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1.xml" ContentType="application/vnd.ms-excel.timelin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858923d979499afc/Desktop/Project/"/>
    </mc:Choice>
  </mc:AlternateContent>
  <xr:revisionPtr revIDLastSave="0" documentId="8_{92203101-4C8E-4179-A532-20E80D72F429}" xr6:coauthVersionLast="47" xr6:coauthVersionMax="47" xr10:uidLastSave="{00000000-0000-0000-0000-000000000000}"/>
  <bookViews>
    <workbookView xWindow="-120" yWindow="-120" windowWidth="20730" windowHeight="11160" activeTab="1" xr2:uid="{A1FD09AD-4669-4648-AFF9-7E528A97EF64}"/>
  </bookViews>
  <sheets>
    <sheet name="page 1" sheetId="1" r:id="rId1"/>
    <sheet name="page 2" sheetId="6" r:id="rId2"/>
    <sheet name="Payment Analysis" sheetId="7" r:id="rId3"/>
    <sheet name="product analysis" sheetId="4" r:id="rId4"/>
    <sheet name="Ecommerce_Sales" sheetId="3" r:id="rId5"/>
  </sheets>
  <definedNames>
    <definedName name="_xlchart.v2.12" hidden="1">'product analysis'!$W$7:$W$11</definedName>
    <definedName name="_xlchart.v2.13" hidden="1">'product analysis'!$X$6</definedName>
    <definedName name="_xlchart.v2.14" hidden="1">'product analysis'!$X$7:$X$11</definedName>
    <definedName name="_xlchart.v5.0" hidden="1">'product analysis'!$R$16</definedName>
    <definedName name="_xlchart.v5.1" hidden="1">'product analysis'!$R$17:$R$23</definedName>
    <definedName name="_xlchart.v5.10" hidden="1">'product analysis'!$S$16</definedName>
    <definedName name="_xlchart.v5.11" hidden="1">'product analysis'!$S$17:$S$23</definedName>
    <definedName name="_xlchart.v5.2" hidden="1">'product analysis'!$S$16</definedName>
    <definedName name="_xlchart.v5.3" hidden="1">'product analysis'!$S$17:$S$23</definedName>
    <definedName name="_xlchart.v5.4" hidden="1">'Payment Analysis'!$L$12</definedName>
    <definedName name="_xlchart.v5.5" hidden="1">'Payment Analysis'!$L$13:$L$19</definedName>
    <definedName name="_xlchart.v5.6" hidden="1">'Payment Analysis'!$M$12</definedName>
    <definedName name="_xlchart.v5.7" hidden="1">'Payment Analysis'!$M$13:$M$19</definedName>
    <definedName name="_xlchart.v5.8" hidden="1">'product analysis'!$R$16</definedName>
    <definedName name="_xlchart.v5.9" hidden="1">'product analysis'!$R$17:$R$23</definedName>
    <definedName name="_xlcn.WorksheetConnection_NEWVISUAL.xlsxEcommerce_Sales1" hidden="1">Ecommerce_Sales[]</definedName>
    <definedName name="_xlcn.WorksheetConnection_productanalysisW6X291" hidden="1">'product analysis'!$W$6:$X$29</definedName>
    <definedName name="ExternalData_1" localSheetId="4" hidden="1">Ecommerce_Sales!$A$1:$W$5001</definedName>
    <definedName name="NativeTimeline_Order_Date">#N/A</definedName>
    <definedName name="Slicer_Category">#N/A</definedName>
    <definedName name="Slicer_Order_Date">#N/A</definedName>
    <definedName name="Slicer_Order_Status">#N/A</definedName>
    <definedName name="Slicer_Ord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roduct analysis!$W$6:$X$29"/>
          <x15:modelTable id="Ecommerce_Sales" name="Ecommerce_Sales" connection="WorksheetConnection_NEW VISUAL.xlsx!Ecommerce_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5001" i="3" l="1"/>
  <c r="U5001" i="3"/>
  <c r="J5001" i="3"/>
  <c r="I5001" i="3"/>
  <c r="H5001" i="3"/>
  <c r="V5000" i="3"/>
  <c r="U5000" i="3"/>
  <c r="J5000" i="3"/>
  <c r="I5000" i="3"/>
  <c r="H5000" i="3"/>
  <c r="V4999" i="3"/>
  <c r="U4999" i="3"/>
  <c r="J4999" i="3"/>
  <c r="I4999" i="3"/>
  <c r="H4999" i="3"/>
  <c r="V4998" i="3"/>
  <c r="U4998" i="3"/>
  <c r="J4998" i="3"/>
  <c r="I4998" i="3"/>
  <c r="H4998" i="3"/>
  <c r="V4997" i="3"/>
  <c r="U4997" i="3"/>
  <c r="J4997" i="3"/>
  <c r="I4997" i="3"/>
  <c r="H4997" i="3"/>
  <c r="V4996" i="3"/>
  <c r="U4996" i="3"/>
  <c r="J4996" i="3"/>
  <c r="I4996" i="3"/>
  <c r="H4996" i="3"/>
  <c r="V4995" i="3"/>
  <c r="U4995" i="3"/>
  <c r="J4995" i="3"/>
  <c r="I4995" i="3"/>
  <c r="H4995" i="3"/>
  <c r="V4994" i="3"/>
  <c r="U4994" i="3"/>
  <c r="J4994" i="3"/>
  <c r="I4994" i="3"/>
  <c r="H4994" i="3"/>
  <c r="V4993" i="3"/>
  <c r="U4993" i="3"/>
  <c r="J4993" i="3"/>
  <c r="I4993" i="3"/>
  <c r="H4993" i="3"/>
  <c r="V4992" i="3"/>
  <c r="U4992" i="3"/>
  <c r="J4992" i="3"/>
  <c r="I4992" i="3"/>
  <c r="H4992" i="3"/>
  <c r="V4991" i="3"/>
  <c r="U4991" i="3"/>
  <c r="J4991" i="3"/>
  <c r="I4991" i="3"/>
  <c r="H4991" i="3"/>
  <c r="V4990" i="3"/>
  <c r="U4990" i="3"/>
  <c r="J4990" i="3"/>
  <c r="I4990" i="3"/>
  <c r="H4990" i="3"/>
  <c r="V4989" i="3"/>
  <c r="U4989" i="3"/>
  <c r="J4989" i="3"/>
  <c r="I4989" i="3"/>
  <c r="H4989" i="3"/>
  <c r="V4988" i="3"/>
  <c r="U4988" i="3"/>
  <c r="J4988" i="3"/>
  <c r="I4988" i="3"/>
  <c r="H4988" i="3"/>
  <c r="V4987" i="3"/>
  <c r="U4987" i="3"/>
  <c r="J4987" i="3"/>
  <c r="I4987" i="3"/>
  <c r="H4987" i="3"/>
  <c r="V4986" i="3"/>
  <c r="U4986" i="3"/>
  <c r="J4986" i="3"/>
  <c r="I4986" i="3"/>
  <c r="H4986" i="3"/>
  <c r="V4985" i="3"/>
  <c r="U4985" i="3"/>
  <c r="J4985" i="3"/>
  <c r="I4985" i="3"/>
  <c r="H4985" i="3"/>
  <c r="V4984" i="3"/>
  <c r="U4984" i="3"/>
  <c r="J4984" i="3"/>
  <c r="I4984" i="3"/>
  <c r="H4984" i="3"/>
  <c r="V4983" i="3"/>
  <c r="U4983" i="3"/>
  <c r="J4983" i="3"/>
  <c r="I4983" i="3"/>
  <c r="H4983" i="3"/>
  <c r="V4982" i="3"/>
  <c r="U4982" i="3"/>
  <c r="J4982" i="3"/>
  <c r="I4982" i="3"/>
  <c r="H4982" i="3"/>
  <c r="V4981" i="3"/>
  <c r="U4981" i="3"/>
  <c r="J4981" i="3"/>
  <c r="I4981" i="3"/>
  <c r="H4981" i="3"/>
  <c r="V4980" i="3"/>
  <c r="U4980" i="3"/>
  <c r="J4980" i="3"/>
  <c r="I4980" i="3"/>
  <c r="H4980" i="3"/>
  <c r="V4979" i="3"/>
  <c r="U4979" i="3"/>
  <c r="J4979" i="3"/>
  <c r="I4979" i="3"/>
  <c r="H4979" i="3"/>
  <c r="V4978" i="3"/>
  <c r="U4978" i="3"/>
  <c r="J4978" i="3"/>
  <c r="I4978" i="3"/>
  <c r="H4978" i="3"/>
  <c r="V4977" i="3"/>
  <c r="U4977" i="3"/>
  <c r="J4977" i="3"/>
  <c r="I4977" i="3"/>
  <c r="H4977" i="3"/>
  <c r="V4976" i="3"/>
  <c r="U4976" i="3"/>
  <c r="J4976" i="3"/>
  <c r="I4976" i="3"/>
  <c r="H4976" i="3"/>
  <c r="V4975" i="3"/>
  <c r="U4975" i="3"/>
  <c r="J4975" i="3"/>
  <c r="I4975" i="3"/>
  <c r="H4975" i="3"/>
  <c r="V4974" i="3"/>
  <c r="U4974" i="3"/>
  <c r="J4974" i="3"/>
  <c r="I4974" i="3"/>
  <c r="H4974" i="3"/>
  <c r="V4973" i="3"/>
  <c r="U4973" i="3"/>
  <c r="J4973" i="3"/>
  <c r="I4973" i="3"/>
  <c r="H4973" i="3"/>
  <c r="V4972" i="3"/>
  <c r="U4972" i="3"/>
  <c r="J4972" i="3"/>
  <c r="I4972" i="3"/>
  <c r="H4972" i="3"/>
  <c r="V4971" i="3"/>
  <c r="U4971" i="3"/>
  <c r="J4971" i="3"/>
  <c r="I4971" i="3"/>
  <c r="H4971" i="3"/>
  <c r="V4970" i="3"/>
  <c r="U4970" i="3"/>
  <c r="J4970" i="3"/>
  <c r="I4970" i="3"/>
  <c r="H4970" i="3"/>
  <c r="V4969" i="3"/>
  <c r="U4969" i="3"/>
  <c r="J4969" i="3"/>
  <c r="I4969" i="3"/>
  <c r="H4969" i="3"/>
  <c r="V4968" i="3"/>
  <c r="U4968" i="3"/>
  <c r="J4968" i="3"/>
  <c r="I4968" i="3"/>
  <c r="H4968" i="3"/>
  <c r="V4967" i="3"/>
  <c r="U4967" i="3"/>
  <c r="J4967" i="3"/>
  <c r="I4967" i="3"/>
  <c r="H4967" i="3"/>
  <c r="V4966" i="3"/>
  <c r="U4966" i="3"/>
  <c r="J4966" i="3"/>
  <c r="I4966" i="3"/>
  <c r="H4966" i="3"/>
  <c r="V4965" i="3"/>
  <c r="U4965" i="3"/>
  <c r="J4965" i="3"/>
  <c r="I4965" i="3"/>
  <c r="H4965" i="3"/>
  <c r="V4964" i="3"/>
  <c r="U4964" i="3"/>
  <c r="J4964" i="3"/>
  <c r="I4964" i="3"/>
  <c r="H4964" i="3"/>
  <c r="V4963" i="3"/>
  <c r="U4963" i="3"/>
  <c r="J4963" i="3"/>
  <c r="I4963" i="3"/>
  <c r="H4963" i="3"/>
  <c r="V4962" i="3"/>
  <c r="U4962" i="3"/>
  <c r="J4962" i="3"/>
  <c r="I4962" i="3"/>
  <c r="H4962" i="3"/>
  <c r="V4961" i="3"/>
  <c r="U4961" i="3"/>
  <c r="J4961" i="3"/>
  <c r="I4961" i="3"/>
  <c r="H4961" i="3"/>
  <c r="V4960" i="3"/>
  <c r="U4960" i="3"/>
  <c r="J4960" i="3"/>
  <c r="I4960" i="3"/>
  <c r="H4960" i="3"/>
  <c r="V4959" i="3"/>
  <c r="U4959" i="3"/>
  <c r="J4959" i="3"/>
  <c r="I4959" i="3"/>
  <c r="H4959" i="3"/>
  <c r="V4958" i="3"/>
  <c r="U4958" i="3"/>
  <c r="J4958" i="3"/>
  <c r="I4958" i="3"/>
  <c r="H4958" i="3"/>
  <c r="V4957" i="3"/>
  <c r="U4957" i="3"/>
  <c r="J4957" i="3"/>
  <c r="I4957" i="3"/>
  <c r="H4957" i="3"/>
  <c r="V4956" i="3"/>
  <c r="U4956" i="3"/>
  <c r="J4956" i="3"/>
  <c r="I4956" i="3"/>
  <c r="H4956" i="3"/>
  <c r="V4955" i="3"/>
  <c r="U4955" i="3"/>
  <c r="J4955" i="3"/>
  <c r="I4955" i="3"/>
  <c r="H4955" i="3"/>
  <c r="V4954" i="3"/>
  <c r="U4954" i="3"/>
  <c r="J4954" i="3"/>
  <c r="I4954" i="3"/>
  <c r="H4954" i="3"/>
  <c r="V4953" i="3"/>
  <c r="U4953" i="3"/>
  <c r="J4953" i="3"/>
  <c r="I4953" i="3"/>
  <c r="H4953" i="3"/>
  <c r="V4952" i="3"/>
  <c r="U4952" i="3"/>
  <c r="J4952" i="3"/>
  <c r="I4952" i="3"/>
  <c r="H4952" i="3"/>
  <c r="V4951" i="3"/>
  <c r="U4951" i="3"/>
  <c r="J4951" i="3"/>
  <c r="I4951" i="3"/>
  <c r="H4951" i="3"/>
  <c r="V4950" i="3"/>
  <c r="U4950" i="3"/>
  <c r="J4950" i="3"/>
  <c r="I4950" i="3"/>
  <c r="H4950" i="3"/>
  <c r="V4949" i="3"/>
  <c r="U4949" i="3"/>
  <c r="J4949" i="3"/>
  <c r="I4949" i="3"/>
  <c r="H4949" i="3"/>
  <c r="V4948" i="3"/>
  <c r="U4948" i="3"/>
  <c r="J4948" i="3"/>
  <c r="I4948" i="3"/>
  <c r="H4948" i="3"/>
  <c r="V4947" i="3"/>
  <c r="U4947" i="3"/>
  <c r="J4947" i="3"/>
  <c r="I4947" i="3"/>
  <c r="H4947" i="3"/>
  <c r="V4946" i="3"/>
  <c r="U4946" i="3"/>
  <c r="J4946" i="3"/>
  <c r="I4946" i="3"/>
  <c r="H4946" i="3"/>
  <c r="V4945" i="3"/>
  <c r="U4945" i="3"/>
  <c r="J4945" i="3"/>
  <c r="I4945" i="3"/>
  <c r="H4945" i="3"/>
  <c r="V4944" i="3"/>
  <c r="U4944" i="3"/>
  <c r="J4944" i="3"/>
  <c r="I4944" i="3"/>
  <c r="H4944" i="3"/>
  <c r="V4943" i="3"/>
  <c r="U4943" i="3"/>
  <c r="J4943" i="3"/>
  <c r="I4943" i="3"/>
  <c r="H4943" i="3"/>
  <c r="V4942" i="3"/>
  <c r="U4942" i="3"/>
  <c r="J4942" i="3"/>
  <c r="I4942" i="3"/>
  <c r="H4942" i="3"/>
  <c r="V4941" i="3"/>
  <c r="U4941" i="3"/>
  <c r="J4941" i="3"/>
  <c r="I4941" i="3"/>
  <c r="H4941" i="3"/>
  <c r="V4940" i="3"/>
  <c r="U4940" i="3"/>
  <c r="J4940" i="3"/>
  <c r="I4940" i="3"/>
  <c r="H4940" i="3"/>
  <c r="V4939" i="3"/>
  <c r="U4939" i="3"/>
  <c r="J4939" i="3"/>
  <c r="I4939" i="3"/>
  <c r="H4939" i="3"/>
  <c r="V4938" i="3"/>
  <c r="U4938" i="3"/>
  <c r="J4938" i="3"/>
  <c r="I4938" i="3"/>
  <c r="H4938" i="3"/>
  <c r="V4937" i="3"/>
  <c r="U4937" i="3"/>
  <c r="J4937" i="3"/>
  <c r="I4937" i="3"/>
  <c r="H4937" i="3"/>
  <c r="V4936" i="3"/>
  <c r="U4936" i="3"/>
  <c r="J4936" i="3"/>
  <c r="I4936" i="3"/>
  <c r="H4936" i="3"/>
  <c r="V4935" i="3"/>
  <c r="U4935" i="3"/>
  <c r="J4935" i="3"/>
  <c r="I4935" i="3"/>
  <c r="H4935" i="3"/>
  <c r="V4934" i="3"/>
  <c r="U4934" i="3"/>
  <c r="J4934" i="3"/>
  <c r="I4934" i="3"/>
  <c r="H4934" i="3"/>
  <c r="V4933" i="3"/>
  <c r="U4933" i="3"/>
  <c r="J4933" i="3"/>
  <c r="I4933" i="3"/>
  <c r="H4933" i="3"/>
  <c r="V4932" i="3"/>
  <c r="U4932" i="3"/>
  <c r="J4932" i="3"/>
  <c r="I4932" i="3"/>
  <c r="H4932" i="3"/>
  <c r="V4931" i="3"/>
  <c r="U4931" i="3"/>
  <c r="J4931" i="3"/>
  <c r="I4931" i="3"/>
  <c r="H4931" i="3"/>
  <c r="V4930" i="3"/>
  <c r="U4930" i="3"/>
  <c r="J4930" i="3"/>
  <c r="I4930" i="3"/>
  <c r="H4930" i="3"/>
  <c r="V4929" i="3"/>
  <c r="U4929" i="3"/>
  <c r="J4929" i="3"/>
  <c r="I4929" i="3"/>
  <c r="H4929" i="3"/>
  <c r="V4928" i="3"/>
  <c r="U4928" i="3"/>
  <c r="J4928" i="3"/>
  <c r="I4928" i="3"/>
  <c r="H4928" i="3"/>
  <c r="V4927" i="3"/>
  <c r="U4927" i="3"/>
  <c r="J4927" i="3"/>
  <c r="I4927" i="3"/>
  <c r="H4927" i="3"/>
  <c r="V4926" i="3"/>
  <c r="U4926" i="3"/>
  <c r="J4926" i="3"/>
  <c r="I4926" i="3"/>
  <c r="H4926" i="3"/>
  <c r="V4925" i="3"/>
  <c r="U4925" i="3"/>
  <c r="J4925" i="3"/>
  <c r="I4925" i="3"/>
  <c r="H4925" i="3"/>
  <c r="V4924" i="3"/>
  <c r="U4924" i="3"/>
  <c r="J4924" i="3"/>
  <c r="I4924" i="3"/>
  <c r="H4924" i="3"/>
  <c r="V4923" i="3"/>
  <c r="U4923" i="3"/>
  <c r="J4923" i="3"/>
  <c r="I4923" i="3"/>
  <c r="H4923" i="3"/>
  <c r="V4922" i="3"/>
  <c r="U4922" i="3"/>
  <c r="J4922" i="3"/>
  <c r="I4922" i="3"/>
  <c r="H4922" i="3"/>
  <c r="V4921" i="3"/>
  <c r="U4921" i="3"/>
  <c r="J4921" i="3"/>
  <c r="I4921" i="3"/>
  <c r="H4921" i="3"/>
  <c r="V4920" i="3"/>
  <c r="U4920" i="3"/>
  <c r="J4920" i="3"/>
  <c r="I4920" i="3"/>
  <c r="H4920" i="3"/>
  <c r="V4919" i="3"/>
  <c r="U4919" i="3"/>
  <c r="J4919" i="3"/>
  <c r="I4919" i="3"/>
  <c r="H4919" i="3"/>
  <c r="V4918" i="3"/>
  <c r="U4918" i="3"/>
  <c r="J4918" i="3"/>
  <c r="I4918" i="3"/>
  <c r="H4918" i="3"/>
  <c r="V4917" i="3"/>
  <c r="U4917" i="3"/>
  <c r="J4917" i="3"/>
  <c r="I4917" i="3"/>
  <c r="H4917" i="3"/>
  <c r="V4916" i="3"/>
  <c r="U4916" i="3"/>
  <c r="J4916" i="3"/>
  <c r="I4916" i="3"/>
  <c r="H4916" i="3"/>
  <c r="V4915" i="3"/>
  <c r="U4915" i="3"/>
  <c r="J4915" i="3"/>
  <c r="I4915" i="3"/>
  <c r="H4915" i="3"/>
  <c r="V4914" i="3"/>
  <c r="U4914" i="3"/>
  <c r="J4914" i="3"/>
  <c r="I4914" i="3"/>
  <c r="H4914" i="3"/>
  <c r="V4913" i="3"/>
  <c r="U4913" i="3"/>
  <c r="J4913" i="3"/>
  <c r="I4913" i="3"/>
  <c r="H4913" i="3"/>
  <c r="V4912" i="3"/>
  <c r="U4912" i="3"/>
  <c r="J4912" i="3"/>
  <c r="I4912" i="3"/>
  <c r="H4912" i="3"/>
  <c r="V4911" i="3"/>
  <c r="U4911" i="3"/>
  <c r="J4911" i="3"/>
  <c r="I4911" i="3"/>
  <c r="H4911" i="3"/>
  <c r="V4910" i="3"/>
  <c r="U4910" i="3"/>
  <c r="J4910" i="3"/>
  <c r="I4910" i="3"/>
  <c r="H4910" i="3"/>
  <c r="V4909" i="3"/>
  <c r="U4909" i="3"/>
  <c r="J4909" i="3"/>
  <c r="I4909" i="3"/>
  <c r="H4909" i="3"/>
  <c r="V4908" i="3"/>
  <c r="U4908" i="3"/>
  <c r="J4908" i="3"/>
  <c r="I4908" i="3"/>
  <c r="H4908" i="3"/>
  <c r="V4907" i="3"/>
  <c r="U4907" i="3"/>
  <c r="J4907" i="3"/>
  <c r="I4907" i="3"/>
  <c r="H4907" i="3"/>
  <c r="V4906" i="3"/>
  <c r="U4906" i="3"/>
  <c r="J4906" i="3"/>
  <c r="I4906" i="3"/>
  <c r="H4906" i="3"/>
  <c r="V4905" i="3"/>
  <c r="U4905" i="3"/>
  <c r="J4905" i="3"/>
  <c r="I4905" i="3"/>
  <c r="H4905" i="3"/>
  <c r="V4904" i="3"/>
  <c r="U4904" i="3"/>
  <c r="J4904" i="3"/>
  <c r="I4904" i="3"/>
  <c r="H4904" i="3"/>
  <c r="V4903" i="3"/>
  <c r="U4903" i="3"/>
  <c r="J4903" i="3"/>
  <c r="I4903" i="3"/>
  <c r="H4903" i="3"/>
  <c r="V4902" i="3"/>
  <c r="U4902" i="3"/>
  <c r="J4902" i="3"/>
  <c r="I4902" i="3"/>
  <c r="H4902" i="3"/>
  <c r="V4901" i="3"/>
  <c r="U4901" i="3"/>
  <c r="J4901" i="3"/>
  <c r="I4901" i="3"/>
  <c r="H4901" i="3"/>
  <c r="V4900" i="3"/>
  <c r="U4900" i="3"/>
  <c r="J4900" i="3"/>
  <c r="I4900" i="3"/>
  <c r="H4900" i="3"/>
  <c r="V4899" i="3"/>
  <c r="U4899" i="3"/>
  <c r="J4899" i="3"/>
  <c r="I4899" i="3"/>
  <c r="H4899" i="3"/>
  <c r="V4898" i="3"/>
  <c r="U4898" i="3"/>
  <c r="J4898" i="3"/>
  <c r="I4898" i="3"/>
  <c r="H4898" i="3"/>
  <c r="V4897" i="3"/>
  <c r="U4897" i="3"/>
  <c r="J4897" i="3"/>
  <c r="I4897" i="3"/>
  <c r="H4897" i="3"/>
  <c r="V4896" i="3"/>
  <c r="U4896" i="3"/>
  <c r="J4896" i="3"/>
  <c r="I4896" i="3"/>
  <c r="H4896" i="3"/>
  <c r="V4895" i="3"/>
  <c r="U4895" i="3"/>
  <c r="J4895" i="3"/>
  <c r="I4895" i="3"/>
  <c r="H4895" i="3"/>
  <c r="V4894" i="3"/>
  <c r="U4894" i="3"/>
  <c r="J4894" i="3"/>
  <c r="I4894" i="3"/>
  <c r="H4894" i="3"/>
  <c r="V4893" i="3"/>
  <c r="U4893" i="3"/>
  <c r="J4893" i="3"/>
  <c r="I4893" i="3"/>
  <c r="H4893" i="3"/>
  <c r="V4892" i="3"/>
  <c r="U4892" i="3"/>
  <c r="J4892" i="3"/>
  <c r="I4892" i="3"/>
  <c r="H4892" i="3"/>
  <c r="V4891" i="3"/>
  <c r="U4891" i="3"/>
  <c r="J4891" i="3"/>
  <c r="I4891" i="3"/>
  <c r="H4891" i="3"/>
  <c r="V4890" i="3"/>
  <c r="U4890" i="3"/>
  <c r="J4890" i="3"/>
  <c r="I4890" i="3"/>
  <c r="H4890" i="3"/>
  <c r="V4889" i="3"/>
  <c r="U4889" i="3"/>
  <c r="J4889" i="3"/>
  <c r="I4889" i="3"/>
  <c r="H4889" i="3"/>
  <c r="V4888" i="3"/>
  <c r="U4888" i="3"/>
  <c r="J4888" i="3"/>
  <c r="I4888" i="3"/>
  <c r="H4888" i="3"/>
  <c r="V4887" i="3"/>
  <c r="U4887" i="3"/>
  <c r="J4887" i="3"/>
  <c r="I4887" i="3"/>
  <c r="H4887" i="3"/>
  <c r="V4886" i="3"/>
  <c r="U4886" i="3"/>
  <c r="J4886" i="3"/>
  <c r="I4886" i="3"/>
  <c r="H4886" i="3"/>
  <c r="V4885" i="3"/>
  <c r="U4885" i="3"/>
  <c r="J4885" i="3"/>
  <c r="I4885" i="3"/>
  <c r="H4885" i="3"/>
  <c r="V4884" i="3"/>
  <c r="U4884" i="3"/>
  <c r="J4884" i="3"/>
  <c r="I4884" i="3"/>
  <c r="H4884" i="3"/>
  <c r="V4883" i="3"/>
  <c r="U4883" i="3"/>
  <c r="J4883" i="3"/>
  <c r="I4883" i="3"/>
  <c r="H4883" i="3"/>
  <c r="V4882" i="3"/>
  <c r="U4882" i="3"/>
  <c r="J4882" i="3"/>
  <c r="I4882" i="3"/>
  <c r="H4882" i="3"/>
  <c r="V4881" i="3"/>
  <c r="U4881" i="3"/>
  <c r="J4881" i="3"/>
  <c r="I4881" i="3"/>
  <c r="H4881" i="3"/>
  <c r="V4880" i="3"/>
  <c r="U4880" i="3"/>
  <c r="J4880" i="3"/>
  <c r="I4880" i="3"/>
  <c r="H4880" i="3"/>
  <c r="V4879" i="3"/>
  <c r="U4879" i="3"/>
  <c r="J4879" i="3"/>
  <c r="I4879" i="3"/>
  <c r="H4879" i="3"/>
  <c r="V4878" i="3"/>
  <c r="U4878" i="3"/>
  <c r="J4878" i="3"/>
  <c r="I4878" i="3"/>
  <c r="H4878" i="3"/>
  <c r="V4877" i="3"/>
  <c r="U4877" i="3"/>
  <c r="J4877" i="3"/>
  <c r="I4877" i="3"/>
  <c r="H4877" i="3"/>
  <c r="V4876" i="3"/>
  <c r="U4876" i="3"/>
  <c r="J4876" i="3"/>
  <c r="I4876" i="3"/>
  <c r="H4876" i="3"/>
  <c r="V4875" i="3"/>
  <c r="U4875" i="3"/>
  <c r="J4875" i="3"/>
  <c r="I4875" i="3"/>
  <c r="H4875" i="3"/>
  <c r="V4874" i="3"/>
  <c r="U4874" i="3"/>
  <c r="J4874" i="3"/>
  <c r="I4874" i="3"/>
  <c r="H4874" i="3"/>
  <c r="V4873" i="3"/>
  <c r="U4873" i="3"/>
  <c r="J4873" i="3"/>
  <c r="I4873" i="3"/>
  <c r="H4873" i="3"/>
  <c r="V4872" i="3"/>
  <c r="U4872" i="3"/>
  <c r="J4872" i="3"/>
  <c r="I4872" i="3"/>
  <c r="H4872" i="3"/>
  <c r="V4871" i="3"/>
  <c r="U4871" i="3"/>
  <c r="J4871" i="3"/>
  <c r="I4871" i="3"/>
  <c r="H4871" i="3"/>
  <c r="V4870" i="3"/>
  <c r="U4870" i="3"/>
  <c r="J4870" i="3"/>
  <c r="I4870" i="3"/>
  <c r="H4870" i="3"/>
  <c r="V4869" i="3"/>
  <c r="U4869" i="3"/>
  <c r="J4869" i="3"/>
  <c r="I4869" i="3"/>
  <c r="H4869" i="3"/>
  <c r="V4868" i="3"/>
  <c r="U4868" i="3"/>
  <c r="J4868" i="3"/>
  <c r="I4868" i="3"/>
  <c r="H4868" i="3"/>
  <c r="V4867" i="3"/>
  <c r="U4867" i="3"/>
  <c r="J4867" i="3"/>
  <c r="I4867" i="3"/>
  <c r="H4867" i="3"/>
  <c r="V4866" i="3"/>
  <c r="U4866" i="3"/>
  <c r="J4866" i="3"/>
  <c r="I4866" i="3"/>
  <c r="H4866" i="3"/>
  <c r="V4865" i="3"/>
  <c r="U4865" i="3"/>
  <c r="J4865" i="3"/>
  <c r="I4865" i="3"/>
  <c r="H4865" i="3"/>
  <c r="V4864" i="3"/>
  <c r="U4864" i="3"/>
  <c r="J4864" i="3"/>
  <c r="I4864" i="3"/>
  <c r="H4864" i="3"/>
  <c r="V4863" i="3"/>
  <c r="U4863" i="3"/>
  <c r="J4863" i="3"/>
  <c r="I4863" i="3"/>
  <c r="H4863" i="3"/>
  <c r="V4862" i="3"/>
  <c r="U4862" i="3"/>
  <c r="J4862" i="3"/>
  <c r="I4862" i="3"/>
  <c r="H4862" i="3"/>
  <c r="V4861" i="3"/>
  <c r="U4861" i="3"/>
  <c r="J4861" i="3"/>
  <c r="I4861" i="3"/>
  <c r="H4861" i="3"/>
  <c r="V4860" i="3"/>
  <c r="U4860" i="3"/>
  <c r="J4860" i="3"/>
  <c r="I4860" i="3"/>
  <c r="H4860" i="3"/>
  <c r="V4859" i="3"/>
  <c r="U4859" i="3"/>
  <c r="J4859" i="3"/>
  <c r="I4859" i="3"/>
  <c r="H4859" i="3"/>
  <c r="V4858" i="3"/>
  <c r="U4858" i="3"/>
  <c r="J4858" i="3"/>
  <c r="I4858" i="3"/>
  <c r="H4858" i="3"/>
  <c r="V4857" i="3"/>
  <c r="U4857" i="3"/>
  <c r="J4857" i="3"/>
  <c r="I4857" i="3"/>
  <c r="H4857" i="3"/>
  <c r="V4856" i="3"/>
  <c r="U4856" i="3"/>
  <c r="J4856" i="3"/>
  <c r="I4856" i="3"/>
  <c r="H4856" i="3"/>
  <c r="V4855" i="3"/>
  <c r="U4855" i="3"/>
  <c r="J4855" i="3"/>
  <c r="I4855" i="3"/>
  <c r="H4855" i="3"/>
  <c r="V4854" i="3"/>
  <c r="U4854" i="3"/>
  <c r="J4854" i="3"/>
  <c r="I4854" i="3"/>
  <c r="H4854" i="3"/>
  <c r="V4853" i="3"/>
  <c r="U4853" i="3"/>
  <c r="J4853" i="3"/>
  <c r="I4853" i="3"/>
  <c r="H4853" i="3"/>
  <c r="V4852" i="3"/>
  <c r="U4852" i="3"/>
  <c r="J4852" i="3"/>
  <c r="I4852" i="3"/>
  <c r="H4852" i="3"/>
  <c r="V4851" i="3"/>
  <c r="U4851" i="3"/>
  <c r="J4851" i="3"/>
  <c r="I4851" i="3"/>
  <c r="H4851" i="3"/>
  <c r="V4850" i="3"/>
  <c r="U4850" i="3"/>
  <c r="J4850" i="3"/>
  <c r="I4850" i="3"/>
  <c r="H4850" i="3"/>
  <c r="V4849" i="3"/>
  <c r="U4849" i="3"/>
  <c r="J4849" i="3"/>
  <c r="I4849" i="3"/>
  <c r="H4849" i="3"/>
  <c r="V4848" i="3"/>
  <c r="U4848" i="3"/>
  <c r="J4848" i="3"/>
  <c r="I4848" i="3"/>
  <c r="H4848" i="3"/>
  <c r="V4847" i="3"/>
  <c r="U4847" i="3"/>
  <c r="J4847" i="3"/>
  <c r="I4847" i="3"/>
  <c r="H4847" i="3"/>
  <c r="V4846" i="3"/>
  <c r="U4846" i="3"/>
  <c r="J4846" i="3"/>
  <c r="I4846" i="3"/>
  <c r="H4846" i="3"/>
  <c r="V4845" i="3"/>
  <c r="U4845" i="3"/>
  <c r="J4845" i="3"/>
  <c r="I4845" i="3"/>
  <c r="H4845" i="3"/>
  <c r="V4844" i="3"/>
  <c r="U4844" i="3"/>
  <c r="J4844" i="3"/>
  <c r="I4844" i="3"/>
  <c r="H4844" i="3"/>
  <c r="V4843" i="3"/>
  <c r="U4843" i="3"/>
  <c r="J4843" i="3"/>
  <c r="I4843" i="3"/>
  <c r="H4843" i="3"/>
  <c r="V4842" i="3"/>
  <c r="U4842" i="3"/>
  <c r="J4842" i="3"/>
  <c r="I4842" i="3"/>
  <c r="H4842" i="3"/>
  <c r="V4841" i="3"/>
  <c r="U4841" i="3"/>
  <c r="J4841" i="3"/>
  <c r="I4841" i="3"/>
  <c r="H4841" i="3"/>
  <c r="V4840" i="3"/>
  <c r="U4840" i="3"/>
  <c r="J4840" i="3"/>
  <c r="I4840" i="3"/>
  <c r="H4840" i="3"/>
  <c r="V4839" i="3"/>
  <c r="U4839" i="3"/>
  <c r="J4839" i="3"/>
  <c r="I4839" i="3"/>
  <c r="H4839" i="3"/>
  <c r="V4838" i="3"/>
  <c r="U4838" i="3"/>
  <c r="J4838" i="3"/>
  <c r="I4838" i="3"/>
  <c r="H4838" i="3"/>
  <c r="V4837" i="3"/>
  <c r="U4837" i="3"/>
  <c r="J4837" i="3"/>
  <c r="I4837" i="3"/>
  <c r="H4837" i="3"/>
  <c r="V4836" i="3"/>
  <c r="U4836" i="3"/>
  <c r="J4836" i="3"/>
  <c r="I4836" i="3"/>
  <c r="H4836" i="3"/>
  <c r="V4835" i="3"/>
  <c r="U4835" i="3"/>
  <c r="J4835" i="3"/>
  <c r="I4835" i="3"/>
  <c r="H4835" i="3"/>
  <c r="V4834" i="3"/>
  <c r="U4834" i="3"/>
  <c r="J4834" i="3"/>
  <c r="I4834" i="3"/>
  <c r="H4834" i="3"/>
  <c r="V4833" i="3"/>
  <c r="U4833" i="3"/>
  <c r="J4833" i="3"/>
  <c r="I4833" i="3"/>
  <c r="H4833" i="3"/>
  <c r="V4832" i="3"/>
  <c r="U4832" i="3"/>
  <c r="J4832" i="3"/>
  <c r="I4832" i="3"/>
  <c r="H4832" i="3"/>
  <c r="V4831" i="3"/>
  <c r="U4831" i="3"/>
  <c r="J4831" i="3"/>
  <c r="I4831" i="3"/>
  <c r="H4831" i="3"/>
  <c r="V4830" i="3"/>
  <c r="U4830" i="3"/>
  <c r="J4830" i="3"/>
  <c r="I4830" i="3"/>
  <c r="H4830" i="3"/>
  <c r="V4829" i="3"/>
  <c r="U4829" i="3"/>
  <c r="J4829" i="3"/>
  <c r="I4829" i="3"/>
  <c r="H4829" i="3"/>
  <c r="V4828" i="3"/>
  <c r="U4828" i="3"/>
  <c r="J4828" i="3"/>
  <c r="I4828" i="3"/>
  <c r="H4828" i="3"/>
  <c r="V4827" i="3"/>
  <c r="U4827" i="3"/>
  <c r="J4827" i="3"/>
  <c r="I4827" i="3"/>
  <c r="H4827" i="3"/>
  <c r="V4826" i="3"/>
  <c r="U4826" i="3"/>
  <c r="J4826" i="3"/>
  <c r="I4826" i="3"/>
  <c r="H4826" i="3"/>
  <c r="V4825" i="3"/>
  <c r="U4825" i="3"/>
  <c r="J4825" i="3"/>
  <c r="I4825" i="3"/>
  <c r="H4825" i="3"/>
  <c r="V4824" i="3"/>
  <c r="U4824" i="3"/>
  <c r="J4824" i="3"/>
  <c r="I4824" i="3"/>
  <c r="H4824" i="3"/>
  <c r="V4823" i="3"/>
  <c r="U4823" i="3"/>
  <c r="J4823" i="3"/>
  <c r="I4823" i="3"/>
  <c r="H4823" i="3"/>
  <c r="V4822" i="3"/>
  <c r="U4822" i="3"/>
  <c r="J4822" i="3"/>
  <c r="I4822" i="3"/>
  <c r="H4822" i="3"/>
  <c r="V4821" i="3"/>
  <c r="U4821" i="3"/>
  <c r="J4821" i="3"/>
  <c r="I4821" i="3"/>
  <c r="H4821" i="3"/>
  <c r="V4820" i="3"/>
  <c r="U4820" i="3"/>
  <c r="J4820" i="3"/>
  <c r="I4820" i="3"/>
  <c r="H4820" i="3"/>
  <c r="V4819" i="3"/>
  <c r="U4819" i="3"/>
  <c r="J4819" i="3"/>
  <c r="I4819" i="3"/>
  <c r="H4819" i="3"/>
  <c r="V4818" i="3"/>
  <c r="U4818" i="3"/>
  <c r="J4818" i="3"/>
  <c r="I4818" i="3"/>
  <c r="H4818" i="3"/>
  <c r="V4817" i="3"/>
  <c r="U4817" i="3"/>
  <c r="J4817" i="3"/>
  <c r="I4817" i="3"/>
  <c r="H4817" i="3"/>
  <c r="V4816" i="3"/>
  <c r="U4816" i="3"/>
  <c r="J4816" i="3"/>
  <c r="I4816" i="3"/>
  <c r="H4816" i="3"/>
  <c r="V4815" i="3"/>
  <c r="U4815" i="3"/>
  <c r="J4815" i="3"/>
  <c r="I4815" i="3"/>
  <c r="H4815" i="3"/>
  <c r="V4814" i="3"/>
  <c r="U4814" i="3"/>
  <c r="J4814" i="3"/>
  <c r="I4814" i="3"/>
  <c r="H4814" i="3"/>
  <c r="V4813" i="3"/>
  <c r="U4813" i="3"/>
  <c r="J4813" i="3"/>
  <c r="I4813" i="3"/>
  <c r="H4813" i="3"/>
  <c r="V4812" i="3"/>
  <c r="U4812" i="3"/>
  <c r="J4812" i="3"/>
  <c r="I4812" i="3"/>
  <c r="H4812" i="3"/>
  <c r="V4811" i="3"/>
  <c r="U4811" i="3"/>
  <c r="J4811" i="3"/>
  <c r="I4811" i="3"/>
  <c r="H4811" i="3"/>
  <c r="V4810" i="3"/>
  <c r="U4810" i="3"/>
  <c r="J4810" i="3"/>
  <c r="I4810" i="3"/>
  <c r="H4810" i="3"/>
  <c r="V4809" i="3"/>
  <c r="U4809" i="3"/>
  <c r="J4809" i="3"/>
  <c r="I4809" i="3"/>
  <c r="H4809" i="3"/>
  <c r="V4808" i="3"/>
  <c r="U4808" i="3"/>
  <c r="J4808" i="3"/>
  <c r="I4808" i="3"/>
  <c r="H4808" i="3"/>
  <c r="V4807" i="3"/>
  <c r="U4807" i="3"/>
  <c r="J4807" i="3"/>
  <c r="I4807" i="3"/>
  <c r="H4807" i="3"/>
  <c r="V4806" i="3"/>
  <c r="U4806" i="3"/>
  <c r="J4806" i="3"/>
  <c r="I4806" i="3"/>
  <c r="H4806" i="3"/>
  <c r="V4805" i="3"/>
  <c r="U4805" i="3"/>
  <c r="J4805" i="3"/>
  <c r="I4805" i="3"/>
  <c r="H4805" i="3"/>
  <c r="V4804" i="3"/>
  <c r="U4804" i="3"/>
  <c r="J4804" i="3"/>
  <c r="I4804" i="3"/>
  <c r="H4804" i="3"/>
  <c r="V4803" i="3"/>
  <c r="U4803" i="3"/>
  <c r="J4803" i="3"/>
  <c r="I4803" i="3"/>
  <c r="H4803" i="3"/>
  <c r="V4802" i="3"/>
  <c r="U4802" i="3"/>
  <c r="J4802" i="3"/>
  <c r="I4802" i="3"/>
  <c r="H4802" i="3"/>
  <c r="V4801" i="3"/>
  <c r="U4801" i="3"/>
  <c r="J4801" i="3"/>
  <c r="I4801" i="3"/>
  <c r="H4801" i="3"/>
  <c r="V4800" i="3"/>
  <c r="U4800" i="3"/>
  <c r="J4800" i="3"/>
  <c r="I4800" i="3"/>
  <c r="H4800" i="3"/>
  <c r="V4799" i="3"/>
  <c r="U4799" i="3"/>
  <c r="J4799" i="3"/>
  <c r="I4799" i="3"/>
  <c r="H4799" i="3"/>
  <c r="V4798" i="3"/>
  <c r="U4798" i="3"/>
  <c r="J4798" i="3"/>
  <c r="I4798" i="3"/>
  <c r="H4798" i="3"/>
  <c r="V4797" i="3"/>
  <c r="U4797" i="3"/>
  <c r="J4797" i="3"/>
  <c r="I4797" i="3"/>
  <c r="H4797" i="3"/>
  <c r="V4796" i="3"/>
  <c r="U4796" i="3"/>
  <c r="J4796" i="3"/>
  <c r="I4796" i="3"/>
  <c r="H4796" i="3"/>
  <c r="V4795" i="3"/>
  <c r="U4795" i="3"/>
  <c r="J4795" i="3"/>
  <c r="I4795" i="3"/>
  <c r="H4795" i="3"/>
  <c r="V4794" i="3"/>
  <c r="U4794" i="3"/>
  <c r="J4794" i="3"/>
  <c r="I4794" i="3"/>
  <c r="H4794" i="3"/>
  <c r="V4793" i="3"/>
  <c r="U4793" i="3"/>
  <c r="J4793" i="3"/>
  <c r="I4793" i="3"/>
  <c r="H4793" i="3"/>
  <c r="V4792" i="3"/>
  <c r="U4792" i="3"/>
  <c r="J4792" i="3"/>
  <c r="I4792" i="3"/>
  <c r="H4792" i="3"/>
  <c r="V4791" i="3"/>
  <c r="U4791" i="3"/>
  <c r="J4791" i="3"/>
  <c r="I4791" i="3"/>
  <c r="H4791" i="3"/>
  <c r="V4790" i="3"/>
  <c r="U4790" i="3"/>
  <c r="J4790" i="3"/>
  <c r="I4790" i="3"/>
  <c r="H4790" i="3"/>
  <c r="V4789" i="3"/>
  <c r="U4789" i="3"/>
  <c r="J4789" i="3"/>
  <c r="I4789" i="3"/>
  <c r="H4789" i="3"/>
  <c r="V4788" i="3"/>
  <c r="U4788" i="3"/>
  <c r="J4788" i="3"/>
  <c r="I4788" i="3"/>
  <c r="H4788" i="3"/>
  <c r="V4787" i="3"/>
  <c r="U4787" i="3"/>
  <c r="J4787" i="3"/>
  <c r="I4787" i="3"/>
  <c r="H4787" i="3"/>
  <c r="V4786" i="3"/>
  <c r="U4786" i="3"/>
  <c r="J4786" i="3"/>
  <c r="I4786" i="3"/>
  <c r="H4786" i="3"/>
  <c r="V4785" i="3"/>
  <c r="U4785" i="3"/>
  <c r="J4785" i="3"/>
  <c r="I4785" i="3"/>
  <c r="H4785" i="3"/>
  <c r="V4784" i="3"/>
  <c r="U4784" i="3"/>
  <c r="J4784" i="3"/>
  <c r="I4784" i="3"/>
  <c r="H4784" i="3"/>
  <c r="V4783" i="3"/>
  <c r="U4783" i="3"/>
  <c r="J4783" i="3"/>
  <c r="I4783" i="3"/>
  <c r="H4783" i="3"/>
  <c r="V4782" i="3"/>
  <c r="U4782" i="3"/>
  <c r="J4782" i="3"/>
  <c r="I4782" i="3"/>
  <c r="H4782" i="3"/>
  <c r="V4781" i="3"/>
  <c r="U4781" i="3"/>
  <c r="J4781" i="3"/>
  <c r="I4781" i="3"/>
  <c r="H4781" i="3"/>
  <c r="V4780" i="3"/>
  <c r="U4780" i="3"/>
  <c r="J4780" i="3"/>
  <c r="I4780" i="3"/>
  <c r="H4780" i="3"/>
  <c r="V4779" i="3"/>
  <c r="U4779" i="3"/>
  <c r="J4779" i="3"/>
  <c r="I4779" i="3"/>
  <c r="H4779" i="3"/>
  <c r="V4778" i="3"/>
  <c r="U4778" i="3"/>
  <c r="J4778" i="3"/>
  <c r="I4778" i="3"/>
  <c r="H4778" i="3"/>
  <c r="V4777" i="3"/>
  <c r="U4777" i="3"/>
  <c r="J4777" i="3"/>
  <c r="I4777" i="3"/>
  <c r="H4777" i="3"/>
  <c r="V4776" i="3"/>
  <c r="U4776" i="3"/>
  <c r="J4776" i="3"/>
  <c r="I4776" i="3"/>
  <c r="H4776" i="3"/>
  <c r="V4775" i="3"/>
  <c r="U4775" i="3"/>
  <c r="J4775" i="3"/>
  <c r="I4775" i="3"/>
  <c r="H4775" i="3"/>
  <c r="V4774" i="3"/>
  <c r="U4774" i="3"/>
  <c r="J4774" i="3"/>
  <c r="I4774" i="3"/>
  <c r="H4774" i="3"/>
  <c r="V4773" i="3"/>
  <c r="U4773" i="3"/>
  <c r="J4773" i="3"/>
  <c r="I4773" i="3"/>
  <c r="H4773" i="3"/>
  <c r="V4772" i="3"/>
  <c r="U4772" i="3"/>
  <c r="J4772" i="3"/>
  <c r="I4772" i="3"/>
  <c r="H4772" i="3"/>
  <c r="V4771" i="3"/>
  <c r="U4771" i="3"/>
  <c r="J4771" i="3"/>
  <c r="I4771" i="3"/>
  <c r="H4771" i="3"/>
  <c r="V4770" i="3"/>
  <c r="U4770" i="3"/>
  <c r="J4770" i="3"/>
  <c r="I4770" i="3"/>
  <c r="H4770" i="3"/>
  <c r="V4769" i="3"/>
  <c r="U4769" i="3"/>
  <c r="J4769" i="3"/>
  <c r="I4769" i="3"/>
  <c r="H4769" i="3"/>
  <c r="V4768" i="3"/>
  <c r="U4768" i="3"/>
  <c r="J4768" i="3"/>
  <c r="I4768" i="3"/>
  <c r="H4768" i="3"/>
  <c r="V4767" i="3"/>
  <c r="U4767" i="3"/>
  <c r="J4767" i="3"/>
  <c r="I4767" i="3"/>
  <c r="H4767" i="3"/>
  <c r="V4766" i="3"/>
  <c r="U4766" i="3"/>
  <c r="J4766" i="3"/>
  <c r="I4766" i="3"/>
  <c r="H4766" i="3"/>
  <c r="V4765" i="3"/>
  <c r="U4765" i="3"/>
  <c r="J4765" i="3"/>
  <c r="I4765" i="3"/>
  <c r="H4765" i="3"/>
  <c r="V4764" i="3"/>
  <c r="U4764" i="3"/>
  <c r="J4764" i="3"/>
  <c r="I4764" i="3"/>
  <c r="H4764" i="3"/>
  <c r="V4763" i="3"/>
  <c r="U4763" i="3"/>
  <c r="J4763" i="3"/>
  <c r="I4763" i="3"/>
  <c r="H4763" i="3"/>
  <c r="V4762" i="3"/>
  <c r="U4762" i="3"/>
  <c r="J4762" i="3"/>
  <c r="I4762" i="3"/>
  <c r="H4762" i="3"/>
  <c r="V4761" i="3"/>
  <c r="U4761" i="3"/>
  <c r="J4761" i="3"/>
  <c r="I4761" i="3"/>
  <c r="H4761" i="3"/>
  <c r="V4760" i="3"/>
  <c r="U4760" i="3"/>
  <c r="J4760" i="3"/>
  <c r="I4760" i="3"/>
  <c r="H4760" i="3"/>
  <c r="V4759" i="3"/>
  <c r="U4759" i="3"/>
  <c r="J4759" i="3"/>
  <c r="I4759" i="3"/>
  <c r="H4759" i="3"/>
  <c r="V4758" i="3"/>
  <c r="U4758" i="3"/>
  <c r="J4758" i="3"/>
  <c r="I4758" i="3"/>
  <c r="H4758" i="3"/>
  <c r="V4757" i="3"/>
  <c r="U4757" i="3"/>
  <c r="J4757" i="3"/>
  <c r="I4757" i="3"/>
  <c r="H4757" i="3"/>
  <c r="V4756" i="3"/>
  <c r="U4756" i="3"/>
  <c r="J4756" i="3"/>
  <c r="I4756" i="3"/>
  <c r="H4756" i="3"/>
  <c r="V4755" i="3"/>
  <c r="U4755" i="3"/>
  <c r="J4755" i="3"/>
  <c r="I4755" i="3"/>
  <c r="H4755" i="3"/>
  <c r="V4754" i="3"/>
  <c r="U4754" i="3"/>
  <c r="J4754" i="3"/>
  <c r="I4754" i="3"/>
  <c r="H4754" i="3"/>
  <c r="V4753" i="3"/>
  <c r="U4753" i="3"/>
  <c r="J4753" i="3"/>
  <c r="I4753" i="3"/>
  <c r="H4753" i="3"/>
  <c r="V4752" i="3"/>
  <c r="U4752" i="3"/>
  <c r="J4752" i="3"/>
  <c r="I4752" i="3"/>
  <c r="H4752" i="3"/>
  <c r="V4751" i="3"/>
  <c r="U4751" i="3"/>
  <c r="J4751" i="3"/>
  <c r="I4751" i="3"/>
  <c r="H4751" i="3"/>
  <c r="V4750" i="3"/>
  <c r="U4750" i="3"/>
  <c r="J4750" i="3"/>
  <c r="I4750" i="3"/>
  <c r="H4750" i="3"/>
  <c r="V4749" i="3"/>
  <c r="U4749" i="3"/>
  <c r="J4749" i="3"/>
  <c r="I4749" i="3"/>
  <c r="H4749" i="3"/>
  <c r="V4748" i="3"/>
  <c r="U4748" i="3"/>
  <c r="J4748" i="3"/>
  <c r="I4748" i="3"/>
  <c r="H4748" i="3"/>
  <c r="V4747" i="3"/>
  <c r="U4747" i="3"/>
  <c r="J4747" i="3"/>
  <c r="I4747" i="3"/>
  <c r="H4747" i="3"/>
  <c r="V4746" i="3"/>
  <c r="U4746" i="3"/>
  <c r="J4746" i="3"/>
  <c r="I4746" i="3"/>
  <c r="H4746" i="3"/>
  <c r="V4745" i="3"/>
  <c r="U4745" i="3"/>
  <c r="J4745" i="3"/>
  <c r="I4745" i="3"/>
  <c r="H4745" i="3"/>
  <c r="V4744" i="3"/>
  <c r="U4744" i="3"/>
  <c r="J4744" i="3"/>
  <c r="I4744" i="3"/>
  <c r="H4744" i="3"/>
  <c r="V4743" i="3"/>
  <c r="U4743" i="3"/>
  <c r="J4743" i="3"/>
  <c r="I4743" i="3"/>
  <c r="H4743" i="3"/>
  <c r="V4742" i="3"/>
  <c r="U4742" i="3"/>
  <c r="J4742" i="3"/>
  <c r="I4742" i="3"/>
  <c r="H4742" i="3"/>
  <c r="V4741" i="3"/>
  <c r="U4741" i="3"/>
  <c r="J4741" i="3"/>
  <c r="I4741" i="3"/>
  <c r="H4741" i="3"/>
  <c r="V4740" i="3"/>
  <c r="U4740" i="3"/>
  <c r="J4740" i="3"/>
  <c r="I4740" i="3"/>
  <c r="H4740" i="3"/>
  <c r="V4739" i="3"/>
  <c r="U4739" i="3"/>
  <c r="J4739" i="3"/>
  <c r="I4739" i="3"/>
  <c r="H4739" i="3"/>
  <c r="V4738" i="3"/>
  <c r="U4738" i="3"/>
  <c r="J4738" i="3"/>
  <c r="I4738" i="3"/>
  <c r="H4738" i="3"/>
  <c r="V4737" i="3"/>
  <c r="U4737" i="3"/>
  <c r="J4737" i="3"/>
  <c r="I4737" i="3"/>
  <c r="H4737" i="3"/>
  <c r="V4736" i="3"/>
  <c r="U4736" i="3"/>
  <c r="J4736" i="3"/>
  <c r="I4736" i="3"/>
  <c r="H4736" i="3"/>
  <c r="V4735" i="3"/>
  <c r="U4735" i="3"/>
  <c r="J4735" i="3"/>
  <c r="I4735" i="3"/>
  <c r="H4735" i="3"/>
  <c r="V4734" i="3"/>
  <c r="U4734" i="3"/>
  <c r="J4734" i="3"/>
  <c r="I4734" i="3"/>
  <c r="H4734" i="3"/>
  <c r="V4733" i="3"/>
  <c r="U4733" i="3"/>
  <c r="J4733" i="3"/>
  <c r="I4733" i="3"/>
  <c r="H4733" i="3"/>
  <c r="V4732" i="3"/>
  <c r="U4732" i="3"/>
  <c r="J4732" i="3"/>
  <c r="I4732" i="3"/>
  <c r="H4732" i="3"/>
  <c r="V4731" i="3"/>
  <c r="U4731" i="3"/>
  <c r="J4731" i="3"/>
  <c r="I4731" i="3"/>
  <c r="H4731" i="3"/>
  <c r="V4730" i="3"/>
  <c r="U4730" i="3"/>
  <c r="J4730" i="3"/>
  <c r="I4730" i="3"/>
  <c r="H4730" i="3"/>
  <c r="V4729" i="3"/>
  <c r="U4729" i="3"/>
  <c r="J4729" i="3"/>
  <c r="I4729" i="3"/>
  <c r="H4729" i="3"/>
  <c r="V4728" i="3"/>
  <c r="U4728" i="3"/>
  <c r="J4728" i="3"/>
  <c r="I4728" i="3"/>
  <c r="H4728" i="3"/>
  <c r="V4727" i="3"/>
  <c r="U4727" i="3"/>
  <c r="J4727" i="3"/>
  <c r="I4727" i="3"/>
  <c r="H4727" i="3"/>
  <c r="V4726" i="3"/>
  <c r="U4726" i="3"/>
  <c r="J4726" i="3"/>
  <c r="I4726" i="3"/>
  <c r="H4726" i="3"/>
  <c r="V4725" i="3"/>
  <c r="U4725" i="3"/>
  <c r="J4725" i="3"/>
  <c r="I4725" i="3"/>
  <c r="H4725" i="3"/>
  <c r="V4724" i="3"/>
  <c r="U4724" i="3"/>
  <c r="J4724" i="3"/>
  <c r="I4724" i="3"/>
  <c r="H4724" i="3"/>
  <c r="V4723" i="3"/>
  <c r="U4723" i="3"/>
  <c r="J4723" i="3"/>
  <c r="I4723" i="3"/>
  <c r="H4723" i="3"/>
  <c r="V4722" i="3"/>
  <c r="U4722" i="3"/>
  <c r="J4722" i="3"/>
  <c r="I4722" i="3"/>
  <c r="H4722" i="3"/>
  <c r="V4721" i="3"/>
  <c r="U4721" i="3"/>
  <c r="J4721" i="3"/>
  <c r="I4721" i="3"/>
  <c r="H4721" i="3"/>
  <c r="V4720" i="3"/>
  <c r="U4720" i="3"/>
  <c r="J4720" i="3"/>
  <c r="I4720" i="3"/>
  <c r="H4720" i="3"/>
  <c r="V4719" i="3"/>
  <c r="U4719" i="3"/>
  <c r="J4719" i="3"/>
  <c r="I4719" i="3"/>
  <c r="H4719" i="3"/>
  <c r="V4718" i="3"/>
  <c r="U4718" i="3"/>
  <c r="J4718" i="3"/>
  <c r="I4718" i="3"/>
  <c r="H4718" i="3"/>
  <c r="V4717" i="3"/>
  <c r="U4717" i="3"/>
  <c r="J4717" i="3"/>
  <c r="I4717" i="3"/>
  <c r="H4717" i="3"/>
  <c r="V4716" i="3"/>
  <c r="U4716" i="3"/>
  <c r="J4716" i="3"/>
  <c r="I4716" i="3"/>
  <c r="H4716" i="3"/>
  <c r="V4715" i="3"/>
  <c r="U4715" i="3"/>
  <c r="J4715" i="3"/>
  <c r="I4715" i="3"/>
  <c r="H4715" i="3"/>
  <c r="V4714" i="3"/>
  <c r="U4714" i="3"/>
  <c r="J4714" i="3"/>
  <c r="I4714" i="3"/>
  <c r="H4714" i="3"/>
  <c r="V4713" i="3"/>
  <c r="U4713" i="3"/>
  <c r="J4713" i="3"/>
  <c r="I4713" i="3"/>
  <c r="H4713" i="3"/>
  <c r="V4712" i="3"/>
  <c r="U4712" i="3"/>
  <c r="J4712" i="3"/>
  <c r="I4712" i="3"/>
  <c r="H4712" i="3"/>
  <c r="V4711" i="3"/>
  <c r="U4711" i="3"/>
  <c r="J4711" i="3"/>
  <c r="I4711" i="3"/>
  <c r="H4711" i="3"/>
  <c r="V4710" i="3"/>
  <c r="U4710" i="3"/>
  <c r="J4710" i="3"/>
  <c r="I4710" i="3"/>
  <c r="H4710" i="3"/>
  <c r="V4709" i="3"/>
  <c r="U4709" i="3"/>
  <c r="J4709" i="3"/>
  <c r="I4709" i="3"/>
  <c r="H4709" i="3"/>
  <c r="V4708" i="3"/>
  <c r="U4708" i="3"/>
  <c r="J4708" i="3"/>
  <c r="I4708" i="3"/>
  <c r="H4708" i="3"/>
  <c r="V4707" i="3"/>
  <c r="U4707" i="3"/>
  <c r="J4707" i="3"/>
  <c r="I4707" i="3"/>
  <c r="H4707" i="3"/>
  <c r="V4706" i="3"/>
  <c r="U4706" i="3"/>
  <c r="J4706" i="3"/>
  <c r="I4706" i="3"/>
  <c r="H4706" i="3"/>
  <c r="V4705" i="3"/>
  <c r="U4705" i="3"/>
  <c r="J4705" i="3"/>
  <c r="I4705" i="3"/>
  <c r="H4705" i="3"/>
  <c r="V4704" i="3"/>
  <c r="U4704" i="3"/>
  <c r="J4704" i="3"/>
  <c r="I4704" i="3"/>
  <c r="H4704" i="3"/>
  <c r="V4703" i="3"/>
  <c r="U4703" i="3"/>
  <c r="J4703" i="3"/>
  <c r="I4703" i="3"/>
  <c r="H4703" i="3"/>
  <c r="V4702" i="3"/>
  <c r="U4702" i="3"/>
  <c r="J4702" i="3"/>
  <c r="I4702" i="3"/>
  <c r="H4702" i="3"/>
  <c r="V4701" i="3"/>
  <c r="U4701" i="3"/>
  <c r="J4701" i="3"/>
  <c r="I4701" i="3"/>
  <c r="H4701" i="3"/>
  <c r="V4700" i="3"/>
  <c r="U4700" i="3"/>
  <c r="J4700" i="3"/>
  <c r="I4700" i="3"/>
  <c r="H4700" i="3"/>
  <c r="V4699" i="3"/>
  <c r="U4699" i="3"/>
  <c r="J4699" i="3"/>
  <c r="I4699" i="3"/>
  <c r="H4699" i="3"/>
  <c r="V4698" i="3"/>
  <c r="U4698" i="3"/>
  <c r="J4698" i="3"/>
  <c r="I4698" i="3"/>
  <c r="H4698" i="3"/>
  <c r="V4697" i="3"/>
  <c r="U4697" i="3"/>
  <c r="J4697" i="3"/>
  <c r="I4697" i="3"/>
  <c r="H4697" i="3"/>
  <c r="V4696" i="3"/>
  <c r="U4696" i="3"/>
  <c r="J4696" i="3"/>
  <c r="I4696" i="3"/>
  <c r="H4696" i="3"/>
  <c r="V4695" i="3"/>
  <c r="U4695" i="3"/>
  <c r="J4695" i="3"/>
  <c r="I4695" i="3"/>
  <c r="H4695" i="3"/>
  <c r="V4694" i="3"/>
  <c r="U4694" i="3"/>
  <c r="J4694" i="3"/>
  <c r="I4694" i="3"/>
  <c r="H4694" i="3"/>
  <c r="V4693" i="3"/>
  <c r="U4693" i="3"/>
  <c r="J4693" i="3"/>
  <c r="I4693" i="3"/>
  <c r="H4693" i="3"/>
  <c r="V4692" i="3"/>
  <c r="U4692" i="3"/>
  <c r="J4692" i="3"/>
  <c r="I4692" i="3"/>
  <c r="H4692" i="3"/>
  <c r="V4691" i="3"/>
  <c r="U4691" i="3"/>
  <c r="J4691" i="3"/>
  <c r="I4691" i="3"/>
  <c r="H4691" i="3"/>
  <c r="V4690" i="3"/>
  <c r="U4690" i="3"/>
  <c r="J4690" i="3"/>
  <c r="I4690" i="3"/>
  <c r="H4690" i="3"/>
  <c r="V4689" i="3"/>
  <c r="U4689" i="3"/>
  <c r="J4689" i="3"/>
  <c r="I4689" i="3"/>
  <c r="H4689" i="3"/>
  <c r="V4688" i="3"/>
  <c r="U4688" i="3"/>
  <c r="J4688" i="3"/>
  <c r="I4688" i="3"/>
  <c r="H4688" i="3"/>
  <c r="V4687" i="3"/>
  <c r="U4687" i="3"/>
  <c r="J4687" i="3"/>
  <c r="I4687" i="3"/>
  <c r="H4687" i="3"/>
  <c r="V4686" i="3"/>
  <c r="U4686" i="3"/>
  <c r="J4686" i="3"/>
  <c r="I4686" i="3"/>
  <c r="H4686" i="3"/>
  <c r="V4685" i="3"/>
  <c r="U4685" i="3"/>
  <c r="J4685" i="3"/>
  <c r="I4685" i="3"/>
  <c r="H4685" i="3"/>
  <c r="V4684" i="3"/>
  <c r="U4684" i="3"/>
  <c r="J4684" i="3"/>
  <c r="I4684" i="3"/>
  <c r="H4684" i="3"/>
  <c r="V4683" i="3"/>
  <c r="U4683" i="3"/>
  <c r="J4683" i="3"/>
  <c r="I4683" i="3"/>
  <c r="H4683" i="3"/>
  <c r="V4682" i="3"/>
  <c r="U4682" i="3"/>
  <c r="J4682" i="3"/>
  <c r="I4682" i="3"/>
  <c r="H4682" i="3"/>
  <c r="V4681" i="3"/>
  <c r="U4681" i="3"/>
  <c r="J4681" i="3"/>
  <c r="I4681" i="3"/>
  <c r="H4681" i="3"/>
  <c r="V4680" i="3"/>
  <c r="U4680" i="3"/>
  <c r="J4680" i="3"/>
  <c r="I4680" i="3"/>
  <c r="H4680" i="3"/>
  <c r="V4679" i="3"/>
  <c r="U4679" i="3"/>
  <c r="J4679" i="3"/>
  <c r="I4679" i="3"/>
  <c r="H4679" i="3"/>
  <c r="V4678" i="3"/>
  <c r="U4678" i="3"/>
  <c r="J4678" i="3"/>
  <c r="I4678" i="3"/>
  <c r="H4678" i="3"/>
  <c r="V4677" i="3"/>
  <c r="U4677" i="3"/>
  <c r="J4677" i="3"/>
  <c r="I4677" i="3"/>
  <c r="H4677" i="3"/>
  <c r="V4676" i="3"/>
  <c r="U4676" i="3"/>
  <c r="J4676" i="3"/>
  <c r="I4676" i="3"/>
  <c r="H4676" i="3"/>
  <c r="V4675" i="3"/>
  <c r="U4675" i="3"/>
  <c r="J4675" i="3"/>
  <c r="I4675" i="3"/>
  <c r="H4675" i="3"/>
  <c r="V4674" i="3"/>
  <c r="U4674" i="3"/>
  <c r="J4674" i="3"/>
  <c r="I4674" i="3"/>
  <c r="H4674" i="3"/>
  <c r="V4673" i="3"/>
  <c r="U4673" i="3"/>
  <c r="J4673" i="3"/>
  <c r="I4673" i="3"/>
  <c r="H4673" i="3"/>
  <c r="V4672" i="3"/>
  <c r="U4672" i="3"/>
  <c r="J4672" i="3"/>
  <c r="I4672" i="3"/>
  <c r="H4672" i="3"/>
  <c r="V4671" i="3"/>
  <c r="U4671" i="3"/>
  <c r="J4671" i="3"/>
  <c r="I4671" i="3"/>
  <c r="H4671" i="3"/>
  <c r="V4670" i="3"/>
  <c r="U4670" i="3"/>
  <c r="J4670" i="3"/>
  <c r="I4670" i="3"/>
  <c r="H4670" i="3"/>
  <c r="V4669" i="3"/>
  <c r="U4669" i="3"/>
  <c r="J4669" i="3"/>
  <c r="I4669" i="3"/>
  <c r="H4669" i="3"/>
  <c r="V4668" i="3"/>
  <c r="U4668" i="3"/>
  <c r="J4668" i="3"/>
  <c r="I4668" i="3"/>
  <c r="H4668" i="3"/>
  <c r="V4667" i="3"/>
  <c r="U4667" i="3"/>
  <c r="J4667" i="3"/>
  <c r="I4667" i="3"/>
  <c r="H4667" i="3"/>
  <c r="V4666" i="3"/>
  <c r="U4666" i="3"/>
  <c r="J4666" i="3"/>
  <c r="I4666" i="3"/>
  <c r="H4666" i="3"/>
  <c r="V4665" i="3"/>
  <c r="U4665" i="3"/>
  <c r="J4665" i="3"/>
  <c r="I4665" i="3"/>
  <c r="H4665" i="3"/>
  <c r="V4664" i="3"/>
  <c r="U4664" i="3"/>
  <c r="J4664" i="3"/>
  <c r="I4664" i="3"/>
  <c r="H4664" i="3"/>
  <c r="V4663" i="3"/>
  <c r="U4663" i="3"/>
  <c r="J4663" i="3"/>
  <c r="I4663" i="3"/>
  <c r="H4663" i="3"/>
  <c r="V4662" i="3"/>
  <c r="U4662" i="3"/>
  <c r="J4662" i="3"/>
  <c r="I4662" i="3"/>
  <c r="H4662" i="3"/>
  <c r="V4661" i="3"/>
  <c r="U4661" i="3"/>
  <c r="J4661" i="3"/>
  <c r="I4661" i="3"/>
  <c r="H4661" i="3"/>
  <c r="V4660" i="3"/>
  <c r="U4660" i="3"/>
  <c r="J4660" i="3"/>
  <c r="I4660" i="3"/>
  <c r="H4660" i="3"/>
  <c r="V4659" i="3"/>
  <c r="U4659" i="3"/>
  <c r="J4659" i="3"/>
  <c r="I4659" i="3"/>
  <c r="H4659" i="3"/>
  <c r="V4658" i="3"/>
  <c r="U4658" i="3"/>
  <c r="J4658" i="3"/>
  <c r="I4658" i="3"/>
  <c r="H4658" i="3"/>
  <c r="V4657" i="3"/>
  <c r="U4657" i="3"/>
  <c r="J4657" i="3"/>
  <c r="I4657" i="3"/>
  <c r="H4657" i="3"/>
  <c r="V4656" i="3"/>
  <c r="U4656" i="3"/>
  <c r="J4656" i="3"/>
  <c r="I4656" i="3"/>
  <c r="H4656" i="3"/>
  <c r="V4655" i="3"/>
  <c r="U4655" i="3"/>
  <c r="J4655" i="3"/>
  <c r="I4655" i="3"/>
  <c r="H4655" i="3"/>
  <c r="V4654" i="3"/>
  <c r="U4654" i="3"/>
  <c r="J4654" i="3"/>
  <c r="I4654" i="3"/>
  <c r="H4654" i="3"/>
  <c r="V4653" i="3"/>
  <c r="U4653" i="3"/>
  <c r="J4653" i="3"/>
  <c r="I4653" i="3"/>
  <c r="H4653" i="3"/>
  <c r="V4652" i="3"/>
  <c r="U4652" i="3"/>
  <c r="J4652" i="3"/>
  <c r="I4652" i="3"/>
  <c r="H4652" i="3"/>
  <c r="V4651" i="3"/>
  <c r="U4651" i="3"/>
  <c r="J4651" i="3"/>
  <c r="I4651" i="3"/>
  <c r="H4651" i="3"/>
  <c r="V4650" i="3"/>
  <c r="U4650" i="3"/>
  <c r="J4650" i="3"/>
  <c r="I4650" i="3"/>
  <c r="H4650" i="3"/>
  <c r="V4649" i="3"/>
  <c r="U4649" i="3"/>
  <c r="J4649" i="3"/>
  <c r="I4649" i="3"/>
  <c r="H4649" i="3"/>
  <c r="V4648" i="3"/>
  <c r="U4648" i="3"/>
  <c r="J4648" i="3"/>
  <c r="I4648" i="3"/>
  <c r="H4648" i="3"/>
  <c r="V4647" i="3"/>
  <c r="U4647" i="3"/>
  <c r="J4647" i="3"/>
  <c r="I4647" i="3"/>
  <c r="H4647" i="3"/>
  <c r="V4646" i="3"/>
  <c r="U4646" i="3"/>
  <c r="J4646" i="3"/>
  <c r="I4646" i="3"/>
  <c r="H4646" i="3"/>
  <c r="V4645" i="3"/>
  <c r="U4645" i="3"/>
  <c r="J4645" i="3"/>
  <c r="I4645" i="3"/>
  <c r="H4645" i="3"/>
  <c r="V4644" i="3"/>
  <c r="U4644" i="3"/>
  <c r="J4644" i="3"/>
  <c r="I4644" i="3"/>
  <c r="H4644" i="3"/>
  <c r="V4643" i="3"/>
  <c r="U4643" i="3"/>
  <c r="J4643" i="3"/>
  <c r="I4643" i="3"/>
  <c r="H4643" i="3"/>
  <c r="V4642" i="3"/>
  <c r="U4642" i="3"/>
  <c r="J4642" i="3"/>
  <c r="I4642" i="3"/>
  <c r="H4642" i="3"/>
  <c r="V4641" i="3"/>
  <c r="U4641" i="3"/>
  <c r="J4641" i="3"/>
  <c r="I4641" i="3"/>
  <c r="H4641" i="3"/>
  <c r="V4640" i="3"/>
  <c r="U4640" i="3"/>
  <c r="J4640" i="3"/>
  <c r="I4640" i="3"/>
  <c r="H4640" i="3"/>
  <c r="V4639" i="3"/>
  <c r="U4639" i="3"/>
  <c r="J4639" i="3"/>
  <c r="I4639" i="3"/>
  <c r="H4639" i="3"/>
  <c r="V4638" i="3"/>
  <c r="U4638" i="3"/>
  <c r="J4638" i="3"/>
  <c r="I4638" i="3"/>
  <c r="H4638" i="3"/>
  <c r="V4637" i="3"/>
  <c r="U4637" i="3"/>
  <c r="J4637" i="3"/>
  <c r="I4637" i="3"/>
  <c r="H4637" i="3"/>
  <c r="V4636" i="3"/>
  <c r="U4636" i="3"/>
  <c r="J4636" i="3"/>
  <c r="I4636" i="3"/>
  <c r="H4636" i="3"/>
  <c r="V4635" i="3"/>
  <c r="U4635" i="3"/>
  <c r="J4635" i="3"/>
  <c r="I4635" i="3"/>
  <c r="H4635" i="3"/>
  <c r="V4634" i="3"/>
  <c r="U4634" i="3"/>
  <c r="J4634" i="3"/>
  <c r="I4634" i="3"/>
  <c r="H4634" i="3"/>
  <c r="V4633" i="3"/>
  <c r="U4633" i="3"/>
  <c r="J4633" i="3"/>
  <c r="I4633" i="3"/>
  <c r="H4633" i="3"/>
  <c r="V4632" i="3"/>
  <c r="U4632" i="3"/>
  <c r="J4632" i="3"/>
  <c r="I4632" i="3"/>
  <c r="H4632" i="3"/>
  <c r="V4631" i="3"/>
  <c r="U4631" i="3"/>
  <c r="J4631" i="3"/>
  <c r="I4631" i="3"/>
  <c r="H4631" i="3"/>
  <c r="V4630" i="3"/>
  <c r="U4630" i="3"/>
  <c r="J4630" i="3"/>
  <c r="I4630" i="3"/>
  <c r="H4630" i="3"/>
  <c r="V4629" i="3"/>
  <c r="U4629" i="3"/>
  <c r="J4629" i="3"/>
  <c r="I4629" i="3"/>
  <c r="H4629" i="3"/>
  <c r="V4628" i="3"/>
  <c r="U4628" i="3"/>
  <c r="J4628" i="3"/>
  <c r="I4628" i="3"/>
  <c r="H4628" i="3"/>
  <c r="V4627" i="3"/>
  <c r="U4627" i="3"/>
  <c r="J4627" i="3"/>
  <c r="I4627" i="3"/>
  <c r="H4627" i="3"/>
  <c r="V4626" i="3"/>
  <c r="U4626" i="3"/>
  <c r="J4626" i="3"/>
  <c r="I4626" i="3"/>
  <c r="H4626" i="3"/>
  <c r="V4625" i="3"/>
  <c r="U4625" i="3"/>
  <c r="J4625" i="3"/>
  <c r="I4625" i="3"/>
  <c r="H4625" i="3"/>
  <c r="V4624" i="3"/>
  <c r="U4624" i="3"/>
  <c r="J4624" i="3"/>
  <c r="I4624" i="3"/>
  <c r="H4624" i="3"/>
  <c r="V4623" i="3"/>
  <c r="U4623" i="3"/>
  <c r="J4623" i="3"/>
  <c r="I4623" i="3"/>
  <c r="H4623" i="3"/>
  <c r="V4622" i="3"/>
  <c r="U4622" i="3"/>
  <c r="J4622" i="3"/>
  <c r="I4622" i="3"/>
  <c r="H4622" i="3"/>
  <c r="V4621" i="3"/>
  <c r="U4621" i="3"/>
  <c r="J4621" i="3"/>
  <c r="I4621" i="3"/>
  <c r="H4621" i="3"/>
  <c r="V4620" i="3"/>
  <c r="U4620" i="3"/>
  <c r="J4620" i="3"/>
  <c r="I4620" i="3"/>
  <c r="H4620" i="3"/>
  <c r="V4619" i="3"/>
  <c r="U4619" i="3"/>
  <c r="J4619" i="3"/>
  <c r="I4619" i="3"/>
  <c r="H4619" i="3"/>
  <c r="V4618" i="3"/>
  <c r="U4618" i="3"/>
  <c r="J4618" i="3"/>
  <c r="I4618" i="3"/>
  <c r="H4618" i="3"/>
  <c r="V4617" i="3"/>
  <c r="U4617" i="3"/>
  <c r="J4617" i="3"/>
  <c r="I4617" i="3"/>
  <c r="H4617" i="3"/>
  <c r="V4616" i="3"/>
  <c r="U4616" i="3"/>
  <c r="J4616" i="3"/>
  <c r="I4616" i="3"/>
  <c r="H4616" i="3"/>
  <c r="V4615" i="3"/>
  <c r="U4615" i="3"/>
  <c r="J4615" i="3"/>
  <c r="I4615" i="3"/>
  <c r="H4615" i="3"/>
  <c r="V4614" i="3"/>
  <c r="U4614" i="3"/>
  <c r="J4614" i="3"/>
  <c r="I4614" i="3"/>
  <c r="H4614" i="3"/>
  <c r="V4613" i="3"/>
  <c r="U4613" i="3"/>
  <c r="J4613" i="3"/>
  <c r="I4613" i="3"/>
  <c r="H4613" i="3"/>
  <c r="V4612" i="3"/>
  <c r="U4612" i="3"/>
  <c r="J4612" i="3"/>
  <c r="I4612" i="3"/>
  <c r="H4612" i="3"/>
  <c r="V4611" i="3"/>
  <c r="U4611" i="3"/>
  <c r="J4611" i="3"/>
  <c r="I4611" i="3"/>
  <c r="H4611" i="3"/>
  <c r="V4610" i="3"/>
  <c r="U4610" i="3"/>
  <c r="J4610" i="3"/>
  <c r="I4610" i="3"/>
  <c r="H4610" i="3"/>
  <c r="V4609" i="3"/>
  <c r="U4609" i="3"/>
  <c r="J4609" i="3"/>
  <c r="I4609" i="3"/>
  <c r="H4609" i="3"/>
  <c r="V4608" i="3"/>
  <c r="U4608" i="3"/>
  <c r="J4608" i="3"/>
  <c r="I4608" i="3"/>
  <c r="H4608" i="3"/>
  <c r="V4607" i="3"/>
  <c r="U4607" i="3"/>
  <c r="J4607" i="3"/>
  <c r="I4607" i="3"/>
  <c r="H4607" i="3"/>
  <c r="V4606" i="3"/>
  <c r="U4606" i="3"/>
  <c r="J4606" i="3"/>
  <c r="I4606" i="3"/>
  <c r="H4606" i="3"/>
  <c r="V4605" i="3"/>
  <c r="U4605" i="3"/>
  <c r="J4605" i="3"/>
  <c r="I4605" i="3"/>
  <c r="H4605" i="3"/>
  <c r="V4604" i="3"/>
  <c r="U4604" i="3"/>
  <c r="J4604" i="3"/>
  <c r="I4604" i="3"/>
  <c r="H4604" i="3"/>
  <c r="V4603" i="3"/>
  <c r="U4603" i="3"/>
  <c r="J4603" i="3"/>
  <c r="I4603" i="3"/>
  <c r="H4603" i="3"/>
  <c r="V4602" i="3"/>
  <c r="U4602" i="3"/>
  <c r="J4602" i="3"/>
  <c r="I4602" i="3"/>
  <c r="H4602" i="3"/>
  <c r="V4601" i="3"/>
  <c r="U4601" i="3"/>
  <c r="J4601" i="3"/>
  <c r="I4601" i="3"/>
  <c r="H4601" i="3"/>
  <c r="V4600" i="3"/>
  <c r="U4600" i="3"/>
  <c r="J4600" i="3"/>
  <c r="I4600" i="3"/>
  <c r="H4600" i="3"/>
  <c r="V4599" i="3"/>
  <c r="U4599" i="3"/>
  <c r="J4599" i="3"/>
  <c r="I4599" i="3"/>
  <c r="H4599" i="3"/>
  <c r="V4598" i="3"/>
  <c r="U4598" i="3"/>
  <c r="J4598" i="3"/>
  <c r="I4598" i="3"/>
  <c r="H4598" i="3"/>
  <c r="V4597" i="3"/>
  <c r="U4597" i="3"/>
  <c r="J4597" i="3"/>
  <c r="I4597" i="3"/>
  <c r="H4597" i="3"/>
  <c r="V4596" i="3"/>
  <c r="U4596" i="3"/>
  <c r="J4596" i="3"/>
  <c r="I4596" i="3"/>
  <c r="H4596" i="3"/>
  <c r="V4595" i="3"/>
  <c r="U4595" i="3"/>
  <c r="J4595" i="3"/>
  <c r="I4595" i="3"/>
  <c r="H4595" i="3"/>
  <c r="V4594" i="3"/>
  <c r="U4594" i="3"/>
  <c r="J4594" i="3"/>
  <c r="I4594" i="3"/>
  <c r="H4594" i="3"/>
  <c r="V4593" i="3"/>
  <c r="U4593" i="3"/>
  <c r="J4593" i="3"/>
  <c r="I4593" i="3"/>
  <c r="H4593" i="3"/>
  <c r="V4592" i="3"/>
  <c r="U4592" i="3"/>
  <c r="J4592" i="3"/>
  <c r="I4592" i="3"/>
  <c r="H4592" i="3"/>
  <c r="V4591" i="3"/>
  <c r="U4591" i="3"/>
  <c r="J4591" i="3"/>
  <c r="I4591" i="3"/>
  <c r="H4591" i="3"/>
  <c r="V4590" i="3"/>
  <c r="U4590" i="3"/>
  <c r="J4590" i="3"/>
  <c r="I4590" i="3"/>
  <c r="H4590" i="3"/>
  <c r="V4589" i="3"/>
  <c r="U4589" i="3"/>
  <c r="J4589" i="3"/>
  <c r="I4589" i="3"/>
  <c r="H4589" i="3"/>
  <c r="V4588" i="3"/>
  <c r="U4588" i="3"/>
  <c r="J4588" i="3"/>
  <c r="I4588" i="3"/>
  <c r="H4588" i="3"/>
  <c r="V4587" i="3"/>
  <c r="U4587" i="3"/>
  <c r="J4587" i="3"/>
  <c r="I4587" i="3"/>
  <c r="H4587" i="3"/>
  <c r="V4586" i="3"/>
  <c r="U4586" i="3"/>
  <c r="J4586" i="3"/>
  <c r="I4586" i="3"/>
  <c r="H4586" i="3"/>
  <c r="V4585" i="3"/>
  <c r="U4585" i="3"/>
  <c r="J4585" i="3"/>
  <c r="I4585" i="3"/>
  <c r="H4585" i="3"/>
  <c r="V4584" i="3"/>
  <c r="U4584" i="3"/>
  <c r="J4584" i="3"/>
  <c r="I4584" i="3"/>
  <c r="H4584" i="3"/>
  <c r="V4583" i="3"/>
  <c r="U4583" i="3"/>
  <c r="J4583" i="3"/>
  <c r="I4583" i="3"/>
  <c r="H4583" i="3"/>
  <c r="V4582" i="3"/>
  <c r="U4582" i="3"/>
  <c r="J4582" i="3"/>
  <c r="I4582" i="3"/>
  <c r="H4582" i="3"/>
  <c r="V4581" i="3"/>
  <c r="U4581" i="3"/>
  <c r="J4581" i="3"/>
  <c r="I4581" i="3"/>
  <c r="H4581" i="3"/>
  <c r="V4580" i="3"/>
  <c r="U4580" i="3"/>
  <c r="J4580" i="3"/>
  <c r="I4580" i="3"/>
  <c r="H4580" i="3"/>
  <c r="V4579" i="3"/>
  <c r="U4579" i="3"/>
  <c r="J4579" i="3"/>
  <c r="I4579" i="3"/>
  <c r="H4579" i="3"/>
  <c r="V4578" i="3"/>
  <c r="U4578" i="3"/>
  <c r="J4578" i="3"/>
  <c r="I4578" i="3"/>
  <c r="H4578" i="3"/>
  <c r="V4577" i="3"/>
  <c r="U4577" i="3"/>
  <c r="J4577" i="3"/>
  <c r="I4577" i="3"/>
  <c r="H4577" i="3"/>
  <c r="V4576" i="3"/>
  <c r="U4576" i="3"/>
  <c r="J4576" i="3"/>
  <c r="I4576" i="3"/>
  <c r="H4576" i="3"/>
  <c r="V4575" i="3"/>
  <c r="U4575" i="3"/>
  <c r="J4575" i="3"/>
  <c r="I4575" i="3"/>
  <c r="H4575" i="3"/>
  <c r="V4574" i="3"/>
  <c r="U4574" i="3"/>
  <c r="J4574" i="3"/>
  <c r="I4574" i="3"/>
  <c r="H4574" i="3"/>
  <c r="V4573" i="3"/>
  <c r="U4573" i="3"/>
  <c r="J4573" i="3"/>
  <c r="I4573" i="3"/>
  <c r="H4573" i="3"/>
  <c r="V4572" i="3"/>
  <c r="U4572" i="3"/>
  <c r="J4572" i="3"/>
  <c r="I4572" i="3"/>
  <c r="H4572" i="3"/>
  <c r="V4571" i="3"/>
  <c r="U4571" i="3"/>
  <c r="J4571" i="3"/>
  <c r="I4571" i="3"/>
  <c r="H4571" i="3"/>
  <c r="V4570" i="3"/>
  <c r="U4570" i="3"/>
  <c r="J4570" i="3"/>
  <c r="I4570" i="3"/>
  <c r="H4570" i="3"/>
  <c r="V4569" i="3"/>
  <c r="U4569" i="3"/>
  <c r="J4569" i="3"/>
  <c r="I4569" i="3"/>
  <c r="H4569" i="3"/>
  <c r="V4568" i="3"/>
  <c r="U4568" i="3"/>
  <c r="J4568" i="3"/>
  <c r="I4568" i="3"/>
  <c r="H4568" i="3"/>
  <c r="V4567" i="3"/>
  <c r="U4567" i="3"/>
  <c r="J4567" i="3"/>
  <c r="I4567" i="3"/>
  <c r="H4567" i="3"/>
  <c r="V4566" i="3"/>
  <c r="U4566" i="3"/>
  <c r="J4566" i="3"/>
  <c r="I4566" i="3"/>
  <c r="H4566" i="3"/>
  <c r="V4565" i="3"/>
  <c r="U4565" i="3"/>
  <c r="J4565" i="3"/>
  <c r="I4565" i="3"/>
  <c r="H4565" i="3"/>
  <c r="V4564" i="3"/>
  <c r="U4564" i="3"/>
  <c r="J4564" i="3"/>
  <c r="I4564" i="3"/>
  <c r="H4564" i="3"/>
  <c r="V4563" i="3"/>
  <c r="U4563" i="3"/>
  <c r="J4563" i="3"/>
  <c r="I4563" i="3"/>
  <c r="H4563" i="3"/>
  <c r="V4562" i="3"/>
  <c r="U4562" i="3"/>
  <c r="J4562" i="3"/>
  <c r="I4562" i="3"/>
  <c r="H4562" i="3"/>
  <c r="V4561" i="3"/>
  <c r="U4561" i="3"/>
  <c r="J4561" i="3"/>
  <c r="I4561" i="3"/>
  <c r="H4561" i="3"/>
  <c r="V4560" i="3"/>
  <c r="U4560" i="3"/>
  <c r="J4560" i="3"/>
  <c r="I4560" i="3"/>
  <c r="H4560" i="3"/>
  <c r="V4559" i="3"/>
  <c r="U4559" i="3"/>
  <c r="J4559" i="3"/>
  <c r="I4559" i="3"/>
  <c r="H4559" i="3"/>
  <c r="V4558" i="3"/>
  <c r="U4558" i="3"/>
  <c r="J4558" i="3"/>
  <c r="I4558" i="3"/>
  <c r="H4558" i="3"/>
  <c r="V4557" i="3"/>
  <c r="U4557" i="3"/>
  <c r="J4557" i="3"/>
  <c r="I4557" i="3"/>
  <c r="H4557" i="3"/>
  <c r="V4556" i="3"/>
  <c r="U4556" i="3"/>
  <c r="J4556" i="3"/>
  <c r="I4556" i="3"/>
  <c r="H4556" i="3"/>
  <c r="V4555" i="3"/>
  <c r="U4555" i="3"/>
  <c r="J4555" i="3"/>
  <c r="I4555" i="3"/>
  <c r="H4555" i="3"/>
  <c r="V4554" i="3"/>
  <c r="U4554" i="3"/>
  <c r="J4554" i="3"/>
  <c r="I4554" i="3"/>
  <c r="H4554" i="3"/>
  <c r="V4553" i="3"/>
  <c r="U4553" i="3"/>
  <c r="J4553" i="3"/>
  <c r="I4553" i="3"/>
  <c r="H4553" i="3"/>
  <c r="V4552" i="3"/>
  <c r="U4552" i="3"/>
  <c r="J4552" i="3"/>
  <c r="I4552" i="3"/>
  <c r="H4552" i="3"/>
  <c r="V4551" i="3"/>
  <c r="U4551" i="3"/>
  <c r="J4551" i="3"/>
  <c r="I4551" i="3"/>
  <c r="H4551" i="3"/>
  <c r="V4550" i="3"/>
  <c r="U4550" i="3"/>
  <c r="J4550" i="3"/>
  <c r="I4550" i="3"/>
  <c r="H4550" i="3"/>
  <c r="V4549" i="3"/>
  <c r="U4549" i="3"/>
  <c r="J4549" i="3"/>
  <c r="I4549" i="3"/>
  <c r="H4549" i="3"/>
  <c r="V4548" i="3"/>
  <c r="U4548" i="3"/>
  <c r="J4548" i="3"/>
  <c r="I4548" i="3"/>
  <c r="H4548" i="3"/>
  <c r="V4547" i="3"/>
  <c r="U4547" i="3"/>
  <c r="J4547" i="3"/>
  <c r="I4547" i="3"/>
  <c r="H4547" i="3"/>
  <c r="V4546" i="3"/>
  <c r="U4546" i="3"/>
  <c r="J4546" i="3"/>
  <c r="I4546" i="3"/>
  <c r="H4546" i="3"/>
  <c r="V4545" i="3"/>
  <c r="U4545" i="3"/>
  <c r="J4545" i="3"/>
  <c r="I4545" i="3"/>
  <c r="H4545" i="3"/>
  <c r="V4544" i="3"/>
  <c r="U4544" i="3"/>
  <c r="J4544" i="3"/>
  <c r="I4544" i="3"/>
  <c r="H4544" i="3"/>
  <c r="V4543" i="3"/>
  <c r="U4543" i="3"/>
  <c r="J4543" i="3"/>
  <c r="I4543" i="3"/>
  <c r="H4543" i="3"/>
  <c r="V4542" i="3"/>
  <c r="U4542" i="3"/>
  <c r="J4542" i="3"/>
  <c r="I4542" i="3"/>
  <c r="H4542" i="3"/>
  <c r="V4541" i="3"/>
  <c r="U4541" i="3"/>
  <c r="J4541" i="3"/>
  <c r="I4541" i="3"/>
  <c r="H4541" i="3"/>
  <c r="V4540" i="3"/>
  <c r="U4540" i="3"/>
  <c r="J4540" i="3"/>
  <c r="I4540" i="3"/>
  <c r="H4540" i="3"/>
  <c r="V4539" i="3"/>
  <c r="U4539" i="3"/>
  <c r="J4539" i="3"/>
  <c r="I4539" i="3"/>
  <c r="H4539" i="3"/>
  <c r="V4538" i="3"/>
  <c r="U4538" i="3"/>
  <c r="J4538" i="3"/>
  <c r="I4538" i="3"/>
  <c r="H4538" i="3"/>
  <c r="V4537" i="3"/>
  <c r="U4537" i="3"/>
  <c r="J4537" i="3"/>
  <c r="I4537" i="3"/>
  <c r="H4537" i="3"/>
  <c r="V4536" i="3"/>
  <c r="U4536" i="3"/>
  <c r="J4536" i="3"/>
  <c r="I4536" i="3"/>
  <c r="H4536" i="3"/>
  <c r="V4535" i="3"/>
  <c r="U4535" i="3"/>
  <c r="J4535" i="3"/>
  <c r="I4535" i="3"/>
  <c r="H4535" i="3"/>
  <c r="V4534" i="3"/>
  <c r="U4534" i="3"/>
  <c r="J4534" i="3"/>
  <c r="I4534" i="3"/>
  <c r="H4534" i="3"/>
  <c r="V4533" i="3"/>
  <c r="U4533" i="3"/>
  <c r="J4533" i="3"/>
  <c r="I4533" i="3"/>
  <c r="H4533" i="3"/>
  <c r="V4532" i="3"/>
  <c r="U4532" i="3"/>
  <c r="J4532" i="3"/>
  <c r="I4532" i="3"/>
  <c r="H4532" i="3"/>
  <c r="V4531" i="3"/>
  <c r="U4531" i="3"/>
  <c r="J4531" i="3"/>
  <c r="I4531" i="3"/>
  <c r="H4531" i="3"/>
  <c r="V4530" i="3"/>
  <c r="U4530" i="3"/>
  <c r="J4530" i="3"/>
  <c r="I4530" i="3"/>
  <c r="H4530" i="3"/>
  <c r="V4529" i="3"/>
  <c r="U4529" i="3"/>
  <c r="J4529" i="3"/>
  <c r="I4529" i="3"/>
  <c r="H4529" i="3"/>
  <c r="V4528" i="3"/>
  <c r="U4528" i="3"/>
  <c r="J4528" i="3"/>
  <c r="I4528" i="3"/>
  <c r="H4528" i="3"/>
  <c r="V4527" i="3"/>
  <c r="U4527" i="3"/>
  <c r="J4527" i="3"/>
  <c r="I4527" i="3"/>
  <c r="H4527" i="3"/>
  <c r="V4526" i="3"/>
  <c r="U4526" i="3"/>
  <c r="J4526" i="3"/>
  <c r="I4526" i="3"/>
  <c r="H4526" i="3"/>
  <c r="V4525" i="3"/>
  <c r="U4525" i="3"/>
  <c r="J4525" i="3"/>
  <c r="I4525" i="3"/>
  <c r="H4525" i="3"/>
  <c r="V4524" i="3"/>
  <c r="U4524" i="3"/>
  <c r="J4524" i="3"/>
  <c r="I4524" i="3"/>
  <c r="H4524" i="3"/>
  <c r="V4523" i="3"/>
  <c r="U4523" i="3"/>
  <c r="J4523" i="3"/>
  <c r="I4523" i="3"/>
  <c r="H4523" i="3"/>
  <c r="V4522" i="3"/>
  <c r="U4522" i="3"/>
  <c r="J4522" i="3"/>
  <c r="I4522" i="3"/>
  <c r="H4522" i="3"/>
  <c r="V4521" i="3"/>
  <c r="U4521" i="3"/>
  <c r="J4521" i="3"/>
  <c r="I4521" i="3"/>
  <c r="H4521" i="3"/>
  <c r="V4520" i="3"/>
  <c r="U4520" i="3"/>
  <c r="J4520" i="3"/>
  <c r="I4520" i="3"/>
  <c r="H4520" i="3"/>
  <c r="V4519" i="3"/>
  <c r="U4519" i="3"/>
  <c r="J4519" i="3"/>
  <c r="I4519" i="3"/>
  <c r="H4519" i="3"/>
  <c r="V4518" i="3"/>
  <c r="U4518" i="3"/>
  <c r="J4518" i="3"/>
  <c r="I4518" i="3"/>
  <c r="H4518" i="3"/>
  <c r="V4517" i="3"/>
  <c r="U4517" i="3"/>
  <c r="J4517" i="3"/>
  <c r="I4517" i="3"/>
  <c r="H4517" i="3"/>
  <c r="V4516" i="3"/>
  <c r="U4516" i="3"/>
  <c r="J4516" i="3"/>
  <c r="I4516" i="3"/>
  <c r="H4516" i="3"/>
  <c r="V4515" i="3"/>
  <c r="U4515" i="3"/>
  <c r="J4515" i="3"/>
  <c r="I4515" i="3"/>
  <c r="H4515" i="3"/>
  <c r="V4514" i="3"/>
  <c r="U4514" i="3"/>
  <c r="J4514" i="3"/>
  <c r="I4514" i="3"/>
  <c r="H4514" i="3"/>
  <c r="V4513" i="3"/>
  <c r="U4513" i="3"/>
  <c r="J4513" i="3"/>
  <c r="I4513" i="3"/>
  <c r="H4513" i="3"/>
  <c r="V4512" i="3"/>
  <c r="U4512" i="3"/>
  <c r="J4512" i="3"/>
  <c r="I4512" i="3"/>
  <c r="H4512" i="3"/>
  <c r="V4511" i="3"/>
  <c r="U4511" i="3"/>
  <c r="J4511" i="3"/>
  <c r="I4511" i="3"/>
  <c r="H4511" i="3"/>
  <c r="V4510" i="3"/>
  <c r="U4510" i="3"/>
  <c r="J4510" i="3"/>
  <c r="I4510" i="3"/>
  <c r="H4510" i="3"/>
  <c r="V4509" i="3"/>
  <c r="U4509" i="3"/>
  <c r="J4509" i="3"/>
  <c r="I4509" i="3"/>
  <c r="H4509" i="3"/>
  <c r="V4508" i="3"/>
  <c r="U4508" i="3"/>
  <c r="J4508" i="3"/>
  <c r="I4508" i="3"/>
  <c r="H4508" i="3"/>
  <c r="V4507" i="3"/>
  <c r="U4507" i="3"/>
  <c r="J4507" i="3"/>
  <c r="I4507" i="3"/>
  <c r="H4507" i="3"/>
  <c r="V4506" i="3"/>
  <c r="U4506" i="3"/>
  <c r="J4506" i="3"/>
  <c r="I4506" i="3"/>
  <c r="H4506" i="3"/>
  <c r="V4505" i="3"/>
  <c r="U4505" i="3"/>
  <c r="J4505" i="3"/>
  <c r="I4505" i="3"/>
  <c r="H4505" i="3"/>
  <c r="V4504" i="3"/>
  <c r="U4504" i="3"/>
  <c r="J4504" i="3"/>
  <c r="I4504" i="3"/>
  <c r="H4504" i="3"/>
  <c r="V4503" i="3"/>
  <c r="U4503" i="3"/>
  <c r="J4503" i="3"/>
  <c r="I4503" i="3"/>
  <c r="H4503" i="3"/>
  <c r="V4502" i="3"/>
  <c r="U4502" i="3"/>
  <c r="J4502" i="3"/>
  <c r="I4502" i="3"/>
  <c r="H4502" i="3"/>
  <c r="V4501" i="3"/>
  <c r="U4501" i="3"/>
  <c r="J4501" i="3"/>
  <c r="I4501" i="3"/>
  <c r="H4501" i="3"/>
  <c r="V4500" i="3"/>
  <c r="U4500" i="3"/>
  <c r="J4500" i="3"/>
  <c r="I4500" i="3"/>
  <c r="H4500" i="3"/>
  <c r="V4499" i="3"/>
  <c r="U4499" i="3"/>
  <c r="J4499" i="3"/>
  <c r="I4499" i="3"/>
  <c r="H4499" i="3"/>
  <c r="V4498" i="3"/>
  <c r="U4498" i="3"/>
  <c r="J4498" i="3"/>
  <c r="I4498" i="3"/>
  <c r="H4498" i="3"/>
  <c r="V4497" i="3"/>
  <c r="U4497" i="3"/>
  <c r="J4497" i="3"/>
  <c r="I4497" i="3"/>
  <c r="H4497" i="3"/>
  <c r="V4496" i="3"/>
  <c r="U4496" i="3"/>
  <c r="J4496" i="3"/>
  <c r="I4496" i="3"/>
  <c r="H4496" i="3"/>
  <c r="V4495" i="3"/>
  <c r="U4495" i="3"/>
  <c r="J4495" i="3"/>
  <c r="I4495" i="3"/>
  <c r="H4495" i="3"/>
  <c r="V4494" i="3"/>
  <c r="U4494" i="3"/>
  <c r="J4494" i="3"/>
  <c r="I4494" i="3"/>
  <c r="H4494" i="3"/>
  <c r="V4493" i="3"/>
  <c r="U4493" i="3"/>
  <c r="J4493" i="3"/>
  <c r="I4493" i="3"/>
  <c r="H4493" i="3"/>
  <c r="V4492" i="3"/>
  <c r="U4492" i="3"/>
  <c r="J4492" i="3"/>
  <c r="I4492" i="3"/>
  <c r="H4492" i="3"/>
  <c r="V4491" i="3"/>
  <c r="U4491" i="3"/>
  <c r="J4491" i="3"/>
  <c r="I4491" i="3"/>
  <c r="H4491" i="3"/>
  <c r="V4490" i="3"/>
  <c r="U4490" i="3"/>
  <c r="J4490" i="3"/>
  <c r="I4490" i="3"/>
  <c r="H4490" i="3"/>
  <c r="V4489" i="3"/>
  <c r="U4489" i="3"/>
  <c r="J4489" i="3"/>
  <c r="I4489" i="3"/>
  <c r="H4489" i="3"/>
  <c r="V4488" i="3"/>
  <c r="U4488" i="3"/>
  <c r="J4488" i="3"/>
  <c r="I4488" i="3"/>
  <c r="H4488" i="3"/>
  <c r="V4487" i="3"/>
  <c r="U4487" i="3"/>
  <c r="J4487" i="3"/>
  <c r="I4487" i="3"/>
  <c r="H4487" i="3"/>
  <c r="V4486" i="3"/>
  <c r="U4486" i="3"/>
  <c r="J4486" i="3"/>
  <c r="I4486" i="3"/>
  <c r="H4486" i="3"/>
  <c r="V4485" i="3"/>
  <c r="U4485" i="3"/>
  <c r="J4485" i="3"/>
  <c r="I4485" i="3"/>
  <c r="H4485" i="3"/>
  <c r="V4484" i="3"/>
  <c r="U4484" i="3"/>
  <c r="J4484" i="3"/>
  <c r="I4484" i="3"/>
  <c r="H4484" i="3"/>
  <c r="V4483" i="3"/>
  <c r="U4483" i="3"/>
  <c r="J4483" i="3"/>
  <c r="I4483" i="3"/>
  <c r="H4483" i="3"/>
  <c r="V4482" i="3"/>
  <c r="U4482" i="3"/>
  <c r="J4482" i="3"/>
  <c r="I4482" i="3"/>
  <c r="H4482" i="3"/>
  <c r="V4481" i="3"/>
  <c r="U4481" i="3"/>
  <c r="J4481" i="3"/>
  <c r="I4481" i="3"/>
  <c r="H4481" i="3"/>
  <c r="V4480" i="3"/>
  <c r="U4480" i="3"/>
  <c r="J4480" i="3"/>
  <c r="I4480" i="3"/>
  <c r="H4480" i="3"/>
  <c r="V4479" i="3"/>
  <c r="U4479" i="3"/>
  <c r="J4479" i="3"/>
  <c r="I4479" i="3"/>
  <c r="H4479" i="3"/>
  <c r="V4478" i="3"/>
  <c r="U4478" i="3"/>
  <c r="J4478" i="3"/>
  <c r="I4478" i="3"/>
  <c r="H4478" i="3"/>
  <c r="V4477" i="3"/>
  <c r="U4477" i="3"/>
  <c r="J4477" i="3"/>
  <c r="I4477" i="3"/>
  <c r="H4477" i="3"/>
  <c r="V4476" i="3"/>
  <c r="U4476" i="3"/>
  <c r="J4476" i="3"/>
  <c r="I4476" i="3"/>
  <c r="H4476" i="3"/>
  <c r="V4475" i="3"/>
  <c r="U4475" i="3"/>
  <c r="J4475" i="3"/>
  <c r="I4475" i="3"/>
  <c r="H4475" i="3"/>
  <c r="V4474" i="3"/>
  <c r="U4474" i="3"/>
  <c r="J4474" i="3"/>
  <c r="I4474" i="3"/>
  <c r="H4474" i="3"/>
  <c r="V4473" i="3"/>
  <c r="U4473" i="3"/>
  <c r="J4473" i="3"/>
  <c r="I4473" i="3"/>
  <c r="H4473" i="3"/>
  <c r="V4472" i="3"/>
  <c r="U4472" i="3"/>
  <c r="J4472" i="3"/>
  <c r="I4472" i="3"/>
  <c r="H4472" i="3"/>
  <c r="V4471" i="3"/>
  <c r="U4471" i="3"/>
  <c r="J4471" i="3"/>
  <c r="I4471" i="3"/>
  <c r="H4471" i="3"/>
  <c r="V4470" i="3"/>
  <c r="U4470" i="3"/>
  <c r="J4470" i="3"/>
  <c r="I4470" i="3"/>
  <c r="H4470" i="3"/>
  <c r="V4469" i="3"/>
  <c r="U4469" i="3"/>
  <c r="J4469" i="3"/>
  <c r="I4469" i="3"/>
  <c r="H4469" i="3"/>
  <c r="V4468" i="3"/>
  <c r="U4468" i="3"/>
  <c r="J4468" i="3"/>
  <c r="I4468" i="3"/>
  <c r="H4468" i="3"/>
  <c r="V4467" i="3"/>
  <c r="U4467" i="3"/>
  <c r="J4467" i="3"/>
  <c r="I4467" i="3"/>
  <c r="H4467" i="3"/>
  <c r="V4466" i="3"/>
  <c r="U4466" i="3"/>
  <c r="J4466" i="3"/>
  <c r="I4466" i="3"/>
  <c r="H4466" i="3"/>
  <c r="V4465" i="3"/>
  <c r="U4465" i="3"/>
  <c r="J4465" i="3"/>
  <c r="I4465" i="3"/>
  <c r="H4465" i="3"/>
  <c r="V4464" i="3"/>
  <c r="U4464" i="3"/>
  <c r="J4464" i="3"/>
  <c r="I4464" i="3"/>
  <c r="H4464" i="3"/>
  <c r="V4463" i="3"/>
  <c r="U4463" i="3"/>
  <c r="J4463" i="3"/>
  <c r="I4463" i="3"/>
  <c r="H4463" i="3"/>
  <c r="V4462" i="3"/>
  <c r="U4462" i="3"/>
  <c r="J4462" i="3"/>
  <c r="I4462" i="3"/>
  <c r="H4462" i="3"/>
  <c r="V4461" i="3"/>
  <c r="U4461" i="3"/>
  <c r="J4461" i="3"/>
  <c r="I4461" i="3"/>
  <c r="H4461" i="3"/>
  <c r="V4460" i="3"/>
  <c r="U4460" i="3"/>
  <c r="J4460" i="3"/>
  <c r="I4460" i="3"/>
  <c r="H4460" i="3"/>
  <c r="V4459" i="3"/>
  <c r="U4459" i="3"/>
  <c r="J4459" i="3"/>
  <c r="I4459" i="3"/>
  <c r="H4459" i="3"/>
  <c r="V4458" i="3"/>
  <c r="U4458" i="3"/>
  <c r="J4458" i="3"/>
  <c r="I4458" i="3"/>
  <c r="H4458" i="3"/>
  <c r="V4457" i="3"/>
  <c r="U4457" i="3"/>
  <c r="J4457" i="3"/>
  <c r="I4457" i="3"/>
  <c r="H4457" i="3"/>
  <c r="V4456" i="3"/>
  <c r="U4456" i="3"/>
  <c r="J4456" i="3"/>
  <c r="I4456" i="3"/>
  <c r="H4456" i="3"/>
  <c r="V4455" i="3"/>
  <c r="U4455" i="3"/>
  <c r="J4455" i="3"/>
  <c r="I4455" i="3"/>
  <c r="H4455" i="3"/>
  <c r="V4454" i="3"/>
  <c r="U4454" i="3"/>
  <c r="J4454" i="3"/>
  <c r="I4454" i="3"/>
  <c r="H4454" i="3"/>
  <c r="V4453" i="3"/>
  <c r="U4453" i="3"/>
  <c r="J4453" i="3"/>
  <c r="I4453" i="3"/>
  <c r="H4453" i="3"/>
  <c r="V4452" i="3"/>
  <c r="U4452" i="3"/>
  <c r="J4452" i="3"/>
  <c r="I4452" i="3"/>
  <c r="H4452" i="3"/>
  <c r="V4451" i="3"/>
  <c r="U4451" i="3"/>
  <c r="J4451" i="3"/>
  <c r="I4451" i="3"/>
  <c r="H4451" i="3"/>
  <c r="V4450" i="3"/>
  <c r="U4450" i="3"/>
  <c r="J4450" i="3"/>
  <c r="I4450" i="3"/>
  <c r="H4450" i="3"/>
  <c r="V4449" i="3"/>
  <c r="U4449" i="3"/>
  <c r="J4449" i="3"/>
  <c r="I4449" i="3"/>
  <c r="H4449" i="3"/>
  <c r="V4448" i="3"/>
  <c r="U4448" i="3"/>
  <c r="J4448" i="3"/>
  <c r="I4448" i="3"/>
  <c r="H4448" i="3"/>
  <c r="V4447" i="3"/>
  <c r="U4447" i="3"/>
  <c r="J4447" i="3"/>
  <c r="I4447" i="3"/>
  <c r="H4447" i="3"/>
  <c r="V4446" i="3"/>
  <c r="U4446" i="3"/>
  <c r="J4446" i="3"/>
  <c r="I4446" i="3"/>
  <c r="H4446" i="3"/>
  <c r="V4445" i="3"/>
  <c r="U4445" i="3"/>
  <c r="J4445" i="3"/>
  <c r="I4445" i="3"/>
  <c r="H4445" i="3"/>
  <c r="V4444" i="3"/>
  <c r="U4444" i="3"/>
  <c r="J4444" i="3"/>
  <c r="I4444" i="3"/>
  <c r="H4444" i="3"/>
  <c r="V4443" i="3"/>
  <c r="U4443" i="3"/>
  <c r="J4443" i="3"/>
  <c r="I4443" i="3"/>
  <c r="H4443" i="3"/>
  <c r="V4442" i="3"/>
  <c r="U4442" i="3"/>
  <c r="J4442" i="3"/>
  <c r="I4442" i="3"/>
  <c r="H4442" i="3"/>
  <c r="V4441" i="3"/>
  <c r="U4441" i="3"/>
  <c r="J4441" i="3"/>
  <c r="I4441" i="3"/>
  <c r="H4441" i="3"/>
  <c r="V4440" i="3"/>
  <c r="U4440" i="3"/>
  <c r="J4440" i="3"/>
  <c r="I4440" i="3"/>
  <c r="H4440" i="3"/>
  <c r="V4439" i="3"/>
  <c r="U4439" i="3"/>
  <c r="J4439" i="3"/>
  <c r="I4439" i="3"/>
  <c r="H4439" i="3"/>
  <c r="V4438" i="3"/>
  <c r="U4438" i="3"/>
  <c r="J4438" i="3"/>
  <c r="I4438" i="3"/>
  <c r="H4438" i="3"/>
  <c r="V4437" i="3"/>
  <c r="U4437" i="3"/>
  <c r="J4437" i="3"/>
  <c r="I4437" i="3"/>
  <c r="H4437" i="3"/>
  <c r="V4436" i="3"/>
  <c r="U4436" i="3"/>
  <c r="J4436" i="3"/>
  <c r="I4436" i="3"/>
  <c r="H4436" i="3"/>
  <c r="V4435" i="3"/>
  <c r="U4435" i="3"/>
  <c r="J4435" i="3"/>
  <c r="I4435" i="3"/>
  <c r="H4435" i="3"/>
  <c r="V4434" i="3"/>
  <c r="U4434" i="3"/>
  <c r="J4434" i="3"/>
  <c r="I4434" i="3"/>
  <c r="H4434" i="3"/>
  <c r="V4433" i="3"/>
  <c r="U4433" i="3"/>
  <c r="J4433" i="3"/>
  <c r="I4433" i="3"/>
  <c r="H4433" i="3"/>
  <c r="V4432" i="3"/>
  <c r="U4432" i="3"/>
  <c r="J4432" i="3"/>
  <c r="I4432" i="3"/>
  <c r="H4432" i="3"/>
  <c r="V4431" i="3"/>
  <c r="U4431" i="3"/>
  <c r="J4431" i="3"/>
  <c r="I4431" i="3"/>
  <c r="H4431" i="3"/>
  <c r="V4430" i="3"/>
  <c r="U4430" i="3"/>
  <c r="J4430" i="3"/>
  <c r="I4430" i="3"/>
  <c r="H4430" i="3"/>
  <c r="V4429" i="3"/>
  <c r="U4429" i="3"/>
  <c r="J4429" i="3"/>
  <c r="I4429" i="3"/>
  <c r="H4429" i="3"/>
  <c r="V4428" i="3"/>
  <c r="U4428" i="3"/>
  <c r="J4428" i="3"/>
  <c r="I4428" i="3"/>
  <c r="H4428" i="3"/>
  <c r="V4427" i="3"/>
  <c r="U4427" i="3"/>
  <c r="J4427" i="3"/>
  <c r="I4427" i="3"/>
  <c r="H4427" i="3"/>
  <c r="V4426" i="3"/>
  <c r="U4426" i="3"/>
  <c r="J4426" i="3"/>
  <c r="I4426" i="3"/>
  <c r="H4426" i="3"/>
  <c r="V4425" i="3"/>
  <c r="U4425" i="3"/>
  <c r="J4425" i="3"/>
  <c r="I4425" i="3"/>
  <c r="H4425" i="3"/>
  <c r="V4424" i="3"/>
  <c r="U4424" i="3"/>
  <c r="J4424" i="3"/>
  <c r="I4424" i="3"/>
  <c r="H4424" i="3"/>
  <c r="V4423" i="3"/>
  <c r="U4423" i="3"/>
  <c r="J4423" i="3"/>
  <c r="I4423" i="3"/>
  <c r="H4423" i="3"/>
  <c r="V4422" i="3"/>
  <c r="U4422" i="3"/>
  <c r="J4422" i="3"/>
  <c r="I4422" i="3"/>
  <c r="H4422" i="3"/>
  <c r="V4421" i="3"/>
  <c r="U4421" i="3"/>
  <c r="J4421" i="3"/>
  <c r="I4421" i="3"/>
  <c r="H4421" i="3"/>
  <c r="V4420" i="3"/>
  <c r="U4420" i="3"/>
  <c r="J4420" i="3"/>
  <c r="I4420" i="3"/>
  <c r="H4420" i="3"/>
  <c r="V4419" i="3"/>
  <c r="U4419" i="3"/>
  <c r="J4419" i="3"/>
  <c r="I4419" i="3"/>
  <c r="H4419" i="3"/>
  <c r="V4418" i="3"/>
  <c r="U4418" i="3"/>
  <c r="J4418" i="3"/>
  <c r="I4418" i="3"/>
  <c r="H4418" i="3"/>
  <c r="V4417" i="3"/>
  <c r="U4417" i="3"/>
  <c r="J4417" i="3"/>
  <c r="I4417" i="3"/>
  <c r="H4417" i="3"/>
  <c r="V4416" i="3"/>
  <c r="U4416" i="3"/>
  <c r="J4416" i="3"/>
  <c r="I4416" i="3"/>
  <c r="H4416" i="3"/>
  <c r="V4415" i="3"/>
  <c r="U4415" i="3"/>
  <c r="J4415" i="3"/>
  <c r="I4415" i="3"/>
  <c r="H4415" i="3"/>
  <c r="V4414" i="3"/>
  <c r="U4414" i="3"/>
  <c r="J4414" i="3"/>
  <c r="I4414" i="3"/>
  <c r="H4414" i="3"/>
  <c r="V4413" i="3"/>
  <c r="U4413" i="3"/>
  <c r="J4413" i="3"/>
  <c r="I4413" i="3"/>
  <c r="H4413" i="3"/>
  <c r="V4412" i="3"/>
  <c r="U4412" i="3"/>
  <c r="J4412" i="3"/>
  <c r="I4412" i="3"/>
  <c r="H4412" i="3"/>
  <c r="V4411" i="3"/>
  <c r="U4411" i="3"/>
  <c r="J4411" i="3"/>
  <c r="I4411" i="3"/>
  <c r="H4411" i="3"/>
  <c r="V4410" i="3"/>
  <c r="U4410" i="3"/>
  <c r="J4410" i="3"/>
  <c r="I4410" i="3"/>
  <c r="H4410" i="3"/>
  <c r="V4409" i="3"/>
  <c r="U4409" i="3"/>
  <c r="J4409" i="3"/>
  <c r="I4409" i="3"/>
  <c r="H4409" i="3"/>
  <c r="V4408" i="3"/>
  <c r="U4408" i="3"/>
  <c r="J4408" i="3"/>
  <c r="I4408" i="3"/>
  <c r="H4408" i="3"/>
  <c r="V4407" i="3"/>
  <c r="U4407" i="3"/>
  <c r="J4407" i="3"/>
  <c r="I4407" i="3"/>
  <c r="H4407" i="3"/>
  <c r="V4406" i="3"/>
  <c r="U4406" i="3"/>
  <c r="J4406" i="3"/>
  <c r="I4406" i="3"/>
  <c r="H4406" i="3"/>
  <c r="V4405" i="3"/>
  <c r="U4405" i="3"/>
  <c r="J4405" i="3"/>
  <c r="I4405" i="3"/>
  <c r="H4405" i="3"/>
  <c r="V4404" i="3"/>
  <c r="U4404" i="3"/>
  <c r="J4404" i="3"/>
  <c r="I4404" i="3"/>
  <c r="H4404" i="3"/>
  <c r="V4403" i="3"/>
  <c r="U4403" i="3"/>
  <c r="J4403" i="3"/>
  <c r="I4403" i="3"/>
  <c r="H4403" i="3"/>
  <c r="V4402" i="3"/>
  <c r="U4402" i="3"/>
  <c r="J4402" i="3"/>
  <c r="I4402" i="3"/>
  <c r="H4402" i="3"/>
  <c r="V4401" i="3"/>
  <c r="U4401" i="3"/>
  <c r="J4401" i="3"/>
  <c r="I4401" i="3"/>
  <c r="H4401" i="3"/>
  <c r="V4400" i="3"/>
  <c r="U4400" i="3"/>
  <c r="J4400" i="3"/>
  <c r="I4400" i="3"/>
  <c r="H4400" i="3"/>
  <c r="V4399" i="3"/>
  <c r="U4399" i="3"/>
  <c r="J4399" i="3"/>
  <c r="I4399" i="3"/>
  <c r="H4399" i="3"/>
  <c r="V4398" i="3"/>
  <c r="U4398" i="3"/>
  <c r="J4398" i="3"/>
  <c r="I4398" i="3"/>
  <c r="H4398" i="3"/>
  <c r="V4397" i="3"/>
  <c r="U4397" i="3"/>
  <c r="J4397" i="3"/>
  <c r="I4397" i="3"/>
  <c r="H4397" i="3"/>
  <c r="V4396" i="3"/>
  <c r="U4396" i="3"/>
  <c r="J4396" i="3"/>
  <c r="I4396" i="3"/>
  <c r="H4396" i="3"/>
  <c r="V4395" i="3"/>
  <c r="U4395" i="3"/>
  <c r="J4395" i="3"/>
  <c r="I4395" i="3"/>
  <c r="H4395" i="3"/>
  <c r="V4394" i="3"/>
  <c r="U4394" i="3"/>
  <c r="J4394" i="3"/>
  <c r="I4394" i="3"/>
  <c r="H4394" i="3"/>
  <c r="V4393" i="3"/>
  <c r="U4393" i="3"/>
  <c r="J4393" i="3"/>
  <c r="I4393" i="3"/>
  <c r="H4393" i="3"/>
  <c r="V4392" i="3"/>
  <c r="U4392" i="3"/>
  <c r="J4392" i="3"/>
  <c r="I4392" i="3"/>
  <c r="H4392" i="3"/>
  <c r="V4391" i="3"/>
  <c r="U4391" i="3"/>
  <c r="J4391" i="3"/>
  <c r="I4391" i="3"/>
  <c r="H4391" i="3"/>
  <c r="V4390" i="3"/>
  <c r="U4390" i="3"/>
  <c r="J4390" i="3"/>
  <c r="I4390" i="3"/>
  <c r="H4390" i="3"/>
  <c r="V4389" i="3"/>
  <c r="U4389" i="3"/>
  <c r="J4389" i="3"/>
  <c r="I4389" i="3"/>
  <c r="H4389" i="3"/>
  <c r="V4388" i="3"/>
  <c r="U4388" i="3"/>
  <c r="J4388" i="3"/>
  <c r="I4388" i="3"/>
  <c r="H4388" i="3"/>
  <c r="V4387" i="3"/>
  <c r="U4387" i="3"/>
  <c r="J4387" i="3"/>
  <c r="I4387" i="3"/>
  <c r="H4387" i="3"/>
  <c r="V4386" i="3"/>
  <c r="U4386" i="3"/>
  <c r="J4386" i="3"/>
  <c r="I4386" i="3"/>
  <c r="H4386" i="3"/>
  <c r="V4385" i="3"/>
  <c r="U4385" i="3"/>
  <c r="J4385" i="3"/>
  <c r="I4385" i="3"/>
  <c r="H4385" i="3"/>
  <c r="V4384" i="3"/>
  <c r="U4384" i="3"/>
  <c r="J4384" i="3"/>
  <c r="I4384" i="3"/>
  <c r="H4384" i="3"/>
  <c r="V4383" i="3"/>
  <c r="U4383" i="3"/>
  <c r="J4383" i="3"/>
  <c r="I4383" i="3"/>
  <c r="H4383" i="3"/>
  <c r="V4382" i="3"/>
  <c r="U4382" i="3"/>
  <c r="J4382" i="3"/>
  <c r="I4382" i="3"/>
  <c r="H4382" i="3"/>
  <c r="V4381" i="3"/>
  <c r="U4381" i="3"/>
  <c r="J4381" i="3"/>
  <c r="I4381" i="3"/>
  <c r="H4381" i="3"/>
  <c r="V4380" i="3"/>
  <c r="U4380" i="3"/>
  <c r="J4380" i="3"/>
  <c r="I4380" i="3"/>
  <c r="H4380" i="3"/>
  <c r="V4379" i="3"/>
  <c r="U4379" i="3"/>
  <c r="J4379" i="3"/>
  <c r="I4379" i="3"/>
  <c r="H4379" i="3"/>
  <c r="V4378" i="3"/>
  <c r="U4378" i="3"/>
  <c r="J4378" i="3"/>
  <c r="I4378" i="3"/>
  <c r="H4378" i="3"/>
  <c r="V4377" i="3"/>
  <c r="U4377" i="3"/>
  <c r="J4377" i="3"/>
  <c r="I4377" i="3"/>
  <c r="H4377" i="3"/>
  <c r="V4376" i="3"/>
  <c r="U4376" i="3"/>
  <c r="J4376" i="3"/>
  <c r="I4376" i="3"/>
  <c r="H4376" i="3"/>
  <c r="V4375" i="3"/>
  <c r="U4375" i="3"/>
  <c r="J4375" i="3"/>
  <c r="I4375" i="3"/>
  <c r="H4375" i="3"/>
  <c r="V4374" i="3"/>
  <c r="U4374" i="3"/>
  <c r="J4374" i="3"/>
  <c r="I4374" i="3"/>
  <c r="H4374" i="3"/>
  <c r="V4373" i="3"/>
  <c r="U4373" i="3"/>
  <c r="J4373" i="3"/>
  <c r="I4373" i="3"/>
  <c r="H4373" i="3"/>
  <c r="V4372" i="3"/>
  <c r="U4372" i="3"/>
  <c r="J4372" i="3"/>
  <c r="I4372" i="3"/>
  <c r="H4372" i="3"/>
  <c r="V4371" i="3"/>
  <c r="U4371" i="3"/>
  <c r="J4371" i="3"/>
  <c r="I4371" i="3"/>
  <c r="H4371" i="3"/>
  <c r="V4370" i="3"/>
  <c r="U4370" i="3"/>
  <c r="J4370" i="3"/>
  <c r="I4370" i="3"/>
  <c r="H4370" i="3"/>
  <c r="V4369" i="3"/>
  <c r="U4369" i="3"/>
  <c r="J4369" i="3"/>
  <c r="I4369" i="3"/>
  <c r="H4369" i="3"/>
  <c r="V4368" i="3"/>
  <c r="U4368" i="3"/>
  <c r="J4368" i="3"/>
  <c r="I4368" i="3"/>
  <c r="H4368" i="3"/>
  <c r="V4367" i="3"/>
  <c r="U4367" i="3"/>
  <c r="J4367" i="3"/>
  <c r="I4367" i="3"/>
  <c r="H4367" i="3"/>
  <c r="V4366" i="3"/>
  <c r="U4366" i="3"/>
  <c r="J4366" i="3"/>
  <c r="I4366" i="3"/>
  <c r="H4366" i="3"/>
  <c r="V4365" i="3"/>
  <c r="U4365" i="3"/>
  <c r="J4365" i="3"/>
  <c r="I4365" i="3"/>
  <c r="H4365" i="3"/>
  <c r="V4364" i="3"/>
  <c r="U4364" i="3"/>
  <c r="J4364" i="3"/>
  <c r="I4364" i="3"/>
  <c r="H4364" i="3"/>
  <c r="V4363" i="3"/>
  <c r="U4363" i="3"/>
  <c r="J4363" i="3"/>
  <c r="I4363" i="3"/>
  <c r="H4363" i="3"/>
  <c r="V4362" i="3"/>
  <c r="U4362" i="3"/>
  <c r="J4362" i="3"/>
  <c r="I4362" i="3"/>
  <c r="H4362" i="3"/>
  <c r="V4361" i="3"/>
  <c r="U4361" i="3"/>
  <c r="J4361" i="3"/>
  <c r="I4361" i="3"/>
  <c r="H4361" i="3"/>
  <c r="V4360" i="3"/>
  <c r="U4360" i="3"/>
  <c r="J4360" i="3"/>
  <c r="I4360" i="3"/>
  <c r="H4360" i="3"/>
  <c r="V4359" i="3"/>
  <c r="U4359" i="3"/>
  <c r="J4359" i="3"/>
  <c r="I4359" i="3"/>
  <c r="H4359" i="3"/>
  <c r="V4358" i="3"/>
  <c r="U4358" i="3"/>
  <c r="J4358" i="3"/>
  <c r="I4358" i="3"/>
  <c r="H4358" i="3"/>
  <c r="V4357" i="3"/>
  <c r="U4357" i="3"/>
  <c r="J4357" i="3"/>
  <c r="I4357" i="3"/>
  <c r="H4357" i="3"/>
  <c r="V4356" i="3"/>
  <c r="U4356" i="3"/>
  <c r="J4356" i="3"/>
  <c r="I4356" i="3"/>
  <c r="H4356" i="3"/>
  <c r="V4355" i="3"/>
  <c r="U4355" i="3"/>
  <c r="J4355" i="3"/>
  <c r="I4355" i="3"/>
  <c r="H4355" i="3"/>
  <c r="V4354" i="3"/>
  <c r="U4354" i="3"/>
  <c r="J4354" i="3"/>
  <c r="I4354" i="3"/>
  <c r="H4354" i="3"/>
  <c r="V4353" i="3"/>
  <c r="U4353" i="3"/>
  <c r="J4353" i="3"/>
  <c r="I4353" i="3"/>
  <c r="H4353" i="3"/>
  <c r="V4352" i="3"/>
  <c r="U4352" i="3"/>
  <c r="J4352" i="3"/>
  <c r="I4352" i="3"/>
  <c r="H4352" i="3"/>
  <c r="V4351" i="3"/>
  <c r="U4351" i="3"/>
  <c r="J4351" i="3"/>
  <c r="I4351" i="3"/>
  <c r="H4351" i="3"/>
  <c r="V4350" i="3"/>
  <c r="U4350" i="3"/>
  <c r="J4350" i="3"/>
  <c r="I4350" i="3"/>
  <c r="H4350" i="3"/>
  <c r="V4349" i="3"/>
  <c r="U4349" i="3"/>
  <c r="J4349" i="3"/>
  <c r="I4349" i="3"/>
  <c r="H4349" i="3"/>
  <c r="V4348" i="3"/>
  <c r="U4348" i="3"/>
  <c r="J4348" i="3"/>
  <c r="I4348" i="3"/>
  <c r="H4348" i="3"/>
  <c r="V4347" i="3"/>
  <c r="U4347" i="3"/>
  <c r="J4347" i="3"/>
  <c r="I4347" i="3"/>
  <c r="H4347" i="3"/>
  <c r="V4346" i="3"/>
  <c r="U4346" i="3"/>
  <c r="J4346" i="3"/>
  <c r="I4346" i="3"/>
  <c r="H4346" i="3"/>
  <c r="V4345" i="3"/>
  <c r="U4345" i="3"/>
  <c r="J4345" i="3"/>
  <c r="I4345" i="3"/>
  <c r="H4345" i="3"/>
  <c r="V4344" i="3"/>
  <c r="U4344" i="3"/>
  <c r="J4344" i="3"/>
  <c r="I4344" i="3"/>
  <c r="H4344" i="3"/>
  <c r="V4343" i="3"/>
  <c r="U4343" i="3"/>
  <c r="J4343" i="3"/>
  <c r="I4343" i="3"/>
  <c r="H4343" i="3"/>
  <c r="V4342" i="3"/>
  <c r="U4342" i="3"/>
  <c r="J4342" i="3"/>
  <c r="I4342" i="3"/>
  <c r="H4342" i="3"/>
  <c r="V4341" i="3"/>
  <c r="U4341" i="3"/>
  <c r="J4341" i="3"/>
  <c r="I4341" i="3"/>
  <c r="H4341" i="3"/>
  <c r="V4340" i="3"/>
  <c r="U4340" i="3"/>
  <c r="J4340" i="3"/>
  <c r="I4340" i="3"/>
  <c r="H4340" i="3"/>
  <c r="V4339" i="3"/>
  <c r="U4339" i="3"/>
  <c r="J4339" i="3"/>
  <c r="I4339" i="3"/>
  <c r="H4339" i="3"/>
  <c r="V4338" i="3"/>
  <c r="U4338" i="3"/>
  <c r="J4338" i="3"/>
  <c r="I4338" i="3"/>
  <c r="H4338" i="3"/>
  <c r="V4337" i="3"/>
  <c r="U4337" i="3"/>
  <c r="J4337" i="3"/>
  <c r="I4337" i="3"/>
  <c r="H4337" i="3"/>
  <c r="V4336" i="3"/>
  <c r="U4336" i="3"/>
  <c r="J4336" i="3"/>
  <c r="I4336" i="3"/>
  <c r="H4336" i="3"/>
  <c r="V4335" i="3"/>
  <c r="U4335" i="3"/>
  <c r="J4335" i="3"/>
  <c r="I4335" i="3"/>
  <c r="H4335" i="3"/>
  <c r="V4334" i="3"/>
  <c r="U4334" i="3"/>
  <c r="J4334" i="3"/>
  <c r="I4334" i="3"/>
  <c r="H4334" i="3"/>
  <c r="V4333" i="3"/>
  <c r="U4333" i="3"/>
  <c r="J4333" i="3"/>
  <c r="I4333" i="3"/>
  <c r="H4333" i="3"/>
  <c r="V4332" i="3"/>
  <c r="U4332" i="3"/>
  <c r="J4332" i="3"/>
  <c r="I4332" i="3"/>
  <c r="H4332" i="3"/>
  <c r="V4331" i="3"/>
  <c r="U4331" i="3"/>
  <c r="J4331" i="3"/>
  <c r="I4331" i="3"/>
  <c r="H4331" i="3"/>
  <c r="V4330" i="3"/>
  <c r="U4330" i="3"/>
  <c r="J4330" i="3"/>
  <c r="I4330" i="3"/>
  <c r="H4330" i="3"/>
  <c r="V4329" i="3"/>
  <c r="U4329" i="3"/>
  <c r="J4329" i="3"/>
  <c r="I4329" i="3"/>
  <c r="H4329" i="3"/>
  <c r="V4328" i="3"/>
  <c r="U4328" i="3"/>
  <c r="J4328" i="3"/>
  <c r="I4328" i="3"/>
  <c r="H4328" i="3"/>
  <c r="V4327" i="3"/>
  <c r="U4327" i="3"/>
  <c r="J4327" i="3"/>
  <c r="I4327" i="3"/>
  <c r="H4327" i="3"/>
  <c r="V4326" i="3"/>
  <c r="U4326" i="3"/>
  <c r="J4326" i="3"/>
  <c r="I4326" i="3"/>
  <c r="H4326" i="3"/>
  <c r="V4325" i="3"/>
  <c r="U4325" i="3"/>
  <c r="J4325" i="3"/>
  <c r="I4325" i="3"/>
  <c r="H4325" i="3"/>
  <c r="V4324" i="3"/>
  <c r="U4324" i="3"/>
  <c r="J4324" i="3"/>
  <c r="I4324" i="3"/>
  <c r="H4324" i="3"/>
  <c r="V4323" i="3"/>
  <c r="U4323" i="3"/>
  <c r="J4323" i="3"/>
  <c r="I4323" i="3"/>
  <c r="H4323" i="3"/>
  <c r="V4322" i="3"/>
  <c r="U4322" i="3"/>
  <c r="J4322" i="3"/>
  <c r="I4322" i="3"/>
  <c r="H4322" i="3"/>
  <c r="V4321" i="3"/>
  <c r="U4321" i="3"/>
  <c r="J4321" i="3"/>
  <c r="I4321" i="3"/>
  <c r="H4321" i="3"/>
  <c r="V4320" i="3"/>
  <c r="U4320" i="3"/>
  <c r="J4320" i="3"/>
  <c r="I4320" i="3"/>
  <c r="H4320" i="3"/>
  <c r="V4319" i="3"/>
  <c r="U4319" i="3"/>
  <c r="J4319" i="3"/>
  <c r="I4319" i="3"/>
  <c r="H4319" i="3"/>
  <c r="V4318" i="3"/>
  <c r="U4318" i="3"/>
  <c r="J4318" i="3"/>
  <c r="I4318" i="3"/>
  <c r="H4318" i="3"/>
  <c r="V4317" i="3"/>
  <c r="U4317" i="3"/>
  <c r="J4317" i="3"/>
  <c r="I4317" i="3"/>
  <c r="H4317" i="3"/>
  <c r="V4316" i="3"/>
  <c r="U4316" i="3"/>
  <c r="J4316" i="3"/>
  <c r="I4316" i="3"/>
  <c r="H4316" i="3"/>
  <c r="V4315" i="3"/>
  <c r="U4315" i="3"/>
  <c r="J4315" i="3"/>
  <c r="I4315" i="3"/>
  <c r="H4315" i="3"/>
  <c r="V4314" i="3"/>
  <c r="U4314" i="3"/>
  <c r="J4314" i="3"/>
  <c r="I4314" i="3"/>
  <c r="H4314" i="3"/>
  <c r="V4313" i="3"/>
  <c r="U4313" i="3"/>
  <c r="J4313" i="3"/>
  <c r="I4313" i="3"/>
  <c r="H4313" i="3"/>
  <c r="V4312" i="3"/>
  <c r="U4312" i="3"/>
  <c r="J4312" i="3"/>
  <c r="I4312" i="3"/>
  <c r="H4312" i="3"/>
  <c r="V4311" i="3"/>
  <c r="U4311" i="3"/>
  <c r="J4311" i="3"/>
  <c r="I4311" i="3"/>
  <c r="H4311" i="3"/>
  <c r="V4310" i="3"/>
  <c r="U4310" i="3"/>
  <c r="J4310" i="3"/>
  <c r="I4310" i="3"/>
  <c r="H4310" i="3"/>
  <c r="V4309" i="3"/>
  <c r="U4309" i="3"/>
  <c r="J4309" i="3"/>
  <c r="I4309" i="3"/>
  <c r="H4309" i="3"/>
  <c r="V4308" i="3"/>
  <c r="U4308" i="3"/>
  <c r="J4308" i="3"/>
  <c r="I4308" i="3"/>
  <c r="H4308" i="3"/>
  <c r="V4307" i="3"/>
  <c r="U4307" i="3"/>
  <c r="J4307" i="3"/>
  <c r="I4307" i="3"/>
  <c r="H4307" i="3"/>
  <c r="V4306" i="3"/>
  <c r="U4306" i="3"/>
  <c r="J4306" i="3"/>
  <c r="I4306" i="3"/>
  <c r="H4306" i="3"/>
  <c r="V4305" i="3"/>
  <c r="U4305" i="3"/>
  <c r="J4305" i="3"/>
  <c r="I4305" i="3"/>
  <c r="H4305" i="3"/>
  <c r="V4304" i="3"/>
  <c r="U4304" i="3"/>
  <c r="J4304" i="3"/>
  <c r="I4304" i="3"/>
  <c r="H4304" i="3"/>
  <c r="V4303" i="3"/>
  <c r="U4303" i="3"/>
  <c r="J4303" i="3"/>
  <c r="I4303" i="3"/>
  <c r="H4303" i="3"/>
  <c r="V4302" i="3"/>
  <c r="U4302" i="3"/>
  <c r="J4302" i="3"/>
  <c r="I4302" i="3"/>
  <c r="H4302" i="3"/>
  <c r="V4301" i="3"/>
  <c r="U4301" i="3"/>
  <c r="J4301" i="3"/>
  <c r="I4301" i="3"/>
  <c r="H4301" i="3"/>
  <c r="V4300" i="3"/>
  <c r="U4300" i="3"/>
  <c r="J4300" i="3"/>
  <c r="I4300" i="3"/>
  <c r="H4300" i="3"/>
  <c r="V4299" i="3"/>
  <c r="U4299" i="3"/>
  <c r="J4299" i="3"/>
  <c r="I4299" i="3"/>
  <c r="H4299" i="3"/>
  <c r="V4298" i="3"/>
  <c r="U4298" i="3"/>
  <c r="J4298" i="3"/>
  <c r="I4298" i="3"/>
  <c r="H4298" i="3"/>
  <c r="V4297" i="3"/>
  <c r="U4297" i="3"/>
  <c r="J4297" i="3"/>
  <c r="I4297" i="3"/>
  <c r="H4297" i="3"/>
  <c r="V4296" i="3"/>
  <c r="U4296" i="3"/>
  <c r="J4296" i="3"/>
  <c r="I4296" i="3"/>
  <c r="H4296" i="3"/>
  <c r="V4295" i="3"/>
  <c r="U4295" i="3"/>
  <c r="J4295" i="3"/>
  <c r="I4295" i="3"/>
  <c r="H4295" i="3"/>
  <c r="V4294" i="3"/>
  <c r="U4294" i="3"/>
  <c r="J4294" i="3"/>
  <c r="I4294" i="3"/>
  <c r="H4294" i="3"/>
  <c r="V4293" i="3"/>
  <c r="U4293" i="3"/>
  <c r="J4293" i="3"/>
  <c r="I4293" i="3"/>
  <c r="H4293" i="3"/>
  <c r="V4292" i="3"/>
  <c r="U4292" i="3"/>
  <c r="J4292" i="3"/>
  <c r="I4292" i="3"/>
  <c r="H4292" i="3"/>
  <c r="V4291" i="3"/>
  <c r="U4291" i="3"/>
  <c r="J4291" i="3"/>
  <c r="I4291" i="3"/>
  <c r="H4291" i="3"/>
  <c r="V4290" i="3"/>
  <c r="U4290" i="3"/>
  <c r="J4290" i="3"/>
  <c r="I4290" i="3"/>
  <c r="H4290" i="3"/>
  <c r="V4289" i="3"/>
  <c r="U4289" i="3"/>
  <c r="J4289" i="3"/>
  <c r="I4289" i="3"/>
  <c r="H4289" i="3"/>
  <c r="V4288" i="3"/>
  <c r="U4288" i="3"/>
  <c r="J4288" i="3"/>
  <c r="I4288" i="3"/>
  <c r="H4288" i="3"/>
  <c r="V4287" i="3"/>
  <c r="U4287" i="3"/>
  <c r="J4287" i="3"/>
  <c r="I4287" i="3"/>
  <c r="H4287" i="3"/>
  <c r="V4286" i="3"/>
  <c r="U4286" i="3"/>
  <c r="J4286" i="3"/>
  <c r="I4286" i="3"/>
  <c r="H4286" i="3"/>
  <c r="V4285" i="3"/>
  <c r="U4285" i="3"/>
  <c r="J4285" i="3"/>
  <c r="I4285" i="3"/>
  <c r="H4285" i="3"/>
  <c r="V4284" i="3"/>
  <c r="U4284" i="3"/>
  <c r="J4284" i="3"/>
  <c r="I4284" i="3"/>
  <c r="H4284" i="3"/>
  <c r="V4283" i="3"/>
  <c r="U4283" i="3"/>
  <c r="J4283" i="3"/>
  <c r="I4283" i="3"/>
  <c r="H4283" i="3"/>
  <c r="V4282" i="3"/>
  <c r="U4282" i="3"/>
  <c r="J4282" i="3"/>
  <c r="I4282" i="3"/>
  <c r="H4282" i="3"/>
  <c r="V4281" i="3"/>
  <c r="U4281" i="3"/>
  <c r="J4281" i="3"/>
  <c r="I4281" i="3"/>
  <c r="H4281" i="3"/>
  <c r="V4280" i="3"/>
  <c r="U4280" i="3"/>
  <c r="J4280" i="3"/>
  <c r="I4280" i="3"/>
  <c r="H4280" i="3"/>
  <c r="V4279" i="3"/>
  <c r="U4279" i="3"/>
  <c r="J4279" i="3"/>
  <c r="I4279" i="3"/>
  <c r="H4279" i="3"/>
  <c r="V4278" i="3"/>
  <c r="U4278" i="3"/>
  <c r="J4278" i="3"/>
  <c r="I4278" i="3"/>
  <c r="H4278" i="3"/>
  <c r="V4277" i="3"/>
  <c r="U4277" i="3"/>
  <c r="J4277" i="3"/>
  <c r="I4277" i="3"/>
  <c r="H4277" i="3"/>
  <c r="V4276" i="3"/>
  <c r="U4276" i="3"/>
  <c r="J4276" i="3"/>
  <c r="I4276" i="3"/>
  <c r="H4276" i="3"/>
  <c r="V4275" i="3"/>
  <c r="U4275" i="3"/>
  <c r="J4275" i="3"/>
  <c r="I4275" i="3"/>
  <c r="H4275" i="3"/>
  <c r="V4274" i="3"/>
  <c r="U4274" i="3"/>
  <c r="J4274" i="3"/>
  <c r="I4274" i="3"/>
  <c r="H4274" i="3"/>
  <c r="V4273" i="3"/>
  <c r="U4273" i="3"/>
  <c r="J4273" i="3"/>
  <c r="I4273" i="3"/>
  <c r="H4273" i="3"/>
  <c r="V4272" i="3"/>
  <c r="U4272" i="3"/>
  <c r="J4272" i="3"/>
  <c r="I4272" i="3"/>
  <c r="H4272" i="3"/>
  <c r="V4271" i="3"/>
  <c r="U4271" i="3"/>
  <c r="J4271" i="3"/>
  <c r="I4271" i="3"/>
  <c r="H4271" i="3"/>
  <c r="V4270" i="3"/>
  <c r="U4270" i="3"/>
  <c r="J4270" i="3"/>
  <c r="I4270" i="3"/>
  <c r="H4270" i="3"/>
  <c r="V4269" i="3"/>
  <c r="U4269" i="3"/>
  <c r="J4269" i="3"/>
  <c r="I4269" i="3"/>
  <c r="H4269" i="3"/>
  <c r="V4268" i="3"/>
  <c r="U4268" i="3"/>
  <c r="J4268" i="3"/>
  <c r="I4268" i="3"/>
  <c r="H4268" i="3"/>
  <c r="V4267" i="3"/>
  <c r="U4267" i="3"/>
  <c r="J4267" i="3"/>
  <c r="I4267" i="3"/>
  <c r="H4267" i="3"/>
  <c r="V4266" i="3"/>
  <c r="U4266" i="3"/>
  <c r="J4266" i="3"/>
  <c r="I4266" i="3"/>
  <c r="H4266" i="3"/>
  <c r="V4265" i="3"/>
  <c r="U4265" i="3"/>
  <c r="J4265" i="3"/>
  <c r="I4265" i="3"/>
  <c r="H4265" i="3"/>
  <c r="V4264" i="3"/>
  <c r="U4264" i="3"/>
  <c r="J4264" i="3"/>
  <c r="I4264" i="3"/>
  <c r="H4264" i="3"/>
  <c r="V4263" i="3"/>
  <c r="U4263" i="3"/>
  <c r="J4263" i="3"/>
  <c r="I4263" i="3"/>
  <c r="H4263" i="3"/>
  <c r="V4262" i="3"/>
  <c r="U4262" i="3"/>
  <c r="J4262" i="3"/>
  <c r="I4262" i="3"/>
  <c r="H4262" i="3"/>
  <c r="V4261" i="3"/>
  <c r="U4261" i="3"/>
  <c r="J4261" i="3"/>
  <c r="I4261" i="3"/>
  <c r="H4261" i="3"/>
  <c r="V4260" i="3"/>
  <c r="U4260" i="3"/>
  <c r="J4260" i="3"/>
  <c r="I4260" i="3"/>
  <c r="H4260" i="3"/>
  <c r="V4259" i="3"/>
  <c r="U4259" i="3"/>
  <c r="J4259" i="3"/>
  <c r="I4259" i="3"/>
  <c r="H4259" i="3"/>
  <c r="V4258" i="3"/>
  <c r="U4258" i="3"/>
  <c r="J4258" i="3"/>
  <c r="I4258" i="3"/>
  <c r="H4258" i="3"/>
  <c r="V4257" i="3"/>
  <c r="U4257" i="3"/>
  <c r="J4257" i="3"/>
  <c r="I4257" i="3"/>
  <c r="H4257" i="3"/>
  <c r="V4256" i="3"/>
  <c r="U4256" i="3"/>
  <c r="J4256" i="3"/>
  <c r="I4256" i="3"/>
  <c r="H4256" i="3"/>
  <c r="V4255" i="3"/>
  <c r="U4255" i="3"/>
  <c r="J4255" i="3"/>
  <c r="I4255" i="3"/>
  <c r="H4255" i="3"/>
  <c r="V4254" i="3"/>
  <c r="U4254" i="3"/>
  <c r="J4254" i="3"/>
  <c r="I4254" i="3"/>
  <c r="H4254" i="3"/>
  <c r="V4253" i="3"/>
  <c r="U4253" i="3"/>
  <c r="J4253" i="3"/>
  <c r="I4253" i="3"/>
  <c r="H4253" i="3"/>
  <c r="V4252" i="3"/>
  <c r="U4252" i="3"/>
  <c r="J4252" i="3"/>
  <c r="I4252" i="3"/>
  <c r="H4252" i="3"/>
  <c r="V4251" i="3"/>
  <c r="U4251" i="3"/>
  <c r="J4251" i="3"/>
  <c r="I4251" i="3"/>
  <c r="H4251" i="3"/>
  <c r="V4250" i="3"/>
  <c r="U4250" i="3"/>
  <c r="J4250" i="3"/>
  <c r="I4250" i="3"/>
  <c r="H4250" i="3"/>
  <c r="V4249" i="3"/>
  <c r="U4249" i="3"/>
  <c r="J4249" i="3"/>
  <c r="I4249" i="3"/>
  <c r="H4249" i="3"/>
  <c r="V4248" i="3"/>
  <c r="U4248" i="3"/>
  <c r="J4248" i="3"/>
  <c r="I4248" i="3"/>
  <c r="H4248" i="3"/>
  <c r="V4247" i="3"/>
  <c r="U4247" i="3"/>
  <c r="J4247" i="3"/>
  <c r="I4247" i="3"/>
  <c r="H4247" i="3"/>
  <c r="V4246" i="3"/>
  <c r="U4246" i="3"/>
  <c r="J4246" i="3"/>
  <c r="I4246" i="3"/>
  <c r="H4246" i="3"/>
  <c r="V4245" i="3"/>
  <c r="U4245" i="3"/>
  <c r="J4245" i="3"/>
  <c r="I4245" i="3"/>
  <c r="H4245" i="3"/>
  <c r="V4244" i="3"/>
  <c r="U4244" i="3"/>
  <c r="J4244" i="3"/>
  <c r="I4244" i="3"/>
  <c r="H4244" i="3"/>
  <c r="V4243" i="3"/>
  <c r="U4243" i="3"/>
  <c r="J4243" i="3"/>
  <c r="I4243" i="3"/>
  <c r="H4243" i="3"/>
  <c r="V4242" i="3"/>
  <c r="U4242" i="3"/>
  <c r="J4242" i="3"/>
  <c r="I4242" i="3"/>
  <c r="H4242" i="3"/>
  <c r="V4241" i="3"/>
  <c r="U4241" i="3"/>
  <c r="J4241" i="3"/>
  <c r="I4241" i="3"/>
  <c r="H4241" i="3"/>
  <c r="V4240" i="3"/>
  <c r="U4240" i="3"/>
  <c r="J4240" i="3"/>
  <c r="I4240" i="3"/>
  <c r="H4240" i="3"/>
  <c r="V4239" i="3"/>
  <c r="U4239" i="3"/>
  <c r="J4239" i="3"/>
  <c r="I4239" i="3"/>
  <c r="H4239" i="3"/>
  <c r="V4238" i="3"/>
  <c r="U4238" i="3"/>
  <c r="J4238" i="3"/>
  <c r="I4238" i="3"/>
  <c r="H4238" i="3"/>
  <c r="V4237" i="3"/>
  <c r="U4237" i="3"/>
  <c r="J4237" i="3"/>
  <c r="I4237" i="3"/>
  <c r="H4237" i="3"/>
  <c r="V4236" i="3"/>
  <c r="U4236" i="3"/>
  <c r="J4236" i="3"/>
  <c r="I4236" i="3"/>
  <c r="H4236" i="3"/>
  <c r="V4235" i="3"/>
  <c r="U4235" i="3"/>
  <c r="J4235" i="3"/>
  <c r="I4235" i="3"/>
  <c r="H4235" i="3"/>
  <c r="V4234" i="3"/>
  <c r="U4234" i="3"/>
  <c r="J4234" i="3"/>
  <c r="I4234" i="3"/>
  <c r="H4234" i="3"/>
  <c r="V4233" i="3"/>
  <c r="U4233" i="3"/>
  <c r="J4233" i="3"/>
  <c r="I4233" i="3"/>
  <c r="H4233" i="3"/>
  <c r="V4232" i="3"/>
  <c r="U4232" i="3"/>
  <c r="J4232" i="3"/>
  <c r="I4232" i="3"/>
  <c r="H4232" i="3"/>
  <c r="V4231" i="3"/>
  <c r="U4231" i="3"/>
  <c r="J4231" i="3"/>
  <c r="I4231" i="3"/>
  <c r="H4231" i="3"/>
  <c r="V4230" i="3"/>
  <c r="U4230" i="3"/>
  <c r="J4230" i="3"/>
  <c r="I4230" i="3"/>
  <c r="H4230" i="3"/>
  <c r="V4229" i="3"/>
  <c r="U4229" i="3"/>
  <c r="J4229" i="3"/>
  <c r="I4229" i="3"/>
  <c r="H4229" i="3"/>
  <c r="V4228" i="3"/>
  <c r="U4228" i="3"/>
  <c r="J4228" i="3"/>
  <c r="I4228" i="3"/>
  <c r="H4228" i="3"/>
  <c r="V4227" i="3"/>
  <c r="U4227" i="3"/>
  <c r="J4227" i="3"/>
  <c r="I4227" i="3"/>
  <c r="H4227" i="3"/>
  <c r="V4226" i="3"/>
  <c r="U4226" i="3"/>
  <c r="J4226" i="3"/>
  <c r="I4226" i="3"/>
  <c r="H4226" i="3"/>
  <c r="V4225" i="3"/>
  <c r="U4225" i="3"/>
  <c r="J4225" i="3"/>
  <c r="I4225" i="3"/>
  <c r="H4225" i="3"/>
  <c r="V4224" i="3"/>
  <c r="U4224" i="3"/>
  <c r="J4224" i="3"/>
  <c r="I4224" i="3"/>
  <c r="H4224" i="3"/>
  <c r="V4223" i="3"/>
  <c r="U4223" i="3"/>
  <c r="J4223" i="3"/>
  <c r="I4223" i="3"/>
  <c r="H4223" i="3"/>
  <c r="V4222" i="3"/>
  <c r="U4222" i="3"/>
  <c r="J4222" i="3"/>
  <c r="I4222" i="3"/>
  <c r="H4222" i="3"/>
  <c r="V4221" i="3"/>
  <c r="U4221" i="3"/>
  <c r="J4221" i="3"/>
  <c r="I4221" i="3"/>
  <c r="H4221" i="3"/>
  <c r="V4220" i="3"/>
  <c r="U4220" i="3"/>
  <c r="J4220" i="3"/>
  <c r="I4220" i="3"/>
  <c r="H4220" i="3"/>
  <c r="V4219" i="3"/>
  <c r="U4219" i="3"/>
  <c r="J4219" i="3"/>
  <c r="I4219" i="3"/>
  <c r="H4219" i="3"/>
  <c r="V4218" i="3"/>
  <c r="U4218" i="3"/>
  <c r="J4218" i="3"/>
  <c r="I4218" i="3"/>
  <c r="H4218" i="3"/>
  <c r="V4217" i="3"/>
  <c r="U4217" i="3"/>
  <c r="J4217" i="3"/>
  <c r="I4217" i="3"/>
  <c r="H4217" i="3"/>
  <c r="V4216" i="3"/>
  <c r="U4216" i="3"/>
  <c r="J4216" i="3"/>
  <c r="I4216" i="3"/>
  <c r="H4216" i="3"/>
  <c r="V4215" i="3"/>
  <c r="U4215" i="3"/>
  <c r="J4215" i="3"/>
  <c r="I4215" i="3"/>
  <c r="H4215" i="3"/>
  <c r="V4214" i="3"/>
  <c r="U4214" i="3"/>
  <c r="J4214" i="3"/>
  <c r="I4214" i="3"/>
  <c r="H4214" i="3"/>
  <c r="V4213" i="3"/>
  <c r="U4213" i="3"/>
  <c r="J4213" i="3"/>
  <c r="I4213" i="3"/>
  <c r="H4213" i="3"/>
  <c r="V4212" i="3"/>
  <c r="U4212" i="3"/>
  <c r="J4212" i="3"/>
  <c r="I4212" i="3"/>
  <c r="H4212" i="3"/>
  <c r="V4211" i="3"/>
  <c r="U4211" i="3"/>
  <c r="J4211" i="3"/>
  <c r="I4211" i="3"/>
  <c r="H4211" i="3"/>
  <c r="V4210" i="3"/>
  <c r="U4210" i="3"/>
  <c r="J4210" i="3"/>
  <c r="I4210" i="3"/>
  <c r="H4210" i="3"/>
  <c r="V4209" i="3"/>
  <c r="U4209" i="3"/>
  <c r="J4209" i="3"/>
  <c r="I4209" i="3"/>
  <c r="H4209" i="3"/>
  <c r="V4208" i="3"/>
  <c r="U4208" i="3"/>
  <c r="J4208" i="3"/>
  <c r="I4208" i="3"/>
  <c r="H4208" i="3"/>
  <c r="V4207" i="3"/>
  <c r="U4207" i="3"/>
  <c r="J4207" i="3"/>
  <c r="I4207" i="3"/>
  <c r="H4207" i="3"/>
  <c r="V4206" i="3"/>
  <c r="U4206" i="3"/>
  <c r="J4206" i="3"/>
  <c r="I4206" i="3"/>
  <c r="H4206" i="3"/>
  <c r="V4205" i="3"/>
  <c r="U4205" i="3"/>
  <c r="J4205" i="3"/>
  <c r="I4205" i="3"/>
  <c r="H4205" i="3"/>
  <c r="V4204" i="3"/>
  <c r="U4204" i="3"/>
  <c r="J4204" i="3"/>
  <c r="I4204" i="3"/>
  <c r="H4204" i="3"/>
  <c r="V4203" i="3"/>
  <c r="U4203" i="3"/>
  <c r="J4203" i="3"/>
  <c r="I4203" i="3"/>
  <c r="H4203" i="3"/>
  <c r="V4202" i="3"/>
  <c r="U4202" i="3"/>
  <c r="J4202" i="3"/>
  <c r="I4202" i="3"/>
  <c r="H4202" i="3"/>
  <c r="V4201" i="3"/>
  <c r="U4201" i="3"/>
  <c r="J4201" i="3"/>
  <c r="I4201" i="3"/>
  <c r="H4201" i="3"/>
  <c r="V4200" i="3"/>
  <c r="U4200" i="3"/>
  <c r="J4200" i="3"/>
  <c r="I4200" i="3"/>
  <c r="H4200" i="3"/>
  <c r="V4199" i="3"/>
  <c r="U4199" i="3"/>
  <c r="J4199" i="3"/>
  <c r="I4199" i="3"/>
  <c r="H4199" i="3"/>
  <c r="V4198" i="3"/>
  <c r="U4198" i="3"/>
  <c r="J4198" i="3"/>
  <c r="I4198" i="3"/>
  <c r="H4198" i="3"/>
  <c r="V4197" i="3"/>
  <c r="U4197" i="3"/>
  <c r="J4197" i="3"/>
  <c r="I4197" i="3"/>
  <c r="H4197" i="3"/>
  <c r="V4196" i="3"/>
  <c r="U4196" i="3"/>
  <c r="J4196" i="3"/>
  <c r="I4196" i="3"/>
  <c r="H4196" i="3"/>
  <c r="V4195" i="3"/>
  <c r="U4195" i="3"/>
  <c r="J4195" i="3"/>
  <c r="I4195" i="3"/>
  <c r="H4195" i="3"/>
  <c r="V4194" i="3"/>
  <c r="U4194" i="3"/>
  <c r="J4194" i="3"/>
  <c r="I4194" i="3"/>
  <c r="H4194" i="3"/>
  <c r="V4193" i="3"/>
  <c r="U4193" i="3"/>
  <c r="J4193" i="3"/>
  <c r="I4193" i="3"/>
  <c r="H4193" i="3"/>
  <c r="V4192" i="3"/>
  <c r="U4192" i="3"/>
  <c r="J4192" i="3"/>
  <c r="I4192" i="3"/>
  <c r="H4192" i="3"/>
  <c r="V4191" i="3"/>
  <c r="U4191" i="3"/>
  <c r="J4191" i="3"/>
  <c r="I4191" i="3"/>
  <c r="H4191" i="3"/>
  <c r="V4190" i="3"/>
  <c r="U4190" i="3"/>
  <c r="J4190" i="3"/>
  <c r="I4190" i="3"/>
  <c r="H4190" i="3"/>
  <c r="V4189" i="3"/>
  <c r="U4189" i="3"/>
  <c r="J4189" i="3"/>
  <c r="I4189" i="3"/>
  <c r="H4189" i="3"/>
  <c r="V4188" i="3"/>
  <c r="U4188" i="3"/>
  <c r="J4188" i="3"/>
  <c r="I4188" i="3"/>
  <c r="H4188" i="3"/>
  <c r="V4187" i="3"/>
  <c r="U4187" i="3"/>
  <c r="J4187" i="3"/>
  <c r="I4187" i="3"/>
  <c r="H4187" i="3"/>
  <c r="V4186" i="3"/>
  <c r="U4186" i="3"/>
  <c r="J4186" i="3"/>
  <c r="I4186" i="3"/>
  <c r="H4186" i="3"/>
  <c r="V4185" i="3"/>
  <c r="U4185" i="3"/>
  <c r="J4185" i="3"/>
  <c r="I4185" i="3"/>
  <c r="H4185" i="3"/>
  <c r="V4184" i="3"/>
  <c r="U4184" i="3"/>
  <c r="J4184" i="3"/>
  <c r="I4184" i="3"/>
  <c r="H4184" i="3"/>
  <c r="V4183" i="3"/>
  <c r="U4183" i="3"/>
  <c r="J4183" i="3"/>
  <c r="I4183" i="3"/>
  <c r="H4183" i="3"/>
  <c r="V4182" i="3"/>
  <c r="U4182" i="3"/>
  <c r="J4182" i="3"/>
  <c r="I4182" i="3"/>
  <c r="H4182" i="3"/>
  <c r="V4181" i="3"/>
  <c r="U4181" i="3"/>
  <c r="J4181" i="3"/>
  <c r="I4181" i="3"/>
  <c r="H4181" i="3"/>
  <c r="V4180" i="3"/>
  <c r="U4180" i="3"/>
  <c r="J4180" i="3"/>
  <c r="I4180" i="3"/>
  <c r="H4180" i="3"/>
  <c r="V4179" i="3"/>
  <c r="U4179" i="3"/>
  <c r="J4179" i="3"/>
  <c r="I4179" i="3"/>
  <c r="H4179" i="3"/>
  <c r="V4178" i="3"/>
  <c r="U4178" i="3"/>
  <c r="J4178" i="3"/>
  <c r="I4178" i="3"/>
  <c r="H4178" i="3"/>
  <c r="V4177" i="3"/>
  <c r="U4177" i="3"/>
  <c r="J4177" i="3"/>
  <c r="I4177" i="3"/>
  <c r="H4177" i="3"/>
  <c r="V4176" i="3"/>
  <c r="U4176" i="3"/>
  <c r="J4176" i="3"/>
  <c r="I4176" i="3"/>
  <c r="H4176" i="3"/>
  <c r="V4175" i="3"/>
  <c r="U4175" i="3"/>
  <c r="J4175" i="3"/>
  <c r="I4175" i="3"/>
  <c r="H4175" i="3"/>
  <c r="V4174" i="3"/>
  <c r="U4174" i="3"/>
  <c r="J4174" i="3"/>
  <c r="I4174" i="3"/>
  <c r="H4174" i="3"/>
  <c r="V4173" i="3"/>
  <c r="U4173" i="3"/>
  <c r="J4173" i="3"/>
  <c r="I4173" i="3"/>
  <c r="H4173" i="3"/>
  <c r="V4172" i="3"/>
  <c r="U4172" i="3"/>
  <c r="J4172" i="3"/>
  <c r="I4172" i="3"/>
  <c r="H4172" i="3"/>
  <c r="V4171" i="3"/>
  <c r="U4171" i="3"/>
  <c r="J4171" i="3"/>
  <c r="I4171" i="3"/>
  <c r="H4171" i="3"/>
  <c r="V4170" i="3"/>
  <c r="U4170" i="3"/>
  <c r="J4170" i="3"/>
  <c r="I4170" i="3"/>
  <c r="H4170" i="3"/>
  <c r="V4169" i="3"/>
  <c r="U4169" i="3"/>
  <c r="J4169" i="3"/>
  <c r="I4169" i="3"/>
  <c r="H4169" i="3"/>
  <c r="V4168" i="3"/>
  <c r="U4168" i="3"/>
  <c r="J4168" i="3"/>
  <c r="I4168" i="3"/>
  <c r="H4168" i="3"/>
  <c r="V4167" i="3"/>
  <c r="U4167" i="3"/>
  <c r="J4167" i="3"/>
  <c r="I4167" i="3"/>
  <c r="H4167" i="3"/>
  <c r="V4166" i="3"/>
  <c r="U4166" i="3"/>
  <c r="J4166" i="3"/>
  <c r="I4166" i="3"/>
  <c r="H4166" i="3"/>
  <c r="V4165" i="3"/>
  <c r="U4165" i="3"/>
  <c r="J4165" i="3"/>
  <c r="I4165" i="3"/>
  <c r="H4165" i="3"/>
  <c r="V4164" i="3"/>
  <c r="U4164" i="3"/>
  <c r="J4164" i="3"/>
  <c r="I4164" i="3"/>
  <c r="H4164" i="3"/>
  <c r="V4163" i="3"/>
  <c r="U4163" i="3"/>
  <c r="J4163" i="3"/>
  <c r="I4163" i="3"/>
  <c r="H4163" i="3"/>
  <c r="V4162" i="3"/>
  <c r="U4162" i="3"/>
  <c r="J4162" i="3"/>
  <c r="I4162" i="3"/>
  <c r="H4162" i="3"/>
  <c r="V4161" i="3"/>
  <c r="U4161" i="3"/>
  <c r="J4161" i="3"/>
  <c r="I4161" i="3"/>
  <c r="H4161" i="3"/>
  <c r="V4160" i="3"/>
  <c r="U4160" i="3"/>
  <c r="J4160" i="3"/>
  <c r="I4160" i="3"/>
  <c r="H4160" i="3"/>
  <c r="V4159" i="3"/>
  <c r="U4159" i="3"/>
  <c r="J4159" i="3"/>
  <c r="I4159" i="3"/>
  <c r="H4159" i="3"/>
  <c r="V4158" i="3"/>
  <c r="U4158" i="3"/>
  <c r="J4158" i="3"/>
  <c r="I4158" i="3"/>
  <c r="H4158" i="3"/>
  <c r="V4157" i="3"/>
  <c r="U4157" i="3"/>
  <c r="J4157" i="3"/>
  <c r="I4157" i="3"/>
  <c r="H4157" i="3"/>
  <c r="V4156" i="3"/>
  <c r="U4156" i="3"/>
  <c r="J4156" i="3"/>
  <c r="I4156" i="3"/>
  <c r="H4156" i="3"/>
  <c r="V4155" i="3"/>
  <c r="U4155" i="3"/>
  <c r="J4155" i="3"/>
  <c r="I4155" i="3"/>
  <c r="H4155" i="3"/>
  <c r="V4154" i="3"/>
  <c r="U4154" i="3"/>
  <c r="J4154" i="3"/>
  <c r="I4154" i="3"/>
  <c r="H4154" i="3"/>
  <c r="V4153" i="3"/>
  <c r="U4153" i="3"/>
  <c r="J4153" i="3"/>
  <c r="I4153" i="3"/>
  <c r="H4153" i="3"/>
  <c r="V4152" i="3"/>
  <c r="U4152" i="3"/>
  <c r="J4152" i="3"/>
  <c r="I4152" i="3"/>
  <c r="H4152" i="3"/>
  <c r="V4151" i="3"/>
  <c r="U4151" i="3"/>
  <c r="J4151" i="3"/>
  <c r="I4151" i="3"/>
  <c r="H4151" i="3"/>
  <c r="V4150" i="3"/>
  <c r="U4150" i="3"/>
  <c r="J4150" i="3"/>
  <c r="I4150" i="3"/>
  <c r="H4150" i="3"/>
  <c r="V4149" i="3"/>
  <c r="U4149" i="3"/>
  <c r="J4149" i="3"/>
  <c r="I4149" i="3"/>
  <c r="H4149" i="3"/>
  <c r="V4148" i="3"/>
  <c r="U4148" i="3"/>
  <c r="J4148" i="3"/>
  <c r="I4148" i="3"/>
  <c r="H4148" i="3"/>
  <c r="V4147" i="3"/>
  <c r="U4147" i="3"/>
  <c r="J4147" i="3"/>
  <c r="I4147" i="3"/>
  <c r="H4147" i="3"/>
  <c r="V4146" i="3"/>
  <c r="U4146" i="3"/>
  <c r="J4146" i="3"/>
  <c r="I4146" i="3"/>
  <c r="H4146" i="3"/>
  <c r="V4145" i="3"/>
  <c r="U4145" i="3"/>
  <c r="J4145" i="3"/>
  <c r="I4145" i="3"/>
  <c r="H4145" i="3"/>
  <c r="V4144" i="3"/>
  <c r="U4144" i="3"/>
  <c r="J4144" i="3"/>
  <c r="I4144" i="3"/>
  <c r="H4144" i="3"/>
  <c r="V4143" i="3"/>
  <c r="U4143" i="3"/>
  <c r="J4143" i="3"/>
  <c r="I4143" i="3"/>
  <c r="H4143" i="3"/>
  <c r="V4142" i="3"/>
  <c r="U4142" i="3"/>
  <c r="J4142" i="3"/>
  <c r="I4142" i="3"/>
  <c r="H4142" i="3"/>
  <c r="V4141" i="3"/>
  <c r="U4141" i="3"/>
  <c r="J4141" i="3"/>
  <c r="I4141" i="3"/>
  <c r="H4141" i="3"/>
  <c r="V4140" i="3"/>
  <c r="U4140" i="3"/>
  <c r="J4140" i="3"/>
  <c r="I4140" i="3"/>
  <c r="H4140" i="3"/>
  <c r="V4139" i="3"/>
  <c r="U4139" i="3"/>
  <c r="J4139" i="3"/>
  <c r="I4139" i="3"/>
  <c r="H4139" i="3"/>
  <c r="V4138" i="3"/>
  <c r="U4138" i="3"/>
  <c r="J4138" i="3"/>
  <c r="I4138" i="3"/>
  <c r="H4138" i="3"/>
  <c r="V4137" i="3"/>
  <c r="U4137" i="3"/>
  <c r="J4137" i="3"/>
  <c r="I4137" i="3"/>
  <c r="H4137" i="3"/>
  <c r="V4136" i="3"/>
  <c r="U4136" i="3"/>
  <c r="J4136" i="3"/>
  <c r="I4136" i="3"/>
  <c r="H4136" i="3"/>
  <c r="V4135" i="3"/>
  <c r="U4135" i="3"/>
  <c r="J4135" i="3"/>
  <c r="I4135" i="3"/>
  <c r="H4135" i="3"/>
  <c r="V4134" i="3"/>
  <c r="U4134" i="3"/>
  <c r="J4134" i="3"/>
  <c r="I4134" i="3"/>
  <c r="H4134" i="3"/>
  <c r="V4133" i="3"/>
  <c r="U4133" i="3"/>
  <c r="J4133" i="3"/>
  <c r="I4133" i="3"/>
  <c r="H4133" i="3"/>
  <c r="V4132" i="3"/>
  <c r="U4132" i="3"/>
  <c r="J4132" i="3"/>
  <c r="I4132" i="3"/>
  <c r="H4132" i="3"/>
  <c r="V4131" i="3"/>
  <c r="U4131" i="3"/>
  <c r="J4131" i="3"/>
  <c r="I4131" i="3"/>
  <c r="H4131" i="3"/>
  <c r="V4130" i="3"/>
  <c r="U4130" i="3"/>
  <c r="J4130" i="3"/>
  <c r="I4130" i="3"/>
  <c r="H4130" i="3"/>
  <c r="V4129" i="3"/>
  <c r="U4129" i="3"/>
  <c r="J4129" i="3"/>
  <c r="I4129" i="3"/>
  <c r="H4129" i="3"/>
  <c r="V4128" i="3"/>
  <c r="U4128" i="3"/>
  <c r="J4128" i="3"/>
  <c r="I4128" i="3"/>
  <c r="H4128" i="3"/>
  <c r="V4127" i="3"/>
  <c r="U4127" i="3"/>
  <c r="J4127" i="3"/>
  <c r="I4127" i="3"/>
  <c r="H4127" i="3"/>
  <c r="V4126" i="3"/>
  <c r="U4126" i="3"/>
  <c r="J4126" i="3"/>
  <c r="I4126" i="3"/>
  <c r="H4126" i="3"/>
  <c r="V4125" i="3"/>
  <c r="U4125" i="3"/>
  <c r="J4125" i="3"/>
  <c r="I4125" i="3"/>
  <c r="H4125" i="3"/>
  <c r="V4124" i="3"/>
  <c r="U4124" i="3"/>
  <c r="J4124" i="3"/>
  <c r="I4124" i="3"/>
  <c r="H4124" i="3"/>
  <c r="V4123" i="3"/>
  <c r="U4123" i="3"/>
  <c r="J4123" i="3"/>
  <c r="I4123" i="3"/>
  <c r="H4123" i="3"/>
  <c r="V4122" i="3"/>
  <c r="U4122" i="3"/>
  <c r="J4122" i="3"/>
  <c r="I4122" i="3"/>
  <c r="H4122" i="3"/>
  <c r="V4121" i="3"/>
  <c r="U4121" i="3"/>
  <c r="J4121" i="3"/>
  <c r="I4121" i="3"/>
  <c r="H4121" i="3"/>
  <c r="V4120" i="3"/>
  <c r="U4120" i="3"/>
  <c r="J4120" i="3"/>
  <c r="I4120" i="3"/>
  <c r="H4120" i="3"/>
  <c r="V4119" i="3"/>
  <c r="U4119" i="3"/>
  <c r="J4119" i="3"/>
  <c r="I4119" i="3"/>
  <c r="H4119" i="3"/>
  <c r="V4118" i="3"/>
  <c r="U4118" i="3"/>
  <c r="J4118" i="3"/>
  <c r="I4118" i="3"/>
  <c r="H4118" i="3"/>
  <c r="V4117" i="3"/>
  <c r="U4117" i="3"/>
  <c r="J4117" i="3"/>
  <c r="I4117" i="3"/>
  <c r="H4117" i="3"/>
  <c r="V4116" i="3"/>
  <c r="U4116" i="3"/>
  <c r="J4116" i="3"/>
  <c r="I4116" i="3"/>
  <c r="H4116" i="3"/>
  <c r="V4115" i="3"/>
  <c r="U4115" i="3"/>
  <c r="J4115" i="3"/>
  <c r="I4115" i="3"/>
  <c r="H4115" i="3"/>
  <c r="V4114" i="3"/>
  <c r="U4114" i="3"/>
  <c r="J4114" i="3"/>
  <c r="I4114" i="3"/>
  <c r="H4114" i="3"/>
  <c r="V4113" i="3"/>
  <c r="U4113" i="3"/>
  <c r="J4113" i="3"/>
  <c r="I4113" i="3"/>
  <c r="H4113" i="3"/>
  <c r="V4112" i="3"/>
  <c r="U4112" i="3"/>
  <c r="J4112" i="3"/>
  <c r="I4112" i="3"/>
  <c r="H4112" i="3"/>
  <c r="V4111" i="3"/>
  <c r="U4111" i="3"/>
  <c r="J4111" i="3"/>
  <c r="I4111" i="3"/>
  <c r="H4111" i="3"/>
  <c r="V4110" i="3"/>
  <c r="U4110" i="3"/>
  <c r="J4110" i="3"/>
  <c r="I4110" i="3"/>
  <c r="H4110" i="3"/>
  <c r="V4109" i="3"/>
  <c r="U4109" i="3"/>
  <c r="J4109" i="3"/>
  <c r="I4109" i="3"/>
  <c r="H4109" i="3"/>
  <c r="V4108" i="3"/>
  <c r="U4108" i="3"/>
  <c r="J4108" i="3"/>
  <c r="I4108" i="3"/>
  <c r="H4108" i="3"/>
  <c r="V4107" i="3"/>
  <c r="U4107" i="3"/>
  <c r="J4107" i="3"/>
  <c r="I4107" i="3"/>
  <c r="H4107" i="3"/>
  <c r="V4106" i="3"/>
  <c r="U4106" i="3"/>
  <c r="J4106" i="3"/>
  <c r="I4106" i="3"/>
  <c r="H4106" i="3"/>
  <c r="V4105" i="3"/>
  <c r="U4105" i="3"/>
  <c r="J4105" i="3"/>
  <c r="I4105" i="3"/>
  <c r="H4105" i="3"/>
  <c r="V4104" i="3"/>
  <c r="U4104" i="3"/>
  <c r="J4104" i="3"/>
  <c r="I4104" i="3"/>
  <c r="H4104" i="3"/>
  <c r="V4103" i="3"/>
  <c r="U4103" i="3"/>
  <c r="J4103" i="3"/>
  <c r="I4103" i="3"/>
  <c r="H4103" i="3"/>
  <c r="V4102" i="3"/>
  <c r="U4102" i="3"/>
  <c r="J4102" i="3"/>
  <c r="I4102" i="3"/>
  <c r="H4102" i="3"/>
  <c r="V4101" i="3"/>
  <c r="U4101" i="3"/>
  <c r="J4101" i="3"/>
  <c r="I4101" i="3"/>
  <c r="H4101" i="3"/>
  <c r="V4100" i="3"/>
  <c r="U4100" i="3"/>
  <c r="J4100" i="3"/>
  <c r="I4100" i="3"/>
  <c r="H4100" i="3"/>
  <c r="V4099" i="3"/>
  <c r="U4099" i="3"/>
  <c r="J4099" i="3"/>
  <c r="I4099" i="3"/>
  <c r="H4099" i="3"/>
  <c r="V4098" i="3"/>
  <c r="U4098" i="3"/>
  <c r="J4098" i="3"/>
  <c r="I4098" i="3"/>
  <c r="H4098" i="3"/>
  <c r="V4097" i="3"/>
  <c r="U4097" i="3"/>
  <c r="J4097" i="3"/>
  <c r="I4097" i="3"/>
  <c r="H4097" i="3"/>
  <c r="V4096" i="3"/>
  <c r="U4096" i="3"/>
  <c r="J4096" i="3"/>
  <c r="I4096" i="3"/>
  <c r="H4096" i="3"/>
  <c r="V4095" i="3"/>
  <c r="U4095" i="3"/>
  <c r="J4095" i="3"/>
  <c r="I4095" i="3"/>
  <c r="H4095" i="3"/>
  <c r="V4094" i="3"/>
  <c r="U4094" i="3"/>
  <c r="J4094" i="3"/>
  <c r="I4094" i="3"/>
  <c r="H4094" i="3"/>
  <c r="V4093" i="3"/>
  <c r="U4093" i="3"/>
  <c r="J4093" i="3"/>
  <c r="I4093" i="3"/>
  <c r="H4093" i="3"/>
  <c r="V4092" i="3"/>
  <c r="U4092" i="3"/>
  <c r="J4092" i="3"/>
  <c r="I4092" i="3"/>
  <c r="H4092" i="3"/>
  <c r="V4091" i="3"/>
  <c r="U4091" i="3"/>
  <c r="J4091" i="3"/>
  <c r="I4091" i="3"/>
  <c r="H4091" i="3"/>
  <c r="V4090" i="3"/>
  <c r="U4090" i="3"/>
  <c r="J4090" i="3"/>
  <c r="I4090" i="3"/>
  <c r="H4090" i="3"/>
  <c r="V4089" i="3"/>
  <c r="U4089" i="3"/>
  <c r="J4089" i="3"/>
  <c r="I4089" i="3"/>
  <c r="H4089" i="3"/>
  <c r="V4088" i="3"/>
  <c r="U4088" i="3"/>
  <c r="J4088" i="3"/>
  <c r="I4088" i="3"/>
  <c r="H4088" i="3"/>
  <c r="V4087" i="3"/>
  <c r="U4087" i="3"/>
  <c r="J4087" i="3"/>
  <c r="I4087" i="3"/>
  <c r="H4087" i="3"/>
  <c r="V4086" i="3"/>
  <c r="U4086" i="3"/>
  <c r="J4086" i="3"/>
  <c r="I4086" i="3"/>
  <c r="H4086" i="3"/>
  <c r="V4085" i="3"/>
  <c r="U4085" i="3"/>
  <c r="J4085" i="3"/>
  <c r="I4085" i="3"/>
  <c r="H4085" i="3"/>
  <c r="V4084" i="3"/>
  <c r="U4084" i="3"/>
  <c r="J4084" i="3"/>
  <c r="I4084" i="3"/>
  <c r="H4084" i="3"/>
  <c r="V4083" i="3"/>
  <c r="U4083" i="3"/>
  <c r="J4083" i="3"/>
  <c r="I4083" i="3"/>
  <c r="H4083" i="3"/>
  <c r="V4082" i="3"/>
  <c r="U4082" i="3"/>
  <c r="J4082" i="3"/>
  <c r="I4082" i="3"/>
  <c r="H4082" i="3"/>
  <c r="V4081" i="3"/>
  <c r="U4081" i="3"/>
  <c r="J4081" i="3"/>
  <c r="I4081" i="3"/>
  <c r="H4081" i="3"/>
  <c r="V4080" i="3"/>
  <c r="U4080" i="3"/>
  <c r="J4080" i="3"/>
  <c r="I4080" i="3"/>
  <c r="H4080" i="3"/>
  <c r="V4079" i="3"/>
  <c r="U4079" i="3"/>
  <c r="J4079" i="3"/>
  <c r="I4079" i="3"/>
  <c r="H4079" i="3"/>
  <c r="V4078" i="3"/>
  <c r="U4078" i="3"/>
  <c r="J4078" i="3"/>
  <c r="I4078" i="3"/>
  <c r="H4078" i="3"/>
  <c r="V4077" i="3"/>
  <c r="U4077" i="3"/>
  <c r="J4077" i="3"/>
  <c r="I4077" i="3"/>
  <c r="H4077" i="3"/>
  <c r="V4076" i="3"/>
  <c r="U4076" i="3"/>
  <c r="J4076" i="3"/>
  <c r="I4076" i="3"/>
  <c r="H4076" i="3"/>
  <c r="V4075" i="3"/>
  <c r="U4075" i="3"/>
  <c r="J4075" i="3"/>
  <c r="I4075" i="3"/>
  <c r="H4075" i="3"/>
  <c r="V4074" i="3"/>
  <c r="U4074" i="3"/>
  <c r="J4074" i="3"/>
  <c r="I4074" i="3"/>
  <c r="H4074" i="3"/>
  <c r="V4073" i="3"/>
  <c r="U4073" i="3"/>
  <c r="J4073" i="3"/>
  <c r="I4073" i="3"/>
  <c r="H4073" i="3"/>
  <c r="V4072" i="3"/>
  <c r="U4072" i="3"/>
  <c r="J4072" i="3"/>
  <c r="I4072" i="3"/>
  <c r="H4072" i="3"/>
  <c r="V4071" i="3"/>
  <c r="U4071" i="3"/>
  <c r="J4071" i="3"/>
  <c r="I4071" i="3"/>
  <c r="H4071" i="3"/>
  <c r="V4070" i="3"/>
  <c r="U4070" i="3"/>
  <c r="J4070" i="3"/>
  <c r="I4070" i="3"/>
  <c r="H4070" i="3"/>
  <c r="V4069" i="3"/>
  <c r="U4069" i="3"/>
  <c r="J4069" i="3"/>
  <c r="I4069" i="3"/>
  <c r="H4069" i="3"/>
  <c r="V4068" i="3"/>
  <c r="U4068" i="3"/>
  <c r="J4068" i="3"/>
  <c r="I4068" i="3"/>
  <c r="H4068" i="3"/>
  <c r="V4067" i="3"/>
  <c r="U4067" i="3"/>
  <c r="J4067" i="3"/>
  <c r="I4067" i="3"/>
  <c r="H4067" i="3"/>
  <c r="V4066" i="3"/>
  <c r="U4066" i="3"/>
  <c r="J4066" i="3"/>
  <c r="I4066" i="3"/>
  <c r="H4066" i="3"/>
  <c r="V4065" i="3"/>
  <c r="U4065" i="3"/>
  <c r="J4065" i="3"/>
  <c r="I4065" i="3"/>
  <c r="H4065" i="3"/>
  <c r="V4064" i="3"/>
  <c r="U4064" i="3"/>
  <c r="J4064" i="3"/>
  <c r="I4064" i="3"/>
  <c r="H4064" i="3"/>
  <c r="V4063" i="3"/>
  <c r="U4063" i="3"/>
  <c r="J4063" i="3"/>
  <c r="I4063" i="3"/>
  <c r="H4063" i="3"/>
  <c r="V4062" i="3"/>
  <c r="U4062" i="3"/>
  <c r="J4062" i="3"/>
  <c r="I4062" i="3"/>
  <c r="H4062" i="3"/>
  <c r="V4061" i="3"/>
  <c r="U4061" i="3"/>
  <c r="J4061" i="3"/>
  <c r="I4061" i="3"/>
  <c r="H4061" i="3"/>
  <c r="V4060" i="3"/>
  <c r="U4060" i="3"/>
  <c r="J4060" i="3"/>
  <c r="I4060" i="3"/>
  <c r="H4060" i="3"/>
  <c r="V4059" i="3"/>
  <c r="U4059" i="3"/>
  <c r="J4059" i="3"/>
  <c r="I4059" i="3"/>
  <c r="H4059" i="3"/>
  <c r="V4058" i="3"/>
  <c r="U4058" i="3"/>
  <c r="J4058" i="3"/>
  <c r="I4058" i="3"/>
  <c r="H4058" i="3"/>
  <c r="V4057" i="3"/>
  <c r="U4057" i="3"/>
  <c r="J4057" i="3"/>
  <c r="I4057" i="3"/>
  <c r="H4057" i="3"/>
  <c r="V4056" i="3"/>
  <c r="U4056" i="3"/>
  <c r="J4056" i="3"/>
  <c r="I4056" i="3"/>
  <c r="H4056" i="3"/>
  <c r="V4055" i="3"/>
  <c r="U4055" i="3"/>
  <c r="J4055" i="3"/>
  <c r="I4055" i="3"/>
  <c r="H4055" i="3"/>
  <c r="V4054" i="3"/>
  <c r="U4054" i="3"/>
  <c r="J4054" i="3"/>
  <c r="I4054" i="3"/>
  <c r="H4054" i="3"/>
  <c r="V4053" i="3"/>
  <c r="U4053" i="3"/>
  <c r="J4053" i="3"/>
  <c r="I4053" i="3"/>
  <c r="H4053" i="3"/>
  <c r="V4052" i="3"/>
  <c r="U4052" i="3"/>
  <c r="J4052" i="3"/>
  <c r="I4052" i="3"/>
  <c r="H4052" i="3"/>
  <c r="V4051" i="3"/>
  <c r="U4051" i="3"/>
  <c r="J4051" i="3"/>
  <c r="I4051" i="3"/>
  <c r="H4051" i="3"/>
  <c r="V4050" i="3"/>
  <c r="U4050" i="3"/>
  <c r="J4050" i="3"/>
  <c r="I4050" i="3"/>
  <c r="H4050" i="3"/>
  <c r="V4049" i="3"/>
  <c r="U4049" i="3"/>
  <c r="J4049" i="3"/>
  <c r="I4049" i="3"/>
  <c r="H4049" i="3"/>
  <c r="V4048" i="3"/>
  <c r="U4048" i="3"/>
  <c r="J4048" i="3"/>
  <c r="I4048" i="3"/>
  <c r="H4048" i="3"/>
  <c r="V4047" i="3"/>
  <c r="U4047" i="3"/>
  <c r="J4047" i="3"/>
  <c r="I4047" i="3"/>
  <c r="H4047" i="3"/>
  <c r="V4046" i="3"/>
  <c r="U4046" i="3"/>
  <c r="J4046" i="3"/>
  <c r="I4046" i="3"/>
  <c r="H4046" i="3"/>
  <c r="V4045" i="3"/>
  <c r="U4045" i="3"/>
  <c r="J4045" i="3"/>
  <c r="I4045" i="3"/>
  <c r="H4045" i="3"/>
  <c r="V4044" i="3"/>
  <c r="U4044" i="3"/>
  <c r="J4044" i="3"/>
  <c r="I4044" i="3"/>
  <c r="H4044" i="3"/>
  <c r="V4043" i="3"/>
  <c r="U4043" i="3"/>
  <c r="J4043" i="3"/>
  <c r="I4043" i="3"/>
  <c r="H4043" i="3"/>
  <c r="V4042" i="3"/>
  <c r="U4042" i="3"/>
  <c r="J4042" i="3"/>
  <c r="I4042" i="3"/>
  <c r="H4042" i="3"/>
  <c r="V4041" i="3"/>
  <c r="U4041" i="3"/>
  <c r="J4041" i="3"/>
  <c r="I4041" i="3"/>
  <c r="H4041" i="3"/>
  <c r="V4040" i="3"/>
  <c r="U4040" i="3"/>
  <c r="J4040" i="3"/>
  <c r="I4040" i="3"/>
  <c r="H4040" i="3"/>
  <c r="V4039" i="3"/>
  <c r="U4039" i="3"/>
  <c r="J4039" i="3"/>
  <c r="I4039" i="3"/>
  <c r="H4039" i="3"/>
  <c r="V4038" i="3"/>
  <c r="U4038" i="3"/>
  <c r="J4038" i="3"/>
  <c r="I4038" i="3"/>
  <c r="H4038" i="3"/>
  <c r="V4037" i="3"/>
  <c r="U4037" i="3"/>
  <c r="J4037" i="3"/>
  <c r="I4037" i="3"/>
  <c r="H4037" i="3"/>
  <c r="V4036" i="3"/>
  <c r="U4036" i="3"/>
  <c r="J4036" i="3"/>
  <c r="I4036" i="3"/>
  <c r="H4036" i="3"/>
  <c r="V4035" i="3"/>
  <c r="U4035" i="3"/>
  <c r="J4035" i="3"/>
  <c r="I4035" i="3"/>
  <c r="H4035" i="3"/>
  <c r="V4034" i="3"/>
  <c r="U4034" i="3"/>
  <c r="J4034" i="3"/>
  <c r="I4034" i="3"/>
  <c r="H4034" i="3"/>
  <c r="V4033" i="3"/>
  <c r="U4033" i="3"/>
  <c r="J4033" i="3"/>
  <c r="I4033" i="3"/>
  <c r="H4033" i="3"/>
  <c r="V4032" i="3"/>
  <c r="U4032" i="3"/>
  <c r="J4032" i="3"/>
  <c r="I4032" i="3"/>
  <c r="H4032" i="3"/>
  <c r="V4031" i="3"/>
  <c r="U4031" i="3"/>
  <c r="J4031" i="3"/>
  <c r="I4031" i="3"/>
  <c r="H4031" i="3"/>
  <c r="V4030" i="3"/>
  <c r="U4030" i="3"/>
  <c r="J4030" i="3"/>
  <c r="I4030" i="3"/>
  <c r="H4030" i="3"/>
  <c r="V4029" i="3"/>
  <c r="U4029" i="3"/>
  <c r="J4029" i="3"/>
  <c r="I4029" i="3"/>
  <c r="H4029" i="3"/>
  <c r="V4028" i="3"/>
  <c r="U4028" i="3"/>
  <c r="J4028" i="3"/>
  <c r="I4028" i="3"/>
  <c r="H4028" i="3"/>
  <c r="V4027" i="3"/>
  <c r="U4027" i="3"/>
  <c r="J4027" i="3"/>
  <c r="I4027" i="3"/>
  <c r="H4027" i="3"/>
  <c r="V4026" i="3"/>
  <c r="U4026" i="3"/>
  <c r="J4026" i="3"/>
  <c r="I4026" i="3"/>
  <c r="H4026" i="3"/>
  <c r="V4025" i="3"/>
  <c r="U4025" i="3"/>
  <c r="J4025" i="3"/>
  <c r="I4025" i="3"/>
  <c r="H4025" i="3"/>
  <c r="V4024" i="3"/>
  <c r="U4024" i="3"/>
  <c r="J4024" i="3"/>
  <c r="I4024" i="3"/>
  <c r="H4024" i="3"/>
  <c r="V4023" i="3"/>
  <c r="U4023" i="3"/>
  <c r="J4023" i="3"/>
  <c r="I4023" i="3"/>
  <c r="H4023" i="3"/>
  <c r="V4022" i="3"/>
  <c r="U4022" i="3"/>
  <c r="J4022" i="3"/>
  <c r="I4022" i="3"/>
  <c r="H4022" i="3"/>
  <c r="V4021" i="3"/>
  <c r="U4021" i="3"/>
  <c r="J4021" i="3"/>
  <c r="I4021" i="3"/>
  <c r="H4021" i="3"/>
  <c r="V4020" i="3"/>
  <c r="U4020" i="3"/>
  <c r="J4020" i="3"/>
  <c r="I4020" i="3"/>
  <c r="H4020" i="3"/>
  <c r="V4019" i="3"/>
  <c r="U4019" i="3"/>
  <c r="J4019" i="3"/>
  <c r="I4019" i="3"/>
  <c r="H4019" i="3"/>
  <c r="V4018" i="3"/>
  <c r="U4018" i="3"/>
  <c r="J4018" i="3"/>
  <c r="I4018" i="3"/>
  <c r="H4018" i="3"/>
  <c r="V4017" i="3"/>
  <c r="U4017" i="3"/>
  <c r="J4017" i="3"/>
  <c r="I4017" i="3"/>
  <c r="H4017" i="3"/>
  <c r="V4016" i="3"/>
  <c r="U4016" i="3"/>
  <c r="J4016" i="3"/>
  <c r="I4016" i="3"/>
  <c r="H4016" i="3"/>
  <c r="V4015" i="3"/>
  <c r="U4015" i="3"/>
  <c r="J4015" i="3"/>
  <c r="I4015" i="3"/>
  <c r="H4015" i="3"/>
  <c r="V4014" i="3"/>
  <c r="U4014" i="3"/>
  <c r="J4014" i="3"/>
  <c r="I4014" i="3"/>
  <c r="H4014" i="3"/>
  <c r="V4013" i="3"/>
  <c r="U4013" i="3"/>
  <c r="J4013" i="3"/>
  <c r="I4013" i="3"/>
  <c r="H4013" i="3"/>
  <c r="V4012" i="3"/>
  <c r="U4012" i="3"/>
  <c r="J4012" i="3"/>
  <c r="I4012" i="3"/>
  <c r="H4012" i="3"/>
  <c r="V4011" i="3"/>
  <c r="U4011" i="3"/>
  <c r="J4011" i="3"/>
  <c r="I4011" i="3"/>
  <c r="H4011" i="3"/>
  <c r="V4010" i="3"/>
  <c r="U4010" i="3"/>
  <c r="J4010" i="3"/>
  <c r="I4010" i="3"/>
  <c r="H4010" i="3"/>
  <c r="V4009" i="3"/>
  <c r="U4009" i="3"/>
  <c r="J4009" i="3"/>
  <c r="I4009" i="3"/>
  <c r="H4009" i="3"/>
  <c r="V4008" i="3"/>
  <c r="U4008" i="3"/>
  <c r="J4008" i="3"/>
  <c r="I4008" i="3"/>
  <c r="H4008" i="3"/>
  <c r="V4007" i="3"/>
  <c r="U4007" i="3"/>
  <c r="J4007" i="3"/>
  <c r="I4007" i="3"/>
  <c r="H4007" i="3"/>
  <c r="V4006" i="3"/>
  <c r="U4006" i="3"/>
  <c r="J4006" i="3"/>
  <c r="I4006" i="3"/>
  <c r="H4006" i="3"/>
  <c r="V4005" i="3"/>
  <c r="U4005" i="3"/>
  <c r="J4005" i="3"/>
  <c r="I4005" i="3"/>
  <c r="H4005" i="3"/>
  <c r="V4004" i="3"/>
  <c r="U4004" i="3"/>
  <c r="J4004" i="3"/>
  <c r="I4004" i="3"/>
  <c r="H4004" i="3"/>
  <c r="V4003" i="3"/>
  <c r="U4003" i="3"/>
  <c r="J4003" i="3"/>
  <c r="I4003" i="3"/>
  <c r="H4003" i="3"/>
  <c r="V4002" i="3"/>
  <c r="U4002" i="3"/>
  <c r="J4002" i="3"/>
  <c r="I4002" i="3"/>
  <c r="H4002" i="3"/>
  <c r="V4001" i="3"/>
  <c r="U4001" i="3"/>
  <c r="J4001" i="3"/>
  <c r="I4001" i="3"/>
  <c r="H4001" i="3"/>
  <c r="V4000" i="3"/>
  <c r="U4000" i="3"/>
  <c r="J4000" i="3"/>
  <c r="I4000" i="3"/>
  <c r="H4000" i="3"/>
  <c r="V3999" i="3"/>
  <c r="U3999" i="3"/>
  <c r="J3999" i="3"/>
  <c r="I3999" i="3"/>
  <c r="H3999" i="3"/>
  <c r="V3998" i="3"/>
  <c r="U3998" i="3"/>
  <c r="J3998" i="3"/>
  <c r="I3998" i="3"/>
  <c r="H3998" i="3"/>
  <c r="V3997" i="3"/>
  <c r="U3997" i="3"/>
  <c r="J3997" i="3"/>
  <c r="I3997" i="3"/>
  <c r="H3997" i="3"/>
  <c r="V3996" i="3"/>
  <c r="U3996" i="3"/>
  <c r="J3996" i="3"/>
  <c r="I3996" i="3"/>
  <c r="H3996" i="3"/>
  <c r="V3995" i="3"/>
  <c r="U3995" i="3"/>
  <c r="J3995" i="3"/>
  <c r="I3995" i="3"/>
  <c r="H3995" i="3"/>
  <c r="V3994" i="3"/>
  <c r="U3994" i="3"/>
  <c r="J3994" i="3"/>
  <c r="I3994" i="3"/>
  <c r="H3994" i="3"/>
  <c r="V3993" i="3"/>
  <c r="U3993" i="3"/>
  <c r="J3993" i="3"/>
  <c r="I3993" i="3"/>
  <c r="H3993" i="3"/>
  <c r="V3992" i="3"/>
  <c r="U3992" i="3"/>
  <c r="J3992" i="3"/>
  <c r="I3992" i="3"/>
  <c r="H3992" i="3"/>
  <c r="V3991" i="3"/>
  <c r="U3991" i="3"/>
  <c r="J3991" i="3"/>
  <c r="I3991" i="3"/>
  <c r="H3991" i="3"/>
  <c r="V3990" i="3"/>
  <c r="U3990" i="3"/>
  <c r="J3990" i="3"/>
  <c r="I3990" i="3"/>
  <c r="H3990" i="3"/>
  <c r="V3989" i="3"/>
  <c r="U3989" i="3"/>
  <c r="J3989" i="3"/>
  <c r="I3989" i="3"/>
  <c r="H3989" i="3"/>
  <c r="V3988" i="3"/>
  <c r="U3988" i="3"/>
  <c r="J3988" i="3"/>
  <c r="I3988" i="3"/>
  <c r="H3988" i="3"/>
  <c r="V3987" i="3"/>
  <c r="U3987" i="3"/>
  <c r="J3987" i="3"/>
  <c r="I3987" i="3"/>
  <c r="H3987" i="3"/>
  <c r="V3986" i="3"/>
  <c r="U3986" i="3"/>
  <c r="J3986" i="3"/>
  <c r="I3986" i="3"/>
  <c r="H3986" i="3"/>
  <c r="V3985" i="3"/>
  <c r="U3985" i="3"/>
  <c r="J3985" i="3"/>
  <c r="I3985" i="3"/>
  <c r="H3985" i="3"/>
  <c r="V3984" i="3"/>
  <c r="U3984" i="3"/>
  <c r="J3984" i="3"/>
  <c r="I3984" i="3"/>
  <c r="H3984" i="3"/>
  <c r="V3983" i="3"/>
  <c r="U3983" i="3"/>
  <c r="J3983" i="3"/>
  <c r="I3983" i="3"/>
  <c r="H3983" i="3"/>
  <c r="V3982" i="3"/>
  <c r="U3982" i="3"/>
  <c r="J3982" i="3"/>
  <c r="I3982" i="3"/>
  <c r="H3982" i="3"/>
  <c r="V3981" i="3"/>
  <c r="U3981" i="3"/>
  <c r="J3981" i="3"/>
  <c r="I3981" i="3"/>
  <c r="H3981" i="3"/>
  <c r="V3980" i="3"/>
  <c r="U3980" i="3"/>
  <c r="J3980" i="3"/>
  <c r="I3980" i="3"/>
  <c r="H3980" i="3"/>
  <c r="V3979" i="3"/>
  <c r="U3979" i="3"/>
  <c r="J3979" i="3"/>
  <c r="I3979" i="3"/>
  <c r="H3979" i="3"/>
  <c r="V3978" i="3"/>
  <c r="U3978" i="3"/>
  <c r="J3978" i="3"/>
  <c r="I3978" i="3"/>
  <c r="H3978" i="3"/>
  <c r="V3977" i="3"/>
  <c r="U3977" i="3"/>
  <c r="J3977" i="3"/>
  <c r="I3977" i="3"/>
  <c r="H3977" i="3"/>
  <c r="V3976" i="3"/>
  <c r="U3976" i="3"/>
  <c r="J3976" i="3"/>
  <c r="I3976" i="3"/>
  <c r="H3976" i="3"/>
  <c r="V3975" i="3"/>
  <c r="U3975" i="3"/>
  <c r="J3975" i="3"/>
  <c r="I3975" i="3"/>
  <c r="H3975" i="3"/>
  <c r="V3974" i="3"/>
  <c r="U3974" i="3"/>
  <c r="J3974" i="3"/>
  <c r="I3974" i="3"/>
  <c r="H3974" i="3"/>
  <c r="V3973" i="3"/>
  <c r="U3973" i="3"/>
  <c r="J3973" i="3"/>
  <c r="I3973" i="3"/>
  <c r="H3973" i="3"/>
  <c r="V3972" i="3"/>
  <c r="U3972" i="3"/>
  <c r="J3972" i="3"/>
  <c r="I3972" i="3"/>
  <c r="H3972" i="3"/>
  <c r="V3971" i="3"/>
  <c r="U3971" i="3"/>
  <c r="J3971" i="3"/>
  <c r="I3971" i="3"/>
  <c r="H3971" i="3"/>
  <c r="V3970" i="3"/>
  <c r="U3970" i="3"/>
  <c r="J3970" i="3"/>
  <c r="I3970" i="3"/>
  <c r="H3970" i="3"/>
  <c r="V3969" i="3"/>
  <c r="U3969" i="3"/>
  <c r="J3969" i="3"/>
  <c r="I3969" i="3"/>
  <c r="H3969" i="3"/>
  <c r="V3968" i="3"/>
  <c r="U3968" i="3"/>
  <c r="J3968" i="3"/>
  <c r="I3968" i="3"/>
  <c r="H3968" i="3"/>
  <c r="V3967" i="3"/>
  <c r="U3967" i="3"/>
  <c r="J3967" i="3"/>
  <c r="I3967" i="3"/>
  <c r="H3967" i="3"/>
  <c r="V3966" i="3"/>
  <c r="U3966" i="3"/>
  <c r="J3966" i="3"/>
  <c r="I3966" i="3"/>
  <c r="H3966" i="3"/>
  <c r="V3965" i="3"/>
  <c r="U3965" i="3"/>
  <c r="J3965" i="3"/>
  <c r="I3965" i="3"/>
  <c r="H3965" i="3"/>
  <c r="V3964" i="3"/>
  <c r="U3964" i="3"/>
  <c r="J3964" i="3"/>
  <c r="I3964" i="3"/>
  <c r="H3964" i="3"/>
  <c r="V3963" i="3"/>
  <c r="U3963" i="3"/>
  <c r="J3963" i="3"/>
  <c r="I3963" i="3"/>
  <c r="H3963" i="3"/>
  <c r="V3962" i="3"/>
  <c r="U3962" i="3"/>
  <c r="J3962" i="3"/>
  <c r="I3962" i="3"/>
  <c r="H3962" i="3"/>
  <c r="V3961" i="3"/>
  <c r="U3961" i="3"/>
  <c r="J3961" i="3"/>
  <c r="I3961" i="3"/>
  <c r="H3961" i="3"/>
  <c r="V3960" i="3"/>
  <c r="U3960" i="3"/>
  <c r="J3960" i="3"/>
  <c r="I3960" i="3"/>
  <c r="H3960" i="3"/>
  <c r="V3959" i="3"/>
  <c r="U3959" i="3"/>
  <c r="J3959" i="3"/>
  <c r="I3959" i="3"/>
  <c r="H3959" i="3"/>
  <c r="V3958" i="3"/>
  <c r="U3958" i="3"/>
  <c r="J3958" i="3"/>
  <c r="I3958" i="3"/>
  <c r="H3958" i="3"/>
  <c r="V3957" i="3"/>
  <c r="U3957" i="3"/>
  <c r="J3957" i="3"/>
  <c r="I3957" i="3"/>
  <c r="H3957" i="3"/>
  <c r="V3956" i="3"/>
  <c r="U3956" i="3"/>
  <c r="J3956" i="3"/>
  <c r="I3956" i="3"/>
  <c r="H3956" i="3"/>
  <c r="V3955" i="3"/>
  <c r="U3955" i="3"/>
  <c r="J3955" i="3"/>
  <c r="I3955" i="3"/>
  <c r="H3955" i="3"/>
  <c r="V3954" i="3"/>
  <c r="U3954" i="3"/>
  <c r="J3954" i="3"/>
  <c r="I3954" i="3"/>
  <c r="H3954" i="3"/>
  <c r="V3953" i="3"/>
  <c r="U3953" i="3"/>
  <c r="J3953" i="3"/>
  <c r="I3953" i="3"/>
  <c r="H3953" i="3"/>
  <c r="V3952" i="3"/>
  <c r="U3952" i="3"/>
  <c r="J3952" i="3"/>
  <c r="I3952" i="3"/>
  <c r="H3952" i="3"/>
  <c r="V3951" i="3"/>
  <c r="U3951" i="3"/>
  <c r="J3951" i="3"/>
  <c r="I3951" i="3"/>
  <c r="H3951" i="3"/>
  <c r="V3950" i="3"/>
  <c r="U3950" i="3"/>
  <c r="J3950" i="3"/>
  <c r="I3950" i="3"/>
  <c r="H3950" i="3"/>
  <c r="V3949" i="3"/>
  <c r="U3949" i="3"/>
  <c r="J3949" i="3"/>
  <c r="I3949" i="3"/>
  <c r="H3949" i="3"/>
  <c r="V3948" i="3"/>
  <c r="U3948" i="3"/>
  <c r="J3948" i="3"/>
  <c r="I3948" i="3"/>
  <c r="H3948" i="3"/>
  <c r="V3947" i="3"/>
  <c r="U3947" i="3"/>
  <c r="J3947" i="3"/>
  <c r="I3947" i="3"/>
  <c r="H3947" i="3"/>
  <c r="V3946" i="3"/>
  <c r="U3946" i="3"/>
  <c r="J3946" i="3"/>
  <c r="I3946" i="3"/>
  <c r="H3946" i="3"/>
  <c r="V3945" i="3"/>
  <c r="U3945" i="3"/>
  <c r="J3945" i="3"/>
  <c r="I3945" i="3"/>
  <c r="H3945" i="3"/>
  <c r="V3944" i="3"/>
  <c r="U3944" i="3"/>
  <c r="J3944" i="3"/>
  <c r="I3944" i="3"/>
  <c r="H3944" i="3"/>
  <c r="V3943" i="3"/>
  <c r="U3943" i="3"/>
  <c r="J3943" i="3"/>
  <c r="I3943" i="3"/>
  <c r="H3943" i="3"/>
  <c r="V3942" i="3"/>
  <c r="U3942" i="3"/>
  <c r="J3942" i="3"/>
  <c r="I3942" i="3"/>
  <c r="H3942" i="3"/>
  <c r="V3941" i="3"/>
  <c r="U3941" i="3"/>
  <c r="J3941" i="3"/>
  <c r="I3941" i="3"/>
  <c r="H3941" i="3"/>
  <c r="V3940" i="3"/>
  <c r="U3940" i="3"/>
  <c r="J3940" i="3"/>
  <c r="I3940" i="3"/>
  <c r="H3940" i="3"/>
  <c r="V3939" i="3"/>
  <c r="U3939" i="3"/>
  <c r="J3939" i="3"/>
  <c r="I3939" i="3"/>
  <c r="H3939" i="3"/>
  <c r="V3938" i="3"/>
  <c r="U3938" i="3"/>
  <c r="J3938" i="3"/>
  <c r="I3938" i="3"/>
  <c r="H3938" i="3"/>
  <c r="V3937" i="3"/>
  <c r="U3937" i="3"/>
  <c r="J3937" i="3"/>
  <c r="I3937" i="3"/>
  <c r="H3937" i="3"/>
  <c r="V3936" i="3"/>
  <c r="U3936" i="3"/>
  <c r="J3936" i="3"/>
  <c r="I3936" i="3"/>
  <c r="H3936" i="3"/>
  <c r="V3935" i="3"/>
  <c r="U3935" i="3"/>
  <c r="J3935" i="3"/>
  <c r="I3935" i="3"/>
  <c r="H3935" i="3"/>
  <c r="V3934" i="3"/>
  <c r="U3934" i="3"/>
  <c r="J3934" i="3"/>
  <c r="I3934" i="3"/>
  <c r="H3934" i="3"/>
  <c r="V3933" i="3"/>
  <c r="U3933" i="3"/>
  <c r="J3933" i="3"/>
  <c r="I3933" i="3"/>
  <c r="H3933" i="3"/>
  <c r="V3932" i="3"/>
  <c r="U3932" i="3"/>
  <c r="J3932" i="3"/>
  <c r="I3932" i="3"/>
  <c r="H3932" i="3"/>
  <c r="V3931" i="3"/>
  <c r="U3931" i="3"/>
  <c r="J3931" i="3"/>
  <c r="I3931" i="3"/>
  <c r="H3931" i="3"/>
  <c r="V3930" i="3"/>
  <c r="U3930" i="3"/>
  <c r="J3930" i="3"/>
  <c r="I3930" i="3"/>
  <c r="H3930" i="3"/>
  <c r="V3929" i="3"/>
  <c r="U3929" i="3"/>
  <c r="J3929" i="3"/>
  <c r="I3929" i="3"/>
  <c r="H3929" i="3"/>
  <c r="V3928" i="3"/>
  <c r="U3928" i="3"/>
  <c r="J3928" i="3"/>
  <c r="I3928" i="3"/>
  <c r="H3928" i="3"/>
  <c r="V3927" i="3"/>
  <c r="U3927" i="3"/>
  <c r="J3927" i="3"/>
  <c r="I3927" i="3"/>
  <c r="H3927" i="3"/>
  <c r="V3926" i="3"/>
  <c r="U3926" i="3"/>
  <c r="J3926" i="3"/>
  <c r="I3926" i="3"/>
  <c r="H3926" i="3"/>
  <c r="V3925" i="3"/>
  <c r="U3925" i="3"/>
  <c r="J3925" i="3"/>
  <c r="I3925" i="3"/>
  <c r="H3925" i="3"/>
  <c r="V3924" i="3"/>
  <c r="U3924" i="3"/>
  <c r="J3924" i="3"/>
  <c r="I3924" i="3"/>
  <c r="H3924" i="3"/>
  <c r="V3923" i="3"/>
  <c r="U3923" i="3"/>
  <c r="J3923" i="3"/>
  <c r="I3923" i="3"/>
  <c r="H3923" i="3"/>
  <c r="V3922" i="3"/>
  <c r="U3922" i="3"/>
  <c r="J3922" i="3"/>
  <c r="I3922" i="3"/>
  <c r="H3922" i="3"/>
  <c r="V3921" i="3"/>
  <c r="U3921" i="3"/>
  <c r="J3921" i="3"/>
  <c r="I3921" i="3"/>
  <c r="H3921" i="3"/>
  <c r="V3920" i="3"/>
  <c r="U3920" i="3"/>
  <c r="J3920" i="3"/>
  <c r="I3920" i="3"/>
  <c r="H3920" i="3"/>
  <c r="V3919" i="3"/>
  <c r="U3919" i="3"/>
  <c r="J3919" i="3"/>
  <c r="I3919" i="3"/>
  <c r="H3919" i="3"/>
  <c r="V3918" i="3"/>
  <c r="U3918" i="3"/>
  <c r="J3918" i="3"/>
  <c r="I3918" i="3"/>
  <c r="H3918" i="3"/>
  <c r="V3917" i="3"/>
  <c r="U3917" i="3"/>
  <c r="J3917" i="3"/>
  <c r="I3917" i="3"/>
  <c r="H3917" i="3"/>
  <c r="V3916" i="3"/>
  <c r="U3916" i="3"/>
  <c r="J3916" i="3"/>
  <c r="I3916" i="3"/>
  <c r="H3916" i="3"/>
  <c r="V3915" i="3"/>
  <c r="U3915" i="3"/>
  <c r="J3915" i="3"/>
  <c r="I3915" i="3"/>
  <c r="H3915" i="3"/>
  <c r="V3914" i="3"/>
  <c r="U3914" i="3"/>
  <c r="J3914" i="3"/>
  <c r="I3914" i="3"/>
  <c r="H3914" i="3"/>
  <c r="V3913" i="3"/>
  <c r="U3913" i="3"/>
  <c r="J3913" i="3"/>
  <c r="I3913" i="3"/>
  <c r="H3913" i="3"/>
  <c r="V3912" i="3"/>
  <c r="U3912" i="3"/>
  <c r="J3912" i="3"/>
  <c r="I3912" i="3"/>
  <c r="H3912" i="3"/>
  <c r="V3911" i="3"/>
  <c r="U3911" i="3"/>
  <c r="J3911" i="3"/>
  <c r="I3911" i="3"/>
  <c r="H3911" i="3"/>
  <c r="V3910" i="3"/>
  <c r="U3910" i="3"/>
  <c r="J3910" i="3"/>
  <c r="I3910" i="3"/>
  <c r="H3910" i="3"/>
  <c r="V3909" i="3"/>
  <c r="U3909" i="3"/>
  <c r="J3909" i="3"/>
  <c r="I3909" i="3"/>
  <c r="H3909" i="3"/>
  <c r="V3908" i="3"/>
  <c r="U3908" i="3"/>
  <c r="J3908" i="3"/>
  <c r="I3908" i="3"/>
  <c r="H3908" i="3"/>
  <c r="V3907" i="3"/>
  <c r="U3907" i="3"/>
  <c r="J3907" i="3"/>
  <c r="I3907" i="3"/>
  <c r="H3907" i="3"/>
  <c r="V3906" i="3"/>
  <c r="U3906" i="3"/>
  <c r="J3906" i="3"/>
  <c r="I3906" i="3"/>
  <c r="H3906" i="3"/>
  <c r="V3905" i="3"/>
  <c r="U3905" i="3"/>
  <c r="J3905" i="3"/>
  <c r="I3905" i="3"/>
  <c r="H3905" i="3"/>
  <c r="V3904" i="3"/>
  <c r="U3904" i="3"/>
  <c r="J3904" i="3"/>
  <c r="I3904" i="3"/>
  <c r="H3904" i="3"/>
  <c r="V3903" i="3"/>
  <c r="U3903" i="3"/>
  <c r="J3903" i="3"/>
  <c r="I3903" i="3"/>
  <c r="H3903" i="3"/>
  <c r="V3902" i="3"/>
  <c r="U3902" i="3"/>
  <c r="J3902" i="3"/>
  <c r="I3902" i="3"/>
  <c r="H3902" i="3"/>
  <c r="V3901" i="3"/>
  <c r="U3901" i="3"/>
  <c r="J3901" i="3"/>
  <c r="I3901" i="3"/>
  <c r="H3901" i="3"/>
  <c r="V3900" i="3"/>
  <c r="U3900" i="3"/>
  <c r="J3900" i="3"/>
  <c r="I3900" i="3"/>
  <c r="H3900" i="3"/>
  <c r="V3899" i="3"/>
  <c r="U3899" i="3"/>
  <c r="J3899" i="3"/>
  <c r="I3899" i="3"/>
  <c r="H3899" i="3"/>
  <c r="V3898" i="3"/>
  <c r="U3898" i="3"/>
  <c r="J3898" i="3"/>
  <c r="I3898" i="3"/>
  <c r="H3898" i="3"/>
  <c r="V3897" i="3"/>
  <c r="U3897" i="3"/>
  <c r="J3897" i="3"/>
  <c r="I3897" i="3"/>
  <c r="H3897" i="3"/>
  <c r="V3896" i="3"/>
  <c r="U3896" i="3"/>
  <c r="J3896" i="3"/>
  <c r="I3896" i="3"/>
  <c r="H3896" i="3"/>
  <c r="V3895" i="3"/>
  <c r="U3895" i="3"/>
  <c r="J3895" i="3"/>
  <c r="I3895" i="3"/>
  <c r="H3895" i="3"/>
  <c r="V3894" i="3"/>
  <c r="U3894" i="3"/>
  <c r="J3894" i="3"/>
  <c r="I3894" i="3"/>
  <c r="H3894" i="3"/>
  <c r="V3893" i="3"/>
  <c r="U3893" i="3"/>
  <c r="J3893" i="3"/>
  <c r="I3893" i="3"/>
  <c r="H3893" i="3"/>
  <c r="V3892" i="3"/>
  <c r="U3892" i="3"/>
  <c r="J3892" i="3"/>
  <c r="I3892" i="3"/>
  <c r="H3892" i="3"/>
  <c r="V3891" i="3"/>
  <c r="U3891" i="3"/>
  <c r="J3891" i="3"/>
  <c r="I3891" i="3"/>
  <c r="H3891" i="3"/>
  <c r="V3890" i="3"/>
  <c r="U3890" i="3"/>
  <c r="J3890" i="3"/>
  <c r="I3890" i="3"/>
  <c r="H3890" i="3"/>
  <c r="V3889" i="3"/>
  <c r="U3889" i="3"/>
  <c r="J3889" i="3"/>
  <c r="I3889" i="3"/>
  <c r="H3889" i="3"/>
  <c r="V3888" i="3"/>
  <c r="U3888" i="3"/>
  <c r="J3888" i="3"/>
  <c r="I3888" i="3"/>
  <c r="H3888" i="3"/>
  <c r="V3887" i="3"/>
  <c r="U3887" i="3"/>
  <c r="J3887" i="3"/>
  <c r="I3887" i="3"/>
  <c r="H3887" i="3"/>
  <c r="V3886" i="3"/>
  <c r="U3886" i="3"/>
  <c r="J3886" i="3"/>
  <c r="I3886" i="3"/>
  <c r="H3886" i="3"/>
  <c r="V3885" i="3"/>
  <c r="U3885" i="3"/>
  <c r="J3885" i="3"/>
  <c r="I3885" i="3"/>
  <c r="H3885" i="3"/>
  <c r="V3884" i="3"/>
  <c r="U3884" i="3"/>
  <c r="J3884" i="3"/>
  <c r="I3884" i="3"/>
  <c r="H3884" i="3"/>
  <c r="V3883" i="3"/>
  <c r="U3883" i="3"/>
  <c r="J3883" i="3"/>
  <c r="I3883" i="3"/>
  <c r="H3883" i="3"/>
  <c r="V3882" i="3"/>
  <c r="U3882" i="3"/>
  <c r="J3882" i="3"/>
  <c r="I3882" i="3"/>
  <c r="H3882" i="3"/>
  <c r="V3881" i="3"/>
  <c r="U3881" i="3"/>
  <c r="J3881" i="3"/>
  <c r="I3881" i="3"/>
  <c r="H3881" i="3"/>
  <c r="V3880" i="3"/>
  <c r="U3880" i="3"/>
  <c r="J3880" i="3"/>
  <c r="I3880" i="3"/>
  <c r="H3880" i="3"/>
  <c r="V3879" i="3"/>
  <c r="U3879" i="3"/>
  <c r="J3879" i="3"/>
  <c r="I3879" i="3"/>
  <c r="H3879" i="3"/>
  <c r="V3878" i="3"/>
  <c r="U3878" i="3"/>
  <c r="J3878" i="3"/>
  <c r="I3878" i="3"/>
  <c r="H3878" i="3"/>
  <c r="V3877" i="3"/>
  <c r="U3877" i="3"/>
  <c r="J3877" i="3"/>
  <c r="I3877" i="3"/>
  <c r="H3877" i="3"/>
  <c r="V3876" i="3"/>
  <c r="U3876" i="3"/>
  <c r="J3876" i="3"/>
  <c r="I3876" i="3"/>
  <c r="H3876" i="3"/>
  <c r="V3875" i="3"/>
  <c r="U3875" i="3"/>
  <c r="J3875" i="3"/>
  <c r="I3875" i="3"/>
  <c r="H3875" i="3"/>
  <c r="V3874" i="3"/>
  <c r="U3874" i="3"/>
  <c r="J3874" i="3"/>
  <c r="I3874" i="3"/>
  <c r="H3874" i="3"/>
  <c r="V3873" i="3"/>
  <c r="U3873" i="3"/>
  <c r="J3873" i="3"/>
  <c r="I3873" i="3"/>
  <c r="H3873" i="3"/>
  <c r="V3872" i="3"/>
  <c r="U3872" i="3"/>
  <c r="J3872" i="3"/>
  <c r="I3872" i="3"/>
  <c r="H3872" i="3"/>
  <c r="V3871" i="3"/>
  <c r="U3871" i="3"/>
  <c r="J3871" i="3"/>
  <c r="I3871" i="3"/>
  <c r="H3871" i="3"/>
  <c r="V3870" i="3"/>
  <c r="U3870" i="3"/>
  <c r="J3870" i="3"/>
  <c r="I3870" i="3"/>
  <c r="H3870" i="3"/>
  <c r="V3869" i="3"/>
  <c r="U3869" i="3"/>
  <c r="J3869" i="3"/>
  <c r="I3869" i="3"/>
  <c r="H3869" i="3"/>
  <c r="V3868" i="3"/>
  <c r="U3868" i="3"/>
  <c r="J3868" i="3"/>
  <c r="I3868" i="3"/>
  <c r="H3868" i="3"/>
  <c r="V3867" i="3"/>
  <c r="U3867" i="3"/>
  <c r="J3867" i="3"/>
  <c r="I3867" i="3"/>
  <c r="H3867" i="3"/>
  <c r="V3866" i="3"/>
  <c r="U3866" i="3"/>
  <c r="J3866" i="3"/>
  <c r="I3866" i="3"/>
  <c r="H3866" i="3"/>
  <c r="V3865" i="3"/>
  <c r="U3865" i="3"/>
  <c r="J3865" i="3"/>
  <c r="I3865" i="3"/>
  <c r="H3865" i="3"/>
  <c r="V3864" i="3"/>
  <c r="U3864" i="3"/>
  <c r="J3864" i="3"/>
  <c r="I3864" i="3"/>
  <c r="H3864" i="3"/>
  <c r="V3863" i="3"/>
  <c r="U3863" i="3"/>
  <c r="J3863" i="3"/>
  <c r="I3863" i="3"/>
  <c r="H3863" i="3"/>
  <c r="V3862" i="3"/>
  <c r="U3862" i="3"/>
  <c r="J3862" i="3"/>
  <c r="I3862" i="3"/>
  <c r="H3862" i="3"/>
  <c r="V3861" i="3"/>
  <c r="U3861" i="3"/>
  <c r="J3861" i="3"/>
  <c r="I3861" i="3"/>
  <c r="H3861" i="3"/>
  <c r="V3860" i="3"/>
  <c r="U3860" i="3"/>
  <c r="J3860" i="3"/>
  <c r="I3860" i="3"/>
  <c r="H3860" i="3"/>
  <c r="V3859" i="3"/>
  <c r="U3859" i="3"/>
  <c r="J3859" i="3"/>
  <c r="I3859" i="3"/>
  <c r="H3859" i="3"/>
  <c r="V3858" i="3"/>
  <c r="U3858" i="3"/>
  <c r="J3858" i="3"/>
  <c r="I3858" i="3"/>
  <c r="H3858" i="3"/>
  <c r="V3857" i="3"/>
  <c r="U3857" i="3"/>
  <c r="J3857" i="3"/>
  <c r="I3857" i="3"/>
  <c r="H3857" i="3"/>
  <c r="V3856" i="3"/>
  <c r="U3856" i="3"/>
  <c r="J3856" i="3"/>
  <c r="I3856" i="3"/>
  <c r="H3856" i="3"/>
  <c r="V3855" i="3"/>
  <c r="U3855" i="3"/>
  <c r="J3855" i="3"/>
  <c r="I3855" i="3"/>
  <c r="H3855" i="3"/>
  <c r="V3854" i="3"/>
  <c r="U3854" i="3"/>
  <c r="J3854" i="3"/>
  <c r="I3854" i="3"/>
  <c r="H3854" i="3"/>
  <c r="V3853" i="3"/>
  <c r="U3853" i="3"/>
  <c r="J3853" i="3"/>
  <c r="I3853" i="3"/>
  <c r="H3853" i="3"/>
  <c r="V3852" i="3"/>
  <c r="U3852" i="3"/>
  <c r="J3852" i="3"/>
  <c r="I3852" i="3"/>
  <c r="H3852" i="3"/>
  <c r="V3851" i="3"/>
  <c r="U3851" i="3"/>
  <c r="J3851" i="3"/>
  <c r="I3851" i="3"/>
  <c r="H3851" i="3"/>
  <c r="V3850" i="3"/>
  <c r="U3850" i="3"/>
  <c r="J3850" i="3"/>
  <c r="I3850" i="3"/>
  <c r="H3850" i="3"/>
  <c r="V3849" i="3"/>
  <c r="U3849" i="3"/>
  <c r="J3849" i="3"/>
  <c r="I3849" i="3"/>
  <c r="H3849" i="3"/>
  <c r="V3848" i="3"/>
  <c r="U3848" i="3"/>
  <c r="J3848" i="3"/>
  <c r="I3848" i="3"/>
  <c r="H3848" i="3"/>
  <c r="V3847" i="3"/>
  <c r="U3847" i="3"/>
  <c r="J3847" i="3"/>
  <c r="I3847" i="3"/>
  <c r="H3847" i="3"/>
  <c r="V3846" i="3"/>
  <c r="U3846" i="3"/>
  <c r="J3846" i="3"/>
  <c r="I3846" i="3"/>
  <c r="H3846" i="3"/>
  <c r="V3845" i="3"/>
  <c r="U3845" i="3"/>
  <c r="J3845" i="3"/>
  <c r="I3845" i="3"/>
  <c r="H3845" i="3"/>
  <c r="V3844" i="3"/>
  <c r="U3844" i="3"/>
  <c r="J3844" i="3"/>
  <c r="I3844" i="3"/>
  <c r="H3844" i="3"/>
  <c r="V3843" i="3"/>
  <c r="U3843" i="3"/>
  <c r="J3843" i="3"/>
  <c r="I3843" i="3"/>
  <c r="H3843" i="3"/>
  <c r="V3842" i="3"/>
  <c r="U3842" i="3"/>
  <c r="J3842" i="3"/>
  <c r="I3842" i="3"/>
  <c r="H3842" i="3"/>
  <c r="V3841" i="3"/>
  <c r="U3841" i="3"/>
  <c r="J3841" i="3"/>
  <c r="I3841" i="3"/>
  <c r="H3841" i="3"/>
  <c r="V3840" i="3"/>
  <c r="U3840" i="3"/>
  <c r="J3840" i="3"/>
  <c r="I3840" i="3"/>
  <c r="H3840" i="3"/>
  <c r="V3839" i="3"/>
  <c r="U3839" i="3"/>
  <c r="J3839" i="3"/>
  <c r="I3839" i="3"/>
  <c r="H3839" i="3"/>
  <c r="V3838" i="3"/>
  <c r="U3838" i="3"/>
  <c r="J3838" i="3"/>
  <c r="I3838" i="3"/>
  <c r="H3838" i="3"/>
  <c r="V3837" i="3"/>
  <c r="U3837" i="3"/>
  <c r="J3837" i="3"/>
  <c r="I3837" i="3"/>
  <c r="H3837" i="3"/>
  <c r="V3836" i="3"/>
  <c r="U3836" i="3"/>
  <c r="J3836" i="3"/>
  <c r="I3836" i="3"/>
  <c r="H3836" i="3"/>
  <c r="V3835" i="3"/>
  <c r="U3835" i="3"/>
  <c r="J3835" i="3"/>
  <c r="I3835" i="3"/>
  <c r="H3835" i="3"/>
  <c r="V3834" i="3"/>
  <c r="U3834" i="3"/>
  <c r="J3834" i="3"/>
  <c r="I3834" i="3"/>
  <c r="H3834" i="3"/>
  <c r="V3833" i="3"/>
  <c r="U3833" i="3"/>
  <c r="J3833" i="3"/>
  <c r="I3833" i="3"/>
  <c r="H3833" i="3"/>
  <c r="V3832" i="3"/>
  <c r="U3832" i="3"/>
  <c r="J3832" i="3"/>
  <c r="I3832" i="3"/>
  <c r="H3832" i="3"/>
  <c r="V3831" i="3"/>
  <c r="U3831" i="3"/>
  <c r="J3831" i="3"/>
  <c r="I3831" i="3"/>
  <c r="H3831" i="3"/>
  <c r="V3830" i="3"/>
  <c r="U3830" i="3"/>
  <c r="J3830" i="3"/>
  <c r="I3830" i="3"/>
  <c r="H3830" i="3"/>
  <c r="V3829" i="3"/>
  <c r="U3829" i="3"/>
  <c r="J3829" i="3"/>
  <c r="I3829" i="3"/>
  <c r="H3829" i="3"/>
  <c r="V3828" i="3"/>
  <c r="U3828" i="3"/>
  <c r="J3828" i="3"/>
  <c r="I3828" i="3"/>
  <c r="H3828" i="3"/>
  <c r="V3827" i="3"/>
  <c r="U3827" i="3"/>
  <c r="J3827" i="3"/>
  <c r="I3827" i="3"/>
  <c r="H3827" i="3"/>
  <c r="V3826" i="3"/>
  <c r="U3826" i="3"/>
  <c r="J3826" i="3"/>
  <c r="I3826" i="3"/>
  <c r="H3826" i="3"/>
  <c r="V3825" i="3"/>
  <c r="U3825" i="3"/>
  <c r="J3825" i="3"/>
  <c r="I3825" i="3"/>
  <c r="H3825" i="3"/>
  <c r="V3824" i="3"/>
  <c r="U3824" i="3"/>
  <c r="J3824" i="3"/>
  <c r="I3824" i="3"/>
  <c r="H3824" i="3"/>
  <c r="V3823" i="3"/>
  <c r="U3823" i="3"/>
  <c r="J3823" i="3"/>
  <c r="I3823" i="3"/>
  <c r="H3823" i="3"/>
  <c r="V3822" i="3"/>
  <c r="U3822" i="3"/>
  <c r="J3822" i="3"/>
  <c r="I3822" i="3"/>
  <c r="H3822" i="3"/>
  <c r="V3821" i="3"/>
  <c r="U3821" i="3"/>
  <c r="J3821" i="3"/>
  <c r="I3821" i="3"/>
  <c r="H3821" i="3"/>
  <c r="V3820" i="3"/>
  <c r="U3820" i="3"/>
  <c r="J3820" i="3"/>
  <c r="I3820" i="3"/>
  <c r="H3820" i="3"/>
  <c r="V3819" i="3"/>
  <c r="U3819" i="3"/>
  <c r="J3819" i="3"/>
  <c r="I3819" i="3"/>
  <c r="H3819" i="3"/>
  <c r="V3818" i="3"/>
  <c r="U3818" i="3"/>
  <c r="J3818" i="3"/>
  <c r="I3818" i="3"/>
  <c r="H3818" i="3"/>
  <c r="V3817" i="3"/>
  <c r="U3817" i="3"/>
  <c r="J3817" i="3"/>
  <c r="I3817" i="3"/>
  <c r="H3817" i="3"/>
  <c r="V3816" i="3"/>
  <c r="U3816" i="3"/>
  <c r="J3816" i="3"/>
  <c r="I3816" i="3"/>
  <c r="H3816" i="3"/>
  <c r="V3815" i="3"/>
  <c r="U3815" i="3"/>
  <c r="J3815" i="3"/>
  <c r="I3815" i="3"/>
  <c r="H3815" i="3"/>
  <c r="V3814" i="3"/>
  <c r="U3814" i="3"/>
  <c r="J3814" i="3"/>
  <c r="I3814" i="3"/>
  <c r="H3814" i="3"/>
  <c r="V3813" i="3"/>
  <c r="U3813" i="3"/>
  <c r="J3813" i="3"/>
  <c r="I3813" i="3"/>
  <c r="H3813" i="3"/>
  <c r="V3812" i="3"/>
  <c r="U3812" i="3"/>
  <c r="J3812" i="3"/>
  <c r="I3812" i="3"/>
  <c r="H3812" i="3"/>
  <c r="V3811" i="3"/>
  <c r="U3811" i="3"/>
  <c r="J3811" i="3"/>
  <c r="I3811" i="3"/>
  <c r="H3811" i="3"/>
  <c r="V3810" i="3"/>
  <c r="U3810" i="3"/>
  <c r="J3810" i="3"/>
  <c r="I3810" i="3"/>
  <c r="H3810" i="3"/>
  <c r="V3809" i="3"/>
  <c r="U3809" i="3"/>
  <c r="J3809" i="3"/>
  <c r="I3809" i="3"/>
  <c r="H3809" i="3"/>
  <c r="V3808" i="3"/>
  <c r="U3808" i="3"/>
  <c r="J3808" i="3"/>
  <c r="I3808" i="3"/>
  <c r="H3808" i="3"/>
  <c r="V3807" i="3"/>
  <c r="U3807" i="3"/>
  <c r="J3807" i="3"/>
  <c r="I3807" i="3"/>
  <c r="H3807" i="3"/>
  <c r="V3806" i="3"/>
  <c r="U3806" i="3"/>
  <c r="J3806" i="3"/>
  <c r="I3806" i="3"/>
  <c r="H3806" i="3"/>
  <c r="V3805" i="3"/>
  <c r="U3805" i="3"/>
  <c r="J3805" i="3"/>
  <c r="I3805" i="3"/>
  <c r="H3805" i="3"/>
  <c r="V3804" i="3"/>
  <c r="U3804" i="3"/>
  <c r="J3804" i="3"/>
  <c r="I3804" i="3"/>
  <c r="H3804" i="3"/>
  <c r="V3803" i="3"/>
  <c r="U3803" i="3"/>
  <c r="J3803" i="3"/>
  <c r="I3803" i="3"/>
  <c r="H3803" i="3"/>
  <c r="V3802" i="3"/>
  <c r="U3802" i="3"/>
  <c r="J3802" i="3"/>
  <c r="I3802" i="3"/>
  <c r="H3802" i="3"/>
  <c r="V3801" i="3"/>
  <c r="U3801" i="3"/>
  <c r="J3801" i="3"/>
  <c r="I3801" i="3"/>
  <c r="H3801" i="3"/>
  <c r="V3800" i="3"/>
  <c r="U3800" i="3"/>
  <c r="J3800" i="3"/>
  <c r="I3800" i="3"/>
  <c r="H3800" i="3"/>
  <c r="V3799" i="3"/>
  <c r="U3799" i="3"/>
  <c r="J3799" i="3"/>
  <c r="I3799" i="3"/>
  <c r="H3799" i="3"/>
  <c r="V3798" i="3"/>
  <c r="U3798" i="3"/>
  <c r="J3798" i="3"/>
  <c r="I3798" i="3"/>
  <c r="H3798" i="3"/>
  <c r="V3797" i="3"/>
  <c r="U3797" i="3"/>
  <c r="J3797" i="3"/>
  <c r="I3797" i="3"/>
  <c r="H3797" i="3"/>
  <c r="V3796" i="3"/>
  <c r="U3796" i="3"/>
  <c r="J3796" i="3"/>
  <c r="I3796" i="3"/>
  <c r="H3796" i="3"/>
  <c r="V3795" i="3"/>
  <c r="U3795" i="3"/>
  <c r="J3795" i="3"/>
  <c r="I3795" i="3"/>
  <c r="H3795" i="3"/>
  <c r="V3794" i="3"/>
  <c r="U3794" i="3"/>
  <c r="J3794" i="3"/>
  <c r="I3794" i="3"/>
  <c r="H3794" i="3"/>
  <c r="V3793" i="3"/>
  <c r="U3793" i="3"/>
  <c r="J3793" i="3"/>
  <c r="I3793" i="3"/>
  <c r="H3793" i="3"/>
  <c r="V3792" i="3"/>
  <c r="U3792" i="3"/>
  <c r="J3792" i="3"/>
  <c r="I3792" i="3"/>
  <c r="H3792" i="3"/>
  <c r="V3791" i="3"/>
  <c r="U3791" i="3"/>
  <c r="J3791" i="3"/>
  <c r="I3791" i="3"/>
  <c r="H3791" i="3"/>
  <c r="V3790" i="3"/>
  <c r="U3790" i="3"/>
  <c r="J3790" i="3"/>
  <c r="I3790" i="3"/>
  <c r="H3790" i="3"/>
  <c r="V3789" i="3"/>
  <c r="U3789" i="3"/>
  <c r="J3789" i="3"/>
  <c r="I3789" i="3"/>
  <c r="H3789" i="3"/>
  <c r="V3788" i="3"/>
  <c r="U3788" i="3"/>
  <c r="J3788" i="3"/>
  <c r="I3788" i="3"/>
  <c r="H3788" i="3"/>
  <c r="V3787" i="3"/>
  <c r="U3787" i="3"/>
  <c r="J3787" i="3"/>
  <c r="I3787" i="3"/>
  <c r="H3787" i="3"/>
  <c r="V3786" i="3"/>
  <c r="U3786" i="3"/>
  <c r="J3786" i="3"/>
  <c r="I3786" i="3"/>
  <c r="H3786" i="3"/>
  <c r="V3785" i="3"/>
  <c r="U3785" i="3"/>
  <c r="J3785" i="3"/>
  <c r="I3785" i="3"/>
  <c r="H3785" i="3"/>
  <c r="V3784" i="3"/>
  <c r="U3784" i="3"/>
  <c r="J3784" i="3"/>
  <c r="I3784" i="3"/>
  <c r="H3784" i="3"/>
  <c r="V3783" i="3"/>
  <c r="U3783" i="3"/>
  <c r="J3783" i="3"/>
  <c r="I3783" i="3"/>
  <c r="H3783" i="3"/>
  <c r="V3782" i="3"/>
  <c r="U3782" i="3"/>
  <c r="J3782" i="3"/>
  <c r="I3782" i="3"/>
  <c r="H3782" i="3"/>
  <c r="V3781" i="3"/>
  <c r="U3781" i="3"/>
  <c r="J3781" i="3"/>
  <c r="I3781" i="3"/>
  <c r="H3781" i="3"/>
  <c r="V3780" i="3"/>
  <c r="U3780" i="3"/>
  <c r="J3780" i="3"/>
  <c r="I3780" i="3"/>
  <c r="H3780" i="3"/>
  <c r="V3779" i="3"/>
  <c r="U3779" i="3"/>
  <c r="J3779" i="3"/>
  <c r="I3779" i="3"/>
  <c r="H3779" i="3"/>
  <c r="V3778" i="3"/>
  <c r="U3778" i="3"/>
  <c r="J3778" i="3"/>
  <c r="I3778" i="3"/>
  <c r="H3778" i="3"/>
  <c r="V3777" i="3"/>
  <c r="U3777" i="3"/>
  <c r="J3777" i="3"/>
  <c r="I3777" i="3"/>
  <c r="H3777" i="3"/>
  <c r="V3776" i="3"/>
  <c r="U3776" i="3"/>
  <c r="J3776" i="3"/>
  <c r="I3776" i="3"/>
  <c r="H3776" i="3"/>
  <c r="V3775" i="3"/>
  <c r="U3775" i="3"/>
  <c r="J3775" i="3"/>
  <c r="I3775" i="3"/>
  <c r="H3775" i="3"/>
  <c r="V3774" i="3"/>
  <c r="U3774" i="3"/>
  <c r="J3774" i="3"/>
  <c r="I3774" i="3"/>
  <c r="H3774" i="3"/>
  <c r="V3773" i="3"/>
  <c r="U3773" i="3"/>
  <c r="J3773" i="3"/>
  <c r="I3773" i="3"/>
  <c r="H3773" i="3"/>
  <c r="V3772" i="3"/>
  <c r="U3772" i="3"/>
  <c r="J3772" i="3"/>
  <c r="I3772" i="3"/>
  <c r="H3772" i="3"/>
  <c r="V3771" i="3"/>
  <c r="U3771" i="3"/>
  <c r="J3771" i="3"/>
  <c r="I3771" i="3"/>
  <c r="H3771" i="3"/>
  <c r="V3770" i="3"/>
  <c r="U3770" i="3"/>
  <c r="J3770" i="3"/>
  <c r="I3770" i="3"/>
  <c r="H3770" i="3"/>
  <c r="V3769" i="3"/>
  <c r="U3769" i="3"/>
  <c r="J3769" i="3"/>
  <c r="I3769" i="3"/>
  <c r="H3769" i="3"/>
  <c r="V3768" i="3"/>
  <c r="U3768" i="3"/>
  <c r="J3768" i="3"/>
  <c r="I3768" i="3"/>
  <c r="H3768" i="3"/>
  <c r="V3767" i="3"/>
  <c r="U3767" i="3"/>
  <c r="J3767" i="3"/>
  <c r="I3767" i="3"/>
  <c r="H3767" i="3"/>
  <c r="V3766" i="3"/>
  <c r="U3766" i="3"/>
  <c r="J3766" i="3"/>
  <c r="I3766" i="3"/>
  <c r="H3766" i="3"/>
  <c r="V3765" i="3"/>
  <c r="U3765" i="3"/>
  <c r="J3765" i="3"/>
  <c r="I3765" i="3"/>
  <c r="H3765" i="3"/>
  <c r="V3764" i="3"/>
  <c r="U3764" i="3"/>
  <c r="J3764" i="3"/>
  <c r="I3764" i="3"/>
  <c r="H3764" i="3"/>
  <c r="V3763" i="3"/>
  <c r="U3763" i="3"/>
  <c r="J3763" i="3"/>
  <c r="I3763" i="3"/>
  <c r="H3763" i="3"/>
  <c r="V3762" i="3"/>
  <c r="U3762" i="3"/>
  <c r="J3762" i="3"/>
  <c r="I3762" i="3"/>
  <c r="H3762" i="3"/>
  <c r="V3761" i="3"/>
  <c r="U3761" i="3"/>
  <c r="J3761" i="3"/>
  <c r="I3761" i="3"/>
  <c r="H3761" i="3"/>
  <c r="V3760" i="3"/>
  <c r="U3760" i="3"/>
  <c r="J3760" i="3"/>
  <c r="I3760" i="3"/>
  <c r="H3760" i="3"/>
  <c r="V3759" i="3"/>
  <c r="U3759" i="3"/>
  <c r="J3759" i="3"/>
  <c r="I3759" i="3"/>
  <c r="H3759" i="3"/>
  <c r="V3758" i="3"/>
  <c r="U3758" i="3"/>
  <c r="J3758" i="3"/>
  <c r="I3758" i="3"/>
  <c r="H3758" i="3"/>
  <c r="V3757" i="3"/>
  <c r="U3757" i="3"/>
  <c r="J3757" i="3"/>
  <c r="I3757" i="3"/>
  <c r="H3757" i="3"/>
  <c r="V3756" i="3"/>
  <c r="U3756" i="3"/>
  <c r="J3756" i="3"/>
  <c r="I3756" i="3"/>
  <c r="H3756" i="3"/>
  <c r="V3755" i="3"/>
  <c r="U3755" i="3"/>
  <c r="J3755" i="3"/>
  <c r="I3755" i="3"/>
  <c r="H3755" i="3"/>
  <c r="V3754" i="3"/>
  <c r="U3754" i="3"/>
  <c r="J3754" i="3"/>
  <c r="I3754" i="3"/>
  <c r="H3754" i="3"/>
  <c r="V3753" i="3"/>
  <c r="U3753" i="3"/>
  <c r="J3753" i="3"/>
  <c r="I3753" i="3"/>
  <c r="H3753" i="3"/>
  <c r="V3752" i="3"/>
  <c r="U3752" i="3"/>
  <c r="J3752" i="3"/>
  <c r="I3752" i="3"/>
  <c r="H3752" i="3"/>
  <c r="V3751" i="3"/>
  <c r="U3751" i="3"/>
  <c r="J3751" i="3"/>
  <c r="I3751" i="3"/>
  <c r="H3751" i="3"/>
  <c r="V3750" i="3"/>
  <c r="U3750" i="3"/>
  <c r="J3750" i="3"/>
  <c r="I3750" i="3"/>
  <c r="H3750" i="3"/>
  <c r="V3749" i="3"/>
  <c r="U3749" i="3"/>
  <c r="J3749" i="3"/>
  <c r="I3749" i="3"/>
  <c r="H3749" i="3"/>
  <c r="V3748" i="3"/>
  <c r="U3748" i="3"/>
  <c r="J3748" i="3"/>
  <c r="I3748" i="3"/>
  <c r="H3748" i="3"/>
  <c r="V3747" i="3"/>
  <c r="U3747" i="3"/>
  <c r="J3747" i="3"/>
  <c r="I3747" i="3"/>
  <c r="H3747" i="3"/>
  <c r="V3746" i="3"/>
  <c r="U3746" i="3"/>
  <c r="J3746" i="3"/>
  <c r="I3746" i="3"/>
  <c r="H3746" i="3"/>
  <c r="V3745" i="3"/>
  <c r="U3745" i="3"/>
  <c r="J3745" i="3"/>
  <c r="I3745" i="3"/>
  <c r="H3745" i="3"/>
  <c r="V3744" i="3"/>
  <c r="U3744" i="3"/>
  <c r="J3744" i="3"/>
  <c r="I3744" i="3"/>
  <c r="H3744" i="3"/>
  <c r="V3743" i="3"/>
  <c r="U3743" i="3"/>
  <c r="J3743" i="3"/>
  <c r="I3743" i="3"/>
  <c r="H3743" i="3"/>
  <c r="V3742" i="3"/>
  <c r="U3742" i="3"/>
  <c r="J3742" i="3"/>
  <c r="I3742" i="3"/>
  <c r="H3742" i="3"/>
  <c r="V3741" i="3"/>
  <c r="U3741" i="3"/>
  <c r="J3741" i="3"/>
  <c r="I3741" i="3"/>
  <c r="H3741" i="3"/>
  <c r="V3740" i="3"/>
  <c r="U3740" i="3"/>
  <c r="J3740" i="3"/>
  <c r="I3740" i="3"/>
  <c r="H3740" i="3"/>
  <c r="V3739" i="3"/>
  <c r="U3739" i="3"/>
  <c r="J3739" i="3"/>
  <c r="I3739" i="3"/>
  <c r="H3739" i="3"/>
  <c r="V3738" i="3"/>
  <c r="U3738" i="3"/>
  <c r="J3738" i="3"/>
  <c r="I3738" i="3"/>
  <c r="H3738" i="3"/>
  <c r="V3737" i="3"/>
  <c r="U3737" i="3"/>
  <c r="J3737" i="3"/>
  <c r="I3737" i="3"/>
  <c r="H3737" i="3"/>
  <c r="V3736" i="3"/>
  <c r="U3736" i="3"/>
  <c r="J3736" i="3"/>
  <c r="I3736" i="3"/>
  <c r="H3736" i="3"/>
  <c r="V3735" i="3"/>
  <c r="U3735" i="3"/>
  <c r="J3735" i="3"/>
  <c r="I3735" i="3"/>
  <c r="H3735" i="3"/>
  <c r="V3734" i="3"/>
  <c r="U3734" i="3"/>
  <c r="J3734" i="3"/>
  <c r="I3734" i="3"/>
  <c r="H3734" i="3"/>
  <c r="V3733" i="3"/>
  <c r="U3733" i="3"/>
  <c r="J3733" i="3"/>
  <c r="I3733" i="3"/>
  <c r="H3733" i="3"/>
  <c r="V3732" i="3"/>
  <c r="U3732" i="3"/>
  <c r="J3732" i="3"/>
  <c r="I3732" i="3"/>
  <c r="H3732" i="3"/>
  <c r="V3731" i="3"/>
  <c r="U3731" i="3"/>
  <c r="J3731" i="3"/>
  <c r="I3731" i="3"/>
  <c r="H3731" i="3"/>
  <c r="V3730" i="3"/>
  <c r="U3730" i="3"/>
  <c r="J3730" i="3"/>
  <c r="I3730" i="3"/>
  <c r="H3730" i="3"/>
  <c r="V3729" i="3"/>
  <c r="U3729" i="3"/>
  <c r="J3729" i="3"/>
  <c r="I3729" i="3"/>
  <c r="H3729" i="3"/>
  <c r="V3728" i="3"/>
  <c r="U3728" i="3"/>
  <c r="J3728" i="3"/>
  <c r="I3728" i="3"/>
  <c r="H3728" i="3"/>
  <c r="V3727" i="3"/>
  <c r="U3727" i="3"/>
  <c r="J3727" i="3"/>
  <c r="I3727" i="3"/>
  <c r="H3727" i="3"/>
  <c r="V3726" i="3"/>
  <c r="U3726" i="3"/>
  <c r="J3726" i="3"/>
  <c r="I3726" i="3"/>
  <c r="H3726" i="3"/>
  <c r="V3725" i="3"/>
  <c r="U3725" i="3"/>
  <c r="J3725" i="3"/>
  <c r="I3725" i="3"/>
  <c r="H3725" i="3"/>
  <c r="V3724" i="3"/>
  <c r="U3724" i="3"/>
  <c r="J3724" i="3"/>
  <c r="I3724" i="3"/>
  <c r="H3724" i="3"/>
  <c r="V3723" i="3"/>
  <c r="U3723" i="3"/>
  <c r="J3723" i="3"/>
  <c r="I3723" i="3"/>
  <c r="H3723" i="3"/>
  <c r="V3722" i="3"/>
  <c r="U3722" i="3"/>
  <c r="J3722" i="3"/>
  <c r="I3722" i="3"/>
  <c r="H3722" i="3"/>
  <c r="V3721" i="3"/>
  <c r="U3721" i="3"/>
  <c r="J3721" i="3"/>
  <c r="I3721" i="3"/>
  <c r="H3721" i="3"/>
  <c r="V3720" i="3"/>
  <c r="U3720" i="3"/>
  <c r="J3720" i="3"/>
  <c r="I3720" i="3"/>
  <c r="H3720" i="3"/>
  <c r="V3719" i="3"/>
  <c r="U3719" i="3"/>
  <c r="J3719" i="3"/>
  <c r="I3719" i="3"/>
  <c r="H3719" i="3"/>
  <c r="V3718" i="3"/>
  <c r="U3718" i="3"/>
  <c r="J3718" i="3"/>
  <c r="I3718" i="3"/>
  <c r="H3718" i="3"/>
  <c r="V3717" i="3"/>
  <c r="U3717" i="3"/>
  <c r="J3717" i="3"/>
  <c r="I3717" i="3"/>
  <c r="H3717" i="3"/>
  <c r="V3716" i="3"/>
  <c r="U3716" i="3"/>
  <c r="J3716" i="3"/>
  <c r="I3716" i="3"/>
  <c r="H3716" i="3"/>
  <c r="V3715" i="3"/>
  <c r="U3715" i="3"/>
  <c r="J3715" i="3"/>
  <c r="I3715" i="3"/>
  <c r="H3715" i="3"/>
  <c r="V3714" i="3"/>
  <c r="U3714" i="3"/>
  <c r="J3714" i="3"/>
  <c r="I3714" i="3"/>
  <c r="H3714" i="3"/>
  <c r="V3713" i="3"/>
  <c r="U3713" i="3"/>
  <c r="J3713" i="3"/>
  <c r="I3713" i="3"/>
  <c r="H3713" i="3"/>
  <c r="V3712" i="3"/>
  <c r="U3712" i="3"/>
  <c r="J3712" i="3"/>
  <c r="I3712" i="3"/>
  <c r="H3712" i="3"/>
  <c r="V3711" i="3"/>
  <c r="U3711" i="3"/>
  <c r="J3711" i="3"/>
  <c r="I3711" i="3"/>
  <c r="H3711" i="3"/>
  <c r="V3710" i="3"/>
  <c r="U3710" i="3"/>
  <c r="J3710" i="3"/>
  <c r="I3710" i="3"/>
  <c r="H3710" i="3"/>
  <c r="V3709" i="3"/>
  <c r="U3709" i="3"/>
  <c r="J3709" i="3"/>
  <c r="I3709" i="3"/>
  <c r="H3709" i="3"/>
  <c r="V3708" i="3"/>
  <c r="U3708" i="3"/>
  <c r="J3708" i="3"/>
  <c r="I3708" i="3"/>
  <c r="H3708" i="3"/>
  <c r="V3707" i="3"/>
  <c r="U3707" i="3"/>
  <c r="J3707" i="3"/>
  <c r="I3707" i="3"/>
  <c r="H3707" i="3"/>
  <c r="V3706" i="3"/>
  <c r="U3706" i="3"/>
  <c r="J3706" i="3"/>
  <c r="I3706" i="3"/>
  <c r="H3706" i="3"/>
  <c r="V3705" i="3"/>
  <c r="U3705" i="3"/>
  <c r="J3705" i="3"/>
  <c r="I3705" i="3"/>
  <c r="H3705" i="3"/>
  <c r="V3704" i="3"/>
  <c r="U3704" i="3"/>
  <c r="J3704" i="3"/>
  <c r="I3704" i="3"/>
  <c r="H3704" i="3"/>
  <c r="V3703" i="3"/>
  <c r="U3703" i="3"/>
  <c r="J3703" i="3"/>
  <c r="I3703" i="3"/>
  <c r="H3703" i="3"/>
  <c r="V3702" i="3"/>
  <c r="U3702" i="3"/>
  <c r="J3702" i="3"/>
  <c r="I3702" i="3"/>
  <c r="H3702" i="3"/>
  <c r="V3701" i="3"/>
  <c r="U3701" i="3"/>
  <c r="J3701" i="3"/>
  <c r="I3701" i="3"/>
  <c r="H3701" i="3"/>
  <c r="V3700" i="3"/>
  <c r="U3700" i="3"/>
  <c r="J3700" i="3"/>
  <c r="I3700" i="3"/>
  <c r="H3700" i="3"/>
  <c r="V3699" i="3"/>
  <c r="U3699" i="3"/>
  <c r="J3699" i="3"/>
  <c r="I3699" i="3"/>
  <c r="H3699" i="3"/>
  <c r="V3698" i="3"/>
  <c r="U3698" i="3"/>
  <c r="J3698" i="3"/>
  <c r="I3698" i="3"/>
  <c r="H3698" i="3"/>
  <c r="V3697" i="3"/>
  <c r="U3697" i="3"/>
  <c r="J3697" i="3"/>
  <c r="I3697" i="3"/>
  <c r="H3697" i="3"/>
  <c r="V3696" i="3"/>
  <c r="U3696" i="3"/>
  <c r="J3696" i="3"/>
  <c r="I3696" i="3"/>
  <c r="H3696" i="3"/>
  <c r="V3695" i="3"/>
  <c r="U3695" i="3"/>
  <c r="J3695" i="3"/>
  <c r="I3695" i="3"/>
  <c r="H3695" i="3"/>
  <c r="V3694" i="3"/>
  <c r="U3694" i="3"/>
  <c r="J3694" i="3"/>
  <c r="I3694" i="3"/>
  <c r="H3694" i="3"/>
  <c r="V3693" i="3"/>
  <c r="U3693" i="3"/>
  <c r="J3693" i="3"/>
  <c r="I3693" i="3"/>
  <c r="H3693" i="3"/>
  <c r="V3692" i="3"/>
  <c r="U3692" i="3"/>
  <c r="J3692" i="3"/>
  <c r="I3692" i="3"/>
  <c r="H3692" i="3"/>
  <c r="V3691" i="3"/>
  <c r="U3691" i="3"/>
  <c r="J3691" i="3"/>
  <c r="I3691" i="3"/>
  <c r="H3691" i="3"/>
  <c r="V3690" i="3"/>
  <c r="U3690" i="3"/>
  <c r="J3690" i="3"/>
  <c r="I3690" i="3"/>
  <c r="H3690" i="3"/>
  <c r="V3689" i="3"/>
  <c r="U3689" i="3"/>
  <c r="J3689" i="3"/>
  <c r="I3689" i="3"/>
  <c r="H3689" i="3"/>
  <c r="V3688" i="3"/>
  <c r="U3688" i="3"/>
  <c r="J3688" i="3"/>
  <c r="I3688" i="3"/>
  <c r="H3688" i="3"/>
  <c r="V3687" i="3"/>
  <c r="U3687" i="3"/>
  <c r="J3687" i="3"/>
  <c r="I3687" i="3"/>
  <c r="H3687" i="3"/>
  <c r="V3686" i="3"/>
  <c r="U3686" i="3"/>
  <c r="J3686" i="3"/>
  <c r="I3686" i="3"/>
  <c r="H3686" i="3"/>
  <c r="V3685" i="3"/>
  <c r="U3685" i="3"/>
  <c r="J3685" i="3"/>
  <c r="I3685" i="3"/>
  <c r="H3685" i="3"/>
  <c r="V3684" i="3"/>
  <c r="U3684" i="3"/>
  <c r="J3684" i="3"/>
  <c r="I3684" i="3"/>
  <c r="H3684" i="3"/>
  <c r="V3683" i="3"/>
  <c r="U3683" i="3"/>
  <c r="J3683" i="3"/>
  <c r="I3683" i="3"/>
  <c r="H3683" i="3"/>
  <c r="V3682" i="3"/>
  <c r="U3682" i="3"/>
  <c r="J3682" i="3"/>
  <c r="I3682" i="3"/>
  <c r="H3682" i="3"/>
  <c r="V3681" i="3"/>
  <c r="U3681" i="3"/>
  <c r="J3681" i="3"/>
  <c r="I3681" i="3"/>
  <c r="H3681" i="3"/>
  <c r="V3680" i="3"/>
  <c r="U3680" i="3"/>
  <c r="J3680" i="3"/>
  <c r="I3680" i="3"/>
  <c r="H3680" i="3"/>
  <c r="V3679" i="3"/>
  <c r="U3679" i="3"/>
  <c r="J3679" i="3"/>
  <c r="I3679" i="3"/>
  <c r="H3679" i="3"/>
  <c r="V3678" i="3"/>
  <c r="U3678" i="3"/>
  <c r="J3678" i="3"/>
  <c r="I3678" i="3"/>
  <c r="H3678" i="3"/>
  <c r="V3677" i="3"/>
  <c r="U3677" i="3"/>
  <c r="J3677" i="3"/>
  <c r="I3677" i="3"/>
  <c r="H3677" i="3"/>
  <c r="V3676" i="3"/>
  <c r="U3676" i="3"/>
  <c r="J3676" i="3"/>
  <c r="I3676" i="3"/>
  <c r="H3676" i="3"/>
  <c r="V3675" i="3"/>
  <c r="U3675" i="3"/>
  <c r="J3675" i="3"/>
  <c r="I3675" i="3"/>
  <c r="H3675" i="3"/>
  <c r="V3674" i="3"/>
  <c r="U3674" i="3"/>
  <c r="J3674" i="3"/>
  <c r="I3674" i="3"/>
  <c r="H3674" i="3"/>
  <c r="V3673" i="3"/>
  <c r="U3673" i="3"/>
  <c r="J3673" i="3"/>
  <c r="I3673" i="3"/>
  <c r="H3673" i="3"/>
  <c r="V3672" i="3"/>
  <c r="U3672" i="3"/>
  <c r="J3672" i="3"/>
  <c r="I3672" i="3"/>
  <c r="H3672" i="3"/>
  <c r="V3671" i="3"/>
  <c r="U3671" i="3"/>
  <c r="J3671" i="3"/>
  <c r="I3671" i="3"/>
  <c r="H3671" i="3"/>
  <c r="V3670" i="3"/>
  <c r="U3670" i="3"/>
  <c r="J3670" i="3"/>
  <c r="I3670" i="3"/>
  <c r="H3670" i="3"/>
  <c r="V3669" i="3"/>
  <c r="U3669" i="3"/>
  <c r="J3669" i="3"/>
  <c r="I3669" i="3"/>
  <c r="H3669" i="3"/>
  <c r="V3668" i="3"/>
  <c r="U3668" i="3"/>
  <c r="J3668" i="3"/>
  <c r="I3668" i="3"/>
  <c r="H3668" i="3"/>
  <c r="V3667" i="3"/>
  <c r="U3667" i="3"/>
  <c r="J3667" i="3"/>
  <c r="I3667" i="3"/>
  <c r="H3667" i="3"/>
  <c r="V3666" i="3"/>
  <c r="U3666" i="3"/>
  <c r="J3666" i="3"/>
  <c r="I3666" i="3"/>
  <c r="H3666" i="3"/>
  <c r="V3665" i="3"/>
  <c r="U3665" i="3"/>
  <c r="J3665" i="3"/>
  <c r="I3665" i="3"/>
  <c r="H3665" i="3"/>
  <c r="V3664" i="3"/>
  <c r="U3664" i="3"/>
  <c r="J3664" i="3"/>
  <c r="I3664" i="3"/>
  <c r="H3664" i="3"/>
  <c r="V3663" i="3"/>
  <c r="U3663" i="3"/>
  <c r="J3663" i="3"/>
  <c r="I3663" i="3"/>
  <c r="H3663" i="3"/>
  <c r="V3662" i="3"/>
  <c r="U3662" i="3"/>
  <c r="J3662" i="3"/>
  <c r="I3662" i="3"/>
  <c r="H3662" i="3"/>
  <c r="V3661" i="3"/>
  <c r="U3661" i="3"/>
  <c r="J3661" i="3"/>
  <c r="I3661" i="3"/>
  <c r="H3661" i="3"/>
  <c r="V3660" i="3"/>
  <c r="U3660" i="3"/>
  <c r="J3660" i="3"/>
  <c r="I3660" i="3"/>
  <c r="H3660" i="3"/>
  <c r="V3659" i="3"/>
  <c r="U3659" i="3"/>
  <c r="J3659" i="3"/>
  <c r="I3659" i="3"/>
  <c r="H3659" i="3"/>
  <c r="V3658" i="3"/>
  <c r="U3658" i="3"/>
  <c r="J3658" i="3"/>
  <c r="I3658" i="3"/>
  <c r="H3658" i="3"/>
  <c r="V3657" i="3"/>
  <c r="U3657" i="3"/>
  <c r="J3657" i="3"/>
  <c r="I3657" i="3"/>
  <c r="H3657" i="3"/>
  <c r="V3656" i="3"/>
  <c r="U3656" i="3"/>
  <c r="J3656" i="3"/>
  <c r="I3656" i="3"/>
  <c r="H3656" i="3"/>
  <c r="V3655" i="3"/>
  <c r="U3655" i="3"/>
  <c r="J3655" i="3"/>
  <c r="I3655" i="3"/>
  <c r="H3655" i="3"/>
  <c r="V3654" i="3"/>
  <c r="U3654" i="3"/>
  <c r="J3654" i="3"/>
  <c r="I3654" i="3"/>
  <c r="H3654" i="3"/>
  <c r="V3653" i="3"/>
  <c r="U3653" i="3"/>
  <c r="J3653" i="3"/>
  <c r="I3653" i="3"/>
  <c r="H3653" i="3"/>
  <c r="V3652" i="3"/>
  <c r="U3652" i="3"/>
  <c r="J3652" i="3"/>
  <c r="I3652" i="3"/>
  <c r="H3652" i="3"/>
  <c r="V3651" i="3"/>
  <c r="U3651" i="3"/>
  <c r="J3651" i="3"/>
  <c r="I3651" i="3"/>
  <c r="H3651" i="3"/>
  <c r="V3650" i="3"/>
  <c r="U3650" i="3"/>
  <c r="J3650" i="3"/>
  <c r="I3650" i="3"/>
  <c r="H3650" i="3"/>
  <c r="V3649" i="3"/>
  <c r="U3649" i="3"/>
  <c r="J3649" i="3"/>
  <c r="I3649" i="3"/>
  <c r="H3649" i="3"/>
  <c r="V3648" i="3"/>
  <c r="U3648" i="3"/>
  <c r="J3648" i="3"/>
  <c r="I3648" i="3"/>
  <c r="H3648" i="3"/>
  <c r="V3647" i="3"/>
  <c r="U3647" i="3"/>
  <c r="J3647" i="3"/>
  <c r="I3647" i="3"/>
  <c r="H3647" i="3"/>
  <c r="V3646" i="3"/>
  <c r="U3646" i="3"/>
  <c r="J3646" i="3"/>
  <c r="I3646" i="3"/>
  <c r="H3646" i="3"/>
  <c r="V3645" i="3"/>
  <c r="U3645" i="3"/>
  <c r="J3645" i="3"/>
  <c r="I3645" i="3"/>
  <c r="H3645" i="3"/>
  <c r="V3644" i="3"/>
  <c r="U3644" i="3"/>
  <c r="J3644" i="3"/>
  <c r="I3644" i="3"/>
  <c r="H3644" i="3"/>
  <c r="V3643" i="3"/>
  <c r="U3643" i="3"/>
  <c r="J3643" i="3"/>
  <c r="I3643" i="3"/>
  <c r="H3643" i="3"/>
  <c r="V3642" i="3"/>
  <c r="U3642" i="3"/>
  <c r="J3642" i="3"/>
  <c r="I3642" i="3"/>
  <c r="H3642" i="3"/>
  <c r="V3641" i="3"/>
  <c r="U3641" i="3"/>
  <c r="J3641" i="3"/>
  <c r="I3641" i="3"/>
  <c r="H3641" i="3"/>
  <c r="V3640" i="3"/>
  <c r="U3640" i="3"/>
  <c r="J3640" i="3"/>
  <c r="I3640" i="3"/>
  <c r="H3640" i="3"/>
  <c r="V3639" i="3"/>
  <c r="U3639" i="3"/>
  <c r="J3639" i="3"/>
  <c r="I3639" i="3"/>
  <c r="H3639" i="3"/>
  <c r="V3638" i="3"/>
  <c r="U3638" i="3"/>
  <c r="J3638" i="3"/>
  <c r="I3638" i="3"/>
  <c r="H3638" i="3"/>
  <c r="V3637" i="3"/>
  <c r="U3637" i="3"/>
  <c r="J3637" i="3"/>
  <c r="I3637" i="3"/>
  <c r="H3637" i="3"/>
  <c r="V3636" i="3"/>
  <c r="U3636" i="3"/>
  <c r="J3636" i="3"/>
  <c r="I3636" i="3"/>
  <c r="H3636" i="3"/>
  <c r="V3635" i="3"/>
  <c r="U3635" i="3"/>
  <c r="J3635" i="3"/>
  <c r="I3635" i="3"/>
  <c r="H3635" i="3"/>
  <c r="V3634" i="3"/>
  <c r="U3634" i="3"/>
  <c r="J3634" i="3"/>
  <c r="I3634" i="3"/>
  <c r="H3634" i="3"/>
  <c r="V3633" i="3"/>
  <c r="U3633" i="3"/>
  <c r="J3633" i="3"/>
  <c r="I3633" i="3"/>
  <c r="H3633" i="3"/>
  <c r="V3632" i="3"/>
  <c r="U3632" i="3"/>
  <c r="J3632" i="3"/>
  <c r="I3632" i="3"/>
  <c r="H3632" i="3"/>
  <c r="V3631" i="3"/>
  <c r="U3631" i="3"/>
  <c r="J3631" i="3"/>
  <c r="I3631" i="3"/>
  <c r="H3631" i="3"/>
  <c r="V3630" i="3"/>
  <c r="U3630" i="3"/>
  <c r="J3630" i="3"/>
  <c r="I3630" i="3"/>
  <c r="H3630" i="3"/>
  <c r="V3629" i="3"/>
  <c r="U3629" i="3"/>
  <c r="J3629" i="3"/>
  <c r="I3629" i="3"/>
  <c r="H3629" i="3"/>
  <c r="V3628" i="3"/>
  <c r="U3628" i="3"/>
  <c r="J3628" i="3"/>
  <c r="I3628" i="3"/>
  <c r="H3628" i="3"/>
  <c r="V3627" i="3"/>
  <c r="U3627" i="3"/>
  <c r="J3627" i="3"/>
  <c r="I3627" i="3"/>
  <c r="H3627" i="3"/>
  <c r="V3626" i="3"/>
  <c r="U3626" i="3"/>
  <c r="J3626" i="3"/>
  <c r="I3626" i="3"/>
  <c r="H3626" i="3"/>
  <c r="V3625" i="3"/>
  <c r="U3625" i="3"/>
  <c r="J3625" i="3"/>
  <c r="I3625" i="3"/>
  <c r="H3625" i="3"/>
  <c r="V3624" i="3"/>
  <c r="U3624" i="3"/>
  <c r="J3624" i="3"/>
  <c r="I3624" i="3"/>
  <c r="H3624" i="3"/>
  <c r="V3623" i="3"/>
  <c r="U3623" i="3"/>
  <c r="J3623" i="3"/>
  <c r="I3623" i="3"/>
  <c r="H3623" i="3"/>
  <c r="V3622" i="3"/>
  <c r="U3622" i="3"/>
  <c r="J3622" i="3"/>
  <c r="I3622" i="3"/>
  <c r="H3622" i="3"/>
  <c r="V3621" i="3"/>
  <c r="U3621" i="3"/>
  <c r="J3621" i="3"/>
  <c r="I3621" i="3"/>
  <c r="H3621" i="3"/>
  <c r="V3620" i="3"/>
  <c r="U3620" i="3"/>
  <c r="J3620" i="3"/>
  <c r="I3620" i="3"/>
  <c r="H3620" i="3"/>
  <c r="V3619" i="3"/>
  <c r="U3619" i="3"/>
  <c r="J3619" i="3"/>
  <c r="I3619" i="3"/>
  <c r="H3619" i="3"/>
  <c r="V3618" i="3"/>
  <c r="U3618" i="3"/>
  <c r="J3618" i="3"/>
  <c r="I3618" i="3"/>
  <c r="H3618" i="3"/>
  <c r="V3617" i="3"/>
  <c r="U3617" i="3"/>
  <c r="J3617" i="3"/>
  <c r="I3617" i="3"/>
  <c r="H3617" i="3"/>
  <c r="V3616" i="3"/>
  <c r="U3616" i="3"/>
  <c r="J3616" i="3"/>
  <c r="I3616" i="3"/>
  <c r="H3616" i="3"/>
  <c r="V3615" i="3"/>
  <c r="U3615" i="3"/>
  <c r="J3615" i="3"/>
  <c r="I3615" i="3"/>
  <c r="H3615" i="3"/>
  <c r="V3614" i="3"/>
  <c r="U3614" i="3"/>
  <c r="J3614" i="3"/>
  <c r="I3614" i="3"/>
  <c r="H3614" i="3"/>
  <c r="V3613" i="3"/>
  <c r="U3613" i="3"/>
  <c r="J3613" i="3"/>
  <c r="I3613" i="3"/>
  <c r="H3613" i="3"/>
  <c r="V3612" i="3"/>
  <c r="U3612" i="3"/>
  <c r="J3612" i="3"/>
  <c r="I3612" i="3"/>
  <c r="H3612" i="3"/>
  <c r="V3611" i="3"/>
  <c r="U3611" i="3"/>
  <c r="J3611" i="3"/>
  <c r="I3611" i="3"/>
  <c r="H3611" i="3"/>
  <c r="V3610" i="3"/>
  <c r="U3610" i="3"/>
  <c r="J3610" i="3"/>
  <c r="I3610" i="3"/>
  <c r="H3610" i="3"/>
  <c r="V3609" i="3"/>
  <c r="U3609" i="3"/>
  <c r="J3609" i="3"/>
  <c r="I3609" i="3"/>
  <c r="H3609" i="3"/>
  <c r="V3608" i="3"/>
  <c r="U3608" i="3"/>
  <c r="J3608" i="3"/>
  <c r="I3608" i="3"/>
  <c r="H3608" i="3"/>
  <c r="V3607" i="3"/>
  <c r="U3607" i="3"/>
  <c r="J3607" i="3"/>
  <c r="I3607" i="3"/>
  <c r="H3607" i="3"/>
  <c r="V3606" i="3"/>
  <c r="U3606" i="3"/>
  <c r="J3606" i="3"/>
  <c r="I3606" i="3"/>
  <c r="H3606" i="3"/>
  <c r="V3605" i="3"/>
  <c r="U3605" i="3"/>
  <c r="J3605" i="3"/>
  <c r="I3605" i="3"/>
  <c r="H3605" i="3"/>
  <c r="V3604" i="3"/>
  <c r="U3604" i="3"/>
  <c r="J3604" i="3"/>
  <c r="I3604" i="3"/>
  <c r="H3604" i="3"/>
  <c r="V3603" i="3"/>
  <c r="U3603" i="3"/>
  <c r="J3603" i="3"/>
  <c r="I3603" i="3"/>
  <c r="H3603" i="3"/>
  <c r="V3602" i="3"/>
  <c r="U3602" i="3"/>
  <c r="J3602" i="3"/>
  <c r="I3602" i="3"/>
  <c r="H3602" i="3"/>
  <c r="V3601" i="3"/>
  <c r="U3601" i="3"/>
  <c r="J3601" i="3"/>
  <c r="I3601" i="3"/>
  <c r="H3601" i="3"/>
  <c r="V3600" i="3"/>
  <c r="U3600" i="3"/>
  <c r="J3600" i="3"/>
  <c r="I3600" i="3"/>
  <c r="H3600" i="3"/>
  <c r="V3599" i="3"/>
  <c r="U3599" i="3"/>
  <c r="J3599" i="3"/>
  <c r="I3599" i="3"/>
  <c r="H3599" i="3"/>
  <c r="V3598" i="3"/>
  <c r="U3598" i="3"/>
  <c r="J3598" i="3"/>
  <c r="I3598" i="3"/>
  <c r="H3598" i="3"/>
  <c r="V3597" i="3"/>
  <c r="U3597" i="3"/>
  <c r="J3597" i="3"/>
  <c r="I3597" i="3"/>
  <c r="H3597" i="3"/>
  <c r="V3596" i="3"/>
  <c r="U3596" i="3"/>
  <c r="J3596" i="3"/>
  <c r="I3596" i="3"/>
  <c r="H3596" i="3"/>
  <c r="V3595" i="3"/>
  <c r="U3595" i="3"/>
  <c r="J3595" i="3"/>
  <c r="I3595" i="3"/>
  <c r="H3595" i="3"/>
  <c r="V3594" i="3"/>
  <c r="U3594" i="3"/>
  <c r="J3594" i="3"/>
  <c r="I3594" i="3"/>
  <c r="H3594" i="3"/>
  <c r="V3593" i="3"/>
  <c r="U3593" i="3"/>
  <c r="J3593" i="3"/>
  <c r="I3593" i="3"/>
  <c r="H3593" i="3"/>
  <c r="V3592" i="3"/>
  <c r="U3592" i="3"/>
  <c r="J3592" i="3"/>
  <c r="I3592" i="3"/>
  <c r="H3592" i="3"/>
  <c r="V3591" i="3"/>
  <c r="U3591" i="3"/>
  <c r="J3591" i="3"/>
  <c r="I3591" i="3"/>
  <c r="H3591" i="3"/>
  <c r="V3590" i="3"/>
  <c r="U3590" i="3"/>
  <c r="J3590" i="3"/>
  <c r="I3590" i="3"/>
  <c r="H3590" i="3"/>
  <c r="V3589" i="3"/>
  <c r="U3589" i="3"/>
  <c r="J3589" i="3"/>
  <c r="I3589" i="3"/>
  <c r="H3589" i="3"/>
  <c r="V3588" i="3"/>
  <c r="U3588" i="3"/>
  <c r="J3588" i="3"/>
  <c r="I3588" i="3"/>
  <c r="H3588" i="3"/>
  <c r="V3587" i="3"/>
  <c r="U3587" i="3"/>
  <c r="J3587" i="3"/>
  <c r="I3587" i="3"/>
  <c r="H3587" i="3"/>
  <c r="V3586" i="3"/>
  <c r="U3586" i="3"/>
  <c r="J3586" i="3"/>
  <c r="I3586" i="3"/>
  <c r="H3586" i="3"/>
  <c r="V3585" i="3"/>
  <c r="U3585" i="3"/>
  <c r="J3585" i="3"/>
  <c r="I3585" i="3"/>
  <c r="H3585" i="3"/>
  <c r="V3584" i="3"/>
  <c r="U3584" i="3"/>
  <c r="J3584" i="3"/>
  <c r="I3584" i="3"/>
  <c r="H3584" i="3"/>
  <c r="V3583" i="3"/>
  <c r="U3583" i="3"/>
  <c r="J3583" i="3"/>
  <c r="I3583" i="3"/>
  <c r="H3583" i="3"/>
  <c r="V3582" i="3"/>
  <c r="U3582" i="3"/>
  <c r="J3582" i="3"/>
  <c r="I3582" i="3"/>
  <c r="H3582" i="3"/>
  <c r="V3581" i="3"/>
  <c r="U3581" i="3"/>
  <c r="J3581" i="3"/>
  <c r="I3581" i="3"/>
  <c r="H3581" i="3"/>
  <c r="V3580" i="3"/>
  <c r="U3580" i="3"/>
  <c r="J3580" i="3"/>
  <c r="I3580" i="3"/>
  <c r="H3580" i="3"/>
  <c r="V3579" i="3"/>
  <c r="U3579" i="3"/>
  <c r="J3579" i="3"/>
  <c r="I3579" i="3"/>
  <c r="H3579" i="3"/>
  <c r="V3578" i="3"/>
  <c r="U3578" i="3"/>
  <c r="J3578" i="3"/>
  <c r="I3578" i="3"/>
  <c r="H3578" i="3"/>
  <c r="V3577" i="3"/>
  <c r="U3577" i="3"/>
  <c r="J3577" i="3"/>
  <c r="I3577" i="3"/>
  <c r="H3577" i="3"/>
  <c r="V3576" i="3"/>
  <c r="U3576" i="3"/>
  <c r="J3576" i="3"/>
  <c r="I3576" i="3"/>
  <c r="H3576" i="3"/>
  <c r="V3575" i="3"/>
  <c r="U3575" i="3"/>
  <c r="J3575" i="3"/>
  <c r="I3575" i="3"/>
  <c r="H3575" i="3"/>
  <c r="V3574" i="3"/>
  <c r="U3574" i="3"/>
  <c r="J3574" i="3"/>
  <c r="I3574" i="3"/>
  <c r="H3574" i="3"/>
  <c r="V3573" i="3"/>
  <c r="U3573" i="3"/>
  <c r="J3573" i="3"/>
  <c r="I3573" i="3"/>
  <c r="H3573" i="3"/>
  <c r="V3572" i="3"/>
  <c r="U3572" i="3"/>
  <c r="J3572" i="3"/>
  <c r="I3572" i="3"/>
  <c r="H3572" i="3"/>
  <c r="V3571" i="3"/>
  <c r="U3571" i="3"/>
  <c r="J3571" i="3"/>
  <c r="I3571" i="3"/>
  <c r="H3571" i="3"/>
  <c r="V3570" i="3"/>
  <c r="U3570" i="3"/>
  <c r="J3570" i="3"/>
  <c r="I3570" i="3"/>
  <c r="H3570" i="3"/>
  <c r="V3569" i="3"/>
  <c r="U3569" i="3"/>
  <c r="J3569" i="3"/>
  <c r="I3569" i="3"/>
  <c r="H3569" i="3"/>
  <c r="V3568" i="3"/>
  <c r="U3568" i="3"/>
  <c r="J3568" i="3"/>
  <c r="I3568" i="3"/>
  <c r="H3568" i="3"/>
  <c r="V3567" i="3"/>
  <c r="U3567" i="3"/>
  <c r="J3567" i="3"/>
  <c r="I3567" i="3"/>
  <c r="H3567" i="3"/>
  <c r="V3566" i="3"/>
  <c r="U3566" i="3"/>
  <c r="J3566" i="3"/>
  <c r="I3566" i="3"/>
  <c r="H3566" i="3"/>
  <c r="V3565" i="3"/>
  <c r="U3565" i="3"/>
  <c r="J3565" i="3"/>
  <c r="I3565" i="3"/>
  <c r="H3565" i="3"/>
  <c r="V3564" i="3"/>
  <c r="U3564" i="3"/>
  <c r="J3564" i="3"/>
  <c r="I3564" i="3"/>
  <c r="H3564" i="3"/>
  <c r="V3563" i="3"/>
  <c r="U3563" i="3"/>
  <c r="J3563" i="3"/>
  <c r="I3563" i="3"/>
  <c r="H3563" i="3"/>
  <c r="V3562" i="3"/>
  <c r="U3562" i="3"/>
  <c r="J3562" i="3"/>
  <c r="I3562" i="3"/>
  <c r="H3562" i="3"/>
  <c r="V3561" i="3"/>
  <c r="U3561" i="3"/>
  <c r="J3561" i="3"/>
  <c r="I3561" i="3"/>
  <c r="H3561" i="3"/>
  <c r="V3560" i="3"/>
  <c r="U3560" i="3"/>
  <c r="J3560" i="3"/>
  <c r="I3560" i="3"/>
  <c r="H3560" i="3"/>
  <c r="V3559" i="3"/>
  <c r="U3559" i="3"/>
  <c r="J3559" i="3"/>
  <c r="I3559" i="3"/>
  <c r="H3559" i="3"/>
  <c r="V3558" i="3"/>
  <c r="U3558" i="3"/>
  <c r="J3558" i="3"/>
  <c r="I3558" i="3"/>
  <c r="H3558" i="3"/>
  <c r="V3557" i="3"/>
  <c r="U3557" i="3"/>
  <c r="J3557" i="3"/>
  <c r="I3557" i="3"/>
  <c r="H3557" i="3"/>
  <c r="V3556" i="3"/>
  <c r="U3556" i="3"/>
  <c r="J3556" i="3"/>
  <c r="I3556" i="3"/>
  <c r="H3556" i="3"/>
  <c r="V3555" i="3"/>
  <c r="U3555" i="3"/>
  <c r="J3555" i="3"/>
  <c r="I3555" i="3"/>
  <c r="H3555" i="3"/>
  <c r="V3554" i="3"/>
  <c r="U3554" i="3"/>
  <c r="J3554" i="3"/>
  <c r="I3554" i="3"/>
  <c r="H3554" i="3"/>
  <c r="V3553" i="3"/>
  <c r="U3553" i="3"/>
  <c r="J3553" i="3"/>
  <c r="I3553" i="3"/>
  <c r="H3553" i="3"/>
  <c r="V3552" i="3"/>
  <c r="U3552" i="3"/>
  <c r="J3552" i="3"/>
  <c r="I3552" i="3"/>
  <c r="H3552" i="3"/>
  <c r="V3551" i="3"/>
  <c r="U3551" i="3"/>
  <c r="J3551" i="3"/>
  <c r="I3551" i="3"/>
  <c r="H3551" i="3"/>
  <c r="V3550" i="3"/>
  <c r="U3550" i="3"/>
  <c r="J3550" i="3"/>
  <c r="I3550" i="3"/>
  <c r="H3550" i="3"/>
  <c r="V3549" i="3"/>
  <c r="U3549" i="3"/>
  <c r="J3549" i="3"/>
  <c r="I3549" i="3"/>
  <c r="H3549" i="3"/>
  <c r="V3548" i="3"/>
  <c r="U3548" i="3"/>
  <c r="J3548" i="3"/>
  <c r="I3548" i="3"/>
  <c r="H3548" i="3"/>
  <c r="V3547" i="3"/>
  <c r="U3547" i="3"/>
  <c r="J3547" i="3"/>
  <c r="I3547" i="3"/>
  <c r="H3547" i="3"/>
  <c r="V3546" i="3"/>
  <c r="U3546" i="3"/>
  <c r="J3546" i="3"/>
  <c r="I3546" i="3"/>
  <c r="H3546" i="3"/>
  <c r="V3545" i="3"/>
  <c r="U3545" i="3"/>
  <c r="J3545" i="3"/>
  <c r="I3545" i="3"/>
  <c r="H3545" i="3"/>
  <c r="V3544" i="3"/>
  <c r="U3544" i="3"/>
  <c r="J3544" i="3"/>
  <c r="I3544" i="3"/>
  <c r="H3544" i="3"/>
  <c r="V3543" i="3"/>
  <c r="U3543" i="3"/>
  <c r="J3543" i="3"/>
  <c r="I3543" i="3"/>
  <c r="H3543" i="3"/>
  <c r="V3542" i="3"/>
  <c r="U3542" i="3"/>
  <c r="J3542" i="3"/>
  <c r="I3542" i="3"/>
  <c r="H3542" i="3"/>
  <c r="V3541" i="3"/>
  <c r="U3541" i="3"/>
  <c r="J3541" i="3"/>
  <c r="I3541" i="3"/>
  <c r="H3541" i="3"/>
  <c r="V3540" i="3"/>
  <c r="U3540" i="3"/>
  <c r="J3540" i="3"/>
  <c r="I3540" i="3"/>
  <c r="H3540" i="3"/>
  <c r="V3539" i="3"/>
  <c r="U3539" i="3"/>
  <c r="J3539" i="3"/>
  <c r="I3539" i="3"/>
  <c r="H3539" i="3"/>
  <c r="V3538" i="3"/>
  <c r="U3538" i="3"/>
  <c r="J3538" i="3"/>
  <c r="I3538" i="3"/>
  <c r="H3538" i="3"/>
  <c r="V3537" i="3"/>
  <c r="U3537" i="3"/>
  <c r="J3537" i="3"/>
  <c r="I3537" i="3"/>
  <c r="H3537" i="3"/>
  <c r="V3536" i="3"/>
  <c r="U3536" i="3"/>
  <c r="J3536" i="3"/>
  <c r="I3536" i="3"/>
  <c r="H3536" i="3"/>
  <c r="V3535" i="3"/>
  <c r="U3535" i="3"/>
  <c r="J3535" i="3"/>
  <c r="I3535" i="3"/>
  <c r="H3535" i="3"/>
  <c r="V3534" i="3"/>
  <c r="U3534" i="3"/>
  <c r="J3534" i="3"/>
  <c r="I3534" i="3"/>
  <c r="H3534" i="3"/>
  <c r="V3533" i="3"/>
  <c r="U3533" i="3"/>
  <c r="J3533" i="3"/>
  <c r="I3533" i="3"/>
  <c r="H3533" i="3"/>
  <c r="V3532" i="3"/>
  <c r="U3532" i="3"/>
  <c r="J3532" i="3"/>
  <c r="I3532" i="3"/>
  <c r="H3532" i="3"/>
  <c r="V3531" i="3"/>
  <c r="U3531" i="3"/>
  <c r="J3531" i="3"/>
  <c r="I3531" i="3"/>
  <c r="H3531" i="3"/>
  <c r="V3530" i="3"/>
  <c r="U3530" i="3"/>
  <c r="J3530" i="3"/>
  <c r="I3530" i="3"/>
  <c r="H3530" i="3"/>
  <c r="V3529" i="3"/>
  <c r="U3529" i="3"/>
  <c r="J3529" i="3"/>
  <c r="I3529" i="3"/>
  <c r="H3529" i="3"/>
  <c r="V3528" i="3"/>
  <c r="U3528" i="3"/>
  <c r="J3528" i="3"/>
  <c r="I3528" i="3"/>
  <c r="H3528" i="3"/>
  <c r="V3527" i="3"/>
  <c r="U3527" i="3"/>
  <c r="J3527" i="3"/>
  <c r="I3527" i="3"/>
  <c r="H3527" i="3"/>
  <c r="V3526" i="3"/>
  <c r="U3526" i="3"/>
  <c r="J3526" i="3"/>
  <c r="I3526" i="3"/>
  <c r="H3526" i="3"/>
  <c r="V3525" i="3"/>
  <c r="U3525" i="3"/>
  <c r="J3525" i="3"/>
  <c r="I3525" i="3"/>
  <c r="H3525" i="3"/>
  <c r="V3524" i="3"/>
  <c r="U3524" i="3"/>
  <c r="J3524" i="3"/>
  <c r="I3524" i="3"/>
  <c r="H3524" i="3"/>
  <c r="V3523" i="3"/>
  <c r="U3523" i="3"/>
  <c r="J3523" i="3"/>
  <c r="I3523" i="3"/>
  <c r="H3523" i="3"/>
  <c r="V3522" i="3"/>
  <c r="U3522" i="3"/>
  <c r="J3522" i="3"/>
  <c r="I3522" i="3"/>
  <c r="H3522" i="3"/>
  <c r="V3521" i="3"/>
  <c r="U3521" i="3"/>
  <c r="J3521" i="3"/>
  <c r="I3521" i="3"/>
  <c r="H3521" i="3"/>
  <c r="V3520" i="3"/>
  <c r="U3520" i="3"/>
  <c r="J3520" i="3"/>
  <c r="I3520" i="3"/>
  <c r="H3520" i="3"/>
  <c r="V3519" i="3"/>
  <c r="U3519" i="3"/>
  <c r="J3519" i="3"/>
  <c r="I3519" i="3"/>
  <c r="H3519" i="3"/>
  <c r="V3518" i="3"/>
  <c r="U3518" i="3"/>
  <c r="J3518" i="3"/>
  <c r="I3518" i="3"/>
  <c r="H3518" i="3"/>
  <c r="V3517" i="3"/>
  <c r="U3517" i="3"/>
  <c r="J3517" i="3"/>
  <c r="I3517" i="3"/>
  <c r="H3517" i="3"/>
  <c r="V3516" i="3"/>
  <c r="U3516" i="3"/>
  <c r="J3516" i="3"/>
  <c r="I3516" i="3"/>
  <c r="H3516" i="3"/>
  <c r="V3515" i="3"/>
  <c r="U3515" i="3"/>
  <c r="J3515" i="3"/>
  <c r="I3515" i="3"/>
  <c r="H3515" i="3"/>
  <c r="V3514" i="3"/>
  <c r="U3514" i="3"/>
  <c r="J3514" i="3"/>
  <c r="I3514" i="3"/>
  <c r="H3514" i="3"/>
  <c r="V3513" i="3"/>
  <c r="U3513" i="3"/>
  <c r="J3513" i="3"/>
  <c r="I3513" i="3"/>
  <c r="H3513" i="3"/>
  <c r="V3512" i="3"/>
  <c r="U3512" i="3"/>
  <c r="J3512" i="3"/>
  <c r="I3512" i="3"/>
  <c r="H3512" i="3"/>
  <c r="V3511" i="3"/>
  <c r="U3511" i="3"/>
  <c r="J3511" i="3"/>
  <c r="I3511" i="3"/>
  <c r="H3511" i="3"/>
  <c r="V3510" i="3"/>
  <c r="U3510" i="3"/>
  <c r="J3510" i="3"/>
  <c r="I3510" i="3"/>
  <c r="H3510" i="3"/>
  <c r="V3509" i="3"/>
  <c r="U3509" i="3"/>
  <c r="J3509" i="3"/>
  <c r="I3509" i="3"/>
  <c r="H3509" i="3"/>
  <c r="V3508" i="3"/>
  <c r="U3508" i="3"/>
  <c r="J3508" i="3"/>
  <c r="I3508" i="3"/>
  <c r="H3508" i="3"/>
  <c r="V3507" i="3"/>
  <c r="U3507" i="3"/>
  <c r="J3507" i="3"/>
  <c r="I3507" i="3"/>
  <c r="H3507" i="3"/>
  <c r="V3506" i="3"/>
  <c r="U3506" i="3"/>
  <c r="J3506" i="3"/>
  <c r="I3506" i="3"/>
  <c r="H3506" i="3"/>
  <c r="V3505" i="3"/>
  <c r="U3505" i="3"/>
  <c r="J3505" i="3"/>
  <c r="I3505" i="3"/>
  <c r="H3505" i="3"/>
  <c r="V3504" i="3"/>
  <c r="U3504" i="3"/>
  <c r="J3504" i="3"/>
  <c r="I3504" i="3"/>
  <c r="H3504" i="3"/>
  <c r="V3503" i="3"/>
  <c r="U3503" i="3"/>
  <c r="J3503" i="3"/>
  <c r="I3503" i="3"/>
  <c r="H3503" i="3"/>
  <c r="V3502" i="3"/>
  <c r="U3502" i="3"/>
  <c r="J3502" i="3"/>
  <c r="I3502" i="3"/>
  <c r="H3502" i="3"/>
  <c r="V3501" i="3"/>
  <c r="U3501" i="3"/>
  <c r="J3501" i="3"/>
  <c r="I3501" i="3"/>
  <c r="H3501" i="3"/>
  <c r="V3500" i="3"/>
  <c r="U3500" i="3"/>
  <c r="J3500" i="3"/>
  <c r="I3500" i="3"/>
  <c r="H3500" i="3"/>
  <c r="V3499" i="3"/>
  <c r="U3499" i="3"/>
  <c r="J3499" i="3"/>
  <c r="I3499" i="3"/>
  <c r="H3499" i="3"/>
  <c r="V3498" i="3"/>
  <c r="U3498" i="3"/>
  <c r="J3498" i="3"/>
  <c r="I3498" i="3"/>
  <c r="H3498" i="3"/>
  <c r="V3497" i="3"/>
  <c r="U3497" i="3"/>
  <c r="J3497" i="3"/>
  <c r="I3497" i="3"/>
  <c r="H3497" i="3"/>
  <c r="V3496" i="3"/>
  <c r="U3496" i="3"/>
  <c r="J3496" i="3"/>
  <c r="I3496" i="3"/>
  <c r="H3496" i="3"/>
  <c r="V3495" i="3"/>
  <c r="U3495" i="3"/>
  <c r="J3495" i="3"/>
  <c r="I3495" i="3"/>
  <c r="H3495" i="3"/>
  <c r="V3494" i="3"/>
  <c r="U3494" i="3"/>
  <c r="J3494" i="3"/>
  <c r="I3494" i="3"/>
  <c r="H3494" i="3"/>
  <c r="V3493" i="3"/>
  <c r="U3493" i="3"/>
  <c r="J3493" i="3"/>
  <c r="I3493" i="3"/>
  <c r="H3493" i="3"/>
  <c r="V3492" i="3"/>
  <c r="U3492" i="3"/>
  <c r="J3492" i="3"/>
  <c r="I3492" i="3"/>
  <c r="H3492" i="3"/>
  <c r="V3491" i="3"/>
  <c r="U3491" i="3"/>
  <c r="J3491" i="3"/>
  <c r="I3491" i="3"/>
  <c r="H3491" i="3"/>
  <c r="V3490" i="3"/>
  <c r="U3490" i="3"/>
  <c r="J3490" i="3"/>
  <c r="I3490" i="3"/>
  <c r="H3490" i="3"/>
  <c r="V3489" i="3"/>
  <c r="U3489" i="3"/>
  <c r="J3489" i="3"/>
  <c r="I3489" i="3"/>
  <c r="H3489" i="3"/>
  <c r="V3488" i="3"/>
  <c r="U3488" i="3"/>
  <c r="J3488" i="3"/>
  <c r="I3488" i="3"/>
  <c r="H3488" i="3"/>
  <c r="V3487" i="3"/>
  <c r="U3487" i="3"/>
  <c r="J3487" i="3"/>
  <c r="I3487" i="3"/>
  <c r="H3487" i="3"/>
  <c r="V3486" i="3"/>
  <c r="U3486" i="3"/>
  <c r="J3486" i="3"/>
  <c r="I3486" i="3"/>
  <c r="H3486" i="3"/>
  <c r="V3485" i="3"/>
  <c r="U3485" i="3"/>
  <c r="J3485" i="3"/>
  <c r="I3485" i="3"/>
  <c r="H3485" i="3"/>
  <c r="V3484" i="3"/>
  <c r="U3484" i="3"/>
  <c r="J3484" i="3"/>
  <c r="I3484" i="3"/>
  <c r="H3484" i="3"/>
  <c r="V3483" i="3"/>
  <c r="U3483" i="3"/>
  <c r="J3483" i="3"/>
  <c r="I3483" i="3"/>
  <c r="H3483" i="3"/>
  <c r="V3482" i="3"/>
  <c r="U3482" i="3"/>
  <c r="J3482" i="3"/>
  <c r="I3482" i="3"/>
  <c r="H3482" i="3"/>
  <c r="V3481" i="3"/>
  <c r="U3481" i="3"/>
  <c r="J3481" i="3"/>
  <c r="I3481" i="3"/>
  <c r="H3481" i="3"/>
  <c r="V3480" i="3"/>
  <c r="U3480" i="3"/>
  <c r="J3480" i="3"/>
  <c r="I3480" i="3"/>
  <c r="H3480" i="3"/>
  <c r="V3479" i="3"/>
  <c r="U3479" i="3"/>
  <c r="J3479" i="3"/>
  <c r="I3479" i="3"/>
  <c r="H3479" i="3"/>
  <c r="V3478" i="3"/>
  <c r="U3478" i="3"/>
  <c r="J3478" i="3"/>
  <c r="I3478" i="3"/>
  <c r="H3478" i="3"/>
  <c r="V3477" i="3"/>
  <c r="U3477" i="3"/>
  <c r="J3477" i="3"/>
  <c r="I3477" i="3"/>
  <c r="H3477" i="3"/>
  <c r="V3476" i="3"/>
  <c r="U3476" i="3"/>
  <c r="J3476" i="3"/>
  <c r="I3476" i="3"/>
  <c r="H3476" i="3"/>
  <c r="V3475" i="3"/>
  <c r="U3475" i="3"/>
  <c r="J3475" i="3"/>
  <c r="I3475" i="3"/>
  <c r="H3475" i="3"/>
  <c r="V3474" i="3"/>
  <c r="U3474" i="3"/>
  <c r="J3474" i="3"/>
  <c r="I3474" i="3"/>
  <c r="H3474" i="3"/>
  <c r="V3473" i="3"/>
  <c r="U3473" i="3"/>
  <c r="J3473" i="3"/>
  <c r="I3473" i="3"/>
  <c r="H3473" i="3"/>
  <c r="V3472" i="3"/>
  <c r="U3472" i="3"/>
  <c r="J3472" i="3"/>
  <c r="I3472" i="3"/>
  <c r="H3472" i="3"/>
  <c r="V3471" i="3"/>
  <c r="U3471" i="3"/>
  <c r="J3471" i="3"/>
  <c r="I3471" i="3"/>
  <c r="H3471" i="3"/>
  <c r="V3470" i="3"/>
  <c r="U3470" i="3"/>
  <c r="J3470" i="3"/>
  <c r="I3470" i="3"/>
  <c r="H3470" i="3"/>
  <c r="V3469" i="3"/>
  <c r="U3469" i="3"/>
  <c r="J3469" i="3"/>
  <c r="I3469" i="3"/>
  <c r="H3469" i="3"/>
  <c r="V3468" i="3"/>
  <c r="U3468" i="3"/>
  <c r="J3468" i="3"/>
  <c r="I3468" i="3"/>
  <c r="H3468" i="3"/>
  <c r="V3467" i="3"/>
  <c r="U3467" i="3"/>
  <c r="J3467" i="3"/>
  <c r="I3467" i="3"/>
  <c r="H3467" i="3"/>
  <c r="V3466" i="3"/>
  <c r="U3466" i="3"/>
  <c r="J3466" i="3"/>
  <c r="I3466" i="3"/>
  <c r="H3466" i="3"/>
  <c r="V3465" i="3"/>
  <c r="U3465" i="3"/>
  <c r="J3465" i="3"/>
  <c r="I3465" i="3"/>
  <c r="H3465" i="3"/>
  <c r="V3464" i="3"/>
  <c r="U3464" i="3"/>
  <c r="J3464" i="3"/>
  <c r="I3464" i="3"/>
  <c r="H3464" i="3"/>
  <c r="V3463" i="3"/>
  <c r="U3463" i="3"/>
  <c r="J3463" i="3"/>
  <c r="I3463" i="3"/>
  <c r="H3463" i="3"/>
  <c r="V3462" i="3"/>
  <c r="U3462" i="3"/>
  <c r="J3462" i="3"/>
  <c r="I3462" i="3"/>
  <c r="H3462" i="3"/>
  <c r="V3461" i="3"/>
  <c r="U3461" i="3"/>
  <c r="J3461" i="3"/>
  <c r="I3461" i="3"/>
  <c r="H3461" i="3"/>
  <c r="V3460" i="3"/>
  <c r="U3460" i="3"/>
  <c r="J3460" i="3"/>
  <c r="I3460" i="3"/>
  <c r="H3460" i="3"/>
  <c r="V3459" i="3"/>
  <c r="U3459" i="3"/>
  <c r="J3459" i="3"/>
  <c r="I3459" i="3"/>
  <c r="H3459" i="3"/>
  <c r="V3458" i="3"/>
  <c r="U3458" i="3"/>
  <c r="J3458" i="3"/>
  <c r="I3458" i="3"/>
  <c r="H3458" i="3"/>
  <c r="V3457" i="3"/>
  <c r="U3457" i="3"/>
  <c r="J3457" i="3"/>
  <c r="I3457" i="3"/>
  <c r="H3457" i="3"/>
  <c r="V3456" i="3"/>
  <c r="U3456" i="3"/>
  <c r="J3456" i="3"/>
  <c r="I3456" i="3"/>
  <c r="H3456" i="3"/>
  <c r="V3455" i="3"/>
  <c r="U3455" i="3"/>
  <c r="J3455" i="3"/>
  <c r="I3455" i="3"/>
  <c r="H3455" i="3"/>
  <c r="V3454" i="3"/>
  <c r="U3454" i="3"/>
  <c r="J3454" i="3"/>
  <c r="I3454" i="3"/>
  <c r="H3454" i="3"/>
  <c r="V3453" i="3"/>
  <c r="U3453" i="3"/>
  <c r="J3453" i="3"/>
  <c r="I3453" i="3"/>
  <c r="H3453" i="3"/>
  <c r="V3452" i="3"/>
  <c r="U3452" i="3"/>
  <c r="J3452" i="3"/>
  <c r="I3452" i="3"/>
  <c r="H3452" i="3"/>
  <c r="V3451" i="3"/>
  <c r="U3451" i="3"/>
  <c r="J3451" i="3"/>
  <c r="I3451" i="3"/>
  <c r="H3451" i="3"/>
  <c r="V3450" i="3"/>
  <c r="U3450" i="3"/>
  <c r="J3450" i="3"/>
  <c r="I3450" i="3"/>
  <c r="H3450" i="3"/>
  <c r="V3449" i="3"/>
  <c r="U3449" i="3"/>
  <c r="J3449" i="3"/>
  <c r="I3449" i="3"/>
  <c r="H3449" i="3"/>
  <c r="V3448" i="3"/>
  <c r="U3448" i="3"/>
  <c r="J3448" i="3"/>
  <c r="I3448" i="3"/>
  <c r="H3448" i="3"/>
  <c r="V3447" i="3"/>
  <c r="U3447" i="3"/>
  <c r="J3447" i="3"/>
  <c r="I3447" i="3"/>
  <c r="H3447" i="3"/>
  <c r="V3446" i="3"/>
  <c r="U3446" i="3"/>
  <c r="J3446" i="3"/>
  <c r="I3446" i="3"/>
  <c r="H3446" i="3"/>
  <c r="V3445" i="3"/>
  <c r="U3445" i="3"/>
  <c r="J3445" i="3"/>
  <c r="I3445" i="3"/>
  <c r="H3445" i="3"/>
  <c r="V3444" i="3"/>
  <c r="U3444" i="3"/>
  <c r="J3444" i="3"/>
  <c r="I3444" i="3"/>
  <c r="H3444" i="3"/>
  <c r="V3443" i="3"/>
  <c r="U3443" i="3"/>
  <c r="J3443" i="3"/>
  <c r="I3443" i="3"/>
  <c r="H3443" i="3"/>
  <c r="V3442" i="3"/>
  <c r="U3442" i="3"/>
  <c r="J3442" i="3"/>
  <c r="I3442" i="3"/>
  <c r="H3442" i="3"/>
  <c r="V3441" i="3"/>
  <c r="U3441" i="3"/>
  <c r="J3441" i="3"/>
  <c r="I3441" i="3"/>
  <c r="H3441" i="3"/>
  <c r="V3440" i="3"/>
  <c r="U3440" i="3"/>
  <c r="J3440" i="3"/>
  <c r="I3440" i="3"/>
  <c r="H3440" i="3"/>
  <c r="V3439" i="3"/>
  <c r="U3439" i="3"/>
  <c r="J3439" i="3"/>
  <c r="I3439" i="3"/>
  <c r="H3439" i="3"/>
  <c r="V3438" i="3"/>
  <c r="U3438" i="3"/>
  <c r="J3438" i="3"/>
  <c r="I3438" i="3"/>
  <c r="H3438" i="3"/>
  <c r="V3437" i="3"/>
  <c r="U3437" i="3"/>
  <c r="J3437" i="3"/>
  <c r="I3437" i="3"/>
  <c r="H3437" i="3"/>
  <c r="V3436" i="3"/>
  <c r="U3436" i="3"/>
  <c r="J3436" i="3"/>
  <c r="I3436" i="3"/>
  <c r="H3436" i="3"/>
  <c r="V3435" i="3"/>
  <c r="U3435" i="3"/>
  <c r="J3435" i="3"/>
  <c r="I3435" i="3"/>
  <c r="H3435" i="3"/>
  <c r="V3434" i="3"/>
  <c r="U3434" i="3"/>
  <c r="J3434" i="3"/>
  <c r="I3434" i="3"/>
  <c r="H3434" i="3"/>
  <c r="V3433" i="3"/>
  <c r="U3433" i="3"/>
  <c r="J3433" i="3"/>
  <c r="I3433" i="3"/>
  <c r="H3433" i="3"/>
  <c r="V3432" i="3"/>
  <c r="U3432" i="3"/>
  <c r="J3432" i="3"/>
  <c r="I3432" i="3"/>
  <c r="H3432" i="3"/>
  <c r="V3431" i="3"/>
  <c r="U3431" i="3"/>
  <c r="J3431" i="3"/>
  <c r="I3431" i="3"/>
  <c r="H3431" i="3"/>
  <c r="V3430" i="3"/>
  <c r="U3430" i="3"/>
  <c r="J3430" i="3"/>
  <c r="I3430" i="3"/>
  <c r="H3430" i="3"/>
  <c r="V3429" i="3"/>
  <c r="U3429" i="3"/>
  <c r="J3429" i="3"/>
  <c r="I3429" i="3"/>
  <c r="H3429" i="3"/>
  <c r="V3428" i="3"/>
  <c r="U3428" i="3"/>
  <c r="J3428" i="3"/>
  <c r="I3428" i="3"/>
  <c r="H3428" i="3"/>
  <c r="V3427" i="3"/>
  <c r="U3427" i="3"/>
  <c r="J3427" i="3"/>
  <c r="I3427" i="3"/>
  <c r="H3427" i="3"/>
  <c r="V3426" i="3"/>
  <c r="U3426" i="3"/>
  <c r="J3426" i="3"/>
  <c r="I3426" i="3"/>
  <c r="H3426" i="3"/>
  <c r="V3425" i="3"/>
  <c r="U3425" i="3"/>
  <c r="J3425" i="3"/>
  <c r="I3425" i="3"/>
  <c r="H3425" i="3"/>
  <c r="V3424" i="3"/>
  <c r="U3424" i="3"/>
  <c r="J3424" i="3"/>
  <c r="I3424" i="3"/>
  <c r="H3424" i="3"/>
  <c r="V3423" i="3"/>
  <c r="U3423" i="3"/>
  <c r="J3423" i="3"/>
  <c r="I3423" i="3"/>
  <c r="H3423" i="3"/>
  <c r="V3422" i="3"/>
  <c r="U3422" i="3"/>
  <c r="J3422" i="3"/>
  <c r="I3422" i="3"/>
  <c r="H3422" i="3"/>
  <c r="V3421" i="3"/>
  <c r="U3421" i="3"/>
  <c r="J3421" i="3"/>
  <c r="I3421" i="3"/>
  <c r="H3421" i="3"/>
  <c r="V3420" i="3"/>
  <c r="U3420" i="3"/>
  <c r="J3420" i="3"/>
  <c r="I3420" i="3"/>
  <c r="H3420" i="3"/>
  <c r="V3419" i="3"/>
  <c r="U3419" i="3"/>
  <c r="J3419" i="3"/>
  <c r="I3419" i="3"/>
  <c r="H3419" i="3"/>
  <c r="V3418" i="3"/>
  <c r="U3418" i="3"/>
  <c r="J3418" i="3"/>
  <c r="I3418" i="3"/>
  <c r="H3418" i="3"/>
  <c r="V3417" i="3"/>
  <c r="U3417" i="3"/>
  <c r="J3417" i="3"/>
  <c r="I3417" i="3"/>
  <c r="H3417" i="3"/>
  <c r="V3416" i="3"/>
  <c r="U3416" i="3"/>
  <c r="J3416" i="3"/>
  <c r="I3416" i="3"/>
  <c r="H3416" i="3"/>
  <c r="V3415" i="3"/>
  <c r="U3415" i="3"/>
  <c r="J3415" i="3"/>
  <c r="I3415" i="3"/>
  <c r="H3415" i="3"/>
  <c r="V3414" i="3"/>
  <c r="U3414" i="3"/>
  <c r="J3414" i="3"/>
  <c r="I3414" i="3"/>
  <c r="H3414" i="3"/>
  <c r="V3413" i="3"/>
  <c r="U3413" i="3"/>
  <c r="J3413" i="3"/>
  <c r="I3413" i="3"/>
  <c r="H3413" i="3"/>
  <c r="V3412" i="3"/>
  <c r="U3412" i="3"/>
  <c r="J3412" i="3"/>
  <c r="I3412" i="3"/>
  <c r="H3412" i="3"/>
  <c r="V3411" i="3"/>
  <c r="U3411" i="3"/>
  <c r="J3411" i="3"/>
  <c r="I3411" i="3"/>
  <c r="H3411" i="3"/>
  <c r="V3410" i="3"/>
  <c r="U3410" i="3"/>
  <c r="J3410" i="3"/>
  <c r="I3410" i="3"/>
  <c r="H3410" i="3"/>
  <c r="V3409" i="3"/>
  <c r="U3409" i="3"/>
  <c r="J3409" i="3"/>
  <c r="I3409" i="3"/>
  <c r="H3409" i="3"/>
  <c r="V3408" i="3"/>
  <c r="U3408" i="3"/>
  <c r="J3408" i="3"/>
  <c r="I3408" i="3"/>
  <c r="H3408" i="3"/>
  <c r="V3407" i="3"/>
  <c r="U3407" i="3"/>
  <c r="J3407" i="3"/>
  <c r="I3407" i="3"/>
  <c r="H3407" i="3"/>
  <c r="V3406" i="3"/>
  <c r="U3406" i="3"/>
  <c r="J3406" i="3"/>
  <c r="I3406" i="3"/>
  <c r="H3406" i="3"/>
  <c r="V3405" i="3"/>
  <c r="U3405" i="3"/>
  <c r="J3405" i="3"/>
  <c r="I3405" i="3"/>
  <c r="H3405" i="3"/>
  <c r="V3404" i="3"/>
  <c r="U3404" i="3"/>
  <c r="J3404" i="3"/>
  <c r="I3404" i="3"/>
  <c r="H3404" i="3"/>
  <c r="V3403" i="3"/>
  <c r="U3403" i="3"/>
  <c r="J3403" i="3"/>
  <c r="I3403" i="3"/>
  <c r="H3403" i="3"/>
  <c r="V3402" i="3"/>
  <c r="U3402" i="3"/>
  <c r="J3402" i="3"/>
  <c r="I3402" i="3"/>
  <c r="H3402" i="3"/>
  <c r="V3401" i="3"/>
  <c r="U3401" i="3"/>
  <c r="J3401" i="3"/>
  <c r="I3401" i="3"/>
  <c r="H3401" i="3"/>
  <c r="V3400" i="3"/>
  <c r="U3400" i="3"/>
  <c r="J3400" i="3"/>
  <c r="I3400" i="3"/>
  <c r="H3400" i="3"/>
  <c r="V3399" i="3"/>
  <c r="U3399" i="3"/>
  <c r="J3399" i="3"/>
  <c r="I3399" i="3"/>
  <c r="H3399" i="3"/>
  <c r="V3398" i="3"/>
  <c r="U3398" i="3"/>
  <c r="J3398" i="3"/>
  <c r="I3398" i="3"/>
  <c r="H3398" i="3"/>
  <c r="V3397" i="3"/>
  <c r="U3397" i="3"/>
  <c r="J3397" i="3"/>
  <c r="I3397" i="3"/>
  <c r="H3397" i="3"/>
  <c r="V3396" i="3"/>
  <c r="U3396" i="3"/>
  <c r="J3396" i="3"/>
  <c r="I3396" i="3"/>
  <c r="H3396" i="3"/>
  <c r="V3395" i="3"/>
  <c r="U3395" i="3"/>
  <c r="J3395" i="3"/>
  <c r="I3395" i="3"/>
  <c r="H3395" i="3"/>
  <c r="V3394" i="3"/>
  <c r="U3394" i="3"/>
  <c r="J3394" i="3"/>
  <c r="I3394" i="3"/>
  <c r="H3394" i="3"/>
  <c r="V3393" i="3"/>
  <c r="U3393" i="3"/>
  <c r="J3393" i="3"/>
  <c r="I3393" i="3"/>
  <c r="H3393" i="3"/>
  <c r="V3392" i="3"/>
  <c r="U3392" i="3"/>
  <c r="J3392" i="3"/>
  <c r="I3392" i="3"/>
  <c r="H3392" i="3"/>
  <c r="V3391" i="3"/>
  <c r="U3391" i="3"/>
  <c r="J3391" i="3"/>
  <c r="I3391" i="3"/>
  <c r="H3391" i="3"/>
  <c r="V3390" i="3"/>
  <c r="U3390" i="3"/>
  <c r="J3390" i="3"/>
  <c r="I3390" i="3"/>
  <c r="H3390" i="3"/>
  <c r="V3389" i="3"/>
  <c r="U3389" i="3"/>
  <c r="J3389" i="3"/>
  <c r="I3389" i="3"/>
  <c r="H3389" i="3"/>
  <c r="V3388" i="3"/>
  <c r="U3388" i="3"/>
  <c r="J3388" i="3"/>
  <c r="I3388" i="3"/>
  <c r="H3388" i="3"/>
  <c r="V3387" i="3"/>
  <c r="U3387" i="3"/>
  <c r="J3387" i="3"/>
  <c r="I3387" i="3"/>
  <c r="H3387" i="3"/>
  <c r="V3386" i="3"/>
  <c r="U3386" i="3"/>
  <c r="J3386" i="3"/>
  <c r="I3386" i="3"/>
  <c r="H3386" i="3"/>
  <c r="V3385" i="3"/>
  <c r="U3385" i="3"/>
  <c r="J3385" i="3"/>
  <c r="I3385" i="3"/>
  <c r="H3385" i="3"/>
  <c r="V3384" i="3"/>
  <c r="U3384" i="3"/>
  <c r="J3384" i="3"/>
  <c r="I3384" i="3"/>
  <c r="H3384" i="3"/>
  <c r="V3383" i="3"/>
  <c r="U3383" i="3"/>
  <c r="J3383" i="3"/>
  <c r="I3383" i="3"/>
  <c r="H3383" i="3"/>
  <c r="V3382" i="3"/>
  <c r="U3382" i="3"/>
  <c r="J3382" i="3"/>
  <c r="I3382" i="3"/>
  <c r="H3382" i="3"/>
  <c r="V3381" i="3"/>
  <c r="U3381" i="3"/>
  <c r="J3381" i="3"/>
  <c r="I3381" i="3"/>
  <c r="H3381" i="3"/>
  <c r="V3380" i="3"/>
  <c r="U3380" i="3"/>
  <c r="J3380" i="3"/>
  <c r="I3380" i="3"/>
  <c r="H3380" i="3"/>
  <c r="V3379" i="3"/>
  <c r="U3379" i="3"/>
  <c r="J3379" i="3"/>
  <c r="I3379" i="3"/>
  <c r="H3379" i="3"/>
  <c r="V3378" i="3"/>
  <c r="U3378" i="3"/>
  <c r="J3378" i="3"/>
  <c r="I3378" i="3"/>
  <c r="H3378" i="3"/>
  <c r="V3377" i="3"/>
  <c r="U3377" i="3"/>
  <c r="J3377" i="3"/>
  <c r="I3377" i="3"/>
  <c r="H3377" i="3"/>
  <c r="V3376" i="3"/>
  <c r="U3376" i="3"/>
  <c r="J3376" i="3"/>
  <c r="I3376" i="3"/>
  <c r="H3376" i="3"/>
  <c r="V3375" i="3"/>
  <c r="U3375" i="3"/>
  <c r="J3375" i="3"/>
  <c r="I3375" i="3"/>
  <c r="H3375" i="3"/>
  <c r="V3374" i="3"/>
  <c r="U3374" i="3"/>
  <c r="J3374" i="3"/>
  <c r="I3374" i="3"/>
  <c r="H3374" i="3"/>
  <c r="V3373" i="3"/>
  <c r="U3373" i="3"/>
  <c r="J3373" i="3"/>
  <c r="I3373" i="3"/>
  <c r="H3373" i="3"/>
  <c r="V3372" i="3"/>
  <c r="U3372" i="3"/>
  <c r="J3372" i="3"/>
  <c r="I3372" i="3"/>
  <c r="H3372" i="3"/>
  <c r="V3371" i="3"/>
  <c r="U3371" i="3"/>
  <c r="J3371" i="3"/>
  <c r="I3371" i="3"/>
  <c r="H3371" i="3"/>
  <c r="V3370" i="3"/>
  <c r="U3370" i="3"/>
  <c r="J3370" i="3"/>
  <c r="I3370" i="3"/>
  <c r="H3370" i="3"/>
  <c r="V3369" i="3"/>
  <c r="U3369" i="3"/>
  <c r="J3369" i="3"/>
  <c r="I3369" i="3"/>
  <c r="H3369" i="3"/>
  <c r="V3368" i="3"/>
  <c r="U3368" i="3"/>
  <c r="J3368" i="3"/>
  <c r="I3368" i="3"/>
  <c r="H3368" i="3"/>
  <c r="V3367" i="3"/>
  <c r="U3367" i="3"/>
  <c r="J3367" i="3"/>
  <c r="I3367" i="3"/>
  <c r="H3367" i="3"/>
  <c r="V3366" i="3"/>
  <c r="U3366" i="3"/>
  <c r="J3366" i="3"/>
  <c r="I3366" i="3"/>
  <c r="H3366" i="3"/>
  <c r="V3365" i="3"/>
  <c r="U3365" i="3"/>
  <c r="J3365" i="3"/>
  <c r="I3365" i="3"/>
  <c r="H3365" i="3"/>
  <c r="V3364" i="3"/>
  <c r="U3364" i="3"/>
  <c r="J3364" i="3"/>
  <c r="I3364" i="3"/>
  <c r="H3364" i="3"/>
  <c r="V3363" i="3"/>
  <c r="U3363" i="3"/>
  <c r="J3363" i="3"/>
  <c r="I3363" i="3"/>
  <c r="H3363" i="3"/>
  <c r="V3362" i="3"/>
  <c r="U3362" i="3"/>
  <c r="J3362" i="3"/>
  <c r="I3362" i="3"/>
  <c r="H3362" i="3"/>
  <c r="V3361" i="3"/>
  <c r="U3361" i="3"/>
  <c r="J3361" i="3"/>
  <c r="I3361" i="3"/>
  <c r="H3361" i="3"/>
  <c r="V3360" i="3"/>
  <c r="U3360" i="3"/>
  <c r="J3360" i="3"/>
  <c r="I3360" i="3"/>
  <c r="H3360" i="3"/>
  <c r="V3359" i="3"/>
  <c r="U3359" i="3"/>
  <c r="J3359" i="3"/>
  <c r="I3359" i="3"/>
  <c r="H3359" i="3"/>
  <c r="V3358" i="3"/>
  <c r="U3358" i="3"/>
  <c r="J3358" i="3"/>
  <c r="I3358" i="3"/>
  <c r="H3358" i="3"/>
  <c r="V3357" i="3"/>
  <c r="U3357" i="3"/>
  <c r="J3357" i="3"/>
  <c r="I3357" i="3"/>
  <c r="H3357" i="3"/>
  <c r="V3356" i="3"/>
  <c r="U3356" i="3"/>
  <c r="J3356" i="3"/>
  <c r="I3356" i="3"/>
  <c r="H3356" i="3"/>
  <c r="V3355" i="3"/>
  <c r="U3355" i="3"/>
  <c r="J3355" i="3"/>
  <c r="I3355" i="3"/>
  <c r="H3355" i="3"/>
  <c r="V3354" i="3"/>
  <c r="U3354" i="3"/>
  <c r="J3354" i="3"/>
  <c r="I3354" i="3"/>
  <c r="H3354" i="3"/>
  <c r="V3353" i="3"/>
  <c r="U3353" i="3"/>
  <c r="J3353" i="3"/>
  <c r="I3353" i="3"/>
  <c r="H3353" i="3"/>
  <c r="V3352" i="3"/>
  <c r="U3352" i="3"/>
  <c r="J3352" i="3"/>
  <c r="I3352" i="3"/>
  <c r="H3352" i="3"/>
  <c r="V3351" i="3"/>
  <c r="U3351" i="3"/>
  <c r="J3351" i="3"/>
  <c r="I3351" i="3"/>
  <c r="H3351" i="3"/>
  <c r="V3350" i="3"/>
  <c r="U3350" i="3"/>
  <c r="J3350" i="3"/>
  <c r="I3350" i="3"/>
  <c r="H3350" i="3"/>
  <c r="V3349" i="3"/>
  <c r="U3349" i="3"/>
  <c r="J3349" i="3"/>
  <c r="I3349" i="3"/>
  <c r="H3349" i="3"/>
  <c r="V3348" i="3"/>
  <c r="U3348" i="3"/>
  <c r="J3348" i="3"/>
  <c r="I3348" i="3"/>
  <c r="H3348" i="3"/>
  <c r="V3347" i="3"/>
  <c r="U3347" i="3"/>
  <c r="J3347" i="3"/>
  <c r="I3347" i="3"/>
  <c r="H3347" i="3"/>
  <c r="V3346" i="3"/>
  <c r="U3346" i="3"/>
  <c r="J3346" i="3"/>
  <c r="I3346" i="3"/>
  <c r="H3346" i="3"/>
  <c r="V3345" i="3"/>
  <c r="U3345" i="3"/>
  <c r="J3345" i="3"/>
  <c r="I3345" i="3"/>
  <c r="H3345" i="3"/>
  <c r="V3344" i="3"/>
  <c r="U3344" i="3"/>
  <c r="J3344" i="3"/>
  <c r="I3344" i="3"/>
  <c r="H3344" i="3"/>
  <c r="V3343" i="3"/>
  <c r="U3343" i="3"/>
  <c r="J3343" i="3"/>
  <c r="I3343" i="3"/>
  <c r="H3343" i="3"/>
  <c r="V3342" i="3"/>
  <c r="U3342" i="3"/>
  <c r="J3342" i="3"/>
  <c r="I3342" i="3"/>
  <c r="H3342" i="3"/>
  <c r="V3341" i="3"/>
  <c r="U3341" i="3"/>
  <c r="J3341" i="3"/>
  <c r="I3341" i="3"/>
  <c r="H3341" i="3"/>
  <c r="V3340" i="3"/>
  <c r="U3340" i="3"/>
  <c r="J3340" i="3"/>
  <c r="I3340" i="3"/>
  <c r="H3340" i="3"/>
  <c r="V3339" i="3"/>
  <c r="U3339" i="3"/>
  <c r="J3339" i="3"/>
  <c r="I3339" i="3"/>
  <c r="H3339" i="3"/>
  <c r="V3338" i="3"/>
  <c r="U3338" i="3"/>
  <c r="J3338" i="3"/>
  <c r="I3338" i="3"/>
  <c r="H3338" i="3"/>
  <c r="V3337" i="3"/>
  <c r="U3337" i="3"/>
  <c r="J3337" i="3"/>
  <c r="I3337" i="3"/>
  <c r="H3337" i="3"/>
  <c r="V3336" i="3"/>
  <c r="U3336" i="3"/>
  <c r="J3336" i="3"/>
  <c r="I3336" i="3"/>
  <c r="H3336" i="3"/>
  <c r="V3335" i="3"/>
  <c r="U3335" i="3"/>
  <c r="J3335" i="3"/>
  <c r="I3335" i="3"/>
  <c r="H3335" i="3"/>
  <c r="V3334" i="3"/>
  <c r="U3334" i="3"/>
  <c r="J3334" i="3"/>
  <c r="I3334" i="3"/>
  <c r="H3334" i="3"/>
  <c r="V3333" i="3"/>
  <c r="U3333" i="3"/>
  <c r="J3333" i="3"/>
  <c r="I3333" i="3"/>
  <c r="H3333" i="3"/>
  <c r="V3332" i="3"/>
  <c r="U3332" i="3"/>
  <c r="J3332" i="3"/>
  <c r="I3332" i="3"/>
  <c r="H3332" i="3"/>
  <c r="V3331" i="3"/>
  <c r="U3331" i="3"/>
  <c r="J3331" i="3"/>
  <c r="I3331" i="3"/>
  <c r="H3331" i="3"/>
  <c r="V3330" i="3"/>
  <c r="U3330" i="3"/>
  <c r="J3330" i="3"/>
  <c r="I3330" i="3"/>
  <c r="H3330" i="3"/>
  <c r="V3329" i="3"/>
  <c r="U3329" i="3"/>
  <c r="J3329" i="3"/>
  <c r="I3329" i="3"/>
  <c r="H3329" i="3"/>
  <c r="V3328" i="3"/>
  <c r="U3328" i="3"/>
  <c r="J3328" i="3"/>
  <c r="I3328" i="3"/>
  <c r="H3328" i="3"/>
  <c r="V3327" i="3"/>
  <c r="U3327" i="3"/>
  <c r="J3327" i="3"/>
  <c r="I3327" i="3"/>
  <c r="H3327" i="3"/>
  <c r="V3326" i="3"/>
  <c r="U3326" i="3"/>
  <c r="J3326" i="3"/>
  <c r="I3326" i="3"/>
  <c r="H3326" i="3"/>
  <c r="V3325" i="3"/>
  <c r="U3325" i="3"/>
  <c r="J3325" i="3"/>
  <c r="I3325" i="3"/>
  <c r="H3325" i="3"/>
  <c r="V3324" i="3"/>
  <c r="U3324" i="3"/>
  <c r="J3324" i="3"/>
  <c r="I3324" i="3"/>
  <c r="H3324" i="3"/>
  <c r="V3323" i="3"/>
  <c r="U3323" i="3"/>
  <c r="J3323" i="3"/>
  <c r="I3323" i="3"/>
  <c r="H3323" i="3"/>
  <c r="V3322" i="3"/>
  <c r="U3322" i="3"/>
  <c r="J3322" i="3"/>
  <c r="I3322" i="3"/>
  <c r="H3322" i="3"/>
  <c r="V3321" i="3"/>
  <c r="U3321" i="3"/>
  <c r="J3321" i="3"/>
  <c r="I3321" i="3"/>
  <c r="H3321" i="3"/>
  <c r="V3320" i="3"/>
  <c r="U3320" i="3"/>
  <c r="J3320" i="3"/>
  <c r="I3320" i="3"/>
  <c r="H3320" i="3"/>
  <c r="V3319" i="3"/>
  <c r="U3319" i="3"/>
  <c r="J3319" i="3"/>
  <c r="I3319" i="3"/>
  <c r="H3319" i="3"/>
  <c r="V3318" i="3"/>
  <c r="U3318" i="3"/>
  <c r="J3318" i="3"/>
  <c r="I3318" i="3"/>
  <c r="H3318" i="3"/>
  <c r="V3317" i="3"/>
  <c r="U3317" i="3"/>
  <c r="J3317" i="3"/>
  <c r="I3317" i="3"/>
  <c r="H3317" i="3"/>
  <c r="V3316" i="3"/>
  <c r="U3316" i="3"/>
  <c r="J3316" i="3"/>
  <c r="I3316" i="3"/>
  <c r="H3316" i="3"/>
  <c r="V3315" i="3"/>
  <c r="U3315" i="3"/>
  <c r="J3315" i="3"/>
  <c r="I3315" i="3"/>
  <c r="H3315" i="3"/>
  <c r="V3314" i="3"/>
  <c r="U3314" i="3"/>
  <c r="J3314" i="3"/>
  <c r="I3314" i="3"/>
  <c r="H3314" i="3"/>
  <c r="V3313" i="3"/>
  <c r="U3313" i="3"/>
  <c r="J3313" i="3"/>
  <c r="I3313" i="3"/>
  <c r="H3313" i="3"/>
  <c r="V3312" i="3"/>
  <c r="U3312" i="3"/>
  <c r="J3312" i="3"/>
  <c r="I3312" i="3"/>
  <c r="H3312" i="3"/>
  <c r="V3311" i="3"/>
  <c r="U3311" i="3"/>
  <c r="J3311" i="3"/>
  <c r="I3311" i="3"/>
  <c r="H3311" i="3"/>
  <c r="V3310" i="3"/>
  <c r="U3310" i="3"/>
  <c r="J3310" i="3"/>
  <c r="I3310" i="3"/>
  <c r="H3310" i="3"/>
  <c r="V3309" i="3"/>
  <c r="U3309" i="3"/>
  <c r="J3309" i="3"/>
  <c r="I3309" i="3"/>
  <c r="H3309" i="3"/>
  <c r="V3308" i="3"/>
  <c r="U3308" i="3"/>
  <c r="J3308" i="3"/>
  <c r="I3308" i="3"/>
  <c r="H3308" i="3"/>
  <c r="V3307" i="3"/>
  <c r="U3307" i="3"/>
  <c r="J3307" i="3"/>
  <c r="I3307" i="3"/>
  <c r="H3307" i="3"/>
  <c r="V3306" i="3"/>
  <c r="U3306" i="3"/>
  <c r="J3306" i="3"/>
  <c r="I3306" i="3"/>
  <c r="H3306" i="3"/>
  <c r="V3305" i="3"/>
  <c r="U3305" i="3"/>
  <c r="J3305" i="3"/>
  <c r="I3305" i="3"/>
  <c r="H3305" i="3"/>
  <c r="V3304" i="3"/>
  <c r="U3304" i="3"/>
  <c r="J3304" i="3"/>
  <c r="I3304" i="3"/>
  <c r="H3304" i="3"/>
  <c r="V3303" i="3"/>
  <c r="U3303" i="3"/>
  <c r="J3303" i="3"/>
  <c r="I3303" i="3"/>
  <c r="H3303" i="3"/>
  <c r="V3302" i="3"/>
  <c r="U3302" i="3"/>
  <c r="J3302" i="3"/>
  <c r="I3302" i="3"/>
  <c r="H3302" i="3"/>
  <c r="V3301" i="3"/>
  <c r="U3301" i="3"/>
  <c r="J3301" i="3"/>
  <c r="I3301" i="3"/>
  <c r="H3301" i="3"/>
  <c r="V3300" i="3"/>
  <c r="U3300" i="3"/>
  <c r="J3300" i="3"/>
  <c r="I3300" i="3"/>
  <c r="H3300" i="3"/>
  <c r="V3299" i="3"/>
  <c r="U3299" i="3"/>
  <c r="J3299" i="3"/>
  <c r="I3299" i="3"/>
  <c r="H3299" i="3"/>
  <c r="V3298" i="3"/>
  <c r="U3298" i="3"/>
  <c r="J3298" i="3"/>
  <c r="I3298" i="3"/>
  <c r="H3298" i="3"/>
  <c r="V3297" i="3"/>
  <c r="U3297" i="3"/>
  <c r="J3297" i="3"/>
  <c r="I3297" i="3"/>
  <c r="H3297" i="3"/>
  <c r="V3296" i="3"/>
  <c r="U3296" i="3"/>
  <c r="J3296" i="3"/>
  <c r="I3296" i="3"/>
  <c r="H3296" i="3"/>
  <c r="V3295" i="3"/>
  <c r="U3295" i="3"/>
  <c r="J3295" i="3"/>
  <c r="I3295" i="3"/>
  <c r="H3295" i="3"/>
  <c r="V3294" i="3"/>
  <c r="U3294" i="3"/>
  <c r="J3294" i="3"/>
  <c r="I3294" i="3"/>
  <c r="H3294" i="3"/>
  <c r="V3293" i="3"/>
  <c r="U3293" i="3"/>
  <c r="J3293" i="3"/>
  <c r="I3293" i="3"/>
  <c r="H3293" i="3"/>
  <c r="V3292" i="3"/>
  <c r="U3292" i="3"/>
  <c r="J3292" i="3"/>
  <c r="I3292" i="3"/>
  <c r="H3292" i="3"/>
  <c r="V3291" i="3"/>
  <c r="U3291" i="3"/>
  <c r="J3291" i="3"/>
  <c r="I3291" i="3"/>
  <c r="H3291" i="3"/>
  <c r="V3290" i="3"/>
  <c r="U3290" i="3"/>
  <c r="J3290" i="3"/>
  <c r="I3290" i="3"/>
  <c r="H3290" i="3"/>
  <c r="V3289" i="3"/>
  <c r="U3289" i="3"/>
  <c r="J3289" i="3"/>
  <c r="I3289" i="3"/>
  <c r="H3289" i="3"/>
  <c r="V3288" i="3"/>
  <c r="U3288" i="3"/>
  <c r="J3288" i="3"/>
  <c r="I3288" i="3"/>
  <c r="H3288" i="3"/>
  <c r="V3287" i="3"/>
  <c r="U3287" i="3"/>
  <c r="J3287" i="3"/>
  <c r="I3287" i="3"/>
  <c r="H3287" i="3"/>
  <c r="V3286" i="3"/>
  <c r="U3286" i="3"/>
  <c r="J3286" i="3"/>
  <c r="I3286" i="3"/>
  <c r="H3286" i="3"/>
  <c r="V3285" i="3"/>
  <c r="U3285" i="3"/>
  <c r="J3285" i="3"/>
  <c r="I3285" i="3"/>
  <c r="H3285" i="3"/>
  <c r="V3284" i="3"/>
  <c r="U3284" i="3"/>
  <c r="J3284" i="3"/>
  <c r="I3284" i="3"/>
  <c r="H3284" i="3"/>
  <c r="V3283" i="3"/>
  <c r="U3283" i="3"/>
  <c r="J3283" i="3"/>
  <c r="I3283" i="3"/>
  <c r="H3283" i="3"/>
  <c r="V3282" i="3"/>
  <c r="U3282" i="3"/>
  <c r="J3282" i="3"/>
  <c r="I3282" i="3"/>
  <c r="H3282" i="3"/>
  <c r="V3281" i="3"/>
  <c r="U3281" i="3"/>
  <c r="J3281" i="3"/>
  <c r="I3281" i="3"/>
  <c r="H3281" i="3"/>
  <c r="V3280" i="3"/>
  <c r="U3280" i="3"/>
  <c r="J3280" i="3"/>
  <c r="I3280" i="3"/>
  <c r="H3280" i="3"/>
  <c r="V3279" i="3"/>
  <c r="U3279" i="3"/>
  <c r="J3279" i="3"/>
  <c r="I3279" i="3"/>
  <c r="H3279" i="3"/>
  <c r="V3278" i="3"/>
  <c r="U3278" i="3"/>
  <c r="J3278" i="3"/>
  <c r="I3278" i="3"/>
  <c r="H3278" i="3"/>
  <c r="V3277" i="3"/>
  <c r="U3277" i="3"/>
  <c r="J3277" i="3"/>
  <c r="I3277" i="3"/>
  <c r="H3277" i="3"/>
  <c r="V3276" i="3"/>
  <c r="U3276" i="3"/>
  <c r="J3276" i="3"/>
  <c r="I3276" i="3"/>
  <c r="H3276" i="3"/>
  <c r="V3275" i="3"/>
  <c r="U3275" i="3"/>
  <c r="J3275" i="3"/>
  <c r="I3275" i="3"/>
  <c r="H3275" i="3"/>
  <c r="V3274" i="3"/>
  <c r="U3274" i="3"/>
  <c r="J3274" i="3"/>
  <c r="I3274" i="3"/>
  <c r="H3274" i="3"/>
  <c r="V3273" i="3"/>
  <c r="U3273" i="3"/>
  <c r="J3273" i="3"/>
  <c r="I3273" i="3"/>
  <c r="H3273" i="3"/>
  <c r="V3272" i="3"/>
  <c r="U3272" i="3"/>
  <c r="J3272" i="3"/>
  <c r="I3272" i="3"/>
  <c r="H3272" i="3"/>
  <c r="V3271" i="3"/>
  <c r="U3271" i="3"/>
  <c r="J3271" i="3"/>
  <c r="I3271" i="3"/>
  <c r="H3271" i="3"/>
  <c r="V3270" i="3"/>
  <c r="U3270" i="3"/>
  <c r="J3270" i="3"/>
  <c r="I3270" i="3"/>
  <c r="H3270" i="3"/>
  <c r="V3269" i="3"/>
  <c r="U3269" i="3"/>
  <c r="J3269" i="3"/>
  <c r="I3269" i="3"/>
  <c r="H3269" i="3"/>
  <c r="V3268" i="3"/>
  <c r="U3268" i="3"/>
  <c r="J3268" i="3"/>
  <c r="I3268" i="3"/>
  <c r="H3268" i="3"/>
  <c r="V3267" i="3"/>
  <c r="U3267" i="3"/>
  <c r="J3267" i="3"/>
  <c r="I3267" i="3"/>
  <c r="H3267" i="3"/>
  <c r="V3266" i="3"/>
  <c r="U3266" i="3"/>
  <c r="J3266" i="3"/>
  <c r="I3266" i="3"/>
  <c r="H3266" i="3"/>
  <c r="V3265" i="3"/>
  <c r="U3265" i="3"/>
  <c r="J3265" i="3"/>
  <c r="I3265" i="3"/>
  <c r="H3265" i="3"/>
  <c r="V3264" i="3"/>
  <c r="U3264" i="3"/>
  <c r="J3264" i="3"/>
  <c r="I3264" i="3"/>
  <c r="H3264" i="3"/>
  <c r="V3263" i="3"/>
  <c r="U3263" i="3"/>
  <c r="J3263" i="3"/>
  <c r="I3263" i="3"/>
  <c r="H3263" i="3"/>
  <c r="V3262" i="3"/>
  <c r="U3262" i="3"/>
  <c r="J3262" i="3"/>
  <c r="I3262" i="3"/>
  <c r="H3262" i="3"/>
  <c r="V3261" i="3"/>
  <c r="U3261" i="3"/>
  <c r="J3261" i="3"/>
  <c r="I3261" i="3"/>
  <c r="H3261" i="3"/>
  <c r="V3260" i="3"/>
  <c r="U3260" i="3"/>
  <c r="J3260" i="3"/>
  <c r="I3260" i="3"/>
  <c r="H3260" i="3"/>
  <c r="V3259" i="3"/>
  <c r="U3259" i="3"/>
  <c r="J3259" i="3"/>
  <c r="I3259" i="3"/>
  <c r="H3259" i="3"/>
  <c r="V3258" i="3"/>
  <c r="U3258" i="3"/>
  <c r="J3258" i="3"/>
  <c r="I3258" i="3"/>
  <c r="H3258" i="3"/>
  <c r="V3257" i="3"/>
  <c r="U3257" i="3"/>
  <c r="J3257" i="3"/>
  <c r="I3257" i="3"/>
  <c r="H3257" i="3"/>
  <c r="V3256" i="3"/>
  <c r="U3256" i="3"/>
  <c r="J3256" i="3"/>
  <c r="I3256" i="3"/>
  <c r="H3256" i="3"/>
  <c r="V3255" i="3"/>
  <c r="U3255" i="3"/>
  <c r="J3255" i="3"/>
  <c r="I3255" i="3"/>
  <c r="H3255" i="3"/>
  <c r="V3254" i="3"/>
  <c r="U3254" i="3"/>
  <c r="J3254" i="3"/>
  <c r="I3254" i="3"/>
  <c r="H3254" i="3"/>
  <c r="V3253" i="3"/>
  <c r="U3253" i="3"/>
  <c r="J3253" i="3"/>
  <c r="I3253" i="3"/>
  <c r="H3253" i="3"/>
  <c r="V3252" i="3"/>
  <c r="U3252" i="3"/>
  <c r="J3252" i="3"/>
  <c r="I3252" i="3"/>
  <c r="H3252" i="3"/>
  <c r="V3251" i="3"/>
  <c r="U3251" i="3"/>
  <c r="J3251" i="3"/>
  <c r="I3251" i="3"/>
  <c r="H3251" i="3"/>
  <c r="V3250" i="3"/>
  <c r="U3250" i="3"/>
  <c r="J3250" i="3"/>
  <c r="I3250" i="3"/>
  <c r="H3250" i="3"/>
  <c r="V3249" i="3"/>
  <c r="U3249" i="3"/>
  <c r="J3249" i="3"/>
  <c r="I3249" i="3"/>
  <c r="H3249" i="3"/>
  <c r="V3248" i="3"/>
  <c r="U3248" i="3"/>
  <c r="J3248" i="3"/>
  <c r="I3248" i="3"/>
  <c r="H3248" i="3"/>
  <c r="V3247" i="3"/>
  <c r="U3247" i="3"/>
  <c r="J3247" i="3"/>
  <c r="I3247" i="3"/>
  <c r="H3247" i="3"/>
  <c r="V3246" i="3"/>
  <c r="U3246" i="3"/>
  <c r="J3246" i="3"/>
  <c r="I3246" i="3"/>
  <c r="H3246" i="3"/>
  <c r="V3245" i="3"/>
  <c r="U3245" i="3"/>
  <c r="J3245" i="3"/>
  <c r="I3245" i="3"/>
  <c r="H3245" i="3"/>
  <c r="V3244" i="3"/>
  <c r="U3244" i="3"/>
  <c r="J3244" i="3"/>
  <c r="I3244" i="3"/>
  <c r="H3244" i="3"/>
  <c r="V3243" i="3"/>
  <c r="U3243" i="3"/>
  <c r="J3243" i="3"/>
  <c r="I3243" i="3"/>
  <c r="H3243" i="3"/>
  <c r="V3242" i="3"/>
  <c r="U3242" i="3"/>
  <c r="J3242" i="3"/>
  <c r="I3242" i="3"/>
  <c r="H3242" i="3"/>
  <c r="V3241" i="3"/>
  <c r="U3241" i="3"/>
  <c r="J3241" i="3"/>
  <c r="I3241" i="3"/>
  <c r="H3241" i="3"/>
  <c r="V3240" i="3"/>
  <c r="U3240" i="3"/>
  <c r="J3240" i="3"/>
  <c r="I3240" i="3"/>
  <c r="H3240" i="3"/>
  <c r="V3239" i="3"/>
  <c r="U3239" i="3"/>
  <c r="J3239" i="3"/>
  <c r="I3239" i="3"/>
  <c r="H3239" i="3"/>
  <c r="V3238" i="3"/>
  <c r="U3238" i="3"/>
  <c r="J3238" i="3"/>
  <c r="I3238" i="3"/>
  <c r="H3238" i="3"/>
  <c r="V3237" i="3"/>
  <c r="U3237" i="3"/>
  <c r="J3237" i="3"/>
  <c r="I3237" i="3"/>
  <c r="H3237" i="3"/>
  <c r="V3236" i="3"/>
  <c r="U3236" i="3"/>
  <c r="J3236" i="3"/>
  <c r="I3236" i="3"/>
  <c r="H3236" i="3"/>
  <c r="V3235" i="3"/>
  <c r="U3235" i="3"/>
  <c r="J3235" i="3"/>
  <c r="I3235" i="3"/>
  <c r="H3235" i="3"/>
  <c r="V3234" i="3"/>
  <c r="U3234" i="3"/>
  <c r="J3234" i="3"/>
  <c r="I3234" i="3"/>
  <c r="H3234" i="3"/>
  <c r="V3233" i="3"/>
  <c r="U3233" i="3"/>
  <c r="J3233" i="3"/>
  <c r="I3233" i="3"/>
  <c r="H3233" i="3"/>
  <c r="V3232" i="3"/>
  <c r="U3232" i="3"/>
  <c r="J3232" i="3"/>
  <c r="I3232" i="3"/>
  <c r="H3232" i="3"/>
  <c r="V3231" i="3"/>
  <c r="U3231" i="3"/>
  <c r="J3231" i="3"/>
  <c r="I3231" i="3"/>
  <c r="H3231" i="3"/>
  <c r="V3230" i="3"/>
  <c r="U3230" i="3"/>
  <c r="J3230" i="3"/>
  <c r="I3230" i="3"/>
  <c r="H3230" i="3"/>
  <c r="V3229" i="3"/>
  <c r="U3229" i="3"/>
  <c r="J3229" i="3"/>
  <c r="I3229" i="3"/>
  <c r="H3229" i="3"/>
  <c r="V3228" i="3"/>
  <c r="U3228" i="3"/>
  <c r="J3228" i="3"/>
  <c r="I3228" i="3"/>
  <c r="H3228" i="3"/>
  <c r="V3227" i="3"/>
  <c r="U3227" i="3"/>
  <c r="J3227" i="3"/>
  <c r="I3227" i="3"/>
  <c r="H3227" i="3"/>
  <c r="V3226" i="3"/>
  <c r="U3226" i="3"/>
  <c r="J3226" i="3"/>
  <c r="I3226" i="3"/>
  <c r="H3226" i="3"/>
  <c r="V3225" i="3"/>
  <c r="U3225" i="3"/>
  <c r="J3225" i="3"/>
  <c r="I3225" i="3"/>
  <c r="H3225" i="3"/>
  <c r="V3224" i="3"/>
  <c r="U3224" i="3"/>
  <c r="J3224" i="3"/>
  <c r="I3224" i="3"/>
  <c r="H3224" i="3"/>
  <c r="V3223" i="3"/>
  <c r="U3223" i="3"/>
  <c r="J3223" i="3"/>
  <c r="I3223" i="3"/>
  <c r="H3223" i="3"/>
  <c r="V3222" i="3"/>
  <c r="U3222" i="3"/>
  <c r="J3222" i="3"/>
  <c r="I3222" i="3"/>
  <c r="H3222" i="3"/>
  <c r="V3221" i="3"/>
  <c r="U3221" i="3"/>
  <c r="J3221" i="3"/>
  <c r="I3221" i="3"/>
  <c r="H3221" i="3"/>
  <c r="V3220" i="3"/>
  <c r="U3220" i="3"/>
  <c r="J3220" i="3"/>
  <c r="I3220" i="3"/>
  <c r="H3220" i="3"/>
  <c r="V3219" i="3"/>
  <c r="U3219" i="3"/>
  <c r="J3219" i="3"/>
  <c r="I3219" i="3"/>
  <c r="H3219" i="3"/>
  <c r="V3218" i="3"/>
  <c r="U3218" i="3"/>
  <c r="J3218" i="3"/>
  <c r="I3218" i="3"/>
  <c r="H3218" i="3"/>
  <c r="V3217" i="3"/>
  <c r="U3217" i="3"/>
  <c r="J3217" i="3"/>
  <c r="I3217" i="3"/>
  <c r="H3217" i="3"/>
  <c r="V3216" i="3"/>
  <c r="U3216" i="3"/>
  <c r="J3216" i="3"/>
  <c r="I3216" i="3"/>
  <c r="H3216" i="3"/>
  <c r="V3215" i="3"/>
  <c r="U3215" i="3"/>
  <c r="J3215" i="3"/>
  <c r="I3215" i="3"/>
  <c r="H3215" i="3"/>
  <c r="V3214" i="3"/>
  <c r="U3214" i="3"/>
  <c r="J3214" i="3"/>
  <c r="I3214" i="3"/>
  <c r="H3214" i="3"/>
  <c r="V3213" i="3"/>
  <c r="U3213" i="3"/>
  <c r="J3213" i="3"/>
  <c r="I3213" i="3"/>
  <c r="H3213" i="3"/>
  <c r="V3212" i="3"/>
  <c r="U3212" i="3"/>
  <c r="J3212" i="3"/>
  <c r="I3212" i="3"/>
  <c r="H3212" i="3"/>
  <c r="V3211" i="3"/>
  <c r="U3211" i="3"/>
  <c r="J3211" i="3"/>
  <c r="I3211" i="3"/>
  <c r="H3211" i="3"/>
  <c r="V3210" i="3"/>
  <c r="U3210" i="3"/>
  <c r="J3210" i="3"/>
  <c r="I3210" i="3"/>
  <c r="H3210" i="3"/>
  <c r="V3209" i="3"/>
  <c r="U3209" i="3"/>
  <c r="J3209" i="3"/>
  <c r="I3209" i="3"/>
  <c r="H3209" i="3"/>
  <c r="V3208" i="3"/>
  <c r="U3208" i="3"/>
  <c r="J3208" i="3"/>
  <c r="I3208" i="3"/>
  <c r="H3208" i="3"/>
  <c r="V3207" i="3"/>
  <c r="U3207" i="3"/>
  <c r="J3207" i="3"/>
  <c r="I3207" i="3"/>
  <c r="H3207" i="3"/>
  <c r="V3206" i="3"/>
  <c r="U3206" i="3"/>
  <c r="J3206" i="3"/>
  <c r="I3206" i="3"/>
  <c r="H3206" i="3"/>
  <c r="V3205" i="3"/>
  <c r="U3205" i="3"/>
  <c r="J3205" i="3"/>
  <c r="I3205" i="3"/>
  <c r="H3205" i="3"/>
  <c r="V3204" i="3"/>
  <c r="U3204" i="3"/>
  <c r="J3204" i="3"/>
  <c r="I3204" i="3"/>
  <c r="H3204" i="3"/>
  <c r="V3203" i="3"/>
  <c r="U3203" i="3"/>
  <c r="J3203" i="3"/>
  <c r="I3203" i="3"/>
  <c r="H3203" i="3"/>
  <c r="V3202" i="3"/>
  <c r="U3202" i="3"/>
  <c r="J3202" i="3"/>
  <c r="I3202" i="3"/>
  <c r="H3202" i="3"/>
  <c r="V3201" i="3"/>
  <c r="U3201" i="3"/>
  <c r="J3201" i="3"/>
  <c r="I3201" i="3"/>
  <c r="H3201" i="3"/>
  <c r="V3200" i="3"/>
  <c r="U3200" i="3"/>
  <c r="J3200" i="3"/>
  <c r="I3200" i="3"/>
  <c r="H3200" i="3"/>
  <c r="V3199" i="3"/>
  <c r="U3199" i="3"/>
  <c r="J3199" i="3"/>
  <c r="I3199" i="3"/>
  <c r="H3199" i="3"/>
  <c r="V3198" i="3"/>
  <c r="U3198" i="3"/>
  <c r="J3198" i="3"/>
  <c r="I3198" i="3"/>
  <c r="H3198" i="3"/>
  <c r="V3197" i="3"/>
  <c r="U3197" i="3"/>
  <c r="J3197" i="3"/>
  <c r="I3197" i="3"/>
  <c r="H3197" i="3"/>
  <c r="V3196" i="3"/>
  <c r="U3196" i="3"/>
  <c r="J3196" i="3"/>
  <c r="I3196" i="3"/>
  <c r="H3196" i="3"/>
  <c r="V3195" i="3"/>
  <c r="U3195" i="3"/>
  <c r="J3195" i="3"/>
  <c r="I3195" i="3"/>
  <c r="H3195" i="3"/>
  <c r="V3194" i="3"/>
  <c r="U3194" i="3"/>
  <c r="J3194" i="3"/>
  <c r="I3194" i="3"/>
  <c r="H3194" i="3"/>
  <c r="V3193" i="3"/>
  <c r="U3193" i="3"/>
  <c r="J3193" i="3"/>
  <c r="I3193" i="3"/>
  <c r="H3193" i="3"/>
  <c r="V3192" i="3"/>
  <c r="U3192" i="3"/>
  <c r="J3192" i="3"/>
  <c r="I3192" i="3"/>
  <c r="H3192" i="3"/>
  <c r="V3191" i="3"/>
  <c r="U3191" i="3"/>
  <c r="J3191" i="3"/>
  <c r="I3191" i="3"/>
  <c r="H3191" i="3"/>
  <c r="V3190" i="3"/>
  <c r="U3190" i="3"/>
  <c r="J3190" i="3"/>
  <c r="I3190" i="3"/>
  <c r="H3190" i="3"/>
  <c r="V3189" i="3"/>
  <c r="U3189" i="3"/>
  <c r="J3189" i="3"/>
  <c r="I3189" i="3"/>
  <c r="H3189" i="3"/>
  <c r="V3188" i="3"/>
  <c r="U3188" i="3"/>
  <c r="J3188" i="3"/>
  <c r="I3188" i="3"/>
  <c r="H3188" i="3"/>
  <c r="V3187" i="3"/>
  <c r="U3187" i="3"/>
  <c r="J3187" i="3"/>
  <c r="I3187" i="3"/>
  <c r="H3187" i="3"/>
  <c r="V3186" i="3"/>
  <c r="U3186" i="3"/>
  <c r="J3186" i="3"/>
  <c r="I3186" i="3"/>
  <c r="H3186" i="3"/>
  <c r="V3185" i="3"/>
  <c r="U3185" i="3"/>
  <c r="J3185" i="3"/>
  <c r="I3185" i="3"/>
  <c r="H3185" i="3"/>
  <c r="V3184" i="3"/>
  <c r="U3184" i="3"/>
  <c r="J3184" i="3"/>
  <c r="I3184" i="3"/>
  <c r="H3184" i="3"/>
  <c r="V3183" i="3"/>
  <c r="U3183" i="3"/>
  <c r="J3183" i="3"/>
  <c r="I3183" i="3"/>
  <c r="H3183" i="3"/>
  <c r="V3182" i="3"/>
  <c r="U3182" i="3"/>
  <c r="J3182" i="3"/>
  <c r="I3182" i="3"/>
  <c r="H3182" i="3"/>
  <c r="V3181" i="3"/>
  <c r="U3181" i="3"/>
  <c r="J3181" i="3"/>
  <c r="I3181" i="3"/>
  <c r="H3181" i="3"/>
  <c r="V3180" i="3"/>
  <c r="U3180" i="3"/>
  <c r="J3180" i="3"/>
  <c r="I3180" i="3"/>
  <c r="H3180" i="3"/>
  <c r="V3179" i="3"/>
  <c r="U3179" i="3"/>
  <c r="J3179" i="3"/>
  <c r="I3179" i="3"/>
  <c r="H3179" i="3"/>
  <c r="V3178" i="3"/>
  <c r="U3178" i="3"/>
  <c r="J3178" i="3"/>
  <c r="I3178" i="3"/>
  <c r="H3178" i="3"/>
  <c r="V3177" i="3"/>
  <c r="U3177" i="3"/>
  <c r="J3177" i="3"/>
  <c r="I3177" i="3"/>
  <c r="H3177" i="3"/>
  <c r="V3176" i="3"/>
  <c r="U3176" i="3"/>
  <c r="J3176" i="3"/>
  <c r="I3176" i="3"/>
  <c r="H3176" i="3"/>
  <c r="V3175" i="3"/>
  <c r="U3175" i="3"/>
  <c r="J3175" i="3"/>
  <c r="I3175" i="3"/>
  <c r="H3175" i="3"/>
  <c r="V3174" i="3"/>
  <c r="U3174" i="3"/>
  <c r="J3174" i="3"/>
  <c r="I3174" i="3"/>
  <c r="H3174" i="3"/>
  <c r="V3173" i="3"/>
  <c r="U3173" i="3"/>
  <c r="J3173" i="3"/>
  <c r="I3173" i="3"/>
  <c r="H3173" i="3"/>
  <c r="V3172" i="3"/>
  <c r="U3172" i="3"/>
  <c r="J3172" i="3"/>
  <c r="I3172" i="3"/>
  <c r="H3172" i="3"/>
  <c r="V3171" i="3"/>
  <c r="U3171" i="3"/>
  <c r="J3171" i="3"/>
  <c r="I3171" i="3"/>
  <c r="H3171" i="3"/>
  <c r="V3170" i="3"/>
  <c r="U3170" i="3"/>
  <c r="J3170" i="3"/>
  <c r="I3170" i="3"/>
  <c r="H3170" i="3"/>
  <c r="V3169" i="3"/>
  <c r="U3169" i="3"/>
  <c r="J3169" i="3"/>
  <c r="I3169" i="3"/>
  <c r="H3169" i="3"/>
  <c r="V3168" i="3"/>
  <c r="U3168" i="3"/>
  <c r="J3168" i="3"/>
  <c r="I3168" i="3"/>
  <c r="H3168" i="3"/>
  <c r="V3167" i="3"/>
  <c r="U3167" i="3"/>
  <c r="J3167" i="3"/>
  <c r="I3167" i="3"/>
  <c r="H3167" i="3"/>
  <c r="V3166" i="3"/>
  <c r="U3166" i="3"/>
  <c r="J3166" i="3"/>
  <c r="I3166" i="3"/>
  <c r="H3166" i="3"/>
  <c r="V3165" i="3"/>
  <c r="U3165" i="3"/>
  <c r="J3165" i="3"/>
  <c r="I3165" i="3"/>
  <c r="H3165" i="3"/>
  <c r="V3164" i="3"/>
  <c r="U3164" i="3"/>
  <c r="J3164" i="3"/>
  <c r="I3164" i="3"/>
  <c r="H3164" i="3"/>
  <c r="V3163" i="3"/>
  <c r="U3163" i="3"/>
  <c r="J3163" i="3"/>
  <c r="I3163" i="3"/>
  <c r="H3163" i="3"/>
  <c r="V3162" i="3"/>
  <c r="U3162" i="3"/>
  <c r="J3162" i="3"/>
  <c r="I3162" i="3"/>
  <c r="H3162" i="3"/>
  <c r="V3161" i="3"/>
  <c r="U3161" i="3"/>
  <c r="J3161" i="3"/>
  <c r="I3161" i="3"/>
  <c r="H3161" i="3"/>
  <c r="V3160" i="3"/>
  <c r="U3160" i="3"/>
  <c r="J3160" i="3"/>
  <c r="I3160" i="3"/>
  <c r="H3160" i="3"/>
  <c r="V3159" i="3"/>
  <c r="U3159" i="3"/>
  <c r="J3159" i="3"/>
  <c r="I3159" i="3"/>
  <c r="H3159" i="3"/>
  <c r="V3158" i="3"/>
  <c r="U3158" i="3"/>
  <c r="J3158" i="3"/>
  <c r="I3158" i="3"/>
  <c r="H3158" i="3"/>
  <c r="V3157" i="3"/>
  <c r="U3157" i="3"/>
  <c r="J3157" i="3"/>
  <c r="I3157" i="3"/>
  <c r="H3157" i="3"/>
  <c r="V3156" i="3"/>
  <c r="U3156" i="3"/>
  <c r="J3156" i="3"/>
  <c r="I3156" i="3"/>
  <c r="H3156" i="3"/>
  <c r="V3155" i="3"/>
  <c r="U3155" i="3"/>
  <c r="J3155" i="3"/>
  <c r="I3155" i="3"/>
  <c r="H3155" i="3"/>
  <c r="V3154" i="3"/>
  <c r="U3154" i="3"/>
  <c r="J3154" i="3"/>
  <c r="I3154" i="3"/>
  <c r="H3154" i="3"/>
  <c r="V3153" i="3"/>
  <c r="U3153" i="3"/>
  <c r="J3153" i="3"/>
  <c r="I3153" i="3"/>
  <c r="H3153" i="3"/>
  <c r="V3152" i="3"/>
  <c r="U3152" i="3"/>
  <c r="J3152" i="3"/>
  <c r="I3152" i="3"/>
  <c r="H3152" i="3"/>
  <c r="V3151" i="3"/>
  <c r="U3151" i="3"/>
  <c r="J3151" i="3"/>
  <c r="I3151" i="3"/>
  <c r="H3151" i="3"/>
  <c r="V3150" i="3"/>
  <c r="U3150" i="3"/>
  <c r="J3150" i="3"/>
  <c r="I3150" i="3"/>
  <c r="H3150" i="3"/>
  <c r="V3149" i="3"/>
  <c r="U3149" i="3"/>
  <c r="J3149" i="3"/>
  <c r="I3149" i="3"/>
  <c r="H3149" i="3"/>
  <c r="V3148" i="3"/>
  <c r="U3148" i="3"/>
  <c r="J3148" i="3"/>
  <c r="I3148" i="3"/>
  <c r="H3148" i="3"/>
  <c r="V3147" i="3"/>
  <c r="U3147" i="3"/>
  <c r="J3147" i="3"/>
  <c r="I3147" i="3"/>
  <c r="H3147" i="3"/>
  <c r="V3146" i="3"/>
  <c r="U3146" i="3"/>
  <c r="J3146" i="3"/>
  <c r="I3146" i="3"/>
  <c r="H3146" i="3"/>
  <c r="V3145" i="3"/>
  <c r="U3145" i="3"/>
  <c r="J3145" i="3"/>
  <c r="I3145" i="3"/>
  <c r="H3145" i="3"/>
  <c r="V3144" i="3"/>
  <c r="U3144" i="3"/>
  <c r="J3144" i="3"/>
  <c r="I3144" i="3"/>
  <c r="H3144" i="3"/>
  <c r="V3143" i="3"/>
  <c r="U3143" i="3"/>
  <c r="J3143" i="3"/>
  <c r="I3143" i="3"/>
  <c r="H3143" i="3"/>
  <c r="V3142" i="3"/>
  <c r="U3142" i="3"/>
  <c r="J3142" i="3"/>
  <c r="I3142" i="3"/>
  <c r="H3142" i="3"/>
  <c r="V3141" i="3"/>
  <c r="U3141" i="3"/>
  <c r="J3141" i="3"/>
  <c r="I3141" i="3"/>
  <c r="H3141" i="3"/>
  <c r="V3140" i="3"/>
  <c r="U3140" i="3"/>
  <c r="J3140" i="3"/>
  <c r="I3140" i="3"/>
  <c r="H3140" i="3"/>
  <c r="V3139" i="3"/>
  <c r="U3139" i="3"/>
  <c r="J3139" i="3"/>
  <c r="I3139" i="3"/>
  <c r="H3139" i="3"/>
  <c r="V3138" i="3"/>
  <c r="U3138" i="3"/>
  <c r="J3138" i="3"/>
  <c r="I3138" i="3"/>
  <c r="H3138" i="3"/>
  <c r="V3137" i="3"/>
  <c r="U3137" i="3"/>
  <c r="J3137" i="3"/>
  <c r="I3137" i="3"/>
  <c r="H3137" i="3"/>
  <c r="V3136" i="3"/>
  <c r="U3136" i="3"/>
  <c r="J3136" i="3"/>
  <c r="I3136" i="3"/>
  <c r="H3136" i="3"/>
  <c r="V3135" i="3"/>
  <c r="U3135" i="3"/>
  <c r="J3135" i="3"/>
  <c r="I3135" i="3"/>
  <c r="H3135" i="3"/>
  <c r="V3134" i="3"/>
  <c r="U3134" i="3"/>
  <c r="J3134" i="3"/>
  <c r="I3134" i="3"/>
  <c r="H3134" i="3"/>
  <c r="V3133" i="3"/>
  <c r="U3133" i="3"/>
  <c r="J3133" i="3"/>
  <c r="I3133" i="3"/>
  <c r="H3133" i="3"/>
  <c r="V3132" i="3"/>
  <c r="U3132" i="3"/>
  <c r="J3132" i="3"/>
  <c r="I3132" i="3"/>
  <c r="H3132" i="3"/>
  <c r="V3131" i="3"/>
  <c r="U3131" i="3"/>
  <c r="J3131" i="3"/>
  <c r="I3131" i="3"/>
  <c r="H3131" i="3"/>
  <c r="V3130" i="3"/>
  <c r="U3130" i="3"/>
  <c r="J3130" i="3"/>
  <c r="I3130" i="3"/>
  <c r="H3130" i="3"/>
  <c r="V3129" i="3"/>
  <c r="U3129" i="3"/>
  <c r="J3129" i="3"/>
  <c r="I3129" i="3"/>
  <c r="H3129" i="3"/>
  <c r="V3128" i="3"/>
  <c r="U3128" i="3"/>
  <c r="J3128" i="3"/>
  <c r="I3128" i="3"/>
  <c r="H3128" i="3"/>
  <c r="V3127" i="3"/>
  <c r="U3127" i="3"/>
  <c r="J3127" i="3"/>
  <c r="I3127" i="3"/>
  <c r="H3127" i="3"/>
  <c r="V3126" i="3"/>
  <c r="U3126" i="3"/>
  <c r="J3126" i="3"/>
  <c r="I3126" i="3"/>
  <c r="H3126" i="3"/>
  <c r="V3125" i="3"/>
  <c r="U3125" i="3"/>
  <c r="J3125" i="3"/>
  <c r="I3125" i="3"/>
  <c r="H3125" i="3"/>
  <c r="V3124" i="3"/>
  <c r="U3124" i="3"/>
  <c r="J3124" i="3"/>
  <c r="I3124" i="3"/>
  <c r="H3124" i="3"/>
  <c r="V3123" i="3"/>
  <c r="U3123" i="3"/>
  <c r="J3123" i="3"/>
  <c r="I3123" i="3"/>
  <c r="H3123" i="3"/>
  <c r="V3122" i="3"/>
  <c r="U3122" i="3"/>
  <c r="J3122" i="3"/>
  <c r="I3122" i="3"/>
  <c r="H3122" i="3"/>
  <c r="V3121" i="3"/>
  <c r="U3121" i="3"/>
  <c r="J3121" i="3"/>
  <c r="I3121" i="3"/>
  <c r="H3121" i="3"/>
  <c r="V3120" i="3"/>
  <c r="U3120" i="3"/>
  <c r="J3120" i="3"/>
  <c r="I3120" i="3"/>
  <c r="H3120" i="3"/>
  <c r="V3119" i="3"/>
  <c r="U3119" i="3"/>
  <c r="J3119" i="3"/>
  <c r="I3119" i="3"/>
  <c r="H3119" i="3"/>
  <c r="V3118" i="3"/>
  <c r="U3118" i="3"/>
  <c r="J3118" i="3"/>
  <c r="I3118" i="3"/>
  <c r="H3118" i="3"/>
  <c r="V3117" i="3"/>
  <c r="U3117" i="3"/>
  <c r="J3117" i="3"/>
  <c r="I3117" i="3"/>
  <c r="H3117" i="3"/>
  <c r="V3116" i="3"/>
  <c r="U3116" i="3"/>
  <c r="J3116" i="3"/>
  <c r="I3116" i="3"/>
  <c r="H3116" i="3"/>
  <c r="V3115" i="3"/>
  <c r="U3115" i="3"/>
  <c r="J3115" i="3"/>
  <c r="I3115" i="3"/>
  <c r="H3115" i="3"/>
  <c r="V3114" i="3"/>
  <c r="U3114" i="3"/>
  <c r="J3114" i="3"/>
  <c r="I3114" i="3"/>
  <c r="H3114" i="3"/>
  <c r="V3113" i="3"/>
  <c r="U3113" i="3"/>
  <c r="J3113" i="3"/>
  <c r="I3113" i="3"/>
  <c r="H3113" i="3"/>
  <c r="V3112" i="3"/>
  <c r="U3112" i="3"/>
  <c r="J3112" i="3"/>
  <c r="I3112" i="3"/>
  <c r="H3112" i="3"/>
  <c r="V3111" i="3"/>
  <c r="U3111" i="3"/>
  <c r="J3111" i="3"/>
  <c r="I3111" i="3"/>
  <c r="H3111" i="3"/>
  <c r="V3110" i="3"/>
  <c r="U3110" i="3"/>
  <c r="J3110" i="3"/>
  <c r="I3110" i="3"/>
  <c r="H3110" i="3"/>
  <c r="V3109" i="3"/>
  <c r="U3109" i="3"/>
  <c r="J3109" i="3"/>
  <c r="I3109" i="3"/>
  <c r="H3109" i="3"/>
  <c r="V3108" i="3"/>
  <c r="U3108" i="3"/>
  <c r="J3108" i="3"/>
  <c r="I3108" i="3"/>
  <c r="H3108" i="3"/>
  <c r="V3107" i="3"/>
  <c r="U3107" i="3"/>
  <c r="J3107" i="3"/>
  <c r="I3107" i="3"/>
  <c r="H3107" i="3"/>
  <c r="V3106" i="3"/>
  <c r="U3106" i="3"/>
  <c r="J3106" i="3"/>
  <c r="I3106" i="3"/>
  <c r="H3106" i="3"/>
  <c r="V3105" i="3"/>
  <c r="U3105" i="3"/>
  <c r="J3105" i="3"/>
  <c r="I3105" i="3"/>
  <c r="H3105" i="3"/>
  <c r="V3104" i="3"/>
  <c r="U3104" i="3"/>
  <c r="J3104" i="3"/>
  <c r="I3104" i="3"/>
  <c r="H3104" i="3"/>
  <c r="V3103" i="3"/>
  <c r="U3103" i="3"/>
  <c r="J3103" i="3"/>
  <c r="I3103" i="3"/>
  <c r="H3103" i="3"/>
  <c r="V3102" i="3"/>
  <c r="U3102" i="3"/>
  <c r="J3102" i="3"/>
  <c r="I3102" i="3"/>
  <c r="H3102" i="3"/>
  <c r="V3101" i="3"/>
  <c r="U3101" i="3"/>
  <c r="J3101" i="3"/>
  <c r="I3101" i="3"/>
  <c r="H3101" i="3"/>
  <c r="V3100" i="3"/>
  <c r="U3100" i="3"/>
  <c r="J3100" i="3"/>
  <c r="I3100" i="3"/>
  <c r="H3100" i="3"/>
  <c r="V3099" i="3"/>
  <c r="U3099" i="3"/>
  <c r="J3099" i="3"/>
  <c r="I3099" i="3"/>
  <c r="H3099" i="3"/>
  <c r="V3098" i="3"/>
  <c r="U3098" i="3"/>
  <c r="J3098" i="3"/>
  <c r="I3098" i="3"/>
  <c r="H3098" i="3"/>
  <c r="V3097" i="3"/>
  <c r="U3097" i="3"/>
  <c r="J3097" i="3"/>
  <c r="I3097" i="3"/>
  <c r="H3097" i="3"/>
  <c r="V3096" i="3"/>
  <c r="U3096" i="3"/>
  <c r="J3096" i="3"/>
  <c r="I3096" i="3"/>
  <c r="H3096" i="3"/>
  <c r="V3095" i="3"/>
  <c r="U3095" i="3"/>
  <c r="J3095" i="3"/>
  <c r="I3095" i="3"/>
  <c r="H3095" i="3"/>
  <c r="V3094" i="3"/>
  <c r="U3094" i="3"/>
  <c r="J3094" i="3"/>
  <c r="I3094" i="3"/>
  <c r="H3094" i="3"/>
  <c r="V3093" i="3"/>
  <c r="U3093" i="3"/>
  <c r="J3093" i="3"/>
  <c r="I3093" i="3"/>
  <c r="H3093" i="3"/>
  <c r="V3092" i="3"/>
  <c r="U3092" i="3"/>
  <c r="J3092" i="3"/>
  <c r="I3092" i="3"/>
  <c r="H3092" i="3"/>
  <c r="V3091" i="3"/>
  <c r="U3091" i="3"/>
  <c r="J3091" i="3"/>
  <c r="I3091" i="3"/>
  <c r="H3091" i="3"/>
  <c r="V3090" i="3"/>
  <c r="U3090" i="3"/>
  <c r="J3090" i="3"/>
  <c r="I3090" i="3"/>
  <c r="H3090" i="3"/>
  <c r="V3089" i="3"/>
  <c r="U3089" i="3"/>
  <c r="J3089" i="3"/>
  <c r="I3089" i="3"/>
  <c r="H3089" i="3"/>
  <c r="V3088" i="3"/>
  <c r="U3088" i="3"/>
  <c r="J3088" i="3"/>
  <c r="I3088" i="3"/>
  <c r="H3088" i="3"/>
  <c r="V3087" i="3"/>
  <c r="U3087" i="3"/>
  <c r="J3087" i="3"/>
  <c r="I3087" i="3"/>
  <c r="H3087" i="3"/>
  <c r="V3086" i="3"/>
  <c r="U3086" i="3"/>
  <c r="J3086" i="3"/>
  <c r="I3086" i="3"/>
  <c r="H3086" i="3"/>
  <c r="V3085" i="3"/>
  <c r="U3085" i="3"/>
  <c r="J3085" i="3"/>
  <c r="I3085" i="3"/>
  <c r="H3085" i="3"/>
  <c r="V3084" i="3"/>
  <c r="U3084" i="3"/>
  <c r="J3084" i="3"/>
  <c r="I3084" i="3"/>
  <c r="H3084" i="3"/>
  <c r="V3083" i="3"/>
  <c r="U3083" i="3"/>
  <c r="J3083" i="3"/>
  <c r="I3083" i="3"/>
  <c r="H3083" i="3"/>
  <c r="V3082" i="3"/>
  <c r="U3082" i="3"/>
  <c r="J3082" i="3"/>
  <c r="I3082" i="3"/>
  <c r="H3082" i="3"/>
  <c r="V3081" i="3"/>
  <c r="U3081" i="3"/>
  <c r="J3081" i="3"/>
  <c r="I3081" i="3"/>
  <c r="H3081" i="3"/>
  <c r="V3080" i="3"/>
  <c r="U3080" i="3"/>
  <c r="J3080" i="3"/>
  <c r="I3080" i="3"/>
  <c r="H3080" i="3"/>
  <c r="V3079" i="3"/>
  <c r="U3079" i="3"/>
  <c r="J3079" i="3"/>
  <c r="I3079" i="3"/>
  <c r="H3079" i="3"/>
  <c r="V3078" i="3"/>
  <c r="U3078" i="3"/>
  <c r="J3078" i="3"/>
  <c r="I3078" i="3"/>
  <c r="H3078" i="3"/>
  <c r="V3077" i="3"/>
  <c r="U3077" i="3"/>
  <c r="J3077" i="3"/>
  <c r="I3077" i="3"/>
  <c r="H3077" i="3"/>
  <c r="V3076" i="3"/>
  <c r="U3076" i="3"/>
  <c r="J3076" i="3"/>
  <c r="I3076" i="3"/>
  <c r="H3076" i="3"/>
  <c r="V3075" i="3"/>
  <c r="U3075" i="3"/>
  <c r="J3075" i="3"/>
  <c r="I3075" i="3"/>
  <c r="H3075" i="3"/>
  <c r="V3074" i="3"/>
  <c r="U3074" i="3"/>
  <c r="J3074" i="3"/>
  <c r="I3074" i="3"/>
  <c r="H3074" i="3"/>
  <c r="V3073" i="3"/>
  <c r="U3073" i="3"/>
  <c r="J3073" i="3"/>
  <c r="I3073" i="3"/>
  <c r="H3073" i="3"/>
  <c r="V3072" i="3"/>
  <c r="U3072" i="3"/>
  <c r="J3072" i="3"/>
  <c r="I3072" i="3"/>
  <c r="H3072" i="3"/>
  <c r="V3071" i="3"/>
  <c r="U3071" i="3"/>
  <c r="J3071" i="3"/>
  <c r="I3071" i="3"/>
  <c r="H3071" i="3"/>
  <c r="V3070" i="3"/>
  <c r="U3070" i="3"/>
  <c r="J3070" i="3"/>
  <c r="I3070" i="3"/>
  <c r="H3070" i="3"/>
  <c r="V3069" i="3"/>
  <c r="U3069" i="3"/>
  <c r="J3069" i="3"/>
  <c r="I3069" i="3"/>
  <c r="H3069" i="3"/>
  <c r="V3068" i="3"/>
  <c r="U3068" i="3"/>
  <c r="J3068" i="3"/>
  <c r="I3068" i="3"/>
  <c r="H3068" i="3"/>
  <c r="V3067" i="3"/>
  <c r="U3067" i="3"/>
  <c r="J3067" i="3"/>
  <c r="I3067" i="3"/>
  <c r="H3067" i="3"/>
  <c r="V3066" i="3"/>
  <c r="U3066" i="3"/>
  <c r="J3066" i="3"/>
  <c r="I3066" i="3"/>
  <c r="H3066" i="3"/>
  <c r="V3065" i="3"/>
  <c r="U3065" i="3"/>
  <c r="J3065" i="3"/>
  <c r="I3065" i="3"/>
  <c r="H3065" i="3"/>
  <c r="V3064" i="3"/>
  <c r="U3064" i="3"/>
  <c r="J3064" i="3"/>
  <c r="I3064" i="3"/>
  <c r="H3064" i="3"/>
  <c r="V3063" i="3"/>
  <c r="U3063" i="3"/>
  <c r="J3063" i="3"/>
  <c r="I3063" i="3"/>
  <c r="H3063" i="3"/>
  <c r="V3062" i="3"/>
  <c r="U3062" i="3"/>
  <c r="J3062" i="3"/>
  <c r="I3062" i="3"/>
  <c r="H3062" i="3"/>
  <c r="V3061" i="3"/>
  <c r="U3061" i="3"/>
  <c r="J3061" i="3"/>
  <c r="I3061" i="3"/>
  <c r="H3061" i="3"/>
  <c r="V3060" i="3"/>
  <c r="U3060" i="3"/>
  <c r="J3060" i="3"/>
  <c r="I3060" i="3"/>
  <c r="H3060" i="3"/>
  <c r="V3059" i="3"/>
  <c r="U3059" i="3"/>
  <c r="J3059" i="3"/>
  <c r="I3059" i="3"/>
  <c r="H3059" i="3"/>
  <c r="V3058" i="3"/>
  <c r="U3058" i="3"/>
  <c r="J3058" i="3"/>
  <c r="I3058" i="3"/>
  <c r="H3058" i="3"/>
  <c r="V3057" i="3"/>
  <c r="U3057" i="3"/>
  <c r="J3057" i="3"/>
  <c r="I3057" i="3"/>
  <c r="H3057" i="3"/>
  <c r="V3056" i="3"/>
  <c r="U3056" i="3"/>
  <c r="J3056" i="3"/>
  <c r="I3056" i="3"/>
  <c r="H3056" i="3"/>
  <c r="V3055" i="3"/>
  <c r="U3055" i="3"/>
  <c r="J3055" i="3"/>
  <c r="I3055" i="3"/>
  <c r="H3055" i="3"/>
  <c r="V3054" i="3"/>
  <c r="U3054" i="3"/>
  <c r="J3054" i="3"/>
  <c r="I3054" i="3"/>
  <c r="H3054" i="3"/>
  <c r="V3053" i="3"/>
  <c r="U3053" i="3"/>
  <c r="J3053" i="3"/>
  <c r="I3053" i="3"/>
  <c r="H3053" i="3"/>
  <c r="V3052" i="3"/>
  <c r="U3052" i="3"/>
  <c r="J3052" i="3"/>
  <c r="I3052" i="3"/>
  <c r="H3052" i="3"/>
  <c r="V3051" i="3"/>
  <c r="U3051" i="3"/>
  <c r="J3051" i="3"/>
  <c r="I3051" i="3"/>
  <c r="H3051" i="3"/>
  <c r="V3050" i="3"/>
  <c r="U3050" i="3"/>
  <c r="J3050" i="3"/>
  <c r="I3050" i="3"/>
  <c r="H3050" i="3"/>
  <c r="V3049" i="3"/>
  <c r="U3049" i="3"/>
  <c r="J3049" i="3"/>
  <c r="I3049" i="3"/>
  <c r="H3049" i="3"/>
  <c r="V3048" i="3"/>
  <c r="U3048" i="3"/>
  <c r="J3048" i="3"/>
  <c r="I3048" i="3"/>
  <c r="H3048" i="3"/>
  <c r="V3047" i="3"/>
  <c r="U3047" i="3"/>
  <c r="J3047" i="3"/>
  <c r="I3047" i="3"/>
  <c r="H3047" i="3"/>
  <c r="V3046" i="3"/>
  <c r="U3046" i="3"/>
  <c r="J3046" i="3"/>
  <c r="I3046" i="3"/>
  <c r="H3046" i="3"/>
  <c r="V3045" i="3"/>
  <c r="U3045" i="3"/>
  <c r="J3045" i="3"/>
  <c r="I3045" i="3"/>
  <c r="H3045" i="3"/>
  <c r="V3044" i="3"/>
  <c r="U3044" i="3"/>
  <c r="J3044" i="3"/>
  <c r="I3044" i="3"/>
  <c r="H3044" i="3"/>
  <c r="V3043" i="3"/>
  <c r="U3043" i="3"/>
  <c r="J3043" i="3"/>
  <c r="I3043" i="3"/>
  <c r="H3043" i="3"/>
  <c r="V3042" i="3"/>
  <c r="U3042" i="3"/>
  <c r="J3042" i="3"/>
  <c r="I3042" i="3"/>
  <c r="H3042" i="3"/>
  <c r="V3041" i="3"/>
  <c r="U3041" i="3"/>
  <c r="J3041" i="3"/>
  <c r="I3041" i="3"/>
  <c r="H3041" i="3"/>
  <c r="V3040" i="3"/>
  <c r="U3040" i="3"/>
  <c r="J3040" i="3"/>
  <c r="I3040" i="3"/>
  <c r="H3040" i="3"/>
  <c r="V3039" i="3"/>
  <c r="U3039" i="3"/>
  <c r="J3039" i="3"/>
  <c r="I3039" i="3"/>
  <c r="H3039" i="3"/>
  <c r="V3038" i="3"/>
  <c r="U3038" i="3"/>
  <c r="J3038" i="3"/>
  <c r="I3038" i="3"/>
  <c r="H3038" i="3"/>
  <c r="V3037" i="3"/>
  <c r="U3037" i="3"/>
  <c r="J3037" i="3"/>
  <c r="I3037" i="3"/>
  <c r="H3037" i="3"/>
  <c r="V3036" i="3"/>
  <c r="U3036" i="3"/>
  <c r="J3036" i="3"/>
  <c r="I3036" i="3"/>
  <c r="H3036" i="3"/>
  <c r="V3035" i="3"/>
  <c r="U3035" i="3"/>
  <c r="J3035" i="3"/>
  <c r="I3035" i="3"/>
  <c r="H3035" i="3"/>
  <c r="V3034" i="3"/>
  <c r="U3034" i="3"/>
  <c r="J3034" i="3"/>
  <c r="I3034" i="3"/>
  <c r="H3034" i="3"/>
  <c r="V3033" i="3"/>
  <c r="U3033" i="3"/>
  <c r="J3033" i="3"/>
  <c r="I3033" i="3"/>
  <c r="H3033" i="3"/>
  <c r="V3032" i="3"/>
  <c r="U3032" i="3"/>
  <c r="J3032" i="3"/>
  <c r="I3032" i="3"/>
  <c r="H3032" i="3"/>
  <c r="V3031" i="3"/>
  <c r="U3031" i="3"/>
  <c r="J3031" i="3"/>
  <c r="I3031" i="3"/>
  <c r="H3031" i="3"/>
  <c r="V3030" i="3"/>
  <c r="U3030" i="3"/>
  <c r="J3030" i="3"/>
  <c r="I3030" i="3"/>
  <c r="H3030" i="3"/>
  <c r="V3029" i="3"/>
  <c r="U3029" i="3"/>
  <c r="J3029" i="3"/>
  <c r="I3029" i="3"/>
  <c r="H3029" i="3"/>
  <c r="V3028" i="3"/>
  <c r="U3028" i="3"/>
  <c r="J3028" i="3"/>
  <c r="I3028" i="3"/>
  <c r="H3028" i="3"/>
  <c r="V3027" i="3"/>
  <c r="U3027" i="3"/>
  <c r="J3027" i="3"/>
  <c r="I3027" i="3"/>
  <c r="H3027" i="3"/>
  <c r="V3026" i="3"/>
  <c r="U3026" i="3"/>
  <c r="J3026" i="3"/>
  <c r="I3026" i="3"/>
  <c r="H3026" i="3"/>
  <c r="V3025" i="3"/>
  <c r="U3025" i="3"/>
  <c r="J3025" i="3"/>
  <c r="I3025" i="3"/>
  <c r="H3025" i="3"/>
  <c r="V3024" i="3"/>
  <c r="U3024" i="3"/>
  <c r="J3024" i="3"/>
  <c r="I3024" i="3"/>
  <c r="H3024" i="3"/>
  <c r="V3023" i="3"/>
  <c r="U3023" i="3"/>
  <c r="J3023" i="3"/>
  <c r="I3023" i="3"/>
  <c r="H3023" i="3"/>
  <c r="V3022" i="3"/>
  <c r="U3022" i="3"/>
  <c r="J3022" i="3"/>
  <c r="I3022" i="3"/>
  <c r="H3022" i="3"/>
  <c r="V3021" i="3"/>
  <c r="U3021" i="3"/>
  <c r="J3021" i="3"/>
  <c r="I3021" i="3"/>
  <c r="H3021" i="3"/>
  <c r="V3020" i="3"/>
  <c r="U3020" i="3"/>
  <c r="J3020" i="3"/>
  <c r="I3020" i="3"/>
  <c r="H3020" i="3"/>
  <c r="V3019" i="3"/>
  <c r="U3019" i="3"/>
  <c r="J3019" i="3"/>
  <c r="I3019" i="3"/>
  <c r="H3019" i="3"/>
  <c r="V3018" i="3"/>
  <c r="U3018" i="3"/>
  <c r="J3018" i="3"/>
  <c r="I3018" i="3"/>
  <c r="H3018" i="3"/>
  <c r="V3017" i="3"/>
  <c r="U3017" i="3"/>
  <c r="J3017" i="3"/>
  <c r="I3017" i="3"/>
  <c r="H3017" i="3"/>
  <c r="V3016" i="3"/>
  <c r="U3016" i="3"/>
  <c r="J3016" i="3"/>
  <c r="I3016" i="3"/>
  <c r="H3016" i="3"/>
  <c r="V3015" i="3"/>
  <c r="U3015" i="3"/>
  <c r="J3015" i="3"/>
  <c r="I3015" i="3"/>
  <c r="H3015" i="3"/>
  <c r="V3014" i="3"/>
  <c r="U3014" i="3"/>
  <c r="J3014" i="3"/>
  <c r="I3014" i="3"/>
  <c r="H3014" i="3"/>
  <c r="V3013" i="3"/>
  <c r="U3013" i="3"/>
  <c r="J3013" i="3"/>
  <c r="I3013" i="3"/>
  <c r="H3013" i="3"/>
  <c r="V3012" i="3"/>
  <c r="U3012" i="3"/>
  <c r="J3012" i="3"/>
  <c r="I3012" i="3"/>
  <c r="H3012" i="3"/>
  <c r="V3011" i="3"/>
  <c r="U3011" i="3"/>
  <c r="J3011" i="3"/>
  <c r="I3011" i="3"/>
  <c r="H3011" i="3"/>
  <c r="V3010" i="3"/>
  <c r="U3010" i="3"/>
  <c r="J3010" i="3"/>
  <c r="I3010" i="3"/>
  <c r="H3010" i="3"/>
  <c r="V3009" i="3"/>
  <c r="U3009" i="3"/>
  <c r="J3009" i="3"/>
  <c r="I3009" i="3"/>
  <c r="H3009" i="3"/>
  <c r="V3008" i="3"/>
  <c r="U3008" i="3"/>
  <c r="J3008" i="3"/>
  <c r="I3008" i="3"/>
  <c r="H3008" i="3"/>
  <c r="V3007" i="3"/>
  <c r="U3007" i="3"/>
  <c r="J3007" i="3"/>
  <c r="I3007" i="3"/>
  <c r="H3007" i="3"/>
  <c r="V3006" i="3"/>
  <c r="U3006" i="3"/>
  <c r="J3006" i="3"/>
  <c r="I3006" i="3"/>
  <c r="H3006" i="3"/>
  <c r="V3005" i="3"/>
  <c r="U3005" i="3"/>
  <c r="J3005" i="3"/>
  <c r="I3005" i="3"/>
  <c r="H3005" i="3"/>
  <c r="V3004" i="3"/>
  <c r="U3004" i="3"/>
  <c r="J3004" i="3"/>
  <c r="I3004" i="3"/>
  <c r="H3004" i="3"/>
  <c r="V3003" i="3"/>
  <c r="U3003" i="3"/>
  <c r="J3003" i="3"/>
  <c r="I3003" i="3"/>
  <c r="H3003" i="3"/>
  <c r="V3002" i="3"/>
  <c r="U3002" i="3"/>
  <c r="J3002" i="3"/>
  <c r="I3002" i="3"/>
  <c r="H3002" i="3"/>
  <c r="V3001" i="3"/>
  <c r="U3001" i="3"/>
  <c r="J3001" i="3"/>
  <c r="I3001" i="3"/>
  <c r="H3001" i="3"/>
  <c r="V3000" i="3"/>
  <c r="U3000" i="3"/>
  <c r="J3000" i="3"/>
  <c r="I3000" i="3"/>
  <c r="H3000" i="3"/>
  <c r="V2999" i="3"/>
  <c r="U2999" i="3"/>
  <c r="J2999" i="3"/>
  <c r="I2999" i="3"/>
  <c r="H2999" i="3"/>
  <c r="V2998" i="3"/>
  <c r="U2998" i="3"/>
  <c r="J2998" i="3"/>
  <c r="I2998" i="3"/>
  <c r="H2998" i="3"/>
  <c r="V2997" i="3"/>
  <c r="U2997" i="3"/>
  <c r="J2997" i="3"/>
  <c r="I2997" i="3"/>
  <c r="H2997" i="3"/>
  <c r="V2996" i="3"/>
  <c r="U2996" i="3"/>
  <c r="J2996" i="3"/>
  <c r="I2996" i="3"/>
  <c r="H2996" i="3"/>
  <c r="V2995" i="3"/>
  <c r="U2995" i="3"/>
  <c r="J2995" i="3"/>
  <c r="I2995" i="3"/>
  <c r="H2995" i="3"/>
  <c r="V2994" i="3"/>
  <c r="U2994" i="3"/>
  <c r="J2994" i="3"/>
  <c r="I2994" i="3"/>
  <c r="H2994" i="3"/>
  <c r="V2993" i="3"/>
  <c r="U2993" i="3"/>
  <c r="J2993" i="3"/>
  <c r="I2993" i="3"/>
  <c r="H2993" i="3"/>
  <c r="V2992" i="3"/>
  <c r="U2992" i="3"/>
  <c r="J2992" i="3"/>
  <c r="I2992" i="3"/>
  <c r="H2992" i="3"/>
  <c r="V2991" i="3"/>
  <c r="U2991" i="3"/>
  <c r="J2991" i="3"/>
  <c r="I2991" i="3"/>
  <c r="H2991" i="3"/>
  <c r="V2990" i="3"/>
  <c r="U2990" i="3"/>
  <c r="J2990" i="3"/>
  <c r="I2990" i="3"/>
  <c r="H2990" i="3"/>
  <c r="V2989" i="3"/>
  <c r="U2989" i="3"/>
  <c r="J2989" i="3"/>
  <c r="I2989" i="3"/>
  <c r="H2989" i="3"/>
  <c r="V2988" i="3"/>
  <c r="U2988" i="3"/>
  <c r="J2988" i="3"/>
  <c r="I2988" i="3"/>
  <c r="H2988" i="3"/>
  <c r="V2987" i="3"/>
  <c r="U2987" i="3"/>
  <c r="J2987" i="3"/>
  <c r="I2987" i="3"/>
  <c r="H2987" i="3"/>
  <c r="V2986" i="3"/>
  <c r="U2986" i="3"/>
  <c r="J2986" i="3"/>
  <c r="I2986" i="3"/>
  <c r="H2986" i="3"/>
  <c r="V2985" i="3"/>
  <c r="U2985" i="3"/>
  <c r="J2985" i="3"/>
  <c r="I2985" i="3"/>
  <c r="H2985" i="3"/>
  <c r="V2984" i="3"/>
  <c r="U2984" i="3"/>
  <c r="J2984" i="3"/>
  <c r="I2984" i="3"/>
  <c r="H2984" i="3"/>
  <c r="V2983" i="3"/>
  <c r="U2983" i="3"/>
  <c r="J2983" i="3"/>
  <c r="I2983" i="3"/>
  <c r="H2983" i="3"/>
  <c r="V2982" i="3"/>
  <c r="U2982" i="3"/>
  <c r="J2982" i="3"/>
  <c r="I2982" i="3"/>
  <c r="H2982" i="3"/>
  <c r="V2981" i="3"/>
  <c r="U2981" i="3"/>
  <c r="J2981" i="3"/>
  <c r="I2981" i="3"/>
  <c r="H2981" i="3"/>
  <c r="V2980" i="3"/>
  <c r="U2980" i="3"/>
  <c r="J2980" i="3"/>
  <c r="I2980" i="3"/>
  <c r="H2980" i="3"/>
  <c r="V2979" i="3"/>
  <c r="U2979" i="3"/>
  <c r="J2979" i="3"/>
  <c r="I2979" i="3"/>
  <c r="H2979" i="3"/>
  <c r="V2978" i="3"/>
  <c r="U2978" i="3"/>
  <c r="J2978" i="3"/>
  <c r="I2978" i="3"/>
  <c r="H2978" i="3"/>
  <c r="V2977" i="3"/>
  <c r="U2977" i="3"/>
  <c r="J2977" i="3"/>
  <c r="I2977" i="3"/>
  <c r="H2977" i="3"/>
  <c r="V2976" i="3"/>
  <c r="U2976" i="3"/>
  <c r="J2976" i="3"/>
  <c r="I2976" i="3"/>
  <c r="H2976" i="3"/>
  <c r="V2975" i="3"/>
  <c r="U2975" i="3"/>
  <c r="J2975" i="3"/>
  <c r="I2975" i="3"/>
  <c r="H2975" i="3"/>
  <c r="V2974" i="3"/>
  <c r="U2974" i="3"/>
  <c r="J2974" i="3"/>
  <c r="I2974" i="3"/>
  <c r="H2974" i="3"/>
  <c r="V2973" i="3"/>
  <c r="U2973" i="3"/>
  <c r="J2973" i="3"/>
  <c r="I2973" i="3"/>
  <c r="H2973" i="3"/>
  <c r="V2972" i="3"/>
  <c r="U2972" i="3"/>
  <c r="J2972" i="3"/>
  <c r="I2972" i="3"/>
  <c r="H2972" i="3"/>
  <c r="V2971" i="3"/>
  <c r="U2971" i="3"/>
  <c r="J2971" i="3"/>
  <c r="I2971" i="3"/>
  <c r="H2971" i="3"/>
  <c r="V2970" i="3"/>
  <c r="U2970" i="3"/>
  <c r="J2970" i="3"/>
  <c r="I2970" i="3"/>
  <c r="H2970" i="3"/>
  <c r="V2969" i="3"/>
  <c r="U2969" i="3"/>
  <c r="J2969" i="3"/>
  <c r="I2969" i="3"/>
  <c r="H2969" i="3"/>
  <c r="V2968" i="3"/>
  <c r="U2968" i="3"/>
  <c r="J2968" i="3"/>
  <c r="I2968" i="3"/>
  <c r="H2968" i="3"/>
  <c r="V2967" i="3"/>
  <c r="U2967" i="3"/>
  <c r="J2967" i="3"/>
  <c r="I2967" i="3"/>
  <c r="H2967" i="3"/>
  <c r="V2966" i="3"/>
  <c r="U2966" i="3"/>
  <c r="J2966" i="3"/>
  <c r="I2966" i="3"/>
  <c r="H2966" i="3"/>
  <c r="V2965" i="3"/>
  <c r="U2965" i="3"/>
  <c r="J2965" i="3"/>
  <c r="I2965" i="3"/>
  <c r="H2965" i="3"/>
  <c r="V2964" i="3"/>
  <c r="U2964" i="3"/>
  <c r="J2964" i="3"/>
  <c r="I2964" i="3"/>
  <c r="H2964" i="3"/>
  <c r="V2963" i="3"/>
  <c r="U2963" i="3"/>
  <c r="J2963" i="3"/>
  <c r="I2963" i="3"/>
  <c r="H2963" i="3"/>
  <c r="V2962" i="3"/>
  <c r="U2962" i="3"/>
  <c r="J2962" i="3"/>
  <c r="I2962" i="3"/>
  <c r="H2962" i="3"/>
  <c r="V2961" i="3"/>
  <c r="U2961" i="3"/>
  <c r="J2961" i="3"/>
  <c r="I2961" i="3"/>
  <c r="H2961" i="3"/>
  <c r="V2960" i="3"/>
  <c r="U2960" i="3"/>
  <c r="J2960" i="3"/>
  <c r="I2960" i="3"/>
  <c r="H2960" i="3"/>
  <c r="V2959" i="3"/>
  <c r="U2959" i="3"/>
  <c r="J2959" i="3"/>
  <c r="I2959" i="3"/>
  <c r="H2959" i="3"/>
  <c r="V2958" i="3"/>
  <c r="U2958" i="3"/>
  <c r="J2958" i="3"/>
  <c r="I2958" i="3"/>
  <c r="H2958" i="3"/>
  <c r="V2957" i="3"/>
  <c r="U2957" i="3"/>
  <c r="J2957" i="3"/>
  <c r="I2957" i="3"/>
  <c r="H2957" i="3"/>
  <c r="V2956" i="3"/>
  <c r="U2956" i="3"/>
  <c r="J2956" i="3"/>
  <c r="I2956" i="3"/>
  <c r="H2956" i="3"/>
  <c r="V2955" i="3"/>
  <c r="U2955" i="3"/>
  <c r="J2955" i="3"/>
  <c r="I2955" i="3"/>
  <c r="H2955" i="3"/>
  <c r="V2954" i="3"/>
  <c r="U2954" i="3"/>
  <c r="J2954" i="3"/>
  <c r="I2954" i="3"/>
  <c r="H2954" i="3"/>
  <c r="V2953" i="3"/>
  <c r="U2953" i="3"/>
  <c r="J2953" i="3"/>
  <c r="I2953" i="3"/>
  <c r="H2953" i="3"/>
  <c r="V2952" i="3"/>
  <c r="U2952" i="3"/>
  <c r="J2952" i="3"/>
  <c r="I2952" i="3"/>
  <c r="H2952" i="3"/>
  <c r="V2951" i="3"/>
  <c r="U2951" i="3"/>
  <c r="J2951" i="3"/>
  <c r="I2951" i="3"/>
  <c r="H2951" i="3"/>
  <c r="V2950" i="3"/>
  <c r="U2950" i="3"/>
  <c r="J2950" i="3"/>
  <c r="I2950" i="3"/>
  <c r="H2950" i="3"/>
  <c r="V2949" i="3"/>
  <c r="U2949" i="3"/>
  <c r="J2949" i="3"/>
  <c r="I2949" i="3"/>
  <c r="H2949" i="3"/>
  <c r="V2948" i="3"/>
  <c r="U2948" i="3"/>
  <c r="J2948" i="3"/>
  <c r="I2948" i="3"/>
  <c r="H2948" i="3"/>
  <c r="V2947" i="3"/>
  <c r="U2947" i="3"/>
  <c r="J2947" i="3"/>
  <c r="I2947" i="3"/>
  <c r="H2947" i="3"/>
  <c r="V2946" i="3"/>
  <c r="U2946" i="3"/>
  <c r="J2946" i="3"/>
  <c r="I2946" i="3"/>
  <c r="H2946" i="3"/>
  <c r="V2945" i="3"/>
  <c r="U2945" i="3"/>
  <c r="J2945" i="3"/>
  <c r="I2945" i="3"/>
  <c r="H2945" i="3"/>
  <c r="V2944" i="3"/>
  <c r="U2944" i="3"/>
  <c r="J2944" i="3"/>
  <c r="I2944" i="3"/>
  <c r="H2944" i="3"/>
  <c r="V2943" i="3"/>
  <c r="U2943" i="3"/>
  <c r="J2943" i="3"/>
  <c r="I2943" i="3"/>
  <c r="H2943" i="3"/>
  <c r="V2942" i="3"/>
  <c r="U2942" i="3"/>
  <c r="J2942" i="3"/>
  <c r="I2942" i="3"/>
  <c r="H2942" i="3"/>
  <c r="V2941" i="3"/>
  <c r="U2941" i="3"/>
  <c r="J2941" i="3"/>
  <c r="I2941" i="3"/>
  <c r="H2941" i="3"/>
  <c r="V2940" i="3"/>
  <c r="U2940" i="3"/>
  <c r="J2940" i="3"/>
  <c r="I2940" i="3"/>
  <c r="H2940" i="3"/>
  <c r="V2939" i="3"/>
  <c r="U2939" i="3"/>
  <c r="J2939" i="3"/>
  <c r="I2939" i="3"/>
  <c r="H2939" i="3"/>
  <c r="V2938" i="3"/>
  <c r="U2938" i="3"/>
  <c r="J2938" i="3"/>
  <c r="I2938" i="3"/>
  <c r="H2938" i="3"/>
  <c r="V2937" i="3"/>
  <c r="U2937" i="3"/>
  <c r="J2937" i="3"/>
  <c r="I2937" i="3"/>
  <c r="H2937" i="3"/>
  <c r="V2936" i="3"/>
  <c r="U2936" i="3"/>
  <c r="J2936" i="3"/>
  <c r="I2936" i="3"/>
  <c r="H2936" i="3"/>
  <c r="V2935" i="3"/>
  <c r="U2935" i="3"/>
  <c r="J2935" i="3"/>
  <c r="I2935" i="3"/>
  <c r="H2935" i="3"/>
  <c r="V2934" i="3"/>
  <c r="U2934" i="3"/>
  <c r="J2934" i="3"/>
  <c r="I2934" i="3"/>
  <c r="H2934" i="3"/>
  <c r="V2933" i="3"/>
  <c r="U2933" i="3"/>
  <c r="J2933" i="3"/>
  <c r="I2933" i="3"/>
  <c r="H2933" i="3"/>
  <c r="V2932" i="3"/>
  <c r="U2932" i="3"/>
  <c r="J2932" i="3"/>
  <c r="I2932" i="3"/>
  <c r="H2932" i="3"/>
  <c r="V2931" i="3"/>
  <c r="U2931" i="3"/>
  <c r="J2931" i="3"/>
  <c r="I2931" i="3"/>
  <c r="H2931" i="3"/>
  <c r="V2930" i="3"/>
  <c r="U2930" i="3"/>
  <c r="J2930" i="3"/>
  <c r="I2930" i="3"/>
  <c r="H2930" i="3"/>
  <c r="V2929" i="3"/>
  <c r="U2929" i="3"/>
  <c r="J2929" i="3"/>
  <c r="I2929" i="3"/>
  <c r="H2929" i="3"/>
  <c r="V2928" i="3"/>
  <c r="U2928" i="3"/>
  <c r="J2928" i="3"/>
  <c r="I2928" i="3"/>
  <c r="H2928" i="3"/>
  <c r="V2927" i="3"/>
  <c r="U2927" i="3"/>
  <c r="J2927" i="3"/>
  <c r="I2927" i="3"/>
  <c r="H2927" i="3"/>
  <c r="V2926" i="3"/>
  <c r="U2926" i="3"/>
  <c r="J2926" i="3"/>
  <c r="I2926" i="3"/>
  <c r="H2926" i="3"/>
  <c r="V2925" i="3"/>
  <c r="U2925" i="3"/>
  <c r="J2925" i="3"/>
  <c r="I2925" i="3"/>
  <c r="H2925" i="3"/>
  <c r="V2924" i="3"/>
  <c r="U2924" i="3"/>
  <c r="J2924" i="3"/>
  <c r="I2924" i="3"/>
  <c r="H2924" i="3"/>
  <c r="V2923" i="3"/>
  <c r="U2923" i="3"/>
  <c r="J2923" i="3"/>
  <c r="I2923" i="3"/>
  <c r="H2923" i="3"/>
  <c r="V2922" i="3"/>
  <c r="U2922" i="3"/>
  <c r="J2922" i="3"/>
  <c r="I2922" i="3"/>
  <c r="H2922" i="3"/>
  <c r="V2921" i="3"/>
  <c r="U2921" i="3"/>
  <c r="J2921" i="3"/>
  <c r="I2921" i="3"/>
  <c r="H2921" i="3"/>
  <c r="V2920" i="3"/>
  <c r="U2920" i="3"/>
  <c r="J2920" i="3"/>
  <c r="I2920" i="3"/>
  <c r="H2920" i="3"/>
  <c r="V2919" i="3"/>
  <c r="U2919" i="3"/>
  <c r="J2919" i="3"/>
  <c r="I2919" i="3"/>
  <c r="H2919" i="3"/>
  <c r="V2918" i="3"/>
  <c r="U2918" i="3"/>
  <c r="J2918" i="3"/>
  <c r="I2918" i="3"/>
  <c r="H2918" i="3"/>
  <c r="V2917" i="3"/>
  <c r="U2917" i="3"/>
  <c r="J2917" i="3"/>
  <c r="I2917" i="3"/>
  <c r="H2917" i="3"/>
  <c r="V2916" i="3"/>
  <c r="U2916" i="3"/>
  <c r="J2916" i="3"/>
  <c r="I2916" i="3"/>
  <c r="H2916" i="3"/>
  <c r="V2915" i="3"/>
  <c r="U2915" i="3"/>
  <c r="J2915" i="3"/>
  <c r="I2915" i="3"/>
  <c r="H2915" i="3"/>
  <c r="V2914" i="3"/>
  <c r="U2914" i="3"/>
  <c r="J2914" i="3"/>
  <c r="I2914" i="3"/>
  <c r="H2914" i="3"/>
  <c r="V2913" i="3"/>
  <c r="U2913" i="3"/>
  <c r="J2913" i="3"/>
  <c r="I2913" i="3"/>
  <c r="H2913" i="3"/>
  <c r="V2912" i="3"/>
  <c r="U2912" i="3"/>
  <c r="J2912" i="3"/>
  <c r="I2912" i="3"/>
  <c r="H2912" i="3"/>
  <c r="V2911" i="3"/>
  <c r="U2911" i="3"/>
  <c r="J2911" i="3"/>
  <c r="I2911" i="3"/>
  <c r="H2911" i="3"/>
  <c r="V2910" i="3"/>
  <c r="U2910" i="3"/>
  <c r="J2910" i="3"/>
  <c r="I2910" i="3"/>
  <c r="H2910" i="3"/>
  <c r="V2909" i="3"/>
  <c r="U2909" i="3"/>
  <c r="J2909" i="3"/>
  <c r="I2909" i="3"/>
  <c r="H2909" i="3"/>
  <c r="V2908" i="3"/>
  <c r="U2908" i="3"/>
  <c r="J2908" i="3"/>
  <c r="I2908" i="3"/>
  <c r="H2908" i="3"/>
  <c r="V2907" i="3"/>
  <c r="U2907" i="3"/>
  <c r="J2907" i="3"/>
  <c r="I2907" i="3"/>
  <c r="H2907" i="3"/>
  <c r="V2906" i="3"/>
  <c r="U2906" i="3"/>
  <c r="J2906" i="3"/>
  <c r="I2906" i="3"/>
  <c r="H2906" i="3"/>
  <c r="V2905" i="3"/>
  <c r="U2905" i="3"/>
  <c r="J2905" i="3"/>
  <c r="I2905" i="3"/>
  <c r="H2905" i="3"/>
  <c r="V2904" i="3"/>
  <c r="U2904" i="3"/>
  <c r="J2904" i="3"/>
  <c r="I2904" i="3"/>
  <c r="H2904" i="3"/>
  <c r="V2903" i="3"/>
  <c r="U2903" i="3"/>
  <c r="J2903" i="3"/>
  <c r="I2903" i="3"/>
  <c r="H2903" i="3"/>
  <c r="V2902" i="3"/>
  <c r="U2902" i="3"/>
  <c r="J2902" i="3"/>
  <c r="I2902" i="3"/>
  <c r="H2902" i="3"/>
  <c r="V2901" i="3"/>
  <c r="U2901" i="3"/>
  <c r="J2901" i="3"/>
  <c r="I2901" i="3"/>
  <c r="H2901" i="3"/>
  <c r="V2900" i="3"/>
  <c r="U2900" i="3"/>
  <c r="J2900" i="3"/>
  <c r="I2900" i="3"/>
  <c r="H2900" i="3"/>
  <c r="V2899" i="3"/>
  <c r="U2899" i="3"/>
  <c r="J2899" i="3"/>
  <c r="I2899" i="3"/>
  <c r="H2899" i="3"/>
  <c r="V2898" i="3"/>
  <c r="U2898" i="3"/>
  <c r="J2898" i="3"/>
  <c r="I2898" i="3"/>
  <c r="H2898" i="3"/>
  <c r="V2897" i="3"/>
  <c r="U2897" i="3"/>
  <c r="J2897" i="3"/>
  <c r="I2897" i="3"/>
  <c r="H2897" i="3"/>
  <c r="V2896" i="3"/>
  <c r="U2896" i="3"/>
  <c r="J2896" i="3"/>
  <c r="I2896" i="3"/>
  <c r="H2896" i="3"/>
  <c r="V2895" i="3"/>
  <c r="U2895" i="3"/>
  <c r="J2895" i="3"/>
  <c r="I2895" i="3"/>
  <c r="H2895" i="3"/>
  <c r="V2894" i="3"/>
  <c r="U2894" i="3"/>
  <c r="J2894" i="3"/>
  <c r="I2894" i="3"/>
  <c r="H2894" i="3"/>
  <c r="V2893" i="3"/>
  <c r="U2893" i="3"/>
  <c r="J2893" i="3"/>
  <c r="I2893" i="3"/>
  <c r="H2893" i="3"/>
  <c r="V2892" i="3"/>
  <c r="U2892" i="3"/>
  <c r="J2892" i="3"/>
  <c r="I2892" i="3"/>
  <c r="H2892" i="3"/>
  <c r="V2891" i="3"/>
  <c r="U2891" i="3"/>
  <c r="J2891" i="3"/>
  <c r="I2891" i="3"/>
  <c r="H2891" i="3"/>
  <c r="V2890" i="3"/>
  <c r="U2890" i="3"/>
  <c r="J2890" i="3"/>
  <c r="I2890" i="3"/>
  <c r="H2890" i="3"/>
  <c r="V2889" i="3"/>
  <c r="U2889" i="3"/>
  <c r="J2889" i="3"/>
  <c r="I2889" i="3"/>
  <c r="H2889" i="3"/>
  <c r="V2888" i="3"/>
  <c r="U2888" i="3"/>
  <c r="J2888" i="3"/>
  <c r="I2888" i="3"/>
  <c r="H2888" i="3"/>
  <c r="V2887" i="3"/>
  <c r="U2887" i="3"/>
  <c r="J2887" i="3"/>
  <c r="I2887" i="3"/>
  <c r="H2887" i="3"/>
  <c r="V2886" i="3"/>
  <c r="U2886" i="3"/>
  <c r="J2886" i="3"/>
  <c r="I2886" i="3"/>
  <c r="H2886" i="3"/>
  <c r="V2885" i="3"/>
  <c r="U2885" i="3"/>
  <c r="J2885" i="3"/>
  <c r="I2885" i="3"/>
  <c r="H2885" i="3"/>
  <c r="V2884" i="3"/>
  <c r="U2884" i="3"/>
  <c r="J2884" i="3"/>
  <c r="I2884" i="3"/>
  <c r="H2884" i="3"/>
  <c r="V2883" i="3"/>
  <c r="U2883" i="3"/>
  <c r="J2883" i="3"/>
  <c r="I2883" i="3"/>
  <c r="H2883" i="3"/>
  <c r="V2882" i="3"/>
  <c r="U2882" i="3"/>
  <c r="J2882" i="3"/>
  <c r="I2882" i="3"/>
  <c r="H2882" i="3"/>
  <c r="V2881" i="3"/>
  <c r="U2881" i="3"/>
  <c r="J2881" i="3"/>
  <c r="I2881" i="3"/>
  <c r="H2881" i="3"/>
  <c r="V2880" i="3"/>
  <c r="U2880" i="3"/>
  <c r="J2880" i="3"/>
  <c r="I2880" i="3"/>
  <c r="H2880" i="3"/>
  <c r="V2879" i="3"/>
  <c r="U2879" i="3"/>
  <c r="J2879" i="3"/>
  <c r="I2879" i="3"/>
  <c r="H2879" i="3"/>
  <c r="V2878" i="3"/>
  <c r="U2878" i="3"/>
  <c r="J2878" i="3"/>
  <c r="I2878" i="3"/>
  <c r="H2878" i="3"/>
  <c r="V2877" i="3"/>
  <c r="U2877" i="3"/>
  <c r="J2877" i="3"/>
  <c r="I2877" i="3"/>
  <c r="H2877" i="3"/>
  <c r="V2876" i="3"/>
  <c r="U2876" i="3"/>
  <c r="J2876" i="3"/>
  <c r="I2876" i="3"/>
  <c r="H2876" i="3"/>
  <c r="V2875" i="3"/>
  <c r="U2875" i="3"/>
  <c r="J2875" i="3"/>
  <c r="I2875" i="3"/>
  <c r="H2875" i="3"/>
  <c r="V2874" i="3"/>
  <c r="U2874" i="3"/>
  <c r="J2874" i="3"/>
  <c r="I2874" i="3"/>
  <c r="H2874" i="3"/>
  <c r="V2873" i="3"/>
  <c r="U2873" i="3"/>
  <c r="J2873" i="3"/>
  <c r="I2873" i="3"/>
  <c r="H2873" i="3"/>
  <c r="V2872" i="3"/>
  <c r="U2872" i="3"/>
  <c r="J2872" i="3"/>
  <c r="I2872" i="3"/>
  <c r="H2872" i="3"/>
  <c r="V2871" i="3"/>
  <c r="U2871" i="3"/>
  <c r="J2871" i="3"/>
  <c r="I2871" i="3"/>
  <c r="H2871" i="3"/>
  <c r="V2870" i="3"/>
  <c r="U2870" i="3"/>
  <c r="J2870" i="3"/>
  <c r="I2870" i="3"/>
  <c r="H2870" i="3"/>
  <c r="V2869" i="3"/>
  <c r="U2869" i="3"/>
  <c r="J2869" i="3"/>
  <c r="I2869" i="3"/>
  <c r="H2869" i="3"/>
  <c r="V2868" i="3"/>
  <c r="U2868" i="3"/>
  <c r="J2868" i="3"/>
  <c r="I2868" i="3"/>
  <c r="H2868" i="3"/>
  <c r="V2867" i="3"/>
  <c r="U2867" i="3"/>
  <c r="J2867" i="3"/>
  <c r="I2867" i="3"/>
  <c r="H2867" i="3"/>
  <c r="V2866" i="3"/>
  <c r="U2866" i="3"/>
  <c r="J2866" i="3"/>
  <c r="I2866" i="3"/>
  <c r="H2866" i="3"/>
  <c r="V2865" i="3"/>
  <c r="U2865" i="3"/>
  <c r="J2865" i="3"/>
  <c r="I2865" i="3"/>
  <c r="H2865" i="3"/>
  <c r="V2864" i="3"/>
  <c r="U2864" i="3"/>
  <c r="J2864" i="3"/>
  <c r="I2864" i="3"/>
  <c r="H2864" i="3"/>
  <c r="V2863" i="3"/>
  <c r="U2863" i="3"/>
  <c r="J2863" i="3"/>
  <c r="I2863" i="3"/>
  <c r="H2863" i="3"/>
  <c r="V2862" i="3"/>
  <c r="U2862" i="3"/>
  <c r="J2862" i="3"/>
  <c r="I2862" i="3"/>
  <c r="H2862" i="3"/>
  <c r="V2861" i="3"/>
  <c r="U2861" i="3"/>
  <c r="J2861" i="3"/>
  <c r="I2861" i="3"/>
  <c r="H2861" i="3"/>
  <c r="V2860" i="3"/>
  <c r="U2860" i="3"/>
  <c r="J2860" i="3"/>
  <c r="I2860" i="3"/>
  <c r="H2860" i="3"/>
  <c r="V2859" i="3"/>
  <c r="U2859" i="3"/>
  <c r="J2859" i="3"/>
  <c r="I2859" i="3"/>
  <c r="H2859" i="3"/>
  <c r="V2858" i="3"/>
  <c r="U2858" i="3"/>
  <c r="J2858" i="3"/>
  <c r="I2858" i="3"/>
  <c r="H2858" i="3"/>
  <c r="V2857" i="3"/>
  <c r="U2857" i="3"/>
  <c r="J2857" i="3"/>
  <c r="I2857" i="3"/>
  <c r="H2857" i="3"/>
  <c r="V2856" i="3"/>
  <c r="U2856" i="3"/>
  <c r="J2856" i="3"/>
  <c r="I2856" i="3"/>
  <c r="H2856" i="3"/>
  <c r="V2855" i="3"/>
  <c r="U2855" i="3"/>
  <c r="J2855" i="3"/>
  <c r="I2855" i="3"/>
  <c r="H2855" i="3"/>
  <c r="V2854" i="3"/>
  <c r="U2854" i="3"/>
  <c r="J2854" i="3"/>
  <c r="I2854" i="3"/>
  <c r="H2854" i="3"/>
  <c r="V2853" i="3"/>
  <c r="U2853" i="3"/>
  <c r="J2853" i="3"/>
  <c r="I2853" i="3"/>
  <c r="H2853" i="3"/>
  <c r="V2852" i="3"/>
  <c r="U2852" i="3"/>
  <c r="J2852" i="3"/>
  <c r="I2852" i="3"/>
  <c r="H2852" i="3"/>
  <c r="V2851" i="3"/>
  <c r="U2851" i="3"/>
  <c r="J2851" i="3"/>
  <c r="I2851" i="3"/>
  <c r="H2851" i="3"/>
  <c r="V2850" i="3"/>
  <c r="U2850" i="3"/>
  <c r="J2850" i="3"/>
  <c r="I2850" i="3"/>
  <c r="H2850" i="3"/>
  <c r="V2849" i="3"/>
  <c r="U2849" i="3"/>
  <c r="J2849" i="3"/>
  <c r="I2849" i="3"/>
  <c r="H2849" i="3"/>
  <c r="V2848" i="3"/>
  <c r="U2848" i="3"/>
  <c r="J2848" i="3"/>
  <c r="I2848" i="3"/>
  <c r="H2848" i="3"/>
  <c r="V2847" i="3"/>
  <c r="U2847" i="3"/>
  <c r="J2847" i="3"/>
  <c r="I2847" i="3"/>
  <c r="H2847" i="3"/>
  <c r="V2846" i="3"/>
  <c r="U2846" i="3"/>
  <c r="J2846" i="3"/>
  <c r="I2846" i="3"/>
  <c r="H2846" i="3"/>
  <c r="V2845" i="3"/>
  <c r="U2845" i="3"/>
  <c r="J2845" i="3"/>
  <c r="I2845" i="3"/>
  <c r="H2845" i="3"/>
  <c r="V2844" i="3"/>
  <c r="U2844" i="3"/>
  <c r="J2844" i="3"/>
  <c r="I2844" i="3"/>
  <c r="H2844" i="3"/>
  <c r="V2843" i="3"/>
  <c r="U2843" i="3"/>
  <c r="J2843" i="3"/>
  <c r="I2843" i="3"/>
  <c r="H2843" i="3"/>
  <c r="V2842" i="3"/>
  <c r="U2842" i="3"/>
  <c r="J2842" i="3"/>
  <c r="I2842" i="3"/>
  <c r="H2842" i="3"/>
  <c r="V2841" i="3"/>
  <c r="U2841" i="3"/>
  <c r="J2841" i="3"/>
  <c r="I2841" i="3"/>
  <c r="H2841" i="3"/>
  <c r="V2840" i="3"/>
  <c r="U2840" i="3"/>
  <c r="J2840" i="3"/>
  <c r="I2840" i="3"/>
  <c r="H2840" i="3"/>
  <c r="V2839" i="3"/>
  <c r="U2839" i="3"/>
  <c r="J2839" i="3"/>
  <c r="I2839" i="3"/>
  <c r="H2839" i="3"/>
  <c r="V2838" i="3"/>
  <c r="U2838" i="3"/>
  <c r="J2838" i="3"/>
  <c r="I2838" i="3"/>
  <c r="H2838" i="3"/>
  <c r="V2837" i="3"/>
  <c r="U2837" i="3"/>
  <c r="J2837" i="3"/>
  <c r="I2837" i="3"/>
  <c r="H2837" i="3"/>
  <c r="V2836" i="3"/>
  <c r="U2836" i="3"/>
  <c r="J2836" i="3"/>
  <c r="I2836" i="3"/>
  <c r="H2836" i="3"/>
  <c r="V2835" i="3"/>
  <c r="U2835" i="3"/>
  <c r="J2835" i="3"/>
  <c r="I2835" i="3"/>
  <c r="H2835" i="3"/>
  <c r="V2834" i="3"/>
  <c r="U2834" i="3"/>
  <c r="J2834" i="3"/>
  <c r="I2834" i="3"/>
  <c r="H2834" i="3"/>
  <c r="V2833" i="3"/>
  <c r="U2833" i="3"/>
  <c r="J2833" i="3"/>
  <c r="I2833" i="3"/>
  <c r="H2833" i="3"/>
  <c r="V2832" i="3"/>
  <c r="U2832" i="3"/>
  <c r="J2832" i="3"/>
  <c r="I2832" i="3"/>
  <c r="H2832" i="3"/>
  <c r="V2831" i="3"/>
  <c r="U2831" i="3"/>
  <c r="J2831" i="3"/>
  <c r="I2831" i="3"/>
  <c r="H2831" i="3"/>
  <c r="V2830" i="3"/>
  <c r="U2830" i="3"/>
  <c r="J2830" i="3"/>
  <c r="I2830" i="3"/>
  <c r="H2830" i="3"/>
  <c r="V2829" i="3"/>
  <c r="U2829" i="3"/>
  <c r="J2829" i="3"/>
  <c r="I2829" i="3"/>
  <c r="H2829" i="3"/>
  <c r="V2828" i="3"/>
  <c r="U2828" i="3"/>
  <c r="J2828" i="3"/>
  <c r="I2828" i="3"/>
  <c r="H2828" i="3"/>
  <c r="V2827" i="3"/>
  <c r="U2827" i="3"/>
  <c r="J2827" i="3"/>
  <c r="I2827" i="3"/>
  <c r="H2827" i="3"/>
  <c r="V2826" i="3"/>
  <c r="U2826" i="3"/>
  <c r="J2826" i="3"/>
  <c r="I2826" i="3"/>
  <c r="H2826" i="3"/>
  <c r="V2825" i="3"/>
  <c r="U2825" i="3"/>
  <c r="J2825" i="3"/>
  <c r="I2825" i="3"/>
  <c r="H2825" i="3"/>
  <c r="V2824" i="3"/>
  <c r="U2824" i="3"/>
  <c r="J2824" i="3"/>
  <c r="I2824" i="3"/>
  <c r="H2824" i="3"/>
  <c r="V2823" i="3"/>
  <c r="U2823" i="3"/>
  <c r="J2823" i="3"/>
  <c r="I2823" i="3"/>
  <c r="H2823" i="3"/>
  <c r="V2822" i="3"/>
  <c r="U2822" i="3"/>
  <c r="J2822" i="3"/>
  <c r="I2822" i="3"/>
  <c r="H2822" i="3"/>
  <c r="V2821" i="3"/>
  <c r="U2821" i="3"/>
  <c r="J2821" i="3"/>
  <c r="I2821" i="3"/>
  <c r="H2821" i="3"/>
  <c r="V2820" i="3"/>
  <c r="U2820" i="3"/>
  <c r="J2820" i="3"/>
  <c r="I2820" i="3"/>
  <c r="H2820" i="3"/>
  <c r="V2819" i="3"/>
  <c r="U2819" i="3"/>
  <c r="J2819" i="3"/>
  <c r="I2819" i="3"/>
  <c r="H2819" i="3"/>
  <c r="V2818" i="3"/>
  <c r="U2818" i="3"/>
  <c r="J2818" i="3"/>
  <c r="I2818" i="3"/>
  <c r="H2818" i="3"/>
  <c r="V2817" i="3"/>
  <c r="U2817" i="3"/>
  <c r="J2817" i="3"/>
  <c r="I2817" i="3"/>
  <c r="H2817" i="3"/>
  <c r="V2816" i="3"/>
  <c r="U2816" i="3"/>
  <c r="J2816" i="3"/>
  <c r="I2816" i="3"/>
  <c r="H2816" i="3"/>
  <c r="V2815" i="3"/>
  <c r="U2815" i="3"/>
  <c r="J2815" i="3"/>
  <c r="I2815" i="3"/>
  <c r="H2815" i="3"/>
  <c r="V2814" i="3"/>
  <c r="U2814" i="3"/>
  <c r="J2814" i="3"/>
  <c r="I2814" i="3"/>
  <c r="H2814" i="3"/>
  <c r="V2813" i="3"/>
  <c r="U2813" i="3"/>
  <c r="J2813" i="3"/>
  <c r="I2813" i="3"/>
  <c r="H2813" i="3"/>
  <c r="V2812" i="3"/>
  <c r="U2812" i="3"/>
  <c r="J2812" i="3"/>
  <c r="I2812" i="3"/>
  <c r="H2812" i="3"/>
  <c r="V2811" i="3"/>
  <c r="U2811" i="3"/>
  <c r="J2811" i="3"/>
  <c r="I2811" i="3"/>
  <c r="H2811" i="3"/>
  <c r="V2810" i="3"/>
  <c r="U2810" i="3"/>
  <c r="J2810" i="3"/>
  <c r="I2810" i="3"/>
  <c r="H2810" i="3"/>
  <c r="V2809" i="3"/>
  <c r="U2809" i="3"/>
  <c r="J2809" i="3"/>
  <c r="I2809" i="3"/>
  <c r="H2809" i="3"/>
  <c r="V2808" i="3"/>
  <c r="U2808" i="3"/>
  <c r="J2808" i="3"/>
  <c r="I2808" i="3"/>
  <c r="H2808" i="3"/>
  <c r="V2807" i="3"/>
  <c r="U2807" i="3"/>
  <c r="J2807" i="3"/>
  <c r="I2807" i="3"/>
  <c r="H2807" i="3"/>
  <c r="V2806" i="3"/>
  <c r="U2806" i="3"/>
  <c r="J2806" i="3"/>
  <c r="I2806" i="3"/>
  <c r="H2806" i="3"/>
  <c r="V2805" i="3"/>
  <c r="U2805" i="3"/>
  <c r="J2805" i="3"/>
  <c r="I2805" i="3"/>
  <c r="H2805" i="3"/>
  <c r="V2804" i="3"/>
  <c r="U2804" i="3"/>
  <c r="J2804" i="3"/>
  <c r="I2804" i="3"/>
  <c r="H2804" i="3"/>
  <c r="V2803" i="3"/>
  <c r="U2803" i="3"/>
  <c r="J2803" i="3"/>
  <c r="I2803" i="3"/>
  <c r="H2803" i="3"/>
  <c r="V2802" i="3"/>
  <c r="U2802" i="3"/>
  <c r="J2802" i="3"/>
  <c r="I2802" i="3"/>
  <c r="H2802" i="3"/>
  <c r="V2801" i="3"/>
  <c r="U2801" i="3"/>
  <c r="J2801" i="3"/>
  <c r="I2801" i="3"/>
  <c r="H2801" i="3"/>
  <c r="V2800" i="3"/>
  <c r="U2800" i="3"/>
  <c r="J2800" i="3"/>
  <c r="I2800" i="3"/>
  <c r="H2800" i="3"/>
  <c r="V2799" i="3"/>
  <c r="U2799" i="3"/>
  <c r="J2799" i="3"/>
  <c r="I2799" i="3"/>
  <c r="H2799" i="3"/>
  <c r="V2798" i="3"/>
  <c r="U2798" i="3"/>
  <c r="J2798" i="3"/>
  <c r="I2798" i="3"/>
  <c r="H2798" i="3"/>
  <c r="V2797" i="3"/>
  <c r="U2797" i="3"/>
  <c r="J2797" i="3"/>
  <c r="I2797" i="3"/>
  <c r="H2797" i="3"/>
  <c r="V2796" i="3"/>
  <c r="U2796" i="3"/>
  <c r="J2796" i="3"/>
  <c r="I2796" i="3"/>
  <c r="H2796" i="3"/>
  <c r="V2795" i="3"/>
  <c r="U2795" i="3"/>
  <c r="J2795" i="3"/>
  <c r="I2795" i="3"/>
  <c r="H2795" i="3"/>
  <c r="V2794" i="3"/>
  <c r="U2794" i="3"/>
  <c r="J2794" i="3"/>
  <c r="I2794" i="3"/>
  <c r="H2794" i="3"/>
  <c r="V2793" i="3"/>
  <c r="U2793" i="3"/>
  <c r="J2793" i="3"/>
  <c r="I2793" i="3"/>
  <c r="H2793" i="3"/>
  <c r="V2792" i="3"/>
  <c r="U2792" i="3"/>
  <c r="J2792" i="3"/>
  <c r="I2792" i="3"/>
  <c r="H2792" i="3"/>
  <c r="V2791" i="3"/>
  <c r="U2791" i="3"/>
  <c r="J2791" i="3"/>
  <c r="I2791" i="3"/>
  <c r="H2791" i="3"/>
  <c r="V2790" i="3"/>
  <c r="U2790" i="3"/>
  <c r="J2790" i="3"/>
  <c r="I2790" i="3"/>
  <c r="H2790" i="3"/>
  <c r="V2789" i="3"/>
  <c r="U2789" i="3"/>
  <c r="J2789" i="3"/>
  <c r="I2789" i="3"/>
  <c r="H2789" i="3"/>
  <c r="V2788" i="3"/>
  <c r="U2788" i="3"/>
  <c r="J2788" i="3"/>
  <c r="I2788" i="3"/>
  <c r="H2788" i="3"/>
  <c r="V2787" i="3"/>
  <c r="U2787" i="3"/>
  <c r="J2787" i="3"/>
  <c r="I2787" i="3"/>
  <c r="H2787" i="3"/>
  <c r="V2786" i="3"/>
  <c r="U2786" i="3"/>
  <c r="J2786" i="3"/>
  <c r="I2786" i="3"/>
  <c r="H2786" i="3"/>
  <c r="V2785" i="3"/>
  <c r="U2785" i="3"/>
  <c r="J2785" i="3"/>
  <c r="I2785" i="3"/>
  <c r="H2785" i="3"/>
  <c r="V2784" i="3"/>
  <c r="U2784" i="3"/>
  <c r="J2784" i="3"/>
  <c r="I2784" i="3"/>
  <c r="H2784" i="3"/>
  <c r="V2783" i="3"/>
  <c r="U2783" i="3"/>
  <c r="J2783" i="3"/>
  <c r="I2783" i="3"/>
  <c r="H2783" i="3"/>
  <c r="V2782" i="3"/>
  <c r="U2782" i="3"/>
  <c r="J2782" i="3"/>
  <c r="I2782" i="3"/>
  <c r="H2782" i="3"/>
  <c r="V2781" i="3"/>
  <c r="U2781" i="3"/>
  <c r="J2781" i="3"/>
  <c r="I2781" i="3"/>
  <c r="H2781" i="3"/>
  <c r="V2780" i="3"/>
  <c r="U2780" i="3"/>
  <c r="J2780" i="3"/>
  <c r="I2780" i="3"/>
  <c r="H2780" i="3"/>
  <c r="V2779" i="3"/>
  <c r="U2779" i="3"/>
  <c r="J2779" i="3"/>
  <c r="I2779" i="3"/>
  <c r="H2779" i="3"/>
  <c r="V2778" i="3"/>
  <c r="U2778" i="3"/>
  <c r="J2778" i="3"/>
  <c r="I2778" i="3"/>
  <c r="H2778" i="3"/>
  <c r="V2777" i="3"/>
  <c r="U2777" i="3"/>
  <c r="J2777" i="3"/>
  <c r="I2777" i="3"/>
  <c r="H2777" i="3"/>
  <c r="V2776" i="3"/>
  <c r="U2776" i="3"/>
  <c r="J2776" i="3"/>
  <c r="I2776" i="3"/>
  <c r="H2776" i="3"/>
  <c r="V2775" i="3"/>
  <c r="U2775" i="3"/>
  <c r="J2775" i="3"/>
  <c r="I2775" i="3"/>
  <c r="H2775" i="3"/>
  <c r="V2774" i="3"/>
  <c r="U2774" i="3"/>
  <c r="J2774" i="3"/>
  <c r="I2774" i="3"/>
  <c r="H2774" i="3"/>
  <c r="V2773" i="3"/>
  <c r="U2773" i="3"/>
  <c r="J2773" i="3"/>
  <c r="I2773" i="3"/>
  <c r="H2773" i="3"/>
  <c r="V2772" i="3"/>
  <c r="U2772" i="3"/>
  <c r="J2772" i="3"/>
  <c r="I2772" i="3"/>
  <c r="H2772" i="3"/>
  <c r="V2771" i="3"/>
  <c r="U2771" i="3"/>
  <c r="J2771" i="3"/>
  <c r="I2771" i="3"/>
  <c r="H2771" i="3"/>
  <c r="V2770" i="3"/>
  <c r="U2770" i="3"/>
  <c r="J2770" i="3"/>
  <c r="I2770" i="3"/>
  <c r="H2770" i="3"/>
  <c r="V2769" i="3"/>
  <c r="U2769" i="3"/>
  <c r="J2769" i="3"/>
  <c r="I2769" i="3"/>
  <c r="H2769" i="3"/>
  <c r="V2768" i="3"/>
  <c r="U2768" i="3"/>
  <c r="J2768" i="3"/>
  <c r="I2768" i="3"/>
  <c r="H2768" i="3"/>
  <c r="V2767" i="3"/>
  <c r="U2767" i="3"/>
  <c r="J2767" i="3"/>
  <c r="I2767" i="3"/>
  <c r="H2767" i="3"/>
  <c r="V2766" i="3"/>
  <c r="U2766" i="3"/>
  <c r="J2766" i="3"/>
  <c r="I2766" i="3"/>
  <c r="H2766" i="3"/>
  <c r="V2765" i="3"/>
  <c r="U2765" i="3"/>
  <c r="J2765" i="3"/>
  <c r="I2765" i="3"/>
  <c r="H2765" i="3"/>
  <c r="V2764" i="3"/>
  <c r="U2764" i="3"/>
  <c r="J2764" i="3"/>
  <c r="I2764" i="3"/>
  <c r="H2764" i="3"/>
  <c r="V2763" i="3"/>
  <c r="U2763" i="3"/>
  <c r="J2763" i="3"/>
  <c r="I2763" i="3"/>
  <c r="H2763" i="3"/>
  <c r="V2762" i="3"/>
  <c r="U2762" i="3"/>
  <c r="J2762" i="3"/>
  <c r="I2762" i="3"/>
  <c r="H2762" i="3"/>
  <c r="V2761" i="3"/>
  <c r="U2761" i="3"/>
  <c r="J2761" i="3"/>
  <c r="I2761" i="3"/>
  <c r="H2761" i="3"/>
  <c r="V2760" i="3"/>
  <c r="U2760" i="3"/>
  <c r="J2760" i="3"/>
  <c r="I2760" i="3"/>
  <c r="H2760" i="3"/>
  <c r="V2759" i="3"/>
  <c r="U2759" i="3"/>
  <c r="J2759" i="3"/>
  <c r="I2759" i="3"/>
  <c r="H2759" i="3"/>
  <c r="V2758" i="3"/>
  <c r="U2758" i="3"/>
  <c r="J2758" i="3"/>
  <c r="I2758" i="3"/>
  <c r="H2758" i="3"/>
  <c r="V2757" i="3"/>
  <c r="U2757" i="3"/>
  <c r="J2757" i="3"/>
  <c r="I2757" i="3"/>
  <c r="H2757" i="3"/>
  <c r="V2756" i="3"/>
  <c r="U2756" i="3"/>
  <c r="J2756" i="3"/>
  <c r="I2756" i="3"/>
  <c r="H2756" i="3"/>
  <c r="V2755" i="3"/>
  <c r="U2755" i="3"/>
  <c r="J2755" i="3"/>
  <c r="I2755" i="3"/>
  <c r="H2755" i="3"/>
  <c r="V2754" i="3"/>
  <c r="U2754" i="3"/>
  <c r="J2754" i="3"/>
  <c r="I2754" i="3"/>
  <c r="H2754" i="3"/>
  <c r="V2753" i="3"/>
  <c r="U2753" i="3"/>
  <c r="J2753" i="3"/>
  <c r="I2753" i="3"/>
  <c r="H2753" i="3"/>
  <c r="V2752" i="3"/>
  <c r="U2752" i="3"/>
  <c r="J2752" i="3"/>
  <c r="I2752" i="3"/>
  <c r="H2752" i="3"/>
  <c r="V2751" i="3"/>
  <c r="U2751" i="3"/>
  <c r="J2751" i="3"/>
  <c r="I2751" i="3"/>
  <c r="H2751" i="3"/>
  <c r="V2750" i="3"/>
  <c r="U2750" i="3"/>
  <c r="J2750" i="3"/>
  <c r="I2750" i="3"/>
  <c r="H2750" i="3"/>
  <c r="V2749" i="3"/>
  <c r="U2749" i="3"/>
  <c r="J2749" i="3"/>
  <c r="I2749" i="3"/>
  <c r="H2749" i="3"/>
  <c r="V2748" i="3"/>
  <c r="U2748" i="3"/>
  <c r="J2748" i="3"/>
  <c r="I2748" i="3"/>
  <c r="H2748" i="3"/>
  <c r="V2747" i="3"/>
  <c r="U2747" i="3"/>
  <c r="J2747" i="3"/>
  <c r="I2747" i="3"/>
  <c r="H2747" i="3"/>
  <c r="V2746" i="3"/>
  <c r="U2746" i="3"/>
  <c r="J2746" i="3"/>
  <c r="I2746" i="3"/>
  <c r="H2746" i="3"/>
  <c r="V2745" i="3"/>
  <c r="U2745" i="3"/>
  <c r="J2745" i="3"/>
  <c r="I2745" i="3"/>
  <c r="H2745" i="3"/>
  <c r="V2744" i="3"/>
  <c r="U2744" i="3"/>
  <c r="J2744" i="3"/>
  <c r="I2744" i="3"/>
  <c r="H2744" i="3"/>
  <c r="V2743" i="3"/>
  <c r="U2743" i="3"/>
  <c r="J2743" i="3"/>
  <c r="I2743" i="3"/>
  <c r="H2743" i="3"/>
  <c r="V2742" i="3"/>
  <c r="U2742" i="3"/>
  <c r="J2742" i="3"/>
  <c r="I2742" i="3"/>
  <c r="H2742" i="3"/>
  <c r="V2741" i="3"/>
  <c r="U2741" i="3"/>
  <c r="J2741" i="3"/>
  <c r="I2741" i="3"/>
  <c r="H2741" i="3"/>
  <c r="V2740" i="3"/>
  <c r="U2740" i="3"/>
  <c r="J2740" i="3"/>
  <c r="I2740" i="3"/>
  <c r="H2740" i="3"/>
  <c r="V2739" i="3"/>
  <c r="U2739" i="3"/>
  <c r="J2739" i="3"/>
  <c r="I2739" i="3"/>
  <c r="H2739" i="3"/>
  <c r="V2738" i="3"/>
  <c r="U2738" i="3"/>
  <c r="J2738" i="3"/>
  <c r="I2738" i="3"/>
  <c r="H2738" i="3"/>
  <c r="V2737" i="3"/>
  <c r="U2737" i="3"/>
  <c r="J2737" i="3"/>
  <c r="I2737" i="3"/>
  <c r="H2737" i="3"/>
  <c r="V2736" i="3"/>
  <c r="U2736" i="3"/>
  <c r="J2736" i="3"/>
  <c r="I2736" i="3"/>
  <c r="H2736" i="3"/>
  <c r="V2735" i="3"/>
  <c r="U2735" i="3"/>
  <c r="J2735" i="3"/>
  <c r="I2735" i="3"/>
  <c r="H2735" i="3"/>
  <c r="V2734" i="3"/>
  <c r="U2734" i="3"/>
  <c r="J2734" i="3"/>
  <c r="I2734" i="3"/>
  <c r="H2734" i="3"/>
  <c r="V2733" i="3"/>
  <c r="U2733" i="3"/>
  <c r="J2733" i="3"/>
  <c r="I2733" i="3"/>
  <c r="H2733" i="3"/>
  <c r="V2732" i="3"/>
  <c r="U2732" i="3"/>
  <c r="J2732" i="3"/>
  <c r="I2732" i="3"/>
  <c r="H2732" i="3"/>
  <c r="V2731" i="3"/>
  <c r="U2731" i="3"/>
  <c r="J2731" i="3"/>
  <c r="I2731" i="3"/>
  <c r="H2731" i="3"/>
  <c r="V2730" i="3"/>
  <c r="U2730" i="3"/>
  <c r="J2730" i="3"/>
  <c r="I2730" i="3"/>
  <c r="H2730" i="3"/>
  <c r="V2729" i="3"/>
  <c r="U2729" i="3"/>
  <c r="J2729" i="3"/>
  <c r="I2729" i="3"/>
  <c r="H2729" i="3"/>
  <c r="V2728" i="3"/>
  <c r="U2728" i="3"/>
  <c r="J2728" i="3"/>
  <c r="I2728" i="3"/>
  <c r="H2728" i="3"/>
  <c r="V2727" i="3"/>
  <c r="U2727" i="3"/>
  <c r="J2727" i="3"/>
  <c r="I2727" i="3"/>
  <c r="H2727" i="3"/>
  <c r="V2726" i="3"/>
  <c r="U2726" i="3"/>
  <c r="J2726" i="3"/>
  <c r="I2726" i="3"/>
  <c r="H2726" i="3"/>
  <c r="V2725" i="3"/>
  <c r="U2725" i="3"/>
  <c r="J2725" i="3"/>
  <c r="I2725" i="3"/>
  <c r="H2725" i="3"/>
  <c r="V2724" i="3"/>
  <c r="U2724" i="3"/>
  <c r="J2724" i="3"/>
  <c r="I2724" i="3"/>
  <c r="H2724" i="3"/>
  <c r="V2723" i="3"/>
  <c r="U2723" i="3"/>
  <c r="J2723" i="3"/>
  <c r="I2723" i="3"/>
  <c r="H2723" i="3"/>
  <c r="V2722" i="3"/>
  <c r="U2722" i="3"/>
  <c r="J2722" i="3"/>
  <c r="I2722" i="3"/>
  <c r="H2722" i="3"/>
  <c r="V2721" i="3"/>
  <c r="U2721" i="3"/>
  <c r="J2721" i="3"/>
  <c r="I2721" i="3"/>
  <c r="H2721" i="3"/>
  <c r="V2720" i="3"/>
  <c r="U2720" i="3"/>
  <c r="J2720" i="3"/>
  <c r="I2720" i="3"/>
  <c r="H2720" i="3"/>
  <c r="V2719" i="3"/>
  <c r="U2719" i="3"/>
  <c r="J2719" i="3"/>
  <c r="I2719" i="3"/>
  <c r="H2719" i="3"/>
  <c r="V2718" i="3"/>
  <c r="U2718" i="3"/>
  <c r="J2718" i="3"/>
  <c r="I2718" i="3"/>
  <c r="H2718" i="3"/>
  <c r="V2717" i="3"/>
  <c r="U2717" i="3"/>
  <c r="J2717" i="3"/>
  <c r="I2717" i="3"/>
  <c r="H2717" i="3"/>
  <c r="V2716" i="3"/>
  <c r="U2716" i="3"/>
  <c r="J2716" i="3"/>
  <c r="I2716" i="3"/>
  <c r="H2716" i="3"/>
  <c r="V2715" i="3"/>
  <c r="U2715" i="3"/>
  <c r="J2715" i="3"/>
  <c r="I2715" i="3"/>
  <c r="H2715" i="3"/>
  <c r="V2714" i="3"/>
  <c r="U2714" i="3"/>
  <c r="J2714" i="3"/>
  <c r="I2714" i="3"/>
  <c r="H2714" i="3"/>
  <c r="V2713" i="3"/>
  <c r="U2713" i="3"/>
  <c r="J2713" i="3"/>
  <c r="I2713" i="3"/>
  <c r="H2713" i="3"/>
  <c r="V2712" i="3"/>
  <c r="U2712" i="3"/>
  <c r="J2712" i="3"/>
  <c r="I2712" i="3"/>
  <c r="H2712" i="3"/>
  <c r="V2711" i="3"/>
  <c r="U2711" i="3"/>
  <c r="J2711" i="3"/>
  <c r="I2711" i="3"/>
  <c r="H2711" i="3"/>
  <c r="V2710" i="3"/>
  <c r="U2710" i="3"/>
  <c r="J2710" i="3"/>
  <c r="I2710" i="3"/>
  <c r="H2710" i="3"/>
  <c r="V2709" i="3"/>
  <c r="U2709" i="3"/>
  <c r="J2709" i="3"/>
  <c r="I2709" i="3"/>
  <c r="H2709" i="3"/>
  <c r="V2708" i="3"/>
  <c r="U2708" i="3"/>
  <c r="J2708" i="3"/>
  <c r="I2708" i="3"/>
  <c r="H2708" i="3"/>
  <c r="V2707" i="3"/>
  <c r="U2707" i="3"/>
  <c r="J2707" i="3"/>
  <c r="I2707" i="3"/>
  <c r="H2707" i="3"/>
  <c r="V2706" i="3"/>
  <c r="U2706" i="3"/>
  <c r="J2706" i="3"/>
  <c r="I2706" i="3"/>
  <c r="H2706" i="3"/>
  <c r="V2705" i="3"/>
  <c r="U2705" i="3"/>
  <c r="J2705" i="3"/>
  <c r="I2705" i="3"/>
  <c r="H2705" i="3"/>
  <c r="V2704" i="3"/>
  <c r="U2704" i="3"/>
  <c r="J2704" i="3"/>
  <c r="I2704" i="3"/>
  <c r="H2704" i="3"/>
  <c r="V2703" i="3"/>
  <c r="U2703" i="3"/>
  <c r="J2703" i="3"/>
  <c r="I2703" i="3"/>
  <c r="H2703" i="3"/>
  <c r="V2702" i="3"/>
  <c r="U2702" i="3"/>
  <c r="J2702" i="3"/>
  <c r="I2702" i="3"/>
  <c r="H2702" i="3"/>
  <c r="V2701" i="3"/>
  <c r="U2701" i="3"/>
  <c r="J2701" i="3"/>
  <c r="I2701" i="3"/>
  <c r="H2701" i="3"/>
  <c r="V2700" i="3"/>
  <c r="U2700" i="3"/>
  <c r="J2700" i="3"/>
  <c r="I2700" i="3"/>
  <c r="H2700" i="3"/>
  <c r="V2699" i="3"/>
  <c r="U2699" i="3"/>
  <c r="J2699" i="3"/>
  <c r="I2699" i="3"/>
  <c r="H2699" i="3"/>
  <c r="V2698" i="3"/>
  <c r="U2698" i="3"/>
  <c r="J2698" i="3"/>
  <c r="I2698" i="3"/>
  <c r="H2698" i="3"/>
  <c r="V2697" i="3"/>
  <c r="U2697" i="3"/>
  <c r="J2697" i="3"/>
  <c r="I2697" i="3"/>
  <c r="H2697" i="3"/>
  <c r="V2696" i="3"/>
  <c r="U2696" i="3"/>
  <c r="J2696" i="3"/>
  <c r="I2696" i="3"/>
  <c r="H2696" i="3"/>
  <c r="V2695" i="3"/>
  <c r="U2695" i="3"/>
  <c r="J2695" i="3"/>
  <c r="I2695" i="3"/>
  <c r="H2695" i="3"/>
  <c r="V2694" i="3"/>
  <c r="U2694" i="3"/>
  <c r="J2694" i="3"/>
  <c r="I2694" i="3"/>
  <c r="H2694" i="3"/>
  <c r="V2693" i="3"/>
  <c r="U2693" i="3"/>
  <c r="J2693" i="3"/>
  <c r="I2693" i="3"/>
  <c r="H2693" i="3"/>
  <c r="V2692" i="3"/>
  <c r="U2692" i="3"/>
  <c r="J2692" i="3"/>
  <c r="I2692" i="3"/>
  <c r="H2692" i="3"/>
  <c r="V2691" i="3"/>
  <c r="U2691" i="3"/>
  <c r="J2691" i="3"/>
  <c r="I2691" i="3"/>
  <c r="H2691" i="3"/>
  <c r="V2690" i="3"/>
  <c r="U2690" i="3"/>
  <c r="J2690" i="3"/>
  <c r="I2690" i="3"/>
  <c r="H2690" i="3"/>
  <c r="V2689" i="3"/>
  <c r="U2689" i="3"/>
  <c r="J2689" i="3"/>
  <c r="I2689" i="3"/>
  <c r="H2689" i="3"/>
  <c r="V2688" i="3"/>
  <c r="U2688" i="3"/>
  <c r="J2688" i="3"/>
  <c r="I2688" i="3"/>
  <c r="H2688" i="3"/>
  <c r="V2687" i="3"/>
  <c r="U2687" i="3"/>
  <c r="J2687" i="3"/>
  <c r="I2687" i="3"/>
  <c r="H2687" i="3"/>
  <c r="V2686" i="3"/>
  <c r="U2686" i="3"/>
  <c r="J2686" i="3"/>
  <c r="I2686" i="3"/>
  <c r="H2686" i="3"/>
  <c r="V2685" i="3"/>
  <c r="U2685" i="3"/>
  <c r="J2685" i="3"/>
  <c r="I2685" i="3"/>
  <c r="H2685" i="3"/>
  <c r="V2684" i="3"/>
  <c r="U2684" i="3"/>
  <c r="J2684" i="3"/>
  <c r="I2684" i="3"/>
  <c r="H2684" i="3"/>
  <c r="V2683" i="3"/>
  <c r="U2683" i="3"/>
  <c r="J2683" i="3"/>
  <c r="I2683" i="3"/>
  <c r="H2683" i="3"/>
  <c r="V2682" i="3"/>
  <c r="U2682" i="3"/>
  <c r="J2682" i="3"/>
  <c r="I2682" i="3"/>
  <c r="H2682" i="3"/>
  <c r="V2681" i="3"/>
  <c r="U2681" i="3"/>
  <c r="J2681" i="3"/>
  <c r="I2681" i="3"/>
  <c r="H2681" i="3"/>
  <c r="V2680" i="3"/>
  <c r="U2680" i="3"/>
  <c r="J2680" i="3"/>
  <c r="I2680" i="3"/>
  <c r="H2680" i="3"/>
  <c r="V2679" i="3"/>
  <c r="U2679" i="3"/>
  <c r="J2679" i="3"/>
  <c r="I2679" i="3"/>
  <c r="H2679" i="3"/>
  <c r="V2678" i="3"/>
  <c r="U2678" i="3"/>
  <c r="J2678" i="3"/>
  <c r="I2678" i="3"/>
  <c r="H2678" i="3"/>
  <c r="V2677" i="3"/>
  <c r="U2677" i="3"/>
  <c r="J2677" i="3"/>
  <c r="I2677" i="3"/>
  <c r="H2677" i="3"/>
  <c r="V2676" i="3"/>
  <c r="U2676" i="3"/>
  <c r="J2676" i="3"/>
  <c r="I2676" i="3"/>
  <c r="H2676" i="3"/>
  <c r="V2675" i="3"/>
  <c r="U2675" i="3"/>
  <c r="J2675" i="3"/>
  <c r="I2675" i="3"/>
  <c r="H2675" i="3"/>
  <c r="V2674" i="3"/>
  <c r="U2674" i="3"/>
  <c r="J2674" i="3"/>
  <c r="I2674" i="3"/>
  <c r="H2674" i="3"/>
  <c r="V2673" i="3"/>
  <c r="U2673" i="3"/>
  <c r="J2673" i="3"/>
  <c r="I2673" i="3"/>
  <c r="H2673" i="3"/>
  <c r="V2672" i="3"/>
  <c r="U2672" i="3"/>
  <c r="J2672" i="3"/>
  <c r="I2672" i="3"/>
  <c r="H2672" i="3"/>
  <c r="V2671" i="3"/>
  <c r="U2671" i="3"/>
  <c r="J2671" i="3"/>
  <c r="I2671" i="3"/>
  <c r="H2671" i="3"/>
  <c r="V2670" i="3"/>
  <c r="U2670" i="3"/>
  <c r="J2670" i="3"/>
  <c r="I2670" i="3"/>
  <c r="H2670" i="3"/>
  <c r="V2669" i="3"/>
  <c r="U2669" i="3"/>
  <c r="J2669" i="3"/>
  <c r="I2669" i="3"/>
  <c r="H2669" i="3"/>
  <c r="V2668" i="3"/>
  <c r="U2668" i="3"/>
  <c r="J2668" i="3"/>
  <c r="I2668" i="3"/>
  <c r="H2668" i="3"/>
  <c r="V2667" i="3"/>
  <c r="U2667" i="3"/>
  <c r="J2667" i="3"/>
  <c r="I2667" i="3"/>
  <c r="H2667" i="3"/>
  <c r="V2666" i="3"/>
  <c r="U2666" i="3"/>
  <c r="J2666" i="3"/>
  <c r="I2666" i="3"/>
  <c r="H2666" i="3"/>
  <c r="V2665" i="3"/>
  <c r="U2665" i="3"/>
  <c r="J2665" i="3"/>
  <c r="I2665" i="3"/>
  <c r="H2665" i="3"/>
  <c r="V2664" i="3"/>
  <c r="U2664" i="3"/>
  <c r="J2664" i="3"/>
  <c r="I2664" i="3"/>
  <c r="H2664" i="3"/>
  <c r="V2663" i="3"/>
  <c r="U2663" i="3"/>
  <c r="J2663" i="3"/>
  <c r="I2663" i="3"/>
  <c r="H2663" i="3"/>
  <c r="V2662" i="3"/>
  <c r="U2662" i="3"/>
  <c r="J2662" i="3"/>
  <c r="I2662" i="3"/>
  <c r="H2662" i="3"/>
  <c r="V2661" i="3"/>
  <c r="U2661" i="3"/>
  <c r="J2661" i="3"/>
  <c r="I2661" i="3"/>
  <c r="H2661" i="3"/>
  <c r="V2660" i="3"/>
  <c r="U2660" i="3"/>
  <c r="J2660" i="3"/>
  <c r="I2660" i="3"/>
  <c r="H2660" i="3"/>
  <c r="V2659" i="3"/>
  <c r="U2659" i="3"/>
  <c r="J2659" i="3"/>
  <c r="I2659" i="3"/>
  <c r="H2659" i="3"/>
  <c r="V2658" i="3"/>
  <c r="U2658" i="3"/>
  <c r="J2658" i="3"/>
  <c r="I2658" i="3"/>
  <c r="H2658" i="3"/>
  <c r="V2657" i="3"/>
  <c r="U2657" i="3"/>
  <c r="J2657" i="3"/>
  <c r="I2657" i="3"/>
  <c r="H2657" i="3"/>
  <c r="V2656" i="3"/>
  <c r="U2656" i="3"/>
  <c r="J2656" i="3"/>
  <c r="I2656" i="3"/>
  <c r="H2656" i="3"/>
  <c r="V2655" i="3"/>
  <c r="U2655" i="3"/>
  <c r="J2655" i="3"/>
  <c r="I2655" i="3"/>
  <c r="H2655" i="3"/>
  <c r="V2654" i="3"/>
  <c r="U2654" i="3"/>
  <c r="J2654" i="3"/>
  <c r="I2654" i="3"/>
  <c r="H2654" i="3"/>
  <c r="V2653" i="3"/>
  <c r="U2653" i="3"/>
  <c r="J2653" i="3"/>
  <c r="I2653" i="3"/>
  <c r="H2653" i="3"/>
  <c r="V2652" i="3"/>
  <c r="U2652" i="3"/>
  <c r="J2652" i="3"/>
  <c r="I2652" i="3"/>
  <c r="H2652" i="3"/>
  <c r="V2651" i="3"/>
  <c r="U2651" i="3"/>
  <c r="J2651" i="3"/>
  <c r="I2651" i="3"/>
  <c r="H2651" i="3"/>
  <c r="V2650" i="3"/>
  <c r="U2650" i="3"/>
  <c r="J2650" i="3"/>
  <c r="I2650" i="3"/>
  <c r="H2650" i="3"/>
  <c r="V2649" i="3"/>
  <c r="U2649" i="3"/>
  <c r="J2649" i="3"/>
  <c r="I2649" i="3"/>
  <c r="H2649" i="3"/>
  <c r="V2648" i="3"/>
  <c r="U2648" i="3"/>
  <c r="J2648" i="3"/>
  <c r="I2648" i="3"/>
  <c r="H2648" i="3"/>
  <c r="V2647" i="3"/>
  <c r="U2647" i="3"/>
  <c r="J2647" i="3"/>
  <c r="I2647" i="3"/>
  <c r="H2647" i="3"/>
  <c r="V2646" i="3"/>
  <c r="U2646" i="3"/>
  <c r="J2646" i="3"/>
  <c r="I2646" i="3"/>
  <c r="H2646" i="3"/>
  <c r="V2645" i="3"/>
  <c r="U2645" i="3"/>
  <c r="J2645" i="3"/>
  <c r="I2645" i="3"/>
  <c r="H2645" i="3"/>
  <c r="V2644" i="3"/>
  <c r="U2644" i="3"/>
  <c r="J2644" i="3"/>
  <c r="I2644" i="3"/>
  <c r="H2644" i="3"/>
  <c r="V2643" i="3"/>
  <c r="U2643" i="3"/>
  <c r="J2643" i="3"/>
  <c r="I2643" i="3"/>
  <c r="H2643" i="3"/>
  <c r="V2642" i="3"/>
  <c r="U2642" i="3"/>
  <c r="J2642" i="3"/>
  <c r="I2642" i="3"/>
  <c r="H2642" i="3"/>
  <c r="V2641" i="3"/>
  <c r="U2641" i="3"/>
  <c r="J2641" i="3"/>
  <c r="I2641" i="3"/>
  <c r="H2641" i="3"/>
  <c r="V2640" i="3"/>
  <c r="U2640" i="3"/>
  <c r="J2640" i="3"/>
  <c r="I2640" i="3"/>
  <c r="H2640" i="3"/>
  <c r="V2639" i="3"/>
  <c r="U2639" i="3"/>
  <c r="J2639" i="3"/>
  <c r="I2639" i="3"/>
  <c r="H2639" i="3"/>
  <c r="V2638" i="3"/>
  <c r="U2638" i="3"/>
  <c r="J2638" i="3"/>
  <c r="I2638" i="3"/>
  <c r="H2638" i="3"/>
  <c r="V2637" i="3"/>
  <c r="U2637" i="3"/>
  <c r="J2637" i="3"/>
  <c r="I2637" i="3"/>
  <c r="H2637" i="3"/>
  <c r="V2636" i="3"/>
  <c r="U2636" i="3"/>
  <c r="J2636" i="3"/>
  <c r="I2636" i="3"/>
  <c r="H2636" i="3"/>
  <c r="V2635" i="3"/>
  <c r="U2635" i="3"/>
  <c r="J2635" i="3"/>
  <c r="I2635" i="3"/>
  <c r="H2635" i="3"/>
  <c r="V2634" i="3"/>
  <c r="U2634" i="3"/>
  <c r="J2634" i="3"/>
  <c r="I2634" i="3"/>
  <c r="H2634" i="3"/>
  <c r="V2633" i="3"/>
  <c r="U2633" i="3"/>
  <c r="J2633" i="3"/>
  <c r="I2633" i="3"/>
  <c r="H2633" i="3"/>
  <c r="V2632" i="3"/>
  <c r="U2632" i="3"/>
  <c r="J2632" i="3"/>
  <c r="I2632" i="3"/>
  <c r="H2632" i="3"/>
  <c r="V2631" i="3"/>
  <c r="U2631" i="3"/>
  <c r="J2631" i="3"/>
  <c r="I2631" i="3"/>
  <c r="H2631" i="3"/>
  <c r="V2630" i="3"/>
  <c r="U2630" i="3"/>
  <c r="J2630" i="3"/>
  <c r="I2630" i="3"/>
  <c r="H2630" i="3"/>
  <c r="V2629" i="3"/>
  <c r="U2629" i="3"/>
  <c r="J2629" i="3"/>
  <c r="I2629" i="3"/>
  <c r="H2629" i="3"/>
  <c r="V2628" i="3"/>
  <c r="U2628" i="3"/>
  <c r="J2628" i="3"/>
  <c r="I2628" i="3"/>
  <c r="H2628" i="3"/>
  <c r="V2627" i="3"/>
  <c r="U2627" i="3"/>
  <c r="J2627" i="3"/>
  <c r="I2627" i="3"/>
  <c r="H2627" i="3"/>
  <c r="V2626" i="3"/>
  <c r="U2626" i="3"/>
  <c r="J2626" i="3"/>
  <c r="I2626" i="3"/>
  <c r="H2626" i="3"/>
  <c r="V2625" i="3"/>
  <c r="U2625" i="3"/>
  <c r="J2625" i="3"/>
  <c r="I2625" i="3"/>
  <c r="H2625" i="3"/>
  <c r="V2624" i="3"/>
  <c r="U2624" i="3"/>
  <c r="J2624" i="3"/>
  <c r="I2624" i="3"/>
  <c r="H2624" i="3"/>
  <c r="V2623" i="3"/>
  <c r="U2623" i="3"/>
  <c r="J2623" i="3"/>
  <c r="I2623" i="3"/>
  <c r="H2623" i="3"/>
  <c r="V2622" i="3"/>
  <c r="U2622" i="3"/>
  <c r="J2622" i="3"/>
  <c r="I2622" i="3"/>
  <c r="H2622" i="3"/>
  <c r="V2621" i="3"/>
  <c r="U2621" i="3"/>
  <c r="J2621" i="3"/>
  <c r="I2621" i="3"/>
  <c r="H2621" i="3"/>
  <c r="V2620" i="3"/>
  <c r="U2620" i="3"/>
  <c r="J2620" i="3"/>
  <c r="I2620" i="3"/>
  <c r="H2620" i="3"/>
  <c r="V2619" i="3"/>
  <c r="U2619" i="3"/>
  <c r="J2619" i="3"/>
  <c r="I2619" i="3"/>
  <c r="H2619" i="3"/>
  <c r="V2618" i="3"/>
  <c r="U2618" i="3"/>
  <c r="J2618" i="3"/>
  <c r="I2618" i="3"/>
  <c r="H2618" i="3"/>
  <c r="V2617" i="3"/>
  <c r="U2617" i="3"/>
  <c r="J2617" i="3"/>
  <c r="I2617" i="3"/>
  <c r="H2617" i="3"/>
  <c r="V2616" i="3"/>
  <c r="U2616" i="3"/>
  <c r="J2616" i="3"/>
  <c r="I2616" i="3"/>
  <c r="H2616" i="3"/>
  <c r="V2615" i="3"/>
  <c r="U2615" i="3"/>
  <c r="J2615" i="3"/>
  <c r="I2615" i="3"/>
  <c r="H2615" i="3"/>
  <c r="V2614" i="3"/>
  <c r="U2614" i="3"/>
  <c r="J2614" i="3"/>
  <c r="I2614" i="3"/>
  <c r="H2614" i="3"/>
  <c r="V2613" i="3"/>
  <c r="U2613" i="3"/>
  <c r="J2613" i="3"/>
  <c r="I2613" i="3"/>
  <c r="H2613" i="3"/>
  <c r="V2612" i="3"/>
  <c r="U2612" i="3"/>
  <c r="J2612" i="3"/>
  <c r="I2612" i="3"/>
  <c r="H2612" i="3"/>
  <c r="V2611" i="3"/>
  <c r="U2611" i="3"/>
  <c r="J2611" i="3"/>
  <c r="I2611" i="3"/>
  <c r="H2611" i="3"/>
  <c r="V2610" i="3"/>
  <c r="U2610" i="3"/>
  <c r="J2610" i="3"/>
  <c r="I2610" i="3"/>
  <c r="H2610" i="3"/>
  <c r="V2609" i="3"/>
  <c r="U2609" i="3"/>
  <c r="J2609" i="3"/>
  <c r="I2609" i="3"/>
  <c r="H2609" i="3"/>
  <c r="V2608" i="3"/>
  <c r="U2608" i="3"/>
  <c r="J2608" i="3"/>
  <c r="I2608" i="3"/>
  <c r="H2608" i="3"/>
  <c r="V2607" i="3"/>
  <c r="U2607" i="3"/>
  <c r="J2607" i="3"/>
  <c r="I2607" i="3"/>
  <c r="H2607" i="3"/>
  <c r="V2606" i="3"/>
  <c r="U2606" i="3"/>
  <c r="J2606" i="3"/>
  <c r="I2606" i="3"/>
  <c r="H2606" i="3"/>
  <c r="V2605" i="3"/>
  <c r="U2605" i="3"/>
  <c r="J2605" i="3"/>
  <c r="I2605" i="3"/>
  <c r="H2605" i="3"/>
  <c r="V2604" i="3"/>
  <c r="U2604" i="3"/>
  <c r="J2604" i="3"/>
  <c r="I2604" i="3"/>
  <c r="H2604" i="3"/>
  <c r="V2603" i="3"/>
  <c r="U2603" i="3"/>
  <c r="J2603" i="3"/>
  <c r="I2603" i="3"/>
  <c r="H2603" i="3"/>
  <c r="V2602" i="3"/>
  <c r="U2602" i="3"/>
  <c r="J2602" i="3"/>
  <c r="I2602" i="3"/>
  <c r="H2602" i="3"/>
  <c r="V2601" i="3"/>
  <c r="U2601" i="3"/>
  <c r="J2601" i="3"/>
  <c r="I2601" i="3"/>
  <c r="H2601" i="3"/>
  <c r="V2600" i="3"/>
  <c r="U2600" i="3"/>
  <c r="J2600" i="3"/>
  <c r="I2600" i="3"/>
  <c r="H2600" i="3"/>
  <c r="V2599" i="3"/>
  <c r="U2599" i="3"/>
  <c r="J2599" i="3"/>
  <c r="I2599" i="3"/>
  <c r="H2599" i="3"/>
  <c r="V2598" i="3"/>
  <c r="U2598" i="3"/>
  <c r="J2598" i="3"/>
  <c r="I2598" i="3"/>
  <c r="H2598" i="3"/>
  <c r="V2597" i="3"/>
  <c r="U2597" i="3"/>
  <c r="J2597" i="3"/>
  <c r="I2597" i="3"/>
  <c r="H2597" i="3"/>
  <c r="V2596" i="3"/>
  <c r="U2596" i="3"/>
  <c r="J2596" i="3"/>
  <c r="I2596" i="3"/>
  <c r="H2596" i="3"/>
  <c r="V2595" i="3"/>
  <c r="U2595" i="3"/>
  <c r="J2595" i="3"/>
  <c r="I2595" i="3"/>
  <c r="H2595" i="3"/>
  <c r="V2594" i="3"/>
  <c r="U2594" i="3"/>
  <c r="J2594" i="3"/>
  <c r="I2594" i="3"/>
  <c r="H2594" i="3"/>
  <c r="V2593" i="3"/>
  <c r="U2593" i="3"/>
  <c r="J2593" i="3"/>
  <c r="I2593" i="3"/>
  <c r="H2593" i="3"/>
  <c r="V2592" i="3"/>
  <c r="U2592" i="3"/>
  <c r="J2592" i="3"/>
  <c r="I2592" i="3"/>
  <c r="H2592" i="3"/>
  <c r="V2591" i="3"/>
  <c r="U2591" i="3"/>
  <c r="J2591" i="3"/>
  <c r="I2591" i="3"/>
  <c r="H2591" i="3"/>
  <c r="V2590" i="3"/>
  <c r="U2590" i="3"/>
  <c r="J2590" i="3"/>
  <c r="I2590" i="3"/>
  <c r="H2590" i="3"/>
  <c r="V2589" i="3"/>
  <c r="U2589" i="3"/>
  <c r="J2589" i="3"/>
  <c r="I2589" i="3"/>
  <c r="H2589" i="3"/>
  <c r="V2588" i="3"/>
  <c r="U2588" i="3"/>
  <c r="J2588" i="3"/>
  <c r="I2588" i="3"/>
  <c r="H2588" i="3"/>
  <c r="V2587" i="3"/>
  <c r="U2587" i="3"/>
  <c r="J2587" i="3"/>
  <c r="I2587" i="3"/>
  <c r="H2587" i="3"/>
  <c r="V2586" i="3"/>
  <c r="U2586" i="3"/>
  <c r="J2586" i="3"/>
  <c r="I2586" i="3"/>
  <c r="H2586" i="3"/>
  <c r="V2585" i="3"/>
  <c r="U2585" i="3"/>
  <c r="J2585" i="3"/>
  <c r="I2585" i="3"/>
  <c r="H2585" i="3"/>
  <c r="V2584" i="3"/>
  <c r="U2584" i="3"/>
  <c r="J2584" i="3"/>
  <c r="I2584" i="3"/>
  <c r="H2584" i="3"/>
  <c r="V2583" i="3"/>
  <c r="U2583" i="3"/>
  <c r="J2583" i="3"/>
  <c r="I2583" i="3"/>
  <c r="H2583" i="3"/>
  <c r="V2582" i="3"/>
  <c r="U2582" i="3"/>
  <c r="J2582" i="3"/>
  <c r="I2582" i="3"/>
  <c r="H2582" i="3"/>
  <c r="V2581" i="3"/>
  <c r="U2581" i="3"/>
  <c r="J2581" i="3"/>
  <c r="I2581" i="3"/>
  <c r="H2581" i="3"/>
  <c r="V2580" i="3"/>
  <c r="U2580" i="3"/>
  <c r="J2580" i="3"/>
  <c r="I2580" i="3"/>
  <c r="H2580" i="3"/>
  <c r="V2579" i="3"/>
  <c r="U2579" i="3"/>
  <c r="J2579" i="3"/>
  <c r="I2579" i="3"/>
  <c r="H2579" i="3"/>
  <c r="V2578" i="3"/>
  <c r="U2578" i="3"/>
  <c r="J2578" i="3"/>
  <c r="I2578" i="3"/>
  <c r="H2578" i="3"/>
  <c r="V2577" i="3"/>
  <c r="U2577" i="3"/>
  <c r="J2577" i="3"/>
  <c r="I2577" i="3"/>
  <c r="H2577" i="3"/>
  <c r="V2576" i="3"/>
  <c r="U2576" i="3"/>
  <c r="J2576" i="3"/>
  <c r="I2576" i="3"/>
  <c r="H2576" i="3"/>
  <c r="V2575" i="3"/>
  <c r="U2575" i="3"/>
  <c r="J2575" i="3"/>
  <c r="I2575" i="3"/>
  <c r="H2575" i="3"/>
  <c r="V2574" i="3"/>
  <c r="U2574" i="3"/>
  <c r="J2574" i="3"/>
  <c r="I2574" i="3"/>
  <c r="H2574" i="3"/>
  <c r="V2573" i="3"/>
  <c r="U2573" i="3"/>
  <c r="J2573" i="3"/>
  <c r="I2573" i="3"/>
  <c r="H2573" i="3"/>
  <c r="V2572" i="3"/>
  <c r="U2572" i="3"/>
  <c r="J2572" i="3"/>
  <c r="I2572" i="3"/>
  <c r="H2572" i="3"/>
  <c r="V2571" i="3"/>
  <c r="U2571" i="3"/>
  <c r="J2571" i="3"/>
  <c r="I2571" i="3"/>
  <c r="H2571" i="3"/>
  <c r="V2570" i="3"/>
  <c r="U2570" i="3"/>
  <c r="J2570" i="3"/>
  <c r="I2570" i="3"/>
  <c r="H2570" i="3"/>
  <c r="V2569" i="3"/>
  <c r="U2569" i="3"/>
  <c r="J2569" i="3"/>
  <c r="I2569" i="3"/>
  <c r="H2569" i="3"/>
  <c r="V2568" i="3"/>
  <c r="U2568" i="3"/>
  <c r="J2568" i="3"/>
  <c r="I2568" i="3"/>
  <c r="H2568" i="3"/>
  <c r="V2567" i="3"/>
  <c r="U2567" i="3"/>
  <c r="J2567" i="3"/>
  <c r="I2567" i="3"/>
  <c r="H2567" i="3"/>
  <c r="V2566" i="3"/>
  <c r="U2566" i="3"/>
  <c r="J2566" i="3"/>
  <c r="I2566" i="3"/>
  <c r="H2566" i="3"/>
  <c r="V2565" i="3"/>
  <c r="U2565" i="3"/>
  <c r="J2565" i="3"/>
  <c r="I2565" i="3"/>
  <c r="H2565" i="3"/>
  <c r="V2564" i="3"/>
  <c r="U2564" i="3"/>
  <c r="J2564" i="3"/>
  <c r="I2564" i="3"/>
  <c r="H2564" i="3"/>
  <c r="V2563" i="3"/>
  <c r="U2563" i="3"/>
  <c r="J2563" i="3"/>
  <c r="I2563" i="3"/>
  <c r="H2563" i="3"/>
  <c r="V2562" i="3"/>
  <c r="U2562" i="3"/>
  <c r="J2562" i="3"/>
  <c r="I2562" i="3"/>
  <c r="H2562" i="3"/>
  <c r="V2561" i="3"/>
  <c r="U2561" i="3"/>
  <c r="J2561" i="3"/>
  <c r="I2561" i="3"/>
  <c r="H2561" i="3"/>
  <c r="V2560" i="3"/>
  <c r="U2560" i="3"/>
  <c r="J2560" i="3"/>
  <c r="I2560" i="3"/>
  <c r="H2560" i="3"/>
  <c r="V2559" i="3"/>
  <c r="U2559" i="3"/>
  <c r="J2559" i="3"/>
  <c r="I2559" i="3"/>
  <c r="H2559" i="3"/>
  <c r="V2558" i="3"/>
  <c r="U2558" i="3"/>
  <c r="J2558" i="3"/>
  <c r="I2558" i="3"/>
  <c r="H2558" i="3"/>
  <c r="V2557" i="3"/>
  <c r="U2557" i="3"/>
  <c r="J2557" i="3"/>
  <c r="I2557" i="3"/>
  <c r="H2557" i="3"/>
  <c r="V2556" i="3"/>
  <c r="U2556" i="3"/>
  <c r="J2556" i="3"/>
  <c r="I2556" i="3"/>
  <c r="H2556" i="3"/>
  <c r="V2555" i="3"/>
  <c r="U2555" i="3"/>
  <c r="J2555" i="3"/>
  <c r="I2555" i="3"/>
  <c r="H2555" i="3"/>
  <c r="V2554" i="3"/>
  <c r="U2554" i="3"/>
  <c r="J2554" i="3"/>
  <c r="I2554" i="3"/>
  <c r="H2554" i="3"/>
  <c r="V2553" i="3"/>
  <c r="U2553" i="3"/>
  <c r="J2553" i="3"/>
  <c r="I2553" i="3"/>
  <c r="H2553" i="3"/>
  <c r="V2552" i="3"/>
  <c r="U2552" i="3"/>
  <c r="J2552" i="3"/>
  <c r="I2552" i="3"/>
  <c r="H2552" i="3"/>
  <c r="V2551" i="3"/>
  <c r="U2551" i="3"/>
  <c r="J2551" i="3"/>
  <c r="I2551" i="3"/>
  <c r="H2551" i="3"/>
  <c r="V2550" i="3"/>
  <c r="U2550" i="3"/>
  <c r="J2550" i="3"/>
  <c r="I2550" i="3"/>
  <c r="H2550" i="3"/>
  <c r="V2549" i="3"/>
  <c r="U2549" i="3"/>
  <c r="J2549" i="3"/>
  <c r="I2549" i="3"/>
  <c r="H2549" i="3"/>
  <c r="V2548" i="3"/>
  <c r="U2548" i="3"/>
  <c r="J2548" i="3"/>
  <c r="I2548" i="3"/>
  <c r="H2548" i="3"/>
  <c r="V2547" i="3"/>
  <c r="U2547" i="3"/>
  <c r="J2547" i="3"/>
  <c r="I2547" i="3"/>
  <c r="H2547" i="3"/>
  <c r="V2546" i="3"/>
  <c r="U2546" i="3"/>
  <c r="J2546" i="3"/>
  <c r="I2546" i="3"/>
  <c r="H2546" i="3"/>
  <c r="V2545" i="3"/>
  <c r="U2545" i="3"/>
  <c r="J2545" i="3"/>
  <c r="I2545" i="3"/>
  <c r="H2545" i="3"/>
  <c r="V2544" i="3"/>
  <c r="U2544" i="3"/>
  <c r="J2544" i="3"/>
  <c r="I2544" i="3"/>
  <c r="H2544" i="3"/>
  <c r="V2543" i="3"/>
  <c r="U2543" i="3"/>
  <c r="J2543" i="3"/>
  <c r="I2543" i="3"/>
  <c r="H2543" i="3"/>
  <c r="V2542" i="3"/>
  <c r="U2542" i="3"/>
  <c r="J2542" i="3"/>
  <c r="I2542" i="3"/>
  <c r="H2542" i="3"/>
  <c r="V2541" i="3"/>
  <c r="U2541" i="3"/>
  <c r="J2541" i="3"/>
  <c r="I2541" i="3"/>
  <c r="H2541" i="3"/>
  <c r="V2540" i="3"/>
  <c r="U2540" i="3"/>
  <c r="J2540" i="3"/>
  <c r="I2540" i="3"/>
  <c r="H2540" i="3"/>
  <c r="V2539" i="3"/>
  <c r="U2539" i="3"/>
  <c r="J2539" i="3"/>
  <c r="I2539" i="3"/>
  <c r="H2539" i="3"/>
  <c r="V2538" i="3"/>
  <c r="U2538" i="3"/>
  <c r="J2538" i="3"/>
  <c r="I2538" i="3"/>
  <c r="H2538" i="3"/>
  <c r="V2537" i="3"/>
  <c r="U2537" i="3"/>
  <c r="J2537" i="3"/>
  <c r="I2537" i="3"/>
  <c r="H2537" i="3"/>
  <c r="V2536" i="3"/>
  <c r="U2536" i="3"/>
  <c r="J2536" i="3"/>
  <c r="I2536" i="3"/>
  <c r="H2536" i="3"/>
  <c r="V2535" i="3"/>
  <c r="U2535" i="3"/>
  <c r="J2535" i="3"/>
  <c r="I2535" i="3"/>
  <c r="H2535" i="3"/>
  <c r="V2534" i="3"/>
  <c r="U2534" i="3"/>
  <c r="J2534" i="3"/>
  <c r="I2534" i="3"/>
  <c r="H2534" i="3"/>
  <c r="V2533" i="3"/>
  <c r="U2533" i="3"/>
  <c r="J2533" i="3"/>
  <c r="I2533" i="3"/>
  <c r="H2533" i="3"/>
  <c r="V2532" i="3"/>
  <c r="U2532" i="3"/>
  <c r="J2532" i="3"/>
  <c r="I2532" i="3"/>
  <c r="H2532" i="3"/>
  <c r="V2531" i="3"/>
  <c r="U2531" i="3"/>
  <c r="J2531" i="3"/>
  <c r="I2531" i="3"/>
  <c r="H2531" i="3"/>
  <c r="V2530" i="3"/>
  <c r="U2530" i="3"/>
  <c r="J2530" i="3"/>
  <c r="I2530" i="3"/>
  <c r="H2530" i="3"/>
  <c r="V2529" i="3"/>
  <c r="U2529" i="3"/>
  <c r="J2529" i="3"/>
  <c r="I2529" i="3"/>
  <c r="H2529" i="3"/>
  <c r="V2528" i="3"/>
  <c r="U2528" i="3"/>
  <c r="J2528" i="3"/>
  <c r="I2528" i="3"/>
  <c r="H2528" i="3"/>
  <c r="V2527" i="3"/>
  <c r="U2527" i="3"/>
  <c r="J2527" i="3"/>
  <c r="I2527" i="3"/>
  <c r="H2527" i="3"/>
  <c r="V2526" i="3"/>
  <c r="U2526" i="3"/>
  <c r="J2526" i="3"/>
  <c r="I2526" i="3"/>
  <c r="H2526" i="3"/>
  <c r="V2525" i="3"/>
  <c r="U2525" i="3"/>
  <c r="J2525" i="3"/>
  <c r="I2525" i="3"/>
  <c r="H2525" i="3"/>
  <c r="V2524" i="3"/>
  <c r="U2524" i="3"/>
  <c r="J2524" i="3"/>
  <c r="I2524" i="3"/>
  <c r="H2524" i="3"/>
  <c r="V2523" i="3"/>
  <c r="U2523" i="3"/>
  <c r="J2523" i="3"/>
  <c r="I2523" i="3"/>
  <c r="H2523" i="3"/>
  <c r="V2522" i="3"/>
  <c r="U2522" i="3"/>
  <c r="J2522" i="3"/>
  <c r="I2522" i="3"/>
  <c r="H2522" i="3"/>
  <c r="V2521" i="3"/>
  <c r="U2521" i="3"/>
  <c r="J2521" i="3"/>
  <c r="I2521" i="3"/>
  <c r="H2521" i="3"/>
  <c r="V2520" i="3"/>
  <c r="U2520" i="3"/>
  <c r="J2520" i="3"/>
  <c r="I2520" i="3"/>
  <c r="H2520" i="3"/>
  <c r="V2519" i="3"/>
  <c r="U2519" i="3"/>
  <c r="J2519" i="3"/>
  <c r="I2519" i="3"/>
  <c r="H2519" i="3"/>
  <c r="V2518" i="3"/>
  <c r="U2518" i="3"/>
  <c r="J2518" i="3"/>
  <c r="I2518" i="3"/>
  <c r="H2518" i="3"/>
  <c r="V2517" i="3"/>
  <c r="U2517" i="3"/>
  <c r="J2517" i="3"/>
  <c r="I2517" i="3"/>
  <c r="H2517" i="3"/>
  <c r="V2516" i="3"/>
  <c r="U2516" i="3"/>
  <c r="J2516" i="3"/>
  <c r="I2516" i="3"/>
  <c r="H2516" i="3"/>
  <c r="V2515" i="3"/>
  <c r="U2515" i="3"/>
  <c r="J2515" i="3"/>
  <c r="I2515" i="3"/>
  <c r="H2515" i="3"/>
  <c r="V2514" i="3"/>
  <c r="U2514" i="3"/>
  <c r="J2514" i="3"/>
  <c r="I2514" i="3"/>
  <c r="H2514" i="3"/>
  <c r="V2513" i="3"/>
  <c r="U2513" i="3"/>
  <c r="J2513" i="3"/>
  <c r="I2513" i="3"/>
  <c r="H2513" i="3"/>
  <c r="V2512" i="3"/>
  <c r="U2512" i="3"/>
  <c r="J2512" i="3"/>
  <c r="I2512" i="3"/>
  <c r="H2512" i="3"/>
  <c r="V2511" i="3"/>
  <c r="U2511" i="3"/>
  <c r="J2511" i="3"/>
  <c r="I2511" i="3"/>
  <c r="H2511" i="3"/>
  <c r="V2510" i="3"/>
  <c r="U2510" i="3"/>
  <c r="J2510" i="3"/>
  <c r="I2510" i="3"/>
  <c r="H2510" i="3"/>
  <c r="V2509" i="3"/>
  <c r="U2509" i="3"/>
  <c r="J2509" i="3"/>
  <c r="I2509" i="3"/>
  <c r="H2509" i="3"/>
  <c r="V2508" i="3"/>
  <c r="U2508" i="3"/>
  <c r="J2508" i="3"/>
  <c r="I2508" i="3"/>
  <c r="H2508" i="3"/>
  <c r="V2507" i="3"/>
  <c r="U2507" i="3"/>
  <c r="J2507" i="3"/>
  <c r="I2507" i="3"/>
  <c r="H2507" i="3"/>
  <c r="V2506" i="3"/>
  <c r="U2506" i="3"/>
  <c r="J2506" i="3"/>
  <c r="I2506" i="3"/>
  <c r="H2506" i="3"/>
  <c r="V2505" i="3"/>
  <c r="U2505" i="3"/>
  <c r="J2505" i="3"/>
  <c r="I2505" i="3"/>
  <c r="H2505" i="3"/>
  <c r="V2504" i="3"/>
  <c r="U2504" i="3"/>
  <c r="J2504" i="3"/>
  <c r="I2504" i="3"/>
  <c r="H2504" i="3"/>
  <c r="V2503" i="3"/>
  <c r="U2503" i="3"/>
  <c r="J2503" i="3"/>
  <c r="I2503" i="3"/>
  <c r="H2503" i="3"/>
  <c r="V2502" i="3"/>
  <c r="U2502" i="3"/>
  <c r="J2502" i="3"/>
  <c r="I2502" i="3"/>
  <c r="H2502" i="3"/>
  <c r="V2501" i="3"/>
  <c r="U2501" i="3"/>
  <c r="J2501" i="3"/>
  <c r="I2501" i="3"/>
  <c r="H2501" i="3"/>
  <c r="V2500" i="3"/>
  <c r="U2500" i="3"/>
  <c r="J2500" i="3"/>
  <c r="I2500" i="3"/>
  <c r="H2500" i="3"/>
  <c r="V2499" i="3"/>
  <c r="U2499" i="3"/>
  <c r="J2499" i="3"/>
  <c r="I2499" i="3"/>
  <c r="H2499" i="3"/>
  <c r="V2498" i="3"/>
  <c r="U2498" i="3"/>
  <c r="J2498" i="3"/>
  <c r="I2498" i="3"/>
  <c r="H2498" i="3"/>
  <c r="V2497" i="3"/>
  <c r="U2497" i="3"/>
  <c r="J2497" i="3"/>
  <c r="I2497" i="3"/>
  <c r="H2497" i="3"/>
  <c r="V2496" i="3"/>
  <c r="U2496" i="3"/>
  <c r="J2496" i="3"/>
  <c r="I2496" i="3"/>
  <c r="H2496" i="3"/>
  <c r="V2495" i="3"/>
  <c r="U2495" i="3"/>
  <c r="J2495" i="3"/>
  <c r="I2495" i="3"/>
  <c r="H2495" i="3"/>
  <c r="V2494" i="3"/>
  <c r="U2494" i="3"/>
  <c r="J2494" i="3"/>
  <c r="I2494" i="3"/>
  <c r="H2494" i="3"/>
  <c r="V2493" i="3"/>
  <c r="U2493" i="3"/>
  <c r="J2493" i="3"/>
  <c r="I2493" i="3"/>
  <c r="H2493" i="3"/>
  <c r="V2492" i="3"/>
  <c r="U2492" i="3"/>
  <c r="J2492" i="3"/>
  <c r="I2492" i="3"/>
  <c r="H2492" i="3"/>
  <c r="V2491" i="3"/>
  <c r="U2491" i="3"/>
  <c r="J2491" i="3"/>
  <c r="I2491" i="3"/>
  <c r="H2491" i="3"/>
  <c r="V2490" i="3"/>
  <c r="U2490" i="3"/>
  <c r="J2490" i="3"/>
  <c r="I2490" i="3"/>
  <c r="H2490" i="3"/>
  <c r="V2489" i="3"/>
  <c r="U2489" i="3"/>
  <c r="J2489" i="3"/>
  <c r="I2489" i="3"/>
  <c r="H2489" i="3"/>
  <c r="V2488" i="3"/>
  <c r="U2488" i="3"/>
  <c r="J2488" i="3"/>
  <c r="I2488" i="3"/>
  <c r="H2488" i="3"/>
  <c r="V2487" i="3"/>
  <c r="U2487" i="3"/>
  <c r="J2487" i="3"/>
  <c r="I2487" i="3"/>
  <c r="H2487" i="3"/>
  <c r="V2486" i="3"/>
  <c r="U2486" i="3"/>
  <c r="J2486" i="3"/>
  <c r="I2486" i="3"/>
  <c r="H2486" i="3"/>
  <c r="V2485" i="3"/>
  <c r="U2485" i="3"/>
  <c r="J2485" i="3"/>
  <c r="I2485" i="3"/>
  <c r="H2485" i="3"/>
  <c r="V2484" i="3"/>
  <c r="U2484" i="3"/>
  <c r="J2484" i="3"/>
  <c r="I2484" i="3"/>
  <c r="H2484" i="3"/>
  <c r="V2483" i="3"/>
  <c r="U2483" i="3"/>
  <c r="J2483" i="3"/>
  <c r="I2483" i="3"/>
  <c r="H2483" i="3"/>
  <c r="V2482" i="3"/>
  <c r="U2482" i="3"/>
  <c r="J2482" i="3"/>
  <c r="I2482" i="3"/>
  <c r="H2482" i="3"/>
  <c r="V2481" i="3"/>
  <c r="U2481" i="3"/>
  <c r="J2481" i="3"/>
  <c r="I2481" i="3"/>
  <c r="H2481" i="3"/>
  <c r="V2480" i="3"/>
  <c r="U2480" i="3"/>
  <c r="J2480" i="3"/>
  <c r="I2480" i="3"/>
  <c r="H2480" i="3"/>
  <c r="V2479" i="3"/>
  <c r="U2479" i="3"/>
  <c r="J2479" i="3"/>
  <c r="I2479" i="3"/>
  <c r="H2479" i="3"/>
  <c r="V2478" i="3"/>
  <c r="U2478" i="3"/>
  <c r="J2478" i="3"/>
  <c r="I2478" i="3"/>
  <c r="H2478" i="3"/>
  <c r="V2477" i="3"/>
  <c r="U2477" i="3"/>
  <c r="J2477" i="3"/>
  <c r="I2477" i="3"/>
  <c r="H2477" i="3"/>
  <c r="V2476" i="3"/>
  <c r="U2476" i="3"/>
  <c r="J2476" i="3"/>
  <c r="I2476" i="3"/>
  <c r="H2476" i="3"/>
  <c r="V2475" i="3"/>
  <c r="U2475" i="3"/>
  <c r="J2475" i="3"/>
  <c r="I2475" i="3"/>
  <c r="H2475" i="3"/>
  <c r="V2474" i="3"/>
  <c r="U2474" i="3"/>
  <c r="J2474" i="3"/>
  <c r="I2474" i="3"/>
  <c r="H2474" i="3"/>
  <c r="V2473" i="3"/>
  <c r="U2473" i="3"/>
  <c r="J2473" i="3"/>
  <c r="I2473" i="3"/>
  <c r="H2473" i="3"/>
  <c r="V2472" i="3"/>
  <c r="U2472" i="3"/>
  <c r="J2472" i="3"/>
  <c r="I2472" i="3"/>
  <c r="H2472" i="3"/>
  <c r="V2471" i="3"/>
  <c r="U2471" i="3"/>
  <c r="J2471" i="3"/>
  <c r="I2471" i="3"/>
  <c r="H2471" i="3"/>
  <c r="V2470" i="3"/>
  <c r="U2470" i="3"/>
  <c r="J2470" i="3"/>
  <c r="I2470" i="3"/>
  <c r="H2470" i="3"/>
  <c r="V2469" i="3"/>
  <c r="U2469" i="3"/>
  <c r="J2469" i="3"/>
  <c r="I2469" i="3"/>
  <c r="H2469" i="3"/>
  <c r="V2468" i="3"/>
  <c r="U2468" i="3"/>
  <c r="J2468" i="3"/>
  <c r="I2468" i="3"/>
  <c r="H2468" i="3"/>
  <c r="V2467" i="3"/>
  <c r="U2467" i="3"/>
  <c r="J2467" i="3"/>
  <c r="I2467" i="3"/>
  <c r="H2467" i="3"/>
  <c r="V2466" i="3"/>
  <c r="U2466" i="3"/>
  <c r="J2466" i="3"/>
  <c r="I2466" i="3"/>
  <c r="H2466" i="3"/>
  <c r="V2465" i="3"/>
  <c r="U2465" i="3"/>
  <c r="J2465" i="3"/>
  <c r="I2465" i="3"/>
  <c r="H2465" i="3"/>
  <c r="V2464" i="3"/>
  <c r="U2464" i="3"/>
  <c r="J2464" i="3"/>
  <c r="I2464" i="3"/>
  <c r="H2464" i="3"/>
  <c r="V2463" i="3"/>
  <c r="U2463" i="3"/>
  <c r="J2463" i="3"/>
  <c r="I2463" i="3"/>
  <c r="H2463" i="3"/>
  <c r="V2462" i="3"/>
  <c r="U2462" i="3"/>
  <c r="J2462" i="3"/>
  <c r="I2462" i="3"/>
  <c r="H2462" i="3"/>
  <c r="V2461" i="3"/>
  <c r="U2461" i="3"/>
  <c r="J2461" i="3"/>
  <c r="I2461" i="3"/>
  <c r="H2461" i="3"/>
  <c r="V2460" i="3"/>
  <c r="U2460" i="3"/>
  <c r="J2460" i="3"/>
  <c r="I2460" i="3"/>
  <c r="H2460" i="3"/>
  <c r="V2459" i="3"/>
  <c r="U2459" i="3"/>
  <c r="J2459" i="3"/>
  <c r="I2459" i="3"/>
  <c r="H2459" i="3"/>
  <c r="V2458" i="3"/>
  <c r="U2458" i="3"/>
  <c r="J2458" i="3"/>
  <c r="I2458" i="3"/>
  <c r="H2458" i="3"/>
  <c r="V2457" i="3"/>
  <c r="U2457" i="3"/>
  <c r="J2457" i="3"/>
  <c r="I2457" i="3"/>
  <c r="H2457" i="3"/>
  <c r="V2456" i="3"/>
  <c r="U2456" i="3"/>
  <c r="J2456" i="3"/>
  <c r="I2456" i="3"/>
  <c r="H2456" i="3"/>
  <c r="V2455" i="3"/>
  <c r="U2455" i="3"/>
  <c r="J2455" i="3"/>
  <c r="I2455" i="3"/>
  <c r="H2455" i="3"/>
  <c r="V2454" i="3"/>
  <c r="U2454" i="3"/>
  <c r="J2454" i="3"/>
  <c r="I2454" i="3"/>
  <c r="H2454" i="3"/>
  <c r="V2453" i="3"/>
  <c r="U2453" i="3"/>
  <c r="J2453" i="3"/>
  <c r="I2453" i="3"/>
  <c r="H2453" i="3"/>
  <c r="V2452" i="3"/>
  <c r="U2452" i="3"/>
  <c r="J2452" i="3"/>
  <c r="I2452" i="3"/>
  <c r="H2452" i="3"/>
  <c r="V2451" i="3"/>
  <c r="U2451" i="3"/>
  <c r="J2451" i="3"/>
  <c r="I2451" i="3"/>
  <c r="H2451" i="3"/>
  <c r="V2450" i="3"/>
  <c r="U2450" i="3"/>
  <c r="J2450" i="3"/>
  <c r="I2450" i="3"/>
  <c r="H2450" i="3"/>
  <c r="V2449" i="3"/>
  <c r="U2449" i="3"/>
  <c r="J2449" i="3"/>
  <c r="I2449" i="3"/>
  <c r="H2449" i="3"/>
  <c r="V2448" i="3"/>
  <c r="U2448" i="3"/>
  <c r="J2448" i="3"/>
  <c r="I2448" i="3"/>
  <c r="H2448" i="3"/>
  <c r="V2447" i="3"/>
  <c r="U2447" i="3"/>
  <c r="J2447" i="3"/>
  <c r="I2447" i="3"/>
  <c r="H2447" i="3"/>
  <c r="V2446" i="3"/>
  <c r="U2446" i="3"/>
  <c r="J2446" i="3"/>
  <c r="I2446" i="3"/>
  <c r="H2446" i="3"/>
  <c r="V2445" i="3"/>
  <c r="U2445" i="3"/>
  <c r="J2445" i="3"/>
  <c r="I2445" i="3"/>
  <c r="H2445" i="3"/>
  <c r="V2444" i="3"/>
  <c r="U2444" i="3"/>
  <c r="J2444" i="3"/>
  <c r="I2444" i="3"/>
  <c r="H2444" i="3"/>
  <c r="V2443" i="3"/>
  <c r="U2443" i="3"/>
  <c r="J2443" i="3"/>
  <c r="I2443" i="3"/>
  <c r="H2443" i="3"/>
  <c r="V2442" i="3"/>
  <c r="U2442" i="3"/>
  <c r="J2442" i="3"/>
  <c r="I2442" i="3"/>
  <c r="H2442" i="3"/>
  <c r="V2441" i="3"/>
  <c r="U2441" i="3"/>
  <c r="J2441" i="3"/>
  <c r="I2441" i="3"/>
  <c r="H2441" i="3"/>
  <c r="V2440" i="3"/>
  <c r="U2440" i="3"/>
  <c r="J2440" i="3"/>
  <c r="I2440" i="3"/>
  <c r="H2440" i="3"/>
  <c r="V2439" i="3"/>
  <c r="U2439" i="3"/>
  <c r="J2439" i="3"/>
  <c r="I2439" i="3"/>
  <c r="H2439" i="3"/>
  <c r="V2438" i="3"/>
  <c r="U2438" i="3"/>
  <c r="J2438" i="3"/>
  <c r="I2438" i="3"/>
  <c r="H2438" i="3"/>
  <c r="V2437" i="3"/>
  <c r="U2437" i="3"/>
  <c r="J2437" i="3"/>
  <c r="I2437" i="3"/>
  <c r="H2437" i="3"/>
  <c r="V2436" i="3"/>
  <c r="U2436" i="3"/>
  <c r="J2436" i="3"/>
  <c r="I2436" i="3"/>
  <c r="H2436" i="3"/>
  <c r="V2435" i="3"/>
  <c r="U2435" i="3"/>
  <c r="J2435" i="3"/>
  <c r="I2435" i="3"/>
  <c r="H2435" i="3"/>
  <c r="V2434" i="3"/>
  <c r="U2434" i="3"/>
  <c r="J2434" i="3"/>
  <c r="I2434" i="3"/>
  <c r="H2434" i="3"/>
  <c r="V2433" i="3"/>
  <c r="U2433" i="3"/>
  <c r="J2433" i="3"/>
  <c r="I2433" i="3"/>
  <c r="H2433" i="3"/>
  <c r="V2432" i="3"/>
  <c r="U2432" i="3"/>
  <c r="J2432" i="3"/>
  <c r="I2432" i="3"/>
  <c r="H2432" i="3"/>
  <c r="V2431" i="3"/>
  <c r="U2431" i="3"/>
  <c r="J2431" i="3"/>
  <c r="I2431" i="3"/>
  <c r="H2431" i="3"/>
  <c r="V2430" i="3"/>
  <c r="U2430" i="3"/>
  <c r="J2430" i="3"/>
  <c r="I2430" i="3"/>
  <c r="H2430" i="3"/>
  <c r="V2429" i="3"/>
  <c r="U2429" i="3"/>
  <c r="J2429" i="3"/>
  <c r="I2429" i="3"/>
  <c r="H2429" i="3"/>
  <c r="V2428" i="3"/>
  <c r="U2428" i="3"/>
  <c r="J2428" i="3"/>
  <c r="I2428" i="3"/>
  <c r="H2428" i="3"/>
  <c r="V2427" i="3"/>
  <c r="U2427" i="3"/>
  <c r="J2427" i="3"/>
  <c r="I2427" i="3"/>
  <c r="H2427" i="3"/>
  <c r="V2426" i="3"/>
  <c r="U2426" i="3"/>
  <c r="J2426" i="3"/>
  <c r="I2426" i="3"/>
  <c r="H2426" i="3"/>
  <c r="V2425" i="3"/>
  <c r="U2425" i="3"/>
  <c r="J2425" i="3"/>
  <c r="I2425" i="3"/>
  <c r="H2425" i="3"/>
  <c r="V2424" i="3"/>
  <c r="U2424" i="3"/>
  <c r="J2424" i="3"/>
  <c r="I2424" i="3"/>
  <c r="H2424" i="3"/>
  <c r="V2423" i="3"/>
  <c r="U2423" i="3"/>
  <c r="J2423" i="3"/>
  <c r="I2423" i="3"/>
  <c r="H2423" i="3"/>
  <c r="V2422" i="3"/>
  <c r="U2422" i="3"/>
  <c r="J2422" i="3"/>
  <c r="I2422" i="3"/>
  <c r="H2422" i="3"/>
  <c r="V2421" i="3"/>
  <c r="U2421" i="3"/>
  <c r="J2421" i="3"/>
  <c r="I2421" i="3"/>
  <c r="H2421" i="3"/>
  <c r="V2420" i="3"/>
  <c r="U2420" i="3"/>
  <c r="J2420" i="3"/>
  <c r="I2420" i="3"/>
  <c r="H2420" i="3"/>
  <c r="V2419" i="3"/>
  <c r="U2419" i="3"/>
  <c r="J2419" i="3"/>
  <c r="I2419" i="3"/>
  <c r="H2419" i="3"/>
  <c r="V2418" i="3"/>
  <c r="U2418" i="3"/>
  <c r="J2418" i="3"/>
  <c r="I2418" i="3"/>
  <c r="H2418" i="3"/>
  <c r="V2417" i="3"/>
  <c r="U2417" i="3"/>
  <c r="J2417" i="3"/>
  <c r="I2417" i="3"/>
  <c r="H2417" i="3"/>
  <c r="V2416" i="3"/>
  <c r="U2416" i="3"/>
  <c r="J2416" i="3"/>
  <c r="I2416" i="3"/>
  <c r="H2416" i="3"/>
  <c r="V2415" i="3"/>
  <c r="U2415" i="3"/>
  <c r="J2415" i="3"/>
  <c r="I2415" i="3"/>
  <c r="H2415" i="3"/>
  <c r="V2414" i="3"/>
  <c r="U2414" i="3"/>
  <c r="J2414" i="3"/>
  <c r="I2414" i="3"/>
  <c r="H2414" i="3"/>
  <c r="V2413" i="3"/>
  <c r="U2413" i="3"/>
  <c r="J2413" i="3"/>
  <c r="I2413" i="3"/>
  <c r="H2413" i="3"/>
  <c r="V2412" i="3"/>
  <c r="U2412" i="3"/>
  <c r="J2412" i="3"/>
  <c r="I2412" i="3"/>
  <c r="H2412" i="3"/>
  <c r="V2411" i="3"/>
  <c r="U2411" i="3"/>
  <c r="J2411" i="3"/>
  <c r="I2411" i="3"/>
  <c r="H2411" i="3"/>
  <c r="V2410" i="3"/>
  <c r="U2410" i="3"/>
  <c r="J2410" i="3"/>
  <c r="I2410" i="3"/>
  <c r="H2410" i="3"/>
  <c r="V2409" i="3"/>
  <c r="U2409" i="3"/>
  <c r="J2409" i="3"/>
  <c r="I2409" i="3"/>
  <c r="H2409" i="3"/>
  <c r="V2408" i="3"/>
  <c r="U2408" i="3"/>
  <c r="J2408" i="3"/>
  <c r="I2408" i="3"/>
  <c r="H2408" i="3"/>
  <c r="V2407" i="3"/>
  <c r="U2407" i="3"/>
  <c r="J2407" i="3"/>
  <c r="I2407" i="3"/>
  <c r="H2407" i="3"/>
  <c r="V2406" i="3"/>
  <c r="U2406" i="3"/>
  <c r="J2406" i="3"/>
  <c r="I2406" i="3"/>
  <c r="H2406" i="3"/>
  <c r="V2405" i="3"/>
  <c r="U2405" i="3"/>
  <c r="J2405" i="3"/>
  <c r="I2405" i="3"/>
  <c r="H2405" i="3"/>
  <c r="V2404" i="3"/>
  <c r="U2404" i="3"/>
  <c r="J2404" i="3"/>
  <c r="I2404" i="3"/>
  <c r="H2404" i="3"/>
  <c r="V2403" i="3"/>
  <c r="U2403" i="3"/>
  <c r="J2403" i="3"/>
  <c r="I2403" i="3"/>
  <c r="H2403" i="3"/>
  <c r="V2402" i="3"/>
  <c r="U2402" i="3"/>
  <c r="J2402" i="3"/>
  <c r="I2402" i="3"/>
  <c r="H2402" i="3"/>
  <c r="V2401" i="3"/>
  <c r="U2401" i="3"/>
  <c r="J2401" i="3"/>
  <c r="I2401" i="3"/>
  <c r="H2401" i="3"/>
  <c r="V2400" i="3"/>
  <c r="U2400" i="3"/>
  <c r="J2400" i="3"/>
  <c r="I2400" i="3"/>
  <c r="H2400" i="3"/>
  <c r="V2399" i="3"/>
  <c r="U2399" i="3"/>
  <c r="J2399" i="3"/>
  <c r="I2399" i="3"/>
  <c r="H2399" i="3"/>
  <c r="V2398" i="3"/>
  <c r="U2398" i="3"/>
  <c r="J2398" i="3"/>
  <c r="I2398" i="3"/>
  <c r="H2398" i="3"/>
  <c r="V2397" i="3"/>
  <c r="U2397" i="3"/>
  <c r="J2397" i="3"/>
  <c r="I2397" i="3"/>
  <c r="H2397" i="3"/>
  <c r="V2396" i="3"/>
  <c r="U2396" i="3"/>
  <c r="J2396" i="3"/>
  <c r="I2396" i="3"/>
  <c r="H2396" i="3"/>
  <c r="V2395" i="3"/>
  <c r="U2395" i="3"/>
  <c r="J2395" i="3"/>
  <c r="I2395" i="3"/>
  <c r="H2395" i="3"/>
  <c r="V2394" i="3"/>
  <c r="U2394" i="3"/>
  <c r="J2394" i="3"/>
  <c r="I2394" i="3"/>
  <c r="H2394" i="3"/>
  <c r="V2393" i="3"/>
  <c r="U2393" i="3"/>
  <c r="J2393" i="3"/>
  <c r="I2393" i="3"/>
  <c r="H2393" i="3"/>
  <c r="V2392" i="3"/>
  <c r="U2392" i="3"/>
  <c r="J2392" i="3"/>
  <c r="I2392" i="3"/>
  <c r="H2392" i="3"/>
  <c r="V2391" i="3"/>
  <c r="U2391" i="3"/>
  <c r="J2391" i="3"/>
  <c r="I2391" i="3"/>
  <c r="H2391" i="3"/>
  <c r="V2390" i="3"/>
  <c r="U2390" i="3"/>
  <c r="J2390" i="3"/>
  <c r="I2390" i="3"/>
  <c r="H2390" i="3"/>
  <c r="V2389" i="3"/>
  <c r="U2389" i="3"/>
  <c r="J2389" i="3"/>
  <c r="I2389" i="3"/>
  <c r="H2389" i="3"/>
  <c r="V2388" i="3"/>
  <c r="U2388" i="3"/>
  <c r="J2388" i="3"/>
  <c r="I2388" i="3"/>
  <c r="H2388" i="3"/>
  <c r="V2387" i="3"/>
  <c r="U2387" i="3"/>
  <c r="J2387" i="3"/>
  <c r="I2387" i="3"/>
  <c r="H2387" i="3"/>
  <c r="V2386" i="3"/>
  <c r="U2386" i="3"/>
  <c r="J2386" i="3"/>
  <c r="I2386" i="3"/>
  <c r="H2386" i="3"/>
  <c r="V2385" i="3"/>
  <c r="U2385" i="3"/>
  <c r="J2385" i="3"/>
  <c r="I2385" i="3"/>
  <c r="H2385" i="3"/>
  <c r="V2384" i="3"/>
  <c r="U2384" i="3"/>
  <c r="J2384" i="3"/>
  <c r="I2384" i="3"/>
  <c r="H2384" i="3"/>
  <c r="V2383" i="3"/>
  <c r="U2383" i="3"/>
  <c r="J2383" i="3"/>
  <c r="I2383" i="3"/>
  <c r="H2383" i="3"/>
  <c r="V2382" i="3"/>
  <c r="U2382" i="3"/>
  <c r="J2382" i="3"/>
  <c r="I2382" i="3"/>
  <c r="H2382" i="3"/>
  <c r="V2381" i="3"/>
  <c r="U2381" i="3"/>
  <c r="J2381" i="3"/>
  <c r="I2381" i="3"/>
  <c r="H2381" i="3"/>
  <c r="V2380" i="3"/>
  <c r="U2380" i="3"/>
  <c r="J2380" i="3"/>
  <c r="I2380" i="3"/>
  <c r="H2380" i="3"/>
  <c r="V2379" i="3"/>
  <c r="U2379" i="3"/>
  <c r="J2379" i="3"/>
  <c r="I2379" i="3"/>
  <c r="H2379" i="3"/>
  <c r="V2378" i="3"/>
  <c r="U2378" i="3"/>
  <c r="J2378" i="3"/>
  <c r="I2378" i="3"/>
  <c r="H2378" i="3"/>
  <c r="V2377" i="3"/>
  <c r="U2377" i="3"/>
  <c r="J2377" i="3"/>
  <c r="I2377" i="3"/>
  <c r="H2377" i="3"/>
  <c r="V2376" i="3"/>
  <c r="U2376" i="3"/>
  <c r="J2376" i="3"/>
  <c r="I2376" i="3"/>
  <c r="H2376" i="3"/>
  <c r="V2375" i="3"/>
  <c r="U2375" i="3"/>
  <c r="J2375" i="3"/>
  <c r="I2375" i="3"/>
  <c r="H2375" i="3"/>
  <c r="V2374" i="3"/>
  <c r="U2374" i="3"/>
  <c r="J2374" i="3"/>
  <c r="I2374" i="3"/>
  <c r="H2374" i="3"/>
  <c r="V2373" i="3"/>
  <c r="U2373" i="3"/>
  <c r="J2373" i="3"/>
  <c r="I2373" i="3"/>
  <c r="H2373" i="3"/>
  <c r="V2372" i="3"/>
  <c r="U2372" i="3"/>
  <c r="J2372" i="3"/>
  <c r="I2372" i="3"/>
  <c r="H2372" i="3"/>
  <c r="V2371" i="3"/>
  <c r="U2371" i="3"/>
  <c r="J2371" i="3"/>
  <c r="I2371" i="3"/>
  <c r="H2371" i="3"/>
  <c r="V2370" i="3"/>
  <c r="U2370" i="3"/>
  <c r="J2370" i="3"/>
  <c r="I2370" i="3"/>
  <c r="H2370" i="3"/>
  <c r="V2369" i="3"/>
  <c r="U2369" i="3"/>
  <c r="J2369" i="3"/>
  <c r="I2369" i="3"/>
  <c r="H2369" i="3"/>
  <c r="V2368" i="3"/>
  <c r="U2368" i="3"/>
  <c r="J2368" i="3"/>
  <c r="I2368" i="3"/>
  <c r="H2368" i="3"/>
  <c r="V2367" i="3"/>
  <c r="U2367" i="3"/>
  <c r="J2367" i="3"/>
  <c r="I2367" i="3"/>
  <c r="H2367" i="3"/>
  <c r="V2366" i="3"/>
  <c r="U2366" i="3"/>
  <c r="J2366" i="3"/>
  <c r="I2366" i="3"/>
  <c r="H2366" i="3"/>
  <c r="V2365" i="3"/>
  <c r="U2365" i="3"/>
  <c r="J2365" i="3"/>
  <c r="I2365" i="3"/>
  <c r="H2365" i="3"/>
  <c r="V2364" i="3"/>
  <c r="U2364" i="3"/>
  <c r="J2364" i="3"/>
  <c r="I2364" i="3"/>
  <c r="H2364" i="3"/>
  <c r="V2363" i="3"/>
  <c r="U2363" i="3"/>
  <c r="J2363" i="3"/>
  <c r="I2363" i="3"/>
  <c r="H2363" i="3"/>
  <c r="V2362" i="3"/>
  <c r="U2362" i="3"/>
  <c r="J2362" i="3"/>
  <c r="I2362" i="3"/>
  <c r="H2362" i="3"/>
  <c r="V2361" i="3"/>
  <c r="U2361" i="3"/>
  <c r="J2361" i="3"/>
  <c r="I2361" i="3"/>
  <c r="H2361" i="3"/>
  <c r="V2360" i="3"/>
  <c r="U2360" i="3"/>
  <c r="J2360" i="3"/>
  <c r="I2360" i="3"/>
  <c r="H2360" i="3"/>
  <c r="V2359" i="3"/>
  <c r="U2359" i="3"/>
  <c r="J2359" i="3"/>
  <c r="I2359" i="3"/>
  <c r="H2359" i="3"/>
  <c r="V2358" i="3"/>
  <c r="U2358" i="3"/>
  <c r="J2358" i="3"/>
  <c r="I2358" i="3"/>
  <c r="H2358" i="3"/>
  <c r="V2357" i="3"/>
  <c r="U2357" i="3"/>
  <c r="J2357" i="3"/>
  <c r="I2357" i="3"/>
  <c r="H2357" i="3"/>
  <c r="V2356" i="3"/>
  <c r="U2356" i="3"/>
  <c r="J2356" i="3"/>
  <c r="I2356" i="3"/>
  <c r="H2356" i="3"/>
  <c r="V2355" i="3"/>
  <c r="U2355" i="3"/>
  <c r="J2355" i="3"/>
  <c r="I2355" i="3"/>
  <c r="H2355" i="3"/>
  <c r="V2354" i="3"/>
  <c r="U2354" i="3"/>
  <c r="J2354" i="3"/>
  <c r="I2354" i="3"/>
  <c r="H2354" i="3"/>
  <c r="V2353" i="3"/>
  <c r="U2353" i="3"/>
  <c r="J2353" i="3"/>
  <c r="I2353" i="3"/>
  <c r="H2353" i="3"/>
  <c r="V2352" i="3"/>
  <c r="U2352" i="3"/>
  <c r="J2352" i="3"/>
  <c r="I2352" i="3"/>
  <c r="H2352" i="3"/>
  <c r="V2351" i="3"/>
  <c r="U2351" i="3"/>
  <c r="J2351" i="3"/>
  <c r="I2351" i="3"/>
  <c r="H2351" i="3"/>
  <c r="V2350" i="3"/>
  <c r="U2350" i="3"/>
  <c r="J2350" i="3"/>
  <c r="I2350" i="3"/>
  <c r="H2350" i="3"/>
  <c r="V2349" i="3"/>
  <c r="U2349" i="3"/>
  <c r="J2349" i="3"/>
  <c r="I2349" i="3"/>
  <c r="H2349" i="3"/>
  <c r="V2348" i="3"/>
  <c r="U2348" i="3"/>
  <c r="J2348" i="3"/>
  <c r="I2348" i="3"/>
  <c r="H2348" i="3"/>
  <c r="V2347" i="3"/>
  <c r="U2347" i="3"/>
  <c r="J2347" i="3"/>
  <c r="I2347" i="3"/>
  <c r="H2347" i="3"/>
  <c r="V2346" i="3"/>
  <c r="U2346" i="3"/>
  <c r="J2346" i="3"/>
  <c r="I2346" i="3"/>
  <c r="H2346" i="3"/>
  <c r="V2345" i="3"/>
  <c r="U2345" i="3"/>
  <c r="J2345" i="3"/>
  <c r="I2345" i="3"/>
  <c r="H2345" i="3"/>
  <c r="V2344" i="3"/>
  <c r="U2344" i="3"/>
  <c r="J2344" i="3"/>
  <c r="I2344" i="3"/>
  <c r="H2344" i="3"/>
  <c r="V2343" i="3"/>
  <c r="U2343" i="3"/>
  <c r="J2343" i="3"/>
  <c r="I2343" i="3"/>
  <c r="H2343" i="3"/>
  <c r="V2342" i="3"/>
  <c r="U2342" i="3"/>
  <c r="J2342" i="3"/>
  <c r="I2342" i="3"/>
  <c r="H2342" i="3"/>
  <c r="V2341" i="3"/>
  <c r="U2341" i="3"/>
  <c r="J2341" i="3"/>
  <c r="I2341" i="3"/>
  <c r="H2341" i="3"/>
  <c r="V2340" i="3"/>
  <c r="U2340" i="3"/>
  <c r="J2340" i="3"/>
  <c r="I2340" i="3"/>
  <c r="H2340" i="3"/>
  <c r="V2339" i="3"/>
  <c r="U2339" i="3"/>
  <c r="J2339" i="3"/>
  <c r="I2339" i="3"/>
  <c r="H2339" i="3"/>
  <c r="V2338" i="3"/>
  <c r="U2338" i="3"/>
  <c r="J2338" i="3"/>
  <c r="I2338" i="3"/>
  <c r="H2338" i="3"/>
  <c r="V2337" i="3"/>
  <c r="U2337" i="3"/>
  <c r="J2337" i="3"/>
  <c r="I2337" i="3"/>
  <c r="H2337" i="3"/>
  <c r="V2336" i="3"/>
  <c r="U2336" i="3"/>
  <c r="J2336" i="3"/>
  <c r="I2336" i="3"/>
  <c r="H2336" i="3"/>
  <c r="V2335" i="3"/>
  <c r="U2335" i="3"/>
  <c r="J2335" i="3"/>
  <c r="I2335" i="3"/>
  <c r="H2335" i="3"/>
  <c r="V2334" i="3"/>
  <c r="U2334" i="3"/>
  <c r="J2334" i="3"/>
  <c r="I2334" i="3"/>
  <c r="H2334" i="3"/>
  <c r="V2333" i="3"/>
  <c r="U2333" i="3"/>
  <c r="J2333" i="3"/>
  <c r="I2333" i="3"/>
  <c r="H2333" i="3"/>
  <c r="V2332" i="3"/>
  <c r="U2332" i="3"/>
  <c r="J2332" i="3"/>
  <c r="I2332" i="3"/>
  <c r="H2332" i="3"/>
  <c r="V2331" i="3"/>
  <c r="U2331" i="3"/>
  <c r="J2331" i="3"/>
  <c r="I2331" i="3"/>
  <c r="H2331" i="3"/>
  <c r="V2330" i="3"/>
  <c r="U2330" i="3"/>
  <c r="J2330" i="3"/>
  <c r="I2330" i="3"/>
  <c r="H2330" i="3"/>
  <c r="V2329" i="3"/>
  <c r="U2329" i="3"/>
  <c r="J2329" i="3"/>
  <c r="I2329" i="3"/>
  <c r="H2329" i="3"/>
  <c r="V2328" i="3"/>
  <c r="U2328" i="3"/>
  <c r="J2328" i="3"/>
  <c r="I2328" i="3"/>
  <c r="H2328" i="3"/>
  <c r="V2327" i="3"/>
  <c r="U2327" i="3"/>
  <c r="J2327" i="3"/>
  <c r="I2327" i="3"/>
  <c r="H2327" i="3"/>
  <c r="V2326" i="3"/>
  <c r="U2326" i="3"/>
  <c r="J2326" i="3"/>
  <c r="I2326" i="3"/>
  <c r="H2326" i="3"/>
  <c r="V2325" i="3"/>
  <c r="U2325" i="3"/>
  <c r="J2325" i="3"/>
  <c r="I2325" i="3"/>
  <c r="H2325" i="3"/>
  <c r="V2324" i="3"/>
  <c r="U2324" i="3"/>
  <c r="J2324" i="3"/>
  <c r="I2324" i="3"/>
  <c r="H2324" i="3"/>
  <c r="V2323" i="3"/>
  <c r="U2323" i="3"/>
  <c r="J2323" i="3"/>
  <c r="I2323" i="3"/>
  <c r="H2323" i="3"/>
  <c r="V2322" i="3"/>
  <c r="U2322" i="3"/>
  <c r="J2322" i="3"/>
  <c r="I2322" i="3"/>
  <c r="H2322" i="3"/>
  <c r="V2321" i="3"/>
  <c r="U2321" i="3"/>
  <c r="J2321" i="3"/>
  <c r="I2321" i="3"/>
  <c r="H2321" i="3"/>
  <c r="V2320" i="3"/>
  <c r="U2320" i="3"/>
  <c r="J2320" i="3"/>
  <c r="I2320" i="3"/>
  <c r="H2320" i="3"/>
  <c r="V2319" i="3"/>
  <c r="U2319" i="3"/>
  <c r="J2319" i="3"/>
  <c r="I2319" i="3"/>
  <c r="H2319" i="3"/>
  <c r="V2318" i="3"/>
  <c r="U2318" i="3"/>
  <c r="J2318" i="3"/>
  <c r="I2318" i="3"/>
  <c r="H2318" i="3"/>
  <c r="V2317" i="3"/>
  <c r="U2317" i="3"/>
  <c r="J2317" i="3"/>
  <c r="I2317" i="3"/>
  <c r="H2317" i="3"/>
  <c r="V2316" i="3"/>
  <c r="U2316" i="3"/>
  <c r="J2316" i="3"/>
  <c r="I2316" i="3"/>
  <c r="H2316" i="3"/>
  <c r="V2315" i="3"/>
  <c r="U2315" i="3"/>
  <c r="J2315" i="3"/>
  <c r="I2315" i="3"/>
  <c r="H2315" i="3"/>
  <c r="V2314" i="3"/>
  <c r="U2314" i="3"/>
  <c r="J2314" i="3"/>
  <c r="I2314" i="3"/>
  <c r="H2314" i="3"/>
  <c r="V2313" i="3"/>
  <c r="U2313" i="3"/>
  <c r="J2313" i="3"/>
  <c r="I2313" i="3"/>
  <c r="H2313" i="3"/>
  <c r="V2312" i="3"/>
  <c r="U2312" i="3"/>
  <c r="J2312" i="3"/>
  <c r="I2312" i="3"/>
  <c r="H2312" i="3"/>
  <c r="V2311" i="3"/>
  <c r="U2311" i="3"/>
  <c r="J2311" i="3"/>
  <c r="I2311" i="3"/>
  <c r="H2311" i="3"/>
  <c r="V2310" i="3"/>
  <c r="U2310" i="3"/>
  <c r="J2310" i="3"/>
  <c r="I2310" i="3"/>
  <c r="H2310" i="3"/>
  <c r="V2309" i="3"/>
  <c r="U2309" i="3"/>
  <c r="J2309" i="3"/>
  <c r="I2309" i="3"/>
  <c r="H2309" i="3"/>
  <c r="V2308" i="3"/>
  <c r="U2308" i="3"/>
  <c r="J2308" i="3"/>
  <c r="I2308" i="3"/>
  <c r="H2308" i="3"/>
  <c r="V2307" i="3"/>
  <c r="U2307" i="3"/>
  <c r="J2307" i="3"/>
  <c r="I2307" i="3"/>
  <c r="H2307" i="3"/>
  <c r="V2306" i="3"/>
  <c r="U2306" i="3"/>
  <c r="J2306" i="3"/>
  <c r="I2306" i="3"/>
  <c r="H2306" i="3"/>
  <c r="V2305" i="3"/>
  <c r="U2305" i="3"/>
  <c r="J2305" i="3"/>
  <c r="I2305" i="3"/>
  <c r="H2305" i="3"/>
  <c r="V2304" i="3"/>
  <c r="U2304" i="3"/>
  <c r="J2304" i="3"/>
  <c r="I2304" i="3"/>
  <c r="H2304" i="3"/>
  <c r="V2303" i="3"/>
  <c r="U2303" i="3"/>
  <c r="J2303" i="3"/>
  <c r="I2303" i="3"/>
  <c r="H2303" i="3"/>
  <c r="V2302" i="3"/>
  <c r="U2302" i="3"/>
  <c r="J2302" i="3"/>
  <c r="I2302" i="3"/>
  <c r="H2302" i="3"/>
  <c r="V2301" i="3"/>
  <c r="U2301" i="3"/>
  <c r="J2301" i="3"/>
  <c r="I2301" i="3"/>
  <c r="H2301" i="3"/>
  <c r="V2300" i="3"/>
  <c r="U2300" i="3"/>
  <c r="J2300" i="3"/>
  <c r="I2300" i="3"/>
  <c r="H2300" i="3"/>
  <c r="V2299" i="3"/>
  <c r="U2299" i="3"/>
  <c r="J2299" i="3"/>
  <c r="I2299" i="3"/>
  <c r="H2299" i="3"/>
  <c r="V2298" i="3"/>
  <c r="U2298" i="3"/>
  <c r="J2298" i="3"/>
  <c r="I2298" i="3"/>
  <c r="H2298" i="3"/>
  <c r="V2297" i="3"/>
  <c r="U2297" i="3"/>
  <c r="J2297" i="3"/>
  <c r="I2297" i="3"/>
  <c r="H2297" i="3"/>
  <c r="V2296" i="3"/>
  <c r="U2296" i="3"/>
  <c r="J2296" i="3"/>
  <c r="I2296" i="3"/>
  <c r="H2296" i="3"/>
  <c r="V2295" i="3"/>
  <c r="U2295" i="3"/>
  <c r="J2295" i="3"/>
  <c r="I2295" i="3"/>
  <c r="H2295" i="3"/>
  <c r="V2294" i="3"/>
  <c r="U2294" i="3"/>
  <c r="J2294" i="3"/>
  <c r="I2294" i="3"/>
  <c r="H2294" i="3"/>
  <c r="V2293" i="3"/>
  <c r="U2293" i="3"/>
  <c r="J2293" i="3"/>
  <c r="I2293" i="3"/>
  <c r="H2293" i="3"/>
  <c r="V2292" i="3"/>
  <c r="U2292" i="3"/>
  <c r="J2292" i="3"/>
  <c r="I2292" i="3"/>
  <c r="H2292" i="3"/>
  <c r="V2291" i="3"/>
  <c r="U2291" i="3"/>
  <c r="J2291" i="3"/>
  <c r="I2291" i="3"/>
  <c r="H2291" i="3"/>
  <c r="V2290" i="3"/>
  <c r="U2290" i="3"/>
  <c r="J2290" i="3"/>
  <c r="I2290" i="3"/>
  <c r="H2290" i="3"/>
  <c r="V2289" i="3"/>
  <c r="U2289" i="3"/>
  <c r="J2289" i="3"/>
  <c r="I2289" i="3"/>
  <c r="H2289" i="3"/>
  <c r="V2288" i="3"/>
  <c r="U2288" i="3"/>
  <c r="J2288" i="3"/>
  <c r="I2288" i="3"/>
  <c r="H2288" i="3"/>
  <c r="V2287" i="3"/>
  <c r="U2287" i="3"/>
  <c r="J2287" i="3"/>
  <c r="I2287" i="3"/>
  <c r="H2287" i="3"/>
  <c r="V2286" i="3"/>
  <c r="U2286" i="3"/>
  <c r="J2286" i="3"/>
  <c r="I2286" i="3"/>
  <c r="H2286" i="3"/>
  <c r="V2285" i="3"/>
  <c r="U2285" i="3"/>
  <c r="J2285" i="3"/>
  <c r="I2285" i="3"/>
  <c r="H2285" i="3"/>
  <c r="V2284" i="3"/>
  <c r="U2284" i="3"/>
  <c r="J2284" i="3"/>
  <c r="I2284" i="3"/>
  <c r="H2284" i="3"/>
  <c r="V2283" i="3"/>
  <c r="U2283" i="3"/>
  <c r="J2283" i="3"/>
  <c r="I2283" i="3"/>
  <c r="H2283" i="3"/>
  <c r="V2282" i="3"/>
  <c r="U2282" i="3"/>
  <c r="J2282" i="3"/>
  <c r="I2282" i="3"/>
  <c r="H2282" i="3"/>
  <c r="V2281" i="3"/>
  <c r="U2281" i="3"/>
  <c r="J2281" i="3"/>
  <c r="I2281" i="3"/>
  <c r="H2281" i="3"/>
  <c r="V2280" i="3"/>
  <c r="U2280" i="3"/>
  <c r="J2280" i="3"/>
  <c r="I2280" i="3"/>
  <c r="H2280" i="3"/>
  <c r="V2279" i="3"/>
  <c r="U2279" i="3"/>
  <c r="J2279" i="3"/>
  <c r="I2279" i="3"/>
  <c r="H2279" i="3"/>
  <c r="V2278" i="3"/>
  <c r="U2278" i="3"/>
  <c r="J2278" i="3"/>
  <c r="I2278" i="3"/>
  <c r="H2278" i="3"/>
  <c r="V2277" i="3"/>
  <c r="U2277" i="3"/>
  <c r="J2277" i="3"/>
  <c r="I2277" i="3"/>
  <c r="H2277" i="3"/>
  <c r="V2276" i="3"/>
  <c r="U2276" i="3"/>
  <c r="J2276" i="3"/>
  <c r="I2276" i="3"/>
  <c r="H2276" i="3"/>
  <c r="V2275" i="3"/>
  <c r="U2275" i="3"/>
  <c r="J2275" i="3"/>
  <c r="I2275" i="3"/>
  <c r="H2275" i="3"/>
  <c r="V2274" i="3"/>
  <c r="U2274" i="3"/>
  <c r="J2274" i="3"/>
  <c r="I2274" i="3"/>
  <c r="H2274" i="3"/>
  <c r="V2273" i="3"/>
  <c r="U2273" i="3"/>
  <c r="J2273" i="3"/>
  <c r="I2273" i="3"/>
  <c r="H2273" i="3"/>
  <c r="V2272" i="3"/>
  <c r="U2272" i="3"/>
  <c r="J2272" i="3"/>
  <c r="I2272" i="3"/>
  <c r="H2272" i="3"/>
  <c r="V2271" i="3"/>
  <c r="U2271" i="3"/>
  <c r="J2271" i="3"/>
  <c r="I2271" i="3"/>
  <c r="H2271" i="3"/>
  <c r="V2270" i="3"/>
  <c r="U2270" i="3"/>
  <c r="J2270" i="3"/>
  <c r="I2270" i="3"/>
  <c r="H2270" i="3"/>
  <c r="V2269" i="3"/>
  <c r="U2269" i="3"/>
  <c r="J2269" i="3"/>
  <c r="I2269" i="3"/>
  <c r="H2269" i="3"/>
  <c r="V2268" i="3"/>
  <c r="U2268" i="3"/>
  <c r="J2268" i="3"/>
  <c r="I2268" i="3"/>
  <c r="H2268" i="3"/>
  <c r="V2267" i="3"/>
  <c r="U2267" i="3"/>
  <c r="J2267" i="3"/>
  <c r="I2267" i="3"/>
  <c r="H2267" i="3"/>
  <c r="V2266" i="3"/>
  <c r="U2266" i="3"/>
  <c r="J2266" i="3"/>
  <c r="I2266" i="3"/>
  <c r="H2266" i="3"/>
  <c r="V2265" i="3"/>
  <c r="U2265" i="3"/>
  <c r="J2265" i="3"/>
  <c r="I2265" i="3"/>
  <c r="H2265" i="3"/>
  <c r="V2264" i="3"/>
  <c r="U2264" i="3"/>
  <c r="J2264" i="3"/>
  <c r="I2264" i="3"/>
  <c r="H2264" i="3"/>
  <c r="V2263" i="3"/>
  <c r="U2263" i="3"/>
  <c r="J2263" i="3"/>
  <c r="I2263" i="3"/>
  <c r="H2263" i="3"/>
  <c r="V2262" i="3"/>
  <c r="U2262" i="3"/>
  <c r="J2262" i="3"/>
  <c r="I2262" i="3"/>
  <c r="H2262" i="3"/>
  <c r="V2261" i="3"/>
  <c r="U2261" i="3"/>
  <c r="J2261" i="3"/>
  <c r="I2261" i="3"/>
  <c r="H2261" i="3"/>
  <c r="V2260" i="3"/>
  <c r="U2260" i="3"/>
  <c r="J2260" i="3"/>
  <c r="I2260" i="3"/>
  <c r="H2260" i="3"/>
  <c r="V2259" i="3"/>
  <c r="U2259" i="3"/>
  <c r="J2259" i="3"/>
  <c r="I2259" i="3"/>
  <c r="H2259" i="3"/>
  <c r="V2258" i="3"/>
  <c r="U2258" i="3"/>
  <c r="J2258" i="3"/>
  <c r="I2258" i="3"/>
  <c r="H2258" i="3"/>
  <c r="V2257" i="3"/>
  <c r="U2257" i="3"/>
  <c r="J2257" i="3"/>
  <c r="I2257" i="3"/>
  <c r="H2257" i="3"/>
  <c r="V2256" i="3"/>
  <c r="U2256" i="3"/>
  <c r="J2256" i="3"/>
  <c r="I2256" i="3"/>
  <c r="H2256" i="3"/>
  <c r="V2255" i="3"/>
  <c r="U2255" i="3"/>
  <c r="J2255" i="3"/>
  <c r="I2255" i="3"/>
  <c r="H2255" i="3"/>
  <c r="V2254" i="3"/>
  <c r="U2254" i="3"/>
  <c r="J2254" i="3"/>
  <c r="I2254" i="3"/>
  <c r="H2254" i="3"/>
  <c r="V2253" i="3"/>
  <c r="U2253" i="3"/>
  <c r="J2253" i="3"/>
  <c r="I2253" i="3"/>
  <c r="H2253" i="3"/>
  <c r="V2252" i="3"/>
  <c r="U2252" i="3"/>
  <c r="J2252" i="3"/>
  <c r="I2252" i="3"/>
  <c r="H2252" i="3"/>
  <c r="V2251" i="3"/>
  <c r="U2251" i="3"/>
  <c r="J2251" i="3"/>
  <c r="I2251" i="3"/>
  <c r="H2251" i="3"/>
  <c r="V2250" i="3"/>
  <c r="U2250" i="3"/>
  <c r="J2250" i="3"/>
  <c r="I2250" i="3"/>
  <c r="H2250" i="3"/>
  <c r="V2249" i="3"/>
  <c r="U2249" i="3"/>
  <c r="J2249" i="3"/>
  <c r="I2249" i="3"/>
  <c r="H2249" i="3"/>
  <c r="V2248" i="3"/>
  <c r="U2248" i="3"/>
  <c r="J2248" i="3"/>
  <c r="I2248" i="3"/>
  <c r="H2248" i="3"/>
  <c r="V2247" i="3"/>
  <c r="U2247" i="3"/>
  <c r="J2247" i="3"/>
  <c r="I2247" i="3"/>
  <c r="H2247" i="3"/>
  <c r="V2246" i="3"/>
  <c r="U2246" i="3"/>
  <c r="J2246" i="3"/>
  <c r="I2246" i="3"/>
  <c r="H2246" i="3"/>
  <c r="V2245" i="3"/>
  <c r="U2245" i="3"/>
  <c r="J2245" i="3"/>
  <c r="I2245" i="3"/>
  <c r="H2245" i="3"/>
  <c r="V2244" i="3"/>
  <c r="U2244" i="3"/>
  <c r="J2244" i="3"/>
  <c r="I2244" i="3"/>
  <c r="H2244" i="3"/>
  <c r="V2243" i="3"/>
  <c r="U2243" i="3"/>
  <c r="J2243" i="3"/>
  <c r="I2243" i="3"/>
  <c r="H2243" i="3"/>
  <c r="V2242" i="3"/>
  <c r="U2242" i="3"/>
  <c r="J2242" i="3"/>
  <c r="I2242" i="3"/>
  <c r="H2242" i="3"/>
  <c r="V2241" i="3"/>
  <c r="U2241" i="3"/>
  <c r="J2241" i="3"/>
  <c r="I2241" i="3"/>
  <c r="H2241" i="3"/>
  <c r="V2240" i="3"/>
  <c r="U2240" i="3"/>
  <c r="J2240" i="3"/>
  <c r="I2240" i="3"/>
  <c r="H2240" i="3"/>
  <c r="V2239" i="3"/>
  <c r="U2239" i="3"/>
  <c r="J2239" i="3"/>
  <c r="I2239" i="3"/>
  <c r="H2239" i="3"/>
  <c r="V2238" i="3"/>
  <c r="U2238" i="3"/>
  <c r="J2238" i="3"/>
  <c r="I2238" i="3"/>
  <c r="H2238" i="3"/>
  <c r="V2237" i="3"/>
  <c r="U2237" i="3"/>
  <c r="J2237" i="3"/>
  <c r="I2237" i="3"/>
  <c r="H2237" i="3"/>
  <c r="V2236" i="3"/>
  <c r="U2236" i="3"/>
  <c r="J2236" i="3"/>
  <c r="I2236" i="3"/>
  <c r="H2236" i="3"/>
  <c r="V2235" i="3"/>
  <c r="U2235" i="3"/>
  <c r="J2235" i="3"/>
  <c r="I2235" i="3"/>
  <c r="H2235" i="3"/>
  <c r="V2234" i="3"/>
  <c r="U2234" i="3"/>
  <c r="J2234" i="3"/>
  <c r="I2234" i="3"/>
  <c r="H2234" i="3"/>
  <c r="V2233" i="3"/>
  <c r="U2233" i="3"/>
  <c r="J2233" i="3"/>
  <c r="I2233" i="3"/>
  <c r="H2233" i="3"/>
  <c r="V2232" i="3"/>
  <c r="U2232" i="3"/>
  <c r="J2232" i="3"/>
  <c r="I2232" i="3"/>
  <c r="H2232" i="3"/>
  <c r="V2231" i="3"/>
  <c r="U2231" i="3"/>
  <c r="J2231" i="3"/>
  <c r="I2231" i="3"/>
  <c r="H2231" i="3"/>
  <c r="V2230" i="3"/>
  <c r="U2230" i="3"/>
  <c r="J2230" i="3"/>
  <c r="I2230" i="3"/>
  <c r="H2230" i="3"/>
  <c r="V2229" i="3"/>
  <c r="U2229" i="3"/>
  <c r="J2229" i="3"/>
  <c r="I2229" i="3"/>
  <c r="H2229" i="3"/>
  <c r="V2228" i="3"/>
  <c r="U2228" i="3"/>
  <c r="J2228" i="3"/>
  <c r="I2228" i="3"/>
  <c r="H2228" i="3"/>
  <c r="V2227" i="3"/>
  <c r="U2227" i="3"/>
  <c r="J2227" i="3"/>
  <c r="I2227" i="3"/>
  <c r="H2227" i="3"/>
  <c r="V2226" i="3"/>
  <c r="U2226" i="3"/>
  <c r="J2226" i="3"/>
  <c r="I2226" i="3"/>
  <c r="H2226" i="3"/>
  <c r="V2225" i="3"/>
  <c r="U2225" i="3"/>
  <c r="J2225" i="3"/>
  <c r="I2225" i="3"/>
  <c r="H2225" i="3"/>
  <c r="V2224" i="3"/>
  <c r="U2224" i="3"/>
  <c r="J2224" i="3"/>
  <c r="I2224" i="3"/>
  <c r="H2224" i="3"/>
  <c r="V2223" i="3"/>
  <c r="U2223" i="3"/>
  <c r="J2223" i="3"/>
  <c r="I2223" i="3"/>
  <c r="H2223" i="3"/>
  <c r="V2222" i="3"/>
  <c r="U2222" i="3"/>
  <c r="J2222" i="3"/>
  <c r="I2222" i="3"/>
  <c r="H2222" i="3"/>
  <c r="V2221" i="3"/>
  <c r="U2221" i="3"/>
  <c r="J2221" i="3"/>
  <c r="I2221" i="3"/>
  <c r="H2221" i="3"/>
  <c r="V2220" i="3"/>
  <c r="U2220" i="3"/>
  <c r="J2220" i="3"/>
  <c r="I2220" i="3"/>
  <c r="H2220" i="3"/>
  <c r="V2219" i="3"/>
  <c r="U2219" i="3"/>
  <c r="J2219" i="3"/>
  <c r="I2219" i="3"/>
  <c r="H2219" i="3"/>
  <c r="V2218" i="3"/>
  <c r="U2218" i="3"/>
  <c r="J2218" i="3"/>
  <c r="I2218" i="3"/>
  <c r="H2218" i="3"/>
  <c r="V2217" i="3"/>
  <c r="U2217" i="3"/>
  <c r="J2217" i="3"/>
  <c r="I2217" i="3"/>
  <c r="H2217" i="3"/>
  <c r="V2216" i="3"/>
  <c r="U2216" i="3"/>
  <c r="J2216" i="3"/>
  <c r="I2216" i="3"/>
  <c r="H2216" i="3"/>
  <c r="V2215" i="3"/>
  <c r="U2215" i="3"/>
  <c r="J2215" i="3"/>
  <c r="I2215" i="3"/>
  <c r="H2215" i="3"/>
  <c r="V2214" i="3"/>
  <c r="U2214" i="3"/>
  <c r="J2214" i="3"/>
  <c r="I2214" i="3"/>
  <c r="H2214" i="3"/>
  <c r="V2213" i="3"/>
  <c r="U2213" i="3"/>
  <c r="J2213" i="3"/>
  <c r="I2213" i="3"/>
  <c r="H2213" i="3"/>
  <c r="V2212" i="3"/>
  <c r="U2212" i="3"/>
  <c r="J2212" i="3"/>
  <c r="I2212" i="3"/>
  <c r="H2212" i="3"/>
  <c r="V2211" i="3"/>
  <c r="U2211" i="3"/>
  <c r="J2211" i="3"/>
  <c r="I2211" i="3"/>
  <c r="H2211" i="3"/>
  <c r="V2210" i="3"/>
  <c r="U2210" i="3"/>
  <c r="J2210" i="3"/>
  <c r="I2210" i="3"/>
  <c r="H2210" i="3"/>
  <c r="V2209" i="3"/>
  <c r="U2209" i="3"/>
  <c r="J2209" i="3"/>
  <c r="I2209" i="3"/>
  <c r="H2209" i="3"/>
  <c r="V2208" i="3"/>
  <c r="U2208" i="3"/>
  <c r="J2208" i="3"/>
  <c r="I2208" i="3"/>
  <c r="H2208" i="3"/>
  <c r="V2207" i="3"/>
  <c r="U2207" i="3"/>
  <c r="J2207" i="3"/>
  <c r="I2207" i="3"/>
  <c r="H2207" i="3"/>
  <c r="V2206" i="3"/>
  <c r="U2206" i="3"/>
  <c r="J2206" i="3"/>
  <c r="I2206" i="3"/>
  <c r="H2206" i="3"/>
  <c r="V2205" i="3"/>
  <c r="U2205" i="3"/>
  <c r="J2205" i="3"/>
  <c r="I2205" i="3"/>
  <c r="H2205" i="3"/>
  <c r="V2204" i="3"/>
  <c r="U2204" i="3"/>
  <c r="J2204" i="3"/>
  <c r="I2204" i="3"/>
  <c r="H2204" i="3"/>
  <c r="V2203" i="3"/>
  <c r="U2203" i="3"/>
  <c r="J2203" i="3"/>
  <c r="I2203" i="3"/>
  <c r="H2203" i="3"/>
  <c r="V2202" i="3"/>
  <c r="U2202" i="3"/>
  <c r="J2202" i="3"/>
  <c r="I2202" i="3"/>
  <c r="H2202" i="3"/>
  <c r="V2201" i="3"/>
  <c r="U2201" i="3"/>
  <c r="J2201" i="3"/>
  <c r="I2201" i="3"/>
  <c r="H2201" i="3"/>
  <c r="V2200" i="3"/>
  <c r="U2200" i="3"/>
  <c r="J2200" i="3"/>
  <c r="I2200" i="3"/>
  <c r="H2200" i="3"/>
  <c r="V2199" i="3"/>
  <c r="U2199" i="3"/>
  <c r="J2199" i="3"/>
  <c r="I2199" i="3"/>
  <c r="H2199" i="3"/>
  <c r="V2198" i="3"/>
  <c r="U2198" i="3"/>
  <c r="J2198" i="3"/>
  <c r="I2198" i="3"/>
  <c r="H2198" i="3"/>
  <c r="V2197" i="3"/>
  <c r="U2197" i="3"/>
  <c r="J2197" i="3"/>
  <c r="I2197" i="3"/>
  <c r="H2197" i="3"/>
  <c r="V2196" i="3"/>
  <c r="U2196" i="3"/>
  <c r="J2196" i="3"/>
  <c r="I2196" i="3"/>
  <c r="H2196" i="3"/>
  <c r="V2195" i="3"/>
  <c r="U2195" i="3"/>
  <c r="J2195" i="3"/>
  <c r="I2195" i="3"/>
  <c r="H2195" i="3"/>
  <c r="V2194" i="3"/>
  <c r="U2194" i="3"/>
  <c r="J2194" i="3"/>
  <c r="I2194" i="3"/>
  <c r="H2194" i="3"/>
  <c r="V2193" i="3"/>
  <c r="U2193" i="3"/>
  <c r="J2193" i="3"/>
  <c r="I2193" i="3"/>
  <c r="H2193" i="3"/>
  <c r="V2192" i="3"/>
  <c r="U2192" i="3"/>
  <c r="J2192" i="3"/>
  <c r="I2192" i="3"/>
  <c r="H2192" i="3"/>
  <c r="V2191" i="3"/>
  <c r="U2191" i="3"/>
  <c r="J2191" i="3"/>
  <c r="I2191" i="3"/>
  <c r="H2191" i="3"/>
  <c r="V2190" i="3"/>
  <c r="U2190" i="3"/>
  <c r="J2190" i="3"/>
  <c r="I2190" i="3"/>
  <c r="H2190" i="3"/>
  <c r="V2189" i="3"/>
  <c r="U2189" i="3"/>
  <c r="J2189" i="3"/>
  <c r="I2189" i="3"/>
  <c r="H2189" i="3"/>
  <c r="V2188" i="3"/>
  <c r="U2188" i="3"/>
  <c r="J2188" i="3"/>
  <c r="I2188" i="3"/>
  <c r="H2188" i="3"/>
  <c r="V2187" i="3"/>
  <c r="U2187" i="3"/>
  <c r="J2187" i="3"/>
  <c r="I2187" i="3"/>
  <c r="H2187" i="3"/>
  <c r="V2186" i="3"/>
  <c r="U2186" i="3"/>
  <c r="J2186" i="3"/>
  <c r="I2186" i="3"/>
  <c r="H2186" i="3"/>
  <c r="V2185" i="3"/>
  <c r="U2185" i="3"/>
  <c r="J2185" i="3"/>
  <c r="I2185" i="3"/>
  <c r="H2185" i="3"/>
  <c r="V2184" i="3"/>
  <c r="U2184" i="3"/>
  <c r="J2184" i="3"/>
  <c r="I2184" i="3"/>
  <c r="H2184" i="3"/>
  <c r="V2183" i="3"/>
  <c r="U2183" i="3"/>
  <c r="J2183" i="3"/>
  <c r="I2183" i="3"/>
  <c r="H2183" i="3"/>
  <c r="V2182" i="3"/>
  <c r="U2182" i="3"/>
  <c r="J2182" i="3"/>
  <c r="I2182" i="3"/>
  <c r="H2182" i="3"/>
  <c r="V2181" i="3"/>
  <c r="U2181" i="3"/>
  <c r="J2181" i="3"/>
  <c r="I2181" i="3"/>
  <c r="H2181" i="3"/>
  <c r="V2180" i="3"/>
  <c r="U2180" i="3"/>
  <c r="J2180" i="3"/>
  <c r="I2180" i="3"/>
  <c r="H2180" i="3"/>
  <c r="V2179" i="3"/>
  <c r="U2179" i="3"/>
  <c r="J2179" i="3"/>
  <c r="I2179" i="3"/>
  <c r="H2179" i="3"/>
  <c r="V2178" i="3"/>
  <c r="U2178" i="3"/>
  <c r="J2178" i="3"/>
  <c r="I2178" i="3"/>
  <c r="H2178" i="3"/>
  <c r="V2177" i="3"/>
  <c r="U2177" i="3"/>
  <c r="J2177" i="3"/>
  <c r="I2177" i="3"/>
  <c r="H2177" i="3"/>
  <c r="V2176" i="3"/>
  <c r="U2176" i="3"/>
  <c r="J2176" i="3"/>
  <c r="I2176" i="3"/>
  <c r="H2176" i="3"/>
  <c r="V2175" i="3"/>
  <c r="U2175" i="3"/>
  <c r="J2175" i="3"/>
  <c r="I2175" i="3"/>
  <c r="H2175" i="3"/>
  <c r="V2174" i="3"/>
  <c r="U2174" i="3"/>
  <c r="J2174" i="3"/>
  <c r="I2174" i="3"/>
  <c r="H2174" i="3"/>
  <c r="V2173" i="3"/>
  <c r="U2173" i="3"/>
  <c r="J2173" i="3"/>
  <c r="I2173" i="3"/>
  <c r="H2173" i="3"/>
  <c r="V2172" i="3"/>
  <c r="U2172" i="3"/>
  <c r="J2172" i="3"/>
  <c r="I2172" i="3"/>
  <c r="H2172" i="3"/>
  <c r="V2171" i="3"/>
  <c r="U2171" i="3"/>
  <c r="J2171" i="3"/>
  <c r="I2171" i="3"/>
  <c r="H2171" i="3"/>
  <c r="V2170" i="3"/>
  <c r="U2170" i="3"/>
  <c r="J2170" i="3"/>
  <c r="I2170" i="3"/>
  <c r="H2170" i="3"/>
  <c r="V2169" i="3"/>
  <c r="U2169" i="3"/>
  <c r="J2169" i="3"/>
  <c r="I2169" i="3"/>
  <c r="H2169" i="3"/>
  <c r="V2168" i="3"/>
  <c r="U2168" i="3"/>
  <c r="J2168" i="3"/>
  <c r="I2168" i="3"/>
  <c r="H2168" i="3"/>
  <c r="V2167" i="3"/>
  <c r="U2167" i="3"/>
  <c r="J2167" i="3"/>
  <c r="I2167" i="3"/>
  <c r="H2167" i="3"/>
  <c r="V2166" i="3"/>
  <c r="U2166" i="3"/>
  <c r="J2166" i="3"/>
  <c r="I2166" i="3"/>
  <c r="H2166" i="3"/>
  <c r="V2165" i="3"/>
  <c r="U2165" i="3"/>
  <c r="J2165" i="3"/>
  <c r="I2165" i="3"/>
  <c r="H2165" i="3"/>
  <c r="V2164" i="3"/>
  <c r="U2164" i="3"/>
  <c r="J2164" i="3"/>
  <c r="I2164" i="3"/>
  <c r="H2164" i="3"/>
  <c r="V2163" i="3"/>
  <c r="U2163" i="3"/>
  <c r="J2163" i="3"/>
  <c r="I2163" i="3"/>
  <c r="H2163" i="3"/>
  <c r="V2162" i="3"/>
  <c r="U2162" i="3"/>
  <c r="J2162" i="3"/>
  <c r="I2162" i="3"/>
  <c r="H2162" i="3"/>
  <c r="V2161" i="3"/>
  <c r="U2161" i="3"/>
  <c r="J2161" i="3"/>
  <c r="I2161" i="3"/>
  <c r="H2161" i="3"/>
  <c r="V2160" i="3"/>
  <c r="U2160" i="3"/>
  <c r="J2160" i="3"/>
  <c r="I2160" i="3"/>
  <c r="H2160" i="3"/>
  <c r="V2159" i="3"/>
  <c r="U2159" i="3"/>
  <c r="J2159" i="3"/>
  <c r="I2159" i="3"/>
  <c r="H2159" i="3"/>
  <c r="V2158" i="3"/>
  <c r="U2158" i="3"/>
  <c r="J2158" i="3"/>
  <c r="I2158" i="3"/>
  <c r="H2158" i="3"/>
  <c r="V2157" i="3"/>
  <c r="U2157" i="3"/>
  <c r="J2157" i="3"/>
  <c r="I2157" i="3"/>
  <c r="H2157" i="3"/>
  <c r="V2156" i="3"/>
  <c r="U2156" i="3"/>
  <c r="J2156" i="3"/>
  <c r="I2156" i="3"/>
  <c r="H2156" i="3"/>
  <c r="V2155" i="3"/>
  <c r="U2155" i="3"/>
  <c r="J2155" i="3"/>
  <c r="I2155" i="3"/>
  <c r="H2155" i="3"/>
  <c r="V2154" i="3"/>
  <c r="U2154" i="3"/>
  <c r="J2154" i="3"/>
  <c r="I2154" i="3"/>
  <c r="H2154" i="3"/>
  <c r="V2153" i="3"/>
  <c r="U2153" i="3"/>
  <c r="J2153" i="3"/>
  <c r="I2153" i="3"/>
  <c r="H2153" i="3"/>
  <c r="V2152" i="3"/>
  <c r="U2152" i="3"/>
  <c r="J2152" i="3"/>
  <c r="I2152" i="3"/>
  <c r="H2152" i="3"/>
  <c r="V2151" i="3"/>
  <c r="U2151" i="3"/>
  <c r="J2151" i="3"/>
  <c r="I2151" i="3"/>
  <c r="H2151" i="3"/>
  <c r="V2150" i="3"/>
  <c r="U2150" i="3"/>
  <c r="J2150" i="3"/>
  <c r="I2150" i="3"/>
  <c r="H2150" i="3"/>
  <c r="V2149" i="3"/>
  <c r="U2149" i="3"/>
  <c r="J2149" i="3"/>
  <c r="I2149" i="3"/>
  <c r="H2149" i="3"/>
  <c r="V2148" i="3"/>
  <c r="U2148" i="3"/>
  <c r="J2148" i="3"/>
  <c r="I2148" i="3"/>
  <c r="H2148" i="3"/>
  <c r="V2147" i="3"/>
  <c r="U2147" i="3"/>
  <c r="J2147" i="3"/>
  <c r="I2147" i="3"/>
  <c r="H2147" i="3"/>
  <c r="V2146" i="3"/>
  <c r="U2146" i="3"/>
  <c r="J2146" i="3"/>
  <c r="I2146" i="3"/>
  <c r="H2146" i="3"/>
  <c r="V2145" i="3"/>
  <c r="U2145" i="3"/>
  <c r="J2145" i="3"/>
  <c r="I2145" i="3"/>
  <c r="H2145" i="3"/>
  <c r="V2144" i="3"/>
  <c r="U2144" i="3"/>
  <c r="J2144" i="3"/>
  <c r="I2144" i="3"/>
  <c r="H2144" i="3"/>
  <c r="V2143" i="3"/>
  <c r="U2143" i="3"/>
  <c r="J2143" i="3"/>
  <c r="I2143" i="3"/>
  <c r="H2143" i="3"/>
  <c r="V2142" i="3"/>
  <c r="U2142" i="3"/>
  <c r="J2142" i="3"/>
  <c r="I2142" i="3"/>
  <c r="H2142" i="3"/>
  <c r="V2141" i="3"/>
  <c r="U2141" i="3"/>
  <c r="J2141" i="3"/>
  <c r="I2141" i="3"/>
  <c r="H2141" i="3"/>
  <c r="V2140" i="3"/>
  <c r="U2140" i="3"/>
  <c r="J2140" i="3"/>
  <c r="I2140" i="3"/>
  <c r="H2140" i="3"/>
  <c r="V2139" i="3"/>
  <c r="U2139" i="3"/>
  <c r="J2139" i="3"/>
  <c r="I2139" i="3"/>
  <c r="H2139" i="3"/>
  <c r="V2138" i="3"/>
  <c r="U2138" i="3"/>
  <c r="J2138" i="3"/>
  <c r="I2138" i="3"/>
  <c r="H2138" i="3"/>
  <c r="V2137" i="3"/>
  <c r="U2137" i="3"/>
  <c r="J2137" i="3"/>
  <c r="I2137" i="3"/>
  <c r="H2137" i="3"/>
  <c r="V2136" i="3"/>
  <c r="U2136" i="3"/>
  <c r="J2136" i="3"/>
  <c r="I2136" i="3"/>
  <c r="H2136" i="3"/>
  <c r="V2135" i="3"/>
  <c r="U2135" i="3"/>
  <c r="J2135" i="3"/>
  <c r="I2135" i="3"/>
  <c r="H2135" i="3"/>
  <c r="V2134" i="3"/>
  <c r="U2134" i="3"/>
  <c r="J2134" i="3"/>
  <c r="I2134" i="3"/>
  <c r="H2134" i="3"/>
  <c r="V2133" i="3"/>
  <c r="U2133" i="3"/>
  <c r="J2133" i="3"/>
  <c r="I2133" i="3"/>
  <c r="H2133" i="3"/>
  <c r="V2132" i="3"/>
  <c r="U2132" i="3"/>
  <c r="J2132" i="3"/>
  <c r="I2132" i="3"/>
  <c r="H2132" i="3"/>
  <c r="V2131" i="3"/>
  <c r="U2131" i="3"/>
  <c r="J2131" i="3"/>
  <c r="I2131" i="3"/>
  <c r="H2131" i="3"/>
  <c r="V2130" i="3"/>
  <c r="U2130" i="3"/>
  <c r="J2130" i="3"/>
  <c r="I2130" i="3"/>
  <c r="H2130" i="3"/>
  <c r="V2129" i="3"/>
  <c r="U2129" i="3"/>
  <c r="J2129" i="3"/>
  <c r="I2129" i="3"/>
  <c r="H2129" i="3"/>
  <c r="V2128" i="3"/>
  <c r="U2128" i="3"/>
  <c r="J2128" i="3"/>
  <c r="I2128" i="3"/>
  <c r="H2128" i="3"/>
  <c r="V2127" i="3"/>
  <c r="U2127" i="3"/>
  <c r="J2127" i="3"/>
  <c r="I2127" i="3"/>
  <c r="H2127" i="3"/>
  <c r="V2126" i="3"/>
  <c r="U2126" i="3"/>
  <c r="J2126" i="3"/>
  <c r="I2126" i="3"/>
  <c r="H2126" i="3"/>
  <c r="V2125" i="3"/>
  <c r="U2125" i="3"/>
  <c r="J2125" i="3"/>
  <c r="I2125" i="3"/>
  <c r="H2125" i="3"/>
  <c r="V2124" i="3"/>
  <c r="U2124" i="3"/>
  <c r="J2124" i="3"/>
  <c r="I2124" i="3"/>
  <c r="H2124" i="3"/>
  <c r="V2123" i="3"/>
  <c r="U2123" i="3"/>
  <c r="J2123" i="3"/>
  <c r="I2123" i="3"/>
  <c r="H2123" i="3"/>
  <c r="V2122" i="3"/>
  <c r="U2122" i="3"/>
  <c r="J2122" i="3"/>
  <c r="I2122" i="3"/>
  <c r="H2122" i="3"/>
  <c r="V2121" i="3"/>
  <c r="U2121" i="3"/>
  <c r="J2121" i="3"/>
  <c r="I2121" i="3"/>
  <c r="H2121" i="3"/>
  <c r="V2120" i="3"/>
  <c r="U2120" i="3"/>
  <c r="J2120" i="3"/>
  <c r="I2120" i="3"/>
  <c r="H2120" i="3"/>
  <c r="V2119" i="3"/>
  <c r="U2119" i="3"/>
  <c r="J2119" i="3"/>
  <c r="I2119" i="3"/>
  <c r="H2119" i="3"/>
  <c r="V2118" i="3"/>
  <c r="U2118" i="3"/>
  <c r="J2118" i="3"/>
  <c r="I2118" i="3"/>
  <c r="H2118" i="3"/>
  <c r="V2117" i="3"/>
  <c r="U2117" i="3"/>
  <c r="J2117" i="3"/>
  <c r="I2117" i="3"/>
  <c r="H2117" i="3"/>
  <c r="V2116" i="3"/>
  <c r="U2116" i="3"/>
  <c r="J2116" i="3"/>
  <c r="I2116" i="3"/>
  <c r="H2116" i="3"/>
  <c r="V2115" i="3"/>
  <c r="U2115" i="3"/>
  <c r="J2115" i="3"/>
  <c r="I2115" i="3"/>
  <c r="H2115" i="3"/>
  <c r="V2114" i="3"/>
  <c r="U2114" i="3"/>
  <c r="J2114" i="3"/>
  <c r="I2114" i="3"/>
  <c r="H2114" i="3"/>
  <c r="V2113" i="3"/>
  <c r="U2113" i="3"/>
  <c r="J2113" i="3"/>
  <c r="I2113" i="3"/>
  <c r="H2113" i="3"/>
  <c r="V2112" i="3"/>
  <c r="U2112" i="3"/>
  <c r="J2112" i="3"/>
  <c r="I2112" i="3"/>
  <c r="H2112" i="3"/>
  <c r="V2111" i="3"/>
  <c r="U2111" i="3"/>
  <c r="J2111" i="3"/>
  <c r="I2111" i="3"/>
  <c r="H2111" i="3"/>
  <c r="V2110" i="3"/>
  <c r="U2110" i="3"/>
  <c r="J2110" i="3"/>
  <c r="I2110" i="3"/>
  <c r="H2110" i="3"/>
  <c r="V2109" i="3"/>
  <c r="U2109" i="3"/>
  <c r="J2109" i="3"/>
  <c r="I2109" i="3"/>
  <c r="H2109" i="3"/>
  <c r="V2108" i="3"/>
  <c r="U2108" i="3"/>
  <c r="J2108" i="3"/>
  <c r="I2108" i="3"/>
  <c r="H2108" i="3"/>
  <c r="V2107" i="3"/>
  <c r="U2107" i="3"/>
  <c r="J2107" i="3"/>
  <c r="I2107" i="3"/>
  <c r="H2107" i="3"/>
  <c r="V2106" i="3"/>
  <c r="U2106" i="3"/>
  <c r="J2106" i="3"/>
  <c r="I2106" i="3"/>
  <c r="H2106" i="3"/>
  <c r="V2105" i="3"/>
  <c r="U2105" i="3"/>
  <c r="J2105" i="3"/>
  <c r="I2105" i="3"/>
  <c r="H2105" i="3"/>
  <c r="V2104" i="3"/>
  <c r="U2104" i="3"/>
  <c r="J2104" i="3"/>
  <c r="I2104" i="3"/>
  <c r="H2104" i="3"/>
  <c r="V2103" i="3"/>
  <c r="U2103" i="3"/>
  <c r="J2103" i="3"/>
  <c r="I2103" i="3"/>
  <c r="H2103" i="3"/>
  <c r="V2102" i="3"/>
  <c r="U2102" i="3"/>
  <c r="J2102" i="3"/>
  <c r="I2102" i="3"/>
  <c r="H2102" i="3"/>
  <c r="V2101" i="3"/>
  <c r="U2101" i="3"/>
  <c r="J2101" i="3"/>
  <c r="I2101" i="3"/>
  <c r="H2101" i="3"/>
  <c r="V2100" i="3"/>
  <c r="U2100" i="3"/>
  <c r="J2100" i="3"/>
  <c r="I2100" i="3"/>
  <c r="H2100" i="3"/>
  <c r="V2099" i="3"/>
  <c r="U2099" i="3"/>
  <c r="J2099" i="3"/>
  <c r="I2099" i="3"/>
  <c r="H2099" i="3"/>
  <c r="V2098" i="3"/>
  <c r="U2098" i="3"/>
  <c r="J2098" i="3"/>
  <c r="I2098" i="3"/>
  <c r="H2098" i="3"/>
  <c r="V2097" i="3"/>
  <c r="U2097" i="3"/>
  <c r="J2097" i="3"/>
  <c r="I2097" i="3"/>
  <c r="H2097" i="3"/>
  <c r="V2096" i="3"/>
  <c r="U2096" i="3"/>
  <c r="J2096" i="3"/>
  <c r="I2096" i="3"/>
  <c r="H2096" i="3"/>
  <c r="V2095" i="3"/>
  <c r="U2095" i="3"/>
  <c r="J2095" i="3"/>
  <c r="I2095" i="3"/>
  <c r="H2095" i="3"/>
  <c r="V2094" i="3"/>
  <c r="U2094" i="3"/>
  <c r="J2094" i="3"/>
  <c r="I2094" i="3"/>
  <c r="H2094" i="3"/>
  <c r="V2093" i="3"/>
  <c r="U2093" i="3"/>
  <c r="J2093" i="3"/>
  <c r="I2093" i="3"/>
  <c r="H2093" i="3"/>
  <c r="V2092" i="3"/>
  <c r="U2092" i="3"/>
  <c r="J2092" i="3"/>
  <c r="I2092" i="3"/>
  <c r="H2092" i="3"/>
  <c r="V2091" i="3"/>
  <c r="U2091" i="3"/>
  <c r="J2091" i="3"/>
  <c r="I2091" i="3"/>
  <c r="H2091" i="3"/>
  <c r="V2090" i="3"/>
  <c r="U2090" i="3"/>
  <c r="J2090" i="3"/>
  <c r="I2090" i="3"/>
  <c r="H2090" i="3"/>
  <c r="V2089" i="3"/>
  <c r="U2089" i="3"/>
  <c r="J2089" i="3"/>
  <c r="I2089" i="3"/>
  <c r="H2089" i="3"/>
  <c r="V2088" i="3"/>
  <c r="U2088" i="3"/>
  <c r="J2088" i="3"/>
  <c r="I2088" i="3"/>
  <c r="H2088" i="3"/>
  <c r="V2087" i="3"/>
  <c r="U2087" i="3"/>
  <c r="J2087" i="3"/>
  <c r="I2087" i="3"/>
  <c r="H2087" i="3"/>
  <c r="V2086" i="3"/>
  <c r="U2086" i="3"/>
  <c r="J2086" i="3"/>
  <c r="I2086" i="3"/>
  <c r="H2086" i="3"/>
  <c r="V2085" i="3"/>
  <c r="U2085" i="3"/>
  <c r="J2085" i="3"/>
  <c r="I2085" i="3"/>
  <c r="H2085" i="3"/>
  <c r="V2084" i="3"/>
  <c r="U2084" i="3"/>
  <c r="J2084" i="3"/>
  <c r="I2084" i="3"/>
  <c r="H2084" i="3"/>
  <c r="V2083" i="3"/>
  <c r="U2083" i="3"/>
  <c r="J2083" i="3"/>
  <c r="I2083" i="3"/>
  <c r="H2083" i="3"/>
  <c r="V2082" i="3"/>
  <c r="U2082" i="3"/>
  <c r="J2082" i="3"/>
  <c r="I2082" i="3"/>
  <c r="H2082" i="3"/>
  <c r="V2081" i="3"/>
  <c r="U2081" i="3"/>
  <c r="J2081" i="3"/>
  <c r="I2081" i="3"/>
  <c r="H2081" i="3"/>
  <c r="V2080" i="3"/>
  <c r="U2080" i="3"/>
  <c r="J2080" i="3"/>
  <c r="I2080" i="3"/>
  <c r="H2080" i="3"/>
  <c r="V2079" i="3"/>
  <c r="U2079" i="3"/>
  <c r="J2079" i="3"/>
  <c r="I2079" i="3"/>
  <c r="H2079" i="3"/>
  <c r="V2078" i="3"/>
  <c r="U2078" i="3"/>
  <c r="J2078" i="3"/>
  <c r="I2078" i="3"/>
  <c r="H2078" i="3"/>
  <c r="V2077" i="3"/>
  <c r="U2077" i="3"/>
  <c r="J2077" i="3"/>
  <c r="I2077" i="3"/>
  <c r="H2077" i="3"/>
  <c r="V2076" i="3"/>
  <c r="U2076" i="3"/>
  <c r="J2076" i="3"/>
  <c r="I2076" i="3"/>
  <c r="H2076" i="3"/>
  <c r="V2075" i="3"/>
  <c r="U2075" i="3"/>
  <c r="J2075" i="3"/>
  <c r="I2075" i="3"/>
  <c r="H2075" i="3"/>
  <c r="V2074" i="3"/>
  <c r="U2074" i="3"/>
  <c r="J2074" i="3"/>
  <c r="I2074" i="3"/>
  <c r="H2074" i="3"/>
  <c r="V2073" i="3"/>
  <c r="U2073" i="3"/>
  <c r="J2073" i="3"/>
  <c r="I2073" i="3"/>
  <c r="H2073" i="3"/>
  <c r="V2072" i="3"/>
  <c r="U2072" i="3"/>
  <c r="J2072" i="3"/>
  <c r="I2072" i="3"/>
  <c r="H2072" i="3"/>
  <c r="V2071" i="3"/>
  <c r="U2071" i="3"/>
  <c r="J2071" i="3"/>
  <c r="I2071" i="3"/>
  <c r="H2071" i="3"/>
  <c r="V2070" i="3"/>
  <c r="U2070" i="3"/>
  <c r="J2070" i="3"/>
  <c r="I2070" i="3"/>
  <c r="H2070" i="3"/>
  <c r="V2069" i="3"/>
  <c r="U2069" i="3"/>
  <c r="J2069" i="3"/>
  <c r="I2069" i="3"/>
  <c r="H2069" i="3"/>
  <c r="V2068" i="3"/>
  <c r="U2068" i="3"/>
  <c r="J2068" i="3"/>
  <c r="I2068" i="3"/>
  <c r="H2068" i="3"/>
  <c r="V2067" i="3"/>
  <c r="U2067" i="3"/>
  <c r="J2067" i="3"/>
  <c r="I2067" i="3"/>
  <c r="H2067" i="3"/>
  <c r="V2066" i="3"/>
  <c r="U2066" i="3"/>
  <c r="J2066" i="3"/>
  <c r="I2066" i="3"/>
  <c r="H2066" i="3"/>
  <c r="V2065" i="3"/>
  <c r="U2065" i="3"/>
  <c r="J2065" i="3"/>
  <c r="I2065" i="3"/>
  <c r="H2065" i="3"/>
  <c r="V2064" i="3"/>
  <c r="U2064" i="3"/>
  <c r="J2064" i="3"/>
  <c r="I2064" i="3"/>
  <c r="H2064" i="3"/>
  <c r="V2063" i="3"/>
  <c r="U2063" i="3"/>
  <c r="J2063" i="3"/>
  <c r="I2063" i="3"/>
  <c r="H2063" i="3"/>
  <c r="V2062" i="3"/>
  <c r="U2062" i="3"/>
  <c r="J2062" i="3"/>
  <c r="I2062" i="3"/>
  <c r="H2062" i="3"/>
  <c r="V2061" i="3"/>
  <c r="U2061" i="3"/>
  <c r="J2061" i="3"/>
  <c r="I2061" i="3"/>
  <c r="H2061" i="3"/>
  <c r="V2060" i="3"/>
  <c r="U2060" i="3"/>
  <c r="J2060" i="3"/>
  <c r="I2060" i="3"/>
  <c r="H2060" i="3"/>
  <c r="V2059" i="3"/>
  <c r="U2059" i="3"/>
  <c r="J2059" i="3"/>
  <c r="I2059" i="3"/>
  <c r="H2059" i="3"/>
  <c r="V2058" i="3"/>
  <c r="U2058" i="3"/>
  <c r="J2058" i="3"/>
  <c r="I2058" i="3"/>
  <c r="H2058" i="3"/>
  <c r="V2057" i="3"/>
  <c r="U2057" i="3"/>
  <c r="J2057" i="3"/>
  <c r="I2057" i="3"/>
  <c r="H2057" i="3"/>
  <c r="V2056" i="3"/>
  <c r="U2056" i="3"/>
  <c r="J2056" i="3"/>
  <c r="I2056" i="3"/>
  <c r="H2056" i="3"/>
  <c r="V2055" i="3"/>
  <c r="U2055" i="3"/>
  <c r="J2055" i="3"/>
  <c r="I2055" i="3"/>
  <c r="H2055" i="3"/>
  <c r="V2054" i="3"/>
  <c r="U2054" i="3"/>
  <c r="J2054" i="3"/>
  <c r="I2054" i="3"/>
  <c r="H2054" i="3"/>
  <c r="V2053" i="3"/>
  <c r="U2053" i="3"/>
  <c r="J2053" i="3"/>
  <c r="I2053" i="3"/>
  <c r="H2053" i="3"/>
  <c r="V2052" i="3"/>
  <c r="U2052" i="3"/>
  <c r="J2052" i="3"/>
  <c r="I2052" i="3"/>
  <c r="H2052" i="3"/>
  <c r="V2051" i="3"/>
  <c r="U2051" i="3"/>
  <c r="J2051" i="3"/>
  <c r="I2051" i="3"/>
  <c r="H2051" i="3"/>
  <c r="V2050" i="3"/>
  <c r="U2050" i="3"/>
  <c r="J2050" i="3"/>
  <c r="I2050" i="3"/>
  <c r="H2050" i="3"/>
  <c r="V2049" i="3"/>
  <c r="U2049" i="3"/>
  <c r="J2049" i="3"/>
  <c r="I2049" i="3"/>
  <c r="H2049" i="3"/>
  <c r="V2048" i="3"/>
  <c r="U2048" i="3"/>
  <c r="J2048" i="3"/>
  <c r="I2048" i="3"/>
  <c r="H2048" i="3"/>
  <c r="V2047" i="3"/>
  <c r="U2047" i="3"/>
  <c r="J2047" i="3"/>
  <c r="I2047" i="3"/>
  <c r="H2047" i="3"/>
  <c r="V2046" i="3"/>
  <c r="U2046" i="3"/>
  <c r="J2046" i="3"/>
  <c r="I2046" i="3"/>
  <c r="H2046" i="3"/>
  <c r="V2045" i="3"/>
  <c r="U2045" i="3"/>
  <c r="J2045" i="3"/>
  <c r="I2045" i="3"/>
  <c r="H2045" i="3"/>
  <c r="V2044" i="3"/>
  <c r="U2044" i="3"/>
  <c r="J2044" i="3"/>
  <c r="I2044" i="3"/>
  <c r="H2044" i="3"/>
  <c r="V2043" i="3"/>
  <c r="U2043" i="3"/>
  <c r="J2043" i="3"/>
  <c r="I2043" i="3"/>
  <c r="H2043" i="3"/>
  <c r="V2042" i="3"/>
  <c r="U2042" i="3"/>
  <c r="J2042" i="3"/>
  <c r="I2042" i="3"/>
  <c r="H2042" i="3"/>
  <c r="V2041" i="3"/>
  <c r="U2041" i="3"/>
  <c r="J2041" i="3"/>
  <c r="I2041" i="3"/>
  <c r="H2041" i="3"/>
  <c r="V2040" i="3"/>
  <c r="U2040" i="3"/>
  <c r="J2040" i="3"/>
  <c r="I2040" i="3"/>
  <c r="H2040" i="3"/>
  <c r="V2039" i="3"/>
  <c r="U2039" i="3"/>
  <c r="J2039" i="3"/>
  <c r="I2039" i="3"/>
  <c r="H2039" i="3"/>
  <c r="V2038" i="3"/>
  <c r="U2038" i="3"/>
  <c r="J2038" i="3"/>
  <c r="I2038" i="3"/>
  <c r="H2038" i="3"/>
  <c r="V2037" i="3"/>
  <c r="U2037" i="3"/>
  <c r="J2037" i="3"/>
  <c r="I2037" i="3"/>
  <c r="H2037" i="3"/>
  <c r="V2036" i="3"/>
  <c r="U2036" i="3"/>
  <c r="J2036" i="3"/>
  <c r="I2036" i="3"/>
  <c r="H2036" i="3"/>
  <c r="V2035" i="3"/>
  <c r="U2035" i="3"/>
  <c r="J2035" i="3"/>
  <c r="I2035" i="3"/>
  <c r="H2035" i="3"/>
  <c r="V2034" i="3"/>
  <c r="U2034" i="3"/>
  <c r="J2034" i="3"/>
  <c r="I2034" i="3"/>
  <c r="H2034" i="3"/>
  <c r="V2033" i="3"/>
  <c r="U2033" i="3"/>
  <c r="J2033" i="3"/>
  <c r="I2033" i="3"/>
  <c r="H2033" i="3"/>
  <c r="V2032" i="3"/>
  <c r="U2032" i="3"/>
  <c r="J2032" i="3"/>
  <c r="I2032" i="3"/>
  <c r="H2032" i="3"/>
  <c r="V2031" i="3"/>
  <c r="U2031" i="3"/>
  <c r="J2031" i="3"/>
  <c r="I2031" i="3"/>
  <c r="H2031" i="3"/>
  <c r="V2030" i="3"/>
  <c r="U2030" i="3"/>
  <c r="J2030" i="3"/>
  <c r="I2030" i="3"/>
  <c r="H2030" i="3"/>
  <c r="V2029" i="3"/>
  <c r="U2029" i="3"/>
  <c r="J2029" i="3"/>
  <c r="I2029" i="3"/>
  <c r="H2029" i="3"/>
  <c r="V2028" i="3"/>
  <c r="U2028" i="3"/>
  <c r="J2028" i="3"/>
  <c r="I2028" i="3"/>
  <c r="H2028" i="3"/>
  <c r="V2027" i="3"/>
  <c r="U2027" i="3"/>
  <c r="J2027" i="3"/>
  <c r="I2027" i="3"/>
  <c r="H2027" i="3"/>
  <c r="V2026" i="3"/>
  <c r="U2026" i="3"/>
  <c r="J2026" i="3"/>
  <c r="I2026" i="3"/>
  <c r="H2026" i="3"/>
  <c r="V2025" i="3"/>
  <c r="U2025" i="3"/>
  <c r="J2025" i="3"/>
  <c r="I2025" i="3"/>
  <c r="H2025" i="3"/>
  <c r="V2024" i="3"/>
  <c r="U2024" i="3"/>
  <c r="J2024" i="3"/>
  <c r="I2024" i="3"/>
  <c r="H2024" i="3"/>
  <c r="V2023" i="3"/>
  <c r="U2023" i="3"/>
  <c r="J2023" i="3"/>
  <c r="I2023" i="3"/>
  <c r="H2023" i="3"/>
  <c r="V2022" i="3"/>
  <c r="U2022" i="3"/>
  <c r="J2022" i="3"/>
  <c r="I2022" i="3"/>
  <c r="H2022" i="3"/>
  <c r="V2021" i="3"/>
  <c r="U2021" i="3"/>
  <c r="J2021" i="3"/>
  <c r="I2021" i="3"/>
  <c r="H2021" i="3"/>
  <c r="V2020" i="3"/>
  <c r="U2020" i="3"/>
  <c r="J2020" i="3"/>
  <c r="I2020" i="3"/>
  <c r="H2020" i="3"/>
  <c r="V2019" i="3"/>
  <c r="U2019" i="3"/>
  <c r="J2019" i="3"/>
  <c r="I2019" i="3"/>
  <c r="H2019" i="3"/>
  <c r="V2018" i="3"/>
  <c r="U2018" i="3"/>
  <c r="J2018" i="3"/>
  <c r="I2018" i="3"/>
  <c r="H2018" i="3"/>
  <c r="V2017" i="3"/>
  <c r="U2017" i="3"/>
  <c r="J2017" i="3"/>
  <c r="I2017" i="3"/>
  <c r="H2017" i="3"/>
  <c r="V2016" i="3"/>
  <c r="U2016" i="3"/>
  <c r="J2016" i="3"/>
  <c r="I2016" i="3"/>
  <c r="H2016" i="3"/>
  <c r="V2015" i="3"/>
  <c r="U2015" i="3"/>
  <c r="J2015" i="3"/>
  <c r="I2015" i="3"/>
  <c r="H2015" i="3"/>
  <c r="V2014" i="3"/>
  <c r="U2014" i="3"/>
  <c r="J2014" i="3"/>
  <c r="I2014" i="3"/>
  <c r="H2014" i="3"/>
  <c r="V2013" i="3"/>
  <c r="U2013" i="3"/>
  <c r="J2013" i="3"/>
  <c r="I2013" i="3"/>
  <c r="H2013" i="3"/>
  <c r="V2012" i="3"/>
  <c r="U2012" i="3"/>
  <c r="J2012" i="3"/>
  <c r="I2012" i="3"/>
  <c r="H2012" i="3"/>
  <c r="V2011" i="3"/>
  <c r="U2011" i="3"/>
  <c r="J2011" i="3"/>
  <c r="I2011" i="3"/>
  <c r="H2011" i="3"/>
  <c r="V2010" i="3"/>
  <c r="U2010" i="3"/>
  <c r="J2010" i="3"/>
  <c r="I2010" i="3"/>
  <c r="H2010" i="3"/>
  <c r="V2009" i="3"/>
  <c r="U2009" i="3"/>
  <c r="J2009" i="3"/>
  <c r="I2009" i="3"/>
  <c r="H2009" i="3"/>
  <c r="V2008" i="3"/>
  <c r="U2008" i="3"/>
  <c r="J2008" i="3"/>
  <c r="I2008" i="3"/>
  <c r="H2008" i="3"/>
  <c r="V2007" i="3"/>
  <c r="U2007" i="3"/>
  <c r="J2007" i="3"/>
  <c r="I2007" i="3"/>
  <c r="H2007" i="3"/>
  <c r="V2006" i="3"/>
  <c r="U2006" i="3"/>
  <c r="J2006" i="3"/>
  <c r="I2006" i="3"/>
  <c r="H2006" i="3"/>
  <c r="V2005" i="3"/>
  <c r="U2005" i="3"/>
  <c r="J2005" i="3"/>
  <c r="I2005" i="3"/>
  <c r="H2005" i="3"/>
  <c r="V2004" i="3"/>
  <c r="U2004" i="3"/>
  <c r="J2004" i="3"/>
  <c r="I2004" i="3"/>
  <c r="H2004" i="3"/>
  <c r="V2003" i="3"/>
  <c r="U2003" i="3"/>
  <c r="J2003" i="3"/>
  <c r="I2003" i="3"/>
  <c r="H2003" i="3"/>
  <c r="V2002" i="3"/>
  <c r="U2002" i="3"/>
  <c r="J2002" i="3"/>
  <c r="I2002" i="3"/>
  <c r="H2002" i="3"/>
  <c r="V2001" i="3"/>
  <c r="U2001" i="3"/>
  <c r="J2001" i="3"/>
  <c r="I2001" i="3"/>
  <c r="H2001" i="3"/>
  <c r="V2000" i="3"/>
  <c r="U2000" i="3"/>
  <c r="J2000" i="3"/>
  <c r="I2000" i="3"/>
  <c r="H2000" i="3"/>
  <c r="V1999" i="3"/>
  <c r="U1999" i="3"/>
  <c r="J1999" i="3"/>
  <c r="I1999" i="3"/>
  <c r="H1999" i="3"/>
  <c r="V1998" i="3"/>
  <c r="U1998" i="3"/>
  <c r="J1998" i="3"/>
  <c r="I1998" i="3"/>
  <c r="H1998" i="3"/>
  <c r="V1997" i="3"/>
  <c r="U1997" i="3"/>
  <c r="J1997" i="3"/>
  <c r="I1997" i="3"/>
  <c r="H1997" i="3"/>
  <c r="V1996" i="3"/>
  <c r="U1996" i="3"/>
  <c r="J1996" i="3"/>
  <c r="I1996" i="3"/>
  <c r="H1996" i="3"/>
  <c r="V1995" i="3"/>
  <c r="U1995" i="3"/>
  <c r="J1995" i="3"/>
  <c r="I1995" i="3"/>
  <c r="H1995" i="3"/>
  <c r="V1994" i="3"/>
  <c r="U1994" i="3"/>
  <c r="J1994" i="3"/>
  <c r="I1994" i="3"/>
  <c r="H1994" i="3"/>
  <c r="V1993" i="3"/>
  <c r="U1993" i="3"/>
  <c r="J1993" i="3"/>
  <c r="I1993" i="3"/>
  <c r="H1993" i="3"/>
  <c r="V1992" i="3"/>
  <c r="U1992" i="3"/>
  <c r="J1992" i="3"/>
  <c r="I1992" i="3"/>
  <c r="H1992" i="3"/>
  <c r="V1991" i="3"/>
  <c r="U1991" i="3"/>
  <c r="J1991" i="3"/>
  <c r="I1991" i="3"/>
  <c r="H1991" i="3"/>
  <c r="V1990" i="3"/>
  <c r="U1990" i="3"/>
  <c r="J1990" i="3"/>
  <c r="I1990" i="3"/>
  <c r="H1990" i="3"/>
  <c r="V1989" i="3"/>
  <c r="U1989" i="3"/>
  <c r="J1989" i="3"/>
  <c r="I1989" i="3"/>
  <c r="H1989" i="3"/>
  <c r="V1988" i="3"/>
  <c r="U1988" i="3"/>
  <c r="J1988" i="3"/>
  <c r="I1988" i="3"/>
  <c r="H1988" i="3"/>
  <c r="V1987" i="3"/>
  <c r="U1987" i="3"/>
  <c r="J1987" i="3"/>
  <c r="I1987" i="3"/>
  <c r="H1987" i="3"/>
  <c r="V1986" i="3"/>
  <c r="U1986" i="3"/>
  <c r="J1986" i="3"/>
  <c r="I1986" i="3"/>
  <c r="H1986" i="3"/>
  <c r="V1985" i="3"/>
  <c r="U1985" i="3"/>
  <c r="J1985" i="3"/>
  <c r="I1985" i="3"/>
  <c r="H1985" i="3"/>
  <c r="V1984" i="3"/>
  <c r="U1984" i="3"/>
  <c r="J1984" i="3"/>
  <c r="I1984" i="3"/>
  <c r="H1984" i="3"/>
  <c r="V1983" i="3"/>
  <c r="U1983" i="3"/>
  <c r="J1983" i="3"/>
  <c r="I1983" i="3"/>
  <c r="H1983" i="3"/>
  <c r="V1982" i="3"/>
  <c r="U1982" i="3"/>
  <c r="J1982" i="3"/>
  <c r="I1982" i="3"/>
  <c r="H1982" i="3"/>
  <c r="V1981" i="3"/>
  <c r="U1981" i="3"/>
  <c r="J1981" i="3"/>
  <c r="I1981" i="3"/>
  <c r="H1981" i="3"/>
  <c r="V1980" i="3"/>
  <c r="U1980" i="3"/>
  <c r="J1980" i="3"/>
  <c r="I1980" i="3"/>
  <c r="H1980" i="3"/>
  <c r="V1979" i="3"/>
  <c r="U1979" i="3"/>
  <c r="J1979" i="3"/>
  <c r="I1979" i="3"/>
  <c r="H1979" i="3"/>
  <c r="V1978" i="3"/>
  <c r="U1978" i="3"/>
  <c r="J1978" i="3"/>
  <c r="I1978" i="3"/>
  <c r="H1978" i="3"/>
  <c r="V1977" i="3"/>
  <c r="U1977" i="3"/>
  <c r="J1977" i="3"/>
  <c r="I1977" i="3"/>
  <c r="H1977" i="3"/>
  <c r="V1976" i="3"/>
  <c r="U1976" i="3"/>
  <c r="J1976" i="3"/>
  <c r="I1976" i="3"/>
  <c r="H1976" i="3"/>
  <c r="V1975" i="3"/>
  <c r="U1975" i="3"/>
  <c r="J1975" i="3"/>
  <c r="I1975" i="3"/>
  <c r="H1975" i="3"/>
  <c r="V1974" i="3"/>
  <c r="U1974" i="3"/>
  <c r="J1974" i="3"/>
  <c r="I1974" i="3"/>
  <c r="H1974" i="3"/>
  <c r="V1973" i="3"/>
  <c r="U1973" i="3"/>
  <c r="J1973" i="3"/>
  <c r="I1973" i="3"/>
  <c r="H1973" i="3"/>
  <c r="V1972" i="3"/>
  <c r="U1972" i="3"/>
  <c r="J1972" i="3"/>
  <c r="I1972" i="3"/>
  <c r="H1972" i="3"/>
  <c r="V1971" i="3"/>
  <c r="U1971" i="3"/>
  <c r="J1971" i="3"/>
  <c r="I1971" i="3"/>
  <c r="H1971" i="3"/>
  <c r="V1970" i="3"/>
  <c r="U1970" i="3"/>
  <c r="J1970" i="3"/>
  <c r="I1970" i="3"/>
  <c r="H1970" i="3"/>
  <c r="V1969" i="3"/>
  <c r="U1969" i="3"/>
  <c r="J1969" i="3"/>
  <c r="I1969" i="3"/>
  <c r="H1969" i="3"/>
  <c r="V1968" i="3"/>
  <c r="U1968" i="3"/>
  <c r="J1968" i="3"/>
  <c r="I1968" i="3"/>
  <c r="H1968" i="3"/>
  <c r="V1967" i="3"/>
  <c r="U1967" i="3"/>
  <c r="J1967" i="3"/>
  <c r="I1967" i="3"/>
  <c r="H1967" i="3"/>
  <c r="V1966" i="3"/>
  <c r="U1966" i="3"/>
  <c r="J1966" i="3"/>
  <c r="I1966" i="3"/>
  <c r="H1966" i="3"/>
  <c r="V1965" i="3"/>
  <c r="U1965" i="3"/>
  <c r="J1965" i="3"/>
  <c r="I1965" i="3"/>
  <c r="H1965" i="3"/>
  <c r="V1964" i="3"/>
  <c r="U1964" i="3"/>
  <c r="J1964" i="3"/>
  <c r="I1964" i="3"/>
  <c r="H1964" i="3"/>
  <c r="V1963" i="3"/>
  <c r="U1963" i="3"/>
  <c r="J1963" i="3"/>
  <c r="I1963" i="3"/>
  <c r="H1963" i="3"/>
  <c r="V1962" i="3"/>
  <c r="U1962" i="3"/>
  <c r="J1962" i="3"/>
  <c r="I1962" i="3"/>
  <c r="H1962" i="3"/>
  <c r="V1961" i="3"/>
  <c r="U1961" i="3"/>
  <c r="J1961" i="3"/>
  <c r="I1961" i="3"/>
  <c r="H1961" i="3"/>
  <c r="V1960" i="3"/>
  <c r="U1960" i="3"/>
  <c r="J1960" i="3"/>
  <c r="I1960" i="3"/>
  <c r="H1960" i="3"/>
  <c r="V1959" i="3"/>
  <c r="U1959" i="3"/>
  <c r="J1959" i="3"/>
  <c r="I1959" i="3"/>
  <c r="H1959" i="3"/>
  <c r="V1958" i="3"/>
  <c r="U1958" i="3"/>
  <c r="J1958" i="3"/>
  <c r="I1958" i="3"/>
  <c r="H1958" i="3"/>
  <c r="V1957" i="3"/>
  <c r="U1957" i="3"/>
  <c r="J1957" i="3"/>
  <c r="I1957" i="3"/>
  <c r="H1957" i="3"/>
  <c r="V1956" i="3"/>
  <c r="U1956" i="3"/>
  <c r="J1956" i="3"/>
  <c r="I1956" i="3"/>
  <c r="H1956" i="3"/>
  <c r="V1955" i="3"/>
  <c r="U1955" i="3"/>
  <c r="J1955" i="3"/>
  <c r="I1955" i="3"/>
  <c r="H1955" i="3"/>
  <c r="V1954" i="3"/>
  <c r="U1954" i="3"/>
  <c r="J1954" i="3"/>
  <c r="I1954" i="3"/>
  <c r="H1954" i="3"/>
  <c r="V1953" i="3"/>
  <c r="U1953" i="3"/>
  <c r="J1953" i="3"/>
  <c r="I1953" i="3"/>
  <c r="H1953" i="3"/>
  <c r="V1952" i="3"/>
  <c r="U1952" i="3"/>
  <c r="J1952" i="3"/>
  <c r="I1952" i="3"/>
  <c r="H1952" i="3"/>
  <c r="V1951" i="3"/>
  <c r="U1951" i="3"/>
  <c r="J1951" i="3"/>
  <c r="I1951" i="3"/>
  <c r="H1951" i="3"/>
  <c r="V1950" i="3"/>
  <c r="U1950" i="3"/>
  <c r="J1950" i="3"/>
  <c r="I1950" i="3"/>
  <c r="H1950" i="3"/>
  <c r="V1949" i="3"/>
  <c r="U1949" i="3"/>
  <c r="J1949" i="3"/>
  <c r="I1949" i="3"/>
  <c r="H1949" i="3"/>
  <c r="V1948" i="3"/>
  <c r="U1948" i="3"/>
  <c r="J1948" i="3"/>
  <c r="I1948" i="3"/>
  <c r="H1948" i="3"/>
  <c r="V1947" i="3"/>
  <c r="U1947" i="3"/>
  <c r="J1947" i="3"/>
  <c r="I1947" i="3"/>
  <c r="H1947" i="3"/>
  <c r="V1946" i="3"/>
  <c r="U1946" i="3"/>
  <c r="J1946" i="3"/>
  <c r="I1946" i="3"/>
  <c r="H1946" i="3"/>
  <c r="V1945" i="3"/>
  <c r="U1945" i="3"/>
  <c r="J1945" i="3"/>
  <c r="I1945" i="3"/>
  <c r="H1945" i="3"/>
  <c r="V1944" i="3"/>
  <c r="U1944" i="3"/>
  <c r="J1944" i="3"/>
  <c r="I1944" i="3"/>
  <c r="H1944" i="3"/>
  <c r="V1943" i="3"/>
  <c r="U1943" i="3"/>
  <c r="J1943" i="3"/>
  <c r="I1943" i="3"/>
  <c r="H1943" i="3"/>
  <c r="V1942" i="3"/>
  <c r="U1942" i="3"/>
  <c r="J1942" i="3"/>
  <c r="I1942" i="3"/>
  <c r="H1942" i="3"/>
  <c r="V1941" i="3"/>
  <c r="U1941" i="3"/>
  <c r="J1941" i="3"/>
  <c r="I1941" i="3"/>
  <c r="H1941" i="3"/>
  <c r="V1940" i="3"/>
  <c r="U1940" i="3"/>
  <c r="J1940" i="3"/>
  <c r="I1940" i="3"/>
  <c r="H1940" i="3"/>
  <c r="V1939" i="3"/>
  <c r="U1939" i="3"/>
  <c r="J1939" i="3"/>
  <c r="I1939" i="3"/>
  <c r="H1939" i="3"/>
  <c r="V1938" i="3"/>
  <c r="U1938" i="3"/>
  <c r="J1938" i="3"/>
  <c r="I1938" i="3"/>
  <c r="H1938" i="3"/>
  <c r="V1937" i="3"/>
  <c r="U1937" i="3"/>
  <c r="J1937" i="3"/>
  <c r="I1937" i="3"/>
  <c r="H1937" i="3"/>
  <c r="V1936" i="3"/>
  <c r="U1936" i="3"/>
  <c r="J1936" i="3"/>
  <c r="I1936" i="3"/>
  <c r="H1936" i="3"/>
  <c r="V1935" i="3"/>
  <c r="U1935" i="3"/>
  <c r="J1935" i="3"/>
  <c r="I1935" i="3"/>
  <c r="H1935" i="3"/>
  <c r="V1934" i="3"/>
  <c r="U1934" i="3"/>
  <c r="J1934" i="3"/>
  <c r="I1934" i="3"/>
  <c r="H1934" i="3"/>
  <c r="V1933" i="3"/>
  <c r="U1933" i="3"/>
  <c r="J1933" i="3"/>
  <c r="I1933" i="3"/>
  <c r="H1933" i="3"/>
  <c r="V1932" i="3"/>
  <c r="U1932" i="3"/>
  <c r="J1932" i="3"/>
  <c r="I1932" i="3"/>
  <c r="H1932" i="3"/>
  <c r="V1931" i="3"/>
  <c r="U1931" i="3"/>
  <c r="J1931" i="3"/>
  <c r="I1931" i="3"/>
  <c r="H1931" i="3"/>
  <c r="V1930" i="3"/>
  <c r="U1930" i="3"/>
  <c r="J1930" i="3"/>
  <c r="I1930" i="3"/>
  <c r="H1930" i="3"/>
  <c r="V1929" i="3"/>
  <c r="U1929" i="3"/>
  <c r="J1929" i="3"/>
  <c r="I1929" i="3"/>
  <c r="H1929" i="3"/>
  <c r="V1928" i="3"/>
  <c r="U1928" i="3"/>
  <c r="J1928" i="3"/>
  <c r="I1928" i="3"/>
  <c r="H1928" i="3"/>
  <c r="V1927" i="3"/>
  <c r="U1927" i="3"/>
  <c r="J1927" i="3"/>
  <c r="I1927" i="3"/>
  <c r="H1927" i="3"/>
  <c r="V1926" i="3"/>
  <c r="U1926" i="3"/>
  <c r="J1926" i="3"/>
  <c r="I1926" i="3"/>
  <c r="H1926" i="3"/>
  <c r="V1925" i="3"/>
  <c r="U1925" i="3"/>
  <c r="J1925" i="3"/>
  <c r="I1925" i="3"/>
  <c r="H1925" i="3"/>
  <c r="V1924" i="3"/>
  <c r="U1924" i="3"/>
  <c r="J1924" i="3"/>
  <c r="I1924" i="3"/>
  <c r="H1924" i="3"/>
  <c r="V1923" i="3"/>
  <c r="U1923" i="3"/>
  <c r="J1923" i="3"/>
  <c r="I1923" i="3"/>
  <c r="H1923" i="3"/>
  <c r="V1922" i="3"/>
  <c r="U1922" i="3"/>
  <c r="J1922" i="3"/>
  <c r="I1922" i="3"/>
  <c r="H1922" i="3"/>
  <c r="V1921" i="3"/>
  <c r="U1921" i="3"/>
  <c r="J1921" i="3"/>
  <c r="I1921" i="3"/>
  <c r="H1921" i="3"/>
  <c r="V1920" i="3"/>
  <c r="U1920" i="3"/>
  <c r="J1920" i="3"/>
  <c r="I1920" i="3"/>
  <c r="H1920" i="3"/>
  <c r="V1919" i="3"/>
  <c r="U1919" i="3"/>
  <c r="J1919" i="3"/>
  <c r="I1919" i="3"/>
  <c r="H1919" i="3"/>
  <c r="V1918" i="3"/>
  <c r="U1918" i="3"/>
  <c r="J1918" i="3"/>
  <c r="I1918" i="3"/>
  <c r="H1918" i="3"/>
  <c r="V1917" i="3"/>
  <c r="U1917" i="3"/>
  <c r="J1917" i="3"/>
  <c r="I1917" i="3"/>
  <c r="H1917" i="3"/>
  <c r="V1916" i="3"/>
  <c r="U1916" i="3"/>
  <c r="J1916" i="3"/>
  <c r="I1916" i="3"/>
  <c r="H1916" i="3"/>
  <c r="V1915" i="3"/>
  <c r="U1915" i="3"/>
  <c r="J1915" i="3"/>
  <c r="I1915" i="3"/>
  <c r="H1915" i="3"/>
  <c r="V1914" i="3"/>
  <c r="U1914" i="3"/>
  <c r="J1914" i="3"/>
  <c r="I1914" i="3"/>
  <c r="H1914" i="3"/>
  <c r="V1913" i="3"/>
  <c r="U1913" i="3"/>
  <c r="J1913" i="3"/>
  <c r="I1913" i="3"/>
  <c r="H1913" i="3"/>
  <c r="V1912" i="3"/>
  <c r="U1912" i="3"/>
  <c r="J1912" i="3"/>
  <c r="I1912" i="3"/>
  <c r="H1912" i="3"/>
  <c r="V1911" i="3"/>
  <c r="U1911" i="3"/>
  <c r="J1911" i="3"/>
  <c r="I1911" i="3"/>
  <c r="H1911" i="3"/>
  <c r="V1910" i="3"/>
  <c r="U1910" i="3"/>
  <c r="J1910" i="3"/>
  <c r="I1910" i="3"/>
  <c r="H1910" i="3"/>
  <c r="V1909" i="3"/>
  <c r="U1909" i="3"/>
  <c r="J1909" i="3"/>
  <c r="I1909" i="3"/>
  <c r="H1909" i="3"/>
  <c r="V1908" i="3"/>
  <c r="U1908" i="3"/>
  <c r="J1908" i="3"/>
  <c r="I1908" i="3"/>
  <c r="H1908" i="3"/>
  <c r="V1907" i="3"/>
  <c r="U1907" i="3"/>
  <c r="J1907" i="3"/>
  <c r="I1907" i="3"/>
  <c r="H1907" i="3"/>
  <c r="V1906" i="3"/>
  <c r="U1906" i="3"/>
  <c r="J1906" i="3"/>
  <c r="I1906" i="3"/>
  <c r="H1906" i="3"/>
  <c r="V1905" i="3"/>
  <c r="U1905" i="3"/>
  <c r="J1905" i="3"/>
  <c r="I1905" i="3"/>
  <c r="H1905" i="3"/>
  <c r="V1904" i="3"/>
  <c r="U1904" i="3"/>
  <c r="J1904" i="3"/>
  <c r="I1904" i="3"/>
  <c r="H1904" i="3"/>
  <c r="V1903" i="3"/>
  <c r="U1903" i="3"/>
  <c r="J1903" i="3"/>
  <c r="I1903" i="3"/>
  <c r="H1903" i="3"/>
  <c r="V1902" i="3"/>
  <c r="U1902" i="3"/>
  <c r="J1902" i="3"/>
  <c r="I1902" i="3"/>
  <c r="H1902" i="3"/>
  <c r="V1901" i="3"/>
  <c r="U1901" i="3"/>
  <c r="J1901" i="3"/>
  <c r="I1901" i="3"/>
  <c r="H1901" i="3"/>
  <c r="V1900" i="3"/>
  <c r="U1900" i="3"/>
  <c r="J1900" i="3"/>
  <c r="I1900" i="3"/>
  <c r="H1900" i="3"/>
  <c r="V1899" i="3"/>
  <c r="U1899" i="3"/>
  <c r="J1899" i="3"/>
  <c r="I1899" i="3"/>
  <c r="H1899" i="3"/>
  <c r="V1898" i="3"/>
  <c r="U1898" i="3"/>
  <c r="J1898" i="3"/>
  <c r="I1898" i="3"/>
  <c r="H1898" i="3"/>
  <c r="V1897" i="3"/>
  <c r="U1897" i="3"/>
  <c r="J1897" i="3"/>
  <c r="I1897" i="3"/>
  <c r="H1897" i="3"/>
  <c r="V1896" i="3"/>
  <c r="U1896" i="3"/>
  <c r="J1896" i="3"/>
  <c r="I1896" i="3"/>
  <c r="H1896" i="3"/>
  <c r="V1895" i="3"/>
  <c r="U1895" i="3"/>
  <c r="J1895" i="3"/>
  <c r="I1895" i="3"/>
  <c r="H1895" i="3"/>
  <c r="V1894" i="3"/>
  <c r="U1894" i="3"/>
  <c r="J1894" i="3"/>
  <c r="I1894" i="3"/>
  <c r="H1894" i="3"/>
  <c r="V1893" i="3"/>
  <c r="U1893" i="3"/>
  <c r="J1893" i="3"/>
  <c r="I1893" i="3"/>
  <c r="H1893" i="3"/>
  <c r="V1892" i="3"/>
  <c r="U1892" i="3"/>
  <c r="J1892" i="3"/>
  <c r="I1892" i="3"/>
  <c r="H1892" i="3"/>
  <c r="V1891" i="3"/>
  <c r="U1891" i="3"/>
  <c r="J1891" i="3"/>
  <c r="I1891" i="3"/>
  <c r="H1891" i="3"/>
  <c r="V1890" i="3"/>
  <c r="U1890" i="3"/>
  <c r="J1890" i="3"/>
  <c r="I1890" i="3"/>
  <c r="H1890" i="3"/>
  <c r="V1889" i="3"/>
  <c r="U1889" i="3"/>
  <c r="J1889" i="3"/>
  <c r="I1889" i="3"/>
  <c r="H1889" i="3"/>
  <c r="V1888" i="3"/>
  <c r="U1888" i="3"/>
  <c r="J1888" i="3"/>
  <c r="I1888" i="3"/>
  <c r="H1888" i="3"/>
  <c r="V1887" i="3"/>
  <c r="U1887" i="3"/>
  <c r="J1887" i="3"/>
  <c r="I1887" i="3"/>
  <c r="H1887" i="3"/>
  <c r="V1886" i="3"/>
  <c r="U1886" i="3"/>
  <c r="J1886" i="3"/>
  <c r="I1886" i="3"/>
  <c r="H1886" i="3"/>
  <c r="V1885" i="3"/>
  <c r="U1885" i="3"/>
  <c r="J1885" i="3"/>
  <c r="I1885" i="3"/>
  <c r="H1885" i="3"/>
  <c r="V1884" i="3"/>
  <c r="U1884" i="3"/>
  <c r="J1884" i="3"/>
  <c r="I1884" i="3"/>
  <c r="H1884" i="3"/>
  <c r="V1883" i="3"/>
  <c r="U1883" i="3"/>
  <c r="J1883" i="3"/>
  <c r="I1883" i="3"/>
  <c r="H1883" i="3"/>
  <c r="V1882" i="3"/>
  <c r="U1882" i="3"/>
  <c r="J1882" i="3"/>
  <c r="I1882" i="3"/>
  <c r="H1882" i="3"/>
  <c r="V1881" i="3"/>
  <c r="U1881" i="3"/>
  <c r="J1881" i="3"/>
  <c r="I1881" i="3"/>
  <c r="H1881" i="3"/>
  <c r="V1880" i="3"/>
  <c r="U1880" i="3"/>
  <c r="J1880" i="3"/>
  <c r="I1880" i="3"/>
  <c r="H1880" i="3"/>
  <c r="V1879" i="3"/>
  <c r="U1879" i="3"/>
  <c r="J1879" i="3"/>
  <c r="I1879" i="3"/>
  <c r="H1879" i="3"/>
  <c r="V1878" i="3"/>
  <c r="U1878" i="3"/>
  <c r="J1878" i="3"/>
  <c r="I1878" i="3"/>
  <c r="H1878" i="3"/>
  <c r="V1877" i="3"/>
  <c r="U1877" i="3"/>
  <c r="J1877" i="3"/>
  <c r="I1877" i="3"/>
  <c r="H1877" i="3"/>
  <c r="V1876" i="3"/>
  <c r="U1876" i="3"/>
  <c r="J1876" i="3"/>
  <c r="I1876" i="3"/>
  <c r="H1876" i="3"/>
  <c r="V1875" i="3"/>
  <c r="U1875" i="3"/>
  <c r="J1875" i="3"/>
  <c r="I1875" i="3"/>
  <c r="H1875" i="3"/>
  <c r="V1874" i="3"/>
  <c r="U1874" i="3"/>
  <c r="J1874" i="3"/>
  <c r="I1874" i="3"/>
  <c r="H1874" i="3"/>
  <c r="V1873" i="3"/>
  <c r="U1873" i="3"/>
  <c r="J1873" i="3"/>
  <c r="I1873" i="3"/>
  <c r="H1873" i="3"/>
  <c r="V1872" i="3"/>
  <c r="U1872" i="3"/>
  <c r="J1872" i="3"/>
  <c r="I1872" i="3"/>
  <c r="H1872" i="3"/>
  <c r="V1871" i="3"/>
  <c r="U1871" i="3"/>
  <c r="J1871" i="3"/>
  <c r="I1871" i="3"/>
  <c r="H1871" i="3"/>
  <c r="V1870" i="3"/>
  <c r="U1870" i="3"/>
  <c r="J1870" i="3"/>
  <c r="I1870" i="3"/>
  <c r="H1870" i="3"/>
  <c r="V1869" i="3"/>
  <c r="U1869" i="3"/>
  <c r="J1869" i="3"/>
  <c r="I1869" i="3"/>
  <c r="H1869" i="3"/>
  <c r="V1868" i="3"/>
  <c r="U1868" i="3"/>
  <c r="J1868" i="3"/>
  <c r="I1868" i="3"/>
  <c r="H1868" i="3"/>
  <c r="V1867" i="3"/>
  <c r="U1867" i="3"/>
  <c r="J1867" i="3"/>
  <c r="I1867" i="3"/>
  <c r="H1867" i="3"/>
  <c r="V1866" i="3"/>
  <c r="U1866" i="3"/>
  <c r="J1866" i="3"/>
  <c r="I1866" i="3"/>
  <c r="H1866" i="3"/>
  <c r="V1865" i="3"/>
  <c r="U1865" i="3"/>
  <c r="J1865" i="3"/>
  <c r="I1865" i="3"/>
  <c r="H1865" i="3"/>
  <c r="V1864" i="3"/>
  <c r="U1864" i="3"/>
  <c r="J1864" i="3"/>
  <c r="I1864" i="3"/>
  <c r="H1864" i="3"/>
  <c r="V1863" i="3"/>
  <c r="U1863" i="3"/>
  <c r="J1863" i="3"/>
  <c r="I1863" i="3"/>
  <c r="H1863" i="3"/>
  <c r="V1862" i="3"/>
  <c r="U1862" i="3"/>
  <c r="J1862" i="3"/>
  <c r="I1862" i="3"/>
  <c r="H1862" i="3"/>
  <c r="V1861" i="3"/>
  <c r="U1861" i="3"/>
  <c r="J1861" i="3"/>
  <c r="I1861" i="3"/>
  <c r="H1861" i="3"/>
  <c r="V1860" i="3"/>
  <c r="U1860" i="3"/>
  <c r="J1860" i="3"/>
  <c r="I1860" i="3"/>
  <c r="H1860" i="3"/>
  <c r="V1859" i="3"/>
  <c r="U1859" i="3"/>
  <c r="J1859" i="3"/>
  <c r="I1859" i="3"/>
  <c r="H1859" i="3"/>
  <c r="V1858" i="3"/>
  <c r="U1858" i="3"/>
  <c r="J1858" i="3"/>
  <c r="I1858" i="3"/>
  <c r="H1858" i="3"/>
  <c r="V1857" i="3"/>
  <c r="U1857" i="3"/>
  <c r="J1857" i="3"/>
  <c r="I1857" i="3"/>
  <c r="H1857" i="3"/>
  <c r="V1856" i="3"/>
  <c r="U1856" i="3"/>
  <c r="J1856" i="3"/>
  <c r="I1856" i="3"/>
  <c r="H1856" i="3"/>
  <c r="V1855" i="3"/>
  <c r="U1855" i="3"/>
  <c r="J1855" i="3"/>
  <c r="I1855" i="3"/>
  <c r="H1855" i="3"/>
  <c r="V1854" i="3"/>
  <c r="U1854" i="3"/>
  <c r="J1854" i="3"/>
  <c r="I1854" i="3"/>
  <c r="H1854" i="3"/>
  <c r="V1853" i="3"/>
  <c r="U1853" i="3"/>
  <c r="J1853" i="3"/>
  <c r="I1853" i="3"/>
  <c r="H1853" i="3"/>
  <c r="V1852" i="3"/>
  <c r="U1852" i="3"/>
  <c r="J1852" i="3"/>
  <c r="I1852" i="3"/>
  <c r="H1852" i="3"/>
  <c r="V1851" i="3"/>
  <c r="U1851" i="3"/>
  <c r="J1851" i="3"/>
  <c r="I1851" i="3"/>
  <c r="H1851" i="3"/>
  <c r="V1850" i="3"/>
  <c r="U1850" i="3"/>
  <c r="J1850" i="3"/>
  <c r="I1850" i="3"/>
  <c r="H1850" i="3"/>
  <c r="V1849" i="3"/>
  <c r="U1849" i="3"/>
  <c r="J1849" i="3"/>
  <c r="I1849" i="3"/>
  <c r="H1849" i="3"/>
  <c r="V1848" i="3"/>
  <c r="U1848" i="3"/>
  <c r="J1848" i="3"/>
  <c r="I1848" i="3"/>
  <c r="H1848" i="3"/>
  <c r="V1847" i="3"/>
  <c r="U1847" i="3"/>
  <c r="J1847" i="3"/>
  <c r="I1847" i="3"/>
  <c r="H1847" i="3"/>
  <c r="V1846" i="3"/>
  <c r="U1846" i="3"/>
  <c r="J1846" i="3"/>
  <c r="I1846" i="3"/>
  <c r="H1846" i="3"/>
  <c r="V1845" i="3"/>
  <c r="U1845" i="3"/>
  <c r="J1845" i="3"/>
  <c r="I1845" i="3"/>
  <c r="H1845" i="3"/>
  <c r="V1844" i="3"/>
  <c r="U1844" i="3"/>
  <c r="J1844" i="3"/>
  <c r="I1844" i="3"/>
  <c r="H1844" i="3"/>
  <c r="V1843" i="3"/>
  <c r="U1843" i="3"/>
  <c r="J1843" i="3"/>
  <c r="I1843" i="3"/>
  <c r="H1843" i="3"/>
  <c r="V1842" i="3"/>
  <c r="U1842" i="3"/>
  <c r="J1842" i="3"/>
  <c r="I1842" i="3"/>
  <c r="H1842" i="3"/>
  <c r="V1841" i="3"/>
  <c r="U1841" i="3"/>
  <c r="J1841" i="3"/>
  <c r="I1841" i="3"/>
  <c r="H1841" i="3"/>
  <c r="V1840" i="3"/>
  <c r="U1840" i="3"/>
  <c r="J1840" i="3"/>
  <c r="I1840" i="3"/>
  <c r="H1840" i="3"/>
  <c r="V1839" i="3"/>
  <c r="U1839" i="3"/>
  <c r="J1839" i="3"/>
  <c r="I1839" i="3"/>
  <c r="H1839" i="3"/>
  <c r="V1838" i="3"/>
  <c r="U1838" i="3"/>
  <c r="J1838" i="3"/>
  <c r="I1838" i="3"/>
  <c r="H1838" i="3"/>
  <c r="V1837" i="3"/>
  <c r="U1837" i="3"/>
  <c r="J1837" i="3"/>
  <c r="I1837" i="3"/>
  <c r="H1837" i="3"/>
  <c r="V1836" i="3"/>
  <c r="U1836" i="3"/>
  <c r="J1836" i="3"/>
  <c r="I1836" i="3"/>
  <c r="H1836" i="3"/>
  <c r="V1835" i="3"/>
  <c r="U1835" i="3"/>
  <c r="J1835" i="3"/>
  <c r="I1835" i="3"/>
  <c r="H1835" i="3"/>
  <c r="V1834" i="3"/>
  <c r="U1834" i="3"/>
  <c r="J1834" i="3"/>
  <c r="I1834" i="3"/>
  <c r="H1834" i="3"/>
  <c r="V1833" i="3"/>
  <c r="U1833" i="3"/>
  <c r="J1833" i="3"/>
  <c r="I1833" i="3"/>
  <c r="H1833" i="3"/>
  <c r="V1832" i="3"/>
  <c r="U1832" i="3"/>
  <c r="J1832" i="3"/>
  <c r="I1832" i="3"/>
  <c r="H1832" i="3"/>
  <c r="V1831" i="3"/>
  <c r="U1831" i="3"/>
  <c r="J1831" i="3"/>
  <c r="I1831" i="3"/>
  <c r="H1831" i="3"/>
  <c r="V1830" i="3"/>
  <c r="U1830" i="3"/>
  <c r="J1830" i="3"/>
  <c r="I1830" i="3"/>
  <c r="H1830" i="3"/>
  <c r="V1829" i="3"/>
  <c r="U1829" i="3"/>
  <c r="J1829" i="3"/>
  <c r="I1829" i="3"/>
  <c r="H1829" i="3"/>
  <c r="V1828" i="3"/>
  <c r="U1828" i="3"/>
  <c r="J1828" i="3"/>
  <c r="I1828" i="3"/>
  <c r="H1828" i="3"/>
  <c r="V1827" i="3"/>
  <c r="U1827" i="3"/>
  <c r="J1827" i="3"/>
  <c r="I1827" i="3"/>
  <c r="H1827" i="3"/>
  <c r="V1826" i="3"/>
  <c r="U1826" i="3"/>
  <c r="J1826" i="3"/>
  <c r="I1826" i="3"/>
  <c r="H1826" i="3"/>
  <c r="V1825" i="3"/>
  <c r="U1825" i="3"/>
  <c r="J1825" i="3"/>
  <c r="I1825" i="3"/>
  <c r="H1825" i="3"/>
  <c r="V1824" i="3"/>
  <c r="U1824" i="3"/>
  <c r="J1824" i="3"/>
  <c r="I1824" i="3"/>
  <c r="H1824" i="3"/>
  <c r="V1823" i="3"/>
  <c r="U1823" i="3"/>
  <c r="J1823" i="3"/>
  <c r="I1823" i="3"/>
  <c r="H1823" i="3"/>
  <c r="V1822" i="3"/>
  <c r="U1822" i="3"/>
  <c r="J1822" i="3"/>
  <c r="I1822" i="3"/>
  <c r="H1822" i="3"/>
  <c r="V1821" i="3"/>
  <c r="U1821" i="3"/>
  <c r="J1821" i="3"/>
  <c r="I1821" i="3"/>
  <c r="H1821" i="3"/>
  <c r="V1820" i="3"/>
  <c r="U1820" i="3"/>
  <c r="J1820" i="3"/>
  <c r="I1820" i="3"/>
  <c r="H1820" i="3"/>
  <c r="V1819" i="3"/>
  <c r="U1819" i="3"/>
  <c r="J1819" i="3"/>
  <c r="I1819" i="3"/>
  <c r="H1819" i="3"/>
  <c r="V1818" i="3"/>
  <c r="U1818" i="3"/>
  <c r="J1818" i="3"/>
  <c r="I1818" i="3"/>
  <c r="H1818" i="3"/>
  <c r="V1817" i="3"/>
  <c r="U1817" i="3"/>
  <c r="J1817" i="3"/>
  <c r="I1817" i="3"/>
  <c r="H1817" i="3"/>
  <c r="V1816" i="3"/>
  <c r="U1816" i="3"/>
  <c r="J1816" i="3"/>
  <c r="I1816" i="3"/>
  <c r="H1816" i="3"/>
  <c r="V1815" i="3"/>
  <c r="U1815" i="3"/>
  <c r="J1815" i="3"/>
  <c r="I1815" i="3"/>
  <c r="H1815" i="3"/>
  <c r="V1814" i="3"/>
  <c r="U1814" i="3"/>
  <c r="J1814" i="3"/>
  <c r="I1814" i="3"/>
  <c r="H1814" i="3"/>
  <c r="V1813" i="3"/>
  <c r="U1813" i="3"/>
  <c r="J1813" i="3"/>
  <c r="I1813" i="3"/>
  <c r="H1813" i="3"/>
  <c r="V1812" i="3"/>
  <c r="U1812" i="3"/>
  <c r="J1812" i="3"/>
  <c r="I1812" i="3"/>
  <c r="H1812" i="3"/>
  <c r="V1811" i="3"/>
  <c r="U1811" i="3"/>
  <c r="J1811" i="3"/>
  <c r="I1811" i="3"/>
  <c r="H1811" i="3"/>
  <c r="V1810" i="3"/>
  <c r="U1810" i="3"/>
  <c r="J1810" i="3"/>
  <c r="I1810" i="3"/>
  <c r="H1810" i="3"/>
  <c r="V1809" i="3"/>
  <c r="U1809" i="3"/>
  <c r="J1809" i="3"/>
  <c r="I1809" i="3"/>
  <c r="H1809" i="3"/>
  <c r="V1808" i="3"/>
  <c r="U1808" i="3"/>
  <c r="J1808" i="3"/>
  <c r="I1808" i="3"/>
  <c r="H1808" i="3"/>
  <c r="V1807" i="3"/>
  <c r="U1807" i="3"/>
  <c r="J1807" i="3"/>
  <c r="I1807" i="3"/>
  <c r="H1807" i="3"/>
  <c r="V1806" i="3"/>
  <c r="U1806" i="3"/>
  <c r="J1806" i="3"/>
  <c r="I1806" i="3"/>
  <c r="H1806" i="3"/>
  <c r="V1805" i="3"/>
  <c r="U1805" i="3"/>
  <c r="J1805" i="3"/>
  <c r="I1805" i="3"/>
  <c r="H1805" i="3"/>
  <c r="V1804" i="3"/>
  <c r="U1804" i="3"/>
  <c r="J1804" i="3"/>
  <c r="I1804" i="3"/>
  <c r="H1804" i="3"/>
  <c r="V1803" i="3"/>
  <c r="U1803" i="3"/>
  <c r="J1803" i="3"/>
  <c r="I1803" i="3"/>
  <c r="H1803" i="3"/>
  <c r="V1802" i="3"/>
  <c r="U1802" i="3"/>
  <c r="J1802" i="3"/>
  <c r="I1802" i="3"/>
  <c r="H1802" i="3"/>
  <c r="V1801" i="3"/>
  <c r="U1801" i="3"/>
  <c r="J1801" i="3"/>
  <c r="I1801" i="3"/>
  <c r="H1801" i="3"/>
  <c r="V1800" i="3"/>
  <c r="U1800" i="3"/>
  <c r="J1800" i="3"/>
  <c r="I1800" i="3"/>
  <c r="H1800" i="3"/>
  <c r="V1799" i="3"/>
  <c r="U1799" i="3"/>
  <c r="J1799" i="3"/>
  <c r="I1799" i="3"/>
  <c r="H1799" i="3"/>
  <c r="V1798" i="3"/>
  <c r="U1798" i="3"/>
  <c r="J1798" i="3"/>
  <c r="I1798" i="3"/>
  <c r="H1798" i="3"/>
  <c r="V1797" i="3"/>
  <c r="U1797" i="3"/>
  <c r="J1797" i="3"/>
  <c r="I1797" i="3"/>
  <c r="H1797" i="3"/>
  <c r="V1796" i="3"/>
  <c r="U1796" i="3"/>
  <c r="J1796" i="3"/>
  <c r="I1796" i="3"/>
  <c r="H1796" i="3"/>
  <c r="V1795" i="3"/>
  <c r="U1795" i="3"/>
  <c r="J1795" i="3"/>
  <c r="I1795" i="3"/>
  <c r="H1795" i="3"/>
  <c r="V1794" i="3"/>
  <c r="U1794" i="3"/>
  <c r="J1794" i="3"/>
  <c r="I1794" i="3"/>
  <c r="H1794" i="3"/>
  <c r="V1793" i="3"/>
  <c r="U1793" i="3"/>
  <c r="J1793" i="3"/>
  <c r="I1793" i="3"/>
  <c r="H1793" i="3"/>
  <c r="V1792" i="3"/>
  <c r="U1792" i="3"/>
  <c r="J1792" i="3"/>
  <c r="I1792" i="3"/>
  <c r="H1792" i="3"/>
  <c r="V1791" i="3"/>
  <c r="U1791" i="3"/>
  <c r="J1791" i="3"/>
  <c r="I1791" i="3"/>
  <c r="H1791" i="3"/>
  <c r="V1790" i="3"/>
  <c r="U1790" i="3"/>
  <c r="J1790" i="3"/>
  <c r="I1790" i="3"/>
  <c r="H1790" i="3"/>
  <c r="V1789" i="3"/>
  <c r="U1789" i="3"/>
  <c r="J1789" i="3"/>
  <c r="I1789" i="3"/>
  <c r="H1789" i="3"/>
  <c r="V1788" i="3"/>
  <c r="U1788" i="3"/>
  <c r="J1788" i="3"/>
  <c r="I1788" i="3"/>
  <c r="H1788" i="3"/>
  <c r="V1787" i="3"/>
  <c r="U1787" i="3"/>
  <c r="J1787" i="3"/>
  <c r="I1787" i="3"/>
  <c r="H1787" i="3"/>
  <c r="V1786" i="3"/>
  <c r="U1786" i="3"/>
  <c r="J1786" i="3"/>
  <c r="I1786" i="3"/>
  <c r="H1786" i="3"/>
  <c r="V1785" i="3"/>
  <c r="U1785" i="3"/>
  <c r="J1785" i="3"/>
  <c r="I1785" i="3"/>
  <c r="H1785" i="3"/>
  <c r="V1784" i="3"/>
  <c r="U1784" i="3"/>
  <c r="J1784" i="3"/>
  <c r="I1784" i="3"/>
  <c r="H1784" i="3"/>
  <c r="V1783" i="3"/>
  <c r="U1783" i="3"/>
  <c r="J1783" i="3"/>
  <c r="I1783" i="3"/>
  <c r="H1783" i="3"/>
  <c r="V1782" i="3"/>
  <c r="U1782" i="3"/>
  <c r="J1782" i="3"/>
  <c r="I1782" i="3"/>
  <c r="H1782" i="3"/>
  <c r="V1781" i="3"/>
  <c r="U1781" i="3"/>
  <c r="J1781" i="3"/>
  <c r="I1781" i="3"/>
  <c r="H1781" i="3"/>
  <c r="V1780" i="3"/>
  <c r="U1780" i="3"/>
  <c r="J1780" i="3"/>
  <c r="I1780" i="3"/>
  <c r="H1780" i="3"/>
  <c r="V1779" i="3"/>
  <c r="U1779" i="3"/>
  <c r="J1779" i="3"/>
  <c r="I1779" i="3"/>
  <c r="H1779" i="3"/>
  <c r="V1778" i="3"/>
  <c r="U1778" i="3"/>
  <c r="J1778" i="3"/>
  <c r="I1778" i="3"/>
  <c r="H1778" i="3"/>
  <c r="V1777" i="3"/>
  <c r="U1777" i="3"/>
  <c r="J1777" i="3"/>
  <c r="I1777" i="3"/>
  <c r="H1777" i="3"/>
  <c r="V1776" i="3"/>
  <c r="U1776" i="3"/>
  <c r="J1776" i="3"/>
  <c r="I1776" i="3"/>
  <c r="H1776" i="3"/>
  <c r="V1775" i="3"/>
  <c r="U1775" i="3"/>
  <c r="J1775" i="3"/>
  <c r="I1775" i="3"/>
  <c r="H1775" i="3"/>
  <c r="V1774" i="3"/>
  <c r="U1774" i="3"/>
  <c r="J1774" i="3"/>
  <c r="I1774" i="3"/>
  <c r="H1774" i="3"/>
  <c r="V1773" i="3"/>
  <c r="U1773" i="3"/>
  <c r="J1773" i="3"/>
  <c r="I1773" i="3"/>
  <c r="H1773" i="3"/>
  <c r="V1772" i="3"/>
  <c r="U1772" i="3"/>
  <c r="J1772" i="3"/>
  <c r="I1772" i="3"/>
  <c r="H1772" i="3"/>
  <c r="V1771" i="3"/>
  <c r="U1771" i="3"/>
  <c r="J1771" i="3"/>
  <c r="I1771" i="3"/>
  <c r="H1771" i="3"/>
  <c r="V1770" i="3"/>
  <c r="U1770" i="3"/>
  <c r="J1770" i="3"/>
  <c r="I1770" i="3"/>
  <c r="H1770" i="3"/>
  <c r="V1769" i="3"/>
  <c r="U1769" i="3"/>
  <c r="J1769" i="3"/>
  <c r="I1769" i="3"/>
  <c r="H1769" i="3"/>
  <c r="V1768" i="3"/>
  <c r="U1768" i="3"/>
  <c r="J1768" i="3"/>
  <c r="I1768" i="3"/>
  <c r="H1768" i="3"/>
  <c r="V1767" i="3"/>
  <c r="U1767" i="3"/>
  <c r="J1767" i="3"/>
  <c r="I1767" i="3"/>
  <c r="H1767" i="3"/>
  <c r="V1766" i="3"/>
  <c r="U1766" i="3"/>
  <c r="J1766" i="3"/>
  <c r="I1766" i="3"/>
  <c r="H1766" i="3"/>
  <c r="V1765" i="3"/>
  <c r="U1765" i="3"/>
  <c r="J1765" i="3"/>
  <c r="I1765" i="3"/>
  <c r="H1765" i="3"/>
  <c r="V1764" i="3"/>
  <c r="U1764" i="3"/>
  <c r="J1764" i="3"/>
  <c r="I1764" i="3"/>
  <c r="H1764" i="3"/>
  <c r="V1763" i="3"/>
  <c r="U1763" i="3"/>
  <c r="J1763" i="3"/>
  <c r="I1763" i="3"/>
  <c r="H1763" i="3"/>
  <c r="V1762" i="3"/>
  <c r="U1762" i="3"/>
  <c r="J1762" i="3"/>
  <c r="I1762" i="3"/>
  <c r="H1762" i="3"/>
  <c r="V1761" i="3"/>
  <c r="U1761" i="3"/>
  <c r="J1761" i="3"/>
  <c r="I1761" i="3"/>
  <c r="H1761" i="3"/>
  <c r="V1760" i="3"/>
  <c r="U1760" i="3"/>
  <c r="J1760" i="3"/>
  <c r="I1760" i="3"/>
  <c r="H1760" i="3"/>
  <c r="V1759" i="3"/>
  <c r="U1759" i="3"/>
  <c r="J1759" i="3"/>
  <c r="I1759" i="3"/>
  <c r="H1759" i="3"/>
  <c r="V1758" i="3"/>
  <c r="U1758" i="3"/>
  <c r="J1758" i="3"/>
  <c r="I1758" i="3"/>
  <c r="H1758" i="3"/>
  <c r="V1757" i="3"/>
  <c r="U1757" i="3"/>
  <c r="J1757" i="3"/>
  <c r="I1757" i="3"/>
  <c r="H1757" i="3"/>
  <c r="V1756" i="3"/>
  <c r="U1756" i="3"/>
  <c r="J1756" i="3"/>
  <c r="I1756" i="3"/>
  <c r="H1756" i="3"/>
  <c r="V1755" i="3"/>
  <c r="U1755" i="3"/>
  <c r="J1755" i="3"/>
  <c r="I1755" i="3"/>
  <c r="H1755" i="3"/>
  <c r="V1754" i="3"/>
  <c r="U1754" i="3"/>
  <c r="J1754" i="3"/>
  <c r="I1754" i="3"/>
  <c r="H1754" i="3"/>
  <c r="V1753" i="3"/>
  <c r="U1753" i="3"/>
  <c r="J1753" i="3"/>
  <c r="I1753" i="3"/>
  <c r="H1753" i="3"/>
  <c r="V1752" i="3"/>
  <c r="U1752" i="3"/>
  <c r="J1752" i="3"/>
  <c r="I1752" i="3"/>
  <c r="H1752" i="3"/>
  <c r="V1751" i="3"/>
  <c r="U1751" i="3"/>
  <c r="J1751" i="3"/>
  <c r="I1751" i="3"/>
  <c r="H1751" i="3"/>
  <c r="V1750" i="3"/>
  <c r="U1750" i="3"/>
  <c r="J1750" i="3"/>
  <c r="I1750" i="3"/>
  <c r="H1750" i="3"/>
  <c r="V1749" i="3"/>
  <c r="U1749" i="3"/>
  <c r="J1749" i="3"/>
  <c r="I1749" i="3"/>
  <c r="H1749" i="3"/>
  <c r="V1748" i="3"/>
  <c r="U1748" i="3"/>
  <c r="J1748" i="3"/>
  <c r="I1748" i="3"/>
  <c r="H1748" i="3"/>
  <c r="V1747" i="3"/>
  <c r="U1747" i="3"/>
  <c r="J1747" i="3"/>
  <c r="I1747" i="3"/>
  <c r="H1747" i="3"/>
  <c r="V1746" i="3"/>
  <c r="U1746" i="3"/>
  <c r="J1746" i="3"/>
  <c r="I1746" i="3"/>
  <c r="H1746" i="3"/>
  <c r="V1745" i="3"/>
  <c r="U1745" i="3"/>
  <c r="J1745" i="3"/>
  <c r="I1745" i="3"/>
  <c r="H1745" i="3"/>
  <c r="V1744" i="3"/>
  <c r="U1744" i="3"/>
  <c r="J1744" i="3"/>
  <c r="I1744" i="3"/>
  <c r="H1744" i="3"/>
  <c r="V1743" i="3"/>
  <c r="U1743" i="3"/>
  <c r="J1743" i="3"/>
  <c r="I1743" i="3"/>
  <c r="H1743" i="3"/>
  <c r="V1742" i="3"/>
  <c r="U1742" i="3"/>
  <c r="J1742" i="3"/>
  <c r="I1742" i="3"/>
  <c r="H1742" i="3"/>
  <c r="V1741" i="3"/>
  <c r="U1741" i="3"/>
  <c r="J1741" i="3"/>
  <c r="I1741" i="3"/>
  <c r="H1741" i="3"/>
  <c r="V1740" i="3"/>
  <c r="U1740" i="3"/>
  <c r="J1740" i="3"/>
  <c r="I1740" i="3"/>
  <c r="H1740" i="3"/>
  <c r="V1739" i="3"/>
  <c r="U1739" i="3"/>
  <c r="J1739" i="3"/>
  <c r="I1739" i="3"/>
  <c r="H1739" i="3"/>
  <c r="V1738" i="3"/>
  <c r="U1738" i="3"/>
  <c r="J1738" i="3"/>
  <c r="I1738" i="3"/>
  <c r="H1738" i="3"/>
  <c r="V1737" i="3"/>
  <c r="U1737" i="3"/>
  <c r="J1737" i="3"/>
  <c r="I1737" i="3"/>
  <c r="H1737" i="3"/>
  <c r="V1736" i="3"/>
  <c r="U1736" i="3"/>
  <c r="J1736" i="3"/>
  <c r="I1736" i="3"/>
  <c r="H1736" i="3"/>
  <c r="V1735" i="3"/>
  <c r="U1735" i="3"/>
  <c r="J1735" i="3"/>
  <c r="I1735" i="3"/>
  <c r="H1735" i="3"/>
  <c r="V1734" i="3"/>
  <c r="U1734" i="3"/>
  <c r="J1734" i="3"/>
  <c r="I1734" i="3"/>
  <c r="H1734" i="3"/>
  <c r="V1733" i="3"/>
  <c r="U1733" i="3"/>
  <c r="J1733" i="3"/>
  <c r="I1733" i="3"/>
  <c r="H1733" i="3"/>
  <c r="V1732" i="3"/>
  <c r="U1732" i="3"/>
  <c r="J1732" i="3"/>
  <c r="I1732" i="3"/>
  <c r="H1732" i="3"/>
  <c r="V1731" i="3"/>
  <c r="U1731" i="3"/>
  <c r="J1731" i="3"/>
  <c r="I1731" i="3"/>
  <c r="H1731" i="3"/>
  <c r="V1730" i="3"/>
  <c r="U1730" i="3"/>
  <c r="J1730" i="3"/>
  <c r="I1730" i="3"/>
  <c r="H1730" i="3"/>
  <c r="V1729" i="3"/>
  <c r="U1729" i="3"/>
  <c r="J1729" i="3"/>
  <c r="I1729" i="3"/>
  <c r="H1729" i="3"/>
  <c r="V1728" i="3"/>
  <c r="U1728" i="3"/>
  <c r="J1728" i="3"/>
  <c r="I1728" i="3"/>
  <c r="H1728" i="3"/>
  <c r="V1727" i="3"/>
  <c r="U1727" i="3"/>
  <c r="J1727" i="3"/>
  <c r="I1727" i="3"/>
  <c r="H1727" i="3"/>
  <c r="V1726" i="3"/>
  <c r="U1726" i="3"/>
  <c r="J1726" i="3"/>
  <c r="I1726" i="3"/>
  <c r="H1726" i="3"/>
  <c r="V1725" i="3"/>
  <c r="U1725" i="3"/>
  <c r="J1725" i="3"/>
  <c r="I1725" i="3"/>
  <c r="H1725" i="3"/>
  <c r="V1724" i="3"/>
  <c r="U1724" i="3"/>
  <c r="J1724" i="3"/>
  <c r="I1724" i="3"/>
  <c r="H1724" i="3"/>
  <c r="V1723" i="3"/>
  <c r="U1723" i="3"/>
  <c r="J1723" i="3"/>
  <c r="I1723" i="3"/>
  <c r="H1723" i="3"/>
  <c r="V1722" i="3"/>
  <c r="U1722" i="3"/>
  <c r="J1722" i="3"/>
  <c r="I1722" i="3"/>
  <c r="H1722" i="3"/>
  <c r="V1721" i="3"/>
  <c r="U1721" i="3"/>
  <c r="J1721" i="3"/>
  <c r="I1721" i="3"/>
  <c r="H1721" i="3"/>
  <c r="V1720" i="3"/>
  <c r="U1720" i="3"/>
  <c r="J1720" i="3"/>
  <c r="I1720" i="3"/>
  <c r="H1720" i="3"/>
  <c r="V1719" i="3"/>
  <c r="U1719" i="3"/>
  <c r="J1719" i="3"/>
  <c r="I1719" i="3"/>
  <c r="H1719" i="3"/>
  <c r="V1718" i="3"/>
  <c r="U1718" i="3"/>
  <c r="J1718" i="3"/>
  <c r="I1718" i="3"/>
  <c r="H1718" i="3"/>
  <c r="V1717" i="3"/>
  <c r="U1717" i="3"/>
  <c r="J1717" i="3"/>
  <c r="I1717" i="3"/>
  <c r="H1717" i="3"/>
  <c r="V1716" i="3"/>
  <c r="U1716" i="3"/>
  <c r="J1716" i="3"/>
  <c r="I1716" i="3"/>
  <c r="H1716" i="3"/>
  <c r="V1715" i="3"/>
  <c r="U1715" i="3"/>
  <c r="J1715" i="3"/>
  <c r="I1715" i="3"/>
  <c r="H1715" i="3"/>
  <c r="V1714" i="3"/>
  <c r="U1714" i="3"/>
  <c r="J1714" i="3"/>
  <c r="I1714" i="3"/>
  <c r="H1714" i="3"/>
  <c r="V1713" i="3"/>
  <c r="U1713" i="3"/>
  <c r="J1713" i="3"/>
  <c r="I1713" i="3"/>
  <c r="H1713" i="3"/>
  <c r="V1712" i="3"/>
  <c r="U1712" i="3"/>
  <c r="J1712" i="3"/>
  <c r="I1712" i="3"/>
  <c r="H1712" i="3"/>
  <c r="V1711" i="3"/>
  <c r="U1711" i="3"/>
  <c r="J1711" i="3"/>
  <c r="I1711" i="3"/>
  <c r="H1711" i="3"/>
  <c r="V1710" i="3"/>
  <c r="U1710" i="3"/>
  <c r="J1710" i="3"/>
  <c r="I1710" i="3"/>
  <c r="H1710" i="3"/>
  <c r="V1709" i="3"/>
  <c r="U1709" i="3"/>
  <c r="J1709" i="3"/>
  <c r="I1709" i="3"/>
  <c r="H1709" i="3"/>
  <c r="V1708" i="3"/>
  <c r="U1708" i="3"/>
  <c r="J1708" i="3"/>
  <c r="I1708" i="3"/>
  <c r="H1708" i="3"/>
  <c r="V1707" i="3"/>
  <c r="U1707" i="3"/>
  <c r="J1707" i="3"/>
  <c r="I1707" i="3"/>
  <c r="H1707" i="3"/>
  <c r="V1706" i="3"/>
  <c r="U1706" i="3"/>
  <c r="J1706" i="3"/>
  <c r="I1706" i="3"/>
  <c r="H1706" i="3"/>
  <c r="V1705" i="3"/>
  <c r="U1705" i="3"/>
  <c r="J1705" i="3"/>
  <c r="I1705" i="3"/>
  <c r="H1705" i="3"/>
  <c r="V1704" i="3"/>
  <c r="U1704" i="3"/>
  <c r="J1704" i="3"/>
  <c r="I1704" i="3"/>
  <c r="H1704" i="3"/>
  <c r="V1703" i="3"/>
  <c r="U1703" i="3"/>
  <c r="J1703" i="3"/>
  <c r="I1703" i="3"/>
  <c r="H1703" i="3"/>
  <c r="V1702" i="3"/>
  <c r="U1702" i="3"/>
  <c r="J1702" i="3"/>
  <c r="I1702" i="3"/>
  <c r="H1702" i="3"/>
  <c r="V1701" i="3"/>
  <c r="U1701" i="3"/>
  <c r="J1701" i="3"/>
  <c r="I1701" i="3"/>
  <c r="H1701" i="3"/>
  <c r="V1700" i="3"/>
  <c r="U1700" i="3"/>
  <c r="J1700" i="3"/>
  <c r="I1700" i="3"/>
  <c r="H1700" i="3"/>
  <c r="V1699" i="3"/>
  <c r="U1699" i="3"/>
  <c r="J1699" i="3"/>
  <c r="I1699" i="3"/>
  <c r="H1699" i="3"/>
  <c r="V1698" i="3"/>
  <c r="U1698" i="3"/>
  <c r="J1698" i="3"/>
  <c r="I1698" i="3"/>
  <c r="H1698" i="3"/>
  <c r="V1697" i="3"/>
  <c r="U1697" i="3"/>
  <c r="J1697" i="3"/>
  <c r="I1697" i="3"/>
  <c r="H1697" i="3"/>
  <c r="V1696" i="3"/>
  <c r="U1696" i="3"/>
  <c r="J1696" i="3"/>
  <c r="I1696" i="3"/>
  <c r="H1696" i="3"/>
  <c r="V1695" i="3"/>
  <c r="U1695" i="3"/>
  <c r="J1695" i="3"/>
  <c r="I1695" i="3"/>
  <c r="H1695" i="3"/>
  <c r="V1694" i="3"/>
  <c r="U1694" i="3"/>
  <c r="J1694" i="3"/>
  <c r="I1694" i="3"/>
  <c r="H1694" i="3"/>
  <c r="V1693" i="3"/>
  <c r="U1693" i="3"/>
  <c r="J1693" i="3"/>
  <c r="I1693" i="3"/>
  <c r="H1693" i="3"/>
  <c r="V1692" i="3"/>
  <c r="U1692" i="3"/>
  <c r="J1692" i="3"/>
  <c r="I1692" i="3"/>
  <c r="H1692" i="3"/>
  <c r="V1691" i="3"/>
  <c r="U1691" i="3"/>
  <c r="J1691" i="3"/>
  <c r="I1691" i="3"/>
  <c r="H1691" i="3"/>
  <c r="V1690" i="3"/>
  <c r="U1690" i="3"/>
  <c r="J1690" i="3"/>
  <c r="I1690" i="3"/>
  <c r="H1690" i="3"/>
  <c r="V1689" i="3"/>
  <c r="U1689" i="3"/>
  <c r="J1689" i="3"/>
  <c r="I1689" i="3"/>
  <c r="H1689" i="3"/>
  <c r="V1688" i="3"/>
  <c r="U1688" i="3"/>
  <c r="J1688" i="3"/>
  <c r="I1688" i="3"/>
  <c r="H1688" i="3"/>
  <c r="V1687" i="3"/>
  <c r="U1687" i="3"/>
  <c r="J1687" i="3"/>
  <c r="I1687" i="3"/>
  <c r="H1687" i="3"/>
  <c r="V1686" i="3"/>
  <c r="U1686" i="3"/>
  <c r="J1686" i="3"/>
  <c r="I1686" i="3"/>
  <c r="H1686" i="3"/>
  <c r="V1685" i="3"/>
  <c r="U1685" i="3"/>
  <c r="J1685" i="3"/>
  <c r="I1685" i="3"/>
  <c r="H1685" i="3"/>
  <c r="V1684" i="3"/>
  <c r="U1684" i="3"/>
  <c r="J1684" i="3"/>
  <c r="I1684" i="3"/>
  <c r="H1684" i="3"/>
  <c r="V1683" i="3"/>
  <c r="U1683" i="3"/>
  <c r="J1683" i="3"/>
  <c r="I1683" i="3"/>
  <c r="H1683" i="3"/>
  <c r="V1682" i="3"/>
  <c r="U1682" i="3"/>
  <c r="J1682" i="3"/>
  <c r="I1682" i="3"/>
  <c r="H1682" i="3"/>
  <c r="V1681" i="3"/>
  <c r="U1681" i="3"/>
  <c r="J1681" i="3"/>
  <c r="I1681" i="3"/>
  <c r="H1681" i="3"/>
  <c r="V1680" i="3"/>
  <c r="U1680" i="3"/>
  <c r="J1680" i="3"/>
  <c r="I1680" i="3"/>
  <c r="H1680" i="3"/>
  <c r="V1679" i="3"/>
  <c r="U1679" i="3"/>
  <c r="J1679" i="3"/>
  <c r="I1679" i="3"/>
  <c r="H1679" i="3"/>
  <c r="V1678" i="3"/>
  <c r="U1678" i="3"/>
  <c r="J1678" i="3"/>
  <c r="I1678" i="3"/>
  <c r="H1678" i="3"/>
  <c r="V1677" i="3"/>
  <c r="U1677" i="3"/>
  <c r="J1677" i="3"/>
  <c r="I1677" i="3"/>
  <c r="H1677" i="3"/>
  <c r="V1676" i="3"/>
  <c r="U1676" i="3"/>
  <c r="J1676" i="3"/>
  <c r="I1676" i="3"/>
  <c r="H1676" i="3"/>
  <c r="V1675" i="3"/>
  <c r="U1675" i="3"/>
  <c r="J1675" i="3"/>
  <c r="I1675" i="3"/>
  <c r="H1675" i="3"/>
  <c r="V1674" i="3"/>
  <c r="U1674" i="3"/>
  <c r="J1674" i="3"/>
  <c r="I1674" i="3"/>
  <c r="H1674" i="3"/>
  <c r="V1673" i="3"/>
  <c r="U1673" i="3"/>
  <c r="J1673" i="3"/>
  <c r="I1673" i="3"/>
  <c r="H1673" i="3"/>
  <c r="V1672" i="3"/>
  <c r="U1672" i="3"/>
  <c r="J1672" i="3"/>
  <c r="I1672" i="3"/>
  <c r="H1672" i="3"/>
  <c r="V1671" i="3"/>
  <c r="U1671" i="3"/>
  <c r="J1671" i="3"/>
  <c r="I1671" i="3"/>
  <c r="H1671" i="3"/>
  <c r="V1670" i="3"/>
  <c r="U1670" i="3"/>
  <c r="J1670" i="3"/>
  <c r="I1670" i="3"/>
  <c r="H1670" i="3"/>
  <c r="V1669" i="3"/>
  <c r="U1669" i="3"/>
  <c r="J1669" i="3"/>
  <c r="I1669" i="3"/>
  <c r="H1669" i="3"/>
  <c r="V1668" i="3"/>
  <c r="U1668" i="3"/>
  <c r="J1668" i="3"/>
  <c r="I1668" i="3"/>
  <c r="H1668" i="3"/>
  <c r="V1667" i="3"/>
  <c r="U1667" i="3"/>
  <c r="J1667" i="3"/>
  <c r="I1667" i="3"/>
  <c r="H1667" i="3"/>
  <c r="V1666" i="3"/>
  <c r="U1666" i="3"/>
  <c r="J1666" i="3"/>
  <c r="I1666" i="3"/>
  <c r="H1666" i="3"/>
  <c r="V1665" i="3"/>
  <c r="U1665" i="3"/>
  <c r="J1665" i="3"/>
  <c r="I1665" i="3"/>
  <c r="H1665" i="3"/>
  <c r="V1664" i="3"/>
  <c r="U1664" i="3"/>
  <c r="J1664" i="3"/>
  <c r="I1664" i="3"/>
  <c r="H1664" i="3"/>
  <c r="V1663" i="3"/>
  <c r="U1663" i="3"/>
  <c r="J1663" i="3"/>
  <c r="I1663" i="3"/>
  <c r="H1663" i="3"/>
  <c r="V1662" i="3"/>
  <c r="U1662" i="3"/>
  <c r="J1662" i="3"/>
  <c r="I1662" i="3"/>
  <c r="H1662" i="3"/>
  <c r="V1661" i="3"/>
  <c r="U1661" i="3"/>
  <c r="J1661" i="3"/>
  <c r="I1661" i="3"/>
  <c r="H1661" i="3"/>
  <c r="V1660" i="3"/>
  <c r="U1660" i="3"/>
  <c r="J1660" i="3"/>
  <c r="I1660" i="3"/>
  <c r="H1660" i="3"/>
  <c r="V1659" i="3"/>
  <c r="U1659" i="3"/>
  <c r="J1659" i="3"/>
  <c r="I1659" i="3"/>
  <c r="H1659" i="3"/>
  <c r="V1658" i="3"/>
  <c r="U1658" i="3"/>
  <c r="J1658" i="3"/>
  <c r="I1658" i="3"/>
  <c r="H1658" i="3"/>
  <c r="V1657" i="3"/>
  <c r="U1657" i="3"/>
  <c r="J1657" i="3"/>
  <c r="I1657" i="3"/>
  <c r="H1657" i="3"/>
  <c r="V1656" i="3"/>
  <c r="U1656" i="3"/>
  <c r="J1656" i="3"/>
  <c r="I1656" i="3"/>
  <c r="H1656" i="3"/>
  <c r="V1655" i="3"/>
  <c r="U1655" i="3"/>
  <c r="J1655" i="3"/>
  <c r="I1655" i="3"/>
  <c r="H1655" i="3"/>
  <c r="V1654" i="3"/>
  <c r="U1654" i="3"/>
  <c r="J1654" i="3"/>
  <c r="I1654" i="3"/>
  <c r="H1654" i="3"/>
  <c r="V1653" i="3"/>
  <c r="U1653" i="3"/>
  <c r="J1653" i="3"/>
  <c r="I1653" i="3"/>
  <c r="H1653" i="3"/>
  <c r="V1652" i="3"/>
  <c r="U1652" i="3"/>
  <c r="J1652" i="3"/>
  <c r="I1652" i="3"/>
  <c r="H1652" i="3"/>
  <c r="V1651" i="3"/>
  <c r="U1651" i="3"/>
  <c r="J1651" i="3"/>
  <c r="I1651" i="3"/>
  <c r="H1651" i="3"/>
  <c r="V1650" i="3"/>
  <c r="U1650" i="3"/>
  <c r="J1650" i="3"/>
  <c r="I1650" i="3"/>
  <c r="H1650" i="3"/>
  <c r="V1649" i="3"/>
  <c r="U1649" i="3"/>
  <c r="J1649" i="3"/>
  <c r="I1649" i="3"/>
  <c r="H1649" i="3"/>
  <c r="V1648" i="3"/>
  <c r="U1648" i="3"/>
  <c r="J1648" i="3"/>
  <c r="I1648" i="3"/>
  <c r="H1648" i="3"/>
  <c r="V1647" i="3"/>
  <c r="U1647" i="3"/>
  <c r="J1647" i="3"/>
  <c r="I1647" i="3"/>
  <c r="H1647" i="3"/>
  <c r="V1646" i="3"/>
  <c r="U1646" i="3"/>
  <c r="J1646" i="3"/>
  <c r="I1646" i="3"/>
  <c r="H1646" i="3"/>
  <c r="V1645" i="3"/>
  <c r="U1645" i="3"/>
  <c r="J1645" i="3"/>
  <c r="I1645" i="3"/>
  <c r="H1645" i="3"/>
  <c r="V1644" i="3"/>
  <c r="U1644" i="3"/>
  <c r="J1644" i="3"/>
  <c r="I1644" i="3"/>
  <c r="H1644" i="3"/>
  <c r="V1643" i="3"/>
  <c r="U1643" i="3"/>
  <c r="J1643" i="3"/>
  <c r="I1643" i="3"/>
  <c r="H1643" i="3"/>
  <c r="V1642" i="3"/>
  <c r="U1642" i="3"/>
  <c r="J1642" i="3"/>
  <c r="I1642" i="3"/>
  <c r="H1642" i="3"/>
  <c r="V1641" i="3"/>
  <c r="U1641" i="3"/>
  <c r="J1641" i="3"/>
  <c r="I1641" i="3"/>
  <c r="H1641" i="3"/>
  <c r="V1640" i="3"/>
  <c r="U1640" i="3"/>
  <c r="J1640" i="3"/>
  <c r="I1640" i="3"/>
  <c r="H1640" i="3"/>
  <c r="V1639" i="3"/>
  <c r="U1639" i="3"/>
  <c r="J1639" i="3"/>
  <c r="I1639" i="3"/>
  <c r="H1639" i="3"/>
  <c r="V1638" i="3"/>
  <c r="U1638" i="3"/>
  <c r="J1638" i="3"/>
  <c r="I1638" i="3"/>
  <c r="H1638" i="3"/>
  <c r="V1637" i="3"/>
  <c r="U1637" i="3"/>
  <c r="J1637" i="3"/>
  <c r="I1637" i="3"/>
  <c r="H1637" i="3"/>
  <c r="V1636" i="3"/>
  <c r="U1636" i="3"/>
  <c r="J1636" i="3"/>
  <c r="I1636" i="3"/>
  <c r="H1636" i="3"/>
  <c r="V1635" i="3"/>
  <c r="U1635" i="3"/>
  <c r="J1635" i="3"/>
  <c r="I1635" i="3"/>
  <c r="H1635" i="3"/>
  <c r="V1634" i="3"/>
  <c r="U1634" i="3"/>
  <c r="J1634" i="3"/>
  <c r="I1634" i="3"/>
  <c r="H1634" i="3"/>
  <c r="V1633" i="3"/>
  <c r="U1633" i="3"/>
  <c r="J1633" i="3"/>
  <c r="I1633" i="3"/>
  <c r="H1633" i="3"/>
  <c r="V1632" i="3"/>
  <c r="U1632" i="3"/>
  <c r="J1632" i="3"/>
  <c r="I1632" i="3"/>
  <c r="H1632" i="3"/>
  <c r="V1631" i="3"/>
  <c r="U1631" i="3"/>
  <c r="J1631" i="3"/>
  <c r="I1631" i="3"/>
  <c r="H1631" i="3"/>
  <c r="V1630" i="3"/>
  <c r="U1630" i="3"/>
  <c r="J1630" i="3"/>
  <c r="I1630" i="3"/>
  <c r="H1630" i="3"/>
  <c r="V1629" i="3"/>
  <c r="U1629" i="3"/>
  <c r="J1629" i="3"/>
  <c r="I1629" i="3"/>
  <c r="H1629" i="3"/>
  <c r="V1628" i="3"/>
  <c r="U1628" i="3"/>
  <c r="J1628" i="3"/>
  <c r="I1628" i="3"/>
  <c r="H1628" i="3"/>
  <c r="V1627" i="3"/>
  <c r="U1627" i="3"/>
  <c r="J1627" i="3"/>
  <c r="I1627" i="3"/>
  <c r="H1627" i="3"/>
  <c r="V1626" i="3"/>
  <c r="U1626" i="3"/>
  <c r="J1626" i="3"/>
  <c r="I1626" i="3"/>
  <c r="H1626" i="3"/>
  <c r="V1625" i="3"/>
  <c r="U1625" i="3"/>
  <c r="J1625" i="3"/>
  <c r="I1625" i="3"/>
  <c r="H1625" i="3"/>
  <c r="V1624" i="3"/>
  <c r="U1624" i="3"/>
  <c r="J1624" i="3"/>
  <c r="I1624" i="3"/>
  <c r="H1624" i="3"/>
  <c r="V1623" i="3"/>
  <c r="U1623" i="3"/>
  <c r="J1623" i="3"/>
  <c r="I1623" i="3"/>
  <c r="H1623" i="3"/>
  <c r="V1622" i="3"/>
  <c r="U1622" i="3"/>
  <c r="J1622" i="3"/>
  <c r="I1622" i="3"/>
  <c r="H1622" i="3"/>
  <c r="V1621" i="3"/>
  <c r="U1621" i="3"/>
  <c r="J1621" i="3"/>
  <c r="I1621" i="3"/>
  <c r="H1621" i="3"/>
  <c r="V1620" i="3"/>
  <c r="U1620" i="3"/>
  <c r="J1620" i="3"/>
  <c r="I1620" i="3"/>
  <c r="H1620" i="3"/>
  <c r="V1619" i="3"/>
  <c r="U1619" i="3"/>
  <c r="J1619" i="3"/>
  <c r="I1619" i="3"/>
  <c r="H1619" i="3"/>
  <c r="V1618" i="3"/>
  <c r="U1618" i="3"/>
  <c r="J1618" i="3"/>
  <c r="I1618" i="3"/>
  <c r="H1618" i="3"/>
  <c r="V1617" i="3"/>
  <c r="U1617" i="3"/>
  <c r="J1617" i="3"/>
  <c r="I1617" i="3"/>
  <c r="H1617" i="3"/>
  <c r="V1616" i="3"/>
  <c r="U1616" i="3"/>
  <c r="J1616" i="3"/>
  <c r="I1616" i="3"/>
  <c r="H1616" i="3"/>
  <c r="V1615" i="3"/>
  <c r="U1615" i="3"/>
  <c r="J1615" i="3"/>
  <c r="I1615" i="3"/>
  <c r="H1615" i="3"/>
  <c r="V1614" i="3"/>
  <c r="U1614" i="3"/>
  <c r="J1614" i="3"/>
  <c r="I1614" i="3"/>
  <c r="H1614" i="3"/>
  <c r="V1613" i="3"/>
  <c r="U1613" i="3"/>
  <c r="J1613" i="3"/>
  <c r="I1613" i="3"/>
  <c r="H1613" i="3"/>
  <c r="V1612" i="3"/>
  <c r="U1612" i="3"/>
  <c r="J1612" i="3"/>
  <c r="I1612" i="3"/>
  <c r="H1612" i="3"/>
  <c r="V1611" i="3"/>
  <c r="U1611" i="3"/>
  <c r="J1611" i="3"/>
  <c r="I1611" i="3"/>
  <c r="H1611" i="3"/>
  <c r="V1610" i="3"/>
  <c r="U1610" i="3"/>
  <c r="J1610" i="3"/>
  <c r="I1610" i="3"/>
  <c r="H1610" i="3"/>
  <c r="V1609" i="3"/>
  <c r="U1609" i="3"/>
  <c r="J1609" i="3"/>
  <c r="I1609" i="3"/>
  <c r="H1609" i="3"/>
  <c r="V1608" i="3"/>
  <c r="U1608" i="3"/>
  <c r="J1608" i="3"/>
  <c r="I1608" i="3"/>
  <c r="H1608" i="3"/>
  <c r="V1607" i="3"/>
  <c r="U1607" i="3"/>
  <c r="J1607" i="3"/>
  <c r="I1607" i="3"/>
  <c r="H1607" i="3"/>
  <c r="V1606" i="3"/>
  <c r="U1606" i="3"/>
  <c r="J1606" i="3"/>
  <c r="I1606" i="3"/>
  <c r="H1606" i="3"/>
  <c r="V1605" i="3"/>
  <c r="U1605" i="3"/>
  <c r="J1605" i="3"/>
  <c r="I1605" i="3"/>
  <c r="H1605" i="3"/>
  <c r="V1604" i="3"/>
  <c r="U1604" i="3"/>
  <c r="J1604" i="3"/>
  <c r="I1604" i="3"/>
  <c r="H1604" i="3"/>
  <c r="V1603" i="3"/>
  <c r="U1603" i="3"/>
  <c r="J1603" i="3"/>
  <c r="I1603" i="3"/>
  <c r="H1603" i="3"/>
  <c r="V1602" i="3"/>
  <c r="U1602" i="3"/>
  <c r="J1602" i="3"/>
  <c r="I1602" i="3"/>
  <c r="H1602" i="3"/>
  <c r="V1601" i="3"/>
  <c r="U1601" i="3"/>
  <c r="J1601" i="3"/>
  <c r="I1601" i="3"/>
  <c r="H1601" i="3"/>
  <c r="V1600" i="3"/>
  <c r="U1600" i="3"/>
  <c r="J1600" i="3"/>
  <c r="I1600" i="3"/>
  <c r="H1600" i="3"/>
  <c r="V1599" i="3"/>
  <c r="U1599" i="3"/>
  <c r="J1599" i="3"/>
  <c r="I1599" i="3"/>
  <c r="H1599" i="3"/>
  <c r="V1598" i="3"/>
  <c r="U1598" i="3"/>
  <c r="J1598" i="3"/>
  <c r="I1598" i="3"/>
  <c r="H1598" i="3"/>
  <c r="V1597" i="3"/>
  <c r="U1597" i="3"/>
  <c r="J1597" i="3"/>
  <c r="I1597" i="3"/>
  <c r="H1597" i="3"/>
  <c r="V1596" i="3"/>
  <c r="U1596" i="3"/>
  <c r="J1596" i="3"/>
  <c r="I1596" i="3"/>
  <c r="H1596" i="3"/>
  <c r="V1595" i="3"/>
  <c r="U1595" i="3"/>
  <c r="J1595" i="3"/>
  <c r="I1595" i="3"/>
  <c r="H1595" i="3"/>
  <c r="V1594" i="3"/>
  <c r="U1594" i="3"/>
  <c r="J1594" i="3"/>
  <c r="I1594" i="3"/>
  <c r="H1594" i="3"/>
  <c r="V1593" i="3"/>
  <c r="U1593" i="3"/>
  <c r="J1593" i="3"/>
  <c r="I1593" i="3"/>
  <c r="H1593" i="3"/>
  <c r="V1592" i="3"/>
  <c r="U1592" i="3"/>
  <c r="J1592" i="3"/>
  <c r="I1592" i="3"/>
  <c r="H1592" i="3"/>
  <c r="V1591" i="3"/>
  <c r="U1591" i="3"/>
  <c r="J1591" i="3"/>
  <c r="I1591" i="3"/>
  <c r="H1591" i="3"/>
  <c r="V1590" i="3"/>
  <c r="U1590" i="3"/>
  <c r="J1590" i="3"/>
  <c r="I1590" i="3"/>
  <c r="H1590" i="3"/>
  <c r="V1589" i="3"/>
  <c r="U1589" i="3"/>
  <c r="J1589" i="3"/>
  <c r="I1589" i="3"/>
  <c r="H1589" i="3"/>
  <c r="V1588" i="3"/>
  <c r="U1588" i="3"/>
  <c r="J1588" i="3"/>
  <c r="I1588" i="3"/>
  <c r="H1588" i="3"/>
  <c r="V1587" i="3"/>
  <c r="U1587" i="3"/>
  <c r="J1587" i="3"/>
  <c r="I1587" i="3"/>
  <c r="H1587" i="3"/>
  <c r="V1586" i="3"/>
  <c r="U1586" i="3"/>
  <c r="J1586" i="3"/>
  <c r="I1586" i="3"/>
  <c r="H1586" i="3"/>
  <c r="V1585" i="3"/>
  <c r="U1585" i="3"/>
  <c r="J1585" i="3"/>
  <c r="I1585" i="3"/>
  <c r="H1585" i="3"/>
  <c r="V1584" i="3"/>
  <c r="U1584" i="3"/>
  <c r="J1584" i="3"/>
  <c r="I1584" i="3"/>
  <c r="H1584" i="3"/>
  <c r="V1583" i="3"/>
  <c r="U1583" i="3"/>
  <c r="J1583" i="3"/>
  <c r="I1583" i="3"/>
  <c r="H1583" i="3"/>
  <c r="V1582" i="3"/>
  <c r="U1582" i="3"/>
  <c r="J1582" i="3"/>
  <c r="I1582" i="3"/>
  <c r="H1582" i="3"/>
  <c r="V1581" i="3"/>
  <c r="U1581" i="3"/>
  <c r="J1581" i="3"/>
  <c r="I1581" i="3"/>
  <c r="H1581" i="3"/>
  <c r="V1580" i="3"/>
  <c r="U1580" i="3"/>
  <c r="J1580" i="3"/>
  <c r="I1580" i="3"/>
  <c r="H1580" i="3"/>
  <c r="V1579" i="3"/>
  <c r="U1579" i="3"/>
  <c r="J1579" i="3"/>
  <c r="I1579" i="3"/>
  <c r="H1579" i="3"/>
  <c r="V1578" i="3"/>
  <c r="U1578" i="3"/>
  <c r="J1578" i="3"/>
  <c r="I1578" i="3"/>
  <c r="H1578" i="3"/>
  <c r="V1577" i="3"/>
  <c r="U1577" i="3"/>
  <c r="J1577" i="3"/>
  <c r="I1577" i="3"/>
  <c r="H1577" i="3"/>
  <c r="V1576" i="3"/>
  <c r="U1576" i="3"/>
  <c r="J1576" i="3"/>
  <c r="I1576" i="3"/>
  <c r="H1576" i="3"/>
  <c r="V1575" i="3"/>
  <c r="U1575" i="3"/>
  <c r="J1575" i="3"/>
  <c r="I1575" i="3"/>
  <c r="H1575" i="3"/>
  <c r="V1574" i="3"/>
  <c r="U1574" i="3"/>
  <c r="J1574" i="3"/>
  <c r="I1574" i="3"/>
  <c r="H1574" i="3"/>
  <c r="V1573" i="3"/>
  <c r="U1573" i="3"/>
  <c r="J1573" i="3"/>
  <c r="I1573" i="3"/>
  <c r="H1573" i="3"/>
  <c r="V1572" i="3"/>
  <c r="U1572" i="3"/>
  <c r="J1572" i="3"/>
  <c r="I1572" i="3"/>
  <c r="H1572" i="3"/>
  <c r="V1571" i="3"/>
  <c r="U1571" i="3"/>
  <c r="J1571" i="3"/>
  <c r="I1571" i="3"/>
  <c r="H1571" i="3"/>
  <c r="V1570" i="3"/>
  <c r="U1570" i="3"/>
  <c r="J1570" i="3"/>
  <c r="I1570" i="3"/>
  <c r="H1570" i="3"/>
  <c r="V1569" i="3"/>
  <c r="U1569" i="3"/>
  <c r="J1569" i="3"/>
  <c r="I1569" i="3"/>
  <c r="H1569" i="3"/>
  <c r="V1568" i="3"/>
  <c r="U1568" i="3"/>
  <c r="J1568" i="3"/>
  <c r="I1568" i="3"/>
  <c r="H1568" i="3"/>
  <c r="V1567" i="3"/>
  <c r="U1567" i="3"/>
  <c r="J1567" i="3"/>
  <c r="I1567" i="3"/>
  <c r="H1567" i="3"/>
  <c r="V1566" i="3"/>
  <c r="U1566" i="3"/>
  <c r="J1566" i="3"/>
  <c r="I1566" i="3"/>
  <c r="H1566" i="3"/>
  <c r="V1565" i="3"/>
  <c r="U1565" i="3"/>
  <c r="J1565" i="3"/>
  <c r="I1565" i="3"/>
  <c r="H1565" i="3"/>
  <c r="V1564" i="3"/>
  <c r="U1564" i="3"/>
  <c r="J1564" i="3"/>
  <c r="I1564" i="3"/>
  <c r="H1564" i="3"/>
  <c r="V1563" i="3"/>
  <c r="U1563" i="3"/>
  <c r="J1563" i="3"/>
  <c r="I1563" i="3"/>
  <c r="H1563" i="3"/>
  <c r="V1562" i="3"/>
  <c r="U1562" i="3"/>
  <c r="J1562" i="3"/>
  <c r="I1562" i="3"/>
  <c r="H1562" i="3"/>
  <c r="V1561" i="3"/>
  <c r="U1561" i="3"/>
  <c r="J1561" i="3"/>
  <c r="I1561" i="3"/>
  <c r="H1561" i="3"/>
  <c r="V1560" i="3"/>
  <c r="U1560" i="3"/>
  <c r="J1560" i="3"/>
  <c r="I1560" i="3"/>
  <c r="H1560" i="3"/>
  <c r="V1559" i="3"/>
  <c r="U1559" i="3"/>
  <c r="J1559" i="3"/>
  <c r="I1559" i="3"/>
  <c r="H1559" i="3"/>
  <c r="V1558" i="3"/>
  <c r="U1558" i="3"/>
  <c r="J1558" i="3"/>
  <c r="I1558" i="3"/>
  <c r="H1558" i="3"/>
  <c r="V1557" i="3"/>
  <c r="U1557" i="3"/>
  <c r="J1557" i="3"/>
  <c r="I1557" i="3"/>
  <c r="H1557" i="3"/>
  <c r="V1556" i="3"/>
  <c r="U1556" i="3"/>
  <c r="J1556" i="3"/>
  <c r="I1556" i="3"/>
  <c r="H1556" i="3"/>
  <c r="V1555" i="3"/>
  <c r="U1555" i="3"/>
  <c r="J1555" i="3"/>
  <c r="I1555" i="3"/>
  <c r="H1555" i="3"/>
  <c r="V1554" i="3"/>
  <c r="U1554" i="3"/>
  <c r="J1554" i="3"/>
  <c r="I1554" i="3"/>
  <c r="H1554" i="3"/>
  <c r="V1553" i="3"/>
  <c r="U1553" i="3"/>
  <c r="J1553" i="3"/>
  <c r="I1553" i="3"/>
  <c r="H1553" i="3"/>
  <c r="V1552" i="3"/>
  <c r="U1552" i="3"/>
  <c r="J1552" i="3"/>
  <c r="I1552" i="3"/>
  <c r="H1552" i="3"/>
  <c r="V1551" i="3"/>
  <c r="U1551" i="3"/>
  <c r="J1551" i="3"/>
  <c r="I1551" i="3"/>
  <c r="H1551" i="3"/>
  <c r="V1550" i="3"/>
  <c r="U1550" i="3"/>
  <c r="J1550" i="3"/>
  <c r="I1550" i="3"/>
  <c r="H1550" i="3"/>
  <c r="V1549" i="3"/>
  <c r="U1549" i="3"/>
  <c r="J1549" i="3"/>
  <c r="I1549" i="3"/>
  <c r="H1549" i="3"/>
  <c r="V1548" i="3"/>
  <c r="U1548" i="3"/>
  <c r="J1548" i="3"/>
  <c r="I1548" i="3"/>
  <c r="H1548" i="3"/>
  <c r="V1547" i="3"/>
  <c r="U1547" i="3"/>
  <c r="J1547" i="3"/>
  <c r="I1547" i="3"/>
  <c r="H1547" i="3"/>
  <c r="V1546" i="3"/>
  <c r="U1546" i="3"/>
  <c r="J1546" i="3"/>
  <c r="I1546" i="3"/>
  <c r="H1546" i="3"/>
  <c r="V1545" i="3"/>
  <c r="U1545" i="3"/>
  <c r="J1545" i="3"/>
  <c r="I1545" i="3"/>
  <c r="H1545" i="3"/>
  <c r="V1544" i="3"/>
  <c r="U1544" i="3"/>
  <c r="J1544" i="3"/>
  <c r="I1544" i="3"/>
  <c r="H1544" i="3"/>
  <c r="V1543" i="3"/>
  <c r="U1543" i="3"/>
  <c r="J1543" i="3"/>
  <c r="I1543" i="3"/>
  <c r="H1543" i="3"/>
  <c r="V1542" i="3"/>
  <c r="U1542" i="3"/>
  <c r="J1542" i="3"/>
  <c r="I1542" i="3"/>
  <c r="H1542" i="3"/>
  <c r="V1541" i="3"/>
  <c r="U1541" i="3"/>
  <c r="J1541" i="3"/>
  <c r="I1541" i="3"/>
  <c r="H1541" i="3"/>
  <c r="V1540" i="3"/>
  <c r="U1540" i="3"/>
  <c r="J1540" i="3"/>
  <c r="I1540" i="3"/>
  <c r="H1540" i="3"/>
  <c r="V1539" i="3"/>
  <c r="U1539" i="3"/>
  <c r="J1539" i="3"/>
  <c r="I1539" i="3"/>
  <c r="H1539" i="3"/>
  <c r="V1538" i="3"/>
  <c r="U1538" i="3"/>
  <c r="J1538" i="3"/>
  <c r="I1538" i="3"/>
  <c r="H1538" i="3"/>
  <c r="V1537" i="3"/>
  <c r="U1537" i="3"/>
  <c r="J1537" i="3"/>
  <c r="I1537" i="3"/>
  <c r="H1537" i="3"/>
  <c r="V1536" i="3"/>
  <c r="U1536" i="3"/>
  <c r="J1536" i="3"/>
  <c r="I1536" i="3"/>
  <c r="H1536" i="3"/>
  <c r="V1535" i="3"/>
  <c r="U1535" i="3"/>
  <c r="J1535" i="3"/>
  <c r="I1535" i="3"/>
  <c r="H1535" i="3"/>
  <c r="V1534" i="3"/>
  <c r="U1534" i="3"/>
  <c r="J1534" i="3"/>
  <c r="I1534" i="3"/>
  <c r="H1534" i="3"/>
  <c r="V1533" i="3"/>
  <c r="U1533" i="3"/>
  <c r="J1533" i="3"/>
  <c r="I1533" i="3"/>
  <c r="H1533" i="3"/>
  <c r="V1532" i="3"/>
  <c r="U1532" i="3"/>
  <c r="J1532" i="3"/>
  <c r="I1532" i="3"/>
  <c r="H1532" i="3"/>
  <c r="V1531" i="3"/>
  <c r="U1531" i="3"/>
  <c r="J1531" i="3"/>
  <c r="I1531" i="3"/>
  <c r="H1531" i="3"/>
  <c r="V1530" i="3"/>
  <c r="U1530" i="3"/>
  <c r="J1530" i="3"/>
  <c r="I1530" i="3"/>
  <c r="H1530" i="3"/>
  <c r="V1529" i="3"/>
  <c r="U1529" i="3"/>
  <c r="J1529" i="3"/>
  <c r="I1529" i="3"/>
  <c r="H1529" i="3"/>
  <c r="V1528" i="3"/>
  <c r="U1528" i="3"/>
  <c r="J1528" i="3"/>
  <c r="I1528" i="3"/>
  <c r="H1528" i="3"/>
  <c r="V1527" i="3"/>
  <c r="U1527" i="3"/>
  <c r="J1527" i="3"/>
  <c r="I1527" i="3"/>
  <c r="H1527" i="3"/>
  <c r="V1526" i="3"/>
  <c r="U1526" i="3"/>
  <c r="J1526" i="3"/>
  <c r="I1526" i="3"/>
  <c r="H1526" i="3"/>
  <c r="V1525" i="3"/>
  <c r="U1525" i="3"/>
  <c r="J1525" i="3"/>
  <c r="I1525" i="3"/>
  <c r="H1525" i="3"/>
  <c r="V1524" i="3"/>
  <c r="U1524" i="3"/>
  <c r="J1524" i="3"/>
  <c r="I1524" i="3"/>
  <c r="H1524" i="3"/>
  <c r="V1523" i="3"/>
  <c r="U1523" i="3"/>
  <c r="J1523" i="3"/>
  <c r="I1523" i="3"/>
  <c r="H1523" i="3"/>
  <c r="V1522" i="3"/>
  <c r="U1522" i="3"/>
  <c r="J1522" i="3"/>
  <c r="I1522" i="3"/>
  <c r="H1522" i="3"/>
  <c r="V1521" i="3"/>
  <c r="U1521" i="3"/>
  <c r="J1521" i="3"/>
  <c r="I1521" i="3"/>
  <c r="H1521" i="3"/>
  <c r="V1520" i="3"/>
  <c r="U1520" i="3"/>
  <c r="J1520" i="3"/>
  <c r="I1520" i="3"/>
  <c r="H1520" i="3"/>
  <c r="V1519" i="3"/>
  <c r="U1519" i="3"/>
  <c r="J1519" i="3"/>
  <c r="I1519" i="3"/>
  <c r="H1519" i="3"/>
  <c r="V1518" i="3"/>
  <c r="U1518" i="3"/>
  <c r="J1518" i="3"/>
  <c r="I1518" i="3"/>
  <c r="H1518" i="3"/>
  <c r="V1517" i="3"/>
  <c r="U1517" i="3"/>
  <c r="J1517" i="3"/>
  <c r="I1517" i="3"/>
  <c r="H1517" i="3"/>
  <c r="V1516" i="3"/>
  <c r="U1516" i="3"/>
  <c r="J1516" i="3"/>
  <c r="I1516" i="3"/>
  <c r="H1516" i="3"/>
  <c r="V1515" i="3"/>
  <c r="U1515" i="3"/>
  <c r="J1515" i="3"/>
  <c r="I1515" i="3"/>
  <c r="H1515" i="3"/>
  <c r="V1514" i="3"/>
  <c r="U1514" i="3"/>
  <c r="J1514" i="3"/>
  <c r="I1514" i="3"/>
  <c r="H1514" i="3"/>
  <c r="V1513" i="3"/>
  <c r="U1513" i="3"/>
  <c r="J1513" i="3"/>
  <c r="I1513" i="3"/>
  <c r="H1513" i="3"/>
  <c r="V1512" i="3"/>
  <c r="U1512" i="3"/>
  <c r="J1512" i="3"/>
  <c r="I1512" i="3"/>
  <c r="H1512" i="3"/>
  <c r="V1511" i="3"/>
  <c r="U1511" i="3"/>
  <c r="J1511" i="3"/>
  <c r="I1511" i="3"/>
  <c r="H1511" i="3"/>
  <c r="V1510" i="3"/>
  <c r="U1510" i="3"/>
  <c r="J1510" i="3"/>
  <c r="I1510" i="3"/>
  <c r="H1510" i="3"/>
  <c r="V1509" i="3"/>
  <c r="U1509" i="3"/>
  <c r="J1509" i="3"/>
  <c r="I1509" i="3"/>
  <c r="H1509" i="3"/>
  <c r="V1508" i="3"/>
  <c r="U1508" i="3"/>
  <c r="J1508" i="3"/>
  <c r="I1508" i="3"/>
  <c r="H1508" i="3"/>
  <c r="V1507" i="3"/>
  <c r="U1507" i="3"/>
  <c r="J1507" i="3"/>
  <c r="I1507" i="3"/>
  <c r="H1507" i="3"/>
  <c r="V1506" i="3"/>
  <c r="U1506" i="3"/>
  <c r="J1506" i="3"/>
  <c r="I1506" i="3"/>
  <c r="H1506" i="3"/>
  <c r="V1505" i="3"/>
  <c r="U1505" i="3"/>
  <c r="J1505" i="3"/>
  <c r="I1505" i="3"/>
  <c r="H1505" i="3"/>
  <c r="V1504" i="3"/>
  <c r="U1504" i="3"/>
  <c r="J1504" i="3"/>
  <c r="I1504" i="3"/>
  <c r="H1504" i="3"/>
  <c r="V1503" i="3"/>
  <c r="U1503" i="3"/>
  <c r="J1503" i="3"/>
  <c r="I1503" i="3"/>
  <c r="H1503" i="3"/>
  <c r="V1502" i="3"/>
  <c r="U1502" i="3"/>
  <c r="J1502" i="3"/>
  <c r="I1502" i="3"/>
  <c r="H1502" i="3"/>
  <c r="V1501" i="3"/>
  <c r="U1501" i="3"/>
  <c r="J1501" i="3"/>
  <c r="I1501" i="3"/>
  <c r="H1501" i="3"/>
  <c r="V1500" i="3"/>
  <c r="U1500" i="3"/>
  <c r="J1500" i="3"/>
  <c r="I1500" i="3"/>
  <c r="H1500" i="3"/>
  <c r="V1499" i="3"/>
  <c r="U1499" i="3"/>
  <c r="J1499" i="3"/>
  <c r="I1499" i="3"/>
  <c r="H1499" i="3"/>
  <c r="V1498" i="3"/>
  <c r="U1498" i="3"/>
  <c r="J1498" i="3"/>
  <c r="I1498" i="3"/>
  <c r="H1498" i="3"/>
  <c r="V1497" i="3"/>
  <c r="U1497" i="3"/>
  <c r="J1497" i="3"/>
  <c r="I1497" i="3"/>
  <c r="H1497" i="3"/>
  <c r="V1496" i="3"/>
  <c r="U1496" i="3"/>
  <c r="J1496" i="3"/>
  <c r="I1496" i="3"/>
  <c r="H1496" i="3"/>
  <c r="V1495" i="3"/>
  <c r="U1495" i="3"/>
  <c r="J1495" i="3"/>
  <c r="I1495" i="3"/>
  <c r="H1495" i="3"/>
  <c r="V1494" i="3"/>
  <c r="U1494" i="3"/>
  <c r="J1494" i="3"/>
  <c r="I1494" i="3"/>
  <c r="H1494" i="3"/>
  <c r="V1493" i="3"/>
  <c r="U1493" i="3"/>
  <c r="J1493" i="3"/>
  <c r="I1493" i="3"/>
  <c r="H1493" i="3"/>
  <c r="V1492" i="3"/>
  <c r="U1492" i="3"/>
  <c r="J1492" i="3"/>
  <c r="I1492" i="3"/>
  <c r="H1492" i="3"/>
  <c r="V1491" i="3"/>
  <c r="U1491" i="3"/>
  <c r="J1491" i="3"/>
  <c r="I1491" i="3"/>
  <c r="H1491" i="3"/>
  <c r="V1490" i="3"/>
  <c r="U1490" i="3"/>
  <c r="J1490" i="3"/>
  <c r="I1490" i="3"/>
  <c r="H1490" i="3"/>
  <c r="V1489" i="3"/>
  <c r="U1489" i="3"/>
  <c r="J1489" i="3"/>
  <c r="I1489" i="3"/>
  <c r="H1489" i="3"/>
  <c r="V1488" i="3"/>
  <c r="U1488" i="3"/>
  <c r="J1488" i="3"/>
  <c r="I1488" i="3"/>
  <c r="H1488" i="3"/>
  <c r="V1487" i="3"/>
  <c r="U1487" i="3"/>
  <c r="J1487" i="3"/>
  <c r="I1487" i="3"/>
  <c r="H1487" i="3"/>
  <c r="V1486" i="3"/>
  <c r="U1486" i="3"/>
  <c r="J1486" i="3"/>
  <c r="I1486" i="3"/>
  <c r="H1486" i="3"/>
  <c r="V1485" i="3"/>
  <c r="U1485" i="3"/>
  <c r="J1485" i="3"/>
  <c r="I1485" i="3"/>
  <c r="H1485" i="3"/>
  <c r="V1484" i="3"/>
  <c r="U1484" i="3"/>
  <c r="J1484" i="3"/>
  <c r="I1484" i="3"/>
  <c r="H1484" i="3"/>
  <c r="V1483" i="3"/>
  <c r="U1483" i="3"/>
  <c r="J1483" i="3"/>
  <c r="I1483" i="3"/>
  <c r="H1483" i="3"/>
  <c r="V1482" i="3"/>
  <c r="U1482" i="3"/>
  <c r="J1482" i="3"/>
  <c r="I1482" i="3"/>
  <c r="H1482" i="3"/>
  <c r="V1481" i="3"/>
  <c r="U1481" i="3"/>
  <c r="J1481" i="3"/>
  <c r="I1481" i="3"/>
  <c r="H1481" i="3"/>
  <c r="V1480" i="3"/>
  <c r="U1480" i="3"/>
  <c r="J1480" i="3"/>
  <c r="I1480" i="3"/>
  <c r="H1480" i="3"/>
  <c r="V1479" i="3"/>
  <c r="U1479" i="3"/>
  <c r="J1479" i="3"/>
  <c r="I1479" i="3"/>
  <c r="H1479" i="3"/>
  <c r="V1478" i="3"/>
  <c r="U1478" i="3"/>
  <c r="J1478" i="3"/>
  <c r="I1478" i="3"/>
  <c r="H1478" i="3"/>
  <c r="V1477" i="3"/>
  <c r="U1477" i="3"/>
  <c r="J1477" i="3"/>
  <c r="I1477" i="3"/>
  <c r="H1477" i="3"/>
  <c r="V1476" i="3"/>
  <c r="U1476" i="3"/>
  <c r="J1476" i="3"/>
  <c r="I1476" i="3"/>
  <c r="H1476" i="3"/>
  <c r="V1475" i="3"/>
  <c r="U1475" i="3"/>
  <c r="J1475" i="3"/>
  <c r="I1475" i="3"/>
  <c r="H1475" i="3"/>
  <c r="V1474" i="3"/>
  <c r="U1474" i="3"/>
  <c r="J1474" i="3"/>
  <c r="I1474" i="3"/>
  <c r="H1474" i="3"/>
  <c r="V1473" i="3"/>
  <c r="U1473" i="3"/>
  <c r="J1473" i="3"/>
  <c r="I1473" i="3"/>
  <c r="H1473" i="3"/>
  <c r="V1472" i="3"/>
  <c r="U1472" i="3"/>
  <c r="J1472" i="3"/>
  <c r="I1472" i="3"/>
  <c r="H1472" i="3"/>
  <c r="V1471" i="3"/>
  <c r="U1471" i="3"/>
  <c r="J1471" i="3"/>
  <c r="I1471" i="3"/>
  <c r="H1471" i="3"/>
  <c r="V1470" i="3"/>
  <c r="U1470" i="3"/>
  <c r="J1470" i="3"/>
  <c r="I1470" i="3"/>
  <c r="H1470" i="3"/>
  <c r="V1469" i="3"/>
  <c r="U1469" i="3"/>
  <c r="J1469" i="3"/>
  <c r="I1469" i="3"/>
  <c r="H1469" i="3"/>
  <c r="V1468" i="3"/>
  <c r="U1468" i="3"/>
  <c r="J1468" i="3"/>
  <c r="I1468" i="3"/>
  <c r="H1468" i="3"/>
  <c r="V1467" i="3"/>
  <c r="U1467" i="3"/>
  <c r="J1467" i="3"/>
  <c r="I1467" i="3"/>
  <c r="H1467" i="3"/>
  <c r="V1466" i="3"/>
  <c r="U1466" i="3"/>
  <c r="J1466" i="3"/>
  <c r="I1466" i="3"/>
  <c r="H1466" i="3"/>
  <c r="V1465" i="3"/>
  <c r="U1465" i="3"/>
  <c r="J1465" i="3"/>
  <c r="I1465" i="3"/>
  <c r="H1465" i="3"/>
  <c r="V1464" i="3"/>
  <c r="U1464" i="3"/>
  <c r="J1464" i="3"/>
  <c r="I1464" i="3"/>
  <c r="H1464" i="3"/>
  <c r="V1463" i="3"/>
  <c r="U1463" i="3"/>
  <c r="J1463" i="3"/>
  <c r="I1463" i="3"/>
  <c r="H1463" i="3"/>
  <c r="V1462" i="3"/>
  <c r="U1462" i="3"/>
  <c r="J1462" i="3"/>
  <c r="I1462" i="3"/>
  <c r="H1462" i="3"/>
  <c r="V1461" i="3"/>
  <c r="U1461" i="3"/>
  <c r="J1461" i="3"/>
  <c r="I1461" i="3"/>
  <c r="H1461" i="3"/>
  <c r="V1460" i="3"/>
  <c r="U1460" i="3"/>
  <c r="J1460" i="3"/>
  <c r="I1460" i="3"/>
  <c r="H1460" i="3"/>
  <c r="V1459" i="3"/>
  <c r="U1459" i="3"/>
  <c r="J1459" i="3"/>
  <c r="I1459" i="3"/>
  <c r="H1459" i="3"/>
  <c r="V1458" i="3"/>
  <c r="U1458" i="3"/>
  <c r="J1458" i="3"/>
  <c r="I1458" i="3"/>
  <c r="H1458" i="3"/>
  <c r="V1457" i="3"/>
  <c r="U1457" i="3"/>
  <c r="J1457" i="3"/>
  <c r="I1457" i="3"/>
  <c r="H1457" i="3"/>
  <c r="V1456" i="3"/>
  <c r="U1456" i="3"/>
  <c r="J1456" i="3"/>
  <c r="I1456" i="3"/>
  <c r="H1456" i="3"/>
  <c r="V1455" i="3"/>
  <c r="U1455" i="3"/>
  <c r="J1455" i="3"/>
  <c r="I1455" i="3"/>
  <c r="H1455" i="3"/>
  <c r="V1454" i="3"/>
  <c r="U1454" i="3"/>
  <c r="J1454" i="3"/>
  <c r="I1454" i="3"/>
  <c r="H1454" i="3"/>
  <c r="V1453" i="3"/>
  <c r="U1453" i="3"/>
  <c r="J1453" i="3"/>
  <c r="I1453" i="3"/>
  <c r="H1453" i="3"/>
  <c r="V1452" i="3"/>
  <c r="U1452" i="3"/>
  <c r="J1452" i="3"/>
  <c r="I1452" i="3"/>
  <c r="H1452" i="3"/>
  <c r="V1451" i="3"/>
  <c r="U1451" i="3"/>
  <c r="J1451" i="3"/>
  <c r="I1451" i="3"/>
  <c r="H1451" i="3"/>
  <c r="V1450" i="3"/>
  <c r="U1450" i="3"/>
  <c r="J1450" i="3"/>
  <c r="I1450" i="3"/>
  <c r="H1450" i="3"/>
  <c r="V1449" i="3"/>
  <c r="U1449" i="3"/>
  <c r="J1449" i="3"/>
  <c r="I1449" i="3"/>
  <c r="H1449" i="3"/>
  <c r="V1448" i="3"/>
  <c r="U1448" i="3"/>
  <c r="J1448" i="3"/>
  <c r="I1448" i="3"/>
  <c r="H1448" i="3"/>
  <c r="V1447" i="3"/>
  <c r="U1447" i="3"/>
  <c r="J1447" i="3"/>
  <c r="I1447" i="3"/>
  <c r="H1447" i="3"/>
  <c r="V1446" i="3"/>
  <c r="U1446" i="3"/>
  <c r="J1446" i="3"/>
  <c r="I1446" i="3"/>
  <c r="H1446" i="3"/>
  <c r="V1445" i="3"/>
  <c r="U1445" i="3"/>
  <c r="J1445" i="3"/>
  <c r="I1445" i="3"/>
  <c r="H1445" i="3"/>
  <c r="V1444" i="3"/>
  <c r="U1444" i="3"/>
  <c r="J1444" i="3"/>
  <c r="I1444" i="3"/>
  <c r="H1444" i="3"/>
  <c r="V1443" i="3"/>
  <c r="U1443" i="3"/>
  <c r="J1443" i="3"/>
  <c r="I1443" i="3"/>
  <c r="H1443" i="3"/>
  <c r="V1442" i="3"/>
  <c r="U1442" i="3"/>
  <c r="J1442" i="3"/>
  <c r="I1442" i="3"/>
  <c r="H1442" i="3"/>
  <c r="V1441" i="3"/>
  <c r="U1441" i="3"/>
  <c r="J1441" i="3"/>
  <c r="I1441" i="3"/>
  <c r="H1441" i="3"/>
  <c r="V1440" i="3"/>
  <c r="U1440" i="3"/>
  <c r="J1440" i="3"/>
  <c r="I1440" i="3"/>
  <c r="H1440" i="3"/>
  <c r="V1439" i="3"/>
  <c r="U1439" i="3"/>
  <c r="J1439" i="3"/>
  <c r="I1439" i="3"/>
  <c r="H1439" i="3"/>
  <c r="V1438" i="3"/>
  <c r="U1438" i="3"/>
  <c r="J1438" i="3"/>
  <c r="I1438" i="3"/>
  <c r="H1438" i="3"/>
  <c r="V1437" i="3"/>
  <c r="U1437" i="3"/>
  <c r="J1437" i="3"/>
  <c r="I1437" i="3"/>
  <c r="H1437" i="3"/>
  <c r="V1436" i="3"/>
  <c r="U1436" i="3"/>
  <c r="J1436" i="3"/>
  <c r="I1436" i="3"/>
  <c r="H1436" i="3"/>
  <c r="V1435" i="3"/>
  <c r="U1435" i="3"/>
  <c r="J1435" i="3"/>
  <c r="I1435" i="3"/>
  <c r="H1435" i="3"/>
  <c r="V1434" i="3"/>
  <c r="U1434" i="3"/>
  <c r="J1434" i="3"/>
  <c r="I1434" i="3"/>
  <c r="H1434" i="3"/>
  <c r="V1433" i="3"/>
  <c r="U1433" i="3"/>
  <c r="J1433" i="3"/>
  <c r="I1433" i="3"/>
  <c r="H1433" i="3"/>
  <c r="V1432" i="3"/>
  <c r="U1432" i="3"/>
  <c r="J1432" i="3"/>
  <c r="I1432" i="3"/>
  <c r="H1432" i="3"/>
  <c r="V1431" i="3"/>
  <c r="U1431" i="3"/>
  <c r="J1431" i="3"/>
  <c r="I1431" i="3"/>
  <c r="H1431" i="3"/>
  <c r="V1430" i="3"/>
  <c r="U1430" i="3"/>
  <c r="J1430" i="3"/>
  <c r="I1430" i="3"/>
  <c r="H1430" i="3"/>
  <c r="V1429" i="3"/>
  <c r="U1429" i="3"/>
  <c r="J1429" i="3"/>
  <c r="I1429" i="3"/>
  <c r="H1429" i="3"/>
  <c r="V1428" i="3"/>
  <c r="U1428" i="3"/>
  <c r="J1428" i="3"/>
  <c r="I1428" i="3"/>
  <c r="H1428" i="3"/>
  <c r="V1427" i="3"/>
  <c r="U1427" i="3"/>
  <c r="J1427" i="3"/>
  <c r="I1427" i="3"/>
  <c r="H1427" i="3"/>
  <c r="V1426" i="3"/>
  <c r="U1426" i="3"/>
  <c r="J1426" i="3"/>
  <c r="I1426" i="3"/>
  <c r="H1426" i="3"/>
  <c r="V1425" i="3"/>
  <c r="U1425" i="3"/>
  <c r="J1425" i="3"/>
  <c r="I1425" i="3"/>
  <c r="H1425" i="3"/>
  <c r="V1424" i="3"/>
  <c r="U1424" i="3"/>
  <c r="J1424" i="3"/>
  <c r="I1424" i="3"/>
  <c r="H1424" i="3"/>
  <c r="V1423" i="3"/>
  <c r="U1423" i="3"/>
  <c r="J1423" i="3"/>
  <c r="I1423" i="3"/>
  <c r="H1423" i="3"/>
  <c r="V1422" i="3"/>
  <c r="U1422" i="3"/>
  <c r="J1422" i="3"/>
  <c r="I1422" i="3"/>
  <c r="H1422" i="3"/>
  <c r="V1421" i="3"/>
  <c r="U1421" i="3"/>
  <c r="J1421" i="3"/>
  <c r="I1421" i="3"/>
  <c r="H1421" i="3"/>
  <c r="V1420" i="3"/>
  <c r="U1420" i="3"/>
  <c r="J1420" i="3"/>
  <c r="I1420" i="3"/>
  <c r="H1420" i="3"/>
  <c r="V1419" i="3"/>
  <c r="U1419" i="3"/>
  <c r="J1419" i="3"/>
  <c r="I1419" i="3"/>
  <c r="H1419" i="3"/>
  <c r="V1418" i="3"/>
  <c r="U1418" i="3"/>
  <c r="J1418" i="3"/>
  <c r="I1418" i="3"/>
  <c r="H1418" i="3"/>
  <c r="V1417" i="3"/>
  <c r="U1417" i="3"/>
  <c r="J1417" i="3"/>
  <c r="I1417" i="3"/>
  <c r="H1417" i="3"/>
  <c r="V1416" i="3"/>
  <c r="U1416" i="3"/>
  <c r="J1416" i="3"/>
  <c r="I1416" i="3"/>
  <c r="H1416" i="3"/>
  <c r="V1415" i="3"/>
  <c r="U1415" i="3"/>
  <c r="J1415" i="3"/>
  <c r="I1415" i="3"/>
  <c r="H1415" i="3"/>
  <c r="V1414" i="3"/>
  <c r="U1414" i="3"/>
  <c r="J1414" i="3"/>
  <c r="I1414" i="3"/>
  <c r="H1414" i="3"/>
  <c r="V1413" i="3"/>
  <c r="U1413" i="3"/>
  <c r="J1413" i="3"/>
  <c r="I1413" i="3"/>
  <c r="H1413" i="3"/>
  <c r="V1412" i="3"/>
  <c r="U1412" i="3"/>
  <c r="J1412" i="3"/>
  <c r="I1412" i="3"/>
  <c r="H1412" i="3"/>
  <c r="V1411" i="3"/>
  <c r="U1411" i="3"/>
  <c r="J1411" i="3"/>
  <c r="I1411" i="3"/>
  <c r="H1411" i="3"/>
  <c r="V1410" i="3"/>
  <c r="U1410" i="3"/>
  <c r="J1410" i="3"/>
  <c r="I1410" i="3"/>
  <c r="H1410" i="3"/>
  <c r="V1409" i="3"/>
  <c r="U1409" i="3"/>
  <c r="J1409" i="3"/>
  <c r="I1409" i="3"/>
  <c r="H1409" i="3"/>
  <c r="V1408" i="3"/>
  <c r="U1408" i="3"/>
  <c r="J1408" i="3"/>
  <c r="I1408" i="3"/>
  <c r="H1408" i="3"/>
  <c r="V1407" i="3"/>
  <c r="U1407" i="3"/>
  <c r="J1407" i="3"/>
  <c r="I1407" i="3"/>
  <c r="H1407" i="3"/>
  <c r="V1406" i="3"/>
  <c r="U1406" i="3"/>
  <c r="J1406" i="3"/>
  <c r="I1406" i="3"/>
  <c r="H1406" i="3"/>
  <c r="V1405" i="3"/>
  <c r="U1405" i="3"/>
  <c r="J1405" i="3"/>
  <c r="I1405" i="3"/>
  <c r="H1405" i="3"/>
  <c r="V1404" i="3"/>
  <c r="U1404" i="3"/>
  <c r="J1404" i="3"/>
  <c r="I1404" i="3"/>
  <c r="H1404" i="3"/>
  <c r="V1403" i="3"/>
  <c r="U1403" i="3"/>
  <c r="J1403" i="3"/>
  <c r="I1403" i="3"/>
  <c r="H1403" i="3"/>
  <c r="V1402" i="3"/>
  <c r="U1402" i="3"/>
  <c r="J1402" i="3"/>
  <c r="I1402" i="3"/>
  <c r="H1402" i="3"/>
  <c r="V1401" i="3"/>
  <c r="U1401" i="3"/>
  <c r="J1401" i="3"/>
  <c r="I1401" i="3"/>
  <c r="H1401" i="3"/>
  <c r="V1400" i="3"/>
  <c r="U1400" i="3"/>
  <c r="J1400" i="3"/>
  <c r="I1400" i="3"/>
  <c r="H1400" i="3"/>
  <c r="V1399" i="3"/>
  <c r="U1399" i="3"/>
  <c r="J1399" i="3"/>
  <c r="I1399" i="3"/>
  <c r="H1399" i="3"/>
  <c r="V1398" i="3"/>
  <c r="U1398" i="3"/>
  <c r="J1398" i="3"/>
  <c r="I1398" i="3"/>
  <c r="H1398" i="3"/>
  <c r="V1397" i="3"/>
  <c r="U1397" i="3"/>
  <c r="J1397" i="3"/>
  <c r="I1397" i="3"/>
  <c r="H1397" i="3"/>
  <c r="V1396" i="3"/>
  <c r="U1396" i="3"/>
  <c r="J1396" i="3"/>
  <c r="I1396" i="3"/>
  <c r="H1396" i="3"/>
  <c r="V1395" i="3"/>
  <c r="U1395" i="3"/>
  <c r="J1395" i="3"/>
  <c r="I1395" i="3"/>
  <c r="H1395" i="3"/>
  <c r="V1394" i="3"/>
  <c r="U1394" i="3"/>
  <c r="J1394" i="3"/>
  <c r="I1394" i="3"/>
  <c r="H1394" i="3"/>
  <c r="V1393" i="3"/>
  <c r="U1393" i="3"/>
  <c r="J1393" i="3"/>
  <c r="I1393" i="3"/>
  <c r="H1393" i="3"/>
  <c r="V1392" i="3"/>
  <c r="U1392" i="3"/>
  <c r="J1392" i="3"/>
  <c r="I1392" i="3"/>
  <c r="H1392" i="3"/>
  <c r="V1391" i="3"/>
  <c r="U1391" i="3"/>
  <c r="J1391" i="3"/>
  <c r="I1391" i="3"/>
  <c r="H1391" i="3"/>
  <c r="V1390" i="3"/>
  <c r="U1390" i="3"/>
  <c r="J1390" i="3"/>
  <c r="I1390" i="3"/>
  <c r="H1390" i="3"/>
  <c r="V1389" i="3"/>
  <c r="U1389" i="3"/>
  <c r="J1389" i="3"/>
  <c r="I1389" i="3"/>
  <c r="H1389" i="3"/>
  <c r="V1388" i="3"/>
  <c r="U1388" i="3"/>
  <c r="J1388" i="3"/>
  <c r="I1388" i="3"/>
  <c r="H1388" i="3"/>
  <c r="V1387" i="3"/>
  <c r="U1387" i="3"/>
  <c r="J1387" i="3"/>
  <c r="I1387" i="3"/>
  <c r="H1387" i="3"/>
  <c r="V1386" i="3"/>
  <c r="U1386" i="3"/>
  <c r="J1386" i="3"/>
  <c r="I1386" i="3"/>
  <c r="H1386" i="3"/>
  <c r="V1385" i="3"/>
  <c r="U1385" i="3"/>
  <c r="J1385" i="3"/>
  <c r="I1385" i="3"/>
  <c r="H1385" i="3"/>
  <c r="V1384" i="3"/>
  <c r="U1384" i="3"/>
  <c r="J1384" i="3"/>
  <c r="I1384" i="3"/>
  <c r="H1384" i="3"/>
  <c r="V1383" i="3"/>
  <c r="U1383" i="3"/>
  <c r="J1383" i="3"/>
  <c r="I1383" i="3"/>
  <c r="H1383" i="3"/>
  <c r="V1382" i="3"/>
  <c r="U1382" i="3"/>
  <c r="J1382" i="3"/>
  <c r="I1382" i="3"/>
  <c r="H1382" i="3"/>
  <c r="V1381" i="3"/>
  <c r="U1381" i="3"/>
  <c r="J1381" i="3"/>
  <c r="I1381" i="3"/>
  <c r="H1381" i="3"/>
  <c r="V1380" i="3"/>
  <c r="U1380" i="3"/>
  <c r="J1380" i="3"/>
  <c r="I1380" i="3"/>
  <c r="H1380" i="3"/>
  <c r="V1379" i="3"/>
  <c r="U1379" i="3"/>
  <c r="J1379" i="3"/>
  <c r="I1379" i="3"/>
  <c r="H1379" i="3"/>
  <c r="V1378" i="3"/>
  <c r="U1378" i="3"/>
  <c r="J1378" i="3"/>
  <c r="I1378" i="3"/>
  <c r="H1378" i="3"/>
  <c r="V1377" i="3"/>
  <c r="U1377" i="3"/>
  <c r="J1377" i="3"/>
  <c r="I1377" i="3"/>
  <c r="H1377" i="3"/>
  <c r="V1376" i="3"/>
  <c r="U1376" i="3"/>
  <c r="J1376" i="3"/>
  <c r="I1376" i="3"/>
  <c r="H1376" i="3"/>
  <c r="V1375" i="3"/>
  <c r="U1375" i="3"/>
  <c r="J1375" i="3"/>
  <c r="I1375" i="3"/>
  <c r="H1375" i="3"/>
  <c r="V1374" i="3"/>
  <c r="U1374" i="3"/>
  <c r="J1374" i="3"/>
  <c r="I1374" i="3"/>
  <c r="H1374" i="3"/>
  <c r="V1373" i="3"/>
  <c r="U1373" i="3"/>
  <c r="J1373" i="3"/>
  <c r="I1373" i="3"/>
  <c r="H1373" i="3"/>
  <c r="V1372" i="3"/>
  <c r="U1372" i="3"/>
  <c r="J1372" i="3"/>
  <c r="I1372" i="3"/>
  <c r="H1372" i="3"/>
  <c r="V1371" i="3"/>
  <c r="U1371" i="3"/>
  <c r="J1371" i="3"/>
  <c r="I1371" i="3"/>
  <c r="H1371" i="3"/>
  <c r="V1370" i="3"/>
  <c r="U1370" i="3"/>
  <c r="J1370" i="3"/>
  <c r="I1370" i="3"/>
  <c r="H1370" i="3"/>
  <c r="V1369" i="3"/>
  <c r="U1369" i="3"/>
  <c r="J1369" i="3"/>
  <c r="I1369" i="3"/>
  <c r="H1369" i="3"/>
  <c r="V1368" i="3"/>
  <c r="U1368" i="3"/>
  <c r="J1368" i="3"/>
  <c r="I1368" i="3"/>
  <c r="H1368" i="3"/>
  <c r="V1367" i="3"/>
  <c r="U1367" i="3"/>
  <c r="J1367" i="3"/>
  <c r="I1367" i="3"/>
  <c r="H1367" i="3"/>
  <c r="V1366" i="3"/>
  <c r="U1366" i="3"/>
  <c r="J1366" i="3"/>
  <c r="I1366" i="3"/>
  <c r="H1366" i="3"/>
  <c r="V1365" i="3"/>
  <c r="U1365" i="3"/>
  <c r="J1365" i="3"/>
  <c r="I1365" i="3"/>
  <c r="H1365" i="3"/>
  <c r="V1364" i="3"/>
  <c r="U1364" i="3"/>
  <c r="J1364" i="3"/>
  <c r="I1364" i="3"/>
  <c r="H1364" i="3"/>
  <c r="V1363" i="3"/>
  <c r="U1363" i="3"/>
  <c r="J1363" i="3"/>
  <c r="I1363" i="3"/>
  <c r="H1363" i="3"/>
  <c r="V1362" i="3"/>
  <c r="U1362" i="3"/>
  <c r="J1362" i="3"/>
  <c r="I1362" i="3"/>
  <c r="H1362" i="3"/>
  <c r="V1361" i="3"/>
  <c r="U1361" i="3"/>
  <c r="J1361" i="3"/>
  <c r="I1361" i="3"/>
  <c r="H1361" i="3"/>
  <c r="V1360" i="3"/>
  <c r="U1360" i="3"/>
  <c r="J1360" i="3"/>
  <c r="I1360" i="3"/>
  <c r="H1360" i="3"/>
  <c r="V1359" i="3"/>
  <c r="U1359" i="3"/>
  <c r="J1359" i="3"/>
  <c r="I1359" i="3"/>
  <c r="H1359" i="3"/>
  <c r="V1358" i="3"/>
  <c r="U1358" i="3"/>
  <c r="J1358" i="3"/>
  <c r="I1358" i="3"/>
  <c r="H1358" i="3"/>
  <c r="V1357" i="3"/>
  <c r="U1357" i="3"/>
  <c r="J1357" i="3"/>
  <c r="I1357" i="3"/>
  <c r="H1357" i="3"/>
  <c r="V1356" i="3"/>
  <c r="U1356" i="3"/>
  <c r="J1356" i="3"/>
  <c r="I1356" i="3"/>
  <c r="H1356" i="3"/>
  <c r="V1355" i="3"/>
  <c r="U1355" i="3"/>
  <c r="J1355" i="3"/>
  <c r="I1355" i="3"/>
  <c r="H1355" i="3"/>
  <c r="V1354" i="3"/>
  <c r="U1354" i="3"/>
  <c r="J1354" i="3"/>
  <c r="I1354" i="3"/>
  <c r="H1354" i="3"/>
  <c r="V1353" i="3"/>
  <c r="U1353" i="3"/>
  <c r="J1353" i="3"/>
  <c r="I1353" i="3"/>
  <c r="H1353" i="3"/>
  <c r="V1352" i="3"/>
  <c r="U1352" i="3"/>
  <c r="J1352" i="3"/>
  <c r="I1352" i="3"/>
  <c r="H1352" i="3"/>
  <c r="V1351" i="3"/>
  <c r="U1351" i="3"/>
  <c r="J1351" i="3"/>
  <c r="I1351" i="3"/>
  <c r="H1351" i="3"/>
  <c r="V1350" i="3"/>
  <c r="U1350" i="3"/>
  <c r="J1350" i="3"/>
  <c r="I1350" i="3"/>
  <c r="H1350" i="3"/>
  <c r="V1349" i="3"/>
  <c r="U1349" i="3"/>
  <c r="J1349" i="3"/>
  <c r="I1349" i="3"/>
  <c r="H1349" i="3"/>
  <c r="V1348" i="3"/>
  <c r="U1348" i="3"/>
  <c r="J1348" i="3"/>
  <c r="I1348" i="3"/>
  <c r="H1348" i="3"/>
  <c r="V1347" i="3"/>
  <c r="U1347" i="3"/>
  <c r="J1347" i="3"/>
  <c r="I1347" i="3"/>
  <c r="H1347" i="3"/>
  <c r="V1346" i="3"/>
  <c r="U1346" i="3"/>
  <c r="J1346" i="3"/>
  <c r="I1346" i="3"/>
  <c r="H1346" i="3"/>
  <c r="V1345" i="3"/>
  <c r="U1345" i="3"/>
  <c r="J1345" i="3"/>
  <c r="I1345" i="3"/>
  <c r="H1345" i="3"/>
  <c r="V1344" i="3"/>
  <c r="U1344" i="3"/>
  <c r="J1344" i="3"/>
  <c r="I1344" i="3"/>
  <c r="H1344" i="3"/>
  <c r="V1343" i="3"/>
  <c r="U1343" i="3"/>
  <c r="J1343" i="3"/>
  <c r="I1343" i="3"/>
  <c r="H1343" i="3"/>
  <c r="V1342" i="3"/>
  <c r="U1342" i="3"/>
  <c r="J1342" i="3"/>
  <c r="I1342" i="3"/>
  <c r="H1342" i="3"/>
  <c r="V1341" i="3"/>
  <c r="U1341" i="3"/>
  <c r="J1341" i="3"/>
  <c r="I1341" i="3"/>
  <c r="H1341" i="3"/>
  <c r="V1340" i="3"/>
  <c r="U1340" i="3"/>
  <c r="J1340" i="3"/>
  <c r="I1340" i="3"/>
  <c r="H1340" i="3"/>
  <c r="V1339" i="3"/>
  <c r="U1339" i="3"/>
  <c r="J1339" i="3"/>
  <c r="I1339" i="3"/>
  <c r="H1339" i="3"/>
  <c r="V1338" i="3"/>
  <c r="U1338" i="3"/>
  <c r="J1338" i="3"/>
  <c r="I1338" i="3"/>
  <c r="H1338" i="3"/>
  <c r="V1337" i="3"/>
  <c r="U1337" i="3"/>
  <c r="J1337" i="3"/>
  <c r="I1337" i="3"/>
  <c r="H1337" i="3"/>
  <c r="V1336" i="3"/>
  <c r="U1336" i="3"/>
  <c r="J1336" i="3"/>
  <c r="I1336" i="3"/>
  <c r="H1336" i="3"/>
  <c r="V1335" i="3"/>
  <c r="U1335" i="3"/>
  <c r="J1335" i="3"/>
  <c r="I1335" i="3"/>
  <c r="H1335" i="3"/>
  <c r="V1334" i="3"/>
  <c r="U1334" i="3"/>
  <c r="J1334" i="3"/>
  <c r="I1334" i="3"/>
  <c r="H1334" i="3"/>
  <c r="V1333" i="3"/>
  <c r="U1333" i="3"/>
  <c r="J1333" i="3"/>
  <c r="I1333" i="3"/>
  <c r="H1333" i="3"/>
  <c r="V1332" i="3"/>
  <c r="U1332" i="3"/>
  <c r="J1332" i="3"/>
  <c r="I1332" i="3"/>
  <c r="H1332" i="3"/>
  <c r="V1331" i="3"/>
  <c r="U1331" i="3"/>
  <c r="J1331" i="3"/>
  <c r="I1331" i="3"/>
  <c r="H1331" i="3"/>
  <c r="V1330" i="3"/>
  <c r="U1330" i="3"/>
  <c r="J1330" i="3"/>
  <c r="I1330" i="3"/>
  <c r="H1330" i="3"/>
  <c r="V1329" i="3"/>
  <c r="U1329" i="3"/>
  <c r="J1329" i="3"/>
  <c r="I1329" i="3"/>
  <c r="H1329" i="3"/>
  <c r="V1328" i="3"/>
  <c r="U1328" i="3"/>
  <c r="J1328" i="3"/>
  <c r="I1328" i="3"/>
  <c r="H1328" i="3"/>
  <c r="V1327" i="3"/>
  <c r="U1327" i="3"/>
  <c r="J1327" i="3"/>
  <c r="I1327" i="3"/>
  <c r="H1327" i="3"/>
  <c r="V1326" i="3"/>
  <c r="U1326" i="3"/>
  <c r="J1326" i="3"/>
  <c r="I1326" i="3"/>
  <c r="H1326" i="3"/>
  <c r="V1325" i="3"/>
  <c r="U1325" i="3"/>
  <c r="J1325" i="3"/>
  <c r="I1325" i="3"/>
  <c r="H1325" i="3"/>
  <c r="V1324" i="3"/>
  <c r="U1324" i="3"/>
  <c r="J1324" i="3"/>
  <c r="I1324" i="3"/>
  <c r="H1324" i="3"/>
  <c r="V1323" i="3"/>
  <c r="U1323" i="3"/>
  <c r="J1323" i="3"/>
  <c r="I1323" i="3"/>
  <c r="H1323" i="3"/>
  <c r="V1322" i="3"/>
  <c r="U1322" i="3"/>
  <c r="J1322" i="3"/>
  <c r="I1322" i="3"/>
  <c r="H1322" i="3"/>
  <c r="V1321" i="3"/>
  <c r="U1321" i="3"/>
  <c r="J1321" i="3"/>
  <c r="I1321" i="3"/>
  <c r="H1321" i="3"/>
  <c r="V1320" i="3"/>
  <c r="U1320" i="3"/>
  <c r="J1320" i="3"/>
  <c r="I1320" i="3"/>
  <c r="H1320" i="3"/>
  <c r="V1319" i="3"/>
  <c r="U1319" i="3"/>
  <c r="J1319" i="3"/>
  <c r="I1319" i="3"/>
  <c r="H1319" i="3"/>
  <c r="V1318" i="3"/>
  <c r="U1318" i="3"/>
  <c r="J1318" i="3"/>
  <c r="I1318" i="3"/>
  <c r="H1318" i="3"/>
  <c r="V1317" i="3"/>
  <c r="U1317" i="3"/>
  <c r="J1317" i="3"/>
  <c r="I1317" i="3"/>
  <c r="H1317" i="3"/>
  <c r="V1316" i="3"/>
  <c r="U1316" i="3"/>
  <c r="J1316" i="3"/>
  <c r="I1316" i="3"/>
  <c r="H1316" i="3"/>
  <c r="V1315" i="3"/>
  <c r="U1315" i="3"/>
  <c r="J1315" i="3"/>
  <c r="I1315" i="3"/>
  <c r="H1315" i="3"/>
  <c r="V1314" i="3"/>
  <c r="U1314" i="3"/>
  <c r="J1314" i="3"/>
  <c r="I1314" i="3"/>
  <c r="H1314" i="3"/>
  <c r="V1313" i="3"/>
  <c r="U1313" i="3"/>
  <c r="J1313" i="3"/>
  <c r="I1313" i="3"/>
  <c r="H1313" i="3"/>
  <c r="V1312" i="3"/>
  <c r="U1312" i="3"/>
  <c r="J1312" i="3"/>
  <c r="I1312" i="3"/>
  <c r="H1312" i="3"/>
  <c r="V1311" i="3"/>
  <c r="U1311" i="3"/>
  <c r="J1311" i="3"/>
  <c r="I1311" i="3"/>
  <c r="H1311" i="3"/>
  <c r="V1310" i="3"/>
  <c r="U1310" i="3"/>
  <c r="J1310" i="3"/>
  <c r="I1310" i="3"/>
  <c r="H1310" i="3"/>
  <c r="V1309" i="3"/>
  <c r="U1309" i="3"/>
  <c r="J1309" i="3"/>
  <c r="I1309" i="3"/>
  <c r="H1309" i="3"/>
  <c r="V1308" i="3"/>
  <c r="U1308" i="3"/>
  <c r="J1308" i="3"/>
  <c r="I1308" i="3"/>
  <c r="H1308" i="3"/>
  <c r="V1307" i="3"/>
  <c r="U1307" i="3"/>
  <c r="J1307" i="3"/>
  <c r="I1307" i="3"/>
  <c r="H1307" i="3"/>
  <c r="V1306" i="3"/>
  <c r="U1306" i="3"/>
  <c r="J1306" i="3"/>
  <c r="I1306" i="3"/>
  <c r="H1306" i="3"/>
  <c r="V1305" i="3"/>
  <c r="U1305" i="3"/>
  <c r="J1305" i="3"/>
  <c r="I1305" i="3"/>
  <c r="H1305" i="3"/>
  <c r="V1304" i="3"/>
  <c r="U1304" i="3"/>
  <c r="J1304" i="3"/>
  <c r="I1304" i="3"/>
  <c r="H1304" i="3"/>
  <c r="V1303" i="3"/>
  <c r="U1303" i="3"/>
  <c r="J1303" i="3"/>
  <c r="I1303" i="3"/>
  <c r="H1303" i="3"/>
  <c r="V1302" i="3"/>
  <c r="U1302" i="3"/>
  <c r="J1302" i="3"/>
  <c r="I1302" i="3"/>
  <c r="H1302" i="3"/>
  <c r="V1301" i="3"/>
  <c r="U1301" i="3"/>
  <c r="J1301" i="3"/>
  <c r="I1301" i="3"/>
  <c r="H1301" i="3"/>
  <c r="V1300" i="3"/>
  <c r="U1300" i="3"/>
  <c r="J1300" i="3"/>
  <c r="I1300" i="3"/>
  <c r="H1300" i="3"/>
  <c r="V1299" i="3"/>
  <c r="U1299" i="3"/>
  <c r="J1299" i="3"/>
  <c r="I1299" i="3"/>
  <c r="H1299" i="3"/>
  <c r="V1298" i="3"/>
  <c r="U1298" i="3"/>
  <c r="J1298" i="3"/>
  <c r="I1298" i="3"/>
  <c r="H1298" i="3"/>
  <c r="V1297" i="3"/>
  <c r="U1297" i="3"/>
  <c r="J1297" i="3"/>
  <c r="I1297" i="3"/>
  <c r="H1297" i="3"/>
  <c r="V1296" i="3"/>
  <c r="U1296" i="3"/>
  <c r="J1296" i="3"/>
  <c r="I1296" i="3"/>
  <c r="H1296" i="3"/>
  <c r="V1295" i="3"/>
  <c r="U1295" i="3"/>
  <c r="J1295" i="3"/>
  <c r="I1295" i="3"/>
  <c r="H1295" i="3"/>
  <c r="V1294" i="3"/>
  <c r="U1294" i="3"/>
  <c r="J1294" i="3"/>
  <c r="I1294" i="3"/>
  <c r="H1294" i="3"/>
  <c r="V1293" i="3"/>
  <c r="U1293" i="3"/>
  <c r="J1293" i="3"/>
  <c r="I1293" i="3"/>
  <c r="H1293" i="3"/>
  <c r="V1292" i="3"/>
  <c r="U1292" i="3"/>
  <c r="J1292" i="3"/>
  <c r="I1292" i="3"/>
  <c r="H1292" i="3"/>
  <c r="V1291" i="3"/>
  <c r="U1291" i="3"/>
  <c r="J1291" i="3"/>
  <c r="I1291" i="3"/>
  <c r="H1291" i="3"/>
  <c r="V1290" i="3"/>
  <c r="U1290" i="3"/>
  <c r="J1290" i="3"/>
  <c r="I1290" i="3"/>
  <c r="H1290" i="3"/>
  <c r="V1289" i="3"/>
  <c r="U1289" i="3"/>
  <c r="J1289" i="3"/>
  <c r="I1289" i="3"/>
  <c r="H1289" i="3"/>
  <c r="V1288" i="3"/>
  <c r="U1288" i="3"/>
  <c r="J1288" i="3"/>
  <c r="I1288" i="3"/>
  <c r="H1288" i="3"/>
  <c r="V1287" i="3"/>
  <c r="U1287" i="3"/>
  <c r="J1287" i="3"/>
  <c r="I1287" i="3"/>
  <c r="H1287" i="3"/>
  <c r="V1286" i="3"/>
  <c r="U1286" i="3"/>
  <c r="J1286" i="3"/>
  <c r="I1286" i="3"/>
  <c r="H1286" i="3"/>
  <c r="V1285" i="3"/>
  <c r="U1285" i="3"/>
  <c r="J1285" i="3"/>
  <c r="I1285" i="3"/>
  <c r="H1285" i="3"/>
  <c r="V1284" i="3"/>
  <c r="U1284" i="3"/>
  <c r="J1284" i="3"/>
  <c r="I1284" i="3"/>
  <c r="H1284" i="3"/>
  <c r="V1283" i="3"/>
  <c r="U1283" i="3"/>
  <c r="J1283" i="3"/>
  <c r="I1283" i="3"/>
  <c r="H1283" i="3"/>
  <c r="V1282" i="3"/>
  <c r="U1282" i="3"/>
  <c r="J1282" i="3"/>
  <c r="I1282" i="3"/>
  <c r="H1282" i="3"/>
  <c r="V1281" i="3"/>
  <c r="U1281" i="3"/>
  <c r="J1281" i="3"/>
  <c r="I1281" i="3"/>
  <c r="H1281" i="3"/>
  <c r="V1280" i="3"/>
  <c r="U1280" i="3"/>
  <c r="J1280" i="3"/>
  <c r="I1280" i="3"/>
  <c r="H1280" i="3"/>
  <c r="V1279" i="3"/>
  <c r="U1279" i="3"/>
  <c r="J1279" i="3"/>
  <c r="I1279" i="3"/>
  <c r="H1279" i="3"/>
  <c r="V1278" i="3"/>
  <c r="U1278" i="3"/>
  <c r="J1278" i="3"/>
  <c r="I1278" i="3"/>
  <c r="H1278" i="3"/>
  <c r="V1277" i="3"/>
  <c r="U1277" i="3"/>
  <c r="J1277" i="3"/>
  <c r="I1277" i="3"/>
  <c r="H1277" i="3"/>
  <c r="V1276" i="3"/>
  <c r="U1276" i="3"/>
  <c r="J1276" i="3"/>
  <c r="I1276" i="3"/>
  <c r="H1276" i="3"/>
  <c r="V1275" i="3"/>
  <c r="U1275" i="3"/>
  <c r="J1275" i="3"/>
  <c r="I1275" i="3"/>
  <c r="H1275" i="3"/>
  <c r="V1274" i="3"/>
  <c r="U1274" i="3"/>
  <c r="J1274" i="3"/>
  <c r="I1274" i="3"/>
  <c r="H1274" i="3"/>
  <c r="V1273" i="3"/>
  <c r="U1273" i="3"/>
  <c r="J1273" i="3"/>
  <c r="I1273" i="3"/>
  <c r="H1273" i="3"/>
  <c r="V1272" i="3"/>
  <c r="U1272" i="3"/>
  <c r="J1272" i="3"/>
  <c r="I1272" i="3"/>
  <c r="H1272" i="3"/>
  <c r="V1271" i="3"/>
  <c r="U1271" i="3"/>
  <c r="J1271" i="3"/>
  <c r="I1271" i="3"/>
  <c r="H1271" i="3"/>
  <c r="V1270" i="3"/>
  <c r="U1270" i="3"/>
  <c r="J1270" i="3"/>
  <c r="I1270" i="3"/>
  <c r="H1270" i="3"/>
  <c r="V1269" i="3"/>
  <c r="U1269" i="3"/>
  <c r="J1269" i="3"/>
  <c r="I1269" i="3"/>
  <c r="H1269" i="3"/>
  <c r="V1268" i="3"/>
  <c r="U1268" i="3"/>
  <c r="J1268" i="3"/>
  <c r="I1268" i="3"/>
  <c r="H1268" i="3"/>
  <c r="V1267" i="3"/>
  <c r="U1267" i="3"/>
  <c r="J1267" i="3"/>
  <c r="I1267" i="3"/>
  <c r="H1267" i="3"/>
  <c r="V1266" i="3"/>
  <c r="U1266" i="3"/>
  <c r="J1266" i="3"/>
  <c r="I1266" i="3"/>
  <c r="H1266" i="3"/>
  <c r="V1265" i="3"/>
  <c r="U1265" i="3"/>
  <c r="J1265" i="3"/>
  <c r="I1265" i="3"/>
  <c r="H1265" i="3"/>
  <c r="V1264" i="3"/>
  <c r="U1264" i="3"/>
  <c r="J1264" i="3"/>
  <c r="I1264" i="3"/>
  <c r="H1264" i="3"/>
  <c r="V1263" i="3"/>
  <c r="U1263" i="3"/>
  <c r="J1263" i="3"/>
  <c r="I1263" i="3"/>
  <c r="H1263" i="3"/>
  <c r="V1262" i="3"/>
  <c r="U1262" i="3"/>
  <c r="J1262" i="3"/>
  <c r="I1262" i="3"/>
  <c r="H1262" i="3"/>
  <c r="V1261" i="3"/>
  <c r="U1261" i="3"/>
  <c r="J1261" i="3"/>
  <c r="I1261" i="3"/>
  <c r="H1261" i="3"/>
  <c r="V1260" i="3"/>
  <c r="U1260" i="3"/>
  <c r="J1260" i="3"/>
  <c r="I1260" i="3"/>
  <c r="H1260" i="3"/>
  <c r="V1259" i="3"/>
  <c r="U1259" i="3"/>
  <c r="J1259" i="3"/>
  <c r="I1259" i="3"/>
  <c r="H1259" i="3"/>
  <c r="V1258" i="3"/>
  <c r="U1258" i="3"/>
  <c r="J1258" i="3"/>
  <c r="I1258" i="3"/>
  <c r="H1258" i="3"/>
  <c r="V1257" i="3"/>
  <c r="U1257" i="3"/>
  <c r="J1257" i="3"/>
  <c r="I1257" i="3"/>
  <c r="H1257" i="3"/>
  <c r="V1256" i="3"/>
  <c r="U1256" i="3"/>
  <c r="J1256" i="3"/>
  <c r="I1256" i="3"/>
  <c r="H1256" i="3"/>
  <c r="V1255" i="3"/>
  <c r="U1255" i="3"/>
  <c r="J1255" i="3"/>
  <c r="I1255" i="3"/>
  <c r="H1255" i="3"/>
  <c r="V1254" i="3"/>
  <c r="U1254" i="3"/>
  <c r="J1254" i="3"/>
  <c r="I1254" i="3"/>
  <c r="H1254" i="3"/>
  <c r="V1253" i="3"/>
  <c r="U1253" i="3"/>
  <c r="J1253" i="3"/>
  <c r="I1253" i="3"/>
  <c r="H1253" i="3"/>
  <c r="V1252" i="3"/>
  <c r="U1252" i="3"/>
  <c r="J1252" i="3"/>
  <c r="I1252" i="3"/>
  <c r="H1252" i="3"/>
  <c r="V1251" i="3"/>
  <c r="U1251" i="3"/>
  <c r="J1251" i="3"/>
  <c r="I1251" i="3"/>
  <c r="H1251" i="3"/>
  <c r="V1250" i="3"/>
  <c r="U1250" i="3"/>
  <c r="J1250" i="3"/>
  <c r="I1250" i="3"/>
  <c r="H1250" i="3"/>
  <c r="V1249" i="3"/>
  <c r="U1249" i="3"/>
  <c r="J1249" i="3"/>
  <c r="I1249" i="3"/>
  <c r="H1249" i="3"/>
  <c r="V1248" i="3"/>
  <c r="U1248" i="3"/>
  <c r="J1248" i="3"/>
  <c r="I1248" i="3"/>
  <c r="H1248" i="3"/>
  <c r="V1247" i="3"/>
  <c r="U1247" i="3"/>
  <c r="J1247" i="3"/>
  <c r="I1247" i="3"/>
  <c r="H1247" i="3"/>
  <c r="V1246" i="3"/>
  <c r="U1246" i="3"/>
  <c r="J1246" i="3"/>
  <c r="I1246" i="3"/>
  <c r="H1246" i="3"/>
  <c r="V1245" i="3"/>
  <c r="U1245" i="3"/>
  <c r="J1245" i="3"/>
  <c r="I1245" i="3"/>
  <c r="H1245" i="3"/>
  <c r="V1244" i="3"/>
  <c r="U1244" i="3"/>
  <c r="J1244" i="3"/>
  <c r="I1244" i="3"/>
  <c r="H1244" i="3"/>
  <c r="V1243" i="3"/>
  <c r="U1243" i="3"/>
  <c r="J1243" i="3"/>
  <c r="I1243" i="3"/>
  <c r="H1243" i="3"/>
  <c r="V1242" i="3"/>
  <c r="U1242" i="3"/>
  <c r="J1242" i="3"/>
  <c r="I1242" i="3"/>
  <c r="H1242" i="3"/>
  <c r="V1241" i="3"/>
  <c r="U1241" i="3"/>
  <c r="J1241" i="3"/>
  <c r="I1241" i="3"/>
  <c r="H1241" i="3"/>
  <c r="V1240" i="3"/>
  <c r="U1240" i="3"/>
  <c r="J1240" i="3"/>
  <c r="I1240" i="3"/>
  <c r="H1240" i="3"/>
  <c r="V1239" i="3"/>
  <c r="U1239" i="3"/>
  <c r="J1239" i="3"/>
  <c r="I1239" i="3"/>
  <c r="H1239" i="3"/>
  <c r="V1238" i="3"/>
  <c r="U1238" i="3"/>
  <c r="J1238" i="3"/>
  <c r="I1238" i="3"/>
  <c r="H1238" i="3"/>
  <c r="V1237" i="3"/>
  <c r="U1237" i="3"/>
  <c r="J1237" i="3"/>
  <c r="I1237" i="3"/>
  <c r="H1237" i="3"/>
  <c r="V1236" i="3"/>
  <c r="U1236" i="3"/>
  <c r="J1236" i="3"/>
  <c r="I1236" i="3"/>
  <c r="H1236" i="3"/>
  <c r="V1235" i="3"/>
  <c r="U1235" i="3"/>
  <c r="J1235" i="3"/>
  <c r="I1235" i="3"/>
  <c r="H1235" i="3"/>
  <c r="V1234" i="3"/>
  <c r="U1234" i="3"/>
  <c r="J1234" i="3"/>
  <c r="I1234" i="3"/>
  <c r="H1234" i="3"/>
  <c r="V1233" i="3"/>
  <c r="U1233" i="3"/>
  <c r="J1233" i="3"/>
  <c r="I1233" i="3"/>
  <c r="H1233" i="3"/>
  <c r="V1232" i="3"/>
  <c r="U1232" i="3"/>
  <c r="J1232" i="3"/>
  <c r="I1232" i="3"/>
  <c r="H1232" i="3"/>
  <c r="V1231" i="3"/>
  <c r="U1231" i="3"/>
  <c r="J1231" i="3"/>
  <c r="I1231" i="3"/>
  <c r="H1231" i="3"/>
  <c r="V1230" i="3"/>
  <c r="U1230" i="3"/>
  <c r="J1230" i="3"/>
  <c r="I1230" i="3"/>
  <c r="H1230" i="3"/>
  <c r="V1229" i="3"/>
  <c r="U1229" i="3"/>
  <c r="J1229" i="3"/>
  <c r="I1229" i="3"/>
  <c r="H1229" i="3"/>
  <c r="V1228" i="3"/>
  <c r="U1228" i="3"/>
  <c r="J1228" i="3"/>
  <c r="I1228" i="3"/>
  <c r="H1228" i="3"/>
  <c r="V1227" i="3"/>
  <c r="U1227" i="3"/>
  <c r="J1227" i="3"/>
  <c r="I1227" i="3"/>
  <c r="H1227" i="3"/>
  <c r="V1226" i="3"/>
  <c r="U1226" i="3"/>
  <c r="J1226" i="3"/>
  <c r="I1226" i="3"/>
  <c r="H1226" i="3"/>
  <c r="V1225" i="3"/>
  <c r="U1225" i="3"/>
  <c r="J1225" i="3"/>
  <c r="I1225" i="3"/>
  <c r="H1225" i="3"/>
  <c r="V1224" i="3"/>
  <c r="U1224" i="3"/>
  <c r="J1224" i="3"/>
  <c r="I1224" i="3"/>
  <c r="H1224" i="3"/>
  <c r="V1223" i="3"/>
  <c r="U1223" i="3"/>
  <c r="J1223" i="3"/>
  <c r="I1223" i="3"/>
  <c r="H1223" i="3"/>
  <c r="V1222" i="3"/>
  <c r="U1222" i="3"/>
  <c r="J1222" i="3"/>
  <c r="I1222" i="3"/>
  <c r="H1222" i="3"/>
  <c r="V1221" i="3"/>
  <c r="U1221" i="3"/>
  <c r="J1221" i="3"/>
  <c r="I1221" i="3"/>
  <c r="H1221" i="3"/>
  <c r="V1220" i="3"/>
  <c r="U1220" i="3"/>
  <c r="J1220" i="3"/>
  <c r="I1220" i="3"/>
  <c r="H1220" i="3"/>
  <c r="V1219" i="3"/>
  <c r="U1219" i="3"/>
  <c r="J1219" i="3"/>
  <c r="I1219" i="3"/>
  <c r="H1219" i="3"/>
  <c r="V1218" i="3"/>
  <c r="U1218" i="3"/>
  <c r="J1218" i="3"/>
  <c r="I1218" i="3"/>
  <c r="H1218" i="3"/>
  <c r="V1217" i="3"/>
  <c r="U1217" i="3"/>
  <c r="J1217" i="3"/>
  <c r="I1217" i="3"/>
  <c r="H1217" i="3"/>
  <c r="V1216" i="3"/>
  <c r="U1216" i="3"/>
  <c r="J1216" i="3"/>
  <c r="I1216" i="3"/>
  <c r="H1216" i="3"/>
  <c r="V1215" i="3"/>
  <c r="U1215" i="3"/>
  <c r="J1215" i="3"/>
  <c r="I1215" i="3"/>
  <c r="H1215" i="3"/>
  <c r="V1214" i="3"/>
  <c r="U1214" i="3"/>
  <c r="J1214" i="3"/>
  <c r="I1214" i="3"/>
  <c r="H1214" i="3"/>
  <c r="V1213" i="3"/>
  <c r="U1213" i="3"/>
  <c r="J1213" i="3"/>
  <c r="I1213" i="3"/>
  <c r="H1213" i="3"/>
  <c r="V1212" i="3"/>
  <c r="U1212" i="3"/>
  <c r="J1212" i="3"/>
  <c r="I1212" i="3"/>
  <c r="H1212" i="3"/>
  <c r="V1211" i="3"/>
  <c r="U1211" i="3"/>
  <c r="J1211" i="3"/>
  <c r="I1211" i="3"/>
  <c r="H1211" i="3"/>
  <c r="V1210" i="3"/>
  <c r="U1210" i="3"/>
  <c r="J1210" i="3"/>
  <c r="I1210" i="3"/>
  <c r="H1210" i="3"/>
  <c r="V1209" i="3"/>
  <c r="U1209" i="3"/>
  <c r="J1209" i="3"/>
  <c r="I1209" i="3"/>
  <c r="H1209" i="3"/>
  <c r="V1208" i="3"/>
  <c r="U1208" i="3"/>
  <c r="J1208" i="3"/>
  <c r="I1208" i="3"/>
  <c r="H1208" i="3"/>
  <c r="V1207" i="3"/>
  <c r="U1207" i="3"/>
  <c r="J1207" i="3"/>
  <c r="I1207" i="3"/>
  <c r="H1207" i="3"/>
  <c r="V1206" i="3"/>
  <c r="U1206" i="3"/>
  <c r="J1206" i="3"/>
  <c r="I1206" i="3"/>
  <c r="H1206" i="3"/>
  <c r="V1205" i="3"/>
  <c r="U1205" i="3"/>
  <c r="J1205" i="3"/>
  <c r="I1205" i="3"/>
  <c r="H1205" i="3"/>
  <c r="V1204" i="3"/>
  <c r="U1204" i="3"/>
  <c r="J1204" i="3"/>
  <c r="I1204" i="3"/>
  <c r="H1204" i="3"/>
  <c r="V1203" i="3"/>
  <c r="U1203" i="3"/>
  <c r="J1203" i="3"/>
  <c r="I1203" i="3"/>
  <c r="H1203" i="3"/>
  <c r="V1202" i="3"/>
  <c r="U1202" i="3"/>
  <c r="J1202" i="3"/>
  <c r="I1202" i="3"/>
  <c r="H1202" i="3"/>
  <c r="V1201" i="3"/>
  <c r="U1201" i="3"/>
  <c r="J1201" i="3"/>
  <c r="I1201" i="3"/>
  <c r="H1201" i="3"/>
  <c r="V1200" i="3"/>
  <c r="U1200" i="3"/>
  <c r="J1200" i="3"/>
  <c r="I1200" i="3"/>
  <c r="H1200" i="3"/>
  <c r="V1199" i="3"/>
  <c r="U1199" i="3"/>
  <c r="J1199" i="3"/>
  <c r="I1199" i="3"/>
  <c r="H1199" i="3"/>
  <c r="V1198" i="3"/>
  <c r="U1198" i="3"/>
  <c r="J1198" i="3"/>
  <c r="I1198" i="3"/>
  <c r="H1198" i="3"/>
  <c r="V1197" i="3"/>
  <c r="U1197" i="3"/>
  <c r="J1197" i="3"/>
  <c r="I1197" i="3"/>
  <c r="H1197" i="3"/>
  <c r="V1196" i="3"/>
  <c r="U1196" i="3"/>
  <c r="J1196" i="3"/>
  <c r="I1196" i="3"/>
  <c r="H1196" i="3"/>
  <c r="V1195" i="3"/>
  <c r="U1195" i="3"/>
  <c r="J1195" i="3"/>
  <c r="I1195" i="3"/>
  <c r="H1195" i="3"/>
  <c r="V1194" i="3"/>
  <c r="U1194" i="3"/>
  <c r="J1194" i="3"/>
  <c r="I1194" i="3"/>
  <c r="H1194" i="3"/>
  <c r="V1193" i="3"/>
  <c r="U1193" i="3"/>
  <c r="J1193" i="3"/>
  <c r="I1193" i="3"/>
  <c r="H1193" i="3"/>
  <c r="V1192" i="3"/>
  <c r="U1192" i="3"/>
  <c r="J1192" i="3"/>
  <c r="I1192" i="3"/>
  <c r="H1192" i="3"/>
  <c r="V1191" i="3"/>
  <c r="U1191" i="3"/>
  <c r="J1191" i="3"/>
  <c r="I1191" i="3"/>
  <c r="H1191" i="3"/>
  <c r="V1190" i="3"/>
  <c r="U1190" i="3"/>
  <c r="J1190" i="3"/>
  <c r="I1190" i="3"/>
  <c r="H1190" i="3"/>
  <c r="V1189" i="3"/>
  <c r="U1189" i="3"/>
  <c r="J1189" i="3"/>
  <c r="I1189" i="3"/>
  <c r="H1189" i="3"/>
  <c r="V1188" i="3"/>
  <c r="U1188" i="3"/>
  <c r="J1188" i="3"/>
  <c r="I1188" i="3"/>
  <c r="H1188" i="3"/>
  <c r="V1187" i="3"/>
  <c r="U1187" i="3"/>
  <c r="J1187" i="3"/>
  <c r="I1187" i="3"/>
  <c r="H1187" i="3"/>
  <c r="V1186" i="3"/>
  <c r="U1186" i="3"/>
  <c r="J1186" i="3"/>
  <c r="I1186" i="3"/>
  <c r="H1186" i="3"/>
  <c r="V1185" i="3"/>
  <c r="U1185" i="3"/>
  <c r="J1185" i="3"/>
  <c r="I1185" i="3"/>
  <c r="H1185" i="3"/>
  <c r="V1184" i="3"/>
  <c r="U1184" i="3"/>
  <c r="J1184" i="3"/>
  <c r="I1184" i="3"/>
  <c r="H1184" i="3"/>
  <c r="V1183" i="3"/>
  <c r="U1183" i="3"/>
  <c r="J1183" i="3"/>
  <c r="I1183" i="3"/>
  <c r="H1183" i="3"/>
  <c r="V1182" i="3"/>
  <c r="U1182" i="3"/>
  <c r="J1182" i="3"/>
  <c r="I1182" i="3"/>
  <c r="H1182" i="3"/>
  <c r="V1181" i="3"/>
  <c r="U1181" i="3"/>
  <c r="J1181" i="3"/>
  <c r="I1181" i="3"/>
  <c r="H1181" i="3"/>
  <c r="V1180" i="3"/>
  <c r="U1180" i="3"/>
  <c r="J1180" i="3"/>
  <c r="I1180" i="3"/>
  <c r="H1180" i="3"/>
  <c r="V1179" i="3"/>
  <c r="U1179" i="3"/>
  <c r="J1179" i="3"/>
  <c r="I1179" i="3"/>
  <c r="H1179" i="3"/>
  <c r="V1178" i="3"/>
  <c r="U1178" i="3"/>
  <c r="J1178" i="3"/>
  <c r="I1178" i="3"/>
  <c r="H1178" i="3"/>
  <c r="V1177" i="3"/>
  <c r="U1177" i="3"/>
  <c r="J1177" i="3"/>
  <c r="I1177" i="3"/>
  <c r="H1177" i="3"/>
  <c r="V1176" i="3"/>
  <c r="U1176" i="3"/>
  <c r="J1176" i="3"/>
  <c r="I1176" i="3"/>
  <c r="H1176" i="3"/>
  <c r="V1175" i="3"/>
  <c r="U1175" i="3"/>
  <c r="J1175" i="3"/>
  <c r="I1175" i="3"/>
  <c r="H1175" i="3"/>
  <c r="V1174" i="3"/>
  <c r="U1174" i="3"/>
  <c r="J1174" i="3"/>
  <c r="I1174" i="3"/>
  <c r="H1174" i="3"/>
  <c r="V1173" i="3"/>
  <c r="U1173" i="3"/>
  <c r="J1173" i="3"/>
  <c r="I1173" i="3"/>
  <c r="H1173" i="3"/>
  <c r="V1172" i="3"/>
  <c r="U1172" i="3"/>
  <c r="J1172" i="3"/>
  <c r="I1172" i="3"/>
  <c r="H1172" i="3"/>
  <c r="V1171" i="3"/>
  <c r="U1171" i="3"/>
  <c r="J1171" i="3"/>
  <c r="I1171" i="3"/>
  <c r="H1171" i="3"/>
  <c r="V1170" i="3"/>
  <c r="U1170" i="3"/>
  <c r="J1170" i="3"/>
  <c r="I1170" i="3"/>
  <c r="H1170" i="3"/>
  <c r="V1169" i="3"/>
  <c r="U1169" i="3"/>
  <c r="J1169" i="3"/>
  <c r="I1169" i="3"/>
  <c r="H1169" i="3"/>
  <c r="V1168" i="3"/>
  <c r="U1168" i="3"/>
  <c r="J1168" i="3"/>
  <c r="I1168" i="3"/>
  <c r="H1168" i="3"/>
  <c r="V1167" i="3"/>
  <c r="U1167" i="3"/>
  <c r="J1167" i="3"/>
  <c r="I1167" i="3"/>
  <c r="H1167" i="3"/>
  <c r="V1166" i="3"/>
  <c r="U1166" i="3"/>
  <c r="J1166" i="3"/>
  <c r="I1166" i="3"/>
  <c r="H1166" i="3"/>
  <c r="V1165" i="3"/>
  <c r="U1165" i="3"/>
  <c r="J1165" i="3"/>
  <c r="I1165" i="3"/>
  <c r="H1165" i="3"/>
  <c r="V1164" i="3"/>
  <c r="U1164" i="3"/>
  <c r="J1164" i="3"/>
  <c r="I1164" i="3"/>
  <c r="H1164" i="3"/>
  <c r="V1163" i="3"/>
  <c r="U1163" i="3"/>
  <c r="J1163" i="3"/>
  <c r="I1163" i="3"/>
  <c r="H1163" i="3"/>
  <c r="V1162" i="3"/>
  <c r="U1162" i="3"/>
  <c r="J1162" i="3"/>
  <c r="I1162" i="3"/>
  <c r="H1162" i="3"/>
  <c r="V1161" i="3"/>
  <c r="U1161" i="3"/>
  <c r="J1161" i="3"/>
  <c r="I1161" i="3"/>
  <c r="H1161" i="3"/>
  <c r="V1160" i="3"/>
  <c r="U1160" i="3"/>
  <c r="J1160" i="3"/>
  <c r="I1160" i="3"/>
  <c r="H1160" i="3"/>
  <c r="V1159" i="3"/>
  <c r="U1159" i="3"/>
  <c r="J1159" i="3"/>
  <c r="I1159" i="3"/>
  <c r="H1159" i="3"/>
  <c r="V1158" i="3"/>
  <c r="U1158" i="3"/>
  <c r="J1158" i="3"/>
  <c r="I1158" i="3"/>
  <c r="H1158" i="3"/>
  <c r="V1157" i="3"/>
  <c r="U1157" i="3"/>
  <c r="J1157" i="3"/>
  <c r="I1157" i="3"/>
  <c r="H1157" i="3"/>
  <c r="V1156" i="3"/>
  <c r="U1156" i="3"/>
  <c r="J1156" i="3"/>
  <c r="I1156" i="3"/>
  <c r="H1156" i="3"/>
  <c r="V1155" i="3"/>
  <c r="U1155" i="3"/>
  <c r="J1155" i="3"/>
  <c r="I1155" i="3"/>
  <c r="H1155" i="3"/>
  <c r="V1154" i="3"/>
  <c r="U1154" i="3"/>
  <c r="J1154" i="3"/>
  <c r="I1154" i="3"/>
  <c r="H1154" i="3"/>
  <c r="V1153" i="3"/>
  <c r="U1153" i="3"/>
  <c r="J1153" i="3"/>
  <c r="I1153" i="3"/>
  <c r="H1153" i="3"/>
  <c r="V1152" i="3"/>
  <c r="U1152" i="3"/>
  <c r="J1152" i="3"/>
  <c r="I1152" i="3"/>
  <c r="H1152" i="3"/>
  <c r="V1151" i="3"/>
  <c r="U1151" i="3"/>
  <c r="J1151" i="3"/>
  <c r="I1151" i="3"/>
  <c r="H1151" i="3"/>
  <c r="V1150" i="3"/>
  <c r="U1150" i="3"/>
  <c r="J1150" i="3"/>
  <c r="I1150" i="3"/>
  <c r="H1150" i="3"/>
  <c r="V1149" i="3"/>
  <c r="U1149" i="3"/>
  <c r="J1149" i="3"/>
  <c r="I1149" i="3"/>
  <c r="H1149" i="3"/>
  <c r="V1148" i="3"/>
  <c r="U1148" i="3"/>
  <c r="J1148" i="3"/>
  <c r="I1148" i="3"/>
  <c r="H1148" i="3"/>
  <c r="V1147" i="3"/>
  <c r="U1147" i="3"/>
  <c r="J1147" i="3"/>
  <c r="I1147" i="3"/>
  <c r="H1147" i="3"/>
  <c r="V1146" i="3"/>
  <c r="U1146" i="3"/>
  <c r="J1146" i="3"/>
  <c r="I1146" i="3"/>
  <c r="H1146" i="3"/>
  <c r="V1145" i="3"/>
  <c r="U1145" i="3"/>
  <c r="J1145" i="3"/>
  <c r="I1145" i="3"/>
  <c r="H1145" i="3"/>
  <c r="V1144" i="3"/>
  <c r="U1144" i="3"/>
  <c r="J1144" i="3"/>
  <c r="I1144" i="3"/>
  <c r="H1144" i="3"/>
  <c r="V1143" i="3"/>
  <c r="U1143" i="3"/>
  <c r="J1143" i="3"/>
  <c r="I1143" i="3"/>
  <c r="H1143" i="3"/>
  <c r="V1142" i="3"/>
  <c r="U1142" i="3"/>
  <c r="J1142" i="3"/>
  <c r="I1142" i="3"/>
  <c r="H1142" i="3"/>
  <c r="V1141" i="3"/>
  <c r="U1141" i="3"/>
  <c r="J1141" i="3"/>
  <c r="I1141" i="3"/>
  <c r="H1141" i="3"/>
  <c r="V1140" i="3"/>
  <c r="U1140" i="3"/>
  <c r="J1140" i="3"/>
  <c r="I1140" i="3"/>
  <c r="H1140" i="3"/>
  <c r="V1139" i="3"/>
  <c r="U1139" i="3"/>
  <c r="J1139" i="3"/>
  <c r="I1139" i="3"/>
  <c r="H1139" i="3"/>
  <c r="V1138" i="3"/>
  <c r="U1138" i="3"/>
  <c r="J1138" i="3"/>
  <c r="I1138" i="3"/>
  <c r="H1138" i="3"/>
  <c r="V1137" i="3"/>
  <c r="U1137" i="3"/>
  <c r="J1137" i="3"/>
  <c r="I1137" i="3"/>
  <c r="H1137" i="3"/>
  <c r="V1136" i="3"/>
  <c r="U1136" i="3"/>
  <c r="J1136" i="3"/>
  <c r="I1136" i="3"/>
  <c r="H1136" i="3"/>
  <c r="V1135" i="3"/>
  <c r="U1135" i="3"/>
  <c r="J1135" i="3"/>
  <c r="I1135" i="3"/>
  <c r="H1135" i="3"/>
  <c r="V1134" i="3"/>
  <c r="U1134" i="3"/>
  <c r="J1134" i="3"/>
  <c r="I1134" i="3"/>
  <c r="H1134" i="3"/>
  <c r="V1133" i="3"/>
  <c r="U1133" i="3"/>
  <c r="J1133" i="3"/>
  <c r="I1133" i="3"/>
  <c r="H1133" i="3"/>
  <c r="V1132" i="3"/>
  <c r="U1132" i="3"/>
  <c r="J1132" i="3"/>
  <c r="I1132" i="3"/>
  <c r="H1132" i="3"/>
  <c r="V1131" i="3"/>
  <c r="U1131" i="3"/>
  <c r="J1131" i="3"/>
  <c r="I1131" i="3"/>
  <c r="H1131" i="3"/>
  <c r="V1130" i="3"/>
  <c r="U1130" i="3"/>
  <c r="J1130" i="3"/>
  <c r="I1130" i="3"/>
  <c r="H1130" i="3"/>
  <c r="V1129" i="3"/>
  <c r="U1129" i="3"/>
  <c r="J1129" i="3"/>
  <c r="I1129" i="3"/>
  <c r="H1129" i="3"/>
  <c r="V1128" i="3"/>
  <c r="U1128" i="3"/>
  <c r="J1128" i="3"/>
  <c r="I1128" i="3"/>
  <c r="H1128" i="3"/>
  <c r="V1127" i="3"/>
  <c r="U1127" i="3"/>
  <c r="J1127" i="3"/>
  <c r="I1127" i="3"/>
  <c r="H1127" i="3"/>
  <c r="V1126" i="3"/>
  <c r="U1126" i="3"/>
  <c r="J1126" i="3"/>
  <c r="I1126" i="3"/>
  <c r="H1126" i="3"/>
  <c r="V1125" i="3"/>
  <c r="U1125" i="3"/>
  <c r="J1125" i="3"/>
  <c r="I1125" i="3"/>
  <c r="H1125" i="3"/>
  <c r="V1124" i="3"/>
  <c r="U1124" i="3"/>
  <c r="J1124" i="3"/>
  <c r="I1124" i="3"/>
  <c r="H1124" i="3"/>
  <c r="V1123" i="3"/>
  <c r="U1123" i="3"/>
  <c r="J1123" i="3"/>
  <c r="I1123" i="3"/>
  <c r="H1123" i="3"/>
  <c r="V1122" i="3"/>
  <c r="U1122" i="3"/>
  <c r="J1122" i="3"/>
  <c r="I1122" i="3"/>
  <c r="H1122" i="3"/>
  <c r="V1121" i="3"/>
  <c r="U1121" i="3"/>
  <c r="J1121" i="3"/>
  <c r="I1121" i="3"/>
  <c r="H1121" i="3"/>
  <c r="V1120" i="3"/>
  <c r="U1120" i="3"/>
  <c r="J1120" i="3"/>
  <c r="I1120" i="3"/>
  <c r="H1120" i="3"/>
  <c r="V1119" i="3"/>
  <c r="U1119" i="3"/>
  <c r="J1119" i="3"/>
  <c r="I1119" i="3"/>
  <c r="H1119" i="3"/>
  <c r="V1118" i="3"/>
  <c r="U1118" i="3"/>
  <c r="J1118" i="3"/>
  <c r="I1118" i="3"/>
  <c r="H1118" i="3"/>
  <c r="V1117" i="3"/>
  <c r="U1117" i="3"/>
  <c r="J1117" i="3"/>
  <c r="I1117" i="3"/>
  <c r="H1117" i="3"/>
  <c r="V1116" i="3"/>
  <c r="U1116" i="3"/>
  <c r="J1116" i="3"/>
  <c r="I1116" i="3"/>
  <c r="H1116" i="3"/>
  <c r="V1115" i="3"/>
  <c r="U1115" i="3"/>
  <c r="J1115" i="3"/>
  <c r="I1115" i="3"/>
  <c r="H1115" i="3"/>
  <c r="V1114" i="3"/>
  <c r="U1114" i="3"/>
  <c r="J1114" i="3"/>
  <c r="I1114" i="3"/>
  <c r="H1114" i="3"/>
  <c r="V1113" i="3"/>
  <c r="U1113" i="3"/>
  <c r="J1113" i="3"/>
  <c r="I1113" i="3"/>
  <c r="H1113" i="3"/>
  <c r="V1112" i="3"/>
  <c r="U1112" i="3"/>
  <c r="J1112" i="3"/>
  <c r="I1112" i="3"/>
  <c r="H1112" i="3"/>
  <c r="V1111" i="3"/>
  <c r="U1111" i="3"/>
  <c r="J1111" i="3"/>
  <c r="I1111" i="3"/>
  <c r="H1111" i="3"/>
  <c r="V1110" i="3"/>
  <c r="U1110" i="3"/>
  <c r="J1110" i="3"/>
  <c r="I1110" i="3"/>
  <c r="H1110" i="3"/>
  <c r="V1109" i="3"/>
  <c r="U1109" i="3"/>
  <c r="J1109" i="3"/>
  <c r="I1109" i="3"/>
  <c r="H1109" i="3"/>
  <c r="V1108" i="3"/>
  <c r="U1108" i="3"/>
  <c r="J1108" i="3"/>
  <c r="I1108" i="3"/>
  <c r="H1108" i="3"/>
  <c r="V1107" i="3"/>
  <c r="U1107" i="3"/>
  <c r="J1107" i="3"/>
  <c r="I1107" i="3"/>
  <c r="H1107" i="3"/>
  <c r="V1106" i="3"/>
  <c r="U1106" i="3"/>
  <c r="J1106" i="3"/>
  <c r="I1106" i="3"/>
  <c r="H1106" i="3"/>
  <c r="V1105" i="3"/>
  <c r="U1105" i="3"/>
  <c r="J1105" i="3"/>
  <c r="I1105" i="3"/>
  <c r="H1105" i="3"/>
  <c r="V1104" i="3"/>
  <c r="U1104" i="3"/>
  <c r="J1104" i="3"/>
  <c r="I1104" i="3"/>
  <c r="H1104" i="3"/>
  <c r="V1103" i="3"/>
  <c r="U1103" i="3"/>
  <c r="J1103" i="3"/>
  <c r="I1103" i="3"/>
  <c r="H1103" i="3"/>
  <c r="V1102" i="3"/>
  <c r="U1102" i="3"/>
  <c r="J1102" i="3"/>
  <c r="I1102" i="3"/>
  <c r="H1102" i="3"/>
  <c r="V1101" i="3"/>
  <c r="U1101" i="3"/>
  <c r="J1101" i="3"/>
  <c r="I1101" i="3"/>
  <c r="H1101" i="3"/>
  <c r="V1100" i="3"/>
  <c r="U1100" i="3"/>
  <c r="J1100" i="3"/>
  <c r="I1100" i="3"/>
  <c r="H1100" i="3"/>
  <c r="V1099" i="3"/>
  <c r="U1099" i="3"/>
  <c r="J1099" i="3"/>
  <c r="I1099" i="3"/>
  <c r="H1099" i="3"/>
  <c r="V1098" i="3"/>
  <c r="U1098" i="3"/>
  <c r="J1098" i="3"/>
  <c r="I1098" i="3"/>
  <c r="H1098" i="3"/>
  <c r="V1097" i="3"/>
  <c r="U1097" i="3"/>
  <c r="J1097" i="3"/>
  <c r="I1097" i="3"/>
  <c r="H1097" i="3"/>
  <c r="V1096" i="3"/>
  <c r="U1096" i="3"/>
  <c r="J1096" i="3"/>
  <c r="I1096" i="3"/>
  <c r="H1096" i="3"/>
  <c r="V1095" i="3"/>
  <c r="U1095" i="3"/>
  <c r="J1095" i="3"/>
  <c r="I1095" i="3"/>
  <c r="H1095" i="3"/>
  <c r="V1094" i="3"/>
  <c r="U1094" i="3"/>
  <c r="J1094" i="3"/>
  <c r="I1094" i="3"/>
  <c r="H1094" i="3"/>
  <c r="V1093" i="3"/>
  <c r="U1093" i="3"/>
  <c r="J1093" i="3"/>
  <c r="I1093" i="3"/>
  <c r="H1093" i="3"/>
  <c r="V1092" i="3"/>
  <c r="U1092" i="3"/>
  <c r="J1092" i="3"/>
  <c r="I1092" i="3"/>
  <c r="H1092" i="3"/>
  <c r="V1091" i="3"/>
  <c r="U1091" i="3"/>
  <c r="J1091" i="3"/>
  <c r="I1091" i="3"/>
  <c r="H1091" i="3"/>
  <c r="V1090" i="3"/>
  <c r="U1090" i="3"/>
  <c r="J1090" i="3"/>
  <c r="I1090" i="3"/>
  <c r="H1090" i="3"/>
  <c r="V1089" i="3"/>
  <c r="U1089" i="3"/>
  <c r="J1089" i="3"/>
  <c r="I1089" i="3"/>
  <c r="H1089" i="3"/>
  <c r="V1088" i="3"/>
  <c r="U1088" i="3"/>
  <c r="J1088" i="3"/>
  <c r="I1088" i="3"/>
  <c r="H1088" i="3"/>
  <c r="V1087" i="3"/>
  <c r="U1087" i="3"/>
  <c r="J1087" i="3"/>
  <c r="I1087" i="3"/>
  <c r="H1087" i="3"/>
  <c r="V1086" i="3"/>
  <c r="U1086" i="3"/>
  <c r="J1086" i="3"/>
  <c r="I1086" i="3"/>
  <c r="H1086" i="3"/>
  <c r="V1085" i="3"/>
  <c r="U1085" i="3"/>
  <c r="J1085" i="3"/>
  <c r="I1085" i="3"/>
  <c r="H1085" i="3"/>
  <c r="V1084" i="3"/>
  <c r="U1084" i="3"/>
  <c r="J1084" i="3"/>
  <c r="I1084" i="3"/>
  <c r="H1084" i="3"/>
  <c r="V1083" i="3"/>
  <c r="U1083" i="3"/>
  <c r="J1083" i="3"/>
  <c r="I1083" i="3"/>
  <c r="H1083" i="3"/>
  <c r="V1082" i="3"/>
  <c r="U1082" i="3"/>
  <c r="J1082" i="3"/>
  <c r="I1082" i="3"/>
  <c r="H1082" i="3"/>
  <c r="V1081" i="3"/>
  <c r="U1081" i="3"/>
  <c r="J1081" i="3"/>
  <c r="I1081" i="3"/>
  <c r="H1081" i="3"/>
  <c r="V1080" i="3"/>
  <c r="U1080" i="3"/>
  <c r="J1080" i="3"/>
  <c r="I1080" i="3"/>
  <c r="H1080" i="3"/>
  <c r="V1079" i="3"/>
  <c r="U1079" i="3"/>
  <c r="J1079" i="3"/>
  <c r="I1079" i="3"/>
  <c r="H1079" i="3"/>
  <c r="V1078" i="3"/>
  <c r="U1078" i="3"/>
  <c r="J1078" i="3"/>
  <c r="I1078" i="3"/>
  <c r="H1078" i="3"/>
  <c r="V1077" i="3"/>
  <c r="U1077" i="3"/>
  <c r="J1077" i="3"/>
  <c r="I1077" i="3"/>
  <c r="H1077" i="3"/>
  <c r="V1076" i="3"/>
  <c r="U1076" i="3"/>
  <c r="J1076" i="3"/>
  <c r="I1076" i="3"/>
  <c r="H1076" i="3"/>
  <c r="V1075" i="3"/>
  <c r="U1075" i="3"/>
  <c r="J1075" i="3"/>
  <c r="I1075" i="3"/>
  <c r="H1075" i="3"/>
  <c r="V1074" i="3"/>
  <c r="U1074" i="3"/>
  <c r="J1074" i="3"/>
  <c r="I1074" i="3"/>
  <c r="H1074" i="3"/>
  <c r="V1073" i="3"/>
  <c r="U1073" i="3"/>
  <c r="J1073" i="3"/>
  <c r="I1073" i="3"/>
  <c r="H1073" i="3"/>
  <c r="V1072" i="3"/>
  <c r="U1072" i="3"/>
  <c r="J1072" i="3"/>
  <c r="I1072" i="3"/>
  <c r="H1072" i="3"/>
  <c r="V1071" i="3"/>
  <c r="U1071" i="3"/>
  <c r="J1071" i="3"/>
  <c r="I1071" i="3"/>
  <c r="H1071" i="3"/>
  <c r="V1070" i="3"/>
  <c r="U1070" i="3"/>
  <c r="J1070" i="3"/>
  <c r="I1070" i="3"/>
  <c r="H1070" i="3"/>
  <c r="V1069" i="3"/>
  <c r="U1069" i="3"/>
  <c r="J1069" i="3"/>
  <c r="I1069" i="3"/>
  <c r="H1069" i="3"/>
  <c r="V1068" i="3"/>
  <c r="U1068" i="3"/>
  <c r="J1068" i="3"/>
  <c r="I1068" i="3"/>
  <c r="H1068" i="3"/>
  <c r="V1067" i="3"/>
  <c r="U1067" i="3"/>
  <c r="J1067" i="3"/>
  <c r="I1067" i="3"/>
  <c r="H1067" i="3"/>
  <c r="V1066" i="3"/>
  <c r="U1066" i="3"/>
  <c r="J1066" i="3"/>
  <c r="I1066" i="3"/>
  <c r="H1066" i="3"/>
  <c r="V1065" i="3"/>
  <c r="U1065" i="3"/>
  <c r="J1065" i="3"/>
  <c r="I1065" i="3"/>
  <c r="H1065" i="3"/>
  <c r="V1064" i="3"/>
  <c r="U1064" i="3"/>
  <c r="J1064" i="3"/>
  <c r="I1064" i="3"/>
  <c r="H1064" i="3"/>
  <c r="V1063" i="3"/>
  <c r="U1063" i="3"/>
  <c r="J1063" i="3"/>
  <c r="I1063" i="3"/>
  <c r="H1063" i="3"/>
  <c r="V1062" i="3"/>
  <c r="U1062" i="3"/>
  <c r="J1062" i="3"/>
  <c r="I1062" i="3"/>
  <c r="H1062" i="3"/>
  <c r="V1061" i="3"/>
  <c r="U1061" i="3"/>
  <c r="J1061" i="3"/>
  <c r="I1061" i="3"/>
  <c r="H1061" i="3"/>
  <c r="V1060" i="3"/>
  <c r="U1060" i="3"/>
  <c r="J1060" i="3"/>
  <c r="I1060" i="3"/>
  <c r="H1060" i="3"/>
  <c r="V1059" i="3"/>
  <c r="U1059" i="3"/>
  <c r="J1059" i="3"/>
  <c r="I1059" i="3"/>
  <c r="H1059" i="3"/>
  <c r="V1058" i="3"/>
  <c r="U1058" i="3"/>
  <c r="J1058" i="3"/>
  <c r="I1058" i="3"/>
  <c r="H1058" i="3"/>
  <c r="V1057" i="3"/>
  <c r="U1057" i="3"/>
  <c r="J1057" i="3"/>
  <c r="I1057" i="3"/>
  <c r="H1057" i="3"/>
  <c r="V1056" i="3"/>
  <c r="U1056" i="3"/>
  <c r="J1056" i="3"/>
  <c r="I1056" i="3"/>
  <c r="H1056" i="3"/>
  <c r="V1055" i="3"/>
  <c r="U1055" i="3"/>
  <c r="J1055" i="3"/>
  <c r="I1055" i="3"/>
  <c r="H1055" i="3"/>
  <c r="V1054" i="3"/>
  <c r="U1054" i="3"/>
  <c r="J1054" i="3"/>
  <c r="I1054" i="3"/>
  <c r="H1054" i="3"/>
  <c r="V1053" i="3"/>
  <c r="U1053" i="3"/>
  <c r="J1053" i="3"/>
  <c r="I1053" i="3"/>
  <c r="H1053" i="3"/>
  <c r="V1052" i="3"/>
  <c r="U1052" i="3"/>
  <c r="J1052" i="3"/>
  <c r="I1052" i="3"/>
  <c r="H1052" i="3"/>
  <c r="V1051" i="3"/>
  <c r="U1051" i="3"/>
  <c r="J1051" i="3"/>
  <c r="I1051" i="3"/>
  <c r="H1051" i="3"/>
  <c r="V1050" i="3"/>
  <c r="U1050" i="3"/>
  <c r="J1050" i="3"/>
  <c r="I1050" i="3"/>
  <c r="H1050" i="3"/>
  <c r="V1049" i="3"/>
  <c r="U1049" i="3"/>
  <c r="J1049" i="3"/>
  <c r="I1049" i="3"/>
  <c r="H1049" i="3"/>
  <c r="V1048" i="3"/>
  <c r="U1048" i="3"/>
  <c r="J1048" i="3"/>
  <c r="I1048" i="3"/>
  <c r="H1048" i="3"/>
  <c r="V1047" i="3"/>
  <c r="U1047" i="3"/>
  <c r="J1047" i="3"/>
  <c r="I1047" i="3"/>
  <c r="H1047" i="3"/>
  <c r="V1046" i="3"/>
  <c r="U1046" i="3"/>
  <c r="J1046" i="3"/>
  <c r="I1046" i="3"/>
  <c r="H1046" i="3"/>
  <c r="V1045" i="3"/>
  <c r="U1045" i="3"/>
  <c r="J1045" i="3"/>
  <c r="I1045" i="3"/>
  <c r="H1045" i="3"/>
  <c r="V1044" i="3"/>
  <c r="U1044" i="3"/>
  <c r="J1044" i="3"/>
  <c r="I1044" i="3"/>
  <c r="H1044" i="3"/>
  <c r="V1043" i="3"/>
  <c r="U1043" i="3"/>
  <c r="J1043" i="3"/>
  <c r="I1043" i="3"/>
  <c r="H1043" i="3"/>
  <c r="V1042" i="3"/>
  <c r="U1042" i="3"/>
  <c r="J1042" i="3"/>
  <c r="I1042" i="3"/>
  <c r="H1042" i="3"/>
  <c r="V1041" i="3"/>
  <c r="U1041" i="3"/>
  <c r="J1041" i="3"/>
  <c r="I1041" i="3"/>
  <c r="H1041" i="3"/>
  <c r="V1040" i="3"/>
  <c r="U1040" i="3"/>
  <c r="J1040" i="3"/>
  <c r="I1040" i="3"/>
  <c r="H1040" i="3"/>
  <c r="V1039" i="3"/>
  <c r="U1039" i="3"/>
  <c r="J1039" i="3"/>
  <c r="I1039" i="3"/>
  <c r="H1039" i="3"/>
  <c r="V1038" i="3"/>
  <c r="U1038" i="3"/>
  <c r="J1038" i="3"/>
  <c r="I1038" i="3"/>
  <c r="H1038" i="3"/>
  <c r="V1037" i="3"/>
  <c r="U1037" i="3"/>
  <c r="J1037" i="3"/>
  <c r="I1037" i="3"/>
  <c r="H1037" i="3"/>
  <c r="V1036" i="3"/>
  <c r="U1036" i="3"/>
  <c r="J1036" i="3"/>
  <c r="I1036" i="3"/>
  <c r="H1036" i="3"/>
  <c r="V1035" i="3"/>
  <c r="U1035" i="3"/>
  <c r="J1035" i="3"/>
  <c r="I1035" i="3"/>
  <c r="H1035" i="3"/>
  <c r="V1034" i="3"/>
  <c r="U1034" i="3"/>
  <c r="J1034" i="3"/>
  <c r="I1034" i="3"/>
  <c r="H1034" i="3"/>
  <c r="V1033" i="3"/>
  <c r="U1033" i="3"/>
  <c r="J1033" i="3"/>
  <c r="I1033" i="3"/>
  <c r="H1033" i="3"/>
  <c r="V1032" i="3"/>
  <c r="U1032" i="3"/>
  <c r="J1032" i="3"/>
  <c r="I1032" i="3"/>
  <c r="H1032" i="3"/>
  <c r="V1031" i="3"/>
  <c r="U1031" i="3"/>
  <c r="J1031" i="3"/>
  <c r="I1031" i="3"/>
  <c r="H1031" i="3"/>
  <c r="V1030" i="3"/>
  <c r="U1030" i="3"/>
  <c r="J1030" i="3"/>
  <c r="I1030" i="3"/>
  <c r="H1030" i="3"/>
  <c r="V1029" i="3"/>
  <c r="U1029" i="3"/>
  <c r="J1029" i="3"/>
  <c r="I1029" i="3"/>
  <c r="H1029" i="3"/>
  <c r="V1028" i="3"/>
  <c r="U1028" i="3"/>
  <c r="J1028" i="3"/>
  <c r="I1028" i="3"/>
  <c r="H1028" i="3"/>
  <c r="V1027" i="3"/>
  <c r="U1027" i="3"/>
  <c r="J1027" i="3"/>
  <c r="I1027" i="3"/>
  <c r="H1027" i="3"/>
  <c r="V1026" i="3"/>
  <c r="U1026" i="3"/>
  <c r="J1026" i="3"/>
  <c r="I1026" i="3"/>
  <c r="H1026" i="3"/>
  <c r="V1025" i="3"/>
  <c r="U1025" i="3"/>
  <c r="J1025" i="3"/>
  <c r="I1025" i="3"/>
  <c r="H1025" i="3"/>
  <c r="V1024" i="3"/>
  <c r="U1024" i="3"/>
  <c r="J1024" i="3"/>
  <c r="I1024" i="3"/>
  <c r="H1024" i="3"/>
  <c r="V1023" i="3"/>
  <c r="U1023" i="3"/>
  <c r="J1023" i="3"/>
  <c r="I1023" i="3"/>
  <c r="H1023" i="3"/>
  <c r="V1022" i="3"/>
  <c r="U1022" i="3"/>
  <c r="J1022" i="3"/>
  <c r="I1022" i="3"/>
  <c r="H1022" i="3"/>
  <c r="V1021" i="3"/>
  <c r="U1021" i="3"/>
  <c r="J1021" i="3"/>
  <c r="I1021" i="3"/>
  <c r="H1021" i="3"/>
  <c r="V1020" i="3"/>
  <c r="U1020" i="3"/>
  <c r="J1020" i="3"/>
  <c r="I1020" i="3"/>
  <c r="H1020" i="3"/>
  <c r="V1019" i="3"/>
  <c r="U1019" i="3"/>
  <c r="J1019" i="3"/>
  <c r="I1019" i="3"/>
  <c r="H1019" i="3"/>
  <c r="V1018" i="3"/>
  <c r="U1018" i="3"/>
  <c r="J1018" i="3"/>
  <c r="I1018" i="3"/>
  <c r="H1018" i="3"/>
  <c r="V1017" i="3"/>
  <c r="U1017" i="3"/>
  <c r="J1017" i="3"/>
  <c r="I1017" i="3"/>
  <c r="H1017" i="3"/>
  <c r="V1016" i="3"/>
  <c r="U1016" i="3"/>
  <c r="J1016" i="3"/>
  <c r="I1016" i="3"/>
  <c r="H1016" i="3"/>
  <c r="V1015" i="3"/>
  <c r="U1015" i="3"/>
  <c r="J1015" i="3"/>
  <c r="I1015" i="3"/>
  <c r="H1015" i="3"/>
  <c r="V1014" i="3"/>
  <c r="U1014" i="3"/>
  <c r="J1014" i="3"/>
  <c r="I1014" i="3"/>
  <c r="H1014" i="3"/>
  <c r="V1013" i="3"/>
  <c r="U1013" i="3"/>
  <c r="J1013" i="3"/>
  <c r="I1013" i="3"/>
  <c r="H1013" i="3"/>
  <c r="V1012" i="3"/>
  <c r="U1012" i="3"/>
  <c r="J1012" i="3"/>
  <c r="I1012" i="3"/>
  <c r="H1012" i="3"/>
  <c r="V1011" i="3"/>
  <c r="U1011" i="3"/>
  <c r="J1011" i="3"/>
  <c r="I1011" i="3"/>
  <c r="H1011" i="3"/>
  <c r="V1010" i="3"/>
  <c r="U1010" i="3"/>
  <c r="J1010" i="3"/>
  <c r="I1010" i="3"/>
  <c r="H1010" i="3"/>
  <c r="V1009" i="3"/>
  <c r="U1009" i="3"/>
  <c r="J1009" i="3"/>
  <c r="I1009" i="3"/>
  <c r="H1009" i="3"/>
  <c r="V1008" i="3"/>
  <c r="U1008" i="3"/>
  <c r="J1008" i="3"/>
  <c r="I1008" i="3"/>
  <c r="H1008" i="3"/>
  <c r="V1007" i="3"/>
  <c r="U1007" i="3"/>
  <c r="J1007" i="3"/>
  <c r="I1007" i="3"/>
  <c r="H1007" i="3"/>
  <c r="V1006" i="3"/>
  <c r="U1006" i="3"/>
  <c r="J1006" i="3"/>
  <c r="I1006" i="3"/>
  <c r="H1006" i="3"/>
  <c r="V1005" i="3"/>
  <c r="U1005" i="3"/>
  <c r="J1005" i="3"/>
  <c r="I1005" i="3"/>
  <c r="H1005" i="3"/>
  <c r="V1004" i="3"/>
  <c r="U1004" i="3"/>
  <c r="J1004" i="3"/>
  <c r="I1004" i="3"/>
  <c r="H1004" i="3"/>
  <c r="V1003" i="3"/>
  <c r="U1003" i="3"/>
  <c r="J1003" i="3"/>
  <c r="I1003" i="3"/>
  <c r="H1003" i="3"/>
  <c r="V1002" i="3"/>
  <c r="U1002" i="3"/>
  <c r="J1002" i="3"/>
  <c r="I1002" i="3"/>
  <c r="H1002" i="3"/>
  <c r="V1001" i="3"/>
  <c r="U1001" i="3"/>
  <c r="J1001" i="3"/>
  <c r="I1001" i="3"/>
  <c r="H1001" i="3"/>
  <c r="V1000" i="3"/>
  <c r="U1000" i="3"/>
  <c r="J1000" i="3"/>
  <c r="I1000" i="3"/>
  <c r="H1000" i="3"/>
  <c r="V999" i="3"/>
  <c r="U999" i="3"/>
  <c r="J999" i="3"/>
  <c r="I999" i="3"/>
  <c r="H999" i="3"/>
  <c r="V998" i="3"/>
  <c r="U998" i="3"/>
  <c r="J998" i="3"/>
  <c r="I998" i="3"/>
  <c r="H998" i="3"/>
  <c r="V997" i="3"/>
  <c r="U997" i="3"/>
  <c r="J997" i="3"/>
  <c r="I997" i="3"/>
  <c r="H997" i="3"/>
  <c r="V996" i="3"/>
  <c r="U996" i="3"/>
  <c r="J996" i="3"/>
  <c r="I996" i="3"/>
  <c r="H996" i="3"/>
  <c r="V995" i="3"/>
  <c r="U995" i="3"/>
  <c r="J995" i="3"/>
  <c r="I995" i="3"/>
  <c r="H995" i="3"/>
  <c r="V994" i="3"/>
  <c r="U994" i="3"/>
  <c r="J994" i="3"/>
  <c r="I994" i="3"/>
  <c r="H994" i="3"/>
  <c r="V993" i="3"/>
  <c r="U993" i="3"/>
  <c r="J993" i="3"/>
  <c r="I993" i="3"/>
  <c r="H993" i="3"/>
  <c r="V992" i="3"/>
  <c r="U992" i="3"/>
  <c r="J992" i="3"/>
  <c r="I992" i="3"/>
  <c r="H992" i="3"/>
  <c r="V991" i="3"/>
  <c r="U991" i="3"/>
  <c r="J991" i="3"/>
  <c r="I991" i="3"/>
  <c r="H991" i="3"/>
  <c r="V990" i="3"/>
  <c r="U990" i="3"/>
  <c r="J990" i="3"/>
  <c r="I990" i="3"/>
  <c r="H990" i="3"/>
  <c r="V989" i="3"/>
  <c r="U989" i="3"/>
  <c r="J989" i="3"/>
  <c r="I989" i="3"/>
  <c r="H989" i="3"/>
  <c r="V988" i="3"/>
  <c r="U988" i="3"/>
  <c r="J988" i="3"/>
  <c r="I988" i="3"/>
  <c r="H988" i="3"/>
  <c r="V987" i="3"/>
  <c r="U987" i="3"/>
  <c r="J987" i="3"/>
  <c r="I987" i="3"/>
  <c r="H987" i="3"/>
  <c r="V986" i="3"/>
  <c r="U986" i="3"/>
  <c r="J986" i="3"/>
  <c r="I986" i="3"/>
  <c r="H986" i="3"/>
  <c r="V985" i="3"/>
  <c r="U985" i="3"/>
  <c r="J985" i="3"/>
  <c r="I985" i="3"/>
  <c r="H985" i="3"/>
  <c r="V984" i="3"/>
  <c r="U984" i="3"/>
  <c r="J984" i="3"/>
  <c r="I984" i="3"/>
  <c r="H984" i="3"/>
  <c r="V983" i="3"/>
  <c r="U983" i="3"/>
  <c r="J983" i="3"/>
  <c r="I983" i="3"/>
  <c r="H983" i="3"/>
  <c r="V982" i="3"/>
  <c r="U982" i="3"/>
  <c r="J982" i="3"/>
  <c r="I982" i="3"/>
  <c r="H982" i="3"/>
  <c r="V981" i="3"/>
  <c r="U981" i="3"/>
  <c r="J981" i="3"/>
  <c r="I981" i="3"/>
  <c r="H981" i="3"/>
  <c r="V980" i="3"/>
  <c r="U980" i="3"/>
  <c r="J980" i="3"/>
  <c r="I980" i="3"/>
  <c r="H980" i="3"/>
  <c r="V979" i="3"/>
  <c r="U979" i="3"/>
  <c r="J979" i="3"/>
  <c r="I979" i="3"/>
  <c r="H979" i="3"/>
  <c r="V978" i="3"/>
  <c r="U978" i="3"/>
  <c r="J978" i="3"/>
  <c r="I978" i="3"/>
  <c r="H978" i="3"/>
  <c r="V977" i="3"/>
  <c r="U977" i="3"/>
  <c r="J977" i="3"/>
  <c r="I977" i="3"/>
  <c r="H977" i="3"/>
  <c r="V976" i="3"/>
  <c r="U976" i="3"/>
  <c r="J976" i="3"/>
  <c r="I976" i="3"/>
  <c r="H976" i="3"/>
  <c r="V975" i="3"/>
  <c r="U975" i="3"/>
  <c r="J975" i="3"/>
  <c r="I975" i="3"/>
  <c r="H975" i="3"/>
  <c r="V974" i="3"/>
  <c r="U974" i="3"/>
  <c r="J974" i="3"/>
  <c r="I974" i="3"/>
  <c r="H974" i="3"/>
  <c r="V973" i="3"/>
  <c r="U973" i="3"/>
  <c r="J973" i="3"/>
  <c r="I973" i="3"/>
  <c r="H973" i="3"/>
  <c r="V972" i="3"/>
  <c r="U972" i="3"/>
  <c r="J972" i="3"/>
  <c r="I972" i="3"/>
  <c r="H972" i="3"/>
  <c r="V971" i="3"/>
  <c r="U971" i="3"/>
  <c r="J971" i="3"/>
  <c r="I971" i="3"/>
  <c r="H971" i="3"/>
  <c r="V970" i="3"/>
  <c r="U970" i="3"/>
  <c r="J970" i="3"/>
  <c r="I970" i="3"/>
  <c r="H970" i="3"/>
  <c r="V969" i="3"/>
  <c r="U969" i="3"/>
  <c r="J969" i="3"/>
  <c r="I969" i="3"/>
  <c r="H969" i="3"/>
  <c r="V968" i="3"/>
  <c r="U968" i="3"/>
  <c r="J968" i="3"/>
  <c r="I968" i="3"/>
  <c r="H968" i="3"/>
  <c r="V967" i="3"/>
  <c r="U967" i="3"/>
  <c r="J967" i="3"/>
  <c r="I967" i="3"/>
  <c r="H967" i="3"/>
  <c r="V966" i="3"/>
  <c r="U966" i="3"/>
  <c r="J966" i="3"/>
  <c r="I966" i="3"/>
  <c r="H966" i="3"/>
  <c r="V965" i="3"/>
  <c r="U965" i="3"/>
  <c r="J965" i="3"/>
  <c r="I965" i="3"/>
  <c r="H965" i="3"/>
  <c r="V964" i="3"/>
  <c r="U964" i="3"/>
  <c r="J964" i="3"/>
  <c r="I964" i="3"/>
  <c r="H964" i="3"/>
  <c r="V963" i="3"/>
  <c r="U963" i="3"/>
  <c r="J963" i="3"/>
  <c r="I963" i="3"/>
  <c r="H963" i="3"/>
  <c r="V962" i="3"/>
  <c r="U962" i="3"/>
  <c r="J962" i="3"/>
  <c r="I962" i="3"/>
  <c r="H962" i="3"/>
  <c r="V961" i="3"/>
  <c r="U961" i="3"/>
  <c r="J961" i="3"/>
  <c r="I961" i="3"/>
  <c r="H961" i="3"/>
  <c r="V960" i="3"/>
  <c r="U960" i="3"/>
  <c r="J960" i="3"/>
  <c r="I960" i="3"/>
  <c r="H960" i="3"/>
  <c r="V959" i="3"/>
  <c r="U959" i="3"/>
  <c r="J959" i="3"/>
  <c r="I959" i="3"/>
  <c r="H959" i="3"/>
  <c r="V958" i="3"/>
  <c r="U958" i="3"/>
  <c r="J958" i="3"/>
  <c r="I958" i="3"/>
  <c r="H958" i="3"/>
  <c r="V957" i="3"/>
  <c r="U957" i="3"/>
  <c r="J957" i="3"/>
  <c r="I957" i="3"/>
  <c r="H957" i="3"/>
  <c r="V956" i="3"/>
  <c r="U956" i="3"/>
  <c r="J956" i="3"/>
  <c r="I956" i="3"/>
  <c r="H956" i="3"/>
  <c r="V955" i="3"/>
  <c r="U955" i="3"/>
  <c r="J955" i="3"/>
  <c r="I955" i="3"/>
  <c r="H955" i="3"/>
  <c r="V954" i="3"/>
  <c r="U954" i="3"/>
  <c r="J954" i="3"/>
  <c r="I954" i="3"/>
  <c r="H954" i="3"/>
  <c r="V953" i="3"/>
  <c r="U953" i="3"/>
  <c r="J953" i="3"/>
  <c r="I953" i="3"/>
  <c r="H953" i="3"/>
  <c r="V952" i="3"/>
  <c r="U952" i="3"/>
  <c r="J952" i="3"/>
  <c r="I952" i="3"/>
  <c r="H952" i="3"/>
  <c r="V951" i="3"/>
  <c r="U951" i="3"/>
  <c r="J951" i="3"/>
  <c r="I951" i="3"/>
  <c r="H951" i="3"/>
  <c r="V950" i="3"/>
  <c r="U950" i="3"/>
  <c r="J950" i="3"/>
  <c r="I950" i="3"/>
  <c r="H950" i="3"/>
  <c r="V949" i="3"/>
  <c r="U949" i="3"/>
  <c r="J949" i="3"/>
  <c r="I949" i="3"/>
  <c r="H949" i="3"/>
  <c r="V948" i="3"/>
  <c r="U948" i="3"/>
  <c r="J948" i="3"/>
  <c r="I948" i="3"/>
  <c r="H948" i="3"/>
  <c r="V947" i="3"/>
  <c r="U947" i="3"/>
  <c r="J947" i="3"/>
  <c r="I947" i="3"/>
  <c r="H947" i="3"/>
  <c r="V946" i="3"/>
  <c r="U946" i="3"/>
  <c r="J946" i="3"/>
  <c r="I946" i="3"/>
  <c r="H946" i="3"/>
  <c r="V945" i="3"/>
  <c r="U945" i="3"/>
  <c r="J945" i="3"/>
  <c r="I945" i="3"/>
  <c r="H945" i="3"/>
  <c r="V944" i="3"/>
  <c r="U944" i="3"/>
  <c r="J944" i="3"/>
  <c r="I944" i="3"/>
  <c r="H944" i="3"/>
  <c r="V943" i="3"/>
  <c r="U943" i="3"/>
  <c r="J943" i="3"/>
  <c r="I943" i="3"/>
  <c r="H943" i="3"/>
  <c r="V942" i="3"/>
  <c r="U942" i="3"/>
  <c r="J942" i="3"/>
  <c r="I942" i="3"/>
  <c r="H942" i="3"/>
  <c r="V941" i="3"/>
  <c r="U941" i="3"/>
  <c r="J941" i="3"/>
  <c r="I941" i="3"/>
  <c r="H941" i="3"/>
  <c r="V940" i="3"/>
  <c r="U940" i="3"/>
  <c r="J940" i="3"/>
  <c r="I940" i="3"/>
  <c r="H940" i="3"/>
  <c r="V939" i="3"/>
  <c r="U939" i="3"/>
  <c r="J939" i="3"/>
  <c r="I939" i="3"/>
  <c r="H939" i="3"/>
  <c r="V938" i="3"/>
  <c r="U938" i="3"/>
  <c r="J938" i="3"/>
  <c r="I938" i="3"/>
  <c r="H938" i="3"/>
  <c r="V937" i="3"/>
  <c r="U937" i="3"/>
  <c r="J937" i="3"/>
  <c r="I937" i="3"/>
  <c r="H937" i="3"/>
  <c r="V936" i="3"/>
  <c r="U936" i="3"/>
  <c r="J936" i="3"/>
  <c r="I936" i="3"/>
  <c r="H936" i="3"/>
  <c r="V935" i="3"/>
  <c r="U935" i="3"/>
  <c r="J935" i="3"/>
  <c r="I935" i="3"/>
  <c r="H935" i="3"/>
  <c r="V934" i="3"/>
  <c r="U934" i="3"/>
  <c r="J934" i="3"/>
  <c r="I934" i="3"/>
  <c r="H934" i="3"/>
  <c r="V933" i="3"/>
  <c r="U933" i="3"/>
  <c r="J933" i="3"/>
  <c r="I933" i="3"/>
  <c r="H933" i="3"/>
  <c r="V932" i="3"/>
  <c r="U932" i="3"/>
  <c r="J932" i="3"/>
  <c r="I932" i="3"/>
  <c r="H932" i="3"/>
  <c r="V931" i="3"/>
  <c r="U931" i="3"/>
  <c r="J931" i="3"/>
  <c r="I931" i="3"/>
  <c r="H931" i="3"/>
  <c r="V930" i="3"/>
  <c r="U930" i="3"/>
  <c r="J930" i="3"/>
  <c r="I930" i="3"/>
  <c r="H930" i="3"/>
  <c r="V929" i="3"/>
  <c r="U929" i="3"/>
  <c r="J929" i="3"/>
  <c r="I929" i="3"/>
  <c r="H929" i="3"/>
  <c r="V928" i="3"/>
  <c r="U928" i="3"/>
  <c r="J928" i="3"/>
  <c r="I928" i="3"/>
  <c r="H928" i="3"/>
  <c r="V927" i="3"/>
  <c r="U927" i="3"/>
  <c r="J927" i="3"/>
  <c r="I927" i="3"/>
  <c r="H927" i="3"/>
  <c r="V926" i="3"/>
  <c r="U926" i="3"/>
  <c r="J926" i="3"/>
  <c r="I926" i="3"/>
  <c r="H926" i="3"/>
  <c r="V925" i="3"/>
  <c r="U925" i="3"/>
  <c r="J925" i="3"/>
  <c r="I925" i="3"/>
  <c r="H925" i="3"/>
  <c r="V924" i="3"/>
  <c r="U924" i="3"/>
  <c r="J924" i="3"/>
  <c r="I924" i="3"/>
  <c r="H924" i="3"/>
  <c r="V923" i="3"/>
  <c r="U923" i="3"/>
  <c r="J923" i="3"/>
  <c r="I923" i="3"/>
  <c r="H923" i="3"/>
  <c r="V922" i="3"/>
  <c r="U922" i="3"/>
  <c r="J922" i="3"/>
  <c r="I922" i="3"/>
  <c r="H922" i="3"/>
  <c r="V921" i="3"/>
  <c r="U921" i="3"/>
  <c r="J921" i="3"/>
  <c r="I921" i="3"/>
  <c r="H921" i="3"/>
  <c r="V920" i="3"/>
  <c r="U920" i="3"/>
  <c r="J920" i="3"/>
  <c r="I920" i="3"/>
  <c r="H920" i="3"/>
  <c r="V919" i="3"/>
  <c r="U919" i="3"/>
  <c r="J919" i="3"/>
  <c r="I919" i="3"/>
  <c r="H919" i="3"/>
  <c r="V918" i="3"/>
  <c r="U918" i="3"/>
  <c r="J918" i="3"/>
  <c r="I918" i="3"/>
  <c r="H918" i="3"/>
  <c r="V917" i="3"/>
  <c r="U917" i="3"/>
  <c r="J917" i="3"/>
  <c r="I917" i="3"/>
  <c r="H917" i="3"/>
  <c r="V916" i="3"/>
  <c r="U916" i="3"/>
  <c r="J916" i="3"/>
  <c r="I916" i="3"/>
  <c r="H916" i="3"/>
  <c r="V915" i="3"/>
  <c r="U915" i="3"/>
  <c r="J915" i="3"/>
  <c r="I915" i="3"/>
  <c r="H915" i="3"/>
  <c r="V914" i="3"/>
  <c r="U914" i="3"/>
  <c r="J914" i="3"/>
  <c r="I914" i="3"/>
  <c r="H914" i="3"/>
  <c r="V913" i="3"/>
  <c r="U913" i="3"/>
  <c r="J913" i="3"/>
  <c r="I913" i="3"/>
  <c r="H913" i="3"/>
  <c r="V912" i="3"/>
  <c r="U912" i="3"/>
  <c r="J912" i="3"/>
  <c r="I912" i="3"/>
  <c r="H912" i="3"/>
  <c r="V911" i="3"/>
  <c r="U911" i="3"/>
  <c r="J911" i="3"/>
  <c r="I911" i="3"/>
  <c r="H911" i="3"/>
  <c r="V910" i="3"/>
  <c r="U910" i="3"/>
  <c r="J910" i="3"/>
  <c r="I910" i="3"/>
  <c r="H910" i="3"/>
  <c r="V909" i="3"/>
  <c r="U909" i="3"/>
  <c r="J909" i="3"/>
  <c r="I909" i="3"/>
  <c r="H909" i="3"/>
  <c r="V908" i="3"/>
  <c r="U908" i="3"/>
  <c r="J908" i="3"/>
  <c r="I908" i="3"/>
  <c r="H908" i="3"/>
  <c r="V907" i="3"/>
  <c r="U907" i="3"/>
  <c r="J907" i="3"/>
  <c r="I907" i="3"/>
  <c r="H907" i="3"/>
  <c r="V906" i="3"/>
  <c r="U906" i="3"/>
  <c r="J906" i="3"/>
  <c r="I906" i="3"/>
  <c r="H906" i="3"/>
  <c r="V905" i="3"/>
  <c r="U905" i="3"/>
  <c r="J905" i="3"/>
  <c r="I905" i="3"/>
  <c r="H905" i="3"/>
  <c r="V904" i="3"/>
  <c r="U904" i="3"/>
  <c r="J904" i="3"/>
  <c r="I904" i="3"/>
  <c r="H904" i="3"/>
  <c r="V903" i="3"/>
  <c r="U903" i="3"/>
  <c r="J903" i="3"/>
  <c r="I903" i="3"/>
  <c r="H903" i="3"/>
  <c r="V902" i="3"/>
  <c r="U902" i="3"/>
  <c r="J902" i="3"/>
  <c r="I902" i="3"/>
  <c r="H902" i="3"/>
  <c r="V901" i="3"/>
  <c r="U901" i="3"/>
  <c r="J901" i="3"/>
  <c r="I901" i="3"/>
  <c r="H901" i="3"/>
  <c r="V900" i="3"/>
  <c r="U900" i="3"/>
  <c r="J900" i="3"/>
  <c r="I900" i="3"/>
  <c r="H900" i="3"/>
  <c r="V899" i="3"/>
  <c r="U899" i="3"/>
  <c r="J899" i="3"/>
  <c r="I899" i="3"/>
  <c r="H899" i="3"/>
  <c r="V898" i="3"/>
  <c r="U898" i="3"/>
  <c r="J898" i="3"/>
  <c r="I898" i="3"/>
  <c r="H898" i="3"/>
  <c r="V897" i="3"/>
  <c r="U897" i="3"/>
  <c r="J897" i="3"/>
  <c r="I897" i="3"/>
  <c r="H897" i="3"/>
  <c r="V896" i="3"/>
  <c r="U896" i="3"/>
  <c r="J896" i="3"/>
  <c r="I896" i="3"/>
  <c r="H896" i="3"/>
  <c r="V895" i="3"/>
  <c r="U895" i="3"/>
  <c r="J895" i="3"/>
  <c r="I895" i="3"/>
  <c r="H895" i="3"/>
  <c r="V894" i="3"/>
  <c r="U894" i="3"/>
  <c r="J894" i="3"/>
  <c r="I894" i="3"/>
  <c r="H894" i="3"/>
  <c r="V893" i="3"/>
  <c r="U893" i="3"/>
  <c r="J893" i="3"/>
  <c r="I893" i="3"/>
  <c r="H893" i="3"/>
  <c r="V892" i="3"/>
  <c r="U892" i="3"/>
  <c r="J892" i="3"/>
  <c r="I892" i="3"/>
  <c r="H892" i="3"/>
  <c r="V891" i="3"/>
  <c r="U891" i="3"/>
  <c r="J891" i="3"/>
  <c r="I891" i="3"/>
  <c r="H891" i="3"/>
  <c r="V890" i="3"/>
  <c r="U890" i="3"/>
  <c r="J890" i="3"/>
  <c r="I890" i="3"/>
  <c r="H890" i="3"/>
  <c r="V889" i="3"/>
  <c r="U889" i="3"/>
  <c r="J889" i="3"/>
  <c r="I889" i="3"/>
  <c r="H889" i="3"/>
  <c r="V888" i="3"/>
  <c r="U888" i="3"/>
  <c r="J888" i="3"/>
  <c r="I888" i="3"/>
  <c r="H888" i="3"/>
  <c r="V887" i="3"/>
  <c r="U887" i="3"/>
  <c r="J887" i="3"/>
  <c r="I887" i="3"/>
  <c r="H887" i="3"/>
  <c r="V886" i="3"/>
  <c r="U886" i="3"/>
  <c r="J886" i="3"/>
  <c r="I886" i="3"/>
  <c r="H886" i="3"/>
  <c r="V885" i="3"/>
  <c r="U885" i="3"/>
  <c r="J885" i="3"/>
  <c r="I885" i="3"/>
  <c r="H885" i="3"/>
  <c r="V884" i="3"/>
  <c r="U884" i="3"/>
  <c r="J884" i="3"/>
  <c r="I884" i="3"/>
  <c r="H884" i="3"/>
  <c r="V883" i="3"/>
  <c r="U883" i="3"/>
  <c r="J883" i="3"/>
  <c r="I883" i="3"/>
  <c r="H883" i="3"/>
  <c r="V882" i="3"/>
  <c r="U882" i="3"/>
  <c r="J882" i="3"/>
  <c r="I882" i="3"/>
  <c r="H882" i="3"/>
  <c r="V881" i="3"/>
  <c r="U881" i="3"/>
  <c r="J881" i="3"/>
  <c r="I881" i="3"/>
  <c r="H881" i="3"/>
  <c r="V880" i="3"/>
  <c r="U880" i="3"/>
  <c r="J880" i="3"/>
  <c r="I880" i="3"/>
  <c r="H880" i="3"/>
  <c r="V879" i="3"/>
  <c r="U879" i="3"/>
  <c r="J879" i="3"/>
  <c r="I879" i="3"/>
  <c r="H879" i="3"/>
  <c r="V878" i="3"/>
  <c r="U878" i="3"/>
  <c r="J878" i="3"/>
  <c r="I878" i="3"/>
  <c r="H878" i="3"/>
  <c r="V877" i="3"/>
  <c r="U877" i="3"/>
  <c r="J877" i="3"/>
  <c r="I877" i="3"/>
  <c r="H877" i="3"/>
  <c r="V876" i="3"/>
  <c r="U876" i="3"/>
  <c r="J876" i="3"/>
  <c r="I876" i="3"/>
  <c r="H876" i="3"/>
  <c r="V875" i="3"/>
  <c r="U875" i="3"/>
  <c r="J875" i="3"/>
  <c r="I875" i="3"/>
  <c r="H875" i="3"/>
  <c r="V874" i="3"/>
  <c r="U874" i="3"/>
  <c r="J874" i="3"/>
  <c r="I874" i="3"/>
  <c r="H874" i="3"/>
  <c r="V873" i="3"/>
  <c r="U873" i="3"/>
  <c r="J873" i="3"/>
  <c r="I873" i="3"/>
  <c r="H873" i="3"/>
  <c r="V872" i="3"/>
  <c r="U872" i="3"/>
  <c r="J872" i="3"/>
  <c r="I872" i="3"/>
  <c r="H872" i="3"/>
  <c r="V871" i="3"/>
  <c r="U871" i="3"/>
  <c r="J871" i="3"/>
  <c r="I871" i="3"/>
  <c r="H871" i="3"/>
  <c r="V870" i="3"/>
  <c r="U870" i="3"/>
  <c r="J870" i="3"/>
  <c r="I870" i="3"/>
  <c r="H870" i="3"/>
  <c r="V869" i="3"/>
  <c r="U869" i="3"/>
  <c r="J869" i="3"/>
  <c r="I869" i="3"/>
  <c r="H869" i="3"/>
  <c r="V868" i="3"/>
  <c r="U868" i="3"/>
  <c r="J868" i="3"/>
  <c r="I868" i="3"/>
  <c r="H868" i="3"/>
  <c r="V867" i="3"/>
  <c r="U867" i="3"/>
  <c r="J867" i="3"/>
  <c r="I867" i="3"/>
  <c r="H867" i="3"/>
  <c r="V866" i="3"/>
  <c r="U866" i="3"/>
  <c r="J866" i="3"/>
  <c r="I866" i="3"/>
  <c r="H866" i="3"/>
  <c r="V865" i="3"/>
  <c r="U865" i="3"/>
  <c r="J865" i="3"/>
  <c r="I865" i="3"/>
  <c r="H865" i="3"/>
  <c r="V864" i="3"/>
  <c r="U864" i="3"/>
  <c r="J864" i="3"/>
  <c r="I864" i="3"/>
  <c r="H864" i="3"/>
  <c r="V863" i="3"/>
  <c r="U863" i="3"/>
  <c r="J863" i="3"/>
  <c r="I863" i="3"/>
  <c r="H863" i="3"/>
  <c r="V862" i="3"/>
  <c r="U862" i="3"/>
  <c r="J862" i="3"/>
  <c r="I862" i="3"/>
  <c r="H862" i="3"/>
  <c r="V861" i="3"/>
  <c r="U861" i="3"/>
  <c r="J861" i="3"/>
  <c r="I861" i="3"/>
  <c r="H861" i="3"/>
  <c r="V860" i="3"/>
  <c r="U860" i="3"/>
  <c r="J860" i="3"/>
  <c r="I860" i="3"/>
  <c r="H860" i="3"/>
  <c r="V859" i="3"/>
  <c r="U859" i="3"/>
  <c r="J859" i="3"/>
  <c r="I859" i="3"/>
  <c r="H859" i="3"/>
  <c r="V858" i="3"/>
  <c r="U858" i="3"/>
  <c r="J858" i="3"/>
  <c r="I858" i="3"/>
  <c r="H858" i="3"/>
  <c r="V857" i="3"/>
  <c r="U857" i="3"/>
  <c r="J857" i="3"/>
  <c r="I857" i="3"/>
  <c r="H857" i="3"/>
  <c r="V856" i="3"/>
  <c r="U856" i="3"/>
  <c r="J856" i="3"/>
  <c r="I856" i="3"/>
  <c r="H856" i="3"/>
  <c r="V855" i="3"/>
  <c r="U855" i="3"/>
  <c r="J855" i="3"/>
  <c r="I855" i="3"/>
  <c r="H855" i="3"/>
  <c r="V854" i="3"/>
  <c r="U854" i="3"/>
  <c r="J854" i="3"/>
  <c r="I854" i="3"/>
  <c r="H854" i="3"/>
  <c r="V853" i="3"/>
  <c r="U853" i="3"/>
  <c r="J853" i="3"/>
  <c r="I853" i="3"/>
  <c r="H853" i="3"/>
  <c r="V852" i="3"/>
  <c r="U852" i="3"/>
  <c r="J852" i="3"/>
  <c r="I852" i="3"/>
  <c r="H852" i="3"/>
  <c r="V851" i="3"/>
  <c r="U851" i="3"/>
  <c r="J851" i="3"/>
  <c r="I851" i="3"/>
  <c r="H851" i="3"/>
  <c r="V850" i="3"/>
  <c r="U850" i="3"/>
  <c r="J850" i="3"/>
  <c r="I850" i="3"/>
  <c r="H850" i="3"/>
  <c r="V849" i="3"/>
  <c r="U849" i="3"/>
  <c r="J849" i="3"/>
  <c r="I849" i="3"/>
  <c r="H849" i="3"/>
  <c r="V848" i="3"/>
  <c r="U848" i="3"/>
  <c r="J848" i="3"/>
  <c r="I848" i="3"/>
  <c r="H848" i="3"/>
  <c r="V847" i="3"/>
  <c r="U847" i="3"/>
  <c r="J847" i="3"/>
  <c r="I847" i="3"/>
  <c r="H847" i="3"/>
  <c r="V846" i="3"/>
  <c r="U846" i="3"/>
  <c r="J846" i="3"/>
  <c r="I846" i="3"/>
  <c r="H846" i="3"/>
  <c r="V845" i="3"/>
  <c r="U845" i="3"/>
  <c r="J845" i="3"/>
  <c r="I845" i="3"/>
  <c r="H845" i="3"/>
  <c r="V844" i="3"/>
  <c r="U844" i="3"/>
  <c r="J844" i="3"/>
  <c r="I844" i="3"/>
  <c r="H844" i="3"/>
  <c r="V843" i="3"/>
  <c r="U843" i="3"/>
  <c r="J843" i="3"/>
  <c r="I843" i="3"/>
  <c r="H843" i="3"/>
  <c r="V842" i="3"/>
  <c r="U842" i="3"/>
  <c r="J842" i="3"/>
  <c r="I842" i="3"/>
  <c r="H842" i="3"/>
  <c r="V841" i="3"/>
  <c r="U841" i="3"/>
  <c r="J841" i="3"/>
  <c r="I841" i="3"/>
  <c r="H841" i="3"/>
  <c r="V840" i="3"/>
  <c r="U840" i="3"/>
  <c r="J840" i="3"/>
  <c r="I840" i="3"/>
  <c r="H840" i="3"/>
  <c r="V839" i="3"/>
  <c r="U839" i="3"/>
  <c r="J839" i="3"/>
  <c r="I839" i="3"/>
  <c r="H839" i="3"/>
  <c r="V838" i="3"/>
  <c r="U838" i="3"/>
  <c r="J838" i="3"/>
  <c r="I838" i="3"/>
  <c r="H838" i="3"/>
  <c r="V837" i="3"/>
  <c r="U837" i="3"/>
  <c r="J837" i="3"/>
  <c r="I837" i="3"/>
  <c r="H837" i="3"/>
  <c r="V836" i="3"/>
  <c r="U836" i="3"/>
  <c r="J836" i="3"/>
  <c r="I836" i="3"/>
  <c r="H836" i="3"/>
  <c r="V835" i="3"/>
  <c r="U835" i="3"/>
  <c r="J835" i="3"/>
  <c r="I835" i="3"/>
  <c r="H835" i="3"/>
  <c r="V834" i="3"/>
  <c r="U834" i="3"/>
  <c r="J834" i="3"/>
  <c r="I834" i="3"/>
  <c r="H834" i="3"/>
  <c r="V833" i="3"/>
  <c r="U833" i="3"/>
  <c r="J833" i="3"/>
  <c r="I833" i="3"/>
  <c r="H833" i="3"/>
  <c r="V832" i="3"/>
  <c r="U832" i="3"/>
  <c r="J832" i="3"/>
  <c r="I832" i="3"/>
  <c r="H832" i="3"/>
  <c r="V831" i="3"/>
  <c r="U831" i="3"/>
  <c r="J831" i="3"/>
  <c r="I831" i="3"/>
  <c r="H831" i="3"/>
  <c r="V830" i="3"/>
  <c r="U830" i="3"/>
  <c r="J830" i="3"/>
  <c r="I830" i="3"/>
  <c r="H830" i="3"/>
  <c r="V829" i="3"/>
  <c r="U829" i="3"/>
  <c r="J829" i="3"/>
  <c r="I829" i="3"/>
  <c r="H829" i="3"/>
  <c r="V828" i="3"/>
  <c r="U828" i="3"/>
  <c r="J828" i="3"/>
  <c r="I828" i="3"/>
  <c r="H828" i="3"/>
  <c r="V827" i="3"/>
  <c r="U827" i="3"/>
  <c r="J827" i="3"/>
  <c r="I827" i="3"/>
  <c r="H827" i="3"/>
  <c r="V826" i="3"/>
  <c r="U826" i="3"/>
  <c r="J826" i="3"/>
  <c r="I826" i="3"/>
  <c r="H826" i="3"/>
  <c r="V825" i="3"/>
  <c r="U825" i="3"/>
  <c r="J825" i="3"/>
  <c r="I825" i="3"/>
  <c r="H825" i="3"/>
  <c r="V824" i="3"/>
  <c r="U824" i="3"/>
  <c r="J824" i="3"/>
  <c r="I824" i="3"/>
  <c r="H824" i="3"/>
  <c r="V823" i="3"/>
  <c r="U823" i="3"/>
  <c r="J823" i="3"/>
  <c r="I823" i="3"/>
  <c r="H823" i="3"/>
  <c r="V822" i="3"/>
  <c r="U822" i="3"/>
  <c r="J822" i="3"/>
  <c r="I822" i="3"/>
  <c r="H822" i="3"/>
  <c r="V821" i="3"/>
  <c r="U821" i="3"/>
  <c r="J821" i="3"/>
  <c r="I821" i="3"/>
  <c r="H821" i="3"/>
  <c r="V820" i="3"/>
  <c r="U820" i="3"/>
  <c r="J820" i="3"/>
  <c r="I820" i="3"/>
  <c r="H820" i="3"/>
  <c r="V819" i="3"/>
  <c r="U819" i="3"/>
  <c r="J819" i="3"/>
  <c r="I819" i="3"/>
  <c r="H819" i="3"/>
  <c r="V818" i="3"/>
  <c r="U818" i="3"/>
  <c r="J818" i="3"/>
  <c r="I818" i="3"/>
  <c r="H818" i="3"/>
  <c r="V817" i="3"/>
  <c r="U817" i="3"/>
  <c r="J817" i="3"/>
  <c r="I817" i="3"/>
  <c r="H817" i="3"/>
  <c r="V816" i="3"/>
  <c r="U816" i="3"/>
  <c r="J816" i="3"/>
  <c r="I816" i="3"/>
  <c r="H816" i="3"/>
  <c r="V815" i="3"/>
  <c r="U815" i="3"/>
  <c r="J815" i="3"/>
  <c r="I815" i="3"/>
  <c r="H815" i="3"/>
  <c r="V814" i="3"/>
  <c r="U814" i="3"/>
  <c r="J814" i="3"/>
  <c r="I814" i="3"/>
  <c r="H814" i="3"/>
  <c r="V813" i="3"/>
  <c r="U813" i="3"/>
  <c r="J813" i="3"/>
  <c r="I813" i="3"/>
  <c r="H813" i="3"/>
  <c r="V812" i="3"/>
  <c r="U812" i="3"/>
  <c r="J812" i="3"/>
  <c r="I812" i="3"/>
  <c r="H812" i="3"/>
  <c r="V811" i="3"/>
  <c r="U811" i="3"/>
  <c r="J811" i="3"/>
  <c r="I811" i="3"/>
  <c r="H811" i="3"/>
  <c r="V810" i="3"/>
  <c r="U810" i="3"/>
  <c r="J810" i="3"/>
  <c r="I810" i="3"/>
  <c r="H810" i="3"/>
  <c r="V809" i="3"/>
  <c r="U809" i="3"/>
  <c r="J809" i="3"/>
  <c r="I809" i="3"/>
  <c r="H809" i="3"/>
  <c r="V808" i="3"/>
  <c r="U808" i="3"/>
  <c r="J808" i="3"/>
  <c r="I808" i="3"/>
  <c r="H808" i="3"/>
  <c r="V807" i="3"/>
  <c r="U807" i="3"/>
  <c r="J807" i="3"/>
  <c r="I807" i="3"/>
  <c r="H807" i="3"/>
  <c r="V806" i="3"/>
  <c r="U806" i="3"/>
  <c r="J806" i="3"/>
  <c r="I806" i="3"/>
  <c r="H806" i="3"/>
  <c r="V805" i="3"/>
  <c r="U805" i="3"/>
  <c r="J805" i="3"/>
  <c r="I805" i="3"/>
  <c r="H805" i="3"/>
  <c r="V804" i="3"/>
  <c r="U804" i="3"/>
  <c r="J804" i="3"/>
  <c r="I804" i="3"/>
  <c r="H804" i="3"/>
  <c r="V803" i="3"/>
  <c r="U803" i="3"/>
  <c r="J803" i="3"/>
  <c r="I803" i="3"/>
  <c r="H803" i="3"/>
  <c r="V802" i="3"/>
  <c r="U802" i="3"/>
  <c r="J802" i="3"/>
  <c r="I802" i="3"/>
  <c r="H802" i="3"/>
  <c r="V801" i="3"/>
  <c r="U801" i="3"/>
  <c r="J801" i="3"/>
  <c r="I801" i="3"/>
  <c r="H801" i="3"/>
  <c r="V800" i="3"/>
  <c r="U800" i="3"/>
  <c r="J800" i="3"/>
  <c r="I800" i="3"/>
  <c r="H800" i="3"/>
  <c r="V799" i="3"/>
  <c r="U799" i="3"/>
  <c r="J799" i="3"/>
  <c r="I799" i="3"/>
  <c r="H799" i="3"/>
  <c r="V798" i="3"/>
  <c r="U798" i="3"/>
  <c r="J798" i="3"/>
  <c r="I798" i="3"/>
  <c r="H798" i="3"/>
  <c r="V797" i="3"/>
  <c r="U797" i="3"/>
  <c r="J797" i="3"/>
  <c r="I797" i="3"/>
  <c r="H797" i="3"/>
  <c r="V796" i="3"/>
  <c r="U796" i="3"/>
  <c r="J796" i="3"/>
  <c r="I796" i="3"/>
  <c r="H796" i="3"/>
  <c r="V795" i="3"/>
  <c r="U795" i="3"/>
  <c r="J795" i="3"/>
  <c r="I795" i="3"/>
  <c r="H795" i="3"/>
  <c r="V794" i="3"/>
  <c r="U794" i="3"/>
  <c r="J794" i="3"/>
  <c r="I794" i="3"/>
  <c r="H794" i="3"/>
  <c r="V793" i="3"/>
  <c r="U793" i="3"/>
  <c r="J793" i="3"/>
  <c r="I793" i="3"/>
  <c r="H793" i="3"/>
  <c r="V792" i="3"/>
  <c r="U792" i="3"/>
  <c r="J792" i="3"/>
  <c r="I792" i="3"/>
  <c r="H792" i="3"/>
  <c r="V791" i="3"/>
  <c r="U791" i="3"/>
  <c r="J791" i="3"/>
  <c r="I791" i="3"/>
  <c r="H791" i="3"/>
  <c r="V790" i="3"/>
  <c r="U790" i="3"/>
  <c r="J790" i="3"/>
  <c r="I790" i="3"/>
  <c r="H790" i="3"/>
  <c r="V789" i="3"/>
  <c r="U789" i="3"/>
  <c r="J789" i="3"/>
  <c r="I789" i="3"/>
  <c r="H789" i="3"/>
  <c r="V788" i="3"/>
  <c r="U788" i="3"/>
  <c r="J788" i="3"/>
  <c r="I788" i="3"/>
  <c r="H788" i="3"/>
  <c r="V787" i="3"/>
  <c r="U787" i="3"/>
  <c r="J787" i="3"/>
  <c r="I787" i="3"/>
  <c r="H787" i="3"/>
  <c r="V786" i="3"/>
  <c r="U786" i="3"/>
  <c r="J786" i="3"/>
  <c r="I786" i="3"/>
  <c r="H786" i="3"/>
  <c r="V785" i="3"/>
  <c r="U785" i="3"/>
  <c r="J785" i="3"/>
  <c r="I785" i="3"/>
  <c r="H785" i="3"/>
  <c r="V784" i="3"/>
  <c r="U784" i="3"/>
  <c r="J784" i="3"/>
  <c r="I784" i="3"/>
  <c r="H784" i="3"/>
  <c r="V783" i="3"/>
  <c r="U783" i="3"/>
  <c r="J783" i="3"/>
  <c r="I783" i="3"/>
  <c r="H783" i="3"/>
  <c r="V782" i="3"/>
  <c r="U782" i="3"/>
  <c r="J782" i="3"/>
  <c r="I782" i="3"/>
  <c r="H782" i="3"/>
  <c r="V781" i="3"/>
  <c r="U781" i="3"/>
  <c r="J781" i="3"/>
  <c r="I781" i="3"/>
  <c r="H781" i="3"/>
  <c r="V780" i="3"/>
  <c r="U780" i="3"/>
  <c r="J780" i="3"/>
  <c r="I780" i="3"/>
  <c r="H780" i="3"/>
  <c r="V779" i="3"/>
  <c r="U779" i="3"/>
  <c r="J779" i="3"/>
  <c r="I779" i="3"/>
  <c r="H779" i="3"/>
  <c r="V778" i="3"/>
  <c r="U778" i="3"/>
  <c r="J778" i="3"/>
  <c r="I778" i="3"/>
  <c r="H778" i="3"/>
  <c r="V777" i="3"/>
  <c r="U777" i="3"/>
  <c r="J777" i="3"/>
  <c r="I777" i="3"/>
  <c r="H777" i="3"/>
  <c r="V776" i="3"/>
  <c r="U776" i="3"/>
  <c r="J776" i="3"/>
  <c r="I776" i="3"/>
  <c r="H776" i="3"/>
  <c r="V775" i="3"/>
  <c r="U775" i="3"/>
  <c r="J775" i="3"/>
  <c r="I775" i="3"/>
  <c r="H775" i="3"/>
  <c r="V774" i="3"/>
  <c r="U774" i="3"/>
  <c r="J774" i="3"/>
  <c r="I774" i="3"/>
  <c r="H774" i="3"/>
  <c r="V773" i="3"/>
  <c r="U773" i="3"/>
  <c r="J773" i="3"/>
  <c r="I773" i="3"/>
  <c r="H773" i="3"/>
  <c r="V772" i="3"/>
  <c r="U772" i="3"/>
  <c r="J772" i="3"/>
  <c r="I772" i="3"/>
  <c r="H772" i="3"/>
  <c r="V771" i="3"/>
  <c r="U771" i="3"/>
  <c r="J771" i="3"/>
  <c r="I771" i="3"/>
  <c r="H771" i="3"/>
  <c r="V770" i="3"/>
  <c r="U770" i="3"/>
  <c r="J770" i="3"/>
  <c r="I770" i="3"/>
  <c r="H770" i="3"/>
  <c r="V769" i="3"/>
  <c r="U769" i="3"/>
  <c r="J769" i="3"/>
  <c r="I769" i="3"/>
  <c r="H769" i="3"/>
  <c r="V768" i="3"/>
  <c r="U768" i="3"/>
  <c r="J768" i="3"/>
  <c r="I768" i="3"/>
  <c r="H768" i="3"/>
  <c r="V767" i="3"/>
  <c r="U767" i="3"/>
  <c r="J767" i="3"/>
  <c r="I767" i="3"/>
  <c r="H767" i="3"/>
  <c r="V766" i="3"/>
  <c r="U766" i="3"/>
  <c r="J766" i="3"/>
  <c r="I766" i="3"/>
  <c r="H766" i="3"/>
  <c r="V765" i="3"/>
  <c r="U765" i="3"/>
  <c r="J765" i="3"/>
  <c r="I765" i="3"/>
  <c r="H765" i="3"/>
  <c r="V764" i="3"/>
  <c r="U764" i="3"/>
  <c r="J764" i="3"/>
  <c r="I764" i="3"/>
  <c r="H764" i="3"/>
  <c r="V763" i="3"/>
  <c r="U763" i="3"/>
  <c r="J763" i="3"/>
  <c r="I763" i="3"/>
  <c r="H763" i="3"/>
  <c r="V762" i="3"/>
  <c r="U762" i="3"/>
  <c r="J762" i="3"/>
  <c r="I762" i="3"/>
  <c r="H762" i="3"/>
  <c r="V761" i="3"/>
  <c r="U761" i="3"/>
  <c r="J761" i="3"/>
  <c r="I761" i="3"/>
  <c r="H761" i="3"/>
  <c r="V760" i="3"/>
  <c r="U760" i="3"/>
  <c r="J760" i="3"/>
  <c r="I760" i="3"/>
  <c r="H760" i="3"/>
  <c r="V759" i="3"/>
  <c r="U759" i="3"/>
  <c r="J759" i="3"/>
  <c r="I759" i="3"/>
  <c r="H759" i="3"/>
  <c r="V758" i="3"/>
  <c r="U758" i="3"/>
  <c r="J758" i="3"/>
  <c r="I758" i="3"/>
  <c r="H758" i="3"/>
  <c r="V757" i="3"/>
  <c r="U757" i="3"/>
  <c r="J757" i="3"/>
  <c r="I757" i="3"/>
  <c r="H757" i="3"/>
  <c r="V756" i="3"/>
  <c r="U756" i="3"/>
  <c r="J756" i="3"/>
  <c r="I756" i="3"/>
  <c r="H756" i="3"/>
  <c r="V755" i="3"/>
  <c r="U755" i="3"/>
  <c r="J755" i="3"/>
  <c r="I755" i="3"/>
  <c r="H755" i="3"/>
  <c r="V754" i="3"/>
  <c r="U754" i="3"/>
  <c r="J754" i="3"/>
  <c r="I754" i="3"/>
  <c r="H754" i="3"/>
  <c r="V753" i="3"/>
  <c r="U753" i="3"/>
  <c r="J753" i="3"/>
  <c r="I753" i="3"/>
  <c r="H753" i="3"/>
  <c r="V752" i="3"/>
  <c r="U752" i="3"/>
  <c r="J752" i="3"/>
  <c r="I752" i="3"/>
  <c r="H752" i="3"/>
  <c r="V751" i="3"/>
  <c r="U751" i="3"/>
  <c r="J751" i="3"/>
  <c r="I751" i="3"/>
  <c r="H751" i="3"/>
  <c r="V750" i="3"/>
  <c r="U750" i="3"/>
  <c r="J750" i="3"/>
  <c r="I750" i="3"/>
  <c r="H750" i="3"/>
  <c r="V749" i="3"/>
  <c r="U749" i="3"/>
  <c r="J749" i="3"/>
  <c r="I749" i="3"/>
  <c r="H749" i="3"/>
  <c r="V748" i="3"/>
  <c r="U748" i="3"/>
  <c r="J748" i="3"/>
  <c r="I748" i="3"/>
  <c r="H748" i="3"/>
  <c r="V747" i="3"/>
  <c r="U747" i="3"/>
  <c r="J747" i="3"/>
  <c r="I747" i="3"/>
  <c r="H747" i="3"/>
  <c r="V746" i="3"/>
  <c r="U746" i="3"/>
  <c r="J746" i="3"/>
  <c r="I746" i="3"/>
  <c r="H746" i="3"/>
  <c r="V745" i="3"/>
  <c r="U745" i="3"/>
  <c r="J745" i="3"/>
  <c r="I745" i="3"/>
  <c r="H745" i="3"/>
  <c r="V744" i="3"/>
  <c r="U744" i="3"/>
  <c r="J744" i="3"/>
  <c r="I744" i="3"/>
  <c r="H744" i="3"/>
  <c r="V743" i="3"/>
  <c r="U743" i="3"/>
  <c r="J743" i="3"/>
  <c r="I743" i="3"/>
  <c r="H743" i="3"/>
  <c r="V742" i="3"/>
  <c r="U742" i="3"/>
  <c r="J742" i="3"/>
  <c r="I742" i="3"/>
  <c r="H742" i="3"/>
  <c r="V741" i="3"/>
  <c r="U741" i="3"/>
  <c r="J741" i="3"/>
  <c r="I741" i="3"/>
  <c r="H741" i="3"/>
  <c r="V740" i="3"/>
  <c r="U740" i="3"/>
  <c r="J740" i="3"/>
  <c r="I740" i="3"/>
  <c r="H740" i="3"/>
  <c r="V739" i="3"/>
  <c r="U739" i="3"/>
  <c r="J739" i="3"/>
  <c r="I739" i="3"/>
  <c r="H739" i="3"/>
  <c r="V738" i="3"/>
  <c r="U738" i="3"/>
  <c r="J738" i="3"/>
  <c r="I738" i="3"/>
  <c r="H738" i="3"/>
  <c r="V737" i="3"/>
  <c r="U737" i="3"/>
  <c r="J737" i="3"/>
  <c r="I737" i="3"/>
  <c r="H737" i="3"/>
  <c r="V736" i="3"/>
  <c r="U736" i="3"/>
  <c r="J736" i="3"/>
  <c r="I736" i="3"/>
  <c r="H736" i="3"/>
  <c r="V735" i="3"/>
  <c r="U735" i="3"/>
  <c r="J735" i="3"/>
  <c r="I735" i="3"/>
  <c r="H735" i="3"/>
  <c r="V734" i="3"/>
  <c r="U734" i="3"/>
  <c r="J734" i="3"/>
  <c r="I734" i="3"/>
  <c r="H734" i="3"/>
  <c r="V733" i="3"/>
  <c r="U733" i="3"/>
  <c r="J733" i="3"/>
  <c r="I733" i="3"/>
  <c r="H733" i="3"/>
  <c r="V732" i="3"/>
  <c r="U732" i="3"/>
  <c r="J732" i="3"/>
  <c r="I732" i="3"/>
  <c r="H732" i="3"/>
  <c r="V731" i="3"/>
  <c r="U731" i="3"/>
  <c r="J731" i="3"/>
  <c r="I731" i="3"/>
  <c r="H731" i="3"/>
  <c r="V730" i="3"/>
  <c r="U730" i="3"/>
  <c r="J730" i="3"/>
  <c r="I730" i="3"/>
  <c r="H730" i="3"/>
  <c r="V729" i="3"/>
  <c r="U729" i="3"/>
  <c r="J729" i="3"/>
  <c r="I729" i="3"/>
  <c r="H729" i="3"/>
  <c r="V728" i="3"/>
  <c r="U728" i="3"/>
  <c r="J728" i="3"/>
  <c r="I728" i="3"/>
  <c r="H728" i="3"/>
  <c r="V727" i="3"/>
  <c r="U727" i="3"/>
  <c r="J727" i="3"/>
  <c r="I727" i="3"/>
  <c r="H727" i="3"/>
  <c r="V726" i="3"/>
  <c r="U726" i="3"/>
  <c r="J726" i="3"/>
  <c r="I726" i="3"/>
  <c r="H726" i="3"/>
  <c r="V725" i="3"/>
  <c r="U725" i="3"/>
  <c r="J725" i="3"/>
  <c r="I725" i="3"/>
  <c r="H725" i="3"/>
  <c r="V724" i="3"/>
  <c r="U724" i="3"/>
  <c r="J724" i="3"/>
  <c r="I724" i="3"/>
  <c r="H724" i="3"/>
  <c r="V723" i="3"/>
  <c r="U723" i="3"/>
  <c r="J723" i="3"/>
  <c r="I723" i="3"/>
  <c r="H723" i="3"/>
  <c r="V722" i="3"/>
  <c r="U722" i="3"/>
  <c r="J722" i="3"/>
  <c r="I722" i="3"/>
  <c r="H722" i="3"/>
  <c r="V721" i="3"/>
  <c r="U721" i="3"/>
  <c r="J721" i="3"/>
  <c r="I721" i="3"/>
  <c r="H721" i="3"/>
  <c r="V720" i="3"/>
  <c r="U720" i="3"/>
  <c r="J720" i="3"/>
  <c r="I720" i="3"/>
  <c r="H720" i="3"/>
  <c r="V719" i="3"/>
  <c r="U719" i="3"/>
  <c r="J719" i="3"/>
  <c r="I719" i="3"/>
  <c r="H719" i="3"/>
  <c r="V718" i="3"/>
  <c r="U718" i="3"/>
  <c r="J718" i="3"/>
  <c r="I718" i="3"/>
  <c r="H718" i="3"/>
  <c r="V717" i="3"/>
  <c r="U717" i="3"/>
  <c r="J717" i="3"/>
  <c r="I717" i="3"/>
  <c r="H717" i="3"/>
  <c r="V716" i="3"/>
  <c r="U716" i="3"/>
  <c r="J716" i="3"/>
  <c r="I716" i="3"/>
  <c r="H716" i="3"/>
  <c r="V715" i="3"/>
  <c r="U715" i="3"/>
  <c r="J715" i="3"/>
  <c r="I715" i="3"/>
  <c r="H715" i="3"/>
  <c r="V714" i="3"/>
  <c r="U714" i="3"/>
  <c r="J714" i="3"/>
  <c r="I714" i="3"/>
  <c r="H714" i="3"/>
  <c r="V713" i="3"/>
  <c r="U713" i="3"/>
  <c r="J713" i="3"/>
  <c r="I713" i="3"/>
  <c r="H713" i="3"/>
  <c r="V712" i="3"/>
  <c r="U712" i="3"/>
  <c r="J712" i="3"/>
  <c r="I712" i="3"/>
  <c r="H712" i="3"/>
  <c r="V711" i="3"/>
  <c r="U711" i="3"/>
  <c r="J711" i="3"/>
  <c r="I711" i="3"/>
  <c r="H711" i="3"/>
  <c r="V710" i="3"/>
  <c r="U710" i="3"/>
  <c r="J710" i="3"/>
  <c r="I710" i="3"/>
  <c r="H710" i="3"/>
  <c r="V709" i="3"/>
  <c r="U709" i="3"/>
  <c r="J709" i="3"/>
  <c r="I709" i="3"/>
  <c r="H709" i="3"/>
  <c r="V708" i="3"/>
  <c r="U708" i="3"/>
  <c r="J708" i="3"/>
  <c r="I708" i="3"/>
  <c r="H708" i="3"/>
  <c r="V707" i="3"/>
  <c r="U707" i="3"/>
  <c r="J707" i="3"/>
  <c r="I707" i="3"/>
  <c r="H707" i="3"/>
  <c r="V706" i="3"/>
  <c r="U706" i="3"/>
  <c r="J706" i="3"/>
  <c r="I706" i="3"/>
  <c r="H706" i="3"/>
  <c r="V705" i="3"/>
  <c r="U705" i="3"/>
  <c r="J705" i="3"/>
  <c r="I705" i="3"/>
  <c r="H705" i="3"/>
  <c r="V704" i="3"/>
  <c r="U704" i="3"/>
  <c r="J704" i="3"/>
  <c r="I704" i="3"/>
  <c r="H704" i="3"/>
  <c r="V703" i="3"/>
  <c r="U703" i="3"/>
  <c r="J703" i="3"/>
  <c r="I703" i="3"/>
  <c r="H703" i="3"/>
  <c r="V702" i="3"/>
  <c r="U702" i="3"/>
  <c r="J702" i="3"/>
  <c r="I702" i="3"/>
  <c r="H702" i="3"/>
  <c r="V701" i="3"/>
  <c r="U701" i="3"/>
  <c r="J701" i="3"/>
  <c r="I701" i="3"/>
  <c r="H701" i="3"/>
  <c r="V700" i="3"/>
  <c r="U700" i="3"/>
  <c r="J700" i="3"/>
  <c r="I700" i="3"/>
  <c r="H700" i="3"/>
  <c r="V699" i="3"/>
  <c r="U699" i="3"/>
  <c r="J699" i="3"/>
  <c r="I699" i="3"/>
  <c r="H699" i="3"/>
  <c r="V698" i="3"/>
  <c r="U698" i="3"/>
  <c r="J698" i="3"/>
  <c r="I698" i="3"/>
  <c r="H698" i="3"/>
  <c r="V697" i="3"/>
  <c r="U697" i="3"/>
  <c r="J697" i="3"/>
  <c r="I697" i="3"/>
  <c r="H697" i="3"/>
  <c r="V696" i="3"/>
  <c r="U696" i="3"/>
  <c r="J696" i="3"/>
  <c r="I696" i="3"/>
  <c r="H696" i="3"/>
  <c r="V695" i="3"/>
  <c r="U695" i="3"/>
  <c r="J695" i="3"/>
  <c r="I695" i="3"/>
  <c r="H695" i="3"/>
  <c r="V694" i="3"/>
  <c r="U694" i="3"/>
  <c r="J694" i="3"/>
  <c r="I694" i="3"/>
  <c r="H694" i="3"/>
  <c r="V693" i="3"/>
  <c r="U693" i="3"/>
  <c r="J693" i="3"/>
  <c r="I693" i="3"/>
  <c r="H693" i="3"/>
  <c r="V692" i="3"/>
  <c r="U692" i="3"/>
  <c r="J692" i="3"/>
  <c r="I692" i="3"/>
  <c r="H692" i="3"/>
  <c r="V691" i="3"/>
  <c r="U691" i="3"/>
  <c r="J691" i="3"/>
  <c r="I691" i="3"/>
  <c r="H691" i="3"/>
  <c r="V690" i="3"/>
  <c r="U690" i="3"/>
  <c r="J690" i="3"/>
  <c r="I690" i="3"/>
  <c r="H690" i="3"/>
  <c r="V689" i="3"/>
  <c r="U689" i="3"/>
  <c r="J689" i="3"/>
  <c r="I689" i="3"/>
  <c r="H689" i="3"/>
  <c r="V688" i="3"/>
  <c r="U688" i="3"/>
  <c r="J688" i="3"/>
  <c r="I688" i="3"/>
  <c r="H688" i="3"/>
  <c r="V687" i="3"/>
  <c r="U687" i="3"/>
  <c r="J687" i="3"/>
  <c r="I687" i="3"/>
  <c r="H687" i="3"/>
  <c r="V686" i="3"/>
  <c r="U686" i="3"/>
  <c r="J686" i="3"/>
  <c r="I686" i="3"/>
  <c r="H686" i="3"/>
  <c r="V685" i="3"/>
  <c r="U685" i="3"/>
  <c r="J685" i="3"/>
  <c r="I685" i="3"/>
  <c r="H685" i="3"/>
  <c r="V684" i="3"/>
  <c r="U684" i="3"/>
  <c r="J684" i="3"/>
  <c r="I684" i="3"/>
  <c r="H684" i="3"/>
  <c r="V683" i="3"/>
  <c r="U683" i="3"/>
  <c r="J683" i="3"/>
  <c r="I683" i="3"/>
  <c r="H683" i="3"/>
  <c r="V682" i="3"/>
  <c r="U682" i="3"/>
  <c r="J682" i="3"/>
  <c r="I682" i="3"/>
  <c r="H682" i="3"/>
  <c r="V681" i="3"/>
  <c r="U681" i="3"/>
  <c r="J681" i="3"/>
  <c r="I681" i="3"/>
  <c r="H681" i="3"/>
  <c r="V680" i="3"/>
  <c r="U680" i="3"/>
  <c r="J680" i="3"/>
  <c r="I680" i="3"/>
  <c r="H680" i="3"/>
  <c r="V679" i="3"/>
  <c r="U679" i="3"/>
  <c r="J679" i="3"/>
  <c r="I679" i="3"/>
  <c r="H679" i="3"/>
  <c r="V678" i="3"/>
  <c r="U678" i="3"/>
  <c r="J678" i="3"/>
  <c r="I678" i="3"/>
  <c r="H678" i="3"/>
  <c r="V677" i="3"/>
  <c r="U677" i="3"/>
  <c r="J677" i="3"/>
  <c r="I677" i="3"/>
  <c r="H677" i="3"/>
  <c r="V676" i="3"/>
  <c r="U676" i="3"/>
  <c r="J676" i="3"/>
  <c r="I676" i="3"/>
  <c r="H676" i="3"/>
  <c r="V675" i="3"/>
  <c r="U675" i="3"/>
  <c r="J675" i="3"/>
  <c r="I675" i="3"/>
  <c r="H675" i="3"/>
  <c r="V674" i="3"/>
  <c r="U674" i="3"/>
  <c r="J674" i="3"/>
  <c r="I674" i="3"/>
  <c r="H674" i="3"/>
  <c r="V673" i="3"/>
  <c r="U673" i="3"/>
  <c r="J673" i="3"/>
  <c r="I673" i="3"/>
  <c r="H673" i="3"/>
  <c r="V672" i="3"/>
  <c r="U672" i="3"/>
  <c r="J672" i="3"/>
  <c r="I672" i="3"/>
  <c r="H672" i="3"/>
  <c r="V671" i="3"/>
  <c r="U671" i="3"/>
  <c r="J671" i="3"/>
  <c r="I671" i="3"/>
  <c r="H671" i="3"/>
  <c r="V670" i="3"/>
  <c r="U670" i="3"/>
  <c r="J670" i="3"/>
  <c r="I670" i="3"/>
  <c r="H670" i="3"/>
  <c r="V669" i="3"/>
  <c r="U669" i="3"/>
  <c r="J669" i="3"/>
  <c r="I669" i="3"/>
  <c r="H669" i="3"/>
  <c r="V668" i="3"/>
  <c r="U668" i="3"/>
  <c r="J668" i="3"/>
  <c r="I668" i="3"/>
  <c r="H668" i="3"/>
  <c r="V667" i="3"/>
  <c r="U667" i="3"/>
  <c r="J667" i="3"/>
  <c r="I667" i="3"/>
  <c r="H667" i="3"/>
  <c r="V666" i="3"/>
  <c r="U666" i="3"/>
  <c r="J666" i="3"/>
  <c r="I666" i="3"/>
  <c r="H666" i="3"/>
  <c r="V665" i="3"/>
  <c r="U665" i="3"/>
  <c r="J665" i="3"/>
  <c r="I665" i="3"/>
  <c r="H665" i="3"/>
  <c r="V664" i="3"/>
  <c r="U664" i="3"/>
  <c r="J664" i="3"/>
  <c r="I664" i="3"/>
  <c r="H664" i="3"/>
  <c r="V663" i="3"/>
  <c r="U663" i="3"/>
  <c r="J663" i="3"/>
  <c r="I663" i="3"/>
  <c r="H663" i="3"/>
  <c r="V662" i="3"/>
  <c r="U662" i="3"/>
  <c r="J662" i="3"/>
  <c r="I662" i="3"/>
  <c r="H662" i="3"/>
  <c r="V661" i="3"/>
  <c r="U661" i="3"/>
  <c r="J661" i="3"/>
  <c r="I661" i="3"/>
  <c r="H661" i="3"/>
  <c r="V660" i="3"/>
  <c r="U660" i="3"/>
  <c r="J660" i="3"/>
  <c r="I660" i="3"/>
  <c r="H660" i="3"/>
  <c r="V659" i="3"/>
  <c r="U659" i="3"/>
  <c r="J659" i="3"/>
  <c r="I659" i="3"/>
  <c r="H659" i="3"/>
  <c r="V658" i="3"/>
  <c r="U658" i="3"/>
  <c r="J658" i="3"/>
  <c r="I658" i="3"/>
  <c r="H658" i="3"/>
  <c r="V657" i="3"/>
  <c r="U657" i="3"/>
  <c r="J657" i="3"/>
  <c r="I657" i="3"/>
  <c r="H657" i="3"/>
  <c r="V656" i="3"/>
  <c r="U656" i="3"/>
  <c r="J656" i="3"/>
  <c r="I656" i="3"/>
  <c r="H656" i="3"/>
  <c r="V655" i="3"/>
  <c r="U655" i="3"/>
  <c r="J655" i="3"/>
  <c r="I655" i="3"/>
  <c r="H655" i="3"/>
  <c r="V654" i="3"/>
  <c r="U654" i="3"/>
  <c r="J654" i="3"/>
  <c r="I654" i="3"/>
  <c r="H654" i="3"/>
  <c r="V653" i="3"/>
  <c r="U653" i="3"/>
  <c r="J653" i="3"/>
  <c r="I653" i="3"/>
  <c r="H653" i="3"/>
  <c r="V652" i="3"/>
  <c r="U652" i="3"/>
  <c r="J652" i="3"/>
  <c r="I652" i="3"/>
  <c r="H652" i="3"/>
  <c r="V651" i="3"/>
  <c r="U651" i="3"/>
  <c r="J651" i="3"/>
  <c r="I651" i="3"/>
  <c r="H651" i="3"/>
  <c r="V650" i="3"/>
  <c r="U650" i="3"/>
  <c r="J650" i="3"/>
  <c r="I650" i="3"/>
  <c r="H650" i="3"/>
  <c r="V649" i="3"/>
  <c r="U649" i="3"/>
  <c r="J649" i="3"/>
  <c r="I649" i="3"/>
  <c r="H649" i="3"/>
  <c r="V648" i="3"/>
  <c r="U648" i="3"/>
  <c r="J648" i="3"/>
  <c r="I648" i="3"/>
  <c r="H648" i="3"/>
  <c r="V647" i="3"/>
  <c r="U647" i="3"/>
  <c r="J647" i="3"/>
  <c r="I647" i="3"/>
  <c r="H647" i="3"/>
  <c r="V646" i="3"/>
  <c r="U646" i="3"/>
  <c r="J646" i="3"/>
  <c r="I646" i="3"/>
  <c r="H646" i="3"/>
  <c r="V645" i="3"/>
  <c r="U645" i="3"/>
  <c r="J645" i="3"/>
  <c r="I645" i="3"/>
  <c r="H645" i="3"/>
  <c r="V644" i="3"/>
  <c r="U644" i="3"/>
  <c r="J644" i="3"/>
  <c r="I644" i="3"/>
  <c r="H644" i="3"/>
  <c r="V643" i="3"/>
  <c r="U643" i="3"/>
  <c r="J643" i="3"/>
  <c r="I643" i="3"/>
  <c r="H643" i="3"/>
  <c r="V642" i="3"/>
  <c r="U642" i="3"/>
  <c r="J642" i="3"/>
  <c r="I642" i="3"/>
  <c r="H642" i="3"/>
  <c r="V641" i="3"/>
  <c r="U641" i="3"/>
  <c r="J641" i="3"/>
  <c r="I641" i="3"/>
  <c r="H641" i="3"/>
  <c r="V640" i="3"/>
  <c r="U640" i="3"/>
  <c r="J640" i="3"/>
  <c r="I640" i="3"/>
  <c r="H640" i="3"/>
  <c r="V639" i="3"/>
  <c r="U639" i="3"/>
  <c r="J639" i="3"/>
  <c r="I639" i="3"/>
  <c r="H639" i="3"/>
  <c r="V638" i="3"/>
  <c r="U638" i="3"/>
  <c r="J638" i="3"/>
  <c r="I638" i="3"/>
  <c r="H638" i="3"/>
  <c r="V637" i="3"/>
  <c r="U637" i="3"/>
  <c r="J637" i="3"/>
  <c r="I637" i="3"/>
  <c r="H637" i="3"/>
  <c r="V636" i="3"/>
  <c r="U636" i="3"/>
  <c r="J636" i="3"/>
  <c r="I636" i="3"/>
  <c r="H636" i="3"/>
  <c r="V635" i="3"/>
  <c r="U635" i="3"/>
  <c r="J635" i="3"/>
  <c r="I635" i="3"/>
  <c r="H635" i="3"/>
  <c r="V634" i="3"/>
  <c r="U634" i="3"/>
  <c r="J634" i="3"/>
  <c r="I634" i="3"/>
  <c r="H634" i="3"/>
  <c r="V633" i="3"/>
  <c r="U633" i="3"/>
  <c r="J633" i="3"/>
  <c r="I633" i="3"/>
  <c r="H633" i="3"/>
  <c r="V632" i="3"/>
  <c r="U632" i="3"/>
  <c r="J632" i="3"/>
  <c r="I632" i="3"/>
  <c r="H632" i="3"/>
  <c r="V631" i="3"/>
  <c r="U631" i="3"/>
  <c r="J631" i="3"/>
  <c r="I631" i="3"/>
  <c r="H631" i="3"/>
  <c r="V630" i="3"/>
  <c r="U630" i="3"/>
  <c r="J630" i="3"/>
  <c r="I630" i="3"/>
  <c r="H630" i="3"/>
  <c r="V629" i="3"/>
  <c r="U629" i="3"/>
  <c r="J629" i="3"/>
  <c r="I629" i="3"/>
  <c r="H629" i="3"/>
  <c r="V628" i="3"/>
  <c r="U628" i="3"/>
  <c r="J628" i="3"/>
  <c r="I628" i="3"/>
  <c r="H628" i="3"/>
  <c r="V627" i="3"/>
  <c r="U627" i="3"/>
  <c r="J627" i="3"/>
  <c r="I627" i="3"/>
  <c r="H627" i="3"/>
  <c r="V626" i="3"/>
  <c r="U626" i="3"/>
  <c r="J626" i="3"/>
  <c r="I626" i="3"/>
  <c r="H626" i="3"/>
  <c r="V625" i="3"/>
  <c r="U625" i="3"/>
  <c r="J625" i="3"/>
  <c r="I625" i="3"/>
  <c r="H625" i="3"/>
  <c r="V624" i="3"/>
  <c r="U624" i="3"/>
  <c r="J624" i="3"/>
  <c r="I624" i="3"/>
  <c r="H624" i="3"/>
  <c r="V623" i="3"/>
  <c r="U623" i="3"/>
  <c r="J623" i="3"/>
  <c r="I623" i="3"/>
  <c r="H623" i="3"/>
  <c r="V622" i="3"/>
  <c r="U622" i="3"/>
  <c r="J622" i="3"/>
  <c r="I622" i="3"/>
  <c r="H622" i="3"/>
  <c r="V621" i="3"/>
  <c r="U621" i="3"/>
  <c r="J621" i="3"/>
  <c r="I621" i="3"/>
  <c r="H621" i="3"/>
  <c r="V620" i="3"/>
  <c r="U620" i="3"/>
  <c r="J620" i="3"/>
  <c r="I620" i="3"/>
  <c r="H620" i="3"/>
  <c r="V619" i="3"/>
  <c r="U619" i="3"/>
  <c r="J619" i="3"/>
  <c r="I619" i="3"/>
  <c r="H619" i="3"/>
  <c r="V618" i="3"/>
  <c r="U618" i="3"/>
  <c r="J618" i="3"/>
  <c r="I618" i="3"/>
  <c r="H618" i="3"/>
  <c r="V617" i="3"/>
  <c r="U617" i="3"/>
  <c r="J617" i="3"/>
  <c r="I617" i="3"/>
  <c r="H617" i="3"/>
  <c r="V616" i="3"/>
  <c r="U616" i="3"/>
  <c r="J616" i="3"/>
  <c r="I616" i="3"/>
  <c r="H616" i="3"/>
  <c r="V615" i="3"/>
  <c r="U615" i="3"/>
  <c r="J615" i="3"/>
  <c r="I615" i="3"/>
  <c r="H615" i="3"/>
  <c r="V614" i="3"/>
  <c r="U614" i="3"/>
  <c r="J614" i="3"/>
  <c r="I614" i="3"/>
  <c r="H614" i="3"/>
  <c r="V613" i="3"/>
  <c r="U613" i="3"/>
  <c r="J613" i="3"/>
  <c r="I613" i="3"/>
  <c r="H613" i="3"/>
  <c r="V612" i="3"/>
  <c r="U612" i="3"/>
  <c r="J612" i="3"/>
  <c r="I612" i="3"/>
  <c r="H612" i="3"/>
  <c r="V611" i="3"/>
  <c r="U611" i="3"/>
  <c r="J611" i="3"/>
  <c r="I611" i="3"/>
  <c r="H611" i="3"/>
  <c r="V610" i="3"/>
  <c r="U610" i="3"/>
  <c r="J610" i="3"/>
  <c r="I610" i="3"/>
  <c r="H610" i="3"/>
  <c r="V609" i="3"/>
  <c r="U609" i="3"/>
  <c r="J609" i="3"/>
  <c r="I609" i="3"/>
  <c r="H609" i="3"/>
  <c r="V608" i="3"/>
  <c r="U608" i="3"/>
  <c r="J608" i="3"/>
  <c r="I608" i="3"/>
  <c r="H608" i="3"/>
  <c r="V607" i="3"/>
  <c r="U607" i="3"/>
  <c r="J607" i="3"/>
  <c r="I607" i="3"/>
  <c r="H607" i="3"/>
  <c r="V606" i="3"/>
  <c r="U606" i="3"/>
  <c r="J606" i="3"/>
  <c r="I606" i="3"/>
  <c r="H606" i="3"/>
  <c r="V605" i="3"/>
  <c r="U605" i="3"/>
  <c r="J605" i="3"/>
  <c r="I605" i="3"/>
  <c r="H605" i="3"/>
  <c r="V604" i="3"/>
  <c r="U604" i="3"/>
  <c r="J604" i="3"/>
  <c r="I604" i="3"/>
  <c r="H604" i="3"/>
  <c r="V603" i="3"/>
  <c r="U603" i="3"/>
  <c r="J603" i="3"/>
  <c r="I603" i="3"/>
  <c r="H603" i="3"/>
  <c r="V602" i="3"/>
  <c r="U602" i="3"/>
  <c r="J602" i="3"/>
  <c r="I602" i="3"/>
  <c r="H602" i="3"/>
  <c r="V601" i="3"/>
  <c r="U601" i="3"/>
  <c r="J601" i="3"/>
  <c r="I601" i="3"/>
  <c r="H601" i="3"/>
  <c r="V600" i="3"/>
  <c r="U600" i="3"/>
  <c r="J600" i="3"/>
  <c r="I600" i="3"/>
  <c r="H600" i="3"/>
  <c r="V599" i="3"/>
  <c r="U599" i="3"/>
  <c r="J599" i="3"/>
  <c r="I599" i="3"/>
  <c r="H599" i="3"/>
  <c r="V598" i="3"/>
  <c r="U598" i="3"/>
  <c r="J598" i="3"/>
  <c r="I598" i="3"/>
  <c r="H598" i="3"/>
  <c r="V597" i="3"/>
  <c r="U597" i="3"/>
  <c r="J597" i="3"/>
  <c r="I597" i="3"/>
  <c r="H597" i="3"/>
  <c r="V596" i="3"/>
  <c r="U596" i="3"/>
  <c r="J596" i="3"/>
  <c r="I596" i="3"/>
  <c r="H596" i="3"/>
  <c r="V595" i="3"/>
  <c r="U595" i="3"/>
  <c r="J595" i="3"/>
  <c r="I595" i="3"/>
  <c r="H595" i="3"/>
  <c r="V594" i="3"/>
  <c r="U594" i="3"/>
  <c r="J594" i="3"/>
  <c r="I594" i="3"/>
  <c r="H594" i="3"/>
  <c r="V593" i="3"/>
  <c r="U593" i="3"/>
  <c r="J593" i="3"/>
  <c r="I593" i="3"/>
  <c r="H593" i="3"/>
  <c r="V592" i="3"/>
  <c r="U592" i="3"/>
  <c r="J592" i="3"/>
  <c r="I592" i="3"/>
  <c r="H592" i="3"/>
  <c r="V591" i="3"/>
  <c r="U591" i="3"/>
  <c r="J591" i="3"/>
  <c r="I591" i="3"/>
  <c r="H591" i="3"/>
  <c r="V590" i="3"/>
  <c r="U590" i="3"/>
  <c r="J590" i="3"/>
  <c r="I590" i="3"/>
  <c r="H590" i="3"/>
  <c r="V589" i="3"/>
  <c r="U589" i="3"/>
  <c r="J589" i="3"/>
  <c r="I589" i="3"/>
  <c r="H589" i="3"/>
  <c r="V588" i="3"/>
  <c r="U588" i="3"/>
  <c r="J588" i="3"/>
  <c r="I588" i="3"/>
  <c r="H588" i="3"/>
  <c r="V587" i="3"/>
  <c r="U587" i="3"/>
  <c r="J587" i="3"/>
  <c r="I587" i="3"/>
  <c r="H587" i="3"/>
  <c r="V586" i="3"/>
  <c r="U586" i="3"/>
  <c r="J586" i="3"/>
  <c r="I586" i="3"/>
  <c r="H586" i="3"/>
  <c r="V585" i="3"/>
  <c r="U585" i="3"/>
  <c r="J585" i="3"/>
  <c r="I585" i="3"/>
  <c r="H585" i="3"/>
  <c r="V584" i="3"/>
  <c r="U584" i="3"/>
  <c r="J584" i="3"/>
  <c r="I584" i="3"/>
  <c r="H584" i="3"/>
  <c r="V583" i="3"/>
  <c r="U583" i="3"/>
  <c r="J583" i="3"/>
  <c r="I583" i="3"/>
  <c r="H583" i="3"/>
  <c r="V582" i="3"/>
  <c r="U582" i="3"/>
  <c r="J582" i="3"/>
  <c r="I582" i="3"/>
  <c r="H582" i="3"/>
  <c r="V581" i="3"/>
  <c r="U581" i="3"/>
  <c r="J581" i="3"/>
  <c r="I581" i="3"/>
  <c r="H581" i="3"/>
  <c r="V580" i="3"/>
  <c r="U580" i="3"/>
  <c r="J580" i="3"/>
  <c r="I580" i="3"/>
  <c r="H580" i="3"/>
  <c r="V579" i="3"/>
  <c r="U579" i="3"/>
  <c r="J579" i="3"/>
  <c r="I579" i="3"/>
  <c r="H579" i="3"/>
  <c r="V578" i="3"/>
  <c r="U578" i="3"/>
  <c r="J578" i="3"/>
  <c r="I578" i="3"/>
  <c r="H578" i="3"/>
  <c r="V577" i="3"/>
  <c r="U577" i="3"/>
  <c r="J577" i="3"/>
  <c r="I577" i="3"/>
  <c r="H577" i="3"/>
  <c r="V576" i="3"/>
  <c r="U576" i="3"/>
  <c r="J576" i="3"/>
  <c r="I576" i="3"/>
  <c r="H576" i="3"/>
  <c r="V575" i="3"/>
  <c r="U575" i="3"/>
  <c r="J575" i="3"/>
  <c r="I575" i="3"/>
  <c r="H575" i="3"/>
  <c r="V574" i="3"/>
  <c r="U574" i="3"/>
  <c r="J574" i="3"/>
  <c r="I574" i="3"/>
  <c r="H574" i="3"/>
  <c r="V573" i="3"/>
  <c r="U573" i="3"/>
  <c r="J573" i="3"/>
  <c r="I573" i="3"/>
  <c r="H573" i="3"/>
  <c r="V572" i="3"/>
  <c r="U572" i="3"/>
  <c r="J572" i="3"/>
  <c r="I572" i="3"/>
  <c r="H572" i="3"/>
  <c r="V571" i="3"/>
  <c r="U571" i="3"/>
  <c r="J571" i="3"/>
  <c r="I571" i="3"/>
  <c r="H571" i="3"/>
  <c r="V570" i="3"/>
  <c r="U570" i="3"/>
  <c r="J570" i="3"/>
  <c r="I570" i="3"/>
  <c r="H570" i="3"/>
  <c r="V569" i="3"/>
  <c r="U569" i="3"/>
  <c r="J569" i="3"/>
  <c r="I569" i="3"/>
  <c r="H569" i="3"/>
  <c r="V568" i="3"/>
  <c r="U568" i="3"/>
  <c r="J568" i="3"/>
  <c r="I568" i="3"/>
  <c r="H568" i="3"/>
  <c r="V567" i="3"/>
  <c r="U567" i="3"/>
  <c r="J567" i="3"/>
  <c r="I567" i="3"/>
  <c r="H567" i="3"/>
  <c r="V566" i="3"/>
  <c r="U566" i="3"/>
  <c r="J566" i="3"/>
  <c r="I566" i="3"/>
  <c r="H566" i="3"/>
  <c r="V565" i="3"/>
  <c r="U565" i="3"/>
  <c r="J565" i="3"/>
  <c r="I565" i="3"/>
  <c r="H565" i="3"/>
  <c r="V564" i="3"/>
  <c r="U564" i="3"/>
  <c r="J564" i="3"/>
  <c r="I564" i="3"/>
  <c r="H564" i="3"/>
  <c r="V563" i="3"/>
  <c r="U563" i="3"/>
  <c r="J563" i="3"/>
  <c r="I563" i="3"/>
  <c r="H563" i="3"/>
  <c r="V562" i="3"/>
  <c r="U562" i="3"/>
  <c r="J562" i="3"/>
  <c r="I562" i="3"/>
  <c r="H562" i="3"/>
  <c r="V561" i="3"/>
  <c r="U561" i="3"/>
  <c r="J561" i="3"/>
  <c r="I561" i="3"/>
  <c r="H561" i="3"/>
  <c r="V560" i="3"/>
  <c r="U560" i="3"/>
  <c r="J560" i="3"/>
  <c r="I560" i="3"/>
  <c r="H560" i="3"/>
  <c r="V559" i="3"/>
  <c r="U559" i="3"/>
  <c r="J559" i="3"/>
  <c r="I559" i="3"/>
  <c r="H559" i="3"/>
  <c r="V558" i="3"/>
  <c r="U558" i="3"/>
  <c r="J558" i="3"/>
  <c r="I558" i="3"/>
  <c r="H558" i="3"/>
  <c r="V557" i="3"/>
  <c r="U557" i="3"/>
  <c r="J557" i="3"/>
  <c r="I557" i="3"/>
  <c r="H557" i="3"/>
  <c r="V556" i="3"/>
  <c r="U556" i="3"/>
  <c r="J556" i="3"/>
  <c r="I556" i="3"/>
  <c r="H556" i="3"/>
  <c r="V555" i="3"/>
  <c r="U555" i="3"/>
  <c r="J555" i="3"/>
  <c r="I555" i="3"/>
  <c r="H555" i="3"/>
  <c r="V554" i="3"/>
  <c r="U554" i="3"/>
  <c r="J554" i="3"/>
  <c r="I554" i="3"/>
  <c r="H554" i="3"/>
  <c r="V553" i="3"/>
  <c r="U553" i="3"/>
  <c r="J553" i="3"/>
  <c r="I553" i="3"/>
  <c r="H553" i="3"/>
  <c r="V552" i="3"/>
  <c r="U552" i="3"/>
  <c r="J552" i="3"/>
  <c r="I552" i="3"/>
  <c r="H552" i="3"/>
  <c r="V551" i="3"/>
  <c r="U551" i="3"/>
  <c r="J551" i="3"/>
  <c r="I551" i="3"/>
  <c r="H551" i="3"/>
  <c r="V550" i="3"/>
  <c r="U550" i="3"/>
  <c r="J550" i="3"/>
  <c r="I550" i="3"/>
  <c r="H550" i="3"/>
  <c r="V549" i="3"/>
  <c r="U549" i="3"/>
  <c r="J549" i="3"/>
  <c r="I549" i="3"/>
  <c r="H549" i="3"/>
  <c r="V548" i="3"/>
  <c r="U548" i="3"/>
  <c r="J548" i="3"/>
  <c r="I548" i="3"/>
  <c r="H548" i="3"/>
  <c r="V547" i="3"/>
  <c r="U547" i="3"/>
  <c r="J547" i="3"/>
  <c r="I547" i="3"/>
  <c r="H547" i="3"/>
  <c r="V546" i="3"/>
  <c r="U546" i="3"/>
  <c r="J546" i="3"/>
  <c r="I546" i="3"/>
  <c r="H546" i="3"/>
  <c r="V545" i="3"/>
  <c r="U545" i="3"/>
  <c r="J545" i="3"/>
  <c r="I545" i="3"/>
  <c r="H545" i="3"/>
  <c r="V544" i="3"/>
  <c r="U544" i="3"/>
  <c r="J544" i="3"/>
  <c r="I544" i="3"/>
  <c r="H544" i="3"/>
  <c r="V543" i="3"/>
  <c r="U543" i="3"/>
  <c r="J543" i="3"/>
  <c r="I543" i="3"/>
  <c r="H543" i="3"/>
  <c r="V542" i="3"/>
  <c r="U542" i="3"/>
  <c r="J542" i="3"/>
  <c r="I542" i="3"/>
  <c r="H542" i="3"/>
  <c r="V541" i="3"/>
  <c r="U541" i="3"/>
  <c r="J541" i="3"/>
  <c r="I541" i="3"/>
  <c r="H541" i="3"/>
  <c r="V540" i="3"/>
  <c r="U540" i="3"/>
  <c r="J540" i="3"/>
  <c r="I540" i="3"/>
  <c r="H540" i="3"/>
  <c r="V539" i="3"/>
  <c r="U539" i="3"/>
  <c r="J539" i="3"/>
  <c r="I539" i="3"/>
  <c r="H539" i="3"/>
  <c r="V538" i="3"/>
  <c r="U538" i="3"/>
  <c r="J538" i="3"/>
  <c r="I538" i="3"/>
  <c r="H538" i="3"/>
  <c r="V537" i="3"/>
  <c r="U537" i="3"/>
  <c r="J537" i="3"/>
  <c r="I537" i="3"/>
  <c r="H537" i="3"/>
  <c r="V536" i="3"/>
  <c r="U536" i="3"/>
  <c r="J536" i="3"/>
  <c r="I536" i="3"/>
  <c r="H536" i="3"/>
  <c r="V535" i="3"/>
  <c r="U535" i="3"/>
  <c r="J535" i="3"/>
  <c r="I535" i="3"/>
  <c r="H535" i="3"/>
  <c r="V534" i="3"/>
  <c r="U534" i="3"/>
  <c r="J534" i="3"/>
  <c r="I534" i="3"/>
  <c r="H534" i="3"/>
  <c r="V533" i="3"/>
  <c r="U533" i="3"/>
  <c r="J533" i="3"/>
  <c r="I533" i="3"/>
  <c r="H533" i="3"/>
  <c r="V532" i="3"/>
  <c r="U532" i="3"/>
  <c r="J532" i="3"/>
  <c r="I532" i="3"/>
  <c r="H532" i="3"/>
  <c r="V531" i="3"/>
  <c r="U531" i="3"/>
  <c r="J531" i="3"/>
  <c r="I531" i="3"/>
  <c r="H531" i="3"/>
  <c r="V530" i="3"/>
  <c r="U530" i="3"/>
  <c r="J530" i="3"/>
  <c r="I530" i="3"/>
  <c r="H530" i="3"/>
  <c r="V529" i="3"/>
  <c r="U529" i="3"/>
  <c r="J529" i="3"/>
  <c r="I529" i="3"/>
  <c r="H529" i="3"/>
  <c r="V528" i="3"/>
  <c r="U528" i="3"/>
  <c r="J528" i="3"/>
  <c r="I528" i="3"/>
  <c r="H528" i="3"/>
  <c r="V527" i="3"/>
  <c r="U527" i="3"/>
  <c r="J527" i="3"/>
  <c r="I527" i="3"/>
  <c r="H527" i="3"/>
  <c r="V526" i="3"/>
  <c r="U526" i="3"/>
  <c r="J526" i="3"/>
  <c r="I526" i="3"/>
  <c r="H526" i="3"/>
  <c r="V525" i="3"/>
  <c r="U525" i="3"/>
  <c r="J525" i="3"/>
  <c r="I525" i="3"/>
  <c r="H525" i="3"/>
  <c r="V524" i="3"/>
  <c r="U524" i="3"/>
  <c r="J524" i="3"/>
  <c r="I524" i="3"/>
  <c r="H524" i="3"/>
  <c r="V523" i="3"/>
  <c r="U523" i="3"/>
  <c r="J523" i="3"/>
  <c r="I523" i="3"/>
  <c r="H523" i="3"/>
  <c r="V522" i="3"/>
  <c r="U522" i="3"/>
  <c r="J522" i="3"/>
  <c r="I522" i="3"/>
  <c r="H522" i="3"/>
  <c r="V521" i="3"/>
  <c r="U521" i="3"/>
  <c r="J521" i="3"/>
  <c r="I521" i="3"/>
  <c r="H521" i="3"/>
  <c r="V520" i="3"/>
  <c r="U520" i="3"/>
  <c r="J520" i="3"/>
  <c r="I520" i="3"/>
  <c r="H520" i="3"/>
  <c r="V519" i="3"/>
  <c r="U519" i="3"/>
  <c r="J519" i="3"/>
  <c r="I519" i="3"/>
  <c r="H519" i="3"/>
  <c r="V518" i="3"/>
  <c r="U518" i="3"/>
  <c r="J518" i="3"/>
  <c r="I518" i="3"/>
  <c r="H518" i="3"/>
  <c r="V517" i="3"/>
  <c r="U517" i="3"/>
  <c r="J517" i="3"/>
  <c r="I517" i="3"/>
  <c r="H517" i="3"/>
  <c r="V516" i="3"/>
  <c r="U516" i="3"/>
  <c r="J516" i="3"/>
  <c r="I516" i="3"/>
  <c r="H516" i="3"/>
  <c r="V515" i="3"/>
  <c r="U515" i="3"/>
  <c r="J515" i="3"/>
  <c r="I515" i="3"/>
  <c r="H515" i="3"/>
  <c r="V514" i="3"/>
  <c r="U514" i="3"/>
  <c r="J514" i="3"/>
  <c r="I514" i="3"/>
  <c r="H514" i="3"/>
  <c r="V513" i="3"/>
  <c r="U513" i="3"/>
  <c r="J513" i="3"/>
  <c r="I513" i="3"/>
  <c r="H513" i="3"/>
  <c r="V512" i="3"/>
  <c r="U512" i="3"/>
  <c r="J512" i="3"/>
  <c r="I512" i="3"/>
  <c r="H512" i="3"/>
  <c r="V511" i="3"/>
  <c r="U511" i="3"/>
  <c r="J511" i="3"/>
  <c r="I511" i="3"/>
  <c r="H511" i="3"/>
  <c r="V510" i="3"/>
  <c r="U510" i="3"/>
  <c r="J510" i="3"/>
  <c r="I510" i="3"/>
  <c r="H510" i="3"/>
  <c r="V509" i="3"/>
  <c r="U509" i="3"/>
  <c r="J509" i="3"/>
  <c r="I509" i="3"/>
  <c r="H509" i="3"/>
  <c r="V508" i="3"/>
  <c r="U508" i="3"/>
  <c r="J508" i="3"/>
  <c r="I508" i="3"/>
  <c r="H508" i="3"/>
  <c r="V507" i="3"/>
  <c r="U507" i="3"/>
  <c r="J507" i="3"/>
  <c r="I507" i="3"/>
  <c r="H507" i="3"/>
  <c r="V506" i="3"/>
  <c r="U506" i="3"/>
  <c r="J506" i="3"/>
  <c r="I506" i="3"/>
  <c r="H506" i="3"/>
  <c r="V505" i="3"/>
  <c r="U505" i="3"/>
  <c r="J505" i="3"/>
  <c r="I505" i="3"/>
  <c r="H505" i="3"/>
  <c r="V504" i="3"/>
  <c r="U504" i="3"/>
  <c r="J504" i="3"/>
  <c r="I504" i="3"/>
  <c r="H504" i="3"/>
  <c r="V503" i="3"/>
  <c r="U503" i="3"/>
  <c r="J503" i="3"/>
  <c r="I503" i="3"/>
  <c r="H503" i="3"/>
  <c r="V502" i="3"/>
  <c r="U502" i="3"/>
  <c r="J502" i="3"/>
  <c r="I502" i="3"/>
  <c r="H502" i="3"/>
  <c r="V501" i="3"/>
  <c r="U501" i="3"/>
  <c r="J501" i="3"/>
  <c r="I501" i="3"/>
  <c r="H501" i="3"/>
  <c r="V500" i="3"/>
  <c r="U500" i="3"/>
  <c r="J500" i="3"/>
  <c r="I500" i="3"/>
  <c r="H500" i="3"/>
  <c r="V499" i="3"/>
  <c r="U499" i="3"/>
  <c r="J499" i="3"/>
  <c r="I499" i="3"/>
  <c r="H499" i="3"/>
  <c r="V498" i="3"/>
  <c r="U498" i="3"/>
  <c r="J498" i="3"/>
  <c r="I498" i="3"/>
  <c r="H498" i="3"/>
  <c r="V497" i="3"/>
  <c r="U497" i="3"/>
  <c r="J497" i="3"/>
  <c r="I497" i="3"/>
  <c r="H497" i="3"/>
  <c r="V496" i="3"/>
  <c r="U496" i="3"/>
  <c r="J496" i="3"/>
  <c r="I496" i="3"/>
  <c r="H496" i="3"/>
  <c r="V495" i="3"/>
  <c r="U495" i="3"/>
  <c r="J495" i="3"/>
  <c r="I495" i="3"/>
  <c r="H495" i="3"/>
  <c r="V494" i="3"/>
  <c r="U494" i="3"/>
  <c r="J494" i="3"/>
  <c r="I494" i="3"/>
  <c r="H494" i="3"/>
  <c r="V493" i="3"/>
  <c r="U493" i="3"/>
  <c r="J493" i="3"/>
  <c r="I493" i="3"/>
  <c r="H493" i="3"/>
  <c r="V492" i="3"/>
  <c r="U492" i="3"/>
  <c r="J492" i="3"/>
  <c r="I492" i="3"/>
  <c r="H492" i="3"/>
  <c r="V491" i="3"/>
  <c r="U491" i="3"/>
  <c r="J491" i="3"/>
  <c r="I491" i="3"/>
  <c r="H491" i="3"/>
  <c r="V490" i="3"/>
  <c r="U490" i="3"/>
  <c r="J490" i="3"/>
  <c r="I490" i="3"/>
  <c r="H490" i="3"/>
  <c r="V489" i="3"/>
  <c r="U489" i="3"/>
  <c r="J489" i="3"/>
  <c r="I489" i="3"/>
  <c r="H489" i="3"/>
  <c r="V488" i="3"/>
  <c r="U488" i="3"/>
  <c r="J488" i="3"/>
  <c r="I488" i="3"/>
  <c r="H488" i="3"/>
  <c r="V487" i="3"/>
  <c r="U487" i="3"/>
  <c r="J487" i="3"/>
  <c r="I487" i="3"/>
  <c r="H487" i="3"/>
  <c r="V486" i="3"/>
  <c r="U486" i="3"/>
  <c r="J486" i="3"/>
  <c r="I486" i="3"/>
  <c r="H486" i="3"/>
  <c r="V485" i="3"/>
  <c r="U485" i="3"/>
  <c r="J485" i="3"/>
  <c r="I485" i="3"/>
  <c r="H485" i="3"/>
  <c r="V484" i="3"/>
  <c r="U484" i="3"/>
  <c r="J484" i="3"/>
  <c r="I484" i="3"/>
  <c r="H484" i="3"/>
  <c r="V483" i="3"/>
  <c r="U483" i="3"/>
  <c r="J483" i="3"/>
  <c r="I483" i="3"/>
  <c r="H483" i="3"/>
  <c r="V482" i="3"/>
  <c r="U482" i="3"/>
  <c r="J482" i="3"/>
  <c r="I482" i="3"/>
  <c r="H482" i="3"/>
  <c r="V481" i="3"/>
  <c r="U481" i="3"/>
  <c r="J481" i="3"/>
  <c r="I481" i="3"/>
  <c r="H481" i="3"/>
  <c r="V480" i="3"/>
  <c r="U480" i="3"/>
  <c r="J480" i="3"/>
  <c r="I480" i="3"/>
  <c r="H480" i="3"/>
  <c r="V479" i="3"/>
  <c r="U479" i="3"/>
  <c r="J479" i="3"/>
  <c r="I479" i="3"/>
  <c r="H479" i="3"/>
  <c r="V478" i="3"/>
  <c r="U478" i="3"/>
  <c r="J478" i="3"/>
  <c r="I478" i="3"/>
  <c r="H478" i="3"/>
  <c r="V477" i="3"/>
  <c r="U477" i="3"/>
  <c r="J477" i="3"/>
  <c r="I477" i="3"/>
  <c r="H477" i="3"/>
  <c r="V476" i="3"/>
  <c r="U476" i="3"/>
  <c r="J476" i="3"/>
  <c r="I476" i="3"/>
  <c r="H476" i="3"/>
  <c r="V475" i="3"/>
  <c r="U475" i="3"/>
  <c r="J475" i="3"/>
  <c r="I475" i="3"/>
  <c r="H475" i="3"/>
  <c r="V474" i="3"/>
  <c r="U474" i="3"/>
  <c r="J474" i="3"/>
  <c r="I474" i="3"/>
  <c r="H474" i="3"/>
  <c r="V473" i="3"/>
  <c r="U473" i="3"/>
  <c r="J473" i="3"/>
  <c r="I473" i="3"/>
  <c r="H473" i="3"/>
  <c r="V472" i="3"/>
  <c r="U472" i="3"/>
  <c r="J472" i="3"/>
  <c r="I472" i="3"/>
  <c r="H472" i="3"/>
  <c r="V471" i="3"/>
  <c r="U471" i="3"/>
  <c r="J471" i="3"/>
  <c r="I471" i="3"/>
  <c r="H471" i="3"/>
  <c r="V470" i="3"/>
  <c r="U470" i="3"/>
  <c r="J470" i="3"/>
  <c r="I470" i="3"/>
  <c r="H470" i="3"/>
  <c r="V469" i="3"/>
  <c r="U469" i="3"/>
  <c r="J469" i="3"/>
  <c r="I469" i="3"/>
  <c r="H469" i="3"/>
  <c r="V468" i="3"/>
  <c r="U468" i="3"/>
  <c r="J468" i="3"/>
  <c r="I468" i="3"/>
  <c r="H468" i="3"/>
  <c r="V467" i="3"/>
  <c r="U467" i="3"/>
  <c r="J467" i="3"/>
  <c r="I467" i="3"/>
  <c r="H467" i="3"/>
  <c r="V466" i="3"/>
  <c r="U466" i="3"/>
  <c r="J466" i="3"/>
  <c r="I466" i="3"/>
  <c r="H466" i="3"/>
  <c r="V465" i="3"/>
  <c r="U465" i="3"/>
  <c r="J465" i="3"/>
  <c r="I465" i="3"/>
  <c r="H465" i="3"/>
  <c r="V464" i="3"/>
  <c r="U464" i="3"/>
  <c r="J464" i="3"/>
  <c r="I464" i="3"/>
  <c r="H464" i="3"/>
  <c r="V463" i="3"/>
  <c r="U463" i="3"/>
  <c r="J463" i="3"/>
  <c r="I463" i="3"/>
  <c r="H463" i="3"/>
  <c r="V462" i="3"/>
  <c r="U462" i="3"/>
  <c r="J462" i="3"/>
  <c r="I462" i="3"/>
  <c r="H462" i="3"/>
  <c r="V461" i="3"/>
  <c r="U461" i="3"/>
  <c r="J461" i="3"/>
  <c r="I461" i="3"/>
  <c r="H461" i="3"/>
  <c r="V460" i="3"/>
  <c r="U460" i="3"/>
  <c r="J460" i="3"/>
  <c r="I460" i="3"/>
  <c r="H460" i="3"/>
  <c r="V459" i="3"/>
  <c r="U459" i="3"/>
  <c r="J459" i="3"/>
  <c r="I459" i="3"/>
  <c r="H459" i="3"/>
  <c r="V458" i="3"/>
  <c r="U458" i="3"/>
  <c r="J458" i="3"/>
  <c r="I458" i="3"/>
  <c r="H458" i="3"/>
  <c r="V457" i="3"/>
  <c r="U457" i="3"/>
  <c r="J457" i="3"/>
  <c r="I457" i="3"/>
  <c r="H457" i="3"/>
  <c r="V456" i="3"/>
  <c r="U456" i="3"/>
  <c r="J456" i="3"/>
  <c r="I456" i="3"/>
  <c r="H456" i="3"/>
  <c r="V455" i="3"/>
  <c r="U455" i="3"/>
  <c r="J455" i="3"/>
  <c r="I455" i="3"/>
  <c r="H455" i="3"/>
  <c r="V454" i="3"/>
  <c r="U454" i="3"/>
  <c r="J454" i="3"/>
  <c r="I454" i="3"/>
  <c r="H454" i="3"/>
  <c r="V453" i="3"/>
  <c r="U453" i="3"/>
  <c r="J453" i="3"/>
  <c r="I453" i="3"/>
  <c r="H453" i="3"/>
  <c r="V452" i="3"/>
  <c r="U452" i="3"/>
  <c r="J452" i="3"/>
  <c r="I452" i="3"/>
  <c r="H452" i="3"/>
  <c r="V451" i="3"/>
  <c r="U451" i="3"/>
  <c r="J451" i="3"/>
  <c r="I451" i="3"/>
  <c r="H451" i="3"/>
  <c r="V450" i="3"/>
  <c r="U450" i="3"/>
  <c r="J450" i="3"/>
  <c r="I450" i="3"/>
  <c r="H450" i="3"/>
  <c r="V449" i="3"/>
  <c r="U449" i="3"/>
  <c r="J449" i="3"/>
  <c r="I449" i="3"/>
  <c r="H449" i="3"/>
  <c r="V448" i="3"/>
  <c r="U448" i="3"/>
  <c r="J448" i="3"/>
  <c r="I448" i="3"/>
  <c r="H448" i="3"/>
  <c r="V447" i="3"/>
  <c r="U447" i="3"/>
  <c r="J447" i="3"/>
  <c r="I447" i="3"/>
  <c r="H447" i="3"/>
  <c r="V446" i="3"/>
  <c r="U446" i="3"/>
  <c r="J446" i="3"/>
  <c r="I446" i="3"/>
  <c r="H446" i="3"/>
  <c r="V445" i="3"/>
  <c r="U445" i="3"/>
  <c r="J445" i="3"/>
  <c r="I445" i="3"/>
  <c r="H445" i="3"/>
  <c r="V444" i="3"/>
  <c r="U444" i="3"/>
  <c r="J444" i="3"/>
  <c r="I444" i="3"/>
  <c r="H444" i="3"/>
  <c r="V443" i="3"/>
  <c r="U443" i="3"/>
  <c r="J443" i="3"/>
  <c r="I443" i="3"/>
  <c r="H443" i="3"/>
  <c r="V442" i="3"/>
  <c r="U442" i="3"/>
  <c r="J442" i="3"/>
  <c r="I442" i="3"/>
  <c r="H442" i="3"/>
  <c r="V441" i="3"/>
  <c r="U441" i="3"/>
  <c r="J441" i="3"/>
  <c r="I441" i="3"/>
  <c r="H441" i="3"/>
  <c r="V440" i="3"/>
  <c r="U440" i="3"/>
  <c r="J440" i="3"/>
  <c r="I440" i="3"/>
  <c r="H440" i="3"/>
  <c r="V439" i="3"/>
  <c r="U439" i="3"/>
  <c r="J439" i="3"/>
  <c r="I439" i="3"/>
  <c r="H439" i="3"/>
  <c r="V438" i="3"/>
  <c r="U438" i="3"/>
  <c r="J438" i="3"/>
  <c r="I438" i="3"/>
  <c r="H438" i="3"/>
  <c r="V437" i="3"/>
  <c r="U437" i="3"/>
  <c r="J437" i="3"/>
  <c r="I437" i="3"/>
  <c r="H437" i="3"/>
  <c r="V436" i="3"/>
  <c r="U436" i="3"/>
  <c r="J436" i="3"/>
  <c r="I436" i="3"/>
  <c r="H436" i="3"/>
  <c r="V435" i="3"/>
  <c r="U435" i="3"/>
  <c r="J435" i="3"/>
  <c r="I435" i="3"/>
  <c r="H435" i="3"/>
  <c r="V434" i="3"/>
  <c r="U434" i="3"/>
  <c r="J434" i="3"/>
  <c r="I434" i="3"/>
  <c r="H434" i="3"/>
  <c r="V433" i="3"/>
  <c r="U433" i="3"/>
  <c r="J433" i="3"/>
  <c r="I433" i="3"/>
  <c r="H433" i="3"/>
  <c r="V432" i="3"/>
  <c r="U432" i="3"/>
  <c r="J432" i="3"/>
  <c r="I432" i="3"/>
  <c r="H432" i="3"/>
  <c r="V431" i="3"/>
  <c r="U431" i="3"/>
  <c r="J431" i="3"/>
  <c r="I431" i="3"/>
  <c r="H431" i="3"/>
  <c r="V430" i="3"/>
  <c r="U430" i="3"/>
  <c r="J430" i="3"/>
  <c r="I430" i="3"/>
  <c r="H430" i="3"/>
  <c r="V429" i="3"/>
  <c r="U429" i="3"/>
  <c r="J429" i="3"/>
  <c r="I429" i="3"/>
  <c r="H429" i="3"/>
  <c r="V428" i="3"/>
  <c r="U428" i="3"/>
  <c r="J428" i="3"/>
  <c r="I428" i="3"/>
  <c r="H428" i="3"/>
  <c r="V427" i="3"/>
  <c r="U427" i="3"/>
  <c r="J427" i="3"/>
  <c r="I427" i="3"/>
  <c r="H427" i="3"/>
  <c r="V426" i="3"/>
  <c r="U426" i="3"/>
  <c r="J426" i="3"/>
  <c r="I426" i="3"/>
  <c r="H426" i="3"/>
  <c r="V425" i="3"/>
  <c r="U425" i="3"/>
  <c r="J425" i="3"/>
  <c r="I425" i="3"/>
  <c r="H425" i="3"/>
  <c r="V424" i="3"/>
  <c r="U424" i="3"/>
  <c r="J424" i="3"/>
  <c r="I424" i="3"/>
  <c r="H424" i="3"/>
  <c r="V423" i="3"/>
  <c r="U423" i="3"/>
  <c r="J423" i="3"/>
  <c r="I423" i="3"/>
  <c r="H423" i="3"/>
  <c r="V422" i="3"/>
  <c r="U422" i="3"/>
  <c r="J422" i="3"/>
  <c r="I422" i="3"/>
  <c r="H422" i="3"/>
  <c r="V421" i="3"/>
  <c r="U421" i="3"/>
  <c r="J421" i="3"/>
  <c r="I421" i="3"/>
  <c r="H421" i="3"/>
  <c r="V420" i="3"/>
  <c r="U420" i="3"/>
  <c r="J420" i="3"/>
  <c r="I420" i="3"/>
  <c r="H420" i="3"/>
  <c r="V419" i="3"/>
  <c r="U419" i="3"/>
  <c r="J419" i="3"/>
  <c r="I419" i="3"/>
  <c r="H419" i="3"/>
  <c r="V418" i="3"/>
  <c r="U418" i="3"/>
  <c r="J418" i="3"/>
  <c r="I418" i="3"/>
  <c r="H418" i="3"/>
  <c r="V417" i="3"/>
  <c r="U417" i="3"/>
  <c r="J417" i="3"/>
  <c r="I417" i="3"/>
  <c r="H417" i="3"/>
  <c r="V416" i="3"/>
  <c r="U416" i="3"/>
  <c r="J416" i="3"/>
  <c r="I416" i="3"/>
  <c r="H416" i="3"/>
  <c r="V415" i="3"/>
  <c r="U415" i="3"/>
  <c r="J415" i="3"/>
  <c r="I415" i="3"/>
  <c r="H415" i="3"/>
  <c r="V414" i="3"/>
  <c r="U414" i="3"/>
  <c r="J414" i="3"/>
  <c r="I414" i="3"/>
  <c r="H414" i="3"/>
  <c r="V413" i="3"/>
  <c r="U413" i="3"/>
  <c r="J413" i="3"/>
  <c r="I413" i="3"/>
  <c r="H413" i="3"/>
  <c r="V412" i="3"/>
  <c r="U412" i="3"/>
  <c r="J412" i="3"/>
  <c r="I412" i="3"/>
  <c r="H412" i="3"/>
  <c r="V411" i="3"/>
  <c r="U411" i="3"/>
  <c r="J411" i="3"/>
  <c r="I411" i="3"/>
  <c r="H411" i="3"/>
  <c r="V410" i="3"/>
  <c r="U410" i="3"/>
  <c r="J410" i="3"/>
  <c r="I410" i="3"/>
  <c r="H410" i="3"/>
  <c r="V409" i="3"/>
  <c r="U409" i="3"/>
  <c r="J409" i="3"/>
  <c r="I409" i="3"/>
  <c r="H409" i="3"/>
  <c r="V408" i="3"/>
  <c r="U408" i="3"/>
  <c r="J408" i="3"/>
  <c r="I408" i="3"/>
  <c r="H408" i="3"/>
  <c r="V407" i="3"/>
  <c r="U407" i="3"/>
  <c r="J407" i="3"/>
  <c r="I407" i="3"/>
  <c r="H407" i="3"/>
  <c r="V406" i="3"/>
  <c r="U406" i="3"/>
  <c r="J406" i="3"/>
  <c r="I406" i="3"/>
  <c r="H406" i="3"/>
  <c r="V405" i="3"/>
  <c r="U405" i="3"/>
  <c r="J405" i="3"/>
  <c r="I405" i="3"/>
  <c r="H405" i="3"/>
  <c r="V404" i="3"/>
  <c r="U404" i="3"/>
  <c r="J404" i="3"/>
  <c r="I404" i="3"/>
  <c r="H404" i="3"/>
  <c r="V403" i="3"/>
  <c r="U403" i="3"/>
  <c r="J403" i="3"/>
  <c r="I403" i="3"/>
  <c r="H403" i="3"/>
  <c r="V402" i="3"/>
  <c r="U402" i="3"/>
  <c r="J402" i="3"/>
  <c r="I402" i="3"/>
  <c r="H402" i="3"/>
  <c r="V401" i="3"/>
  <c r="U401" i="3"/>
  <c r="J401" i="3"/>
  <c r="I401" i="3"/>
  <c r="H401" i="3"/>
  <c r="V400" i="3"/>
  <c r="U400" i="3"/>
  <c r="J400" i="3"/>
  <c r="I400" i="3"/>
  <c r="H400" i="3"/>
  <c r="V399" i="3"/>
  <c r="U399" i="3"/>
  <c r="J399" i="3"/>
  <c r="I399" i="3"/>
  <c r="H399" i="3"/>
  <c r="V398" i="3"/>
  <c r="U398" i="3"/>
  <c r="J398" i="3"/>
  <c r="I398" i="3"/>
  <c r="H398" i="3"/>
  <c r="V397" i="3"/>
  <c r="U397" i="3"/>
  <c r="J397" i="3"/>
  <c r="I397" i="3"/>
  <c r="H397" i="3"/>
  <c r="V396" i="3"/>
  <c r="U396" i="3"/>
  <c r="J396" i="3"/>
  <c r="I396" i="3"/>
  <c r="H396" i="3"/>
  <c r="V395" i="3"/>
  <c r="U395" i="3"/>
  <c r="J395" i="3"/>
  <c r="I395" i="3"/>
  <c r="H395" i="3"/>
  <c r="V394" i="3"/>
  <c r="U394" i="3"/>
  <c r="J394" i="3"/>
  <c r="I394" i="3"/>
  <c r="H394" i="3"/>
  <c r="V393" i="3"/>
  <c r="U393" i="3"/>
  <c r="J393" i="3"/>
  <c r="I393" i="3"/>
  <c r="H393" i="3"/>
  <c r="V392" i="3"/>
  <c r="U392" i="3"/>
  <c r="J392" i="3"/>
  <c r="I392" i="3"/>
  <c r="H392" i="3"/>
  <c r="V391" i="3"/>
  <c r="U391" i="3"/>
  <c r="J391" i="3"/>
  <c r="I391" i="3"/>
  <c r="H391" i="3"/>
  <c r="V390" i="3"/>
  <c r="U390" i="3"/>
  <c r="J390" i="3"/>
  <c r="I390" i="3"/>
  <c r="H390" i="3"/>
  <c r="V389" i="3"/>
  <c r="U389" i="3"/>
  <c r="J389" i="3"/>
  <c r="I389" i="3"/>
  <c r="H389" i="3"/>
  <c r="V388" i="3"/>
  <c r="U388" i="3"/>
  <c r="J388" i="3"/>
  <c r="I388" i="3"/>
  <c r="H388" i="3"/>
  <c r="V387" i="3"/>
  <c r="U387" i="3"/>
  <c r="J387" i="3"/>
  <c r="I387" i="3"/>
  <c r="H387" i="3"/>
  <c r="V386" i="3"/>
  <c r="U386" i="3"/>
  <c r="J386" i="3"/>
  <c r="I386" i="3"/>
  <c r="H386" i="3"/>
  <c r="V385" i="3"/>
  <c r="U385" i="3"/>
  <c r="J385" i="3"/>
  <c r="I385" i="3"/>
  <c r="H385" i="3"/>
  <c r="V384" i="3"/>
  <c r="U384" i="3"/>
  <c r="J384" i="3"/>
  <c r="I384" i="3"/>
  <c r="H384" i="3"/>
  <c r="V383" i="3"/>
  <c r="U383" i="3"/>
  <c r="J383" i="3"/>
  <c r="I383" i="3"/>
  <c r="H383" i="3"/>
  <c r="V382" i="3"/>
  <c r="U382" i="3"/>
  <c r="J382" i="3"/>
  <c r="I382" i="3"/>
  <c r="H382" i="3"/>
  <c r="V381" i="3"/>
  <c r="U381" i="3"/>
  <c r="J381" i="3"/>
  <c r="I381" i="3"/>
  <c r="H381" i="3"/>
  <c r="V380" i="3"/>
  <c r="U380" i="3"/>
  <c r="J380" i="3"/>
  <c r="I380" i="3"/>
  <c r="H380" i="3"/>
  <c r="V379" i="3"/>
  <c r="U379" i="3"/>
  <c r="J379" i="3"/>
  <c r="I379" i="3"/>
  <c r="H379" i="3"/>
  <c r="V378" i="3"/>
  <c r="U378" i="3"/>
  <c r="J378" i="3"/>
  <c r="I378" i="3"/>
  <c r="H378" i="3"/>
  <c r="V377" i="3"/>
  <c r="U377" i="3"/>
  <c r="J377" i="3"/>
  <c r="I377" i="3"/>
  <c r="H377" i="3"/>
  <c r="V376" i="3"/>
  <c r="U376" i="3"/>
  <c r="J376" i="3"/>
  <c r="I376" i="3"/>
  <c r="H376" i="3"/>
  <c r="V375" i="3"/>
  <c r="U375" i="3"/>
  <c r="J375" i="3"/>
  <c r="I375" i="3"/>
  <c r="H375" i="3"/>
  <c r="V374" i="3"/>
  <c r="U374" i="3"/>
  <c r="J374" i="3"/>
  <c r="I374" i="3"/>
  <c r="H374" i="3"/>
  <c r="V373" i="3"/>
  <c r="U373" i="3"/>
  <c r="J373" i="3"/>
  <c r="I373" i="3"/>
  <c r="H373" i="3"/>
  <c r="V372" i="3"/>
  <c r="U372" i="3"/>
  <c r="J372" i="3"/>
  <c r="I372" i="3"/>
  <c r="H372" i="3"/>
  <c r="V371" i="3"/>
  <c r="U371" i="3"/>
  <c r="J371" i="3"/>
  <c r="I371" i="3"/>
  <c r="H371" i="3"/>
  <c r="V370" i="3"/>
  <c r="U370" i="3"/>
  <c r="J370" i="3"/>
  <c r="I370" i="3"/>
  <c r="H370" i="3"/>
  <c r="V369" i="3"/>
  <c r="U369" i="3"/>
  <c r="J369" i="3"/>
  <c r="I369" i="3"/>
  <c r="H369" i="3"/>
  <c r="V368" i="3"/>
  <c r="U368" i="3"/>
  <c r="J368" i="3"/>
  <c r="I368" i="3"/>
  <c r="H368" i="3"/>
  <c r="V367" i="3"/>
  <c r="U367" i="3"/>
  <c r="J367" i="3"/>
  <c r="I367" i="3"/>
  <c r="H367" i="3"/>
  <c r="V366" i="3"/>
  <c r="U366" i="3"/>
  <c r="J366" i="3"/>
  <c r="I366" i="3"/>
  <c r="H366" i="3"/>
  <c r="V365" i="3"/>
  <c r="U365" i="3"/>
  <c r="J365" i="3"/>
  <c r="I365" i="3"/>
  <c r="H365" i="3"/>
  <c r="V364" i="3"/>
  <c r="U364" i="3"/>
  <c r="J364" i="3"/>
  <c r="I364" i="3"/>
  <c r="H364" i="3"/>
  <c r="V363" i="3"/>
  <c r="U363" i="3"/>
  <c r="J363" i="3"/>
  <c r="I363" i="3"/>
  <c r="H363" i="3"/>
  <c r="V362" i="3"/>
  <c r="U362" i="3"/>
  <c r="J362" i="3"/>
  <c r="I362" i="3"/>
  <c r="H362" i="3"/>
  <c r="V361" i="3"/>
  <c r="U361" i="3"/>
  <c r="J361" i="3"/>
  <c r="I361" i="3"/>
  <c r="H361" i="3"/>
  <c r="V360" i="3"/>
  <c r="U360" i="3"/>
  <c r="J360" i="3"/>
  <c r="I360" i="3"/>
  <c r="H360" i="3"/>
  <c r="V359" i="3"/>
  <c r="U359" i="3"/>
  <c r="J359" i="3"/>
  <c r="I359" i="3"/>
  <c r="H359" i="3"/>
  <c r="V358" i="3"/>
  <c r="U358" i="3"/>
  <c r="J358" i="3"/>
  <c r="I358" i="3"/>
  <c r="H358" i="3"/>
  <c r="V357" i="3"/>
  <c r="U357" i="3"/>
  <c r="J357" i="3"/>
  <c r="I357" i="3"/>
  <c r="H357" i="3"/>
  <c r="V356" i="3"/>
  <c r="U356" i="3"/>
  <c r="J356" i="3"/>
  <c r="I356" i="3"/>
  <c r="H356" i="3"/>
  <c r="V355" i="3"/>
  <c r="U355" i="3"/>
  <c r="J355" i="3"/>
  <c r="I355" i="3"/>
  <c r="H355" i="3"/>
  <c r="V354" i="3"/>
  <c r="U354" i="3"/>
  <c r="J354" i="3"/>
  <c r="I354" i="3"/>
  <c r="H354" i="3"/>
  <c r="V353" i="3"/>
  <c r="U353" i="3"/>
  <c r="J353" i="3"/>
  <c r="I353" i="3"/>
  <c r="H353" i="3"/>
  <c r="V352" i="3"/>
  <c r="U352" i="3"/>
  <c r="J352" i="3"/>
  <c r="I352" i="3"/>
  <c r="H352" i="3"/>
  <c r="V351" i="3"/>
  <c r="U351" i="3"/>
  <c r="J351" i="3"/>
  <c r="I351" i="3"/>
  <c r="H351" i="3"/>
  <c r="V350" i="3"/>
  <c r="U350" i="3"/>
  <c r="J350" i="3"/>
  <c r="I350" i="3"/>
  <c r="H350" i="3"/>
  <c r="V349" i="3"/>
  <c r="U349" i="3"/>
  <c r="J349" i="3"/>
  <c r="I349" i="3"/>
  <c r="H349" i="3"/>
  <c r="V348" i="3"/>
  <c r="U348" i="3"/>
  <c r="J348" i="3"/>
  <c r="I348" i="3"/>
  <c r="H348" i="3"/>
  <c r="V347" i="3"/>
  <c r="U347" i="3"/>
  <c r="J347" i="3"/>
  <c r="I347" i="3"/>
  <c r="H347" i="3"/>
  <c r="V346" i="3"/>
  <c r="U346" i="3"/>
  <c r="J346" i="3"/>
  <c r="I346" i="3"/>
  <c r="H346" i="3"/>
  <c r="V345" i="3"/>
  <c r="U345" i="3"/>
  <c r="J345" i="3"/>
  <c r="I345" i="3"/>
  <c r="H345" i="3"/>
  <c r="V344" i="3"/>
  <c r="U344" i="3"/>
  <c r="J344" i="3"/>
  <c r="I344" i="3"/>
  <c r="H344" i="3"/>
  <c r="V343" i="3"/>
  <c r="U343" i="3"/>
  <c r="J343" i="3"/>
  <c r="I343" i="3"/>
  <c r="H343" i="3"/>
  <c r="V342" i="3"/>
  <c r="U342" i="3"/>
  <c r="J342" i="3"/>
  <c r="I342" i="3"/>
  <c r="H342" i="3"/>
  <c r="V341" i="3"/>
  <c r="U341" i="3"/>
  <c r="J341" i="3"/>
  <c r="I341" i="3"/>
  <c r="H341" i="3"/>
  <c r="V340" i="3"/>
  <c r="U340" i="3"/>
  <c r="J340" i="3"/>
  <c r="I340" i="3"/>
  <c r="H340" i="3"/>
  <c r="V339" i="3"/>
  <c r="U339" i="3"/>
  <c r="J339" i="3"/>
  <c r="I339" i="3"/>
  <c r="H339" i="3"/>
  <c r="V338" i="3"/>
  <c r="U338" i="3"/>
  <c r="J338" i="3"/>
  <c r="I338" i="3"/>
  <c r="H338" i="3"/>
  <c r="V337" i="3"/>
  <c r="U337" i="3"/>
  <c r="J337" i="3"/>
  <c r="I337" i="3"/>
  <c r="H337" i="3"/>
  <c r="V336" i="3"/>
  <c r="U336" i="3"/>
  <c r="J336" i="3"/>
  <c r="I336" i="3"/>
  <c r="H336" i="3"/>
  <c r="V335" i="3"/>
  <c r="U335" i="3"/>
  <c r="J335" i="3"/>
  <c r="I335" i="3"/>
  <c r="H335" i="3"/>
  <c r="V334" i="3"/>
  <c r="U334" i="3"/>
  <c r="J334" i="3"/>
  <c r="I334" i="3"/>
  <c r="H334" i="3"/>
  <c r="V333" i="3"/>
  <c r="U333" i="3"/>
  <c r="J333" i="3"/>
  <c r="I333" i="3"/>
  <c r="H333" i="3"/>
  <c r="V332" i="3"/>
  <c r="U332" i="3"/>
  <c r="J332" i="3"/>
  <c r="I332" i="3"/>
  <c r="H332" i="3"/>
  <c r="V331" i="3"/>
  <c r="U331" i="3"/>
  <c r="J331" i="3"/>
  <c r="I331" i="3"/>
  <c r="H331" i="3"/>
  <c r="V330" i="3"/>
  <c r="U330" i="3"/>
  <c r="J330" i="3"/>
  <c r="I330" i="3"/>
  <c r="H330" i="3"/>
  <c r="V329" i="3"/>
  <c r="U329" i="3"/>
  <c r="J329" i="3"/>
  <c r="I329" i="3"/>
  <c r="H329" i="3"/>
  <c r="V328" i="3"/>
  <c r="U328" i="3"/>
  <c r="J328" i="3"/>
  <c r="I328" i="3"/>
  <c r="H328" i="3"/>
  <c r="V327" i="3"/>
  <c r="U327" i="3"/>
  <c r="J327" i="3"/>
  <c r="I327" i="3"/>
  <c r="H327" i="3"/>
  <c r="V326" i="3"/>
  <c r="U326" i="3"/>
  <c r="J326" i="3"/>
  <c r="I326" i="3"/>
  <c r="H326" i="3"/>
  <c r="V325" i="3"/>
  <c r="U325" i="3"/>
  <c r="J325" i="3"/>
  <c r="I325" i="3"/>
  <c r="H325" i="3"/>
  <c r="V324" i="3"/>
  <c r="U324" i="3"/>
  <c r="J324" i="3"/>
  <c r="I324" i="3"/>
  <c r="H324" i="3"/>
  <c r="V323" i="3"/>
  <c r="U323" i="3"/>
  <c r="J323" i="3"/>
  <c r="I323" i="3"/>
  <c r="H323" i="3"/>
  <c r="V322" i="3"/>
  <c r="U322" i="3"/>
  <c r="J322" i="3"/>
  <c r="I322" i="3"/>
  <c r="H322" i="3"/>
  <c r="V321" i="3"/>
  <c r="U321" i="3"/>
  <c r="J321" i="3"/>
  <c r="I321" i="3"/>
  <c r="H321" i="3"/>
  <c r="V320" i="3"/>
  <c r="U320" i="3"/>
  <c r="J320" i="3"/>
  <c r="I320" i="3"/>
  <c r="H320" i="3"/>
  <c r="V319" i="3"/>
  <c r="U319" i="3"/>
  <c r="J319" i="3"/>
  <c r="I319" i="3"/>
  <c r="H319" i="3"/>
  <c r="V318" i="3"/>
  <c r="U318" i="3"/>
  <c r="J318" i="3"/>
  <c r="I318" i="3"/>
  <c r="H318" i="3"/>
  <c r="V317" i="3"/>
  <c r="U317" i="3"/>
  <c r="J317" i="3"/>
  <c r="I317" i="3"/>
  <c r="H317" i="3"/>
  <c r="V316" i="3"/>
  <c r="U316" i="3"/>
  <c r="J316" i="3"/>
  <c r="I316" i="3"/>
  <c r="H316" i="3"/>
  <c r="Y315" i="3"/>
  <c r="V315" i="3"/>
  <c r="U315" i="3"/>
  <c r="J315" i="3"/>
  <c r="I315" i="3"/>
  <c r="H315" i="3"/>
  <c r="V314" i="3"/>
  <c r="U314" i="3"/>
  <c r="J314" i="3"/>
  <c r="I314" i="3"/>
  <c r="H314" i="3"/>
  <c r="V313" i="3"/>
  <c r="U313" i="3"/>
  <c r="J313" i="3"/>
  <c r="I313" i="3"/>
  <c r="H313" i="3"/>
  <c r="V312" i="3"/>
  <c r="U312" i="3"/>
  <c r="J312" i="3"/>
  <c r="I312" i="3"/>
  <c r="H312" i="3"/>
  <c r="V311" i="3"/>
  <c r="U311" i="3"/>
  <c r="J311" i="3"/>
  <c r="I311" i="3"/>
  <c r="H311" i="3"/>
  <c r="V310" i="3"/>
  <c r="U310" i="3"/>
  <c r="J310" i="3"/>
  <c r="I310" i="3"/>
  <c r="H310" i="3"/>
  <c r="V309" i="3"/>
  <c r="U309" i="3"/>
  <c r="J309" i="3"/>
  <c r="I309" i="3"/>
  <c r="H309" i="3"/>
  <c r="V308" i="3"/>
  <c r="U308" i="3"/>
  <c r="J308" i="3"/>
  <c r="I308" i="3"/>
  <c r="H308" i="3"/>
  <c r="V307" i="3"/>
  <c r="U307" i="3"/>
  <c r="J307" i="3"/>
  <c r="I307" i="3"/>
  <c r="H307" i="3"/>
  <c r="V306" i="3"/>
  <c r="U306" i="3"/>
  <c r="J306" i="3"/>
  <c r="I306" i="3"/>
  <c r="H306" i="3"/>
  <c r="V305" i="3"/>
  <c r="U305" i="3"/>
  <c r="J305" i="3"/>
  <c r="I305" i="3"/>
  <c r="H305" i="3"/>
  <c r="V304" i="3"/>
  <c r="U304" i="3"/>
  <c r="J304" i="3"/>
  <c r="I304" i="3"/>
  <c r="H304" i="3"/>
  <c r="V303" i="3"/>
  <c r="U303" i="3"/>
  <c r="J303" i="3"/>
  <c r="I303" i="3"/>
  <c r="H303" i="3"/>
  <c r="V302" i="3"/>
  <c r="U302" i="3"/>
  <c r="J302" i="3"/>
  <c r="I302" i="3"/>
  <c r="H302" i="3"/>
  <c r="V301" i="3"/>
  <c r="U301" i="3"/>
  <c r="J301" i="3"/>
  <c r="I301" i="3"/>
  <c r="H301" i="3"/>
  <c r="V300" i="3"/>
  <c r="U300" i="3"/>
  <c r="J300" i="3"/>
  <c r="I300" i="3"/>
  <c r="H300" i="3"/>
  <c r="V299" i="3"/>
  <c r="U299" i="3"/>
  <c r="J299" i="3"/>
  <c r="I299" i="3"/>
  <c r="H299" i="3"/>
  <c r="V298" i="3"/>
  <c r="U298" i="3"/>
  <c r="J298" i="3"/>
  <c r="I298" i="3"/>
  <c r="H298" i="3"/>
  <c r="V297" i="3"/>
  <c r="U297" i="3"/>
  <c r="J297" i="3"/>
  <c r="I297" i="3"/>
  <c r="H297" i="3"/>
  <c r="V296" i="3"/>
  <c r="U296" i="3"/>
  <c r="J296" i="3"/>
  <c r="I296" i="3"/>
  <c r="H296" i="3"/>
  <c r="V295" i="3"/>
  <c r="U295" i="3"/>
  <c r="J295" i="3"/>
  <c r="I295" i="3"/>
  <c r="H295" i="3"/>
  <c r="V294" i="3"/>
  <c r="U294" i="3"/>
  <c r="J294" i="3"/>
  <c r="I294" i="3"/>
  <c r="H294" i="3"/>
  <c r="V293" i="3"/>
  <c r="U293" i="3"/>
  <c r="J293" i="3"/>
  <c r="I293" i="3"/>
  <c r="H293" i="3"/>
  <c r="V292" i="3"/>
  <c r="U292" i="3"/>
  <c r="J292" i="3"/>
  <c r="I292" i="3"/>
  <c r="H292" i="3"/>
  <c r="V291" i="3"/>
  <c r="U291" i="3"/>
  <c r="J291" i="3"/>
  <c r="I291" i="3"/>
  <c r="H291" i="3"/>
  <c r="V290" i="3"/>
  <c r="U290" i="3"/>
  <c r="J290" i="3"/>
  <c r="I290" i="3"/>
  <c r="H290" i="3"/>
  <c r="V289" i="3"/>
  <c r="U289" i="3"/>
  <c r="J289" i="3"/>
  <c r="I289" i="3"/>
  <c r="H289" i="3"/>
  <c r="V288" i="3"/>
  <c r="U288" i="3"/>
  <c r="J288" i="3"/>
  <c r="I288" i="3"/>
  <c r="H288" i="3"/>
  <c r="V287" i="3"/>
  <c r="U287" i="3"/>
  <c r="J287" i="3"/>
  <c r="I287" i="3"/>
  <c r="H287" i="3"/>
  <c r="V286" i="3"/>
  <c r="U286" i="3"/>
  <c r="J286" i="3"/>
  <c r="I286" i="3"/>
  <c r="H286" i="3"/>
  <c r="V285" i="3"/>
  <c r="U285" i="3"/>
  <c r="J285" i="3"/>
  <c r="I285" i="3"/>
  <c r="H285" i="3"/>
  <c r="V284" i="3"/>
  <c r="U284" i="3"/>
  <c r="J284" i="3"/>
  <c r="I284" i="3"/>
  <c r="H284" i="3"/>
  <c r="V283" i="3"/>
  <c r="U283" i="3"/>
  <c r="J283" i="3"/>
  <c r="I283" i="3"/>
  <c r="H283" i="3"/>
  <c r="V282" i="3"/>
  <c r="U282" i="3"/>
  <c r="J282" i="3"/>
  <c r="I282" i="3"/>
  <c r="H282" i="3"/>
  <c r="V281" i="3"/>
  <c r="U281" i="3"/>
  <c r="J281" i="3"/>
  <c r="I281" i="3"/>
  <c r="H281" i="3"/>
  <c r="V280" i="3"/>
  <c r="U280" i="3"/>
  <c r="J280" i="3"/>
  <c r="I280" i="3"/>
  <c r="H280" i="3"/>
  <c r="V279" i="3"/>
  <c r="U279" i="3"/>
  <c r="J279" i="3"/>
  <c r="I279" i="3"/>
  <c r="H279" i="3"/>
  <c r="V278" i="3"/>
  <c r="U278" i="3"/>
  <c r="J278" i="3"/>
  <c r="I278" i="3"/>
  <c r="H278" i="3"/>
  <c r="V277" i="3"/>
  <c r="U277" i="3"/>
  <c r="J277" i="3"/>
  <c r="I277" i="3"/>
  <c r="H277" i="3"/>
  <c r="V276" i="3"/>
  <c r="U276" i="3"/>
  <c r="J276" i="3"/>
  <c r="I276" i="3"/>
  <c r="H276" i="3"/>
  <c r="V275" i="3"/>
  <c r="U275" i="3"/>
  <c r="J275" i="3"/>
  <c r="I275" i="3"/>
  <c r="H275" i="3"/>
  <c r="V274" i="3"/>
  <c r="U274" i="3"/>
  <c r="J274" i="3"/>
  <c r="I274" i="3"/>
  <c r="H274" i="3"/>
  <c r="V273" i="3"/>
  <c r="U273" i="3"/>
  <c r="J273" i="3"/>
  <c r="I273" i="3"/>
  <c r="H273" i="3"/>
  <c r="V272" i="3"/>
  <c r="U272" i="3"/>
  <c r="J272" i="3"/>
  <c r="I272" i="3"/>
  <c r="H272" i="3"/>
  <c r="V271" i="3"/>
  <c r="U271" i="3"/>
  <c r="J271" i="3"/>
  <c r="I271" i="3"/>
  <c r="H271" i="3"/>
  <c r="V270" i="3"/>
  <c r="U270" i="3"/>
  <c r="J270" i="3"/>
  <c r="I270" i="3"/>
  <c r="H270" i="3"/>
  <c r="V269" i="3"/>
  <c r="U269" i="3"/>
  <c r="J269" i="3"/>
  <c r="I269" i="3"/>
  <c r="H269" i="3"/>
  <c r="V268" i="3"/>
  <c r="U268" i="3"/>
  <c r="J268" i="3"/>
  <c r="I268" i="3"/>
  <c r="H268" i="3"/>
  <c r="V267" i="3"/>
  <c r="U267" i="3"/>
  <c r="J267" i="3"/>
  <c r="I267" i="3"/>
  <c r="H267" i="3"/>
  <c r="V266" i="3"/>
  <c r="U266" i="3"/>
  <c r="J266" i="3"/>
  <c r="I266" i="3"/>
  <c r="H266" i="3"/>
  <c r="V265" i="3"/>
  <c r="U265" i="3"/>
  <c r="J265" i="3"/>
  <c r="I265" i="3"/>
  <c r="H265" i="3"/>
  <c r="V264" i="3"/>
  <c r="U264" i="3"/>
  <c r="J264" i="3"/>
  <c r="I264" i="3"/>
  <c r="H264" i="3"/>
  <c r="V263" i="3"/>
  <c r="U263" i="3"/>
  <c r="J263" i="3"/>
  <c r="I263" i="3"/>
  <c r="H263" i="3"/>
  <c r="V262" i="3"/>
  <c r="U262" i="3"/>
  <c r="J262" i="3"/>
  <c r="I262" i="3"/>
  <c r="H262" i="3"/>
  <c r="V261" i="3"/>
  <c r="U261" i="3"/>
  <c r="J261" i="3"/>
  <c r="I261" i="3"/>
  <c r="H261" i="3"/>
  <c r="V260" i="3"/>
  <c r="U260" i="3"/>
  <c r="J260" i="3"/>
  <c r="I260" i="3"/>
  <c r="H260" i="3"/>
  <c r="V259" i="3"/>
  <c r="U259" i="3"/>
  <c r="J259" i="3"/>
  <c r="I259" i="3"/>
  <c r="H259" i="3"/>
  <c r="V258" i="3"/>
  <c r="U258" i="3"/>
  <c r="J258" i="3"/>
  <c r="I258" i="3"/>
  <c r="H258" i="3"/>
  <c r="V257" i="3"/>
  <c r="U257" i="3"/>
  <c r="J257" i="3"/>
  <c r="I257" i="3"/>
  <c r="H257" i="3"/>
  <c r="V256" i="3"/>
  <c r="U256" i="3"/>
  <c r="J256" i="3"/>
  <c r="I256" i="3"/>
  <c r="H256" i="3"/>
  <c r="V255" i="3"/>
  <c r="U255" i="3"/>
  <c r="J255" i="3"/>
  <c r="I255" i="3"/>
  <c r="H255" i="3"/>
  <c r="V254" i="3"/>
  <c r="U254" i="3"/>
  <c r="J254" i="3"/>
  <c r="I254" i="3"/>
  <c r="H254" i="3"/>
  <c r="V253" i="3"/>
  <c r="U253" i="3"/>
  <c r="J253" i="3"/>
  <c r="I253" i="3"/>
  <c r="H253" i="3"/>
  <c r="V252" i="3"/>
  <c r="U252" i="3"/>
  <c r="J252" i="3"/>
  <c r="I252" i="3"/>
  <c r="H252" i="3"/>
  <c r="V251" i="3"/>
  <c r="U251" i="3"/>
  <c r="J251" i="3"/>
  <c r="I251" i="3"/>
  <c r="H251" i="3"/>
  <c r="V250" i="3"/>
  <c r="U250" i="3"/>
  <c r="J250" i="3"/>
  <c r="I250" i="3"/>
  <c r="H250" i="3"/>
  <c r="V249" i="3"/>
  <c r="U249" i="3"/>
  <c r="J249" i="3"/>
  <c r="I249" i="3"/>
  <c r="H249" i="3"/>
  <c r="V248" i="3"/>
  <c r="U248" i="3"/>
  <c r="J248" i="3"/>
  <c r="I248" i="3"/>
  <c r="H248" i="3"/>
  <c r="V247" i="3"/>
  <c r="U247" i="3"/>
  <c r="J247" i="3"/>
  <c r="I247" i="3"/>
  <c r="H247" i="3"/>
  <c r="V246" i="3"/>
  <c r="U246" i="3"/>
  <c r="J246" i="3"/>
  <c r="I246" i="3"/>
  <c r="H246" i="3"/>
  <c r="V245" i="3"/>
  <c r="U245" i="3"/>
  <c r="J245" i="3"/>
  <c r="I245" i="3"/>
  <c r="H245" i="3"/>
  <c r="V244" i="3"/>
  <c r="U244" i="3"/>
  <c r="J244" i="3"/>
  <c r="I244" i="3"/>
  <c r="H244" i="3"/>
  <c r="V243" i="3"/>
  <c r="U243" i="3"/>
  <c r="J243" i="3"/>
  <c r="I243" i="3"/>
  <c r="H243" i="3"/>
  <c r="V242" i="3"/>
  <c r="U242" i="3"/>
  <c r="J242" i="3"/>
  <c r="I242" i="3"/>
  <c r="H242" i="3"/>
  <c r="V241" i="3"/>
  <c r="U241" i="3"/>
  <c r="J241" i="3"/>
  <c r="I241" i="3"/>
  <c r="H241" i="3"/>
  <c r="V240" i="3"/>
  <c r="U240" i="3"/>
  <c r="J240" i="3"/>
  <c r="I240" i="3"/>
  <c r="H240" i="3"/>
  <c r="V239" i="3"/>
  <c r="U239" i="3"/>
  <c r="J239" i="3"/>
  <c r="I239" i="3"/>
  <c r="H239" i="3"/>
  <c r="V238" i="3"/>
  <c r="U238" i="3"/>
  <c r="J238" i="3"/>
  <c r="I238" i="3"/>
  <c r="H238" i="3"/>
  <c r="V237" i="3"/>
  <c r="U237" i="3"/>
  <c r="J237" i="3"/>
  <c r="I237" i="3"/>
  <c r="H237" i="3"/>
  <c r="V236" i="3"/>
  <c r="U236" i="3"/>
  <c r="J236" i="3"/>
  <c r="I236" i="3"/>
  <c r="H236" i="3"/>
  <c r="V235" i="3"/>
  <c r="U235" i="3"/>
  <c r="J235" i="3"/>
  <c r="I235" i="3"/>
  <c r="H235" i="3"/>
  <c r="V234" i="3"/>
  <c r="U234" i="3"/>
  <c r="J234" i="3"/>
  <c r="I234" i="3"/>
  <c r="H234" i="3"/>
  <c r="V233" i="3"/>
  <c r="U233" i="3"/>
  <c r="J233" i="3"/>
  <c r="I233" i="3"/>
  <c r="H233" i="3"/>
  <c r="V232" i="3"/>
  <c r="U232" i="3"/>
  <c r="J232" i="3"/>
  <c r="I232" i="3"/>
  <c r="H232" i="3"/>
  <c r="V231" i="3"/>
  <c r="U231" i="3"/>
  <c r="J231" i="3"/>
  <c r="I231" i="3"/>
  <c r="H231" i="3"/>
  <c r="V230" i="3"/>
  <c r="U230" i="3"/>
  <c r="J230" i="3"/>
  <c r="I230" i="3"/>
  <c r="H230" i="3"/>
  <c r="V229" i="3"/>
  <c r="U229" i="3"/>
  <c r="J229" i="3"/>
  <c r="I229" i="3"/>
  <c r="H229" i="3"/>
  <c r="V228" i="3"/>
  <c r="U228" i="3"/>
  <c r="J228" i="3"/>
  <c r="I228" i="3"/>
  <c r="H228" i="3"/>
  <c r="V227" i="3"/>
  <c r="U227" i="3"/>
  <c r="J227" i="3"/>
  <c r="I227" i="3"/>
  <c r="H227" i="3"/>
  <c r="V226" i="3"/>
  <c r="U226" i="3"/>
  <c r="J226" i="3"/>
  <c r="I226" i="3"/>
  <c r="H226" i="3"/>
  <c r="V225" i="3"/>
  <c r="U225" i="3"/>
  <c r="J225" i="3"/>
  <c r="I225" i="3"/>
  <c r="H225" i="3"/>
  <c r="V224" i="3"/>
  <c r="U224" i="3"/>
  <c r="J224" i="3"/>
  <c r="I224" i="3"/>
  <c r="H224" i="3"/>
  <c r="V223" i="3"/>
  <c r="U223" i="3"/>
  <c r="J223" i="3"/>
  <c r="I223" i="3"/>
  <c r="H223" i="3"/>
  <c r="V222" i="3"/>
  <c r="U222" i="3"/>
  <c r="J222" i="3"/>
  <c r="I222" i="3"/>
  <c r="H222" i="3"/>
  <c r="V221" i="3"/>
  <c r="U221" i="3"/>
  <c r="J221" i="3"/>
  <c r="I221" i="3"/>
  <c r="H221" i="3"/>
  <c r="V220" i="3"/>
  <c r="U220" i="3"/>
  <c r="J220" i="3"/>
  <c r="I220" i="3"/>
  <c r="H220" i="3"/>
  <c r="V219" i="3"/>
  <c r="U219" i="3"/>
  <c r="J219" i="3"/>
  <c r="I219" i="3"/>
  <c r="H219" i="3"/>
  <c r="V218" i="3"/>
  <c r="U218" i="3"/>
  <c r="J218" i="3"/>
  <c r="I218" i="3"/>
  <c r="H218" i="3"/>
  <c r="V217" i="3"/>
  <c r="U217" i="3"/>
  <c r="J217" i="3"/>
  <c r="I217" i="3"/>
  <c r="H217" i="3"/>
  <c r="V216" i="3"/>
  <c r="U216" i="3"/>
  <c r="J216" i="3"/>
  <c r="I216" i="3"/>
  <c r="H216" i="3"/>
  <c r="V215" i="3"/>
  <c r="U215" i="3"/>
  <c r="J215" i="3"/>
  <c r="I215" i="3"/>
  <c r="H215" i="3"/>
  <c r="V214" i="3"/>
  <c r="U214" i="3"/>
  <c r="J214" i="3"/>
  <c r="I214" i="3"/>
  <c r="H214" i="3"/>
  <c r="V213" i="3"/>
  <c r="U213" i="3"/>
  <c r="J213" i="3"/>
  <c r="I213" i="3"/>
  <c r="H213" i="3"/>
  <c r="V212" i="3"/>
  <c r="U212" i="3"/>
  <c r="J212" i="3"/>
  <c r="I212" i="3"/>
  <c r="H212" i="3"/>
  <c r="V211" i="3"/>
  <c r="U211" i="3"/>
  <c r="J211" i="3"/>
  <c r="I211" i="3"/>
  <c r="H211" i="3"/>
  <c r="V210" i="3"/>
  <c r="U210" i="3"/>
  <c r="J210" i="3"/>
  <c r="I210" i="3"/>
  <c r="H210" i="3"/>
  <c r="V209" i="3"/>
  <c r="U209" i="3"/>
  <c r="J209" i="3"/>
  <c r="I209" i="3"/>
  <c r="H209" i="3"/>
  <c r="V208" i="3"/>
  <c r="U208" i="3"/>
  <c r="J208" i="3"/>
  <c r="I208" i="3"/>
  <c r="H208" i="3"/>
  <c r="V207" i="3"/>
  <c r="U207" i="3"/>
  <c r="J207" i="3"/>
  <c r="I207" i="3"/>
  <c r="H207" i="3"/>
  <c r="V206" i="3"/>
  <c r="U206" i="3"/>
  <c r="J206" i="3"/>
  <c r="I206" i="3"/>
  <c r="H206" i="3"/>
  <c r="V205" i="3"/>
  <c r="U205" i="3"/>
  <c r="J205" i="3"/>
  <c r="I205" i="3"/>
  <c r="H205" i="3"/>
  <c r="V204" i="3"/>
  <c r="U204" i="3"/>
  <c r="J204" i="3"/>
  <c r="I204" i="3"/>
  <c r="H204" i="3"/>
  <c r="V203" i="3"/>
  <c r="U203" i="3"/>
  <c r="J203" i="3"/>
  <c r="I203" i="3"/>
  <c r="H203" i="3"/>
  <c r="V202" i="3"/>
  <c r="U202" i="3"/>
  <c r="J202" i="3"/>
  <c r="I202" i="3"/>
  <c r="H202" i="3"/>
  <c r="V201" i="3"/>
  <c r="U201" i="3"/>
  <c r="J201" i="3"/>
  <c r="I201" i="3"/>
  <c r="H201" i="3"/>
  <c r="V200" i="3"/>
  <c r="U200" i="3"/>
  <c r="J200" i="3"/>
  <c r="I200" i="3"/>
  <c r="H200" i="3"/>
  <c r="V199" i="3"/>
  <c r="U199" i="3"/>
  <c r="J199" i="3"/>
  <c r="I199" i="3"/>
  <c r="H199" i="3"/>
  <c r="V198" i="3"/>
  <c r="U198" i="3"/>
  <c r="J198" i="3"/>
  <c r="I198" i="3"/>
  <c r="H198" i="3"/>
  <c r="V197" i="3"/>
  <c r="U197" i="3"/>
  <c r="J197" i="3"/>
  <c r="I197" i="3"/>
  <c r="H197" i="3"/>
  <c r="V196" i="3"/>
  <c r="U196" i="3"/>
  <c r="J196" i="3"/>
  <c r="I196" i="3"/>
  <c r="H196" i="3"/>
  <c r="V195" i="3"/>
  <c r="U195" i="3"/>
  <c r="J195" i="3"/>
  <c r="I195" i="3"/>
  <c r="H195" i="3"/>
  <c r="V194" i="3"/>
  <c r="U194" i="3"/>
  <c r="J194" i="3"/>
  <c r="I194" i="3"/>
  <c r="H194" i="3"/>
  <c r="V193" i="3"/>
  <c r="U193" i="3"/>
  <c r="J193" i="3"/>
  <c r="I193" i="3"/>
  <c r="H193" i="3"/>
  <c r="V192" i="3"/>
  <c r="U192" i="3"/>
  <c r="J192" i="3"/>
  <c r="I192" i="3"/>
  <c r="H192" i="3"/>
  <c r="V191" i="3"/>
  <c r="U191" i="3"/>
  <c r="J191" i="3"/>
  <c r="I191" i="3"/>
  <c r="H191" i="3"/>
  <c r="V190" i="3"/>
  <c r="U190" i="3"/>
  <c r="J190" i="3"/>
  <c r="I190" i="3"/>
  <c r="H190" i="3"/>
  <c r="V189" i="3"/>
  <c r="U189" i="3"/>
  <c r="J189" i="3"/>
  <c r="I189" i="3"/>
  <c r="H189" i="3"/>
  <c r="V188" i="3"/>
  <c r="U188" i="3"/>
  <c r="J188" i="3"/>
  <c r="I188" i="3"/>
  <c r="H188" i="3"/>
  <c r="V187" i="3"/>
  <c r="U187" i="3"/>
  <c r="J187" i="3"/>
  <c r="I187" i="3"/>
  <c r="H187" i="3"/>
  <c r="V186" i="3"/>
  <c r="U186" i="3"/>
  <c r="J186" i="3"/>
  <c r="I186" i="3"/>
  <c r="H186" i="3"/>
  <c r="V185" i="3"/>
  <c r="U185" i="3"/>
  <c r="J185" i="3"/>
  <c r="I185" i="3"/>
  <c r="H185" i="3"/>
  <c r="V184" i="3"/>
  <c r="U184" i="3"/>
  <c r="J184" i="3"/>
  <c r="I184" i="3"/>
  <c r="H184" i="3"/>
  <c r="V183" i="3"/>
  <c r="U183" i="3"/>
  <c r="J183" i="3"/>
  <c r="I183" i="3"/>
  <c r="H183" i="3"/>
  <c r="V182" i="3"/>
  <c r="U182" i="3"/>
  <c r="J182" i="3"/>
  <c r="I182" i="3"/>
  <c r="H182" i="3"/>
  <c r="V181" i="3"/>
  <c r="U181" i="3"/>
  <c r="J181" i="3"/>
  <c r="I181" i="3"/>
  <c r="H181" i="3"/>
  <c r="V180" i="3"/>
  <c r="U180" i="3"/>
  <c r="J180" i="3"/>
  <c r="I180" i="3"/>
  <c r="H180" i="3"/>
  <c r="V179" i="3"/>
  <c r="U179" i="3"/>
  <c r="J179" i="3"/>
  <c r="I179" i="3"/>
  <c r="H179" i="3"/>
  <c r="V178" i="3"/>
  <c r="U178" i="3"/>
  <c r="J178" i="3"/>
  <c r="I178" i="3"/>
  <c r="H178" i="3"/>
  <c r="V177" i="3"/>
  <c r="U177" i="3"/>
  <c r="J177" i="3"/>
  <c r="I177" i="3"/>
  <c r="H177" i="3"/>
  <c r="V176" i="3"/>
  <c r="U176" i="3"/>
  <c r="J176" i="3"/>
  <c r="I176" i="3"/>
  <c r="H176" i="3"/>
  <c r="V175" i="3"/>
  <c r="U175" i="3"/>
  <c r="J175" i="3"/>
  <c r="I175" i="3"/>
  <c r="H175" i="3"/>
  <c r="V174" i="3"/>
  <c r="U174" i="3"/>
  <c r="J174" i="3"/>
  <c r="I174" i="3"/>
  <c r="H174" i="3"/>
  <c r="V173" i="3"/>
  <c r="U173" i="3"/>
  <c r="J173" i="3"/>
  <c r="I173" i="3"/>
  <c r="H173" i="3"/>
  <c r="V172" i="3"/>
  <c r="U172" i="3"/>
  <c r="J172" i="3"/>
  <c r="I172" i="3"/>
  <c r="H172" i="3"/>
  <c r="V171" i="3"/>
  <c r="U171" i="3"/>
  <c r="J171" i="3"/>
  <c r="I171" i="3"/>
  <c r="H171" i="3"/>
  <c r="V170" i="3"/>
  <c r="U170" i="3"/>
  <c r="J170" i="3"/>
  <c r="I170" i="3"/>
  <c r="H170" i="3"/>
  <c r="V169" i="3"/>
  <c r="U169" i="3"/>
  <c r="J169" i="3"/>
  <c r="I169" i="3"/>
  <c r="H169" i="3"/>
  <c r="V168" i="3"/>
  <c r="U168" i="3"/>
  <c r="J168" i="3"/>
  <c r="I168" i="3"/>
  <c r="H168" i="3"/>
  <c r="V167" i="3"/>
  <c r="U167" i="3"/>
  <c r="J167" i="3"/>
  <c r="I167" i="3"/>
  <c r="H167" i="3"/>
  <c r="V166" i="3"/>
  <c r="U166" i="3"/>
  <c r="J166" i="3"/>
  <c r="I166" i="3"/>
  <c r="H166" i="3"/>
  <c r="V165" i="3"/>
  <c r="U165" i="3"/>
  <c r="J165" i="3"/>
  <c r="I165" i="3"/>
  <c r="H165" i="3"/>
  <c r="V164" i="3"/>
  <c r="U164" i="3"/>
  <c r="J164" i="3"/>
  <c r="I164" i="3"/>
  <c r="H164" i="3"/>
  <c r="V163" i="3"/>
  <c r="U163" i="3"/>
  <c r="J163" i="3"/>
  <c r="I163" i="3"/>
  <c r="H163" i="3"/>
  <c r="V162" i="3"/>
  <c r="U162" i="3"/>
  <c r="J162" i="3"/>
  <c r="I162" i="3"/>
  <c r="H162" i="3"/>
  <c r="V161" i="3"/>
  <c r="U161" i="3"/>
  <c r="J161" i="3"/>
  <c r="I161" i="3"/>
  <c r="H161" i="3"/>
  <c r="V160" i="3"/>
  <c r="U160" i="3"/>
  <c r="J160" i="3"/>
  <c r="I160" i="3"/>
  <c r="H160" i="3"/>
  <c r="V159" i="3"/>
  <c r="U159" i="3"/>
  <c r="J159" i="3"/>
  <c r="I159" i="3"/>
  <c r="H159" i="3"/>
  <c r="V158" i="3"/>
  <c r="U158" i="3"/>
  <c r="J158" i="3"/>
  <c r="I158" i="3"/>
  <c r="H158" i="3"/>
  <c r="V157" i="3"/>
  <c r="U157" i="3"/>
  <c r="J157" i="3"/>
  <c r="I157" i="3"/>
  <c r="H157" i="3"/>
  <c r="V156" i="3"/>
  <c r="U156" i="3"/>
  <c r="J156" i="3"/>
  <c r="I156" i="3"/>
  <c r="H156" i="3"/>
  <c r="V155" i="3"/>
  <c r="U155" i="3"/>
  <c r="J155" i="3"/>
  <c r="I155" i="3"/>
  <c r="H155" i="3"/>
  <c r="V154" i="3"/>
  <c r="U154" i="3"/>
  <c r="J154" i="3"/>
  <c r="I154" i="3"/>
  <c r="H154" i="3"/>
  <c r="V153" i="3"/>
  <c r="U153" i="3"/>
  <c r="J153" i="3"/>
  <c r="I153" i="3"/>
  <c r="H153" i="3"/>
  <c r="V152" i="3"/>
  <c r="U152" i="3"/>
  <c r="J152" i="3"/>
  <c r="I152" i="3"/>
  <c r="H152" i="3"/>
  <c r="V151" i="3"/>
  <c r="U151" i="3"/>
  <c r="J151" i="3"/>
  <c r="I151" i="3"/>
  <c r="H151" i="3"/>
  <c r="V150" i="3"/>
  <c r="U150" i="3"/>
  <c r="J150" i="3"/>
  <c r="I150" i="3"/>
  <c r="H150" i="3"/>
  <c r="V149" i="3"/>
  <c r="U149" i="3"/>
  <c r="J149" i="3"/>
  <c r="I149" i="3"/>
  <c r="H149" i="3"/>
  <c r="V148" i="3"/>
  <c r="U148" i="3"/>
  <c r="J148" i="3"/>
  <c r="I148" i="3"/>
  <c r="H148" i="3"/>
  <c r="V147" i="3"/>
  <c r="U147" i="3"/>
  <c r="J147" i="3"/>
  <c r="I147" i="3"/>
  <c r="H147" i="3"/>
  <c r="V146" i="3"/>
  <c r="U146" i="3"/>
  <c r="J146" i="3"/>
  <c r="I146" i="3"/>
  <c r="H146" i="3"/>
  <c r="V145" i="3"/>
  <c r="U145" i="3"/>
  <c r="J145" i="3"/>
  <c r="I145" i="3"/>
  <c r="H145" i="3"/>
  <c r="V144" i="3"/>
  <c r="U144" i="3"/>
  <c r="J144" i="3"/>
  <c r="I144" i="3"/>
  <c r="H144" i="3"/>
  <c r="V143" i="3"/>
  <c r="U143" i="3"/>
  <c r="J143" i="3"/>
  <c r="I143" i="3"/>
  <c r="H143" i="3"/>
  <c r="V142" i="3"/>
  <c r="U142" i="3"/>
  <c r="J142" i="3"/>
  <c r="I142" i="3"/>
  <c r="H142" i="3"/>
  <c r="V141" i="3"/>
  <c r="U141" i="3"/>
  <c r="J141" i="3"/>
  <c r="I141" i="3"/>
  <c r="H141" i="3"/>
  <c r="V140" i="3"/>
  <c r="U140" i="3"/>
  <c r="J140" i="3"/>
  <c r="I140" i="3"/>
  <c r="H140" i="3"/>
  <c r="V139" i="3"/>
  <c r="U139" i="3"/>
  <c r="J139" i="3"/>
  <c r="I139" i="3"/>
  <c r="H139" i="3"/>
  <c r="V138" i="3"/>
  <c r="U138" i="3"/>
  <c r="J138" i="3"/>
  <c r="I138" i="3"/>
  <c r="H138" i="3"/>
  <c r="V137" i="3"/>
  <c r="U137" i="3"/>
  <c r="J137" i="3"/>
  <c r="I137" i="3"/>
  <c r="H137" i="3"/>
  <c r="V136" i="3"/>
  <c r="U136" i="3"/>
  <c r="J136" i="3"/>
  <c r="I136" i="3"/>
  <c r="H136" i="3"/>
  <c r="V135" i="3"/>
  <c r="U135" i="3"/>
  <c r="J135" i="3"/>
  <c r="I135" i="3"/>
  <c r="H135" i="3"/>
  <c r="V134" i="3"/>
  <c r="U134" i="3"/>
  <c r="J134" i="3"/>
  <c r="I134" i="3"/>
  <c r="H134" i="3"/>
  <c r="V133" i="3"/>
  <c r="U133" i="3"/>
  <c r="J133" i="3"/>
  <c r="I133" i="3"/>
  <c r="H133" i="3"/>
  <c r="V132" i="3"/>
  <c r="U132" i="3"/>
  <c r="J132" i="3"/>
  <c r="I132" i="3"/>
  <c r="H132" i="3"/>
  <c r="V131" i="3"/>
  <c r="U131" i="3"/>
  <c r="J131" i="3"/>
  <c r="I131" i="3"/>
  <c r="H131" i="3"/>
  <c r="V130" i="3"/>
  <c r="U130" i="3"/>
  <c r="J130" i="3"/>
  <c r="I130" i="3"/>
  <c r="H130" i="3"/>
  <c r="V129" i="3"/>
  <c r="U129" i="3"/>
  <c r="J129" i="3"/>
  <c r="I129" i="3"/>
  <c r="H129" i="3"/>
  <c r="V128" i="3"/>
  <c r="U128" i="3"/>
  <c r="J128" i="3"/>
  <c r="I128" i="3"/>
  <c r="H128" i="3"/>
  <c r="V127" i="3"/>
  <c r="U127" i="3"/>
  <c r="J127" i="3"/>
  <c r="I127" i="3"/>
  <c r="H127" i="3"/>
  <c r="V126" i="3"/>
  <c r="U126" i="3"/>
  <c r="J126" i="3"/>
  <c r="I126" i="3"/>
  <c r="H126" i="3"/>
  <c r="V125" i="3"/>
  <c r="U125" i="3"/>
  <c r="J125" i="3"/>
  <c r="I125" i="3"/>
  <c r="H125" i="3"/>
  <c r="V124" i="3"/>
  <c r="U124" i="3"/>
  <c r="J124" i="3"/>
  <c r="I124" i="3"/>
  <c r="H124" i="3"/>
  <c r="V123" i="3"/>
  <c r="U123" i="3"/>
  <c r="J123" i="3"/>
  <c r="I123" i="3"/>
  <c r="H123" i="3"/>
  <c r="V122" i="3"/>
  <c r="U122" i="3"/>
  <c r="J122" i="3"/>
  <c r="I122" i="3"/>
  <c r="H122" i="3"/>
  <c r="V121" i="3"/>
  <c r="U121" i="3"/>
  <c r="J121" i="3"/>
  <c r="I121" i="3"/>
  <c r="H121" i="3"/>
  <c r="V120" i="3"/>
  <c r="U120" i="3"/>
  <c r="J120" i="3"/>
  <c r="I120" i="3"/>
  <c r="H120" i="3"/>
  <c r="V119" i="3"/>
  <c r="U119" i="3"/>
  <c r="J119" i="3"/>
  <c r="I119" i="3"/>
  <c r="H119" i="3"/>
  <c r="V118" i="3"/>
  <c r="U118" i="3"/>
  <c r="J118" i="3"/>
  <c r="I118" i="3"/>
  <c r="H118" i="3"/>
  <c r="V117" i="3"/>
  <c r="U117" i="3"/>
  <c r="J117" i="3"/>
  <c r="I117" i="3"/>
  <c r="H117" i="3"/>
  <c r="V116" i="3"/>
  <c r="U116" i="3"/>
  <c r="J116" i="3"/>
  <c r="I116" i="3"/>
  <c r="H116" i="3"/>
  <c r="V115" i="3"/>
  <c r="U115" i="3"/>
  <c r="J115" i="3"/>
  <c r="I115" i="3"/>
  <c r="H115" i="3"/>
  <c r="V114" i="3"/>
  <c r="U114" i="3"/>
  <c r="J114" i="3"/>
  <c r="I114" i="3"/>
  <c r="H114" i="3"/>
  <c r="V113" i="3"/>
  <c r="U113" i="3"/>
  <c r="J113" i="3"/>
  <c r="I113" i="3"/>
  <c r="H113" i="3"/>
  <c r="V112" i="3"/>
  <c r="U112" i="3"/>
  <c r="J112" i="3"/>
  <c r="I112" i="3"/>
  <c r="H112" i="3"/>
  <c r="V111" i="3"/>
  <c r="U111" i="3"/>
  <c r="J111" i="3"/>
  <c r="I111" i="3"/>
  <c r="H111" i="3"/>
  <c r="V110" i="3"/>
  <c r="U110" i="3"/>
  <c r="J110" i="3"/>
  <c r="I110" i="3"/>
  <c r="H110" i="3"/>
  <c r="V109" i="3"/>
  <c r="U109" i="3"/>
  <c r="J109" i="3"/>
  <c r="I109" i="3"/>
  <c r="H109" i="3"/>
  <c r="V108" i="3"/>
  <c r="U108" i="3"/>
  <c r="J108" i="3"/>
  <c r="I108" i="3"/>
  <c r="H108" i="3"/>
  <c r="V107" i="3"/>
  <c r="U107" i="3"/>
  <c r="J107" i="3"/>
  <c r="I107" i="3"/>
  <c r="H107" i="3"/>
  <c r="V106" i="3"/>
  <c r="U106" i="3"/>
  <c r="J106" i="3"/>
  <c r="I106" i="3"/>
  <c r="H106" i="3"/>
  <c r="V105" i="3"/>
  <c r="U105" i="3"/>
  <c r="J105" i="3"/>
  <c r="I105" i="3"/>
  <c r="H105" i="3"/>
  <c r="V104" i="3"/>
  <c r="U104" i="3"/>
  <c r="J104" i="3"/>
  <c r="I104" i="3"/>
  <c r="H104" i="3"/>
  <c r="V103" i="3"/>
  <c r="U103" i="3"/>
  <c r="J103" i="3"/>
  <c r="I103" i="3"/>
  <c r="H103" i="3"/>
  <c r="V102" i="3"/>
  <c r="U102" i="3"/>
  <c r="J102" i="3"/>
  <c r="I102" i="3"/>
  <c r="H102" i="3"/>
  <c r="V101" i="3"/>
  <c r="U101" i="3"/>
  <c r="J101" i="3"/>
  <c r="I101" i="3"/>
  <c r="H101" i="3"/>
  <c r="V100" i="3"/>
  <c r="U100" i="3"/>
  <c r="J100" i="3"/>
  <c r="I100" i="3"/>
  <c r="H100" i="3"/>
  <c r="V99" i="3"/>
  <c r="U99" i="3"/>
  <c r="J99" i="3"/>
  <c r="I99" i="3"/>
  <c r="H99" i="3"/>
  <c r="V98" i="3"/>
  <c r="U98" i="3"/>
  <c r="J98" i="3"/>
  <c r="I98" i="3"/>
  <c r="H98" i="3"/>
  <c r="V97" i="3"/>
  <c r="U97" i="3"/>
  <c r="J97" i="3"/>
  <c r="I97" i="3"/>
  <c r="H97" i="3"/>
  <c r="V96" i="3"/>
  <c r="U96" i="3"/>
  <c r="J96" i="3"/>
  <c r="I96" i="3"/>
  <c r="H96" i="3"/>
  <c r="V95" i="3"/>
  <c r="U95" i="3"/>
  <c r="J95" i="3"/>
  <c r="I95" i="3"/>
  <c r="H95" i="3"/>
  <c r="V94" i="3"/>
  <c r="U94" i="3"/>
  <c r="J94" i="3"/>
  <c r="I94" i="3"/>
  <c r="H94" i="3"/>
  <c r="V93" i="3"/>
  <c r="U93" i="3"/>
  <c r="J93" i="3"/>
  <c r="I93" i="3"/>
  <c r="H93" i="3"/>
  <c r="V92" i="3"/>
  <c r="U92" i="3"/>
  <c r="J92" i="3"/>
  <c r="I92" i="3"/>
  <c r="H92" i="3"/>
  <c r="V91" i="3"/>
  <c r="U91" i="3"/>
  <c r="J91" i="3"/>
  <c r="I91" i="3"/>
  <c r="H91" i="3"/>
  <c r="V90" i="3"/>
  <c r="U90" i="3"/>
  <c r="J90" i="3"/>
  <c r="I90" i="3"/>
  <c r="H90" i="3"/>
  <c r="V89" i="3"/>
  <c r="U89" i="3"/>
  <c r="J89" i="3"/>
  <c r="I89" i="3"/>
  <c r="H89" i="3"/>
  <c r="V88" i="3"/>
  <c r="U88" i="3"/>
  <c r="J88" i="3"/>
  <c r="I88" i="3"/>
  <c r="H88" i="3"/>
  <c r="V87" i="3"/>
  <c r="U87" i="3"/>
  <c r="J87" i="3"/>
  <c r="I87" i="3"/>
  <c r="H87" i="3"/>
  <c r="V86" i="3"/>
  <c r="U86" i="3"/>
  <c r="J86" i="3"/>
  <c r="I86" i="3"/>
  <c r="H86" i="3"/>
  <c r="V85" i="3"/>
  <c r="U85" i="3"/>
  <c r="J85" i="3"/>
  <c r="I85" i="3"/>
  <c r="H85" i="3"/>
  <c r="V84" i="3"/>
  <c r="U84" i="3"/>
  <c r="J84" i="3"/>
  <c r="I84" i="3"/>
  <c r="H84" i="3"/>
  <c r="V83" i="3"/>
  <c r="U83" i="3"/>
  <c r="J83" i="3"/>
  <c r="I83" i="3"/>
  <c r="H83" i="3"/>
  <c r="V82" i="3"/>
  <c r="U82" i="3"/>
  <c r="J82" i="3"/>
  <c r="I82" i="3"/>
  <c r="H82" i="3"/>
  <c r="V81" i="3"/>
  <c r="U81" i="3"/>
  <c r="J81" i="3"/>
  <c r="I81" i="3"/>
  <c r="H81" i="3"/>
  <c r="V80" i="3"/>
  <c r="U80" i="3"/>
  <c r="J80" i="3"/>
  <c r="I80" i="3"/>
  <c r="H80" i="3"/>
  <c r="V79" i="3"/>
  <c r="U79" i="3"/>
  <c r="J79" i="3"/>
  <c r="I79" i="3"/>
  <c r="H79" i="3"/>
  <c r="V78" i="3"/>
  <c r="U78" i="3"/>
  <c r="J78" i="3"/>
  <c r="I78" i="3"/>
  <c r="H78" i="3"/>
  <c r="V77" i="3"/>
  <c r="U77" i="3"/>
  <c r="J77" i="3"/>
  <c r="I77" i="3"/>
  <c r="H77" i="3"/>
  <c r="V76" i="3"/>
  <c r="U76" i="3"/>
  <c r="J76" i="3"/>
  <c r="I76" i="3"/>
  <c r="H76" i="3"/>
  <c r="V75" i="3"/>
  <c r="U75" i="3"/>
  <c r="J75" i="3"/>
  <c r="I75" i="3"/>
  <c r="H75" i="3"/>
  <c r="V74" i="3"/>
  <c r="U74" i="3"/>
  <c r="J74" i="3"/>
  <c r="I74" i="3"/>
  <c r="H74" i="3"/>
  <c r="V73" i="3"/>
  <c r="U73" i="3"/>
  <c r="J73" i="3"/>
  <c r="I73" i="3"/>
  <c r="H73" i="3"/>
  <c r="V72" i="3"/>
  <c r="U72" i="3"/>
  <c r="J72" i="3"/>
  <c r="I72" i="3"/>
  <c r="H72" i="3"/>
  <c r="V71" i="3"/>
  <c r="U71" i="3"/>
  <c r="J71" i="3"/>
  <c r="I71" i="3"/>
  <c r="H71" i="3"/>
  <c r="V70" i="3"/>
  <c r="U70" i="3"/>
  <c r="J70" i="3"/>
  <c r="I70" i="3"/>
  <c r="H70" i="3"/>
  <c r="V69" i="3"/>
  <c r="U69" i="3"/>
  <c r="J69" i="3"/>
  <c r="I69" i="3"/>
  <c r="H69" i="3"/>
  <c r="V68" i="3"/>
  <c r="U68" i="3"/>
  <c r="J68" i="3"/>
  <c r="I68" i="3"/>
  <c r="H68" i="3"/>
  <c r="V67" i="3"/>
  <c r="U67" i="3"/>
  <c r="J67" i="3"/>
  <c r="I67" i="3"/>
  <c r="H67" i="3"/>
  <c r="V66" i="3"/>
  <c r="U66" i="3"/>
  <c r="J66" i="3"/>
  <c r="I66" i="3"/>
  <c r="H66" i="3"/>
  <c r="V65" i="3"/>
  <c r="U65" i="3"/>
  <c r="J65" i="3"/>
  <c r="I65" i="3"/>
  <c r="H65" i="3"/>
  <c r="V64" i="3"/>
  <c r="U64" i="3"/>
  <c r="J64" i="3"/>
  <c r="I64" i="3"/>
  <c r="H64" i="3"/>
  <c r="V63" i="3"/>
  <c r="U63" i="3"/>
  <c r="J63" i="3"/>
  <c r="I63" i="3"/>
  <c r="H63" i="3"/>
  <c r="V62" i="3"/>
  <c r="U62" i="3"/>
  <c r="J62" i="3"/>
  <c r="I62" i="3"/>
  <c r="H62" i="3"/>
  <c r="V61" i="3"/>
  <c r="U61" i="3"/>
  <c r="J61" i="3"/>
  <c r="I61" i="3"/>
  <c r="H61" i="3"/>
  <c r="V60" i="3"/>
  <c r="U60" i="3"/>
  <c r="J60" i="3"/>
  <c r="I60" i="3"/>
  <c r="H60" i="3"/>
  <c r="V59" i="3"/>
  <c r="U59" i="3"/>
  <c r="J59" i="3"/>
  <c r="I59" i="3"/>
  <c r="H59" i="3"/>
  <c r="V58" i="3"/>
  <c r="U58" i="3"/>
  <c r="J58" i="3"/>
  <c r="I58" i="3"/>
  <c r="H58" i="3"/>
  <c r="V57" i="3"/>
  <c r="U57" i="3"/>
  <c r="J57" i="3"/>
  <c r="I57" i="3"/>
  <c r="H57" i="3"/>
  <c r="V56" i="3"/>
  <c r="U56" i="3"/>
  <c r="J56" i="3"/>
  <c r="I56" i="3"/>
  <c r="H56" i="3"/>
  <c r="V55" i="3"/>
  <c r="U55" i="3"/>
  <c r="J55" i="3"/>
  <c r="I55" i="3"/>
  <c r="H55" i="3"/>
  <c r="V54" i="3"/>
  <c r="U54" i="3"/>
  <c r="J54" i="3"/>
  <c r="I54" i="3"/>
  <c r="H54" i="3"/>
  <c r="V53" i="3"/>
  <c r="U53" i="3"/>
  <c r="J53" i="3"/>
  <c r="I53" i="3"/>
  <c r="H53" i="3"/>
  <c r="V52" i="3"/>
  <c r="U52" i="3"/>
  <c r="J52" i="3"/>
  <c r="I52" i="3"/>
  <c r="H52" i="3"/>
  <c r="V51" i="3"/>
  <c r="U51" i="3"/>
  <c r="J51" i="3"/>
  <c r="I51" i="3"/>
  <c r="H51" i="3"/>
  <c r="V50" i="3"/>
  <c r="U50" i="3"/>
  <c r="J50" i="3"/>
  <c r="I50" i="3"/>
  <c r="H50" i="3"/>
  <c r="V49" i="3"/>
  <c r="U49" i="3"/>
  <c r="J49" i="3"/>
  <c r="I49" i="3"/>
  <c r="H49" i="3"/>
  <c r="V48" i="3"/>
  <c r="U48" i="3"/>
  <c r="J48" i="3"/>
  <c r="I48" i="3"/>
  <c r="H48" i="3"/>
  <c r="V47" i="3"/>
  <c r="U47" i="3"/>
  <c r="J47" i="3"/>
  <c r="I47" i="3"/>
  <c r="H47" i="3"/>
  <c r="V46" i="3"/>
  <c r="U46" i="3"/>
  <c r="J46" i="3"/>
  <c r="I46" i="3"/>
  <c r="H46" i="3"/>
  <c r="V45" i="3"/>
  <c r="U45" i="3"/>
  <c r="J45" i="3"/>
  <c r="I45" i="3"/>
  <c r="H45" i="3"/>
  <c r="V44" i="3"/>
  <c r="U44" i="3"/>
  <c r="J44" i="3"/>
  <c r="I44" i="3"/>
  <c r="H44" i="3"/>
  <c r="V43" i="3"/>
  <c r="U43" i="3"/>
  <c r="J43" i="3"/>
  <c r="I43" i="3"/>
  <c r="H43" i="3"/>
  <c r="V42" i="3"/>
  <c r="U42" i="3"/>
  <c r="J42" i="3"/>
  <c r="I42" i="3"/>
  <c r="H42" i="3"/>
  <c r="V41" i="3"/>
  <c r="U41" i="3"/>
  <c r="J41" i="3"/>
  <c r="I41" i="3"/>
  <c r="H41" i="3"/>
  <c r="V40" i="3"/>
  <c r="U40" i="3"/>
  <c r="J40" i="3"/>
  <c r="I40" i="3"/>
  <c r="H40" i="3"/>
  <c r="V39" i="3"/>
  <c r="U39" i="3"/>
  <c r="J39" i="3"/>
  <c r="I39" i="3"/>
  <c r="H39" i="3"/>
  <c r="V38" i="3"/>
  <c r="U38" i="3"/>
  <c r="J38" i="3"/>
  <c r="I38" i="3"/>
  <c r="H38" i="3"/>
  <c r="V37" i="3"/>
  <c r="U37" i="3"/>
  <c r="J37" i="3"/>
  <c r="I37" i="3"/>
  <c r="H37" i="3"/>
  <c r="V36" i="3"/>
  <c r="U36" i="3"/>
  <c r="J36" i="3"/>
  <c r="I36" i="3"/>
  <c r="H36" i="3"/>
  <c r="V35" i="3"/>
  <c r="U35" i="3"/>
  <c r="J35" i="3"/>
  <c r="I35" i="3"/>
  <c r="H35" i="3"/>
  <c r="V34" i="3"/>
  <c r="U34" i="3"/>
  <c r="J34" i="3"/>
  <c r="I34" i="3"/>
  <c r="H34" i="3"/>
  <c r="V33" i="3"/>
  <c r="U33" i="3"/>
  <c r="J33" i="3"/>
  <c r="I33" i="3"/>
  <c r="H33" i="3"/>
  <c r="V32" i="3"/>
  <c r="U32" i="3"/>
  <c r="J32" i="3"/>
  <c r="I32" i="3"/>
  <c r="H32" i="3"/>
  <c r="V31" i="3"/>
  <c r="U31" i="3"/>
  <c r="J31" i="3"/>
  <c r="I31" i="3"/>
  <c r="H31" i="3"/>
  <c r="V30" i="3"/>
  <c r="U30" i="3"/>
  <c r="J30" i="3"/>
  <c r="I30" i="3"/>
  <c r="H30" i="3"/>
  <c r="V29" i="3"/>
  <c r="U29" i="3"/>
  <c r="J29" i="3"/>
  <c r="I29" i="3"/>
  <c r="H29" i="3"/>
  <c r="V28" i="3"/>
  <c r="U28" i="3"/>
  <c r="J28" i="3"/>
  <c r="I28" i="3"/>
  <c r="H28" i="3"/>
  <c r="V27" i="3"/>
  <c r="U27" i="3"/>
  <c r="J27" i="3"/>
  <c r="I27" i="3"/>
  <c r="H27" i="3"/>
  <c r="V26" i="3"/>
  <c r="U26" i="3"/>
  <c r="J26" i="3"/>
  <c r="I26" i="3"/>
  <c r="H26" i="3"/>
  <c r="V25" i="3"/>
  <c r="U25" i="3"/>
  <c r="J25" i="3"/>
  <c r="I25" i="3"/>
  <c r="H25" i="3"/>
  <c r="V24" i="3"/>
  <c r="U24" i="3"/>
  <c r="J24" i="3"/>
  <c r="I24" i="3"/>
  <c r="H24" i="3"/>
  <c r="V23" i="3"/>
  <c r="U23" i="3"/>
  <c r="J23" i="3"/>
  <c r="I23" i="3"/>
  <c r="H23" i="3"/>
  <c r="V22" i="3"/>
  <c r="U22" i="3"/>
  <c r="J22" i="3"/>
  <c r="I22" i="3"/>
  <c r="H22" i="3"/>
  <c r="V21" i="3"/>
  <c r="U21" i="3"/>
  <c r="J21" i="3"/>
  <c r="I21" i="3"/>
  <c r="H21" i="3"/>
  <c r="V20" i="3"/>
  <c r="U20" i="3"/>
  <c r="J20" i="3"/>
  <c r="I20" i="3"/>
  <c r="H20" i="3"/>
  <c r="V19" i="3"/>
  <c r="U19" i="3"/>
  <c r="J19" i="3"/>
  <c r="I19" i="3"/>
  <c r="H19" i="3"/>
  <c r="V18" i="3"/>
  <c r="U18" i="3"/>
  <c r="J18" i="3"/>
  <c r="I18" i="3"/>
  <c r="H18" i="3"/>
  <c r="V17" i="3"/>
  <c r="U17" i="3"/>
  <c r="J17" i="3"/>
  <c r="I17" i="3"/>
  <c r="H17" i="3"/>
  <c r="V16" i="3"/>
  <c r="U16" i="3"/>
  <c r="J16" i="3"/>
  <c r="I16" i="3"/>
  <c r="H16" i="3"/>
  <c r="V15" i="3"/>
  <c r="U15" i="3"/>
  <c r="J15" i="3"/>
  <c r="I15" i="3"/>
  <c r="H15" i="3"/>
  <c r="V14" i="3"/>
  <c r="U14" i="3"/>
  <c r="J14" i="3"/>
  <c r="I14" i="3"/>
  <c r="H14" i="3"/>
  <c r="V13" i="3"/>
  <c r="U13" i="3"/>
  <c r="J13" i="3"/>
  <c r="I13" i="3"/>
  <c r="H13" i="3"/>
  <c r="V12" i="3"/>
  <c r="U12" i="3"/>
  <c r="J12" i="3"/>
  <c r="I12" i="3"/>
  <c r="H12" i="3"/>
  <c r="V11" i="3"/>
  <c r="U11" i="3"/>
  <c r="J11" i="3"/>
  <c r="I11" i="3"/>
  <c r="H11" i="3"/>
  <c r="V10" i="3"/>
  <c r="U10" i="3"/>
  <c r="J10" i="3"/>
  <c r="I10" i="3"/>
  <c r="H10" i="3"/>
  <c r="V9" i="3"/>
  <c r="U9" i="3"/>
  <c r="J9" i="3"/>
  <c r="I9" i="3"/>
  <c r="H9" i="3"/>
  <c r="V8" i="3"/>
  <c r="U8" i="3"/>
  <c r="J8" i="3"/>
  <c r="I8" i="3"/>
  <c r="H8" i="3"/>
  <c r="V7" i="3"/>
  <c r="U7" i="3"/>
  <c r="J7" i="3"/>
  <c r="I7" i="3"/>
  <c r="H7" i="3"/>
  <c r="V6" i="3"/>
  <c r="U6" i="3"/>
  <c r="J6" i="3"/>
  <c r="I6" i="3"/>
  <c r="H6" i="3"/>
  <c r="V5" i="3"/>
  <c r="U5" i="3"/>
  <c r="J5" i="3"/>
  <c r="I5" i="3"/>
  <c r="H5" i="3"/>
  <c r="V4" i="3"/>
  <c r="U4" i="3"/>
  <c r="J4" i="3"/>
  <c r="I4" i="3"/>
  <c r="H4" i="3"/>
  <c r="V3" i="3"/>
  <c r="U3" i="3"/>
  <c r="J3" i="3"/>
  <c r="I3" i="3"/>
  <c r="H3" i="3"/>
  <c r="V2" i="3"/>
  <c r="U2" i="3"/>
  <c r="J2" i="3"/>
  <c r="I2" i="3"/>
  <c r="H2" i="3"/>
  <c r="W29" i="4"/>
  <c r="W28" i="4"/>
  <c r="W27" i="4"/>
  <c r="W26" i="4"/>
  <c r="W25" i="4"/>
  <c r="W24" i="4"/>
  <c r="W23" i="4"/>
  <c r="R23" i="4"/>
  <c r="W22" i="4"/>
  <c r="R22" i="4"/>
  <c r="W21" i="4"/>
  <c r="R21" i="4"/>
  <c r="W20" i="4"/>
  <c r="R20" i="4"/>
  <c r="W19" i="4"/>
  <c r="R19" i="4"/>
  <c r="W18" i="4"/>
  <c r="R18" i="4"/>
  <c r="W17" i="4"/>
  <c r="R17" i="4"/>
  <c r="W16" i="4"/>
  <c r="W15" i="4"/>
  <c r="W14" i="4"/>
  <c r="W13" i="4"/>
  <c r="W12" i="4"/>
  <c r="W11" i="4"/>
  <c r="W10" i="4"/>
  <c r="W9" i="4"/>
  <c r="W8" i="4"/>
  <c r="W7" i="4"/>
  <c r="I4" i="4"/>
  <c r="F4" i="4"/>
  <c r="L20" i="7"/>
  <c r="L19" i="7"/>
  <c r="L18" i="7"/>
  <c r="F18" i="7"/>
  <c r="L17" i="7"/>
  <c r="F17" i="7"/>
  <c r="L16" i="7"/>
  <c r="F16" i="7"/>
  <c r="L15" i="7"/>
  <c r="F15" i="7"/>
  <c r="L14" i="7"/>
  <c r="F14" i="7"/>
  <c r="L13" i="7"/>
  <c r="F13" i="7"/>
  <c r="F12" i="7"/>
  <c r="I9" i="7"/>
  <c r="C9" i="7"/>
  <c r="I8" i="7"/>
  <c r="C8" i="7"/>
  <c r="I7" i="7"/>
  <c r="C7" i="7"/>
  <c r="I6" i="7"/>
  <c r="C6" i="7"/>
  <c r="I5" i="7"/>
  <c r="C5" i="7"/>
  <c r="I4" i="7"/>
  <c r="E4" i="7"/>
  <c r="C4" i="7"/>
  <c r="G17" i="7"/>
  <c r="G13" i="7"/>
  <c r="J6" i="7"/>
  <c r="X27" i="4"/>
  <c r="X21" i="4"/>
  <c r="X17" i="4"/>
  <c r="X10" i="4"/>
  <c r="X24" i="4"/>
  <c r="S20" i="4"/>
  <c r="X15" i="4"/>
  <c r="X7" i="4"/>
  <c r="M18" i="7"/>
  <c r="M14" i="7"/>
  <c r="D8" i="7"/>
  <c r="X26" i="4"/>
  <c r="G4" i="4"/>
  <c r="G16" i="7"/>
  <c r="J9" i="7"/>
  <c r="J5" i="7"/>
  <c r="X25" i="4"/>
  <c r="X20" i="4"/>
  <c r="X16" i="4"/>
  <c r="X8" i="4"/>
  <c r="S23" i="4"/>
  <c r="S19" i="4"/>
  <c r="X13" i="4"/>
  <c r="H4" i="4"/>
  <c r="M17" i="7"/>
  <c r="M13" i="7"/>
  <c r="D7" i="7"/>
  <c r="G18" i="7"/>
  <c r="J7" i="7"/>
  <c r="X22" i="4"/>
  <c r="X12" i="4"/>
  <c r="S17" i="4"/>
  <c r="M15" i="7"/>
  <c r="D5" i="7"/>
  <c r="M19" i="7"/>
  <c r="G15" i="7"/>
  <c r="J8" i="7"/>
  <c r="J4" i="7"/>
  <c r="X23" i="4"/>
  <c r="X19" i="4"/>
  <c r="X14" i="4"/>
  <c r="Q7" i="4"/>
  <c r="S22" i="4"/>
  <c r="S18" i="4"/>
  <c r="X11" i="4"/>
  <c r="D4" i="7"/>
  <c r="M16" i="7"/>
  <c r="G12" i="7"/>
  <c r="D6" i="7"/>
  <c r="G14" i="7"/>
  <c r="X29" i="4"/>
  <c r="X18" i="4"/>
  <c r="X28" i="4"/>
  <c r="S21" i="4"/>
  <c r="X9" i="4"/>
  <c r="M20" i="7"/>
  <c r="D9"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2799BD-BC5E-4EB6-94B8-955A6AF544BF}" keepAlive="1" name="Query - Ecommerce_Sales" description="Connection to the 'Ecommerce_Sales' query in the workbook." type="5" refreshedVersion="7" background="1" saveData="1">
    <dbPr connection="Provider=Microsoft.Mashup.OleDb.1;Data Source=$Workbook$;Location=Ecommerce_Sales;Extended Properties=&quot;&quot;" command="SELECT * FROM [Ecommerce_Sales]"/>
  </connection>
  <connection id="2" xr16:uid="{1B36DF54-C8FE-418B-B27C-3AF9DAE47E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9142DF4-2868-40AD-80C2-A16EC316E44D}" name="WorksheetConnection_NEW VISUAL.xlsx!Ecommerce_Sales" type="102" refreshedVersion="7" minRefreshableVersion="5">
    <extLst>
      <ext xmlns:x15="http://schemas.microsoft.com/office/spreadsheetml/2010/11/main" uri="{DE250136-89BD-433C-8126-D09CA5730AF9}">
        <x15:connection id="Ecommerce_Sales">
          <x15:rangePr sourceName="_xlcn.WorksheetConnection_NEWVISUAL.xlsxEcommerce_Sales1"/>
        </x15:connection>
      </ext>
    </extLst>
  </connection>
  <connection id="4" xr16:uid="{F09E5D5C-60B4-4928-985B-9BE75D1930FF}" name="WorksheetConnection_product analysis!$W$6:$X$29" type="102" refreshedVersion="7" minRefreshableVersion="5">
    <extLst>
      <ext xmlns:x15="http://schemas.microsoft.com/office/spreadsheetml/2010/11/main" uri="{DE250136-89BD-433C-8126-D09CA5730AF9}">
        <x15:connection id="Range">
          <x15:rangePr sourceName="_xlcn.WorksheetConnection_productanalysisW6X291"/>
        </x15:connection>
      </ext>
    </extLst>
  </connection>
</connections>
</file>

<file path=xl/sharedStrings.xml><?xml version="1.0" encoding="utf-8"?>
<sst xmlns="http://schemas.openxmlformats.org/spreadsheetml/2006/main" count="50214" uniqueCount="11854">
  <si>
    <t>CUST1202</t>
  </si>
  <si>
    <t>Rebecca Collins</t>
  </si>
  <si>
    <t>CUST5691</t>
  </si>
  <si>
    <t>Jessica Kirk</t>
  </si>
  <si>
    <t>CUST8224</t>
  </si>
  <si>
    <t>Jeremiah Stewart</t>
  </si>
  <si>
    <t>CUST3900</t>
  </si>
  <si>
    <t>Laura Nelson</t>
  </si>
  <si>
    <t>CUST9036</t>
  </si>
  <si>
    <t>Karen Gonzales</t>
  </si>
  <si>
    <t>CUST5479</t>
  </si>
  <si>
    <t>Meredith Perez</t>
  </si>
  <si>
    <t>CUST1748</t>
  </si>
  <si>
    <t>William Ferguson</t>
  </si>
  <si>
    <t>CUST4369</t>
  </si>
  <si>
    <t>Charles Powers</t>
  </si>
  <si>
    <t>CUST2269</t>
  </si>
  <si>
    <t>Parker Garcia</t>
  </si>
  <si>
    <t>CUST4448</t>
  </si>
  <si>
    <t>Daniel Mullins Jr.</t>
  </si>
  <si>
    <t>CUST7807</t>
  </si>
  <si>
    <t>Kimberly Reed</t>
  </si>
  <si>
    <t>CUST5513</t>
  </si>
  <si>
    <t>Melinda Burns</t>
  </si>
  <si>
    <t>CUST9360</t>
  </si>
  <si>
    <t>Cathy Phillips</t>
  </si>
  <si>
    <t>CUST5457</t>
  </si>
  <si>
    <t>Kari Carpenter</t>
  </si>
  <si>
    <t>CUST7566</t>
  </si>
  <si>
    <t>Erin Coleman</t>
  </si>
  <si>
    <t>CUST9313</t>
  </si>
  <si>
    <t>Rachel White</t>
  </si>
  <si>
    <t>CUST4978</t>
  </si>
  <si>
    <t>Peter Kline</t>
  </si>
  <si>
    <t>CUST6612</t>
  </si>
  <si>
    <t>Nicole Gray</t>
  </si>
  <si>
    <t>CUST4813</t>
  </si>
  <si>
    <t>Jimmy Becker</t>
  </si>
  <si>
    <t>CUST4967</t>
  </si>
  <si>
    <t>Adam Reynolds</t>
  </si>
  <si>
    <t>CUST2734</t>
  </si>
  <si>
    <t>Darrell Adams</t>
  </si>
  <si>
    <t>CUST9443</t>
  </si>
  <si>
    <t>Julia Baird</t>
  </si>
  <si>
    <t>CUST4399</t>
  </si>
  <si>
    <t>Anthony Smith</t>
  </si>
  <si>
    <t>CUST5222</t>
  </si>
  <si>
    <t>Victoria Rodriguez</t>
  </si>
  <si>
    <t>CUST6186</t>
  </si>
  <si>
    <t>Rachel Reed</t>
  </si>
  <si>
    <t>CUST7140</t>
  </si>
  <si>
    <t>Eric Trujillo</t>
  </si>
  <si>
    <t>CUST2497</t>
  </si>
  <si>
    <t>Tammy Cummings</t>
  </si>
  <si>
    <t>CUST2373</t>
  </si>
  <si>
    <t>Philip Carr</t>
  </si>
  <si>
    <t>CUST2370</t>
  </si>
  <si>
    <t>Joshua Barnes</t>
  </si>
  <si>
    <t>CUST6953</t>
  </si>
  <si>
    <t>Andrea Ritter</t>
  </si>
  <si>
    <t>CUST3188</t>
  </si>
  <si>
    <t>Janice Clark</t>
  </si>
  <si>
    <t>CUST1605</t>
  </si>
  <si>
    <t>Alison White</t>
  </si>
  <si>
    <t>CUST6831</t>
  </si>
  <si>
    <t>John Alexander</t>
  </si>
  <si>
    <t>CUST8573</t>
  </si>
  <si>
    <t>Karen Cobb</t>
  </si>
  <si>
    <t>CUST2077</t>
  </si>
  <si>
    <t>Catherine Davis</t>
  </si>
  <si>
    <t>CUST8283</t>
  </si>
  <si>
    <t>Jeffrey Martin</t>
  </si>
  <si>
    <t>CUST9028</t>
  </si>
  <si>
    <t>Amanda Matthews</t>
  </si>
  <si>
    <t>CUST2034</t>
  </si>
  <si>
    <t>Mackenzie Wood</t>
  </si>
  <si>
    <t>CUST3425</t>
  </si>
  <si>
    <t>Garrett Gray</t>
  </si>
  <si>
    <t>CUST4312</t>
  </si>
  <si>
    <t>Deborah Moreno</t>
  </si>
  <si>
    <t>CUST6128</t>
  </si>
  <si>
    <t>James Craig</t>
  </si>
  <si>
    <t>CUST3396</t>
  </si>
  <si>
    <t>Molly Howell</t>
  </si>
  <si>
    <t>CUST3077</t>
  </si>
  <si>
    <t>Jennifer Reed</t>
  </si>
  <si>
    <t>CUST5796</t>
  </si>
  <si>
    <t>Jennifer Jones</t>
  </si>
  <si>
    <t>CUST6512</t>
  </si>
  <si>
    <t>Brenda Humphrey</t>
  </si>
  <si>
    <t>CUST7328</t>
  </si>
  <si>
    <t>Andrew Lloyd</t>
  </si>
  <si>
    <t>CUST2279</t>
  </si>
  <si>
    <t>Sabrina Ware</t>
  </si>
  <si>
    <t>CUST8665</t>
  </si>
  <si>
    <t>Rose Nelson</t>
  </si>
  <si>
    <t>CUST8835</t>
  </si>
  <si>
    <t>Michael Miller</t>
  </si>
  <si>
    <t>CUST7973</t>
  </si>
  <si>
    <t>Paul Lane</t>
  </si>
  <si>
    <t>CUST5473</t>
  </si>
  <si>
    <t>John Kent</t>
  </si>
  <si>
    <t>CUST5384</t>
  </si>
  <si>
    <t>Gloria Martin</t>
  </si>
  <si>
    <t>CUST4953</t>
  </si>
  <si>
    <t>Evan Hernandez</t>
  </si>
  <si>
    <t>CUST6284</t>
  </si>
  <si>
    <t>Mark Smith</t>
  </si>
  <si>
    <t>CUST2227</t>
  </si>
  <si>
    <t>Dustin Garrett</t>
  </si>
  <si>
    <t>CUST2963</t>
  </si>
  <si>
    <t>Rachel Smith</t>
  </si>
  <si>
    <t>CUST8119</t>
  </si>
  <si>
    <t>Christian Ponce</t>
  </si>
  <si>
    <t>CUST8548</t>
  </si>
  <si>
    <t>John Hall</t>
  </si>
  <si>
    <t>CUST2217</t>
  </si>
  <si>
    <t>Raymond Davis</t>
  </si>
  <si>
    <t>CUST6161</t>
  </si>
  <si>
    <t>Robert Hayes</t>
  </si>
  <si>
    <t>CUST9844</t>
  </si>
  <si>
    <t>Robert Gordon</t>
  </si>
  <si>
    <t>CUST8633</t>
  </si>
  <si>
    <t>Christian Lambert</t>
  </si>
  <si>
    <t>CUST6669</t>
  </si>
  <si>
    <t>Courtney Joseph</t>
  </si>
  <si>
    <t>CUST6521</t>
  </si>
  <si>
    <t>Chris King</t>
  </si>
  <si>
    <t>CUST3194</t>
  </si>
  <si>
    <t>Candice Evans</t>
  </si>
  <si>
    <t>CUST2967</t>
  </si>
  <si>
    <t>Cathy Gaines</t>
  </si>
  <si>
    <t>CUST2280</t>
  </si>
  <si>
    <t>Christopher Edwards</t>
  </si>
  <si>
    <t>CUST1582</t>
  </si>
  <si>
    <t>Devon Mata</t>
  </si>
  <si>
    <t>CUST6652</t>
  </si>
  <si>
    <t>Mark Adkins</t>
  </si>
  <si>
    <t>CUST5571</t>
  </si>
  <si>
    <t>Mary Farrell</t>
  </si>
  <si>
    <t>CUST8994</t>
  </si>
  <si>
    <t>John Campbell</t>
  </si>
  <si>
    <t>CUST3962</t>
  </si>
  <si>
    <t>Brandi Pratt</t>
  </si>
  <si>
    <t>CUST4874</t>
  </si>
  <si>
    <t>Kayla Jordan</t>
  </si>
  <si>
    <t>CUST4841</t>
  </si>
  <si>
    <t>Nathaniel Davis</t>
  </si>
  <si>
    <t>CUST8707</t>
  </si>
  <si>
    <t>John Kennedy</t>
  </si>
  <si>
    <t>CUST8375</t>
  </si>
  <si>
    <t>Alexander Juarez</t>
  </si>
  <si>
    <t>CUST8699</t>
  </si>
  <si>
    <t>Taylor Malone</t>
  </si>
  <si>
    <t>CUST1329</t>
  </si>
  <si>
    <t>Tiffany Garrett</t>
  </si>
  <si>
    <t>CUST8653</t>
  </si>
  <si>
    <t>Shannon Cole</t>
  </si>
  <si>
    <t>CUST1150</t>
  </si>
  <si>
    <t>Lisa Ferrell</t>
  </si>
  <si>
    <t>CUST6032</t>
  </si>
  <si>
    <t>Jaclyn King</t>
  </si>
  <si>
    <t>CUST2327</t>
  </si>
  <si>
    <t>Kyle Mcknight</t>
  </si>
  <si>
    <t>CUST6563</t>
  </si>
  <si>
    <t>Brian Baker</t>
  </si>
  <si>
    <t>CUST9774</t>
  </si>
  <si>
    <t>Patrick Pearson</t>
  </si>
  <si>
    <t>CUST1051</t>
  </si>
  <si>
    <t>Bryan Pearson</t>
  </si>
  <si>
    <t>CUST5144</t>
  </si>
  <si>
    <t>Alexandra Castaneda MD</t>
  </si>
  <si>
    <t>CUST2685</t>
  </si>
  <si>
    <t>Dr. Rachel Hebert</t>
  </si>
  <si>
    <t>CUST9546</t>
  </si>
  <si>
    <t>Megan Wright</t>
  </si>
  <si>
    <t>CUST6758</t>
  </si>
  <si>
    <t>Lynn Cortez</t>
  </si>
  <si>
    <t>CUST5578</t>
  </si>
  <si>
    <t>Jennifer Barrett</t>
  </si>
  <si>
    <t>CUST8086</t>
  </si>
  <si>
    <t>Pamela Cantu</t>
  </si>
  <si>
    <t>CUST8505</t>
  </si>
  <si>
    <t>Carol Watson</t>
  </si>
  <si>
    <t>CUST2023</t>
  </si>
  <si>
    <t>Jesse Thomas</t>
  </si>
  <si>
    <t>CUST2682</t>
  </si>
  <si>
    <t>Shelly Rocha</t>
  </si>
  <si>
    <t>CUST9930</t>
  </si>
  <si>
    <t>Cathy Juarez</t>
  </si>
  <si>
    <t>CUST7793</t>
  </si>
  <si>
    <t>Melissa Bowers</t>
  </si>
  <si>
    <t>CUST2827</t>
  </si>
  <si>
    <t>John Green</t>
  </si>
  <si>
    <t>CUST6251</t>
  </si>
  <si>
    <t>Richard Choi</t>
  </si>
  <si>
    <t>CUST1410</t>
  </si>
  <si>
    <t>James Horne</t>
  </si>
  <si>
    <t>CUST4390</t>
  </si>
  <si>
    <t>Steve Crawford</t>
  </si>
  <si>
    <t>CUST7826</t>
  </si>
  <si>
    <t>Charles Rivera</t>
  </si>
  <si>
    <t>CUST4640</t>
  </si>
  <si>
    <t>Frederick Brown</t>
  </si>
  <si>
    <t>CUST1594</t>
  </si>
  <si>
    <t>Antonio Gutierrez</t>
  </si>
  <si>
    <t>CUST3429</t>
  </si>
  <si>
    <t>Heather Davis</t>
  </si>
  <si>
    <t>CUST9565</t>
  </si>
  <si>
    <t>Patrick Johnson</t>
  </si>
  <si>
    <t>CUST2445</t>
  </si>
  <si>
    <t>Nicole Brown</t>
  </si>
  <si>
    <t>CUST8257</t>
  </si>
  <si>
    <t>Mary Luna</t>
  </si>
  <si>
    <t>CUST4783</t>
  </si>
  <si>
    <t>Michael Morales</t>
  </si>
  <si>
    <t>CUST2238</t>
  </si>
  <si>
    <t>James Ramos</t>
  </si>
  <si>
    <t>CUST3397</t>
  </si>
  <si>
    <t>Virginia Wiley</t>
  </si>
  <si>
    <t>CUST8678</t>
  </si>
  <si>
    <t>William Bowen</t>
  </si>
  <si>
    <t>CUST2596</t>
  </si>
  <si>
    <t>Joseph Dennis</t>
  </si>
  <si>
    <t>CUST1074</t>
  </si>
  <si>
    <t>Joseph Sanchez</t>
  </si>
  <si>
    <t>CUST4649</t>
  </si>
  <si>
    <t>Jill Alvarado</t>
  </si>
  <si>
    <t>CUST4724</t>
  </si>
  <si>
    <t>Douglas Smith</t>
  </si>
  <si>
    <t>CUST6806</t>
  </si>
  <si>
    <t>Eric Collins</t>
  </si>
  <si>
    <t>CUST1032</t>
  </si>
  <si>
    <t>Patricia Vargas</t>
  </si>
  <si>
    <t>CUST3718</t>
  </si>
  <si>
    <t>Andrea Dominguez</t>
  </si>
  <si>
    <t>CUST7846</t>
  </si>
  <si>
    <t>Joshua Velez</t>
  </si>
  <si>
    <t>CUST8720</t>
  </si>
  <si>
    <t>Joshua Pope</t>
  </si>
  <si>
    <t>CUST7646</t>
  </si>
  <si>
    <t>Erica Briggs</t>
  </si>
  <si>
    <t>CUST6578</t>
  </si>
  <si>
    <t>Donald Perez</t>
  </si>
  <si>
    <t>CUST6801</t>
  </si>
  <si>
    <t>Amanda Grant</t>
  </si>
  <si>
    <t>CUST1471</t>
  </si>
  <si>
    <t>Christina Myers</t>
  </si>
  <si>
    <t>CUST4546</t>
  </si>
  <si>
    <t>Paul White</t>
  </si>
  <si>
    <t>CUST8628</t>
  </si>
  <si>
    <t>Susan Elliott</t>
  </si>
  <si>
    <t>CUST4990</t>
  </si>
  <si>
    <t>Richard Castillo</t>
  </si>
  <si>
    <t>CUST9969</t>
  </si>
  <si>
    <t>Lisa Smith DVM</t>
  </si>
  <si>
    <t>CUST6504</t>
  </si>
  <si>
    <t>Curtis Garcia</t>
  </si>
  <si>
    <t>CUST1963</t>
  </si>
  <si>
    <t>James Ruiz</t>
  </si>
  <si>
    <t>CUST2433</t>
  </si>
  <si>
    <t>Mr. Donald Johnson</t>
  </si>
  <si>
    <t>CUST5097</t>
  </si>
  <si>
    <t>Juan Martinez</t>
  </si>
  <si>
    <t>CUST5791</t>
  </si>
  <si>
    <t>Stephen Ferguson</t>
  </si>
  <si>
    <t>CUST3989</t>
  </si>
  <si>
    <t>Sara Campbell</t>
  </si>
  <si>
    <t>CUST3424</t>
  </si>
  <si>
    <t>Sarah Sanchez</t>
  </si>
  <si>
    <t>CUST5094</t>
  </si>
  <si>
    <t>Jason Johnson</t>
  </si>
  <si>
    <t>CUST6470</t>
  </si>
  <si>
    <t>Anthony Caldwell</t>
  </si>
  <si>
    <t>CUST5078</t>
  </si>
  <si>
    <t>Christina Grant</t>
  </si>
  <si>
    <t>CUST1514</t>
  </si>
  <si>
    <t>Brenda Daniels</t>
  </si>
  <si>
    <t>CUST6678</t>
  </si>
  <si>
    <t>Jared Gonzalez</t>
  </si>
  <si>
    <t>CUST6402</t>
  </si>
  <si>
    <t>Brian Peterson</t>
  </si>
  <si>
    <t>CUST1468</t>
  </si>
  <si>
    <t>Tyler Smith</t>
  </si>
  <si>
    <t>CUST7514</t>
  </si>
  <si>
    <t>Charles Bullock</t>
  </si>
  <si>
    <t>CUST5134</t>
  </si>
  <si>
    <t>Kathleen Brooks</t>
  </si>
  <si>
    <t>CUST9750</t>
  </si>
  <si>
    <t>Jennifer Hicks</t>
  </si>
  <si>
    <t>CUST8710</t>
  </si>
  <si>
    <t>Ryan Herring</t>
  </si>
  <si>
    <t>CUST6245</t>
  </si>
  <si>
    <t>Natalie Nelson</t>
  </si>
  <si>
    <t>CUST2502</t>
  </si>
  <si>
    <t>John Richards</t>
  </si>
  <si>
    <t>CUST9675</t>
  </si>
  <si>
    <t>Denise Ali</t>
  </si>
  <si>
    <t>CUST6882</t>
  </si>
  <si>
    <t>Patrick Thomas</t>
  </si>
  <si>
    <t>CUST3988</t>
  </si>
  <si>
    <t>Joshua Jordan</t>
  </si>
  <si>
    <t>CUST6067</t>
  </si>
  <si>
    <t>Crystal White</t>
  </si>
  <si>
    <t>CUST9441</t>
  </si>
  <si>
    <t>Rebecca Tate</t>
  </si>
  <si>
    <t>CUST4735</t>
  </si>
  <si>
    <t>Ryan Cole</t>
  </si>
  <si>
    <t>CUST1548</t>
  </si>
  <si>
    <t>Kelly Zavala DDS</t>
  </si>
  <si>
    <t>CUST8182</t>
  </si>
  <si>
    <t>Laura Mcdaniel</t>
  </si>
  <si>
    <t>CUST8977</t>
  </si>
  <si>
    <t>Jeff Norris</t>
  </si>
  <si>
    <t>CUST5601</t>
  </si>
  <si>
    <t>Brianna Gould</t>
  </si>
  <si>
    <t>CUST8591</t>
  </si>
  <si>
    <t>Emily Black</t>
  </si>
  <si>
    <t>CUST4471</t>
  </si>
  <si>
    <t>Jacob Lopez</t>
  </si>
  <si>
    <t>CUST1580</t>
  </si>
  <si>
    <t>Heather Franklin</t>
  </si>
  <si>
    <t>CUST3694</t>
  </si>
  <si>
    <t>Mason Thomas</t>
  </si>
  <si>
    <t>CUST7296</t>
  </si>
  <si>
    <t>Lawrence Joseph</t>
  </si>
  <si>
    <t>CUST5651</t>
  </si>
  <si>
    <t>Monica Young</t>
  </si>
  <si>
    <t>CUST2381</t>
  </si>
  <si>
    <t>Maria Henry</t>
  </si>
  <si>
    <t>CUST5100</t>
  </si>
  <si>
    <t>David Freeman</t>
  </si>
  <si>
    <t>CUST8186</t>
  </si>
  <si>
    <t>Kimberly Larson</t>
  </si>
  <si>
    <t>CUST6049</t>
  </si>
  <si>
    <t>Alexandra Chen</t>
  </si>
  <si>
    <t>CUST2581</t>
  </si>
  <si>
    <t>Stacey Davis</t>
  </si>
  <si>
    <t>CUST2051</t>
  </si>
  <si>
    <t>Sharon Johnson</t>
  </si>
  <si>
    <t>CUST2008</t>
  </si>
  <si>
    <t>Mary Holmes</t>
  </si>
  <si>
    <t>CUST7607</t>
  </si>
  <si>
    <t>Kathryn Medina</t>
  </si>
  <si>
    <t>CUST5561</t>
  </si>
  <si>
    <t>Lori Smith</t>
  </si>
  <si>
    <t>CUST9266</t>
  </si>
  <si>
    <t>Pamela Patterson DDS</t>
  </si>
  <si>
    <t>CUST6345</t>
  </si>
  <si>
    <t>Kimberly Mills</t>
  </si>
  <si>
    <t>CUST9694</t>
  </si>
  <si>
    <t>Christopher Richardson</t>
  </si>
  <si>
    <t>CUST6360</t>
  </si>
  <si>
    <t>Nicole Greene</t>
  </si>
  <si>
    <t>CUST5330</t>
  </si>
  <si>
    <t>Nathan Jones</t>
  </si>
  <si>
    <t>CUST1376</t>
  </si>
  <si>
    <t>Katherine Sullivan</t>
  </si>
  <si>
    <t>CUST1564</t>
  </si>
  <si>
    <t>Michael Sexton</t>
  </si>
  <si>
    <t>CUST2464</t>
  </si>
  <si>
    <t>Lee King</t>
  </si>
  <si>
    <t>CUST5822</t>
  </si>
  <si>
    <t>Ronald Bowman</t>
  </si>
  <si>
    <t>CUST7704</t>
  </si>
  <si>
    <t>Alexander Fry</t>
  </si>
  <si>
    <t>CUST3544</t>
  </si>
  <si>
    <t>Tony Nelson</t>
  </si>
  <si>
    <t>CUST6785</t>
  </si>
  <si>
    <t>Franklin Flowers</t>
  </si>
  <si>
    <t>CUST5021</t>
  </si>
  <si>
    <t>Edward Wheeler</t>
  </si>
  <si>
    <t>CUST8018</t>
  </si>
  <si>
    <t>Kristen Campbell</t>
  </si>
  <si>
    <t>CUST2528</t>
  </si>
  <si>
    <t>Leonard Roth</t>
  </si>
  <si>
    <t>CUST1766</t>
  </si>
  <si>
    <t>Christopher Mahoney</t>
  </si>
  <si>
    <t>CUST1802</t>
  </si>
  <si>
    <t>James Smith</t>
  </si>
  <si>
    <t>CUST4583</t>
  </si>
  <si>
    <t>Derek Reynolds</t>
  </si>
  <si>
    <t>CUST7903</t>
  </si>
  <si>
    <t>Brian Jenkins</t>
  </si>
  <si>
    <t>CUST4876</t>
  </si>
  <si>
    <t>Richard Anderson</t>
  </si>
  <si>
    <t>CUST2318</t>
  </si>
  <si>
    <t>Tammy Davis</t>
  </si>
  <si>
    <t>CUST2920</t>
  </si>
  <si>
    <t>Daniel Soto</t>
  </si>
  <si>
    <t>CUST6817</t>
  </si>
  <si>
    <t>Ryan Moore</t>
  </si>
  <si>
    <t>CUST8146</t>
  </si>
  <si>
    <t>Leon Schmidt</t>
  </si>
  <si>
    <t>CUST7598</t>
  </si>
  <si>
    <t>David Santos</t>
  </si>
  <si>
    <t>CUST7744</t>
  </si>
  <si>
    <t>Pamela Briggs</t>
  </si>
  <si>
    <t>CUST1343</t>
  </si>
  <si>
    <t>Jonathan Phillips</t>
  </si>
  <si>
    <t>CUST9623</t>
  </si>
  <si>
    <t>William Vazquez</t>
  </si>
  <si>
    <t>CUST8181</t>
  </si>
  <si>
    <t>Timothy Edwards</t>
  </si>
  <si>
    <t>CUST3612</t>
  </si>
  <si>
    <t>James Schmitt</t>
  </si>
  <si>
    <t>CUST1872</t>
  </si>
  <si>
    <t>Joshua Cisneros</t>
  </si>
  <si>
    <t>Jeffrey Freeman</t>
  </si>
  <si>
    <t>CUST9536</t>
  </si>
  <si>
    <t>Eric Compton</t>
  </si>
  <si>
    <t>CUST9226</t>
  </si>
  <si>
    <t>Joseph Harris</t>
  </si>
  <si>
    <t>CUST9715</t>
  </si>
  <si>
    <t>Steve Yates</t>
  </si>
  <si>
    <t>Susan Lee</t>
  </si>
  <si>
    <t>CUST8081</t>
  </si>
  <si>
    <t>Connie Bridges</t>
  </si>
  <si>
    <t>CUST6275</t>
  </si>
  <si>
    <t>Austin Perez</t>
  </si>
  <si>
    <t>CUST6335</t>
  </si>
  <si>
    <t>Christine Vargas</t>
  </si>
  <si>
    <t>CUST8691</t>
  </si>
  <si>
    <t>Rachael Davis</t>
  </si>
  <si>
    <t>CUST1318</t>
  </si>
  <si>
    <t>Pamela Garcia</t>
  </si>
  <si>
    <t>CUST8416</t>
  </si>
  <si>
    <t>Bryan Davis</t>
  </si>
  <si>
    <t>CUST3314</t>
  </si>
  <si>
    <t>Julie Miller</t>
  </si>
  <si>
    <t>CUST8519</t>
  </si>
  <si>
    <t>Sherry Juarez</t>
  </si>
  <si>
    <t>CUST2234</t>
  </si>
  <si>
    <t>Pedro Sandoval</t>
  </si>
  <si>
    <t>CUST7198</t>
  </si>
  <si>
    <t>Paul Jones</t>
  </si>
  <si>
    <t>CUST6388</t>
  </si>
  <si>
    <t>Lori Jones</t>
  </si>
  <si>
    <t>CUST1604</t>
  </si>
  <si>
    <t>Jessica Martinez</t>
  </si>
  <si>
    <t>CUST5840</t>
  </si>
  <si>
    <t>Matthew Rose</t>
  </si>
  <si>
    <t>CUST5844</t>
  </si>
  <si>
    <t>Kristi Perez</t>
  </si>
  <si>
    <t>CUST9982</t>
  </si>
  <si>
    <t>Daniel Harvey</t>
  </si>
  <si>
    <t>CUST1020</t>
  </si>
  <si>
    <t>Brittney Reynolds</t>
  </si>
  <si>
    <t>CUST8436</t>
  </si>
  <si>
    <t>Ian Dunn</t>
  </si>
  <si>
    <t>CUST6436</t>
  </si>
  <si>
    <t>Kelsey Green</t>
  </si>
  <si>
    <t>CUST8348</t>
  </si>
  <si>
    <t>Christina Elliott</t>
  </si>
  <si>
    <t>CUST6305</t>
  </si>
  <si>
    <t>Jacqueline Phillips</t>
  </si>
  <si>
    <t>CUST3134</t>
  </si>
  <si>
    <t>Brandy Campbell</t>
  </si>
  <si>
    <t>CUST5174</t>
  </si>
  <si>
    <t>Eileen Underwood</t>
  </si>
  <si>
    <t>CUST1690</t>
  </si>
  <si>
    <t>Lisa Singleton</t>
  </si>
  <si>
    <t>CUST3504</t>
  </si>
  <si>
    <t>Christopher Koch</t>
  </si>
  <si>
    <t>CUST4779</t>
  </si>
  <si>
    <t>Mary Fleming</t>
  </si>
  <si>
    <t>CUST6269</t>
  </si>
  <si>
    <t>Kim Hudson</t>
  </si>
  <si>
    <t>CUST6490</t>
  </si>
  <si>
    <t>Morgan Allen</t>
  </si>
  <si>
    <t>CUST9870</t>
  </si>
  <si>
    <t>Kristen Davis</t>
  </si>
  <si>
    <t>CUST1010</t>
  </si>
  <si>
    <t>Larry Beck</t>
  </si>
  <si>
    <t>CUST5845</t>
  </si>
  <si>
    <t>Robert Andrade</t>
  </si>
  <si>
    <t>CUST7045</t>
  </si>
  <si>
    <t>Samuel Lawson</t>
  </si>
  <si>
    <t>CUST3752</t>
  </si>
  <si>
    <t>Nancy Key</t>
  </si>
  <si>
    <t>CUST5838</t>
  </si>
  <si>
    <t>James Williams</t>
  </si>
  <si>
    <t>CUST9065</t>
  </si>
  <si>
    <t>Todd Wiley</t>
  </si>
  <si>
    <t>CUST6876</t>
  </si>
  <si>
    <t>Benjamin Davidson</t>
  </si>
  <si>
    <t>CUST6053</t>
  </si>
  <si>
    <t>Michelle Glenn</t>
  </si>
  <si>
    <t>CUST3423</t>
  </si>
  <si>
    <t>Taylor Jackson</t>
  </si>
  <si>
    <t>CUST2753</t>
  </si>
  <si>
    <t>Donna Montgomery</t>
  </si>
  <si>
    <t>Edward Townsend</t>
  </si>
  <si>
    <t>CUST6823</t>
  </si>
  <si>
    <t>Alan Turner</t>
  </si>
  <si>
    <t>CUST8876</t>
  </si>
  <si>
    <t>Gregory Hunter</t>
  </si>
  <si>
    <t>CUST9995</t>
  </si>
  <si>
    <t>Eugene Kirby</t>
  </si>
  <si>
    <t>CUST7318</t>
  </si>
  <si>
    <t>Anthony Morton</t>
  </si>
  <si>
    <t>CUST6362</t>
  </si>
  <si>
    <t>Patricia Nelson</t>
  </si>
  <si>
    <t>CUST8420</t>
  </si>
  <si>
    <t>George Johnson</t>
  </si>
  <si>
    <t>CUST1375</t>
  </si>
  <si>
    <t>Marc Schwartz</t>
  </si>
  <si>
    <t>CUST4885</t>
  </si>
  <si>
    <t>Wayne Lozano</t>
  </si>
  <si>
    <t>CUST1152</t>
  </si>
  <si>
    <t>Andrew Mcmillan</t>
  </si>
  <si>
    <t>CUST9665</t>
  </si>
  <si>
    <t>Derrick Rice</t>
  </si>
  <si>
    <t>CUST8385</t>
  </si>
  <si>
    <t>Jessica Grant</t>
  </si>
  <si>
    <t>CUST9265</t>
  </si>
  <si>
    <t>John Stuart</t>
  </si>
  <si>
    <t>CUST5760</t>
  </si>
  <si>
    <t>Stacy Fisher</t>
  </si>
  <si>
    <t>CUST2752</t>
  </si>
  <si>
    <t>Sarah Walker</t>
  </si>
  <si>
    <t>CUST8748</t>
  </si>
  <si>
    <t>Jonathan Richardson</t>
  </si>
  <si>
    <t>CUST8777</t>
  </si>
  <si>
    <t>Alicia Soto</t>
  </si>
  <si>
    <t>CUST9229</t>
  </si>
  <si>
    <t>Samantha Harrington</t>
  </si>
  <si>
    <t>CUST2405</t>
  </si>
  <si>
    <t>Christina Ramirez</t>
  </si>
  <si>
    <t>CUST3938</t>
  </si>
  <si>
    <t>Christopher Abbott</t>
  </si>
  <si>
    <t>CUST7869</t>
  </si>
  <si>
    <t>Katherine Anderson</t>
  </si>
  <si>
    <t>CUST3784</t>
  </si>
  <si>
    <t>Dr. Brian Smith</t>
  </si>
  <si>
    <t>CUST7750</t>
  </si>
  <si>
    <t>Robert Montgomery</t>
  </si>
  <si>
    <t>CUST9138</t>
  </si>
  <si>
    <t>Robert Carroll</t>
  </si>
  <si>
    <t>CUST8598</t>
  </si>
  <si>
    <t>Joseph Oconnor</t>
  </si>
  <si>
    <t>CUST5329</t>
  </si>
  <si>
    <t>Marc Santiago</t>
  </si>
  <si>
    <t>CUST7583</t>
  </si>
  <si>
    <t>Brent Adams</t>
  </si>
  <si>
    <t>CUST1599</t>
  </si>
  <si>
    <t>John Donovan</t>
  </si>
  <si>
    <t>CUST4535</t>
  </si>
  <si>
    <t>Michael Key</t>
  </si>
  <si>
    <t>CUST7908</t>
  </si>
  <si>
    <t>Rachel Reese</t>
  </si>
  <si>
    <t>CUST4683</t>
  </si>
  <si>
    <t>Stephanie Moore</t>
  </si>
  <si>
    <t>CUST6741</t>
  </si>
  <si>
    <t>Anthony Patton</t>
  </si>
  <si>
    <t>CUST4494</t>
  </si>
  <si>
    <t>John Collins</t>
  </si>
  <si>
    <t>CUST9366</t>
  </si>
  <si>
    <t>Steven Thornton</t>
  </si>
  <si>
    <t>CUST3508</t>
  </si>
  <si>
    <t>Connie Anderson</t>
  </si>
  <si>
    <t>CUST7515</t>
  </si>
  <si>
    <t>Juan Molina</t>
  </si>
  <si>
    <t>CUST6062</t>
  </si>
  <si>
    <t>Christopher Tucker</t>
  </si>
  <si>
    <t>CUST4684</t>
  </si>
  <si>
    <t>Paula Suarez</t>
  </si>
  <si>
    <t>CUST1142</t>
  </si>
  <si>
    <t>Kevin Reynolds</t>
  </si>
  <si>
    <t>CUST3223</t>
  </si>
  <si>
    <t>Andres Harvey</t>
  </si>
  <si>
    <t>CUST5037</t>
  </si>
  <si>
    <t>Mark Williams</t>
  </si>
  <si>
    <t>CUST7330</t>
  </si>
  <si>
    <t>Teresa Flores</t>
  </si>
  <si>
    <t>CUST1482</t>
  </si>
  <si>
    <t>Samantha Perry</t>
  </si>
  <si>
    <t>CUST8967</t>
  </si>
  <si>
    <t>Joshua Garcia</t>
  </si>
  <si>
    <t>CUST7215</t>
  </si>
  <si>
    <t>Lisa Mayer</t>
  </si>
  <si>
    <t>CUST2109</t>
  </si>
  <si>
    <t>Timothy Coleman</t>
  </si>
  <si>
    <t>CUST4916</t>
  </si>
  <si>
    <t>Brandon Long</t>
  </si>
  <si>
    <t>CUST2712</t>
  </si>
  <si>
    <t>Tonya Woods</t>
  </si>
  <si>
    <t>Kurt Mendez</t>
  </si>
  <si>
    <t>CUST9084</t>
  </si>
  <si>
    <t>Amber Martinez MD</t>
  </si>
  <si>
    <t>CUST8362</t>
  </si>
  <si>
    <t>Abigail Thomas</t>
  </si>
  <si>
    <t>CUST3477</t>
  </si>
  <si>
    <t>Michael Silva</t>
  </si>
  <si>
    <t>CUST3993</t>
  </si>
  <si>
    <t>Tammy Ellison</t>
  </si>
  <si>
    <t>CUST8761</t>
  </si>
  <si>
    <t>Donna Woodward</t>
  </si>
  <si>
    <t>CUST8907</t>
  </si>
  <si>
    <t>David Gillespie</t>
  </si>
  <si>
    <t>CUST1227</t>
  </si>
  <si>
    <t>Henry Mitchell</t>
  </si>
  <si>
    <t>CUST1285</t>
  </si>
  <si>
    <t>Barbara Knox</t>
  </si>
  <si>
    <t>CUST5048</t>
  </si>
  <si>
    <t>Johnathan Mills</t>
  </si>
  <si>
    <t>CUST1357</t>
  </si>
  <si>
    <t>Alyssa Sanchez</t>
  </si>
  <si>
    <t>CUST8954</t>
  </si>
  <si>
    <t>James Anderson</t>
  </si>
  <si>
    <t>CUST1107</t>
  </si>
  <si>
    <t>Michael Hunt</t>
  </si>
  <si>
    <t>CUST9714</t>
  </si>
  <si>
    <t>Glenn Hawkins</t>
  </si>
  <si>
    <t>CUST6803</t>
  </si>
  <si>
    <t>Walter Miller</t>
  </si>
  <si>
    <t>CUST2020</t>
  </si>
  <si>
    <t>Dawn Raymond</t>
  </si>
  <si>
    <t>CUST3082</t>
  </si>
  <si>
    <t>Curtis Anderson</t>
  </si>
  <si>
    <t>CUST5203</t>
  </si>
  <si>
    <t>Christine Lamb</t>
  </si>
  <si>
    <t>CUST5147</t>
  </si>
  <si>
    <t>Chase Gregory</t>
  </si>
  <si>
    <t>CUST7018</t>
  </si>
  <si>
    <t>Lindsay Ruiz</t>
  </si>
  <si>
    <t>Ian Cameron</t>
  </si>
  <si>
    <t>CUST1414</t>
  </si>
  <si>
    <t>Chad Ryan</t>
  </si>
  <si>
    <t>CUST5763</t>
  </si>
  <si>
    <t>Theresa Williams</t>
  </si>
  <si>
    <t>CUST6066</t>
  </si>
  <si>
    <t>Tina Frazier</t>
  </si>
  <si>
    <t>CUST9947</t>
  </si>
  <si>
    <t>Marie Lee</t>
  </si>
  <si>
    <t>CUST6879</t>
  </si>
  <si>
    <t>Olivia Howell</t>
  </si>
  <si>
    <t>CUST8830</t>
  </si>
  <si>
    <t>Linda Atkinson</t>
  </si>
  <si>
    <t>CUST4169</t>
  </si>
  <si>
    <t>Christian Weaver</t>
  </si>
  <si>
    <t>CUST6764</t>
  </si>
  <si>
    <t>Catherine Drake</t>
  </si>
  <si>
    <t>CUST1162</t>
  </si>
  <si>
    <t>Kevin Wood</t>
  </si>
  <si>
    <t>CUST6398</t>
  </si>
  <si>
    <t>Hannah Castillo</t>
  </si>
  <si>
    <t>CUST6164</t>
  </si>
  <si>
    <t>Ronald Dalton</t>
  </si>
  <si>
    <t>CUST6928</t>
  </si>
  <si>
    <t>Gabriel Ramirez</t>
  </si>
  <si>
    <t>Amanda Davis</t>
  </si>
  <si>
    <t>CUST1631</t>
  </si>
  <si>
    <t>Theresa Cooper</t>
  </si>
  <si>
    <t>CUST9591</t>
  </si>
  <si>
    <t>Kenneth Williams</t>
  </si>
  <si>
    <t>CUST1212</t>
  </si>
  <si>
    <t>Amanda Campbell</t>
  </si>
  <si>
    <t>CUST2216</t>
  </si>
  <si>
    <t>Shannon Miller</t>
  </si>
  <si>
    <t>CUST4612</t>
  </si>
  <si>
    <t>Jeremiah Sutton</t>
  </si>
  <si>
    <t>CUST3226</t>
  </si>
  <si>
    <t>Daniel Rivers</t>
  </si>
  <si>
    <t>Laura Mcclure</t>
  </si>
  <si>
    <t>CUST5975</t>
  </si>
  <si>
    <t>Raymond Carter</t>
  </si>
  <si>
    <t>Lauren Smith</t>
  </si>
  <si>
    <t>CUST9832</t>
  </si>
  <si>
    <t>Kenneth Waters</t>
  </si>
  <si>
    <t>CUST6579</t>
  </si>
  <si>
    <t>Ryan Thomas</t>
  </si>
  <si>
    <t>CUST4580</t>
  </si>
  <si>
    <t>Anthony Vang</t>
  </si>
  <si>
    <t>CUST3861</t>
  </si>
  <si>
    <t>Kristina Soto</t>
  </si>
  <si>
    <t>CUST2844</t>
  </si>
  <si>
    <t>Laura Hernandez</t>
  </si>
  <si>
    <t>CUST4572</t>
  </si>
  <si>
    <t>Wayne Walsh</t>
  </si>
  <si>
    <t>CUST2527</t>
  </si>
  <si>
    <t>Shelby Schwartz</t>
  </si>
  <si>
    <t>CUST3345</t>
  </si>
  <si>
    <t>Amy Johnson</t>
  </si>
  <si>
    <t>Nicole Lewis</t>
  </si>
  <si>
    <t>CUST2961</t>
  </si>
  <si>
    <t>Erin Wells</t>
  </si>
  <si>
    <t>CUST3392</t>
  </si>
  <si>
    <t>Dr. Joseph Wilson DDS</t>
  </si>
  <si>
    <t>CUST8080</t>
  </si>
  <si>
    <t>Jerry Miller</t>
  </si>
  <si>
    <t>CUST1326</t>
  </si>
  <si>
    <t>Tricia Anderson</t>
  </si>
  <si>
    <t>CUST4550</t>
  </si>
  <si>
    <t>Jordan Smith</t>
  </si>
  <si>
    <t>CUST1345</t>
  </si>
  <si>
    <t>Rachel Riley</t>
  </si>
  <si>
    <t>CUST2832</t>
  </si>
  <si>
    <t>Todd Matthews</t>
  </si>
  <si>
    <t>CUST8055</t>
  </si>
  <si>
    <t>Pamela Richardson</t>
  </si>
  <si>
    <t>CUST5933</t>
  </si>
  <si>
    <t>Christopher Jones</t>
  </si>
  <si>
    <t>CUST2140</t>
  </si>
  <si>
    <t>Tara Gonzalez</t>
  </si>
  <si>
    <t>CUST3288</t>
  </si>
  <si>
    <t>Christine Kim</t>
  </si>
  <si>
    <t>CUST4145</t>
  </si>
  <si>
    <t>Tiffany Schroeder</t>
  </si>
  <si>
    <t>CUST5013</t>
  </si>
  <si>
    <t>Sarah Mclean</t>
  </si>
  <si>
    <t>CUST9268</t>
  </si>
  <si>
    <t>Laura Summers</t>
  </si>
  <si>
    <t>CUST8000</t>
  </si>
  <si>
    <t>Jeffrey Zhang</t>
  </si>
  <si>
    <t>CUST9116</t>
  </si>
  <si>
    <t>Sean Howell</t>
  </si>
  <si>
    <t>CUST2079</t>
  </si>
  <si>
    <t>Robert Yates</t>
  </si>
  <si>
    <t>CUST3381</t>
  </si>
  <si>
    <t>Scott Hall</t>
  </si>
  <si>
    <t>CUST9653</t>
  </si>
  <si>
    <t>Ernest Lynch</t>
  </si>
  <si>
    <t>CUST3629</t>
  </si>
  <si>
    <t>Elizabeth Burke</t>
  </si>
  <si>
    <t>CUST9691</t>
  </si>
  <si>
    <t>CUST9530</t>
  </si>
  <si>
    <t>Leslie Richards</t>
  </si>
  <si>
    <t>CUST1585</t>
  </si>
  <si>
    <t>Linda Perez</t>
  </si>
  <si>
    <t>CUST4035</t>
  </si>
  <si>
    <t>Kim Gutierrez</t>
  </si>
  <si>
    <t>CUST6633</t>
  </si>
  <si>
    <t>April Guerrero</t>
  </si>
  <si>
    <t>CUST8162</t>
  </si>
  <si>
    <t>Alexander Long</t>
  </si>
  <si>
    <t>CUST4681</t>
  </si>
  <si>
    <t>Elizabeth James</t>
  </si>
  <si>
    <t>CUST1531</t>
  </si>
  <si>
    <t>Mark Cook</t>
  </si>
  <si>
    <t>Ms. Michelle Hampton</t>
  </si>
  <si>
    <t>CUST2835</t>
  </si>
  <si>
    <t>Stephanie Kim</t>
  </si>
  <si>
    <t>CUST8814</t>
  </si>
  <si>
    <t>Teresa Chen</t>
  </si>
  <si>
    <t>CUST4801</t>
  </si>
  <si>
    <t>Calvin Nelson</t>
  </si>
  <si>
    <t>CUST2812</t>
  </si>
  <si>
    <t>Benjamin Bennett</t>
  </si>
  <si>
    <t>CUST1276</t>
  </si>
  <si>
    <t>Natalie Howard</t>
  </si>
  <si>
    <t>Michael Rodriguez</t>
  </si>
  <si>
    <t>CUST3421</t>
  </si>
  <si>
    <t>Evelyn Padilla</t>
  </si>
  <si>
    <t>CUST2006</t>
  </si>
  <si>
    <t>Mary Romero</t>
  </si>
  <si>
    <t>CUST3361</t>
  </si>
  <si>
    <t>Jared Bell</t>
  </si>
  <si>
    <t>CUST2260</t>
  </si>
  <si>
    <t>Daniel Wise</t>
  </si>
  <si>
    <t>CUST4210</t>
  </si>
  <si>
    <t>Amy Smith</t>
  </si>
  <si>
    <t>CUST8795</t>
  </si>
  <si>
    <t>Ms. Amy Suarez</t>
  </si>
  <si>
    <t>CUST6943</t>
  </si>
  <si>
    <t>Holly Olson</t>
  </si>
  <si>
    <t>CUST3692</t>
  </si>
  <si>
    <t>Michael Mendoza</t>
  </si>
  <si>
    <t>CUST8562</t>
  </si>
  <si>
    <t>Cheryl Ho</t>
  </si>
  <si>
    <t>CUST5537</t>
  </si>
  <si>
    <t>Daniel Rocha</t>
  </si>
  <si>
    <t>CUST5656</t>
  </si>
  <si>
    <t>Mark Wong</t>
  </si>
  <si>
    <t>CUST9605</t>
  </si>
  <si>
    <t>Mark Bolton</t>
  </si>
  <si>
    <t>CUST4847</t>
  </si>
  <si>
    <t>Julie Smith</t>
  </si>
  <si>
    <t>Shelly Collins DVM</t>
  </si>
  <si>
    <t>CUST6753</t>
  </si>
  <si>
    <t>Chad James</t>
  </si>
  <si>
    <t>CUST6797</t>
  </si>
  <si>
    <t>Jason Brown</t>
  </si>
  <si>
    <t>CUST6718</t>
  </si>
  <si>
    <t>Gavin Mullen</t>
  </si>
  <si>
    <t>CUST4557</t>
  </si>
  <si>
    <t>Elizabeth Boyd</t>
  </si>
  <si>
    <t>CUST5116</t>
  </si>
  <si>
    <t>Lauren White</t>
  </si>
  <si>
    <t>CUST4750</t>
  </si>
  <si>
    <t>Raven Sawyer</t>
  </si>
  <si>
    <t>CUST3375</t>
  </si>
  <si>
    <t>Victoria Wright</t>
  </si>
  <si>
    <t>CUST1506</t>
  </si>
  <si>
    <t>Elizabeth Walker</t>
  </si>
  <si>
    <t>CUST7075</t>
  </si>
  <si>
    <t>Michelle Allen</t>
  </si>
  <si>
    <t>CUST7568</t>
  </si>
  <si>
    <t>Jennifer Greene</t>
  </si>
  <si>
    <t>Ryan Johnson</t>
  </si>
  <si>
    <t>CUST5569</t>
  </si>
  <si>
    <t>Ethan Garner</t>
  </si>
  <si>
    <t>CUST8844</t>
  </si>
  <si>
    <t>Christopher Barton</t>
  </si>
  <si>
    <t>CUST2533</t>
  </si>
  <si>
    <t>Timothy Diaz</t>
  </si>
  <si>
    <t>CUST1312</t>
  </si>
  <si>
    <t>Shawn Chambers</t>
  </si>
  <si>
    <t>CUST7229</t>
  </si>
  <si>
    <t>Lisa Parker</t>
  </si>
  <si>
    <t>CUST6796</t>
  </si>
  <si>
    <t>Jaime Adams</t>
  </si>
  <si>
    <t>CUST4805</t>
  </si>
  <si>
    <t>Michael Deleon</t>
  </si>
  <si>
    <t>Anthony Rogers</t>
  </si>
  <si>
    <t>CUST7026</t>
  </si>
  <si>
    <t>Jessica Santana</t>
  </si>
  <si>
    <t>CUST8237</t>
  </si>
  <si>
    <t>Kelsey Foster</t>
  </si>
  <si>
    <t>CUST4234</t>
  </si>
  <si>
    <t>Jeffrey Brooks</t>
  </si>
  <si>
    <t>CUST4635</t>
  </si>
  <si>
    <t>Richard Payne</t>
  </si>
  <si>
    <t>CUST2200</t>
  </si>
  <si>
    <t>Mackenzie Fuentes</t>
  </si>
  <si>
    <t>CUST5432</t>
  </si>
  <si>
    <t>Tina Rush</t>
  </si>
  <si>
    <t>Kelly Cruz</t>
  </si>
  <si>
    <t>CUST1925</t>
  </si>
  <si>
    <t>Jerry Randolph</t>
  </si>
  <si>
    <t>CUST7122</t>
  </si>
  <si>
    <t>Gabriel Byrd</t>
  </si>
  <si>
    <t>CUST9593</t>
  </si>
  <si>
    <t>Jimmy Erickson</t>
  </si>
  <si>
    <t>CUST6031</t>
  </si>
  <si>
    <t>Matthew Mora</t>
  </si>
  <si>
    <t>CUST4151</t>
  </si>
  <si>
    <t>Adam Anderson</t>
  </si>
  <si>
    <t>CUST4936</t>
  </si>
  <si>
    <t>Sandra Cruz</t>
  </si>
  <si>
    <t>CUST8157</t>
  </si>
  <si>
    <t>Michael Doyle</t>
  </si>
  <si>
    <t>CUST2087</t>
  </si>
  <si>
    <t>Danielle Allen</t>
  </si>
  <si>
    <t>CUST2271</t>
  </si>
  <si>
    <t>Zachary Bennett</t>
  </si>
  <si>
    <t>CUST1869</t>
  </si>
  <si>
    <t>Suzanne Cooley</t>
  </si>
  <si>
    <t>CUST2530</t>
  </si>
  <si>
    <t>Bradley Weber MD</t>
  </si>
  <si>
    <t>CUST3066</t>
  </si>
  <si>
    <t>John Craig</t>
  </si>
  <si>
    <t>CUST6995</t>
  </si>
  <si>
    <t>Leah Cortez</t>
  </si>
  <si>
    <t>CUST2450</t>
  </si>
  <si>
    <t>Mr. Nicholas Mcdonald</t>
  </si>
  <si>
    <t>CUST5271</t>
  </si>
  <si>
    <t>Jonathan Guzman</t>
  </si>
  <si>
    <t>CUST6872</t>
  </si>
  <si>
    <t>Lindsay Anthony</t>
  </si>
  <si>
    <t>CUST4060</t>
  </si>
  <si>
    <t>Roy Martinez</t>
  </si>
  <si>
    <t>Angel Andrews</t>
  </si>
  <si>
    <t>CUST7093</t>
  </si>
  <si>
    <t>Michael Novak</t>
  </si>
  <si>
    <t>CUST3799</t>
  </si>
  <si>
    <t>Michael Powell</t>
  </si>
  <si>
    <t>CUST2248</t>
  </si>
  <si>
    <t>Charles Stokes</t>
  </si>
  <si>
    <t>Roberta Ritter</t>
  </si>
  <si>
    <t>CUST8541</t>
  </si>
  <si>
    <t>CUST5004</t>
  </si>
  <si>
    <t>Jeremy Nguyen</t>
  </si>
  <si>
    <t>CUST7849</t>
  </si>
  <si>
    <t>Rachel Long</t>
  </si>
  <si>
    <t>CUST4331</t>
  </si>
  <si>
    <t>Gregory Mercado</t>
  </si>
  <si>
    <t>CUST1836</t>
  </si>
  <si>
    <t>Kimberly Wilcox</t>
  </si>
  <si>
    <t>CUST2780</t>
  </si>
  <si>
    <t>Frank Gonzalez</t>
  </si>
  <si>
    <t>CUST3382</t>
  </si>
  <si>
    <t>Timothy Hall</t>
  </si>
  <si>
    <t>CUST2495</t>
  </si>
  <si>
    <t>Michael Chang</t>
  </si>
  <si>
    <t>CUST4498</t>
  </si>
  <si>
    <t>David Kelley</t>
  </si>
  <si>
    <t>Alyssa Torres</t>
  </si>
  <si>
    <t>CUST1262</t>
  </si>
  <si>
    <t>Wanda Payne</t>
  </si>
  <si>
    <t>CUST5009</t>
  </si>
  <si>
    <t>Daniel Williams</t>
  </si>
  <si>
    <t>CUST3487</t>
  </si>
  <si>
    <t>Alexandra Diaz</t>
  </si>
  <si>
    <t>CUST6703</t>
  </si>
  <si>
    <t>Kyle Lopez</t>
  </si>
  <si>
    <t>CUST5370</t>
  </si>
  <si>
    <t>Erica Turner</t>
  </si>
  <si>
    <t>CUST5522</t>
  </si>
  <si>
    <t>John Ramsey</t>
  </si>
  <si>
    <t>CUST2427</t>
  </si>
  <si>
    <t>Frederick Kelly</t>
  </si>
  <si>
    <t>CUST8635</t>
  </si>
  <si>
    <t>Max Robbins</t>
  </si>
  <si>
    <t>CUST8860</t>
  </si>
  <si>
    <t>Kim Riley</t>
  </si>
  <si>
    <t>CUST9752</t>
  </si>
  <si>
    <t>Courtney Jones</t>
  </si>
  <si>
    <t>CUST6297</t>
  </si>
  <si>
    <t>Nicole Ferguson</t>
  </si>
  <si>
    <t>CUST4889</t>
  </si>
  <si>
    <t>Dennis Smith</t>
  </si>
  <si>
    <t>CUST6247</t>
  </si>
  <si>
    <t>Jonathan Myers</t>
  </si>
  <si>
    <t>CUST7649</t>
  </si>
  <si>
    <t>Brandi Martinez</t>
  </si>
  <si>
    <t>CUST8715</t>
  </si>
  <si>
    <t>Samantha Jordan</t>
  </si>
  <si>
    <t>CUST9279</t>
  </si>
  <si>
    <t>Nicholas Collins</t>
  </si>
  <si>
    <t>CUST9275</t>
  </si>
  <si>
    <t>Victoria Arnold</t>
  </si>
  <si>
    <t>CUST6450</t>
  </si>
  <si>
    <t>Patrick Turner</t>
  </si>
  <si>
    <t>CUST2386</t>
  </si>
  <si>
    <t>Robert Sanchez</t>
  </si>
  <si>
    <t>CUST2783</t>
  </si>
  <si>
    <t>Tammy Aguilar</t>
  </si>
  <si>
    <t>CUST2293</t>
  </si>
  <si>
    <t>Daniel Aguilar</t>
  </si>
  <si>
    <t>CUST1804</t>
  </si>
  <si>
    <t>Chelsey Campbell</t>
  </si>
  <si>
    <t>CUST8329</t>
  </si>
  <si>
    <t>Carlos Williams</t>
  </si>
  <si>
    <t>CUST6572</t>
  </si>
  <si>
    <t>Craig Mitchell</t>
  </si>
  <si>
    <t>CUST6009</t>
  </si>
  <si>
    <t>Shannon Hurst</t>
  </si>
  <si>
    <t>Richard Newman</t>
  </si>
  <si>
    <t>CUST3437</t>
  </si>
  <si>
    <t>Denise Richards</t>
  </si>
  <si>
    <t>CUST5700</t>
  </si>
  <si>
    <t>Jeanette Morales</t>
  </si>
  <si>
    <t>CUST1597</t>
  </si>
  <si>
    <t>Richard Fernandez</t>
  </si>
  <si>
    <t>CUST7362</t>
  </si>
  <si>
    <t>John Fleming</t>
  </si>
  <si>
    <t>CUST1288</t>
  </si>
  <si>
    <t>Kathryn Gentry</t>
  </si>
  <si>
    <t>CUST3261</t>
  </si>
  <si>
    <t>Tara Peterson</t>
  </si>
  <si>
    <t>CUST5748</t>
  </si>
  <si>
    <t>Amy Crawford</t>
  </si>
  <si>
    <t>CUST6776</t>
  </si>
  <si>
    <t>Jason Meyer</t>
  </si>
  <si>
    <t>CUST6375</t>
  </si>
  <si>
    <t>Christina Rodriguez</t>
  </si>
  <si>
    <t>Anthony Key</t>
  </si>
  <si>
    <t>CUST6440</t>
  </si>
  <si>
    <t>Kelly Miller</t>
  </si>
  <si>
    <t>CUST3559</t>
  </si>
  <si>
    <t>Jennifer Butler</t>
  </si>
  <si>
    <t>CUST6542</t>
  </si>
  <si>
    <t>Jillian Smith</t>
  </si>
  <si>
    <t>CUST9438</t>
  </si>
  <si>
    <t>CUST7232</t>
  </si>
  <si>
    <t>Katrina Medina</t>
  </si>
  <si>
    <t>CUST7257</t>
  </si>
  <si>
    <t>Laura Mckenzie</t>
  </si>
  <si>
    <t>CUST8083</t>
  </si>
  <si>
    <t>David Chambers</t>
  </si>
  <si>
    <t>CUST2788</t>
  </si>
  <si>
    <t>Gary Smith</t>
  </si>
  <si>
    <t>CUST9669</t>
  </si>
  <si>
    <t>Joe King</t>
  </si>
  <si>
    <t>Krista Jones</t>
  </si>
  <si>
    <t>CUST7569</t>
  </si>
  <si>
    <t>Elizabeth Mills</t>
  </si>
  <si>
    <t>CUST8070</t>
  </si>
  <si>
    <t>Stephanie Smith</t>
  </si>
  <si>
    <t>CUST8609</t>
  </si>
  <si>
    <t>Joshua Houston</t>
  </si>
  <si>
    <t>CUST9273</t>
  </si>
  <si>
    <t>Donna White</t>
  </si>
  <si>
    <t>CUST1409</t>
  </si>
  <si>
    <t>Elizabeth Love</t>
  </si>
  <si>
    <t>CUST1787</t>
  </si>
  <si>
    <t>Daniel Bell</t>
  </si>
  <si>
    <t>CUST1716</t>
  </si>
  <si>
    <t>Richard Erickson</t>
  </si>
  <si>
    <t>CUST1677</t>
  </si>
  <si>
    <t>Jacob Olsen</t>
  </si>
  <si>
    <t>CUST2263</t>
  </si>
  <si>
    <t>Cynthia Mcintosh</t>
  </si>
  <si>
    <t>CUST6237</t>
  </si>
  <si>
    <t>Ray Finley</t>
  </si>
  <si>
    <t>CUST7702</t>
  </si>
  <si>
    <t>Kimberly Levy</t>
  </si>
  <si>
    <t>CUST1618</t>
  </si>
  <si>
    <t>Paul Davis</t>
  </si>
  <si>
    <t>Danielle Bailey</t>
  </si>
  <si>
    <t>CUST4690</t>
  </si>
  <si>
    <t>Ashley Armstrong</t>
  </si>
  <si>
    <t>CUST7049</t>
  </si>
  <si>
    <t>Lori Hale</t>
  </si>
  <si>
    <t>CUST3972</t>
  </si>
  <si>
    <t>Valerie Thomas</t>
  </si>
  <si>
    <t>CUST4343</t>
  </si>
  <si>
    <t>Justin Jackson</t>
  </si>
  <si>
    <t>CUST6365</t>
  </si>
  <si>
    <t>Brittany Graham</t>
  </si>
  <si>
    <t>CUST6460</t>
  </si>
  <si>
    <t>Eric Haney</t>
  </si>
  <si>
    <t>CUST5766</t>
  </si>
  <si>
    <t>Jillian Roberson</t>
  </si>
  <si>
    <t>CUST8513</t>
  </si>
  <si>
    <t>Jennifer Beck</t>
  </si>
  <si>
    <t>CUST2919</t>
  </si>
  <si>
    <t>Ashley Lopez</t>
  </si>
  <si>
    <t>CUST4819</t>
  </si>
  <si>
    <t>Christopher Dean</t>
  </si>
  <si>
    <t>CUST9977</t>
  </si>
  <si>
    <t>Tracey Murphy</t>
  </si>
  <si>
    <t>CUST8213</t>
  </si>
  <si>
    <t>Angela Brown</t>
  </si>
  <si>
    <t>CUST6950</t>
  </si>
  <si>
    <t>Timothy Williams</t>
  </si>
  <si>
    <t>CUST9216</t>
  </si>
  <si>
    <t>Cassidy Carson</t>
  </si>
  <si>
    <t>CUST1911</t>
  </si>
  <si>
    <t>Nicole Greer</t>
  </si>
  <si>
    <t>CUST5525</t>
  </si>
  <si>
    <t>Jose Cabrera</t>
  </si>
  <si>
    <t>CUST3332</t>
  </si>
  <si>
    <t>Christopher Kim</t>
  </si>
  <si>
    <t>CUST9339</t>
  </si>
  <si>
    <t>Heather Hubbard</t>
  </si>
  <si>
    <t>CUST9008</t>
  </si>
  <si>
    <t>Brian Vaughan</t>
  </si>
  <si>
    <t>CUST7635</t>
  </si>
  <si>
    <t>Erin Ponce</t>
  </si>
  <si>
    <t>CUST9554</t>
  </si>
  <si>
    <t>Charles Navarro</t>
  </si>
  <si>
    <t>CUST6394</t>
  </si>
  <si>
    <t>Brian Bell</t>
  </si>
  <si>
    <t>CUST9425</t>
  </si>
  <si>
    <t>Tyler Page</t>
  </si>
  <si>
    <t>CUST5291</t>
  </si>
  <si>
    <t>Erin Larson</t>
  </si>
  <si>
    <t>CUST3652</t>
  </si>
  <si>
    <t>Matthew Bowen</t>
  </si>
  <si>
    <t>CUST2731</t>
  </si>
  <si>
    <t>Kyle Marks</t>
  </si>
  <si>
    <t>CUST1160</t>
  </si>
  <si>
    <t>Lisa Klein</t>
  </si>
  <si>
    <t>CUST8492</t>
  </si>
  <si>
    <t>Christopher Barrett</t>
  </si>
  <si>
    <t>CUST6619</t>
  </si>
  <si>
    <t>Corey Mcconnell</t>
  </si>
  <si>
    <t>CUST1813</t>
  </si>
  <si>
    <t>Sandra Crawford</t>
  </si>
  <si>
    <t>CUST1373</t>
  </si>
  <si>
    <t>Justin Black</t>
  </si>
  <si>
    <t>CUST6565</t>
  </si>
  <si>
    <t>Margaret Callahan</t>
  </si>
  <si>
    <t>CUST3343</t>
  </si>
  <si>
    <t>Sandra Roberts MD</t>
  </si>
  <si>
    <t>CUST1798</t>
  </si>
  <si>
    <t>Megan Taylor</t>
  </si>
  <si>
    <t>CUST9551</t>
  </si>
  <si>
    <t>Austin Harris</t>
  </si>
  <si>
    <t>CUST2656</t>
  </si>
  <si>
    <t>Erica Chase</t>
  </si>
  <si>
    <t>CUST9495</t>
  </si>
  <si>
    <t>Suzanne Mckinney</t>
  </si>
  <si>
    <t>CUST7886</t>
  </si>
  <si>
    <t>Joseph Myers</t>
  </si>
  <si>
    <t>CUST5632</t>
  </si>
  <si>
    <t>Darin Pace</t>
  </si>
  <si>
    <t>CUST7650</t>
  </si>
  <si>
    <t>Jacob Cunningham</t>
  </si>
  <si>
    <t>CUST6309</t>
  </si>
  <si>
    <t>Kathleen Mercer</t>
  </si>
  <si>
    <t>CUST8265</t>
  </si>
  <si>
    <t>Angela Cowan</t>
  </si>
  <si>
    <t>CUST2224</t>
  </si>
  <si>
    <t>Raymond Hensley</t>
  </si>
  <si>
    <t>CUST9663</t>
  </si>
  <si>
    <t>Diane Barnes</t>
  </si>
  <si>
    <t>CUST6280</t>
  </si>
  <si>
    <t>Jacqueline Gonzales</t>
  </si>
  <si>
    <t>CUST3950</t>
  </si>
  <si>
    <t>Steven Smith</t>
  </si>
  <si>
    <t>CUST9720</t>
  </si>
  <si>
    <t>Dominique Juarez</t>
  </si>
  <si>
    <t>CUST3890</t>
  </si>
  <si>
    <t>Anthony Edwards</t>
  </si>
  <si>
    <t>CUST2481</t>
  </si>
  <si>
    <t>Morgan Collier</t>
  </si>
  <si>
    <t>James Hickman</t>
  </si>
  <si>
    <t>CUST2422</t>
  </si>
  <si>
    <t>Ann Guzman</t>
  </si>
  <si>
    <t>CUST8148</t>
  </si>
  <si>
    <t>Mark Green Jr.</t>
  </si>
  <si>
    <t>CUST5792</t>
  </si>
  <si>
    <t>Colleen Mann</t>
  </si>
  <si>
    <t>CUST7264</t>
  </si>
  <si>
    <t>Diana Cantu</t>
  </si>
  <si>
    <t>Justin Lambert</t>
  </si>
  <si>
    <t>CUST3420</t>
  </si>
  <si>
    <t>Jacqueline Rogers MD</t>
  </si>
  <si>
    <t>CUST9271</t>
  </si>
  <si>
    <t>Janet Richmond</t>
  </si>
  <si>
    <t>CUST7189</t>
  </si>
  <si>
    <t>Joy Ellison</t>
  </si>
  <si>
    <t>CUST7219</t>
  </si>
  <si>
    <t>Andrew Robertson</t>
  </si>
  <si>
    <t>CUST1550</t>
  </si>
  <si>
    <t>Amber Brown</t>
  </si>
  <si>
    <t>CUST5111</t>
  </si>
  <si>
    <t>Jesus Nicholson</t>
  </si>
  <si>
    <t>CUST4524</t>
  </si>
  <si>
    <t>Jason Jimenez</t>
  </si>
  <si>
    <t>Michelle Cole</t>
  </si>
  <si>
    <t>CUST7348</t>
  </si>
  <si>
    <t>Brooke Conner</t>
  </si>
  <si>
    <t>CUST4790</t>
  </si>
  <si>
    <t>Lauren Romero</t>
  </si>
  <si>
    <t>CUST3582</t>
  </si>
  <si>
    <t>Mason Gonzalez</t>
  </si>
  <si>
    <t>CUST2407</t>
  </si>
  <si>
    <t>Tammy Burke</t>
  </si>
  <si>
    <t>CUST1287</t>
  </si>
  <si>
    <t>Robert Lam</t>
  </si>
  <si>
    <t>CUST8670</t>
  </si>
  <si>
    <t>Charles Watson</t>
  </si>
  <si>
    <t>CUST6240</t>
  </si>
  <si>
    <t>Chris Wolfe</t>
  </si>
  <si>
    <t>CUST6102</t>
  </si>
  <si>
    <t>Brandon Snow</t>
  </si>
  <si>
    <t>CUST5511</t>
  </si>
  <si>
    <t>Larry Howard</t>
  </si>
  <si>
    <t>Christopher Rodriguez</t>
  </si>
  <si>
    <t>CUST9525</t>
  </si>
  <si>
    <t>William Garcia</t>
  </si>
  <si>
    <t>CUST7363</t>
  </si>
  <si>
    <t>Paul Meyer</t>
  </si>
  <si>
    <t>CUST2962</t>
  </si>
  <si>
    <t>Christopher Mcdonald</t>
  </si>
  <si>
    <t>CUST5107</t>
  </si>
  <si>
    <t>Brenda Clements</t>
  </si>
  <si>
    <t>CUST8856</t>
  </si>
  <si>
    <t>Charles Sutton</t>
  </si>
  <si>
    <t>CUST2804</t>
  </si>
  <si>
    <t>Kimberly Stephens</t>
  </si>
  <si>
    <t>CUST6311</t>
  </si>
  <si>
    <t>Ethan Benitez</t>
  </si>
  <si>
    <t>CUST9492</t>
  </si>
  <si>
    <t>Benjamin Ward</t>
  </si>
  <si>
    <t>CUST9954</t>
  </si>
  <si>
    <t>Colleen Taylor</t>
  </si>
  <si>
    <t>CUST8896</t>
  </si>
  <si>
    <t>Mr. Steve Harris</t>
  </si>
  <si>
    <t>CUST8269</t>
  </si>
  <si>
    <t>Mason Peterson</t>
  </si>
  <si>
    <t>CUST5362</t>
  </si>
  <si>
    <t>April York</t>
  </si>
  <si>
    <t>CUST4676</t>
  </si>
  <si>
    <t>Jon Hooper</t>
  </si>
  <si>
    <t>CUST7061</t>
  </si>
  <si>
    <t>Angela Parks</t>
  </si>
  <si>
    <t>CUST9141</t>
  </si>
  <si>
    <t>Michael Mitchell</t>
  </si>
  <si>
    <t>CUST7972</t>
  </si>
  <si>
    <t>Robert Pierce</t>
  </si>
  <si>
    <t>CUST7010</t>
  </si>
  <si>
    <t>Christian Graham</t>
  </si>
  <si>
    <t>CUST1055</t>
  </si>
  <si>
    <t>Toni Lane</t>
  </si>
  <si>
    <t>CUST2485</t>
  </si>
  <si>
    <t>Stacey Walker</t>
  </si>
  <si>
    <t>CUST1057</t>
  </si>
  <si>
    <t>Mrs. Aimee Harris</t>
  </si>
  <si>
    <t>CUST1225</t>
  </si>
  <si>
    <t>Kyle Torres</t>
  </si>
  <si>
    <t>CUST3336</t>
  </si>
  <si>
    <t>Stacy Russell</t>
  </si>
  <si>
    <t>CUST5028</t>
  </si>
  <si>
    <t>Christopher Arias</t>
  </si>
  <si>
    <t>CUST2606</t>
  </si>
  <si>
    <t>Michele Barker</t>
  </si>
  <si>
    <t>CUST7932</t>
  </si>
  <si>
    <t>Patricia Thompson</t>
  </si>
  <si>
    <t>CUST5994</t>
  </si>
  <si>
    <t>Lori Haney</t>
  </si>
  <si>
    <t>CUST7506</t>
  </si>
  <si>
    <t>Steven Mercado</t>
  </si>
  <si>
    <t>CUST9673</t>
  </si>
  <si>
    <t>Brenda Hall</t>
  </si>
  <si>
    <t>CUST3004</t>
  </si>
  <si>
    <t>Kenneth White</t>
  </si>
  <si>
    <t>CUST6744</t>
  </si>
  <si>
    <t>Michael Ramirez</t>
  </si>
  <si>
    <t>CUST1522</t>
  </si>
  <si>
    <t>Claudia Smith</t>
  </si>
  <si>
    <t>CUST9985</t>
  </si>
  <si>
    <t>Michele Collins</t>
  </si>
  <si>
    <t>CUST4403</t>
  </si>
  <si>
    <t>Michael Gonzalez</t>
  </si>
  <si>
    <t>CUST4248</t>
  </si>
  <si>
    <t>Jamie Clark</t>
  </si>
  <si>
    <t>CUST1080</t>
  </si>
  <si>
    <t>Anthony Robinson Jr.</t>
  </si>
  <si>
    <t>CUST5556</t>
  </si>
  <si>
    <t>Betty Gates</t>
  </si>
  <si>
    <t>CUST8931</t>
  </si>
  <si>
    <t>Scott Anderson</t>
  </si>
  <si>
    <t>CUST8110</t>
  </si>
  <si>
    <t>George Harding</t>
  </si>
  <si>
    <t>CUST8183</t>
  </si>
  <si>
    <t>Cheryl Hernandez</t>
  </si>
  <si>
    <t>CUST3380</t>
  </si>
  <si>
    <t>Christopher Reynolds DDS</t>
  </si>
  <si>
    <t>CUST5423</t>
  </si>
  <si>
    <t>Deborah Hayes</t>
  </si>
  <si>
    <t>CUST8450</t>
  </si>
  <si>
    <t>Dr. Dawn Woods MD</t>
  </si>
  <si>
    <t>CUST1308</t>
  </si>
  <si>
    <t>Courtney Cook</t>
  </si>
  <si>
    <t>Victoria Neal</t>
  </si>
  <si>
    <t>CUST7250</t>
  </si>
  <si>
    <t>Pamela Perez</t>
  </si>
  <si>
    <t>CUST5973</t>
  </si>
  <si>
    <t>James Ferguson</t>
  </si>
  <si>
    <t>CUST9406</t>
  </si>
  <si>
    <t>Tonya Washington</t>
  </si>
  <si>
    <t>CUST9734</t>
  </si>
  <si>
    <t>Melanie Avila</t>
  </si>
  <si>
    <t>CUST1553</t>
  </si>
  <si>
    <t>Katie Proctor</t>
  </si>
  <si>
    <t>CUST5024</t>
  </si>
  <si>
    <t>William Vincent</t>
  </si>
  <si>
    <t>CUST8923</t>
  </si>
  <si>
    <t>Adriana Baker</t>
  </si>
  <si>
    <t>CUST4646</t>
  </si>
  <si>
    <t>Jeffery Ramirez</t>
  </si>
  <si>
    <t>Sean Anderson</t>
  </si>
  <si>
    <t>Joseph Herring</t>
  </si>
  <si>
    <t>CUST1037</t>
  </si>
  <si>
    <t>Stanley Hinton</t>
  </si>
  <si>
    <t>CUST4939</t>
  </si>
  <si>
    <t>Chris Cooley</t>
  </si>
  <si>
    <t>CUST1305</t>
  </si>
  <si>
    <t>Christina Carter PhD</t>
  </si>
  <si>
    <t>CUST5465</t>
  </si>
  <si>
    <t>Benjamin Nicholson</t>
  </si>
  <si>
    <t>CUST4143</t>
  </si>
  <si>
    <t>Tracy Ortiz</t>
  </si>
  <si>
    <t>CUST8924</t>
  </si>
  <si>
    <t>Jacob Hill</t>
  </si>
  <si>
    <t>CUST2735</t>
  </si>
  <si>
    <t>Mr. Terry Gonzalez</t>
  </si>
  <si>
    <t>CUST6432</t>
  </si>
  <si>
    <t>Joshua Bennett</t>
  </si>
  <si>
    <t>CUST7494</t>
  </si>
  <si>
    <t>Bill Fuller</t>
  </si>
  <si>
    <t>CUST9391</t>
  </si>
  <si>
    <t>Jamie Patterson</t>
  </si>
  <si>
    <t>CUST5306</t>
  </si>
  <si>
    <t>Brianna Roach</t>
  </si>
  <si>
    <t>Amanda Anderson</t>
  </si>
  <si>
    <t>CUST4458</t>
  </si>
  <si>
    <t>Adam Stewart</t>
  </si>
  <si>
    <t>CUST5891</t>
  </si>
  <si>
    <t>Marissa Watson</t>
  </si>
  <si>
    <t>CUST4903</t>
  </si>
  <si>
    <t>Nichole Ramirez</t>
  </si>
  <si>
    <t>CUST6888</t>
  </si>
  <si>
    <t>Lisa Cooper</t>
  </si>
  <si>
    <t>CUST8897</t>
  </si>
  <si>
    <t>Timothy Oconnor</t>
  </si>
  <si>
    <t>CUST9846</t>
  </si>
  <si>
    <t>Lori Davis</t>
  </si>
  <si>
    <t>CUST2890</t>
  </si>
  <si>
    <t>Theresa Garcia</t>
  </si>
  <si>
    <t>CUST7911</t>
  </si>
  <si>
    <t>Andrew Brown</t>
  </si>
  <si>
    <t>CUST9732</t>
  </si>
  <si>
    <t>Daniel Taylor</t>
  </si>
  <si>
    <t>CUST7193</t>
  </si>
  <si>
    <t>Tanya Baker</t>
  </si>
  <si>
    <t>CUST4613</t>
  </si>
  <si>
    <t>Amy Anderson</t>
  </si>
  <si>
    <t>CUST5357</t>
  </si>
  <si>
    <t>Charles Garcia</t>
  </si>
  <si>
    <t>CUST5103</t>
  </si>
  <si>
    <t>Rebecca Mcbride</t>
  </si>
  <si>
    <t>CUST8127</t>
  </si>
  <si>
    <t>James Cruz</t>
  </si>
  <si>
    <t>CUST7657</t>
  </si>
  <si>
    <t>Carlos Conley</t>
  </si>
  <si>
    <t>Nathan Alvarez</t>
  </si>
  <si>
    <t>CUST8373</t>
  </si>
  <si>
    <t>Tracy Sanders</t>
  </si>
  <si>
    <t>CUST6747</t>
  </si>
  <si>
    <t>Sara Holmes</t>
  </si>
  <si>
    <t>CUST9465</t>
  </si>
  <si>
    <t>Jacob Allen</t>
  </si>
  <si>
    <t>CUST5369</t>
  </si>
  <si>
    <t>Victor Morgan</t>
  </si>
  <si>
    <t>Erin Hunter</t>
  </si>
  <si>
    <t>CUST4026</t>
  </si>
  <si>
    <t>Daniel Young</t>
  </si>
  <si>
    <t>CUST3491</t>
  </si>
  <si>
    <t>Thomas Landry</t>
  </si>
  <si>
    <t>CUST6356</t>
  </si>
  <si>
    <t>Valerie Evans</t>
  </si>
  <si>
    <t>CUST5339</t>
  </si>
  <si>
    <t>Anna Williams</t>
  </si>
  <si>
    <t>CUST5336</t>
  </si>
  <si>
    <t>Jose Patel</t>
  </si>
  <si>
    <t>CUST9169</t>
  </si>
  <si>
    <t>Raymond Henderson</t>
  </si>
  <si>
    <t>CUST6299</t>
  </si>
  <si>
    <t>Anna Chavez</t>
  </si>
  <si>
    <t>CUST6124</t>
  </si>
  <si>
    <t>Donna Delgado</t>
  </si>
  <si>
    <t>CUST9161</t>
  </si>
  <si>
    <t>Denise Williams</t>
  </si>
  <si>
    <t>CUST8328</t>
  </si>
  <si>
    <t>Michael Smith</t>
  </si>
  <si>
    <t>CUST7303</t>
  </si>
  <si>
    <t>Jason Galloway</t>
  </si>
  <si>
    <t>CUST6890</t>
  </si>
  <si>
    <t>Kimberly Walsh</t>
  </si>
  <si>
    <t>CUST1316</t>
  </si>
  <si>
    <t>Dr. Lee Mann</t>
  </si>
  <si>
    <t>CUST8700</t>
  </si>
  <si>
    <t>Melissa Jones</t>
  </si>
  <si>
    <t>CUST7552</t>
  </si>
  <si>
    <t>Sharon Martinez</t>
  </si>
  <si>
    <t>CUST2262</t>
  </si>
  <si>
    <t>Samuel Ward</t>
  </si>
  <si>
    <t>CUST6988</t>
  </si>
  <si>
    <t>Nicholas Khan</t>
  </si>
  <si>
    <t>CUST9315</t>
  </si>
  <si>
    <t>Tiffany King</t>
  </si>
  <si>
    <t>CUST7989</t>
  </si>
  <si>
    <t>Amanda Williams</t>
  </si>
  <si>
    <t>CUST5453</t>
  </si>
  <si>
    <t>Corey Hill</t>
  </si>
  <si>
    <t>CUST2981</t>
  </si>
  <si>
    <t>Cory Walker</t>
  </si>
  <si>
    <t>CUST1513</t>
  </si>
  <si>
    <t>Cheryl Arias</t>
  </si>
  <si>
    <t>CUST7252</t>
  </si>
  <si>
    <t>Christopher Harris</t>
  </si>
  <si>
    <t>CUST9756</t>
  </si>
  <si>
    <t>William Jackson</t>
  </si>
  <si>
    <t>CUST5359</t>
  </si>
  <si>
    <t>Gilbert Warner</t>
  </si>
  <si>
    <t>CUST6906</t>
  </si>
  <si>
    <t>Shelly Parker</t>
  </si>
  <si>
    <t>CUST1586</t>
  </si>
  <si>
    <t>CUST6550</t>
  </si>
  <si>
    <t>Vickie Morrison</t>
  </si>
  <si>
    <t>CUST5649</t>
  </si>
  <si>
    <t>Steve Gardner</t>
  </si>
  <si>
    <t>Richard Cherry</t>
  </si>
  <si>
    <t>CUST3366</t>
  </si>
  <si>
    <t>Carlos Edwards</t>
  </si>
  <si>
    <t>CUST8251</t>
  </si>
  <si>
    <t>Nathan Douglas</t>
  </si>
  <si>
    <t>CUST6875</t>
  </si>
  <si>
    <t>Lauren Hinton PhD</t>
  </si>
  <si>
    <t>CUST3992</t>
  </si>
  <si>
    <t>Joshua Mcbride</t>
  </si>
  <si>
    <t>CUST4274</t>
  </si>
  <si>
    <t>Mandy Coleman</t>
  </si>
  <si>
    <t>CUST3677</t>
  </si>
  <si>
    <t>Jason Simpson</t>
  </si>
  <si>
    <t>CUST1861</t>
  </si>
  <si>
    <t>Scott Ross</t>
  </si>
  <si>
    <t>CUST1474</t>
  </si>
  <si>
    <t>Eric Ruiz</t>
  </si>
  <si>
    <t>CUST1195</t>
  </si>
  <si>
    <t>Christopher Morris</t>
  </si>
  <si>
    <t>CUST2545</t>
  </si>
  <si>
    <t>Jennifer Mccoy</t>
  </si>
  <si>
    <t>CUST5238</t>
  </si>
  <si>
    <t>Kylie Sherman</t>
  </si>
  <si>
    <t>CUST6984</t>
  </si>
  <si>
    <t>Pamela Roberts</t>
  </si>
  <si>
    <t>CUST4391</t>
  </si>
  <si>
    <t>Michael Wallace</t>
  </si>
  <si>
    <t>CUST4423</t>
  </si>
  <si>
    <t>Maria White</t>
  </si>
  <si>
    <t>CUST3217</t>
  </si>
  <si>
    <t>Alice Rubio</t>
  </si>
  <si>
    <t>CUST4009</t>
  </si>
  <si>
    <t>Michael Hammond</t>
  </si>
  <si>
    <t>CUST6438</t>
  </si>
  <si>
    <t>Leon Jimenez</t>
  </si>
  <si>
    <t>CUST3961</t>
  </si>
  <si>
    <t>Thomas Smith</t>
  </si>
  <si>
    <t>CUST5449</t>
  </si>
  <si>
    <t>Nathan Martin</t>
  </si>
  <si>
    <t>CUST8889</t>
  </si>
  <si>
    <t>Jason Simon</t>
  </si>
  <si>
    <t>Mary Larsen</t>
  </si>
  <si>
    <t>CUST5950</t>
  </si>
  <si>
    <t>Deanna Mckee</t>
  </si>
  <si>
    <t>CUST6963</t>
  </si>
  <si>
    <t>Jeremy Cooke</t>
  </si>
  <si>
    <t>CUST5448</t>
  </si>
  <si>
    <t>Robert Mason</t>
  </si>
  <si>
    <t>CUST2598</t>
  </si>
  <si>
    <t>Jason Stevens</t>
  </si>
  <si>
    <t>CUST4814</t>
  </si>
  <si>
    <t>Terri Weiss</t>
  </si>
  <si>
    <t>CUST5593</t>
  </si>
  <si>
    <t>Daryl Davis</t>
  </si>
  <si>
    <t>CUST3855</t>
  </si>
  <si>
    <t>Kevin Burgess</t>
  </si>
  <si>
    <t>CUST4568</t>
  </si>
  <si>
    <t>Paul Ortiz</t>
  </si>
  <si>
    <t>CUST8350</t>
  </si>
  <si>
    <t>Brandi Cooper</t>
  </si>
  <si>
    <t>CUST9781</t>
  </si>
  <si>
    <t>John Mack</t>
  </si>
  <si>
    <t>Allison Hill</t>
  </si>
  <si>
    <t>CUST6706</t>
  </si>
  <si>
    <t>Peter Jackson</t>
  </si>
  <si>
    <t>CUST6755</t>
  </si>
  <si>
    <t>Mason Davis</t>
  </si>
  <si>
    <t>CUST7435</t>
  </si>
  <si>
    <t>Kelly Conner</t>
  </si>
  <si>
    <t>CUST4094</t>
  </si>
  <si>
    <t>James Sanchez</t>
  </si>
  <si>
    <t>CUST9824</t>
  </si>
  <si>
    <t>Holly Armstrong</t>
  </si>
  <si>
    <t>CUST3791</t>
  </si>
  <si>
    <t>Marc Dillon</t>
  </si>
  <si>
    <t>CUST8370</t>
  </si>
  <si>
    <t>Charles Moran</t>
  </si>
  <si>
    <t>CUST1420</t>
  </si>
  <si>
    <t>Samantha Blake</t>
  </si>
  <si>
    <t>CUST9517</t>
  </si>
  <si>
    <t>Ian Mason</t>
  </si>
  <si>
    <t>CUST1587</t>
  </si>
  <si>
    <t>Felicia Holland</t>
  </si>
  <si>
    <t>CUST2476</t>
  </si>
  <si>
    <t>Kathryn Porter</t>
  </si>
  <si>
    <t>CUST8743</t>
  </si>
  <si>
    <t>Angela Baker</t>
  </si>
  <si>
    <t>CUST3585</t>
  </si>
  <si>
    <t>Angela Murphy</t>
  </si>
  <si>
    <t>CUST3260</t>
  </si>
  <si>
    <t>Victoria Nelson</t>
  </si>
  <si>
    <t>CUST7584</t>
  </si>
  <si>
    <t>Shannon Acosta</t>
  </si>
  <si>
    <t>CUST5207</t>
  </si>
  <si>
    <t>Leslie Evans</t>
  </si>
  <si>
    <t>CUST7159</t>
  </si>
  <si>
    <t>Carlos Hale</t>
  </si>
  <si>
    <t>CUST1456</t>
  </si>
  <si>
    <t>Thomas Fletcher</t>
  </si>
  <si>
    <t>Stacie Armstrong</t>
  </si>
  <si>
    <t>CUST7060</t>
  </si>
  <si>
    <t>Lindsey Hogan</t>
  </si>
  <si>
    <t>CUST2284</t>
  </si>
  <si>
    <t>Regina Johnson</t>
  </si>
  <si>
    <t>CUST2621</t>
  </si>
  <si>
    <t>Peter Serrano</t>
  </si>
  <si>
    <t>CUST9292</t>
  </si>
  <si>
    <t>Anthony Cooper</t>
  </si>
  <si>
    <t>CUST5957</t>
  </si>
  <si>
    <t>Charles Price</t>
  </si>
  <si>
    <t>David Wiley</t>
  </si>
  <si>
    <t>CUST4484</t>
  </si>
  <si>
    <t>Kimberly Obrien</t>
  </si>
  <si>
    <t>CUST4394</t>
  </si>
  <si>
    <t>Paul Young</t>
  </si>
  <si>
    <t>CUST1602</t>
  </si>
  <si>
    <t>Tammy Parker</t>
  </si>
  <si>
    <t>CUST4088</t>
  </si>
  <si>
    <t>Bridget Turner</t>
  </si>
  <si>
    <t>CUST2397</t>
  </si>
  <si>
    <t>Peter Meyers</t>
  </si>
  <si>
    <t>CUST1750</t>
  </si>
  <si>
    <t>Stacey Smith</t>
  </si>
  <si>
    <t>CUST8581</t>
  </si>
  <si>
    <t>Jennifer Hale</t>
  </si>
  <si>
    <t>CUST8927</t>
  </si>
  <si>
    <t>Melissa Rubio</t>
  </si>
  <si>
    <t>CUST8798</t>
  </si>
  <si>
    <t>Joshua Williams</t>
  </si>
  <si>
    <t>CUST7319</t>
  </si>
  <si>
    <t>Matthew Brown</t>
  </si>
  <si>
    <t>Brianna Williams</t>
  </si>
  <si>
    <t>CUST9247</t>
  </si>
  <si>
    <t>Zachary Davis MD</t>
  </si>
  <si>
    <t>CUST8775</t>
  </si>
  <si>
    <t>Stacey Walton</t>
  </si>
  <si>
    <t>CUST1958</t>
  </si>
  <si>
    <t>Emily Morales</t>
  </si>
  <si>
    <t>CUST8701</t>
  </si>
  <si>
    <t>Maria Stein</t>
  </si>
  <si>
    <t>CUST1383</t>
  </si>
  <si>
    <t>Catherine Smith</t>
  </si>
  <si>
    <t>CUST2673</t>
  </si>
  <si>
    <t>Kelsey Brown</t>
  </si>
  <si>
    <t>CUST4545</t>
  </si>
  <si>
    <t>Daniel Griffith</t>
  </si>
  <si>
    <t>CUST9851</t>
  </si>
  <si>
    <t>Ellen Farmer</t>
  </si>
  <si>
    <t>CUST4609</t>
  </si>
  <si>
    <t>Gregory Lewis</t>
  </si>
  <si>
    <t>CUST1773</t>
  </si>
  <si>
    <t>Zachary Baker</t>
  </si>
  <si>
    <t>CUST2571</t>
  </si>
  <si>
    <t>Christian Mathews</t>
  </si>
  <si>
    <t>CUST1400</t>
  </si>
  <si>
    <t>David Weber</t>
  </si>
  <si>
    <t>CUST5232</t>
  </si>
  <si>
    <t>Christopher Adams</t>
  </si>
  <si>
    <t>CUST9513</t>
  </si>
  <si>
    <t>Dylan Ward</t>
  </si>
  <si>
    <t>CUST8253</t>
  </si>
  <si>
    <t>Frank Evans</t>
  </si>
  <si>
    <t>CUST9699</t>
  </si>
  <si>
    <t>Mark Hall</t>
  </si>
  <si>
    <t>CUST5672</t>
  </si>
  <si>
    <t>Sandra Smith</t>
  </si>
  <si>
    <t>CUST4531</t>
  </si>
  <si>
    <t>Richard Atkinson</t>
  </si>
  <si>
    <t>Emily Thomas</t>
  </si>
  <si>
    <t>CUST3911</t>
  </si>
  <si>
    <t>Dr. Rebecca Baldwin</t>
  </si>
  <si>
    <t>CUST1181</t>
  </si>
  <si>
    <t>Nathan Bullock</t>
  </si>
  <si>
    <t>CUST1518</t>
  </si>
  <si>
    <t>Rachel Williams</t>
  </si>
  <si>
    <t>CUST3379</t>
  </si>
  <si>
    <t>Angel Miller</t>
  </si>
  <si>
    <t>CUST8288</t>
  </si>
  <si>
    <t>Frank Stone</t>
  </si>
  <si>
    <t>CUST9384</t>
  </si>
  <si>
    <t>Joyce Rodgers</t>
  </si>
  <si>
    <t>CUST7809</t>
  </si>
  <si>
    <t>Eric Andrews</t>
  </si>
  <si>
    <t>CUST9868</t>
  </si>
  <si>
    <t>William Carroll</t>
  </si>
  <si>
    <t>CUST6190</t>
  </si>
  <si>
    <t>Melissa Allen</t>
  </si>
  <si>
    <t>CUST4541</t>
  </si>
  <si>
    <t>Gary Zamora</t>
  </si>
  <si>
    <t>CUST2763</t>
  </si>
  <si>
    <t>Tara Matthews</t>
  </si>
  <si>
    <t>CUST3389</t>
  </si>
  <si>
    <t>Daniel Rodriguez</t>
  </si>
  <si>
    <t>CUST7084</t>
  </si>
  <si>
    <t>Gabriel Griffin</t>
  </si>
  <si>
    <t>CUST8027</t>
  </si>
  <si>
    <t>Justin Randolph</t>
  </si>
  <si>
    <t>CUST3943</t>
  </si>
  <si>
    <t>Alyssa Weiss</t>
  </si>
  <si>
    <t>CUST9005</t>
  </si>
  <si>
    <t>Kimberly Richard</t>
  </si>
  <si>
    <t>CUST8654</t>
  </si>
  <si>
    <t>Jonathan Robles</t>
  </si>
  <si>
    <t>CUST7077</t>
  </si>
  <si>
    <t>Robert Garrett</t>
  </si>
  <si>
    <t>CUST6403</t>
  </si>
  <si>
    <t>Scott Conrad</t>
  </si>
  <si>
    <t>CUST1700</t>
  </si>
  <si>
    <t>Eric Marshall</t>
  </si>
  <si>
    <t>CUST9260</t>
  </si>
  <si>
    <t>David Garner</t>
  </si>
  <si>
    <t>CUST5654</t>
  </si>
  <si>
    <t>Robert Ferguson</t>
  </si>
  <si>
    <t>CUST5824</t>
  </si>
  <si>
    <t>Michael Bell</t>
  </si>
  <si>
    <t>Yvonne Hernandez</t>
  </si>
  <si>
    <t>CUST4569</t>
  </si>
  <si>
    <t>Heather Keller</t>
  </si>
  <si>
    <t>CUST2822</t>
  </si>
  <si>
    <t>Judy Martin</t>
  </si>
  <si>
    <t>CUST6720</t>
  </si>
  <si>
    <t>Kimberly Collins</t>
  </si>
  <si>
    <t>CUST7758</t>
  </si>
  <si>
    <t>Jennifer Vaughn</t>
  </si>
  <si>
    <t>Johnny Harris</t>
  </si>
  <si>
    <t>Edward Goodman</t>
  </si>
  <si>
    <t>CUST1726</t>
  </si>
  <si>
    <t>Michelle Gutierrez</t>
  </si>
  <si>
    <t>CUST4905</t>
  </si>
  <si>
    <t>Patrick Boyer</t>
  </si>
  <si>
    <t>CUST1710</t>
  </si>
  <si>
    <t>John Scott</t>
  </si>
  <si>
    <t>Jessica Reed</t>
  </si>
  <si>
    <t>CUST2559</t>
  </si>
  <si>
    <t>Carla Matthews</t>
  </si>
  <si>
    <t>CUST9357</t>
  </si>
  <si>
    <t>Robert Carlson DDS</t>
  </si>
  <si>
    <t>CUST9703</t>
  </si>
  <si>
    <t>Christine Lane</t>
  </si>
  <si>
    <t>CUST2374</t>
  </si>
  <si>
    <t>Justin Gonzalez</t>
  </si>
  <si>
    <t>Linda Gallagher</t>
  </si>
  <si>
    <t>CUST6017</t>
  </si>
  <si>
    <t>Angela Shepherd</t>
  </si>
  <si>
    <t>CUST8129</t>
  </si>
  <si>
    <t>Joyce Kim</t>
  </si>
  <si>
    <t>CUST3097</t>
  </si>
  <si>
    <t>Victoria Robbins</t>
  </si>
  <si>
    <t>CUST6412</t>
  </si>
  <si>
    <t>Shari Webb</t>
  </si>
  <si>
    <t>Rebecca Fleming</t>
  </si>
  <si>
    <t>CUST4030</t>
  </si>
  <si>
    <t>Angela Thompson</t>
  </si>
  <si>
    <t>CUST1127</t>
  </si>
  <si>
    <t>Michael Mccarthy</t>
  </si>
  <si>
    <t>CUST8476</t>
  </si>
  <si>
    <t>Ashley Romero</t>
  </si>
  <si>
    <t>CUST9933</t>
  </si>
  <si>
    <t>Derrick Dean</t>
  </si>
  <si>
    <t>Dr. Kathryn Robinson MD</t>
  </si>
  <si>
    <t>Blake Aguilar</t>
  </si>
  <si>
    <t>CUST8713</t>
  </si>
  <si>
    <t>Angela Davies</t>
  </si>
  <si>
    <t>CUST3524</t>
  </si>
  <si>
    <t>Lauren Mason</t>
  </si>
  <si>
    <t>CUST5643</t>
  </si>
  <si>
    <t>Benjamin Brown</t>
  </si>
  <si>
    <t>CUST6338</t>
  </si>
  <si>
    <t>Peter Torres</t>
  </si>
  <si>
    <t>CUST8576</t>
  </si>
  <si>
    <t>Eric Johns DVM</t>
  </si>
  <si>
    <t>CUST7683</t>
  </si>
  <si>
    <t>Sherry Hobbs</t>
  </si>
  <si>
    <t>Jenna Wright</t>
  </si>
  <si>
    <t>CUST2338</t>
  </si>
  <si>
    <t>Melinda Boyd</t>
  </si>
  <si>
    <t>CUST2039</t>
  </si>
  <si>
    <t>Brian Chavez</t>
  </si>
  <si>
    <t>CUST9773</t>
  </si>
  <si>
    <t>Sandra Luna</t>
  </si>
  <si>
    <t>CUST9775</t>
  </si>
  <si>
    <t>Alexis Calderon</t>
  </si>
  <si>
    <t>CUST2242</t>
  </si>
  <si>
    <t>Amanda Barnett</t>
  </si>
  <si>
    <t>CUST1797</t>
  </si>
  <si>
    <t>Karen Sawyer</t>
  </si>
  <si>
    <t>CUST2240</t>
  </si>
  <si>
    <t>Jessica Ross</t>
  </si>
  <si>
    <t>Thomas Harris</t>
  </si>
  <si>
    <t>CUST2554</t>
  </si>
  <si>
    <t>Melissa Higgins</t>
  </si>
  <si>
    <t>CUST5007</t>
  </si>
  <si>
    <t>Yolanda Robinson</t>
  </si>
  <si>
    <t>CUST8965</t>
  </si>
  <si>
    <t>Mrs. Paula Hoffman</t>
  </si>
  <si>
    <t>CUST5908</t>
  </si>
  <si>
    <t>Kelly Weeks</t>
  </si>
  <si>
    <t>CUST6123</t>
  </si>
  <si>
    <t>Megan Wood</t>
  </si>
  <si>
    <t>CUST7767</t>
  </si>
  <si>
    <t>Diane Barron</t>
  </si>
  <si>
    <t>CUST4854</t>
  </si>
  <si>
    <t>Kathleen Green</t>
  </si>
  <si>
    <t>CUST3121</t>
  </si>
  <si>
    <t>Collin Duke</t>
  </si>
  <si>
    <t>CUST2169</t>
  </si>
  <si>
    <t>Tara Mayer</t>
  </si>
  <si>
    <t>CUST5963</t>
  </si>
  <si>
    <t>Sarah Jackson</t>
  </si>
  <si>
    <t>CUST3118</t>
  </si>
  <si>
    <t>Bonnie Estes</t>
  </si>
  <si>
    <t>CUST9907</t>
  </si>
  <si>
    <t>Brett House</t>
  </si>
  <si>
    <t>CUST2774</t>
  </si>
  <si>
    <t>Felicia West</t>
  </si>
  <si>
    <t>CUST8133</t>
  </si>
  <si>
    <t>Craig Kennedy</t>
  </si>
  <si>
    <t>CUST9195</t>
  </si>
  <si>
    <t>Joseph Wolfe</t>
  </si>
  <si>
    <t>CUST2296</t>
  </si>
  <si>
    <t>Mitchell Blake</t>
  </si>
  <si>
    <t>CUST9408</t>
  </si>
  <si>
    <t>CUST7942</t>
  </si>
  <si>
    <t>John Kim</t>
  </si>
  <si>
    <t>CUST9148</t>
  </si>
  <si>
    <t>Kelly Nichols</t>
  </si>
  <si>
    <t>CUST8831</t>
  </si>
  <si>
    <t>Luis Griffith</t>
  </si>
  <si>
    <t>CUST1528</t>
  </si>
  <si>
    <t>Samantha Carpenter</t>
  </si>
  <si>
    <t>CUST8005</t>
  </si>
  <si>
    <t>Jorge Lowe</t>
  </si>
  <si>
    <t>CUST4694</t>
  </si>
  <si>
    <t>Jaime Smith</t>
  </si>
  <si>
    <t>CUST2421</t>
  </si>
  <si>
    <t>CUST8032</t>
  </si>
  <si>
    <t>Jon Glass</t>
  </si>
  <si>
    <t>CUST9371</t>
  </si>
  <si>
    <t>Douglas Strong</t>
  </si>
  <si>
    <t>CUST5067</t>
  </si>
  <si>
    <t>Brenda Gonzalez</t>
  </si>
  <si>
    <t>CUST7633</t>
  </si>
  <si>
    <t>Morgan Davis</t>
  </si>
  <si>
    <t>Gloria Wright</t>
  </si>
  <si>
    <t>CUST8947</t>
  </si>
  <si>
    <t>CUST6554</t>
  </si>
  <si>
    <t>Daniel Watson</t>
  </si>
  <si>
    <t>Tiffany Watson</t>
  </si>
  <si>
    <t>CUST4087</t>
  </si>
  <si>
    <t>Stephen Levine</t>
  </si>
  <si>
    <t>CUST2988</t>
  </si>
  <si>
    <t>David Mendoza</t>
  </si>
  <si>
    <t>CUST9162</t>
  </si>
  <si>
    <t>Sarah Ross</t>
  </si>
  <si>
    <t>CUST9986</t>
  </si>
  <si>
    <t>Cory Williams</t>
  </si>
  <si>
    <t>CUST5815</t>
  </si>
  <si>
    <t>John Wilson DDS</t>
  </si>
  <si>
    <t>CUST6167</t>
  </si>
  <si>
    <t>Ruth Horton</t>
  </si>
  <si>
    <t>CUST9541</t>
  </si>
  <si>
    <t>Diana Ritter</t>
  </si>
  <si>
    <t>Ashley Graham</t>
  </si>
  <si>
    <t>CUST4056</t>
  </si>
  <si>
    <t>Michael Cain MD</t>
  </si>
  <si>
    <t>CUST5166</t>
  </si>
  <si>
    <t>Stephen Mitchell</t>
  </si>
  <si>
    <t>CUST2770</t>
  </si>
  <si>
    <t>Austin Dyer MD</t>
  </si>
  <si>
    <t>CUST4604</t>
  </si>
  <si>
    <t>Brittany Shaw</t>
  </si>
  <si>
    <t>CUST4504</t>
  </si>
  <si>
    <t>Grace Bowers</t>
  </si>
  <si>
    <t>CUST8785</t>
  </si>
  <si>
    <t>Teresa Howard</t>
  </si>
  <si>
    <t>CUST6250</t>
  </si>
  <si>
    <t>Jessica Nolan</t>
  </si>
  <si>
    <t>CUST7562</t>
  </si>
  <si>
    <t>Elaine Stephenson</t>
  </si>
  <si>
    <t>CUST4386</t>
  </si>
  <si>
    <t>James Medina</t>
  </si>
  <si>
    <t>CUST9158</t>
  </si>
  <si>
    <t>Joseph Orr</t>
  </si>
  <si>
    <t>CUST7752</t>
  </si>
  <si>
    <t>Tracie Bridges</t>
  </si>
  <si>
    <t>CUST1048</t>
  </si>
  <si>
    <t>Eduardo Smith</t>
  </si>
  <si>
    <t>CUST8880</t>
  </si>
  <si>
    <t>Laura Pollard</t>
  </si>
  <si>
    <t>CUST5509</t>
  </si>
  <si>
    <t>Whitney Perry</t>
  </si>
  <si>
    <t>CUST1824</t>
  </si>
  <si>
    <t>Ricky Kelley</t>
  </si>
  <si>
    <t>CUST9736</t>
  </si>
  <si>
    <t>Daisy Lewis</t>
  </si>
  <si>
    <t>CUST8356</t>
  </si>
  <si>
    <t>Robert Perry</t>
  </si>
  <si>
    <t>CUST1145</t>
  </si>
  <si>
    <t>Cameron Carter</t>
  </si>
  <si>
    <t>CUST4401</t>
  </si>
  <si>
    <t>Monica Gordon</t>
  </si>
  <si>
    <t>CUST5050</t>
  </si>
  <si>
    <t>Robert Burton</t>
  </si>
  <si>
    <t>CUST7734</t>
  </si>
  <si>
    <t>CUST8094</t>
  </si>
  <si>
    <t>Mr. Matthew Stewart DDS</t>
  </si>
  <si>
    <t>CUST3208</t>
  </si>
  <si>
    <t>Tony Larsen</t>
  </si>
  <si>
    <t>CUST3793</t>
  </si>
  <si>
    <t>James Beck</t>
  </si>
  <si>
    <t>Andrew Nelson</t>
  </si>
  <si>
    <t>CUST5130</t>
  </si>
  <si>
    <t>Edward Henry</t>
  </si>
  <si>
    <t>Tiffany Jimenez</t>
  </si>
  <si>
    <t>CUST7317</t>
  </si>
  <si>
    <t>Barbara Barker</t>
  </si>
  <si>
    <t>CUST4231</t>
  </si>
  <si>
    <t>Abigail Miller</t>
  </si>
  <si>
    <t>CUST9476</t>
  </si>
  <si>
    <t>Alice Esparza</t>
  </si>
  <si>
    <t>CUST3106</t>
  </si>
  <si>
    <t>Anna Lawson</t>
  </si>
  <si>
    <t>CUST7203</t>
  </si>
  <si>
    <t>Jessica Crawford</t>
  </si>
  <si>
    <t>CUST7136</t>
  </si>
  <si>
    <t>Brittney Kim</t>
  </si>
  <si>
    <t>CUST6787</t>
  </si>
  <si>
    <t>Kaitlin Conner</t>
  </si>
  <si>
    <t>CUST2881</t>
  </si>
  <si>
    <t>Jessica Brennan</t>
  </si>
  <si>
    <t>CUST9106</t>
  </si>
  <si>
    <t>Tonya Foley</t>
  </si>
  <si>
    <t>CUST6399</t>
  </si>
  <si>
    <t>Barbara Brooks</t>
  </si>
  <si>
    <t>CUST7399</t>
  </si>
  <si>
    <t>Victor Evans</t>
  </si>
  <si>
    <t>CUST7864</t>
  </si>
  <si>
    <t>Kimberly Solomon</t>
  </si>
  <si>
    <t>CUST3091</t>
  </si>
  <si>
    <t>Zachary Mays</t>
  </si>
  <si>
    <t>CUST1122</t>
  </si>
  <si>
    <t>Dylan Sheppard</t>
  </si>
  <si>
    <t>CUST3484</t>
  </si>
  <si>
    <t>Vanessa Griffin</t>
  </si>
  <si>
    <t>CUST5459</t>
  </si>
  <si>
    <t>Dana Taylor</t>
  </si>
  <si>
    <t>CUST7279</t>
  </si>
  <si>
    <t>Susan Gregory</t>
  </si>
  <si>
    <t>CUST6861</t>
  </si>
  <si>
    <t>Chelsea Williams</t>
  </si>
  <si>
    <t>CUST4817</t>
  </si>
  <si>
    <t>Joan Williamson</t>
  </si>
  <si>
    <t>CUST1113</t>
  </si>
  <si>
    <t>Kenneth Smith</t>
  </si>
  <si>
    <t>CUST4590</t>
  </si>
  <si>
    <t>Jessica Stephens</t>
  </si>
  <si>
    <t>CUST6807</t>
  </si>
  <si>
    <t>Robin Wilcox</t>
  </si>
  <si>
    <t>CUST3150</t>
  </si>
  <si>
    <t>Justin Jacobs</t>
  </si>
  <si>
    <t>CUST9927</t>
  </si>
  <si>
    <t>Sarah Choi</t>
  </si>
  <si>
    <t>CUST3440</t>
  </si>
  <si>
    <t>Eric Morris</t>
  </si>
  <si>
    <t>CUST6349</t>
  </si>
  <si>
    <t>Jasmine Evans</t>
  </si>
  <si>
    <t>CUST7615</t>
  </si>
  <si>
    <t>William Cowan</t>
  </si>
  <si>
    <t>CUST1738</t>
  </si>
  <si>
    <t>Michael Hodges</t>
  </si>
  <si>
    <t>CUST5272</t>
  </si>
  <si>
    <t>Ashley King</t>
  </si>
  <si>
    <t>CUST7943</t>
  </si>
  <si>
    <t>Kimberly Howe</t>
  </si>
  <si>
    <t>CUST3360</t>
  </si>
  <si>
    <t>John Hamilton</t>
  </si>
  <si>
    <t>CUST5688</t>
  </si>
  <si>
    <t>Michael Campbell</t>
  </si>
  <si>
    <t>CUST7265</t>
  </si>
  <si>
    <t>Morgan Rose</t>
  </si>
  <si>
    <t>CUST9914</t>
  </si>
  <si>
    <t>Charles Torres</t>
  </si>
  <si>
    <t>CUST6800</t>
  </si>
  <si>
    <t>Rebecca Wilcox</t>
  </si>
  <si>
    <t>Cassandra Wong</t>
  </si>
  <si>
    <t>CUST7226</t>
  </si>
  <si>
    <t>Jose Green</t>
  </si>
  <si>
    <t>CUST5535</t>
  </si>
  <si>
    <t>Kristen Miller</t>
  </si>
  <si>
    <t>CUST2488</t>
  </si>
  <si>
    <t>Devon Reyes</t>
  </si>
  <si>
    <t>CUST1781</t>
  </si>
  <si>
    <t>Alfred Avila</t>
  </si>
  <si>
    <t>CUST4416</t>
  </si>
  <si>
    <t>Sherry Nguyen</t>
  </si>
  <si>
    <t>CUST8758</t>
  </si>
  <si>
    <t>Hunter Anderson</t>
  </si>
  <si>
    <t>Daniel Trujillo</t>
  </si>
  <si>
    <t>CUST4097</t>
  </si>
  <si>
    <t>Ronald Galloway</t>
  </si>
  <si>
    <t>CUST8544</t>
  </si>
  <si>
    <t>Arthur Rodriguez</t>
  </si>
  <si>
    <t>CUST5254</t>
  </si>
  <si>
    <t>Austin Howard</t>
  </si>
  <si>
    <t>CUST7197</t>
  </si>
  <si>
    <t>Abigail Burgess</t>
  </si>
  <si>
    <t>CUST9421</t>
  </si>
  <si>
    <t>Kenneth Nguyen</t>
  </si>
  <si>
    <t>CUST2605</t>
  </si>
  <si>
    <t>Leslie Nguyen</t>
  </si>
  <si>
    <t>CUST8805</t>
  </si>
  <si>
    <t>Paula Bell</t>
  </si>
  <si>
    <t>CUST8160</t>
  </si>
  <si>
    <t>Kelly Newman</t>
  </si>
  <si>
    <t>CUST4065</t>
  </si>
  <si>
    <t>Alexis Jenkins</t>
  </si>
  <si>
    <t>CUST8480</t>
  </si>
  <si>
    <t>Alexis Lopez</t>
  </si>
  <si>
    <t>CUST4530</t>
  </si>
  <si>
    <t>Jennifer Sloan</t>
  </si>
  <si>
    <t>Melissa Moyer</t>
  </si>
  <si>
    <t>CUST1863</t>
  </si>
  <si>
    <t>Sarah Miller</t>
  </si>
  <si>
    <t>CUST9845</t>
  </si>
  <si>
    <t>Patrick Bailey</t>
  </si>
  <si>
    <t>CUST7144</t>
  </si>
  <si>
    <t>Anthony Martin</t>
  </si>
  <si>
    <t>CUST2918</t>
  </si>
  <si>
    <t>Doris Mitchell</t>
  </si>
  <si>
    <t>CUST9491</t>
  </si>
  <si>
    <t>Lisa Duncan</t>
  </si>
  <si>
    <t>CUST2273</t>
  </si>
  <si>
    <t>Kristen Pearson</t>
  </si>
  <si>
    <t>Blake Rhodes</t>
  </si>
  <si>
    <t>CUST9524</t>
  </si>
  <si>
    <t>Sara Gomez</t>
  </si>
  <si>
    <t>CUST6639</t>
  </si>
  <si>
    <t>Danielle Lopez</t>
  </si>
  <si>
    <t>CUST4959</t>
  </si>
  <si>
    <t>Darrell Macias</t>
  </si>
  <si>
    <t>CUST3290</t>
  </si>
  <si>
    <t>Erin Palmer</t>
  </si>
  <si>
    <t>CUST4126</t>
  </si>
  <si>
    <t>Greg Bishop</t>
  </si>
  <si>
    <t>CUST3034</t>
  </si>
  <si>
    <t>Sheila Nelson</t>
  </si>
  <si>
    <t>CUST1021</t>
  </si>
  <si>
    <t>Christina Butler</t>
  </si>
  <si>
    <t>CUST6830</t>
  </si>
  <si>
    <t>Diane Mahoney</t>
  </si>
  <si>
    <t>CUST6373</t>
  </si>
  <si>
    <t>Justin Flowers</t>
  </si>
  <si>
    <t>CUST1001</t>
  </si>
  <si>
    <t>David Carter</t>
  </si>
  <si>
    <t>CUST5060</t>
  </si>
  <si>
    <t>Gabriel Jackson Jr.</t>
  </si>
  <si>
    <t>CUST3807</t>
  </si>
  <si>
    <t>Amanda Freeman</t>
  </si>
  <si>
    <t>Order_ID</t>
  </si>
  <si>
    <t>Customer_ID</t>
  </si>
  <si>
    <t>Customer_Name</t>
  </si>
  <si>
    <t>Email</t>
  </si>
  <si>
    <t>Country</t>
  </si>
  <si>
    <t>Signup_Date</t>
  </si>
  <si>
    <t>Order_Date</t>
  </si>
  <si>
    <t>Order_Status</t>
  </si>
  <si>
    <t>Product_ID</t>
  </si>
  <si>
    <t>Product_Name</t>
  </si>
  <si>
    <t>Category</t>
  </si>
  <si>
    <t>Price</t>
  </si>
  <si>
    <t>Quantity</t>
  </si>
  <si>
    <t>Total_Price</t>
  </si>
  <si>
    <t>Payment_Method</t>
  </si>
  <si>
    <t>Shipping_Cost</t>
  </si>
  <si>
    <t>Delivery_Time_Days</t>
  </si>
  <si>
    <t>Profit</t>
  </si>
  <si>
    <t>ORD000001</t>
  </si>
  <si>
    <t>molly.jones@gmail.com</t>
  </si>
  <si>
    <t>Australia</t>
  </si>
  <si>
    <t>Shipped</t>
  </si>
  <si>
    <t>PROD1201</t>
  </si>
  <si>
    <t>Makeup Kit</t>
  </si>
  <si>
    <t>Beauty</t>
  </si>
  <si>
    <t>PayPal</t>
  </si>
  <si>
    <t>ORD000002</t>
  </si>
  <si>
    <t>jennifer.hartman@hotmail.com</t>
  </si>
  <si>
    <t>USA</t>
  </si>
  <si>
    <t>PROD2182</t>
  </si>
  <si>
    <t>Headphones</t>
  </si>
  <si>
    <t>Electronics</t>
  </si>
  <si>
    <t>Credit Card</t>
  </si>
  <si>
    <t>ORD000003</t>
  </si>
  <si>
    <t>margaret.bruce@yahoo.com</t>
  </si>
  <si>
    <t>France</t>
  </si>
  <si>
    <t>PROD6027</t>
  </si>
  <si>
    <t>Tablet</t>
  </si>
  <si>
    <t>ORD000004</t>
  </si>
  <si>
    <t>brianna.walls@yahoo.com</t>
  </si>
  <si>
    <t>India</t>
  </si>
  <si>
    <t>PROD6054</t>
  </si>
  <si>
    <t>Smartphone</t>
  </si>
  <si>
    <t>ORD000005</t>
  </si>
  <si>
    <t>kathleen.mccarty@outlook.com</t>
  </si>
  <si>
    <t>PROD7898</t>
  </si>
  <si>
    <t>Dumbbells</t>
  </si>
  <si>
    <t>Sports</t>
  </si>
  <si>
    <t>ORD000006</t>
  </si>
  <si>
    <t>seth.lloyd@outlook.com</t>
  </si>
  <si>
    <t>PROD3408</t>
  </si>
  <si>
    <t>Handbag</t>
  </si>
  <si>
    <t>Fashion</t>
  </si>
  <si>
    <t>ORD000007</t>
  </si>
  <si>
    <t>steven.brown@yahoo.com</t>
  </si>
  <si>
    <t>UK</t>
  </si>
  <si>
    <t>PROD9256</t>
  </si>
  <si>
    <t>Skincare Set</t>
  </si>
  <si>
    <t>ORD000008</t>
  </si>
  <si>
    <t>krystal.tapia@yahoo.com</t>
  </si>
  <si>
    <t>Returned</t>
  </si>
  <si>
    <t>PROD5171</t>
  </si>
  <si>
    <t>Microwave</t>
  </si>
  <si>
    <t>Home &amp; Kitchen</t>
  </si>
  <si>
    <t>ORD000009</t>
  </si>
  <si>
    <t>brenda.nguyen@yahoo.com</t>
  </si>
  <si>
    <t>Cancelled</t>
  </si>
  <si>
    <t>PROD6953</t>
  </si>
  <si>
    <t>ORD000010</t>
  </si>
  <si>
    <t>carmen.maddox@yahoo.com</t>
  </si>
  <si>
    <t>Canada</t>
  </si>
  <si>
    <t>PROD9438</t>
  </si>
  <si>
    <t>Running Shoes</t>
  </si>
  <si>
    <t>ORD000011</t>
  </si>
  <si>
    <t>gabrielle.brown@yahoo.com</t>
  </si>
  <si>
    <t>PROD2669</t>
  </si>
  <si>
    <t>Vacuum Cleaner</t>
  </si>
  <si>
    <t>ORD000012</t>
  </si>
  <si>
    <t>sara.hughes@yahoo.com</t>
  </si>
  <si>
    <t>Germany</t>
  </si>
  <si>
    <t>PROD7360</t>
  </si>
  <si>
    <t>Tennis Racket</t>
  </si>
  <si>
    <t>Debit Card</t>
  </si>
  <si>
    <t>ORD000013</t>
  </si>
  <si>
    <t>cynthia.smith@hotmail.com</t>
  </si>
  <si>
    <t>PROD5899</t>
  </si>
  <si>
    <t>Crypto</t>
  </si>
  <si>
    <t>ORD000014</t>
  </si>
  <si>
    <t>ryan.ramos@gmail.com</t>
  </si>
  <si>
    <t>PROD1557</t>
  </si>
  <si>
    <t>Bank Transfer</t>
  </si>
  <si>
    <t>ORD000015</t>
  </si>
  <si>
    <t>luis.williams@yahoo.com</t>
  </si>
  <si>
    <t>PROD8827</t>
  </si>
  <si>
    <t>ORD000016</t>
  </si>
  <si>
    <t>michael.brown@outlook.com</t>
  </si>
  <si>
    <t>PROD2872</t>
  </si>
  <si>
    <t>ORD000017</t>
  </si>
  <si>
    <t>sharon.gomez@hotmail.com</t>
  </si>
  <si>
    <t>PROD9921</t>
  </si>
  <si>
    <t>Jacket</t>
  </si>
  <si>
    <t>ORD000018</t>
  </si>
  <si>
    <t>jack.roman@yahoo.com</t>
  </si>
  <si>
    <t>PROD7684</t>
  </si>
  <si>
    <t>Sneakers</t>
  </si>
  <si>
    <t>ORD000019</t>
  </si>
  <si>
    <t>kayla.west@gmail.com</t>
  </si>
  <si>
    <t>PROD5383</t>
  </si>
  <si>
    <t>ORD000020</t>
  </si>
  <si>
    <t>tim.vaughn@outlook.com</t>
  </si>
  <si>
    <t>PROD5039</t>
  </si>
  <si>
    <t>ORD000021</t>
  </si>
  <si>
    <t>jennifer.stuart@gmail.com</t>
  </si>
  <si>
    <t>PROD6770</t>
  </si>
  <si>
    <t>ORD000022</t>
  </si>
  <si>
    <t>george.perry@gmail.com</t>
  </si>
  <si>
    <t>PROD6547</t>
  </si>
  <si>
    <t>Blender</t>
  </si>
  <si>
    <t>ORD000023</t>
  </si>
  <si>
    <t>dylan.bishop@outlook.com</t>
  </si>
  <si>
    <t>PROD9706</t>
  </si>
  <si>
    <t>Cookware Set</t>
  </si>
  <si>
    <t>ORD000024</t>
  </si>
  <si>
    <t>hannah.clark@outlook.com</t>
  </si>
  <si>
    <t>PROD4371</t>
  </si>
  <si>
    <t>ORD000025</t>
  </si>
  <si>
    <t>roger.stewart@gmail.com</t>
  </si>
  <si>
    <t>PROD4522</t>
  </si>
  <si>
    <t>Laptop</t>
  </si>
  <si>
    <t>ORD000026</t>
  </si>
  <si>
    <t>charles.romero@gmail.com</t>
  </si>
  <si>
    <t>PROD6817</t>
  </si>
  <si>
    <t>Perfume</t>
  </si>
  <si>
    <t>ORD000027</t>
  </si>
  <si>
    <t>sarah.johnson@outlook.com</t>
  </si>
  <si>
    <t>PROD6963</t>
  </si>
  <si>
    <t>ORD000028</t>
  </si>
  <si>
    <t>breanna.hurley@yahoo.com</t>
  </si>
  <si>
    <t>PROD6682</t>
  </si>
  <si>
    <t>Jeans</t>
  </si>
  <si>
    <t>ORD000029</t>
  </si>
  <si>
    <t>carolyn.alvarez@yahoo.com</t>
  </si>
  <si>
    <t>PROD3648</t>
  </si>
  <si>
    <t>ORD000030</t>
  </si>
  <si>
    <t>caroline.jones@hotmail.com</t>
  </si>
  <si>
    <t>PROD8838</t>
  </si>
  <si>
    <t>Hair Dryer</t>
  </si>
  <si>
    <t>ORD000031</t>
  </si>
  <si>
    <t>amanda.olsen@gmail.com</t>
  </si>
  <si>
    <t>PROD5577</t>
  </si>
  <si>
    <t>ORD000032</t>
  </si>
  <si>
    <t>jose.miller@outlook.com</t>
  </si>
  <si>
    <t>PROD7307</t>
  </si>
  <si>
    <t>Yoga Mat</t>
  </si>
  <si>
    <t>ORD000033</t>
  </si>
  <si>
    <t>sydney.bryan@yahoo.com</t>
  </si>
  <si>
    <t>PROD8335</t>
  </si>
  <si>
    <t>ORD000034</t>
  </si>
  <si>
    <t>william.beck@outlook.com</t>
  </si>
  <si>
    <t>PROD5050</t>
  </si>
  <si>
    <t>ORD000035</t>
  </si>
  <si>
    <t>mary.parker@outlook.com</t>
  </si>
  <si>
    <t>PROD6616</t>
  </si>
  <si>
    <t>ORD000036</t>
  </si>
  <si>
    <t>amber.patterson@hotmail.com</t>
  </si>
  <si>
    <t>PROD9892</t>
  </si>
  <si>
    <t>ORD000037</t>
  </si>
  <si>
    <t>sara.larsen@hotmail.com</t>
  </si>
  <si>
    <t>PROD7067</t>
  </si>
  <si>
    <t>ORD000038</t>
  </si>
  <si>
    <t>kathryn.shaffer@yahoo.com</t>
  </si>
  <si>
    <t>PROD7746</t>
  </si>
  <si>
    <t>ORD000039</t>
  </si>
  <si>
    <t>kelly.marshall@yahoo.com</t>
  </si>
  <si>
    <t>PROD8312</t>
  </si>
  <si>
    <t>ORD000040</t>
  </si>
  <si>
    <t>jeanne.ellis@gmail.com</t>
  </si>
  <si>
    <t>PROD4863</t>
  </si>
  <si>
    <t>T-Shirt</t>
  </si>
  <si>
    <t>ORD000041</t>
  </si>
  <si>
    <t>nathan.huffman@gmail.com</t>
  </si>
  <si>
    <t>PROD3113</t>
  </si>
  <si>
    <t>ORD000042</t>
  </si>
  <si>
    <t>tyler.cervantes@gmail.com</t>
  </si>
  <si>
    <t>PROD4227</t>
  </si>
  <si>
    <t>ORD000043</t>
  </si>
  <si>
    <t>norma.harris@outlook.com</t>
  </si>
  <si>
    <t>PROD9222</t>
  </si>
  <si>
    <t>ORD000044</t>
  </si>
  <si>
    <t>emily.cole@hotmail.com</t>
  </si>
  <si>
    <t>PROD8427</t>
  </si>
  <si>
    <t>ORD000045</t>
  </si>
  <si>
    <t>tiffany.rodriguez@gmail.com</t>
  </si>
  <si>
    <t>PROD6238</t>
  </si>
  <si>
    <t>ORD000046</t>
  </si>
  <si>
    <t>susan.james@outlook.com</t>
  </si>
  <si>
    <t>PROD2203</t>
  </si>
  <si>
    <t>ORD000047</t>
  </si>
  <si>
    <t>stephanie.jones@gmail.com</t>
  </si>
  <si>
    <t>ORD000048</t>
  </si>
  <si>
    <t>daniel.fletcher@outlook.com</t>
  </si>
  <si>
    <t>PROD3850</t>
  </si>
  <si>
    <t>ORD000049</t>
  </si>
  <si>
    <t>matthew.clark@yahoo.com</t>
  </si>
  <si>
    <t>PROD3571</t>
  </si>
  <si>
    <t>ORD000050</t>
  </si>
  <si>
    <t>donna.ross@outlook.com</t>
  </si>
  <si>
    <t>PROD6665</t>
  </si>
  <si>
    <t>ORD000051</t>
  </si>
  <si>
    <t>brian.brown@outlook.com</t>
  </si>
  <si>
    <t>PROD5676</t>
  </si>
  <si>
    <t>ORD000052</t>
  </si>
  <si>
    <t>dennis.weaver@yahoo.com</t>
  </si>
  <si>
    <t>PROD7292</t>
  </si>
  <si>
    <t>ORD000053</t>
  </si>
  <si>
    <t>christina.weber@outlook.com</t>
  </si>
  <si>
    <t>PROD4931</t>
  </si>
  <si>
    <t>ORD000054</t>
  </si>
  <si>
    <t>kevin.johnson@gmail.com</t>
  </si>
  <si>
    <t>PROD6143</t>
  </si>
  <si>
    <t>ORD000055</t>
  </si>
  <si>
    <t>timothy.padilla@yahoo.com</t>
  </si>
  <si>
    <t>PROD8343</t>
  </si>
  <si>
    <t>ORD000056</t>
  </si>
  <si>
    <t>PROD6853</t>
  </si>
  <si>
    <t>ORD000057</t>
  </si>
  <si>
    <t>robert.west@hotmail.com</t>
  </si>
  <si>
    <t>PROD6249</t>
  </si>
  <si>
    <t>ORD000058</t>
  </si>
  <si>
    <t>jose.anderson@hotmail.com</t>
  </si>
  <si>
    <t>PROD7901</t>
  </si>
  <si>
    <t>ORD000059</t>
  </si>
  <si>
    <t>gary.bradley@yahoo.com</t>
  </si>
  <si>
    <t>PROD4093</t>
  </si>
  <si>
    <t>ORD000060</t>
  </si>
  <si>
    <t>john.mcdowell@yahoo.com</t>
  </si>
  <si>
    <t>PROD2510</t>
  </si>
  <si>
    <t>ORD000061</t>
  </si>
  <si>
    <t>PROD2025</t>
  </si>
  <si>
    <t>ORD000062</t>
  </si>
  <si>
    <t>david.archer@outlook.com</t>
  </si>
  <si>
    <t>PROD4538</t>
  </si>
  <si>
    <t>ORD000063</t>
  </si>
  <si>
    <t>michael.lee@hotmail.com</t>
  </si>
  <si>
    <t>PROD2513</t>
  </si>
  <si>
    <t>ORD000064</t>
  </si>
  <si>
    <t>amanda.newton@yahoo.com</t>
  </si>
  <si>
    <t>PROD8449</t>
  </si>
  <si>
    <t>ORD000065</t>
  </si>
  <si>
    <t>hannah.norris@hotmail.com</t>
  </si>
  <si>
    <t>PROD9017</t>
  </si>
  <si>
    <t>ORD000066</t>
  </si>
  <si>
    <t>john.walker@outlook.com</t>
  </si>
  <si>
    <t>PROD6994</t>
  </si>
  <si>
    <t>ORD000067</t>
  </si>
  <si>
    <t>timothy.henderson@outlook.com</t>
  </si>
  <si>
    <t>PROD5329</t>
  </si>
  <si>
    <t>ORD000068</t>
  </si>
  <si>
    <t>samantha.garcia@hotmail.com</t>
  </si>
  <si>
    <t>PROD6486</t>
  </si>
  <si>
    <t>ORD000069</t>
  </si>
  <si>
    <t>PROD8074</t>
  </si>
  <si>
    <t>ORD000070</t>
  </si>
  <si>
    <t>jessica.edwards@hotmail.com</t>
  </si>
  <si>
    <t>PROD5421</t>
  </si>
  <si>
    <t>ORD000071</t>
  </si>
  <si>
    <t>benjamin.donaldson@yahoo.com</t>
  </si>
  <si>
    <t>PROD7458</t>
  </si>
  <si>
    <t>ORD000072</t>
  </si>
  <si>
    <t>carly.harris@hotmail.com</t>
  </si>
  <si>
    <t>PROD8039</t>
  </si>
  <si>
    <t>ORD000073</t>
  </si>
  <si>
    <t>helen.cochran@hotmail.com</t>
  </si>
  <si>
    <t>PROD3988</t>
  </si>
  <si>
    <t>ORD000074</t>
  </si>
  <si>
    <t>john.thomas@yahoo.com</t>
  </si>
  <si>
    <t>PROD5390</t>
  </si>
  <si>
    <t>ORD000075</t>
  </si>
  <si>
    <t>megan.morgan@yahoo.com</t>
  </si>
  <si>
    <t>PROD4189</t>
  </si>
  <si>
    <t>ORD000076</t>
  </si>
  <si>
    <t>riley.stewart@gmail.com</t>
  </si>
  <si>
    <t>PROD9811</t>
  </si>
  <si>
    <t>ORD000077</t>
  </si>
  <si>
    <t>andrew.wilkerson@yahoo.com</t>
  </si>
  <si>
    <t>PROD9530</t>
  </si>
  <si>
    <t>ORD000078</t>
  </si>
  <si>
    <t>nancy.holt@gmail.com</t>
  </si>
  <si>
    <t>PROD2598</t>
  </si>
  <si>
    <t>ORD000079</t>
  </si>
  <si>
    <t>heather.morales@yahoo.com</t>
  </si>
  <si>
    <t>PROD9449</t>
  </si>
  <si>
    <t>ORD000080</t>
  </si>
  <si>
    <t>lisa.white@yahoo.com</t>
  </si>
  <si>
    <t>PROD1446</t>
  </si>
  <si>
    <t>ORD000081</t>
  </si>
  <si>
    <t>shawn.smith@gmail.com</t>
  </si>
  <si>
    <t>PROD8409</t>
  </si>
  <si>
    <t>ORD000082</t>
  </si>
  <si>
    <t>angelica.townsend@hotmail.com</t>
  </si>
  <si>
    <t>PROD7651</t>
  </si>
  <si>
    <t>ORD000083</t>
  </si>
  <si>
    <t>christopher.blair@hotmail.com</t>
  </si>
  <si>
    <t>PROD7374</t>
  </si>
  <si>
    <t>ORD000084</t>
  </si>
  <si>
    <t>cody.watson@gmail.com</t>
  </si>
  <si>
    <t>PROD3613</t>
  </si>
  <si>
    <t>ORD000085</t>
  </si>
  <si>
    <t>jason.martin@yahoo.com</t>
  </si>
  <si>
    <t>PROD8321</t>
  </si>
  <si>
    <t>ORD000086</t>
  </si>
  <si>
    <t>patricia.lawson@outlook.com</t>
  </si>
  <si>
    <t>PROD2367</t>
  </si>
  <si>
    <t>ORD000087</t>
  </si>
  <si>
    <t>PROD5364</t>
  </si>
  <si>
    <t>ORD000088</t>
  </si>
  <si>
    <t>hunter.little@hotmail.com</t>
  </si>
  <si>
    <t>PROD7732</t>
  </si>
  <si>
    <t>ORD000089</t>
  </si>
  <si>
    <t>joshua.hoffman@yahoo.com</t>
  </si>
  <si>
    <t>PROD3020</t>
  </si>
  <si>
    <t>Smartwatch</t>
  </si>
  <si>
    <t>ORD000090</t>
  </si>
  <si>
    <t>cody.park@gmail.com</t>
  </si>
  <si>
    <t>PROD8103</t>
  </si>
  <si>
    <t>ORD000091</t>
  </si>
  <si>
    <t>brittney.landry@outlook.com</t>
  </si>
  <si>
    <t>PROD2091</t>
  </si>
  <si>
    <t>ORD000092</t>
  </si>
  <si>
    <t>richard.johnson@outlook.com</t>
  </si>
  <si>
    <t>PROD1139</t>
  </si>
  <si>
    <t>ORD000093</t>
  </si>
  <si>
    <t>tricia.ward@yahoo.com</t>
  </si>
  <si>
    <t>PROD7870</t>
  </si>
  <si>
    <t>ORD000094</t>
  </si>
  <si>
    <t>christina.garrett@yahoo.com</t>
  </si>
  <si>
    <t>PROD6459</t>
  </si>
  <si>
    <t>ORD000095</t>
  </si>
  <si>
    <t>brenda.douglas@outlook.com</t>
  </si>
  <si>
    <t>PROD3099</t>
  </si>
  <si>
    <t>ORD000096</t>
  </si>
  <si>
    <t>john.bennett@yahoo.com</t>
  </si>
  <si>
    <t>PROD9724</t>
  </si>
  <si>
    <t>ORD000097</t>
  </si>
  <si>
    <t>garrett.clark@outlook.com</t>
  </si>
  <si>
    <t>PROD2349</t>
  </si>
  <si>
    <t>ORD000098</t>
  </si>
  <si>
    <t>thomas.grant@gmail.com</t>
  </si>
  <si>
    <t>PROD9747</t>
  </si>
  <si>
    <t>ORD000099</t>
  </si>
  <si>
    <t>christine.terrell@hotmail.com</t>
  </si>
  <si>
    <t>PROD8055</t>
  </si>
  <si>
    <t>ORD000100</t>
  </si>
  <si>
    <t>danielle.holloway@outlook.com</t>
  </si>
  <si>
    <t>PROD7402</t>
  </si>
  <si>
    <t>ORD000101</t>
  </si>
  <si>
    <t>gina.fletcher@gmail.com</t>
  </si>
  <si>
    <t>PROD9617</t>
  </si>
  <si>
    <t>ORD000102</t>
  </si>
  <si>
    <t>kathleen.sosa@hotmail.com</t>
  </si>
  <si>
    <t>PROD8895</t>
  </si>
  <si>
    <t>ORD000103</t>
  </si>
  <si>
    <t>jay.henson@outlook.com</t>
  </si>
  <si>
    <t>PROD5251</t>
  </si>
  <si>
    <t>ORD000104</t>
  </si>
  <si>
    <t>michelle.bryant@yahoo.com</t>
  </si>
  <si>
    <t>PROD7599</t>
  </si>
  <si>
    <t>ORD000105</t>
  </si>
  <si>
    <t>david.owens@outlook.com</t>
  </si>
  <si>
    <t>PROD8082</t>
  </si>
  <si>
    <t>ORD000106</t>
  </si>
  <si>
    <t>michael.hampton@yahoo.com</t>
  </si>
  <si>
    <t>PROD2093</t>
  </si>
  <si>
    <t>ORD000107</t>
  </si>
  <si>
    <t>rachel.gross@hotmail.com</t>
  </si>
  <si>
    <t>PROD8325</t>
  </si>
  <si>
    <t>ORD000108</t>
  </si>
  <si>
    <t>anthony.jordan@outlook.com</t>
  </si>
  <si>
    <t>PROD3266</t>
  </si>
  <si>
    <t>ORD000109</t>
  </si>
  <si>
    <t>PROD3218</t>
  </si>
  <si>
    <t>ORD000110</t>
  </si>
  <si>
    <t>sonia.patel@outlook.com</t>
  </si>
  <si>
    <t>PROD1858</t>
  </si>
  <si>
    <t>ORD000111</t>
  </si>
  <si>
    <t>caitlin.vargas@hotmail.com</t>
  </si>
  <si>
    <t>PROD5398</t>
  </si>
  <si>
    <t>ORD000112</t>
  </si>
  <si>
    <t>sarah.snyder@yahoo.com</t>
  </si>
  <si>
    <t>PROD1645</t>
  </si>
  <si>
    <t>ORD000113</t>
  </si>
  <si>
    <t>samuel.jones@outlook.com</t>
  </si>
  <si>
    <t>PROD6776</t>
  </si>
  <si>
    <t>ORD000114</t>
  </si>
  <si>
    <t>michael.jones@outlook.com</t>
  </si>
  <si>
    <t>PROD5162</t>
  </si>
  <si>
    <t>ORD000115</t>
  </si>
  <si>
    <t>timothy.fox@outlook.com</t>
  </si>
  <si>
    <t>PROD7232</t>
  </si>
  <si>
    <t>ORD000116</t>
  </si>
  <si>
    <t>michelle.guzman@hotmail.com</t>
  </si>
  <si>
    <t>PROD3452</t>
  </si>
  <si>
    <t>ORD000117</t>
  </si>
  <si>
    <t>emily.avery@gmail.com</t>
  </si>
  <si>
    <t>PROD5267</t>
  </si>
  <si>
    <t>ORD000118</t>
  </si>
  <si>
    <t>richard.sims@yahoo.com</t>
  </si>
  <si>
    <t>PROD6031</t>
  </si>
  <si>
    <t>ORD000119</t>
  </si>
  <si>
    <t>christina.sandoval@outlook.com</t>
  </si>
  <si>
    <t>PROD1736</t>
  </si>
  <si>
    <t>ORD000120</t>
  </si>
  <si>
    <t>sandra.patel@hotmail.com</t>
  </si>
  <si>
    <t>PROD4156</t>
  </si>
  <si>
    <t>ORD000121</t>
  </si>
  <si>
    <t>PROD9179</t>
  </si>
  <si>
    <t>ORD000122</t>
  </si>
  <si>
    <t>robin.werner@hotmail.com</t>
  </si>
  <si>
    <t>PROD7295</t>
  </si>
  <si>
    <t>ORD000123</t>
  </si>
  <si>
    <t>christopher.aguilar@gmail.com</t>
  </si>
  <si>
    <t>PROD8533</t>
  </si>
  <si>
    <t>ORD000124</t>
  </si>
  <si>
    <t>gregory.wright@hotmail.com</t>
  </si>
  <si>
    <t>PROD1900</t>
  </si>
  <si>
    <t>ORD000125</t>
  </si>
  <si>
    <t>wesley.elliott@gmail.com</t>
  </si>
  <si>
    <t>PROD1277</t>
  </si>
  <si>
    <t>ORD000126</t>
  </si>
  <si>
    <t>norman.randolph@hotmail.com</t>
  </si>
  <si>
    <t>PROD7248</t>
  </si>
  <si>
    <t>ORD000127</t>
  </si>
  <si>
    <t>william.ross@gmail.com</t>
  </si>
  <si>
    <t>PROD5137</t>
  </si>
  <si>
    <t>ORD000128</t>
  </si>
  <si>
    <t>abigail.thomas@hotmail.com</t>
  </si>
  <si>
    <t>PROD7222</t>
  </si>
  <si>
    <t>ORD000129</t>
  </si>
  <si>
    <t>timothy.henderson@yahoo.com</t>
  </si>
  <si>
    <t>PROD3006</t>
  </si>
  <si>
    <t>ORD000130</t>
  </si>
  <si>
    <t>carol.ford@hotmail.com</t>
  </si>
  <si>
    <t>PROD7401</t>
  </si>
  <si>
    <t>ORD000131</t>
  </si>
  <si>
    <t>heather.odom@yahoo.com</t>
  </si>
  <si>
    <t>PROD7666</t>
  </si>
  <si>
    <t>ORD000132</t>
  </si>
  <si>
    <t>linda.oneill@hotmail.com</t>
  </si>
  <si>
    <t>PROD2556</t>
  </si>
  <si>
    <t>ORD000133</t>
  </si>
  <si>
    <t>gerald.jackson@hotmail.com</t>
  </si>
  <si>
    <t>PROD3802</t>
  </si>
  <si>
    <t>ORD000134</t>
  </si>
  <si>
    <t>ruth.green@hotmail.com</t>
  </si>
  <si>
    <t>PROD6276</t>
  </si>
  <si>
    <t>ORD000135</t>
  </si>
  <si>
    <t>meghan.saunders@outlook.com</t>
  </si>
  <si>
    <t>PROD8042</t>
  </si>
  <si>
    <t>ORD000136</t>
  </si>
  <si>
    <t>PROD2982</t>
  </si>
  <si>
    <t>ORD000137</t>
  </si>
  <si>
    <t>angela.rose@yahoo.com</t>
  </si>
  <si>
    <t>PROD1629</t>
  </si>
  <si>
    <t>ORD000138</t>
  </si>
  <si>
    <t>edward.reyes@hotmail.com</t>
  </si>
  <si>
    <t>PROD8003</t>
  </si>
  <si>
    <t>ORD000139</t>
  </si>
  <si>
    <t>ashley.vargas@yahoo.com</t>
  </si>
  <si>
    <t>PROD4995</t>
  </si>
  <si>
    <t>ORD000140</t>
  </si>
  <si>
    <t>scott.barrett@outlook.com</t>
  </si>
  <si>
    <t>PROD8489</t>
  </si>
  <si>
    <t>ORD000141</t>
  </si>
  <si>
    <t>PROD4019</t>
  </si>
  <si>
    <t>ORD000142</t>
  </si>
  <si>
    <t>james.tran@gmail.com</t>
  </si>
  <si>
    <t>PROD4320</t>
  </si>
  <si>
    <t>ORD000143</t>
  </si>
  <si>
    <t>laura.harper@yahoo.com</t>
  </si>
  <si>
    <t>PROD1709</t>
  </si>
  <si>
    <t>ORD000144</t>
  </si>
  <si>
    <t>lauren.hale@outlook.com</t>
  </si>
  <si>
    <t>PROD5862</t>
  </si>
  <si>
    <t>ORD000145</t>
  </si>
  <si>
    <t>anthony.krueger@outlook.com</t>
  </si>
  <si>
    <t>PROD6900</t>
  </si>
  <si>
    <t>ORD000146</t>
  </si>
  <si>
    <t>elizabeth.hendricks@hotmail.com</t>
  </si>
  <si>
    <t>PROD4910</t>
  </si>
  <si>
    <t>ORD000147</t>
  </si>
  <si>
    <t>anthony.thomas@gmail.com</t>
  </si>
  <si>
    <t>PROD2831</t>
  </si>
  <si>
    <t>ORD000148</t>
  </si>
  <si>
    <t>aaron.gutierrez@gmail.com</t>
  </si>
  <si>
    <t>PROD8523</t>
  </si>
  <si>
    <t>ORD000149</t>
  </si>
  <si>
    <t>kevin.perez@yahoo.com</t>
  </si>
  <si>
    <t>PROD5186</t>
  </si>
  <si>
    <t>ORD000150</t>
  </si>
  <si>
    <t>PROD8222</t>
  </si>
  <si>
    <t>ORD000151</t>
  </si>
  <si>
    <t>maria.gonzales@outlook.com</t>
  </si>
  <si>
    <t>PROD4646</t>
  </si>
  <si>
    <t>ORD000152</t>
  </si>
  <si>
    <t>jamie.wright@yahoo.com</t>
  </si>
  <si>
    <t>PROD9461</t>
  </si>
  <si>
    <t>ORD000153</t>
  </si>
  <si>
    <t>robert.jenkins@yahoo.com</t>
  </si>
  <si>
    <t>PROD2599</t>
  </si>
  <si>
    <t>ORD000154</t>
  </si>
  <si>
    <t>david.thornton@outlook.com</t>
  </si>
  <si>
    <t>PROD9282</t>
  </si>
  <si>
    <t>ORD000155</t>
  </si>
  <si>
    <t>heidi.henry@yahoo.com</t>
  </si>
  <si>
    <t>PROD8171</t>
  </si>
  <si>
    <t>ORD000156</t>
  </si>
  <si>
    <t>kayla.robertson@gmail.com</t>
  </si>
  <si>
    <t>PROD3534</t>
  </si>
  <si>
    <t>ORD000157</t>
  </si>
  <si>
    <t>matthew.king@outlook.com</t>
  </si>
  <si>
    <t>PROD2985</t>
  </si>
  <si>
    <t>ORD000158</t>
  </si>
  <si>
    <t>derek.ashley@gmail.com</t>
  </si>
  <si>
    <t>PROD4198</t>
  </si>
  <si>
    <t>ORD000159</t>
  </si>
  <si>
    <t>PROD6537</t>
  </si>
  <si>
    <t>ORD000160</t>
  </si>
  <si>
    <t>carl.keller@hotmail.com</t>
  </si>
  <si>
    <t>PROD5638</t>
  </si>
  <si>
    <t>ORD000161</t>
  </si>
  <si>
    <t>PROD3971</t>
  </si>
  <si>
    <t>ORD000162</t>
  </si>
  <si>
    <t>erica.parker@gmail.com</t>
  </si>
  <si>
    <t>PROD9409</t>
  </si>
  <si>
    <t>ORD000163</t>
  </si>
  <si>
    <t>PROD2423</t>
  </si>
  <si>
    <t>ORD000164</t>
  </si>
  <si>
    <t>breanna.lewis@gmail.com</t>
  </si>
  <si>
    <t>PROD3074</t>
  </si>
  <si>
    <t>ORD000165</t>
  </si>
  <si>
    <t>luke.rhodes@gmail.com</t>
  </si>
  <si>
    <t>PROD1625</t>
  </si>
  <si>
    <t>ORD000166</t>
  </si>
  <si>
    <t>tina.allen@yahoo.com</t>
  </si>
  <si>
    <t>PROD9504</t>
  </si>
  <si>
    <t>ORD000167</t>
  </si>
  <si>
    <t>tiffany.campbell@hotmail.com</t>
  </si>
  <si>
    <t>PROD2675</t>
  </si>
  <si>
    <t>ORD000168</t>
  </si>
  <si>
    <t>charles.singleton@hotmail.com</t>
  </si>
  <si>
    <t>PROD2967</t>
  </si>
  <si>
    <t>ORD000169</t>
  </si>
  <si>
    <t>PROD1546</t>
  </si>
  <si>
    <t>ORD000170</t>
  </si>
  <si>
    <t>jessica.simmons@hotmail.com</t>
  </si>
  <si>
    <t>PROD4908</t>
  </si>
  <si>
    <t>ORD000171</t>
  </si>
  <si>
    <t>PROD5948</t>
  </si>
  <si>
    <t>ORD000172</t>
  </si>
  <si>
    <t>katie.gonzalez@outlook.com</t>
  </si>
  <si>
    <t>PROD2950</t>
  </si>
  <si>
    <t>ORD000173</t>
  </si>
  <si>
    <t>brandon.foster@gmail.com</t>
  </si>
  <si>
    <t>PROD6451</t>
  </si>
  <si>
    <t>ORD000174</t>
  </si>
  <si>
    <t>bruce.huff@hotmail.com</t>
  </si>
  <si>
    <t>PROD9059</t>
  </si>
  <si>
    <t>ORD000175</t>
  </si>
  <si>
    <t>michael.robinson@outlook.com</t>
  </si>
  <si>
    <t>PROD7422</t>
  </si>
  <si>
    <t>ORD000176</t>
  </si>
  <si>
    <t>lauren.mays@outlook.com</t>
  </si>
  <si>
    <t>ORD000177</t>
  </si>
  <si>
    <t>william.mcbride@outlook.com</t>
  </si>
  <si>
    <t>PROD1641</t>
  </si>
  <si>
    <t>ORD000178</t>
  </si>
  <si>
    <t>gabriella.thomas@yahoo.com</t>
  </si>
  <si>
    <t>PROD3808</t>
  </si>
  <si>
    <t>ORD000179</t>
  </si>
  <si>
    <t>heather.bennett@yahoo.com</t>
  </si>
  <si>
    <t>PROD5309</t>
  </si>
  <si>
    <t>ORD000180</t>
  </si>
  <si>
    <t>ryan.gonzales@gmail.com</t>
  </si>
  <si>
    <t>PROD2197</t>
  </si>
  <si>
    <t>ORD000181</t>
  </si>
  <si>
    <t>brian.levine@outlook.com</t>
  </si>
  <si>
    <t>PROD3411</t>
  </si>
  <si>
    <t>ORD000182</t>
  </si>
  <si>
    <t>martha.crawford@gmail.com</t>
  </si>
  <si>
    <t>PROD1218</t>
  </si>
  <si>
    <t>ORD000183</t>
  </si>
  <si>
    <t>melissa.mayo@hotmail.com</t>
  </si>
  <si>
    <t>PROD7215</t>
  </si>
  <si>
    <t>ORD000184</t>
  </si>
  <si>
    <t>mary.barr@yahoo.com</t>
  </si>
  <si>
    <t>PROD5169</t>
  </si>
  <si>
    <t>ORD000185</t>
  </si>
  <si>
    <t>lisa.mcgee@hotmail.com</t>
  </si>
  <si>
    <t>PROD7072</t>
  </si>
  <si>
    <t>ORD000186</t>
  </si>
  <si>
    <t>john.murray@hotmail.com</t>
  </si>
  <si>
    <t>PROD1002</t>
  </si>
  <si>
    <t>ORD000187</t>
  </si>
  <si>
    <t>mark.cook@gmail.com</t>
  </si>
  <si>
    <t>PROD3919</t>
  </si>
  <si>
    <t>ORD000188</t>
  </si>
  <si>
    <t>tamara.hale@outlook.com</t>
  </si>
  <si>
    <t>PROD5747</t>
  </si>
  <si>
    <t>ORD000189</t>
  </si>
  <si>
    <t>ann.quinn@outlook.com</t>
  </si>
  <si>
    <t>PROD2656</t>
  </si>
  <si>
    <t>ORD000190</t>
  </si>
  <si>
    <t>dylan.lynch@yahoo.com</t>
  </si>
  <si>
    <t>PROD1925</t>
  </si>
  <si>
    <t>ORD000191</t>
  </si>
  <si>
    <t>mary.ortiz@outlook.com</t>
  </si>
  <si>
    <t>PROD9115</t>
  </si>
  <si>
    <t>ORD000192</t>
  </si>
  <si>
    <t>cristian.anderson@yahoo.com</t>
  </si>
  <si>
    <t>PROD6518</t>
  </si>
  <si>
    <t>ORD000193</t>
  </si>
  <si>
    <t>daniel.tucker@yahoo.com</t>
  </si>
  <si>
    <t>PROD4282</t>
  </si>
  <si>
    <t>ORD000194</t>
  </si>
  <si>
    <t>catherine.thompson@outlook.com</t>
  </si>
  <si>
    <t>PROD7973</t>
  </si>
  <si>
    <t>ORD000195</t>
  </si>
  <si>
    <t>melissa.taylor@gmail.com</t>
  </si>
  <si>
    <t>PROD6918</t>
  </si>
  <si>
    <t>ORD000196</t>
  </si>
  <si>
    <t>diana.johnson@outlook.com</t>
  </si>
  <si>
    <t>PROD5877</t>
  </si>
  <si>
    <t>ORD000197</t>
  </si>
  <si>
    <t>courtney.herrera@hotmail.com</t>
  </si>
  <si>
    <t>PROD8044</t>
  </si>
  <si>
    <t>ORD000198</t>
  </si>
  <si>
    <t>joshua.ayala@outlook.com</t>
  </si>
  <si>
    <t>PROD8186</t>
  </si>
  <si>
    <t>ORD000199</t>
  </si>
  <si>
    <t>kenneth.reynolds@gmail.com</t>
  </si>
  <si>
    <t>PROD3857</t>
  </si>
  <si>
    <t>ORD000200</t>
  </si>
  <si>
    <t>jacob.rodriguez@yahoo.com</t>
  </si>
  <si>
    <t>PROD7952</t>
  </si>
  <si>
    <t>ORD000201</t>
  </si>
  <si>
    <t>PROD4278</t>
  </si>
  <si>
    <t>ORD000202</t>
  </si>
  <si>
    <t>philip.moore@outlook.com</t>
  </si>
  <si>
    <t>PROD8348</t>
  </si>
  <si>
    <t>ORD000203</t>
  </si>
  <si>
    <t>jeffrey.washington@outlook.com</t>
  </si>
  <si>
    <t>PROD6586</t>
  </si>
  <si>
    <t>ORD000204</t>
  </si>
  <si>
    <t>carolyn.arnold@hotmail.com</t>
  </si>
  <si>
    <t>PROD7575</t>
  </si>
  <si>
    <t>ORD000205</t>
  </si>
  <si>
    <t>PROD8751</t>
  </si>
  <si>
    <t>ORD000206</t>
  </si>
  <si>
    <t>mark.moore@outlook.com</t>
  </si>
  <si>
    <t>PROD3306</t>
  </si>
  <si>
    <t>ORD000207</t>
  </si>
  <si>
    <t>PROD3196</t>
  </si>
  <si>
    <t>ORD000208</t>
  </si>
  <si>
    <t>john.richardson@hotmail.com</t>
  </si>
  <si>
    <t>PROD8580</t>
  </si>
  <si>
    <t>ORD000209</t>
  </si>
  <si>
    <t>michael.williams@outlook.com</t>
  </si>
  <si>
    <t>PROD2664</t>
  </si>
  <si>
    <t>ORD000210</t>
  </si>
  <si>
    <t>david.garcia@gmail.com</t>
  </si>
  <si>
    <t>PROD9849</t>
  </si>
  <si>
    <t>ORD000211</t>
  </si>
  <si>
    <t>chelsea.jones@hotmail.com</t>
  </si>
  <si>
    <t>ORD000212</t>
  </si>
  <si>
    <t>PROD3399</t>
  </si>
  <si>
    <t>ORD000213</t>
  </si>
  <si>
    <t>theresa.christensen@outlook.com</t>
  </si>
  <si>
    <t>PROD6570</t>
  </si>
  <si>
    <t>ORD000214</t>
  </si>
  <si>
    <t>michael.murphy@yahoo.com</t>
  </si>
  <si>
    <t>PROD6151</t>
  </si>
  <si>
    <t>ORD000215</t>
  </si>
  <si>
    <t>jack.johnson@yahoo.com</t>
  </si>
  <si>
    <t>PROD4279</t>
  </si>
  <si>
    <t>ORD000216</t>
  </si>
  <si>
    <t>teresa.rosales@yahoo.com</t>
  </si>
  <si>
    <t>PROD9837</t>
  </si>
  <si>
    <t>ORD000217</t>
  </si>
  <si>
    <t>joseph.gutierrez@outlook.com</t>
  </si>
  <si>
    <t>PROD6409</t>
  </si>
  <si>
    <t>ORD000218</t>
  </si>
  <si>
    <t>jeremiah.chan@hotmail.com</t>
  </si>
  <si>
    <t>PROD9253</t>
  </si>
  <si>
    <t>ORD000219</t>
  </si>
  <si>
    <t>PROD5554</t>
  </si>
  <si>
    <t>ORD000220</t>
  </si>
  <si>
    <t>colton.mcmahon@gmail.com</t>
  </si>
  <si>
    <t>PROD8268</t>
  </si>
  <si>
    <t>ORD000221</t>
  </si>
  <si>
    <t>sierra.brown@hotmail.com</t>
  </si>
  <si>
    <t>PROD3354</t>
  </si>
  <si>
    <t>ORD000222</t>
  </si>
  <si>
    <t>jake.lang@yahoo.com</t>
  </si>
  <si>
    <t>PROD3697</t>
  </si>
  <si>
    <t>ORD000223</t>
  </si>
  <si>
    <t>kathleen.matthews@outlook.com</t>
  </si>
  <si>
    <t>PROD8498</t>
  </si>
  <si>
    <t>ORD000224</t>
  </si>
  <si>
    <t>lorraine.porter@yahoo.com</t>
  </si>
  <si>
    <t>PROD1087</t>
  </si>
  <si>
    <t>ORD000225</t>
  </si>
  <si>
    <t>robert.cruz@gmail.com</t>
  </si>
  <si>
    <t>PROD8657</t>
  </si>
  <si>
    <t>ORD000226</t>
  </si>
  <si>
    <t>christopher.patel@hotmail.com</t>
  </si>
  <si>
    <t>PROD8301</t>
  </si>
  <si>
    <t>ORD000227</t>
  </si>
  <si>
    <t>tami.nguyen@hotmail.com</t>
  </si>
  <si>
    <t>PROD2319</t>
  </si>
  <si>
    <t>ORD000228</t>
  </si>
  <si>
    <t>chelsea.cooper@yahoo.com</t>
  </si>
  <si>
    <t>PROD2208</t>
  </si>
  <si>
    <t>ORD000229</t>
  </si>
  <si>
    <t>jennifer.dalton@outlook.com</t>
  </si>
  <si>
    <t>ORD000230</t>
  </si>
  <si>
    <t>nichole.middleton@hotmail.com</t>
  </si>
  <si>
    <t>PROD1396</t>
  </si>
  <si>
    <t>ORD000231</t>
  </si>
  <si>
    <t>isaiah.powers@hotmail.com</t>
  </si>
  <si>
    <t>PROD7238</t>
  </si>
  <si>
    <t>ORD000232</t>
  </si>
  <si>
    <t>PROD8979</t>
  </si>
  <si>
    <t>ORD000233</t>
  </si>
  <si>
    <t>PROD2903</t>
  </si>
  <si>
    <t>ORD000234</t>
  </si>
  <si>
    <t>matthew.pope@outlook.com</t>
  </si>
  <si>
    <t>PROD7879</t>
  </si>
  <si>
    <t>ORD000235</t>
  </si>
  <si>
    <t>james.lopez@gmail.com</t>
  </si>
  <si>
    <t>PROD4800</t>
  </si>
  <si>
    <t>ORD000236</t>
  </si>
  <si>
    <t>martin.wiggins@yahoo.com</t>
  </si>
  <si>
    <t>PROD6029</t>
  </si>
  <si>
    <t>ORD000237</t>
  </si>
  <si>
    <t>brian.soto@yahoo.com</t>
  </si>
  <si>
    <t>PROD5967</t>
  </si>
  <si>
    <t>ORD000238</t>
  </si>
  <si>
    <t>PROD6406</t>
  </si>
  <si>
    <t>ORD000239</t>
  </si>
  <si>
    <t>max.hubbard@hotmail.com</t>
  </si>
  <si>
    <t>PROD1165</t>
  </si>
  <si>
    <t>ORD000240</t>
  </si>
  <si>
    <t>ryan.cook@hotmail.com</t>
  </si>
  <si>
    <t>PROD5991</t>
  </si>
  <si>
    <t>ORD000241</t>
  </si>
  <si>
    <t>jason.neal@yahoo.com</t>
  </si>
  <si>
    <t>PROD9324</t>
  </si>
  <si>
    <t>ORD000242</t>
  </si>
  <si>
    <t>pamela.ballard@outlook.com</t>
  </si>
  <si>
    <t>PROD4885</t>
  </si>
  <si>
    <t>ORD000243</t>
  </si>
  <si>
    <t>PROD6310</t>
  </si>
  <si>
    <t>ORD000244</t>
  </si>
  <si>
    <t>geoffrey.lopez@gmail.com</t>
  </si>
  <si>
    <t>PROD6257</t>
  </si>
  <si>
    <t>ORD000245</t>
  </si>
  <si>
    <t>PROD7282</t>
  </si>
  <si>
    <t>ORD000246</t>
  </si>
  <si>
    <t>charles.reyes@yahoo.com</t>
  </si>
  <si>
    <t>PROD2742</t>
  </si>
  <si>
    <t>ORD000247</t>
  </si>
  <si>
    <t>shawn.cisneros@yahoo.com</t>
  </si>
  <si>
    <t>PROD2571</t>
  </si>
  <si>
    <t>ORD000248</t>
  </si>
  <si>
    <t>PROD8983</t>
  </si>
  <si>
    <t>ORD000249</t>
  </si>
  <si>
    <t>bobby.butler@hotmail.com</t>
  </si>
  <si>
    <t>PROD8189</t>
  </si>
  <si>
    <t>ORD000250</t>
  </si>
  <si>
    <t>sandra.woodward@outlook.com</t>
  </si>
  <si>
    <t>PROD5976</t>
  </si>
  <si>
    <t>ORD000251</t>
  </si>
  <si>
    <t>allen.wade@hotmail.com</t>
  </si>
  <si>
    <t>ORD000252</t>
  </si>
  <si>
    <t>amy.mcclain@yahoo.com</t>
  </si>
  <si>
    <t>PROD7765</t>
  </si>
  <si>
    <t>ORD000253</t>
  </si>
  <si>
    <t>PROD4859</t>
  </si>
  <si>
    <t>ORD000254</t>
  </si>
  <si>
    <t>elizabeth.rodriguez@gmail.com</t>
  </si>
  <si>
    <t>PROD5268</t>
  </si>
  <si>
    <t>ORD000255</t>
  </si>
  <si>
    <t>richard.collins@outlook.com</t>
  </si>
  <si>
    <t>PROD4209</t>
  </si>
  <si>
    <t>ORD000256</t>
  </si>
  <si>
    <t>alec.martin@outlook.com</t>
  </si>
  <si>
    <t>PROD6058</t>
  </si>
  <si>
    <t>ORD000257</t>
  </si>
  <si>
    <t>jordan.hernandez@gmail.com</t>
  </si>
  <si>
    <t>PROD9947</t>
  </si>
  <si>
    <t>ORD000258</t>
  </si>
  <si>
    <t>PROD1823</t>
  </si>
  <si>
    <t>ORD000259</t>
  </si>
  <si>
    <t>jessica.moore@outlook.com</t>
  </si>
  <si>
    <t>PROD5941</t>
  </si>
  <si>
    <t>ORD000260</t>
  </si>
  <si>
    <t>PROD4221</t>
  </si>
  <si>
    <t>ORD000261</t>
  </si>
  <si>
    <t>daniel.mitchell@outlook.com</t>
  </si>
  <si>
    <t>PROD9236</t>
  </si>
  <si>
    <t>ORD000262</t>
  </si>
  <si>
    <t>jeffery.harris@gmail.com</t>
  </si>
  <si>
    <t>PROD4158</t>
  </si>
  <si>
    <t>ORD000263</t>
  </si>
  <si>
    <t>PROD8641</t>
  </si>
  <si>
    <t>ORD000264</t>
  </si>
  <si>
    <t>PROD4465</t>
  </si>
  <si>
    <t>ORD000265</t>
  </si>
  <si>
    <t>kathleen.washington@hotmail.com</t>
  </si>
  <si>
    <t>PROD7312</t>
  </si>
  <si>
    <t>ORD000266</t>
  </si>
  <si>
    <t>tammy.davis@outlook.com</t>
  </si>
  <si>
    <t>PROD9053</t>
  </si>
  <si>
    <t>ORD000267</t>
  </si>
  <si>
    <t>taylor.vazquez@gmail.com</t>
  </si>
  <si>
    <t>PROD2614</t>
  </si>
  <si>
    <t>ORD000268</t>
  </si>
  <si>
    <t>gary.williams@yahoo.com</t>
  </si>
  <si>
    <t>PROD2842</t>
  </si>
  <si>
    <t>ORD000269</t>
  </si>
  <si>
    <t>jeffrey.gentry@outlook.com</t>
  </si>
  <si>
    <t>PROD6089</t>
  </si>
  <si>
    <t>ORD000270</t>
  </si>
  <si>
    <t>dylan.gomez@yahoo.com</t>
  </si>
  <si>
    <t>PROD5428</t>
  </si>
  <si>
    <t>ORD000271</t>
  </si>
  <si>
    <t>phillip.martin@yahoo.com</t>
  </si>
  <si>
    <t>PROD5445</t>
  </si>
  <si>
    <t>ORD000272</t>
  </si>
  <si>
    <t>PROD9957</t>
  </si>
  <si>
    <t>ORD000273</t>
  </si>
  <si>
    <t>tina.baldwin@yahoo.com</t>
  </si>
  <si>
    <t>PROD8191</t>
  </si>
  <si>
    <t>ORD000274</t>
  </si>
  <si>
    <t>samantha.wilson@outlook.com</t>
  </si>
  <si>
    <t>PROD8502</t>
  </si>
  <si>
    <t>ORD000275</t>
  </si>
  <si>
    <t>diamond.lee@outlook.com</t>
  </si>
  <si>
    <t>PROD3353</t>
  </si>
  <si>
    <t>ORD000276</t>
  </si>
  <si>
    <t>megan.torres@hotmail.com</t>
  </si>
  <si>
    <t>PROD5916</t>
  </si>
  <si>
    <t>ORD000277</t>
  </si>
  <si>
    <t>tina.malone@outlook.com</t>
  </si>
  <si>
    <t>PROD1930</t>
  </si>
  <si>
    <t>ORD000278</t>
  </si>
  <si>
    <t>anthony.galvan@outlook.com</t>
  </si>
  <si>
    <t>PROD8923</t>
  </si>
  <si>
    <t>ORD000279</t>
  </si>
  <si>
    <t>PROD5742</t>
  </si>
  <si>
    <t>ORD000280</t>
  </si>
  <si>
    <t>stephen.murphy@hotmail.com</t>
  </si>
  <si>
    <t>PROD2763</t>
  </si>
  <si>
    <t>ORD000281</t>
  </si>
  <si>
    <t>PROD2801</t>
  </si>
  <si>
    <t>ORD000282</t>
  </si>
  <si>
    <t>kyle.clark@hotmail.com</t>
  </si>
  <si>
    <t>ORD000283</t>
  </si>
  <si>
    <t>cameron.stewart@outlook.com</t>
  </si>
  <si>
    <t>PROD1034</t>
  </si>
  <si>
    <t>ORD000284</t>
  </si>
  <si>
    <t>richard.copeland@hotmail.com</t>
  </si>
  <si>
    <t>PROD7052</t>
  </si>
  <si>
    <t>ORD000285</t>
  </si>
  <si>
    <t>christy.ryan@yahoo.com</t>
  </si>
  <si>
    <t>PROD2291</t>
  </si>
  <si>
    <t>ORD000286</t>
  </si>
  <si>
    <t>joseph.flores@yahoo.com</t>
  </si>
  <si>
    <t>PROD6107</t>
  </si>
  <si>
    <t>ORD000287</t>
  </si>
  <si>
    <t>PROD7855</t>
  </si>
  <si>
    <t>ORD000288</t>
  </si>
  <si>
    <t>PROD8868</t>
  </si>
  <si>
    <t>ORD000289</t>
  </si>
  <si>
    <t>hannah.murphy@gmail.com</t>
  </si>
  <si>
    <t>PROD8123</t>
  </si>
  <si>
    <t>ORD000290</t>
  </si>
  <si>
    <t>stephanie.thompson@yahoo.com</t>
  </si>
  <si>
    <t>PROD5620</t>
  </si>
  <si>
    <t>ORD000291</t>
  </si>
  <si>
    <t>andrew.bentley@gmail.com</t>
  </si>
  <si>
    <t>PROD1046</t>
  </si>
  <si>
    <t>ORD000292</t>
  </si>
  <si>
    <t>nicole.hatfield@outlook.com</t>
  </si>
  <si>
    <t>PROD1886</t>
  </si>
  <si>
    <t>ORD000293</t>
  </si>
  <si>
    <t>joshua.roman@yahoo.com</t>
  </si>
  <si>
    <t>PROD8310</t>
  </si>
  <si>
    <t>ORD000294</t>
  </si>
  <si>
    <t>ryan.molina@yahoo.com</t>
  </si>
  <si>
    <t>PROD1618</t>
  </si>
  <si>
    <t>ORD000295</t>
  </si>
  <si>
    <t>joseph.williams@gmail.com</t>
  </si>
  <si>
    <t>PROD4058</t>
  </si>
  <si>
    <t>ORD000296</t>
  </si>
  <si>
    <t>PROD8860</t>
  </si>
  <si>
    <t>ORD000297</t>
  </si>
  <si>
    <t>PROD4260</t>
  </si>
  <si>
    <t>ORD000298</t>
  </si>
  <si>
    <t>PROD3807</t>
  </si>
  <si>
    <t>ORD000299</t>
  </si>
  <si>
    <t>elizabeth.clark@hotmail.com</t>
  </si>
  <si>
    <t>PROD6917</t>
  </si>
  <si>
    <t>ORD000300</t>
  </si>
  <si>
    <t>tonya.brown@gmail.com</t>
  </si>
  <si>
    <t>PROD9762</t>
  </si>
  <si>
    <t>ORD000301</t>
  </si>
  <si>
    <t>timothy.howard@yahoo.com</t>
  </si>
  <si>
    <t>PROD5790</t>
  </si>
  <si>
    <t>ORD000302</t>
  </si>
  <si>
    <t>phillip.stewart@outlook.com</t>
  </si>
  <si>
    <t>PROD9312</t>
  </si>
  <si>
    <t>ORD000303</t>
  </si>
  <si>
    <t>noah.copeland@hotmail.com</t>
  </si>
  <si>
    <t>PROD4430</t>
  </si>
  <si>
    <t>ORD000304</t>
  </si>
  <si>
    <t>linda.peterson@yahoo.com</t>
  </si>
  <si>
    <t>PROD5226</t>
  </si>
  <si>
    <t>ORD000305</t>
  </si>
  <si>
    <t>ORD000306</t>
  </si>
  <si>
    <t>gail.wright@gmail.com</t>
  </si>
  <si>
    <t>PROD3167</t>
  </si>
  <si>
    <t>ORD000307</t>
  </si>
  <si>
    <t>morgan.cooper@yahoo.com</t>
  </si>
  <si>
    <t>PROD8441</t>
  </si>
  <si>
    <t>ORD000308</t>
  </si>
  <si>
    <t>james.williams@gmail.com</t>
  </si>
  <si>
    <t>PROD7278</t>
  </si>
  <si>
    <t>ORD000309</t>
  </si>
  <si>
    <t>brenda.flores@outlook.com</t>
  </si>
  <si>
    <t>PROD7729</t>
  </si>
  <si>
    <t>ORD000310</t>
  </si>
  <si>
    <t>amy.santiago@yahoo.com</t>
  </si>
  <si>
    <t>PROD3694</t>
  </si>
  <si>
    <t>ORD000311</t>
  </si>
  <si>
    <t>PROD6313</t>
  </si>
  <si>
    <t>ORD000312</t>
  </si>
  <si>
    <t>PROD4674</t>
  </si>
  <si>
    <t>ORD000313</t>
  </si>
  <si>
    <t>pamela.frost@gmail.com</t>
  </si>
  <si>
    <t>PROD3507</t>
  </si>
  <si>
    <t>ORD000314</t>
  </si>
  <si>
    <t>elizabeth.randall@outlook.com</t>
  </si>
  <si>
    <t>PROD8508</t>
  </si>
  <si>
    <t>ORD000315</t>
  </si>
  <si>
    <t>katie.price@outlook.com</t>
  </si>
  <si>
    <t>PROD6871</t>
  </si>
  <si>
    <t>ORD000316</t>
  </si>
  <si>
    <t>PROD7887</t>
  </si>
  <si>
    <t>ORD000317</t>
  </si>
  <si>
    <t>joanne.boyd@yahoo.com</t>
  </si>
  <si>
    <t>PROD2139</t>
  </si>
  <si>
    <t>ORD000318</t>
  </si>
  <si>
    <t>anthony.russell@hotmail.com</t>
  </si>
  <si>
    <t>PROD4086</t>
  </si>
  <si>
    <t>ORD000319</t>
  </si>
  <si>
    <t>ORD000320</t>
  </si>
  <si>
    <t>megan.hansen@hotmail.com</t>
  </si>
  <si>
    <t>PROD1563</t>
  </si>
  <si>
    <t>ORD000321</t>
  </si>
  <si>
    <t>PROD4578</t>
  </si>
  <si>
    <t>ORD000322</t>
  </si>
  <si>
    <t>tamara.jenkins@outlook.com</t>
  </si>
  <si>
    <t>PROD4650</t>
  </si>
  <si>
    <t>ORD000323</t>
  </si>
  <si>
    <t>daniel.madden@gmail.com</t>
  </si>
  <si>
    <t>PROD6275</t>
  </si>
  <si>
    <t>ORD000324</t>
  </si>
  <si>
    <t>amber.ewing@yahoo.com</t>
  </si>
  <si>
    <t>PROD8750</t>
  </si>
  <si>
    <t>ORD000325</t>
  </si>
  <si>
    <t>ORD000326</t>
  </si>
  <si>
    <t>megan.wilson@yahoo.com</t>
  </si>
  <si>
    <t>PROD2134</t>
  </si>
  <si>
    <t>ORD000327</t>
  </si>
  <si>
    <t>roy.steele@hotmail.com</t>
  </si>
  <si>
    <t>PROD5120</t>
  </si>
  <si>
    <t>ORD000328</t>
  </si>
  <si>
    <t>michele.roach@outlook.com</t>
  </si>
  <si>
    <t>PROD2625</t>
  </si>
  <si>
    <t>ORD000329</t>
  </si>
  <si>
    <t>david.ward@hotmail.com</t>
  </si>
  <si>
    <t>PROD2684</t>
  </si>
  <si>
    <t>ORD000330</t>
  </si>
  <si>
    <t>andrew.meyer@yahoo.com</t>
  </si>
  <si>
    <t>PROD9008</t>
  </si>
  <si>
    <t>ORD000331</t>
  </si>
  <si>
    <t>PROD9359</t>
  </si>
  <si>
    <t>ORD000332</t>
  </si>
  <si>
    <t>thomas.sims@yahoo.com</t>
  </si>
  <si>
    <t>PROD5643</t>
  </si>
  <si>
    <t>ORD000333</t>
  </si>
  <si>
    <t>kathleen.hernandez@yahoo.com</t>
  </si>
  <si>
    <t>PROD1710</t>
  </si>
  <si>
    <t>ORD000334</t>
  </si>
  <si>
    <t>ORD000335</t>
  </si>
  <si>
    <t>samantha.downs@hotmail.com</t>
  </si>
  <si>
    <t>PROD8831</t>
  </si>
  <si>
    <t>ORD000336</t>
  </si>
  <si>
    <t>andrew.hamilton@outlook.com</t>
  </si>
  <si>
    <t>PROD6271</t>
  </si>
  <si>
    <t>ORD000337</t>
  </si>
  <si>
    <t>PROD4699</t>
  </si>
  <si>
    <t>ORD000338</t>
  </si>
  <si>
    <t>ashley.payne@outlook.com</t>
  </si>
  <si>
    <t>PROD5827</t>
  </si>
  <si>
    <t>ORD000339</t>
  </si>
  <si>
    <t>andrew.nichols@hotmail.com</t>
  </si>
  <si>
    <t>PROD4176</t>
  </si>
  <si>
    <t>ORD000340</t>
  </si>
  <si>
    <t>anthony.clark@gmail.com</t>
  </si>
  <si>
    <t>PROD9278</t>
  </si>
  <si>
    <t>ORD000341</t>
  </si>
  <si>
    <t>leslie.lopez@yahoo.com</t>
  </si>
  <si>
    <t>PROD5164</t>
  </si>
  <si>
    <t>ORD000342</t>
  </si>
  <si>
    <t>PROD1572</t>
  </si>
  <si>
    <t>ORD000343</t>
  </si>
  <si>
    <t>jason.bell@yahoo.com</t>
  </si>
  <si>
    <t>PROD9527</t>
  </si>
  <si>
    <t>ORD000344</t>
  </si>
  <si>
    <t>PROD8999</t>
  </si>
  <si>
    <t>ORD000345</t>
  </si>
  <si>
    <t>melissa.liu@gmail.com</t>
  </si>
  <si>
    <t>PROD6230</t>
  </si>
  <si>
    <t>ORD000346</t>
  </si>
  <si>
    <t>lindsay.manning@outlook.com</t>
  </si>
  <si>
    <t>PROD1988</t>
  </si>
  <si>
    <t>ORD000347</t>
  </si>
  <si>
    <t>kevin.wilson@yahoo.com</t>
  </si>
  <si>
    <t>PROD5807</t>
  </si>
  <si>
    <t>ORD000348</t>
  </si>
  <si>
    <t>PROD5957</t>
  </si>
  <si>
    <t>ORD000349</t>
  </si>
  <si>
    <t>charles.ellis@outlook.com</t>
  </si>
  <si>
    <t>PROD6282</t>
  </si>
  <si>
    <t>ORD000350</t>
  </si>
  <si>
    <t>PROD8372</t>
  </si>
  <si>
    <t>ORD000351</t>
  </si>
  <si>
    <t>shannon.baker@gmail.com</t>
  </si>
  <si>
    <t>PROD5409</t>
  </si>
  <si>
    <t>ORD000352</t>
  </si>
  <si>
    <t>jonathan.carter@yahoo.com</t>
  </si>
  <si>
    <t>PROD1101</t>
  </si>
  <si>
    <t>ORD000353</t>
  </si>
  <si>
    <t>teresa.stephens@outlook.com</t>
  </si>
  <si>
    <t>PROD4132</t>
  </si>
  <si>
    <t>ORD000354</t>
  </si>
  <si>
    <t>stanley.brewer@outlook.com</t>
  </si>
  <si>
    <t>PROD9301</t>
  </si>
  <si>
    <t>ORD000355</t>
  </si>
  <si>
    <t>PROD7198</t>
  </si>
  <si>
    <t>ORD000356</t>
  </si>
  <si>
    <t>jeffrey.baker@yahoo.com</t>
  </si>
  <si>
    <t>PROD5084</t>
  </si>
  <si>
    <t>ORD000357</t>
  </si>
  <si>
    <t>michael.rodgers@yahoo.com</t>
  </si>
  <si>
    <t>PROD7502</t>
  </si>
  <si>
    <t>ORD000358</t>
  </si>
  <si>
    <t>crystal.romero@yahoo.com</t>
  </si>
  <si>
    <t>PROD1221</t>
  </si>
  <si>
    <t>ORD000359</t>
  </si>
  <si>
    <t>PROD1586</t>
  </si>
  <si>
    <t>ORD000360</t>
  </si>
  <si>
    <t>troy.hester@gmail.com</t>
  </si>
  <si>
    <t>ORD000361</t>
  </si>
  <si>
    <t>laura.smith@hotmail.com</t>
  </si>
  <si>
    <t>PROD7131</t>
  </si>
  <si>
    <t>ORD000362</t>
  </si>
  <si>
    <t>jasmine.potts@hotmail.com</t>
  </si>
  <si>
    <t>PROD3483</t>
  </si>
  <si>
    <t>ORD000363</t>
  </si>
  <si>
    <t>PROD9680</t>
  </si>
  <si>
    <t>ORD000364</t>
  </si>
  <si>
    <t>nathan.adams@outlook.com</t>
  </si>
  <si>
    <t>PROD1156</t>
  </si>
  <si>
    <t>ORD000365</t>
  </si>
  <si>
    <t>anthony.nguyen@outlook.com</t>
  </si>
  <si>
    <t>ORD000366</t>
  </si>
  <si>
    <t>raymond.hansen@hotmail.com</t>
  </si>
  <si>
    <t>PROD5952</t>
  </si>
  <si>
    <t>ORD000367</t>
  </si>
  <si>
    <t>marc.garrett@gmail.com</t>
  </si>
  <si>
    <t>PROD6493</t>
  </si>
  <si>
    <t>ORD000368</t>
  </si>
  <si>
    <t>PROD4808</t>
  </si>
  <si>
    <t>ORD000369</t>
  </si>
  <si>
    <t>PROD2232</t>
  </si>
  <si>
    <t>ORD000370</t>
  </si>
  <si>
    <t>jeremy.tucker@outlook.com</t>
  </si>
  <si>
    <t>PROD5819</t>
  </si>
  <si>
    <t>ORD000371</t>
  </si>
  <si>
    <t>margaret.newman@yahoo.com</t>
  </si>
  <si>
    <t>PROD6367</t>
  </si>
  <si>
    <t>ORD000372</t>
  </si>
  <si>
    <t>PROD2355</t>
  </si>
  <si>
    <t>ORD000373</t>
  </si>
  <si>
    <t>jonathon.greer@hotmail.com</t>
  </si>
  <si>
    <t>ORD000374</t>
  </si>
  <si>
    <t>PROD1252</t>
  </si>
  <si>
    <t>ORD000375</t>
  </si>
  <si>
    <t>PROD9285</t>
  </si>
  <si>
    <t>ORD000376</t>
  </si>
  <si>
    <t>gabrielle.murphy@hotmail.com</t>
  </si>
  <si>
    <t>PROD6241</t>
  </si>
  <si>
    <t>ORD000377</t>
  </si>
  <si>
    <t>austin.mclean@outlook.com</t>
  </si>
  <si>
    <t>PROD8220</t>
  </si>
  <si>
    <t>ORD000378</t>
  </si>
  <si>
    <t>PROD6176</t>
  </si>
  <si>
    <t>ORD000379</t>
  </si>
  <si>
    <t>richard.orr@hotmail.com</t>
  </si>
  <si>
    <t>PROD7418</t>
  </si>
  <si>
    <t>ORD000380</t>
  </si>
  <si>
    <t>steven.jones@outlook.com</t>
  </si>
  <si>
    <t>PROD9375</t>
  </si>
  <si>
    <t>ORD000381</t>
  </si>
  <si>
    <t>monica.sanchez@yahoo.com</t>
  </si>
  <si>
    <t>PROD2953</t>
  </si>
  <si>
    <t>ORD000382</t>
  </si>
  <si>
    <t>diane.mitchell@yahoo.com</t>
  </si>
  <si>
    <t>PROD2338</t>
  </si>
  <si>
    <t>ORD000383</t>
  </si>
  <si>
    <t>timothy.swanson@outlook.com</t>
  </si>
  <si>
    <t>PROD7318</t>
  </si>
  <si>
    <t>ORD000384</t>
  </si>
  <si>
    <t>charles.wright@yahoo.com</t>
  </si>
  <si>
    <t>PROD9645</t>
  </si>
  <si>
    <t>ORD000385</t>
  </si>
  <si>
    <t>shawn.andrews@gmail.com</t>
  </si>
  <si>
    <t>PROD4033</t>
  </si>
  <si>
    <t>ORD000386</t>
  </si>
  <si>
    <t>PROD8513</t>
  </si>
  <si>
    <t>ORD000387</t>
  </si>
  <si>
    <t>christopher.moody@hotmail.com</t>
  </si>
  <si>
    <t>PROD3709</t>
  </si>
  <si>
    <t>ORD000388</t>
  </si>
  <si>
    <t>edwin.peck@yahoo.com</t>
  </si>
  <si>
    <t>PROD5546</t>
  </si>
  <si>
    <t>ORD000389</t>
  </si>
  <si>
    <t>cindy.turner@hotmail.com</t>
  </si>
  <si>
    <t>PROD7173</t>
  </si>
  <si>
    <t>ORD000390</t>
  </si>
  <si>
    <t>gabriella.spencer@hotmail.com</t>
  </si>
  <si>
    <t>PROD6938</t>
  </si>
  <si>
    <t>ORD000391</t>
  </si>
  <si>
    <t>david.carpenter@gmail.com</t>
  </si>
  <si>
    <t>PROD9410</t>
  </si>
  <si>
    <t>ORD000392</t>
  </si>
  <si>
    <t>PROD1386</t>
  </si>
  <si>
    <t>ORD000393</t>
  </si>
  <si>
    <t>PROD8606</t>
  </si>
  <si>
    <t>ORD000394</t>
  </si>
  <si>
    <t>jerry.frazier@hotmail.com</t>
  </si>
  <si>
    <t>PROD8623</t>
  </si>
  <si>
    <t>ORD000395</t>
  </si>
  <si>
    <t>tina.moore@yahoo.com</t>
  </si>
  <si>
    <t>PROD4852</t>
  </si>
  <si>
    <t>ORD000396</t>
  </si>
  <si>
    <t>PROD9052</t>
  </si>
  <si>
    <t>ORD000397</t>
  </si>
  <si>
    <t>ryan.bryant@gmail.com</t>
  </si>
  <si>
    <t>PROD6890</t>
  </si>
  <si>
    <t>ORD000398</t>
  </si>
  <si>
    <t>PROD3153</t>
  </si>
  <si>
    <t>ORD000399</t>
  </si>
  <si>
    <t>nicholas.ramos@hotmail.com</t>
  </si>
  <si>
    <t>PROD4505</t>
  </si>
  <si>
    <t>ORD000400</t>
  </si>
  <si>
    <t>michelle.brown@outlook.com</t>
  </si>
  <si>
    <t>PROD3788</t>
  </si>
  <si>
    <t>ORD000401</t>
  </si>
  <si>
    <t>tina.manning@yahoo.com</t>
  </si>
  <si>
    <t>PROD1460</t>
  </si>
  <si>
    <t>ORD000402</t>
  </si>
  <si>
    <t>amy.garcia@yahoo.com</t>
  </si>
  <si>
    <t>PROD8532</t>
  </si>
  <si>
    <t>ORD000403</t>
  </si>
  <si>
    <t>PROD2271</t>
  </si>
  <si>
    <t>ORD000404</t>
  </si>
  <si>
    <t>daniel.higgins@hotmail.com</t>
  </si>
  <si>
    <t>PROD7832</t>
  </si>
  <si>
    <t>ORD000405</t>
  </si>
  <si>
    <t>dwayne.cunningham@gmail.com</t>
  </si>
  <si>
    <t>PROD5583</t>
  </si>
  <si>
    <t>ORD000406</t>
  </si>
  <si>
    <t>alex.gonzalez@gmail.com</t>
  </si>
  <si>
    <t>PROD3864</t>
  </si>
  <si>
    <t>ORD000407</t>
  </si>
  <si>
    <t>PROD7178</t>
  </si>
  <si>
    <t>ORD000408</t>
  </si>
  <si>
    <t>PROD2991</t>
  </si>
  <si>
    <t>ORD000409</t>
  </si>
  <si>
    <t>noah.sexton@hotmail.com</t>
  </si>
  <si>
    <t>PROD8275</t>
  </si>
  <si>
    <t>ORD000410</t>
  </si>
  <si>
    <t>PROD8477</t>
  </si>
  <si>
    <t>ORD000411</t>
  </si>
  <si>
    <t>carrie.walker@gmail.com</t>
  </si>
  <si>
    <t>PROD7084</t>
  </si>
  <si>
    <t>ORD000412</t>
  </si>
  <si>
    <t>PROD5264</t>
  </si>
  <si>
    <t>ORD000413</t>
  </si>
  <si>
    <t>michael.taylor@gmail.com</t>
  </si>
  <si>
    <t>PROD8370</t>
  </si>
  <si>
    <t>ORD000414</t>
  </si>
  <si>
    <t>john.johnson@gmail.com</t>
  </si>
  <si>
    <t>PROD3599</t>
  </si>
  <si>
    <t>ORD000415</t>
  </si>
  <si>
    <t>jason.arellano@outlook.com</t>
  </si>
  <si>
    <t>PROD9766</t>
  </si>
  <si>
    <t>ORD000416</t>
  </si>
  <si>
    <t>PROD5153</t>
  </si>
  <si>
    <t>ORD000417</t>
  </si>
  <si>
    <t>ryan.haas@outlook.com</t>
  </si>
  <si>
    <t>PROD7956</t>
  </si>
  <si>
    <t>ORD000418</t>
  </si>
  <si>
    <t>robert.taylor@outlook.com</t>
  </si>
  <si>
    <t>PROD6666</t>
  </si>
  <si>
    <t>ORD000419</t>
  </si>
  <si>
    <t>PROD9597</t>
  </si>
  <si>
    <t>ORD000420</t>
  </si>
  <si>
    <t>brent.miranda@yahoo.com</t>
  </si>
  <si>
    <t>PROD5750</t>
  </si>
  <si>
    <t>ORD000421</t>
  </si>
  <si>
    <t>teresa.powell@gmail.com</t>
  </si>
  <si>
    <t>PROD2326</t>
  </si>
  <si>
    <t>ORD000422</t>
  </si>
  <si>
    <t>linda.obrien@yahoo.com</t>
  </si>
  <si>
    <t>PROD5823</t>
  </si>
  <si>
    <t>ORD000423</t>
  </si>
  <si>
    <t>PROD6044</t>
  </si>
  <si>
    <t>ORD000424</t>
  </si>
  <si>
    <t>kathy.perkins@hotmail.com</t>
  </si>
  <si>
    <t>PROD8020</t>
  </si>
  <si>
    <t>ORD000425</t>
  </si>
  <si>
    <t>PROD7769</t>
  </si>
  <si>
    <t>ORD000426</t>
  </si>
  <si>
    <t>michael.malone@hotmail.com</t>
  </si>
  <si>
    <t>PROD1793</t>
  </si>
  <si>
    <t>ORD000427</t>
  </si>
  <si>
    <t>ORD000428</t>
  </si>
  <si>
    <t>PROD7662</t>
  </si>
  <si>
    <t>ORD000429</t>
  </si>
  <si>
    <t>PROD3236</t>
  </si>
  <si>
    <t>ORD000430</t>
  </si>
  <si>
    <t>eric.pugh@gmail.com</t>
  </si>
  <si>
    <t>PROD4507</t>
  </si>
  <si>
    <t>ORD000431</t>
  </si>
  <si>
    <t>jennifer.stevens@outlook.com</t>
  </si>
  <si>
    <t>PROD2673</t>
  </si>
  <si>
    <t>ORD000432</t>
  </si>
  <si>
    <t>PROD2046</t>
  </si>
  <si>
    <t>ORD000433</t>
  </si>
  <si>
    <t>PROD7692</t>
  </si>
  <si>
    <t>ORD000434</t>
  </si>
  <si>
    <t>PROD5069</t>
  </si>
  <si>
    <t>ORD000435</t>
  </si>
  <si>
    <t>PROD1265</t>
  </si>
  <si>
    <t>ORD000436</t>
  </si>
  <si>
    <t>brenda.quinn@hotmail.com</t>
  </si>
  <si>
    <t>PROD4979</t>
  </si>
  <si>
    <t>ORD000437</t>
  </si>
  <si>
    <t>PROD5444</t>
  </si>
  <si>
    <t>ORD000438</t>
  </si>
  <si>
    <t>PROD9392</t>
  </si>
  <si>
    <t>ORD000439</t>
  </si>
  <si>
    <t>edward.thomas@yahoo.com</t>
  </si>
  <si>
    <t>PROD2654</t>
  </si>
  <si>
    <t>ORD000440</t>
  </si>
  <si>
    <t>john.jenkins@hotmail.com</t>
  </si>
  <si>
    <t>PROD9036</t>
  </si>
  <si>
    <t>ORD000441</t>
  </si>
  <si>
    <t>PROD1599</t>
  </si>
  <si>
    <t>ORD000442</t>
  </si>
  <si>
    <t>grace.jenkins@hotmail.com</t>
  </si>
  <si>
    <t>PROD1847</t>
  </si>
  <si>
    <t>ORD000443</t>
  </si>
  <si>
    <t>victoria.campbell@outlook.com</t>
  </si>
  <si>
    <t>PROD5110</t>
  </si>
  <si>
    <t>ORD000444</t>
  </si>
  <si>
    <t>PROD1404</t>
  </si>
  <si>
    <t>ORD000445</t>
  </si>
  <si>
    <t>PROD4906</t>
  </si>
  <si>
    <t>ORD000446</t>
  </si>
  <si>
    <t>diane.ball@hotmail.com</t>
  </si>
  <si>
    <t>PROD4017</t>
  </si>
  <si>
    <t>ORD000447</t>
  </si>
  <si>
    <t>PROD6687</t>
  </si>
  <si>
    <t>ORD000448</t>
  </si>
  <si>
    <t>ryan.alvarado@outlook.com</t>
  </si>
  <si>
    <t>PROD8218</t>
  </si>
  <si>
    <t>ORD000449</t>
  </si>
  <si>
    <t>heather.knapp@outlook.com</t>
  </si>
  <si>
    <t>PROD1102</t>
  </si>
  <si>
    <t>ORD000450</t>
  </si>
  <si>
    <t>matthew.oliver@gmail.com</t>
  </si>
  <si>
    <t>PROD2376</t>
  </si>
  <si>
    <t>ORD000451</t>
  </si>
  <si>
    <t>sarah.campbell@outlook.com</t>
  </si>
  <si>
    <t>PROD9835</t>
  </si>
  <si>
    <t>ORD000452</t>
  </si>
  <si>
    <t>PROD9719</t>
  </si>
  <si>
    <t>ORD000453</t>
  </si>
  <si>
    <t>ashlee.brown@hotmail.com</t>
  </si>
  <si>
    <t>PROD6179</t>
  </si>
  <si>
    <t>ORD000454</t>
  </si>
  <si>
    <t>eric.west@outlook.com</t>
  </si>
  <si>
    <t>PROD5531</t>
  </si>
  <si>
    <t>ORD000455</t>
  </si>
  <si>
    <t>PROD7603</t>
  </si>
  <si>
    <t>ORD000456</t>
  </si>
  <si>
    <t>jeffrey.wood@yahoo.com</t>
  </si>
  <si>
    <t>PROD1309</t>
  </si>
  <si>
    <t>ORD000457</t>
  </si>
  <si>
    <t>lynn.carroll@yahoo.com</t>
  </si>
  <si>
    <t>PROD2927</t>
  </si>
  <si>
    <t>ORD000458</t>
  </si>
  <si>
    <t>desiree.taylor@outlook.com</t>
  </si>
  <si>
    <t>PROD7338</t>
  </si>
  <si>
    <t>ORD000459</t>
  </si>
  <si>
    <t>PROD9487</t>
  </si>
  <si>
    <t>ORD000460</t>
  </si>
  <si>
    <t>james.rodriguez@outlook.com</t>
  </si>
  <si>
    <t>PROD2400</t>
  </si>
  <si>
    <t>ORD000461</t>
  </si>
  <si>
    <t>PROD6563</t>
  </si>
  <si>
    <t>ORD000462</t>
  </si>
  <si>
    <t>john.hernandez@outlook.com</t>
  </si>
  <si>
    <t>PROD4871</t>
  </si>
  <si>
    <t>ORD000463</t>
  </si>
  <si>
    <t>christian.curtis@outlook.com</t>
  </si>
  <si>
    <t>PROD2783</t>
  </si>
  <si>
    <t>ORD000464</t>
  </si>
  <si>
    <t>PROD3832</t>
  </si>
  <si>
    <t>ORD000465</t>
  </si>
  <si>
    <t>amanda.brooks@hotmail.com</t>
  </si>
  <si>
    <t>ORD000466</t>
  </si>
  <si>
    <t>PROD3387</t>
  </si>
  <si>
    <t>ORD000467</t>
  </si>
  <si>
    <t>benjamin.jones@gmail.com</t>
  </si>
  <si>
    <t>PROD4057</t>
  </si>
  <si>
    <t>ORD000468</t>
  </si>
  <si>
    <t>john.gray@outlook.com</t>
  </si>
  <si>
    <t>PROD1615</t>
  </si>
  <si>
    <t>ORD000469</t>
  </si>
  <si>
    <t>ashley.williams@gmail.com</t>
  </si>
  <si>
    <t>PROD3762</t>
  </si>
  <si>
    <t>ORD000470</t>
  </si>
  <si>
    <t>rachel.fitzgerald@gmail.com</t>
  </si>
  <si>
    <t>PROD9818</t>
  </si>
  <si>
    <t>ORD000471</t>
  </si>
  <si>
    <t>brendan.hopkins@gmail.com</t>
  </si>
  <si>
    <t>PROD7355</t>
  </si>
  <si>
    <t>ORD000472</t>
  </si>
  <si>
    <t>PROD3823</t>
  </si>
  <si>
    <t>ORD000473</t>
  </si>
  <si>
    <t>pamela.williams@outlook.com</t>
  </si>
  <si>
    <t>PROD7597</t>
  </si>
  <si>
    <t>ORD000474</t>
  </si>
  <si>
    <t>eric.ruiz@outlook.com</t>
  </si>
  <si>
    <t>PROD4582</t>
  </si>
  <si>
    <t>ORD000475</t>
  </si>
  <si>
    <t>trevor.webb@yahoo.com</t>
  </si>
  <si>
    <t>PROD8586</t>
  </si>
  <si>
    <t>ORD000476</t>
  </si>
  <si>
    <t>john.wright@hotmail.com</t>
  </si>
  <si>
    <t>PROD2900</t>
  </si>
  <si>
    <t>ORD000477</t>
  </si>
  <si>
    <t>adrienne.campbell@yahoo.com</t>
  </si>
  <si>
    <t>PROD9178</t>
  </si>
  <si>
    <t>ORD000478</t>
  </si>
  <si>
    <t>PROD9987</t>
  </si>
  <si>
    <t>ORD000479</t>
  </si>
  <si>
    <t>rebecca.garcia@outlook.com</t>
  </si>
  <si>
    <t>PROD3010</t>
  </si>
  <si>
    <t>ORD000480</t>
  </si>
  <si>
    <t>jeremy.nelson@yahoo.com</t>
  </si>
  <si>
    <t>PROD5724</t>
  </si>
  <si>
    <t>ORD000481</t>
  </si>
  <si>
    <t>PROD2199</t>
  </si>
  <si>
    <t>ORD000482</t>
  </si>
  <si>
    <t>PROD8986</t>
  </si>
  <si>
    <t>ORD000483</t>
  </si>
  <si>
    <t>PROD9356</t>
  </si>
  <si>
    <t>ORD000484</t>
  </si>
  <si>
    <t>sandra.gutierrez@yahoo.com</t>
  </si>
  <si>
    <t>ORD000485</t>
  </si>
  <si>
    <t>jason.gonzalez@gmail.com</t>
  </si>
  <si>
    <t>PROD6372</t>
  </si>
  <si>
    <t>ORD000486</t>
  </si>
  <si>
    <t>nancy.meyers@gmail.com</t>
  </si>
  <si>
    <t>PROD7118</t>
  </si>
  <si>
    <t>ORD000487</t>
  </si>
  <si>
    <t>PROD2998</t>
  </si>
  <si>
    <t>ORD000488</t>
  </si>
  <si>
    <t>PROD3036</t>
  </si>
  <si>
    <t>ORD000489</t>
  </si>
  <si>
    <t>cassandra.king@hotmail.com</t>
  </si>
  <si>
    <t>PROD5753</t>
  </si>
  <si>
    <t>ORD000490</t>
  </si>
  <si>
    <t>elizabeth.thompson@yahoo.com</t>
  </si>
  <si>
    <t>PROD8233</t>
  </si>
  <si>
    <t>ORD000491</t>
  </si>
  <si>
    <t>PROD2886</t>
  </si>
  <si>
    <t>ORD000492</t>
  </si>
  <si>
    <t>michael.smith@yahoo.com</t>
  </si>
  <si>
    <t>PROD1426</t>
  </si>
  <si>
    <t>ORD000493</t>
  </si>
  <si>
    <t>debra.mejia@gmail.com</t>
  </si>
  <si>
    <t>PROD7518</t>
  </si>
  <si>
    <t>ORD000494</t>
  </si>
  <si>
    <t>PROD8742</t>
  </si>
  <si>
    <t>ORD000495</t>
  </si>
  <si>
    <t>michael.miller@hotmail.com</t>
  </si>
  <si>
    <t>PROD1256</t>
  </si>
  <si>
    <t>ORD000496</t>
  </si>
  <si>
    <t>lisa.gordon@yahoo.com</t>
  </si>
  <si>
    <t>PROD8388</t>
  </si>
  <si>
    <t>ORD000497</t>
  </si>
  <si>
    <t>PROD9180</t>
  </si>
  <si>
    <t>ORD000498</t>
  </si>
  <si>
    <t>PROD2287</t>
  </si>
  <si>
    <t>ORD000499</t>
  </si>
  <si>
    <t>PROD4241</t>
  </si>
  <si>
    <t>ORD000500</t>
  </si>
  <si>
    <t>PROD3370</t>
  </si>
  <si>
    <t>ORD000501</t>
  </si>
  <si>
    <t>michael.larson@outlook.com</t>
  </si>
  <si>
    <t>PROD5386</t>
  </si>
  <si>
    <t>ORD000502</t>
  </si>
  <si>
    <t>sherry.hawkins@outlook.com</t>
  </si>
  <si>
    <t>PROD5331</t>
  </si>
  <si>
    <t>ORD000503</t>
  </si>
  <si>
    <t>PROD1544</t>
  </si>
  <si>
    <t>ORD000504</t>
  </si>
  <si>
    <t>melissa.clark@hotmail.com</t>
  </si>
  <si>
    <t>PROD5904</t>
  </si>
  <si>
    <t>ORD000505</t>
  </si>
  <si>
    <t>PROD9814</t>
  </si>
  <si>
    <t>ORD000506</t>
  </si>
  <si>
    <t>jason.ochoa@gmail.com</t>
  </si>
  <si>
    <t>PROD3892</t>
  </si>
  <si>
    <t>ORD000507</t>
  </si>
  <si>
    <t>melissa.bennett@outlook.com</t>
  </si>
  <si>
    <t>PROD4694</t>
  </si>
  <si>
    <t>ORD000508</t>
  </si>
  <si>
    <t>michael.gibson@hotmail.com</t>
  </si>
  <si>
    <t>PROD4693</t>
  </si>
  <si>
    <t>ORD000509</t>
  </si>
  <si>
    <t>PROD8127</t>
  </si>
  <si>
    <t>ORD000510</t>
  </si>
  <si>
    <t>brittany.morales@yahoo.com</t>
  </si>
  <si>
    <t>PROD8617</t>
  </si>
  <si>
    <t>ORD000511</t>
  </si>
  <si>
    <t>PROD3945</t>
  </si>
  <si>
    <t>ORD000512</t>
  </si>
  <si>
    <t>mason.mccoy@outlook.com</t>
  </si>
  <si>
    <t>PROD3675</t>
  </si>
  <si>
    <t>ORD000513</t>
  </si>
  <si>
    <t>natalie.nelson@hotmail.com</t>
  </si>
  <si>
    <t>ORD000514</t>
  </si>
  <si>
    <t>monique.ho@outlook.com</t>
  </si>
  <si>
    <t>PROD6228</t>
  </si>
  <si>
    <t>ORD000515</t>
  </si>
  <si>
    <t>PROD2095</t>
  </si>
  <si>
    <t>ORD000516</t>
  </si>
  <si>
    <t>sara.bennett@yahoo.com</t>
  </si>
  <si>
    <t>PROD9471</t>
  </si>
  <si>
    <t>ORD000517</t>
  </si>
  <si>
    <t>PROD5296</t>
  </si>
  <si>
    <t>ORD000518</t>
  </si>
  <si>
    <t>PROD9711</t>
  </si>
  <si>
    <t>ORD000519</t>
  </si>
  <si>
    <t>PROD3733</t>
  </si>
  <si>
    <t>ORD000520</t>
  </si>
  <si>
    <t>PROD2159</t>
  </si>
  <si>
    <t>ORD000521</t>
  </si>
  <si>
    <t>jason.allen@outlook.com</t>
  </si>
  <si>
    <t>PROD3458</t>
  </si>
  <si>
    <t>ORD000522</t>
  </si>
  <si>
    <t>connie.hernandez@gmail.com</t>
  </si>
  <si>
    <t>PROD1614</t>
  </si>
  <si>
    <t>ORD000523</t>
  </si>
  <si>
    <t>PROD5119</t>
  </si>
  <si>
    <t>ORD000524</t>
  </si>
  <si>
    <t>ashley.bailey@gmail.com</t>
  </si>
  <si>
    <t>PROD7696</t>
  </si>
  <si>
    <t>ORD000525</t>
  </si>
  <si>
    <t>PROD9899</t>
  </si>
  <si>
    <t>ORD000526</t>
  </si>
  <si>
    <t>maria.nelson@yahoo.com</t>
  </si>
  <si>
    <t>PROD6133</t>
  </si>
  <si>
    <t>ORD000527</t>
  </si>
  <si>
    <t>alexis.dawson@yahoo.com</t>
  </si>
  <si>
    <t>PROD6326</t>
  </si>
  <si>
    <t>ORD000528</t>
  </si>
  <si>
    <t>jennifer.harris@hotmail.com</t>
  </si>
  <si>
    <t>PROD9162</t>
  </si>
  <si>
    <t>ORD000529</t>
  </si>
  <si>
    <t>holly.johns@gmail.com</t>
  </si>
  <si>
    <t>PROD4760</t>
  </si>
  <si>
    <t>ORD000530</t>
  </si>
  <si>
    <t>PROD9249</t>
  </si>
  <si>
    <t>ORD000531</t>
  </si>
  <si>
    <t>daniel.butler@yahoo.com</t>
  </si>
  <si>
    <t>PROD9045</t>
  </si>
  <si>
    <t>ORD000532</t>
  </si>
  <si>
    <t>devin.parsons@gmail.com</t>
  </si>
  <si>
    <t>PROD7679</t>
  </si>
  <si>
    <t>ORD000533</t>
  </si>
  <si>
    <t>joel.clark@gmail.com</t>
  </si>
  <si>
    <t>PROD2973</t>
  </si>
  <si>
    <t>ORD000534</t>
  </si>
  <si>
    <t>alexandra.carter@yahoo.com</t>
  </si>
  <si>
    <t>PROD2994</t>
  </si>
  <si>
    <t>ORD000535</t>
  </si>
  <si>
    <t>autumn.may@yahoo.com</t>
  </si>
  <si>
    <t>PROD7427</t>
  </si>
  <si>
    <t>ORD000536</t>
  </si>
  <si>
    <t>rose.evans@hotmail.com</t>
  </si>
  <si>
    <t>PROD6827</t>
  </si>
  <si>
    <t>ORD000537</t>
  </si>
  <si>
    <t>robert.barton@yahoo.com</t>
  </si>
  <si>
    <t>PROD6077</t>
  </si>
  <si>
    <t>ORD000538</t>
  </si>
  <si>
    <t>PROD2624</t>
  </si>
  <si>
    <t>ORD000539</t>
  </si>
  <si>
    <t>PROD7930</t>
  </si>
  <si>
    <t>ORD000540</t>
  </si>
  <si>
    <t>PROD3741</t>
  </si>
  <si>
    <t>ORD000541</t>
  </si>
  <si>
    <t>marcus.knapp@hotmail.com</t>
  </si>
  <si>
    <t>PROD9335</t>
  </si>
  <si>
    <t>ORD000542</t>
  </si>
  <si>
    <t>dawn.kelly@outlook.com</t>
  </si>
  <si>
    <t>PROD4311</t>
  </si>
  <si>
    <t>ORD000543</t>
  </si>
  <si>
    <t>PROD1681</t>
  </si>
  <si>
    <t>ORD000544</t>
  </si>
  <si>
    <t>PROD8217</t>
  </si>
  <si>
    <t>ORD000545</t>
  </si>
  <si>
    <t>thomas.coleman@outlook.com</t>
  </si>
  <si>
    <t>PROD2810</t>
  </si>
  <si>
    <t>ORD000546</t>
  </si>
  <si>
    <t>PROD7462</t>
  </si>
  <si>
    <t>ORD000547</t>
  </si>
  <si>
    <t>dana.proctor@gmail.com</t>
  </si>
  <si>
    <t>PROD1862</t>
  </si>
  <si>
    <t>ORD000548</t>
  </si>
  <si>
    <t>lindsey.greer@gmail.com</t>
  </si>
  <si>
    <t>PROD5686</t>
  </si>
  <si>
    <t>ORD000549</t>
  </si>
  <si>
    <t>PROD7430</t>
  </si>
  <si>
    <t>ORD000550</t>
  </si>
  <si>
    <t>PROD2023</t>
  </si>
  <si>
    <t>ORD000551</t>
  </si>
  <si>
    <t>PROD4746</t>
  </si>
  <si>
    <t>ORD000552</t>
  </si>
  <si>
    <t>thomas.singleton@yahoo.com</t>
  </si>
  <si>
    <t>PROD1047</t>
  </si>
  <si>
    <t>ORD000553</t>
  </si>
  <si>
    <t>william.taylor@gmail.com</t>
  </si>
  <si>
    <t>PROD1194</t>
  </si>
  <si>
    <t>ORD000554</t>
  </si>
  <si>
    <t>michael.harris@hotmail.com</t>
  </si>
  <si>
    <t>PROD8196</t>
  </si>
  <si>
    <t>ORD000555</t>
  </si>
  <si>
    <t>kimberly.frye@outlook.com</t>
  </si>
  <si>
    <t>PROD7703</t>
  </si>
  <si>
    <t>ORD000556</t>
  </si>
  <si>
    <t>jacqueline.garcia@yahoo.com</t>
  </si>
  <si>
    <t>PROD2573</t>
  </si>
  <si>
    <t>ORD000557</t>
  </si>
  <si>
    <t>brian.parker@yahoo.com</t>
  </si>
  <si>
    <t>PROD9980</t>
  </si>
  <si>
    <t>ORD000558</t>
  </si>
  <si>
    <t>PROD3582</t>
  </si>
  <si>
    <t>ORD000559</t>
  </si>
  <si>
    <t>joseph.davis@gmail.com</t>
  </si>
  <si>
    <t>PROD3121</t>
  </si>
  <si>
    <t>ORD000560</t>
  </si>
  <si>
    <t>PROD5774</t>
  </si>
  <si>
    <t>ORD000561</t>
  </si>
  <si>
    <t>theresa.arnold@gmail.com</t>
  </si>
  <si>
    <t>PROD3565</t>
  </si>
  <si>
    <t>ORD000562</t>
  </si>
  <si>
    <t>alexander.bennett@yahoo.com</t>
  </si>
  <si>
    <t>PROD4601</t>
  </si>
  <si>
    <t>ORD000563</t>
  </si>
  <si>
    <t>PROD6878</t>
  </si>
  <si>
    <t>ORD000564</t>
  </si>
  <si>
    <t>PROD4826</t>
  </si>
  <si>
    <t>ORD000565</t>
  </si>
  <si>
    <t>PROD5710</t>
  </si>
  <si>
    <t>ORD000566</t>
  </si>
  <si>
    <t>PROD8739</t>
  </si>
  <si>
    <t>ORD000567</t>
  </si>
  <si>
    <t>adam.hayes@yahoo.com</t>
  </si>
  <si>
    <t>PROD3806</t>
  </si>
  <si>
    <t>ORD000568</t>
  </si>
  <si>
    <t>PROD9593</t>
  </si>
  <si>
    <t>ORD000569</t>
  </si>
  <si>
    <t>PROD2826</t>
  </si>
  <si>
    <t>ORD000570</t>
  </si>
  <si>
    <t>joshua.rivera@yahoo.com</t>
  </si>
  <si>
    <t>PROD9682</t>
  </si>
  <si>
    <t>ORD000571</t>
  </si>
  <si>
    <t>PROD3018</t>
  </si>
  <si>
    <t>ORD000572</t>
  </si>
  <si>
    <t>PROD2914</t>
  </si>
  <si>
    <t>ORD000573</t>
  </si>
  <si>
    <t>ORD000574</t>
  </si>
  <si>
    <t>christine.johnston@gmail.com</t>
  </si>
  <si>
    <t>PROD9205</t>
  </si>
  <si>
    <t>ORD000575</t>
  </si>
  <si>
    <t>meghan.bryant@outlook.com</t>
  </si>
  <si>
    <t>PROD9591</t>
  </si>
  <si>
    <t>ORD000576</t>
  </si>
  <si>
    <t>PROD6920</t>
  </si>
  <si>
    <t>ORD000577</t>
  </si>
  <si>
    <t>carlos.king@gmail.com</t>
  </si>
  <si>
    <t>ORD000578</t>
  </si>
  <si>
    <t>beverly.nelson@outlook.com</t>
  </si>
  <si>
    <t>PROD1707</t>
  </si>
  <si>
    <t>ORD000579</t>
  </si>
  <si>
    <t>PROD8374</t>
  </si>
  <si>
    <t>ORD000580</t>
  </si>
  <si>
    <t>dalton.nelson@hotmail.com</t>
  </si>
  <si>
    <t>PROD6050</t>
  </si>
  <si>
    <t>ORD000581</t>
  </si>
  <si>
    <t>ellen.lewis@hotmail.com</t>
  </si>
  <si>
    <t>PROD5637</t>
  </si>
  <si>
    <t>ORD000582</t>
  </si>
  <si>
    <t>jeffrey.owen@yahoo.com</t>
  </si>
  <si>
    <t>PROD9140</t>
  </si>
  <si>
    <t>ORD000583</t>
  </si>
  <si>
    <t>anthony.jacobs@outlook.com</t>
  </si>
  <si>
    <t>PROD5438</t>
  </si>
  <si>
    <t>ORD000584</t>
  </si>
  <si>
    <t>PROD3480</t>
  </si>
  <si>
    <t>ORD000585</t>
  </si>
  <si>
    <t>makayla.lee@hotmail.com</t>
  </si>
  <si>
    <t>PROD2165</t>
  </si>
  <si>
    <t>ORD000586</t>
  </si>
  <si>
    <t>PROD9761</t>
  </si>
  <si>
    <t>ORD000587</t>
  </si>
  <si>
    <t>crystal.guerrero@gmail.com</t>
  </si>
  <si>
    <t>PROD9668</t>
  </si>
  <si>
    <t>ORD000588</t>
  </si>
  <si>
    <t>PROD7574</t>
  </si>
  <si>
    <t>ORD000589</t>
  </si>
  <si>
    <t>PROD6597</t>
  </si>
  <si>
    <t>ORD000590</t>
  </si>
  <si>
    <t>PROD5152</t>
  </si>
  <si>
    <t>ORD000591</t>
  </si>
  <si>
    <t>dawn.harris@yahoo.com</t>
  </si>
  <si>
    <t>ORD000592</t>
  </si>
  <si>
    <t>jennifer.cooley@outlook.com</t>
  </si>
  <si>
    <t>PROD7026</t>
  </si>
  <si>
    <t>ORD000593</t>
  </si>
  <si>
    <t>kimberly.stevens@gmail.com</t>
  </si>
  <si>
    <t>PROD3356</t>
  </si>
  <si>
    <t>ORD000594</t>
  </si>
  <si>
    <t>PROD3246</t>
  </si>
  <si>
    <t>ORD000595</t>
  </si>
  <si>
    <t>tammy.stokes@hotmail.com</t>
  </si>
  <si>
    <t>PROD1011</t>
  </si>
  <si>
    <t>ORD000596</t>
  </si>
  <si>
    <t>PROD1262</t>
  </si>
  <si>
    <t>ORD000597</t>
  </si>
  <si>
    <t>ORD000598</t>
  </si>
  <si>
    <t>thomas.smith@outlook.com</t>
  </si>
  <si>
    <t>PROD6816</t>
  </si>
  <si>
    <t>ORD000599</t>
  </si>
  <si>
    <t>natasha.young@hotmail.com</t>
  </si>
  <si>
    <t>PROD1690</t>
  </si>
  <si>
    <t>ORD000600</t>
  </si>
  <si>
    <t>martha.mahoney@outlook.com</t>
  </si>
  <si>
    <t>PROD2885</t>
  </si>
  <si>
    <t>ORD000601</t>
  </si>
  <si>
    <t>kristi.butler@outlook.com</t>
  </si>
  <si>
    <t>PROD3715</t>
  </si>
  <si>
    <t>ORD000602</t>
  </si>
  <si>
    <t>megan.mcmahon@outlook.com</t>
  </si>
  <si>
    <t>PROD6812</t>
  </si>
  <si>
    <t>ORD000603</t>
  </si>
  <si>
    <t>lisa.taylor@yahoo.com</t>
  </si>
  <si>
    <t>PROD9596</t>
  </si>
  <si>
    <t>ORD000604</t>
  </si>
  <si>
    <t>PROD9969</t>
  </si>
  <si>
    <t>ORD000605</t>
  </si>
  <si>
    <t>kevin.lowery@gmail.com</t>
  </si>
  <si>
    <t>PROD3620</t>
  </si>
  <si>
    <t>ORD000606</t>
  </si>
  <si>
    <t>PROD8850</t>
  </si>
  <si>
    <t>ORD000607</t>
  </si>
  <si>
    <t>PROD1977</t>
  </si>
  <si>
    <t>ORD000608</t>
  </si>
  <si>
    <t>PROD3086</t>
  </si>
  <si>
    <t>ORD000609</t>
  </si>
  <si>
    <t>PROD5285</t>
  </si>
  <si>
    <t>ORD000610</t>
  </si>
  <si>
    <t>angela.baker@yahoo.com</t>
  </si>
  <si>
    <t>PROD6525</t>
  </si>
  <si>
    <t>ORD000611</t>
  </si>
  <si>
    <t>PROD7488</t>
  </si>
  <si>
    <t>ORD000612</t>
  </si>
  <si>
    <t>PROD9260</t>
  </si>
  <si>
    <t>ORD000613</t>
  </si>
  <si>
    <t>brenda.ryan@outlook.com</t>
  </si>
  <si>
    <t>PROD3484</t>
  </si>
  <si>
    <t>ORD000614</t>
  </si>
  <si>
    <t>PROD4620</t>
  </si>
  <si>
    <t>ORD000615</t>
  </si>
  <si>
    <t>megan.miranda@gmail.com</t>
  </si>
  <si>
    <t>PROD4682</t>
  </si>
  <si>
    <t>ORD000616</t>
  </si>
  <si>
    <t>gloria.howard@hotmail.com</t>
  </si>
  <si>
    <t>PROD4359</t>
  </si>
  <si>
    <t>ORD000617</t>
  </si>
  <si>
    <t>PROD6394</t>
  </si>
  <si>
    <t>ORD000618</t>
  </si>
  <si>
    <t>dakota.clark@outlook.com</t>
  </si>
  <si>
    <t>PROD6806</t>
  </si>
  <si>
    <t>ORD000619</t>
  </si>
  <si>
    <t>PROD9523</t>
  </si>
  <si>
    <t>ORD000620</t>
  </si>
  <si>
    <t>PROD1419</t>
  </si>
  <si>
    <t>ORD000621</t>
  </si>
  <si>
    <t>PROD2989</t>
  </si>
  <si>
    <t>ORD000622</t>
  </si>
  <si>
    <t>tyler.hudson@yahoo.com</t>
  </si>
  <si>
    <t>PROD4297</t>
  </si>
  <si>
    <t>ORD000623</t>
  </si>
  <si>
    <t>PROD8460</t>
  </si>
  <si>
    <t>ORD000624</t>
  </si>
  <si>
    <t>PROD3185</t>
  </si>
  <si>
    <t>ORD000625</t>
  </si>
  <si>
    <t>PROD6765</t>
  </si>
  <si>
    <t>ORD000626</t>
  </si>
  <si>
    <t>ORD000627</t>
  </si>
  <si>
    <t>wanda.harrison@outlook.com</t>
  </si>
  <si>
    <t>PROD6551</t>
  </si>
  <si>
    <t>ORD000628</t>
  </si>
  <si>
    <t>richard.martin@yahoo.com</t>
  </si>
  <si>
    <t>PROD2474</t>
  </si>
  <si>
    <t>ORD000629</t>
  </si>
  <si>
    <t>PROD9784</t>
  </si>
  <si>
    <t>ORD000630</t>
  </si>
  <si>
    <t>travis.payne@yahoo.com</t>
  </si>
  <si>
    <t>PROD1616</t>
  </si>
  <si>
    <t>ORD000631</t>
  </si>
  <si>
    <t>PROD5509</t>
  </si>
  <si>
    <t>ORD000632</t>
  </si>
  <si>
    <t>darlene.gregory@gmail.com</t>
  </si>
  <si>
    <t>PROD7953</t>
  </si>
  <si>
    <t>ORD000633</t>
  </si>
  <si>
    <t>christopher.richardson@hotmail.com</t>
  </si>
  <si>
    <t>PROD9701</t>
  </si>
  <si>
    <t>ORD000634</t>
  </si>
  <si>
    <t>PROD5534</t>
  </si>
  <si>
    <t>ORD000635</t>
  </si>
  <si>
    <t>antonio.williams@hotmail.com</t>
  </si>
  <si>
    <t>PROD4860</t>
  </si>
  <si>
    <t>ORD000636</t>
  </si>
  <si>
    <t>debbie.thomas@yahoo.com</t>
  </si>
  <si>
    <t>ORD000637</t>
  </si>
  <si>
    <t>todd.strong@yahoo.com</t>
  </si>
  <si>
    <t>PROD8620</t>
  </si>
  <si>
    <t>ORD000638</t>
  </si>
  <si>
    <t>gregory.williams@yahoo.com</t>
  </si>
  <si>
    <t>PROD6375</t>
  </si>
  <si>
    <t>ORD000639</t>
  </si>
  <si>
    <t>PROD6382</t>
  </si>
  <si>
    <t>ORD000640</t>
  </si>
  <si>
    <t>PROD6443</t>
  </si>
  <si>
    <t>ORD000641</t>
  </si>
  <si>
    <t>PROD6093</t>
  </si>
  <si>
    <t>ORD000642</t>
  </si>
  <si>
    <t>aaron.collier@gmail.com</t>
  </si>
  <si>
    <t>ORD000643</t>
  </si>
  <si>
    <t>PROD1031</t>
  </si>
  <si>
    <t>ORD000644</t>
  </si>
  <si>
    <t>joseph.robinson@outlook.com</t>
  </si>
  <si>
    <t>PROD7504</t>
  </si>
  <si>
    <t>ORD000645</t>
  </si>
  <si>
    <t>monica.graves@gmail.com</t>
  </si>
  <si>
    <t>PROD4223</t>
  </si>
  <si>
    <t>ORD000646</t>
  </si>
  <si>
    <t>ryan.reed@hotmail.com</t>
  </si>
  <si>
    <t>PROD5238</t>
  </si>
  <si>
    <t>ORD000647</t>
  </si>
  <si>
    <t>PROD6799</t>
  </si>
  <si>
    <t>ORD000648</t>
  </si>
  <si>
    <t>PROD9932</t>
  </si>
  <si>
    <t>ORD000649</t>
  </si>
  <si>
    <t>tammy.hess@outlook.com</t>
  </si>
  <si>
    <t>PROD3747</t>
  </si>
  <si>
    <t>ORD000650</t>
  </si>
  <si>
    <t>PROD4338</t>
  </si>
  <si>
    <t>ORD000651</t>
  </si>
  <si>
    <t>ORD000652</t>
  </si>
  <si>
    <t>PROD2807</t>
  </si>
  <si>
    <t>ORD000653</t>
  </si>
  <si>
    <t>PROD6884</t>
  </si>
  <si>
    <t>ORD000654</t>
  </si>
  <si>
    <t>frances.bell@outlook.com</t>
  </si>
  <si>
    <t>PROD8745</t>
  </si>
  <si>
    <t>ORD000655</t>
  </si>
  <si>
    <t>PROD1380</t>
  </si>
  <si>
    <t>ORD000656</t>
  </si>
  <si>
    <t>patrick.park@hotmail.com</t>
  </si>
  <si>
    <t>PROD6481</t>
  </si>
  <si>
    <t>ORD000657</t>
  </si>
  <si>
    <t>stephanie.wilson@hotmail.com</t>
  </si>
  <si>
    <t>PROD8506</t>
  </si>
  <si>
    <t>ORD000658</t>
  </si>
  <si>
    <t>PROD9796</t>
  </si>
  <si>
    <t>ORD000659</t>
  </si>
  <si>
    <t>ORD000660</t>
  </si>
  <si>
    <t>derek.reynolds@outlook.com</t>
  </si>
  <si>
    <t>PROD6415</t>
  </si>
  <si>
    <t>ORD000661</t>
  </si>
  <si>
    <t>PROD5822</t>
  </si>
  <si>
    <t>ORD000662</t>
  </si>
  <si>
    <t>kathleen.anderson@yahoo.com</t>
  </si>
  <si>
    <t>PROD7157</t>
  </si>
  <si>
    <t>ORD000663</t>
  </si>
  <si>
    <t>edwin.summers@hotmail.com</t>
  </si>
  <si>
    <t>PROD1202</t>
  </si>
  <si>
    <t>ORD000664</t>
  </si>
  <si>
    <t>PROD8170</t>
  </si>
  <si>
    <t>ORD000665</t>
  </si>
  <si>
    <t>denise.wilcox@gmail.com</t>
  </si>
  <si>
    <t>PROD9945</t>
  </si>
  <si>
    <t>ORD000666</t>
  </si>
  <si>
    <t>PROD5770</t>
  </si>
  <si>
    <t>ORD000667</t>
  </si>
  <si>
    <t>PROD2848</t>
  </si>
  <si>
    <t>ORD000668</t>
  </si>
  <si>
    <t>daniel.mccarthy@yahoo.com</t>
  </si>
  <si>
    <t>PROD3958</t>
  </si>
  <si>
    <t>ORD000669</t>
  </si>
  <si>
    <t>PROD2293</t>
  </si>
  <si>
    <t>ORD000670</t>
  </si>
  <si>
    <t>elizabeth.hayes@outlook.com</t>
  </si>
  <si>
    <t>PROD6797</t>
  </si>
  <si>
    <t>ORD000671</t>
  </si>
  <si>
    <t>frank.lang@gmail.com</t>
  </si>
  <si>
    <t>PROD3720</t>
  </si>
  <si>
    <t>ORD000672</t>
  </si>
  <si>
    <t>PROD9483</t>
  </si>
  <si>
    <t>ORD000673</t>
  </si>
  <si>
    <t>laurie.chaney@outlook.com</t>
  </si>
  <si>
    <t>PROD3693</t>
  </si>
  <si>
    <t>ORD000674</t>
  </si>
  <si>
    <t>beth.anderson@outlook.com</t>
  </si>
  <si>
    <t>PROD6358</t>
  </si>
  <si>
    <t>ORD000675</t>
  </si>
  <si>
    <t>PROD1434</t>
  </si>
  <si>
    <t>ORD000676</t>
  </si>
  <si>
    <t>amanda.torres@outlook.com</t>
  </si>
  <si>
    <t>PROD1107</t>
  </si>
  <si>
    <t>ORD000677</t>
  </si>
  <si>
    <t>PROD6715</t>
  </si>
  <si>
    <t>ORD000678</t>
  </si>
  <si>
    <t>david.carter@yahoo.com</t>
  </si>
  <si>
    <t>PROD8071</t>
  </si>
  <si>
    <t>ORD000679</t>
  </si>
  <si>
    <t>PROD2029</t>
  </si>
  <si>
    <t>ORD000680</t>
  </si>
  <si>
    <t>PROD5816</t>
  </si>
  <si>
    <t>ORD000681</t>
  </si>
  <si>
    <t>PROD1211</t>
  </si>
  <si>
    <t>ORD000682</t>
  </si>
  <si>
    <t>PROD9448</t>
  </si>
  <si>
    <t>ORD000683</t>
  </si>
  <si>
    <t>PROD6940</t>
  </si>
  <si>
    <t>ORD000684</t>
  </si>
  <si>
    <t>willie.williams@hotmail.com</t>
  </si>
  <si>
    <t>PROD8517</t>
  </si>
  <si>
    <t>ORD000685</t>
  </si>
  <si>
    <t>PROD3986</t>
  </si>
  <si>
    <t>ORD000686</t>
  </si>
  <si>
    <t>jennifer.smith@gmail.com</t>
  </si>
  <si>
    <t>PROD3209</t>
  </si>
  <si>
    <t>ORD000687</t>
  </si>
  <si>
    <t>tanner.lloyd@gmail.com</t>
  </si>
  <si>
    <t>PROD3766</t>
  </si>
  <si>
    <t>ORD000688</t>
  </si>
  <si>
    <t>PROD5336</t>
  </si>
  <si>
    <t>ORD000689</t>
  </si>
  <si>
    <t>dominique.jensen@hotmail.com</t>
  </si>
  <si>
    <t>PROD2961</t>
  </si>
  <si>
    <t>ORD000690</t>
  </si>
  <si>
    <t>matthew.diaz@hotmail.com</t>
  </si>
  <si>
    <t>PROD6925</t>
  </si>
  <si>
    <t>ORD000691</t>
  </si>
  <si>
    <t>elizabeth.cobb@gmail.com</t>
  </si>
  <si>
    <t>PROD2136</t>
  </si>
  <si>
    <t>ORD000692</t>
  </si>
  <si>
    <t>PROD3322</t>
  </si>
  <si>
    <t>ORD000693</t>
  </si>
  <si>
    <t>PROD8674</t>
  </si>
  <si>
    <t>ORD000694</t>
  </si>
  <si>
    <t>PROD4099</t>
  </si>
  <si>
    <t>ORD000695</t>
  </si>
  <si>
    <t>micheal.hancock@outlook.com</t>
  </si>
  <si>
    <t>PROD1864</t>
  </si>
  <si>
    <t>ORD000696</t>
  </si>
  <si>
    <t>manuel.avila@yahoo.com</t>
  </si>
  <si>
    <t>PROD9263</t>
  </si>
  <si>
    <t>ORD000697</t>
  </si>
  <si>
    <t>patricia.callahan@yahoo.com</t>
  </si>
  <si>
    <t>PROD7056</t>
  </si>
  <si>
    <t>ORD000698</t>
  </si>
  <si>
    <t>PROD6022</t>
  </si>
  <si>
    <t>ORD000699</t>
  </si>
  <si>
    <t>david.espinoza@outlook.com</t>
  </si>
  <si>
    <t>PROD6905</t>
  </si>
  <si>
    <t>ORD000700</t>
  </si>
  <si>
    <t>brianna.jordan@gmail.com</t>
  </si>
  <si>
    <t>PROD3635</t>
  </si>
  <si>
    <t>ORD000701</t>
  </si>
  <si>
    <t>PROD4226</t>
  </si>
  <si>
    <t>ORD000702</t>
  </si>
  <si>
    <t>stacy.navarro@outlook.com</t>
  </si>
  <si>
    <t>PROD3140</t>
  </si>
  <si>
    <t>ORD000703</t>
  </si>
  <si>
    <t>eric.powell@outlook.com</t>
  </si>
  <si>
    <t>PROD6030</t>
  </si>
  <si>
    <t>ORD000704</t>
  </si>
  <si>
    <t>PROD7669</t>
  </si>
  <si>
    <t>ORD000705</t>
  </si>
  <si>
    <t>PROD8702</t>
  </si>
  <si>
    <t>ORD000706</t>
  </si>
  <si>
    <t>patrick.dickson@yahoo.com</t>
  </si>
  <si>
    <t>PROD7451</t>
  </si>
  <si>
    <t>ORD000707</t>
  </si>
  <si>
    <t>ORD000708</t>
  </si>
  <si>
    <t>PROD7592</t>
  </si>
  <si>
    <t>ORD000709</t>
  </si>
  <si>
    <t>ORD000710</t>
  </si>
  <si>
    <t>ORD000711</t>
  </si>
  <si>
    <t>PROD5274</t>
  </si>
  <si>
    <t>ORD000712</t>
  </si>
  <si>
    <t>melissa.rivera@gmail.com</t>
  </si>
  <si>
    <t>PROD2943</t>
  </si>
  <si>
    <t>ORD000713</t>
  </si>
  <si>
    <t>suzanne.gross@hotmail.com</t>
  </si>
  <si>
    <t>PROD7296</t>
  </si>
  <si>
    <t>ORD000714</t>
  </si>
  <si>
    <t>PROD3517</t>
  </si>
  <si>
    <t>ORD000715</t>
  </si>
  <si>
    <t>PROD4101</t>
  </si>
  <si>
    <t>ORD000716</t>
  </si>
  <si>
    <t>elizabeth.herrera@outlook.com</t>
  </si>
  <si>
    <t>PROD8144</t>
  </si>
  <si>
    <t>ORD000717</t>
  </si>
  <si>
    <t>grant.spencer@hotmail.com</t>
  </si>
  <si>
    <t>PROD9460</t>
  </si>
  <si>
    <t>ORD000718</t>
  </si>
  <si>
    <t>PROD7429</t>
  </si>
  <si>
    <t>ORD000719</t>
  </si>
  <si>
    <t>frank.brooks@gmail.com</t>
  </si>
  <si>
    <t>PROD9793</t>
  </si>
  <si>
    <t>ORD000720</t>
  </si>
  <si>
    <t>PROD3393</t>
  </si>
  <si>
    <t>ORD000721</t>
  </si>
  <si>
    <t>brittany.douglas@gmail.com</t>
  </si>
  <si>
    <t>PROD5134</t>
  </si>
  <si>
    <t>ORD000722</t>
  </si>
  <si>
    <t>PROD7141</t>
  </si>
  <si>
    <t>ORD000723</t>
  </si>
  <si>
    <t>jonathan.sparks@outlook.com</t>
  </si>
  <si>
    <t>PROD4346</t>
  </si>
  <si>
    <t>ORD000724</t>
  </si>
  <si>
    <t>sharon.watkins@outlook.com</t>
  </si>
  <si>
    <t>PROD1792</t>
  </si>
  <si>
    <t>ORD000725</t>
  </si>
  <si>
    <t>PROD9042</t>
  </si>
  <si>
    <t>ORD000726</t>
  </si>
  <si>
    <t>melissa.gibbs@hotmail.com</t>
  </si>
  <si>
    <t>PROD5071</t>
  </si>
  <si>
    <t>ORD000727</t>
  </si>
  <si>
    <t>PROD5426</t>
  </si>
  <si>
    <t>ORD000728</t>
  </si>
  <si>
    <t>PROD7975</t>
  </si>
  <si>
    <t>ORD000729</t>
  </si>
  <si>
    <t>PROD9720</t>
  </si>
  <si>
    <t>ORD000730</t>
  </si>
  <si>
    <t>PROD5939</t>
  </si>
  <si>
    <t>ORD000731</t>
  </si>
  <si>
    <t>hailey.barnes@hotmail.com</t>
  </si>
  <si>
    <t>PROD9048</t>
  </si>
  <si>
    <t>ORD000732</t>
  </si>
  <si>
    <t>gregory.kennedy@yahoo.com</t>
  </si>
  <si>
    <t>PROD6231</t>
  </si>
  <si>
    <t>ORD000733</t>
  </si>
  <si>
    <t>PROD6763</t>
  </si>
  <si>
    <t>ORD000734</t>
  </si>
  <si>
    <t>PROD1018</t>
  </si>
  <si>
    <t>ORD000735</t>
  </si>
  <si>
    <t>henry.barr@outlook.com</t>
  </si>
  <si>
    <t>PROD5584</t>
  </si>
  <si>
    <t>ORD000736</t>
  </si>
  <si>
    <t>PROD6619</t>
  </si>
  <si>
    <t>ORD000737</t>
  </si>
  <si>
    <t>jodi.everett@hotmail.com</t>
  </si>
  <si>
    <t>PROD3014</t>
  </si>
  <si>
    <t>ORD000738</t>
  </si>
  <si>
    <t>barbara.reynolds@gmail.com</t>
  </si>
  <si>
    <t>ORD000739</t>
  </si>
  <si>
    <t>PROD7681</t>
  </si>
  <si>
    <t>ORD000740</t>
  </si>
  <si>
    <t>PROD1176</t>
  </si>
  <si>
    <t>ORD000741</t>
  </si>
  <si>
    <t>PROD3560</t>
  </si>
  <si>
    <t>ORD000742</t>
  </si>
  <si>
    <t>ORD000743</t>
  </si>
  <si>
    <t>stacey.oconnell@outlook.com</t>
  </si>
  <si>
    <t>PROD1482</t>
  </si>
  <si>
    <t>ORD000744</t>
  </si>
  <si>
    <t>adam.hunt@outlook.com</t>
  </si>
  <si>
    <t>PROD7691</t>
  </si>
  <si>
    <t>ORD000745</t>
  </si>
  <si>
    <t>PROD3277</t>
  </si>
  <si>
    <t>ORD000746</t>
  </si>
  <si>
    <t>russell.anderson@yahoo.com</t>
  </si>
  <si>
    <t>PROD3219</t>
  </si>
  <si>
    <t>ORD000747</t>
  </si>
  <si>
    <t>jeremy.wilson@outlook.com</t>
  </si>
  <si>
    <t>PROD9114</t>
  </si>
  <si>
    <t>ORD000748</t>
  </si>
  <si>
    <t>amber.hull@outlook.com</t>
  </si>
  <si>
    <t>PROD4449</t>
  </si>
  <si>
    <t>ORD000749</t>
  </si>
  <si>
    <t>PROD7506</t>
  </si>
  <si>
    <t>ORD000750</t>
  </si>
  <si>
    <t>shelby.mcguire@hotmail.com</t>
  </si>
  <si>
    <t>PROD1721</t>
  </si>
  <si>
    <t>ORD000751</t>
  </si>
  <si>
    <t>PROD9816</t>
  </si>
  <si>
    <t>ORD000752</t>
  </si>
  <si>
    <t>monica.welch@outlook.com</t>
  </si>
  <si>
    <t>PROD3067</t>
  </si>
  <si>
    <t>ORD000753</t>
  </si>
  <si>
    <t>ORD000754</t>
  </si>
  <si>
    <t>PROD1437</t>
  </si>
  <si>
    <t>ORD000755</t>
  </si>
  <si>
    <t>james.rogers@gmail.com</t>
  </si>
  <si>
    <t>ORD000756</t>
  </si>
  <si>
    <t>jon.cook@hotmail.com</t>
  </si>
  <si>
    <t>PROD2374</t>
  </si>
  <si>
    <t>ORD000757</t>
  </si>
  <si>
    <t>PROD4042</t>
  </si>
  <si>
    <t>ORD000758</t>
  </si>
  <si>
    <t>stephanie.mcmahon@hotmail.com</t>
  </si>
  <si>
    <t>ORD000759</t>
  </si>
  <si>
    <t>michael.mendez@hotmail.com</t>
  </si>
  <si>
    <t>PROD8861</t>
  </si>
  <si>
    <t>ORD000760</t>
  </si>
  <si>
    <t>michael.cox@yahoo.com</t>
  </si>
  <si>
    <t>PROD6474</t>
  </si>
  <si>
    <t>ORD000761</t>
  </si>
  <si>
    <t>PROD4468</t>
  </si>
  <si>
    <t>ORD000762</t>
  </si>
  <si>
    <t>andrea.vincent@yahoo.com</t>
  </si>
  <si>
    <t>PROD1899</t>
  </si>
  <si>
    <t>ORD000763</t>
  </si>
  <si>
    <t>PROD9403</t>
  </si>
  <si>
    <t>ORD000764</t>
  </si>
  <si>
    <t>PROD3725</t>
  </si>
  <si>
    <t>ORD000765</t>
  </si>
  <si>
    <t>jaclyn.moran@yahoo.com</t>
  </si>
  <si>
    <t>PROD7545</t>
  </si>
  <si>
    <t>ORD000766</t>
  </si>
  <si>
    <t>PROD2765</t>
  </si>
  <si>
    <t>ORD000767</t>
  </si>
  <si>
    <t>kimberly.cox@yahoo.com</t>
  </si>
  <si>
    <t>PROD5210</t>
  </si>
  <si>
    <t>ORD000768</t>
  </si>
  <si>
    <t>jody.brown@gmail.com</t>
  </si>
  <si>
    <t>PROD8422</t>
  </si>
  <si>
    <t>ORD000769</t>
  </si>
  <si>
    <t>ronald.villa@yahoo.com</t>
  </si>
  <si>
    <t>PROD2498</t>
  </si>
  <si>
    <t>ORD000770</t>
  </si>
  <si>
    <t>anna.garcia@yahoo.com</t>
  </si>
  <si>
    <t>PROD7725</t>
  </si>
  <si>
    <t>ORD000771</t>
  </si>
  <si>
    <t>theresa.jones@outlook.com</t>
  </si>
  <si>
    <t>PROD7815</t>
  </si>
  <si>
    <t>ORD000772</t>
  </si>
  <si>
    <t>PROD8520</t>
  </si>
  <si>
    <t>ORD000773</t>
  </si>
  <si>
    <t>kiara.gibbs@hotmail.com</t>
  </si>
  <si>
    <t>PROD3026</t>
  </si>
  <si>
    <t>ORD000774</t>
  </si>
  <si>
    <t>PROD9983</t>
  </si>
  <si>
    <t>ORD000775</t>
  </si>
  <si>
    <t>ronald.curtis@hotmail.com</t>
  </si>
  <si>
    <t>PROD7480</t>
  </si>
  <si>
    <t>ORD000776</t>
  </si>
  <si>
    <t>PROD8794</t>
  </si>
  <si>
    <t>ORD000777</t>
  </si>
  <si>
    <t>jesus.blackburn@outlook.com</t>
  </si>
  <si>
    <t>ORD000778</t>
  </si>
  <si>
    <t>gary.doyle@outlook.com</t>
  </si>
  <si>
    <t>PROD5719</t>
  </si>
  <si>
    <t>ORD000779</t>
  </si>
  <si>
    <t>kim.wood@outlook.com</t>
  </si>
  <si>
    <t>PROD8309</t>
  </si>
  <si>
    <t>ORD000780</t>
  </si>
  <si>
    <t>PROD6216</t>
  </si>
  <si>
    <t>ORD000781</t>
  </si>
  <si>
    <t>tonya.bradshaw@hotmail.com</t>
  </si>
  <si>
    <t>PROD5729</t>
  </si>
  <si>
    <t>ORD000782</t>
  </si>
  <si>
    <t>pamela.davis@gmail.com</t>
  </si>
  <si>
    <t>PROD4560</t>
  </si>
  <si>
    <t>ORD000783</t>
  </si>
  <si>
    <t>michael.tran@hotmail.com</t>
  </si>
  <si>
    <t>PROD1155</t>
  </si>
  <si>
    <t>ORD000784</t>
  </si>
  <si>
    <t>PROD8967</t>
  </si>
  <si>
    <t>ORD000785</t>
  </si>
  <si>
    <t>william.johnson@yahoo.com</t>
  </si>
  <si>
    <t>PROD7656</t>
  </si>
  <si>
    <t>ORD000786</t>
  </si>
  <si>
    <t>PROD7390</t>
  </si>
  <si>
    <t>ORD000787</t>
  </si>
  <si>
    <t>heather.holland@yahoo.com</t>
  </si>
  <si>
    <t>PROD4864</t>
  </si>
  <si>
    <t>ORD000788</t>
  </si>
  <si>
    <t>PROD6566</t>
  </si>
  <si>
    <t>ORD000789</t>
  </si>
  <si>
    <t>PROD6933</t>
  </si>
  <si>
    <t>ORD000790</t>
  </si>
  <si>
    <t>PROD4172</t>
  </si>
  <si>
    <t>ORD000791</t>
  </si>
  <si>
    <t>PROD1179</t>
  </si>
  <si>
    <t>ORD000792</t>
  </si>
  <si>
    <t>ORD000793</t>
  </si>
  <si>
    <t>PROD7211</t>
  </si>
  <si>
    <t>ORD000794</t>
  </si>
  <si>
    <t>julia.yu@outlook.com</t>
  </si>
  <si>
    <t>PROD9868</t>
  </si>
  <si>
    <t>ORD000795</t>
  </si>
  <si>
    <t>PROD5078</t>
  </si>
  <si>
    <t>ORD000796</t>
  </si>
  <si>
    <t>PROD7006</t>
  </si>
  <si>
    <t>ORD000797</t>
  </si>
  <si>
    <t>PROD8436</t>
  </si>
  <si>
    <t>ORD000798</t>
  </si>
  <si>
    <t>PROD3107</t>
  </si>
  <si>
    <t>ORD000799</t>
  </si>
  <si>
    <t>PROD7838</t>
  </si>
  <si>
    <t>ORD000800</t>
  </si>
  <si>
    <t>PROD5985</t>
  </si>
  <si>
    <t>ORD000801</t>
  </si>
  <si>
    <t>PROD3139</t>
  </si>
  <si>
    <t>ORD000802</t>
  </si>
  <si>
    <t>PROD3415</t>
  </si>
  <si>
    <t>ORD000803</t>
  </si>
  <si>
    <t>PROD9323</t>
  </si>
  <si>
    <t>ORD000804</t>
  </si>
  <si>
    <t>ORD000805</t>
  </si>
  <si>
    <t>PROD8470</t>
  </si>
  <si>
    <t>ORD000806</t>
  </si>
  <si>
    <t>PROD2452</t>
  </si>
  <si>
    <t>ORD000807</t>
  </si>
  <si>
    <t>PROD1950</t>
  </si>
  <si>
    <t>ORD000808</t>
  </si>
  <si>
    <t>PROD3058</t>
  </si>
  <si>
    <t>ORD000809</t>
  </si>
  <si>
    <t>deborah.robertson@gmail.com</t>
  </si>
  <si>
    <t>PROD1369</t>
  </si>
  <si>
    <t>ORD000810</t>
  </si>
  <si>
    <t>PROD9554</t>
  </si>
  <si>
    <t>ORD000811</t>
  </si>
  <si>
    <t>PROD7668</t>
  </si>
  <si>
    <t>ORD000812</t>
  </si>
  <si>
    <t>PROD4044</t>
  </si>
  <si>
    <t>ORD000813</t>
  </si>
  <si>
    <t>clifford.maddox@outlook.com</t>
  </si>
  <si>
    <t>PROD1607</t>
  </si>
  <si>
    <t>ORD000814</t>
  </si>
  <si>
    <t>paul.collins@outlook.com</t>
  </si>
  <si>
    <t>PROD9595</t>
  </si>
  <si>
    <t>ORD000815</t>
  </si>
  <si>
    <t>PROD2583</t>
  </si>
  <si>
    <t>ORD000816</t>
  </si>
  <si>
    <t>PROD7264</t>
  </si>
  <si>
    <t>ORD000817</t>
  </si>
  <si>
    <t>joseph.riley@hotmail.com</t>
  </si>
  <si>
    <t>PROD3444</t>
  </si>
  <si>
    <t>ORD000818</t>
  </si>
  <si>
    <t>PROD1007</t>
  </si>
  <si>
    <t>ORD000819</t>
  </si>
  <si>
    <t>PROD4912</t>
  </si>
  <si>
    <t>ORD000820</t>
  </si>
  <si>
    <t>PROD2069</t>
  </si>
  <si>
    <t>ORD000821</t>
  </si>
  <si>
    <t>ORD000822</t>
  </si>
  <si>
    <t>PROD5569</t>
  </si>
  <si>
    <t>ORD000823</t>
  </si>
  <si>
    <t>PROD7714</t>
  </si>
  <si>
    <t>ORD000824</t>
  </si>
  <si>
    <t>PROD7242</t>
  </si>
  <si>
    <t>ORD000825</t>
  </si>
  <si>
    <t>PROD5185</t>
  </si>
  <si>
    <t>ORD000826</t>
  </si>
  <si>
    <t>carl.thompson@gmail.com</t>
  </si>
  <si>
    <t>PROD9778</t>
  </si>
  <si>
    <t>ORD000827</t>
  </si>
  <si>
    <t>PROD7800</t>
  </si>
  <si>
    <t>ORD000828</t>
  </si>
  <si>
    <t>barbara.bush@gmail.com</t>
  </si>
  <si>
    <t>PROD8466</t>
  </si>
  <si>
    <t>ORD000829</t>
  </si>
  <si>
    <t>PROD1422</t>
  </si>
  <si>
    <t>ORD000830</t>
  </si>
  <si>
    <t>dustin.larson@hotmail.com</t>
  </si>
  <si>
    <t>PROD3147</t>
  </si>
  <si>
    <t>ORD000831</t>
  </si>
  <si>
    <t>PROD3310</t>
  </si>
  <si>
    <t>ORD000832</t>
  </si>
  <si>
    <t>PROD7090</t>
  </si>
  <si>
    <t>ORD000833</t>
  </si>
  <si>
    <t>debra.wright@outlook.com</t>
  </si>
  <si>
    <t>PROD1115</t>
  </si>
  <si>
    <t>ORD000834</t>
  </si>
  <si>
    <t>PROD1924</t>
  </si>
  <si>
    <t>ORD000835</t>
  </si>
  <si>
    <t>PROD8340</t>
  </si>
  <si>
    <t>ORD000836</t>
  </si>
  <si>
    <t>adrienne.wilson@gmail.com</t>
  </si>
  <si>
    <t>PROD9764</t>
  </si>
  <si>
    <t>ORD000837</t>
  </si>
  <si>
    <t>richard.taylor@yahoo.com</t>
  </si>
  <si>
    <t>PROD1144</t>
  </si>
  <si>
    <t>ORD000838</t>
  </si>
  <si>
    <t>PROD9475</t>
  </si>
  <si>
    <t>ORD000839</t>
  </si>
  <si>
    <t>sara.hunter@yahoo.com</t>
  </si>
  <si>
    <t>PROD4648</t>
  </si>
  <si>
    <t>ORD000840</t>
  </si>
  <si>
    <t>patrick.rodriguez@hotmail.com</t>
  </si>
  <si>
    <t>PROD6667</t>
  </si>
  <si>
    <t>ORD000841</t>
  </si>
  <si>
    <t>courtney.dudley@gmail.com</t>
  </si>
  <si>
    <t>PROD1385</t>
  </si>
  <si>
    <t>ORD000842</t>
  </si>
  <si>
    <t>mario.campbell@hotmail.com</t>
  </si>
  <si>
    <t>PROD1566</t>
  </si>
  <si>
    <t>ORD000843</t>
  </si>
  <si>
    <t>PROD6153</t>
  </si>
  <si>
    <t>ORD000844</t>
  </si>
  <si>
    <t>stacey.jones@gmail.com</t>
  </si>
  <si>
    <t>PROD7231</t>
  </si>
  <si>
    <t>ORD000845</t>
  </si>
  <si>
    <t>nicole.simmons@outlook.com</t>
  </si>
  <si>
    <t>PROD7507</t>
  </si>
  <si>
    <t>ORD000846</t>
  </si>
  <si>
    <t>PROD9572</t>
  </si>
  <si>
    <t>ORD000847</t>
  </si>
  <si>
    <t>PROD3490</t>
  </si>
  <si>
    <t>ORD000848</t>
  </si>
  <si>
    <t>holly.wilson@outlook.com</t>
  </si>
  <si>
    <t>PROD1126</t>
  </si>
  <si>
    <t>ORD000849</t>
  </si>
  <si>
    <t>PROD7510</t>
  </si>
  <si>
    <t>ORD000850</t>
  </si>
  <si>
    <t>PROD7207</t>
  </si>
  <si>
    <t>ORD000851</t>
  </si>
  <si>
    <t>PROD9373</t>
  </si>
  <si>
    <t>ORD000852</t>
  </si>
  <si>
    <t>michael.scott@hotmail.com</t>
  </si>
  <si>
    <t>PROD9337</t>
  </si>
  <si>
    <t>ORD000853</t>
  </si>
  <si>
    <t>shannon.faulkner@hotmail.com</t>
  </si>
  <si>
    <t>ORD000854</t>
  </si>
  <si>
    <t>PROD6174</t>
  </si>
  <si>
    <t>ORD000855</t>
  </si>
  <si>
    <t>christine.edwards@yahoo.com</t>
  </si>
  <si>
    <t>PROD6370</t>
  </si>
  <si>
    <t>ORD000856</t>
  </si>
  <si>
    <t>PROD8081</t>
  </si>
  <si>
    <t>ORD000857</t>
  </si>
  <si>
    <t>PROD1564</t>
  </si>
  <si>
    <t>ORD000858</t>
  </si>
  <si>
    <t>PROD6052</t>
  </si>
  <si>
    <t>ORD000859</t>
  </si>
  <si>
    <t>christina.hull@outlook.com</t>
  </si>
  <si>
    <t>PROD2258</t>
  </si>
  <si>
    <t>ORD000860</t>
  </si>
  <si>
    <t>PROD9419</t>
  </si>
  <si>
    <t>ORD000861</t>
  </si>
  <si>
    <t>kevin.daniels@outlook.com</t>
  </si>
  <si>
    <t>PROD7161</t>
  </si>
  <si>
    <t>ORD000862</t>
  </si>
  <si>
    <t>katherine.welch@gmail.com</t>
  </si>
  <si>
    <t>ORD000863</t>
  </si>
  <si>
    <t>PROD9338</t>
  </si>
  <si>
    <t>ORD000864</t>
  </si>
  <si>
    <t>PROD4876</t>
  </si>
  <si>
    <t>ORD000865</t>
  </si>
  <si>
    <t>PROD3135</t>
  </si>
  <si>
    <t>ORD000866</t>
  </si>
  <si>
    <t>PROD2944</t>
  </si>
  <si>
    <t>ORD000867</t>
  </si>
  <si>
    <t>PROD8564</t>
  </si>
  <si>
    <t>ORD000868</t>
  </si>
  <si>
    <t>PROD4954</t>
  </si>
  <si>
    <t>ORD000869</t>
  </si>
  <si>
    <t>jerry.james@gmail.com</t>
  </si>
  <si>
    <t>ORD000870</t>
  </si>
  <si>
    <t>PROD4504</t>
  </si>
  <si>
    <t>ORD000871</t>
  </si>
  <si>
    <t>alan.short@outlook.com</t>
  </si>
  <si>
    <t>PROD2770</t>
  </si>
  <si>
    <t>ORD000872</t>
  </si>
  <si>
    <t>PROD2281</t>
  </si>
  <si>
    <t>ORD000873</t>
  </si>
  <si>
    <t>PROD4089</t>
  </si>
  <si>
    <t>ORD000874</t>
  </si>
  <si>
    <t>PROD5561</t>
  </si>
  <si>
    <t>ORD000875</t>
  </si>
  <si>
    <t>ian.newton@yahoo.com</t>
  </si>
  <si>
    <t>PROD4267</t>
  </si>
  <si>
    <t>ORD000876</t>
  </si>
  <si>
    <t>thomas.lee@gmail.com</t>
  </si>
  <si>
    <t>PROD8678</t>
  </si>
  <si>
    <t>ORD000877</t>
  </si>
  <si>
    <t>PROD5477</t>
  </si>
  <si>
    <t>ORD000878</t>
  </si>
  <si>
    <t>amanda.anderson@outlook.com</t>
  </si>
  <si>
    <t>PROD9350</t>
  </si>
  <si>
    <t>ORD000879</t>
  </si>
  <si>
    <t>PROD1527</t>
  </si>
  <si>
    <t>ORD000880</t>
  </si>
  <si>
    <t>PROD2132</t>
  </si>
  <si>
    <t>ORD000881</t>
  </si>
  <si>
    <t>sandra.estrada@outlook.com</t>
  </si>
  <si>
    <t>PROD1881</t>
  </si>
  <si>
    <t>ORD000882</t>
  </si>
  <si>
    <t>sandra.ellison@gmail.com</t>
  </si>
  <si>
    <t>PROD1976</t>
  </si>
  <si>
    <t>ORD000883</t>
  </si>
  <si>
    <t>ORD000884</t>
  </si>
  <si>
    <t>PROD7825</t>
  </si>
  <si>
    <t>ORD000885</t>
  </si>
  <si>
    <t>michael.andrews@hotmail.com</t>
  </si>
  <si>
    <t>PROD7262</t>
  </si>
  <si>
    <t>ORD000886</t>
  </si>
  <si>
    <t>robert.tran@hotmail.com</t>
  </si>
  <si>
    <t>PROD7051</t>
  </si>
  <si>
    <t>ORD000887</t>
  </si>
  <si>
    <t>PROD6488</t>
  </si>
  <si>
    <t>ORD000888</t>
  </si>
  <si>
    <t>PROD1959</t>
  </si>
  <si>
    <t>ORD000889</t>
  </si>
  <si>
    <t>kevin.walker@outlook.com</t>
  </si>
  <si>
    <t>PROD2681</t>
  </si>
  <si>
    <t>ORD000890</t>
  </si>
  <si>
    <t>sarah.thomas@yahoo.com</t>
  </si>
  <si>
    <t>PROD5990</t>
  </si>
  <si>
    <t>ORD000891</t>
  </si>
  <si>
    <t>PROD7107</t>
  </si>
  <si>
    <t>ORD000892</t>
  </si>
  <si>
    <t>gloria.miller@hotmail.com</t>
  </si>
  <si>
    <t>PROD1345</t>
  </si>
  <si>
    <t>ORD000893</t>
  </si>
  <si>
    <t>PROD1596</t>
  </si>
  <si>
    <t>ORD000894</t>
  </si>
  <si>
    <t>PROD3439</t>
  </si>
  <si>
    <t>ORD000895</t>
  </si>
  <si>
    <t>PROD6513</t>
  </si>
  <si>
    <t>ORD000896</t>
  </si>
  <si>
    <t>ORD000897</t>
  </si>
  <si>
    <t>PROD7551</t>
  </si>
  <si>
    <t>ORD000898</t>
  </si>
  <si>
    <t>julie.kemp@outlook.com</t>
  </si>
  <si>
    <t>PROD9264</t>
  </si>
  <si>
    <t>ORD000899</t>
  </si>
  <si>
    <t>PROD4566</t>
  </si>
  <si>
    <t>ORD000900</t>
  </si>
  <si>
    <t>PROD8901</t>
  </si>
  <si>
    <t>ORD000901</t>
  </si>
  <si>
    <t>nathan.brewer@outlook.com</t>
  </si>
  <si>
    <t>PROD8350</t>
  </si>
  <si>
    <t>ORD000902</t>
  </si>
  <si>
    <t>andrea.lucas@outlook.com</t>
  </si>
  <si>
    <t>PROD4180</t>
  </si>
  <si>
    <t>ORD000903</t>
  </si>
  <si>
    <t>PROD8793</t>
  </si>
  <si>
    <t>ORD000904</t>
  </si>
  <si>
    <t>PROD8181</t>
  </si>
  <si>
    <t>ORD000905</t>
  </si>
  <si>
    <t>PROD8159</t>
  </si>
  <si>
    <t>ORD000906</t>
  </si>
  <si>
    <t>PROD6922</t>
  </si>
  <si>
    <t>ORD000907</t>
  </si>
  <si>
    <t>alicia.morris@gmail.com</t>
  </si>
  <si>
    <t>PROD1960</t>
  </si>
  <si>
    <t>ORD000908</t>
  </si>
  <si>
    <t>amanda.wood@hotmail.com</t>
  </si>
  <si>
    <t>PROD9077</t>
  </si>
  <si>
    <t>ORD000909</t>
  </si>
  <si>
    <t>PROD2949</t>
  </si>
  <si>
    <t>ORD000910</t>
  </si>
  <si>
    <t>PROD5292</t>
  </si>
  <si>
    <t>ORD000911</t>
  </si>
  <si>
    <t>PROD8122</t>
  </si>
  <si>
    <t>ORD000912</t>
  </si>
  <si>
    <t>PROD6889</t>
  </si>
  <si>
    <t>ORD000913</t>
  </si>
  <si>
    <t>PROD3885</t>
  </si>
  <si>
    <t>ORD000914</t>
  </si>
  <si>
    <t>PROD7755</t>
  </si>
  <si>
    <t>ORD000915</t>
  </si>
  <si>
    <t>PROD8046</t>
  </si>
  <si>
    <t>ORD000916</t>
  </si>
  <si>
    <t>walter.martinez@hotmail.com</t>
  </si>
  <si>
    <t>PROD9083</t>
  </si>
  <si>
    <t>ORD000917</t>
  </si>
  <si>
    <t>luke.clark@yahoo.com</t>
  </si>
  <si>
    <t>PROD4817</t>
  </si>
  <si>
    <t>ORD000918</t>
  </si>
  <si>
    <t>ORD000919</t>
  </si>
  <si>
    <t>PROD3468</t>
  </si>
  <si>
    <t>ORD000920</t>
  </si>
  <si>
    <t>PROD3424</t>
  </si>
  <si>
    <t>ORD000921</t>
  </si>
  <si>
    <t>stacy.williams@hotmail.com</t>
  </si>
  <si>
    <t>PROD5698</t>
  </si>
  <si>
    <t>ORD000922</t>
  </si>
  <si>
    <t>PROD1591</t>
  </si>
  <si>
    <t>ORD000923</t>
  </si>
  <si>
    <t>PROD2478</t>
  </si>
  <si>
    <t>ORD000924</t>
  </si>
  <si>
    <t>PROD9644</t>
  </si>
  <si>
    <t>ORD000925</t>
  </si>
  <si>
    <t>PROD1061</t>
  </si>
  <si>
    <t>ORD000926</t>
  </si>
  <si>
    <t>PROD2166</t>
  </si>
  <si>
    <t>ORD000927</t>
  </si>
  <si>
    <t>ORD000928</t>
  </si>
  <si>
    <t>brenda.velez@hotmail.com</t>
  </si>
  <si>
    <t>PROD4244</t>
  </si>
  <si>
    <t>ORD000929</t>
  </si>
  <si>
    <t>ORD000930</t>
  </si>
  <si>
    <t>johnathan.howard@gmail.com</t>
  </si>
  <si>
    <t>PROD8783</t>
  </si>
  <si>
    <t>ORD000931</t>
  </si>
  <si>
    <t>frank.hansen@gmail.com</t>
  </si>
  <si>
    <t>PROD9033</t>
  </si>
  <si>
    <t>ORD000932</t>
  </si>
  <si>
    <t>kevin.miller@yahoo.com</t>
  </si>
  <si>
    <t>PROD5889</t>
  </si>
  <si>
    <t>ORD000933</t>
  </si>
  <si>
    <t>PROD9705</t>
  </si>
  <si>
    <t>ORD000934</t>
  </si>
  <si>
    <t>PROD8990</t>
  </si>
  <si>
    <t>ORD000935</t>
  </si>
  <si>
    <t>samuel.lam@outlook.com</t>
  </si>
  <si>
    <t>PROD1024</t>
  </si>
  <si>
    <t>ORD000936</t>
  </si>
  <si>
    <t>PROD2009</t>
  </si>
  <si>
    <t>ORD000937</t>
  </si>
  <si>
    <t>PROD7004</t>
  </si>
  <si>
    <t>ORD000938</t>
  </si>
  <si>
    <t>april.dawson@gmail.com</t>
  </si>
  <si>
    <t>PROD1010</t>
  </si>
  <si>
    <t>ORD000939</t>
  </si>
  <si>
    <t>zachary.adams@outlook.com</t>
  </si>
  <si>
    <t>ORD000940</t>
  </si>
  <si>
    <t>PROD7882</t>
  </si>
  <si>
    <t>ORD000941</t>
  </si>
  <si>
    <t>robert.ball@yahoo.com</t>
  </si>
  <si>
    <t>PROD8297</t>
  </si>
  <si>
    <t>ORD000942</t>
  </si>
  <si>
    <t>PROD8009</t>
  </si>
  <si>
    <t>ORD000943</t>
  </si>
  <si>
    <t>dawn.price@hotmail.com</t>
  </si>
  <si>
    <t>PROD7737</t>
  </si>
  <si>
    <t>ORD000944</t>
  </si>
  <si>
    <t>PROD8164</t>
  </si>
  <si>
    <t>ORD000945</t>
  </si>
  <si>
    <t>PROD1830</t>
  </si>
  <si>
    <t>ORD000946</t>
  </si>
  <si>
    <t>patrick.owens@hotmail.com</t>
  </si>
  <si>
    <t>PROD1496</t>
  </si>
  <si>
    <t>ORD000947</t>
  </si>
  <si>
    <t>ORD000948</t>
  </si>
  <si>
    <t>PROD8946</t>
  </si>
  <si>
    <t>ORD000949</t>
  </si>
  <si>
    <t>PROD5083</t>
  </si>
  <si>
    <t>ORD000950</t>
  </si>
  <si>
    <t>christopher.smith@gmail.com</t>
  </si>
  <si>
    <t>PROD2589</t>
  </si>
  <si>
    <t>ORD000951</t>
  </si>
  <si>
    <t>PROD2623</t>
  </si>
  <si>
    <t>ORD000952</t>
  </si>
  <si>
    <t>ORD000953</t>
  </si>
  <si>
    <t>tony.rowe@hotmail.com</t>
  </si>
  <si>
    <t>PROD1387</t>
  </si>
  <si>
    <t>ORD000954</t>
  </si>
  <si>
    <t>PROD8534</t>
  </si>
  <si>
    <t>ORD000955</t>
  </si>
  <si>
    <t>PROD7621</t>
  </si>
  <si>
    <t>ORD000956</t>
  </si>
  <si>
    <t>PROD5474</t>
  </si>
  <si>
    <t>ORD000957</t>
  </si>
  <si>
    <t>PROD8758</t>
  </si>
  <si>
    <t>ORD000958</t>
  </si>
  <si>
    <t>trevor.brown@outlook.com</t>
  </si>
  <si>
    <t>PROD9869</t>
  </si>
  <si>
    <t>ORD000959</t>
  </si>
  <si>
    <t>ORD000960</t>
  </si>
  <si>
    <t>ORD000961</t>
  </si>
  <si>
    <t>PROD7900</t>
  </si>
  <si>
    <t>ORD000962</t>
  </si>
  <si>
    <t>PROD5814</t>
  </si>
  <si>
    <t>ORD000963</t>
  </si>
  <si>
    <t>PROD1312</t>
  </si>
  <si>
    <t>ORD000964</t>
  </si>
  <si>
    <t>PROD9478</t>
  </si>
  <si>
    <t>ORD000965</t>
  </si>
  <si>
    <t>PROD2416</t>
  </si>
  <si>
    <t>ORD000966</t>
  </si>
  <si>
    <t>PROD6206</t>
  </si>
  <si>
    <t>ORD000967</t>
  </si>
  <si>
    <t>daniel.cox@hotmail.com</t>
  </si>
  <si>
    <t>PROD6927</t>
  </si>
  <si>
    <t>ORD000968</t>
  </si>
  <si>
    <t>PROD4274</t>
  </si>
  <si>
    <t>ORD000969</t>
  </si>
  <si>
    <t>brenda.kelly@gmail.com</t>
  </si>
  <si>
    <t>PROD6094</t>
  </si>
  <si>
    <t>ORD000970</t>
  </si>
  <si>
    <t>PROD1121</t>
  </si>
  <si>
    <t>ORD000971</t>
  </si>
  <si>
    <t>lauren.peterson@outlook.com</t>
  </si>
  <si>
    <t>PROD3805</t>
  </si>
  <si>
    <t>ORD000972</t>
  </si>
  <si>
    <t>todd.jones@yahoo.com</t>
  </si>
  <si>
    <t>PROD2316</t>
  </si>
  <si>
    <t>ORD000973</t>
  </si>
  <si>
    <t>PROD6545</t>
  </si>
  <si>
    <t>ORD000974</t>
  </si>
  <si>
    <t>PROD6229</t>
  </si>
  <si>
    <t>ORD000975</t>
  </si>
  <si>
    <t>PROD9153</t>
  </si>
  <si>
    <t>ORD000976</t>
  </si>
  <si>
    <t>mark.gonzalez@hotmail.com</t>
  </si>
  <si>
    <t>PROD8359</t>
  </si>
  <si>
    <t>ORD000977</t>
  </si>
  <si>
    <t>randy.morales@hotmail.com</t>
  </si>
  <si>
    <t>PROD9398</t>
  </si>
  <si>
    <t>ORD000978</t>
  </si>
  <si>
    <t>jessica.velez@hotmail.com</t>
  </si>
  <si>
    <t>PROD4602</t>
  </si>
  <si>
    <t>ORD000979</t>
  </si>
  <si>
    <t>john.romero@gmail.com</t>
  </si>
  <si>
    <t>PROD7977</t>
  </si>
  <si>
    <t>ORD000980</t>
  </si>
  <si>
    <t>PROD2005</t>
  </si>
  <si>
    <t>ORD000981</t>
  </si>
  <si>
    <t>PROD5521</t>
  </si>
  <si>
    <t>ORD000982</t>
  </si>
  <si>
    <t>steven.gonzalez@gmail.com</t>
  </si>
  <si>
    <t>PROD8106</t>
  </si>
  <si>
    <t>ORD000983</t>
  </si>
  <si>
    <t>PROD5677</t>
  </si>
  <si>
    <t>ORD000984</t>
  </si>
  <si>
    <t>richard.roman@yahoo.com</t>
  </si>
  <si>
    <t>PROD1062</t>
  </si>
  <si>
    <t>ORD000985</t>
  </si>
  <si>
    <t>PROD6600</t>
  </si>
  <si>
    <t>ORD000986</t>
  </si>
  <si>
    <t>nicholas.owens@hotmail.com</t>
  </si>
  <si>
    <t>PROD6334</t>
  </si>
  <si>
    <t>ORD000987</t>
  </si>
  <si>
    <t>PROD1043</t>
  </si>
  <si>
    <t>ORD000988</t>
  </si>
  <si>
    <t>ORD000989</t>
  </si>
  <si>
    <t>PROD7408</t>
  </si>
  <si>
    <t>ORD000990</t>
  </si>
  <si>
    <t>PROD2828</t>
  </si>
  <si>
    <t>ORD000991</t>
  </si>
  <si>
    <t>PROD5736</t>
  </si>
  <si>
    <t>ORD000992</t>
  </si>
  <si>
    <t>tara.peterson@hotmail.com</t>
  </si>
  <si>
    <t>PROD7671</t>
  </si>
  <si>
    <t>ORD000993</t>
  </si>
  <si>
    <t>PROD8687</t>
  </si>
  <si>
    <t>ORD000994</t>
  </si>
  <si>
    <t>felicia.richard@yahoo.com</t>
  </si>
  <si>
    <t>PROD8397</t>
  </si>
  <si>
    <t>ORD000995</t>
  </si>
  <si>
    <t>PROD1874</t>
  </si>
  <si>
    <t>ORD000996</t>
  </si>
  <si>
    <t>PROD9417</t>
  </si>
  <si>
    <t>ORD000997</t>
  </si>
  <si>
    <t>PROD6047</t>
  </si>
  <si>
    <t>ORD000998</t>
  </si>
  <si>
    <t>heather.west@outlook.com</t>
  </si>
  <si>
    <t>PROD9067</t>
  </si>
  <si>
    <t>ORD000999</t>
  </si>
  <si>
    <t>ORD001000</t>
  </si>
  <si>
    <t>diana.davis@gmail.com</t>
  </si>
  <si>
    <t>PROD7589</t>
  </si>
  <si>
    <t>ORD001001</t>
  </si>
  <si>
    <t>veronica.small@outlook.com</t>
  </si>
  <si>
    <t>ORD001002</t>
  </si>
  <si>
    <t>PROD6220</t>
  </si>
  <si>
    <t>ORD001003</t>
  </si>
  <si>
    <t>PROD6381</t>
  </si>
  <si>
    <t>ORD001004</t>
  </si>
  <si>
    <t>PROD2658</t>
  </si>
  <si>
    <t>ORD001005</t>
  </si>
  <si>
    <t>daniel.gallegos@hotmail.com</t>
  </si>
  <si>
    <t>PROD2479</t>
  </si>
  <si>
    <t>ORD001006</t>
  </si>
  <si>
    <t>mary.boyer@gmail.com</t>
  </si>
  <si>
    <t>PROD4377</t>
  </si>
  <si>
    <t>ORD001007</t>
  </si>
  <si>
    <t>carolyn.maldonado@hotmail.com</t>
  </si>
  <si>
    <t>PROD8442</t>
  </si>
  <si>
    <t>ORD001008</t>
  </si>
  <si>
    <t>jessica.gilmore@hotmail.com</t>
  </si>
  <si>
    <t>PROD4460</t>
  </si>
  <si>
    <t>ORD001009</t>
  </si>
  <si>
    <t>kelly.daniel@gmail.com</t>
  </si>
  <si>
    <t>PROD5143</t>
  </si>
  <si>
    <t>ORD001010</t>
  </si>
  <si>
    <t>lisa.poole@gmail.com</t>
  </si>
  <si>
    <t>PROD5175</t>
  </si>
  <si>
    <t>ORD001011</t>
  </si>
  <si>
    <t>PROD9326</t>
  </si>
  <si>
    <t>ORD001012</t>
  </si>
  <si>
    <t>debra.jennings@gmail.com</t>
  </si>
  <si>
    <t>PROD1379</t>
  </si>
  <si>
    <t>ORD001013</t>
  </si>
  <si>
    <t>alice.walker@outlook.com</t>
  </si>
  <si>
    <t>PROD5768</t>
  </si>
  <si>
    <t>ORD001014</t>
  </si>
  <si>
    <t>PROD1489</t>
  </si>
  <si>
    <t>ORD001015</t>
  </si>
  <si>
    <t>PROD6339</t>
  </si>
  <si>
    <t>ORD001016</t>
  </si>
  <si>
    <t>PROD3653</t>
  </si>
  <si>
    <t>ORD001017</t>
  </si>
  <si>
    <t>PROD8458</t>
  </si>
  <si>
    <t>ORD001018</t>
  </si>
  <si>
    <t>PROD1330</t>
  </si>
  <si>
    <t>ORD001019</t>
  </si>
  <si>
    <t>david.oliver@gmail.com</t>
  </si>
  <si>
    <t>PROD1628</t>
  </si>
  <si>
    <t>ORD001020</t>
  </si>
  <si>
    <t>PROD3019</t>
  </si>
  <si>
    <t>ORD001021</t>
  </si>
  <si>
    <t>PROD2266</t>
  </si>
  <si>
    <t>ORD001022</t>
  </si>
  <si>
    <t>PROD2381</t>
  </si>
  <si>
    <t>ORD001023</t>
  </si>
  <si>
    <t>PROD2695</t>
  </si>
  <si>
    <t>ORD001024</t>
  </si>
  <si>
    <t>PROD3489</t>
  </si>
  <si>
    <t>ORD001025</t>
  </si>
  <si>
    <t>PROD5024</t>
  </si>
  <si>
    <t>ORD001026</t>
  </si>
  <si>
    <t>charles.brown@yahoo.com</t>
  </si>
  <si>
    <t>PROD7559</t>
  </si>
  <si>
    <t>ORD001027</t>
  </si>
  <si>
    <t>PROD1238</t>
  </si>
  <si>
    <t>ORD001028</t>
  </si>
  <si>
    <t>tammy.lee@gmail.com</t>
  </si>
  <si>
    <t>PROD3555</t>
  </si>
  <si>
    <t>ORD001029</t>
  </si>
  <si>
    <t>PROD4015</t>
  </si>
  <si>
    <t>ORD001030</t>
  </si>
  <si>
    <t>PROD9656</t>
  </si>
  <si>
    <t>ORD001031</t>
  </si>
  <si>
    <t>theresa.armstrong@yahoo.com</t>
  </si>
  <si>
    <t>PROD4729</t>
  </si>
  <si>
    <t>ORD001032</t>
  </si>
  <si>
    <t>laura.galloway@yahoo.com</t>
  </si>
  <si>
    <t>PROD7335</t>
  </si>
  <si>
    <t>ORD001033</t>
  </si>
  <si>
    <t>PROD4581</t>
  </si>
  <si>
    <t>ORD001034</t>
  </si>
  <si>
    <t>barbara.jackson@hotmail.com</t>
  </si>
  <si>
    <t>PROD3378</t>
  </si>
  <si>
    <t>ORD001035</t>
  </si>
  <si>
    <t>PROD5824</t>
  </si>
  <si>
    <t>ORD001036</t>
  </si>
  <si>
    <t>gloria.adams@hotmail.com</t>
  </si>
  <si>
    <t>PROD2058</t>
  </si>
  <si>
    <t>ORD001037</t>
  </si>
  <si>
    <t>PROD3227</t>
  </si>
  <si>
    <t>ORD001038</t>
  </si>
  <si>
    <t>PROD2908</t>
  </si>
  <si>
    <t>ORD001039</t>
  </si>
  <si>
    <t>PROD4370</t>
  </si>
  <si>
    <t>ORD001040</t>
  </si>
  <si>
    <t>diana.bauer@gmail.com</t>
  </si>
  <si>
    <t>PROD9563</t>
  </si>
  <si>
    <t>ORD001041</t>
  </si>
  <si>
    <t>victor.salinas@yahoo.com</t>
  </si>
  <si>
    <t>PROD1476</t>
  </si>
  <si>
    <t>ORD001042</t>
  </si>
  <si>
    <t>PROD6014</t>
  </si>
  <si>
    <t>ORD001043</t>
  </si>
  <si>
    <t>kristen.chen@yahoo.com</t>
  </si>
  <si>
    <t>PROD9686</t>
  </si>
  <si>
    <t>ORD001044</t>
  </si>
  <si>
    <t>PROD5098</t>
  </si>
  <si>
    <t>ORD001045</t>
  </si>
  <si>
    <t>PROD3379</t>
  </si>
  <si>
    <t>ORD001046</t>
  </si>
  <si>
    <t>ORD001047</t>
  </si>
  <si>
    <t>william.gray@yahoo.com</t>
  </si>
  <si>
    <t>PROD4583</t>
  </si>
  <si>
    <t>ORD001048</t>
  </si>
  <si>
    <t>PROD1747</t>
  </si>
  <si>
    <t>ORD001049</t>
  </si>
  <si>
    <t>PROD9864</t>
  </si>
  <si>
    <t>ORD001050</t>
  </si>
  <si>
    <t>scott.thompson@outlook.com</t>
  </si>
  <si>
    <t>PROD2951</t>
  </si>
  <si>
    <t>ORD001051</t>
  </si>
  <si>
    <t>ORD001052</t>
  </si>
  <si>
    <t>ORD001053</t>
  </si>
  <si>
    <t>brandon.caldwell@hotmail.com</t>
  </si>
  <si>
    <t>ORD001054</t>
  </si>
  <si>
    <t>catherine.miller@hotmail.com</t>
  </si>
  <si>
    <t>PROD6740</t>
  </si>
  <si>
    <t>ORD001055</t>
  </si>
  <si>
    <t>PROD8194</t>
  </si>
  <si>
    <t>ORD001056</t>
  </si>
  <si>
    <t>PROD1376</t>
  </si>
  <si>
    <t>ORD001057</t>
  </si>
  <si>
    <t>brian.hunt@gmail.com</t>
  </si>
  <si>
    <t>PROD4891</t>
  </si>
  <si>
    <t>ORD001058</t>
  </si>
  <si>
    <t>PROD9800</t>
  </si>
  <si>
    <t>ORD001059</t>
  </si>
  <si>
    <t>PROD2064</t>
  </si>
  <si>
    <t>ORD001060</t>
  </si>
  <si>
    <t>PROD3921</t>
  </si>
  <si>
    <t>ORD001061</t>
  </si>
  <si>
    <t>PROD7048</t>
  </si>
  <si>
    <t>ORD001062</t>
  </si>
  <si>
    <t>dawn.serrano@yahoo.com</t>
  </si>
  <si>
    <t>PROD9867</t>
  </si>
  <si>
    <t>ORD001063</t>
  </si>
  <si>
    <t>PROD6823</t>
  </si>
  <si>
    <t>ORD001064</t>
  </si>
  <si>
    <t>PROD1843</t>
  </si>
  <si>
    <t>ORD001065</t>
  </si>
  <si>
    <t>PROD9559</t>
  </si>
  <si>
    <t>ORD001066</t>
  </si>
  <si>
    <t>PROD3791</t>
  </si>
  <si>
    <t>ORD001067</t>
  </si>
  <si>
    <t>PROD3289</t>
  </si>
  <si>
    <t>ORD001068</t>
  </si>
  <si>
    <t>PROD6400</t>
  </si>
  <si>
    <t>ORD001069</t>
  </si>
  <si>
    <t>PROD7821</t>
  </si>
  <si>
    <t>ORD001070</t>
  </si>
  <si>
    <t>joseph.smith@hotmail.com</t>
  </si>
  <si>
    <t>ORD001071</t>
  </si>
  <si>
    <t>PROD4238</t>
  </si>
  <si>
    <t>ORD001072</t>
  </si>
  <si>
    <t>PROD5555</t>
  </si>
  <si>
    <t>ORD001073</t>
  </si>
  <si>
    <t>PROD2594</t>
  </si>
  <si>
    <t>ORD001074</t>
  </si>
  <si>
    <t>PROD4903</t>
  </si>
  <si>
    <t>ORD001075</t>
  </si>
  <si>
    <t>PROD8805</t>
  </si>
  <si>
    <t>ORD001076</t>
  </si>
  <si>
    <t>joshua.holmes@yahoo.com</t>
  </si>
  <si>
    <t>PROD3576</t>
  </si>
  <si>
    <t>ORD001077</t>
  </si>
  <si>
    <t>margaret.sellers@gmail.com</t>
  </si>
  <si>
    <t>PROD4670</t>
  </si>
  <si>
    <t>ORD001078</t>
  </si>
  <si>
    <t>PROD9674</t>
  </si>
  <si>
    <t>ORD001079</t>
  </si>
  <si>
    <t>jill.thompson@gmail.com</t>
  </si>
  <si>
    <t>PROD9079</t>
  </si>
  <si>
    <t>ORD001080</t>
  </si>
  <si>
    <t>PROD6063</t>
  </si>
  <si>
    <t>ORD001081</t>
  </si>
  <si>
    <t>PROD3996</t>
  </si>
  <si>
    <t>ORD001082</t>
  </si>
  <si>
    <t>eric.miller@gmail.com</t>
  </si>
  <si>
    <t>PROD7885</t>
  </si>
  <si>
    <t>ORD001083</t>
  </si>
  <si>
    <t>PROD9123</t>
  </si>
  <si>
    <t>ORD001084</t>
  </si>
  <si>
    <t>PROD4564</t>
  </si>
  <si>
    <t>ORD001085</t>
  </si>
  <si>
    <t>laura.jenkins@yahoo.com</t>
  </si>
  <si>
    <t>PROD3115</t>
  </si>
  <si>
    <t>ORD001086</t>
  </si>
  <si>
    <t>nicholas.mitchell@gmail.com</t>
  </si>
  <si>
    <t>PROD2939</t>
  </si>
  <si>
    <t>ORD001087</t>
  </si>
  <si>
    <t>PROD7931</t>
  </si>
  <si>
    <t>ORD001088</t>
  </si>
  <si>
    <t>seth.dickerson@outlook.com</t>
  </si>
  <si>
    <t>PROD3529</t>
  </si>
  <si>
    <t>ORD001089</t>
  </si>
  <si>
    <t>taylor.arnold@outlook.com</t>
  </si>
  <si>
    <t>PROD1933</t>
  </si>
  <si>
    <t>ORD001090</t>
  </si>
  <si>
    <t>PROD7437</t>
  </si>
  <si>
    <t>ORD001091</t>
  </si>
  <si>
    <t>ORD001092</t>
  </si>
  <si>
    <t>PROD9315</t>
  </si>
  <si>
    <t>ORD001093</t>
  </si>
  <si>
    <t>PROD2075</t>
  </si>
  <si>
    <t>ORD001094</t>
  </si>
  <si>
    <t>PROD3973</t>
  </si>
  <si>
    <t>ORD001095</t>
  </si>
  <si>
    <t>PROD2753</t>
  </si>
  <si>
    <t>ORD001096</t>
  </si>
  <si>
    <t>PROD1576</t>
  </si>
  <si>
    <t>ORD001097</t>
  </si>
  <si>
    <t>robert.ortiz@yahoo.com</t>
  </si>
  <si>
    <t>PROD1401</t>
  </si>
  <si>
    <t>ORD001098</t>
  </si>
  <si>
    <t>dylan.nelson@outlook.com</t>
  </si>
  <si>
    <t>PROD5258</t>
  </si>
  <si>
    <t>ORD001099</t>
  </si>
  <si>
    <t>PROD2177</t>
  </si>
  <si>
    <t>ORD001100</t>
  </si>
  <si>
    <t>PROD4000</t>
  </si>
  <si>
    <t>ORD001101</t>
  </si>
  <si>
    <t>PROD7958</t>
  </si>
  <si>
    <t>ORD001102</t>
  </si>
  <si>
    <t>PROD8664</t>
  </si>
  <si>
    <t>ORD001103</t>
  </si>
  <si>
    <t>PROD4541</t>
  </si>
  <si>
    <t>ORD001104</t>
  </si>
  <si>
    <t>PROD1619</t>
  </si>
  <si>
    <t>ORD001105</t>
  </si>
  <si>
    <t>PROD4245</t>
  </si>
  <si>
    <t>ORD001106</t>
  </si>
  <si>
    <t>ORD001107</t>
  </si>
  <si>
    <t>darlene.grimes@hotmail.com</t>
  </si>
  <si>
    <t>PROD4513</t>
  </si>
  <si>
    <t>ORD001108</t>
  </si>
  <si>
    <t>PROD2536</t>
  </si>
  <si>
    <t>ORD001109</t>
  </si>
  <si>
    <t>PROD4271</t>
  </si>
  <si>
    <t>ORD001110</t>
  </si>
  <si>
    <t>nicole.noble@yahoo.com</t>
  </si>
  <si>
    <t>PROD5259</t>
  </si>
  <si>
    <t>ORD001111</t>
  </si>
  <si>
    <t>rebekah.rodriguez@hotmail.com</t>
  </si>
  <si>
    <t>PROD1517</t>
  </si>
  <si>
    <t>ORD001112</t>
  </si>
  <si>
    <t>PROD3657</t>
  </si>
  <si>
    <t>ORD001113</t>
  </si>
  <si>
    <t>PROD2161</t>
  </si>
  <si>
    <t>ORD001114</t>
  </si>
  <si>
    <t>kristi.shelton@outlook.com</t>
  </si>
  <si>
    <t>PROD4253</t>
  </si>
  <si>
    <t>ORD001115</t>
  </si>
  <si>
    <t>ORD001116</t>
  </si>
  <si>
    <t>lindsay.owens@hotmail.com</t>
  </si>
  <si>
    <t>PROD3385</t>
  </si>
  <si>
    <t>ORD001117</t>
  </si>
  <si>
    <t>alexis.mcintyre@hotmail.com</t>
  </si>
  <si>
    <t>PROD8184</t>
  </si>
  <si>
    <t>ORD001118</t>
  </si>
  <si>
    <t>PROD6875</t>
  </si>
  <si>
    <t>ORD001119</t>
  </si>
  <si>
    <t>PROD7367</t>
  </si>
  <si>
    <t>ORD001120</t>
  </si>
  <si>
    <t>PROD3596</t>
  </si>
  <si>
    <t>ORD001121</t>
  </si>
  <si>
    <t>paula.meyer@outlook.com</t>
  </si>
  <si>
    <t>PROD3877</t>
  </si>
  <si>
    <t>ORD001122</t>
  </si>
  <si>
    <t>PROD3059</t>
  </si>
  <si>
    <t>ORD001123</t>
  </si>
  <si>
    <t>kenneth.powell@outlook.com</t>
  </si>
  <si>
    <t>PROD2561</t>
  </si>
  <si>
    <t>ORD001124</t>
  </si>
  <si>
    <t>caitlyn.love@hotmail.com</t>
  </si>
  <si>
    <t>PROD3910</t>
  </si>
  <si>
    <t>ORD001125</t>
  </si>
  <si>
    <t>PROD6729</t>
  </si>
  <si>
    <t>ORD001126</t>
  </si>
  <si>
    <t>shaun.mccarthy@yahoo.com</t>
  </si>
  <si>
    <t>PROD1803</t>
  </si>
  <si>
    <t>ORD001127</t>
  </si>
  <si>
    <t>ORD001128</t>
  </si>
  <si>
    <t>heather.baldwin@gmail.com</t>
  </si>
  <si>
    <t>PROD2318</t>
  </si>
  <si>
    <t>ORD001129</t>
  </si>
  <si>
    <t>PROD3734</t>
  </si>
  <si>
    <t>ORD001130</t>
  </si>
  <si>
    <t>jennifer.foster@outlook.com</t>
  </si>
  <si>
    <t>PROD1532</t>
  </si>
  <si>
    <t>ORD001131</t>
  </si>
  <si>
    <t>PROD4778</t>
  </si>
  <si>
    <t>ORD001132</t>
  </si>
  <si>
    <t>ORD001133</t>
  </si>
  <si>
    <t>michael.wilson@outlook.com</t>
  </si>
  <si>
    <t>PROD3528</t>
  </si>
  <si>
    <t>ORD001134</t>
  </si>
  <si>
    <t>PROD7568</t>
  </si>
  <si>
    <t>ORD001135</t>
  </si>
  <si>
    <t>PROD7469</t>
  </si>
  <si>
    <t>ORD001136</t>
  </si>
  <si>
    <t>scott.foster@gmail.com</t>
  </si>
  <si>
    <t>PROD3681</t>
  </si>
  <si>
    <t>ORD001137</t>
  </si>
  <si>
    <t>PROD7233</t>
  </si>
  <si>
    <t>ORD001138</t>
  </si>
  <si>
    <t>PROD7946</t>
  </si>
  <si>
    <t>ORD001139</t>
  </si>
  <si>
    <t>nicholas.pierce@gmail.com</t>
  </si>
  <si>
    <t>PROD3052</t>
  </si>
  <si>
    <t>ORD001140</t>
  </si>
  <si>
    <t>john.aguilar@yahoo.com</t>
  </si>
  <si>
    <t>PROD6103</t>
  </si>
  <si>
    <t>ORD001141</t>
  </si>
  <si>
    <t>hunter.jacobs@yahoo.com</t>
  </si>
  <si>
    <t>PROD7860</t>
  </si>
  <si>
    <t>ORD001142</t>
  </si>
  <si>
    <t>PROD8438</t>
  </si>
  <si>
    <t>ORD001143</t>
  </si>
  <si>
    <t>PROD6942</t>
  </si>
  <si>
    <t>ORD001144</t>
  </si>
  <si>
    <t>PROD9758</t>
  </si>
  <si>
    <t>ORD001145</t>
  </si>
  <si>
    <t>PROD9507</t>
  </si>
  <si>
    <t>ORD001146</t>
  </si>
  <si>
    <t>john.bartlett@yahoo.com</t>
  </si>
  <si>
    <t>PROD8373</t>
  </si>
  <si>
    <t>ORD001147</t>
  </si>
  <si>
    <t>PROD7625</t>
  </si>
  <si>
    <t>ORD001148</t>
  </si>
  <si>
    <t>PROD4999</t>
  </si>
  <si>
    <t>ORD001149</t>
  </si>
  <si>
    <t>adam.young@yahoo.com</t>
  </si>
  <si>
    <t>PROD3539</t>
  </si>
  <si>
    <t>ORD001150</t>
  </si>
  <si>
    <t>PROD1606</t>
  </si>
  <si>
    <t>ORD001151</t>
  </si>
  <si>
    <t>PROD2648</t>
  </si>
  <si>
    <t>ORD001152</t>
  </si>
  <si>
    <t>PROD8557</t>
  </si>
  <si>
    <t>ORD001153</t>
  </si>
  <si>
    <t>jennifer.mcconnell@hotmail.com</t>
  </si>
  <si>
    <t>PROD5741</t>
  </si>
  <si>
    <t>ORD001154</t>
  </si>
  <si>
    <t>PROD4205</t>
  </si>
  <si>
    <t>ORD001155</t>
  </si>
  <si>
    <t>PROD2310</t>
  </si>
  <si>
    <t>ORD001156</t>
  </si>
  <si>
    <t>PROD6115</t>
  </si>
  <si>
    <t>ORD001157</t>
  </si>
  <si>
    <t>PROD7473</t>
  </si>
  <si>
    <t>ORD001158</t>
  </si>
  <si>
    <t>PROD7467</t>
  </si>
  <si>
    <t>ORD001159</t>
  </si>
  <si>
    <t>PROD3993</t>
  </si>
  <si>
    <t>ORD001160</t>
  </si>
  <si>
    <t>PROD1562</t>
  </si>
  <si>
    <t>ORD001161</t>
  </si>
  <si>
    <t>PROD7204</t>
  </si>
  <si>
    <t>ORD001162</t>
  </si>
  <si>
    <t>ORD001163</t>
  </si>
  <si>
    <t>PROD2230</t>
  </si>
  <si>
    <t>ORD001164</t>
  </si>
  <si>
    <t>PROD5052</t>
  </si>
  <si>
    <t>ORD001165</t>
  </si>
  <si>
    <t>jennifer.delgado@yahoo.com</t>
  </si>
  <si>
    <t>PROD5969</t>
  </si>
  <si>
    <t>ORD001166</t>
  </si>
  <si>
    <t>PROD3434</t>
  </si>
  <si>
    <t>ORD001167</t>
  </si>
  <si>
    <t>PROD1815</t>
  </si>
  <si>
    <t>ORD001168</t>
  </si>
  <si>
    <t>PROD6084</t>
  </si>
  <si>
    <t>ORD001169</t>
  </si>
  <si>
    <t>ORD001170</t>
  </si>
  <si>
    <t>PROD2565</t>
  </si>
  <si>
    <t>ORD001171</t>
  </si>
  <si>
    <t>stephanie.miller@gmail.com</t>
  </si>
  <si>
    <t>PROD8646</t>
  </si>
  <si>
    <t>ORD001172</t>
  </si>
  <si>
    <t>PROD7612</t>
  </si>
  <si>
    <t>ORD001173</t>
  </si>
  <si>
    <t>PROD4920</t>
  </si>
  <si>
    <t>ORD001174</t>
  </si>
  <si>
    <t>susan.robinson@yahoo.com</t>
  </si>
  <si>
    <t>PROD1440</t>
  </si>
  <si>
    <t>ORD001175</t>
  </si>
  <si>
    <t>PROD6468</t>
  </si>
  <si>
    <t>ORD001176</t>
  </si>
  <si>
    <t>PROD4756</t>
  </si>
  <si>
    <t>ORD001177</t>
  </si>
  <si>
    <t>laura.graham@yahoo.com</t>
  </si>
  <si>
    <t>PROD4343</t>
  </si>
  <si>
    <t>ORD001178</t>
  </si>
  <si>
    <t>PROD7884</t>
  </si>
  <si>
    <t>ORD001179</t>
  </si>
  <si>
    <t>PROD4554</t>
  </si>
  <si>
    <t>ORD001180</t>
  </si>
  <si>
    <t>PROD9380</t>
  </si>
  <si>
    <t>ORD001181</t>
  </si>
  <si>
    <t>derek.rios@yahoo.com</t>
  </si>
  <si>
    <t>PROD5591</t>
  </si>
  <si>
    <t>ORD001182</t>
  </si>
  <si>
    <t>PROD5290</t>
  </si>
  <si>
    <t>ORD001183</t>
  </si>
  <si>
    <t>maria.mercado@gmail.com</t>
  </si>
  <si>
    <t>PROD3274</t>
  </si>
  <si>
    <t>ORD001184</t>
  </si>
  <si>
    <t>PROD4173</t>
  </si>
  <si>
    <t>ORD001185</t>
  </si>
  <si>
    <t>james.lopez@yahoo.com</t>
  </si>
  <si>
    <t>PROD3060</t>
  </si>
  <si>
    <t>ORD001186</t>
  </si>
  <si>
    <t>PROD1849</t>
  </si>
  <si>
    <t>ORD001187</t>
  </si>
  <si>
    <t>PROD8288</t>
  </si>
  <si>
    <t>ORD001188</t>
  </si>
  <si>
    <t>PROD7039</t>
  </si>
  <si>
    <t>ORD001189</t>
  </si>
  <si>
    <t>PROD6564</t>
  </si>
  <si>
    <t>ORD001190</t>
  </si>
  <si>
    <t>PROD7618</t>
  </si>
  <si>
    <t>ORD001191</t>
  </si>
  <si>
    <t>PROD2672</t>
  </si>
  <si>
    <t>ORD001192</t>
  </si>
  <si>
    <t>PROD9713</t>
  </si>
  <si>
    <t>ORD001193</t>
  </si>
  <si>
    <t>PROD6732</t>
  </si>
  <si>
    <t>ORD001194</t>
  </si>
  <si>
    <t>gina.smith@hotmail.com</t>
  </si>
  <si>
    <t>PROD2913</t>
  </si>
  <si>
    <t>ORD001195</t>
  </si>
  <si>
    <t>PROD7963</t>
  </si>
  <si>
    <t>ORD001196</t>
  </si>
  <si>
    <t>ORD001197</t>
  </si>
  <si>
    <t>PROD8040</t>
  </si>
  <si>
    <t>ORD001198</t>
  </si>
  <si>
    <t>PROD8705</t>
  </si>
  <si>
    <t>ORD001199</t>
  </si>
  <si>
    <t>PROD1908</t>
  </si>
  <si>
    <t>ORD001200</t>
  </si>
  <si>
    <t>robin.ortiz@hotmail.com</t>
  </si>
  <si>
    <t>ORD001201</t>
  </si>
  <si>
    <t>dawn.jones@outlook.com</t>
  </si>
  <si>
    <t>PROD2528</t>
  </si>
  <si>
    <t>ORD001202</t>
  </si>
  <si>
    <t>emily.brock@outlook.com</t>
  </si>
  <si>
    <t>ORD001203</t>
  </si>
  <si>
    <t>PROD7818</t>
  </si>
  <si>
    <t>ORD001204</t>
  </si>
  <si>
    <t>william.sampson@yahoo.com</t>
  </si>
  <si>
    <t>PROD9241</t>
  </si>
  <si>
    <t>ORD001205</t>
  </si>
  <si>
    <t>ORD001206</t>
  </si>
  <si>
    <t>christina.fox@hotmail.com</t>
  </si>
  <si>
    <t>PROD8083</t>
  </si>
  <si>
    <t>ORD001207</t>
  </si>
  <si>
    <t>ORD001208</t>
  </si>
  <si>
    <t>PROD5834</t>
  </si>
  <si>
    <t>ORD001209</t>
  </si>
  <si>
    <t>PROD5640</t>
  </si>
  <si>
    <t>ORD001210</t>
  </si>
  <si>
    <t>PROD4893</t>
  </si>
  <si>
    <t>ORD001211</t>
  </si>
  <si>
    <t>PROD2488</t>
  </si>
  <si>
    <t>ORD001212</t>
  </si>
  <si>
    <t>PROD1670</t>
  </si>
  <si>
    <t>ORD001213</t>
  </si>
  <si>
    <t>kimberly.cantrell@hotmail.com</t>
  </si>
  <si>
    <t>PROD8569</t>
  </si>
  <si>
    <t>ORD001214</t>
  </si>
  <si>
    <t>PROD1738</t>
  </si>
  <si>
    <t>ORD001215</t>
  </si>
  <si>
    <t>PROD4224</t>
  </si>
  <si>
    <t>ORD001216</t>
  </si>
  <si>
    <t>PROD1771</t>
  </si>
  <si>
    <t>ORD001217</t>
  </si>
  <si>
    <t>PROD2543</t>
  </si>
  <si>
    <t>ORD001218</t>
  </si>
  <si>
    <t>joseph.munoz@yahoo.com</t>
  </si>
  <si>
    <t>ORD001219</t>
  </si>
  <si>
    <t>PROD9124</t>
  </si>
  <si>
    <t>ORD001220</t>
  </si>
  <si>
    <t>april.bradshaw@outlook.com</t>
  </si>
  <si>
    <t>PROD7593</t>
  </si>
  <si>
    <t>ORD001221</t>
  </si>
  <si>
    <t>PROD4748</t>
  </si>
  <si>
    <t>ORD001222</t>
  </si>
  <si>
    <t>nicole.sutton@outlook.com</t>
  </si>
  <si>
    <t>PROD1160</t>
  </si>
  <si>
    <t>ORD001223</t>
  </si>
  <si>
    <t>ORD001224</t>
  </si>
  <si>
    <t>PROD8992</t>
  </si>
  <si>
    <t>ORD001225</t>
  </si>
  <si>
    <t>PROD5314</t>
  </si>
  <si>
    <t>ORD001226</t>
  </si>
  <si>
    <t>PROD1882</t>
  </si>
  <si>
    <t>ORD001227</t>
  </si>
  <si>
    <t>jennifer.turner@outlook.com</t>
  </si>
  <si>
    <t>PROD4588</t>
  </si>
  <si>
    <t>ORD001228</t>
  </si>
  <si>
    <t>PROD9216</t>
  </si>
  <si>
    <t>ORD001229</t>
  </si>
  <si>
    <t>PROD5496</t>
  </si>
  <si>
    <t>ORD001230</t>
  </si>
  <si>
    <t>elizabeth.burns@hotmail.com</t>
  </si>
  <si>
    <t>PROD4053</t>
  </si>
  <si>
    <t>ORD001231</t>
  </si>
  <si>
    <t>joseph.walsh@yahoo.com</t>
  </si>
  <si>
    <t>PROD8448</t>
  </si>
  <si>
    <t>ORD001232</t>
  </si>
  <si>
    <t>samantha.leonard@hotmail.com</t>
  </si>
  <si>
    <t>PROD6304</t>
  </si>
  <si>
    <t>ORD001233</t>
  </si>
  <si>
    <t>frank.guerrero@hotmail.com</t>
  </si>
  <si>
    <t>PROD9763</t>
  </si>
  <si>
    <t>ORD001234</t>
  </si>
  <si>
    <t>PROD1111</t>
  </si>
  <si>
    <t>ORD001235</t>
  </si>
  <si>
    <t>PROD8921</t>
  </si>
  <si>
    <t>ORD001236</t>
  </si>
  <si>
    <t>amy.lee@outlook.com</t>
  </si>
  <si>
    <t>PROD8598</t>
  </si>
  <si>
    <t>ORD001237</t>
  </si>
  <si>
    <t>PROD9608</t>
  </si>
  <si>
    <t>ORD001238</t>
  </si>
  <si>
    <t>martha.ross@hotmail.com</t>
  </si>
  <si>
    <t>PROD8659</t>
  </si>
  <si>
    <t>ORD001239</t>
  </si>
  <si>
    <t>PROD8603</t>
  </si>
  <si>
    <t>ORD001240</t>
  </si>
  <si>
    <t>PROD8588</t>
  </si>
  <si>
    <t>ORD001241</t>
  </si>
  <si>
    <t>PROD6071</t>
  </si>
  <si>
    <t>ORD001242</t>
  </si>
  <si>
    <t>PROD9954</t>
  </si>
  <si>
    <t>ORD001243</t>
  </si>
  <si>
    <t>PROD8881</t>
  </si>
  <si>
    <t>ORD001244</t>
  </si>
  <si>
    <t>ORD001245</t>
  </si>
  <si>
    <t>PROD6749</t>
  </si>
  <si>
    <t>ORD001246</t>
  </si>
  <si>
    <t>PROD4076</t>
  </si>
  <si>
    <t>ORD001247</t>
  </si>
  <si>
    <t>abigail.roberts@gmail.com</t>
  </si>
  <si>
    <t>PROD5590</t>
  </si>
  <si>
    <t>ORD001248</t>
  </si>
  <si>
    <t>PROD5499</t>
  </si>
  <si>
    <t>ORD001249</t>
  </si>
  <si>
    <t>PROD5260</t>
  </si>
  <si>
    <t>ORD001250</t>
  </si>
  <si>
    <t>PROD8809</t>
  </si>
  <si>
    <t>ORD001251</t>
  </si>
  <si>
    <t>jessica.hodge@gmail.com</t>
  </si>
  <si>
    <t>PROD6882</t>
  </si>
  <si>
    <t>ORD001252</t>
  </si>
  <si>
    <t>PROD8443</t>
  </si>
  <si>
    <t>ORD001253</t>
  </si>
  <si>
    <t>PROD6021</t>
  </si>
  <si>
    <t>ORD001254</t>
  </si>
  <si>
    <t>PROD2110</t>
  </si>
  <si>
    <t>ORD001255</t>
  </si>
  <si>
    <t>rodney.brown@hotmail.com</t>
  </si>
  <si>
    <t>PROD2708</t>
  </si>
  <si>
    <t>ORD001256</t>
  </si>
  <si>
    <t>barbara.carey@gmail.com</t>
  </si>
  <si>
    <t>PROD9015</t>
  </si>
  <si>
    <t>ORD001257</t>
  </si>
  <si>
    <t>steven.wood@yahoo.com</t>
  </si>
  <si>
    <t>PROD3168</t>
  </si>
  <si>
    <t>ORD001258</t>
  </si>
  <si>
    <t>PROD7534</t>
  </si>
  <si>
    <t>ORD001259</t>
  </si>
  <si>
    <t>PROD2303</t>
  </si>
  <si>
    <t>ORD001260</t>
  </si>
  <si>
    <t>PROD5792</t>
  </si>
  <si>
    <t>ORD001261</t>
  </si>
  <si>
    <t>PROD4980</t>
  </si>
  <si>
    <t>ORD001262</t>
  </si>
  <si>
    <t>ORD001263</t>
  </si>
  <si>
    <t>PROD1303</t>
  </si>
  <si>
    <t>ORD001264</t>
  </si>
  <si>
    <t>PROD3652</t>
  </si>
  <si>
    <t>ORD001265</t>
  </si>
  <si>
    <t>david.shepherd@gmail.com</t>
  </si>
  <si>
    <t>PROD4103</t>
  </si>
  <si>
    <t>ORD001266</t>
  </si>
  <si>
    <t>PROD3641</t>
  </si>
  <si>
    <t>ORD001267</t>
  </si>
  <si>
    <t>ORD001268</t>
  </si>
  <si>
    <t>janice.mcdonald@hotmail.com</t>
  </si>
  <si>
    <t>PROD9786</t>
  </si>
  <si>
    <t>ORD001269</t>
  </si>
  <si>
    <t>joseph.peters@hotmail.com</t>
  </si>
  <si>
    <t>ORD001270</t>
  </si>
  <si>
    <t>PROD2190</t>
  </si>
  <si>
    <t>ORD001271</t>
  </si>
  <si>
    <t>PROD1932</t>
  </si>
  <si>
    <t>ORD001272</t>
  </si>
  <si>
    <t>mary.smith@hotmail.com</t>
  </si>
  <si>
    <t>PROD5739</t>
  </si>
  <si>
    <t>ORD001273</t>
  </si>
  <si>
    <t>PROD8892</t>
  </si>
  <si>
    <t>ORD001274</t>
  </si>
  <si>
    <t>PROD7822</t>
  </si>
  <si>
    <t>ORD001275</t>
  </si>
  <si>
    <t>PROD1374</t>
  </si>
  <si>
    <t>ORD001276</t>
  </si>
  <si>
    <t>PROD6768</t>
  </si>
  <si>
    <t>ORD001277</t>
  </si>
  <si>
    <t>PROD8655</t>
  </si>
  <si>
    <t>ORD001278</t>
  </si>
  <si>
    <t>PROD7528</t>
  </si>
  <si>
    <t>ORD001279</t>
  </si>
  <si>
    <t>PROD3017</t>
  </si>
  <si>
    <t>ORD001280</t>
  </si>
  <si>
    <t>PROD6193</t>
  </si>
  <si>
    <t>ORD001281</t>
  </si>
  <si>
    <t>PROD3222</t>
  </si>
  <si>
    <t>ORD001282</t>
  </si>
  <si>
    <t>julie.todd@gmail.com</t>
  </si>
  <si>
    <t>PROD1609</t>
  </si>
  <si>
    <t>ORD001283</t>
  </si>
  <si>
    <t>PROD3097</t>
  </si>
  <si>
    <t>ORD001284</t>
  </si>
  <si>
    <t>linda.wu@yahoo.com</t>
  </si>
  <si>
    <t>PROD6425</t>
  </si>
  <si>
    <t>ORD001285</t>
  </si>
  <si>
    <t>PROD1548</t>
  </si>
  <si>
    <t>ORD001286</t>
  </si>
  <si>
    <t>sarah.thompson@gmail.com</t>
  </si>
  <si>
    <t>PROD3275</t>
  </si>
  <si>
    <t>ORD001287</t>
  </si>
  <si>
    <t>theresa.powers@hotmail.com</t>
  </si>
  <si>
    <t>ORD001288</t>
  </si>
  <si>
    <t>mitchell.lopez@hotmail.com</t>
  </si>
  <si>
    <t>PROD8774</t>
  </si>
  <si>
    <t>ORD001289</t>
  </si>
  <si>
    <t>PROD5431</t>
  </si>
  <si>
    <t>ORD001290</t>
  </si>
  <si>
    <t>brandon.smith@outlook.com</t>
  </si>
  <si>
    <t>ORD001291</t>
  </si>
  <si>
    <t>PROD3250</t>
  </si>
  <si>
    <t>ORD001292</t>
  </si>
  <si>
    <t>ORD001293</t>
  </si>
  <si>
    <t>amy.perkins@hotmail.com</t>
  </si>
  <si>
    <t>ORD001294</t>
  </si>
  <si>
    <t>PROD1785</t>
  </si>
  <si>
    <t>ORD001295</t>
  </si>
  <si>
    <t>sara.gates@hotmail.com</t>
  </si>
  <si>
    <t>PROD3505</t>
  </si>
  <si>
    <t>ORD001296</t>
  </si>
  <si>
    <t>PROD7369</t>
  </si>
  <si>
    <t>ORD001297</t>
  </si>
  <si>
    <t>chelsea.grant@outlook.com</t>
  </si>
  <si>
    <t>PROD4020</t>
  </si>
  <si>
    <t>ORD001298</t>
  </si>
  <si>
    <t>ORD001299</t>
  </si>
  <si>
    <t>andrea.ward@yahoo.com</t>
  </si>
  <si>
    <t>PROD1481</t>
  </si>
  <si>
    <t>ORD001300</t>
  </si>
  <si>
    <t>PROD8142</t>
  </si>
  <si>
    <t>ORD001301</t>
  </si>
  <si>
    <t>PROD1731</t>
  </si>
  <si>
    <t>ORD001302</t>
  </si>
  <si>
    <t>PROD9804</t>
  </si>
  <si>
    <t>ORD001303</t>
  </si>
  <si>
    <t>sara.rice@gmail.com</t>
  </si>
  <si>
    <t>PROD8854</t>
  </si>
  <si>
    <t>ORD001304</t>
  </si>
  <si>
    <t>dawn.hart@gmail.com</t>
  </si>
  <si>
    <t>PROD9862</t>
  </si>
  <si>
    <t>ORD001305</t>
  </si>
  <si>
    <t>sarah.johnson@hotmail.com</t>
  </si>
  <si>
    <t>PROD6204</t>
  </si>
  <si>
    <t>ORD001306</t>
  </si>
  <si>
    <t>PROD2489</t>
  </si>
  <si>
    <t>ORD001307</t>
  </si>
  <si>
    <t>george.reynolds@yahoo.com</t>
  </si>
  <si>
    <t>PROD2037</t>
  </si>
  <si>
    <t>ORD001308</t>
  </si>
  <si>
    <t>PROD3865</t>
  </si>
  <si>
    <t>ORD001309</t>
  </si>
  <si>
    <t>ORD001310</t>
  </si>
  <si>
    <t>lori.herring@outlook.com</t>
  </si>
  <si>
    <t>PROD5829</t>
  </si>
  <si>
    <t>ORD001311</t>
  </si>
  <si>
    <t>jake.hodge@gmail.com</t>
  </si>
  <si>
    <t>ORD001312</t>
  </si>
  <si>
    <t>ORD001313</t>
  </si>
  <si>
    <t>peter.willis@outlook.com</t>
  </si>
  <si>
    <t>PROD1351</t>
  </si>
  <si>
    <t>ORD001314</t>
  </si>
  <si>
    <t>PROD5100</t>
  </si>
  <si>
    <t>ORD001315</t>
  </si>
  <si>
    <t>PROD2142</t>
  </si>
  <si>
    <t>ORD001316</t>
  </si>
  <si>
    <t>PROD6294</t>
  </si>
  <si>
    <t>ORD001317</t>
  </si>
  <si>
    <t>david.lawson@yahoo.com</t>
  </si>
  <si>
    <t>PROD7290</t>
  </si>
  <si>
    <t>ORD001318</t>
  </si>
  <si>
    <t>cheryl.hayes@gmail.com</t>
  </si>
  <si>
    <t>PROD2315</t>
  </si>
  <si>
    <t>ORD001319</t>
  </si>
  <si>
    <t>PROD7055</t>
  </si>
  <si>
    <t>ORD001320</t>
  </si>
  <si>
    <t>PROD5097</t>
  </si>
  <si>
    <t>ORD001321</t>
  </si>
  <si>
    <t>PROD3778</t>
  </si>
  <si>
    <t>ORD001322</t>
  </si>
  <si>
    <t>PROD5568</t>
  </si>
  <si>
    <t>ORD001323</t>
  </si>
  <si>
    <t>PROD7184</t>
  </si>
  <si>
    <t>ORD001324</t>
  </si>
  <si>
    <t>PROD2755</t>
  </si>
  <si>
    <t>ORD001325</t>
  </si>
  <si>
    <t>angela.robertson@yahoo.com</t>
  </si>
  <si>
    <t>PROD5743</t>
  </si>
  <si>
    <t>ORD001326</t>
  </si>
  <si>
    <t>PROD9146</t>
  </si>
  <si>
    <t>ORD001327</t>
  </si>
  <si>
    <t>john.bailey@gmail.com</t>
  </si>
  <si>
    <t>PROD2218</t>
  </si>
  <si>
    <t>ORD001328</t>
  </si>
  <si>
    <t>PROD8293</t>
  </si>
  <si>
    <t>ORD001329</t>
  </si>
  <si>
    <t>PROD8731</t>
  </si>
  <si>
    <t>ORD001330</t>
  </si>
  <si>
    <t>PROD5716</t>
  </si>
  <si>
    <t>ORD001331</t>
  </si>
  <si>
    <t>jacob.hill@gmail.com</t>
  </si>
  <si>
    <t>PROD5131</t>
  </si>
  <si>
    <t>ORD001332</t>
  </si>
  <si>
    <t>PROD4487</t>
  </si>
  <si>
    <t>ORD001333</t>
  </si>
  <si>
    <t>PROD8401</t>
  </si>
  <si>
    <t>ORD001334</t>
  </si>
  <si>
    <t>PROD9105</t>
  </si>
  <si>
    <t>ORD001335</t>
  </si>
  <si>
    <t>jacob.barr@hotmail.com</t>
  </si>
  <si>
    <t>ORD001336</t>
  </si>
  <si>
    <t>terri.wilson@hotmail.com</t>
  </si>
  <si>
    <t>PROD9735</t>
  </si>
  <si>
    <t>ORD001337</t>
  </si>
  <si>
    <t>PROD8510</t>
  </si>
  <si>
    <t>ORD001338</t>
  </si>
  <si>
    <t>ORD001339</t>
  </si>
  <si>
    <t>PROD9331</t>
  </si>
  <si>
    <t>ORD001340</t>
  </si>
  <si>
    <t>omar.hammond@yahoo.com</t>
  </si>
  <si>
    <t>PROD7491</t>
  </si>
  <si>
    <t>ORD001341</t>
  </si>
  <si>
    <t>PROD2984</t>
  </si>
  <si>
    <t>ORD001342</t>
  </si>
  <si>
    <t>PROD4720</t>
  </si>
  <si>
    <t>ORD001343</t>
  </si>
  <si>
    <t>PROD4026</t>
  </si>
  <si>
    <t>ORD001344</t>
  </si>
  <si>
    <t>frank.johnson@hotmail.com</t>
  </si>
  <si>
    <t>PROD7345</t>
  </si>
  <si>
    <t>ORD001345</t>
  </si>
  <si>
    <t>PROD8863</t>
  </si>
  <si>
    <t>ORD001346</t>
  </si>
  <si>
    <t>PROD5518</t>
  </si>
  <si>
    <t>ORD001347</t>
  </si>
  <si>
    <t>emily.hayden@gmail.com</t>
  </si>
  <si>
    <t>PROD5343</t>
  </si>
  <si>
    <t>ORD001348</t>
  </si>
  <si>
    <t>sarah.brown@yahoo.com</t>
  </si>
  <si>
    <t>PROD1828</t>
  </si>
  <si>
    <t>ORD001349</t>
  </si>
  <si>
    <t>PROD3868</t>
  </si>
  <si>
    <t>ORD001350</t>
  </si>
  <si>
    <t>PROD7784</t>
  </si>
  <si>
    <t>ORD001351</t>
  </si>
  <si>
    <t>PROD1890</t>
  </si>
  <si>
    <t>ORD001352</t>
  </si>
  <si>
    <t>PROD4408</t>
  </si>
  <si>
    <t>ORD001353</t>
  </si>
  <si>
    <t>geoffrey.hester@outlook.com</t>
  </si>
  <si>
    <t>PROD2447</t>
  </si>
  <si>
    <t>ORD001354</t>
  </si>
  <si>
    <t>ORD001355</t>
  </si>
  <si>
    <t>nicole.knight@hotmail.com</t>
  </si>
  <si>
    <t>PROD3838</t>
  </si>
  <si>
    <t>ORD001356</t>
  </si>
  <si>
    <t>PROD6000</t>
  </si>
  <si>
    <t>ORD001357</t>
  </si>
  <si>
    <t>PROD6327</t>
  </si>
  <si>
    <t>ORD001358</t>
  </si>
  <si>
    <t>ORD001359</t>
  </si>
  <si>
    <t>melissa.stewart@outlook.com</t>
  </si>
  <si>
    <t>ORD001360</t>
  </si>
  <si>
    <t>ORD001361</t>
  </si>
  <si>
    <t>robert.hardy@yahoo.com</t>
  </si>
  <si>
    <t>PROD7872</t>
  </si>
  <si>
    <t>ORD001362</t>
  </si>
  <si>
    <t>PROD7470</t>
  </si>
  <si>
    <t>ORD001363</t>
  </si>
  <si>
    <t>PROD6745</t>
  </si>
  <si>
    <t>ORD001364</t>
  </si>
  <si>
    <t>PROD5830</t>
  </si>
  <si>
    <t>ORD001365</t>
  </si>
  <si>
    <t>ryan.mays@gmail.com</t>
  </si>
  <si>
    <t>PROD8353</t>
  </si>
  <si>
    <t>ORD001366</t>
  </si>
  <si>
    <t>PROD4228</t>
  </si>
  <si>
    <t>ORD001367</t>
  </si>
  <si>
    <t>PROD5191</t>
  </si>
  <si>
    <t>ORD001368</t>
  </si>
  <si>
    <t>PROD1304</t>
  </si>
  <si>
    <t>ORD001369</t>
  </si>
  <si>
    <t>PROD8306</t>
  </si>
  <si>
    <t>ORD001370</t>
  </si>
  <si>
    <t>russell.johnson@gmail.com</t>
  </si>
  <si>
    <t>PROD9996</t>
  </si>
  <si>
    <t>ORD001371</t>
  </si>
  <si>
    <t>PROD5378</t>
  </si>
  <si>
    <t>ORD001372</t>
  </si>
  <si>
    <t>PROD1375</t>
  </si>
  <si>
    <t>ORD001373</t>
  </si>
  <si>
    <t>PROD3782</t>
  </si>
  <si>
    <t>ORD001374</t>
  </si>
  <si>
    <t>laura.rogers@yahoo.com</t>
  </si>
  <si>
    <t>PROD8904</t>
  </si>
  <si>
    <t>ORD001375</t>
  </si>
  <si>
    <t>PROD5929</t>
  </si>
  <si>
    <t>ORD001376</t>
  </si>
  <si>
    <t>sheila.allen@yahoo.com</t>
  </si>
  <si>
    <t>PROD3775</t>
  </si>
  <si>
    <t>ORD001377</t>
  </si>
  <si>
    <t>PROD1511</t>
  </si>
  <si>
    <t>ORD001378</t>
  </si>
  <si>
    <t>sean.ward@gmail.com</t>
  </si>
  <si>
    <t>PROD4334</t>
  </si>
  <si>
    <t>ORD001379</t>
  </si>
  <si>
    <t>PROD5864</t>
  </si>
  <si>
    <t>ORD001380</t>
  </si>
  <si>
    <t>ORD001381</t>
  </si>
  <si>
    <t>julie.williams@hotmail.com</t>
  </si>
  <si>
    <t>PROD9157</t>
  </si>
  <si>
    <t>ORD001382</t>
  </si>
  <si>
    <t>ORD001383</t>
  </si>
  <si>
    <t>PROD6516</t>
  </si>
  <si>
    <t>ORD001384</t>
  </si>
  <si>
    <t>PROD4163</t>
  </si>
  <si>
    <t>ORD001385</t>
  </si>
  <si>
    <t>PROD6511</t>
  </si>
  <si>
    <t>ORD001386</t>
  </si>
  <si>
    <t>PROD2294</t>
  </si>
  <si>
    <t>ORD001387</t>
  </si>
  <si>
    <t>PROD1403</t>
  </si>
  <si>
    <t>ORD001388</t>
  </si>
  <si>
    <t>ORD001389</t>
  </si>
  <si>
    <t>PROD8559</t>
  </si>
  <si>
    <t>ORD001390</t>
  </si>
  <si>
    <t>donald.maxwell@outlook.com</t>
  </si>
  <si>
    <t>PROD5565</t>
  </si>
  <si>
    <t>ORD001391</t>
  </si>
  <si>
    <t>PROD4469</t>
  </si>
  <si>
    <t>ORD001392</t>
  </si>
  <si>
    <t>PROD1514</t>
  </si>
  <si>
    <t>ORD001393</t>
  </si>
  <si>
    <t>PROD3493</t>
  </si>
  <si>
    <t>ORD001394</t>
  </si>
  <si>
    <t>PROD7199</t>
  </si>
  <si>
    <t>ORD001395</t>
  </si>
  <si>
    <t>heather.warner@yahoo.com</t>
  </si>
  <si>
    <t>PROD9829</t>
  </si>
  <si>
    <t>ORD001396</t>
  </si>
  <si>
    <t>ORD001397</t>
  </si>
  <si>
    <t>ORD001398</t>
  </si>
  <si>
    <t>PROD2609</t>
  </si>
  <si>
    <t>ORD001399</t>
  </si>
  <si>
    <t>PROD5304</t>
  </si>
  <si>
    <t>ORD001400</t>
  </si>
  <si>
    <t>PROD7902</t>
  </si>
  <si>
    <t>ORD001401</t>
  </si>
  <si>
    <t>ORD001402</t>
  </si>
  <si>
    <t>daniel.jackson@yahoo.com</t>
  </si>
  <si>
    <t>PROD4233</t>
  </si>
  <si>
    <t>ORD001403</t>
  </si>
  <si>
    <t>PROD7970</t>
  </si>
  <si>
    <t>ORD001404</t>
  </si>
  <si>
    <t>amanda.brown@outlook.com</t>
  </si>
  <si>
    <t>PROD2146</t>
  </si>
  <si>
    <t>ORD001405</t>
  </si>
  <si>
    <t>ORD001406</t>
  </si>
  <si>
    <t>ORD001407</t>
  </si>
  <si>
    <t>ORD001408</t>
  </si>
  <si>
    <t>PROD2558</t>
  </si>
  <si>
    <t>ORD001409</t>
  </si>
  <si>
    <t>PROD3174</t>
  </si>
  <si>
    <t>ORD001410</t>
  </si>
  <si>
    <t>PROD1575</t>
  </si>
  <si>
    <t>ORD001411</t>
  </si>
  <si>
    <t>christina.payne@hotmail.com</t>
  </si>
  <si>
    <t>PROD2990</t>
  </si>
  <si>
    <t>ORD001412</t>
  </si>
  <si>
    <t>PROD8236</t>
  </si>
  <si>
    <t>ORD001413</t>
  </si>
  <si>
    <t>brittany.hunter@gmail.com</t>
  </si>
  <si>
    <t>PROD2320</t>
  </si>
  <si>
    <t>ORD001414</t>
  </si>
  <si>
    <t>PROD4148</t>
  </si>
  <si>
    <t>ORD001415</t>
  </si>
  <si>
    <t>henry.goodman@hotmail.com</t>
  </si>
  <si>
    <t>PROD8695</t>
  </si>
  <si>
    <t>ORD001416</t>
  </si>
  <si>
    <t>timothy.powers@gmail.com</t>
  </si>
  <si>
    <t>PROD4614</t>
  </si>
  <si>
    <t>ORD001417</t>
  </si>
  <si>
    <t>veronica.dennis@gmail.com</t>
  </si>
  <si>
    <t>PROD1067</t>
  </si>
  <si>
    <t>ORD001418</t>
  </si>
  <si>
    <t>PROD4761</t>
  </si>
  <si>
    <t>ORD001419</t>
  </si>
  <si>
    <t>christopher.jackson@yahoo.com</t>
  </si>
  <si>
    <t>PROD2748</t>
  </si>
  <si>
    <t>ORD001420</t>
  </si>
  <si>
    <t>jennifer.jackson@yahoo.com</t>
  </si>
  <si>
    <t>PROD8369</t>
  </si>
  <si>
    <t>ORD001421</t>
  </si>
  <si>
    <t>PROD5255</t>
  </si>
  <si>
    <t>ORD001422</t>
  </si>
  <si>
    <t>PROD1826</t>
  </si>
  <si>
    <t>ORD001423</t>
  </si>
  <si>
    <t>PROD3670</t>
  </si>
  <si>
    <t>ORD001424</t>
  </si>
  <si>
    <t>ORD001425</t>
  </si>
  <si>
    <t>PROD9058</t>
  </si>
  <si>
    <t>ORD001426</t>
  </si>
  <si>
    <t>tina.ortiz@hotmail.com</t>
  </si>
  <si>
    <t>PROD4384</t>
  </si>
  <si>
    <t>ORD001427</t>
  </si>
  <si>
    <t>PROD5002</t>
  </si>
  <si>
    <t>ORD001428</t>
  </si>
  <si>
    <t>austin.brown@gmail.com</t>
  </si>
  <si>
    <t>PROD8246</t>
  </si>
  <si>
    <t>ORD001429</t>
  </si>
  <si>
    <t>sean.murphy@gmail.com</t>
  </si>
  <si>
    <t>ORD001430</t>
  </si>
  <si>
    <t>PROD6395</t>
  </si>
  <si>
    <t>ORD001431</t>
  </si>
  <si>
    <t>PROD6642</t>
  </si>
  <si>
    <t>ORD001432</t>
  </si>
  <si>
    <t>ORD001433</t>
  </si>
  <si>
    <t>PROD1638</t>
  </si>
  <si>
    <t>ORD001434</t>
  </si>
  <si>
    <t>PROD9749</t>
  </si>
  <si>
    <t>ORD001435</t>
  </si>
  <si>
    <t>PROD7088</t>
  </si>
  <si>
    <t>ORD001436</t>
  </si>
  <si>
    <t>jason.murray@yahoo.com</t>
  </si>
  <si>
    <t>PROD1124</t>
  </si>
  <si>
    <t>ORD001437</t>
  </si>
  <si>
    <t>deborah.perez@gmail.com</t>
  </si>
  <si>
    <t>PROD3364</t>
  </si>
  <si>
    <t>ORD001438</t>
  </si>
  <si>
    <t>PROD4562</t>
  </si>
  <si>
    <t>ORD001439</t>
  </si>
  <si>
    <t>ORD001440</t>
  </si>
  <si>
    <t>PROD2286</t>
  </si>
  <si>
    <t>ORD001441</t>
  </si>
  <si>
    <t>PROD9361</t>
  </si>
  <si>
    <t>ORD001442</t>
  </si>
  <si>
    <t>PROD8974</t>
  </si>
  <si>
    <t>ORD001443</t>
  </si>
  <si>
    <t>PROD1918</t>
  </si>
  <si>
    <t>ORD001444</t>
  </si>
  <si>
    <t>deborah.ruiz@hotmail.com</t>
  </si>
  <si>
    <t>PROD2077</t>
  </si>
  <si>
    <t>ORD001445</t>
  </si>
  <si>
    <t>regina.peters@yahoo.com</t>
  </si>
  <si>
    <t>ORD001446</t>
  </si>
  <si>
    <t>PROD1891</t>
  </si>
  <si>
    <t>ORD001447</t>
  </si>
  <si>
    <t>william.whitney@gmail.com</t>
  </si>
  <si>
    <t>PROD7327</t>
  </si>
  <si>
    <t>ORD001448</t>
  </si>
  <si>
    <t>PROD4503</t>
  </si>
  <si>
    <t>ORD001449</t>
  </si>
  <si>
    <t>PROD6393</t>
  </si>
  <si>
    <t>ORD001450</t>
  </si>
  <si>
    <t>christopher.rodriguez@gmail.com</t>
  </si>
  <si>
    <t>PROD4171</t>
  </si>
  <si>
    <t>ORD001451</t>
  </si>
  <si>
    <t>PROD3176</t>
  </si>
  <si>
    <t>ORD001452</t>
  </si>
  <si>
    <t>PROD7734</t>
  </si>
  <si>
    <t>ORD001453</t>
  </si>
  <si>
    <t>PROD7910</t>
  </si>
  <si>
    <t>ORD001454</t>
  </si>
  <si>
    <t>PROD2282</t>
  </si>
  <si>
    <t>ORD001455</t>
  </si>
  <si>
    <t>donna.fernandez@hotmail.com</t>
  </si>
  <si>
    <t>ORD001456</t>
  </si>
  <si>
    <t>cameron.mclaughlin@hotmail.com</t>
  </si>
  <si>
    <t>PROD2195</t>
  </si>
  <si>
    <t>ORD001457</t>
  </si>
  <si>
    <t>PROD4049</t>
  </si>
  <si>
    <t>ORD001458</t>
  </si>
  <si>
    <t>nicholas.walker@hotmail.com</t>
  </si>
  <si>
    <t>PROD1088</t>
  </si>
  <si>
    <t>ORD001459</t>
  </si>
  <si>
    <t>PROD5015</t>
  </si>
  <si>
    <t>ORD001460</t>
  </si>
  <si>
    <t>PROD2278</t>
  </si>
  <si>
    <t>ORD001461</t>
  </si>
  <si>
    <t>PROD2268</t>
  </si>
  <si>
    <t>ORD001462</t>
  </si>
  <si>
    <t>ORD001463</t>
  </si>
  <si>
    <t>PROD6269</t>
  </si>
  <si>
    <t>ORD001464</t>
  </si>
  <si>
    <t>PROD2987</t>
  </si>
  <si>
    <t>ORD001465</t>
  </si>
  <si>
    <t>PROD3449</t>
  </si>
  <si>
    <t>ORD001466</t>
  </si>
  <si>
    <t>PROD6990</t>
  </si>
  <si>
    <t>ORD001467</t>
  </si>
  <si>
    <t>PROD9149</t>
  </si>
  <si>
    <t>ORD001468</t>
  </si>
  <si>
    <t>shawna.rogers@gmail.com</t>
  </si>
  <si>
    <t>ORD001469</t>
  </si>
  <si>
    <t>PROD7431</t>
  </si>
  <si>
    <t>ORD001470</t>
  </si>
  <si>
    <t>ORD001471</t>
  </si>
  <si>
    <t>PROD9857</t>
  </si>
  <si>
    <t>ORD001472</t>
  </si>
  <si>
    <t>PROD6675</t>
  </si>
  <si>
    <t>ORD001473</t>
  </si>
  <si>
    <t>PROD6184</t>
  </si>
  <si>
    <t>ORD001474</t>
  </si>
  <si>
    <t>PROD2429</t>
  </si>
  <si>
    <t>ORD001475</t>
  </si>
  <si>
    <t>ORD001476</t>
  </si>
  <si>
    <t>PROD3025</t>
  </si>
  <si>
    <t>ORD001477</t>
  </si>
  <si>
    <t>PROD4190</t>
  </si>
  <si>
    <t>ORD001478</t>
  </si>
  <si>
    <t>ORD001479</t>
  </si>
  <si>
    <t>PROD2634</t>
  </si>
  <si>
    <t>ORD001480</t>
  </si>
  <si>
    <t>ORD001481</t>
  </si>
  <si>
    <t>PROD3732</t>
  </si>
  <si>
    <t>ORD001482</t>
  </si>
  <si>
    <t>chelsea.freeman@outlook.com</t>
  </si>
  <si>
    <t>PROD8047</t>
  </si>
  <si>
    <t>ORD001483</t>
  </si>
  <si>
    <t>PROD2296</t>
  </si>
  <si>
    <t>ORD001484</t>
  </si>
  <si>
    <t>ORD001485</t>
  </si>
  <si>
    <t>ORD001486</t>
  </si>
  <si>
    <t>nathan.robinson@gmail.com</t>
  </si>
  <si>
    <t>PROD8357</t>
  </si>
  <si>
    <t>ORD001487</t>
  </si>
  <si>
    <t>PROD2426</t>
  </si>
  <si>
    <t>ORD001488</t>
  </si>
  <si>
    <t>ORD001489</t>
  </si>
  <si>
    <t>PROD9821</t>
  </si>
  <si>
    <t>ORD001490</t>
  </si>
  <si>
    <t>PROD2443</t>
  </si>
  <si>
    <t>ORD001491</t>
  </si>
  <si>
    <t>PROD8185</t>
  </si>
  <si>
    <t>ORD001492</t>
  </si>
  <si>
    <t>PROD2879</t>
  </si>
  <si>
    <t>ORD001493</t>
  </si>
  <si>
    <t>PROD2074</t>
  </si>
  <si>
    <t>ORD001494</t>
  </si>
  <si>
    <t>PROD3278</t>
  </si>
  <si>
    <t>ORD001495</t>
  </si>
  <si>
    <t>PROD4264</t>
  </si>
  <si>
    <t>ORD001496</t>
  </si>
  <si>
    <t>PROD3462</t>
  </si>
  <si>
    <t>ORD001497</t>
  </si>
  <si>
    <t>michael.landry@hotmail.com</t>
  </si>
  <si>
    <t>PROD9441</t>
  </si>
  <si>
    <t>ORD001498</t>
  </si>
  <si>
    <t>PROD4009</t>
  </si>
  <si>
    <t>ORD001499</t>
  </si>
  <si>
    <t>PROD1474</t>
  </si>
  <si>
    <t>ORD001500</t>
  </si>
  <si>
    <t>PROD9138</t>
  </si>
  <si>
    <t>ORD001501</t>
  </si>
  <si>
    <t>PROD6185</t>
  </si>
  <si>
    <t>ORD001502</t>
  </si>
  <si>
    <t>PROD5369</t>
  </si>
  <si>
    <t>ORD001503</t>
  </si>
  <si>
    <t>PROD6755</t>
  </si>
  <si>
    <t>ORD001504</t>
  </si>
  <si>
    <t>PROD3886</t>
  </si>
  <si>
    <t>ORD001505</t>
  </si>
  <si>
    <t>ORD001506</t>
  </si>
  <si>
    <t>ORD001507</t>
  </si>
  <si>
    <t>PROD8386</t>
  </si>
  <si>
    <t>ORD001508</t>
  </si>
  <si>
    <t>ORD001509</t>
  </si>
  <si>
    <t>ORD001510</t>
  </si>
  <si>
    <t>maxwell.walters@outlook.com</t>
  </si>
  <si>
    <t>ORD001511</t>
  </si>
  <si>
    <t>PROD8872</t>
  </si>
  <si>
    <t>ORD001512</t>
  </si>
  <si>
    <t>PROD1134</t>
  </si>
  <si>
    <t>ORD001513</t>
  </si>
  <si>
    <t>PROD4087</t>
  </si>
  <si>
    <t>ORD001514</t>
  </si>
  <si>
    <t>PROD7873</t>
  </si>
  <si>
    <t>ORD001515</t>
  </si>
  <si>
    <t>ORD001516</t>
  </si>
  <si>
    <t>david.mcintosh@hotmail.com</t>
  </si>
  <si>
    <t>PROD4397</t>
  </si>
  <si>
    <t>ORD001517</t>
  </si>
  <si>
    <t>ORD001518</t>
  </si>
  <si>
    <t>curtis.collins@gmail.com</t>
  </si>
  <si>
    <t>PROD9658</t>
  </si>
  <si>
    <t>ORD001519</t>
  </si>
  <si>
    <t>christopher.moore@hotmail.com</t>
  </si>
  <si>
    <t>PROD4213</t>
  </si>
  <si>
    <t>ORD001520</t>
  </si>
  <si>
    <t>PROD5103</t>
  </si>
  <si>
    <t>ORD001521</t>
  </si>
  <si>
    <t>PROD9320</t>
  </si>
  <si>
    <t>ORD001522</t>
  </si>
  <si>
    <t>PROD4307</t>
  </si>
  <si>
    <t>ORD001523</t>
  </si>
  <si>
    <t>PROD3341</t>
  </si>
  <si>
    <t>ORD001524</t>
  </si>
  <si>
    <t>PROD9116</t>
  </si>
  <si>
    <t>ORD001525</t>
  </si>
  <si>
    <t>PROD5064</t>
  </si>
  <si>
    <t>ORD001526</t>
  </si>
  <si>
    <t>kelly.campbell@hotmail.com</t>
  </si>
  <si>
    <t>PROD5934</t>
  </si>
  <si>
    <t>ORD001527</t>
  </si>
  <si>
    <t>PROD7709</t>
  </si>
  <si>
    <t>ORD001528</t>
  </si>
  <si>
    <t>PROD2105</t>
  </si>
  <si>
    <t>ORD001529</t>
  </si>
  <si>
    <t>PROD5365</t>
  </si>
  <si>
    <t>ORD001530</t>
  </si>
  <si>
    <t>PROD4709</t>
  </si>
  <si>
    <t>ORD001531</t>
  </si>
  <si>
    <t>PROD1776</t>
  </si>
  <si>
    <t>ORD001532</t>
  </si>
  <si>
    <t>kristy.johnson@yahoo.com</t>
  </si>
  <si>
    <t>PROD5832</t>
  </si>
  <si>
    <t>ORD001533</t>
  </si>
  <si>
    <t>PROD5808</t>
  </si>
  <si>
    <t>ORD001534</t>
  </si>
  <si>
    <t>PROD2034</t>
  </si>
  <si>
    <t>ORD001535</t>
  </si>
  <si>
    <t>PROD4928</t>
  </si>
  <si>
    <t>ORD001536</t>
  </si>
  <si>
    <t>PROD1092</t>
  </si>
  <si>
    <t>ORD001537</t>
  </si>
  <si>
    <t>ORD001538</t>
  </si>
  <si>
    <t>PROD5246</t>
  </si>
  <si>
    <t>ORD001539</t>
  </si>
  <si>
    <t>PROD1660</t>
  </si>
  <si>
    <t>ORD001540</t>
  </si>
  <si>
    <t>PROD4895</t>
  </si>
  <si>
    <t>ORD001541</t>
  </si>
  <si>
    <t>PROD6721</t>
  </si>
  <si>
    <t>ORD001542</t>
  </si>
  <si>
    <t>PROD4531</t>
  </si>
  <si>
    <t>ORD001543</t>
  </si>
  <si>
    <t>ORD001544</t>
  </si>
  <si>
    <t>PROD3601</t>
  </si>
  <si>
    <t>ORD001545</t>
  </si>
  <si>
    <t>cody.buchanan@outlook.com</t>
  </si>
  <si>
    <t>PROD5562</t>
  </si>
  <si>
    <t>ORD001546</t>
  </si>
  <si>
    <t>PROD1053</t>
  </si>
  <si>
    <t>ORD001547</t>
  </si>
  <si>
    <t>PROD4993</t>
  </si>
  <si>
    <t>ORD001548</t>
  </si>
  <si>
    <t>PROD1423</t>
  </si>
  <si>
    <t>ORD001549</t>
  </si>
  <si>
    <t>PROD4698</t>
  </si>
  <si>
    <t>ORD001550</t>
  </si>
  <si>
    <t>PROD3101</t>
  </si>
  <si>
    <t>ORD001551</t>
  </si>
  <si>
    <t>ORD001552</t>
  </si>
  <si>
    <t>ruben.simmons@yahoo.com</t>
  </si>
  <si>
    <t>PROD9914</t>
  </si>
  <si>
    <t>ORD001553</t>
  </si>
  <si>
    <t>andrea.oneal@hotmail.com</t>
  </si>
  <si>
    <t>PROD4229</t>
  </si>
  <si>
    <t>ORD001554</t>
  </si>
  <si>
    <t>joshua.taylor@gmail.com</t>
  </si>
  <si>
    <t>PROD6100</t>
  </si>
  <si>
    <t>ORD001555</t>
  </si>
  <si>
    <t>PROD4692</t>
  </si>
  <si>
    <t>ORD001556</t>
  </si>
  <si>
    <t>ORD001557</t>
  </si>
  <si>
    <t>ORD001558</t>
  </si>
  <si>
    <t>PROD1192</t>
  </si>
  <si>
    <t>ORD001559</t>
  </si>
  <si>
    <t>riley.powell@gmail.com</t>
  </si>
  <si>
    <t>PROD4600</t>
  </si>
  <si>
    <t>ORD001560</t>
  </si>
  <si>
    <t>jennifer.fisher@outlook.com</t>
  </si>
  <si>
    <t>PROD9904</t>
  </si>
  <si>
    <t>ORD001561</t>
  </si>
  <si>
    <t>PROD9627</t>
  </si>
  <si>
    <t>ORD001562</t>
  </si>
  <si>
    <t>michael.harris@yahoo.com</t>
  </si>
  <si>
    <t>PROD7289</t>
  </si>
  <si>
    <t>ORD001563</t>
  </si>
  <si>
    <t>PROD2909</t>
  </si>
  <si>
    <t>ORD001564</t>
  </si>
  <si>
    <t>steven.james@gmail.com</t>
  </si>
  <si>
    <t>PROD1675</t>
  </si>
  <si>
    <t>ORD001565</t>
  </si>
  <si>
    <t>PROD3406</t>
  </si>
  <si>
    <t>ORD001566</t>
  </si>
  <si>
    <t>brian.edwards@hotmail.com</t>
  </si>
  <si>
    <t>PROD6744</t>
  </si>
  <si>
    <t>ORD001567</t>
  </si>
  <si>
    <t>PROD8152</t>
  </si>
  <si>
    <t>ORD001568</t>
  </si>
  <si>
    <t>tammy.torres@yahoo.com</t>
  </si>
  <si>
    <t>PROD1942</t>
  </si>
  <si>
    <t>ORD001569</t>
  </si>
  <si>
    <t>PROD2140</t>
  </si>
  <si>
    <t>ORD001570</t>
  </si>
  <si>
    <t>PROD7708</t>
  </si>
  <si>
    <t>ORD001571</t>
  </si>
  <si>
    <t>PROD1147</t>
  </si>
  <si>
    <t>ORD001572</t>
  </si>
  <si>
    <t>PROD6670</t>
  </si>
  <si>
    <t>ORD001573</t>
  </si>
  <si>
    <t>PROD1258</t>
  </si>
  <si>
    <t>ORD001574</t>
  </si>
  <si>
    <t>PROD7203</t>
  </si>
  <si>
    <t>ORD001575</t>
  </si>
  <si>
    <t>PROD8102</t>
  </si>
  <si>
    <t>ORD001576</t>
  </si>
  <si>
    <t>PROD4804</t>
  </si>
  <si>
    <t>ORD001577</t>
  </si>
  <si>
    <t>PROD1212</t>
  </si>
  <si>
    <t>ORD001578</t>
  </si>
  <si>
    <t>PROD9128</t>
  </si>
  <si>
    <t>ORD001579</t>
  </si>
  <si>
    <t>PROD7807</t>
  </si>
  <si>
    <t>ORD001580</t>
  </si>
  <si>
    <t>PROD3897</t>
  </si>
  <si>
    <t>ORD001581</t>
  </si>
  <si>
    <t>PROD1311</t>
  </si>
  <si>
    <t>ORD001582</t>
  </si>
  <si>
    <t>PROD7560</t>
  </si>
  <si>
    <t>ORD001583</t>
  </si>
  <si>
    <t>ORD001584</t>
  </si>
  <si>
    <t>ORD001585</t>
  </si>
  <si>
    <t>PROD9184</t>
  </si>
  <si>
    <t>ORD001586</t>
  </si>
  <si>
    <t>PROD9308</t>
  </si>
  <si>
    <t>ORD001587</t>
  </si>
  <si>
    <t>PROD5780</t>
  </si>
  <si>
    <t>ORD001588</t>
  </si>
  <si>
    <t>PROD2135</t>
  </si>
  <si>
    <t>ORD001589</t>
  </si>
  <si>
    <t>michael.jones@yahoo.com</t>
  </si>
  <si>
    <t>ORD001590</t>
  </si>
  <si>
    <t>PROD3382</t>
  </si>
  <si>
    <t>ORD001591</t>
  </si>
  <si>
    <t>PROD3088</t>
  </si>
  <si>
    <t>ORD001592</t>
  </si>
  <si>
    <t>ORD001593</t>
  </si>
  <si>
    <t>PROD3792</t>
  </si>
  <si>
    <t>ORD001594</t>
  </si>
  <si>
    <t>PROD6040</t>
  </si>
  <si>
    <t>ORD001595</t>
  </si>
  <si>
    <t>PROD8484</t>
  </si>
  <si>
    <t>ORD001596</t>
  </si>
  <si>
    <t>john.lewis@gmail.com</t>
  </si>
  <si>
    <t>PROD4867</t>
  </si>
  <si>
    <t>ORD001597</t>
  </si>
  <si>
    <t>PROD7775</t>
  </si>
  <si>
    <t>ORD001598</t>
  </si>
  <si>
    <t>ORD001599</t>
  </si>
  <si>
    <t>PROD2004</t>
  </si>
  <si>
    <t>ORD001600</t>
  </si>
  <si>
    <t>PROD8118</t>
  </si>
  <si>
    <t>ORD001601</t>
  </si>
  <si>
    <t>PROD9169</t>
  </si>
  <si>
    <t>ORD001602</t>
  </si>
  <si>
    <t>PROD1079</t>
  </si>
  <si>
    <t>ORD001603</t>
  </si>
  <si>
    <t>PROD3655</t>
  </si>
  <si>
    <t>ORD001604</t>
  </si>
  <si>
    <t>PROD6007</t>
  </si>
  <si>
    <t>ORD001605</t>
  </si>
  <si>
    <t>PROD9502</t>
  </si>
  <si>
    <t>ORD001606</t>
  </si>
  <si>
    <t>PROD7044</t>
  </si>
  <si>
    <t>ORD001607</t>
  </si>
  <si>
    <t>PROD8596</t>
  </si>
  <si>
    <t>ORD001608</t>
  </si>
  <si>
    <t>PROD9533</t>
  </si>
  <si>
    <t>ORD001609</t>
  </si>
  <si>
    <t>PROD9217</t>
  </si>
  <si>
    <t>ORD001610</t>
  </si>
  <si>
    <t>PROD6150</t>
  </si>
  <si>
    <t>ORD001611</t>
  </si>
  <si>
    <t>angela.hill@gmail.com</t>
  </si>
  <si>
    <t>PROD8417</t>
  </si>
  <si>
    <t>ORD001612</t>
  </si>
  <si>
    <t>PROD9512</t>
  </si>
  <si>
    <t>ORD001613</t>
  </si>
  <si>
    <t>PROD8994</t>
  </si>
  <si>
    <t>ORD001614</t>
  </si>
  <si>
    <t>PROD1321</t>
  </si>
  <si>
    <t>ORD001615</t>
  </si>
  <si>
    <t>PROD1820</t>
  </si>
  <si>
    <t>ORD001616</t>
  </si>
  <si>
    <t>PROD8492</t>
  </si>
  <si>
    <t>ORD001617</t>
  </si>
  <si>
    <t>ORD001618</t>
  </si>
  <si>
    <t>PROD2894</t>
  </si>
  <si>
    <t>ORD001619</t>
  </si>
  <si>
    <t>PROD8631</t>
  </si>
  <si>
    <t>ORD001620</t>
  </si>
  <si>
    <t>PROD5085</t>
  </si>
  <si>
    <t>ORD001621</t>
  </si>
  <si>
    <t>PROD8691</t>
  </si>
  <si>
    <t>ORD001622</t>
  </si>
  <si>
    <t>tammy.willis@hotmail.com</t>
  </si>
  <si>
    <t>PROD1411</t>
  </si>
  <si>
    <t>ORD001623</t>
  </si>
  <si>
    <t>PROD8198</t>
  </si>
  <si>
    <t>ORD001624</t>
  </si>
  <si>
    <t>PROD7553</t>
  </si>
  <si>
    <t>ORD001625</t>
  </si>
  <si>
    <t>PROD8261</t>
  </si>
  <si>
    <t>ORD001626</t>
  </si>
  <si>
    <t>ORD001627</t>
  </si>
  <si>
    <t>ORD001628</t>
  </si>
  <si>
    <t>kelsey.thompson@hotmail.com</t>
  </si>
  <si>
    <t>PROD1968</t>
  </si>
  <si>
    <t>ORD001629</t>
  </si>
  <si>
    <t>PROD1473</t>
  </si>
  <si>
    <t>ORD001630</t>
  </si>
  <si>
    <t>ORD001631</t>
  </si>
  <si>
    <t>michelle.james@outlook.com</t>
  </si>
  <si>
    <t>PROD1693</t>
  </si>
  <si>
    <t>ORD001632</t>
  </si>
  <si>
    <t>brittany.jones@gmail.com</t>
  </si>
  <si>
    <t>PROD2789</t>
  </si>
  <si>
    <t>ORD001633</t>
  </si>
  <si>
    <t>PROD8913</t>
  </si>
  <si>
    <t>ORD001634</t>
  </si>
  <si>
    <t>PROD8227</t>
  </si>
  <si>
    <t>ORD001635</t>
  </si>
  <si>
    <t>paula.tucker@hotmail.com</t>
  </si>
  <si>
    <t>PROD7425</t>
  </si>
  <si>
    <t>ORD001636</t>
  </si>
  <si>
    <t>PROD5490</t>
  </si>
  <si>
    <t>ORD001637</t>
  </si>
  <si>
    <t>PROD6455</t>
  </si>
  <si>
    <t>ORD001638</t>
  </si>
  <si>
    <t>PROD1017</t>
  </si>
  <si>
    <t>ORD001639</t>
  </si>
  <si>
    <t>nancy.ryan@outlook.com</t>
  </si>
  <si>
    <t>PROD4140</t>
  </si>
  <si>
    <t>ORD001640</t>
  </si>
  <si>
    <t>PROD2522</t>
  </si>
  <si>
    <t>ORD001641</t>
  </si>
  <si>
    <t>PROD6847</t>
  </si>
  <si>
    <t>ORD001642</t>
  </si>
  <si>
    <t>patrick.mullins@hotmail.com</t>
  </si>
  <si>
    <t>PROD4934</t>
  </si>
  <si>
    <t>ORD001643</t>
  </si>
  <si>
    <t>PROD3423</t>
  </si>
  <si>
    <t>ORD001644</t>
  </si>
  <si>
    <t>PROD8566</t>
  </si>
  <si>
    <t>ORD001645</t>
  </si>
  <si>
    <t>PROD2217</t>
  </si>
  <si>
    <t>ORD001646</t>
  </si>
  <si>
    <t>PROD9614</t>
  </si>
  <si>
    <t>ORD001647</t>
  </si>
  <si>
    <t>tina.lucas@outlook.com</t>
  </si>
  <si>
    <t>ORD001648</t>
  </si>
  <si>
    <t>ORD001649</t>
  </si>
  <si>
    <t>PROD5096</t>
  </si>
  <si>
    <t>ORD001650</t>
  </si>
  <si>
    <t>PROD8244</t>
  </si>
  <si>
    <t>ORD001651</t>
  </si>
  <si>
    <t>ORD001652</t>
  </si>
  <si>
    <t>PROD9291</t>
  </si>
  <si>
    <t>ORD001653</t>
  </si>
  <si>
    <t>antonio.lindsey@outlook.com</t>
  </si>
  <si>
    <t>PROD4312</t>
  </si>
  <si>
    <t>ORD001654</t>
  </si>
  <si>
    <t>PROD7615</t>
  </si>
  <si>
    <t>ORD001655</t>
  </si>
  <si>
    <t>PROD8712</t>
  </si>
  <si>
    <t>ORD001656</t>
  </si>
  <si>
    <t>PROD4604</t>
  </si>
  <si>
    <t>ORD001657</t>
  </si>
  <si>
    <t>janet.mcguire@outlook.com</t>
  </si>
  <si>
    <t>PROD1233</t>
  </si>
  <si>
    <t>ORD001658</t>
  </si>
  <si>
    <t>PROD5494</t>
  </si>
  <si>
    <t>ORD001659</t>
  </si>
  <si>
    <t>PROD3824</t>
  </si>
  <si>
    <t>ORD001660</t>
  </si>
  <si>
    <t>robert.johnson@gmail.com</t>
  </si>
  <si>
    <t>ORD001661</t>
  </si>
  <si>
    <t>PROD7672</t>
  </si>
  <si>
    <t>ORD001662</t>
  </si>
  <si>
    <t>PROD2033</t>
  </si>
  <si>
    <t>ORD001663</t>
  </si>
  <si>
    <t>julie.rivera@gmail.com</t>
  </si>
  <si>
    <t>ORD001664</t>
  </si>
  <si>
    <t>PROD3553</t>
  </si>
  <si>
    <t>ORD001665</t>
  </si>
  <si>
    <t>PROD7255</t>
  </si>
  <si>
    <t>ORD001666</t>
  </si>
  <si>
    <t>vanessa.moore@gmail.com</t>
  </si>
  <si>
    <t>PROD9456</t>
  </si>
  <si>
    <t>ORD001667</t>
  </si>
  <si>
    <t>ronald.knox@gmail.com</t>
  </si>
  <si>
    <t>PROD2428</t>
  </si>
  <si>
    <t>ORD001668</t>
  </si>
  <si>
    <t>PROD4043</t>
  </si>
  <si>
    <t>ORD001669</t>
  </si>
  <si>
    <t>PROD2853</t>
  </si>
  <si>
    <t>ORD001670</t>
  </si>
  <si>
    <t>PROD9345</t>
  </si>
  <si>
    <t>ORD001671</t>
  </si>
  <si>
    <t>susan.white@gmail.com</t>
  </si>
  <si>
    <t>PROD2723</t>
  </si>
  <si>
    <t>ORD001672</t>
  </si>
  <si>
    <t>claudia.middleton@gmail.com</t>
  </si>
  <si>
    <t>PROD4952</t>
  </si>
  <si>
    <t>ORD001673</t>
  </si>
  <si>
    <t>PROD5449</t>
  </si>
  <si>
    <t>ORD001674</t>
  </si>
  <si>
    <t>PROD6540</t>
  </si>
  <si>
    <t>ORD001675</t>
  </si>
  <si>
    <t>PROD6152</t>
  </si>
  <si>
    <t>ORD001676</t>
  </si>
  <si>
    <t>PROD5548</t>
  </si>
  <si>
    <t>ORD001677</t>
  </si>
  <si>
    <t>PROD3257</t>
  </si>
  <si>
    <t>ORD001678</t>
  </si>
  <si>
    <t>ORD001679</t>
  </si>
  <si>
    <t>PROD8798</t>
  </si>
  <si>
    <t>ORD001680</t>
  </si>
  <si>
    <t>PROD1491</t>
  </si>
  <si>
    <t>ORD001681</t>
  </si>
  <si>
    <t>tina.cruz@yahoo.com</t>
  </si>
  <si>
    <t>PROD6436</t>
  </si>
  <si>
    <t>ORD001682</t>
  </si>
  <si>
    <t>PROD3234</t>
  </si>
  <si>
    <t>ORD001683</t>
  </si>
  <si>
    <t>robin.harris@hotmail.com</t>
  </si>
  <si>
    <t>PROD4401</t>
  </si>
  <si>
    <t>ORD001684</t>
  </si>
  <si>
    <t>emily.stone@outlook.com</t>
  </si>
  <si>
    <t>PROD6739</t>
  </si>
  <si>
    <t>ORD001685</t>
  </si>
  <si>
    <t>robert.ferguson@outlook.com</t>
  </si>
  <si>
    <t>PROD1120</t>
  </si>
  <si>
    <t>ORD001686</t>
  </si>
  <si>
    <t>PROD1838</t>
  </si>
  <si>
    <t>ORD001687</t>
  </si>
  <si>
    <t>ORD001688</t>
  </si>
  <si>
    <t>PROD3110</t>
  </si>
  <si>
    <t>ORD001689</t>
  </si>
  <si>
    <t>patricia.howell@hotmail.com</t>
  </si>
  <si>
    <t>PROD1240</t>
  </si>
  <si>
    <t>ORD001690</t>
  </si>
  <si>
    <t>PROD2300</t>
  </si>
  <si>
    <t>ORD001691</t>
  </si>
  <si>
    <t>ORD001692</t>
  </si>
  <si>
    <t>PROD5172</t>
  </si>
  <si>
    <t>ORD001693</t>
  </si>
  <si>
    <t>PROD8639</t>
  </si>
  <si>
    <t>ORD001694</t>
  </si>
  <si>
    <t>anthony.berry@yahoo.com</t>
  </si>
  <si>
    <t>PROD9833</t>
  </si>
  <si>
    <t>ORD001695</t>
  </si>
  <si>
    <t>PROD2229</t>
  </si>
  <si>
    <t>ORD001696</t>
  </si>
  <si>
    <t>PROD3481</t>
  </si>
  <si>
    <t>ORD001697</t>
  </si>
  <si>
    <t>PROD4725</t>
  </si>
  <si>
    <t>ORD001698</t>
  </si>
  <si>
    <t>PROD7405</t>
  </si>
  <si>
    <t>ORD001699</t>
  </si>
  <si>
    <t>PROD5804</t>
  </si>
  <si>
    <t>ORD001700</t>
  </si>
  <si>
    <t>PROD3519</t>
  </si>
  <si>
    <t>ORD001701</t>
  </si>
  <si>
    <t>penny.myers@gmail.com</t>
  </si>
  <si>
    <t>PROD5888</t>
  </si>
  <si>
    <t>ORD001702</t>
  </si>
  <si>
    <t>PROD2616</t>
  </si>
  <si>
    <t>ORD001703</t>
  </si>
  <si>
    <t>adam.smith@outlook.com</t>
  </si>
  <si>
    <t>PROD4888</t>
  </si>
  <si>
    <t>ORD001704</t>
  </si>
  <si>
    <t>PROD8634</t>
  </si>
  <si>
    <t>ORD001705</t>
  </si>
  <si>
    <t>PROD6026</t>
  </si>
  <si>
    <t>ORD001706</t>
  </si>
  <si>
    <t>PROD1397</t>
  </si>
  <si>
    <t>ORD001707</t>
  </si>
  <si>
    <t>PROD8589</t>
  </si>
  <si>
    <t>ORD001708</t>
  </si>
  <si>
    <t>PROD2356</t>
  </si>
  <si>
    <t>ORD001709</t>
  </si>
  <si>
    <t>ORD001710</t>
  </si>
  <si>
    <t>PROD4249</t>
  </si>
  <si>
    <t>ORD001711</t>
  </si>
  <si>
    <t>PROD8247</t>
  </si>
  <si>
    <t>ORD001712</t>
  </si>
  <si>
    <t>PROD3284</t>
  </si>
  <si>
    <t>ORD001713</t>
  </si>
  <si>
    <t>PROD6215</t>
  </si>
  <si>
    <t>ORD001714</t>
  </si>
  <si>
    <t>PROD1744</t>
  </si>
  <si>
    <t>ORD001715</t>
  </si>
  <si>
    <t>samuel.davis@gmail.com</t>
  </si>
  <si>
    <t>PROD5401</t>
  </si>
  <si>
    <t>ORD001716</t>
  </si>
  <si>
    <t>PROD5307</t>
  </si>
  <si>
    <t>ORD001717</t>
  </si>
  <si>
    <t>PROD7500</t>
  </si>
  <si>
    <t>ORD001718</t>
  </si>
  <si>
    <t>ORD001719</t>
  </si>
  <si>
    <t>michael.sanders@gmail.com</t>
  </si>
  <si>
    <t>PROD4768</t>
  </si>
  <si>
    <t>ORD001720</t>
  </si>
  <si>
    <t>PROD2307</t>
  </si>
  <si>
    <t>ORD001721</t>
  </si>
  <si>
    <t>lisa.clark@yahoo.com</t>
  </si>
  <si>
    <t>PROD7841</t>
  </si>
  <si>
    <t>ORD001722</t>
  </si>
  <si>
    <t>carla.clark@hotmail.com</t>
  </si>
  <si>
    <t>PROD3066</t>
  </si>
  <si>
    <t>ORD001723</t>
  </si>
  <si>
    <t>jason.matthews@gmail.com</t>
  </si>
  <si>
    <t>PROD4299</t>
  </si>
  <si>
    <t>ORD001724</t>
  </si>
  <si>
    <t>PROD7661</t>
  </si>
  <si>
    <t>ORD001725</t>
  </si>
  <si>
    <t>PROD8848</t>
  </si>
  <si>
    <t>ORD001726</t>
  </si>
  <si>
    <t>PROD8493</t>
  </si>
  <si>
    <t>ORD001727</t>
  </si>
  <si>
    <t>PROD5898</t>
  </si>
  <si>
    <t>ORD001728</t>
  </si>
  <si>
    <t>PROD2719</t>
  </si>
  <si>
    <t>ORD001729</t>
  </si>
  <si>
    <t>PROD3781</t>
  </si>
  <si>
    <t>ORD001730</t>
  </si>
  <si>
    <t>PROD3769</t>
  </si>
  <si>
    <t>ORD001731</t>
  </si>
  <si>
    <t>PROD5492</t>
  </si>
  <si>
    <t>ORD001732</t>
  </si>
  <si>
    <t>PROD6769</t>
  </si>
  <si>
    <t>ORD001733</t>
  </si>
  <si>
    <t>ORD001734</t>
  </si>
  <si>
    <t>PROD2975</t>
  </si>
  <si>
    <t>ORD001735</t>
  </si>
  <si>
    <t>PROD6469</t>
  </si>
  <si>
    <t>ORD001736</t>
  </si>
  <si>
    <t>PROD5772</t>
  </si>
  <si>
    <t>ORD001737</t>
  </si>
  <si>
    <t>PROD8319</t>
  </si>
  <si>
    <t>ORD001738</t>
  </si>
  <si>
    <t>joseph.young@outlook.com</t>
  </si>
  <si>
    <t>PROD3510</t>
  </si>
  <si>
    <t>ORD001739</t>
  </si>
  <si>
    <t>PROD9150</t>
  </si>
  <si>
    <t>ORD001740</t>
  </si>
  <si>
    <t>PROD1620</t>
  </si>
  <si>
    <t>ORD001741</t>
  </si>
  <si>
    <t>PROD3164</t>
  </si>
  <si>
    <t>ORD001742</t>
  </si>
  <si>
    <t>PROD6288</t>
  </si>
  <si>
    <t>ORD001743</t>
  </si>
  <si>
    <t>PROD1542</t>
  </si>
  <si>
    <t>ORD001744</t>
  </si>
  <si>
    <t>PROD3918</t>
  </si>
  <si>
    <t>ORD001745</t>
  </si>
  <si>
    <t>PROD1199</t>
  </si>
  <si>
    <t>ORD001746</t>
  </si>
  <si>
    <t>PROD8405</t>
  </si>
  <si>
    <t>ORD001747</t>
  </si>
  <si>
    <t>laura.phillips@yahoo.com</t>
  </si>
  <si>
    <t>PROD9847</t>
  </si>
  <si>
    <t>ORD001748</t>
  </si>
  <si>
    <t>PROD8859</t>
  </si>
  <si>
    <t>ORD001749</t>
  </si>
  <si>
    <t>margaret.wilson@gmail.com</t>
  </si>
  <si>
    <t>PROD6992</t>
  </si>
  <si>
    <t>ORD001750</t>
  </si>
  <si>
    <t>andrew.rogers@gmail.com</t>
  </si>
  <si>
    <t>PROD5283</t>
  </si>
  <si>
    <t>ORD001751</t>
  </si>
  <si>
    <t>PROD8662</t>
  </si>
  <si>
    <t>ORD001752</t>
  </si>
  <si>
    <t>PROD1248</t>
  </si>
  <si>
    <t>ORD001753</t>
  </si>
  <si>
    <t>PROD7539</t>
  </si>
  <si>
    <t>ORD001754</t>
  </si>
  <si>
    <t>ORD001755</t>
  </si>
  <si>
    <t>PROD9239</t>
  </si>
  <si>
    <t>ORD001756</t>
  </si>
  <si>
    <t>debbie.manning@gmail.com</t>
  </si>
  <si>
    <t>PROD6053</t>
  </si>
  <si>
    <t>ORD001757</t>
  </si>
  <si>
    <t>jeanette.friedman@hotmail.com</t>
  </si>
  <si>
    <t>PROD9683</t>
  </si>
  <si>
    <t>ORD001758</t>
  </si>
  <si>
    <t>PROD2587</t>
  </si>
  <si>
    <t>ORD001759</t>
  </si>
  <si>
    <t>PROD3587</t>
  </si>
  <si>
    <t>ORD001760</t>
  </si>
  <si>
    <t>PROD6714</t>
  </si>
  <si>
    <t>ORD001761</t>
  </si>
  <si>
    <t>PROD1228</t>
  </si>
  <si>
    <t>ORD001762</t>
  </si>
  <si>
    <t>benjamin.johnson@gmail.com</t>
  </si>
  <si>
    <t>PROD7194</t>
  </si>
  <si>
    <t>ORD001763</t>
  </si>
  <si>
    <t>PROD5315</t>
  </si>
  <si>
    <t>ORD001764</t>
  </si>
  <si>
    <t>PROD6778</t>
  </si>
  <si>
    <t>ORD001765</t>
  </si>
  <si>
    <t>PROD9367</t>
  </si>
  <si>
    <t>ORD001766</t>
  </si>
  <si>
    <t>PROD6883</t>
  </si>
  <si>
    <t>ORD001767</t>
  </si>
  <si>
    <t>PROD6305</t>
  </si>
  <si>
    <t>ORD001768</t>
  </si>
  <si>
    <t>jeffrey.peterson@yahoo.com</t>
  </si>
  <si>
    <t>PROD8231</t>
  </si>
  <si>
    <t>ORD001769</t>
  </si>
  <si>
    <t>PROD5611</t>
  </si>
  <si>
    <t>ORD001770</t>
  </si>
  <si>
    <t>PROD2150</t>
  </si>
  <si>
    <t>ORD001771</t>
  </si>
  <si>
    <t>kevin.saunders@outlook.com</t>
  </si>
  <si>
    <t>PROD6254</t>
  </si>
  <si>
    <t>ORD001772</t>
  </si>
  <si>
    <t>PROD8474</t>
  </si>
  <si>
    <t>ORD001773</t>
  </si>
  <si>
    <t>PROD3687</t>
  </si>
  <si>
    <t>ORD001774</t>
  </si>
  <si>
    <t>PROD3259</t>
  </si>
  <si>
    <t>ORD001775</t>
  </si>
  <si>
    <t>PROD6870</t>
  </si>
  <si>
    <t>ORD001776</t>
  </si>
  <si>
    <t>PROD9802</t>
  </si>
  <si>
    <t>ORD001777</t>
  </si>
  <si>
    <t>PROD2751</t>
  </si>
  <si>
    <t>ORD001778</t>
  </si>
  <si>
    <t>PROD6943</t>
  </si>
  <si>
    <t>ORD001779</t>
  </si>
  <si>
    <t>ORD001780</t>
  </si>
  <si>
    <t>olivia.tucker@gmail.com</t>
  </si>
  <si>
    <t>PROD3123</t>
  </si>
  <si>
    <t>ORD001781</t>
  </si>
  <si>
    <t>PROD7162</t>
  </si>
  <si>
    <t>ORD001782</t>
  </si>
  <si>
    <t>PROD4242</t>
  </si>
  <si>
    <t>ORD001783</t>
  </si>
  <si>
    <t>ORD001784</t>
  </si>
  <si>
    <t>PROD5597</t>
  </si>
  <si>
    <t>ORD001785</t>
  </si>
  <si>
    <t>PROD6836</t>
  </si>
  <si>
    <t>ORD001786</t>
  </si>
  <si>
    <t>PROD4536</t>
  </si>
  <si>
    <t>ORD001787</t>
  </si>
  <si>
    <t>raymond.jackson@gmail.com</t>
  </si>
  <si>
    <t>PROD6330</t>
  </si>
  <si>
    <t>ORD001788</t>
  </si>
  <si>
    <t>cody.palmer@gmail.com</t>
  </si>
  <si>
    <t>PROD9659</t>
  </si>
  <si>
    <t>ORD001789</t>
  </si>
  <si>
    <t>PROD9794</t>
  </si>
  <si>
    <t>ORD001790</t>
  </si>
  <si>
    <t>PROD9293</t>
  </si>
  <si>
    <t>ORD001791</t>
  </si>
  <si>
    <t>PROD5325</t>
  </si>
  <si>
    <t>ORD001792</t>
  </si>
  <si>
    <t>PROD4724</t>
  </si>
  <si>
    <t>ORD001793</t>
  </si>
  <si>
    <t>PROD1588</t>
  </si>
  <si>
    <t>ORD001794</t>
  </si>
  <si>
    <t>PROD1367</t>
  </si>
  <si>
    <t>ORD001795</t>
  </si>
  <si>
    <t>ORD001796</t>
  </si>
  <si>
    <t>PROD6487</t>
  </si>
  <si>
    <t>ORD001797</t>
  </si>
  <si>
    <t>PROD2244</t>
  </si>
  <si>
    <t>ORD001798</t>
  </si>
  <si>
    <t>PROD4712</t>
  </si>
  <si>
    <t>ORD001799</t>
  </si>
  <si>
    <t>PROD2782</t>
  </si>
  <si>
    <t>ORD001800</t>
  </si>
  <si>
    <t>ORD001801</t>
  </si>
  <si>
    <t>mark.lara@yahoo.com</t>
  </si>
  <si>
    <t>PROD7939</t>
  </si>
  <si>
    <t>ORD001802</t>
  </si>
  <si>
    <t>PROD9032</t>
  </si>
  <si>
    <t>ORD001803</t>
  </si>
  <si>
    <t>PROD7110</t>
  </si>
  <si>
    <t>ORD001804</t>
  </si>
  <si>
    <t>elizabeth.barr@outlook.com</t>
  </si>
  <si>
    <t>PROD6826</t>
  </si>
  <si>
    <t>ORD001805</t>
  </si>
  <si>
    <t>PROD3362</t>
  </si>
  <si>
    <t>ORD001806</t>
  </si>
  <si>
    <t>andrew.valdez@hotmail.com</t>
  </si>
  <si>
    <t>PROD1761</t>
  </si>
  <si>
    <t>ORD001807</t>
  </si>
  <si>
    <t>PROD1032</t>
  </si>
  <si>
    <t>ORD001808</t>
  </si>
  <si>
    <t>melinda.obrien@outlook.com</t>
  </si>
  <si>
    <t>PROD5896</t>
  </si>
  <si>
    <t>ORD001809</t>
  </si>
  <si>
    <t>PROD4874</t>
  </si>
  <si>
    <t>ORD001810</t>
  </si>
  <si>
    <t>PROD9513</t>
  </si>
  <si>
    <t>ORD001811</t>
  </si>
  <si>
    <t>PROD2219</t>
  </si>
  <si>
    <t>ORD001812</t>
  </si>
  <si>
    <t>james.richardson@yahoo.com</t>
  </si>
  <si>
    <t>PROD9022</t>
  </si>
  <si>
    <t>ORD001813</t>
  </si>
  <si>
    <t>PROD9288</t>
  </si>
  <si>
    <t>ORD001814</t>
  </si>
  <si>
    <t>PROD5301</t>
  </si>
  <si>
    <t>ORD001815</t>
  </si>
  <si>
    <t>PROD8408</t>
  </si>
  <si>
    <t>ORD001816</t>
  </si>
  <si>
    <t>ORD001817</t>
  </si>
  <si>
    <t>PROD8981</t>
  </si>
  <si>
    <t>ORD001818</t>
  </si>
  <si>
    <t>PROD1917</t>
  </si>
  <si>
    <t>ORD001819</t>
  </si>
  <si>
    <t>PROD8064</t>
  </si>
  <si>
    <t>ORD001820</t>
  </si>
  <si>
    <t>PROD4886</t>
  </si>
  <si>
    <t>ORD001821</t>
  </si>
  <si>
    <t>susan.hernandez@hotmail.com</t>
  </si>
  <si>
    <t>PROD9266</t>
  </si>
  <si>
    <t>ORD001822</t>
  </si>
  <si>
    <t>PROD8858</t>
  </si>
  <si>
    <t>ORD001823</t>
  </si>
  <si>
    <t>PROD9902</t>
  </si>
  <si>
    <t>ORD001824</t>
  </si>
  <si>
    <t>ORD001825</t>
  </si>
  <si>
    <t>steven.phillips@outlook.com</t>
  </si>
  <si>
    <t>ORD001826</t>
  </si>
  <si>
    <t>PROD5734</t>
  </si>
  <si>
    <t>ORD001827</t>
  </si>
  <si>
    <t>PROD5151</t>
  </si>
  <si>
    <t>ORD001828</t>
  </si>
  <si>
    <t>PROD4506</t>
  </si>
  <si>
    <t>ORD001829</t>
  </si>
  <si>
    <t>ORD001830</t>
  </si>
  <si>
    <t>PROD3463</t>
  </si>
  <si>
    <t>ORD001831</t>
  </si>
  <si>
    <t>PROD2771</t>
  </si>
  <si>
    <t>ORD001832</t>
  </si>
  <si>
    <t>PROD8256</t>
  </si>
  <si>
    <t>ORD001833</t>
  </si>
  <si>
    <t>ORD001834</t>
  </si>
  <si>
    <t>ORD001835</t>
  </si>
  <si>
    <t>PROD5961</t>
  </si>
  <si>
    <t>ORD001836</t>
  </si>
  <si>
    <t>PROD1779</t>
  </si>
  <si>
    <t>ORD001837</t>
  </si>
  <si>
    <t>PROD5828</t>
  </si>
  <si>
    <t>ORD001838</t>
  </si>
  <si>
    <t>PROD1028</t>
  </si>
  <si>
    <t>ORD001839</t>
  </si>
  <si>
    <t>ORD001840</t>
  </si>
  <si>
    <t>PROD4594</t>
  </si>
  <si>
    <t>ORD001841</t>
  </si>
  <si>
    <t>PROD1110</t>
  </si>
  <si>
    <t>ORD001842</t>
  </si>
  <si>
    <t>ORD001843</t>
  </si>
  <si>
    <t>PROD8056</t>
  </si>
  <si>
    <t>ORD001844</t>
  </si>
  <si>
    <t>michael.snyder@yahoo.com</t>
  </si>
  <si>
    <t>ORD001845</t>
  </si>
  <si>
    <t>patricia.mullen@hotmail.com</t>
  </si>
  <si>
    <t>ORD001846</t>
  </si>
  <si>
    <t>PROD3509</t>
  </si>
  <si>
    <t>ORD001847</t>
  </si>
  <si>
    <t>cameron.dillon@outlook.com</t>
  </si>
  <si>
    <t>PROD5076</t>
  </si>
  <si>
    <t>ORD001848</t>
  </si>
  <si>
    <t>PROD9817</t>
  </si>
  <si>
    <t>ORD001849</t>
  </si>
  <si>
    <t>PROD1326</t>
  </si>
  <si>
    <t>ORD001850</t>
  </si>
  <si>
    <t>PROD9534</t>
  </si>
  <si>
    <t>ORD001851</t>
  </si>
  <si>
    <t>PROD8730</t>
  </si>
  <si>
    <t>ORD001852</t>
  </si>
  <si>
    <t>ORD001853</t>
  </si>
  <si>
    <t>alex.sutton@yahoo.com</t>
  </si>
  <si>
    <t>PROD4955</t>
  </si>
  <si>
    <t>ORD001854</t>
  </si>
  <si>
    <t>PROD2940</t>
  </si>
  <si>
    <t>ORD001855</t>
  </si>
  <si>
    <t>PROD3626</t>
  </si>
  <si>
    <t>ORD001856</t>
  </si>
  <si>
    <t>ORD001857</t>
  </si>
  <si>
    <t>PROD8592</t>
  </si>
  <si>
    <t>ORD001858</t>
  </si>
  <si>
    <t>ORD001859</t>
  </si>
  <si>
    <t>PROD3707</t>
  </si>
  <si>
    <t>ORD001860</t>
  </si>
  <si>
    <t>ORD001861</t>
  </si>
  <si>
    <t>amber.stone@gmail.com</t>
  </si>
  <si>
    <t>PROD1026</t>
  </si>
  <si>
    <t>ORD001862</t>
  </si>
  <si>
    <t>PROD2226</t>
  </si>
  <si>
    <t>ORD001863</t>
  </si>
  <si>
    <t>PROD9374</t>
  </si>
  <si>
    <t>ORD001864</t>
  </si>
  <si>
    <t>PROD8998</t>
  </si>
  <si>
    <t>ORD001865</t>
  </si>
  <si>
    <t>kimberly.bates@outlook.com</t>
  </si>
  <si>
    <t>PROD4710</t>
  </si>
  <si>
    <t>ORD001866</t>
  </si>
  <si>
    <t>PROD9890</t>
  </si>
  <si>
    <t>ORD001867</t>
  </si>
  <si>
    <t>allen.stewart@outlook.com</t>
  </si>
  <si>
    <t>PROD2305</t>
  </si>
  <si>
    <t>ORD001868</t>
  </si>
  <si>
    <t>PROD7949</t>
  </si>
  <si>
    <t>ORD001869</t>
  </si>
  <si>
    <t>PROD6664</t>
  </si>
  <si>
    <t>ORD001870</t>
  </si>
  <si>
    <t>PROD2696</t>
  </si>
  <si>
    <t>ORD001871</t>
  </si>
  <si>
    <t>PROD2945</t>
  </si>
  <si>
    <t>ORD001872</t>
  </si>
  <si>
    <t>PROD7329</t>
  </si>
  <si>
    <t>ORD001873</t>
  </si>
  <si>
    <t>lynn.harris@outlook.com</t>
  </si>
  <si>
    <t>PROD6265</t>
  </si>
  <si>
    <t>ORD001874</t>
  </si>
  <si>
    <t>PROD9587</t>
  </si>
  <si>
    <t>ORD001875</t>
  </si>
  <si>
    <t>PROD6760</t>
  </si>
  <si>
    <t>ORD001876</t>
  </si>
  <si>
    <t>PROD2383</t>
  </si>
  <si>
    <t>ORD001877</t>
  </si>
  <si>
    <t>kim.long@gmail.com</t>
  </si>
  <si>
    <t>PROD2117</t>
  </si>
  <si>
    <t>ORD001878</t>
  </si>
  <si>
    <t>PROD7914</t>
  </si>
  <si>
    <t>ORD001879</t>
  </si>
  <si>
    <t>PROD2308</t>
  </si>
  <si>
    <t>ORD001880</t>
  </si>
  <si>
    <t>ORD001881</t>
  </si>
  <si>
    <t>PROD6784</t>
  </si>
  <si>
    <t>ORD001882</t>
  </si>
  <si>
    <t>PROD7809</t>
  </si>
  <si>
    <t>ORD001883</t>
  </si>
  <si>
    <t>PROD4368</t>
  </si>
  <si>
    <t>ORD001884</t>
  </si>
  <si>
    <t>maurice.wood@yahoo.com</t>
  </si>
  <si>
    <t>PROD8741</t>
  </si>
  <si>
    <t>ORD001885</t>
  </si>
  <si>
    <t>ORD001886</t>
  </si>
  <si>
    <t>PROD5311</t>
  </si>
  <si>
    <t>ORD001887</t>
  </si>
  <si>
    <t>ORD001888</t>
  </si>
  <si>
    <t>ORD001889</t>
  </si>
  <si>
    <t>PROD6203</t>
  </si>
  <si>
    <t>ORD001890</t>
  </si>
  <si>
    <t>michael.moore@yahoo.com</t>
  </si>
  <si>
    <t>ORD001891</t>
  </si>
  <si>
    <t>PROD5286</t>
  </si>
  <si>
    <t>ORD001892</t>
  </si>
  <si>
    <t>ORD001893</t>
  </si>
  <si>
    <t>PROD9064</t>
  </si>
  <si>
    <t>ORD001894</t>
  </si>
  <si>
    <t>PROD7465</t>
  </si>
  <si>
    <t>ORD001895</t>
  </si>
  <si>
    <t>PROD9962</t>
  </si>
  <si>
    <t>ORD001896</t>
  </si>
  <si>
    <t>PROD8313</t>
  </si>
  <si>
    <t>ORD001897</t>
  </si>
  <si>
    <t>michelle.rodriguez@outlook.com</t>
  </si>
  <si>
    <t>PROD8455</t>
  </si>
  <si>
    <t>ORD001898</t>
  </si>
  <si>
    <t>PROD3911</t>
  </si>
  <si>
    <t>ORD001899</t>
  </si>
  <si>
    <t>PROD6142</t>
  </si>
  <si>
    <t>ORD001900</t>
  </si>
  <si>
    <t>PROD9633</t>
  </si>
  <si>
    <t>ORD001901</t>
  </si>
  <si>
    <t>PROD4035</t>
  </si>
  <si>
    <t>ORD001902</t>
  </si>
  <si>
    <t>PROD2076</t>
  </si>
  <si>
    <t>ORD001903</t>
  </si>
  <si>
    <t>richard.weaver@outlook.com</t>
  </si>
  <si>
    <t>PROD7606</t>
  </si>
  <si>
    <t>ORD001904</t>
  </si>
  <si>
    <t>PROD2633</t>
  </si>
  <si>
    <t>ORD001905</t>
  </si>
  <si>
    <t>PROD8579</t>
  </si>
  <si>
    <t>ORD001906</t>
  </si>
  <si>
    <t>paula.orozco@yahoo.com</t>
  </si>
  <si>
    <t>PROD5851</t>
  </si>
  <si>
    <t>ORD001907</t>
  </si>
  <si>
    <t>PROD1175</t>
  </si>
  <si>
    <t>ORD001908</t>
  </si>
  <si>
    <t>PROD3936</t>
  </si>
  <si>
    <t>ORD001909</t>
  </si>
  <si>
    <t>PROD2179</t>
  </si>
  <si>
    <t>ORD001910</t>
  </si>
  <si>
    <t>PROD9578</t>
  </si>
  <si>
    <t>ORD001911</t>
  </si>
  <si>
    <t>ORD001912</t>
  </si>
  <si>
    <t>PROD3151</t>
  </si>
  <si>
    <t>ORD001913</t>
  </si>
  <si>
    <t>PROD4459</t>
  </si>
  <si>
    <t>ORD001914</t>
  </si>
  <si>
    <t>PROD8800</t>
  </si>
  <si>
    <t>ORD001915</t>
  </si>
  <si>
    <t>ORD001916</t>
  </si>
  <si>
    <t>PROD9973</t>
  </si>
  <si>
    <t>ORD001917</t>
  </si>
  <si>
    <t>ORD001918</t>
  </si>
  <si>
    <t>PROD5975</t>
  </si>
  <si>
    <t>ORD001919</t>
  </si>
  <si>
    <t>PROD4313</t>
  </si>
  <si>
    <t>ORD001920</t>
  </si>
  <si>
    <t>PROD4075</t>
  </si>
  <si>
    <t>ORD001921</t>
  </si>
  <si>
    <t>PROD9156</t>
  </si>
  <si>
    <t>ORD001922</t>
  </si>
  <si>
    <t>ORD001923</t>
  </si>
  <si>
    <t>ORD001924</t>
  </si>
  <si>
    <t>PROD8997</t>
  </si>
  <si>
    <t>ORD001925</t>
  </si>
  <si>
    <t>ORD001926</t>
  </si>
  <si>
    <t>PROD5111</t>
  </si>
  <si>
    <t>ORD001927</t>
  </si>
  <si>
    <t>PROD2175</t>
  </si>
  <si>
    <t>ORD001928</t>
  </si>
  <si>
    <t>ORD001929</t>
  </si>
  <si>
    <t>PROD1750</t>
  </si>
  <si>
    <t>ORD001930</t>
  </si>
  <si>
    <t>PROD7206</t>
  </si>
  <si>
    <t>ORD001931</t>
  </si>
  <si>
    <t>ORD001932</t>
  </si>
  <si>
    <t>ORD001933</t>
  </si>
  <si>
    <t>PROD5994</t>
  </si>
  <si>
    <t>ORD001934</t>
  </si>
  <si>
    <t>PROD2932</t>
  </si>
  <si>
    <t>ORD001935</t>
  </si>
  <si>
    <t>PROD5552</t>
  </si>
  <si>
    <t>ORD001936</t>
  </si>
  <si>
    <t>PROD3535</t>
  </si>
  <si>
    <t>ORD001937</t>
  </si>
  <si>
    <t>alice.hopkins@gmail.com</t>
  </si>
  <si>
    <t>PROD7845</t>
  </si>
  <si>
    <t>ORD001938</t>
  </si>
  <si>
    <t>PROD1070</t>
  </si>
  <si>
    <t>ORD001939</t>
  </si>
  <si>
    <t>PROD3851</t>
  </si>
  <si>
    <t>ORD001940</t>
  </si>
  <si>
    <t>angel.stevens@gmail.com</t>
  </si>
  <si>
    <t>ORD001941</t>
  </si>
  <si>
    <t>ORD001942</t>
  </si>
  <si>
    <t>PROD5751</t>
  </si>
  <si>
    <t>ORD001943</t>
  </si>
  <si>
    <t>PROD7793</t>
  </si>
  <si>
    <t>ORD001944</t>
  </si>
  <si>
    <t>PROD2516</t>
  </si>
  <si>
    <t>ORD001945</t>
  </si>
  <si>
    <t>PROD8135</t>
  </si>
  <si>
    <t>ORD001946</t>
  </si>
  <si>
    <t>john.armstrong@gmail.com</t>
  </si>
  <si>
    <t>PROD8844</t>
  </si>
  <si>
    <t>ORD001947</t>
  </si>
  <si>
    <t>PROD1183</t>
  </si>
  <si>
    <t>ORD001948</t>
  </si>
  <si>
    <t>PROD8008</t>
  </si>
  <si>
    <t>ORD001949</t>
  </si>
  <si>
    <t>PROD3202</t>
  </si>
  <si>
    <t>ORD001950</t>
  </si>
  <si>
    <t>PROD5886</t>
  </si>
  <si>
    <t>ORD001951</t>
  </si>
  <si>
    <t>PROD9643</t>
  </si>
  <si>
    <t>ORD001952</t>
  </si>
  <si>
    <t>ORD001953</t>
  </si>
  <si>
    <t>PROD1666</t>
  </si>
  <si>
    <t>ORD001954</t>
  </si>
  <si>
    <t>PROD6457</t>
  </si>
  <si>
    <t>ORD001955</t>
  </si>
  <si>
    <t>PROD7030</t>
  </si>
  <si>
    <t>ORD001956</t>
  </si>
  <si>
    <t>PROD6541</t>
  </si>
  <si>
    <t>ORD001957</t>
  </si>
  <si>
    <t>ORD001958</t>
  </si>
  <si>
    <t>ORD001959</t>
  </si>
  <si>
    <t>PROD6169</t>
  </si>
  <si>
    <t>ORD001960</t>
  </si>
  <si>
    <t>PROD4873</t>
  </si>
  <si>
    <t>ORD001961</t>
  </si>
  <si>
    <t>PROD9859</t>
  </si>
  <si>
    <t>ORD001962</t>
  </si>
  <si>
    <t>ORD001963</t>
  </si>
  <si>
    <t>PROD5469</t>
  </si>
  <si>
    <t>ORD001964</t>
  </si>
  <si>
    <t>ORD001965</t>
  </si>
  <si>
    <t>ORD001966</t>
  </si>
  <si>
    <t>PROD6138</t>
  </si>
  <si>
    <t>ORD001967</t>
  </si>
  <si>
    <t>PROD2586</t>
  </si>
  <si>
    <t>ORD001968</t>
  </si>
  <si>
    <t>PROD6979</t>
  </si>
  <si>
    <t>ORD001969</t>
  </si>
  <si>
    <t>PROD7172</t>
  </si>
  <si>
    <t>ORD001970</t>
  </si>
  <si>
    <t>PROD1653</t>
  </si>
  <si>
    <t>ORD001971</t>
  </si>
  <si>
    <t>PROD6470</t>
  </si>
  <si>
    <t>ORD001972</t>
  </si>
  <si>
    <t>ORD001973</t>
  </si>
  <si>
    <t>PROD2006</t>
  </si>
  <si>
    <t>ORD001974</t>
  </si>
  <si>
    <t>PROD9873</t>
  </si>
  <si>
    <t>ORD001975</t>
  </si>
  <si>
    <t>PROD2796</t>
  </si>
  <si>
    <t>ORD001976</t>
  </si>
  <si>
    <t>ORD001977</t>
  </si>
  <si>
    <t>james.hill@hotmail.com</t>
  </si>
  <si>
    <t>PROD3436</t>
  </si>
  <si>
    <t>ORD001978</t>
  </si>
  <si>
    <t>PROD9856</t>
  </si>
  <si>
    <t>ORD001979</t>
  </si>
  <si>
    <t>PROD5248</t>
  </si>
  <si>
    <t>ORD001980</t>
  </si>
  <si>
    <t>charlotte.carr@hotmail.com</t>
  </si>
  <si>
    <t>PROD1339</t>
  </si>
  <si>
    <t>ORD001981</t>
  </si>
  <si>
    <t>ORD001982</t>
  </si>
  <si>
    <t>PROD2422</t>
  </si>
  <si>
    <t>ORD001983</t>
  </si>
  <si>
    <t>PROD4780</t>
  </si>
  <si>
    <t>ORD001984</t>
  </si>
  <si>
    <t>PROD4493</t>
  </si>
  <si>
    <t>ORD001985</t>
  </si>
  <si>
    <t>stephen.elliott@yahoo.com</t>
  </si>
  <si>
    <t>PROD4034</t>
  </si>
  <si>
    <t>ORD001986</t>
  </si>
  <si>
    <t>PROD3932</t>
  </si>
  <si>
    <t>ORD001987</t>
  </si>
  <si>
    <t>PROD7089</t>
  </si>
  <si>
    <t>ORD001988</t>
  </si>
  <si>
    <t>PROD9522</t>
  </si>
  <si>
    <t>ORD001989</t>
  </si>
  <si>
    <t>ORD001990</t>
  </si>
  <si>
    <t>ORD001991</t>
  </si>
  <si>
    <t>PROD2101</t>
  </si>
  <si>
    <t>ORD001992</t>
  </si>
  <si>
    <t>PROD8041</t>
  </si>
  <si>
    <t>ORD001993</t>
  </si>
  <si>
    <t>PROD1578</t>
  </si>
  <si>
    <t>ORD001994</t>
  </si>
  <si>
    <t>PROD3375</t>
  </si>
  <si>
    <t>ORD001995</t>
  </si>
  <si>
    <t>PROD5873</t>
  </si>
  <si>
    <t>ORD001996</t>
  </si>
  <si>
    <t>ORD001997</t>
  </si>
  <si>
    <t>ORD001998</t>
  </si>
  <si>
    <t>PROD2611</t>
  </si>
  <si>
    <t>ORD001999</t>
  </si>
  <si>
    <t>PROD1794</t>
  </si>
  <si>
    <t>ORD002000</t>
  </si>
  <si>
    <t>ORD002001</t>
  </si>
  <si>
    <t>PROD2404</t>
  </si>
  <si>
    <t>ORD002002</t>
  </si>
  <si>
    <t>PROD7120</t>
  </si>
  <si>
    <t>ORD002003</t>
  </si>
  <si>
    <t>thomas.white@gmail.com</t>
  </si>
  <si>
    <t>ORD002004</t>
  </si>
  <si>
    <t>PROD2108</t>
  </si>
  <si>
    <t>ORD002005</t>
  </si>
  <si>
    <t>PROD1207</t>
  </si>
  <si>
    <t>ORD002006</t>
  </si>
  <si>
    <t>ORD002007</t>
  </si>
  <si>
    <t>PROD1483</t>
  </si>
  <si>
    <t>ORD002008</t>
  </si>
  <si>
    <t>PROD7155</t>
  </si>
  <si>
    <t>ORD002009</t>
  </si>
  <si>
    <t>PROD1280</t>
  </si>
  <si>
    <t>ORD002010</t>
  </si>
  <si>
    <t>PROD9339</t>
  </si>
  <si>
    <t>ORD002011</t>
  </si>
  <si>
    <t>PROD1667</t>
  </si>
  <si>
    <t>ORD002012</t>
  </si>
  <si>
    <t>sharon.garrison@yahoo.com</t>
  </si>
  <si>
    <t>PROD7078</t>
  </si>
  <si>
    <t>ORD002013</t>
  </si>
  <si>
    <t>PROD9444</t>
  </si>
  <si>
    <t>ORD002014</t>
  </si>
  <si>
    <t>PROD3305</t>
  </si>
  <si>
    <t>ORD002015</t>
  </si>
  <si>
    <t>PROD3829</t>
  </si>
  <si>
    <t>ORD002016</t>
  </si>
  <si>
    <t>PROD1038</t>
  </si>
  <si>
    <t>ORD002017</t>
  </si>
  <si>
    <t>PROD7134</t>
  </si>
  <si>
    <t>ORD002018</t>
  </si>
  <si>
    <t>PROD3755</t>
  </si>
  <si>
    <t>ORD002019</t>
  </si>
  <si>
    <t>PROD4040</t>
  </si>
  <si>
    <t>ORD002020</t>
  </si>
  <si>
    <t>PROD1133</t>
  </si>
  <si>
    <t>ORD002021</t>
  </si>
  <si>
    <t>kathryn.serrano@gmail.com</t>
  </si>
  <si>
    <t>PROD1531</t>
  </si>
  <si>
    <t>ORD002022</t>
  </si>
  <si>
    <t>PROD4605</t>
  </si>
  <si>
    <t>ORD002023</t>
  </si>
  <si>
    <t>PROD4765</t>
  </si>
  <si>
    <t>ORD002024</t>
  </si>
  <si>
    <t>ORD002025</t>
  </si>
  <si>
    <t>PROD6324</t>
  </si>
  <si>
    <t>ORD002026</t>
  </si>
  <si>
    <t>ORD002027</t>
  </si>
  <si>
    <t>ORD002028</t>
  </si>
  <si>
    <t>PROD6783</t>
  </si>
  <si>
    <t>ORD002029</t>
  </si>
  <si>
    <t>PROD1765</t>
  </si>
  <si>
    <t>ORD002030</t>
  </si>
  <si>
    <t>PROD8266</t>
  </si>
  <si>
    <t>ORD002031</t>
  </si>
  <si>
    <t>PROD5104</t>
  </si>
  <si>
    <t>ORD002032</t>
  </si>
  <si>
    <t>PROD3048</t>
  </si>
  <si>
    <t>ORD002033</t>
  </si>
  <si>
    <t>PROD7665</t>
  </si>
  <si>
    <t>ORD002034</t>
  </si>
  <si>
    <t>shawn.rodriguez@gmail.com</t>
  </si>
  <si>
    <t>PROD9783</t>
  </si>
  <si>
    <t>ORD002035</t>
  </si>
  <si>
    <t>PROD1755</t>
  </si>
  <si>
    <t>ORD002036</t>
  </si>
  <si>
    <t>monica.johnson@gmail.com</t>
  </si>
  <si>
    <t>PROD3625</t>
  </si>
  <si>
    <t>ORD002037</t>
  </si>
  <si>
    <t>PROD7640</t>
  </si>
  <si>
    <t>ORD002038</t>
  </si>
  <si>
    <t>michael.wright@yahoo.com</t>
  </si>
  <si>
    <t>PROD4305</t>
  </si>
  <si>
    <t>ORD002039</t>
  </si>
  <si>
    <t>PROD7915</t>
  </si>
  <si>
    <t>ORD002040</t>
  </si>
  <si>
    <t>PROD2483</t>
  </si>
  <si>
    <t>ORD002041</t>
  </si>
  <si>
    <t>natalie.white@hotmail.com</t>
  </si>
  <si>
    <t>PROD6533</t>
  </si>
  <si>
    <t>ORD002042</t>
  </si>
  <si>
    <t>PROD7844</t>
  </si>
  <si>
    <t>ORD002043</t>
  </si>
  <si>
    <t>ORD002044</t>
  </si>
  <si>
    <t>PROD7630</t>
  </si>
  <si>
    <t>ORD002045</t>
  </si>
  <si>
    <t>PROD3636</t>
  </si>
  <si>
    <t>ORD002046</t>
  </si>
  <si>
    <t>ORD002047</t>
  </si>
  <si>
    <t>PROD6083</t>
  </si>
  <si>
    <t>ORD002048</t>
  </si>
  <si>
    <t>PROD8825</t>
  </si>
  <si>
    <t>ORD002049</t>
  </si>
  <si>
    <t>PROD2235</t>
  </si>
  <si>
    <t>ORD002050</t>
  </si>
  <si>
    <t>ashley.johnson@gmail.com</t>
  </si>
  <si>
    <t>PROD2871</t>
  </si>
  <si>
    <t>ORD002051</t>
  </si>
  <si>
    <t>PROD4941</t>
  </si>
  <si>
    <t>ORD002052</t>
  </si>
  <si>
    <t>PROD5839</t>
  </si>
  <si>
    <t>ORD002053</t>
  </si>
  <si>
    <t>PROD8051</t>
  </si>
  <si>
    <t>ORD002054</t>
  </si>
  <si>
    <t>PROD7191</t>
  </si>
  <si>
    <t>ORD002055</t>
  </si>
  <si>
    <t>PROD4943</t>
  </si>
  <si>
    <t>ORD002056</t>
  </si>
  <si>
    <t>PROD5198</t>
  </si>
  <si>
    <t>ORD002057</t>
  </si>
  <si>
    <t>robert.obrien@hotmail.com</t>
  </si>
  <si>
    <t>PROD3514</t>
  </si>
  <si>
    <t>ORD002058</t>
  </si>
  <si>
    <t>PROD1854</t>
  </si>
  <si>
    <t>ORD002059</t>
  </si>
  <si>
    <t>ORD002060</t>
  </si>
  <si>
    <t>PROD1181</t>
  </si>
  <si>
    <t>ORD002061</t>
  </si>
  <si>
    <t>PROD5628</t>
  </si>
  <si>
    <t>ORD002062</t>
  </si>
  <si>
    <t>PROD9598</t>
  </si>
  <si>
    <t>ORD002063</t>
  </si>
  <si>
    <t>PROD6585</t>
  </si>
  <si>
    <t>ORD002064</t>
  </si>
  <si>
    <t>PROD7571</t>
  </si>
  <si>
    <t>ORD002065</t>
  </si>
  <si>
    <t>PROD1780</t>
  </si>
  <si>
    <t>ORD002066</t>
  </si>
  <si>
    <t>PROD5649</t>
  </si>
  <si>
    <t>ORD002067</t>
  </si>
  <si>
    <t>ORD002068</t>
  </si>
  <si>
    <t>PROD8115</t>
  </si>
  <si>
    <t>ORD002069</t>
  </si>
  <si>
    <t>PROD2463</t>
  </si>
  <si>
    <t>ORD002070</t>
  </si>
  <si>
    <t>PROD3497</t>
  </si>
  <si>
    <t>ORD002071</t>
  </si>
  <si>
    <t>lori.jarvis@outlook.com</t>
  </si>
  <si>
    <t>PROD6417</t>
  </si>
  <si>
    <t>ORD002072</t>
  </si>
  <si>
    <t>PROD8048</t>
  </si>
  <si>
    <t>ORD002073</t>
  </si>
  <si>
    <t>PROD1314</t>
  </si>
  <si>
    <t>ORD002074</t>
  </si>
  <si>
    <t>PROD9442</t>
  </si>
  <si>
    <t>ORD002075</t>
  </si>
  <si>
    <t>PROD5361</t>
  </si>
  <si>
    <t>ORD002076</t>
  </si>
  <si>
    <t>PROD2934</t>
  </si>
  <si>
    <t>ORD002077</t>
  </si>
  <si>
    <t>PROD7464</t>
  </si>
  <si>
    <t>ORD002078</t>
  </si>
  <si>
    <t>PROD2539</t>
  </si>
  <si>
    <t>ORD002079</t>
  </si>
  <si>
    <t>ORD002080</t>
  </si>
  <si>
    <t>ORD002081</t>
  </si>
  <si>
    <t>dawn.jenkins@outlook.com</t>
  </si>
  <si>
    <t>PROD5282</t>
  </si>
  <si>
    <t>ORD002082</t>
  </si>
  <si>
    <t>ORD002083</t>
  </si>
  <si>
    <t>ORD002084</t>
  </si>
  <si>
    <t>PROD3357</t>
  </si>
  <si>
    <t>ORD002085</t>
  </si>
  <si>
    <t>PROD2112</t>
  </si>
  <si>
    <t>ORD002086</t>
  </si>
  <si>
    <t>PROD1623</t>
  </si>
  <si>
    <t>ORD002087</t>
  </si>
  <si>
    <t>PROD2187</t>
  </si>
  <si>
    <t>ORD002088</t>
  </si>
  <si>
    <t>PROD2638</t>
  </si>
  <si>
    <t>ORD002089</t>
  </si>
  <si>
    <t>PROD8962</t>
  </si>
  <si>
    <t>ORD002090</t>
  </si>
  <si>
    <t>erin.reilly@yahoo.com</t>
  </si>
  <si>
    <t>PROD2340</t>
  </si>
  <si>
    <t>ORD002091</t>
  </si>
  <si>
    <t>sean.blackwell@hotmail.com</t>
  </si>
  <si>
    <t>PROD4421</t>
  </si>
  <si>
    <t>ORD002092</t>
  </si>
  <si>
    <t>PROD6707</t>
  </si>
  <si>
    <t>ORD002093</t>
  </si>
  <si>
    <t>ORD002094</t>
  </si>
  <si>
    <t>amber.gonzalez@gmail.com</t>
  </si>
  <si>
    <t>PROD2160</t>
  </si>
  <si>
    <t>ORD002095</t>
  </si>
  <si>
    <t>PROD3683</t>
  </si>
  <si>
    <t>ORD002096</t>
  </si>
  <si>
    <t>PROD3525</t>
  </si>
  <si>
    <t>ORD002097</t>
  </si>
  <si>
    <t>PROD5997</t>
  </si>
  <si>
    <t>ORD002098</t>
  </si>
  <si>
    <t>PROD3826</t>
  </si>
  <si>
    <t>ORD002099</t>
  </si>
  <si>
    <t>ORD002100</t>
  </si>
  <si>
    <t>angela.hunt@yahoo.com</t>
  </si>
  <si>
    <t>PROD6001</t>
  </si>
  <si>
    <t>ORD002101</t>
  </si>
  <si>
    <t>ORD002102</t>
  </si>
  <si>
    <t>PROD6709</t>
  </si>
  <si>
    <t>ORD002103</t>
  </si>
  <si>
    <t>ORD002104</t>
  </si>
  <si>
    <t>PROD7828</t>
  </si>
  <si>
    <t>ORD002105</t>
  </si>
  <si>
    <t>PROD9038</t>
  </si>
  <si>
    <t>ORD002106</t>
  </si>
  <si>
    <t>sean.hancock@hotmail.com</t>
  </si>
  <si>
    <t>PROD1013</t>
  </si>
  <si>
    <t>ORD002107</t>
  </si>
  <si>
    <t>kristin.dawson@yahoo.com</t>
  </si>
  <si>
    <t>PROD8899</t>
  </si>
  <si>
    <t>ORD002108</t>
  </si>
  <si>
    <t>karen.torres@gmail.com</t>
  </si>
  <si>
    <t>ORD002109</t>
  </si>
  <si>
    <t>erin.brown@hotmail.com</t>
  </si>
  <si>
    <t>PROD6881</t>
  </si>
  <si>
    <t>ORD002110</t>
  </si>
  <si>
    <t>ORD002111</t>
  </si>
  <si>
    <t>rick.clark@yahoo.com</t>
  </si>
  <si>
    <t>ORD002112</t>
  </si>
  <si>
    <t>PROD7087</t>
  </si>
  <si>
    <t>ORD002113</t>
  </si>
  <si>
    <t>PROD6377</t>
  </si>
  <si>
    <t>ORD002114</t>
  </si>
  <si>
    <t>brittany.chavez@outlook.com</t>
  </si>
  <si>
    <t>PROD5999</t>
  </si>
  <si>
    <t>ORD002115</t>
  </si>
  <si>
    <t>PROD2839</t>
  </si>
  <si>
    <t>ORD002116</t>
  </si>
  <si>
    <t>PROD9321</t>
  </si>
  <si>
    <t>ORD002117</t>
  </si>
  <si>
    <t>ORD002118</t>
  </si>
  <si>
    <t>PROD1999</t>
  </si>
  <si>
    <t>ORD002119</t>
  </si>
  <si>
    <t>PROD5795</t>
  </si>
  <si>
    <t>ORD002120</t>
  </si>
  <si>
    <t>PROD1030</t>
  </si>
  <si>
    <t>ORD002121</t>
  </si>
  <si>
    <t>PROD2022</t>
  </si>
  <si>
    <t>ORD002122</t>
  </si>
  <si>
    <t>PROD5612</t>
  </si>
  <si>
    <t>ORD002123</t>
  </si>
  <si>
    <t>ORD002124</t>
  </si>
  <si>
    <t>ORD002125</t>
  </si>
  <si>
    <t>ORD002126</t>
  </si>
  <si>
    <t>PROD9028</t>
  </si>
  <si>
    <t>ORD002127</t>
  </si>
  <si>
    <t>PROD8862</t>
  </si>
  <si>
    <t>ORD002128</t>
  </si>
  <si>
    <t>ORD002129</t>
  </si>
  <si>
    <t>PROD3817</t>
  </si>
  <si>
    <t>ORD002130</t>
  </si>
  <si>
    <t>PROD7995</t>
  </si>
  <si>
    <t>ORD002131</t>
  </si>
  <si>
    <t>ORD002132</t>
  </si>
  <si>
    <t>PROD4011</t>
  </si>
  <si>
    <t>ORD002133</t>
  </si>
  <si>
    <t>PROD1741</t>
  </si>
  <si>
    <t>ORD002134</t>
  </si>
  <si>
    <t>PROD8283</t>
  </si>
  <si>
    <t>ORD002135</t>
  </si>
  <si>
    <t>PROD4607</t>
  </si>
  <si>
    <t>ORD002136</t>
  </si>
  <si>
    <t>ORD002137</t>
  </si>
  <si>
    <t>leslie.garrett@hotmail.com</t>
  </si>
  <si>
    <t>ORD002138</t>
  </si>
  <si>
    <t>darryl.hicks@yahoo.com</t>
  </si>
  <si>
    <t>PROD5972</t>
  </si>
  <si>
    <t>ORD002139</t>
  </si>
  <si>
    <t>daniel.cole@gmail.com</t>
  </si>
  <si>
    <t>PROD6427</t>
  </si>
  <si>
    <t>ORD002140</t>
  </si>
  <si>
    <t>ORD002141</t>
  </si>
  <si>
    <t>amber.alvarez@hotmail.com</t>
  </si>
  <si>
    <t>PROD4206</t>
  </si>
  <si>
    <t>ORD002142</t>
  </si>
  <si>
    <t>PROD6606</t>
  </si>
  <si>
    <t>ORD002143</t>
  </si>
  <si>
    <t>PROD2509</t>
  </si>
  <si>
    <t>ORD002144</t>
  </si>
  <si>
    <t>ORD002145</t>
  </si>
  <si>
    <t>PROD2373</t>
  </si>
  <si>
    <t>ORD002146</t>
  </si>
  <si>
    <t>lauren.williamson@yahoo.com</t>
  </si>
  <si>
    <t>PROD1808</t>
  </si>
  <si>
    <t>ORD002147</t>
  </si>
  <si>
    <t>PROD5420</t>
  </si>
  <si>
    <t>ORD002148</t>
  </si>
  <si>
    <t>ORD002149</t>
  </si>
  <si>
    <t>PROD8330</t>
  </si>
  <si>
    <t>ORD002150</t>
  </si>
  <si>
    <t>PROD6059</t>
  </si>
  <si>
    <t>ORD002151</t>
  </si>
  <si>
    <t>PROD7200</t>
  </si>
  <si>
    <t>ORD002152</t>
  </si>
  <si>
    <t>ORD002153</t>
  </si>
  <si>
    <t>PROD2394</t>
  </si>
  <si>
    <t>ORD002154</t>
  </si>
  <si>
    <t>PROD4081</t>
  </si>
  <si>
    <t>ORD002155</t>
  </si>
  <si>
    <t>jill.walker@outlook.com</t>
  </si>
  <si>
    <t>PROD1844</t>
  </si>
  <si>
    <t>ORD002156</t>
  </si>
  <si>
    <t>PROD1825</t>
  </si>
  <si>
    <t>ORD002157</t>
  </si>
  <si>
    <t>karen.mullins@outlook.com</t>
  </si>
  <si>
    <t>PROD6130</t>
  </si>
  <si>
    <t>ORD002158</t>
  </si>
  <si>
    <t>PROD7904</t>
  </si>
  <si>
    <t>ORD002159</t>
  </si>
  <si>
    <t>PROD8251</t>
  </si>
  <si>
    <t>ORD002160</t>
  </si>
  <si>
    <t>PROD7899</t>
  </si>
  <si>
    <t>ORD002161</t>
  </si>
  <si>
    <t>PROD9078</t>
  </si>
  <si>
    <t>ORD002162</t>
  </si>
  <si>
    <t>william.smith@gmail.com</t>
  </si>
  <si>
    <t>PROD1045</t>
  </si>
  <si>
    <t>ORD002163</t>
  </si>
  <si>
    <t>ORD002164</t>
  </si>
  <si>
    <t>PROD5088</t>
  </si>
  <si>
    <t>ORD002165</t>
  </si>
  <si>
    <t>PROD5223</t>
  </si>
  <si>
    <t>ORD002166</t>
  </si>
  <si>
    <t>PROD7541</t>
  </si>
  <si>
    <t>ORD002167</t>
  </si>
  <si>
    <t>PROD1762</t>
  </si>
  <si>
    <t>ORD002168</t>
  </si>
  <si>
    <t>PROD5397</t>
  </si>
  <si>
    <t>ORD002169</t>
  </si>
  <si>
    <t>ORD002170</t>
  </si>
  <si>
    <t>PROD9960</t>
  </si>
  <si>
    <t>ORD002171</t>
  </si>
  <si>
    <t>PROD9531</t>
  </si>
  <si>
    <t>ORD002172</t>
  </si>
  <si>
    <t>PROD7365</t>
  </si>
  <si>
    <t>ORD002173</t>
  </si>
  <si>
    <t>PROD7348</t>
  </si>
  <si>
    <t>ORD002174</t>
  </si>
  <si>
    <t>PROD6557</t>
  </si>
  <si>
    <t>ORD002175</t>
  </si>
  <si>
    <t>PROD5007</t>
  </si>
  <si>
    <t>ORD002176</t>
  </si>
  <si>
    <t>PROD4071</t>
  </si>
  <si>
    <t>ORD002177</t>
  </si>
  <si>
    <t>ORD002178</t>
  </si>
  <si>
    <t>PROD5659</t>
  </si>
  <si>
    <t>ORD002179</t>
  </si>
  <si>
    <t>PROD3363</t>
  </si>
  <si>
    <t>ORD002180</t>
  </si>
  <si>
    <t>PROD6078</t>
  </si>
  <si>
    <t>ORD002181</t>
  </si>
  <si>
    <t>PROD7913</t>
  </si>
  <si>
    <t>ORD002182</t>
  </si>
  <si>
    <t>ORD002183</t>
  </si>
  <si>
    <t>PROD2797</t>
  </si>
  <si>
    <t>ORD002184</t>
  </si>
  <si>
    <t>PROD9406</t>
  </si>
  <si>
    <t>ORD002185</t>
  </si>
  <si>
    <t>PROD8167</t>
  </si>
  <si>
    <t>ORD002186</t>
  </si>
  <si>
    <t>PROD1143</t>
  </si>
  <si>
    <t>ORD002187</t>
  </si>
  <si>
    <t>PROD5463</t>
  </si>
  <si>
    <t>ORD002188</t>
  </si>
  <si>
    <t>PROD1870</t>
  </si>
  <si>
    <t>ORD002189</t>
  </si>
  <si>
    <t>PROD7699</t>
  </si>
  <si>
    <t>ORD002190</t>
  </si>
  <si>
    <t>ORD002191</t>
  </si>
  <si>
    <t>PROD8890</t>
  </si>
  <si>
    <t>ORD002192</t>
  </si>
  <si>
    <t>ORD002193</t>
  </si>
  <si>
    <t>PROD1465</t>
  </si>
  <si>
    <t>ORD002194</t>
  </si>
  <si>
    <t>PROD1106</t>
  </si>
  <si>
    <t>ORD002195</t>
  </si>
  <si>
    <t>PROD7966</t>
  </si>
  <si>
    <t>ORD002196</t>
  </si>
  <si>
    <t>PROD3031</t>
  </si>
  <si>
    <t>ORD002197</t>
  </si>
  <si>
    <t>PROD2328</t>
  </si>
  <si>
    <t>ORD002198</t>
  </si>
  <si>
    <t>PROD3609</t>
  </si>
  <si>
    <t>ORD002199</t>
  </si>
  <si>
    <t>PROD3574</t>
  </si>
  <si>
    <t>ORD002200</t>
  </si>
  <si>
    <t>PROD7339</t>
  </si>
  <si>
    <t>ORD002201</t>
  </si>
  <si>
    <t>PROD1919</t>
  </si>
  <si>
    <t>ORD002202</t>
  </si>
  <si>
    <t>PROD6995</t>
  </si>
  <si>
    <t>ORD002203</t>
  </si>
  <si>
    <t>ORD002204</t>
  </si>
  <si>
    <t>samuel.hernandez@outlook.com</t>
  </si>
  <si>
    <t>PROD4054</t>
  </si>
  <si>
    <t>ORD002205</t>
  </si>
  <si>
    <t>PROD4041</t>
  </si>
  <si>
    <t>ORD002206</t>
  </si>
  <si>
    <t>kelly.miller@yahoo.com</t>
  </si>
  <si>
    <t>PROD6961</t>
  </si>
  <si>
    <t>ORD002207</t>
  </si>
  <si>
    <t>PROD7489</t>
  </si>
  <si>
    <t>ORD002208</t>
  </si>
  <si>
    <t>PROD3946</t>
  </si>
  <si>
    <t>ORD002209</t>
  </si>
  <si>
    <t>PROD4762</t>
  </si>
  <si>
    <t>ORD002210</t>
  </si>
  <si>
    <t>PROD6289</t>
  </si>
  <si>
    <t>ORD002211</t>
  </si>
  <si>
    <t>PROD9657</t>
  </si>
  <si>
    <t>ORD002212</t>
  </si>
  <si>
    <t>PROD6188</t>
  </si>
  <si>
    <t>ORD002213</t>
  </si>
  <si>
    <t>ORD002214</t>
  </si>
  <si>
    <t>PROD9967</t>
  </si>
  <si>
    <t>ORD002215</t>
  </si>
  <si>
    <t>ORD002216</t>
  </si>
  <si>
    <t>ORD002217</t>
  </si>
  <si>
    <t>carla.sanchez@gmail.com</t>
  </si>
  <si>
    <t>PROD2515</t>
  </si>
  <si>
    <t>ORD002218</t>
  </si>
  <si>
    <t>PROD3727</t>
  </si>
  <si>
    <t>ORD002219</t>
  </si>
  <si>
    <t>PROD3303</t>
  </si>
  <si>
    <t>ORD002220</t>
  </si>
  <si>
    <t>ORD002221</t>
  </si>
  <si>
    <t>PROD6820</t>
  </si>
  <si>
    <t>ORD002222</t>
  </si>
  <si>
    <t>PROD3013</t>
  </si>
  <si>
    <t>ORD002223</t>
  </si>
  <si>
    <t>PROD9097</t>
  </si>
  <si>
    <t>ORD002224</t>
  </si>
  <si>
    <t>PROD9779</t>
  </si>
  <si>
    <t>ORD002225</t>
  </si>
  <si>
    <t>PROD3027</t>
  </si>
  <si>
    <t>ORD002226</t>
  </si>
  <si>
    <t>PROD7283</t>
  </si>
  <si>
    <t>ORD002227</t>
  </si>
  <si>
    <t>PROD5047</t>
  </si>
  <si>
    <t>ORD002228</t>
  </si>
  <si>
    <t>edwin.steele@gmail.com</t>
  </si>
  <si>
    <t>PROD4390</t>
  </si>
  <si>
    <t>ORD002229</t>
  </si>
  <si>
    <t>PROD8415</t>
  </si>
  <si>
    <t>ORD002230</t>
  </si>
  <si>
    <t>PROD9112</t>
  </si>
  <si>
    <t>ORD002231</t>
  </si>
  <si>
    <t>laura.gregory@hotmail.com</t>
  </si>
  <si>
    <t>PROD9687</t>
  </si>
  <si>
    <t>ORD002232</t>
  </si>
  <si>
    <t>PROD1547</t>
  </si>
  <si>
    <t>ORD002233</t>
  </si>
  <si>
    <t>ORD002234</t>
  </si>
  <si>
    <t>PROD9926</t>
  </si>
  <si>
    <t>ORD002235</t>
  </si>
  <si>
    <t>PROD6268</t>
  </si>
  <si>
    <t>ORD002236</t>
  </si>
  <si>
    <t>PROD6398</t>
  </si>
  <si>
    <t>ORD002237</t>
  </si>
  <si>
    <t>PROD7378</t>
  </si>
  <si>
    <t>ORD002238</t>
  </si>
  <si>
    <t>daniel.hall@outlook.com</t>
  </si>
  <si>
    <t>PROD9993</t>
  </si>
  <si>
    <t>ORD002239</t>
  </si>
  <si>
    <t>PROD4441</t>
  </si>
  <si>
    <t>ORD002240</t>
  </si>
  <si>
    <t>PROD1168</t>
  </si>
  <si>
    <t>ORD002241</t>
  </si>
  <si>
    <t>PROD6233</t>
  </si>
  <si>
    <t>ORD002242</t>
  </si>
  <si>
    <t>ORD002243</t>
  </si>
  <si>
    <t>PROD8433</t>
  </si>
  <si>
    <t>ORD002244</t>
  </si>
  <si>
    <t>PROD8993</t>
  </si>
  <si>
    <t>ORD002245</t>
  </si>
  <si>
    <t>PROD3252</t>
  </si>
  <si>
    <t>ORD002246</t>
  </si>
  <si>
    <t>PROD6730</t>
  </si>
  <si>
    <t>ORD002247</t>
  </si>
  <si>
    <t>amber.sims@yahoo.com</t>
  </si>
  <si>
    <t>PROD9737</t>
  </si>
  <si>
    <t>ORD002248</t>
  </si>
  <si>
    <t>ORD002249</t>
  </si>
  <si>
    <t>rachel.leon@hotmail.com</t>
  </si>
  <si>
    <t>PROD9101</t>
  </si>
  <si>
    <t>ORD002250</t>
  </si>
  <si>
    <t>ORD002251</t>
  </si>
  <si>
    <t>jacob.smith@gmail.com</t>
  </si>
  <si>
    <t>ORD002252</t>
  </si>
  <si>
    <t>PROD6234</t>
  </si>
  <si>
    <t>ORD002253</t>
  </si>
  <si>
    <t>PROD4584</t>
  </si>
  <si>
    <t>ORD002254</t>
  </si>
  <si>
    <t>PROD8873</t>
  </si>
  <si>
    <t>ORD002255</t>
  </si>
  <si>
    <t>ORD002256</t>
  </si>
  <si>
    <t>PROD5984</t>
  </si>
  <si>
    <t>ORD002257</t>
  </si>
  <si>
    <t>PROD6668</t>
  </si>
  <si>
    <t>ORD002258</t>
  </si>
  <si>
    <t>PROD2507</t>
  </si>
  <si>
    <t>ORD002259</t>
  </si>
  <si>
    <t>claudia.brown@hotmail.com</t>
  </si>
  <si>
    <t>PROD6556</t>
  </si>
  <si>
    <t>ORD002260</t>
  </si>
  <si>
    <t>ORD002261</t>
  </si>
  <si>
    <t>PROD6383</t>
  </si>
  <si>
    <t>ORD002262</t>
  </si>
  <si>
    <t>ORD002263</t>
  </si>
  <si>
    <t>PROD5220</t>
  </si>
  <si>
    <t>ORD002264</t>
  </si>
  <si>
    <t>PROD2181</t>
  </si>
  <si>
    <t>ORD002265</t>
  </si>
  <si>
    <t>PROD1412</t>
  </si>
  <si>
    <t>ORD002266</t>
  </si>
  <si>
    <t>ORD002267</t>
  </si>
  <si>
    <t>PROD8223</t>
  </si>
  <si>
    <t>ORD002268</t>
  </si>
  <si>
    <t>PROD8591</t>
  </si>
  <si>
    <t>ORD002269</t>
  </si>
  <si>
    <t>PROD1035</t>
  </si>
  <si>
    <t>ORD002270</t>
  </si>
  <si>
    <t>ORD002271</t>
  </si>
  <si>
    <t>PROD1541</t>
  </si>
  <si>
    <t>ORD002272</t>
  </si>
  <si>
    <t>ORD002273</t>
  </si>
  <si>
    <t>PROD9041</t>
  </si>
  <si>
    <t>ORD002274</t>
  </si>
  <si>
    <t>PROD1583</t>
  </si>
  <si>
    <t>ORD002275</t>
  </si>
  <si>
    <t>PROD9399</t>
  </si>
  <si>
    <t>ORD002276</t>
  </si>
  <si>
    <t>PROD1395</t>
  </si>
  <si>
    <t>ORD002277</t>
  </si>
  <si>
    <t>PROD6389</t>
  </si>
  <si>
    <t>ORD002278</t>
  </si>
  <si>
    <t>PROD3247</t>
  </si>
  <si>
    <t>ORD002279</t>
  </si>
  <si>
    <t>PROD6168</t>
  </si>
  <si>
    <t>ORD002280</t>
  </si>
  <si>
    <t>PROD5034</t>
  </si>
  <si>
    <t>ORD002281</t>
  </si>
  <si>
    <t>PROD4321</t>
  </si>
  <si>
    <t>ORD002282</t>
  </si>
  <si>
    <t>PROD8784</t>
  </si>
  <si>
    <t>ORD002283</t>
  </si>
  <si>
    <t>PROD9998</t>
  </si>
  <si>
    <t>ORD002284</t>
  </si>
  <si>
    <t>ORD002285</t>
  </si>
  <si>
    <t>PROD9708</t>
  </si>
  <si>
    <t>ORD002286</t>
  </si>
  <si>
    <t>ORD002287</t>
  </si>
  <si>
    <t>PROD8488</t>
  </si>
  <si>
    <t>ORD002288</t>
  </si>
  <si>
    <t>ORD002289</t>
  </si>
  <si>
    <t>PROD3774</t>
  </si>
  <si>
    <t>ORD002290</t>
  </si>
  <si>
    <t>PROD7577</t>
  </si>
  <si>
    <t>ORD002291</t>
  </si>
  <si>
    <t>ORD002292</t>
  </si>
  <si>
    <t>PROD8216</t>
  </si>
  <si>
    <t>ORD002293</t>
  </si>
  <si>
    <t>PROD3923</t>
  </si>
  <si>
    <t>ORD002294</t>
  </si>
  <si>
    <t>PROD6446</t>
  </si>
  <si>
    <t>ORD002295</t>
  </si>
  <si>
    <t>ORD002296</t>
  </si>
  <si>
    <t>PROD5101</t>
  </si>
  <si>
    <t>ORD002297</t>
  </si>
  <si>
    <t>PROD5297</t>
  </si>
  <si>
    <t>ORD002298</t>
  </si>
  <si>
    <t>rachel.wood@gmail.com</t>
  </si>
  <si>
    <t>PROD7678</t>
  </si>
  <si>
    <t>ORD002299</t>
  </si>
  <si>
    <t>PROD3485</t>
  </si>
  <si>
    <t>ORD002300</t>
  </si>
  <si>
    <t>PROD1734</t>
  </si>
  <si>
    <t>ORD002301</t>
  </si>
  <si>
    <t>PROD6867</t>
  </si>
  <si>
    <t>ORD002302</t>
  </si>
  <si>
    <t>PROD8205</t>
  </si>
  <si>
    <t>ORD002303</t>
  </si>
  <si>
    <t>brandon.moran@gmail.com</t>
  </si>
  <si>
    <t>PROD5252</t>
  </si>
  <si>
    <t>ORD002304</t>
  </si>
  <si>
    <t>PROD6959</t>
  </si>
  <si>
    <t>ORD002305</t>
  </si>
  <si>
    <t>ORD002306</t>
  </si>
  <si>
    <t>PROD4569</t>
  </si>
  <si>
    <t>ORD002307</t>
  </si>
  <si>
    <t>PROD3931</t>
  </si>
  <si>
    <t>ORD002308</t>
  </si>
  <si>
    <t>ORD002309</t>
  </si>
  <si>
    <t>PROD1982</t>
  </si>
  <si>
    <t>ORD002310</t>
  </si>
  <si>
    <t>PROD7152</t>
  </si>
  <si>
    <t>ORD002311</t>
  </si>
  <si>
    <t>PROD5184</t>
  </si>
  <si>
    <t>ORD002312</t>
  </si>
  <si>
    <t>PROD7379</t>
  </si>
  <si>
    <t>ORD002313</t>
  </si>
  <si>
    <t>ORD002314</t>
  </si>
  <si>
    <t>ORD002315</t>
  </si>
  <si>
    <t>PROD3780</t>
  </si>
  <si>
    <t>ORD002316</t>
  </si>
  <si>
    <t>ORD002317</t>
  </si>
  <si>
    <t>ORD002318</t>
  </si>
  <si>
    <t>PROD2815</t>
  </si>
  <si>
    <t>ORD002319</t>
  </si>
  <si>
    <t>mary.davila@yahoo.com</t>
  </si>
  <si>
    <t>PROD1525</t>
  </si>
  <si>
    <t>ORD002320</t>
  </si>
  <si>
    <t>christian.camacho@gmail.com</t>
  </si>
  <si>
    <t>ORD002321</t>
  </si>
  <si>
    <t>PROD7525</t>
  </si>
  <si>
    <t>ORD002322</t>
  </si>
  <si>
    <t>PROD1104</t>
  </si>
  <si>
    <t>ORD002323</t>
  </si>
  <si>
    <t>PROD8817</t>
  </si>
  <si>
    <t>ORD002324</t>
  </si>
  <si>
    <t>PROD6621</t>
  </si>
  <si>
    <t>ORD002325</t>
  </si>
  <si>
    <t>PROD8445</t>
  </si>
  <si>
    <t>ORD002326</t>
  </si>
  <si>
    <t>PROD9061</t>
  </si>
  <si>
    <t>ORD002327</t>
  </si>
  <si>
    <t>ORD002328</t>
  </si>
  <si>
    <t>PROD1198</t>
  </si>
  <si>
    <t>ORD002329</t>
  </si>
  <si>
    <t>PROD1781</t>
  </si>
  <si>
    <t>ORD002330</t>
  </si>
  <si>
    <t>PROD6976</t>
  </si>
  <si>
    <t>ORD002331</t>
  </si>
  <si>
    <t>PROD7544</t>
  </si>
  <si>
    <t>ORD002332</t>
  </si>
  <si>
    <t>megan.estes@yahoo.com</t>
  </si>
  <si>
    <t>PROD2592</t>
  </si>
  <si>
    <t>ORD002333</t>
  </si>
  <si>
    <t>breanna.duncan@gmail.com</t>
  </si>
  <si>
    <t>PROD9051</t>
  </si>
  <si>
    <t>ORD002334</t>
  </si>
  <si>
    <t>PROD9769</t>
  </si>
  <si>
    <t>ORD002335</t>
  </si>
  <si>
    <t>PROD2371</t>
  </si>
  <si>
    <t>ORD002336</t>
  </si>
  <si>
    <t>ORD002337</t>
  </si>
  <si>
    <t>PROD1347</t>
  </si>
  <si>
    <t>ORD002338</t>
  </si>
  <si>
    <t>PROD1485</t>
  </si>
  <si>
    <t>ORD002339</t>
  </si>
  <si>
    <t>PROD7764</t>
  </si>
  <si>
    <t>ORD002340</t>
  </si>
  <si>
    <t>PROD2207</t>
  </si>
  <si>
    <t>ORD002341</t>
  </si>
  <si>
    <t>PROD5234</t>
  </si>
  <si>
    <t>ORD002342</t>
  </si>
  <si>
    <t>PROD6011</t>
  </si>
  <si>
    <t>ORD002343</t>
  </si>
  <si>
    <t>PROD6128</t>
  </si>
  <si>
    <t>ORD002344</t>
  </si>
  <si>
    <t>ORD002345</t>
  </si>
  <si>
    <t>PROD7531</t>
  </si>
  <si>
    <t>ORD002346</t>
  </si>
  <si>
    <t>PROD8769</t>
  </si>
  <si>
    <t>ORD002347</t>
  </si>
  <si>
    <t>PROD5621</t>
  </si>
  <si>
    <t>ORD002348</t>
  </si>
  <si>
    <t>PROD8714</t>
  </si>
  <si>
    <t>ORD002349</t>
  </si>
  <si>
    <t>PROD8287</t>
  </si>
  <si>
    <t>ORD002350</t>
  </si>
  <si>
    <t>ORD002351</t>
  </si>
  <si>
    <t>PROD7483</t>
  </si>
  <si>
    <t>ORD002352</t>
  </si>
  <si>
    <t>ORD002353</t>
  </si>
  <si>
    <t>ORD002354</t>
  </si>
  <si>
    <t>david.bird@gmail.com</t>
  </si>
  <si>
    <t>PROD9951</t>
  </si>
  <si>
    <t>ORD002355</t>
  </si>
  <si>
    <t>ORD002356</t>
  </si>
  <si>
    <t>PROD4899</t>
  </si>
  <si>
    <t>ORD002357</t>
  </si>
  <si>
    <t>PROD4438</t>
  </si>
  <si>
    <t>ORD002358</t>
  </si>
  <si>
    <t>PROD9381</t>
  </si>
  <si>
    <t>ORD002359</t>
  </si>
  <si>
    <t>PROD6350</t>
  </si>
  <si>
    <t>ORD002360</t>
  </si>
  <si>
    <t>patricia.carroll@hotmail.com</t>
  </si>
  <si>
    <t>PROD7247</t>
  </si>
  <si>
    <t>ORD002361</t>
  </si>
  <si>
    <t>PROD7008</t>
  </si>
  <si>
    <t>ORD002362</t>
  </si>
  <si>
    <t>ORD002363</t>
  </si>
  <si>
    <t>PROD6850</t>
  </si>
  <si>
    <t>ORD002364</t>
  </si>
  <si>
    <t>PROD9928</t>
  </si>
  <si>
    <t>ORD002365</t>
  </si>
  <si>
    <t>PROD2992</t>
  </si>
  <si>
    <t>ORD002366</t>
  </si>
  <si>
    <t>PROD2284</t>
  </si>
  <si>
    <t>ORD002367</t>
  </si>
  <si>
    <t>PROD8677</t>
  </si>
  <si>
    <t>ORD002368</t>
  </si>
  <si>
    <t>brian.rivera@yahoo.com</t>
  </si>
  <si>
    <t>PROD3748</t>
  </si>
  <si>
    <t>ORD002369</t>
  </si>
  <si>
    <t>PROD7824</t>
  </si>
  <si>
    <t>ORD002370</t>
  </si>
  <si>
    <t>PROD9700</t>
  </si>
  <si>
    <t>ORD002371</t>
  </si>
  <si>
    <t>elizabeth.jackson@hotmail.com</t>
  </si>
  <si>
    <t>ORD002372</t>
  </si>
  <si>
    <t>PROD9120</t>
  </si>
  <si>
    <t>ORD002373</t>
  </si>
  <si>
    <t>ORD002374</t>
  </si>
  <si>
    <t>PROD6982</t>
  </si>
  <si>
    <t>ORD002375</t>
  </si>
  <si>
    <t>PROD3795</t>
  </si>
  <si>
    <t>ORD002376</t>
  </si>
  <si>
    <t>PROD8820</t>
  </si>
  <si>
    <t>ORD002377</t>
  </si>
  <si>
    <t>PROD5227</t>
  </si>
  <si>
    <t>ORD002378</t>
  </si>
  <si>
    <t>PROD1845</t>
  </si>
  <si>
    <t>ORD002379</t>
  </si>
  <si>
    <t>PROD7205</t>
  </si>
  <si>
    <t>ORD002380</t>
  </si>
  <si>
    <t>PROD8776</t>
  </si>
  <si>
    <t>ORD002381</t>
  </si>
  <si>
    <t>PROD1612</t>
  </si>
  <si>
    <t>ORD002382</t>
  </si>
  <si>
    <t>john.hanna@hotmail.com</t>
  </si>
  <si>
    <t>ORD002383</t>
  </si>
  <si>
    <t>PROD2250</t>
  </si>
  <si>
    <t>ORD002384</t>
  </si>
  <si>
    <t>brandy.ball@outlook.com</t>
  </si>
  <si>
    <t>PROD5805</t>
  </si>
  <si>
    <t>ORD002385</t>
  </si>
  <si>
    <t>ORD002386</t>
  </si>
  <si>
    <t>PROD5063</t>
  </si>
  <si>
    <t>ORD002387</t>
  </si>
  <si>
    <t>PROD3928</t>
  </si>
  <si>
    <t>ORD002388</t>
  </si>
  <si>
    <t>PROD8929</t>
  </si>
  <si>
    <t>ORD002389</t>
  </si>
  <si>
    <t>PROD8509</t>
  </si>
  <si>
    <t>ORD002390</t>
  </si>
  <si>
    <t>ORD002391</t>
  </si>
  <si>
    <t>PROD5866</t>
  </si>
  <si>
    <t>ORD002392</t>
  </si>
  <si>
    <t>PROD2092</t>
  </si>
  <si>
    <t>ORD002393</t>
  </si>
  <si>
    <t>ORD002394</t>
  </si>
  <si>
    <t>PROD1555</t>
  </si>
  <si>
    <t>ORD002395</t>
  </si>
  <si>
    <t>PROD3689</t>
  </si>
  <si>
    <t>ORD002396</t>
  </si>
  <si>
    <t>ORD002397</t>
  </si>
  <si>
    <t>ORD002398</t>
  </si>
  <si>
    <t>PROD2336</t>
  </si>
  <si>
    <t>ORD002399</t>
  </si>
  <si>
    <t>ORD002400</t>
  </si>
  <si>
    <t>PROD9258</t>
  </si>
  <si>
    <t>ORD002401</t>
  </si>
  <si>
    <t>ORD002402</t>
  </si>
  <si>
    <t>PROD6825</t>
  </si>
  <si>
    <t>ORD002403</t>
  </si>
  <si>
    <t>PROD1267</t>
  </si>
  <si>
    <t>ORD002404</t>
  </si>
  <si>
    <t>ORD002405</t>
  </si>
  <si>
    <t>william.perry@gmail.com</t>
  </si>
  <si>
    <t>PROD1635</t>
  </si>
  <si>
    <t>ORD002406</t>
  </si>
  <si>
    <t>ORD002407</t>
  </si>
  <si>
    <t>eugene.francis@yahoo.com</t>
  </si>
  <si>
    <t>PROD4745</t>
  </si>
  <si>
    <t>ORD002408</t>
  </si>
  <si>
    <t>katie.weber@yahoo.com</t>
  </si>
  <si>
    <t>PROD7132</t>
  </si>
  <si>
    <t>ORD002409</t>
  </si>
  <si>
    <t>PROD1332</t>
  </si>
  <si>
    <t>ORD002410</t>
  </si>
  <si>
    <t>PROD8482</t>
  </si>
  <si>
    <t>ORD002411</t>
  </si>
  <si>
    <t>PROD8624</t>
  </si>
  <si>
    <t>ORD002412</t>
  </si>
  <si>
    <t>PROD4750</t>
  </si>
  <si>
    <t>ORD002413</t>
  </si>
  <si>
    <t>ORD002414</t>
  </si>
  <si>
    <t>PROD6003</t>
  </si>
  <si>
    <t>ORD002415</t>
  </si>
  <si>
    <t>PROD6277</t>
  </si>
  <si>
    <t>ORD002416</t>
  </si>
  <si>
    <t>PROD8116</t>
  </si>
  <si>
    <t>ORD002417</t>
  </si>
  <si>
    <t>ORD002418</t>
  </si>
  <si>
    <t>PROD2931</t>
  </si>
  <si>
    <t>ORD002419</t>
  </si>
  <si>
    <t>PROD6759</t>
  </si>
  <si>
    <t>ORD002420</t>
  </si>
  <si>
    <t>ORD002421</t>
  </si>
  <si>
    <t>PROD8666</t>
  </si>
  <si>
    <t>ORD002422</t>
  </si>
  <si>
    <t>PROD6155</t>
  </si>
  <si>
    <t>ORD002423</t>
  </si>
  <si>
    <t>PROD2295</t>
  </si>
  <si>
    <t>ORD002424</t>
  </si>
  <si>
    <t>PROD5321</t>
  </si>
  <si>
    <t>ORD002425</t>
  </si>
  <si>
    <t>PROD3133</t>
  </si>
  <si>
    <t>ORD002426</t>
  </si>
  <si>
    <t>PROD1495</t>
  </si>
  <si>
    <t>ORD002427</t>
  </si>
  <si>
    <t>PROD6688</t>
  </si>
  <si>
    <t>ORD002428</t>
  </si>
  <si>
    <t>PROD3233</t>
  </si>
  <si>
    <t>ORD002429</t>
  </si>
  <si>
    <t>PROD4798</t>
  </si>
  <si>
    <t>ORD002430</t>
  </si>
  <si>
    <t>PROD5174</t>
  </si>
  <si>
    <t>ORD002431</t>
  </si>
  <si>
    <t>ORD002432</t>
  </si>
  <si>
    <t>ORD002433</t>
  </si>
  <si>
    <t>dylan.gross@outlook.com</t>
  </si>
  <si>
    <t>PROD2881</t>
  </si>
  <si>
    <t>ORD002434</t>
  </si>
  <si>
    <t>PROD9566</t>
  </si>
  <si>
    <t>ORD002435</t>
  </si>
  <si>
    <t>PROD6833</t>
  </si>
  <si>
    <t>ORD002436</t>
  </si>
  <si>
    <t>william.cline@outlook.com</t>
  </si>
  <si>
    <t>PROD1608</t>
  </si>
  <si>
    <t>ORD002437</t>
  </si>
  <si>
    <t>PROD7581</t>
  </si>
  <si>
    <t>ORD002438</t>
  </si>
  <si>
    <t>ORD002439</t>
  </si>
  <si>
    <t>ORD002440</t>
  </si>
  <si>
    <t>PROD9826</t>
  </si>
  <si>
    <t>ORD002441</t>
  </si>
  <si>
    <t>PROD6972</t>
  </si>
  <si>
    <t>ORD002442</t>
  </si>
  <si>
    <t>ORD002443</t>
  </si>
  <si>
    <t>PROD4686</t>
  </si>
  <si>
    <t>ORD002444</t>
  </si>
  <si>
    <t>PROD2590</t>
  </si>
  <si>
    <t>ORD002445</t>
  </si>
  <si>
    <t>PROD1355</t>
  </si>
  <si>
    <t>ORD002446</t>
  </si>
  <si>
    <t>PROD5178</t>
  </si>
  <si>
    <t>ORD002447</t>
  </si>
  <si>
    <t>PROD3403</t>
  </si>
  <si>
    <t>ORD002448</t>
  </si>
  <si>
    <t>PROD1821</t>
  </si>
  <si>
    <t>ORD002449</t>
  </si>
  <si>
    <t>PROD5448</t>
  </si>
  <si>
    <t>ORD002450</t>
  </si>
  <si>
    <t>PROD3175</t>
  </si>
  <si>
    <t>ORD002451</t>
  </si>
  <si>
    <t>PROD7145</t>
  </si>
  <si>
    <t>ORD002452</t>
  </si>
  <si>
    <t>PROD3549</t>
  </si>
  <si>
    <t>ORD002453</t>
  </si>
  <si>
    <t>PROD1305</t>
  </si>
  <si>
    <t>ORD002454</t>
  </si>
  <si>
    <t>PROD7421</t>
  </si>
  <si>
    <t>ORD002455</t>
  </si>
  <si>
    <t>PROD7069</t>
  </si>
  <si>
    <t>ORD002456</t>
  </si>
  <si>
    <t>PROD3124</t>
  </si>
  <si>
    <t>ORD002457</t>
  </si>
  <si>
    <t>PROD5418</t>
  </si>
  <si>
    <t>ORD002458</t>
  </si>
  <si>
    <t>PROD5926</t>
  </si>
  <si>
    <t>ORD002459</t>
  </si>
  <si>
    <t>ORD002460</t>
  </si>
  <si>
    <t>PROD4540</t>
  </si>
  <si>
    <t>ORD002461</t>
  </si>
  <si>
    <t>PROD3536</t>
  </si>
  <si>
    <t>ORD002462</t>
  </si>
  <si>
    <t>PROD6728</t>
  </si>
  <si>
    <t>ORD002463</t>
  </si>
  <si>
    <t>PROD1979</t>
  </si>
  <si>
    <t>ORD002464</t>
  </si>
  <si>
    <t>ORD002465</t>
  </si>
  <si>
    <t>PROD6116</t>
  </si>
  <si>
    <t>ORD002466</t>
  </si>
  <si>
    <t>PROD8500</t>
  </si>
  <si>
    <t>ORD002467</t>
  </si>
  <si>
    <t>PROD4295</t>
  </si>
  <si>
    <t>ORD002468</t>
  </si>
  <si>
    <t>PROD9607</t>
  </si>
  <si>
    <t>ORD002469</t>
  </si>
  <si>
    <t>ORD002470</t>
  </si>
  <si>
    <t>PROD8107</t>
  </si>
  <si>
    <t>ORD002471</t>
  </si>
  <si>
    <t>haley.rios@gmail.com</t>
  </si>
  <si>
    <t>PROD3163</t>
  </si>
  <si>
    <t>ORD002472</t>
  </si>
  <si>
    <t>ORD002473</t>
  </si>
  <si>
    <t>dan.holmes@gmail.com</t>
  </si>
  <si>
    <t>PROD6062</t>
  </si>
  <si>
    <t>ORD002474</t>
  </si>
  <si>
    <t>PROD5579</t>
  </si>
  <si>
    <t>ORD002475</t>
  </si>
  <si>
    <t>PROD3220</t>
  </si>
  <si>
    <t>ORD002476</t>
  </si>
  <si>
    <t>ORD002477</t>
  </si>
  <si>
    <t>PROD7886</t>
  </si>
  <si>
    <t>ORD002478</t>
  </si>
  <si>
    <t>PROD4184</t>
  </si>
  <si>
    <t>ORD002479</t>
  </si>
  <si>
    <t>ORD002480</t>
  </si>
  <si>
    <t>PROD7414</t>
  </si>
  <si>
    <t>ORD002481</t>
  </si>
  <si>
    <t>PROD7733</t>
  </si>
  <si>
    <t>ORD002482</t>
  </si>
  <si>
    <t>PROD4667</t>
  </si>
  <si>
    <t>ORD002483</t>
  </si>
  <si>
    <t>PROD7770</t>
  </si>
  <si>
    <t>ORD002484</t>
  </si>
  <si>
    <t>PROD6114</t>
  </si>
  <si>
    <t>ORD002485</t>
  </si>
  <si>
    <t>PROD5541</t>
  </si>
  <si>
    <t>ORD002486</t>
  </si>
  <si>
    <t>PROD3969</t>
  </si>
  <si>
    <t>ORD002487</t>
  </si>
  <si>
    <t>PROD4625</t>
  </si>
  <si>
    <t>ORD002488</t>
  </si>
  <si>
    <t>PROD1477</t>
  </si>
  <si>
    <t>ORD002489</t>
  </si>
  <si>
    <t>ORD002490</t>
  </si>
  <si>
    <t>PROD5349</t>
  </si>
  <si>
    <t>ORD002491</t>
  </si>
  <si>
    <t>ORD002492</t>
  </si>
  <si>
    <t>PROD1884</t>
  </si>
  <si>
    <t>ORD002493</t>
  </si>
  <si>
    <t>PROD5451</t>
  </si>
  <si>
    <t>ORD002494</t>
  </si>
  <si>
    <t>PROD2347</t>
  </si>
  <si>
    <t>ORD002495</t>
  </si>
  <si>
    <t>PROD5437</t>
  </si>
  <si>
    <t>ORD002496</t>
  </si>
  <si>
    <t>PROD6746</t>
  </si>
  <si>
    <t>ORD002497</t>
  </si>
  <si>
    <t>PROD7487</t>
  </si>
  <si>
    <t>ORD002498</t>
  </si>
  <si>
    <t>ORD002499</t>
  </si>
  <si>
    <t>PROD1206</t>
  </si>
  <si>
    <t>ORD002500</t>
  </si>
  <si>
    <t>PROD7554</t>
  </si>
  <si>
    <t>ORD002501</t>
  </si>
  <si>
    <t>PROD5524</t>
  </si>
  <si>
    <t>ORD002502</t>
  </si>
  <si>
    <t>leslie.cline@yahoo.com</t>
  </si>
  <si>
    <t>PROD7434</t>
  </si>
  <si>
    <t>ORD002503</t>
  </si>
  <si>
    <t>PROD9412</t>
  </si>
  <si>
    <t>ORD002504</t>
  </si>
  <si>
    <t>PROD3912</t>
  </si>
  <si>
    <t>ORD002505</t>
  </si>
  <si>
    <t>ORD002506</t>
  </si>
  <si>
    <t>PROD6453</t>
  </si>
  <si>
    <t>ORD002507</t>
  </si>
  <si>
    <t>ORD002508</t>
  </si>
  <si>
    <t>PROD7866</t>
  </si>
  <si>
    <t>ORD002509</t>
  </si>
  <si>
    <t>PROD7859</t>
  </si>
  <si>
    <t>ORD002510</t>
  </si>
  <si>
    <t>PROD9360</t>
  </si>
  <si>
    <t>ORD002511</t>
  </si>
  <si>
    <t>PROD9210</t>
  </si>
  <si>
    <t>ORD002512</t>
  </si>
  <si>
    <t>ORD002513</t>
  </si>
  <si>
    <t>PROD7447</t>
  </si>
  <si>
    <t>ORD002514</t>
  </si>
  <si>
    <t>ORD002515</t>
  </si>
  <si>
    <t>PROD3671</t>
  </si>
  <si>
    <t>ORD002516</t>
  </si>
  <si>
    <t>PROD4957</t>
  </si>
  <si>
    <t>ORD002517</t>
  </si>
  <si>
    <t>ORD002518</t>
  </si>
  <si>
    <t>PROD1307</t>
  </si>
  <si>
    <t>ORD002519</t>
  </si>
  <si>
    <t>ORD002520</t>
  </si>
  <si>
    <t>PROD3181</t>
  </si>
  <si>
    <t>ORD002521</t>
  </si>
  <si>
    <t>PROD3386</t>
  </si>
  <si>
    <t>ORD002522</t>
  </si>
  <si>
    <t>ORD002523</t>
  </si>
  <si>
    <t>PROD6912</t>
  </si>
  <si>
    <t>ORD002524</t>
  </si>
  <si>
    <t>PROD1337</t>
  </si>
  <si>
    <t>ORD002525</t>
  </si>
  <si>
    <t>PROD2512</t>
  </si>
  <si>
    <t>ORD002526</t>
  </si>
  <si>
    <t>PROD7260</t>
  </si>
  <si>
    <t>ORD002527</t>
  </si>
  <si>
    <t>ORD002528</t>
  </si>
  <si>
    <t>PROD5908</t>
  </si>
  <si>
    <t>ORD002529</t>
  </si>
  <si>
    <t>PROD7275</t>
  </si>
  <si>
    <t>ORD002530</t>
  </si>
  <si>
    <t>PROD8358</t>
  </si>
  <si>
    <t>ORD002531</t>
  </si>
  <si>
    <t>PROD2152</t>
  </si>
  <si>
    <t>ORD002532</t>
  </si>
  <si>
    <t>ORD002533</t>
  </si>
  <si>
    <t>ORD002534</t>
  </si>
  <si>
    <t>ORD002535</t>
  </si>
  <si>
    <t>PROD2971</t>
  </si>
  <si>
    <t>ORD002536</t>
  </si>
  <si>
    <t>PROD6643</t>
  </si>
  <si>
    <t>ORD002537</t>
  </si>
  <si>
    <t>PROD2773</t>
  </si>
  <si>
    <t>ORD002538</t>
  </si>
  <si>
    <t>PROD7962</t>
  </si>
  <si>
    <t>ORD002539</t>
  </si>
  <si>
    <t>ORD002540</t>
  </si>
  <si>
    <t>PROD4603</t>
  </si>
  <si>
    <t>ORD002541</t>
  </si>
  <si>
    <t>PROD6278</t>
  </si>
  <si>
    <t>ORD002542</t>
  </si>
  <si>
    <t>ORD002543</t>
  </si>
  <si>
    <t>PROD7783</t>
  </si>
  <si>
    <t>ORD002544</t>
  </si>
  <si>
    <t>PROD8300</t>
  </si>
  <si>
    <t>ORD002545</t>
  </si>
  <si>
    <t>ORD002546</t>
  </si>
  <si>
    <t>PROD8619</t>
  </si>
  <si>
    <t>ORD002547</t>
  </si>
  <si>
    <t>PROD3944</t>
  </si>
  <si>
    <t>ORD002548</t>
  </si>
  <si>
    <t>ORD002549</t>
  </si>
  <si>
    <t>PROD5798</t>
  </si>
  <si>
    <t>ORD002550</t>
  </si>
  <si>
    <t>ORD002551</t>
  </si>
  <si>
    <t>daniel.gutierrez@outlook.com</t>
  </si>
  <si>
    <t>ORD002552</t>
  </si>
  <si>
    <t>PROD4004</t>
  </si>
  <si>
    <t>ORD002553</t>
  </si>
  <si>
    <t>PROD4877</t>
  </si>
  <si>
    <t>ORD002554</t>
  </si>
  <si>
    <t>ORD002555</t>
  </si>
  <si>
    <t>PROD4448</t>
  </si>
  <si>
    <t>ORD002556</t>
  </si>
  <si>
    <t>PROD8206</t>
  </si>
  <si>
    <t>ORD002557</t>
  </si>
  <si>
    <t>PROD1806</t>
  </si>
  <si>
    <t>ORD002558</t>
  </si>
  <si>
    <t>PROD6980</t>
  </si>
  <si>
    <t>ORD002559</t>
  </si>
  <si>
    <t>PROD4025</t>
  </si>
  <si>
    <t>ORD002560</t>
  </si>
  <si>
    <t>PROD2366</t>
  </si>
  <si>
    <t>ORD002561</t>
  </si>
  <si>
    <t>PROD5653</t>
  </si>
  <si>
    <t>ORD002562</t>
  </si>
  <si>
    <t>ORD002563</t>
  </si>
  <si>
    <t>PROD7443</t>
  </si>
  <si>
    <t>ORD002564</t>
  </si>
  <si>
    <t>PROD7972</t>
  </si>
  <si>
    <t>ORD002565</t>
  </si>
  <si>
    <t>PROD9421</t>
  </si>
  <si>
    <t>ORD002566</t>
  </si>
  <si>
    <t>denise.williams@gmail.com</t>
  </si>
  <si>
    <t>ORD002567</t>
  </si>
  <si>
    <t>PROD6735</t>
  </si>
  <si>
    <t>ORD002568</t>
  </si>
  <si>
    <t>ORD002569</t>
  </si>
  <si>
    <t>ORD002570</t>
  </si>
  <si>
    <t>PROD4496</t>
  </si>
  <si>
    <t>ORD002571</t>
  </si>
  <si>
    <t>PROD8329</t>
  </si>
  <si>
    <t>ORD002572</t>
  </si>
  <si>
    <t>PROD1905</t>
  </si>
  <si>
    <t>ORD002573</t>
  </si>
  <si>
    <t>PROD8100</t>
  </si>
  <si>
    <t>ORD002574</t>
  </si>
  <si>
    <t>PROD4153</t>
  </si>
  <si>
    <t>ORD002575</t>
  </si>
  <si>
    <t>ORD002576</t>
  </si>
  <si>
    <t>ORD002577</t>
  </si>
  <si>
    <t>dawn.murphy@yahoo.com</t>
  </si>
  <si>
    <t>PROD9610</t>
  </si>
  <si>
    <t>ORD002578</t>
  </si>
  <si>
    <t>PROD1235</t>
  </si>
  <si>
    <t>ORD002579</t>
  </si>
  <si>
    <t>PROD1082</t>
  </si>
  <si>
    <t>ORD002580</t>
  </si>
  <si>
    <t>PROD6338</t>
  </si>
  <si>
    <t>ORD002581</t>
  </si>
  <si>
    <t>PROD3955</t>
  </si>
  <si>
    <t>ORD002582</t>
  </si>
  <si>
    <t>PROD6467</t>
  </si>
  <si>
    <t>ORD002583</t>
  </si>
  <si>
    <t>PROD6227</t>
  </si>
  <si>
    <t>ORD002584</t>
  </si>
  <si>
    <t>joseph.gordon@yahoo.com</t>
  </si>
  <si>
    <t>PROD3308</t>
  </si>
  <si>
    <t>ORD002585</t>
  </si>
  <si>
    <t>PROD9355</t>
  </si>
  <si>
    <t>ORD002586</t>
  </si>
  <si>
    <t>PROD7059</t>
  </si>
  <si>
    <t>ORD002587</t>
  </si>
  <si>
    <t>ORD002588</t>
  </si>
  <si>
    <t>PROD2379</t>
  </si>
  <si>
    <t>ORD002589</t>
  </si>
  <si>
    <t>ORD002590</t>
  </si>
  <si>
    <t>PROD8847</t>
  </si>
  <si>
    <t>ORD002591</t>
  </si>
  <si>
    <t>PROD5556</t>
  </si>
  <si>
    <t>ORD002592</t>
  </si>
  <si>
    <t>PROD1643</t>
  </si>
  <si>
    <t>ORD002593</t>
  </si>
  <si>
    <t>ORD002594</t>
  </si>
  <si>
    <t>PROD4936</t>
  </si>
  <si>
    <t>ORD002595</t>
  </si>
  <si>
    <t>PROD4977</t>
  </si>
  <si>
    <t>ORD002596</t>
  </si>
  <si>
    <t>mary.fitzgerald@yahoo.com</t>
  </si>
  <si>
    <t>PROD9060</t>
  </si>
  <si>
    <t>ORD002597</t>
  </si>
  <si>
    <t>ORD002598</t>
  </si>
  <si>
    <t>PROD5467</t>
  </si>
  <si>
    <t>ORD002599</t>
  </si>
  <si>
    <t>vickie.gonzales@outlook.com</t>
  </si>
  <si>
    <t>PROD8618</t>
  </si>
  <si>
    <t>ORD002600</t>
  </si>
  <si>
    <t>PROD2768</t>
  </si>
  <si>
    <t>ORD002601</t>
  </si>
  <si>
    <t>PROD3321</t>
  </si>
  <si>
    <t>ORD002602</t>
  </si>
  <si>
    <t>jorge.salazar@hotmail.com</t>
  </si>
  <si>
    <t>PROD7042</t>
  </si>
  <si>
    <t>ORD002603</t>
  </si>
  <si>
    <t>PROD1500</t>
  </si>
  <si>
    <t>ORD002604</t>
  </si>
  <si>
    <t>jermaine.smith@outlook.com</t>
  </si>
  <si>
    <t>PROD2930</t>
  </si>
  <si>
    <t>ORD002605</t>
  </si>
  <si>
    <t>PROD7987</t>
  </si>
  <si>
    <t>ORD002606</t>
  </si>
  <si>
    <t>ORD002607</t>
  </si>
  <si>
    <t>PROD7546</t>
  </si>
  <si>
    <t>ORD002608</t>
  </si>
  <si>
    <t>PROD3488</t>
  </si>
  <si>
    <t>ORD002609</t>
  </si>
  <si>
    <t>PROD7644</t>
  </si>
  <si>
    <t>ORD002610</t>
  </si>
  <si>
    <t>ORD002611</t>
  </si>
  <si>
    <t>morgan.stephens@gmail.com</t>
  </si>
  <si>
    <t>ORD002612</t>
  </si>
  <si>
    <t>PROD5928</t>
  </si>
  <si>
    <t>ORD002613</t>
  </si>
  <si>
    <t>PROD7066</t>
  </si>
  <si>
    <t>ORD002614</t>
  </si>
  <si>
    <t>PROD2192</t>
  </si>
  <si>
    <t>ORD002615</t>
  </si>
  <si>
    <t>ORD002616</t>
  </si>
  <si>
    <t>PROD3602</t>
  </si>
  <si>
    <t>ORD002617</t>
  </si>
  <si>
    <t>ORD002618</t>
  </si>
  <si>
    <t>PROD9963</t>
  </si>
  <si>
    <t>ORD002619</t>
  </si>
  <si>
    <t>ORD002620</t>
  </si>
  <si>
    <t>PROD1604</t>
  </si>
  <si>
    <t>ORD002621</t>
  </si>
  <si>
    <t>PROD5679</t>
  </si>
  <si>
    <t>ORD002622</t>
  </si>
  <si>
    <t>ORD002623</t>
  </si>
  <si>
    <t>PROD3472</t>
  </si>
  <si>
    <t>ORD002624</t>
  </si>
  <si>
    <t>ORD002625</t>
  </si>
  <si>
    <t>ORD002626</t>
  </si>
  <si>
    <t>ORD002627</t>
  </si>
  <si>
    <t>kimberly.sims@gmail.com</t>
  </si>
  <si>
    <t>PROD5855</t>
  </si>
  <si>
    <t>ORD002628</t>
  </si>
  <si>
    <t>PROD1715</t>
  </si>
  <si>
    <t>ORD002629</t>
  </si>
  <si>
    <t>kenneth.watson@outlook.com</t>
  </si>
  <si>
    <t>PROD7148</t>
  </si>
  <si>
    <t>ORD002630</t>
  </si>
  <si>
    <t>PROD7466</t>
  </si>
  <si>
    <t>ORD002631</t>
  </si>
  <si>
    <t>PROD5124</t>
  </si>
  <si>
    <t>ORD002632</t>
  </si>
  <si>
    <t>PROD2365</t>
  </si>
  <si>
    <t>ORD002633</t>
  </si>
  <si>
    <t>PROD1857</t>
  </si>
  <si>
    <t>ORD002634</t>
  </si>
  <si>
    <t>PROD6810</t>
  </si>
  <si>
    <t>ORD002635</t>
  </si>
  <si>
    <t>PROD1189</t>
  </si>
  <si>
    <t>ORD002636</t>
  </si>
  <si>
    <t>PROD5670</t>
  </si>
  <si>
    <t>ORD002637</t>
  </si>
  <si>
    <t>PROD8595</t>
  </si>
  <si>
    <t>ORD002638</t>
  </si>
  <si>
    <t>PROD9016</t>
  </si>
  <si>
    <t>ORD002639</t>
  </si>
  <si>
    <t>PROD3475</t>
  </si>
  <si>
    <t>ORD002640</t>
  </si>
  <si>
    <t>PROD9459</t>
  </si>
  <si>
    <t>ORD002641</t>
  </si>
  <si>
    <t>ORD002642</t>
  </si>
  <si>
    <t>PROD5982</t>
  </si>
  <si>
    <t>ORD002643</t>
  </si>
  <si>
    <t>PROD3394</t>
  </si>
  <si>
    <t>ORD002644</t>
  </si>
  <si>
    <t>ORD002645</t>
  </si>
  <si>
    <t>PROD4548</t>
  </si>
  <si>
    <t>ORD002646</t>
  </si>
  <si>
    <t>ORD002647</t>
  </si>
  <si>
    <t>PROD2040</t>
  </si>
  <si>
    <t>ORD002648</t>
  </si>
  <si>
    <t>PROD5377</t>
  </si>
  <si>
    <t>ORD002649</t>
  </si>
  <si>
    <t>PROD4866</t>
  </si>
  <si>
    <t>ORD002650</t>
  </si>
  <si>
    <t>PROD9635</t>
  </si>
  <si>
    <t>ORD002651</t>
  </si>
  <si>
    <t>PROD8671</t>
  </si>
  <si>
    <t>ORD002652</t>
  </si>
  <si>
    <t>PROD5973</t>
  </si>
  <si>
    <t>ORD002653</t>
  </si>
  <si>
    <t>ORD002654</t>
  </si>
  <si>
    <t>PROD4740</t>
  </si>
  <si>
    <t>ORD002655</t>
  </si>
  <si>
    <t>PROD7974</t>
  </si>
  <si>
    <t>ORD002656</t>
  </si>
  <si>
    <t>ORD002657</t>
  </si>
  <si>
    <t>troy.barnes@gmail.com</t>
  </si>
  <si>
    <t>ORD002658</t>
  </si>
  <si>
    <t>PROD3631</t>
  </si>
  <si>
    <t>ORD002659</t>
  </si>
  <si>
    <t>PROD5094</t>
  </si>
  <si>
    <t>ORD002660</t>
  </si>
  <si>
    <t>PROD6387</t>
  </si>
  <si>
    <t>ORD002661</t>
  </si>
  <si>
    <t>PROD2440</t>
  </si>
  <si>
    <t>ORD002662</t>
  </si>
  <si>
    <t>PROD8290</t>
  </si>
  <si>
    <t>ORD002663</t>
  </si>
  <si>
    <t>PROD9081</t>
  </si>
  <si>
    <t>ORD002664</t>
  </si>
  <si>
    <t>ORD002665</t>
  </si>
  <si>
    <t>ORD002666</t>
  </si>
  <si>
    <t>ORD002667</t>
  </si>
  <si>
    <t>PROD7836</t>
  </si>
  <si>
    <t>ORD002668</t>
  </si>
  <si>
    <t>PROD8575</t>
  </si>
  <si>
    <t>ORD002669</t>
  </si>
  <si>
    <t>PROD5979</t>
  </si>
  <si>
    <t>ORD002670</t>
  </si>
  <si>
    <t>PROD4668</t>
  </si>
  <si>
    <t>ORD002671</t>
  </si>
  <si>
    <t>PROD5208</t>
  </si>
  <si>
    <t>ORD002672</t>
  </si>
  <si>
    <t>PROD8539</t>
  </si>
  <si>
    <t>ORD002673</t>
  </si>
  <si>
    <t>allison.frye@hotmail.com</t>
  </si>
  <si>
    <t>PROD9068</t>
  </si>
  <si>
    <t>ORD002674</t>
  </si>
  <si>
    <t>PROD4292</t>
  </si>
  <si>
    <t>ORD002675</t>
  </si>
  <si>
    <t>PROD4744</t>
  </si>
  <si>
    <t>ORD002676</t>
  </si>
  <si>
    <t>PROD7344</t>
  </si>
  <si>
    <t>ORD002677</t>
  </si>
  <si>
    <t>PROD8987</t>
  </si>
  <si>
    <t>ORD002678</t>
  </si>
  <si>
    <t>ORD002679</t>
  </si>
  <si>
    <t>ORD002680</t>
  </si>
  <si>
    <t>PROD3869</t>
  </si>
  <si>
    <t>ORD002681</t>
  </si>
  <si>
    <t>PROD7594</t>
  </si>
  <si>
    <t>ORD002682</t>
  </si>
  <si>
    <t>PROD7543</t>
  </si>
  <si>
    <t>ORD002683</t>
  </si>
  <si>
    <t>ORD002684</t>
  </si>
  <si>
    <t>PROD4050</t>
  </si>
  <si>
    <t>ORD002685</t>
  </si>
  <si>
    <t>PROD5544</t>
  </si>
  <si>
    <t>ORD002686</t>
  </si>
  <si>
    <t>PROD6410</t>
  </si>
  <si>
    <t>ORD002687</t>
  </si>
  <si>
    <t>PROD6931</t>
  </si>
  <si>
    <t>ORD002688</t>
  </si>
  <si>
    <t>PROD1029</t>
  </si>
  <si>
    <t>ORD002689</t>
  </si>
  <si>
    <t>ORD002690</t>
  </si>
  <si>
    <t>PROD1651</t>
  </si>
  <si>
    <t>ORD002691</t>
  </si>
  <si>
    <t>ORD002692</t>
  </si>
  <si>
    <t>PROD7690</t>
  </si>
  <si>
    <t>ORD002693</t>
  </si>
  <si>
    <t>ORD002694</t>
  </si>
  <si>
    <t>ORD002695</t>
  </si>
  <si>
    <t>PROD2038</t>
  </si>
  <si>
    <t>ORD002696</t>
  </si>
  <si>
    <t>PROD9333</t>
  </si>
  <si>
    <t>ORD002697</t>
  </si>
  <si>
    <t>teresa.jones@outlook.com</t>
  </si>
  <si>
    <t>PROD3961</t>
  </si>
  <si>
    <t>ORD002698</t>
  </si>
  <si>
    <t>PROD8888</t>
  </si>
  <si>
    <t>ORD002699</t>
  </si>
  <si>
    <t>PROD9131</t>
  </si>
  <si>
    <t>ORD002700</t>
  </si>
  <si>
    <t>PROD4488</t>
  </si>
  <si>
    <t>ORD002701</t>
  </si>
  <si>
    <t>ORD002702</t>
  </si>
  <si>
    <t>ORD002703</t>
  </si>
  <si>
    <t>roger.estrada@gmail.com</t>
  </si>
  <si>
    <t>PROD4790</t>
  </si>
  <si>
    <t>ORD002704</t>
  </si>
  <si>
    <t>PROD2952</t>
  </si>
  <si>
    <t>ORD002705</t>
  </si>
  <si>
    <t>PROD6213</t>
  </si>
  <si>
    <t>ORD002706</t>
  </si>
  <si>
    <t>mary.bradley@yahoo.com</t>
  </si>
  <si>
    <t>PROD7858</t>
  </si>
  <si>
    <t>ORD002707</t>
  </si>
  <si>
    <t>PROD8430</t>
  </si>
  <si>
    <t>ORD002708</t>
  </si>
  <si>
    <t>ORD002709</t>
  </si>
  <si>
    <t>PROD6935</t>
  </si>
  <si>
    <t>ORD002710</t>
  </si>
  <si>
    <t>sherry.simmons@outlook.com</t>
  </si>
  <si>
    <t>PROD9274</t>
  </si>
  <si>
    <t>ORD002711</t>
  </si>
  <si>
    <t>ORD002712</t>
  </si>
  <si>
    <t>PROD3055</t>
  </si>
  <si>
    <t>ORD002713</t>
  </si>
  <si>
    <t>PROD9843</t>
  </si>
  <si>
    <t>ORD002714</t>
  </si>
  <si>
    <t>PROD7046</t>
  </si>
  <si>
    <t>ORD002715</t>
  </si>
  <si>
    <t>PROD4078</t>
  </si>
  <si>
    <t>ORD002716</t>
  </si>
  <si>
    <t>ORD002717</t>
  </si>
  <si>
    <t>PROD6896</t>
  </si>
  <si>
    <t>ORD002718</t>
  </si>
  <si>
    <t>diane.kim@outlook.com</t>
  </si>
  <si>
    <t>PROD8365</t>
  </si>
  <si>
    <t>ORD002719</t>
  </si>
  <si>
    <t>ORD002720</t>
  </si>
  <si>
    <t>PROD2263</t>
  </si>
  <si>
    <t>ORD002721</t>
  </si>
  <si>
    <t>PROD9615</t>
  </si>
  <si>
    <t>ORD002722</t>
  </si>
  <si>
    <t>PROD2382</t>
  </si>
  <si>
    <t>ORD002723</t>
  </si>
  <si>
    <t>PROD6855</t>
  </si>
  <si>
    <t>ORD002724</t>
  </si>
  <si>
    <t>PROD2880</t>
  </si>
  <si>
    <t>ORD002725</t>
  </si>
  <si>
    <t>PROD1300</t>
  </si>
  <si>
    <t>ORD002726</t>
  </si>
  <si>
    <t>PROD4558</t>
  </si>
  <si>
    <t>ORD002727</t>
  </si>
  <si>
    <t>PROD6386</t>
  </si>
  <si>
    <t>ORD002728</t>
  </si>
  <si>
    <t>PROD7127</t>
  </si>
  <si>
    <t>ORD002729</t>
  </si>
  <si>
    <t>PROD2563</t>
  </si>
  <si>
    <t>ORD002730</t>
  </si>
  <si>
    <t>PROD6785</t>
  </si>
  <si>
    <t>ORD002731</t>
  </si>
  <si>
    <t>PROD9971</t>
  </si>
  <si>
    <t>ORD002732</t>
  </si>
  <si>
    <t>PROD3939</t>
  </si>
  <si>
    <t>ORD002733</t>
  </si>
  <si>
    <t>PROD9699</t>
  </si>
  <si>
    <t>ORD002734</t>
  </si>
  <si>
    <t>PROD1137</t>
  </si>
  <si>
    <t>ORD002735</t>
  </si>
  <si>
    <t>PROD3502</t>
  </si>
  <si>
    <t>ORD002736</t>
  </si>
  <si>
    <t>PROD6587</t>
  </si>
  <si>
    <t>ORD002737</t>
  </si>
  <si>
    <t>ORD002738</t>
  </si>
  <si>
    <t>PROD4162</t>
  </si>
  <si>
    <t>ORD002739</t>
  </si>
  <si>
    <t>ORD002740</t>
  </si>
  <si>
    <t>PROD9075</t>
  </si>
  <si>
    <t>ORD002741</t>
  </si>
  <si>
    <t>ORD002742</t>
  </si>
  <si>
    <t>PROD3647</t>
  </si>
  <si>
    <t>ORD002743</t>
  </si>
  <si>
    <t>samantha.diaz@gmail.com</t>
  </si>
  <si>
    <t>PROD4502</t>
  </si>
  <si>
    <t>ORD002744</t>
  </si>
  <si>
    <t>PROD6954</t>
  </si>
  <si>
    <t>ORD002745</t>
  </si>
  <si>
    <t>PROD6379</t>
  </si>
  <si>
    <t>ORD002746</t>
  </si>
  <si>
    <t>PROD2036</t>
  </si>
  <si>
    <t>ORD002747</t>
  </si>
  <si>
    <t>PROD4482</t>
  </si>
  <si>
    <t>ORD002748</t>
  </si>
  <si>
    <t>PROD7168</t>
  </si>
  <si>
    <t>ORD002749</t>
  </si>
  <si>
    <t>isabel.barnes@hotmail.com</t>
  </si>
  <si>
    <t>PROD8724</t>
  </si>
  <si>
    <t>ORD002750</t>
  </si>
  <si>
    <t>PROD5515</t>
  </si>
  <si>
    <t>ORD002751</t>
  </si>
  <si>
    <t>ORD002752</t>
  </si>
  <si>
    <t>PROD3562</t>
  </si>
  <si>
    <t>ORD002753</t>
  </si>
  <si>
    <t>PROD7353</t>
  </si>
  <si>
    <t>ORD002754</t>
  </si>
  <si>
    <t>PROD7024</t>
  </si>
  <si>
    <t>ORD002755</t>
  </si>
  <si>
    <t>brooke.long@hotmail.com</t>
  </si>
  <si>
    <t>PROD7983</t>
  </si>
  <si>
    <t>ORD002756</t>
  </si>
  <si>
    <t>PROD9013</t>
  </si>
  <si>
    <t>ORD002757</t>
  </si>
  <si>
    <t>PROD3531</t>
  </si>
  <si>
    <t>ORD002758</t>
  </si>
  <si>
    <t>ORD002759</t>
  </si>
  <si>
    <t>PROD8101</t>
  </si>
  <si>
    <t>ORD002760</t>
  </si>
  <si>
    <t>pamela.benson@hotmail.com</t>
  </si>
  <si>
    <t>PROD7609</t>
  </si>
  <si>
    <t>ORD002761</t>
  </si>
  <si>
    <t>matthew.johnson@hotmail.com</t>
  </si>
  <si>
    <t>PROD2241</t>
  </si>
  <si>
    <t>ORD002762</t>
  </si>
  <si>
    <t>ORD002763</t>
  </si>
  <si>
    <t>sean.fields@yahoo.com</t>
  </si>
  <si>
    <t>PROD6280</t>
  </si>
  <si>
    <t>ORD002764</t>
  </si>
  <si>
    <t>PROD4201</t>
  </si>
  <si>
    <t>ORD002765</t>
  </si>
  <si>
    <t>PROD7244</t>
  </si>
  <si>
    <t>ORD002766</t>
  </si>
  <si>
    <t>PROD8903</t>
  </si>
  <si>
    <t>ORD002767</t>
  </si>
  <si>
    <t>PROD8069</t>
  </si>
  <si>
    <t>ORD002768</t>
  </si>
  <si>
    <t>PROD7240</t>
  </si>
  <si>
    <t>ORD002769</t>
  </si>
  <si>
    <t>PROD4001</t>
  </si>
  <si>
    <t>ORD002770</t>
  </si>
  <si>
    <t>ORD002771</t>
  </si>
  <si>
    <t>PROD5646</t>
  </si>
  <si>
    <t>ORD002772</t>
  </si>
  <si>
    <t>PROD1352</t>
  </si>
  <si>
    <t>ORD002773</t>
  </si>
  <si>
    <t>ORD002774</t>
  </si>
  <si>
    <t>PROD9612</t>
  </si>
  <si>
    <t>ORD002775</t>
  </si>
  <si>
    <t>PROD7457</t>
  </si>
  <si>
    <t>ORD002776</t>
  </si>
  <si>
    <t>PROD1063</t>
  </si>
  <si>
    <t>ORD002777</t>
  </si>
  <si>
    <t>PROD9955</t>
  </si>
  <si>
    <t>ORD002778</t>
  </si>
  <si>
    <t>george.edwards@gmail.com</t>
  </si>
  <si>
    <t>PROD1745</t>
  </si>
  <si>
    <t>ORD002779</t>
  </si>
  <si>
    <t>PROD2231</t>
  </si>
  <si>
    <t>ORD002780</t>
  </si>
  <si>
    <t>PROD8176</t>
  </si>
  <si>
    <t>ORD002781</t>
  </si>
  <si>
    <t>PROD3323</t>
  </si>
  <si>
    <t>ORD002782</t>
  </si>
  <si>
    <t>ORD002783</t>
  </si>
  <si>
    <t>PROD4741</t>
  </si>
  <si>
    <t>ORD002784</t>
  </si>
  <si>
    <t>PROD9988</t>
  </si>
  <si>
    <t>ORD002785</t>
  </si>
  <si>
    <t>PROD7210</t>
  </si>
  <si>
    <t>ORD002786</t>
  </si>
  <si>
    <t>PROD3933</t>
  </si>
  <si>
    <t>ORD002787</t>
  </si>
  <si>
    <t>ORD002788</t>
  </si>
  <si>
    <t>PROD6997</t>
  </si>
  <si>
    <t>ORD002789</t>
  </si>
  <si>
    <t>PROD4776</t>
  </si>
  <si>
    <t>ORD002790</t>
  </si>
  <si>
    <t>PROD9590</t>
  </si>
  <si>
    <t>ORD002791</t>
  </si>
  <si>
    <t>ORD002792</t>
  </si>
  <si>
    <t>ORD002793</t>
  </si>
  <si>
    <t>ORD002794</t>
  </si>
  <si>
    <t>PROD9939</t>
  </si>
  <si>
    <t>ORD002795</t>
  </si>
  <si>
    <t>PROD5046</t>
  </si>
  <si>
    <t>ORD002796</t>
  </si>
  <si>
    <t>ORD002797</t>
  </si>
  <si>
    <t>PROD9780</t>
  </si>
  <si>
    <t>ORD002798</t>
  </si>
  <si>
    <t>ORD002799</t>
  </si>
  <si>
    <t>ORD002800</t>
  </si>
  <si>
    <t>PROD4529</t>
  </si>
  <si>
    <t>ORD002801</t>
  </si>
  <si>
    <t>ORD002802</t>
  </si>
  <si>
    <t>ORD002803</t>
  </si>
  <si>
    <t>PROD5606</t>
  </si>
  <si>
    <t>ORD002804</t>
  </si>
  <si>
    <t>ORD002805</t>
  </si>
  <si>
    <t>PROD7012</t>
  </si>
  <si>
    <t>ORD002806</t>
  </si>
  <si>
    <t>ORD002807</t>
  </si>
  <si>
    <t>ORD002808</t>
  </si>
  <si>
    <t>PROD3682</t>
  </si>
  <si>
    <t>ORD002809</t>
  </si>
  <si>
    <t>PROD7193</t>
  </si>
  <si>
    <t>ORD002810</t>
  </si>
  <si>
    <t>PROD7256</t>
  </si>
  <si>
    <t>ORD002811</t>
  </si>
  <si>
    <t>PROD3810</t>
  </si>
  <si>
    <t>ORD002812</t>
  </si>
  <si>
    <t>PROD5680</t>
  </si>
  <si>
    <t>ORD002813</t>
  </si>
  <si>
    <t>PROD5796</t>
  </si>
  <si>
    <t>ORD002814</t>
  </si>
  <si>
    <t>PROD6748</t>
  </si>
  <si>
    <t>ORD002815</t>
  </si>
  <si>
    <t>michael.harrison@outlook.com</t>
  </si>
  <si>
    <t>PROD1408</t>
  </si>
  <si>
    <t>ORD002816</t>
  </si>
  <si>
    <t>PROD1184</t>
  </si>
  <si>
    <t>ORD002817</t>
  </si>
  <si>
    <t>PROD2417</t>
  </si>
  <si>
    <t>ORD002818</t>
  </si>
  <si>
    <t>PROD2357</t>
  </si>
  <si>
    <t>ORD002819</t>
  </si>
  <si>
    <t>PROD1876</t>
  </si>
  <si>
    <t>ORD002820</t>
  </si>
  <si>
    <t>PROD8260</t>
  </si>
  <si>
    <t>ORD002821</t>
  </si>
  <si>
    <t>PROD5466</t>
  </si>
  <si>
    <t>ORD002822</t>
  </si>
  <si>
    <t>PROD8367</t>
  </si>
  <si>
    <t>ORD002823</t>
  </si>
  <si>
    <t>kyle.sweeney@yahoo.com</t>
  </si>
  <si>
    <t>PROD3825</t>
  </si>
  <si>
    <t>ORD002824</t>
  </si>
  <si>
    <t>PROD5603</t>
  </si>
  <si>
    <t>ORD002825</t>
  </si>
  <si>
    <t>PROD1573</t>
  </si>
  <si>
    <t>ORD002826</t>
  </si>
  <si>
    <t>PROD7003</t>
  </si>
  <si>
    <t>ORD002827</t>
  </si>
  <si>
    <t>PROD1456</t>
  </si>
  <si>
    <t>ORD002828</t>
  </si>
  <si>
    <t>PROD7075</t>
  </si>
  <si>
    <t>ORD002829</t>
  </si>
  <si>
    <t>hector.eaton@yahoo.com</t>
  </si>
  <si>
    <t>PROD9046</t>
  </si>
  <si>
    <t>ORD002830</t>
  </si>
  <si>
    <t>PROD5820</t>
  </si>
  <si>
    <t>ORD002831</t>
  </si>
  <si>
    <t>ORD002832</t>
  </si>
  <si>
    <t>ORD002833</t>
  </si>
  <si>
    <t>ORD002834</t>
  </si>
  <si>
    <t>PROD4811</t>
  </si>
  <si>
    <t>ORD002835</t>
  </si>
  <si>
    <t>ORD002836</t>
  </si>
  <si>
    <t>PROD3966</t>
  </si>
  <si>
    <t>ORD002837</t>
  </si>
  <si>
    <t>PROD3125</t>
  </si>
  <si>
    <t>ORD002838</t>
  </si>
  <si>
    <t>PROD1064</t>
  </si>
  <si>
    <t>ORD002839</t>
  </si>
  <si>
    <t>PROD1105</t>
  </si>
  <si>
    <t>ORD002840</t>
  </si>
  <si>
    <t>PROD9238</t>
  </si>
  <si>
    <t>ORD002841</t>
  </si>
  <si>
    <t>brandon.baker@gmail.com</t>
  </si>
  <si>
    <t>ORD002842</t>
  </si>
  <si>
    <t>PROD6895</t>
  </si>
  <si>
    <t>ORD002843</t>
  </si>
  <si>
    <t>ORD002844</t>
  </si>
  <si>
    <t>PROD6543</t>
  </si>
  <si>
    <t>ORD002845</t>
  </si>
  <si>
    <t>PROD9435</t>
  </si>
  <si>
    <t>ORD002846</t>
  </si>
  <si>
    <t>ORD002847</t>
  </si>
  <si>
    <t>ORD002848</t>
  </si>
  <si>
    <t>ORD002849</t>
  </si>
  <si>
    <t>PROD4630</t>
  </si>
  <si>
    <t>ORD002850</t>
  </si>
  <si>
    <t>ORD002851</t>
  </si>
  <si>
    <t>ORD002852</t>
  </si>
  <si>
    <t>PROD8690</t>
  </si>
  <si>
    <t>ORD002853</t>
  </si>
  <si>
    <t>ORD002854</t>
  </si>
  <si>
    <t>PROD3659</t>
  </si>
  <si>
    <t>ORD002855</t>
  </si>
  <si>
    <t>PROD2525</t>
  </si>
  <si>
    <t>ORD002856</t>
  </si>
  <si>
    <t>ORD002857</t>
  </si>
  <si>
    <t>ORD002858</t>
  </si>
  <si>
    <t>PROD3263</t>
  </si>
  <si>
    <t>ORD002859</t>
  </si>
  <si>
    <t>ORD002860</t>
  </si>
  <si>
    <t>ORD002861</t>
  </si>
  <si>
    <t>ORD002862</t>
  </si>
  <si>
    <t>ORD002863</t>
  </si>
  <si>
    <t>PROD8479</t>
  </si>
  <si>
    <t>ORD002864</t>
  </si>
  <si>
    <t>ORD002865</t>
  </si>
  <si>
    <t>PROD6333</t>
  </si>
  <si>
    <t>ORD002866</t>
  </si>
  <si>
    <t>ORD002867</t>
  </si>
  <si>
    <t>PROD8615</t>
  </si>
  <si>
    <t>ORD002868</t>
  </si>
  <si>
    <t>ORD002869</t>
  </si>
  <si>
    <t>ORD002870</t>
  </si>
  <si>
    <t>ORD002871</t>
  </si>
  <si>
    <t>PROD5161</t>
  </si>
  <si>
    <t>ORD002872</t>
  </si>
  <si>
    <t>PROD7372</t>
  </si>
  <si>
    <t>ORD002873</t>
  </si>
  <si>
    <t>ORD002874</t>
  </si>
  <si>
    <t>PROD4593</t>
  </si>
  <si>
    <t>ORD002875</t>
  </si>
  <si>
    <t>PROD9349</t>
  </si>
  <si>
    <t>ORD002876</t>
  </si>
  <si>
    <t>PROD5225</t>
  </si>
  <si>
    <t>ORD002877</t>
  </si>
  <si>
    <t>PROD6286</t>
  </si>
  <si>
    <t>ORD002878</t>
  </si>
  <si>
    <t>PROD7723</t>
  </si>
  <si>
    <t>ORD002879</t>
  </si>
  <si>
    <t>PROD3461</t>
  </si>
  <si>
    <t>ORD002880</t>
  </si>
  <si>
    <t>PROD2024</t>
  </si>
  <si>
    <t>ORD002881</t>
  </si>
  <si>
    <t>ORD002882</t>
  </si>
  <si>
    <t>PROD2086</t>
  </si>
  <si>
    <t>ORD002883</t>
  </si>
  <si>
    <t>ORD002884</t>
  </si>
  <si>
    <t>ORD002885</t>
  </si>
  <si>
    <t>ORD002886</t>
  </si>
  <si>
    <t>PROD7077</t>
  </si>
  <si>
    <t>ORD002887</t>
  </si>
  <si>
    <t>PROD2082</t>
  </si>
  <si>
    <t>ORD002888</t>
  </si>
  <si>
    <t>PROD3438</t>
  </si>
  <si>
    <t>ORD002889</t>
  </si>
  <si>
    <t>ORD002890</t>
  </si>
  <si>
    <t>PROD6102</t>
  </si>
  <si>
    <t>ORD002891</t>
  </si>
  <si>
    <t>PROD3813</t>
  </si>
  <si>
    <t>ORD002892</t>
  </si>
  <si>
    <t>PROD2524</t>
  </si>
  <si>
    <t>ORD002893</t>
  </si>
  <si>
    <t>rebecca.haynes@hotmail.com</t>
  </si>
  <si>
    <t>PROD9906</t>
  </si>
  <si>
    <t>ORD002894</t>
  </si>
  <si>
    <t>PROD7450</t>
  </si>
  <si>
    <t>ORD002895</t>
  </si>
  <si>
    <t>ORD002896</t>
  </si>
  <si>
    <t>PROD2910</t>
  </si>
  <si>
    <t>ORD002897</t>
  </si>
  <si>
    <t>PROD3054</t>
  </si>
  <si>
    <t>ORD002898</t>
  </si>
  <si>
    <t>PROD6903</t>
  </si>
  <si>
    <t>ORD002899</t>
  </si>
  <si>
    <t>PROD9100</t>
  </si>
  <si>
    <t>ORD002900</t>
  </si>
  <si>
    <t>PROD9054</t>
  </si>
  <si>
    <t>ORD002901</t>
  </si>
  <si>
    <t>ORD002902</t>
  </si>
  <si>
    <t>PROD5988</t>
  </si>
  <si>
    <t>ORD002903</t>
  </si>
  <si>
    <t>ORD002904</t>
  </si>
  <si>
    <t>PROD1923</t>
  </si>
  <si>
    <t>ORD002905</t>
  </si>
  <si>
    <t>sarah.nichols@yahoo.com</t>
  </si>
  <si>
    <t>PROD5498</t>
  </si>
  <si>
    <t>ORD002906</t>
  </si>
  <si>
    <t>ORD002907</t>
  </si>
  <si>
    <t>PROD3190</t>
  </si>
  <si>
    <t>ORD002908</t>
  </si>
  <si>
    <t>PROD8700</t>
  </si>
  <si>
    <t>ORD002909</t>
  </si>
  <si>
    <t>PROD9147</t>
  </si>
  <si>
    <t>ORD002910</t>
  </si>
  <si>
    <t>PROD9369</t>
  </si>
  <si>
    <t>ORD002911</t>
  </si>
  <si>
    <t>PROD9923</t>
  </si>
  <si>
    <t>ORD002912</t>
  </si>
  <si>
    <t>PROD5341</t>
  </si>
  <si>
    <t>ORD002913</t>
  </si>
  <si>
    <t>PROD1328</t>
  </si>
  <si>
    <t>ORD002914</t>
  </si>
  <si>
    <t>PROD6771</t>
  </si>
  <si>
    <t>ORD002915</t>
  </si>
  <si>
    <t>PROD5674</t>
  </si>
  <si>
    <t>ORD002916</t>
  </si>
  <si>
    <t>robin.romero@outlook.com</t>
  </si>
  <si>
    <t>PROD5453</t>
  </si>
  <si>
    <t>ORD002917</t>
  </si>
  <si>
    <t>PROD3001</t>
  </si>
  <si>
    <t>ORD002918</t>
  </si>
  <si>
    <t>PROD9488</t>
  </si>
  <si>
    <t>ORD002919</t>
  </si>
  <si>
    <t>PROD3979</t>
  </si>
  <si>
    <t>ORD002920</t>
  </si>
  <si>
    <t>PROD4376</t>
  </si>
  <si>
    <t>ORD002921</t>
  </si>
  <si>
    <t>PROD7169</t>
  </si>
  <si>
    <t>ORD002922</t>
  </si>
  <si>
    <t>PROD6893</t>
  </si>
  <si>
    <t>ORD002923</t>
  </si>
  <si>
    <t>PROD5604</t>
  </si>
  <si>
    <t>ORD002924</t>
  </si>
  <si>
    <t>ORD002925</t>
  </si>
  <si>
    <t>PROD9571</t>
  </si>
  <si>
    <t>ORD002926</t>
  </si>
  <si>
    <t>PROD8795</t>
  </si>
  <si>
    <t>ORD002927</t>
  </si>
  <si>
    <t>PROD4339</t>
  </si>
  <si>
    <t>ORD002928</t>
  </si>
  <si>
    <t>teresa.walker@outlook.com</t>
  </si>
  <si>
    <t>ORD002929</t>
  </si>
  <si>
    <t>PROD1331</t>
  </si>
  <si>
    <t>ORD002930</t>
  </si>
  <si>
    <t>PROD9822</t>
  </si>
  <si>
    <t>ORD002931</t>
  </si>
  <si>
    <t>PROD1617</t>
  </si>
  <si>
    <t>ORD002932</t>
  </si>
  <si>
    <t>PROD9426</t>
  </si>
  <si>
    <t>ORD002933</t>
  </si>
  <si>
    <t>ORD002934</t>
  </si>
  <si>
    <t>PROD2790</t>
  </si>
  <si>
    <t>ORD002935</t>
  </si>
  <si>
    <t>douglas.gonzalez@yahoo.com</t>
  </si>
  <si>
    <t>PROD9043</t>
  </si>
  <si>
    <t>ORD002936</t>
  </si>
  <si>
    <t>PROD9389</t>
  </si>
  <si>
    <t>ORD002937</t>
  </si>
  <si>
    <t>PROD9353</t>
  </si>
  <si>
    <t>ORD002938</t>
  </si>
  <si>
    <t>PROD9233</t>
  </si>
  <si>
    <t>ORD002939</t>
  </si>
  <si>
    <t>PROD9979</t>
  </si>
  <si>
    <t>ORD002940</t>
  </si>
  <si>
    <t>PROD3644</t>
  </si>
  <si>
    <t>ORD002941</t>
  </si>
  <si>
    <t>PROD9886</t>
  </si>
  <si>
    <t>ORD002942</t>
  </si>
  <si>
    <t>PROD1846</t>
  </si>
  <si>
    <t>ORD002943</t>
  </si>
  <si>
    <t>ORD002944</t>
  </si>
  <si>
    <t>ORD002945</t>
  </si>
  <si>
    <t>PROD2236</t>
  </si>
  <si>
    <t>ORD002946</t>
  </si>
  <si>
    <t>PROD8893</t>
  </si>
  <si>
    <t>ORD002947</t>
  </si>
  <si>
    <t>PROD3161</t>
  </si>
  <si>
    <t>ORD002948</t>
  </si>
  <si>
    <t>ORD002949</t>
  </si>
  <si>
    <t>PROD9194</t>
  </si>
  <si>
    <t>ORD002950</t>
  </si>
  <si>
    <t>david.farrell@outlook.com</t>
  </si>
  <si>
    <t>PROD9569</t>
  </si>
  <si>
    <t>ORD002951</t>
  </si>
  <si>
    <t>PROD4806</t>
  </si>
  <si>
    <t>ORD002952</t>
  </si>
  <si>
    <t>PROD6589</t>
  </si>
  <si>
    <t>ORD002953</t>
  </si>
  <si>
    <t>PROD5669</t>
  </si>
  <si>
    <t>ORD002954</t>
  </si>
  <si>
    <t>ORD002955</t>
  </si>
  <si>
    <t>ORD002956</t>
  </si>
  <si>
    <t>PROD2709</t>
  </si>
  <si>
    <t>ORD002957</t>
  </si>
  <si>
    <t>PROD8447</t>
  </si>
  <si>
    <t>ORD002958</t>
  </si>
  <si>
    <t>PROD5881</t>
  </si>
  <si>
    <t>ORD002959</t>
  </si>
  <si>
    <t>PROD1052</t>
  </si>
  <si>
    <t>ORD002960</t>
  </si>
  <si>
    <t>PROD9414</t>
  </si>
  <si>
    <t>ORD002961</t>
  </si>
  <si>
    <t>PROD4688</t>
  </si>
  <si>
    <t>ORD002962</t>
  </si>
  <si>
    <t>PROD6131</t>
  </si>
  <si>
    <t>ORD002963</t>
  </si>
  <si>
    <t>PROD4268</t>
  </si>
  <si>
    <t>ORD002964</t>
  </si>
  <si>
    <t>ORD002965</t>
  </si>
  <si>
    <t>ORD002966</t>
  </si>
  <si>
    <t>ORD002967</t>
  </si>
  <si>
    <t>PROD8951</t>
  </si>
  <si>
    <t>ORD002968</t>
  </si>
  <si>
    <t>ORD002969</t>
  </si>
  <si>
    <t>PROD2551</t>
  </si>
  <si>
    <t>ORD002970</t>
  </si>
  <si>
    <t>PROD6539</t>
  </si>
  <si>
    <t>ORD002971</t>
  </si>
  <si>
    <t>ORD002972</t>
  </si>
  <si>
    <t>PROD5396</t>
  </si>
  <si>
    <t>ORD002973</t>
  </si>
  <si>
    <t>PROD6801</t>
  </si>
  <si>
    <t>ORD002974</t>
  </si>
  <si>
    <t>PROD5849</t>
  </si>
  <si>
    <t>ORD002975</t>
  </si>
  <si>
    <t>PROD8150</t>
  </si>
  <si>
    <t>ORD002976</t>
  </si>
  <si>
    <t>PROD5912</t>
  </si>
  <si>
    <t>ORD002977</t>
  </si>
  <si>
    <t>PROD9159</t>
  </si>
  <si>
    <t>ORD002978</t>
  </si>
  <si>
    <t>PROD8088</t>
  </si>
  <si>
    <t>ORD002979</t>
  </si>
  <si>
    <t>ORD002980</t>
  </si>
  <si>
    <t>PROD6172</t>
  </si>
  <si>
    <t>ORD002981</t>
  </si>
  <si>
    <t>PROD5974</t>
  </si>
  <si>
    <t>ORD002982</t>
  </si>
  <si>
    <t>ORD002983</t>
  </si>
  <si>
    <t>ORD002984</t>
  </si>
  <si>
    <t>PROD3809</t>
  </si>
  <si>
    <t>ORD002985</t>
  </si>
  <si>
    <t>PROD4880</t>
  </si>
  <si>
    <t>ORD002986</t>
  </si>
  <si>
    <t>PROD6414</t>
  </si>
  <si>
    <t>ORD002987</t>
  </si>
  <si>
    <t>PROD7279</t>
  </si>
  <si>
    <t>ORD002988</t>
  </si>
  <si>
    <t>PROD4396</t>
  </si>
  <si>
    <t>ORD002989</t>
  </si>
  <si>
    <t>PROD7065</t>
  </si>
  <si>
    <t>ORD002990</t>
  </si>
  <si>
    <t>PROD2212</t>
  </si>
  <si>
    <t>ORD002991</t>
  </si>
  <si>
    <t>PROD5800</t>
  </si>
  <si>
    <t>ORD002992</t>
  </si>
  <si>
    <t>ORD002993</t>
  </si>
  <si>
    <t>PROD5412</t>
  </si>
  <si>
    <t>ORD002994</t>
  </si>
  <si>
    <t>PROD2843</t>
  </si>
  <si>
    <t>ORD002995</t>
  </si>
  <si>
    <t>PROD1640</t>
  </si>
  <si>
    <t>ORD002996</t>
  </si>
  <si>
    <t>PROD9168</t>
  </si>
  <si>
    <t>ORD002997</t>
  </si>
  <si>
    <t>PROD2107</t>
  </si>
  <si>
    <t>ORD002998</t>
  </si>
  <si>
    <t>PROD9585</t>
  </si>
  <si>
    <t>ORD002999</t>
  </si>
  <si>
    <t>PROD5506</t>
  </si>
  <si>
    <t>ORD003000</t>
  </si>
  <si>
    <t>PROD6428</t>
  </si>
  <si>
    <t>ORD003001</t>
  </si>
  <si>
    <t>PROD1096</t>
  </si>
  <si>
    <t>ORD003002</t>
  </si>
  <si>
    <t>PROD7050</t>
  </si>
  <si>
    <t>ORD003003</t>
  </si>
  <si>
    <t>PROD8766</t>
  </si>
  <si>
    <t>ORD003004</t>
  </si>
  <si>
    <t>PROD1523</t>
  </si>
  <si>
    <t>ORD003005</t>
  </si>
  <si>
    <t>ORD003006</t>
  </si>
  <si>
    <t>PROD9029</t>
  </si>
  <si>
    <t>ORD003007</t>
  </si>
  <si>
    <t>PROD8713</t>
  </si>
  <si>
    <t>ORD003008</t>
  </si>
  <si>
    <t>PROD7170</t>
  </si>
  <si>
    <t>ORD003009</t>
  </si>
  <si>
    <t>PROD1504</t>
  </si>
  <si>
    <t>ORD003010</t>
  </si>
  <si>
    <t>PROD1444</t>
  </si>
  <si>
    <t>ORD003011</t>
  </si>
  <si>
    <t>ORD003012</t>
  </si>
  <si>
    <t>PROD5265</t>
  </si>
  <si>
    <t>ORD003013</t>
  </si>
  <si>
    <t>PROD4917</t>
  </si>
  <si>
    <t>ORD003014</t>
  </si>
  <si>
    <t>tyler.johnson@yahoo.com</t>
  </si>
  <si>
    <t>PROD5380</t>
  </si>
  <si>
    <t>ORD003015</t>
  </si>
  <si>
    <t>PROD2980</t>
  </si>
  <si>
    <t>ORD003016</t>
  </si>
  <si>
    <t>katelyn.rodriguez@hotmail.com</t>
  </si>
  <si>
    <t>PROD6355</t>
  </si>
  <si>
    <t>ORD003017</t>
  </si>
  <si>
    <t>ORD003018</t>
  </si>
  <si>
    <t>PROD8966</t>
  </si>
  <si>
    <t>ORD003019</t>
  </si>
  <si>
    <t>ORD003020</t>
  </si>
  <si>
    <t>michelle.baker@yahoo.com</t>
  </si>
  <si>
    <t>PROD5291</t>
  </si>
  <si>
    <t>ORD003021</t>
  </si>
  <si>
    <t>PROD7724</t>
  </si>
  <si>
    <t>ORD003022</t>
  </si>
  <si>
    <t>ORD003023</t>
  </si>
  <si>
    <t>ORD003024</t>
  </si>
  <si>
    <t>PROD3504</t>
  </si>
  <si>
    <t>ORD003025</t>
  </si>
  <si>
    <t>PROD9524</t>
  </si>
  <si>
    <t>ORD003026</t>
  </si>
  <si>
    <t>ORD003027</t>
  </si>
  <si>
    <t>bradley.hudson@yahoo.com</t>
  </si>
  <si>
    <t>PROD2745</t>
  </si>
  <si>
    <t>ORD003028</t>
  </si>
  <si>
    <t>PROD8648</t>
  </si>
  <si>
    <t>ORD003029</t>
  </si>
  <si>
    <t>PROD6353</t>
  </si>
  <si>
    <t>ORD003030</t>
  </si>
  <si>
    <t>PROD4596</t>
  </si>
  <si>
    <t>ORD003031</t>
  </si>
  <si>
    <t>PROD3632</t>
  </si>
  <si>
    <t>ORD003032</t>
  </si>
  <si>
    <t>PROD2272</t>
  </si>
  <si>
    <t>ORD003033</t>
  </si>
  <si>
    <t>PROD2172</t>
  </si>
  <si>
    <t>ORD003034</t>
  </si>
  <si>
    <t>PROD3740</t>
  </si>
  <si>
    <t>ORD003035</t>
  </si>
  <si>
    <t>PROD7996</t>
  </si>
  <si>
    <t>ORD003036</t>
  </si>
  <si>
    <t>PROD1430</t>
  </si>
  <si>
    <t>ORD003037</t>
  </si>
  <si>
    <t>ORD003038</t>
  </si>
  <si>
    <t>PROD9618</t>
  </si>
  <si>
    <t>ORD003039</t>
  </si>
  <si>
    <t>PROD9827</t>
  </si>
  <si>
    <t>ORD003040</t>
  </si>
  <si>
    <t>ORD003041</t>
  </si>
  <si>
    <t>ORD003042</t>
  </si>
  <si>
    <t>ORD003043</t>
  </si>
  <si>
    <t>PROD2694</t>
  </si>
  <si>
    <t>ORD003044</t>
  </si>
  <si>
    <t>PROD1086</t>
  </si>
  <si>
    <t>ORD003045</t>
  </si>
  <si>
    <t>PROD9450</t>
  </si>
  <si>
    <t>ORD003046</t>
  </si>
  <si>
    <t>PROD2706</t>
  </si>
  <si>
    <t>ORD003047</t>
  </si>
  <si>
    <t>george.watkins@outlook.com</t>
  </si>
  <si>
    <t>PROD9137</t>
  </si>
  <si>
    <t>ORD003048</t>
  </si>
  <si>
    <t>PROD7588</t>
  </si>
  <si>
    <t>ORD003049</t>
  </si>
  <si>
    <t>ORD003050</t>
  </si>
  <si>
    <t>PROD5027</t>
  </si>
  <si>
    <t>ORD003051</t>
  </si>
  <si>
    <t>PROD8212</t>
  </si>
  <si>
    <t>ORD003052</t>
  </si>
  <si>
    <t>PROD7176</t>
  </si>
  <si>
    <t>ORD003053</t>
  </si>
  <si>
    <t>PROD7383</t>
  </si>
  <si>
    <t>ORD003054</t>
  </si>
  <si>
    <t>ORD003055</t>
  </si>
  <si>
    <t>PROD4350</t>
  </si>
  <si>
    <t>ORD003056</t>
  </si>
  <si>
    <t>PROD1774</t>
  </si>
  <si>
    <t>ORD003057</t>
  </si>
  <si>
    <t>ORD003058</t>
  </si>
  <si>
    <t>ORD003059</t>
  </si>
  <si>
    <t>PROD8336</t>
  </si>
  <si>
    <t>ORD003060</t>
  </si>
  <si>
    <t>ORD003061</t>
  </si>
  <si>
    <t>PROD8114</t>
  </si>
  <si>
    <t>ORD003062</t>
  </si>
  <si>
    <t>PROD3842</t>
  </si>
  <si>
    <t>ORD003063</t>
  </si>
  <si>
    <t>PROD4728</t>
  </si>
  <si>
    <t>ORD003064</t>
  </si>
  <si>
    <t>PROD8172</t>
  </si>
  <si>
    <t>ORD003065</t>
  </si>
  <si>
    <t>PROD3949</t>
  </si>
  <si>
    <t>ORD003066</t>
  </si>
  <si>
    <t>PROD2209</t>
  </si>
  <si>
    <t>ORD003067</t>
  </si>
  <si>
    <t>PROD1325</t>
  </si>
  <si>
    <t>ORD003068</t>
  </si>
  <si>
    <t>PROD3656</t>
  </si>
  <si>
    <t>ORD003069</t>
  </si>
  <si>
    <t>PROD5422</t>
  </si>
  <si>
    <t>ORD003070</t>
  </si>
  <si>
    <t>PROD9027</t>
  </si>
  <si>
    <t>ORD003071</t>
  </si>
  <si>
    <t>PROD7143</t>
  </si>
  <si>
    <t>ORD003072</t>
  </si>
  <si>
    <t>ORD003073</t>
  </si>
  <si>
    <t>PROD8389</t>
  </si>
  <si>
    <t>ORD003074</t>
  </si>
  <si>
    <t>ORD003075</t>
  </si>
  <si>
    <t>PROD7981</t>
  </si>
  <si>
    <t>ORD003076</t>
  </si>
  <si>
    <t>PROD1390</t>
  </si>
  <si>
    <t>ORD003077</t>
  </si>
  <si>
    <t>ORD003078</t>
  </si>
  <si>
    <t>PROD7189</t>
  </si>
  <si>
    <t>ORD003079</t>
  </si>
  <si>
    <t>ORD003080</t>
  </si>
  <si>
    <t>PROD2960</t>
  </si>
  <si>
    <t>ORD003081</t>
  </si>
  <si>
    <t>PROD7441</t>
  </si>
  <si>
    <t>ORD003082</t>
  </si>
  <si>
    <t>PROD2639</t>
  </si>
  <si>
    <t>ORD003083</t>
  </si>
  <si>
    <t>PROD4467</t>
  </si>
  <si>
    <t>ORD003084</t>
  </si>
  <si>
    <t>PROD2065</t>
  </si>
  <si>
    <t>ORD003085</t>
  </si>
  <si>
    <t>PROD9174</t>
  </si>
  <si>
    <t>ORD003086</t>
  </si>
  <si>
    <t>ORD003087</t>
  </si>
  <si>
    <t>PROD7639</t>
  </si>
  <si>
    <t>ORD003088</t>
  </si>
  <si>
    <t>PROD6051</t>
  </si>
  <si>
    <t>ORD003089</t>
  </si>
  <si>
    <t>ORD003090</t>
  </si>
  <si>
    <t>PROD3158</t>
  </si>
  <si>
    <t>ORD003091</t>
  </si>
  <si>
    <t>PROD9408</t>
  </si>
  <si>
    <t>ORD003092</t>
  </si>
  <si>
    <t>PROD7788</t>
  </si>
  <si>
    <t>ORD003093</t>
  </si>
  <si>
    <t>PROD7516</t>
  </si>
  <si>
    <t>ORD003094</t>
  </si>
  <si>
    <t>PROD4597</t>
  </si>
  <si>
    <t>ORD003095</t>
  </si>
  <si>
    <t>PROD7632</t>
  </si>
  <si>
    <t>ORD003096</t>
  </si>
  <si>
    <t>ORD003097</t>
  </si>
  <si>
    <t>PROD9121</t>
  </si>
  <si>
    <t>ORD003098</t>
  </si>
  <si>
    <t>PROD4532</t>
  </si>
  <si>
    <t>ORD003099</t>
  </si>
  <si>
    <t>ORD003100</t>
  </si>
  <si>
    <t>ORD003101</t>
  </si>
  <si>
    <t>ORD003102</t>
  </si>
  <si>
    <t>ORD003103</t>
  </si>
  <si>
    <t>ORD003104</t>
  </si>
  <si>
    <t>ORD003105</t>
  </si>
  <si>
    <t>PROD2276</t>
  </si>
  <si>
    <t>ORD003106</t>
  </si>
  <si>
    <t>PROD4900</t>
  </si>
  <si>
    <t>ORD003107</t>
  </si>
  <si>
    <t>PROD8728</t>
  </si>
  <si>
    <t>ORD003108</t>
  </si>
  <si>
    <t>PROD2344</t>
  </si>
  <si>
    <t>ORD003109</t>
  </si>
  <si>
    <t>PROD5744</t>
  </si>
  <si>
    <t>ORD003110</t>
  </si>
  <si>
    <t>PROD5423</t>
  </si>
  <si>
    <t>ORD003111</t>
  </si>
  <si>
    <t>kathleen.smith@gmail.com</t>
  </si>
  <si>
    <t>PROD7103</t>
  </si>
  <si>
    <t>ORD003112</t>
  </si>
  <si>
    <t>PROD8140</t>
  </si>
  <si>
    <t>ORD003113</t>
  </si>
  <si>
    <t>PROD9196</t>
  </si>
  <si>
    <t>ORD003114</t>
  </si>
  <si>
    <t>melissa.pena@hotmail.com</t>
  </si>
  <si>
    <t>ORD003115</t>
  </si>
  <si>
    <t>PROD7433</t>
  </si>
  <si>
    <t>ORD003116</t>
  </si>
  <si>
    <t>ORD003117</t>
  </si>
  <si>
    <t>ORD003118</t>
  </si>
  <si>
    <t>PROD4683</t>
  </si>
  <si>
    <t>ORD003119</t>
  </si>
  <si>
    <t>ORD003120</t>
  </si>
  <si>
    <t>PROD4961</t>
  </si>
  <si>
    <t>ORD003121</t>
  </si>
  <si>
    <t>PROD3077</t>
  </si>
  <si>
    <t>ORD003122</t>
  </si>
  <si>
    <t>PROD4887</t>
  </si>
  <si>
    <t>ORD003123</t>
  </si>
  <si>
    <t>PROD2115</t>
  </si>
  <si>
    <t>ORD003124</t>
  </si>
  <si>
    <t>ORD003125</t>
  </si>
  <si>
    <t>ORD003126</t>
  </si>
  <si>
    <t>PROD3033</t>
  </si>
  <si>
    <t>ORD003127</t>
  </si>
  <si>
    <t>PROD9601</t>
  </si>
  <si>
    <t>ORD003128</t>
  </si>
  <si>
    <t>PROD5841</t>
  </si>
  <si>
    <t>ORD003129</t>
  </si>
  <si>
    <t>PROD3372</t>
  </si>
  <si>
    <t>ORD003130</t>
  </si>
  <si>
    <t>ORD003131</t>
  </si>
  <si>
    <t>PROD8697</t>
  </si>
  <si>
    <t>ORD003132</t>
  </si>
  <si>
    <t>PROD7192</t>
  </si>
  <si>
    <t>ORD003133</t>
  </si>
  <si>
    <t>PROD8425</t>
  </si>
  <si>
    <t>ORD003134</t>
  </si>
  <si>
    <t>PROD9318</t>
  </si>
  <si>
    <t>ORD003135</t>
  </si>
  <si>
    <t>PROD2280</t>
  </si>
  <si>
    <t>ORD003136</t>
  </si>
  <si>
    <t>PROD6717</t>
  </si>
  <si>
    <t>ORD003137</t>
  </si>
  <si>
    <t>ORD003138</t>
  </si>
  <si>
    <t>PROD1263</t>
  </si>
  <si>
    <t>ORD003139</t>
  </si>
  <si>
    <t>matthew.chang@hotmail.com</t>
  </si>
  <si>
    <t>ORD003140</t>
  </si>
  <si>
    <t>PROD9125</t>
  </si>
  <si>
    <t>ORD003141</t>
  </si>
  <si>
    <t>PROD6626</t>
  </si>
  <si>
    <t>ORD003142</t>
  </si>
  <si>
    <t>PROD1469</t>
  </si>
  <si>
    <t>ORD003143</t>
  </si>
  <si>
    <t>PROD1852</t>
  </si>
  <si>
    <t>ORD003144</t>
  </si>
  <si>
    <t>PROD6923</t>
  </si>
  <si>
    <t>ORD003145</t>
  </si>
  <si>
    <t>PROD5102</t>
  </si>
  <si>
    <t>ORD003146</t>
  </si>
  <si>
    <t>ORD003147</t>
  </si>
  <si>
    <t>PROD4723</t>
  </si>
  <si>
    <t>ORD003148</t>
  </si>
  <si>
    <t>PROD9416</t>
  </si>
  <si>
    <t>ORD003149</t>
  </si>
  <si>
    <t>PROD7566</t>
  </si>
  <si>
    <t>ORD003150</t>
  </si>
  <si>
    <t>alexandra.hopkins@yahoo.com</t>
  </si>
  <si>
    <t>PROD8249</t>
  </si>
  <si>
    <t>ORD003151</t>
  </si>
  <si>
    <t>PROD5491</t>
  </si>
  <si>
    <t>ORD003152</t>
  </si>
  <si>
    <t>ORD003153</t>
  </si>
  <si>
    <t>ORD003154</t>
  </si>
  <si>
    <t>PROD5440</t>
  </si>
  <si>
    <t>ORD003155</t>
  </si>
  <si>
    <t>ORD003156</t>
  </si>
  <si>
    <t>PROD4577</t>
  </si>
  <si>
    <t>ORD003157</t>
  </si>
  <si>
    <t>PROD7508</t>
  </si>
  <si>
    <t>ORD003158</t>
  </si>
  <si>
    <t>ORD003159</t>
  </si>
  <si>
    <t>PROD3335</t>
  </si>
  <si>
    <t>ORD003160</t>
  </si>
  <si>
    <t>PROD8668</t>
  </si>
  <si>
    <t>ORD003161</t>
  </si>
  <si>
    <t>PROD9809</t>
  </si>
  <si>
    <t>ORD003162</t>
  </si>
  <si>
    <t>PROD6926</t>
  </si>
  <si>
    <t>ORD003163</t>
  </si>
  <si>
    <t>PROD8015</t>
  </si>
  <si>
    <t>ORD003164</t>
  </si>
  <si>
    <t>PROD1526</t>
  </si>
  <si>
    <t>ORD003165</t>
  </si>
  <si>
    <t>ORD003166</t>
  </si>
  <si>
    <t>PROD3640</t>
  </si>
  <si>
    <t>ORD003167</t>
  </si>
  <si>
    <t>christine.christian@hotmail.com</t>
  </si>
  <si>
    <t>ORD003168</t>
  </si>
  <si>
    <t>PROD2051</t>
  </si>
  <si>
    <t>ORD003169</t>
  </si>
  <si>
    <t>ORD003170</t>
  </si>
  <si>
    <t>PROD1318</t>
  </si>
  <si>
    <t>ORD003171</t>
  </si>
  <si>
    <t>PROD5786</t>
  </si>
  <si>
    <t>ORD003172</t>
  </si>
  <si>
    <t>ORD003173</t>
  </si>
  <si>
    <t>john.smith@hotmail.com</t>
  </si>
  <si>
    <t>ORD003174</t>
  </si>
  <si>
    <t>PROD4478</t>
  </si>
  <si>
    <t>ORD003175</t>
  </si>
  <si>
    <t>ORD003176</t>
  </si>
  <si>
    <t>daniel.gomez@hotmail.com</t>
  </si>
  <si>
    <t>PROD3487</t>
  </si>
  <si>
    <t>ORD003177</t>
  </si>
  <si>
    <t>PROD1714</t>
  </si>
  <si>
    <t>ORD003178</t>
  </si>
  <si>
    <t>PROD5126</t>
  </si>
  <si>
    <t>ORD003179</t>
  </si>
  <si>
    <t>PROD1499</t>
  </si>
  <si>
    <t>ORD003180</t>
  </si>
  <si>
    <t>PROD7058</t>
  </si>
  <si>
    <t>ORD003181</t>
  </si>
  <si>
    <t>PROD5622</t>
  </si>
  <si>
    <t>ORD003182</t>
  </si>
  <si>
    <t>PROD8224</t>
  </si>
  <si>
    <t>ORD003183</t>
  </si>
  <si>
    <t>ORD003184</t>
  </si>
  <si>
    <t>PROD9279</t>
  </si>
  <si>
    <t>ORD003185</t>
  </si>
  <si>
    <t>PROD8294</t>
  </si>
  <si>
    <t>ORD003186</t>
  </si>
  <si>
    <t>PROD4739</t>
  </si>
  <si>
    <t>ORD003187</t>
  </si>
  <si>
    <t>PROD5044</t>
  </si>
  <si>
    <t>ORD003188</t>
  </si>
  <si>
    <t>PROD5125</t>
  </si>
  <si>
    <t>ORD003189</t>
  </si>
  <si>
    <t>ORD003190</t>
  </si>
  <si>
    <t>ORD003191</t>
  </si>
  <si>
    <t>ORD003192</t>
  </si>
  <si>
    <t>PROD1273</t>
  </si>
  <si>
    <t>ORD003193</t>
  </si>
  <si>
    <t>PROD6068</t>
  </si>
  <si>
    <t>ORD003194</t>
  </si>
  <si>
    <t>ORD003195</t>
  </si>
  <si>
    <t>ORD003196</t>
  </si>
  <si>
    <t>PROD2393</t>
  </si>
  <si>
    <t>ORD003197</t>
  </si>
  <si>
    <t>PROD3198</t>
  </si>
  <si>
    <t>ORD003198</t>
  </si>
  <si>
    <t>PROD3075</t>
  </si>
  <si>
    <t>ORD003199</t>
  </si>
  <si>
    <t>PROD4141</t>
  </si>
  <si>
    <t>ORD003200</t>
  </si>
  <si>
    <t>sheena.barnes@outlook.com</t>
  </si>
  <si>
    <t>PROD5357</t>
  </si>
  <si>
    <t>ORD003201</t>
  </si>
  <si>
    <t>ORD003202</t>
  </si>
  <si>
    <t>ORD003203</t>
  </si>
  <si>
    <t>stefanie.hanna@outlook.com</t>
  </si>
  <si>
    <t>PROD4481</t>
  </si>
  <si>
    <t>ORD003204</t>
  </si>
  <si>
    <t>PROD7384</t>
  </si>
  <si>
    <t>ORD003205</t>
  </si>
  <si>
    <t>PROD7033</t>
  </si>
  <si>
    <t>ORD003206</t>
  </si>
  <si>
    <t>ORD003207</t>
  </si>
  <si>
    <t>PROD4770</t>
  </si>
  <si>
    <t>ORD003208</t>
  </si>
  <si>
    <t>PROD1799</t>
  </si>
  <si>
    <t>ORD003209</t>
  </si>
  <si>
    <t>ORD003210</t>
  </si>
  <si>
    <t>PROD7819</t>
  </si>
  <si>
    <t>ORD003211</t>
  </si>
  <si>
    <t>ORD003212</t>
  </si>
  <si>
    <t>PROD8996</t>
  </si>
  <si>
    <t>ORD003213</t>
  </si>
  <si>
    <t>ORD003214</t>
  </si>
  <si>
    <t>PROD1972</t>
  </si>
  <si>
    <t>ORD003215</t>
  </si>
  <si>
    <t>PROD7664</t>
  </si>
  <si>
    <t>ORD003216</t>
  </si>
  <si>
    <t>PROD6594</t>
  </si>
  <si>
    <t>ORD003217</t>
  </si>
  <si>
    <t>PROD4791</t>
  </si>
  <si>
    <t>ORD003218</t>
  </si>
  <si>
    <t>PROD5690</t>
  </si>
  <si>
    <t>ORD003219</t>
  </si>
  <si>
    <t>PROD9427</t>
  </si>
  <si>
    <t>ORD003220</t>
  </si>
  <si>
    <t>PROD3904</t>
  </si>
  <si>
    <t>ORD003221</t>
  </si>
  <si>
    <t>PROD6092</t>
  </si>
  <si>
    <t>ORD003222</t>
  </si>
  <si>
    <t>PROD3365</t>
  </si>
  <si>
    <t>ORD003223</t>
  </si>
  <si>
    <t>ORD003224</t>
  </si>
  <si>
    <t>ORD003225</t>
  </si>
  <si>
    <t>PROD7547</t>
  </si>
  <si>
    <t>ORD003226</t>
  </si>
  <si>
    <t>PROD2915</t>
  </si>
  <si>
    <t>ORD003227</t>
  </si>
  <si>
    <t>PROD2228</t>
  </si>
  <si>
    <t>ORD003228</t>
  </si>
  <si>
    <t>ORD003229</t>
  </si>
  <si>
    <t>PROD3134</t>
  </si>
  <si>
    <t>ORD003230</t>
  </si>
  <si>
    <t>ORD003231</t>
  </si>
  <si>
    <t>PROD9246</t>
  </si>
  <si>
    <t>ORD003232</t>
  </si>
  <si>
    <t>PROD7804</t>
  </si>
  <si>
    <t>ORD003233</t>
  </si>
  <si>
    <t>PROD8947</t>
  </si>
  <si>
    <t>ORD003234</t>
  </si>
  <si>
    <t>PROD9183</t>
  </si>
  <si>
    <t>ORD003235</t>
  </si>
  <si>
    <t>ORD003236</t>
  </si>
  <si>
    <t>ORD003237</t>
  </si>
  <si>
    <t>PROD2526</t>
  </si>
  <si>
    <t>ORD003238</t>
  </si>
  <si>
    <t>PROD9019</t>
  </si>
  <si>
    <t>ORD003239</t>
  </si>
  <si>
    <t>ORD003240</t>
  </si>
  <si>
    <t>PROD7877</t>
  </si>
  <si>
    <t>ORD003241</t>
  </si>
  <si>
    <t>ORD003242</t>
  </si>
  <si>
    <t>ORD003243</t>
  </si>
  <si>
    <t>PROD3011</t>
  </si>
  <si>
    <t>ORD003244</t>
  </si>
  <si>
    <t>PROD3663</t>
  </si>
  <si>
    <t>ORD003245</t>
  </si>
  <si>
    <t>jean.jones@yahoo.com</t>
  </si>
  <si>
    <t>PROD4726</t>
  </si>
  <si>
    <t>ORD003246</t>
  </si>
  <si>
    <t>ORD003247</t>
  </si>
  <si>
    <t>ORD003248</t>
  </si>
  <si>
    <t>PROD8608</t>
  </si>
  <si>
    <t>ORD003249</t>
  </si>
  <si>
    <t>ORD003250</t>
  </si>
  <si>
    <t>ORD003251</t>
  </si>
  <si>
    <t>PROD2211</t>
  </si>
  <si>
    <t>ORD003252</t>
  </si>
  <si>
    <t>PROD9237</t>
  </si>
  <si>
    <t>ORD003253</t>
  </si>
  <si>
    <t>PROD7306</t>
  </si>
  <si>
    <t>ORD003254</t>
  </si>
  <si>
    <t>PROD2206</t>
  </si>
  <si>
    <t>ORD003255</t>
  </si>
  <si>
    <t>PROD6177</t>
  </si>
  <si>
    <t>ORD003256</t>
  </si>
  <si>
    <t>ORD003257</t>
  </si>
  <si>
    <t>PROD8587</t>
  </si>
  <si>
    <t>ORD003258</t>
  </si>
  <si>
    <t>PROD3895</t>
  </si>
  <si>
    <t>ORD003259</t>
  </si>
  <si>
    <t>PROD5375</t>
  </si>
  <si>
    <t>ORD003260</t>
  </si>
  <si>
    <t>PROD8412</t>
  </si>
  <si>
    <t>ORD003261</t>
  </si>
  <si>
    <t>PROD9385</t>
  </si>
  <si>
    <t>ORD003262</t>
  </si>
  <si>
    <t>PROD8537</t>
  </si>
  <si>
    <t>ORD003263</t>
  </si>
  <si>
    <t>PROD4567</t>
  </si>
  <si>
    <t>ORD003264</t>
  </si>
  <si>
    <t>PROD7477</t>
  </si>
  <si>
    <t>ORD003265</t>
  </si>
  <si>
    <t>PROD9505</t>
  </si>
  <si>
    <t>ORD003266</t>
  </si>
  <si>
    <t>PROD8146</t>
  </si>
  <si>
    <t>ORD003267</t>
  </si>
  <si>
    <t>PROD9066</t>
  </si>
  <si>
    <t>ORD003268</t>
  </si>
  <si>
    <t>PROD8490</t>
  </si>
  <si>
    <t>ORD003269</t>
  </si>
  <si>
    <t>PROD4456</t>
  </si>
  <si>
    <t>ORD003270</t>
  </si>
  <si>
    <t>ORD003271</t>
  </si>
  <si>
    <t>ORD003272</t>
  </si>
  <si>
    <t>PROD5006</t>
  </si>
  <si>
    <t>ORD003273</t>
  </si>
  <si>
    <t>ORD003274</t>
  </si>
  <si>
    <t>ORD003275</t>
  </si>
  <si>
    <t>ORD003276</t>
  </si>
  <si>
    <t>PROD5995</t>
  </si>
  <si>
    <t>ORD003277</t>
  </si>
  <si>
    <t>PROD3186</t>
  </si>
  <si>
    <t>ORD003278</t>
  </si>
  <si>
    <t>PROD1584</t>
  </si>
  <si>
    <t>ORD003279</t>
  </si>
  <si>
    <t>PROD3456</t>
  </si>
  <si>
    <t>ORD003280</t>
  </si>
  <si>
    <t>PROD2700</t>
  </si>
  <si>
    <t>ORD003281</t>
  </si>
  <si>
    <t>lisa.davis@hotmail.com</t>
  </si>
  <si>
    <t>ORD003282</t>
  </si>
  <si>
    <t>PROD7716</t>
  </si>
  <si>
    <t>ORD003283</t>
  </si>
  <si>
    <t>ORD003284</t>
  </si>
  <si>
    <t>PROD5811</t>
  </si>
  <si>
    <t>ORD003285</t>
  </si>
  <si>
    <t>ORD003286</t>
  </si>
  <si>
    <t>PROD6634</t>
  </si>
  <si>
    <t>ORD003287</t>
  </si>
  <si>
    <t>ORD003288</t>
  </si>
  <si>
    <t>PROD1245</t>
  </si>
  <si>
    <t>ORD003289</t>
  </si>
  <si>
    <t>PROD2732</t>
  </si>
  <si>
    <t>ORD003290</t>
  </si>
  <si>
    <t>PROD9213</t>
  </si>
  <si>
    <t>ORD003291</t>
  </si>
  <si>
    <t>PROD7917</t>
  </si>
  <si>
    <t>ORD003292</t>
  </si>
  <si>
    <t>PROD9666</t>
  </si>
  <si>
    <t>ORD003293</t>
  </si>
  <si>
    <t>PROD8049</t>
  </si>
  <si>
    <t>ORD003294</t>
  </si>
  <si>
    <t>ORD003295</t>
  </si>
  <si>
    <t>PROD8215</t>
  </si>
  <si>
    <t>ORD003296</t>
  </si>
  <si>
    <t>PROD1872</t>
  </si>
  <si>
    <t>ORD003297</t>
  </si>
  <si>
    <t>ORD003298</t>
  </si>
  <si>
    <t>ORD003299</t>
  </si>
  <si>
    <t>PROD3330</t>
  </si>
  <si>
    <t>ORD003300</t>
  </si>
  <si>
    <t>PROD8647</t>
  </si>
  <si>
    <t>ORD003301</t>
  </si>
  <si>
    <t>PROD7563</t>
  </si>
  <si>
    <t>ORD003302</t>
  </si>
  <si>
    <t>PROD8928</t>
  </si>
  <si>
    <t>ORD003303</t>
  </si>
  <si>
    <t>ORD003304</t>
  </si>
  <si>
    <t>PROD2437</t>
  </si>
  <si>
    <t>ORD003305</t>
  </si>
  <si>
    <t>PROD3120</t>
  </si>
  <si>
    <t>ORD003306</t>
  </si>
  <si>
    <t>ORD003307</t>
  </si>
  <si>
    <t>PROD4498</t>
  </si>
  <si>
    <t>ORD003308</t>
  </si>
  <si>
    <t>ORD003309</t>
  </si>
  <si>
    <t>PROD8023</t>
  </si>
  <si>
    <t>ORD003310</t>
  </si>
  <si>
    <t>PROD3852</t>
  </si>
  <si>
    <t>ORD003311</t>
  </si>
  <si>
    <t>ORD003312</t>
  </si>
  <si>
    <t>ORD003313</t>
  </si>
  <si>
    <t>PROD7000</t>
  </si>
  <si>
    <t>ORD003314</t>
  </si>
  <si>
    <t>PROD8089</t>
  </si>
  <si>
    <t>ORD003315</t>
  </si>
  <si>
    <t>PROD9026</t>
  </si>
  <si>
    <t>ORD003316</t>
  </si>
  <si>
    <t>ORD003317</t>
  </si>
  <si>
    <t>PROD5536</t>
  </si>
  <si>
    <t>ORD003318</t>
  </si>
  <si>
    <t>PROD1587</t>
  </si>
  <si>
    <t>ORD003319</t>
  </si>
  <si>
    <t>PROD4701</t>
  </si>
  <si>
    <t>ORD003320</t>
  </si>
  <si>
    <t>ORD003321</t>
  </si>
  <si>
    <t>PROD9309</t>
  </si>
  <si>
    <t>ORD003322</t>
  </si>
  <si>
    <t>PROD3352</t>
  </si>
  <si>
    <t>ORD003323</t>
  </si>
  <si>
    <t>PROD4439</t>
  </si>
  <si>
    <t>ORD003324</t>
  </si>
  <si>
    <t>PROD8535</t>
  </si>
  <si>
    <t>ORD003325</t>
  </si>
  <si>
    <t>ORD003326</t>
  </si>
  <si>
    <t>PROD1427</t>
  </si>
  <si>
    <t>ORD003327</t>
  </si>
  <si>
    <t>ORD003328</t>
  </si>
  <si>
    <t>PROD7272</t>
  </si>
  <si>
    <t>ORD003329</t>
  </si>
  <si>
    <t>PROD4109</t>
  </si>
  <si>
    <t>ORD003330</t>
  </si>
  <si>
    <t>ORD003331</t>
  </si>
  <si>
    <t>PROD2568</t>
  </si>
  <si>
    <t>ORD003332</t>
  </si>
  <si>
    <t>PROD6226</t>
  </si>
  <si>
    <t>ORD003333</t>
  </si>
  <si>
    <t>PROD1081</t>
  </si>
  <si>
    <t>ORD003334</t>
  </si>
  <si>
    <t>christopher.james@gmail.com</t>
  </si>
  <si>
    <t>ORD003335</t>
  </si>
  <si>
    <t>PROD4357</t>
  </si>
  <si>
    <t>ORD003336</t>
  </si>
  <si>
    <t>ORD003337</t>
  </si>
  <si>
    <t>ORD003338</t>
  </si>
  <si>
    <t>PROD6263</t>
  </si>
  <si>
    <t>ORD003339</t>
  </si>
  <si>
    <t>ORD003340</t>
  </si>
  <si>
    <t>PROD8853</t>
  </si>
  <si>
    <t>ORD003341</t>
  </si>
  <si>
    <t>ORD003342</t>
  </si>
  <si>
    <t>PROD8550</t>
  </si>
  <si>
    <t>ORD003343</t>
  </si>
  <si>
    <t>PROD6981</t>
  </si>
  <si>
    <t>ORD003344</t>
  </si>
  <si>
    <t>ORD003345</t>
  </si>
  <si>
    <t>mariah.tyler@yahoo.com</t>
  </si>
  <si>
    <t>ORD003346</t>
  </si>
  <si>
    <t>PROD6016</t>
  </si>
  <si>
    <t>ORD003347</t>
  </si>
  <si>
    <t>PROD3476</t>
  </si>
  <si>
    <t>ORD003348</t>
  </si>
  <si>
    <t>PROD7236</t>
  </si>
  <si>
    <t>ORD003349</t>
  </si>
  <si>
    <t>PROD7082</t>
  </si>
  <si>
    <t>ORD003350</t>
  </si>
  <si>
    <t>ORD003351</t>
  </si>
  <si>
    <t>PROD8419</t>
  </si>
  <si>
    <t>ORD003352</t>
  </si>
  <si>
    <t>PROD9447</t>
  </si>
  <si>
    <t>ORD003353</t>
  </si>
  <si>
    <t>PROD8593</t>
  </si>
  <si>
    <t>ORD003354</t>
  </si>
  <si>
    <t>PROD5560</t>
  </si>
  <si>
    <t>ORD003355</t>
  </si>
  <si>
    <t>ORD003356</t>
  </si>
  <si>
    <t>ORD003357</t>
  </si>
  <si>
    <t>PROD2126</t>
  </si>
  <si>
    <t>ORD003358</t>
  </si>
  <si>
    <t>PROD4589</t>
  </si>
  <si>
    <t>ORD003359</t>
  </si>
  <si>
    <t>ORD003360</t>
  </si>
  <si>
    <t>ORD003361</t>
  </si>
  <si>
    <t>PROD9565</t>
  </si>
  <si>
    <t>ORD003362</t>
  </si>
  <si>
    <t>PROD7880</t>
  </si>
  <si>
    <t>ORD003363</t>
  </si>
  <si>
    <t>PROD7752</t>
  </si>
  <si>
    <t>ORD003364</t>
  </si>
  <si>
    <t>PROD6604</t>
  </si>
  <si>
    <t>ORD003365</t>
  </si>
  <si>
    <t>PROD2893</t>
  </si>
  <si>
    <t>ORD003366</t>
  </si>
  <si>
    <t>ORD003367</t>
  </si>
  <si>
    <t>ORD003368</t>
  </si>
  <si>
    <t>PROD6536</t>
  </si>
  <si>
    <t>ORD003369</t>
  </si>
  <si>
    <t>PROD6726</t>
  </si>
  <si>
    <t>ORD003370</t>
  </si>
  <si>
    <t>PROD5405</t>
  </si>
  <si>
    <t>ORD003371</t>
  </si>
  <si>
    <t>PROD2369</t>
  </si>
  <si>
    <t>ORD003372</t>
  </si>
  <si>
    <t>ORD003373</t>
  </si>
  <si>
    <t>ORD003374</t>
  </si>
  <si>
    <t>PROD4687</t>
  </si>
  <si>
    <t>ORD003375</t>
  </si>
  <si>
    <t>ORD003376</t>
  </si>
  <si>
    <t>ORD003377</t>
  </si>
  <si>
    <t>PROD1739</t>
  </si>
  <si>
    <t>ORD003378</t>
  </si>
  <si>
    <t>PROD9226</t>
  </si>
  <si>
    <t>ORD003379</t>
  </si>
  <si>
    <t>PROD1259</t>
  </si>
  <si>
    <t>ORD003380</t>
  </si>
  <si>
    <t>PROD7237</t>
  </si>
  <si>
    <t>ORD003381</t>
  </si>
  <si>
    <t>ORD003382</t>
  </si>
  <si>
    <t>PROD3337</t>
  </si>
  <si>
    <t>ORD003383</t>
  </si>
  <si>
    <t>ORD003384</t>
  </si>
  <si>
    <t>PROD1302</t>
  </si>
  <si>
    <t>ORD003385</t>
  </si>
  <si>
    <t>larry.lewis@gmail.com</t>
  </si>
  <si>
    <t>PROD8651</t>
  </si>
  <si>
    <t>ORD003386</t>
  </si>
  <si>
    <t>PROD2845</t>
  </si>
  <si>
    <t>ORD003387</t>
  </si>
  <si>
    <t>ORD003388</t>
  </si>
  <si>
    <t>PROD4575</t>
  </si>
  <si>
    <t>ORD003389</t>
  </si>
  <si>
    <t>PROD7840</t>
  </si>
  <si>
    <t>ORD003390</t>
  </si>
  <si>
    <t>PROD1188</t>
  </si>
  <si>
    <t>ORD003391</t>
  </si>
  <si>
    <t>ORD003392</t>
  </si>
  <si>
    <t>PROD6695</t>
  </si>
  <si>
    <t>ORD003393</t>
  </si>
  <si>
    <t>ORD003394</t>
  </si>
  <si>
    <t>PROD6336</t>
  </si>
  <si>
    <t>ORD003395</t>
  </si>
  <si>
    <t>ORD003396</t>
  </si>
  <si>
    <t>PROD6772</t>
  </si>
  <si>
    <t>ORD003397</t>
  </si>
  <si>
    <t>PROD2559</t>
  </si>
  <si>
    <t>ORD003398</t>
  </si>
  <si>
    <t>PROD2631</t>
  </si>
  <si>
    <t>ORD003399</t>
  </si>
  <si>
    <t>PROD6685</t>
  </si>
  <si>
    <t>ORD003400</t>
  </si>
  <si>
    <t>PROD4395</t>
  </si>
  <si>
    <t>ORD003401</t>
  </si>
  <si>
    <t>PROD2123</t>
  </si>
  <si>
    <t>ORD003402</t>
  </si>
  <si>
    <t>ORD003403</t>
  </si>
  <si>
    <t>PROD8143</t>
  </si>
  <si>
    <t>ORD003404</t>
  </si>
  <si>
    <t>ORD003405</t>
  </si>
  <si>
    <t>PROD5608</t>
  </si>
  <si>
    <t>ORD003406</t>
  </si>
  <si>
    <t>ORD003407</t>
  </si>
  <si>
    <t>ORD003408</t>
  </si>
  <si>
    <t>ORD003409</t>
  </si>
  <si>
    <t>jennifer.reed@yahoo.com</t>
  </si>
  <si>
    <t>ORD003410</t>
  </si>
  <si>
    <t>PROD2876</t>
  </si>
  <si>
    <t>ORD003411</t>
  </si>
  <si>
    <t>PROD3397</t>
  </si>
  <si>
    <t>ORD003412</t>
  </si>
  <si>
    <t>ORD003413</t>
  </si>
  <si>
    <t>ORD003414</t>
  </si>
  <si>
    <t>PROD6501</t>
  </si>
  <si>
    <t>ORD003415</t>
  </si>
  <si>
    <t>ORD003416</t>
  </si>
  <si>
    <t>PROD8977</t>
  </si>
  <si>
    <t>ORD003417</t>
  </si>
  <si>
    <t>PROD1320</t>
  </si>
  <si>
    <t>ORD003418</t>
  </si>
  <si>
    <t>ORD003419</t>
  </si>
  <si>
    <t>PROD1778</t>
  </si>
  <si>
    <t>ORD003420</t>
  </si>
  <si>
    <t>PROD9992</t>
  </si>
  <si>
    <t>ORD003421</t>
  </si>
  <si>
    <t>PROD5505</t>
  </si>
  <si>
    <t>ORD003422</t>
  </si>
  <si>
    <t>ORD003423</t>
  </si>
  <si>
    <t>ORD003424</t>
  </si>
  <si>
    <t>ORD003425</t>
  </si>
  <si>
    <t>PROD6145</t>
  </si>
  <si>
    <t>ORD003426</t>
  </si>
  <si>
    <t>PROD1438</t>
  </si>
  <si>
    <t>ORD003427</t>
  </si>
  <si>
    <t>PROD6921</t>
  </si>
  <si>
    <t>ORD003428</t>
  </si>
  <si>
    <t>PROD3355</t>
  </si>
  <si>
    <t>ORD003429</t>
  </si>
  <si>
    <t>ORD003430</t>
  </si>
  <si>
    <t>PROD5385</t>
  </si>
  <si>
    <t>ORD003431</t>
  </si>
  <si>
    <t>PROD1378</t>
  </si>
  <si>
    <t>ORD003432</t>
  </si>
  <si>
    <t>PROD2162</t>
  </si>
  <si>
    <t>ORD003433</t>
  </si>
  <si>
    <t>PROD8684</t>
  </si>
  <si>
    <t>ORD003434</t>
  </si>
  <si>
    <t>ORD003435</t>
  </si>
  <si>
    <t>ORD003436</t>
  </si>
  <si>
    <t>PROD2728</t>
  </si>
  <si>
    <t>ORD003437</t>
  </si>
  <si>
    <t>PROD8133</t>
  </si>
  <si>
    <t>ORD003438</t>
  </si>
  <si>
    <t>ORD003439</t>
  </si>
  <si>
    <t>PROD1946</t>
  </si>
  <si>
    <t>ORD003440</t>
  </si>
  <si>
    <t>ORD003441</t>
  </si>
  <si>
    <t>ORD003442</t>
  </si>
  <si>
    <t>ORD003443</t>
  </si>
  <si>
    <t>PROD8418</t>
  </si>
  <si>
    <t>ORD003444</t>
  </si>
  <si>
    <t>PROD9777</t>
  </si>
  <si>
    <t>ORD003445</t>
  </si>
  <si>
    <t>PROD7386</t>
  </si>
  <si>
    <t>ORD003446</t>
  </si>
  <si>
    <t>PROD1455</t>
  </si>
  <si>
    <t>ORD003447</t>
  </si>
  <si>
    <t>PROD1967</t>
  </si>
  <si>
    <t>ORD003448</t>
  </si>
  <si>
    <t>PROD4485</t>
  </si>
  <si>
    <t>ORD003449</t>
  </si>
  <si>
    <t>PROD3498</t>
  </si>
  <si>
    <t>ORD003450</t>
  </si>
  <si>
    <t>PROD6028</t>
  </si>
  <si>
    <t>ORD003451</t>
  </si>
  <si>
    <t>ORD003452</t>
  </si>
  <si>
    <t>PROD7869</t>
  </si>
  <si>
    <t>ORD003453</t>
  </si>
  <si>
    <t>PROD9005</t>
  </si>
  <si>
    <t>ORD003454</t>
  </si>
  <si>
    <t>ORD003455</t>
  </si>
  <si>
    <t>PROD6252</t>
  </si>
  <si>
    <t>ORD003456</t>
  </si>
  <si>
    <t>PROD8594</t>
  </si>
  <si>
    <t>ORD003457</t>
  </si>
  <si>
    <t>PROD7680</t>
  </si>
  <si>
    <t>ORD003458</t>
  </si>
  <si>
    <t>ORD003459</t>
  </si>
  <si>
    <t>ORD003460</t>
  </si>
  <si>
    <t>PROD2083</t>
  </si>
  <si>
    <t>ORD003461</t>
  </si>
  <si>
    <t>PROD3759</t>
  </si>
  <si>
    <t>ORD003462</t>
  </si>
  <si>
    <t>PROD7259</t>
  </si>
  <si>
    <t>ORD003463</t>
  </si>
  <si>
    <t>ORD003464</t>
  </si>
  <si>
    <t>ORD003465</t>
  </si>
  <si>
    <t>PROD5373</t>
  </si>
  <si>
    <t>ORD003466</t>
  </si>
  <si>
    <t>PROD5182</t>
  </si>
  <si>
    <t>ORD003467</t>
  </si>
  <si>
    <t>PROD7122</t>
  </si>
  <si>
    <t>ORD003468</t>
  </si>
  <si>
    <t>PROD6523</t>
  </si>
  <si>
    <t>ORD003469</t>
  </si>
  <si>
    <t>PROD4795</t>
  </si>
  <si>
    <t>ORD003470</t>
  </si>
  <si>
    <t>PROD9663</t>
  </si>
  <si>
    <t>ORD003471</t>
  </si>
  <si>
    <t>ORD003472</t>
  </si>
  <si>
    <t>PROD7158</t>
  </si>
  <si>
    <t>ORD003473</t>
  </si>
  <si>
    <t>PROD1247</t>
  </si>
  <si>
    <t>ORD003474</t>
  </si>
  <si>
    <t>ORD003475</t>
  </si>
  <si>
    <t>PROD9275</t>
  </si>
  <si>
    <t>ORD003476</t>
  </si>
  <si>
    <t>PROD4080</t>
  </si>
  <si>
    <t>ORD003477</t>
  </si>
  <si>
    <t>PROD6296</t>
  </si>
  <si>
    <t>ORD003478</t>
  </si>
  <si>
    <t>ORD003479</t>
  </si>
  <si>
    <t>PROD3898</t>
  </si>
  <si>
    <t>ORD003480</t>
  </si>
  <si>
    <t>PROD9920</t>
  </si>
  <si>
    <t>ORD003481</t>
  </si>
  <si>
    <t>brian.richardson@yahoo.com</t>
  </si>
  <si>
    <t>ORD003482</t>
  </si>
  <si>
    <t>zachary.morgan@gmail.com</t>
  </si>
  <si>
    <t>ORD003483</t>
  </si>
  <si>
    <t>PROD7424</t>
  </si>
  <si>
    <t>ORD003484</t>
  </si>
  <si>
    <t>ORD003485</t>
  </si>
  <si>
    <t>ORD003486</t>
  </si>
  <si>
    <t>PROD5147</t>
  </si>
  <si>
    <t>ORD003487</t>
  </si>
  <si>
    <t>ORD003488</t>
  </si>
  <si>
    <t>PROD6548</t>
  </si>
  <si>
    <t>ORD003489</t>
  </si>
  <si>
    <t>PROD8077</t>
  </si>
  <si>
    <t>ORD003490</t>
  </si>
  <si>
    <t>PROD4475</t>
  </si>
  <si>
    <t>ORD003491</t>
  </si>
  <si>
    <t>ORD003492</t>
  </si>
  <si>
    <t>PROD7472</t>
  </si>
  <si>
    <t>ORD003493</t>
  </si>
  <si>
    <t>PROD2766</t>
  </si>
  <si>
    <t>ORD003494</t>
  </si>
  <si>
    <t>PROD4280</t>
  </si>
  <si>
    <t>ORD003495</t>
  </si>
  <si>
    <t>ORD003496</t>
  </si>
  <si>
    <t>PROD4248</t>
  </si>
  <si>
    <t>ORD003497</t>
  </si>
  <si>
    <t>PROD5689</t>
  </si>
  <si>
    <t>ORD003498</t>
  </si>
  <si>
    <t>ORD003499</t>
  </si>
  <si>
    <t>PROD7628</t>
  </si>
  <si>
    <t>ORD003500</t>
  </si>
  <si>
    <t>PROD8814</t>
  </si>
  <si>
    <t>ORD003501</t>
  </si>
  <si>
    <t>ORD003502</t>
  </si>
  <si>
    <t>ORD003503</t>
  </si>
  <si>
    <t>PROD6037</t>
  </si>
  <si>
    <t>ORD003504</t>
  </si>
  <si>
    <t>ORD003505</t>
  </si>
  <si>
    <t>ORD003506</t>
  </si>
  <si>
    <t>PROD9498</t>
  </si>
  <si>
    <t>ORD003507</t>
  </si>
  <si>
    <t>PROD3721</t>
  </si>
  <si>
    <t>ORD003508</t>
  </si>
  <si>
    <t>ORD003509</t>
  </si>
  <si>
    <t>PROD9785</t>
  </si>
  <si>
    <t>ORD003510</t>
  </si>
  <si>
    <t>PROD5672</t>
  </si>
  <si>
    <t>ORD003511</t>
  </si>
  <si>
    <t>PROD3701</t>
  </si>
  <si>
    <t>ORD003512</t>
  </si>
  <si>
    <t>PROD5488</t>
  </si>
  <si>
    <t>ORD003513</t>
  </si>
  <si>
    <t>PROD4937</t>
  </si>
  <si>
    <t>ORD003514</t>
  </si>
  <si>
    <t>PROD3821</t>
  </si>
  <si>
    <t>ORD003515</t>
  </si>
  <si>
    <t>PROD3084</t>
  </si>
  <si>
    <t>ORD003516</t>
  </si>
  <si>
    <t>PROD3070</t>
  </si>
  <si>
    <t>ORD003517</t>
  </si>
  <si>
    <t>PROD2436</t>
  </si>
  <si>
    <t>ORD003518</t>
  </si>
  <si>
    <t>PROD3155</t>
  </si>
  <si>
    <t>ORD003519</t>
  </si>
  <si>
    <t>ORD003520</t>
  </si>
  <si>
    <t>PROD3248</t>
  </si>
  <si>
    <t>ORD003521</t>
  </si>
  <si>
    <t>PROD6197</t>
  </si>
  <si>
    <t>ORD003522</t>
  </si>
  <si>
    <t>PROD1550</t>
  </si>
  <si>
    <t>ORD003523</t>
  </si>
  <si>
    <t>PROD1777</t>
  </si>
  <si>
    <t>ORD003524</t>
  </si>
  <si>
    <t>PROD1622</t>
  </si>
  <si>
    <t>ORD003525</t>
  </si>
  <si>
    <t>PROD4191</t>
  </si>
  <si>
    <t>ORD003526</t>
  </si>
  <si>
    <t>ORD003527</t>
  </si>
  <si>
    <t>ORD003528</t>
  </si>
  <si>
    <t>PROD5277</t>
  </si>
  <si>
    <t>ORD003529</t>
  </si>
  <si>
    <t>PROD9434</t>
  </si>
  <si>
    <t>ORD003530</t>
  </si>
  <si>
    <t>ORD003531</t>
  </si>
  <si>
    <t>PROD4193</t>
  </si>
  <si>
    <t>ORD003532</t>
  </si>
  <si>
    <t>PROD7776</t>
  </si>
  <si>
    <t>ORD003533</t>
  </si>
  <si>
    <t>PROD5163</t>
  </si>
  <si>
    <t>ORD003534</t>
  </si>
  <si>
    <t>ORD003535</t>
  </si>
  <si>
    <t>ORD003536</t>
  </si>
  <si>
    <t>PROD8914</t>
  </si>
  <si>
    <t>ORD003537</t>
  </si>
  <si>
    <t>PROD8530</t>
  </si>
  <si>
    <t>ORD003538</t>
  </si>
  <si>
    <t>PROD2396</t>
  </si>
  <si>
    <t>ORD003539</t>
  </si>
  <si>
    <t>PROD5263</t>
  </si>
  <si>
    <t>ORD003540</t>
  </si>
  <si>
    <t>ORD003541</t>
  </si>
  <si>
    <t>PROD5587</t>
  </si>
  <si>
    <t>ORD003542</t>
  </si>
  <si>
    <t>PROD3479</t>
  </si>
  <si>
    <t>ORD003543</t>
  </si>
  <si>
    <t>PROD3592</t>
  </si>
  <si>
    <t>ORD003544</t>
  </si>
  <si>
    <t>ORD003545</t>
  </si>
  <si>
    <t>PROD1429</t>
  </si>
  <si>
    <t>ORD003546</t>
  </si>
  <si>
    <t>PROD8789</t>
  </si>
  <si>
    <t>ORD003547</t>
  </si>
  <si>
    <t>PROD1222</t>
  </si>
  <si>
    <t>ORD003548</t>
  </si>
  <si>
    <t>ORD003549</t>
  </si>
  <si>
    <t>PROD1172</t>
  </si>
  <si>
    <t>ORD003550</t>
  </si>
  <si>
    <t>PROD7756</t>
  </si>
  <si>
    <t>ORD003551</t>
  </si>
  <si>
    <t>PROD1966</t>
  </si>
  <si>
    <t>ORD003552</t>
  </si>
  <si>
    <t>PROD8747</t>
  </si>
  <si>
    <t>ORD003553</t>
  </si>
  <si>
    <t>ORD003554</t>
  </si>
  <si>
    <t>PROD2683</t>
  </si>
  <si>
    <t>ORD003555</t>
  </si>
  <si>
    <t>ORD003556</t>
  </si>
  <si>
    <t>ORD003557</t>
  </si>
  <si>
    <t>ORD003558</t>
  </si>
  <si>
    <t>ORD003559</t>
  </si>
  <si>
    <t>PROD8090</t>
  </si>
  <si>
    <t>ORD003560</t>
  </si>
  <si>
    <t>PROD5139</t>
  </si>
  <si>
    <t>ORD003561</t>
  </si>
  <si>
    <t>ORD003562</t>
  </si>
  <si>
    <t>ORD003563</t>
  </si>
  <si>
    <t>PROD6572</t>
  </si>
  <si>
    <t>ORD003564</t>
  </si>
  <si>
    <t>PROD6690</t>
  </si>
  <si>
    <t>ORD003565</t>
  </si>
  <si>
    <t>PROD4527</t>
  </si>
  <si>
    <t>ORD003566</t>
  </si>
  <si>
    <t>PROD6517</t>
  </si>
  <si>
    <t>ORD003567</t>
  </si>
  <si>
    <t>PROD3100</t>
  </si>
  <si>
    <t>ORD003568</t>
  </si>
  <si>
    <t>PROD6522</t>
  </si>
  <si>
    <t>ORD003569</t>
  </si>
  <si>
    <t>ORD003570</t>
  </si>
  <si>
    <t>PROD3711</t>
  </si>
  <si>
    <t>ORD003571</t>
  </si>
  <si>
    <t>ORD003572</t>
  </si>
  <si>
    <t>PROD5700</t>
  </si>
  <si>
    <t>ORD003573</t>
  </si>
  <si>
    <t>PROD1743</t>
  </si>
  <si>
    <t>ORD003574</t>
  </si>
  <si>
    <t>PROD8978</t>
  </si>
  <si>
    <t>ORD003575</t>
  </si>
  <si>
    <t>PROD8703</t>
  </si>
  <si>
    <t>ORD003576</t>
  </si>
  <si>
    <t>PROD2001</t>
  </si>
  <si>
    <t>ORD003577</t>
  </si>
  <si>
    <t>PROD2689</t>
  </si>
  <si>
    <t>ORD003578</t>
  </si>
  <si>
    <t>PROD6898</t>
  </si>
  <si>
    <t>ORD003579</t>
  </si>
  <si>
    <t>ORD003580</t>
  </si>
  <si>
    <t>PROD6404</t>
  </si>
  <si>
    <t>ORD003581</t>
  </si>
  <si>
    <t>PROD1398</t>
  </si>
  <si>
    <t>ORD003582</t>
  </si>
  <si>
    <t>PROD7771</t>
  </si>
  <si>
    <t>ORD003583</t>
  </si>
  <si>
    <t>PROD3045</t>
  </si>
  <si>
    <t>ORD003584</t>
  </si>
  <si>
    <t>PROD8642</t>
  </si>
  <si>
    <t>ORD003585</t>
  </si>
  <si>
    <t>PROD8780</t>
  </si>
  <si>
    <t>ORD003586</t>
  </si>
  <si>
    <t>ORD003587</t>
  </si>
  <si>
    <t>PROD9655</t>
  </si>
  <si>
    <t>ORD003588</t>
  </si>
  <si>
    <t>PROD6240</t>
  </si>
  <si>
    <t>ORD003589</t>
  </si>
  <si>
    <t>PROD2822</t>
  </si>
  <si>
    <t>ORD003590</t>
  </si>
  <si>
    <t>ORD003591</t>
  </si>
  <si>
    <t>PROD1513</t>
  </si>
  <si>
    <t>ORD003592</t>
  </si>
  <si>
    <t>ORD003593</t>
  </si>
  <si>
    <t>PROD8965</t>
  </si>
  <si>
    <t>ORD003594</t>
  </si>
  <si>
    <t>PROD9302</t>
  </si>
  <si>
    <t>ORD003595</t>
  </si>
  <si>
    <t>PROD7245</t>
  </si>
  <si>
    <t>ORD003596</t>
  </si>
  <si>
    <t>ORD003597</t>
  </si>
  <si>
    <t>PROD9218</t>
  </si>
  <si>
    <t>ORD003598</t>
  </si>
  <si>
    <t>PROD8387</t>
  </si>
  <si>
    <t>ORD003599</t>
  </si>
  <si>
    <t>PROD9110</t>
  </si>
  <si>
    <t>ORD003600</t>
  </si>
  <si>
    <t>PROD1814</t>
  </si>
  <si>
    <t>ORD003601</t>
  </si>
  <si>
    <t>PROD5668</t>
  </si>
  <si>
    <t>ORD003602</t>
  </si>
  <si>
    <t>PROD7023</t>
  </si>
  <si>
    <t>ORD003603</t>
  </si>
  <si>
    <t>PROD7036</t>
  </si>
  <si>
    <t>ORD003604</t>
  </si>
  <si>
    <t>PROD9104</t>
  </si>
  <si>
    <t>ORD003605</t>
  </si>
  <si>
    <t>ORD003606</t>
  </si>
  <si>
    <t>PROD5585</t>
  </si>
  <si>
    <t>ORD003607</t>
  </si>
  <si>
    <t>ORD003608</t>
  </si>
  <si>
    <t>ORD003609</t>
  </si>
  <si>
    <t>ORD003610</t>
  </si>
  <si>
    <t>PROD4676</t>
  </si>
  <si>
    <t>ORD003611</t>
  </si>
  <si>
    <t>PROD2039</t>
  </si>
  <si>
    <t>ORD003612</t>
  </si>
  <si>
    <t>PROD5935</t>
  </si>
  <si>
    <t>ORD003613</t>
  </si>
  <si>
    <t>ORD003614</t>
  </si>
  <si>
    <t>PROD8239</t>
  </si>
  <si>
    <t>ORD003615</t>
  </si>
  <si>
    <t>ORD003616</t>
  </si>
  <si>
    <t>PROD7903</t>
  </si>
  <si>
    <t>ORD003617</t>
  </si>
  <si>
    <t>PROD5190</t>
  </si>
  <si>
    <t>ORD003618</t>
  </si>
  <si>
    <t>ORD003619</t>
  </si>
  <si>
    <t>PROD7277</t>
  </si>
  <si>
    <t>ORD003620</t>
  </si>
  <si>
    <t>PROD7520</t>
  </si>
  <si>
    <t>ORD003621</t>
  </si>
  <si>
    <t>PROD2096</t>
  </si>
  <si>
    <t>ORD003622</t>
  </si>
  <si>
    <t>PROD2106</t>
  </si>
  <si>
    <t>ORD003623</t>
  </si>
  <si>
    <t>ORD003624</t>
  </si>
  <si>
    <t>ORD003625</t>
  </si>
  <si>
    <t>PROD1893</t>
  </si>
  <si>
    <t>ORD003626</t>
  </si>
  <si>
    <t>donald.banks@yahoo.com</t>
  </si>
  <si>
    <t>PROD5342</t>
  </si>
  <si>
    <t>ORD003627</t>
  </si>
  <si>
    <t>PROD6949</t>
  </si>
  <si>
    <t>ORD003628</t>
  </si>
  <si>
    <t>PROD7446</t>
  </si>
  <si>
    <t>ORD003629</t>
  </si>
  <si>
    <t>PROD2605</t>
  </si>
  <si>
    <t>ORD003630</t>
  </si>
  <si>
    <t>ORD003631</t>
  </si>
  <si>
    <t>michael.owens@gmail.com</t>
  </si>
  <si>
    <t>ORD003632</t>
  </si>
  <si>
    <t>PROD7021</t>
  </si>
  <si>
    <t>ORD003633</t>
  </si>
  <si>
    <t>ORD003634</t>
  </si>
  <si>
    <t>PROD2240</t>
  </si>
  <si>
    <t>ORD003635</t>
  </si>
  <si>
    <t>PROD4914</t>
  </si>
  <si>
    <t>ORD003636</t>
  </si>
  <si>
    <t>ORD003637</t>
  </si>
  <si>
    <t>PROD2733</t>
  </si>
  <si>
    <t>ORD003638</t>
  </si>
  <si>
    <t>ORD003639</t>
  </si>
  <si>
    <t>PROD5852</t>
  </si>
  <si>
    <t>ORD003640</t>
  </si>
  <si>
    <t>PROD5504</t>
  </si>
  <si>
    <t>ORD003641</t>
  </si>
  <si>
    <t>PROD4181</t>
  </si>
  <si>
    <t>ORD003642</t>
  </si>
  <si>
    <t>PROD5334</t>
  </si>
  <si>
    <t>ORD003643</t>
  </si>
  <si>
    <t>ORD003644</t>
  </si>
  <si>
    <t>PROD3597</t>
  </si>
  <si>
    <t>ORD003645</t>
  </si>
  <si>
    <t>PROD7303</t>
  </si>
  <si>
    <t>ORD003646</t>
  </si>
  <si>
    <t>ORD003647</t>
  </si>
  <si>
    <t>PROD6456</t>
  </si>
  <si>
    <t>ORD003648</t>
  </si>
  <si>
    <t>PROD7332</t>
  </si>
  <si>
    <t>ORD003649</t>
  </si>
  <si>
    <t>ORD003650</t>
  </si>
  <si>
    <t>PROD4617</t>
  </si>
  <si>
    <t>ORD003651</t>
  </si>
  <si>
    <t>PROD7727</t>
  </si>
  <si>
    <t>ORD003652</t>
  </si>
  <si>
    <t>PROD3105</t>
  </si>
  <si>
    <t>ORD003653</t>
  </si>
  <si>
    <t>PROD1880</t>
  </si>
  <si>
    <t>ORD003654</t>
  </si>
  <si>
    <t>PROD8949</t>
  </si>
  <si>
    <t>ORD003655</t>
  </si>
  <si>
    <t>ORD003656</t>
  </si>
  <si>
    <t>jodi.crawford@outlook.com</t>
  </si>
  <si>
    <t>ORD003657</t>
  </si>
  <si>
    <t>PROD1289</t>
  </si>
  <si>
    <t>ORD003658</t>
  </si>
  <si>
    <t>ORD003659</t>
  </si>
  <si>
    <t>PROD3668</t>
  </si>
  <si>
    <t>ORD003660</t>
  </si>
  <si>
    <t>ORD003661</t>
  </si>
  <si>
    <t>PROD7700</t>
  </si>
  <si>
    <t>ORD003662</t>
  </si>
  <si>
    <t>PROD3866</t>
  </si>
  <si>
    <t>ORD003663</t>
  </si>
  <si>
    <t>ORD003664</t>
  </si>
  <si>
    <t>PROD4777</t>
  </si>
  <si>
    <t>ORD003665</t>
  </si>
  <si>
    <t>PROD5099</t>
  </si>
  <si>
    <t>ORD003666</t>
  </si>
  <si>
    <t>PROD1749</t>
  </si>
  <si>
    <t>ORD003667</t>
  </si>
  <si>
    <t>PROD9144</t>
  </si>
  <si>
    <t>ORD003668</t>
  </si>
  <si>
    <t>PROD3283</t>
  </si>
  <si>
    <t>ORD003669</t>
  </si>
  <si>
    <t>PROD8450</t>
  </si>
  <si>
    <t>ORD003670</t>
  </si>
  <si>
    <t>PROD7530</t>
  </si>
  <si>
    <t>ORD003671</t>
  </si>
  <si>
    <t>PROD8740</t>
  </si>
  <si>
    <t>ORD003672</t>
  </si>
  <si>
    <t>PROD2840</t>
  </si>
  <si>
    <t>ORD003673</t>
  </si>
  <si>
    <t>PROD3276</t>
  </si>
  <si>
    <t>ORD003674</t>
  </si>
  <si>
    <t>PROD2798</t>
  </si>
  <si>
    <t>ORD003675</t>
  </si>
  <si>
    <t>PROD5235</t>
  </si>
  <si>
    <t>ORD003676</t>
  </si>
  <si>
    <t>PROD1090</t>
  </si>
  <si>
    <t>ORD003677</t>
  </si>
  <si>
    <t>PROD7712</t>
  </si>
  <si>
    <t>ORD003678</t>
  </si>
  <si>
    <t>PROD2094</t>
  </si>
  <si>
    <t>ORD003679</t>
  </si>
  <si>
    <t>ORD003680</t>
  </si>
  <si>
    <t>PROD7715</t>
  </si>
  <si>
    <t>ORD003681</t>
  </si>
  <si>
    <t>PROD3477</t>
  </si>
  <si>
    <t>ORD003682</t>
  </si>
  <si>
    <t>PROD8192</t>
  </si>
  <si>
    <t>ORD003683</t>
  </si>
  <si>
    <t>ORD003684</t>
  </si>
  <si>
    <t>PROD9049</t>
  </si>
  <si>
    <t>ORD003685</t>
  </si>
  <si>
    <t>PROD3282</t>
  </si>
  <si>
    <t>ORD003686</t>
  </si>
  <si>
    <t>PROD9171</t>
  </si>
  <si>
    <t>ORD003687</t>
  </si>
  <si>
    <t>PROD8797</t>
  </si>
  <si>
    <t>ORD003688</t>
  </si>
  <si>
    <t>PROD8126</t>
  </si>
  <si>
    <t>ORD003689</t>
  </si>
  <si>
    <t>PROD7062</t>
  </si>
  <si>
    <t>ORD003690</t>
  </si>
  <si>
    <t>PROD8379</t>
  </si>
  <si>
    <t>ORD003691</t>
  </si>
  <si>
    <t>PROD7363</t>
  </si>
  <si>
    <t>ORD003692</t>
  </si>
  <si>
    <t>PROD7814</t>
  </si>
  <si>
    <t>ORD003693</t>
  </si>
  <si>
    <t>ORD003694</t>
  </si>
  <si>
    <t>ORD003695</t>
  </si>
  <si>
    <t>ORD003696</t>
  </si>
  <si>
    <t>ORD003697</t>
  </si>
  <si>
    <t>ORD003698</t>
  </si>
  <si>
    <t>ORD003699</t>
  </si>
  <si>
    <t>ORD003700</t>
  </si>
  <si>
    <t>PROD4939</t>
  </si>
  <si>
    <t>ORD003701</t>
  </si>
  <si>
    <t>PROD5079</t>
  </si>
  <si>
    <t>ORD003702</t>
  </si>
  <si>
    <t>ORD003703</t>
  </si>
  <si>
    <t>PROD7876</t>
  </si>
  <si>
    <t>ORD003704</t>
  </si>
  <si>
    <t>PROD5918</t>
  </si>
  <si>
    <t>ORD003705</t>
  </si>
  <si>
    <t>ORD003706</t>
  </si>
  <si>
    <t>PROD5487</t>
  </si>
  <si>
    <t>ORD003707</t>
  </si>
  <si>
    <t>PROD8796</t>
  </si>
  <si>
    <t>ORD003708</t>
  </si>
  <si>
    <t>PROD5512</t>
  </si>
  <si>
    <t>ORD003709</t>
  </si>
  <si>
    <t>PROD7704</t>
  </si>
  <si>
    <t>ORD003710</t>
  </si>
  <si>
    <t>ORD003711</t>
  </si>
  <si>
    <t>PROD6950</t>
  </si>
  <si>
    <t>ORD003712</t>
  </si>
  <si>
    <t>PROD3182</t>
  </si>
  <si>
    <t>ORD003713</t>
  </si>
  <si>
    <t>PROD8761</t>
  </si>
  <si>
    <t>ORD003714</t>
  </si>
  <si>
    <t>ORD003715</t>
  </si>
  <si>
    <t>PROD3043</t>
  </si>
  <si>
    <t>ORD003716</t>
  </si>
  <si>
    <t>PROD9840</t>
  </si>
  <si>
    <t>ORD003717</t>
  </si>
  <si>
    <t>PROD5289</t>
  </si>
  <si>
    <t>ORD003718</t>
  </si>
  <si>
    <t>ORD003719</t>
  </si>
  <si>
    <t>PROD2629</t>
  </si>
  <si>
    <t>ORD003720</t>
  </si>
  <si>
    <t>PROD2412</t>
  </si>
  <si>
    <t>ORD003721</t>
  </si>
  <si>
    <t>PROD2671</t>
  </si>
  <si>
    <t>ORD003722</t>
  </si>
  <si>
    <t>ORD003723</t>
  </si>
  <si>
    <t>PROD9107</t>
  </si>
  <si>
    <t>ORD003724</t>
  </si>
  <si>
    <t>ORD003725</t>
  </si>
  <si>
    <t>PROD6720</t>
  </si>
  <si>
    <t>ORD003726</t>
  </si>
  <si>
    <t>PROD5516</t>
  </si>
  <si>
    <t>ORD003727</t>
  </si>
  <si>
    <t>PROD5639</t>
  </si>
  <si>
    <t>ORD003728</t>
  </si>
  <si>
    <t>ORD003729</t>
  </si>
  <si>
    <t>PROD8972</t>
  </si>
  <si>
    <t>ORD003730</t>
  </si>
  <si>
    <t>PROD7758</t>
  </si>
  <si>
    <t>ORD003731</t>
  </si>
  <si>
    <t>PROD9357</t>
  </si>
  <si>
    <t>ORD003732</t>
  </si>
  <si>
    <t>PROD1642</t>
  </si>
  <si>
    <t>ORD003733</t>
  </si>
  <si>
    <t>PROD9425</t>
  </si>
  <si>
    <t>ORD003734</t>
  </si>
  <si>
    <t>PROD9379</t>
  </si>
  <si>
    <t>ORD003735</t>
  </si>
  <si>
    <t>PROD1158</t>
  </si>
  <si>
    <t>ORD003736</t>
  </si>
  <si>
    <t>PROD8252</t>
  </si>
  <si>
    <t>ORD003737</t>
  </si>
  <si>
    <t>ORD003738</t>
  </si>
  <si>
    <t>ORD003739</t>
  </si>
  <si>
    <t>PROD2386</t>
  </si>
  <si>
    <t>ORD003740</t>
  </si>
  <si>
    <t>PROD3833</t>
  </si>
  <si>
    <t>ORD003741</t>
  </si>
  <si>
    <t>ORD003742</t>
  </si>
  <si>
    <t>PROD5596</t>
  </si>
  <si>
    <t>ORD003743</t>
  </si>
  <si>
    <t>PROD4203</t>
  </si>
  <si>
    <t>ORD003744</t>
  </si>
  <si>
    <t>PROD5018</t>
  </si>
  <si>
    <t>ORD003745</t>
  </si>
  <si>
    <t>PROD9234</t>
  </si>
  <si>
    <t>ORD003746</t>
  </si>
  <si>
    <t>ORD003747</t>
  </si>
  <si>
    <t>PROD9362</t>
  </si>
  <si>
    <t>ORD003748</t>
  </si>
  <si>
    <t>PROD6117</t>
  </si>
  <si>
    <t>ORD003749</t>
  </si>
  <si>
    <t>PROD7288</t>
  </si>
  <si>
    <t>ORD003750</t>
  </si>
  <si>
    <t>PROD4868</t>
  </si>
  <si>
    <t>ORD003751</t>
  </si>
  <si>
    <t>PROD2529</t>
  </si>
  <si>
    <t>ORD003752</t>
  </si>
  <si>
    <t>PROD7385</t>
  </si>
  <si>
    <t>ORD003753</t>
  </si>
  <si>
    <t>ORD003754</t>
  </si>
  <si>
    <t>PROD3169</t>
  </si>
  <si>
    <t>ORD003755</t>
  </si>
  <si>
    <t>PROD8485</t>
  </si>
  <si>
    <t>ORD003756</t>
  </si>
  <si>
    <t>PROD4684</t>
  </si>
  <si>
    <t>ORD003757</t>
  </si>
  <si>
    <t>PROD3165</t>
  </si>
  <si>
    <t>ORD003758</t>
  </si>
  <si>
    <t>PROD4455</t>
  </si>
  <si>
    <t>ORD003759</t>
  </si>
  <si>
    <t>ORD003760</t>
  </si>
  <si>
    <t>ryan.chang@gmail.com</t>
  </si>
  <si>
    <t>ORD003761</t>
  </si>
  <si>
    <t>PROD2555</t>
  </si>
  <si>
    <t>ORD003762</t>
  </si>
  <si>
    <t>PROD5523</t>
  </si>
  <si>
    <t>ORD003763</t>
  </si>
  <si>
    <t>ORD003764</t>
  </si>
  <si>
    <t>PROD2157</t>
  </si>
  <si>
    <t>ORD003765</t>
  </si>
  <si>
    <t>PROD8819</t>
  </si>
  <si>
    <t>ORD003766</t>
  </si>
  <si>
    <t>PROD2852</t>
  </si>
  <si>
    <t>ORD003767</t>
  </si>
  <si>
    <t>PROD4491</t>
  </si>
  <si>
    <t>ORD003768</t>
  </si>
  <si>
    <t>ORD003769</t>
  </si>
  <si>
    <t>PROD2267</t>
  </si>
  <si>
    <t>ORD003770</t>
  </si>
  <si>
    <t>PROD6631</t>
  </si>
  <si>
    <t>ORD003771</t>
  </si>
  <si>
    <t>PROD2644</t>
  </si>
  <si>
    <t>ORD003772</t>
  </si>
  <si>
    <t>PROD4642</t>
  </si>
  <si>
    <t>ORD003773</t>
  </si>
  <si>
    <t>PROD6371</t>
  </si>
  <si>
    <t>ORD003774</t>
  </si>
  <si>
    <t>ORD003775</t>
  </si>
  <si>
    <t>PROD6814</t>
  </si>
  <si>
    <t>ORD003776</t>
  </si>
  <si>
    <t>PROD6139</t>
  </si>
  <si>
    <t>ORD003777</t>
  </si>
  <si>
    <t>ORD003778</t>
  </si>
  <si>
    <t>PROD9273</t>
  </si>
  <si>
    <t>ORD003779</t>
  </si>
  <si>
    <t>PROD4063</t>
  </si>
  <si>
    <t>ORD003780</t>
  </si>
  <si>
    <t>ORD003781</t>
  </si>
  <si>
    <t>PROD5657</t>
  </si>
  <si>
    <t>ORD003782</t>
  </si>
  <si>
    <t>PROD6357</t>
  </si>
  <si>
    <t>ORD003783</t>
  </si>
  <si>
    <t>ORD003784</t>
  </si>
  <si>
    <t>PROD8347</t>
  </si>
  <si>
    <t>ORD003785</t>
  </si>
  <si>
    <t>PROD8213</t>
  </si>
  <si>
    <t>ORD003786</t>
  </si>
  <si>
    <t>PROD4820</t>
  </si>
  <si>
    <t>ORD003787</t>
  </si>
  <si>
    <t>PROD6264</t>
  </si>
  <si>
    <t>ORD003788</t>
  </si>
  <si>
    <t>ORD003789</t>
  </si>
  <si>
    <t>PROD9690</t>
  </si>
  <si>
    <t>ORD003790</t>
  </si>
  <si>
    <t>PROD1719</t>
  </si>
  <si>
    <t>ORD003791</t>
  </si>
  <si>
    <t>PROD8799</t>
  </si>
  <si>
    <t>ORD003792</t>
  </si>
  <si>
    <t>PROD3021</t>
  </si>
  <si>
    <t>ORD003793</t>
  </si>
  <si>
    <t>PROD2348</t>
  </si>
  <si>
    <t>ORD003794</t>
  </si>
  <si>
    <t>ORD003795</t>
  </si>
  <si>
    <t>PROD6958</t>
  </si>
  <si>
    <t>ORD003796</t>
  </si>
  <si>
    <t>PROD8099</t>
  </si>
  <si>
    <t>ORD003797</t>
  </si>
  <si>
    <t>PROD9588</t>
  </si>
  <si>
    <t>ORD003798</t>
  </si>
  <si>
    <t>PROD1863</t>
  </si>
  <si>
    <t>ORD003799</t>
  </si>
  <si>
    <t>ORD003800</t>
  </si>
  <si>
    <t>ORD003801</t>
  </si>
  <si>
    <t>PROD4968</t>
  </si>
  <si>
    <t>ORD003802</t>
  </si>
  <si>
    <t>PROD9965</t>
  </si>
  <si>
    <t>ORD003803</t>
  </si>
  <si>
    <t>PROD6082</t>
  </si>
  <si>
    <t>ORD003804</t>
  </si>
  <si>
    <t>ORD003805</t>
  </si>
  <si>
    <t>PROD3706</t>
  </si>
  <si>
    <t>ORD003806</t>
  </si>
  <si>
    <t>PROD2841</t>
  </si>
  <si>
    <t>ORD003807</t>
  </si>
  <si>
    <t>PROD8894</t>
  </si>
  <si>
    <t>ORD003808</t>
  </si>
  <si>
    <t>PROD5900</t>
  </si>
  <si>
    <t>ORD003809</t>
  </si>
  <si>
    <t>PROD9463</t>
  </si>
  <si>
    <t>ORD003810</t>
  </si>
  <si>
    <t>ORD003811</t>
  </si>
  <si>
    <t>PROD2818</t>
  </si>
  <si>
    <t>ORD003812</t>
  </si>
  <si>
    <t>ORD003813</t>
  </si>
  <si>
    <t>PROD6628</t>
  </si>
  <si>
    <t>ORD003814</t>
  </si>
  <si>
    <t>ORD003815</t>
  </si>
  <si>
    <t>ORD003816</t>
  </si>
  <si>
    <t>ORD003817</t>
  </si>
  <si>
    <t>PROD1676</t>
  </si>
  <si>
    <t>ORD003818</t>
  </si>
  <si>
    <t>PROD8804</t>
  </si>
  <si>
    <t>ORD003819</t>
  </si>
  <si>
    <t>ORD003820</t>
  </si>
  <si>
    <t>ORD003821</t>
  </si>
  <si>
    <t>PROD9457</t>
  </si>
  <si>
    <t>ORD003822</t>
  </si>
  <si>
    <t>ORD003823</t>
  </si>
  <si>
    <t>PROD2715</t>
  </si>
  <si>
    <t>ORD003824</t>
  </si>
  <si>
    <t>ORD003825</t>
  </si>
  <si>
    <t>PROD8585</t>
  </si>
  <si>
    <t>ORD003826</t>
  </si>
  <si>
    <t>PROD9173</t>
  </si>
  <si>
    <t>ORD003827</t>
  </si>
  <si>
    <t>ORD003828</t>
  </si>
  <si>
    <t>ORD003829</t>
  </si>
  <si>
    <t>PROD9445</t>
  </si>
  <si>
    <t>ORD003830</t>
  </si>
  <si>
    <t>jose.griffin@gmail.com</t>
  </si>
  <si>
    <t>PROD2962</t>
  </si>
  <si>
    <t>ORD003831</t>
  </si>
  <si>
    <t>PROD4056</t>
  </si>
  <si>
    <t>ORD003832</t>
  </si>
  <si>
    <t>PROD4713</t>
  </si>
  <si>
    <t>ORD003833</t>
  </si>
  <si>
    <t>PROD9415</t>
  </si>
  <si>
    <t>ORD003834</t>
  </si>
  <si>
    <t>PROD4879</t>
  </si>
  <si>
    <t>ORD003835</t>
  </si>
  <si>
    <t>PROD5874</t>
  </si>
  <si>
    <t>ORD003836</t>
  </si>
  <si>
    <t>ORD003837</t>
  </si>
  <si>
    <t>ORD003838</t>
  </si>
  <si>
    <t>PROD3598</t>
  </si>
  <si>
    <t>ORD003839</t>
  </si>
  <si>
    <t>PROD5472</t>
  </si>
  <si>
    <t>ORD003840</t>
  </si>
  <si>
    <t>PROD6924</t>
  </si>
  <si>
    <t>ORD003841</t>
  </si>
  <si>
    <t>PROD4177</t>
  </si>
  <si>
    <t>ORD003842</t>
  </si>
  <si>
    <t>ORD003843</t>
  </si>
  <si>
    <t>PROD3325</t>
  </si>
  <si>
    <t>ORD003844</t>
  </si>
  <si>
    <t>PROD2686</t>
  </si>
  <si>
    <t>ORD003845</t>
  </si>
  <si>
    <t>PROD7201</t>
  </si>
  <si>
    <t>ORD003846</t>
  </si>
  <si>
    <t>PROD9165</t>
  </si>
  <si>
    <t>ORD003847</t>
  </si>
  <si>
    <t>ORD003848</t>
  </si>
  <si>
    <t>PROD7673</t>
  </si>
  <si>
    <t>ORD003849</t>
  </si>
  <si>
    <t>ORD003850</t>
  </si>
  <si>
    <t>ORD003851</t>
  </si>
  <si>
    <t>PROD3191</t>
  </si>
  <si>
    <t>ORD003852</t>
  </si>
  <si>
    <t>PROD2480</t>
  </si>
  <si>
    <t>ORD003853</t>
  </si>
  <si>
    <t>PROD3890</t>
  </si>
  <si>
    <t>ORD003854</t>
  </si>
  <si>
    <t>PROD2877</t>
  </si>
  <si>
    <t>ORD003855</t>
  </si>
  <si>
    <t>PROD6838</t>
  </si>
  <si>
    <t>ORD003856</t>
  </si>
  <si>
    <t>PROD2239</t>
  </si>
  <si>
    <t>ORD003857</t>
  </si>
  <si>
    <t>PROD7254</t>
  </si>
  <si>
    <t>ORD003858</t>
  </si>
  <si>
    <t>PROD4555</t>
  </si>
  <si>
    <t>ORD003859</t>
  </si>
  <si>
    <t>lisa.grant@outlook.com</t>
  </si>
  <si>
    <t>ORD003860</t>
  </si>
  <si>
    <t>ORD003861</t>
  </si>
  <si>
    <t>PROD6591</t>
  </si>
  <si>
    <t>ORD003862</t>
  </si>
  <si>
    <t>ORD003863</t>
  </si>
  <si>
    <t>ORD003864</t>
  </si>
  <si>
    <t>ORD003865</t>
  </si>
  <si>
    <t>ORD003866</t>
  </si>
  <si>
    <t>ORD003867</t>
  </si>
  <si>
    <t>PROD8378</t>
  </si>
  <si>
    <t>ORD003868</t>
  </si>
  <si>
    <t>PROD9654</t>
  </si>
  <si>
    <t>ORD003869</t>
  </si>
  <si>
    <t>PROD9402</t>
  </si>
  <si>
    <t>ORD003870</t>
  </si>
  <si>
    <t>PROD8177</t>
  </si>
  <si>
    <t>ORD003871</t>
  </si>
  <si>
    <t>ORD003872</t>
  </si>
  <si>
    <t>ORD003873</t>
  </si>
  <si>
    <t>PROD2635</t>
  </si>
  <si>
    <t>ORD003874</t>
  </si>
  <si>
    <t>ORD003875</t>
  </si>
  <si>
    <t>PROD3232</t>
  </si>
  <si>
    <t>ORD003876</t>
  </si>
  <si>
    <t>PROD7366</t>
  </si>
  <si>
    <t>ORD003877</t>
  </si>
  <si>
    <t>ORD003878</t>
  </si>
  <si>
    <t>ORD003879</t>
  </si>
  <si>
    <t>ORD003880</t>
  </si>
  <si>
    <t>PROD6298</t>
  </si>
  <si>
    <t>ORD003881</t>
  </si>
  <si>
    <t>ORD003882</t>
  </si>
  <si>
    <t>PROD7495</t>
  </si>
  <si>
    <t>ORD003883</t>
  </si>
  <si>
    <t>ORD003884</t>
  </si>
  <si>
    <t>ORD003885</t>
  </si>
  <si>
    <t>PROD8303</t>
  </si>
  <si>
    <t>ORD003886</t>
  </si>
  <si>
    <t>ORD003887</t>
  </si>
  <si>
    <t>PROD4380</t>
  </si>
  <si>
    <t>ORD003888</t>
  </si>
  <si>
    <t>PROD8029</t>
  </si>
  <si>
    <t>ORD003889</t>
  </si>
  <si>
    <t>ORD003890</t>
  </si>
  <si>
    <t>PROD7025</t>
  </si>
  <si>
    <t>ORD003891</t>
  </si>
  <si>
    <t>PROD7988</t>
  </si>
  <si>
    <t>ORD003892</t>
  </si>
  <si>
    <t>PROD2143</t>
  </si>
  <si>
    <t>ORD003893</t>
  </si>
  <si>
    <t>PROD1503</t>
  </si>
  <si>
    <t>ORD003894</t>
  </si>
  <si>
    <t>PROD1447</t>
  </si>
  <si>
    <t>ORD003895</t>
  </si>
  <si>
    <t>ORD003896</t>
  </si>
  <si>
    <t>timothy.rush@hotmail.com</t>
  </si>
  <si>
    <t>PROD6818</t>
  </si>
  <si>
    <t>ORD003897</t>
  </si>
  <si>
    <t>PROD9613</t>
  </si>
  <si>
    <t>ORD003898</t>
  </si>
  <si>
    <t>PROD6835</t>
  </si>
  <si>
    <t>ORD003899</t>
  </si>
  <si>
    <t>PROD6794</t>
  </si>
  <si>
    <t>ORD003900</t>
  </si>
  <si>
    <t>PROD5410</t>
  </si>
  <si>
    <t>ORD003901</t>
  </si>
  <si>
    <t>PROD8136</t>
  </si>
  <si>
    <t>ORD003902</t>
  </si>
  <si>
    <t>ORD003903</t>
  </si>
  <si>
    <t>PROD6623</t>
  </si>
  <si>
    <t>ORD003904</t>
  </si>
  <si>
    <t>PROD6731</t>
  </si>
  <si>
    <t>ORD003905</t>
  </si>
  <si>
    <t>ORD003906</t>
  </si>
  <si>
    <t>ORD003907</t>
  </si>
  <si>
    <t>PROD9206</t>
  </si>
  <si>
    <t>ORD003908</t>
  </si>
  <si>
    <t>ORD003909</t>
  </si>
  <si>
    <t>PROD5415</t>
  </si>
  <si>
    <t>ORD003910</t>
  </si>
  <si>
    <t>ORD003911</t>
  </si>
  <si>
    <t>ORD003912</t>
  </si>
  <si>
    <t>PROD4510</t>
  </si>
  <si>
    <t>ORD003913</t>
  </si>
  <si>
    <t>ORD003914</t>
  </si>
  <si>
    <t>PROD5066</t>
  </si>
  <si>
    <t>ORD003915</t>
  </si>
  <si>
    <t>PROD1997</t>
  </si>
  <si>
    <t>ORD003916</t>
  </si>
  <si>
    <t>ORD003917</t>
  </si>
  <si>
    <t>PROD1657</t>
  </si>
  <si>
    <t>ORD003918</t>
  </si>
  <si>
    <t>PROD3166</t>
  </si>
  <si>
    <t>ORD003919</t>
  </si>
  <si>
    <t>PROD5840</t>
  </si>
  <si>
    <t>ORD003920</t>
  </si>
  <si>
    <t>ORD003921</t>
  </si>
  <si>
    <t>ORD003922</t>
  </si>
  <si>
    <t>PROD2739</t>
  </si>
  <si>
    <t>ORD003923</t>
  </si>
  <si>
    <t>ORD003924</t>
  </si>
  <si>
    <t>briana.campbell@outlook.com</t>
  </si>
  <si>
    <t>PROD2837</t>
  </si>
  <si>
    <t>ORD003925</t>
  </si>
  <si>
    <t>PROD2450</t>
  </si>
  <si>
    <t>ORD003926</t>
  </si>
  <si>
    <t>PROD9691</t>
  </si>
  <si>
    <t>ORD003927</t>
  </si>
  <si>
    <t>PROD7689</t>
  </si>
  <si>
    <t>ORD003928</t>
  </si>
  <si>
    <t>ORD003929</t>
  </si>
  <si>
    <t>ORD003930</t>
  </si>
  <si>
    <t>ORD003931</t>
  </si>
  <si>
    <t>ORD003932</t>
  </si>
  <si>
    <t>ORD003933</t>
  </si>
  <si>
    <t>PROD2632</t>
  </si>
  <si>
    <t>ORD003934</t>
  </si>
  <si>
    <t>PROD4199</t>
  </si>
  <si>
    <t>ORD003935</t>
  </si>
  <si>
    <t>PROD6267</t>
  </si>
  <si>
    <t>ORD003936</t>
  </si>
  <si>
    <t>PROD5450</t>
  </si>
  <si>
    <t>ORD003937</t>
  </si>
  <si>
    <t>PROD1840</t>
  </si>
  <si>
    <t>ORD003938</t>
  </si>
  <si>
    <t>PROD6930</t>
  </si>
  <si>
    <t>ORD003939</t>
  </si>
  <si>
    <t>PROD4520</t>
  </si>
  <si>
    <t>ORD003940</t>
  </si>
  <si>
    <t>PROD1129</t>
  </si>
  <si>
    <t>ORD003941</t>
  </si>
  <si>
    <t>PROD3873</t>
  </si>
  <si>
    <t>ORD003942</t>
  </si>
  <si>
    <t>PROD8067</t>
  </si>
  <si>
    <t>ORD003943</t>
  </si>
  <si>
    <t>PROD9579</t>
  </si>
  <si>
    <t>ORD003944</t>
  </si>
  <si>
    <t>PROD7743</t>
  </si>
  <si>
    <t>ORD003945</t>
  </si>
  <si>
    <t>ORD003946</t>
  </si>
  <si>
    <t>PROD2899</t>
  </si>
  <si>
    <t>ORD003947</t>
  </si>
  <si>
    <t>ORD003948</t>
  </si>
  <si>
    <t>PROD6419</t>
  </si>
  <si>
    <t>ORD003949</t>
  </si>
  <si>
    <t>ORD003950</t>
  </si>
  <si>
    <t>PROD6567</t>
  </si>
  <si>
    <t>ORD003951</t>
  </si>
  <si>
    <t>PROD4916</t>
  </si>
  <si>
    <t>ORD003952</t>
  </si>
  <si>
    <t>PROD4565</t>
  </si>
  <si>
    <t>ORD003953</t>
  </si>
  <si>
    <t>PROD6844</t>
  </si>
  <si>
    <t>ORD003954</t>
  </si>
  <si>
    <t>ORD003955</t>
  </si>
  <si>
    <t>PROD3417</t>
  </si>
  <si>
    <t>ORD003956</t>
  </si>
  <si>
    <t>PROD1678</t>
  </si>
  <si>
    <t>ORD003957</t>
  </si>
  <si>
    <t>PROD6952</t>
  </si>
  <si>
    <t>ORD003958</t>
  </si>
  <si>
    <t>ORD003959</t>
  </si>
  <si>
    <t>PROD4349</t>
  </si>
  <si>
    <t>ORD003960</t>
  </si>
  <si>
    <t>ORD003961</t>
  </si>
  <si>
    <t>ORD003962</t>
  </si>
  <si>
    <t>PROD7942</t>
  </si>
  <si>
    <t>ORD003963</t>
  </si>
  <si>
    <t>ORD003964</t>
  </si>
  <si>
    <t>PROD3201</t>
  </si>
  <si>
    <t>ORD003965</t>
  </si>
  <si>
    <t>ORD003966</t>
  </si>
  <si>
    <t>PROD4633</t>
  </si>
  <si>
    <t>ORD003967</t>
  </si>
  <si>
    <t>PROD3470</t>
  </si>
  <si>
    <t>ORD003968</t>
  </si>
  <si>
    <t>PROD7856</t>
  </si>
  <si>
    <t>ORD003969</t>
  </si>
  <si>
    <t>ORD003970</t>
  </si>
  <si>
    <t>PROD9358</t>
  </si>
  <si>
    <t>ORD003971</t>
  </si>
  <si>
    <t>ORD003972</t>
  </si>
  <si>
    <t>leslie.galloway@gmail.com</t>
  </si>
  <si>
    <t>ORD003973</t>
  </si>
  <si>
    <t>ORD003974</t>
  </si>
  <si>
    <t>PROD3491</t>
  </si>
  <si>
    <t>ORD003975</t>
  </si>
  <si>
    <t>PROD7754</t>
  </si>
  <si>
    <t>ORD003976</t>
  </si>
  <si>
    <t>PROD7281</t>
  </si>
  <si>
    <t>ORD003977</t>
  </si>
  <si>
    <t>PROD4763</t>
  </si>
  <si>
    <t>ORD003978</t>
  </si>
  <si>
    <t>ORD003979</t>
  </si>
  <si>
    <t>PROD3360</t>
  </si>
  <si>
    <t>ORD003980</t>
  </si>
  <si>
    <t>PROD7459</t>
  </si>
  <si>
    <t>ORD003981</t>
  </si>
  <si>
    <t>PROD4083</t>
  </si>
  <si>
    <t>ORD003982</t>
  </si>
  <si>
    <t>ORD003983</t>
  </si>
  <si>
    <t>PROD3096</t>
  </si>
  <si>
    <t>ORD003984</t>
  </si>
  <si>
    <t>ORD003985</t>
  </si>
  <si>
    <t>PROD4611</t>
  </si>
  <si>
    <t>ORD003986</t>
  </si>
  <si>
    <t>PROD4542</t>
  </si>
  <si>
    <t>ORD003987</t>
  </si>
  <si>
    <t>PROD9327</t>
  </si>
  <si>
    <t>ORD003988</t>
  </si>
  <si>
    <t>ORD003989</t>
  </si>
  <si>
    <t>ORD003990</t>
  </si>
  <si>
    <t>ORD003991</t>
  </si>
  <si>
    <t>PROD7940</t>
  </si>
  <si>
    <t>ORD003992</t>
  </si>
  <si>
    <t>PROD1368</t>
  </si>
  <si>
    <t>ORD003993</t>
  </si>
  <si>
    <t>PROD6124</t>
  </si>
  <si>
    <t>ORD003994</t>
  </si>
  <si>
    <t>PROD6842</t>
  </si>
  <si>
    <t>ORD003995</t>
  </si>
  <si>
    <t>PROD5014</t>
  </si>
  <si>
    <t>ORD003996</t>
  </si>
  <si>
    <t>PROD9496</t>
  </si>
  <si>
    <t>ORD003997</t>
  </si>
  <si>
    <t>PROD4463</t>
  </si>
  <si>
    <t>ORD003998</t>
  </si>
  <si>
    <t>PROD4286</t>
  </si>
  <si>
    <t>ORD003999</t>
  </si>
  <si>
    <t>PROD9913</t>
  </si>
  <si>
    <t>ORD004000</t>
  </si>
  <si>
    <t>PROD7702</t>
  </si>
  <si>
    <t>ORD004001</t>
  </si>
  <si>
    <t>PROD6337</t>
  </si>
  <si>
    <t>ORD004002</t>
  </si>
  <si>
    <t>PROD9698</t>
  </si>
  <si>
    <t>ORD004003</t>
  </si>
  <si>
    <t>PROD8824</t>
  </si>
  <si>
    <t>ORD004004</t>
  </si>
  <si>
    <t>ORD004005</t>
  </si>
  <si>
    <t>PROD7370</t>
  </si>
  <si>
    <t>ORD004006</t>
  </si>
  <si>
    <t>PROD4453</t>
  </si>
  <si>
    <t>ORD004007</t>
  </si>
  <si>
    <t>ORD004008</t>
  </si>
  <si>
    <t>ORD004009</t>
  </si>
  <si>
    <t>PROD4721</t>
  </si>
  <si>
    <t>ORD004010</t>
  </si>
  <si>
    <t>PROD2855</t>
  </si>
  <si>
    <t>ORD004011</t>
  </si>
  <si>
    <t>PROD2552</t>
  </si>
  <si>
    <t>ORD004012</t>
  </si>
  <si>
    <t>PROD2496</t>
  </si>
  <si>
    <t>ORD004013</t>
  </si>
  <si>
    <t>ORD004014</t>
  </si>
  <si>
    <t>PROD8927</t>
  </si>
  <si>
    <t>ORD004015</t>
  </si>
  <si>
    <t>ORD004016</t>
  </si>
  <si>
    <t>ORD004017</t>
  </si>
  <si>
    <t>PROD7604</t>
  </si>
  <si>
    <t>ORD004018</t>
  </si>
  <si>
    <t>ORD004019</t>
  </si>
  <si>
    <t>PROD1877</t>
  </si>
  <si>
    <t>ORD004020</t>
  </si>
  <si>
    <t>ORD004021</t>
  </si>
  <si>
    <t>ORD004022</t>
  </si>
  <si>
    <t>PROD1561</t>
  </si>
  <si>
    <t>ORD004023</t>
  </si>
  <si>
    <t>ORD004024</t>
  </si>
  <si>
    <t>PROD2155</t>
  </si>
  <si>
    <t>ORD004025</t>
  </si>
  <si>
    <t>ORD004026</t>
  </si>
  <si>
    <t>PROD4341</t>
  </si>
  <si>
    <t>ORD004027</t>
  </si>
  <si>
    <t>ORD004028</t>
  </si>
  <si>
    <t>PROD3830</t>
  </si>
  <si>
    <t>ORD004029</t>
  </si>
  <si>
    <t>PROD3037</t>
  </si>
  <si>
    <t>ORD004030</t>
  </si>
  <si>
    <t>PROD5529</t>
  </si>
  <si>
    <t>ORD004031</t>
  </si>
  <si>
    <t>PROD7797</t>
  </si>
  <si>
    <t>ORD004032</t>
  </si>
  <si>
    <t>PROD9342</t>
  </si>
  <si>
    <t>ORD004033</t>
  </si>
  <si>
    <t>PROD6183</t>
  </si>
  <si>
    <t>ORD004034</t>
  </si>
  <si>
    <t>ORD004035</t>
  </si>
  <si>
    <t>ORD004036</t>
  </si>
  <si>
    <t>ORD004037</t>
  </si>
  <si>
    <t>ORD004038</t>
  </si>
  <si>
    <t>ORD004039</t>
  </si>
  <si>
    <t>PROD5950</t>
  </si>
  <si>
    <t>ORD004040</t>
  </si>
  <si>
    <t>PROD8652</t>
  </si>
  <si>
    <t>ORD004041</t>
  </si>
  <si>
    <t>PROD6076</t>
  </si>
  <si>
    <t>ORD004042</t>
  </si>
  <si>
    <t>ORD004043</t>
  </si>
  <si>
    <t>PROD1377</t>
  </si>
  <si>
    <t>ORD004044</t>
  </si>
  <si>
    <t>PROD5087</t>
  </si>
  <si>
    <t>ORD004045</t>
  </si>
  <si>
    <t>PROD5439</t>
  </si>
  <si>
    <t>ORD004046</t>
  </si>
  <si>
    <t>PROD7225</t>
  </si>
  <si>
    <t>ORD004047</t>
  </si>
  <si>
    <t>PROD6617</t>
  </si>
  <si>
    <t>ORD004048</t>
  </si>
  <si>
    <t>PROD3957</t>
  </si>
  <si>
    <t>ORD004049</t>
  </si>
  <si>
    <t>ORD004050</t>
  </si>
  <si>
    <t>ORD004051</t>
  </si>
  <si>
    <t>ORD004052</t>
  </si>
  <si>
    <t>ORD004053</t>
  </si>
  <si>
    <t>PROD9009</t>
  </si>
  <si>
    <t>ORD004054</t>
  </si>
  <si>
    <t>ORD004055</t>
  </si>
  <si>
    <t>PROD4303</t>
  </si>
  <si>
    <t>ORD004056</t>
  </si>
  <si>
    <t>ORD004057</t>
  </si>
  <si>
    <t>PROD9188</t>
  </si>
  <si>
    <t>ORD004058</t>
  </si>
  <si>
    <t>PROD9364</t>
  </si>
  <si>
    <t>ORD004059</t>
  </si>
  <si>
    <t>PROD5005</t>
  </si>
  <si>
    <t>ORD004060</t>
  </si>
  <si>
    <t>ORD004061</t>
  </si>
  <si>
    <t>PROD3429</t>
  </si>
  <si>
    <t>ORD004062</t>
  </si>
  <si>
    <t>ORD004063</t>
  </si>
  <si>
    <t>PROD7660</t>
  </si>
  <si>
    <t>ORD004064</t>
  </si>
  <si>
    <t>PROD4894</t>
  </si>
  <si>
    <t>ORD004065</t>
  </si>
  <si>
    <t>PROD6811</t>
  </si>
  <si>
    <t>ORD004066</t>
  </si>
  <si>
    <t>ORD004067</t>
  </si>
  <si>
    <t>PROD5806</t>
  </si>
  <si>
    <t>ORD004068</t>
  </si>
  <si>
    <t>ORD004069</t>
  </si>
  <si>
    <t>ORD004070</t>
  </si>
  <si>
    <t>PROD9484</t>
  </si>
  <si>
    <t>ORD004071</t>
  </si>
  <si>
    <t>PROD7919</t>
  </si>
  <si>
    <t>ORD004072</t>
  </si>
  <si>
    <t>benjamin.schaefer@gmail.com</t>
  </si>
  <si>
    <t>PROD6015</t>
  </si>
  <si>
    <t>ORD004073</t>
  </si>
  <si>
    <t>ORD004074</t>
  </si>
  <si>
    <t>ORD004075</t>
  </si>
  <si>
    <t>PROD9745</t>
  </si>
  <si>
    <t>ORD004076</t>
  </si>
  <si>
    <t>PROD4738</t>
  </si>
  <si>
    <t>ORD004077</t>
  </si>
  <si>
    <t>ORD004078</t>
  </si>
  <si>
    <t>ORD004079</t>
  </si>
  <si>
    <t>PROD8355</t>
  </si>
  <si>
    <t>ORD004080</t>
  </si>
  <si>
    <t>ORD004081</t>
  </si>
  <si>
    <t>PROD1688</t>
  </si>
  <si>
    <t>ORD004082</t>
  </si>
  <si>
    <t>PROD4145</t>
  </si>
  <si>
    <t>ORD004083</t>
  </si>
  <si>
    <t>PROD3629</t>
  </si>
  <si>
    <t>ORD004084</t>
  </si>
  <si>
    <t>ORD004085</t>
  </si>
  <si>
    <t>PROD5205</t>
  </si>
  <si>
    <t>ORD004086</t>
  </si>
  <si>
    <t>PROD5065</t>
  </si>
  <si>
    <t>ORD004087</t>
  </si>
  <si>
    <t>ORD004088</t>
  </si>
  <si>
    <t>PROD7180</t>
  </si>
  <si>
    <t>ORD004089</t>
  </si>
  <si>
    <t>ORD004090</t>
  </si>
  <si>
    <t>ORD004091</t>
  </si>
  <si>
    <t>PROD4121</t>
  </si>
  <si>
    <t>ORD004092</t>
  </si>
  <si>
    <t>PROD2430</t>
  </si>
  <si>
    <t>ORD004093</t>
  </si>
  <si>
    <t>PROD5384</t>
  </si>
  <si>
    <t>ORD004094</t>
  </si>
  <si>
    <t>ORD004095</t>
  </si>
  <si>
    <t>ORD004096</t>
  </si>
  <si>
    <t>ORD004097</t>
  </si>
  <si>
    <t>ORD004098</t>
  </si>
  <si>
    <t>PROD8292</t>
  </si>
  <si>
    <t>ORD004099</t>
  </si>
  <si>
    <t>PROD8512</t>
  </si>
  <si>
    <t>ORD004100</t>
  </si>
  <si>
    <t>PROD1560</t>
  </si>
  <si>
    <t>ORD004101</t>
  </si>
  <si>
    <t>ORD004102</t>
  </si>
  <si>
    <t>PROD1394</t>
  </si>
  <si>
    <t>ORD004103</t>
  </si>
  <si>
    <t>PROD7854</t>
  </si>
  <si>
    <t>ORD004104</t>
  </si>
  <si>
    <t>PROD5041</t>
  </si>
  <si>
    <t>ORD004105</t>
  </si>
  <si>
    <t>ORD004106</t>
  </si>
  <si>
    <t>PROD3578</t>
  </si>
  <si>
    <t>ORD004107</t>
  </si>
  <si>
    <t>ORD004108</t>
  </si>
  <si>
    <t>PROD7891</t>
  </si>
  <si>
    <t>ORD004109</t>
  </si>
  <si>
    <t>PROD9093</t>
  </si>
  <si>
    <t>ORD004110</t>
  </si>
  <si>
    <t>PROD5860</t>
  </si>
  <si>
    <t>ORD004111</t>
  </si>
  <si>
    <t>ORD004112</t>
  </si>
  <si>
    <t>PROD6290</t>
  </si>
  <si>
    <t>ORD004113</t>
  </si>
  <si>
    <t>PROD3258</t>
  </si>
  <si>
    <t>ORD004114</t>
  </si>
  <si>
    <t>ORD004115</t>
  </si>
  <si>
    <t>ORD004116</t>
  </si>
  <si>
    <t>ORD004117</t>
  </si>
  <si>
    <t>ORD004118</t>
  </si>
  <si>
    <t>ORD004119</t>
  </si>
  <si>
    <t>ORD004120</t>
  </si>
  <si>
    <t>PROD8753</t>
  </si>
  <si>
    <t>ORD004121</t>
  </si>
  <si>
    <t>ORD004122</t>
  </si>
  <si>
    <t>ORD004123</t>
  </si>
  <si>
    <t>ORD004124</t>
  </si>
  <si>
    <t>ORD004125</t>
  </si>
  <si>
    <t>ORD004126</t>
  </si>
  <si>
    <t>ORD004127</t>
  </si>
  <si>
    <t>PROD1020</t>
  </si>
  <si>
    <t>ORD004128</t>
  </si>
  <si>
    <t>PROD5644</t>
  </si>
  <si>
    <t>ORD004129</t>
  </si>
  <si>
    <t>PROD1127</t>
  </si>
  <si>
    <t>ORD004130</t>
  </si>
  <si>
    <t>PROD9721</t>
  </si>
  <si>
    <t>ORD004131</t>
  </si>
  <si>
    <t>PROD8968</t>
  </si>
  <si>
    <t>ORD004132</t>
  </si>
  <si>
    <t>ORD004133</t>
  </si>
  <si>
    <t>ORD004134</t>
  </si>
  <si>
    <t>ORD004135</t>
  </si>
  <si>
    <t>ORD004136</t>
  </si>
  <si>
    <t>PROD7610</t>
  </si>
  <si>
    <t>ORD004137</t>
  </si>
  <si>
    <t>PROD1907</t>
  </si>
  <si>
    <t>ORD004138</t>
  </si>
  <si>
    <t>PROD1775</t>
  </si>
  <si>
    <t>ORD004139</t>
  </si>
  <si>
    <t>ORD004140</t>
  </si>
  <si>
    <t>PROD5685</t>
  </si>
  <si>
    <t>ORD004141</t>
  </si>
  <si>
    <t>PROD5281</t>
  </si>
  <si>
    <t>ORD004142</t>
  </si>
  <si>
    <t>PROD2935</t>
  </si>
  <si>
    <t>ORD004143</t>
  </si>
  <si>
    <t>ORD004144</t>
  </si>
  <si>
    <t>PROD2324</t>
  </si>
  <si>
    <t>ORD004145</t>
  </si>
  <si>
    <t>PROD6489</t>
  </si>
  <si>
    <t>ORD004146</t>
  </si>
  <si>
    <t>ORD004147</t>
  </si>
  <si>
    <t>ORD004148</t>
  </si>
  <si>
    <t>PROD3749</t>
  </si>
  <si>
    <t>ORD004149</t>
  </si>
  <si>
    <t>ORD004150</t>
  </si>
  <si>
    <t>ORD004151</t>
  </si>
  <si>
    <t>ORD004152</t>
  </si>
  <si>
    <t>ORD004153</t>
  </si>
  <si>
    <t>PROD7187</t>
  </si>
  <si>
    <t>ORD004154</t>
  </si>
  <si>
    <t>PROD5322</t>
  </si>
  <si>
    <t>ORD004155</t>
  </si>
  <si>
    <t>PROD2260</t>
  </si>
  <si>
    <t>ORD004156</t>
  </si>
  <si>
    <t>ORD004157</t>
  </si>
  <si>
    <t>PROD4462</t>
  </si>
  <si>
    <t>ORD004158</t>
  </si>
  <si>
    <t>PROD5168</t>
  </si>
  <si>
    <t>ORD004159</t>
  </si>
  <si>
    <t>PROD3496</t>
  </si>
  <si>
    <t>ORD004160</t>
  </si>
  <si>
    <t>ORD004161</t>
  </si>
  <si>
    <t>ORD004162</t>
  </si>
  <si>
    <t>PROD1354</t>
  </si>
  <si>
    <t>ORD004163</t>
  </si>
  <si>
    <t>PROD2705</t>
  </si>
  <si>
    <t>ORD004164</t>
  </si>
  <si>
    <t>PROD4382</t>
  </si>
  <si>
    <t>ORD004165</t>
  </si>
  <si>
    <t>PROD6170</t>
  </si>
  <si>
    <t>ORD004166</t>
  </si>
  <si>
    <t>ORD004167</t>
  </si>
  <si>
    <t>PROD7212</t>
  </si>
  <si>
    <t>ORD004168</t>
  </si>
  <si>
    <t>ORD004169</t>
  </si>
  <si>
    <t>ORD004170</t>
  </si>
  <si>
    <t>PROD2439</t>
  </si>
  <si>
    <t>ORD004171</t>
  </si>
  <si>
    <t>PROD5224</t>
  </si>
  <si>
    <t>ORD004172</t>
  </si>
  <si>
    <t>PROD4652</t>
  </si>
  <si>
    <t>ORD004173</t>
  </si>
  <si>
    <t>ORD004174</t>
  </si>
  <si>
    <t>ORD004175</t>
  </si>
  <si>
    <t>PROD7463</t>
  </si>
  <si>
    <t>ORD004176</t>
  </si>
  <si>
    <t>ORD004177</t>
  </si>
  <si>
    <t>PROD8991</t>
  </si>
  <si>
    <t>ORD004178</t>
  </si>
  <si>
    <t>PROD3947</t>
  </si>
  <si>
    <t>ORD004179</t>
  </si>
  <si>
    <t>ORD004180</t>
  </si>
  <si>
    <t>ORD004181</t>
  </si>
  <si>
    <t>ORD004182</t>
  </si>
  <si>
    <t>PROD4309</t>
  </si>
  <si>
    <t>ORD004183</t>
  </si>
  <si>
    <t>PROD4918</t>
  </si>
  <si>
    <t>ORD004184</t>
  </si>
  <si>
    <t>ORD004185</t>
  </si>
  <si>
    <t>PROD2011</t>
  </si>
  <si>
    <t>ORD004186</t>
  </si>
  <si>
    <t>ORD004187</t>
  </si>
  <si>
    <t>PROD7616</t>
  </si>
  <si>
    <t>ORD004188</t>
  </si>
  <si>
    <t>PROD3012</t>
  </si>
  <si>
    <t>ORD004189</t>
  </si>
  <si>
    <t>PROD8432</t>
  </si>
  <si>
    <t>ORD004190</t>
  </si>
  <si>
    <t>PROD4815</t>
  </si>
  <si>
    <t>ORD004191</t>
  </si>
  <si>
    <t>ORD004192</t>
  </si>
  <si>
    <t>PROD6970</t>
  </si>
  <si>
    <t>ORD004193</t>
  </si>
  <si>
    <t>PROD2127</t>
  </si>
  <si>
    <t>ORD004194</t>
  </si>
  <si>
    <t>PROD7607</t>
  </si>
  <si>
    <t>ORD004195</t>
  </si>
  <si>
    <t>ORD004196</t>
  </si>
  <si>
    <t>PROD3239</t>
  </si>
  <si>
    <t>ORD004197</t>
  </si>
  <si>
    <t>ORD004198</t>
  </si>
  <si>
    <t>PROD4064</t>
  </si>
  <si>
    <t>ORD004199</t>
  </si>
  <si>
    <t>ORD004200</t>
  </si>
  <si>
    <t>PROD8360</t>
  </si>
  <si>
    <t>ORD004201</t>
  </si>
  <si>
    <t>PROD6819</t>
  </si>
  <si>
    <t>ORD004202</t>
  </si>
  <si>
    <t>PROD4161</t>
  </si>
  <si>
    <t>ORD004203</t>
  </si>
  <si>
    <t>ORD004204</t>
  </si>
  <si>
    <t>ORD004205</t>
  </si>
  <si>
    <t>PROD5514</t>
  </si>
  <si>
    <t>ORD004206</t>
  </si>
  <si>
    <t>ORD004207</t>
  </si>
  <si>
    <t>ORD004208</t>
  </si>
  <si>
    <t>ORD004209</t>
  </si>
  <si>
    <t>PROD7092</t>
  </si>
  <si>
    <t>ORD004210</t>
  </si>
  <si>
    <t>PROD1036</t>
  </si>
  <si>
    <t>ORD004211</t>
  </si>
  <si>
    <t>ORD004212</t>
  </si>
  <si>
    <t>PROD7156</t>
  </si>
  <si>
    <t>ORD004213</t>
  </si>
  <si>
    <t>PROD1763</t>
  </si>
  <si>
    <t>ORD004214</t>
  </si>
  <si>
    <t>ORD004215</t>
  </si>
  <si>
    <t>PROD2542</t>
  </si>
  <si>
    <t>ORD004216</t>
  </si>
  <si>
    <t>ORD004217</t>
  </si>
  <si>
    <t>PROD2784</t>
  </si>
  <si>
    <t>ORD004218</t>
  </si>
  <si>
    <t>ORD004219</t>
  </si>
  <si>
    <t>ORD004220</t>
  </si>
  <si>
    <t>PROD2577</t>
  </si>
  <si>
    <t>ORD004221</t>
  </si>
  <si>
    <t>PROD4048</t>
  </si>
  <si>
    <t>ORD004222</t>
  </si>
  <si>
    <t>PROD2345</t>
  </si>
  <si>
    <t>ORD004223</t>
  </si>
  <si>
    <t>PROD3552</t>
  </si>
  <si>
    <t>ORD004224</t>
  </si>
  <si>
    <t>PROD1230</t>
  </si>
  <si>
    <t>ORD004225</t>
  </si>
  <si>
    <t>PROD4216</t>
  </si>
  <si>
    <t>ORD004226</t>
  </si>
  <si>
    <t>ORD004227</t>
  </si>
  <si>
    <t>PROD3745</t>
  </si>
  <si>
    <t>ORD004228</t>
  </si>
  <si>
    <t>PROD8269</t>
  </si>
  <si>
    <t>ORD004229</t>
  </si>
  <si>
    <t>ORD004230</t>
  </si>
  <si>
    <t>PROD5114</t>
  </si>
  <si>
    <t>ORD004231</t>
  </si>
  <si>
    <t>PROD8574</t>
  </si>
  <si>
    <t>ORD004232</t>
  </si>
  <si>
    <t>ORD004233</t>
  </si>
  <si>
    <t>PROD1443</t>
  </si>
  <si>
    <t>ORD004234</t>
  </si>
  <si>
    <t>ORD004235</t>
  </si>
  <si>
    <t>ORD004236</t>
  </si>
  <si>
    <t>PROD3757</t>
  </si>
  <si>
    <t>ORD004237</t>
  </si>
  <si>
    <t>PROD5130</t>
  </si>
  <si>
    <t>ORD004238</t>
  </si>
  <si>
    <t>PROD7874</t>
  </si>
  <si>
    <t>ORD004239</t>
  </si>
  <si>
    <t>PROD1685</t>
  </si>
  <si>
    <t>ORD004240</t>
  </si>
  <si>
    <t>PROD2021</t>
  </si>
  <si>
    <t>ORD004241</t>
  </si>
  <si>
    <t>PROD4978</t>
  </si>
  <si>
    <t>ORD004242</t>
  </si>
  <si>
    <t>keith.thomas@outlook.com</t>
  </si>
  <si>
    <t>PROD8494</t>
  </si>
  <si>
    <t>ORD004243</t>
  </si>
  <si>
    <t>ORD004244</t>
  </si>
  <si>
    <t>ORD004245</t>
  </si>
  <si>
    <t>ORD004246</t>
  </si>
  <si>
    <t>ORD004247</t>
  </si>
  <si>
    <t>PROD6260</t>
  </si>
  <si>
    <t>ORD004248</t>
  </si>
  <si>
    <t>ORD004249</t>
  </si>
  <si>
    <t>PROD9286</t>
  </si>
  <si>
    <t>ORD004250</t>
  </si>
  <si>
    <t>ORD004251</t>
  </si>
  <si>
    <t>PROD6983</t>
  </si>
  <si>
    <t>ORD004252</t>
  </si>
  <si>
    <t>PROD7396</t>
  </si>
  <si>
    <t>ORD004253</t>
  </si>
  <si>
    <t>ORD004254</t>
  </si>
  <si>
    <t>PROD3178</t>
  </si>
  <si>
    <t>ORD004255</t>
  </si>
  <si>
    <t>PROD6580</t>
  </si>
  <si>
    <t>ORD004256</t>
  </si>
  <si>
    <t>ORD004257</t>
  </si>
  <si>
    <t>ORD004258</t>
  </si>
  <si>
    <t>PROD6018</t>
  </si>
  <si>
    <t>ORD004259</t>
  </si>
  <si>
    <t>PROD5303</t>
  </si>
  <si>
    <t>ORD004260</t>
  </si>
  <si>
    <t>PROD3063</t>
  </si>
  <si>
    <t>ORD004261</t>
  </si>
  <si>
    <t>ORD004262</t>
  </si>
  <si>
    <t>PROD8277</t>
  </si>
  <si>
    <t>ORD004263</t>
  </si>
  <si>
    <t>ORD004264</t>
  </si>
  <si>
    <t>ORD004265</t>
  </si>
  <si>
    <t>PROD4641</t>
  </si>
  <si>
    <t>ORD004266</t>
  </si>
  <si>
    <t>ORD004267</t>
  </si>
  <si>
    <t>PROD5876</t>
  </si>
  <si>
    <t>ORD004268</t>
  </si>
  <si>
    <t>PROD9436</t>
  </si>
  <si>
    <t>ORD004269</t>
  </si>
  <si>
    <t>PROD1888</t>
  </si>
  <si>
    <t>ORD004270</t>
  </si>
  <si>
    <t>PROD6984</t>
  </si>
  <si>
    <t>ORD004271</t>
  </si>
  <si>
    <t>PROD1406</t>
  </si>
  <si>
    <t>ORD004272</t>
  </si>
  <si>
    <t>PROD6232</t>
  </si>
  <si>
    <t>ORD004273</t>
  </si>
  <si>
    <t>PROD7658</t>
  </si>
  <si>
    <t>ORD004274</t>
  </si>
  <si>
    <t>PROD5666</t>
  </si>
  <si>
    <t>ORD004275</t>
  </si>
  <si>
    <t>PROD8960</t>
  </si>
  <si>
    <t>ORD004276</t>
  </si>
  <si>
    <t>ORD004277</t>
  </si>
  <si>
    <t>ORD004278</t>
  </si>
  <si>
    <t>ORD004279</t>
  </si>
  <si>
    <t>ORD004280</t>
  </si>
  <si>
    <t>ORD004281</t>
  </si>
  <si>
    <t>PROD3199</t>
  </si>
  <si>
    <t>ORD004282</t>
  </si>
  <si>
    <t>PROD4689</t>
  </si>
  <si>
    <t>ORD004283</t>
  </si>
  <si>
    <t>PROD8808</t>
  </si>
  <si>
    <t>ORD004284</t>
  </si>
  <si>
    <t>linda.franklin@yahoo.com</t>
  </si>
  <si>
    <t>ORD004285</t>
  </si>
  <si>
    <t>ORD004286</t>
  </si>
  <si>
    <t>PROD4822</t>
  </si>
  <si>
    <t>ORD004287</t>
  </si>
  <si>
    <t>PROD9127</t>
  </si>
  <si>
    <t>ORD004288</t>
  </si>
  <si>
    <t>ORD004289</t>
  </si>
  <si>
    <t>PROD2948</t>
  </si>
  <si>
    <t>ORD004290</t>
  </si>
  <si>
    <t>ORD004291</t>
  </si>
  <si>
    <t>ORD004292</t>
  </si>
  <si>
    <t>PROD8839</t>
  </si>
  <si>
    <t>ORD004293</t>
  </si>
  <si>
    <t>angela.robinson@gmail.com</t>
  </si>
  <si>
    <t>PROD6837</t>
  </si>
  <si>
    <t>ORD004294</t>
  </si>
  <si>
    <t>PROD8024</t>
  </si>
  <si>
    <t>ORD004295</t>
  </si>
  <si>
    <t>PROD5778</t>
  </si>
  <si>
    <t>ORD004296</t>
  </si>
  <si>
    <t>PROD6224</t>
  </si>
  <si>
    <t>ORD004297</t>
  </si>
  <si>
    <t>ORD004298</t>
  </si>
  <si>
    <t>ORD004299</t>
  </si>
  <si>
    <t>ORD004300</t>
  </si>
  <si>
    <t>ORD004301</t>
  </si>
  <si>
    <t>PROD6550</t>
  </si>
  <si>
    <t>ORD004302</t>
  </si>
  <si>
    <t>PROD2435</t>
  </si>
  <si>
    <t>ORD004303</t>
  </si>
  <si>
    <t>PROD6070</t>
  </si>
  <si>
    <t>ORD004304</t>
  </si>
  <si>
    <t>PROD6034</t>
  </si>
  <si>
    <t>ORD004305</t>
  </si>
  <si>
    <t>PROD2823</t>
  </si>
  <si>
    <t>ORD004306</t>
  </si>
  <si>
    <t>ORD004307</t>
  </si>
  <si>
    <t>PROD4533</t>
  </si>
  <si>
    <t>ORD004308</t>
  </si>
  <si>
    <t>PROD4833</t>
  </si>
  <si>
    <t>ORD004309</t>
  </si>
  <si>
    <t>ORD004310</t>
  </si>
  <si>
    <t>jennifer.perez@outlook.com</t>
  </si>
  <si>
    <t>ORD004311</t>
  </si>
  <si>
    <t>ORD004312</t>
  </si>
  <si>
    <t>PROD2008</t>
  </si>
  <si>
    <t>ORD004313</t>
  </si>
  <si>
    <t>PROD2653</t>
  </si>
  <si>
    <t>ORD004314</t>
  </si>
  <si>
    <t>ORD004315</t>
  </si>
  <si>
    <t>ORD004316</t>
  </si>
  <si>
    <t>PROD8658</t>
  </si>
  <si>
    <t>ORD004317</t>
  </si>
  <si>
    <t>PROD8151</t>
  </si>
  <si>
    <t>ORD004318</t>
  </si>
  <si>
    <t>PROD1570</t>
  </si>
  <si>
    <t>ORD004319</t>
  </si>
  <si>
    <t>ORD004320</t>
  </si>
  <si>
    <t>PROD8202</t>
  </si>
  <si>
    <t>ORD004321</t>
  </si>
  <si>
    <t>ORD004322</t>
  </si>
  <si>
    <t>ORD004323</t>
  </si>
  <si>
    <t>PROD6435</t>
  </si>
  <si>
    <t>ORD004324</t>
  </si>
  <si>
    <t>PROD9991</t>
  </si>
  <si>
    <t>ORD004325</t>
  </si>
  <si>
    <t>PROD8120</t>
  </si>
  <si>
    <t>ORD004326</t>
  </si>
  <si>
    <t>ORD004327</t>
  </si>
  <si>
    <t>ORD004328</t>
  </si>
  <si>
    <t>PROD8725</t>
  </si>
  <si>
    <t>ORD004329</t>
  </si>
  <si>
    <t>PROD1421</t>
  </si>
  <si>
    <t>ORD004330</t>
  </si>
  <si>
    <t>PROD1811</t>
  </si>
  <si>
    <t>ORD004331</t>
  </si>
  <si>
    <t>ORD004332</t>
  </si>
  <si>
    <t>ORD004333</t>
  </si>
  <si>
    <t>PROD9209</t>
  </si>
  <si>
    <t>ORD004334</t>
  </si>
  <si>
    <t>ORD004335</t>
  </si>
  <si>
    <t>PROD9154</t>
  </si>
  <si>
    <t>ORD004336</t>
  </si>
  <si>
    <t>PROD9977</t>
  </si>
  <si>
    <t>ORD004337</t>
  </si>
  <si>
    <t>ORD004338</t>
  </si>
  <si>
    <t>PROD5878</t>
  </si>
  <si>
    <t>ORD004339</t>
  </si>
  <si>
    <t>ORD004340</t>
  </si>
  <si>
    <t>PROD8909</t>
  </si>
  <si>
    <t>ORD004341</t>
  </si>
  <si>
    <t>ORD004342</t>
  </si>
  <si>
    <t>PROD3737</t>
  </si>
  <si>
    <t>ORD004343</t>
  </si>
  <si>
    <t>PROD7505</t>
  </si>
  <si>
    <t>ORD004344</t>
  </si>
  <si>
    <t>ORD004345</t>
  </si>
  <si>
    <t>PROD7827</t>
  </si>
  <si>
    <t>ORD004346</t>
  </si>
  <si>
    <t>PROD4759</t>
  </si>
  <si>
    <t>ORD004347</t>
  </si>
  <si>
    <t>PROD5236</t>
  </si>
  <si>
    <t>ORD004348</t>
  </si>
  <si>
    <t>PROD8439</t>
  </si>
  <si>
    <t>ORD004349</t>
  </si>
  <si>
    <t>ORD004350</t>
  </si>
  <si>
    <t>ORD004351</t>
  </si>
  <si>
    <t>PROD6366</t>
  </si>
  <si>
    <t>ORD004352</t>
  </si>
  <si>
    <t>ORD004353</t>
  </si>
  <si>
    <t>ORD004354</t>
  </si>
  <si>
    <t>PROD4972</t>
  </si>
  <si>
    <t>ORD004355</t>
  </si>
  <si>
    <t>ORD004356</t>
  </si>
  <si>
    <t>PROD7294</t>
  </si>
  <si>
    <t>ORD004357</t>
  </si>
  <si>
    <t>PROD7196</t>
  </si>
  <si>
    <t>ORD004358</t>
  </si>
  <si>
    <t>ORD004359</t>
  </si>
  <si>
    <t>PROD1786</t>
  </si>
  <si>
    <t>ORD004360</t>
  </si>
  <si>
    <t>ORD004361</t>
  </si>
  <si>
    <t>PROD1344</t>
  </si>
  <si>
    <t>ORD004362</t>
  </si>
  <si>
    <t>PROD1072</t>
  </si>
  <si>
    <t>ORD004363</t>
  </si>
  <si>
    <t>PROD6218</t>
  </si>
  <si>
    <t>ORD004364</t>
  </si>
  <si>
    <t>ORD004365</t>
  </si>
  <si>
    <t>ORD004366</t>
  </si>
  <si>
    <t>PROD1148</t>
  </si>
  <si>
    <t>ORD004367</t>
  </si>
  <si>
    <t>ORD004368</t>
  </si>
  <si>
    <t>ORD004369</t>
  </si>
  <si>
    <t>ORD004370</t>
  </si>
  <si>
    <t>PROD5165</t>
  </si>
  <si>
    <t>ORD004371</t>
  </si>
  <si>
    <t>PROD8229</t>
  </si>
  <si>
    <t>ORD004372</t>
  </si>
  <si>
    <t>PROD1702</t>
  </si>
  <si>
    <t>ORD004373</t>
  </si>
  <si>
    <t>PROD5937</t>
  </si>
  <si>
    <t>ORD004374</t>
  </si>
  <si>
    <t>ORD004375</t>
  </si>
  <si>
    <t>ORD004376</t>
  </si>
  <si>
    <t>ORD004377</t>
  </si>
  <si>
    <t>PROD4440</t>
  </si>
  <si>
    <t>ORD004378</t>
  </si>
  <si>
    <t>PROD3203</t>
  </si>
  <si>
    <t>ORD004379</t>
  </si>
  <si>
    <t>PROD8129</t>
  </si>
  <si>
    <t>ORD004380</t>
  </si>
  <si>
    <t>PROD9861</t>
  </si>
  <si>
    <t>ORD004381</t>
  </si>
  <si>
    <t>PROD3162</t>
  </si>
  <si>
    <t>ORD004382</t>
  </si>
  <si>
    <t>ORD004383</t>
  </si>
  <si>
    <t>PROD3421</t>
  </si>
  <si>
    <t>ORD004384</t>
  </si>
  <si>
    <t>PROD9166</t>
  </si>
  <si>
    <t>ORD004385</t>
  </si>
  <si>
    <t>PROD5936</t>
  </si>
  <si>
    <t>ORD004386</t>
  </si>
  <si>
    <t>PROD3118</t>
  </si>
  <si>
    <t>ORD004387</t>
  </si>
  <si>
    <t>PROD4853</t>
  </si>
  <si>
    <t>ORD004388</t>
  </si>
  <si>
    <t>ORD004389</t>
  </si>
  <si>
    <t>ORD004390</t>
  </si>
  <si>
    <t>ORD004391</t>
  </si>
  <si>
    <t>PROD1713</t>
  </si>
  <si>
    <t>ORD004392</t>
  </si>
  <si>
    <t>ORD004393</t>
  </si>
  <si>
    <t>PROD5280</t>
  </si>
  <si>
    <t>ORD004394</t>
  </si>
  <si>
    <t>PROD8755</t>
  </si>
  <si>
    <t>ORD004395</t>
  </si>
  <si>
    <t>PROD6877</t>
  </si>
  <si>
    <t>ORD004396</t>
  </si>
  <si>
    <t>PROD8556</t>
  </si>
  <si>
    <t>ORD004397</t>
  </si>
  <si>
    <t>PROD4659</t>
  </si>
  <si>
    <t>ORD004398</t>
  </si>
  <si>
    <t>ORD004399</t>
  </si>
  <si>
    <t>PROD7228</t>
  </si>
  <si>
    <t>ORD004400</t>
  </si>
  <si>
    <t>PROD9844</t>
  </si>
  <si>
    <t>ORD004401</t>
  </si>
  <si>
    <t>PROD9024</t>
  </si>
  <si>
    <t>ORD004402</t>
  </si>
  <si>
    <t>PROD7622</t>
  </si>
  <si>
    <t>ORD004403</t>
  </si>
  <si>
    <t>PROD4432</t>
  </si>
  <si>
    <t>ORD004404</t>
  </si>
  <si>
    <t>PROD6245</t>
  </si>
  <si>
    <t>ORD004405</t>
  </si>
  <si>
    <t>ORD004406</t>
  </si>
  <si>
    <t>PROD2090</t>
  </si>
  <si>
    <t>ORD004407</t>
  </si>
  <si>
    <t>PROD9295</t>
  </si>
  <si>
    <t>ORD004408</t>
  </si>
  <si>
    <t>PROD8645</t>
  </si>
  <si>
    <t>ORD004409</t>
  </si>
  <si>
    <t>PROD7293</t>
  </si>
  <si>
    <t>ORD004410</t>
  </si>
  <si>
    <t>PROD5388</t>
  </si>
  <si>
    <t>ORD004411</t>
  </si>
  <si>
    <t>ORD004412</t>
  </si>
  <si>
    <t>ORD004413</t>
  </si>
  <si>
    <t>PROD4386</t>
  </si>
  <si>
    <t>ORD004414</t>
  </si>
  <si>
    <t>ORD004415</t>
  </si>
  <si>
    <t>PROD3835</t>
  </si>
  <si>
    <t>ORD004416</t>
  </si>
  <si>
    <t>ORD004417</t>
  </si>
  <si>
    <t>ORD004418</t>
  </si>
  <si>
    <t>ORD004419</t>
  </si>
  <si>
    <t>ORD004420</t>
  </si>
  <si>
    <t>PROD6239</t>
  </si>
  <si>
    <t>ORD004421</t>
  </si>
  <si>
    <t>ORD004422</t>
  </si>
  <si>
    <t>ORD004423</t>
  </si>
  <si>
    <t>PROD3450</t>
  </si>
  <si>
    <t>ORD004424</t>
  </si>
  <si>
    <t>ORD004425</t>
  </si>
  <si>
    <t>PROD1621</t>
  </si>
  <si>
    <t>ORD004426</t>
  </si>
  <si>
    <t>ORD004427</t>
  </si>
  <si>
    <t>ORD004428</t>
  </si>
  <si>
    <t>ORD004429</t>
  </si>
  <si>
    <t>PROD6657</t>
  </si>
  <si>
    <t>ORD004430</t>
  </si>
  <si>
    <t>ORD004431</t>
  </si>
  <si>
    <t>PROD3495</t>
  </si>
  <si>
    <t>ORD004432</t>
  </si>
  <si>
    <t>PROD2390</t>
  </si>
  <si>
    <t>ORD004433</t>
  </si>
  <si>
    <t>PROD2048</t>
  </si>
  <si>
    <t>ORD004434</t>
  </si>
  <si>
    <t>ORD004435</t>
  </si>
  <si>
    <t>PROD8939</t>
  </si>
  <si>
    <t>ORD004436</t>
  </si>
  <si>
    <t>PROD2667</t>
  </si>
  <si>
    <t>ORD004437</t>
  </si>
  <si>
    <t>ORD004438</t>
  </si>
  <si>
    <t>ORD004439</t>
  </si>
  <si>
    <t>PROD3637</t>
  </si>
  <si>
    <t>ORD004440</t>
  </si>
  <si>
    <t>PROD4285</t>
  </si>
  <si>
    <t>ORD004441</t>
  </si>
  <si>
    <t>ORD004442</t>
  </si>
  <si>
    <t>ORD004443</t>
  </si>
  <si>
    <t>PROD6719</t>
  </si>
  <si>
    <t>ORD004444</t>
  </si>
  <si>
    <t>ORD004445</t>
  </si>
  <si>
    <t>PROD4454</t>
  </si>
  <si>
    <t>ORD004446</t>
  </si>
  <si>
    <t>ORD004447</t>
  </si>
  <si>
    <t>ORD004448</t>
  </si>
  <si>
    <t>ORD004449</t>
  </si>
  <si>
    <t>ORD004450</t>
  </si>
  <si>
    <t>PROD9872</t>
  </si>
  <si>
    <t>ORD004451</t>
  </si>
  <si>
    <t>ORD004452</t>
  </si>
  <si>
    <t>PROD9395</t>
  </si>
  <si>
    <t>ORD004453</t>
  </si>
  <si>
    <t>PROD8280</t>
  </si>
  <si>
    <t>ORD004454</t>
  </si>
  <si>
    <t>PROD2743</t>
  </si>
  <si>
    <t>ORD004455</t>
  </si>
  <si>
    <t>PROD9023</t>
  </si>
  <si>
    <t>ORD004456</t>
  </si>
  <si>
    <t>PROD8605</t>
  </si>
  <si>
    <t>ORD004457</t>
  </si>
  <si>
    <t>PROD4964</t>
  </si>
  <si>
    <t>ORD004458</t>
  </si>
  <si>
    <t>PROD8773</t>
  </si>
  <si>
    <t>ORD004459</t>
  </si>
  <si>
    <t>PROD3664</t>
  </si>
  <si>
    <t>ORD004460</t>
  </si>
  <si>
    <t>ORD004461</t>
  </si>
  <si>
    <t>ORD004462</t>
  </si>
  <si>
    <t>ORD004463</t>
  </si>
  <si>
    <t>ORD004464</t>
  </si>
  <si>
    <t>PROD7070</t>
  </si>
  <si>
    <t>ORD004465</t>
  </si>
  <si>
    <t>ORD004466</t>
  </si>
  <si>
    <t>PROD2323</t>
  </si>
  <si>
    <t>ORD004467</t>
  </si>
  <si>
    <t>PROD1413</t>
  </si>
  <si>
    <t>ORD004468</t>
  </si>
  <si>
    <t>ORD004469</t>
  </si>
  <si>
    <t>ORD004470</t>
  </si>
  <si>
    <t>PROD6074</t>
  </si>
  <si>
    <t>ORD004471</t>
  </si>
  <si>
    <t>PROD3466</t>
  </si>
  <si>
    <t>ORD004472</t>
  </si>
  <si>
    <t>ORD004473</t>
  </si>
  <si>
    <t>PROD6243</t>
  </si>
  <si>
    <t>ORD004474</t>
  </si>
  <si>
    <t>ORD004475</t>
  </si>
  <si>
    <t>PROD8722</t>
  </si>
  <si>
    <t>ORD004476</t>
  </si>
  <si>
    <t>PROD8572</t>
  </si>
  <si>
    <t>ORD004477</t>
  </si>
  <si>
    <t>PROD4974</t>
  </si>
  <si>
    <t>ORD004478</t>
  </si>
  <si>
    <t>PROD4645</t>
  </si>
  <si>
    <t>ORD004479</t>
  </si>
  <si>
    <t>PROD4766</t>
  </si>
  <si>
    <t>ORD004480</t>
  </si>
  <si>
    <t>PROD5193</t>
  </si>
  <si>
    <t>ORD004481</t>
  </si>
  <si>
    <t>PROD2746</t>
  </si>
  <si>
    <t>ORD004482</t>
  </si>
  <si>
    <t>PROD9925</t>
  </si>
  <si>
    <t>ORD004483</t>
  </si>
  <si>
    <t>PROD9942</t>
  </si>
  <si>
    <t>ORD004484</t>
  </si>
  <si>
    <t>PROD5799</t>
  </si>
  <si>
    <t>ORD004485</t>
  </si>
  <si>
    <t>ORD004486</t>
  </si>
  <si>
    <t>PROD2013</t>
  </si>
  <si>
    <t>ORD004487</t>
  </si>
  <si>
    <t>PROD1003</t>
  </si>
  <si>
    <t>ORD004488</t>
  </si>
  <si>
    <t>PROD3046</t>
  </si>
  <si>
    <t>ORD004489</t>
  </si>
  <si>
    <t>PROD2836</t>
  </si>
  <si>
    <t>ORD004490</t>
  </si>
  <si>
    <t>PROD1850</t>
  </si>
  <si>
    <t>ORD004491</t>
  </si>
  <si>
    <t>PROD9948</t>
  </si>
  <si>
    <t>ORD004492</t>
  </si>
  <si>
    <t>ORD004493</t>
  </si>
  <si>
    <t>ORD004494</t>
  </si>
  <si>
    <t>ORD004495</t>
  </si>
  <si>
    <t>PROD2846</t>
  </si>
  <si>
    <t>ORD004496</t>
  </si>
  <si>
    <t>ORD004497</t>
  </si>
  <si>
    <t>ORD004498</t>
  </si>
  <si>
    <t>ORD004499</t>
  </si>
  <si>
    <t>ORD004500</t>
  </si>
  <si>
    <t>ORD004501</t>
  </si>
  <si>
    <t>ORD004502</t>
  </si>
  <si>
    <t>ORD004503</t>
  </si>
  <si>
    <t>ORD004504</t>
  </si>
  <si>
    <t>PROD6886</t>
  </si>
  <si>
    <t>ORD004505</t>
  </si>
  <si>
    <t>PROD3822</t>
  </si>
  <si>
    <t>ORD004506</t>
  </si>
  <si>
    <t>ORD004507</t>
  </si>
  <si>
    <t>ORD004508</t>
  </si>
  <si>
    <t>PROD9221</t>
  </si>
  <si>
    <t>ORD004509</t>
  </si>
  <si>
    <t>PROD1157</t>
  </si>
  <si>
    <t>ORD004510</t>
  </si>
  <si>
    <t>ORD004511</t>
  </si>
  <si>
    <t>PROD8811</t>
  </si>
  <si>
    <t>ORD004512</t>
  </si>
  <si>
    <t>PROD8898</t>
  </si>
  <si>
    <t>ORD004513</t>
  </si>
  <si>
    <t>ORD004514</t>
  </si>
  <si>
    <t>PROD2916</t>
  </si>
  <si>
    <t>ORD004515</t>
  </si>
  <si>
    <t>ORD004516</t>
  </si>
  <si>
    <t>PROD5940</t>
  </si>
  <si>
    <t>ORD004517</t>
  </si>
  <si>
    <t>ORD004518</t>
  </si>
  <si>
    <t>PROD8748</t>
  </si>
  <si>
    <t>ORD004519</t>
  </si>
  <si>
    <t>ORD004520</t>
  </si>
  <si>
    <t>PROD6530</t>
  </si>
  <si>
    <t>ORD004521</t>
  </si>
  <si>
    <t>PROD2128</t>
  </si>
  <si>
    <t>ORD004522</t>
  </si>
  <si>
    <t>ORD004523</t>
  </si>
  <si>
    <t>PROD7091</t>
  </si>
  <si>
    <t>ORD004524</t>
  </si>
  <si>
    <t>ORD004525</t>
  </si>
  <si>
    <t>ORD004526</t>
  </si>
  <si>
    <t>PROD1152</t>
  </si>
  <si>
    <t>ORD004527</t>
  </si>
  <si>
    <t>ORD004528</t>
  </si>
  <si>
    <t>PROD2154</t>
  </si>
  <si>
    <t>ORD004529</t>
  </si>
  <si>
    <t>PROD5913</t>
  </si>
  <si>
    <t>ORD004530</t>
  </si>
  <si>
    <t>PROD6560</t>
  </si>
  <si>
    <t>ORD004531</t>
  </si>
  <si>
    <t>ORD004532</t>
  </si>
  <si>
    <t>PROD6795</t>
  </si>
  <si>
    <t>ORD004533</t>
  </si>
  <si>
    <t>jennifer.mccoy@outlook.com</t>
  </si>
  <si>
    <t>PROD2963</t>
  </si>
  <si>
    <t>ORD004534</t>
  </si>
  <si>
    <t>PROD5978</t>
  </si>
  <si>
    <t>ORD004535</t>
  </si>
  <si>
    <t>ORD004536</t>
  </si>
  <si>
    <t>PROD8937</t>
  </si>
  <si>
    <t>ORD004537</t>
  </si>
  <si>
    <t>PROD8565</t>
  </si>
  <si>
    <t>ORD004538</t>
  </si>
  <si>
    <t>ORD004539</t>
  </si>
  <si>
    <t>PROD3719</t>
  </si>
  <si>
    <t>ORD004540</t>
  </si>
  <si>
    <t>PROD9592</t>
  </si>
  <si>
    <t>ORD004541</t>
  </si>
  <si>
    <t>ORD004542</t>
  </si>
  <si>
    <t>PROD1400</t>
  </si>
  <si>
    <t>ORD004543</t>
  </si>
  <si>
    <t>PROD1928</t>
  </si>
  <si>
    <t>ORD004544</t>
  </si>
  <si>
    <t>PROD8149</t>
  </si>
  <si>
    <t>ORD004545</t>
  </si>
  <si>
    <t>PROD9746</t>
  </si>
  <si>
    <t>ORD004546</t>
  </si>
  <si>
    <t>ORD004547</t>
  </si>
  <si>
    <t>PROD5865</t>
  </si>
  <si>
    <t>ORD004548</t>
  </si>
  <si>
    <t>PROD8670</t>
  </si>
  <si>
    <t>ORD004549</t>
  </si>
  <si>
    <t>PROD6497</t>
  </si>
  <si>
    <t>ORD004550</t>
  </si>
  <si>
    <t>ORD004551</t>
  </si>
  <si>
    <t>PROD6190</t>
  </si>
  <si>
    <t>ORD004552</t>
  </si>
  <si>
    <t>PROD2129</t>
  </si>
  <si>
    <t>ORD004553</t>
  </si>
  <si>
    <t>PROD3000</t>
  </si>
  <si>
    <t>ORD004554</t>
  </si>
  <si>
    <t>PROD3569</t>
  </si>
  <si>
    <t>ORD004555</t>
  </si>
  <si>
    <t>PROD4195</t>
  </si>
  <si>
    <t>ORD004556</t>
  </si>
  <si>
    <t>PROD5705</t>
  </si>
  <si>
    <t>ORD004557</t>
  </si>
  <si>
    <t>PROD8611</t>
  </si>
  <si>
    <t>ORD004558</t>
  </si>
  <si>
    <t>PROD5535</t>
  </si>
  <si>
    <t>ORD004559</t>
  </si>
  <si>
    <t>PROD2811</t>
  </si>
  <si>
    <t>ORD004560</t>
  </si>
  <si>
    <t>ORD004561</t>
  </si>
  <si>
    <t>ORD004562</t>
  </si>
  <si>
    <t>steven.hall@yahoo.com</t>
  </si>
  <si>
    <t>ORD004563</t>
  </si>
  <si>
    <t>PROD5769</t>
  </si>
  <si>
    <t>ORD004564</t>
  </si>
  <si>
    <t>PROD5696</t>
  </si>
  <si>
    <t>ORD004565</t>
  </si>
  <si>
    <t>PROD1393</t>
  </si>
  <si>
    <t>ORD004566</t>
  </si>
  <si>
    <t>ORD004567</t>
  </si>
  <si>
    <t>PROD9057</t>
  </si>
  <si>
    <t>ORD004568</t>
  </si>
  <si>
    <t>PROD7343</t>
  </si>
  <si>
    <t>ORD004569</t>
  </si>
  <si>
    <t>PROD3605</t>
  </si>
  <si>
    <t>ORD004570</t>
  </si>
  <si>
    <t>ORD004571</t>
  </si>
  <si>
    <t>ORD004572</t>
  </si>
  <si>
    <t>ORD004573</t>
  </si>
  <si>
    <t>PROD1789</t>
  </si>
  <si>
    <t>ORD004574</t>
  </si>
  <si>
    <t>ORD004575</t>
  </si>
  <si>
    <t>PROD4691</t>
  </si>
  <si>
    <t>ORD004576</t>
  </si>
  <si>
    <t>PROD7711</t>
  </si>
  <si>
    <t>ORD004577</t>
  </si>
  <si>
    <t>ORD004578</t>
  </si>
  <si>
    <t>ORD004579</t>
  </si>
  <si>
    <t>ORD004580</t>
  </si>
  <si>
    <t>PROD2532</t>
  </si>
  <si>
    <t>ORD004581</t>
  </si>
  <si>
    <t>PROD6194</t>
  </si>
  <si>
    <t>ORD004582</t>
  </si>
  <si>
    <t>ORD004583</t>
  </si>
  <si>
    <t>ORD004584</t>
  </si>
  <si>
    <t>PROD7202</t>
  </si>
  <si>
    <t>ORD004585</t>
  </si>
  <si>
    <t>PROD3213</t>
  </si>
  <si>
    <t>ORD004586</t>
  </si>
  <si>
    <t>ORD004587</t>
  </si>
  <si>
    <t>PROD1952</t>
  </si>
  <si>
    <t>ORD004588</t>
  </si>
  <si>
    <t>ORD004589</t>
  </si>
  <si>
    <t>ORD004590</t>
  </si>
  <si>
    <t>ORD004591</t>
  </si>
  <si>
    <t>PROD7265</t>
  </si>
  <si>
    <t>ORD004592</t>
  </si>
  <si>
    <t>PROD7779</t>
  </si>
  <si>
    <t>ORD004593</t>
  </si>
  <si>
    <t>ORD004594</t>
  </si>
  <si>
    <t>ORD004595</t>
  </si>
  <si>
    <t>PROD8584</t>
  </si>
  <si>
    <t>ORD004596</t>
  </si>
  <si>
    <t>PROD3396</t>
  </si>
  <si>
    <t>ORD004597</t>
  </si>
  <si>
    <t>jeffery.simon@yahoo.com</t>
  </si>
  <si>
    <t>ORD004598</t>
  </si>
  <si>
    <t>ORD004599</t>
  </si>
  <si>
    <t>PROD1329</t>
  </si>
  <si>
    <t>ORD004600</t>
  </si>
  <si>
    <t>PROD8108</t>
  </si>
  <si>
    <t>ORD004601</t>
  </si>
  <si>
    <t>PROD5563</t>
  </si>
  <si>
    <t>ORD004602</t>
  </si>
  <si>
    <t>PROD8562</t>
  </si>
  <si>
    <t>ORD004603</t>
  </si>
  <si>
    <t>ORD004604</t>
  </si>
  <si>
    <t>PROD6127</t>
  </si>
  <si>
    <t>ORD004605</t>
  </si>
  <si>
    <t>ORD004606</t>
  </si>
  <si>
    <t>PROD1753</t>
  </si>
  <si>
    <t>ORD004607</t>
  </si>
  <si>
    <t>PROD9894</t>
  </si>
  <si>
    <t>ORD004608</t>
  </si>
  <si>
    <t>ORD004609</t>
  </si>
  <si>
    <t>PROD4428</t>
  </si>
  <si>
    <t>ORD004610</t>
  </si>
  <si>
    <t>ORD004611</t>
  </si>
  <si>
    <t>ORD004612</t>
  </si>
  <si>
    <t>PROD5614</t>
  </si>
  <si>
    <t>ORD004613</t>
  </si>
  <si>
    <t>ORD004614</t>
  </si>
  <si>
    <t>PROD3750</t>
  </si>
  <si>
    <t>ORD004615</t>
  </si>
  <si>
    <t>PROD2147</t>
  </si>
  <si>
    <t>ORD004616</t>
  </si>
  <si>
    <t>ORD004617</t>
  </si>
  <si>
    <t>ORD004618</t>
  </si>
  <si>
    <t>PROD6106</t>
  </si>
  <si>
    <t>ORD004619</t>
  </si>
  <si>
    <t>ORD004620</t>
  </si>
  <si>
    <t>PROD7153</t>
  </si>
  <si>
    <t>ORD004621</t>
  </si>
  <si>
    <t>ORD004622</t>
  </si>
  <si>
    <t>PROD8406</t>
  </si>
  <si>
    <t>ORD004623</t>
  </si>
  <si>
    <t>PROD5116</t>
  </si>
  <si>
    <t>ORD004624</t>
  </si>
  <si>
    <t>ORD004625</t>
  </si>
  <si>
    <t>PROD8948</t>
  </si>
  <si>
    <t>ORD004626</t>
  </si>
  <si>
    <t>PROD2027</t>
  </si>
  <si>
    <t>ORD004627</t>
  </si>
  <si>
    <t>PROD3062</t>
  </si>
  <si>
    <t>ORD004628</t>
  </si>
  <si>
    <t>ORD004629</t>
  </si>
  <si>
    <t>PROD4656</t>
  </si>
  <si>
    <t>ORD004630</t>
  </si>
  <si>
    <t>ORD004631</t>
  </si>
  <si>
    <t>PROD1494</t>
  </si>
  <si>
    <t>ORD004632</t>
  </si>
  <si>
    <t>ORD004633</t>
  </si>
  <si>
    <t>ORD004634</t>
  </si>
  <si>
    <t>ORD004635</t>
  </si>
  <si>
    <t>PROD9805</t>
  </si>
  <si>
    <t>ORD004636</t>
  </si>
  <si>
    <t>PROD2999</t>
  </si>
  <si>
    <t>ORD004637</t>
  </si>
  <si>
    <t>ORD004638</t>
  </si>
  <si>
    <t>PROD6702</t>
  </si>
  <si>
    <t>ORD004639</t>
  </si>
  <si>
    <t>ORD004640</t>
  </si>
  <si>
    <t>PROD2541</t>
  </si>
  <si>
    <t>ORD004641</t>
  </si>
  <si>
    <t>ORD004642</t>
  </si>
  <si>
    <t>ORD004643</t>
  </si>
  <si>
    <t>ORD004644</t>
  </si>
  <si>
    <t>PROD8214</t>
  </si>
  <si>
    <t>ORD004645</t>
  </si>
  <si>
    <t>ORD004646</t>
  </si>
  <si>
    <t>PROD6490</t>
  </si>
  <si>
    <t>ORD004647</t>
  </si>
  <si>
    <t>ORD004648</t>
  </si>
  <si>
    <t>ORD004649</t>
  </si>
  <si>
    <t>PROD3091</t>
  </si>
  <si>
    <t>ORD004650</t>
  </si>
  <si>
    <t>ORD004651</t>
  </si>
  <si>
    <t>ORD004652</t>
  </si>
  <si>
    <t>ORD004653</t>
  </si>
  <si>
    <t>PROD2234</t>
  </si>
  <si>
    <t>ORD004654</t>
  </si>
  <si>
    <t>PROD8911</t>
  </si>
  <si>
    <t>ORD004655</t>
  </si>
  <si>
    <t>PROD4342</t>
  </si>
  <si>
    <t>ORD004656</t>
  </si>
  <si>
    <t>PROD6561</t>
  </si>
  <si>
    <t>ORD004657</t>
  </si>
  <si>
    <t>ORD004658</t>
  </si>
  <si>
    <t>ORD004659</t>
  </si>
  <si>
    <t>PROD7349</t>
  </si>
  <si>
    <t>ORD004660</t>
  </si>
  <si>
    <t>PROD2285</t>
  </si>
  <si>
    <t>ORD004661</t>
  </si>
  <si>
    <t>PROD9994</t>
  </si>
  <si>
    <t>ORD004662</t>
  </si>
  <si>
    <t>PROD7086</t>
  </si>
  <si>
    <t>ORD004663</t>
  </si>
  <si>
    <t>PROD8130</t>
  </si>
  <si>
    <t>ORD004664</t>
  </si>
  <si>
    <t>ORD004665</t>
  </si>
  <si>
    <t>ORD004666</t>
  </si>
  <si>
    <t>PROD5725</t>
  </si>
  <si>
    <t>ORD004667</t>
  </si>
  <si>
    <t>PROD9514</t>
  </si>
  <si>
    <t>ORD004668</t>
  </si>
  <si>
    <t>ORD004669</t>
  </si>
  <si>
    <t>ORD004670</t>
  </si>
  <si>
    <t>ORD004671</t>
  </si>
  <si>
    <t>PROD2668</t>
  </si>
  <si>
    <t>ORD004672</t>
  </si>
  <si>
    <t>ORD004673</t>
  </si>
  <si>
    <t>PROD7494</t>
  </si>
  <si>
    <t>ORD004674</t>
  </si>
  <si>
    <t>PROD6154</t>
  </si>
  <si>
    <t>ORD004675</t>
  </si>
  <si>
    <t>PROD5717</t>
  </si>
  <si>
    <t>ORD004676</t>
  </si>
  <si>
    <t>PROD3270</t>
  </si>
  <si>
    <t>ORD004677</t>
  </si>
  <si>
    <t>ORD004678</t>
  </si>
  <si>
    <t>PROD8822</t>
  </si>
  <si>
    <t>ORD004679</t>
  </si>
  <si>
    <t>PROD6429</t>
  </si>
  <si>
    <t>ORD004680</t>
  </si>
  <si>
    <t>PROD5699</t>
  </si>
  <si>
    <t>ORD004681</t>
  </si>
  <si>
    <t>ORD004682</t>
  </si>
  <si>
    <t>PROD9729</t>
  </si>
  <si>
    <t>ORD004683</t>
  </si>
  <si>
    <t>PROD6279</t>
  </si>
  <si>
    <t>ORD004684</t>
  </si>
  <si>
    <t>ORD004685</t>
  </si>
  <si>
    <t>PROD4318</t>
  </si>
  <si>
    <t>ORD004686</t>
  </si>
  <si>
    <t>ORD004687</t>
  </si>
  <si>
    <t>ORD004688</t>
  </si>
  <si>
    <t>PROD1975</t>
  </si>
  <si>
    <t>ORD004689</t>
  </si>
  <si>
    <t>PROD5160</t>
  </si>
  <si>
    <t>ORD004690</t>
  </si>
  <si>
    <t>ORD004691</t>
  </si>
  <si>
    <t>ORD004692</t>
  </si>
  <si>
    <t>ORD004693</t>
  </si>
  <si>
    <t>PROD6602</t>
  </si>
  <si>
    <t>ORD004694</t>
  </si>
  <si>
    <t>ORD004695</t>
  </si>
  <si>
    <t>PROD8980</t>
  </si>
  <si>
    <t>ORD004696</t>
  </si>
  <si>
    <t>PROD6678</t>
  </si>
  <si>
    <t>ORD004697</t>
  </si>
  <si>
    <t>ORD004698</t>
  </si>
  <si>
    <t>ORD004699</t>
  </si>
  <si>
    <t>ORD004700</t>
  </si>
  <si>
    <t>ORD004701</t>
  </si>
  <si>
    <t>ORD004702</t>
  </si>
  <si>
    <t>PROD9986</t>
  </si>
  <si>
    <t>ORD004703</t>
  </si>
  <si>
    <t>PROD6463</t>
  </si>
  <si>
    <t>ORD004704</t>
  </si>
  <si>
    <t>PROD4287</t>
  </si>
  <si>
    <t>ORD004705</t>
  </si>
  <si>
    <t>PROD7806</t>
  </si>
  <si>
    <t>ORD004706</t>
  </si>
  <si>
    <t>ORD004707</t>
  </si>
  <si>
    <t>PROD5148</t>
  </si>
  <si>
    <t>ORD004708</t>
  </si>
  <si>
    <t>ORD004709</t>
  </si>
  <si>
    <t>PROD1091</t>
  </si>
  <si>
    <t>ORD004710</t>
  </si>
  <si>
    <t>ORD004711</t>
  </si>
  <si>
    <t>PROD9420</t>
  </si>
  <si>
    <t>ORD004712</t>
  </si>
  <si>
    <t>PROD3951</t>
  </si>
  <si>
    <t>ORD004713</t>
  </si>
  <si>
    <t>PROD9878</t>
  </si>
  <si>
    <t>ORD004714</t>
  </si>
  <si>
    <t>PROD1818</t>
  </si>
  <si>
    <t>ORD004715</t>
  </si>
  <si>
    <t>PROD6146</t>
  </si>
  <si>
    <t>ORD004716</t>
  </si>
  <si>
    <t>PROD5803</t>
  </si>
  <si>
    <t>ORD004717</t>
  </si>
  <si>
    <t>PROD6592</t>
  </si>
  <si>
    <t>ORD004718</t>
  </si>
  <si>
    <t>PROD6796</t>
  </si>
  <si>
    <t>ORD004719</t>
  </si>
  <si>
    <t>ORD004720</t>
  </si>
  <si>
    <t>ORD004721</t>
  </si>
  <si>
    <t>PROD3015</t>
  </si>
  <si>
    <t>ORD004722</t>
  </si>
  <si>
    <t>PROD5752</t>
  </si>
  <si>
    <t>ORD004723</t>
  </si>
  <si>
    <t>ORD004724</t>
  </si>
  <si>
    <t>ORD004725</t>
  </si>
  <si>
    <t>PROD5932</t>
  </si>
  <si>
    <t>ORD004726</t>
  </si>
  <si>
    <t>PROD2265</t>
  </si>
  <si>
    <t>ORD004727</t>
  </si>
  <si>
    <t>PROD1571</t>
  </si>
  <si>
    <t>ORD004728</t>
  </si>
  <si>
    <t>PROD5113</t>
  </si>
  <si>
    <t>ORD004729</t>
  </si>
  <si>
    <t>PROD1593</t>
  </si>
  <si>
    <t>ORD004730</t>
  </si>
  <si>
    <t>ORD004731</t>
  </si>
  <si>
    <t>ORD004732</t>
  </si>
  <si>
    <t>PROD5340</t>
  </si>
  <si>
    <t>ORD004733</t>
  </si>
  <si>
    <t>PROD9577</t>
  </si>
  <si>
    <t>ORD004734</t>
  </si>
  <si>
    <t>PROD2487</t>
  </si>
  <si>
    <t>ORD004735</t>
  </si>
  <si>
    <t>PROD6002</t>
  </si>
  <si>
    <t>ORD004736</t>
  </si>
  <si>
    <t>ORD004737</t>
  </si>
  <si>
    <t>ORD004738</t>
  </si>
  <si>
    <t>PROD2912</t>
  </si>
  <si>
    <t>ORD004739</t>
  </si>
  <si>
    <t>ORD004740</t>
  </si>
  <si>
    <t>PROD3751</t>
  </si>
  <si>
    <t>ORD004741</t>
  </si>
  <si>
    <t>PROD3513</t>
  </si>
  <si>
    <t>ORD004742</t>
  </si>
  <si>
    <t>ORD004743</t>
  </si>
  <si>
    <t>PROD2288</t>
  </si>
  <si>
    <t>ORD004744</t>
  </si>
  <si>
    <t>ORD004745</t>
  </si>
  <si>
    <t>ORD004746</t>
  </si>
  <si>
    <t>ORD004747</t>
  </si>
  <si>
    <t>PROD3109</t>
  </si>
  <si>
    <t>ORD004748</t>
  </si>
  <si>
    <t>PROD1649</t>
  </si>
  <si>
    <t>ORD004749</t>
  </si>
  <si>
    <t>ORD004750</t>
  </si>
  <si>
    <t>ORD004751</t>
  </si>
  <si>
    <t>ORD004752</t>
  </si>
  <si>
    <t>ORD004753</t>
  </si>
  <si>
    <t>PROD4537</t>
  </si>
  <si>
    <t>ORD004754</t>
  </si>
  <si>
    <t>PROD7114</t>
  </si>
  <si>
    <t>ORD004755</t>
  </si>
  <si>
    <t>ORD004756</t>
  </si>
  <si>
    <t>PROD4623</t>
  </si>
  <si>
    <t>ORD004757</t>
  </si>
  <si>
    <t>PROD8821</t>
  </si>
  <si>
    <t>ORD004758</t>
  </si>
  <si>
    <t>PROD1405</t>
  </si>
  <si>
    <t>ORD004759</t>
  </si>
  <si>
    <t>ORD004760</t>
  </si>
  <si>
    <t>ORD004761</t>
  </si>
  <si>
    <t>PROD1044</t>
  </si>
  <si>
    <t>ORD004762</t>
  </si>
  <si>
    <t>ORD004763</t>
  </si>
  <si>
    <t>ORD004764</t>
  </si>
  <si>
    <t>PROD7106</t>
  </si>
  <si>
    <t>ORD004765</t>
  </si>
  <si>
    <t>PROD6913</t>
  </si>
  <si>
    <t>ORD004766</t>
  </si>
  <si>
    <t>PROD5107</t>
  </si>
  <si>
    <t>ORD004767</t>
  </si>
  <si>
    <t>ORD004768</t>
  </si>
  <si>
    <t>PROD7395</t>
  </si>
  <si>
    <t>ORD004769</t>
  </si>
  <si>
    <t>ORD004770</t>
  </si>
  <si>
    <t>ORD004771</t>
  </si>
  <si>
    <t>PROD7992</t>
  </si>
  <si>
    <t>ORD004772</t>
  </si>
  <si>
    <t>PROD4755</t>
  </si>
  <si>
    <t>ORD004773</t>
  </si>
  <si>
    <t>ORD004774</t>
  </si>
  <si>
    <t>PROD9943</t>
  </si>
  <si>
    <t>ORD004775</t>
  </si>
  <si>
    <t>PROD2346</t>
  </si>
  <si>
    <t>ORD004776</t>
  </si>
  <si>
    <t>ORD004777</t>
  </si>
  <si>
    <t>PROD3863</t>
  </si>
  <si>
    <t>ORD004778</t>
  </si>
  <si>
    <t>ORD004779</t>
  </si>
  <si>
    <t>PROD3499</t>
  </si>
  <si>
    <t>ORD004780</t>
  </si>
  <si>
    <t>PROD3584</t>
  </si>
  <si>
    <t>ORD004781</t>
  </si>
  <si>
    <t>PROD3511</t>
  </si>
  <si>
    <t>ORD004782</t>
  </si>
  <si>
    <t>ORD004783</t>
  </si>
  <si>
    <t>PROD5887</t>
  </si>
  <si>
    <t>ORD004784</t>
  </si>
  <si>
    <t>PROD1173</t>
  </si>
  <si>
    <t>ORD004785</t>
  </si>
  <si>
    <t>PROD4130</t>
  </si>
  <si>
    <t>ORD004786</t>
  </si>
  <si>
    <t>PROD5402</t>
  </si>
  <si>
    <t>ORD004787</t>
  </si>
  <si>
    <t>ORD004788</t>
  </si>
  <si>
    <t>PROD8660</t>
  </si>
  <si>
    <t>ORD004789</t>
  </si>
  <si>
    <t>ORD004790</t>
  </si>
  <si>
    <t>ORD004791</t>
  </si>
  <si>
    <t>ORD004792</t>
  </si>
  <si>
    <t>PROD3333</t>
  </si>
  <si>
    <t>ORD004793</t>
  </si>
  <si>
    <t>ORD004794</t>
  </si>
  <si>
    <t>ORD004795</t>
  </si>
  <si>
    <t>PROD1700</t>
  </si>
  <si>
    <t>ORD004796</t>
  </si>
  <si>
    <t>ORD004797</t>
  </si>
  <si>
    <t>PROD1399</t>
  </si>
  <si>
    <t>ORD004798</t>
  </si>
  <si>
    <t>PROD8649</t>
  </si>
  <si>
    <t>ORD004799</t>
  </si>
  <si>
    <t>ORD004800</t>
  </si>
  <si>
    <t>PROD5345</t>
  </si>
  <si>
    <t>ORD004801</t>
  </si>
  <si>
    <t>PROD4235</t>
  </si>
  <si>
    <t>ORD004802</t>
  </si>
  <si>
    <t>PROD7115</t>
  </si>
  <si>
    <t>ORD004803</t>
  </si>
  <si>
    <t>PROD8385</t>
  </si>
  <si>
    <t>ORD004804</t>
  </si>
  <si>
    <t>ORD004805</t>
  </si>
  <si>
    <t>PROD2582</t>
  </si>
  <si>
    <t>ORD004806</t>
  </si>
  <si>
    <t>PROD1699</t>
  </si>
  <si>
    <t>ORD004807</t>
  </si>
  <si>
    <t>ORD004808</t>
  </si>
  <si>
    <t>PROD5348</t>
  </si>
  <si>
    <t>ORD004809</t>
  </si>
  <si>
    <t>ORD004810</t>
  </si>
  <si>
    <t>ORD004811</t>
  </si>
  <si>
    <t>ORD004812</t>
  </si>
  <si>
    <t>PROD9757</t>
  </si>
  <si>
    <t>ORD004813</t>
  </si>
  <si>
    <t>ORD004814</t>
  </si>
  <si>
    <t>PROD7229</t>
  </si>
  <si>
    <t>ORD004815</t>
  </si>
  <si>
    <t>PROD7763</t>
  </si>
  <si>
    <t>ORD004816</t>
  </si>
  <si>
    <t>PROD9567</t>
  </si>
  <si>
    <t>ORD004817</t>
  </si>
  <si>
    <t>PROD9620</t>
  </si>
  <si>
    <t>ORD004818</t>
  </si>
  <si>
    <t>PROD9743</t>
  </si>
  <si>
    <t>ORD004819</t>
  </si>
  <si>
    <t>ORD004820</t>
  </si>
  <si>
    <t>PROD4637</t>
  </si>
  <si>
    <t>ORD004821</t>
  </si>
  <si>
    <t>ORD004822</t>
  </si>
  <si>
    <t>PROD9177</t>
  </si>
  <si>
    <t>ORD004823</t>
  </si>
  <si>
    <t>ORD004824</t>
  </si>
  <si>
    <t>PROD3729</t>
  </si>
  <si>
    <t>ORD004825</t>
  </si>
  <si>
    <t>PROD4915</t>
  </si>
  <si>
    <t>ORD004826</t>
  </si>
  <si>
    <t>ORD004827</t>
  </si>
  <si>
    <t>ORD004828</t>
  </si>
  <si>
    <t>ORD004829</t>
  </si>
  <si>
    <t>PROD2468</t>
  </si>
  <si>
    <t>ORD004830</t>
  </si>
  <si>
    <t>ORD004831</t>
  </si>
  <si>
    <t>ORD004832</t>
  </si>
  <si>
    <t>PROD5157</t>
  </si>
  <si>
    <t>ORD004833</t>
  </si>
  <si>
    <t>ORD004834</t>
  </si>
  <si>
    <t>PROD9343</t>
  </si>
  <si>
    <t>ORD004835</t>
  </si>
  <si>
    <t>PROD4982</t>
  </si>
  <si>
    <t>ORD004836</t>
  </si>
  <si>
    <t>PROD1804</t>
  </si>
  <si>
    <t>ORD004837</t>
  </si>
  <si>
    <t>PROD3267</t>
  </si>
  <si>
    <t>ORD004838</t>
  </si>
  <si>
    <t>PROD3926</t>
  </si>
  <si>
    <t>ORD004839</t>
  </si>
  <si>
    <t>PROD1569</t>
  </si>
  <si>
    <t>ORD004840</t>
  </si>
  <si>
    <t>ORD004841</t>
  </si>
  <si>
    <t>PROD6140</t>
  </si>
  <si>
    <t>ORD004842</t>
  </si>
  <si>
    <t>PROD2158</t>
  </si>
  <si>
    <t>ORD004843</t>
  </si>
  <si>
    <t>ORD004844</t>
  </si>
  <si>
    <t>ORD004845</t>
  </si>
  <si>
    <t>PROD4706</t>
  </si>
  <si>
    <t>ORD004846</t>
  </si>
  <si>
    <t>PROD3816</t>
  </si>
  <si>
    <t>ORD004847</t>
  </si>
  <si>
    <t>ORD004848</t>
  </si>
  <si>
    <t>PROD5902</t>
  </si>
  <si>
    <t>ORD004849</t>
  </si>
  <si>
    <t>PROD5244</t>
  </si>
  <si>
    <t>ORD004850</t>
  </si>
  <si>
    <t>ORD004851</t>
  </si>
  <si>
    <t>PROD7745</t>
  </si>
  <si>
    <t>ORD004852</t>
  </si>
  <si>
    <t>PROD8073</t>
  </si>
  <si>
    <t>ORD004853</t>
  </si>
  <si>
    <t>ORD004854</t>
  </si>
  <si>
    <t>ORD004855</t>
  </si>
  <si>
    <t>PROD3820</t>
  </si>
  <si>
    <t>ORD004856</t>
  </si>
  <si>
    <t>PROD3332</t>
  </si>
  <si>
    <t>ORD004857</t>
  </si>
  <si>
    <t>PROD8826</t>
  </si>
  <si>
    <t>ORD004858</t>
  </si>
  <si>
    <t>PROD9509</t>
  </si>
  <si>
    <t>ORD004859</t>
  </si>
  <si>
    <t>PROD5930</t>
  </si>
  <si>
    <t>ORD004860</t>
  </si>
  <si>
    <t>PROD1851</t>
  </si>
  <si>
    <t>ORD004861</t>
  </si>
  <si>
    <t>PROD4970</t>
  </si>
  <si>
    <t>ORD004862</t>
  </si>
  <si>
    <t>PROD7309</t>
  </si>
  <si>
    <t>ORD004863</t>
  </si>
  <si>
    <t>ORD004864</t>
  </si>
  <si>
    <t>ORD004865</t>
  </si>
  <si>
    <t>PROD5159</t>
  </si>
  <si>
    <t>ORD004866</t>
  </si>
  <si>
    <t>ORD004867</t>
  </si>
  <si>
    <t>ORD004868</t>
  </si>
  <si>
    <t>ORD004869</t>
  </si>
  <si>
    <t>PROD5785</t>
  </si>
  <si>
    <t>ORD004870</t>
  </si>
  <si>
    <t>PROD4882</t>
  </si>
  <si>
    <t>ORD004871</t>
  </si>
  <si>
    <t>ORD004872</t>
  </si>
  <si>
    <t>ORD004873</t>
  </si>
  <si>
    <t>ORD004874</t>
  </si>
  <si>
    <t>PROD4902</t>
  </si>
  <si>
    <t>ORD004875</t>
  </si>
  <si>
    <t>PROD5507</t>
  </si>
  <si>
    <t>ORD004876</t>
  </si>
  <si>
    <t>ORD004877</t>
  </si>
  <si>
    <t>ORD004878</t>
  </si>
  <si>
    <t>PROD6813</t>
  </si>
  <si>
    <t>ORD004879</t>
  </si>
  <si>
    <t>PROD5136</t>
  </si>
  <si>
    <t>ORD004880</t>
  </si>
  <si>
    <t>PROD6433</t>
  </si>
  <si>
    <t>ORD004881</t>
  </si>
  <si>
    <t>PROD2059</t>
  </si>
  <si>
    <t>ORD004882</t>
  </si>
  <si>
    <t>ORD004883</t>
  </si>
  <si>
    <t>PROD3977</t>
  </si>
  <si>
    <t>ORD004884</t>
  </si>
  <si>
    <t>PROD2191</t>
  </si>
  <si>
    <t>ORD004885</t>
  </si>
  <si>
    <t>PROD2414</t>
  </si>
  <si>
    <t>ORD004886</t>
  </si>
  <si>
    <t>ORD004887</t>
  </si>
  <si>
    <t>PROD7948</t>
  </si>
  <si>
    <t>ORD004888</t>
  </si>
  <si>
    <t>PROD5958</t>
  </si>
  <si>
    <t>ORD004889</t>
  </si>
  <si>
    <t>PROD7404</t>
  </si>
  <si>
    <t>ORD004890</t>
  </si>
  <si>
    <t>PROD4407</t>
  </si>
  <si>
    <t>ORD004891</t>
  </si>
  <si>
    <t>PROD6284</t>
  </si>
  <si>
    <t>ORD004892</t>
  </si>
  <si>
    <t>PROD3756</t>
  </si>
  <si>
    <t>ORD004893</t>
  </si>
  <si>
    <t>PROD9528</t>
  </si>
  <si>
    <t>ORD004894</t>
  </si>
  <si>
    <t>PROD2322</t>
  </si>
  <si>
    <t>ORD004895</t>
  </si>
  <si>
    <t>ORD004896</t>
  </si>
  <si>
    <t>ORD004897</t>
  </si>
  <si>
    <t>PROD1191</t>
  </si>
  <si>
    <t>ORD004898</t>
  </si>
  <si>
    <t>PROD9269</t>
  </si>
  <si>
    <t>ORD004899</t>
  </si>
  <si>
    <t>PROD6272</t>
  </si>
  <si>
    <t>ORD004900</t>
  </si>
  <si>
    <t>PROD8818</t>
  </si>
  <si>
    <t>ORD004901</t>
  </si>
  <si>
    <t>ORD004902</t>
  </si>
  <si>
    <t>PROD4047</t>
  </si>
  <si>
    <t>ORD004903</t>
  </si>
  <si>
    <t>PROD3331</t>
  </si>
  <si>
    <t>ORD004904</t>
  </si>
  <si>
    <t>ORD004905</t>
  </si>
  <si>
    <t>ORD004906</t>
  </si>
  <si>
    <t>PROD7166</t>
  </si>
  <si>
    <t>ORD004907</t>
  </si>
  <si>
    <t>PROD8654</t>
  </si>
  <si>
    <t>ORD004908</t>
  </si>
  <si>
    <t>ORD004909</t>
  </si>
  <si>
    <t>PROD6673</t>
  </si>
  <si>
    <t>ORD004910</t>
  </si>
  <si>
    <t>PROD1595</t>
  </si>
  <si>
    <t>ORD004911</t>
  </si>
  <si>
    <t>PROD5810</t>
  </si>
  <si>
    <t>ORD004912</t>
  </si>
  <si>
    <t>ORD004913</t>
  </si>
  <si>
    <t>PROD9069</t>
  </si>
  <si>
    <t>ORD004914</t>
  </si>
  <si>
    <t>PROD2554</t>
  </si>
  <si>
    <t>ORD004915</t>
  </si>
  <si>
    <t>PROD7921</t>
  </si>
  <si>
    <t>ORD004916</t>
  </si>
  <si>
    <t>ORD004917</t>
  </si>
  <si>
    <t>ORD004918</t>
  </si>
  <si>
    <t>ORD004919</t>
  </si>
  <si>
    <t>PROD3925</t>
  </si>
  <si>
    <t>ORD004920</t>
  </si>
  <si>
    <t>PROD2163</t>
  </si>
  <si>
    <t>ORD004921</t>
  </si>
  <si>
    <t>PROD8763</t>
  </si>
  <si>
    <t>ORD004922</t>
  </si>
  <si>
    <t>PROD5493</t>
  </si>
  <si>
    <t>ORD004923</t>
  </si>
  <si>
    <t>ORD004924</t>
  </si>
  <si>
    <t>PROD3404</t>
  </si>
  <si>
    <t>ORD004925</t>
  </si>
  <si>
    <t>ORD004926</t>
  </si>
  <si>
    <t>ORD004927</t>
  </si>
  <si>
    <t>PROD5791</t>
  </si>
  <si>
    <t>ORD004928</t>
  </si>
  <si>
    <t>PROD5320</t>
  </si>
  <si>
    <t>ORD004929</t>
  </si>
  <si>
    <t>PROD5115</t>
  </si>
  <si>
    <t>ORD004930</t>
  </si>
  <si>
    <t>ORD004931</t>
  </si>
  <si>
    <t>PROD8628</t>
  </si>
  <si>
    <t>ORD004932</t>
  </si>
  <si>
    <t>ORD004933</t>
  </si>
  <si>
    <t>PROD6876</t>
  </si>
  <si>
    <t>ORD004934</t>
  </si>
  <si>
    <t>PROD2388</t>
  </si>
  <si>
    <t>ORD004935</t>
  </si>
  <si>
    <t>PROD5033</t>
  </si>
  <si>
    <t>ORD004936</t>
  </si>
  <si>
    <t>PROD9974</t>
  </si>
  <si>
    <t>ORD004937</t>
  </si>
  <si>
    <t>PROD5176</t>
  </si>
  <si>
    <t>ORD004938</t>
  </si>
  <si>
    <t>PROD5884</t>
  </si>
  <si>
    <t>ORD004939</t>
  </si>
  <si>
    <t>ORD004940</t>
  </si>
  <si>
    <t>PROD8461</t>
  </si>
  <si>
    <t>ORD004941</t>
  </si>
  <si>
    <t>ORD004942</t>
  </si>
  <si>
    <t>PROD6423</t>
  </si>
  <si>
    <t>ORD004943</t>
  </si>
  <si>
    <t>PROD1068</t>
  </si>
  <si>
    <t>ORD004944</t>
  </si>
  <si>
    <t>PROD4898</t>
  </si>
  <si>
    <t>ORD004945</t>
  </si>
  <si>
    <t>ORD004946</t>
  </si>
  <si>
    <t>PROD1450</t>
  </si>
  <si>
    <t>ORD004947</t>
  </si>
  <si>
    <t>PROD1257</t>
  </si>
  <si>
    <t>ORD004948</t>
  </si>
  <si>
    <t>ORD004949</t>
  </si>
  <si>
    <t>PROD2014</t>
  </si>
  <si>
    <t>ORD004950</t>
  </si>
  <si>
    <t>PROD8273</t>
  </si>
  <si>
    <t>ORD004951</t>
  </si>
  <si>
    <t>PROD6274</t>
  </si>
  <si>
    <t>ORD004952</t>
  </si>
  <si>
    <t>PROD2380</t>
  </si>
  <si>
    <t>ORD004953</t>
  </si>
  <si>
    <t>ORD004954</t>
  </si>
  <si>
    <t>ORD004955</t>
  </si>
  <si>
    <t>PROD9968</t>
  </si>
  <si>
    <t>ORD004956</t>
  </si>
  <si>
    <t>PROD1543</t>
  </si>
  <si>
    <t>ORD004957</t>
  </si>
  <si>
    <t>ORD004958</t>
  </si>
  <si>
    <t>ORD004959</t>
  </si>
  <si>
    <t>PROD5313</t>
  </si>
  <si>
    <t>ORD004960</t>
  </si>
  <si>
    <t>PROD1954</t>
  </si>
  <si>
    <t>ORD004961</t>
  </si>
  <si>
    <t>PROD8061</t>
  </si>
  <si>
    <t>ORD004962</t>
  </si>
  <si>
    <t>PROD5486</t>
  </si>
  <si>
    <t>ORD004963</t>
  </si>
  <si>
    <t>PROD5406</t>
  </si>
  <si>
    <t>ORD004964</t>
  </si>
  <si>
    <t>PROD5316</t>
  </si>
  <si>
    <t>ORD004965</t>
  </si>
  <si>
    <t>PROD7403</t>
  </si>
  <si>
    <t>ORD004966</t>
  </si>
  <si>
    <t>PROD7728</t>
  </si>
  <si>
    <t>ORD004967</t>
  </si>
  <si>
    <t>PROD1066</t>
  </si>
  <si>
    <t>ORD004968</t>
  </si>
  <si>
    <t>ORD004969</t>
  </si>
  <si>
    <t>PROD4420</t>
  </si>
  <si>
    <t>ORD004970</t>
  </si>
  <si>
    <t>PROD6691</t>
  </si>
  <si>
    <t>ORD004971</t>
  </si>
  <si>
    <t>PROD2111</t>
  </si>
  <si>
    <t>ORD004972</t>
  </si>
  <si>
    <t>PROD6208</t>
  </si>
  <si>
    <t>ORD004973</t>
  </si>
  <si>
    <t>ORD004974</t>
  </si>
  <si>
    <t>ORD004975</t>
  </si>
  <si>
    <t>ORD004976</t>
  </si>
  <si>
    <t>PROD6653</t>
  </si>
  <si>
    <t>ORD004977</t>
  </si>
  <si>
    <t>ORD004978</t>
  </si>
  <si>
    <t>PROD4069</t>
  </si>
  <si>
    <t>ORD004979</t>
  </si>
  <si>
    <t>PROD1875</t>
  </si>
  <si>
    <t>ORD004980</t>
  </si>
  <si>
    <t>PROD6485</t>
  </si>
  <si>
    <t>ORD004981</t>
  </si>
  <si>
    <t>PROD2832</t>
  </si>
  <si>
    <t>ORD004982</t>
  </si>
  <si>
    <t>ORD004983</t>
  </si>
  <si>
    <t>ORD004984</t>
  </si>
  <si>
    <t>ORD004985</t>
  </si>
  <si>
    <t>PROD6207</t>
  </si>
  <si>
    <t>ORD004986</t>
  </si>
  <si>
    <t>PROD3527</t>
  </si>
  <si>
    <t>ORD004987</t>
  </si>
  <si>
    <t>ORD004988</t>
  </si>
  <si>
    <t>PROD8032</t>
  </si>
  <si>
    <t>ORD004989</t>
  </si>
  <si>
    <t>ORD004990</t>
  </si>
  <si>
    <t>ORD004991</t>
  </si>
  <si>
    <t>PROD9390</t>
  </si>
  <si>
    <t>ORD004992</t>
  </si>
  <si>
    <t>PROD8322</t>
  </si>
  <si>
    <t>ORD004993</t>
  </si>
  <si>
    <t>ORD004994</t>
  </si>
  <si>
    <t>PROD4624</t>
  </si>
  <si>
    <t>ORD004995</t>
  </si>
  <si>
    <t>ORD004996</t>
  </si>
  <si>
    <t>ORD004997</t>
  </si>
  <si>
    <t>PROD8324</t>
  </si>
  <si>
    <t>ORD004998</t>
  </si>
  <si>
    <t>PROD9570</t>
  </si>
  <si>
    <t>ORD004999</t>
  </si>
  <si>
    <t>ORD005000</t>
  </si>
  <si>
    <t>Order_Day</t>
  </si>
  <si>
    <t>Row Labels</t>
  </si>
  <si>
    <t>Grand Total</t>
  </si>
  <si>
    <t>Sum of Quantity</t>
  </si>
  <si>
    <t>Sum of Total_Price</t>
  </si>
  <si>
    <t>Top Selling Product</t>
  </si>
  <si>
    <t>Total Quantity Sold</t>
  </si>
  <si>
    <t>Total Revenue</t>
  </si>
  <si>
    <t>May</t>
  </si>
  <si>
    <t>Order_Month</t>
  </si>
  <si>
    <t>January</t>
  </si>
  <si>
    <t>February</t>
  </si>
  <si>
    <t>March</t>
  </si>
  <si>
    <t>April</t>
  </si>
  <si>
    <t>June</t>
  </si>
  <si>
    <t>July</t>
  </si>
  <si>
    <t>August</t>
  </si>
  <si>
    <t>September</t>
  </si>
  <si>
    <t>October</t>
  </si>
  <si>
    <t>November</t>
  </si>
  <si>
    <t>December</t>
  </si>
  <si>
    <t>Least Selling Product</t>
  </si>
  <si>
    <t>Sum of Profit</t>
  </si>
  <si>
    <t>Profit Margin</t>
  </si>
  <si>
    <t>State</t>
  </si>
  <si>
    <t>Revenue</t>
  </si>
  <si>
    <t>Sum of Profit Margin</t>
  </si>
  <si>
    <t>Products</t>
  </si>
  <si>
    <t>Count of Order_ID</t>
  </si>
  <si>
    <t>Preferred Payment menthod</t>
  </si>
  <si>
    <t>Average of Delivery_Time_Days</t>
  </si>
  <si>
    <t>Delivery Status</t>
  </si>
  <si>
    <t>Order_Year</t>
  </si>
  <si>
    <t>No delivery</t>
  </si>
  <si>
    <t>`</t>
  </si>
  <si>
    <t>Delay</t>
  </si>
  <si>
    <t>On-time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</si>
</sst>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quot;$&quot;#,##0"/>
    <numFmt numFmtId="165" formatCode="_(* #,##0_);_(* \(#,##0\);_(* &quot;-&quot;??_);_(@_)"/>
  </numFmts>
  <fonts count="3" x14ac:knownFonts="1">
    <font>
      <sz val="11"/>
      <color theme="1"/>
      <name val="Calibri"/>
      <family val="2"/>
      <scheme val="minor"/>
    </font>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374151"/>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1" applyNumberFormat="1" applyFont="1"/>
    <xf numFmtId="9" fontId="0" fillId="0" borderId="0" xfId="2" applyFont="1"/>
    <xf numFmtId="9" fontId="0" fillId="0" borderId="0" xfId="0" applyNumberFormat="1"/>
    <xf numFmtId="2" fontId="0" fillId="0" borderId="0" xfId="0" applyNumberFormat="1"/>
    <xf numFmtId="3" fontId="0" fillId="0" borderId="0" xfId="0" applyNumberFormat="1"/>
    <xf numFmtId="0" fontId="2" fillId="2" borderId="0" xfId="0" applyFont="1" applyFill="1"/>
    <xf numFmtId="0" fontId="0" fillId="2" borderId="0" xfId="0" applyFill="1"/>
  </cellXfs>
  <cellStyles count="3">
    <cellStyle name="Comma" xfId="1" builtinId="3"/>
    <cellStyle name="Normal" xfId="0" builtinId="0"/>
    <cellStyle name="Percent" xfId="2" builtinId="5"/>
  </cellStyles>
  <dxfs count="53">
    <dxf>
      <numFmt numFmtId="164" formatCode="&quot;$&quot;#,##0"/>
    </dxf>
    <dxf>
      <numFmt numFmtId="3" formatCode="#,##0"/>
    </dxf>
    <dxf>
      <numFmt numFmtId="164" formatCode="&quot;$&quot;#,##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2" formatCode="0.00"/>
    </dxf>
    <dxf>
      <numFmt numFmtId="3" formatCode="#,##0"/>
    </dxf>
    <dxf>
      <numFmt numFmtId="2" formatCode="0.0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dxf>
    <dxf>
      <numFmt numFmtId="0" formatCode="General"/>
    </dxf>
    <dxf>
      <numFmt numFmtId="164" formatCode="&quot;$&quot;#,##0"/>
    </dxf>
    <dxf>
      <numFmt numFmtId="0" formatCode="General"/>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2" formatCode="0.00"/>
    </dxf>
    <dxf>
      <numFmt numFmtId="3" formatCode="#,##0"/>
    </dxf>
    <dxf>
      <numFmt numFmtId="2" formatCode="0.00"/>
    </dxf>
    <dxf>
      <numFmt numFmtId="164" formatCode="&quot;$&quot;#,##0"/>
    </dxf>
    <dxf>
      <font>
        <b val="0"/>
        <i val="0"/>
        <sz val="9"/>
        <color theme="1"/>
        <name val="Arial Black"/>
        <family val="2"/>
        <scheme val="none"/>
      </font>
      <fill>
        <patternFill>
          <bgColor theme="1" tint="0.34998626667073579"/>
        </patternFill>
      </fill>
    </dxf>
    <dxf>
      <font>
        <sz val="9"/>
        <name val="Arial Black"/>
        <family val="2"/>
        <scheme val="none"/>
      </font>
      <fill>
        <patternFill patternType="solid">
          <fgColor theme="0"/>
          <bgColor theme="0" tint="-0.14996795556505021"/>
        </patternFill>
      </fill>
      <border>
        <left style="thin">
          <color theme="1" tint="-0.499984740745262"/>
        </left>
        <right style="thin">
          <color theme="1" tint="-0.499984740745262"/>
        </right>
        <top style="thin">
          <color theme="1" tint="-0.499984740745262"/>
        </top>
        <bottom style="thin">
          <color theme="1" tint="-0.499984740745262"/>
        </bottom>
      </border>
    </dxf>
    <dxf>
      <font>
        <b/>
        <color theme="1"/>
      </font>
      <border>
        <bottom style="thin">
          <color theme="6"/>
        </bottom>
        <vertical/>
        <horizontal/>
      </border>
    </dxf>
    <dxf>
      <font>
        <color theme="1"/>
      </font>
      <fill>
        <patternFill patternType="solid">
          <bgColor rgb="FFE5E7EB"/>
        </patternFill>
      </fill>
      <border>
        <left style="thin">
          <color theme="6"/>
        </left>
        <right style="thin">
          <color theme="6"/>
        </right>
        <top style="thin">
          <color theme="6"/>
        </top>
        <bottom style="thin">
          <color theme="6"/>
        </bottom>
        <vertical/>
        <horizontal/>
      </border>
    </dxf>
    <dxf>
      <fill>
        <patternFill>
          <bgColor theme="0"/>
        </patternFill>
      </fill>
    </dxf>
    <dxf>
      <fill>
        <patternFill>
          <bgColor theme="1"/>
        </patternFill>
      </fill>
    </dxf>
  </dxfs>
  <tableStyles count="3" defaultTableStyle="TableStyleMedium2" defaultPivotStyle="PivotStyleLight16">
    <tableStyle name="Slicer Style 1" pivot="0" table="0" count="2" xr9:uid="{6F0289A6-AC0A-4681-889A-9BEA98B4727B}">
      <tableStyleElement type="wholeTable" dxfId="52"/>
      <tableStyleElement type="headerRow" dxfId="51"/>
    </tableStyle>
    <tableStyle name="SlicerStyleDark3 2" pivot="0" table="0" count="10" xr9:uid="{3F1827C3-604C-4CE6-9C3C-AED4981A3616}">
      <tableStyleElement type="wholeTable" dxfId="50"/>
      <tableStyleElement type="headerRow" dxfId="49"/>
    </tableStyle>
    <tableStyle name="Timeline Style 1" pivot="0" table="0" count="8" xr9:uid="{CC2FCB11-8D18-46CC-916E-776D41EE4C23}">
      <tableStyleElement type="wholeTable" dxfId="48"/>
      <tableStyleElement type="headerRow" dxfId="47"/>
    </tableStyle>
  </tableStyles>
  <colors>
    <mruColors>
      <color rgb="FF181B3C"/>
      <color rgb="FFFF65A0"/>
      <color rgb="FFFE0060"/>
      <color rgb="FFC295FD"/>
      <color rgb="FF7D1AFB"/>
      <color rgb="FFFE9D62"/>
      <color rgb="FFFE6206"/>
      <color rgb="FF5C1341"/>
      <color rgb="FF14173A"/>
      <color rgb="FFEB2DA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1" tint="0.24994659260841701"/>
            </patternFill>
          </fill>
        </dxf>
        <dxf>
          <fill>
            <patternFill patternType="solid">
              <fgColor theme="0"/>
              <bgColor theme="0"/>
            </patternFill>
          </fill>
        </dxf>
        <dxf>
          <font>
            <sz val="9"/>
            <color theme="1" tint="0.499984740745262"/>
          </font>
        </dxf>
        <dxf>
          <font>
            <sz val="9"/>
            <color theme="1" tint="0.499984740745262"/>
          </font>
        </dxf>
        <dxf>
          <font>
            <sz val="9"/>
            <color theme="1" tint="0.24994659260841701"/>
            <name val="Calibri"/>
            <family val="2"/>
            <scheme val="minor"/>
          </font>
        </dxf>
        <dxf>
          <font>
            <b val="0"/>
            <i val="0"/>
            <sz val="10"/>
            <color theme="1" tint="0.34998626667073579"/>
            <name val="Arial Black"/>
            <family val="2"/>
            <scheme val="none"/>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4.7559055118110233E-2"/>
          <c:w val="0.95684161962182535"/>
          <c:h val="0.90151549238163409"/>
        </c:manualLayout>
      </c:layout>
      <c:areaChart>
        <c:grouping val="standard"/>
        <c:varyColors val="0"/>
        <c:ser>
          <c:idx val="0"/>
          <c:order val="0"/>
          <c:tx>
            <c:strRef>
              <c:f>'product analysis'!$G$6</c:f>
              <c:strCache>
                <c:ptCount val="1"/>
                <c:pt idx="0">
                  <c:v>Total</c:v>
                </c:pt>
              </c:strCache>
            </c:strRef>
          </c:tx>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423921</c:v>
                </c:pt>
                <c:pt idx="1">
                  <c:v>389457</c:v>
                </c:pt>
                <c:pt idx="2">
                  <c:v>566091</c:v>
                </c:pt>
                <c:pt idx="3">
                  <c:v>720689</c:v>
                </c:pt>
                <c:pt idx="4">
                  <c:v>690125</c:v>
                </c:pt>
                <c:pt idx="5">
                  <c:v>816457</c:v>
                </c:pt>
                <c:pt idx="6">
                  <c:v>974312</c:v>
                </c:pt>
                <c:pt idx="7">
                  <c:v>852085</c:v>
                </c:pt>
                <c:pt idx="8">
                  <c:v>705729</c:v>
                </c:pt>
                <c:pt idx="9">
                  <c:v>723511</c:v>
                </c:pt>
                <c:pt idx="10">
                  <c:v>1356944</c:v>
                </c:pt>
                <c:pt idx="11">
                  <c:v>2662157</c:v>
                </c:pt>
              </c:numCache>
            </c:numRef>
          </c:val>
          <c:extLst>
            <c:ext xmlns:c16="http://schemas.microsoft.com/office/drawing/2014/chart" uri="{C3380CC4-5D6E-409C-BE32-E72D297353CC}">
              <c16:uniqueId val="{00000000-C892-4F8F-9985-DC994A26EC0E}"/>
            </c:ext>
          </c:extLst>
        </c:ser>
        <c:dLbls>
          <c:showLegendKey val="0"/>
          <c:showVal val="0"/>
          <c:showCatName val="0"/>
          <c:showSerName val="0"/>
          <c:showPercent val="0"/>
          <c:showBubbleSize val="0"/>
        </c:dLbls>
        <c:axId val="1285545376"/>
        <c:axId val="1285543712"/>
      </c:areaChart>
      <c:catAx>
        <c:axId val="1285545376"/>
        <c:scaling>
          <c:orientation val="minMax"/>
        </c:scaling>
        <c:delete val="1"/>
        <c:axPos val="b"/>
        <c:numFmt formatCode="General" sourceLinked="1"/>
        <c:majorTickMark val="none"/>
        <c:minorTickMark val="none"/>
        <c:tickLblPos val="nextTo"/>
        <c:crossAx val="1285543712"/>
        <c:crosses val="autoZero"/>
        <c:auto val="1"/>
        <c:lblAlgn val="ctr"/>
        <c:lblOffset val="100"/>
        <c:noMultiLvlLbl val="0"/>
      </c:catAx>
      <c:valAx>
        <c:axId val="1285543712"/>
        <c:scaling>
          <c:orientation val="minMax"/>
        </c:scaling>
        <c:delete val="1"/>
        <c:axPos val="l"/>
        <c:numFmt formatCode="&quot;$&quot;#,##0" sourceLinked="1"/>
        <c:majorTickMark val="none"/>
        <c:minorTickMark val="none"/>
        <c:tickLblPos val="nextTo"/>
        <c:crossAx val="1285545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575845909312185"/>
          <c:w val="1"/>
          <c:h val="0.79424154090687815"/>
        </c:manualLayout>
      </c:layout>
      <c:areaChart>
        <c:grouping val="standard"/>
        <c:varyColors val="0"/>
        <c:ser>
          <c:idx val="0"/>
          <c:order val="0"/>
          <c:tx>
            <c:strRef>
              <c:f>'product analysis'!$J$6</c:f>
              <c:strCache>
                <c:ptCount val="1"/>
                <c:pt idx="0">
                  <c:v>Total</c:v>
                </c:pt>
              </c:strCache>
            </c:strRef>
          </c:tx>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cat>
            <c:strRef>
              <c:f>'product analysis'!$I$7:$I$19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analysis'!$J$7:$J$19</c:f>
              <c:numCache>
                <c:formatCode>General</c:formatCode>
                <c:ptCount val="12"/>
                <c:pt idx="0">
                  <c:v>921</c:v>
                </c:pt>
                <c:pt idx="1">
                  <c:v>840</c:v>
                </c:pt>
                <c:pt idx="2">
                  <c:v>1094</c:v>
                </c:pt>
                <c:pt idx="3">
                  <c:v>1301</c:v>
                </c:pt>
                <c:pt idx="4">
                  <c:v>1205</c:v>
                </c:pt>
                <c:pt idx="5">
                  <c:v>1379</c:v>
                </c:pt>
                <c:pt idx="6">
                  <c:v>1495</c:v>
                </c:pt>
                <c:pt idx="7">
                  <c:v>1402</c:v>
                </c:pt>
                <c:pt idx="8">
                  <c:v>1259</c:v>
                </c:pt>
                <c:pt idx="9">
                  <c:v>1252</c:v>
                </c:pt>
                <c:pt idx="10">
                  <c:v>1796</c:v>
                </c:pt>
                <c:pt idx="11">
                  <c:v>2674</c:v>
                </c:pt>
              </c:numCache>
            </c:numRef>
          </c:val>
          <c:extLst>
            <c:ext xmlns:c16="http://schemas.microsoft.com/office/drawing/2014/chart" uri="{C3380CC4-5D6E-409C-BE32-E72D297353CC}">
              <c16:uniqueId val="{00000000-BEB3-4609-BBBF-C713FFC27392}"/>
            </c:ext>
          </c:extLst>
        </c:ser>
        <c:dLbls>
          <c:showLegendKey val="0"/>
          <c:showVal val="0"/>
          <c:showCatName val="0"/>
          <c:showSerName val="0"/>
          <c:showPercent val="0"/>
          <c:showBubbleSize val="0"/>
        </c:dLbls>
        <c:axId val="1284156400"/>
        <c:axId val="1284155984"/>
      </c:areaChart>
      <c:catAx>
        <c:axId val="1284156400"/>
        <c:scaling>
          <c:orientation val="minMax"/>
        </c:scaling>
        <c:delete val="1"/>
        <c:axPos val="b"/>
        <c:numFmt formatCode="General" sourceLinked="1"/>
        <c:majorTickMark val="out"/>
        <c:minorTickMark val="none"/>
        <c:tickLblPos val="nextTo"/>
        <c:crossAx val="1284155984"/>
        <c:crosses val="autoZero"/>
        <c:auto val="1"/>
        <c:lblAlgn val="ctr"/>
        <c:lblOffset val="100"/>
        <c:noMultiLvlLbl val="0"/>
      </c:catAx>
      <c:valAx>
        <c:axId val="1284155984"/>
        <c:scaling>
          <c:orientation val="minMax"/>
        </c:scaling>
        <c:delete val="1"/>
        <c:axPos val="l"/>
        <c:numFmt formatCode="General" sourceLinked="1"/>
        <c:majorTickMark val="none"/>
        <c:minorTickMark val="none"/>
        <c:tickLblPos val="nextTo"/>
        <c:crossAx val="12841564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cmpd="sng">
            <a:noFill/>
            <a:round/>
          </a:ln>
          <a:effectLst>
            <a:outerShdw dist="25400" dir="2700000" algn="tl" rotWithShape="0">
              <a:schemeClr val="accent1"/>
            </a:outerShdw>
          </a:effectLst>
        </c:spPr>
        <c:marker>
          <c:symbol val="circle"/>
          <c:size val="10"/>
          <c:spPr>
            <a:solidFill>
              <a:srgbClr val="111827"/>
            </a:solidFill>
            <a:ln w="222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80888421950284"/>
          <c:y val="4.6058865283349015E-2"/>
          <c:w val="0.83856332356839591"/>
          <c:h val="0.53551164594991663"/>
        </c:manualLayout>
      </c:layout>
      <c:lineChart>
        <c:grouping val="standard"/>
        <c:varyColors val="0"/>
        <c:ser>
          <c:idx val="0"/>
          <c:order val="0"/>
          <c:tx>
            <c:strRef>
              <c:f>'product analysis'!$G$6</c:f>
              <c:strCache>
                <c:ptCount val="1"/>
                <c:pt idx="0">
                  <c:v>Total</c:v>
                </c:pt>
              </c:strCache>
            </c:strRef>
          </c:tx>
          <c:spPr>
            <a:ln w="25400" cap="rnd" cmpd="sng">
              <a:noFill/>
              <a:round/>
            </a:ln>
            <a:effectLst>
              <a:outerShdw dist="25400" dir="2700000" algn="tl" rotWithShape="0">
                <a:schemeClr val="accent1"/>
              </a:outerShdw>
            </a:effectLst>
          </c:spPr>
          <c:marker>
            <c:symbol val="circle"/>
            <c:size val="10"/>
            <c:spPr>
              <a:solidFill>
                <a:srgbClr val="111827"/>
              </a:solidFill>
              <a:ln w="22225">
                <a:noFill/>
                <a:round/>
              </a:ln>
              <a:effectLst/>
            </c:spPr>
          </c:marke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423921</c:v>
                </c:pt>
                <c:pt idx="1">
                  <c:v>389457</c:v>
                </c:pt>
                <c:pt idx="2">
                  <c:v>566091</c:v>
                </c:pt>
                <c:pt idx="3">
                  <c:v>720689</c:v>
                </c:pt>
                <c:pt idx="4">
                  <c:v>690125</c:v>
                </c:pt>
                <c:pt idx="5">
                  <c:v>816457</c:v>
                </c:pt>
                <c:pt idx="6">
                  <c:v>974312</c:v>
                </c:pt>
                <c:pt idx="7">
                  <c:v>852085</c:v>
                </c:pt>
                <c:pt idx="8">
                  <c:v>705729</c:v>
                </c:pt>
                <c:pt idx="9">
                  <c:v>723511</c:v>
                </c:pt>
                <c:pt idx="10">
                  <c:v>1356944</c:v>
                </c:pt>
                <c:pt idx="11">
                  <c:v>2662157</c:v>
                </c:pt>
              </c:numCache>
            </c:numRef>
          </c:val>
          <c:smooth val="1"/>
          <c:extLst>
            <c:ext xmlns:c16="http://schemas.microsoft.com/office/drawing/2014/chart" uri="{C3380CC4-5D6E-409C-BE32-E72D297353CC}">
              <c16:uniqueId val="{00000000-541B-49C2-AD24-C854EAE588C6}"/>
            </c:ext>
          </c:extLst>
        </c:ser>
        <c:dLbls>
          <c:showLegendKey val="0"/>
          <c:showVal val="0"/>
          <c:showCatName val="0"/>
          <c:showSerName val="0"/>
          <c:showPercent val="0"/>
          <c:showBubbleSize val="0"/>
        </c:dLbls>
        <c:dropLines>
          <c:spPr>
            <a:ln w="31750" cap="flat" cmpd="sng" algn="ctr">
              <a:gradFill>
                <a:gsLst>
                  <a:gs pos="56000">
                    <a:srgbClr val="374151"/>
                  </a:gs>
                  <a:gs pos="100000">
                    <a:schemeClr val="lt1">
                      <a:alpha val="0"/>
                    </a:schemeClr>
                  </a:gs>
                </a:gsLst>
                <a:lin ang="5400000" scaled="0"/>
              </a:gradFill>
              <a:round/>
            </a:ln>
            <a:effectLst>
              <a:outerShdw blurRad="50800" dist="38100" dir="10800000" algn="r" rotWithShape="0">
                <a:prstClr val="black">
                  <a:alpha val="40000"/>
                </a:prstClr>
              </a:outerShdw>
            </a:effectLst>
          </c:spPr>
        </c:dropLines>
        <c:marker val="1"/>
        <c:smooth val="0"/>
        <c:axId val="2053474816"/>
        <c:axId val="2053476064"/>
      </c:lineChart>
      <c:catAx>
        <c:axId val="205347481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800" b="1" i="0" u="none" strike="noStrike" kern="1200" spc="100" baseline="0">
                <a:solidFill>
                  <a:srgbClr val="374151"/>
                </a:solidFill>
                <a:latin typeface="+mn-lt"/>
                <a:ea typeface="+mn-ea"/>
                <a:cs typeface="+mn-cs"/>
              </a:defRPr>
            </a:pPr>
            <a:endParaRPr lang="en-US"/>
          </a:p>
        </c:txPr>
        <c:crossAx val="2053476064"/>
        <c:crosses val="autoZero"/>
        <c:auto val="1"/>
        <c:lblAlgn val="ctr"/>
        <c:lblOffset val="100"/>
        <c:noMultiLvlLbl val="0"/>
      </c:catAx>
      <c:valAx>
        <c:axId val="2053476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74151"/>
                </a:solidFill>
                <a:latin typeface="+mn-lt"/>
                <a:ea typeface="+mn-ea"/>
                <a:cs typeface="+mn-cs"/>
              </a:defRPr>
            </a:pPr>
            <a:endParaRPr lang="en-US"/>
          </a:p>
        </c:txPr>
        <c:crossAx val="20534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5000">
                <a:srgbClr val="374151"/>
              </a:gs>
              <a:gs pos="10000">
                <a:schemeClr val="lt1">
                  <a:alpha val="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12421856358864"/>
          <c:y val="6.8299393610281485E-3"/>
          <c:w val="0.7368757814364113"/>
          <c:h val="0.92197302923341484"/>
        </c:manualLayout>
      </c:layout>
      <c:barChart>
        <c:barDir val="bar"/>
        <c:grouping val="clustered"/>
        <c:varyColors val="0"/>
        <c:ser>
          <c:idx val="0"/>
          <c:order val="0"/>
          <c:tx>
            <c:strRef>
              <c:f>'product analysis'!$M$6</c:f>
              <c:strCache>
                <c:ptCount val="1"/>
                <c:pt idx="0">
                  <c:v>Total</c:v>
                </c:pt>
              </c:strCache>
            </c:strRef>
          </c:tx>
          <c:spPr>
            <a:gradFill>
              <a:gsLst>
                <a:gs pos="35000">
                  <a:srgbClr val="374151"/>
                </a:gs>
                <a:gs pos="10000">
                  <a:schemeClr val="lt1">
                    <a:alpha val="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analysis'!$L$7:$L$12</c:f>
              <c:strCache>
                <c:ptCount val="5"/>
                <c:pt idx="0">
                  <c:v>Makeup Kit</c:v>
                </c:pt>
                <c:pt idx="1">
                  <c:v>Dumbbells</c:v>
                </c:pt>
                <c:pt idx="2">
                  <c:v>Skincare Set</c:v>
                </c:pt>
                <c:pt idx="3">
                  <c:v>Hair Dryer</c:v>
                </c:pt>
                <c:pt idx="4">
                  <c:v>Perfume</c:v>
                </c:pt>
              </c:strCache>
            </c:strRef>
          </c:cat>
          <c:val>
            <c:numRef>
              <c:f>'product analysis'!$M$7:$M$12</c:f>
              <c:numCache>
                <c:formatCode>"$"#,##0</c:formatCode>
                <c:ptCount val="5"/>
                <c:pt idx="0">
                  <c:v>188087</c:v>
                </c:pt>
                <c:pt idx="1">
                  <c:v>199839</c:v>
                </c:pt>
                <c:pt idx="2">
                  <c:v>204901</c:v>
                </c:pt>
                <c:pt idx="3">
                  <c:v>214137</c:v>
                </c:pt>
                <c:pt idx="4">
                  <c:v>223333</c:v>
                </c:pt>
              </c:numCache>
            </c:numRef>
          </c:val>
          <c:extLst>
            <c:ext xmlns:c16="http://schemas.microsoft.com/office/drawing/2014/chart" uri="{C3380CC4-5D6E-409C-BE32-E72D297353CC}">
              <c16:uniqueId val="{00000000-CC72-408E-BBD6-961C589F7730}"/>
            </c:ext>
          </c:extLst>
        </c:ser>
        <c:dLbls>
          <c:dLblPos val="outEnd"/>
          <c:showLegendKey val="0"/>
          <c:showVal val="1"/>
          <c:showCatName val="0"/>
          <c:showSerName val="0"/>
          <c:showPercent val="0"/>
          <c:showBubbleSize val="0"/>
        </c:dLbls>
        <c:gapWidth val="60"/>
        <c:axId val="1340104944"/>
        <c:axId val="1340103280"/>
      </c:barChart>
      <c:catAx>
        <c:axId val="13401049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40103280"/>
        <c:crosses val="autoZero"/>
        <c:auto val="1"/>
        <c:lblAlgn val="ctr"/>
        <c:lblOffset val="100"/>
        <c:noMultiLvlLbl val="0"/>
      </c:catAx>
      <c:valAx>
        <c:axId val="1340103280"/>
        <c:scaling>
          <c:orientation val="minMax"/>
        </c:scaling>
        <c:delete val="1"/>
        <c:axPos val="b"/>
        <c:numFmt formatCode="&quot;$&quot;#,##0" sourceLinked="1"/>
        <c:majorTickMark val="none"/>
        <c:minorTickMark val="none"/>
        <c:tickLblPos val="nextTo"/>
        <c:crossAx val="134010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5000">
                <a:srgbClr val="374151"/>
              </a:gs>
              <a:gs pos="10000">
                <a:schemeClr val="lt1">
                  <a:alpha val="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04660131769245"/>
          <c:y val="3.6529732901496283E-2"/>
          <c:w val="0.70195339868230755"/>
          <c:h val="0.9634702670985037"/>
        </c:manualLayout>
      </c:layout>
      <c:barChart>
        <c:barDir val="bar"/>
        <c:grouping val="clustered"/>
        <c:varyColors val="0"/>
        <c:ser>
          <c:idx val="0"/>
          <c:order val="0"/>
          <c:tx>
            <c:strRef>
              <c:f>'product analysis'!$G$23</c:f>
              <c:strCache>
                <c:ptCount val="1"/>
                <c:pt idx="0">
                  <c:v>Total</c:v>
                </c:pt>
              </c:strCache>
            </c:strRef>
          </c:tx>
          <c:spPr>
            <a:gradFill>
              <a:gsLst>
                <a:gs pos="35000">
                  <a:srgbClr val="374151"/>
                </a:gs>
                <a:gs pos="10000">
                  <a:schemeClr val="lt1">
                    <a:alpha val="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analysis'!$F$24:$F$29</c:f>
              <c:strCache>
                <c:ptCount val="5"/>
                <c:pt idx="0">
                  <c:v>Hair Dryer</c:v>
                </c:pt>
                <c:pt idx="1">
                  <c:v>Perfume</c:v>
                </c:pt>
                <c:pt idx="2">
                  <c:v>Cookware Set</c:v>
                </c:pt>
                <c:pt idx="3">
                  <c:v>Microwave</c:v>
                </c:pt>
                <c:pt idx="4">
                  <c:v>Dumbbells</c:v>
                </c:pt>
              </c:strCache>
            </c:strRef>
          </c:cat>
          <c:val>
            <c:numRef>
              <c:f>'product analysis'!$G$24:$G$29</c:f>
              <c:numCache>
                <c:formatCode>"$"#,##0</c:formatCode>
                <c:ptCount val="5"/>
                <c:pt idx="0">
                  <c:v>535343</c:v>
                </c:pt>
                <c:pt idx="1">
                  <c:v>558331</c:v>
                </c:pt>
                <c:pt idx="2">
                  <c:v>572492</c:v>
                </c:pt>
                <c:pt idx="3">
                  <c:v>622520</c:v>
                </c:pt>
                <c:pt idx="4">
                  <c:v>666133</c:v>
                </c:pt>
              </c:numCache>
            </c:numRef>
          </c:val>
          <c:extLst>
            <c:ext xmlns:c16="http://schemas.microsoft.com/office/drawing/2014/chart" uri="{C3380CC4-5D6E-409C-BE32-E72D297353CC}">
              <c16:uniqueId val="{00000000-5868-4546-B674-F8772ED1CDBE}"/>
            </c:ext>
          </c:extLst>
        </c:ser>
        <c:dLbls>
          <c:dLblPos val="outEnd"/>
          <c:showLegendKey val="0"/>
          <c:showVal val="1"/>
          <c:showCatName val="0"/>
          <c:showSerName val="0"/>
          <c:showPercent val="0"/>
          <c:showBubbleSize val="0"/>
        </c:dLbls>
        <c:gapWidth val="60"/>
        <c:axId val="1340099536"/>
        <c:axId val="1340095376"/>
      </c:barChart>
      <c:catAx>
        <c:axId val="134009953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40095376"/>
        <c:crosses val="autoZero"/>
        <c:auto val="1"/>
        <c:lblAlgn val="ctr"/>
        <c:lblOffset val="100"/>
        <c:noMultiLvlLbl val="0"/>
      </c:catAx>
      <c:valAx>
        <c:axId val="1340095376"/>
        <c:scaling>
          <c:orientation val="minMax"/>
        </c:scaling>
        <c:delete val="1"/>
        <c:axPos val="b"/>
        <c:numFmt formatCode="&quot;$&quot;#,##0" sourceLinked="1"/>
        <c:majorTickMark val="none"/>
        <c:minorTickMark val="none"/>
        <c:tickLblPos val="nextTo"/>
        <c:crossAx val="134009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no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gradFill>
            <a:gsLst>
              <a:gs pos="97000">
                <a:srgbClr val="5E6673"/>
              </a:gs>
              <a:gs pos="46000">
                <a:srgbClr val="374151"/>
              </a:gs>
              <a:gs pos="100000">
                <a:schemeClr val="lt1">
                  <a:alpha val="0"/>
                </a:schemeClr>
              </a:gs>
            </a:gsLst>
            <a:lin ang="0" scaled="0"/>
          </a:gradFill>
          <a:ln w="19050">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w="19050">
            <a:noFill/>
          </a:ln>
          <a:effectLst>
            <a:outerShdw blurRad="50800" dist="38100" dir="10800000" algn="r" rotWithShape="0">
              <a:prstClr val="black">
                <a:alpha val="40000"/>
              </a:prstClr>
            </a:outerShdw>
          </a:effectLst>
        </c:spPr>
      </c:pivotFmt>
      <c:pivotFmt>
        <c:idx val="9"/>
        <c:spPr>
          <a:solidFill>
            <a:schemeClr val="tx1">
              <a:lumMod val="65000"/>
              <a:lumOff val="35000"/>
            </a:schemeClr>
          </a:solidFill>
          <a:ln w="19050">
            <a:noFill/>
          </a:ln>
          <a:effectLst>
            <a:outerShdw blurRad="50800" dist="38100" dir="10800000" algn="r" rotWithShape="0">
              <a:prstClr val="black">
                <a:alpha val="40000"/>
              </a:prstClr>
            </a:outerShdw>
          </a:effectLst>
        </c:spPr>
      </c:pivotFmt>
      <c:pivotFmt>
        <c:idx val="10"/>
        <c:spPr>
          <a:solidFill>
            <a:schemeClr val="tx1">
              <a:lumMod val="50000"/>
              <a:lumOff val="50000"/>
            </a:schemeClr>
          </a:solidFill>
          <a:ln w="19050">
            <a:noFill/>
          </a:ln>
          <a:effectLst>
            <a:outerShdw blurRad="50800" dist="38100" dir="10800000" algn="r" rotWithShape="0">
              <a:prstClr val="black">
                <a:alpha val="40000"/>
              </a:prstClr>
            </a:outerShdw>
          </a:effectLst>
        </c:spPr>
      </c:pivotFmt>
      <c:pivotFmt>
        <c:idx val="11"/>
        <c:spPr>
          <a:solidFill>
            <a:schemeClr val="bg1">
              <a:lumMod val="65000"/>
            </a:schemeClr>
          </a:solidFill>
          <a:ln w="19050">
            <a:noFill/>
          </a:ln>
          <a:effectLst>
            <a:outerShdw blurRad="50800" dist="38100" dir="10800000" algn="r" rotWithShape="0">
              <a:prstClr val="black">
                <a:alpha val="40000"/>
              </a:prstClr>
            </a:outerShdw>
          </a:effectLst>
        </c:spPr>
      </c:pivotFmt>
      <c:pivotFmt>
        <c:idx val="12"/>
        <c:spPr>
          <a:solidFill>
            <a:schemeClr val="tx1">
              <a:lumMod val="95000"/>
              <a:lumOff val="5000"/>
            </a:schemeClr>
          </a:solidFill>
          <a:ln w="19050">
            <a:noFill/>
          </a:ln>
          <a:effectLst>
            <a:outerShdw blurRad="50800" dist="38100" dir="10800000" algn="r" rotWithShape="0">
              <a:prstClr val="black">
                <a:alpha val="40000"/>
              </a:prstClr>
            </a:outerShdw>
          </a:effectLst>
        </c:spPr>
      </c:pivotFmt>
    </c:pivotFmts>
    <c:plotArea>
      <c:layout>
        <c:manualLayout>
          <c:layoutTarget val="inner"/>
          <c:xMode val="edge"/>
          <c:yMode val="edge"/>
          <c:x val="6.9043240500684718E-3"/>
          <c:y val="0"/>
          <c:w val="0.52242464131683419"/>
          <c:h val="1"/>
        </c:manualLayout>
      </c:layout>
      <c:doughnutChart>
        <c:varyColors val="1"/>
        <c:ser>
          <c:idx val="0"/>
          <c:order val="0"/>
          <c:tx>
            <c:strRef>
              <c:f>'product analysis'!$P$6</c:f>
              <c:strCache>
                <c:ptCount val="1"/>
                <c:pt idx="0">
                  <c:v>Total</c:v>
                </c:pt>
              </c:strCache>
            </c:strRef>
          </c:tx>
          <c:spPr>
            <a:gradFill>
              <a:gsLst>
                <a:gs pos="97000">
                  <a:srgbClr val="5E6673"/>
                </a:gs>
                <a:gs pos="46000">
                  <a:srgbClr val="374151"/>
                </a:gs>
                <a:gs pos="100000">
                  <a:schemeClr val="lt1">
                    <a:alpha val="0"/>
                  </a:schemeClr>
                </a:gs>
              </a:gsLst>
              <a:lin ang="0" scaled="0"/>
            </a:gradFill>
            <a:ln>
              <a:noFill/>
            </a:ln>
            <a:effectLst>
              <a:outerShdw blurRad="50800" dist="38100" dir="10800000" algn="r" rotWithShape="0">
                <a:prstClr val="black">
                  <a:alpha val="40000"/>
                </a:prstClr>
              </a:outerShdw>
            </a:effectLst>
          </c:spPr>
          <c:dPt>
            <c:idx val="0"/>
            <c:bubble3D val="0"/>
            <c:spPr>
              <a:solidFill>
                <a:schemeClr val="tx1">
                  <a:lumMod val="75000"/>
                  <a:lumOff val="2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1-3655-4371-A9D4-6CE284A1187D}"/>
              </c:ext>
            </c:extLst>
          </c:dPt>
          <c:dPt>
            <c:idx val="1"/>
            <c:bubble3D val="0"/>
            <c:spPr>
              <a:solidFill>
                <a:schemeClr val="tx1">
                  <a:lumMod val="65000"/>
                  <a:lumOff val="3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3-3655-4371-A9D4-6CE284A1187D}"/>
              </c:ext>
            </c:extLst>
          </c:dPt>
          <c:dPt>
            <c:idx val="2"/>
            <c:bubble3D val="0"/>
            <c:spPr>
              <a:solidFill>
                <a:schemeClr val="tx1">
                  <a:lumMod val="50000"/>
                  <a:lumOff val="50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5-3655-4371-A9D4-6CE284A1187D}"/>
              </c:ext>
            </c:extLst>
          </c:dPt>
          <c:dPt>
            <c:idx val="3"/>
            <c:bubble3D val="0"/>
            <c:spPr>
              <a:solidFill>
                <a:schemeClr val="bg1">
                  <a:lumMod val="6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7-3655-4371-A9D4-6CE284A1187D}"/>
              </c:ext>
            </c:extLst>
          </c:dPt>
          <c:dPt>
            <c:idx val="4"/>
            <c:bubble3D val="0"/>
            <c:spPr>
              <a:solidFill>
                <a:schemeClr val="tx1">
                  <a:lumMod val="95000"/>
                  <a:lumOff val="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9-3655-4371-A9D4-6CE284A1187D}"/>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analysis'!$O$7:$O$12</c:f>
              <c:strCache>
                <c:ptCount val="5"/>
                <c:pt idx="0">
                  <c:v>Beauty</c:v>
                </c:pt>
                <c:pt idx="1">
                  <c:v>Electronics</c:v>
                </c:pt>
                <c:pt idx="2">
                  <c:v>Fashion</c:v>
                </c:pt>
                <c:pt idx="3">
                  <c:v>Home &amp; Kitchen</c:v>
                </c:pt>
                <c:pt idx="4">
                  <c:v>Sports</c:v>
                </c:pt>
              </c:strCache>
            </c:strRef>
          </c:cat>
          <c:val>
            <c:numRef>
              <c:f>'product analysis'!$P$7:$P$12</c:f>
              <c:numCache>
                <c:formatCode>"$"#,##0</c:formatCode>
                <c:ptCount val="5"/>
                <c:pt idx="0">
                  <c:v>2076144</c:v>
                </c:pt>
                <c:pt idx="1">
                  <c:v>2176447</c:v>
                </c:pt>
                <c:pt idx="2">
                  <c:v>2299319</c:v>
                </c:pt>
                <c:pt idx="3">
                  <c:v>2226084</c:v>
                </c:pt>
                <c:pt idx="4">
                  <c:v>2103484</c:v>
                </c:pt>
              </c:numCache>
            </c:numRef>
          </c:val>
          <c:extLst>
            <c:ext xmlns:c16="http://schemas.microsoft.com/office/drawing/2014/chart" uri="{C3380CC4-5D6E-409C-BE32-E72D297353CC}">
              <c16:uniqueId val="{0000000A-3655-4371-A9D4-6CE284A1187D}"/>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tr"/>
      <c:layout>
        <c:manualLayout>
          <c:xMode val="edge"/>
          <c:yMode val="edge"/>
          <c:x val="0.63634465194533196"/>
          <c:y val="3.7825059101654845E-2"/>
          <c:w val="0.33456441675164245"/>
          <c:h val="0.78805308910854233"/>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5000">
                <a:srgbClr val="374151"/>
              </a:gs>
              <a:gs pos="10000">
                <a:schemeClr val="lt1">
                  <a:alpha val="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46627388359669"/>
          <c:y val="0.1003584229390681"/>
          <c:w val="0.70206559844355121"/>
          <c:h val="0.8422939068100358"/>
        </c:manualLayout>
      </c:layout>
      <c:barChart>
        <c:barDir val="bar"/>
        <c:grouping val="clustered"/>
        <c:varyColors val="0"/>
        <c:ser>
          <c:idx val="0"/>
          <c:order val="0"/>
          <c:tx>
            <c:strRef>
              <c:f>'product analysis'!$S$29</c:f>
              <c:strCache>
                <c:ptCount val="1"/>
                <c:pt idx="0">
                  <c:v>Total</c:v>
                </c:pt>
              </c:strCache>
            </c:strRef>
          </c:tx>
          <c:spPr>
            <a:gradFill>
              <a:gsLst>
                <a:gs pos="35000">
                  <a:srgbClr val="374151"/>
                </a:gs>
                <a:gs pos="10000">
                  <a:schemeClr val="lt1">
                    <a:alpha val="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analysis'!$R$30:$R$35</c:f>
              <c:strCache>
                <c:ptCount val="5"/>
                <c:pt idx="0">
                  <c:v>Tablet</c:v>
                </c:pt>
                <c:pt idx="1">
                  <c:v>Headphones</c:v>
                </c:pt>
                <c:pt idx="2">
                  <c:v>Smartphone</c:v>
                </c:pt>
                <c:pt idx="3">
                  <c:v>Laptop</c:v>
                </c:pt>
                <c:pt idx="4">
                  <c:v>Smartwatch</c:v>
                </c:pt>
              </c:strCache>
            </c:strRef>
          </c:cat>
          <c:val>
            <c:numRef>
              <c:f>'product analysis'!$S$30:$S$35</c:f>
              <c:numCache>
                <c:formatCode>"$"#,##0</c:formatCode>
                <c:ptCount val="5"/>
                <c:pt idx="0">
                  <c:v>57951</c:v>
                </c:pt>
                <c:pt idx="1">
                  <c:v>64133</c:v>
                </c:pt>
                <c:pt idx="2">
                  <c:v>65897</c:v>
                </c:pt>
                <c:pt idx="3">
                  <c:v>66193</c:v>
                </c:pt>
                <c:pt idx="4">
                  <c:v>72298</c:v>
                </c:pt>
              </c:numCache>
            </c:numRef>
          </c:val>
          <c:extLst>
            <c:ext xmlns:c16="http://schemas.microsoft.com/office/drawing/2014/chart" uri="{C3380CC4-5D6E-409C-BE32-E72D297353CC}">
              <c16:uniqueId val="{00000000-1C05-44D6-ACC0-7C012B576E46}"/>
            </c:ext>
          </c:extLst>
        </c:ser>
        <c:dLbls>
          <c:showLegendKey val="0"/>
          <c:showVal val="0"/>
          <c:showCatName val="0"/>
          <c:showSerName val="0"/>
          <c:showPercent val="0"/>
          <c:showBubbleSize val="0"/>
        </c:dLbls>
        <c:gapWidth val="60"/>
        <c:axId val="414586927"/>
        <c:axId val="414596911"/>
      </c:barChart>
      <c:catAx>
        <c:axId val="4145869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4596911"/>
        <c:crosses val="autoZero"/>
        <c:auto val="1"/>
        <c:lblAlgn val="ctr"/>
        <c:lblOffset val="100"/>
        <c:noMultiLvlLbl val="0"/>
      </c:catAx>
      <c:valAx>
        <c:axId val="414596911"/>
        <c:scaling>
          <c:orientation val="minMax"/>
        </c:scaling>
        <c:delete val="1"/>
        <c:axPos val="b"/>
        <c:numFmt formatCode="&quot;$&quot;#,##0" sourceLinked="1"/>
        <c:majorTickMark val="none"/>
        <c:minorTickMark val="none"/>
        <c:tickLblPos val="nextTo"/>
        <c:crossAx val="41458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VISUAL.xlsx]Payment Analysis!PivotTable21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374151"/>
          </a:solidFill>
          <a:ln w="19050">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95000"/>
              <a:lumOff val="5000"/>
            </a:schemeClr>
          </a:solidFill>
          <a:ln w="19050">
            <a:noFill/>
          </a:ln>
          <a:effectLst>
            <a:outerShdw blurRad="50800" dist="38100" dir="10800000" algn="r" rotWithShape="0">
              <a:prstClr val="black">
                <a:alpha val="40000"/>
              </a:prstClr>
            </a:outerShdw>
          </a:effectLst>
        </c:spPr>
      </c:pivotFmt>
      <c:pivotFmt>
        <c:idx val="7"/>
        <c:spPr>
          <a:solidFill>
            <a:schemeClr val="tx1">
              <a:lumMod val="75000"/>
              <a:lumOff val="25000"/>
            </a:schemeClr>
          </a:solidFill>
          <a:ln w="19050">
            <a:noFill/>
          </a:ln>
          <a:effectLst>
            <a:outerShdw blurRad="50800" dist="38100" dir="10800000" algn="r" rotWithShape="0">
              <a:prstClr val="black">
                <a:alpha val="40000"/>
              </a:prstClr>
            </a:outerShdw>
          </a:effectLst>
        </c:spPr>
      </c:pivotFmt>
      <c:pivotFmt>
        <c:idx val="8"/>
        <c:spPr>
          <a:solidFill>
            <a:schemeClr val="bg1">
              <a:lumMod val="50000"/>
            </a:schemeClr>
          </a:solidFill>
          <a:ln w="19050">
            <a:noFill/>
          </a:ln>
          <a:effectLst>
            <a:outerShdw blurRad="50800" dist="38100" dir="10800000" algn="r" rotWithShape="0">
              <a:prstClr val="black">
                <a:alpha val="40000"/>
              </a:prstClr>
            </a:outerShdw>
          </a:effectLst>
        </c:spPr>
      </c:pivotFmt>
    </c:pivotFmts>
    <c:plotArea>
      <c:layout>
        <c:manualLayout>
          <c:layoutTarget val="inner"/>
          <c:xMode val="edge"/>
          <c:yMode val="edge"/>
          <c:x val="0.13660494162367634"/>
          <c:y val="7.407407407407407E-2"/>
          <c:w val="0.40229885057471265"/>
          <c:h val="0.92592592592592593"/>
        </c:manualLayout>
      </c:layout>
      <c:doughnutChart>
        <c:varyColors val="1"/>
        <c:ser>
          <c:idx val="0"/>
          <c:order val="0"/>
          <c:tx>
            <c:strRef>
              <c:f>'Payment Analysis'!$I$20</c:f>
              <c:strCache>
                <c:ptCount val="1"/>
                <c:pt idx="0">
                  <c:v>Total</c:v>
                </c:pt>
              </c:strCache>
            </c:strRef>
          </c:tx>
          <c:spPr>
            <a:solidFill>
              <a:srgbClr val="374151"/>
            </a:solidFill>
            <a:ln>
              <a:noFill/>
            </a:ln>
            <a:effectLst>
              <a:outerShdw blurRad="50800" dist="38100" dir="10800000" algn="r" rotWithShape="0">
                <a:prstClr val="black">
                  <a:alpha val="40000"/>
                </a:prstClr>
              </a:outerShdw>
            </a:effectLst>
          </c:spPr>
          <c:dPt>
            <c:idx val="0"/>
            <c:bubble3D val="0"/>
            <c:spPr>
              <a:solidFill>
                <a:schemeClr val="tx1">
                  <a:lumMod val="95000"/>
                  <a:lumOff val="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1-743D-4BC4-8DD4-96AA9320221A}"/>
              </c:ext>
            </c:extLst>
          </c:dPt>
          <c:dPt>
            <c:idx val="1"/>
            <c:bubble3D val="0"/>
            <c:spPr>
              <a:solidFill>
                <a:schemeClr val="tx1">
                  <a:lumMod val="75000"/>
                  <a:lumOff val="2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3-743D-4BC4-8DD4-96AA9320221A}"/>
              </c:ext>
            </c:extLst>
          </c:dPt>
          <c:dPt>
            <c:idx val="2"/>
            <c:bubble3D val="0"/>
            <c:spPr>
              <a:solidFill>
                <a:schemeClr val="bg1">
                  <a:lumMod val="50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5-743D-4BC4-8DD4-96AA932022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Analysis'!$H$21:$H$24</c:f>
              <c:strCache>
                <c:ptCount val="3"/>
                <c:pt idx="0">
                  <c:v>Delay</c:v>
                </c:pt>
                <c:pt idx="1">
                  <c:v>No delivery</c:v>
                </c:pt>
                <c:pt idx="2">
                  <c:v>On-time</c:v>
                </c:pt>
              </c:strCache>
            </c:strRef>
          </c:cat>
          <c:val>
            <c:numRef>
              <c:f>'Payment Analysis'!$I$21:$I$24</c:f>
              <c:numCache>
                <c:formatCode>#,##0</c:formatCode>
                <c:ptCount val="3"/>
                <c:pt idx="0">
                  <c:v>1368</c:v>
                </c:pt>
                <c:pt idx="1">
                  <c:v>950</c:v>
                </c:pt>
                <c:pt idx="2">
                  <c:v>2682</c:v>
                </c:pt>
              </c:numCache>
            </c:numRef>
          </c:val>
          <c:extLst>
            <c:ext xmlns:c16="http://schemas.microsoft.com/office/drawing/2014/chart" uri="{C3380CC4-5D6E-409C-BE32-E72D297353CC}">
              <c16:uniqueId val="{00000006-743D-4BC4-8DD4-96AA9320221A}"/>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984976015929043"/>
          <c:y val="0.21097696121318166"/>
          <c:w val="0.27391619151054392"/>
          <c:h val="0.7156122151397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2714582822475"/>
          <c:y val="5.4651937164570848E-2"/>
          <c:w val="0.84844109019244562"/>
          <c:h val="0.60881498021702507"/>
        </c:manualLayout>
      </c:layout>
      <c:barChart>
        <c:barDir val="col"/>
        <c:grouping val="clustered"/>
        <c:varyColors val="0"/>
        <c:ser>
          <c:idx val="0"/>
          <c:order val="0"/>
          <c:spPr>
            <a:gradFill>
              <a:gsLst>
                <a:gs pos="9000">
                  <a:schemeClr val="bg1">
                    <a:lumMod val="85000"/>
                  </a:schemeClr>
                </a:gs>
                <a:gs pos="38000">
                  <a:srgbClr val="37415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11827"/>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Analysis'!$F$12:$F$18</c:f>
              <c:strCache>
                <c:ptCount val="7"/>
                <c:pt idx="0">
                  <c:v>USA</c:v>
                </c:pt>
                <c:pt idx="1">
                  <c:v>UK</c:v>
                </c:pt>
                <c:pt idx="2">
                  <c:v>India</c:v>
                </c:pt>
                <c:pt idx="3">
                  <c:v>Germany</c:v>
                </c:pt>
                <c:pt idx="4">
                  <c:v>Australia</c:v>
                </c:pt>
                <c:pt idx="5">
                  <c:v>France</c:v>
                </c:pt>
                <c:pt idx="6">
                  <c:v>Canada</c:v>
                </c:pt>
              </c:strCache>
            </c:strRef>
          </c:cat>
          <c:val>
            <c:numRef>
              <c:f>'Payment Analysis'!$G$12:$G$18</c:f>
              <c:numCache>
                <c:formatCode>0.00</c:formatCode>
                <c:ptCount val="7"/>
                <c:pt idx="0">
                  <c:v>5.8007246376811592</c:v>
                </c:pt>
                <c:pt idx="1">
                  <c:v>5.9551166965888687</c:v>
                </c:pt>
                <c:pt idx="2">
                  <c:v>5.9941520467836256</c:v>
                </c:pt>
                <c:pt idx="3">
                  <c:v>6.093306288032454</c:v>
                </c:pt>
                <c:pt idx="4">
                  <c:v>6.1051779935275077</c:v>
                </c:pt>
                <c:pt idx="5">
                  <c:v>6.1339285714285712</c:v>
                </c:pt>
                <c:pt idx="6">
                  <c:v>6.1467576791808876</c:v>
                </c:pt>
              </c:numCache>
            </c:numRef>
          </c:val>
          <c:extLst>
            <c:ext xmlns:c16="http://schemas.microsoft.com/office/drawing/2014/chart" uri="{C3380CC4-5D6E-409C-BE32-E72D297353CC}">
              <c16:uniqueId val="{00000000-9F5A-4AF6-A1DA-73C0558F6224}"/>
            </c:ext>
          </c:extLst>
        </c:ser>
        <c:dLbls>
          <c:dLblPos val="outEnd"/>
          <c:showLegendKey val="0"/>
          <c:showVal val="1"/>
          <c:showCatName val="0"/>
          <c:showSerName val="0"/>
          <c:showPercent val="0"/>
          <c:showBubbleSize val="0"/>
        </c:dLbls>
        <c:gapWidth val="60"/>
        <c:overlap val="-27"/>
        <c:axId val="1852716432"/>
        <c:axId val="1852717680"/>
      </c:barChart>
      <c:catAx>
        <c:axId val="1852716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852717680"/>
        <c:crosses val="autoZero"/>
        <c:auto val="1"/>
        <c:lblAlgn val="ctr"/>
        <c:lblOffset val="100"/>
        <c:noMultiLvlLbl val="0"/>
      </c:catAx>
      <c:valAx>
        <c:axId val="1852717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27164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analysis!PivotTable23</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noFill/>
            <a:round/>
          </a:ln>
          <a:effectLst>
            <a:outerShdw dist="25400" dir="2700000" algn="tl" rotWithShape="0">
              <a:schemeClr val="accent1"/>
            </a:outerShdw>
          </a:effectLst>
        </c:spPr>
        <c:marker>
          <c:symbol val="circle"/>
          <c:size val="10"/>
          <c:spPr>
            <a:solidFill>
              <a:schemeClr val="tx1">
                <a:lumMod val="95000"/>
                <a:lumOff val="5000"/>
              </a:schemeClr>
            </a:solidFill>
            <a:ln w="222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26166811596277E-2"/>
          <c:y val="4.7554315406698307E-2"/>
          <c:w val="0.90542793443978187"/>
          <c:h val="0.53879710863217689"/>
        </c:manualLayout>
      </c:layout>
      <c:lineChart>
        <c:grouping val="standard"/>
        <c:varyColors val="0"/>
        <c:ser>
          <c:idx val="0"/>
          <c:order val="0"/>
          <c:tx>
            <c:strRef>
              <c:f>'product analysis'!$P$30</c:f>
              <c:strCache>
                <c:ptCount val="1"/>
                <c:pt idx="0">
                  <c:v>Total</c:v>
                </c:pt>
              </c:strCache>
            </c:strRef>
          </c:tx>
          <c:spPr>
            <a:ln w="34925" cap="rnd">
              <a:noFill/>
              <a:round/>
            </a:ln>
            <a:effectLst>
              <a:outerShdw dist="25400" dir="2700000" algn="tl" rotWithShape="0">
                <a:schemeClr val="accent1"/>
              </a:outerShdw>
            </a:effectLst>
          </c:spPr>
          <c:marker>
            <c:symbol val="circle"/>
            <c:size val="10"/>
            <c:spPr>
              <a:solidFill>
                <a:schemeClr val="tx1">
                  <a:lumMod val="95000"/>
                  <a:lumOff val="5000"/>
                </a:schemeClr>
              </a:solidFill>
              <a:ln w="22225">
                <a:noFill/>
                <a:round/>
              </a:ln>
              <a:effectLst/>
            </c:spPr>
          </c:marker>
          <c:cat>
            <c:strRef>
              <c:f>'product analysis'!$O$31:$O$43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analysis'!$P$31:$P$43</c:f>
              <c:numCache>
                <c:formatCode>#,##0</c:formatCode>
                <c:ptCount val="12"/>
                <c:pt idx="0">
                  <c:v>921</c:v>
                </c:pt>
                <c:pt idx="1">
                  <c:v>840</c:v>
                </c:pt>
                <c:pt idx="2">
                  <c:v>1094</c:v>
                </c:pt>
                <c:pt idx="3">
                  <c:v>1301</c:v>
                </c:pt>
                <c:pt idx="4">
                  <c:v>1205</c:v>
                </c:pt>
                <c:pt idx="5">
                  <c:v>1379</c:v>
                </c:pt>
                <c:pt idx="6">
                  <c:v>1495</c:v>
                </c:pt>
                <c:pt idx="7">
                  <c:v>1402</c:v>
                </c:pt>
                <c:pt idx="8">
                  <c:v>1259</c:v>
                </c:pt>
                <c:pt idx="9">
                  <c:v>1252</c:v>
                </c:pt>
                <c:pt idx="10">
                  <c:v>1796</c:v>
                </c:pt>
                <c:pt idx="11">
                  <c:v>2674</c:v>
                </c:pt>
              </c:numCache>
            </c:numRef>
          </c:val>
          <c:smooth val="1"/>
          <c:extLst>
            <c:ext xmlns:c16="http://schemas.microsoft.com/office/drawing/2014/chart" uri="{C3380CC4-5D6E-409C-BE32-E72D297353CC}">
              <c16:uniqueId val="{00000000-4909-4E78-A889-7C62CEABD824}"/>
            </c:ext>
          </c:extLst>
        </c:ser>
        <c:dLbls>
          <c:showLegendKey val="0"/>
          <c:showVal val="0"/>
          <c:showCatName val="0"/>
          <c:showSerName val="0"/>
          <c:showPercent val="0"/>
          <c:showBubbleSize val="0"/>
        </c:dLbls>
        <c:dropLines>
          <c:spPr>
            <a:ln w="31750" cap="flat" cmpd="sng" algn="ctr">
              <a:gradFill>
                <a:gsLst>
                  <a:gs pos="40000">
                    <a:srgbClr val="374151"/>
                  </a:gs>
                  <a:gs pos="75000">
                    <a:schemeClr val="accent1">
                      <a:lumMod val="30000"/>
                      <a:lumOff val="70000"/>
                    </a:schemeClr>
                  </a:gs>
                </a:gsLst>
                <a:lin ang="5400000" scaled="1"/>
              </a:gradFill>
              <a:round/>
            </a:ln>
            <a:effectLst>
              <a:outerShdw blurRad="50800" dist="38100" dir="10800000" algn="r" rotWithShape="0">
                <a:prstClr val="black">
                  <a:alpha val="40000"/>
                </a:prstClr>
              </a:outerShdw>
            </a:effectLst>
          </c:spPr>
        </c:dropLines>
        <c:marker val="1"/>
        <c:smooth val="0"/>
        <c:axId val="375368895"/>
        <c:axId val="375375135"/>
      </c:lineChart>
      <c:catAx>
        <c:axId val="375368895"/>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spc="100" baseline="0">
                <a:solidFill>
                  <a:srgbClr val="374151"/>
                </a:solidFill>
                <a:latin typeface="+mn-lt"/>
                <a:ea typeface="+mn-ea"/>
                <a:cs typeface="+mn-cs"/>
              </a:defRPr>
            </a:pPr>
            <a:endParaRPr lang="en-US"/>
          </a:p>
        </c:txPr>
        <c:crossAx val="375375135"/>
        <c:crosses val="autoZero"/>
        <c:auto val="1"/>
        <c:lblAlgn val="ctr"/>
        <c:lblOffset val="100"/>
        <c:noMultiLvlLbl val="0"/>
      </c:catAx>
      <c:valAx>
        <c:axId val="375375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74151"/>
                </a:solidFill>
                <a:latin typeface="+mn-lt"/>
                <a:ea typeface="+mn-ea"/>
                <a:cs typeface="+mn-cs"/>
              </a:defRPr>
            </a:pPr>
            <a:endParaRPr lang="en-US"/>
          </a:p>
        </c:txPr>
        <c:crossAx val="37536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682175740916956E-2"/>
          <c:y val="0.17780935919595417"/>
          <c:w val="0.63357605556896479"/>
          <c:h val="0.78810639523718073"/>
        </c:manualLayout>
      </c:layout>
      <c:doughnutChart>
        <c:varyColors val="1"/>
        <c:ser>
          <c:idx val="0"/>
          <c:order val="0"/>
          <c:spPr>
            <a:gradFill>
              <a:gsLst>
                <a:gs pos="0">
                  <a:srgbClr val="374151"/>
                </a:gs>
                <a:gs pos="100000">
                  <a:schemeClr val="accent1">
                    <a:lumMod val="30000"/>
                    <a:lumOff val="70000"/>
                  </a:schemeClr>
                </a:gs>
              </a:gsLst>
              <a:lin ang="5400000" scaled="1"/>
            </a:gradFill>
            <a:ln>
              <a:noFill/>
            </a:ln>
          </c:spPr>
          <c:dPt>
            <c:idx val="0"/>
            <c:bubble3D val="0"/>
            <c:spPr>
              <a:solidFill>
                <a:schemeClr val="tx1">
                  <a:lumMod val="95000"/>
                  <a:lumOff val="5000"/>
                </a:schemeClr>
              </a:solidFill>
              <a:ln w="19050">
                <a:noFill/>
              </a:ln>
              <a:effectLst/>
            </c:spPr>
            <c:extLst>
              <c:ext xmlns:c16="http://schemas.microsoft.com/office/drawing/2014/chart" uri="{C3380CC4-5D6E-409C-BE32-E72D297353CC}">
                <c16:uniqueId val="{00000001-2855-4476-BD09-305C32E93FC9}"/>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2855-4476-BD09-305C32E93FC9}"/>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2855-4476-BD09-305C32E93FC9}"/>
              </c:ext>
            </c:extLst>
          </c:dPt>
          <c:dPt>
            <c:idx val="3"/>
            <c:bubble3D val="0"/>
            <c:spPr>
              <a:solidFill>
                <a:schemeClr val="tx1">
                  <a:lumMod val="50000"/>
                  <a:lumOff val="50000"/>
                </a:schemeClr>
              </a:solidFill>
              <a:ln w="19050">
                <a:noFill/>
              </a:ln>
              <a:effectLst/>
            </c:spPr>
            <c:extLst>
              <c:ext xmlns:c16="http://schemas.microsoft.com/office/drawing/2014/chart" uri="{C3380CC4-5D6E-409C-BE32-E72D297353CC}">
                <c16:uniqueId val="{00000007-2855-4476-BD09-305C32E93FC9}"/>
              </c:ext>
            </c:extLst>
          </c:dPt>
          <c:dPt>
            <c:idx val="4"/>
            <c:bubble3D val="0"/>
            <c:spPr>
              <a:solidFill>
                <a:schemeClr val="bg1">
                  <a:lumMod val="65000"/>
                </a:schemeClr>
              </a:solidFill>
              <a:ln w="19050">
                <a:noFill/>
              </a:ln>
              <a:effectLst/>
            </c:spPr>
            <c:extLst>
              <c:ext xmlns:c16="http://schemas.microsoft.com/office/drawing/2014/chart" uri="{C3380CC4-5D6E-409C-BE32-E72D297353CC}">
                <c16:uniqueId val="{00000009-2855-4476-BD09-305C32E93FC9}"/>
              </c:ext>
            </c:extLst>
          </c:dPt>
          <c:dPt>
            <c:idx val="5"/>
            <c:bubble3D val="0"/>
            <c:spPr>
              <a:solidFill>
                <a:schemeClr val="bg1">
                  <a:lumMod val="75000"/>
                </a:schemeClr>
              </a:solidFill>
              <a:ln w="19050">
                <a:noFill/>
              </a:ln>
              <a:effectLst/>
            </c:spPr>
            <c:extLst>
              <c:ext xmlns:c16="http://schemas.microsoft.com/office/drawing/2014/chart" uri="{C3380CC4-5D6E-409C-BE32-E72D297353CC}">
                <c16:uniqueId val="{0000000B-2855-4476-BD09-305C32E93FC9}"/>
              </c:ext>
            </c:extLst>
          </c:dPt>
          <c:dPt>
            <c:idx val="6"/>
            <c:bubble3D val="0"/>
            <c:spPr>
              <a:solidFill>
                <a:schemeClr val="bg1">
                  <a:lumMod val="85000"/>
                </a:schemeClr>
              </a:solidFill>
              <a:ln w="19050">
                <a:noFill/>
              </a:ln>
              <a:effectLst/>
            </c:spPr>
            <c:extLst>
              <c:ext xmlns:c16="http://schemas.microsoft.com/office/drawing/2014/chart" uri="{C3380CC4-5D6E-409C-BE32-E72D297353CC}">
                <c16:uniqueId val="{0000000D-2855-4476-BD09-305C32E93F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Analysis'!$L$13:$L$19</c:f>
              <c:strCache>
                <c:ptCount val="7"/>
                <c:pt idx="0">
                  <c:v>Australia</c:v>
                </c:pt>
                <c:pt idx="1">
                  <c:v>Canada</c:v>
                </c:pt>
                <c:pt idx="2">
                  <c:v>France</c:v>
                </c:pt>
                <c:pt idx="3">
                  <c:v>Germany</c:v>
                </c:pt>
                <c:pt idx="4">
                  <c:v>India</c:v>
                </c:pt>
                <c:pt idx="5">
                  <c:v>UK</c:v>
                </c:pt>
                <c:pt idx="6">
                  <c:v>USA</c:v>
                </c:pt>
              </c:strCache>
            </c:strRef>
          </c:cat>
          <c:val>
            <c:numRef>
              <c:f>'Payment Analysis'!$M$13:$M$19</c:f>
              <c:numCache>
                <c:formatCode>General</c:formatCode>
                <c:ptCount val="7"/>
                <c:pt idx="0">
                  <c:v>749</c:v>
                </c:pt>
                <c:pt idx="1">
                  <c:v>722</c:v>
                </c:pt>
                <c:pt idx="2">
                  <c:v>727</c:v>
                </c:pt>
                <c:pt idx="3">
                  <c:v>594</c:v>
                </c:pt>
                <c:pt idx="4">
                  <c:v>814</c:v>
                </c:pt>
                <c:pt idx="5">
                  <c:v>697</c:v>
                </c:pt>
                <c:pt idx="6">
                  <c:v>697</c:v>
                </c:pt>
              </c:numCache>
            </c:numRef>
          </c:val>
          <c:extLst>
            <c:ext xmlns:c16="http://schemas.microsoft.com/office/drawing/2014/chart" uri="{C3380CC4-5D6E-409C-BE32-E72D297353CC}">
              <c16:uniqueId val="{0000000E-2855-4476-BD09-305C32E93FC9}"/>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'Payment Analysis'!$F$12:$F$18</c:f>
              <c:strCache>
                <c:ptCount val="7"/>
                <c:pt idx="0">
                  <c:v>USA</c:v>
                </c:pt>
                <c:pt idx="1">
                  <c:v>UK</c:v>
                </c:pt>
                <c:pt idx="2">
                  <c:v>India</c:v>
                </c:pt>
                <c:pt idx="3">
                  <c:v>Germany</c:v>
                </c:pt>
                <c:pt idx="4">
                  <c:v>Australia</c:v>
                </c:pt>
                <c:pt idx="5">
                  <c:v>France</c:v>
                </c:pt>
                <c:pt idx="6">
                  <c:v>Canada</c:v>
                </c:pt>
              </c:strCache>
            </c:strRef>
          </c:cat>
          <c:val>
            <c:numRef>
              <c:f>'Payment Analysis'!$G$12:$G$18</c:f>
              <c:numCache>
                <c:formatCode>0.00</c:formatCode>
                <c:ptCount val="7"/>
                <c:pt idx="0">
                  <c:v>5.8007246376811592</c:v>
                </c:pt>
                <c:pt idx="1">
                  <c:v>5.9551166965888687</c:v>
                </c:pt>
                <c:pt idx="2">
                  <c:v>5.9941520467836256</c:v>
                </c:pt>
                <c:pt idx="3">
                  <c:v>6.093306288032454</c:v>
                </c:pt>
                <c:pt idx="4">
                  <c:v>6.1051779935275077</c:v>
                </c:pt>
                <c:pt idx="5">
                  <c:v>6.1339285714285712</c:v>
                </c:pt>
                <c:pt idx="6">
                  <c:v>6.1467576791808876</c:v>
                </c:pt>
              </c:numCache>
            </c:numRef>
          </c:val>
          <c:extLst>
            <c:ext xmlns:c16="http://schemas.microsoft.com/office/drawing/2014/chart" uri="{C3380CC4-5D6E-409C-BE32-E72D297353CC}">
              <c16:uniqueId val="{00000000-58A5-4001-B9CD-BFBD50BE14A3}"/>
            </c:ext>
          </c:extLst>
        </c:ser>
        <c:dLbls>
          <c:showLegendKey val="0"/>
          <c:showVal val="0"/>
          <c:showCatName val="0"/>
          <c:showSerName val="0"/>
          <c:showPercent val="0"/>
          <c:showBubbleSize val="0"/>
        </c:dLbls>
        <c:gapWidth val="219"/>
        <c:overlap val="-27"/>
        <c:axId val="1852716432"/>
        <c:axId val="1852717680"/>
      </c:barChart>
      <c:catAx>
        <c:axId val="185271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17680"/>
        <c:crosses val="autoZero"/>
        <c:auto val="1"/>
        <c:lblAlgn val="ctr"/>
        <c:lblOffset val="100"/>
        <c:noMultiLvlLbl val="0"/>
      </c:catAx>
      <c:valAx>
        <c:axId val="1852717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16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VISUAL.xlsx]Payment Analysis!PivotTable21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4780993000874888"/>
          <c:y val="0.10185185185185185"/>
          <c:w val="0.53888888888888886"/>
          <c:h val="0.89814814814814814"/>
        </c:manualLayout>
      </c:layout>
      <c:doughnutChart>
        <c:varyColors val="1"/>
        <c:ser>
          <c:idx val="0"/>
          <c:order val="0"/>
          <c:tx>
            <c:strRef>
              <c:f>'Payment Analysis'!$I$20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44-4F8F-A276-B8BF9F512B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44-4F8F-A276-B8BF9F512B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BB-4796-9E44-DCD699840E7A}"/>
              </c:ext>
            </c:extLst>
          </c:dPt>
          <c:cat>
            <c:strRef>
              <c:f>'Payment Analysis'!$H$21:$H$24</c:f>
              <c:strCache>
                <c:ptCount val="3"/>
                <c:pt idx="0">
                  <c:v>Delay</c:v>
                </c:pt>
                <c:pt idx="1">
                  <c:v>No delivery</c:v>
                </c:pt>
                <c:pt idx="2">
                  <c:v>On-time</c:v>
                </c:pt>
              </c:strCache>
            </c:strRef>
          </c:cat>
          <c:val>
            <c:numRef>
              <c:f>'Payment Analysis'!$I$21:$I$24</c:f>
              <c:numCache>
                <c:formatCode>#,##0</c:formatCode>
                <c:ptCount val="3"/>
                <c:pt idx="0">
                  <c:v>1368</c:v>
                </c:pt>
                <c:pt idx="1">
                  <c:v>950</c:v>
                </c:pt>
                <c:pt idx="2">
                  <c:v>2682</c:v>
                </c:pt>
              </c:numCache>
            </c:numRef>
          </c:val>
          <c:extLst>
            <c:ext xmlns:c16="http://schemas.microsoft.com/office/drawing/2014/chart" uri="{C3380CC4-5D6E-409C-BE32-E72D297353CC}">
              <c16:uniqueId val="{00000000-AA3F-4896-B794-504A250B67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2B-46E7-9268-24DF6B0C6F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2B-46E7-9268-24DF6B0C6F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2B-46E7-9268-24DF6B0C6F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2B-46E7-9268-24DF6B0C6F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2B-46E7-9268-24DF6B0C6FD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C2B-46E7-9268-24DF6B0C6FD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C2B-46E7-9268-24DF6B0C6FDF}"/>
              </c:ext>
            </c:extLst>
          </c:dPt>
          <c:cat>
            <c:strRef>
              <c:f>'Payment Analysis'!$L$13:$L$19</c:f>
              <c:strCache>
                <c:ptCount val="7"/>
                <c:pt idx="0">
                  <c:v>Australia</c:v>
                </c:pt>
                <c:pt idx="1">
                  <c:v>Canada</c:v>
                </c:pt>
                <c:pt idx="2">
                  <c:v>France</c:v>
                </c:pt>
                <c:pt idx="3">
                  <c:v>Germany</c:v>
                </c:pt>
                <c:pt idx="4">
                  <c:v>India</c:v>
                </c:pt>
                <c:pt idx="5">
                  <c:v>UK</c:v>
                </c:pt>
                <c:pt idx="6">
                  <c:v>USA</c:v>
                </c:pt>
              </c:strCache>
            </c:strRef>
          </c:cat>
          <c:val>
            <c:numRef>
              <c:f>'Payment Analysis'!$M$13:$M$19</c:f>
              <c:numCache>
                <c:formatCode>General</c:formatCode>
                <c:ptCount val="7"/>
                <c:pt idx="0">
                  <c:v>749</c:v>
                </c:pt>
                <c:pt idx="1">
                  <c:v>722</c:v>
                </c:pt>
                <c:pt idx="2">
                  <c:v>727</c:v>
                </c:pt>
                <c:pt idx="3">
                  <c:v>594</c:v>
                </c:pt>
                <c:pt idx="4">
                  <c:v>814</c:v>
                </c:pt>
                <c:pt idx="5">
                  <c:v>697</c:v>
                </c:pt>
                <c:pt idx="6">
                  <c:v>697</c:v>
                </c:pt>
              </c:numCache>
            </c:numRef>
          </c:val>
          <c:extLst>
            <c:ext xmlns:c16="http://schemas.microsoft.com/office/drawing/2014/chart" uri="{C3380CC4-5D6E-409C-BE32-E72D297353CC}">
              <c16:uniqueId val="{00000000-D4B7-40C9-A69F-A974A79DCE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34979423868317E-2"/>
          <c:y val="0.17831807886203196"/>
          <c:w val="0.90946502057613166"/>
          <c:h val="0.82168192113796801"/>
        </c:manualLayout>
      </c:layout>
      <c:areaChart>
        <c:grouping val="standard"/>
        <c:varyColors val="0"/>
        <c:ser>
          <c:idx val="0"/>
          <c:order val="0"/>
          <c:tx>
            <c:strRef>
              <c:f>'product analysis'!$G$6</c:f>
              <c:strCache>
                <c:ptCount val="1"/>
                <c:pt idx="0">
                  <c:v>Total</c:v>
                </c:pt>
              </c:strCache>
            </c:strRef>
          </c:tx>
          <c:spPr>
            <a:solidFill>
              <a:schemeClr val="accent1"/>
            </a:solidFill>
            <a:ln>
              <a:noFill/>
            </a:ln>
            <a:effectLst/>
          </c:spP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423921</c:v>
                </c:pt>
                <c:pt idx="1">
                  <c:v>389457</c:v>
                </c:pt>
                <c:pt idx="2">
                  <c:v>566091</c:v>
                </c:pt>
                <c:pt idx="3">
                  <c:v>720689</c:v>
                </c:pt>
                <c:pt idx="4">
                  <c:v>690125</c:v>
                </c:pt>
                <c:pt idx="5">
                  <c:v>816457</c:v>
                </c:pt>
                <c:pt idx="6">
                  <c:v>974312</c:v>
                </c:pt>
                <c:pt idx="7">
                  <c:v>852085</c:v>
                </c:pt>
                <c:pt idx="8">
                  <c:v>705729</c:v>
                </c:pt>
                <c:pt idx="9">
                  <c:v>723511</c:v>
                </c:pt>
                <c:pt idx="10">
                  <c:v>1356944</c:v>
                </c:pt>
                <c:pt idx="11">
                  <c:v>2662157</c:v>
                </c:pt>
              </c:numCache>
            </c:numRef>
          </c:val>
          <c:extLst>
            <c:ext xmlns:c16="http://schemas.microsoft.com/office/drawing/2014/chart" uri="{C3380CC4-5D6E-409C-BE32-E72D297353CC}">
              <c16:uniqueId val="{00000000-0CC3-4282-8B43-D17D69AE2C00}"/>
            </c:ext>
          </c:extLst>
        </c:ser>
        <c:dLbls>
          <c:showLegendKey val="0"/>
          <c:showVal val="0"/>
          <c:showCatName val="0"/>
          <c:showSerName val="0"/>
          <c:showPercent val="0"/>
          <c:showBubbleSize val="0"/>
        </c:dLbls>
        <c:axId val="1285545376"/>
        <c:axId val="1285543712"/>
      </c:areaChart>
      <c:catAx>
        <c:axId val="1285545376"/>
        <c:scaling>
          <c:orientation val="minMax"/>
        </c:scaling>
        <c:delete val="1"/>
        <c:axPos val="b"/>
        <c:numFmt formatCode="General" sourceLinked="1"/>
        <c:majorTickMark val="none"/>
        <c:minorTickMark val="none"/>
        <c:tickLblPos val="nextTo"/>
        <c:crossAx val="1285543712"/>
        <c:crosses val="autoZero"/>
        <c:auto val="1"/>
        <c:lblAlgn val="ctr"/>
        <c:lblOffset val="100"/>
        <c:noMultiLvlLbl val="0"/>
      </c:catAx>
      <c:valAx>
        <c:axId val="1285543712"/>
        <c:scaling>
          <c:orientation val="minMax"/>
        </c:scaling>
        <c:delete val="1"/>
        <c:axPos val="l"/>
        <c:numFmt formatCode="&quot;$&quot;#,##0" sourceLinked="1"/>
        <c:majorTickMark val="none"/>
        <c:minorTickMark val="none"/>
        <c:tickLblPos val="nextTo"/>
        <c:crossAx val="1285545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 analysis'!$J$6</c:f>
              <c:strCache>
                <c:ptCount val="1"/>
                <c:pt idx="0">
                  <c:v>Total</c:v>
                </c:pt>
              </c:strCache>
            </c:strRef>
          </c:tx>
          <c:spPr>
            <a:solidFill>
              <a:schemeClr val="accent1"/>
            </a:solidFill>
            <a:ln>
              <a:noFill/>
            </a:ln>
            <a:effectLst/>
          </c:spPr>
          <c:cat>
            <c:strRef>
              <c:f>'product analysis'!$I$7:$I$19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analysis'!$J$7:$J$19</c:f>
              <c:numCache>
                <c:formatCode>General</c:formatCode>
                <c:ptCount val="12"/>
                <c:pt idx="0">
                  <c:v>921</c:v>
                </c:pt>
                <c:pt idx="1">
                  <c:v>840</c:v>
                </c:pt>
                <c:pt idx="2">
                  <c:v>1094</c:v>
                </c:pt>
                <c:pt idx="3">
                  <c:v>1301</c:v>
                </c:pt>
                <c:pt idx="4">
                  <c:v>1205</c:v>
                </c:pt>
                <c:pt idx="5">
                  <c:v>1379</c:v>
                </c:pt>
                <c:pt idx="6">
                  <c:v>1495</c:v>
                </c:pt>
                <c:pt idx="7">
                  <c:v>1402</c:v>
                </c:pt>
                <c:pt idx="8">
                  <c:v>1259</c:v>
                </c:pt>
                <c:pt idx="9">
                  <c:v>1252</c:v>
                </c:pt>
                <c:pt idx="10">
                  <c:v>1796</c:v>
                </c:pt>
                <c:pt idx="11">
                  <c:v>2674</c:v>
                </c:pt>
              </c:numCache>
            </c:numRef>
          </c:val>
          <c:extLst>
            <c:ext xmlns:c16="http://schemas.microsoft.com/office/drawing/2014/chart" uri="{C3380CC4-5D6E-409C-BE32-E72D297353CC}">
              <c16:uniqueId val="{00000000-D863-46C8-A757-BA8E3012BFA0}"/>
            </c:ext>
          </c:extLst>
        </c:ser>
        <c:dLbls>
          <c:showLegendKey val="0"/>
          <c:showVal val="0"/>
          <c:showCatName val="0"/>
          <c:showSerName val="0"/>
          <c:showPercent val="0"/>
          <c:showBubbleSize val="0"/>
        </c:dLbls>
        <c:axId val="1284156400"/>
        <c:axId val="1284155984"/>
      </c:areaChart>
      <c:catAx>
        <c:axId val="1284156400"/>
        <c:scaling>
          <c:orientation val="minMax"/>
        </c:scaling>
        <c:delete val="1"/>
        <c:axPos val="b"/>
        <c:numFmt formatCode="General" sourceLinked="1"/>
        <c:majorTickMark val="out"/>
        <c:minorTickMark val="none"/>
        <c:tickLblPos val="nextTo"/>
        <c:crossAx val="1284155984"/>
        <c:crosses val="autoZero"/>
        <c:auto val="1"/>
        <c:lblAlgn val="ctr"/>
        <c:lblOffset val="100"/>
        <c:noMultiLvlLbl val="0"/>
      </c:catAx>
      <c:valAx>
        <c:axId val="1284155984"/>
        <c:scaling>
          <c:orientation val="minMax"/>
        </c:scaling>
        <c:delete val="1"/>
        <c:axPos val="l"/>
        <c:numFmt formatCode="General" sourceLinked="1"/>
        <c:majorTickMark val="none"/>
        <c:minorTickMark val="none"/>
        <c:tickLblPos val="nextTo"/>
        <c:crossAx val="12841564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069116360455"/>
          <c:y val="7.407407407407407E-2"/>
          <c:w val="0.83953018372703414"/>
          <c:h val="0.7243806503353748"/>
        </c:manualLayout>
      </c:layout>
      <c:lineChart>
        <c:grouping val="standard"/>
        <c:varyColors val="0"/>
        <c:ser>
          <c:idx val="0"/>
          <c:order val="0"/>
          <c:tx>
            <c:strRef>
              <c:f>'product analysis'!$G$6</c:f>
              <c:strCache>
                <c:ptCount val="1"/>
                <c:pt idx="0">
                  <c:v>Total</c:v>
                </c:pt>
              </c:strCache>
            </c:strRef>
          </c:tx>
          <c:spPr>
            <a:ln w="28575" cap="rnd">
              <a:solidFill>
                <a:schemeClr val="accent1"/>
              </a:solidFill>
              <a:round/>
            </a:ln>
            <a:effectLst/>
          </c:spPr>
          <c:marker>
            <c:symbol val="none"/>
          </c:marke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423921</c:v>
                </c:pt>
                <c:pt idx="1">
                  <c:v>389457</c:v>
                </c:pt>
                <c:pt idx="2">
                  <c:v>566091</c:v>
                </c:pt>
                <c:pt idx="3">
                  <c:v>720689</c:v>
                </c:pt>
                <c:pt idx="4">
                  <c:v>690125</c:v>
                </c:pt>
                <c:pt idx="5">
                  <c:v>816457</c:v>
                </c:pt>
                <c:pt idx="6">
                  <c:v>974312</c:v>
                </c:pt>
                <c:pt idx="7">
                  <c:v>852085</c:v>
                </c:pt>
                <c:pt idx="8">
                  <c:v>705729</c:v>
                </c:pt>
                <c:pt idx="9">
                  <c:v>723511</c:v>
                </c:pt>
                <c:pt idx="10">
                  <c:v>1356944</c:v>
                </c:pt>
                <c:pt idx="11">
                  <c:v>2662157</c:v>
                </c:pt>
              </c:numCache>
            </c:numRef>
          </c:val>
          <c:smooth val="0"/>
          <c:extLst>
            <c:ext xmlns:c16="http://schemas.microsoft.com/office/drawing/2014/chart" uri="{C3380CC4-5D6E-409C-BE32-E72D297353CC}">
              <c16:uniqueId val="{00000000-80F8-4726-85B5-EC180E28E91D}"/>
            </c:ext>
          </c:extLst>
        </c:ser>
        <c:dLbls>
          <c:showLegendKey val="0"/>
          <c:showVal val="0"/>
          <c:showCatName val="0"/>
          <c:showSerName val="0"/>
          <c:showPercent val="0"/>
          <c:showBubbleSize val="0"/>
        </c:dLbls>
        <c:smooth val="0"/>
        <c:axId val="2053474816"/>
        <c:axId val="2053476064"/>
      </c:lineChart>
      <c:catAx>
        <c:axId val="20534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76064"/>
        <c:crosses val="autoZero"/>
        <c:auto val="1"/>
        <c:lblAlgn val="ctr"/>
        <c:lblOffset val="100"/>
        <c:noMultiLvlLbl val="0"/>
      </c:catAx>
      <c:valAx>
        <c:axId val="2053476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44458363159149"/>
          <c:y val="0.10182972786606584"/>
          <c:w val="0.68200996182295393"/>
          <c:h val="0.78234998155839575"/>
        </c:manualLayout>
      </c:layout>
      <c:barChart>
        <c:barDir val="bar"/>
        <c:grouping val="clustered"/>
        <c:varyColors val="0"/>
        <c:ser>
          <c:idx val="0"/>
          <c:order val="0"/>
          <c:tx>
            <c:strRef>
              <c:f>'product analysis'!$M$6</c:f>
              <c:strCache>
                <c:ptCount val="1"/>
                <c:pt idx="0">
                  <c:v>Total</c:v>
                </c:pt>
              </c:strCache>
            </c:strRef>
          </c:tx>
          <c:spPr>
            <a:solidFill>
              <a:schemeClr val="accent1"/>
            </a:solidFill>
            <a:ln>
              <a:noFill/>
            </a:ln>
            <a:effectLst/>
          </c:spPr>
          <c:invertIfNegative val="0"/>
          <c:cat>
            <c:strRef>
              <c:f>'product analysis'!$L$7:$L$12</c:f>
              <c:strCache>
                <c:ptCount val="5"/>
                <c:pt idx="0">
                  <c:v>Makeup Kit</c:v>
                </c:pt>
                <c:pt idx="1">
                  <c:v>Dumbbells</c:v>
                </c:pt>
                <c:pt idx="2">
                  <c:v>Skincare Set</c:v>
                </c:pt>
                <c:pt idx="3">
                  <c:v>Hair Dryer</c:v>
                </c:pt>
                <c:pt idx="4">
                  <c:v>Perfume</c:v>
                </c:pt>
              </c:strCache>
            </c:strRef>
          </c:cat>
          <c:val>
            <c:numRef>
              <c:f>'product analysis'!$M$7:$M$12</c:f>
              <c:numCache>
                <c:formatCode>"$"#,##0</c:formatCode>
                <c:ptCount val="5"/>
                <c:pt idx="0">
                  <c:v>188087</c:v>
                </c:pt>
                <c:pt idx="1">
                  <c:v>199839</c:v>
                </c:pt>
                <c:pt idx="2">
                  <c:v>204901</c:v>
                </c:pt>
                <c:pt idx="3">
                  <c:v>214137</c:v>
                </c:pt>
                <c:pt idx="4">
                  <c:v>223333</c:v>
                </c:pt>
              </c:numCache>
            </c:numRef>
          </c:val>
          <c:extLst>
            <c:ext xmlns:c16="http://schemas.microsoft.com/office/drawing/2014/chart" uri="{C3380CC4-5D6E-409C-BE32-E72D297353CC}">
              <c16:uniqueId val="{00000000-BEFF-42FD-9A99-9FD18809BCF3}"/>
            </c:ext>
          </c:extLst>
        </c:ser>
        <c:dLbls>
          <c:showLegendKey val="0"/>
          <c:showVal val="0"/>
          <c:showCatName val="0"/>
          <c:showSerName val="0"/>
          <c:showPercent val="0"/>
          <c:showBubbleSize val="0"/>
        </c:dLbls>
        <c:gapWidth val="182"/>
        <c:axId val="1340104944"/>
        <c:axId val="1340103280"/>
      </c:barChart>
      <c:catAx>
        <c:axId val="1340104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103280"/>
        <c:crosses val="autoZero"/>
        <c:auto val="1"/>
        <c:lblAlgn val="ctr"/>
        <c:lblOffset val="100"/>
        <c:noMultiLvlLbl val="0"/>
      </c:catAx>
      <c:valAx>
        <c:axId val="1340103280"/>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10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analysis'!$G$23</c:f>
              <c:strCache>
                <c:ptCount val="1"/>
                <c:pt idx="0">
                  <c:v>Total</c:v>
                </c:pt>
              </c:strCache>
            </c:strRef>
          </c:tx>
          <c:spPr>
            <a:solidFill>
              <a:schemeClr val="accent1"/>
            </a:solidFill>
            <a:ln>
              <a:noFill/>
            </a:ln>
            <a:effectLst/>
          </c:spPr>
          <c:invertIfNegative val="0"/>
          <c:cat>
            <c:strRef>
              <c:f>'product analysis'!$F$24:$F$29</c:f>
              <c:strCache>
                <c:ptCount val="5"/>
                <c:pt idx="0">
                  <c:v>Hair Dryer</c:v>
                </c:pt>
                <c:pt idx="1">
                  <c:v>Perfume</c:v>
                </c:pt>
                <c:pt idx="2">
                  <c:v>Cookware Set</c:v>
                </c:pt>
                <c:pt idx="3">
                  <c:v>Microwave</c:v>
                </c:pt>
                <c:pt idx="4">
                  <c:v>Dumbbells</c:v>
                </c:pt>
              </c:strCache>
            </c:strRef>
          </c:cat>
          <c:val>
            <c:numRef>
              <c:f>'product analysis'!$G$24:$G$29</c:f>
              <c:numCache>
                <c:formatCode>"$"#,##0</c:formatCode>
                <c:ptCount val="5"/>
                <c:pt idx="0">
                  <c:v>535343</c:v>
                </c:pt>
                <c:pt idx="1">
                  <c:v>558331</c:v>
                </c:pt>
                <c:pt idx="2">
                  <c:v>572492</c:v>
                </c:pt>
                <c:pt idx="3">
                  <c:v>622520</c:v>
                </c:pt>
                <c:pt idx="4">
                  <c:v>666133</c:v>
                </c:pt>
              </c:numCache>
            </c:numRef>
          </c:val>
          <c:extLst>
            <c:ext xmlns:c16="http://schemas.microsoft.com/office/drawing/2014/chart" uri="{C3380CC4-5D6E-409C-BE32-E72D297353CC}">
              <c16:uniqueId val="{00000000-4EAD-4630-9655-1645CBDAF534}"/>
            </c:ext>
          </c:extLst>
        </c:ser>
        <c:dLbls>
          <c:showLegendKey val="0"/>
          <c:showVal val="0"/>
          <c:showCatName val="0"/>
          <c:showSerName val="0"/>
          <c:showPercent val="0"/>
          <c:showBubbleSize val="0"/>
        </c:dLbls>
        <c:gapWidth val="182"/>
        <c:axId val="1340099536"/>
        <c:axId val="1340095376"/>
      </c:barChart>
      <c:catAx>
        <c:axId val="134009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95376"/>
        <c:crosses val="autoZero"/>
        <c:auto val="1"/>
        <c:lblAlgn val="ctr"/>
        <c:lblOffset val="100"/>
        <c:noMultiLvlLbl val="0"/>
      </c:catAx>
      <c:valAx>
        <c:axId val="1340095376"/>
        <c:scaling>
          <c:orientation val="minMax"/>
        </c:scaling>
        <c:delete val="1"/>
        <c:axPos val="b"/>
        <c:numFmt formatCode="&quot;$&quot;#,##0" sourceLinked="1"/>
        <c:majorTickMark val="none"/>
        <c:minorTickMark val="none"/>
        <c:tickLblPos val="nextTo"/>
        <c:crossAx val="134009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analysis!PivotTable5</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'product analysis'!$P$6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E8-47FB-A2B5-50CAC27B58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D7-44C6-B403-98A9C5A25E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D7-44C6-B403-98A9C5A25E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D7-44C6-B403-98A9C5A25E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D7-44C6-B403-98A9C5A25EAE}"/>
              </c:ext>
            </c:extLst>
          </c:dPt>
          <c:cat>
            <c:strRef>
              <c:f>'product analysis'!$O$7:$O$12</c:f>
              <c:strCache>
                <c:ptCount val="5"/>
                <c:pt idx="0">
                  <c:v>Beauty</c:v>
                </c:pt>
                <c:pt idx="1">
                  <c:v>Electronics</c:v>
                </c:pt>
                <c:pt idx="2">
                  <c:v>Fashion</c:v>
                </c:pt>
                <c:pt idx="3">
                  <c:v>Home &amp; Kitchen</c:v>
                </c:pt>
                <c:pt idx="4">
                  <c:v>Sports</c:v>
                </c:pt>
              </c:strCache>
            </c:strRef>
          </c:cat>
          <c:val>
            <c:numRef>
              <c:f>'product analysis'!$P$7:$P$12</c:f>
              <c:numCache>
                <c:formatCode>"$"#,##0</c:formatCode>
                <c:ptCount val="5"/>
                <c:pt idx="0">
                  <c:v>2076144</c:v>
                </c:pt>
                <c:pt idx="1">
                  <c:v>2176447</c:v>
                </c:pt>
                <c:pt idx="2">
                  <c:v>2299319</c:v>
                </c:pt>
                <c:pt idx="3">
                  <c:v>2226084</c:v>
                </c:pt>
                <c:pt idx="4">
                  <c:v>2103484</c:v>
                </c:pt>
              </c:numCache>
            </c:numRef>
          </c:val>
          <c:extLst>
            <c:ext xmlns:c16="http://schemas.microsoft.com/office/drawing/2014/chart" uri="{C3380CC4-5D6E-409C-BE32-E72D297353CC}">
              <c16:uniqueId val="{00000000-3DC8-413E-BC8E-291A0E06E7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analysis!PivotTable23</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analysis'!$P$30</c:f>
              <c:strCache>
                <c:ptCount val="1"/>
                <c:pt idx="0">
                  <c:v>Total</c:v>
                </c:pt>
              </c:strCache>
            </c:strRef>
          </c:tx>
          <c:spPr>
            <a:ln w="28575" cap="rnd">
              <a:solidFill>
                <a:schemeClr val="accent1"/>
              </a:solidFill>
              <a:round/>
            </a:ln>
            <a:effectLst/>
          </c:spPr>
          <c:marker>
            <c:symbol val="none"/>
          </c:marker>
          <c:cat>
            <c:strRef>
              <c:f>'product analysis'!$O$31:$O$43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analysis'!$P$31:$P$43</c:f>
              <c:numCache>
                <c:formatCode>#,##0</c:formatCode>
                <c:ptCount val="12"/>
                <c:pt idx="0">
                  <c:v>921</c:v>
                </c:pt>
                <c:pt idx="1">
                  <c:v>840</c:v>
                </c:pt>
                <c:pt idx="2">
                  <c:v>1094</c:v>
                </c:pt>
                <c:pt idx="3">
                  <c:v>1301</c:v>
                </c:pt>
                <c:pt idx="4">
                  <c:v>1205</c:v>
                </c:pt>
                <c:pt idx="5">
                  <c:v>1379</c:v>
                </c:pt>
                <c:pt idx="6">
                  <c:v>1495</c:v>
                </c:pt>
                <c:pt idx="7">
                  <c:v>1402</c:v>
                </c:pt>
                <c:pt idx="8">
                  <c:v>1259</c:v>
                </c:pt>
                <c:pt idx="9">
                  <c:v>1252</c:v>
                </c:pt>
                <c:pt idx="10">
                  <c:v>1796</c:v>
                </c:pt>
                <c:pt idx="11">
                  <c:v>2674</c:v>
                </c:pt>
              </c:numCache>
            </c:numRef>
          </c:val>
          <c:smooth val="0"/>
          <c:extLst>
            <c:ext xmlns:c16="http://schemas.microsoft.com/office/drawing/2014/chart" uri="{C3380CC4-5D6E-409C-BE32-E72D297353CC}">
              <c16:uniqueId val="{00000000-763D-487E-B162-D1E25B03B9BA}"/>
            </c:ext>
          </c:extLst>
        </c:ser>
        <c:dLbls>
          <c:showLegendKey val="0"/>
          <c:showVal val="0"/>
          <c:showCatName val="0"/>
          <c:showSerName val="0"/>
          <c:showPercent val="0"/>
          <c:showBubbleSize val="0"/>
        </c:dLbls>
        <c:smooth val="0"/>
        <c:axId val="375368895"/>
        <c:axId val="375375135"/>
      </c:lineChart>
      <c:catAx>
        <c:axId val="37536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375135"/>
        <c:crosses val="autoZero"/>
        <c:auto val="1"/>
        <c:lblAlgn val="ctr"/>
        <c:lblOffset val="100"/>
        <c:noMultiLvlLbl val="0"/>
      </c:catAx>
      <c:valAx>
        <c:axId val="375375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36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analysis'!$S$29</c:f>
              <c:strCache>
                <c:ptCount val="1"/>
                <c:pt idx="0">
                  <c:v>Total</c:v>
                </c:pt>
              </c:strCache>
            </c:strRef>
          </c:tx>
          <c:spPr>
            <a:solidFill>
              <a:schemeClr val="accent1"/>
            </a:solidFill>
            <a:ln>
              <a:noFill/>
            </a:ln>
            <a:effectLst/>
          </c:spPr>
          <c:invertIfNegative val="0"/>
          <c:cat>
            <c:strRef>
              <c:f>'product analysis'!$R$30:$R$35</c:f>
              <c:strCache>
                <c:ptCount val="5"/>
                <c:pt idx="0">
                  <c:v>Tablet</c:v>
                </c:pt>
                <c:pt idx="1">
                  <c:v>Headphones</c:v>
                </c:pt>
                <c:pt idx="2">
                  <c:v>Smartphone</c:v>
                </c:pt>
                <c:pt idx="3">
                  <c:v>Laptop</c:v>
                </c:pt>
                <c:pt idx="4">
                  <c:v>Smartwatch</c:v>
                </c:pt>
              </c:strCache>
            </c:strRef>
          </c:cat>
          <c:val>
            <c:numRef>
              <c:f>'product analysis'!$S$30:$S$35</c:f>
              <c:numCache>
                <c:formatCode>"$"#,##0</c:formatCode>
                <c:ptCount val="5"/>
                <c:pt idx="0">
                  <c:v>57951</c:v>
                </c:pt>
                <c:pt idx="1">
                  <c:v>64133</c:v>
                </c:pt>
                <c:pt idx="2">
                  <c:v>65897</c:v>
                </c:pt>
                <c:pt idx="3">
                  <c:v>66193</c:v>
                </c:pt>
                <c:pt idx="4">
                  <c:v>72298</c:v>
                </c:pt>
              </c:numCache>
            </c:numRef>
          </c:val>
          <c:extLst>
            <c:ext xmlns:c16="http://schemas.microsoft.com/office/drawing/2014/chart" uri="{C3380CC4-5D6E-409C-BE32-E72D297353CC}">
              <c16:uniqueId val="{00000000-B025-4C23-9865-484E427836D8}"/>
            </c:ext>
          </c:extLst>
        </c:ser>
        <c:dLbls>
          <c:showLegendKey val="0"/>
          <c:showVal val="0"/>
          <c:showCatName val="0"/>
          <c:showSerName val="0"/>
          <c:showPercent val="0"/>
          <c:showBubbleSize val="0"/>
        </c:dLbls>
        <c:gapWidth val="182"/>
        <c:axId val="414586927"/>
        <c:axId val="414596911"/>
      </c:barChart>
      <c:catAx>
        <c:axId val="41458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6911"/>
        <c:crosses val="autoZero"/>
        <c:auto val="1"/>
        <c:lblAlgn val="ctr"/>
        <c:lblOffset val="100"/>
        <c:noMultiLvlLbl val="0"/>
      </c:catAx>
      <c:valAx>
        <c:axId val="414596911"/>
        <c:scaling>
          <c:orientation val="minMax"/>
        </c:scaling>
        <c:delete val="1"/>
        <c:axPos val="b"/>
        <c:numFmt formatCode="&quot;$&quot;#,##0" sourceLinked="1"/>
        <c:majorTickMark val="none"/>
        <c:minorTickMark val="none"/>
        <c:tickLblPos val="nextTo"/>
        <c:crossAx val="41458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F5A393F-BE4B-490C-9F82-4116437B5D4A}">
          <cx:tx>
            <cx:txData>
              <cx:f>_xlchart.v5.2</cx:f>
              <cx:v>Revenue</cx:v>
            </cx:txData>
          </cx:tx>
          <cx:spPr>
            <a:solidFill>
              <a:srgbClr val="374151"/>
            </a:solidFill>
            <a:ln>
              <a:noFill/>
            </a:ln>
          </cx:spPr>
          <cx:dataPt idx="0">
            <cx:spPr>
              <a:pattFill prst="pct5">
                <a:fgClr>
                  <a:srgbClr val="374151"/>
                </a:fgClr>
                <a:bgClr>
                  <a:sysClr val="window" lastClr="FFFFFF"/>
                </a:bgClr>
              </a:pattFill>
            </cx:spPr>
          </cx:dataPt>
          <cx:dataPt idx="1">
            <cx:spPr>
              <a:pattFill prst="pct5">
                <a:fgClr>
                  <a:srgbClr val="374151"/>
                </a:fgClr>
                <a:bgClr>
                  <a:sysClr val="window" lastClr="FFFFFF"/>
                </a:bgClr>
              </a:pattFill>
            </cx:spPr>
          </cx:dataPt>
          <cx:dataPt idx="2">
            <cx:spPr>
              <a:pattFill prst="pct5">
                <a:fgClr>
                  <a:srgbClr val="374151"/>
                </a:fgClr>
                <a:bgClr>
                  <a:sysClr val="window" lastClr="FFFFFF"/>
                </a:bgClr>
              </a:pattFill>
            </cx:spPr>
          </cx:dataPt>
          <cx:dataPt idx="3">
            <cx:spPr>
              <a:pattFill prst="pct5">
                <a:fgClr>
                  <a:srgbClr val="374151"/>
                </a:fgClr>
                <a:bgClr>
                  <a:sysClr val="window" lastClr="FFFFFF"/>
                </a:bgClr>
              </a:pattFill>
            </cx:spPr>
          </cx:dataPt>
          <cx:dataPt idx="4">
            <cx:spPr>
              <a:pattFill prst="pct5">
                <a:fgClr>
                  <a:srgbClr val="374151"/>
                </a:fgClr>
                <a:bgClr>
                  <a:sysClr val="window" lastClr="FFFFFF"/>
                </a:bgClr>
              </a:pattFill>
            </cx:spPr>
          </cx:dataPt>
          <cx:dataPt idx="5">
            <cx:spPr>
              <a:pattFill prst="pct5">
                <a:fgClr>
                  <a:srgbClr val="374151"/>
                </a:fgClr>
                <a:bgClr>
                  <a:sysClr val="window" lastClr="FFFFFF"/>
                </a:bgClr>
              </a:pattFill>
            </cx:spPr>
          </cx:dataPt>
          <cx:dataPt idx="6">
            <cx:spPr>
              <a:pattFill prst="pct5">
                <a:fgClr>
                  <a:srgbClr val="374151"/>
                </a:fgClr>
                <a:bgClr>
                  <a:sysClr val="window" lastClr="FFFFFF"/>
                </a:bgClr>
              </a:pattFill>
            </cx:spPr>
          </cx:dataPt>
          <cx:dataLabels>
            <cx:txPr>
              <a:bodyPr spcFirstLastPara="1" vertOverflow="ellipsis" horzOverflow="overflow" wrap="square" lIns="0" tIns="0" rIns="0" bIns="0" anchor="ctr" anchorCtr="1"/>
              <a:lstStyle/>
              <a:p>
                <a:pPr algn="ctr" rtl="0">
                  <a:defRPr sz="700" b="1">
                    <a:solidFill>
                      <a:schemeClr val="bg1"/>
                    </a:solidFill>
                  </a:defRPr>
                </a:pPr>
                <a:endParaRPr lang="en-US" sz="700" b="1" i="0" u="none" strike="noStrike" baseline="0">
                  <a:solidFill>
                    <a:schemeClr val="bg1"/>
                  </a:solidFill>
                  <a:latin typeface="Calibri" panose="020F0502020204030204"/>
                </a:endParaRPr>
              </a:p>
            </cx:txPr>
            <cx:visibility seriesName="0" categoryName="0" value="1"/>
          </cx:dataLabels>
          <cx:dataId val="0"/>
          <cx:layoutPr>
            <cx:regionLabelLayout val="showAll"/>
            <cx:geography projectionType="miller" cultureLanguage="en-US" cultureRegion="NG" attribution="Powered by Bing">
              <cx:geoCache provider="{E9337A44-BEBE-4D9F-B70C-5C5E7DAFC167}">
                <cx:binary>7HxZk9RGuvZfcfj6E85VmZo4cyKOVEsv1UADzXajaDeN9n3Xr/8egYEqtaY0MBMx5+JgG9stqh69
a75r/tdD/7eH+PG+/K1P4rT620P/99/9us7/9scf1YP/mNxXz5Lgocyq7HP97CFL/sg+fw4eHv/4
VN53Qer9wQgVfzz492X92P/+3/+Fb/Mes0P2cF8HWXrbPJbDq8eqievqzLPFR789ZE1aTx/38E1/
//1/mqou7+Pg/vffHtM6qIc3Q/74999P/tTvv/0x/64nuL/FeLW6+YTPGkw+U0wToTm1vv76/bc4
S72/nlMungmLUMW5INMv+g37+X2Cz/9Tr/Tlhe4/fSofq+q3v/598tETCk6eBFXmfGWCk03v+z93
Xwj845TJ//1fsx+A5NlPjuQw58/ao7kYLtNP/04RMPaMSyaJlnxJAsp6xk1uKmXpLwIg5qkEVt9m
mft/fWzG+b9+Ouf65fP/PNed+/T+079R8032TCpuaZPIr3xlJ4pvWOYzk2gKsbDvz79a3VfNX3+f
ZcZ/+9yM899+PGe98z//edbvyvv04fGb2v3rTkeAtUxoYjF1wnP2TEjNlanVX4ZgfcP8yvL191hm
+bfPzVj+7cdzlu9e/edZvn8sk/t0+Eb/v85zSZ8Ri1pameQrc09ZT8kzrokmSv/lZWZ+/p94n2Xe
f//gjPnffz7n/mb7n+f+3WtY3b/riOXWM0m4VIKrr46Enyi9YVnPCNXw8Zb4KhnxDfur1t+lQf34
6bfX9X39WH17tKQQywKYfXwmhtnTuTDuXv8vEMb1OaJ/LtyR/JkluObs21GrT2WBM0ESaYpvZwLB
oXDs9P9i1zXCvk9Z8u3ZTwvj++eXpfH98Vwce/t/gTj+WXX8Ocn8n5WchrQ/G5T+85r5c3L5P4up
z+US33OrzX19v/2SlB1J7vzTL/4aqeLso+cOnq++6PLT33+n8EzfM73pG0781JO07NtHHu+rGh+W
1jOKcMCkiLYsyacv6x6/PKHsmcUoExbXlim0wGGUZmXtI1XEZwTDR4VJLSWJpRBCVFnz5Zngz5Qg
Aj/XFqWUM/09E36ZxYOXpd958df//5Y2ycssSOvq77/DC+df/9T0nhrnpAK25kRwJKaa4yXyh/tX
8Lr4w/T/eUmmasvv2EG9SFM79e2gd7r3Wb5Jo6/Rw1dbWkBCRHkWSZ4ijZ4rIiVbdog0tQOy9YIr
M7ZHJ6PPy+LaEPKrR/6HeEjWzuJNz48o6+nokZgDr1Yv7EJftvHG7cNfAJGCM4TRDBKxyClILkQo
jWKgBxQuNmH8kSUPJQ33fsZXgCbuzOUkLc2klBC6KWfUJKoM+qH12CGt9GUR5I7WvhPlmyPVXZDR
AoriphBKmfhLEajdMc/iFtFVlmTi4PVt96Ye3NyJSaA2UVzxi/NQk2LNCAKUsig3EQdoawal+jJM
vbgUh6Jj2lEqHje98N2b8ygLSqAEZVJTTokwzZl6txnLKZVcHNKuCDa8lW8ar/O3Y67zm6GtxIqU
2BIDUVxQlHHBhJiyrmMGttozCs20OCDwaZhjJCq5y7qMhnYf9F4AbnId24Es28DWXUuuosgr75sy
6aNNlVmV3HqddDvbEGMZO63K1X0Tdrm3o7I2fHv0w/BN1tejE3ASfvaLsgs2QcraD16gWPOyHTrr
IsyjSG6jHg9XyKNITZ4IzSRUQhMVFfBqp+Q1VUeENzbiwAPib2taPBdR4G18Q4sLMiqnd40XiWg+
5m49XsWVUdlFqfnhvEzpZFQz1bHMKXtFjcw0Id3TtzBztzDrFkxm3KAb1hNbWPVNqIfAroZwZ5Bi
K/PaTi1y6ZfjmskvMcHSFCbCLMtk+O0UXmSKuDUf5UFEeeZwLx9uU/qqKqtxK+o6PgSh2CD/KzaW
GV5GRslfSNWbVytMeCoKpI/aYjgJmAVlm71FrVmY1EEjD4xGxXuzSd0LpJwf2jaMLgLGuu0Qk+im
GcZmbxR1vqVuQC+qPjYuz7/IEzvGmYYjTBEOpVdKslNu5NyqeKcz49qMBnM/WKp/PcrOXXFMT2UO
GEkUXNNUKuIEmd2xYXFBK16xxrguvY1yx6te5Z+syBhtbhLHD/3c7qgOoW7Bjfc10/qHB8kShRLV
Kc3hRiwUsk6h+4xGXemNxrWmVyWN7c78eJ6FT5zURNsPADE7RIbRK0nEOuOasdtkuGpLp7EuiVxx
hZPrObEaySXnWkotuEnheE/JyGJFG6uyrOu65dShgXwtjHIXlCzchKEbXXg69rc/TdgJ5Ew3Kl2W
SRUp61q9iIsPlN3p6K7id+dBnrjcGV0zzegi32vbzLSuPfKxS+8lvezi2/MQCwJC8MZQnZQUzFMz
ARFuVpEhAv9gGKMTetqxWOP03m3L2915pAVdO0GaCamrwpSy0fcPDXV3mdT7JujfnYdY0IMpEkWh
G3EfI2zmwwvdsj4pQv/Q5Y2/b8fiUkdetU098zpy8+Gm8gOycm4sUYXDXptwmzgW1YyqNh6aushr
QHrlvhi6D6WpXp6nag1ipmpt6Q1FVgCiHErf5qr07FyuhZSTpc9MSCm8/lTZk4i/ZyB0dJsydxv/
AEN1vfZKG/sBx3kNNUita128rjXfnKdrSfUUKlpaoDPEtDlzPg0ZChZzQHrshnhs0jqjuw0q71dE
9ANnruI0t0LVys4/mFG5Fx1tbX9I+hWQJ8mG5FNkCd+DnEcTc3Zwk9gtA9kChL4w020m7GaIX7Th
sNeJbRRrwdiitI7QZoqeRJEag2zwD4mX7FmTXNGSfEr8wc4svnFDapdV7shOrTi9LyfvEy05wp3F
gHQwWyNygVv6r0hR7yur2XjFVR7aPmPv22LYRJ60KS3toGmcJLr240fPv0gq1wmMj115gxZp1wp7
9Oobr2vtLtuGZrRLrGhfcbnvs3qTas+mxoVXDr/g6Y4lNEnwKGmqiSp0EhP/kHf+jiKmAAs3vcFt
mdyfV+wlN3SMNFPsTtZmIwfogt/cliR/Xoz+J6985wU+s42mcs6jsck0nwhFoREytaGYnhLqY8Ja
qzE6NXL/0MrAHvUFOtBW9ZGOpT0OzQfe6jceEtK+eG+Em0Tabnwb5qntl8MmG9WmSa/C9tYMB4cr
19Zq58l4xTYWjjGljl5wxnk3bHxSagueP4utHUGA+bzpie+IcVg7lpd8pSYIBBRSL+SUM8MISG/S
vKH+Ic7ictNIYdqNEMnleZYvea5jlBnHh9b03Vr2MIPgvmrKm874WA/iKmHJCucWyWEMyoT+ITXn
8XgYVzJCcuwfIvLGz7NNy8YVhCXZ6O8IqJmcKk9AwrErW5BSG7EdWaWty9tfiWMUZMEIF5YgjM+k
0mT1MJbB6B9ceusN/CIjhWPwfCXtXiRFTqE6kmIEZzNSsiBPeV67cMFQfaN9m48fu3wlN1nEQJMF
NRFiMmpNz4+cCDMzYgah6R/C9MYduRNV+1AWKwfj0zQMh4k+Qpnxi/MRFBZ+cOhZSuykFmxTmZ5/
Obpevg1CdmPy/H0edE7lyQ+yqpOtx8t+5S2WvNjxS8yUvJcedwUDqWNfGXYRC2sz9AG3g6GXtja8
Lcm6tSLNIqYiyMBRucDAyCyacoOBFFEDEV4mQ2u3WW/rUTiCvRhe/YIFHwGxUznK3mzKVk0uqW1s
g99L1IVwSI1Dt8LFRVdxBDQL4cMpa2l77R8y63Xd5navG0fyK53n2/MULWom2oPkS66K1PCUIpxt
Fu9QSDmkxp0Xqm053BnBWgCwSI2mSLGIgoDoTCcaVvCuNMLgELLPyhvtKHxu6Xgjan/lUKOLnk+j
SCynKgBqyafk9E1qqLIKgkPLTbsY6o1O9kV3k/4Z+Sh/pBe9Q0J7tDYk3VVWYBsrYlvgJqY2hMTI
EqJi1EJO4aMuDgPVT4RadzW/85F/rbmSpbz/BGOmGqwkddpLYJjC2CMKVlfmEGzzXT3EF0NR7Y34
k6HZipos8FVTCV9MUWJB1WHmWhrFOgSqXnDQbncbFnJDienbP62KqCZAs5lpCYlS1inzXNXURpUm
wcFt5A6pscGjbekWKyqySMkRysxXNKYR1j1Pg4PvxnajCttCle48IUsQqEJRk5j4B2fXKSFZ0fo9
sergMOqbJi13XmuuICwYFBJVVNdN1InRK5npgNX6sVenVXAoyduA3XR99spnN5zEK4XFJX2Ga0DH
GiN6FBZ8SknA3cqPCwl9Nh9F8sro7up4LcxbSErQbPmBMbOZrEL3I4xFcBD+2Fx5ES+cJhP5HiX9
qyRX70Krim6JLm67MFpLv9bom/GxHklhNC2wK/3Sat+G8kNtfT6vDHT6jlmcfULfTBtGHdC+r8zg
YFxX1NzLC3Owx9Z2vdDmj8lQ2IruRdPZSL1UssbcJUU5Zu7EgKPAo2a8a/yOB4eoie0h3RbyXZAQ
24oezlO5iIPwWU0TDuiSzGJ1kTc6Ir5EEPXe7O+7diuKN4S8+gUQNHok5YgwtJpxMuuFGYrpUOTq
QkT7wKHqOl5TiUVKjkBmHDNTavh8VDgQB6vbyip4ZZZssKsy4k7QC+38Ck0WYhecvYyqGZyKhJEU
DI5V+bFdefnGrK/iIt0EbE0VFoIkdAgsbkn2peg0c6+9EEVTKpwbJfVtRNQs7BwzaDaiL+2kwRzM
947vy6/qfdxEXTqIT9BmnoMOrls0IdDGcqPeJUZpl/EtHW00mPzqugm5nfd3XQb3q7Ze5NnDIFY4
u+hX0EUjHAkE4/PSVNrnkUsVfGTvoV7A0DxxmqHTdklasSmp5dpxwcdNOUTdPnPzakVZF13LEfzk
Fo4szyoYrenEbsMa7CZQtmvcrZZhv8Qzc+ciiDm1qxUTGOQ9RRkTXxukKScHXduG8aJoA2jpTZi8
D3C8WeU7dUezS0RFG/TTVpKayaafYFOC2W30EZklZ6rbEBNFMb8JDm+HrLL9ILPj1ney6Fr1fMfV
L+RpWhzBTYZ7xNAsDL0kLgFH+tiW6jYuH8fw7Xm1XRLaMcYsUPWE0SvWAyNvr7LsPmhuB7nCtSUz
PIaYeUpt+H5RtBPERrCblG0L40IPjxVdUf/FOFFQBelYMHomZvxyXdpyPUD/K79xEBLbmffKy8km
bIxPjZ8fSDq6Ttpe1lH0dQL7H7aHlqEZ9JJZUxQ0h867mNNsOtKT3OOX5pgEttU1/Sagud4rEre2
5xblHvU9euBl1e3NJPFW+Lx47iKvQSdQoymI2dJTfQmNOCgIJaCf3WbmkO2iptiMLf+UBOUNhwC4
MV5OZUOek21s7NvuMkjJSotpUaGOXmJW0yN1WXqB6INDQW+ssrRJdbvaLFu0QyFMpdWU+cwL1VpW
URvXGQKokkZO6lrmpTS9dNvEo7yM8kbY5TBcE5mLh/PWsqjKAlGhQOUfEfvsPDY7kWRtDOA6j8kV
bcU+pHR0dGq2G+VJvQmKflipoS2LVaLhThS8OvlS1jxyA00+tGHcFHDr0rhpiruovWB8m9X1jhob
C/XIRr91I7ENaLxFVWnbfjhP9ETUE68nBYqmagrvMWt04oa6WruN2U5ZSujeqFps0J5aMd1FpTmC
mCmNDgPTLDukKCR7O+aFM5IbbhYr2dai1vwAmZe9St8nTPkAMZL8PaLTMHrdq8ZOquC2DR7ieEVX
lsIqKKeW2pRcUzY/qFxXlIOVg6bkahwGO46vUG32k5VTd1ElMcPPCYYyBHp6p9Jp6agL14RK9nqw
McblKPkxlumGBut2t0iSYhi4QOcLdUN2ikXjsBziHlhhr50gYE6dfc7ZsJXdmitbVAiFlJhBYHDp
M0Ozujiv8wquPIsru3c/+cOONTstr8fYdS4tnTtotgV1agvTcRFhmWm764ZP5xV/7SWm50eGl9YK
hwmF4YXhvV8GTh1cjcGf5zEWlRJVoqkIgAE8OsNIdO4TjHAEBwvhmdQXfUgdv3jp+TuV79xxBW2Z
oh9oM2Xx3GiURYk8XfoYkyg3SUXt3L89T9KivzgiaR5SpCKOghiyq1nhmO5HL/8lSz5CmHkkxTHe
lFVgWto4tfnKS9yt74+7uO0d6205eive6YsQnnjAI7yZe2p6FZa926LGFroO619EUWGH1YssuJxa
QU1wlfdZZEvyKpTJXvJm42e17UEjo7WRnxXezp1KZNIuDBJQ7sehE6pb143s89JbVBGNBr0QGLBC
XepU6cfRsHwVD/CSQfO5atR4OZryfdrzbCVmWnQmR0AzzS+6QvaxCab20T1NIge7orafJLbbVisk
rSHNtJ66pcCMHJDSUV4ULLtC6wZjDps0uz/Pu0XpHJE003ydpk3O6w4OY/Q6OzAfo6Bc0/01+cx0
fxBJl5UNMEZ1l/h8m1Z/0ijZnidkDWSm8JgRVtwnUDMNoUTuZ0wcrAZxy1KRFqrHiCu0nsmfhKJK
RA9FS2i879LRNpLPA+kPdbCiaMvE/ACaiZ97qW8JDxxThXmd8Ec96K1R6hUlWzyHNWJvjM4Kyb5E
cUeHRV53KhsYgu/ekwpTXFzZmPzO7JDKbRkH9Fp7NFxxTMuU/cCc2WoWFxgflcBs2ntChy00Lu/z
FZDFEwpTjhhxNhFizB1CTjwfmf2IrCL7HMXcNtsLETy2xCnNXZ+Sy5/XPMlw4GP03TStuVakddiE
Vm+h1u+nZF9khtjkbtjtqyiLV6C+NGHmbh0NRIGNVHRdMaB/6uqqJiobgZlIjCSNF5VFbY1DK4q3
lZ/ts3xv1bspieyiahu1w0aNt1I1r+tGXFWkdiKDRPZYD/vz9C9ZhRSYJsdUFkbJ5cy8mW5HK4vw
TkHQbxDK0fRzWht232zP4yy5KokZbzktf2KecWYUXTjkda/j8BB7rwbvM5pg579/SWuOv3/mCkPf
ReXJSMJDlmKyx7Q5jezIe5cPjVPigEyjzXm8xQwcs90Yz6SUoFMwA/QjKYqxngiyumJXFpHYjZHJ
7bDP1IWXs8iuYstzCjOy7Nzrk/eDhRnd8y+xZI/TfBtGw1B2NPXcbaqozqQJoqn3lnnEQSvMMN+e
x1gSnKkltaZNEriZ6fmRn4nSsalHloWHNE7uKmT7NsbD8l9wZnDJJmeoIxDMFp+CFEExDNmQhoei
SoXTEL91CKaBNm2eP1R5i8PaMvtf8DNoyZoaoQe2YeYNN9SFy4FkQ3gYyI1X3bUydqLsA3UTJ0lu
BitbIXGSxdz41TS5zZDNCDLf2ghiCz0KvwkPOlRvc26z5kPILvr0IujdlzR/ifxzRTsWEU3BmOAY
IUWqdsrUjJMgNmIzPLTVFjFPplPkLUPtZMJDyVTZXtG/L6TendcX+tQSBeHYfMDGAXqZaGqdwlYy
T3K/99CoeFA7EW+K5JrGTvOn+4gKTU8dqz8Uw150DjYR2uhqNCvHx3iLt1qOf6q5eBHkdBamt8Hv
eXmqwzBhnHuFf7CGQ0M2NF1RoIXSMACwHmNqEDuNOJ9SOvik4NiAwBBQh5SjDjbjhVG6L82hwCT1
Xdc/DmnudGXhcMN9PjTmikYtMhqdSUottA/5fCWhyJU5+GPlH3DW2F5U2h068i0tnXpbiw/oK67g
PY04sAKGOAL+m6IcLWfkxipPS2x9+YdCVU7Qfqzy3mm7h9jc+Um4ciwtYUmsHKmpG46jeVbMiHMj
8TMPYyC8zbcseT2+MdSIUWg7ET9dPxRou2IyFGNpGICaj0BZja/8KEMAYIjPUYggKr6iUbCiKk9N
UaDvjrEkxhhczdy/JbQ2gjFBKagO0B5J7oo+dKz7wbw30kf2zupWMuIFzQCcROkMp/rUVz5VzDJh
vawG9CyyLkZXxNhw951wdyy61JmFgOrTiskzfN+pb5vI+4E3PT86IwxMpARphTSfmvEud6nT5vIy
9tVe0/Ytx9yw138e64/GZRzU9lpFY6FeeYo+08vS132nB5RNDN+4ULq3s9HduSq/qoKrMHJvrEZu
q1xfuF29YyTb5K10kAOsWMdCQIDXmBpE2FXChTtPlsuIqzM5VVZMq79kNXME+TiEb4c42Fdx5XD+
YWg8u+VrZ+fTIABGaVmY1ka9FHHlLBBxE0I9K4vh5szI1lZro4WDPveaCi8UJTBGj2HHaSEB9cW5
DqNcG8ghxrT7OHwie59scn9wIuE7vqD2kNh38tLcj+1FathZtdLsXHAHcLMovivMcEOhJ4U/UrDJ
QRSDF6BqpR5oX9lx+KYsH63wZRg+rOjy5FlmunwCNYuptGqENjpAFd19ODxm8nmQZLbpvVLjXphX
rt5l2bsVzAX7OcacV1nEqGiOZgrsNars6rkvL4LsOnT3/Z91+cqXwsbfwkIFbb8CvEQsWkiouqDo
iSR7xlfPLcHuHqbjxwfRPpLiPnqsCHe8qHF0/UZob5cYa8n+05QD04lY/YUosSGJZOBUmG5Gy2bo
kR/35XYq7LrawkLu6LB0xQ0utMhPkWaxq46qkXlTHS0ZGwdbjEb1Li3ZFikXt7Az62RG7Azk2s/9
l4wle9965Q79Tw/44B2mOSVsosBOv7iNI9XtK3cMyURtaxjUKY0ut12FARGTh9nKKbNooshJCKan
4YyxbnPK2cGtRj+hQ4BV2swRvL6I8xdeglbuRSFEZAv9lgps1yp3o0SynbqELI4OfjhuS+auJGQL
Rx7o/vEuM96brA15k6Evl6JkmKeW7Vr3kSpt01T22CR26AfOanV7yRceg85CXgtrWVM6Dx9Mozsr
15suVTvdPZ43m0XSLLTKBS51QbtlxuYqNyWWSCyY60gvSr3njbWpa3OjRfkY6s0ouBM25OI86EI0
i9QI7R1sfiHUnHd8s7RtTOJT1F5irEm0uTCchPNm5RRbss1jlNlhwjLD00WH4gsz4n3ts4umuOUd
Cg9rcwCLQBSOG5vJ6J5P154de/Skl23jNgbUA4W0Lcb58n0m1WcBA9zRytMrUd4i91B1EFMuYKLe
cwpXj1J3RSawRTVgQma8HbJmc14+iwRNm4cIjyU2PmaqFzUVJikN+PCksBwubyjJtoZ3tVpdXIoz
2NQN+wY041wzGOnYT0DUlweV+NvCZ07Yt5foEmxo1Zp2MPY7YoUPKDt8+NeInKlHz6VX1tM5bI4X
4bgr4pd5FtrUG1bUcFFcyKtQkkIfWMgZjs6xK+hKbM4gnnKwrMOTcXuekoUQGdsb2ESckicTSc2p
QvC47GKsimDzgaUbNEldRMomfR/XwS5Hu1n1K0ftJP55WIFtEQq54Tc1T8Z5XET4MTYHwno7mBiJ
vah/vpOC3f8jiJliDAZvQ6xxBoehfhW2/abyYpsNa6voi3p+hDITDZcpYUaGTYDucwYSlLrFOseY
358Xz/Qt59g1C0xyBLu4cQC09Ky0o7jYFv111D/vw8bJwxVVWKNopgqJlaIhjLHyQ5NXNzocrjL/
sS/esbB8dZ6oRSDco4IqK2aGyHx0vomMltYE1lOQYSOKt3TgNxXZ9F65EggsKtsR0OyAwhhXKb0p
3axojticThmgJT+6aSFXTqVFOWE/FWNQ1rQpOhnyUXRTJjm10ghywr0AzsCvInQJ39Qh2moi8z+f
Z9+iyR5hTVQfYVEMjvZjiLkQJarxRZe6ZJ8M+kWt6GNZqWCfJsOfJhmzFctdlBpuvdHwR6i1zivX
tGKJ8BsMIShSZ1vlYVckS93XqZBY/ffD/ldcHy4DlcrE7r+Yz/xVIxlEIQEXK9RaZRbhsMcK34rO
L2kIKtcauSquB8J/nPJyLN1c5Xn8ddQPNlzz23UvvgYyM6wg0kmrpymbiF7VssQO7I2Zrd0PsnRU
TIsTqPShhIPA6JQSNy8wm2+h1lEpXrymbVHY0gizlQR0oXcjMNT7A2amfKHXiHpIe5y6lpVdpGHB
MWsXf4zLMNnFsRViqpgOG68cm21vNebWZRHZtK7hb1LTNLftGCV2F5v8gvqBheB39K5wdczq6soU
x8z95vFrTsp8ZCO9x8yvQ0AlczKzw9RAve09XFTB5YUWV417za3IQbZXr9a4lqWNoS0ulMaK2IxD
tHBjywrQ0aq2WLTWwy69O2//S74GlbrvADPauMRFNsGIKhMCnmuMGOptKdItrndKUN7xX4gxWLH8
xVBrik81hdOeKr2n3OwGtOy8AdGwzHNrmzdGtkk6ktlG2kXbiJWRXTRe6qQaSV1eZ/mHUmZrVeZF
tsITIOLDnarwCqfvEIed2fguw+lEP2J30gpL24/+PM/ZJc+Kaj3WMzFkrLSc2VDq4SYQ5kZoAqoN
YVcFrzYGMv/0IyYWvGqlPf6l+vhER4/QZlylVmaSlMP3BIzslOuQYUCkPNyiCbRt63xnlB8TPiAo
a7aaVZfnSV10FxJ3uaAai7sN9IxUiwa5nwr4pLTdl9rpf8V9Q1bfv39GnNsOsA0D39+7yYayzB6D
teB4cptP+HcEMdMIox+NQXU4IUTR7SIW7Bi9robmIiRvMv5W9vZq8LpoeUeI0/Mjr1LLLjT4CKJC
8RD3hrYtP9rgxqdNNfiPId2dF9Gixh+hzc6mhBhMdyO0McTw8liUL6ZDo/HKXyjM4EwXJm6GwEU4
ZC4pqlsSftleiO6L8M8wvPqVjRCcGigKm7hkHZfmzW/ZwcEQNeUAlzX6G7Tg3qR6U1Rv+rVbJxZN
CpkSBsKnMjACh1MBNRijiH2CQlccNtd1ljlh8mY0MbBbm3ashK15h+sUfJQogmY/JHqtOLwkMhTy
0L3lcPyCzERGzUIEWYdsXrLPMSad0ERpAH1eLxa8FL4dokLUgr7a3BtzngQkzQBStmip8crOm30c
8g2KFpvMz+wuXfEVC4YGQORqmEbBCTAPkjA2MiiXoiuNETgndMMXguBEZbhGcLDeShlcNeSqVmtt
28l8Z+aNSVds5WOgnuGqupmHKg2zLBqzCA+lhdqdaRpvqiC6qY3C3aRExT+fKsBZYaQdA6G4P0TO
CiOZiPpY9NGXuYwYLcqc3nT69rzgFtzHCQY71U4ZplgCcMPwUKNBOQj3KlKD7fc3XfO2DPTmPNii
lkx9CtyWhmbIvEvpdojhuNeGBzF+6eMntV1I4e+YS+JdRrp7o/Ay5Pfm43ncBRPAPO0P3JnYaqHj
URt5eDBqR3g3RN9XaxeKLEGALBOuBIWLJ5lIhhyLWHEXHqxO33hufY2KeduvjEJP7zlXP1wQioUD
NFWwMTejozLbhlgeQBTDlM5jptY2yJf0G8sFWHi1pvnxud/taSWxIKnCwxQl4oqGYGdiAjN1X52X
x5LSHcPMTsmKpy4SN0w/BDGur4l3TF+yi6BMNiJ8fx5pSeOOkWanI8puBS8HEKSGndGWqR0T8r6X
BZp91E71NuY/v9IocHvbDxZOb3R0HqcCXQRCRHjg1r1UN2awbQvfxqLNv0bY5B+PYCw11BWixfDg
0UvR4eYkIztMxZ7obVSUdpyXK/52Ub9/kDVvlYQtl7VyOfR7RJdWuZVTTXc8Nsnn83QtHZfgHxqJ
WFxCOW4+iDdG0opSw8VkTIoJLZV8YJxdkq58Hmb1Q9HuWvJYPkofJcExI2sXuyyqCyYbMIOK69Aw
dHDK1dJtS7fiBibVNIb8qjzdmDTFGn4Y27nCstqIO5wezhO8BjmrB+GiLXfsEkB2lL6IG8QiKS5n
DHGTR1Vdijjf+l72Cz5/mt/4RuXMjeC+zjRvWRQdIjN0ct/0dmXCMzvrqGGXfnyRdG20ArmoPojm
pkQdd9nM+4r5iAtjy2mImMXbBm32EOXJylxpJCyCYAd7Wo7CxXLzu9F6o8qxqII2jGjuMbPpN3er
bctFaSHtnPafcGGSObPuOPdDXIqLjC/omBMNWC4jf7o5sk6MNbIL5q5EAMvWcIQ3M/PIyPw0LYCX
B+GtV3T2mF/p8YYGu5ZVW+IyO+GXUfwhX8uvF3n5A3i+VmcZBcFFDhwFa3qZCuwomnqL5v/L88q/
jILRwunIhL3N2KnrxK2C3sTsDerhKrsq4xJXT+3/P2lf2hy5rXP9i1SlfflKaulF3e3dHn9R2eMZ
7fuuX/8cOe/NdLP1turOraSSqbhiiCQIgMDBwW0hS15zHiQzdyrBdbKN86Dv08ImhZBIEdy4Svad
7H3cFrG0jhlQh2QraE/AoH1pN1Qx6JF1gYgYGPkx+5CNZ7Dy/YUMECihpwBffFWszpQ0b5UwRMTb
7Dh0+qVjRSJk329LWYoAgDf+V4pwuRLd78BVo/qw89V9Jk3W0IBZLt0pnLLiUL5bBdlg5lwSY2vV
IfHANt7AUQZ+teUSJSUDgGSbpg0GqwqLyvSlRrvnOTAqlnKq3kVicl/3/Q+t1wLC+dPg5IIfkkLW
czMYw5LwUzuRIeBBq1zpr7rqo80+R2d9LfnGtoxC9PeFSeBoQ9O6DaD7oO7EQ6jz6zWWlUV1QHw7
w+RR72cxI14hgYoG+Wd3iiKqJY2FyD3U1pzVN3roagfRXov3K1qcgf27PCvJm/Ae8wFzVhIbcOed
IY1Ul9O5D0S1RjF6FpNHUZ5Rz0B5VfeBGr0IUUk79U7KPtsoMKc+39b9EbzIqX4PUL3Ni88+J1Il
s5rkyIHnjECp7dsatpSuleYgFiTFKJUjprj87DQCwwQfIBpXi33Up/dhB3TvlG+VIDL5cXLHKDg0
KTDiWRkYpAtAo5y3TlnXJNdCU9Sk3RiKlleO/Iq1XTy2sw9jbnEsqVFRK4Bsq+1Ah6gg4a6Wvc3t
5a8JmX9+HrgNkSElEjDbdRJS7qUcfmX6SvZk0eChMxlo7ZmuiG2YLMuxhL5UiA2Hh8iIKM+vmLtF
I3EmgFlDUJf1yIUQ0CcmqE+hXqL4GPsvt3dq6ZWAWVX/LmP+irOdyqMOow0iPLYHfZt1u37YgdMh
OUbNikIu+fRzOcwboRJ0A8oEQyQqR40zB6CvQQhacQbqBl/QwNurWkpcAw8MYgDAjnAB2NNpJx1j
D0poGUIhSZxor6F/dkgBeHqoazOqhD0e+R239mCYjcGVsTgTy5xZ7nFCPvVImFSBpYPGUkZAS4pp
oEKgkVoyqDoIpBXKNWz94imeyWVOMexDPYnnJIbknXggn7AwAQ1ximFViKhv7+2iLHRYz008M/0j
47zGGp0mo4KT7LRd0sQeiQV05SfdpvZCJHzX6H/nLbva0jNxjAeLNCXs5AoKavgfqCuBaOA5T1e8
/mIEiEYIUBsC24lZD4yRN6pUVvIBvQmiN6hUKILdpFNh+vDQcZ2CxcVvnCLlXkCam1XR89/s57+y
WT+WTWXaDT1k98mdN9abRq4pkECk0H8Z4d9ku84WKjKHF3RclRcaej44vILwLElypwVs9j6Lp/Qv
cLmY0QEupbnjCZVWxgXJQpBXeY9E1L5QSioWYBzmh5VayqIynslgvMnUgl0w7QUYer4lTaPTMf1Q
q8jsQUuPct/tk1pUxTNh88/PbCWuw5iDSDtyU614FbjQ8hTtizdU87aYZeOF7mdwqoBlgNeZ26y2
pd8EFVrSCqkio5KcCk/ZF+muy/MtF0/HItsVBk0/V8TOZ3910/SZ8G2mEAWc4XJ5Q8tnWjpBbOnV
Zh5pNC2ewbHVdE9DkRCpy4mEEqAzlWuYu0VXiioBEsx4V6Kd7FIwhwAmmjBlA1MVUo1q4TBse4+v
ndvrW5PCLM8T0OdcibMU8NVSTitG04thvm5LWdQRIEFmmlTMLmAriUB9tslQwfFo4KxtLWMmm55W
avHz+V8d1JkMRg/lEt0N6YBHihQF4pybV+iU8HByY0AH9CT9j0ti1LFBnk1VayxJ8nZ6/yGYcbzW
8rq8IhBpodKM7K46X/OzmxW3gxJII0TwGGci/VZAVNY8RVn6FyowJ+KBp0NNW9MZRRtVWQv7Hr4k
aSZAFbZjIFv//fGfS2CUTPQjKRbFGq8F7WdeA/HgncpyNbpZUmUgRoGiAkYG3MuMu+LCgUu4Hu6+
qnfoRB58U49iE6VdU8ZrbKRDchDSDcdXduY/pNkx86oVnViyu2hxQ3EINKQgypm/8OzAxnjqMOUF
ByZDwcFgD/6xVrZaVTGzUDUnJX7+i309k8eqfGI0RpNCHpfqW/SuU6ktDlw+rrwbllpp0LonyehS
BucQal6X6yr9JEzSAQ+HtivMSjsY/UiKcoekGpgAOxApBjpJ8X6TMpMbQE/+1K7NHphXwl7u8y9g
dDSM+KLLRnyBnr20lWJPqUH1aI2Td1GDztbJ6Gkeh/GgNZCiKnaoEZ1f8ctrq2B8v1RMFWAG8z5W
R3T/w0f2XLaig8trACYNtBkKkhyMDnZixylxgyeu7kmfga/qNCiEyfwbxfsjhFG8CKwMmTc35iIh
FJbiTld+Nl62onbLu/VHCGNhY6XOpH6aY9yw2Hi+bhaDsFlFnC9K+UaJgZ4RfAjzE+3szupdGeU6
j9gvV0uwfrSg0Ks7kFtOHJfat3dt0TygqX4e3AH4us5co0LIi9GPICoQVEt748aYDPlG6X1L/qu9
A+AKyjyP52MpfZMgV5DWmuYaNU8z/32GndfpStJ7yT/NqK7/CGEupSQ3CpwXIj9DDFUiTD2mzfWj
ZktymoEbTFpD5C7unzKPKUT6Zu4QuDyqUNMrjAPjodoqJyAB2UQUHTSBzQlxZWaGjJJJ2KcrmZml
xmUJndL/SmXcihykxdRUKD9NdbUT64mqAu+MAqit8syaOmOrjZ0pfsidYQ+h8YXukKOm+K4a3U1x
tJO4+xmtNDPK3FamRb1FDyzqDcCfYsbz5WYAClCKk6Ej7Eb2LdacSvapjorp/yaFWbyS1PWolAY8
Go+3HiqlxrM6rmXJF/UIOIPv2ZRog2WE9H7Gp4h0YzcXdRPsjx4P6jVjpFO3orDLe/YfQRhadrln
Xo4moZHjou9cedzJO15rCIYM/o11/Hc9gKVcisEjko/qDuspjMEUfWOjyrGZrFIMzyd85RPPxDDe
Sq4jbga+gB3BE20UZO/QNm9EIW2bw9wwiJ6Pv3BfoJUE3wPYCtDKyriv1Isjnotx3wP+ODwIKdb0
F+p2LoFxXkXfB+XEw2wF/WMw/Rq7Qxuu5a6XlADdI/PAPLTjoNx7eTpiXsQ6yK4RjGbRJsjlDfqs
IyVY0YGlwwE2E93PCNxncodLKRyn1X4bR7Eb1iMBD7UVAwGAaobAZZQrJxJFK4ezZByVeYrl3Iur
KfK87DM/JqHbV5q8Jkb/TxuSrB29L38KNaqXnU4LA6MFRE/4G4sMXBfmkcztOOAqvxTqDYmhd30a
u7L8VmQ2nKnDvSgBDavCuW2IFvfzTBKjGUqfVUPmV7Hrdb0996AGnl3pHegrYPOMsvc3vLSmjcsy
8fxCJxoa9FkSnK7sxVya+thtS2CmUZjNnaKRku1kxJhJFQ+8hce7FcaRupJFX8x1gLbmX8mMRRxz
bygy0Iu6YzWixVfwgSgeD20rYLQgBTosICImOVXRJ5DdK/5u6XogOJlzmCCGQuP65ZFmCVpjxVyJ
MeUgfh2ycdzKY/wWjqq/YowXF4m+OwNEKxhJDCzkpaSxDPQ8CRGpSn1h5R5C7oB2cW4rn7Wk7rvi
Je0Ns9a/bivS0j05k8pSSIijp3epjNA1Fw5Bs88KDkjjx8HfAai5spVLfu1cFOMH0l4EGeZcRUgB
GakBaSurQx36KAo+317T97BT1hWcS2JcAYc18fGMzqpykoWJVYYAGA3pLwDcYg8ZKq2zYz4h8og6
pNe/takTDbu8/5jy7tivXdX5Kl59DHA0oD0AvwpgD5fn2mp+qgU5UrdqVZiYbzWkhX17vUs6ikkj
/0pgNjZEaQxkMpAAzlGzjTULG7v6MFjWT/QBokyIWPOqiYn3NMSU4YAYOlCcBB3pOY9mIsScnmf2
U0dyaRBJ07Z7Lllr2V5U0jPRzCXUKyHMvQkvhSqxBdhvfyBGWoE8vqG9ukrNMx/I9YH9WSjjq3Qt
VRDKI64OjGfgV6nqh3ZTx5hdKPJOLTv9AEJLgz81Ebfi7xdVBc2WqJxKPLDdjC8WvEgTfWWGdvkf
uvfb91cuxuINPPv9jIkpQkyliSsg4jD/pqiqk5Y5SpBbYIdeWciyoHmUJdCeqLwzjjAaY2NIRmTc
ZTG3hmTCwDrBmTKbAx7/tu4vqgYiMDBGzWxxLN5DkSNEljP6rkl5OhdyMX3bCmvdKiXFrNZaQBZv
2pk0RhEDqY5RoMQGcsbB04H8AJe++n57RVcXTcG+YTnAU2MaHlrbGN9eDUNvjFIzuGJ1FEipUs2g
3ZFPD0GNuWAWt5IovkIBsPKYRfWeoPa90g5ubnV2TaNT/qwdS9MjDRGsngTkKzWDg7G5vcxZ185v
2T9S4e0wkFuZx05cmsVKUAD3aKrBHct9iNRj1vlEL3+AmVPyvvTEltv/lpkJEjEgTsTsJxTjQXc1
q9JZSIgeiThpsx5clmZ5KMjHbq1uxl5fVgBzfeGmwV6BwoTbS4ccXL7VGmJhYc8uVsDcXynXEx4j
WgaMAh0spHZpC5oM34oViSSiRiJQ6K2NNGM1nlnTt7KebdrQl1OMAY2DK5QSNZRDENEMCLvbunCV
UWWlMB5s9BPPKORucCtTsKU3yW4+XWU3vjWWRzy6xiTzHbQxuod9VEGugsI/svzMPjaV3KQyBgG4
PQ3ueqfbYs4TAX+MU9uKI5uh5e9rp7Jy94iqfIGBOco2NXP7a2XVrKP5Z9X/+Qz0Ol8qZIRgQS9a
6EscbbvRJ5Ok0rKqLXBYYDSZyfst0ZDE5tfICtlAnpXL7nbCVzEoQAY32RZPveX9aN3iYY2J44pW
hpXCBGEIpiOkpevB1Ws3qU2hJWIfoizUvZftmxTC7WAQX258yrFCxk4nughSz7UU9rL6/tlixsp4
AEuWSoulPt3RtYrkihph+sjl+Xk5aHJ0Fb/cB7aLQ7eBHIumCsgUlhpxtAabLSaUeulDGVjS8AT/
V6MDsiSJQXkw/rVOV9p5520xrZ5Ok6NPdmMca2Gt2Y51kf8chDEjFUHeijary89UFK0bGwNXuEX4
Mpi5v6sN0mSWJ1i3FXpNEGNgKzXSq6IHN1Bl9xzZ7trNGlTx/6NUf9bCmFhuEDuMFceVaUzQeeDW
CrZGBDP46BIS3JsKWSPzXfLGoHpBHyT4vDBRj00s6gJ6mj1wE7mhkJEhKUiFaCnpfrUoqGoD6bwZ
BtWiW/n2XrIR1PehnYllTNSk+qOSBtjLgX80fIy0efVlD1jLFS98RYZ0Kedq2F2AsglfyZCDJgk9
cZI7rnPGZ+TLZg0OfnT+ew0qOAmcuiL+HdK1xvRFlwZM8Pewrpki9lI5xULxo0TF9uoh70ohZ/XF
b6SR7ImrqRh2Njc8c9729t4uu5szoYwBTNq+QdsChGZieq9zOVWCgUb5TsJAH2Xvd1QXX2Qt2fK4
r0FmBdNao/z3sq48EMw7MKNAX149pubxEL04CTD9Spo5UoMSYWw1HuYel7bMd1arjVtwsRNfMoO4
oVlV7GPhsQs4Kgb5Nvb31fSuGYc28XbpGtrvCuj0rRNnH8cGhFXkc+Akg11D4U9Bh25j3HmtIw2m
h2HB2JIHYdwWXrei8otuScMoExhlRGos0D1L8xQNGLNYz6eT7zQSTVL/APjfxzQolq5zKznC5YWe
SWT0QBoDEVQEkKg8cpsnEMzuhp14V5rGNnxdUbnF2PBMFOsNZ7xzOUBUnVqC/eSZqqk4R0slk5Mc
XW/FEi9brTNxjN/LkPGIBB7iOMEcJ6DUTNXlfnOpWdxnNHBWFrdorM6kMY4w0I04RGFmcJGl205T
u/HReqqIREHZxwmCQy0L+NGLBNRhBjSxj+aWeNtNcEfVf1sZ/9ZdVPigRfgjRndc2hN10ri88EV8
SuuI3UERnwppRW2u9XSeHwN6UuD/eTzSGdOcg9FV8nNhdN8Su7FgEdcCi2ub+A8PHvKA+AN68C/X
MI21FI4FBGh+9sRVtB5sP51IKFslQKGZ/EMs1shJF9cEmCZIXnljxoheivRGvmsmXxpd6a0fCHhX
R8LdtadojX1JnBXv0vBhSWeCmPMR+UYGkwEE4XYDN/mJVI60GV8kUwDGW7MGK9zW9q/K0jA2NyOV
adz1n4/q35wgSkBzD/Z3MfNytejoUAelwgaLKvVpReU9Z641DF3fCSwUJBEiKh74fSztMYDMdaYm
6uim4G7sWlMv0Utm1sPaji6e3Jkc5u7FwARMlayMbvTEqySrHC4l1WvF37fiWhpOmg/n6vDOZDGO
gROQn254bXQHGySqVmM3puzEpN8BUnkkE1UsY/6LVlZGNBo7BezbLiO7ikYEgfBqBD7Lu/U9TGRb
xiDlF1Id34OnUhLZnlqjd4netm7LQlDOQMAgg8aQFTJ0ieSDOhcVALspMMx5wik25m0hCwZ7Vpc/
UpjYGb2cZaFykCJHr5n20CO1asuIgRLpHYAIQ0upNCgrK5t/J7t96NkHPmvOMqGof3kN5EAfO9GH
TC22I+Mn8ApacwRo1Eil/9q1Y1gqyMVRNMA2oqH5UtIopLJU1OXgguWyevIikuy9U7Uz7m7v4sJR
zSSi8nyvRTS2M1asEfTRiOt4couIx561p8Jwp3CtMWshbEDSCkNmZx8DIawDaIumGfopmlwtP+UP
lVtgVWmxkVoS8qdBJw3X4dzWvMJCnm4m4gc9NpRQAA6dURENAaMWA4Pt6geOnLJtY/NWbiG3Sjjr
V2tLAR1dwVpLal3bl0up88/PEkBqil6FQoHUWlaomO+ziMgDZsA/+eioasLN7RNcCM0vxTGagmQy
anANxE2x7QUHuUpIXz11/c57iBOn1ThLlixOHjdjMCBn+Pm/iWc1yI9Vrs+adHKbnzpSu3gUbDjN
3jS0cny7GUiIAHytAn99DS+WzAJOm3IC1jjLJjcLC9Bhv5Xq6/iGMjrt+9+3l7csCVl5GS0MQCox
pkyuwYqKUVJQk/Yx4p557z2ofkver5xfue/LxwimJOBPQZ0GgZdaA4LtNizAu+9GrWai4c+Ky5DA
4XJIJNadXea08BKz49DUyt0X711Tr9QFhHktl8YNu4qiLdQFc9wBb7j8gimZ0EzQJJMbbHOrCcB9
sinALGx5j8GDsfPoY/uY3Qe/4tfbW3wdu81iDSC7gTIDxREjVkz5BsQQ0F/QV6oqaUVHmGxZRttB
gh76nfhwW9yC37iUxxgFMW2btNJhizCfg5se64+cIn/KA/qlo6doi3zJitNY3lhsKCZsg5wa7FCX
G1toUpprRT65YACwVetQnWKKYb803MrEI19ociP+indctEFnIhmjoLfSUPt9Mbk8Ffayqe2UrUbW
MhGiuKQxf6SwhdpK82O0OEJKa2UnkT5NJKDT5vTw2ZEfvilQvNNp4uRmaEr06/YxLirrmWjGE2sj
jyYpDMJ1m6mkoVyCfLcionQKVseWXrtI6MuZpHkTzsw5WM4bAfRr04xgk0XfVNPJVCaUw5/y5C3z
nooAg7E6R+R9WhTCFi8FOtbbpv28veD5/l/dzrPPmJ8JZ59R1ZleDwaUyPB+hMZnPKzci0VLd/b7
WfszSVGDAcfzWabFg+69JNJJLE0Q8Tu3F7KQyQFTLY+rMPMDgciB2dCsUrw6qaA1gx1Q+WXaDKTY
gFPc1OxTRqSdQGEI7GwHHsz6dVX6vE/sPp5LZ/ax99u64yJIV3eKjeoBTWlgh4dqo1khHSg+gHq0
MuVDdOC28h4pdrJWPlyyeKh8z3EkullUdqJDmnlC7tfYagzmsrjTYOuWbytmbRVbzKsXTLWnDfoa
DbCo2z3Jcrqa7FgyD2gikwH/BCj/qo0Z5a8R+MJucvOXpqXxQ/WU3YkfWmdmx/5V3DdUoh1eJNm+
PzUr1vCbxfzqAM5kM4qmKYmeyXw7uSDfJaMjOtW2uhu23u/OrTFn3sSgNCI5Pv34UdAXBa+gln6N
JLKenePzs05CatCHhHz49IfzVJNtSFDjJTW1PlyfDpZ7rI6irdDGeXzu9+rDWky5ZHfOd262FmfX
sJ0STcxT7Bzo791mn7rJKunarP9XGwRwJCwLGNeQTr4UUdRZMib1BNvtJwclD1LaSLWOvhM+sQpx
4g5p39ZEyuoOVJyFlWh5uU2rNkJ5yJfs25d1yeqA3hwvEFUQUFxnnHPDdwImoIiTG5Y/teCUrc2u
u7Y6WCSQ7AD6GHgYsDFHwuuCJweK7jYyvQNOzs12yRpMbEHGPEgJzhdwB1x9Zg2hWMuJ1keeqz+X
L7wV2DnFK9EeKG+L29FUiRWQxOpfb+/cgpmb2XaBgQN8BC02LBmQAt68rBYrz7WLwJpe05Jsu0/5
CSEVprY4BQEu7nVsCO+ZU4TU0bDysltwzpAPQg/0/s1kLzKzbC71pb5NG8/dGwlVd+ILd4zfs6+B
iFvj3Tj0Zv5U3jVOtKk3CpXu+OMaw+i1kQGe8xvoO0/GvOo+0wPB8wpR9Vw/jU2dQx7gTuHukCBD
QrNfa5/+TlNe3ppLacytERowRqO/10OFGpQ2p/ADwwZt4yQ6vQVg4ANmu9ixo5royyAheXpQTZ/c
HV9V8noUaHrXbweLN0W7c3iAAiZLhN25rQ/XNwlgYaTOMKrte64e89I2ginW8tj33CAridxs23HF
gS8Upi4lMCFRyBdgnh84w5Udzlbeaid/LiwMoHs1nqtj/pg5wl2wlktbiKYvhTLO3EtTLw8HLKt+
aPaTA023Mgr6C7oGq1i4xUiHgCBeRhaBR0/KpVUEFW6QDjreP4MYkrY8ppYU38tCDEt/+6CWLu7c
JIxLA/zsPCX8UpKXN32jBQLnpiPxDsFdt5X2yWN+KHgib/mttwmOo6s8y3v/5B05t1wJD9iFoqII
Hn8eg1YMGfwr7EgJIVW7oSwkzuWQovPDL/BdkSQfSSWhgb1cWeySMAQByNJhrUhlMzrj8aOo5lPk
H5p6m93Bu2xSfyJ6VprBtNLmzZqDeV3nohhNacaqEosk9g+S523DQW8JV3J2WSNR54OQMkKWgAe5
wu3DZEMtVigT7Q2jX1SAXKIm9nTSIzM8qNsY1hYq+nlb0DeXwbn9+UcSuFLBAwCiLhavj1SklBUB
B31ISOeKtLATMzKrPVK6CYIWlYAYiOR2ejLu6s2K7Nl23JI9n/JZUKLWrRy1LWQb0gBG2yd1cvp+
4x/C7VD89ifMRg+/botc3FeE74asop6DltlLiWMuelrNYV+FxhEVsxx4wr9FIFPRvIdxq4Urd2J5
d9ELNveK4WZKzHs2j3sxmWIozxQmj8mQm2WHbojaR1ptKz0H6aMYPvseGfR9mZ+i5B5DBWndOV0W
EDTRdsUvcQpXVOsqu/h94n++iW1qTYSh4lUDe2CAI/HAnbxde4ifxx5WAp1IbnRMju22OIQ8WQUg
Lt0lIKNRrkOANOdUL7c/aPqsDeLCPyhEqA6YyPLq/ShOraNR3x12EzoQwTLlSs8gjtyujVD8JrNg
te1cOHP2Qo9WAr2A8NLCW9Ea9s0J7BA0p/EBRL0BRXA+7juLfzxydx1H+rWuitn+MvLRvieB+QKo
z5lX4XLxuQzz2PbgQvUzJ21PdXCPSaeiMK6c75oYxg1IWT8KZQsx9e9uN9EVa8iGA1AeFLpkbQYu
ywLyfZeLAF9KmCFAguHVux9eWG3R7LOS0PtOv7AbJYEzDulv5PYllTHuATgL8M7ugkO01Z3C1neT
me7qg7I5cJb6VR/ykKD1z5wOxX1EvJOHLM1mg3IDilTJwUBN/7bNWLowqJn8+R7xcs1JpoOAWGhR
3a5eOv0ddUCCcUnN+LP6oZfPY21CeaoeM82/ajduCfrCw/QZ45BXDnbh8lx8BrP1OlqZuFDEtiSe
R8BgSQzpXubMuN1JsRMpK9Ku6rc4abCBAwaFLktVwbP/ctVVGmhgBh7Cw0wlTWMqvDYZGUcyBahP
kykFaLiw5NNgIeHwe9zzZlCSfA+S0s3K9s/HzagDPgTpXRnhBQjMmAi015JRCtQ+PBjDI/iEMunY
Y0IMeEFIsIlPSH4elLUnwFXv67x4hFAKHmB44iHnc7l4YcB46cEYw0Nau5pdDjnR7ErbRbId3mNG
sWTYcmmq3lMSfmEwAAl0F++hXF85g6vkOvsZ8208c5Bcksa9r07hQfI/eqGmBfCiXn1K77wU1ft9
WzyJhVlkliq3lFNeb2/8gq/E0LwZQ42BKKixMfZyqAIfplqLDrH6qoOwylOoIoDf6T3XIhIKnpWB
M+W2yG8HcHHWwCXAtIB4W0TyErPvLheMgSNlgfFGwyElORIkNVVpTVQqWt2dSqc3/Of3z7sfoxlD
ISfyillIZkAa5E8K4BjQoUx+cbQjrxOdKADFm5YYJijKCTV5BPd73yyQKIuQGlt7T7DJVjyV0Soz
gwyQmEIXBPPdUwFi+xYQ2ENXPIWg2yoqIM1WLsKV6Z1lIMIHvwb69TH543JvkiDofC/vhkOrYYBJ
nQE5vJYlQnM3fgl7AMjtgYYXhK5YByOkbbg+MYJgPIz0/bDvzA19q8zpZ2v5G2Q9Rfo5kNeQvKfY
wTfZIic7Mx11C1wvPT2dDCIQsn1/2v5Em6D52pHKery/l4i5czv643dKdr2NmdvkDqkhPGATuplB
NUfBwR8r83dHP363VkwUktCe/lZPMhFt8PSTr85W8P/Syn7UyUB1Em8TckSSTTkhRe+4kvPamz8y
8uwmxGrpbZ28ugbY9vMdYUI4veKBRB197Igz1U8KZ/I/BzCO1jwmCWyNzLot7Zt24cYBsHVJrsv7
VtYgbn94P/DUjMlLTraHr/et83AwD6dtZeFv19rtPhz3V+W8bVbuoDwf8a0vYNxvis4vcGjhC9T3
xqxclW7fT/Yv276zTAs2nzxaHXFU4hBrYx1d+rJxLULuyI44H6ZO11Ryvjm3voZxvmi6l31twtdg
uIz1ptF6ZbnXIfrl+bKtvF2ghpHRQ0BTbQPgFeDkfre/uJ9qa+UpyaD028mq9/IpCe+5gvBm9ib7
a4Z+bZXztTwz9LWuh0Ja4iPy4o4HOBdYZzEGYzMmixB1fAq+OG+Pacqk5vY+sD8oHccZadfGJclr
n8GEqFnneX4m4zPslwyX+vB2yglP9zE5GLjhTwSXj0IH3mz7oYH/dx3rbue4j68Spfvne9zAr7Xj
v/bEoHjg5bncgMQy6EOY8/e6zhgL0JUeUhH4mG1dP9d5ZpbvYfYqwEnUkZnyrh+a2XjoMTunBtq+
Jg3SZrVpgEJ85XbOfp/RRkMQRVTVgTzEMHbmbmicFvUKNyWHN450ptls/T2of47JaTAznSibCJ4J
UyedaqNvsUGNAxJ6D8bSrFAqLe3f0aF5ztZg/wt7JOJVgTgNvdozxSuzR8hHZLWQBfUhzEDNEeSl
f4Azik2v8HjHEL3GEhW/dIRxaKymmpqfciYa28zI02OsJYmZjFlgZ7oYWpkxpk5f59yB11TfmkJ+
rVvk2lPiW2XMjsP0JhnZKkbTBxHTnXMxqg9F/qPFYKUufYyGtckQ1yZsFoKTAgkfUkQSE76VmhGU
nQEhGAEuxE/GBOJ6ijq5usZ48f86HC9VAvUF6ASGZgL/AG29vLpDLuaYd8ANT4hqAhnTxmVlIq0X
ivdy6wsfvtxFP6dgSHiK4RLdAePnm1/jqKuYJ5vKXkD6Mc3cqtd5zcQ4BuG9ykrhOILr9XeexKoC
OuXewNNYGlo7KRCO90bunSak+l6qrC98EvdKLJIOQ2Ay/JPr/I2EoorTc6I/OEI7ZU9BK0UKjdRg
kAimkgFoo/Ax5t5M0CXiDTknbBOlS17LrtczM5GqISBRLzdf5RDpL1VeBtK2yDippULThRHogJPp
hS/ruo6pVqb5WGAgWD1gwEMWCnz0O5A0z0ePn+4ZWgeIad1Pdi4rWb4NWyMdbQzC68WIBG0bfY4t
WJtoLElVY0ZKNyGSCEeMDFH9ZgLZ9hhLYYU8SCyD10MN1NJM6jBSjnKu5+m2NjI0xAlFWMTEk9q2
N1UlmTw6ThHQl3FXS7zVSYh2qFRi+J4jTmobbvApgN9wft58NT60ByhlOU8oqrsCYPY8IHG6hl9M
ukhtXnPdG3CplSZU93LPTYcsrYVgGwjZ8FAmcZWSNlcKzAtXm87sCqG+H1Lef8VcxuazklORp3lf
KQcxio0GKKZJfyw10SidiOdzjiSj3PSmMHaKicmGXUz9oo5qZyj02MfM5L76NQjgLDAVLa8SE4OA
SjgoaYwiewyl2MPbj1e2RZOKv0rF8DgHk7w41J8zLrbCXB8mO9Pm4x6kVlOInqRNQOuWa3wHQ37S
J0/j0Y/UNkqDWa8xrzpaVgkY3Rxq9YS0bdzLtDFAUWPNpMeHpDZgzPoqLk5ZFiSP+L/yhPhyKIV2
WhVeQ6Yxqe5zLxSi/RTIFRZWBI0T9oU3jxbnxXGjlUaz7wd+FOiAfptfsZqH3FbKvRSp1aoRaztH
+0lExpxXvqK80nLS9HliWCIHAmdSDbx0X0m9F9GgU7xh01at1pKqrHnBNOQ4+JmnevvTkDp0JUVc
3ZSkVQb01OSZ3rxwtdBFZFAnHJrvNy1PfVWsQiTfJozMw5iBFth5sBkhXS3H1XMcY/40KVH/G00u
rUPQExuq35G+Q5oQU66EkY5jFzYYXsgHvxX0SvqUr0bFKaJAEKjEaTlE8kBD6SGOxM4FtD2YbQjy
MiJNQjvu/o+i61iOG4eCX4Qq5nAlOUGSZUVL9l5YjgAJAiBABIJfvz2X3YPK0gyJ8F53v+4wGUce
awzINo8bwfDaKZWTAoxRHkXWg46Bl18w7fs+JtVLwGN8cYltLwveUuwlIm3/eBq3ucsm4OR9mhwg
5CZl84+jmOZvgjBgi2XFxi7bWwBaziMGqFMj1hki0Vz1mYhQ442mtf6LAQmJRsnkxz2dJ+x/iyuQ
d7nF4BIk/HZb+mNUynbAsFrEBmyLwuDQHvhH6rjlPQBr82uXsOpMiYhTR0XJHmTNWn1aG0/b/jaw
dg2znPEHMZND+3Yak97MDGeXa1aYgulcmms6O6Sw1+M8HsMxIsw50eZ2zcPV6zHOKRAIzoX+tq6l
cF98ky14WnwiONfaTPxZbNCwAXIOH3Q6qqXpbSlSWH6vU0b7QiVthGSzGd8h79BgRUZMEMCpsETD
hgD48k9pxrANMrAWX7qqYFwURpN+qzHDGAfgENUvU1sUf8em+NHD9J6/y0nsP9egOcOI7lyvV8Fu
LxVp6CAma3ibdyIYlt8WGU6FNrPmnowYRem4rHBq2WyB8ftRH0mOvDrDf7l9bWtMf41JecpTTZFI
WhXbfcLjCAIHTWHoQpLztC+KiBfhQxuqU4rsknKAnjSgWS4Ou/bJKPLvVWpV0RvEzvuuNTFpTxK2
KaabMDX/4maJQnPm1N3Jis0fTOiaXGonxWcrc2LumnZTlyPZ3XoRpVbwHRsPws+LEm3zyFiLcAyk
3dNsIJvIXAc2Jjzsjs43kAjzXJ1ZquVxO7SqLsjntm/tyslX4MJ8eQsZgScmSZxKIRcs8gvGpyhm
7XD0fwcrDZPFPD3sr83VrT0BJ5h+7tCmvsEGccu7zDfli3O11X0ja/MOF35QI/m6l2WP0eIcQ0y1
SPylQeV4nJbWAVae6O7EXVGMW4k3QVd5IdNS+W6mWr0bDvb9mlaOVJetjOPTnuK66Svu8aVJIepf
+yY1fzpK7W0vFgwavCWlAWVR5KNeH/dtbR7Xap0hx9e1YkOuloz3odHWDVkoaXwgNjA2sCRFGvkW
cylPktoWjPqIT9+nWJ9rX0HGhMc4z8v47Paxfke5EdJuwYFxPAimI/6eKZqIAXBL1z7NACX3LDfb
D6ih61c1BfYDjVuYcUunOaJy22k3X7YwanflguwvHErN+aynBIXQUiJ1stuPSE5J4iw/r7c/NhjW
ZNjjsFm4y6hdQ59nc9J+YF7kIMhTyjwdSmmc7xpij/8oArP2DhYsvu4SEoqfuV9J3ktYADwyD9e0
M5MAc+HekYz7XalN63twhNOEMt1F+gYsvuWDcBsLPXJPEohmdlUt9zRyWr/4qcUqWhGNZXu/JnA7
ojeJNuKhVQmlU1IziZE9LO5+bLf1o6FVsvZ82wl00nDoni+FXZGHmlBD/+0l39eTmMv6CaqiG3yS
1wHWZIEsttuqoLFBJ0jGhhGIqBlIUJm7xQ+RxPY0x1+5OAq7+i4jqGt2Y5i9x7tInkg1x/FhS51g
19Lhp5d9bH118amy7/XUyLn347olZ10Jrh+QFE8eyEjXP3Iul9dY+rgPli3QFlR0ddOppTY0gBZV
sd21R1GIL4rEm0UClbCGgBcA8E+VZz490z31L0thPX1TOeKnnpp1Y/S9tDb7Jqxq2m4DgbY9VDaL
Hrd5hJ8eRu10Mn1IuyOzNRQjuCaUHzhu7A4f66EgKFX7aA8LdYdd3SfCiZJ/h19W2UeMv4QrpLAT
7VC9t+l5tHpBwYdCFHIekXuGVllV/ux4OiHdOJHtSdW6WTF/bEN5pVmm6esh24wNiLOXaNi4S5e3
cR9TigiKcf6GeRMVBpqMS/Gl9vUxD8fmVno5mFGQgRb4lXfoatAJpzv38iehbU3fRuwh0RECbdgQ
XBMSlFkcRRSqhaYO8U1x5bOvEp9KDb7e80+L1fFfNlbpeh4P/CcwS8WLmtBndi00vd/zlOwMjrKZ
et0QefK7tAmcRtKxES8C9OG98g0aFj8t/I2O5azvjBPJa743YIJvly5qyyVr/gBVYP+B7YrxFQZy
DT1LQTXKB7i4snPC5LH2zCH9uC9XRed+krfMMoWK4bGlyf67WHzTdGHadDtwO41Q3FUG79DgEsu7
QHAUQI1CxR82ppguR1CN+ScWNX7TtU+3k8bRuPT5VDa2yxsM7YFyMhQe5aLOWecPAa43Si/OOMiS
rZ/mmn6dITlC4ZLo7Bl3SLV0vInyh4ooc6Dq8+gs4hSwj3Z+HLETFE+5a+BD2aIJWXz8m9p6fkn5
eGDiz4rfLU618aQ3j4NxmjU8TVBqtJ+ZLCsUAaSSDvMFeXxESDJDA5PkhzhlM26D1bL2xe21+IDx
6XjhMgOtQ9rywhG+8kkJF188kf4lMck49ksxpsUp9yb9r2UJ4Bvm9IzXYZtiSOay4NcmZ0jty5Wr
EERDE21PTLtd3mcO5rqnqYS7eLcnB2xIQPYXxbAV1oSveEQowqfGAFtfWkNAOemV3NMS3fGp3Ln+
GDMHJJw1qPW7Y0nbsiNsx1DdZrNmP9mdtzXc7xRDjwdTf8zAlWMxDaVTCeLceHFI1O8H2CKg6hjl
Wmq2sp7Mdav/xgBvzS7fKHOokSYxX/zcbhbHFq6fR/RgylzMXIq7kpqJX3Pii2zIErNuLzUEmgIb
E3fWciko8fOAoW/YvdRLvvQycXB98QXwlITeKo0sX1CjJTuMYvvaoJvuVNrsU4e7s/rupCw/cwsn
r24tQqY70swaIhnrw1fiTAtD64rzEkQA9HYQ/fvd9FFRhAcpuh6nEic1XNsMWPeuYqUEBh/0Rrsq
y90DLTF2LUqBb9UWQX3J3CRaVFZpc68nt0MuWUFt290yJI+OJ+0OxnGqv9NsQmzaJqOD+naPIu3L
QrZPe66KtVs0rcBOuZJXXbEJzvtmmbIdNZGLv0daLwl869tlHpitPEJh1SpfFOfkT9I45BtVrRdx
8NYssndVIxGEg/WkUKpO7A1jhMXLtgTbnIrN1FunCd1pZ0RWPxLWwj0qFmBLkJ1DQJJoO6ESDdCy
/zPgb2AGUfjiQeNnR594ePhj0Ay9u8i5+OuzwL+mnFHkP64GW3KuJBJpF1RNtF8mntcDxfwDBikQ
HNp2ZeHjc5Kw2SA6CAcNThRdv2PlsTcf4CzX4WeUDEjAVdAHysw87QgjMqflwFjysCs8APwOFZ4F
LZL5RDVHSJPxDSxbj4wvfVKtMvRVcPKrq8Aw0HQuA34pClj0srsvO+ZDwjpU4PYTroDzaw1nS4BN
E8rhRPFEXQQYxaxja6Jjl2E3TN1YpHhYIlv531mYNDkXJcUxyHzTRthBH+x3dNvxaqdQxCEfgXPg
n8zzA56soagGK/VVlOhc8dRr8hazpfiZqlwlp8TMFYYtUwQJDRmEB0g68fT4wGm9i4HTmdvrWLOI
pF90dj+aZSySU5gr8SSmY69OLVnYj4huFdiQK23Z6RXlULewpXnCdK6ELcEScepmhkztayhdri7F
xNkyYB4mcaeAeLBTAYNJfxWgUyGvN2pJO0Tf0B9pUXh5j2ZCpSgJHcDLqSFoV6GuPDL0YYtWpzqm
ND3RvOLXNcyxPoWwsN968eJZAZRm10zzXF+12PT6trZ0wWXtkk31wUsoSRYtBH1XqTTTuWGHLYZG
ceHvbCrM952rBjfjVrYfVMDLt79doXVXHMmKNjhZ0bJQUaywll52zS8wIrT5OWWod5tpT5dewTnm
wOWB6Mh+I0hKREQZTu5dJtuTyZBsc1o4ybDvBe7YblQkY1+USY17KI1Dw4g5QZAkUMnCRZcAxb9i
9pgdMEtJ3e2kRDTCsLICiZPMinztKixB4O07Uq4HZFmtftjYXjS9mdAHDACIP/Dr9gsmbgA7MVq6
z6NRau+tNgrNGAFf+SRIsgGGscCkunbHiMd9Xqb7hIrKmmZIEbCBwS6shKxPYRucdhvHcEJX1/Om
Oor2WeOE2jL5UM2Ixx2Qjrt8zVvRrh2aI5x2RyKLvA85LeY+rylE73yjqj6N6uAwWhES/qbTGF2K
o2/KTwgi4cebDAq1pLxNtnQxH4mGeVkFIgEwO9j7Bu3J3+RQ5MehS5ueK1TXFpcmL/JuxFrHFHjl
bPu0MtqOQPx5/bQaCn/IyeypRHXJ8TVUzmBLogzNmuuSl+K/NtXHR0ayiLEPT/Z/mTiQNAQEL+VD
UcDRrxnj+NpqghUfMo77r0ZeG+0cZAWfZG48+ouSAwNrgVtp7GQZz2uDI7pr4YKDU+/AsCXSg3HF
99VSIFXSweVrvLi41EtHsglnrON4o6dlJjOI+li7rQ/znjQIjoYJSM/2yv7IN7mrE5upKTq010B7
WHDHzya4/I+MeQX4RpbZm9dxgzvZhtqor2WBzYwUXpV3sVIcd2ibi9+eV63sq1uFD4TQCBzgG81v
mgzlZG9tipGABVnBXRImNE+jgBsy+i5fY8wn4+ppDLE5TgikWemwzCLPn9J93G3PcRz8XVbeJp0v
EvWojMyBD05q+8zScskvMjnsY9NoNQ0wL8Vc9sS2RD62nFfsWtV+S89ZDHl2nokHKcy4kNhk6Zj7
MwifAEOS8mYAxzOT0IH4NJ+vHmf7c1vOCxlgLw6ACVBSPfX6KNX0VEYyTw8hnyXttjSFjYoJas06
Hpup6KN29nfObLoO5ZoIOO1nUIX2ayqmBpm4RfYLZq813s3Bte8nVDvZ6cjpZnpvsvDZ+Np/FVEh
HC7JVuX6jGrzH3GkRfW6udINXi4lCgAkcuJ2S9fqeyhvOOQOOeSdaokKd6tKmO7XmObqRKQrry3Q
nDgIzAYg/ZeK9Fo7NCCntl3EdJFRiKYD/4NwlEBJ81Vb0rpOM1RVqvM7joahxlgOhkQjLmwSgc84
apZXLfgC3Dioqr7MNmdtP6Owajofm90A84dH5Zlh/gkeoHPRjH0qaAKEWYBePbfaAB7W6MvYsNAW
Y226JHyAolMA0zOseNgKXZsrpbfWQvMdW2zEFQHFOwBNiOZqYWyf6h1Z505m+38zVpnq/bJwFL1r
g9yrtWXrEHw23xNXCQLFDMkBwuAh8vuN4wZEmVWsD8pzQDk7wNKviLIPpm/RtV0Nwju3gasd8eqR
C/XFMiTaQ3/hoCqAkwQ8eg41/W5YgzOQxuQDoA6PsGWPOQomiclPlDJazV2LmUvbZyOqNiBFtvmX
Tm1lOqL8llyytcbVOkfo/Qc4eSTyikJEKGSTcewnvC5UBbFg9aWOCJb57nIz/kRFhlAZNu8TE92q
12y7qj2dJgC7iSD3cyp1OB8e/0PQcwYirsmdzmDxA2zqZnrTABaKLtYDJP6NOZcITXzjOuX3gS4V
Zo3XQpcLEGmcXtTvfH0hi6dp0oUjmbKumVsE9OwcKmq97zGCt3Ljw3wAVemBr+RllyzKHzCDhIvw
UAMi/h6nHRWSUnN4pZUYv5fsKH/rcT7kdy5RZj5vuELK9wyXdrw7Rp6yZ3zKHTGNyVbiaoNZXfaQ
lGM2/heUOfDCpF6/pGsQvpftguR07C8Ph7O81nygsAv5YTA9hcVQyOZdhwYzA2PiBYqTZB/lW1x5
wLEmxAaMNdsibUK/WCXgoNBsFXD4MWkK9RSKfVN3NLMqhdsVAhrk2xJJinex+mp64vM8k6FEmYs3
bdT0uixqghQL3ZL/s8jZNgDIwRigzYfSQ1RfTC7LHVPWRyLO48gIMkQ2GP4pYMIldffwN60zHNiS
kYGgWg338AhJvwEdt4+6RgN34agi2IkaP5eP8QjmF10QaIepcFnYr/mCCMkhZ1EAwUa3iNa7VQ2o
evwmcSe49/pqq31fBrfVu7/3oKxwTN9MJlC5pe5RbCauH1uslgnIg6owwwsEHuOf21pcFyRRiav1
CiLlrmx2O16g7uXpSc9jAzM/OCaw+5UfeF3Ok+QHat1q7uaGJ7D7aEQJUijNj9tnKvC6wprAZ0Wo
gI/nRFU/ALDbthMq09IPjXTV1hUpHLevJAPk0XPrq/XVoEdaTlODc3TIKYxBz+Wc0vGCIZH8W1Gj
SsFjayYyTHaJ/zEYfqKGdOs4+tMBIZm9pMEv851tt0I+7GnjqoHN9TwPFbdi+gwHjsS7eUR5MwLj
iylLO1wTtvybJ1UCad2RVneWFrbqWpU3PzDqm34XSF6OfyZL6/E3kLq9fsH1mqMJifImTzQCRRJL
9f1RKFWDwJoWVLESSA1Ke0auW1EoAF2GqS/pPALaAisAxWLcAY6Zoj2uOKlMgjQCqeI/49UhHkjJ
RDiztZZP25RqaOPIkaNKM9sBW0FmsqWf9CqPV4465IPMKPD6WFXLO5h0UDk9gpUjuW+n1jef65LB
DkkfqCUOuGMtd/HA6+nXJhHrQLdE1ZdKBFU+tSGdYCiy8u1XOuUVZLkxLLxbkdVTXRu32Kc6bHPV
xc2mp2oujscxm2R2WkeUfKdcIW1rV4mpOjq20EgWCOz7kzGe1I9eaZcAiwIQhiK1QtAfDpyN3ee5
N+a1VNl+i0cWCaYsZ45il3JRAJLeGwGE0zYMrUiG0QovxXGX6WZ+Z+DNIJonFTSgzi/2VTsVXz2q
6+kOugbACxJ3Y9Wtq0JHxMYk+8DDbJ7RYeyP3MJe1rd4WZ0qmL/U0zE2XV2J7cdRtjbvRLmg5GK6
yilWQa2h1F8nC4A0mOolBY4pgBdUNUY/tG72DiBAVF0aKvLOAbmTDlLOEce9HHEXBKD+MFZeYw2/
12QqDD6NwkhKjTsau0hn8VTjtH4PcZU/DeC759lb1GGIkEKa5HGUd9MC7Om0RnR6fcotPtNULEYP
ovDJPynS3HbFqtPvCyPqJ804cd3qd/FaoMAqBoemez9tmTEvARYkYwc/1ePTLRKl2trI8nSwqPde
3QpM8BcV/2DVgaZcVAxUD5Kfxw++bCXkDjeg3qLxPu1QPkyoZfUcBrb7KQyeL1WL/VCYtxZENDAq
CzP3fgOQIvuNre33yCCvvFtQ/H89MEn4RicPDm9MNYHjdPDxaSEGEHQamf9JxxrlPpsWqDdSIGf3
m5x5dQ6pnO/GLSDRBlNSB4wqAGXiPaKRxxolRXsFBVSioJkRphyBAXzgcsh/Q+wDZqgBJQ6ObTyK
dzLjdkfH5NaPHA9y6RKBO70jRpAIyH3KflZua75ui17BYKRa85401uMQyzPzYdtkfEkLmDA09mjf
YzPyBNSOj6RLJwOgf3ELELt9Ss0LZtvK+YTTEVWJoLT8dFlg00XXO7swxLxPnQEP9WVHqhb+Po/T
fb63FuyMggGz6StUgHd7WwgFx8vW/qE1OJAO4Kf4VtFUAggDaPgKPwgZTtD/b23PVUzgbZeyLe/L
BUU0egg/4k2zmN/X8H2bO71P/jeSlTBMiUsZQG1aBh2uqCF9AZAefHaPkXkB0mwt9vm8bmPyrEed
1B0cuvE2G7Xj/boiCfZiVgWIwk4YDNpDJsAlI9ToG/fj/C+srZY9lbYGizTb6l0SqXL4tOXqA5T/
Ibs2oAfu5bY06oJvnX2lrEAOxxam9oIoN6wwHLeYfhbT9Gr0gXwbzS0WVTFFtMBCw/oNmzyq66rn
BdRGHPkb09shhpS1uzyVDk5RfZLH5vcx55g+c3Clf4VKgD8LfMwnR8uAFbHdWA00xfa7IlZ9ATBA
/0SPCOB+Q9X20+r8eBQ8A4TTxOpepLcBFm/b8i1nrMTYhlyqf3I/svbkZ1fJtz0H1YY1GNc7Z7Gs
TFJkn+gtbpC5ryE081SqB+3YsgFwyzbUQ0l2x5Y41qctLyPkaBVnP9tlty98Ba7QWXTL8Qx8ch8R
RZTvP0khpTxHZ9bvkEqg6mloOVUDykpSQh7gtvuQITsI5C/1GjDkpPUdFzGs5xkl71uNfGr9A7pT
RzAxViIr75ITCGl7URN9Jjs1+sFtLZjmKo+3VTZrf1yrkLHiCr4iY6DLEyHu3OqjPO/VnucXZsmR
XeelFZ8ztloBpNaU+S9gsTb9hsna3PxAbUkhsQiw8gH/nbNzRmaV9ji40x8A4GV1sfs2JadFBYsH
aPaKoI3CnwaYX0NhhmAK2DdAB23L5wS6AJSD04iAuPJAJTtkYIR/VBLU+DDijEpOcuEFJBOg96En
R/cxXdGXjaFv9jC25+OwsGcqkDNTXdo5XTSGzKIGSFEH9bdpQUABeZvtR42mrMFqr/AgPdSLvMeG
sL+XphECCvEDM02tCyS916jtzTkXDiB4J2Ytv0kKkuZ3gx/XD+uUkKk3a97i4oSCwIGOoCIfDuTA
k6mLoD7qwRz4hV9wphXtwzpu8zdE/GjgY26sn0sEKP5ziAQfT7ZJ17Sjcar/a2QKBwCVuARsMJj4
c1XOJFxnhmERaKLRkELRlMAHOW6F56BMrQJk0DBOtlMZdhyyOwE8ecaMcrWdsOyACoCrLiCmO6LE
VL0n2KgyEvGcI7duetpKBWy0AnoCJUQBic096tYCLmFIEoBr61RARjTiyhX9UhaT7HOTRVSuuinf
krQ9PEjjiFay3DQHby9qHdDstQxQWp7w5QwZDEblYwHdEVjPWoKqc036jWfpjedYYLRzt8cw1h0C
WaoU53Zb2n5hLZofh4q+6UgNiDS04Hh7wPHNL+zjHaKR1Vkwkrvd6AAXjyZ+y7jBjd+IYMkJ+ql1
vjcIg8fCPBhoMQ8ZRXXyFbrWHgdq7TAqRWM+wDx9wgOKM8KcuMjy/YmGLQXDa8DPHSeC8Mnj5FYR
2fNuaAVrow0M1HOZQ/3HcJ762j0HoGlhkKU62L1aveBPpkpYcvHFkoW71gTA9WJDBNIzdFU7u07V
0tZoN3f52GyKWhThpPXzNwB4HIlgyWrUa27ilEQwPsU6vadjydu7RtUgXdxCyhJPGDDzJ0VCn77I
VACjb48kvOdoz6qOpSbeHHjZtgx7RObipR1VDfxuJhhBV2Td/0AwBjgsyWcEfEDrN5EL0MpcnTk/
mu08RpCtqojhl8+Jc+eUjFINUjVx78lhRtaHQkGlF/G5QLCgu3sWzDt69XBxxf0kw7g/QH1nRQ+h
HvAiVnrAEQkgKCCXIsi2d3ldNT3qj4BhJJFhWE7YA4hsY826vlLBgNTjog3HKeUlhif01N6ERUmo
4oXrxv5Al0Nf6p2CD8nqacv6DToGDeQDHlwny6V/NOD5j7MgmlI4KaCw+D772mJMb1qb8YyXDDWc
XMD+dgJzGnZYw6paqCqQjgboQ476SzuziXdFk4f5NCHGEmGVNt+hLDNa7d8X6BURYWmyzX8c+Jbq
ZRshzzu5UuTs1Tuw599pQ3gBJdoIF+8yVQtq7n0R/slgduBREzHZzzQ7EI6poM3DbvO4fPtRT3CQ
pekGP9uVwqC07ca4ztObEGBo+rHAjAFgYJC7ALXYMT5GqQrQRXWN6A3wGJW8g2ByL+7lBq3tCYD1
tJ9X12Ig1CNZLD2jQm2qE0AceYsj4sd4FydqnghILHWNmGmZ3xzymeqPpFlZdi9x9bA/TtaNfUgj
Zpe7uU7K/RoDr76kqrbsQsddHL1kERF3WwUhyiMinjCoDWklDKvccQCdY6Q50G+DVJi+kaTON8Q2
1Kr9alvSuB/Fms9YXQUN2f2BOgeur2NhTG/wZcVw2DCDjoRgxMEcaklxa/Gxbr7AYqluL24Hv3hd
FttyYKUVqrnebtg/FzDBm+tykRXpGV6Wc7yFXYwtVpmtIcgot4LdyyZgVQaIrPaLVkkl/6Y6OSbo
tXII3ezatgKc2KZ28q0puChPsyPjfIFKY+cDKX26PuFUXp5XkeIaVGm9hucFX6+9InlqGT+kI7t/
TWDyjo+O62p85GFEebsLT3+nBMPZX1Je42SugFGTB7CHyCpYgPfCqWFl6fwn7FWG5IdN5eZEd1WA
PQUOP97NE4ABKDaOHYwUDu59OR17WNJzgrPZvhNQOvZG24DvQ73ZQJMIkHpkd45m9DeQiCBJB9FN
Hgdp4lh1HhzecufABIBNRmpMdiayJeFcJiV82GM2N/S+Ispml/JIj/dajtNxJXHO2MV78N/dZorx
N68o5DkOo+cLWBJc26oDFgNgF5IXNBvojx1mrWqyugHMOCT5xNsK10eLyxriNJPdpCRbba9EOWIe
sM0hZGgOUfBfckE/1sVMp+UptD6rhsK7EjBRmq0VvNN2OT9UqvYPrZ7RAkZL4M1ki6PY7/w+pwCv
RUGmM+IzIRjJS1UUfbaVkP3ilsS1mqwRbQGCwv1vzcHCXhQEyHsnUPSYLvGNJYOQEs7XbswgwJsA
+oDGgEALYzYtqM/TLHU1/+DKJv/JQnsNzMFAhwfdRWs6E+r6Bxjior6UjUrf0B/B6CjqucDRN296
+grSRITLLkH13M0yv+1lm+zY+7PYK9BW1Y5r2hSV7jU3pnwgR5JYNG4YA78nlGRYBEcJcDsr+Xx0
a3Hrr4zLcuQhUpk2dxJTAPFKDjWDkhUUBRlBcO+tgtjQi2IGu2wHOUI2gTZwaeBJ5A5adNO6bf+E
yo5/tJrn6iTArbwcqgJa0zqZYBZ4rI8PnBwYN9LoQ1/yFmToBaHn+7dAGKb8WyW3VwD661Pb6GlE
C7TFtwmuHuEyaWmO84Lm/oCaUOd/JVZT2QHmQWUzpXksQJkeFcjFKqRQF7WN/VeSLRZXWrkUXx7G
HxzoUJxg3lGX5CdIFDtBdbdWr1sE09a7djaiH6WFoszQxD/CKMPDggUVSnpNY9vCsNDGqDu+W/aZ
TG32A93Z+tULCL07F9qE9x6S4/RqQLv9IVkxr1CPV8L0SSw5HcC7bhgsrGf9CKdjiukqNkPkE0Ec
fKshBFTXOkIj9MsA7naQBtZYthCRi+keMEWhYX8pfNK5XTVQlVGs+RM0YwHpkkmGBceNToAubNX+
t/bLoTEYt63kbKmHqmJnW3pcoCRLvnjsHj7ItgwoYfEuwDwhNcmczTZlF7iAtpAGyEZkJ5kDWxsc
JLu4Z4o8TtcxUUYBfuBWXqSaYACI7Yrx6v9JO6/ltpVoTT8RqhqhEW4JkiIVSCpYknWDshyQgUYj
4+nno+fGm/ZIdc7c7NqpDAJodK/1p+W55zGpuZ+I/WL7BuemZxcDmQ2+vBEiQKeoFdNIOAs4tFAY
TEm8dfvMt8LBoujgA2srtemEhRxxciFwabHO+kHX6if8aTW6JViF0ZwZ3xGxwKNhpuGhNhLTjvHo
wyFBLl4BxVFBkIiVEYehgZbHDaVxtjOCwFR3UOjBUwD/X2w8pzcQy7elK8PeKBZ7nyFHna5hDvga
jAVZ9aZMR2qB0W4qdKwZsFDopnFTUsR70xffpT8KQTnN+Gp0Czj8vA10utFu6ZihWAYBy1f2zYPO
BIWG9Pzq6+hKhaR2HiJ3Z/U+v1lP7cHucv+nrDPjEUmOdxoijdZAtaj9rvkx4F9TZhVFqNxxQHLe
+AQ60QbM3zuvkdXrpJVQK6+arXaVu1ksT5AVdkKaXmmUFjRL7JjWvoCjY9lBLptI8dEab7Ro5fIl
8YFvVyBQKbnUnU3Uae6ovti27iIPJm8nCGup0+b2rKX5BiReFmG5NGkb2lUdP0SZpqIvWVnXECWs
fVvSU26rtG0fEyb1MPplhky86rrYAO1sRfTKfr/4W0rQJVqXkQKa0y1feOgtVS7uKs+ed/bSxmht
566i1E474GXuPDdePW/RdJ55inNmGG0neutggnbnSRISoQZLeL6SomwR+ut8ejQMp5vDwQfyeKs6
W9OvqIYUPsJsDZMIfnZioIx8vi8ZMY3Gy9UMofAU5pKtbVp6ui7Z4p7gYfzvWqJu3Bd+278x5jJI
1o10+Los9MXjLtVeiU/aa+fhvmZWEfOlkrlNXjxnTMYtz7ZiG+xs43loG8/dZDH7cNgUnZyuxzqO
tIe2w7FvRywdA2IsbeNzTKUXrEARlmHr5VHgboc0r8+wTB68ecr036vemhQq4Mp+MkrdvjoNQ1oZ
/JfP2aZyo34OmWjq37cqzzhv2Wn0tnAz08DFHhM0hYBDQc9Wfm5HBwSZabvuBp+8MsoO2TzCprgE
7dUUoqE3uuTKC6VAtLu5FG+9MySnrE1sZmjZM1BjUdCuHaxgUXqt4nRCDTMaDRHjVedb67PdowHB
mPSzNVZWE6IPiZ5GpmMx4z1J05gjgY1sQ2dc3pRe53OoOTEoNHUVLgzg5OKlEqr7Qf2cT4yc1WA2
3jj0/sbQVp3sU97Cz06qPH9zBJ4QMCl2nvXQj6AVttYcoYEylmndyjjpNm7Sxvk3XmCCNJsOtV9P
+OCJwOU0Lteu7eTfFMfjUYxiekODm8vQXyT6pcYcZBsurXC/Mb27kduOnTOlMXQb44uZn61yUM+c
0lUdBfO7jYfhmCu0Zu9aZ5Oxb1FFizV6vbS5yQgXXB6XGCozTN0MVAGWFzx4g5OmZPInUFb7gzLI
EdvOdyfrOp+mSh0NU2v2tWkZ7dVgj/AjUmvbROlgRrl9082yjdYIBHuXkJxucB6kmhyyPTI2gd3C
ucAEjnhM0eIpa0iu9NKO+TZx2qbYyZZxitcDR7SxByOGADXrBh7eNZ3OXHM6JmIbWxJ+PKYZA/Pw
4+4hbQO6dSGd5nlMlDuvlOvD+Jpoph7doEvNNYchUwttC2870ooEOrQr/YbNfXHVQc0GWnIX7mnY
IsE2+dXRjCyeURwTArvFZtOADB+qq0YbtXPLcvTizdTRx4exCRC+anBaOFfsg0sflphojV0gGEwb
dqjCeLy56sNYjMYbSQ7NY6E73d8HbWE7m3oU0bvbojhJC1kwaLGKkh/x5ET2Ku7sNL2bvNkAkMGX
ldxa5CK/g2wE70PtnWdcTkL6DwXdPsMuKxRt+VUOXYbEGKawf4wwQSHFSMqW8lPKiW9x8SKxbdNu
TvajRP7LPiWScS203czbYmz96FaIyOLkGn1LnZiRkqTrXrdn/V7meq3/5hj0CizSYn4Z6y43r0xT
I3j3IxWYt4O7wP5M1TLbd5GDAGZretZCoWGa1uCpTYXJoulR+BQI3EDBqkklVzKdpULQUJsKPMCR
HhGP2TJzJQORcVUGjnFnmsCyMV+vKfEiQ0SrpxLKsdqWAAJL2LSRxd4QlPmPlPWWhD5ss3rW0ktJ
EcAIQdshstH+5uV2iw0oYATrrZSgKsRXtMkC8kwVNo6DflcwYD+D2anwEFrkGj4Y01zFyUoZfgGA
oWb9lGedCCi/DcuobzqR52xORaxeNJ43aKNB1F8XNQ1PWsy9/RBMMZOgatVXr5Yueyccym4UK1lV
pvvKYAGFZjRFx7uykqlk6S1jA4iYUUZZ4TjJ2d/aPjkYuHS8pd5OczvdWI6m8UGgtiTHEYzKpFlO
wWZ6Qojr745agIw7v+4KRlFB/ZWbdvSX5zkJ/FOJTUlTKVuZdycAKsvryIm6+HawkszfoN9K8ztH
6Cq+n+xqsTWFU5CWaBgorGakk/Xk38+Im4cvUOLm11bADW2I8DCKTdKhcmGDTjyOWJCFcRVXPbEh
lSmTJ8Lm8mE3mOirIXimqTzakXV22mC5G2n9GJWxiQqD8yIqkuw7lLoA2EMu0AcnV5MV91j45EWG
rEFOFoTV/teuzcqn3IPdwUNTMi60onM1t20euKyjKOmsEAlsdwvpS9/a1k55QPl8dlZPrTWuLHOW
X7UnlvIE80ndNJGzHK89sy3fQKxszi9YSFQ/vazxTJhA7oObBdlKLqmLW6I6S5tFao7+LUoESLai
91p0UbRfRRjnaR5wIitY/0jyX38B/Mbx3gU/qrepi0iJegOJPftXZzZrfJ9meReZRcKAZWpd5C9+
MSCHLIRdjseYWjHdj1629FdCVPotg7cmeXWx54GO3xzSlZclzc9JTu5bIhrFBlGZWZgNfn6qo9F/
NTGBvHlGppEgxibeQtPzW7mu+hp3qDbr/E2PvWHepNLEIYGIPR02jHJv9/nYSX8VoZKTt3Y3pv1r
pmUfrfh4PUZ6QKPqteemaJt7x0D3qwKbQP6sKmxY8GbyXyioa71ysSMQ8hTFONLQ+qOEDKJ54g15
fTSd3RpzsuLRU2kNeSebEPd3JyjPpZ7Xqi3N8Wvf2gCDRVlP8c53lINlNDh77qCRKOVDA/KIwaD1
XFo443x9L/Vg34FTdD3oatF9rybfw2kjwUABmjDQLD+plKbnCZqt38ZKUYhuYw/lbMXQ4GJcW25S
EPJGZ0fb7eRTH/ppxPSJtqkrax0lGoNF5STlYx24iUI0Uro67IasIbXfHIwapUZU3WPbZLEF1iCu
KdEjfy2MJnlkwIFj3CxWaep1NvXRfGjdpKTq1Spw1gHwfkzx5bJX8VEg69Da7F6YpNW6Ye/B9UUk
1TCR1/Gnlyjtk/FlmRZgaG25aY+o67xMxzh3fgLU8B4ynJfRTvR9Q9XNZ81bmhbbCqENJW/SGRgq
4qDJWnuNYxC1MZ6hjWg5F0lNbGPUbQP4TKT0qbiZ0wBnu1WmzlMTNw3jG30LCY4bxy1IWmwYPfOI
+v4JyrdCjVPgPgD5T5kh7Fl6vGE6TAYgypM80pfnR7eLMBOBQdVlKOt+7Df+kolh1TPzGLGxISBz
U4yezgpC07oBFenfhtwcxtU0ZPNdSbvH9Pc8iqarajiLNeGfxf0keCiHoYOr2EOoDYqMwLb6jmxe
0aBLWR14gNkEPoeqFQIktfXWDPIahmFwTKxFCBpxR9SLPrVGr4p1XNT0+kbAj9hIR/vfbLvHaAAI
iv68dKyeIjwme5bBnQuWbz6HskGXcBZ1jkZJ4yj8SuDeRR4YAmgGL64XuO+VyGr+GTz7pSuEuKWB
TZewhm96jiOK5dAZlxrTQB/l9y32NXPlo1cE3wWWWyEkB1nhUELtqwCYv7P7NvEWDT1mQV7JZG+n
NJrMlbSZ1Ls244AkcOqk3rtLF9Gd4tSYT4llVmINOV02V24ZTL/KBi/KKpMdzCHDa/svMBjqC+Yj
jinfLnK5M1v09zcazvJ7mUf4FZbcHuQmcZP8gVTVgWa/sfuDVBD0ZyFAD93RNuWjM+nC2hCShmYy
XqbsOmJMG168ShDr4irp0fabdlRVbMGpCu7Ygw1kX5G0fFQEppGqNwclEgE4+Hva7FuKFhKpIiui
vDYdoxnXWsoAy0jMuIV7IejAT05T+fqavWv4ReiA09zSYvXJVVPK6mViCJpE2ZXV7VOmnNrYplXh
H1KQSc7WVPBiuRHkdIMAFCFJwEaEoDIHKo8GtXNuTNyQDUanYnLGTVmBYT4vpYxP4wSldwvIKR5y
4Rf6Jgtc8OzOVnZ6GL1W6puoss+S7J7J9ptiom7HgpQv3zEQwxzR4VDS0ABCOUMRx1/9lqqJ/yOS
v2wPRJe3m9RMReQykLodcsOdXkY/CBlmHx2JuEr7zTAF7f1oTKa9l/DE5mukI/vJ6bL22+KYY4NC
qVfJyikUzSpShaDzkE6UuZGs+jxgDKHnRe6816IQyw0+mNq/x1k9P9pVjhRiyhpc9+eSrLtulZdM
vMYCgx8+D3i0qch8Y50pzbTyJR3taGOJksMCCVW0gyQYvnRWZb8AumSMDeq7jFz11vUZ+53E+m3x
fRt59yBmscLukX7TS9B9Darc4AOcHIwoE7LTHxYVEgRiC4ITIoyehpfRyHtIvJ5dcQvnYzu3rTnR
EeMm6m4LbK+Y44KY7Yj2PV8Hcz05q9gvEUsPQBA1Z8ICOdjbjsAvQTimu3UEFf59MI5BcPLwC6Hv
88b4wQAvHI6TOwZkM9g0NRV4u4HUFitnRCqVUSGnKbGndqFoam3vHDtBg5bTTXjrGUovCBsnbp+q
XA4453oMQnC+XrQZHFs4+6atFWRN4umvShttezWUBS7WpO+LtalT12X3jqoGXT7jBCm3xFc1LAIm
ulI1UGtmlzsTpPdsYNPlBkxCtnw/01KGQ2bRwfWOlezGgs3iGid8hLI9zY3xlWqnJHUJmis95Ehn
up80cBUZGkVENtAKdLTwONeT+aDwDzyPVodstuqoJVa2ZY3N40yYG0q+BTUpP9eXxTM1aZ/uifYa
fuQJ1qQVUqWG/UF59ldZGfMhFzOLsE5rlW+HpldfpmwqH720WAAjxmZ+6zmsfwwIVNyzRao/VUlq
qDUR3bOFrl+g5/X8ST7KaEY9KLVvvxSJOm8FsxeVIXa7quB9UOqhAERVuUqbjiCdzkEQtg74nd5q
Zi96lkRNoLXSafzcRUmePtoouWD+2VeLx8aaki956U8zKsWuP4ELa8VSXLDR9LHwhx1UEBC8jLtS
boWJUXelgB5/ejN15rq1l+zQzRHeXLxmLVoXTHFPBRF0Eepci+QWJo3O2GvmtHjrFuVjtRwNhKoc
jd8En7deIx+t3jyQd8KncCEOa2wcJBhUo/BCyOnxhYC42cGFmGVH4voDZu/5whBXHSXmHaqI5AUd
Elp6qZaMdFWSO14wdw16S0Jx3FxF6J1iJOJt3nxbOMepwURuP9Jh+klY2hWqfpG2+h7VyZReo1iK
+dfuOFV7l2yZ+nYpyn7XLFqzSiCTUtau4yKBhhJ4IbifV+C13XDIl9p50xZy05XH6GMydPUIyG0E
WHmQErnopQCF2yeH9vw7Ho+yuyojbf4itqOxNhOjnxgKBDvP0MwhPr+N3krR1pNptvRwe2KR2ESU
gtptlFXboZermfR0bsA4eHqpn4HGIH3iaKxe2HSrw0RNIEIQWp9qqU17vfKcJP3ODtCbK+xgU3A7
k1cBVWxlwTVIsS13iGDL/MEhD2DgNmtwQN13PmVikI93noMuiy1PESKaNpRUqzQv2HCGQrbul4FY
tuQbhpU4uarcIbtFOGUHIIsEG7FoUWUooMppB6zSNLs26QlUkBnyydC1MkZqzY7wrHBR3ogrQFbB
j7O26m6APxBXS+uPkoK9mfXNGUX+lhJVkSNO8OwvubQCUPNpTPxjbY5t8wBPhbus9M+hBkaam/pQ
2FWXb3qvkq9dFs9kDlOdHSM4J2p5JE+vypyxswxWtUCXG+lcMeF4pkUOhnwA+6/jogIzOqs2wN9Z
CHwKDeZGMWjqfa+ZzUPVLvGR4J7stjddHNgrNjidP5YY9oKD642VSZXWZXi+Q+EIwxQHMlhoI7Z1
1sjIR9Tby/Z9KRnHp9fgtghlV6XveOO0ZdzrYPT3CPHNxjz5c4+z6spMrLTEzYMTsIwfgplshebG
t9EE0ynSb9nxxsVLLz2sKfjC0z3D/HyDsc3SLAzqVJ0031zlLoIOEL3TOk8HhSW9cr1om0ZMz6nW
tbYsUkkzn+qbAKhBVL9UGzdoMuGrx/HOqAMneESdvvgbqx5HKi+REqBg150XrXrbnH/aRLfU10tE
wQG54KjqaUyjUl0n7IRy3TN84i0gu0mcWpj8s0+bTd7/YQzlGJ8sbw7gbHwrDwionNKi3+dG6S1X
lT0y/vmcJALkMsZl/G2ZXV3uZzUm9q4D7YzvgpHsz2tC/9gzrXZJyvUoMm967PimmUNcea6LK4Ms
hOemt7LlpvVzGd3hLcJpZdGg4t+CDUUGYfL1d9YKKR6GrFXF1yWpWzGPbEA+tPEAeIJpZ8qhbq8N
EjanlSD9ha9nIZ2AGKMCWU7cBTN/LCT6sKLzHs8QX8M4zLGsEMMFpnkiwzdHU99P5oKJOIAgQHGR
fZGDdr9Z2Gc4L9QYPJhqqZhnbAF2zlCL2ISKMqOy4dypaMSDSK5yL5pPTiSd4Qg1xRnGF+l8aW2f
CZwx3/hhMIaBqANed3BtSB18n5Imfs95AMsmQRIuABpAdja9dtvvZTJSPo5OCgTqlfBHkT3yZ6bR
MuKZc6zlq1piI9pZuTL0Dvpueh4qb9xWrmu1V10bTcOhmjShKz56gschAOJDNoEHeDdFCr8p4T8j
a8XLCT8dWIGHpeaEvUk8pD/IJtkdyAvKog1Et94t5dI1m7pr6od5/n3e2eb0pbEh4dbaSmAxsc5U
bphwXS9MxsCcwMhljsuk6Z1pF9V58kLcSErX0JfBLUZWsk5Gp6g3hWNKb4XSApVqKpGhr4Bu+3rH
9q7Ys5yB3J8lSe4Bu0y9om0HqGsFHdgZuDLtTYsH8xEKH2rabgrjOCcJkK2OS0zr0RD0v8bR7WhP
+YDUJkNPQasOUlwDD+JIO8SYQyMiH2qz309gKDf+0iGanhjRzvxU0nusm95WPjLruEU7IaBmGz6o
cso2ia1abi2OuuXW8oBBsaXraAjHFlSaXBFzoSFpSR8+Fdqe0iu/9ZOzQatpxK014CuAOjDA7ZSe
hmktSjqukP5XoJ2YM7RYXt1iJYkHIhZg5LJV3Fp2vbbyePyJdJ7eL0JwSkZm4vXOVd16MRYSzuur
mmTRZUM4mHxIGtIS1mR2DPdi9KG4+yiicUKfxzor0Lt96aLGgSwO2nbtOWDNSOeEvif6JQXPwrKg
bz1yxp7nepyiQ83Q2RdfzHqdW1Y/fJ1tKG9w9DnIqHvh6/m+4WkxypIHir5RD8EKWkdUIZmYRLuY
GVDkBs0JGlebcAEEF7RmJl5NLV/Uue1ZR5KYYH6xq8p94CzRFy08/M4Qt/LRU2JeYyofjs2gi+2C
0DVGR+92P7Dvo93BGQL+TkwfzcYC7Cs2dPHiSNBMcHYqw5OuQCBzvOqYt82Ngb+J0A50yGgI0Uxg
K1ULRLtV6uIlL8ciuvGLwpjQeBdiXWYuQQGB6fP3gZKEnI1yXO4amvbvNTYDTOrGmD0ki5YWJjps
MSsUyL0NT4m2eJuZMPyss6C9qYUZWQw+CXT1oJwYHKUSVfurMgf1XgMN8wt05dOkgxjM74Mstbfx
g2Y6lkBb4yqtIjv46QoDCsmGm7+KzTxgetNsdo/ER7gKz7hf0hV1qipRCjT29eRoOJS2kkm8r93W
X9YBFJTa+L3FWB0f1f2NeY4Y2sx1MhzZWId8A9GECs1kOzCuzoPb7IMq+3m8wQmAYWIke8TcNyne
sICmGh2gaNt31/OC6RbHSOCewK8DB18slg5vCoiSGoyCTw6XYWJkO7fsMYGljpd8wzGQoQhug7E7
JvHktnd2P511aYOZ3i3TpNSRnHdrvBNDNEGYYGVJ8y06Bp+FO+ZYAk3cv99TMOBvAZ6LE7oh1N4U
FINHQFCA15G/t+o7D2uDsadrGSx8wV1dbBpYqJosCCw0gBIpGrVVRC1lhAEjxvKtLmic+LJSWMEw
1bZhrd0i8qNrdjmCPKVtnEVEZOuRQzMsY39CkE+OOQtf+YSZxAuKvy6UqdPbx7g1KiQsOInTkUMt
wZuhQ5PNunwAA1rwZjJ5TG7HLojrXSBzjImQbb29XYjmdG7mEdLtjARbLF6O3zWt6ZKEaWF2P8a+
sU+lQ6x1EQY9KM/dzJxBQqgqV0RsmfHcNTeIbErn1SRKAhJYGsZ4D0SV6GfUkglWag8VgbPOkLug
hrGgB8EGSVSpnlNvcL8XbDSoP2w4Cm8ZHPie0SX7EUmbV6xHjQwdNTjE67ZUeRfti9EdvCtSenR7
FYwULByIaDiCUGQ6V2id3YBAzUln/XVdlbiRk0Hbd9MUizgApU5M+32pHH1rVaD7rx6CLvPUIT0k
4GuZO/8hU10T3QaYJEEvlGEQk75wmasGw63xajrtUDPOlz/tsfDA+3dBoyHzcb9YyO+wh+dOubai
uLnvjK6y9j3Ygk/4kmU9ZlYakwQvLIrrJh9R9hhnK2QFGSGuqXnjbD/FfLG7hLfy0GmTLjPQHSED
pecnbzSYU3tFamZ/GiyvaTfp6PYDMuXOiPd4imMRqqGecXNhQjCNGx/wnriuKEii+yhX1vdMGXGz
V36jfJTpAV0I1l73jS2lI1mog6wjxyn2hxywwbN9yLMWSUzzWi8cgAr/XJnk10mSie7NF9TbYAM4
4Dd1Ojf2QZJLl+zqDCUCkWjkRq0kQB7zgYsszl+IaBnjs0ZXioe6aVV9NOE76rW2nbY9tUGD3G3h
lYk9PqGYmt0ypN08Ob1yoaj7FtBjGMl6W5dt4pQnYPNpurZdZD/GYLs4ATynjrCx9YNDpTjJ8Y7M
6eWH4w8yRZbbZe8fZ6ua5+TPyyBNVN2MRxAWx691ka2aD6Xpo3zq7tAN9+mjVZSbEg0eF0TcJFaL
ET/FS7Hta3Pv77ow5E19Er5s/iuc1LeQFwlmgzAk5OInNG7lqSngJzDUbibtOt4QIbJGF3JX7plX
EcbbT4cLnLNZ/7pr25LnRG8bs+JFHqrBbQ2FF/d3Y9HMm0EzAEUjwYIPHpkuiI8AUUXArpZPTb81
XO9rhWVtL4bEOsZYFKJPEm7/mh5hWgFqUsbde4IE1csgc9mTo5PUdX8H/bEZ5l1W/gziVwK6PnnZ
fycNn69D1jsPm9Qf/+JJL6PZW3iT+jv/fuqe6nCe9t6dNDZd6JlPaXWn13Z8VRLEENYMczyWnw1m
+ceb/s/1LyJzAUASi3QFvKff6KhVx0BTucHON/+Qd+MWafkO5iQxt0nwyQM2/3nngJgBw7Et7v3y
zr2USXyi6xm/osKlPyzkZdDsxOKK7IGAg1IqHAW/aDuBnTfqLDnu9rP9yxqNrarzT5b8388BAE6I
8+s+D5r+PQj+j+Bp3WHwHMgsu4PdOcbNFgrtLmsePn7b/7yIyewG1rfnmpeLCo7WngoMDHemU96j
5bux+4fMefxfXIRWFRqAysy6nDyeV7HduU403JFl+xy45k9c6/d+Yn8yAOXyXvgsKEGwA3oBuKL0
L75X1wha4UtFilL6os0Hy/viN59c4nKFcAlTIC4hTFhSM5oXAy9MNQQMFreyIzpU1W00dlJ3p4sd
6oqPH9nlx355oYulSAktO5+q7Jip+y5/yKNfVvCu++PHV/nHE/vP7Vx8aikjC5ZCm9mx1e9W+sMP
jstnM7o+e2IXec8yyQu4Sp5Y4YRtf7Q5vOYNAnBXf7JvfHYvF29fGVOUTKmdHb30SyQPkfPDqXcf
P67PXsr5J/zxRRLCNjnBwOMao5OMD7wUkT3M7f/wa7l89RfTXZLBxmQluAoZgmFhEpPhvzru/ce3
8tnTOr+2P24lxSfgIADNjjbWk9z4SXwgxstPltf5kf95gP7fO6GwtE1h8eVc3An6AGUo4WbHcwrZ
CuLsWnQYcT++k3++FB8yXnIouqjc/nsnNHLomZmHckzU0SdLNiNs1Ex/6FF9cqG/jofz7ViSDcb2
AFJs++Jr8YbKFMmcF8e0uwXdSNtbvyfNGf3gor7OEtQOnot8zO1iHSPvNSff2y79cIKZSdBeBsSA
fXzrl1nqlz/o4tuausWZjYgflCzWpiD+LJUWVG+81obCUscslZePL/ivZ/3nE7j4xpiAEbktoNBx
CK6sbxXJkqUPr/npk76cPnd5Yxcf2uI1gKZNXBxz8ktLNMs47VAHEfcWXBGnF2C9zKeth/fh4/v7
vSIvV6xve5x6tonM+3LF9n5uCnwhxTGojCPGSRR1J8L1cAIQ3Gc85g/eO53icFteu7clcU3A4J+N
GfnXM/YdH07uXOw57sUzzuxE9jPavaNaJ/0mMRilgrNfVp/d6vkE+etWpelaOAwkg30unvFs+hGi
w644Nt0DkO+KtLSCJs38Gq28e2dLoBZSviL85AFfjmzxLAY3Uc64ggLLtdyLLSFH4qUBmOaTRZCH
oI9tSYVgPnM2PLjjk1nfAAxmADa9d+Vb71NTnM7vAgHMTDyY2oF6bOVQfvKr/jqjLn7UxWbYpek8
Efk2n3qMl/P0lBKEEBAt1oNemPX240fw16Z4vhi1tU2wTmAxOuO/+5Ui/VOWEU/Aix9AflZa//yf
X8Dlzz9PhiKA6bJTArJEYiTVfBph8WybiG7j68dX+F3m/GftcA9/XuLiHoxhkj6t+XyiHlq5/m3i
/OCeD06+GYnthhbfEwEyNMEn7+n/cV06Mc+TFGDBxbcB5kv2YTXMp7w6DOorcYhr42zbC46GTwzS
+9QTN/nZcLe/PkhulsfoMSCQOSeUsP99YS1WlgZOfzkZhEl3JdYIvkmUK3dO8sk3+a8rMRnbpNtk
QgZzQ/57Jb+JIj3GjTg5MdHrREpF2Z7ccIRSnwyw/uxCl88xqKbciQtx6kkXOJDzawBXkpzLh1vs
uznw1x8vmH9ez7PA5383M/7FGT0zHoGOeBInq81XRfcYUD+Rjt+U+4+v89eBaLlnjMCxLOBRz7Iu
XpWM0SahexEY4L1jJ/OrrnmKG02kkgM9Y52GWjx+fEXr772DS3rUNqASNB2XG1qJt711xlmcvJpc
1cIx3tvI9b+UC1RPSd7XjXTs+rqFtrt22sX8AdrX7BxQ0DVZse2hzKC0FhN/8CqKs/Jm6lC5k94m
r0kSWfWdeutwvGDNlt1uIJhi1UF9hMZoHEpfZnsyPZOvWMyTT760fz1IGxcMgViseEterETENDUG
FEuczPGx+prl7IPhMqw7fVCfLMV/fNP0tmREgrOwHZqXc1ihY4y6VQGfF6nhuTK3ynU36XJt+1Oo
SNeZ8OiMC7lOy7z5+N39/erO2wgjzX02SY/C7r+fW93mFlM7puXkucaW9APSP4ztUF4n6Nda++3j
i/2ehfjfPfO/V7t4pNj8TU6+YTnp7wjTu6/LD/NRXAfbbButnb21H2ISEFfBt/I2fuqf1LXefvwD
fk+7+esHWLTf9K1Sur/ny/1R8jsG0T2IUZfTeB0/QCfcMCvSOMgHd71cqedDeioZ7Rrs2112hyLr
k4v/VW1Y3L1j+zIIJH+xzjvEHxfPiUVCIewtp7glvAlv1U3iyp2Tla9mCfdLzjPZcN17jVMaz9i6
s5fX/80vCABaWdeWDUjw318wWRI1PLkjp7Y1+Lj0M7jtPprWYyb3GNXfsEmjxXf9fNVT13588X+t
NCoeJm9L85zKerEv9Wm8ZC2s/8mu2if/uvXCoKoey+WXr67+v670exX+8ZwTWHeMK+7vNV2vHDzz
8PHX5VLsjRGHk189f3y9v3f2M2xETwDQKTkeL95rZSN7CvJYnLjD696NtoRAkwmhHvzhkyv9c6MA
/sXvy2HM4X9xKUDnZHFEyZ50bNwa48f3rH1iLFyG2c2I1KopxKapvc/2p3/e4R+XvVg3ZAvaZa65
rOG1Wz1cpZ0ODVfdFVn0FEUWmvJNErd3sdJkRK9J+eqN8ToN8o0CndefTR8/V+WXHzGnDQilJwln
cy9W0mTVQ00+qzhVY5FeBcP0i2lD427KCQj4+M3+a83SAUkRmMwxkpcrqbQqiZqV+3bg3/KFgOYd
wkk1fpG4lz++1G8o8/Ku/rzWBdq16Ek1TpGL0yh7/F7MlAmhn3eOUX1BVHEYLdsIM2e6XRp9D6l1
Uy7OY1kstxlpViEJ09mmLRFDS+L1V15AWldl2pi5xDEmJjpZuvs4NckvNPSyrkEQybaAmInMH4kv
r6z/Q9p37TaOdN0+EQHmcFsMyrJkSw59Qzgy58yn/xc9BzNSiVCdma9vGmijvVlp570W2hvNQnRt
te3QlC1WDMV/UzwBIbMGI6rqBi8i+2lQi9OKMED7aQmnRFSAaCzV+yZqXnhlDM0kTsHyJKUfgEJe
ZYX8B7XBXaD767jMREwQS0v0ZY8M234bgOB7JFgAJEvBIWxQzhhcT2TA3YY/1PAlSKeIoYneWpkh
Zea56nAQFPDeSAj3kKu81rd5Y4BuK+KEQ0aA6LruFllnhw/oBw4LB6B392/Q7SO9FkYFsyVm+DlJ
8sSDXmJ+Ihe3ibYfwbCGzm1+eV/U/MJAGaCiLiTxokEpBAkgkFKOgZ4D5kI61Qkt7Y+/BxAXRuXP
/X9amCIZosjDeTZ4amFoiB6DBhlpvAzEo0BT9IGcikYDjOLcX9atYsEOwoWFJjdQ8aI9PoAKxaM6
QNDYVMBrEYtxUYPXauFlksfw0mdFqTwuoQHAFFWcnM8LG8UJQ5I3CIAOJerfPxgZC0wv6NJPNVA/
7y/qVodhUVM4gFY/0eB1+qgASK0YHiSlaMhAy4YZt2u0UyTA0MpiRmlAmBy4ayUGYQZQmg1VFxCI
UKo5iuWoAmGJiKaJHGDA6LrTzqCVWsraqdb+JGgiCIJnzD8CanUZYcJT8hns7LcPG2VzFVEI1LWO
EiF1V1IfE4RFB4oQfUArO1ycBNX2RP0PFwVRnCbDlRHQu0lJAbiZgNJ0Jx7g1PPojJHRTyimpvh4
/+jmXvSlGMrayyVG8cHcLB6yGEpwzQVH4LmiF+y+FOHWL8WeTS4MVoR7T9d482rMORdgdIdQ+h7Q
G8lFpxpQqmmyjOJvNCwROQG5Onq8j/cFz72BS7nULg458u+SNogHDwVcOZE3WrcU8tq5L0UQZ+7k
pRhqFyU1l7oxEcRDmgHTQHclKwMLmV2VyP5PXaHg8qjbFaKgcg8Y72AN6MlkF2lRsB0ATsD4mkkY
9UDAWG/IMmwPzALNIC7XKQb+O087DOjcQa4BkS/wdYhXapIN8OHGvr/46b1R4gwNsbkB84OTpcW5
KKOokQz4vzb8IwFPHLky0+uPYo4bW2Oyx2s2flEx3uCtUIPHqL0i6yrSewgz8FEXug2jNC3G2CLt
EBTCkkvJ+BRLh24QtlH4qKtrQ2XImzlhYFXIBlxBCYEs7Pq1QMkNe/RUdsZBFBq7APZHFRyLaAUI
d4DRlaRo0XbSnGVJMDXM/EJ5MHZ5Jq5Fk7KOkcxJ88Evna7gxYoNjNDooTz4x6R5V4wHjKwSOVwI
aImLerNBe08P/EVsOfgNuOSI/sVx2GmYmgIUVAHYsEZNQEn5ZSgFI+c0tzOajqjEkMAjipiXuvsZ
JqfRyiO4hwgjN2il4iv4j2s0prdojPdBrIrEEIaNX1UnYLE133SrTIYAcODCFGnDn6K52ttRqtF5
63nHrhGf83KVR2bdOEgwAv9+pzW9bQCateQAP2WMiyzZKcFB4JZeUDGe3IxRQgMHnHgEZ3BZ4Ile
nw6mbzAkJUTeETOTlqQ88yOyKuVT9imid2OHBl4+80yg7Fhd/qZ5DPN7m0W6Fk4Z+jxV6haoGd4x
SnWnGABwDrgFQ/4DuHczR9ef4LJIf6fbfv3msdmA2Zdgn3hgjVOvIQCNCcbJJO8I8CYMHgboagOQ
pLEEXAqrTjPz0ifnAs8OnYWyRtdpwNw1DtqgeUd1B1hJOVil/V7rDBKrkZ0Vb5zOeGgsedTS5BAs
KiBp8455MxWjgCuTbhtQ9GGa3wKI6H3deZvWlNB4gl4jJGsQb8PLvb436OUTVSCghMdx2HvLWF4N
3k4Of1ocYBSeGhlVdiDi586gevu4QwrZFPrP0AIqE2eK3MLgNhXgkF0gqBY5ZxbdApOCPrDM4zBg
BRo3Z379qRIVz4BMEcj8URMes2f/DQeuH4rv4tzbzSpeoxvt7KJVnbE9N54WJZLS8h1oY8Fb2IXH
qnuTwOjdfN/f/htLSf1+SqcCVk6rVBe/X24BN6IXJgaFi+C9bd7+vRxdVJHlVWEfJdpl1duyTodx
CI919yKX1V7PoZISdTgGXscxzunGF8eadBnvBY4j7DJPHVNaKF3NRS7WpCXpgu+zGOCjBWLgMc+W
1dC0K8x9Mrys21hNQjsQvA2oA2hjpOivrzE/IDAFdNy4a0ywmNjdArdzhdmHgNm2dvM8IQnJVWkK
qJGgod3iRMGgYtB6/A4Za6tfcfvA1B1+GTCs2u3NuBZDGbXB0Pwk5EB23ax7K1qieVVkxbe3l3sS
YaCoga6KyX+63jMj0BKekwN+V6+QnbYwvEQq69M7mGuATW2//u0NvBJGV4aQrwRj3ohti5a+ZZji
VljdF3B77a4FUE81nvyjgf89l84G6MwW7QOMMxFvNdC1DOq5FrwBcKTO53faE+ZCEgy1YP7msd9i
+17ch8B0sbLOCg5Ieu+7T+Pokm6FGRRH2zaMR3ZjcX9v4d9np0vXZ1eD9LdIupDfVbaBuoJhGuvA
0hjrvQ2aKCnTDbpw+TpM11SAGMUNsTobeHWObsmfRCTIZTHWM/+q/lkPZfQAeZY0bYj1YP5sE1qc
qR3FJWexxMzqiYs7r1PPCuDFmDZOcYKVjW4eCwlB6In0vV2wrqPAOiFKIwEXAyjCLSS5R2PZ2NMj
xnzJMTrnG2MvriSzcMQXsH4ZlsQwWqyXQHlj4K8HgpoIyaLpm/lGsj32PrJWR+mOsWijAvNc/G50
DCfpl9IH3G8z3chEMAFUaqp74wCoVqOxPOb65q8lMppwyNDMCq/l+loWaSgHih9P17Kx3XVsiavC
Qh+JA9Ynhla5DS6mJ3Ahi1IrouiCghBUDbvpEAc7WmpL10qX/lKyMyu27+uwWf1yIYzSL6miS+M0
OLVbPS5ZFnL6v1ceM7UQSmOUSFoVEloBdi1uYmAnuPed1dsm4nIreLm/jvlnpqoaukeQBEAl7PqE
gIeTcFxa8Oghj5ZAbLHzTXTId64ZMvQGUxKlomQOWPS+BEnTA6uIawH/a52uXZP1qpiSKBUlAOaY
L6Y1dXa7qkhgwx+05G25yBgNrrO68GLzKB2Vg5Um9oZ80lG9JZuTudTW9f++dbSGSpsh0xUsCLiI
q34VWjURfkwAej3+j7eBUkjAAzGEUMKCSgc4DqQixj4yBRO8UozbwNo5Sis1oLtP3QgramAVYwyN
wAc06yPPWNCs8vvngOjCiptzjaQaWE9vTcZXXKGIb7I0z4wWR1cgHHYBSg61bOp00KqP8igGnCHE
N0MIGbbJf3imVzKogxlDGdRj+u+VBs6QRWpCshW3Ylndmf26EkMdS26A+gqDJtOxgLPX5GH8wEbB
OPvb8hsa7S42TKWsggcMhGAMwN1dEIzvm/UWDKNWCF0dAHgcwySxqbNESrc69UokZRxAzyUDbgoL
kx7U46RXOTMFhjxpLN5a/7D0wpzdQznYQHSDnAe6xqh9FIANGGatNtm9fpW/5Zser0h7Dyzw9TGW
dpvtm3bzH1l0t3UH1lEtr39lJfsWmM2PHbRRhXQEWMS24pP7IJjZl0jiNb9xH5nKdlLblLW6Ek/t
LMj5SsxG/oqf1HpsoX309zUXDlgZTB9xHkNJTb/xRiKaHdGpif1FazB+fuHrioIqxIDow+YGBPPl
m9yWSW+C7N0EujFDw8/eVUSr6AtFAlGRFcrQ1xXS73UVCbskwZC1j7K+elQQgr2O3VHx1lVyFNGh
JJ1Ajks6jHxrnMpa70yAOQXMf3/CdLcv1iv4RRABZVaAORPN2DL26QcGrLs3d4m6qqnvua1rZh88
z5D7O0JI7/OlXMpgj73CARIDciubewCmeGkFlm6O224Pu7oVnwMzAXg2aOss96F+ByaVVbEKeDNm
AoUzQ0Xci1LoTTYE2C/Ye/R6IrZWwOpr+afgMXictCy4lpxkC9Y2cI75j+m+JJHFUlSzT+tCPG0+
uCpGwg2kozt/qzzU1q7cyut6GywdR9gvQMv7Dj63nxFXL10w7vjcq1IMVcaIJ4Yb8Dd15kqXifxQ
4cyPja0sq50Pm+8uJzUiEnHDjhN+c3I3p30hkVJZvNoOnhTUwg7YemAotjtTe+oWk0uTLitzsBFY
ImED1KpNv+oWUyDrLkfTAJT7JzgVY1I47PhInHGF0ery9zYolKUIuQDDxSO2wVgqD/oR1f1jsx4d
8L/A2QJBffpRfYKEfpGbYLRAQF8gsGCcxIynf/UJlH7r3CAENho+obdiC6wEVrZzD+JqNMNlugMl
tcmdWA7FXChzJZNSOgjXKpUDMzaOIc9JtJR+A23MzFtoV+mejCVjjdM23jl7utNAKyWlk/RS2P2R
Nj788h6XLDcNiymIdZ6USqnBEp/EPBYm4Tll+8rkTGDCmgBH6SywaK8Y62K8IoUKBEqAsbjjtK7O
nuJ6F05Gsm6xvOTgQl94/ykIvTo5KiJAnKWVSTidHB7LFIb228rUHtPlYKE3neVFMy8K5XpOzDAy
5+Jy+tvWSvagMvo9vc4CFtE6ZxkE1nZSSqmvJ7x4DSqigSFqVxhTAw+bVVvAqrLFlbt0oQS4owIX
Ozc1XB6wgyPXxTzVWaNwoRQoTaV7gDEoVZwquHh/80JAmTLbh0lZyRZAr83qMOkBw+KYyTxpsrV3
XgrtuqrgLATrE85XP7rrYg9VaINjc++91BbapLHrD0jzPaDlbWmAUZa06/hZLa3RBEt9S7R1Y8X7
eA/q1v+YA7y8eyqlqUCQrhtKi8uQ2c+VXSHHeVgoR56wzOKsd4uuYUNQMe8Bt5q65Jiyj8Im6oSd
uhs/tV+NAZ5iG+wgS2Yid87Zu5RF3fCSazq1AvrJbxpQeOqdbtGuwKML/Z8uvUNNtEW8n8xiiAcN
yBhyX4VMV/r2vP9ZKnXlgR3egOMA4ps1cDBNJI5h9EJWQytrkdSNDlXJDQDyDj1lwnM304fgOKlF
EBg8/KdI6GJDaZMKXS8AaR6yUHVHXrU9uVY7WU8cn0jk/xbsoc0SIwtokUVzGXUrYylGgmkQ/nqt
4VbfATYe+gKHt2rxHnTHt+8f2azXBpdRBR6DDExLlTqzpNO8JAWl4w60iT+9JT5L9epUWMKi2HKD
DbilZb7LHH+XIdDkFgrLZ507TGgnQENoIoD56A1uBsAgJWBS2xl4GTpuKPpeTWBlWfDSWdHJnOG+
lEVtbtHofFwDe2o3LBCx7wyzf6xJuv7/iIOmd0Y/hEtJlEsCUMC+kkOsSnsAWPx7e9KWIQyqvq1/
yvd0XzgyigCuOTzeP8zbto1pKO9iN6ngB3oGoLktVgha0GO2b+GTKhvXKn+0tWdK3zypgTTCkDl7
guijm7qiQOhJK3nXdYWoVBoRdo4j7UO29myc4gJz0vzmvygY40IWdYICIGSCYqxxW5ZTMTT4rlZo
aGc4sXMW81IIdXitopRCBEDC3zc/qU649QsFDt79jWOJoc5KKatu4oKZ9i1C7r1dAw2eoIub8cBn
7c/lciY/5SIgLodcRMG6FVHYbR+qo7Tx7AyZqnYhvwSMeXnWkigPshY7URtB3/1bQwapdmWBKRm3
nXVCzDVRNjWAjdNRjhdhUyd/37MntdybLhF2xcv9Y5rLj2PG6p/7TdnUCCyZmeBhUaWFYZt9YPso
L/hLOG//44WgNHGWjkBami434Pq3U05q0vtYFEsNTqdwo5wuFkTZzywTKnXikoSVnmxatJTfh/0U
pAJM0QKyvjVmC+Prf9tFjYpNpdYV6sqH0KnkyiMxk5jjGgh+psvQR79jYNTyANXCS0hV66AFoHum
tQQIyLE8iCgTdvtoiWaGrWR91ugC6CzMhr+f8dDs4unJs45H1tbOOEBXsqkjrACsmWAwQtxtXvOD
aEebkQCT22xNCFZMoNfaiRMvWHs7aYp7K6YOtNYKKRd7rHjcouwLvFwk70GAs00O/V6FkymdGIc5
k2O7XCad6akAbCcqMZapkZ1geZvceVgd7HxfHc7LL8aezuiUK1mUyg9H9D/LIRbX2GCLRcAWbUPS
LBXG45vzg67kUFrf6PsAeLxY0yvAw994k0NbwLhafaPRl7y9iQ7QNkHrh+vKalWTZ05P+G3yUTV0
+tNtnlUQ1aLRF9hMudknRXmO4mjBOLAZGy0K6F6SMa2AaTd5+oYLGxCg70eQhmp68n+VXaJdvqn3
U5We2Vwxv55/ZFFGAAjfEmCWJ1nmbwrWJ4C+njy7KfWEmqxlcMwga+5Cold1apQ20O/HU+trgqFs
GqEUd6FaYQTS5vg3LflRNSboxJwgkUdrLLompQlW7Xojm6SJEiGUxZ28aBHJo4qJ5NrqEd2xtugg
12jxMOGMw5tTKpcyqcUpkQwGmBgyhQf3mDw2z+mKtyXrBMIks7TT53ifnOq9ZHfL+4LnDvJSLnWQ
CEUyDkxD4g4ooyBscCrl+76AOXcVc0H/7CZlxsEY42lyBAkcsBgnPGTNcvMN74KaJbPTdl+1izL/
aFJulSsvemGVIP9l9Z/P6ZfLb6DMOwA0hbTGhMGON911tPmIbM/md5N9Angn1GhnoYwBwk10m7Be
/lwvzdX6KXPRig3o5FpJ3IEq1o727UraChhpbklLYgIM4cFSHckuTai7E2PrWZeKshmykIsYIpgs
1cfuA8C05PS4WBxQGOgXTx1hVaHmqiOXK/3VvhcKKMlwkcAtg9DLVBej9VGQhz+xtQImCoyjCstc
TvH0piNf/+sm/37ahWi/BjK1MGCTQeaEOi1HxtXDaXGYsiDv4E9C8vbIShsw7tRvov5CpFyKWo/y
6aRuO4gMHQCLItvOiiBuAZ2AQwq0jQkDAKNGEo10qJVcAJ4oZbo/YJIIt63z4DwE5Pu7tEsbVE3v
nvnDuDeTGaR9jUuRlJmUauCgBx52E7VatFdk6wJpnnpdPqrL3GRWtGZV0MUCKXULQrS68Qss0PeR
kXZ2J+/3aYiv/Key5qzcur86lrjp5xfnJsqcFiQBxClRRkZ+L2chQ8KvNb+3f5RSNdoQrBPu/7uN
sinbgZ2ZOK/pBcTL0vwBDxFD5uxTxxSrAbo1GcMFlIbjkGIBboAq7tJXD7yErZW/oO22kGyQB9/f
P0oSRqPQIK0o4lTGxxSmQukzUQQorJGK6dkBKP5ZgEZ9AHPc8r4Q2lP7S8qEMoOSNgbf6IRqx8e5
EOVyen5G20344KOGDoQyECKYa+BqEhB4LLvlk9kRIWXFFpQfdSOa2kqD0zwv1qT0vLGc5tu3RrRL
pc5I9HaVAmXaNH/iXfbR5bbnRJXJOEcaAONGOrW9atN1UVpj4eVnZecBRmkT0pxM6RldGUZjl86x
I8epULNkSZavX/1fktH1hgI3BsAllXr1gcT5IIgOknMsfYKtqgf2vFr4JBwD9Anr+nPlA00yBrjx
CoDW5cQOzoLi+x2qvXg4v58AHQdkIVVEiZdOM2ly3AFMvEzOPfi89EUFmmqAFtiiPQAj3Ry+k8gZ
wCETLUZ5ZSyiXflQFqg0y44Kevet8D0mtris6k0YLFPlcP9KUl7hX9+GCUxdV4A3Y8jUtehCrwV5
Ip+cDQEc4Vymi5gWSiE6zE1QDbJqOpOOuNkKjKbDj8dcPk9D9gylIBeqoSTnpB9AxxCnRC7BnKML
i/vL+gVPpQVBZeBJQxbGSyn/TBqiTG7VOj2rKFF9gOEu4w4Y3QGWDv8MnLWC8N9VDkz8DnRL62hV
+g5XOiPswWffLzDWo4VW7NpjAmD9tReAMWodvYhb+REjvqCid1E4/fESe4wsvzve/3R6buz3SC4/
nToSsK1EMB1NetZVq+sTTPCANZPEQI6HO7XhwlVakGzZPbCSzL9AMDd7pk3juBIGNm5QaoIIrFCe
Bh3oqqYGjgByitC82VoHgOCZwN0aFjVI60nxFSyq88S4Aw7MGsmBT8BiV9tAXjUK4xjpvoC/9uLi
kyibg44/3297fFLtWIMt28O3s1IPixS29DP/kZew3ImD8aYFJs4e75+DNKc5MNH293ZQV8gXas0v
hDE9hyv1GL2/yj8PwaO2UVfJNjDLjRcuavsHiUJznTwFjrLaY8b1AT0i+HdHtFgJSjpx+LsV0F8G
ZukxxnsDsMVz2VAPRZKdZQBhFivQfQGwH/SQyWvbCvxzHYCu05IAkY5IXwzSp2ZM+GfgzCevmWTE
HsOezOkNJKkUCbPuiEFoP3Hw8TMwMGTnpvZHh6+yFJT0yWdV88pTW/KsYfHpzlNXE3jMQPGRJaQz
MWaPn1+4N0avgfC80rIzJsrllR4IopPzhWBpHLibpAIcj3EZy4zbRwc505YDdR3RMjo+ZRFa6Fqq
OAiRkDd1dhZjS1VIGdp4kmW2lB5LNOkshOFRtopdqW4kYamhf6NEcYTlkNOe8l8fgfqWDBhXTQKO
0fVHSIM/iEreZGduqQo7EezEMim2BcAYB4JdR2PjqpLtFBRKjQM40PxTW91/CHM3D0oU00jAjURF
kQbrkn1P1HylyM4fCDELM/mTnWrMSgQfDDkzdwpyJiBZGUS/N8YhT0Vp5H2s1EWfCBZajafCByc9
blMRgQsXpBkgpxMUAL1ypCk9cxxt5TkC6Eyh/NvRxt9tRyeaADCHCfboZtGg6ow9OcXZl06drc/r
J85ay1ufwEn5emZkCud0PiaEAVLDS7wKtL5JF13c77L1g95ThuwcETgmcAE2JUhPUlPZg0K2IVrq
5BxhuUZUUfGvJUKdAPYbEOQYl74WCv4FTmjABHru+LyzuGLQiNgI8jIHXyDhsnQgWgsasNjXT53h
uYux5VklOHHmYeNx4bDheuj8DbJ+KxShi5ePb3Bd/qUPPO4r7SVDslJQLwInocyANQ8HqjuBZxIl
XSPTK23vRooBnlK3jSIrwmguqPH62APR+dA04RaDbVVk8UMkvqS5JL+AKhXz8LxfdZiP1wIBNkPL
hK3XxbxBDLHzn91cVJ7LtGrRa6hx8llq05w1RDxnyzDnCX5MYDFiTJpu9YtBhFq6xkQXi75G1Qaf
m9YCFCkiYLgxueJDfMPncGtRItmhK0ByJJjqR/daOKpr6oIJsDSi8jUj7qH7XqdLALAEfA8G1OEG
0gDxIogvy8YXvPPEwaOh7y8S0fSoaoseHGJrDxMpHcjY4t4epf399/4bvV0rdcxrKsCmR9MnYJ1/
Nd/FpS8aT9Yj8Eufrdc/g52u0DFQrzjyJyN/sBHkocIoWGFmKGPqK9h7Qswn6+d4NNcY4rO2W6hB
lM5i8maayyP+LAfy9JSaT7kJUnV0Jq3Xa/OJFU/c6ig8GAk9MehRxbfTdg+okEkhGa57Eoo3cMeR
ql5F/sHvGabn9llci6GyB76bKXoDgOkT0my2F+8rQIgAQAgTuxsJVO73D4IeosQduJZGaR8vK2B4
IkjzOmsw85VG0Hjzk293u50DForV9+dgkH7dm2Q7/kQHVifFzMu4lk8pIqGtyw54Ve7JUhfo9d45
H5UJ4iGykg+HF97JiQqHCmxHJjD/GX7MbUByLZpy8nQx0rVoEg3aQjn/EaKHCGSq9/f31pG8ljEd
9sU9B6WNl0CtuCc/PhdNQYKa8ZLo1MxfB6hIE5wOUiVAV7mWwIHVrBuljDslS/fwvejX7XoPQMsv
VLM3ijUw7sttrgTrUeAZQ9zEyUDtGV+oXiuVDXcCdBbp69VEvTaARLT4qNWXTmFU5mdPCLppMlMa
aDDE67W5YimP3NBCmoKpg2qRaM8S2sHvH9GMj2PwgPiCEsTj5uHWXksZRtT/9ZTjTpkd2clC3+pk
/eOh65eV1J1TINgXGX3ugLBAoHUtSEXznlb1LnfqvcTp83VYSaSqdkX9711mrOhCELVvUiVnoIaF
ICPtELuhhULmwSOrkYD/jOORtYFzGutSHKWxqqqRK7c0uNMGHJKYTBGP6BYliK8/BdNObXOtbhiB
8tyzgksK4B34SwAYo3aylAopHmUsMDZaWwVZnoK4/f61mLl7cACFKTeICidwva8PK4+rGiy6iXeO
1fKlDMotWGsb4geJfV/OzItCHRXkKVgOQo7f9t8LDaFrYRe2Y+Wd0ypbAzjnwVWiVyMNPqRiIEXS
OoLIM57VTFbKuJJJHVgv974v6Zl33jkPwNoH2AD+6pGBX5HFisDYmuulu48R0z4xvN3fSSXK8F+J
ptSVUCpqVXcQ/frKm8+q/dyZ4HtcKsRynJVh4xM+kC73CPINJfjfNrKlYoDLrBfIElbLTW5ZP4zM
7Mztvfqi6SJcHIDGSUao1IV3DgJjqY7gGlf4bdELVlLWZlWJjM2fFQclM0VVIJVSqXsVCrnuionn
nSOQKot20CjA5FpG9SbPEsbDnDOuqC8LsoRRZaQ/f43/xdLENqrqXta9c7MudLPysKESSXWC8dKH
+pBaimtWLqkxsk08zIK6RHZPgK9974qSZG9uxfgeupV9slVX30NZD7D1Al6bE70zJsWF112I1ggH
tHk/IbqGTJdhGaly1o0wyvSCYVeJWtDan6txUTy2W17YvCtIJCm74d8CT/0lC2CjmOFCDQFZx+s7
xPU1nxRR7J83CdmNRBDs4etr8xwjN/XVLSUWPOWc14ZCwj/yqJx66PpKy6NP/dyFq7beAPIw2vit
o4FxmSeBu0R+IBiBZR9bsS9ZkrxpgweBf02MlVhv0MnEk5xba6kNhmyrT7eRqzH8nt8Akn7nl19I
ZW0GPx5dvg39M2amwXHooOgBpFgC9/LLW5t74Y84TTjX9vfp4cF53HLo8DafjtbrbrN8kj+Ch8BK
zaVrf2lWRzqyZPXHzT+Nf3aQ7uBNJS0fZT/yz6KyCUVSv1QggMUcuWqG2hrY1Nl6AMixWK5EKz4O
6q44VQLp3+tHLjUH7Zj7jGT8TMIJb+Pigyi9gNxIEHQVjlQB3YH7JnCCrRhLyc2trjbOSuZkQI2V
kHviS2B2r6vcAr+u8V3qOzDVk9hlVcVmokN8EGAKQBiCrATg9q/vNEB8+gJAlv6ZN/W1bFeL8UU8
BCb/2lmJ5boYxOQZL3bOFF5KpMzSkIpGUvuZf9bKpVqYQ4Wp8XT4g9S8z8phzm83ChESCC0msELq
BTXI8LbKgO0uZEcC/EJiyU/l3se8o2F3+5ikluY/VDyKAYsRtNEkxhzc6b7ln1eHijrxwIH8Di7h
9Q43E/M4OEBx5PViVEv0/0jr0HvvPLMQkd9Nw1WiRwvR1cAWX5kKqyQ55/iiSg0gQ0C2STBFlNZS
WhUU1SnkDwuFFD8gqA8JmKMF04wcht2nm2Z+NSQ2G7kekA0AHJC63u0IYtwiHfwzZm0dr3oGY3ji
+lbLH8VgE6oT37UZgM9TfCty4nEWr5mK9szY8Dmf7vIjqCs95sYEVDf650Z7anTT0JcCphV6omfW
cIz84zBUlpAFAHZzhpWIEF8tRYYN/G3coBUj+jtBWQH1DTg36huifBTiscY3oBTqJLEl1OQNw6X7
dH8+nxMnsjC2QH6g8o7/ZfFTJhn4yaDzpGfI+0rRa49XofHMxNYAMcVh0GXR2va7Yn5lHwojdTxr
o+Dk/C2POvGg0uSiVyCvWaOZtTylh8iut9oy26mW/14upf245hZ7sD6ANWvtk+YDs2Qm68in7aS3
Gw0EQKdBvKoAHPf6jZVe2YhJXAXgcH0C73Vw1Eob5G6it9aMfRJtvS9uLbGYtGa93EuplPULfAW4
gS2k+pLpvP7Z+Z/NojIr4kx28BWReboaTA2dPWpgH1SikiFAMW1/3oPXi5Tk/DS8bBrGzZvTrjrm
28EHgYt3gy1ogNjYSDTXPwf5wq9PZbNJxTcNw6B9Rli7PmlqetcnpYLcniaAeILyqUE9mY+xxCO9
19kB8dbDLiA6GGr3ItHAE/dfbCcUy8QXi3kOIMFeH7JRogFVirjgnDWercifnkYk0c57YJsYTqMe
+MwMMOCe/dTAKNwmoQUCb1OVzaRcxAYr+J6EUWvH7oIZT9ZRP7wBckMZrCgCTwzPRr1Q46XAHzt3
ESoMB2smjMDQODIxEDABjVI3rJdCSQJfdnhu6zUnmbVkRfbgH/Tx677amH4PtRq0q2gyLg08Afi3
11sryo2u1woXn6Mmt9BtDJRZIjerYFdKy0D0CLqcGYH3zP5JKCrKGCUDAARCs2uJgdCqftQbMfTU
Q70eHOa40czlvBJAaeCyCgc3bSAg24+b1BK/8w16P+Dvoa/YOHUfnHN/C+cXhEw3PCm0gtCgnkUK
F6CWIU8eSFu9KNo+Hddh+n5fykw5BYlpVVKh24GjcMPSJSRJKVZFmJwxGJqVpLY0Ep7qbbsFGOsW
MfVIHluS24cUqDJpatfPAtLkT8v7XzGF7/R1ufwI6uH7aHDy2gYfAcZ4W8Y0VeZ93Jcws5uoEaJ7
kIdvKkHDXF+PTmw0oasKNGr1MNzjKgAialccPcYtnFkIjIYMXwUwrCBsmT7jInQuUzfOhwwLKdvk
WeNr3RHKMrfvr2XOA7uSQi0GSEyyL4Pz/BwbD227lrZuEJtg54mF3ZC9SuOi6sHAyPLFbot/qPxc
rI2yiU0JKuUx9xN49pH2pIw/1XgMi33qnYQK8dAq7Bi+wIwSgYcrQ4kA4hLNJVSGtcwCo02jKDl3
CmnqiITR49C/lbXTi2gc9I+sePzmjkAhQhBAiZE0RuRCHV6rieAVVLP0HAwhEHLjHGXjBWiSAjOO
RMZFuVHElCzqCGW9THohjNKzUGlWCGI+n3cStIAHIDlq+M/7F+bmVkIYnOgpLQkYKizu+lZmqTZU
WoD+IHAlGV770ZbV130Jt2HfJGJqfMCcAHL9dKkyn3B3BKFFnyIaK3zUhNrXVwFQcYrjHcTNhmNd
xhufHHMPeF5osQAdHdhkqbOSchC1gMQhR/kbCgtj3xwgyTzyrWLqewTcB5zh+yu8Df0pidSJoQ6v
9hEn5edN3m8+wA+xaNEN/B06LQHZmXlsyNfSjD6tjPXaZ05vSvrBqAFVkEdHIHV6gRtEoRcUZ0Q3
1h9jAygh1yGeaL3XCyO0mE3kN88OC0UzBRDiYUgVBBvX8rwgU3W374qzvMhQ7LZ9B1wcY0Ty756R
1LzxLSlJk8m90JZhYiDNqEFSE3zFqvXU8ORpGBgvjbWcaXsvhCghJ6btJCQh8mCm8lI1yFl3LUag
xBJDmzCVi8TSFYpzYU+NxyES0YYd+UR4U05B4Ny/jLfdH9POASseRQYdCuvXql8sCn6iAvJbtcD1
V//of5zkj1HtmxUwUJ86EresK3jj+0CcjHo/j6FnGQwG1OLU2q/qHH2XZ/S9amQTvBeZU8nWi5oS
jBaqCXPG6TbRMkmcaJtFEY4kFMv1qfGunFfAtS7PqK4NZES0B84eEOo8aMhaYchAPmHEMLM012zj
p5p7jL9Hlkd5m2ihvoG6OW0AJrYKDGJnTFM0E3C4lSek9k1gdKzXvcK4p9MeXvlAlDRqj3NNa93C
6Mtz6QDDfcOCJZ3T0Fc7SmlMvvJ1KVOr8lwEK7xrYu0cvSB89dZH1lI6aCcmh+Hkct9bEaUxMRwX
iZnXlOfU2Cnqon3lRNyeMDkW7tqo0DZLWKlA5rWhfJRQy5WolnBtpGwncNaYoP30RbbzxAk/cwzd
YGQfIPyJiG5pNAYSgYtM6Q2tMgrzydx4SzjOaUJvYlBEJlShbG7dRehA5JLqLHiPCQCi9JRownp0
zRqwid1xtFk19tuOeVhBsDX/8ifh7f/m0i50Anz4oQkitzr35WuEdrhz/KIgJZlMberhXifaLt2A
NG1c646ERNF9jTTjz4AkCvoI9HMy8Ompt8LzrRTGhlGd8+Y1bMzW+j/SvmvJdVzJ9osYQW9eQSev
klQs98IoSwt6//WzWH3vtMTiiHFmYreL3t2VBJBIpF1Lbi40I6q4IGfmyQAV2thKoMCjwZDHxC74
NVW5lFZOGJ4HYaU4XrGHIrXE7xbQOoTxQkzUF7QwHOoyGqoz4Dy9FYWcSA52QKFyWLNGDuYDfUaK
5W0C53EfFpiwft/wyL4AXQZgY7Z3THTdPF+K7y1majE9tzSgOOd/4HOQiwITHCBTpj0UQ95rktvK
lRPXug/2T4vmZrILtkr3g5NdAbDSHrRtVK2lYcX7pEW+nTHEg/oTvxTRwoPwNx0JXbv+mMnV9oYg
bNpCrfCoNl8YJATsH9pcCYCk4Yah4kFIhL4031RIC0S67VLqZtSm6dFIPHQAjiZYcNjJ0XBlJjdM
1tdOIYP1ydWEQacZCK3v6zQ/8+zJ6HREVDx2GsLBu9WAoqWCWwNtzSmGgoAhiH+Ki/VI5EhKaoaA
7Vz5gG5SiDeYYmvnaKYuwf8ekuZdbZ99dRuK27rWU//1/nf9Zr1vl8+hoRnz/mOIib9PngoE82Gt
UL5zCo7IZxd80HZTmMInYI5WYOsbPNsXSZ/pbb4beKNNTU44xiGh7EpJjDbaohm8tnvOyMov1wCd
tKiBl9N0h6+IH/T73zqzh7ffOtlDGkdpxHls55RkD61EguENVYOxc2CECwjMx2SbHST9EuvwJL4W
hP91ym6FT9QUWcZATfOhQ8j6Fuv73kTOMgLlw8eYPH3ca+TtOSCv75LN6Y5+eH5fkP+3E3ukXRuZ
GRAcjeHXJCnFaGKXqLnUwU0Dy0BkDiuK9sOoMBIQCniGRFrM2Lv6gti/hutW6uR2UEGrVFHSOqfq
Dr0E/ywuwaS5otxSZ5Lw9x7eSpp4aTyYKMWgxPosSqyj8dbrnVWbA0bFKrRfmPoOWeoPQDISamN8
GxPjBdHZrQ5rTZby1H9nUSZ7PX7r1fOnJbSTc87tHPqU7IRnETDiw+ocQ5QPe5TrFRTO+9JCYpxQ
NgAqxsLLNMVOAYLa7WZMbuXAoe2Iq/EBXv7FVdvEJ5W4i2qR8MlrFGZj4ycgwcmCiv+1UZDKIS8z
En8DVniSJGECD3CgHINlE+7T8i8Pb2vms1qHlkyy93dBQTese3QPAolt1iMjKuXCB/x9kfEBIEpF
OhLPPizS7b5LXqDxg+r1DsT3MdljJvcx2njk/C1+2ed1fLExK4jJ4w/x8LX6ARTvUlH+7+TWuPFo
TQLbMGZL0Hp1+wUME4eiS2nvPG1fjvtg+wH+ncMRpaqAnLOtbdsH89KTzea9XB+cTWz6BE2/p9XT
/Y0Yj3dqlK+/YnL8XFzxqcvH2AcgIBbPShkRIMQtHPfchcNx4sRHbAv0hd8uFa0HmVKUWe8Eg+mW
ihlzmnl/GXPHeS1hcqWL0k1lv8h7p6SAnJNiIgi4uJHtcYohRQg3+0WW5L++41i+/3dRk/Pj+rAD
xnLaO5nxtN+jWJCSbX96edm/+frxMd8/4ok3Ek4/d2Q9kLW79sijsF1T3SbENJ2UI44PSEu0rz6s
LiHZmMkBw7HOT6J/Gfc3Z86yCiM7G0YyMR46zRCKzFigpbhsLR3JeE/h8JZhqpmqC8c8Kwct1ogd
0C4LfrTbYw7dYQjpeKcy5MLH1KcK54qV0UBR/dxf0ZzWjoV1jNCg0QuEj7eSMlfIml6Legf/UUsk
CQODMt+SBhnQ/5OgPzA6LfYuHi+pRl9dfluxjsC93Bcxu2v/ruUPd3Obl6CqDXvQUAP52dtRBAZc
9OxlS7W6hU2bNhg3teRpeE17pxY7BFgJ7mECOtI88tf3VzR33a9OR5tcRqlKe6ZXIMhtEVNpqPOn
1f/iXMB/CRcXpnOcKLpVgFrlxZSNi95potrgYjSPegcpXEjXTiGkf9/GaymTR6JVwEGbJ5CCVNGO
jsHJy/7ImkfrIVs15Nxtz2fgRjXm67vIk3eWGJjPuL+Vv/WyqX2+/oSJ6UTvROOKBRQwM162KVE0
mJm9ZR3PeKrs4fAgnBKyewchzGWFPopYXzAdc0f5OzgjYC4Q/Q2TK93zmBz81f+6Q5N4mhA1eru/
wjmtvJYwWvYrB6jMQtkLOyywjNCz4Buy95RxSx16/8NJYprl/61jajAkyitlDClBuKLkaZ+O3QnH
9VlCRtw5tw+fImnhezQAeQDAij7uJWYwFuzjwlJ/XbGrpSptCGJXFR9RjfZR+5ac2LP+891EEQ+x
HwYoAScxuRdc0+W14vW4F5jeLhPJcnN1nWtL/eIzkTSKhejpAVoV0hoYFLo9tTgKRaHmmwH9LsC9
hk52awyfG+toT0zQn3l6sVHeM321NFw2k928ETytroHMLZFB+Tk4Ail8W34Pom35xj7kDXExKCeu
tIf04/6WzrkWcBLBuIvnEzW9iYKyXBFWQloODkUTU5+YIpoCwvqMOPktCheyN+O2TW875GCWHyOo
LILk221NerD8lC0/OGqfkDq+1FxmZAJhX5jwpAnZhuZLMzuzwd61yMlJhlWSprQUBgR72x4Y32gX
0r3VG8CrLM8htNYT9D0s9QzNRh3IugHLFhSqGKser8rVVWj5JArVRh2cIbK02Mo7lnRRalDhOWBI
y+7q2sS06vr+Sc7UHzi4DP9KHZ/iK6lerXWJlruD04DkQSZJY6KJWBH1pv7hdI0+gCEXEAD0xeVX
9yXPnuuV4IkZLeImZ/kMgnntIdhw4C6JXtn01RfsYkOXENDmHNPrVU6UKFVcSdGSUZh3akEJL31n
qR13p6Xekil2+O/zOHb2sbACCnzIyTsfYbDWo4I0OPt9qW8tZJFWzWPuMKaNKUY9sFjD4fTP3jLf
TxQmol5l9k9o1tvTwiM1u2BgE4uYYcZF/Y20ro6Vy10haDVtcJCpF1SrWgm+Dg7opcrK7CFeiZnu
a5nWotZDTJLtm2OfkxaGIAHCm6o9VSAwua8ysykoGbDP6AyCQw00gFtlLWsOtMaZzzocWa8Z8+yZ
j8ePNwlDo8eP9fq8BriK5TGLfcl/X3wFzWwomSFHhzLqlD8tr+ukriumcdiBdxgp0yVhycoJfx/C
UQbGSoGqAEeRnShOWnh+XtRh68CjwUss69oHt8VLTJLj+jtZfT6D1Bz9c5uyIpeV4xJ/9b5ZAThH
MbznhV3+633ffspkl9FhkCmxF7XOk0CEI8A/CGchgEMLEbVHojp2bT+/YkbuUB4vp3ypT/VvHxOu
4vVOTOygygD3t48gXnVe+h/M/utHjlijcPh38u7zWTwC2/JwqPSe+G8/qNbfX//8af97EhOLOERi
KUcVTiLrn2l1zJWFWvmMFt8ucGL5qraNFU/EAjMD+OzWiyXqwzh9VXnkwUxQ5tlt9NXqSzUXqTlG
Jbp9S28lT66rWrOtUqRxC8eyBPQUi4jU0DyDapEeA8hFKVdabPvcsZAe4mRLs8Vp46UPmLysQ6Wy
QxthbwXyEh3eUIzxjUdhtV4T0bBN1tpkmwss4pKXOeOb3Sx86gMq/tBF3Ch328A1A85XbD1+n8Nn
AOJvdN9cMQ8rDMve16OZ5P6t0EmoRBklpHwKoa0u1QTAc2/7j+byGJ0e0816bUvmc4zkdUJY6xXO
Iam5sQTfkkV8uJlH6fZDJgFTL7VJGvzaltwcr3Nrvr1VjxppxgTNXtYfQ+NsJ1tCd7vXVDIPsOHk
Mo7dAPR34dVfut2//sjVw8RrdZ6mCZSfWT29AO8ih28l69YaOM6A0j9/K+bOVDDlzxPO2Zw047Rw
uxc/YLz+Vx9Qd01PqY9TGcEAgUQG7w7vBzYhIAB2tLPVA6Poz6a5wQ7E+5NvL0TQf1/m28OYmLe+
VyXaMJDvY7zQbbdq5nCANnETPcwX4si/mHO3pvR3dvxqraGq1Z02mtLcpCjp7UXzuAaLy4PJbQ46
j4fEWFL6xe2dGDehzLK6ziASXQmSxRlr/+KRZvQLEFee0e6021EDhnuDif7nr5PwJZ+X5vpn0si3
Wzwxc0rkMqDcHW87QA22Y6MCuhXYTbHDQY/g1t020hX94fkZ1BSAkDCFnpjgCUyIe8wIWtRx9KvV
wrFPAb7hGd5+1MT0RQnNvaIZPwpMRUfkGvG2I/15tj8JDF/wAJsPbO8vYX3fCv2GDXds/q+OXOnA
oPkMjUa5ERH3lBjVbm8pmLV1jfO5O+8Ic4IqoMsOcenCVVvQ9F+jfCXZBbKOG7GQLOT5Gvkqq8/S
bVB5ehgNVtrw5v2VzrRN3OzwtN2tKMrUpxnkFcZL/r4XdvAHid1aKNE9YIkXzzIWDnUmZrsVOfXa
NJ9nohgiM8Pdu7ZkBRt3JR7dbb9kNxf8w1/1utrMmP7/F2yc1drvm92QkuMxAeCvR9yd/YCUWyIT
4ClfoEaLDBZLRzkxWpXWlak23iiZ2lVpu5i4p6BiHNZMtJhHGW/nPYWd+F+R6mZZoUFWbxthQF7w
ROXEQvkJC12fHxT9U728prBjhvNzArzBdkFthdkPUABIBCKbkd1zcqhqH5dhmMBLEgGIXyO1mevW
Odqf1ceg1UFAtY5Oa9+qtsIZVYsUVyew9OQ0PlYrdRh79hYbOWdaRqBnV580ebRyL1CLKsQn9Scx
AhDKHqacrJUB/aOu9UkOSNFddMQCC1sxe+xXYifHjtFAmlMBRwF4KkPWM/WVBpnu5jbl9PuX97eL
6s+pX4manHqqSFrcaHg3gHd8aj7H4JiF88/rHwmmQHH0+JPbPhbQgjVu9eHAGyj+pqgAYkrXKp52
zwLaeFmABTXku6jImV8/19ZreJA2JkCCjBPGBIDYvZP7pU0a9/7el09ePD72+U4UaevULn+oI9Zh
OGGpPj9TEx8VAN28aGFixxrprdeSu0keaOroNiEjpYweC7JRLm6/Yg4HdKRhqsPEDMsqQfFs632s
8sXxsb+6oLI8q8mKgBzqOLB6+wVDzpeNUqFgWbOxEVbVunaZQmddeuBVhSSsEhv3VYIb13S7sTcS
p4WmPGm4NvST3jEYnkTfYQg2bHF7Ygwo44Kov9b1VtRke3vgVEWDj8W1OmtLx+1W1bd7YGHBZ/GN
fOFW/Y2vIQxFUliYMf817bDjmrQqmg7rcn09yAnmXY2F2zTTPTmKkFEHwmkBxnCS8w5KTPv1Awqx
gNcYh+7f3rwVYAkG8twf1Zoc9NOQWPf3cMZGoXMeIGJAxsd8IcYtbxVEQ82uCytvwB6CWRQNYx/H
87CSjdJCn2+6JroTmi35CRfZkWdeYXTTixiMAEwQxhamc8xuhIiCqaXeCetN35qZIgOa6FBWaOkC
7qtSfQKwgSTZUlLx7ztxK3b8/asnueF5nw9yiEXm1MRPZ+Bk7kJPZxZcuL9YCtKtoMnVC/NCaXxM
qztPSLIlxhH5kGj7CJw8zPxp21L/KO1jADJADtnGkZv5uN6Z/Bb0gw7ghm0nteRVY282jQ1So0ul
449Nal1YwpIes7dLjSxz6g2II6TLxiljgI/cbotchUOcSf7gcP0l2ea5owVW1PoLKj4TaGBTrsSM
Zvlq9zmxzLWihbrxm/qUi5ji+IyJbZqHsVD1c4lNfVVZq8vqPTJi+76qz5lC5ANhikUV5R51oul8
ntGMCsngeK6nV9rRFdCPFm4ZgWIcUl0QNhM4jATBGg+MZpTEFWkSvWtuiCpkirpAsmO2GUDyoAIM
goezon+gRves4hRBSrlH9qSwl3qhRtWa2uBr4ZPD5N2yKOoYCV4vXslPmQxnR0GWl/8pYbaKHA5I
tQg8MWf3r2VOTrbRfK3xKBbM7TqM8GYrRdEDBvjHhUB6VEOfc+V0/0DnLAgGkGTQ+aFLA6HIxNHh
2iRuhJhrHOUZJh+QxqmVi4ao7RvHpWu86fflzezqjbiJs1MXYOfyOrZxxE1oYCYOmJsc1ZnywfNt
t1pA1ZjR1hth4+9fXRQxHqQqLrE2UVcYq0+MvHjJj5W3UKeb3UN4BmMnL0q2GEy+laM1lQyWgKp1
OjaOH2Qp2qttmhPf7SWzzgtm3YaUIyIQrGnta7Yk9ktUZNyoGRNtxUUBjj/w1caO2skzjg5V0EwL
WuMEncGGtpSNSJbMhj7z5/Qj/xBaQj/un6Q84znciJysmgYylzUuRIqsnRWv9QfDfYiBngVbNiFc
bgQRCbi1372yOObOkLJ9npwy4NgmdqftY/eJ9scK7ZQSMG+/Iw1cp8lGBS1ov0/ds4j/W4tNGV4J
Dk869W+ALpA7yx8MmuolSCxUO07sGkzxl2EjoCpZfYVAzd0krJ5Xz378KUufSXuWa11o11JZ6tTd
yZnZKetgk4cNME4qHcCucr/ETzPzCGBbYKww1ITZPmliN5quRo2kQMlEzLbDpeR0xqrFY9SPI1Wp
v6k7ADmbggps9ocEI9jP3VIv2szjfPMBEyOCxEMfC0mAtEdriD2hP73/gxI1bexaXtD8mfkC4CqA
DHQcDoHT9asjVzdMYLOKr/AYOXxuSSQDTXMG8jYrPDZWYSV2vN6qvu5bw5Y6rjXESCsKumtRhLAX
5e2XGRs4GMzCuzHnA9581cTIxFnHgEEGXwV4yxfJJXu0zY7ts4z5wgCorwy2tW/rmbNgS2fMDTB1
WFUGXLkEvouJs0LlTAaccNw5ySBDRVk9AcF5gpRyjrG98OX+9Zu58AKnYBoWRbkRLGDigqEAq8Zp
m3eOUjHBU4PolIhy5y5o80z5QBU4FRh9ALwEish0VkXSUp93VbTpKyCsAY+BFbuG1vkGoJqyhhSK
M6C8iiq9Cw+XGoGApohWj1tFF/uLXGzKEth1BbPKfJMTrPs78Bf/E9huCnhw0fWHBwxNLrdmN1Q9
ro8GpXNCTEF1VkF3opSRU+5/88DCQLESiMKIpUvDZfQ8tz2W3P+AmdD09gOmV52GAQwyWsfpExC+
rLfWfDG8j4icflaorKyA65p7Ov/asIT2W/ybpRzczE0HCsDYMD1S8WLm+3YD+LxBsFUgnCrQu45s
kdsaoNe0jgNhj/Kx3QUP5TrcrBZWPfOE30idaF7VDsBz4tG4tK2sGB0TJDrkRACT0eOZ2t8V2bXW
7lPR0dbarjfd3tEXPmAuOr75gMk9w17APRXH6BjvAGcB0qcxunfeQ4vWxbi/2LkdRuFbBGgAxukB
inm7w33KMrLXs/BAMX8moVDRPSXD40BXvbZW1KXLNvOiCpi1QyMxmDCg0xPLLcNVSMqOGxyf6sJL
/R6hjQLJtwciG5/Pz4fGxHgsoBO/L0WElS5t65L08fevbLniM7naKpBe5XtgcMJuChj8IZo7kF7Q
c7gyAHaJVoqv849+flgitp7pxwEyE3qoQVmjACJ22uIQR5EcZVWP1irFyvc+R1TvB40AWx+RbOzu
POk4NCsPtISs+R8f8o3g6cKLVgFeU4d4Klzx3MaTCa/uFLEhKa/76UL0NuMeYJIGXCNoSsVkujZ5
m7Q8qxm1QFhRCbvmQ9R+iu5RUxZWJM08RSI/pgVURQJkyDROyxEhcpWG10EgTz1oHaWX8Ev+6Xac
BbR7XbJy8jZYjcHqw06123cOTF02WhsGPXvHK53vGnP3ijGHjWnvduZ7v+ZMEbRN6+dB371uNj9L
PKwz10wUFYDx8wB3gCmbGFIladg2TPneibMT4Cq13NAiTNpUIJyB03z/tGfKQqASuRI2uWUFhlpZ
JYCw7f4ov8cG4NYdopyr1adtm5iKBoAkA8x1/rldNNgzpvNG9ETTGk2o0YLJ9Q5v53CLAvJhbb+e
9iWmyOInzd68M2tpwYLNWcsbmROFa8sscSsJMinJnxTyEq733CF7ChfMx1ywLqIDW5EBPYIUwVSx
Y7EqmaHBtqZIgCVGqsuIOQApza4RwJbwv1yrMtUXauRHZq08fEmPgL14XKLzmSmF4XSvPmPyJjZu
6PZ+i88AYDwHHN9Dhc3lN8OLKR4Zp/nArGWH4T1gvq4vHOYJpQX1GrVnEoihBR2/ZIxYAG5gcsSi
W6bYBdy8Pv0uw0Opnu+r728z7V8BCC54TGf/7UAdwgHF1K7sHLRzvIGB0hh24pO6Qe++jHaCGKz1
nl2Y0TovDMV2LiiNaMbPSBIAcDXmocEAYwX2IHBVkqVbPL/0f79s8i4jBM5Z2lWdEyhsuY08ST1I
any5v/5x/+4s/7e3++qVqlqtErisgBCXf+V5r37KE3iXmFpK9vclzS4H425odQcM+5/cqtdjcKHO
sdF+6F9yFbP2wtKDvyRitItXixGkUmpCt+6cp7rXKQggcKTHzPrtCdrRNcYPZUF/3VxQo76/ttnb
Kl0tbnpWfMcM3K/kF36zt0ZC0dQ+BzYcdyM3zFce+rH60dYxqipLmbXZI/xX9jRdLieC2uR10zmN
LK1a9onVPlh5MO+vcO6dvVqgMvHc2IrpgE8EZfTS78o1lO6ZC6zQp8b/QgxGTkZoEUwQTuGPuxIA
Po3QdU6WebpafXiC1WSXEqH3fTlzwQ78hX8FTVSFDhFwVPi+c1SuNGmCaW3JLQg0KCUJBrd9NA5H
AZJpIf8jhIqeAXmvaVCeciXRypVu7fHik9bRBQ0epf65jVdfNVEjQUIzvMbiKAcUMR/5Uo0sPy7Q
KFmh/8T38+jUN+JHwajCQivhnIMjSah6YIYQc5vSeLOubg4FNYgrMZiKLrPq1PKBmeenfniSEn7L
aksZ95m2eFR3MGrAIwLGeOg0Ed0lDKL+HHlZt0SzTGDIBUk0dIyTEiR6w5dYYbRvEz9XQHIBXEf3
I1N9EIB8uJDPnH3LkW7BLMAvo+L05khSo4G4Bl3A+Q/1XlxONGLBTJt9KLwrohV2INEBq86gvSwo
35jWnx7zCGI2FtVUEfW72932fb4BybPHotmD1VOkiffMISP0wX32F3Ioc7lUwFgibyaD4gA9CBN3
Jem7xkt4OjgG98wB1OTDrlHsTkj5XC/YwBlnDC8oiHhQJJTgJ08kCZE8FG6CWka4rmq9M0p0wIHD
OT4vRTYAjv67f+iexsSrBBQGEYn22/2ro1KsogxOvwbGkr3WDa5slhWSwRbgjTmVxHnF+3o+uGJn
xbzCfOSd6L70adcwNqsmnUy8MTAkkY8roaeCLwFGtpGZ9LsT/Cp6rBMQG2JGQhU9wnpoftdBAx4l
Z0X2SjQdFTnyEEGcZvFOrZRANuVM1FIzpcjefoG93mUtsMkxKhKsahroqiixvVGIDZscO59KI+UY
JpbNcaQ0sZIanayEB7EwY2oghRCIF/V9YHStF8rrdmi1k0CbWDimStrFW7FPeW9f+EHBGLLPuAIB
d3fG2kOKOsoWwAp8eKRJJRUvSqo06UMTBoW27ip0S9pFGQsZnnY5QI/o0MaipXWxwG3TrO+LDU9l
d6wh8K685zk2x3BK6wqclcSl9wgb6HcX2gdxufclyVf0ApjfYLOTcgDOpkUQIsrTRICea7IYVA8R
bbPQGtAxVts01dTCEIesx2hGT8F+F7hMBCQePmZrU3J5wV9xhdoFgHXK2chJxbhJPiWJopOd+AOy
ZB+Uz3hwmUVuyvgH1AfE7CTTVhNXSgdg/pOS1z5myvpCYAhf8XlqxqUS99j6ogsGXW1pSt8SIFbJ
ZoCEQflZqbxXfIplTT2gVw0lk6zqVNTajccwUvgERBs/NH1MwcaPaRTyUU6KEpN0YDSgoXxoGkUK
HNAveBhjQw0IQ/Ra1GWo9xSNhqS859UKeL1LOeHOXtrWgxHjn/OK5FKNv2ZakjiRBg5fs828xtuW
BRIjP7HHBXG7KZtY8g9MXcvSK35MhvYIqrTNWyVUVQX6ukR7jIe470kHMkPezGsap4abA5DZ5LHT
+CItVLpDVTDgjK77kJdtL42DcFfzmg+eMF50I2mHBA0TbN3CZZM9EyMhZsOAqPihmDDfCoNYM4Q2
TdqZfZAmIIRP3TKnelmkUqSrOeaBAX9VJn3x6IHdUAjBnKK1ySXLMmXYJUoOwpGY72JGFxmMR62E
JOJBt6xgkziSIVnRGviWyltX4FdNgNadJJxZM4VAt3nKJtg8v60ksKXCq+Ew+lZFakcwLKkxpClb
mq8pbbn8AQgEsYL23j7v+5UbMCV7kdQOLTODJhfqm9cqSvgxpEUm2V7PyCUKH3LQmI0ba73O80Hj
W5zsRQKOSujEwyADJQl3o843nN/LAK3IQFBvx2URJ0BsyTntk0koCBFYr/YkYwDf27eGFI9vgcXS
849+kfnMgSsSLjJj6uWVyahBl1pcwLNZQRqWiQfDwzCK+tMmCWMCrmV47gDt44H1qO2+Fx6ZmScd
cMmo+AIrDbMgU+wncWgivMLp4AQVOLZDbduEDsuulcBBjZJo0r5L3hr1MY8+0I9Dcj/46brM0Nzv
gALnVftZ+JyZN+8f5CsBCG4oeE+eh4IOCRpNxlK3ZzEVAWkdZyOdrBJOMtTcvi9t/GGTBxZVdST/
UDPC6qdD0onGuQxwV1knkVVqCYz6JKmBlbB1aIRsT6370mbCDjx5oLGC1wJED2niGwvF6IA3GGLs
Qyk3kirwTPTNvN4XMleSBJwWygdoiAFUy2+z4ZWLJlS1GrI+xhdjBgPmCMfr7MDV2L4KyXnpURow
iFERBF6VGXuA1NAKI1VVQ16cT51sLmragHAG6BSHNxhdMlPo0IHXwHEIJLOdGF4q1hCEtzDYhM79
5U68iYkQ4DndPvEq6id+xqjgYfTemWIvwODxshl235zXrhiQOsbd0lDYdIf/kQk4Qx6TU5jw/c0C
Xu1w6CZ+0QouTGX32EoPjFAYWoEEsQp0tAHNgRI4RP1CyUwpBYgKCp40yc1MTcpNRpdSjrObjMQZ
wMi1EdZ0dIGuvsVlQi6qSnxLQANSDcE+paHeuZUeoevq/lZP1PefZV+JGj/lSlTWt3VUR1q4g3rZ
JYvyMbfEpD2xRf+IADYlsOI5YMFOS0u9lvmt3PnRTij3vA+lpMieyYOOd4kw8tP99cwKA+QcUJbG
ifTfY75aj6bWDVNlEFaU/lMnbyqxsBivtplorWb1Unl44ov+szS074DXBBjtqFPe7h5wpZsq0iCN
oSdXifQi2cSDsJDlnj0ioHoB403FsqZNm0WblZGkBNGOVsybFCr9A6tQfyEGnFM5LAc0JiiWgOx+
oge+jxa0SMiiHQtszZDuMdgGO+35iIjrBVFzm4a+DvQTjriAaEa93bRSw+MZhkW0EzdABE7e0uf/
XAWuf/4kum8lmmEwJo92CmewCB0T4A+rcb/J2NRs49C6L21+NShpjWVTrGpi/7U8biS48eGuY2VC
kTkUQk1vkiUSrmks96tqIEH4bzkTVUvY3mMiTgx3cbyLQOLjs5WulM/o6SacSy1OLUiXfZfRkmGc
VQz0QCC2E5GHZSdZiSaOaVb5sEVJswH9re7nzz79ihdngOe0XPlXzjSsKxomrQCjAjn0WATHcilw
nD0nOAWoP8ow7785oSvDoEae4pZBGO1ybp9FhamBLERbah2asz6gf/xvIRPVbuBjB3yOqxolhht9
+Vp84SK5JDWzaSt2Iac6Lb78oxJX0iaK7tKkbet+tHW9lTAJ8aWSRJ7OvWalLaf8rh/UY8xeZJAO
ee3Jr0Tw0OXrTDMHH+zy3hstTrRG6VXXOL2MzywGyVmlIl0uLeTZ595zBQlElGMRHKCr6/bGBwnn
yqWIvU9iXWPeeJkxpeqLaRXCMOtScLxoIfMxe9hXAic7o7YlotE6gjUrMBEIJyisIpL0Cx07s6d9
JWVyNRRfVbqAhZSq/k68xGSiFas9SqERgwz7vpWZvR3AktLQnwxQ9d/ZzCvtFfw+YLoe5rlR3E8U
jpuy+7wvYX7L/pUwfsGVhNDtuErNy2jXZqmZFWA3AWmYHlZSYN4XNGtQ0NUL33ysUf+OsF8J8mmp
BiVfRTstfHPDQI/aTevWerhwO6Z5xn9ux5WcyYvGpkHrSQyeGRpvuqbVk2bbBVu1zdFg15h9rLvx
h887mMrX+26rtdleCb1TlZUr5M1Il5YLGzyrLVffM7kERY6MaCVjgzv0y4WrVlIuKVOSPK9tD1HD
gl83e5wIFsAv/YsiM3kuoqZwZaZJceW0mGT5pmgG0i4RJIzX6CrS+meLAYUjiSzw6P+AhSVCprVD
N0Q7SWlfcl88gTbdSsOdnBp1LluhEiyhU01Ran5FomNb0fALoBTS5GYPEZAP5QYiPVXQW2bV0I2b
vzBKrUv5Vk5TQxRrXS3hteiy8vqfay7cMATOI8j6n9gnbbWeMnEC2cwDyrNrLa3MDui7CC0XupHm
7si/kv4EQLLIlEzB4vS4Id/4CWOpxanVpAdELgt6siRp4r6ofVgpsgxJWoxRNK0/xl61R+JOZwMw
3t/fvzmdvF7VRCcxQkwDn4mjXYC+iJZ5K9SHbom/ZnY9QIkHuzQCZpR0b80Y+PH8lFLcsqq1RdHf
euU+SnPMGJYLFnk6OfCPJl5JEm4lSQXDeCy4UXddr+pi0AE/TDE112AKanCl/OW1/T7uCluj9AGZ
OJ0qyQmNfw9+OJjcwK7K97IGH1LYWB567win2FH76rfDqmdLjcRit/aZCtM2KmglB3bJrZu/SJjB
GlMXmK+YZuzbxItpHeDzkxZZe0kgdWAX/SeHHlNV0ksm2taSeJCouvXRJwS0xgX7PHtQCvIlY4cD
xvIm5rBO66zFQA0uE3UjmwtVed2kVHgSQO56KJhsiSRnVvnQ4Qi2AtQU0FR6e1wYoOpC8B1B+eKy
NES2lq0qoRWMYr6ESTTrq6toJQUCK0AhFWWihI3cC0LIQFbqPgCX2h4UNdXTOLuAImvDqr2jeoUp
u81/kXZlS24iwfaLiGBfXgFJSKjVrd7tF8Jut4Fih6JYvv4efOPOSNWEKjzXs0TMwyipLSsr8+Q5
kIzsHm6fsbVA4dI0tytpQsd6apTsCCbQCjlPZnkjU+vdbSurkwl9KBMtfIBF8gGdOicEsZ4Bx1+j
jUP63tM7GW0rt42s7ZBFOxR/QaIbF8z1ikH4FfFIFSG8Lel+tsp9krVB1gP/AoytoPa6Nm2gAwIh
EJjyTSShr21VmdY1VinhIa9mT9Zoe2rVEcF41ibt0ga3A1UqlWYyLOOJOy8d7+hcQpdUEJOuTtoS
WgE5BDk3mzNiN4VaGLkDr0RR/oq/17XkJWm/JUR0c6xO2YUlbnlAEtr3RmTDkvbbLsE/wn7fXv/V
+bowwHmIukGxIokxX6m8QzoOJXnZE4Ywovni4ok+sUgEWnncF9KdliNJ1N5NbKvKor7G1cEsEgVQ
ZFjiF86OMVSUyjUG47TnqsjddnqZyevtCVtdkQsb3Hskiu0MUrTYxCXAWV3qwRkItvDqbC0qFjgj
Cpj2OQuso3lrF1l+bLJq03Z0R7Vzk9FNDAHK22P5U6HgYku8dTS0qoHGbmmhvz6RkD2KUe7q4WK6
dHDVBAGdJAEKoqBur6DyFmchiyPZA0QCsgYRfdem6K7PSRsaLEt9gI2BZTYGt7Ul8/ftb1tZy6tP
4zamJY0jmTq88mXWesN4oLnpDrbgCbs+AdBKhKbFAlKwOJckxazox14iUByP/bjSAxK/DJLboD+n
il7bCQXmg2QxV49rLzWRXwjJILuoEQjWfG20S0Ms2iLQC4xQ4XohUkthslUhy2C10paiTp2BC656
+fspvTSiXhuZytjWCYORCamtFI2QqZ251JKD22ZW9i90s4AXRlMprmUeYZQnY2pbJvRaJWL5fSlB
JcSXsJW1QjRra5YctJOAyHPRP5G51YsKo4MWBSzhOzaNlPhJX28VKzQGUSS37Db+oEAIGe8hzQY9
NO9ZYsPSqETxnkZGPPVVqkORnUF6Q+q+IU9VeSytY8HhXNsSlyY5N+DUZgEULLIRkDZ062h6zCHf
GRPF//vVQtuXpQJMAGFpPozKWiUuZ7SlHKVhoaBmSR80LEj6e8PI9b9/m+BZh3ILyhSQmOLD4Wga
7CYm8M86SGSD3HgW1bRWnDO4uxGAgvpAxzuN82dKyfLeoHF+zBOoZJUAvXqjA+6m21O2sjJXVjjX
JOd1IytlmiNm2o796GZwm3QUAYNXrWBVFgUwkJ7zxQKjaRtFmUl+jBSkFefHpr2zaSOIZJcbkdvX
gB78a4QbCggxwKMeF7hrKmvYgO/tSR5aw08Itd1Ur/INlXrbJzP58R+mELg0DAsOD4Xka1dEkr6f
mYMsu6yMqS83kEEF155v9X//AML4/rXDeYhccuLUZJjEsiaBU74mFgjrq9GzmMDprTgIGEI3LVyf
4QDidz2goW30OW3b/AhmyiAqKJyEflJzNWCSoriTkKR8dXcAvwQ4GDqhkS25tqc5fZtYbZkfaaFu
8TD2pf53l1uC7bGW3wPNJfR+TJAHI2LnIqq8ToAhAjzjOIBAG6WR2KV5vrEyGe0umTv10Wmwfw7E
eo8BJaTzITHZNiNQW3l2lI3U1S92KaJnX3H6V5/EjRzAISNC/iQ/ju2G4UmUlcFyj7E+FTxXVpf0
37EbXIFcqZg9TazLjyx6GSM9ULoB6a7KK8dt0VeC/bOWKjBkwELRE60v8TjnuhK1o5haAN4A4qav
wByRfTMoiccUXfWkoijPdm33j6UWs81MMuLbivpDH3Ryblgpwk+u7i4TsqxAeOioF3HHxiyUvCIz
dhf6Bp4lucEFZMl+mYmUe/8EmLz/UWSQ3iJdgK5IXm/ZnlU6OxLmOJrzwUUyrIfjMcrWBf6sVaOt
TMBgpfc7pqMNV97p2e8CReDsKcvPYyLY7GuDvvgWHqivAc6Tjyo2FunwqgMsAWrrgBwKQs61XXVp
hYv00FCkVlOJdZazNwlwN91l+k4zvomq5mtYC7yz/5lajYv2qrFIkJtvUMh0+9aj7e6z7jwABLXc
nZ6s2u0j/3ckcOtrZ/PSJufWda0DF7cNdyHX2qZAFaAgndcULyhwCgLm1fMCuMMCCoDb1fmImRLT
iSUZq8Was9X5qJnCIc3GQSF7tYNo/JNkbTLFI+zp9s21lnfCg+Ffw9y81tqA+zQdMK9jtJXYYQCM
DTDmcWtCQx4FQRlpPtaIGJZWN+eFVW5m677N48Tu4R6AA5VY50YR5K1E76FVK6BrXjQFFbSHcJsz
7oqpYzP2TD5XftzZrgMWq+G/nAAUuheZejw7Lc6BM7RXt2aGM98r3xOt3UENEu+RuZZc4BlF22T5
Yt7BoNN/6TxaCJz4U6CaeiExvSyOtt5vqKrsgZIJ4nlLzSdH3kcD28QgWm2+EyqIq9em0gRcDYQv
GmzzREcp4vfYSrviGNWnIUbpbQBqWmRkzZksFgCrXADhfIrQaJXC7CynOLaW+asf5OeuZtuxUJ9r
4LfGVBSSfokW4U0WMVo0PS4COTzCcBqRaZZIPIZW7qFkKcnKNkH826HpVdN3cTcK5nDNHoaGS2bp
F9f5951d0JyMwziEau9UH0Ctth5cXuwnqO1tWWn8QPnKDirSiQT0+L4FYLXwFAJHlqyht9cAx/V1
eCU3ZjS28jCEtDfJQ2Ek2eOYmW+pPjsB1NHvZa351VNZPWolYccERBN7SDuogt37ZXnxFfBtmoHl
RVTAM3MMZTeByzwZw6LXkI/9XpaGmzvNzqlDGYX+247ti+/G+xnAJwNPaVBkAEp+PeSWGVkdZxYW
dzxpjGwy3bgDICZIS1NQePt666OuowCrAJgaHp1f8nR5GSfZZMEUfdcPw50Ehtf0JX7J7vQHcpIO
0B/+2f0U8f2vjA9GkbFFjgUZ4i/XO3pvitayx3AC3m8aKg8cfRtQgrpFIkKorJnCptGhHL4cfv6d
O82d3UMudQrHjLlOc8hp4tbKXZm93l6yZUmunBvmESQXGug7LOSweNY9q6hM6Hj1U6iSt7h5J6I8
99oxAG0X4JdwnTJYwri7zkFprdAyewrRf7CVrFeilB7wax6pyqOdl34CVLlUW96svg+miE1rbXQO
/iAARYYHj/rrDanJ/ZxXqTOGeOyrHo0LwEHzRiQrtbJWADIjAYhkJ3ISfKhLRyVtMwpwQicbG5PK
5zaV7yp0a7ktUle312vFny2dOxoOM5qzkN+9HpGqzuXcdDGm06yZT5nZ+KweIExZqcXP1ErlY4Xl
CBBEiRgDvtxG4HhDUhwPC8Dn0Ii7fNklHmS20mkqjDGsc6h0KWiRUO4aU/DYXjWCzlN4LWRfcK6v
jciaVCm5mkyhnEVu1xgejKjq34aYy0jQRofXNi4jmX+RTgqVtaxPp7DPP7OMgreJIErxREo9K64X
STFU3aBeBWfIZ5LQAqSjTUGewtz8ABWXgapYnh90Bx0vTAQjWTYyd4xxtJZnFsSrwXm1zOvF4hia
RCO0EMwhCgu7oo6f0ZN3mLTfRAapquop7UtvjoIgbG2tNAMwVJQWgYnh2XjGoQR5hobDBSYwN9LP
pZ1DXkCknLg2i3C3FqhQbbxt+SPsAHOUVKk1hTUAMpm0qTvtM5/qU19b4ZCXm9vHa8VhLGVFSL+C
H265wq/nsZL1ts3aeQ7LtG8/7SLvmQtcnqihfc1jgDVAX4APGlZtCTkvlqsbc7MiujGFadLpfm06
8BmQL7xnGbx9pVD1++1hrXkNG1cy/kGFACWCa3sa1QcnsrQ5VMoikOtQS6QP1oLKKNt2zbztjNS7
bXBlPyIWWLJyCzmcJnNuqiO9Y2V6Iodgo9skyrwpIUHRaK9mtyvUzaj7qE4JTK7MKUxawJSjowQu
ijNJe9JJBYHJpAFds1NswHpQNp+aiGZ/ZUNCxRwa5mDGQSDA039Ns4UkltnLYdQpNbj8iP69qtBf
BLZEeyflen4vz+BMvj2fKwu4lEEAW9Y1G6lpbl+CsTbtSkudw3Q8212/jfIwUwzw1EDgYQQ7dxnc
trc2mZf2uA1T4w2uGyU2jJG6xWaONnRHRFfZ2kRe2uAig2nK7Taq9Dlkxt7KzwMdNo66M/O7mooo
PFdcFVAQS30HyGy0WnF3V2kYVllNIKQCjmondUAVF2zTDpGgV3ll1vCEgjdcYG+wxs0aHRtaTno9
hdMImo00as+jvCE9C2ktqm2umVrYSJHvW3Sq+caxIsvatIRyTtjXXkazF0mHvovRqb5txIKofm3y
Lk1xB6uyJlXrFZjKjUc0Erq4WaL58fZ+W9kLixQyHthYJQAUORsgAZBlSsYpNHvoD+n3+kfPgIew
3FqUL1zx8Av1J+iYkfXEdcntOsh/KomRwfVGkJWTgDBV58/bY/ma3sGTEcEZyCdxaS34x2tvK9FE
VUZdwWDi+lylD1Ec2PS5lvftkG5Ys5CqHjL5+bbVtVVCUxR8H/YdHC4X6mJPzhA6UXGlGNLkSukc
aFoGzYm4P/8HQ39IP9F/CioC7iwRjWho2sTosB3iqPFJi5e8Qza3raxPIkSh/zxeYYczY5tDO5kS
1qmuiD9Jv7Pox7BN76EjsmfSaRKhZJaf4wIolFwQ32JnLLcyZ47GSMhZ6P0MgXDwYxlg1cKVMmtH
1EM7TYdEkwQDXDnAMIhXgy2j5wo4oOtNEsnVnORdPYf6aACMW1UvaQLARASMxbae1Q/BdC7JvS/j
A0AGvY+IO2Dz2pyjxonVj90cNo0+HDRryNwRVUPPyoYhqNEy5U46uETTNrHDLB21QJPT8t60crN1
08mhYYbeUMGNvXIUUXpHEIRuPh3pQu4oqsosTSqlCLb6REaM6hCPNWjCvT30lYMBK9hBDp4VKBxz
pxHp4zKOm34Oh4N8nn5Fgp9fiXSgD48kJMBvQHLxSToq27EuVwNCq8jateCN0x7t/CO3sv2A3lb0
edBsr42V4LSv+Ev0sCICATXHIszJnXaphysxrQlTZ4Jkqit9Nj0WJa6Cbvb7+eftGVx7w19a48tY
Q9urelEy7NWD9d68jpCp29r+9G6DK2+viqytzihyOvgbwSM86fVWjUY0cVsdZrS1aFircoAOwqCJ
zOep/8jzeyN6QVfTndb51uyDTqFBT/1Ajk2BoC/2CuOxkBM5SIWiDGsHFqlLC1hK3BvA4l5/VjKb
MzpqsY807VFX7wg0jvT5REQUwyuTDSZjNFzgfoL+IPhXru3EdqsBAAtPZEKSxHmyULNv8ruq/W0o
9JWkOsQW7yPzIEV//4aEYZTrwOqjmkgaLnvu4lESF3OfWUaDVe5+Ng5zY4S3NvNM47P9nhhu0omA
o18XGiAOBDC4JRUVOe7l5F4YnGRzzLOmRZAplyf4SBRge6xgDRYEtFsMe1Irg58bk8DtfHUIi9kF
QbIEAqhKX5sdnHkoLQpXaOZvkrajztOcCtzt19tkgafA18oW3qxfWifBoY7+sgQmqnKz8IRMg+bq
zqszgaWUVdvor3G+Fuwh4FgYu9B7xAeevZV3Ehi2cXvlqhqAm4Ps8YJJvit1KkjQfC3n/zEFHWkk
k8GF/+WZNc36iKtkDuuPsil3hdT7vd4dWzq6tEn8geFJGZdosErCsTsNtDkX89HUc6/qY4Zy/+Dp
uUhOZm0jYcPaOC8A4eHP9YpmSCYp0IKCDy6+oefEncA+7TI16OIjRaLxr+NhvGtxRIFCX2AvfMp0
jhvbJKY8h1F1GqTfaFDsRUW0rzfjtQluQCi/tFGmK5jk4Y3NP7W/fw+hGQhdOShBotNP5WkKaGGC
6mR5KwOBvgX/EY5e0r9KVipAOa+dA1Q64TSRskSLPOfLaI+W7CxO8SYHutnc9cCZ7Ov2NO5iUxCV
fr0QMaILS0v8c+FLZtuCL21gCSodLlH6reOkPnqPwilO/MgRuBDRuLi7QEf2UJkYrBHp8KlSL9Y8
A6IgIlLvNU8FgBm6lZHXUFECvB5UOxmFQe1lG5TEj3IoYaP8N06RYDRfC+E400ANoEaES3cpqF7b
AStOixgG2QUJLsNM3UHrXZJAgHtMGn9IfpVO+6SM9f2QxTuw93Sp4woijGV5rsPT6y/gNjzObhkh
nMFVQMlWSrrj4jWd2DlM2RavmFymr3lab9PIV/NNRr1RFkFOV+ca5LGY54VdjX+BRn2nD4xiDuT6
ZANrUBlHif5tR/0yz1AxQRiBLBzKoNfzbEgsrylDxsMcfpTzI3qehAn0Nc+BdQSaAfsFVRfuHAxy
SSnuCUQpPgval9vL9DUEwvdf/Di37Qtd7eLZxo9T6ZBVj3VyB9J3aIjftrJ6lAFJQ4oNMRASAtez
pMYoV9ZphNi2DaLKM6QQFDSk9fphe9vQ2rWB9yvWfOnXBST32pA8WZFCoUkeoq5zJyXzfR5ln+jt
f9XUIIrYMxhyLNeqBLnYtY2GNAeONfzVUi+6tkqknGWDnMlhnXWgKbuT1PsS+Pj/MLQLI9wcGjIB
jsYgcjgy57WOIXs6si2oCSDqpnp2pm5ay9oWVba7bXbNL+IdB/gigkhwO3D+Pp06JOuHBv6+fTat
B7PpIZFzj5klBO+F9u22tbWZRNsWyiso7S1a7Nczqeb1hM0Kaw4d3zspDqWxOxYS2d82s7brL81w
gyqdhDZNUsthWm4M5hUkJCXy2a+3raxtRgAF/nRR4K7kfXDsZBoqzq0cxkGunNTGNact20SSX+7A
sHbb1urELc9VVEaBe+drslOjmw34I+XQUJE7TuKNQt4cXC+3razOG3DhKDAvREQ8ssTpy6ZDa4Qc
2mkwoUuLafcWKm0sE2Rd10YDuhqQ8CBdBBZk7vZqIy0mbccQzMBJ6Al0WDBhCvn596O5tMJttrbU
ioXATg6Hc999Kta7NO3Uv+7bwQWByBrvemRCbTwzr3d0CvgmyytZDif1ME07KntRv0t7wYStOVhs
MNRl0LOHIugyoRexkoTVB5mgJqNz9FRiDHrfeWPsOWzaiCuTyydzNzsYdwAvwr8VFGgWl3FhrBxV
JLigTRLOM0JmOmbQBinb8en26nzl2EBNBnosy7WxCCHw0BN8u9ySKWJhA3o6630ot1EVlvXRVr9J
ymvb+BE5TJ/6w0B2RRmmoPrIp6P9lEqHJKjQmJS5kaf/1Hq/ywW3zEom8/rTuOmWp65zRnSRhtUP
ts/9x3k3bb/JR+Pb7SngtQRQrby2s5zHi5kmmVNGdgI7FEwF8x2oKV2t8i1nU2r7pHOdb0N21rUg
eRH6E56f+4tp7ibNsPTawGC6rfapvNegjQsZ3tiFsoDRBQV5g0aS8i4lljtBwrTw0udKeqi3oKpp
wZPmPM4msq3xMQtmfaM6n1Tdteaxne9i/M8VBD+TF/JYx25Jm6CTDqWN5m1okZUCh/Un4fB1r/67
ibi9alsDazXmsBCMt0N6aMmLHSmuOrxQxXQzVFosqEsj3wQO03nwkumzuuuKahtLjynZZUCQk2pv
j+9Gnez10IjfQX8IuSNDL11a6+iI8/M584zeLe0XIv3uhthNwSpBBHc/L1L1ZTWWq+ZiI5jJaEEG
IR5CvXxAcRCEgbNmumYcLOQzs8u86iX5KNx2b0X+DH/Zg0b53gB5PVahCXNgZJIgtU6Sl8Vvk+0z
Z09Z4mfktYLOlBnS+/QMbuWDutHB8Ob0G0yai2VpD0rxVG2rBwkSBtO9fradc0FeMuk0QizLHZ7G
10Zx0+yencwMOhPgpEfD4FGO7p3CB9uNmMJ48clf1hPIJm2hmVq6ra8nop5sqRuRcgjBmAXI31R0
GxMqdvuiqUBcPYI3mVR54caaeQ/O0+G56Hrwt42TqNH8D+3L9YdAGQnc+IgzEZqD4ff6Q5ScNT0b
0iGcsV2AwfQUgz0z5LuRWfXmlob2Z2PpbgsgRdUom9wxN5q8d6bvmeG4ZNA2I3RykWOhrpSnkBrK
NuAYC5Zkb55kbiO7TS95dNebbWAvmX30ydpFSDszkE1B+CocCzepal9BEdFJgGuUDlPiWe9GAClM
Ut1rYZxtxtgGBnczjoHT+2kBqq0E2WKUJqt9ptyTe81ydSlINynbVZkXqT6rflXb5IAEo6Wdqx7U
p6Nr/HUEh+kH+gzBDootuIyupz+pKzZo4KINv+v7B+3hr/3u9a9zE5JqCR6VOX49ojPWArpE6o7a
wK1X3lLNkBSQ4c4bOhXfeu3Y1TEeTYkod/un8f3LDlsUZNBdiK3G3382aYlc9GQAomS6l2TpAXxg
bjUkD1VmHMp0dsHNC/Ay3FiFgsGk+nLjRVG+q1TnsbfnJ/DofiB/d5e0kBfOWXfHmihA1eYxigss
qpcqmh+jd1ECHbESlPOwodpWs0OrfxxKwKEt04slkSP7cnwxsUCC6UuBBaAc7kKrZY0VuV0OYUsK
YCCJXxUMxY5NhJrH7TXk1WzhMq9NcTukBn9x08btgNjBfGzjEk27wKxU5hmsIC+akfp5CUVD0/Jl
bbpjQ/7OoIRePtLkM++oC7aZgNmy22s/hvagFboHgaydWgSCr/waS+ErF4QBghwURnkC+ChmdtUl
8xDGeWptJ4ltwcnb+UVsmn4pUXKspOgEzDh8fqaDqxdEp1RnxJe6yXGbvFQ8sCjrOHh9v20AKNnq
oKE4JnEJ8omxLDdpY7vwkgXyLLOJJyM1t52q08fbw+Cl6v53shFLA00PagpwRlwfRzQ+gJHD6Yaw
AumjpYL0sQdPqFQZe/Dh7jpjb9u7cfqhS56T3DUO2drgnVeGra1M+xqRzJD9UJtZcPkvRrkDBHQN
ingogqCn0OJ2APB7yjK1QzjY0WPp7Gh1VmJ923dFAFhqw8JkpoLIcGU5YRJ9oEtpEiGrej0PY4N+
YyeTYTJrvZkcQB/5XwYFkQbHBKANbwvt2kJNrUGiOdDvJQKAJNlR9WSpudcxECZvq/5QTQJc9jJL
X2bxwuAy5IvQAy2SpVFVMDiMG+ji2WghMHZQBGWiE7tSJlOB3nT+0DSgKsdjsVtHGod8xOQpVkAq
EiDGujNOsXzqPtpXlkfbWBE4icWPfx3bvxa5F2CU21Exx7CYkqDzqg/gzfe9CO64agQhCwC2FrDt
Nrcn+ljPbLNShtCuIyjofXciaZsWj1rCQDH+nYkKAau7/sIct0FKvZjrKsGY8v1wJ5uefd/tJeKW
h06wMRZf/WXyLgxxG2NS9anJJhgCwbVaFYhGf1nSESRdgjO18trCvrgwxL22+i43C8uGj9Tei13/
GX2DrNxvHf2dbicobqxvwQtT3P2UqzNFDzlMkYf2QZNdadNvC9/ctgdcIJbgKIsmkPNPM/KutTXC
GERzHtHGP9yDRULgmJfVvrVIXCRDNNQWrHaZu/vkgVGX/mRvvZ8c5G2/B6CtfxPY+xqfX68VdxFA
2aHtKsQSEFVEc0DzUuy0nXxMXCiCAVEsonr4mie6ssbX7cpmdCrdmgbUGALWn7oRezETTaHg/PLg
hZT11EllnN8eknKpVwRl4pazP4dq6WFfQCshlHb2VnZ9i22S74JTtjpE7DnUcgAERxPwtfuVxhSc
9RHcL7oRDnkHTw8BjVLUSLiSacBMXpjh9qJDiiKVJBzmOJw1H1pDlT8i08C2bNg6SexNDTx/sgG/
lUgHUzRAbodakqoQslyZeraxyS4xdvYsUrRf6S1ahodWh6XPBwEB54Proo8JZSqeC+Ve35GjFlY5
hMbIfUtds3erfb6RmSud9VYQ8K57lKVnDGrzCK75njEKdpUM/CHYosiGMHUO+nfHgLZcGdoZtDNk
dB3V38CZ5g16JPAvfzDn/OFfCGzQ4bh0l/Bv1HymkBWKDFxvTXLW811nvlk52+nlcZbvDQ2ks/HP
VoeoL9iw1DslTX09DvtuN7TP0/JxzjfZ2cZ68PcksYu6twxUI6gRFmwo5yWitGKgiM3ReJI+1sNv
af4+Da8CT7S2r/618QUkRtQ0ocDdjCE5GmYAbr1tHiYn0x0D0E2dzSd32Gu72zZXTS7BJti/ABPh
eYNkqbTiWsGwpvFHp57Gaqdb59sm1pwRQPj/mFg+4SIaszSI8vXowAojqMHPAYQHTuMhEYViazHE
pRXO6RgglcLjIxvh8p4saFiaRNrNOQAv5q6V9x0NhGRgvODh8oLA8dDwdEDO3wT7yPXA1HqAGpiK
gYEsY1MF8QblBevU3BkHx2sDdhgP1kP6c95CVuVe29+e1LWL+NI25x2sorSNeS7RU7ZjqJ6gO+9g
vtw28bXxfhkfqv4LgkgFsQ5no0ACSNE72Gh94K0De5/uaJBBqK7e6Y/SttjagpLAEn7xh//SIBcH
FnKmj7SGwcEbXRHz0eqMXYyGi/06rRgsQgvMWDGgxb25V8aficROWEHBmfqDPro1Dm7Hj200RSPD
OKSnbfNYP3eb+Ac4lvbMtfdzkB4aPzuY+2Y/7vJAfScn61t0msLuQRAarp5twGpAqwJ6U3TrcfuT
RDpVM4zYALv3KZcMV6lLUaixFq2hvwaALxumZL58bQOPWGvLmjnb9IU+6Qd7A8LpID22p27fs61g
Ty6X+pepvTDHXb0aMbOqKmt0Of7uAueJ4uRp23SjhHUwPAzvySn/8YT8b3Db7OreubDKOf+snPPU
dJaNCbr+YQO4pFc0z1kvSOIJzPx5VVx4ykIey74yYYbZgdQ+sfl+1k+TKDO/lmYCLOOfJeOBaiB6
R38PJMJC1gRF4du7em82LpRjobbhK4fuSXdnECg+GJvG087soBzs/9988rHNFFegVusbzKf5Lo+7
JIHAWjuCxlYQTqyegD8UrmiAAOBkmfCLCU1mvG6rjo5hM+8AIkUdWyhhveqzLkxwUWhhgYA3QoI/
HB0CdOpJwVTe3nwrwCj44QsT3J6v0pqRycYoivPQuOU3A+Jo5V3JHoGa+zRldI0CMS8wqi716q8H
bWG//d+p47a8acWmklOMC9nz2NV+zsfph71rA7Dgba07+QMBr/lBgoP2Dc8JqXZFFA2CUQNlfr12
Ou3HzOlafMB037nmofPMX3rtdgOSOS4633/0IoLy27sFGbFri1PXMhkqavCX6caWdmkKpUDBDbfu
vrAVFcvCIXO4pSxiiJy1BtyXjY4O87WIn5oHcA1Dik6wfqtBPE7xP5a49ZOjZuigxDaG2etwABvu
Vt3XQRTUHnhK/pNTRvBloT92ITHmLpqomxPZ7Hs4FNW/15g7V672PpzmNyd2zaN1GH6ZvRd9VD5e
umUseq6s3kAX1rlDHkdJqUsWdiopPIi4VL8dpPz28Wemusgy2k/Nr64UFnNWHyog6/lnzNy5T9ta
bRggP8Cpo7LpxEdZ87VuT+5HTfbsvHXt6Vw6+zh/S8yfTpJA928bDfuUfmRx+RaXL2RkJzppwSRq
IlpW9svJvfgybo81IN+q9HpZjfZNVyXwJG1maM9/lOkZEobZf3upXk4Ft9WqFJzcs8Kw1aKN1vgK
buXG26MMj+sSlR63DI514afPzv6/OMZ/R8rnUpRIJ/MMKeWQNPv8oZ1itNK9me02Zs+t8qvJvzMF
IZd9pkKswXpsfGGa8xW95KBRimD55XN0Z54hGLhxPKg0+rbb+OOhdVWB51i9Zy4MqtfOiTqGnEaD
PIaxXSl+I43oSowkTZC6WY1ALqxwEXiqKvmkkgHDIkELvUS8LZzsoAtfusv03NijfKHQmKosi/vF
1YI5Yq+yb4V83yu6SyJXq82lLF9J99rEBF5x2fq3zHKOCjGPLk85hgfepMxzTtHWDiaIbb7d3phr
Fwl6siGPgqKKicaS67UqojYhOZ3HsIKwqDnuWI2oUUQDs2oE7Spo3gPDFSxdGxklpSoJ1CgXlJZT
K15Dz6ohao4RGeG8XFKBTgWyq3jiaq9xb7uyuafl4+3ZWtvZxsVAOH9Fap3FnQobdvQUkZ8ShN5u
G1hziJcGuOUY2gF9EgoMAF9lT14P7Z16YzZ7NIqMFZrVBBfS6niQu0KDI4rgaFq8XhhSd0qvVDBX
7yVPRA2xuiAXP84tyJgYJKt6/HgWoCT4LgleIH86tvkTsjQL/d/Hc4uxZCPHscHvq3eFex7vR8gT
uc2Z/FDO8TP1fuM/trdXZ9WVXprkl8e27YFaCl6Q6Qt4gADMiw7Uary+gNxnB4ao7hN0Z+X0VDct
IIIy2FXb3p3ib4LvWKaOGzraUJaBI8nnoNf7et3aKNYpsXQcqDwtLI8ZWv3DttPkQNQpjzd6bpiT
mw4yQGVKLhdPUVLrYK8gijLus9ZyAoY+5dyXdCgTg5atsA+GUY5Hajh9DJhYLcLxr33v0lOK1YKv
+dIDZRM7l+iwbGsI7kLCppA+qqbJd2oMzdoyMpLQmjVRM8iq0cXbQFUKTU58wXNURzkF4zteVOxF
HX443b6pdbx7ftX60+31WNnpSx853j1Llh+CctfLwaDNkg85LGWjpvt6k5gBUdvKw8PAEez6lUGB
uwus6SC8xduXX/lYq6Vel4GqhfaL3GTo55yPEOWKpLvJLJ5vD2vlCgLYFWASpEqWNgZut09Oq0ed
HgF4z+Q3ZF4BtXJOS0ueVp1kMvsg0jjftrhyp6PFClKAC+uE5vDE2AyFSrS3KzI6GZx4W8yZ49sQ
t9v3oIDroG+y+w/mlolEQhlts/zbPintshpKoIcdUGZqKJJIVN9lsv0ZW9Dlvm1rZeHQl7T0skDh
HUhlbjJTu4Cm2pAroV5FIA9uvWScvQyd7KY+P7dUVHJaWzsFRHoAjADmij796y3Z1IllUgDawaU0
b9MpoF3r+CmRNnZsHTqrfG9M5fP2CNcWbyF4wUwCVw6C0GuTzIplOSpsOcx+a4X2u6AN5CY+FNX4
/R/sYMkAOlHQC8/nemnaWlC07ZWwgDxBNv1AozpV3K5rBJfjyqmG68DLF8TAyoKGvB6PojZGmVEG
osUqebecejvMhg/6U8EmXCvAo3sY7bXgbNDwKuWWquoyqLCDGzRUpXo+QyGe+gVeYVtlVMaN7TBr
M420+7QdIoEml8V7Bj1w//acruzORSJ4IcNalLV5coVezcY4Ra0wtAFPpRnb5na9teP4jjrqJsl+
3ba29uK/MscdBkVPKh3yFUpoEdmrUZSsrcbXx59woU6e7UxcQKYee2NpbhMIkQqO4vLr3O0J6+D5
B8QR2EadexCNkxI1JfhYw0qpXCvClTdHu8GxAZe+q+tdLuu/cqkWNMGuHEjc1+C6WfpuIMjDGbV1
resw+9i1ZfIMRd3yrWTaXpKfKyPfamYtQJ2uLagBXCMILGDQ4M+/rZRJ5DAAdkHs5JcE4PKoPv4P
ade1I7mOZL9IgLx5lZS2rNRd1eZFqHYS5SlHSV+/h7WzczNZQhJ9d8ydARroSFLB8HEOocW+6lMQ
qlqJpIC/dTwErtjy5SRDqohiqxerrjZ2pd+lWbCq6IRiHDClD1MK5OjuPscAy20V2jwfJ10Hrp6J
9qOgQcOyjHaDnvNds44+Bz727q2SHCtMZVe6DJxrw7JhI+e/wsRit72y2aVOr9+NE3Z/Jo1ioQlJ
bUVI9jxMMj5Fwe64APTB/jXKqNgu5VvjgqasxlACerU2os4cgix/clAdYvPr7fsTvte7EKCawBNh
X5B/sGvjhs6t4SRmZ0Que3O8aGW9n5L7IjkBVGpq1L8zL/+RhiACBgbARO878hfFbbXv6OTosxEV
K1F8lpOdPpb9ziRO2KKBvg6TpAQhfLH/FYj9afwHVIoYZ78+njfPHaiSNSPCWF0+Rh0G9evynAJK
8PY1mtem5D9yYDlRvOTpM7/mi4MZYLgrG5j1qMuNMeCtLd9ItVHiIrZP848UQdlbwqycTLoRZeie
Wv2Bg0nOKfXB/Xz7OFuqhx1N5BbgJ7I+XFvZVzTPPcOITEUNKgyXk8bygZ1xW8r2cf6Rol9fWoo5
Tjg5HMe0rD0rHrFC4tta50t3e2XHEZRcybB02ZgQBO3D0kac0VfXkRjaLQ0Awid/qcA3wKGuD7Mu
K7EGAw+pxwgx6rpkeirMUobVt/Vc4ZpRsEbDDjuPgj433sj49JwZjd4nN32y1GaKPYDzt/r0KVUM
4BDp83y6/ZkEE/uu29iiR5yF8j88iHAyg7ZjPmH7Lqq7bud2vxMlXtHMwOZYCAqi/W1hWzpxKYz/
mIuH5CZzX+atAp3QH1ryzWxPWRcklgSMY+tILqj9HIyDw7iKlELKBPAkuyFmBACcV2verdgo0e8B
/HEcdBle1ZYsvluHFN2xEEUKn8woKQHJFTOj7DOZvtvwgKnxqxqmXd5K7m5DBaF6HLAbTW0ku/wZ
XNydbqaL6c65HaXJ2p0w5IvtkhJM4Le/0MZ5uJVD9oXRIpg64dV2nat1I8Cqo7QedeDcWNGkdQF6
wABPQy3MIunX2wI3VAIr0SDDBUAltpHEZSRrNQu7yCsnavH6QgX0f4FDrTvsnGMnbJHBGWxKQ6cZ
XSGg0OmiixoK1jdND2nLYGVVgDofaJ9mq5zHYNZX9wcALDND4j02XjX2PAFVAafIRxAFuz6OxFjM
FV5KoQ8GIDFWLPXVp7x2H5sEw3NpJ1GUDXsIfibAtSMTxbasuGBMK2xHVb1lRAlwguzmrcrmYJ1l
RcXNm7yQIvjE2hhWShvYDYzjGRPGKRFgswattn/hra6OI1xfrs6FlQM6ItLMFYPEWvNmM5QAnYRm
kg/1/vUvUgZuC2F2UcA2gCxioJV2/cSowbJmzFNg9g7zwVwjZSHPNJ2wJlCCYeDRM7DA1/gUvDid
O90t1pPBQiUNsuy4VkD7o9SQxL/8bB9+EEgjgMuEET9gP1//oFqvOjVpEyNaPeRoyZ+l1APyCMiY
NYnavgKvC0uPf/8ekVAgq0AJD1sownedaaMXdtVaUQn4GwdEklPxqVp+Z2hZ3ha0oaZY3ecQ5Ag1
MM8lnK2vF0cdwFcRLcqji6lRYEDakmxsQ0evRAgmM1+XFg2JwY6ydSUHt7ZPhVpM2HkuLR/WppGc
aMNCg23HBUSbY6FCKGIzphPLct0F5LPekPTOW9rKN+qkkVjorXt7R5bmE06cMOJaJ9wFvF7DVFhR
OuSI5oEc0BFgCMvS5w1HYKAHAqXDe4C5FMT0NoL4BUwQUWbucgfLl5jYXkGrM5ovKmihb+vChp5D
GOJrZM2IfESlA4jeCITgzoqQzR6adAgYQNy7H/Xy0pfZXgW1TvH6LyQCGgEDAgAnxOzD9S2C+T2d
zAYSl1R/MbKsOI+V8dJ3g4PhcDBIOyXJTtOiKOEKpNfwtvANj2CAXBlwBvCztqkKelkvRZqQvLEi
29xbyZsRKoE6Htl4zmW7VFsvAEtjqMnjU4LyXTgmRZiUqMqA16wYfqV/n8fML5M+KLzo9pE21QUj
TdgTQwIIwMfr+7Q9NqPEmVgRFqt2g/p7MN6cLh4ATsNkvdotUbAZ6MIYhgMCA8FweD2AtWCi7Agz
Wg9r6s+B7Uk+kFit456Ak7f+V4bwhQbXyUutqO3InZZ9zuhLagMqoPvd1FXQDhkIxudDnybPOZGZ
/K0vhg4qSuC8pIs0+voix3pmaeOtdlTZ4CRZDSfUWRJYg/fkauTP7Y8mdrrej3kpTFCPISXdWueL
Hdl60pADOimqugMBc3vvTJr3U1uZDchIYj97xXSesBT1oPRj8X2ZFHefaS6KMgl0PA36Qve+3P5t
m/dgWsDx9PBPhNfX95BnTEM9prSjhDY/l+G7ngIgIK2+V4mUq5f/VYKXRQEGMLdAyeNg2ILu5gml
/+smQBDnAz1T0cKkdo7DoASr5mc19cem/z3M1V7X3m6fcstlgMYUFW50lQBVKJzSJPViA9TJjrC7
fiiZxFVs3eHl3y4E81ZiKZpd4m8H5gRwU4qgXA/ly+0T8JcgXh7qnaqGlwgYWVvIvgd37RcXKLqR
2zymWOCe9fO/yb5xNXjsSE9hLT/sYFjlUNZq40RJddfgLOBrv32IrYsCWhLAxziSKZzqtbKRZU4d
jVIn6jKOZbSkRxBsSAFmtq4KnsaFPltYZXT4n19kcIudNEW/zDYKVYcMi12fpCxjm3brUoSgyguI
DNx5gghVSQ+Oiykkj+wSF5gV+U6nadDN6ol0LACG6N+XewDTxNNgEI/hEQnxAisTFC643WqSXZd7
odY7Psh89XGS2OYt53khSCzTeuWkFNOow2Zh57megBlxr2goyCmdr1aa7xmSIuPmVwP+NUrDMA9g
LLn+aqPRLa7WenbUtpaP6d196iYYDpahPkvEiH1sbVgNlq8Qk4FK6anqNXYEQddP8HRLYq0tkwPU
RwzhI60CpJZgchRwF1IUn51ocFK/GvKAdTJsn63n5II+FRmoB/B6VbA7y4qNyW5NYROUNtBZDxaj
qNJzf5Dy/mxIgrrhyQLcHR9HHF9d2jlDr06xI0d9ZYi31+4O0DTg15SE9hsxx5UcQQmSYV7HKseJ
SsDDuDHW+PzRqUJHjxZnlKShG5rwjyyMGQsRgMfGhNVc4dTB8HWsWrl54JrHv7Z4HPQD2QrqBOgE
Cgdal2zy1ByuAYbCDBujbgFtuXaB1i293+mObGZ8Q+uAqwZYWCDyIrQRS+jeoLmJq6PwQoefmOEK
au3T7QNt3tqFAOFAeQogrcSEAKJ9K8rH3sCCaXq6LWNT2zx0vVGuQtwujhUX1ZD27VI7kTWcNOsP
hjJIG/UYX7gthv9UwaXirv4RIxhxczI0pRtxlNImyc7qgEcIvI3JrxuNBH2/vI3NaJ2o3XifsrKV
mDuxa8tjQhNZMxhcMBGCXStB/cB/nCXY43IjC+MS+rQc6wmI3i/IOH0A8R2z7JNevY1WPJmj5JGJ
E/YfRAumSacKXYkD0QZkasZw7rr1oGVF6MBK/ayBlpwm8y41zGPtlU99UkrCgO2z6xik0HQAxmBa
8trWswLEUHQqMKALQKJxTs/gjTqjCAKYmnvslt7pdnaXty2w2twmboqvt7/71huBk+FYzdiGARjm
tXRamsXUwNtE+tQD3LXUi4Coqizc3fCfaAV6GIWBCqNSwU3dRRSyrk3ZVLRzI0SG/tx9A9bTnplx
DlweRvZs/HP7UFs5BhoLwKBDjMjXRoSHaWFBSpkT1QVuSDjPnwo3bBoAOB5bNTmCaDYc7C5c3c/K
NL+01O+8DMhassbKlvlGOgfGS9Dd8Lu9PnPbj9DWofKih3TYJ+px6gJXCUvZOM6WGMBZoSGPkgLm
Y4RYuMDwmJMuKNErzN4xbzpiVmY3prvWtk+pLrESW8YIqzBI6iHRxlzv9ZmckYLqlZl2VM4tQGBq
9CPL3rBOld7aex0cXZLXuWVgUUNw0JrChB/ahtfylkVJlYIYSEw9LPeoVmv4qOkDNS2X0XJtnoyj
l6J+jbE0kVfBBdaj5U042TINGGlyABHAGs2n6X1GbIkfFNeK3m2OdSFMePLWANLeHhFtBLpCwCuw
pbSPrdUAtU4BDVMIdMbJn6jZh0ZKmp02VztLz7FOMuifm6RRgWLQLHtmZHrAEkd7xnwo3c0lNc7I
iuqjsuRYlCcyjI0tS8GvBp1NgHrYIkVIhoat2gGtPKLN8gIK8BNuS+IHtkUgsAKjJwIFsRFUZLRe
XOTKESnt361Gvy/qItvp2novfAqCI/6C5kicvdLTop+HwcLdWywoE+3gjuPd7CZBqnUA5cn+bpfg
/VOjps2TFDTQkO4JGlwWFQGwlx2tFdMeLINj3C0eO5hgVvxRzvMU3TZ9W3qMtBXTp9BhDK8I5sAb
l96ePASnGWCGrAUTen3j9wBH9Or9bUlbHwvvBUD/OBhCOkGJKwWDq6zhYfDkkP3i4VnaNpUhhWye
B0G9AVRZpA6i52h7bEnYLQ+xanYo9Ab4h4Dpa5GFlbJNms0DXYjiTuzCSbkWIdpsow2JgeIpJCBx
9N3Klm1fbJk0BKMABLd0Gy0PIdTR+bhFCjqtyEta3VfsofczZ50ArJXIUiKZKOELMVZO6KryoL6x
D6yyXX8k2Eor51USB2+VAMAVhjF/9LAwiC1yXibYFyxsM0fyVT/n0x/FGUK7PJTznjgF8AaLnUee
UxlMxqZqoH6PfjviVkPMXhcNOHReDqFW25yr0Xzu3ObZzAD3affxv9B1RBMcCoBPCguqkdGELVOJ
Wo1qlo9Ghpag+pfb1e+GAtkxBxrgxK5ix3YoU7vzqtmJJjqcmNft8yR9bTP1HtQRP26fZssEXogS
o+2SuQVdXYgqzP5s2b+J8UUf6Z7PX0s5dLY+EicDwX847JmIpY04YUKRxnUi1uxSwBxXwDbelbKB
fJkUQdNXTcVOOgLPSNP9do3bOUT9um32t+9tSwoGO8Egi1wZNU7+5xcGAmfUWq2CxdPH6p6Qs54a
/jLTQMFs1l9LQlMKFg9JMs/6BEmpu7qKxvOhFmwMAZKur6CP2blDVfmuR2XJ/4Y+IIJEfRBVPGig
WG1KvNRYjC7zorknh3r1EIHgawaL0gRzMf6ujKSUREAbptbCIjq03UAJHGSD1zdZY5qPjnPjRZZd
/qakAjrTrMiYQTZSWoynIh7EiYDq5wpK0VedVTE2eFE3BnoJjF1oBiArV+q335t2d/uLbdhaC//i
qIVAKULscn2iSkNU4ZLRi7R8bX0111O/t8nn1rQOtwVtfSwU0kzkFbxdLvqPxMvomhmdF+Xa774+
e52ytyGsbPTAMb7clrV5KMB9cmHAmBJpkxGSt1jVWLwoHWMMudXaQyEDQN94UzxP+68IftyLN1Xk
GQEnxIR788wAjZJ9ChRkNa1DwjLJo9q6OSRDPH9BXRUh9rUofSYVZRSnmZwfU26cm5cOG8or32+S
NdS2VA9zKugva2gjfdhwL7vG9iZ0s6KJgGEyyOjuMT+7A4CX0VG6/Y226gdA9f9HlpCTLYXbpUun
4gbLoDqvPzDB6cXkRCZ/pwCZSwYxtPXB/hEHfPzrW2Tp0jQKoPMjB+gm/Z1O7+cvtvrr9qG274+j
52IIBf1q/VoI1hmU3l1ML2Lse09eNfOl8kLWj76XPulmEc4y4oJN3QC+2P8JFAzSZDHLTfXVw0RY
6rs2UMW0r8X63Kj3E+0lxm/rVdlg7OLmD47kHdLtQuWbSdUWtMk8dOKjnn2emmdGh+D2BW59JYTm
/NECmRMdhOsLXO156StAb0bATgu0OrKaOUzMP1L+9q2zOFhlQTQLnMwP7aUam1OD1kPRk2woQgyT
trHXqdVDrdeHf3EiLB0g1UC7DP2y6xOBu7GrVzOB3hmvWOTyGxKjtpL9i84LNxDoISD/RoNRcBqt
OTTMU7sk6pKwsILR8yvn8+2TiJBZPNSDDBDS8ZlKvmp0fZSqGkzsTqoJVpWtfI/b7U+uNvRBZ9Z5
AOTn+l4r8y+67nY71NLWgAE69lw3Tn0YK015yhdtCs01Ww9VZqg7Yyowm2Woy4OeAT5mwE727vYP
5tGtUBt+H+RAMQus5ZhivP69FEiN8+B4STSs6kPSpc+1cl8nn8ppOlhoTS3et9vyth4jHxz5P3mC
RUvyLG0m4CdHGLH3gDGNNnWfvqUyUpStrOXyXGJsqiq4L81Kkiiz9F9eooFhKK/CDpUTjLYAHV9D
6pLs877wO1NWF9h6OBhA4809VF8/PBx3LYulwO5WRNgb8NV8ZfjhtrJax5YVALgzxCCnQFVFUDQH
6M4GGfIkqhYHsNgKKw5aYXwbqAlAUcWWgYttfDesPfFtFhCagP6D/5wLw6Yx3UuGDEbHsmKd/KHj
xF+pDeKyWsZJvOEgkI3xGQ2oI/bLBS/ktSumgttSiQqQHpoN4CerJdCm+2Xiy8iBWSTB2si8+sY3
Q80T6IcezwPh2q/Pl9RuuZStw9/BgukwP1NSX6aUWzKwLc+5yVC2xvGuZdBOmXNlMZUoZ/phwnJJ
Uut7r9jdfmEfpfBRQRSNOWs56KGE60s1igX3Foqh432lmekbIBnVzb9eYLiW8sGWJpqHSZ4ksmsW
JGYTZjJ+so8KziWg7WthVR1kM4LGJSofS2R1EpWANjS+JiwLleGhmp7/zXX9I4Yr/oVij0ytEoM0
eEe10t0Rz1zPWlIfm9qTQQt/fELXBxJMLZl7k4wg4IscoPX0YRZaB+8w/+VOJhwQOk1ow6JeYzgY
1haurSI9ApBJ9/iKVpW4garuHUxU5YBuLAxJtLMRn/J9a8jS+KgTikPXl9cZ81BpbQstGPbV+KQu
U2CZ9wurAqXc28VzqX9OmbIvvUYyHbLhZ7lkmyPIW3zCU/hsyFzavrVwmU3/Q8tfOsOvHbAvVPvW
PuhGvGb7nmLCjrhPyXPd7VVlB/YMb35Ss+Krmbifu0q2rfbRbOEX4TJUA/ORWMQTLAgYgSyDoMaP
pa7vNYDYiR1MzRnOZ37RxyxIw9t6y/+6a8eNwRgUELA9hn0RvPTrq0dxsRsQYSeAPIJR7CYlC/Om
NSWx5oYx4WE6Z/NAMg/qymspTFFTgPX3uOYF5qrYIST0qWyrcOPmsIYC34LYzkJcJtxc45CCKQoM
/krnvdcH5fSKRWYeCLZLuCw/K+fX7bvbiA7A7oD6NoZ1gdaPsd3rY4FFyRzqoVMip+nnbkcVDTgF
ClZlgJ+yDvMPe+py3ce+R/VZQWNqDCjGdwdsiw/e3w8ycAX2HLhw0JtjAvv6p1j9RBW3tpRIqyw0
5yl9m81JtnAoQklzqwAEEjgEpMbom37I7JZp9pbGwIHd0tf16mQ6YExCJGQsbuAN+7IGFNyDaxRP
WFnYjwr2tf5+eBA/gU/yYqwLqPtiamTVjp2isatETD/n3Rcwrrl9AP6O2592S2EvpQjX2XZLYSWe
o0RK+7V3nw2wq7arRMbHmBkn4ZUgBCjoWImPYlSGTuvSIo1ROiHl4eCwl7wJl0/N3688ojjDIVs4
+AOK8IKaroArYKtWpXGeHjA8HBbtg7fmwVh8+/tLu5Qj+Aynt8d+sMs0znIMvi30TPnuXivxFhv+
7+o0gskmK+1Ty8a15fmK5si5mY6JZft1Biga2SfaVHhH9/C4TQw926qgB3Sm7ai5fRqvzbfS2AF4
M9fco6Foz5Z5ytoyzLtnq6T+HPU6PY0zlc3fifDm70/u8hcIH88G4WOb9kMavxLbxySC4dssrKLx
jjh+VgQtQeko6JLgPqioxDtu3TS8Mq8PAFj9A2oA1UtOUDelMefbW3Z5/x+Kw3mRvISt1wb8e6Q6
KIsi9RUS9xXYDwBkMNK47J7adueOh4xJdHMjDARo9z8iBD/HFEtvktVMY15EVIzOt41Hp8wO0rXf
LS8EBBlMHTt8XEmMZTwATjsZ6bJ4eF7IuSe/5+5uaGlA0rexe0pUIhsO4oG44MFhRf4rUMxz6hV0
0J06ZHFt2/60/qZKDg5BHDDhYAj3jZb5OqDYy7z3bz/3LfvF93NtlOJRQH+P6i5CXt53BbM8BBdd
uy9cC2HSF4Y28mKip/fgjjJ4sq1PeClP0JJmqOA3nT6LvRGIK0u0FonPkWplixwb+3YAOFIR/HKv
jv8jJCUUUBNzX7Ms1oujtXxp+7vM/sncxu+ce4ycIRRu0gcdpJR1rK3f5/pTr+xpNR0I/Rfv4vKH
CCd2SKZigUXP4m66K9Pvvf6azRL12Xp6nOrdRq0JDlVkFy29fF4z3cjiFnoyJHqgAohymGTdqi1d
QU/MBVwG9kewLnwdnsyjbuSenRJwcIVa831u6atWHfN4cIa3wv18WzG3FOVSmPDW3czsCja4GcJ3
oEzO5l2hPWedr/fD7v8nSPQOlYbJo97JYkKKsF1+a2UdmL2GwokukSTeHzbQ4L/5lgEKPuCeEl3r
gNdsJDmLaL3zcnXfa2FLgd5khNm68xKJi/2QkIniBB87agAMJUvBwCxhIr4L9DrUsh+r8zO1Y93W
Qnf5tZC9RSSTMKLDwcyQoQIzBss5qFqCLOBaS/TWIpaVGGq0dnRfKiCsNF0Wd7NSBQAqOg1E/XP7
A24JRLaFGhHv1mK16lpgpXXdZBeVhslZUK7V9rFUX50B3s4iwURktH9b0pBsociGfhVWOoSPqLPG
ocxotWguSB1YvfMjqdV90rlfx2mJSGrKkgLRF4GvDdkAFhiRD2DURhwYcKu26VusQESrWgTOZN3X
xvqqKs0Zde0gLcdngya7gbqSWgj/TJceSRArDg8sBJjYSwGxCCz+eAhSPLV/vf3hZCIEE50D8wJp
Zob6b6Gfq3LYo+EpeXKiZeTjDxhER4EdzwhYAMLX6to0a0eHpLGXVvvV8Q5wF0fSfbl9kI+f6FoK
15kLJ2raHpmSErG5Opdg3myC2vCCSvtUlgVogNGp8x7QiPx0W6jsaNzaXAgFbGOiTwOEGiN2WlNM
gjY7j2qS18wv6FoNcDTMgAIEETOTaGVcS1kKc21nC1LMuveNjgZOzwJsk5a5bCxLJknQhsRbaqVY
6jQGySmqC7O6Az9LIWurb94aKIZsjo2E4rVwHmbV49y3kGKBRqn2gOtCQ6k//lBTgNqhUMmne/Bs
UfkXpFClVV1zRizMZgdj9ani9w6Wj8vnfl8X2fvOc4HtuRCYEdFtrfj4piAZSoywFdUwwPNdf6+6
rEFiMnr4XpleIbjJAfuam87+tpSNW0SVAlEjYg2gT4jVa7s20z6BN4s9vT4BQ8EftPRU2E+3pWxo
xJUU/ucXGp4qmV4AgyyLNdfdZfVLa5+zod0rVLLK/yFB5J8L+TsSRJSeUHbix70QNBttbpgVAhsj
eStGUL1kbmjVUTv/od1j1X8fVc1frBObsZYBtszqb4FR3uWjIIwpFlwq1tyu5WOYHoOwaU3gJbUw
A/VpPb8snzChL4u+t74b3wDgnhmYVpbwxvS0cnsvQyaRJ+uhnkBtMClHx3z++++GRUTOlorZH+Se
18eZMTvoltlMYs0iQHZxAj156lXMP8s4DLYUBF0BJC9AE8Bes2ACB7vunNFdSGy5B5AQnmAzMhWU
4XMiKX1uvSrgiaKKDrgz9MDFE6U0LWrwJcSJkX0HPW/ha2pahLev7UPAhhK9iuE5qCJuD1oofB2A
FIAtvG6LuBpfqiUaHWDta8OpNPdu0ewx/hGsNPeRwsiWgt47WtdWns9h4982CDD5i77+Yvq4qG5q
GHmsOItvgUpxdQ+qjaX0p1lZj9QhB6cNRnJnOv1eHWjYlV+7XMZf8vGSMUDIeSIwtINBLhEtqiNJ
0iokKeImqmMZcM2HEgwuF4vvqE6gF/+ultdHrE3WKrmTlnFaYZfh5IEcO4nncbwnU3H01F2B+Tvy
6BTtwc0OYL958rJj0+oRLI5EmT4+Qmx8ohuMrBsf2Xzn6r2wNp1JAK4zLVW8lD+N9hfmJCmTWLQt
EdAkjPlhytRC//T6sEQHQ4GHGfS4+0rHJ+3hr6fTcJvA//lHgGAxs6y0GuATV3FiWb5C71pfWxBw
P+Qo1N9+FZtHAbIuNuLgSME6e32UJU+GamS0itk4n1hytJv6sTSV020pHy2Jy68K4TzmTjDcLLjN
bh26fjS1Ks4W+2yiv6GXP8Aq8lwtv24L2ggNIAlvjFcmkESLBReHtGq6JDo+TdkHBMik49ehBtBK
cW7GPtBAgGSbCCIT2VTc1gO4Eixk72tqu4uSQ7Ddxhmj/tS8EPPczuahrNqgmJSwxf8UARjuDTie
cfmD0NVGudCLb1+BmAZz3QF0GprfgCbgaMbXXxSgVBjiXu0qptPop3nqp+xzw042TI/pcBBqiQZt
ynuP/zGcjJFe4eBA1nYdFEXw3rTlxWwH4JiXbd2h1DrbJ2ZoebBqdbnPG3M63j4pN5uCWUX+AYOO
9hJCDHGcvGwmZQaSDmADzfFsl8gEnNBVQ+KaX2ZllgjbMuLAAvPgCHnJC2hT1/dKS6sDofpa46VU
CFYwdvJk5i0JxzYJc4W1QTWQYW9V5hBiE045NK5T3oM5pztpTZUd02EpQneuS8myz9b1ozmLdwWL
ASgmwVQwLD7WC21h0r363kysl8ouT0aZnJY2eaT1U5djfPH2vW/qOnBrMVrEG1zoSF9fhQVe8Xkk
dh072uP8NWOHyYB5n+kBjV+aHiaa+c30bDtnXet9PiRTvJbnVoZIuOHQ0MbD8hFH8MNMlaDoDcVc
TprUDdjtsdC2GtTdaSC3kriTLdMFXnfwb6AJDJ8iRA2DZlY6cqcmdg9oB72WTqhKvuCWCb6UIDwg
w1o6fVUhIUMIQvRf2RqZEhHvyik8FRSOsPeDRQ9Mi1tciy6cYs8GnaG8U8er6vnozpjK12Sns5/m
wQVnSd2GZnLUM9Vn9a6zz2X5Bow0dpcA3rb6szRf60fAM6zzjg0HhozL0vejii7LbbXauAdcsYYH
hhIXBq2EexiUEaC9GrZz7Xw5LAOnAQDmaNbJ6qwfdpVhIdGNxj4r0NlcTnx5fRlrZY1abU41Unuz
8p3WBe66GmAifDdaZ/VHS15bdMdbKyiSUJEOL2wo1JV0/ucXn8Kr15XVGeriKvCq3MeVPSrauSBv
/+IyebbjoSaKBplQtQPDYLFgwBFmIVGQ6BT+AC6CPJNlPCI9pft+lzwPR4bAF5OF56HWoHNXMpiC
dD32Ldjb0qcJtf/e81eMW7H8oWsP+cqQwTaB58Y12WMGETBoAcgkfeKe8xdCntJ5P8yB1o4+OBoO
tXuvJd1ZYZJW3Ya9QGaE6jDgbhAhitiiZGDAntKdOi4bwEBZLnYix7aQDQVtfV7MggGQyON8PeKQ
QevN6zzZZh1T9pbO6oEAsblZ/cz9c/sDfyyKoSfOYT6x5QQsNHEvWtXKwi2Gsomp88nDwCvp/7hJ
ESwYRPN+sDJiiS15nxvu9kqiYPXzeSjzDK2P2AWeHK1DCt7ktvij0yqcFCIRtvlIAeuE6W4MXmMQ
UlBgLQNFwWqyJl6WIG/Axty+Ns6z1/dh1w1BSuzXYjx1k4mahRlRIqmNbCWLiCg4KBL8C4bnRRtR
YuIOZRjEck3r12z2VZI9JO60p47yzNrle92kvjlOn6u5B7F7v0rczpay4lWhCg44M4Q4gsHOFpJM
GcYk41pNlH0/0PrL0iuqpJSwIYUj0mJIG/kSnKnwej07K/OSFm08097ZMXedT1XeaZLQaUNVURVB
8ITMni+xCXfZKzb1nMls49H8WqaP4FY+JKp21Ii291oncBgmIaa/HJqEXcKYHKYaMWAKlycizXW0
sTswJ9G4KgY3sLXGCKbJlMGObjwJCIB2ACkHxbp3BqQLW16uWZ0qSk9jAKR8VssdSaejk7KA2L+l
kwYb7vFKluA3WjN3aYPqQGwtaD+u5l3WL2fLYxLN//ixoPRgo+YTRCgUiEONVl2ppKd1F6vmfhxn
42jq1Nx3c37O8/ZRJ933YVD1veNmstXNj5EsJAP0lodamOsXR3BKPIQF9GRdvFTnJkeK5D2iEqTk
RWh4sZrINn4+3icXhwkEvnCL2jt/Gxffrpt0TJ45dhdXdthPd0rziKEZiRXbuEz8YgyvoSCBbpa4
dt1BtuaV9RBrjN5hAO7J7b8X5A4Aknu0+L43ZGdIw5uPb9rjGo96HabyEewJloN1TAcVQj7gylpr
v7BcD5QRA5q33c/G7WEL3+DLh6iyoFRxfXuT3dWlVtpj3Dk/FSuqrcav8q+3ZWzdHlZvQADC8Zfh
s69leKygxGmtMc4NLVSJgkC1yM5TXwZnMKT8KdoUw0YyyqGNajXm0j2To7mggID/XksF35DdF8Uw
xFZlPDWDh2lF4+RNqY/mD82s+5UQvyjyr2ORhXZCwil/zMteYpg36hj8V3ASVN7qRXZz/SsqkETn
ydgMMZgRQnvewVH6Y7nrl2+m8agpqt80U0CxE3D7ykXONsRz13L5N7l4FUrhUsZmOsTjH+aGrukX
StwCtGcNrcfsFUw32W5Gd8rwvTpwZGnKhte9ki4yFFXpasHpQrpK1Ldu+sXYIU1Nf9b6Haz40h8B
pgUMnNCE07198I+WnPeRNKAhYsiQE+pen3tGedPJpw6S61+WddLZqWjR0Rz9te93t0W9VyCvk7Fr
Wfq1LICBFgUyAGgYx2Q6tMnTYL7WDDAGIMEAMvRCFb/98c1gT3WfoqJxX3k/0YTs2G6WqJns1EIK
bS7o6/fpNMR6Np0sD2gQoJG33irdvV9MIhG2kSvwc6MUDrOE+xSTUJAwOAA5rIa4tUv9l2sw9Yx6
kbeA41ft/ozryLqALMmw7gqAO4y+m+SqBjq8rm725sTG3ZrkVftMB7So0soyf/R13pY+mUvnU1PV
egtghoJZu9XWSWTmnd6HgKgvlIOmlm11yBprVE9zb+fGnavU2RMxWC1DjBe5fN8fEEoxqAWCSQVF
GfX64/ajV8y6teDj+uquOczH/Mk4OsfkrO7A4QgaCJ+NB/vuU/PDTsEkHDqS2vSm/br8AYImk86Y
O6teh3j42uZ7008jfVcVd/P8c1WPOR1959TRsNAkAevHvAcf19AxloLdBCwLiErdsrwYM5x7JGMZ
tHaS+KNeV8fZSaYvTpWkseQV8Yv88IouBIq6W9RN5wFmKM5nCqYfetQxh+Pop8JpwgFVx2p+rcw1
AJ34bcEb/hUtDiwd4J+osIrgTXinoN7S9CEmlW4ERVow35rWdH9byoZ/RYEChgi1PYTMon9VrKEb
VKccY1rdDeRbov/WDUmkt1HGQ4JxIUPwMU6SOmoKLqPYtr6qU0zL89Tt2K6h9wyQBf0dBmH6F9sf
7/T+oaNvKQawbx/yf0j7suW4dWTbL2IE5+GVZE1iSZZkW/L2C8ODzAEcQQIcvv4uaN9zW4XiLYT7
nIc+HeEOZQFIJhKZK9fajPcff4F02zTmtGZsIgxZ+l2esXs6WDGhbznBTPRuTHxrTOjEvoxExdWw
dYio/8Bdxcw8eJIuv9IuH8xAoz171lZf/9yWSF8wGZB+vb2+TSsoKaASjyYR6qWXVsBRk/WdSdmz
47T6qTJpf3IwSayAJ248lVHVQwILAgggMtFeuTSTUl6mHbHYM2b39vYP/+BGbQSJ9hcrGh8aW+H/
pviw5A/vozlp73KLj6wrTPY8FRi5dYqZgDV2Zt/tyc3jtSvZuaPa+gmjhBjZt4wmsdwUdSDDZxEI
e4rdumZjjJqG/oDx7RId7No/VXPD93q+TvtBwxyubab9S0+C6qHVV9CrZ4VqhOg6wQLQX+DV0T0A
MuCKi3/B08ceCp8/11qX/7b6Ko+aiRqP7ZQZ53XoUsxhWxWYDaDVAAKebh3vDLDJ/rrtIVefOX4F
nlnvo9Jg2pNfW8zy+LCU1QT4uHUqwEtC8+w0jiq2pCtHFGbghqjRQVQP/+/SQ7R8AVDLZBO+dKf6
lvmjO4PXZcKsw+3lXF0C73ZQXgbfsyhOSTHZ0hqSTQudnnt0oePKqv80HIyAdrVApapo49vWNjcP
pHb/Y02s+kOuapa+02RImJ7doEmjwK203VqB5Z2iUPK34fh9YWgziSljjMxKG9iQns5pP0zPaDmE
vZneVTWPvWJVXN7b5/QfM9Il2gP0U1rgzXrOfecLRtvTO5MHuSLub24bCABAJGyKdF+KSoXOpq7I
ObatpIcGEpZuT+8m39jdPp1NX/iPGRmkxQKb+Bxjpc+j+TbyuwlCwrz83Juzwo5iObKwoUfWztEc
HI2PSWUP3YxyYKE7moqwJ6LaRdRDHQnfEMqRQPdg+FAKsl1AzIKk8/Ssl33+T+ulYDTNacrDSXf5
zgZGPE4Lc4khLaaqImysEHRZ6O6BigLwJflFX3VQMfDqan5m2hD5FR6CLt0ZmJq+fWBbKwSBKiIF
1C3ArCZ+xofPKTcK7JrRzihm7Tr72RygUF3NRkRzLI35gInXqsmdDR8R1PmY5ARcA0mztKlmN4BD
0FxnoEasOuwpg9ynXr4VeYvZjHlcjrdXqDIn3Vw+tSxeutP8PE3TPvDWIRzBHxB2aT3HTuor7uWN
jxkD7nAYVEcws3sFnxpN2li5Pj83VX20dX5Ac+tv4aNwyo8mpE/ZZuYEvjhzfnarV3uY4kG7J/aP
NFXJ42x64H+W8n6ZfnCNhjKgsk1rfibVK0RJdgbpoUOyKAKTtGEotZiYk0FGhpISYPxyAzDHq5B4
dm8mTeeRve6kYMXIxzW+7QTbVtAwAQu06JcLJ/mwFp0MKfMINRM0ReeDWbh/3KaoFRehXEf5dy2o
jAkLYKeRPXsm5cpGnE/SQm+qC+lYro+NTpdHe+iGXd4aZJ/Wzi7rfAr/G8hZa6spLOdy3eUz2Jtz
ML3fdfrqhpBsnqPbWyBn/v/31wmVFCHSAXzn5R74xYzpAXMykzxfMbFjhmYeHIgbnCajiesqSR3w
RBcsGeiT7h+a3guz9YXWB99E3clTfCfiI/8QWd9/DLBagvsGEuYo9l3+GE3Ty1pD5x36EBEbfgR1
GdL2kC5L6BKFqa2zd4EZQEUNk8BXVbUc9aWhNTUjGTSHHQl8LarI3Cn8+F3bS14R5uSBM4SPofUh
RdKqoV3NWQYXqyvz2K6mfZzSnB+dGdtb+I3+vNpjGbd+9tqmOGcnn/TDZLGTnZIvoLFjJ+Yj6aQL
xJuMse/3ELiDAMTErcjGXw5LmmLgvqFa7I+ViRov2G6H1Kh2vt9qcWCt7pE7kDxomt6Ix0l7cSxS
n3JupNhW/dvAZnsPIG6+u+1W0gXyfpDAeBmYjAAs9YqktfdawqfVNpMe3DNH5utpYncd+WXnwz9T
zf0jNET9eK6o9ee/MIyXOMQcgXG4kunLSWC1YxaYyaq5e5p2D03e7LuBfvL05Whly11bqTjrtzwJ
9HGgUwXQFyIGUqarFYzOuV1ZSY4yLrS87uZhUXWX5Ofx+4Zi5gyDKYBxoYcgp4MgjkOh34KscXNY
hn1/yF+Gf4I1LNJw+u3+JCphQLl2dGVQWhU6OwYzUxgsrTnM6p3xUyNh9cP9TIrQ+pE9ZlbM0lBF
CLltFrUUA4rxWK6cXdsd8QwK/eFkSh95HlefyL175vZeZ6HxAOqOF/ZIR8U1IOO5/l0r8B+IOh6o
fmWK36Gx51nHFF4yMBZl631ZxO20c/RXv0SJuwzbILTal1LXwqr8o0TNbYZgcGlC5xxwcSDKpDrh
3KaQ5J5SM9E0HxRUpY05fVCjrpHtZ/WpbkEMznV33a2+Mfyimdbv+8xr79rMBng+6D83mpGFrjEC
ZFE09DzQ+fPtj0q68//dH8xDgeQE5TzEscuwXAQaWjIaaqVG56/PbT2wnWmNzqG1JlUdaCtwiNGr
f02h4HVpCkiVBnDazEpWa+cWOSCap8BE/bBqT0gKzqbq4ShXTKS1gf7x0uBEFpeaBGtjdne39Px+
qfX9pPUPIEval7SNOjMxrGqvuUsEMGdEmx+3N3dzxWhSifc45ApldW8Uxznar4WV2AMA52M/fOt0
PTa99XvnEjxh1uzQFESR4G/5HNp12Gh0eNGIl0ENrp7OWlb6elJYd2T2D6mTRfZiPgTr7/E1g76H
FVvzfeZ1CdAz8Yof0nvTYUHvS/35bbgXvndcwshBIGUts8qkWZA2+VoZiVfX+8L5kg5a0oPIpdhV
/GEBvMzs9Du9+5S5RwpQbZM+Zv53Pc0UV8dG8oGsEz1anAHI0q4ePV42VJY9GUnaPuCkEX7S3bKm
wDG9kaBQxRzpASL8DtZ8zEWhvR2AsPPS7yAQ109dahqJn9HQMeZ93SwHvyOvk+uE6DlZaRcXUOGr
TBbOTuJ5WdzU2dNMh8eiGXfaoioMbV0xogYAcQUkw2hXSC8wvrh53WqekVC9f1nNr7mNgfGq/hxw
sOUvoHudUfAIsvk0Wq9mo0Kfb+2+qH4hDKJeBE+43A9GXJcFM/Ixrmn7erkzBrJrpirEvLqhwkWL
NFJKylAr+h9bKMhe2rJom/vgoTESY7hbXsYmnOwweHXP7nhXKJvIG+mBoCjClBj+Q+D4L42VOHq/
6oiZ2BbkUPgSBSCXzX8/lfRLiy7f5Gb37rhEC4BoFAMK6dMChZTbIWbrJ4CkUIwX6oCmyPDYwGUl
sVmADwz1vlhrXJTIvErVp5Crwe8ujW4XyooojiFNkWK3ac8FhlsKPNp4ejAyYLCdLxYdIpe2O8/K
71pwO/A05iM56X0TpnPSs3Xfdd2ffDEOASJQNRVgfvjdQhBsXuuT0eVAEOsniPkqPr/roCuSKA+s
lIBF4BkgRf3K7qAaSQYzGSmb8Ora9dnXYtwN1klP4yLz3m4fwIY55KIgckJdF1NU8jy/5ZaaQWc8
srqMB9G0gM+IOkfqtFHBIVM60gUX+KRqQG4kU4imIDVGmdfBqcuZqRHkDUKdYYINIdg17s86BTQ9
iAOnvGeAyXsv5fqr6n/b2c4QRRcyqhCQ/59fIPQfMRsDpVtpn0GIEmiTtpjJXEwlBh7aU9mlZ6ZD
BNn/WRt/cq38nE3OydOGN9TMcM83EZ/54fb2X3/vYh98PEgAogM1ixRb5rxqMsFYk7hfa8fb5TYU
oOs9AxyGBc6xJ0+AMty2uBFML01KIaahbVbzGg8gR2MsLojV7711tZ7NsZx2/gLVMbu0m9+DjSFI
WllVNNaFH2qsU2mlC0OXse7yh0j3TFv6boGgbiaBVmr7ucr7xyVYq71Nuf50e9EbAQC2wIoBpCI+
f5z4ZahztXLgLdDcCc3tfWkDUe3axQtkBBvuRNrwqQA9uRW287zr0hYk7A+VFq4voxu56ad63vvz
L6AsFgMgT5RtSQj5FtWxXN+6l79Q2o0sywm6qaaZZG36286LEEpCYGrcLXOYpvNdV33GXNu+0F9T
/1TXZ6R/mfFQ4J3FVDVxueuEaHn5U6TrdqWgYFyxmQkD7vEzBGoNPeLWaeLHqo/qLqalokIos/f9
axGAegy9IcUBY97l8YB/KQDprG8mujVM4TR9cqdwnc6088PSMU6m/7svu6MBpAJ6oM24p8aXBSQt
Yw4NyH6/ZAkjkZ8pftW7KqfsoPg5KP6KKgyoNC5/VW92fat1eD5D3qn6Yi7FsGsyPsf6st7T1NI+
rU5ZCBJe77nkA6b9g0bfZaPxZKQeWNVs9x+PjVMcpK4f9W1exUXg82MeDD/wP0oCPJsfIUHxzRg9
cjd6VfPUErN+YGh2xzMwbZG91suJs8H4L4KOEKsSqSRw2XKhVFz5Lufaewlk4iHqg8tTawTQrLJb
LWp999EKMpBStroRhGCb8P/+ikNeKSbvhVTpVSvY9uvRtMAVlbjcjnuK/qsb+l0BJdxQW9wQ0hiq
roGMZhIOBjgPYNI4S/TT3+PDh3qq62leCrJlK6ldBp1frtPPM/fbmBVV/gtUdMvZsvlShsVAmiP6
4ODjWq1zRgwKxEaxAM6dBT+mbjQA6u6rt6CF0mRT9flZ61MVX8VGJMDVj6qN0MjD1Jh0M5E5q8re
4FYCrsVDb5s8zHtmxgz6DJFZpKrO/HUKhtYyvBt60KAMQJZ96eXNzI2SjdxOtPGbaRdhqyI/2rjj
EDBAzwgUN2bvAimcgH6F2lk12UkK+oiy7eMebRrLfYL4oOAuOVYkHF5vx3vxJ6UvF9S9YF33MO2B
SV9pTW3dcq8bSztZ0cI/1pZe3leMgt0w941IZ2W565jb7W8b3YqbuMrR6kAqBYiRTAvjIoiNdlU4
CV3bbyA3PPVW/iUtguPK2KeeJ1kGUe+1uLPTURGqNrI4vFMBo8UbEQUPuUw0B03QO9y3k4CawWkE
YfgO8u9g1IZU774gwLaHmH54o01GFbFExEBpp8W1KvRQkJfiqXzpPannMh/8ik5S8SAkbQ1ffaGL
4vrecFExwgPGKSTEmE6XsiQgmVCIQh8jIRScaBl4acJA61WjXVubCHQlWi5CcwM0O5dLmWsNgO7F
cRJ95MlkW5GX/5jTU57lu25JUapVSimJzZE3D29K1NXwtgSCWFoXh3o2GzvfSeYszp5FkwVxRw+h
OT8uaGRG9PufWlU+3fg0kAFhDNO3MGSEQHO5StwKA+va2k2C4mtT73VyKMBnsWR11JBZ0WPYsoXS
JUi0MbkRWLLstTn3GUMTyU08Zh4KFy253sCAlXawmjoM8m9///2953fQiEIxGloSl0tjxtBro214
yajdg7bZGXdNcWhbKLWa5Ikz/xzYcd2qtB+v3QY8qthRTMCIaar3Eu6Hq4X2fpE7S+oldTrtssbg
EXfwXghciBjOU+xadRkFdFbJbF5/E+983vgq4DoY4pI+PFB4rC3eq35iUrLsO6M8UlKqBGk3OoSX
VqRa+6KBLaW1Gz9hff7Nyki4GmAo0co49du9NaQxJFUfp1cLIPcgT4ZUC3n+m5fFrlMRuV77En4J
YjoyB93ANIQ4hg/b7Gl9qeks85Ou13d1cY+Sd7ew0AxytCEVVYnrG/jSltTsS4Oh5y7uiqTJy0eo
Z+EZ7u6s6lNXraqgs3FpCFsoryIhwqinK62rmie7dyj1E0NsqcaLHwVUC8He15GYZZREQJCad1nt
At8AwMe925Pp9faHs+VK74QHsI9Oq1wdmUm7pHwa/ETLwReoj+MUWp1tH25b2VwpMBQAtMFdATiU
fGmYMltfG+YnWfl57rowr52wsj7VoFqd9fpQpj0inx+Xxa/bhrdOE0UfFNNQb4CUl/CsD55jenxm
XYYdbvu6P63TPD85mX7v5bN+b7mTfvp7c6Bu8XEbgmsMF8qlOaJBfpGT1X+/ETXt00S/FzkeL4aq
iLJ1bB8NSREgmK126fvFTzi4G/BkxuhVeHspKgvSiUEkcWFTDQu6nZjBy5IrXGIrdAo1MtQfcRNd
UaTPwNLb2qj7CRhmwvQ3f2KfrPUAeidHVVW7zkHFXDz4jjBKhatd7qU0NXHqmWl+ErT/pE2ITJpl
cbXsomYOJ+fvZnjx2EAShnFM5J+2jkazFD4Kn2LTKtdPaoLhdLtNaQSBU0cRpK4zL4gloXkPYgl0
dzHidOlnfHTZTOngJY32tZ31aPHbqFoUS1EZkZy5I1Cq1IvRS0ozDweuh51x/782IjuyxRo/BUVf
0lRZZHYPGFGLQTx725c3VoJUCy9AQayOeUspuwsMPN3NJdeTpciOoFJMip5EvU3j22Y2XBqvKIQa
FHB1cKSKT+pDsKHmNDkF5vETtyjiIGs/ddmZ2CBLsl/XCpTPw6xAY25ENws5K9glcCeKSu6lwaVZ
6xURW0867+A6X7yotWgYqCo0W7sHHRRMNyJrBB5f/IoPy2r0bGZLveoJcmd+9IsqJlrj7fNZ1evZ
MgTYiy8eM6DMuLrmM03XRxP7B7T7d+r2UZMHj5xOisizaQYtVaBfEHiv6q5oeLqgkYYZC2OquXef
l5+Z8/XvXQH3zns9C74gZ/d5R/TODgY9qfsxXOi+4XzHuzfevEIdTtWdFpfY5VMCoutCmhekFELZ
TCz44wHhUeSjD6on2cOY3o99G/eui2LdHVM8NTfuBEzPoDsowg7qKZInQOxw1Utv1BPN/Wmnf8AT
fXvXVH9fuq0HwyR2PuHvr8uD3/747/4+8ixREELa/p6lfNgoazbKyu055En9fkDQBOsECejx9iK2
3Av1LUjjgasc/Q0pNvdOndOuNPSEtG+V1UfgGIMymyKv2TzyD0ak2Jw6hgY4j4mV8ALUwfwT/Dhz
8h+W/h3zAYpUYCvMfFyRFKPNIcsIH3U9GflwsMwfzcxC4pLYUcm7bgVQhGhoIok5fJAIXzqytQAr
ynF0Cbjq2zAdXub1GfOzlruvVbWLTVdDlMGtgOIuKBwuTaVjhofrECBWC1amFUzyKjDD1q45QERD
y0RM6sqwb9uZjBVPfD3BROEPc7SfdYgpWGVYZWR/2+M2LSFC4+4BOAkx4HItueasXo7GZ+Ja+9oO
nR7PUfAbqSZQt05HRGe048HBj8bUpRmf8CmvkfkkDgtC9jAaOw01YoN70BXK0axW5NJb3xG64cB+
4m0N6l4pqnUFyVsLJYTES6GFh041/je7ViV3sYG0eQf04rZBagh8gXRp1yVgRI5XiA5/f99kc1IQ
ZwnLxt+Pzp0bsHAsstDAiNTYZudZr+JUJX2+ta/gogU5DcjBkTNKASM1s6CgBjGSZRxDm720/mNA
YGo5UDduq6fbzqKyJjnL6nYuRodqIEzrPKR2txsyfYJ4aehn+1Vbdv1otYpsdStYoSQDKQVRmQGU
7dJx9IZU1IBAUdKlBxvUcv7ED2bwVtIq4vb88+/XBzQ7HtTwB2CIpA9b70vCMdihJ+BAAVw5SBhq
MH62xGUfAoMZOkWlCI+by4PMI0gKMfqAd+bl8twys4y5haOaAAabYITgDRQ+6iOqzkgyVaiJrc8C
kF1ESFzEyGal8/PdckWrcDCSDnoQ7p2Z3julgoxro02MdOKDDelLr9eiDRyCPhVkC0LgvfD52dHo
f5kMI15siCE1R/TDePFrVHFebO2lyP2QzzgYK5VvaNyozBww5SbKeCvIA9rs1+RqEcRKkG4qwubW
ToKJApqmSNnFw/Dy3IycW2zJYMsFgXpKnJem76JxqBXev23GQXEQZMmC+vDSDK4g8KEYDE2/9sli
mNYj4VSpOEW3rgA4AzqVQDWjICj29UNmgzpkr6EPYyRT1keQf8y0JaT+4zor3oQb16aNc4FqKorx
Fl66l3Yatxs0W7wF5oqs4Yx23dFsB5VQwsZqRJgQxSJUjGy5arPaxjK3zawnPqvnXWbZw85ajZBn
c5z5naaIiBsHhLcNiosgwxKilpK3t1PrWPmEXMouP5fe/To8K1Witk0IqgwEQbQZpI82xYOJpQw3
NAhJAsheu/fNMnCI/gyK81EZktYy+wPpeiw2cbs/4Ovt8qfFUSTpmybQiREsqWKgV7owMQ9lmIVY
y7I2ob/c4f4KG5Vm06afgd1KsKTiA5H9rNYKrcin3EgsI4XQ4xLYJ3RNX29fFZtuhmc6OgYIA6CZ
unTmCfMtDjE6I6nsaYy71CGRZjvpcVzz4XcRAFp7295WXBXZJiirQSJ0PX+wDsHktKwxEn3t2Qk6
d2tsO30ZodSjo1ak5TuvqB1ot/ZwdF5irMIwO3CXTSoE1NbKRb1ZR2UMkjGyy49BgZxHK5FytGWY
mfdDkL7wJnY19qxYskhepLcpng4+YB14dPlgOL/cYxPDhwvoP41k3VNMLd+N1jGvwgP5gpRxVHjm
xuUBLnqBKBPVPsT0S1uYXgu4N8EWkF+h0x3TBQkG1H29rtvb9tfbK9vIowSiAOhFUO1j8FJaWIcx
4lkfcJZtndRNovmA5LrfV9bFvvXCfEWM2raG5haiuwlsoPj3D/HdQMu6zymWRnED1zuQPw6R/bun
saEi0dtyDVxS/8+SFOHHsUTwr2GJQ6zY+9nV3ydnitxGcVZbUeSDGTnpraagACctkqbBfwVXU6Tn
PyDzffuIxE+Vfe+jDSnqZjO4ZyGpCH8I/UPbHZi3exjXiP2eKsVqtjwPKSfI+EDWiY9KOp418HtO
2hmphNWZsT+szc72CnpCisqipu6yT5DYUt2SV8sDRhLZJrCzwNKgjSy5+wBOUK8EBiIx1zU00+w0
ZfzbyPZzEJy43YXF+nsi+cvtPb06N5SZRFhGjgHIHED6l46o08LmlJtaotXtJ60/lXr9HDiDKgO9
ChvCDLCwAjkiHpzykwF0OFpgp1pS1X1sBF/c39DV6TEnhdG7bM+K/jQ3imLqxspwFaCRi4EljNXI
7/WGrBhqsPX8TABBEjJ5fA2DSeGSKiPSlbMg+POemPm50E95sYOGgOV/++sTuliHtHUpBH+t2oGJ
3B2gH/dnwhesEl64up7FQ/nDXkmup/UBHnXTkp/du2ZP//rOwF8HqARfE0rOYlrv0sd4UeHPeziJ
qXlATT90XgPvn2reZ/Pd2P7JoADu8793a1G3F5pOaDSjAHVpsnftDtJ0aw69YqCfAwrGYS+auSJM
XMVWsTDUlcRcCX64LsXWKcvRChrd/IwcO9J0AszHEBr13cL/3PaBq3h0aUh+RumN72oDBOHOIF7B
4/e1Ls6pe8DgYaSrEF7XHo1KkCABQuEJa7q6dFPNApOlU58LfDY9OnhVFhZ/fVvgD380Ih0PH2wU
SFYY0XLwVAWwoA37uv7rjxNWMA0r0lr/mhk3XZyS89Kuz6v/AwRuUVPdNbniZK5RFWIpH4xISxl5
TlAutOqzlwEwVU87Xnsx7ci3xef3QQka6ymlocnsXb4AhWhRjBh2/Rk4xWimHYaRVOWLrQN0xfvX
FuQ8GPe7dP08H9uZN0VxDvJz53hoUx161Ui7woasSmSvi13mRl6c5+A71YNIfMM9U9WpVVak+94m
edAOFCuh7ldn6EIocDGThrc/LZURKYJPzbB0hTACjaUCYjPGMsZOkSnece8sbBe5i5CAAVQCGB98
XKgNXp7KYBZFC13y+jzwKiR+flzSLCQ2aI0jn5F7nXW7FmQUYAY4G+0r6Fytiu75UAOvTSJSvcF5
jvpgn8yiC1c6xbc34TqQ4X2OtjN+IernlnyegZ5PHXBc7bmzB0CHPY3smeHWUQF5z91iseJw2971
fXNpTzpZqLJkBvHy9gxd1NheB9B9/C8tSMdKKpav40Ta80yyyHXfCtV74Tpbu1yCdC1zPV1yx8ES
0M/kjIa0hB3tzXCfaOvGKIvu3Flxkap2TbqlQRKKJ2VXtWerdWLDueeerti1jY/hwg/Ev394lgRT
S1uWlu2ZGYd5DZLVuXOIiup604iH5yMYf1F78qSjWZwiz6q5a8H4iJcIGrffeIcYkjb07e+9TNz/
eKLjg0NX/XI1pNBbDLj27bnOQfOJmfnCfsB0mAoMtfHxoB2E5AaVIIiOyXPLxgAct4bR4XMNvTEv
8r9NA2YtVWTyW1aQZIDmQKj3+fITfxirgBXIas5E29Wd/gRq5j9gQwNmXQVG2XAznAzG5sD+gx6G
PCjbTBhE5m7TnoO1aZPUzc19UAwvt89mwwlEu9NADQHJEYAvl2cDkRW/s2u7PZd6NpxmaK7/1Oap
DEeU71QhfmvrPtqSHG7yiYnSMGwV61e9pyfH+WfGnWw3KkrKa1gcHo2o2IoyDLLCKy7OkS+onHAX
X6in7StkBNFK2KGjNLKsKuY6JFP77FOVu6dhfLy9oRvx6MK0tKEoKtWCGQJfFbriIXzfjCukonm7
G6vfQUlDT6vOrFhU3a7NzQUvMwbVkSxC/uHyIA2SDgahbXsewtl/qvQwz48eP91e3Ka3/MeI/EoF
QQS4RDi+ZB0cwWn3lZUQEW48rupsbbk+SiUo62M0GPV9aROBE4WWCVvglWNu31ltO8dL1c/h7dVc
Z/OihAbyEDEaAhlY8e8foqzpU4fYadYhe0JfUKuT2WMPqIT9KjDWGga2qXh9b+4ehkHgj9CEA0PQ
pT2rZXYDyv/27BdtsyPL2u60ivr7Vs9VpGVbGwh+Q9GEEbxeciwcCHNcapHuHPTpYTAHjL2mDgNG
5vYObq0IsCIED0BQMSMhOx0zavyCtjsP/uPiQvETL6Gh5rvbVjYWg+KBgH4BJ4X4Lp3TWFQ+RH7G
7mzrB/A4w8J/kXehMIKUEIzwoHSRr8J8LLUqp7w/k6J79NsqafP1zTbzN6ex/vpqB90FhmjwMgDp
Cbq3l07Aqpo0RlDU57L8obWveBXY3tPt/bo+lUsTUo4rdN0Yb8v6jGbfzIsQQxZG8/W2jeswBxuY
d0ChFkBTuMDlMtYcMhXUhY2K96fUBUH6136697Nnqzro4KfRFZ4mtuUyb7+0J20bWIXRNjNhL0C9
Qr9fItJ8nfyTrpJs3No7ZENQxUNNHaUY8e8fYwLB/6GCX587KNk0mZtUxb0Ncobbu3dtBekQiO9Q
DwMTDAxdWvHLNnO1Zq7P82zv5uWZ202sLCZdHxGM+Baa2RayImQRl0b6HsGzd/G4n/o1amcvtCfM
GvA/RT5HGLZsD0NbKdZ1fQldmpTi9riYo8c4Xvqlo0XG9OIBpQeHmFRl+839A9MoSqUo9wCOcLk0
AIsKd9ZN2JnsXY0JqQBMA0oM7cZqgDwQjKbvNBUybfnS4RIirlefza6KvNTAq6xG0UD/rDyq6wiH
KP3BkhRHl7XWu9GBpYC9FvN9MKm0+q4NAJEFNQEkB+jHAYp5uWGmrxkoKC1p0tfHhgz7pVDB8643
S4wjCfAnci+AP6XLDbz2ltENbZBojO6I9pLVK4a7mzvBzn7747lmsxFYLICXwN2CgSQ8/y4Xs6xG
B0LHPgWM4nczxoH+goYHOPvT0FxCbTWPXLvDsLPmLz87VBK68ZzRkzUWO0c1QHPth6hngd4ZsC0B
TZcn9boyYKvFV9CdLf507jxe7dYJbQIa6PVRsWqxgZcREMRygicLDWJALQMpZuS0BPaVjCl6IeOh
89/GvNxZY3ucNfNurqtHt9FRyR9CXv0EafHX1iwVk2cbi8Wmix5FAJDqFbPhBKq1Aa8cLeksHpvW
uci+Npmq1nQd5/FAxIA40iPc+egCXp7t3II/eBpRYe3tdB+4c4jomC3Bfsm/M+vH7S3dWBAcFY0Q
gR9w8WS8tOU7tLc6nhVncDb+rLzvjfFEGufltpGNLw8BBFcl7kiMcsokh/1Qj6R3SHYu5p7FK8jO
wHliq3AqG9sGPl/cx+hiwjXkWG9WrF8XFKeBtrsHK8uDNTyU9pNRc4iu/ry9IJE9XPohXr3ocENS
zcDUoyVlF2YNrv881VCo83lc58MJxenUGvZQCI6q7k/vKor716cEexiqF6eEL0wWRGE5UuY1Dwpo
XC5HO1/PTqclAYg0bi9L3kFRnUZ5AlPbgpwL//XSGQp7Xr2CMBQ5i5on/aD1aCHVzV5vNeTO4A2N
SuzGX35SGL1D4QUTBsD94D9lyda6zCobr9DyPDR3mvFVtJTGP7fXJfsfTGAWVqiXCobGq8bikBZe
Y5KCnHMP4zntnH3OnFo1pn29eQ4eG+AagqObaGCKM/yQNRWTX0J2cCTnFBA2H9iK1DN3C59+tWAs
LCGRentNskuINQFQBPowgKU8LEsyB9VR3QGP29kbUKIFk3yJ2ZZ/btuQs6d3GxANDFBTEuqBkj94
zC9KGszkDOXwaOkAyWl/uPMjuAzCmX2pacjp97+3iMle3CVIO/F4kyqZa20WdeeTCiz6xi/KivUR
0rnTJx+BPe4HWp7y1F0Ocz8NB9IPKkYu+bMW68WtAkYnlC/AGCKtV59BUkv1sjrbAfgrytE/dsz5
NvpTzKb5YK13yqRna4eBEXTFHmPQ15MutJmOdgHBlOrsrxBswcSvFaXTuLf13gsrjZSRU1ntrqZ6
CoUpPii+96ssAgvGOxzYZIQx1PJk9KzGNObPTtWcV+YjWS16enCMikc25GJib5i6gz52/Y6YHTsa
HWi+w2wug1Mzz8wKG7dZdlCj5s/tmFZJUdP2uYKAmqKYtPHxYj4fomhIcQUmTIq1PHMgfGMZ1RlK
N2RXaTb9XjkaVdQlrnib3rdCCEqCwARYSnkSCTRijW/0PlSLv7bdn/IT8I7twf0CIsb0nphRB82A
N0s73nb3jZghYPUAPSKdwScmfcSBBem81cDxd8Yfyt/yB1O7qz+XX29b2XDrCytSWmozr63R76nO
pEkyJEcEiureF/Bh9U4V6iqaH1e6G//dyP+sSfqEHWv0sq60qvNYO3M0mTQDd42j79LKWnfZMGbx
7dVtBEJgRUD/gU8XpC9ycsEzQgT/T3VeWrA14r6/q23F9bt1TFgWmJ4Ebwr+2mWsdSrCBnxB1bll
HcRT9TK4x6Mov2uMyntszWoNO6rKNLcODSAVBEOk1YL7/tImKkjFSGr4I0sflx0UZUNj/ZX3f8q3
29u3EYHAr4+6D14sNupXkp3Fz3vdo3iGD1zDUCkUx54h5jfcd2nT75ZJc04ot+YPS6v9BGpW1Rrb
tC6YYMWbGQwjkrNoBNPpoMWpz/1M9nk1gY++/8frgc+mO67Rz+uQf2+IwmO2PBTJNeqPAUplGAG5
3NrJnnrgWF1UHlISit7nnD+l9LO/u72zW46JGxq9GCTzoNkU//4hIWgKZ/QmKNidq/FuABmNld13
qpb/lmdidPK9kYuJQ5nnbbIcNi26sFGE3hHgBUgWeDScVPKU76MqHzNe8VX/H9K+bDdupGn2iQhw
X2659aLW1pQsSzeEZUkkiyzu+9OfKM184+5q/k3MHAzgEWBYyawlKysrMgKy0YCCsXsJ0NPnzkDM
Rx0sWuaHqXxIIAKYR6IDCm7SPCqiLebg2yt82gFT8FaHrS2U94XlhoLl1XpkD9CzjEMFIOvWQGN0
ct8MP6V4C43XfTmv3YyXRv30Q9mInYx6V+Lze9LkBwUkuniwhja6P6d0ZW4vlxAuM+B9YvKWqP/x
zfhiV03DlAInJvfP6VHBnXuWsi2oydeOpUt3UJxnJJbAuILthA8DbdUBzViK+WGkhS2Bs0mQ3quO
2OJcOIwTRBuAJ2rjZykNTFHAPT8FOnW2+07zY+Hj+oJeSBegmwKAKw5JVIgvLov5gGawSQ+Bx6n9
LvfCu8zatPNHQvdIEPy4HbZ0lsGZDYm58aPUksdKqZ1J/xoS//qXXEAYsG3PvoSLWrNelYIM8aSD
brjq5AHxdN95vd/72S5+MPf9TjkWvZ32dpP5ZXE3pzb6L65/w8UDG/8N3LFaKsCDgJsaJWb35+DF
TurZ3c/2bm3rfYNkzrfeua9cjEzqVhBoayFGep0n+f2h3ame9GT5xR5n3T59TPbzTX/Tbg3vAeyx
vrABa/AGe2sT3X9taVDbaIva9pvCzT2wDfvGSji9PKnwfbjvYC+w+5vOxblqrEkFItT8UKVp7afK
jP1vGrUjZV23ETWieE2sh16et2tTsLALYZnVSGTcGQz+yqXMGdFlQvJDOgt2W26qzqkzu2l312d6
yQzYmwCqZ31fKHiehxQqIC0Qxyo/iFqW4eYD1Qi1uK0hmpWslWOWxlLH7QOyWLiwQkzw3JSFWG5a
JaLXWIOsTwNYtOsPSngDJjXgcapXLV0LMOzj+dXFsifGlYteBb4bYjazCRCqOD9k0GcTK18YPg04
Rt5CNLGHEhrKM7DERgdN2g4rLd8XPQtsB53Y5is2aIYMW6Bi80M9/7biTSOhgB29ZlULNSG7Kh67
8XfR+1G3cqNYtctFjxA6bSkpYNcydd8YLJc2D0W8k/YW1hHEsucO/I/TWwFtkOsraSmaQxAHT5Ls
JQ9l4vPpJXIx5/1UY6sINXHiNCd4iEfNSGqKtTe2pZWE51lGg4LUCmru56ZidRrQMKnmh0QDza8V
x8KmA0uObYTD7BdWSzyiGx3oCPNqZbt8p4z8kjoxbXE1xYFWcwYce36IdM1RUvXZ0t/awZcs4vdq
u5NayCqq3gyezcCaXNwvh3GfyC9jnd2Ger2Z2gcU6rfyg17hlnl9Ai5actmSO/02buoNNVEM8I5g
6q29bLiNtI1itKkwLi8/mh4sb8SdBceXtXJafD+aXQ4K62wDDQUEXTjDg95WVpVjUOgRhZTdPTjQ
wx964XzWtuSgsmK3TubJdmm/vELtxEldtJk4pZP4kc9+Tl3kU164ksawRXDxUagdoZrOQNEaF9na
utUtIR0QQPNNlxROMd3P1C+yfBPbFbHsel6jibvcAegUZJMApCpKfvxrObRcRrkDe9uBZLNmG3V0
E1piZAtxtb0+05dB+9QQSvbn65/USiOraQtYX2/ehKnxEoHOq1ZNpxZXBlG9GERmicGUGcEtGuDO
LUGiaEAVBUANq4vfUV3qnD6j8cohu7Bwz61w66fp9C5u9R7ILsNCEtg6cvlpVZWDG50zFbMda5BF
6yBuIHiQVWjsUlNXanOLU4eqN+N2R2fX9xeeZNaaOszCyEbUsJ5RqK2lW1F+vj5pl0ELTqL3GPFK
QQWBP2mTymzyUByKw/BotPvKKTV7jp3wZxqvxIHLe9O5ITanJ76YcpUTA3j8Q2uhLd4Vyk2v+9qT
WK9s+0U73/udVbjh0bmdKVXUinQixqzVsJteJBJYTeck9d4EEe71wVtc8Se22Pyd+BSHbWWWEWy1
YAdSvEmKnajyVoshlzEDQ3dihn3GiRnS1YIamiPAXYYT6TZap4F/irzBjVpvlP3rPq2NH3ebMyOz
pnSSioOefJkxQWHymKH+J+irRDdrbnFH89SlNC8zGbCurkA3V35LjLG2ZXm0ZaCd+9wPJ+l+UqKV
zqA1B9lnnYxmM0AvK9PhYD2rt1mobiHE7mrDFjUK21BWkN/LPiLoGgarsfP0tY00RsBPazA2foXJ
hya3tkZtLEaJJo7xMErDypJc9u6PQW768hmwj6nCoEraOwntxqycZheq9/rx+jJZjo6gV/2fZ9zs
6T1SqxjEdQeSHLofmmA+Ta03kLep7jfzsLWQt1tpt8M9HS1SK2v0uw3l/BRlO+KPcW4Owc+bSbiD
lwdA13M7KZvUFrQUlfwasEs70qefhjThsQIYTMMjqQUyS6VKXkJdJ65OSb43WwEUnwKYvFeGhR09
F1+mg3kRtyRUEVRur9LI6oVwANqO3iU3lSMYtvCcPnSBTO354b/YYj3bTFIKgAQu1GkKbaxkwvEQ
m5tE/akUthKOjh40g9OKr7KJHKfc/CebFsp4qE6x9sjz3WNlOEUaDbGo9SdR80LrZ18FMjSglaMw
PEfz51itnFDMC35EwfIGcDVKh2gf447hUpKasKcIsnOZP8SWddtKk3fdq6VdivcvYDtYzfmCO2IQ
MxAY5ibWsrFtEQYGehN3gzOIDzTM7Lh9q9R/9wTLiAOg7YubLQNao7bH7R6rI6bRtAbET6PWUdoP
qXkO55Utyk6fk4G7sMFtkrKLxyEvhPEIrTiQE6QOeLOdPvxxfey4gPOXFVBGAxXDcBq8UG0ulGkW
1vF0DNtZDGJUTlyUl8m2KiXqCXUi3+nhNKwkRlzW8rdRPPqC3A0cghp38FZW23UonI7HuFZ1xssv
UOjFxtU0+XOi1r9BAaS+AL9b+kMshM3uust8HerbPABgsAz6Ktz4uE1eCfMsUAEjO5Dyzpy3gnLQ
gH0u+l2PNtNBJsdO21rDv8ts/raKIigotZDY8EV0XavzmQxkOqrdURUyr4tdoXsb9P0QP113kH0/
v3JgAjJs4AaBVhM3vEkKBFRsxePRsFByMcPaD4tUt/GoJTpKqK5dEZdmEzd0NKsBQg7KTe7MMmg6
DTlwYscpUpqj1QxjYmuk1nvfiqc5w5u3CX3AKZrAxBPqRTT/h4FFks1qWmj/1zUuwqjZnEp5L8/H
uawBW0xck1rbsaWfmTC+Kkq/Jm97sWWgA4MHGFAbgBIHVS5ueFF/qGhf9d0xRq4zaZDJwANw3b8L
8e98TfntYiqZLbxy4/qgoVDIl7ckZa6zRjC7o54Mfl7KIHoEDrOPdrK8MoqXuwKmGCcwQjQayoH9
PD8ainTojUape7xmdZ4+3GK5btRw9LvwIzNKO+pKu4uTp04XVnIeLnyb4FyWEU5xHLEhxbP6uWGD
Qmk5HUyopZeRMybvZrxPYsCCoB/92ofaZlVXZWFQwagABCiOCvTK6Mq5wQwX9bnIE/FYA50JHakw
Lh/lkeAa36+c8cuW8KAF9BtwJ7xrZpzUdVoQ8SgnL6UMpN2GRChZCGsAuIUhRCMOdDwgIsJKV9wQ
RlIyjvFsice0Nu5KufWQJR3Q0loZtd0ScihH8l7QlUfeJedOjcrnwyhFsZZ0wCAcoyZxmngnRh/Y
/5Py/i+jGShhAK/CeQv/ACTkzlqCRLGrJvgWf4iQ+JTJD12unElZORUuoth36ySjKmGkAziZzr0p
26gZpLSRjmUcv8qTimYml6rSnRr3B8AZulj3rvvFF1Wx7lEjZ7hFVJFZHsE5FvVSJCqjqh6xG/0Z
+m7oDNyYmeXkcmYTqLKMJujHuzKoxBTiWL9XzF9OHyoSwF1hVBmETWZr6uQi1dehUGj6bB7bpoOA
z11epJu8xrs59QoxsJKvcnwl82O+qZQtSVJP198EtDmsjAKLKmdnFSppKF98E9+wOj63F60pV/Iw
08NjJtQxQ8gINwNySYyFtIabu4zbQM8D94enZRxVaAo5dzgxp0zKdDkOqKjaysES7qsGx1LphOnz
ytiyr+a8wtM88gsALdAex2MEBlxNqDF1SaA0mbaPournMCTSXTrlsq/lAn2xMhncMSJEvZpMnHeV
pN836dDs07y9UXRBXkm4LkZZwwCjPRgFIvRHoaR27rpWKolRSvie3rxv+qchH7zUUPwVry+2EKxA
b4W9azFoCe91ir4eKf72OnLpl3Hfu+/jlnwlzvBaQCW3dEw78wzXIvb4sErceHl+fVtHWAc+C60L
PLy/lKUQmvN9Eoxmanfzk0GDuHtszQRorK+irD0Zj8HTmkYQd71h6Gq0WQJFg9ZbvHfx61eUIbML
IG0SpFXkaROY+bTcXRlXFr3PVhNng33DyU6FV3gDidns/URqJTvEtbyksPuv0i6fjZX6yvI4nnjE
rRUhyXK5F9sk6Lxh8Ijg6G7nRo7UuQZx1yAfa8PH7UlVE9AW3cGYMBI7VD6S2FrJLniOh79nCBSK
AB7gGf77Zfxk9JTQol00YF2gxLtLb6JHy+v3AAT0nujWt8NWeAJnwBqo4iLWsClTkLTh2QaCyN+a
7ydGk6I19FSGXwQnsQPGKDc2MpzHrXlskvSNymtlsYtozhnkZi3LYtSvIqyRKI9sakV7Ir/X+k+9
7FfWx1IoQZ7GeIew0cHif74Ym6TOUlkbkyCRVDzG6VAayZAxOoMprlG0rZni1r0RZzKIjWBqyoJJ
gCCGFdq4bawtkMXthasDWjJQ4bvIP3UapeMsh9he4mdUSBs9bh8bqtwm4z7Lyp3ya5CrnZAJd6mx
xuLLgyj/WpwntrkcKguVGt1PVhKohjNnTmK6pQ+Wqjp8r4TbSraNdBf1EPe1ca25HlUWFgxYsUHo
i7soa5nl5jGqtUSXemwL0Sh2aTUdLXW07AztDErXkpUxXphJQPMYpS8uasCkcsayosWjWYKZrCHc
7eC2eBQAot30prLi1cK+Y6/yEBM1QOuH0+h8deaDmeFDMJfSvdYFleolCsq1Hv2XHCps3lh1EOh4
5CxoMOByt0wDx3MOWsQAGflWsJ7T7I6Y0kqV6SKrZ0bQX48wAlEBwOTPncGrXx13dUYCMHDP5JC0
tStIRyJtoHppj2XrKsJKEsxXZv/y68QkF0ZSJZZxTwcJf/EFAH5c2D9z13z9lD8kw9Ft2bL1bbPW
ZsbXov82isIBGg7Qn8U3REn5jBQxpiSYFYd+FXf0TfWGzbzTnTLd0d4xV2AUy+P6xx63GhuiVcBP
w17f7a2XMnuMRbAkOWoFcPZmDQO2ZoybxLyehJYoJdhMYwuaprj9RaZjjK4hBNTaDaOJq8WabNLl
1eJ75fzxkJvGXqtJlxF4GIUDoANPlWiPqVsqg5Mpo5eGn9Hg16jVaMPK6bA6l9yBnumZIo4T1qz0
u+jIrpfMrfBcRVNA2kMPdbUecppmHzsWueuaNaYBNpZcooQN88dtFh1OTl0VbcUiBd9/MKlC7mVl
PyNPqnLveuRcypBwYUPw1JgWPV4pz83UtJyKnuQkyA+IEbZsbLJil8h2E3u1YA/zzdqr0OIaOjHI
RTUKKALY8TGdujNvSWxDGNdGS8n08nHdMx6I8tdOPDHEHUdVCA1HWYKh5Mf0VQbGjflJf4EaavCy
e4navzNb2b8e5MKeRyc/So70fP0DlpfPyQfwW1NURzK1WD7FZEdHSO4qt4Mv+oNbPbUbY+eumGP7
4GLBnJjjNyfwmXM/wtzoQvH5Tf58UO9LT4mdcXOwHlzyqa1YXJtJbmOWcatR8A+ToA5vexXQ+GBA
qUFiGJr4WDwRsgb8XDrmoUXJCFihtIF3rfO1Kkh9gQ4QzOhQ3o2AFOVf2Vtd+NfHcXkY/xjhNn2l
RGSKioYEYSVDNHvW32O5lpxkGteEsJYSJgYdMVjVEGB/vkqZpyRvINNGglYjaMrYT364Uw5d86zp
+4j8rurt9AT9PZDNi851J/+PzfHHNOel0cggdoCYaWCO92H22eg3Sus0EGKuInsSbxrZravf+lP3
i3SO2vyI1NgOf2cgvm+qR816UU2fAMh0/aOWp/fPN3ERj9KhAn8whiMiQuhqVdr5FKJbLvg6A2Ee
vOvWVoeAS3tQI6ZJYRQ4zJrYr7+pAbLezqz3SOsf2hZv4uNez5yy3I9fMZF2g7kdJZ+kEF4Fqjhx
5BkH7aOi7LpsDe+zvLP+jAT7+5PYD1JCMLOw2RHpjbzXnZHuett6jh7ENVYJFhQug8Y/lni+NQ3v
fppesEHQasmepjpxGzVfY6r/P0LhHzNc0C9UKzbLAQ5Z1rNseOmhr+1UsalrvpB9/Hl9Znld5r8i
PzhsWR0eGAOeCUiIO6GN2h5HDPVE6w5szZuif2ISVpPsV9ZztiP189A4N+WH2dxMnZ8JO7zQS6/X
v2N5hf35Dv5s1a107EQVoSTXt8XsaIDNb9T5NtMn7PZ7qt8BAtCWjS1r7giFjrFo2HMICH4PafMo
hNtO+KVTWz2ufNZCaQvNIv8MD3+vIP1cKhlAE0Hfx6+C6efNdoqhwn6Py1qTFY9qVzlQ89jX5Ta1
fsvklfZ2Ih1R8J8U4uWdin6ObTn5eeVmWrLL5NuIFu5cGzfKYGfmBCHNtWeV5VB58s3cYT6gSzjN
8a4RqM/FWxakj9Ut3Yze8KS+xI9pIKy9Ay6eAif2uLM7Y4pBkDonQRVGsz81kOtUK0juoalnVQ51
abcj+kPRx8I5AO2D892eUchuSAY2R64A8l2A7JBGO7E/KpZbits2nlE4f1JmX2+d2eztkD5NEI6Z
bJU6DZJ9o7VptLJ0F9PC02/iYnGJvlShbCuMN4R1m/lVFfBZJHELYfaV9neamXbZv+ENw7++OBcn
+tQwF5UHRZ7VqsWeiaObIg8U8DIryb1RQQngvkh8vE6GaMR1S+MAoe/rtpfu26emuahbDpVikBmm
S1GA+CyaqqMDLSU7/mnKa11oS3H3xNb3+J9EeL2sLdLiv6AuJFsVE3tc2zJLp+mpBS7kqiqRGjw2
kYDK0zab5B2tmu1cyI5oxCvIssUrGsDmoLgGQQEE8DhbUaJPpSzCmyb3cCp6wi/DKTelM972t9NK
lrC8NE+McaFgno22rvoBxkTI5zpD5/ZGeVN6IRhZ024rzD8nfU0XebGWcOohFw8EHY/XjYKYKffU
nkpHa7e17NRP1j2EKooosVHJMDsHbQuG8ANkqddX5lI0OrXOp/Zjkxlyg+gXVmaxiVATcq1Rxbk1
IL2/bmrxqD61xb7lZGXGZV7nBbhWgqi40WeHireSWINP+NbsbGE89EPiRPV94ZtrqchiGDyZVy4M
SqMxzukEw7GxHZWvCiUMyxltEL5sEuPDeLru59IheOomF+BSwdLqEjffIMnvajH3CEBW6F8Me1SK
ohnZsHvd3rJ3jCUOL/XsEfh8WHuQ1AhROyHI7zSmF4xmCKccNrR1zUCpV2uxbMfxeR3AQP+Y49Zr
pKTgiDPhnoX28tKLbqWj4UB+DPkE9MpRhV67my0GNFQQ8UQIflPU0s/9q+u8o3VowmAsWLYyJLM9
aygiXB/FpQcQiTHg/c8MdzzISQ40YIJzmWT3sYKuaN+o7tHMjg1qq0x19xOsOUDB67ldTLGtyI6h
r5WFFiPryTdw58RYWuheIPiGAZrhG+VGkmzxs8idsnmpP5SH0tXTu0x6Mst9I+R4el+rMfLtuN/5
7Z9BQK/Y+VhHcZ8IWSfhcBbxyLqPnvvc1sznLgVaaFNBkiTdtukxHQ7mY/GSlhtL2CcZ2gAn4vQy
2VADjHjyQ1K9DuaR0Gnz/zVHEFY//7wcnX8ovuDzqLjJ0PXT3cXtpmvf59TPobJg+nP4KKSHVux3
IoRqyNzbZrXGgLq4v/+ZpAuqyTkc1X6QdZTPNlbsUui1PAZr4hyL5x5EWqA7jhXJlNbPPc1kuavE
SE4C6yYlePGQJ09NPqhxyNs3Und2V0pubXpa/7oyxCxa8Nv71DC3DeYhBenrMCVBmP7o4i/6dAdQ
/F5s7Wj6EIjdvT9eN7i05EFvA44ePEcwGrVzR8t2iqGo3iBuaAQtWvcifW4idCiRtbx7KYycGuIc
S7K5FRWzwlvjONhlMjia+eO6K0sL49QCt3vDvtKMtoErqVY6MjS75+GQZvcDea9yX+vXpIcXzQEV
DcI2VKygNXA+clRKVEFjM9VKlVOVuRummU2bCQRBGnFAiCq5Cqn96z7yvdrfEYL1wcMwWG3wWnVu
lUiCUUJDE1bd9rcQgD1WC90Hmtj9tnLTD8Vz5N7Z/lsUOG+Wb4ZKx3IW5wpmO9Tm7fo+elOOoj+/
iS/Cf0lvTzzkGZCkhOaDPuBxjGSho/c3iuG20aNuraQJi9kmNAtRKWZgE1z6zkcSyBe1nxRWrk47
ETcQYXQTOSme0f19kPW8fqyndLJpVVkH0NS0D2qqkd312WRLhN/sp5/ANudJRmY1piLQjpDAkFy1
bu242/X5ZOfmjaCuJNdL2w8Ixm/YCzra+IpkJ7ZgQapQDorMytzTstZslL4E97pDiwUaA7cFLE10
O6M36twjo+kLHOS4mxhT0Ef7ofqBfafMX9VnDsgmaNu61E4+Zs0n76HoDtY2LD3wQL1f/4wlZ0+/
gtskxSR1QtPgvhdFor7RixKoVBEiI9etLCbUwKECqsVoA9Elf+7s3Ol92BAk71nsgY0b4i+yBw5B
oXhAIxXObacyb8VD336Mq9W9733OL51T29zSaedxMGoLaaA+3kOJYx+2wr4r6I6Oz7K470X2Kkmc
sXmVy99JnzmT5Kf9YRLwzrzrm/dJc3uy1aRdU/hY/24U/hJKskslslUTCrENYUfG1Ev6zX8aM1wG
gN4F5psfM11HY1Q7IVseKPiD3gvxdp61rWCroLicf8TpLkE9tC59Y+VwYHNxOV5o0lbRoioBWXc+
V+1sQVodOVLQxCogNpkFMgslrjaTAKno6z4urj7QLv7PFDviT3a1ng1z1g8znmvQQeDFbTlv0V/y
dN0IW8LX/OGuAb0ZArPZiri2ltI23cf15OhRasdRGITRr3AwPSNag0EtZkWgFf/HM+b5iWd9FQK4
RDF5phTtIqgCaDlxDAXX1S5xI6VwY6Aj9fkwNrZIJve6x0szCCojhlMCHhqkQufG0U2X9wPY+AIV
NGWeXGi5L6Sx4KZEz/9DXGZUryIyIpBy8hzGAuS+0EpvsVIVtVu8vye9C64qT+x1L8pXMrBFv8AA
yXg2II/Ch0xUWCt9InEaKGEM9a0YENtkaBK3y+e1y+OaKS4uqvkEQAulaVC1mb5JcR320jRKfJGa
a8WcxQDF6Ef/dkvnrjJilwqhTPQsEMs6U7zWrNvMjqzG6Pw66efqNpylgU57QUMtyxEHBfJzQzKE
YBGaJc1L8VSYeKUuJ8pWIWEq7ehsRN1Na8mj7MoJwc+RkiuV0w2GQB+NqEjqL0mMK9QRdXncTKFG
ClvLa326MQcZlNeRPjbVthZL6M/0vdi0NggyCtPBNkLT1trhsBAFmFAHgy6hKgAi8fPlak00SypZ
SZExVd77bFfuZ+Mk9m90q9sEPADXN8fSwYusEFcygM8B1+bFLqo5RVOi2WZBbX5Ier03cCaFahgD
USEGQvHZlCBrElB6zuZDN+W3Q+Kp6VM+hP6gfI5CEGofUOD4uP5VCymyglIM2uqAdAXjGRd0c2vI
2rGMaKDGtS0Lop2Lua9n4D0rfRAq2OXwet3gUoSCxe9+Cfbuygs0I3Esm0lIaND6rWTnEEJ17E/l
1/zcBdAu/w/GwHvLlP/AbAlA1/kUk44aBWicQMWz6wO66Sq7/5HtHXpP9tUKGGhh5wLD8ccUW20n
kbeIYUvumV8ZjufYND7jMv6lSXQt9C0upFNL7EtOLGlDGEKMDJam/ZBu0TSNl4hweoZQBYi/toVw
m3uQfFfRlYkW4x+m+IKuZvQ2k/J5ZXSXFg+ioQUmXsbyyp/Y1ISeXkkrGoz17Sh76ehk4uhZIJ16
ln/Wx6ry8scoZxrtVJzsLDnmsh2PG604Xv+QhSSdwWf++Q7u3KmNaiaVUNCA0tYGsYlUQT2TQUui
NUqopZBxaolbT3qZ6wO6emmQ+8ljsfYI/92FxaUMZ45wa8iIkmnKQwxoMjlG4ZJ6Q9InAmqpm/yz
ei9iu/+cAUlwxJdpmz+bdwMmfi1nXno5ZR0H6CwEfR5TNjxfXm2mxlCvabG8wod6p5t3ZeeMrtjY
VmfXr3XvSMPv9gdkG/PabhQIlj1UvS1tjBqXzXwVs764rQDog2QkY9SxuLml+dxncoWv6fYjBNbn
8LUXbqiJh6ip3LbCDTABsfaq6vdj1/q0b0Demuy1+F+SNbHbtYIVBsJugChBXMjFyXZOR0FSehr8
kNRfUESyTRNiOr2XaaCHdeV+G0qBKrym6q9BWTuoFmcE6u/IqiCowpoxz2dkrMKqNs0R6/uIlk9v
p+7m92qTbOjOeOy9Z1DBOeK75YpgQGtuupW4trTk/xi/KHiKcV/npTrTAOzAQCo0N1RchdazSeTX
PbuLgo0XGGaIgp07qGVTA/prEUtu3uulk6l+g8cOaJ062o/62YKotOHVawpX3xWRa1a58pCGJkWQ
DjPP3N4dvNxNwKDnt/eqE072aHdu+iDsFe91195rh/Fpkx/7u/Eu3mpfhYsX4GPyfj2Mfdczrn0Q
dzWP0dzfmAU+SLPlffOr9N9jp3HIx22FjoPe7TwtsLYQS/usto/FjYVvrG+E4+/GNbxoYz2bLrAC
u3Yb3Wb2K/K5jYR/N9vGpnsiduZc/1ieCPB7R5zOGbco26JqI7nHx4IAE31m9DHRnSxoHcGVXzzp
qHndNrwTX7pd62yvm748doBkRvLPkNl49ORr3HJTGURVpzrIBAh8gGjSin08GXcIT6iyhSj6XrfH
PDmfFrQ8YXUCUczAYvzzSqmkeV/VZRuYz3C03/0GRLP+Qd21+utCvYvRiTJdGxC9QsidCzLaoJoU
HXIwlOxiAAy6oyUfhkG1jbF0hXRXdWgTXsGGs63FO2eAmItVK0FFLXInWmP1UVUURRuoRLuRCDp2
rfij7hW/l8uv6+N4GUmg5yZCgEqCNXR1ccs7HKmamIBWBVEjHkArgZvUmqTkZSZwboJblCYZ8lKf
qjYwhtHPmhJvfNuqchNTAkZm5UxYcYfvB8qnVO+0BLbGVj1GWeor4RoKes0EtyDEUieF1DF3JogJ
RppNopfrc3K5lzD5uKqDLRd/XkizxE1YVL2WYU7KCQomaM5qYtOdk8LVssIj1fBlifVKv++aTe5I
B95GFcOQtgENiaPo1W4yIzunD4gndtcDa6Nurzu5NIwgSwCRARO4BgHP+fFCFGLkao5h1OZJ9yaD
gBFKF39eN7JQa2RD+ccKd5wMUa1mlYTlXdnNM2jB3PTwEnb2vHe0xB1XGsKXx/CPMfb3J3eApM2L
WbPyNpicabKTX9ZbO4G27sd1ny6Tr3OXuO1ErRrs+SGsjH78FP9YO4GXduufEQOHxrkT0oBZiFrE
Hq1RPWEONKtHghegU6NTV46rpTB3aorbSUNaAnA2sxje/C5BwgN22mfh39Ki4kxk42UA9wg5FIQ5
LphKahU3SQIr8yi4tNwkkuLXCnlvO9O+PjPL/vyxxJb8yfxbVkzGQm7boMit3A5lyBZL+Q1wRz+E
qljJABdXAZrMkfwC+o3u33NbWtuOKdEmrLUqcvMYaDzpfUZSdt2j5f2DzBqc6EBkX+gADMDQl9IM
M3F9GzUAZcu1J1j5rjTBsB17shHdgcvaKSLlJ4iWvTEaX69/waKfLL1GszUobHhFxiSiIOnIxTbI
0tfCgpvZIYrX4MVrRriNq3fQVaexBC8twY+H+CYThgcqJCsxduEqCa0m5NPgIWDsshIXjcLIEjpD
DbFA6GeIypJoghE0c8D4SGsIrKbUzuZPeQBXswJZsdEjPfW6Au8RBbnX0sKRcQWtkqdyjrfXR3kh
cTz/Mm4EgFapkq42cOTgEukKtRseawDdv8LZo3fGdpCACnaNZ+NO6339wwzMsLE1NVi711wGH3wG
3tRxx5XBg883NHStmpvh2KO5L7WcWH4YZekmo/uJ2pq++ujGjrTzLItVqnGbBiiaPWhyPguCoE2N
WnYMjTwn9kR3dfqrsDztLap+4Y5rA+kp0E+wCa3s3cujDzAkcOqA8gV5l8WTDJvlCJIQAy2MsfGm
6Td1+n59NhdyVhhg/AQqnvPQpsw8PwlEdafORaaSPmiboddtq0xF6bZP8dJ/oJ1pJRv8bL1Lgtkp
rkrNGVL0aWVsZQE4Lff6t1xuLTTQ462P3QnQHcq/gIvpHKVmGI8BitRS4oKFQ9ySSRdLFzp+a3wT
lwEYxmTolbBLAWOdOfe7E6gUgctyDIQs26l0apxSQswYyYi7Y76WOi+6pkANCBwmCt4y+d08zkVn
NuUYAOYi7sEEr9+NILzdyYZIVjKLRVNAr5mIGhA54gH8YaKLaa72cGwCdRV6U7OtrBUKKKnRbHh9
whbHkMm+4LLDLh/sU07Xjpn0VRzKY0CKpLEjeRun4B2dptHrtGn2rhtbgJEyXilUKQEFYd0Q3Bji
5X1ANl1OgTgK1oMV6U1vF1oEZisQClmzExlTmT5gH2dOGkW1b9DWqPdJZWTvZdfjzmcUYTZCcFjq
n9qBZvTH9Q+83Kr4PsbAijZgptbGpSh114GjGi2BQQjw8A011Jx1dskrw3A55t8aTyIWr8nocLjD
3JgjQ6gUYQoqNHTdoAt/2uuCEO/aokmeRHWoVhB7C15hdsGJAwwO2qi5W9L1Ebpcmow788/v4kYI
BSI51CN1CvRH5T3d6S/Xf/3C08T57+diGShdIkjL4ffL0BR4S2/iYGc1NprAymeasf+v2Ls8gs7t
cXOhUaJ04KmdgNuEVMlN1mykF6K/jfVmBFbUVP8faV+2HLeObPtDhxEcwOmVUw2iZkuW/MKQbZkE
ZxKcv/4sat/TqoJ4C7Hdu7e7o8MRlQSQSACZK9d6mCRf6Rz5UKeJiyKdM073bfK7IaIe/g3k//mX
cNFsqQ09ricN3bWxr/VXxptRX6tIxzVvadCUrlzqoH21+9s3wQysN/zzc/HcLhcBbJVIC2o382Nv
v9SN12Z7tgRFFKBW/T3+le8um9vyfXQurvhVZU1AcM8ZbYAsTcHK5ZFmKqrvFZ2BrY5ubdpEzqBW
IgriTX/ScOji9rVyfPMUF5R1K8V/tTz2muoZ9D0Dt/636PC6KPt+sMA6Tq3g8gi3dpsBHhlQnQNC
gUfIeUSdbYVRbZQXPAsMFqRyWgez2YkSVeuv8Kt2aoWbxya3k2gah+XRaiu3VaJdVe/6a/T8O9GV
ZaeCq+zWLoGGDyg58XTH+c7tyrzLyxQSaMujbcXFjYx3gpN3ZnNQJKbtGKkehzStDn8xjyc2uZ05
KO04IkjDpjykAAnV065oKmv/N1ZQgkdCDEjWLz1quGt3ZkdR/VVJdw2d8ZcRWCWBkS2nX8kF7VWy
0MCF99wlpgzS872MErPaTfF1rJiBGmkPuWmV3kx1Ipi4rRCNCA28FV5wOvprz60hfSlVUV3IjwuO
OGe0+u4Xprm80cu+EZxkG1dPEJohk7jSGYJB0eIcIx7IQlhkLY+APWqHaSohEZKxyoX+w+yWmRw/
Dx3qjuYIHZqmhUCzOdqG4La0ObuonWu4veB/+NvS2piimCNyFwvypsc0g8g91frZy5A5cZPF+v0X
HmMBhbveEmCNW8wlU4vJjECrZg4TC5ZCkR2rrSX331tBH4EJlMLKa8qLrOqFpDb6mMiPlTnel1nW
OL3dP/x3NvgYYveSSXP4flZIikOHLnYHW1TL3CiVA8OGW46OiIgMN8+va2ZmaWnFBCvI4B/Rbcuu
TGu2D9E0dw+9jMRcZjFoZcWg9s9JC3xpPBuOEsWz3wDo7etUsoORjZCKaObF6yWDfotrkrtJPlNB
J9fW1gEHDGoaaEeEDjF3FqKU3pR2ocrAf0aRl+F4ehw6ED71aZ49Xp78bVOQPgSgCUSnPG+ulKpl
zDJbfmRSP7tqngxPFbOIo89Aglw2tXUioWoJcsJVVBnyG+cBYdJ1SnOmwZfkPr5Z0nTxidrJf+NN
J1a4UNC1BcRFELFBQd2TIOnr6mDkPRHcHzanDfLQ4PzFkxqZovOxWGo+DZkRK49gtgAD5wDsYL2o
6Q1SUoZgC24028BzP23xBNs1AQgnlSz5sUBGARUgqy2HUIHYxbiPtUXuw2GmGgTH2TK0nmY3xbzX
qC0zB/L0DCX7XO+RIsuJ4chUZ7HTtTpanyuSolHh8gpvz4oJ6lXZRNaOf5tCY6GXOiWS0SCX1Uel
M/WXWR7ZfdRXtqDksk4wf/GAFimAfHi/ACHNbRFA4sy6szMF6Eb1aVr0n22jPiT6Y6ygAQS35xVb
0gmuVFvDA9nUesZABg5CVOeL3iZkaSYGm2NbJ6CXh9RVLSVJAPBELDC1ddMBGTj01bD2oLPUzk3N
uA4MSlUrj0kKNvurzvCmyIf2bDsK7gRbm/LU0Pr3Jw/vKIoyNbWq1ZHLuyKhbh4XgsTTxsGI4wnA
DeS7QCfLkxuPZH1qr14Rs/hYdmyXgt3D0ccCwJanyw64dc9GhXaVbsdeMOEd58OZhzaxpwHDkcF1
7qrx4BldQgI6tdONRVrJ7Wg1hl1LUNnXrWujt+bvhaTVglnd6PxAugQ1ANxV4SsKn0Cuc/ROQ6ZX
AUzCcOIqv54IevPV59aCCIKquM2RdCD4iVVvrPHCn40blvd+nw+3RVUdpDKeBFtzY7+cfZB1PjF1
W9nSqK77JXENQgM1r64izEI/j04Gyc9mDokIBLzhW7AJQjgT4QBvLG6/WFMNYTHKYDMuPJLeyaWo
V3x7VJ8WuG0y4clldy0skDaJghwVPXt67Ef61A4tkhn0vp6isLFHwTtkK4F0NjLOzRakdeu87ZTH
ufxtZN+lG4g8ONUyf0tlsqtS6lSdV8/UtbXGR0ftTVY51BYQsG5USTC50K1WgXkGRosnSS+XEndq
CTECqCwNOJVaGt3M1N1yVADWLAskH6NjanRBpEyGU6ZaqE0ioeHVbbgwfPYNnFuZDCeKPeMcbMes
f5MlGS+/chj679OAm9ICsu9wzAbVW4pSJJy9GVZOhs8dwcZolQpdh2+iG0GyfuH26hLz55KLksnb
QeXTEn8AN22TxoAsI0Y+5pCRh877DZLX6XPzbbwlP0W8KRunDKYUrFgoP2m4LHG7po0oTYa0VR6N
LiTao8QCMgsycRuny5kJbtsMg5rn89ggOhm/MCKwDKrFWzxaOM4OlwPy9iJ9DobbKF0x6qNhYKMU
iwuE0F63Cqcyqtt8ElzItu73Z2PiLgS4c84QXkIo6JGfbbJDWwQGI65G3lXUKaVk9BTFlVLtDkK0
wWTt6gGLR72WzME8GN9Job3rVP59efib8elkLdfpOTldFbzNlELHRFvKa0I9OaodAgV7+oNJt6Vy
qyWPl+1tPYRRd0aK1QAvM3oOOYNln9IUOQrcGwanha9qYEl4M34XqmMBqVQ/MBEMdjsKnVhcfe1k
iEW1yPO0zjtLIr9uoJi02LsagqhzvCPSW5WFY6/u6kquHDY8650gFG+eMSfmuQDUF80MYdN+hVza
EFy1lNRhcZP6gnnd3JSQvkA2A/SZYJQ8H6VZTSDMK2HGsFz16UCw+xdQdIWqg2wNyDVc0TNmc4ue
GOTcGWJEFJUybBwC/ZA5b53eUn1JeS3qxOuWl8vDE42O85q472q62FjDuqp/sD4vXStVFKfI88y9
bGlzQ5wMi/OW0ZzNcZ5gadE7v9DvM8tvtT0zQnt263pxkYwSWNyMQCcWOQexi7FIRxMWzaHcWdF+
Hl5Ygaa5Ibg8Mn4jADCH3sITySBuaNrSEDUtIugg9S9o4HSVFpAfU6mvVKSDVp0UlTKP2JVT0geL
PSRz1HqXP2Edyslh/OUL+KHGDe3Q51yFePhCui/L9MTJDJQtzOIK2uHeIu0uG+T85v8ZBEgRaQrQ
VvJoZCJ3QJJFGDLJkcaO3KTYR5ZIRYRbwA8jYGMC3hKc1wBcc4fVtJSlNQ1pFU76b226iqoYtFhO
rAvGwp/y/9hZB4LuYmRhecSOPMQJiE+gnWXHuWepL7abK5Wr6I7i2upO/TlUj11CBddy/qHwYRX2
gHYGqhzNE9wtRp5J3aLwUYXxsyQd0xBUuOk32QgK4Oe13axMTvM7okHT7JrZnYjHhFRPq1/yXkN0
4DCRlVnzYtx9Q15IHWmSCb3H423j2M76Rwts56VyAhX4kGP9Rl+a75c9Z8tViQkQETDeeEnz55TW
T9qomJBry3Fh7PJbCjqzvK7cgu5U7bqORR1uW/ZwC4F0NFrc4EycExUj0wcp1urQmrqnqn0iFb0u
85cS73hTgrQP6+4vD3Bra+BYgiYdUsHI6nOzqtR6XdlV0oRqaw03ozr3h3w0j3k7K/vLlj5EJvgF
RDJ/lZBFRgT4zfOzSYE2k9GatAnXdYv33SHex/v2MEKnPGZOtANu6mAd46vukO3x7N23yXWch7IH
3rYwEbWu8zeQD4c+/RpuppV2yUorT5tQq14rKXUj6yWNrtPI3DFDCupGP0J+BQqAT5dnYXMjndrl
TmhGrCUCLUYTTtMUkMIbCssFBU40PWGNlcy1Gsmz45c4D5SHAf231W0LobVetJ02dhMaoFDe/tA/
U3hZjMFIo7Ie8RmZPXqpeZ22k6NMvaPpsUsqQZ74I/3OLb2C6j1gIFCY1qCTcb70dmx2RDLqJrwy
1537DEJkD4jWoNrr+P8/firOij6N/ST45z+Z+w5cpYu+KD9yYld3ZU9xJ3+GuLHsaIKCyNaJqCFF
Cgk4wHDWI/j867J5ABhmwlyQfnEguQohGPq66NMdM5eDnEpoSbgGGugwZrM/6/m+a0zBBG2shobs
2coAjjamLzWZjORlYY0FC/sRIjwQf3Ta+ZAotylex5f9byPAYJ8jvqAbASARvuGZkkReRjQdhaN1
04GdQsuvmdy55XJsJ5AH/rtn1brJYA2lUJxTOlJq3CZLzVGtISzHQpY76m7B89opRHoTX3cyfBh8
9xaEK024mMndCnVWJRnDfTPM4x9qPnjZ3kL/bd57uWo6tPGGur6JRHTN3AURUgkwCswnAKY68sg6
dx5SKSttvRuTEHXKzF8GtQwlNP765tBm12WhVi5Dn67bawzqNgsVpCq/+AsY+FdpcmVFya1J3nOP
TfLIWKppScI5h9rViEqfm5Ei8m2oXh3jEVK72dwXgmvbGpnONjFablfF5bUqi6aqj16gkxdUijSZ
lZdaElaq7DaR8jox8LL+S/dcbQBOv6LG4KT8eRsR1k+qCRtJ4pe6j04Z0w6igOQ/YlHuc2MOz0yt
f38yHC2zrMWqjSSEqzxSrXGM+U4fHqSG3Cnlw+VhiWxx61WpfdFrOknCcnDi+lF9iX9HA6RcBbO3
tRVW8RUgsdZWSOjmnY9p6OXZ0ksFfpF+b3sDEsg3ZrPLr+LMy6+KbtlP9fvlkfE4nHUjnJnkzjM0
VElaoa9eUU8PAFRd5Tiu6KR7xty5Vgz9atpBSG+6l6fYAQP+Qt6LLNtd/orN+T0ZN3e+DKxrTV3C
uCvTq1iQ7YtrU0Ir3GUr66982QBrpgtMH2g/4pP2A0uXelbhMSxBbzAyRdS8X7JFtIiqwAw3mDnr
yhIlYjgm2wHis6NL5diatFPoPfWu0e9SVg/t4ghbz788YNaVPBkeF0crtRglO4LdRH1PrMVfJuKO
FODrThC9vh64H5ZMyIEC2IQSKzdCe0EPRblQGmYWiX1aE+CLlQlp6KV6VFKFukVWvqIY86vq0JgO
2ozanZPymwYkuuDs3xozYBBI/BOcTiiTnm+YrE2mcm4w5kytjzr1LWtAN/jiSAI7W7ETKllotkC1
B9cubm57u6EGq6wk1LOa7fpK/W6OpBEE6C9nO6b11AgX0dKiUlJt1jGYNns3Rrf6VZPMjRV0X1PQ
DNZ96l7eEJuzB+KntZ4LBUv+Rt+zTKOTilHZ8l02v9pmDf5Et1MfL5v5+uTFwFQVtzOQmeCWJHOH
raXHhpWiST+sBohJ7ZTOcNMUfERoLgSSBjTdrnQHIgPBRtyaThWIYhvAYjzreS+NCS1LvZ3gpfI+
mQJauebPNnKRIBwrEbn/ln+c2uL8Y+yTKKMFbKGY6o4F/tSC4CWywDlHHE3qPM2wAKpFcBW3Tt7/
uxTnx0kAVLmpEeDM0X/N4SYsXPbUnC00REerJ0rQb8Xe0x9fg+bJaZ0PcwoUDFxAblp3Mn7ooOMr
2Q+Bo63bnY/wp1a489NS9KQ0hnUIKAp9p/6w/2UFuW84+8uGRKNZF+tkNLLa6pIsYTGS+An86btG
bhxLExW9tpf8c0G4MJtHdl7OZKbhkukO7e8L8l+uOOe1ETEqK60wXejmcsvknim5YA+KhsB5rdZ2
wFLOGEIPTu8Z8okdFQA0tmKYiqs8jgCc6bhWny+FpCgJoLVYigY6Tw0oOcvU8m32o6n9y2u+GU7W
7Jm8kk0Bq3ZuaNAHBvXkElvcIgc9pc+2dsu0B5xNeN2vDSizwMk2j1n1xOL6RSdetqik0esYFpM7
CVkVkjv1Y341e7rpKC4ob4dKcB5suvWJQW4uRxmNqgZSVqFiPsVZ4TcQGTRERnhuiY84gxwCQHJo
yF7BYOfDytqStQ2TaajeG0C+Xcm5Q55i39j1fnZV/NDvSZA747f0zTymsXNo0sAQ+AwPdfrnE1QC
Dv41n4FupfNPYI1UTCozaJjPwXi//Co8o7myo+NS3+s5CWftmSGLdSv9ipPaMf+l0tsX69wEsCSP
xxnosVBmbxpQ2bSTXbm5tsb3Yv6bgwlpc7w10V1oAxJ+PlI7qRK9jMi6xQ3bWVVQPDCfiErXW9sc
ty/kWGVIcAMlcG5Fj1a6Jyi1hoB87G07Pc5oEb68/bb2OTCvaP0CCmvN0p+bAJ6nBwzGQmgHbyKp
gvjFmJ+nSZBOXT2cP0B0UEStovA6qB64A2S0NKp2cQQraEkvHVwvg470bgcAOEgRlnlwtUTEa7H5
6js1yg0t07DNiQGjxfwDdZsxkp12p383lHcjngOjTw7R8Hx5NrfGCdlXENSizoisPHccd+BOM6LU
piFuXRKSubG/hNZdUwR/NTjQYSI9jYvfmqc+X7dMj6yqYkkamtOEp9AORT9zpo6BfLyU3CeT5qQU
Kl2i/Chfp//YZAbufsiUfcifcOG6YqwxIGVKQw2nDiUMwroF6MF10L/FbhPfzN8l5RY0N0c1uof2
rfoTojtN0L6nxjdT0wXOy3eg/vM1H/Ur0KAaUKo/nwXJsnOGHjAazv70SJ7Le+vnEvQP8f34YBxQ
RdtjYtC9P9y34Nv/iQLF5eVW1/Xk/RqQcZSd/rHPHSXUQrVc0mA/r5zoWvf0X9MdoMfOeN8B9/dD
2S1Xti/5xegM0U3sgv3pkO+Np8tfsel0Jx/BHS8qAw+z3MDP1fGpMdBopFlOu7htsVfNIEENIQdZ
5WWTW4f2SmKE0ASqOTwCzue9jtMM9PGQkc8X7WhAC93sr4fSaxI7iO+Kn5eNrYv4dZI/jXHXKZuO
dhJnMDYf6T597FVsLVEY3HxLGYADAxe2TiV/DaFK30sVFBLDYQU3FuArMro/cQR9aKId66y5W6+l
mp1dx9ErBQr38hC3txUKiMCLogqN/zqf0KqO24hBpSycXcTH7L5KvfIxfVk6Z9yNd20c0FvZtV+r
R+lVeh1tT2B+fYN8mWJw8QDkCXIqJKXPzZtqrywxuthC43460MyLnrPMaV6iu8hpypffAmubuwZ7
dy0ugP6H749MWJ1JE4gBwrab9vJ4P15bv2jvqJXlSONT17q69yRqEt/cJHBUyEagbgliAG6ESDvX
JTh8w/7N3PdPmQsQE3XRRCCYys2dcWKHe+2h86msh3RMQ11/thdU6yyvtENC3qTD0E6C+LN5xK1v
8P8b1TrTJ1dZQ4XT0hLWOu8P0lLfIq8PlxsULIUp1NUDvniIuWJQ4R2rl5xbKpbOjjIJ81dBBWBK
ggY9Bm6T7KnlG4fhedJ2eeZUz8y8VlEmjUQJ8K1rCpDU/zHPBfoSynVRnWGgwfRTA0taLIgx2+7x
+ftcIM9MO1p0it9Xr8ns2KvAR3ltmt/w4kFHpdMIzP1/Fu7THhez08lCUztgEWHJtPc0NXdlXRw6
6y6qDCCb0dVyE2sg4xI9tgSryJf0BmWSVaOAWS3IwqPhX97Y28fh5yrxtFdVSdOINZjFIZj96K0L
CNptDuxZerE9axcfk9zJZWf+Fb2aP4jiyNdzANo9tdld/g7RKLldoQ5DvQwMnxGjT1OWfgzDbduI
ciLr7fHLhsC1GSUnBdlLfiqlNEHIXLfe4sXHV3M/u/pV95260VV7Tx8bPxUMajOwnNjjAotMKtkC
q2QaZtWuIPfLypbGHrTxWp9vK3S6X57C7fPwxBw3h7rUDqivwRxg7046gBWO7Jbaa0Izc/X6rhVi
stcnwKX5XP/+JJTVvQ3wdYz5HN3Cn+9xkTiy8Dea+Z3JZ4d/iTz/5+J4Mrx1dU+sVZox4Iz4sFaH
qksgkTT80d0/l2dxM2qdWFkd9cSK1pvxbLVTGhZ76272yJUQvimysP79iQWQoZRlosFC/zZd4S5+
PV0Vfu2nAB9lAfRiPJAzP0AY+PK4PnQhLi0WF44BB8ezOIF3kJ0yoMOegP6XeYCqAZeQHW2f1eiP
nr3E+y7t5L32mrjNrtrLV0hF7HUP3cXuHPxLKOmXJeVC+DI2RplbWNKIFLCjmwBdFr0IKLC17XFn
ASri457EF7hZnQD5lEjQXgfdRBLVyDAINvrm5AJVZasoIaxKMdxAkOJBfYLaeNoFA8Sjd+Q4Hpvd
8Dvf5eH0GF+VoY1MDnPbPQvrXfenemG74htoIv3+0Hv1Tfyr3glTO+t+51f89KO4A0uLVBrnEz5K
um0D1a895qJB1gcvslu7JLjsX5vV0xNrPAHMrNKa5XhJ4yAhLgWVd+P8Kp3CLUFegFY5wZ1N24o9
p+a42LqoKF8aBQbXgzt03E8vv5UggUMnt+Obdiv7UF363vrFUd8p++i2xrGVXuO6ozpo4dt1T5Yz
7aVdAdjO5Wn4oJ65MOl8IQldtb0WyfguT76WbqUD8PAHrXdBYdFCcPsbhRjB/Kztyzc8+o7GFfAx
5n3iQzXw3agdhmfot/iX5sp3cpg60U0icFS+jeZjx51OGxey2VLoUpVhlTSglZ6b9V/TfV0cxT2+
C0nXBQ7I0/RYcZ03JIUx+Wg71NF2wQs0H53UfxO9BbeuD6fD4qK2rseAYaz7LyfvfX6n1X8KUary
K9wNibtTG1zc7iU5JaA4goMjaia3kjM44IwP5iD2JhDWI3uze/5z2Zs235inNrmgDeVeSbcZbMbW
HNR97dISULMo33XxvK+j5Sj1bE/H7n7K+lvLTm4GMNbXOZi9lnmnKY0fK9bT0t9KomqGcDa4iDfN
fWqzGV9mP2YAwM2+tu8hCpdD1l5yB1/y5pfyWAt2/eYd/HQ+uJDWj2OTjAvWWd7Rh2UPSMY98Yqg
8TrBXXHrcXFiiK+mg+EjMuQewxt9PVyuiGPvUn90kvvLC7zptyBFQj19pSzky8EsY/IsFXEWZrT1
WgUKdZWbihp1Pk6fLzHp08rHrJ7cOAhkePRKSrJQaQ80/aNMyd609jZeTdM83E20dhLDhjBW7aZl
7w7auE8Ut4hmtwPELV+Kb6NkOmXf7bSoCsDjiCIf2WeN5Mdp63emdrvSlEZN/mhn4HJhIq6JdWNx
nw/kHXq+kU9HxYnPA9TKCFRv0SUhQbtC3bUOgfinGj+Vo2A1ttwLcmXI6SA7CGw9XyIougniKZkJ
KFzX7Csrv2VtQDPflndq9gQONTbEaNgX5R82nABXBxPymOCfAuCec2qGXhO88BgNY4Df2gF8ygZu
z5VIpExghs9XzTHJWF90SHx2R7S7ebOSuJ2cC7bolhVAGFdaOrCCADJ5frvFQkKfkSDxxuA/fi+/
C0u1G+4AhOSnhfULTry5keyqIwyF1Hwpr8ZKPxbWFLTt/Lz0cnB5e65BjPM8C/sS4gYodQKduH7K
iamoXZplVlEVVnM/G6hnzYrm5xO4KFJ/Mli+GxJLgChaI/pXk7qmggAEyESTS3rRcUjxeMX8jZMP
3W+nzUZItBpObpd74B3cywPcXC1IkPyfNe4WpZhsMpUKWAQyep3xlkU/I9GNSDQg7lUKLKfFekml
YWcu0y4C2YcnFeCa1YvpvdcTdHUSIkryb9pEJ+fa64AWeJ1zQiVpmSTlKPUpIOdProPe3DULZNsF
b6qNQwJ1sU8znCeymtRqXKF22rTqQzmCliCOXKmT9tOi+E0t0RXbI00iveDNDUCQwLDVj8Z7btFy
FXqzOtMBhkjHX5O+7Gw18cYsr9wMbSyXHWRzByDDDbQSoi8EGM53ADhb1LHpMESqHBpXA1pWc0Fr
3wRRvfvvLHGjkogxa6xEXQYtVEr81MaOqoWpP3dXpcDSpnecjInzSLQldFWvoH66NmuVPqNHq3Sj
7GmM/iYWnhjiLtsgbmuJla2GUnmXVkcIWfhFI0BDbWEjLKgH/WeJOGcfm8GWsgVLlJB+B/n6oHpL
hp1hhYr2Iy92pYlympE4MZtd1gqmcv3tL9HKADkHGE4/yB059yCpZOgNihDa8r7E95Oox0T0+5xT
mFrEugHthGFM/+jyD+FZsvX74DIAFa0J4QvVWF3lJMAPFjPtuStwWtWggk205TiptqhPcWu/nhrh
rsqdXuSVXqcfewh4rwwdQCm5s/o/lzfQVixHS+AKLkQC4ks5jMzdSA0lo2FrX2fZe6uKlEe39g0S
iCCnQr3c0Ak3jlm3GCSOMVnIXRntvJNjyUF0cJTiKEEn5/Jotl6quA19WuNuRUlm9pGVAYGTJuOY
gRYKBA9zEqONJu9s6N2rg1/IWfetStn9YkIZB/t6vOn7Ugf5bMG8sRyfrGzJBQFx02M+P4tnJrCW
tjKTccU+0VhyRyKTIGtlkY7t5loiYQXqFgC6kFQ698uWNXM3GA0Am9rkIhSKF3Pr7EJ73n8scDtr
6Mup63pYAGb5sYKAgjRFDlVHx4DIKiFOrZJj9y8VItbsA7jiNFT9tQ8KQ86o0iXKWprHyWWAF2bI
rhir7/pedpVu7RVK4v1lJ9qYxjN7XKQ3rWJqmgb24EcOtHTQjnQ9N39xHp9Z4cJ8kuR4oCiwUtvX
ZLrO+z85ve4NwYt0cyyIsmipBMUk4GLnLgHyCi2TwT4agjl7n0NrFw1k/5LB8p/1AS+ZbqqguUN/
6pmNy3O/lRC0QdX1nx/jJr8H8M3ICM4llvZpUMb0wKQkvmNd5c8pBe1cVlZBZVZ/siHLwtRogDvT
4u9zqy0HNvWiVu0PYAl3VuF7zFVnw1yp3s4H9z9GrFNS5DiNYzu/Ko3mKMdvdRZ9pzQL7MRwjBoJ
eA2tm4uTQu0LGRfHyoMqU3dmll3lZHyVU+Pn5UnaCKl4l6861cC7g4qSW1Qttrsi1zBHkuTRxdev
muEbMleJKBUnssMF0zRqarAx4nKV1NURml57eRmcJtEPSqVctWm1uzysjRPvdFj8i13OjUIfeyCO
oPMLmN0QeVF0bJjg8SKywi0oM6F/NydY0MKRo7uXzHyONEEA2TZBoJiIxrgV73q2If5HSfUumlrM
mwqGoXE6jl6uvWjD/d9M16eVdfVObiFNYibZkMMKNZ0JKpihnfnCKLVxcGFN8KZc+bHwluWNMELS
fgH6rLGs3kkn3XTnbBLBu1aH/bLJTqxwDg2cjFUSVVovIUfTGl0CmthouWNy6ugQxO1EvI3bjv05
Ks6xNZOlyAdQFOX17io16qcs/1Hnd7LBgOIWcQpfHBw48LhTuVBaUJ6uEKpUU0H1B6nuPHfkl766
zUBaLUxHbUZ8He3za4MkWjO5uUSyyERqCGMbaxfnJHsd06fLjkfWLfJludBjhxsw9HmA1jj3vIFY
UwWuJWRxu5j6aWE2XmwllTs3meTMQ5l+60tZd0if5X6TNlkAefSXSWOjY4Or21FqBg16A4tLuuYP
WEZiB6IdmrvQoXCxd2wXOtxves56p1PK5ySZM88s0gg8oIrlsESLY7R3gkjLXuj8bPd15A5KnNwu
Y6x4VYWu07rJLadshtZHUgTsspMxhUoCyggil6avxKPklKQ1QNWgacHlydme/s+54aY/sZpsqdM4
DWswGdXJ4Emx4Om2GV3QOAZwEzrxvlDnIepYPdKyyGbr90ocavM+lwdHF926ttKaOF8+7awjPYkv
Rp+baSXDjnEsbB/0U5LuRgR35SP9JR20SjBxm5HmxBwXNKslRSXChFMld04v4NESTRnnsKCp7tRI
wW9XQIyS2/a4vF5edZEBbtWNoWuNasZcxWkEopyndjTdGAIl6fN/Z4cLXGWuaXXXwE6UH7t2ZwER
zK5lVbDBBaOxuYjVV72sFBqmK3rqb6w7+m0S9M1shsTPteZujP9jShAyaID0RBlWoQ6T0Se7T36O
nW+LJmwz0p9Y4q6TwC5o6lLAkpIHaCPtQWMUO2i3lEXd1Nv7/j+7had5VmNtRukchqB7ZE7UGZJr
bB7n8vJvjgalDP2D3QrqMOdbkrCxx+qvy98+2ABYSUaPXWk55rshoqzYHM/6XMc/yHPwdxgmxWVV
TiWAH/IO119HmwqnEeHINsdjgoF2zflD1nyNCSchJgebgUT1Jg2t0dPQ+Fcy0ynMxEHzX2MIrkub
PofkJ7LW4JbGA+Pclt1Av66qkBRihZ9SfxoCIPCqAo21fi3COG3GshNb6wY7GRfS8WMq9bAFxVkg
0xLBCSD6eS6cqctQRGQEhLnvkRViGTG9Po4EQWDTAU7GwIU0KI4UrSljDOV00+nvenWsaSK4i2+u
PwhHoKGC5yng5efzFKPEgFcrEkPIuCcLWg5zxWnzxKnkcMwF6795nqkQPTIIgMHQAOIWJa57qV9w
bQlVFEv8eVhuzLGRdzErFS+ee+qiOe2aWDPx5n6qnclSakH03prStWSLhmHAfcB+ez5cKPGupAUV
pnT5ncbfpr/oEYVe1efvc6eDYSV1mbWAWzdx55WZ4Zjlz0YT+MVW7xcUQLBaGhL76EvmFk1rwNWS
aKgI1uNVLjeNi2x12HV3Uw9JWbWB2g4FYTAQLFjQrLhPeysY9c6Z9DuTivRYtmYUN0W0Xn3Iz8nc
jEL9zIimBN+iQDrHQ06ocas8vx2Y6Cm8aWglWQFkH4TFPC8Vq+xItUAgHw6L+r5Epe1rVOo9in3n
X47x6yLxl2sQlWsqqGOgyMDXdWnVTUlt9mg4q7Knoe7Der4t5UOyqC5jLxVaGZdCsA23QiNmEMS/
0OFChORmUZ/6bGrZhJdkFgfFvoU8YZK6c6xCVTl2IhH9wdb14tQc56ZJ0VVqqyjIr1HzoNjFt7wu
ADJQGqeV6eEvZvNzaDwiAxIxYAQYMDSreka7vpOMrVPaizM9aOq9liyeLOo/2ALUgnwEjyNUv0BN
w/tk2TU0XSjaM8sp0JXsqgJbUv5gQbDPsiHhl3rJlUFvGzoKLgdbp4KJdlcdTMP6yhJwHl1KRTUG
gyCxkTQ0/oN8PISdx0r5ixh2aoW7gsipveB0w+j0Id3XGp44abB0dXB52bZc5NQKd20rcnuW+xxW
THX+oTIHl7gjaMlcSkQwl62NjW4cEF/h/oE0H3eWMjhHQmQ8lyOkC/ZgnPyJRmXZpcn0FzUA8Fvh
2Yb+TlxseF2/qbGKIVrfCMZigVNzyRIvZ41I6GfTCz6t8EgAdYZYmEaQsJG0d4I3OWhhBH62mRIF
8gTEJcC7WOAQOne0rkTzo9ahMqU3vg20fxdUT7J008QONOfs7r2fDvNvdMPr80sal26+uEV1UNnd
ZRfZujtY6IlErylaZoHSPf8KbZH6zmxqNAFnBzrGQVIdGnozGHOgJaL23C13XIUwIAylAZ/CL51k
tm1Xt0B0DFGxG5j7WuSxS6GdeHlIW3H4xAy/doliFbUp/y9pX9YbOY50+4sEaF9eqS03O21n2i7X
i1CucmlfqF369ffI892ZTKaQRM+gG43uLiBDJINkMOLEOQuu4rVLiT4Q84/4ESTHlNfks3bHXBpi
NvHYKxrtO9xm6d/6A6bSkbzMgqsHDq+9YG17ocyMU0kXURn4biS5iIRNsMojFMJZf6xPIJD757AX
6/LXmRpKDYxBFmj49RwYl1k8QMcirVGv0T7qYHN/bdYGAvI+DWl3BKto+r12t1zIwbK2dGgXY/2i
U+0lKtuNJnz9F1ZQaUDLnKap4Nu8tjJF+NUWBECHvE1AnUrU4WRMPcfNVmssqPkCbQWaZFCZMvd9
N6RiM2YA14y1S1G0UGjnaNY5BWdyXkBVZ9pYua9HPlhOSKHsBNHw7g9zbT9Zpq7jbwUIBJZzIhXr
RO4nTKZRJx2axC2vAjbLSfOiJqEQRv84/YO0K7rRv3v40dXGzOrcCUFeWXjKtCO1+xZEj3TYLIkT
reKEG7cDgyVcXHBKU4aU1uJFF+4+d5YR0hptV3gAxmCYAc2MGNcuVC2QOvPvT+KtR17bYjxybqSu
qRLYyt/0jMxYRpljYX00CK+X9nNwpDIHfW4KVdFoeJ6lA9CeiaQkm6LMG9LrsUVMIzX/R3vMdp5B
lK41fQdciIAOF+uvUvzFDuMynqxPHJLjIKPCc9Bg3L+taVj26oTXuVD9Anb1qWiyRyHMePxJKxib
b2FsfDbgmajTLVfYhTcEhZmbRYjxSFlB5DCyjVwkOt4mNEwQxrdEt5JN1qC1pPnVVdu2Mtz7LrK2
gOha+/cHMCMVcnnQ5xkPwsR6lbSHVHhQ3IEH1VsJeDFMvIpQ/0VPMSQRrocpFo0qNHhUH7LYbeuK
oAQaDYkT0hwnC1qA1MjutYKo1NV42Nu1pbwwzca8UHGC1PTSS1agFy/zAd6QeMmWlfcuytoyoraF
tBf6KMwugGJeLlZji0nsBFerN+ZHhT54VDpADOJE0+9xcqjW2+DtVrCiXQqyMch55PL7/bVcQfVf
fwezO/SsGmjd4DvSt6/G1ne1ox0+g4/Iq96sHfWEnf6Un4xz6HDsLqfj9YP02i7z3qd0kiatgBNB
/LtwC9VecB7VInEq78TWRc9ZwctzruRqYBP5IJBeLKSwImNTtPJyCCCScAiLFl34qt1Ap3lM3QUL
pwe7rqdE6Q7RzHkIr/QnXNtd/O1ix+p1C/ELCXNcEqEkx173I0d9oq9AYyLaa1+oSfSQRCkZ3qdP
zjwvfnQzz6CSRD5MB0ML2/dSxSmYOASctqqgEbH+bXWRG0WjL1uj10XlQ9IWTxkEgaQeA89+asXE
CwuX8+jmC6BpieB+wfayVCN11Qc0iUTkj6bhUazR/mU1n4ix3mkjPDS9+sEZ8apnIRkLGCJEQqF9
ej3b3ZzT2Upn0AOIpQOk+y4WBog1VOaL9momdiO+1+NWA6crSUXObK+djPAtfeFBwD3AsuHUBkVR
u5NRwjzCl4ujUrgZp8ixOpsXJhhfMhDHBIEh4fSPHDNPSVGDf0onQtzZlAcWvH31wW8vbDGxQK7P
SjgZKpLbnfm7tVQCUYqX+6u1LMaNc0DySgHiBOvF5uqnou6R7IJzQCaUKK3govhU9uBVk75i4cEU
OlLybpa1013BCumQcAM5EpuxVfR5EqNZRzSlYfvrP8HxJMkd53xbXaYLI8ufX2z5pC4rMOsbeDDn
Vukmlh66vSWSuVlEpI02IjXNI47NVe9Dp8g3LwaSbsy9XCcm7o9cSw6j/FaIETHTN2P8WQKEeH/N
1sYGgmY8sSA0s7A5XI8tBnFcJdfYYCNG4gA32R+mQOsdde5jWx7SP2B7kDg2V8/upTANHrQl9riJ
gYOon3ILd/Kg7+n7OD3p0PWp49BWCsses51Jn3ODs9fWJlQFBhCk+nATeOf1QNMi6XvFxHaOQMck
2EGCFLTwBEE7zgWxOqEXdhhnmVN91DIddvqx/hTLU5NGvvUO8kpvEgKL3F89dWXHgWQXaMslHYwA
5HpQdK7KVGjj9GC8S6BX4PGGL07GbujLn2ecQ6lkeSyGPD3Q+ecQBqQCA34lnDphJ7eRPY1f90ez
tpkvzTFLVCF6Avi1QDvZoJFyeDZB1cYl+Vw7pC6NMOvTWG1Es3oBBvYWeKqegiFzpPFZGx3LdNMQ
kC8ukH5Jq96bRmYvF0I7jjUUdw9h6Rf1JgnfQKpLeuSYhfodIoqS9iOZ1ef7k7nq7xeuwdycFagt
x7zNUiQ+wMclvaAjh0jScUYu576h1YgIiRvDUCFtiqc6k1XuGjkN2hnqULHo1zp4x9qMhIMF8ZEu
Ok5C7Mea7o4DRMXTbS8GnpTPbnnSQBU2i+VeDDrODlxzI1BCQuBpabBCLfd6U4xS1mqCVqeHSXww
1Fc8EbntA2uT+51SRCkNip7skCFQpcZjpqUH5CSI1P9dmK7DRieyxJvdNXdFKQ0JMKjZ4G3B7HBR
LiyBznp6KEHhGG3DXtq3RbjPlr7vYqfM6bmvOYDgtUMF9QHkJpDABd0184roDWUSG0VND7UykgRv
Ui4AbQWDv9DfLqECQGg4jpmDpa6tYIgpioJmeES3vZ0ID0uX6OAM+c95L1XorlJQmsCLVHSbwev0
f1weh33EDd/qAEvT37WL0EgYq3x5FKadWXhRJbwWVvDPE5vXRpgdqEbQTQM/Hl6FQeEpdUpqY7T5
/K9r7n4xlu/L9iI6CRtqtaaCh1DWyNtwfEZucsP3w1UrAFkuhOToaGFju6qyBnNB/BySGY0ahQQA
Li2kX4LV8eid1i4dpJLQLAuS5KXR7nptKqtD4dNE5FMJmT1klg8ZWGjtgXaY4BTyuyYUIRAQHe+f
Yqs7GkzroPGEO2oiYzWMNZSoxCU8qLeTYOwpmj86LBf9r4a3iDeAjlIEY5B8PTwFy1UXy/AAut8k
irEBh5aW4HETK15eTtAj4IVbq0t3YZHZzyLaZqNSQ4xM02mrUL+bINmiccKr1VUz8MBAszlEN1iW
Dq2mStD28I9U/4HemcbTgq00vNEKl0/NqeusHlBLZUlBhtrEsXg9hW2UQRnctJDSMYb2Kcxl4Vjm
tHPve8TqiExA5/HshDOyKWHIyhtAaSG26pBlXOofkNd97Bpw6Ny3s7o8F3YYhxAbI40nE030svsh
Es5duOrWaCJZaEhxTbEwul4Lu5JGJvLaMros5dluR8iOC09lzgk3lLWLCly/kAqH8MPCiHO9KCJ2
7QyddhzpzWB+tEKqOVMwWjawM9EuWJpVkzlE2iCcDwlNZBvEGhFR1U7fV73gIveuO2KWqxs6Sq+R
IEEEqZAzr7KSbCtNCnrlg2p2mjpp3uN21DzwVIjEjJEhLefspc/rgRhph1RMJFfHPsF3hGMnQbCk
ijdjNsR2qQNyJ5b65AL9k/p9mUf7EL9MlATgKCge8cTelxODjfoW7Sg8u0GRh7joekJA8kzNUpvT
wyikp6lVT0hl6M9ZqmQOrcLoIxJqjbPaq/cqEM6AaeBxBeki5sqpQ73SY2VEXDKRGiqpRLWtd+ls
vKdf4u/8j2Q4SW0DQXffg9dH+m+rbFEyzqVUVBJYrZzSanaj8RHWX4ISbgft9b6ltZ0PkncLLZUo
ooBQ4XpOUw393k2JOVUpAIe1mJ7rgPImcS1cR9n4mwoAxBBs/IgcVy11wpSiIUrejO17atVPIuBJ
1uhTa5MXAxEzSrr4fH9sKzU33GsXdpnFi/GrQm8h7opKoSKDmL7OUkyPlRaI+3wMi+ewCBO0vQyT
M5iasA1k6UcRSoozTnm1BWQg4qzr6jv94otYXjsTKDgqoD0MGkqkOhifoeTJv/tfIulKx2w41taO
KtTfoLuJGjDe6MzwhaaR2i6CsTBBy169zXI0/+YQUud1168bAuIHSQCUItiaVRypU2rh1D1AakdE
9UFqW2L84mk/r24KYBZB9wH5K8hBXrtqMzVg/6xxDhnkE4Ry9i7zOf6yuhkuLDAXx9TVXV8AmIXq
ngINmud2AxaTjeL+icjkCI4J/qD/0SJzxmeakSb90INE2fhdu0jyZWr3IRTtRoo2gE4jdTmZD1pf
EgX6AEZG+oKn/LN2KS9I0P8/q8ucXAS7Wdhp07jMKsgrHNCpblM/Pkc8D/lOK9+c3Rdmljv7wswk
0DxIGpgZcYoSDcqL0L7yYxL+RIqfeM0BDVux8448oIsygEO34bF3X79mlwf1Wxsvkm4oSCOgQdsG
M95e6UFYIge4VelsJ2DNqcEmXtG3SXXzRsfLrOTswrVoBCEwkmRggserk4mtkCaMVSlPMrQhQxHD
EuM/aLB8zFNemmzVjoY4AdhutMezt+NUA0YAgAnsNM9jtVPNLehV77vriomFVhizpi/pADbLaDRz
ltFygD6mq71n+4jHuLuywyVE8BoUbdEUj9vo2klQ8uqquByzJe+hAjWwoT00Im05+OdLcmWHWZJG
7Y1Ct/rskFd/gbEGHQIXjb5yJAJOgp54DASdwKxgbhinqSnoU3aoMgMa6g9L22ojfnER1qtLolsL
uBnVbp1tco9CSxCzTs8Og+RrzcOQuADi/BerfmGCOXdDMzPHOoEJIFeaYgcT4MC/b2Ktar9gvACL
kRf6KLbJAjneVsg6YHACX9sHXuLhuiatPW3+vPLyP2tRwZUt5pRHGr1Xoga2kuTVGHbKAFZwgEQt
pSRi5BS6A+rqunSH7EXJfvNSGMqqY1yMlDnx47ArBLqMVIiI9dvMyLQPH/uD+Dp7SNHa2f5T2rTO
uG/d2Ouc7pTY2YY65WvnQ/N4P3nqpnZRSIgX4tYTmOa4J/VKsHY1PcwBWeh1peTL9LxJjuiOZN7K
sGbYOqntwHkvn0TQvLxZJHLv+8CqJ19MDLP5IbozJxXis0M2BH6tuYMo++bs3TeyesJcGGF2/thB
v1qvYESrzgivc+FFHN8le7I4Dv2NpmLuu6tZXD7k4r4bY7NUtWU0ktMR+tjtJM/c6raC90NpR3ay
lTbpY+XNjrHXHWpLjz+bXb2NwMjnKw6o0x3RUT1QuNndCdpfspc9S9CmjTYT0THzCkmd2ONzYi5r
y371UmpcUs+4H9ksYmUFE5UXICt0xOvNNDv3Z38NtQIoHy5dpBk1UAAzWy8KxM7IBIgpVGjoV8ic
e0GKzuP2rcnckJIqI4aeH3ODc2+t7blLs8yek3WhybQYwzISw2tHNLuko3yQ9O6X3kc8xdKVAANj
hJr2kr1fCN2vV16HG4eKhjGmsr5NGh9ZNqkIvWxjaV5jcELWNX/G2xRJPUQYEItgzmY1DgKtWvpS
m7q2E7HYI7ftNuVzLI7gsf7nGamlX+HfxpjVyzMoNwQ9YNtKND1qRvMQdh+60TtxTYkopd6g8sTE
VhfOgm4Vum7hkSZzJpghcn5VgaarpAG0b6ooSJd19CsVtSqRBL0hm/sOum4PCVkNYhUA9DO71kpA
RWb1aFcKpe3PbZIgXhsr3mt48TZ2kyGFgWIK6rRIJDFnkBiPodwsHUmV9CZWldcjbSPHJ5n+iNTt
0G1DOSIZWn+N9Iuqm7x+vz/GtXP20jwzxqmIpzkLKmgoBDpguyWyV8F8Cmn9ct/O8rq8HSYq4Eva
GdkeZtNV4D4KgaxF65fyoYraXknaTZ2fZPMXlZ6yJHf7lkczsT60/5hktl4ItDAAIEBNoV+icUCx
9qW2wPjlOuWMbW3boRTx77ExfhkquTBLOZZwSmq/1S2nmvrn1qwiW9EpEaAxcH8u187lS3uMy8yx
EKApbPFLMBnF6ktn/rlvgDdzjFOIQ2dJwWKgOmtdZFflSdU4hzDPH5Zz8+JGpAlaNHoKvys6yJNl
oIPtcMuJTyDeU9IMukp/FWC87g9rdZ0ktJhgK4tQC2XWaUJ2U5AVgJCrpxFRTGinwyZVSFv9um9n
dfqQIEQ6GC+jGxbDgIppMC8QtqQxPqegT+1ACh7GkUfZueoHCt4TC4nb0pN8PYcazTSzaBe42viq
dxtBO/0X4wC9hKia0FyA7Pb178dRVyIlBrzRAKqpXANyBbhSsefRDqwVuNEZ9R87i69c+EIgTqmg
D6htCBJMBV6egmkSzft/kYbzB0MGbIaqdlabH+iuaknRPGkpUN3yeMixmCG6Y++Pe+3cl3EYI6ss
L6hrZtyKMNIpHZYKGXKF2hbp/DklJk8IaN0Kok8ImIGGj9UBEqApLGgzRg1kcFN9tngSqsOTmnJi
z1VnBLXc/zfDHBZ5qA8taJVQOAJjIgSO0xH9QBkPt7hMycXxjse/hVHgXP9ui8e/Xy+hWssSnLGV
Tmqdk+g0JL7YqiRUQRMSU0fKO85WZkbF2mMzp8GoJmmrNdJp1LeNAWbhoCCzyOlt4RlhwikAO+Jg
ijEoebDcTrVTIEoC8fW+s7GP3ZuhyNdTJwvQdhhqWBGfm1/Q9fJfgj/15nfySHFucG4qxucWW+ih
Q/IJmF7IA7Id+PlgKSDnE6VTWdfawQoC6SUoNfEzwpPeAaZE41QS1+0BV7G0l1sKm6RVE8UEHAj2
esOftP1YSkSQCyC1jA1nFpl36v+N7D+WmFkcLLGsB1zDp7B09WxLLYSFxUPiqPSjyY4I3YZB5vgg
c4X9yySCtgUsjP9gC+kqKnVjqUzSqSrmYSvWFepkdVF4FsC2btuJ84uW1NlEclUdN+GoKlvOmBf/
YzYdiigy9BLQy4hOosV/L85NtDMk7VICP+VvyR/akPGsPQ4/ckgQtI/FyBntyma4MsacI0KftXoJ
a6cmrva5WLtZm9rT1LqcQfHsMLFHbhllpZSwM/S6o0XhsaMmuI3mHYU2XCvZaQc1LIghED0rjtVg
bc003YlR6qeh7EhT79//ntVFvphj5i5Amz14jQYNww7nc6jupHJ+iFNqT5KyjzOg4gvRFZKGMwur
++bCKnOcQvGvgFY7rA5Z57V66AVB7KSF7LX9xDHFmW8W3jIKZWIZA5yoBQ/MoM4/jOZxVg1eIonN
s/1rt/xnSN/JgAtn7SHUBjgKhiTmf3PjR19nu04yySyVblzKhGbCJsKVIeqzVwoqQWeCrac8TS7O
an6fxRcfoTVlX4Y9nEtAqj8etB1ymY9qou+1tnc02m2zDMT4Cm+O1854bJ6Fxg1EaqgoLItwYTek
qSoYsYCj4mNsURAjPZntXe8XzxUaGUj/cd9p2czK/032f+wxm5Um4CBFZhWLGpmbCkK2Vay4Zd7b
Y4VWJxXJI5STcjDJjWCGbqzY49hfdSoQYRhLvx9AksxpbFmp1tLelE5FB9zAlDwMUwLIWf84o6jS
W4OvTchlTfq+mQHxQ/k+gTJtvNGFmXQKB3m0uuYX38K8POtRakfwAUonJfMGET0NoD9zjMlFqXdG
3jT9b6488L5hdoGaR4LkeqnBrUsz9MlLp2n8AOf2MHsSFJt4QvffLU83Z/+FGWZU6OltisEo5VOR
QesAmDGwNVY1sPKqmEDJqKvQ+mknQ2ORpkkCO9eA8WraanAVs7ScxpzTndyMgR91wuj28vQRGyPd
G9As2UHISXVnGdAPIy1nB70//WOYV8n2vpMwr5dvHwWlIXJiIuSXJLYePYQWonk1lE9pQI9tXZ7C
zuQ1yq/5IerQIIheCi8QCr5ejNhMuh79H5glfZo2sRIaW7OR0JIfQP/y/nBWDzg8YxDlQPYSFVTm
piiHSUWevJJPRqr8TBPd0zN/kB9lBQyK0FqJZScTf0U0trO0cbUROdWitNz7H8G8cPFMA44G1Ch4
3uJvbL/r8RpjNQex0TRn9NXipZbZSAk6gfK30kMnlF/uG7uJ+SGxgE5bREB4q2sAFlwbE2JhUiWh
b859Wp0EKj/HIzStq7YjlThvhbmC34uDyLmQ2WbAZYw4VBYmgCWlip7Ya7Mh2KLnXBmbczNPntn2
fpUd6vQZG01oZq+dftQos4nnsHV7qfeHZjtD1ktrnfuDZ3Wsvj8D5U/wi+BpJQHReP0ZaQN668m0
mvMcv87HQrEBf8p63+hIgKZxd/JDwTUKgNvKpZ9qH+teLrndc1W5kbZrJ2ixEnqIJD9WCOrgQQk2
bqcb91JGOuHYnHi5D7bk/q/vlRXwCaILBTEjcy5FBlWalAbNudoan/lX7PY2hfrfvAmcdi8+1a6C
+6jZ1F7rDZvuAAmu07BvnfkoPk6bhOOn0s2hvMhzXHwNc3wJpZoKZozZk/3ORY7a7tyQCDbidVyM
Afn9NTkJ+Rs6nGfCyv6QwdcLBhAQUEHJdfnzi3s472YaWoXYnqXYGfXS7uT3RU5bKnFi4uy87yK3
JwJEJqByjNQGaGjhtIyL0GYagraFpyZ9tTGK+lykH1Zd+WnUQgcqPJSp5MwSxAz04W8rfHXm+5Dx
wKm3ocfyEeoCHkPGHH8xuzQJWrkXKr05p9DuKPUaCNXkOXzWSidRZXtqnVIICbV6N6DD0uUn/eDM
wsoxgVwYSEqAFQD1qsnMeRAXsWgWcXtWk/cAYrlD+ZWE8lbJC9IZIjGqY5VG2/GtqbdD9VBl4aaO
WrtRHC38EUtgEpVVTkTAwviWvaBIyHqryIugs81grgVhkLWO5kp7VhqwnSmHsraF0B8RjY4JKS3N
Gbu/8ejryRMVRwJKEDdVZE5yYZn3qwsc34B+KeT9QfCHfzDfoA9FXQS4n85hSVG9sICUNAeZh6G4
jQQXMxq6shZtJMW4EUqoownMwn13Rgt4E9p56qbmW6w8GtTLhnNQOuj77Lo/nDVfDpPrwS0iTAuW
HfSFOByZNe8tAETFJNJO5rxBWW96nEZbHUGRqu2tiSAiQN1yHDcz9zVzu+cAfgD5g4nnOHJqwIVd
73AB/MiyQWXz5Agbb/sZu+hYJpJt63vOUXJ7ATCWmI2VyVqrSTUsTX51qLeFM5KvgpjOjKKuakPz
wPYkyMy1mx6F2t6NfdPRITgnubET7XJP3Ife/MRrN/xuUb6aeearlojo4oQrNaXTNJwDp86e7NFJ
/pi7YltA2xFyD0TZS5vMy5zS/gLMCvgNBx0hqC3rnuDLnuHLZILoY+pVfsZpCLk575nPYh4kc6aI
zdJldxpsEATbhluQCsAuniIX26EPOa7r5WccTwJLXFkm33bKN6i4Y9CFcw7J7/dfNQlIcwiISDje
/s2KfjPnyPQjWQy8IzA+13NuicKQa4VmnmZvwJwrG20zb2Jb2iWPk5M7KMXai+qgs8O8+vd32jIe
xvQiyIAYBJgfMCsypguZtvIY99YpKs+m/EChF5jUH3H1kKFCet/UyhIixYsGTxl355L2uh7loPR6
VCdoT4wnUlIbgPMQDVkV4hbkYxyRJxm4fDkzsktzrJLGLEUzXJkKJwMFUJp85s0/nrqleg0dDRCP
KXioMVOn0VGRasD9zkpbEUVriFl5YAawEUDYUshrmrtdqAVVDRrXRY0JmXJmA6hC2CRIgMAaYMSB
AqKuD/ldbfYTTzR31dC3EB52OTxj+fOLAyBTp74sWiU+yyYFpMLNzxXyZ3RDY84teusPmDOgxEFM
I1o4bpkLrEPuUzOEODkbp0wHDEXN3DJoCRXsrCSxKLtg+rnvgbePXvQ+6AuxjwQQs3azZMj0lVWS
hsm5heZ59/Cp7ib7r0CSY26jJdJPoV/5ITqtX+GvyOUVbFi4Ng4XmAdDI/piQMeLg+Z6ak21FdtR
yZKz/krt2YFg56bx7O6dM8qbRytjhrnCBokmdRLlyTkHLlYDOnZyKYnsz5nI29oNfZVEj51TAyCb
AUH08VrZocO7R+TFH6+33/VYmd2RIWAxmhgfUf0INwKBYJDdkw5H9wxBWNUZ3acZGsHgVyeVbxIc
ruiyOoqk4Cz5mjdfTjlznelJLoW6iCk3yCQdFcNWId1a7dP6dH/Sb4JUzPminYJsuYFojD0MGnXS
9SJtk7OGxKBZRJB8VkWZGNLzsIX68H1j329DdnIvrTGjol0Xg1ylSc7Nr9TN7N6zCNzJNl3Zlm3D
AxiCdF7lSmR0ZufzBcBzXwfEPfbLA4QmAQdrSfOhk24rktqHxqXf2X9rkmwEJ7EhVe+MTusIW5Oz
FixY8dv/jYXnT0QHH+465rOjJOnrVFaTc+8pTr/fziTcGKR7niFSLQOoPdnirnWqLfUTL3x+6bzB
00m5FT0lw937K3eK3TiSU+wITzx95NX1w+2E08FQAbRltuY4tLgt4uXTOgtQoE3bzU5LpY2OOCNR
SC6+3F/Cte2B3hVdBPEterFUxp5splYu9DRFJ56+LebMLoOtLhgHgZfouw3g4ZmXlpjToO4oHnUj
LIkTUbyQerTzAmOfUV91BOQWfojl9n8bG7P1o9qqFKGoMLYOijrRUzc+9vFIWg5+jC37w53Qi7Jc
vqBhRlWS1dCN87SQQK+QnGXDqbt9np1DBKPzFj0qRAEMv1MRj877XtgMfnqSwAXy1fDO9Nt1xDdA
U2Vh3EEcxUIcxXmINEmI07M+bWrjGMT7gD7I0uf9GV0dKkRovhtVgNawmNhplEe8vMU0PY+edVQ+
qJv/rZ4SR96mruEDCOVCjqQklJOK5pi9SUAMaGELoYmQnttD56vP5XPjdJ7lzrvOE71qZzg4eY4y
Z7C3RzYCROzCJU+H/C6Ldc+ycMhSeUzPkeAFD+pjk26mACkGiYPSYNWRF/9B5IHdp+sgjb1pmRZj
vHurUMzO86F5/mEQShDoQwzFA7cwefGfDod3/+vp6yv4MRzTo1CRnsd9vTJU5JYhAoD8NQibvns2
L2KtHDL2INCixTn4WXjCL8mForbDcZ3bMAv1XTTiAt6jgJ6ADbunSqJBX4/Fedqpb93P6Bj+BL7C
1zbCy/SndYdT8I6D9SEVSVk5CW+PLqfL9U0F6ws/ExrGQGjMJtDrQWlzGinFuXLGA6oC+9AHQBrK
Lrjpswce4PI7d3vPHHOsShPklFJNh7ltvsmfR6hZ2+LWeqz3+hZqmBvFoa/aY+NBpsJv/fhUvFrn
wBU33buREPNR+MheuQvAmwLmABatOBEqa/kmAOArT7epH3kApDuyU3rBI0/kdHW9L2acOX2rqo/r
uDSKsyC0ZDaflexBm45qZ1v1qzLYIK++72C30eb1CjOXeiX0xgge1OIsBo9ynzkK3cfqP6REXrYq
OrzR9a+huIhsKLOusR5OilGL0bkBZ4/0XvHSXCuDAGkCwjZImuIRrDCD6AsLdJKyFJ0148/YPgmF
Hwc8yNHKZkfUj2om+BkQJ7KUraOWW6Oql8n5qDiq+yKThvOguk1L4m1xaYG5JZCWLISgggUpfEHf
EzGTJyl7ECe/1P6Yslee1XCvHrRfFkSaUMO97wcrqZNL6zeXBSpSuSxPsK7+DKk9vKVfmjfvs8/B
CR+IspkSV93G1bZ6VYjOk7NeuYYxqzLouOAkgJAxmXK1KJROqSmePDkZ8NjZ1M86D6K2bJzLswUh
BnLxMAKKTA3iI8w+buYhbvQyLM/hJJBUezSREeVMIbt3WRPM3i26wGjDHCaKw/BX+I3hvNE3+Ve+
i04x3kraLg3I/Dd7zJ+Gs8jJR94k+v9lHP1+mEmMkc0w9PVQl+aUwPhZ2VfvkR2d9EPmCk/YDBHh
3QzsjmOtLbvl4upLy5FW42IN9ADO2B6yCGmN/u3+hLJR/WIEsa8EDSzkm24gkmCQmmmniiWOXlP3
6Gua2+OMFikeifXNy541tPjnxWjo0OZ5RefyrJBgssN9+ZrtpV31aG54VxzXFDNx+ixWpgxiprOw
Dx6qbXYM/fAQvSSER364tkKXk7dM7uWYrBTHrg5DhoYXe/CHov8k9e8v0KrTobSjogqMAAiiLtdG
JF1Q0kCSyvOwU0GVSfrP6t16BaXuq/GkJSTnFE1uXkNYKCQ7IXiHRCQSdyqzUDVummoJSc7KUc7I
8NI8m0dEmnvlb3zkHUor3ndli1mpFvT2YSRk9Jzu411Lgg31unceweLyI8ypdGWEWaVIN0fw/MNI
tM2elI14lA88l1sdB9CBkMLEWxJFr+s1igFAl9OK0vP8e/ilPEafSk3k9+DXfVf4bspkRoIrHkVd
6OGhJ5gtiMtamgGmXtJz9iOyx/2L73njniBSfAzIu/28SUi3uW9yZe5g0ZREnHZLPZe59cFwmHah
2NBz/hJSIh9bH27HIS5f2UWLCgZeMnC2pQ/uevLCQkhpKQj1WZQekswiIoDpYci5ONaMoDwH9DTQ
GyL0Ia+NgLIkl/oqas6xtE2ADgOloQkgwf3Zur3/8FxasvcoBuLFxKL5tcyqaUULYEOMCgXHDFoe
ZZdl7v9mhRmK2AnomQcfNeqNJ0EuSTlOnHHcAEAwTRiIhTMApQ88iJiLXCvNOGkCmOik3az+EgXL
02Vb15GOeqomMnmt3Ze2Fe4EBRxa26LguMTqRKpQIYDv4VnE1lykVE81Jcyb89hD0BzSm7nd1ZPE
G+a6GWDqAS1GLZXFuWhRF0xTCHhNjc5bDZTedjnbRW9DiwUQSfmHmP7s55/omoHCpcRjumEDsmWO
gbJZDna0YANIeO2Rs5AD2hcAn1FN9UYT3wM9cSf5DYrQnGHeuv61ISZkkgBhA/zdaM5g3bNz9PH1
Fbo7/PtOeVMVZYezfMXFXShoUqlHJUAQGgFdiNc8jJ/hVwEK722xAUoJNcHYqfyNMZDRq51nmewi
0hHNWbLvIRLtpw7/ef+b1pYX2lKgYlmo/W8K1dFcankOJr5zY8TRi2SJljPPUcM5Im9KJt8jB6If
lwjYBi32VDbmaY5MU2hRTDB30j5/cTzRLjxpbyDzBAxqttH3qPnKjm1tOZf1NwDs+kbA2l7YZs7O
jvYi4LCwDQ6P9wcUo+3Kqbf6rj82HjLCXrn9VXq58yaCSyVzT3/uT/B3M8M98/L1omd9pUhdGHZn
QDA906+OGlJEol9tg4wgx+5p/rgx7MFDEeNFPoyPxY5X9b7BCLCzz26jIR8HUcEMhKZdtp/G+9js
AuNHG3nGe6LaUoRHXuOllDSSXwizn7dQNXPE4s+kgJq1PIBMVDdKiIIJTtkk4CGwdcHJLfzf+aUL
/XL80qBNMoAMv9xYond/AldCVaQGANnGpQQGY9Q9rydQGxI9ijtgR8LKjqtDE7q6sBc2zXvxYB14
l/nafsDNBzoopLuWs+faWNVJYk0FsTuL3a9eTYk0xM798aydaQhLULgA7gatef+PtCtbjtxIkl8E
M9zHK466WCQLvLtfYN3sJoDEnYkr8fXraI12qrKwBZN2ekwmiTIG8oqMjPBwF2LHlKS6NZKse0FP
aH4Y26rcgymQenLnOC4g8M2KvYVgFdAv4G+A/kKvjSJC7hjP0N6eFx2eL4Z7T56N+90zIG1ft4f1
p9Yg7vNzM+Ims3KrlAjM8C3aaw/Gs/Gp3G0294pvnuguOm6N7+7WdZ9692nvBORHIO3DUHaT72EH
vMdz7XH3a2Xo2ny2bn3TvNpnDlembDKcDt9kcjez74gFaNmTnGwcVDFQTUQmMSxeUdWqXyZj031A
vgD0RkBkW36z42CZY0H7qpE75atV9kz96fiq4dJjxP1kLf91Vemcz+j59Al3Ay1YW7Ys717U7I71
91rtgVbhK96UnuN7gzvc4Z8gp+GSgAR066lPfpgrK0ftD5rh1nwJe1Mde1lSo6p7GYotz7YAplfy
T+C1Yuo5O8kJmXFwirAYHpt6crXhLq/3qfyzNnMvt1zUS4rC06SPyfaye4v6julz56kH3j0LdDyY
9cOgbooBjK9f9Z4OYCBwFWlLs8cqC0bbg2q90j0k9cMYnQgDJTSD6iAIPgY3h9LM76zYdke7DiZz
o+3TTxKnd3YMTLMbj6tUPNcZFNUCrTD+j6LaXGS/3DfMYT3o5jv28vH98SdAM5Lb7qFneZLcn1Ap
Rul5Lj8juy+BiiQGRdX8p/Lw9/iXEkBFDw+H4CC7hx/57lULwImIq/0ZIg4AXXGkrP/6M+xKD2fg
9jFcOu2QJkHHr46wFKyEgrfsKC2K0eIIC619Lsufqdnd6+/khyXtTGdT0vbF7t4IoWtb5/qkoSyg
zh3N4NDAe+hyxrQqzSNk7dqXwegnl03Nd504HzKJ7510klfO9dKVABJSsMqjdIR0rlgC1ghNy86c
cbtaflfwF2Ywv5Z130Jm2vwg2mPRu6xZy00uRRIXZoXj0WiNTNUZLuw8gmumPumNmz9nh/jV9Afg
1rRA8VRX2su+gjSbtGfgpGl2yT8thsBToJwzJ5hnfM2VPMhgpbUugfvyRZUPqevYG5XEfvvKn0Fy
N2oAKAR4ID7q9Ur0OvtKwTegmqZC/Ab4IYi9CitccFLoVEYcIxn3lRq7TF3DDF2hJv+M7MyEML9S
0iAnNUbtS6NsaywlWEp6Ndn28SaTDrVX1Qh/h5/9Nh7ebp+ahawB5vTMspCcMGuiOkWCweERs6F7
0FHjJP/u3c9P4BuwnIpHcUnFvoM/aziMq/qoOGwh5lD1uJy6JAE49l4/9OjjhE+JDwl8CvDw6gd6
s0BJueFrfJ5XgEHRrvBIHqyIxraE6WYBBVQj8UxPAWQwOxpAwWsFHiSRW23KMPMdAF/UlcLpVZ1B
MC++CZwiivsKdMJIQdZH6cF6cJ7Gd+vBuh+33U/nlNyvpe3+j1VGChdwazSKiChkGqu9GY84OdHo
Fm/ZU/2cbKad41WfCQafuAU0I75pL88skGO38KMHO7i9zxYSlfM+++8XCEsta0AUFDqWutYCK/ei
LQTHil0G5k/iRqobPcpNIA+/VqwuXWdoUkHtdO62AyvbpXO2JTkqNYYwSPkc9yb6WaF8/10OdG2T
xnu0d8snhR9tPC6f9fylY0DEql6braz37B+u/cd/P0KIxQZm5HJiYvLtvBuCRIGvHlKt8nqzfr89
3kVPNasz461gg6NasOTEo6NWtYH2ium3Wt3LtPVuG5hX6WooZwYEV+hodQfSJrl9GY/Sh7Ez8BC6
m17NlQlbvOX+qEz/ZxyCO1QmWlraoLQv2Zf2KX1kv51X+6g/N49ltTKg5X15NiLB/028rKdUg6mp
c9XvkBAs7vPEawAXvpOP470D3rtvt+dQmX+lOIlgGkIZDOrhyNQK3seSQVYD/s32pQbF7zfglr4V
B8MA4+b4BsEddme9FO9xCZW8lYzH4i1zZliUitOZLCGscNAJgkc4PZpb58O5g6AQngRfxSY9rSmG
L7mdOYWFSxNxETalsI6kRBdqqeLF1zb3eFQnJt0a5JXqr7SZdu0YVKgsQUYjB2iVu6O803WPlpoL
zd6uOtAi8sqs3FXlplqjJlqaiosvE5a9G6imRByPDp3s1ObOQPdJf0rUb2UGZaCHSNo039r76ZCT
n7cX/8ohKeibAwh5pulArCo2IlM7GdoO4VSIfjQHQH/TwyX41PFTE9FAGSJ09K/hxq/ztcBUzoTD
WAEbzF0iV0caMx2F85qFifQY8zByJH/UH8sWiB164O8JePDMY9VtNBA/Oz7hW7n7fXvU11kwfAJg
Aeh8m9nDAPa69MNVbSdJ6rQs7Cy0HbsSuCTl77naBkklbxRD8kwLb62HlO/zZm8lflOcVOlr4hyt
W82jA1WZX7EE1l2vk1YW5MqjzV+GDqSZAgaXkFiVnoy2o+gbZaHGEr/Xj4301bKXgX+0prPTcF3e
nomru2A2Z4J0GxE8woA/J+bsXd5WhQR2kIGFZpxBCuHOASOMydZwZ/O1duFhBCuqMN2GXeTcHFk4
FF9W27ttCwb4vvGZjAyS/JRlG6Luyqjwmm5XTq9QAVhxq8sLfjbO+QvPxil3iWHEaH8Ou8YjSbm1
pDYgTQlJKr5nU+UrqadntTuhRJl9+zY2Rz373ravoJQJosSPqoNuMdchJ/SeKXG5+xeLgGQsNqQM
5lwx/qrUUk5NMkEBAxCELt6NEfPyfv/PjSDZhaYvgOUh/Cy8pDvbTmlrRSzsbeknYyndZdaUb1FT
X6N2uM5yYrkhKILn+ny4AKG+nGymdQmI1ZQ27OX2u5lGQTzeTylQyvpWjZkHNom580jblYXPtKe+
e9LGg9Ht0lNzRyJ0TxXtccqfE3UDCqTke+qRYEA/bBE99s2+6reV5Q7g/Wi8pllDbCzukzk0mwGg
0FYQKVSqEYrLk2O1YSYpd+B8CqShd3nCn1I0t+iV7hX2SWJfs4BqwhCaWj/xDndZehpSIIshEpTl
G/Wjw/ukrf1cl33oHK/s5esQAdPrQFvQQpMPKjF/Elhne1nnnDSFMbRhM/gQL8lwIx3RRR4FPXWb
Z+sXIJzcv715Fq6JC5OCv2wVEhsmhUnoxhb3HfBG0vik8bDHQ6X8Maz2C86bUXQYMxoY9WmUWnWx
1pXCQSLjFHdh99W2aI43XeepiJ74aRipizh1lxorDWkLjhDsCRBTQTvJ3IYpvAdGDSjV0hjGENmc
yS/qAf0isZpB8dJak6+dowxhcLN3Rw4drcfoMhCiYrlyaKLwaQyBufJrFYJWTuxVza6LVzj1Fsd0
Zmj++dlGUXo1pnUrj2Hfbq28dlty6Pga69FVjI8A4nw0QkxlM4Y7lmE0Q/Yek5919HZ7613n0QQD
wt7jkWKmJIYBQ3EVa9d3XsI3aItA2RPcuNND/9avxPvXCwQeg9mDySoq4xjc5bzpapdnVpSMYVWl
1TYx6uyuHWTu2xOvgExX13j+r+98lDfQQIOEHXp/oa57aW+KDAJIBh3DOLV27WOux24UsaDgnT9l
2PAxWesCv140ABiAzVBhFuk7sQe710FThWLcGOa2g7RpipbvrLTWrFy/LMCE8OdhAdl1OC3xIuA5
2CLt1MBE9o21p3lhb4BjUL1BrjO/o0W9GyUp2+UUbwvGy6/e7niQjlbvxhDgCMDiFLtoMek3gOjF
gZ2N+VaL6VqSeZ7ey/OIr4TcqDZn8mw0519Of9obqdOAtDZ06sF1nNSTgTpUBtu3hw1x1lgAlqb+
3Jqw2MxxmKFyxL19U/kxM3Y6K1eAo0sDUlW0nqKxfVYVEPYvFEb1btAzHmoAe0WvqYFtdG9qb7Ly
dPtsqteBHbwzDoqObn7ELqJqapZHqaEXHQ+Tutok+XeZbqDg7pLWGx/pyYrR3mC/J/bgQ2UIx/Z7
Sp6KeEucOzAd1Og97j+Nb2VqufbMyTGuhNLX7g88HH+q6QYy4SgjXK7rAJVwhzcDD5ssPqYGoCBO
w90mKddY25eWFGh4Gw9LpGRxhC8NmVVnqYPU8nCy24dYpzu1SF5vz/SiCfRPYppRT4ChSxOWBDpU
fcBYEiXBk6VUwD3cyKti23MgLh6FGQuLS2luhBWhYbwylYaaBg+rCFIiEfzCNraU1qdG1XpJZ/N3
I2X9rpQS6hWcswDiq8WhpZR5RUtU//aglxYQ7zNo2OPFjoMpPBvyfKhqShQeGsx6NLBx8q54BL3R
9raZBXc/C/IqJti4UNkWIV15bmFvmDIP0yF5KsGKkU1lQOkPvsY2tnQuTagp4XKZi+hinD8ZzFQb
LZtC1pPfNHP8En9xUSfy1cl5aVq2Vp65Dtvwpj8zKJyAtlVjzR5iGOza7aAQT6k/9fIllwHcdlX7
U+uD21O5EJvCIqpP4FQB6h5O/3KfTiB4LAoAlcKCHJRO81XlEJk5GM1aN8azOtZ/8U7f8Cl+tGSy
Z2W88pRaOidoRgSl4pw5Qpx8aX8gSqOBy3IKgaGcPKrF9RYUv2tiBNcJe1xsFvBmcHyOhReVcBw5
TaSiSS0kL6xsp9R+z32aumrrR4XpkmfN2qJpGSxc21pytnXX+Nqk3oHZh6E0m2bfB3NHiuZAW+15
Zf6vA2d8GPpyQOUJPnSc5MvxFypraWngw0bp0QSMRdW8RArU5lF51epNanwf1nK8S4cUEwFAEaDZ
6HwS3pWqjlJ5pmsTTk8cSJG2AaZiX+ZrL5ClQzp35IJEUwN/vlj0UqHLOubyNIXj2OdoLidgr7Ab
6poJCJSG5NfteVyIyBB8g8sJGSpsZFFcr03qzBnbWA6VqpW3VZq92rlkeHKstceiJMW2oIoV9Pq4
1riycGJhGAyikExGNlaMRQB3tnXOEhh+Vg/0ZdiqgzeVh/ZL6b7dHuLCul1YEuKQQi40pSYYolOU
+8YA5QeoJRNunW6bWRoQih0zEdrcTyk6BL3IJ6ctKx7a97mHM9K8PVWGpyVeJbu3LS2t2bkl4bbg
JYhvogqWaLZxzN+AEXpUDjP0b8v2C+s3t60tjQuoIWx6AM+vmdXipJYH4lAeWnIeWEkMIJbia7bP
bShay09ljQJp9HLb5tII8SiZoZigxLnqmoJsPCh5CxUjREeCHnK0dIM5rgRB5aYnK2C9NVtCwiyP
bTvKHdy9sic/VMDxg6ZCvatWrCw5UrQKAEutyqBSAEfQpb/S28oq7EbnIXcAQOyqx2oofWMkm4iY
+yw/EimgQKAMJyMdtuXUvknIOES/HPNBNkB179GQ27+66fP2RC84m4uvmn9+9nAeJWWQpBRh0Bij
49nu9yoBMQ74wTIQB982tTjPZxMgHMPIxiGElicPY1XPXVai6qPGEI7ESwQ7lwxY4jVF3IUwBCVX
iNejPR5ORox3eBlnJJ9SeOxWDqN4W0dy4CT7Pv8J3fDbo1tyMjPRIsQscDOgN/ZyIiNlynqqVVMI
cF23GyKbbyQdT0GiTc3+tqmFsgLgsxjTrLw6u09hx1bchN+c6inM8meqvhXZ79z6bB9t4qfTQ0vf
cum9rO/awgemEkx2ZHvb/tJQEXgAqYj+WOAyhHtQtiU2JDnHrOpjti1K9gm11DiYGNQLbltacj1/
tMNwRdi4D4XdqYK6z+EKbtxh9Ion7bnij9rdpKYgONjEydoGXRzXrFT2H2vCBqXjVMdSZU6h0aD2
2AMkbKdB08Urb9Zr2N2cjcDFjpYKvCjRwXG5VVqOAD3WpSnUex/q7jLS7XXoON9KWrsFA9CrDoix
6yXqDeQXZX6E7Eh2ijSXZIeG7RuVuOD+z2tPnR6M8SWtbTcbrHuzXHmULB1YZF+BSEPrKjpAhHWO
xkYfbSOaQiC2ZVej2qkD9bzXZ1TxnCTtfQYybK+y23+RJUKPATI2yItCNUVM+zac1cwCd15ofUDt
QFeZb8eAiO+LZvSL99tbbGHREWWh5I1YElh0sXcwQ6cTx+NPDhMQCQZKUihu3VZpQLu83t029Scb
Ibw5UeaCOjceRUi6mfOEnzlbQpxhMK1BCW0rfjFzufCrCJFzPiqqN3EKMUFwjfsjldDIP5lgqDQm
ZdNRudjFcGRPNB1LiGCn1J06M7uzEf1urL4fNlqaxi7Nne6eqHrp27lCIeBQ2UFJO0hJTWakfGj9
2AXINmsBsBDFKedy8jQmsQ3F2b7yc/R7rXiphZsF3BbzgxYpJxTehF1ed21Dkq7Uwqo7Fi29L/jJ
ZigZ2PbKNl1yh+eWRH9UJGnVTH2uhYW1AX4BANIJkRANkrLaKemDlYMZDEpxWeJWerwh33l015Xc
tUbp2+0F1rF+wvrOLLR4E8pQ9kY96HJ9O9T+qOPgQ2Sl9JmOBPsaIO4at4VjcW5i3s5nW6iViml0
ykwLM+POrB4sigYDxBJDp26t8TiyBwtIQCRVc35sTe6pYCcigQbUD3n6N2PFcwg3Oi49sadKyVjG
WrPRQkOWjprUe9AaX3vizU/o6/n8rw1hCxHayUrb1lrIvVLzc3NbeFXuWVt6yGjQRH7+8f8ak7iR
1B7tVXmBMaVIvRtAZgGCfdvCNb4G2CC0pOBIgK4HrWjCkLSR1pNdSnrIxv1ofjH9vXV1/ruD9Mtn
owbS5ra9a+8Gc2gZQ/ll9jqycIGyVp1oAoK+EDtzk5aPY7GTc7Zi5HrbQ9FVhrqVCReJwqsQ+kDe
jpkZWDzDIUHrOi9bsHKjqrRyzOeZudwMoB6A85xrSfiLKeRbJFZYcSWZRthuzAY08tNR8qQ0pMbH
q0LW8JEL84a2SvSAoAMb2U5LCAXyrI9ZlsZGaDbFsQF0TPJLrf/HqFqo1VlIHs1C2LjlxP1GR0se
NIthSFFNNxCpptDNaMECC1mgYzkmaWDqk71pskHZDbUFqrfOSh4sra22jRpXu8HIyMpazgMTZxld
d0go4dLHlShcUXQiYCbqayNkgW19SLLb6J8D4GbS9vbGnDfepR3012FnmMihgUrvikWqnUxQkjMl
nBLfkDW3+jTHjcHXWhyu11EHQhxvrll/AL01wnCSmf6IF6aCF2STb0GnBglJqjkB8ml0d3tECw+8
2dZ8rjXUAQG1wZDPXLODK1Q2mKGEyvSeMuddG0mgorSeyf7Agt5Kvc5iLloWW3sC7Gqbmuou092q
2qcSAFovVPcz4G/6X7e/64rdAoUvtPFiI88zjTBa8AGNCdr3FLWrcACJVgsm0G441c0Ha6affat4
DXKWeQ+y2lj2NPJIqhSFv0favFfy8NIAKWKW6i9tslcentfHGXgoHRMFb4hMv+g0lH4YKIgO1VCR
DlZRuQOvIG/l2TTZVNPbKLk1X/HuC3HCbBLW5k03X6OXCzQOcakQ/CQsnnhfAKwf+aTKiRvLmSe1
iBtkYrv9Q+O4ZqY9JkMgG8SLemsf027lmP1JBl3uf9AagR94bvoCN7G4/+2myvqBJ3o40MgJVCsr
Nk2kjLueNyys9Fp260qKgBbTezeyK3MnAbGNPtSh/1rZHrN3vvoSHHdl1msDcFV4TGaUFWYspXpo
KaNrJIElfWvRgc1s4ipgEM4fWk++ayBEbAW3LV/vAEzBmWEhWpLbzNKYjinInBqckrxCx0uBl6xX
OAcpO7Fk5d21kLEHLzOqHqoxS3bLYio7siUFIChqhsmxSl46PoAAfCuFBClIaXDLtnSNwWWOtpHr
FcjFgm+Aabg7CD7MHc0iGjrTikiK+84MNSt100JzHf37EAHEAucgJ1AxzkEzuaF1oDE3/oSbqGhQ
Qyk1qndcv0/JPo7zwLHHle+69vbzZ8HZgzkFgm8iPkO107Yk+mCGkqHuNLavY1BiT4pfVsYm+ucg
WMXQFMhRoBVfx1YTeW37RNEHzeBW2KEFtjlS8KTO2UTCN4Q8c+B/H+lwX+n7hPA7S1kLJq9vHEMD
zEZG5gTrf5We7YYSJRKnt8JWCwbQXJrRcw8Fuu4573/lzZP1NoIuuxzJdpr7wN6B3OLjSvv8fNsI
R+3iE4RASUYfNh3TwQrN2lOkjZq9AXuK5Om93d4RcITfPl/Xd9/lgIWDrdnKVErSZIV4/preUEOy
yao5sCR2tfZgvwb1YmlRIEIciCgTiVshOBvKdkraQrfCMUFTZf2WoPRm3ikTsNx61e6RnSAAXlh+
Ht1n3en2OBcX9sy2MKvQ9iFgp9Ws0LG2aX2qoqcYKvArzuPPCRXWDsgODccEpIno7J5n++x2B4TB
KFmukSddkrFDmjzSUz+2oh48CCUjje8QBYXkttGA6Uhb8PXeN0wZ39M6rhuXoBM62o0yS380EKx5
lxwHqjIospQPpBjB5tBXHFpFDv7j2C/lHH0ZfZqU0a7NiGx79ZRPNsQygOX1+3iwfqM1Oa09sPVW
hZeOCn21jaH40BMu/aimORuAUzBZW6IVuN2NYbLMAwhDpG6j6zXShEoKTKAnlfr8SyE47w1Zm/9o
JwZtIjB+gKxUiyCTlFMAkcwkG98HuYsGv0zNHm2amlJ4JdHQrVO1jVV6mVlUH8QaO7zIjEo6FaDz
AkcYCqSGx6EjaJ9Gitj9NyjKNWyCYUQGAwhw/pMWAyvdsYiM8mGCr3vvWJeDRB5tG8dMyfPGq2lU
+GAeG0Av2Nn5CIqsVjpOshZDPAoZNuabmJvMH4xp+GmaCSs8VvQovnSqWjlbaTL0+Efh1PA4cmdU
zSatdPBr8qLqtVfO9PzIIyDUVnL9wskD+gfVQVzsfwtPCq8Ha9R5mVTQt9RylEtTyQy7tOxdu1u5
u4Ub9C87M/e5DeEbgPwFO+CciaYJYrHHqoicO8Id29OK0fCbrEjBcDLQLXWYva/UxpcU+g9Zxf5j
HSoHeMPMFVHhzGe8yKK4scixPzo/Ue29faoFX/nnt0MiAk9kRGtzwuzyvJFEzSKtmMgxz3lArXaf
Gq03oLhV1C8q21bmP0MQXtkTvKUzxnZjSbBnYY/qUobOv8pdbRMSLtwrK0LMU9VMKSVFQbO6OWKF
nPuJOY9m2x56p96RbMUzzr/tzGf9ZQ0vER3Zc9AWiyXymROJQ16DHKk+yV5VxKOnjcrk314pMafx
lxmwpeDFCFgfYKWXS1VXVdGi7ZccG6Pa6PJOAnRQ9ag9bCfkpHme++hC9xlZS24Ijv/K7vzzM5dc
14kmaSaWzCwenH7bFmzj1KeuXhvg4jSejU84ZkaeKWrVzGLAo8ufh5V345KzQOPB/87efBDORiE5
uDz7efZUhjyl9EOOZeD/1jh1Fq0AADmrRkEORxaO01AbpBkNCYfVqbeDylyz0BHm/LN48q8VObMi
HiLHSNBjFaObU3kzo9prVbjpXA4q/ptpr7e33eJRcmzUa5A8AYZ1do7n8yYzuFkwCx+RhDZczQDB
oJalsq/SmGyhSQ7y+DpbU05YmkYQYM4OF9QJeLleGo3LSME2S7Ojov9uoQ+O3Dm6KcLbI1s0Au4/
pO3Q9nzVSxhhuEVtl9lx1JWH3pAf4tZ4GEFrcNvM0gRCqw8ydABO4yEqLFZfFD1XsyY7WnyT0R+W
fixjH+SRfrbW87U8oP9aErze0KMhRFIhKY19twdVHl6Tt4eyaABQvllXCBG+eBXFgzZ2dQsDjVwE
9riVObpu4pXNveRuUI76XyPCETJzULTIXZUda3TKZEEVH6xyO60lBReHgisV2cf5sSoLq6IBsDxl
8oDFp4HcIDosvQS3+e35WhoKgvS58QqvP6BZL7dxNlURGKaN7EiTQEerZeQ5eIarwW0r4qv3jzs4
NyMcURkBFrO0ND/KFA3mSDINHp2UbwqvUPOcIjOC2HmR+8hQJcEYdegxay203OtS58ot1BgrXnua
xcst3qhS0FITxBvpGPu9NvWeMfbQmuPa9HL7q5cW4OyjxVcqVeoaSE3MzdAflWarTYFirtzLS7HN
DEk3sFfxHL4qAPeExD1tUcQ177rutdHTR5X1Lh6nkMv8PWh0ZSEWhwScooOnC3KUYsdHI8dV1SkD
ORZOS/y+NeQ7jYJ4xqHE2N6evaW7cpaZ+9uUsOSU6mQkpCNHFljBGv/d8jgAiwOCxgajl3DhT/nQ
KXSetxy98qgHeEk9ec6w4n4XDwdKNH9bEa57qvF4ynVYYSpqqVl9MHjuOd0PkLM8356sxfFgG6Dz
ApcK7rHLY8gA1q85aDWObfrDsMIpDof83wwG4K25NoMGBRGWYuZdw/MWISC6f/mgu9aE9mYnXA2f
l54is6rg33YEt6U7LJPUCbFY0WmBUaPHUELXmsQ9BpYdCLF5jgJqzGRlAhdDT6DEgWm2gBO5ajDi
KNFAahDBEzdqL8kfkVPegrJr7AfoX6ReEn2qseXZDJ2vt5ducZ/jXQL8IkADSOBeLl1dqWTUBgQC
OSFeE3051Vr3xOLmOLMw//wsvkEWS6cJw+NujF6H8YDksDt0b7dHseiI5gIumjENUxP5JJPUNAeT
4Alnl1s59SI0+iqBwzYEAmprqKGlcONPsfg/toQZY0OfAWgBW1kNvHAFvkH9EZAsS6cb1VgDDi0u
z5zWBB4TFQ8xH5WYU4rGE4RQdizLYC4tT1WVr2TzRCXPP9cbfvXcRYdoDaWMyxWyxrlPkJLsiDqh
YzMXuTyWHjaj/UNSg7Z6059BdCfn7+gvJ5D+Y5oLhq1x9OshczO13Nxey6X5nVlBAT2bm2HEB3Mn
tRMf8yI79nIZlEWoAtbBwZdnF0BPOSsBxNLmRAs91KDm7nYkiy6HXkVI8aYyYsd8X8mF2zj3BVRK
bg9oyaXMB3tW0gZ3r/h65YpTRyM0PI5dKx0IKUAPkwc1ld2sVyiGBcL+onUrQ1rrFF/aPABxAMUB
yCu6aoRArzWzVmlkpG/koXwusWbDmO1vj21xsc5MCO4y63Szk8AsekRyz7T0Z8W4JxrdlE3njZa2
slhrxoSTV8zttZJhzOmoTTZAsRFMOzTdxPp47HV7xdiSSzmfPMFtSd2oQHUbxrKaPxr55Jup7uZD
EVjRA8vLIFdXw8zFzaihDwKh1MwSJcQcxdxlqtYsOxYMeQ63RHav8xh4XCH4nqjAQpolBcm4XZSg
O+0UdIEThUH9lVfqT71orcZNkwYQVISh3WdBLXYqeJaSwBh4uplTr5A4osPv2KGAhFgskl+S0Uoj
1+yy6NTlih3hcCPpeC9l+bgSKi6PzcGrBmUj0CkKIY9ij1nWQfkNeD/khxQ3bndgZ1k5aYtG0GsF
RCf+hy7Jy9Mcxaj9cqTzjlKUueq0RQ+jK+s/bm/5xVOFAtAfkXD4TnEXSnmJF0eGR+AAraEU9KxB
NQKMf9vKPB9iygv+HrNloy8GaoOXQyH21FEb2kpHNEx0A5pUAKI7rMJ4FscCXLFlAXwr4wK4tJKM
rGSWBfcHtkLH615uj2FxOeZeG5RowAsqwkKIDf56ZuO3G85rRh6shLpt8nbbxuIIzmwIDlzWoUNd
pngxMwh47qOqlNwmtZl/24rIt/XXFYm37Ax2QpFfTA1OrRQBxDi/macNz90P+567fQzg6g45+jx7
MnZyQTy52xqvty0v+TzA0lBmxIMHrHXCCo0cTAZmbuKCSgsesLgDz4RVQpu9n6o7aZCPqlGuSdAv
rdu5zfnnZxGb0sklYa2OvVcOG4gd3IMKJGB0XJnU5aFB6M1AWhyVBtElpIzRYbCyY6JrPnSU/Ybo
viqXJ6eT3YKu1DJEpMKfJQRSzcB1iM1+BYWCjn2v13GPvQ5J2f4hgRDRgZZgMzl05rb92Dkvt1du
aRaRSUaleO46g5Dy5SxaY4lad4ukQVOdclNFShTUFKQKbltZmkSohAIbB1g54iXBSp1qpVH0EtbK
4D56rzkD95xz18vFsa7Kf+Ff544xEAkDeYBiyeWQUJHDU3LSoHVPwPXXbFvIjXdrDQiLIzozIkQt
kmlGyLaoCJeq0SM9gJ/pZtJGL4psX+vC29O3uEg64GEAaM8HW9iDFS9J3yTYg71M3WoI55Jev4ZO
WDMyj/jsPJHKyQa5hJEM5TsyRVv0rwMslq6cpzUzwivc0XKUMSUc27Zzx2SbSfdrUp5rFoRLqS8m
zmI6p5QAKKp7MNpD0je1VuCEs0sTrz5INP29JmLiisfGGGsNpss2mNeDUo9O/6JGNgdYSFqhigDv
c7kgxhAZVWTNh4aYruX8JCTzSxCn/Yu9ZULhYO5KnNlWL60oZdM6moRxGPJXSe/jtANNwb86kmdG
hCWp07yL7NzOjikDK4kBdDpYx9fKIUvBCNpW/h6JLlQLsjodmmT21LZyaH7k0Z2SB2vQi0UbFriO
ZiL9WUbqcrYIYAg2KyIEv8m71n2V2nZIjo2+svJrVgQPpnA7TdB7Cqes3Jc+OtURTp/6fsWrLFtB
b9zMvD532l6OhfZ4waqE5EdmlDs1OWStAwHVrVP9uL3D5sW9OimQ2P7bjrCPYzuFdEWNnjtgHBzV
8eSa4YnCXRtSeqn2M+9lbzXgWhubEGNXHSrdbVYgF/6dOK/dgwUeErCf3B6YCHH7c1kjoY+gADC3
GVh7OYOA4OC6xFwcy+k02epu1EAOzPZ562kt3iuyy/Tf9fTSTICeaXpw2/qSm0PjMu5tILRnyrtL
4/pU4pXujIAjQBgZ9LH03krfbptYTPjNPcMqUi4g/RC7KM1MVphDUPWr9SjxVDnf6il/sHpwyORP
Gn/swDNaAtNpsH/YDTVPrYrSEvIB898goL0cHaRdNHTJwPlN1TcJeNXGNfJDK3sob3/dHuTCVoHk
pYK8HEyh7UrYnhOIL/g4NmgJBfIaqT+9azZ5tivXMnLLdjASG1K0uiUqwDaTVJNGofnR1qXXUWc/
+sHalzw+VHiOruzMhb2BMf3X1vwtZ3d5LFcNRG/b/Gi1ByMNMKqkX/FRCwHQhQlhgdQmM3hlYTh9
gwuwSMG+p2rkRPMsBJ3OzoFYze11WrhwAWAH3bk+1x2BVbkcU6FpDat07EU5eZ8AmbXXypoLfurC
gDCi3M6ZNraIGycJAWPQqHwbF3v7FFfJxqRs+0/5tv/a4zPVA/RvUC8QyYpr2hpKDjmr4xCbvyXV
OEE2fCW8X9x0s+oAGu5ApyVGKaMz/Q9p37UbSa5s+0UJpDev6crLttQtvRDtlMn03n39Xam5p7uK
4imidTDADLA3oCgygxFkxIq1LGmasaau94pfVXeInG1UCa503C8DmB6YnyDIBfzQ5ZeZWplAUAMB
vsDAy2AbYTz9+2ULKeqvhfUXnPnzIkcOqWmGsxObLno3mOD4zIk5s7CeqDMLqM1r+bzAgqne14Dv
ZM0vNFM/YQRdIRDO6GhBwY0vjRiJpZRRhnyRW4fqR+/siCAn8L7EuQFmFeZYzXpawIBWuphgHVPB
GeQdEfS1MKWDzpMMHsPLBciNPOhoE2MB8lC5uhFhkNLZZqrlWqBz1cd7ZZYfDTXeXj/6PC8+N8uc
zGnusrGoiuwYk5Pc/pZ01L8xlhmJ2ky8fId349/1MTl1QgkqMVWsL8lseiSFKnldN2Y+mLzuMuM2
m5XbmTqvxaibaKYTEX35+ueZm9KFeeaaHClDr6sVzDfkdsm+YGgDMhQ96IJmo/RaIqg18HcVDQVU
bNC2eefgOnN5OrRxVmmwBhGcGCBbFTrv2b4wRLSdXDuqtlp415dmvB4vZSXWHXw9YCyWfm+U+yLb
Qwrkuo+srv1h70DGBQjPe6GG+XSSpSdNtCCNwwQZ77ESYataZIL5PFlstWAegwld75F/UusrEN63
diEaO+Vv2J+lsCSVqeVgQtpGak2LFfoCPZWlDp1PBSMM+eHGg3csytHMWa4AIqybITt29pMd2T7C
0VjVgoDBDUhrRRC4WYxgv8v3nPmYMksNkTpsmSZJhZ/XaIZIifGP/FfviRTZDbdgCycUpbrLpcxd
oZZKBSutYvr4+KC7rxXwag++qgjcjLcgpCL0cMCru6qxX5oC2Lqw8k7Jjk5VQv/GymQP9e9ZsG08
T1upLWAHGigfYEnSohoDoNyIQxQobI28rCwMmSOLut48T8PrBccSvQ4AuJnMXQ2dXRqZBo8G3meT
jq6tedQSvDO5i0Fp+L0bsV6zL7csU8qmi1QVJxPXkOEZZGR2KwhlvMsouOv+xwTLnTBrmRl3Kr5K
DjHdJtnOw8mMNopsQXJIVMvkeYC2Ii8wT4f5EpldjkbTejGG/NjWUYiH11p2vh7KuBZQJ8W3V4EL
s5lnZaZKeDPHuItoUupKoBcsPgGuwzzoXwvM0z+vhsnQ3p/H7fc2zfdF/yZnT5GVCRI3N6GeG2Ie
V3FkUXAkYCkAO5Joj4lT7d54Qp15HkId3GbjJ25Y5/YYh056zRmb9Rq3bt2K42hAUyB4+fAODTgp
MW8ASjScUObz2Gk/96mJx5VKtI3UmG7aQmSkeyWliFCHawm0HED743xiiPLy5NR52Vi9ghCtyc9l
feegqkA19MBykVAM74jqgFbgdaUBS8ZC1mKnI2BPmd7fiy3VdnCGVJjWeG59boQ5OIgCaZV0CGqR
aaBqsAehwSe+PjiWlbWvihePtS7zLNskek+GfoCFMW8xGwSAiPFbNgRvEe5enRlh8qYWKZKp5tgr
nea+07+tBxRMI/71GCCywlx5R32I0pbCSlVgSjAbbMub7Bp6aaA1ESSbdd/ZmxOo6BA9HUwlouhy
uWv1rBdg4ER8Hr6Zb9ljsaTuVoI+R/NV1GzihWlQb4OiBPAnvEmZ75PJkGQoliQ/Og0olpeiGX+1
Efh04liW7uei+D6YvYhGmnuG4NPQ5AFuHUNQl6tTohHa5VmaI5UStD4nr0lbVysG3xx/X/9kPEuG
iUq9ApQp7lPMJ6NSLNVlkeVHxTi2VeFX8T3IgV2pEQzH8VwD0K6VNgDSGtBEv1zRNDbV4ERFfuwD
Uns/GhHDi+jvMztWFYNkNznWIVuHvjwCdh0Nd9e3iudy50tgzhDmtKaigiztWsuZxkP6vRwPwOh6
vfYbrQFMT+6v2+OFHhAFADAJdSLoxzP5TkFLqACrY44zO4OgR3f7T2D7cBtcS6VAxuAmwiQFtW3a
KYIw3zGtCab86qAwv9GXBrTFVunlqUiojptYAfxZIThA+iPiXTpBvuDmWeUl7JH2rs3j+xItgkjG
ZGtiSu6U/YiKt5GGClkEn47n5eeGma1sBqIqeQvDbdxg4g8y2HQISX6fiYDBPDcEH+Fa3F4ZX1l6
n44aRjE7cHOp31jlnvSbz7Q8V8rDPyYYT8/laplazFMd3zeLenO/H6K3664nWgbj6uDsSaIJxN9H
SK+MSZDRkzVt/m8mmMBjZjFxGtDjrjuFOQnslF4KDhB/FSs6BpXylVPr0t00IwFhV9PlR1WLlhDP
MMjladabMStRcH0xvNCAdyLKBcgUaH0yt4QkKiqlGGDJnjpwQtTKgIecAUSx00wyZFWi7tQTs94u
dae8LoMqauxzV/rXPgsHqjIophiQWj+a8iu+F0mfPve9bJAJ4vgiaLBnt4ukbO1j4gjZlWeXUFte
PF00GsA9p2dGmHMq2SNSsGXnRxqNmyia/HG4p7Z6V42fuA8Bm/VnNcwVPyOObM65gUgEwlBMoKHy
YrWCKzfv4gCeV+C/QSeCyzBrIwVRUW2Q/KjFMnitT63duIUsuYHg1sUrwCFHrO1QGc/iDyWxAhIt
raS9r0VSXah/xo/2lyE+CTMSb0XnlpgkbnRmW9iDjgwI1Ye4eCL1m54NYdcStxpEr7D1W7M3PGuV
BjQAPAfPK3N6RyC+odIEY+lbCYI6jFocNP/O7r2ZuNmrKVT55J2hc3vM4oacDlRJ4BLa0h+twZwg
wFV6dmG6ZhcHM8YHgCieNqPzG7xmYTyq+643vjnq5NWpKYhc3I1GhWNlgIRcLqt7JZMBbG1QZjr2
8n6MtbBviWcVh854JKO+ux67OLbwMFjnlVaK+w+gSwhSzDYmV+lRqhzztp5l09UiaD5IIwayrDYv
oblWZoKAyYphrNUvbYXEr9cA0Mqw3D5GbnUU6hX0iOEWjzyDTARc4ZPj1urtXNWBo9E7JTll0gDy
wddpREVZ+aqUfdDFb1ohotrhhB38mLXQK1ugCWfBV+boSL0xVPSoOl1YhEYL6g+QL9Wl4KnHt7NW
k5AikMKZ+09hGLFcqD3FvEZSh5i6aV1dp1OAeaxxizG3WhAZVpdljhBE0+T1H1zwMa10mQAlkLCu
8k3Y5B6T6ktKCr+fjH8UJvjvU55ZYYI2lEWppSWwomHyuWjCmIaFmQm8lHM6Ue9DZRHoJUw9sk0c
UJu1sd6M9AhG942l3uWVtCP0M9/nzMh6VM6e4lVe4HlvD2iiYDY0+UK03+CD1ARpgesE66bhtY9y
DFtdTkHPWCkWVjKo2j6Vg9/LDEqrVFBcfH8dfPj2Z2aY8ElnY1YXMtFjlMZequxT85bq0qYyZm/s
9EcQ2rlqdK8UT7O8c1rTc9rJJ3Xr6+pNh8d0EzjT0Uq+g3HEsreNtsVZPkppuytHUMsqt8YO6Nmg
r6SAtCdbdHPjxSQASTHCpwEoYrPTj4M61mWsaPQIMrZGOtS79GX4XX0CRYZT/8cKW7LMIRc9dDqs
4AqKu52Xgmqt73RBpYK7FtQpgO7EKIzMlnmnXEGXebVSaB5Bg2dZvOiOdGAP+vLvgRzpAihq1IgB
v1gd78x7lcmS+q5HC9AAnPous6NfTUdVfyG5tDGiGRXsCmnkuk3esTy3yZyYJZbGrO2xOKQMz8y/
T8qe9oJcwTswmKbHCBXqlgZGfS7XZXQTuGIymhzR/AH916m1fpTWJgqvr0TnBUvMKyEDoA6HQimz
FCXJKjXKYaYO9M1wlLbgWih8sgNdkAe2dXDAuZaruKWXuXkYh2nw8vS18bT90xAY2+iu8VrVHXfW
BmQ3buOlu9R/LtzCSzbZbvgt+K1YMXu2z38qU2Id5j4m1IqTIy1wF2p/xNrmugEeSEw7t8A8aKRp
aDOVYDM0M92gHxeaE/g05S+ZWgcTuMnsZN8YKzm1ZYGTTzTgzlLYvqeUM/PvU+NnrkzGNCr0HgtU
we8MOrR+cdtXwC+hPHE7fCffuu/TDWTl43uU/K6vnO8FICQGdIzDBgm9okFOshIcLzVUfrOsqPzY
UgzBsWEJF/9bIND5NlIZBlEcJmeapKiRsBuQi0mhkbySkQaWmWyr3k3BbURd6K24aAgWs99N2YM+
btGDNCH9hQnPCARPs7DpwYtSqCr8+UHMIXNyyGxGESaaLajbN5h7gETVpFqeTlB7mgTJnL/8lboC
Jw20syYTqow4zmUQP8O92tmrSOovauym5FsMmvL+pJ2KH5NautoQqkMSTiflQZ7DSLkrUbGB2uL1
L85d+dlvYc59nUBNrQR/1BEK5Nbyc5TA/VRuS9OtUlH3mjfrgqlHA5AdVHXXa+BlKMsg/uAYI6bs
iXxfgEmyizs3VU5SvSezFZKIuqTzLQfa08G00vpBZWIcBJVY7tX7/EewvldRdAMUjJTjBT8eBkQt
b2lPkUtLN/rSvTmTr7wm7oyBhy/tF9HsHy9hnBtn/CwG/kXPNQz/z1HuT+YrWlaeUMNqjU4f4iOq
5yt1LjaZvSw6tJnracEKm12Gi6+q7ttiP+Y/ZO04DN8B7fhEhsIcCrCm4E8G+8caVM7ClbFUhQO5
TByebl9TdCaB+qQl6j4iZAKvggoRRg2qRija4lmgXVqKkopIgOAlxyIdvCJ+qBXLW7t5BFRvzoAh
DkRpPBIfrh8R3oAPqOhBNrMytaOwyfhtrqWJlccYd50qJ6yXzFuykDS/xsZVjmninJzlCcx2+0Rw
VWY5A/8Lk7jJAPiMexq6IZfLVeS40rJRTY6O+jNRJzQSy8AwqDuWhyKO/CbWgeWa3Q5ytNmyuCZt
t3hjCSoRvPsHvOjPj2CC1UQKmrQGCARk6ysQd94ImgKMfO6Sf2Q7fV8tXAgwNSBFFXzjy9VqU27Y
0NNMsVrf7sLle5e50eDRnzbOouB9wMtzaClgFAS4OMdk+z7KZOYSBATw1KHGbwjLjVDGSixBaF1/
MHsOLcyaY8gORQzMoV0uqE3HJUdOgdsYAeQ14zrQvpfxsQeloKgZzIvi56aYuAIAHPq0FUyNXvms
HLPHCqhR9xPH4NwIc/r0Ml7SdIQRS/Vf+xESx+7gJYurggMYcLT76+a4uweNKxnUSyrUoxlrVlLa
iR3BGrHk3ayv7WcXqqiTAoYOMP62AjfnRWbLAUgETXscdfY1ZIHYfsUIIWiOGvWKmpycLHsjDREl
f96ngrYJtIzRVUV8ZrwCSsaRk8rgG+m0ZmsoEDjJD0u3gRa5Eh8gShDVhUvNG9V5hr5QM4aZbG7b
wYuXL5EiwizxjoENTlKAjfEfiNVceuhUjnID9itwnmlVurOtLglo1CqCw8bLRzhkQNCCyRlTF0wE
KcpFm6tJT47LQDZxJgUFBVw/bn0IzLtdsW/r4T6xKkGi531QDPuoYHzAvQL/ulwbqHAw/IEmyDEe
bA9sDxZkZoWplreB50aY1Kcopa6MwNAfl+a+Wp71eBEcOpXnLucWmE9EFhRsjBKbFzu3pdn7BIP6
Rl7uZZBKFNbi5tH6rM57aR/nt0l6knBjTQ03qdNVO33EiJvu4pUfjBkFjNO6ScYgypZQ1zat4hZK
s+3U0KKieXnRr2Y+eTo3Eoan10+eHucSmu82BDdeaeaB0lqwQ/zvDIF28IkCyq6u3nd2+wBJhJGW
DpIkmACAV6KuhJJipoTXoxH3QwMsj64JbgEYaLi0Ao0IdUgJrMSNDaA59cC/fd0Cdx1nFpgPLbXK
Mk0dtqxUAFQdTc8GCXchgifxrVjAwKEOu6pCXq6jj/Qs71ucCmuy/AGtn7WGNc2b62vhxW4IBPyx
wqwlp6SOQT4ArqPlpBLDd8bfaPoNTYbLKMh7o3/T6H6/OUAhHmpfQMSgis94WznOk5474AqhxQ3q
efmUnnqwbAKpF33G2QCrQvlaxUShwSyMNiQtWjL9R0U548bgjE+qImJ2XX8ve3HAsMEfK8x6sNQF
UngLnK2vgqyHXiLEY6Rov7Si9z4vNK8lRuhLYE4ZmN9Ld7DMtOksgg+VmRThpPRqwzOybxjVqPQ0
UIYAFdLrrsGNDGcWV9c5O660sCIppjhIbTn4RFXD2akj1x6ibdnFXxsiarVwXdEAsmwV08D0E/vF
yjSv0wUrTIvGwfRyY2wns90VBXQb6iyi/gh/gsBUInqsrH/4w0c8M8x8xBhMmBMtkOfNdcS8P6n6
bwxafcYfoXGrA0K38hSqzG4CNEcWArZc4mgbIEJTVFFaU3AT434yMIehh4voZ7IjMBEBaTTtEDPQ
AHV7LdlNX50BRN56uXHSXnBpZjUo1sMMEQ60a1ZCjHW++XJJekGGtpMQB+2KurGybMFX6eClNaAj
DrHX0otP8j53gz7LNpYZWPXDdQflHL5VvRw6vmiIQW+aeezFkSYpRpalqE2h/A5G/G91DJrtcrQ8
EpWCSwrXGIqtmMBC0Vq2meRl9c2UpRIoX0Z5LqBrlg1e2eUa1OZpGuBCKiJu4tqzAU9eST/QLWdP
Q2obozF2oECYNAy4Dso+n1tPhsa1SuOf1zeScwCAtIaMADR8kDfZinJe22ol4/ChXY7pgSibUFbC
cLyvVyQROI3IFBNU2rlMYgnUOUeFoAJAe1eZEreBOMf1FfEKs/BMxJKVUhfMs8yZHiNazWgvYLbW
fIBKhVf66Zd0J7vktjxW3hAae8krd9LuulnO+buwygRpXAsSKZfXm5QXe5b729qk/nUL65liYhWU
o9A0WWnu0GFkLEgZ1F56C3OazTiAfkaGolI8vly3wUk1SGmYDtYdvLMc9jUcQ1vGqgxMTup1PEGG
1zrIURosJQQ9lKCk+cuqJia9XTfKcwwgQ3RQPmBiHn3ny2Ayj1lSlpqNeyjmstLmNUMdXxJ9H06K
QXMLE2io0mBgggXj5mZjJR0eUMcuar3UUUM5ejD2seXJ0pOQ/ZbnDED8IliA+QhiEszzMZ97E/IK
MFYWz7ljhPRVS4g7JrkHQN8nNg9TQEDMrzysH1jeqqqRQS+CdSWl5kZEkjcAYeVe1cwiRW/uqs5M
MY81aYEsgl7hAFOAAuTudRwfZvu2QZ2krkSJmefsGDxBsEVVC80LJsD3Q9Vn+YhlOdHDAB3fvNQF
WZlXp0TqWtk+bZR/MBB/6XZJOsbWqCGHYIrYjZwad94ZeJrZS6FiQ9tlQ/NfBorfjvyJmdiVaxFP
ed3GcC/r8JpkpmOUYHi4gsD8y1B7eNJf9wpeCoEyDQI6nA9yH+uRO7vAoXcfJ6iogRdrzr5k/QR5
rnJPEyegojY47/CeW2Ki7RDTuYcaFZjdugZyMNSEBjKZVM82MlkQAEWmmAAI8a5kKkvwkNTxW5W/
Dc2rrQtATfx9QyDH0UVx3mQObmPmTlZaWI2sJ14p5R4AskUZhbQXpAv+WgAaW1/EmPhl/buusqWp
sJZxCoZyu2qECArT/KX8tcAsxdaqqNXhaUd79n4AM0QOn5luASLprwnmYkuWHrLCK30SUV/iym2G
74so6Yn2iYk5oFIpYnAZgjug2umhAcm77fWTwgtqIKhbScohZPyhbWBWc+zMFGwfUJVo+gqKTqeU
7Eb7/td1O7yAdm6H+RyNlkJ1uICdAUIC4FeVknzz7xZAio0Ci4PqKMLa5Zm3ieGU1gTmrEbxgYeZ
tefrf/8dpMleQM4NMBc4pxollaQrrQJ0z7U2UIOy9NCgi7bW8jjSt6XYJWi/50swDpVXfYUSmblA
mO91zh032SfRrvLBLyyJCEB4PgLiaYyN4r4HMBmz8HmWuqa18bssG4y00u8puheCcXmfD90sNNBA
MoJcy4S5sdYma7Ac5D5I7lYYO9ANwXnlNZxx8/prglkGidTcKSWIPnV5so3U05yMnjn5QOrfkgTo
c43IrgLQ41R/6RrbrR/T0ocM2aZUUl+LHwx6aCoRroV3a1oxLXAroADw2Lr0qVmrhnTo8Zsiqzyp
5mM8/1KS+qAW2k2j6TsItohg6usqPzgZ4C3ru2edNWM2OpMXdQChI/giyjtFqcPK+tWvFen8YOZP
1x2ahz+DlNo6BwjcHryHuQFUEIcqKxXsWfbJ3BdHeWufNL8LjcOwVX3jPvXywHykp+52+QGaQl93
IQrmS4D1dJ7u56G1kV2xNDLX0/7+KLb/Pkk5ZNVT/Cii4hDpyRbXbm9w9C2V7U06t34HEkq9P02z
7tmU3hftdGd39lcgfcPr+8ODApzvD9sFQWekI62OFCLd5ltpm97kexIqX8kWvJPHZNPvRFLJ68dl
Pz6+OgYyMdUOtmQmSOokrdRpzVk9plnj0VWnr0MF2nBB9YDn1edmmLyVw9NVKcYWT8OjWnu0DJCE
0y3iUyewxOtK62hugFoadTvck9bYdX4Ra/RBSyz0MPtaf3SM5pcTdQc9Mzp3oV9sSKWmQQFYA2ks
X2lMQW7jBUY87fEQwYtOQVa4NN72Uq7W4Pg9ptqGLJZXd3E4lSJUOu/EApoNKAOAkChRMrsZabNm
1AkwfQgVrpnUEtCYUCF1MCJRDfrPuJUErSquQfRrQdz9roTKBCVUprpuMrGn8c7eGTTMvea+EJUR
uHt3ZoTZO0UdIxA160ANolczgIawdl5VW3DCeGcdo4Z/VsJ4xxIPAGCbBj2GruDTv1MzsEfp/E8z
cbSvWiut1j89B5mfu+lB2yQVEGq63x3l3+19cbcclG9amOx0D6/FO7AhbJTpqaN7WwQ90dYPcu23
MJnNkRs8dhz8Fif2o0P8K/aMb0YI1BQ64VlA9tpRCZHYinA8xt1h2gBTlN7ph/xlCspb8jO/7W7S
MHWnJwdgA/96kOPeas43ag0WZyd0iBeZxBG8CeEtACss4kEQgdUumKmXo+i9r16czrXh0N68o7tJ
uhl/dQGFnOzWEjwKRI7N5CNLnVW6rI6do0SVPVM/2cWCoSJehP27WuTZy9VKctXFUKGCW/v9yQyb
k2A7r3s0enCXf58aWSkbEj61HASRd/1TXd8ezAtc/u1CJ2NprF8Kt8qfpb94si+aZ71+6qHYfWnC
kVKCCx5+vmke5Hw/mlvFvru+CtEOrf//mb9J5tKP2QpHloY9zqjbKiLVCNE+fYgqJEYHZ92nzB00
8IJCPeFXCvYe1Deur4XX+Abh+v8EMMSqy8UoSHvRYMOUT8ob1XsD0PYl8dMbNfgSHcYnWru/wdGo
humdepjxmt6k34anbCua2hXtKRNgEpnoegpIyHGxT+WEW1osupyvfvu/hzBcHi4Xuihy1NQ90oEO
vLXmpr7y3G3QwbyF5LJ1W2yu76vIDZlAMEJNTWsyJO7iGE5fe0E/g9u9OftqbPFBg8BoE62L6X7N
N5I3PaabDJWo2VW96hGPO7ptqpuxPM2iqwK3Nn9umQkPatyUs1JjYaVb+Q7+dUwGN9qqL+2u3o0b
5wajbCME4wR+uu7Xla/3DiU/O3P6EGM0lMBNF3Aj225Jw9ZwB7+Y3zT7Me4FziKyxgSR2pokCYTP
9Nj4mNr8NmzTXeQpXhz8n5yERTtMsaRPVF0DieTXcRWmWhbUpiBfcNcC9RDMAKHRhzGKS7/PrN6p
UHjDWpC64z3QZFoQT17+dT6IaNP4bnlmi3GOJi5iM0qwb7IEJMqkus6iutNkbQYHcJlmhkjKN6V0
4yy/p70FIHS2MW1jY5v54HapCADOjSlnv4bJNvakxt1sIxVYdEi8ZbIe9EoToq3Xv/LBM8+sML5i
6fNI5NUzySnzl9DayqF2tI+4btBwCEUD7dzMcGaNyT32rE0mqsXI/tTNMfOxs0a/sj5zqT0zwqSf
ckwVZ5LXM14owVw/zbkk8HzRp2GyTq8bXZ07sOAUr/l4KGUR4oL/bDtbA5NQMIUUG2MPC5L2nPR6
QJLdnPRhngbAktBxr8SDX0LywUbF8PqpFh04JtGUmZnI7eoQ+Rvd55sqUA7Sk47Kz+66nf/ltL1j
HFd4LRsTGzo1kxP1QKOqKfh/i94wVY/2aU+9asoLxbflcjbwoEvn0YX483ifKDYEhevFWiA1U2rV
tleVgm5IkZuYhu0o0qFTaCIqtXXBH0/I39/JnJB4QJcXVQpEIBLqE+7jTeUGkXo3jYId4V6NwWOy
KpZgXIhtOZnKopraOk/UpMTDhA3EvUMy1v4g/RZsPffQn1liAp08UM2O5gho7TbzEhNjMw6E5b9M
Dx0mGZ90CFSYiGgQ29KUx+umuWuEyLah46kOslTGr43WyaRCyyHZqOYuTTTFHWwnMIm2x3cW3de5
X+7MGOPK2iKXQz9haiWmy+s8RtrOKqa1vRbLXj1gVGqGvlloz42oIMw9Q9DLhbYt2tiYwL9MWlA/
bYw4B0y4Iz8cVEfpeDurx2gMm+g2AZoIoJTr28pd6ZnB9Qed3S8yQ5FIPMDg3I4bsB0Dr3QzgQ0n
VtBFMgw/XvbXDa4x9MOhsDFmAbAP5qzY77jUUP4AtAeH9y3Riv2stM+mgnmg61a46QK6qpoOjuOV
lO9yWSWFsJ49tckxtKCpN22geZXobiTiMeR2YgHWWD8YJu0h8n1pZwRecLZKrKYAo8GCyUX1Z0k3
s5S5SnOHwVS3rAGlFWFS31ne2E2E9Az8A4OvaMExy6N9XA4QTFkn+KbjvDX38WY8Ra/jgzW6/X1+
b+6QhX+okrscqm1xP4clyr/9Y927zRNK7xvRa4obks9/ELMP3ZjYabT+oNmzQidIA8srN80hCdMn
PUxvtZfkfhGmujV+XtsFJpnG2ayNhMCojPUndz+I3wTSZvGU48/8TvSw4XnU+QqZ+GOB6cZqpPct
L8LfGC5zi+C6z74LBF5bD3P4l1Y3KB1hAs2mGwcqzTdO6x1RaT2od81Dva28fosgFCp78hLtmn2/
k79e/wl8fz5zLDYc5FCONXv8hGxn+Pom3Xdu4xK8ekVPAF44P9tO9iFHGpXkqQNDoPFpuvuq2oMH
G4Jhz9cXxIs252aYfAVg4QK1M4Q3FMplV/NEcFNN4BbsXWSIlsY2C6xDu623fTChCUO86kXfu9ZN
eaPvomDZTxvt0fDGcPbpJitcPSh+JOFyM/vTTXwcv+K/e9VNf8TbwjMENwPejBdAhn8iBTvmkixJ
jBomft9cPDcA/p10r4pdmkFyyaM3hS9bP4hzMPFMub7x3HvouWEmRE1tZObg0UKI8kZPdhPPOuiu
7ec71bUFB4eXw85NMcFnKYY6z6vVlwJj19yhLBCsFU/BgkSuxESbSO80aC3Bymn6dZfuJrd1h2CA
T/2GzMbOuc0FtQ7RqpiAMyjdXNMY9jrfDJyw99d1iVQhRMeQCTm6XNnUGWBkUVzpZtmnsHF9394B
rVeiGgtWMsD7g2VgGhnjm6hKV6BL98q9Gpi+8Vzdyrt+8IZTcTM9lwjf/a/vkIC5/gu4a8RQ59qW
BWxJY9zDWaicWAtytNPcYybWmV5b7cnqBeUGbiAAfQrGCzEWCyaVy5vAjEGniOQdgOeGWxe9B3m2
xPGXyBMqSvOTLQYEMEKPGwcglZemSjBJFrmGKQHt0QL7vR2OmHyx6fOkKOFgqx5asG6P2Qur18Ez
hOG5k5F/z8FAcn1fuU1WDOxhehMDdJBqXR8LZ3fHRM7NKSFYstJ5Y/UrMsO6CgaoSnyj8msDKiVz
mVwnyYPcOC7aXoSL5NEo6KD2XiUaMOuGKs+lfQT3zDamFZ1e6V6f/tTnydXBFVmM2/EtT8IRUqTj
Tpn2k/NLsHTu1wb32Do4CKwpy/gs27GhVzFQ5Ko9uIirU/lCQZmAWSRJ35a9HHb5Bk3odbgf10av
0+/lrnaXuXJXdRSRltaalT8cMSAOoAsGhmhQbFxuRAEFNaPK1lm0tLDdrJEe+9J5pB309ByMVAZJ
lsTuCPQ3KLbSF8FWrCn0mnEmxaZd1TRShYkLCJH5caN80bWXITpi+mS3JPpN24MxLY+C8i3+hIqA
DqwvOrjAmxsg2bxcNqocUdn1mMuB9Etnn6h9HKvbScTWyNvcdYDFXrlwceIYLy9K2pid6SC7NMMh
osVerXqsrP5SxypeS933pVG+gSDu5/V95XnYuVmmeEDaBfNFC8yqmw6DCVGVBxIpXGLVp27uBUeZ
l9sA2ocnO6CrBZr+cidnU5OqbsFOptUbxARLzNsKlaN4+Qy8R6BaXc+syj5tWz2LYwkFL3hG5JXa
C259eln4aRLMPdiBSkUQ9rkVexCyo9eO+i8mBZgwKat1+d9oTmWgM9p+j2qQ/9etWzT3zrbPpLCK
0WXC1LTsoINAt7WKwm23BHZlf69iWdA8424xJmlAvALVAyBFLre4l+RMl2J8T01vXEl5SjVM5Fqi
+TvutQtsPgYKQSBGxPv60sw4J5Wa2hLOBHhdtF3fpa6cWpiLHPwhCUC6olceLTz0fq67K3d54FtZ
2XSBU3/vVZ/lArIsRh53CVTwBnvVWzAm0x+JwE25qwPjhAFJIfgREPeXq1OVTs20qgc6ndLyYBey
5qVaGwcOkZNdt6hdiPqndpgr/E+l/aKNtXnoUW0X1KJ4JB9AXwFpu0L3gJNn7oJdMySOhIrjcZjv
otRv6OhCNdHVjK1lBeUSGJJ2glBUvbR+VMQvqr4l+klCEaJctay7aPvvm3/+cxhPhza20WDgBlBT
K9n2IH1ZpqdCEvkWLxCCBxMj7GBrwMw8E+ghJVyMY40sk7dWYDmv89QcSgvDwSZIHNvoxlJrty5F
LMqMYwFljiLHOsKEk+yAooqJg5j3bmM1T+iDEpl3wOoEUfpdsiZBQl9P31kSW62gWoS/v9KvrsyJ
l44FrtLaSSMneYBM+1eJdDeYkBLVpJh76H82bMx+gbgfTADsnDrRlCHSJyl5wCPCG+JDPu5t0ME0
w5fr3sC1A+4fB7VlyJKw8p2SRroCMMT0oUsyf4ri0KYHndQ7iwrQTNxNOzPEnMZpigqFQBr9Qe5+
kOJpaZ6uL0Tw91n1ToApTXOZy/TBsdIfDrhdHVPU8GTvsP99lL9r0JkPD8K+EgjLPH0A0uDUgAcB
/ygHqLvh0bqboCzm1Tre5dcXxpZZPlhl7hSkNjJJk7Ay83UK59/kTt8BOXgkX5eX65Y4pwc+8McX
WJLmyJQGE5k3fZjsNpQzG2OVtA8nRxZN/jHB4f+vCEC6lY0XcwHMPqI6CsTl0KQPSeZhhCIBtZLb
5K5+LDbiwh9/VX+NMds3xEaBwgaMVfZt/n28kSK3rSGG4xcutOa96VSgwun3/xZlPyyRiUQR1Wd1
lOr0oder47ygHgeMIhi1RBQezEXp3Y5iOriMgTVjBRJfxiJSV2ZcEcu+z4h6t+AdRyoDudzcz919
l79Q4Tw475ypoLDAGCXuSkhrlwZpAqI7KGs699r4qNj7Gcqa172Qa2B9n+gOiEk+kJ+o8tCaYIN0
7lvnqNu3SyR64vO2DJcP9BQQXME6wESiHiyGWWMRcl92qkeU25WEnrZ5CLASsHd6LQse++wF4P0b
4emtAhr739zC5ZYpFdTE1TqW7iGMnc+umel+T5+b8bka5l0OqEbt9/2jU6JH9CxTt9RzlzihUVde
Ugqi5MfDAFg/GkNgJkAOAzvl5U8pyyEt62qS7jHH7WnNFOTQ3XMSAQcCW0jEiiFRitFNdDswqI23
0KWZTKqtmhRJ9HD4MT8k3wxzv2wMoBx39KdOvLYS9hQ+RhQTym1YEF60WBVbuQS+oNBjI6MPZocS
OGJJvWyKu+wtpv+PtC/tcRzXuf5FBrwvXyXb2WtJUkv3F6O6q8v7vvvXP8eF972dKL4R5g4wmPlQ
g9CSSIqkDg8l18/ckFcKW3DKYN9GaDMjuDGxko0BDEEcBuSw4TFXNFoH6Uq13qzfWmBrEm2lZDsZ
wWFCg91921gSC1IzQMZRx0ALKds2EBlKDuKVLjzWSAdt3cQrUmp1huMpVX+M0jLbGFaPOkrRB5s4
LKUXC0m+e/8jbnUIOZmpotsO+d88POL6cIUuxeixegqPRTiaFLO/YT5NLmwKzeOxJjN5LfQIIzfm
MEsGJse6Ybo3urHvJDHKjsbJr4k7bKNjvb+/mlvNuRbBrEZpNS/JulmEREzBaVpioCiXmc/TlOwS
f43mfOefS4TrBNckii8zIdf1/nV+mJqhmGTHCtxiPpkskil737LzlnaqSnTeA+DSCi/lMf5O0TJJ
iTXIU1FRFycSFI6sOVO8nQGTyVk+3l8eW3H8PrQLeSxpgZcUUxiHkCdI1Gw+9Ipo7S5AW39TrNOc
dkAdhJumzOF/VBo8N8Af8wb6sXXk+RswkVzGHYUAHR0vsw5fZJhpnYhdbHjZUS8bou2r8aETPjz/
ILXnNN+1xe+6+GWlxPwapOcmN50sl2gdJkQZwl2c5yTx0+1UiRzLWbgJ5s/C0cM/ohmPbZNoQboR
oq8Nn5Xagr/XzX36Q/pQaGAQ8Zd/qlNSrbRDv6ldGVOEOc5jQQ8gHP0LYA1C6YadBhY1CSCJepQf
pdZC6cJu4fxXQ4GQAa2mycHgGNZtZoG1InWZc29gTb7T84sjyFo8DlaKkB0DNTvHR9lEGJS++EW8
4ujbgpOYu/hB8IPUD0ubA4oLQXVdNWMkJ/mxbz5UtSeWt+tt2FXq/PgCYOcrBObMPNcaqhw54Ca7
kpPZfLMFXOWDaK8GGzLmLOJUUWhgPmBsFTHUa1E9lk6xzx+SjfqsP8vbaONvzc30bP0Mjv1ZWwHX
Y1fU2vAmjrCFDhM3wZV8Rtk1E+PHUxQ+jxk4Ubr6FJYhyAptUJvjP0+YoAd006M1ok2x4w0M/s5D
76191oKLza8KPxvgwdWjTLMNwJnAcjW7bN2s0fawG9bhyt/oLvr8wFIuPytPsZu78lpeJSveEOnb
q3HeBdQjwbsFdjeR7eLqSxEU2D52QZcOavGhylskTUQRN5qwUvJjo7k9KN44uidjeezy0bqPJveZ
wwqdMtfLL/WiGMqw1I4akb/Ab4oZpQd/j4FATx7JH3n4m9uTRqCBOBIBDqIcFTMkr8WJo6nXrSzo
x/fk0f+pZrSNiP5YHJCqTZEtcsK4G8MCRgxxIkhbAViZm56upcV4K479JLaOsuW03SYB+7tKRyIo
Gm8bFyWBnmCeWIrVsRZUd2VdtXliHbt1t+veslN5kH946JMx1/FjtKqdYJ/9UWuOWJ5Uxm7iMcFz
lQepY/DlPQv9FyZwkWZlBBXP78+/dKUm805erI+xkrSt/HqosZNFhQ6CN18AT3mpk/ZYiUCBU2t8
lYOfeCWCuq5bdDFlvPr2Tc6DVBuDRb6f9tG6xmbcXoFXTaBivWOrAfau7GLq+6sH/eW+OSws80rK
bC0XzkBKvCLtp947psR9+8dlEGYJTOJptrkgioARH9sH4DWNx3P/5LWkICjDr+4v4zZ9mUUZcOUa
mLpwXTPrKBMQ3Aq94h3FZxH199+Wm528H+IGih+F1HuznnhT0dj3B5CyIo8AsS94l8C7By6V663z
RtFXW03yT8La34WdPewsEH9vU/fUrsVf1cF8yN80W7M5K51NmFFMHfqAgVngpBFRn74Wq6FEOwVq
EJxS1UW2UlOMlFDAn69g6kTp8sbsLmghCKdR94fDnGftMgZXVqZV9lkYnDBNZ2WkpEc3xqOXEpHT
mXATeuDkEGYh7wRoEI6LiXj1PM7CCUxWSBrQTveZdyf0zpOx4WF2bxUFPMgmRBjzK8bMYnW9fVWO
SWJ+HSQnPLqZK/1PJZLgLXgTcBvsQzf4o30O/wzoAQzwtUTmwAbZ84Fy9pOT9DsrSPeGiSU1HlNJ
x3ujuXGOjCBGIdV+KH3Rx9JCnwxEOxoY8K6s76vfjb9gZLCBk9wZiYQr5tQ9WQ4C0fu/zj0dRt1A
YGmWkYKfD875Q00j23iI9XX7bqe2JiASJIAicETOX3xlT8yKGEffgb3AryeI7J1f/UsiUwBXnh2z
2Xr08xnjfu+Lu4noGWnzGV74W0vsJqOaF1hC/RLiPQG7j2hvOlhPKq/dYUmWBU8BTi4ZjysseFWS
W6uUahlnlROA7wSUWH6PLTXXc2cYD6Nwu42Aq0AIWCKA/bXYwTzBoMRT78f9yRSC6LGN+hqPsQaP
aOdWxeEa8LSCZ0jIAjDlevsCsRHKPsjUU5zaneZoSAp3Tf40qc/3j+lWzSEH6R5uE0RtNwNXVW1M
kkho1RP4XaQGT60CDc0f92XchoaAul8KYZQ9TSe1LPtBPb3HH1CH8Bi4yVv2qv/uPuK3+7JuE55v
WeCLRusIToj14xkgPuDam9RT4w7xT/Vn1hEk1pbyO/We4nijFQNJ4l2PMTSoeUvPM/Vp9VpXGwt9
Fi2p9wmPWHPxJMG4+/8/iDG7XpukaEwk9VS+pqOTYzxRpIK+Bexnyoaz9lkpri0c+wwEEV6V55Ij
W9pUiqmtRcwTPO16+m6hqe+n6kwYRRPYIR3oj/r88fE1klNLeD1UN5fnvOkXgmcDvTB2v9SzuAkU
zIt6iXWAI6MPf8Pj12dRUrheLoWA6/laiKhmk2FMMoQcilOx+eVt4pUFMJa1Ahu3e38rbwtFjDDm
9sQLAMqziHpPXbUWURh6NI6KT1ak2aKnl/hP3YPu2QJvH5ct5T8beWP2ST5ZkxhhI+NX5SxTFY3w
0rNxEA4oqDr3l3gTiDArZC5RqygTKYJXONnl86Z7FTglltuokfl95gI1pKGNGw96Lz+nJY1kO3ga
U7sFVxExnBpWmdpoefk9jY7KTX3n02EMAZeBBQpKtJ+glsXoY6EIPd50A+1U7UGFsfP2jeM9Qk9W
9Y5H4bx0ZJey2GeLyMrTUtc89SSuhn1kk99PGq2cfD883T8vlpxo1v8rQYxK1mjhUYXQgKs+VWdX
aUizE3+oT9mutlvbBH63egFapCDCU+3/83DlWjZzHXXloGAgi6WeqsDxd97TE5lWwk9tNX0p1A8I
V+CCQ7laK6OcYMX247jCpmpkckWnW1urCh3fnB29vcqvV8WoaFrkY1oOgnrqabTJnsqDXxL0XmBD
Fdq9BNv2reZElQuXwdW6mJsQ0N4qA+e3djJXOdkPDsembxYEtgekhBhLpaI6IrGICTVuBsBpVZBE
gdVAKt7AGsXZspsrZpZgSEAszUhV/HPthEMrSecM0TgV7+KX4UYRjFmoyegmCMWd2A54kfKNJmC0
PYadIC9DnQKzN+e/X1wtVZhraahI/hksSNIZveuYOwXjxlQbI3LNCkgHDTzgx84KeM74xkHOkhHr
ARmMQrHBtl4FSuh3Uzr4ZyPfmMh0S4SuffvJ2dCbLPdbCkrDoB1DmsuGk57nB5hHgvVpZeAqoVOh
77ipATxYqfW00Y3YTlZS46/ui13aVbR64UUStQRwLTLHqABY02ASun8GYIhO+gGvZrTA8Lo8WEnR
byWZyH15N3o/882jxQv1T7hjjCa6PsVGUYJKGeXgPG5Fx9/6G8npOaXu2yLrLAPaP3PDgcKcfftL
hSG0wk4NzsFG3Q77Yadv6r3qApbJMeLbq42RxOyep5SjEatacK5cAaRcoODelodqHdPCQYvRc7iR
thh8x8MG3AZAjFhmE2NM3237CWL7bfAUrlWaPUnPP6KHcmO6XEz6gl5e7SbjG7OgnQQh14Nz/HD2
MW3uhDnebnQo1zlvN+fdurqsmWUxPrGURd+LPSxLWJsrwwXN3icSnq3kiOvgIHACu0VFvFCS2egv
3EmfmkqQZFhW+PAovWUfuctbzxxb3C4HXIiwLODwWOBqpliJFotKcBZp7+hbfz2sQf31iDrIfZO6
jQewb3gpA7xmznxv9B1F/1yP9So8587kynSyExu0eTvdjjcTVSiM2Q5dtFGuXzmCb1VjnvyDBzQ0
h+DBn023AcnXDQ9A+W/1B4UzXlKSL2Ol7nh05QsmfS2JOS11kCo/6SCpsbvNRDy3cN4Up97lnHvz
Fj2HfprLJc1qc6EWQZ+H3jQvSUHa9PCze/rtmrZ2GN3g6P/AwxjvGuVtIXOrFWM0AagOeSM8lUAN
p0VfFCqqXIqBRUHgmAKEWkdHDwtWD5NULUHiH51R1sTzui09mI+Sg5bMk3q8rxYs3ZkJuBJAoX9F
MUF3Hk5GAshNdC6dap+4JU3sn52bknSNMYXrviDjk/xoPpYb7Zu3azwOvz/RQcKbNcv7Dn3ekouz
jFLc6mWD7+i3yUaCZTR78xnvXyIdncz1HX8Vbnq3fY83yWv0YK0U2qAX1dhwlWrWzmtPcLUhLJNx
YJYmIkx8SGE3dk2mmgrH5u33D1DuH6pV6HqO50T/GNA1d4ZhitqMApYxhYIxmTiV807DLLxz5wLd
oOwDOu0mj5q2+Fjum48tjZ6LQ/km8Ugzbh3rtVzGgtIkm4tZkOt/qFtpJ0t4TxY5KnbrWq9lMFYz
FEEInNW31aAjnPzSbe+UurwrYr5v2GNDGw648DWAshHNXuuPIIfNWGPA0DnT9nX0NGqf3shz3izl
3bexXAphrtfCk4qqHSFEXKlbbyVu++83+doNAbBoV96qXlVraTs5xkp3czt3+zWvXHSbLGDO2Ey3
PNNiarLKaMpoNb4CGvnkrINPd1A6Esf0vkuYz4PdyUsJjE4kbRSVkVwl5w6NfGPxkJoZ7UZHiDGz
9ag0+T+/ETEAGkz1s+aD2p19MYpkI8LMJjU+18rz0NJGANTO8fujoIAzTHI0QBC8VNzkrbyqQH4I
ti2MD7ZzdFMWez0AFVbu3t+AJVVCBoEhwfguPNYxqlTJaQtTlLHFXtHaqK9OdoqRKU7cVR/3Jd2W
IWD3M6EIEjMMh4WdXGttP5lmrvdFem6/6gdpl9K9vyl/Sy/RQXriiFpSHKBf0TuBp0GQj8vXooo4
aoomLNPzlEyjTMfcL/6ofRsKtEVj1B+jaXID45CbaY8Oqvp9lIdRp4nv9QddanK0TQtWhESnFpLf
taa35YrzffNSWbW7/D5mK0I9Gn2/bNJznO+GbNxbYM4IJrSwi6EtJ5857gRVyzC6trSVl2AAEKN/
vv8Jizukg7QZEGEQz7JDEjUxFPp0StJzYWpbCxS3Qg1CzX8sA3zJ88A+TDRC8shcc0Watj7qwOnZ
FAuAViPZp1beWRwNXoqMwMdjzBAiOC1NY7wE+jLQ0DKl2bmyO3uyJYSz5ka3VUDUrS0evNc6B9lx
+zQG14vxhxjVhEdnDNVg8oFMSlUBrEbZGYSvMxEoeuCfnI9itTaeeAHmwjlBlIE+MwCkcGHOf78I
FTSjK4vGy4EBo0+8+uryzl38OLMOyxuMbKyK7OzVbf9oCZX8ro1R9SwUbUuD+WSJJHa6CYplo4BO
FrWEQc4Axip00FETWDVmKiW0LpIZCx5YdcA529u3Eg0pORDCCt7N4KJYJGLjGaNfmEZ3FgtqAl8S
oP8L5FLPpf+nQdcx4FDWse82kRye0PFHyhYjxeuz3wZ0xJQpz1YEx1KAcyj3FY8m7Vt9r40Y34Yq
Fl7LgUVEO9710YiTWCa6UPVnoVyXvuQW3q9WhIuOjn6AVvBpPWa1E2slSQ03FMKN1wG3hUmNaUkE
zCp5H6z3RtgDtpInrq45QbpOgq8WM4HNRxNsYvi/2+oAKp2wA8h8KggY9fSxIXnhCKhoiXjUK94F
FSSFh7KobdH7nYm5EzyEf9JuVcW/9Ojd6kkNOPx9q769MjWQRH/jxTEKVGZ9K5xoE3WS1p9ToBFI
pne6I7aJ6KpR+FWrJUiyZfOzawUe1/L3bc/sN4qhChoPUA5CXY+5q6UQhGeNaAIMOLx52rAZRDf3
N3l2HPOjGD4pBhiyX63hNRQQLweksCSneFR+6RtZ2KZ78RQZdmSaNHoAvVThU016DGogOTfqTjVd
TbelwxiCYHt4NkancMIn2XIxDYgUFRkOub7qQloqL9Yf2bLvb+gt3BbhADDhsHEwJqD8xASNmVb3
hlcJ/VmMAwB8wRykPoLKvdapoa6C6dCWBSZC28azRvWd5p9041BWAzGilfmQBiSIeVhXZXaZ7FZf
fhGj2kOlDvEYeP25CzMiuX3pxuVTbNHab2hhpatRx9hzG68i+V7f6MFH9+oFpBKeNJGmzbvQ2Zg/
6JlrKONhDJzJsOX0kIGTRLAlAJe9dZyU0Bw6NjvfbgLe7X/ztgJ4PWY0Y1wHJm0Dt8XcO3EfF8Mk
D/FZI7Y3OuOAzNU5jUR74hEl30RPjCTmwSOWjVAtsj4+R56gbQbMHKfVNJh2L4HX676W3GQWsyjg
qtB+gsINbODa25Se2SXlNGFKGbGN0e0oYDJgu+TlyDf3zSxGgz9TcJ3qIKO/FlObbZQAgQ0xFhD1
iJBaKpsN71b7rhlfKRjEwHXgmOaJVKB/uxYjWXKRGnKdn+tqENaZr+ZglRVDL15JpZ5rNB8N9PIk
jVqtpqRtK5qoSWjSPh7jinSlCOyTMIVmQTPMhxpp5o0YE+dhVBOwX0VYR6uobTv/IRSEICADWnYk
oiiefCoLxYJqYuxQR1N9rBNStJgeQ8Ug7uFlK89CQSrQ+4/EEiLPbacsUOiUCd3PMAdpPRWr0eAR
Vd5ew9gMBahU1KmAX0NX9/VmiGqV9aklJefBbTblg2LXq8AN8UQXPXyo62QgLUeXbgMYRiJzynrX
dlPnI+pv3GJ/CJVt2tNwAwc3YWqFYHtHLr74JuKdr0p0+85UdGDjYNEi7VjFhQJAFPKMh8btaxfo
Ygxya926c5rsVd3VnwFaGRAH3zeb2wIdBKOVGd0MKq4NENRdb65UmN4ohWl6rh2DqNtDQPVN44xn
jhOfLx9Goa/EMDuaGMGYNphGdm5p+vLj9MUDlHHXwdx+tQUKBb+AAG9l7Bqyf1CciNB/Dmlktou5
i0Sjm4qintfhlCSCmzHJQwBABuUcy5I+XB4Lc8No4eTVVopjAQjGxZJc1yfqxiQ+NbYR+acUWRiK
Di1AroOHP+BOMBj+Wgu6SjSrUJnF2b3TbOQ/tU2614rob5/3F3YTHTGCGHULhika+yJMz+/goNn5
JHJSl6Nqt68sswwkbXDSKKxDq68XgxgJjztjDhnuI7Zts4/3p2duXXbxhC6kyNdSIrMs0VMGKSg7
SMSV1ujvBLTk5aWgX5xkdGnTgB2YqaNB84M3iWtRg2TGiRT62VkIyHs+gAE+8sl6ff9kFi5QVPfQ
4iLiwdRC2H4tJK8spVSVFpkU8X4qj9mmI2KzojWHdHPRUC/lzPt6kbG1CH0FIYOc98kj1oH45yYh
25PJawNf2rRLOYxK54kyKFYIOd6zTGuqP+JBxeGo2k0cCE27lMFoM+Z7tm2hN9l552kEfV2fA4/r
8bYqxIhg/JpQGygJtDW2K9nIK5EKjvBToSfe0+u8G6x/vlzJvJsXpyJOjaKFElYSbfStW+3nJsWN
UR3VjJyCF17xdOk2uJTGKLQkdZI11lgUuhE+4pDQL87BzBt/Zzns/KcExUK90pG5NxvVjracX1+K
Dy7Pne0GKjKMpMRswOysbzFAXHN08lDR9edIFVK+3TdLngKwJVGj0v2uCsrsPFIEnGSealLa6V5C
rwy3LjhH/ve2jbFNMI53Xd5V87kgEHDliMRu6Ao2R9s4pskWbaJeH4RqgrI19nDCwPdVRUObN5Pm
FgB4bTlsbSRPhrEfY2xc+RW56uaPtdugKVNz4tO4lncyUqvX+0fFWxYT4/SRoPnFCIF2ePyT7rdr
3pI4ZsMSFudeInqKCAHvKpXW6u+E8l4UeBIYN9AXpdBOIgzTPOwmdyBItnm2z7ln2MssUP0piTUc
fg92jnJVOVuk6IRzYy7GAH89DDrorv3ZCFIt2ai7WZNH2u1Bk/3Zu9u1SYXN5/1T5ziDG8Keyp/U
tFJgNHZAI+t577yIIumJ+lYHJKO8LhfO/XmbKSi1L4nC7NpcW8MYDlp8pHayLShvC5cCnMstZJyB
L/uS5xffzmCe82HSyp1sbV3twK3eUJpQzj7OYdl/dz7o4rk+Mr821bxSZvOJyU9lF9m6vX+JH3lG
dP/ORlvvtZjGK6O+GbF/KBuqmxozzdechdz3oio7zweTpAc5rKB7SFSbk/kU7KhDTV7jPVcRZlu+
uLKzom56AfQfZ/GLkNqdKAXrI+Fddfc9gqEyHqHLFCkbdYRRPcUzp0mBAH4MaEhV0n1kyE+Nr3Yv
rDKHl9Aty52xiqhUoQmAcaaxXw0+qhPw3k5lH2qCmekcd73siP5KYPYv1cJeFPMkO0un/CjQZqvg
oZbHos9bBrN9Uqn1lQgOCETVP1GKd9fK031t4wlgQilRH0JUTSAgnUhCMmL+jl7uS/gvivafjWLh
GFaLdplxhIhDb9o6nR4cJXO2dORhlOe9uHUAf+XMDuJCoUH+j7gqizPUCMTXyDYfXxKHY5ucM9eZ
JGeeqqRigOOszRYR0OE2ONviwBHyX0K2vwthPGdUdNpYGRFcjGuuUuCfBRKvajt6SNY885w/+N6e
MU4z6atUSRukhtF+B85p11RIR39Mh4yueVWxZcf5d1WM45TKpusjLcSr3vY9JPqJs5Rb1M93vPb3
9xmLz6w6lKoWZyPVW4NIsi1pRHoQHvB2Q1K3Ik4C9NPxGP8JqTEQGdEVxyEsK7qC4vHMwQckL+MR
ZK3TiqCdHxMxxGvYSMRYA2wE9jDKu+tmDbg5tgtJjFtAt2ebFBreZOU/pU8rlHQCYtm74VDQNSfY
Xiqfzs+x/1kV4yGMNEvSsMOqRrS9gAR6/0GdZL39elUQpcgc3V9MvP4KYykLUBvrUQ6GsGATnGjp
3ndFi87u4tcZD2GWVu7BQWTn159TQI7p79P93190DyiFzpQLc/GdOZYSqGAwQCD8tQfbTtfjS5QS
RFb3hcw/cnP2F0KY8yiKsiqkAXGOucJFunpBz8e/k6AwwW8loAUp8BFiB+8TwQAV9LCLa054uHjQ
f1fBThkG9en/i3qPq2eOxi6e8sVPM05aHkPgOGtskPzarzQMJFDXnHPmSVCub5qiKawYza1wZcDW
Nc7JO/7LJTBu2QPKDRgZCEieOtrbDjeFXvZVF5vEeGMwpPVjYEBVQbRz/JXTp94W9xXlrIOjq+xz
V2JVoJpSIWV8fv9lfSDC/PxXxsC63MASGqmVISA4T+t4tc/danVfwuK1dbFRjE2PY5PmGp6QzsnG
fxExEY5zby3f9hcCGHs280IokzlPUlevla3szGD2GZg7y7FqzkJY12qo/RTFJcyifMBk3XNGeZn5
wmEDbqRhRBFATyIQhddWkZYeEopGyRG2IDPHnB6XZD5Po5a260rKvMyLKK9AS7mFf+Fp01HcXxLZ
YIAFnmpGXni/YONXcua/X8iR8jIbxHk1yP8384aNPN1dOBAN4CZA6EGco0ssij5WFcxa1LUcmbgr
J4CzDiXnyJdqWFcimM0CSz/YVgSI8H62Tv/6WLj1S+GItvRK48+AcKx94fq7ksZsmVXk0tQUen5+
9w6uWFIVDBqYKUCrP/dNkieHMclKNvsmqWc5wJhjZvYD9R54iRdPBmOVuEMETe+wcyPVV94zKo02
sPMVKc/317JwD17uGVtpjhujN+JZDtiTSd5xiwkLVRFNAsp3BoYCTsfOzLWaXpKECXsVvvZOTUxM
zyYK4kW++S8Vsq5EMVvmCT3422SI0tAFayBpcQNMNYcGBM5IxDdewWfxhP6u7PuGuzDQOlLaOJpX
phHLFWhHMZ/8i3O9LHubCyFMxCir/tC2A4TEJNrsRmd6QJ3khRMLcaUwEcuoNZYRiJBSOurqEO9K
6r9IXy/jG0cQb8uYuGUophgwie8taz+ktX5ysp9f9/X5Fm0FEhggr0U0aoLtHAMLrv1m3kt91Rvq
nCJ7h/ih2Izb9MFbnT07PIQHQCH2P4bXcZ/bwEE492V//zYTGl/JZm4gH3BlESP/UMwIaPJZ2aFd
Y4yLXQWr1PHVdQuW9xKd/FW/7WxAwTFHplOo6IwUnCHDjzyduULCHdo01K90azjlVnGTnJgVSQ/m
Qd7GmLv3p4xJFZH0V6VgQguJ3vt95tu+t279lCqHJMXgyLX44ZkrTM5T38yYBsMHUIdhdW6mVZdh
gsmm0Unnc95FFy5fsFpo6K1E2wIwP0zM3mUZCMArCdmvZBe7SSMvoc2JVHgiGFvoDKS2itXPNXGZ
uvr+48RrvFiKSq9WwRiCIsj6KDdids4r8l46MlV8kmnYx2deb++St7oSxdhCi8mNpl5hNbUTbYqE
voMNsaJlQud3F2OTcu7GBT9/JY4xCyuQwZmfQtxO/AMolPTjvuovuZCr32dUXzXVpJmAGD1Pj3jl
N4DoCmhG1q/5Wj7eF7UQGF1JYmKKEsgFxZcgaVzJ9FCvzN/rfyeACSPUWKsiRZ/mRySR/tKfKs4C
Frzg1QKY8GGQ6jzLIpgKSsMb1akS8rH+4hw3z1bmb7i4nMo+lPs2hiKH6Llzx9YZlTWv3nT/IIAa
vJaBCbmVnhuQ0X4d8pVqF68eB4l/f6dAzn0tIVamxvREnIT3kpPu3FuE5jbl3LG8ZTA275U6pguX
WMauQ6H+pf+nnGQza8Z/HONNB04i1YNSinhNyckhJJF9xExPXicGbwmMcYNFP/OHekTdR8SjZGJj
XjGnq28hV7haBWPenpDpvZTM7iPcAifsyjzYOceB6Oyr0xCHtex5kCDsxO1hfjUBldbgvvg2r/f1
vm3oImPfImr0U23gRMqSmIT6QCKUa65/n7WfiQWudoyx8iI3NCVucCbvyK1k3PIGLffG65YTUt33
6zpLNIMWtFzJVCzmvGkILwnh7BQb4kKrVStK8ONiZ7sTSf+Eh6bkFpM5O/WtGRe+Kk9Tte4D+MOe
Ku7Pua9SJ+FTxEt3Oc7k+8n9QoynGoHm5VAwjbiueKKfucNxuosSMPgLdB8qRjTc5Dq6CX6EToGR
GEBT5RPRnkn/yYmClrDV6Mv4K4Vx7XWmTKFvyTCUtUHsOlmXqD64GKJrgzA7Jx4et7uVCFBxjsAi
ftBX6wat+O3bl/MhPm55ddRF1/P3a1gVQSweKoKINcck/1naP4Cv5uzqohJeSGAugVzOc7/0IKFp
iEWFp10Pc71/4y96twsRzBWAZsgikzOIeMWx6ZCSe+S+BN4imGgvwuOQoDbQ8aSy3ZCY+0AnBeWo
Bkf/vl9SLjQ8aYNS7nsI0UjQkRqZh/Xooi0mP99fDE8OcxmorVmHZYPtGunPanItNEVQR3u5L4S3
Y0yYVw1mWOs4lfOu2rvAJtrVa8UpT/F0l7kIwq4f4ryHCOPR7XbRmufZeGo1L/HiPGrdyK2yxnmg
0RjjjEEufLq/RzwBjCuwsgnv2vD/5+n0rh1bl4urXnTNfw3jO9m+WIEaDUGczhT14N7fWOQ9fhgI
njWTre/eXwnnKL4bBS8EtYOChl4BgrLfOXmEpYefHBv/no57cyFfrIUx8lpoW72VcNql09iSK1IN
70qY34eH5hA9pV1FjWenIqdPHhieo8nsQD9NDdq5B3LeRMmuI/K27Yn2eX//OCbJcoRjhlIxFiVk
RJveMV9/SytjNf35d/7l+wX84pAGs7WKzICQnmo5aLdsif6oHv6lEMbuFa8cE9CuwO7LVziwh3SD
pivKg+csvSpf3qJstyEu2GbsZoWzB2uFdtiObppz+R676q+duuaJu2VbmLOAC+VjXEFUe13f1VC+
924v6U64P5zRhfgUD+guHrbKK6XDYGOdUux8oXv0f6xsXHwA4yqi1k80EAHMSnjw1/5WPZnkZNjm
/5Kx/RXDPt2q3dBnwXxZv4ur3fgNUkEnYf7rvrYv12kuxDAxwRQYWVF6OL0BVwNwcJ8fHs1WHJta
er24PLTvSOxC30U4i9EIsGfAkvYOxhd5GMgJJlOQ8siHiBTwHjzuGO7KmEAh9EIDzXHYQLvJSB6R
D9TRQneN4Sf/cgvV68sp6KNyVENsIbLS9CVcvX1k1HjiVdQ4vo99k0tEwTNSSfuG/A7E33SOePyX
C2EcBtoph1QbIOKQrl03+sxqlybv94UsLgONjDOyBlOh2RZeTHYvhyo3ESmA1PlHDvI4fR3+L47v
QgZjoUUc6oKUQAYmH2F4PJW26vu44xVRFy+Kv1JubvRS0/Bgrc+xW/RDeQYOfwb7Gpy1LGfzF2IY
A9VNsE8YiN/O9kiDJ4tgcDeRts3D+v65fCNabi71CznMpY7JDabf5JATFyuMUv3pkZl1jFAHHJqb
7UN93kUbwTW3NTGQERUg6kVHNScFXy7lXnwEY7M5uEL1IpwXK+c7/xkDhPQT7pC3gAir1ObdJcsu
4kIcY7lT4KHhdYSi7A4yumVtqZtBMvKKt6zF4O9CDhPmh2nep3ltzKkdXibIe2f72+nr6/4JciyL
HeVapV0S+iKEoA2tfN3JPUFmhGaU+1JmH3BPTdhIf7ACD+TNgOSAaIj0GEXzP8X6F5s1r/Pirhiz
NBjLblZEnag2mps//90KGO8Qyg3am3r8/oBekIeMC2uYDeXODrEXN5rAxzHWsEPfz7TuL98JN/Qj
cnhsCEudDaB5+I8rZYFXQS+jKiZgITOuQaaPEwHqF+PeuPh/jmaxt3c36F7u+VhRSkD8TFsSPL+2
aBIWHoOnYlOJqw6vwmjbMc73T4rjYdned8Hss/kZes7CrZPw2J3BF+Dqgc1R6cXlgWxsxvoBZM7u
I/rPKvhXC06nfW128eYltrlefNEDXMhgvOvYh7HQ95Cx01fZXtxK9kBGhX78b3mmif5d8FWCOopl
PwBtVhz6GESOs3pNziBcfvVJCM4UXE33D2cxz7wQxPg0vUvbuhSjWZCBeS7oDuTBjJcV/EIEE49g
kvMkJVM8w5AkRKejU9M/A8VdbgeEV2Ve1LULWYxfG5phxIwt7FsX0wew+iGDCG2LFzMs3zgXYhjn
Zk3mVBgRxLxP9rR/0h/b/XPOKfMt7xumdqKLH9qMcQXXHrTuphGDILIZ6tC5+Uf/gbiU1vaYE9WV
ba7KzRHIjcP7K86Ydf/CYdcRxoUJYpEjmZ3c8RUsheRpot675HBuuOXdu5DExEKllVldpEGSiInY
j4GtYi5TigXxlGFRty/kMNaKkaut8H+kXddy9LjRfaGfVczhFgzDyRppFG9Y0ieJOWc+/X+ota0R
RA/Ku+tau1zf7jQBNLobHc6RQB15tkC9wMHPcYwa/+JKNHRogBBkHlGni/xtL3dxn1ZQN6BJquYc
d8zpZnYn+5K/vhREbVnmeYOaes18TeNDCMasrrKa3dtASkv8A42od+W5Mf/OQV1KpTaQ5xpPnkZs
oESmpxTvygYg8x1yQixB8w/RuncpiAoYB6HjhjFt87OGvGDyLJs1uc3IZFeHYsNIES5eq0tZVLSY
RLyfNSXOrHEQwY22MN8qp7YKWAsWacWSObqURVlXZWyhhCqOrZvRcl1McuQW4Pqt6zZcYGnH/OcX
V1erJQPE3hBToN45ow4D1/QIpgqofGc2NljIfJhBJiwcSyxlbNEjK2iNUc8GanKqNUAOLflVttG7
3NjJYXgRHlQ2v/3Spb7cUsr0xgnal2PgGeImTDlpH0ZbczTHeOpfA9NHoUzTTV6x0xvmqBFTcSh7
HHbSoCsVllthlzHAZhZbQMgAO7ZYMcEoZiX87xfiF7OKlCaqmMiz4jjijJy+c4SdaqaKTcY7lvYs
BTXfOwqwpZ/ag2d2xDUYk4GSJu+i7ZM/vdWuve2JoaXz71xbE2VN+r7oGzWBHKAQvaV24Hw0dnYQ
QSLBjKlZS6LsiTHFhd/nEDU5Msr/IBhCYTtD1yMzuJl/6dqiKGuicLLIByUOStMjovSdI0kfo3wy
UHzMeKtCXF1Zauf2zcpoX8ui+59hq5FHBWGq/IWjBnBjSikTLQyroB7npksNNSEJztQu8OLPzOun
t3zt/iPnyxNemBhE3Arnt19y6pfeEexs9Tf6RwGbCYQsAKjrGHCilsLpMtck2jDrIWYf5zPj9sor
m8VwSQ/B+aqhVs+LGAujLIjfG1ztA+sWaAW86WTQjhtldR8779d3bNFeXMqh1qMI9Rh0GuQAR/8P
qHZJuB4dYyWg+OxbrF7/rwOgFfFCGn1AQyjLqSdCGkiFyduw/TM9bFhoSV9Vk2tCKFMxeX1VBrNZ
6kFRlxLpD55zljoSYBlZx9vJcvB6vfHXsmwPn5G7MdYstpbFMsXlMikjkoS8mHY8vmDqNkq+vd+e
/ENLeHLo1wi7dIbWL3m4S2mUHfGmNta4CdIUoA4gkdE+Na/XtWTpXl1KoOzHII8DlBROxX9Fb10X
mNr6uoDfnMuwEJcSqBhEE0e+UWqsobLEGdRmsjL0gWtEWafkae+fQjMhvXMj+9Zwb1uvm8z8ZFnJ
paf55SdQ8UnLacbkK3PIBbyBGIlckXyysN1ZMqhgRAtTcLnMoVb7sC7sxn71LdYyFvOal+ugLEdZ
Z82oK1/qoIH99IwuYtuzOnSb3PNb4+b6wbEWRJmPIOGFPJ3Nh3R0ZjGDOaLwcV3G/BtX7jOd/G78
3KvHBn4SiSDxVSYpqNvArcCIMBg6TteyxXESwyGElB5qB3DnKTAPn/9sIZRZyOSh1jkOm2WFCHZJ
bE5mjI4pVl/hoj0AXqSuArpQVugnuREVQp53fH5+kZxpHd/I7vVlCItb9S2AfoQXHMicw3LCOrLA
dtSNag4AgYiImJMKXv2QVSaTLm02Mb+U4EImZdQjKfEjrYTfBSK8mRMVw9pzdKtanck7Znn8p2uk
zkos86KKU2wi4nfZ5ECKKN4nTmyq5858DWxuzc8Drt2KoYXLHhLg+qKIOyxJtLJ3fSEBbFNA2mHV
WdFzbQY8yc+baGDWP5bCT0Db/kcStaOcDGM0SpCkiND4xlHIfsitadWKzHEilihqM3tNzQchEGcP
5URWvN9tAKHPrsLOP/NbR75XRDlCwPmGeirhzOrYRboY3M8ykf8IttlPDks/WLIol4iANiuiBEua
nA6I41EASDnJrI+nECMqrBzRYk378qwo91j3SpYCSROjPkBgkux0Z1RIBDSr+VWClsFt7qJcZgar
6xd90fBeaAjlEYHKOuR8B6mSvqrrh6K90ZuVcs8n93zrpDy5Lm2x+oh0Jfi+gLmM5Di1pXGh8Rwf
S3ilHNcO2u36/W5A99jfqdheiqH2EhR4BaAN5fltbpBWJsK2eFHfWPd4vj2/dfF7MdTexQ2g4wUf
i0FPX0mCp3kYdOcR7QHohtf3bfmUviVRMUULyt+pNvDo4e3U/kjIbn5CsmJM5uHMgcDF06oyitYv
58Oxkt0+s4CwD08v2axrtey7vhdDxxOeJnNqADHZjeUMVmvX9+WavxteexKZldUy0tfzV185Jbp+
xiWgnMg93OKnKSPFoUB3Z8bEmPqy2b+kyOAwB9rpTDM9m8eLvRM4gI8GJTRuhtITnKfQMh/a0Ixd
yQ0c8YzO/HV3m9geSwkXNeNCLmXh0f4gq0UCuRUqGi/l/U15c7que4v7dyGBMuwFuhgjpYaErbfH
8KEJu844IdYaKJs+gvQe5TJIAOtK6vqHwQM83LGvXb//O9O7SJF/nxNlgJSs8seShywM8FnCLU+y
1Yk1bThbl5+6ABBvGTPiAjivtF8Td7LsN0luyO3ZWrPc7Px5137653FfP9jfId7Pz6QOVpnaMfAn
qQWiSu2k+94xWQVX1kZQB9sDArr3ZWzE2+0Nqy+V9dvUQapDk6qtht9OTSZP2ML76ufW0P7DN7gW
YNrtWbJuawtwPfbOh/O9e797uH4GCzMDPyVRPqSAJeS6eYtisgZqcU+2MBh3qkUc8+42W21fLNw3
27IxemgzOgK/CtHXlInyKh4mKuOqgwLsnZf+PrzX7dT8APj03uqOt4EFuve16YZ3ttlad+4htTzT
d4z1+/UdYJ0j5XTAGhvxXYWPcG6RG2X4zd+u5ufuUq6m7fSRH3X8+EA+WLd8Ia12+eO/puz0VlFq
31fa80Nsc4d0VbwlBBju0b3FsRjUrl97etzun2w4+C5/eipR8KZKEecNv2EcJesrqetecrXnhSV0
+R//8iz5wrt2UysZ3myqgB3Nauy8roAqDds4cnwa9iO+WiGEMLLiC3nKnzpCXe8sTpvQmHUE6Pe3
tWGL+f0puW0cpJSt3fuuBW7ouN1JD41iavvgLRhItItYUPzifKT//aL/mqvrBW/U9PmOgczalEgM
1kVnN+e1a5K5pfN0P5KVa3/+Q3WgbvaoaVnH8djYgZiMn5ZYqkZd7KFA42es4rfxKItLEp/y1cY+
7kZya1qnluzcV/P9rt2aK2vGdttIkVWy4ljGJ1B57ut38jfdkv5DT75C8wsFDwMB4xwT1rN9aQkq
3JHl7L11RURif4AF4Lo08OxdV4gv03YhrheNSesTqGVJ1pZB1oPFvcXkPUbJtHY5sq4cjBWmJC+J
LFvxYY8GGWXN2evA2a5HpLdFn0hvR+Xw1GRmK27PA0D9wZab2nuF8D4pbb+w3cltV0/16qjztvRH
PQlgd1vJoPBdGTsJfHok0EkI8slhUwLZguh74RaoIMQP0JaarNuENDfqp4AuyjXgF/APTFa4HcDU
CeqvVbJ7/JQilOj1Q2UJd3VmRTedBwqP22xXNHb+oDm52eBzuT/6qxJ9dUREGelXkgNu0drMdx6S
S+lKAN/H/iaf8dI+9vy6cVaF82EQBROua1TMTH5T2vseQsPYHayoRU0bKQ3ljben7XAsSXd31O3A
RCIbTGSqGViFE+nkaV0SEEzDm+XmcEQPr8M1ZO0oK2iqkZp4jpqADZbI627lAgviVluFtq3ZyEjv
jZO/LTKUMU76JrUB7dk7BUrnyZsCBr2JjNYgmMaHthXXckOUFBXfw01g5QNZq+HcN6VukaA7NaDX
7D3rXcF0hk7K3ty98m/pavNYbg+lpTwcxc7uyB3o0zIrBd6TtOask7cp7rWzUhAgrgLSGKRBNofQ
eAXAYQF1DfXQ9dbo8va63dznb2ltKqvAMvUWuDGhox3g++zG1AogeWGuDS0a0BGQCcQTsnfe2i7c
u55IwMTNPt97Szy67/f9oyIREmwsdTOu9VsMXGzQLeuS6kPtyWqjQvknjjR7k2SIPEwZpusPKJrO
mkScCtQV0YdmGuvogFaXI7HvKpLYpRVbQPrqwHH82JkdeJw2sfXZCoCBciuy3kh7czodQocnwm11
H8ACnhH44jy6w2GNf9npSTFg05C56vAtlm9i9131/aCgM8jU8aPYCc58CqzsbVo5QGfP8H8Fe5sS
B1xLjxyK/e+enb/1gLhO0Jwrk94KC9tI7IP7aCYf8uqYbw+tiZUCUEJDSXgVgh/lXKyMG0HYJqS1
4vsPeLkRmr/zdgCPLfbvGBQlckHeeVcktTtpzmaVbHJya7z7GQk+Q2t88px77QaU1cV9i5rrJsfI
sYWLxpPBRr7eJdJqs+Yyy/OhlYHdmtkeBe+Vqby/xibQY6XbGfZn01p1bRI3IdjaP8iEcutD0pDx
WG8Tu4oJcdd2CZB4w8LMtG+LNxzinfhYEHc0PezNJ2wV8EhJs71/f0qPD6kznIJ99GplgzO5PC5D
m+w3KtZ/3aAtuVkFQEayJksyhnxp86kGkcZxodehB1dycPUH8hIe5oaMxGpSoh9VZ4aBN9Y4qk2I
vm+GO2LKp2IqYaqlKpGNDvCRQmoK2/B8dkLg6bcOeodu8nWByFm6MWBGsz3jBfG1Nsq5/1g7FXWp
aRDxmQ7Z5UhezgZQDELTI8hSutc3eaG5BxMIF5s8O8QLp8HzvoZxcK47P1mhvQfqjXQon3BZFND5
auwa1+/s2k9x1BvM15tkUiucaVGQx2fhISJbwcEFYC1rIf7DsiRQqkiipAKi7ueyxKILxM7z+7NB
UO3PeAcWEqP0+Q163SPgYZU3TAS5hQrAvLZvmdRWxmXUpr4OmUB2zwK4QXC7hM5nz1gbK0T5ubTr
x8/6LeqTBykXo65AhGLdMr7yd/rnZ+xDHXTg10IFOrc5ADdIbCsHBcD9PckZYkSWHCoWBwRZztUJ
5Dw5AFQjZH/kzJf92bfh6ogLsqWHrc2TuweXha+4oGEX+SD1q9Z2cXH8uC6FdH69oJjFer2wImF6
AErTh6Ln5ufLw7ZznMA6R+gjycjjGQGIc0tce62sNg8BMQEV/z6aG99itct89YBTFujH+qhg3JPF
pGwGrO/Jsva378ejW5JnhJbONiepjSZKx4Ge5+a223oWqKaA/+YTa0Jx1PxcnQbTvrM38vYOroHc
hNbtJ5z1evPhfhx4eKhHiez3AUIwV7eva/TXJOmV76brcJzR1QBsQBQsOEfP2q/3Vo9PfXEUt8az
AcNqqSORHRgM8yOrgs+4TV/vgQuViCYBZNRz2ic1bZa6yb9LcT8u1Ndz8OLH1T7IhnJ+TFhnn+zX
806vTPvtjJaYgCBMy6zWst5DvAVH5HTmaE2xTIRWKsHTiZHb/YLxv7bJP23Q/0mFmnCxiI8B74K1
frp99E/y+mm1t9alqd80xHZXJrnD/2JyBm0Fqm3jA82VeweSTcBkuCxtZVxGugLFBZqudvOhA1GR
5YrntdBrNZD+l0CWipGJX64kGP20SUGaiwdLJSAM6p90F2OinFVvWae8ZM0uZVH2WAnQVwZIuw5W
M7Q7949H7uazvH5FloILUFV/r4iyzaMXpvGgKkB4Mvfx7VtqJq+YZmAiwC9AAMAbXsihbLOR6HVu
KJCj4cHX2y/SWwVKEKDdZgAu59CSD5ZTYt9/Vs71BbJ2kUqBtnWECm/ytYu87b9o8D13Wk9YTXEs
MfrPGCOIjHEKCyzPSjwipcT7k0IpEtzA68tZzPRgUAccoqLxxfL3U5ASaHHuDTpitL2A4S34g8rl
8OIM0BxU4RWRWr7Tu9o6+ZgRFkrGZV+qKFxKp+66UEjFGJaz9Pb2tl5n9vv15S2mXC8FUEo/JnUl
1BIECKmTjlau2aJnPvtrvraNh9GzcHQs4qL/IhP4kJqoCeA6p86On7yYGw1c6r0BeCJ1EyEx3tiT
bWb3f2t135IoP8qBrbWVIqzO8h6iyaotPF5jq3V5HBjHyEwupoDmWb9/LYt2foAQz6ouxLIKSyE9
OCcF4q15TCoBwl8DKhFhLG7JKV3K+1m5+r9YHiY/FbC45HlylcPKFFGIDTb+3XU5S08xWJLvddFP
MS+oPTnEcwiJlNyVLalzOLvYopVC3KYg6Er2HuIKvOs3EWro6qHUCMuoLIX3P76BugcB2F/qYD7I
EQmj2G5cfSfYd+XbP95U6j54EcdhOh2HOIJDB/MjoNJx7vXD35jkn83z96ZSbiASxdLoxq8FzSh2
KYAWegfsWivmiubb9NuFfkuiHEGo6vKYDFjRzBdqADqrw3g6pucO8/Sch1gpQp4ixEAlUzJLQSlX
kPFcZRjCfM8dQFfeqBa38iFRuLmuoMuu4HuBlDmJ5CDjAh9PvxQzI/EqAebya8jsJhJnFbu2j5Qt
aSXdAOUSTkw+9ciogvPXBIAwCowFAlvD9JwQUKOrDtZzk+y5tX+sXVY/H+Mo6caLhKtT0ZPhW0ez
vm9bYMaofmGpgd15n//zngLfVpVFEYEXQG6po0v7sahyDovtnKcaIGEVJg/uWL51Of9xIYU6ObU1
pskHG/j5wSCBGQ9kAGKrT2pLRJNMYoeOfze+MaUuHOSPtVEHKaeJJKcy1LJzvmJKvFUFG7lIZ8Nk
3lg4sAtRv2Z9ak8M/XK+eynhMRur2KJ1x2rBlVhCKD8gqGrp+wB5xHCFsc2eM+TJGle2y5NxO50S
fR5hRr+bWSBQyd3P6iS6O1jvjGzukSO1LIygWkCvsXjXYDbZL0WhPzaA9h15OmbZfMLYa143S9NA
L8+bt7v5KLaPBToAieqOhFuPHqpo11V4yWcoAppBDRnDM6B/p2RnCu/HUQS7MJqYBfR2u9eCGR5+
TbhTVuGHEMoxpX3Uox8UQko7PRgH+dje+xt1Xa4UOzzFmOmdfeIhs93tgFT4Z4uGrM/sxCGFTkYM
WrCSF0vPix/fQ/kvI1aGstbwPZWzF21eJqvB7g4NGrRY4+XM/aVcWMppRavWEGV5cx0mBgby/Z3x
zHoxLZj3Hyui/BePfttECSBm/+ZvbnSoTE9U+7quLF6hC1WhzJ3Ylnwpj5BR3Hi7ypadE97wjFCe
tQ7K2MWqEPl8g+zrProJ7T/cqsIT7O/43B+7RRk3jPGIUcVjJaVd27nd2mjChntP2YTKS2H8pSi6
oT3xhUGB4+3PmFEm2lba+ii5HXKnuS/2rHUtJT1+CKOMnDGhF1rmsHvCUXjiYUj2aw3VT8FyMGz4
Im/Gvb9JLBX2xHpu12b2qri5yZk7W5IJTJtHzHK9CfYS6lAogtmec9i43fN1LVpKf/34SNriBJ1Y
JPOO6AOGFR5DCcUvzDprvZN3bqCuWonkkhVWK2DGR8IxHMmkmMFkVryZpLYXoXiExvmxsKPAiqZN
VZzqcsUXd4zPnD/jis3SKJsVYSfVpkHZgTe9jfLob4evyufK5rcACHYjYmKD3t5LAKKEzgND+PJV
UzUJQxYy2GuogxxUdVTyAAc5mv3rE2qVPWlQMM+scNPvEx31vcksJmKHZ/kIz9XiT2PSbw2rsBhf
Mkv6tQ3ggFUR5ujiL7pMXuQknwOzJALjqEOiXEAZHNXbj3J9M7ghRpmeUXu7i4i8xRScxRpqWrbU
38UfnrLUmVR5RtDhWSW1ZvwB4tF0jUt6x1jlotW5kEIZaT8uVCHzsd28Wb1zZvyMrDwLF3fZE1wI
oUx0AkgoUY8gBJHEg4ohnRCvwf7Mk9P1I1vIhlzWy2g065Yv+UouIAeYw7finYQXoHtdwrJRu1gK
ZaWnKtXTZlZPOLXu+PGcuLnFiK2Z20XZaEnBaG+VQcYI5gzBLbbdpn43oxWLB2Hxqn2v5es7LrLW
ftChZvalYdDuYc3dqk6HHNX1HVs2eoomySoSZDJytLhmF1JCmQ+ztoh7pE2BLeI9GLEpbdErgrBa
dxLXfJ7fYyK6s2RkCZSHavXOUPHlIPPiCygdl4PEbyYp6M9PQ0YAJehvuq2BzoV5rC4i/Dbb6wfg
UIJ5OVsxXxOLxvRCOKX7oyHJ3BBD+NBiSHudEW9nk862GUZ7qa0V/c+aqsggPjUMmVpkGAWtFChV
jzsmo1OhC3GmANMwhwxcbPvQlTclUSareWwjUp/BIrgtSpgtPgJYpPoY3+G/3YLVNbZoXS4+ilo8
Sj3apCYd4iZwNiWxKZ/vAfhfP15XseULowsSBlwEWRK+uGguVAxcM1mYgEDkPG4mVJKezXtmoWHe
vl/OQIcb4HkV0wY01bkHUoQh8IZ5JdmT+rKVT8lRXQ+3Q0oycPW+nFiNtEv5BAUj8RKOE3kgWaMO
NMf8usJ5SX8OP+OHmXd2ziyH5s55/HNAFccn2l44Tei7uQtWRUQYWzr7eHq9ABVFHUIXVUWSqIh3
zPl8iPi0hykdMV9RnWMbmJU7HuStw+qONakszEbgmjjKrIa5UIR6XPaAmwE3RHlwBkD4e+i+MrmV
woJD+6r1/ZImgldB0TRcFxq7x8+qvsx06EtlDU50blLT10wV0hLXNnfPzxOCwfyZx0T0O2Nbl9RI
vJBMRTeNN3l52NX9X7D46KjazZkNUOC+i45ISmT4GC5x6QZeCqRCTn+UvJxrsdTAI3tplxAlIbzT
sIz8kpWDqhqSps1ao1Lq0sXTlFQAEEc3m04k0AGWmVnLp7QAhzH/OuiOyhkmRu1MA1hP+cFLnlPO
HbXXKBBJV2xyAe2NWdcRNXeFAMP8POMDF2b9FLRYf38gpWC1mIdSMd8mXCXNiTc+8fcfHiAznn2T
d5OSDfu5FIxcSqS8uBplnaT72HkJyHflJqlhlWtp7kLkvCdVXR+mvYGCUGB2iPGBR8FEtV2KX0XY
RN5QVUNRNeoDgpCTtDHCByjAq9zdGhgqGMwDx8zjLluqb0H6nOe9ML96X41TM+vYA5DdMRT1FBPZ
NpzsTgB2+UaGJliHV3FbmG1Goo1x0+xZOa6lKhyO9z9rpV8NUid2MV/iE7Yznnm37j/KffGYbadV
un7FFCno7V07st1o5R1YiaSlMEqUVRXTlYIm/gLEnRJPTJJixJO6nLNm6PVj9rMsDIdDfS9kUGcp
6wl68HLI2Dc3WWzOuZQNApfVPfKSBC00nMVKeSzfmG+RdLnKE8qiH/upRyFa2aZ4hc3NsvYNANuD
PWcJ6/KNWfhbdDoXIinr6HlxMXoRnKw105rVJzB2A3MMo8bQGjYYzKI0RQJJqqLKhqxTe8pPSQeW
Ehkufe2EvJlZgD9Sj/2ueYk2IyO5s/iaQ67838Jol+O1KfBTagh70JBrQW1YAH2TCGCihBUJLmbN
L0VRu6iGSQysWrE/e6vmHQBSwUHU1nXu4D+lHaAcN9wrqwlpx75lVFqWSpxgz/1eJeVtjDYZ1T6F
6MbRyDES7aYh6JNITg16MtAVzgqSFiO/S4HzGV+YnjQr0xh8JXOOKRKQYoSBA8wa4dC6+Hc8t6LO
hH6SrokqFcrGeJONqaHMASCgTNBONb8hBvOPaLmBze4rWHxoIlCQRbzB8LdCaacUqxwHBBpYlUFC
I7Dect1E+CqejmoKDmTStbnRWEWqAYS088qwJE1SCRWIEPVWtb1WbD4lThP+XN8GaRb7K3TCyK0+
syQb4lfL38WG81PM5UIfD+cETzbZFNqnUdwkEhnanhhB7ujAlEleeACwCpis0W+j6U8bk1I6JSgR
JU/Kq5Ggp10p3xLhJGZEHB+RurPrap9Ln6lYmgnaMsW3uCAxj8ZwEmemWq3Geg2oBk1lVOQXDTcA
chBlAxPKoNeSKxGv9VI0nEE5GKkf3V2WA5b0Nb6T7q/v2vJhfkuiC3OlJviVKEJStDYA/41JDP9t
HDYxuLBwei9hsIqQ1erXDLELBVYF1bl/L/BrHPHisOZozQc42YBRRwE9dqjTSeamYWb6lyKdmTYZ
rRoG+Fk1KraKBmniOdSQzyGITKdDfcPKhX29Nmitu5RAXQZd4vIY4zPDWcvRr8p5RB3t0a4yjIOE
m2k3GKRbZ8dCNpUnMVgnwcorMNcCcpaQtIMLeLbaFCWLl0At2u955NMiaOtkjsVa91fcBiSQnXpI
dKstXIP5lFqKjWETJV6SBXRUKbRRlHo+Tgs40spKP/cdZ6rrAnwrtll8dHt22Lek1ZfiKJM4ZXJf
cXI/2+D55bY/Z4AE0+zHuS6i2593SJoykxxLGnApk8rxjJ4y1OhU78GbjjziEWhgOfhd1HUK8I5d
bOUWYj9XYUHyLAael2KpJ3JWtGk4TRCbA8saeBBHQCjAFBG5R3QvW3NkxLs9GhrLbb6trGif26hy
MtJLSxZxTrqgB0zVQB9O6WautF6q1/zcXvCWWJo9ma/JijVvsZjDupBC5+qyCI84v5R6XOWSvB05
ghKKCaq+hjR38S7aaiVrxGIxALwUScUReSMmgIjCwkZb/pjOlvNidTvZ8m+6lezGfwKbYa2W4rFL
edQ9GbiMRycn5O0L8CuFhfkxHWIQfaMgM7/P3lnpz6W3uAIkJ0HAxeRBzP0zdmi4uEjHDiGZ3HmJ
FWh4oQ5hk5jcBPjG62tb1pFvUdTzuB89XhRaHSnvlfRUK6TULA1DWhzAfEVnkhnSFt2NAohDWQN4
tI4Wmp8r8xs19AIZK7MQ2ta3+caz4F5u1W3E7A9c3sRvUZTtb7uRE/oIYdEIts1hPZbEs9BdgBJa
Zlv1HbdG0wBLUZYetpfLo24cX05DiAbn+WHLm+3Bt/+01oTWiYxZvpdnHaAdz4Uo+hFUlX0tcRJE
JSn0ojEFObAS1RTQhzVt4tYqssRO3od0n+eh2bZWY/fTU6RPpAcGWbaR5L3RW72HDOEmrNeK70OV
zap1vNY0XlrjnORbT7W75E8TPNXF3gjeJwCYZO4YOwEwxnw7x8ur8pRdLx/5+hANrpcw6EwX35bo
tNQEzVBkCShBP7UFiWNdT4DCfH7avvCqmaOj0zZPhvVZYHzOYjYpfUUd9J5eyqOOz+OlvO4kbwA2
94guSAPYIw8o7Vnr2/WtZt7Yj8/aSEzFTNxNswI+CaiT/SNmEd6v38mvoOvXd6D3A212oqRoMvUd
eQy620zvx/PTE3IWEwBUges3uWhVGDA2QnbEfo3QTdCt7gqzWH2CWRy1yO3p+ldQ3hoI76IMIFKA
l/CqqogaZfTQCZ2Mca9Eu0JD/NuZOAlzetAGiaTpZIqTYV6XRyn0v+QBjkUAWYIEqT8Pe6wHvfHB
MbAz4nsAyzpRtNGRg2p1xroou/CXHAm7q4P5VVdk2gSFtefroxHtOPkz4BBZocO1ETmGKViUAvh1
Q9VRWOIV+edqfDnum67J4l1eJ3ul/QCaneNPH9e3jApu/lrKhZD5Iy6i6LFMy7KdingnY9x3LD95
jGzLN1NqZX3FsNzz916o5C9RlEviuLQc6gHrAbQwKExbPmcIoBzRLwHUsWR1HLagfIh3ai89CkDB
A6SLPVTyWsPDK+Dlte4NdhhpFbm+h4tqd7GHlI3xhtwY/AwL82vvvdFiooTD+6Ry24mXSoaK0wmQ
vxapQOl4TcNTndbxCghBmg9m413X2HJw4geTV2+y1NG7Y+a/6gLyENNe0wJSqHuff/JTDKdxvTkk
LM7gRfW8+BAqglIKQ+zlHh9ShJEpiPeiGpNiWl3f2kWdQU1KUzW8yWHFf6qnERd573dQT8EHgQso
nYJEZWjN4uldiKBOb5y6UeU6aI1fB4dKVSytqp1Ak9/TWmUc3uKWXYiijLJX5nLfzasJ60++AHRY
8FFo9vUdW5ahyMCbRnOpQL/GlUIWer5v4l3FZ6bOfVQ6pudZdW+WEOrsE6NJixb3badPJ86LCd/t
u1Fj7NaiaULJ998robxHn47grTMgRExB1FusCu4MlFJz6nIz95//zq6hEqmjBiqipvRTz0S+G/2m
ghLMWaayui80mVQxQ9MWd00XFdQ28VQG3c5PIV2Y9l1QtPFOq72eZEBVd/Uh95ymiFk1A5ao+c8v
zHqfJ4Lg5dg7L3vIWnCTlSewPjHs3uLl1AH5oyN1iIZ+SshYoffBk/p4V1fafT/pH0DsYegA/U77
y9whe8XziqDxBk2ylGqBKqf1GO9SzW9JHHQHQU63WZpYftM6YdrcNLimYhftMbpglp2tZn5o12Fg
xZK/61WPEVAubuzF91BnKApx5wXqMK95JHl/qpWPIn64rowLFknhMT7O62gRA+obZfSqrMM6W+hJ
1rbuwOvRShULZH4ThI49z3op0nnteYt/iKMMYCEaeecPOMa06J2sgrno34SJv9f5/jGrADacrGNM
DKG8J6WpnRXoVhMYx7wQKCqgm+F1HgtGJ430U125AY392dgh1IkqwtcpUbgWjYGTHYh4agD1Yfjf
/coPgdQxxmrAj0Y1xbtGlIDdXGpIA3iZzpCyYMF+SKEuSA26CzkDlc5uzD/1CGgugrLqVZ8UsX1d
Y+hH8V9neLGBlP1CnNFGTY4zHNvbQD0VIagupD3ifeUmxl2RQRdf7RtwArQdwwj8F9ES+nMkgJYZ
OnV2Mp/ofFxLcGrqXQzv7BeOFhI+XsVCaOvKCAphb68DJ0cVD4gAGeIX7iO2GCVgUZIk9HNQIX+G
Po4xi8V4N3WpFTd4toIOKbm9vr0LgaXCS5qCKqimQjspv60XiS4Jehvtws8UpIUnT96iK5sk005E
tJeqH9fF0UNnf53mt7yviewL613WuV/xXRftgtTps3Wwi93g1CZW2x9RJCEJMHGGl1o8j+jOEXLb
lz+q+l1Qjl5iZorlz6gztnDkVoCA+YdfRjl+0VCEJlawE2pCJpFIz94Krix0g51xV5x9ZKRX+kkA
2LVB+LneQZTA5vmbzEtNF71pz8b6+gctuCD0+EHxZUCJ4IlPfc+gRY3RoRFgV8ifg/qS64yjWLzB
Mv4CBzB6/OjGMy5qoXwBH+3AVL0N+oewIyJwfJRPcH0cry/la/KTeh/N/Yq6puIWyfCoP41gIfpC
I4Z4LQso9nGPfWoJ8oPYAKapqmF6zyBTsxJZ2+m5DywiJxuOgeKU/0/alzS3DSvd/iJWEQTHLQdJ
lmXHduIM3rAymTM4j7/+Hfi+70aCUUIlt7LIwlVqAmg0ejh9uhtDDe6/bb8sqoKn1CojukUHiWkT
0xI+KMOHpouHDxr1ozft7QbcXeA43yXGy8ieyvK2dVCbcEPW7DPz2Qib8WUzD2mZg5aqVNxz6UFb
LnFxEp7nWfygzq6Eo6fFBmbX/LTYdWBZ37xM8ehK7/iZAOEV3DpKmLdAk+L+8+iu+7ldbqh7tNqf
nel+W+jnEgTa109carvORApmheTQg2aCSFY+m9kxARA7K2l4XYhYRf6PMUHxynA8cMQYbx7W2c7B
ZtYkr1xIafI6KofNjgpMZ9xhvg/eWm8YdnHGNj/RlyLM0GWwn0g2KR5C6ebyGgJFygSYc+GaVvbc
zmmqwYA23+kXaFGEuJXpBTBDW+A6j9eXLNVb3CMPBTteWDMudWXSaZxUMVa8mtYHWKtwWVe/nw/W
xI7Fw6IPygYN/OC7m3smULgosV6nHV2QD5qGu2RDAEFU6i/dQNQ6qeVS20Ue83JJRdYQq3Cz4kS1
ws/L79UYkD5gP+wiihkoDSyVby8XCGAVT6YB5Cq8q+AxQKBEcfcdK4UdN0/5skVmXkZJpQW5FZp6
lJpJcP3gRCDJf3QV4REytVgouK8vl9kOyNfmSVqc0mEuw7YiWeAsjR2OqNbsqxGlUGCdt1ArnX1n
efnBcNbuafWSTKGvspuJygmxPJCj4nkR3EPKvCErRnwHKPHwbAXGl+sLFYfXvC30XAD/gLNLmVBt
JkuN87T3NKy+J9G8J1+rg7NLfw6gqflUBzlALCdw4j1ZAaWgQCzu8xsgB/oP5V8Oe3z3LYLv6Ohl
X+YpvgUujb0ntR4R+jpZ867qHrvxhcSntFQYW6nTeL5+4aCXbdJYDJLK091a+s3Xu60LV1RVQKaG
eA5mAThqVUFV9oIQ1PEReiOXBOTA5ZbPsTeYi14iZ1E4ftq+Gva364cq4nz//0b+kSBc0rrTqF3w
jRyDFBhfFEwwE+hEM/SkZgcvooc+9rM1U7wiCrFUF67qsOpj5/YFEnGTn5vsuzFHaCUep2+snm6W
4YNR+snyOWHPSdn7m45eXFthcOXHadgeku4eTIbYDWe2PZ4YpDFO9tD8LibW+M5KdmWOLrRh+VA6
5R6t2laaBVpy6BPjaDDjoNh8/oSINpjAT3MpxQkYIkh3zculQSMwcvIk/czyyrdz2MZNCyrbOBho
MtONxQdfezDm2m4x/8VenosXtKucdGyAiyfA8oAFjpugtVoAn0lqchSM3oXUyRUvu9RIna1YUDeS
51a7NPxRHb+zDD2bSMQlump+ruwhADc5yOUM1zGJ6D5kbKj1lcT5KdnAoaoDsZhG3fyVJi96faqs
dkfNTpFjkbosVMc9Rf6ST7wWzG9RoJM37XVYJKeHi/B1WLywyL9mFUq9DLN7u7t43h6raVa8PzIT
QeHomzbUCAMjBbkOWhhb8AwjFVzYvrvAq1WFq9yWilpqOuDx10HZgBqVcFenmax9ocEINd4dBZCv
yj6PC2pyyev168Dt5zU5osOVGkOqJUjOY4JUWA5xFtCSwnE2RjwreGERTxSqnmiZ23W+NsHtGram
090GOdSt2Lnt5+WXW7+ModHNfjn1/3BScA+og+ZFF2kjYR+TDkN75ryDqa1ftRj8uNbL9Q2UXS7E
PfjnIuAAq83la+EtS6c5G9Lo28e8v9OWJMyGXmG53wrs707JQ1HahdHUsZJLISDaTBKvRPJiyAbj
kMXuGq5ZPYSYI60FvUbJYZ0TLVpYBnDbVI4gJBpI0Fmt5Rtu17yUU/FYeG5YJ3EcpM7MvaW1i5a6
c4O416rAKxOq2HnZxsApgk+IrwbkS9iYAo1YeaZrcI2GJSj6G9f17clW7IxUCNDmKPzgjlhvgKEz
90hDLX/KirY8bZnfVAh1X8zh4foBy+46HizcQUOHTyDCB7MxRvE8zcpTiYw/mV5ZrWLpkt0HRPGw
JAAfQEVFH6fvGzPVsQjkigINsUfVJ0Fv38FcjwZqZbPCbEo37UyeoE0mQ/zqIiV0SozHrjJ3Uz0H
yty0bFHw/OHroCxjIvl/qbKpNVnMcPrylBvoKSpgUsgWWfoSeXq3G+v8YPYqpk3ZSZ2LFGyZNWl9
nU9deWqS78hTh7pbK3Ra6r+cixCU2tNLa+jiuTyN7eTs0WxnBJmeovG6bZM9Q2QXdPWw7RvdqY9a
1iD5QqEuVQqcbzt4aDP8e908/xx6ucnlVmqjY2HFKaK9wkULuArBIHvVMV6XcFY//rBzXTq7YJY7
m61TD+VpqB/x/MQhye/sU33SrCBWzAWRqSVcQgyR99CrgwaIS1GD7cZlNTXlyZpuDeORjKlvaM/X
N0z2rDqAOaN2gLZ64gkPd4He0C4m/PxqL5gYJj/Rm5GgbV51x6T7hkcHcBYHxQrR+o0dKOkmZpYn
XJFgW7a9qb/k1kvKrGOc1mG3OlFaqIJ/qXrimdB5nYbP+BOWB5APiLmIU54MjJjWZ+uxZnOQlWiF
pZ/maYvo+qVyisDJUSdN5zD2WlXwJPMnMIYKeBeETx56cC8PEc/QFJMt5utON5+Xi3x7Y3kwLO5x
dVikgTP/+pFKDI2NQXKEgxcN23AFa7aZc10bS4WKrIaOxfLWacLJ/LBumKdYvmSq516yPhsLw5XA
DEzbfuvzPrsPMRvbdC5xrqlxMoovbPnZfW/q+01V2pPJcTggCiwTaOV9Y/o4k1OwwkEZ2C5PM7s1
41NhWx/Wvn+2QMZvG+T79S2UpVPgWJhgDzVROkVH6OWpFV7mOhOX1jsViD8m0oRND4aNoss9lLeB
0POq6TiXzhBgwJQd6Kk574uy0/bXP0RyPYEeNm0KRiLu5ghn2Tak08lYVSeta4Op+bmNoQtvdFR1
BUpuJ7g1UAmgGLaNgpSgpQOpC7YsTXXqTCQ558Hv3Zv2hnoB2XzT/M1AsnV9YdLj/CNQjHvnumdt
SrjANszqCBX27Ys+HEkZXZcjqw3Y0Bo+3dvhJVLhDcRdj6cuxg72+YFhGMIruHrMcEgDF/jhpwSp
hi/bfnnF1AYrOJTgbFZ4S9ITPJMvPJBNnlVLZkF+biN20D9qTRYSb/KHfFNsqezeY9Yibr2JFaOs
dqmzNCEzBr1Y5amOI03Pd0WOThrLTndz7R1Y3oJMzDNUF4U/qIIjbuMRdJHrA9wO7NOXQg3OoefG
Q3VygPe9X3r9G4ltgCe8OPX8uaybwG2KaheXrnU/JluzN9yFPS8FS0Mvn7cIE1gRfF8/c8m7aaOK
BLYDHUBD+na5z0yFOcfMcOOiOrFkqnZbVY5BlsIgOZOhgvPI1BhO6pvxA5RDRFl1RdPlIJUtT872
2+7W46Qf5xDB3H7SVMAUGX4Nb4iJoXnoT8d8Q0GTG0IzMmWsOpGum++n1ImjWNcJsIdpEoEzIDvU
rHajDIiAYCUzMB94JaJlHpuonLs+IjObAIXQ59tlwxwIvW9rxcZLd8OGhfYw/IGibnKpDANllb6u
XYXqa13vi7qhe4ul3q6o7TLaLDN7MOOY3Vw/bdkFA9CT4+kc2Gsx9dAPGd0GoDFPmwPQt0Mf1vVr
Z+u1r8eq9XFlFpUdbznYNKhpmCjZXq6PlFmWzAzK3nRHy34sa9UVlqzF0VGq4AMLUTQVew8YxbCF
LcERN9bTlD2ho2kmmFGjGiotOSfwEsOl1JF5dKAFl+sYsgSJFLLinFK8py5anDbfWjR/NYabdvl5
/Xwkm+YATKfDxTSBp9YFtSWs8hI7JbiN7EM+3FVMNctWJgAU3wisYd1hafmmnl33pWdFSXKspq8b
NyoowayafnD215chOxqQ1aAThce8qLJcSinQuG9NMaS8AEnnoY0s90tVh4bsXM5lCCuxWcN5H/lK
gBZCiquIKnTJAwegAvdLLCRn3vnvYoSLukKN13KEoBElA7psAVmekcD8e3NwIUV4kPR+Wqu4hhRt
3C/NsUt8073Z6iCrFYUY1b4J3kts2K02mxA0r/tND+hr8zKvoa26nVJFA5TFQl7FRlqC//1M0aa1
pdRiLgZCm6jUdwgSI1TRDMWuyRTNggWgNqr1FGWBSyl9tYw1yvX1Se/j7178EKfObi7cQ1I2CpWW
aAFgOcimIkygDkZeX0oaaJdRjCfA+TStc9uZPfj4UrM6ZGZCo7++PUAgQARH/SMvJcTlbecuoNv1
qpOrodG3fW6qV9qjiaJTJB9lAR+KvZwg3MMQGQCrLtdkVaxxisaoTjzv+KSZn0cbDPYnsHr6s3br
BhsN5uFBG8Lr65Ml3tEuQmG8MU8ZaxSsXLrE3Lug1Umvh8OaFpE5PXlsvp1BYWIvyV1tdchg3Tq2
ppAsURcAYxEZWTB/6As3LhecjF6MEhaUkke4g0n9pP62YDyb8Xx9hVI5oMVBpyoS/YYYfzVaZy8t
wQkmLVpGF7/uj2N3x1R4PJlOGthCzP9B28u7pynpAc1uxoydSuO1ne+85YWkCmshFwGMg2eCwwiN
AJc7Nm7wV3WnYqdFe2HOSwpc2Fw+Xt8tialwDQ8BJLoNOMpKUMO0Wtw0t+u3ZVgoI/bVvxzHmQDB
gteNvnR23rJT590B4b1taADt7pTVENmp8woW7hRAKBijfrlXTUIaltOGnVpyB8wudUJEaLHKEMmk
IIdgomgF3ADAaJdSmL5OHXhO2YlMtxgo6ZvFjyn5mtVfrx+KVAzSvMjBI6sMrNilGG019K4dR3YC
enhfRT0YTltjCLxWYcHF1jleznatP4LejMXZQ7E6RdFp9QQNGz2fukMEgbuyyB7hNPbTLY97srn1
S+tTXoIrc0vsk9t7xw2EmtNv3fv018sGnOfNPQaOCY7Y5bKtjTTrkKJyxtiLOX2L7SfNfsisv39M
LqQIj33SjHNNGArZpTcfvcgqwFLaqBpmZWbWQ7iJjnlgVtGbK7wj6CwzMsdE9QqIi3p1MEgSe9nq
YCQtjxboSzIMK6RMQQghMRgQ6rrc8gEVJRJC5FVD2hxMQqdM36egx8u1BzIoHi6JbnL6OGQpiIW5
sOI0HJRrMaV1XNHiZa7hNINQta53BRquYvQ6X9cHruZCFHMhSrhtXgd4eutC1Krf2fl0m2GyYKff
IOcVaOx32rNDQqLrIrmKXRPJV392IWLK9H4ZgP13l+c2ZPWt49h+D95BsqomNKtWJ2h72m1gaHUg
qrGi+PPa1g+5fcvGl85+aItvsdcodlOWKvSQYEalE5oBZjzhAcaliLuVABC/9Y+5bvidloKLt402
k4Zrmvpm5s91YDgIGKrW/fsSwYVw4T4gRq2I0eAsDfY6G8Qn9NEef10/PJlPdSHEvDw9Z0it1HX5
CpE/y0P7u0YCB8xsuu+mvqf7qwayw31rOQo7yn9X1JrznRUUFUFyss4MiyNTHU7NGCZ2q9g/bpWu
iRAUcx22ONFj4CX6NJj3ACDaYCXrb1QFftVKBKV0iA2cWEKK03zcLQp3Rv7bfF4iBicixSm8auig
7OvYwy4hR2ucVI+H7C3D4f/350WGqrq3JxLzSnt5sz6b++p3dfSC8iMQLB+66FhrwRp5N5wo/rrS
KVblCY5HXo19M5vIJGpD19/3SdxHMdGUBJM80/H+/P+sTri8ldeXXVlhdcCJgzKaz4qtAxMDbFXT
zmRmieN3LYJaFNIUggaAxGIgSWEhM3qHgo92m4JUuQ9R/kf2RbF1KlHCS4wyDWXdCFEzRhBTbw6S
1A1Jh7Sz8bUfborxia2qzJhKpqCEmr52Xd9CZo1adjfvAGrzu3zXr+OBebej/tvTbv5BQf5sqJjD
SoxUg1E2sUqyL4Y9GnWv/74s3QoYNBwNBCKcQFbYxrSp+5jF6M5xaOCdnprb4qhFzo963/s/KWi1
nvSDiWm216XKXI1zocI+umzWxsmB0C5MoicVH6fsGcZUXqQuTaAN0Qd9aciNDJGzZnoAGxrfSH2n
6/rBrp4R/JT531c9EF/9kSRsXuykhKQ5sC5OG9bZ4v9oYVvNand9t6RadyZF2C0EWBOehpg/TBgW
PTfBYt1u/W1SPBsMU7Q6jrNQJbXeGybkMrl/j/gOsaglrIwZSeaC/h2VQQAedoTMj3Onq9RA4lRw
KcjN6sYbzkYwf/Zagt+tLEuUxxbbL7VdPgUttfbGRPw++bmCVo0t2e30ObYU9+q9IwrJSKO/JVMB
YRf2FP61PboM2JuJYMyagYoJzcNUAbhRCBH5U+y+yeBPA9lgGndzWfLQtafPsakQI+mBvViMWPwr
l0wvNwPAnrLVD3XyNR8bBJdFVABW2g1fjPaZIGviLaf1U17tJ+YA/0Caw6o1ivYvqdYgo4eavI5e
q3d9cFpH7a7Cgu3qnqL4aG3P16+CQoDY+EYrr2vasgaOA5RPMXvJVX2fktALe8nJQTjEk5fFL41H
4dKx6hzspZGC56m3dk3/wPS7iT3kK6bBs2O56H6yqnjS+H26fKEhluPOkXbHyyma4dXyuAeyQGwZ
IQTrfhnaQ5VV0aC7oRK7KN1FGwkPQEb49ROu3ZITVkwLF5Y6vqM9IJhW+LTvDTyWw4svaFRDSPnG
XXYWCeWxZaRbCglFasODxqQK9EHWtSoFoRLDF3omBgk0wDy5mAoQK06Y0LO71Rr/aTEcueqC6Awp
yEspeYf+6DHeUEOqet7SjXZKLVG4t5Ima1DkQeUsnt0E9EMIcfISZU9TL7CUe7Py0fTg9Qgb7/Nx
bxovVk+DJB6CdC3ATwLOZlXaU2pCzsULO1kAeJzFFS6Wi+lpjnNf2R+NLAtc/U4rMehvCrUGdCnj
i5tb0WC0BwdkkRU4xHxbSenx/vnGThBk7JHBsjlB0eV2YzKrG1cmbqC5b7ufSdahnfx3js5y9aa/
94svRQmv3JKUlpa3WHXesX0MAvLkfs2KXT2vQZWFtVv5ZA7Yz7+3YefrEyxME9vDtK5VyROzjvlc
T6q3m/+AaEuAi0CXA7wfvOHCqtpOr3V9AzpQ13GCTtRmT0nynJgHe788a5ridsgsFzUM2HswaoKH
RVhOuekNM1dIy5Ip3ZEG7Bvxqq0Q3Bc39uiUIGtFg77jlOH1fVQIFrE1TkeZBYpx3Bhe7zgkc1iS
n4u1t4qPKVCg14Vx/X+3p39WKZpMtzOa3C4gbM5+udVdvCp+X+YqnO2iCCfPSwBJ+4r7I7XrW+Zz
YiU+hsP5hCmcSbmhMQDU46k+G0Coy+vlgL3G0ZepPK3IIs7Da5UM90161/+staNBf2p0b9A40sFA
ONEjGOmv76P00Cj39pA6NpE1upTOUXvVOMJiU/SyJjdIppCnPhyCdv59XZDUipwJEpY55ZrZFBYQ
n93yezID+5SzqMcQErSg/2+C+IrP3qC8WpdxG7Ci/Fu6S1fMUcjQhKII02QPHcAYSJuikAnKNq6e
Z0KM1skb2mA1S/WCNvasv2Pp6/V1SDUQRUsOqccDJNI0uHW6NF5lwOPHVLQqIIHKxZGeyJkAYQ0T
wDLFYkBAc0NAAZ4EWaAr/M+39ph31/RMhvBUa7pTLjWFjPpo+8+mXxwB1D4+eFFz+N35ZRBjZFYf
dcEvhug2CNzgK9210at50BRfIj2wsw8R9Fzf8jKnKz6EWjf5cK/PO739eP3ARFZUKANerzMZgoqD
+qrL+xoyupOB/uXb9rb4nv6krz1GhUYgnN5NgdX5zZP20T204aigIxCHO74TLyj+WLhpRTaIHyNn
B70PNr86gpSgaoLt1vQ13wnqHRBziZ9/bqIOU3SzsAsx2G1H9uz79tn4Uf0gEbkx8JfrOyM1MoDg
cBoAQBhELoCxKmg+ahTG+jsNLUAeT+Rg3zjZ4X8TI2yAneuJAVZaOLnlscL0vPm1A1UMO9D2F1C1
/2IBztYkPLPb0rlbzIHl1pL4Q4wRR0jlUkV5Rqq1GAYKDnvTAp+SoLVm7JWaO0KIkz6jbc+3tc99
N+2ub5sk0Q69PZMi6C2p0LadG0CrOzibbAzH+EDN02x9m5wXlF7bwQ1Ai1cAtpqqikJSI+fpLhoW
AbAG1cClHaV1zDItxpFlZFz2yUZNf3U7EpKqa5nfulQFAJY032KxKMEjGn57bwWrZ7rJMGfMRWxu
buGIsecTBmGBO9Wid3ODgadtHXRw9q3HIkHxpgCKwlRojvQ2nH2BYBMJSNISbcQX6MFsfekK3Ee2
L48Abzi5yhmU7++f1QoK5NnpjEgihknawFGS/l6Kj1oMDpD883Udkrm4IPrAgCh08yJiEm+DYwHb
N+TVyfqaYlqRE/bOF5atD1bywRiGyGi13XWBkoZ8zGTEqwjoOHA96Gy71JzFsMCTVKYAoHideexn
WvkDHfIom6YZdGJFBX4oe9shxM9uxrVOIzTvaQdv6McPc9HQgNSY9DMPsfap9uLvzKlGlMuRsbba
FTwN6Cv1GYgdoqka0V/ERvdYpJ0JjNLi3bkk824BY01urq9JdlicuhslZvD/v2OKLJNa6wEhLU+a
2++QjfWbIQsGvYg69++ZTLB7poV8A2ISRLnG5e5NGCRZ2GB7PVl4nIwuSljra7rijKS5G46M5F0+
FIyQglbwpsC4T2FYlp/jC3rr6z0KlAs8THDK9gpTKd28P7JEXql6yE3QMONWITHP2qNVHy1yo1uq
1J4sQgVEFj4Z4jk0rQtL0s3NdhKOq98SIw62eU3Cxp2+mWzLAq+ev+fFWO5IVwamWYGQclqj6zoi
TdGefcC7dTbTgL4QoMybEGkc9L98MgLvy/QjmXxtDqd/yeiA2sjF0FHUmd/NfTPc1qwTHeutMFuy
Dtad5alWJN1SYKjBx4K2WhT9LnUxM+2mb2cNNqoLwei23Q7VrjTvUvrofikwVOHb9R2Uub0csv1/
4oTXLl/KDHhumEQU6X915TOJp31iNJFd5eEwKJwyrg6i/4suN/T0gJHFfkdysAxD03kOTotqwcZ2
2s+yX+5z98Zy8w9AqX5Zaktx6aTLQ5ss6m3ANsEbvdzNNXbaqU+n6lRUQ5i0t/aI9jK0gKD6lxaK
l0zmnpgAHKHVCPQc+lsS6ywK6sbCWEkBDHzddrtWayK99o41BqX8w4mdiREUBEMbTbfKRy4GHUJ1
up/AcwJkUWjE2zHb3EEhT3rHOGKJNw2CiVuc4KinMbg+HXQJGfXnZTjkILDsWHcwE+DVMVGC1XsU
r9L269CbCtEy3+BcsuAbGGWKEqpdV6cpCXurxBy20EqW/dBrR6hd4M2P17dWdoLgMDNQHYZDZLwl
J85OkJRabrQmWidI/8jsLGDZXVarKJBlKnkuRHC57EXHrIoYalI6h7Qmfp7X4QzK+WI/VipMn3RB
eD5N9Oqh00DsViF2V5tjagHxa1dmMJGVBZsG+kvH0lXLkoqy7TduCKxApH9ztp444zRDLemEYQZk
W8Nad28MAPYVd5oruGhF0MbAOxARCaBQe3mna7ra29rEQPm6ja+NSzimn3VQkBVN9PfqAKXHWqAL
sFr0UhDmB4B+n6JpYi2ONQh19ZvsX5ZyJkHQhWFkg7tSAKXT/q4uoqkLqviGqbL3smt0vg5+dGdq
nRc6hqkRrCOzdtpWhPP0pJt+++zGLHLH6dP1XZMez9ma+N/PpKVghB8dDmhHKLhEW0bRKDk6wdI4
6c50EFBdFydZHPSAGIin0UYDEP2lODufLZabeFP6dPHX7TjbP0ByaQxH1t5XhcJASNaGpD/wm8Du
IXUtkjB59Vg388gNUntY+xP6wVM7DibVFA3JXUIlB68/8JVv1uhyTQXaHxIGVNlJRze05QbteLQ0
1YWV2KELIcLGobiwWJR3AxQsGrtgne5Atc1aUK4orLhMEOpsGMLI6fvASXK5Grpa2+oVuK+oHKaJ
GWnLi62V/mi/AG2s0AbZAQFkC8A3insATAuqbhhrpeWY3cL93riI8voIgsdtUvi9KinC1jmNVZB+
g5SKHC2MrdZ9o33MVc6mBPzC6yRo6sSQMGyeWCkZtRZcKV3BTpWBoi795LrIWI0mXn2nPnm9eaL9
qwbAmY5admK6r4Vu7jFeCyWNlNxSpioCyDIj4JIB3gLkQpx0wbg8yIGtAzPRwIh6VJQuqe+6gJFq
3R2pEwxNezDLgHrhOH1NPEzSLsnv6xf9jU5GsPsQD1wucMDox7YEY2lqw7okPQDdrMj2TXyc55tW
u+1SDSW/6RGvzi7pV+Rn+qBbRj2w2POst5gecLfYIFW4tbTfsbMbi/083jNgemdynOhvhqSGZtxm
xr4ablwVz4+EIgd0DhxsgM5IHZhiYcu6StfGdOsB3XfCMkPtxE4OJcbMocEnDTA2yfKbZI00sgWO
Nvn4qkn36+y+mO/Igslom7NHuPph7lURL9+rd3uJCbjgDDAtUEVxq3pmpPXFnhDzAqStGXUSLXCS
943ZDoqyseTmuzry9Whlp7zRg//9TEqymF3qNRkAaeVRB7Ex/Y54yXMeVCVwSX85GgqQOONxDOff
FgSNJO5NqwPbgvcxnY9T+tNh3xiIcWqaB6UedvN2u/TJB+973v0eqt9pNn0cjc7H2+foxQGt6YpQ
QGIgeCEELckAD6GtS/ieGargAErO+fiLYCjH13Ez9lvuPM2NyozLRIHhEf2wKJlhwplgXac42+KW
zzKosiJ00xsDozwxHjzwmAo1IZeEwAYNOzjSd6RV5pa5ZgPY/9fB28/tfWN/XVXAJ1nVAIydf4QI
zh1KuBqbxxYwf8MNy9gLtPKH5rLASqx7Z/nV73ML2YR12rl0+JjGfZjGh4FOuwT5YBwnkGDaafh7
IB0mrfOuVpS2eNuKcJy55tpdswEQuHVfSbzL5qPdfFtU7WuSO3khRbiTTG+sAT2CaAnYNweFQvIv
FO67i3Zw+LB83jRoAi5vokWmfhtiQGyH/ohG0Opoebede/t63URL/BaYOXR/I0hEd66Yv15Br4Ta
PgjoUAd0t8YHlsuPn/5BBp5DD7UlF0hrwSm3OyD9Ma8GOXLjk7WdqgRdwKp2Apmm8+7S/5MhvDSr
XlZx20EGkrsATJpBXuxw18F+6YXXVyM7cz5ZCmR9eBwwvuPyXGAopsZOAQbN6nszA/94omLfkfjH
mAf7R4KgVbEH/H5VQcK6HfQFgCpvBxYotA2gMcKyFMuRbhzaskHXgqZW9NFcLocuHTZuAkwoe7Ky
aDWRTMXM7etbJlNlsAzg93m2GwS/lzKA6umMNYYM8tVxf7RPzvjcJuj4VHit0n07EyOkNh2G0NMZ
OdLuRQPa07djsMHrn3TnqVd5CZK0GHwEDD7iuBtgPgV1qw2WuBsDbpuV/QfH7D96iX5f2qi/uLn9
iWj6Hr37aGCpFsV9lRzXhWDBW9bADFJmDSyOkSxhbxrI7/c+OGh9U+8UBki2Rj7rls8gAJRbzBQn
5uYk2gR+0w0+40ZuvPlX8wFDJcgz1fugtI3ddS2RuQSoGvxXoBh1IJcyFuUAlyCuW/JgOUOyyykr
7pNlqKKqG/NdVxqDPxYE3RMxZkBRoE4Cb+nWIAMRmD9P2bRbkbD/VM1lZqNB0WL1zgBJ5A5DxxZF
QV6WZLv4XPHmgHyVugkIWN2KnlLvOW2zhzwG6258m3l+j9pNXiXhuKy+a/19UOtx0wOFBijr3XiI
Ap2JhZFipyxEggNZ/Yn8cHWUV21NYbsNbpyFZ4hPD4JL5IKNFd2/l3c3Zqx1GgPOCu1BMdxGbj74
i+WGIEs90P6WVrcJZtGhJhj0LtvnqU+cHWt/suwwxF6oN3sPMxAXpI9BUr4Ofu41X+mouvmyOOfs
K9+xcw5rn5RxPaIfpYqm/hsyZv66fpjouNNAkgsg+JcUkyRZd9NP93QsHq5rrsTwANOOyYOAH4HD
WwSOGVujtWkBN6vkzGGPdswCrQnItPpJjDnJDvkf5QmaVzZzoW0zzmTITugx8uls3iTeTTNgACqK
f9o/iQMaDwzpqOG/Bb1nMUGmpe5SONhcUJT6mvus0d63ndnXMPRDMz6NSa94k97w5e+U7o34hLfn
412/VLoGxoxZK4bLWDOqvlOBlsQ881M6HDvNxpRQzNTEUE/23OXdoZz1XRY7gdtuz9Ua38TkqdpO
DaUgRc4/DPWu9nYJdT9fP3KZHcacW/5Mo0iB2VqXX+jabeJ0GdpojGkCPkNDY7/hDLvGWCN7o6ui
3U5mirH1fPvhagODciktbZzRqDEu4VTUdWRiPjwDDsdGTxlNHloMwO174/fG7MP1NUp8Q37mACgj
ccZrCZdSh4GBjQkIYRAnfdIc5m/Lwdm+Xpch3Ue07fL+LmDjxYRJrbfox2/hfzr592GweUcDpyrN
VBMaZHIQCIASjuNEABa8XEtcJd1/SGSN/Nh4q4/h5QEbd3aiSmfxHxJV91yQYC81o6csseGI9um4
q9rk0+I+YoLJZA77pYsj2if76zsoca7AaQXwFHrVOQBf0A2AW+ppeEP/xs9LYt4x806fgsZ1jpWh
oruTygILKyriIFoCednlLtb6PCUDQTuGm5ngeJ/HqAZdaePdD0V2wOQuFV+x9I1FEuK/AgUV7OKh
XCsbeOqs+rVpuzI1n4n+AxMbwnoMluRxy80wxjUHG/E/7KqNEiSno8AQEyFmYaU39cuIFimThaVv
0mBNw0oVSsigsx6iLyRz0HMHvlLh7EDFbPW5Cahn53jJYdI4LL5vt9DZRhPlJVfbMzsub1nRJre2
3S5R7k6PKUm8j1lrWHcE3AgK0yu785idy9OxgFShceTyhHtnSr22nIGV79Fj4b263eOSqDxL6bGi
XMeTWfgPDW+XUtrBsaeREiCIzPl+xkDCenFCa6qOJLHx/7A3Mi/sNfNojY/FsO2un61828Gmw/sv
YE3FplK2UeYss4NAISkx+S02prBdszLSmxTB49xOAUzfEJgFi8N8XFz0PC0sGGwErtPYaCd9w2jh
698k3Xdg2JBjspEDF6NKvVrqMrM4jmws/SJ3/G19KUYVy7Xs/uJkXQLCQT7sT7i/rsf6sZ456Wjf
hhvAH5GeN54fZ2O+b8fqvq8ery9LJhBJLugRp3HFS3550J4NsuJpQj9en9t31fyN6Gh9vjO37mhn
xc11WfzjRct7LktQqs2z42XjjVZ9ygfDGrEWJavpKB5Fqe5iLiSwjIj/ETXzl+bMG6pNt5wTD3c2
99pmB8KaPEpTN96BEw6TXNd5OVj6uEb/j7Tram7cWNa/iFUgiPg6g8QsipRW0gtqd7VCzhm//n7Q
8bHIEcyp42v7YbdcxUbPdJoOX6/6ZWoq8agvSZq65W7QEsW+z/Ccq5lGorA/AFUn3Oftl6yyclBa
zGHvpDEHDm+LhkMPwNhW60U9jVd+jRUG+qUL6pZjJOacKcJAAGBhFlbFK+SWcOoVvhS6OOl29VEi
Ya9L+6oJDe1f9Dwj/6WDDHITyrdNELkYVb3kgkG0DCHI0aTIQZ2gMOrB4z3oZ1lCpk1Bq6EAlEjG
3g8tnECVw7PJK7T3lvU+WmH1b/SB5z/H+sxpOpKlaEWa1lPB6t8enpRLbldNAwtJ+YghfRJgy5eY
DP/CnmBx0wrIv5AM5JpvqWCkHECxLWqsGaL0PZ4LT/XKV51R91xyXwrnTg4xInLZ4mdLHqPiYubr
nqyhwBpO5rwganbo49+yz3luzx7bFRlGu4cxbYNYA8QjKrhi8OF1MtF5VfdZVqYqAIo/WDTATh6h
0T+qP/sX9fLku7kB2D0Ve+X85Of9I5vl5YsO+15EsS4ttRTuL6jKaZG1j+UfecSxDnPmEE92lHGn
FkmZRamDYcojOBKYw+UKUEmJ4ULY7vMxf15fJKb/f2UKu2GRLuoUTZi5a6euZkjiAwYJhX/RRI6H
wRcZRpY1xH+lWIKTGJ0Wy6dGX5fun/uc8A6LMaV9WTaZh4my3dLXyKIoqCeoHKM5f+lfXDB676Iz
ZSEVEzT2UgWWY+kbGobNgBv/bwyMjuAGLlfByCO74wPd57qnuiDUSJG1En+uIszHaB/3D2zu6lEe
BL4ZEB2R9pgO9OrqM8VPvahDSxTUUVffKnlBMO5j9GHNEePpWFivPqGO4fGro1OaNZeBkg/uqAMg
UEFkGJ+C9ifm6zNsGvEXP8reM5f9/xyyoA8cqPdonMN/3/oRighdHmoH5Yx6jHgMD6NWEcFDL78Y
rbvy9X89RgyuYebmE7ISySNG7qK+AOBIin6BKsWiy48h2+XdmwesrPtkvkcKgHRGqmLCF17ithjj
uYjFcRRLJKhEOzAh3GZuLmnM0aHvNwUiCOcxBoEdNhKLLCJkaqLrJTpGOuB7KIKhCYlVtjkc3ADY
I4XCg2DL8uDcZ20mHpvgqoHkCFhWFdljRq/kVTd0iY9UPKBrw8CWVx+rzg0JmtvoAhA4kRSRPsho
NA47wf2fdRq0kXiEVuNoMbV9qwVBLCALFKNSA+e6zleAie56jI7ydOC7st2SYeyslAW1pOXTY7So
SJhYNXL+yvJR0az7ZzkZ0ltdu6XDGFpFLpbpiCHsndYlZlSg/bbbd6ua9sOlE3hrQr/bw4nYtO0Q
AoPYgYm4lsUYhovOR8SVHuP4uKxqoCBwEOjYl542gc/JE/rBClPL2N7EBCdy1WiZHrrdZSvQwiPN
wbewT9fyKFaKnXr74/75fa7FuDrAb+QYPauFUUiVAuQ6mmHwhuyxtDgpaWliXONZ2Jni66FEerYk
dKdS8ymwPjqSWJGx4aUv2FrKty9hTjfLMnQAD4vustdU4037E510q3fJo5pv6dNH/XPYUR+ji/f5
51JlvIIeN3Wb5KBqeI9WQipHxhSfaPpogv8gaOwQW5La/l7lXDNbpPjGLaOHbSyXhaDh3IcnhO31
Yq1gaQ722NC+JYrwkj30BQ1e6+f6oxg8ip0FgaVfRulHeFCwwJqW4a/7B8GYwm/fwyisH6p+VFU4
hwSJamILlubkNKeckPjzuX5P3Bh9rVC1qdoSZFojGmm6FjZqQ7zDc0h+tiY5N0Q+dqhBPIq0X4+Y
nlTfAjvZiy8HwbJf9Z8lKW2XUNp+CFZnHF4Fa0VPvPoyO0Pz11lghctUIkE2n5FErOKJolTw+ktE
YB8p+t5MYPKsPfq/gpJ9o8RIX+B2SZYPoDRaRn8JkbeLHmoaWZxjZz3ONzqMtKlSrwWoR/SXpiRv
7TrHbGoVkE1kOLyNDNzDYwRpNVRNLsdgSdlHh+bQ7MeDbucViW2e7rJ9b9+4YoSpVJRED0twlRsL
1FtUAUt3WtKL66VK0o9z7zsYsco3SUJRBSo0UijrMKAllkijO4HjiNgC0F8fg+qDDDTqqTHh1rHq
KbIBogrJznd7baQo5z8ufRLtH9SBZNaH5tDRrNbhttx3Dsen/4PP+KLNxGTK2OBRXeAg+tLQfvbN
tnwoJVqUtDaVS3aSrRpd0UgZ3jcZ82SxBwhhBOoUSL7estxHyqoFIHV3iSJsLD2p9Tl8T7yVvQKm
fYsdJIBu/b1CI5Wcr3lDFEx4+J/TviLNcKzlaVBKw+S29MOioVpI+sHQ5e2QY0sXh895WsoENY7s
ESL7WzZlD+BnfYubra1mM2JTJCnWifF+/zB5RBi3L+lujbWEYEjcuLa+jcnr8jnhMDKvmxgN/C8n
jLOPmixTxsn6it0Fvq1H2+BRGuw62QzDTs2eNI/jXidl/2burwgylnTUS3+VNeCqMPP31WZJeWjz
XJak28upR10ssbuzu8jEKB4Ra8KG9mZvRxz9ZtGB/pK4r7NjTKibryqUMUFIs2WM65uYcmlS+iqS
TYjx7R8d0UyN3pcJdnD6L5poBMH6JMzXaMx9JZi1QUIfNDuqNtT9wKy4/xqZD/HPNN8mRmye7xOc
FPb7dX3RY65r8IXIbX3Qq+V3lMuf8jdskm2f9LrgEPoH0/FFibk2H8OrUdr6/eXll4dCNH2QjNfY
6ZzK4W1l4vHE3JueBqGvhToCPPlHkKFT0KUVpwP5H4TwixvW5wlSJtVTwCB8RE9+TVIiGM3WMxYc
IzHvx5Ek+a9AMBY3CUuxHgccW/DxAiNrrbHYZzBEsv1XlgKtM1h9OAkei4IwCAJgAtxscq3oZnKO
Kv2RXELi3Je3ead5RYbhp115Uh1qINPIQBimcmwtSGYrlx/Re20mL9WCKDvADZHWXmw+MFJZbHmb
F2fj3qsvYBxJO5aiV8r4ghDPH9qTCsgcGvnp8Q50st/fVOuKDvPmD0Mvr7Uinw7Up6HlPiD3uH6N
T53Da7XhcMS6q6UWhSu3AqXM9A4+fXSdaA1wcY5t4lFh/NWYxWHYlKCyOvsXhYZGYQjW+PFxX0Dm
LeDXsbEWEGOhYT5GIOP+WR0zgqbiP7qpGa61OMVmvt/w4JvnDdMVQcYEZkleeUoCgq2lkmO2rx3P
Xm0OA9HX2+X6Pne8M2SMoBAJ3bLxQEt3gFoD4ZPNnfTCW5rEo8IYQDkABJY6qbK4XzREJx4Rzupe
IxlHxKffYSUcY2tY/gJ0gylDcuuJu2VdraQhGi610K6Au+mWRhsEmd3mnc4JK2Zf7aj4YzwH9XBg
hk08X+VyU3lsYwGrNy4q8bbtQ34E2HtoSES1l2bmEpcolk+2GhY+v/2rB84VbXbaG0sVJUmKQduK
j/7R9R9as/kh6IZmupl5X0Bmxf+aFqNlsjIElZ6DVpNtpfEtdkkcGEOzjk3NNSLhQUFXa7SuDBHa
J9n/T+JM9FG7qEwDNRuG5MPdbw0FsOkenuRTfIXOIFM/cejNBYvXzDKqNwhh3EoJ6JUGsuQvgbmg
wlo+pdvYRT7q1aMfmUt5YGyzcd00aoJ5E+B14g11K0qFNrUSxJMLetxbAXZg0keFBC0VjfP5g7fC
ZzZSuKbGRAoBVsojbQhq2I10yCNa2R4SGptx4IUk02F908YrthjPWmZeGClK2l+M1WiUpkhE4jgf
rqkceM9wtpP1M0q95olR/FwAOmhQgaeXdKeS6CD9XCWGRlqTJyA8nhitj5TAh5UBoa3l0/aHug3W
9ZtjuBQ97PS+MM4ZzSueWJBd7JzHvooBpLxnryDVbmEY3HPj0WCUe6j8OIg70Hju6Ms2OrytDMs3
gifZTHJCz0iGPd9n6jN3fEcoJEajR09T4qaFOdkeKxqZv34VZL233la+eZGMcDCbHeDozp7h0H5P
nRSptfU7b283T+EkRs1dNIGv3OV0i/vcijzqrdFvTh3Hs96dlgcaOBsxX18k42PLolyVzQiWB/qi
kvioGAqZcP1Ug9cax7tOxpDIblwLRQFKETGCg2R4a428rziej51P/Y+yqQowEKeqlcQit2hdHsdF
uYReSz/rYyyazWv7C6PoOzxAH1dEMR3jXB3PtNsi+QRIuo7gXHnpxFlXf/URjHGp+3KZAfcdkmvs
y53/sLSs5mdB2vXjDyTbPF6H32xQplzRYyxMlLVlpYaglxvPL+h8o8XvA6UnHl/Tz3xTD4w3ohCt
A/uNPdtkGKpVnsg4WwQWZrf2CeWV1Oel/4oGc3R5FAZDhqn4i5H8TFSzdXRTMXbLp01DtvsMORlO
J/xsxh1ttn8zxZydXutlLwQgKLy9qUTcRJ7lkcfHx5GgqrpJ7OP64hsFIJU2xfnDOWW/To5v0idq
9h+t6dEnh55PsH08QZ74vHfWjC2PIw2NBYUEpwFE3u2wvm/p5n3SF9effvgqQIz9TFaTHD+PAVzP
ls6bjXM6nTgR76zGXxFhDHjSqkusOwQRIymoZADDjkIq73My2Sf2nFQBMP0AggZkCxvpCuUSsyfK
CNH3H1fR0sgjkePq5sIubMxGBzgm3RC7MyGJl0W5FPbJcEm70MJuLyoXWCSioDma5/FYaNJP46Vi
ofsEoYEFsWy9HQhvTaWgyHfZ/1opdkDUmiR/HtEYYemm9GDb1DwLPz7Kt+g3Le3Q/MBSRWxkN985
9/Y5Ev7tUK++g7m4pvbbpmhRI34x9hkpyDHaoMAmEXzKQqDEpiU5Y7UT/v2I9x3pW3PLudbl91NX
MLyKVXuYjUfsyXrBDjvCW8mtuwt2SKGrd9PugJ4Xknwb7GpTR3iNjmIHc1icy/4usrdkGXfoKmU7
djLIysTFBWjrHUaNTJ4r/NxhdnvAIAPNgNFGkl5mZySWwBJYuc3QXRQb6zjdjZeaOknPo4FygE70
XyE2dBkSzXepbijA8vzp/U49UlZEKvbtc8hbnDRjDm6/h7E2i3qssR4ixFMm0uXWyNRCXy8bufvI
hVwCZP5S7TNSLoviog+tBqjalRoQoWvEgLhShkGSTkpSnglkFy5BHaavUtBOD9WeVsFB96+MVKKG
ogtkA+TiSUYWOpB6S0zMHsRjZRw+UvrU7s/hPvtx36B8d3K3RJnwS1gBw8JVl6gB2MVTZbnHM0Ih
5z6NOSn7XJuNlTqT0jMVE13UugVGZCYpG8zI9A3Zxpo7whOzmeBO+c967r/oMHocJ3VQFTnoNLS2
gufRKn8sD8k6JzXlJYak7zHPLS3mspbRoIZ6BlrdJt1dsBb6WKBjQjWAIbpav8B8bLYekYGv3GD3
bG0oGzExBjN7XNueb4Q/R1OyRmoGO90MXUM9dbuBoPnawGbcvcHNUXz3Grcfy1xy00dSPEC+IVnx
ujD3F81QTXGtkE1uu5RjTuck6vq2GZtSCqMco294uu0XaPj+Z0q5DE2nyxqUaxpMcO2GzagvJJz+
dM8AG0VJvnZUutgvNjn933Obt6fHeMRCHQq/6z5PLyPHeutaJqDhOEH0nAO45ogJBN1CydCqCCLF
fmmjs4DXxTCvg2ggwigQ+ujYRq/Y6+oOOEVTQ8fR+2P+/Ki2z/9Gy78oMMfUVP1iiHpQUKHloZE7
GkkMz+CayUlYv9/9Fx3mpIZGUcvF1CojW8eXmL5kxNJe2+fE4gbnk724R4mJlT3Xl8s+/uToGNih
kdCU4BncOdxH8LyCfvHEOKRKEMKVjlXml8oMLwVBMN4R6awQtNyEtmcUWx7axEzmaRLqvymyacuh
SHI51HGKz9WpoH9GekiOnsEJL2Yd7TUVxiKHvhS1uoJKmExG65dvCK/ubknRNqYaEceRcTliLHKg
pL7gTreVkMa0UJF9PyyMxvl3JzctQ0K4NuE2MsZUERZeJYufbSZv3gn+OSfouEb6lfC6wmZeh7ik
K1KMKe3SXi2i5ScpZCusjPo/MM9lLQ7emqZ2UtGC46nnXegVRcawVgrw2/MUFcVw3Ru/on2/GdFm
51knXvA/a4+uCDHWQnWrtJIiZHcL8wUIISQygOS1vm+RJkvwTX+vaLCWYtGWQahHPerlLzG0Kd5w
jovHBGMg5AxN/W6OrOo2Xo9OS6I1KkM8YL7Pyd57bDDGYbka5WbR4KjSl9Ia6Jt/3lcUDXOINtBV
sxHoco2di0ZGcvTIie/Sq0oVIlmaZb4qDf5QGcNDtN7I647XzzHxd+fL2Gd1s1T8rCggLXtpM+Jh
PS364C21/HzS3iPC2BC9r5s6kUDkuU3J/s2lMWIWGXsT9tqDKxk9FYhvHjaPRDcDW7gY6Z/Y5io9
56Y/Dd1VbF6qgRtH+qch04mw36Nuhgk95zVZH55oBoxO5ZEXmc+QnDYOYKx2Qp77jvsY9xXWKTTd
5WW0kOCuncrIzpyoY87CTDUz/IMV1xMCFm74ii8VoEaBO7WxYK+ThXSC1W7hC+jCjk2ffLj0/b5G
slBb0xsH2G8ghkZ77JL7NusdpdJiSCHL20qhCZ6ceytDVyUCUg+AF9aSJkZqa49JTYTH+6Q/cWcZ
ObohzbC6ENNATiUY0+IDQ8pId/U7YMFMX/Di73PjDQ22ZHEoCP7gGyrtLPFBOvf0Z3TuD9KW0my3
0deT5HlWbKsPnOhppoZ5ezKMWxHltgSoOU4Gfd50iacDMAIPstmFpLHO2sE8uAd5zSs5z3RcTFQB
woKxQQxEflYcr+4/lStseQhgwVagiK0lqNdYMTaQoh1MpSigbs7YN7lZGMAMxIuNJw0zYc8Ndcbb
yAke2qWLHLlgi/ZeNJcOoniz3+REfUvt7EfGE/fpjlkZUDAeh4XJ6NJD7/6tuEdu3jauBHZlUmLl
TmPj3UDkzWIz+Tjeu0GcfNg3aoBTmbC54chlxnCXcdO3kYrSBp5c6tayVpa4UUl4LLcBDQ8LOzdN
54R2cmLS14Fgvwi5L/Kz2j3hufz1ASy7CCozv55qKzXenktEDomNbbb7rCMHQNUCdYWg/vcvYj5M
7KFdGsks7FJkJ6b7UUn8fKUhDSpuMEVsWUjsHR5Q1fR+32dvpvih3FBiNLrCSE0YrFyUWJwevSAx
XOBoFdjUtPJIQL1LivbpkT4Eprl4C6lniB5JSEgd9bJ84NbmJ9FhL/uabUZ/5UEYUqkth4vu9v0m
BcLVmxQVEsmL1t+WoRpQV0swvCEkpS3lueS4HVreOSfC+wgmYMQEe9B6Bc5+dQ71dYyR/5Zg1Vdr
NbIRy5b7qmILHWlimqObVEd7uQUgJAFGrV3f/5JZQ399HIxqN+JKjZtGReWkMBY7qafZylYzR4qo
Ygj9Zh/6dBgOqrcO6m1MRVugwy91ZXC+YiYCvJEQJsosaxEQBEsdAQok0VAMDBXsXGzaaqmyRQRx
4pVX5nz2NddMxJkmpRRqgGaAwmWIiH68tvZAeEzNRF03TDFRZ4p8LV4FYGolEiDpiMscwGFmsK5U
iiWZSRIRaXxY6j8a/T1sLSV4DOqLIBhFfUrkhrNdYSZ3fquDjI2LMIoux+mk7WNG9gkZG/oWHML1
Pl2H6/LdM1UzV41grdqNkZJXLDI2TC2hBi+/MdP9jw/BjhOAcgD8Vf42IejWgisH3nB57l/etP0b
auf6z9g+GATR8BQRBwYvCTiXsb2hyeh87oZqK4SgKZxkGJbleR84kok9OA++UTsdrgfTUi7lpQvm
QuIbuoyaL7rhL7FWAbyqVs5Cd9Szmr4BI1UCNH1poXOyRZOklUS0iLdaaq00UopPq+VmEZJV8gMD
RH5l6R0Rxq2aV6So93W0zkvqne9r4KwCTjAlGGHTJ5jcW4dbCQoqK0UwXFaWRBdU3xx4WRoeBUYb
xrxqF33nD5fECQ2dxgeqv9/nYc6Nozj1Nw+MiC8BhqEL5cQDWf2ivc0To1mj8ffvo+vo9ozcUMjE
egAHxohDyo81eaXur/s8fAZyjHsCLMRUOgTsBzAfGXscF6jN4CEwXKqNaEumDEqPgC6mfxS0x7Un
bugxcy039BjLO0q1LIkL0NPPUzYe2fEKXaHK2rM7S7cBMW0JaIe43OdyxjIChgubm9DigacGO3QT
LYH7Xg4o5DXiKV1gyEg/SOWSNLWTesiv55yFRzMXd0OOEb2i8jK9DkFuBTVcaCqR0lOjaTRcZkRP
frh6Q/Pg+T6Lcym1G6KMNHrLQvHR8jGg+SF7buxmn+Bp+LvarZ4C9BzeJzbZEVZors7z0+ZevQ6G
RZ3ocYQCre+VlyjzjXLwnf8fCeZ1LzWDiJ2QIJE02H1S/grj9b8ggL2QGN2D7EM2brVLV7PKayaZ
0CIEomqG9TXGfQqT6nw7pSsKjBfQFoEaBO4wXDw0q/tGx1Fd3s9Pl3R1CfFKa1b9CgwEQIUVI0OH
ow1UnsLO6evyignGPlSLJvfU6R7kGDg4TUpEF+NAqU51QKFUnKhhZswYSEpX1BjrEC9jNRiT5XDZ
bvefJXfkvC/x70tGyZr83rXmLtqRV4x00tTcnMt9StP9O3LG5P93c4x3chdin4UBPkMYW1KtfndY
PF0XvHfgrBZdMcuYiSqWMVIdC8MF3dKoCHqd1SsiR0g+18XdE0LGLIR6gBV7eIOgjW5vdY8BVip6
RD/0JDw/Pq4qvId2KdmQc5CS5Hj+0B4/tvrlfTvY9090Lgt/dbPfcEzVRR21fQJpFU7+Q79OHtvj
0knePSTJeZips+eKVQdT7xsQJT+P5EoxpCBpBFHE7bllSrTVu99wA61Zh3JFglFtOdQCJRlAAiEV
ivL747i+pNal3yL3Z9vmrjNydNLWeMKf9fXHO8fWz2r+FXVG833Ak8ihijvVyxe5+JGmZlJx7muW
QZweEoDo+ME6xVvj0g+h3AdtMF6wxeS3GAZGo/fU66v3phBqcxlhH4SL1e/3hWSWL+y6VpCbUCYA
rluiUoFGrzGIxktZ7N3oUNYPS4Dr/v9oMIw1Wb0MsioeL6H2K2taooubhcfb38xjhFE6SY/dWNBD
mK6ypavVus2XZoHw/z4rs7Eb1lkAzAVYf0D2Em/Pa1TzsVmO2fhZRdtq9oIsyYK6VkoWdmYA5ZBD
cC5xNa26/cSHw0uKxU1FYmJQtT4fEfHuW6RxsK50V17E51/H7GSRwtipJXktH5OHkgzrc0qd032O
5zI7Nx/A+AdJ7usiiavxsn3pA+IhknsYzP2v3LIS+hjQwjAbIy9o+tPciEaJClVwRFGWl9P5LIp/
M6pX58AIaiWNnrICnOXl+Xmf794q8mvIqEfsBbUx1Oc9HESMokWGj7baEM8CjvrP6uYVdUaEtXGx
wE6Zcry0+Unyzh32JAn5kyvnptgiqHWXJufUp1O9xy4jzr2gu4NQg90tWjcG8+2oW7+qfU/WfwJq
myFy0CXNzufTwjjxPPFqVpW+mGURxeQmahJRn2hvXzT7LXx/k55GxFNrYput2Rmvm5/nTed8bARC
X1vTfAoJrxgy608+AaKxtBGAj4y5raXO85MhxXmLf7LFYyld7p8v7/enI7jyV17QSYu8hRqHyVuk
PSk8sMG53xcF4E1PS2AAmcaE0mUoVsu+VsaLqmQvK7980bP+X1huYFhNyHJo5gNq4y0LXdSOY+EL
48UtAqIP60Z+zgbj/jHNZVVw/l9EJj6vzmmU9CoM5RFaJ1sKFWIMYpbny49ENLyH2uwsdGM2CVEv
HLKTFWWlfwLERllf0oHDxCi7oIaJmDXw9V3YL0La6ej/pp6n1xkQVaXCJWNSBS5NVjDGW2XQ9X0Q
LtWY1D06N0kT5LFVxBmWPN//LnHmuwBUiW3Z01IujHgz3xUoXZmihWIJ678QqY8WLqvYJ/vLiErC
4gkl15Bs9A2gUDaO0zjPzn3yc+9NNAFj2R2wdPEHFr5spQVJ4oXj8mK87CUabLBKwdx8nDi2bq7x
4JoMu1Ko0KJSk0dwWZgJQU9P8oaVyK/8TpvJhjG3fEOHURJXjv0h6UBn4SCe2x9/9YAUoqNtwriR
88nh+ZA5541WEbRxTA4Nmw4YlVl5XjG0hby8oG00I/5xbcOY7gTL3HB087u7UCEdmIFEXzh2pQmM
2mjYZ1EEDQYuDasiw+uOjrxwZya4vyXBWDBXG9K+K2ME95txS8zd5nAeOOI+Iwi3NBjX7xXBuACc
OuZGURku6JrsBsPkHNWMUN8SYXRKDBBe+EDmvmwXRHo9oIWAGmhx4Xk17oExLnwhoEkRUSiS0vsV
5lTSR95kPu/SGZftDnWWN+V06dVpeDkrjxxjzPn9TwavbLGOnW3jmOH3KzwlU0Jr+8yxL5P83yrk
zVV8ysMVhWDVoiOgBQWZTJPwAfUdx3nn3QSPj8nIXlHx8jEpWhkXEf3UfwK1jDf7MVNqvWVjYvOK
gB9iTceIrmC8v2Uns3FUG0jVQE48dJ+ZZvpbSoyey2GGfLQESuNx/9LQl5c3nzrHjP467q0cwzw9
pi2PiNI4MTlPZ9gMspB7ZSVPyr98eXtoCdmZZkieOJr53TxPzGEKAoCv01I9RmHSUKkDt8wwEoJm
DBhmPDDI+Hpf5GbA1m6JMEoz6oW4qJbpp6V8ejwCaKt3Hh+9fVMbj7tTNBp6Tjy0riKry6HMYU9i
Uv1+O83Bi6Ds75pH9LzsqoL4VmDXjoYjXT7uyA8zW2M89wl9purrhzdi1kqjK64+zJTLbs7gs1vm
Sl7zBXCcSgEH/aw9Pe/hMaw1eVDprjR/mAfKE9p/MIR/3ys7alpple75KcgVBaobKMVtT8a/MlVf
JBgN7CUFk21TYtwoSJTRH4DFC3lrZWfK2rfHxiifXmMZcIelpJe9YVnWH/HBftiZ05hXSJ8TTrcK
944Yd9urvqoOOQ4NOb3ROlpLXJJdOqmzQ80mRwcoH2Po+zPslj/G+7ZCXHY5aiiXcdtYVL/cl/9/
sJJfd8T4XblNsSI2qcDRS3TYY+r4gtIs8Z38YHD7UL6/Zm9ZYUxJhN66UMxwesa+BxpEaGHogRLz
HKDDTDd4DmCmEH5LjjEqWShVriBBMrbbhBh7XNd6/dBS+0/tPCK63GDAWMeAB8+x/UO89PeRssM1
g1BhFmkBNhOPym8biKKGRrHK4QjjvAP9IsPEzRl2rsoY00YmNCPCWjkaTsdrbBCn3/geCnzRYJz0
kAxBqfuTvBsvVkXRzYpci2IQ06Tn3MbEJu/RwWOKMRny4HfRUBTDRXmS8cq01gn9Ixk2huBeMfLK
O0LuVTHGY6UsazWTISJpBmAyb1+9bDBdfzpxrmqmlfBGFNntBkt/lXveRAdiCJuBOgA6Y22Tmo6+
xrJkXp6K509lxmiEajHqQpzDlyRo0P30JZc/5Dfy43hTUcczjHeOHfne53TLIWNHdF+SAsUDxYjs
jW5fWfApR4NDhOOs2Q1ZoYtUbJNDOl4M9LBdyBo5f4z0YnZ4q5k8PZ7Jud6yxNiPKqrEbqmBpS3I
vYGebz2SP65lmyn6A6HXH6f3d4GzlmvW3IuihgVlAnbmfD5er6IADFFViO8hKWpDshdAqd4/wnmN
vvp9xoPl3ZC62M86tU48Y4Lh7e24RkJPImgG0nCUjsPT6Eljv5mQK4KMKPZADVgi8Q8VQ/kLKGXT
w55amtm+3udsUtV7dBgBjGWs5WkbHJzsSEb34/6Pz2TAIAtXXDCuK1fKRMWizOnYAOCJUejdcrOi
G0d/6Ag3FJw1glfEGMFr1KFSsLgJ5esYaQMUCXmJiXl79EWBbSPwGm+RqSHYyZFDOsKs/5nMEZIH
gBTh2b5Zy3BFi/FT7WpAE6SLi9Gt8Jg7qHb65PTOCy44evOZs7vSmzr+7/WvzgBst+9f/0z14+b6
P+3t1a97ldA28RQsP2//09H6FjnWpbDXNhLxu5F2hnk4JEZiOXjl8VibyTfeUme8lKoNdS3qOMEt
mpbHdbzEFHqJ4XerprT6BbhE5905Pwlb7kjQpDN3dIodUUziElvLp8dR2NDYfa1JiQWYouWvOEaP
I/CflvjqePV0kUYecJYv6lFby8iacmRwPm6/kkHGOJTLcRHV2XSCBmoZiHKPeFvVKGR0Bt0MDq9u
wTMXn/J0xVDZAp0aENVTykzFOIP1HyNrmDLdGP8qC3DFG2MtZD2V1FSb4CEwJaDSpf1KN6dTzTGv
8+/FLzLseGKJTQl5NB1h0BMBotABsRAz8KLKeZHPYMncSDuLr9/pxV9CtzUEU3bczbF4eWrfMMbE
9fCz4e0VT0x42wfLbJkUk1gk5Lkg9c6Sd4gqVKSDAfBkRi8b7rN7+sk7KsUmnwdA4QI+FLeFrBQx
KtJvy7OO7YrTcun7Rmv+ZXzFHWM2qkJsEjmEVuH1Mz1+/gDNDMGLSZ2P7YmHKDCfBLuixgQWghaO
ouyCMQO1gr2VmGgdWj9Whv26MTcDOTt4nmzf77M4H+ciKwWwEknDTnvGt4htr9T5Eq/XFXATj/n5
ssb7RFwTE9fnYCz446P7zPhxyM47my+yjNzk/mqRa+In2ZeXI5YRYwuBiaCeyocpqKcf6OPN0Wcu
OCjL8IqKM/WLSUG+qDNvpABN/LFY1iiL0XoXXt72a9JT0L8cDjx0rn8IF79oMTIUYnuVJ4+gtX3e
1sbUGRYQ69GuUWqA7TQReN8/2n8Q2i+CjBgVnlQI5fR4nl6cMJuAYVUMG/mvk3Lg0OJKDxOarhK9
wgKZyasL9gtm+vZTMOxaP2zz8NNENGwaDoe76Re/a/8Xd4wfarU2DPsp+oYnJwlEBq0b9s/S5qL8
/0PM8EWJCViLRMDquQVM23P9WyUraMfaTp0Rkf4P7AkZqWQBNorD3j+42S+ijCtS/eqvZGpl1sbW
R4eKtiM2Zl0bSt/l9ckz3p95HWEcdUCdHWd+5Wvr2pdafYplS8N4EehedY7oo66M3m44/P2DW/8v
fyq7W1X01SRJprfMm350jTWRkHOnny9qXqPZajqqf5YUVWBMTB10gDrwp8enYRnHKUR/TGwr2L4h
yYkMDPjb7UxnSenZMYCz5gTGKX7ipdDms4N/mxqVnayHSVeTUp0cJHTfugQE+RgybpA/4J7tvC/+
OlvG0rQLdbFSy0lggUyAQcvUwQNbO3A8hsIjw9gXbeWturIDGS0iuo/ps5eBrn4npDbiAH+bRl8x
sFaRdarhM9a/bXv3utngXXQ2TbL2Ldf4/fsHBlhe0A+rn7IdfXfxaN5sTDyfsYOe81yfT1BdXQBj
ohaKW4XulN02AKuXrzHlvEDYcOKYpfkn2tfZM2YpwBRm705Jhwwjt3TxJlj05PBAvSaLc0+iGYuk
LtNM86Yn9LguDJdMWKf32ZhP2FwdFmN+Wk+sxaoHGxFB8vD0gl6VCTvvEVNmpIaqHkwaPABa8nza
clFq59Mcfx8hW5YNc9nVhemFuAfViuqm8JtuvJoT03HM+v+R9l3LjSPLtl+ECHjzWjAErURShtIL
otVqwRKGhP/6u4rnnBFUjc26MXtP7JiHiVAyC1mr0q7Ehu6fYJea1zTBFkbcEmQS4WPBW120ZIOE
7MU+ghSCV8LhQDpWw/4UWAw9It8EKbf1e0VHseFgHR51MDjJ5GuF3QrHZHH/K/JM/hYfTPC8KXu0
M91qgfoq6Ii0Bw5oHeIN578UxCBOHYnlUNOwulgEb3jusd3AP3IN476vaLBF2kTsU1PpYRgv6xIc
KNZOfIuPmb2/+Yb3NbrF43eu2I3TbnJ0rSCHsSZQ63jZbiU8+VisQxapnfuoDR9tX3kzeAbCeadu
T+ZEZKqZnWTlOMR1hJZe++qET3sePN33mrDk5acNhmCyr9Mz1No6sY/Ux8P59FW9YrkGQgou/e1t
Kc69Q2RQJKqVLpdyWHzvOe9rzE1uH56Wh3j75yl7OKA3aVDInz+E2Fe0mINJzNqsj+lx8H3eyXJc
YYNN0iVXRKc5vXoXZ316f/CeHrGzB4/+cW8sM5vjDPOu3S0SmHzIQYnHrKJqC75XRiTwFdem3LSc
j8l5Bdg8nRYn2CdNq9ygwm0ddWuWZMwckXe3eWKYGClpgv8tuHie5qOQbtkHYv9aoYaPu8dzQTl3
4BYaT45uDP8PSNZbVLqDRxDG3b/YPMeTTcS1NbI8Vx23bFg4SCg9LBOvXv8G6tNBB16vNwex2Gxc
n5XaaPawhHj1B6PinxxdeJ+GcTa08qyEFa2hO2jfps8J2scXLv0yqLy9cITRP3bnMrOJuKjPOryW
0AVMBO9PyJsGm82tzLE+f/DSSf8hc/WPD8BSwQ6lFSslte3m7IgayXU/0fys32TWUalg65W6yOvD
gIE33qpxzpmyybm8TSWxlaDmuvuS3y67L86tnZlvnuYc/lp62TRxluTUbT7/2qL7PLUXS2+rLjyY
4iFcoPxMdi4GmTryhQYrjvVzhTM+SCmg9/lyhXaFe0K54undc9bqVqqczh5LN2j25oM9vDp7/+uY
bZMCsLX+L9GRTdvVTaKPJjolaP0HpMzwktHukeEfjq7/Ic36jw3d5vQmWHLJFam/qvRLxr/QRmbY
8gldaxwpPHNhgiBEdUmBBbbo/Sns0tdJ8TTwesY5mKgwgcsQGWYspmhbQVQer4yFz0MpXtzPLreT
civRwisknLbnnWi/kxI5KRCCL4QlB0Q4gMi2wDWKWjc6JRLpbGy+2IQkXRwWj7vLAZV7jijqv9/B
q1taYPL5w7RJuw7PyZPjdDoZ0UNOfiGTGXGcbI4BqEzOJBOqpo5HaIRgsgCtLYIVlVPT4WTXQKL8
02tTBLE0swFJ0s4GsY3zgI2tIfmDeJpginSX3NoQrljLxiOJnw9ZFGxkszQM0Zk3w5mcoRxKgRFS
GLb8Fy91n3TnDxI1Lqr2NFvC7ymedU8n8pjbFPRCdE1yfDONrHvfek4/7hvFfNA3EcDcpRqjERkm
zGHpmALy3j8Q9KHqmBHytkOtbL/+d1Y4Ecg80blipGYT0BMky+Ui8NA1RQJ3ONzXa/ZaTaRQI518
J7M8530RU7d+dMATx4Ps2aTG5M+zfnyYZZFV0auk7+NFRm4lAQ6Q8myN9dGxUeJ/g4XTGixdtDn+
D8LxjX2x/SMyQzydZrMM3zqxTno3KmbU0ex4tPnApzGwB3qtg8vFcqS3K68SNwvhE2HMs6uJVi7L
/yPM2Wae+Nt3ePrMwt1EBOOmZ3pqWfEty6na0uEVWX4EqDz3/Bb2/gWqEynqT0NrsvZ6jhWcWua8
Y53Pnx70VwT0PGjhCUv3vlFzhTFoUIXdMCgmhDmn02VzJuvOVtEZ6qlvovlQLf1r43Ek0p9/Tz0W
HqpcBo0eJKZgyi8WBNlhgoKJry151s77XAwuYN8XXGna0IsiOgZ10BK10FBy3qBYgrDUWnYYfH25
rx3PCBmQENA8khc1vcXqhQgpZk+4JSfe+TFAocRW2VrUCPNlvO3Xlt2jf/iLOncJ/s8x+fkczbcx
sq56M/Z6ZVmQ9rJFXh9HCA5Z5wACLPyDyhNlWMBagYaIKEnfP8r5Eu1ENPMip3IqJIMFQ7mAppQS
lRrIk3a2dSwfQjI8/u68djWulG2YwoX2/fvS56cVJtJZOEmroj3TftX1+/nP1dNgoXvTfeHRZswn
MiZyGExRxyGUixEHrJAAlPa7c4flOyv/GPOSsfMJmokkBldiuba6RKW2uaXtgWCST3EXVqir+Tze
l/mOrYksBlbUs3LWxAg+wMU5NS7KXHiYa4JVFBiTQwmI8604t+4v770IsQCWQr+D1sePEI7b8oBC
CFoHsHGei8+cl5r15DVdC4R6gLTG3lYkdKUFFtxw7t18KWtygAyQGFCoqWjmvFllG6w9+FLW2pmE
WNi3ww6dL64PxVOKQZW+CUQxNiDvNj2dOda78Hj/K/H8QtaLH1OFKgUR3sPZRZKrJb/R4muSHVK9
e195ui+OYxOsPw8e2dxUAqrQNnOkXU70AzeDwnEJ2aGUJu4GuaaHhi47cvhDRxFcdCu7+wvn0eQJ
YkCi0K2rYZQQtMUG22XMYdPh/XUGGMpEkRWTJqzXOvhMr8v7H4KHpLdNGBPHOZOtMr/K+PON3a2c
ni48/z2uqqW95rno9FL87VroiKRUiy64ZjA71tAhVSWI4cw/jWMXDnY58DYuzmbolG8RzJcIBF0u
zBwiPGktP2ZE5sILTwnma1xHzPueA3gtaHnebpv3xFFA2PA6kHyBTWzohkK+iPOF5h2lb6UYtDbN
tLsoA0TK7xnWCG8e3beVzXlQ52MPFUuhwCYL4lx2zkQazUhqy4b6fWcy2Fv4Y+iXqQnmnzAHiGeI
4z/MAsBEHuM+SJ1yrumo49P4O8PgjrICbnLOjSeCsTfl0sZVa7X0U4FPAG1kD5iVWCLbiHwbHtaU
V42Y98aw30exFAtkyywXmXYd1GKk9KCNfSbxlYw+pROhXtl75JjxOvi9OmJGI/byrZKs97wGtlnT
nIhnjH/Qg7xtIoh/CPdwUb5CzkM+n4SZCGBsX4h0s5UCykxKos02sh+8xGmel+QgfqITsF8cMXyV
PfNSMPNZzIlYxv5x2EY4jHr/1DsjOT/HC/TZXmt4tRz9Zu1lIkf/GdnlVi+IZxO7815eDHw10xke
qleOTc4+5BMZTNBDWwxro4IuaycAYxHaX1D21t4+OWLol/gLaidiqKlMQB37WS+RSvcOVocYy1oO
tx5GlKyOA08heonuSaKHOpGEclWXGWcolLTgJKuvNvHSP+Ei1Ja80OpWKvrPomS2N0vWzKjSR5jf
Gk2h+p9UBt+1Gi8uIbLnRUSwuYWyfEeeuPt09kaC2ey1xjGRecfvn4OV2aatPK6v10HCwTpOVhKC
Br+c5Ifjkbtuh2P1MtuzVYKLJbUCrBtcl+0albMzsMM3lnuOpcx6FxOFGNDokqwTUrCCPSWZF+Yh
ubYZSUDj2y5VkUjSKnYUfR3Up2dhfKwVrzOXnB9w31T/5rVQ6mjME/pVt6Jdvl3jXQb+kcFAjjBw
jZIXt85XPycKM2gyomB4kSycqxovTTEnUmo3C/n35aVRbFElcUX6xUr+7Nejq0UnnRfnzXooE/EM
yFidEeidCkLl81eckvhxFfKe8vlIciKCwZgQe6KNawIbxVwxaJ7SNZ5ygiU2xuqX4h4d7lAWTyUG
bFItD0Ujo1/Q6X5hxzBNj3dO716Ib3OATebJYuCmDbE0x4wh68Whex4KF7tfnGK3fW9G2zySYrnZ
lG7j6Q/aBeQFqcNLPHDks51Z8UUHyfYV1pM79cfOxTN0/zrwFGR7sppzVXZWSh+h0ylYLWMX+O3J
SxTuaIrDKfy1v9I933a4qQ5qeXfglW3O6kF2HRf0Yjjb8nPZk6fmT0i80g9UG9TavvZ0X9P5wOPb
TNnWLDNN0GHU3+QVpHMj7MVIN7qXI03GkXT/YZfZGk4Za9jbSjGO+mWDjRW0m9L/nRHacbv7VWAB
tsPxbufzRhPlGJQpCr0o1RjXvHBf1K96VWZkxZ3luu/wybfs8eTtzaz42qgjHD5MwAu/VbtfnVvs
hb5/epwH4oanEyF9a45lQm+3d/i6/5fnWxwmh8QAR9l0WVXSdQYXpzGcIbbTg6EuLoHbVqR8sbZo
imr8gseDxzU8BkPMSijytsaxRRGcPLIAXKH3C4k93tAM50ax9ZxGufR9Sr9P+is5jr/8+8fHgSK2
fKPkeqyIAz7MNlh4hnfmQC3HuNjeKtNIq1ilp4S+vxSF/TeQst1XgGNZt3BjYlnaIEhhWUCBYInp
j+vq/l/nRGMgQP3pmUpt0w5GR2/HadutaDd2vclj75rZIJREq+n+aNvu2+6wKDUe4MxG7N+GzXZY
YQ2RbGk1BZzVydwjUio755M3Czsfsk+kUPObnJ9athj/OkNBsCxL3jslOFiAVBnlE+y7sbkdhPS8
7rwPt5drIg7UIXEXp/Q8M+dSE1smOEdki1GY5LrZvANkkEESQsxhCUCG5kJOp+J8LP3kZQyOES/m
4wE122aVCnp9aSi8XbzrNkCy47LgE1Hcj/qw3fvnl5KlIggVui1lwKKl12pbtcTe88Vwriw77Jj3
V9lsZMRi3Wqr2+Zjareo32Gea3BwcmvlkdvfyouHWO5aMVXE7KxCpOEjY+wSTDP4duh98tq2eG8F
2zNlaWIiXemV6jSnwBrd3fFT+0RBjdYJ/8uYiG2b0jpFHKsa1peioBW/tNjK1zotVokN4Hi7ELNe
uaJ3H61uPsid23UjUJ3crjROizDIIFNpQB5yyMjvGlRNoB7ivBoc0GWLMUWjyKqQYKmSVZM4IFce
qP+H+ApdJNjUYloqO+VTxW2byxaWpoAtxMk94ZBu32zsfVsdY8/h8i/Oly1A6vl/4hiUb4zCbLDh
nRYS6EThPl0/mUv1d4xVhZbjrxLiH/0952n8Dx/rWyjj3TWlKFlnupRkfFh7S0+wxwOW2X9xEZ4G
338bxbccBuGvw7lVWoGe5RrknA/LwEHLOGWkumBbG3j0uALnsznfAqnPMbHCGlSWZRRA4AXtkHT+
DQOalECTesp4V/CsYJze4Zj+vCPzLZQBexEzSY1iwiRf1hDpbbsOuzYfg6PsiKDTt/fVmrc59D+g
/rdIxgWsxKqOOhEfEAQzV2I+bijVHUi+OJrNP5n/iGGjxQiMeuOFBh4v2WY72KOHfFGxHWK6Zpg7
DsoxlpvOk29nXQVFkxOBLgfzvPf8Sf2VpiTwfhWNy9GLd+nYUDFMxTpX6YoqzA2Fa83zMHruL8kK
vQbH512zVOAZ8Np75p3p77Ok6k/UE0opUM0CVnI2nADrp6OYoxUPudgw0QiwetpoKZRg16pMTuoC
ld2XzlzoHtLpDueV4dkGgyGFlYYdim8A4jVG/eLX+6Z3e+vvQAcbG7aBEuapdoMo5ySvsEUbS0Y/
KOVWj4mT2K4xXr45L9Hbk4F+y8kWmPu8/xO458mASVmrZZz20LDcnHcfuQMMuW42rxs8Bz6vrXY2
xDcME1suTSw6ZZ39CmtW5bJM0B96BX8ZNil4oDRBBvi+SrMO1kQK882yvlPPnQyOTKG2M82tClfD
ErBkmZTrc80xx9lGdU1XDLrtCFvWWJZ+MBFUkT7QaXkHGNV+FDboy4D/1u6P7jyiPTn0mnXo6bvP
EISnpsv5fHP3bSqeeXtyrTJR54J47FAt0JkV/bl/lrPVpKkAxjykIB5ANo4K4HrrfXh/9GXt04Ze
lDZzGOPni+DdFzibUZ8KZN4ZyTjnendGPRA8RWvVLf340V+/3BcyZyFTGczD0ve1aokxZJxOntOD
nyqpOFHzbPpiIoKl0k/rS5co9MOst+Uxea1+oz8jvNqf3KXIc+/yVBAN0iaI2zZSa8aUrgFjCsEq
cB7RIJSRDfVJfd3lHBw1JxavpsKoZzIRZvZNr8Q9hF1djGu7vNdjNlAxFE0D8b+E+jabLZHCRgLt
tEjbHAxMZEs1MUG8doEue6EkGL3g6DNnCFN5jD6tjDbuLoY8JSbJa0aifQ5e1PvGNnuFpkKYNzGU
Ll3fyhBy8U5reGuN+56/xa78drVIvKw1JP076PblB6KdLCouMcTtFWG/2vQH0Edu8tW6sI51TRgB
EinyK9uPakEQBkoLMrq+L3FalLjfkIHfaydoKGxAXQhztw643fUnmrwboCUH/WZdfEOVUVuWdEOR
TSZkV2RJGKuOfj8odpL+FwSTHRleeZhxC///OsWJLOaiDRgwOAdXyHpZG8R7Lx8NP3noUYtzLqBr
c46BiybAo6174AnEo8bNI88f7OQHMMaappig6yT8AOf0HoAHERGGD2/Y4Pk8c5d8eqiMverhuVDO
JeSswf1SvobH+/dh9s5N1GCssUiFPugv+PMZ4iRx2Tiuf+FyPM/lcqY6MEbYREUBMg0JZ4Vur/cl
iRetrTqb1xzTtHZDpGXHcRRnUx9TifRUJ5dsDIuiCgpIpOmIk+cJ7tUjxyN3BoqnGfMg97HaydgQ
QymeMO9tQYq9Ug/3P9Hs6zVVhnmEVWPopQx5a+rVYGQTC+lVIr9ygHHW9ZxKYZ7hrpTGEA0EkFKi
O3mEOZztfL1wn1d+6PGggt6Ov64vfDQ0TZkmxoQYYXqRY85KUyCspks0XAmFTx+AyDk5alh3xLBJ
RCuwElWUVIih/Uyn3jF2KkF3OWpz/+r4vjViE4nXPtMCczSoRt42d1ALv9iPNongUn/2/x99+fNo
OxHIAFAYyamshTId78II2elDcVQnQ+fpF0+12bZ1YyKJgaBzJiZWmuIUcZWQbYger2A1GNFCsn4U
UbkGvsZHcQ25n7rLu8gcQ2HzioVZXs2g0kGx7wSP42JzXPlf2tK0eZ+Pvhf3LIWBKDDQW+nYQs66
W1keRgJex71k7zW0LN63yXkHZHKaDDTFsZxeKwun+ZIiT48GO6/HPKNlLxaLHe7a19437fsiuabC
oFSp10VfpTAV5+Jot8a+3lMceZm/yM6Kd5KzkDjRj0ErJZJDM6pxEZyW8hgou+IkaEB5boM373Iz
GKKOepUnJjBeRNKhXQq7bH39vfvqkLusuFtyeJ9NZZybVpDK5NzjDKt35RVzX6pCapc8u4sSDn4N
KgzfVBd7JNoBNRU3Qzz7TH8fKtv7XfaJGksXSH+5ulgpHu68bbNQzgQ7p8b9m/i6f+F1Hs+/OhOR
DL4EoATNRawPpq1jAM3DG1DzC2sgXrgfknPHVQZfsjNmRaurhqN1Kb1rWRPBVV/9z/u3YC40m6CY
qv50CdASKRRBh3tXKYu4XgiYp1yKr1a9vS9m1l9DvzYWjmGToyYy1xuOsWmOsonO48W48/mjofOH
9f33mbuc1qKstzr+fuU64I+myzIab3Awh3pfj3kHd6IIc49jkFC0gQVBaHK3nfQQrsLtKNp6Qy7b
PSr/O+2p57Tt/weg+laOudJGe8kSSYFMDeTbRHSxyBlF6N8mWUUV+fzksgrM2oSuwIxFCedmMoep
YpFzG1DLu8Az/cgfzs8a5ipqpGLr59IOQWPNH7mkOvz10uiWaaKjH7m3G0HaxDWVMZZQWwH2i4JM
AfzfAtH8SLLlZX/BgpyBpJ6/z2xZ/FdvwEQsc52jy9hasZyM8FRxx6TEfn22/WbtK1xg1uh9vach
c5+VGrt45ASiHP29IIqXO1g+4h0wJPH6BwXWR/f1bfAkOyDPq9UKHacnGtrAhUH16/MTXG727g2x
1B5Aw3l75+1rcggMBoRI+KdmgV+2VXwNiLbDAkXQZUhLzt2hf+feCTDeRCOCZk2k3xiqbYutrJBw
aZf2l/JYrHWXI2z2HZwoxSBOp7Z6JWdQCp7nCVuPkEzYSTjAzOalp2dJEbGy7R/bZe5LMEatqQ9U
FFhwzMVJwU6KMHWDjU+ZfXzfBrltTfQOg/4Y9ad+IRZLYbyjWSMe5+anZqF28mtYhDKiUMtELM09
Oe/jWmk8y749/9GzGhLuxNLN1bz3URlwqgWjlmQF4miVdnQib3lYRg9mbiMrFieOD1AMbFP2S7BS
wIyPK7pxav/C84hnXYFvrdlcptgpkZTGsC18gs59v2JDWLBRFpiuR32T7vH6/Hdh1EQkdZ4nkDVe
E3PIBmgepMSrVmJCBPggCzfGtg5fe2u43QScL2swYBUGEcZtBAhcqws4H9IZNZeVuI6xgQp8FZ+8
bNJ8umCiIINYaoJNoWNL5aFNPjkOD74PMk8O+nCA32DAJy3jvtAMCEEB9QwKUZRpuflnDvQaDPAg
VS8nTR3SNcVrz/I00XbxkIH3lceJwYNSg0GdRsDbKVyhzQv8UexU6UkIHn469M45tlua+c69Y3dj
nzujRXdvQDsHOjvZGJhLAuogYyvtRFB3X5dfe5RyAlt3uZ4pB8cNBmG0oLmKwgXHmWJZhxPvlQOd
u8T4iZ0L5L+DcYOBl0TVQ1xsKutC1qetnNviZ4kSO1aYEs35dzHht8mzydoyz2sjT+kj/X5dpM/h
FgSMR9A3dUTY8LI9827WP8+GyeBHnEfnsisAWVtglveRI+LN1+A4jY/++l96yBPNGPDATO6QCmDX
oU2M0cOIkBonyBsc49m/yUBG31uyWYQUhp103xuoi6BB0kG+gLd9giuJwY2mk025ucD+MWJ1SzOC
/2iDYsGai/P0ZO7cNJNBDyMNUyVRoxEFJfTOgJqKknDDb+H1zPDw1mTAQ87LTEgU2Pr6dN22JPdL
Aj4imTvPPNt1MXFYWAc/UIs8P7c4u2ERFQTOWOwKrmHZwSavSTk45YXo5LqBt/S5juKd1dr3b/Wt
me/ekTIIIhhWESQDzATJHoyI6rayxiblzIld0Kgtg8oOQHbsdWgMlWM3tE0fL2oIX4LGO3ymJK4t
MSDTSPI51Svc+mHleZVtDVgVD25lYYkKCbYq3ld+PqX8fRPZDcbpKI2FIsKekKDcYmHUEgzP28Or
SbC7zFp+cqRRo2GP2lSxBkNXTOzhvgW0Ey+lamStHY0M7qDiFFsFg4ILP37I7c9k+4kwhyNt7q5M
pTEmPCKJV7QWpGGqhuRObL8O8E64EepcXnIqhvG4x6xo0ZVyvjkNAknBB+kPH7wa06xZTKUwVppH
eZx32s3/QYN/DA43kNOjmsUtkM82YE8lMQY4VImUtgH0uaA8WI9Y+Ya5dps2OiJ++ELMYmHdKO9b
zUVIE6G3HzWxjEzLgyHS6Lc6Oa0I/TYR5UlEgPTJM0KeKOap08wxB8UKRNHk7smxkL7oyPWkniHt
5TM7/XdWyE4cGBKyFxf64YJFdFRGop9R16XVhoTH3zHbHTU9RObBu4AFPTSv0GxYVBghW3uYLDax
+QK9jiHRLKdCF70trql4Y2mgxTi4JX25/DKz/uD0hzDvYRrJbVTTm+dsnbomkI415fjfF3IGSMB+
vnAc0NkmGFM1LUR3mo5uOuZ2RGdBi4XyCqcaE9Sw1v9jWuJ8S/q7/8avbzHM1QituhHMNgd+YbYL
A/egy3um5RyeN8aRw94GVRql2qRXEHFIuA+xrigG2SHBwd1XaPbxnZzb7UNOrp0RoSEgVKAQ3l2P
Mi31fg8eeGTz6JuDtMCal+OdneOciqSoPRFZathjZWYQicZmUNm8bxXvvNK2zVJEJS7Gu+rc13G2
K3YqkLkVStsKZtdRHbOHCjTK/n5YcETwvhf97xOdukEds6YpodNp3KQVsfYJvCXaN+p88rYISfOP
6D9GyI7hZKqeimILW385AbIcHR0BoDfywbzA0Ypa8x1rv02uT7TSTDHU5bii8aMj2g+RXVTk4qtP
xurraLzRvbD/H5thedoxr6mgyTp4nCB0fHjBPgeaYk6ccp1u0ifwqvBaH2c5o6bGwQBHWBdxnknU
Gk9ee0wCB24eVnahJvz6+fXFJe6fd0m+vx0DIOI1RAVahTjKR3Jy4Gv6ht09cQFk1icxFRmM6Bb8
LZExyOF67vWLaiKVDPaybq+52spOZC9bcOPvWY0mkpiApJFTNTShFA5Qe00wQIXhKWEJngIOVM0V
uzR0wEoqFr1IJlZV/rxjcnTO66BWcY3VxVP5YR26t0uFtqF1+HHf7ufqiD8kMQ5Cf9EFITc1SFqf
HryPp/r1YLl/fhNE+iCxz+yOaFzPeOauYeZNEiXT0mlxhflggRgVVRFa45OOXM2LQAq76mwTZLpu
5Twfy225+N9Zzk8eeM35e6iBgRxANhRVRCPhz4ONh+EspWohApC9YPVE11uTt8HZ/cIWEC63322i
iQGVH9IY+A/L/JINfSPeUrQFVpLhhv+yvCv5CEniHcBjk912Dr79uuxMDyN/pQ3+FX+NUOv+Z54L
fXQZistgoZAM/WYGE3iLW61s8i4SUT1bb2W3UlEIh1ctQqL/ZS3pIiaORAomjO4/JDIfuRaHuO+x
uuMpe0Rh2DDAt4p0MHqehtc9/OoXfqJlxtf9IZG5nUMrJOEYJCItRW4VJ3iizGdIt3CXG895Ej8k
UVyfnGaenUeQ/Kawohb52YdxdOTPV99ufOvpE++gTAkGbXSL8l4pdebB0GVJtlAdBsUTTPin4Esh
KwjzMhiURnqvhRGPG9DpuFh1bxC8kIlNq6PIymBSoFqYbya6Aj6yV2thJ73drX0suwElth29lAf7
/HB0Wl7acK7l/ccvZD5CG527C1Zi4Rc2KxQmsKpiC3sbL4vaBVcgjsYmtrk5q0SjuzbNDzAytry+
9zn4/PEjmO9TpWp6jkQcE+isNYLhXdQkPJMkXHeLnvdfRj75HswDniShVVysHNoi6m6P8tv5yX3+
qj544f1cpeuHRszT3Y0jXLsIGjUrx/GtGsTjqNYG++1aIwqJMNhYeunWwlQBPNoFVjhvsacEBiG8
GKlvc6vGc0HPj9/DvO1yipdYb+lndpwP9W380B3wsIDtsiYtRh5pzmgdWJwEzlzMN5XKNr0I10C+
ZhKVut4Ou3gvV6AFjJxHdbkINz3SBNjMFbkDweIItO9d15+hM6ybDx60zQLN91dnu18SI4x6y8TP
GFBERBZkcfEDr8eWVQur1zgwSh32OxbGMu51YZFZelaJeJ9x3YPEaQ8+EhPcQbd5TJsoxUQOchOp
F6G5CfKQFs8UIoVIi/e2gHEODHTYUC7MubvGbod1T0EG0lKQMYlFW0LBggxuuirs0Q/Jx4MXlURD
680uy0jhwEktF8dVv7B34Gyymxh0WBRhaVCPkr1pp6//pnj1w9oYKCuvxWhFOu4c8PSE6hVmvLBb
j/9ucUDkBvqT18RI0hAsEzj5YD9IJTkHITGDr7MTJl5U/OoCEo6OkBCs07BWg/rOMbAZn/aHlgyE
FaWltmKA80cySrSF2FM/1RhdomPh8e4N5/VSGRDDwGGWSwb91A5dHOqGmNbf0HCu8aMFDzLp7/7L
rhRFFy1TkjWDbXwSGqG5dgZONRs8i2TdTg9+iWvDcP/N+U3kMOdn9FKA04OcF88JEoIsiYjeYWqX
HEGzSDARxJxep/SdFV0v9PToA5+uGu8twmtwX8xcdy3cw+9zY5AdGcNaCwKIaeza8Yadsg5A7rgh
v5d4WXLi19tb5iLbcpMls5b4LZkdtU1UM2zbBpJ7rEV7/RN44WdCxt7OAEDcNWyzl24ijAkEGh1c
GJJF4U52r3aMdysAzGB50pFbzZ+JT6cnevNWJvc7K9sI61Wgl0K2awmN7Jr7dlnwEhi802PwWzMC
TVNLSBEe4F29YRoa/S5ov7Dv28dcSuuHNixeWxcwwFJ71w3bkf8EDvi01RJTys1ScPxP2uoSP+z3
HKmzT+7kczFYbMp5lXUxPcPWzh7MTePJp3rnlM9fgvMZLbjrq+dKED/UZFzIs3mWLqUBgSAlkJzr
tmnI8av5AFZx145Ls7g4UY6BkOs1F82zRmVhKdV7RbxlSDJwvR25+cE5AsYfajEgIo4JhhDOEFU6
tUe3nMaVjcFii+h26gqHc7we7cv+a3z2j/niy6CtQ5xXgEq4g8s3+5rcBmwZiiyL2g+NQwtb//3C
60CbC/KnSt7++0SECRaOc1VDRGPfNgAj2hZGjLZ/+eDPtD95VDfzrhPyTiYia1GSTOZKnFNNuHaY
VXnSV5eSdNviT7o9P/+O/FWdOsfmATHvmhY0OSc51xKryxO5zKXojSaRyhpyo836dHlCQkpZIZFh
H9FEyLmAMymbH6KY6yCG/SW+ChCVkuxJ2qHcf/zkXPFZRJ5ow9yCNAgvpWlCROlsH9pXw8Wo3NHP
Frx84XyIOhHE3AGzEjOtUQd4BhcfickzSb9QFcLcHu0hlN2LSaTDxW2c9Ml1S8yge8K+Q5hPnnk9
zXNXQZF0EevTUEBCagZXZWKnsRGJgaaPNBlVprZSEYfnBM3mfRRZRjQm4V8qS6V/TdPwKtYmvW3e
IWjdAE29l4X9te/QhIIRYM43nHO6puKYo1W0IhmGAuJS4ry/j+RhAfbpjOyefW7H0GwIOpXFOCrC
IOARv1LVEANvTw9PHuiuF4GvguEEyXOu/zX7tb6Pkg0+MyR+TS37n6PU7f4MZwiR9lO46F1QrH7u
I14u5RbbsVA50ZCNMzMlGBEbGLjfMVE+0nElSG6MXe0rc71yFxjv+0M2AdmtCGUZ0vXV3kEq71M/
gBbtVwh2EofzdedAYPp7qAsysVfZvAiVRE9cPLuX63qxOETg7/39Zg9ohfyya9n7V0O8+lQm49YI
g5Jo2RVnsD6dIiSJyetuJfvBjuM+8VRjINxUhPOlyiAGt7+RsNoq7ve1/CsUbPGysIzN/ZPk2S7L
2G8oehiiww43/ykkdBGaayX2crEgaAFHqJfbyR9geMXl6ZnzNBQZDSmSRJPBOnOaLWqR2BsSIFgR
wKxMTiCdw7Rj0ZO+slGa4RnMnE86Fcec6rnF63S9QhycqHbTJ3bi2/sAY2zL++c5fzW/1WIewsAo
ivZKDdM4HNGgiInR+39/9qWdKsI8f3KQxSDcEqCI08t2dJQW+mmlfmDvvR8+cIe7Zn3sqTjmKQxr
WU9MCjVYips5Tqn6gxfa7uC9VctV/e5zx8fnmBZxzb5PkAHuc9KZGJGAgihU5w7W/2AHEaWMXDzS
3QE2rY53xHQboru8s50Lj6aiGRwf5DSUzSySnl6GBZ5jLG9MO6LzTJ9jImyb+qUwr0pR4kjrY+eA
nAINBhwImY2cJ4oYVNEJPFbXrhxGrHmBA0OpKkFwbtNhyoO5AXkEdvP9OmJV8yf3283V/Kffju1O
V9p46AszxAE6jSvgyyFrt+C57XPF4x9SGOjIR1m7tDks5MV5zxKCPc3ho0ieRYLeidCh27F47i39
i38/f//YJFsm7M2+VC4WzrO5EIkEy/FMezVQQUDN9Yvz8WZLBgr2ZqCuoqKzhqXqScaLXvXaWXpq
BtsRnyVar9oVj7bp8ej75rpN9akoBkzaupZb3cok+qQ5YriMMTTpNg+rQXK5rWazCDxRi0ESU85q
7M/IYRsnJ3UvvmI74C3jBAezXt9ECAMeetd38rWBEMesiPhb94/nVw4A05fiL1uYiGBAolXLMUsv
+DwdbMEP3acrqWxzabxL9qrWudQv89b+LY+Fi6oU5Utn4huhnqasJb98LM92WZWuYDnRed2PbtuR
i2elDoj15RKTm0riFs3jfbVv7vkdtVlIyXPszFCQNH1aX12MupctUIVOTDcheQkWmHEg+cfhgGKy
k3ga6KX0p/iEGbLlyq2WekGaJbx8bk/OLGBPzoZxA/VzXjbakEhPpUnSzh9HG6mmgXzpZ86zzrsp
BoM5VqXhqgj4CrnsRBbGSv1o76+eV1VJuNx71ILuHTXjq2hZY5zjAUdN8yLb7TIB2VlLFpvN22rF
ZWmc6+GbYgA7GBML4xmpXEjb9jHBrsvEVk/BK49CbjYzoWiGgtwEuC10dt253oS10iQFro0d7hSn
WgRL5ZD7/UGlS3cvCGpRL0P9RPlMif5833jn38OJcObOxkmrB2peSfBiQG+8fdDtB3i7hxq5rYvb
27Q67zvq4V89G99iWZKNMvt/rH3HcuRIz+0TMYJJz23SlGPJltSSNoxWG3rv+fT3UPPPNJXNrzKm
5y60UkSBQCIBJMwBqVpswyIXtdzn+xtrDCzlhLaKZbnIHxWAVwL+qFiufP7ok1b2CQSMRpZz7xYU
67fM3kb+/8QFP9vUUE1Bkgn4eGjaYeSpygCf8Kd68Ruu5GgWHrwP3yjWiR0ffwIo9frpbTvEX9RY
MUaSX3bZ1BAkl5aiXHAc35cR1aS00UfAobXpQFa0mMjJzMxyVmVwdj7Hga0NjiKhibZyn9q3xwRr
YXY8j7WdF1lRZGxYXPu5OtfgTqa9m0uWdwS8rTM6konijf19frzOIefoZMaQxXXpF7M8kIs77PK9
4j6KnO3a3ONizFeUJbOQDqBQC/Z01wJfNsEGncOJNzW4bZNXkmPeWnkYK3KXQ3I20nSRgyIxxiDR
Lc8HR98M2VeUmDipbYBdoDYjQTLpxV5eqhdCL9VTYR0Mb/fVspLb/WPqPCL65PXZbNvNFWk2bOrU
IZGGFkye3s5v7mWqKDYpUivdh1RcevXv9zyzxbsDTBA1J1npKy24hVxVYokVjZ7y0zL9/zi19DE+
du/F+3Wt3Cw8ABXib4vCbpcPiR7KpQma4g4vdLSnDU50NmtL2FlNeUwtfhJtMx79RZFNonXykOuh
CjV9BnhPaKFfft5Vh+bd4D0rP67Ub/58RYmxKXH9tzzVAqgUqHC4i3V+7l/RlXTOXfNBffjxcMFW
ye5p3AshGoSKgzagesV73y5qeu1DGFMjFa1Sj2TRJaA61LepmwPS7+XjUBeIU/RycE6Vc29Y/BI9
qOsijXFDW3Tuu2/twaQN0vanAZGGe9TeUaXjUNx8qa1kzRiftO4iUx675aaSWyy4nj5a0JTLXHNf
2TJPnIz9kZrQFI0ZtCqndpelEC+5N1kGsJkLiiE6sgOI2+voOF92CiCFMFuDhbgo/Zi2feIJmqfM
jIFSJUXTwgDXJ/cWHXtvLO22xoXlvhgXnq6pEGOOCFrgM98EzwCyV3aATQTqWvylhI/MHeu/6itj
iFqfkFzWQSxOrfPJfa9Uqyx3xo2NrtTYiv4EYVtbGSGFCWuKBbtRE6GuJ0SHeNdF1LTgIfc+sk3X
9fQj3L0iR3ZDZtlMilpEi0d5totjeNvEmPo6HG5zu7IElbY7C0HiKbXCMxA30/N3blfsx4aNa1/A
WKUg82NN6ya4afd8wtaX821jvUc0OR4WUHgn3R9LKrmvT4/cqTNOCKIyZijIRiPvA5ihs41+3OYL
z4Ftwaysz/Hj/6tQ2O8JVreSHufYu2f0qslu6RZPg+mYDjqn8Gp7HN5zy+p3R7SA7r711t3DXbbr
0JH6FALDBwgdu3kn3t70Djaep9b+eRx2I+dBvZlZxRpWbXkNoZGf7QqKmlYXqklcLJWwxwBzehjt
JrHVyBVSOhzM52ONdeune15+abMmvSbMXOGxD82WBB+ExXuV5hHFwMfLWZwAvnDsXsXqjNF6Xkpy
MypcU2XuchWkJqkANnRBZvDl9pw9JIFFMnTTKZyrtRkWrikxtziLWg1ISQslE33uipW3Vg9ZHmWH
nPXX6/d4sw90RYztFAKudqcUCYidMIIUVG7yFt5qlyy0u4NV6PA5lbPHSrDMvnFuZOuYO3tcbE2n
PL+3FGjZ27z+DuY2iyEe3kW9MF2HtvCQTtQqjwuK0XV+N1/SazrM3SVBXo2ZOYNfjJHd3lbWA7Ze
7XTLoUf4tmU+O7Z4peMte7GmyTxZurbow2oGb2NnvbsxigFo2D5yMdJ5KvrRiLMyG5WS/J+KntpH
efcKyMF7w+J56iUAuXZQTNCQxXOg4bAgQPP2fE4wi42O3dBc2lq/82uWy3Fco8bEBXFfVFrog5pf
U0zXH4/97mt5vOdo31aYtz4gxqKYUd/mbUDIRUoOwgPq0XNo+QJv4ntrQEhbk2FMiNqZUp8bi+49
ozXpFq1Jhwd698UBtBIQhU58QGreWTGWZB5J3MTpclan1rZVAD88ob/6tnJDFf233KzKVuy64o9t
whiHNMUEOMgBRcl08xNGJLBvBs0R1+/wZglR0zD1pKmKRFQ29iCzGhIZCIaXYt7rSxo3tub3IbSf
jijhx4g9uBmcrUh5TZGxTi0phLAgMqLGU40mYgENC3hMIhN2fy9wCtqburhijjVQZTh33bAoCaSo
5JYKIT5fF+CmPVqRYOxRrfUCtg1I5CJ0tDqrX4C401kRFt7+kSdbEVr0c2WQ8llM46gHL4Nlp3eF
Vdd0maM9cVHZtqL69fkwRqkNQr33I5zPqfcpouzjDbY7J7f3jwt6ELcStKnnK7YYoyTIQhuPggJf
pX8rXwkWQmTETkQbyRMubiJP8xjTFIZ9q+gf6nBy325nWkEdUEEGvAH39cBjizFPlViYADiAEEsb
KEWzXez0J+EIM8ErEC635TejvpIfY5ZEAEQXRqsuGcNzfyEPR8l+WjzvdS3fzDytlEJjesKKMqqN
KAcZJJSV3cv57e32gDEMrDr1HFQkn6xTuLtOkmeZWATIPhHyXkygGUCAPNd4ykpOWLvxzamMKR5D
/1GQGmMrBqPuZFMEuecXgSoHdBegY+M6SxxzxLa5hHo1tiQGiTCmww8RXRNWL/E0YtszomKsLzPV
umoyFimYsEgmAeIvXlT+Dr7x4B5+3EXWDo4R4EsWFpLy82ebEeeKJmOcsMFRacNAwy3G+Ndb7003
AiD+ebHfR9D1u7L/Yo0xTWM7SmHVLGQwuglYv5mWLpZrI1flW7zmmsUYXKPFGKasHnojw+vhAjB+
8uDTI/fRt60Ov7hhzFEk1SoJK30xfXibvJwr5zyGAPWVz8pLdlvufu75Ucy2cf9Fk7FL2HFUA78e
XCHd+FJLtA2p7qRfg5I+Il/N8Y3b9vYXMcY2zVKrhW0KBhdi5+hw/TZtpom1f5ROExmbNHZDHCcy
eNHdd7RSPzwc8v2SDUffX4H9bhaH3Gb4vCLHxC2loQz+rIKcgGjiZXDKx/RUPwPLxeYQ2jLpOoqj
CziyguZNRi/EIczTCd0YGOO1/de7zEZiH3OLHCpbHmpNhdGEEVMESdaBCkoJJpL6CnVkB/vwONxs
9hSu6TBKEKfVIE8V6HzskQHYyOWAfljM+379ikXqvGbQzebUFTnWUSXSDBj+DOSAvWO7AeKJi3ur
0w49LOfpHs0KOr1dRhnoQ/M63ZUqvXMmr8bSVIwE7/PzffUFeEfXRb2ZZFl/E6M5GVZCV2GzHOho
ny+YsKdYB4umIVhkgJF+Nz3OvVO2bNeaIOPL1FFPZNTYJUQf0i6ZqPKG6CD7iQrD4JxvaXR+KKzU
vRweHgCnP1rxM3J8qgWE9sxEI6tDHCenNxZqZzyUvi2LsP4wxjeV6ihIdYEPe67RBmLy8Qa37Nua
AOOIprwrurFcRO2eGysVqbz7C9mQvPK80Wb6Y02L8Ua9OeaNuNxTNK1icBAZkNw+XAB4K75+i79o
tDiUGLd/rnxeCxpPisv/V08BpR1GtV90XMbOefMmda7r62Y2cs0YY4CkLA2b6eOUTi9vIZY/P+iO
B22NsWmem5bY8oK6bpqSiW10QA9gpKi3RJxGhCyXujsCz0ly2+XQjMQzdE4QuxlRrkkxcuvFrp1y
jMRcTsAYfHvLbaDaOOYuszG5zDGvPK4YEQJ6OBzVHKTE3fP5XbkkLseubrbqrJlh7Pesthg7T0Gh
fOwdTBYsgBIcPdh2Eb+OhjHd5gLQrwcgYS92AwtbD2jQ4ffAbj4uVqywXW3jXCpybPaLPrvudL6E
tz/ot6XDCTOrP6f9Pt7xjud/mOR/WGM72GZgAI3i3MErvZxdYC7CFu7uECIvg3u8jMdmfWfNH2OO
fcnotZGAPwBjXIr7gAbHNERzPUUtcId1i9ZjWdGfAD4X7pZu5u8cXdzMZa7pM1Z3mfKJZwn0px06
FmAU0ayKVwDP9y7qwEbMazKM7dXVVvfnFuqCuZeGBud2qZdwdPJ/GN1fB8eYi9QA2kRcgRekQbA1
myYdQCVjmrl2uWut40+M0d3/jLAdgHMXtqK/NXOM7SgRq9ddAbpQF9h447Xfi+/NO48MT4aM3ZjG
v03vyTbuX0x67r62e6VFV1qMUwPy8G7pnuHwtvV6W/PGmJKMjGEqReANSw/OWPZX0PArjzGe/Bhb
oml+UpaLsyxoeqegAvIxuMbTju3A5x/tYOGa1bpOOkOGCkLPVffwnhwxNTB7CPdMC9c7fLg5Wt1J
OUknzEhwpMjhkIVv1nJVgMWHSTm55BQcTatyI/cEqEUOnW3v/4tHxpqgVCx1ZIYkT6hkji0dhKWJ
wkYuCxCa71mLajh/H+PmJMZKR1gg59kcRdHswN2Cmobeow+gQuw+wzjGt7ud9+qEzscwRsN9qHCu
BDvGKpbqhNL0Itdxtt0DWguBuvEo3C39/UCs5lbjeefIWJhkmCe9kCFftGZgf6y8xx72xkKX/+uy
qyFw0dmFHdTXD5Xnj1io51TSS2Q3wCRmgwEDCV97+bEDZI7nYCSfJ9JNagYRDVVWCF60msIEkGac
CX6ysHieXaSI0G1AK/uLujuCQ7TdUg53WyJd0/tNpK2hpMsDCEh4RyQPG3pBa7g9yVS1bkT3aGFQ
0UQjDC+HsxWFYfpZl1R5CS5V8plPKS3DfsJOZyit273paFAvedd+SzvXJJjbqMZVROSGQDtt+/Z9
cB85xnkzOFoTYJ33bAaSmoIAcl7LIwNtGXg/Y/7JwcwJ9hlx6G1Z0DU5RjWEoq9aIYLIjJr2AXrN
f3AIbPa4rikwytCp4YjxD1BA1RiVu3eaLREQQASvKx2XDuOxAUfW+10POnjZvwA5M7QuO/0eoQ/w
Cziklk9mI581S4zXDqMpRZrrgyUbhjF1yQ6oebhKvIza5tNsTYlx1V1dhdgrOy/GCd2CpAFEu9Iu
lj+kRyD72ny0+63gYE2RcdyG3hc1kio4rooqFwR0fI/GuaZszqZoyzBRB5DolgY9xI6IxpGx/oIe
ifufz9fPiqPfbFUhLys51qMRApycMHINwl8IvW3t/rE6bCWhELKmyHyckdo6Yv2cxDt9pKFg1ZFV
EaBJ6qkt2eV4uc4YxxCxxYWinsx8WIQItI4YsFTHvcXb5rCZy1vpAus30hzTyLhXS8bj5UWzFMBU
whR5TnS5wVZmrrZvljLW9BhToXRJYvSLMbJfyIv4s6D14RadqtlOGawZ40X7Y0HoUxXS+8fv3KvG
O0bGfqjNrMzDtBC3B+xuWhAbeXZjK5Rb88fajbGaUkmEpmB0onlorGWtWnZ3s8cqWXQ5czSfZxA1
xnb0kz9JabhoyMt5BDSjezHshx0dd0/fOeHMZnJizRhjNJoyx9ZaGbcM6O7yvvmmvn6/ru2b8eiK
ApszmHusTMBuaTBzht+V9xHFcPDjwzJ5grYFdO7tHgcsWz3xKrscU88mDnJ1nGcSQ4jR7p7bDMkz
7+zMLJH7pBI7/PqzrX47hQfkq1GN7C+KaqUp4O6Q5uFW1f5HNPiPvWLH2cLUN1Qh+PApyIthpQmA
YN8D5xWYLV8dqznwPDPHBLMDtDKgx0c9XiKa+i66e+ThSfOsFDvElhC9TtGos+h5gfgicbJ9Q880
CqgcUKUHXnyXIAjg3WauHBmDUSbJKAMSYlFJbLme96G9LO7+imXD+3t07vzH68wufBL7MdPmEjcA
8c3ZJfalwr5hFZvCDzBV33mmiuOj2R1PvjqoVSx93DfVPb+F34P75C65FAfYqv8PF4ExIKUmBVk1
LuRsBIkv52dx92K6MbGCgvoPKIhF2Dp53aTwLh+bPNBrfwZE7Ic1RubFvX3YKZedczx+DOhxkd44
7oVNF1RGJE+5Dg4HNNW8nM8+ysyFszdj5563/4ITGhjMG6XK2nZW5I+z8+8KD+kBXl1nszK/Msds
eqA3CrQcLM8goMXjsQxE9VfUth5RLuD5ls1s6poU80JJsqqclBzXDD1dACbD2xzp2wBLUO8Mj1Lv
FXtSsK0Hu3qWxUA8KCGecWGXP6GbOAwkAkYBCOGmdr3f7SwHHVJ4wSydFZxHzAdy8pWXBZsX6NW4
V5MJ5DoLiWqkxrEheqQYsbzb0S9e/hVx1+P05TG9Lxdkfu7E2SaIw1rYTISSZro26jroJzRHB45i
+xH9iUcAh09ewGAwsQlQZyJBkBfbidp65oToteelp7k6ytiUSRN0bFladBRPjHkv757QOWJznTgv
NGH3ORGkOiNSgU7tvqB5BO/OS4pKtG8/HFqq2BTFVcux9olg8ZIRPHUxmYRHD8zROZFB+mXpw3Hf
D1iCBq8w7pfNsrvx3nd3Gh2xM8WzbjD4QJuT4H1PB8rL+DAWRycEQGYm4L1ERZGwHZk5zsxPRzEO
wtRTihtptrDfR/gaC06RWdNF0el1w82EZL8RY89VrOfSIEHqlbH4IFcmNdrqLA0NJ6jl8MS+UrPa
KAylAE++SouZziKdsL0ntYKY1oWFEb3/xBX7UK16wc9EEVxpXUrT5lySe03nRNHM++NDcpjYNgwM
yWmKyDr1DvMoQzhnqSfGe/Fr82Z2aJiYflxnhEeEOZ62werdVAaRTO6x9PaBZImlKYk1mX9wQJqi
ExPAdTpQRZlMWQV2yj4tUm/IGqolh9Ggav9jIOpRF1S3zCQrzTIOzS3mNFVXsbMB3YHIMX7OMJJa
08e5L1NPj9Fy5B9KI3CjPrYbjbMwfUvJ14QYQyxrgzRIWZN6WC5lJeKxiL6LmszhZpOIBjg+9IFh
hRMbKJjqLOrqQkQKQwjrRyvtzOB4XR02aBBAC0pYXaPLaHJiTFQjG10sNmLm6Urs5tVxMlFRmFXO
7dk4FyIRhYCCCEixD0O5apGohyidVFPJvHwQ7rWxsI3GsHT1NR5319lRPqf+lisEQjrGtkxdURS2
29LvjS7H+sLMa7txYafSSw6F5WRXIcBfFCQMUyqmYmDHAnN/DL+t46EkmUea+2QoLSOorTQ6V2bg
NioHdnvrcKS/aS2i+6zO46QlfSzicPLUdIbYaRXFLod/r8pY+AFhiSZoEXn5iNXZBADV6v1SzrxG
01svl4vUFepe9JSmD9zrp7PJD7wQFpIh+6+wgHZxLuaC1Ke5F4m7ts3szjxEaJz/90RUxCaLp5NV
kxVaZKiG3OZx7gXRfVsBCGhZt0Zk6w+oKLoCyWmSbrBYDUqQaSEcW+7ZQrN/J8nhD34eIyCmohAR
KDrMyffmUHdlUeReHTpEPev5Tin+4ObDLP9Dgrn5rR4rUxKDg2F2lPklT49G9/MPuNAIQau6ahBZ
ZKxkAqg4sZRBIipnSxBhWRTNElWOAm8ZF1UDDiIAyYmpscFqnBMEOD2oNESzh0imgnSvqq96HP3J
mZvYH4VshaRhP9DnmwIw8FJvApJ7U+GYynIoff71usS2rIv6i8RHUmN1GfW+qZQ0kXLPDB5U5amR
1d0caVTEBKgglM51YluCW6RmGogLicla5VQ3aiRnzNwbo/wQK7GF+0iK3A7nnnPxt8zymhJjYzoi
lHPQablH6OvAue88Lpb/r0QWadmshKWeeyrW5CrnJnSa7DzWHFltHAx2bEGFsRYJg+YfgAMrKjHJ
DTMshdSb0zcsazqQfD+L0T5LVRoTzvNrg6NPtJhrI06aIYQCaA1HZYrsVrQaLyU8bd6iAt+iYtIM
qL+mysitlhqhEPo880TsyKSVEGC1afUNs1OSrYuZz5Efm45b/Obiyv4hxzA1T3GY6FoBcm9N2NAG
CfasdpXAp229U6qLOn5XaypPNItdI/CUnSbYzeCZcmDBjNjitBd4Eli0jnHlnz6JfRYFRZzFJiQQ
9qcu9+bhNtT216/YhuKDhI4YDp3vaMmQPivnnNayORtl5kkTEKSDB1I/XSewzcMvAkyUXaS9OoQL
AV1vaCwf8vpuMN3/RmNhcqX7lV7LUyPUmdcZj33wNBg+xRW7ToNNB/yffvxiZGF0RYR0So/FXAhD
JFXrLIlE7aPRmIatqYDmGouqvZXLoHATjYQOUP6Q/RBE4kZKmxza0UxRZJNUq8v75OH6h/FOkLkm
QRYYerII2DAe8+m70L//t99n7kUktpMCUPPM09LZMdXm1IUJZ+5yU0eMZfOhAZxMlW3ZmYUm0ToR
EdHY7vpHgRzv/4AFQyMLWAKGJFTm6Pox0QMhwe+TEM2M4XFseDd18xBWFJhD6OUo1/0pAoJKV1tZ
hLEB3sNhU0aI5sW/nkFsFCzDPQUa8PY8If4ajUcxf2tyji1YPvI3c7MiwTCBApyWTzVIdBiZy0qr
k1zxcTIajj/ckpUsytgUgXU2JmHhmhSx6eOqwwMl6r6K7VsjjxwCW6JaEWDRmSa/G4gY4TFnKuVO
GLpzpolAZEt+XtcqHhkmPm20JIgHDWSUXqetfiao2ev2dRocWbF7s6ZBkYVxlsBK0FFiXCTj+3UC
W2cuEwDX4JVgICXB3O6871SxX2SF5vM9MaUfmnBT6sGMLeK87qpNXiS84JGX0HDTmScDyRU9RDkZ
77jyeewx76DypoMXf8gqMNBQ/qHAnIhQquaoh2DGn6ufuZ4kWKR6KKrmoisvY3Ke9ZBHkceT9Nkp
1Fk/d7q08JQmVEyf0o7ndpZv/p0n2VQlVTENrBr9TKHLYkCfDHrm9UHa2zUJf5hSbc9JI1MZ206Q
ixUNO57Vl0KcDqJvuNf1Yzn/38kDog7rW2Udb+LP5POpnKdRMTKElSXSl2F4rHrlqOfP86DsanHM
OU+YbYH+oseY6mAu8X7S4GV79Skuf/Q9xxVs6ju2pv7NDyPORurmQhPw+670U3l55fz6pkmAwJGt
wCit8TFotYoR1K5VZGSsMm8UXNXA/jHxlBY8nds8kiU7IS67X6EYn49EDvDgKvQg97Ipfq9SpJaD
0dGafYpyCy/jyyIIf0Q9sgrcVcyMIzfPonWSpAuGNkJGZEj7cOcrU0D7KZj3szH1FlEF3xITVXvE
SDm6KOQiduOmui/j+LU3BKx3LGfF6oMgsIkZm/vEb1PDqsoossxu5L3hNoWvIZY1JCA0YRzys1wy
ray7qk3wzupV2vyIxQ6S+fdpDwm9oRiBwNZ6uEomIh/TQtHrLEckEfgWmU2rAK0xfr5+6TaVdEWF
ecdjZb2cSQqolIHdYshJuZnrJ+PbdSLb4vqLFQzDsmmomJhkwhbK3NPbY2u60fDYxhwS1/hYSDD2
WNTiIQkWaSW5M5bHXDmXpcVNSfAYYe8D8qBCEIJK1b1P5VNf33T17r/JinnEqLEg69hHD0ake9Ry
THKcZ+cPSBgmtAtlAcy3MbJS8qKIjbDOPd/wb+RJjaguiCFF/su+TmjzUEw89rCESFQQc3++JoEv
V7OQ4zk5KLVLgNuch4Ri3gL7Mzhh/aKmrO9Ynu6GbmBQD/n7z5TEuJVE0sJ26G1uCYFrDLbhfxem
b4MR78Ps66T7HN62vMeaInM9U2Ma5rLJcs8QsdDUfParghNb8nhirqbRl1gMLICCMIz7ur8DxDpt
tWNlSLSp0VvrJPHr9fPaMvcf1kbVTYInDCPFNIjFPDFxT0cR7xc6YRTXsPM3xb9cp7OlF0iyI8MO
SG/ymwLKQzHrZQUFnI19Gd+mp252k4RDZOuAVCgdwC0VjHCy7mTKsjjrZgWWTf8hx2gZj//gGiEB
ZhgSnLxmslDhTUe0WC/hHMcwz171tKqBmJaFXtx3M0cV2CaED9+oYQW8jpKRIps6owu6jOX2wgyr
oGLDKi3usQDPDeLIESWvFMn9nLa0Vn9kBu+xuWXwwBymX5F7x+at5f+rKKOKC71swgH3qpqcMg4t
M/oRz/8++y6jII/KG1a+GRobrethPAA9Y0w8XU21x7oMRlce5fFYtr3Pi3E34nYEuJqoLHlrBSWe
zwwBLKYbAmNKvCLy3SqMbuUQa8Gl1p6r3agf/WJEqCEOtJWfpFGzdLO/1/qO5mfDrGibkIxKJtr1
Cr+7/dd34tOHLeq8krQ29K2YmH3iEWK+hmZPI0xealG8j3WOrWSRBxdl+kSKOVRMGgNRuOsSL+km
NxdpFR6j+akzTCrLt0Te+6WnjamtRc6YxHA/kf0nrJoKnmYmLtAH5OeK1ULtxdRHpgS+uqFT8FNK
RLzQDhKvuWxDecHnLzqMiUa9cDIbTU28bJj823bIsoMaTZemB+rtdY42KWkS1qCIuKG6yFAy1FlQ
h3JOPDnIbVV9C8OaFqPmXqfCwor8dXArMowV6CvNT0tJSjxttmTdjCxkG+ic++5M+vekV2ADKidp
63MfKDdiMbi62e4UacSKZHF2jKCzxEE/XP+oTdZxdWHGTbgMFoy21rS50gdcKKDrUeng+wmNOaXf
DbcEkwdMPcCQqjLils9XY06FAn1mBHdWNKJ9ndd2qo5PWl3dZ2L3jK03IkdBNwka8hIcLZU6k7mL
oz9UIV5uiRcIX8JCtcWZFq+As7KT8ed16W2aoxUl5irKKmJjrQKlabpIwG+JgQeNdWaagWQ/1igO
l+vktjLLMhJ7+ENSRIfV/SzKODHjsIqFxBticQZkehY7aglMvVQWA6sdUx97zZLWJqE/Yn457Q9A
wK32SpmjazhM3v2yHe0QWyf/5P6YMgRhyIpqsllZY5DGXhXxWU1+RJ2ZVnNNpe7xOvObmroiwsp6
6rqQzD6IUESDijcQ6zqBjbBGQaCrozCGmOA3wMLcSPsyJnrixVNt2sp03y2ZtKC8D1GzdK7TWg6K
CXhBS4ElR4MHAmwmVMuxu1gcS9g2NZff6rrdh11zd50EO5WxmBvQ0BEMIoqC02TeCXHR96KeQ2Dt
XB1yI6N+j0e3Rs0msXIJvT7Vc5E8zxmgvLX0VRpiKxhHW0cBYiCFlU8oW7W8b9o4xE/fJH1W4EpS
UagzgMFhJvLLHM37FE0TSob5JZkO42MmASmY9Hbf3tR1A2UWv8ZS8abAViZKxAkmNszEp29h7FLr
o+tcDNAHh3ZC5aD1qU7FZCqPelf6NJ2FzB2zedhdP5XNg5cUoKchKQCAYOZQ8igsh3bAoVRq3Fhl
2OD1QcT531t1BW0j/1BhxIzttaXRBSZCsnBnxrdac8j95+uMbMW0n2gw4huixkyNEuLLhqcIMZWE
2EusfxrBT180rHpqrFCX9wJAaq4T3rymkkFMddl5I7HzOUkn1XmHLixPEXdadgz7r+2T2HCIbFla
cPeLCnNOZQEsYIxppZ4QqRLaMMbWSdMo2ddlS1I76sl80jWz/hIPcX0ou1G4QXYLG6WFCoDTgh9b
Rtx0tIh9nxP+bSvQrw9jjjZtijAfijj1Gqe/Ezj+bPN6rrhmzlTrmsmHEUTbppjTRq3safwR8dBy
eAfIOLFBSeSmNqA4XRA4QQAIrelnA6xb0wg5folHiXEZYt6aYS6gsXYe3UA6z/t+3tfyv3/+fNKU
5SNW4XDbJEMXB9DHsTtWQWlr/sFIE44+btoqPOBkoiooTRpM6Jh0FXLdS89uG/uW2rkwl3HzbqbH
vPh6/Xpt6tcvSmy7lpS1Mw4fvpzow3HuHuJI+xPjtKLAXC0tQN5+kmCc7Fy8If1dwVvEtQjjN+e6
IsBckSDr47iNISwyqLCuxwxznJl+F4uXJTAJlJpiwcx1qW2fjypqugqMfcJm2rWC+HE4ob917rNm
Nzd+cN9k/i4wfZrBWCGK7+Kn6yQ37yqWaCsoUZgIWBgxFjCDUAi8JirlNTFPjRZTVeB1ILKDsn8F
ESsqjCxnzQCG1qjBkwyhp4xWEdtDntJREWkpjTmdlQa75pvHDgEokE5DOiQNTXK8WXrkcc2scWQV
2AwqdpLVoy2jJatV7bzzkWvpHnWC0Y/rUtmIyFHqWMr3MpYzqGxytB/7pRsI3xuVIdWayR7Cb7J8
TMWX9qzpvKfw5hloiBVVGbkIgN9/vvtRG4OVbonHjfoswi3t2k6yKmUwOX1UPELL/1dGptdHsc0K
xE1oHbBU/V5v8dIIJo7wNu/+ih3GlIUSgrNUAzuJuEcrfceJfdiZn7+UCYeCh7aB0uvHfMuKC6FB
51lcg4sqP5Iqt0h+SPLOajOUYC55pNlB6zzqOe89uM2WqaBtBE20qLd9Fl6RZmWDuDPxJOle0YOz
3pscp7ypdUiy/U2BSSCkuj5iFgE+oDMLOso6lSLxLQpOQlml1Ai9UeEF0svt/s3GrSgyDmHK/aic
ltGUNBT2pRZmtO8dvcsR2QcUK4P22nCIiWjPYfqlqXgZ4OsSVX+rCClSKiY6+K21/CC12b6oOF51
03X/w5/KFoTquEHoN4I/gHzSbg7ujEi5bRWNKjFvNoHHDGPiurAbzWQRZYR6zZn3bOX9OhNSdUIr
zukIUVXHcbe/buy2LxTGKbCoGMUT1Eg+a3YfCcUwJ/j0ouqsOu53faHZ4TQf8pm8RIWMCVC/fazN
7jGsQy/seF39m8xhgzByqgp2zLB5bWMQdIEsgzHNlDZUwrjKQ17V4/t1NrcaLpG/RneEBAgScMlY
P1MKMzmN89RD5tOaUS0fAeU+q3g1BpJVlCe00LVTTJWjMlyidnaSXnT9NNy3iUzR0OVOpDrUMXHH
KvKGUPt6/fO2hLD+OsZqlm2exdGIrxOblAaNQcvk+TqFrYAGr3lx2dRsINBjDJjc6XJSVpgFytJD
UDdOHFVuP0xU3CM6wHu+3+dKbF+nuRXRrGkyJi3RjLwQ9EXmwde4V6wgAYZKefEhzqT5eZ3Wph4T
zLqgIcKU4CaYS9IraR3rBOGTLj9naCDMKvNQBONr0qvWnGtnpXdIHThjqL5FScEL3tj57A+/tCa/
nPDKLxlFHGZGMKUe5sgU3Uh2KN1jXK3a9ZV4btuHQAjtUUPjbn2qUCHKh7CnNZIHdhfaYVe7aOJ0
TcResz9bSs7bNbHl+8kymGEYS+MxW8QhYTuEmQrhkMktopvskjSc6GLzLY/FGJIO7gx0ijCV3iTR
5Low8dotKiw290Orbx6IWlhZID40BqBlfN8xAAkk9JyIY6uYgTLsL8qMBSMpsEZ7SYTxHWYaNRMN
h5u8/TGWP6rxhyzPVMzRYVadBISVxFechmdc/gfvmO4TdcxBoNb9+fBFKTCKHsAOXieWll7dF0a+
NORa/TRbs4SedTM7Bu2pjnqO9d68YcgA/T/Svmu7baTp9omwFnK4bQQmUBIlipZ0g2VbFnLOePqz
we8/Y7KJYS977LmbGRaqu1JX2CVj4Rv63Oi8eJMqfdf5PQ7dE91UwVxMLZltXhFNr1dlyBpiXBSj
C3KUkKOBI6mAHYuIwX+O+3LFBQeDOVfC4omy1FNYqUIut0ibSNhnWxr7SvgupFvsu90IcWrfNxuL
xDCDhZFC5J1lGphIz/sSU3KQHbEyzLC3K6yYifiPAom8KWT4IBYt6vQAXqZn1ZwPCjM7qvGeq3+M
HGnx+lHlsmBoxVLwI1wwRp1iEQ/wKTOxIO0cTtti+NpBu6+ZQBfuH+Gy5b0gRTkvKex4n+dEJBbU
H2mV72Jx5ymc7Ue5OWo/ELp2EXrlS7coOkaEtyiPMhBiZXR5ijcDrhOnVqqRwegKOvai9l9VWJp9
wSCy6DnxOhNRlpYN1CuvlVtPjFxoWpykEOgr3d/WUWrFHYy55zTdEalE0gg8I1ezeHsXNGdRuvAm
GrrLVGA9Jq5RbVLxI5MxZS2lK8DxP9+/vEVCODr0FGiohZ8t2wUhDL1hw2FTwkUnw7jKx65DGFRM
Vs37BmnanPHmWLwwHdnB/5WfaSSOoPGrsunhhxI/JYL42oUVUVnJwXMsRz9sBDSvIqaVEdPeTKbx
2CbWFLCKvZFYjV63G09DOVYpBDNtdVKryWsV8TmZfkZ1sirQTtEJTpDG68m38lFnlbYWz9iAgxIx
+o0zpi6zavikbQ1IadU+lHU6ET1viSxPthQhCLh/n0sHLAqYr9EFlcfzmBJWX/Hy1hNlREHoOAWp
rnvtmBo/Gyr6fC+JUAzJIt/U4aBg+j8orCrbpujpus/Gkqm8pEBFjkIf9WITqLjBPDHF9lPoVthF
RxrUeUUM/90ntnQ/oqzzWEqDuiNaaa+VbTTw0vYRvqH5JDfLLNoWw7ipgwephTbcJ7V4PYqgSJKu
ocP5jKd5oW4FWkgQBOiJG6uRWYlWVqO7ijUCyCJCRcKp1oxpoOLwFOM167AcNrSTNPmPnFDOTPaE
XgslDbgW3VbnBFPN9lzF0pxFQbs4LupmshjDQEWF4+J7U1+XKYOHWYpu5BiN7iquHXGbQvEwtVGk
GBMmCzu1PCK9alZT/Nq28nYQ+VWdFz/9wGCQXBRs9GrzCp7aPDrsrmWtEzsulvAWdcOwdBUVrTXS
JixQOUSnM5Kc96Vt8fhUtA8LGorecCfXxApJ9sq6iTGczzfwxbzWr/RIKhi+alHcgGCrYRgU8060
THeplAXckGJuMDYyMxJL2ZTVVoA/7rPVfYYWNVXVMZ8OZ4VpbSpjNXCRoVQ8RhSNXnYK+VQFvjO0
MdGih/uElnn6hxC9eLBBx6rm5RhzK7AHpOoG2+hf41Zl3A+DHRptomxqvJmmMnUVzSN9qv+o9Kcg
Ke1U9e37/CxJgsTPmDfILyo3A/TxmCe1rPqp6zcTOq5UgFf+xGQCS+CWpFuGa0dIhlQLTx9b0kly
26rwPv3Y7UYOLrbwi19BKzzLFSrjqfdyn62lA4TFlox51B1dxpSA633q+9hml7plVZmZ/isSkT3h
aifrD/cJLdZyLylRpiLVMIbQ83XqRgDaMcUxQMe0USuHWtZVx+d1rHodq2Yj+3GHOQzjV6t6vtlK
PAfsHcONuFI161Ty/0IfLr+KsiZciKWLwwB9KKSTpn8K/HeU84KUBaC2pA26gmACETZGM2SKebHP
0gDNibAjcWGrzXb2Jn3DwhRassaAqECfLvq85h7ua2ulJroOUE4MBIp57RO9tfw2/9CacluLnB21
yEmHAkMtluQHOoFpAUVHK9R5Z/KFO64Uv8lQR0wxSDlJJOieREk3hRZLKIaWZSZZtMRr9tBQ1ujK
PC6Gbpu3LLTbJLJ8JAQ8b7LuC+uSFiLNh6l8NOyIAt20g8gp57lRSV1JHNxIEVwP6FZC3aySRHWK
JGb0wCy9j9BLhs3gaIJGRzdllGWhkou0QRP0mAJKS23Vh3p4k1pjFyg7CS1A+L+2xqAyLDS9N+Sc
cEMfm6hi/kkD7Ail+3KQqAMXYMxWCZBVCpqDF9aPGZIEqS6tJAUZ2ykz0zza82W/UyePhH39F+bH
MNCRjZSawBu0uRPHKBxFDXO4xlhu+1L7lkaSWcTdWitZ1aFF6UHmGk3LuFq0fF1LD2QyzgUF0w3Z
NLqD0T9oaA7sRmWvM2PvBVKoxgAvSEdzPp711H1mTQZU/hGN5np2wkI+s2oHq8w09Au83pfTRUJ4
CSIQAsQXptiueRKFQslKDTdYCntFV56y9Csbt5yq/fmjU+ExaQAgEUFAnoPKzim1HiMthikKmeM3
PtoaU74G6jXDFi8YySsqVBaylIeg1jtMThRIW0XaIVSAAZ3/Rch6RYWyItLUBNgbjMvpOu6xQ0+m
yr2IXDMXCLMmtDytMe9f0pKegeIM62OcfQB1S8XY90pYzBM8mtqSRE1MIz6oymlU4dELO8eutNzv
SMl/8wEzhwGdzf0PWDpXCAdS+shbQ98pyc+NjOv6nIeeywMp0i88NP4G/Ee5pEE9N2sVlRGxBY1U
LghK45IuEyVl1HgWGUGNX0YWAD6H7u8IkwS1yAJgNpH4pWVIRVSHyGA1WyzplMgDwERHaRwlcuq0
2qnkuzJPcncK5XzVjmpBvFT6VfDlIxC1KoanWaQm8AJQDlBBBLlrDW4jeVCMWMdsiD9tKrEhflm+
tFJgZRlr88n84dRbTQF0CEwtumMwIUoJPq8AtDGU/dwNjFds5p7STaTutH4tRYygfOmaRPgxZGuQ
QjLoUZSSF4tC9bjMVcvczrxmi/zwPu6k5z8X60sylLkYItVAQTbO3XrCS2mF9R9Gz5gnmTXz5sgu
OKGOTNTrAUjnUe72XUKE7qsty786K6CX6eiUwQtwlo+L+KmtAz7XWjChlicQUI1Xvvu6f04L0cU8
C/4PCUqgtaHRpxCTsK6AAWQSjl1FjGZCe4Idh8NOG2SLK4sdl6qn+3SXIn7kfDEjJKC0oiA1dM0b
QOL9ptEUgGzklbQyirRYFaHUktBrgIPP6zC9CLRWwyAqp17SMIJcaGacRZKtR5q8QekzMvliBGjl
/Q9b0jmMYmvo+sakI5rNqe+q+qA3kLV1xXJcKYaGx8jkjNI+n1h5saXub+ymAQbeHNbBRc+qcnG9
g9DVeBBAFYRI2Yx66UzxRip1W+sNU29MHqXUPjTWQPox/SejURxP660xD596fTDF6kWVWc1SSyIN
YAINEyCAB0A29fqLqhHoEX6Y525WKiXRK9k3A9nrGD5vyQRcUqEUp+p7Me8kyNww1BXsZ6WYYgAk
SN0bC+f+bS66V/hXDBFK2IiNTM01R1Kei6EwZTmSQV8aNnD0aDMrwrlI2fNAMNoVwnoQd9gMaRaG
tlHL4S9MOHrz9BnyDIMm55H8izsu/DRS06zKUbrcjuI2/aiLgjB0eOk88a7T8BSRsM+JznOMfQaU
77bErdWcFSarqfKsYGA8Q1hEqEtThhTQERoYydHehvhLx/49kQWut0gEyQa4IsB24g1yfVsG79VS
og0gEhyQEzDLap91/V9cCfph0ASKahPOi7I8Rp9OOUKeAgP5dU60ZF900S9RwURi8jfhAjqkVBkz
rJKOgsE1P3UEGLqmKQs3qupVlHE/RvGnkIY7KO99OV9w3/AQsgS1QhUN+1uvCY0RHwJ3qcmBktN4
xCg4h2v8ra7haRH1lpJ+u09u4Z6uyM125EKqtcZLkQerc1dvR+Ll34UYdaa8/HM7gYncc6FJR2BH
t896Q1rygcdDrtETnDX1yl+HSszw4kvtDaqOGcb5fmRMTM68XvDi8QEkeigKt+b0VW/IT4H/WrTh
XsX46lQXVp5/RyutmUUVqT1sn8k4M04ahnYtGF6U04Aie0YRRYPH9UdgkCJLwrYuXD0vNnlVbTMW
9O6ChGDADzlxtHbO1ohSLVQt2qSNksKtaoWU3kMgr3w/I1IaEG9gubYFdpCsRliBOpmk6fQAiKb6
ma4lY4HUiCBNFqS//FCCAE+2+3K4xBSq6gruDkRuerp7ufWmaRRhL4wGq4FKMduofRY5XSYLxCsw
56dPgcwQywXmEIujwgTuAJxNw/KnqPv1HUDaXCUp7HhqsTMlEv9i9B1HJ+Oq5vFIiX6WNQLWshiD
UWACw9BXTcHF2zAwuK2cDzVDAxYOcb4lVZyHaTSFxsnNKr5FUhf1khD/gYPt0tJWLtuQqJMqOVkW
GkTLG4mRNFg6RBBEFk1DcQh4qtcCPzRGy6VeVrqJV33ngrlF3fBW96VjwUqh6R4D78jUYfKRhkMM
PYWvhkAu3aDe64DeqAwsSsD4x59TQY5MPzdYokuKUt1Y8aIs16LKlYCeq02vKAlXnP3faFDKG/mD
WEtRXLlJLpmrEvN/Qsxow1i6EHQO4FWLaMlQ6QxY041irfdhBa8YrfWp+pVGfzPEDagmzIShTQ53
Qj8ypUZQqlYqKkwyqytf4yyh9O229db3T2uWneuHGZjg5yy3jKcFAI2vZSvLq3oCkice6arvVvKH
KlSkwm7ULmQBbrIozap14TuaqEjg3YMcoxcvWvSeepixUx9j7v0+Q7d3A4ZgB3A1eKzd3E0daWoz
Sh28+w9hJA3rSc76eSrNUADXyW8REblcrFmKZmWxytARFgUq5JJLNfSDFgz0do0dRfdP51bN8VQB
3j3CKzgdoOVeXwIaFsamUPH5lbfSjIw0zUkPGDZykQZytcgaSBAsuoubLzMkhn0NN1Ad9PAE6GJe
fL3PxtIZwYb8Q4IOsMWq9stBhdTqI8m6EwDo7hO4FVagUMHgzmoBh0mrBdbmBGMiC7kb10NFApVv
3UooUJUvisgcuH5i+MlzSHGth9cEKe0ohh5jSYCicavO1MdVUVj1a1fale9w2zDbCx1DEFgMUnLs
Z5k88KhXumruSaYul95mSLn3jEdjqlSlFcNizkJ7yx5QIDDDrSHEny/0QvlTjwuyVprAHif1VtZg
1EpGHCD0lS12n6XUWIOQc8Qbe4Z9u3XY87miwYVHeKVgfPyacOdNoSZ5eCWhbSctnDTzLewE8OrA
DOPDfZlZ4nGuH8yY6higotHOMToWtZmIAMvQKjcF+p2Wbz3sbtBTR/QikusaUVlB3a0iYLoQkELw
EnDaKr0iLo9zCUEOX7uS9KuZIbYZrdQLx3f1+9TxZWKk9bGE3++HEImHB49E/mMeklhnHN6CPMLR
4dgQgaBXjIaCmCE6DWkSawT1n33yAFlQMJOXMhNJiwzNZACujTiH3n2SprWiTYNXu4GqrAsNuCjH
lsvNqey2icKoC86HQwk9XDgIIVDAW4luQ89HvJ5FPmzgW0OSA9ZGDvCaeL8vdYtEsIdkznvOWC9U
SFXl3OTrMoj4OK88OnWtk9Sn+zQWJFvXL2hQIRWHvfdZ6ycNAGV4U0+ibYnm1gFrIsaQt4Pil9TH
ZGjEkPFiWRRuXUPIi1gLmkUJX9XJnjqOaQP0kecsO/Q9K2e8KHR4zUr4eWTy6O1LiZ5jmC6vG5cv
n5LBQ45msGCRBlG07x/gAieoD2soy86ZQumGk6zkpbEfWjcEhIMt9WW3qZvQYDmR2XtTAoe+GrxZ
UflGBxTttRquCTyjlVt3zCYzMZJTHuj7ThCcPm6ImvbPY5s+y1O2VcKVGm8F/aR2H/c5vRUVtF2h
vWdGo8W7jzb08I+obKpSB+wUL7MDdBY4ESciKyz2HqnEOLEDH6V5rDbZKMOYbu5Tv71QUEfiUMFS
C+SSaO1uCoSFTal3LgbuzM6YSMKv4N5JoTKeZLdm5JoQ5c+ETs8839M6N47WWeL0hdNjtMffcyrr
Tmf9vb5TVNrhuFBtBFYxgvRrB1aHXqXXate7TR+VMUC8k3LLS5luZwDONcMJCJaGkXomus8rUgy+
4HB8na/un+utkcFHYJoGD168RlA3vP6IUEjVqIEEu+nkWYMPBIloIFwlMxR+4fqQl0V3DxQFRUM6
AT14XjYqPeAY9d6Onmp/HpV0gyJjkLmV0fntDgBQbI3A40eZP+MiGKlRO0m0uAKqoFLyu0Jqp33A
YdZJ6pLvjQZUbnXk67WcjC9oRJcYAQm9GBGJWsC0YjoHEHNoCtdoJoupm/Qh1wRXAXDRKGMZ1nQs
kn3y2UdWvDOm51GMCN+ZXuso8bZ5xg+tRu/YfWXyS+xteDU0WRhst+euz2PMQFnEXCIy//OBXRxI
KmYKJooD0Q2HurDHiq+0g5FFXWkqgZJjMK9ARYdhEhcGlQCuByCfeWACV02Xh7tWTLommbDOSOuI
hNGz1MAiSk0nADUlcmlYeaLZ4xTZlfrn5hhFW+wMweghEmGY0rvm1xeiJK8TQXCllMMWvFhV3Dps
yuN9pVk4VTQDoZMLzwdgm9K5ojKpOvS/+zjVLBQ2fKdWHMkxjkdaCQ/tHlAEDKN0q6XwYYgH0UQ2
Y4/SebAymgZdw6JbF9OVIiD7VGBp/UgqpUr30ZCHOkOSF94sqH4ZZ7wwVPhvyn95hbpGlNeCy6tW
Wpqyhm1upJAswOdjwZvxkGIMZ/hjC39NkwpF+MhTql7PhTMYRtE/tVaulCYwyO/f3YKJAEospBK9
eEAp0cVrCYlLPCqQ6RNcLZW7ypyURkjNJK8yvFuSuMxN9Otib4heNJPlBxNG0FIO0I33P+LWySD2
/t/wCDAgbnCdsbhM5wauw0dwgrhCjkm3BmCeOUJUaRtlCp2+lUOGWi7RnGNwgLIhf4Jq3DXjAMqf
BsDrCe4w6u6oBvsRFUCSS0aFVR+86xsRg8mlk0a3Bgp+GtrnAHF3TTDhpFpugGXoZln/MwgwrAi0
STFFiyVgJ9dZFJtcXpMyrhjSu6As8AJQf3hXtMHQ/bpCFYhVOMDmoUuQs/Whb77nYmqYTVR3I8OJ
L1gCAHjAiWP+Bz2yNDq6kaYINLHNABhP/nPTYYw9Lu1WBRYRYpP7MnMbacKroX6KtAvmCG5Ac+Oe
K6oOgHDYBCAH30u16hyRq3jG4S1TQaIYTZ3Qe7ovz1ew/lmABXLRVx2SdCzadVz0rE7xpSvC6x0/
BLFAYXA+1gu31PdN3idaJLl6kk4uL7VfcuA3ZolOSoZVWaY0jwqj9RalkVkrLigV0LQ4ihPJ9RLl
x9ArL6PSPHCd9+v+5SySgddH8IEQHZhp12RQjkb5NEklNNqIAPAZfGM1Z0vWRclPjCTc7MKuw0bs
WQQOMLBcsEbsRryngFe42ldFYMInWzRGmVL5rax4M+2eJI5b4Z8/Zg0VOVgNAVNLmkyzVmqaGLRo
xHfb4T2bEmJguE1kwcbcih2q0JA4dGAid6nRO6V5OQkVAISrAFGWMaJejO+ROsQMg7RIBB1XKLTM
qwx0yiDlYQV5HnwQkeuWt8oyR9mv1ws9/BtCAAeHkiuoJtEjMUYbF3mmlOoMrlmaYpYi7vGnrPn8
05vB9aNeilUnMOuY+7sWOn6q5AhLPlUsRK1T3q4NrSvX3YgQiLRZKUTPf04OcsejFofKCB7W1+Ta
xquA6RZobqJVLem07kUO9LX651Ad6Lv5X/AxT4tKFJmpLXuAUIeaG3ClO1MBCNsfp28M9Hois4Zt
PWhKoOF9jCRV84TzNbdrwlc8WjxU+bTPMtFZk3i37mEmBNTac5ISRvv6yOQI5V9PjzUUFT/qmDvm
WHGUyk4osBIES4QU1LPhGWRsm6I3pFZ9y3tFAAhnNTdMvwdCr4+xdh7IzqzruU/pZtVnjxZNvuVx
PYDNssXmQ9ILq2+BhqmzfOttwIJA5R+esADy+vCCpjTwIAUlydsLefUALKaCqx8Ev8QjlZENXeYK
RgGr9gDXTb/F+xJqPJU4PzEKAzPzxcCpivApT/Nsl+k1Q3EXDBGay9BngS5TtPnQnLUAbm9TvkfU
EKAyTzjBP2nodP55X18XqcyVMvSOIAKjp67DWFS8TCxFIBNFRUkySaxWAoK/P3Z9gIk/t23j+BBb
UjJeFkLjFykA4hstSazIwNhOwvGSWarCYP8FRxgBAfQK5kDQa38tEXkoCllfN4js5LAzgRHcAf9D
0xkVjcVzOy9/hnmAAZ///UXIANjdSdeDDlAXUWo8Y8IyctQs0K37vNxIN5B7YbQxwKbxSCDSHZZc
DyA+H6BHbpv6pPLkZyyMs2oJ7lyTX6S8ZhwdjY+HKsIsA3DWaLbEhBXdBoDKfVwlnSAeY2Lt992m
JD82xw0pLVKQ9wfFNNecdWDwSGcCbojOac2Lo+QkoTDEHESDTWNZ4bb62q53n/cPklLdGxrUdQ3o
TomQjBGP1sc3RjBM903e/DYV1gmNFsZegt929sPm0d9EZGuuPZtBhk4c3ZChVKjjRK820Gh/PO0V
kpPHgWxWP59cYj6sX9YW47zOfvoigLyhRoXEjTdVlTZfys56E5yPff/8uHn+ubK51UNjAvrLZInB
2Z/eoziHtBdiMCIPE5fzMVp7wak2k/URmJvNhhRrm2SksyXzNSIvX8aGwSqdx7hhlTIYk8yPMV/N
hAHV/G2CkPdrJnezH/p37m402VP/P3c74F4RyzmSYb2JrOenn99GxzS590/rvsQv3yC6eOcl9ciG
q1SIhJb7dqpUTjy+Ndbeqcnjc2A9r34SuyCC6ZHtwTpxDoPmIpcXNClVbtFf63mRJx6zDT+tHkb3
XScPdm7Vj1uzJy8vPHlZn+7TpFvD/3d9FzQp1Q6TfpAMZNqOVrBBf6o5EflT2OafEJa1bx0OrPGP
ZXt1QZDSd69vceiTIR5705eJaFlrz/yMGDmD+Udu5OWCCKXtkS/1c9VKPMom/+Q9/9dDo9Rby9Us
wqNBPBYWpDGe7O44/Bgjd52s1q9m9XpITBZJ6kl6c0+Ufkt9yoUNQoPjaOYJMvtvP00z22ubw3qL
vgrnwJRGynneEKT0OjZaJHlCXzpa6uf66yQwkgY0tgv9+3Q3mzaNlcyHELzdniO1mePv6l20tgFZ
WyxxOM8v3ZGHm3GD2OeVboI2Y7ejuU/J/vHx8bh5Vje/np6IaX//DrLbnlifrFTost/5LYl0J1rA
BbXECaC8exusfWA6m80TcXXy7pum+cmQEhoc8eZQKQsi1G09KDwuLXB31sdHbfpkIE/qcdWMxFwf
Pv0fzKNlGC26iaKqMPnQ8SoY3Dnwq91LYtWrwEIZRvgaSb9bxy8j8a1oxXQKDCWnu1MqPZcStN2L
x8Y57ffB0z5eO45PNs+ytXK1lWsKpmhV5vrzcN9mMjSDHpbygZCXxylU8ccxJD5hdWgzL5GyLmhH
qJJsdj17a7AcZyLPqydi2/b25YsZqSyHXxfySdkVTU9DP+shMbuP+oDFhE+Wb60ZMcK/KAGiROSf
DEw+UzZ/CiMhkoRYAkcfTmJNEMrNE3zpNiKFeVgfDhK5f0X00Nf/KcJvipQDwJD8IIwzxV2y+eg2
cmYi8Or2I1kfWKAK/xIq/KZF3VcVtv4gAF70mJKT9SFYR+cZluXnipiJ/fpyOHwyjvPcIXtrzX4T
pO7Mk4XML9UIptn60T4/ToAVt7Dq3iwHMpENNvcQlwz29/Btu37xA/IVkOQwPz3W01NM4KMYD/tl
1/T7cyhPYfSFLMQ1+Lfi9diTdJO+WKz9T/8ip/8QoWe/mzLz0q4Bz3m8Lr4plUPWr9v1qSX/jZmz
KF/E0brYas2UgxnlR3w0PbMlCiO0pOdAaNk8y9MFiUKusH09DaTjyXpUI7u3tlurJ+uuJwxBWY7N
AVzyf3pHo0qmSRZMBSYZjxJR8Pett/HGEnrLYvgd5u3I16+PLsuaKChAaMe9BC9ea3tk7b8cQp7s
GKT+xZX/5omyJcUAmPswmoV//4aF6WQ0wVZOPnj7I31Ndv7xUCBYNs3k4d18iRjTM+fExB3VozMx
faunHl+Hs+q9OR/O5ni2ZStCbDxbX+Hv8JclL8t+7jfHlH3pNL+etJlma57UbS1bD1uEK9zT7nPN
DFeohpkb2aRMSz62ZRQXkM3dbjT3DkccZ7PqyMrGA3KLh/J9M82wHPRex77syzEyQM0KPCIcmtP6
i8URSzSlmeMLbUMjCxBn+JkjrB7Y7ue+8GOxwwBeJrNsB5PWHCtd0spR/x2EWbP3jgoMbhP21+GO
rDcUy5/S+fux8dRCPd/S22iqq/3HD3IkT9/e33vrOx7gjFtiskVFlcAQAQxdPAu9gBBPx9vQDK3E
tBhx1blQeEe5JMqKtEaQZPzZkbzti83HD47gjY+Ajmj2iujke0ReAwQMI0HIwDD7izEdkvoKEBDm
CS+KRQXTaZIk5xIeCLU9Hawd4/dnH3jD2sXvU6ypWIKZAhcdgbmBFwhS+Q3hP8cN66YW1feCDGUc
ZdhgT5nZOCEY1vYP9vy4vq+zyw+3CxpUaNXpoVfHBlhJSePASOydkHQ7PbTiY7QPVoU1MDpzmBQp
AzjEvudnaTZfjrhqrDeDYIZ7MPGiWbPcy3LgeMEdZQDDttGwWS+VjpVTWfNNDW6VWK8v68MXK6t6
Hsq9JxRU4KRPftrLMk6yBR3LCSzVtaG+BxZTDOGjqxSizMuTrIKnCIMRx5evnvg/GELBELxzJHJp
+YpM64sUJE572SxfO5Jgplp3mNZ81pM7R3Y2VRd0xLjEFmgfdMbV7k1dfaRbbiDZw3pdsg5tOXj6
LQl0j4uhV2nuKbid/T5CE6yNqKInJVwuM+/HOjzKOCQeVwLOFpRK+816dJyBPGe7nwmxEeGau1O+
vn9Zy+7jgjPKSmAjEZaMFjhEiaTkDenNzfOzZj415Ml9XyembjKvbc6W3rs2ymbE5TQ0Hno3juFJ
5VaDaa/XB+OYfkM7H+Plx2SOMhZ54vsRZvtnY4GIVyPgbrN6lucqjG1uYTEYXusMrHCPN8pilLkX
jpwKglhB97HbPzqbhkwP9U9z/XU4/MVJotkBBTP0p8xlVPod1HkGevjkBuHMDHPsaEQ+BKXViVsM
FOjf7gvKudh3zdo1MSqe6TFE0AlxCa3evSF9hcTOZrUyDqiZ4A/DQy5koq+JzTJ0odoG15UAHZ+J
IcVJJhf7owJrQ+yHup1LQixys8jd443y+GUtV93UgxwWsDfWaIrbkgA12NL2LoZ1jsqAN4zJ8M8s
mpSi+3I2xlFYSUd07KWZnWN2vOdf0K3LuLfbaOb6KCkFD7IwTQYBvFlveBkB5CW069HZZvbLej1x
zLD31n5dk6O0W4g4Q+hbsLV72/Mqyb7zLhTtPk+3PuyaBqXWWdWFfo8puGPZW85bYMpPPJZFmeZ9
Kgvu/5oMpcxjNeQ6wEckVCd2PFCA7NwnqTk+yq3ZCgg4WFI4S9k9KaRCAE2PGpWrQc+SHvfVMebI
tEc+jGmlGJJHv4LGCS2ylXi+ovRX9coSuPlY7rBBt0kVCDEmtcTtxCN5gxBAgRE5/XzrLNlOg2eN
QY8h3/T7hzMMcSrmU9ufwu+B0z9lLKPOuBeJsg6dH9eYWAVD4+FtFx3l3lI5JzkVSCzsGJK9EN5e
yRz97OGUUEsnHbROe4sje+JtOhNPrJeesFLmC8W3a1KUYdACsVF1DweHzv2oIe1TADqsbNBCfvKa
CmUPgjSXm1wHldP+rT19jLZBpmLbWpU6PxxfbFMl7wkhD9z7br/jHvc7yywfUTdG5ee/+ksabUAN
c8CbD7PghyppV78AfIXAas3uw2BJDGU5Yj7R22mEY+5N1AT7aKOZwPTKVGKZFkP8GbZQooxGK0R+
3fgdcpRkZxUdQa/5z/iFZZoYSibPVv/CH081ABD7fhZLhewtfWWQj4/HI1mtsDY6ICeG4Z0l744F
kalQI6u8IAauoXR8G3xbIZVrGcQHioatHLpgz657yAx6VLRRi3klBgAHQ0niMSi3LqqpmmkJT4bV
shJ4CwWCK32gB+v4Uqz5ZD5JOBXvAyF3TpzHDco6/ibcuOgNYnpLlh+jIVm11mv8sgd7Fszx456k
+35jMkNflohQ5sSvS91rJlBpzX6bjgRJryYlhHtVVrCUKDSwzDIj0qCb2utxNIBNDimZHk/6oUSp
qmWmghYeftfXRYUaVZA3Xt/Xc0D/Zk3IeA2Wt9rHgX1f5FmHRxmMCcsZm96YrWRKpl3G+HWWqb8Z
SyuCiu86cJGecpXo27Awa30jY5baMd4Nlg9jXAyNoJzV9QhE//OZdRZ/MhzxsxWJuK7XrIIzS7Rp
ELpITwBjJIGUtUdwK1gOv6+d8h2ejJUUXMj2X0kCjfTajlWIbnqQUtEz8KYCsRJ/H1HlqsnG3/Iv
VWYPqxLq+8V8DrGMBt3gXmZqLY0F/ImEMsfeEW30c4V4EaV7zTZWbUdMkbyarVlY2Z5hjBn+hV6n
IWZxG6ezK0saW57MI2cmuqVMrNcQ8yYp8yF4CEnbCnTGWdECC8+vxEHOEiEWg6OFVNv1TVIhiVBP
YyoNhYSOndMeI9Tts/IwfSDZ5qP0xky4LZT4rslRJkTsMHlWzg8wNEXsix86mYO5HbPKPX/1HadJ
j+Bj+j9NeQVkevP0pj06lmj3rY1i1GTb60Yx7xushUzHNVdU3FGJ+Rir85P5pAiI73dTQfhVbwJ9
xMaEmUkisl5rls4iO7v+O1zSQL5+IqfAjJoPE1uWCs80eRJbX77Dio6XDTJw8TD/iToA3S4c50NU
9fGI4Lg1sTmAO8i1yQqqlnn5TYMKczpDaEfscJyN1274ZiPFQb5YdZR/Sdv8JkLFNqWeVsPkgcjb
3AVam5vURNPRAzqOttlq/Zfvl9/kqLeSFvfAOBkRBez2b/t0b9aW+YI0IuPoZmNwKwW/qcwB3UU4
qqqZpE5YAHw8FTwB/BXLQsyHcu/3KWPUNaIeCxV+PyanvWQJDw94g62ZHVrLKvubDcoQlXk3eMNw
FoD6u+FMu72DP2gybT4NM3soQ9K75riGN9Md8yt6Zajwsp/+TZ4yTKOWenLVgrzz6KAD2sYEMCMU
WOhEnq3EbxJUXBNmpRrIyszhGxw0GpEfj0c0vfkrG03waCvdfhnWF0M4lg0ukE5m3Izzgr9r6eBi
uQfI84QnUUAiN35I3vlf8mO7yWzsA/ZeojWzf3HhJDHEgiUqM4QdwC4pNgclNXyvm/jj6NUT9nJJ
/rsfN1g0HxU8anxTKLq5bozr0BCxjA6joA+Ikf5wygrleuyEwoC8Mg9FYtM9penoExMUjhP5Y1Ef
osQnUmbr+bf7MrPwUppbSACJgiGKeT/p9dFq/4+069ptHdmyX0SAObxWMSlbsmTLfiHs42PmnPn1
s+gZTEs0R7z3TqO70QHQZoW9a8e1fKdn0zLnz114ljmZ+MChfCzhZ/RnonsQMQ4G/few2GQZqoQJ
Az4veLj1IblGK2Tt392CHiLUGN39YcVtTgy1Env7KpNWzwhWypv1ttzujUtjPS9cptkFA+MYTHIj
7NUUDD8EkLOU1Bmahz2kDIRcl8olrI45f0RiAVcDKAuwOAEY5H5Toxjzzm7lwrur6BW4pR7RFNJm
JGwJErVr9NB3gS7vnYWdnjGiAH4bsXsFQQEc+uQFd1XeFeuCh1hRIGljNx1Q8hY99PFGTI4TMIIA
igZ2E0h0p21HmBmK3DzVYAEO+Xvz6myZ9fob+P7Sk/744syp/Z2kyaMQSq07ZB4kFeZGIcFZM0JO
D3V7UxOVFuZjaXPhACZEJA1ECSMNyZThPI1yEQ4CLFtIQrLLE6PhyeAiMSKgS+bUUBGTFuWwZ3ad
TBrrghKXvnA154ok6FhhR5iKEX9reoC923WF6DBwmdf8/rOzK5/4Nhx0hbXiFfXNhOrDYQkGbqYB
RIVUELxwI5YmwF/ub2sgsdXQs7F4FopVoNl1K1MW4H40OGWWJm/rntYKYAfI4/2eC8Sx15j+wl3F
bOJ0Fo1tgQuhOJx2RmLcaDb8Kl95hH89Ltnynz6jyYUdx3xHeCkg2mCO/X59MRPISZcLEKT3PdXz
D3bsLyheInKQVy6aKhkSfzT4J2HHefQVTMm5LqxZgnZS4NJxT0tv6JynffdBE/MQcFpSRQyvnUvD
3e8i01+X9N21GaLso4g0+8BIPXJc6kwcf/XRNkysg9N6juRiSv0c+UQ7hVso0rP9+ExnfOybhQEl
+n6nuRrAiRGwqc99oyceMOQ33UZc+dKSNzfjZt3JmdxYtdbKknMhZxOsaqPXaNOa2l4k5ZkaUaJj
oJ+sQWv8eHEzcfOd0MkzFlRi7NYY8T9D5mAAkKdh9dT5qDr0kUrnx7IWrsgvMNLEDSUxz+TxzvLr
9kPQ25IEZkwlmezXAjXka6ovpmkf3xCZndhbr42YYIixrXqxYoyO7hPqLtj0GWUEORAG7oGZJQFp
fjpFyZQlE6Wto50FXSCJBS6fTh+sgboX5lCtmlfJKi8BIk+JKNLODUFYaoYhdVGgWw2n7D0iRUXC
6OxK1hICxe/VA9SUBWkNkI9YLH5yqdiqc2NM5zvnIdflEsO48SoVNTCyoE04ikxlCcz2932CPLBJ
AL1jhJaSJ7FCl7AgJslD53xljfPZo6hcXJcea3k8snulvxcysX0yWj61rICQl+vhr2luVLpBrsvk
dK4hsZ1aO1Pf7DCGcFhhptW1vcPT23ptePuP/X4vrOMnRONHoJ+T9do36Xr9TD+Wkjc/5bxHnzie
y03o5/qDKzsSPlFHh/3np4bseaOnaGfe5eRs7ddomhrWa44Oho1WATCJLD1Eo+L++gCgWWjAMUCL
4PTVHXxX4ovCcVANHExwCUv2YLdvWU8iOz0wb0s9LLNH8o+4acIjBshYOBSacxbVjAbyVcoXwBlm
3E8c+o2EyU12cwHoMA0kFGay8kvynhPWyNc51ai3d98y0r0UlF+w/T/N0dNtBL4JSK0BW8ZiM+/P
0c8ztUvSRBynYlOSE5EefGKeiIW+oy2u0wUdM0uXZ2aaBj4EfNERkATYJz/V19vLU0ZOUPqteEZQ
weloKEV7Tq47h/1HS1KjNhT4cs8fj43zT8l2stI7oRPNxSy7w4kVhBY6tKYkGEvy/zr6ytxdN1+a
/vWV2nrb2HkKtVknlB5l0EZl5PjvP4P3i58oN/icG6bK8R0iEkFmuo50/+genacV6a+JIb+Kn8z5
8dJnbOTdyie6yrOq1Ad5LZ4Tn7xnApFXQGFe8oJn9PFOyMRRcQO+jFIJQnTt8C7/PQEyp7NQRDs+
XstvZ+Vu96a9Vl6ZKF3BN+JZtbzD6UlYM1+PBSxdzum0Se9nisNqkDAc2PcKiSBBx0TByiKivu3W
7TUi9NIuWLOZCQosSwbTA4DDAI0wndgL+xiwt1GP3cOoOGYYXONc7s6EGYcFNydLoRaV6DO76Ymf
kO+jsFpY9Oy23sifZNoYsQNvttSNyhGjAXGs4pg5PcN52a1C+vQ6zljvL8/e2jOQNV8405nk6P3q
J6oJDy3xA/CRn5ur/yGvoZmdjYZLGHXj6XWbrvYAavCW2hDmTN/dnk8UEbE+/ve45+MAqm4eJPu8
khnMwZ0Uw0BTyfq7/xx33NX1xSrWrLbc7PdEJYW+lJHOgGy0Y7goBb5EzysyHA0jfvoQtwFS0FT7
T/oh7vd5oqNgPm2UAbRuCGHMRD/D+FkiWjDflKX7PBMTQxJScCA6RUYFMFn3z4qs+UHiqhxOFOrz
yW1WVkS2ACIwUI/w9Z4sdR/N4HzcCxzzHzdPSuq7SsUNELjRd+8oBeIOnVT9JOsWWkz50WelSEAs
VntmTevNOke34VYs2hXQ3A+x6C/ZZSYnrqI9v/1Szptj9D4OPS0VROYcr7udnWiqMsSponWQWNON
boZ2bjV295pS7fQX3UNWhUrTx+VS7ELssrY6SgdlpRqRIe4XDP68+twsfaK0fOVJnBfjQ0J0vOzM
ZgW8aQyGWP52uxXWGVmnOjqL2H+hDjvnKt3twURzc7CqcVII0bnxgn42zFWkVtHD4WXt4+L81YzH
fydsoqqiIzRdU7LjOoOnJjnXKZUUUrBGKB/kcCFcncme3d/jiYryjMCkWTZKG2iTwA6yz2/rEm2O
x7Eqqj82+0sbOcVaBxgu44IjG1qzQ3ihkgYVNkz0jPM8QAxZMPMzbeB3a5sC0akFGI+FAkZP3eVr
oLwQYmGaCMNsGDumieHrysKzNtNwcS9xYoZSLwz9sIJECQWkd9MKV/bCDs4+nP9ogTqxO+VQxWrU
QkKmm5INjt69YezXCHfg+SwlO+ffyRthE2vjC1IhSAmOq9HVdUl4qp9//IMnVbcYK7Jjk9EZfYnj
aN45uRE7MTmeFgc8F0JsTDa7HYZJ4A+ZK1Un5A/ZtjpCvbXtml/20jDOkolRJyYmAn1U1KcQ/HLd
wCUxTQ4WJr0wBrH+bA1EletnRk9oRAO6dFfHc/sVLdyseWJigioqW7GF6JR4TzLlCCYW8Jhs0SZp
fBj0Gam+o/ofhIC3pmZKuBH3aoBcNoSy40gVzvYc09PKckxrz6OrauHqLi1xYmoCL4w0sYap2Wzk
lhYoEI+V6P9kPOJOCaesEZVUqKEHYP2z9+Y9818yaqjMW0s2x6WL+tP++ODQptC7ncYxMhsKuC/e
VjqEe8xW7+qXYsvpn6uR34GcTngft3seo/h7mcCd3xqK9QYcf39E/gg//387PE2bBW7LDfWor7zB
ERwnCam1xdSuZ4inx6JmWpPuN3lih6pE4uSuxiZDQxnCfpirjhDiU1zXS2dhRvP4vaQiv6ut9yIn
1qhBv1fEJhJilsyMDsCXZVfoZ7Apo2t6u3kG7o6ra2/MtlwqQvx0Sj4654lBCgJXKqIKiwXzpA6m
dFox+slEcrK2coegvxd9y2M9CF2y0KONvnm2n+nb2ytck4G+7dFi9Hj3Z9rF77diYqhAM1d4GYtX
QN7lxieDyGXFWY1BkT2pyddjYUse4LQyorJZ6fUl9j38BuKpgYSbCSyslW9xMeH/vI3jisoWyQzd
ph/IB8NQPv6AcXcf7f7EIZK9sE76QMSj+vknXKIymCkw3W/lxCqVQiq0bouzDaC2BPhsxv7DeLyA
hWABjAn3Xns3VH7HDrB8krsxcxKCVuPJoxgrYVA2ZEhbWwjCqlNAjFyzWZJcFlRn3KFfOwj0Q5lF
gR0Ildy9fNapXT8A8cl5k2ylT/EPUKMWJMy6JTcSJo5P0QsVegIgIfSOfLxtar1nqMSQl8c7Oe9A
3siZmB0gSiueMOAushT1R8N6en3l6Nh8CV91KWCfvxo3wiYGJ67A5zyGW+dKI0V2UL+b+AJ6Z9Il
RnnuNzUaapfQx0fFfXRSE0ujqX2TlBz20f++lqCfYdb1ElHUfKx8s6yJ8Si8oHS4WEUll1xHGKwR
v+J0uYwgSQvHtXTvJk4N21WuXPbYwI2f6MNG1AdV1xe91KW7N7EPCR8GYMNRRnfxilmjjiXRZ2cA
HsPXv1tbA5jRy2I/4rxMBRkVUAGK6hS1gg00PEWiJ2FmS48OMIR4iL7bDYIY+2ux4D8qz+9L8b/C
poNbhdQwaRsGEqIKfadHIPjQVUKBXbEoafaJBY/A/yxrOsOVqz3Hu64vIbrAIJJG0usijuN8xHkj
Y2Iq+gIU1hLv/KQw3huPoHnC4ska4ESRtXD/ZpoWYNxvZE3MRTqA2rZ3IEuzd7qAviyTX3VG/Lav
l0bFhXnN/WfrJsYCLSHgqOIZWEAc0liaej/saiNb6SU1z6fTydJoZmyt7Vu93QPFYv39DYTAxTmT
+Qj0ZsUTA9Jpjuc6BS6mZibjFLmzMusVv1lqIpzp8Lvf2YkRCX2xrgPHhQJsGh1I0QjQRpSOZIN8
EGpHa/qc0ONRXwLamvd8btY3MSlc20SO0GN9L9fdVTHr3XDcX8brQxejoznrNbb5gCubFYFnPznR
pm5ywWkj6VyuUQ5NQWqE9Ajz4q/EKxwtOJtfG/3x8zb+4lTRweABCgUeuVFximzgsnlWFLEgnUU5
BZeaT7qlNp7Rm5lKAM0hugRRfwPA/OR6SInrpAo7rolkHCkI/eD+Lr1hs+7OrZDJ3WhqL2LUJpUw
n0709/Ij3LP0uom/d1fQOwtI9ej99l+Av50zk7diJ1dDFFPZyYZR7K7SPX8c/C8x9eycK1LqFsCg
jIqucSm/Hh/abJbkVu7k/RHTemDaPh6NpoL1/oAlAVNya1yAa7fklMxdylthE3eVTdWqKuJMOg81
VfN97KyHDy+yNH0JkWJW0/6R9MtprUqpcUDGie28ohdaeA236+YC9MGlFc2m6W4FTbzTJg4lrx4F
hagEAUHYRD4d6L7WE6YYeFNaxjIaf/D/VgL08eH/3yTRA1GtxHo8sJAAiRBd3vT7axmFYnEDJ48P
CMCbqETACjGFflUtBeVuBW1c2cY7uQHR9aWd/Bn6fLSwicUaAreWBHCRnZGrv+4kpKqvjM3mZNB0
+Q/V7ZcRq7Zf4y/riEnby2VtDPQ1idCUTQFvs/Q9s0/97clOrI0g5F3TC/geVJ3M2Eit7tQYttAu
hgVzJwpOXOA2oQIEipPJiRbAg6u7uIUgJiE77coDTtZ0UR94XlL2OcfvVtLkUMWGUbWghqThGe4z
E1GFaGYDS4M2UJjTMZFNcJkWTMyc1t9KnRysxvex0uWddA400od6bLEVUmfDE+o9IxoWj+zv11K9
ZfzN6WUCz4WKxmQJuO7TTqcGVOlV0UvS+XrlALeUouGRcMQzJU3P7LzQHWJIyMQeaW3HDvBCe2th
0UsfMDlUkJfCTeRF6Yx+TOcD3MP8ubFZj7rxh8hS9NemmCToc0vwFyTPPmC3S58cclB0DNNFWHpS
6vkLKrTsm0a32xqpZ7gaRLFeKYu+SO84LLGjzwa4t6InJ42ErCtHHkRnf3ijK84iv5LR6l476INr
df5NfdM0yjqbEN3i0TrFTNnCrs9dcGXsKsahcyBXnKyd1RIsfPAUJKIB6nXYvaQn9+hF5HJpXz3U
Nb8ey5sBfNMQm/0jb7LgOMY8R61A3ibI4J97HJX1hjgYBMxe0c6M/HdvboHLrG0lIJemhmf1GP2y
hf9gsk1DyyEvijyoHEcv7P5VcFs2lADep5wjzC2xIvGUY2tK62qsrfR2+3k8igNB486Sns3o9p3c
ifsQF4rnYLpNQTgOXGqAZlxzjLSePwfo2klciec/CZB/18P7utrZzOpbWZwVW/qCiU+Rgz2uT3h8
gWtLrxhD/sRM6/HlKq6vm3L95Zq9vXDoc7d8nAxQwMkH/ibM7NzvdZ8BVyNGm9i5DZ/8M6+joNNv
YnNM4xzLjWdJb49v2Q9Wx8SY3QmcLLGPEt+NGga3DL3dYCL06KHTfZttDOYSrz7Wz87+eW0Q7+Wn
voSmAbQMVACsDjFDsPAp46M3+RQRdJ2YGcJsJmhCJp9SgsGy09qSOauuGXYxEZWz+lkwVuE/SZhT
4rJ1K7ylg0Kk9jtOzbA+Bq3uax3x2Yxk/Eee7aSgIAFMYAQkUDsMti0o5JJDo9KmWzFRTXn1XDB7
bzBywP7+jZf6RefC6tsl/NRFbhyoPkv7KgMb55l7Lr+FasVrHiB/a23ncEZ2ZFa5Q5v6/Hjf5tzE
O6ETN7EfZK5V45w5M6xewHcygy+GM6TNAHfGpEQ9UG7Hni8selmOS92Yc2H1nfDJWxR5seJFGlac
1Gg2fg4jVnefZOHUZ3qagzaYOfHJQtp7prsbKvLPRZlCRuSCmoudmjFniad5aToq5XjQwv1tNp+A
DBb+5sWq/uOQP4pEBhE2MQ+4pcdg4a6KE+M8RAwm33jsucDTgKd/T4exNJkZHWNgjBR8FPbCIY/7
eKcc0ArMJakgDAWL/S9oM7VWWYYtOufsqtTcpfvsWTQCU1FIhHrh3qCNgY4eGh8WlPLnxj6SO7lc
RaYGksdDbsmtqtdiAyI5gMiXVLCRSNHPOxYFtcgkVmla50Q3LdcK4D4H3uo5MjQZzZuJFVHh6fFu
/E5A/+wGpm2wEQBnmppJiU07WXZ455y/aD5Ry5A0nyg+feaxXmjPDFsTOVvwfX7f9InMiXlSm8pJ
PFFAo7XyR9hoR4muL0uQV79LSvdCfmU0U2CHYvLOOSNJFtt49BRy3WR64xnyU2hh2EZ9UhxDAnEy
YIFMvMAo8n0DRoIf/u0bPn4JWuvBKC0JHP7l/iXS8r6J+ETGcgUHBf/D52EElA5KPXEwYbP2uoWb
9jv7PhE42V82lwovbiTn3BV2VaHZuvmqd8puMIr9Pj7DZJs+soO8vSD3t591L3fKtZE0WeJgx53z
JvzeXMN9SmIDZLHhu2O+hv7YLIcugzF60Z6Oz9Hx+bhwl2c1+5+NViYapkZpxAml6pxTibAlqVhS
GcwxfoJXA4P9WNjv+ZFxsZhXBY+rJoOEeJKBqt1aq1jRY84b0XKOwVOydYyeBAZ6mqi4Bkw4+kxB
iuFaA+aB3uJmrM9jluv5+/F3/PZzJt8x8SnBnaumKcc4gBOwwhzk1Qa/paHu6775HRhVTr43svFY
5u9B2onMyY1WPYYDXbDLnHUQVOpmtzWjP2fTD8l5tSPtuyiQD9m0+c26fz3admQoHx+9/nGBl7vk
2Y5XeWpUwXiP9mKw7yGemLwempu7pdPD08HsyIuLJOBwbg7eNd6LNFyrVrtrObKOjBKhpGhr6+o9
WBd0nXNEX5pqm7Vqt58yyUT0QlcwTo1PKSNbql47lkrCpn12ORJ0mLZnVo8PgRuXNlm6BmhOxC7j
2jHocG9WMrWtQD8ELYefUu9hR40ORBeoSXkoEH09FvYrYtNAM4TXUlFk0B2C1PNeVswqcarJuGRS
RXvg0yUbRsUs1F47P5bzO9H5IwgTkqC2E3CqE0GVH9RFrgRwSIgen+r3JkR6VT5I3x+8HhnNxUbK
X1kEE/idRboXO20abEIlRcoTtJ4ZUmbYSzEg29yUTTjtSxRLc4ZjpO1GQIa/8XBA7vcy7FotDVLI
asbejmNjm4LdXsL382gvCJp5QP1lPIuv6QH1KrTVfEJt2k1Nl/qL557+uw8R7j8kVXOlThN8SC4T
cR9oa9kxeNqpx1r5U9G4Jlm7wGvwO3s47vPN2ifqGmY92w0hRL5sdp2efZnm+/tus9nYGdDsykMC
LZbpof97LnNSX4z4zI1ZgfwNz3OynKSd1SCU00RJACcyJpXuN4Dj0hAFGIk5R65RZ8Cv2rDuIatA
am7WmqVGVO72/pvW0baxSs1cuOqjkfylv3hCkC5F0wTmjyfSM0306rqFEVWIs0swo+RTN9Bbkwem
71c6coIsQZzPLhhHIGMKmeeEH5NyE1QlAROGaa2AvZY7NNhaNk2WfIBf5V38vKQhyYHQE9TM8nRP
M8ft+rr2Lry6R5MBjYOVEB4z5iqLAL9NTIbGhgw4AMd9SYQ3dSMMFBvcZ2uJ30iBMWjOgrc5q2+Y
J1cETJYDkuDH5NwsGrT1Reqjp+MyMEevWnX5UWwvXfdaIruXUTWlfP7C9xURymvD68GgGM1Ahpeg
/VAU2mBGWXFTXRhIFv1lWuprPh1Ss5V3iqCDJb7wqyV/cfQcphdjJAUHRbwIUtFpK42rZA5ItBv3
IpiKAy6E6CoqcBirhAw1EVOqCkZSWLlLe4Ro8VPkLrgUPw7p9AMAqCCB65wHQMS051Cp2riMcsm7
xAlqeE8qEPh1+HHJqv2oRL39GIA8rZcvQ7bj8rcqA1CGDGR55TNNKVpXgjzQJTMGSoGpVrQWxtym
aKTMx3DKL7FGOZew8knUiG80vcFKRqyYIJnlLGerqVQzu3Alv2YDHfb+qnYIJtA5TU/Xnmw6mFD/
cpCIOFc7h4JyKIiJwJDa172PFtxfztdjFZ01V5qgiSpamsZbPfGtvLJ2JNaRvQsTUO+Qk+DKU3Xt
0Ug3gQhPoUC6gX7EhDwdRD2yQ93ITuvQ/FA+bGUl6ZWp2a27mN6ZeSQV1MqAYjLGbMAymRjumPdE
xe1F6Niw4zLiDzR7qhWWSIVr5/mu2fkxZSKSPqupnjC25DwXHWlOlUxrcUm7fpsUfAsPFkK4wcji
T93gHlWuZOgD/1JhMjlb9ZwefeCE879SYPZhR7LwXLiU53RGWo9+UEvKoCE9Sgqub/CRyaw0iSah
wTWvLbPkHf42Rkgw4w/oEvwWVKPvTWycBXmYtrF/8VbM1TNT56kMbPa7ROi9d3KSYag6JSHzZ/gb
h+8Bu9MCDAuwNv9vN0Fr+A4RVwjj1aAlEyb+ctp1clG1hX+J+iftGeojbeMLygx1f2RqHyg+ZvFX
RgZ+0FnVyp+VZuHdnYnMADSDCgs3PnNgRptshM/EQ8F5THDJ0WDQ0HKgqULTv6XzmhpMv2lzIIps
G1LUe7irTHHqUjN3jVYl6ad7CKWdw8DtM8vgEJyqgkoLSYjRqbu3N/dfN96xGwtddF45COPXVRjX
9Wjg42GCCR52WnpyWNJU+mO9ngmQFbwIqAgIYFIekV3uBebFUPfV4MWXgN9m4MP4YB2jDvSc3aQ7
xzFhYvwzW9icQLxLGtAhJ+5SB8PvBCeYtkEZDmAeFhUwbuoGOkkRsI0QJpfaSsB28+S8ocUL1lVv
X+tVdGHdhWdlRlHv5E2uQCyDZNsJIC9hvzU8d+icfLyrv/2ZcUEifHd4UjIIxO83tYsTTnG1JLkA
vdIFIfB3+/kvTKeNXtHkrtxJmdwVzsFUpewWyaVRV/Wx2whmtdHWSFa7hZ3q4oapF3RnvAtTgYKm
KiBBQEcLP00qoN+jYgTBSy9O8V15Zle9NOn28c7NhI7AEr2RMS76RgFSf+TGzSEjW10rnrDBRj4z
FrspelSlHsuaOyURwRXMtSJKijbZP0eLXb5qqvQCX6LuDWS7EuCOlwb3wixOEs6d1a2siZplTR5E
0lCmF+VPW8DuEHbjedsweGGqg3wta1o2ZpQajxc4k2eF4wn/VsbkP16lHySKm80M6lxINF/JLh44
5Qc4EMo1TFYNY4J22BO2TanHocE+Cd95NBDks6vw7NY2c3S1LSO9+1xAeI7krq2iHaslUqDzMY0S
W1GuFfNSl6uhNNRy1fjItqx7eCYY0evhJwY0rZ+dpVzp79uHHCUer1Gt4E5P4+EsERrPb9v84vm6
JL2nyU6sFwKR39YXIpBDQAZB5hFxj+7ozX5FSekwjjbkF6B9k657LtBm4J/YVrL7VXKUT4+P53fJ
QVMB8CbIQJeC34DMxb04dMMJPcuW+QXJ0KYmCkeblVdYXr2XV6VenLiThMFsLQzhb37JucUsKdto
h+4VGh8AbdaQvYO/MoW9CIK4jTm/w3o7NNsBEs1F+h+dwy1pdk5JtafazsSFF+c3pte46huhk9Sk
0rUsujchdNed+cun+Rk8R4MebTggzqwrDHaYBlUsgJw8SysaNPbjTZ87Ym2MJqD34B2bKn1WNo7A
tVV+kQY9c0jbqVbYoatY0/Tkw6+oVLL0scQfJOZfuyzzWDQAQDjgBt4fc6QJlZPXPTiadKEzU9QV
k4QjHG+o3/lLDaiinGhGwlCH1aPE4HyzTkkr0uGEPhvib3qZJqi8feQBcrh8r8MzizBqVIA0yKNF
RAeXlk/d3ySjHVpG6lUG9Fuf1sOu8+wituVPvqQNY+eZkSE2WUTO+s09gEByBJ3DwhSAtE0vEdfx
vjo0UnHxBMJWEY2K1yCmbm4WYU+F9t1PLdZ50TwzfOulUyfqYvss/EWRSZIA2k8TDQhupqAaWmwH
KO+UaLguVg3aqHidRSiKUphia53uKZua01PNxH+UkM9+fEg/w3eTQ7pbxeRWcnmUyawkFxeMtPua
rqDhSNkJQOUatuX38IluCZSAHCv5Cy5w921QV0Fgcorl9FRR7TKg4bDmWavXe1kPKrtNLG14itit
yBhpZhYO9U6ScEiflHf/JGSGL7y6LRglUVjuDfcg/qkcQ0m34Eh0XjtmU1iCvJa1o4Kg7m8eWEWs
M/5LqFlleAg5c2BsJzR5iRb7FDF3tu+DzAibnIoeGSwMSnj4FW/NSCSQqQDx2zI32MLkGtq3T95n
7em5xiOVgz+fWvS+etLCdv6e7ZxcivE9vLGkflUKcqGKxYVfB6sdcz3UVpyTCLk0i9UB3ukRGa4t
Gf5moOxF9GokVmH55lL5XxqPbXqsMoYG4F0CCIX7iQZuviNvGA/AZGpxEQ7tt/In3ef7auWZHEAg
3HO8NRNwzRx6Opjh3iXKTrKCPRhUkZ6/ROSVAu0SlEQsOMgwa8jSF3D5XmzJ4k3/ECxEjzMpSJW7
/dJJYNQXqRCWjFJcWKWkSfk9jmvLz8lJsnCqoektyfvt/dzLm6SX86wThMLFznCHwixRrxkZawfA
gqi6Zzorx+T24iECd3G9YIFnyjR3kqflSCFh5Rg2A3fjGL64m0Y6DW/irlVpWRK5fhv6FfyOVA/C
dSrhavDPj1Wdn3n1bndamKh6G8oOrj92WrN56ru0Q9IZ3UBXF5pAfBM1OV1YpZuESm8OLdepkW6E
1dic8vg7/o+7KQNMFsNgAOabnICESmgbx+N3bPIP+VjSbpPoxWDyMqLPDdSFHfkeo1WWkPqbfc2e
ulzPkWjZV19sQLU/ih3HMZHWuZU2RhAShzAl0XLKANmoNsdbEx7aM8NZ7bB1aKXHerN3eVJ/BscG
RmQd6o6ysKYZ9x1nqwjoKUA3Ba/8lKJv9I1r+0iLFb+89K3udXAev+VUo2oS2TW/ZdmcBjmzL5R/
O2qGVPhQyCmoGpIvkxNV2SaWfMnBXRYNJyL1S9d5RHn3Nm7zLC8hus5Um0ZpCtLUKoJm5cf23awx
F3m05DBBefGQ3Sn/ehVvytWuSF/RGCRm9hD8kRqfVILlg7GgpknEL3gUs6p78wGTXFzg1V7LpmF5
EcNVhCZRuN2rKlyp5aZbsBIzab/7tU6skjwkhSeoWCu73jGH4DyY7McB0EEyje1qHGVDxq8ax/bp
aw0on3iFWI1ENKGV8ZGR3PyOVjaYE/BUUddciqpmIoK7g5goECYGhT4Wx48LV1xmx4FI5O70WEt/
A0bhJVOQXkRAgNmUX1oqJzLSnpX7c6OD8i2XzpFkS4c4BP6qcpH7TV5bTGYqQBJi0DGxyyvkaY2q
e+uAi9hbrH94/EEzGZvxgxTEdPgcVGzGTN/t9VPdqG9knL6CJ7z29p3Zwu+D11SBA5TZDqDwkViq
amjiIYzzFFHpK1onSw2cc3cQoSVQGWXoHZCV778C3cpylksV7iAw++vcdLyXIf3jlGgwcLqFOGVO
FuZoFUUZ6YLFae4yz8KwbWWvuqAfu/oDR4ZBhhvJQtQfkPle2F5+xmNQx85UNKkocGonMaCnlE2X
Dnl1EdqNyl3VbwaYw4oC8B8SupYglVR1jbwM13y4kF6Ziwe5W9ETvebkLM78JKsuxR/uMxQEKvS6
KNG0UgEe5dOS1KKePsuS1e1L0acJugzSYqMuBdozJWB0hN1swUTp06RNQWpcVhcwC6/OwbMEM/em
WM8qksUHRecXVGzWoN7Km+hxI2ZuxnKQ57BrkA2G/C4Hx2wWoOJyrNqVWlMuJCxHlcZWzlqzYE1n
PS+NE8a++58HZHLimjA4KVPV1aWOUVDJNploiDl1ul1WSUahBbTkMAaQE0c+L9y18Zen3umt5MmB
90ktcyVGjC5B2ZI6gVOsxDQeDJdFJfBvWOpD9ZHkf+L+uaw3vLZy+9e4ot3b48/4jQAzlgLhIQuw
KSwr/DhMNxYl5LxOihRsQA8n+Ako6KLOJzTf9QHRLtn7t7o/Sqjh+CZHL9Iq3qhGYNSktKUVv6QC
44p/7QjKbCIywSNq5aidN5/ihX4t5ClMehO+97smN5BmVMfMSN+CTHP4YNJNKK4Uj/pX7qC2eprZ
jzfjx/v79QVAHUWCQMXrrkzOhB9p1/kyLi/cNTX+i7Pv6pFcR5r9RQJkKPcqU1bVtrqnZ16EcS0v
ylLm199g78W3VSyhhFmcObsLDLZSdMlkZmSE/jQgIdipuUNkX06OeKcA4tRugRdux810BLfINsxR
kk//dnhtHZoGdbDkA4K7pzhy9dE1ky3gg2x4vv+VSx4ROb3/+0jhhFZhrdqpjmlqqDPVboLbtTjW
Fcq0kYuo8b6x29Yqvj9sFcoHoLLHsgjhla4U0DdtG1yBLgiyDGc/o18AD01v+sjO0z72kfpbqVct
nowLk8I+6M0yA3tV2751GbKJeLjG4UOZeqm58hhYKCBej40/Fi42XNOnFNrjX2OzQTVSBT3a4jQP
WXsffRF7MJcGGojOcr8EpfT9eV1cRI7o/WppBzHktem8zJlZ9ax9sw7K4xDlbjPDSto/5ubKBcov
45s9fWFJWEBlHio7j2GpK0EkP5SSvona+tv94SyUcfhU/nc8wppFWqowAjK1N6TU3qRfxmda70pg
OLTAKB2Z7uNTG64kExciQHDVE0UxFFtXoctxPYX9kETEZDroqbvYT+Ebs+q7rq3ska8HqTB9V1YE
l9CHo5WAJKt9Gw6TS/z+b825sCuv39V+5+VP0VH7NSIpp7jyhrkJ/lNzhz3z5f2IPtjxIXtdQ8gv
bB3sGhD68mqZhR6863HbjY7MbSq1b/nwLTEhtc2eGdpSk42GN/TAxv9lmi/MCftnSOK8nqWwfavL
vz2FuIr1q8qSleOwuJYEDUF8OQ3orFyPCRF4OneQ5n3rbTcLPwsN3RTZGiB4yYhiWbhZZAUJfl1Y
ykoZe2lK0/4tCv2IQDG3A9n5WlvZ4oYB7AftXCi/qJZ4h0iNQSREiv1b4+X70VM88jcGB+mMttQG
bZK+tU/cYm89Zns8GeMXsIyD3tDVHgGt8MlO9Rrn8/7ZXED+AOKPPL+MVAOqvGIezB5Cy64p7d+U
0qm39ZvyS+69yLfddtMhx2W6SEqj4ZjIoPHw9OCIxitzQ9wjQ2PY6NTHfO2iX9rBlx8krLaZzXZf
krJ/M5WXxHBpfpSGQ5IlnpU6EYkcwNGQztgUlqNqw2H+ULcGxDbejWnFNS5dABAwstEWhwKIcfOQ
GZWxsRhr+rdjgUI7uMP27HHemS/T44RuaCTXc79wWOBVB+XUrFzjC375yjbfrReXT6jVFstkrMqI
ovqsnLqRrtzdfD+LrguSSRzoBvUS0xR88jSTtirmvn/TCgDNxlNXHcN+l7dPJNysbDHuBC5N2RyH
gx5G1DiA4sP/uB5MwhTL7Ek0vEWD130AzgRI1hbAihLkjyc0ck5BBDYayx28HQqL943f5J1QfyDo
2wAyCShSyxRRq/NIyVzlNTvTdP8x44h1v8JHkH0PAV25DcSN+2XJQJUQoizIAYkqnyzvQ5qnan/u
c0cdikM1yKc4hZJY3D2n0x7I2ZWJFTfJfwyCrJDDZtC8J7gsI5HVtGus/iypyAejb5CRdsW/L5rg
uHGU3oHJEUE5kBLPy8xO2DkvUOlVYzS//KNz/xoEmg8BP9JtFMKFJ55hx1JZJA07K7OxkeynWsuc
KKpXxnFTduBmACHB0vA+R9nWrvdgb/QKm7mZxjO2TWBtrYN1GN6tQ7RTvNKTfNNPoGlT7xXX3tJ9
9dDv453qDPB3KxtSvGj4lwAtR2SCshhYv4UBK7PVzgiW2BmFlmSHF5UFOgKnkCCXdIzlnRyodN//
oscW1Y9/N23ZyMtAxAKJGXyHMAlynlqNnY1nA5WExJ9OFOrw6UP/kpFXvT2Tfs/Uk6E+6aWfPoBp
b8W+6HIwcgvYKqRHNVzi0C4SzNtVXKe0Hs9JEru1BNyj9YZqVEv2rbnyctX4el77HG5LQ2MHcBzA
hwrrbQ1EGqKohy1TdnC12ukzYSeCYp2Enmb4c1S/TFZ4KV5whrktSOyy7k/Y+obWOFPzLW4PWfU+
tMccve7aMVO2tPTD1Kk611AOgOG+Kt3BoL6SAe1Yk7W759ZlXn++sFJ6Ew5SY2KqOnOvogdWcVDx
i14y+zPPHFtzctvNf/wvu0MBqJYATIENKmzMJCZhFsdsPGeW17W71tf6Y3VkB5X41TeqvE7gSbL3
LHvQv/dAB/4v1qEyg8c1IhFbDFzR69+Z8tyN5755IWPvNug/nkIHx9kJAXvUFEetdqXVIA+zl1Jf
oS4d3hVrXPkOPrHX+8ZGLzSuRHgJRJtE2KMGEDN4WI7yWa4yya1UUiDWnMoVJ8BfH1dWgOAA0BqM
/zL6RFCFvD4JNVWlaURL9jm3MkfLT9O0GeQnJfXvT+pNry5OG+ygBv9lB1782g62UZgl+Ovz+Gi/
0sZpD+O+dVEOPoeBJTlN5LBDEQTfh/10jA+JsuLbb27EL/MmLl4AqXjK9No8MxmU9SjM60E0npLB
r5LvTEE5UeGA3HlltDflw6/REkSx8K86AYLz2tzUGyNeIzCnVOda2Zn1ri39QoMOU+okrel2c7WL
IaLcFtUp7fufSd3+hP6Vm07bes3NL64wcJOGgY2Eh7ww89qclVTh3zI2IC8e8+2cnhrpKdNWR80n
UdxLgEdqhoo+O7h3YZJnvSYonCbKWW99Mj2XZ1K6lvRSvKi8vh/jDdNMXtQ/jpLiAMTkZVmxErIv
LTMakYCdUZGrAJ3A9bwbVliZQ5Ur53z4nO1tlz+rPUzKYJ/Pz3otr4Q9N1lJvs6YVwtNIdAZMG6u
MTqV2RiaMogGwYfivB+hYPPj8XF/3jNQUwffeg9gb+c1RhPl7vn9/pFaWtdL28JsF1qr2lHMT+74
0LfvzbEG6L+bt/et3ODzvoZo6YC1IbjjNabrKe3TIhk6s1TOJ4wN7JBki3cO5O2cDXW3IPvfbjMw
RO/PipP5swM2uzfNx5+fvOt+cj5XKYRuHq7/+SDEUGD1wVKL6ChmhmleG6F89hgolal7/nH68fFx
ytzZ7TfDtvbyh2Z73L2+Pjw8g23r2/35uCk8cPPwYVAltS1IH950zQ4AI49Zq5zN1m/fCtA15Ebj
asi/p2UNuUPNURFBPrP5e2GWB/tpxfzSGTOByMOlCLK2Gw6uYmIRQstGOWtIaeaAdze7Js6BV3q2
2Y9xKNCo/Daqut/pECvMPG041wVXQrv/GdxniCedc8eq8G4aATDgelOYaEvKYjIqZ9XY0NyvB1S1
f1bvarZhw1uCYOa+ua+SvGgPUHw4MbRQopon+LCm1622yhTlbNCHTIEK6nYebdzGD9CH7wZ0AMz6
Tsu9MdzYoddWb+k7geKdkW1H46wVjhEFhu6OEB9KZ19mLvThiuYXsF35no6nuS2dqfCrNeG/m5oR
3yoILrFY8Eh4v6vXszSNHZg9GhwdxArxx3xMUBQjOwUMW6+fYEK8P0cLG8NEJRC4ZK7+e0OgAtxb
lkvQpD1rH0Cmg4P67/3fX1jyq98XlmA2orrUkg4c6n+Q/tDRq7tnR0vf7u6buYnMeQ31v8MQ4xEb
pZWUTRjGD7xBvMnrV87vyjSJwJrCnKK6lvD7ihd69kn5fv/zbwp1WPOr7xfWvNMnJhsMv8/5IU38
OzyQA9s7ceLSFVsLF8CVKeFhYWtDZVY2TIWnX4mvn9Ln+2NZmyoeoF5kfqok1LWJ/776GW9Qq1/t
s1kzwP/+wkAyZX2v8y2VOehHc+bAQruR1wfou//kvAPrrHArm/iLsvXC4hzG5QDsGoH8UAuVN9t5
VBy8wAAO+Q0snT9txofd5xqIaiEouVonvuUvjKJFUWuKAsOEeIXhSj931suf+yu1dCnBxyC9hPQg
XkziGzOTjDYbuXjWST6Vr4pLD8zpn1KIyB2HlarXwgG9MiXsijRJRpOUE6TcvmdH0yeJox7XiFbX
bAgbw2bIVsQabMi127pO/NCvTRi/oIQLxcLrCg8CdL7gTS6cnTg35U7KFb71gKhzARrYgqJ2ctbs
3LyeeQvZhR1htqAEoRIJ1+g5Qtma/NxHe22bPQFC+7DG8sB/6d6IhDmTsipsygQjAht/uPIUXVyP
i1EIMSAeSDrNUvx20TrAxg7Baj5obZ6EM0Ko3lQt11M6Q9f1BdBxstHQV1C+rB3GBQ9wtSD8sF4c
RgOw9maOYegYvWx+Za7mD95KcLRw3q9M8E+4MBHp6FZIJXD7G4dTdAw95g97eeWaXPD9lzZEgFUK
dlQjBRXiOXnpt/m77a3Jci4aQIgNqiHE2KYY5ppppIYAViGccBQvAvD5vsda+3nhgQzNooqSAj/f
fqZPdDtPkEa/b2Ep+gL27L8jEG5iK1TULoQD4A371MGuehmdvwd7+7rLVxZ8bTCCMzEnWrIRmc6z
pyN70rv0vDKUxdMBgVlUHtEPcpOkybMiZr0CPntwuFIncf62nrqq67ZwG/Pk9/8ZEZakK6ea5QOM
xF7l2/+cRuSO8OLXhdWQzVqvpx6/TvFSVt0N6HZ0iFStRcE3BX7EX1d2hLWI0oRlbQl+dw+qwM/v
5V7fKDtlWCVDXvQjF+MRHPswawOcFsbDY5cCivDnauutLPui272wIbh0rIdMkxRjeX9HWh7ID8Qr
0PLuIkcNnp+f16CqN9g+ce74Pr9wXLaRdOGI2/2c7PYn88V9e4VG0vHjwQvePu8PbdFFXoxMcPd0
rpohyWyEls/5huyDGRxua8NZmz3B05M4o6nVYTTpvnWS4PD5fH8MS6H+1VYT/PyEtmTI6GJ5Tsfo
odyfzy8d+B6cFTPLG80G+RmoIVXg8K8XZc6ssul0nSuTluiO/IvGmDe6xrK3ZETRUVbDJQ9WORFd
x8Ayklo0BrGua20nX8HLCCwATrMSRyw5yksz4qGp0GE29VBEsLbJDm/1bbQCPF7aV5cGhBMTtpEp
dTMMAAXzWb+pH7/Tw7R2LJe88aUR4ZiEdOimUYYROYceY+toz3RvPCqHyGt39H+45y9tCQclrcF1
ZIywpW6VINzR/Vo4v7wkqAGaqIUBeSF4ffAegdV5hL7HbKOP1CH7dEZMtHJSlrYXiC90ZBCRwbG/
2vMuHEtnsDRrQk3DC+hD85pv5RHZGLdykROFFztCFvX9f7GInIsF7DnS72K+f5ajqaOQVTgnDj05
0YGO2/HAHtwdkIfPuvdH2vTu+Li2WjcaGNyDgqnn/8wKW2OiYRpKqaVBi8LTZSd9LdH6BnY77/MZ
/G6fn+g8xD/tzgI2VQen2Vp0+5WNFV8Blx8g7BcZmqjMpPgAzPS8wRX4/t552cn0naenlxfl4fUz
9mP/c/fn/nyr/Pq+scshKuia5V0nwskuWTgUcpXy6xCW0VtZvBngzK1AzXx4cH0Fyx2eU9TrgCF2
Vke99Jr7Aqn8f+vCsdeZmqSdCuvv77B+3CiZG+6NfbT9fkCb3Cs4bxOv3K4B3BZjjUuzwmpD1ULp
jBZmQ9CCWX/KAwRLuYLL/bldPDwXUyss6ZhURI4aWJEN75GzkI4OnpFKvBLELuYQLkcj3Jdm2/VS
zmCnPYATkTqn4aU/6bkHbNXznxUfSpYu50tjwq2WdVkn6TmMkRNPlA25o+3CJ/vlFxjGfgx++i30
EK7zju8RI2bHwniiCudgrtykgohT50hP5V9QgEbe6+fh7ecbSg0rF6/OQ8WbPY36K8rAKPDohuAa
u3Aw9Mwa/hPifXzkexNJKtOxtpwPdNzxpTjv9+RpUgBBl92s8J3fvzOQlUMGuNlVfge4ZeulvoXt
f9j9+eQJrWhTup/V9vPzz6rPW3Y+SP4D0qAD0SGCcDQ1yulUIAnU+upzFYwQwznTbbyJvzX7Tbtt
nWgf/i63mntIHsGv6FEPLdv7+5v1Bof95QEvPkLYRelY0GzO8RHaYx5oaGbNX4tT9mafaliLNvGx
flqjVuS+5WadAFJAzRHdbngiXUdI9WA2WlXPSOlWrHI5MZSLQKpaOYaL4Z6maDJiMMhRgQ7w2kw1
WBRNfDWUoz7Q/Lqf9wMBPMMDuMpf2XmLgfilKcGxqIOkGYVJyRkQtXmvfyv3savUW/vHp5kChKk6
oNn5tDaRZ6xQHy3FT5eGBV/DLBCyanNFzk2Q+Dh9roGGgTWHdguEgwIXLikV4DRbBhZKeKM1bZoA
e2TO56qtHX36lnavU7qtib79NuaAJiuNQ8q1ktXC0NAuhPo3AHj4bxG6W45kSlnH5PPR1v12G/4G
bRB9XGPoXriJrqwIfi0nXcVUvNvOqf4Z/ZR6l0HlZd7k45/pTwe6CjNerTLdXr047bwXBazFuq6a
wonLCpabGp6j5wpyI2Gubez5vY1Ra0e7XVS6FWteAbZuiRvqb7G6WTnvtwO+ti4MuOrqfqyZMpxl
5s3ofqg7bRPSxKnIvuqIa5i7JlOPoGRasXt7gcCupYPKTAMbo0yEgGPIp96aLApY0rTJ2UEyW2em
M1CblU+yh3j6bOxNGoE+bDzqOjQ7bPMFUN5tR92Q/en6lftsIRTA54AEkHcUA8f6dZdcRLgkilQz
s5vxbP5uyfPcPNfzjko/2KfBQLvwiju0363RQy64iWujwhwkBHGvQgDNkuTOt5TWb3qHjUFtQpwy
3U3Th9SBJmhv0eEX9ab0cVBASyglzlz+nMipK99W1oRfiNeO+Pp7BA8p12xIsPvH81x7U3k0M1yM
1DdKNHs+R8rT5Kgp9VZxUl+x5a1ZkNSAPgEpJrH1cs4HWitsGM/yQY1ck7yY7biNVH3bVj9S67tm
bmqjeEhzcPK/2uhHHOmpavfZvNfYScvdon4alcHp4rM2bQ3yaCX1SmjFx33vA4V1YjFa2loZCMB0
0D4qW4q3SR8fpVKdV07jTSMwkLHYhv+dCmEFzGyKJdB5jueoec/CVxN8z8iCog8/qzaScTbRPDh5
GmBPmILi0NSuGp6k9iVVnpv8VVE3cvR9ZU8seScTMD40TKAYjoa161tTT+bK0iJlPNt5Yo1+WVSZ
G5GM/LQna96Uev23Azb8sdHr0JeV8SilQEmijP1zyK1iJQnJfdHFOqDNAbz5vKMCRHKQuvtCGVwe
0riN24Y2XZDnG73e/Ziybbhr0QdD/OQfc8JfttCvCNwMgEiAFIvjhtDkOIVdH2Sy5OSK7dql7RYb
Ek0rm4tvHmFQ8H+AhICAlGdwhMs0HFs0pShqH3Q9e4+sqdjYtqStGLEXpg6ctwZmEDPH246vl7Hn
dAJR385Bo1OJuYY25eg6KBn5lYd51Xl6KpXawwiRv/yYonflxdZiy95mzMjNEw0p2lisRrNmh9iQ
dsNtNBp/tK7SKz/UzeSHpafKmYayApqh0e7Qs9/25EEbhqz3akmpX4qmRHdrV1H7nY6x9kknWv/W
O3V+BJA4O5eZ2jzn3ST5eRRC3YSYWvXK1JFpTq/RnHrV3A8v6dQXj+hJAqNjatpS7zNtqH+rJc1+
FVOYnNMwzktHLyv6HGYzyd1q1o2TVsl17E8MJANu3STxR5ypMmpsDJVktNEP00adW2ZvgYjLQaTK
aJacCS1jCjilPZ0a0khkEyeqdAAuR/tlhKkMzmLaaTL4WJP8mRXSXD6UiQQRmlmeos6PkVQEQ0EB
suFITrKP2WT0x2C25j6V6+kDfjADxUbal9TVysb6WaZ5XvttQRl4O4H8T/wcWl2vUa0yGa2p6Hnz
Cl2pU7frSlzNedy1hVP3qvEGIsex99sypcC3onHuZ5xQPdv144RugbAHBS+T07oAZ2vdUc9u8eD1
szq1QwdsSsP3pIzovO8xd4ajswG6L9MYFWvYTfGxyM8Suly57ibEqkG+yH3MxblN1DRu1WEcAhAl
l6OrTIy2yLQaQ7yRZ3vIvRBO46VvKNjBitxOXjvamQkmRIMiLusplkKpbQbtjkkpfoZVDuyQmYFM
UoVACjCZCsgdMSs6MTy1Mizm52DbzdzKSAoA3TKzO1mZicRRMoFmwA01k9MY4TI6gdWu8Jtqrn/3
4dzUnq3M3V+pisrMK5mVgEt2AJMgR2bHR7Q3wiEnRSHtlD4v+g2a+Jtx29kNEIpano+lA/ym+TK2
gyx70qRHIFAf5wma4HobzZUDojwTDfVNY00rUT8/vIILQWMRssu8Nwa0coILSSdWxaUxDcFgVG43
bA0t3rD6r5SvgY3FHANfSVCgICGngD6RaOIT1ZJQKOvlaAysNFJeZskYHdtujQ3IoWTcDTXAuP3Y
pU5dWnhkgxfJ60NT2lBzqtHOaIPjlNTpWjPAggcFl4COvDcY+xC8CSHsqI2Z0ZFiDDRkp13NhIRf
bhif9y9CIV7FyPEyxfSiBRTtR2Dput7DY9+3tE/IHBimvoEUqhub3aFvDWQ/pr+Q6F1x2EvmeF8F
olHDNlURwz7PBiN0juSAAhn82IcEkjkVNm/RTOyJFrPpahCg9++P8XYf4QriZQq8RNB8JF4SudWa
QztKc5BUqe3rfV/scN/2B1zn1KNoiFl5BPA79HrfcntYMrwhIexhCvuWtSPFosZyEKeJ6UYRqU42
kxiqsExaedgJr8ev5UMHhyzDRaNTRhZCOHNAgq5RUzmQ9XDa60b5U+2sYTsmoF4g4Tw/lIbSubki
1Zv7c7pwZDgNOrpBccPz7Dl/gF04P1mCThlVtTkYx9q1a9WXLbYbevsZXeHuRMB3OZ5ZB/Srtk9o
C02wGdJbVbgGBhMzy3wGOPUuKk2o+iPPK3wHYs7WZl2pBKDnl11GEV455mAwyGWUoECAciBI+RvD
hasEQfycIBOTMjRHJn2G/8sYOcXA/taJSdxe6cpj0cvSSZbn+a0bWjRgx0XjoRiR78tmtHdlHVev
KEh3zlRO4aYs0vrBimj3en9yb08+xsQpoDQbQQ3aD4W5rRK1atVeDrRxeqjU+ltXaeTfN6mBbWpj
2vA8QaHl2kY1JQ2kZ+YxmKOuO6lQlPKwn5Nfptrbu/vDuT0PQH4hF6AA/4msithjUWgsobFWqQHN
auLYejft2mIuXDJ248p5WDKFPBiSaeDPwo0hzlxp0HRE9BAgmWIMbhtuAT2+P5rbkBNTxqsp6Ajm
aGvBLUMuL+ZvHS1o5KQ+ql2Ldk2mGy8lkO9HRATA9/YGyDBHI3LteYJu/H374pseO55/AFrj+B8w
GQnJsMbOG11D1SpQxo2eDZMT2tB7yH5JhHj25LcgtSEz+F/kYcMi6pbT/n/5ANC0I6mJ5CYkzq+3
jlVYml0YfAZI4fVj5EPS1s3l+mCS+V2R32ql3pemFqSS9SgPrcOSdsWjLywzQi8832Df5ALh119Q
97A/MQVujxbsrVEIPaRmbhFQXYTI0t0f78KC8+gArXL8uGhf6Y4LTzdoZtqlpJODQtYaihB9huoX
I2RjZu3wPkhJ6LcqyzalifqSNiO1cN/+7fWFtlxNQxzBJXOAMr8erBWPUojdJINzWLGP+pQwH7u8
RUxr5D/KUvrHLl2+v9QvQh8FJUoL7A3X9kJFkufa1uUgKVNjZypleYhCK99Ykcqe8iwsHqRwQD6C
mvVagpkP5frmxPxinlWCRCznDL02reahNVgMQ83V2A2p/Tyl0zvlVJ/9gB4l+zmm8blN0VtO1jJ3
tzcpN21ZeE7yC028SUGGEY8W2L+CWi55UIB83HeaBsTIHMCZ3aTd3l9VMdvMp/nKIN/jF9tKS6BZ
TnoYtOvBkervmZVtWq14hI6iA2K2QxInh7IGpf5gKiu2F44PmGgMrC9iMTwI1GvTc5ZrsSHVamAU
VuGpWaSgSsQK7Go9WzF1e5URYhID3de8zI6sw7WpCY2sgM6XarCB9MlKMCmmlfgUXv64eIclFfrZ
8OJXg5FSPMKdcuwPVmmc5jD/IyftQ4e2RCmr91WdvAxz7Ku/hoF9S+0WLFGSH2boBZIBs04/1RpU
soPxdH+JFw4uQeiOqIwHnbgCr8duTYZZpWOnBrqG3lmDukn9Iy0HNwPV0X1L3OUL5+bKkrCX+jkq
wnKAJTP2KwlUPyhDxvnx7b6VtfEIpxOgLwOigIMaZBnzZHbqjG4T6vvKXtOUWjSEnCE8PEoyIJm/
njiw49ntGDZqULb2w9D8SLtqYw06uiJXQONLhnCBQtkDrCboDxTCBT0dR7RHW2qQp7lXGj9pZew0
bfClzFzZq0vnAE9LvOVQuQWuW3CqdmiCa4dEWqCnXbmLzOINccQaQfdCaACpHYwHdARgJIMu2PXE
KQDcK1GeKYHWhpE7WP2wb3Mlmp3GUHsIo+uzb0A2addYXGQF0sb+hDAU/LF292YTk61M7+2gUdLi
nhy1atybYhzbxRJhcZPJQduqs8Paud2iCJV597flrTeDNDGEFfC6AxU8iBWvB51lJm5PLGRQsHQ/
G+Gp6/p9ZKxElrf3AwJYuEoN4g3ISojsN91USJkcz0qQqWA1g9xxXenI4s1HaJH9BKfYs7ZGIHq7
OVE2g1weKO4hsAD/eT2ugtiDzZC/DkhZzs8K6Ne9rAyNg2X0cyANxhq/z8JqoTqvIbBDDRSjFE6d
hISPRecGYV2nlseYGtByMWL0RN9frlszBspieItzSR0gc4RwJm1QQE7kkQS0IBA3Ilm7HWj07+cN
wDGE6YC6orKKfXE9ebnUZCxuYSUmBfBMIzI6tC+slVN9u/VghfNqwkdxWhPhvM1mUYZjp5HAGsM6
wNMR3EAIWp/rtl0Dq926eGxjWOOCWminEaOytlDmJM1TPZCqLt3qVYEbSy7lXZGr2hYl5Ok9lvq1
23tpfLxzD/cssuwgzLqeRbQQh0VJOz1IGoLuybhPUyjdIsNMHNLSSP/nrYEWeDA6w+fDSeJxc22O
llNfzUOtB3NR667F5n7Tt90aKczSoLhQCp6iyBfcMLbYVcbmGv0FgRmVDp0f7QwMJ6m64pWW1guv
d5Br4CipqthqXxAwYKpdYQSJlUBEgJF8b+TasLNCGu/sDsUAEBhF/v2ztTA0NBZwMk5UlHR0AgsT
SIyR2T3Rg8yomGfFMarM2VA5k2J3K6YW4legJDjdJEbHKUSExdImPWtIaOtBbZn5lhaTdAQTjrEz
lKYPerOJ9mUe97tJMjSXDGp6LMZJWcVs8BN2HflASVQGVRhBIhPsZMIJTEYWySwsjcCWS7wKxkNH
Ip+U340czHmKQxUwLBuoXDha8WquPhqW5hv3OUiTQGGAvAP/+4sYvmpsOQpnWQ/izEQTbxuPHomh
SobYu1qZ70VTeGujVgiCWbxRrk1Fo2RKfW8ZgWWguf6oa+04PKVTkkNpXWKjtlKTvPXSkHNBQpyA
NskgpoiFKfI8rgmECAKJQom5yc32bzWG8srr4HZQ3AqiAx21QsQsQkTZzoYE7yobgdpYzU+V2dom
11DucpKsXcNCLI4IcZ4K7hS4UJHonJoA9uUS+CHtLh7ANaq1AwQYoUdLVi6FRUMgtUAxF0xeYGG4
XimltvSyZVgpXNblex6axQ5S8dUKpYTIXILHD7/dODnZF7rDEmCAbYqCDzWSMNAjm37YVWE7IBuX
HpuhYYd+0OVjNM7KoRylyU/BO7/JUrnYtkXRv9RKvidpmrtyFkJWOa3DrSUx8kMG/PFbWk3VoxkP
hseaLvtjorS44uYXVh0qmmgLxVKA+EzUQzSHBk//pA0Ds4hCl0ZIpxqF/qrnq5D423wCDueXniDg
ksgrCFF3b46owOpqGHS4vqAbI8fxh4G7GpSkpZT8rqlRnyGfWkNdxmAxlCazgb6zTFfWhiziD/lq
IUBFOIwdgZK4WMyhuQr+vDS2gtBKU69K5fHcSLHdeVaUberUDHcM6tteViCsa8Bs5HdT+JAUdvM4
xEN2yjPrnTSpdszh+FeeqQvLgfAF8Rh6dLFhRcU1WemZ3fWRFVi9MZ2NCGVJWkTV84xky8rRuL0U
8ZqDyiPUe0FkhCa+66PR9TzLVVbZabAL1yh+a+gZanr0ukJD8V9FrzDlNjqPQVEE6j6gI0UmyUmL
2l6nZnGi1oNhN44yg8fqx79euLzkgOwgsujwU2IyGENBdS0DnflcojJbjMofAhY114iQs7pv6eY1
gHZg1CfRCoFzAx4FwVVqmV1qcUTzU4jL9DHPEp56jU03D/X0gKPDNvft8ev76mLlQBQQLGHBUB2E
L7teqphrdfeorp/KQiavE9IsHiM9uuHj4e8cdjrQKd3sKbFmv6jyWK5Yv3ltwToCdyS64R9QnRBG
29dhpzUdoyeWReSUlqBCqtRx3LZx9zeT4uSRxnLjxnamvN4f9s0O5YYR6HJkEO4KsXan9YUWzYVN
T0AP2rOjaRFUvKQwjMBjDtaRcVPMXfM3rcbpX08hDMNBIdOMtx7qPoKrSiCKwUolrk79XAJngojS
x3ZKHCsfupVb9zZ047bA4gqYIjwwYEfXa5vqJUjdNHA86fUQemVT2UE3IkxTqKI8zbEcf1oA3B/C
bgQ6zYwS9Umxx3J3f6ZFmCBiCnwFV2NAEZEr7fGluAieBiuKAWWoqtOsNMYrkQBbkfWRoxdMqP2q
UOFKh6ncyCD5fC30Xh+cBERjzxPtcme2M+MAqL656UL7lxrN5Wa2QZNgNNACy7rq5/1vvXGRX5+K
igMKL0i0id67SphuV0lTnbIwJX4OUeoSUfa2Ki3t131LN8EDLMEPo5oJ3CBq7sLrGGWfTDEk4OBm
W0m82mDgt5XHYsUP8+Nzfbj56eK9e4Cq8jLg9dQnVhvWiVFrqICGXebVrFSR/W2M4rlr5XRwjbLT
x/39kd3OIRggwEfFA1ie1hB8P97iU45TbQQ1maP5tawzCM2UwBfVj9VIoeX1r+YIysIydhbO8y3p
l95rw9z1uRVkQw+glYmqrXUCK7SsO4kcR+0/ozU4/Awniiv04RYTc10VadpamiwziNQM2mehbKVs
U4K8M1qJzG/nEaQ9nGUJjC4c0yscXmyZucnKxApGQPxctFvEiQOoWPY6hLG+Rix9ux2vjQm3ADJ4
sV6C2inoge9x8KICx+mYWv/s7fF0A4gPKSGgbwAOvt6OVkvjuWCSGSQ1U7fa3EDaGbuIOQkBYHwY
/h9pV7YbNw5sv0iA9uVVW2+y23Y6XvIi2Fkkat8oUfr6e+RcJN1s3RYydwbJAGPAJZLFYi2nTmGy
g6516GFtFD1dARldG3y4och4ofIDZwEu9aXsNkzGZtBiK5hM5lZ9eCCMAB3QnqZe2tTC6bZWLuwn
uMFAjwbCdTTp8rnKqBvLIYGHGNA6Gw171MRMcDpTT60Vd+FKS8B+hRgHNKoAYc4po8tlqWYtIQap
ykDU0y0x8F7LVBI8S16rm60J4l5qvTaVsNBKDODTe4y++FUOj0ZFVt6Kq23DahAhihr4JlEW+OyB
OXsqwnBsYxKyErChLvGTsjwVIs1XMryLQj7hVkico7F5/vmZkCYWMiE0MUqQ9gRARi2i5F6MiqJY
Mb6LcsBf+3sgPGavX8rRrAwpI8ssAxaRcDfkGMWDuvIaazCv13jVodNwYwDqQh8CX+OLu9yc6cm0
gz46FRoPKU3sMPEaY9yw6B9NO2QBpgfiNXnmbAe2/3JFgz4aWqWF2iETH8yOObVrdJ17++ZcuQuf
QvS54GchAQIYyaWQMRvnTIWlH8REF4BhjZPnSTWK5x4h0b4erei1Q6y6n4DR20TKRBxTadUXkerR
o84azOITzMJu1KjdF1XWOCxXv5elpWBuXqJG+orDwPuv88ei6wLB+ScdPx/iIr4LE3Mq9EP0bFSe
r20kr7/r325vCd9ZBwAIalPINGAiKwoSyM9ebkmlTGNj5pl5gCObO31uRX5W15IPSHa5QUWQucXY
YM4Cq003MUl6r7doQRA6vYiQEqThvpTN2guNMr432ja8MwRSnjqx7J6snvVbSBZ30xSHidu0keh2
nWRRWx/pzKNpAN9txxIQvSuWi/dNsCgwGBqAlgHzibwpZ1AArs4nNunmQc1GBIYbSW53Av2WIr9x
e/vWBHH+ZyWOwHW0hnnopwOgDZi3qtg5Oab983+Qg2cUGUJktVHUvDylSS66jqiQY2ijLUy6ZxXk
W6XWHpsM/7aohUuP8PCvKM60jDotxTw2zUNn0Ycw15+N2u/Gu04TbVkeVuzlmjDuoAQDNGkymAQP
KZYVuXdC87Tt1tgylg7JwoMIsgFECkhTXW6enFGi9EB9g2V6KpxByYtdWzbm1hzpvWqM0spZ8bZ5
Vj7APwz0y88dlTwJutgrcSiVEDc0FrNTvaBuI5NiRfP41iBEEBgFBAdOMtAXB2oLTiVS5LwSy6jj
YJBJhRlEWhRiZk7c9S9t1BsYZGMM8ns7tLMtHbOYOaxF+4wjMrkbnbS06ImaYhG7TQQKbxt5dSVS
7LFMVcVWonH66PU8e9QLDMn2ilSVQ7hPkSJ9F6sG8zLEkTaD6aLog3CWyFG9VhW7Mn66hJIYun1h
kmZkKHexckVlk5ZowgEQ/vprb9j6FhPIhATTn1Y28iqSxUbCwwVR+tz/YSBdcakeVasnhWnSKACV
ZefX97VdfMzNr/mxWnt/rlQDYF4ULmWkyhB8X8GxpZGS0JBYFFgJMDm9+QhE/1ZtMGZVLAS7k771
Naa7KAkqY/nLhP+V4LqrtPdGYQ27eXXzLj/F4FadI10jlWSIgk7Y55hnKtN6k4H9dsC4L6HY/KNN
+RSGDimMjQcEja/XDl05anE3RgHJXogieP34q49PGaaO9Oz1tijel8RpGuJcuDJwmnNTz+VpCl2q
AI4+RYGU1K4c7hn6HMZ4hYvlyqKgIxVZDzwviH9nl/JSiKWVvSyWBgma3Lyj4XMopZshBoEwXYks
ruBJWA4kYS1ovYXtMjkD2VtWGMYYkROoknDQjHLwFMQZXa2UX4YaTX0pK5mXSVrk65GUPrDYbP0x
Bt/5EJv9Bv048qM4ALZeSnCta3guDyHc+iMtlKeyR+MoAMrDKsv8wvZg2Dr8XzRtzUcw5wXPvGA1
RO8IGUgSxGi9UXdSFDBth3pv/mDtpdTV3tsfYej64WPxE998+/zn332eloBAyEYEDfuLw+GzqXoR
xq2EwkRAMbQb84PLYHoEvYKVbNiAQTq3hV2BZS6lXVEWjwQQ9lqBtDr5EUf1jlSjK0/qBmbGNyx0
Io2HHkT/xQtsaWZMK2tdFI/iMDoB5glcyMdcbnSN9p9mFLUkkPLeVusSoLQQ5Uutt9GqZNciw7Og
PWjaW9S80FZ14wQIvdtbsGBHrPNP4K5CKaWplmo69nt8j5JnY+zAf+72negoa0irhTdh5ooCIgN1
vjnMv1xtzAwV3FpYbThuh/oXC0Fu2n/L0eUoR1+1lK7EWNdaDNYg7OxcAYDn8Nm6dabFQ6F0WSPT
OJBI0Ju605hgWgEmXMs/bm/hwgsESTLCH0C7ANXnwxIzJJGcwIMOel8DgVx9l9m1E+sYcdauKOy1
dUTWbJ6FAEgL3lY+azsIlWiWqhIjoyXPHReYiPI1XxPC00nANYEUWOE5F4MkHV+STaR2QgUxIsHg
sSDc686TrnqRK7iNuza3femQzkVxfkKSFR3tM4iqy5+C4ESPhXXompVI7KpRZV4QAMWgkZLhcyl8
zUlPxpaURUsCeVM/Ka+ih248uzH8x/ojYzNdy9fbGrF0TOfyOI81rUdNTijklVLrZJWbxSg9jWvp
zWtTebkq7j6l2thihh2kkMkjng+Mk+Q1j9bP1Tkr124P8PUIM2GRDSRweQdcMCLFCHWNoBflxVDy
BzEqN6URP5lN6leT5ZCidRr11YrAJWB2zXEahV81+lAFur29rwsGExEUAkOE1oAlYPmXJqSGG10Z
eZ4ExlE66s/mD939XrriFgM88e9tYUuqeS5rPuQz+zGxsbJmuFXQFvtKRkOT8dHU1B7YGkfUkrbg
PsNDQMCBYHe2m2eCMlLHdWYOSaALiVNgpB3VwCyUrPg8V+Xn+RKgVQIJf0xlnSOPSzEzHCAq2ikJ
UHB+TB70PTCh+VP+hJEAAeb1umUKrvktXbFYS7s4TzVBOwHS/kh5XkqN1VKIJ1VNgkikNqYN2Wh3
tpGj6dUVV2vRas14v3nyAThweCfVQBwvQU1J8Kr5+mhPhwHDuzOv3SEAWvGHF/XwXBb3alZTwqRM
gKwBxJeW/a21X+AlgJSwc4aVB3rp8p2L4hzitgFxGrLDJGg9zftPvxzAKVSUgcDB63V5OqLUy3EU
osehTTqwWOWDPTtm7r9fJGBy/wjhVoDoUNIn1sCdxCRsveqOlVLaqfUYNWvk3It7hSy+YSFMQ+aN
UzYZhCOWldIkSIwcLDNCchQF8HHdXs7icw/wFZwKDM1CGp+TwuqyapoM93WUe7ZpYgnPpDVpbgOA
MMoT5vdRUETUTLXM6wpmeeFgrQ3su/ba4CMD4geqCFxlxDCX54ZwnumoH8IOEi12Bcs8NGhD92JR
+TW2leYyFbHF7WUvWSkL1gMdwuDRA5LmUmQ4qQ0L0/kiJ9YGyZppi+A3dRKw2q5s8ILJgHcDmAPw
fOjF5svgeiXSeiiiNJC0XyX2Dy6BkjbO3Ej7z0u6EMQdZBRTWqmJkASanHnAqO/DQQtAiOHdFrPw
Ts+xJtpfwDIyt0Be7lyELv0+J2kakMGqvSososEeJ+tDTzBUEsVIjL8GI7TdFeYQoct/WIVALRzd
xQdwRzcJpEFwU6ZBK4mvsiBuqKgds1HYhqI+2MxU7xNdeamjejvOM8tQ4gR+MqnBP5OA0pVlOcaa
Apns3t6Wpa9Cjg1mB2Vu9O5yX1WUwOKB3SEN4gYjFljiZdOTUWkrGcolZUK5DVVnpPWQJOJi2TpR
YgoM27z29q6u32PlKMlkayFR8+/LwTw0pKKAzITB5q4kQR6KiFaG5SiNJ6loDzY+2vqfSzog5D+X
whtsqhhD2OZpQD0dGIi4+Cq1P0v0WH+9vZpZJy/D8HmYDWYCWsDWAj/FrWZQeisZmikLBNkqnKav
SoSkg3dbyJIGnAvhFjNqXaVGpZgFcQZiV7mw/8P9NpCuQyoMPeBwfy4vXh41mOesVXgO2lc5e07k
bZP8ur2EJfVCJQoxJjhkQaPAxS9SnYcglKghIrrPwyeW7mjo6vnutpSl0wAIFo8NQAWY2sNtVE1D
rWEaLKICeuqfaF5rHU1Dn/OK4V2KkwCM/SuHe6mbtiqFQYrToHrN4A0KsR1i4HHYh7YYdU5Ti5sw
z/ZZVdvTGGRGfF9I6sp9XXpdL76BO7SyzWhliPgGJMGKH6ha6T/Nt+rQmG5cevHj7Y1deEfnCQJz
GzPw8sjPXWoIokLSakOSBqUQjCQ/sgyTK9vtkIKKtlprzVpQdyRQkSrAdG48ojwynzZEjYxESjEy
e7I7/VeE4U6Zoa1cqgWNRAsP0LOo+SODJnEa2Qt1PITNiDM0P0RMJxUiHzw0OMQ1POvicpAMRncY
EGtXg6+SyKR1y2Q807Sx5TJypmk/FmuYxwXVn4uoc/fT3EepcMsZ6oK0iWHArJo6tDFyxLb5DzuG
o0fNGtgdFej6SyXIhjaJulZPg7r5TqbHvgcTGVgB0+bLbWVbOhk05qFtGqoGx417ijAUA4PjNAtL
gR+sDDF4giJHyTag6lq5yEtHA0MxYzcR8IEe43JFKPRgUCiNskDDQGKqvlhg6jGSf4/sZlMx43hn
ohMe4572dR/mfQshOrEj07OioxTf1dkaumTBfUIpaUZyzcUkIGy5xaCrhLU55LRpaBOSek1Ddqle
Y/xq0JfRPqbmHo0Qm9uHtRTiQR46W6AWeNGvusdy2ozTIOFxCuRHdAxQW9wURxPsKi790aeA5K0c
2nV6dMZP/BXIqUclJmiwSmeBJ9nLXOHr5BWesvKSLAmZ0WlAwyFIQlvh5Wam2iTmeT9mwSQ9pAyD
6+UKeD//h1q9rOzf7CFwHoSGVxH5Q+D8ke/lblUC0n5AF5UMzSp27pkYl+NjKq/xPP3EiLtxrWax
dLfOpXEaX4hVLSBvCmXsI6DKP9QIfJNi66wnR+ffdGtds8E6y9ZMZSTFmqBiB+lhMrIt+4ansRi8
TnfK1OnTA0n8tnJpvU/921s6m7pbkudbfya50hUlZ5aMrqa7Kg6Y1/5oqW1+/P+EcLetj6aJRAaO
jbWbb8l7+jaBlvTptowl84RGaITOcP4BWeFliE1MrTHLg7ZLfpRovmkndDPprfv/E8M9HUIrsngU
8jyoWm1bFPFuysZvhpqsuU1Ly4EL+AlWR5TBG0JA3UKlmNI8GNAFbVO01/jpEM2FBm0tm7b0GuL9
AMhp5lWEa36pAkCNAAAlFXlgKYnuSCEadXXMvL69bwt3CZB7RGTAkSIxxHsQLGosa5hgI5BbdmIN
RAKt7KA0CkzciqTP0JdTaXQCw+hJKN6jSMNdW8OszYyaLAsSuqdtbGvdvZy91OWGVkBefBf7/Ug+
8ugdpeda0pyxW3MvFtc6k/ggmTPz6HCedRI2pcIGqHspbg0EbRXxh5A40Zqz9KnTVytFTQXuH4Br
6Jm8PLm4Bbcj/uQBuBd91Zncj3yPoU+2grx14WlOivLK7WNc3twzkZyyTGk0pupAclQ9el/cD57o
ETvu7AdpX+/YpnC0FYkLF0EXDXSPWwiGgPmYtffMQElSqVm9CNMYZvmmBB8YqlNC/HB7WQtWEPws
6kweN58XzzxE9Qp9H12YBRhgh9bdzZRJTqM8duGz0K6kzBceS7i1YO5Q0X8CnifO4HZgZq61FLet
APmN3edRAkrAJN/ko8p2FUU8maMH846gA/M/7OQ8vXnuOZgTCtwzjWSNLOf4JzDUoO9/0iDp/x1A
gnYz4NVR44cpAXHa5WEpfVhWcRTHAe0+KsDwRQ2tkHSfo3XVQiH69qEtaAYysgCOAP82t5dx9xwc
Zq0uTCMJprhyinrfRioGbq8Ecwt3Gd4hXGgAeBGO83lZkHzmcqqpqIepj/lEXVH7pVuoafw7emTu
8/orh1MLYsRwDFWUwwztSQ8NlwrvSfkEUPeKdVzQdNh41N1m0wgd5BxCU9JYA9paEoDy1DMRMLhE
k1Cal+B85um3qa+klWNa3ME/EoEZvtQJtZWUCn0HJKiMzFER/svJUwGOVR3jhP6DQpxJ4s1hViWF
VIQoKbYhoFSDiAXq74waK0HKouKdyeFsoEVrNlMGkiCvUcFTElfLEUauEYPMd4Uz7nBkkJ5RAR1E
go67S+hfC1PNLACiaDS2saR02yvDWpi6LATIRDTrAJXIH046tJo4JMhmoQo76dEvMGr/uH0oC/YO
y/grgTuUPopSmkmQkIqtl6nvYPB1GtHYCtIdeAtchHbObYFLS0IkjKr8Z4jPEyRQK0ELsA6BKPUe
CzAjiGPzfFvEtQIo82sLINMM0cDmXao0OH9CJuWw4UJlOmWc2l33wdZqI9cbNwsBNdzMBgxsOiek
b410osiTB2UV+pml3SfKV6Krh5ixY5x3oGsxtreXdX1TAe3HA4FaLowRbOrlsppQUC1guPMATdp2
j4eIPUTmqU/+2SBciuGuj0qtrBNomQfoIAC/skHvp+peX0PJrS2Gex1IFXZxU1R4Z3UvyzRikxYZ
xrzO7Mb6eXvfrm0qFjQXllC9M1Am5hYkW0JmJuKQAxF0DEn13IHbpmItlgUMbay7t6Ut6QWoBpBA
n8eXoTHh8pRCkQooFMCTjhNU9gmSYwJ7rtXOqZvuF/qd1pMyV+o+316UzODNzk2KPHueEBkdE6eK
BmqWNG4LiKYLpq5yq1C2xhW0IAq+A5gbgFuAA8+HCQawVeUYS32QkhCjklj2yjCZ1Z8MjW5ub+OV
mcCTDljETPExtzKJ3EPYhLos1HXfByipuoJRuXG2khaZf8OFAb+UwGMj8jDT26bCWnBbBZtSkXqQ
2PhTkXZbgPcSRxAb2Ve11nJZyqSvtxd4nWya5eOJR90UwFdM67hUlNgspQJOaB/031X5UXV2koGR
SAUwnmDOdBqnXVnvlWJ+ykPCBDEXijt8n5OZl3pam1gva53yZww0FHjoqTsJK8/81XXj5HDr6usw
RsunDDnMj7TaNuRT5DbKvbxalF/URuPvirirplA1kUMLK4LG188glt2RnxbmXDUecb7+Et3UXzmz
taXNPz8LdqKIxBimA4F30/eH2MWMxZXH8coqznsH9m9kPlE1xhN2KQAee9QONfZu+l4SZ3JK2fVu
q92aBM4YlhUyjvmsBa1+yEBrGrYaqE3BkPz9tpzrSJRbCmfg0b1N5VpTcL3IU9K6pHlQVbvbBmFv
V5mN2RAvDLPHNYw+/H8Kni3L2SFVWh1NWQTB2lG2KoypHfy4dl4GXxG32v6tea/slT1d1MOzU5t/
fiZx6upUiiWcWic+p8qdGj1nygrty5oITtXLkIgjSVTspvLQs4/BvCuVbysbd5W95U6M027gFqc8
n5UvjXMXtF9W7KivVWunLhrDik0orxiKJRMPRkQ0pMN/RkzKrQks6YkC7tU+EAmzxRCPsbI2JW1p
285FcEtqY7RTJxEZApnZw04/kJXHfm0Js809O3kMYyggA0vokm9yd0z6p5UzWRPAPYOxIgltrcZD
ECL7UO3QOFDH98r7cOrvzHvx8JUcEyd7vC10ZdN4ivesiwCdNaIhyIraLaXaKYFPLNZmuy1KAd8G
iA7nbIs5//xs6yoC7oGswNGEzJFtAAGaFVu69N6BZOqPAE69QKIzZG2XDkHxA9gNJ9FObb7pe68h
G3WtFLFo7RCiYS6IiWIfyGEuVxMXWSiDSWgIRumbONOQ+8hQ2bGNEaumo37DIa2sbsl7+SNw7pHm
BPYp6xpjFuhUiiMSx/jowNIyYLQMMmQrar68lf+7Ogi7epZoOphJOSCROf6ybJv9el9Bci5oA4iQ
EOOiHwPuMe+jm9QY0MwGnauaxyI5ZfHdmJxuq/XCIi5EcA9SWVaVkYLsNJCltzL7getal8cW/f8P
UrlybWfV4lzLC1HzrT7TbZlW6DrGiJcgz1okOt4V841hgoi0FoMuy0GxF6XYzxkXl3Jm4zb0Cu4Q
VMAaTKcwkcjDZBjVWtOABc8HK/oriTN0MwOGNBq4TF2ZOCnm9aiF4KWKI4TM1ld2b8HmgTTaREoF
QzQtYHkuVxWJozyaVTYA407tQp3sAdmv27qwuHGY3fMZRoPPkDM+mqRMXVpBoQdxn9eRD8pEW9W3
Ksu3twUt7RsS1qgoowsGdXlOE8yaaYOaUYamf2oTtsuqF7N4m/NrEv13/x7pcZTn5/kRMw7kctuy
MhkIUUoGnHx/agW7kLyqdoA3Sf8ZmgQivXNJ3KIwNi8aRLVlASYegIlKSWKHNsVaIH2NCprFAGqA
P6gcwjG+XBDoniJDI5gg2ClOFYheWG5EYct0e8o29a5c685dsg/n4ji1G0yMOBUYjipW0oP+Q5Aj
l4wvcuRJ0gYo43+kc0G8d7E47rRG5CUtlmJxWp+4eSnaOaY2/yP3IUBqKOjhVQJeGEAatHNc7mBi
CaxI2omdgOzCPEGtUHdmpK8VLriNu5LCvX1FGmdEyTBTT3tNhg2oVAYJNItPGKonDK+3rxPf0MDL
4rvn9KRRcqGFrFQIhPzNzEFK9k3/JhcBQVWt6+043Sb3Jfsij/eIbNeqXTxa7rd8FGNBYoXI/ap4
GROzVsD5xk7oDweznJv3ng2OOW2X3KHr1/Sfb6/3E4d09pJcyeOuWqEXBsEhs5O6ybov2uT2GKTp
Y2JzgVpesRm24wf+bIk/4m9hl21c3bv9CZ9jCG99Amcr+znn1GoY62OKb5l57NDkUxa9VybbFi2r
ycFA48UgkSNNO7cp3/TufQRobyp2KBg6ZnlI459l7ekYNsgOXdXBO3maik3aavemgHmH5uBUwkPb
1btOl/aDOjjjSj1gWWmAWDKR9Qf+gLf2YafrlMYGO2G6hOiEm/nfZofBsPhv7LDGZ/Im3ru3942z
/L9PDpC8T5ZalHQ461WNFnosZYGdGGBuqluVNQo60agSewCTsxsa4wTONzSt3xa7rDFncjkzxuqo
09VUZ6dWRnTfu6QYfA3+gRo+oMCTqqk/CC9StYn6O2rthggEYJZNZFsfNDfWX/MUqF9tcAgmcRaH
cuXr+Iad37tioJILVkwdQR/ntmYmhm9NPY6iURNbJz+y6h75vcxE1WkHjiJjEOxmH64WHXjW1N9y
Z+adOZUIyC4XCGaCiibUCKehxb2f6GB/AdOIHmKAu1m4oTXaUZRh7J0nhIcGOQPprqpOyFpI4ICY
KLHzSTkYGJauP4zlvgKz8u1DW9oWREEAnSGtCqYQ3uXp9aHQw8qkp4bd5xhdVJEn6CpTiZP2BeYE
nqLKHsZgbTz6go6iRUsBHyDaWkAbxO+KUReYkib0p0l8bqVyM+mbtqx9VuSeMvxbwDKfAGSBuAw8
JSjt8EABy8rR6qCa/Ullx0qN7X54TgVfl5GVP6BXRn1a2VIum/Fb3owfBZwFvHM8vWmvCoU2SUp/
GlNafmEskr0KctHirToi2oQ8JcMgG4LD/CJHg7HPCsyvvP0NCw8jSHoBAAKTJgIbfih0pWaZ3BCr
Pz2ZsYwMs2qLaKIUfmRT42RrXbWfBUfOTgMCDEwSbJwIKknuqcgmiwpFrg+nVB+L+0nVhKfM6ARM
L0wjHRQqXblnFBqvVM3oRh3YlgvU/YvRoh4ZJzkQJhNDFnVldMYQJFtwjyufGonp0K6mB0rMr5gb
qbiGPOrOZIDxuw+rwqktGDMMue08BaM/G6mtNgKNJV8YMPdTHTvVpmDv9lVxRCq4pQrsjabU04qJ
X1Jk2DxQgaAGAkAvp8gsFuuI5CnSIlnxAv71R1X4MIbHvr5vla+3D5XP238qFgDDQBygvohRY5zn
lpndAG6WcjipoWepO8wq3VkS5m3FlV0Nv3qQDgIN9jK2g5MbAlDFa2V0Hlb0vx8AtxjjdVEM5FGW
VU+jyRDq4VSrfsjMDa1jfx4BW5UuyA8PzbQryD5HJV9Xv4v0S0lBcFzroIt5LZLo4fZuLKm4Dj5n
zKrEVAeEgZceplZMWq9q1XASwm81/T5ax7SyG902yvtVB51LefxeNwpPqIUDuA1E9aUskI3lQ1zQ
4SR3yQdgmHZq6PDByFH/3guVgwnAVF5BAy0f9plM7jWNGiZXpdwPJyUUvivmJgk3ZYUnNNqXWbsB
vMUdKdh0JGaHxeTK3Spabt7Aq1uNPhZrLjWLYJG+XPRUdWCzlLrhlKsHNdnVNNCyu5QeMa238whz
SnTpNNVBSmBCJ7e4m9aYmBZP+OwDuKvV0LxWx1nblFjwtCy3mVb44YMK8nAKajGjUFd8/LUVzx90
ljzBE64niY5jTkbpnkntrs6tQKNr+cfFNxcX+M/OcmGLMGCEmpVgZ0eh3Upp7YqIyit9RwRmY4wd
sjXzvLfYTzQ71za3r83/oVd/hPM51pDJxjCqWGSX+Xe67lQesu3mqzd9/dJuV5yu5RPEZEQ89fPI
Bk6HhbBBkr2FLCN/q8Vtl34pgO8cn5Tw2VoRtbypM/GgMktD3Hl5eCSOmEzEZjgNxc+B3Olgqg4R
vRcu2teQCytD/1fZ/fovm4lOLPBVz+T4V95T2RVi1+OSUrxdJuh2fA3hUoVZy45g2b22NWm3o902
/nlb8CdV8dXlPBPMPQWYV2VmpTbgck47KX4CVeXXSQTcpIINhB2M5/nFZWKLBMPsIozJ2A3DXdWZ
WwvO3dAlDsaS7hL1FNcPtfhFDinojzfIdTEk1ajc26m6NfuViHK2F7c+mfMS2nroGC2xV+AWynYm
MmzRsO2EtZ7Fpa1BWg0slzOnJtw9zm7FbCjphGEVp8S60/zYK6ijtJWdP4faRo8w3trNwAsA5uHs
o/1qNSehQOPDFNqlFT7Iwh0ieL28A5HZvgH25IFNm0HZMsT3t09w4WoAvyOiCQgc64hGuK9EJ3Is
VcK8G5t82rPwUVN2GILujuqx1tYYDpeFYTAB6IbxWvJ9GCGZWCrkGu5hAQLkbaQMmExg6+l3ET34
RZ+seJ8LJ421/RXH2TdAxiVQuavDybKbINz4xvifNu+PAB5AkTBNw6xxcThVWevUou6NxXu0jzba
hB63YY2YflZMTnHPl/Npec6ehVqoBrUdsZyDZvcrW/WJW7n1yzkTqVZKlxY9frmcfAkBhJONFvkW
dVdEtduondt2R6GzjW5n4qaETARRkwokT3NswmYvk+4uHddS1Hz6c3Z3sGD02QGdh14kvh0X/Mty
hP416KZYPlhGWN3HYzZPkO9kwzGHMX3rJe0nnHtjryVtU9gaLf4ReP37G9AniQ8A+hWzoC7Nea9W
1IoVqGxVP8byE2rpGA2uR5GjyrvbN3HpRZzJXf6I4vyMpGal1Sg6bkdtHOti273WyIeOpA1EYU++
N5qb3IXgYQnXpsAvKhYih8/sAIpbnEVU0jBsGkmAYFqatmANmFXMkm5NxRbcmjns/SNm/vmZ/ras
qJLRDIeTOG5NMvp9eygdVjU2fYvopqFHejAnG9RE2QjyyeJdWtngz+a1Kx0/+wDuLLtKSppMi5EM
3jG/P2H8BrFTj25ap3s4ar7ifxPsyb1LRHt07/ts2zls0zmIIsrt48pZz2d59Smqim5zc0498LQt
UTjmFNUkJOSye4Y55cCgiCATbdyseU2SDfw/u1Wf6teu7WxlcsLp3qJPnUPDt9sfwhNy/tbvsw/h
Qoo6LcspJyXSQse+tF+x/9JTm287A8MJNjkmi2Y4kScjcXrErfIQTOmT1Pjd5LQpdbvaBwNIeozR
oVr8I53U7y9D9h4B3pxo5om8W7jAlkkIOyl9+Uqs+sfYHeL8/fb6F88B/VgzpTwYo/ngwlS6UZMS
nEPBJAFZXZAnhyJx9abwyrAD4+UafnDxrs2FROCm8eDyd61AxWPIacJOIPtI9ko7pe9jnBQr/eSL
V+1MCnfVmKWEmSHV2LuUqgGGFkeHSoljv9Q668vtHfwcJXSlyiitwNmxMOKcp0gxqVg0pMMWwp/q
/c4f9/JG3qBp/qvgx5vqFdris+9ushP3rTeOx3ITBS/pbvStb9SPdpVHfWkz+MWv+F0znJbu8Hfv
fSF+5qw5BEvOuYVA/c+3chYA/KxAFFSwAIkc2+VoMwlZgfAOM39SWbbNehtGT93df8nEXYjlLHsI
Pg6id1Bloboj4rcy/NIrO7M4aoCB5Q+VBCtz+1AWz/9snVwEWaamlMZmxk5GT8Z9yVjjlbRvdrpJ
1rqul5IxWBxSWPN0RtxTbnENWJ7ziDTsVHrDvvPlTfEgucJ3/ct8uqDFD3S/2LTb2wtcvLdnQrkF
9gKb2xIK2E9hCA+YCEacqinVoGljzY5LJbIBADZW3L3lF/pMKudQ5mDTM4sYS5WH0mNbrZsAbT42
W8xTa4o7MB/JIbK6npCvWY3l8/yzx3xQKVF4miEq2ydR644y4gYUmExhWDGG/8f1+CuGfwwyTIqj
XYVCl4U0/0NqmU4v7kloy8aP6K0vYtuQvghrvudSaQJpf3nmkkTrtMYDxvNQTiUKGr0TEbdRbjkG
cqYdwcRc4sIY7zQ2OV3oA568aYrIBQLJVaWHtniz2vfa2AnvkfBLZgdwrjm6uhayLJXOLj6OU2+p
EfoiVXCV8tCLkk1LH7vkZKruOOxytAY4GF5eulp6SKhpd6A4sv49sXshn9N0gViYby3g6KsicoiX
l0FqeF3VOEa1Vv9fjJfw7ioYUQcGJn5onKAUfa82eDVC9VUetzp90wWw7WxuX93/47j/iuHczVCP
imkGT5wSwVdB04BSiGp+6fIjWn28Gs1KcHlkQEVMN4OuaVAIE3C1Ev5HbmzF8siEys7IQUp7RybS
yh1f2wPu5SSCWpty37ETOOIcNY2dIvQ1oXykqwSIy4bzbLu5x4iFpdFLIsWrkJZ+QoLUuq/r5K2y
HqxkW0TVYRLflOkpF/dJtw0pdcF7uRfMoLbWAOtLiwZdAR6MeRTl1TRfYsYd08oR5sWo2btK+lmO
ylxW6VLQ57m2tsuz0vI+w7lAhQsFOktN4hoggui+1R8UsbNBhEuJT8p9Lq+VC5beCpQWRZA6zyyJ
PAOJOXaKzMoQN/g9Kj/aeCeCLpzWxmb4uK3ZS4JQY0eyR7bQEsx3XYWCNpgzk9mJ1bU7VTBiAv1a
NcN2KsnRVNes9UJ9DygnJDUxfm+eL8VZhjFFfB72KI1OpbFJ6deB5RjS1jsm3SvWwaqkvUJ+WcU/
drV++uXnYrlHMJI6JdViYzwRMIS0e1K/pmucD0vqcSaCr5FP/0Pad/U4jizN/iIC9Oa1aOXVLbHN
vBDd0z0ki96bX3+Dc3DPtihCxH4HC+wOsMCkqliVlSYyQuqHLGWgydhWb117KsseentWGItEja5l
tPa6Ln03VE05oBCAyAAHwO1pZEKvEJiMGa51gDJOhLRPeeIbR+0aJ0Cn8N8eEgzeg/oN/g/Nbijt
3Rrz1bKnQQAVTBGAldJq+Q/hV8YTJVp5N+7v9K2d+RVTIxqHPuww2rZWfo3KW45Z0OfHi7nPZm6N
zFx53cYQYKRAxgDpUOi86LFbJhtY67GVhcQdZiCeNnV/UE2dl7chdjiwLaDyV6nn9F79RPTT8+Ck
NUfG8CtIi7Sb7I0Pv5jhJZF2yvA1oIKQB4whATVQiNQJ6t9B+C0C2jBsUzV3eHHDZ4aPl6ZrOihN
rGzL/fm9/b2zvQdaPJSUDqizJDsP41PtVEYrE4yyyP4KanjN0uwDJACqYFwGlkplE6ibSCrMyH/F
XJ7OUhZojRXM3gK2BivDA4FyGOZLMaV9e3qxKCaIeg0ri+KD0AZOlZtle+mFnhRdc0nBFqRaXcWS
LhoJQCVUZHUM2JLQs2t207Q6l37QFHyEHVpKG35tSP0+Tpbh5tH/AAeYivbw7Od1LWhS+4of0Afh
PFMti4FEOfiF24h+r5zJhfs1PSkKkHDghr7jtRIyTq0A8+GvYoknutc5zHplpjJcNOkZUjd5cWrl
gETMpfQlTEESKXvKmacaMKPwD5V2NKC/E/VLwdwbNLubN4hQMo1vZfXKAVn5mXOdEJ/L4cI8kb+2
YsRboKQ1a6UItyi4RudgqNfGQf5yGty+7Hj/AHCZqEynZtsshQAFW5xEwLJedxlBOa0gJ1n//PwU
9c/z/vX19f39/Xj82LoosZE/HYn1r3/9WWAfdRzM9008O/NR0DyQ5Q40rdI12ANnQWS7tyQLjEgH
3w7teifYniU8J/boyBvOzE6yydoKJfGWuqu03ffv86RCpkz865DduBtdDzVflWNonl0lABOIVUNw
yge5FfNeOWsQxYVSOdqaeE/AQDJBhefKM1xAlbBsFPnKboN3zRodkLocU1MGR/jjDeam533+gSe6
HdBLYmblriw3sAIVhkaTrxk5DTqYwfW3k0++RVIY5/37NiAdeXls8i925c4kxqTAITPFb3NSMgWj
ETm4yOWrsTuU5+vJ+mUdjFgfdC0kn9bmhNFpcrUI3MpzdXYcR3e2pmkTisUbT7uVd3UhIcRW//g1
s/gnGNE2Z7NcviokNLPWqFwA+cIrdXS92PfbGNWk7Rq0ac2oMOsq40RDiLbHFiDhfNF/DZ9FbAqv
wn48QtGsfamhJH3xLyv7Pj1TD/Z9DuBkQ4oUPCiw78bB+HU4WadTalinQGfIr4J8TptuJVCbI9mm
PBrY9wsl+gdPspPzJJ0b4qwchLmuDELPaetBDIMsRZu48W5fnzKNZX/oK/nqHZrng1Xu49Dav/KW
ZtqY+9G57yfgO/8MW2UNnrh46H8Ynrzsj9YFVIBQHuZheOQMXs8O2qVs7SJC/m/VwtvjbV+oMmGV
IIj6OxctYiTo1lgP+o4sZGvcsISM+1ZzuxHkHefeP3ivSqjT5wDCYytbex8CAxoMiScwQmHMADpE
tzZBRMx0Ye+r1xxfVDLd3M6clWXdv823JqZQ5scepiGUlDvPU66sLW4BuDWpFZqM3pLXV3TTHNFZ
hWKsWZzdVAARGiH2GeXaG63R6b7DHMtd5HLPvJFZOKBOevBW3OPfrsTszoDIFUBPDRLD4FyYHVGZ
KwbejyusEhz57S7QNbPQPwMDfOV6TND+tzIrJc+FXWwLuzoADWFNe5DYPmGt59gIHWr05CzZJaEm
fQJLNonI9Osb/Cm3QyMmjP4K+KLe7aRNfGA2te5bnh5sCvDkXxhLXVnR4sn4saDZaZSTMgkZpVSu
Rm75T252Wpvj+9sgmG0ZEOkq6BlBEDop0t4eDAVt+jppFeVaG6Iu7Lwz85xb1MKOmaMT/QqM0fG3
lc29VlZJ1F1mBbuA1HZtR/iI3jOPfQC5t+Mdu/V3dcEFoleD7AXYygW6B6q2YarGoXqFypzZmL/K
jWKNe94k/jUOde/18R1ZKI0BG/HD3OyOwFwSjylVr42J+XRA8y3FRB2IaOZHZoQWtQMTMTVRjMd2
58Obk2O9sTu7Kb5XBWIpYJmyrW7rTXYMSU9a0Ai8FpvWbo+e+djggj/9i7bWIFoBVpL57OZYQoib
xr169WxqCE69w4e1WKdY8TlrZmbBqADRMFRNYQZhoNNv/CfNpk6uK++PV7MAnoA2C8Dj/385s7Qj
hsSzUnSden1LNxjAsaInIGKf/YO8H+0GChkKnkgUNd+5NcPTXzy/OmCeg246RqnA1zpboIxQPoul
Qb3W+2Irf8jb2ChN0VDs4RL9ls6PlzkdvrkxSC+geiEC86vM2XdY6hVc1wbaVSjMUCTwUGii+RgP
WNPnWIpmUX3+x9JsP/1aCCCGR7WrFpidLgXAte4rwYiai2x2nM6vhHSTC7tfmAx1C7ALwW1Px+jH
y1RhdKUek1S7pnt6kS+8sSZ5trxz/zUw7/ZDSJAbvMmAfGAcIMOf/T1riSuHfXnXkGhAK0sCS+C8
fA9Qiqa0cqFdxQP7UWz5r/IPiMxM/plfySkXLSFKmMA5GFJFEet2w5rEExul7rQr6DOKZ/pbgXya
hWYm2J3HD2Xl2C06p5/WZjWOOpLbUPIaDeW5CS6GIZnsyX/iDuVOObKRXv6C9CSfkLUMf+Hhm0Kh
/y5y9pJTDDB7PAez2gm8Bhfxi/tu1tiPlxzUTxuzx1XLcoULo1ZDQBu0pPvARNip/JNZ9Qp5xkKv
QcUbjtkfZKMYPJrDDrjQgwpTknpXI6pIfO7cDX8eDF3Sqz1nbsNT7D72FQuFIhgEgItDLQZDxnMW
yZhtU0atYZDdKqSwA6Sk0q7B+xmgKwyeecJbCTAAgg7BUr3ZdZ+rLCiLe/vjF8z2FtrDPsSs8AtK
AwNdT0QxA0v4rGx583rkDZB7vMcutdfEFe99CXAQU/MMmBIwN4mzRG1Qy4QDGZR3VdjR8vhNUXLb
8Q9Td9bjDV6yA7V07C2YEieJhNsrWMpFVTV5xVxZLd8iDv1djL7igPKtNXO+Z1cChOlvu/GQIooL
HKoYyBDARjUfHhuECDIfecRfYwZOOOrK1MigzmDyQiOsxJvi3XdDGR6UdWhHQT1rQtDerowPAI8Z
RkG6MuORK7ZsvlPpJteIgkk0j3n1vK8QSib0wAJm4l/G/ixlROJdRGm6Itj9F+t/NI7iXfJYH10O
HWz897v8yDJHUy9dqbOYefJ3Qw/FMc/yfKOpjBrDCzKkk8D/l5DmNYpJ3ZpygcA8QQ/M7aOd4K8g
dO6eBKwSTyjiyknY8O7NESHPkqRTRpkGqmcW1QChUwVlRAriBDMOaeEEfO6bRTN4KydnybIqTsz/
0KAB2fF0sn68dqLUgx2QKeWr3DOY6+7BL+8LfL6pemxyKGmJrVRR+iRpw1qjf+nTThNKKMwiVEKz
ZfZudExZ+FBQkAG/AU6CI4wHjY1oK6WuwJH8kARWk21BlC7Tw+hvqXpKtUgvuAPb6SznBIw+giz5
Uxt242hVJfHlM9cAjZn/4n0nUk0BVM2VxWQv8Z+wOCS1hxlOu4nffUjES6SJdHXHv6VbSXxi1dEK
KfE6q1T3Av70+HLex/F/TzBYzSSU/jBcOFuoLIKztB5RjoOU7Rn5UwnsMbgkmyL3nbyqB6NsY96I
SqHdFFL1VMcyuLqG4uLLSWPwnKfqkuYZXZL+SaYVQi8m02shUULCC4lACvDhkTZV+s3j330PAJmw
dhqQaYhnsYR5PCkEfCePvhq7QqXGG1D8JUeekTdBDH2DEAD2todinuD1lpbjriEkzi0pof9W3Bru
SpEkyBQjGZwqyXPn1mYAytNy9K45hZRDzWVPFFdWLDsCChNS4EtGcn0OlJeQW/E+98UXmFaRuYNq
HKIY7DwWFD1ZKNiS9d0ks71OF5yOs1rW7mojdLt6Czim5H2Lq1NW04G4dbAwizVDNgd5sDSXZJGj
TGCjKvVd2miqyTJoF3Ue65lD1gZ2FXIQ5W2ryhkDT9zyAdNamCshDR1zQ4Vwu6l1Rb0WTt7lFiIY
VXhNgrYr9EEQ9c/8RFuDd51WvltGIipttNJlNpL0SSzbKoVssBpACo2oLlRb89kRmmhVatUhpRt1
4NcQCvdFAvwakM2jrQ7hGriO2XvnUzbMQbHhu9xFDfQkOgx/WBBzjToGSinyLNHoOjMNTcE7caJZ
+RagOZlYEDY5xdlvfs9j/jt3EuhtxYSiO/Y1tLZEt5lkKtxOEgxNe1FcX9QVZm0fp/B09mmnYiVm
c/BOg9h6eu9++NtEgjhDlnQ4US+eTAIf+a6wT54a5ViIGqnqt6z7HnZ0tBN5XPFDfyu0d7aRfaJD
hX+DSeTW9iB0PLQNct/l1SOch2f4zwMDaBwJ8m2j6nzrROK5lizWM3ij/Iif2OfuRTSH3pDojtMV
U+SJcJauiWp0ntEypgb+/TWnc//g49P++JHzB6kpJCUoMt8FXaJ2Yiq7F0xB2foHCX3D+sSZ4g66
8m+C7yhPDLx+aXA6K618pr+NodlWgRkBt3ACsU74jdutEjAZ2jWS6rtVF5nZ01C8pIXZ+7aX6bL3
XTP7NreL5j0dKRHEfTD8LllD5mwFuKBeIlxqo8bQmtBHhLI2YXMzbg2RsccBownHODapd4ZQhlia
TOQ0GuFiU3oSvtAh9S7ac003JagkahR3mW9RfgpAQdBwh2Y71u+KRnrIvIab8BINkGNJt7W0huH8
S3v+aPGzOoLIJK2YQKjJlQ+VbGHYkVT9c+gftFaPtiF9LQqSOkn0ipEmPNoYzn9PzzRzIskYg71f
W7L0yvfG8CX7G595FoEMz7bKYDTw2Fp1kr2YCOUzvA1Jexdj6MM0PaKH3VmRLfDZK788caO0bhxt
ivQElGEwaZDvZcUSx0Oa72LgSkPSMhtf1XM0jrOXtDRyxSz6XWmHylP+hiGVxy/hwguORpMMgD5C
NNRWpFlBfFCq2mcZ2XfryJILHdj4wt+ACb81ANaKCR/aaq0Ph6zGuJqJ8bdKTzHPtZVVXR4O4pqo
x9KzdPNzpqDuhxOJU4gZdZXnu8MhETH2a1WR0aGJHrAkC17qQRdFU2QjQ+XX6DQWbueN5Zn7amK+
HxOR8V0mJUkSg+co17VKIZJsgVmpTBOCifOV3b9P+REbI/qHs584hEFPdbtcjHcLYln6gVuzRwYv
Dx37Q+CrpMqBp0gnmkQzqgYC5qQth6C5VXEdg2Gjqau0dnd5Fn6J8J9BpKm+Nh+5TmjOF2IjBG6m
Sh1I+kLtKDV8bxetwundUKX7SonVa8Z1Z79m612q+b2RJQNIwQKOf8vkRtMHNo4MvuCyr5zx1qDe
96k9fiGESaEywIMED/R7t3uFeSQlTKogdBtPcMqQGppS6oCyV4qdV1bQtGbFbFLaQknumTIvcbnX
SitSAFf+fHxn7puUaHaDeQthIT6cqsgzRy7nojDISRa5sh0B0sS9KtZwgLOKRJ33NrzklIR/j06g
CnIfW74HCE2WoeYr4IUFhFGaxSotsBh8pQWxKxfHVLNKH5w8ThadFc8V5N9UOSQV8TBuwR5r2azU
ykg99i3nrz0YA4J0ktLIADR961ggq2NPV/NwC1PQAqx1QfoKVHDFBCsJ4F15afaTp7Dhx43mxFhk
EHdFLi8ngtvDDVm0qyqgeGJIiJQ01cU+C1be2oXTjCYcIhHoa6CIO69OMCkwviFbxm4JSMS+WiO3
mY7a7Bm5+etnz0jIdyVw6vjrueGoDC/dlyJs82Or6muF/b89oVtLqEJgXgdgJNS+UWO63T2lTLxM
CKLYHeJx69ODOGy5Ujl4zb5wi1E0u+w9H5xWR2xhMKJ3fXze7gugKO8A4QIuF4gOclBmvzWf8IzY
eIEXuCU30WDRjkQDJj6tNj6kJSVJabNrsyv35+XW5OxyxQO4orhWC9xJTCTiGxILHAaw3sdR+mZQ
ZHq8wmkBs/1FcVdBzwtkQaDUm12oPsl6MFUqoSsEXWwEzVgRNmN1plMi/bGl+6Y+9hKykED2aQK8
xjyyz4rK7zmFUjdLd4P85LcjaH8wa8Z/o6IjfYCvNE7NwuIo6fayetJqazyAn4c0FUn5XbTWwb0H
uOD3gDcSJXSwT0/ChbffVqlzSnkmpm7NHLqJXoLXE+ZZevIsZiR5uklOKlqSA6nOgqvJ57J3/Bxl
PsjKpStbc99Xmn6KiPIB4KITQfrsPuVsn5QZuLLcUvzK82tbPlXMWUggCRWYfkhkD0P91JV6Q0Cv
WNx6kOtDeMk3PJQpzcefaen4TQ4D+Ev0fvDY3O5KlBV9x0GJw20EAeGQ1qR2KdAauNxsdKhSxAaC
hLX8ZckoyJnA6YNvgZdlZlSKqoBLgjBy40BVHbGt2E3XvHN1uwMKaUSKR7WVjGmhAvKXPwFfHgLj
E1fE7TqHwoM4x4BdHcXf4rAZFA6aDMg3xIoklx7BeBWaXGOqa7DgpQsngbcHI/jsVB2bhVl81+QU
STh1FbkdDxwYTqIEsy51Oa74ruldmd9sBQRUHAosIPGbD9sITccOihpEKHBA/kgI4bxWHpkl58z/
NDF91h9PmwffjCl/GrlBxRFOjUgzIm7/EgBdeGHT90Eg0JSqoj3tSb/Smlo6MT9Nz4Ih2Rc0hENF
5Kq5pICapWd0GnOAJOUK0l0lU0E7lST2v78bCjJ8zC7JQDzOI7AxCLiR1arIrQeKgdmrJxRGIPg6
7XPcx2TtiN6/spM4koiARwJOCC/5bHuzNgrGDGvEuCpnZZ3KQ0W9L7YjNz5D9HxSclAiw0es6nBN
DmQYxaiuGDShUTMlqBDUMTUjYOytppK/FDoIoLZiwl0y8qsj7ZODujtsaDeh0I3xLjD43P7UGsQY
eTJy+BzJrpFQdsWoHlGFYwU9uHGL0VS2sqM1vp7F84ctAq86FMxQ+Zh5cDaTBkEcpMjVksoAlTd0
zy/MqCfpFbVuobQaZOi9uqtYAzO/rL8WBU1Xdb5ozNBNvVENpBpztpma9fh85PPYZbM2PDCZihFq
NY7PVAzcCDT2p3SEgpukeok+5N37vz6LqF+g7waEJtTl/8boP+6eJPhR3ud17IKaCNO2O0EyusIU
U1Cy/Hps6X50HEfwp6mZqwSzKgSghCp2+QNmLjdvSmzVnvnavIU6CATM2MIQ5jaPdAVSf8mJQr/L
8U/yajf6PqYF4leFM4MU5SRoPbvykOMVxiiMExfl6crIeA6MYxEkpv/9A3hjZuagCzWLE9pFiZuM
FFPKW3BNBfwO7DH9Wq1zIY+6WdE8uOULP2AbFaaEC2+PGVFe1XeIJ6tQgdFrEyWw0Oo7gt7XZeWL
8vcnF1hlgAARiU1KyrN4Azz+tC3DPHEBNzNRcP8Y3OpArW96qohFDRXgks6ozvIO4q/DDu/HWvC1
8Djd/IDpB/48vYMcAqaYJm7JphoZZC02/WhIrcfrXKimYIN/rHMWV/hiBuR+niVubsjeuekMUMfx
UOsFF6bF8E515cutnDorVhfephurM2coq1UJxRMsTjl9lb8Tgt5UZIhvvY5K8KbUha1uDp9Pj40u
vBWwCSpsUNMh4ftbaPmxoazP++AwqBOXiZBRghr1E48GlCyaNtLDNmTspuN7XUyzNUDp/SAAvAMu
DLCQLHCQSM5vPyU6OD4aRU3sxmDnO9G6zzk8xb7Y6H7OcABjScWoXqba24vPRkNN+jgrpX2eZXWm
h0OUvAQ+bb8iRqvarx6noDmFYc584gpKviO0DQNyDk0tAwySFOCULTkxLw2Wysp48KURjCJhWeUy
2hKd9puBiLBk9VEmZiguapLJxX3wKfShHxpNT8voAEnvPtWzVMbbIEp12hmPP8TipZ7owPBe4ylE
e+l2P/islaQiL2IXNYWaaQ21IpwPogTvSdH0bi+hda3qUQheqE7HpC9mXB//AH7hWYJe2z8/YHa5
RZFNKeSxkDJTp5FYgEmbECLV0baCLrugR+Ce/Q2eyt5SATRFk8QKKiLtmAZcy/WfknkLXrDLcf1c
+9jxkGjJpZAP6Lv8H34mQM8gSgUHPWo5s3PTYQR2yOkYg0fsO/xgHbpnAhH0vKUVNkbbWXJJWpUg
XdILv9FL6Y3xjgkw2a2ulbHeI0yPNp5nomEZ8XoZbdp+U4Z4+0mhEHZNUeGe5AunXEQjHWhf4DaR
o91+1QalcmbsudjNBqeQd00RkSiwUCkUMNVMhe+mC80aVf6WcqSN3gZw0XvbEFosEQaB0MosNqrw
og263GGu7XWgzwOADolRFgzp1trvS74A2RRSemT2UxJ3+1uZoAy7gWqxi/5+a/iNnBtFMnhEw5ab
aKzKJI6TzClLZo0nayG5mTCDYFCaRnOgdXNrGSpLXhHJInZJZn2n6oUKkINhPEpJka8800vRAFqQ
ECFBHA72sllwnCuFL5VjCNcucCKYrZvBpFr2gobPlo2KtcbJ4kuC8BZ63kDr45/ZpWIQaYYNGF1c
NsHAE6dZtCE1CLLqqzxY6AyEr9FoDMHaAzY5i1mIKfw0O3snPTUIPVo0iVvIRC7OinRo2J1q4YIy
0S7v7aFcSXHu8Vw46KDxRY0Z7VdAyWafsJeKigsg3ucOLaoRwBhBN+uTB2y9Ig3/iraIeg4QF1GT
GYy20hWLxZsKeL8GVuvxDzdsPXHlJy35MyBnQHirAESDXvXtoWILjgkbhkGUFGjtFoy0AJHU0oVn
KukAOepgx2WFr7NMEuoNsLsrieZSoUCAi9KQgqFJDtasW/OR4gVgN49SF/JERKZvyoA+n+gwylYQ
7LSv7dh/KtXKDNdE3xbjbhjlxUkRAlXImYcUuQR4ohaWO4n0xVPFpoYGiRCPmlGb6CWb6ZX82tZ7
TPUTP7EkuYJrRFaYmxi4Hzm09ALIdYJh7NiHL2pssJ4OPr7HbnzhGkKxFcE4ioSoXs2vITPUEuUS
LnWhWa0zwsavWrBjHLQ1pM1CpwhYJuTe2lSolAEXuf0MRdHIah4JqRvvywuzSUilQ0aLPD9zz79L
wq+xOi5VB2/szU5dN6ZtXQawl5FDYIl/pvGN5+/xeI72MnnNoWzuVtBNXH29F278jd3ZQ5OmXKWO
lE/d9jcygkjcpcFHqthSloM8A3pOpUo86QC2Lra/VMzOw8/JjTgyewwRNbssN7N4BVO6cP9uftF0
BH6Elswoyh4S0NRFu3yaF8iNlk1w6nvCBd9Vv0obsmgPoDUWTJUY75zzDA1DHCpVDntDj0FKB2VX
ssns4NLjmwNjr7NEzw/TvIzZFrrudMT4SnZeRV4en+y/mImZ751ik//+jtn1S1oMHwcaTsAOhCRE
IwJawwTErjh33827XRn7FODWnGzdS/f59LRWiF0qCt/Ynz3jVdoKBVdM+04AbAUbYblH/pJRu99m
HpYfID0MjSf/8/G6l3oeP+3OOYjCoQHfRIh1N/ogEYzbI93WYw9CF7YhbB4bW0iVbmzNn1WxC2M1
wBpVZdeCD5bWZ2946f3vVYjMUrHoxtTsKU3USMwGAcsSTgkGbVCTwYxwu6s6JLmkFI/0Vwew4sFb
q20ve65/ztG8xSL5PoKKADd64JysIE2mswf2hR230TcwOmNkMCBgycziwssrlZtF5/zD8syH4fh0
XTxid1nhSeYAqqNWDwm61eB40WdNRW3QvQJCMefVKDuZEWUf6E6J2U3oR8lKOIw9gAt/w0CBWJm6
PJFVfvCvrNTorGpp9IhKZYJ2oVau8ZhPR+b+2v7zY2buKm24OOg5fGeaH9rA7JHXMDr0FzAQHwPB
s0sMZq1CtnyK/zE5/f8fHnJKf0Ezg30WpD1HrRoMqeIbEMbcKqnIzDcCooD6KoZj8dpOqsRz+CD0
HTpNKGT+ABxtMuqyZHhGyBvs7+YLqOnHd3N2eu5szfwPK5clON9U/hBiFG3/3OXEW/lWs0RlbmHu
aarKx9sSYjV5o4PnY9q2L0i0oGmAavbjxaxs3HymSQr9GOAzhT/IhxDvyGFEXgyBCF8fHH4VSzK7
D/9Z18Rmi2BF5oAxnZ2HOO6rTKLCIaGe1QZ7oTS0FlTyYwal0S8tPKpsbQh5Yj1e49zF3dmdxQ5y
1aXQHoHdqtDHvVyQxNeLEPOmKv7hDtWpe82NFZuT2/xx3f5jEzyLrCKjRQ848e1aJbaLc3AQCodu
MBOnA5wVNWG9+l1ApBjQkIP2vmZy8VOKQO9Jk24wJChvLVa0KMWGQn1WKwyU3FnRSCUSfg1X6var
YefMm/xneRiTRoGdFzgw6N8ay0Lgo5s0Fw7NH/85cVqMFgvH/iW6Rpa4Rju4uLD/2sJY3K2trm1G
qdNSbCVwhkgyrzIaaFf/KzPUz8dfbeawZqtCE/zWEuNjbEDpYEkFAL21qt/9n7wgMb92IGf1gDs7
0+H54RiBJ5b5aLKD9ssh/IWCE6YvciDJ9Og8OKVbfSqbTiGy+3h5axs5O5NVyXrqCPz8AWkSDQEq
EL6T0ajVTRHsGborstf/zd7svgd4GHMvxjLx2HklQKGWUpLoTJ/LLXP+30zNrjgbanHRU5xH5hI9
R1vf9FKSXQegA83/zdDsGfWYluX8Ovu7JvWFe/UYEqLq8AQGYG6tkXf/DoDEE7qeKCGzwADMacCC
boziCaZx6GtVpxGL+lRu8vkpDgvCFF+hX6wdzOkE3HotIJHBhowyFZJ7oPFnB7Ogucq1mXeQAkAp
ytosPHWTcgrpQCiF2jAwHtuobAmDbhZXnhufMQYGVZfHe3x/PW5/xex6gLCo8cHK7B0U/nuI7Cw9
gazufzMxuwoMr0QtA6jboRF5i2LUo9t2KM3/H4xMTDz4foAQzfGAGHUYMFDWeocKVaI2P9fFvlmj
x7y/0397y5NyAZJNICBvv5goDQwXj2NwVDFH9MadcsFk6VelneJUJlW5wn813djb83FrbXY+hqwc
0TzjgqMv+JreJClmmCpxlWPn/uCrkOqbdMKgVQLam9migi4A7lQJ6bGGiGCSXTBtDVRiFpOhGAya
vySlD3hpZKLsA62jTihIoOQkjGLob+cmlVvTG9Z4IKaLfbv02980W3rB5wykpH16pKK2LdKL0Gkb
P35qQW31+NQshCsq5I+xbiAkoS41PzZxg+FKsYvoUQ1rDMW95pAlQ6vx5AeG9sSS4Mij2vCtSSsu
9C+HzmyFoDRChZMHDybAFbMVCmNY1WzWxMfGHOxBT0yiPKcGtXwbCqggo6jQAO31kpQ28hYDabYt
W1CGt1zuS12pLv6FGT36LTMXMEKWB2QQbXyMkXwGZ5R8QqQpstCStEFG/MlFEL/8EiSbqpBCqFob
DTQmdqpK55m3GrT2v8LEUJsdw5hdQST6GqeXJDAmkST/VBYGLU5I4uNfQrmJMBfHvmrxWoJ7f1cg
BD4xbUMolJ8GHW9vJh2jgS9KOT4WcfalchkCo/7y+KjcO8pbE7MvFuSoCdaxEh99Fs9du+llYyhX
kJBLx/FmHbNPISotBGMB8j6ytvS7sccabSSzTx3hMJqaBG04wufmsBb0rS1t5qAxyihBBBpWJcaI
2B1QZ/zq0Nm0PbNDhiItxpKQMyJvnPtOtvN9yauq7Ii5TKtSzlx5EcHD2oURRPGMWNpotCRdFdlB
s5Lh3QeacG8/LM8+nNf1jTCi0XtM1MsvIStNFVViHF+UWh6fkHnVCqHmraXZ16tAmZbmfpMdoVmm
cIavgmGYhOiuqXYNwdpurTWzuDIQsAEABOTP3dx7LiQJ1eoMKxPfmRq9Sijg8fl7AThDyK8FSAs+
GdrG/xibBWMscLIYDcyxODArUnoSmg8ls8tutXk97dLdSUF3E8x+SOkwEXN7lxVajGXU4HsFHQS1
uY0cbBG0K2gFM/TAeZceOFgMlU2XcMUTLn9ATLmDuhfAFF6dlVu1EZWbjCmyozduSlB6Jm7MkjKz
68pV2HPp7Xu68hDMK6zTmZEEVJihLsgLyNbnq62ivFMDOT+GH6OVnj8ZvTuLApFMiLQa/E5vHPRQ
jbXI+m/fZrbJN2ano/UjK2KrUG0GquTHofkQv1Fn1gMMTjEV5jf2Y+bInen95qktqofuNESaC1x9
378rmFSX/ZUof95jutuC2a7XvV+LuSzkR8ZhdQFsTJhT2IR2v9PMKNYh3BXqUCUhgQmaKjD+DWCv
YnXVzF7F1WHg+wjv9mtM///HtoxD7g9sjq9BN6NVHLORoMalpwD3s2/aodhT54+T6sxZNdcmExfC
MJwA9KuBnZEmQPCtZbDfYQghTfMjJAZR80Z2Ovh61FuUR3Eon1rYK95q0SB4AdA2Q7yMIY1bg91Q
+wGy8vxYSW8gpdHZ7kDBUEBlACYx97bGPrLgPiRQOkzEx5PC0hzuVSgjA6gznx+TIThGXmozXkEy
5MaYWfr3bhjivmj/Y7YZNZr5EOwI8hEuLMPi+AuDOEZkozhDXP/Er/SklmK4n3bmkbMvC8DiUthp
rfhaX8e3AqeFnhizMNqdiCAOwRz6dqrhWb3+AdHjS2CqTgKFiubTv2ib0nq88IUgCL8HyAAR3EKY
iJrfaTmlcF5JcSxzqmcZ1bu1juSSBSQ+6GHARQpAx92eGT6HmIwkpNB5DRNu1wPabVKlWXvW+IUX
AN1mbUIQqcjm5rx2YKppubKoi2O+4fWCCFbksKZoSrue7H39/5F2ZbuNK0vyiwhwL/K1SGq1aVkt
23K/ELbbzX0vrl8/QT/cK5U4IqYHDZxGHwNO1paVlRkZoW9GJzkW1ksH7qmXxFrK7c0P8r/WOY+c
m0JeZHID6wDROWlWSAc5CIcFryfNBF1Xg+RWS9W6tAIxR+nKu+wknIGfpoJII3stWeqDMTFG5O8L
3FOzI5tabSb2feDkuOWrMjC+1aB+cGP08lfp3oz7BafCF5p+fLl2YWIa9YUD1YC0M6DPU7rmRt5F
X0NJvXcdUM6J+sfb65++nX7e3/WzN+ilSW69xlpSw7zGqIKt9qWcMaGvkV19ZvtwOwA6touOBhQR
Tds8LRieHhX8HQrqMMwkZESm7PP1WEM/CuvAxPnXMkDMawvJIs8W2dpcZ/6jhFeCEZX/4tsAV0Pf
iIY7QuKb7LWsDowY6Wd34i+UndUhcSu6WxQimT79ZmgTcBDjQ4+lyN2DCaSrBWXoSlcBq3G8SVbg
icFr2AOFk2JFKPIrf9APTP9Gi3jk6a1xx/JPiHaxgao0G0BqBMvaU29X255qx2SvPo3Wh2k3e7Kw
hjeHEOg/lLKAU5siMOT/rpdQK3LwGmVwmWjOyq2KBM1G14bEqfASs+9vlx8Oi6uRcba4CzfwJDPK
/Lh0UzCaR3++h99BazFbYPvBBOBafapRKimeobiXgvgDNGC/8ffwWfW79sXf1sMq8eWl7bQ0fm6d
u6rxpdLAN+nKufdtCcTu0i8heC/HwBLBKL5t43VEbJDaCMN67CwiLdxZPLQJimuXK4Dk3fUKoA+r
B9oeX8C6v97G8/6mg5WVT6MC8Pe40shrPr5KpencX4yb/T1lXVAkVpFnQi2TX3elEFnY6k3jGl3q
FPpzK+1ktNQlPRhg/D/3bd3M8SRZOxGbwElADYzn5wmJ0pSlrldumSbnIvZXGbr86qZ5vW9mcnNX
2wtmpvZ1oC5RBkMG+3ois17rtGSEmXrwnVz5FWrFustREssXNs3ceC4Ncf42rjG1aQNDnSaforyw
jNQENjdfmLaZ8eB+nJJjAMAgR80924laF1pahRhP4RZ9QI3ghRSr3FwqMc9sBWwExBkIcpE+5r24
FKpxpHZD5Q6vakJVqzqUqtOYq/urMzNpV1a4w1/okAvI1bFyiZgBuXgInRE54/s2bs8SWvMR9IIT
GL3KSIJNcdWF72RRUihQGKxdSRdAF9GWCggzpapFB2lh55GmW3HtxVbRxqVlyn5J+1qInZbFS1Xg
uTlFczzqJVCMAd0K51bEtK26QlNKVyQtTSAPLYZfsZpZHgltFUTq98d961kxblxWABvrAI5q/Nsi
yqJOTgy/csfiffS/8lJGjdtWZBTaUINWunwjFIckD176AkKAHfPXLLUhdx6IG01uLdQidNKgbY8m
7ZPZk3Lp+24ChZ/vQ3oSHXQoMvFbOa7iNhM7o3SbytywLLP0rwANioryW9qBcCI+FYQGykYQd0kc
rgxlW/SPdUDWIGsb1Ee00QXJ6/0pU2+dhQbeO1lSgV9Gxyu3U5pmjFlvEMS4Q/lWmqHFgPK7b2Jm
xxPoBE21EgUcN3yJHHD7ABzcJXMLabTlcNf7Oo31BScxs9FApAOOdhUQ5ekMX+/4sKlJOcY1c/N4
J41/S9O0IzAuycEIHtxkITs745GujHFnOMl9Sc/0irlahf7O5ikovtriO1xCTE2/hnPkWBNcS5M8
LxriuRsRFZa+rYK8cXX2KSgxNcwK3RsyeAcfZfFFQynm/kLdPrfwGAADPNKIAM6Dlog7rUrnFyDD
6hoX3BMKi1B/8FNbq8+MgZDJdOstkJ4hcYav/CTu421+MtsXE1Q9K8PV9/USteztvkFfHWg1QLmv
SAZ6M66XNEmTQUjUsHHT7MD0byN9iEi+cCLnbCC9CEDzD5ibp30M1DwRUiVr3CpCscN/ynLkmdr/
a94ZQ5jyHVhElOmQOr0eSJGJeh01ReOOK4b3QUZ91ZnkDZeey7f75drONNgLry8ZklarDHaMAdkz
0TGidZSu25Ea1cKRvvUakyWcabzNAUP52UgXliCkoxYoFjVuo+iBxaT+Sc7yJW8+MxykssHqAiQf
HlU8D0Fd+v4oS1rrQv4htpBqpupCmnfaz9cHDBweFxZ456eXZhSAKc0FxGVVWugA2xqr56V8uXzr
LlS05U4sz+jYwbXEHauQmHmF7t8WSP30EbriHSJ4tjWr0gJ/Tho8j01xBunCdqi9XTI6gwfBbXVV
66rVKI5/CgqnQ8d88phnllL+ykOIm47JysxBinW87wFm1hVfShCgolkM4TDncYyhkfA4KUG9boC+
hyVt6LT18H3fCM8dhIz+NB//tcIFdAWU1apiqFs3HR8baDirVoIujlH9CA4qREy1J7/LSmrmh17M
Xou/erCKRseXk83975gZLEDdOPdTwRuNy9xntLnuFUZWD24k66DYaqi2MNCfcIPbX7AAn4qIUlQR
lF8fyDZTOrFI2wEJiQwe9Bwfo1Pz2j+wA4hw1rqdUP8QHkDsEYxOvZXpnyWFnhn3BpEDBLPoSodK
D+/eoJrVxQKUqVyQPFI9DSwp3yc1s+9P5Mz+xuWOVwfIWXD18pyNepKn+dh7gytl/UaPULPo0H2d
vclLCbnbYgVSgKBJQZf91IoCxdDrCe1YpousrkZ3sEa73yr74pfvyNve6uzMGfYDDQ++9TdaL/Uo
z83jpd3p5xf+LkzDJhOFcnTP9mHhETUTq1+PaZrdi9+tyhGTowq/26Tq+rPdM5pQzXqOV0uo05no
+NoSFyMNFRHQNAtLg/WZQgIhfzS26jbbjOv6XNsf9WZYCyvdRVYa+kqV7TlLaiwzBwJhOQghUW0A
tQoczPVYR2MkWdnlstsPXWxlEzmk8AaSTap+Q4U1bSwULy3iQaLrmMuvVb3KK+gaZN1TiJYKCNfT
Qh83bf4wDo5sLIQCt9cNMFgi3AGqE3hm/qzTxTpUQQrwry+p7igko5WPkmqPsh5skr6AJoWa6itB
F0GFGCn6+v75mbeMGJng4Y4OSW5diJEjQ4vkpVsBY9IBe5EZKTpq1v42r8+hscQ2e+v3AHCZZE+A
9UHsz3slkCFFwhhFqhtW+qMmFCsmhAsRz0wkOdGlIp2GgBwMswo3JGkgKWqKpuqywCkOoN8gbDsa
1Fin34mbPhQg+J2aUbuHKrUVdcVADiodJHSQSFa7mEm89U/XH8PtushD+3vsGao7PIulhYZZ9Gii
98wPrbDf1pDcXKXlaXztgXRi6BMwm+399b1NTIOvC7AqVKFEIkKqlXNbuVF2A0gtVHCvCgB8Wor0
HO49kr0UoKTWm10SPMrNLjZ2mkTJaFhGsoq0z6g5LmnF3laqfr4EV68MnTzjhppV0EpS6mOkuei6
ToD6pio7xv6TYIUHLXxKNacR1mn5WO7lXbBDG8qz/lTtkuP4DWFDmcpvEtkAemVuFHBi4owsXCS3
8dhPlyeK4CCxV6CmeO0e4qqWc/Bgae7AvhoITTPzOVX+/lXbn9bkvHhbWJe5k4A8yX/scfezoMIZ
6Sns9e2a7LoH19x59OXD/fVnYWDKFEleRwIYma5hSLgiUSbgYg0/TTo5i2PNVZ66hKILnx36ceUf
QyfWpubyZA114K4/At8HdQt/X76a0kp+bN/H36R9RL+I6sigICPPmr7JhN4q/BHsZMI6VKsFN3h7
1V1/6TSSCzfI4oq1RE81gGRadPl2dBzBXX5YmPlpvDfzgdoTChhwE5DzuLYiB1Lvk7rTXG+w4god
UCpeEcdQRm9pUNFJm1tl1ITE71JExPdOI/jE+BB9GuBMUlFh5yybWp0PqdBqblh+gWjAszPJzqCU
mlJl2LDwaQAovBGPY7gw5Nl5vbDL+QBt8KRGq5kGz/dahacMK17809pNDCoY3hR0cuF7xTphiPNR
c5uQuSOJN63B1orWL7z+Jud9s3gXZrjNjGJhoEMXUHO1RFtrXaJbZCi+KiRlE7NNnTBpioUgaeaG
nC4q5MyxdqAU4eIvKS29BBghzU2K97jahwxMtNqxwr3SCeEm6AXn/v6cGyE0XWXkEZEPkTQuJsv1
mCijr2tu12dU9d80uVtH3q8sB+1ylS4Mbs4LTYBbpOAQPENW6fospGHVhxCkgAoLMuCQFTaJk2cZ
WXBBM9EfQK0T0T5uIMgg8GJ7QSNoTQbSdVdPQkQYUDiKj2nyqoJVQ1QdHRuld0yR9k7XOhkZUXCK
s1VpbhnEH8OVqbyDsIQyEZIGKTRuF7bUbMCgo6t8Qq9N3TTcJGhNODYy2Bpc0IXswO5OvRS9cVhf
NGgEOpSqAzwMPcHyPFBjjx8Juiabeg2OPEU5+eam0N5MdWK1jmjbQKBxKTV2W6SH29DRsI8qBNhM
wBRyvUjVMDKlg4SAKw0V1RRLrmlX1RvPbgr64dmARjfaMTx0gmEP4gvITf5hQ16Y56anV5Gww3ZH
cNqnJWXB0DlQ6yjt2kcDGWYT2AhzUBZOwdzGBPIcRKME4Bngoq/HLBaMdGTApeXJdb1Ggiuy1cFM
VgtDm76ddydQBME9jFckKNs4d0IKRSdxpyBWPCHCdxyVHk3r4ejT1W+Trr7WIX0UrS3+SVzBthzn
YffmfNOPh4+XX83eGuifgO42v5z1w/tm87zZnE9/n3+95tTe27573u88a/+8BJma8w+Xn8xdkoXR
tawesFvZCN120CcO+46Uq1Z6kgDXuD8/t0gKbL1LY9yN5aX+WBuDqroKIPZFtQPgUSYvaraSPoVy
BQpukFHsjIeo2HvGUv1/2tb31oa7tVDZUeoow9ooybuK5GVX2c1S1MfzKP9cyZcD5M6W74lFwXqi
uvtzTvsVQPBUxPs+p/I62ULHicoOKAXAREasg09l6GE84HlMbM1eeiLPBaBgb8GmnzLhCn/KY3Bu
K0mMe8Yffuf9pp3uaZ+y8Sms9yIEKEAAe39x544YaiIySlXg1UBj3/URK5lRCmDP1t3SE6mGFqpg
oev6523BryCStPBdUPlAzM9NLhAFGWBcie6utlvB2p5G+q3bKv0iDrG+Pfv7EFqlrVNnauH/tSHb
5Pw6SVgPxz9LjXBz5/zySzgfZgy9Ko/tNFZtP7ieAjK58DeAEAsX3c8i3RvxdHgvItha94MhIxhx
SoddSs9nk34+fdYgTagezp+r09awv1PwJni2aR2+ujMEniCRigQzutFXHxD5tOLV8z53mv1rY2kL
Xzd3oCDzAAXKidYdidbrjxvLwMigKaK7rafQZti1yiZP24VdNTvTF0a4GRA0VqHHv9bdHr7CAMJS
MmgTUpJ//MPuvbDDXRA1QbaYMQym8UFj1pAajSJlPCzER/NTRqbGHFC6IElzPWViZWTm2Pa6q2gy
HgoP7bCRlKUkwVyECYUoVBoQI0GBgfPoXZq3fpBlujsYgEy+oieheCEgWRSRnMg/70/b7PJc2OIc
uix6mlpFqe765n78EiO7KCtLqpeC5jlnBvLTn5Izbm+eCEFqm67SIaTtFgXtImVb1yIonEu7758R
TPUoJprm8f7IZu5FrBOet7jGTeAPuN1tFNAzKRJFd00NLKCGFJQOC6X1WEDhA1kiqxzDBYszDpQg
dgbUdaKIAp74enOYg0pSX4BTUSrpTYqQ4Wnr0/1BzSzXlQkuS0DCXM7EBv5EilWqANarIm0yrtJ0
icJ1ZqODHFnCIwCSCoDacRs9GUOfxRIMleUfIEMCdMsP/UIv4ZKN6ecXznFkIvFJBRsshoLlU0M2
Ur8Ah56dLyQzVajaYFF59LGpD23CBmzvPoGYQTsOJ13HE18V6oTGaOO4vzpzWw7NXgDugZJLxNPh
ekCyn6V5PXa6K8h54LRBrlBpBPszxIXROpWGwbrJg4UD/KNYwF0xE0s9ASMyeiWxXNdGm8ILGikV
McRVSh8JJfQ1Wr9WdudMtDwhLa0n8PIQZ308HN4Phn2kA/S3HyAia1vQ86Cbv+Dup/8wERffxE1E
KgBUCK4H7B6TnVg48ToaTWaXKMSoExegVqgLFuf20uUsyNezEFVQKUA3nO4aaMysjpG8TcKFCu2s
CbgTUK7hXGCNr010WZ/qAmrqrjo+deCeRRsVBI/vT9ycCwHA7D82OKdl+nUlhEyFnxy7r15iX0Je
O/dN/LAv32yYCxvcjcwUsWqQyUdLxW7YvdYO3tQWw97Baxp/Ylqd94bV7M4KrVYIgk/fuSVMGyvG
1kLzQg62r+0Rx2eroyFoYjqG7KTlBRQsqtDLjrfRq44Y5q216hUV6Uazn/9le+kKEiKgnwAYhT/V
ba0O/ZATLLbmqyuozetrP83PxaBv5UZOn3T0TNkLs4bF5ScNOVNjQkuhPKtyk4Y4PZY6khBXI1Dc
2OIFlEeRJUPR6r6duU2GvBJEbKa+fsIXRNKhGbpKCgnCGLQwiJmS20mL6ntXG93CkZnzVv81hWLp
9X5OMq0qNU3Afq6rX5Havqq9/EZCiVHdHzQraPp2dX9wPFno9LqaMM3ShPD6yXlem/QTAzbDlLhn
Zk9AavgqpHPsxIrwzkK3l5WAZ1mg7YrZhtNZZ9mRKFLSGxQD7n/J7DQTlIPQGwm+er6xKQMTbZ+o
FXFNYSfoz6L4bSL2uW9jdn4BS4E2ObgxAba9HqxAYm2A8B24jQMQZqMGdqghHtZoGnLKymGM1vfN
zQ7JmIAdoKmEcBQXyQFcMMqhx4irphHV0I+WGx9sfLlvRJ67UFE1RZ4cjTAAOHKenQyBKoAIjbiV
N9Cg23cMDZ4bafjbs4OYgJh2ZRpojhQPpY4MnbouGzCk7bMRUiWbUDj2bUxR5wBlOHSGvO7RD0Ce
lNh1cxCXoMe3fZPTZps0TKBigWoHz+XS9ayqKzYQ1wtSQMWVVcD2HR56/lZmtiZZOtozrFo2/2Ed
QDCLcsKEAdT47GHVKQZYOxTiSh3UWAlhz4KQpWsPycaFyuZPZYJ3Spemph14EUBVkMyohQimQPwO
2uJ+paFYPlg5RboCLUpAkR2zbW9PHH0lfUIYANZdy39onRG9iwk9+Otv36EPIWaBBqYV7J6fG8v8
hygPhFzgcEAvw6S3e/2RSKBnWgIGETcc9ROCoJNekdLyellcOG+81uOPdwG1NABDeM6i6MDFAMGY
FMmQmvDRuKmSbUxbW1oNTk2fUMbaSPZTSL9b+pXQh3xbUIOCJAJVX8mBr6MY+P2T8vO+uFmci6/h
z2OZFUHh42sSfaAQBDTPQ/5H6NYaW3vZXk/dKKgtRUfOzkR/zqcgAX6fQ4F5O+SO2slWO/YrkCxR
qQQsW9ibyha4ZbvQ95BzUCJIQuM5HVuMxVQB7UewSyc95/ipbla1ALERvH4t3aCiG+qoYEEGotMh
/eBvtQJcy0vEynNhy+XMTz+/2IgCCNb7sSfwCi2aDUPwCi0BBeb8DkrFqFdPbzrkZ68t1HFc4Iz7
EPHsD2yUaRKeDAV05c3CFTWXsUG/mIJyC84wABjcmULRwg+DDMtW4dzk9AxOJhtafyC6VChuJdBi
gPBypVvYTEfvwXe+vwz69aVSnZY4WMyxxK8p/Bmo4TzHNjIR1I6spQLKTIaAALWCqwvlQ8h/cS/N
tpQZUYLIcBX/Qxw+son02/8osw9Tg9SFkTr39/ItGQdc6aU97iqLyr5UoAqF2Tc+Rf/RU1ZlsgGr
mksC3NpFScXSSjuqJra5D6POMvuVl20hD0b14ZnJMXhoeiuRHGVQsAH3eJtbHrKm6a+6tBPpfZCs
0fMhMkWL8pi0r0b7Czol2hhvYmgu3h/L7LUwzdvUxAFMCA/l7Jsu90stNdxka/TvHjj1AhSbtuqm
jfej6vYLtda5lDm4uP9rj/dKJNbNoIS9ljFrzNM3zXwTJ9HuJw2MqeZzYcBTgxxhDB09fgZ9oact
EZHwnL0/nvHyG3hfFICoYOpGcHvvSQwsL/tFZADUwEApQfd3je4PWX1GBGMpZDWmVtD1DhE/xLA6
VsGmCDwqLXbtTluGd4+o24IaCeUiAJGnA3/hMpgYiFUYY0t1WH9XKZEByr+KwtL1XeJvyiXxuBlo
21RnRwkV0TuZsp3X9sq6yITcLww31dAW6WgHDdgz1+/fS4tBG3EE/0e+vb/V5gqJlzb5Gjiy7IWn
+zmmHQhoUPisAqvfCA7Ie+jBoG9Q26CgQ7MhgeuiEdtOFwqZt8QtOLYXY+bzEYNe1kE92YfUEav1
fVtAlDNtLbSx6fU6GGqL1U9QTkuzvSrbdb7UGDr5yts1/s+c/yBRLta46f2IaR3sl2axU4SzoVhE
3IoK+ieDYOFcz+4nRL4qyAogO8SjOCAtpA2GV+FYQ1sX7FGQaLUTRKQR2Qv6QYZkG3jo76/vvCu5
sMlde4lSKJUC4K6rKI667khqEUwuCsFAPlCdvRUvkvf3vs25KB+1dzwPwSiEvgjuJBtaVCqC0Rlu
qIk2y84i0Dh5fLpvZHbdkKuFQgzYKwFyuD4rQ9VIal6BMT6KUiuUNx4UEInnMLW2BH+hf+Xn5Xyz
SbBHAH9Ghg6v3mtjutACr17DEaD724620Va00IlIR+pTsOSiNnIycQ8HYIFCFW60BfqJKthGfzjk
D539PmGkPJpuH146+iexMoRyIEdBFUVevfy5PyuzOwxvOSQeMDE37+VA0OU66+DItSBzDQ87eIj3
EBbDK2QVD/3vuCqpn53vG5276VFynbS8JuA0H46IUt6gHg6jRq3QDFJq7UO6bkxQr+WISaSF593s
7rqwxq1Fyao4KjVsaB0usZA/VfnPgNfa/SHNviERT6C9EUIY2MfcHh7MNM5kIYDrF17TpqaJ/tnW
26Y7+f45YZuE0QbAPjHEbfQYZW4qbXqNgPwjBxbkMzIfh4kooAEN1VA4lVK8MZ+tq3BdGOui29z/
1pmTgAgBrD8aokHoDXA5klhVxqAbMP0+xJb1/l31jugcpHF3qKIlwquZXgTA8QAnBzgPpSVI1F6f
hNgkQ24mkwtDoI+4pNwEwXokm6FSadQHwCjTkcV2jCRdS/sR/1MGJfBJ6xaO/6xfm7CB4CyTkGTj
BUl9aWRlIbSGK/lOoDl5vk6PTQV9YMRKgEZLRxD835/nuW1+aZGLBkiq+lEUTG4txFvdH4V3PwOr
vsfQ4/VVxd25Q0jy/zPJBfqNlzdRMsDkEMfOqCKuZ6c+ecrRpewnnaMK2oKnWxojd7hSDG+s234y
uPN2aR0+xN6f0j+SULezsF3YuXPeChU3PJeAHZgoPa83k9bISl0hg+OmOpIf1V4yNp1AdaAYQaBr
nBthYQVnc3vowJ5Y1KamvZ84+OKy76ouA3oCODUZEBlj1+PV5G+Kg7ICcyD9rTrQCNlNNQmJnqC8
ZbX0VFsjwdPXyZKFpZ12C3elQCoYHBEAc6LLidfekPx2gEQ38sPYyA7xP+Wi3jBi0Lxb4maa8w+X
lrg1TYQiAdcGLCXebyZWdHoLSUYD3Qlkx4SFJZ0dlgptVHTv4fLnZxgK3H4ZtQFxUXxCBBWtVNmn
tZ5bkriUG/4BOt1M4U+LBvAnKGnyvqhoR78sQzKhT8Joi0aAkWz1/Gu0W+E97p04KOz4pREo+xyk
h7AeLPBAAA7TbJX+NOhrOV6qSM55JQO9u7qOXBKcMo/NKmOzyoQUyeO0S1H0hPL0UTWcQP9dCOmW
5AfFz18V5e2+l5hd4Auj3OstRm1Bh9YycVv4XKH/BnLRZvl3gz4R1C8XbsbpTN5MOi5EFFxx4yNz
fH1mRUHRs7CBMTGEoFeSAEEoJOUS58fsNrqwwju+MUzEdiyQkJN2Q4pKHKpBLbrgu5iGwxJgYu7d
BV4Y3Gvg2QINJp+W7hSQAeLqRhrszET7c4TUmgfSnejBOPqvyQLCaHZomDqcEby4oQlwPYGjVEZJ
FtVI60fvBoMTVz/r+k0WlkAtcwulIyIDcGbqhb4JkEmYKG06ELc3TuHoGuzP/33XTQjbn3jYgAb2
9Tgq0noM3RHEBRcz1cr3HiQQZvZaqj7ttI/7tiYXxW869NlM04VWnJuW+FLpoihCmxs6Qp1Rrmgu
/0pG1GCea6SvlzzzXHoN0NH/WOM5UVEPSWTgp4mb1cZWyR/FHMxS0XslbKXsIwCplmdVGjxbkOyj
JLCLSgLHz7jrk8oxZcQ/8Vtfd5ZYb43glfSQkDSfvO45yJ3WswSw3fdIcof7uNxJ4nZqAx7rHXgn
tuA6N1oc3CNahMEOQjMBnSPZA0ism4EK6ZFATFxeUrSeuYKvxsrlLEH97IUgvyBuLQfHjq0NHXob
+YhOqj1afrotk5ZKTnP70sBJmxhKAN/gS3odokclRtXUTUlkRZn4aAjF9v52mTtiEG5AwxxONRIp
06AvrnnTa5oBNJXEhZSkSttENi2igAhATJFRKnyfLFx6vIzm9E5AWIzCK5QGQPTJo6GIGMRpwzzi
Pp41agPrAijm65ThP/9+/IzszxzJ2TP+61OUpK0pr6/iz1pPrPbl/tBnWj7xJeiZwmMMhWfwel+P
PQAttdLJ+BS1d5SGpsRO9X0cbPRmK47QWYytzmU1mL53IsBuY4B3ywqxO1gS2RJ9xxwI/OqxwH2L
aYSKLxml4QrlRmfhRigdHY+T4ZiD3dVcI9+RRX89xarwvvoGmciwVKmeyy5dfQF3j5RS3yfKgOdK
kPzOyaqum20bgi9OWxGNtt3z1PsxfhdJTNN82y+hMeZekVP7APojkT7EhuQiFKNJWiFvmQEybPQz
V/KqScdfKnA3LPkVKU+y9yj7jh99sfSvppyg8T58jWBh11BtjN7FcLCgTS4pNa1kDSVJaJHKf9j7
pHC/EIzOPetQ+0LJG8UgEehp7sQ0quC3flkbrmee8Y71U89u0WpoZNWjNqSWocbUjPYps4KDYmZW
4W2G0Ub/jC0tzdmMezDBMQC1QJxe9DdwD+/Wl9Kw6CQ8vEdQkWS7ZEnvYe62hwX8ZpAhmGAA5nZl
4Ct5odea4TJj3RDb3AjsWdIeJz6Z8rnQVVrW+3CpYWNaae4GuzLKbcSuCevSy1TDNbOTZn5OhS6m
rBbO/jQ3N0aQDAORlTkR+0xze+H3sEvawsgFZALECCDlFMzzaqqWQCfkLxnck9UGPVSkADpGzbeP
NqBprB7FqDGedSLoVCrMf8iuwhkBvosFJeDA4N4etVxmqcSwmkx4lMq1dxC0fYIUfnq8P/SZAAF5
QEAaCbIBoDPiprdmZaSWMaY3RlJIRNwvx/um3qBk4SOaC5ayD3OreWmOG9Yg5YNXVwoyXuEjkz+K
8FEDHff/b0jckTSFuGjGAUOKGmT/c2oUK6lSqFw65CH6h3gbDeZYJkmZeJZEbucYMkviRs1NN0U7
cSydlAYFQuHcyEsbYq6f8MoS5xJV0FvlcZaBHUcu3hL0AA0JzSp1XXsr0tX7HMq65Ufd4ClnsyXQ
8qybg/IQgTtGJgcYuesDIuVKbTZhabryWh3XcXxIIB7gNZYiP8WSicreVmuOzNwVykkAo2/0oqDR
ulmIFib/wp/SycEhby2Lk+j29Ueog6qEtVabbouefgZCj1FDmbzyrdpYyOZMu563pIOHAXEAKDtu
+DSyXA5ZNAomGpIyW/MfhhS6t9FWCp+N7vX+bp07Ef81dcNGmEEJoTdbHyrP4q72QFCAlnEAA+4b
mQlu4NdkZB3Rr4necB5Ul3thNAgRNk+Y/Co1O0ssrTlLNR4E4aPfbRMgEcJtl/4mkPb0SscEL2Kz
Bv6NCRuyABm5XUWkOCbZVPyFi4RPdCQA2rFWx4lJCvE9l8ozQC5QoyHdKlHqpUf3TF4BHd7o/0Wy
E1TX6DG73jOQ0QXispOwkpJmgV2qqKakq4YQ3QgLa0hWIlWXRJpvlxQ20WqDFyQkk+UfjObFbdLF
yPX3LPJchsjQZ6tGDqxuAR40P7ALI9x1XzN5EEMj8Nw6+RtFR3OVZRSEmfq2Gr8ERbSzceldfHtV
QEsBqjZgjkDRwuCnEo30g+ihhOIGCiC43nse6m7lq+s2+JNkD8Cl3N+zc7M4rRronwAnvKFgadUi
AOlDZLoi+jSHcVduxTJaKqJOKf7rg44xXRjhnGqtgAWhgt6pq2qNIykPOVQaiInWL3mdRc+9+aZ7
fwahWDjzM5EUzOK+0KGvjGQmXyTJcB/X8Ygz0GVuLkc7D6Ju0MSg1baZYEJk1QXtuvJDexGDPPO0
uDbNXVhmmjPTECrTrVDG7OOX5x56dZvehiKUF60z2/hjMhAHtCuSO4J2ur+m/8vAkUYGMADj5v0Q
USECkATTfEtZQ7PuOwKi6VGRN9mI22xEstNSfP+lHtWF3TRDjIAslQRIqApmQNzUXNZF1wpWhRku
D8jHHE8gKALW+YtYOlRvBKtHRRIid45Pf48U/0QKe10d7WFv2sBaQS0REPfV/amYO02X38Od36hM
ldafvkd/0TrQf/qWrDuQWsdT5V1d5MOZRsfvcxUk2eCoByADce61G/RDwM90g+EwGdBZCPEgCrV1
KZ47z1xVVWAZ1cpT4awkw6qgstsPtFceST/ieafV1hDaYvNHrFYkQe4IdJf1mizRFkz77vYLQYmM
vlyIUojTtXHhNA1JiX09GE030/VDIAQ+rSr/eH/Ob6917AEF3hdc/YAG8wqVuZSwuhtwGZiglq5L
AQM91nlLS7xtF4mOZxcYlcWpRoNuSMKFTGj4zw0o0OCg1YoVS1u8CH0Aag0jp7Wc0Qj93IrwJMbr
UOipIPeWoa/zYkTLVOzUBqGqcfKHpX7imcsXXWeKCVokNIMCxno9y2pSBSoJPVyHgLlpew+JNQnK
FzVbOG5Ldrhrt5GreixFBFBCoz7WYbZBm+BOxdMtWujbWDI0rcLFtgmrAPSzFQxBNlszKUvXQWAt
YW1m9+bFrHGBZyjlaWHWuGv1Nv4wghgYH+iz3N+bsxf6xdJoXDVaxZMFJPkYyehZHlB26trHvnn5
IpHtN4eBrO7bm6FpwGEw0ISAvxAS8vghjURiIg2p58ZU+CUC+BicensCZ5xAgc6QZSNrHQxhD2Tn
tiCquW997iSCsW7qaoK6PdR9r5ctUXt1wul5LtECmiH2Q9eokr2JNbDK7UKb2FwgcWmL87Ton5eE
Ns0QjnVrov4u0+dSWzAxd9Yn/juCeA94Ah44H9Ze4qES4rlBD/CdbUYSbfq9p2wlZacvrdy023hP
iWYVWELlRUQbyfXc6WWGZqixBqwsFR8QnFjoXLGFQPjWkQivDPlB7r6qbuFFtGCUJ2xkIQv/h7Pv
2o1jB7b9IgKdw2uHSdLMKFiSpRdi25Y7siM7fv1d1L3n3BmqMY29ARswLEDVTMVi1aq1Kmuq6Kmb
CqCWkRZ17xoFLz+wY/MZqs+TDYy5Fq8FnYt2IXyI/DDozNEPdD1YiiNRZk1DASAyDrzCAffmyadq
0B7Mtffl4ka5sCVdkp1RVCxVMLFR8bfKfjjGn5r8l4AT9d3/HY/kgBltI2KkGI9pAdZ70PZNCO2l
cfpIsyPIJ8vI9G6ftIW8AZ59FxYlV6zrHLSgGixadDz3/GgA26I4Eaopx6h8qpBTBsWupd6PA9s0
WrxbMS9O17fdCr57DTzgAm4i7daSWdU8MZh3UInyVCuc2K9K/UePHt3qWWU7l+ueont5dsgmPSj+
w40PKfj/sf7ldC+uh3kWKJCKU6CRVK8GyMgc7Z09BAwawNbKnbd0S4BtH39AVoE4S9qqaWMUmRrh
2YfSFhQM4u3tmVw8CeiBFxIuFgj1pPthgiMwOxNuLEE059u8DcbEtP2yp9u+D8efvPQh87RidCHx
g90jfjVaPDAlcsDQDrXrVEzF7km4X4JLFPgoshvnIIdolFH/5M6miv0k+kjQWbZJS7+u3zp1VTJ0
cW4vPkPaxApqzJk14DOyToeGk9dZz3MVRuG0MbdjAKY7CuwJqP5qzApZ2UNLzt1GZxuSFYYjIrlr
F9Q6STSWCZz7lO549g5tK2CMvSpvvFb1S3ONqWOh9ALmHyAQwdKBWBg5v2t7aWyDXV7BQgO64Y8W
e+mNfe36BrX8srjnPPEVsPQ2ShZWqMUoINbs/sN1JprcNbRfgnRZhjYX1ZQqZIazR9Okr6Ybt9qi
NYXWgabdO9XKzbLkdS+NSXGyo/XdYKrC2PwiOriaI2TC/osTvDSiXc+pk89TxAhcO8IN2jRBpn3k
Osi41beEMl8doh1Dg7HXDfOmKoJizNfO0ZIbxObBfCoQIAH35vUH0E5v85jZ9JQid5kbPgA4AXog
gFpCwo3d8X7T5b+c6lgkkDFKNjZ5/ffe48K+fH+DSxSdkrlFIYYZ5i0em2P+VPuTsqnM/lnB4z9Z
7cVYOrOAN+DoAKsFzLa0sJOSpqTXXJybwdqy7GRqv+fmraF3SplvqTHAddkB5PZU/quO0hDUnEfL
Xc1cCyvy/YMYF6EDqCmQAZAuXI0rvALnNYHbRCfI9Bx3e6cG6RhIByMOasmx92zwBdR6eipL9fn2
rC/0ZoiaAAhxILYIoh9LuhM0Z6hb+HRySu+F2uK4AZc20i1YAOhhnLKts09CwkJt2BR+vVt7tyy9
KRyEGkhgox0B715pCeJuaJtMM4jY9laeBXGyYcZTH2ZnFw10IdUeVsa7kE+DQZDLohvQhfCe5CtH
arM8yzVyam3F5zUJAXHpJijSt55Dt3b1V3EHX189XQuLfGVWegWqTDUqrB45lfnzqD5oHUiNbQfI
SA8sFxvQWCJubYMmXmOOX55gANeAH1bBQyIns9U4ifW56nDng1FXTTz0SbE55A7Q4x6/6wywrq6x
+IkNK21oSAhBdAXwJCE9IrmyBEdtdBqYnAi4y6GNFUPXIzLvwD6xv72aCxefg5gNZAggk7fAo37t
s3jZDVZKcOn2pbN3kKVwkjvGnJ1jJb6qv9lgEr1tcPG4CGoccJOgYUCXq55VOrb1ZGhw0wRlEBSW
QD+HBqXR2icOQxvZI/TWfYg1hGoJHjwbFM7AtRnI4CCqDlLtZxE9a9GLvhYBLMXQIPEUhLpArAgC
ueuZiCMz0fQiJac+h1IVCc0Cf+9THY4Lbz618Nqp20btVmNDWJdrcBBxaOQVv7QurYOpRlHXdjE5
2XRmXtsCXmSerMqrexNEaWtQzMVVB4OEgXoJ0OpylT/JGw3CMRWsQQo0TrGtWbeb9ARhBjoU8gq6
SOpqHn7hrkALG4gDUFkQCTPp6VXwjnRYTwK8BxT0NK0LirPLNyU9F7Ty0CYBKlvkzWIwqJZ3Wn0u
2F05rlyRiwO3BDmmhQYQKFpdL7KeDXlHkoKcRmvr1Hxj10lgo2SM09zofyDWtbLbFwIfEHFA1hJU
nBDpMaSQoLXA/z0i4wPtZksJ3AoFnISoRdDb5RqByqKfUjG5ECvHOUaa6XpsfFRolEUtbCFX4WMv
70isjPse8KvAyctj5KJnP8tL8zCU8eTHqrV2ES/OLmodeLqggIsC2fUXkCnOpy5WyIli57o5sgYx
SlZ3HRhjUv4e528rrmTpJoI1FUpD6G5F2fPa3uwO00gZVrNldzTNgvavYfkmN89QfLDNzMPzW1mr
Ni4d1Eub0opmoI/qdBU2WeNZc+VVYYdejvwX9W8PbmkuIRUtCKVRMDbksQ1N33NiuuTUWPS9qMtN
lYMyE9RH+QeaNwwerZRsl+yhGI7KO96euOykp2eZqVrHMqxdZ/spT7bk3G7VTvOV+sfIdrfHtuQJ
Lm1J+yRLEoWWYp8M4+wlHRD3a+506QK9tCCd87rgdsGriZxeY66Flt8mJCQAi94eh1hr2WkDLIHb
AglOZOqkE2c1FleZi9DLqq3j6Oyi8YdD91UN/nm1xgUSxo+3DS4OCyg0wf+OAtsX1PIi1WEaZdoK
0MKpmCFJRVyfUwjB6MpWWZP/WXJcKKij9QJpDh0KaNdHq+7USisYgrzKfB2s+8L+Ga91Qi7euJc2
pKNU59iNDRK3Jwr+ahq2r7OzszMfU1h4dpDon+6ns1aSWxmXLW3z0eE5nXvYdLW/effXcc9V/357
kRYd8cW4ZDdo6QSJFAvbW4cPUvI7FQTI+kmhO+SLm8/obW7WmFWXDhRaZgEcBp4MPaVSSO7WA086
R4nOdj4owaybkzcXxRojxlJdGfEvMO0mEgbQipVucJZQLWqqCuCcoPZiHxVG0JPZYRW+v1TguVR2
axaX9vulQfHzi/1et7Siqg5IS1244GcOe/dX36hgd3dXDtbi0MD3Alwwsu7ABEkz6FQxd5zEQqnW
7YIMXVbJ/E99QNdDMQBEXx2y5hi7mxmXzKQiA0/vrfSdzU8rO2fpcrn8CunUmWXsziS2AcFinx1o
Gg78Z+O+4PkBzPvogQ5dgW5IMJanMfGpdo8vId39nK0hXpemXZAgQuXH0gBQlA5mroBXfNBGegKL
kFdlgIGmx3p2vT7jKx50KRGGJNT/mpKvHSuaHZY7MyAu0Bd1QEUGXMKhsNId2ljPg9sjHfWUFWAS
d9SjaTw13QrGZunkQCBCcP0I3Sb5MdumVWsWBd4/rXKcSAwqiRVvsLCkOJgCZSYwZrhgr7dwb9ml
7cxFdG5d0I0lERwC7rzsI67xpGtXg8CFpXPxjEOzKzjgEdhL5vJKbaNOz+Mz+2sc0Gx9BknGgYXZ
cXxCMwV9jkBYm6IzeHN754odcXUTQuJU6GwAOKSAKkuuAERTnup1b8dn0MGPeiBQB0YLPRDPTO4r
e1MPK9HKir0vF3zpGKa5GHgJe2pSQMryI9Zyj0xnt32FAmLQFIcmfbg9wm/rKERckdzD+FwTcHXp
aHYqj8qBGtG5b/OwLoxdM2zz7LF2jRdKgtu2vi2isAXcEFBRgg1M7k5idfX/bAGFBajMtgbtGLfJ
dhUzsmZIcujOyLoozZzo3NGHetDBcwmlYqZ59RohwaIhPLewIQUOWSaOdpChavBiiM5jrwcpeoQc
4yGd3X2p/bo9dd8dipg7HAED9xNk/kxx4C92Rp4qoN4d4vgMgqZmgOxkOgVIcgQGKw+jntzlObBt
4CJAKw/2iFJ+rI51aW9efoE0qYIFoOzGLD4DfzHSbE/6Q2tBDNBgQdZCezBngRp93h720vwK1UkV
T0xUL+TCka1Xba67LD4reFyCVcIYQB5F96u1zWU7Nsj1AdjDWRA/v5jdvkXTtTlW8dnId0r0KYhX
QF4R/2vqXywinuf/a0byYmmNVlmLw0wfTWGVQE0vAzNa1vptDR6Wtc35PWAT5gTcGFAFpLLl81bV
0ITGKwzm+OSr8GHvaTJ4ND5FTh+aLxP5maXqyhn/DpMTRqGiJyRJFxCkxTTVPJ/gqcEWtiW74TG9
j/dxe9K31lppTfgm2Ts7loMUvRAGQYb8etXqivdjrA4x2IbRpHIf4SAcafJCtG28thFd8eb5Zkvs
DXCcCEiutHQRMZ1+4n18vvv5YXtteD6r3tn1/mw25/0GvV/nzdl7Cp8gweA9PaXB5vMHiA59hJPB
j8/w4cfHw+ntE5SE3j0YdQ4n//0UPsz+KQ7//H18dfePd5O/s73OO4D/9n33/PgHLPOP/vOjHx5W
FmjJ4Ys8yv8MRHL4eYnGP1sMJDoZD9xrdoY3ryVMxMTfmizhSi6OU6bPid6XI2xEKWIfq7MQ6EVr
QcFXEPXdDK5mxO0AiMstvKBItJoMdKRn1Uw9q/ynNxIvzoC+m35DHXo2El9j47avQuTl6mHH58YH
g6ivZD8a66mAAM9ASjSE6QEwX9vbjks4w1ufJm1NtMAAb0UaOK4DpJP+WYFiLM4vuDvxXDbgGeV0
n0XGPEnVOT5nIOzLcnT3r0TsSwbQtgpRWRHg4ca+XsBuyIx+KF2crNyEa6/hquKpqYPbk7TgdYXk
JyIBiO4gRpUerVaZAd5OHQR1T96D6WsrQfjS/rj6/XI+hibI53Hx+9F1OscMNP9qaPMzCgaevfus
7B+OGljJK2E5qL690QiqycuqvaL+jfMcUcN/gIqiYnY5ZO16YnvembUzYWL7nhlnpzLVvU6HlW7z
JcePGgQqERgfOAJcyUrcF32CIheu6ixG8xAoAncQj031RwhkZx5eXWvd9N8hymJcFxallNFg63au
UlicfwOO7P1wgh+/zg+Zn/mt/5OgBxbPPI8f3u7fw9EP/zj+wftnp48rp+5776X0GdKxA5EJz2Kd
xmc9u1ccaFWgBXNGIlPUm+rcAjb8aExpkNudZ3fOnarH2xFSFuodcf5wtfTN6VelvcfRj2FEo+a2
T4POBFVXnPjwEvBAK8H3wgV2NWvSMUvZMPSRRbBBa3APKkEKKGEHtg43fyvzGj3kZXj7xC04/yuD
UpyTsahVmIH5QYnvIXZp0Cp3Lo0DUq5swYVgEYagR46KE5gxZFY7fWi1JO4ySMUp73UPSGYR6Cr4
5NqA6ZBCM9/N+eftoX3VKyWXKyIOdObgyYvWJ8mbGFZTpE2ZJ2e9+ak68Owqhx52rG01AqJw6u5B
Txa6ZNxbyYtBiN/xh1kDMGhY42ZacJ5o81LR6CWKQgAeXZ/xNmmUtoww9tFWY9BITqCMZNW/ZngR
W/3CirR3eKFMBYe01blPP4xtam67+JUXISizb8/r0kqCSgLW0McC2hopXkg6vEl4N6VnPqPL61RG
B9oXIM7sfxUs9lz0m/p499y2uXQuLm1K8QO1aEIYgU0X8SOaXkMjjLpjGZs+RBn+vSkgbNGbB0FA
tEKLE3MRqlj1lOCFWKZnlfu90BwPgdSsjQfKj2Q1LbToJk0NeQywaKEqa0kD6/teBVEBhzWmhAQS
jn0qaoPDD1JtaaQekx7aq1DStR5JvKmBsWjQGeUmP8YUUz4Mp7r/HIj+m/0y7tvWb8Z/oPBbJ28d
Co0jgp+03cfWzgbvDd+n2kdqrNHvLPkPgAQxX4i68XSQ/Edizd1M0jo9JzPfohAGIJvF7pkKrsq1
Cv7SKQKljoothz56II+uF4byJMuJm6dnLfmDBHO6lqZf2tcWSrZACH6lyaTf39bJZLoZlsJFYEr6
eZ/Oxzq/h/aQB0ziwCFBwf+19iROEdJJaLZHfRoBj3Qvp3YLdi/IO50LCy1Deu+l6QGJ0ZXTszhz
F1aku9jAiwg1oQEzZ6Wux7jzB5n6NbG/xem7MCI5OUxaYalul56V8u/IjqYbqMWr4uxiK/Oc8j1d
675eihVBffwF5wDs/+t9dnFO1UGfEM5h6tQoiLP7XEk92wDzUbHGSbu0xS8NSQPjo9lCaBKGNPtZ
MdtQtXH/nxO73RRGcNv3LJpCGQpxk0ihylhFdAmPCZlbnCbeBFr/5HYo9BLfbV5T8nnb1NKzHHxg
AO/pQlMc6e/r46SAxA+KnXgraZH5wKZi5zSKJ7SAaDaFGZ0D3QSxse+QlyRZw3EvrB1sCx5uxASC
IvTatpEbQ0402O71p6raFRAagEtfUwhfmM0rK5JvsqKRuMjkx+fOUUuvAvLUSu91CFaPs/WUGfuV
CRUfLYUbILIBqh+1bDSnySJlk5YYOTLryblLNeWOZnkdKLkNkvuq6MJIyfPQHIZ5O6o1yHQrm97Z
bZIeY8umG7RWFShzluXrNODlye0uWdlZC6cTIklI/sNHi/eV5Ggg76ZShMIIv9xo24LoAmn1P9xg
3sjQCq7TQG35B+TU/7k9KUtz8kXVhMtbwMjlJSDQMzdGXKbDWP3IMvZcgBBO19ei2KX3DYjQBeOc
gHbpcprc1NqIp3aWn0HOM21BrV973ZxCczQ6EYAINB4h4Cs9qB51iDyrNeXbhWFC9hBn6P9Sbcm3
YK9rOqtZn58bcN1no2+9zxCsvj2V36vIltBW/P9GpPspm22bcLfLz8Pk1RNo3g3igXO09tJ/ygDc
YZs4vG1x4fzAIDps0WsJekY5m5IqRUIp+mHOTeNkITaLcmwd1QVkroh/2mpbP0QGW+MWlY0iPQn0
oaDaBvgEl6PklmJLoSwB7cV50HrgeLd2dDIBQqste5vqK1mTbzl0YQztKyBsQjO9gJZe+yGdxNbM
dRiLlPeqA/e1SjytgqI92G2cs2sHvfreQaCKKR61VT+zVopy8r4R9k0of1ggBTI0JG+u7Y8Wdcei
oflZp7mHbPYImEhm/hcjgn0Fywhydxm8wVD8cDMgxs+N2XqW+TY23COrgquLQ7mwIt2S0Qw5CyVL
2HlC/WbA/JWCuwPE3bf35LdHnZgy/AX0XDw+sHzSlBlDmw5czc9Zpm5aB2KDcfGCBieD7tSDrW4V
s9irzNkYhEMppAXjHaSo146i/Bz5+giwHgJXKBhEZTS4qjak7xxMKRCMTsBpAJYtn/tAv3vk8Pzn
z192HoDsuD30pZMhlBQQngrKCbmCjLJqxJwcm6Xk8ROY5pDoxP6kGzUPS2UN8bN4NIR6Dt7NSN7j
OrueZzvTYkVvxBBnKHVUQY/wCkk/USTPkZRos3GfuKNX400yQ2Khiv8y8Bz/hxFreDYL5hJAtaRv
gBgLrRto4pwV3CG+M+BajRAehZON3mNatdTLyzHZ3Tb6rUsIiws1DTz8kNVHZ7FcJAETxEwHB1ZN
sLEQ+lHOO20s33PNdwdwe4D1fwjA6Km7vxSTBd7EoZqBErdurmRMvq23KKMD/CQkIR28scTPLwJc
pStpHgOr+ujoRAkVqvgWFEP9eZojJKhMEGGWrN3eHrw4pZcxDMicEZIBvYrbGqmarz7bC5vEjMmY
6W7yWPIpDtpYU4Gr1+aVi+X75hJmwL2H+1IH7YcM4zEaQchlwAyIW/jwyava1yd1U/BkY1WgKRje
an4XJz3YMU9JfeI5X/GJ3zLBXwO9+ALZ8wLRZg7cSR6tHEw1eUCmuz67N43qHdWwrlc9lBfzkUFv
6PeIpgb09R66CmRnlse1I6E7tNfoa98knmFXk/+VdsBNi/jMBjpb2u7VDIJ51mHBB6aW+6RMh22W
q+pBp2jQrqNG9+a0VQFqVTl4vU3rmFUlD3ibaBsFyqgPRuyIXl3Oh8PM1dlzM5r7pIIopoLLO6gY
f41N4xfpoA5fu0kaxjGSYbc3kBzZC4IafD/qi3AapiavLMRg63yycn7sVNqFhaFYQY8baJuOKWQj
oCG7v23v22n9MghAGNwwWpGwb65PiTnHMSG85scY5auCPTn8SUN01DdPfTN6dv/RDOqeFMOWvrX7
Ib7rzF9wX3Nsr1xMX3mhy9UTHwIeEJBxqKilwXdcf0jk9oUzlC0/QtpjH6kHPrxB9gfK33XsR1ES
GjUo/eid20Obm0BfpX+I4pA+5N2vyOw3VXQsDGtXNu/oPYzxHxH6ePr2PL1aRN0Oa4Sf3xrmv74W
2p/4GLxUwCV0/bVjgpwdz0d+RErnMJae2xmgTra9KYfIIv8RZR20dT8tNJ0gPXzQizlsuRlAe4NZ
+6E6sEaQrJ/i1vQLsMqa7rM5jYLTdAX+8vXilWcVvQpfAC0E9rIGjtI0HIyveXfMbVbNXjOY1WOh
ClFebY47YKgiJTGCvLFy1+siO77TpjyhXj1C1F1JUOl20DIL2kKj0ZIfdQUYtWd1hnNIazoWYcca
9ZRmHXo8a5oWQEURh/2e0wjw9Srq0t91bQ4ReLKb6jjiQfERZ42C5K3WpGNgFNyZN4We6UAIzGyN
jE2OMcQKGch34bZHTw56KK9XyDAS0E6ZyDq2YC+taBKY/d9C/eDxBDKRe2etU0K+bb7MgUvFQI8m
+nK/XPaF51fnqbMiG+YA16I1dmqw8bDWt0/rtzGB4xwXIdrzgOqFo5CCREsdQUUdl+QYJfTIcord
1xxsc77LyNHION5OVH27bfKbQ4JJVBRVRJ+ghYBQ1vU0xnOkN6jokqOVHlDr3Q/8OOKJmBgvt+3I
Nyfuah0LIkZmA+kgi+mpXdT3GXbOKfM9Z8W3fB8D8kHoCUM8BqeKF/z1GLrRrW1rwkuIzI2XO82u
qQ/QhQr7aloJfuQoXlzLl5akAimrhqJpcys6zc7sa2RWPDLwP4Q7K3Wub7tNsiO5n7yt+wiVItgx
unsEmkFVRHdmxNAKnP7Om7Xygbg5r7wIHByCSEH2h+gObFXXEzhVRmZHFSawukcwcxxpAG4V8wVv
g17d3N4H37f4tSnx84tz1Oul3sUdTMU5PQxPeh3S7pixD0R4iB5WNveaMSliIGppGyhbYhqL5OBA
bARc+F7FTDRVAwvWzh5ITG8Pb2HhLmdSzlBaUTeDjA0WDfacZKiQODSYQX+A5ts4+nvb1sK2v7Il
bcbe6oiRVW50UgDMSAbf6O8LvDQma+VhtbDpr+xIm3FMWrs3ctiZy3egA8B8rW3UamVffEvf4Ghd
WZEcEWLpEZwKsDKQt8Ry3nrKXguq3Wk/8sfaCEiUPGkFeuDMuYMC4kpf+nfvdG1ccrxzWbl6o1Ls
SvvFHT4n9i/fKl+DE8BftPYhcv2ibLzY9VZJ6cBmEp1yF9QNo2omz52lDX6kNtWmr6vyVHfjWhZ5
ad1AKgBUA+CW4C2V3GLPyDwNCY9PQ64MXgpk+4HZU4ErWVkzteRAkD4RwR0yKKh2XZ9qy2oSPAra
+MSNOiUhuCkQzZYtA+4Xj6mHvGVRA37Juhy39Vx3IVWifo1DcOE4iNcSBJzR+Gag9f76G1gO1xJN
SXaKhiH5qScu8PodHUJ15MSfqqZdKYR+S6piUSHP6wK+h64f1B6kQZd27s6jy7PT2EN2T6PgfkRq
E/qIUTOE2ZxtU0r9zkpOGkjXbh/9ZdsA1aHLA5ECUEfXg63byTBnU81O4DfOX1O3VLaTXkP9zdUz
fwT6G1wRKglrl/zk6jAEdV1GK3fhgnNFGI9sJLLmUDKRa3PcrlKNjHp2Kt2+Zptxns3ntm+AA3Lc
uKw3sWUoua8XdZEENMnitQ6eJfu4JqEhgs9AZ6W03tymBbGKOT0pkw7NtrTOt2bX9i+KFqEJBe/z
OyUmfGtbTFtrs1nYamh+QU1XRNwg1JJOVj0rk5p1HQNHvBqdSzC4bV3e0KAonU3f1Mb29movmcOr
F4cL3AYgIJc22pR2Wms3dXGK5gJsZHjOlqzza7hi9Bet6bN+yyBiW6OHElqkWB/RTinm/cJXFb3i
NEM8lyeNO4Eddd6QW3uaJLtMO7Jo9kErNBDH61TLZyo5G6g1t0y/6+y1K2FhgSGdge4iIXGCN5I0
y1kb89iw6upUI8NU2SAViMutmzmHqhk7P027J40k4e2p/lb2w+i/WCzA/iIo3uUsYioyA63W1aem
dHZ99A+pH2v2ZtOzC1lfIAbMlO+S6TnS1lj4F7w18PA28t0aVhosqNfT7kwl2s7Voj6pRvGX21GY
mgM6S9N85aJdsgMkhahYgCsJgJtrO0NGs546bnXKMnhII2eWZ73S3LRW7IjfI8WUyDYIThAcER2t
udd2UhScoTVb1qepTULWoJMceTlzSDZG/kM3V+Llhfsb2hKgOIRCFgoGtjhBF3s2SjpK0E+NVFjE
ykeVFMU2AgPmSiC0NCSk/1xx8tERKb9hSqDcqe0mzanSfTAw75xJ3dZpdOzbl0FZQwgunEPsQCGz
jetUXOPSmLBRiTu4kM2DDnvXegRt8YepwxuQn80tC63qg873BaRfmf2Rumvb8ftY8RoECQJKTOIo
yO0TijKUk6Wn1Snv0UMdfSh6hBzkHpdB4Ca6d/vUfV++a2PSbdZlJZmyKqtOBYfySwOI/xrx0Le+
PjQkCS5U3Jgg4cUKSiZIk3Bm9052gjzcpjyod+BZ+jR3rV8Ccgnkee9Bebteq9aJNbo+BMIq6hEG
Oujw9pU8d+ZYAwQtYFVV8nAEhVSGpq+0pffMrh5vz+H3c31tSoqfO4haCiXCDOR5bZoEjv2U5Wto
pjUbUphMmpQ0oBTN0QxZoKe+r5IcnP7MCayS89fb41nYgFdTJy0YSjkDqxQ3O7Go9uZyX+fYgM6d
opf+7KxwYK3Zko4a0u1mkdhYJuWxtDbm+Mp/QWzXz9laQ+XCK+d6lcSXXDgqE9CKKmWwhM7GcvZH
8Lm4OfKLkx4/x3ETVOSZpfcDitgRIGqDuhY0LY4UtyogpgBb6rq0gi6nXYziAzbkUPhF1Lyl7bBR
ptjLIzz6y5fba/j9WYB0Fm4z7DukF9Akej1abk+zNSpZfspr6H8eu2prZAE3dyQ70vbRUP7cNrc4
u5f2pPe+nWvlxEzYA82pp4RFcH76XXlzyMC4tGJKPK7lk31hypCCE21uc7fJ0ETGo1Ap71j8d+SQ
c518kFyjNxotndxzkR6uxn7F9NISIkkIXJxYQHS3XU9q1kyOPutA4DcjCRIvMk6Og5xn8Ttb6/1f
dJqXpqRzEWe1bTQlTI3z24yOABVqvFq/oSW04XdlNm11O4jmAYzGFZh5aj+hG6sdvRZqzben+5uK
oXDfl18inZuYGnNnWiU8z74+DWEfgOKRB0PYPRVnQLTeo+PwwEPwikPOL6s8vxh9oPhvf8Tibr6Y
eGk3Q96njqDgm5+M6Cfuj/knGN5AN9X9YL+VYiUhsWZL2sk0R3Q2OFV+sqNtEVdoJgGcZVPXHvsD
jlmzX2Mz+V4nEhMs2oKA9EBvmMweJqhVqGp3+Wkmm3nTov+A/GLACrJ5p85PpPujH/r5mFjQ+WXB
3IRTt7HW0pALr1p4JLwlAYYyRVJaymi1EJKfUgszzGrw1mzHO/YTTagM9Yo/8+hFazn9ZXtwT1Ce
gpfCabo+Sg0hGbN5ziBP0eiqh8f+GHlFChkJP0p7VSSa7JqjStaVfxmqHlDgUhSgeOvGrv/DdYfO
E4SN4kn9raGyTceRKzU2uGm0G4XtNJzpKb9j5XnMx5WNvHSNX9qSDlOtpChlwNudUCyK2pecPBB3
pTAlzoLsHpFrADpARB1Y0uuZzXSr6roWntjNhgDa40g/BLEDqjQws43vTrqWgFqyB7JUzB8o+EBj
KQVaFleMuejr/ETnYyRkNz8tax/1d5P1Mbi7235g8ZqB3IcNanUd0HT5YZrEiVNOCoGx9nVKPQYt
b9CXpf0IWmvVUwA7iyyf1Gaozb+ntVTl0khBsqij5gc+b6TFr2e21JsiifuMnYgC8nMWH0m0YTbk
JLvMJ04IJe3bo12yJx6LgDwgbDBlLE8T6XoyqiOaqBPlYJI7YHt8Sp8iI7AL8M50YO25bXDJ9YF9
SJwDTC30R64HaOS9UnfMYLjEKyv1OH38nGL8+zVqf0T6GoZmaXiOEObA3sH7UW6JHe1uBl+Ky+D3
qBeBsMeKQPNR+GaCTEfxXMZ05an6DVqBtUP+E9rz4KhEK6bcxGfnEfBRLSlO8wx4BRKUXamfpvpF
7+64/qN3h8fcocdB9ypTD9Gz4mv3EYrhQBdWc4/GZzOYk98kOXRvt+f9C7IknVn0c6D/CAhYweEg
nVk3qmYa0bw8OUW6T3rzruH1L92t/pgAP4NUcsCGM9HLbrTKtiaa3+AhGntRjPBVNcoNbSxfaeYH
km6R4175toWgx7CBtUIiCBxYOOjXm0K3mkG3RlKebOtzpNN51lLPgT5FOQcReSpAx9I8WnMWdH3s
jXRnOJ1PkH0m/X6mEPxA/vv2Bwl78lxBWQlVUxNITMzX9fekrDEoGSJ2og71TQOtsYZdHJMh1YIq
er5ta3HsF7Ykd930hWLR2RCxQEC6LQqhfo2Jb/OA2Wu81mvjkg4fi5LcQToTV4MehzoagbVnovBN
May8VpeuXmx/NLwBHogkqtzYkyJn5JQu3FgzQH4nMyoAKUroXYJXJ1P8LlOCONc3M1rtbLbW579w
/8E2FEABkES5QK4UgD1hSlmfsFPUNX6Z2Ptsal7cVVawbzAucdIdBVVp5G9ccGhJrlrNemK3tGUn
HUD2ph1DJRnuu+i5s3/lkRtwy5stIxhosova4R/DeMlXpQXFmZX3KZjjFIH9RluyLT0W6q7R55kW
cG+WkfuaU0Lx0LU+b2/QpQsRhWPBIA1sjwU4yvVpAFAmi80GA02Kv04e7VnMQnO0/kzFeDCBdbUT
2zej4t4czKOjBG03Bre/YGnb4kLEpQg4oPGNilaretOo85qh2w7WOLA6EFiK0DPURtOK/17aPNiz
oGsQzcIoNV2PVSt0LNbABbhHUT2ncwk4ll0tVOm0lopfNPV1S0A/GukjORxGd4qFplBhqgjHCOqz
U9veJ0garLjXZUNiBSEpDJZZaUx4ydY8sQesn26AKfklGYBNzlbqZUtG0LQDwCYa8EGFKb2YdXTv
sdJFIEHAORr2tvZnaErFs7i1ht5a2vSoJmtIcwMDDfT69RJRVlZKRRFBNGRAsuixTMaVCVuIUUxx
qtGIr0ALTZYyNvvecce6LE7N3Jf0wEaOOgxF8WZbkYnTfUx0vJUJndw0IKggbnFRKSy8vekXJhSZ
aJQrIHQlioDSqQOL9dTEvC+A0HoyHGQ1O8+FVPFtI0tRAYggUbZWgd1zkTq6nkxW5rFjoXx4Sljw
5oa99wkSbf/h9PIWovffe+08UEms3K5Lue9Lo3J2xa0cZqQMRrO2CcCHDw2SEfpIU9mGTbrnrj/2
4CILqbGrstcmORAQFt8e90JcCEoWDa9QwIs1RZ7cvszRyaRnxQmINmtjJzENG7TqgPQZnViOXm0a
C9Jts16tJd6Xbg0ApNDEKRqCALOWDiNLxlKL/w9n59UjN7Jk4V9EgN68kizT3WK1TEsa6YWQG3rv
+ev3Yy+w28UiitAAg5l7IUBZmYyMDHPiHP514eUqf1RiOzzoxag66CIMD1FrLhYlxadyikbGpCvd
GSyQBJEUZx+YMBScVMmb498fBn1WAyvD8/HDrm1gRLUxLVEWuVRCYj7VhSUdGuKiR7msxMegsoJD
PZSTq6mh+PH+yls2ztCQsigX0WeWlz9/Uy8Vw6mHhTovL4I2H/2yP+exM1Xi6f4qGxEWXaMFc8WB
kz2uXJNohfPYzkVx6fxDVf2Q+/PXQft3txy6tQyTAqAIcbQUWVZflq7t2BRizTGWCV8xjQkdR/Fh
mJXnop81lyLE3tD7hqOih0SUs6Q3uIrV7Z2zcMzypCjRQ1IepZwxaoi9UsMrFMnV0nN/EtH0uX+Y
W5f37ZprZGZeKi1EQ/Rt2+GTGXiR+L03P3ap+JBRlUuVZxUR6UZ+PwNMzfKXOihO5V6dfeMFWFpn
y9wQ/Ok8AddmY0m+UDM3XJJXzY4wfm+KvfhV5m9YBVaIhEAoQIOaeGP9xohAapK8GmhOJ2cpPoig
8kuSxkPffxnSL9LU2UH6kiaHPS3QjUgH6DixAFUrfP96irKf9NH3FbLHLpWbQ6a2PxRkUpzEiEQ7
K83Svf8xt+wHVptl5IxKM1HP9UGKQlJ02TQVBFbdXNl6JJZ2AGfvB6mn/9NbD1Wio2vUxxWCyIK4
E2ttOGGCVuI6cPAwha/nzwoK20YcCTQhLcDhTeigm5Skx1o5D0K+uOKdEYMNs2GSmTiIiRL0Rte4
DsWfkl4pa/qQ3Vepa+14T1lrY0NUV6VlSp/hDoBg18cZp4BRetBml1hR63MwQbBeaOP0vlHS5GIV
MqgpQQ5gJA+MnRbXhiNdKlUIIZp0Im/mAAZlHBqznssLVHnUq6z2Xd9N53j+D61cfA1TmOBVwJyt
BxxA03fSMCW0/efRCQPdDpTDfZPcyjaASQBXpaW0dKdXrxFkGlkhW0A0glx4NHEy/dw6leGafm0H
ffExNBpYe4zeHSrT9tv02GZ7QvVbhiKT3aEELoE8Ws/tTroaIJENWMNPItpoL0335/4m9xZY5fx9
Y87MYKXVpcmfRvHrWPh7XnoxtZUDA/C9QHw4R4KcVXKqlUKoZD4fKk+POQK0D5DbqG7RnOUjY1tS
ZZt7/ZON588glCKcogAGcmq1Yh5WWRxNQXXJFrLqUPQM2NrVQ6FAZLsTsGwdH2NTy5AWhkLWcX3P
srkUzbJoqkth1NKhaGbRCdJop0eztR9iEwlQgUp6vzYCXUzkoinV6qKWtdPNsisiVKE3sQ1B1Qcy
4p2cY8Pzk8IDP1dlA7jbGuUOh+VoTn1RIwJN8ysYH41OPSl4aDvc2diWr+DsSJyWMvNNG4aiskhW
k9SXJDarg2pVz0PSFec82jHyrQNc1MYW1M4yGrS8sW+CuxmRgLHp1JrgLj0OQniRyhOzi7T5y4+7
ROYbJoHqESkMCCuABdLqRullHSaxnjZI4xVfZmt08rjaaXpsLUGUBWQHTiVq5atgK8mGaaBHCHas
6aErMfz40HfpXqtjww5Mwhp2QWGJyGPl/iwf/5dKAKvk2nzqjdgWZiia9Mzto9N9J7SxEsEqaBnG
7V6bHdffR6DfmirM0F2gRHHV6HdbfBGhJ9wlE709N7BoixIIUDHKVGuomCxkZa72gKD1WTSfR80c
vgcV5c37u7kNZViF9iZ4HIpy+IXr3YiRHA9SQCiTh/07dchzGETQllSC1nrwYxgQxtEsUQluhIPZ
Ttbh/uq3Z4mrJSYFoIzDAJR9vTpD5WXBi1lcmqFEQiaNtQ+qb6SuX4zUyEYj3NntBpBx8e2UV0F6
UNFcB4qjDDl6qJblRRkC4MCz0ErvGjE27VQSjHdjk8fPc0MoYNYZMGW98fV/9L5Ewilnhux4f/O3
F52Pi8fnF2FIfIbrzUd6NoS6TxYXSdMX+BPfKeI3tJq6pnIMY88tbyTQrAZTEQTDdDEIk69Xa5sk
HNC1WRCOcpG5TVNW3/Aw2mCrfSp/GIuC2raQV1Dw5EKk/gPNlSq/G5ifDp0hqWG4VHqhQi1sNsqd
V3fLCpaJZWCtuHDKz9c/rbH6zIgqsbxA+jMFH9r4Qx059bAT620dN+JnwM7AZ5PNro47rgMt7jOf
WK9p9PMUFP5J8yPpkCax5gp+9AlGKnlnzc2dUQ/lCgO9N9dJXz+JeazGhBNtHR5FQcgWtcRHo4pL
p9KbH/ft6TaMXoqvdOyJvwjUldUXlrJWK3KZxZpispd+iAVBI1Kxk5/YXWIdqHjvPL5bzoNwHfYU
Mi8c7+rDFYTPxAA43Sb5JIvfS+kQGo9KAENjo/6O9T0ff/sCs8E3y62+4NA1lgjzFVCXuH2PVNJ5
1L+BKtqTNNsyFEinFmpbk6mJdS1bjYOyMnLyHf74NKTBsRknb+zJD+QUWH28Y/2by/HeL1THTDeu
a2rdKERdOWH9ZiKdohAs+Wx1f2bF/ClOv0J4Re5byaYLJN3CC4BsoVa+CjgXwsFaVaXyUr9Lkn87
Vz7Wppv8ajpUrRzp8+f7y219M5q6S5uFpi4A6+u7nSSd0PSNWoL1ZLC6AR0PsYY17ZH4bl00CNig
1OIV49OtbD8M/MoyuonUA2XJvBFLd9KCb+OsfhJU/cv9LW2gghguZmCdEQfGahjtud6T1Bh+KCQy
i1GHRRXrHA7FcZQdBh8jxZk1UrzyKE9fDOuTmKhIlRG8Dc+i4U3R8f5P2bIdvAoj2YvA5E2xO2/H
Qkkrs7pU00HWL0301NQvRnDWxJ2FNp+PtyutrCbRUr/wQ6Oi8mvrhtMdCjv9pUU2488PBWzgyGc2
7rzHorbREOWoobOg1klehorC9VFH7ZyUhA/VZUYJVqLoC6PjQ1oPD6Kv2akl0QsdP8dl+nku96oS
Gzi/hXucYHJp4FH9WLmbOoObLo3n6tID8CO5YGKnrry2/pYZql3EXip91OQfIgPmrf+UFJC8ZsJ7
FL528o6Nb7xMqxGfUfgmWFj9DDlKK3pEnHzGDKN0zBx54KYq7k5otHFRceIgCRZGwQWDcX3S6HDM
aegL1aWTjUsLYDCSn9BrfblvsMv3us6vcXJvVlm5g6moZjli7O0Sp+mjrjswhtrUXg5tvmOwm9uh
DMGB0dIm4LnezhAUkaZFVX0x++4gmilEHPJDq4y/7+9ncxlDF3XG7uFoXacdQhdUoz+zn1RQLEZ1
ZcDsVdqeQmoLO45747Fd8oD/W2qxkzd5oSCiUwsdbH0Jewwg8bQ4cMJY+BS1kNRWVmwnFfxJ/l5T
b3uHdCcNqKCoka0OMuoNv1a0uL5YBKnpOfrl7wFqN20CvCEdFMhAAT5cb0zzC8LuKlwS3thmwuJQ
EP2qsXVIip2rtLUSfVw048jgcZrLXt8cYVc1zTTFdX0JQFZEqe4qySND0Meq/XPfLLb8lsR4KfSc
JFW8savIyGqQ4h6Dob5IhdR9SIqpPkrlNP/MNbk91WWByIykPvWRMR9nUX5so2JPQWHLbSzwzVeA
A/Cg5Sze7DWGY7VmxrG+QHDn6hk6y+NLIBwjQT1W3X+4bG/XWpmmLmR+l7U9l+3U63/MZ6P/ef88
tz4c/S6k98hSmS9cPe9CAfOhn8z1JU8+BylKL9/BZvrS5/urLM5n7ZxeHxnGNgmg10NgQaqVQ6NI
9QVW2qI8Kcq3+3//RoDObCyILRnKGZilV55ctxpBbxOCFCjksueQfX7LhOJRjPl/lRmZh7RNRRv1
1L+fVadFSXsEfAFzdOzt2haCvhFGfWAQLO0OpfVNCz+YzU5TYss7vV1idbXqPu3yUBOJD1K6Hjnc
ViLd2Hz6qFrtQRTfp+JBrk73z3PLxJdSHLmcQRF/XbzqGiru/Fl14Qb1Wu/26vfKsue+c9Q62KEw
2LzR8HATxJLuAAdZ3SexDyKpN/X6UpfyDyESpWNvmIFTq1rlMtEkHSUFZoMiC3K3CQC8delg/fj7
/aJ5DICDPJnG8+onWFkfQIhEZbBtHsvIekcC8ymIopMUSM+tvlO2Wz7Y+jIweUm9E50gTGd15WKa
JXUfRS3ivikCWRpsVqkv7bxpW/f67SIr1x80OcBZOWwvLeLrQ3yarffCYJfzf/D7CM/T+qS7BEJl
tYzAZGfodyUBuzWKnixlTjYZj01sqW5YKLF7/zNtbcoCOasvGj0I3a+8od/mTH0g43zBDCqoSeCt
b6V6cFOtOvt62+4st/Gh6HoufblXvMu6qi/GBr3s1G8uddtie7pZObSCEhB04Z7y1lYWQJPeYgYa
o0B5e535KH5ihXXXXoywLBm8+DePAXZHgaq40zhbl5bJpqM5C+o57UTl2MhZ/jyERn4Ms9AEB1v2
O192Y/M0GiC4WfhzQEWv3E4VmVNjjHHDKwfsLDBtpe9cXdlxNFuXnwYN099LZYVMZP2cy2PVhXXY
XfSTVT365iGqnlqjobH2UBTFUTYibv7DX5sRa8JRTZ5O5rVm4GwMI2ZQOO0uEI+Z9JgvafHj702H
uqJIGouoI2nWyqHkfjbiZpr+NaTstI+lpNhxJzp/v5G3q6zuQ5MGlVLPdX8ZZrucvnStW0jvBzrl
95fZMAWN+HGBlpKV85WuHzl5jP20zaPhohe/h/AxlByl/XV/iY2b/UqnC/U+iD1z7RPhQilEegvD
JZu9OPpcAqv2E/lgQdV8f6HXi7TyvpTDQd9Qml8SslXU3UziCP16M1y6GPj9FJbv6uorhXH4FZUh
YzqSoRvK1Ip1LjLpY21AcfGtD5xORpDo56B/n/XnIo/tig9aq9Qp3qf5s95/1iPdiQZQYm1y1uPq
w/1fvXU8wP5oIyECiHjG6kdHGYwYsy8NFyOK3dxykaixG+1zpEc7dru9EEYLc/NSyV0FUtOUlqlu
dMOlKbMTbDh9pXwMouL9FKTJzlKL1dx8CNJhaCep4MLUfW1V4yyOY5Iow2U6BfHDoGsnqqixPtj1
7rz3bXiIJh/3UIOdhIbmOpyJ+nQcxRgOAr0HJ8N70T7FbhT+qqR/S+Hf+59KvdkWBBKILyyfis7z
OtRVUFif6f2Qh2ujPeLDxz3ygdvriA4u+CqT0iZl1LUx1HOlB022VKPTWnYpotmDinyppP6t2CW2
xoQe8lIwOQKvWD+3cTPrBH8x9ZFUb20xbIAfmycxghcxyZw5FS/Dc5+kO/HgxgFSFdKWpgWzgcSF
13bhj0bazBNJq6RWHkyC3yUr33ECG5Va4ByLPKqynOINl8soNqaeRIScHTQybjpLhlMY2bPehqlr
VTDIolRWu0lNp0oOzcYd58zxoczYuQJbW30F1DIGwxNora51V6alWYiUUlBBPyRCflD9n/etcfkb
ri8ZfVtm4iiCY/ugAK8Pk8aJ34cNJa6yLO0sUjL6FT2Frtr3SlVq3cBU//VlMJ1itfM23V5vQnka
Y8vGKG6sRXaEXtOo8xn1JQrSs0ZhRQ+9YAGvJcE7Rf10f5u3bgvsHZwtcI7S7qSgcr1NWQURzahs
f5kANz6UCkoQshnGbti204OhFOLOh9vYHMcJxBGMI6GLtorWkEoopKwvWK9oz2DGvpY+pD8CykK2
OvWPaqIe72/w1oOxwTcLriylTqYsKOWqv+SWcZaZ2Qor1wBdNWOhiS+fmCY73V9xdaQ89mDgSGhJ
qKGwuMlSJDVQhtFsCq+KJXhI9TF/0IbUdFQpnp/SVttrWK+82ut6VIKZj5F4/pnruP6EyESami8W
pWcw4afSPI0o8FfG9/u7WoO5XpeBvZPZzaXkC9bvehlDbcyUxiHLxMymIMOoPcKMC9t7XJbObAzK
r3ZKk4/9ADelNE3Gky+poyvnw/A4RX62kwqu7Gj5NYCFQFUiNkTUsy4NWyX9ykiWG09Qp+YozdHn
3IhfdA3yFSvI1AfBh9rr/glsnDPPLagAOmKc87pikWdNgPij0ngKFszwsRBCjRsOhDlzuGNCayz/
6/Z4AakSIyDAO7I6bLXIFFiaZZSaQikxjuj5+GBvOwZYrSQSCPIjPYHbtKnrr2GR9OZBkBDnsAtF
CH75SK/+0zW98CHpptq0s26uIYtF0lqB+Twt6kMN9xdT2nkuhjYTxuVO3WXdjHr99WhnKYsaLO/t
TUw68G4Yldl4tZSWg50EcXUOjDlzi8JAjbDpB4H+RJAfm04vTokwij+APLayHXaVcBSqGOo7Uege
4wh5aNWHrrov/Xrnc64TqNdfufRRFlY0Kjbr75kkcziFudF4BrweEF/E9YdGCACHjensBGZaHYWm
Sx1NDy3aPDpSf4gs7nzo11vz5pnhRyxJMvWM1ylaUqvrW1VMPmyeFMO82U+QbMxkXwtceZyXAWHf
GMmziqj5wv32u2MI2LA71mBDWzufxuDn0PsKALOhrYjMpL56NrNJc2pNix8hZckD+iXmVJKDjtAA
m2Go5z+jaexbJ4eQnjyhD5QXeHQJtUTFn+dDOnZ+A1/YKL787dWRwA3BwadQwVzgyde7rKN50pNh
ar1ClopDXjcSY8mkDr1m7Za5l0B7faK8K8THeGC6H6sT7aolSRVF1oKF3PWDVEbRoIlRArR80y0C
3/88GgUQSiGczrXScRHk+RtazPGOgS0LrX8I3gICl4VAHBqq600HRR2VgoZ9FcZoIZkTvfh6mpzz
IaLUE6MdGzd/97i+GhMFaWZdF2lkdJGvVzQaVasTdW49fS5hwjYIu9pZhdUfRuQDdjacgMK1D/e/
7SpQ+t9FwTmSHOgwQazrEFEfoPoZS62HMmf9gbZhBK1RXrhG1U0HosHm1EmhegqnKXT8Wc//y/KE
29zjZT51jYwQoVDKuo7PrZeoMKtaNnxDbEFCMkP9nWRN9qCrQuMkfS071Gb30Cbrhuyye9opxGq8
iAsafZX2aSLtbtMXek8Xm+hTqjdIIqkifLXmqJ8iGBUPyhhNh7ErOicgej82bSU4hDkfFYA/TlvJ
lVvkQ/DV6Nu97twq9Hn9bWTqoFCB7MnUZ6/NQexGRrOkofSCgMqD2TLF0auGQ3Yi2RWFuw8mjbT3
ZWopOxHs7UvJG0lBmLFa5t5umOvoJZU9rcHa6xH3G+06aBj2tAS9E0++ysXfMYHbgIt5IIglKYRR
1OZTXO9zNrpwiJkj8QoAEB9SlZkvVW8mx9RKpjuSUou+3jf55S9c3WzGLPCMr/IaEIpeLxgFcRjP
kVV7ghzPR2ExPGrfe92yzW0txSNqLdRt18PPNG0GYGhB43Wjr2dOK/VKnTiUrUrhfeSnM5Ge4CvD
vJNFbixLMxy69oV4CjaZ1Wnq0QwGcNmcPH2XNGBogL8zAR6foN1JsTbskzBKW6wTuOGNSLJRSlZN
Ntl4FSJxbao5ht4edERsO/BapVGcmnyPDWAjiiUoocJAE4YhNYon15+uHOo86buu9/BM1tdAS7+O
elocyjTT3FBDMM4aldTpCVvtBB0zh3oYjdFI1ZCh7P096sUNQ0IPhSFlUmn89Xp6coyL0m+gofYY
51U/hmMwH9O+2avGb3hoSoNwc6KYDEJyPfRd0mCookjuvUTNnjvLPyaG6E4C7ETzQ1FDKWYoL4Ma
7kToG3ZE1YhJZRCenPbaMY/SnOfGUPdeHXS9HQLIkdrsu9iE50o937+PG+EyoxELbxm6ULy1aw7E
rCALb3yt90SpjT4pvtDp50yIe8uJWz9+1uMu/5j4ZmnZoYKfdsWyATfa1lX2WwnU5DiIhWEnPGPP
QRmN7yl+f6uSRjoT4zYPdSJI73sFidb7v3rrgNDopKSKOM8ynnBtigH4sG4sg8FrmYoZNKsHddL/
UMaqdMo6Pd1fbOOuUelc9DGIyZdy3vVipT4oWZ0v79RY985Uz4adpunvNpC/h33rNiWgTLXdi/u2
VoUiinFU5kg0Mv7rVeNO74yujAav1rVPTfZurn716SnxiUPag4aoxf1Nbhg6Pmspub1O/K2TQnOI
S2Fsi8Frev08BgbUol9yeFnL5GAp+Sn/7aM4d3/JdftpeWRpVLy+dzRhKftdb9GcmPhJxHTwjNmE
+yabzIc+1ZE9gSz31Kpif4KMtjgH0ZS4mWb+Q5zZHiRqnXZmhSdtMvfmwDfMankEcXPLPzfoeQnt
iyDOmsFD+il+gh+1PU1Upk8yjuFBSOe9CZ6t9SB0BdTB/eNNXGzgDahj7kZJ6HjmPUmd3QKUvM3N
+xEoxT/Eou3f3xnQjUQzlOQW4NnKoLLWanXkEEevC+JvFSUca/631KbPgV7twKRfiahWjzy1NzCp
NKHI+NcEjDGPUCxaUedNujy9wKf5uWvib2LVl64Yz/NTIKeWG9aK8cKcSuGkQ1M/I+qVHAwxipCP
jrQ4s6cy/6N3+lQxs2CVnxo2dvSp4Nph7Mt2XCTjCfYU+ThQddi58et+DZbJG0eTbpksIAtZxw9N
IRhm3SSDF6tGDOOA0KUPpA7mpyBQjknfx+cga+sPaWQG59CAoFmSQZ0Pek6mG2XGsQyVEbpLXXFb
uianuoqtY2dp7bno8wn9NKlFm073bTE1P4ZZLLih1ZHnMMnmZHghNynTx6jvQZ/27R4PxsbXQYOc
XotJ9AXeYo3hHZnnsuqsHbwqQdMNYFH0Ke6b4CWi53YYhr7O7LBRPjNaPDntrAzH3JjGgzzVsdt3
w3zoJuChY9O3j1Bo+48mDsqpaXCdLC3QT/mk+XYuRgjSKZV4iLtC3THk25ef378Qdy8kG/isJYR+
c2tqUU46X9MGz59Ln/FVoYSlCUnR+97p9m6yCgEkjz5uERb861VMZsrFJMcXqK3Qunkize8CuRiO
qSH2rjF28s6ubv095XgALkuNkHBmPR8k6Y3SzHM4enrWy05iGsM7CKxmWw2V/mAkRei2rVkgc6Dt
0TBurQzbFFUUYOTgy1ZxXdLDkeyXeKFmLP1TJAef4xnK1qHXYIAW5eld2yqnshn36tm3Tw4NF2UZ
EKZ2IzPwfX3CetbpgjnUs9e3JyIwF4ag8YOmN4+ScJpKp9ljQVuKBtdeaVkPfpLXQqRmLn/+xm4M
mkpTHkezN5TDSY4iW5GQ7As+VJLqzPkevcfm7uiAIKNEiMIrd73a1C0HrnWzB7tD59ZWBY7DEhRu
umbZ0mRcBACU7lQtVSddn3esacN6KaQziLRk15QRV3sdqc0ARuRsB/k4jQ9x6PX1d/M/LUKWxag3
BFNrGF9bKmmRTzBm1lL7vZEyN0q/D/qfEHWz+3dx48uxGwsKMgjywTWsAgUG1wxpEJvZY9wnrJ/F
+KJ1n8VkcmAIu7/SRpKz4DzZDKe/4HPl688Wjr6gi6k1eUFN7qKANz5EoRsnTkMRQnXar22b2rUM
MFJzd5Ze7tnKPhfZbyDhWM0yJ3i9tO8XfSsH8+zRae0dynTt4PAGmUesRXuyxrCyBS2iOKeFmTsZ
ECSFVR/tpB7rLuXy9MGPRClM5wyIrVd+L1W7emwMfkUuu8pX/4XKh6vbsmvaDgjl+1ve+q5v11pF
1kHThWalslYXza6a2jNVHelRS0OHN2bny254OdJkykTUNrkPa4rHWRrlcSxU0aPu8o4GgDkQ12n8
V4H0r/1HLuudiPq2kkNdBd+2QLw50jW4itr7WCTVJHmRlj4IZA0vCE9HdpkLe2DN22NkJSRmEGkF
rsGnuzYcvQzLphl8yWugspU/mNXvXn8UW7pZU7BzilubwllTMySqo5WziljlWqkNK41kD53D9imv
zRDxG0E5dmUrfLtvHLfPPGoz//sU0ma40WVuK6k2Am1SvLjPywPdns4ZZ3NvQ7eOEpwZtXUCvuXS
r6dCRiPPM3EQZa/r1U8y2htibdkRmvd1uqdwsnyG6/vNUrgU5rTIsoADX38mMgtdnyJD9mBRe6+I
riS+Q2TlGEziCaKFU03Vhmn3nZLU7QdbIIukdhQVQdWaq2cI3qchsdpegcLeh9KUZoaAPEUPD+aO
ZWxkc6y0sOHyEBAKr6E1eT0HaZyxvVJvJU/r2+99yzBfl+vlMSuC95KKqmslQN7UGygnJVI127if
0J7n6rmK2r8kSMOR0cQAfkOPk8iGSuD1cVPq6wfFFxWvTHK7zv4o/pf7BrpRwH5tkywxNEd8I6Ni
akFtzo2koM4oxrEtdUoDq4kPa7g64b/ERq6/RFU05C55BnmNotUpSGIQdK3TREI3HoauHQUnlLUi
dFIxhPfJ6tps5yJtdOugtiWfWXSrGNdZz0lY1RiW8agrnlE2qp0mqXHqkrp/KgKrcicGORxtxuoV
xUfwszJ/dkI37ZjhxjWDZAwTpL20tHRWLmrQEqMb6k71YvOH0i10Wufcyo6ZL+943Y1LBh8SmqZc
asgD1uWsyUceK+4aFR7+CWhLj4Jqagi6XZdpcdLEMj6U1ZgehbQNT/2o7LJ733otsgXKsvDQLHHX
mmUrEMq4lvpR9RhYelKLyI7F+P3UNudRjJ6CBAID5UGNfkRSRB8BBm5NQpP3fY/e233j3Lj3wM4I
ywhnGPVZg1MMXxs7Kg+qh7tmQkTKbERdnhgkf7m/ztaHXXTIluRhwWuu4iVLTNo6lkvNsyDAtpr5
NCECMvQBHPU7K23u6M1KK/cpR7VZBGaheUldA6b7GmXRYyP+uL+d26eUfJKBazow9GCIbK+dRl2W
NJHbUfNgKEdtdRgHB6XQzxDtwCnQMeE2SV39Hz4VFC7AnjXAwTdIVzX3G94RU/PGgfLuMBlAP8xU
PZZttaeLtPG16L3QaSSxZQhz3XJLQ0Vv+JfqBWX5XrfA04XiO63+XcGtff8gb8MtdYkRIAihPL8M
DF8f5FRGoVWgnOshuvQoGI+lErmhCKu89FOp/+Ty8f5yG0UN1qPoBAckfVKWvl4PyF1fdu2keZk2
i53bEznImLw0naRuHmtnrELrKYCM9x8zyyEyb2lKngwhZ3R/UisYgQZp0i6VZEWi3euouDqppiyC
TowDwsKlteFvVc5CcPhGOhS2EMziu8kwSt1WYiP6eX83G1kIuyECZ0vE4BSfV7vxJR0NcFnzUFyS
q8g2/MlOheRUMgRtik4sIaIiPneA5KdhtNn5ztfbyAIWX029kNX5H+tioaoQfS2FHc8IYkct/I9D
yoxb81UJ40v71RAfs26w2/aYhvIehm/ruaIiynckZsaDr5v/Y5UAuIMZypPHH9GsOeAGvyfNe4h5
aRUyda7Eji6PJePnp/vHvvF2kFVRAAZwTjy9RoNlyTJ7oFW65/dAbfwx6A9h1grnvLcQiJDF4mDW
poTsSjnCn06363B//Q0Pp1MyJTRcANdAW66/egWLMfFVTywKo7EbjEXqagCInSpSmp3M63Uvq2CU
twE6SCgmGCZbFwj8cNaUKSRai+f4AG2tG1vfqsh/ToBs+oozhQ3zmsjiBf1Rr18CdaEZP0/5udQu
ZfAnnU5WGNkStOMNRRTYUymmHI0Wjgrl4f6hbJnDUsWgTgmMGsamxWW/Kdv4BtUjRU8VT5W++VXk
Vo31m06ka8rvlppDV/bHelTOTbJHCLqBxVo6jK8Dx0gCcFSrledCMGMCJyLa4Cwrwcn3z3y1f8xy
dPwUWNg7sUrPaqKdDKV1/e4cRu3Zz8djrYXnNNQ/3j+J27dp+TlEmrzq/KjXcPTNQURMp2ZhOunM
KhwG0xUuF3n6WuxJIWyuwl2i/kGz67a6aiSzFkIH66HMXDjlDAl/EtfqgeSVXAXUL5UQ86+f9oUx
GRDmIjmHD18lKZMSm6XvRzB2NvNw8hu/dGNZzuysn+Lz/UO8veMLbxWxughtGinsKoqoxVLX61bV
iSIsp0wVuGkaZ8iKyzwqRzPoyPt0oov2/f1lbx9ellUYCFiiX2746mqXoRaCZNN1T8hfpvp9OP5K
A+qte6/u5u7eLLN6N2QhTycxMHVPiYsjdf4/EngVJe+e44GxESJRyArdQdiZ2trb3OqGcnHzrCME
8HhXk/NoeMajudcS3zBLDhA2e2JWxhzWLaU+7OrK0CF1reqlcBPqwVM4ltVDmuaZawplezBLuDPv
f7Vbh7x8tf9fdPXV2nDWjTCBprJnGtGlTUQ5vi/+CSq/PdxfacPLsRSjG+TN1ABvysV560/akGCX
ufUjQnrEsM54JkdOxXMuPyX1Yx+ew3LPXjY3+GZV+drDVWWvAWJnVZw5oGFi3d4O9lAxi5u8fmqW
rS3zynw5fPjqFEtJF8Ig03Q6G640n3clq7Y38f9//8ro9VIFsdTz95Pi2Wn7EkhfdH+P1mdvkZWN
y2nd5EK33KxRcmtDt/1Ye1eqf50KcFTg8ejRSkDg15W8wIp1COksnK8VBIeG6qHTZflvqn/98b7B
bX4Uog0CTMyOlPX6ywd9OVayEBperAGs1KW4ckrAGv9hFbgVl24jxQeG8K9XMSuxThYmIW/IpeLB
HCQawCbx2/293OYaUNnSsCfyX2CMysrAEn0GaOy3ppeLGdzpWSU6qZWaqHtZzSNUO7M9FNXPFLqb
nTB5a2Ego3RRlwfZWlc1UCaZJkEcTc8fZrTL9Ew/MlOYISgczYcxNtKz1MrNSUvy4nB/y2utOKpb
y3QZVGSEBIRGa9IiRRlAoAuD6Wnlyyx+QUX4mEXDec7gZIy+jyByE+msasKh1x77pa5Dg5RxdztW
J9tqijMDRo8mhFiRGD0azQJq3O0zL6/26t6jYfMaslFbhRnv+uMHWRqXRiRw79s0/gOFS/nSCaJP
4OZXz6qgFo5ZKYlLGUU9lfpMMRShEMg4QwfKQsE1Q6U7VtKgPdMHFZ06Vs3PsTXoYEH1yu0k4eeY
zcnHSBSGHavdeEWZCYE/k+SHNGgt+l12pWqmE17RmCUnnjRXzN2i/xqKD3Pxq63eS9q3+19z4zIS
kRAC0axjOGONA56iySonP4dRShO6g5Qa3/0WUN39RTZADeTiXPVFa5p7sqYUNqq+gC3W1710qrzC
OmTGE4X8Fh0TO5ntwAqP8/RT9//kcWhn4XPAoJHfPgX6RaHtJuXDMTKHp4Z0qLaT4VCbL515ruR3
RcNw6CEJaaj2er0TN70KYa2MiEMBRQL0kKnANcm5oNLa8PGKnjhLBbad1v4nSa+tl6jV28wZE0U8
yZ3RZwiwqVxwVQ6tAGxwPv3bqRGTlxV9vvkIXVkErCGsim9+bUWBbci+CNW3keagnAfooEIjkVtX
zqBMCrWs/TXO2ozI2ZBEiisls/orBsARurIS5aLTEIc3cJH6/0PaefW4zSRr+BcRYA63JCWNJkgT
7bFvCEfmnPnrz8M5ONgRJYjwnm8XuwYW61I3O1RXvaGDsJc3bbIRNJRR3SKI2hScaTRb+2Sj9V0r
a8O0NSEtH2Y/6hhAr4eKgJxoaHc0hTwlNITH+pac0XvGClF6V4PYowRRy9Qvci2WWs4yTzDsNpHi
yEEW1dolZq9+9Sel6m1r0Kq3JkjFyK66Ovua4AvT2H6d+zxaNKtFCNMvYhfsJoAOTxZ8R7BCLsc6
HevWHXv08G71zuB9WVUUaTdam+vhDkUnvdjXTd1+FztBkjcCijbqTtfG8ntOLfyb7ndptmWKPN8x
2mzqb7CSNRQ7mWSt2KCnmr2ILa2ilfP2gzP7eTVA2KUqRxsYlD7tjCVKjS6aIggcLNiCRlNj67Ff
JbZXg1Z2ZDmSBjtuqaQqSCgNtiDQolUDK3k0BNyJ7WCyxru8hO8rTqa8VTogb7bUSf1vq0r8L2ma
1yu91GXOCnEDExgUFrjRZ47gIjEJa8NqplqgsBeKxS6X0GCViiFyrbzz7sJebjZeIP5rovy/QQHG
UjzCAdpYPHDESgrFvAv1hzG+ab+YuepO+Uaqt034r+WKORKSxlzuXEXwgBbDq8QARp1S8KaxFNsL
9C9W2e6pC/3j64JuOEcj7ya4szOfepFDpGGhFmIqUg4S2LCaK3vojPU7RVmjgJwVveZIHDFcJ7xF
YQIvsuEkK7yp6xrtYYx+D3V9VKJy13f3YZbaTacdB1PZidlTE1s/4n5NpXJ55xAbyBkg03mtMNJF
bK20JmHyyPy8cZYbi7Z0Wu0s026NqLIlKJ4SQn3tSuI0f6HT7XQadLFWFPBacQJR8EEJfgTJm4D1
Xfivb6h5YKx+phXtUP6wiJFYeh0DBtQf2jKygyZyKzglPiYzK7fbMtsgDjJPwEkpg1BDWAI32jbw
JLmSzAcpz8xdUpsQxUGPO9DSpK3cNrLrJ7rvIP1RA4cxp/dar4ut2VnvsSG3d2PaSw+jR6aUVEgD
j1qjPAg61oxCE0d7tUNd39MyfetJwZqK8dIsERYmOlh0hFG3Q2eBtXeaKIUT5ohqHXkPYeLbSjxl
diCkb50vbkXv3jN3pXpnVYYjzgolnnDfj9UmK0ZAdq1TpK4mvBi9v6l8ya7AhETm2u87q0ZT/qVM
iC4jPw3Mkrz4fU0V+yL1dO9Bkv4EfMSo3Er1U7xRS9/NxAlfHIphCnebVN/n1dqXXSZHc3TAfhgB
zYUbbQnBlxsMf5Q68R5SKG92HgqiHXj6SgZ2cYyIbtI7mPfgmVOAIAVGgaQweUZf/lUMAAeRfOP9
ETxHER5Cr37V/H6r+dIW0WF8c9fQ3svnJYPEfkTBmozKFGLkiydMkMs0f0hlH0w1s30x3YoQyWs4
K9d3yVqYxZGt6F7gm90oPMjhaDfaTih+S9jWXQ9yVsuYBzNzF3BB4DVL0nm6nusE54jYs4SHyox3
ct/ZiO3qPfAD7VvVIQye1J5jFo2TjMnKjXvGZphDz05KPAShBcC5Pg2dRo0AASXyD56ELp/hCqpx
Q3RNf/SkBunkyp4U7WeidC9C2zziwPqrR9+4UUnRhls50ylgP4aJY47P1+fkLPn++GHAuijgMzn0
iE9/WECJPNbL1D909Qb5Edw7HAURoDLfJtregOsOTcjPnlNMxvEJaNB/lPPn2UQIFzZXSm8kULlt
9BblG8t6bqutHGWbYriJoo46dOWExa1Zqytmdud3Es8FHpnciszlmYIJcLRI8eSC3yxsR/DcRKL1
1YZIOkaGY4pMXWFCpIIofX22zu+lOfAsl0NaQft6OVlBpGowuP2DFcqH3ujtETEJTBk3cRrs/zXU
R58XETaZEj/A29PvkkiGLyVYDR9KzzTdxoi2tSpNGz/7DtFj+8+xGBEQXwiXcyV40aNMqFxIqTol
WGMBS6C/d+Nn3i29vpl7ubLgzr8dKiqfYi1K6oacFCWkJqzOx2RmsHu9m4+jayFFsM0C8z0S1Gkb
iHG498WovvkvBmqRrIEnpj2zTHxLj+VE5SI5CNG96G/1/D6pQtdq17pYFzI2EL1zsUyCtAGqb3Ge
Uc2uUiuN0gNvM6f10fGt3gr1L4WHzUSnN+nsPtiVmeBqubGSlp5fSxqeER90mflNvdT5Vswh8awG
c1x+WfOCqK90l2qx8nR9JpcVJh48qOjz5oEpg2jwkgVUIrVhGgMOslrnhbcDHToHeG0BoGiQQwYn
Km8pdUSc7KvKW1mul2LPesnsP/x/6EgutgbqWNkgYHjqIRbYY/+llrETCOjUIFkVy8pToRTv/z5c
wMSUtVg7s4HUachSamXBahVMa3FXDifWrLIzonfmeRvXDVTkL9fjnb/QwKzQcYXAw/5HZP80nimP
eaYMWnrIOojvlD36wBfcIh/67LEa8kjeWbE5VTegjWLz9/XYlxbQLHeFlSyrlwriaexmzJOyridc
a1N4hNPY0D1V1Mz99ygzCBWKEQcClInTKDLeZmCSRIzGmyzlbBOlo1VI40o58kL6BHYFYC1cRUDn
3BWnYfy0F9O48dIDnUXb0AKn6aFOdTciHIIgGLaC5m8a3Q5S80Xw2ofEXMtsLiTRcH8A95KkzrrD
y9UqGrQYLG3E3hWahi3qUbMtjfQgGukPWWu9LaJLgR3nBsfR0HhOpk4/jLK5iSpx3HpYSOyyJnlF
HCx1Yh5j9oxRdPxGbjeGkqrbkNbrv988oGMowfNQB+295DCWEx73MRI7h8YStghDHQdu+Lp6rFYV
mS/dBQjcs42htAHNXKyBUrRiq1Tnqam2unRb7/xN2N9GsPo2eNNeX2/ziXv6pNRgWJgzPxh9GXAM
pwsBLpXcimKXHuTWi7/gHOy5uIwOj31iqaw8TV5ZeZd2MK9l9jDSQTLqiqfxjFaxMj1lF4nJH8uK
bbA/KZd5f5v5a07FHw6gZ2MDvstzjbfsmV6CjvIlaHWBecSu7ynuELCRfUm80XwrvQ/g67tdA51N
TIVqY6UCpzQqui54s2gX6VW+VZTUuifTjxwAx4pj9GHnJn4lPKW+D9leqs2b0WoMt64D7c7XynhH
+/bol4WwUaOs2PWR4t+KSg8cvym7P6oZjDxP88TBb7NEZlWp9qNc89DNDXNLVc+DOhk3K3f7pVuB
Ehzsds4TUtnFB+4S8KyUFPFmFKY/JP+vgejZkhRv2UOOWvvOKILp/S8WFa3fmUeDYueyPp4KpidX
Q5UdUAq4q6QRo597NcgejObb9UDnq4kTjPOYtybkVNbv6WqKmyYUsAbCYpukCUv4VErchsMjnoxj
2k2v16Od70sudaRe4QhR8kH15zSaN/GmtPQiOyj6r864mRlCaWVX/V/VT+7Aqj/jln494gfG/HQJ
ExL9MMAPYGSxsTkN6Q9N2IsSZihagPsZkOWxye1YCK3fDWJIk51Dr+WhplhV7lBzgEPQ48R2VIIh
/yrGufYmI0402kZXTK1t5LrS2oUYK/upyeRveesVL1aglT98UCSdK6apDw1SK7TvNY6eWxUA58qA
Ln0wqAGgbj7wKsvrrfOzElxcnx2EBg5XIdrUw8Gpja+x2TtaG62pkl76ZLzi6PUxhfyzOG6GwK9j
nl45YAp9P8LNfvCzcZvgLxt44o2lxNA817xmz3cchya4UKTY8Ixgz51+s7HT8RIf/eygIxlWWNtM
/16a+S2whDoINhaP6euL5EJWTcCZdQ53ZQZvLrJqM5VDA4Q2luyi0NCLQB/gPQWgf+v3hfcG38Xs
nFSJzZcAtLlOjpZQDh26HHm4QBvAPF//PRfHj5gHGwTqF/SC0/FPU2JR5y8zrpQ4dtSILmGQdRgq
dnFGC9HKn3wVdS/scK2VyPNZttwt1GR5rWDpOOfBp5FbuiSiGLNBzUF1O11w4ninBOI/P7OZZhJ9
GlFMHffKaRRPGnAI9Mbs0Es3qCnYSfTc0erp88kxxB5eSLyhrLECyD/PPuegKGcgdwQUallwkq24
S8Rx4uzp0SlRj7yOVzLPS5OHVOHMf4TZTm3zdFhl5lueb8328YhE5OR+8UOy2vq/tP+VGa0NwABo
4PJJHRiepJCzZQcfD+QYjkUpPA/eiwcSyZ+er6/D89RmVkhAs2gmUfCEX+S4jT+UyjgoTJmSbKZO
JcFtHSWbNnJXrykGzt98ufLAg6HCxfNx3oeLyQvHqglmQ/pYyO88/0Us3kTVVn18XEhtfozm99pa
U3W7tCRAp7EI4QBiq7GICe24Bg2JQTidTG9bG9rkRoiDbK/P4oXqIIVBxBDZUsgekLOfDm3soBcq
cp0fpKDAXYWu8WOQlY43vmY3mMG7hanZ8VoGcWkxwutkC0M+4bpdHGmd0sTGJMOfVo27In1NtNtK
XKtGXDqnPsdY3A3UcbIu6DCQr6MR4dr9VECGR1Mc+TgFQuPKary08j9Hm3/NJzQoMrmVoVQ+tmZa
smlj2cmMwlaKL1Hd3GjKmtXKpbUBvAawECrx3A2LzSz2bRQJHe87TQMsEjXkecizr3XgLuww+HGI
B1skKcDpFmNKBqlspiwuDr6eZZt6MpQS6Hsr78YhDW8y5KlWJvHCsBgTr2MIhnBXlpS8yYqSIkva
4oAlSbD16XvbqP38o100/R36UcCH53eDCYphsbEG0wyj0cRPRR1k79i1SDWZhWC4KxvrwoqYufSQ
+FHGIdIijACoPcapYHZVoSrbvxZDcB+Lr2rV88AtHhM6z40y7uf/RoNro6BuEmBfgwOFnafdllK+
6wXqSpnsA0h2cpJRZaSaQ72PHwUVfvFNeXd2Ws2YD53RDt+SMQ4jp4hgOrv9qOY3TamEotPSFohc
JYwFt4s0facqUOhcqU1LzcYK3vgRg4340YweziB+2cg2q7CqnTEa1SfkxCo4CpUVbDzshoyN2gT9
4JQVLGaSz7KBIIFo8G+hlVV/K0Am1x0an/2fqDWHYZvoXt8+55ne9DdVUcWKXaJfVNtGb8nhxje6
uXKZeTF/9EcdPEWB6O7Kl5uPvLM5osRGuZtFf2bWJcdW0VtFoJPFlspeT4u9J6ZUvete3GegGh1j
aozRDoOglu26QoOks8TZWLAP701MBVb0W84TQG7tmY0E5AZgHWWT07MF9ybeoqBuDnymxs4TZZ+n
jatYOylRkK/1bxGv3k6Qvfw4epp6byUhOjusP8JT7OJ5CSJ2KXQcZolktkaiH/ra32alLvFOCZ3A
y8OVTPfsxJ4DUTWY/TzpvC11BcoyaqNuKvRDbmaAYdCcSSpeEKldNZDum/veW9mjKwGNxRa1SksB
5pXrB5gedouep4UmcF24kqbaRvxHsL6srKw5J1msLC50ENhAzrlsl22n0DSCphfZfQDDuw0nVX6n
hOrfqYXXAZkA88Ywn9TXuoSx0GVKvi36Xt8Js/PP9V9y6ZuC2uajchYSZ7GksNtWO3yzAJNVktta
O1XaUKxb+Z6XgwB94aOS1C5TCxK0VEdUUj80ABtrOpz0xDn3V7brWpTFqyC1KNn4XkaU+rahqGlk
O1VbSQDPFwpLn0I4jULqHfzxdAci8Iq2Q64qBw/KKFxAWbrx4j3aZo6SfJFCc2VdfnRkTtcJOw16
CV2UeTcsCx+BiGNPpUXqgRQqdcABTyhTj5q4ScMnOX4c1W+i/EWkRC2qmdNQt6q6cYuT9YOvQh9K
1m7MS8P/9HOWT6JG9wfFr/k5inKvesh86veN9aWRt0N012crPZbzjBSYEkkHMILZ7oLZPp1s1n4c
GZpgYAEu6vdDnBm2XwCH9MjmtqBNq4Oc+twFXClPnVaMTonr+fb6/jjLRPgNeDChcUIXEEG7RWFG
VoIYZKhhHBLuRzpdbpy+/3sEOgDcwWDRkACb5/xTwmjOUlbWVJuHQhRUJ2azu2JSrLnDXPhylCiA
l1KPQaNpeaTWed3mmN1ypLb9VlD+AAC+F8IHdY/xpcsz/Z+PFSoidFAAbgB1U5aaPl2IcWsnxEyb
Kd5qMiX0DL9WNdfXHGnPNz1dPh4u/CfIWTC0p7OHEXMhyZga4Bjc3WV1E9KfD58kz1rZiWcpMNj/
z3GWG1+uaVSIxIn7yTZRQonDL4CRN8Waf/aFS36OBOSE5gN/+mjpfFoPIUvc7GYhooxDYWu2tWKL
vp/YLVhk10s8Yd81k3eDKDHKZt4gbNs20zh+MnNzfWGe6SjwnFax0eN9oSlzEr64FUWEJgXD9zC8
HQW7x3YtTb8E8iZL1VcPumm5Mya3LIZjpGUvxTC80h+cAa9JXK78krPq3swM47KcUw8OwSUpQvdL
ELG1bB14o9BPlrJ6XyZGfzMqWbwh8e4gn3rStmx8Y++NsrS/PhGXwkMER/mXL6JQZjhdY4FeFpGV
EV7oLSRV/dotDNLALDLwkrf2E2LjeoZ3rbYy7LOHwweuiiOQwuaMQFucf3WVi1qEasmh/VHGNggU
725Q7XSl4nRxdMzp/0VZXJshmz/05yjik+h0j+1bFzn0Sf6Ua32aeSsu7jJgYv8JNB+1nxY2Qj+N
mk4EUnKbUuGX5M/1z3Q+XTQHeAZTwABii7TP6d8fcTFD99DagzoevfBdoygZTn/MbO9pK4+n8ylT
qc8hbQP0DTGmJfDOG4UYBbFqOEwWcrpCi4/K4AjeV0qsZa9S+xQctLNX0pvzE4igM3ILvztM4Jek
lrFXgl7z5eEgac/gxcg+UPl/zPRxJVm7MI28hedYeBah0Tj/758+U92K2GIFxnAoYV+i9mO3ZgZN
H2i+9CKF5UpC9XGInK4KldoWhU4KnvSnl+125LO8mFbFeOhcTtNvZmkPJme4U6p2q9qx7qBLY+++
vb20X6udcJt8B4Xf7MJtMNjFn+FP8VTcZs7ay+98qfKjWEjIolDnOyurFL7Y1l4fjQcISvc9iI5C
wJgqW5NavzTV1C7h86h0Ss7ec4MZVQKtyfFQ17DX+8cgALuf2Q3a2/8uHTC/9z8HW9xgrQkBA+OW
8WBMAcvTEfPKtUT/QUnSv5n6o6rvO6G4z4ubUFhZUZdmk6Rj1tCY4X9LGrEoiGrnxc14CPR9aAj7
LLZ1EEj/vPvBUvwnyGL3T1kOh1gsxwPV252hhnbSj3ftvR9sJmHtu13YiqCv+Tf1sJn3vUjZBniN
lhFX00GJAL2G35RadkTxp6GsJB0XMmB0M8gC8BwBrQVM5HQvVgb7LtPb6SBU0COMnfkuNvDZ3Jwc
H3nxTZas5G3ngBEEtT9HXNx1cS/HaIQQ0Winranmz+3jhBibQz0K7+Qhvx/M4iYbbLlbifzxCFwc
BLO6Plh/pHfPH4lwcdpQlPvp8P7+ENrbh6e73P5+DO2jZad2aYf2w+CS4tuBUzr+Zh9v4vkPdrD9
+bO0a1uy4UptHp+/3r/m745pd5tvnv0W2KMt29WOB/Qu2FDXtkNXtp9u2G6u4b5s7Ofd/f3t36e7
wP77++/1FfnBb7w2osXNWlnmYNQ9I9Ls3D5u7+66rbwZNwCIHWuLPcodMJejtfHuddf6Xt+jtqk5
4bF5cm56+xbou32j2CuX/eXv+2mWF5dwFFeDrvvzbzp6Wbqpil1KKWtLbV+Pf1RPwPLq6XktxZj/
0sVE4GykzqRWdATO8jdU5/uxlLCIiyJq4qGwiYt45Ur+2HPLGKhRwGMGlgdNZDEwaKZi7Gm5eJDs
3PmJqRD/wtfPSeyvbz8CW7QP6vPK971wDMAM/E/I+dz7dFOmodpNvUVIVfmmO/FN4gpOY6fO6/u8
YL+jw2HX2/RdYYoPzl/zoOzB69n6pkW2Udyiz6HnNneLvP3Wr2mqXshQTn7a4rCXxigODYmfJibK
RhMKnn24vodVU5OnhJt6DA9KjW6KKq4cwxfnBFgyTk8KtI8lekqi6y+NSiUejK597PKbLN3X5s9Y
bb9dn/zzAX6YOMIFnY9HfABO5x7YZTVWkS8dUP2tm3ur6Oy0wPHbHeXOySRlY9S/r0e8cBjDZVYU
LGE4I6FXLbZzOqlJI8W6dECdTZ1SO6olR47+9gkaXtmd3t7GXb9HZvpxJe48lNOVPXOo4ehQhZ4l
MhcrW9Fak3ezJh2ye8G8mVSJgjz2K+Mv1PVhwDbZS6lnG8nYXI97npzMYcl/AIzRnFu25qKk5axu
TekQ1bw84rtY+N7gsRweQ2GlAnJemziNtMg4u0JupGgw+JZNZLc/RP9VFr9kZewGtx7KnNeHdfkz
goUjGwK1BIPtdOWIndGgY8646nEzHS0yBTRjPA2r0UhCBdRDCuu3zzV7PeylMTJfNKhpHas8q0+j
hhbaa5qayQfTgNNpbYPm0cA613Pa8IcgrkzopTGyROm9z44gaOQsTqZKDOMpMnP5kMLA7Hs3rG0V
UmVpblJu0vJB6GI7wUbr+hjP9/7M959ViyiMKlzhp2MsmkAfpyiRD6X4AM60jetNNr76bb+ST16Y
S+LMwyMjomu8ONxKL1HCUq/kw1DUjpn/CPAkjMIC9B0HvqXdYrtyfWBnlmZUQE4iLr5ekg3dpBk1
Xy+P7TjB+iO3s+4dYI2gOOVQ7jrBVWsLf1DDptJnC4EFV8TN+WMz/Kq18s6zdk1q9yW+TSyzOjR2
ma/vEtlwNAWSS7C9/osvrgBQnhwXs7Akq+70W+RRKrd6W8qHQthGHtWDqHKzLYB0qUTZtLQ9A5r/
mpbvhdoVKjCkqtRIOCqBRp1GDUapANXSse4C7Tc+Zc5ghRtRcQveyOJvHq94CFR2ayBRn1o314c8
/92LY5IrgdVOewyCw5KPKmlVP7VVK5OUmxoSQnW+nbwkXpnYC/cOlm8kqGigoXdjLe6dvionMw08
VkKUvXjDdCgnxcnD1hX0DGkEkc+pUA2vVw7jSzM7K1BTkgMCyedcfE89qPpKoFJ+yLtfSJP2RBgF
vO5thazYtMPMVv7Uguxen9OLYWe9qY9tBmJIXnzQrpSLuhLoP8DRHqttLYzuoKe2Oex16b2Iizdd
2MrhPXKTK5nqpc/5OfLits2hUMRG7GuHfCgr+P89mUuDC9n1AV76nFwDKIXg8oY37mJalSRUssgL
tEPk0YGPIe43f8dyL2CO4Hfdpn8qI2N3PeSlrQncZVYPtMjRQPWczqk4aXSJ2bIHv7bFTTO+yOjO
ltGuz9/ExNj2U2xLKznE+WTyeCSZm8vxs97sYjJHVBAEvFymQyJHyqZtQ31fC0a1vz6yS1HAopAa
zWKPZztwDNRJyYNiOsgT+f0YYg2HaPy/GkyRj3CNUjKhuQC/Y5n5VR72D3FZTgddmNKtGSLWZQ5K
uHKanN9lp1EWCz9PLR2wC++kDr/wewN/tA2Wr2T3sinsLU/tV+buQjzuTUpOoETgSi4Bs4M1yYkX
x9LBixT9e65Z41bqTNIDzQsqG1RRtLK15xTg9Lgkj/1QNv3fjHZxkM0WoBXPMpIuYDKQLLwmgHCJ
jqOQl023ss3mbXQaDMV+E8tpKNVss2U7KMgGkKJ4Vx6qVLSNkVf7wLs8etb8P5N5p0QrW+x8Mk/D
LXb1UAp9aoENB+IYOVoyOmw4p9beqn8HZJwGmo+XTy9Amc6T2viiAXwt/5UUyX0QRpPdyrZsBLZg
3AmCNktHt0fV+9ZjwnZ9v81Zx9mszv0QpCx4ai2FfAyz0K2YPPeQwp//Pfp7/VuR/IkRjbwe53xf
U1mbyV/Qr+FiLddmUodBKeDlepgq/2cKP4aLzktXbrjz9UgQqJ5gIXi9U4E+nUoJR9HBzFPzYCVp
6ADsZUz0mqEGNf1/M55PoRbZnJ5mpl4gREX72MxsQy2yTTigRf1fzNqnKItF2PtT1OUjAzK9dNs0
E7a3azJxlxbA5zlbLD9k/uus8/kwqeFmQpE5KUiA1ng19QRdpujt+oAu7apP0ZbtwFkOKNc9pk3S
knprtV7r+lPzMlr+fVyN08p6uNAYYEHQs0angrLgmdysOtVV2CmleRjHzJXRR/Sa+qG2pI0Yme7U
3VpNu8MDda/KrSPexmNih620k/L2uxV578Vz3Bl/rNizlWmnSDx+aBUGsXRMFd0ePddA8oxVsBsh
4+Sq3cUdKenz9Qk7/zzzOpYpR5FYcCMu7pCpCtGbB02HhuUwgZ3lbpfdZnBVb5+p5toZe6G0Zxrc
ifQoyUt5sC+WtTokhaVB+iD5/hpZNzDQ0xx7LsEOKsRxw3Z0vKH5qwiPQSrbbSr8syAErOJZHJik
hlSDhs7pDq6FGXIuFMqhQ23WpUeu2GokrmHDLqRPMC5MYpE7zOr5i1zGLwUBjl6oH0qlsLMa0+MN
bz7jCz601Wt/zIJq5Zg9X/f0wVCTM1ExQU79g3726ZC3chhfvlcBkeqwhhDM8muRUnQS429CaXUr
ae+5lBKwfJ4WqE7QeWcWF8eG2sYIaoU6mMNY3pTZRGdfznYAv3jfWvJPwJMRlucmIktdsk899kXT
xDuNXpgX7hW5UBBKSapbVerG27HSfl5f0hcASbAGMMMh8wI9Sz55+pHNVoJU5wXGwTelu17Q76vG
e0FBwc6tLzLPIDzZXb1ub7w62aJTnKr3mnJbS+ZG6o7yGnr8I289vQHnXzMThUHAzyih01/TC0Nv
eR4wE/nLQGJhIoXwzUI83YFqqrU/w19S71iPRntzfRbONjbSicCymG9uVyRiFuduq8dyjZaYdZi6
bDMG71jbO0L+aEyvyF9fD3W+3E9jLU/dEhgn7RhiKYjrffH+Vschd2s3kHelaa9RjObFdTKfczBo
W7T7QZ6A+jidT0gUappFDcEUfVPnL7hg2AKm6wm9lfx9rYB+trEW0RZXviJ1fsHpbR0y/W8z1jYM
TxQRvs0uwNcn8Sy3IBAGp1B6Z94+6/Z0WFKlj0JiBd4h0Ue75BqWg+9Wu6aCdmk4c9WLCMwcYU6j
6L0f4T0RegdDdmPLBYqfBndmsZK8XFwQoGNBVX1oYC8h/xXD6xODMBNog6fppqlsP3UiWlpd4vgv
/z5zVPQAWIEQB1WxWOli1KpRIUQez5IKeR1Xyn4q6cqZMs/+YtFBUmc8YKxnStfiPSzD/9DFwhcO
mp7Wbq/lgq30crq/PpIPjYKzMDM4REYsCRzP4vM0UaLGbZAIB++tepReVYmml9P+mXx7HLe3+rPW
bSAEo2u/Enf++Yu4IHyp+n2gmREYWSwLQ6uETBGFg1jdR3T4R02z6/g79tddk9mq58oFADxpZcmf
H1G8IU0Oah7YECmW6uz42gmhVij+EZa73U2/raa2u/anIb1jVbYS6/zUoP9CzZcDg8llrZyOsIy6
KBayKTj22Z8hlF7N9kGMWxc0HnKOqtuveSN/AD9Pp5RYVMP4fwOEhwF4GrCtgrqaMO06qpxPaf2j
dWLxiOcaJCyEVab7RvvVI0rZts+wpTClhT0iNHdoje3CuU30ju2SUSBjbrFhKrooawI9FyYf2CMF
njkb4727WGrTOOmeFfbh0fTu48KnQKZthfpP4b1jWLpyHpwpzpJxUeFlXcHsZ/ss6W+dRovZw8bj
mHUvUfbN69+m8X5EMNrT600vsaJ/l4Id8v6AkJ79yqqjjByn+rUrFKSmJtFWMKFpZn6Fv4bIPt/Z
ZIOs+1mKlxtDXSwMsYFxNaZKdJRC4NJ1RuU8GTxrZYedeSYwAyxxbG7odAAxX9a6p9Gj0IsIylGT
2cxN4yZivJ9fkQXifL7w2OTlvi1E1/jqDblNJUUOQKCAs019WnfJV/jQjsD7Yiw2Y7RtPsDcA3pK
mpuGa/tyPjAXSxfk+GzdgTICmlOL/AnUpmcEoxgf28Cpsxc1r7bl7Oeg/2zl/sZLsXtaOfguLEbw
tzxEaTzRj11yG4JMlpLJMONjZd0G1avUPob+bVPfA8pfOQfOXyD0feZ/ACtiYksicbovURMvEXn2
smOQd1tg03YYj3bFSHtZswu/OlJEYBl6bjx+kbzsoRy6fx4sc4v4AS0oUNuwSE5/QRvGRtF7pXYQ
BMsJR8AWNXJmdD3kZGeuIFbOJxbZ3rnfBY9qfhcsPqWvj3ElmyH3VqY12zAVAJsMmnzv5RJMLrVW
j2q7ahByOSiqm2QAICnOrKmTYEpDMxYOYSFhB6IGvelkli9tpgTkvzjWtdNAZ/py/RI7P+EBwVFr
BVrBdj7bYVKud1IhDwIVILOanKwINd3h+W5WnPB57dn16Fl0T0OxFjfgvdI1F94LSwsxUzhPFBFB
AWModPphqU+lqtRP/ALPD3J7SFCAAfgb3Ge0BpwuY6N2SZq5AnK+dpbG6Mbq1Q2prLzTGtTQrs/H
eUJpAsDEOgG8Im3I5SOtD8IsM0wxOQbiIG0yQR4cYgIJKNq1/OFCKIqm0GMBHVDzXnK+sp4KdxVY
8bEeFMWNZ2zpUEF1K4dxTSDwXKuHMaFqBdAaPwAO1XnxfXrp5gIg07CN0mOBf2QDp8wsaxRkK6e7
08lVODfk4Y19fM8h0o1uVhk3TZLuinpraLldVcN2TMufNaxheWWvnb/0Zk8ccgtU70h9z2ZcUrok
CJo0PYqehRk2V72068bU9Qp4MN+lqnUMbavgXNjsGuMuSYV//uKo3pkzHRUHKM6XxWbndFUbOTfS
oyfeqpnKnkvcdK01dLa5IZggloqGjTm7nH+k/p/m31db9gDmV+Q16m2gyk5bP1nI0rTakQ709voa
Pn9ILKIthqSpQtv6o58fJ7Pbm2Vvi96+GNy3CL1TBGy0g6ysZYrnSfgcE0Go+YHERzQWMUnH6s4a
qvxYo1ZjB1KXbyI5e4Jn+qNSx3rLZRXeRV2Iwnybjq4y1tEtAhAoMotW7hZeJPwIMmGtb31p3qmi
o8KF/h2yJYt7y++UsRm7MT/SOWMVhQYk8aYz4DxE34M+KTeTui6JKbOZTjIBpoLnCCKqFMxI0hdB
KzPS677W82PWY9Ck1aq891W44mWf+pSyav/G9H1uL0EQXD1OvTtc7L/lklHu+7Ix/64shjklPfs1
lFFm0BaSrsvHq2j2PYRHOT9qL8aNchcVlJXszh7+Kmi52+E+b2y4l2tA2vP+8jwJDF6nnEdr8qMa
9mnFFyJC8Uap5sdhym9KSbf9p2os3LqrbQsrxli/bS3MzFwM664P+OInn99H6MWIOG4t7hMrHBE2
mfziKLbNW92O0cYrUcGQtUndRZloIIw6ZT+vxzw7yhks6ovscAqh5hl/VhPAzAnTlB9DKsOQsCIs
RotWcCoYYJvroc4y7zkUDWZgeOR+PEJOT3J9GmtyLak4Gt53RX7Trbfrf/9ZQrD4+xf7WBICTc8i
tTjKhut9iRp8LOyqdLJkx0K5HmreB4uVCTtuJgDxyqTdtvhSCW7pkZcYxTH+W+yLxzi2TbdsnfY1
UP+fkebv92kx9hL+YImlFEfNOhrmPu/cJnaG+nl8ETRXalbO3wsr8GRc8478FC2U/4ez89qNWwu2
7RcRYA6vZEel7rYkpxfC9raZc+bXn0Ef4B41m2jCd28DBixAxZVq1aqaNeeod/E0LjV+1YKtpF38
H17ytpqAWFiqqfGPCIkbffr72k6BkFykmQNLhaw9nLvdn4KISfReoSJ1or7Y3F+uhZ13ZW4a9odh
mZYwEARibkRRNnxr1qAMS9sB1B4wGmgLCMKU699vCaaZBqT+T7Fc2kL1pg8PkfvHLY5S4ejoQ7dw
sdwf0W3sQVqD5zwvTNJ7UKbPTMLU2NZexGandXnMnwMkeeBVeiLZ/J/7BpVIZh5DGAjWGn6WZhL1
JBg3SfXBhzkzK5O0pOGQDWKmj77gbVXE7O6PbM3C9PMPa1X5IoRxJhboKBS2SeTBOTaQxL9vZWkD
/i8REKgNoreZryBaAtaiYAWuSektVo9KRY/gIRz2TbNypqa9PPcVlMJ1CNuJn0hJXQ9ID+PBioKs
OHn6zodyPr7ISWr3xgrIeWnePpqZrUwL611WVZMZNkKdPvjy4f6ULRmg9YrOEjiU0LGepvTDwvS1
PuQ8eIqTaVaOlDyn67H+NBWzqeIEgcYweUWCNpq5hRixVY08VXkymgekUOi10o/dJiLEV4ydGJwl
+dAOTr/tD1b1HvjqVrbDyO6cstlo0o6ySrLWdLWweFdfNPccaVgkVW9Q4BDqgxiJ0160U/9PK/5z
PYA8GbQLDB9uCfo6Z/veEzICPcmoTv0uNN/j7ilfqxkuOPcrC7OrJEyaGhkTLCjd4IjtH918DIhn
pdBDuuZyf7NMv2u2kjSn8iynRAk34lxyqhf1uMiTvD41CKw45Bp93g1hfIhDMBT/bopNSRcnZEOU
Q2dhRae3RI5+VZ/GTnJU+VkKSTwM+/tGFvYBVBRTJE7Vn0M82/zYHczRqOtTAjl2lMCGE0U/jGx4
KLp8JQq8TStMGVNrkjEiW0Uedeabwq7CxaJCcUKo61Gq9oPB5ldfFePVoPUwUcNdBA24K6iHStD3
frzG5Xw7VvgFyM7TBAioE47L64OuQk2NmEhRnfgQ8Li/Y/nNFTY9gvX35/R2j/BuBpn7l5KVLT/b
j6hwBCGKz9VJEpCiSDMIueW9kK1lAG9dPcg8BkT2b1Jan5P91ig1yGk71qdUDe1OesvCoz46g4I+
xJDS0nm8P6oFc2TAaBsFT89/8zpsXytK3UVKTUCtfxaaHSC9tnLE5q10xkJcK8Xenml4+f7P2k0l
tgfu64dSfSr+eBdI/Q1/997G8Vq0MS359XG+NjPbkhIE1GiGDPVJT38NIV2xxmNZfJMQu3Q3QUCo
4ap2Hf53fyYX9qGCzAa5LP7iTExj/3DhdFnVW0Ki1id1D5PQp+ZpDTx0G7Yxqg8GZocaxk6riUIM
QBrm6I5k6xtln22C3f1xLOzzKzPTZ3wYhxvFZVKiinwKEMlV28cpF+XmK4dpYSNMGGxeyhCy0AU+
G4sUJ3k+ZG59inPoMyCb6UiAuino/otr5CvefWFlJpEVNCfBoJD+mRmrW/K8ZtA1pyFM/xvhWwoB
xZWjtNG6tTfxQqALGdpfWC0Ioik7cT179SDqnerJzck/ei/5sf0lPqAxva8foqf6j/u1XZnHhQzU
tb2ZVxITV+hDUWpO9a4+Enm8qcd8S7/aEX7bf94XVyObZvnDvpA6McxrRcSS+m55xc/Rir733r/j
UcgegfMiR06Ci1ztzEyj6XFGGNOcuvDZDU+a4r2W2lYQHvTyj95B3eNRcrSkQzgmkMpnn1LvcH+c
fzt7Zt6D1O1EAc39iR7b7AtG0YUDu8mak2XGEAHbnajYvvcoZztXO4/jZoxTpzTswYcE+1yTg8ut
pzVc6rQl733DzJnIcuYOY9823AKkauunRomfzLo6VGVBd8z4bRTX9GUWjj1MDDrJNFA5XAQzn5k1
ctWB1m5O8nDwh99p7tt5tluZ2gXHfGVk9rhoU/jzzahvTnH32BogLCWn1yCDET8p/T72jqX+JXi9
b3NarZuZBHTLngIQdhOkZ3KY6Ak8tGzbwFFQ50TcL/3iamvllUU7kAvDI0k2Eqjv9fEYdctPYl1p
TkFo/eiQUDR94WcSfhnUNQapRR+DaMb/MzXzMc1oxB2o6eaU7wgL6k1t2nm5y7Jd09l+vKE9qKw3
/bc16ZOFSI+jqStTyw5AVRRdZkNsQ2kUc4ZohdlTED3XTbotIOyglLMBT7PtRsrhfIPUupCt9e9i
Wp3uL+Y0spvF/PAFs/0jVH2pB4innuK2PIdy/a75a+u4eA4+mJitYxOaVpcCqTqhtbCtJN+22idV
XxnH3wD83kBmS5g0xQAjJFaUQ/C9guH+v5++ZAdbGaL5wk4AIj22h5j0MVnUr5Tkq0P+O/uZ9o5O
/wQal9SAeyf8vYpDWZvg2XWiuH6QeQ1ba5DTTSttjW5tfpd3L7SZtLgB6EW34XoXSfADGojCIdwu
22pEi3nvb8rjL7nfNa0d/oiO8qf7m2bxZH4wOP38w8UVKLAdBfo0pof42O9Ep1NW3nS3Vb/p0vpg
Yuaumy4Q0US2pitDfYuL58CD8sVBcDCvH0jdH7VYf0gDR6Uvil6pl8jUnjzds7W+Ooo5dX21tVVh
sDWEH81uJdOyEDZefdss+okL4rnOZPjFNq8L0hMX/SJF7/RP2r1+Hkp55UWx6CZA+5JyMQCsSOJs
b/tV1FSK4LWnpv4kDgBjrODZDSaElvw89p9SEvcjOcBErPalJh56P18j/VhaceIHYK30dRC0zJ6E
Otxvgy6P3UnoSlvx9pXc2Ur5S11TZlnyFZNUK/IwNBxpcxxhWkEBFFlSR5RCmoXU+s+xGFbCrqVI
ADFHmF9gSpp4/K53r4KOSikbYX8qxmIbik+GvO3rc9+7m7zfrgkpL+0V2oJpO+WRRklt5l8TqxFc
WU/6kxC1TueHe43+XDx6UaePbWjYBSzx4rC5fz6X3gIfjc48bilQho+TqOe19tuPdoYBpuqrnh15
uN039LfOMfO6BJWIlE1oQqCfs53ZtTDqZzqWjMxzyqByUrM8NGL9Rvv8xo1+qum3tLaLoDoFtL6i
yr3XpW958CMT2u96YO5HSNz0Mt32UuzkirsrENhtXusCYR0xWYvsFzYxGHGSASBxDOPmJSFpvo+m
D2uRiIcm2+hfkYj0+q01xE4S/6y3ya+AHvjfcNb17i+/sNuVxM40GfPJ+mh/5qfhwO4rQGfshVA+
FobwavbZWqg9bd4bG/CNiLhPClTzDKpRBlKsFUV/GrkEUCj9biovulY/J9nJH027ot8ra/4Al98a
o7Y2wdNmnhuHFH4qWAPXJht3fbLiRmtUxe2GU9xYnSObw0FEQZVOcsV9E4L2p6hAXuXVwj4o5GLr
i+hhN0a46UepW5mHhTOuQeoEXJysO3n+2Q3VCrx66iTkS1TxW5H9Fq3mjDKx0wl0vn0XrbUGiQW/
BdqRKj21EdI+89c3BMia2tXtQOkxdySvP6j5tjU6p/dje/QhRvUegPYN+Y9E/VIW1qn80XjuQxyu
MZfdtkIwZODeyBtMVckbzREzrczYq8bhVKenEC64xrdl5dFo96axHepda1j7HA4qGMiPU0+vGOxE
uGml36nmrez2pVuL5lFwI9TQUa4SZ66vNWXDa8RhOFXZY5MTW+Ubq7VHgJcvcrs1nkfzq+GtMe4s
bUHqNlQPiOeBDMzOmCuMA6SQyXjKkWXtUQ72G7RyUHoaKRUArjRJMMp25I12jhi8a1hrCbmFFaAB
Y+JpQ6SVFZjn8fUg60tDU8ZTEX6B1/Sp+sEUPRahVThFB1OUmzuC6OSDTbtMKRy8Bpoo7782Tf/z
o5/33fOtw4F1kPwxrKesAy2z1+fRVAYUzmVxPDU9cFq9GI8wi6xVBG+96rWRWaQmRanmI/8wnuL6
IYO5KafCtV0lw16yAlYd4gi4Zri0Z1ea33aaUtaleNJCz8kM2Ybg5k/cvv37hNHqzLqBEea+ntzK
h8DWDNEP1YRCPOnD8NjJRmAriXm5b2MhwUTbO7cm7036tqz5uRBKIJT0RIonv3lw+wMia4HwXIcv
sVtRyVU2iuU5vrrWFry0F9DTo0INkG7Kh18PTc5DhHpcrCKDOdhwUkZbA6D4Sty+tEyQxEJ2QbfY
xNd4bcWPDC3GM4mnjN9fRu4e+N4rgt4/cj/Y3p/HxQF9MDUb0GilsVjHmniS1HHbDs/IGawMZs3C
9POPuwH9Y6UoVCyIA9DCIrMtJV6J7W8vDnIof4HyVK7Yc7PA2g8D2Si1RJwwMRFifmLxnEnjykAW
EE2Tlf9tY6Ybch4VBFmbNLnB6UlbqOos3kSNrTzIm/Shfk6/5yvmbueNlJRKSgNOKhA/c5yP4Vet
xKDkk4cuQ13uY1SJ76/97azxq4kzyGiCtgCGer0yViUIVVjFykkcwerF5bajwy8Bn3XfzO1uJpLi
wTUVvLnB5gWIviRFm9WjehpyGHbEY01306g9BNEannbBEL6AfqOJP4JnycyHGkIit10kqae0Lnah
Hpxz1/yjVPSS1MmX+2NaWBwecQjCQRFLo8q8Wsr7LU2QTTFO3JS2L37PcaT3LSzsNgBsYKIpH1L7
RUzgenXqQdXSsc7MkwFOL3mqi+FSuRJeu7PsKmxSmkCEH1rQgbjony30g1Y+4HY2QafggWh3mXzR
vAIX0AbZj2pgnfzquWlE1D2e9ZIUXrCC/12xM6+99UPrVX7rWyfBDx03CO0WrK9sHdv45/0ZvY1m
pwGh/clsUk6fR5f9IMrl0EbWKbeeB/mBRIHtQrjbpD8kTzrSkP7pvr3bft9pe0wPcJo06BEzZiuY
6VoaQbAjnDS/hu9WPlTSg5h159IUadJuHYhw4AujZ/zZGi9j7NuV8F/eKQQysMcAoQ3+Pay7/qBp
KT64YsusZSMWTeEkX4rYFr5qtX10a8d7Sx/a5/JZ2N2fgIUJB80FAw9VeCQx5hOuwC8+Fcf9s5EJ
m1H4ETXKoRSKbeAirNIBwVuFct/sJQzR0UhIQOiI/uqUR/gwQFPrPFf2ikns49UaEFARPFLOrSH8
6VBOvz+6ZVuTT+NpxIaSr23VZVMmvtnpL42pDQ9BVb2bFWqBZVEau1BT4pXJnJzX1atwonShSQCs
PHExr4Frc2WOJm5darDht5u8QVJA37dl+6rq7me9jdas3SRcpl7hqSeE0iRwVnHmSr08V+sKlpqX
xviqG1/awnvUSrs2CqjRSV2ppqM2axN6O0JsEltxQqmvsY7XI4xLNyMdA+VF2Y7w4Bb1mdhyX7Yu
ied40BzNosns/hreHtFpnByKqcGM2tLcj3dRKuVNVJsvRQkFNDYPmaFX+8wTpQPYjkelccMnPxLq
fZSl3zJSDg40dLmt+aP+mlkFspDVGTSSe3L1Md4U7So92M0lrVLq4y6b1h1ewzlkxugEK4B9x3wJ
hZpuYCjJvCaBpiB5XZkK5WaDYQgWciJb3BV0EtfTnwhSiwiqBxP/M+P9PNZ7+KpbFHXrd1pi7OBV
+TMcySmq9VrG4+YyZYgT7xoPXDqFYWS4tlyVluq3TQ4Jfxh3O6mkcZGuP3MlRrxtUMAMT2nCQ94N
TOcs3NEsL3fLWLVeDLHUvw9ew10j+ar11ZDH6mdRJzjpofOsryMMFYXduEHk2QK+Jt/1QwczSRP4
Rnzwx6zdJ6XZrel4LE0DAjrIeaMVQjpw+vlH5+VVYtJM0k7l6I1PaF9lti8P3X5lnRfM6NyA9CUA
GqbQMZsGPYOHopJdmsyNOn8cCf4tWyojcDVoydr6qGf7yBjMrRp12oukAJVO9dxz6i5ptoIZGtu8
kWPElqM17scbnwOwcyLCnrKLE1/bzMNVRZ9HYhglp0SW44sa+NLec+P64npS5fgBvY50BsHhaRYD
fVkwY9yfmJuD9tc8aqeTziTw4/n0+3BUN7lPG5KRWJu0FYNtNLoBSc3in+GQOt7GJHLUKP7KSMNc
r/RQBDFUYKZ/Rhym+y9OCPDbQCoPQxWLtM/4zY/7Q7t9LGNwmtypbWB6ts5e5JGeak0ceMFZr36p
/VuHxjIEm7vgPZcRbPOLnSs4grrGQ3ZzQyJ5jMtik9GNgYed7TTPR8itiMzgnCpqeZAL2duVY61u
I73K7WBI11QobuKNmb3ZjdyhKJfzbGeUxmPRfUKXNKIJRCNH6ySIqt2f079P/asLGWtENYCe6e2A
3WDuterajysy0efOQRzuYG3jTbuBwHdjbuINPKGQmAvOrqMo+k3+lZwbydFSp1uDRU9WZl8xUWOK
hLN05SICf72VBAnxyYYG6XOikZRLkecNW2hSVO0nXKo/I98zV+KQhUUlpDOmzp6pkXB+TORGVYWi
ieOzEjxJI5Ld4/l9qNYIh5Z27JWZmTOQikpFaSiJEU7w9nSFGan3KHnBPou2mec6MdXvRjEPuWSu
PLtvvBDh3MfxzaIQlMHi3oiE6CwiLq/1j2F8KnqY9M7UoGxI+fUw397fSUtL+NHibCN1QlSrHM74
XA4vglVuEBP1noV8V6I1f9/SwtqR0UZJnpS+weN1NqmGgAqkHMjJWS1JqLfBPgk+K0n3MsrV5r6l
hfXjkoFadCISIsaak1SYZWjVoxxl5yEz4C7THOYx6B0kvsIkROHISekm0kKa4lYMTxv++kCAYgan
Rc2CZjfcz/WB6MoskDtjhLKnqr8XvTOMdkXa3trJ/rZOjlJc2KW4l4L4oK+y6d3O77Xt2UpacQ0b
mChhu3/1oQmM00PSeM7wZWWMN3AlOn54wE4bVaNiOOe5TsOsNsOoyM6CdK40SGorb9+7T6H1SMaY
nChMCWdN+HXf6t+H+O3M/p/V6eR8iE+GIeiNNMuyc4uDi97LV+1ndAlP7aO6gaXWyfagqp+ynfhI
6+5peMpfwm28H8/iJ/nTsK932nHtqN76+6tp+LsHP3xQMqUO6qbKzlItbAR4ebRedZLyKIkIrYyl
g8rot/tzcOscri3ObrTS70NPHJn4trp4Im5+fE6rXRFsgu4FfUJaLfb3Dd4EJURpYFE4RFPCHhqQ
6zmvkzxtiViyM9xATisJG8+UD0m6otSzZIXLg/+508gETk+DDxNpVYVpFdmYnxXXJsoSvq/id26z
WVO4yX5FJJJ0FhDGaxOu16c81/3iLLiwJ1GEaDcdgqq2olTKti74t6qPxE3WI70aK33yhX6fxKk8
Iz/en9GFM0pFExILer3/PqquPyQd3ICoRcvPgdrxXpvUTh/oJYEifo2wYmFWyQ5QP4Y4mzq5OVu7
LKdQS1ouP2fNYKdify7BoYU0jtwf0DRzs2PJ2wmkMPcxKY95j4ilJpE2tklxNtO43RW+CFF1M65p
iC/sfBpOKcrCW0dOcG6l8sciKoOhOFO23mlu9wBVxSV8FILhmySYP4Z43Bfeymm7rX0SZHw0On3U
h33pd97QZGZVnAchO0bh56IkK1Y+JEJrp2VvG1oDEPzY504qCO9eGZzvz+zSAtJky5alpgDGfXYs
Wtno/aSVirNba7umr522bba1kK3clYtmphwLqXGKVvMbyx3JaVm5Wpx9gYJuAc5OqM3dkOv/3R/O
grsEufx/dma3k+kHWgfeoThrxlEuSprh36QUyvanLD7Rl78C75p+23xbmhPV3NScSr/bbO28pkki
XyvLc1+l9UXNQv1zk0WWQ9UQOapMzrehFK6R3C25GUATPDimTsFb+igjJtVaqEl51kL/INYc7sLW
pF/kViPlE+xcvK+aMd0L8Rp35cLkwvdNWRWAEpVPbTa5EhAFM4cV6TxqGTqK5ltbmNmmT6OLRkNr
UJuGYwlUQu8v6e3Zn4oDMkZ5h5BDmbbWhwMSAUJIYqGqzoNRgpiQYv9zpevh5b6VhWBukkkloNPI
TpDKnXmytEhEIUhUBpcM0aHyB/1BK6xgowiaBxWPWH3Kiq7/HAoN/dt6I+wi3r+HlY+Y7tbrDcVH
kB9CuA4NACpj12PVI7OOYsmqzkpZyDba5+TcSuuHBJ3wcRxANhrtxB/iaomTxU22jb3SIhsb/nMD
55RCIjvJa5raDJCt6+/IKqjqSZpU54ZMxBbwSH0Yw6RYufiXVvajlVmk0ZolRauA5CIUtN2WNwuk
a0NVb+9P6u0hncbCxTtpnkHUMLPi0s1dBQlzKjXFo1K7IVRO+q9Q9vee52mOrzcrEJ9bX4dBCDEw
CWKb83I9eXIRJIpgYVATB7TNfemXLLkZLeulseJVb+95HsQ6bwAZ4NKERri2RIbToIWxrM9V+V/b
f1YQ2kzeS3fFpy5M4JWV6TXy4QCmZH57pcjqM6k7FEpgKLR9pIphOYSIN1Uj2kJSY42wZr43CEco
ClNa4j6GUX6ewRtKOv6sRivP4GY6J8+LkgS5r648hG986dzMbGxynadjX5gA2s0KLijIkNDF7n67
iIjK1cXwfw9DdaTTJfvHPTK3O7t2xy7vY1LF5dnSP3fhvh7e+/Dz/X0/+YqPvuSviWkOiUQpNcwd
mqdSGY4rrzob0Xe5QnweOCla7FvaWeDyprtG1Wx0m1e89V9F6blZPAdglYnjgJT39W4pxqTMc3fA
Xau78BS8y9/0t+C5fXCf0j+G4z1kZIxQpXeqY+w9hP2KS5nvVZnGDNwWFXKSRVNZ59r6gNqg67qU
VYLY1n6lnX8MTX1TSNpGV62V0OkGeT43NvPWeezLfuJJ9dmKSSLtRJgCkPJLB9rOWsS27FGIhoe+
xzsd1LQ39K0gp5Xv1E0JR6hmaG6wdyWrnbrXczk+uEVlmE4cBXTH6QGC3Zu8rcTxIOsxOB8l16vY
KcZ2/HN/n8ydCKMAAMpKgWqkKjJnzeJd6el1PLZnZWjDvUD5Zx8N/iNNSOHBHcp07Y5bWKLpYHPV
kswDwTA7ckGedUoSx92ZzkD5OUhq4b0aEuOoB52/dYW2wr3kI4lFsWodJcqFTZ4r8PjqYevwvJOd
bJQPYZ6TaxQE+RhijNArWe24mScgmJeJkFGny54oC1d+vZU8YVB7qIu7c9i4lq3L2aNmldW3eJTK
p1gJFbsnTbgt9Cw40rQjPZQIlKwAI2+P8IT+msrrwL+4ZWf+Pe1SJc8yuTsHndo9kPZ5EaBS+KqW
eb0NhD47NYH7bnjKi5S3a3zsf0uR1wd5KiHh+cmm86qdg99jeYipoyv9OfTk4lTGbr/TZGWgfOSP
DjGKuIsUWgIbSWifrBGxXT1p/QMw73ybeHn3I4zD9CWqFdkJOwF6zljrSGCg+Kb0lWFHHfKNsV/g
Z/PSeEAkr4C1qY1eoD/snNpSXZsHESSzmas5ujh80oPR2rVi6x2EVn8ts6J1aPjcCsSHdpfUqFCl
abby7Fy4HqjGQt8LdfMU488BeKkXlbEvBv3Zt342mbzxBsRY/c/IaB3MSD73LmgseUcg+MoX3j+W
C8fkyvTshqBIjB7NgKpuKmsvWuS+lrr0tbeil6p9iARS7vfN3cS/03an9D71vVMRh5v+ertXOdx3
vRj3ZykMUSVTNyGkviBknVhW7EyoHaXOjkIObMVTdyu2by/7a9uzfa6mbWOURtqfW2NAXaygMWeU
N228b4QfiWs4suVuhhT+DrWK9l2wM0TTATKtxGvQx6VJ//u6gY2WzpJ56GaF4tgWfcl6h41NF6pI
HNDS0zdUf0BcrAQfS6PmiuJjyQBQlJ7NuDFYlVK1IwcsFKg9upp00Eqr/Pd9BM3jlKNReD/RK3O9
rqbiJ5YZmv1ZT7RL66O8q9Ig+J9qQf3yvrKOC9NHEU4F1Im/wndOP/8QKWaGV1NE0odzUBeHwNfs
0vxcDEeVxpyhE2zJGh+0yjqlaAj61J0Z62D5dmYcKuNXCvA7LeP9/U+ax+L4bh6qJB0oYpGYm8/x
0JeulhfBePZclddp01ew5gI/DgYu4vumbpdzwkvST8Hgubznr2MLOU8lHZPxjI5rZwcE/1s3U9LN
fSsLQQdXEe4I7huA8iQBZnPcaqngBaV0jry23sZxUB9zUc3s3FS7fTcI8mWgcA8ptOftvEIxNvTE
GxvYdc2N1o7tXopd4ymysnTn+UnxXGextDfEznD8skE90pca5WJB5LsS8C7EhSRKcC0aqV66LObc
Gm0eD2Zrhsp58JINGQt1628a64/a2Hq+06BfG5zQRmMQGoxgA8Fi+nWczl1p52vJxAVXd/0p00p+
2KbUxQ1BS/gU/UF30p2/OZc/UJfdFWuhzhTKXF+haH0QRwPKmDTv5/QoitVFnaSkypnrz062xYO0
CXe/lAf3MXWi1/sbY2GnY4sXH64Uqtt5O8PYZKKnS9iqie/T/DOCqqW1Bl+6jRX/ipdMkFq2H+Cg
65mDIrX1qzBRzmX0Dn/fLhyqbdwhKOmvTd3klm6mjnBOQzt8KgrMLAWKUpi1ninn+JsuHIxtsR/C
fVruyKkJD2PmdAdNspM1sumFM0weVKYhCUzYlA69Hl/YBWzSYNTOpaY/DMWgOpoWWdt/Xin88KT+
OaF0zDnjuSJ3gdpHpXmupbbcGFEd20NZPo11sCYqv7An2Hd/FW2gPCKSvR6OKrex3HuyeQ41Idho
RlBv1EZNNlYGrc39QS3MHB2nIoB9qN5oJ5tdZqJS1YkfGuZZKFQdKRPZRK2zX1NGWxzQ5MuhoARB
N7diCJVS571gnpNKKY8tUWjALdKEX2okTS73R3Rji7h30mYBb0AahfLG9eQZgpfHeRBb50oWs0vk
epmyE2Q00e2S5rxVKtFbc4BlqOkq0BdPm2IWAwW0v5m5YQjE+rFtIZdjud8NpUPad981ia1E43ko
dip92npZ2F7p7vmnbStQlvRW0Mo3a8n+59xxX9IRBIp4tpZSZ2lB1cbeZcigvUDI6k80emsiAwtG
YB2HlJgXIP0G87ScWaCqLlimfzltV3zH2m+e7XpRsCSufX4zEYezdo3deMAJBvPhsye/9eHuMOom
S+hr9C9D8AVPctTUk/A1gj+7glMuHneKetSit9x/Sb3BkctnTxYfe90pTWslaF76EFoN2C68TEAf
z7anKCVVFeKML7UaHvwgpommrHNaY43UjoK1LvsFa+Th+MNDkHL8vKlKcCUhhpkhvBTtaHMwARW2
G9GHtn17/9QtGkKqhSicCwSM2vX84nPzqCnd8GKawuM4dgcrGX+GZuQY3iobwjRFV3eM8lfshrqC
AoqCl+61LS2JVZMm2/AShP65z78l415sX5t43/Y/NQJFUbdDCdknWjlGcmagRSkR2CWq8OFvXYjP
90d+Q86AtyEBw1pyi1MMt2ZDT5NGGiqxjS4Dwd8+qMJUsS2ry+288x+s0Eo/9T0q47JF1jqUMnqP
tcg/dq3WPTKVvuNp1Woj9M01zLUhgVee2hMn7t/Ja33c7laOKHKvRhe3i9+Q9TxFZrMdxNaW37JS
cZRsn1JWJnpsTdGHa32047Vn0m24NrHokaASqTlR+pVmES+iBLFfowp2yfRHnrAvYXQpor2vHjPj
WMlsQwGcixjZ95djwR/zBiRDRX8yucy/ddsPI4eJyzPJqkQX4mc7mJQC8j+Nv4aLWvBV3NCEG9RB
CAbmY2t9Tyw1oJKXQDJ7p0hFnp2tKWzuj+UGAs7WMibKcqhtUX8G+ny9jHloqK5mdvHFlRNUvnel
Rvrer4+ptleEFLKhwYlbGDOy3pbqYFOaj238H2jLTQkgTBWeEzdaOec3de+/nwTnHbHdlHVUZ6uq
+1quuTUg2NiPXy3XPLZZ+Uvrdlpq/Sry1hlc1xaGw6D8RrCzjobd/SlZmnjC2InIeipJzzvPBKFL
9Tbzk0vagwOWekSUNA8O3vtWFrwZ/BQTPAxVQ5KIsyMdhmraSUmdXBLErZQiOA7j25iEr0Ly/zUe
sCc0sQOAJXN3vcIttcvWV3WmM82QuT7WXr+yiZYOBDlI6DYopjGW2bUaSGOnyEGQXEo6B5yq03+5
fQPvuJCu9ewtnXjAl/S4MXncBPO4NYqBHzVFnl6GvQiRS6fvouHQ6xc3+NTIZ2F4K8R/P+3Q4QFi
YXigkeZkxYBfxyQBHn+JWllDbLIVbEtQjqL8fn9D3GR0OeVIZnNlI0MiyfMNkVuZN2RqmF5U5a2G
SdgRSSha7zWMheWnUi5WhrVww12ZmwWVbhkaYzyk6UXUMtg9BqXdNHn9OxggxY9bq3xQTE/49z2P
TZIg1GDQwlVnNvW2klxpxGYo/R6beKepuaONl+CfodBTdI4yHueKYAEJqblTc91EUOMqvXiBU4fW
Thq2/TvtZilZBJFH8P2V+8uNNIsWMMcflGt4z5uzt6GbmiFyNUl2CePRe1ICNdi6ddSe5SrtN+Jo
VvvOE/tN7VFFLHNZ3RWlLDuGoKM04kX9TiV57WQacmmloFQ7pKsUGu1Vy+nDXD8WfS9OKhH+Ru50
zQ79MHsUk0o6WG4H5Z2H3leq182uxF/tAqsftnk+RMcyzMOnqgg0u6V74D2WRsNxmRTwnx1O3PPT
T1EhxfsyQWe8bSg2CkW98QTZfyC1nT/IpLdP1VgiyGI0zf7+lE0ufD5jCkV3hF9E0gXW5IM/XKGl
zG3DD7PLoCbJXnGldEfM3zuaQYq5T2Jp15ZG+W7Fzdq+v03cszdUkZIWATLx1Dw69kdLqRKVd1sD
bYMqOa0k783x2AWXXttHZbgpxOm6y3e0Ox/vj3rB53Oj0NwC7SVPuZu7VjBHs6jD7NKZJu1Tn9sg
vxiTT145Z0uu5KOd2QUqa42coa6eXdxip0Tv6UlUBdtwv5oTZXj7s15jDV/yJR/tzfZ/TX+7B/gm
u5TBd7P91EFUbz1EMZlHds/9KVy4akj9AKacRBMmyOb1xsmMyANNZKWXQg7UY2sGVF5MlJS7uP59
39LiJMIYS44JKu0b9Tm3TbI4TRiU2j5lveaYFMr10Ide7xdp7i+gxqq1TKi8NDrS8XRAEfNBkz5b
OMFqCTxbAQfpb6T86AW+bZY/AvWtkxtbi8OtlxxMLdqZmZO5/qYj4A5t7cCr1I6EB69xiLLlYFNb
T4MYP+gtWm8a8BLz7f7U3HBxTv6VNAvhP2tBJXDmyGvftPzQwuHlm6lZ1wFAmpUOgba3FY/VV/pb
UH7zS5tG39f7ppdW5aNl+Xr9jWY0A1eLsktam04+6rsqjzYjtR/B7Ha5W2zFwv9MG9zKiVra4bSk
TcyxFDHod702axaJ5Cthnl1M2iKqNnH89E9g/dLjt9D6dH+ES67xg6l5+NnkWVqWMnOrlUrJ1QA/
nRR3z6YO0FMZ5XILOwYa4fH/cPZlS27jyrZfxAjOwysnSTXZrCrZZb8w3HabEziAAwjy68+i7z27
JYhHiN7RD+2IilASQAJIZK61spYpyUrGKKZdOGpOjTK0OJN587bak79oTx3tQl58kOrX/UHuLqOB
g397tW3Nv67nszKaabVZ3yZ5Wvgd/dSCAV59Ut0y0r3iZSbPai9Lz+yZtLF2QPAB4Izeldcm8dLS
O3uqumSFPj6k0+ixsera1wxqBiTny6PHrMxHpV455HzlxzHP25h66IIxGyvUSe3i1zp7UzhQczy6
GiPHJu3YUccVn2p5Hd6foL2rAhJMKOMApIB70rj+WuapKRKKuKVS7jGQ8Or65BLwgrNWySDN2MsA
znsnz/bcgsYPCJigwQr23LUjq1J3CY9PPPi3zPvtvLj8dWHXroRwo0jx64Y7xNr8VtXfiHVKUwjx
QG/yMLU/mJuFnQumSnJ/Hv8QssRIAw1O0M4OyHu00hbeWVPXeAs2UZeMaxel1SPEmt5GwwvMwo2o
Pr1N1S/I5dj8gfevlEy+93klj4tFAjyVEe3Pj7l6UCp0g5sfIIkOye2HrPRrRaZ5c7PrUVEGHGtL
+gMRcsNBUNfSbvNS6RLbWSDXTwOePrvsaVDVI23LdyTXG8lNuvfMxhiQbkcdBcUUUZ8gN/ngeSrH
zLCMHfKe49FPQE1C27I1KHudPOS493yuc3ocLWt50culPhTG5IUoB+oyH9k87GahcBiAM7Vl10VQ
jTlRbaqUrkvMLouodhyon2anxnlolGB9NZwFHRBfqp8S99iW/8YqaBk6KpAQNDEEz0SGbBlXt+kS
tdBiAOtbiFRkv0je+W5m/d13vA4od79XTVw13Ffc7Hme52DuVtz+ykcGWTaTZsdO+T0YaN8kFY/Z
O7RARgfmAq9diLIJn9ehs5at8qlL5m7+jkjVC5QB8hGmW48nvYMUilG5gIcxxYyUqR0kmZA/8YY4
O1gJ1G4g/LVpf1+fCqM7NYrb0A7KpCskQymvkXMs3Wz65uG98zRTO93YLCu6U2I/HRmjEEvzmDGc
xrLUO39xsu5RNYfsa9dMKPPDodgT181u3qpn0A+vjerb/RXdje//gNBxeIKuIeoo2KWa0c5U4Uf6
8tBa/GTT1C8bhL1zFtVvhv2Yp8HamwHkqyRRwl52Ao8LqHIhAoTcvCj9pUE1r624jvn6qB6J7+I/
A7VrWUri/xjjP3aE63OseOWUHuzY9W8nfc7drZPHK+m+rb0bAL8QebavucOLJ4v0b68J7JJNhn2T
xsH0CqcpJQNtnBrbpQAcEZo7Tv6rlrIYZEaEu8jlxEP+GreFnmRr67P3IX3OZtdnfReW5bEmZ+Ob
Yz1ViDcBJAtbBKGKJFrYgoFrx8frEDAf4GPAf7lZSGrR1ByXGdehSWKjZu9MlYl27TgLXoLoe4Ac
IDAA2NzXmwtC4irjfU0TbcmDCrwX0po+qCSnon7KMwj8OUtA1S9tKhnbbZx3bXf7+8XbW82rGfhK
2LXtx7V/4NrB9A6lExgy4NjeOiIruIFIDRBSRYhc3Rqu0mQNTQbLw9spn9JAsQwKPmwmRWvfnuMY
FK55HIdI+aCd3vWgeq5MkMjtadKgiWsxms8d2sI7G5svw3VFu2NXKo96Cvlar/ksOXG2WEx0Fkh2
QuQI+ogbiunaNk3XhXKQwxIPcFkoCyDQcNTcBvaw9D1wMjld2nCwIdRbDgOJGl70gbvMw6kdeqgT
o4m35Gq/CSZwl6HbrW2iPAJUjZjiSHHaWcus0sRo9DegY19t1mD+nZ+ttZwaszk6XHbybReROAdb
Rg9GoeOLzXM9B5bOoFUxtzRhQxk5OZpA2N1pmROk0XW6hDNCaxRiggqKvs2CVqDpKhnznrOBQral
aTfOmil8gDGBL4LqE5zNnhBZEhua+zYiBzQGlI31NjaHjMSFqe1TLjZQOdbtWmnoicLa9TvnJUKF
39lMfmed9rA6fdAb81Nhe4FqLj6v6seBmUGWO4hf1MNiHXknQ37tjR2FIg21MFRebmQZp4p6tHII
TSCd4qtE9VGJZZ0sYNwbNjRht+wtunTjTXI97MokaBGBXE9ip+wwdLo/qN7fndkdoVYQSbbUznZG
jg4Qtm1BTZByr22ZVDUKPnl94qZKRNUuUJmbkLH3eY3s3MqU97ZVIBRNq2c7j+8b3zn7gT33VGwf
cHSAmLq2japD60AYsgfW7b21fy6OJELZmUfkeEDk0gEGxBW6/f3CfTpdbbi6Tn0CBrWiA9GxPuvk
OZMBlnac4sqMcCLm5jR1lgYz/YcRmp+n9/uztPvzwMADyYBUHOrT16Poh8WY1mntEwISjkqiBdLk
aPD1XxhB6IlsPirM0DW8NjKoTkE6oG6T1ewDmqNFEErw87+ltG0kGMBr/mNFcDY6Za62TLDSh6Yv
OZZ2F/uf3xarOmrBRvQ4wCqUNYsdogSq8ZvqP9z8v3GqCztizJSpBSUz7KzjyU0h3JT1vlceukp2
zu5gEbbZAsoP7Qtw1oupe6WZyrlsdWxNAvQDxHMMhvpB7RcKIEi+B6Vm6Oo2B0Sf+Zkx93DfI/bn
8x/rgtuRoqlmigapCfrwBIaBFKMNEWQGZQAIUd83tS27cKWBYoF7HZQhpIzEx0/DzSJtBzLA+Ww1
NqhCDorOoMoNuAmZtQ5akLq69a2vn20A2qL71vf2lwEtJiBQcJ2iKde16wPv1WotSEHJ0r+CaxMT
Vvrr0kqs7CQBNpolIF1/2ioBEXhtRtGaYdLtbkhooYH+SFncGnqMvl2Plj7FXqY8dfUREkknz57C
cjViy1KO90f652V/M9HQ+kSHRxClUT+7/gbdgZyV5vZDAv3wb537bAHXrypqtHjER3vJCQmXrlFC
a9Z93Rkan2r0SVmNY95nMbPetVyWjNmdezxwELJCKAzAm+sPylPbbTk0tRNQxVar8BkI1PkqSXhs
o7oZ9YURYeazdgEXVGNDoijrYbGp7y4vRv/DzV41FTotkoWWDWmLYS8uHTcvdYUAs5coYwd65lT5
i53UeivbNHv7c3sb/u/UiWEYUZUSsfiQjKlvNu+eu/qj/tFIj6Ht9rqdPVBb0RoLKrFivM/Uzswn
UK8TvJLQ3UiPsvwEySd/0MxosSSTtz+of4wJDlrUrVVbGYw19m/P+5a5Z1StDSSP72+EvQNnK1ZD
nwNYWVt0O05bBA18GROK95Ha/GTWBwNUcOYHtXrXs8eq/bhv8Hb3bwBLvDOBtUGi2RWf84XBVt1C
01hE7TQo5iYcLOpTEC8AsPfUY/VUTvRgVYVvAWnzb8nQUA7eACkb2w/oMV2kKLtLlhVVi9wW8c4I
6Mp+9Aem/9s5RV4VwvWg2SGchNClsHTZuFjqattIWEyv/JSdJjt20oOmPBqEhbkMuXqzywRrQiRB
KmWqFtXqgNNLtHQKZrPwqS4DVN+W3zYzeIFsnAmsniecT07jpWXquV1CFeRhnNmmAXHoA89Uxccb
zPw8GyVIFHhoHmu3aQ+6oiuRSyYj7pfxEbcl9ZHimcN8q7bfd6ndGQCabHv1A48nRmweBEGrnKVd
kgdm9atf322Z8tzNzt8Gf2FBmOOFlOjyVsLCUOA92TWxgfOSWD76zD4bmWQ4t5m2a2ti/DZRK+un
AdZIBwoq5LvNcgzQjCyoWvdZbZnfI7s4lrmP04E62vH+bN48RQTrwkIr47yScXW6xFJSyGHaaxoU
TieDC2x74OoshRVAt1D8wdFjQVhLuBsQ5LgsxRjd+rB2x9I6MgXMyVON0p8j2Y+7E4prHg2gbIQd
NyRwo1vKyeMVTSzIaIB4/svp3+isRV2F/p9h72jRsMzjVnOLIF6R3J/P25zbNlS0GcKtAeVbwDCu
h9osEBare0xobqKnSfsbnIewNcf33GoTXirPzDEfoLvzaq8yec+bO+SP5Y3nBM4wEotCPLe2ba1Z
VUaTkaqHEbJZyo9+8A4QpDvdH+PeDgSoRkOHLbRyg+Tr9RDLvIcaUY9EiErQ0TyjrhHkbg+YBKqJ
kt1x657YWyDDQOlua1YiVifYtDDTbTWakJWsAXeojahilPVCllkRQpe2USw2FjZNuB6mik9peH/C
dlwS6ck/EoR4AqJOKfi/QoiN+82hSf4+TKXfctefyQHS70tuBHYacxq79QtRvty3e9NtEDUntL9E
zL2pgkGrQzjJ+Gg6pTYUeMv0OrAyOcJeiyNgKtROOUDsRUc12i5B+6/mcIZ8Cbi26IYEYgSiA0bO
AO5CkjHru1fDzHnUN+r7Cnnq44IuqcGsznVcKzSmqYqoyFRfWzPLn6vFMSCyRGYoxZgsLnoXUp2O
0kscY/vy6xNlGxk2OAqu0FQTeUzrSplrkBwpFKOPyj6PQG6JW0iRf0b+b0Jna1+fWHR/Om9PsUub
tkiyRMso9OBasz5Rvtbn6rv3ZfJrvBkk59eeM6Ig79kQdEXhVHyrWCA5VG7dIe2BfokBU6FGMK4q
lbwNbtRVN9eAijsYRsCb4F20fcZFuK40fQtho7ZPdOsxy8lXvgwB0NibND6SR4exK0Nb8SCnNocq
+kFn2fqSryBJojWVW/w07Bq+AhJcG3TI9lbkUzdDiQCF7I5+3J/122Nt+1DQW9FxArG4eD9WRt2h
tF/3SV29rfwxO6fg5WkSsv3tlQ8jiEg2pVmIaYoEdMAV+Oq5yMjp6Wc6rk9lwYIpNx+QcQ69XKKs
cHt+wtimAgjpHM1G447rqW9SD7ovVY/0nANgU0WPapkitJL1l9g1gzIh6Ndb8UcsjuQjNqg+qH0y
QuYoXFu3QMHHUI/QVpBJO+9OH96xqK0Da4mE3fWIegNCUdzU+mTQHwpPhSzXMQeTjGRfs1EyeXsb
HxUfqIaAvI5CjHCUFgWlWQk1rmQqlF/11scBL+fZV3tAOzRkytXuq0plYNJdoyj+gIQE5DQYY9fj
a9c2A8UBOSFnOqQpNGtZ4UPcrQ0MxDC1c6imX/ed/paxjO2Jm/X/W7TFd5O6qq2uNDYc8qCdiBJ+
NQIzXuIqZH4atgEP0Cwg6g/GmxukkmNubzEvTQvumc722NWrgsVUUuXN8uiPXBvDrqe179RzA4EN
w5UUuHZNoo0FskQ4ihAqXs9v79CsKbf8DK1OZkRwhI8aOBmHrJZSHW/y/phYaIxC0hnSN5uzXptC
vxUNZUMkRRb+vUCwHZRmrFd2qFmn3LViqr56vaxvzo0y/nbYou/Cpm2K8wUhzbXRLhuQ8SzyIbG0
sP1Oz+15OZef0pMSOBEUdD90JXRk6ph79wjAk3j9IvBGTxbBppvro6G1dEiAugDYZgy1fyvW+mdU
ODKhUIPUOQhS16Oq+6xtTI0PCHVfy+Y7H44E3Agvj8AEj/KsCcxclmTau4Ih4QgUE6wistkc6eLW
cpWqNJfeQN4ssx6cj7KdDtorgaYzhGi+4MkoiTJk5ra/X5gbMjI5aWoOiTosforOMYxCaqlqfvTG
s6Y/dshj3N/3uwZRWkX5DySNG8QUyVpHmTptQFXKWuPMrdDhG43TD1XT1Edv5mPUjqiLpegMKDlX
924LRIhboga1VTyur4fq9kYJZUMbMztMW0CaD3HmlHXYZiMJ7w9yzzM30tUmO4JSrqiGy3LKlz4t
xoQsLY3GWW98J8Otcd/KXtxwaWX7iou1M7RVq1SvHBObpH5RWpGZv2bZ2aS9ZM12DeGS3bBdkKEV
q232yCxvTKcx6VUa6EoeGuxcaF9HT2ZoZ97QwtbbCGPAwkNh7HpERef11ejkLNHrco3UampenDSr
JOCNHUdAkIXXOhqFbmhk4YBkJJ3zjKEtBM75MzBAyZqj+6aVH+4vz44ZJOU2EhzEf8CnF95cNWm8
3uicMWFF46Os7mPWDE0mJLVzsQADDGormrDBGUQKKVPNdPGKekpyGw3jlakpg24efjPAK+MaJMSn
brYHyaGxOzIkzhC9bekpkbtflbWuUSWHzeKvMf9k1C9KIXnY7bgcLhHUdiErCTUTVzgGIV07cBeA
t2RQUQgjs6WHSgf86ITGhuEASJrExXc8zwDIA899VGMhcSv4BOBD3qLn1pQ0g0fjZbRXqCRBhvW+
S+wtFvYQ5I9RL0XdWnAJK12d1K7mCVkiiHyl/VO7WoHxqtEudknzet/Y3pscJDEcadhISA2LV8nQ
MTXPCmtOvFrjL/lYW6Gn9HoCNqZ1VPCeDXLqQRmUKnpM1EJ/YLrN4r6CEtf9L9kbNmpSYDgj+Nm0
n663NTVL1Lmdck600W4OpgJcfK/x0B6bd92uPi1wb4mH7mTlAbFDLg5Ub3DKIKp7bdIbumHwTIUl
9lrg7gRCNey1ooi9rhpR6+zal2ls1BCxhfKC+6Z7rDMPKQsVpBHVUWTd1Hei66uvEa4eBckkzmab
JXxUu9Bo0zFitqcEEI9qQl4ZxcPUGeDxTcP0oLFMhizauXOBKkIwAazyJvgpmPfoWLR1Xc9Jg4vW
6d3vzvA81nawjr9Xuh7zVJW1qd8d8IVF4SAHEdNDk21YJDlaYbFv9Fyl/XFjUkHYz3la8q/3PWzn
uEDaFexrZAVR6RUv3BaMgya1W56skPNtktnjfrog9yNr6L5z8pnI0YHWDNL+LefOcJhloS8FT0rI
o0/ogIeq3EOjfdwfzY4VlHJNcJcs0I6g9XntvC5wdz3R5yXpLefJUMA1zkwSKeMg08rZOfVw26K9
LjCUIASLCVV1HrMV6nBrUjJbeUCfjSGknU4lgdetlQ3o4MH7cOvi/8JepPa8UIjNskQpWgA0e9+U
wcluJwwWgKfF4xXUFOQyrieM5pmSZSncbVho5FEwIxynDNA/WHasbC/D66TcZggxEGAFiO1UwVCF
sJRpfJwTdXlWjPyJthBmXMvXrdCn+936rcn/Tuef0yyT6b51cFSptneIi75juBCFt45ZEN1MycAT
/rPwIgbU0xRqhuQS3JvGjU1kI/WNBbOEXWtkLNdAq+VJv1B06B5BYm6D0f1937t33AFAfBRJ0NIJ
+s1i66qBKehHjtboiZp96rrSn9a/7hu4Pe7gCmCq4NfRogbPjGtv0Bgre7vJ1KR32jnqStVEDsXm
n4HuC5t6a36IRmARn61acuPuGXaR1cTrDag7XDzXhp3B0ki1Fiqg/q7fL7HN0QxNCbgaFAzYBCLT
3t5ZL9R/sVLgwyLTKTLACjetZpPla0L55Kvz0a6Yz5fD/dncdqfg8mAzIWeIg2Ljmgm7t0KKCmdC
vSbtcqyHv3LDDCr05cYLymolpnacfOs/hbAP2usQJBfyMkvX8Nnw+hVMDTfmhL2usx3OaBboKOvp
/qh2nNBEI0yknzGB0MIWQhLkg3u3UJmasJp4gTOpedj3VNaAeWeBUJ8DTRp7Fo96MYefOgSNWTyu
Jlk9Bw1J1owGjky1a3NnYYGAgIfiL3weImRi5+qq6JUxVQw1oXW0rJ+Uyg3QCgqdyw+GARXXOo10
9cf92dtZKAgNQr8eomTQKxIXCljwtKosRU0mbqEd01BDT7icV7+y6WmsPFWyWDsuiJIq9NygTYZ+
KKJgRapR06Q21ZL6pUcHNOo4cao9usAz8Uam9LFnC2I8uoUjELkCERTTTrrXDamtJcjEFwUPB14E
RZV/6vTH+e3+LN7qxkDwA2IHaEZgeijminp4xqJNZU8GPekU85Dy51zJoPfX+zaEOjv1r2XwoaEP
gRgtNpv2mbA0UvMmWufuNOXaS5exWE29r/c/aucMu/wmUdJzskCebXmnJ1VXRGsR8jRW7IfRPNTu
eTJH2YV6m6zc0mvIriFpiNUVOZo8d1eUdSs1UewjyWo/Nd6LnoTQYnPql0o5o8gLpmZ8f4w7mx/X
A5qKbZ1bb/tiF21vzqPTaMlYL7k/O4yDMpsaktNsx5OurGyb6CI949Qmc9ah1JJtXK0F5pY2ounM
GmT64hulRFVuzxoS6phHHS8fcEWvrdVIeeUVZVoyaBCj7wI9fQYtmI9hPUg8ZGfzb+8qY3tWbaIu
26F3MS7dqjo1zUwtKXonskpWoV9ByaCyDghrQ2Tp7B1/ROpEx2njbWBvsZRErbmZrSXVEm8ewtTO
XqDXUVrvGvuuKehxNyf3XWPn4Yj4EZwiyBKi5oqI63p0c+9UpCFATehIqFH2vra/jWYMGm05WVbE
WyV2U4hVV09e5T2xVKawv1MW2eJXJHJx2SJiFq+M0hmJ7WYU+6/+tZTZ1wVSj2ieclJG+6FzDH8B
DKnqjQMip7jU1B8DX4LMZifaJpA3PBdx/tS9gnF+f1pudXFx7GJONjUt9BLC+l9Py0TQHoo6SB60
Yx8aBDbNz72baHNM3G9lmUdI/bsoVFV/T56fgTrRA6ZNzgyK1oP6NwTWn0pwzFJP9mE7aJTtwwDy
BbTQg0CTsF4EyIYMkDHMFx4vC7o7ldkSlkXnO84UZZPrLyYEXshyGKSd1XaOEQehCvK8KNIDlCKE
KxqdiTm6s55MExrgMoVRINMVWZVjb7uBkAVRKIi9bCTS65mfZ0trAF/SE5N+4XMZWsOKVIYRp41M
LW3nCNl+H8BwYMNuz+KhLIzcNWo9aVYjrOosBNoFUj+ZX0B8p3Oj+y61bw1RsqsjZMZj93pcdcYN
6J1g4erSdWJq4VmTgQobcwiQ+hwpi9/KnDf/PpJAN1kIeaFQ9Qd5f220sO0qd5xFB6jii9U4IeDR
0aQ8z+N0sBtZ1mcHY4jbBU9ShM/be0eUIjH7fBrRwV5PNGWNWrSRnKAhY2dGtKpLCCGFILW7o128
ZMUPrysfpvlXpx1nAxIkyyzZwHtehMQIpAnw/gb5VJhtbs8aXfVVT9zl5A1fZ/ZeOm+LrPvErhUT
KQsHJHzcOMIpobHFc/gIkWy1JJ81xp+Nvm4Pljv+lXq2DKxyi3nHmbQxmyC5h7rEDWVrscu6rXBi
JfWAzHd/8KoYiPDYGqoHrg5vWfHasJ+dF42T6a+eGulkDEnt4N9O6FAZU3Nn7NihUKMGcRmpAbG9
3drMvCkbYiZtffD4DJGg2rf4O3Ss7u+bW/IIcGKXhoRJzlLLaAivYMh8VGYgVLIqXCa0dvf4k9FU
b4v7Cl2TXjs1OppZreRLPSiSzmw77xpQtBFo4F7G60Z8eJYOWzvIKZjJ2qRZVIwtO6ZlrwatCTrB
/eHuHLKXpkRwDNqKFyotuZnUrfqkcPJeQUXxvom9ldu4KcD7Ab6Jd6dwKEBAv6sL00zUZrReBx0l
3npulRNHz/bYlFcB9uxhCZFJwqsQ/FLBXoN+a9aM3ZOwpYl6awxt59xZZpiNkkLX3txdGto+5CJS
0ya1KnEeYO4oFGKawp/d5P7U7TkCtjqwkjjhQCLYvuDCgjv1hHF9sBIUgyiakTuATUuAS3vbHAWA
f2wI04UWUZ2j1r0FAzxauiAfTp5SPWrpEC/qqdOBJV67F4+EE//sWexh6j9103lW4x6kl/vD3Vu5
y08RJlTd5MtroCdwQ5Ko1Ydgm9QCLVk82a2/O7G4pBDIo7sCcHLXE7tYw4I3IyaWEGiBNRCCOuul
JC+7F+sikY2oDpXqTZtCMOLZlEIAwLGStB4J8SttQJzZWUhtOj0L29TInnSNvTKzdgjQ7sXJSEFJ
aSene3LNXEYz2J1cXMxgxkKh+Eag1/Iao21YaiV8OjTTIxuerLPUYWVGhHsQynXpQiF3mLQ62mSt
j2n+maRl8N+t38VghFRgMQFjpzLPSvqq8+vyuwnFRKZIopldJ7kwIiSxkEmriwotOCBhcdA5WoK8
osPPfY/fO0JQgv3PoggbvJ2yJst7jANzNZg/Z/dfM6Jxm2HF0c3Mg9CIJl4lqQeIjer1dpJ7P3tt
BRz022pMeLX+vj+QnYVHIeXP8Q7hzBtJkxRiWawwG9jJIV01oJtRhP6PfdRWBX0GdUw2rr3kzpYt
RS0KVE8g+QQPcLph7Eu1sJNZ/aYPaK7jvDjzYzM0LyTPAhtiuNVify7sQ2n7teUc3fHEzmYFvaSo
kYk87w4e+aUtOkH3XTFFOJntWjbQfEtSvN7q9lXp09DpX7xFxvXYcRd07/3HkLC9pn5yOwA84C52
5qPyCjnvfx96wFGQtAGGCJl2sYReoYCvrum2jjr3uxJpdWDO0tf/wlkujAheb2140jyjdtLrT4vz
5NSPkE6Z/zW7HGLCwNQgY4uqOBApghUoJI9u2k32tn1Rpvexf6FdLrmydlAAsLK9QlRUXADp3t5h
F1c068bcWpDrSCgpl6fZSs8K9MtCRgH2ckijQkPfg8wgXkvdSWOue6jWCmLjwGRV8f1Z3Tmu8K7U
AVfBVbMBTa+/xABad2kZcRLNOzsWGnfbMZUWynaNbO3vIDsDwJ4YXC3FzGfqjA5S7ifoPRn6Yzp8
vj+Ovd0EwsF/TIjjmLKu0lqY8Axk2HLtx9R9TATcF00CYZcZEpYu13IOMg11EqP/VuVuuLJzNiVs
kpWBZXbEOEBJbdWdJtgZTutsvdXZ8tIVxd9MlQSkssURni5W4xLWp60Djwe1lftD7qK5ze/7yyMx
Ir4YinkmqdZ2TlKqKDWDfsyKhzoN7xvZpuS66ILcJwrAeAChhAN3vvZlZxpTmywe0pLorxrh3NMD
u1qMqG9XLyjA2siLLD/m7ijLh/6p9F5aRiyIigEemKjHIUkoVq4I+t+2fEzXs/Vpnfw0jVw07PHJ
G3lix/VDoYfhi3sC2vexdgP7eXguzQPnoWNBCQ6CAg8jJNa66Ese15BBTqbjv5uWPx8HJMEGcXaQ
KRQ8KWu56pCCqeeU2n0wM1TUWq2y/a7LFV/naedX66T6BVdodN/yjc7aZhp4XVTbwARC/lS4bz10
l4ca/Kye89LXk9V95RBR+LH85Tz01cHT4gIiQr85ElmBgSahL8V7XkhiJdHx/nwBEDZICEKRBKyd
a58w0RG9qgpHPROLzNis9eLrVHOCLmW5JPK7wVtvtnCQIvEIFCOOVOHuUC065Xxo1XPY+t+p//1j
ir4PH53/0B3uz+sNw0q0JHj6MIEYbKi1eq59Flp+5bf+9q8pAirlaB88H0yqgPpGGBfMf2j8z9Zh
KvzpfQkl+3p3hS/HLMxvQRxodFv4ko/2z0c8a/7p8NlfgyF8eiiDRtqNZjuOxK12aVA4f7sxo2Nj
/D+DY+j4IWN+SINtfCzKgiAAp0x2Xe850aVNYQeVQ6YbGbqNnR+f47/+8l4OD1kYqP7bUXIU36SR
xHUVzuJidqZpo8ufH1kcro9dbJ6COmTPoSRFsOuqKCkCgrhxmyxR/N8q685lqLWeWx9S8t/zPuq/
rq9V69upHyx+PoW/yr/vO614Om9j2/RKcQygRo105PVOJGUKcZWBq+fYUgLtVVmDh0SXqbjIjAgr
ZesMu5DACDl5Pn+CPBuD4oDvSW6am4eEOBhhoQjacnE8w9UzNeP2K/lmntwvAC3nnyAz4ETksW19
pwggbD26Ue745n/jKDY630EUbOOviFfd3ALGXC+zdg5rH8//yvSp6S8kdj9ezkElC4q3g0vcc9AK
dFDGBBgXhYHrpUNKwnXBq1zOSqtB3O1Rq9X4vnPcKIRvE3ppQjjRqINenatiLOf1La38L9WP77Hm
x6f+kfnrK0BPvvcMFZ7Gf4mOR4CU/F8S+9tNdG+IwjnWVgoYtGB5nKGB0Ue1H35/L6L24IbFoZof
bFjG4XJUcLakkfVLpv4um2Bhb6gan2viWsu5I/zFtdvjpAyybg7bCO6NUNgaEDazdVRSl7Oexfkw
Rqp6cjsaDyl9vz+Xu4b+8BkBggI2RNgbVp9b5mqU61nLz+gZ7Y2/2zU2ZezpPwq24nhQaYD6xUZo
RAf0a6dEt3Bet266nL8YPu4B7WMJPvqP8OOT5r9zvw60zH+dvxVBFHV+kPvL49t5+BzIjuy9q+Hy
K4SVgzxdXfalspw37r31rNiPs0x6Ym8+L00IC0cKraZ1g4VDcwe/gnimMS9+Pz2tuqzl2c27dNuF
myovOn6Y9qZ3eD2nY2HoLW+K9VyerI/6qD1Cu6T8qz7VnU/QEuqv+46yGzZfmBMV6Sw6u3lVYfLY
5E/B4zPPQx7GTXhqg4MTPEVzGJ2/pZ++/kTAFkU/3hLocEmc9aZWLQxZVIef6yKrzTVfz/ryTB2G
RuyJ6kKOfPXnSfOt4QdyP0pVyDA2O4sKuQZcvzhOvY0tdz3TkPjNqkpz13P9Yn8BAk2Lpwenf2zj
cj2hJe1L6SvorvdUoSFsJglnbqTDMWR0OENHHohjQQhQxK06BMIAJZ3UM8t+cP2tJV8hLIp96pvr
j7oYD+v8OUe9Lq/Mt7Fgp1JJDxQ5RudjsvyhHsHEPtI0rMcfNG9DK/ttrauvfr/vG3+eBsL2RpiA
ghXyjxuPUHDFdbWJXoEffTafnz80BNSPuBf4Tx7jvUIQq7R92Lxkge4Hb1mYfLlvfc8rLq3/+ftF
gmbJoMUyNMt65sPD9Do7fu18VZWYGyCqhdh9imRNbtL+25rgckWhS91ekWIepmldxphmr+eUQ10a
vWIyL0qLFPKDLxC/YWaORgn2g/pe65FuyASaborif6xrqMAjIkRHKFGUrbTVYspHZT1PD0P0weOw
XQ5EiSDxHLyFbPZl8my7q2tcGBSOzXUBF92F9NSZU8vvAGcY56BlLYQhQv7XBFUtlwR9A3009jPL
gKt5UbRPyiZnH2b2YTYPfRF5E7IVHgRIJVtzMy06HhLfaKUAyXZw2IVIxIYux6jUIz5N87+7UGr7
MVSSfOmuCWB3tzV3kHkVTPRjWno9wwasfYgdrEfvzL+Q830X3nsj2rh8/2NEuB8r4DhGW4cR9CQP
9aANkHE54GC1gzBe4+6pOVlP8WwD+RbCocYDjgD6lj+oj81zEctyEPv+DToc0u8AFYKxeH3eGVrH
9Mzp1HPmmD/LqYj04dTPVaSQ32b6bs9xqfw9oc29NvuNFd6fir1nFVKtUJFHVAIgjcjHc9qGl8ZK
1fPMFZ9PH4WvTmqAXpcVeZg4unuS2c8bLW7RZkbpvpBSkpzcey6ABLGJHgKgC3yS4O4TWaFXlWMt
0vJtsj+6LrEP0xc3C/I8Nt/NN4ND+35QIXF+GCBShu5/0ydwTCSHzHZkip4NrvvWoQzH6o00Aw6B
zi6IrZ7R1sZQP9MvvRcWpyEPzT7sF0medCcwAgwZ+SbojYPXKzJ7HXdYzZlk/0Pady3HjiTJ/srY
vGMWWlzbGbPNhCjJqmIRVC8wSmit8fXXwRFdBcIKe/tOv/RpzmEgVWRkhIc7Z3Mq6ic4R4JI6nLh
HTR3i14amVwSfZ7zXdDAiFZanfwYFATM2HHzvLB/poDY0T1emJlemGGTl7zIMNg/vUIV7aVqHuNg
63knVdpHndG0KeHWt23OTh/ACKClRwgtTImC006B/OzgcbbAG9pd4y78+l/Sbj9D+uP3T4dUAZba
1WzK24Lrgmm0ZEX/BERwxpsuK0cJFJYHKMQAPDO8cW0Rg20b+U/iNqA91wM8FTsiag1uJtH1fc1s
+ywyAsnpItJqeH8bSQ0kZiekJW4wcAGBPqKq8aKBRA20Blk1h85r5lRQmYhbJvyEMFr96qHiCYRO
MeBGQEoJjM9Q72wEmgyVxlNoC4cQrC9bLrE4qWkrCnQGcqwDg5cwTbJYOrANghMjFiLxMeUSVdR7
INdL1PGAhbGyfgAoXh6kCPLSOfNctEXXmbfXbDZqGBEk/1o0YeLkyiaNtRgwcFuvgIcgyiq2YqSl
BgpEc2LdNjb3YkaW8Q9j/LVHZVuhz5km4Oxix+lmSRs9Wg+mv1K/TJ5Wh+GeJ9Vdv1NNVve29UNA
ogWowi/86XQPTUrdNXjAZSkf9yh7VBmDAT93eZCEXR4Z2XB0WaPLViqkMqPCZPNnNAnqjZzoonPq
PTOsGiNRj1q0RNQ5voZ+ObmLaRmf2heRmwe5wTyV4RKi0oDnYQcaOU88yVe3p3/uCr+c/ckV3peQ
3ekzmHF7Egg7xTMazRKQaorLhaM6G66j0Qxk4YiHwUk0mWYNglLQr8FCS0RqqI+07tZ/bNa1FcOj
BiTfsTtxBda3VbQJTu17RqN8TDkvZkHH3ft7Zv/4jsnMhpmXpKwTc3bc6NWxgoDWVt0lAzGoWjzd
nt3ZgHREHoyN3xxIyye2WC/q6j5NOJvtDdlyoxUHIUlO107u88b5KA/ZQOPzwpLOxiiXRidr6gx5
3PdyytneGmEZGKnkcYoBXy519dDYRWZCcvz2QGcvMEDK0WcxdtJokyCNdz2IFFcZh7QXv0nBRVoa
/P8ru8fPMb2wMQk+XDcr44yDDUag7ElODDaxUz0FCrtfiGtnLy2A9XBd4cGG7qDrs4c1S6QS/fy2
GllO9C7JWzZdCCvGG/3XJgRvGIumNPRETiesSiHJ2+G9aKepgVZf1JUCd5fJhD1CEceXFs7ekrXJ
1PWeW0dCCmuFY3UK4Q/OmAcJK3pe6kqb9ScX4xrd2oXbYocqdPkGltRIrxADe8c8MJrmHWCK2ztu
zj+iI21kzgHTKjqMrw3xRe96FeIm2/8OXWLKlU+44CVlIYMt/5n78NLWZFApUmNtUhe8PRxYRBOa
TxjuQ4B0ugadx0OxyZbSKnMb8NLguJ4XsyjXvqT0GgyGYgNtpJUgPUdft+dvbktcmJjmrNSBa1IQ
j/F2TcXYGHavzTZ5VDndW0iAzHqjS0OTYCJru6YHSStvS/mwZlwVGpiPDg8Q8duANcvdu0481+fc
q0nnywv7fjaSuTQ+CS7ULgUZS5rwtqdtBgfSJkBnYYOQ5JRQP1s404tDndxwjtaVYEjGUEvwwVc0
jdZudmTKTbbz0/uB7WhUmX69KpeaK2avGZRRIEs99k2h7fR6v4ilmMc8mv3sGOIbY3pHVxX09a+K
7NA9QMc5WXeVa6iZDpYT2RyWGgDmynBohwbQSACVMyRZJweEL1PGwRlFJq6iRXVOMtrrEAs2hHTD
BRYr70px3Ym6dtT8hZfTXPr8yvTkqDB8X1QVXqy29GGGK8kc1jiexY4hgx6ZJkMd9HSChpg6a+Uk
rlKPRBt+y7OExz+MxVjibgBXIfIGt4/X3IX4x4wALnS9IoFUxi2y06yNwgFB/vWkLCQD5s7viFSD
0DpaFYALuDbgMnnWOW3B2ejp7K0MYrMZ8ELUfUDWdSFAns07QDcJDRFIw6CDbLK8fSpVkSt2iEV1
7t3R7yq6QQnp5NAlabG5QeHyQHkO3CoQ1JscIBBbRaHbcpwN6EkbAvivpTog4EbbhGMLNfGrY5Qt
8rmMUzW9iwEvBxMQoJSQCZ8EL5mjsE2fqXh9r2IoZgC6aJRH6dEh8dEIz9t0uxTbz9UnIFoGvkdE
TBpKPhOLDZqnhz7UODsk22K3b61IIblJXV28v70NZz0D6pES5HIwOLQeXm8TaLOEnpc7nO33ry3z
xSjr1v2Uy3ViZFYRUB6UNKxRFNR/Cdptzi1c0rPreWF9Mk5GLHvNSUfr8rZOLfEtd59CdV24Bwlp
4SXZvbkXhjJ2ECJ0wyseBMvXg+38Ej/qfd7uATSkPPD8GsmHZyExQPZOyhCJIqPYJ+Eq/ihz4wze
kxQZszRbSWsO/d7ud+IC6TG83F6Dme0FzM6IREY1BERQkwuwHKC+lqpcb0PYnAw5eIIgY3rbxNwJ
vbIxuefqPm5kHn2kNqiXzJaJTZERd3Jpt/WqK/aBu+8Y3YP2YJa2ZpofuOL/+wsmRzcper4eQhS+
097wy8YqQHcblaLRIToDnX/luNsmFwjoiUjZdqaoxeu8XABJzc40xyMVDUQB3iKT7Yau7LKrO7a3
e6F57UDXzATBwmL+Yv7FK0RFCvY/NiZxp6oA/ZcPmOne6q1g5629dWm8HlyCf6yKdPfILq3Fg0xe
Nmdoguu3F3qu4ADzEBIDeuHnXF9v8aCWuC7qUGF/3r++uySlDI2tahVSC5V9G/cuaUm58qzTksL2
OHcTJ3lpeFro6ysANSA21Nv1YJXynVK/tclzJC+8vJasTM6KCq7Ytimwi6AWB426vD6WsboaAuTc
2Jox/9Rkakhpg0YPjnhyajLv35NZ00rf7w+JWVogJiD3BLP5opJ6nZvn0+dSX/HcNsXDD7AkDdf3
L7HyoGOlHgKAABbIm9C95+Wl/oAfRzddrAsL0+CeEzp0zImwEJO2p+pettByQw4P2JwRCR61vbbv
aEU+Ytph3/ok0XmjW3v0AXWVryfCbCpLohxFep0yAmmXEvg/Wd9b3zdZZiaqJDfx8X1A2yG/iKxf
ZAZmaqV75+isY2oZd3ZghGZhxSaky0hCW8KYCUXQcXsLzN3EeD3+Zy2m9B+x2mrAPQyDDcChSIG5
foVg6X6464M/s9kuLU0cpKwUXJlrKATHGHI5TjqGrK49cBIDlfPiokh5RpSINg4rordH+RMM3prv
cUdevCdDeJNYk39svz6AwJ7kwFl6a1AS49+w6B05ftRmZjSkWn3tniCdRc5I9VLI3unldhEmNHtd
oYIDeDMq92jOmXyPKJaC4HhDj7koHtJwlZ5UvS3uROEcc5zumwl668OeKuvb8zD3HATt2R92J9FQ
Iku1WkWwy1tQln8uvxyN0NhcLXjpRTujm7uY78ZvhdaFJDPiu8pkNzoaEqjdks+F4cx5S7A4gAsP
hUi8uybDaRzB58GAxsKM9HE4POTWGvqSgT48pgnugZVzt/Damj0ulxYnAxtc1Ay4Fhbz7JhIFdB6
tI2QTlxLerPz9pp0h4a3hVHOVK3AVYEkNaqeY1fr5MZlWFGGbDWwkPtGR+rv1Q8tF3JnpA7pEm/A
7MJd2pq8dHzkhVU+7PFsq8n+uVVBFq4Me92QlhrMf2oo0yM5Ml+B8wIhIaKV6y2ier2j5S0HkDWr
0trKlR14BY/cJl5b5B79TcQsTfqd7FWXRNZpKzw8inePmp6WcIVLqzoet9/fgjwkNALASjK924Ny
GBJOxKj3wbN7Uii3oZUF8hryjcO/sGl/OL1uGZv4/lYBRa5bjMu5Hcz3V/O1tlpL3ZjYuvf3Gm1I
tD0+fBlPxltOnwqrsyO6igxNd8/L781fjChjNIcELIsuWPRKS1OQRNupYaQxqAVUjZhs+zDWCy2C
ZBNgO0YJaP0GKnuerg1demAZF5eV0yvbMJHTR19O2LWE0pwVsINy16R+hL+WtZYwiMqhxP/Qbedq
Cx5sNv4b1TbxNoZ0Mz77etswg+9lA4RqkVfQHUthidhSh9WDlY67UVuf0vdvRl9tpXVNVLoEdxlP
2nTpQIkOArUx/v2Fts6TTPXaFBn4cjAG7l3gHnrG9Ai6ehfO/JKhccNe+E81ALuwg2S/3Sj2q1hn
4Lg7ZZjQjFswNBvOXw5pMp+BLKQYEtIoSkL05y3ikRq1X6N4QfeQZCCnIqEt4ahuIffNkM/V44Jv
mzt5Y+voWDOBDPd0OeOi0dwohvmscKERtpeELzEISe37VGS+HQi/sAwVmxwVR1JmG841QnF4uP0R
s3sK+QF0z6FsDfTsxKlXSeZEalhxduJa4XYg2ttTaVqVS46WYbgvd5vNSXmB14Gk5m3L3MwFpo1n
DwVs8ExjT03WOWYEZSiAHqw3Idkj7dIaQ4/5LpBgOgnHmiyEe3PLrSHpgrTLOOm/6Lm7UI1EqKFw
9lbwICREnorvBE0eGbkjKIUkVNPzbUKF9eNqdXuo40gmR2ek0MZDA/g20EFM3H3ewf8IBc/aSWtq
yWvuflTtDkrQNQD2QqA3/FJ9ZNy4twxOjpDEJ5LaIdFmBx9cule4QpfVJbTfzDHFQxtdsZCSE2U4
pOvli3mWkdMcNuJm3zfGQP1BT6oljoYlK5PtKcppmXk+rAwldTcH/xSuWEMg3AevgcBOl1e4E1dx
+8hmxsJ2mctrj5kEpOhAXoRe2sld5cseFC8aeFsVXAyueta4XRobcWgAWZJ3tV5Aqa/7UiCrxdCo
tNP325tmBm8F58D9cCaNUeuUe9bPRC5uhooHeJQ/KR8jFCM0LE65Y59BwLYCCqE0HGM43jY7A4i4
NjtZ10H0mERNYRaSPnLv6nwCVN1eM9V2VTRERdtjppiajk+IvTfpnkWeQ9LFXfOohXpeLEQnv30E
PoYfOSTAZYiUx+TkNG5bhnjL8gj/1j7xtktFm/HvXx+U698/OShIoQttVA8YLGhuZGUt+h5FapFK
wzYpziI06tlyrwV63q/TYV81S3vs90G9tj+ZbCQhwOYzjg/MfelTdyylByfUnfg+dN6Gt1A+KC1V
PlPSEwBYby/0TLh7bXtytDKlb4RcwtijiKJm1ZQZYdJj95SXqwJAaUMsl0oJYwD9a7bBhwNmf3SY
Qlrl2mXUfNWHUo5cuxBWEeCabAPSJKWO0EGptLJ4Dh2ePdel3+hQ8gKBfZt4kkCiIpRlAtV5YAub
WBJ6SGyo/naIwywjvdd27+HQ9m8pGw+fqeKCrPT2RP12QZini6+ePAuGHhTJmgyEUAFZQraUVwKA
26G3lboSYpNLMi0zOwJdCyNwdwR7/tK74bgqU1N0S9m+9CTmazV4iGvz9oB+X0foyh/FywDmBBfB
FJdSR2orJH0zYmBiwBkj2uflmvFCXckehUhvo5im6VIK5Hewg3QX0Ksg4pB+dJuv117Raq2uQU1u
D2ERWF4cvXWNtySWORNTwAq07UaSZuiJTDmFk1aMXcf3eFsuge+PNmVBfHFfg1ImjByzaUDOVRaD
rtamHz+DDLWOT3GSEyn4WMJWzRRf8CkCCEFwhUB4ZEoW7ZZhDdrkmLedffaQ01yXjLW/ybalbqhk
MBKRCAux3EwJGiaxc3AfQ7oXZYfrOWY8ta9ZCaW6/pSSErnhmIo6d9fRu1CX/kT8hiw0OrJRgUTH
Ohb22hoeTYritxFABBFuIsAYs0/2jacx9anKEccj9bOM/3jfPi0RE8+83FCNxMwCccSjcXA6t34v
Q18LwYftpQR1rJ74K2ddbZW7CsnbbWVsvvI1cPc2no4Lb7AZF3Zp+ef2vHicoC8zjlw+E2yuATVx
ZrEtKL0A3TSGSHe8Bc+zNE5+EoIw/AC6MAbjZL8zPb8T9LW7iSnaQZ1DYYjoD3OQQKys0CP5Uj1t
9ihdzPHPw+FipJU6iLETwnZ27CoC5iTd3QpouqOsZ1BI0NZbzC+Nn/5EyudqcafRcoUIHmIsMKxk
evgm0uggdTuJsg8IMKJgIcCYuwWRVwJ1IVKD6BabKgMlFZJrqtYBodJtu4Y2Gvl0JTPTdICjW+9t
KJcgMXMO/sLglDKHHzht8JoG1y4Q/D3peMIjjt2hx13atLs352kT4Q2y9HpfsjrZSUh0d1XewWoX
79iElrVVy39qZOCNAKcHnPwvhlum5esqDATgbfjHihHX0JHSKy4gEm/nAlGZdcyqr1zyXTpmxJt8
sGKcVbskITRzuUkgDwbUFLcoSATHn19s28gL04z1E8FuabeO3uu1a2I+l2InHr9lEslcWpkuYpZ2
ERoQYUXcx0R87XSIqb3mz+kaZfylBP7MuxX3PR6uY587aDanT/S+wjUTyT9D0uOVWCEkp929+vDR
fqgfNk80jshbfj8c0PHrmUJGxPtk6bU34/euvmESunXlIIWphG8I0X8DIhL/KGyget2+e0u6xTPv
ruvhTu4VP2IDpR6HexiI/Gm5FnkiwuY7NbRVuVSMmjkWaCEBaGqc2jEde71bmKJ3gm60tZeMz8Vd
Mv/b8YaDKiqAij+QhYu9WPOym2pCKtiFCUEiasare98qddY00hdsE/12WMfNPGYwmD/MjZ9zYa4I
FUjfqeMakcIsv1sLwGpch+yh3p3rVbPEWTgXbsBpjnhu4GfAsTYekgt7ksrlWZjUgu3EAWk3jWDw
6j5490/gcCHisSnu2WFXJunSOGf3ooZsNRwNoBXiZC/WAZJpbdjytv7MbwY8VQJ655HObs9IHJ2W
8DozILMxR4VbAKw8YH4Sx8j2YpiVGta9V2UAlsRGxuqhRp3a1yM2QhNjaLiRqidOhDnYZRmIMDNI
wQsnTkEA5rVG09tctPWGTZTytExXFUAg2S7kdcU7txwVCyq/Ch6elzrbfEaoo0TWwqaYm6yRSggU
1khigBP/+uu9DKjpVqp5+1EfeNKs1iFtViycI154OdpP7/mtXirIF4NR57bpmeY9TNyF6clBDtpc
Atkz7pz+BCpdNPBVunNqdI1IPhGe2MIwXpB7o6JPXl6su2a/ShY722f3KB4CYFMaxd3xNLgefuei
q0vjcb0LJEAWJ6UORyqKhtDTIsH73Gm/NDWZadnxgRMeYOpR15/FTe6SkCHcnkWAtlqJC2iXH9bf
6Q0EagLosIF7EG0nE2vIviluEeJqlZ7LN/ZR2XZ68yDchcaDQq0dBw4ZUK2dCvt8Fmy7IMR4SlY7
gnzu+eSaCydyJksD5us/vmWy0ErXC4nAqIBjo9MUnEymJGK5xaWMxdxWhhQ7WvuBnWN/Sd02Uq6E
vToIdiXdBxqJE8s1OoSGieGH9u29Oxd5S5e2JhdDz3S806csXLeO5hjtLNLh3bcZozd3yZtKNptV
Rr/pgtW53NuV1YlHbVDtKIOWF+yxBNATbuds5E3zQGT9aOx2BeHNt2Gg3kqi5eftAc9tXhDaICsg
g4sFaN7rc+I7VTLUoYyXhkqbxiXtOWhfbpuY2yXCT+8qD+iL9PNgvvCjxeBzPl9icFEPUC4kPoV6
F8QbbyGin+kpG58tYNMYhTiQZZrsRr5yVSVmMJQW7WT9o/uE3uFjCUaGZkVIvPvABsWT+KMhX4zx
LpTE6y1uYTbluem8/IZJFFpKoudyvirYqZQyaGsKy0iyEmHQnrTcy+0qTPsHF6IbXzL4y2s9rR20
i4uMp+w7d0AvoJY3VQx91z7h0CGS9wKRQoQYRM5C9p2PRQBz0gZFJZLnTAmlR5fxcNwDJ0HjLRdE
yFO5UvIRyWIcmbITK0bB1O8DWk7ueq/OGtIWQ/0CPH69HriuhiaXxki2wpfyQ5ol0ZFPC2gO5BWf
5TTpQeZEhUQWXKMEosnFv3v9S5AqBXKlXJatGDFGYFYpGgDnXqDuQ0mIVlmkQAAwk91PXkLNl9ai
lNIoqRKODHFTbdSEZ9ZRlig+ibhMaWjGRzUEFZKIbY2kQB8mAZcAoNOJV7yxEK9hidy2tUPRqRu+
x5iqkoyqm0uyp7M3xh9L90s+vPUbdHaC698OHnIohFPprPXgW0sJs/a2jqG5pustJORmQ95Lm1Nv
o8pln6Dkans7mXrnQ6C7J87iQAwRGZElLRzEmZofTggqyOigxmn/1TGAltRECxIHu9Pwdnpj7vfh
KgcwKSXP0gEUaG9pRsVclyNKmdTSF26L+dHKyG2ipjLyd0wOhyT6Ti93sWiLjd4wpyE9hY8iGoUK
wq6xpxQBjEXlvu7u+iVs3Pibp5cmlOH+bXnaMOymfJwNki/a2jOf0ZAIhcWnu7SxyuZ4uu3tZj0A
YguQl8OnQs3j2qGiJxQi310i4sH9rPX7ugFoYKF6Me/pLmyI1zbirOd9iYWNwtxvwS4C0iBPv/9y
THfXUGJsVufvlbJ+VBffv7ODA2RS5ICpxttp/PmFK2eEgek5dxDtrQ8ztyduDFx+rdHF755EbLWM
HkNh/N29bWxsDwDA279//oBfGJhETorUBbKWwYAarBzLA7DwOW1Q0hNRzlMyMgintJaJlu7aaiFo
+4k2b41tcjXlSowNmMN0auz3rwcTaC3S5sD7gG5wt8vXd3cbnuhnJSCuvnQtzkVPI8z132s2OXWd
G2SB67Hi2Haw779f8R4hooEGofV9tLWy76eX+OFuYwNBclohh/CnDv0f5qeoVIbLWKENMPTmmdsd
xgeAo98rtD+cK6AfrWBhF806GTzYEPfjeQqQ/WSquyEtOc6HSw2Bdtz3FBrFldE/bEC08+ksETrO
ze2lscncQpUjcIdeQhpBNMKNQqP7FfeysG3HO2C6d7B28CgjOzXoDq/PXNKELqTSIxGpCjPbsiZd
nT5X9dKbbS6HgCc98hXQjgPP+zQCxblQJQUe0i+o822+5yQBMT9517aH9UtjePdqod9RISR2Y4f6
+fYY5yLEUdsemkTQCMUXXA8xUupYyBtetAP5Pe/f+vQhZt76Ja3sGUAs3hAXZiZjZATInMilAO/1
PHpNjzbHAIipnLw/uMTDeRAJ2TEnEHPvaAX2XbBX+mZPGF3TQd5Vo+Jwe9izuwfYEKBTuVFCZ7J7
Mo/PWb5XRJt9ZQ5Ra8n1GkrZ6KCQF2r784ZGgWENz0Ys7/X8KnzOaanqSXalq7IpvLPOKkmMJlxl
2vftIQmz+wh1L3Cyj0KOU1QhVHOZLI5hKjVKQyHMeTAHgUbr170JxZAzmna/3DE5BfmHU/RtJCR8
AJdmfERXsq+D28++/T1z1QzUm0GENAqNAYkzfu/FjeXEjMa5HraWvm/pHvroBGV9WjxF23gnbTyZ
1nTpxPJzN9mlzcn1rEqOx1SQ14ULEpD9AP/WyKjbnU1sM2J9kJ1R5dRYjRysJ/1xYcBzC4CmI8BX
gHYCfHbiLspKHJkO4G+ZcxZpphA9q969AJ6gLjFAfBZ0GVVzC+EXg929lISfvWMvrU/uWNFvhlRU
+3Hoe704ak8KNOFBiBXQb9DfrRbG+hskDHeBdOCIE0Z+fJqhG1Sn4xhfFu0Y7TDVOrfcgiaeoodB
g75wVe8CvfI+bhudvcsvjU5ioNrvkzJDeIuY/fHZ2QPKRfaHkqy/2uPx+JTudgK9o6sVfVxyFzPb
CpwBwAcgfgfRmjw5xWEeOIFcxpLNf4OkpEWaVwdZTcdYtwc4E+NdmZmcmFR0o7DqMjgLacisIVAx
p4wf0N5BBeK2qblsC6DdiGTBIwh23emT3ZXDTBqaXLKRiyQjZeq9dbRoQTxyBp514WiMx+7qIsXl
Bms4FyPLOjKU164gHFjo60lua4M03tW9GgOrW682Fsb0y9mOZqDSAQ268Tqd9qO1yMRLhas2dncI
7zhdWMV7pMW/wNdl+VTaP1WGqJe61pwWhvdDQ/9rfBeGJ2dP8qUgAaNNa7vynVNsmXO1FuK175lA
tTbVm8J/xj31qLxD001qhp75rr1FohHjea5BUKQkkPa8z3V/n9t9vQ79J/BTRDyNdp5VOKRs0J1R
6iXCZsN9SA9pRJudZnPBkxpTT49dUkSHLrOknJY++MBW2VnOjwUUSqEd2jMkWCVvOThQSs10ebxz
xVWGNt+NDxBosIs5veX1mIaoUZIECD9JNVoBcBS+IuFdN3bv73MpJmgMQrG9Yp7AZoK8gGh4e/E9
KBdb28ejdGsqxzW+uDU0x0cxWlUaW0JD/2OZU6ECH/KOA5sfPkY5SYxReoZ6f3vrzO8c1KQ4FMKh
1Tm9N0Kvb5RxATnTOyjIVTkuWeKyW7Ix8V5NiuJ+kcHGVrTQ/ZZt+aUz/csp/+z/P0YxuYC6LuvV
3MUxA1u9nhwqQBUeQ2wRkm+dt9sT9htrM7E12fJtnydSw422CJoFpXQlRIZ0unNIRjiam+2Wo2ct
XmhXnJ1CQGDwBkbwBtL8680R93JeVmwIo1VZm7UDoaueCzsjbddFDMRRV3WPiccuMVb9xoWOg0Ux
Y9SiH+VXJhMbp0GsJA2WLghe2QH9ajy6Ye4SnxvxxCVLBFBOdpb86fO77Is9FKoOXQEi1gvB5BiV
/jobF58xmXPgJvuETYJ2rPYnJoMyeIEhO4aPek5+iBXBvL3IP9XSWwYnhzGQ0kHsKsy3mJuVRyQN
kgF+sC5EvfpIJWhuQUEgBecblY+qb8TrUFmlH9xX0+oentgG+8kBRZg+3f6qxdWYBO+l59ep4kfj
1kujVVjfSxz13t3sQaNxSsR1/dz6uxBTkpBS1kNm6/cL7uJ3nW28XsDOgFAPyh0orl5vxISPyzrO
pNYu5a0vI0d8TI6aQKsULvdFchLSraSEROtcgrgCWkYCot1z/lMnmL0Kz250aH6RkMttIR5tCe1e
FtfSIs5mzpWO9+DIYIkgfJr971EdE/lExkdChnwTdFhA+ZSIa7my3M6K/E0ovZbaURLOCws0d92D
AmFkyhAUFi+f69kR8KosGbnqIN+x4/z7cujoAGljIfePgfDaySwofTYFb3JOYDAQlpK116JeQL5O
nwJocoRAgYpePQ6PLzxvJ3s3ZByllGo0WT2L1jN2iBoQ9QUPSyu1INFUUyDV+hVURtF06dwDWaXL
+wRQEunnn9sTMrqHi2P061Mm88EAUgY0/8DaLGDtQtiSkL0DmNuJF8Y8fQNMDXET/yiAgqEJGRgq
wHDoc5+dc1TzDILlvCEVklnFNN4KdQWynNe+Tha8xcQ7/TI+CfJcf2jEtGRZu0of0jcnPg/sxm9W
PqdzlSkzC8m1yVXwy9q4+S/iBI5l1IrpsbwhijnyA5SCoJsDrbniEIdLvR2L8zo57k6ksV0qoQ0z
WbOGW5o5u0pq2oFwJ0Bbt5CsoCa+SK/xs1rTbQO8BYgVOBlcKT8P/ssh+kWvQOcX3LfAoqsW9FnM
AHzakIsA+pJ7X2K4mR3lSGkEVwHlHcA8r6e0DliwogKKbweiIUVUqlbBWhNWeX9EEOlF36VmFbhx
Oefj9vGYisH8rCWuVxZpQ7DRAL97bXgIcyVwerSfCbXnPMp131odj4pamrg8EWKvf+39Jn5kVCFY
c6zSr2KmRxtelL7EQ/EdcnFrlYqYniJg4Q5DygO3xEpvWR+kq9tfOneQUQhHJ5PAyyLUl68/tItZ
L40cfKhfmqNOuMdZqS6oi7pQEwf6MyFjpAEEiTxipSbhaNM4ZYtyBghBCx11IhocwdJ5jE+yEXy2
VgWee8aQjJ1i+mvJavV4zZo5SmUgNz2FuraGagHidd9klgLM8QhPd+Tld013SMrxjiDguxT+S46j
VWNWpW90SOu47qvS4hkjJFT6p9X/+uj+j/uVHv/5+8t//Df+/JFmfQExrWryx3/8Tw2FxbfIf0v+
Quri663+S/r9l3P1Vvll5X+U/z3+sv/85X9c/xG/61+29Lfq7eoPRlL5VX+qv4r+/quso+rnK/BV
4//zf/vDv3z9/JaHPvv6+18/0jqpxt/m+mny13/9aP3597/yI2nEf13+/n/98O4txt+z3bfkEzH4
P3/Xf/7C11tZ/f2vgvS38eGMOwyHA5eaBNfbfo0/4bW/4WaH7rCM1ASoE+Elk7SovL//VfwbJJ2R
i1JBzwP2bGWEOJZpPf6I4f6GXKzAaSPISoIWDChy/v1hV8vxx/L8JanjY+onVYmvmWb6IC8PdAHS
1/gOHAx4kOtjgbA0KIHsuM9zZUjWhV+h843taw/s2G7H7Hu3OKNtHixlDE5PAQExid9LqaAxkJ5J
vRemVQoob6CxPiAFJ/u+VfF1JEE5nVNcyihaD98ecKDFKGN3kAkjpWWqe8HQPrNRKvXrVg164Klc
nlVJpfnOQ1NVTWfwuRqohGO9+K2XoVFPXFcc8l0usrnnWILHVrg0Qm5onJOGBmSFQ0dxm5ScKfBe
kqFYKfOFaHlOlvEcyOWqvD+3YEGMtq5UCjRv5Biyd1Lb41PbzI9lqtSBfy5EVy4stuB7wL7aBhjA
tuRTD8Q8Q+darl/lHkUXDhsTP+bi57ZmFAEEyQlbg1KdY8DXxzvBN1vz4nMu+/ld2MWJgB85IANu
fDfpKd4+vEz4IVJlyqZpkZuADHYa6Quk64gmK9BK5tk2SIy4zNiV1sdJYzlyEH4ESlcwepENLmBz
ThVxZtOywqsQ8Lmd1SV4xVU3LUx1cKBGlLoAPpJWzAIrYkXMR66WmbYNfFRMcBGonP9S8074ITlA
P+jRkA/lE67hFhkNlslegi4KQz1wBZ7Xe6+J1nHPia3RVbH0lPjV8KZ0PvYJ4yU9Mh2xz/WUFduu
A8Q/ykK9lQL9/zL3Jd116mqbv4i7JHomNQB24+2+SexkwkqcWAKBEEIgwa//Hs66VRXvpOJ1ZjW5
k5tjbdS+zdNU1jdNmXRyhVVRF4grndAO3sa9FjQfIAvEihSqvdluWLPx1oJFAEFy7HqOoB+Gajlo
XutVkhqgvQfbOXEMAhcCtDVQeB9JTlFQiMcxsHnC0soDGS1wNaC9Ml0B7FjptBcdELiFJ724KlU2
B1UOBPSa5cGwEKSeLhpJ2Uk8bblwvc12VAZVlzfLyH/SToLBrCGHrXKwgoa2sNUcN0VqPUhUZyxC
GDham95o3weGy2YQpC4dbQy/lkEjvlMl6Z3jU9sdWufVP9LRWIAJM8nr3TzG81PdJf6DNUllgzJA
59tXO1HjBIxFOlUBYiDeiqH6sgiWtW+sG9oIrn02XgHPrhl2B1xBneiLdYpiMNdxwsW114r0FQgV
+FZMxIXjgWO7wbeDzsttG6xBvEPLTcOtxmyEPd5P84uGe+B11ncUvAyw8dleUllHO6CBIE0ok1CT
va2X+uR3qfuxxE3C8mEykf+ZJXVDD1mieHuEGAKNLtZlXA6Basz3yvDkia811LrXsWvvYXwxQ5Am
bk2261NvFJcm8eAFsEyeO/rKZyTXU1Y3+RrBBgmylmIPplpzDFuh7aFL2fpkLYA0+aL87I0oJm6y
aliX68RLh7HUeOwfjV/bL2TmsOggQzYtO+1z/tnCUrsquZ904MuFw24ah14XlDemLRTh6qqXzTA8
9DboWR7ETRztEKIhBYwY4CvjMAdfuIyb56GDXHvRtS6oCyFiQFXTisR3Nvax76JBJ6gnqwjiL1kk
PrGsCqsb9I6RwOpMtyfd1ynqwQu2775NEw2ChldDr4Uq3okDNWZ5U30gHVy2p2Sa430SiD5UeSVt
90B4Au3nSQn7Db3M/jZpI/BYWcLXpICS+lKXqZm662YKGRC9fMSVF8hhuWVGmC6vJmKH/ebnHRZR
pUdoQkRpQ/Cna61yGfJmvA8Jj72drsNlytEYGKFsDQ2VsfTs2DVHyDTj73RG6Pmr01Grtnqmw1Uf
Ij/9nqVNiOzAcPc64J5/QSc2+U5kRx9iydN9MG6g3wzq7uNdH6lQ6mIMNDv2Xg+hybits9eIWDg/
9KhF2FNqbD/B+WYEX5i3jUR6Xc1qyluQLo8UzOJsF1UK0+Eg2ASwqJ5jhFRiWr+apMORSDLuQ56S
QcK09ON1tDl6HwnsERe4Kuz9ERCzsmqnYchtlFVrIalnLgHioxRIY2I/q8y4NCfRmJ7QHqcjeLow
EUV+S8f/Sv39q6joun7VeOrezPuA530o9b9u1U/5aPTPn+b6mzr/l+8Cp/8/IqVNcOb/HSjt2KLM
r3HS9s//GybF/4G0RIpwBD0GeDFvftL/DZPC/2wgVhDnAMcAwXNjzv83Tgrof/Cyw0cbAEzgeoHS
+j9xkk//g7gGoMYErYTNKiz5N2HS+4QVqQ3+Boj7kL6iCJJ+8/JIvaWnOoxZYYEhTB2aE317UgPP
G2ToYYuksn76ZWL+G6j9GpiF76L1/44IfSC6Ocvi55+FZarjKdcrQiiwFC4DgrpH9ZFw8lkb6X+P
sdkPpaiQAirxPvSL/dXgVAGhqMrmYp2K1i/jt+pUH+v81uU/8aX5FL9qCMsXH/ECz/Ljf8ZOoRaA
NQMjAY7YZ2njAhBjq2XFikq/8vG2rYKcx+pSxQqRnleG5Kbz+6Jb3v4+rb+PmwLYjk0EHYYEQPBz
m/t6AjlBEIwrTVCKqj94mt70LL2Mg10EyKZr1L0P8Gkaf0D32tLL/5t+4YPBsIqRmweAY2M5zycb
YXXPlsUXRR/2Ve5mcMaDRO3aeX7qg8CWCa0+Emv9bddiyAwCOJhiH1Kt52Ka9RylHZsw5KiW76Nz
8ylpUgOjT+9uJsknjXbKA275jxggfxgWjlJoTYI+AUrZeUZB3Dwkfd3wol9ZgyCU+t9FNUF8wYkL
8FDKIDuFNvFe/76yvx2YFB5WEHoELhTA7N8WdqCpN4iFNXheoZhWTNS0z0ubdh8ZfrwvI/yzjthA
m/ILirJYyrMyQszaWI+DbIoKrZOhp3vno5BO5CXSi/zvn7Rl5O+3DBAuQRTDUQdgVgjsn51PNqPU
M/hw1E1MXq83zsdl85F76u/ztg2CqgU0VbZGydn3qLVte+p5TVHrel8jJC0gOfqRgtcfvwTes6i2
o0OHwvL7L+kcVOGnGQU3zftq780O+sur+hY0hJf/fs5CZMgAs2/iy//0H36pu7Ema3yccWwDTgrc
2yjrtwUO3+7vw/xp1sIIoPxNgBkv0Nn1lfQgVfmqR+3E509JhBy5/VCo/I9j4BRBzgNLg2bF+0nz
LJ0UcViZeaS6EFXg37XV0B9n3aM825VMWlB8FzrNZeBl4qizRRe+nMiDr2fqF85EBqXN5d9xY7cT
ANIF1BkDH/biYK+ePU2dRwM2MmBTAA3O4WaRj16Lbpb+YPf//jyhSYgHHO9ulmbARZ2NY4iiqFAZ
UQTOftdZ4vbMNE8kA++LCLSSfdL/zJI+/hJ1DBlTH6Mb4Q/TeALIV1wNbKiPYeOiiyFUBULr4M1M
gc5tCwLZCi+wH3/fEdtqnB1WuJwBk7EZ5oKwfLYjkLiHLeQGMCvLY+t+JNVNW/j3S/Dp78OcsRb/
mf2NFQKkDCiSMc7T+10BNvScCReIIprjE7gJdm+HDplTXzVeIfUIIoIe0YPNF99ZiJI6fZyEP4HR
AFO9xRN9vCPt8EH74PcrHzEbKp5bNLbRxs6WqlOjj5rRiMfNQ1oPu4k7l83fhDlO0YWB3dNRDvQj
8Yo/3CmQw8ywBwFbxbSfTUTsdRLXPRXFEKLeYeE2xmsJkq35ABr7h2OINwW3CbTvoIN1fqO4Wo0r
IYMoxCqRAZuusvvNhPbh7wt7PkyMIAh/399ezs1I5Wz/NNTz6dRh/6iFebcZD6pysv74wcecv17n
o2y/4pfrcRV9FXSS42P6wS95wAC+7VfQoaFts4O42kfaKeeLdD7e9v//Mh4nWc3mGV8V6euQXq7D
Z/rRxP1xCKCTAJ5EtI/K/vsh4p5M2mQYImuvYlgTdWmdA67x0W20beFfzze+BFXaGMduY4D8Rn32
hZhEIwnOHbBQV2PgxQd0E9yXOeHzDSF6/AYZQ7KvVySoHZSJKC7HtZ/W8YMfcn7P/PM74JGAyjA6
S799rmsXKscU9Uk28sMMzBSqEROuPxLtjE/mXZN9ZL9z1rMHCXT7dAQiuIwh7YPm+fsZTiOLyjYA
1UWYTO4Qqq667ybU36o4gL1bPTePFWof5SIq1OqCuYwDz987we8EZaogzc0qh2OQ3IPdMjyZofqA
JvCHDQBoX4pnAukZxPvP9li0CW/UocXPq+z4ikaT2PfZiKewqlz8wex/NNZ2vn7Zz0MKZyC/we27
DHWxkOBHvGR7V/cffNK2Z3/bbL980tmMk7iz3K6I3C3L0ism1UnUVQHNp9slqx8WH3AZ00/fEt23
5b++hiAcu2XOiNW2fuL7D1xrYSIv0NjmsQeXGR2LS+2nH92p/4AG333gP9B8sMOByMHKnaP98AYT
w2ofYU3HHYrp3XFB2gcoErTEVLzXDfvUW3bMKnmaJ35osw85ZFs7/d0vALIZfC7iAwgCVZ5z1Bjz
Ou3WFIxyx9iPxIQ3bdA+kp7U+dRxiP6bJ5Txy7EOcl9XF3+f5N920dnYZzvWgItIxDjrQgevdm5z
36tzl6Yf7NWznjDO7dkwZ5sVRPZ+c9vWxWCXXZJMx8SrvxmUWPLYVyd0VXZiXi6GdroIEi/MZyl5
Cd/Gw98/dtsxv000PEERNaJDjBLg+x0FaZqR1COWGg3eu4HPp9qDbyBtHoO22lV9968vSHz1dg+k
G4weVZuzyU2TahGBi3TBY5Hjyjg4J8sYeyqO9g52w3//uj9OcrJJBfiQWIAw/hlsg3vzPI4MaznY
DATO+sSjGWjN+iTD4Z422bWKUWyla3Kl6srPgfLz0ez56I4+D8C2pYYCGox2Ezi9ordzNsl1Yidr
6FCsXIbTkwFvWMDdaExuPTGE+rMMJqse2zDoh71rZxU9/H0aznc04MHgCmDWMXqGaOlsfMPnJdjc
CArZ3XrLZTaGRcyjD+b6PHjZBsGSAg+FG2Mrabz/yDlEMymqtySnvuhEXUZkh75OnriPION/Ggi6
o2i9Qq0LQeZZlKRAQuj87QkJ3bBjsEJvpNA3YpLDQ101H1wGfxgswlW76ddBMwNVzPdf1TgPQiut
wWAz2aMGBkLnfkSjogs+FFg5j2EwgRFOBKR2MIW49s4mkCTNwlAc08X8kt3Kah9r6HDsFOzEpL5s
Xb1Po4uYfqRQ81tkiyIJUL94TFDqw4E7i2zl6LwVPV2Q2Fd7hRPI8jn+yDntD5dMguAEeh0odqFU
fLb/+qbuet/hy5Rr0cBBO1bxu9RkDzHpX0z1kebyHz/pl+H892tmBQ9WzhpdNF6NvokYTm6eHv9+
pM73xVZb+vWTzqbNpSFHIWrFvkgmuONaXVqZ7OYKNzXei+LfDYadAXFvbEME0qg5n2/CWmeMkQpl
hnbksuTjQJ4djOcKKdq+rPrG+2DTn0/gNh7gDX6EnuvGNzzbiTywvm4XHOVMoOGdrmTMp5Du/v5R
fx5k0/ZDugzhu7OTFZEuGW1tdZHQvs7NIKIy4NCJ+Pso5+uETwFEA4EEMlHQ33/z+cYajTbA1Mn0
tpsfpP0R8gfdfv77KGc4K5g3/jMMlCjR64BSwfmzRiBLgLaoGwq/DfZTIz6Ptf3WJgZRYXsKmuYO
IeM+AKYib6cqT3R6FE185ScTgKrpJ19imuF3tMCGMbtLPpQRo0gDsOffvfMougVIjFBWB3glOv+B
VeSlvO04+ubxQAo3Lj4to4l6+m1a4wXQs9ZLvXKMPQFVAFP1j2Cc6ig38QTRUrVWcGuGCVITxUWa
Nuo2ZdXEnzlLo/YG3WaZnNQyN02fmyVaH/01cTetpd4LUNXJZbCSVXwdx6HiZWzC/tb2KIhAA72C
id3SNA2GH9PpKPSg79Jk6dB2S2tYe5JZi08ZXRlFSDKtV9ZlD0nTpLsx8ZJPSUq6e+tzm15BisOm
x3ieITwHNc6EH0c79vea9EFB6RgDXbDO7jOx/ox8Z02X25B03YUDdnRHBr96qxG1v7CWqWu/hyhx
k0TQjxVGHUMh3qIIzukXo3AAFauZAk7B+MqG0vUxL4wOidgtLUy7D4uPMtfWuvSHQyUDVHl0Jr6h
9a/3NTiMJ4lWFmSUIsLRWRn5/EJUBjLIWMmrCvJa0GlP1apPs6mDO2EaCMsZfmmjqjoNVMwwpwhH
1NB0/Ew8serjptl/RagM7zPXBeXSrI+x6M3NALTRhV356JdCp/tx4vtqgETCBR2zpKg2yIyFGq05
otXb2+9j1C5dYSYYas0T6FBdUCe3ejb+namEmnZd1GFPY0lLunjr9MgquFBGxqGHG661ikoHWFV3
MadyvaRCkVwMPpTdBCQ/emAJck8PLg9Gwu9st5xs2AB7IKd8SMlw6JRIIKzZjm+amGC3zPqajswv
ErWWnCzDXedUl2NrtjnMot7SGO7dPQd4JCdcelU+dAdo9p+AyYFNIlTsfqhu4U0RS7SgG6hYerWN
d8maqLHwQxbcDJ0v7mjikXusl7l1dU3odTas3yOyrjnBosFEiLWY5xDWCLlAuh5k8i2YAbImTXoH
jMSCMpopWMPhSNSHfiEHEj6Lcf2eBHX8pWkDeUVHq3aV3H5gLdTF3MfqokYfHT5EzLsArOJNBaGO
CmEB5kestFOAUE1JlgMm8qlxDMJDqr9IZ29BOyh8qPjPbBmBTyVs8V5c1N8uPdYYLxuwOkvwtAa6
L+y6qFOiurnAP/KOXbLYk96yCW+tIPqPf4r+/OTf1hlQBGvfL8Cn8H4nHaH7hs638B4FiT5e6NF2
qE+2FiHHACFQ8tQGwzzmOHasiNhWU5/nfACe56sckRmNUQe8bjW8BkQ3u6Fu1TVYcesJeZm4bXHC
fljY2q9FAAXyU6W/rlC9RNWf2iIzkmUv0FsCYKq7bQ38hKIXBbvEidpPPbaHvPdT7vpdaoGoli38
RvmY+RIHU4pH66EbnBM6+I8TeQtXv4X9CPDKPCvTln9Zff8b87DNHCKqPPE2OJEvzJNAIfFyhAvX
p7EK65IODewxFLqOJ4O7bZhrKL16w37yYv91rL14Xw9jdtEx3Ao75rqcCHqtVQilNLPJNbc5y6Kf
yVxfQhPnJDnb2wXyqWbEARJgcqWQBtnNbQQLAuKvcwH/vK5ITf8ZZq7AxQPxl9PF5NQ2eld3I4zC
2hT/vV0PIefHMB13cgXqFKbXwCh+hfLZfmlgR4wIo13rPZw+irmZnl0iStLUGK4pW9qaH1PHxh4V
kONI450J1S5201FNxyaAqXAEpUMCiNRclXgJ8rnvrTnOKg6e4eLiSinHF9xjZRa3ZD6RhZ1QSQN7
kaxvcWogcKZUDj2cz0a5+aaJcS2wOILp+Sqc2gN1S79TAvQfXPxuPeyLU6jD9ZqIIB72dYPIAvEE
qjIzm8bXsRleUxbdr6Rtj2kTM8hoV91wq0JQb2avoXoXy/QxYFjpTYXotplWDwAfu677SVfDgxNm
xXoHqs37xSd3PoX8d7hAU2ddk+piXiqguyDaCeG2+DORcC1fA7DrZHVluPdZRuFL00OsByBHaOKn
dzGQPrtkDI5sWYe7SMzDw7BhCLMMPrSL9GxdsMEN2E9syuhFNFDdnfTiwvsuQ5ODukpDuCgbwnyB
dHe5wufeSGjlVenUtDtoM1t3qlA1OWQzO1QOx7tavekt7NREds1SL/wJmkLLXUCEO3he512xuK3i
A6BayaWRgnslJMPSoh678LoN/ROOHLtK0x7IQ7huKKhfG9643JoU9p+Uvo6Teyazi9UJ3cpwN822
es0SaCDllSPrYY2iuzboFMqBHXCBQt3UQb8ckDOXnnMlihFlKpYT0jDolqudkRLJHfBa88ILiHu5
Yw2ZT5NnuorQwpjSvogRfDw3rezDE2mlDh9GFgQ/NR0QIys77ZAg74iOrwPCr1F/PYwVxJYhCw/g
XjXc1PMNUMnHSWVxAeRjf9G2oYZN0Ib5ypt4eNCLnk4t1zbKSVDD+MqmzUvK+AJxbO4WmocRlOp4
5wB3XTLX4kDjiEbV4OsLHV0AMqk/Z05EJ6hAB0DiSX8oUinb7NKxaIVG1LDhEBsC7sFIRC4XlInR
64lzzqH/ZIF2S+epxweqwXxatZ1R0NYYrRhTuLhnDCpRFZsAObP0lZFAvo79Oo9FT9ULbqpvaKQp
tChMCKqsy5Z75nv2uMbdcNN6c5OUY0VcXYzVEtx4QQvGFWUwksUVI2xb6kWAhtekPXTiaQUSlvP6
a5cspOyjoPnkCd1Dvnlu3LHNpqToUaUUuSORro/+ANpQoVnGbpp1SL8OGu4+LouAt4S0loMtwpja
EVgASadyrrMhKtqof86kK5omfhkTFZdB6wGG7s/uykDrKlLDo0tp/7VOInNoAf7dq9ij0PSKrN0Z
gFVvurhb7rhMgMYl2XPQmOFaJd7Ryd7y0vGoOyRK+AX+Fbulru/rIsFN7QVek9O56laoVK1qD8Da
pzFqNjsGC73KZciaazgqQimbMfYCKCACFBBbcYd2w1EZCXqvH61fwmW5AWoPojgxC448BUA6YACD
pshw74xNzVUlXPPaQeuvJBIxOOrR7h7gwEMy95c0MkAeclaXCyqBoNuHMFqdOL+Sqb0wnAQUfQy2
W9fui26mCytbzXeDuO+q9EkqOd5mVfLceTWMNGWwXyM1bri4CGgadD68EELqL2zFrFy24ywOCu8D
wKtrdTOKMDmG63ybdfwxFVFfdsuE+HAWM8mVjLuHgCLGzQXOUt4jBvbyrA0fmsFvgeH0yClcen2Z
+nx8aRf3wFp6H1Tu2VuCA8yqDDu2La6c1uyiQCLnUpLF34Rdg3lX6SDoQJ6izV1Q47Ex1YVew/mu
Nv1Y5U3kwV5OpFJ/t1wOz6ZK9YNC4Hs7jBI5zriqp2lVl4s3d7rsrXqoYTZS+sYcYI6QlH2vxNvK
yWGqtHtRKgHUOKnRCRra8DOPGodikf8tmeqfXbe6K+47pnZZHVUnnUzXdePbAwVQ8AD7cxRhRP05
CPq+1GLqSus8kVdzC1Kx3eDjfXTL2sY/RJGY8nBGOD4u9Q0j5Mpof5etFA8b8s7HYeVD2dTOidxT
Sdn09bcYcl3xrJI3ncSoRBrFbrspPcW12CkojKC6UcQAyoRT7x1Mg3igHQLoKlGQlOY+m/dxyscj
PO4k3mEIy2Re0kB6ENdA6al1O49Fz+O7BXDyWfjDddJCkgzeyVDxj1xnDplAgcSqFg+3D1zJfBlE
c88Lp6tD7GIAual5c02PbhJZ9DDmvSPdQQRmYUWCpOR1YkkF8KT1ixB066+6QiQU1ex77Ls5nyoG
i1U+PmRZ/xUYVL6bCVu7q0FrYLQXAiyyX3FxoSc6XQ8KQRY3xt1mWrIyjZTr900WuzyeCPyra0EY
mvxoRsBFjM87ReM9fO30MaxxnwIIr4fCrZV88wPuXWinst3cDE2IZzPhZtcEuFW7TKPqPdT9zhcd
Ad7ENDtaj9/lglzdVPWzyKo5bywiqqWGxEEu+Ax+vJ7Co58wUaJLilyvF2Alh5kAFda7YU689f6k
75vYyHYfgOdzW9d4Jo8G1ygv6skiDqUGNd4ytkPPShwc+W21WTackDZvvr6rr+SVk/6y9gjsA9kd
RVRnD1m14b+QYzKIY9N0bgtoTHbimNlJuyJIBjkkeYY301yLziRotVcuM2WmBH7bQjMRP2iUhoM9
2rkzbCEXkl3g2C/80iVSd3chjWVVALA/2iMKqSlEHhsDn+MkprupXYLludao1BQssvgBjZeNOZrD
LFfQl8+FkVmXs5gE1bPfd3N9ICG3w4Fy2my6lIn6NsQVQLmNEBLhUUTaT8s4J5DbcMvyCc1DERwG
tWQ/mS9mU8IKQV3NTcDvkrE1j1nMJtARQL3dMOrcXalmtif8S+p9tSxl3aGBH/Nn3q3zUiw9gNjf
61pld0g7etzKqgmCWwQkif3MJ1/uKlZnfl7V3pJ+nj0mq1uu5jHNmXJJfdVMY8xu+mAhUYnrSeFK
6hTIGZm5Uj2nsIC2D1b264UnBxDpQv1TG+EKHoFfk6sOiRZo25EOTp2QQ/bcy3maLoGtbKHwoILs
IESUHWrEY+bo1tqUqBDK3Ac+HNrHyVrF2I3ZzRIaew2AzzdLm0vpUSj9ysGHlocHglKOm028Ws30
p5pafqX00iLlojB2HSd4qkS9Cd2neg4iOx9U9eRlj3WtT3XcIxFvcKvAoyuuUI6yezx8auY3PdQu
m/BnzYZH3ewDqKSmvn+F1Jyd8JrOUJVAFksOlNxHAmmxYwQKKZ0Oku7I1zKKClaDVtB6I4Vpgw/O
bzSRcvTr9Kpa1nTYS0N3cxqsssRE37R1dRmAR6DIchno5zD5uqxZsWpa76tg6W9YrYP2Xms/ro5N
V9ipgEgri24Mj/p7BTx4st5hwP7F+lTt7dx8FQ3CfbZSpFrXa/UMir6HOnnoLpdxAsK/iVDibUCl
4U34HQUPr7DzAlq91PJKjfUVH4i5Nsjq4jRXHmYptmYCFVLXhecMaEQ1OcxuJT9HtCSnvI5W2GGj
gKmfWuQCkcDBg7RiNevLTT/oASyq4bPdWDeXqAjqq2TqW7yWCn8dLvEN8m3PhFd+YFRLil6OJevI
Tvj0Jh4aJnGdx5m3V5XlFGocorqt4xiCmTW8E5GxN/mEYI973/2Y57GElURs1oLgkoXgbN6Ah7UI
mRtKd3aWMW73djP8qwsA6be3BwZpLc0V8A8XUbZC76bWceehZ19nuOBYPaBMGfP7hXSBtw91z811
F3kn7vtfs3VxrwlUbMre95TImQ1SDv6MQXKTyPibFB6KLrJHUUaj2SevUlEbvfdcy3c+zlw5Z6BN
9KRdxhsG9goKOkEFNCEn+MEI3NrdNCThk1ncpZgYxFUScC2cIBeJrixCuHByFrwl7PgbqCUu+TDx
pwEIVrWzSfhzDIMDyrnPIHL55Nh1YJmgZMXjMgEW4oZKGeQSb/NO4Jw8ISZlDyaDsDIkXdmu4lV0
4VOUoFZLgtt0GeHf1HpsSEEG6mb3BNu0MEfpayhqmlYWAt/jjjDzBKl7FX+fKKmuGpEmqIDUEI/F
y1z4K2zr4Cgy4r6Te57IyruYIu9aCFDQeq5Ptp9vZr1slbfsNHlK3Uwk3EFiipbLlI4wmDHrrFg5
eRFlAJDaAF2YzovEFQrBqykNg2eIWmV0rQY9oZc5q2+0so0rFkTap0R2PuoJAnBeFBOcV4Ck5W5n
KXArpvWKPCzp39oWPIp7MKLIY1ah6VzQcYXIDGm95140/Mp5CZG3QhJQhEF+qC6mdNB+lWt/Grw8
qfS0nmbQpK4C4DfTXVX1kLFxmmOXtWwtxYwAdy9QvYDX5yrkExeZvVh5zJ97HjTyauR+7xVwDR38
HYt9YW+XambNYYV623Kiij0hfFq8XebZ1eSwrQ3fiFg6uxsF8sPZg97NhILpRSZ981qFsX0a8ej/
aIkW3mFOve5+RQEcgelc0VIoMSB7GEPoFWjaAZG/Ag/HWXvIooW9CmvIZUYbdqzWGVXzSpg+iCHn
4AcX6IzQ3QLv2SjdN2PiBrlH8Vp10YMyCa8cgqY1w3uX95NCNvrF1mB1ylcvdCPk6+mY4I7PycQ2
6789r1b8CYBChOdNhzWuAJmBqjwKA5Gs+R1iqPATiuJ3wbjKI4hxweVCxujWdUiM6BR4Jd5Q25yY
adunZsbOQl2CwrWvI3MaIj/rmgjkyAVl+KNribKVABXGXwfvm7VAAMIBuIJX2Oxs1IocN8By/Hsj
4g/tjn9QmdDSgh4uPRempH64ct6jqTIaXdYofy24w+PsqXIftJS3FtCv/QTscwAd0xitG/Do0fh4
32Pz3QCm2oz+F9oKpkgaKNB2kE0SPH5G0mpLdLoNQJDhv21X/jNuBDIK2lKw2ozOW1NgmzCvRWtq
7rr2QDQIZ93Sqw+AeOcNy20UkPMoGr9JhP85gw0w4xnOIdNc8DCGQjQtWOcP+zVJ97KL5wszQ9Hp
Xy8c+tkApqJHCoWA9KxFyk03DhNONnJE2h2hJA0y5aJA+c0ILWDB/ZHM3NZde79+IfGBCIUhUAgQ
c3T2hdQmQe8rZBzp2BwythRtmt40GgTMaTnaxewXrr8b0b7828+EMTNQwxvfAY3zjW79K0Krxgkd
RKLRP1fdAatbOsOLaIwfKvORA/bvRwFDhRFYDmicZuAevB/KyUH485ZNdCjdCFRuATihGqHwB3vl
95MAXAWgodiMYH1j9d6PI1GSzkYFOEIwNCVaKaWBy6+k685qXi6Gbq/YB5vlN5gxPBIIuOUbaAfG
JOjVvh8ztXGgvQSnb6JhALYsPRhOxRamoJ1FPo1UfBn78QiJ6GIgiCkFMuvAPDQN+g3/Q92ZLVmK
ZFn2V+oDmhAmZXiFO9q12czN3P0FcfOBGRRQRYGv73UjqzojIqUyO6X7pUJCXDxEPBy7F1A9es7a
e//zG/oPn/5qBw1sDgFPbuA/wBiz5UxrfR3ti5JPi9uwsZHjtok3UkqhP/1Xqpl/eG6v18MoMERH
cnXT+MtzK+hF22Pv0tnbN48oBJNhB+73ro7//GP9wwLAZa4D8CvgHiOC/cvriPB4pslCPUbLCm80
whpSyKVnKaxXNgoy4dx59/92RffPtxQZaNS6NNqRXv4YG2QFDXJZj0ahpQ6ESP+L2/ZXpRX8IHlz
MAXIvKLrCP4vTxCs0kC0ACCL7PWNE2T33tTuJHUkR5g+P7kbjnaSSGzp/+3K/5a68rVv+fevgsk/
GU0cf/ZX+4b/Cf4TVzjxv1dVHsZv3feff5RVXv/832SVWExcac4YDC4Gh8Md779klZb4DTUaegWG
2AIlAeTH/9FVCuc3ooJYbWDSf9dO8qj8p/+E7/zmQdgAbaJ/8tDQBf+OrvLPKyhQPVId+uCIqa7E
AE/Lnx/JekCWnMkOILEYkPgjod/efA7QN7QspluQa9v+t0CXK8bPUgLL7F5Nm/lq/rKW2q0lFQvX
nDA7ILy6EMi5N2McTmp0lTgxuOX29Ie78fi3Le+PUk7nug/8fSf8/ZqsoWwUmBjw718BqH4QZZ/Z
dAuXYGvHpJrXFmPIJau8BIugEAJVhntAWRy1mrLJP2t6TQx4cv/X4o3Nh5Hu3Kc5AvL3WHkmOvzz
H+/PC9H1p2NaGmNRAuTthaSA/PkeeLi3Z4qxBdYMK7T63DGi3VHEBg/UnRS2W2OIbBL9qv/FevSX
PYYrB9ca67pN86Th+nn93v4AU5c6CGnscMReZ2H1ac++fszxKsBlpC+0zUDb1gTZB+74oHM5Opeh
1PGQMju3HGYNA9vtOuiywUOuVv8qwe0vJom//3Rs6bBQqMmQY/yec/WHn85f/L41ARZ5QCSLy9jA
CR5Hf1oSHCzIRhqHtgxP1mhF3U4E4xoc3bDof/WwaTZUszV91UKVgPKcm++KqUTUSgxn/C9jRXmP
//R4XWPu2ByxSUN8c7VVDP6yYaF3COJF8GUQAiLOZZ6Nez5Ndanrxj4x8fjRN9W2p0gb34rc+B+I
F/MR1XKoMDvsmtu1ysUXVPx0TJxunp6sJfTSam04bOhoHILzMOfis1daQ7GTZeGsu2kWzjeN3kyl
FfwyENdaF8cBswrmLpGltkezxs3y5MdYXW1ZH+Ba6mZYPiZSj139uFXwSIkVI3x9quJ2c/feqDz6
ZOhqKpcio+jjIVH5uICkMOqvHovAlMsxDzvMGrOcozqjQ7JVBA6tQahewlFI2h7ZEn1gLmEzyioJ
ejnrhq1tXgXRR2qWFT1TZYW4rDihNKmoeOYgE3sGd4wa3Yd17rL1vFHRZondK2tiJCloxgThbI37
TpnlG93lgLlnF/MyEHHsl7cr3SKcCra63rPg8DducmVgOdvz1cNBtu7TOJEKjruVaNMqnMo7f8NZ
464rMR3A6WXhV1ooLl45dZCbNO/rGvRk9PkqVY+Xy3GIF2b7/UbIDMO3slpQcdn2ByNxbOhinGSK
XX4lJJpGjoSLm3y4kVnu+Ae1dUXzOk9qukQQalYCtlitD9r26DI5/dC8AaVO0S5GY/CjWRmSJvQ1
C05ZGieXNt4wc1hHVK6hJLc5Qd+2PAa+Yp3eMltcMAmBVmiswmVUGk0sabKP7O/RWNQ1vfw4u4vy
yD8EK4Km63ic6bAlOqJK+niDDDFqxpoh12d/s3KeQVdT1qkFAU9W6eJpo7D4UfYG6mbFpBEPiS7A
QshxngRA03iTVZzocasW8fKq/StUOnp9ER/QzXOWijuG68SJjMngqu7dYmWZT5lXBC9SEEZ5FtbM
/Lpqc/MU1X6JRduSw684IyMh0nTm/jwIKY/wWc6N10Tf2tZqmU1Yff1tU77lfqfBSmagXVc/1kqI
gdZizVI1ehTKewEnDGrR6cuKsspItf1wGm3T0FLT0Svd+bvo3eqOybr9GipiuFMP5oSfYVvUSZnR
u1eZaM85o6B3MWocYhSOtk3ptLt+8Yu0mFR/EGrm86+Ly7mqYVKIGohDQG318yGuCwIGQQ94dn2p
UCi3inhhRpWs42Zyvm95NMJDgqO/Ox29scSpO+Ol/VyNp1EIrZOMfeKAW9vPQOXVq1X58a/BGgRq
Wv7/OJ2mhvKLhAqOHlFY3jgjHaiVDtnO7zy5F9skXyrfAvobVMeRvbcZ6YzRnO/N4JJg5HC7ryh8
ndv02WJBH21i/drMut2EqxYv/laJj3JZu4dxcZc0GJia57oLzwPjwtu+DwIrkbboL7hRsar0Q+DN
aY/AADsS3Jzp7mlfHlZEhz9xxxnvhnChJ+ZIuaRdnxUgYmtBxGqvmedMW5lumO5g1Q3MzxDSWPXj
ghV1fFzCXiABGbdnu5Zlije6f6nzqUqXarKKu1VZmgnrYNWpMzcOMzC1BOnkEtUnTTnFaWezc9n2
9lAzqmNXU8p8ll7Iw5oxNL5zpyKkZT/kj1HnlEcaPxABVqYmAD7lPtU5fUC+Ge8UTpGfMhUUb0Ms
GWNjyhOXKF6t7RCP7uwkpev2Bz1U0akq8rBOtfHLm1UP69HGO0jd9gBnZ49GH5MUDuVJZ8EMFE2n
SRPxmo8oKL07WJj50LZLlj0pZ2OCjpHCCIe1ucNza3vxeALN0yhaA5TVdpkFFzHHUX2ZGYkT3Lhs
j1YHFSFsU+JcTwQVDCMdVZ7i7SuCYR/IvPeDwxYTxJf4OX73T7XuW+up5UmHXjPxFp/YkC2oGl4F
Bq/TUhwGnlje7dq/n0L0ULEJwBuB8XZVUFipW1d6R6LXdLM04nFmdo7M/bXPIvcWact6MJY6urV7
HELne9tsz9KOf06OfHbwnQpq9wPR0cO4mQOU4WNJ1/4s0PY/+N7oFLCokaZXkbOmFs5LI4M75djl
YWIoKJbG3CztwO9q7LaHkO4z4jNn7/A2f8pMvBwG0OdDJ+PqNK+MTWiQeGd2unBn5WX1ExvCYu/T
gT7yDIb7moHEx+wPy2XmEiG7DyrdkT5ugqJmeOurMbN3yrZOxbot08EeowDmxFMdTqxi1Ws6NrG8
aCA7okxtJgKcXzWa7Fp/q4btgFeWXd4Fba3NzrEK+xCWZmzIA3PrLP9miUXrNMoikg/KPEd7EBf5
uawCj1LLaxtxyrLcju4MuEC0x6Breu1tFlW3kg7fMBCm2QadPTPM3HYQkJlJeAjR/cVORvx2N7nU
ukrczkO2HUJVLlhT+SVw3rjgouuVZrmn4Qn4GsXajLfeKpd9OWNIBepjV+RfDvNAO97x55MTjeJ+
wEd6TlbPlyAofQsgu14ZlcRW2/ZMpJvkFbZQlqd+0Yovgw6LeO+2RZFug82ApCKPfD6E1FGfeGeH
24rRNJy7FYVLMjJS2VXQwY8bC9Ch8qyVvI8pb35EufKu31G4X0fHxSJaroI0OWwuXkNq+zhRpkXz
snpt4B6xCfOf0FplmJ/H9S/p5NanQUtaJ3VTduepACzZb36N+i0MpzTOa/cTGGP0uUB3om8wRZNd
WqnS789wuniTDjOumoXdDye/m7vdMufxrmOW89C3iHlP7CbNQ2TFC0PUVj77lRhvVsKjn+hgdnfo
Ot/nqGJmUPvuXe81+Zu7MnDRhaucrzRCxCWGoT/lWeP8qiYv/JTrcdqPfaa/882KL8rJ7As3jieG
j5eN+LS68KllI8b3AAeMOgmWDbLWIth+BeBY3H7Zb5zl0trT8jS5NXOQWrbLjnefKqAhjs+cMGpy
vspalUk01vGNM/ShTKKZn7M2Xtcdan/GA7/uu3TrkQiu3rIgWUOdpgcDSSZ7kBKc+96rkMpvY/h2
Y2MD4MD1LtxJHXvrwbeEprhyanM7B96lzKv5Bhv3ACaO2M3MNuHHamts3SSvm870OfOq/OhDD4o9
a5e57x3vgkVg/4yjodnSNffmMy53+X6wZPRohHJeawbDlxbl1f0aSsxWZesrjkxdfKhNzyzagfHd
7OVsrXP9laNpkU6xWZ5ido1jZEdWht2avz0UXqcSW1YmGYTHiYgz4/ADmDvD4392LuNoTZ/woXBO
1eoPN22M05xr+vxxsOtLXk0PTJaZda7adnccAG7y0Dp31Vh/DsCvv4lM958ANs2xaYInsIojRdwK
39xPR9+yhwTL/uZ21GLCFw09XkFL/uAMcBqb1YY7sbkVG1pjDn3TCgiJGMLCtjgwDq189Qxn9D7y
muParTKFpy2SsqydI5jqbdhIB2hN6fu4DplfB21xccMG/mJA7uh4y/Tg1XV2NoEuWGvNykRXqhs5
G+uVksvZjaKzLrMptgIQxEju+zBWu6EgrWSFV3hb86E5QmduF9N1Ztdp8VFgrEYdooe9idt5D/w8
HzHP+Dkw7owPut7afQmGdRmsDR89eF/cBFdIUpr8r04xdXdtZwOi+HkZ7pfCo5om3TTBKMwcIuCS
yyrDIIWsxIA6tGAILL1eWr+bML2rf8F5TT/aqy9HPi/MxQoX5j4sXZPAhmRHmVcNhowKlwRQjHgX
dP1tW7Q/1gxbFGrv7uIHG9EorqoT5Q3e19pDu5QzPmLdmab7cBEWvuk9scg24BFTNobxHZUHlGcJ
EFtxi8v6OPn19qTxTnwN/aI6LcPcHRozFJQgMAt3upq2pNPjloLH8hx4QAE26+73mMrwZzg2W6Jn
h30my9xzO2XWHR2++rhOfvQp9jPOTkpBb1sNZBxzx7doy1lzhcBxrunKlDnw+O70amcxlb9RfRwR
oOkFHK2cma2/GeyWg4vJb61xFteq2N6Xw7LdZjJwDkblL9yThVTo0oM2yDDrjc0bSd1duq5Lc15W
+3HyaX57Fpu003froWnDI1543d4rVYvVpeQRmYOekGjXYXlp1/nQGaJY6ppjjMPe8lqWpXeyKKXO
EfUFB7rOI/3Tbg+tNs8M7sXKXhAX73ZpPTaYYx8sN/qJNNG94W47e6RZ7TnG6zSWV7PBQd2vzWIu
rAUc3YzVvlCvbafax2iQyTp76VLeulqQi9m1PrkfWYwvXcxsjkChvknsmO095/UGBYoz+Gv3Sxua
4ogpivfeVmF8NyB9gfsogkSAARwQe7KO1PHHFEcv7iydVMI/pFI6xDI5TX8I3PUE3NsmnfG926WO
qh9d05h300Z8BUu+LOfIQO6sW/fYVE0LhRHW4Qs+zvIwY6enk6C1KWpEkZ3Etn0uRbEdGMEz7SuF
BmXO83Y/zBK8jP62PkdLsDAN1xoT/VrN3ELoN+z8Q05N/sARAYNXig+AXfwh+/dmWaIfw6qqC/9j
+xCiHwnO2aDFnZ/LCjJsHP3PuQbxBZOb761GrN9qyxkfjSOXKckIsDihBfzmSzsgcSwa5d0cBD6x
LLZ8DIBrbwbf8u9Gt/MefUhmnFY5XhintJ84UIqbLKq7o+y0xOkPO4OEOFjn3I2NvrGgZu5UOS5P
fdGM6Fxi/rM1faK15b2odrFobfiwb/7sfLRGtTvbUno8is6AidRTvZ5itANeMtHxOuMfNfELJ4HJ
G8x+oKz7JMPN/oGIb9vHOlp/eDzhRyOi5TCGvXFIQScAvc26KRWWlkckKZQgcVYPrAqYNKidjfN0
wa62lEMyTq33KXQ9sOesFxSdm4JI2hoH0rW1xc/ZmrRKdTYMT5Nsqjdv40q7Ss76KQut9WYZQxqh
dT1+z4YlPmGF6H2G1e9v8k78sMqmA/eMp5Rw4PCVsv2lmUV5O1ScaJPA254M1izvRUApW0jof9u2
i4/aj+qfEsNZ+gJXL8tRHfvGnm7mdosBJDtqJFVLIOcherLDsdtXPDSnuLLtnanqPFlgv9JOK/fY
r7n17JruaVklaIzQT7p3ne/NtBCp2/bmrp7NF5xUGpzjHFvZ4IqW/MDoaraPrEhj2td9rnackgT5
vuWSAdha8vMyimFnepIlclx1QV8LR8Jp53ctg3wyXMG+iMmoghtIfePh5dHSyKGK9Q9ZBPq/qUXn
aUxEyEmt45o9y2at69Psxco6bOOyHKW7Bj9DzFr3A6KLO5n3Ly2MbP+9UIuP2H92Rec85W04r3R1
pu5hrhuBJkWgjYCusJ0bR1/py1BvbrQfWVjQghCUUrwNdJ8MtLi0P5xYBusha4z+GlN41Yd5HOJj
prTFUxhu7oXRs/80Q2zbSbS29M5W37fA4nLp4mMIkFnV5ckbQ8J56eBRHbdrE0QXMcyZSd2R4PBT
3GWxOiO5jt1bfFpppfVWNiMnGbDA2I2OA6ugIk5ZjmnyIzvfinLKxPqR5bSrvw3KlLS56wBv1+tD
Kz6bgqPQfVHPTfCLDlyN5iNcZwVUX1aKxRNxkq+zg9dSckMgj9J58FEneCws81QdKqqWH7Pjta8u
BwLmsY1+jtmqs0vom+ZNtWPzxulpaCjtWv/rNpIucCy7SGz39ty75bEUstgLYfx7zVvG8bxysRse
lqJs9yun1ru8X5fp3NJLBD9S2fQIDYMDRehqNWBo75Y7y+/a266RCCviqLiWm+CI3bGLCnTA1pw/
FSILm4Qloa54tEpi47pONr9iTc91B2ESiE9Ew6vm2Jcja3rhuE2zz12wNEonRw17fIVNligLqf69
Yy8d2FY4BrThaUxigjwETBCwHebPd9vGfZ3amPnJNg3L47zNvN4BHMr8XJSuch+WaeKP4x1AbGtN
K+/16ofNDZttxJbSTGbc15tykMvlhT8zgBxp4xXzSDHRocRLGL4G9qHPr92RyrWWuwA+BljPCfU7
Aw9Q0rpoxHPQW3HSoAAl8Ulkwci+wWv1Ipg43lGVF3d5zgAi9fTSFjv8cPn9xANhpyXVZ5hWeY17
S6j9akucqC5stGEVXfQ5bknT3Jx6u0a2qVJi5BYWu7iHRnzaoMiBY6KsDM7eXHo0NaRnHnORg/1g
OAMYGgAlpUGlEBcvFG10nKpuea0KP6RK3iDDkmBe2UBmv1yC89bhqr3L3JY1Y+nlj8KHk0g1B+4v
BtT5cSIH84cKG/0WuCamBy6nB3+yHQSTfdiUidgWOPauXUiY8zLhn0SQOdO5aIIlOvfjSJ+2GH0U
FLMR0+00wOkh3qofIZBWkeq5a9486vd3fLu2+7gP4zaVg4w9NtRewNDiWp2O8RKyN+si/LbhN3Gw
6JSzSy9dFCSRDOf2vVRdRkHfTmH5a45nWvZOEer6NBmfkp/+c9ceaMNM8W3OfgsbNRYyKaNsXQ78
5N63eY4FqRhWFvHEI07Z6yXk6fNqF7EfQOtnd+vH1yj31L0z1vmRPgOPDNxJGO0U9WN+Ukps9QXs
3DZpL/My2vVe3ja7EpseL6m21nOP7WJTWFmW4z4KUn5hoBoUDmiBhducLResKLVmaMEUp84l24V0
48lgc1pUNN1Eqz5aLRY2RUx82qxK3OhSee0NGmnRQTMLHm5TUe/vrqDq11Jcy87Sbs2Lrwr82Ite
81bYHNx553RrnWGVWepNE1JSrBlfZV8WMU+LKpHuFQHMXAwF1p62sa3vJ2wF3AePAapLQ8KhtJI4
1Dd43ft8hJG3ck4DaXEMdH9/3m3UQz+XunKDvc8x797lQ3o7OTPlRDnW5+mix/7rJIw3JYPBfiHJ
JtW80M+NvpWDqr+u7lAsx0p6zZtL0Sl5WWvvbbPpBSQadSXN9RC5qlTL/ECIZlBxJAiXd2etSXib
UPZUZ7vEG/+mxqiP1QCVYrAnC0MJJC5Z1Saul9v3/tiJj2ym8dyqgRdU54pbVziLXRxDI9C/lTNl
N1eMW2vn+VlHp3v15KGOeqrXarDaW2aYq9zFvu/f+zH4e6ob2z4aBUmyDzIL57nQy71dOUgLedfs
ZOpsu+5kjp3Tewu0Dnq2ZBoLpitzN/vNvieeAPRtxslm3/BxDMoEmL+9BpZ66BDNPc5swiTHtN2S
HTjgtN2tBha+nfwNpeIQqnD7HPht/30Fw5p2bOPuehGcj5YnjA5yytPWoChYp201uzHqh09GhbJP
h7ZnzrFaVTQ//z7FWvH7J6pjK6Fh4PicDzjY+H4m5nE9TIt7lc6yRzK1jWX+QpCm656ui+c+4GUj
z7XQ8VvtryFBWzCbz3FJ3+QcjYDm+zLOf0L4lCk25NR0fekjx5xpFyWbitSbENm27EY9ehtihFbQ
5x7Y6pJu8M0tsjMoVzl18RH5PU1+RZcfsQhsNtRh0OQ9+iCk347bZZc6itvghw6nYn2sYjXk92OA
m10iWrQRt1fbVt5AGiXuZarDajv1s2KUyPnZa84Cxf62G0ZLTtygdvw14vSnGJ9Z9Zv0Bkhvs9Ru
9sXdgm2IE3fJmrM34aL0zS7tentzs2t1EAGFRXtUj3G4j+hRDC9+VhGNAFm0l46KdRqQt+vv6ACV
uy5AcJfM2cCewRClLM74eQPGzEbqWqVtyE7xAYxYIqtezNjqR7ry1fTUDqX7adNbH+6nIcZ13e6n
HPnTILR40BY677aDVo5m+1J3jvus864+jLQG38Om3r7npZ3diQ1jVzsT4kLiyfbui76kwp6m5zDf
+hMePiIRecA0RwX4LFAuPQxuOe5c6dhy12WY/VDMcSVX2nrHVDZ8ASFT3+s2zHl84jI82kUxPDLH
bn46cpx/TVu+lLxVa4amE1FoiYN8fDG6xZhYDsG4s2qDNtTCswZPsGx9D9HxnaYKyaQbq3JX4wj/
dfHj7MsEo45UD+1JqHgUwvqqQrJy8bMtW8yrYy907+a1UueQ2IqHgtCS8FTALrg3JludJml6CdfZ
V+rEYiBOHKuwL6JV0n/IQgYs4NpYywHrM/IX9FB88za/OlkNmqM6MvEFeeZyI6A30sCx4psVr4QE
2Ux4X8TS3QerUlG6tFtW7/xF+BaDkMw5tk2xvRRooa8BTZ3tJzkxKXcR+XUnQlXLb66aitQJ4/qB
N0hau7BoKCrDYtLfjRfjSh8ximLoPVe3CocdN61powyMpcsuRnZrxsMcD3G970OsvTb6rUjwUcwd
B5ED9vuOnPPEHTJSr0RT/GKWzWLnzJzYitZGqUlLWXrpNaQQzLpAMID8199T13Y3RkkIqqFG1I2P
Vs9txZCymsvsvMZIiqoo0l+CzWl2etDjrbtt+dnpG4ZjTvaOTrxj7xEZFq84lPRiv1VmfF+N8ysq
/epe6vkTIOfKVtjj/0BH65b56UpaaIEgxfLH8rlXBrnEGJFkSNcTe91sEjdqAZLAg0+/FqsffVsb
0986IBaPNFN58DcD34xo094tYuDZiBE9JGMG95Lyo8U59ZWbnZsQA9g0my1zCAMZ9Lu4tYfio/Um
64bBWxrNIySZVZXjsdjMpK6ySr3zI1MFieF0nNaLeLGXqL2FJOkTJtYRZhVMEk8u3xnTag76j75e
Vyh3YUhlzGR85oDcvDFxaHeq1hjYWl3BnD6LSi/10VBdqk73X5dyZhcza9F/MjIK78utWr/EEsYc
2xQkEjTo3zHIMHR0FVtq2Y80LLzaJtFVGxpZydg2F2Gxk68dlhiH3Hax1rHkLyt0ZyBtqZC/gwil
/6swzsqtzsimsGL6olhXuHu+9nCFRcRcQedZf4PCrzlPbkUWXYQG499hc0A7IARBS7F6DCEFsXv8
MyEzsl7anSxYc6uBlRo7XnHZMj1/N8Jl3obBzUNlXCrLf37ZP2NZv19WwJOAftkEZsEn//mynS4X
sa3oncbOCqOkbVY/2zX0vFlS24jDAYGa0b+4pmNfcZ+/Y1JcFcs2sN0wZK5jYyP2Fz5xnIJYtQ3T
ZzWjR0rmqreZQ9ksXgkEEVKTYjH6dckUQ1yHmhoYAvUtQ39OfLCUm9oXa2B/rM0UzxygSpvDazgt
8l24SljnwKJj3tCYqXrxwbiZGloKv/rV1kQgMfyG0zyhVKM+WCtHfQ/jnhEQASsxdHQfo9MTJEs8
VbQ1rHRoNu9+dqT+FHHKNWmrKGuf+hGY/ejaWqpTodtZ71Vl1nVfmywcdo4SjOcqDkbDR7z6V4IE
mQ2rKC8drTIo7Ne4RPyTDAjzzjYudhZTJTNgCBbM2xlBbfC8eFXDq8VZ4cMshr2uWCJ6sJRWB8+i
uEyH3Pd8gnvIEURN0ma4jIClBLuxIALqHJWEpOzWqVvPQWNzZluwuGb1HAd549QBJioUZd47kVkD
Ui7RWz9bbHKoNZYlDI9MrMovQdO54lhWc0Qgc+as3xsyW+zUGhdko/W8TNgMzAtgwFBswU5JOtEc
NPuFJYDumIXFiaeHc9MqWXOaId8micNxvKAfYZuJNoP3xBKNAC952K/1Tsp45DyGhu6YtxPAHGGM
XrtHf6nRZhr0LViL1DHLN9iMSNZGjze+09jxYVjW7Szj1V7+Bu7+/8ZL/+/yPf4HQajXILv/HkLd
/aSIHsl0+/4fzz+l/mj4DTFvqvj5H2jc8v6PeOr1b/rP1A9oUjwaUc25TE1p1vDOm5/XcDTH/Y2M
M9LPMIsHlOYt+zud+htoF+2dAD00ygnnSo1O/5WO5v0G6Wp7cYBmx4Fkcv8dPNWhfPrTohRh9E+q
IVe//oOG4Xe28w8UIJZDs2UtdFzLdTEZrNQK6D+RZi9h/Wwa18m0ShJreiblA9W/cfA8oT/zBbOC
CTlAYJBFt01cKcgIr852zB+L86zibkKh3DbjDiOCjUkCKQCPzJyGb4HW9M9RD9l7qHpOTiZb9JZU
NBCgDjPb8ZLZk/YZ/XkVpmXEOJzMHuzPGZSyn+CVYspbP69oWc2xprLRUELvNK5GL8EvFluaMO/z
fe/ZEpPGLMcCFfOhzTrQ8BmLszYEsDEcbgnTyYMt+F6ggPrCl66iS18HLEr4KzQ/sjGsYev6vrjT
GMPgi10HpD4CjY03vVdtEnuMYKNjEZl+3XfrZDMEGofsUwnn9x33sE2f6FZRxq1lHzuJzZn3deoN
kUqWX+oIravVfdX+tga7ZXLco61c2s70grvDuKhwTOhTmBcLS5g1Ufg/D0kXmuF9AFSRwHrVYKPM
sgW/Kq/L9ypzDOZnMEzrsW+xg0ldtZAuRBfFfDadG6Lwrit07NFWNl8j2E9nN7sj1wmb2f+FS8P2
0BIL1yWy9vPnpbE2/6TKWP4ih8pisWXMuJwHuVndycpsRkbxOuQMr23mcAkn4n5JKjUK91ByCucb
cStNfdTZkuaoZb9CJwqsLvDsQUStojcxF8y63b7y3vpsmr7TVw+YEIeLfdmA938SpDS/zd5CJDF0
CNwuUiP3qeh9/0eo54GWKkFhEMexXxXJKGYmB1p6a7Xf5n7EwUJrKiFGy07wVKhsmEByOh/0pjWI
8bEHL02p7uiv2Die0F+Id20/2BH2g5F9YDYkveOMcPTroJb13q4C5s9HUs+K7kTblsjTJlMV5lB5
HNA2oHWlgAEtPDUmveVU3FjUhUnlYpuazKEpR1q2Vy+Np2wKacdyJ7rRvsXWHkeadBlakd2PigJ9
P9s+v0bxsJZvHfFayN1nwtjOgVvWPgYWWbwK+iU+nzOmfVfumQF41WUDR5xv7aLMtnM2xr19kO6A
Os+Rg673SLf7MB0Q8/Q3MrqSURWn4Ai/WiucdkHW1PadhVGL+9nrfD9/2TxS0tIs0D6C/ZE9a6ez
orHBSZpgS+fOLbKvDZ2a9k0PtArvbcoS6JzaQqeMKUbcXDoOy8SQS01/74OQFFk9N5RUxWGhCvCf
7RbxW1oYCf1pLwtOJ1LqcL5QLbh4wtX4ePGFxZbFSqAj4+3NtBr7xR88WFwXtzumu1U2PlTcRC5D
sxZemWJYfGlQWuZ0TwYSvrqpDD5av2W4YiPdDr7kTVlgglPRSzeWG5iUVLulZDiGly6drzW6XQPE
v1Wo6Ny2pnHUGSty9dOf6xY8KKz/N3tn0lynsqXtv1Jx55ygSbqIqhrsVpIlWVuNuwnhRgaSLoEE
En59PUiO71ryKbvO/JtcXx/JGzZN5lrveht6qbTyhABqZhbzNoZ26YDFK0LCAFC94fOcieUukTn6
S9Zdme8MvKX8ymkrkeyDsa36W7sOiglP+kicwqmJikOGS8MpMK5bct/XhC/QM9K+Eu1Pl5DQpul7
So7RwX3KCsufcsNyekKidp/yxACl3Tv2J1nd+TLPb3PEkmZb1Et6Ns02fiPbbkxHJsmglsmBgbF/
Kvq5/7rk0fBBFJn6mofSHg6Tb6YvRQp0jcIetAGXHZln5mPrejQ/qVnT0jxCJ5HTxB6OF0OQk2CG
ijMkXW2CO3OKn1LXAOwK8O2h1slWzzkXC74yKW1p4pC0JjDOeMsz0AtSrtdMN8x7q6vMjUl6s4I1
9Y1U3bDexWsYnEb8VjBqVISvfXdhPRRHOUSR2cIAMdF2jMqqhM21xs+No11eYB9JKB3Xk4C6otbF
Q+Aigtjj/MGiywg6uCmf0u3qp6S7NrY8Gwpfnn/Q7eh9LMMZeXcdOOqjeMrKm+ZawUsOyh4PqzVO
z18CBt6OUwWGG+gy6lvmBYuQktf5nfOUy+c8ZfQNa1wfhpThnaWDrieGQDrzFXrg4jrHXB5KZu6H
m3qN/mOCBzzYOjx4Z3A8wb2SKCMy0Ccr4T6BDz7scjMYcFf2HFI0Q8eEW+EAGG5qb2yOXjvEehOi
m2eiVPYlnAlQXahBfgqQnuDLw1wdsUi9JSq0HPcQRZjHjFU0n0Au5o+4z0B+yQrpl7tYNx48Dhgz
6UXkJQzjgTlUizKDLMltlg3hg0HFDQdmxq4NDN1DeciT6501Vo/f1IJ5BzYC0FyqfSZnzf+CYl9W
ytbhRsi4ZiLl5n2w1e7SBWfFZFS7y5UN46taJiQPYuwDtTNdiac1mV7hTksV3btNwf2DOxPfMv8m
HLOUufxSsjNDuFkky1mVLM1N7zqo8WltvIdRMbWH51r2b3km7E+y9ft+F6kc3LznanyhovGtwxRq
87EkhvCLE4Vhxo7M3AMiVouIYag96z4jU+8D5rfxt9ItJlwJKA+CbeWlnITfzg2qXVADts0sOpd4
3zCDKkXrX9pdyy3EB6YYNyFe95QNmBPx3BOcsOmJ+iD8NHcs/y7inYE1UDvZsrFQgGS73rR9Ba0I
6BZABnovdFx8L5SepCAexlLnUFhwgGuEk2IkOjnxh5GG7+1gVv59VPQ5q3vcdG9djA6irWS7zvck
Zw83SZi0+miUB78WuiJMDpmkNdTBvKwQdNB93Ha6Sdq9x/iAoYzlVO2OqY2d74Xy+PUkXyJG1w3e
rBsQbuqUwpgsOaTASZcTOV1Q4YqBAm0KuNDHJYWydb3gUvJx7Bh5Hn1Yr9+ZyGLqKfo8MnsGwkl1
2ZsoMOuzt1wGnae++Sa33heJm96nc6qYVegp/qLqpsAW2C3nx8oOk2G38GB+TAywxWFaLO+yI4CL
pnjGKg/dRZWf0aktn71uAMl0SczSQEdEWmyXyIZ/0c+2ejc4IfdndvvwugSOHrYwN7k28MBg1cHQ
kG88JNouhoxtAiQ0tt6+xdPztI4lv01ptdLysJG767uy/RSPRn5LQaawERzDaiQAzcs/tVMKSFbl
Xf0wECX72KhZ3UjGxuSWLnZ83wH5XbTTNHymfE24f87UfWVX7k6NCpDlj3gmYuHTKfku93Pnu9vN
y13ctMsZJJyGM24t99NoW9XtYDmIAcC3sP+dQQ+/Ckj01GV9Gn9pyzF9PxOt+Tkc0pi7P/T1F1xS
u3I7FDOsBS+gvoKKRGwK1WX0seJJwRcNZSx+S7KUG+nBBNnWukS6ZGy3HKiDVXQ5YTS7oOPCtRdQ
zZqqLYCN+gKbHd33XKjQ22ikJ/epZaYzWnmcourURKiMBDYkOCTTUotlie/muvShdDCkOHdY8vHZ
iYrpPWuabbH1lNAr6wBWOXC8B/nbeP3Y7KWAn7lX69OCk04EPhnkJSKVah0m91HnT4eOtMZH5fbd
J2FJrB2CiRChPY6hDQGfrrbeJ6aavgZNYN9LVgy1xbEJYCanyH+AP9BBnljk0BxiHSxnCxx6ioWy
iaFnpL1F2Chs+Jl5ux7hJKgsRw+ToKw9UyR2MCKYIF/jt9EV9b5GaBGfadmBYCwtvkCbJaSe3nay
CFjrG2KMtwlYJr4GjN7vkz7R09axhLrgnyTv2lyuWDt1lrXDa2/Gk6FgQrlPdTuLK1MmgDddvASQ
zaxyorwMxuB94Ige+YI/MmiJRir27Qh5zAXFrtncx0o2j8aMQQzLlHp350adoGRlvLOG2Xrys+Yp
qTYKWupK7B/tT8aa6ADHTPUBq0PV+8ymQ9BuZXPQfT4Z7wP3Wd04Re5/7CLc4rbD0E3XlhWXHxLt
Du4mXGJE6lpEGWZHaRsdwsXKljf0lk21owMTpJYWyfS42JKoFfgCgNPg2Dol9dkezpImHvx94pYT
/qs1QhfSuWxchTpavWYXoR3BkS3x53pblZiIwcQrg+wgDKa5O+YsNJa9WxEkbenSVWd4H2NX1vga
OVNQ1DjBiYG15oCZLx43bp4yefQzqFO70ncqdexn0yGhcTQmGlLMpGsH2tB1pDMOVZGwWhe3jWXo
ri1fg72XcV9dgVmP7kFiSs/IzVgJsc8+SxkC9xkSbzkaPIOGWlBvhqNT9hDlE4Rjqgzy4K4EC3NJ
PktpSUOcWQiW9Rq2KZMEWmGcG4zyWC0FIims/xy1GyEv1+c6KqN6y8iHFgEhJhu6DehPLb4kMaMa
dhbm6Z6p6yPFTH+PrqcpLpLAhjbnEW3NklE4eBWWSrHKoovzr2OgP4Q16WTdGiSB+th3AzbVczAU
UC1nKCVbh4hqiHFA2N8kI7QRxcDaDzu2q5IDhCds2jJoYvNFkTiklpVCjw9tWQzWkTxMwEzibFz3
ws3sOH2w4xbCpMoL/Eiw1YZL2+Fv1wF9YW62431hcr30c9TusEkTKCZStqFND5OtOWKGF2UEYYy5
xcWNJGWnV/L8Ci/LnF2Psau1oyVsk92Ila/YdsM4OtsxK4foCD2qTC4yr8/oeqqyUGdli3zzHNVj
Gp6lbMzNdTKVnTxbolRVVy6hPPkZ+3+e8n7rINszvpv1ucKivF4dKMMAS/b1p5qAjuxAJDm32fWt
Xt9QZk9qQ1RC635LvBBSogqwabxeM+DrrW2lZXsNNZed0imrRR6lP1XZmSJWgClQnxXNocA9y9sv
fkWjrxFiwnPp+0TtUhrE79KeFucYrts7Gjsr9i4yTm3Z6KXxo7cDvXp5bYXEnO/M0kIP1BjV5+fY
yIhhl7azyffWMrv5QWDBhD2uy9N/6hGlMIYri8Q/4PYaOjsrtokXFZBow2GH+F6DIWGtHR1Gb+in
88k0IYY4arbH65Iwn+qNwxpRnmLmb/k9gDEyDiRacNzGVclWM5HCcfZ2XGg2L2OvRH4wT0VvDuPM
Ej+rsZMXE081WeWu8v2DF+dJcj+oEUsjamnEIXCYW9iyLS1uR5sOcrLngWJaayTfHwJYtgyXhW6h
A1VoOZi4G5FGiOkCxSi9QiF65koBodsttZL4Qq4Gh3CcnH4fBHUsvxSqsT5EYVXBmUZWFe3A/Bqz
m7nE1SHCMlxfdl4/a3bUfMbhED79vEc7Mqlj4FV0mbBmobF6asQPxWXeR964nOAZCDKp550LDz3b
I2dEigVWvTpeF9XQn7PBDzxpftcFt60H4fl2CGunZW1fsAAJC691Dv4EtL4dnbx2d84ypuzcHpfy
6OG7e2lFZph3OtdBg3NausoBXa+7lUEpP0+4SqE1gz45bGckr+BaPax4rIDAHHYBZorXGLOGN7ZJ
qwohczl8irTTHaENjdERt2BYDyRgd82u5oybfVP7lIRZw7M+1WK+yzGXiqBvSyN2s1u23JklUvfE
VsSYzk0OvEbgx3reSwDBfN9Bo8edt3GiZi/ypbwBHgAs97HBPgd6ayb88XA5htAgq4+RMZjgW1Os
GZI11UzwppN9QIgXv4tHyPqbJeCp3aIOCD85OZbG2G4tFtcc14ZNYs0+WwR+9xckvDMEKFyuM6sl
GOKq5gCuXxPumc0Q5KB2bhXHn5DbogbBAZNqxaHYYiuRAc6kUFv7b7z8Fp6VYdfOF/j/OvN7Jmm4
us9xat4NjEtyLn5HPjoVvKEUhd454EQLOWyQV7xM6PW5vkZP1/DO86E8MtmDwIZsnM6ZwFe8ngJG
KlVemo2lAvq2YzI4eEZqnpLpGnRLpvdVYigtbjpkGd414/cYg8DdUIkCHktcKX2wg8EHq7X8FA2j
XcQLQisApYDscRSnX4docR3NduY38PmyzrYo3BPsIxFcDsau73Hf9tt95Jlg2CFQxwA8jcCL1KGZ
O2Y6G3RwLbpIrLGUwIENe6hoHSqPWG13uTWwA8RlcFbiFVnuxha3wQt6wXHZi4IGbtVIgIofRY1V
VXeUsFucz5g8xuNtmdpVdCZQcwpudpCGt3Vhz+axH/GDwqu4hFKLSAIz3eYIMGDTwlRt6rPz0CBn
LBeFmqLhaxZn43Rlq47ODv8/e8Trq2GUl4HTVakLSWpyEd1thraa2y+Qzufkk3YRv94XSaUBL2FP
0CVshiYAGEPx12sJ7ayOMcJeKXD9vZ/CzNlinh5l39zcmqB9snib4C5UMcV3XDU5XCOhY6bSeS5G
+Tbl0Whu2ZAShLZVJ5XasU0yflrK9kJ66fzQQVOSRxwIG8zqoiG8tlHBgYSFLuglVOszWv822LWu
Nfhbblx1nhB62OLLNmhk1pnBZXkyWfloz0n7iCzAeacdaOSbfGptZAWtoDzM2yBTLK4kRB9TpKYQ
EZ16sc6ZitX1rrN0eBkq3TkXpYoZdzGbTjCWRiPub4xXRwaZSu5AbUgVdbJDH84qZqn5rreiHKP/
vp30hbcMzLYjrjc1bAuzCliyRvcbxTFq/H52enerYtAk4CG7/RA7KvtmydKPwZIK9Hvo5vEtxrrM
hS8AYwcKBC/2eW2a7GZ0+aRtgiTyCpgonTZTO+ExNzU63wNoGv+mdhuXcB4oGiguEfIZLFGn8lsT
1eZdv8STtcvxjo9ghWYGtuvUq4VXO8m/O6CgfIUwwym36nxEsCCYZEMwvUh7kuqi8WvrafiWoGU4
C0aJxr9QzlP3oak9WMBRObq3coLAxpR0dr7SpqWHHDrObVGbbNpOEbEiiw7ah6iR2I0Nix+OO63d
nt7BXWcrzjihbrZVhD1+v6qdeZrpxhlEtvjBKcgxDY5oCn9Yt3scwyHQuxaj2dMc2jrdR0vIY7Zq
Ds8wgZ1ukzrEF38GYr8VNCjNjiYve9SUiMS74MvMNeqmO40LAGCgRQwBl6T3b7BjRrgHYzRh1ZW8
yUhRKpkfFASNGVJenhXo5ZvpfUU8OT2GwrY+DnN02zArKTAtlVCJLqOka5wyoL9dJWBP7fOiBO4o
ZBd9thAkGJY8VX1H06sfRzyndwkgEb7VLBSXVuKzfefQeOnRAaLZyvK5tjZVFRUfBdXwvIOXB9o/
WfN0nzB6gVaFFeLEGCo30Q5rSzltBUbcVya2IG5oKeQjfVRO6K5qossKL05rX2MAsGMGDNWmq5Vl
zt1cRMhF4zL/7iOfypEv1oxrfIWX0V54aOSvJSYrC+IDO1z9AwshYYQGLaYAoCTOvmP1yy66IW0o
kTUAUlPEBCAgsXdpXVkb4Ti3lnOfpuUI1V8y3T/EVYR1dMyyJDbKSqn0mYXVxYrQMA5CFkLLqVDO
jTyUQXCXTJ79LtJJvByqxctOXme3PEVykXJTgjR9K1jcgUPw7oa13Yy048AYwr7olGq/xqY1Dw5v
EkF58Hph58BBZDTfWKdySfMcXByLlE3aa6ZeQ+km9x0knwHA1oPCg5kWzXwbMwS5piSMTso0gyDf
peRfovjG7gKKtBOeLUEV2NgettmHuDVwmavRCzBcEJM6RBHI8NZ2W4THOpirYqvJZqjO6f3cOzq3
8AIP5lTsexSgZmfjPhHyZDGX27ijdJatxEMUs7kWvdfHfmn0d9mOa85JVY7fQrFUxW2gex3vXNuw
OAHDMAjC+n+4xVI2tt4EyJyvdeybcNMKLT9AerVPE/2XPgoFLeay5/wu20jG4WYaEpx8GDspDEAx
NgPvqdV3oZplwKrUpcroLbsjtCV0stux6pvPBOW0pFnbbY/IvSGtxFZl8/VpJP2PRvf/t7n8WwKA
7nT3+KivPqvXNlLr8b6CRcH9y3T/308/Th+b3Wf9+cVfGDPmej4Nj918+9gPpf7v/+Rf/vjN/+sP
/+Px6VPuZ/X4X//62jAYWD8tzZv655E6NPzfTeevPg9drvOh/+XfPM/hA+8vhL6guIRLccnt1cru
eQ7vB3/BQ3Nd2/OYgounCX3dQL/7r39Zjv0XPRZBtISU879YSf17EO/af/kuWHGMsxT9OfZ4/2gQ
v5oQ/ZsbFLkuagBcqnCXdDmQ89rVb5FtWRdFCPOnCJ0LCz+HB9x0AYSpurB11dNw6NctXraaMQpg
KZW7PYXf2zabz3+6cn9j57R6Ur06FYS267dyiN+FecTPf2IE4P3Cjh3m89ZlIT0jKn3ZhaTAnYVE
lqTbSmT6BPqUfG2NWJ6dzZ4fir859EteFo6GUMDCCDNpbkToBALHrp8PHbSYwvZ0Zli2ZaxksLEZ
mz5KEx1wQ/qTgdtLOtbTwVa7QSqzmAPjUffyYDz+gW8VkYL4JebdnA2fPWUVz2Sa//Ub/f1Boohx
HwQwL3p1kGysu5RZw9o/5M651aD3X7DOvPv9LXtF4nARdGBY5voYobl4UUbrz3+6ZaofdUPwhMay
tjn51gIklLYo2pbH1Fk+FosiCam6Qdj8B/qeWClrPz8rHDiyIbdEsbAdTPBeUdqaICZ2nYQzIDKa
4K1C+n4JUh5S0U15+oAOkdlo4i4GKUxjf/aSZbkidCO+z0TCZK8dm6TCjb2S+DZ00MDnGbRiq6rY
vM89xjjAtJaNGpBJCDkhrTsKQnUW0PPeePdwwfmgDtBvGkbc5jvGM8k5EMByPRs/dM/dYaHegIC/
+jZ3lhsyTsb25Jzky3DZeJ2gWmZWQIwNLISOS5aiGBtQUjp6CGH/S59QFW9ln4N2+dr84Wn/5dng
RsO/iWOMZlwf/s3Lu9YAYFoFKT471HfFlWUnJMDk7C2/fzZ+eadCMmlJdoc66RAn//qd0kw1KkdD
j5hsDUxPhgPa6sRshSGOE7f+evv74720W+O1Cr3VLBQ1b8iC67+OC6RBVf6QQWpzQkB5i0HaZqIM
2sGHxeihwHDGmTGm/v1B/+ZLQrz2WL3xnMSL8ZVFWBxnITxA5E1hMdz0nSrONC5CqLLjm3rOyz98
xb+5cXgKQuGkC3XYOl7RR21FtkHaEJWVcErkFJBKnsL2Pvz+O71K3uVKroaG3DvWYIzrnODV2qEd
xRyZhWvHhH5+F6AsopGJCERYfTkiJKbqsqvHMGZgkcTOrrHIMN+6oRveB7Ch3+a9F0XP3/z/Fxj/
8lgz/3f23/Zz/fnb55+Li/X3n2sLy3f/gpQZQfbgTYvQj/zbgxLk6P/R+iLvL7Y1grjXt/BHpfGD
1ofpZAAreKUKYhTJQ/xPagmxPuz/XpTx4CYESUSokalaYkqU9fH9aTcgABGftnBK70IvXpb5S59l
NaKTsa9HMpeIxhhWgWxrJgYLZTNAa7qRKSxjvStlqnoyDNGew3XRVNWS6fpSIa47F6mVhvaRURjD
IezeIDEclxyue/M2HkWXumdMYZy4P5+63JfVlZcmjJqYc4ZW6Z4CF9v2O3t2BIfxC2tWEGXqQfQH
XNjdzqF7Ik6VFAc/dPhbOmamoMl6Pi34KnErD6CkBCuwXcPb6e6QyIHUwJ4aWkLiIepIG1ODOu6F
AwnBScCo93KJFiAJ2LV2l1z99AD8Xa3ysmTDzBNvR7yfcR6FjemgMX15mSvKZ1WLKH3vBGkNcUAt
/YjAw3apcGAC1G0KE8zCFaP9YkE3N2IL/aiszaGA7ZS/G3PGke5m8vOIS6IrhyneDhArQTKVcnPk
fD5aOo1X6gc4v2AQPmD1tS2ixONiBxWAf34UgduG2A6W1eSpbQqp2GaulA5tm+4l4AbnldrUcAhP
LII+42OfSo+2N4Zu7+IWY+iBiAekdglP3lSlhACQMDCG37qmcJoHOrz17GpkrHxggNqaQ5ssHVG9
oCwt+XVsMVLtnkEGTeC7eEUI1SJsE207bxZoV0OIOYnVCJ8BSOwzN0lrJdW3DkHLMB0obBtDdhCy
6BCKWhKNfH7b5tY4XkamrLkIBc0yfxOykRyt9XEiyY8tQiROoWspQq0jyc4O0twAlTu/kg8DXlub
TLp+++X39/xlnbXecpbhtcISLP2sya9ueVeQcFiiYXlHXqRJw3PPF8kyXdhyGgMf15aGGcLeTZdi
ns6bgfCtBQZQMWl55lQJDpZnvz+dl5U6p+OvPufwwehg4BC/FhRgWoE4ypjkobex0uhwbbNTgyA2
mGaL2OsALWl+xFwGCtzJcnH4Gi9NPqCR+cN+6Lzc89cTYfWjYyDHjf2InNyXr8JCsScH1YcPIXxE
vyIYgrVGHruuyAOiVbkhiE7TgecR6xW3WFrwd6sdATkJ8onEhNJ/GdY/Rlg+OLNVg/K18zZcB5jW
24pA9+hL4+khLa5A/L3iKqoKiJ2/v5ovawi+BLutg+rH92zW4jB6VUPQKbA2+Wp+MG4rQW1BpT0u
oximJp6PDAZbb7yIrbpfyf6/PzTE7ZdrNkuCw/oW0E4KoofJBXh5BavOEUO2eOkD8MgwM9cCuAjb
g+5BfPIjpK314GGOHhP6V9NV0mVM2KP6usK/oAe3UBTZvBEZGTi8qYw1M+DpoW+c9blgiE1BBooc
yvgtozgXiUMw1OtyMo1Zw2cGTC1CamWH7gT7apT28UcCmaVRt4rRF2+xyLoSQkDsD5aIDx47AC9Z
r2RCKiXMOX99cfFN5DRnM4d8cuypgXVnHqF5pPuqj9a30iJOij8SywTcfFoLXFthKJJC2W9zCsYu
RBQ+rO+254YzP4ueP2Vsg/WjbUiJfC8j+nVhQShW8R+hRKCn23VMWfmZzGPee9P0LQcXDeb92dck
L1fvpd4zeCxB6avt9guLaM0Vromp4PQI6GZisQOfDJydo3K4FvWmiyvpYVQEPUzl53M6kQZwkoym
uSW1CtMxOaliqAPrM7XXetlpkFtuHrSh0qiPo6NL/qOHDMv139voYqVzSbIaDqhnkgxhyWQafemy
LrDLiF51P6lyPesIDyK+VyzT0brDJmxd1arn82wJMrLuatWv+2jjY28hoeO5UMUO6OBsGB+4DoOX
b2raCbQqbOde+wWPAIvb9OOjED7rOXjrP6+omK825raq7B4Dl7ToydX0GTFp935o2vXm5sQ7yPI9
fpxRRBZHSKRTclEQYreesB7iYHjj2thaZaca1haX9PfvxhP08VM5w6sRCN49tiC2Wl6OV69GFiR2
T+C0fgegmC943MIYapmwP695VtsZLlkw4ntVbqZaOvzRkBPK2f34FS/Pe4SAnqy0dYqRMvMAEt3Q
cRf1FAJ0j6gOqh5Qkjy88AgJd33L1JPYya9kukYPFl7nizvpGPLgyEIhrqDx7/AtgLN/a6PLTW8n
AygZXLbhMtsAF76r2nB44z1voJBo/eKqsUk9DY/Pf0Gbtj7fzfPT7qw5C1RBqJs5LV8QXIxbbQ44
Ol50s9/21o1i4GhDiKthP+ns/Y/dzjHuzDeGPSgH8HjmiFNLUBfc1ezE9khZxQgDwix5y0Kmtn2o
ZTa44WWK9XH/1fatiRfX0b7LHus5y4D61Cp12wcXPjqAJN5XlbPU5lj5Tu0FhwLIl8vtK4th9R9X
wZeLIOo42tMQq2eyQwJW4ld3Gms55kixX9yFwSIgsVfJOFMFujUPp7v9URomQjBz2EK1K8n9ixyZ
Of4bD6ILq/IChz8X/3B3A+AAV0GhE9tQM38t9Ajodn0cSbsHX7sTXx6FwfoHI7ekj6+0Gn11y+KL
uP6gtd2b6WtcxpjlHZHNT5n1dca8h4I4dszgIZ8jOamNtnVSjuwulUHKYTZtl0gRXlkk+IrzLpUU
129+/xq92qLpU1Hy2SHdcYQTuf36LTL+hN2S27p3DtGHwO45khicOsnnDhiJHOpE+q137lqThq3Q
zTZA5f3vz+BVtcIZ8B4zGufBBu9ACflyi4Nv6GAy2E53aQPI6b+foP77zOxjp+KRL0KvwDAoCzrN
vXYisd7dEOuM2fwBtPr1PAAIfESBDLGF+OVKEK0uKiiK6u55bXT9fl2QefPZ9g+a/Fhuy4S+YX0h
eOspRzQyad6S31+OV+UGzaKNiRKT9RVGpsN/9bDLYtBdFng9N6S3GojfbNUWBmTMTWo3+h5oWfXF
GylMGKZ/aF1+uQIcmEonFKspPVfhVRm7zDi8N6CCd+gOA7o/FouQ7WREcsEfPxYfDwO9uTn3snGc
3yWJgzr0D1eA0vnVCw/O7fi8VcypAcCoql8+ElMZNX1RxeoOO3zIddfe8wuWSUZs0VmpMVd2jlGB
7tTe/yhiqmqup/Eyg8k52Zui9mlHDw7G3yzZhYUC7Sofcra8DL0D66JQmPbwnZ4/2KOQzOhQyzmB
Bjhlxu+iTdYqS5v73LKgNr8lPVs3FkYeBXDnOUZ4ogjeuPW4FhpTwkDvi48jPrtcF8L76Xali6it
u8VifH2KlQ03Dt8xYrlgyCtcZrAXkpntcir5czum465aCyGUHetO9bz8y5Gn70vfLWuRg4FmK/vL
0WdKlRwLx143DQdCohdAJLcDPz64I/Oth9osHXsMU3rBHv+8AzZ2N2ucRhk2aX5GfFvFyYrGp9V6
syxrm3iwncRKnPeWT4TWdZ002jFXScmsA99KmfIdDz4hcFzlTlXL6qQ9Q2wl3DBKEvyjMdpRY4sU
Hjdk5GTlgOnBdpHM+h+4Lg07LSly3OwD/WTBKSy+n3EKzXPNgrQEDtwmX0gem7cs+Dk/W1xCcvPj
1Ih1v1Ij3OiOPm4RnFiJvxVtINNOfH7e+MSQ8ivuc6tq8Xbxmz/+AcKMtXqq2XNpJqnZ1gtMImPK
R1P959SIVeZQUo1arEAC5rvCkBTVBWsFiE/ietROmZg/3Ocnqq+DtdCC6Fuyn5aKHd7eO4R68A8o
CNa92jGWxeGEydyuOyw51yrD4queUzjz2CEW5fjB4EQ8p2+Gocn1sHVLCRd/nw+4/pxsBo5LcehH
/Pe/t9Di+GQKx5lrZMmmkdgGM2m3PSidRAGIE3mfPOOBl8uo34bPrwbMgYX1SS+Fp7QNk7siPO6y
wiMuB8xO+xkqAFwFGWXfK/oBd9w8BRH1J1HqxYQXXUzudnuQtVjC9KwiMwFayyZGfi78d5awl7G9
sCTbkkOqiC0psjvTe4iGkr5KlzdBkxa5uq7wWIrnO96YpVnaXYUMJ86ONlzWtXx1Rbug8UloZStk
VU/vkx1qzfWsoFP6I+N2r+F7UqbhGbCbc6/gQHhpr43Cj+7mx/12sMamPKqfyynhh+un/NiVrcFa
V+44nC0uyXMJ/fuF+5fVM1rTKMDSbUoVvOFeLVptie2dqJvs9nn/ADGgtPP4RubkTwZrmi1Jfmsn
Iqwio49swpF3+/fn8MvmAbLOtsFgUgD2geO+XDjbPGSS1FnjycafypywTg6KK3gQONFYNQKc+VDH
GcaHf1ixn77bT7U4EE3AyCJk0OTF/H/3VY8sSUT3SZLtsF9L4ig94liVxxLIw1XG2k9QrbMeuRsG
pzYEuawNmz3vYjFjwVwk+Fc/xJkFB+JsUgt3e1+1ZRipg5NOFK4YKfse9zpbULzDr6sXNJZbHGTa
8Tad/Q7QspV2hgUs1LKucGAZhgp3Y5dWz4Etx9KlvF3pEYNg/6EHEevM8+fv7QKmBuADMBCABlCz
vrzeToBIIw1WPz4YBkSgwWbsqPPyrh+4317jcFCs3aaBBaHOZ3fFLhuxODjN8L5F99qk0Ki2oDhr
p+rYPTdK0XPxC40yUyh3KzNLF/TAwwo6yOcPFlYmZXehofmJiRjJDoAVrrrN+/UGT42AgUCmU+qX
8wBlKOVLNfYtF1vX8PNZmjyryMVjG1qB8d84S86Z4LVrsg7TfyAWPN7VNBfl3raKTuBXPLELJVuV
uY6BFtzi+z3kJyRDAHdndPiQCQ8hu6/jbto+HhyIQj77zYBomBjk9S4rOFlP313D+zzw7kJJ/0OX
8LqQpQFcs++oYGxC936BXWVvGHfMQ3zyRD6O6gMdPWZXS+alvGtrzcLqncnR52oYV6wo8j979UBC
oRAAdSHOB2N/XUg3LWstGvnoBMBcLu/853d99qA0Zhs3K0eOSAHPmvCPj+v57uoZQFakb78G+3yF
rGoSizjZwuK4QvUrjju5zbo+Mg4FSkfiA+/zD9fbeQVNRe4Kc8frNyZdC5jv1VqDKr8mM3pZTiOk
gY7vqNsK+syPcpUFKkNX3FTwKKz9TDeu/Ju2pGdDzC+zGaOkphUy7M5xOW/xnXR76qAPQAwRuqc/
lPbO+h6+eE9dNAXcFnoNhu0s0y/f09jY1ZDD9j8ZAqrpErHQWh8E0QV99IkaQGIs70o80h/QDYLZ
wF6ajfxK/4eQ4fxHK4IBNPKmbZZr1LY7D1ZAi3eaCtcL/ft7+gpPhvZBH4QtAlcXKhlI7svT7UkW
jExd+Teo9g0LSZBn61NkhDfzN/W0ceRTG5OKiHymIu1iteuaoCqTQpD94WRe7ymcDKYSOOGvT7Ud
vga31zIByVgynupgyHmXbPTfvEue3+PVvOthQOIph8/08u73F8H59SqQk0Y3hEMdr9YvbT/06JTm
ULDShK2Fp003rvBrXZs2KXAx8Ff4cGmaYYzW2jNritOPmivFspJ7omPUFhA98YGlNPSdfOG0fyBy
FeZisNYix6xAKGmW6ZBfO2m2IH4IDWnnK0Y4FX7+/fdfyv/lSYTrwUbJvXXWeuH16xoL1Ab+KMfT
D0SWXJM4eDs4JNtm+zxcAqXORsBMMsVrnGmK9Azqfg8xL7DLdRSX9tBXiV3oIAtZm5G+Bdtr0QFX
3S5KhIm1BZXFBGtr657WdeMJE7vFoQ0M8ccbfMD8YjgPtQhIpheo2jr9MHqObVv752LBnfwVpM1F
tk4OYD08Fb9Y5Df9x2yJAh9sMuxlavZkT6jSOwZWLvwZQk6AYBezwgxSyMXQjtq6g2qHpOfLj9ux
zOS/lYgx5vXG9X3deLQvAidIvhyhCCVuZc+4NAgbwl90R//D2HktV25s2faLEAGfwOu23PQsQ0n1
gih34JEJb77+jgSgvkelDqmfKsgiuWHSrJxrmhVLLhCTcuM9TSKpc8wVe8pj4WiOybHGLIWICM55
Qbl0WFQELtZi5I4riUVtPlENawVVmjT/svr9bbehHYuiH2AXjtjfx6aPAGxxcQJ5GyrM/O3jIkFe
vxVJFDJPgYL1MxQWbhC3Ns29f118//7xelKQXkdOIft5oEfZf7VyqbWQ/rUD8psN7XTtiniDIzJb
n89P1xaXS0YLV1HEGS/9X27f/tsFwI5yfB9qmktB8be5mXRuBrOyHl5jP9anqqygfgMjdeI+64/e
iHdjeOJyFs5mNZADL9BeXMbI2cAgk0PFfjbDm0rjhj0LMt+MlKFh/GrrCezl/CyxmP6IwVtjikNX
xQPkY2QK+lP3kVWS0MXIauK+K707ROgVQtvQ7PoMJyZrFgYKzCBi1UhJk6oSbDz/eVL/baHyNdnJ
ATDRbXrr147vVBCp09K8fd2XKI4jJKsf9mY1RoE4X+WELHU39EIOo2X2k2p6G8vmXw8AvxakmGpi
eEL6qA8Dy7V/7bhFFnlAMab8n8qKsAXvwFrGZ4x5j1capvmMx3++detXUoErdAUgPFd3yUIgvL+O
RFzl/ZjElFgzt1LHOcJp4sBG0hXoFSUjLmXD1xE/fKyd4afjtFWw1hU4USCowWQmwY2ef/75ov7G
dKBpxyPQ9SC9gb9vWe1UdDMROcmnOIz1SjI7iKGIbKeHRvm7FWgjTaLpTRm45d2w5dUF0rLuM2xr
bv7kJTO6/yMTXfAY/cXjdN2mhn5720JZxk65vIsMCzx1JdrOtj+gW6f9fCQkTLdbtwK0pnZmFrY+
Wb5ve18rdVo9zP2yZEgUVkjlccD1Bv0uRqU06g5KmBFWmmHVmaRgGEKRxqVt8mCEi7Tn/IpTXckp
bhjrFefAHpnZb7loFe1j0GPlgongBt7985P9tRZg0tNUpiGP+ZQPNfWXmq/viBII6RN83E+WZSO6
4SKxV4sICfFmGOWw1/Rs/+fPBQ9mHP3/Cs5z4H7iBGVaJg12lr1fMzNNLOwY7YhmOyIZDLJFsrhC
5RnBoqvpw8B85R9ppaGPaQtBVFF8hpSTyBd7a4T4Dmct+y4VjWV8s3qQBpDVOAD12fs6e8tykJx9
IM4LvGYxiIEjQ+RPkmD+/NTEAusUDFiTxM3YX03dia3GokciXADXFM/Y0nfIUCsOTTPihq3NUqA1
Zcd2BzWwEIUJRizVodeNzm87sCUL4kkMdHEhSSFXBSbUar+O1lNP0oI6UV5xsG/tr3TIsbc4k+vo
iPd8waYVlybX6Nv8HA0LbJuH2o6WxLwuPWeh59GkBRTjq5oolEWVl+NuekU0VUVPlt4hOB54oTE2
pxwPmXB+JmmFriplU7owfoAz8Vu+IxxyAGYzW+bIdHLGKDXyc47eiAGMewaKtd/mGfxLEvXQQC04
kB8hjU/uaJoefTcZNnNxIQiPouiaBh5hI+dxDjo8S0Ae5yIm8qptjY/B2LFOlVmvt6wIiz7xHbwo
ychFjcZaHJK8YhKfmrobp+CwbJ3k1AdK5EO8CdXJ0TZmStgTBg+ijo+dMyfYUFHSJ5lzwycZEeOn
GPwlc+7NOuTQ+7agqUlr4D4pTGInvF7lX/tkGs1vIf4Jwa1XeP3HGHpGBbEjykbWLo57+7lbF4k0
SHpeSJNH/Zw/DoHS+N8Gu+49+XBraBu8Ulaero6AoOGk6kKoy5VGsoaejaqlrsFeAktq5vPwY+sE
xhkebB8T4Y9sov4MbI9fpyMH+jBZYGT/Vm5zXPzrHGMnh+jg0mYDx0GJ8+vmwdSufHxuvNsgk9Qh
IUOFGAh9skQkaOySuBXdwaQPPZ+QOFkVYYMUcrYjcYf8ucegyZrS/AFr1sg6oXb2H8exU2C5vRV/
KgrCd44hllrjky0I9zsmk+vfEy9IkUDuj+fG+X1QowuROXKarkULAl2zT664dhvyJcuhnN0jFHLm
K5ECKiXfIh2+RgSPEMLupVjLFLbVfOC4lMpzDdyJBdsSUJgqiRfVzVfmVFykE4XqVOOfg1aom0Ts
nqwun6yHMKwU0mdKh4PpxYy3vkzG00jQKpZSCVxwADsZ3sfe0AbwzSrxyOECk5QR2CTgZsmQIVTQ
euobd8C5dXHsL9Ci0/sChxycwHqRPTclOvsG/OMdtxdMebrmq48X8jte8Plz4RLXhdLLTTEfxbwg
IsCpchI661pXwlaPZy1ZfeExc5qyNR/B4Iwf4RA7Vxp05WmOkuWsFIMVs+/gjnu1wG44ZB+QI8tP
PuDLoQ3dHqQ5XB7RcyFJCzE2+mwW7nLpapTfaISxxRnSWr1GSNOe8ApeLjke8x+6wHCuUWii4c2U
bsV5JH9RTFVX5HozqmJVaAhKPMHKi+8UHflPpvK8P2aUjp+jtmveZqRijzH4+a1oGxKe+rp1iUOQ
mGVm43L2p8xl60MKfDOdrn9A5DS9SLu1zsvYZOc8c21w9wEnI2hY8w8VjPnHGlrQa+ma3T0oe/KM
XSyCHqPJyK4vm+XBnIvwI7BxcW/Fkfca2Mvs4rsGEzCPi+CB8DP3c+H1zeeQvswV3oZxHLyGzJ+m
V+wmlV9is1ESRg23zr1zB7/6iNVOJY/gzjQw5sH4GtupfES0jprRsruP2Ija2HU3znUU0n7CWt44
jcuw/MybSBJam4LhzZFxkmSTYB8SWd8sWgB3aKfyOyf15peFbLknH/Xt1aK1dktG1H3w4ueHQmH3
irRNuq9QbfDHgahT8SlWRK7sPD8ohbcLhsuNuATI8P8T5NN76Mv+G+4Lw7WcMxyqORAe2o4oqTLN
zU8uCzDyszx4wQ1K3DlLKsHXW24gLn3vU8C5kxJ79C3zJANZfe3LzMPXqc7kI0NTB10p7CM8KOI1
+CxTJsitxxgg6uuES9R9bTfBEZsonQPkW29S4u7Onlm9g0Xh5Y7O72tS5bCvR7uaXmtvrI5oXC2K
H3oZCG0HByH+SGQSC2rpHGz+yQ5sPPkRBgtS3Nk26t9nQ/QXhO7ZLcejhzWDFLI3emzd28hmc1hg
Al17KKCHABHqR6whseGISkL78qORDkmPPnNSOmYZg6M/LNFVzwn9wTNmNYM4RYMw8XTJRy2RLN/H
jIbW1MvfEhpSNyiZ34fWefcLXJviPp8uRo/7zBLa9QUfMWXcrK7Ow0cSw8o7bqwgYTYb1TMVBTm9
BOpFw6mubbbkxMgwRwgixfJauZA+bcS3Xxt8N49j6KFTcpXxBzoKlIB4I7gVplFp8cPH4oS4U8N9
kMuMw1ApjXsCYAcmlzs94YM73vcpDumHysdQmhNw/cfI3vFgzZ7/mT5L/YaPj+meqgQjS38e/Xfb
akv8OCOjucfjDpFGTxH400jKBIOdHm3vsbEh2Z4TjxjnenJ6wK+oVSeVeySRhCKMkuB3FwfFo902
M90tnvA9TDX7ZMqxuyWL336QdCHOPUYGCL4xMv0Q51BL8GcoI25IspbAAvhA2W68WTQxfkoiulCm
p84jfAhc/Hjw5v0IVxiJOQ5oAP2oixGPfo1ID/hMni5moBLS63LgKaiPVqhjLCcLWmEaNcUVVn76
xaX6vyP+Cff81mlvbtQJkJORRAZ/sUkHi6qIqVmM5YUOVX2fEsdxAoynvYAX9ilLVfojUAlqzykI
3hqiVKFOu/FdESz4vg1tdwanjR/KZVAEts/PXPj3rPXL7/Vi4TEU0+aSucPajST4jHA45bc8Fd4j
hQmfUzG5Z8SmzcXBHKo84NugTplneI+umvyDUOYXMDj3YconcRSF011HYkbh9zB3iRhWxe+LayeQ
1zwy8socVyHlDs0nH6ySjkuep89GbNhHNmH5oWqm4c4PjeVmsppdcWqO7lw+OzsJDKg/JMFAPJ2s
QqO4TKQlVVfs/5Lsp0EJvrzXbYSU44xNICfKfLE0tpAutQbaMEHj4KQWCjVU41DkqCJtXNbj/qVO
cigv+wlU1QMH4h2e2M9C7VjhKP+hJxlE4xgsKDBjtiNa0OUka98lpUWH/9zRviLCaCpirG/eBSEs
1LH4Po/8iLdh3xRX+qgkVhweD/qm1yEVfUkOjIXVyfI+pV1c/xZ5YYnv6datCxecvbEGEEGd3cLK
q9zvzE2NN04G1jk91i/QMk5zPwzLEzyRmMToyCAVAlk95l0HZp1fPWdl3w1oYUOvy864pOfJ2Wgb
hxQDo9ItuKiag58mPU4MZTD4LR9sN6fEMyDojhdiX1T15o51lP3eebHsiB8Adks/0I2OLKLuVF7Y
BJIKe/L8K5hUXOM3ACcCts4IA3Q+d0NkBEBjqGkOHBBjlVyiMWPjwpIo9lrgtYn2Q7EddjO8IpMT
ZnTETMBW47/DtWNSLyS5I2xq07L7CWMm77tDl5it9+PPZpWtgvxp9DwV38+mzxQLhFTXCAtB0mA6
jK/9rxRkRH6QSIKVT10Ts/2600rLBXGh5HXE1fK+nZBDtdQBZ5CExyiSwWr/Q7Nfc/7Jp9XHhckr
NahGELWECrKVxqmJhQX9nI0VVOaji/Q90KvA295q2nlUmD4Wvn+OHDY/Yu2CjCE8ctDiTG8VZKzQ
pOvtpcSYITDaOb7SCcByh0OJw3HdwNuLA/rKG8l1DPzbhg1UhaPZyDPeMKAKjHN9mqfDBB5Q1n3B
F7CC9ffouGrW0s5elqOtSXWJOequoFmwdbxt5wg1kTpVnjXPY/oTUazTCkTgxilI+eJmbrCsIOGc
MYlqweYpbleTOwEvr9qg/5YjHX98O553g6X/bBOTq1foxSeYrFsiBm8wboWLER0omeDRyCun77mx
XyI8cuV/utAXuNxxLq4HIOaRTgVuHDEccmREJpt/eSbpfWSebqRrTOntFmoJnuwrS1UKxWQENNSX
GgH+8abmyDLgs8ExIMsOyl5uwZ0uXU8/HlkHjLZrnYxxf4txwlze+9bV/Rkf+6mJPPBVhNIRZgys
EpP7wVqLPXtu/YSBGEtg7SiocM4UCWKod6inwCpIzjvsFzms0ysnIo/4JOj5+B+Z5dXS0QgwRbdn
Vbv2NJnnRhiDTfsMtJ03tvGkSbNZEvenIfMEJxCsHzW/L6vxRZI3gjzX4VNpTxUMP5S/vhGCqxPs
wdbXtPcAY3cM6LyX2nvDOw0EgvBCIwqWwnvMclch90cEql+ocEoeQYbelRvlZKF7hj4uAZh8kMXY
YwM/R3mDa39K+5hLQfpZ8Iwt0jH4bZyjYTijlNBDr55BJ77NW6ezX0Qn5NFk1MalBqZq9zMtQ91f
7mjmmMkxzTg5PE2xh68+DV6ScFlC5k7ftpW5uu3j1wO2ZPSgwgTv5oL+y/Q+0T9ov8nZRMjyIMOU
5b/wS615aG0hUq4Cew+CjCKPMD2Y3+kczmwCGHN/yVgWzE8mFBTF6hwmWXnpEZgMXzi1pV8xs4u9
8Zg1oZV/MPHhgjMzOQ2H57apM/c9wTy4eEx92ImXhvOY/7atJZ3f6D6zXHeYLi6N9KvhDYu2celM
IFdjMIEZtklXD6l+5n2NcpH/L+BOYQY1pPqJ4vTEQrE3bwn21PDasB7eUXIxJCvVawoHBBkQOEI2
Sh/wLkg9O39qmLXel1HQWPouE0rpb7nX6YN+Y8PK9v6ctCslbUOBWkwl2O38GpsYMALl2t0HQnmj
8ivJSjjWHIq5J/2V9BUYQelxW492yDJbFyc4OPpySKoYlutcBuF8jETlKs6DK/6rwpHuxPaImhwT
o/pAusiMxjbi+Dj9LtKKR2u1MuZJkQKvyY3L2k7eMMptx85D4fGkqsnVu70dwMwkvAlAhW+Okakb
kLhGsahta/S+zc8iA2YN89n52eJoqM0gYetPJEHbequvNpx6cGMeKwaymhFbwOCwp1OM45L3aVvK
YNZkzIkdBS0CjMbf2w1A0W1Uo3sZZ1wzGxIpWv2DfT0C2EaoTupvva30RAL30pdoTbOeqWSB1hQm
EeIDLr8paXYQQDZRBCQHgB/NL96GCbCZ/glZK33zG5cGyq7efha8wvX6Vdk47d1w9MO4+7QvxL5p
oA0+LZ6lG2gWAjiNPg5RysWF4axf1zZeOhfpSHrFs3pkSXRQjy3v/jBDxiTyt0Ipc4xzdPF4M2IQ
mPniTEzMzHJSTxk6oBseenolABrUNU9MukV3mxWJA6xJ7D6yZp+TKSt96ft6gG/92j/5GHOke6JD
CLcvu4wB7mTog9bJIxJTD/r9ZfvQe5Z3qcnE8lA3sV5u/DHS23NatprUJKTQFZ5mRE5vCCNWrhHN
QBKfOQZHIcVvz7L/1Kx7HI4sQ9/cRWnVOjrHw8af/x74M6ibq9Ui16peq9CfJjrbfsngv4Ly5yb8
XwGaM9znZTLAKhmgIEC/6114miHGvk6R+tkdGjlNplmwdeAqHbfRsxzRnR6t2Is5mBkRuqe67/j+
SaBsp3Gxmzl55jCL8WJZGP0SC00LmSeDdSITRw6hJpoj0dAdb7o5Dv/4BeXjm79uOUbRrvv3CvLH
HEC5OCKvUJO0Gz1gb0DQtdQPcKorXQEokpQogvLB43XuXfVt8+L7voPEHASX6nZv7g1yqQTKaZq1
Ut0B8tN0upcwgLg08uN4P25n4nnrYXpTuLhoGRwpT+NYIyJ6htTN0ZSw5WQSuI1svQFadlpiGQYi
NOzPZJouRXjBElRPk30YbxO6SobOiZ7i1JiW5FhDX5b1l9aaxvosUTMMmOug2OEu9krH2d5/WhrC
6b5B2V+H19pwiWMpGdp5OBBFdCYnOOVZmXipMSESiLEUZpPvDkwF5YMDvaVbFW7WkV6U9geYNxjb
N7QZcW7nqNI3eoZm+NTyVTrRRCeefGMLtJgi8Agb/NjyJzrWbRZxTmkShkuyknF6NySl5q2JK33X
CGL1RtWwlfIX8YfRX9kVoX4o0gZ/4g/vjSGcrfUmvXMiOOvrSaBwuGHwOC42jslbntd16zxLij7U
nRVGdvxNiy2Y34vJYsg6vI2KHoh+glTLnx5IfYTn25WcoeSt8ueYgPKKqFnecDBhGmYcl7zwDRDn
ahnJ69zK6L1JXzUQ6YLbYDgp9v1/dr5Qc/FerE0fVVO0cGFyLYO3HZGsTL15Gx74j3fqAsg8EmC/
1N11sj7IRHjIZje3m6/kzGgyzF7uAsI0vEB6W0l/k83cMpD2MdMoWzd6R0jLfJMsPeif1yAk6Gq+
pvQT86dkcCrKMaoyPW0mO2IeBEQmcp/7c4UiqGdKiICDCyH7SM9eDHR0TzNshd+T4tVA5CUrdN3b
gNI1kW4GjBzPwjGXCvMq7GrhT+xjZj95wFZdDyAt3eLbvuynW9sc1491Fy0Fzsnn/Zg0Q/dprVNV
pA39j+1EGkvofezUWdLxzLZNfp/TCBq3e+dMnF3qrTE3WwL9xAFHOjaiiySRq7/tCzYWuZqkys2n
8Kp3+VupsoRxgHWlVhiSZKdr4WB29Kq7t/zcGV0KbcVta9tazFUn9ZazL9nZtrb3ZtLzzWwY19oh
yyRfbf3nNIlcde3HxRmtm1qr7yBzFz7EUA7SnwcsLln5zn0NnSa7bA96G3JY57k8o+1b9pDr+kbw
CNgAzFLvnX++zd7Wm1vctPrlmy7GyCjx1qPU0mK2lZycnvKeSqpiq55B8XrDP8xLiM/zwXQSv1KH
mM4WMD6Qk4k920ZI2d6D0wX6pZteyy7fYJvPpYu1qbqX3PtGHkJp4aPCfNJ78f4V8IF+RTvlgAOh
3qCt1ksCOMOBG3tQFbZJUbckPWaXP6mESaf3/hybDIYrCVG6ikmsRi8fDaxLXTGDtfB5u3Rkv+RO
kX3x3uCvxa852JMs70kErU8zqWjyUUKtJRA0XT3Ut33A3wANMMpVlLYsCAAurUPIe3nG5DCvtULf
1doAjnZ60JrbkVQzdHnesS31SWxXYQ6W0DhKOI+KJVeHqYzQMIA3oBoN/aRfBoHjWs8gQbD5oJ20
WAZCM1z2Qy+mwXo07pzcnmwV7qCHKc/f1Mc1fS1rDbNXi0M4woQ8afKP9A5dNEJgOuxzi/MX1TiK
CL34d2vFtoE2sROAYB490EERHwTbDe+Gw+iKDW0jucTzm7+79e/Hydb9yK3Y3bduxOVUmS5JHvxP
nSCAogzbmLgbU7IG1WDA+Cs0Yq/UW9oEusjbqqjWHVmWyq3Sj12lmXUYCOoyK8/6gfidivImMu6t
TYeGERnnnz5GsqcX740r53grWraN9f3ZEVg28cEb3LLPuK3WnNKV3D5vpNVduOrgDMir3cqnKEIX
+q3Ka478goVMv94N7jJT4hGBybY9dOcLm4rMNAo8EnCXFmJC0ufPgnDaZTzW5oQ5CC1+6m6ZNZrl
sJXa9BRaBo+3PTkHV9b5Ap8aB/MDRA+9EwoiOdnDiPDWjeIdn/OcbJ0XEbHV7/w8tR4b+az5XzGi
oncn1GmcHPVWaS/AjV7ft6NAsK3y+6OGbrVCGKBYvHXht5pLI6YosaenADjRJ71pk2BbNrU8OZD0
DdnjCHrSe9dim+Q3P+wLEJRoXZds+Nd2ADImiANPiDQs3IJpOI8Sr/J1EymJj61zelvr8fcvpGw7
LddJR3IRy3Winevma+vkLsbZ9PeKcK7O0A31cWBHNPcjPWcxvansX5lwPfmR/c2SjaxfINOUU+I2
HHYIEz3y3DTv0Imh75Zkqk9vO+SiCLgSNhTmybwkvqEfKV24laqyDuSNdIYSsePhVdtaBV5JFUud
iNVw6hhte91mSjMFY/tUsnzLN47t5fxS1DBAg4M7OYwyyJdaIwWNXjDm991xEzTsROoWDSiLQVpz
TLHOftIuDa65qqRWuUDRbgYkHUbcco/7uke0jd4PpqDUu17tmrrsaXylKxy11mjEweqNasdTMI+F
c3EZmkFP1f2o5PijLhuwcNRKhn2xEhWpD2BdUaEPp9VWuWFrrVnzSQneI282lEi+QljmBC0bKbI2
RZW5uiHkdq2lfBj7JMQskmCegzHtV9uiZeCA6U+GVkTSWdY3FPvzZDZXOMCBNZ/A6DT/rrCEw7yE
GccXvj788/iYJHqQruB4IGELf3MWw+KumMSamz+uwOGG5e2kWuzQmTEiA/rnUIrpoH5KpHzzsjXP
WU/BsqK9c+rI7+Qf3N5Mnif22rpIRnWz+qWmEsPms7eQKsjRcytMhg1gX7ZKaieGUzmuf9OEOgQK
uZU1VUkWMp7/SN8FHbEug9t0dOjaACQsPijT3eh1gtJxP0s6tIW5lK0+sNYjft9bpR2fk9pyu/wj
6LIuzOFm6SEQmDAsMXudaYwAhqKCDyJYHuicoAOsoEWChXTND3brkutCM+W+tzMzaV8rQpYjo5SH
FIYNi/vOtNonhYhLmgwhmC6zz0XcyYOBo6prv9at9dG2qZJZMDNzpwUv3wGIbQPYhTrh1Mb9uQy6
Jm3pO62l6A45mxt47MPR5BUm28MNJlHRxEAIoQ8DFdb8nEMnWWpMYeyd2DWPkjzyeXg3iGOfOFEG
lWVN94uF/IOayScFdHlSqF4mD8PJOGzJ4MRsjISe5OfUmNRQF0EWVvahy2HX+NfE9gcvQFJlxT0W
PAR4C2r3Zul7PC+7uf6J/gY/z5OB6JEAd6cnkNdXeGT0v7UoKNzghGAuIdXAW0jQOKsIcOi6DAKj
f41GWU9tJqr6AT9mLBWuYcFJ/HVOht65VTNheO8Vw+g/nkFb973w+3C4+FmLcTRg3kxASwx16l6O
df+7qepGPgvLicprNHB9sKgwRM/kNbcD/LbP7WK7VzC/pH+dyKWyL6UdzeZVSRzrH2zCfE65zGyY
QdIW1AUxyy90EzeUZODhlNWfzHGC/4UH/nhP6JsvQWo431mP1VJV40lB7vIvHW09EkrsZZQPQVos
ZnNx27DrwAADBHz42hejgQo0lUb/ZMAeLmbqWHsmwiClBTgZB6+KxtxBqGdWePDbliF9uodLM+Js
PQZZS84pLezGxak2RRGEjzKeSz5HTdYH/2QyDZxTHbim9xhR4eM+ZyQ5Rl33VpNiwn5wBsucltNA
z2p8KaRfNl+lV8FqCYfEGx8sSxA6MruzXSGlLMy7VHsCM/aa4UXhBaFuNYin+xQWrTQePEl4zfeA
RVl9V6bvE4cHItDNX8oFvlN+Rlk7uAPBdIgDQYbxbPvmF7hgGBAVf0t4EzFhRhuOrZyYJhFDRLc2
PDbupANr9LETHHvhyC/eQnkFiNZP1OG7uGYDDoUVx8YjzBjbf4Ukw5M5NG44S9Ia25wKAUowZ4Z0
Lj33Lqb1Us2HsjdBUeW2LBuQWJiqatso9kJ5K/HtdSlKJd5AvwUg7RwOthJJxpFG0rIVYbU3CdbG
38TJEwx4wiguf6ITSAm1/ZFs61+y+unafPsrlrU6nqC9oh2x9zJQII4BM4x5gJ/wtMrq9g1ngzy3
Fmnk2PW6NjuwzY5QqPXE7wl75E5EmRkISgjE9j5HQ92YwctEtoMRnPPOotxMU6GPSIsF0+9ni5qM
zIhuLUT/58ymi6PJqlnd2kBK+anDcLv6lnZkhPwYsTjqbxjPmeVbV3Su/M/W3tzudt5xp1Z7f4xG
yAk4nccUhNkrzM6mGdQW76ib8vksQRd7IhsCI56ck5NEeqPOt75XulYlMTdpw+HAXCWtHr0+U8F1
njqomZFpIxl9qa0+LuYrhjUdqpne4zjR4q9hjS0lRV/lL75DYvzvGOBD8Tr6EClJ+M1z8IKz0+U4
Yn21CzuzjKskviyWwwfR8udFfQfVB//6hwT0yh+MIxs+9t+mcyL5EdX1sSZGIT5Mpempc9/UTU1M
UWOTXcyJUz6rKawhP81jnFECeATtpZRFF68jU/cadjP0JEjeIrxg9WJ/zE2jNp9bGoUnlGMTLaOi
+INkdu+9w3DvTtpYx7P5dOokFnM+R6GH1yDMQz60EEn3AIgIM7YZ1PhzSMHg7jjXyQ8JKOZzmQ3O
fZANw7kfQyZiB77s/lDYb1SnFmU1+eJDMX1vSK7S4Zz2iDNx26tvdazs5nGGA3QSgCkfGxzxH0Yz
cx8RrBBOT5RwMl9sr6yffW/Kvs0or19Y3Qhn8jI3uaRl6XxOsIe+ExHrvOfKebizC2ts0C04jvkF
zRerWqFk9xtlSHzf8vIxZ49I/xKnGK7nzQb9/gEGPd07cZzA+mhIKTjQguDh5aolRw3Xbe/J5phH
bKgYM4uYlxgoGrNrEHKLGKJrLKj0DiltLZ9E1yXN0cMGcQYZzG6/LVUJAym2fcc8uPTv4FEU2KGT
PULYV2bWT1Cs6RZXgvy1U8YBib5dLW+iTJ1TZjnjIxFm1u+BSb5DP1rpdwzI+3uYj87LOFmMstCP
LqEiAqImGebeHlsi0ToaqNPBNqPm3rJs+Qd7GzvDsLT5H4blVpckZt5x1Pvcl37ye8R5CDuVMXut
TEI+OrsLr55nThfHmcwvNtFv71Hq+UeSCtPLaCzRhySDuyMILacT2xPFaFR+TTiDw5KKA/hwgmFX
1lenFOmPSRrWxzZok+mcDybJX9WMGRrMRgBANzEG3L3zmJUlUtZ0rJsxOqDRImKmMHL1HHRT055x
xi7L0xBWDkRTMx2uwhfjVzLvYwI54pbAGTcaIIZM7kNGVOSTxx7/sMQ9vMFk9j5aVV1c+ozgmKic
wptXEYV66LtxJCi1bfv4zLokP+LuHj/KGrnGWVHBvY1xOv6wVUd+YzIEdOSdTLXNiRtxPjpatv9q
TsiX6ERngXlU8RQ98bGEQsTRckExVH4vDGf2PmXBgGUNv3EJdH/gPyl75le85qrojtwJv/8cEtjh
eU/BOAmRnDl+L6H/ySP6CndA/K8GSPTXwiWSMMfpgQaqIUmbTOweFENGFvk4M1AwivKunF6WHCPv
J3uEhn+DnqOsGzhabn2b5y6csmMQjoH3Hg8wOvqDsJhtrC02kDGVHf4v5Ytp2mXOxs+EJMfvlM+G
Hy4OGSFIbbOXNF9ymESdbnQt6T10ZfZ3gstGzF2jXjxNZmbSiZYo7x4JBqO1i3OnbV7tOV1eJW77
4mDmXvuaZiHpPEdMwhKc/6YKStqBoIYEuQtaNeJbCnpFJzQR3Xxl3a3NG8OgcF6zvvCWf5U9/5Un
rE2XXA/2H1oTaCYQTv6q+bDVnMKFltPrbJjhhKN4hBdS8Y5VUZljlvk/dpr/i5si7id//TAbHrLN
4HRQtdhIAH6VmbrTQpgOArfXRNL7IWsdHxKWhcRTipXSS9xhknel3dnI4XLPhLBB0oSVEVTr9fof
VUSSH9wbfY7ZTFD+VwctIt9n/XPrF16EtaJ3pF2HiySaC9f3v/h2j4P/MUPzw7kIcxDdtek7F77b
g4s0FCp5NzLf7VNPw4KfRKi2cBkB6Ibx0WJYa8wp6/vhnVUoW6bzkMFYhN1ouI0THYhN0FdogNBy
Y2Ky9S9HsSmKZ6L6IgZkOTYef14ti6lvj2PFhKX85LQhn7nZcFXYDDXRxWviMCw+V9uDGNnFp/k3
5m4g3KNtdb3pvOCjRijCfQkpze8vjG7PrR98bIDb5S3GfIRLqVxaFu6ZkKSEZ5a2pT5oE5KUgHJY
9QBn7W4myZ7bGlDT+uWdN7XKTc4ezRqcU1x6U0UKDw5w1D4ldkTM8GNcjzUvbEFmm5q3BFHeEr0W
rp9a2UUObkFaB50njTsmBSnigjDk0fG/REWgLyV1Kg83JQKmtNpifwdMqlb/SeVS0XzYIaXQzH0s
Sqp8bBN1BrNeHOcZcn2gJtycbU5TNye3FkpDg4ALrm/BMwNXTCuE8hfd9CGYV25M+pYx0Rg5FhFW
tlBYJG2uAdoANSB3Lj2J1do2hEjk0jJMEkbC3jhH5EzO5UliVdUkZyXdmofoWqplhGKT75TGHUEU
Md/c7YQ40xGDdJ+apiOmO2z18Fc6xb0h2vjJJLeEOqaJ8Am3r/mcDuS7KLMmNeITDdOS/ont5x6f
rjBN4Wko0dNIvOHpxci8paTjcs1FwJnDPAzOHLrEaqnOemw3ySD+ewgYnyYSw707Iwun+Bzbbuun
LxlsPa6xTz3Fr/7LfF4FYf8l5EEmj4CIWe24aA18zHL+unjw6ZhGToV8HdDluQ0dcpvEWDrw8O6r
Q13JCSGn0/lA3cfNsw8sQWO4wWbjOSe95ZU4h0hb2w/avoKv/25gYhjEv48RQwdUwfGNEG325l+S
08DxrzWc8DI6wiipWknys2lU4sAmQWF0m1Rr8nQH7KHoWOHoqD9vt0mFHUPrcPIiQEOYANpjlZgh
7RXn8Sf4uQRNgO8eLFr7Vn1OXPi75CPaA4Z5ZOPleGoByVJwQsBWDlKaIJr1Oao0Bm2uUnStdpnZ
fd7qrCrwZMOVHIY/ziv0tyNxxstsVN1DYVlOGf75izo0y4Bn3TFiSwqZQcz1CWGNyz9Ukh2hkYsl
xuq3vcMRO2oo1WVyvHJApUP4Irew/19iw/aHGrEaBu3+jMhdtAcj8BGJ2ovK8TSFqpwrfAyrLKyB
QOG9rPZKsk1SWT5QpxK3c5z9WUs5d0Vnu8SRkXZHo+w1GMLaWcr4xfdRVzE6yfjrsPLZ1Zy7d2Dm
te5Sv9KJ8qz6DuGM9jKy61ljkUiOnSY6eQP+EnAmsJbh13cLxMhepaR1BVHIet59nnZVl60QL9Iu
o40sFN2XCA9X6qLaz/5oLX3uPNutx5HrRniUQOWz28uEDLmZoGnwuqi//+eZ8FcFLY4NpoMjNJ+D
uZ2wbEcL3v5LwttonWYeh8sz0aEaBVarqn9jBe5Ngd21Yqdi/PPH/1WzysfbADwMV0CX0APB+2Ua
DnR9ZekG0/Pe3d5pULt0deu9x2mpMTpUQXpS7YDg/0Xqv+YB/PeiwITEBM6z8GpHFO/8qivEGEXo
NmDGa3P7GQZQxyClUkxZDUzj2Jetk43nQUnJXAlHrRUjV1WP4J3DsI9WDJkikb0mlBOlf0j4PaZr
SM+EebcBAmj4tGasp3GTfu1lEJfDhzyv9Ja2G3GlbMB+iXO7paip//mpY0fyazkDuMwu6AjMzTCP
+VUvS0oGyBremi9ks+MwdqYcCSp5+X/UndlyFUm2pl/lWN5HdsxD28m6iD1oRhICIbgJEyBinud4
+v58u1MNwhq6+q6t0iqNFNpDhIf7Wv/6B0oRlv2hxxCC5wIIQpw0sEFdRIVyCw/qpCl9eLmcYOWF
6be5k0E4GMfxeqCCr46R62T8Lo/LgsG1NSVVKMeMCqWXM5mxgMfg7BVbSjJOPRtzULwyg1K8q+Iy
GFEm8F/aQEYfu15DyLsegJTElfLHTryIOzb4BIR5nxiMF8wBpKS0y1wg+xweAK6VHB1mWA9gJ4fh
sMEzDDlITDiJjhMjR23WBWtDES6h7IAKZTpb/C3bo+n0YYVVwXpNOoqgKfia1nGAF1Nxsr9dYmuF
mk0jkY4hE1lUzkfF9pJDYX1O8Fu4t6Al5Q/oOiFHSSXuUoL4M7kQ5pViaedWtx1HmLJ1eQikbXk+
nGh/66j1M0UXt6G5ktJhBUchOxQDAZ+QpbS+nGbOu3rPzAOMiQAHP5nJ8tmwlBiv4q0Uo6k+w9a/
20mevK03JxZVAaMWeoQc8ivGYdcyk8nPe6OIoYoqPuiwEERYHuSYPavtIjivAibI62Ump8/qA3ut
IUgoQ+cLi24SUcU2TnsmJlaF2UeeHZYV+aliPFSvkb1z6I41osOJlIMR5+gECk5nPpBCYR7NNrGZ
ps25LQYpqBRiPhcJTOLijRXghnefp/kSjyRCjQRyHokNF2TeqvYESXaA48wTmMVgHPF9Os1N3F2Y
cBCSiwTXcgq7BrCaN1DkGl2zM36bE7+lHlxJ4oLQ2vAs0+KkeqwxE1PTIlXF+NZUMbJbvYiYnHOj
5lA1z9XFNDV8cbqDPxrNNhzZ0n02+G7TRAmoft3Ux565psUP7XSHQiCubyOvw/YvkPREy3PFgEUN
rIZF2PzslgEu1ds1LRdQXUlFUOMnDkmWmPqDmvzgOCDu+mAv0JkULV15WeWGBmn9nLjQjRQR+K8N
lH0oiL4uIu3ynBraMTvcwiPXFO6GtUa3bV05scFkj2z2RExj1cOop5VH4HTTxgaxMoqTG8sbxiBW
LDI5VwkarLmYyI0FGAHBjHKtkZRiX8xr1pc+qgQx4Fnp0+NTNaKqhEJO3iWWOBU6G9IRr53Uacm6
yqzoATGkMeuXrVmB/x+YTM0zaAM6GJaOM3dNNaCiWnBGflPXlRgcosfPBxBXdxyrz8VpG5lZWewH
nP3Ngjgs3Tzm1XCQSY33kcJRtSxnXhLj8k/kYpnkl42p2S1hPbUeT8GbgSaUNTnQr7MNZb7bwnea
pUeHtkIh4PF2WIs4I8ipsYRs9WFDwJfslF3WNOknqhMWHJQSihXAwSWmZAYbCk5fVdCKnXqdRzHd
U7y3vBsF01TLiVlgPs535EOoq7cNWs9XjptWHy+2pvfvcGl0YsQBUo0gWdbzqc4so0b8JgSZ0aDA
ZAZj6ofaKCAQ4d0dEX5HFdilFapO2/Sz5gEl68Yv5NQZDKLzcYy98ZJBviBuCIMWPnfEoIUnMo86
Qf9Q/lBq1G1VhbGCDLpL8GyjT89vbDOHFBoO7trGJM33PRrge2NJJtKld+oxm7U5EnTDdO42VG3E
6XapUdwBSiW4AsCCOT3Lkw8ps7xJ61ysYMvtBWuVyD3xBbHW1jHE7kxaN/27LbO34a9n5mDSiWC2
NlMgqFF1pnMSHb0Ux4E4CCWJqnVGOJYIHgWvJ0ePwVYQ823ZQuT8oUuRK+RXLnU4XBkS8MSG1RoN
rGfI7oH4mSrHbUm10UC/p3JXT2ZW+I+r5/no1ySlQn0eRYeRhJEl0uzGeqvuF+l3YoBgoC6lLwYG
0MSGnWAKJyIVMqzshyPzNqw5bpSRLJPLVmyT0l12ahKxQOeKUZ/1tg5QVzoM1zG2fokFFfQzuYUc
j7DnIFkvJ/eQRDK/YXmKPaaXLEy259NFZutnzOxngOfzdVkyqMrOm4U+Vz9Mnoi82zk9LKD5zFVz
HsmIj0Uax+cCPAABQbDVvtCZncRf6gsqlqAlqV4g9WLcLck8aouRhCtF+VDHZSSpbo4Z2Fx9tWOX
4ywIMvrJrhCJjyhAWil8gO+oi9m/i/l0dTdJAvgkp6kMzETDUsiBhJLPjPKAVFQDhM+iflFEpbRD
eY97Eu4I3CGFGLR5I4Adp5oEZyB2hhPPxoVNxmOelWJIrARpzJfESDeXO+B2sm/pTmxfxdXZbETN
rDrPIw0+bEdGP/7R1HwxuXekCkhV85kZC5o/yCv0YXM+GUOWkkWmlCUFhg0c+55bCJKzEslIBna6
RH3kXPTsmvpyaeIAiqel+t5qEamL8Z3EAgdY3BxJQ1YDavX11SYceDyGVjhQiLnZPp6xUqKMMTA0
93aJicnshTnBfoyOsyz+qtHZOLhXx8zK+moZGs0rrp0OERbDVaeN5hcMcdgs90UEH8ams2o995PN
f6SWlRhaO0WWRap9x7THC6uBDDwtjKn8+S2wZgGl+b4h8AvWhc+vRaO4NWbsAwwRX8SALdwIXOVf
k+/NvAmrugOssOuoGoIb1L6ZwK/g0vGKnVOIfwV2isEtNjR2tDxbE0OATzO203wxRZ4D2+UjYhbG
xx2skQYb3jCVphm6mZk37xFeCJzO6nyB0/XbIlauhI0oIHr+oICiWMKATdeIh3JMmTBpkFciQR37
fT/xupuA7YEdCpY/NE10c6du44cmMim6DgEFkc4itFKreSC8JWMCdZqN2nLd9ea81SlOvFNmZVdy
3f3+U/zSS2K6SMab6YJ/cVdee7N4eqK5ttabN/5Jv6QenTxhNUAbPfW12TKJCkSRCEspVktkZfT7
D/PKKMY0sMzD+Qe+C0FiHBSvLGqyqB7a3ommm8RZhFxrmaiy2GFOJFGl2IATgOb/7Pdv/Mu9cJii
GxZVPrC4Acb1c0Nvkh48JoE93jjywPUQTePUrQzVRrvFXVDVAlM6BujKYlm3//5jvP7+AAtid/cM
LgKN9GvvQOZdUx8jn78hpEKilolg3wNhC24bbb+Qaahe/vfvfAqm+7GLB1TAY5FQMoxQQUle97YI
qmKsnyPtOpGakMKL6HsOftY2HSLSk35KkZMWqdYZ/Vbsx4ojY8P2jN4ZDbSGP1lCvV6ipuFxLRyA
isCwLOc13OFCMMFQLdKvVYet2GzDSSsol6iUOnxn70m1jCNVMH+4TmIl/HydApJGyQwwsE4L+Ew/
r5TORV7v2ExxmRvZGxbOkrAFn23S367x0NojwtzB05+L3BVwtGF1lfHcjhjkx7ugJS8BGDr2AtQu
zlTAJPmDX+YrIxjSNGzLsTwL+pJnYMovfv7DttK67Wo4SPXPLQPr3c+KAThAYfiTYfGriCAc0wLo
FibhOi5cZ6YRr66FHum0B+1mX8+l72/JB8vphia/wF/ExhWIk4Ot0yNhrHwyuRegP8uUBZRTQ7zA
YHizePgOzIcKGMcbvzsuzQWyL1LLhEvYJ6pCxP5KDcQ3j7Th+Pv7+frBx9/DdnzTNfFhcexfzEXZ
nydc8APvRtE6VTve4HrChi/FFv5JG0jyE3xOYysdburvP4Tzsx0rF9K08AP0PTY+3Fx/sWPlDJ0E
9r3eZMjmONSmtq/97iaYgiJ6jJdFw7Vn0FaIXPeb5ODmMjEslS5KOe5l9pvBc9YmP0OSrcMdiYY4
f040g4gQK3R7Y8Im0h+pbdMze2WATVMSCwut2TBjsDiAYOZeUGLFsafK3rYExyPsRveEk7vClok5
nmCrcfLDrP8cuE4A5tpJar/C9VgSNS85zsQfwUL0EUmdQpkJBoNC1ZrQAXJdGD7w9Pg+5ZvaWl3E
ktoDaZ5OimeTNXnddACRt3q/guqXJYDQU75CzT/Tp1ZrYr5BMo7lWS6lWbHfixK+MJMk0Q+eQxHY
7HV0AMNw2bVJOtsH4INEf/z93TN+WUPkb7BD6Q5sNdR8r08tz+c8gJef3ihMvZFfn5qJTvISQBJl
EeFKM3nde8XMdqS/uQIvW5nzBDNdAHT6RoJ9gAvKsPInSU5SX7tkiFe/1xdchmaIo74b/Wlk+3pi
6zKuxSJOTHgMDE5fm+1a5LgBl+vdNV0UOehf0N4lVnWULGQVbKS80WA+IfaHKyO0cvKASCbYMfqf
no5XO66HQ6VLzogbuIYH1PxqQ5ugiXceQ71rb9MYqoOiRqUV77XlpPf8f6pDPHKb2USZW3siP+xk
aPfDHsp0BgJU5pTXanSpysZWFoUE26VUqOy0WLv9AWR+PVlgC0DkH/jszYD8vxSF+dQKw8a5uU6T
zGOjKen43E/f37/wMIi+84JezPgiA7+7P+V3/PL+FoAVXDwB59scJK+29KpYk2H1jeRKefXPbAii
kfspRqQ0HKGTaKUo+vdP0y8fgNsMKdjFY5dGg+355+PLBbN0ydjrL3HQPe0e9qmzU8dsDBtW7MsO
cEF65sDt9T78/v3FF/zxfPdhYlIBCT9QmtlfDoR8mW2ykeL1KmNz2d75/ohrWNK7EcgCH7rT+qNr
kl71h0Vu/pw86ZjUnOyjAQ6k1KCsuVffO3esydrKursi6iJpxzee3dTrY1B22XahxvZVbtTWh8Ho
xPycuZDosdTxnkZmJkDXNhvplnoPg95tR3YDONOxM0sBsSheAJMUscMzBS1ZQyiQhNhosjha4JBB
Bq7fM78VzIbfX9bXNRy22Cxsm8MAjECcdT/f1gi+04J7RHY1BBNWIyGk7jT3QnLqurzFkiKfHPRc
MozEWcHmP4+kukxYO0CRG90/3GTn9U3mWnObifA22e5+aXrmAoI2zLPsStJR05OoTdaQEnv6/Zf/
9e3YuRgZQb7zdCQyr+5tluK3EkybcxkL7e7n71rkYqJUHiSh/Q9v+EtpxqFLG8UmRpakTnjsq7fs
+2gRLhrtpRIzSa+BJUaeikHHLAY8IthtKq6SFUqkAaPexXzpjTlC+CyOpHZFeneFo0YOfqcgMpXw
4cS6kNNI9ehyEi9L8RG2B5B3iTIkauTO2cahQK/LqzI9cYSjBVEt0SrmJo2U6HLKeyxh5TqRRAwM
SAU5EVyllExJzZxxEooBLy3FyH5I4g5gxh8l4beaBeyU4RQMHlhH+Hrdp7I1Q2iFX1A/lSJXpJwQ
PD16RirKuu/VSjelmw4HtWWutEM/Cv8oldOeqdKEum/zKtGGkWghtDodYS28iWo/6rhywMKmZhRf
ieeHd5bXoc9cAVLDzhTwjfLPgOssBFeKcix7l0I0m59XjNv6o99pdky6dad1q3vWlyRxBBdZu5GA
JhEBXZ9xc0EYOyP6PDoxmW938mKptkhtxxnO4fSMCq1RCHWNkdr2qKbVgGknuf8JaJCAJIiOACdP
3tN65ehrdhYRV7MaO2mVq3pO3wzExfTaSQhu1AAOXwgROpmekE15BeQvqZLaruzUvi9QhU74nACr
2VQ1YGfNN6pLPwtx/ciWZ0mUhk1QpEMYc7kJFClxAc0A5NLTcq0MIb/SpCoVJkJXHRseq8C9LM1m
Dq5wauzHdxmhhWTTAGo7W7CXZUkgrJurI86MfckQjry62MKfxLZBp/BPLJ+hWKXebgDld9vDpDdC
9aXMbKSPCqoyLcZEH0PmKXQN7EatQ13kRHGE/CdgsyHPdOdMKdErwIsAaqRBRMfTJqF0pN+DdRvn
7lyse4X8KqoAEmqBdirsMxqxI/6MCwAi+5Bkjtx+0+k49qDd38Z8ey8lR1aLDOmlRNRHfmOSbYnz
KKXYDHTH8QuwiWE/MomdxlvyWsvGPGJ4pa2Pnr2hGr3F3EjIkx2E14zecmfeemyMs83oi30vh48K
libuTuilccUVcn1lM+EBkrJY6cpdg86tyWpGCB7Dru2oJtDshoLIv5V4+k73np8PGgMPCesqUWQn
dwFVwAWra6cfYKcb2b1c1qO78Mjmpwd3wsOqxQ538s2+PqB+F8tQTsgjDZD9vNFMTBV2k+QQSVAg
J6WIhSmVg5lpZg5h9R5Bi9u+wZIAYFp5MSlzLDfDNLA7oMN1RnDDAiEFPNMumt54uRXPUMqUj3O1
JBy26pvKJeavLqovpSySEjxlICUf9dwPfO0DPpWTdQjk1qUGTkp7JR+c4WRNq58QdXWZviuRM8x0
0SVLybCE6sEXhVuSlDxKXxUlpLJxDWfvIV811h+XgeqCgQ3MRh4gVB3t8NCUJuzb2nKmEtxYIuty
LOL6i1iNSMsRRp4po51tIV+BkThXJoj3cnSjxJq2hNeVeVYAas52KAiJ7WeVPKuEbh2MKjZ4TGfR
SkjXGj0xBLLfGomT3Dhp7W5o7uRGmVaRzyZaLrXDusvrRM/h1wYaWZBhoNkosFtp+zDL1zuZnHTW
uvrvCa3m7oYRKnpky2R4GfC9VYspb833tX3a9XquApu8Uv7JndI8YSeG3wniE4esOAWUp5ycGX/X
PZ60skq9GuOAuz1Ooyv+tjol1IBXepGo7UHCmcohQMnblECxgzvDuqxw6iuKGNu4NN0eg1bDMRt6
HQ3wuKu0Tvi+GFK4L0UwGOPZVOlE74n2K5F98PfMpZNY5t+LDa1isp9XqPFYkCPc5+9bsulXs6AK
yJ/PL3XU6gbpUjprYke9pW8z1F8QVNQxZ3sDNc3sb2IOo3CTvD55TPfSnmmV4iNUekwdbizKDCYk
Sj87yH2lQTXFoTWKsad2gP3o6DWj9UEM2KjTmSI9NVK/jKJxFWWC/JMh7T0W+e6ydoPEIhoHRYDK
SSpkHeVsqOIwHisWH1lUgsXiyVQOOs7SuMk0f9WvWyRXzHcadDmfOlJVkg8xE00sv4EYtJciQw8m
o78KKVJVk7AGwhsHogLPpRmAdNOpMtxKCew2J1asJWNXAsZCGvEvBPAACUZxUOXWUXNhG9ZIBE56
4N4+GQvZzSxGZaDTduHviOCI4mrvAjWO/WHUddJhD4M0rJfLNrBOwXiqElDHPQm+7AAXaWuOcA4J
Lt+qYBe3iACSHdJoS9uOBZIAFoLUUaoNWRWOaqFLxZGRr6K2UENBDI4ykhBkh6icjRR9I9BI2cPj
TDqyqRp3lEWVIhaZpiU4LriaCAExWUNi15H+WE5lOhRahMqLfRaq/8iC2Xo3WR4Ghp4DrpkyrKOT
dNjIpJurw8zAko68xpPiTREelIe3rV6R+pBXxBlNoLClVFgrQpK0TkIzKKReOkcBn6pnMMqzIM8j
qUDTTi5kidydZPHUyfJQeRepcWMsh7vSnVGOG9XylNJSaZngyoJUgjy9rGxhOLvEuU8JAlx4ndBg
uJJs8mBGFxm2NjzoqeaLmFq5mpVrQSafuUxQqYVF2GTBIu16CEvehT9UbZ0ii4pc+3Mpb3Z9cjAa
MmL6iNZLILbdW64u5svWFMf99C6Kp8qpySIQCXSF7wkOEi2AmHJLGomWnbTKjpyDgtCUBew1HDZM
nN5squmdGvyuvYMR7DGNyH1Bcyn9AZmki6I6k0wtg/KC+9/2OFTUd/qcWgZUJ+ms50oXL3mR1DMG
QX/rxr3vp1vhXiiwQovnITd2Mcq3xA3bbDqBzZySOUK8ic0IGZLO9JDRsGTSWYUjCGy8D+YNobfG
BX5+6kN/1/kvmliLBkcyK0ddZBU9xAldt/ZOcJyS5U0veSu41mP7c6AJWepmbyNw7rOPv2/vXmMU
gW96JDIwH3N8AlZfg3Sb4y51GlfFZVk00MCVQatypVnlzEx5zfxHb2xBekQ8woyOGQdjstdQXJFb
Q+vXW3KZFUnrf17pFDzkBA2RoEQjttpSVocKlwW2+d+/8Qn2+QGWAR6nofVtJnTMVwiReBVVomm+
1fHqyXk1r41vXwBKDm58GRB6Clmcufro+WcIkTsD8sY2Jn1R7ex0tYhXdTlTO/M6P7ntDXrpI1/E
tGCcm7vff8jXTFjorzhSGbQPeJ/ov2bwrlAsPK+ZrDPFUJMcuEXll3eZgEt1f2kK7Yigqkm8DNc6
3/MflmFqmuasLhYYdKGJ5YH20NWpVsc7mFqwmsOSZWCVB1sGx7dJWRTIo9JCq+DDOh22xmFCpWol
hxLDakB7+bQ4J0T99DX/x5flf8YvtdL19P/6b/78pW7we4mT4dUf/3X2Ur95Ll/6/xa/9e+/9fPv
/OtdXfLPb//KTfqlq3tsSV//rZ9el3dXn27/PDz/9IdDJYLt78eXbn37gg5jOH0Gvof4m/+3P/yv
l9OrvFubl3/++kIW8yBeLU7r6i/1o4uv//zFPvHDehCvr34orsQ/f/H/6ecUvF2+2L9/4+W5H8Qv
/20CAgE7ASoC7wXgnpiA8xPD+FsM6yAU+45h27rNcKiquyH55y/NcP8OXBRKMAR46JBcgBr2NTkk
/Mz0+RmZnUxG2QcoUpy/vn/3n+7h/76n/1WN5V2dVkP/z18/Q1QCbhb/c1m+PpnomMb9jM+hpwyM
1Rzi0J064x6x7qfecOqDm/vm8Yerot75x3cCxf0JfeO9YNKQQmPy8OE2RwLRz+/Vt52xdjHG8npB
VLM2YmU067x1Bnij7QbMQABPirnfMUt13+gMSQ84fcwPBBFVz81gQUHUZ+rhMSkv/NKhjkUMQ0IA
hMgiMV8gntrnTbN8SOvAuuzHXrtLRxMrPvQsd3kR2R+pkvwH3PHf0NUjBVmc4NA708vaCYCiiq0v
qYZnsx/FT7DOiix0KSlCF3Z0HA5ptLahrUGM26Grnm7xlr6bcPp7iSzsXUPD8T77TtKfpYHdh2mv
9RiyZJewgSwMENqpBlMqA+ZlnX2IqrH6uvqQ3dHKWtiXdmSdrmvaPnStt2b7Bp1achjXyOtDtxzi
FzJdNnJcljg9JvTBe3Qdg24ixCWwoBseSi3QcuPglbFW6ETjQFkx/PO6RGfv4tXlEL9+qeMWCKEW
tcfqzZfe4mvzE2SZLgsJLYAtGMxswLcdI4o7zpHxS7HARuQe4bK4E84Jzz2Bj8sh1kf7gi0wS4D7
Bgwj6n7QPpLh6d5veOV+HV28r41xDbDnidLJ3mMNPQ27bF6dTwPMStIkyAcOSNQxueYGYER86SSW
97TW9HhEAmUbBvMzPKlRIyT2aHRudL5FU/++r2cjByZzU/fS3vo23xutnq0Y6XRbE64Bht/haujp
B7Pus+FSI2REp5mZWG5xC0f+sm4YPcIgDfI87IpxdA5xmdspSolAg/HaOXhRDKXl1EfouMmlNzba
ttPWLIJCtnXVI9ZH63DkOwzvgHzY0fFE6HUIraP7zV/8GkMZUVGG8TDny87wOanCiEF3H+JK4Eah
DWnCDq1VT+JdnXvWhz6bknoXYJ2fCSGq9jJFfUfplhYmnvW5tp2h7Q8+DBYgJCmRgdAGZElA6gWQ
wkRmTxdcwo1Bslt6djTiRJE6/a7QxMqtMar4kpVGcWvrUdvts95f2qM3e7jIdnMNeGNNQ/t1y10D
iwkPz9UD0qoWZnRejN3e7Ox2Ok7Q9of4vh9QjQ+f2JTWpicaw7fJWBqS+aNdaKQiVaW2QOgt8u1g
uZCbQ59QimqXaAXKqkobq+QSz5yuPveGoXx2Myt/WjtCMfCFNJbhiH8wFwd7H709+HkfB0KwpDM9
duHN7TvYJfeWk/lfWBOpfdHgu8vFJZiVXYThYMyGsayfu0RL7MNg4kBwzOjKU+i0PrsJy6f8mKNG
eTAzL/f3s+3bt5uBcT6PqEVrZWdIVc+CmjUTIuWd7/ESdr0wBTojKr3o9AwHX2t4zOpxfN9Xleld
IDQesO3tfHQOPckEpEyAQZxX7oyBSb3o/UvlGk0armk6HqoK4+RzChFKc622nZahOjTVOx2lzFfP
6rtll5AuMjAQqSIAPU3T7mKjTZ/0hXy2JysLrK8LsOMXA3Pjtx1p4Na+hiGf7XC+Tje0JB4hHPlU
xvaxBc3QqIK8pNjMMju0q9vfRc28uWGPIVp7QIKXbuc1oq631OogsCQQs43kQRN/y2GBpYcMkSu2
4V3bLPsxyqb80A0FtYUOHDPe6vaKfQgOqoMXTlVEHLmP3js5dglBJwdzxtAINe3kmZdBvTk4m1g4
Ih0wfLWM82Bw6haCZmY+wQ40LXJEguksXmw03RpqdB4k09bjazTxqRFi/QcZfat0GPbATa32zrS6
+MuQRzMAne8nfgjtebrK8buPYANY85NPn1ucG3k3+aGABYhuwXgyDuey7P0Pfe4guEOo7OJ6QeZE
mPBhOx7eYnqsurgwd7FurMNNEThl/Kle4JW++B3OAd/aqdqWzzVzNnTiZts6Zoimb8bfBYqwf9/X
jrY5O9NhgkrMDqNp57AWjT4/kNIVp2/WCj9G1pYXbTGPCsFzAz1aUk0N1kEWBlO0PjVZPSMO4fMt
19nQLkpfq1P8ldyp8UKL14/OExK8kKQkq81XWmxQCC9kjhNZ3zL8A8rzAa1WPqJWnDQfyzfPWb1j
3eJ9XoXZWlXIJLQR2699PGgRO5Lutf37OdBFZtmWUxo/ovzIejbnOGvf4jQ+W3t/xUj9vFrxfz6L
erCiAw4kE1vJEJlsfm1eppdxajTuuYODh3enDVmBrzYkdc5QDtrxqTSSvD7TK4hLZ9GYiQ4tSm2e
qJbp+86ts7ECRq/m1n6L111tn1egVd6FVpSBAZS45kb2FZvLNviw9u6gQ9vEqqPYN3XXZl+2aTCH
d83oTubNWoKL3jBsMwi0Km1c2Hgmay+5bnpuKO5FTRm913Nzm/aBbk/JGZBwXfLpkVIdcq2cb+d5
tVwANLxpb9h/Z4D9TQchnfK4dO7nXLeu4dGncPBhn077Poe/xRXC8OZtHmA0dskQyf3SGDYKDK0O
svGQ0ol4+2EDlr8bV8v87BhY5X/rVjr6Z9s2yvHGHosWLwY383Ax0Ksy06HI49K5m9lGyc1cq7V1
z1gqEPQOTWd3K2p1mwzTS31bvxKxYCMrb/IwyNLyjUumEoVHtJLg0mEmnbGnbs75WDQJxlJlX5De
tKYkrFt9QfeRUXFEzFoce3mXmW71ccb4NiZtBwMWWuv0EEdJ8YaaYfmGbLM4rAPbFhY2jMHtSt94
kn1sf+iVbzuMnY/m2JrNrkGMi4SgsQ8TbegFSuLibNEtTBejFje1YW0uJhyRHys4PUY44kyN+LUF
jeoxIVmdIcWQBIjshnAC/6wzlyp0U7q8wHfe+L4eMkT1zq0GqxDD6GeSMbyvzZpP58kwuIB67CR5
HDXHFpPwYzYsX7dRG87wuzHDkVQPEWw3fmizpbojeRGfei8xzjvXzp6qOYk+LjmWfSICPXH3k49K
at8XjDrDaDM55MyVIlODEhHGHkJZN3PO7SI2DzaUfNzxy9FkQTcIlJkxxu4eFW5x1OGtfAki9zPL
pL9bbEPbWUCmIQOo8aZjSrBbTM0k0sgvukNijdvdymgJjNZtLuGYOGfAWtqX2Lav/QQHllbLy325
WdotwiJoUm2bX2be2j1grkG/mHqjprOLddkZ3h3fxgo+ItUcBi56ZQP1Byn2ZEunYSJSPOYdI9oZ
FWM4o5N720TatBfsiIu2i8HTkqp8aKJlvYlQpd0MQ9ZdVIVD8YO0dJ+tMS6GejCznVI+DXXUXK64
/XCy2R2MM1xxr43BpLcNkEijN9qLNPddhJrw0JIEgOavip94eLu9F4/DR50Y3B0m1ebN0jnNtwp5
23209qiiLNskAdq6S4LqvdlU+EdkmnZeDNE35G3l+RzgkE5lvOeV0y70u3o881J9fSyiZWuP0Ho/
OZS4IcD8clFVFhmdtl4M856MxBIbPs13n8cg8u5wdYO5H/TODZlC5Rl6qEdv6cqP6+RwfuSjRSSc
JyZ+bf21BVrawSyrLwHFi4sqKR6C1lh3CUFjKxYBsCm2cq4OmVUG3q5PbW3eQUZ4H6TtkIb0/vWL
AeaaHazM7b4x2EwvatuM9ubokE3kxzOgc58HYpO30n3QaANgF1KbnMcuG1620h/3VdWDlU+Up75r
PGUEOtHjFM5ew+35whEOKOFgzfjLD+v4DWOAKZakjv8ICfg/dvA/AQO3zUv1MHQvL8PNc/P/Qa8P
i++HrvaXXv86/fzS/dzrn35D9vqa9zcNPSAQzDWHuR49+vdmn77xb/gfiAD5+ycOMc2v6vb9v5ED
BD6/pQuYyxc8QtXs238zBRSseB2SoWPDtv1Pen3LfkWygnFIAw7T2OGA4aOefv4Dv81fCxuO8raD
SeTVRw/Xm36XF2iedlGLy1OIQmWsQ3PGzybUPAoMwFQzv4P+2AjL0nZwj741d2gAo6g8RuOm44FF
40xjtkXEP+ZbkyzYauX6dUUeBLZctTe+TcySWnGtwLmPwRhv2g678+5siqhyjn1DIkiIC5KI5vKn
zsVMxddelijygl0zxuUVjU7dhSKi51KfR7xUrNYTgYQFJ03oEagNom9qwdWMKcUHUra0DyWHinFO
lEb2Dh1U+eKibL3waXBGJHj6oZyb7HyxaBwOQWX7O3cYyPlaEZg9IOKq3s1p02MIg/Hwx4H4pssJ
jROMlmwk/q2OvOkTcrUR45QFSupZhLctesG16rDN6uvgG7XS9H7xNId0lXa2jyODe5GgR+O6S0lI
7MLOWWM2Tr33HzyyomIc7JfI3Gul1b1dKTWeqz5oLnqY4rrQA9bPOQfFhtK1wJYPGHQMGWOYHxaG
JtUZdYZf7yia/U5IYm0sn2CEXcVt57f7YTTHj4iX5qscWxN3pxmJv+2HyWvutrnBHwZH+3kEmiBQ
McP0i64d33T8c+a30Tb4aKC94WNrWE27yybfgNrgI4whmHvw2xCdp0tL2jjmjZPHxps2SD1r5xAX
04T2WnR4xUFP2M94fV1h4pI/eWZF2+cUxNpcTny5hwE51Rq2g1Vi0bM2cRkaSWH4oWljv4I+s19u
C14CW0p09i9C6EigbGaw6WdDhXjZAQ3CfMO9nZugTCFGdv27xQ+2rxNG2/dQJOzxrKyJDLvCtWdo
zsy5jA+uH7c70jJpM+wyLay3kZNWLzh81l/xvsQsa8LQ6KyJpqTcI6XMbjW3xlG0W80u2fWZvZjn
pJlZ58QzYc/oEa12Y23NWJHgoXXmYUT+TeTP7KwfOJ8YR/tNSm6RbpTVh9WPzXpnElQ7YNRtxu/7
Iem6Y2yY3rtyAEM4Ns7SWTsMvtePxlaP206P8wYTIb1r3tDSpzN3DABrp1dGfevAzxLmlW3ZHwhY
hjavA0BjUubl8wGXGXe6obu2il2VomthlmmsWOhSHvl7SIHI7r1tri6reR4nBIe88MFrwb12KNmy
ZQedzxdNFNlH4ZoRPxpit5IW+zbvwcP00oveLagJvxl6ZlpHhAngYwjPtKdhCEqCkdGHFDQ3g2eE
A0aCmGBqc/AENYqyNVmr0Q11YzZYhy1Bg91q3HRV4H2MTOZCYRUEUbHT804bjxEMwm8d7lg91U+B
z4xjltpd3+rYB0QGKW8Dvu/9rqkYnmORUhvkx2PFGO+MQdOemSTaO6S4A+VKrgNLbXiw3vitD7EM
ayiHzL0816rdmhSeEwI8nm/JvJX7DvZac9RQYb2DoSKaOrtv+ktcSrJvbt9Ft4R3YmpdtlG07oJg
KfS3ASLBZx+Xn0F4s5ICF2JLv3l7F+ZpEZIikPZvp4FxxHGo/Wa8GxLTftPSd3j3PqMuTBy61V93
HvuKz0i2j44Yw9RZmHtdq4d9UmRkd/p990S8YXfp9mQAhkxz59t1xO8QZnKHbl5LHOwEAz/9HI3N
8HFagp7ndeT2c9fqeZ9DTeJhc2f9iz+Rx3mYlzVo36aId2ntEp2JH4KWpzLD/SGcGLbXD0TBtXCz
sipvMhqlwVpvyUAvoB3MbZHuY9Mrx/2QecZ27AsKFKT2RXBL0p4Hm5Skx6ZH6uFX6b3FXANnEppO
jEl7Lyt2RT9l6/XmRARQLn3X3DSMj/1dzEP2qa+5Vrjg0qpdeprePDZrUrUMsJ1mOuI+BGKTk0JG
yjNQlhETQNAZJY04EbD7EukzwYH94ukXXjyP9rHuin7fe1hFXpBrVH/sSMS6j4o11a+q/8XdmS3H
jWRb9lf6B9CGeXgNxMCZFKeS+AIjRSVmwOGAY/r6Xs6IqptkXpOsXrseSpaZFCMwOY6fs/fa+dxY
8KJIZKT3FNqPSzFCySpYt67BqqfrXbOGk6RLNJZ0LNImBLrY8M6DaSnTvWzL+Z7YGzovDb0dYoKz
ZsL3bqFznm9peiXmuRnMeTTGqm/ELdheOe2Bc7nEJdPxujO4kBV4dJa0BRtVss3yXqmDYbXj2X8/
wfn/s26z9UjyP4y6f9RtT00+/Hr/Pw/D6/Cr/zSp0X/vVL35DF2Q3vseVkAcZ67J+PU0qgns/8vc
gvkIAhQPjx4V2ql4CyxKNJdBDlwg9qv/qdwspjSO7VGxsXgzxLSD/6pyYxb0N3W6/kTwW/ggMAdg
vvooEf9u7qosrLHWVHq/QisZUH/YwhUGK6SgCfh8TEF3DakjBYluW9ztYPOYw6tsE/MtJdq+MeLW
nsvgIsq8RW3LyGg6NlB11V8j4EAguOEu9sSbVxLz1W4Ndu4FHrcgcK1fATMDdV9lc1C9hqEnkp9O
7XT+DfnIHR7k2mLaAeVQYCe+zSyTyOVtWnmyFJt28ur6ykK4w1dOa8JAL+3aaYq/jH5s+Tt/u6T/
y4Dpc3HLFMeMbBcLi4usk7NufhkvEc1JM9LPwl8JwPqio+vqVu4ZespeBmdrnw75FK8AiPK/KgKR
7eQP860vo2o+Pwh4y9HMIpYC0OJX6TWZanS+TT9/P8mMsPhqfVkUEX1c7OUx4eqUNmK4xqrpOq6j
RTBoPfwJLiEW9R6mKo07CBYg1zr+2+/P0WcFgYsKXXtLuIV8QNv6tuQ++9sGYKaPaGfSMd59Q2qc
HgXeB9As/CDOHX3RRyDj7z/3y7XRn+uCzLJtyIfkgH79XAGZI6DNGb6nJF+Qro7Wtuq/Z25ig8ub
ilzlt01CH4dGeNayX978/uM/uxD0YSP6x2SMswPTH8/Q58NOvREuAeLNd2zvQUeROmHHQf2rQyfb
NYfdyOSvtTBydYt6KHvThG8PIQ0P+h++yed5K98ERZLL6Db0PRiZmH0+f5MBnGKxlE3ykwlj48kD
EXWI43cGEmVkNksoZ67Kf3vwSAmwUYHog6jMGPrzR2ZBllRACuU7ik2eciYuPuCUPTI0FDk7qKCu
/yIVZx2hK9tb/4UoNEY/uzFvTTGd//7LWF9WMk4ALVaeEu01YzkNv3wb4GkFu8nBgAUmA+CKM7p+
eFQMGLK+jdWEos4liLhfbLGZ2VHzrbycPKSHmqp0QQVpyeYhAsihnVheK+17RjZN//b7r8mC/vf1
NoDKZ+qZvGcFrOH/MIooXuDSRIT/dmIUmKo0OVnmPNGP31CjY6AUdtlxfzS4G/UfuYC68Ptv8Y+T
RY3A8N9hx04zAQXOlyUt7OiM0vtu32i/GazhBasXaqlxMQcoEw5q1/KVuANZvpL23rCiSkFwnHcW
GgWqaBJ0WG31yg/+hmwD+rrjpYs5sq3/sKxYXx8wXNHUqZhqUCiZnv8V+Do7UyOA5ztvPSG3CMWK
oReVuutW8JVNPHVLx5czglqLyFrcvfTKwnJdcKEKkbDVJdgojWuIqctlnXXNkLAFIDtjAEFuGtW9
X0fpSnHnkO5APrVRLFZDEzyq+K1lnkyMbv9w5j/bslipfAQRWNLwZZEZw836+aHhzmyY/IziJfBa
jzpWoOLgVkyoiLUIdw201jdZjqtnhXS/26ijL91KNGNopk4GBqmOqNnffzn36ypuU21EPEhYNdGH
/OO2KOeyr5OsFS9Cj96YKcLCdq9tK3OWS6dXC6cjgv+9PhO+uyx0BDLJcC5mwZ/8+7RbE+NM1i6C
WPZXvX+DpkEXCLM71lV0KJWnL0/bg0GnazMG3ngvZIEWEMVdOVH2HmM0cs4+F4i5fca/POZHhUBR
uHYMbBf+6FczHcKt8HoCVvxA6WsHWgwr67b7+Hi8LlrPHwKu51e0FA9889xodG0wCA8w8dyTUiX2
EeKU8cF12nW4khIcEtCMGn9bbKSwrs/YL0zpjyZsEvd5NEeNjoBLTp0xgialRPn96f+6hHP2AxNW
A2BmWgzOV5OoQ68ntSJRvRCkTiIdZGkzED3ThaKtzh1CTFkofv+JX1cjm967aVu8twFERP/4xF6a
ZGSQY/DDWZW+GdnQ6OXP7gPN1/XHzgO9WzgrN+GEkQsQLdZWbY/6/dfQ5eynVRFwGoZ5XlweKBig
hl8eitUZFdZXv4YY2NQD+JlWecavtst0kFhW9o1Flk/Q5ndjT7AbqvDMayHUhoMWe4RBQFoALca0
u6yS0H+YHVkxROonyx/vhxCFf9x5+J4uuYlMZPemm+R0khL2zzzsmcl92NKMCJ3zpCgH/eSPIApu
YZwE5Ho5pXTm8fD7I/66roUOLyjKDY6ao3XYE3xeBohnYDPX9cHTqBqTItaT0qaIHVd93yLbct2z
zPqIMZnLyOHuTYePytbwhb6lHdLU7eQhIRKI72vTMavlWS5szeXD49Wb1r6rRoF4ecUpx1OXTLWu
qS3UQTydgdXxGP3+kL4YThE4oB3ltcmqxhW0rK+OzM5pCBMpGvspHDKHZ2sQ7NAJRjQcpR/djxw4
RGsL3y3JZv2Is1bqJUUKIqNejcyijLdmYpA6AnZpBr1WURG4Z/lU6TiXbpkISki6mZ/KM0cf4tHo
VhqBdPYixAnTxwvvCw73D4f2pcrk0ACFuBBNLEz5LvXe56s1zCWdFtUuT0466pVqkB23Fk2jvP05
mGHJIG8hXRcXit3o92NNt4gLMpPhky67tfatgQ61gzLtiSpVcjpI23a4+5xxZTVpciPiFnMngmhZ
3SALcdRY0FjWaHnpVTBns88/sceyOBWIMjgVwxDQV4wJINFCd7jcBf90PD96KfwTfP3LMxpSLlBd
QdkM2Xaa/yh1rWl1/QWH+uNYE+/b7Y/lrZ2FMHVidpZY6/60LHx5HemPxDGOZZrXEjO/rxsvs2gp
IcUcPPbK4g4hj0PL8Xn3c37cQritt0smo6VBgi9p4YRXI+THV6Ster2fJOlSd0TGhQlOYHwhLAY8
kOO9rECnvM41YeD3A4Ff/s3psqXdpA2h0D1JbtrwFOnLQYa1vhAnbTpk92i8N+lp8k28smSXXPok
if1pz+lGX+pZDl6/BFgkLAt0wj92VJSDvZHCbX/MssVnqgo9k2yeZDKT4gbSBUP7XZdJX4SEGNkR
HWMpuxw9XqUcBEqCase4BGFKBFBSY4sFsYr65Kepo4ImLIH+tgxIbXp3i2qV9/VHvtD0kTXkjpZJ
8FBYNJEnkEw6bq/20+SF4w3QiwT/qF+btXUFPd+KmBkC0Y6LeVAyQaUUdgQdoUIh3CdO53LkYRhp
SxGJhOy9cIs9IBzlPvgVdHS0yLMF0+MgCOS0kNssSTqcDxmJq1UcrNW0rluZcSuK87lcEKKRvUly
04j/xtl6qMPWx8lv7fxZMTJPto472AhE2J8SBOWnA6lQUW4DCkm9Kj0LbIdR90eEVBI1pnmgR5zZ
+9ToQ9geooR//LR4Y1oaT1FrzvPjPMz06Yx+aIx73hiBevek78unNRjTBstx21pZ/y2a16pkVkN3
Y7+2LrS0DV1Ahzl6IBEThm9WXYTNO1A1Hb3FrUIOV6TIzkBTgCLVKs6GpOmI7WIfoEO8ktoo/Rv0
vsxcD6MvbLJOfmVh4wyc5dlyQuler047ckuvTCXgt5w8Fk3jChGcM3fOs+qq8cgDTXfFiGhwvIIj
meb5XosGlXefkMzbnfuFCzhzz73i03EkKl5b+ivGMAgQdeABTposkRqVTEinkeWHSRNOW+JSJkJi
tqPIlfedbCzfIyQL+7eRxJND2WLdKGQl/JJhgaTm32oFO38Mx39p5LnmNJ+Yc2tL+trbqvTs+4Kx
tdCWpxm9SRBDfdNYlpPU3XNH/V40gWlxOCkqVcN5JXbJZypReKDF0ttlEpMI7ooEhkhFMJpj2OK8
1ILR8RZtoJdHm+5IgA/kAOT2GbpUYqxEN1Q9Z8pYOpbsa1btLiMA2UkkHDsr7zTDEpl9ESa7qWAh
ABGTW1AbYpYs/ZWWEWmsvTNRUOXdloTNQobbBjup13y3Uxvp456WdxQ9qTTsuliyD+bMkhSU8waJ
LT/Tv4TvT8my6bpIb9LdDDscG4NM44j3J/C8Uw0lJ679gOqczNMn7T4EbG26WxvqjcMQyZqfE8dD
PXHPuyLgf7xLem2pI8qNTWZj5fryWAQ22N6/rGq2mKpgfivwJxpoZLkURgO32P3VdWxouj2pZFRa
8RTijO/iPMw8RQJ166pOPQ9Fw8iQ82Vka3vI8CJAYgePrL9yDnEYaK3PncUnOPwn0JXGrG8wX8I7
GRlFajwDCer61IxkTocEADEIJCobR2HPxxLJGel2kpQOiCAabhn/zptF6z+QAJJETuxiDubXC7Q3
nIvT3ZOAJuRXBoWhD45AhpU/uiNZ6FTjRgxUuJpHc4Nj5tJ4OJ1q4/jj/z7Jx5+jU2ATHW4LwJ+x
1RDV84YbWjB0Bi+4cNAn8k5qO2luPrABT1sE4UeTRYu0jFuNnTds6XNSIhBKbawyA0hzG9Wq5SyN
do10iy4sPTbI2pGTjBFDukUXvWhL0A3FRzzOyYbWCp4g1rUTLcnO2aPFAh3IZJ0tAC/4a+bx0h5v
D6IsK84P+hr+xs47+jTJYdaQ/hOA7uRlw4hkBtnTClFADRccqYZsiOONtComQzohwtG/xcplz+fA
WXO4u5g86q9+PKHGOmlraUvqthvsAIUg0DpfbS+YxSHVHS2CwXPV8kwfEzSOvrh8BDjwZh1zFXqP
ipWDlyPF7u3JB9Pao/bbuSNoJ85IY+oKqF49fZoYAKbZ9MS4tELWzoCImz1DMZo6Z2W/BBYz4+O9
khfk/QWH0ymPCiQCAALxbfFLeANo4FQhco0GHK0OoO4TlRthRFi9jQHho3lMdIGMphNlhgo+1jmD
K925OZIsAsBWPM7oCzSMslyUX4T7kmJxXi6cqK9A7ZDJZpJaXkVuVY+bpIdGcw4mTvHzGeBC/qBo
9KqbulP8/xFG6ZmTThnp6OVXNyh8NX9ikgWfbmWwXZ/9Y/ZpQm42dwZpYj5N4tnpbFaYUGaVCndV
zSuWqHWjSchBQXYi1/mH6aPd8/cnj+epnVwMcHex0TJVasVPRpWu45zhouR0HI6Ih64NEVBserIQ
k/XZyULCZp860pgn/2w4HvocpT2nyBEz+g1ej+nUezt/NTUUZpCuPn3WjGQYUhXyA/449k/Dvpw4
A5ay9fEOR3Cm5Abn57ucVijQ52oFZhTBJ24i8rbzxccOLCw4mFt/sfQedvSwazycmixEa2oYGuG5
MrHPT2DO9dh6Q5GmI1k6vH30S8k6Y+tbIxXVkXtYo9iHnmzAcCVyDH+AxgZt5faThXdev7DSQH93
PkKYMYbpVoHNFI5efFFB//Eu5VJxlD+I/oQTfDEhyZf5TeQAzEHd/eH6DsrE8YdvZHbUS7Kbk8JY
sr0/CY8JI60Li1yRgCYQ+NQU6BK6b97VXHx4EMRy7P0jKrX2En27SVtiAkKnoTvRGFzpRDu5meM4
nFbG+4DaV0VwjaSYpquwik4DUJm4+i/GJDQT/ZRzlIgGigoCPam7VFVOvUplTW7HJF7Q7ZPm+naE
ufrAtZdk7+KSGIy/JvJ85mTHGw1H5Kav6H8bxGdagXymIzmVw6OZdkWKWdlbyOm6nwJqm+49GvOx
s3/0CdNo8yBLNWJtQSval88wdW2XcE7eDjObfctqqSm1ZkpZiru8hgMYj/xLIxg3BJ1Qf5Im8HEk
x2vZiYIGcex5jmYoHmOeTp7raEn1akL1rx/e/JhzREAX5ywpbP3vTkFQRHLpH0ywvvA72LkP+ucr
TSI6IxlxSG7WYbEEavcp0E9lVOv/crplqSlZiSJgnfynYz9cL6dGSgD0IkkQtWxphncqY66Mawhx
JRd6WXXw03SMakyNVbcDT8hbl7IMVsNqcn+7JvOHG/qW+tjKnEnjy+mDPAlh6qHjVjEejju2huyp
AHdTI5T7rTwuWHgz9G8mvVg3ow2yZPR3lD5Ek22dIk8kjbfz8RBCTtExQMPEFG8kyizVcQKZi/zz
AfSP7qmrjwfOaEveI5t/p27BaeKRbKZZ35Mo1sHYECfaN7UGYlc8jfvjCaEPrBe9EgU7v9ftLaO4
zGwHduMfGl9fNvT0clgf8MHZLG6+9Y+2cjYwQ6BfbT+ccsSCNCUJDAMLy2yn87jMDVYQ/XTh89Hf
/fcNBd1e/x/zqas/Hu6c7xFv5Fl8/pf2O9morTH1Aa2q49JY0APW5/+DOfz7j/rSQOdpMtH/8Vm0
rPh/X2/r/zaYm8KyI3zPav59j5jl3LZxJxLXvcVUqO/uyM/0RVV5wRVuXenynJwWx99/l88tBA9D
Il0hnIEhHCmH+9z+/F1wk9q0b4v0IWKq5r/knqWLur4PA1L4yAH843n+5wfaUUTjABuiTXMx+tJX
JLfMtKraTO47PMT+S1ryxj8PQEfptubHk/37A7Q+OxH1EdK7hfVn2eTTMY768oFzVbhpM1T+/WnF
ABT+EQzgk+ji7We3D8d9IZJVflMTeXPbWjV6PScc3Xgw+hWN+h+6cl+5XRismcuiqCJjBnEmo7rP
53yJTGMKFqe7R42pH6qJuo5nfFZlwrqeEwLHJchctfBkRg4vB0oLPE/8UYDjRCiGrovn06tBYhJ8
wtKyxCz1HT/O85FYN3ii2U/G05G5LY7L7O9P69fLyIVzkbhjKKUlSyLMl7MKfqMb7NkYb05IbYTQ
XEHRe436thihcq/++8/zyDI09f983/9yzgLMD1xgU92cXntzmpFAarasrO1G9nmKafc/mpH/RWDw
9fho+Vv4DHgwMMS7/1gOnCmhEz3mBa+bVG/NjtFvQVnxXJzoKb//wM/rD/1ZjQWEyowohbEt//z5
poDWMufENJRn4Mhk6cVBXQfOywno999+FJcuZOwVuuz0g69LXY1sbcG58BF2y/tq9OiOcB/ZgHj/
NAL/gpzmt6PQiBjGcxbRtLCyfj4sXF1ZUswi+olykPLt+FidcvEkPjS2k1M4Nvi1alfawSZAu8Wr
kPBvq4+xAc/BUzGZLIK/PwUnicj/LPhIrW1OQYRw50MwEH4dY5om86Igx8UrcZ1l/c72Zq2SUKZr
q/avfm0YtMdtn9LzjTZ1srKL3Qwkm1v1JVUEom5t7RR0pK5sl56IeVfjsUnbs4WaxWtvkjkvrXmJ
AbP0lE8dMEtSWQvbbbqdjpG3B2z/pt/X21B6tACvnNlqAX9Gxzlj6bNJcm6Thkim+ZokmTFCyqNG
Uhnp1QCIc87YAIHL21ZGoYM2T4UTVkFdKJTHcoedQ8hLjCAEHs7jFqj8OJtEPeGLitmy6vJkGm2U
dGetHbJ/aWzF6ab080ncw0Cki0zjuDKfYi5NEVqYA8t+qK110/QyavKtL4KqUJt/t2KQj/M1TgXW
xyPExI+MjO0KHJjFK+hGOl7seUrf3omw5SPrkt3OiO7bTvI0rmaCbPMDc4aqqJ4cyvHIufGXIXIF
gUumoZsU/ShpA5/AINgIe6fbkpVU0w6mMxQw/cDfMoRtAlGuxW5RbzoHVZN9F3URCuhd2kHB6B6R
MY9oP5mD6EkbtSlBMjft0DPceMwFXfB0y32OzGGfyc6yiri2KIb/WtgS9+GFh23dfrG8eRnCG9p5
ifiGpLUo7V2Bd8Nkh86CNg8xNABm/DusI1zb7USYqFw2pkHHZIT6ZlpeGC/ukkxXZdQP/bphTD7l
7PKjECPPnGdmf/iwtLz5aBEXFK2EzTQwkwMgn98bOkKGQsfu61HgaY3smNOn/lVY8z4p9thXfFtR
3Su9yaMhr3epCxgT/jjeGtVHlUpoM2EvB4nTTCELlaZfW6ywaRvwNWwyj7DJGGP0yMulDR8EjmpQ
krkH5iVL0+nBW3Kv2C75lBxygmDPctNZzzGPjWd0WNr7QPrg5CMvuwnyoSLg2R3lY8JNfYayt8Wt
6NrZWyFF9T0183Y7RxbhJiFK/wObcFpddkPImDBfSAD2MY8L/8pHwo+hKcu4uqYh90Uwu7uizdXt
WlQ4Cakphh3cJ4KWy96vf2ZCPRBSIC6la6SX9dgPOxTnM4JNNz0bWxVtMyKFvwUi69AbiPw977tk
S+QHslO3ge6cRN0Fed/1fkkaptONwHRPfYzw2y2aYD/xKzEgLNkbcBh1QI+R4CQqKxJFrGrFvV54
+4ywnAeh6dibCrJyvzHQzj5N8xq+QvvwaDGo+nEK7Xxn2oN5AW0iy9E7G86VO3jrHsZb86svguQb
TU3kutngRO8WIyj2WZaw7rHvZfleLI2xs2AX3PejSyOEpWDbL7O6cHqJBtersQAkAVm54fd8tKPl
HGWE+tnbbmHtWgTFbL/yOls2I7SWX+HgBfWWUD55UUfIJLauNRTfZniQ7N+IGfH6weriJMzaV7Po
xRXcd/Oy9y19hyaenu2m43QxU2Zfm0E5wnRojYu8dDKslax+79Y06Wz0FSzxZkDv+GMS3fSrMwzE
6bm1vvZ90dooHQSyxnXtuXOzCosGSi4IQWLFhn/hE6uMWB0/9s1iBSzEbPXicXIq58INzUpcyLmT
e1so+9KDQkHqvPfsTctPUyXJDY49tRl7Bb80QG6+SWeA9VtvaR18f0NzI8gN/bGImVoRct+Q9kjs
0WaUcZCnCP8N5bivTMwBeYJYO7Q0MDa2WQ/fZqspv/XwV8u4HIb0qcuW7rucQfNtOrK2YnwMgqRo
vh+TYFjfJQ/enK0YTsLpLrJRgsfNOhavBVDXDcOn+rlpwRwIMVrfIoYb58KWYawkKbVu3rivfejP
VzAe5cg4xFV8KDmgiTI6bLoqvfK13RhTcxm9SoNiaxtSNxYEz/fdnT/55Z6F3vfjiFivswFD3x36
ITQnUyaf7LYRh1HNFu6R0X8lH/lpYv/+tHb1Gh464S6boqvTXwsn5JANgVI7ytMFxxhO3o10OybJ
JUBJMxvHcz8qxaHTBBFMln30FJEK8wag2HmExdi+jeu4/iJjMdkCG7evXQQPB5BX9rab4RpS9xob
D+PSlSH78mU12+bgVBbi/IY29022mC7vMnzdvCjzkD6VV/pn+LiSGMl5cSg9JZ/QnDl8/9G+sMzG
2Re+0/+gX9jdRRD4zqylih7qWq6XgJ263Ryw5LI9r3MC4U1A88qd7po+kY9gNN2fTjmyONjdMt4Q
L8zDQ6/t1nIGdTnLYDrPp9nBp63C5pD4tbtl247yk3ZMdL4SQXCVYCT8Roh29hTS0vnRreHwyAs/
PeNhC65XyxjQVvn5vooS74rJu+XEQx1VWBuXxuF+h5G6pkZ7VzIauINPiIEHxYq5l1PR/RCDcrH6
IkS/kpGrLhFQYSMx6vYxddYIHmhazzsHXgLZfDNhZ3Dtb8MxdZgYSOPdSGy0cVeL5655FC841u1w
Gyha7eGVplkHw85ssZcMmyoSydUEr/+O7g9mYndpnqtBvvJ3UhrQufUM7lZtAdcWN3NUIAvFwZ0D
DxD2C1mfGGSrbDKvkSCpp9wex+6Q2RV2jiizgkuXhPBwH5l1E13UWUh63kwE7WZkDr/FAlQHm2KF
Ob2pnQRujIEO4ZI02oBz7ZvTIK+6aGQAZc3Sms5J0K5vndk1vgVNlIvYn2XWEqEt5H2R5mO9YxS9
ZJd1Xrb51pCNh1IzSSzjEIx9v94vYSNVdtClh7mNOmiQLURS0U5peVHSK5BVbAVULrFXq2QkFlsV
fewoK32cgrVdYvzV/hUywsTaThYl4uVAg2B4BpO8hngSDCkGjyAIM22QO50BIw4uPHs2m+JxdZbE
HjfL3JmRurA/MuTBc4zwOz+y5bOx9xQkAgxTKIPSCj+zNAinLmPDjeaH3EHNs7Ezt/rWLhbAkYkN
cBFDB7BJtgdw0MQ23pPgOqhYTvGPd+uWEMD8orAHIKNWUF7odIq+uK0WvISrw+knnbve0j+qyUnZ
LML26tthcIsQAKhf+HixG9W3PA9QkbtYwR4CbmWRAXpVZkyNwQHQfo7XYSZX2qkXBlJ408qzJneh
EqWTN12XOe3bbUEw45lD3iteptDMAlp1hbTOy1RiiRLKCxZsjEzlfYzGN4YXzYRPFwlonsAtHRkv
9BKfLQxb72NEaeKQr2cf2jaxnF06ZrayY0q4DC4jmgEkcqCPM/9+MVwgkHGnwiWvYlbSgR9oTSOf
858sQl0IQUBUYkMotjVHu7ImqQWEkQ3K1Lu2DHzaTwyZ6+Ss6EL3NR3Hl3XN0qc0Ey8pBksNRpjq
hwnNyQ4iujyYvDxAAihfMpYL1ssKN/ONBLmxH2G/xKITkG8C5KNiU9de/SCxwm2l9JeNCnOX9XUc
6p9Dmqz7oIUa1hG5es3kMzRjYGkE9a68bNy7qM+chwBhk9zmIz0o7gdumA06vendakX5TYDnCHd9
EKRXPfDIB4WpK92pOR2Tc7rZKVZRMuvP4Y91W7vpqn0JZJfdsWntgBm0lyVJt9d2ObuXtmCY2qY9
Q/WIbdHWtpPxtVGBOqyzjVObGPKq3poRMSg7QfjqDbrGaTgXEspwhFF9jrsyLWLX70exiaw6QduK
UFORD8vB7Raa7w9rIvP3hHl8dyiY+20lD+W0WZdS3vCW5+Wf+2W1zQvqC75Ccs9bJ98rYnli1Yjs
uchT64WO4LxHTBQd4DHU+0AExZ1RAJMdAf59h9TwVBUo1FI2bvsADO2PdrIHYOdO2/5wzEReKLKy
5k0i5yKMySp3LxJAW9AJTDrv+TzGbMKd24JtiU6gzX9CkwheyiS1vpcWdIORifLWE117DrBqeWYo
YJd6TZsFACCzu8Z861C3sjjqm9D96ZZ6k740tX5rz3b/1gJCzHeVnzOgpcnd+ueN1+Rt3EtMvszA
VqgAXTAVVowJFsM5aZOFd12J3n4jQgVvrV3xHeByBVkYl/zemLYc90S2CO+c/E8bsAWgl0pSa5Xp
RS3a4V+CXVsWl8JxzBdevJOE1htO45kxlBjyRGGc5Z1nP2k9A2E6I7CSfDFwQ3lz8abGUPB6YOe5
b1WCSqtNPOeKkaK8FAtil41MKWmu5l6Jt9IeZrLxaH+Om3ys5p/DsPCs8FCyT1OC7ur7yDQNolUx
jrumGJ0LmucpUq58XinmkbP+cpG2Jvs6yIZLd2H/tjEoR8geSjrD2xldjRbZXEfvGeho9SMQ4xyX
vdNvK9PAaKemwHpg6hdGqJWo4eAMTll1mCiqLlj9mmk3d1kGvnyOKD1RlxjtjZNN0B8UcYbdZqlN
GBtSjDgfUMpwEwF/rbPCLcd9OvqMeOoyLkqKNLnT29iRPIcut6mpnSZZvzc9oQm3QFYm/JBjn5Qs
aZFPSFEsLZVWy8Ew7aJxb33lJOGmhCXkvFbIWfE4woaZiwQrXEP45nWZtX4bxey2Z5eE0pX8LwKB
eeF6cMqZq8HTUqjM3WXbjEtSk9eLt9Ex416xARN31UjXysG1l6pI7aUSQIvStHTbFMevKRnv4BJy
GrkZ5671h31Krdacq0wZ9V9918+jt8vQZQGO9AiuKh8S02YmdBAIuIYGgolrmMVdoUTJdXANZFwK
SpZiNgFvSXL4v6CeBcREiL5oFkAJ2ex996RnZw/HJrIh9CAEJ6Ju2dpWMotLsqy0egYdg56i8Byu
wXvqJubsH9B7rzxvndVH+Q8lJnhSmyakAWews02KCY6aZDkenlVGQyG8Gigo5xsT6OrixpB+VVce
VqZuXC1eeUVbvDmhasZau53V0lw6isNbN5AHbbuPEeM4dfLgDB7m952PgDZ3LkgFh3qMPiofqHHY
O6TdXggoTTbyQZhvqKOuSThaKN1FxIq5RDlFVOge8iGol0XQHR7p8OYxUi9VkXmUNjOgyJ2YUAJF
9A6aNrxaKf3CXWJU5JpsBtJdMJNbbhe5uwBaswt0RdbPIlTVk4HqZ9jYLaa4jat4dnaoYOp3syH9
jOmRmcly1/p9lG2BbDaB5jR1DEVXXy0f6v+LKE/HOw/V7hn96fyqNRMnLm1fXZPZsNQ74dSIyMaI
AbUwqocimifwI5RwII8asYC2AYHfHORgoq6cQwHJCGl3+S5WE1BWIt0aSz7vUaynzrrc97kxgaeb
jGpHBcoOMSmEB5jfd4d6m9Th/AZGacaZbgF0t+5DArCxpudN81MS3yGBWo9sDZrVGNmNyMLKdpQT
sj9TmVeO7ykJfHRcqKghmxHTlO7xjxGat6+VFSIasruoiRPTbdsdQKv+zOrb4Ac0OJeGpcYotDEN
xRzj7RIs/U0d+qba2qanhu9IMmTKxRGo/2K0JsQMNIBx0DvR3LpJ2XnXG7ejDr+eGQTOm8kpgx3Y
qOrCSHEY9wjCMX2g+RM1khJ7Uf02bDwobIExZAf8FFwY8qSNjYPm76wTVVfEiobZG9GSknsjib7B
jWk5zlXs4ZbNdwsXe+tGSRjtCjQfvwxEVTQPC5FeGSzD/Qubyyn7FhS11FWXY+dnVDD+hSS/KH9j
iXSWgzO6xX07Ock18s30PQX8iLd2WmdkdAnR0OVKoNVG5Ob0BKZN3U2yyjgE7HVMrYO6ZTUNYALM
pRfdW7QPg21E1MC5RdMi305odv41OS7+Rq/soUa5RYFsUnoPXZK2+wGezHdf9tYmCtBHQppbcQ70
K6jA0FtuLExq+dZW/YjZrGoQ7mPTj8bz1Jeo5npgX/0mTYiBD6eo0pINdsOYy4OFXHWg0MEGiEfe
b9MRnjA9GnwYoBxEoPl7ad9RFDRLf+0ooa5S2xrDremlIgBHVInHaQ4G1NBDw1GiUgheXJlBsKsp
wG9h6FLx9qFL5Bk1NYA6v0wiZDJ4r7MtL/QCRRjtkjuSFWxIt74Q/q4cEf5tHbPOd2s383dSD5kf
cpZabEdH/DX1WbOzk36G/u0tPwJWi5Hw10YSvd2N4X3vAZbn4zzSwA20RhdObbfXTpXYl2FWlcFb
ZMCT2kgriS4NI7PfliovL2ZD9HdoCMmUzkP7FbeOgv7bB0TAACAsZEyWQb5slQ4m15w8CG0qy8OK
9Vc61WVh2Yu3H/zJezaSTMw3dK5Kh2ZAqzmeorZ+5BFKjE2NQOSmRflCpBs0BTYFkY3boktMj3gs
q8geS2AJU8x7k6qO+nybObIDDMfE7HZyJtrQEBOSmxD09/cO9Ue6GVX1w+nr9rscWtz5eUPvEaUn
Aq505Jav5I/UmExgiz08UoPK41oqbEc9fZeXJlXGuSx4qLcyL4PbQcEAGrwOD4oMyiv6AsGZkZjh
Mx3jPOA2SP03Ya/O/yPvTbbjNrZo2y+CB4pA1c1MJEiKlESJqtzBsGQLdY1A9fV3pnyeDxkWxXei
d8ftuogMBqLce+25olWY47sZfMR1SUm7fQFpLJfbmlkj6cFb9eCPY3A1OlnjnXagcQNY6nCNGxcH
33dU8eangeDWaWCqi2PvuDLi+mK9arY2Q7O4WJ8z/J4+h8lkwR+RJiWdbhnVQZV8R+5snoQrpg8B
1/3YEon1tUUZ/9nkf3EPGKkRSHOMz9QCBXcr4oO4mydWXSD/QDg9ve2kuSWHYGpNi3Wwvw1TA/LD
YIk65jyAd4LRMpw4H9EM//ft0tvDp4JgxylYeagAHm92XBis9qMRVOL9hcRQQw1lGLuuATJ7QAFa
Os63DUNR0AUlhLN++MoBVdZw2gLqbPzPvGjbuns3iBF44pupyHp2+REaM5qpAbA3cWp29aLuyTWQ
CG3fCCr2kcUsNjUk9slpzXXKrk2IsdhpITDfpg9JDq/xm9uItrwq2qCexDERgzkZp2B2BXX+f9sM
k2sjD1aA5/TME4JAa+faGJhbfhxKbzDXa7mtRDEPFPm7ZyGaJfjdw9aXTaXvymqFNuZjROqeuOeh
nzgZm5emCG0E2i9k0lzjUXtt1GizaJDXCxeJata1f5m9sfnjiUQrAsJo7JYNf6ID6PgSFVOXJhbJ
jf+A69Mi3c3+fnaCiSdM7qzeMHxsgyWZixMJ4oB3H6VM+Vq8Lop2lO1pXOAfWhE+5XLEZ6vcZ2s7
0AqAEvLNgivZYe8ydoYr+GVuER6JWF/+EuGlZljFWbrOfv9JGuluYyCfYOFeHdDo+976yphGHsyv
Cjz6Ku+4Atrw5/Ov03NPs69kDfHn8aidDcm/ogK/1OA/VkjksLx8N839P8u2uyQ06r+FH3UZXvxK
jPbCtfv1Lz5Vn1x+kTJukpWX2mFSvhdUwONfJDgXTNBam7/qv38R/t9FgOG4zUBqfvQzIRHBzeZq
UPKRFyQF//6T/yfO1v+TxO1LKv+fzPy/aA7RuPwBCzB/AnK4/C9/gxwc+zey5igQiZJBzIe39f9x
HBzzNyz2mDt+IPzQpBj6H46DAaib/D7J3wAABBLsS8UnCdu/kdv+b5C5KHqjxIOKUNez/xeYA85+
TJxHaWbCBxdLODL7lwpO3hyKcIHqJMfukBceUjMlSt49CFQTRKpxH9vigbgswKPAj8K0Ebx5iuYN
Mer8FaHb8nNlluHvqx1s34yMQDdiebs4YbPU29dtl7+ZpeEdtjYH64XNwnEpsk+Bl7MJ5V8DD0wP
tR03yN7zA4/DCPA0NE/3gd9yY5AJ1/Y2nKWXYGTchK8KW36WQ/9Wpo533IIsO0FlWSN7rh8cmZhH
Zx3ExxrVYZRR0l6BFp1qQFgAcSWR92DKHoraTv6Es7SOx1xMVft+zRpIqyTNZ/sg4I69BxGURW5F
LQpJq3Q71ovZv04bvya5OUxvDZdFfrDZaO04SJYZVuKMHdRHu3Ua+QCLcqmOeT9secQT3Jr/FH0v
uZON88zpAN6+ORLgNAyeoInlEha0KAU5bdNi3VFr2t9OXmLwt1LVOn+SkBjCCBSnF+clJy/ZlNTk
8jSsNtcqOGT3iG2WO5QtWXXwgtbnyo4g5GQ7lOpFHUHVh53bu3ztrA0JvsTnudCaQXqHI+76kcdC
GLVUTt4Rqo/57Xtwf/vBbzm/UtKQh8U0xit7adNbpk7Ek5Ov2BUXZvAQXhtko0gdjclVH+THhWBY
U8DdkdkV9yxxznDAOy29L16RQqVEhkifid/iUD70fp/ihzQQAZ66cz7v+71vkZ8iZPkJPX12eU8W
8ZBDMAURCrX5RLmPSTERQRHrEy+esP6QmTXxfsjYGS97Pw3BXRqNcPry7yqy/2mv+7+OFmhRDfb8
PnXd/KmwAi///d+bVOj/Jiz3gpT5QYlxHQrQ/4bNeMFvGPFaYXAhJYB2vPyb/8BmHPc317QoSvdd
7ngoBflX/9mjvN+A+/EPORphsnhARf6XLeqp8IhwiIANiI5L2ZhCO589FO9+ROkNj59937ZPme2t
rx8Nw0+EVM80Ly4iyEciR4xty21ZGz8i5jYM7xbE5elDuu7t91+3z1b9aH/9p/uqXiqs9zK4COai
0HbH/R5/lhCFPjg7Cw0B8/jAvJ1e4r4898dcNvlHf8wF9VIsaeNF64hg7BCYTjoc2s0Lfv/1H/P0
sPjvH3P5Ix+174MA7grYY5Gk+OcO5LQgN2AWpne7Yeuzxoa/e7wVtr579+sffO4PulzAHv1gF5jd
zCPOi2Z80debNpOJPFJUmOXRr3/gqdb1v3/R5Ycf/QCWPYs5SVhqS4kb2Y23OYl97MrRzm6x4yns
O0viXnfsx74BWmASPenPZpPNw9Wvf1+Rf/63A6zGxx3oSMKV7ri5kUzTmWefHcS+Y33vSqcnA9qn
y1wf5OYbt6TurDKSdtvyHDfSwK5fkC4+N8ZcTR73gDLjeoYizBAENnC0of3uu0v+wt/3XOPsDo8b
b1mpS7BNsOrA53422609JLMs3vx69J5rXdkbqqDIvdEZ3Kh08vwvE3eX28bIS/n3OfDEZOaxTcgz
zV+uZk86byxkPDLXjcBDzh8toOCHNdl9vZ3nAmZ93PpQLUXX2b0bTa2x73BcDO4+HsWhvmb3ld0A
ZYEFXbVgNyAlUxw3z1sFlYIspdOvh/+Zvc2+jNujxYN+bXHxlPNjKtP75B3PUwr6nH4PTXKwWejf
bylSwetf/9hzH0PZe+xiA8IxdkaMMs333o459Ywf64mKEb32la1mRLRrLquLcxPVnNGWwi47kPge
XyJWPH0z/rPQHWWwwrYUlbS3JG6NYK/Py2B1c1Qtm5VTkpSJ8IWP/tzPKPuJI/CsXDrDjydAqxMW
EG1zKfCkSjPq8mlZ9da1qsfv27lPnLUOYohD+0M5bNkbHt3hw6+/xXN/hLJroJIKLJI+YWwbK0lD
YGnObSqoK/xEDggnk1//ynMzStk9iHN2ZeB3YN0rsV0b9W6+CalkfOnJ/kzztrp7JDnC+HL3Yol2
YUXjs4ov3t52kVbvL4Tmx4tPoji62G578YzNycNUpYgWpOF3LwQcnuu9snlQh9Zs1VYEsRihhEbV
FqzGYSTWtGv+gLKewf25FC0z+iTN++a6s1zSlEPh78tbvQG6TK5Hu5Nvbw5VQCTSUBPkH/1gHN+u
edpvmv1XFhqUe4fnvOvj8Sim/GranTU8ZAiaTb0l9sPh7VH/1xynhcke/BgHmk5cj7WNjUghxfDS
2XyZKf99+v+zI/2gsjz6gY0wm4k5LqK4ZOt4dqcU3rwl6Th7N+lEdjVaU3trPld14Pwum3RpXtjJ
n7vz/DDlevTD+DhB5NlR3rZVgN4xM8bE52Zfoh6NgmkpxATBDNelY555XX0uSZKDrBWL076fzcmT
egP8A7TzqBtb4hlEKYwkrn3e3E6++HHgE/z+9fRTSgv+GV5LWaBUbq/4v/Rh7Jg7XjS7lcxIeJN9
r646kjbbm5Sw//fOEEt9JXYyZK9XMCrNHdyfoPhMsS/GFb/uyjNr2VRWgtPBfJ7KbY+xSRGwFjDl
GEFk6m2jKmolaOw9IAi7x8YEu6J0JK7kpS/0+v6jSOnRRwqawkW1louYfNboHL09/KtbMWvX67xa
91ENjmdta+HHg9EtMVUTaKRTJ0j/1Bp5Sxl52DNeUFCnG6fdGnxxOZlfj5f6ab3WL9/70dj0Djwx
kBdhjEOdSQ7Vot6dWrxhG19YIc/sEJdQweMfGHMgWvY6BPG0LZQ9B2IYzK9rZ7FbZDYu4fD7EFke
bFJ/6beu3kkE6P1l9tMfBt1XsQAGL/aCpJaHDuhgfdgkhFLNaaXcMHaxlz0iNj+SvWtF3jZj6A4Q
66TXfeVm4SUhSsh+3eNRplNMiQ6+feinX9g/n1vOysWCBAGeWlyz4wLL5KM9WcUp2Vpbb1KpLC5e
bG1g5e0e27x5UUFbn5pUvHQJfq7ryq3C8rqGmu90j1Ow13eoUEyuFhgjFHrz5oJLfjxhs0JOnYO3
QQy8NLy257U8JQ56FK3PairLoaBsw6T6fo97K6/OIynhI+m5/fzr1i97wk+OY1OZ800CL3+3jCVe
DPcvnp1or8QEBSCeFv8l+Oxz469Me5TQc1PgWBaD38AubGqLyCLpqPccN5VpP4G+EgvY4JjEqHdN
1gwh9UbC9dfj8/O+kxV5+m2tqQbRtxcyTjGOepVDorjr1kqr6/CAnzbOQZ2UCB2nuG+LxDoi2kIl
k61ldtLrvDLxoSiNuCcS5sEXaL0pp3S6pZyj0pqYZJme9p74qDFbspjQvEHIeO8sZlC9cYcAhbZe
95VzrLSAK6SA5LkSUtdbdu4XLDWaFyb+cx/28s8fHWMudnEiCJI56uELHYCFUnMShlKz68qidboC
L6MiwK2sMb4MiPXBuOLiqDcuypotu30wjNH7T9eR8OEOhaZas+vqaiVfDojHmqNwIWhsX1of9QdG
Wa2lOXdJNdL6Wlyc0APkrzDuCr2+B8pqJTMVtKZt0rqw/+pzUZ3TPNWLbFHu+XTGlGtdBXlK4+Eu
67gi9c7LC0ctrY8aKGt1xd00qTBxi9wJo9XVIjNogejROqLsQFmrddbZDXXM+HACcDwsWU4B0W5p
jrqyTsd9mLo2W2RUA9HAJtj9YsyYbeiNi7JOzcQdnA3hJ5YsZnMa1/yPUe6jZuPKMu1HLMK4Tcqo
8MIMY6Mcqe9AobVe1+2nE8Z3CiOFlEnXKfu5G0mPvMXFtbrRa11ZpysElIbEOgJYa6A2dAfMgPMZ
Zm6j5pxRlqqNbruWXTrHm6iRLxsYHMUd+v5vWv1XDbetPLGHdq05WZOxuqHqyTqNgAS0LpS8Xp+O
PQgILKs3VwKYc363CvseEtS9XsfVlQrtDpkxjop5Zrxme/yCHkcvfAe+6Gm3wzynVqbxp7hYMhiL
mfvQlkmr90F9ZZ025WgMYSBxVMmpWqoK/5Yi7ZegBs+cp76yTknfLh36QCNqqvXPfLM+UfD0Sm/A
lVUKiC+FxYkihGaRYu8UfqIKGJ1Ub+tVPRnm1JVZKYYpvujiP4uJfeAw5ruld9PwlYUq+8o2q4Rq
57odKBtb/a9Z3r1EM35u2JVFmgR578/5IGN3G5CN1PgtUyv0Qub1mcY95TgNG7h7nVFPcTtM4V0w
ptYdqPPuk9ZnVRkTNgVplMnnTMcMXbVTL5/9INf7pJ6yRrGLCouEsiJERPOldnj9UvXBW71+K2tU
LEDWKUeh38X4AIjmzhXjnV7TygptlwSirJNSOJoYCG+L5DbfoXXqNa6sUMuCt7obthFBIX1Tb/6X
AMSb3tbiKUvUyLin4/8k4ypr7jG3OqPi1+y2cooKlJ/OSkw9Akd5NSxUBLh6J6inLMxucye8zXjb
eXV6C3s/boZEK80KF/LpPp5X05pJSae7+sM+4zvsf9T6iK6yJCGMAyct+YgiK2EohPfB7untU656
ZPZzuW6LN8XbWFgP+zbZcSGp9tLruLIiKdmCA5OHUzwaSAnsprwKk/CzXtvKiiyrfARxZRqRm3O7
NUzvD/DVmgebq6xJJnbfUzc2xVnurQdoGMYpDKl+1eu6siiDkSId4c7Y2Hrvh/YUEAnWa1hZkRkI
KAFPYYplgJhjcUYqfnrvQa9xZU0u5N+3rUnGyMq6q6Uit987xaQ5U5RlOUhplkZF40HlvqWA5Fsu
tkFzVJR1iZRsM/sgHKOhdt66tL3KWbNtVdRlLbh+wiki9Ep14K0M0uKmF6unNyqqpCsbxQzUUzJR
3N077GbxofIyvQuW6oa7hiAbypCVvzrbRNk7VhPUJHMDyvW2lh8+Lo+CLd1SC5zWWUOp6P4wFlSm
7ItaU1Eoy5PiS3PwHMZFytQ99RJSI3B/X+8eoSrfh2z2iemudHxd38rWvFnnXnOFCmWFFkBthY8x
RByUzl2F4DCCV21rjriyQiWVZl4o5yk2u+pewKcvhkzvkiLU9YkB05ZS9hRj62Ufl9rCBkgU3/U+
p7JAN6LyI6UoIwID70s6rje5777XaloVVq3YWJSBbQzxZlXUkF08IZq60FNGIK1/euK3IFfCGflO
TBpmPzV7+9p3Rr20v/1DR/9o/UiqDUvsVXBJQ/6C+bAcjFcG3r7v9EZGOT8Xw2FXFJIvOm9/Uip3
v47BV72mleU5cfBQE9mOceml79auu4YfrTcPVW3TTN2NV1RiiPe5z6IZGvDJqJpvev1WFme+C4DH
aznGYdYdS7FRq/rStfPyp/875WKrKqbFIB48d/4QZzW058Pge8Vdj23IYaHSYDvq9V9ZpG7ZrE3Z
4qtX5c7vVSY+GV2pd/g7yhJdUTxWng9qwLbn8WrGQuFgzUIv3YUTyNN1lNqZmw+OTceF9QmbtOYg
jO6j1qCo6qVspSJtAGcYu3Yulmh3JOXVTVBlpd4hjdfpk6QCDhVpIIOKKbka93ltP+S95lvcVtYo
+DmYohNNJ1t4T+HKm8Tx9NJQP9yuHu0ueE8ldT9vFPwl1JcYgT3dUxyeayl9bVWvafszpe85MzEx
KT3ehj6mHkhPMGbbyjKtqR2a1jEbYhzqzIM5+2dcGDSjw6oWCtS7lJdi2Jjt8dW82a8qd9VbQ6oK
KlxS2Ed9OsR+kjYHf99ehUOumTdTlU4hs8QERjjEGCe/dajvoahTr9+qemnIyU54i9HHoxd8yq3h
vip7vUecqlxKVlGXaVcMscfIHECGLFhoYaKttfRVRc/kFL1RtGFP3gZ04WCXVPuHeldQVc4DLBUb
d9fs4zR3avhSBCoiaRqe5sAoR2hRhKjSio11g2XIMZCe9w6u/a75RcXTLWsuXA8qhNPHGF9gwDuK
15ykmtlzVcojjSZo3bVlurRwfUv22q0ETxhgqKgXw1H1C35Zw+Sbhi72xfQ+T8d7WP3vtaaMqRyh
Kd4zTlWlfQwL7femXaxDJsRLQr3L8P7kEvDDQ/nRnous2AzTtWHOYP7hHxuCfnGSwAGMtDr/Qx/4
qP2tlHCA6qSLA2Mse0iPXf1dhj5F9XrtK5cAq8Z2egmNLh6yDf5O6mFCP2buWat1U7kE+BCtAxNr
5JiaRBuXDfTwDq92vb6rYiNw5xbZA4CNo/BhLlrg/f8otxUMkV7vlVsAFZvesACHiNusaLHCqz+s
laV3Vqtao8pul9oAMhgPTdBdbaM5npeqza70eq5sNaA8nK2rli4ugCJ+MtskvRJ+AEhOr3llr3HY
311747OGTdKPZ19Cpz+4Seu95Fr7zKpStVIkEfE/6WZG3hmX62EIPmR9pZlTUIVGmJz4YITrLnaw
1fmdGur1SkJo0Bp6SxUa4cC1Ah5y25gZHx48pC8HA3MQre2Amsqnu/ywGeToK1p3501iD9LdlM1L
Kib/sub/vZdh/fe08R6AlNsFdhvPXglfjGxxwaL18xUrO/yKy6u625b3sh5xhR0dA9OvLOvdB0rc
/P4tgIWRuly/9q5K8pLtVVHiJHLwq5xgfLr2gQm0ThT98AGshiGP5tZjhthmGdRWj4ulfYIuncnI
7+QqT5VFlOzokaWGS9EbQRHb/pqJ66Qtlu1omUQTPhuoY7ez5RSjf3L8lTaXKp/2c9qHGYzlyt7l
ubZtkDnjjG3079B6RfJ2Ep5RfB0tt+9jAMfhHA8rf++pm3Y3KswZQnXj21Z59GCUy6vUatMQomxD
XRj+2fZ7OwBiM9vecN3l47DHZhsG2xmLsVkAjoLvDK5pEYSwAQCJYwr/peU+G8KSCYYc2k7d5oP1
ammSIryuHGsS8c5oL8DQAAbvu1G/Live1jEqygLkZzIk+/vKKlpf6xYCzOnpRx5qMI1zN7dxGaTy
IzCgnRgqXAitrQF3gafN9w3wrnYP2xi6M/xau7jN9lSv5gZDhqeN45JmuSLo2nhrwUudWnMpYkih
ud7lEhLx0/atBgiz4RRd7OF5BhlgBLULd8ot+5POxmkFyr481f2SGNnUxuQHvi+duHENoKF6bSub
cieXYe43Hxs8QNriMI3+Wh2dsLC/67WvPNHgFOzYJdtdXPXhHlDq3zukNgOQl3pTR9Uh1quQXimd
NvbcrCUeaRzs1Ak1G1dG3hHJxhOn6uLMq/9KBHg+P9dbUaEy8DM5wrWy6bcrk3gMq5vEtbTC1ljS
P52Q7oxmCiPPLkbQCn7TCMtDWFmt5pjYT1sfTEAYJenkOLWLAjZZ/x3k7IPWbAmVS3dB4fXc+GYb
Y9nXvaZ0ML9qnam+0mtdubVmXm7KxvbGOB1KcSt4WVHXIacvWq0HyrgsXVNZ5ppyQYCfcpBwRaM8
zzUvCIEyMlgyJMWODQDRCOjzKMq8YwekK9bruzIyi0mptAsHjELXqrrxnNmdoAoOnp5G3lLVXrAp
U4RMLZMdzO1N1gBH5U27aYWCLVXt5a91v9ewcGNCWes15g8y9s3J19t9feX4wM9LhvllDyjyOj1C
EEsBgta13mpSJV/WYEEf5p0cGxDL/8pQm/+117LWU34C73m6WF3baYqsACjvev5sXJdhYx3NZFnc
F3KHz9TVWarwi3LTJPFwoI534OvDQ1fmc4t1QmN3p2VsjQcKzl4bRlgVJ25xZXhMQx515wzWXqv3
9f9lGeZDE8Xno4nzYTW+goJzvg0Gi09rZfjKXkoVMJDKgtvtsvVQgA2guNAmsqartB67YBeffiEP
DxCCGJcDGHRdAlw9pTJs67fJ1DvhVQHabkqwcbONDwDExvKwLsUiDkUpsGrVGyJl8/BGPFXguTbx
Jm1E0bv8RG3AN622VQ1aNdXY2si9ifHxGY9r6nzfJ1ez46oELe13axxLv45nU5yBS9/Y9qj1ULdU
BVptGGa6wCeJJzEDoTIEiYxlf6c3KMqFc8qqIbWWGc8EOQRAJW3gmW6ueSNULbDGQjStaKw65tL/
2p/hrfeplqLQUnViEDl7AV+0icfVzm4soJiHNG8XvUMMOtmT9MtSevjDlU4dO2XQphiHBP1N5ssm
01tIqmAMp4DW8eBVxr7bQFoNg6tSQA7U+6bKIhq6Jk2TMG/iUGTL7QiL8uhPxXz/69Yv2/1P3uiq
bixcyg3COud7tYueixVuwGFUmRagXgDZbaN32Vc1ZMHm4ffqpG1sSmfqDpk74fBQGmbY6p3FrnIW
10Y+9nOYMzdd+72czHepleht9Bfu3eOKIOASU2Biw0TZrOue8oFQ/i6hv//6A1xu9T/7AMo53DAZ
jRJVYGT5Q/JuBvn+vslcvWomXrNP+17ljSVNWP+XXTK472rHjafcDTQHXTkCO6ILZlI3FclwohJt
H9wbIs01B0ZZtBIM8CbxkUAhAMLpSPFh/2WvwnbWbF+5NwOkSRL8mqp4H/yvxI7uwN1/0vumypIV
WOIxw+uKws82AXQ/yvmvxen1kpuWKijLiSM0WXIZ9i5ICDiOAZ4DYG+1Oq8Kylq7kLBr6XySZoSd
LBswdblqniGqpCz0dn9zR+Jv1jJZkPNz9AjHosGGQO+Jq0rKghkvOW62VWxl3nYKUtN821LP905v
cJTVunk5cYSlN06phWnQTWFa5mvb7lz5Qu+dS0M/2Q5UYZknHHv1PMnU8STOMDjnNfIqL2dMuHiI
SfvsYoQ+nnoX2/VbY+NVcIv5Rl9/sUF+wqa092tfGMCLwz2REAo2oyzf1A2uF8e674Hz7mmW7F/b
ZMMlpekuTG/pFus3B2+7V3NXTDdbns1nB3MhmoCBga1OnYv9IbOob7kvL5yKhyYPOqy8pQ/p3qxB
TAO4lOnrosuM/cR/PeZ3jp20s95VTxXEoWvs7UtBcgTdt3g9h2V4a2PZrHnACmWjaY3SbQXk/BjL
oL88u78PrfSt3nRR9hjemhsA0KWMnR2dbWWLa7sdXwJpXM6fn00VZZfBcLJO93EtAaTC6rgexr1a
TuGG6uG0cIdP8QvzqkwvhqGK5KwenzuB6WlsdIYXiRJrqL2r0g9a46SK5LItkbwRnTKeW5FhmLd/
mgoQyr9u/JklpYrkLDPNZTnIMvYqmb9HVY1ZF6jmP9bCMl6IHz33E8oVwUxCP7W7vozG1cHNJZv6
oc8P80CwHSczKtpeeFQ/88l/7BqPsrfIE1I5e1UapflUlmfproDHCywdcuzk7COKbs2okiqiSzNi
J8lQMWiNbSB08z6xEWkeYI5yb8C+0yIQ0JSxRQZ9cpbz5FgvbNDPfQllMfsOWs6dGtxTmfb+dB1W
o3tuoaFvkZfOlamlLrAumNHHV0L8q3y8g3wD1AUgQWrd089h7+uVtlqqkG7cwj7Pt6GIfd+dzmiu
gwPO55qPFVVIN+eEIh1pZTiNBuLczRtmumGu945TlXSm11lV5VfJyZrzGwxNDqL19MZc1dBtjllh
D0DT+y4i7ETxT7X13oeqhm4DhJaPYZmcytx+5bvGq97TjOKpGjpkhVgLeXly6oqlvynGcYoN13n/
653tmbeDKqFLXB8nOwjOp9JKMQTDHwCn1Eqc9VpXVqkZlkPiQkKO/XzsXqF6/dSnmx4c1lI1dKnn
p8ZsS7yK8Ww7y3Bqrsy+0pOiWqqMDss9nkL1kMd5gedalwW3hj+Mkd64KOfuijWBHJ02PE01XmVn
214+dENZaob9VCld1oZTX4kmxFWqJ3fbxsXQ6h3iqpRuy9Y1rVMuUngu5djoNOZxr9wXdt5nJqOq
pJtR5+9U+LGIxrk9oBo7dh5EYa0xV6V0O8Aw/Gi6nKqlGg582mHQlgwNrk167V+Ok0cHa1hjf+pj
pkOhVbvbeCcnw6t2LXEx1GtfeYdLr0kav3fCU71g+VHeowJ4oefWc+OuLFPhgVU3mzSLrc1w5ldm
XrsUGKWwPB+gDbVx7l58J7EOr93II7q2HPupdGcImZ23nXsZmn20d1Zq/1H7WKrESeDkvl4EXlXh
7W629JOcx6hpPEj0pYQxIRI9joKlCvGqEGMrJ3DHKPfX4YxBHcRio9RMH6uyHmexnb0qpzFylovz
lD89ULC5vvDVfv7RTFXVI3G7T6BOjdHmW/uhNEtMgUq93Q8rkaeT2S2lZzg9o77XACCWaftuDkD5
9Way/bTx1cBrC3/tywt4mNLr3DEDGUH9H5uT3g8od6smzycPQ2v/hMesx5mzFbI5Zq5nOd/0fkDZ
v4eplPucdDKSbdZhBCSWUxcKvfC+qlDkFu46OLfJyLrg0Ba3p/he+FqSeUsVKHb+LMZkovFZguOu
RtEf2srWkz9i7PL0y4pMAjiQjYzswuqOTmkVB4JMX7UGXdUntmUQYDeSTNFs4zkfGAY1eRg/6V1V
VKZkinzYFAaW9S1iqUNbDunrynemj3p9VzZvsXSdY3n9FBkhqSZR7mmUb67mwCjbdz4sFp6x1RSB
HbXfNvVafvXM3de62WKq8vSbGntX90nlyCileuYULll2ZPHqJe9NVWGzUwaR5DMXK7+zv461877O
bL3yajNUTmQMP+u27YSMcnMwD2tnJxGO0v8x1XgWpv7zZ6Kpamzwcu/tsnWCs5dU7vw2k3VenzfP
roazGDpOQZ2ZY6p6m2R2EmEV/BGuHRin2XbTY7NKPb2NiaPFk0tLlyX+NHm0nqZNfgoQ2xzDdvtT
r+vKNlwWHN7oGbFAXDssuLDOPY11orVL/svfJ+wwhK9dd4iwuZ3PuJPbBwDGu9Y2aaqSxK3GJmsf
liGash0H87H8sFuFq/dJVUEiLrBib4n1RF2QYZldrcURSaqefN5UFYm4KPqTHyRdZNTGcCz2DpPv
btMjN5mqHjERohqswuuifOqz4+7W1TGAXK91cJuqGBGrckLOQxqci6LZH3azWz8WZvMSSv6y2f47
2mkGyiacOMtiScTKkTtY1KNcTqfOtl6KET7XurILC8siXL2F4VkYhM5n41tbNQ9aC0lVf5W8ThP8
M/wznK+kOsw7MtkpW0cttaCpyr+sqnXa3RzCs9vVDTLHYvWyW8+qmkBvrQbKdakbA8mVrwvPIY6h
RWjfVKbesW2q4i9AXP202TRdCy6rF8VCo6eMNVXlF/4MeZL5fXjeL+ijcrEuJtLBctD6pqryqzCr
bNq3VpygcF3hFvrW9PRogqYq+zJdZD9OXYuTh/yhaIxb0eT3er1WjlQXjFA2OI04YTJcW7HoKuqu
s6WWH/TaV5Zo01l9UcnWP4vWWkGoi1HcXEr1XuIJXi4tP9kCVMVVbpSdwL3RO9cdZmBTMs/169E3
sY2kTtVPrtN6X7K7aU/+fzyufzg7/exHlUMWW9ukmYu+4o2zLs16tKq8sruoLFl11TlL1oudWFtj
V3PAtpazfS22ofGv26rDDvrMw7oo60O1l/N2jauokfzhOAuyu8ZEW13iV7/ty3LgktP1t6VnBd0d
nuWL5V2vhvD7En/0KjXyA1Z9uYO36OR3XIRaj093wMW4Tf/ohgyTZezi/Ly+dvBettvTxoPeT09b
Py/DsdycYn0PQm6Z84NbYvEDKnvL17E5WCF2eOIQbqDhyyurw3M3O9TELKf6QF1BJeng6LfNh86u
ufUWfhF8r7uafzzIXswnD925c5CMUHmc58XOcd2W2GzyonXG5o+WoK0vD+vA2305uIGXZl+aXJTh
tzqVGP1QyLm3Q32A9lVsny8yuqtur3FkboBGjRi55aNVnnwKJ5NoJ2VjR4adYJaXBMy08Dh7y+bW
J3veXfOVFcxeeM5dudfUV/XtdoVLQHP0vW727gpT5jgN587iHDPf67mFBXVwCmoAuIe1T72+Qb9Z
tFl6mkIeh/6RCMmatvSsbwb/ENieT93InMeJ8Lk2spd4tbzha7W4Gw8BN7tDaBlVfZJ1Y//eT7V3
wht99b/JfN+ccze0bvl6HwBwfsx62/dfO1PiOLd7kgUyPVU7NSriHC7Sgoiwe76s7qjQCPheXZ53
dC419zCVZxOqMbex2mz38mrznHX52gd13qbHdiYYfO1TgRQ+WKu/jtuxagROYmlgXDCQlayaxaCK
ZUe0BUHHl7OMNr5l217bLoE0+9ormwAfa68Mz16JNWDrrUs98PTeMAy83Czn8ZUpxzJaBvao116b
yuJhXe20CZgOrS3PheNipdymmbChxGZ4HhKFyIIvweQ07atw3QnTZK4p1+GwdBPB/EMY4DXJDWqa
HMf5P8x925Lctpbsr+zwO/eAIAECEbP3A8m6d1df1bq8MKTuFknwDoAEya+fLNlnjtW2pRnHeThh
hcNtdRWrSGBhrVy5MhM4mwbqzq+E5lsIrFTzqaXOB6pNLLTVVrSZ7ZRj3JIshltwLTlE1kg9fqG1
h5kZPUVh/xCxxhdpkRmmvqD2ETU2TRN2U2oU68y5GknOH0HPGpqtWiKMCcmOdOy4Mo9WV37hqvWl
bOtuDNNQe114HrBpi03bF/AnhveyGt4XXiMIRXircs7iqAllfybWVv6XUGWZWOIsl02+c26a2JHo
Muw+KMcXlkA3nmAaPXeBLyHtzHj9nFmXwzK4GirxhQV86N9junwtEnSXcHaBTd8t1w74u8CLOy98
7pSe1kND+2V5rFbi+0lfYCc9qxDLfJ9XdD1bSfItoYNQN0KPEd8QUfbF/VAV83rrQKOnHjrR0A0Q
6UWJmB+Ms237tULnpjgpfnEn7zpVZ7uBSl+fxkFG8GQOg5B+hENmKF98uC+eMULuHdFGWp8xQNDA
qZjlaQ6BIC+dy1W4IzwkpnUP8aDgQy3LUKZ9jYnBu2gp6vbs51npH1xXjsvGGwo17+WiCd/BKLci
7wnPquy+GGQOX/HFetBEVETCylM23EzHaYUr97UhqyWHoOd9/Q7GHVl3MzIZFVtSVF2U2llNiJ2O
CV1swZ/29fUgJ/5cQxMAPvTAl9xNMRONUFJ0s9tw1lmdp/Cn59OpUhA43mb52GOIwYum/LEQRoaH
poeleGwzT/MvRSFVn+StqayKRetnBN5DYTAfTN0Ym1pHiZda01I/buvV9R8DK/EJUkZyH3KG8PlM
SvjT61jNnoE5+EWSJ4ag3VqdYeBchBvWa/eJksVx2KvlLXQ5YafAr5Eu5a8ZtnCUqLqgTcIbx7r3
C2yvGQSOmgaSZ3FwcY8/OItp08cF/nQ6i4vBRjPi/do7GHvDbB3G9TEQ78k8V761+f1UrPIELwuN
U6GCZI28r/FWl6fZ21FvmORod25aRxsWY5CyZbta+rLaTFMe1DBJ9q1YT242OYDGGfZSck+yBYki
xtmK4mBgtebFqy5L74GzStO0CPnopYZMvkyjZV3VkyZroPaTXZ3cjU3nZengaLZcBXDwuiW+UeUD
wF66VHFZ11ZuIR2f26OsUMacF4AoYhtWJQ49m2UXt/YmLOarJieqSrpV+zYJex15GF7QJisdRuhW
499bUjWYyGhDa2/LmUR036FvrM4d5O7KIZ6WEC46EBePB6elf/ADaewNM4PXfqblLOorXgcGC60t
4NP6AlPXFcuhgW6b2XS5KKctvtmsNqypQvMOLqpFdjR5qYIDJlJ5fT1qCuOtDWJSzVP4JQXZ6wq9
ZAibm0KxvenKPAcFGcMuWCgCYkrHQtml3/eqCUDtpaD6Elhgw/ownuzS0ofWk+I4NbV8ErQCOgiZ
dJY9hn5Re19BtX+4kF73kFKhy9YuOnoA/XP+2pmBuPRiFquSSbXV1x5TXk8NxjDY/mIF7MeTHKpl
77v2faVDlUIOubxHVQONpJV4MCSs9dpEiZwpln5DYHpwnvp5SnqDZO22omgbbnPr0dTBlZVC1fOO
R+3kruuVLmFalsqwh0YOwtsWndcnxdzRGI4MBMuggYEtGdlqPmlFUZYJBSGVxKIWvFYWc5+3RQg1
xRQ0p+zk8D+u17zO0xK5E7AFWgVzqkK9fKi0zm3SYIBouYIkYPC50HqOQ8Wvi6Yih8kYL9hhzrYP
DgMYWHsJf+SH1W8gBlNI7PpH4mMvxpJ6E9ZDzRJKce4Tqco2RdQxw3n1RrGZhGyTkWRXvfKad9Ds
nW6iESE+ZXUTpOXQPa+kGOKlycpP8CdRV6FboHbuDPDzPUzTlxAZh527JSWaBfb94OcYH0WitTLI
F1ooDkKrr8I6iDvnhY8Ufis0LV3vt89iChDvPUxInXplQCpXIA3nJxnYefoKfo0tY4ku65oSj07s
JCK7zi9R27htPllQl+MCAv03YrC8SIbZK/q7okYw/BR0TRZr4/VBkTTVMkJRJcvDuosrHfX5caW+
1Sk4R3bcOXOx722QDH5tbXQb2BVO963y8wa3qsBoei29IbulfZ/NWxAj2/YenDWrHiBCwK8KUmbT
rhmWZTlHUEHoUz2jMX8IIZUzxc1IHY2DeRiKD2Orc/KpLILpRgV0uO21XovYQYLdTECs15k/d345
+A8WhozehwCtMO99yBFJIdtkLcMUbVhztiRRqSea5D0caI9FueoE7sgRulN8HLMkWtm0FXZUaofi
ZO2vHTgxtxKHbaTjyTWgWuXsTGXTJksEx0SdgZaH+D3Gnhoz0I+LMaF6jTYzl+Vhacokc+3HBo5i
cTSX7uDAo1Nd+x5svCVZgi5MaBFWHOImDnYJupM1ji8MdAkFK2mlxyXN67BHZm96WAFO0r8qYWC9
pIUuyJ458G+XDE3RsOV242PuN6lrPcRlwCDAoHn7DlnvJ16xm9GHMYNvsUXD5cLEbuiM/JN/yEt5
PQUy6QYfO8P3ya6o6qlNVqXQavBI+OA3bjjAY6zSsa/qYFeFvUxGDBLeGlKLo6eiVick786oM+y0
o3XE+IRnRprh3BdDgfF1H1Kw216qursOmt55OCugVHCSPA9S1Q123jK/DKcbvyUags5o3MvHULSu
2E417ItuB1oEH4SB9U5qwgzYkig9y89L22fRlmjl6A0amkF7byxfb1hYw0y6r7vOm2NzgS/aEBEX
MxHgQIrd5PeoTdY2l6cMIbOfExGG+e0CZpWXzBy7996sbsDAPeaqqUsgk5lVCSzLy/6mMsAwcfPy
etgEC+a26y1mcf2NyIK2TTXJaJ/4ZVH71+HYX5yCubkk1wLU3SJPpJgYTZtxIP6IN8HMeNvYaKNE
DWmueG0wgPjYY5Q3eMoN7650OyKtT4pceYmvID2IpSvmKY4cR5CgIzQq9jl3PZLKaCaoBXOLTi50
ArSDT1EQevZQ4sOQu7HDxkwo40NaLcXY7qoZ58lHRrSbtjSqah9+XBrien5YBiJdorp4lhPLYxP4
63YU4/yhbbMCht+aZcqcR7D1EPE0UvryGJS9Q+8/W27EcjHeXfUanIwQFdkIuA/NSN+Q6qZ6DQP2
5OrJyw8Vb5l9HOvMn+5bPfoJGjkD/bTUsDJP2Fx6aV8V7+Q8jvHUe69LhTmrDn3ZWM+q2Be2h0BK
iLl+JHtBsq5W9nGEgnwA7bd6sJrQPa2o283dCMvwJgpOVSDl+xoJVTIv6ksOIesbH5DWbeFTnsOm
wD4wNx27DifDUbh8efF75T8NLRPFnpYFxgtWZVZ5PXhU3xIH/WHI37NrKIeOseAL1EhGsu6QtgxP
OSAnfTt5PQjmdo6S0QPlIvPYkxCtgQO9uEbPChoD8NwNdGxIfkKImw6LFvQdonu+qajiVdw0swX3
5uIrz5yX5A4OEGmFrYP7MzrEjKzcl2OUb7AwYLrF8+W4cvEiRG7vQhqGR04qLLig1klJ+F3NdPPO
X+v5RvBe3eWkNyBSjXVVDfFMSulMnKN+W7YL/BCXPXzo8yfuz/3RqkXIVLUDT5p1XOdtqxU7LiDk
hu+cJ6KHvHYBjAaobSNvnzXR5Oo4w14REH5YCvJS2myx7xjjfImnspkFyMn+5Ja0vChcHOplXiEE
JLS/9PCKHgaDVTaXQafSnE++d5z8EFPcmNh35KgLP5Nn483GbicoV5CnldeUJ3IJJ3saw57ln1CL
NQNMM6hH933Zl+GVmqca9sV5C/N65/daPAVj3ZObIRiDfgOtoKWFyIbhxaHzJll/9LAzYWTGlpKV
KTGqsPHIShRX0o5RmegaWbeLs8ALgjpe2DKWz7NgwXA1zd20foFVmUOCX1jBcHrX2MisjxWG1NQG
ulAZ3WlRl+pu9oFmbTo4xjdbGyHwpajR8+gwXAilmyFqaHCDQS7FTmCEB37qy5nJg49RvflriVO0
uRmNFT1JFplPxdEMJiA8htSMQP63KlovdwB7IgpcByTk9WRMbRCJijZCDtU32PoPFeAX97FilTyE
HSgagWlc9NE3QeV9atBfBvAzdwy2nmirFAlWBzL/OBunCg4wepzTqcm1eM+hUmGfhCuI+GDMIKlK
WTR4SFaylnnTA3ermvPYozQKkOVkuklkFtT0bFYxL19DCFjUL7rEBOVGKHhj3i91MUtIaLBO38K1
nFXzpp2gV7yTpUe7W479iRhMAn1JEGCPFAH+LlooRuxVQAq3D6qiIk0arnrWXVxzznMYG3SoqFG+
qCFZkKQisUbeY92dskgR3U5WeaWfauN107ZTnpUHY+TI8MRW6XQ60HqePlWSYZ6UF5U0n6yrhmnb
56TxElmN/qkc8ownA3gA9mpRKszxSKIS460GfaNE99OACmvgEBp6GtdQCmhPDNlVl9Nh57JZ3A8B
XayJLVvX/map6zrWMKCNMYiYjwFc54TqtosTSF9yePaOhzUwgBwKOUaxsQ75c2xH68xd5Luo+DrB
rEds1oqQIuUOcl5dnBu4puxX3rAvC6wfSxUHnSezIwzGQx4mpl6Vh+JqId5uXrGCdxFlfnS0OFnU
Z7mWRbq0ED656ajRm9Ib1hGcHi/zDijWApsQIOOIisIOWQLBsOBdMFkwKidX5P1BFpfjCXfL+tAr
7roywRnYN08MTSmyVUXR2rT3WOk204zRHMAYHmY616jwy7NQjgACKpfqjMmG8VBnJW+xI7Px2BFA
d9eS5pYekG/Xn4QqOnduK2eOdojaukjFsswJYwgcABfz7BOEXFCM5A2iaal0dW0tkRiOgLKOO9SR
KJJ+XeC0g3kmsi8jHdTXgw1Mfa2z0ZzGvu/UZ6pnUW06UelHwCjBpvECZGH4PFwcljUKdVLPoXti
kNd51ZCCJ3EBQZkSixiJTly7qNkG8FEfkwG1apcItOonGCaKGf0KxE2DdFTPST0CA0kgvyTnBDNc
Sx77BRbvsFS0TnpQv0A6h2IOve5kawEYWm+VzTFyEys+zG4a1qs1xGH3DsI1Hb1qeDmWJrHB1Jen
ToAYBlHAeU4JV90IM/TwhsLYMp26aFaQ5MjgB90iqYju/CIAHJMZ1PkxhyHicVWZN4MwO9RrWqGJ
jiwhsxiLe85amM0caAUIMc4geyJeOwtYDUcZChcYNs4EjKfVIrxde0J29gHtNqqvHIQMkPc6mKCe
wxE6TYkQunc3DbqhX8IVle2nNme2eF90OablKtv3NYiATfjYUInqBpbAKAIqmKQAA4KhImLf1L8v
SqAewJjNtjLj4seIEXNWxiuwaJZWES+K+rS4CMBJjAEz/5M2fRskHaCV6Wbp89XdkX7wog8uG9rx
ZpxKWR5FIVHSbJoxq8rDlBezXyDeUva1cshpP1VL7ppps8oeMtlVN6zv0DloQJWaADE1czzjiNf7
WRmHnU2HJxoUwRZNHv8EdQUcJIJB4zxuHR+jd9gPrt7IwhYoWoTfzldOjG310TVAY2LUsGN47XuU
t6+9krJKqy7T9NGjazOdFyLUdM46WLzdCUCq9BuQNJ57EwTtV9YaGe1nP69JEoZQyr7CQZbjsM5n
Rl2a8WgWfQKTLPB+k9UHV+1hgqwROXJINJETFlZUHUcehD08+8jcXsseAGvM+8BB6Lwv9CthQVmc
6Zq1oP9lpGr3UJz36C0GHiPeJbBvWh0aN+3Sb2EC6/QWfKa+SdAOYeOX1jXGg7PhasXBqwGBfCB1
M6CA4MgcU1/LXqF2QT7bnEcAf1WCwQhrxhhqPj49EU4ZsnZmvXZfgiAxfXF0kQbfimd25/JSuFSz
vq82dRCIIaWwkrFVPOhmKbZIpGpUBCH0x8CarC++XrA561JVlHI+Zha9xgQDHrlkKSQUiIEgetag
EY0eZpcf+TQHK0Kz7cM94mSHNvuAIywGgOpXMSY9V5UOTTvW23Ae/eE1KllVe0iR/NAGMHuFDM7X
vmpqDGJVaG1Zk0wNjsMw8Wotd5z2dJkPlS8C8TRqWLBcXdbc3OOLl6EKE+XPQXfDorKe33v4NtKL
CxR73bi9yFAjv5/EOoXn8VKanDKvq2acMSC6rrFasjy/WRrfICfTY8DJhJ4ScKYoQZOEORsT08j2
uVwQssHgWqKGvGo7ecN2hLoE8kJsc9T+sJnp9NHIbhQ3rFBTjhNRqPWlKtBG+KSU66ptmIethzp4
6IMWJspcl3chshocDVRGIdv2CO3Da9GHzInY+hIyyy4KR/HoA1Mr4dsC4N5+kdBhrZ56b+y82y5H
p+ZukmowEANYRE2TaBogSIx5t17Xh6JBwwqLJOyDrY6Q3/ENDBDH4YTRvZy5ZEXzp2sgr6ajMkoJ
41acXI8W0BWSCMGvqjEMzUNbq0ofozxw3cEbYXL+KSAE5TlvZ45pnK7xxriOqPOuOgLxnjtvNGP5
wVthKJhIJADtZhkboc+lsZhQaRiJpse1BnEtEcSgO1MGdQttGJ179llw02ePAbChhLYwJlDTevRW
+G7rNICwX31wfR4sMdIMtSZ+NNtxv3StDPYa8Ljb1RVfyZNfWMaOZYUWXtKTBp37DQaBiUZt1wKh
B25vZuZtB03pmAS8UV6MPXfNe3OBoloG5Ykt8cGJHral56NRw1v0Zpa4hjeaiJdh7lmqi4iFezuP
ct334eyRFlps1I0yroIcJmcovnx1xXxtzBMzkEN/jfJwbK4IQO1oW7NilA/OoaeS1jngPYwVgkl2
W7ZtzU9ZXrfVgxO4MaeFisocyQgvHAAVoJbDinxZ2a0aoyY/zkrL6h3yWaBIQAz5Ug5AFEQDqDmE
uFpJkhGbufcSyGrwpU/RwIuE3FZg3V60h6OPUAslxk+khAJks2nQwzHjIWqcxo21ker17axx09Ds
xEqAGzmN5PIQ4LZjKkqyolrfoe0BYGvCTt7KdY2uUCtw70S9DAhizAlk5+il/ybojijO+12looFd
rXWHkWmfLp396MpRArqrRqhybC1cmpci9h0wWDQnKdhSZDBigrqdbsynZgoFve2gl2Do9qLR6qN0
mxlc2YVe5aQS2ThXpUujL1Zw1vAz01nYHkKM4Lr90PZjkObT0rdX1EBgJp6ziviHcO1ZcOUZ3/e2
aCvaMq1FLpFX94PpgYwFTRl8niMYv5+yNVfzPQDl0AIpLzK9vgQtC/IvfdWR+kACTCceSOmW4RqD
/to+1lCRLt51LQvnKz/0zPJ1GZjqr8ppbKLNOjIB7EOiPR2jRzeiHVIaA37eYMPrkTTGJXaB1+dB
4yOodFwprRLQ2Tna3GF4oU9OYivBXD3XE4zF3xFX5eZa29VvjxGc6pARAPHOMJ4g7QIzdxOF6gtA
Ew/IExNeb4AOIgVLTIt13mzQR6oANCCEXuoYd8lEpKenIFk8z9fYJmLQmHDo2eXeyR5leh4DtJU3
JppqDwoBZVS+jJeT8SUagbNh/Jvlh6GTSEIIIl39EGhN7ZiEOZB7HY91CA0GF8DaKQIUStKAMg+E
mCAfsjMtIuu2iJ9QL5zqtpxerZr7+apbo4a9RxbAwzlWgxqPC7DI+b2Imn66wXGdB3uDPCVuICAz
xLDvyee0DYDN47BFy/EWWbGMjqbAbMAZXY0GI+owLFhRug8VqnIGq8mQ2c/j6A0ixigQdYAz+wqA
hR6KexAb/DydJli63ytwEXEgwhUDaotyEpl8inoiQSRuCTpQQLgyPXQ2LjGhF8adQOc/SNCt1uMr
CuUccBgKUmI/oxpbSy/mFtwHFTOEV7vGed1hPiOGrHzv8u2MgU7Y+bRzyIuPmIkGKB2PDrYzw65B
rVGqxA1Q/HZHFMIz81MdFCBfpH+P4/KGFsmXsG261tQbIj+o8JFPf4vBTL5paP5uAIXVwTQb1Oab
oLwXqHlK9vdGT8hboZwOWnIyK6Noi1OKoFSVE7k2CJY/s2X/C6En8lYsBwU3tWByIe/2sAmGoivt
qXFeB4U2A1YL4LBJQU4/kgO9nQ0AogQ2uB5JgMqi5vjxY+F/Tg16q6qTz8DYSk9H2w4uoHVaYnLg
GqS7IUG6hI4dum3iJxP6f0FC4pdP8LsHpQezmDAI+BaD9EP0YJcuG9M+R5qJqWtUYkDAC69GUjgv
7U+mi/+CnPhWx0qBV4VgTtmWC3hZWMi1bAYgWj/5Qn/17m9YWz2c8ExUSAbGRfOl0v6TE32W/Pix
/NV7v6FVIksemj7P2BZtLuTrejmUYx38zTd/w8yyvm/bbuRsC6RrA8Ij4FUf+Mbf++Rv9nk2o4fB
ZMm3OfEMjtQpQ92Nw/fvvfsbTiWt+gCsGtwXVGrQtLUS7oxr9/DjN/+LFfpW0odrNGr6WWG5FJGk
L6YtG5cQvlD48Qja9HE/gsW8xyQJ6/+WrR15K+9TiNxF0DphW9iIsvfhoM1Z+UBnfvyF/L9g678V
94nUEvBpycNtI2QBnEu2iwOEi39eF9/ypxCJL/5PG/ot35W9elRr+ehjpbF9ZsqxQKmQFxu4Gr7M
U1D0NLYRMqJfP91/fDdLYP79n/j5uesXXeaFffPjvx+7Bn/+8/Ka//6d71/x791rd/7cvJq3v/Td
a/C+v103/Ww/f/fDBmmxXe7GV73cv5qxtt/eP3/tLr/5P/3Lf7x+e5fHpX/91y/PwHTt5d2gqNX+
8ttfHV7+9QtgPQwnSxEwKX0Cf+YLz/U/fn+933758oX+9Qt47n2Pkq9r/wGay+f25afv9frZ2H/9
4vlE/hPC1hwzuZFgPuPYye71v/+KBiFwBHRmQiAJCLctXEWLf/3ik3+CJxVhpiWK0KEllyF8042/
/RUVEQ0JoSiE0UQWv/yfT337K6fz1weHu/bbz/9ox+a2Q8fU4I2/CeH9+nt/ehvesvJRugE1G0N1
GJtTAUA78l8bmOeF7RJ7QLn85VxFKVCTBaDy+m4A/ardSI28cgMgkWVHtMuLDnSbxIabrtpHzxWP
Q3KQ/H4Ybnl2XuUOJKew3kfrezFeqejlopXYIlUs7fMQ3vnhVZY/TtkB/EQwfzAF47PPZfEAqMwb
z1F/HOjJcOjcQLr0Fiy9Cv8+gRGxljdm3qHhlNTZyYcfFy3PILWBXLEmqz1H4S73oO9SfYnafZbd
O/nEypvOe600gNXwrOHLYqSOW2QN9XWjbsPpwP3tlJ0Y1MHax5mhxEvokHpqTzWYxJ8pmqW6Q9GS
mUSN983yUASYBDh41Xt//TRVh6i4zsy+sQe+nAC3a7yP2/J+r+odgyw20Nm1fgKygtweGGlX3czL
jpfbkN0U8sp3G1WfTL+fi2PgrpfpdiGxydKiOK7TR69DUtuC2LMN1C3QsSzYRzAGXT+kLN978/Hy
p9uu4ftivhurx94RdOpPcJ1q2VmHD4N5yMC6LPYeS1S1KcSmRI45xNWaWrVb+FF7e9jT0Oq697e0
3w3Fr/z6/wfx4//D0HAZmPrrSLB71c3ndvn9/r+84Nft7rN/kgDbFnEFTRAuAmzpX3c7+ydQV6jY
8wiwSegzgtf8ttkZXoQJTx6RIJSYmLjMVf622cPonzRikYgCFnwLHux/s9m/PzQj6DVRsP9CXIRH
KDjf6p6sKGB6MFfA1gAeFqHzzVuXxzbMiEpLgFT6mqP78+zPrflJ/nWZyv2/QebblXFXqCDs0gQF
nfL7xDJycDn38qJMjGnAuUEVSL4AlMhA4cUIEIoqx6U9jMJWr6jp0Gn43RP6syh3yTm+v35AEeOD
QMJeXJK3qiM2NL3p0QZIEHA7Avi8DoFLcdPtADLIdxbueK8hBcss9arVT0rb+93OGvIzg6/vD/nL
fQjAKQOVlODDYHm8mV6eSFdDqMpTicII2omgi/chDEZ3HIsZPPgff+nvy4Vv1+IhCSk0s1gY8Lcq
FL3r3Tp5RiVVk4XTo8gWkbIqU961RRtuRB+Ezbc/vuQfFxi+HmWhxPHkB+ytLC6GCIAZXViJFnJN
4HcDgKsOtZ0kOhClN+/0XJL+HK2GfPnxhf/svoac4/4yLmXwVjvItByzDD3ODg+lOD/zWWXqGMzA
ldEYAOjy46v9cTXj9GUBlUJgMYV/eIpL2Yxzpeukqmt2Mo15UeFox+2Kfkww+RVYuStIjbVr25/s
oz+5wYgg2LmQHMYXfZuL9qMNMA4cNEk1c3aa1Fxt8sknQBfVS6N9ebiMNv5EjwmB6e3ekcilfR6C
rx6Gb6t3UBdGMEGHBiArI1+Y32GlKjQhfnKZPz7CkESInSzieDH/lqf8rvZsA0MF7SHD70D2x/FV
wZcig6fAywoC6s9GEL9ZDX0fEHD7cBnGkHaho/CmSIk8v2oHSjuQQkP1FE0Nz5PGJ+PO98vRbOae
h1Vq66KoYvhBewuUBqwVYMPNMKMFzEcuasjuZxYuf7wHEaGIkhQUNBwg32QwfncPKgGGGagkkK0r
QFU/QX8SeiBWVu66LAu5+/Eq/rOLBWD1IhaF6Dy8vdgK1KmYgT4lsocwtoU1xI7lQVHEBkPhH398
rT+uocvhhhRXIDKAA4UT7vfAAkcEAl1gxAgfUOBdoBzWECjn6Lr++Dp/3JmRjyjPpe/jqZK3kqA2
82ckwjm4CK6drjEoB4ISZL9BArxML3Em82cAOc1jk3lAkX987T/G2wg1BTw1MNcR4LC53O/fPTzb
mtzOPb5jEVGcbpfhmJiuvMwTThVSKxia4uj58TX/5L6iFAiBxwPR/+OmGXyRQ32FN0lB1/nWW+v6
CZH3ZxKof4g6nIQCIQB2ZYRR/Of332yM1KpWfOO41b53K8A+us4GER6rElzSGW3JBx+b9ycjmd98
0r7booitqH44iiN46oZvB3o77U3QfJnHRNSyQNMyyMW+btAOhOfWKvZevS4gkFeidhtAJVhQS81z
zLc07R7U+1UeFImqYF+Nyl9/8qi/7Y3vPhseNJcRD1CcXQo4+v0dCTADAKDdWzBnDIcVQYmadoqz
HNUBRZciaiN1snNb3GZNLpNFre3BoF2IbbxWryXQwgsFkA3dRgSQifrxmvh2CLz5cN8EJyi9xDj+
ViV0ugypqKBZE+sr8R5tzObTKoXPN3ypy7sVc5fkuqw9LEzkiUgDfZCI6GZZaRS3SBDfs8i1ezpG
UwQa8ESPUQTp/E2owcRLDRgVS9pDegFzcIzyeaPViMJolA61Ix4jn1P0XaqXTmMxJaCpT+t2mQUg
ftditAf2DSESwBBz37AdgjT2teNgUUwN+v9AbbhSW1jn1W7bU4HfowuaphtKqvqYL3Ist/llb2mi
ckxIFzM+hBztPWbwylsIcLRb2pQVij4318+RD/IkcTAbSsTcgJga4p5kcelN821XgdIeF3MgTjQP
/4u6M1mOHMmy7K/kDyBbAcW4xWCzkWacnPQNhIM75nnG1/cxz6jKDC/JykqRXlRvYsMgnTQoVPXd
d+95TYkDkxFRPqZuO3tLzXS+SwTtr+C/fzC/b07s6tzjsdfbQnWY9vPbmTPn2cz0W7qVCm2cDd5q
mQekbM1/pRPfTgvW3z8sAUby8fM1i+u+I1UDa++f12c6kyZ32th2NT0x43dFUyh11XkheKgJ6m8M
rIwkHEs1IeWQ1r2f9vIS0px1QxGOHW6rVp7MGRO4CY+qxKboxBccdps8i09yJmVF4xEH5zTRl+dM
Cx/WrFgbX/LixUFcrL23lmB2tQlKFo2ptd1MffJ9JeaguMUa1jT9EjOoahwgyVyL96lbdtXcpK+i
zRg1YIfZ9IhZmvF0XHho+/FpdjTqNFrwi4rNwGya621LTDZNFeoU+FZ9YeKUPZ6SJEu92q7Mdpv2
Ipzd3sZL4UZDKA/sB5YfY5RmPoxllSuqTzaJIJxs6zohFp+znI40HT1zM8T09fwQV3+9JZtrbuN4
mTe6ZWC3U4mGfZNRsq9pua/vPHTV0zuTPk8Tz3m3xTSp64ieE8YPcpMjCQsLU+E6dF5XZxaDNKDN
qiOxA8S6cl0C3NeKuWNSkHIQxYodw8i7ayiW+qEhx/RIIKP4QdapK1wnbjrLVXODdi6DQ2dg+NH9
4NSN3LY5niKMDJ3zs61V2Lc1IJrXcCznxavU1Y5owePVxeklbwOY5+FCP7m5qsaY78m+JaeyCY2D
0suN2Tr2ppWzPPLhi7tywe5V60q6TWzgcJ6i4t0PorLR+51QDcZ3LN+VNMa91Q+T89qyoh4YdUG7
bRjID1XJhENxUuVbLxp1h2dvJTcWvhgEri4t4SewAdqXmkZlkCY2MXZ7VdTJI5K5bJw2dwgV6pZ2
XgrzpmgYxkPtMBUcTHlETnJMZebyj7U/ZyLHOKgVrqbb0R7U7C4P608rNh/J4NgucaRp2Y5zgS1M
X0mKurZUX+opKyNg0Jq2wXQjrhqeRgJ5xuwrEVZdenGf7YRcBUaYIShjsro0CIcHK6/7IM+YrBo6
NF99yrdqq1ep7ZksxN5n1+oMLxv4BImxmEGnKP2BAXV9gVsoC0MvwYvxRHr6KdbCPjpQtOR7cIoy
9osyYSS5U+OkXfsl/9bN/conmRmY8IHlc4woeu7NhDgvxaqIbT5Pwh9UfT1HgzkfKLNNXu7kDS24
dElUPmJD7THCkb0Y5CYW6wve5peUyhHNjmRvq5T7ZQ7nYOIcR3d28KnEU+2bSpFt8mZQjWAdHeNL
S5218YqqV3MfF8F8X1cdfQOSywvMN5l4OE3WAGsOxtxsJqCED+Y6zqpyr7XxBQYQBjtGVHlY955L
g6FPlhM91k3fXIelSb7i0Sz2oIJOad89OQmBS0wQLFPjvZ7X98xq89Ttymz8zm3ny6Hj7c3K+NHO
jf5KyNxiPev6fmaoJVHt4mF2onsFx8iRyQvKtzQkLjFbExaZ5E1dv9oyeabx/xVPKvYvezksIjqz
SUWuNYyB1XdbRmQ0vkNwmrCa/hZFzujlhnZPjCzxaCxsYIA8S6ufCSvPx4h2XBmFOadp9Rwpqtwa
S/ZzWAy/trU3x6g/RJw8O8aEg8yssJgPje11MHpRfwcCLPXyyf3uAWvVky0ysVE69A9NVTIXFxdJ
5bJosLJEp5o1lsch5F31oQkjjFocvKeqIDGg1j0N5Nn02gqTSWyq97m+8ITWcfbiNDpx/cSwnuM3
T2qTqFq1KHdFr0/uQAbNVXVb8i8I4wBeQ2AYm/AGFBURkFLxmkhWd6XqIAw34eT2EqfE1MudUmYK
UID0KZqYbTiXKxcEowlm3pMhyYWb19GjJm9297K6zxbhOf1EolNLftgxswm5vZHRbRtN79xUNb4y
Lh44yAtl/urxtr0aPdaGkPfsBLOw9vQy26g1gWZGjDo7BQNA1qmKh+VuftQZ8+ipRfkslvG4Wm0b
4AqhyICMTBwE63+97rlNnNduJGbbINetau3nk6MHuVYcR7V7LTOyiy2xYByVhNGgDvU6YhFijoOv
dsZMwqDqoB7tDvRW/mzRbCg8XRU8mMJ6akgk+WU3PKe9ulGM6IoPJnVRKTDCGtM1S+3PyMSWwR4b
nZTG6INaiT87LUqgJrEjlpBxXAv/pFcqneE7gJDPaV1/anF7aHBoHWABgl7Iy5+M4sSOWRXJT8rD
2NPzkPzJUsVffbiWxzY3CvqFRCHxNeTPa8i4Ql2LnVu+ZA1EXd7s02oMPTjb4Jpm6tWwrSdtcVkT
P7QC3qSmImoM3ZKcE8Yc7kkNPMSqTjhyfCzK+tQP9UPZzenrPDfXJEoMT4nJ62i1/akugJtxbsn9
OrYaetaSBpBhMzJ9bRDmhOLjPiFImJoPbTM+4HuPXWeatyQmPL2az7SzY9a7/gx05BzaTkRMIrqk
WXxoFHxE83jV4oaNbhjvND2jJVE/hQyIdg1Ui102jT+rtWdKQ72c4ojcUVuWp1EbDJdgG80JRfw0
CTURcpSaPCYE9rmqTses6ky3wi3tafl0srto2+B/AL0zWvuwm6+yZPVvVD5IN7898KJ/s6Kx861Z
3ypsOKSQyji7Y+ZN4d6CCZpTls9OX3xS2cSu3t5sb5lWDX6L8MdaXPXBxWx6R5v90LfOGsjBeWMD
N7w6Wb+HY0K+WY04xKWZck9RopOaaOKszznaPMFMPM3DlayPQ2BeI/2UEU6OyUnQxAhHYBqAC+Nq
CT3mZW5GJwkakW1jujSSycsuTbOHTLuRS41J4NUv3ifFgQWxll+CoJmLGuBsbKxJtl6Sp9Bjgjuj
hKSpIslM4ZNZNiSCU0QZzazcwqnfSQEdx8iZ77MwG3ZGpKt+SmLYZ4Trt7E2k3PO9FhvqMM77Idh
wCDSbV5ke5E/hVa0C7FiklII9IZcgYjPVpwGwm45jcuS6aShIvDpNBWRZxmMeUPXKP40rWQf3T7b
2FyfSHaV7rLq1n4y2szrQHu4TYEM12q56mdxbbvNam7rONkqU55ujFa7wF7Ed/PYGHq4mZtua0rl
hVEQcMYHT9X0CzeNjQCSgTu09lE0vrR8PHRJdSQLvCVzFbtEgh23w1cYZQuuAvuCqvwsivArLfWN
0RsBylGgD0lQVdbjxJQDEv05sbfszWpXv5HTc2UnbN2csF2lBvqo65tea7ONtPML+mm+mYexCrRC
wjKVuYkGltCeH3gcDn6fqiSahtGUC7uJkTpmf5fhtHNmVkFSym1MYggIQ/vYNF3QKkq9sdHTXGO8
XXiU6kX0Nj35WZxIPT5okXWnF8hN5qwc1apPGY6T9QdzIfNTjnoMgDE6KjrjeUjI8AFhOS5cxXS+
J6g9QZgtoC56afizs1yWJT2udgnmZR7vxrL6ZBSG4jEOMD2RIkg9btPf7KK5WPZU3g+rGe8MQlAA
Njm6i9VtNSXZySVUnhOqkqfIdj7MoUYusvajaB5sAqVGqHh9h0A4m/rPBIAIZaikdLOs74SVWzcx
68KdrEZ1B7meE1srPY1DgCv2+Ia8/j70tgVX16pp79lP5qRq2Ie1TQXDgDDInB7sQj5lkf3ImF0L
WaO50r+5WozCuBMYFL21Wr/rk3KA06V54DliP5fWw5yP3Bu6MAyKqL4oN6puF845Cqm155K2XVKj
2zhzC0wjNnIf0fweFyemRwZAb2i3XKsmxZkymO6ixPcV84q598357Npd81NX82vRMcNyRkdyhVm/
dAIuQrPUX5Wcripoz31tL/JZUYHaaFNv0AyNFm9QyTmO03pPVrL3FS0aN0aUFrjASfi6dty8p8Vw
0vL6nHCAHZoVIIGk6vE5rxLhogVmZ9bdepyT8a3HrOqVxcI+x3VkZQs9WU4CC7nABbGDMfGp9Nl8
6Hun96w4uW/68L7sksM0Em2si5T+L+5pQpkwFhR9or+L4dBV7VjzqhvpTGhrG6TSDH2yKqrrpMVL
s3Y7UqBsZ+wsrmgsaC5KecqNlJkcUvPXoXzGkPxjNRr7Igj9nAWmu0NlNRrkdB7zXKlKkJOiOsux
2YiM7vKkbWkMKW9jyT9s5srWKSzeIHyt2zJXcO6XG7tbXkiMv1QOMZJpifaW1TKhUPHFLxPLLE9V
312rQctdDaKRhNzjGARYsqU0OLy45GRF/DA41lN1c7UbK6FeYbwupXPvDHI3FJhQW5uPSbFtgskD
Ld+oe9ZX5ZlItzg2dnWd7OgBItlDwXQg2rPJmxibLbHbgliHfhqxs3tVpx0wYx6gLxA+rc+gPihL
qGA4qjcx05Zc5YapIs0+zXOAjrHP117lYOnKO9uoNNVjQvNy0vBGBc3o7JMipAlfRt5oMbxaTOEe
y+dGFtNLkWNcjnI1mFWK2jmzqZTVn309397d+saqgcBi5VbtuLlKY81tQ01Qs1ajtKlRgVD6TTpN
5kaZ2nYAOzQ5zxSMpGJEGOdeI5Ss8BmYADRVSdOwzl2pivWOUNGSPWBX55hmDl7e7QzoEuemU7Ir
3KLmZ1eNbH5K23FlbGQi70BbgglSk15XDuGM5uNFlaF9oeQYL8pYzDuFzNxdL82o394AQi81fIf7
OrFF6Ak1UfIbW0m7hLWC361Vx9DcVzLPg97QMqzbXLYbQpLTENSD+lSN8aCeBqO3nsy6jy8aqrI/
RMv9qoVPzLe+qij8RIFm3W/sd/a72kuXD9mu9xNZKzdptPRAlDXnrI/TlBwYRKq3mQ/I7eYOvy0A
LCreeLwaWjFsLPQspaNYSHEXKNHTrKvuWvJ7M0f3IaR4hq900SLnihBMWr+dBq9wjPs5zpE+lio9
azPYaC8Ku/CDyEJ2H0O2YFp25qWV8MI1xS7f6B9Na1tBoYUExGgSs7dXE6mccDU8obB2SbRwyrQT
UASZRkFpztV9VbbHcRi/ZUlXuV0jhqfW0t5Ku36xrNtknfwWWaxj6yPFhk/NEaoubar1mDhYhlPm
UcWZwVRRtRXjrmAvIUZqvOTEGx6x1b1qmAJZczWZ8Yy/SVcq6Vs5MRJufc3qEv0hrDWuKoVn1MTS
j8d28ouo3FnduFdk85AM8h5oe+LHs4apQxofVZYy5yxZ5se4VorxNMxD+U5dFjEhq7UveZ01mzmx
84eIIIq3JrOXQOgx6CVMDwiU/hLZh3gy18s8dpWntBEwIaYwE1uHUTIQUcb2HxmPvODvBItw+Svd
fem0aeUSBcuCtJwVcD49imtIY+eRibbrnmMRvzEH61NdUOPlwGIuljUsB2t1vq2iVA62al0imX7T
eQ5HRhRWAc639UUxCxYCl7Yu6DpbPOeM+XGHOIuDKe6LZ2dFQCDmbzyqUcSfYKrx6tLJ3M994/iz
YU6XmglIn7e80qdBzvhlyA3p5r3+0qjCPhIHz+/TSOEebszpGQjRyFWCLrqbpAI79kzkfdGOeAcH
j6CE4dpTh69cpYnfzZ+p1Z15LHTQpvadznbut0Z9nZpqeq9j1CfemE0xOzhYMz0+0h4pg7api/1Y
9sPervJilwCx3lW1MT7LeQlTr3XMV3AcWtBwifa4Sqkb3Smw1FjaEGROkQWW4wQJ0pCrN4u2k6Vp
eyOQjdEb6HuLZX00xyT2Kk1mh1V00Gty+sLw44nXGlxkWrt7nZbpZyrLzWLLMMi5KxJQ1LQAGof0
cWl3WGXGxqweo5ZErF8QvTj3NckIV8pRPBOq4lzQyGO7kZO+IZIsCCqmmD0a9OoR06zYOraGfqYs
Aymr4YLzD2UMVNZ+zMLS7w0BGINc5LgZya7vltoAFF4ACWN7z5V9tZjpXVuY9SGJdCJGVbxUm4rJ
g95iR9GjJTLjXKbDSSm0wjelkb/lfQKUjuza7N6iT7TcLPGuxVmLl9GRP2xHqDQJJLiFIUrad8dJ
Y6LkXagH9NEBO6Rtp37WN6WZeglILnZgLiq8O5F+iyekLMjFcAjLcBfkujgvtQkPbh1GBCQoLFXO
lqYr1rUSRF4cd9BZkLuFaJ/pKajWvN/k4byoT533VYyLSXGyxg43bjuqw4MaJ221H8Oe1PQq0HYP
ag9B40ffQx870XCH/WQWa9l+h0rYTq/SaTkL1Kwnp+FoRANPcLRMYFHFQMxb0FZ46Yr+V1fCZLcb
Ol4vN9Vs8uUcEvQiF279PXdtoW6bJpTGnrPCrCiBzCh5FIVufjBhwrw0FPzRzvrVTmibrEv3XE8X
nQtF2e0GkdT2NR+55B10Z7TkJuy7bNpVfdF/A23IoirB0E27mTBd2rvLTJcfIcRSACBp5Ce9eBkk
QJpOm/X5MGHsLO5ko8+XfBnSdgOEQe5i4ooOaAogyd6A7oieTbxPwIQrhFcUwq5+wAbo9PtlNPUi
SA2wTbTKAHT5DE9Q5k2LO73ZIcsXozfHplACmpeF43Jyke+wxtrJYF6EvQ0WseLXA8VDub1VV+W6
6DOKrN18FJa1lRAonKl+mKdseq2ILZKK+GQMMUJhd99m9WZsOxNduGa7cdRmNyIxX1fkVt/uYvXI
036LudXG4/DD7sUaZNa0vnV54pMqq92ls2HxrGh3VFzoDcHCFF+/nyfTX1IEl1sRHwPkrC1Kze9t
PLURXmCFtlHU4WODsle4I9gaL2q/Esfejcr0XY168w74j3AzZ4YPFDX3fIv+iGSePUni8C8CLsaO
6VMfdq9zdMertWu4bQeUUDEROAiHh4rflWHCls0jRqYMOsij6HXZ6Dj5FvxzZV6nPLctP3VGdoOZ
WNm200fQBGW9zLwiZlPI02CJ8iPSp4jwXpqM8ES7qZBoDbd260adtHTapV1CQa+DFbP9Mu6pCypL
Up5QNw4D6k7uALSzF/2UNOlSBU1NvsKL2zopAzk1pnUsE6XL3arUymLDgrG7jRzHWRwtMqjGPaAD
y9xpVaJYga5gMQAxZGRndYyESUZQyGrP403WnTpq2uqHc8/vbVkNtjE8I3RhcXNE0wa6jZZduTHP
0VOfL7k8ZbNgKzBHhf8u7EIkbKCl9b6soYFwgQlPre4QwJuJ/8VwE/VasLvYke1WbVbJU6GClnzM
5NSqR6c3unwnElhzO7swsrpx/7ZNjHY6FN9H02ySi97JtDhnDW0dX0xDB99O1lG3uo5ZCOXsmLWW
7PjJxI9DBkYcyXobqJltcx/pLRUWhJjlYFQFR6Kedfes4RWW0Ch7JZAYFaaXwSmdQLYzxF1HifF5
KpSBOQn28JKJut3hI5tuPZ+Xpu9UhlrVneO3E93LiHvn3QrFHNyT+dO52WANXiGKfuPYtBKkTBT1
x0Q3j+Vo57sidswtdoWb82NCy5FGvy20ag3ilSB9p7Q6sB6Hu1GpT/u4w+Pa3prvC9g9Sg4wGl9g
FJQNPfPwNSw1wEDIavFr0SXxtOkmTElU+W2b7pCguVuObb+coPyCgTQT1oLRyebIfAGEoDg3nbti
BsCjkdin6HIIQa9GeWO0Zkvqs5a5uRdd2T3d2iqbARv069xmDstc2uVno2RLMLTGKQqz7GOO1OWq
qI52HTvGxm0n2AKepazRfhXicdBKPD+GSDbYM0yEnNxK0Ly60Fsap9so0aAdEraI5jBTkG21If8B
OjYl8BY2j1qrUdUgyOn8JWSsKf/a7w4P7ZF0ev89S8oJ8AgZ6R5qqAe6KVddUSl8pktSc5tdkLfW
Vui7tZPJAeDhjMdWny4W685zNPlNL1ctgRk6aB85KgKNM6snexnpy3NGo/UlzmR1zVTrVU4IO5Na
2EExj+E1DId6DjJ7uRQtFEVdVLlnaWV9ttvWQqzv7fvMIfSJlMdzEkue0Z3ssnHfOn2+taGVfky4
5Lf1OFU4hMvuToZicC0USqpvQ3PN+LbbNfGLyjyyo1UPH8Tu8wCr395Kwvm0zI3pc2L0d05vyQP2
opoOU1u/W0nG3C610ZYAQ/RNI03lWG3oJsogN5owgW8i9Y9BiWE4MBqiUSExFKywbDKXd/Lx6eQC
SdAo+9PkAivOfo1hbr1Ouc0xIQXx4EieISuZ94OkM3RD06wHQefYIbYJCXLiKrLplHL80o2mu5Zr
3F2Udjik5K0hQZmTtUNQQLUiS49QBONejz24xPItblaC04sNnKpayrvuRrFoLXwAro25krzwkGbb
Aox1YGLUIbko1vh7DBdzo8SVCN2evjYtWEhtnm4PGLlqvN5TrPV4zrTjGqMZqo7JnCTwYZM31Qa0
S3yykAJb2/Y1aVuPUpSUAzgqtzQkHZp6McibONeo2S0F6EA0lStubNGcGQTWflhLKu/SbPwxgIwn
qtise2qayINBQQhVForYE7yb95BTWiDGjnEEw1XQMBbGVm8mIoNwn/Ursdzpre5qzfHDsVnOmiOM
hzKauHm0dR6sa2nfIeDYLqSE3WisO+q3ZNMJiMa1mB/whChPi1n215auGNfXBNhKAmiCa2C6afJE
futU41a5hYbcM0kLlNM8V9ZDmOAAsMGm7p12dAA0DuFuSC0UugRqki2qA6/sPivj9Q03Hap2hPZI
DLi9KnrY+fCKwdNFXZo9DnJSXydDi+6MLBk5m2+Z2cLU7rXZecnMm76qFkW6HSCl+aLCW4AdL4Y9
4xTUdp22y5JVbsM4Gy5rPeRcM/KQ9R87P+QUdl9FVv7I03Ly2mYY3sdUs+6aSm86tx5woFrdwL9D
T49m9+wJWuKePWkxF5s0PyxWt7FzdXRpbm/0RtnNxP33hhmtqKXGQdOmxpNWUt9QwW+dlpJkV8bn
osg+jR6bSaUUJCUg9hilOFWwq3WuC/gFQw1mjWhM4p6qVvQbhRFZb3SDc7+E6+ahq8ynjGq8c9c5
fkAKL4+zyB9Gbs7MHEtMv+ooJ5SBdqTEdnuoZsFiNRZK5qhQlhh6VpNsHEClR3wePQ+CPREsDgdw
gYaVj+vjKqbKz9hEg5FF7OVTh5VKOEE06E+WgCOMX2xj2IRdaQgG3L3U517Ndkjt6aFwlu91p3aB
zWfzQ4Gx7oGZTnTPlAuR8HqCd5Mwd4VDYF0KF2poTI6/cL6FRVggWFpLwneoKXvlWHSpb4cUBsPE
SeY2Rqkcc4Wyuhon5Wnu6v6gkXQ9RhzPbhsP2c5BTUOEn7v7rrERlCw4X7SJ46OdWUxNwqh5Z+c1
Gjqy86LbYoumSBFC2eWVtsT554zQBQnpPYHhwq7EphqUecHMTE7Bjb5qabAoheXXaC/nSDXRgoli
u9BKOk/tLOfYly2noBEZDyK0ltONqfAMOWN6L1AqXxVT2S+LcqiWQWj+CGPhhIrtib79ngxGcbmx
O45mWiQHRjmou6ZVuufQ1tVj2wgbKFLTfCEeiyOYoYgAC3SJUCYQFqNU3FvCVsKA/YyuA20ymj7g
vqEhFLsafCRk6dudsVqhiDGTNVjy0tlo4IR6+hZGf2Eim3JnJ7QtIgr/p1qp7UuI4zSAZsxhHq3z
6o2gMR6EVr/bwMxPXc5xuOmWsSIHUplBoi8pIZUFEEVPl5+JcejTtcn2XGhHc6b0Oi/I3A/RBCuY
7kbUQN9A6j0oI1Lj7cpIB6gag7CBcR4Ka96imaiQe8CBxCF/QdliwEonlM1NlnfdwZxnAHftstiH
KoN4Q5O7+r6w08w73mrnsa2yPPLSupj92Oq6hU6mUu0YhcgekDBgaMGutiuspQ/wJvC2JUbbfgtb
rphoHzZ5pZEhyJ2LcieOc6vohwhNRfPk0FjPeqSJn7G9OLu+5U42LrEunmvD7K6TrivPZTJo57a0
2sPar99SmOTnmRLrKlOjPRRMMH0ARlLEkJ8KuTetZmiR0bWVAVk0x8CojFT2YgbMlRt5YFAYCndE
xq/2uVmyy5tQv9Gvo3bUfaWPWs8E1jB4ANXKz0WW8RA4cGaegRxnP2UWOvRUFM4C26bT0PfiBiWB
iMCSTyrhuHWVpE8QtA3dxRWn2X5SNeDbTbU79l3HxNuIeCSaw4oHjLpxwvJrqZuuXy30hBUjp4nC
DAq1uigx1cJTMbH7mQvOOC9UpH3fIOilGGhUsrQ6ngouT6kZHWzQiR4VuSl3WonQIOoi6d05rmh5
6PNokBEba3XxVH2Ifog+HemLWti06jg7aLJUP2THBFHw9OwPhgQMFUpmfzv0ACM4nWeYgeE3bV0/
4rm06cjT+84M9rEpSU5ZZs13gDizjVUrE0FcRgVtpF59MU5h3wuyZ42TnitreEtY5KiJc6J5SRWP
GJMMO2BQFymosK6LwsN1Vd4bOKYAFEZMfrK5be/UUAE1qiUoS4METhUx/HsL95UZyOZSVPxNpmJh
QbJ1dzStT2S8ZANYf9sZBoDdoezOeTq2EPUyQfvqFm+TjukKFXdL2hrOJl7aYq9RNHhytj9vs5b9
CTPltmjU/luqqNHeqcKo83PmLu+QoxpeIIwQFLvKDVISXfi88RHhxztCvJzxnk7w3VaCOBuwNIjH
kIhKBZ6kv9LFUI6OWIsnGFii9OFr2ypfLM+rrq4X26klqvwSKeuBfZUerUX3mBsUohf9UZ1mkEv2
XbeDOenTfReV3NH5GpjmGyxS6EUjUMywqFCQRDuwYbL1DTGNQYSxZIP8BxKynPSHiTYjYMaZ/pCl
Y8Kaje+jNAyFw/+2+jTD2lFh9a9rmUw7VdY5FwdAqW7ZKfWrHAwaqnWlW6+toeAVtNqlOPehkR4n
MfN7cOkL6XlRL0eDGH1lFBc+bTbnrkp5hmXF2GoE2H/hxP41dvXPlktcOqZgrJG0qX3t3+zfFelN
fWyrP+z0q93CZJsK00xdhHlMPTpXBPasW9XZM88DzF3/TrPeohHcd7c5EQ5V8A4ATM6KnUsMruyG
8wVon81tLJ1LqF+9HDRg832s/CiYvm77GVye6W/+4f8HWb0/JX/PyWdbddXP/vew75/+r/+PEsFc
em5ohX+e/HskQvuX8/t72//4U5T4j2/8I/Bryr/SwyJPfAsi3JK7eMP/FgFE6/irKi1M2apmke7F
IfufGUDVJgMI4l3oCJm/vu0/M4C3LwnjFtNQ+cFkY/6dCOBvMXPjxn5DCXd0SyclYRFF+7MzuK+q
GBqWLn2uFOAXVSjGjtGQjWWadf3SR8hY9FaeBopixjqj82bMhMHiiyidqERkIU4DaowL/x8+Sex9
S0Ry+h9yyL8G1f/99fn1e2FBJ+z8Kyeo/o6emPJmFqUxSqi4Ezazbix3RiuOQ758xA0QUZGH35We
y0Wcr5e6bi9ZyfQVYN0vyyqWvZVvrZw2U1vbz4SBBTM4UGPy6OxEa36yIMG5cghJMBT2ZV2pSqzJ
4jTOxsZrW5lu/CjDVok1FcpupqOzzPEWdpBr2gy4UeAlBroubnpl/rc//N962+7rH+Vj3/740Z/f
6//2dbofyaAP7Q+WYd39ZTOUX+89wfbfv+d/Y6jWukViyP388/eLgVJf1V/+z1+e3kl50mB6/1PG
9j++/4+grVT/yk5Lsl43NQrUv8fq1dtXTF3lfbHJe/7yvv8RtJWkaXVpGY5qGIBYfwX3/gja3r7E
q0mVQEjWkPzAf+stu+U//r6aWcU6OSBNN2zGKkhD/G711/AQcdfIq2tU/Ez1Z1r08BBZdBbGkrwM
KoRq5rN6VDRujP0I/++/OI5+T8/8l9/gN8YHcDN40C2/QcMNKF9hhJeRX9mpT7Z8j1/Kt7HwDd8L
s/d6kyu78vXr0f1b6/p/dkT8D7gS//QH/S9c6JrOYvjni5xyof/x9ZcjKbSvqvjHFf7rG/9Y3X/l
lECph0whVJVRNFwm/jhD7L+axGtJmFvmTYWyHR7sH8vbFCx8jhYuONLhvqRzmv1HjtzhS2ytuD9N
JnVa/9YZosk/rW5DN1naJLMsTYOUSLjptyDLWoQVSEYuzJv0sTjX7p23O16P/k/H3/2rIXS80P/l
H4PMe8vLU6T8+uP+fGCtGYMuCVygAmkWU7Rcs2otezPRvh3ppiiOssUH6Rxbcr7oHG2svqjczTdQ
z/R9Tt2O63SK7P9L2nk1uYqsWfsXEZF4uJWQK6mcyu59Q9R22MRkAgn8+u9RfxfTp2finIiZm/Zd
UkmQvGatZ/1B0WD/IRasvbOKIDst9UJooQyLV/AuHTLvtlYvK5KaQ9j03ZOwouAMVcb7xOSpDi1A
fOTYQ4d0v2X68r2YcbMEdgkq23RW8OEOdZOSr944YuOgjp2Svq4U0SoF2RWHgKL5xVTlGDPubVBh
V2R3rneZi+3oBG8V7oREJfzpjJHVJO3gTGrHg28dIcTJ+HfXpoE5DpmftcTEWp67ixdh46auRBlu
WZIhYFXsd4namfqu38Mlmv0TAtUpujpxrmEHFfY8nzzI5eG2mLSs7gRzSj64MespBNwZRr+J4jfA
oIVOAiJ4GL4GCy8Rz/Jb3q71o1mrzqNv0qG/b6JabzHbLCkSd4vprOyW6V76EYt6Q0gJoSlkh4YH
6XrsChxFMC8D1PBCCkLY0i8xydnO6cTAxZ/ASm1j1Oq/BqadnFQdYVLMu9tQPeUmRU+wlIKQEQ/E
FhI/a6lfWhMHj+zZ52I3N2117wAbmjd+Xs/s/PqYFJOg8BoMEH7R3ambuRVwCXoBpgbuD3RyAevZ
2CxqP+S4xLe+1sPOY7/s7MtamAZWbt49hqvXjK9ry54UPU3X9Ls4lLE+Dd0gfgh7XA5ImKAy+UuJ
qQFefGjOqlTRt9zLbtqaFACIWPWSHV1XuGS0qqLfltgnntmN0xaNbVC8MpNXNgoGq/nJmNn8mvKg
/2wXg+Q3rIsjUL3wPKKRspieI3OkL2QoiOqK5JAY3OMrjG55jeepHxOzgPZ0Zd6f6bBLrD6gOl+6
Wqp9yox/3YHyIixDE8j13tqqf1Lom9CWxkYfIelGoEay0pSbhny4L18W88+2twjmiiO9Hsb2NjZ3
Q5bFSTlji9gx/SVjtUd/QSj90nzJtWRiWFou4pERwskts+q3Sn3tbbsypMTMW7kiOjbhV5YzG9m6
RJI+F4hCAMWjLNgRiR4+9nGDGB0LxFpC0Y9ZysFKhP6PkczgKnDT8isC1DkeCAyZD1zdKICqYGyw
Fvo5SGdcgM19pH32cPWi2QesKBb9E2z6+h712iL2DTfrj2Cxb6lkkoiM/2ALvbnq/vbU96geUD+y
5XJQe4eBfzs3/+YAlkgPhHd7mtYqaYU4Bio7/u1Z8T+Uyf/jK9zAER6UBbBBt3//t1dggtOrkSRF
VCLovcOjyMr/4yv8o42Nu9GQXsIryJ5QBXHEDvO/eQXanL+s7k74T+CVvWaaS8WnFQ8Ti5a3L9V/
eAXnX+2PGOd9nOYReuiIx6Dj//Xv//YxZR1JRNAmuQ6G1pvvUVuLF/Cy0cdNOGOfBWIjhGIDsUno
+5r7xivSndOF9b3NsJeEDVeXwb6fR/kx9zZoI50hIPpEGCjkkd5c2YcUACr6EkuUMrHrilXwv/+i
/9VMzm/A1UOLeKtVIxzl/6Qh9MCL+6APKcxW+yKGXxGCDK8Vu5ss79+/0u0L/a+L9v+/0m1T5AoA
VR5/8a+XlOXZOhe1he1rwVMRqfI8heszzIU1+d+8EMMtGgEHtPI/Xmitm0AWiG833hgksiBPxLTv
pHJ8/vuX+e+fXOjQaHiY8fnu/9tNOAc1eggbvr0IkFvfjBfEBX+bm+Bomeo/vBYF1T8+O4Y9mP5v
f7jlN/7jhi/CavCQNpESGs2nhiUaWj/sRltHn/Nw/+9/L/tWsf/rFxXySwk3ZobAn+1/dO7kyWgP
DjyDXelu6+BdYEsKzzHIq5vMdLoqxrDywjT/P7US8V924X+8NP5/tBxMEblC/nk1Gq9TaL8Rr/aO
P76G9lSyDlBxHWJJwX/amHgGLL/UIX4JC6v20KxXF9/kDr1+fwubzIv2yEO+eCxb+rltFXRNvs3b
lH1N4I/WZ4dN+zD5YJy37DGac2mP3dsSO1wt/lgOr+lS2N/SVcff0ygoAQpiJcAT89ei2g7qESeO
ZMO8K9wAW4mXdcralsi9L2W3Dqc2oqYjl8JMP+rONMGeIat5C7oIO6zqMcZjp42uPmY4fc2GEI1A
1nvrfCfhX7vnrDPiB+vi4qmuUgQlJNn1GFQCpqSiC7W3cQHnX10G2zwfbm5I0Ywxop8YA0q2IBAk
vd6xX4wOCuc8Rp0T3MVz1r/0q0HehnhS7ZfO0r+KJRuefHbxRGDmDcuMDHv4IG0GvuWSt4nuJkcd
Jmbs965nSC3tKUwEtImIfUo0tZaXDEHIVh3xe/ejRNVMFsC4dmUCW1hi2Fx7nXSp08t7qZbpK43G
9gzEEu1s34vnmKyNJ1sRsNvCnrlExLcii6OU2maSoDD2j6J9dOJ2kvtpYkPxks03jUaJ0QQdQqUx
cWlLZwY/pJ4s1Ng4qIJtqYdqPGgnx4slqzBcErdszUvXhBkStyKqvsVrfFdy3h190gv2eaTcZ4pC
sNkNZziD9nRfyzzcitHC7EuPg/LVTi+WintC79ArXLqiaswdX6az18Q5JDNa1buxzVhICoUiCdhA
2bwa7pqd1WNP2TcOx8dljCt2IFirQ/8yZIZ1ISq+985ZUWzFIwyYiaG3x1Ud4F+leAi3vWb5sw9K
woXAGbXqfhym9ebtJUQMJVFxcjrcENdxWES3n1N4BWfJR/kY51F/MmnMw6NhrLa8Vlw77sHw49DG
5basqFXq3icPbPCKejeyoTuroQkStqJmQZLTci2zgyAGMlswJ2yoDtHyDCKs73oz5eXB7ydTO2w0
HOE83uDQ5c9JuIG9S+d0sI6INGvzEgi//NLkobRnd06xpzRrU2HeafF3LIjGXwnJVcVlcBsE3XGx
SD/pA1V+79fhhgjwRh2n7NEc5+DRic3bgahNl7030ZOnRolgTFpqy4+mAl6/LxxtEjd1h33jLfFL
7mEn9okw0tDCneHLqT2Ue9ZojtZi1NPMbJbS2ev+OLbxjqWQzr4orehYspv9inphdn5WMI9D9Y7x
x/ZqVnrEyI6kS4/pdNRLZL3ptHQIqjZShCQEjvmvdoyja4qvztpaKDI+lOtidw27ev2K8xL4j5+K
Zh8aomy1060Zt65NOC/w0M/AzaOvZWEhz/5/dA9WMAxP01jyPohwwSmpenlXBPBQvkKdu/YBx4u1
GzOLoIrGwwCUdM6cWTt81rnBLeSP06Faa33x1uWjJXH3SyrZXOymXH+S5Edim5EyxvcVYmTBaZgL
or0sp8xx6qXF2wKaAVMu+6iDD7tGJYJDvGAoKuQfoiFZBHSuia/4rlRwEDGrxrMYm9l5zENipnfs
UIolqXyI4RffKwj47a0MuwoJJnF/tAq1ik2QNvMz3aXp7xUReOO7HH2DKrkXtdcXyVB0XiKaguU8
Syhrn5Y5yuZiduZX3ncDiD4ymBTmqfs20CltR+lxdDSByYP9QNymdXbJ0POOuUUxhloVYAqiInPA
cmD3hzAs219BS97ZJiwd1qpsyw3KbXyr4S1idzMJbV3xm0j4kzH+7ZX0lbdmnP0dStDuLu5s8JHt
mCFwjYblPercYL3YuhD3sLjm8bVXomLthwz5aYBVcBhdN0RbRebCBnpC7uyDau1cRMJ55L7VEZG0
zZx151plKkS760X2qU/BDuyqdlnZ3wH36cwLfV/Jrkywat8TOul4TyGoOfk5pL3p917hjMVzIAKI
63IUdyP9n/2dBZmNnKbwe+/JUD9eeruenum+Voy2vXHSo4NpFXw9KhlsOcEVmr3jbdegW5xtZKdT
ynZ7sHjY9cscZF+B4nsFdzkucC1JGov25bja2XE26ODfh6rtaLICM59DNWXHVndxBl3SRjVOC65O
i2O1GC4mtu8NiI76nPmjPyWoeuKnOjNOTBrAIru7ZZYs4D2CAZCyDNkot2OqCOQi9g311zZbgnpf
apSF3N/RWp0tf61hZzG7uE4xd8txqgInOPJsUEefcYt8UDF54ESO+R+S1FbiGhg4mD1xeQQ4IaH7
yCyzfq4cAOE+w4OIWCxCdMhpO536OmCZjKweiEnl5PYhE2p8gmw4hRcJFwYcB0hde1/pWfWbdond
qzesQG3MbA4oqPKvbChYEsBBLF7cSgtaAmymQemQxT5GctksVBWHUJYouuxyphzZKB8Lno+/Um/C
FTpgTg4xBu81dE84WGz7Qh60AbxrE/559VhP3rJvJ/Eic99iGxzzvW+0UHH44LtLdoUvwdljutV7
W/P8yjFtl0kuJmTZfTqP5WdVZbF5kBYqp1A3/QNLEC+6FBmq9aRVtUJ7j+KDkQcSEwRijcu7XoVa
eJgKPJ4SDDmcxxIfIPQcYoIpreZqQCdtzXXNfTdFxkNhbap61xBvCAagmr2d28PT/WFZ6P2QKuEI
zNxOHD2/HquLTA3BvUXkWlViK0wvVJ5ZbKFPivuFcY3tE/uTpl908YiYbc+U7wbBPo8xKB7RQwC3
RZ7VfMuRhefidMQyNNmJCFB+hJpW/3ONBTMI0v1a8iuFU3HW4gg8Ylwr/FO2jlVzp6sKGVFvhnzn
kqaQXW2wKuSfMwjqt9EqVYJRkBQ7P1ipoLrlNUKeOr0I38cehqIJ4YzCq79kiSE/AHde/nALVDqk
Js7J8a37bWoH2T7j7pebfgTMz+x8Ps6CqVsd+Vh42yyILpVdC/2nt6YQ7gKWZ9MX/kHXFpk8i18h
6w9TLafnSZq+2qVQkGIU5eHwQKKk+CaJFqk4SMaOnJZpOUvdzd4mGmI2UMxw52VvAu3Vn4bZCUIp
DOoAedrFvjgsiql64eJcxDK0zn1ceQ5q1zGuf5Q8XG/qwzg73fwFpOii1DzPkwme4F/Ip7/wKF+m
mrLsPRZNlzh6jUHpjkH4LUVztc/dbt3VrUES0lvimwXXK9oyf9bPs+uwfJZSB2dH2hFDB3LadnFs
iIXryzxy9hHaEHwL+Tqfuolycd+23dyQk26lPyQ4A/AMTmN9o40a161XdIv1EjY5Ps1mLYBd8Nkv
X0OJieSXExJ18AN6DflSY0jmDMLdQskXv8o5Qoa+g8Wi4pxai+EtC6XIlglzvnjnuOiwcKzPOc4U
7b6SZUufIDsB3oMB4cmy4SbgbU+t6MITA6BHHrNjD72+/9N4FRU0U83NXFanparO4yg3KPRcb9fE
Qa5JplXWqVp6RCZtnh3LuEwfYVnWr53eD5TyOLCINYgnbgAxuwOub58VJrdUvKwb6sh1JT43w62h
qhXUkFP27sasOnqIerxPdBn+wygWeihPjn+Ir69xE9XRIeyq6Ay4wNlbaFH+2Bl3FnE67XIyIk7N
nZ/m+EbXGd3GjvM/+xl43Qi9ZO2st9GtAFAQE5Pisy3txr7VqAKaAQa4ZEFPO71jH7bpwuKSOdo8
1Dv0FJpEw1WrRBEUiyrMEdGOTUCDTahvnUOq5hT1xLrija2t3CvQyUlxkKYBaEZ4lSlPFspd56TK
PmsuUR207sbnov2Ed9OAlqjnzuyGlWwrUodWc25zx11OHIv5iaYKhkqtXVGQ92mWnzwNygY+gXSR
ueXCuUMxR99VaMmrNkO+D+opPJbZACtIdIFGmJrl5hrNXshwDFPZ01LW/Y8eQ+C9y9LkkIYVytk2
HueN01dpewEaZz7FNEyISJrZoK1oxmDg2MwINd2ZtS7hqzBBJyAwJZb8dWgiRpMD32e4692u+nRp
iqsttch0JX/TfbbmVH+PtC3mXT4H6znLxXCe/Nr7mqWDtCvzpEBsYwxpoE4xqPwapDB7eUx6RcuC
2lrO1pQtZtd7YgZyMYCyQ1Ribr1JNW+yPvA3RTepn6RWjY+WpQD1MnWsfiBF74EhpXjImrjbr4ud
Vvc+wY7ffLbh8LsHltw0qlDyVnxsH+UAp26L/BY62sR8HtsZ4C7aGJ4/wybVSIytQKkEXk3PI0CH
3QVoowlOJVa7/aB9aoZ4rBMU6/xtHCMOqKYB0FtZXzt7xm0lMG2j2sGgbxoRHeIpz76XTNdeu6UD
L96k0bztB3h05NeJd2XTsjaEpD76zKJ29RxoEgUxmX9zFO4e4Pf9OXIK9ZCvLS87d1kPOSI30wfG
juJP3dZIzBERz4fYy5cHgPr05UOgGBPbPBMTvA3D49J65Cr5aOHeWs9f7nKW0MlKbABYs8L3s23t
eeB5TPAz0I51jzYAPI/MRPNMSdp+G0lpxf7ILw/BTFMAeW6ajRwTGWARslnoNFkFOSeEuv4hIPHk
UhVVfeGKtnG/euWet94/u05rvxqvfrlFhLMx5yVKtxDxLbfb1sks+vUPB419VyLj9fZpkJvTQv1O
ctLaNB9aEbl84Kd5D1XuAqmQCvEwnaz7k110tTOqb09mDQFoNZ1Gn4s3rE7S0Iu/Rb20YKx1zKis
WY9gQTRsB/KfU4zkoZd3HYVdqxPkctG7ZVVISukkP4N88NqTo1Gpbqo+aO4Kp4uSGEkoYJksqJ4t
Uh2/4YaV14BM961vZTPC3qW+GJW2XHR2aD+0USCP0+JWV5USBi36yN82Yd0+DrqIj/gcCHeMaN43
mn4P8+IQmO/oZ2UyhI4OjrjpfcY6du+P+zwXVbjrsCUfyLezrY3Bs0sn0jfpWw9L8LDajpUEKrXZ
+S3U3/itsbNq5PAsCU5qjskMamN3QNQ/6TuJn+0VF3/5nNs22xXjzyn610J2aiN9a00AdLgvYw3l
aJ303ECfmED39UR1HlsnZWKBwnzbk5wJSma0Db4tiwcPKe9EMfKPpyqReY16TglgKGaJS9p0WJAF
DDR7fkanltMm9+rijdOQRB1LwzRfQLEazjUfTbm7YeXA/6RjKbFHg3I6wKyrlo3t19keenacGD6I
aBsGznSB1KSI1RuU/xvucbvjSd98H31SMYuovBJx6U73HXFUya14foMlHL5INGQjZWs4Vj9XNIAf
C/rYaW+tkaif+Di4feZuWqDOzW23HUY01/CdpfWIuSNg4XebDVIHzAiwPacNl2NRDgJPUQbHvy08
3KuKuWiiXBqLfUGQDUpTVTs7sVQiTnAFIgTNVVrt+3zicTT0008M+MheveDJAwvXbzXkJ96hZXB9
Ttw6oSWcLZYY70mTXv07WJhMLZg13O3g5Otn3KTeZ6oXc2UIRi+Jbak5I2AHmddGmmy3hgAoleSj
wyJuZWGzM8VavKTxWkK9K8JdbDdpse/YRpdgl7gIdop9EiirMO9hHhU2+WcTC9Rt5KrsOcCi6W06
9u9Uv1x5GxqxeXrBXLnp3q0LS7xSHjAVipNuWe3vq4pGTV9E3RW7WFq/hmVMAaDQj/8mXtWydxaR
i9vGxtroEzx2NmT6sZUEd5sfTaP0V+hJ7yDCFr7A2BbLccHCS2SIdqH8WGJSz5gO7Me55ouLK/GX
PRr/k8R0RUzpkD54bYELpe89R2xFo1f/viv0a9uNwArUdE+I23L14AcheMfN4eUwOtSdf8if4Q2V
x4UMWkTVHvX4IVT++LkWTRjeiUHOnLZt394zk18oD1uaptnJ8pMd0cfSP/XBO72huTNoOXdOZWZM
DLibfnUUlcMGH7FMEI0rOhEjxiRiOpWsKdGRjE+q6X2gDv5R48GCdxbQOpKS6qLGyiNshZtQ0JPd
N1HbxEe8bcjo824ekas6TX+fG5C1e0o2mO/lujRvGMdzOymYvsNJmGK4FSPa2wM8wxb6H3DW8IHY
63YfTUOo4W3QWyA18M0PDAoFECMdjicnrzV2SWr9Lwiz4CG7qfqyXCB6SMsc+w5XySz2NA+LORQ9
ABClnyusfZucEICNX8w+nA01EggZ66ImjYE6Od6H1EP3XTU42SZLO9w1XaY+O7yhWxIGWYDXsUw/
FC1PvHXGyNzcoJF6DxjChmyKSu1e3ZZFcTqV3imQvP+9IH0wTQgjo2xyJyRt5Eelhgzm2mMw6JpA
3UOMiX4x0PzdOvIZc03hY9uOnMfFL1p7v7KGr3dZmJLqNnjjoVBO8cetq6WjTgAuuIsseUvAAl0D
kmqJJcnQFUbBFOvYuum137CnCNrlK+si3Mm0PfO7l6Ky2KRwgc42AnlGSmNtuydn7cR4GGGzTlhz
EMXuPBngXhqhqxNnmklV7ksrX6qdwibUbwdhTekrxE01JGGRrdOe5XK6YAsW6T2Ev7DaYJ+p9KFq
sKRaxeCA15AZQv9cMt9/yO0ghpakfKCFOlqKnzbD8WlbWbK4lF7T+0nqZUsIl2gpLcjgTvCFvAHY
Q0flFADHrQGotc1aPWd2H712OE3BDXBlY+0deR8hYdAVBtrKsjBrM2TJoIYTQ/AE1NYKE2b2I6N/
PjLEWbrHVpIThQj1qe+/JsZ066+BRqt+mqh7Tw1n4HxsEAsMGw3t5dnO2gBvRQUtybpVu8fMc219
jLG44gtoGvy8lnxUaaBfgGH6zM17Yf9eCzfHdGvPFrLPRjKDn92OXK8AekXN576fXRUwgbbFntqk
uPcm0HKHGp31s86c8WiQEdBGqRi2UCqKJ8o6sqhdPeXb0J5vlm0R8l8Fc/qrwRejtlbpk6PCrjbT
UNkgERwEkmXv7OL/gVSo03e8oiKRKQiOC2KZdqETZgp/HR1u7G3BRfyOx5+SEeeCRWmA9P4dAQDW
0qof6xw6pWW4gDLmp+irs/K9UIwDOJsDi2T6Ok3WwNOXbEg5mEOAYjx3IzZA7fzFi1XpDqlP/2Kt
lnqrZeezWeOJ9duTZflUS+AoDWfFcJiCKIInFBCkK3GuyzME4Y58tNUz27qtQCIBkIn/1AOdK/45
+LCgi7Q2B1esCwYtUkHLTb52hLlnQ1wfUXOje2nnMMf5V3nEHTdTewDM13+T/uLfp6PVnQTIxBfh
ipKna016cvo77jrrWVpa7cv4VxFulthXdsKi84YEpQCtyTDFi8Y6xha/tW0gbExzebOdg4Rzz1Uu
c2iYeUe2+VjTmgnF9cxOOX5jKvg45ZDZbB9qjxvkMO9Mpju+RWyyAwmoNBodANZ8GY6wq0IkKnoZ
z0vDIOQiUg+ihxcvvbrrBjN0p7FsiDv3+KofiNBspl0zTsCb4rSanI1yVis7CwRK7U4263Dx0pQB
H9/4DYBHS1E/igZNStewGAKtU+YpbzLPGNAvbK1Qk6juKNgZXvvbQzcbIq68IO4wFEfc3d9Z9OEL
0o2jig1XqkfqrE3wOE8U51XLsnmcwoZKsGLuyEdF97afmY1WhzKseS40fUR7Zgq1lHe2PYWfduUU
Z4vQ5uURyy5BvhAhe2fb5PZdFpemSKRpe2dTsY/4UdlEBu6VgsL+QYBmRg0YGwh0qnN52KoibHeT
lRpWdUxtnjszrWccVHP13LCe4zeLhqx+sgc/ei4K0gTvalz9eDWb0HpbdSceRZat/UZIxkZ+Be1h
14hV0NQ5gUOhE4Mild0afrjiNgonajdwMETVwYVrKd1TR4l9vAxjczcPNu5e6kRmmr6NfZ1d11tL
viD7nNodAC5IHa4HR0YRcOgsK53XnlLMBqlm2y2DxXXk9UYLBCq3dsCWIIhuamnweJsa2/97m879
sQx5pG4waC0/+OLs+yLEBfq94tfeQOp2rBeWojXLlQlBHIO70H0xQ2Tdho4otCtbMxDwS2XK2+5p
OgGoyKojmcedOmTaX19Lv5hqSJ7z/DYsbpF0S+ZeFsbVz2zRy+/NzTGDeloqsm6HrjrmqkEBNvvO
DsUgM0qZLqHaebUuXxp7IQXUEO+6Er9q4hcJOna4rwfQgdehBVi4lREcLWLkI3uBrhV09b5WGvST
aVCXU42EwR8L0Ut9GkwHp4icG1Fs3bjWJ/jTuv3RscRZ3qygsfOrTmVluGQzDDfL4jHS9yNl3qYJ
uyCUhaJ502aOqZF1xBSd7boFbLVgbL4Hxmvlz0MKUmMD6lp/c7NMnjo8zkcvb+GEemW9vhfa9VA7
ztVLDpfM3XopQEW+uwASNnOOG7i0L2YFusd04jJgDC0eKt/KxRXMNVd4ybUVnn0e2ScpF7u4K9ky
05PmfPqkuDvjFyLRAdaKwXDt6jh4LhzO4a3pB/kUZaF+cWn7vU1gTV1BrnjQPWeZPY8X4zgNEPE2
+xZQCIF+nlNmjaUg+FrHGmd5FXUwTQglm6B28HDZOjy35zOcAHCutpfNOmnnsXhys9pdT7Wf9u1H
v5bmoS4CrPFNVtUfDdnihGXZengd/EBheg5xMXlBZzHsL9q7aO1VnqyxBUQzdsfK3ywrPcRW9hWO
bwpheWGgVz/z3i078Tx78H7iiQN31fjqyQ4oTByvX9+7fsnvAY1FicvKPbFXYJEBYxPB18nmIMC7
bpFRsAQ+iHmgihHAyr4uw/lalgObz1Ao57lsRueXJ7o4T/LCnW52SLDBBTUgs88FXQR5sUN41Nwv
J+WD92HnFn63uzE6u5HnM1ZXAlgx8O7qYJQoJI1g4e4drxTPU+tMB6cI+pqbcPHeUuy9fOYjB1I4
9GN+HOmJ2VrCGAT479FkFU089DsUs/HOZznxh0eWnUCgBj+Cw6r+Iu5WAVthJU6wOopCLisobbBB
pzZpLFSQBGsP3Xjtnd55uiXL7Qs5zQ8iFs6nrQYbqDxE6b7jR/Vs7+FbFNqXu4JMlaR2TLdfdLtw
lZBEu5mMCKadO1lldMfqZ/5gUtTsqZyBr8ilG86E3wJu9rvwXYxByZrBGR86M8bHIqvYd9bsoOlX
yAWejyzGYPSlLP5/cS+luwk8x1OpRiZVdcobyuCUZATAPGLBRT6JxypKJMfJx4iR/SC4NHfoGSNo
8mnuyD/Eydd8Ewad410WORoXec15fKRIR/2am1KcapPKl9LW5rvbFBlU4cBoqvosVu4T0Fb4Tuj4
mrty8ILjHFPnbvx6xhTqC0teF/QNrDOJPf4NXH/95mifzQiYy0IdGVcub/0qBnGfswHks/Bkl56M
O6K2NXHhYobvh0MqvJQ49aHEwwycBqpZFjF1QMhiXw0zTCoppm4k2jtTs8e+6NIWDUTLZ4UbvYHo
b/1dMI1hv9MlkMhkknJMZOmSZJHGJOslcgw7a09F0altzY7w2NRYbV6XAq/BhM/94lDXxZAtOOX2
LY+0M7q/0T7Uq2ye/IgiZ0ltOIFhY+uM9kak1C23L26faorqR+acUfZ9WnuHG0X5t+UWW4QkAz51
PxaQIxJ3aYbpPWgps+Js0TD9YQXPp9FZPabOEYM0bvGeJtJa7STkmLSIHwPskLPSXUml2gVLd+C8
qJ7SOayKuyobqiuOTdbyfBVn3w/XN7btmSYNwk5L5odudmT/meGoLrivzFg+ZHbAkBqhXoaihDq9
3IeNRQtLU899sfKBgc+gek7m1eoB8s25+qmmCkJh0A7Td7/0ObTSPpdPuh3iOanYb8HbLcG8waER
zXXkVa/e0shzyjH2QAsDUWOY1bNdLEW5cUTDxgJz/T5OLfoVEtSm7Tp28a2mr7192Wov3OWOL49j
xDm8jUIhrizOGPz2/CyCEWDhnqBQOdPdEATjo+kn9I01ZJoMYFAENBQq4c3cnwaVg/ICa7Bbes79
jKnUPaOtA1zhBgUjrkgJbMMDofYhJJsZbEFX0Gv06jFTns+9YRoiGTLYO2m+fqWKiAeFb5MN/Oqb
C9DuVe86mWFxhj0CybOLEXlu7K6eTkyunfeAyvsDufnChN53WTvAS/ga2xRICLdd2j7NHXlYsJJI
YPHnxbszVaHijxr3zaXx15mgAL4Wd68wqsqtGixAQhDY2XqJunosJz6gPWWCDTgO1ErAzjQKmme2
EPnygpKgVp+UPQrwpOxzzGl59UcLEVkHGbtT/kQrD/rkFpWVuLomkkdMxC5tlNdGcndb4/qbPohm
pvTIcK4cAxXKJdHy/Fg6eQDe7LyF9jizLTQthtpFfEPahz988nn+OQmdDAU/T25DE7v6jCPYmdYc
y3IqU/ZDmp1u3LKucefBChitUwBUDPouZeF4F5wCPU55hHFvUJG8d88VYVKFTv4rgh2pjsqbO80C
AoMQ3SKk9ds7nvPzEun5I14rsoKLOFBix4kbI8TiYZh9xJGKfmXL6lQnPMeMkVAnqoa04gqOKLk4
9v0SK0obOzLL59AQSQ9e3f3qo0kTAlI10fccZdOwdftOKrb5WfQrZ30Rc8Szf2GECsx3a6Gp5uiy
iFfWeSkfywGr4c5Gl2FAUC3desQ5ET8zwkQG4mRR8TIBgu4eqpTsF27DkhyKhUCr6RGk9XqX29P8
U/Bc/e22fb5sp8rh3Glj53adl9H86XS297L0FjEHrfp/pJ3XktxIsqZfaGEGLW6BFJWlq1iC5A2M
LDahMqH1058PdXaHmZHYhLGnh83uNnLo8AgPDw8X/x9F/tUUnllUC0ktbchnm1CBqakS39KLlqqu
f7ChX4tUp/4KRIF/E/dhUu4yqBGsVYOjHlxof9KeIQt18tRBS/bgUINhvcr1IkjAhNeMBOgWn9x3
EkjVm9b0+s8wJcD3NND+uUy4WutrsNgyc0ftvH+qE6nJtv+n7se0ScsWFx4BP8Scs97+nvg5gKwg
A/2cNKm9VcwmBgQogL00rgtysLK8wOx13j4Mnw2NqQ4jmxY9xMKcWdYpbRU2g+aq1fMQqXcHDi4Y
V7vLza8zjbbUIpmj0wx7orMRJo7kHKyhoYZpfa+GIJI+R2BMOdk9tdxcf7ws6rTFfuqHtpyJUGua
oDMYxhUUoj8r31cHMrpjyItN9l9A03m6LGJmzRyLkUXH0tBHFkfFDS2X+iZBhJY/5dYL3Akk8S+L
OO+CthklluEhkxk/1D9HuI464BOI6luy1TpF6W5VSMDOJluZNtkx1Bbag+2ztmRbNnSF2xxmI8X4
HDg+kpQWlub4EWwRA4OGMWm9CUF6sK/M/uNgX0fOYjvyWXO/yZKpE/miTRc5VG980JHALB+Tkj5b
CHb2wJiQPJSV67TcRs5dHIE6um4p95oLzdfnOza1PdPDpoKEY8pi77oaUNR06I1zs/YZQP+rNq1B
Ylxf3rPPdvHTNmvmTmnOYbuYg6Mmd6pZb4GwU0TE0GCIedXa3LYriGhccBFc8OQ9gsyV45F39IpV
69Vr8AVWiseiu6RKPCB2XX9trYxVszAhcH4i+CxGZhW6vy1GZKfFOVrw3N43UWnyWYrz0DdvtX27
oDcDkkJnOwJYWVVVmGdk5OFUgLQPyFLbjO0U60nvdtWuoGTwyAW5o/tHb2bXPCqkHv0xq//Vml5L
L1j5HrlUL184Qcrp4CGOYGq2Z6bHMmUG8z+nKY/VVrp879sHBST2YRdRlAhWVDzjyjO/VBvl3r+S
Djem27ADr6H75dfSoqtnJ1gQP527o1VvoZTL/BjxIPwx36Y+2ZaX7r4/ZF7tMnJmp2608zf51Qet
LC6kFe794P4GlM1b4jUURomnhbAVHBUDKTSw4x2F7YFYgSdraULrXTVeocDqlr3HBmQzQwhGH7Bs
Ui65WvtDrd4q8imkpHdRbN1dNpIzN8NwCpM83DEqHMaqOt0QR8uhZAemARyYfgbNeGB2GlS7+hns
GYDaJeVxAqelAnV/WebnSMXJgZyEMhJuKrJhc/CFA2nuHVp2Q4XaSuzcl8V73hFEVnr3VEnZLWzB
66Yz76njkto2Stpj9fqxtzWv0hLItEYQFoO7POifF75qmio5/yrN4A5hMRg7OV2KshoodjL95fr1
zyzXb2RCdyPWC7fN7mwTPN3ehpikeXXU/YNkTKUl7aeqKwuzL7Mb4sjkeRyuZSjpT7/CUinywt9n
ucWBTl2gF8A+dbsiWJEgu0rI3NE09nFZ87MoYNqOI5HCkVDLgb6PFJElhm+QKIMJpKNG25Tg64YL
Lv/M6wnChL3vjYDG+A5hQOhS6oI3gYGjYeHyPLtXEMLJsgz4LTX4GgXXSh8tGFepZrnyYKypNW3z
hN5snhCXF+7clzDzDbmugf8G2dkUTnBggZwh1ZrPY89+HFLYcGyDlNqheh1HK3u7LOxs4cAwszWH
VIplTdAMk7c/OqmqUbaVEcOSkmbfNP0mNheUmfvziZwwf5YNjyCYf+7QWhrAtUbSLvtZk9IYO2tB
hbP1QoVjEdMnHKkgxaA2BlR/XJmWKp6iIJVZngVBJI0Slxfr3AAcHcgJm+jJ1CESFQwgB+9Xqg3L
d6UI/DoeJIHWvnHkF4La88OKGBinZBVyXCbjJoWPFMrqQG3r0QEuXXmr482BfpSULhwmAJqvVm54
l5U6P6cE6wqDatNYHBNyglKd1Ia1UwSkrJHq6lEDiHe7TvrDUwLpUQvv4mV5Z9tFxA47D+dHkfmn
6IqiyCadrqjQimY/W1O53/f1czrsXUgtFkiqzyRxG3KAUMphER1T8EDSVAlOoXZxw8p64ndmV0EL
+0YRa/YqrOUFSz+LQIiIVM2agngQHRgDPd01uezLhm5X/F3jVfoXxfjdMWsFwuQQQ9bQfk3bbn15
Jc/McZKoW5iIQ8RjiP6oKUC0DOClAxsOMOEIGALjH39Y4k+fkcITDhwJDb/HPKigF6ncAaosk0aO
/r7PvxmlT95rIV6Y2Slk2OyVzktB1gUvQbE4txnF5+Ej3dokyvTy2tq/D83b5QWb0JxOL2OeBDoR
ItVKRwVcSXiZtrU22FCd8JarJOWWWf96VVgFnCugu98MjfHb17qaPnnyuTmYRsnASGNJhXStxn6/
YJ1n587muWpSj5i8LsG64La6qtg7PbhUgNrrHc059LTYB1170XQoPsdaJdmnN+lC9M75Ol8CJhgh
ATDoTsdOhaUu6IZstYKR0NVqdbNa3a1u7vi3zfRjs3E3u53r8o+7zWbDv7k7d1u7u+3Wfd7y0//7
y2T85Kf77G755R3/fOb38XvX06/zkzf98PhrNf3kee7Ke3paXfHj5gpZq+kn/vb4Mf2W6bdO/7H6
dfP29Hbz6yZf5fzXzQ0/ft1M/xe+82bhtJ5bnKbLQKyAr8WUFiAsp6dVb0gdU1alw6d2ABv9UOVx
4ye3vvly2eTOd1kDu4uzQ6aCtmVxYDsYjGIsa7qGM6yuzVtmEY2bA81deeTlzu/LwuaU4pDqsjkh
hulirHnQ2i5SHDKPyT5/ZFB8x3w1TcYd7HrS1WVR52ak6bhUVUYxkwhi0vvojkoA5GyBSbfcAzDY
mf9WFcWKBKHH+MM6rT/oQLgs79wLaQZxDjgNJjVrDs6pvFBJtFyLQ8sdW728kf3DfkWLAmDG8Fss
uNVzR44ox4G/g3jFIIQ9FRXBgaAbFcy/QG0kO4Vigxu1w2EFPwk8iFQ/zevAgr2SNpw3iy6chSDj
c+lOXgzEzfIUZuDUtekGO5UP52oq95A5uYabud//91WtPdA05Q5rPmXbbphDXR28f7oN8wVQu31h
qm3b3UBr475BhOf+/mV7wcZaDdfSwqmZfJL4abA6aaQ8pjMDut3Jro90aAJ/nEHQq1XUKUAF0JZi
rHMRsKrZn5AQlqqfHZi+HRIawhqLN6pDRZqx4OL6sikJfNsEBQBNHIsQbClX7MZSyhbbjZT0Kmul
YWUMWbMrabD1CmB115qS/kqktvC6dP+gNXLxtzHQ9AWOymsVQCbex8IXTEDYod7yBQolOQ9wk9vM
zIjyhq97q1jYsxmnwDCyAfgT+Vie4sJzgokMqEhGnkYgUa4UOKudu8OBaKv6L+UIL4lSAji2V5BD
hwGo+nc+HUQRqDTFfiFYmLMQQBnBfeN1OeWZT42w8PdJ0Ch0vRSZ8lTkAQRGS3Y+420YbCbcUUih
TKZ+KqILE3qKYUlzSxp/3UprPUMFrDQ0ioXDrkyrf3qi2JgjSYIl9EAI2ADdW26jM+EYPULwmYT/
1JJOx/jBgz+CkekfFX3+prQkesaFIxqsSotCAP8iKBnDglbTwohbUV6i4IFWC12+KqpHqLxkGhng
GM/aa7nf5swEl89heUtjVeNsDKBNsx8LR3J+wf98i7AMelxHwF6xDHzLAO9XfZ/J330wYTTjloFv
04Ds98vev/HjloaUtZlshmEhNJoxKyJDU6Wjl/SmJkYESmtqmVmyHHkpK1TXcu5r+tUuKzpzGE1F
58IE+o0UnZgYa2jIB3uCehmzhr/VzNgwK/EPQ8rrwgz/XtQEIKfhZlTePhPQ3fENDXVQocN/DgOU
Vb630fCUV8YNvbUffpIvOe3z7eOFANAcxR5uBWCAT2VJnVoUYChhxZq0LQr7Q0ugFc6cb3+7eojh
QQxaJH5M+Qzvj4KOoaUpczAQY9Xtbdgf6PZh+iMb1uQeFrKJc7fw9NKnfEFLEE/WyVyOZDm6VBV5
G5KcI51gP+VUWHeBqkndO+zoRbzRYurVayqR9ruu1X1Mc8XIbSVFSQfFQDBEO4bizbc9IBjWnV/m
3T/g2znjLWNezB7BVFUdVtnB4LEDb0Yfbuhc2P8egNyn12OMjDeVofRHudw715hMX/Me6dqXHLKg
ZttrZkp+N0+hL9LinibAMCpfLXMMXiqwnr9ROK53ENg1//hWXO+YD+vjv3b2U9njTyAgnNd6bLuO
QUKb+V/oEQ5JD9x7JndXI/AR6yqT+5fLO/9ZmDr1k1S5VYXAjDyVRZXsdDuylMbtxoaWjLZJ19Ty
6zxJYLztQD2howmYKPqqXgDZeNbj3rNDZpMglM8YzbeYelHU+Ony95yH9SYFR4AELAa1HMsQDN4p
oaGILOhclFR/1vWAKeUSPILqKh7Dr/aoLES/574JvRnyoajFuw2TPNU+SHJTUhtZoikh8uF8s353
wNsvmPzZIaauMz1UIJMDLdIUdSr6Om1iDTw8nkQrpQFAHzu1h7+1HEGK4JYGILLGdmK0bKFPKalH
NGCTDFTNLPkvHSDpRiohvLpkslo6Gc7TRatpac8YlKXYNpqMzngWaNy1ttaz9d/ZgihH2JwhLiWt
yg85sArVvZXB25tuNfqsJBtWgezqsjDxcTIJIwUNqByPPFnRBGFhPUKY3aNUU02gQhPbDs/B/g2G
TQNQ9/RXxLDHNivb+FVmOG/BRMTr61O6pZNAID1J0lWQXvewMzW9lHnByMRdzMv2kdHpYhUZKRiT
QHcsyBOP2SQP5FT6gwyHpI2YexprH/JCHrOgJzG12bw51TV0NkpwF9ULEfnZo0AQZQmvvjGDdS+C
UhDkfJAtFaP1hiz8atCERdPJe9KUO1kyP4Zc3Q10jF7eVGVOT4eAYKoq4FdsIRsxkmmF4oKBPePh
cL9/qDfMp68f0w0NSADdMBmTPFY/2zvgMYy/7QiY9D4WLZyStDXxKaCJe8bwqFDIbZ/q6lkFP2K4
OigLJ0WMOEVZgvns20IZaYvmpPTdLdPbbkmFFpShdRuHj3HrbHPmnC8v7ZzIIwsSXz9pZQStHGBB
8QH8BFAqA0N5kLLSS5jRoPmeipEhLeTv504JJ4QyAVV4wxZl2gBP5R0PBw9O9MaEr9J/VaIERtqf
/0K3IzmCK/WNompjDTkw9azuABqBFtopHqVkY6v/YudggCC0A0hiuvpPfSlpjqRhCCin33pP0+lh
G/D8qld1qVwZOuOaC7H47K7plsxLndSSJU9e8Cj48o38YHwOsIIpCrTqaCqexFiNO1F43DsHR6Fd
2IejBWbDy0s6WeBxmPHpBWhYpFA1xX2fB/VIMNUjv4yGIvfywwMukPGKK7nYXpYxq9yRjOnXj2TE
SQovXIeMPrYoiSU3fhR5tDN+AUJ6Z4WlC2XkwqU7J5ImqSnXQNLGkQX/MiGb2GMDhnnH/JnkOcE3
mr6q7gXaZhDyFoTNXVHHwgSPAuO6D+0M7FvwznkhlHExg/kKnT/aD2AoXL+7iYyHy0s6t21ERVz0
DNayd4J55mFEB8YkUlLGTa/UxC4gksBlflnMWf1gMg9KCFTRqc3x2hHkjE0xVNCr5B7txEShX4LI
a21IYTa6sVIDXj1ufvhHslfGoV/wY3OLStHZABCc42BY0w1ybDRybBlGzlmHNYXIgpbP6FW23pop
F/kMJBA1oJfLys55MdJUxNM8fngACWfQZCYpriTWVAnVLw3zJM1BXYdG75UQ8V4WNXv5HskS6zK0
orZ6mrCuevIrHFKgAn0YtAzztYRHNkpBNKiZ+mTs4gHQxrfLwufuXirgpFopgZqkNk9XNm3Ctmpk
Ln5nzyCr/+wQUqXyHpD9AFSGBce2JEw4G+PYQtCtIKzVPpxgq9ZMRMXvRbFmSG1hUac/SnRlx3oJ
l205gr5UWpMo5U3d/wiKhSth9s+n4YZhSkfV6TQ6XbdArgM7d/jzwTr4ooTtTxWa7ctbMy+Clw9N
kbJClf9URC6XmgMRNG4rWcG/hQGEC8dKncK6s1Witfv/ivj89aNzlQJiSj85wbv1kFGRue13yXZ4
LL7qG/OL6f7If4PKuKbFe21vIfHWdpcVnPVbBgUUalD0bYmtHqNfg8JTc61acu3R/DOQOk3bq8tC
5py/fSRECBNoPNcYV0OI5rwW1o7KiTrawMloHjijh4/Lwma37EiYcJpABR0gC0SYytCyku09fSmI
nF0z2mMcnqiUacQGNylNIwucGQjAGeegmO9HXrB/VeJqwb7n5UCbgFOYEkGCrwdelsPaEKzadgg8
PC+cddKG6UpRqqX02ewO0ZCr42gJGsVnDriCzJEZuD9HLte1eR1D6Fr/Y+SJK6cvmv/891uEq5vq
4IpJaks4VQ4IdlpqYfL58F5DNy01Cwn6uZX7I8CWhafUAOXrYW8jwOx+AIrlFtZ1uHRlLMkQdic0
9axKY2QMJmART0ByEWhfXqe5C/BYDeHc5HIj502FCJBMwtjTq13erJiCvCxlSRHhwBgpj+1GQ0qp
VRtmGiHgdhg6KNeXxcxdPEfPPPHlbkkMPXSTE1CLDUj8ofOadDmA/B/pUhF6VqE/b1mxeyl2moHQ
Gkm5X7tm4XsHExCOhYBPmfMzx/oI8RA0CWBadCxbG41Phg2wEBR/DHmvTD15bZV6FYJH0DGXEQFp
qI819CNZtNnvYzpD+6WPWVrc6XwfXSJMJFWpPj3fm2vpwfkyPAF66yaUcOhF3co7xlJW6Tp+td/t
BROdDZyOl0E4ywOFanXCVPUYNnnrysNDNGabfUGyKwuvex2gQjvcjh0MhBD1XraoOad1JFpkTQp5
4zKEOj3mo7u+/1kAh9itAfQbWmC6vlyW9f/Rk+5um9EF0pOCnmVRZ0PhI4yeHX+3H7QDU93BVxBm
d3HRE6ztGwOWyfhL5jjXcjHkC5H/jLI8nng9Td3FPEwF+a3th1pW1ihLC8Ch/ugyG+vyjA5mi+t4
ybnNqYs4nSEd5me4faYzdmxQRRc7ANdx94TSvQ71hW7U5LwirwYmI2m7X0NorgcZGsdhf3V5qWeO
74noySsei9ZLcCspcXgH5S7O1/viLfUXRMwcF0QwakUzLWhCYhtlagKS3EsVOZniKW5Wkr6OmdZq
b2ptodI/qwv5UvpbyVbaYj8MrQRQZFssY2teqUDIZW9x93J5uWZ1ORIx+anj5ZLMIPEjRKTROm7u
Chq7pX499ldOu7ssaeY6Ag/8jzKCTYwluP1JzsbU0HFG10P+vQ+e2vjnZSmTIQvxMD09xPM8hygB
iC/p/UFqKxW4FAAiXQW2QS/9oa2bW2bnllzXdH2KkuC0pbOQeh5FSuFIMaUI+UM42fbdcB08D/fR
dviQdsHugLRmodlu7r5Qj6RpQkxiQQolh5Kce/vbcBvf5rfhJrqzb+VNsB23xrbc1t8uL+TMBUX5
QYGjg/czzCCCehbo7CHIfsR0DN63cNiAIXBZwpx1/5FAe8ep6YFz4vRKgwRZemz7Wxt0SX91WcRc
wuNIC1MWwixbgmrYn7h3hqdxNdwDfWX+KtfDxn8Pv0ubf/Heo1hNTwyCdBrLhDWj8Ku2IwOmkBjI
/So+OHsAHqvDQsQ1d5COpIiZfitvNOBoeEA0+tdap2PtJo3f6/Hvr8djXcQkMPRdjRRG6BI77j7V
3QycxXgjxe+Odp+OT5f3ac4UaCKhpZr2Wbp8hIWjn6k8QDaUA+tbquTczArA2jxcWyMMtn8v6pPs
zmLASKEJ/tTqck0ZAQLADUECsTe3Q/y9sRa0mdsg5hMtzuvUkSGaQd53rV6lbe5F4a9SA1tuE1Vb
SJEXNDnrvSGbx8jDf+SIhhDUMSAWe3x3NKyVTQB2gktS7dHw1/u1dJunCx5vbpOOxQlnKU+iA1SO
qCVXtNCAjdx34PEsnNglIZPXPbqPnNppQV6d7qPuS9Fd7avnONj9Cws4WjbtVISU7RncjtFDMVAg
2wxM+dJkf1nInPucMCemUS4alUXHIzU87In6CGyDblWN9c0gO//ihFIcJn1FN7iDpz7Vw7DD9qD6
ZJfCQuOx0nsZnUcqmds4c5708KetHRZWbi5YYECNpkY6naiyCxZQ89DrgimlAC2VW7eFq0rP4ILC
Sye5kbHwCl8SJlhCATg8OH3Tiw8K06bxhv66AjNzUNbNEtvRtFLiVX6sl2ARmZTbduIjagKPAWqw
onndj9eHwwp2DuBCwZmwF+xj1s6PllJwQyXY6ENb8/5LIYlMUucr4Fkw7UBRdNkO5wJ/bIQiFC2p
piKmINuRp3ggcVnQLO6qyVthvTk6c2w7Jbryw4WH5Pw6/keYmIzM6sOQWSrC8gD00H16C7zTFVhg
OygSaeMa/1HNvnFtSf7btrRPT/hHS1UwzFCOOxMUKZy6QW9v8doHqjtGd6m/VF9TFtZTFayy8XG6
7aRip+Y/QkUvXbkyuEuGWyvv1wdosmI5fOjtb7Lpw4D7Ssi2jZmjAWP4Qc1fgl6npBq5MjQClzd6
1qCmznI6YMjDicM0qSbttRxcTCCDA9BPiAui+je9+wtOZ/ZUUmegwxkeKUXMXiqVHNaaxE1tyi+V
/6XWHsp0OwLM8f4v1GFEW1UYWYRAQdhRwARbCSqg3EuYDRpIfzgA91bDz8tSZrUhtmX6+jMYEKQU
YC8AW4AUGWhpvgX+cXCLe1CU99l1zWzLZXHzN/aRPMF6xmwElrvhdiOJw2SO/GsMv2c96C2NvqHq
eTcqw4svv1pV6cGLunB/z4YlR8IFL5f0UkvnMfeeKu9vbOMLhGNfgMLbQIezIGnOFult5u2P62Ge
XbiZAjimfC1DUlbcHqx1WdyG1nphKWcKH7zwHCyRPj4Hor/T2y/KKXtYvcztZ380w0vAaEVvUK/V
7+HRAhreVeMv8LYt7ODctX4sdTKoo/CEB+7gWCFSaSPIatkzwae5rNjMLk2NiXRdTDyJTJ6eSiho
X2CTOGB6r74mGo+vSAt+Nj1zViPwhpeFzdg/0yg6g5OcNCIJwf67wRzNusL+JeUX3csrc0h2Ujqs
bAN8nvjjsrAZqzgRJhi/1QeKGnYIO+yvm77kEnK7bqE+Obt6RwoJNr7Px1EDIyb3Rpq8RvVV3T8n
VQdGza/LuszcdCe6CNd3V0kyAJnIASf3tSkMCJnoN3IAvbGdO2CfXgMIkkFKXtivpSUUjMMcVaft
QJf0Jh5kk4aSA1jkS0W9GRs/0U04WTYki2B0olsgwQ5og7FSL/XFLekhHKOGhq1+H6BH3Gs3bd2D
+uWgyH7BD81c1ieaTL9+dFrD1CEe6REzWluzvrVroFfV6TzBrn3wsgWbmF83C/AShQemKj77IE88
GE6Fc88HQG2rmyJayjl91vKFQBWF/iNCfPFBw1ylPUhnnrHRrjpvWOte76Y30uu9/NB9C241T32h
/+Yu3/rrpHSTn4ffydJHzF1iJx8hOA0YVmC4nJK7wCJBiecot73h2ZlngQsCYkUzwbZ65pLYeVf1
R3XBe4ROK9UKLEYe3IVMtDwdDt/y/ralUzroF5zIwkZaghPRepBOiyntajIo2g1bGxTsf+M+/igz
fcGRYWY0fQMJOUngpWFDqhSsu3h7SGjvy1exsu3Sq8sCl1ZPcBwRZcx+PCBwLIC5X43jY9QlXhOt
Ou37ZUnzR/uPaoL36FIHrkEZSZW8HRqyeoqbKkvZ0JnL/8QEBf9RMP1VNxEBhjzQHb0yo/cy/V4r
TLzI39N4NahAvW4v67VkFIIvAUhJ1WUdvTTlrfG/L6Yql9ZNiJmUojVNo+fPr53wBzSVV/Ihfa9z
Y3NZjbnSzPHSiWWv2szDdpyMG2Q+V7I3dgxyjLfXZKqPd2a6StVrI10SurB4YpwBoFN/gOxoyoas
7R1UkrC/XKU30Q7/oQNC/yC94EPA8L6s7GRrZ+5SBU5HAedpLodN5OOriLW7YBUd5J1GosKSPkDe
XrhpZhX8j6SzXDZk8JAuNkgaysQ1y8zNq39zro4kCF4XooWmkae7rLQT12o/DHjjqgUtZu/LIxmi
j7UhnS2ZHPOM/TfT+TIG97Qm9HtGdzU6yBeEzbokhr2JdMF7csQaIQQrVmEWHWdYfdIUqjU2DLS3
TfSQSwtHd/ZoHUkSXBJAtk2T6JO3qJ5lY2XIaydf8kjzBvBHG8EjaYEaZWOHNp1EwNSuJa1eA9mk
5MAxwARTAsQIQbNGu+VbcviWQWDWLByypS8QHNSQw1OY12hZQW6qfaTNwmGaDXmPVlFwUCPwVP6h
nzRM34Lu2VEgI370Gw7u6lDFa0p7/52BiHPsxgizThqiUBBfUdL2/NHrgo+AkZt2qRS1YItiVsPs
IAmATgkLIXEkTfv1NRq+tsm1sVRWW5IkHDEtyerOqiZJHTBm0k0khRDMueAX9kvNFbPeTyMfBHIt
DXpiy0wxDjWzxpxm2X6XatUNzJ+18VgttYPPnq4jMeLpUqN9FUyZmtH6YTrsza3pL+QVZ037SIRw
uGq7VRprejl29pew/j3ou8v3xJIKwtEx4sLUAp+VUlPgDZNgBTGM5v/+74QI52fQCxsCBpRQW3MF
gSokWVst+PpfCRFv9wN0RDV5At6l3EOxuh4lw7Wiv4XUId3KbvzHssTrvGzBZK6mNJZivYb69yjY
7vuF1ofPROrZ3X0kQzgoDC4W+2TSxFJc56o7uMbDd/UxfoA2/r5Yxe8QXK324D2tqtvXANBxOKZu
pAWXOntYj75BOw3TC5sOZHuK+XoJmOj2LQJRocxg2rtVnP7fPAmOZE1n4OhJIEVqmFgFsoL8h68O
q7HYv8mxtmo6eQ3n4aooDhvDPHy7bC+LyzwdjSOxoZ8BLzxtZb1RbhUgZNxxo6673wcv7lbmbtxm
t/5NuU7f5M1T8LO6frssfzbiONJacB41CDb7cXozB913PX+VtPGqLc3NXoEKvTYhT0tAL7kscvoj
LxmW4EyysPU7htjROIeYHGRf8Pk5IdLS5NaCU7EFp2KZaan0k2rqsLN7aFveJX3hSl4SIbiUuhx1
mTsf+4TMq39O9z8XRxs+J/ovLJd4Cw+alWcOGO9efAs72VZ5jlza5B4JQqEnDu6MLXSt+bu68Z/j
d/Nddrsr9b7xnNWrtj1AtLQQEyxoLF7URWpLQxN8bt7Lvnl0qmc9Wrhs5kUwMTKVOXk7CPZR77Wu
kKcTMYxQ5MSgS77C3HHZBucdyx8Zgm00pur3oLjgpvfDa3So3ajXN0nvu3mefUv1pb6U2VNGQ4oM
CDTN+meT0eCFqgeNoMNijKkAht9pNm0ZrYr8Ooxhflowy/kMEYVv4DrBdjPFMaODmVaHHtIM7/AM
SiuAsYoX3TLYB5fpo34PMcXl1Zw90Ufi1FMfBkMdzMcW6kXyN324totdCJCTvRAkKEtihNsAPKHU
7jK0kq7sp2Et30XXIKHv3/Pvpavs4m18nTwanr++rNysOR4pJ9wLRrKnyyRFaq3d0s8o9++htKDZ
5CbOjjjD+QDFsFvnCIrwY5owz5JaYzxZvlKSNYSzENyuqmCrAxU/Ju//QqcjgYLXLxtVSjQJnfb2
oN7CTdF5fmPQjCMPS2hUs8t3JEo4zaOdJ3EPRbXXOMnTmIZeFFg3+35hznvWNI6kCOdZ5ehWQYMU
c7+1tetOfzzI98bSIMwZiMRn3HUkRvT3pp8lvTM1N44TYoO3l0vXDO9hJ+6ztzbz7OiGsbrIv2mB
x489DbrHf/WWtqYZTHAbKVQJ69npcah35lQAozKl9bfG8N1c8o6z9ngkQ1hN0ELorqMGMb3XQ211
OPy06h/1uFb8X4W+LpYgCWY370icsKqVFNRy6aOSrn81BmgZX0znZjHxNp3Ts0MGujeg0jolN1NY
OHvYG1k67V019F5b/Az9BRuctfQjAcKqdToM6bmFgLLeJofrg/YPPECXz+3cPUJ6SAM0nuuRyvyp
owXoQArtAEcL+Wv6nIf1NVzGynpsYuO6ZozuPpD1ZKvq1eHqsuC5LaKPE7xQ8HlocJh0P4pS1T7t
DSftcRjms2U90YXYqzfJUgZlbgU1FfRTcOfp5xV7ZTp1ImkJtel4qSs/kneBMa6kVNteVmbGEuhz
ZDh7AnUFElBYxcqwYBmzjb0nM/3uyaEvu/u8WIoNxb1iQGqiSVAdZ2oIMWTBxzJrO2hFBM3cofgZ
OQC127+KCJCL4j6Od5b6l81an9LA1ZABt6Es/5l1PtogECo1GNjokpLs8UrT/CeYgFylae90sNq0
cSkMFO1hEmdNzeT034PGawuXomwasHtVDnNAlBfCZm1o3cYaPYWp28t7JZqEQgCDvRsymK4TNLtw
amFe8LMAEjxXb39EmQyprrWRtOzlspTpTzn2DZ9STHKgGDgCPzHxj1YvyRmA7qMw8PJK+ajzdOvn
w0svWXCeM/hIfsheMME5tTSAqACspTURMK/T8zQ26dBKShIwZvOS5vV9GFmeYi4t3lnENBEsMJlK
Yy+YuCALC8d2r/blIZNItt98PbiJG7hArn68e2vv6W/Tr0iaHCuwsIzzasg6VShkfsKHzSf01G25
Avx1u70lPeCCy3p5pz5X5nSrTgUJltdpag/Pux96cLN+MmeUsGfEnrnW+C8NJae/D/zv5uvX1Z2z
vnvYuLt+Unz7+KG7t7pbrIx1vjbWH+6j7pLAcPfu+3b9xbt6+vXrZilTc35QTj9X2AH43pOgDFgX
yWpjL2rSiPdanq3VIHm2jE5ZqJyeG/Ikjv53up4nmErhDuoV8Ac6CLe8uOmvISDcyMxO2l3BgFW9
AXBrYdvPzRjgdyBGmTBi6hRAg9NdzxuVYVr4BT34Ta+rQma2aOhucnUJEEUMSP7Xuv6oJXiBvS9Z
tV2gVmj7ruZ/hbh0TVvJ1dj0VxrY86axVwjEjNVlYztTjwagCakdZiBcuSGC7Y2BXml2XyQMbY2e
CVCrkZiurf3le1dBisO2mWBrMsOrCeEPYBcOENGQaHXVrVHmrjomsM4vnJvpWJwcG8ZIFAZluPRw
B+CZn+5UQW+mrKWUnKliXRnwi+IKF2KEmdVChWnWGW9tMvR8KqIZg0bbl+gx+u1bGMqbCnB2eW/9
vc1xvYFKOIFY4GgETXTfqAplwv2KSYEYWgk1yG2y/3p55yfDPVmuiTbhSIjwoj3kcHntgVT0+qlM
rwRQHFeMonfc3wAU7v3fYV9+uSzy7NGOkUOtBT4bblQntyusXxvlHbSjfQRUaPQUdupGpy+wL+UP
RQme+qSFF1h+h44XeHEAs/RkwULOXIeDkZOgwEoMBidEM2waZ79vCWG9TqaxnCLJh5Naxo9Co59E
gVhkxVTo8HpZ5xmT4WBBXQWqOmhgImxV30H1HpvgJpSxWqxNg5EQMPCiddBxqC+L+ux9PtlS9CMM
Q5rNVCRB7Kl5hjFgS22lRIz9b0YFBOQUOuXxzd+3V1Xy1uyZFwpuW0u6CffTUtMk9zL0W/MQb/JE
3knNfen/Y1k7o9stfNjM0aT5lVlNBup51onBx1gOXVLoZuSNKdgxoFLHRFFOWsHuC0DB4S4Zssik
FaaE8DqSzKa+yjLVeAz3qrSWGdXwrw6RHYTXJTfD4BL7aSvISdWnDibUdlW2Qy5vFKmXbmw5SnVP
SaA59rKuA0WyOBTa18aK4OyEUYZRysuqnZs0rm3CwFVkGRgYDtTpmpeGLycDKWQvhnJaU1ZK6I3m
Dii9lq5XNV2Rbnedcg0owmXBM3aF3KkLG0QfMBEEHzEWYepLOdysAUdIS4xVVkmrwFpCkvhsaxds
arobPkGDGO4Vn0Vm1TvGoUzBItxPnUMh6J1Pjv2ql+tkXJcA3dbRuvCvtWDbZm8SrO32l1JmvOpH
nt8AI2jr6755AIb0svYzBkVcLkMvwqGCAERYdTNpCyPq8sRLsi1U7a6C27os4ayJZbqzjkVMn3AU
MDd9AcByhYj8g/ZwPfWizG2vh6/dz/7bElzzjGMyaOjAfqA117iXTmU5Y9EX+wxZNkkxOpq66qFW
mYerVtUSjcSc3YBeKaPehL1mCFdxQPI2iBwufIivr2qf/Hpi7Ozsb4Ehpj+emAlwXcyTO/ksnFHb
XpLL2MsB174F7nZc5Z1PumVsyf5FgblwM58FoZM8AGq40ICkP7v8k3JslcqEEtQJ99dq/S2I1E1A
bKgvPEJnlg855KXAyuQiEeMlkCNbNYgq9BqKe26sj9ovtoFkv1y2vjl1JuoLXk8qF8fZLD/6hITO
sbePvyvGr7bdmNqvPFwIAeal0LkEEws5WXHIPIIFOGwiNfYCeVePv0aML+gfo/bXZWXm1gxXBSKA
xhuXoObUuuN9TXDrO5EXE0lvpcggc1ToUeQ6UZwtZKjm/BXdCCCaTsZ9fgfGkElkVKNjjz5w+a0/
WA6wFmGsPPWDDIHxAH+y6sqSKv8PaVe2IzeuLL9IgHZKr5RUW+97t1+IdtvWRu0r9fU31OfCrmLr
lGAfjAfwPEylSCaTZGZkxPcmH8gmh4DuE4/D6TKDxjW5rcEbmiF246W8BaxIhaCu2rAfDavHxykK
+QchjbUjTg5Am+gd8mYmhfb+9/MFTmoVVxV0byHddjpfVYdzalDB2dOZwmcRhN7dYueytRLK0uof
m5FOkFxngP4TmIEU7EaMO6QoPStNgd18Pj+eRUMm0mo2BMWQmJRigWtWejmZuO93GYHAWQ7OjRfN
Sat7JG2Mj8mOcDE4b3HB49ASi1wK4g8kbOSLHgirNOGUMYdyPJoNoEJtoquPAQxx3syXK/TM04vj
B5Ebw0MEOl0oo9aZ2bYR95hZG7TpUMDX9YNwOxfgb8jjgP2x6379i03I0kAnFM9R+dxvWc1ESGDT
RUdu3MNt96V2Vxd4NGa36Ro/8MLB9Nn8YkAjypo5309HCCELyy6MFLwljn2h4pKY9ejg6H7FLcT5
SL85P7alZUNmBbdzB1zOX2irKuZAVdiCkHc4OQd1pph1rEBvVkLEgjuC6l1DBgfclXhdSWPqrCFV
XCVHbrSwt3MSARRJdMiihubDymmxMH3wdzx7wfyOGCs7SOMmBgLKmHhg5u6DXO2VKwSR7yOgxTSB
GHowgIF+JT+yMLz/6NRpEMcj6J87XTKFOUqlmw7EsQdU8yq0H6sK5GuzHRuy2/PrtWZKurY4k5Eg
dYDEb1o8l05EoYcOFfjXaC3PvOAXJ0OS9lmsqi0Ko7ADaXE/bJqAtPGum8y/jxp4pOAfJLRnIgwp
TqmxWpu1xuaZc/xOq69nMp08rle8fOHuil5qqIShdw2BQ6apNPq6SJKuSb0ieRnsGg/8h/PLsjBd
szCPM9fO0Cgro15LVqaRXXSpZ0cDdmq2KYyEQlP97517FgoDKh0vTTC8S46mWg2Yd0Dt4hFeXIKO
H0om6qHLf0AXiMax+PvFOdm1sy8eXcdjU0lwf8auNWr3kdelAWpiaxJ+bYt6BQa9sEAwhfAAAj08
fGQm+bgvYsQPmLIqZe8IciO0NUbpNRPSaIQV9WHJYKIuR/d+CusEacUwvD/vCAv782QgkkNHAsKz
kwsrDoCgE2KPiQrGvaGsvZUWwhzszEqC0J5C3VF6Uww1USfAB7gXV+bDLNnTu2w36VFQifTKUJy1
PM7SuXtkT25REo4R8ZCBONEtG6gY1IBiFH1IaKhXb4w5mxBowahIV/btolVU1ebEMx428ptz4KHV
hDE4vKaCH1AXKvlPHWrG0GvPDA3kxCvmlh6guLz8sTf70JHH60NOGqWCvbDXgfkXVGksijcQOPQf
BpCgI09sicBNgvNO84XPBk+3E7vS+QgqrVBVI9jV2LQ1oo1Z3QnjcTC3LUYL+oeiEd4U55uu2dtr
6YZFTzoas7QvbKZkXZjBNqpK8BwbfP2jcit4eAUiDTpZ2d8npk/GKu0Qc3Rx8IM+FfIXl6GW0aqJ
Nvawxl2/uA+PRjV71tFKTmUSdvXsOcJ1g9Fqvw1NB+H1MIHC3eSvLN+iMWRYoemO/AUE/E6N8ZaH
fWMildtaSonCZU3Linzkc64vZo/JruioKS7zOqaGuletbZS8M9v2+vC1L1biz4IroXMaejRQvTEI
agxSYFCdoks4Gyw61K5xn0+aOldPrIvRmmpI+7kt7YqJeynTcYrkWRR0Heto0iVD0Bix8y+L7bgA
qeEPgEiSY/c6BLG6skWOKm5+Zk58wCkcUu6EKwfj4goc2ZGc2HDQ2Ne5WAFF13zU+T0g43ED/Bb/
U8kDOwHJCORYQPQqXYzCCje9cuywXRThUqNwK5q5xT+cvHN2BQRxoHz4krRHlmfM1GjgUCFBTSUs
Ly3OLrvWeT7vuEuzhicN2uwh3Y0UmDQWUvZKhGo+vCGx80cbrH37moXdZQSWmGcrW8OHLSVubRfJ
Nmgk4W3zxTejPkYJJBbc40rq9+0eaZCif7PxmBOHTuFgZL3ioNVhm/PDnF1eyqdijIiwSI+Bq8uV
tmcx5HbfhSrOSiVGt3BpbtNGqFQtrObWaQ8Rfx67oqZkVT7sa2gFUQJoDMBHic5J9VPM6SgIVS56
NWKjs2jYuEhJTy25VKLxVWkMPUiRaadZhx4OKFa+tEMp/DYRptek8X1oGN8GLXwGQXJ6rdhi2qYg
kqchNLhXyl5fL0X4PszMzOYIVgc5t8bR7w4KVhXla+OxLV+G/PX81H89wE9/XwrDedZEZgY+FVpo
21R5JvrjyO94trUcvwzXWs++XsJPjUmhz0xycyqRDqOM+2oYUW6EG9CdrLQwLEVYNB7iD17oSEnK
4BG9aXsUvJArRlcVNcmzlX4zjCclH2llXab6UzVcNP1GZVd6ugq9WFivOccLwQsXeWQk9k5Pmpz0
Ba8MaOro2psG9nGGTdMHxPxFLA+AmboZwE8/BO7wxNJmw9yr1bryJ//U6W6a9xFgJp8UVYBmnH6C
Yhe2M/ZwaiJKNML5KUOPRnxoTShvgqpcuemilPYJtrHtjWiSy4vNiI6VLkBHLxCUOqBy0a7CDVww
muqD1ybbnjzm48NQ+4YagTYw9Sor2gwOCD8Yg4LAg1nvRB7T0alp3rxDkdtPlau2/JaZP5v6wXVu
THebCHUbAvmCBCPPHjpyyPO1R97C9fB06JI3xzFhUw5KV9RKUz+yOR3xBAsFjcybsfPRfOCL5N7q
1mBRC5voZMalRU/GUVH4ALO92HQDireYxwfk4OBs4SVSbPT8nv0aLk9GKXNSot0xdQB7hcyrQLeG
EFTlh3QcwQzm6QCa2+KH6pQrV6iFrXs8RLn8HqPD0Vby3qLWaKNVZgIFWUZjiAydH9qXvpiZbhWH
AB5MeELPAsGnzsuEYHbawY6YRo+7Ga3ZQ85/utZB6+4IUWjq+lPqg4J8qFPf1ja68QNpCzpYNtWz
gSoofJXG1TBuGxXNJUoZrHzg/AFfd9efD5wDwNGRwTKI/BYaJt8CzLN1DskEnzczmMOeJ4Cm/ORC
o4B2ByS8neJvRQnxxIy2Klq8R9cTMeQI3Dvo4EKg9sbpQ1qTa72xV9LlXyDLn/N4dMuUggDykKoQ
DeYxBKZSIZ6bPsXRvgJQC3ikxA19k9w7KMEik+5WL6jHduMPs3BWZmvRa46+QtqPesVGkjJ8hQrZ
VRMw4pmVoMtWLmNf8W6z08wka2AlAuDNlAerAt+ba6Dq4dVdpm+iem+YnEZxRonrd+4rKd5UTDhe
xvj33RqLQHXfhhr4kccV71i4UJx8iTRgqPEahtHgS5p+okm16wDHzNPqwtEPLsOlt/Y1sK0o+s3c
Eg0S2el6FE+mwnz02nYoQCaJoHp3qGfSLSfIrNZLYoOOZgu97FcCAjNRlNvz37xw6ZtnD8y9uMma
4CjQTz1aSflA3EFYAHW+Mn1LyJtiRLRuzO0I3ADrJ68FngAandoaHceie2DJiApleWDUpHULnd4u
wMNu0Y4PBe3apvDBI/zDbFEzPz/IrxfpeYx/LEnrEjqMmUYNS6j44WEAhdxo01rj3oaY2P9mSToL
9AyLxlJYCg3VZzgq0U5NDX5rrqGmP1F2XyLRnzHJx4CZVw4REcJOXDHfMemk46/8UHaTn8V3nZIE
OmJTqIGT6VpTt7pxCOML08U15Jm7r0b5TJwJ//FtEFdIu9O6uwGHCLi1g0J/xlVTuHfnZ2Y5Js0Z
RJDYIdX7uY2PQqdtcIZKIT7YVtj1GIHeoCZ3oUbwLB+NTaqbm1GdkMkhfua631L2UdfQ0gHp93Zy
e79o1wTblz3/6IMk/5siE3RwYJqmuT1t5g4jTW0hcXDZRLrnKuisji8a9XZobfTy/v15CgjJrHqL
+QANnuQmGURvhjhDoMjbCPkq5Yr1PIDo5ErhY2mIsENQ8pshgF8gzkqToq+FIAKPlpJ4ShgNNBFR
6WeiBWaWNcoG/y/bMjZXmGocaVmKXqC8d/i/DHgGPCEHM5PHzbHgaPFZBXnvHJVoCqXZPSfDJp7A
L9qugWC+EHbjEED74B870gWCG0wkUQY7Sd28j6HhF672bLS2r4+F5xbWAwuHvaOml67ae5kZ3dmD
dhOb5sbq05Wi2vLkH32LdFfoUpej2RGL3M3JDmvbQwzSviomyDuEN8bg1Wp2INZll63stPl3pchg
Wfo8CwgPwAJJfs1R6tDi2W6aHGwN4n7tSjVgeWRHFqR4qvWmiNUcs5y51yF5GY09ek/S4cUY77Li
APSaqV8OxYoLLV3vT8YlbRrU5sPIdDAuizxp0wtT2JarByW/reNfvAWKAtiWvy+bw5/QnaLjjCJz
CfbUb60Wr1ZbYKSmjX3BzF0GVqoid1cerfOEfVmyIzPShNZqHQkymxnDzCuHbZQGLA+M8b4wbKCf
VrIKn+DCc+akmcQte266wSmVFrdaBnrxK4DG4/Anj1xkGoIsx8noFfkPUP5Bcnx7/iBYOPaPppTI
BPQ8ybjWcoRdo4mCwVVveqO46rmzsgvWzGinKzfxFDkujjGW1n3T3iT26/S3kkifweb3qqEz5tRE
EauR2o1YtXRSKLQZvV65/9/mSgpnoC1RLaAbEEKiaGuA+Xscw4NbrIlWzV4s+wNQacDaQcRhxiKf
DiSsRiWbSbVRODKCuEooc660qgWw8UKx13Bwn/c6yRruADPSAEkS9EpJZ0FoOqXVJFiZSjv04pcV
6bu83VXF6NnQfIzcG3XqPrmuawKZKbJVSbN1xge323XWD9e8Vo0fBfkBAUpTv3Xb3G+KwjeHC4W8
OzYUWsG5cn4RlsLdyQfP18ujw6tIUPksZ1dKUr250ROBDEjRfhhu2aGHjIM/rsriZwgf5heRmGJP
GdQbJ+r42nfMq/1l4mzcG+bXMaCY0jIRyCkyM9Is2o5lFkQOiC91o1YvNQZ5md4KZ8mAYfBMN3mI
eJZBSGtCx0xs6TjqAWQDK9eKey6FZMDKXBVPrxmc8jlzRzOjYNFq0hoWnfiby1Vq5a9hyimpnmxn
X42NR8iDYirB+QVZcNeT9ZDmASk2vG8LrEdUIQWi262Kx1bX79MMRWNASkoKkv5m5fiZY+KXyT/y
WilEh5nuxK0Co9kU5EihDbmgdZwHwId5XWJCp/TJARfj+ZEuux7uyp/ZPB2MsaeuB8JOI7dH7Exr
qGlzSLiDIANEp+9cc3KTi/qXaWf3tb3WnL6URcV599uwTGkT9gbnmOX5Uf3YDW+a/it0Vb90Hot6
3yboVZnuSnJRdSPtrJXDcCFyw/QfN5dmOtK7BglMmLatzMv6twGtMX2+4roLqEjnxIo8s7Zd9UzA
SoIjtk+bbSyeCzHhtPUN5712qBblFDlSUoDmRvWmNPIn8BQV4qFMWj+NN0X7qrvIlHI6Ta//tOxz
QR8SgsAmS4dXAynErBTY6UX3NIoLbuwNvunR9jJOu1AAe3mRmV6a78+bXUq/YU7+mNVPvS0Fja/i
5nhIDi6SiWmQIq7EPA5atA7Vje9ojlew9z7ZatAbLjiqQQQKyxCgBBWRcp/pvk48xr0EacjWuWjW
vm9e+C9bcNak1JEymDvhTz+vSAxSRQpmxTYHPxExTWeG8u6WkX2TvolpxUW+sM7jfJ9Bs7/tSY6o
FCEv4gbTkcTjDjkcLQansbYpyz1XDnH51DsPlnUFhZ5o7JB6vBKQXE/Cn8nox9qdXa7REC/vyaPv
kVwWrNGZ1ifz8liveTftaz5tNIS8Ln7SFS/tnoUJDST+WAl80UrM/S+h/vdkyAgTtG5bowapYWRV
W9ypLjkrNza7Yih8ZXg+lT/c6CNZk4iQQwHEktHbDEwjjhc0lcitFoXuOH1kRI1X1fNmrDzLeGnT
tcYR2a9kK9L5zuvcVNMRVtTkowHBXudX0YeVBiKtaJKsnCNfQrpsTfJiS0F7LknRFA7NLCqIZ7W3
4ACP+87vGj8q/M4qwWv9HIdryeu1yZTcWe8qVbEA6vTabqsnFyP/OUZrKK61qZRctAVFgZZVsOHq
0BJ6HbJ9Nm0dvGVqom8meyW/Mf/acUCQpvKz++vo+mGJOu76eeEyJ1C6IO58Nf+hsGQ/6T2QJRfj
Gg/Hl1NDtigF5tIplTiusXh8z0aqHzJg7i7bCzfgNL5qNgk4kr17sXni2/4wUBThVrzHXBmxFKEt
sEFGwDLCedI2CAnx2jXWWPly9Z8RQgwKTd0mcF3Sk6PvFIAe9KQBt/RzF+2Je9FWzxEPyJrg+5qh
eajHizfi9pgxGCrFpop+TOohR81n8Dt7TShXTv/KQ5o3xpElG+Tt0WjCklp8FAO1CdisCS2KlXvL
8to4c2sPXjWqjGIVCVqMuJ02XoI6RwaIn7PGmLi8u/5YkHawUCNoMNszn4SWUBGD8jQuPEbMy75Q
KMB4fjOQlVzPZwPq1z32x6a0ox0ritxKhc04r15SnRSoReQVSig825GmNA1amSCQA2jI1D/izsyQ
YK/qiyzjFeDjsWJ817up+ejGQrmskb65VIex/GaiR+C+VxLzClVbZBkct4932dS0flLaNVoEW+cX
R8fHcwd2ou+mbkReWY2mL8BghDJaq6Dh3w5DdGgQtsmAhQahN2TFr0gf9lfIpIT7WLXH56Rtr5p2
fgGJwhz9yjXij94R5d5JXWs3kcb8GalokdKHNKs8W7GCxBgf1JJk27SyHgwwEO5M9F0GtRLfFm68
ds1e3APoa8E+Q4cO4OmnnqnkOgEtEziFQu0NGpBCiSkxqJlejn+v3DEfpUempGPHrgfXUZQMkTnR
97aCh7azK903xUzAJ3mRRiVVzYDb3vkr5VKEBgpjbts2TVWVuQKqbkiU3MSeECOKuQ3foDHUG4pu
X1v5NkLZS2To6GvVl/Nml+YV1OCAe890G6bcZZADcdsJhzcea7DZyV1vJSkcpPmeAHOhamt8D0sn
67E5KZSxiFiKOsJcqt4NvAka5ylp/xZmMEexYyNSFCPQuJiKHkbC4ifatmJAtPhdVWuUFxc6s/3z
M/jlsvlpDkcAQY8SWl0tyVzMpwFA7LLx7BRQHfY+AN5bu74BVMjw2GH/oWHDxRvYFS1l2vfz1hcn
FMqrs3UwC8goPq6YZeIULfIH+g+g+r0YEKxqJbItBVOwlvy2IS1alYFGIB1rLFoEdYppO4S6TxLc
IN707ofZrORcl0eE7kWgBQEHlx/yDiiIQ2vATs8Ng6oQ5jG/j1axch9aOoEcpGL+34j8aE8HcOUr
aYHrctE8R7m1yWs3+JeV+WNCugDZ5aTknYJxNGWMFJRCK9F69lp/5H+5JP8+deSRCDaR2m5w6uRh
oJRbc5xolnS4/r9WKnWVy6l4IkB692ubbGmZ5gP8/89wRxpeLiJN7wpcFXI2UQ3oToaQmBL695N4
bEW6xSmE51ORIipWIrCsDlX2TcR+nrexPIUG9g/wg9gjMrY3rFwzzQWMdMlDOG3V4Wmytime5izc
ZvFGab7X0RNetOfNLu0qNJD9tiqdaKaiFw3oQObI+x5Xz7GW+GZ/ofR7I31IrTXOusXlOrImHWqc
xMA0GLCmKG+x8WGCQGJaPTnnNf9yAzoyIt+6xiIJmQsjSXnHuhvdvR5V4BWKg4jA1YjsUAGGdD8t
lZWzc+kQOz6x58EfXVvLCNwcU4sTm9RsO40jtOWi624Ir2si3kmTbc6v3JI5pHLRsmIh5BpywHeN
1o1jlE29XntuU0+3wVw0JT6S9RA+WKsHL7nJsTHJTYzWmPQihTG3f2D2rQbE2mB9d3jhW2QftX8J
c5/PMlyy0KeCqwBivrSrWZeXhGld4xl6uQ1JTZPRCvJ05dCav1n2k2Mr0q5O1MQCZBmHVuFes7TF
O2Obgjubr5hZulIdm5EeaN0wTsKcYCac8h1vzW3Td7Q2HDCWIPuDFHQ+3qjamqjH0k47tiqdlm7K
QncARscL9Te3+6W3B919PO+Aa/Mn+XtMXKNBQwICVjtyKlwR0dLR3wBDumi0+/O2FocDNkVrTrEC
QS0FjpzwrO3NvvEGeAK42kAear3VaMA/b2ZxSC7IOOYjH421kpmyLRIBBH/jWXi6gQjEve1K85cR
FttsXJPKWdi/qBKAigmHvGGAf/A0XNRJbFZ5Wtee5exudEjZDf21Ea8VoRauGCdWpI2bCxPq6xCj
8ni9K6eW1mvXsgX3hgGkd0GRR0ATJLm3sEUsUgYDVtr4WULopJmbonucauAImfIRQdm7cdhKg8pC
PEIjgA5WQzB/odtLWiiXRdAiqNvaqwhuTSqjo23eEXC7JPllewnW1bu/dowTe/KZEkLNjCmwp/Qb
o6NJU+x4tp9WuU2+AGIQ+k4MSc/3PLJt3kQwpFX70txbutfa6K8IUvcZKBwdyXue7sZka00dbTsH
j8BpZQ8sbLXjL5ATx3gYWUOp4wuEuOKAK+vOLl0T2vqSnZaGKXMAZGGH19G8fqkiAgZtTxMC6jGU
bcCPivtbEnSIJpE2PBR48qwM8L8YdyECC/oTEORIeyKdyCQGvas9A5dG0FnNAk88fsnNh0aBpDHZ
oxZOE2XF7OJGcf9YlVwWTEf6oJK+9ki30UBMrIOPqNmo4F6BDlKWbkD4cd5nlxfyj0HJZwdm5Jky
YZh1c1U5N+6IIv3KA2ZxKsFDoM20legEl7G8wiSsDMsB7qrG7fXoRqOvVoIFTDMyf3Tzkhq23lE3
0hNqmRMqd2Zh/MM4gWwBPA/coOhRlAJpZrdCSQe044V43rJQ9/TpOlprPlqK1sdGJJ9RODqTpl7U
Xl6F3pi+cn2rMt8l3rCmHfxJJiLdS8Bn82c8kqO0qlvXjGM89hiEaPoo72LrJSofxnbrjihklwFP
ryL+3VC3UwcBabDdoVsdtby38/6zcBiefIfkP22Mbixe4zuUDLhO4zlXhY+7NU1WVT2WPBUtQHhq
W+CLQTfc6VGYomxkRZWOERuWJ2atecUri8354WiL4zmyIl2JIreMuMlhJbEyX2v8UXx31EOvXkTV
llkXPck2TL+M0yuNeGP3ZqW/2PQd3bTnP2Pp5Doeq+St4HlToRSqIfjEARFYzsKDMiptocxr18hb
rulDLc4tgAEgljRBtyKrDEN7gHGFwN40uaXPGwv1HaK/W6219ko2lu4agG2DsghmDKzj6TLypIrS
MsIEA1/iV8HoA6BEBThg02sUWvcTrYIhiA9dQvkvtCBt4svk5WcZZDf6dexrWxxmL9yLLtXd37bD
zKfN0YfJ2GvkUgF8GPBhlfOQsghUy/t0jSB0KUDo6kwfAMgsXmPSuk7GIDjPjdrL6udKRYxIdq04
WOBj19cKy0vzfGxqdvSjh2YsXG2cDAynbQIVdYtUXysLrlmQQlBWtXxIJ1goMkEbraLpWjVp8eQ4
HoQUXdCFlcVmDxNxsrfqi8gMhuw9UneJGXTKgTWX2ppY0tJO0HUVBWpQl8zk7KfT1tV5JhJt9gJz
ozpBFV+6ayY+K5hy7NbBQqs6LtrXwZh5agNwL7wcQJnjAWN2aDbNFppEzUe8fRF+tylp5jOPUVQi
M0KbXREoK+fxUog7Ni95hlJkFvqZ5kkta09FnMbNmJiHePoXO7jrO6qLpi/4++kwHXtQkybGMMV4
E9u+mXy3ixtLfzgfKhcX7MiKFLBVXRlmpjwE7ERFF8LODtHsuNaY8QVcOwcHA53hAKiAHQp/Px3L
oPNubgNFasPJrhV1W6M3z3lm4XM3UcMqLlL3NoN909m4PHDXdtqSeZDpIwUMGh0UXORcBxd2GGmF
aDx9vGmAkxnJHYlerPFDzx8hkhhNfmMfwEHZGTdQwT0/wQvbfE4fAREInAjI5qQd0RC8P8Ec3wDa
rvxwygrMRNaatMiSDWi+Av040w7jwXY6vV3aN61wbeROSwD9NGFtLJKuvM4WzlTAYJFFx9UB1QcZ
9a0Omp3WfdR6VuTQKQ6myaS186uLgwYK6vEar8nCLjsxJ4UuOxKZGk8wpwzgZFMc0HyMtO5xp7fG
3fkV+jyapICig54NRIqg8bGR+jidvsgx+5q5vPWGQ0HRxesxv6BWRFO/OxRbdAdOtAi+O35Frfve
iyjx0Njuf2R+egnVBEre1riflub66IPks1RxuTlMJj4IoF89/ilI5CNkRzWnfXhV1mLlob/0IMYE
mBB1wUa10B5xOgF9aBUmyWFPg8IdVdAEAvJd76N5jXZuSt8geVcQUHJ4K/M+/+zXef9jVoo9OtT7
4LQw+5wFo0rDinZbdKRQtjdv48tp5276CzQsUzdwvyFFn9F3d//e7FhIDRpumu/XxeS3G7EqdLR0
i8V8EHQI4elqAOB6Oh9hG6uoVeLD2JOyKS9Dv/3oKur47DIMNDClUMBcvWy/RgCztI2PzeqnZlnI
FW0yYDZsDKoZPXVezs/4V9V2AA6OLUgLbaiD1VcEFsaP3jd2ZhBfF9fJa/MUe+zBQg6Yhg/ma4nr
JOAI/iEKUvrrf/wEadGzMrVCHmatJ7yGdkH7Xbs0/eLpNrv6eCsh4ja8MA8rrfgOtXxxsSZFuoRW
OpkC6fbg6mGI2iqmQNldjTfZL8A3d5a9c/Yfr8UWwD2WU+UbetUf3C25E/TH+eEvPTxPzEu3h7EG
jsiEzppn3dw4nr3tv2v+SMGZfPcB9TqvDQyvHulKofVLnyG2tY6mOg36FxApQE7v1LPctIzLbEpb
r2NBU27Aq47sOBhubPBBe2p7pYQHlA7VxHNaT/0WR8G4VghYPINndh/oDgGo+oXeVZSktMmAeZ9a
PK6NlqZgvUBQ9sxqaxj7wr1xGhp2QAnl15NzXa6pWi4dKKBxMTF+yyCqfEYqoz4VZgf7IBZyEnQX
73M3RD74+fwCr5mR9vCAJgW9UbG+DMQtU1Vc6pr9odTRvdayFWzVl6aRz1UFMhn8bGhQMVUpTEV5
1GrW7EvuDfNaP9qyOyfg+/HRedS2xq6/GO+Vq/zXg/UDt44NjpJN4ws6es3L2q5ajphHnyINu04a
MoQKZjcV2LY93sB4miabzEPjzAj6B0+n/VbdTAeyPz/fS2+c+c4DhhENjP1IXpy69ig0FWQtCSah
BeEYGbcgh/HaGks7ZhM63sUNEqzvbWuAInRYOcGWAjZS4xDkwdYC1Zt0t+NKbVQgr2s9PQTo92e/
1kuycDnXbciJzHw3Kh5T0u+rwnKHcD4g9UiIEbzqBQk3oxZy9MJnYRWcn8r516TjGOBu3O+QmoYg
lMzzDK6wKCcqaroZhBJbxX2oaseLLU6d+FtfrjGMzyHnnDUpENZMq0ExPmOv8tDL+VVWe4wRv7Dv
06GhaXNlGiuusmwRiRcg5edivOQpwOyYedog4JGYB02Nd6L5kkAUqsuMh6H7xVno9elaUW3pbjWr
KeFuiWIr8F7SkZuYSd/aFsAhWus1FogtQqrrOQUzvjrsdQ6KGchpKCiav1tdQet0Xxkr99uFdT3x
IukqnYRVI6oRXsTbdp9D07ZtjEA4PdqgTCqit/NetLgn4LJAe4JWFJDP0/3YEC0cuqFocZTEgCY2
l6PKV17GS3Oqo2F6FolBrhGZ8VMbYVIIVTUg814UgoKIk4IhGvIJTpCy4qLP8wMbQjQfxDtSgwSg
Qd+mxpFENjzdWmvM0ZcCPrCtBPVM8Cx/qc3pfRYafVe3Xq44QTm2aDVDJ4rg25GNO43rmzznGzI8
aIUNjl1jyzuxz3WNVk5Jayu5RDegFynFvgNNTse+Jfl7imKlBUXWPOVXInbA4NJyFM7JSvBajJzo
N8S7x7BATC3nUVJTj5RQxZdr1SsZICRN9fatdLZddGuVdMwvbPT+n3eOJQTdTAT126a0621m1ara
wGY4078CdZAbChSXg8xQNmpxM7pXGufoXwE6cdP9Q1r4xLjkNhFn+pgIGO8G5alt0AnuPDZaGyQ8
oyMooUzxfWW4S1vveLjy1ssdqxnbebglsJbI8UX5W4qEtG36dmjTofKNeqeC4dEwkXZpKVe3sYJo
+HMQF8T9ufI1c6iRQu7J+OcAeZTTRF2Mh+qIryHoBHTHy0/EsAUagGBiaUDYbZW/qiAxytOXiv9U
nIcV+zMj/Rf7SN6Ck9w0UYyXQqGVanWFTjbMv/5Y45ZrRs/Ivuj63rLB+bNxU2AN12rzS09pcmRT
em6YsaaVo9kj9vKHqN+AzlEoNnWNTT+WtAhXItNC8DsJ9pK1SAyGEro41AxSvOYNuqLcVq9X7n0L
TnViRDrHzHhQQhAEAn3eh/swjD3buqtBjo9K0qY1/wG8Bmso+82CPLP7SE6TtCQbJ5yabqwGRJ8g
7fqixfFjWzgbkeCCoJX7834yf7/kJscWLUnYANc2Lem7GbEJPG+p8x0Ubb2U/0OGH2aA3zFx60Gb
rhQNFFCxD0UCMK+CJxktlembqr6fH8mC852YkLY/041y0GfsqZrkOyRGqT1uZtgB2OBGaMXpyut5
e4ueARo/aGjYqBTLeRxjjAEgKyoMKae9YmwadlPHWwds2Lnwz5taOoPB9v/HluTqfe4KUPfBFpkK
9Va05ZUb23fd5G7LHuhoQ1cedDNuqIaMMh0bLm4Z8j0BaPIOHc+Sm9bJsqeVb1oIcCffJO0Mty+H
3o3xTSxLno2i+Zap5TXn6QcbnjMUAFPG/AEUGVaa0MlE5yoLP3Q7XIs5C1cC10U6Fq9dcC2CBvp0
y5QhBM7HCtA6MEgO1XvX+m76koF8bWW489aTN8qxHen9hzxGxdQGmkatD3qoMIh3DJ1CHgIrtbbv
ypXwm5spyPzwQbm0g/PGlzbpsW3pwde7fSJIMdvW063FE6hYufsMdOvnzSxN5bGXSfeForC6xJkR
901+3c+Udw2oMsdn0u3+xQ5Ex8C6Ckp3ucNravICJT/YiUPPUbckTPcFWthWAaWfUUVeM5QCfhuS
to1p9WNsdHDR3vlQo25rixbZZUaewijfGfwNOr07zRmpIVo/a14avb/tLPelhLNqeXqdCNWP3Wwl
4i7GqaOPkvZNASzECC5vxKmZse/SxNUMQq8ZAVQZTT+jWFnUJd85ngNpURVF6ZRa/z/Srmy5bSTZ
fhEisC+v2EiKpCxKsiTrBWHZFvYdhQLw9feU5k43WcRlRfeVPe6OdsQkasvKyjx5DiabzCgjDD7E
2WpAk/7NimI1gWREiwhfiaTyVHVTBuRk23iJ1YRRXbkGcGy5IriO1yfvb0Ps78+iqjozo3HOevRM
VL91Y3mwwDRmh5AJJPMvLRKJ5K0fiL+tcddxR5M+BWoXB0LTkARwZaffSBChABHB7flbcy4gjf7v
/PG3cA0RHgOSbr2XpD96FCAK2S+H0huM1zbxLTvfTyISnLUsJaIMlaky2aoOGaDLmcwjgEC/+iiW
ctpO7eQqQIZUaeMWen2fa5MnmU1oG7+hlmNUf1R0IuPx5cqV45uk3Nwe/toePf8WblUXQ21BUomr
u6cZmOAAxfBpqyW+nib59raptSU9N8UtaWPUhZ3pMJXTeFeMihunZJctpbdMqnfblGBUfHPwTJpJ
ndCN4BmKdKxbFE80dWtap9tWVmODsxF95eDPjgR2TVFbEcxEUrEhqf4q1QDPG0MgxZpbgPkrVwAK
pOZmslDeHrPAAsF9r+tuSkV8m2unE85WBfOXYSLrzN2RtkyJ1BrYxn1MvQKU2eZgeb1jHOjwkSpg
8K0W0Z21FoWB/gUgFRtJSY2vNlMEfF1iw5tqs/bd6Ujq9nVWwGjV+q2mQpsmVgSH9WqUCrCBTJIe
9EGAX/Avq1GmkDaWbGhbyDsjmz0KnQLjoCkv3fgo7Om9Xl5UEJiOJWDBMvIwfBcNU/AaF6lOvLfw
I9z9efgV3D/Fvoga+4pqghUq0LkFsncmUQMt1kt3EEuNRpKlTL0Xw4WQtuseIF3tesFWUB1xrg4g
q4iwGUTyE4lPh7uT1UgtajVuUs8/QrH77fifnzA8hkcXZvEbP8H//g//snF3Ln5DTvt//84NAjeo
3MPB87en0/bztPX3p5fTy+8Xgav4IkG8CB9QnGXi7yjigQQFcf7lnAA0ZOhRTaBN6/VeGIap9/Wz
TQS35zXIhhkCZB6gNuSesa8uDcm0LvNyxuT7e98P/RCDDlyBN1pbYXDcQ/oBOswmnpacw+80pyzb
tE1Rb9zvX/b+8T3cvP7S3ddAsMTXjV9sOGeW2AE680hyFSuRk8DS/njEskH4XeDyrq5LGGA1CBWp
QA2+hhtKWjvokEtBdLU/+v7bMfzjbrAdvK3goH8l4fkNcG6HG4gylnWS17BzfH//eH5+jt3FfYaq
O4JIwBTYr2eYDg6Bt336bLynzyfqsl+fM4rWCfuHwNl/1Q6vvwhoPMdGNwcoTy6nFuAWo0qYnLDP
jsvu2w7Ty+Tuve3W8wTD//o/u2WMCx2pVQE63zJjPna/Gz5ucDJhyd/6AlMmcy9XplDaQWYVPg5Z
5stxyVMfz4PTM1NHdgLCHTv2zBFgeBifz37f3kXrc3lmU720GTv5RPp2gM0SGAf8gUI8/nzBaHMv
9f5sXjcPh4fDIRAs4nXoxbbvmWH2sj47H6Qd1UTOYRgesHbD8Hnzw7sXOZXV835uRb+0YsWKCjEN
Njz/CMZPeM+HDXbqd9E2uU4zc8Ph9qSZFh0Dy8PQmx/uNu69yILGJuRqd5i6Di4qKINAe/VyKFpW
V1IOqQy2UnvLfRtDEvjh5uFXE/z6cpXelp0BwVtj/fifmeWOf65FJdJjMMv2R+6+Ee/tpQ8oroMZ
WYA+GH3fwqlwcVPq7oBfBf71FSAaIAvAJOKaLnrhcDp9wcXkXOV22YyffRh3X9hVAgkb/T9Ly65R
//j1Bw4OOzzsRsU1yg4r+wN/4ueAf34dJhwn/PjsGN8+TyY7LzdWiX/ESG3UEvniq76+LfT/c3uz
r2Dfgt+4EdiP6Auu8dqYF0BwgUaHCCfiGG5e6hqEt3oHlQlmGBHF1w9c5KP7itHfe3fMTfqnUBTU
XMU04GcFxwTa+Vgh7krkXev6RBtt2B3J3LnERI+Rgx6R3Ai0QiQg99VJdDHNnDHOKw9ZJWWJreHy
q91vsRu74KjzRvcP/m0Bfov9F0RuAcbrYtibw4P3uHvc7IIAw//8PP3GtOxCdpBeTvvtyT+9vOxP
W+J+xj51f4vSZlfhOeJjNikICNCXBHXey5Nr5LSsQJGBBwl62gAinpExDRZFQ0K9nSJibdC6lO7i
rioETnZlSUAbYQC1AZAd6oWcU0JvWzsvOs29SQE3OdCiYLeqlzdjNrK7vAJphWDz83sfOBvEzjiT
0PdSdP4R1pHa6sZlAk8g8EwtFNmdQHWYWGpw28419oMZQuUTtOCGhVYoblwxTWU0ecGQgnZExUR1
ZwIxTuIuUPrQwkR6i6PvfRVO1atqbaCVMatPhRTY5kbwHez24HbhxXfwuzCfHJlE+A4zi1xbjcLC
Ca3yAXhfvUFzFpBdBwuOUwnaCtA6INMlAbs1c763PoDbWf2C/rNZxQfoSgL8iR27hgx1BwOS8JWc
B2UcBR14c24Pe2U7X4yauxEirSFGRmF0mJIga+46kMoUSSiNW2n68S9MAW0EkSD0n6h8+0UfOUSF
3H0OJvgaxOmbRg2KDk1Rox+JsE1sz1xNJVIIJpTALQXPd/z9WTxi57Wlxx303ibn2zJAT/h1ETF2
r5uAQDJesQDY8OipTNbHqlXBo5nMLTD2/qx8FvHb7Rm7DkTY2YD283+NcAFd0iXRAu3R3JN7KIRD
8EPuA0mLyVs5AuluIu+zjfNFfqompNCLpqGHoQGTazARKd3lRWqIHkKrh+Tsg7hAD/XXpUlB7ecl
YHaRvS5BPt32jWhvgXQgOTnprnXClCClZh1Tw+sU0QdcBU5fM2Khlgg0oI0H5uXKqkOuLxaKIawI
7Q2KV0qBpu9M+WigXmKkbi35Dvo3KYSYfunGTrAeV2EKZ51bD2nWZ2NusYVreZMM94sVuWr6Yc8+
pa8yOlS7sO8EI17fZ38PmJtxh+btWHUYsBa9F/nj3BxL/fP2sFZ9ALiy/junXFxdt/KiNMwE1HXk
7heK3KX9bVwgUiVS+hYNhv392bnUyxpV5hrzp2XzfU3eJUcO1eQfk09yq8R5cicHf0k3MiuA9SVA
xeobansWqG+tLrAcgdtmIdi1r/l79ji3XTtVbgCWAl+zPFDq6s69aR6mapNCKGy4g1rI7cW6LgFx
o+M8dgu90oxIsFeBmeUt+uxdbbt8FB/xrt5lj0AFbfJnbMgPQxANr62dhvYXyMAhsQ/2j8u1M7W2
6KLayb0G3a70Z5xBZUPECy6w8YU5OtsfRM2VEjVYkIHnESSOcldF9yxkLW5P4VokdTaSr2zPmRUV
OjXUbGGlLLRnlWoBSqzySHOA5gWHd+1KR/wOyTigu6Bszx1eKGrpnZNAswaiVXEXlhDGmN9ISlxi
7Gm0uT2s1ck7M8YdY6UwzGlUYIxGNDDjU6ZDuHr8uG1kde7OjLCPOJu7CB4QUSGMWLj21PFYmmGB
zLsciVzt6mggnsQ6jtG0zr987KGKl7nHFd4A3lP/mkbqzkbpG0rQtWpgJ08F5ICUGk+EyiOdP2vf
kulnRwSfsTrcv7/iK895NlzADcZUavAVVXYo6c/JuNOKp0gSHK01K6w9H3KUJrh5v7IFZ1YcB3e4
mUNqelju9dx37Htp8m2RSsDajCK8ZjTP0KUCIudy6cxmTHoKcC5qGRPEs3/00B+lmYAX6DrFBvdk
o5YAlRuQ3F29HGeqQEKdWVFk6OOQoi10qDXVYKhQW2hSwf+Dxwd6vF0Q5zY52vbSoHOAzvVxMq0e
Pdd2Ybd/qIRcKTQV69hRvSVLiG/HhfpH7gsjg4JdDH3F2qjkNuxnCHgFul0Ow2EctUneFKUxITLp
9Eb3da2KRZXNtcVCAzWguBpSe1c45wLoS4mkEPhtFdWvoqBUICdmu2T+p2AwNpEGcKqAuimI9Ll7
pWkUrZUsTGTbxWhMzazPojFERBvMJ/CXlw2SAAgNMAkhHvITET2RIJSLR0/d71MoiMZVIvCBq/Pl
QCmMycEyPTRu240JaZclhRYtsB7+NL136IEyJwNMBa0IVrQ2HNTr0avJ4Aho1Li0FaHu0M6gmkAf
Qena9WksHm67v1UDyNgpQEepQH9xgwGnqiEVBQaD5nxcTrts+PVvDEBrCOxa8AU864oTZ1Ps6AkY
I6j12ylkz4aOjeBp/3XB8auOrmB0WGPtDcgtX05T3all22UoKk59tFHSwFHxoi19yfQ14yXOqN9K
h8pmrIACy+vT97dh9vdnjm5sYvBzFHnhWW31E4yinh6rgmOztt3Ox8ZdUEpf2BCSxtjAqoXOZF+b
Ask2wtkQ3LbMW17NIUMZ6Kal4KHJ7QS0kVs2quyF11lK5CXtr4k1jdDXbswenAmkIHpVHORcFIWt
Dg9ib+g01bFH+KpmifLjEI0wO49mAui15ueZ9VHU4P6Qft/eiuvbBPcEI4tHHY8vSslIFlcm060f
G80zo4NVf5vN+yTdqdqfut0axklSn61xe9ssO6NXE2vi4kA5Wtbxfr/cI3pazwgKMEKzSx5UNHRW
v1uIj9r5RqfhbVOrNyLYbb7YAHRQBl2aahNdRVs3XLnUOvc0VT2FaochzoPbZtbWDIn+v8xwEXvR
66Qe0KkKcV9tdDUK2kFwPqeQLMtIIZg9kS3uktdz8GiDBR9rVv2wi32VH4vmnohErq/B/+xyQtUV
CEWIqF+JqMRlOvcabmMPj5E/pM+8ViauVSRIFetumXQPeVX4dfuRdiJB6FUXYn6JFyArCTW2yzWr
9TGxWhXbox3wvOuVDg29Qti3yAj3zs9kq8LOgJGU5i80kp8tsNLf3hSr2xx3FVoqWXzJNwlLs+VM
i4SbZJbInzZOdw2dgSV2tjZ9b7tRsNPXHiIAR/1ljRuQJuORD7hy4RFlQSAtkwApVzemP+1Eeo1G
514xXm+P7xrmgS2CPn8I+6LvHzLl3OEyLE0qUwkm66Q5UeCRlCb9boECHyRFLoVguVEp/lA1jRtp
b5oz+yrRfWI3gdWJSBTW5/rvT+EOYASwaVG0uHYcg3qthKN3P7QBAaKoEPWJrky0BVVIJM1xM+Cl
zG3PvlOXtvzSfpwg+N5vMstPDGCkAKO13yVRB6HIGresKbGHcSkrHEO8l83lexu/TbGKOg2eTM6d
KeKEW3EuoEwB1AIQEuD3TM659E1nLColuL4Na4O8H5F+G8OjvbT+7b2zcrdaiOLwgGDIy6umKH0C
N3xXjoWXQ5Wlezbp1pDuKh39UL3bgauMNILC6No8gs1LBVshRoZ79dKp2CWB4nGEm65YHqbWS6pp
rwY7kgXj0AvYElb2ItoFkAFH15ejYoiXpmTJ7GK5wZ3TE3s/Ia5wJwJpdQNQxCi3Hkz9n+otAtAF
g2h20zQ0EQLgfmlwiespyiW46oyqGyLZ7oCSBsU5u71ma3vjzMxXhfcstOt6tTEGZibCsyjrj8Dn
Ro0aTqrAk61FJaD1B4QMclboBPr6+zNDrWOQoVkYp1rTQVUWbcO5O1Rqu58L/SRNfXqy01n7FbUm
8IlVnYdJZpIE3UJm1Xq3x7x2DaIs66AciLVkuKrLuZUSWy0HG92BS3Zo0IBuUDSoRyx2dzUtlGQ4
NNRTnPbnbbur2/XMLLu+zqYAOnjlNCYq4vdJOrU1DmJivtSJvZGc5aG1MiipCaVC2VC4sOxiqFxc
bURTpPWVVniN+mdqgmncqPoudg6Ws7P0b87wnZRhi25fI9vRSPCEXPMH59PMOVU0lSkW6CBxHU/v
qfxO1bBYmL7ynSF7sdO7qSjJKppgzq8ufdSmtQmD9SxB/um1Xb6X4A1R68yj5buSbG+v56pPsE0T
gEUNyus8GoTQYalj1mQ6yGg87beDhQYz25PH2KW9IF19zaTA/AFyCmgIR7s2WikvN08eT9EopRib
ZjYycuMpACB0hiJZqaOZWYl+6XHWBHlC1TswAT5J4In0qTWYHhLADi7xRNQ+sDZ6gAygjIOiNp7W
nINyaNNmRqVjZ0V2YBnNXs82WR/aUr5pIXV0e6pVtnT8Pj6zxmf0oHgWDw3a0tFG9Y0oYOtoOxDH
DCc4Ly+pdZ+WmV916rFNwkbxVc/amelzkx3gpKXyUQbr6MPkS76SCT5sJeS0sDKogyN9xhRyL5dF
0noJKTXMwoS6aN4233A17G6Pfc1FgxUJXVfIL9joarw0AcLpBOSFzFvlqZX7MxqtOshloY+8W9o0
TCdnePrnFgG+BagRZGtIyXB7bWxRMbMr6NctaZd9I3GPPJm85Md2VFI/iofevW2PjYBfXLxGAF0B
RgK0zdwk4vFhSEAy41HeS35Edgt2bPLnto3VC+jcCOd9IZzQyzSBkVFyHHdqMm+KpaAwNH/IqFuP
02ZBJqXKnNNkOSnIrn4LPmClCgmmrr/Xka3zmfvXyZCriOcRzDuZV7c/R/LdXAKqACzxOqnHMsFD
4sdtm6u7E44JOxCHVL8icJWlOM86bJ2CgmCp7A80ErXCr+5OQF+RWEVaCoDey1EpkZIvANag074/
yMXeAvuIunHo6fZAVp0NOoiB5lfA+GFxZ8Cuta41a+Zs4uoh16S7NmmfZjsNYkLuk7jzb5tbnTcL
USVI69ALw2Pd5SGmQwnRZI81be17s3YO5mK/3DaytuuxHf4ywu0H6LpAzGmEEcOY0CvYulKW+636
87aV1WDni9kdeAdLvSJnLBDMVlluYt/r5amjipc5zS6lyVaKGrgUfUsaZ0+NP5bzr+IspFsteEhs
Ps3mzjUIMBInSh08PAhOWfpDQRN20qnhmETggS03pfFO62kDlLbAK19jTkFo9mWT9dwh7mRn8eys
KRMBu6KxsNDD2dYVyAUmy4/TF21Wt5Jk3vXNcxcne5RWfEcHc6SqQ0sLXYYZApTB+q5nyVYnOiA9
v26vhnYVonx9GFLdCsvhokJw+WFdnI014MwFROWk3pdInN8lRi2rXuGk2YsaycsP2ymcHdoFKRg7
59zvyID6NHjDcy8elshtIcD6WnWN/FBFahb5IL01WLd0TnS3ptMA8Ti0BEOe1dR8S02a3yQbY+qr
Ujn9LqoMOl9Rl4a9PoFbhqam+gGGAGNX0Tnfz7FNJi+Ku+WROJ3y3Axy/iPqWwaMS/oQ2s59eYDq
jXPM5bEW5OjXZkZB9tDC62ANUAbI5lj22KcWxL82krmoAaq9u6bpup2m1aU/23bE1MtGwSvy6rAz
emtGUqVb6DwBoO1ySSY7sbJlgdz80DxHFdIMmgh8eHXSOQvcfUpBuzNnZVIiYdkg6j2Y5C4S6fVc
eUhmQ0e9Gkk2NLHzPDflDDy7QzOMQjnIk0/GH6MVavlupgK39bVFL27rL0soooFfRgaxFufxiZZZ
8RwhOiAglBt8BlW3QrgvV31Kd4vXnMA1JXhJXGelOJts85ydZ7tSh9HEm9GbQv0z39PA9pdNfSju
2x1oNkJjJ1qyq7cLZ5CLbgtj6ExrhEF5Ez+W39NDvpuCxpMfb/uDlU2PVftrLvmw1mjSxKQdC0pC
KwR9cx8aGM4oCANEVrj9l1UJcvMsvpp+LX58ig7gO5X8f8y0dDllXyH8+RrFagRyY1jJDhEYHZPX
3h+DNLQElaLrC42zw90qRNEHlNtgRz8p4bgd9l0Av/BWbERBx+qxPVsc5jjOBrSoVon4AIZMebtE
ftztIvX77fW/jkoR8KJqqOAJCa+HI3xpAxWGUR6WFGnW4kcDdmaEMvUYzOZjZIW2A9mcT0sOa0uQ
zboK2r6sssckO78O371jJCQyIWteehGTt04HN422LS6BWnRu2c7ifAWGB/pdxv2HPBa385SCFL2K
njKvN0lQay1gh6+1/IZb34UOUWCP4AzvJbIBwsGPFyH94MoKIuixQfUBARXw5HLmGz3KHL1GiAXF
NBo0YbWtD1rmNftoy/KtGzAeVRvlKX69vaor03thlstDFNmg6EnDHqv93TJ6kvYbOAnIRAueTdeY
MgQT6DBAowEbHPhMLjcPkr7jgGoYEuRjB2X2JEnGI8ID+pkSpCNknQCMbObN9GFXOrmvJtpAcW/M
kSaALtkdtabusUDfagzet6X83qV6/tAWEvloHGkR3O7X+Qt8K/KYCh6UYGK7KpykZWMw9EnhqSfy
4rhloKlu4su75a4O69GVn/vt7UVYudYvDHKLAAUqljaGQac/aSAktERkGGurfD4izg8NejzYEoI1
T9EC0FjXEkoiqexlun97IGubGElgoEos5J2vmkmkdmxJqiA+sU1UP0h+X2nIpY+dAAK0Ml94HiNM
ZyyAoFXkrvWqHNuMok3CIzb1UwmB5+TdHshaiILOXvBsaKz3k3/EUTA20rHDQNQZEONArYKRqG4P
XH6niKRLVhYHuRKGmlJQzULe/vJojLLeFCMa0ZEccsfqvZu+DXWQ5aJdvTqkMzPcFTFS2oJcDLHQ
vHGeQCmjevWjtS++RQ+pN3xWsZunrgoxbMlvBa71OiOGa9CGGDygOXjbgxLvcoS6lg9RnmOEypPx
pN/pgRRkH/rpw7hH/hE0fzu7cglUZV0v3WnevM2g6ylwQCtb5uITuCOWG06q2jOb5OqHaR8zkWDS
2u14YYBbxUxORyN1YMD4paXuELmpO7q6n6oQDg3IhylKsq4FSudzyi1nkhbJmCXYocmOHGu0zYH8
ednoxF3uKlc5SZv5FRJV3ov2PAhCtNUI99w08wJnwYYkFVqhqxhq9waS2l1q++Or7ra1q7CN5A2P
efjPHeTF5LIjdGYxASJ0LFLmV6bKlaUgnv5x0Z/bopxLgQ6gOZRsTJWa78wx29aNYAzrx/zvQ8AW
9GwMLYRn2mXGGNoqDh0NdHrTq4kOSCW87bpW7YAAn3X0MWUrbiMaIxLooB1Bh5tyWgyU4O2fg3bv
ZInARa74eogG/G2H24AmxDWhQYKXYiw9zOOxp68SEe005hi4mOzCBrfTcjNSe9ShwDQSP2YRqnBl
UKH4FNPtsBzV7pRWO9n5Of+L6/LCLLfdkD53pNRmzkL3CNo+SCtDimiviZZKNIX8pktqNHATDC+y
n4zmWwfUrJb7t7eDyAa37eZ6iUp1gI0uflzsbQ0ST13YN73qXdHMCcIHPN2vkpAEfZyxDrSv14Ky
mhi+A6YvUNAXlWfJ3yEfp6cvXfHUg7o8UqDCWjxLoshj9amFrgHghUA/Af5ubtvXfVv2Y41tT9pQ
g3h4GVYKuIhbUK05ICGirjwdCqGc1NrsolAM9D1OAns+XB7qwUjMbmZpw86f/GjXfCxoiW9dB53M
8TfDa47yI/SIRVJGaxEqq0//ZZZb1EzSMswCePPMjYV35RTGrtvtJ4+8tU/tXvSMXfMo59a4h59l
5svcKRYylOW20Y/oSbV74P6D2xuVfTN/1s+s8KR0nVPaoAuHFaN7qxpfX442tELA9txPYVS+3Ta2
GpKcW+NCEkVqp6VVYQ2c7pvJj7Fk2TfrHiFQ5pYbvH/Utxj5ouTxSbuDbmbmQ95uFOkprOV+z9fx
qz387E6oJ9IMESSDveXbe+rmx2ULOqsnJ/ij7vowQqNNg8rhfi/qk1zftcBNmQBNgxec27VLo+S1
LSMULDq/6zqkkT1Lerw9w//HHv3bCLdH6QLQdzdjbEM4+saW3COn+LM8UD8C0zrdElGEtxqBwQf9
NSpumxIQfai9AoPqRinCaDM9x6f6bVo8xXRlV5TEXJ1DYPQVhO4ghuHTBWgn0J2WxXtpheD5MGRb
KnrmrJv4K9vLy8/XtMtoOsGl6WXmArA95bHbj4JrfMV1X6Q9uMB4zHNZslOkPep0civ7XhFF/yve
A+lXVnxXAR2GFMCliywsaP9QGwmcHk44lz4nlN2SYyK6AFYm68IMN44h0Ya0c2BGiw9xdhiTrRGF
t7f06lSdjYS7YhZVsts4L0sPUg0+7WW3iZ9vWxANgn3BmT+QurhDPgKDQN0F+LrPZBxco3m/bWTt
ZJogsUPzPVChTPLp0soCpDM6jmAli3UXwhtulBTguXar6h6pGdibDH/pg6b+PpHvkahDkx1Dzs9f
WOeCq1zSxgzNhYhPx2zTO9aTPAJZBQnsWDMDELP5GQBNld1vbo+a+bRbZjmflxZZjNc3Br1oj310
KIzjpPzQundtERyo6zVE4sAC8RgopFHD5CGMJThnzV62IMRey5BoIu19aUogzk4EidHreQSOA5gw
HYIdSBpcxfkDaYdqNtFjWKFvmxwbcMW1YFbTdvKAxtqHigqKT2sDQ8c7awrQcQp4mN/UlCYawK3c
KwBnV77nyaPU/7i9SAITPMTPIGblRDVMNAbZdPqbRky/F7XwrLxfbRP8d6CCgkIlcA7c/o8UZ8AT
CS1JC8RcPu3GKz8dt9lD02joXOtdOppPuV9vbw/t2nlcGuW2/Sw1FqUTjLYWeifBb05FnnwlpoEJ
m0EWoW6AXmvO07bDECdpG8FEUD2PYeGVYbapds6h2PWA63rgb61erE3jnajrHLKNcxC1r1/7+ssv
4JxwqUtmJaf4AmsEYfXOUINRG3FnvdyeyxUzYKphCUYIODBncunAcLzATkBSDJB8N5y9NoWW/ExE
EL0vWNilywBVGnaIA0Fa9Id+RW9n3ljuVactixIRqVs+5i/K6MZBpnhI67jpXbqJ/MLVYi87jkEc
lk+OMDpcOQ0X9rmApi0WtYcSFKqXd0uo+EWo/1Du51B1i+/28be1+fn79rSuXAwXA+ZLfABOdWVm
w2D0bigulb38ZdxDcS0wjmQKlU/APl2ByWu3jIKHA8AYIO0s98ndqZk8S50B+DAeUNJT9tDej08A
tJsHs0H6bNk474oHpEnkQRNYVNBc20U2o3hAKZ9lejk3YEizqeTQNEOTdlS4Sxs9FjK5p4vU7xSI
1gvO/9pAz62xrznbTLllZIukoXGwStvc1ZufU1U8q/EPe1G38/B5e1pXdg4UXdCLgQvCQEckP6tZ
k0Rti4V0aojQyj+nmbhm83TbyIpHs9kRVEDACM0qPkc+KdNQWw5BXMrQUC6Kg9YJIaAt2JVrZkwN
0QoYiYAvv1qm1C4zS6J4YiPRD0GYxv7nobyNxAVomEGOiFZFHiWQOqlUqjmALkvV+6r1guZiNxG1
1a0tCShCgUJlttAKdrn+ulWkDbVRaJPs09iHBfEB57u9ICsRga2DAgCsruheuirQzolTKu04AJYS
hfnylnTUzdD1gzKtEqJ3DMWFUnR8v9SBOB+JGwdVEjRrYVR8XS9ZpNJJYvSHaECnL66sR7NXRnL0
MGkW9rmVIJOGyWx0z7JH4js0oW6r2MCuIPUFcQ3MvNR7OpWQ8U+Xnu4olfSXMurxGknlsdlmjZYv
/qghoJKh8p5sCC3AdTwiuDr0HSUHlBu7+1aZY7JvrFR/MBcTN88yL6E6zMneVEv5XZ1rtEKkdr8j
OIippyjo4HT1RVdaNLbkUue2sWN+lnI9hYtuzx+pNBunuo/Kp0Tq89cGjeR7HeSHoQEbp8aOzX1T
VWril5Mz3umFab6NwPlt1HxOWL8FHWZfiaXqvk7t0V/kAgoRcyePPxF3A3msxgoEdUzsN7ejoICi
VTcse2DTaPTgSLL2LZsc6B9RR3MGCN0k9c4ykvmlIV0SWunoxG6tDGiCoLm5SVJtSVGsrhsQ95IZ
ANEFujnfCrCHveXtEp3qoU+BG7OMFjRFUuZbzUy7u1EHnxjS0Um1r5q8vsMyanGgOfn8R23VunQX
mpfPKVEbpM8MWQ6rvk8/+6GFYpBkdRWSQJZFcqTbQBak6nT4US/xmLhjYmcfStxpAZrKdSgHVoV2
0JMeWfXBjETtviyJwG8/GFeQeUSjHjpIL09Vilg1kdoab/5y8XQopqjSsFkyqNQMjYcu1j+ZJMoz
qGsOCc01KNUhwIfD4GyOZdsm8QC/Jz0hQVUd3mpITLjlUQfZ6f24h9zJk3GfB61PHsqPJLARhqlM
EfT2YV/9CjShg5wWRMdooL0cuRHFll6VOOxaHppgrSaTMP5YuSBtMLH8ZYK7sjQaTbU9wIQThQZx
1ePsfSCPbLnqg1P52qndpYfOdXaii1k0NC68a6rCqgcKu7EG8E+BXr5q9/+bPC43NcwKAcsI85Q4
X316P6mn2wbWQimEFIgrAAD+AqZfLs+A90ddDTNix1qV3q3Rsn5USYwkYmtXqPo4S1+EZeSAD0Ev
zXFxhyRKVR+w6/J3F2sZ9m/a75uUjqLOt7XJPb9OudCgiKOJxjquU0q+SwhpzURQnF/bNecG2Aec
BTp2N+S1Cjk3r6XqS65Wm9YBnfvc3FXqv7B0fqVyrw2nrOBRMsAw++k9N0w/I43fVRQgFhFVoejy
5iZNrkndUAmXdz9vle6ux1NbxHy/Eh+iYUJHPIq2CeOq7T4dZ3WEN0M0mldhadRhuTGfwC4e6JGy
ub05Raa4eZtqucxnCbnvqEm3oPSvCsASB3+Qj8k/7jvSEVqdjYqbuEmx4jGPUKhAi6A/mBDc0/2i
ftHl1q8k07s9rrXLAIJ7EIqGLKsJFdXLndfG9Uh6B1NIGy/tU7dJPE3fOp3mGtOOZqJNsbbRz81x
G71Xcn2uIIXtzSWq/aM/y5/R6I7Fy+1RrRQJmNwECluQB9BNg29bgKpMl9BmxDMwIIG1dZ7+oIb8
C1dOh1pT6mobeUv3zrZ5o44vwpaubXwE+UjbMmXeK0CPSSZiFAZsJ9LgAtttAyeiLHVwe4gCK/y7
cwaFjpnOuFGzpHLtBC2qjyYJb9tYW62zkfDJkXJBB1I+YyRGY5gbCv42FAiVI3hVFZSVo+zp/2eO
O2PprLdFX8Ccpv0qrF/QWETz2eQm2ettO1/JWj4COh8Xt+mztrQVib3C0p/Os4xco7sckDTD5Xmw
AhS0wLtyb4fph8AsQ5pfmUXYgTAI6Cjwql6etQ4upIsIemlG3KClgb73R6I+KTPSuKmf1OEwi5EN
a+ebASQNlilAJzU3VCdREhqzzhqtrhqvWbR9TcgToU0J0fP7EUVmyRGgptZcJbQXTAxRdixAtC6H
iUiYahbrC5WoTkCM+WDkBNytaSXvGrt9gwKCqJa+apFh+1FKh/AbL/RkkkHv2xxXTT0XFvAASrps
c5oq72oeSYnX6m1UbEq0pAiqAitxAfpP0CEJ9l88K3h0L5a4yk2QJnhVYuxqcrSidnN7z6yccij3
AjwMmQPU6fjWOQmAa1snwA/LeV4GxiInvtn1E5CI1p/blq7mEOxJQNAi/8GoBPD7ctXQIDcr1CGV
pw+Dq0LllPzu9JOR/jJF5LZXXoVZYordeP+ie4hfLZKRwVLqsfJGUKhm8uBr6dZExiwSXAJXW5+z
w40o6x2CjChGpFkQayX5LxudtSBCC/PC+WFE+l2TiwCDIpNsOc/iOKuiyFgtMIlHBgjR/CR57Gco
ENfgTPiVQNP29pqtzyRwgiACUq/JPGZ0bhaqRSsUpVAtGe8bmrljejLyfxxosak0sDNYqgclHy4R
s0AMS5VLGOqLV6M8/g9p37UcOQ4s+0WMoAHdK0g228mbkfTCmNGMCHpvv/4kFeee6UYzGjF7N3b3
UdUAC4VCVVamlG5q1BZy26uGSLCm1S08McVdAnk52uaowdQkgahJpWrWeWm6D8E5lCRH/Z8xbNzK
uPioRRqT7XrZQtDWJSw4hMOwvf6VLpMRzgbniBm03SLSLbs3feTG46SAfGWk1rRv4309b5IBNE40
Lbfoh0v65BjRy2A/Gu09GlVAzz8Lfs2ygWe3EPdrOB+N1a4oZIJfU/egaDxAvI6iIkl74MRL42AH
NVXlDcYiWe4JxXov8QaLcdQkMfuIKXc0U88PiGRUSWg1Uw70lvqeII0A/eCtBCIIS0n8yYbocw5U
UP2R2yly0SATfYrl718sHoSOqO+qUDnir0O8FqYhkhZySsXA2BmgyaBbzLsX2UCHItO2EnBefRb8
JEb9RmTBxXjZRMPqoSqPyguuKhWjruerL7SuN1ILq++HH0NuuIEKikwrc/Sweg1sdWcWpleOEBWe
Ri/Uk7dhyL3AaI91Bp27626wFjpOfwp3zPRA16Aejo0AX20ZMk+2/2jsRq7C/7Ljp4a4AwZFUBlP
chiqzNJJk1fN8lW5hHrWs4HapoSnbt/QuLzXmFCX+iLf+t7u5eoEX7eMksL5dtugqu0rG9u91ES0
0tON35r8AK74eNS9JL5j022mev9lX//aXMLbyQ0wE5ysroJNUFXMlaeC9CR1jTgb/DqNxvfeLofH
6xbXLm4s9H9XeUF51891lxIkkaA7hyZ6UOHmNm/y6CmzcwclXfe6tUvy8+9NxQAiBCiQ9fAaUikI
V4pOlvG3mUXZ7Mjyg05SWprPlvErXuTYoN5O3orgrvtnoqNz0/zUbzNKemJNMN1W4wZ0I1nXuZmG
GngiipGrnrPIyxnQu0eSwHmOWY/SXKuwlBWvLNjUk6OGN6g0g4t4D1ybOTuziGBvNTSiAfV/NjnP
Mec5zZUCNg0o7SbmJpWJIwVHK95I+sGo/DnwDMmNlJ+CD7ocQD4kntrlOqZRb0ldqsAuRkSc2t7V
7a1uIBA67XDMOiDHWzdIN3ieYJgjMEQzAKtxCG8x9KhA3AoClPPzojTxlNgZyRcZv5duiEFiDeEb
9ppKIqH45S9drPPE0vJLTk5mO/apPA6wVIDlrGTM1fpoU0r/TGMNJ11SdhAGL6IgFwA0pR/B46Jg
QRJK7GYch9QKEXNyQj4SpROMNKxtH2ocGpSh8R/hHdWq6kyRZCl3JDV3wAVE7ZaBfb96CIhIum9t
/05Ncf6poQsTamjPoKyR1W6igWoVEpeGWxoiEs/L9/myhyer4lzSBLFA32cwVeSHRv1Q7XsDdInV
kZWf6GtpEPVWXpVgq/Y/iuRRGQHU968firWYevID+OJKPgKOhOkvpAnF7yzby9ZRIbFjqfdZJOrm
L9vGu+WpKS4n6KuANHYYFk4zm18Je01yDPcbvVuiCWOVbNOTVLC4NYvY4P+7FrndZXNUZv1yYejk
dywdkpJKQUHZ6GjyTZyKDvia2/y1hnh6fuwCpZpitcT9b+bFPiqabdkESDj/XP9ga1aga4sTh2FU
HbiTcytSbEhJ0wdwzlzf2U330pXMrfrAu25m9bidmOGyJs1iaaQQmEEWeWgLsplhIhr1bZ2pAqja
ylfC+D2mKgFeNAyMpXAritL/dUHTHhovDYjtDnJWYyTBvI9bSXb1emQUQNFakE8srxHOIXWIKIHj
WoV9gyeVycvOYFnGCnRhIulR6zITxKhWL3DCxcl4K1BxxnsSYd/CuOD58uZKC4pMw8M4q16hmSRH
x2mmTfBh2RPF5DJVRMDgyxYkWNZR5wbEH7y5C8nWucWq6EHyV8mFE1kl1TBEl3Y97WbTmTqU4gZ9
a6uzF6mEJrq00zqFmmbo6W3ktzPIzcPhNsqBwzYGbzbMZ7lQqGWlfmonm9hO3DK3nQRE2tfdbcUH
DHwDDV6NJAS5wflPnhPUE1JJgS6PiTQ5pZXlGYFXde+hVkFPQGDtchxkgaUA2opeAArX4PE7N1db
KCioizkzw1zNrwHz3GhHGfqDOW+VwRs6X9Kd6ytcCbSIQyZIQNHcw5wj9zrQC8si6UwKB4wMbhSi
yWd6RXhbW8eKRIL1rRxeOICNaxJsRgv65nx50zik1VhieejKu2WAfDWmafw7ax+ur2nlq+kYhkfX
AWPbmHle1nySaJh9LkVJjzWNra+rqNWxXTg8qwlemO3WRKT//zO3/JwTc4VSz7K5bOEYvhQ2o4p9
G/d3LHjJh55m/+VRhdVhKH1pbUAdkNvFrKyisZGNwgHpTGpBRLulcaK4jfoaWbTRd3NxUwT0+hLX
vpyJz4YzgKMA2trzJYZqp48sHQqnr90WZId5+iefnge5FmzlijeCzOCvHS68h5kNBRIFQUm3tj2Y
Wg2qSwS9GycthSigxbP5AIh7CrxaKkBA6Lydr2kKx7omEWyZyv1I7qXRUVGOgLZf1/ZUtzem4hbl
pgZwK9Z8q/9zfUfXzjqcE6bBBox/ecG8zDBjI5vGbydt5c+k+jD1jdpvS9uRdQBZOj8dBediiVYX
Kz4xyTkqa4Mxbwx8RQOCEvNsP2WaaIBm9QOemOAiGDO0adB7mJAqdqz0eiOF1aavoxs9SX/0bBKg
u9febKe7yGOvVSNtSqvFLprV8Ltmd2YqQ6ctvENFcQ+h6ycptDY2yr4teWssUWa19hQ/s84dC7uw
26m0sVrW7JLKq2IwPpWPUvc7CF8tdizKJ+gC1tpzSQSvjkukBu7SE++xuYMSSaqaTxYs11XsSjX6
Zy076kZ8VxvFS1Omm2l4nDTmS2EPJvynSQMQOBWEc+Hmc3dHohlTMZTY/KT6nQYPXTW4re1k8V1f
OWm/y2e81n80IuDjaixausoIRQBR8YnLNIXymBNYZYqbt09mcx8MmzgXJGFrdwgYmP6fFcJlzUkc
dIWkw4pOkCF1yFU2s7JV9Q91Qb89Xw8GK7kYykZQTllIXDB+wZ2ayJxyooDxy7GtFylPfKN8nWzp
qZbBw1kYx1gHeloXCZAIjPLFHDDYKNLQwmhfgBLnBWJ1MUoODPod8tEMI2qI9MeWgMqFH4y4ohEK
tjzwkPFPBAxZ2aFaI//DjHfZqlStdxOwd9e3csU7zoxwB0PPjCxowevuzON9izoOmC4hfYLtE9xU
osVwvh9JllKY5WLH+gXMKjoL6LCKeDtXoinST0yuoIqBAWXe1fMKk4gJWnUOOqskfbULz5o9CJui
XCv6OKv7dpLpcuuxVQxAFDJMlcHd3P+phiczfNJbwZtqzedApIOPD4jNgmA/v3OthhVqYCFVKjJG
i2RnKy+seLPGkert5wz0JWLGv/sDUncAenDFA3LIHa2pMlIot8AiELdUagNoCYRHBWxTavrP0Bpk
7yem+JoFeg6JXiWLKRDagwFoK6k/wJFI58K6v76oS3HYb1N4Qi2Cc+gJchluAyqwcgz1wpnaOv2d
B2HxyyoV6W1Qm/KpMdVA96YiDUE7ydJjOs/m0ZhAye0ris12SWcWBbXGiLT3QFcrnRfNrOpdWct6
QcaxEkXRyFYhVg98N9pN3O6X+jg23WQWyKkgqqVujOZeBxlRiplQrWB0qN+vb8zagQHqAVAAFVkq
Gvbn/hUaXdmXDeyxtqJJAWTw+4gE0pDvrYgJrr/VtaHti6Y9KvEXzQ2J1EWnLWubq1oBwSybPNUs
b+qwxJzlXN4maRFtsXgB5GHtGQ1VRbTwFqnPyxcbS7UqQlGzxMi5EbxakI14NEOiPM3RqCqO1qft
+2BoyVYlmf5V6Z390x5Z7zU9iAXpiJ7PDiBq/Q0PlnCi4A+xHq040RNfKsgwuEbVM+bVvZH80Bnk
1jJDa9xYqpWvcNZQ71CUUBGm4ivVfjA8Y6YNeltQj+IB0UEJHpUhAfi5LN5VcqPaUMEwHkr1QVVH
l437hnhoSV53lZXPd2ZzCYgnrzZiznVPrKZ0pBRNz3R2s+nnUlfV05S2gO+2aOdft7jWfTwzyZ3a
cRrC0SSLydqTwcpFfPB4Lz1YxdyWCkjiyp0d3qDO1FabvHwo7dfrP2B9ySAzg0oSYgafZuCyBWdT
2oFlUb4pC7dpH60WfTlwJKP3AGe4bm0tR8Vy/88cn2AkGBkqAwVfNZaBaVS3hX079buuciRMpy0C
AIHxWoL5D00e4/dYizTc1l5YZ/a5ywaaqmBnCLHccN7FkI+OfoCTOpSdKXph2nbU38owFqx5JSs4
M8nFH2h2oymx7LCqPrD+jwzdwu7r+rauXKFnJriLuuz7dB5l7CqDyHABfIasbHS0V+1sm81uvXxZ
77rFlaAK9itQhWhgSAMdHreP0qDYw6zNIDO295MFSVCL2vWvKPBN4TdbM4X3PwROCKhW0YM4P5R2
nWEUJwQSdpQ+itzVIcZjJWCyy+g4iyA1KxkPJn8w24S8SrEvahqkBZsOiHqgg5uhi5kfkZt6cfzZ
V9vr27fmh5gqwVsCsW1BFnPHXullI+hTpXRIpwO/nJukSylJCXOHpi1mOjWyyihk1vOjIVnt4GYx
xoXcKhwzAfZ8zT0VkNdCoABSlxcjqH3IAiufYvhOhSGfEPyuGKAPLFOQG698RWhiKNBtwLirApc/
/4oyka1WmZMSjVSaglFZVp/QOLWTX5qIQXTtMIAgQ5MxOYYSPc+f0+eYMiKgPnQsMF/mr+UUU7nZ
g1gvk0Y/K9gOF5/gay7ezr1iFso7sHraEG5E6eZ8cZZU12WlFLh+5S858ZHSUqWLKGb0+zHZJPZ7
UbyG2muci2hZV3f1r2GTe5GOZZfIrQbDROqdqgPZgeTG9r0e/FTTnlbDJgr2duXr8zaynYbc1+Zb
FL7PxW0jZPJZKSSd7gEfEcZ2yvrOwE+RpNrR4byDAiARVGjln7HZOFq9VbNjOLv5REMJ2GUnyMf/
EGnxUiYYV8FldjF5YGqBFhKtwp+2bC/W7xgDX0rxLvjYa4kJcH0LjauJHIRnD1DNVs0CA1Z6dCOG
Tar+DDLfWhy53sTTvo57xzA7wdIu6yqL4IXyV65hOcYnqUkB6WQpzcDSEkrZhuS+Ob+HwS2Z/LYJ
va5+UOVnS/uCRvj11V58Vc7sEjBPzDZ1q1mZBjCtHhcbCTVPY/zXlHmxANwVpBLAqgow9LmFOlRC
rWkwX7TACzXFU/qXWPKJtO2S2Ekj0bTZRYSHObQaML2Lwwr8EXdx6TNo5y0GuLeiHHGHOXFLnCb+
KKRIEBTWdu7UEHftN6Weh42JWVxS5k/dnD9rwnfsRehe1gJSexO9SDC5fY+0nnyciASpZvXAdLP2
zYLAagWqDEHYvkgPORPLKk9M6HKbVtm3nNDwAtUMMwIlI9GdLgTc574SwV5WP87JgjgntxNbrqIA
H2dK9gqQkJJZ0sHCC0UEJRAZ4tx6lAC47BPsXBzsFeulT2/q5tFku+uHZ+37QDcVs3NLpCA85n6M
Z2s2lpmhMLXAiCq9l2WFMaX84bqZNU9boCbgkFXxH19DC5isz8REaLCSmBzkQOlo2Crxy3Urly8V
uAKA6DZa3wSE9zwoSG5jMwdeFvMZnfTRVZqvShqVQL476QkdRnYcGsRAy62memN3oRfiSFll6KSd
9V+CIQbENbRIkLRcUORppTFgyggvhnpuCc2jfqQJpkZrUkCCoXAGyQYJFMjryog28ewUsyH4BUtQ
Orvwv/fi7w/gjoVhV2lmLqMwBuRD8m6TmIccPCWQXw8z2QOWF2JUgpO45rKna+bOhh4MeN+HQC/Z
9biJ2l9N5BeD5s7tL8F3XgLTtbVxZ0PP7SkyFaxt0iFpkYOntBxAZGHW+xAc8BRPSNdsf2lz4i9I
2FhFnqOJgLCr193parn8mCS9ag3LBjcYSUtVnwwZJdafWf+sjF8Tu2kBq0yI33SC5tFavEONCIUp
sPwCBcHtsqVNLIESOkKqEm9D06Z2Aeb++Km13BhIyt69vtkX+du3H/01x+11VUCdRYL6sROy+Uc+
VV5PjH3ZoZ2wiBwq9td1c6s+pCNvWeimMc/LJeEYxY1tlDcgFtlZ7lShl3k7y348iZLB1WVhXBKE
JAuqm0/2WTQXHYlgp8qelkPRV/6ohK5V3VgijbZVUzaonIDKkQEf4O7zss6YUccVQoGsOHK41SQ3
KzZT8DPSBAXWNddYxtN1XUWnHTnL+VUYTdbYdpDkdpTWa3XXUB765E42BvSKj00rOO1rV8epseXH
nNy7SpQA/23CWN43ud/Hikwxc9Tu1E5rBT4oMsUlYEkyVyRTYEobbs3pM5XuITsmsLHmeCBwQYYH
vAwmg7mvpDQAnBcxHKLsUIPt0G0Gi0epSkBGCiytrubE0hLdTjYuhvbQbBewFGJiStKAWQpu+/79
+jlaC/+ny+HOUVz1RMbkHrJiEtEKNGxVRBUdlfTnbKpoM95VlXfd4uoG2gQAQVDQ4LHOOR8um7DL
J8z5j+yWFJtS3kUg3YkFXieywnkdXnB2N1awAkoQm4L24wNF0H2kqHcpE8FHLhvlUALFicVjDetB
QFq+5MmXYsANKrGF+f0MyUKdg5LJLqlRpbQjX2Yq7UC2ruL60fdh10MERAH+oxZc4ytHehk7kRd4
CZqt/JEeS7QBy+UnmORLNT0AWUp91xc1lc1PENkLXHMlVC3jYADXQbUQLRruoKGuVABOKmPBeo+C
o7RBAeqZGOPWlopDFmLa7rrPEGwgd5EvG0twn0HO+mJMcVbqsdM0fM1ZNrzBsDzIcl63sHLYLFUl
0DRZ6oAgDz3/hIBspVON7gLQxx9leAvoCo1TAee+yAbnkySNZDMDzg5KsTXYFD8SUzoq1ri5vpIV
zz9bCfdthijRtbCEJ9Qxqt+Nk4ISRHtSWlOwY9ftYFzjfMdALIP6GCjgHZn0tJDvWATpZFSjRZRv
31c5//FREwBsEP+zTZ5UUYWEc6XVeFbPNWhfaVdPZUIZUWw3UEb0vWyrYIWXdZXtBaB62rFhHHbx
YNrH0VpG9NOBJe5sVYM/MxZvYKP7k8uJHNEahcJ7q7WDzEvqGPKD0TiHJs2mJBi8FmfN3HYQv5Wh
ttZoXpKWKgBb8/gjGGb5PQ6b8GhH5fQxhqkZPCSdqr0TdMTcgkmQ2BxkM/StVDF+B1Ey35upmqmu
ZPW5X5ZlPlBjDIcYffy6C/w6aM3+aNeJBKLsJlGYr4Qh+1EDa/RDqitNc/KiYO/lZCkRlcIgyx2r
BZoKWsv5Zojr2BYc8LVwAuzsQtwA4AIGDriPW+LyyxSMdQc5SCh0v0bSWpLtWB1L4qGndt1l1w7G
qTX13FoYdxFA3LAGmBMFshqdbEzsoaRx3cyax56a4e66JgG3lD3BjKL9VrKHJHjsu89KqJm87A3v
r+g/gecNmamNLOt8NXWgM1tjBhL+6rPUXDXzNXKXsBh0XAcp9s3izq7uDePh+uLW3hkgjv1rdln9
ySU0tCxM8QrA9L/2u+91WmSPaZNQo/d0jGDK5K6RvDZypG4nMLzy9eylGo6gCUJhwJ/PDVvV3Eo2
acHybkafpPiYe1By6Q9h/9JBJsgIJ8/CMyBM9N3Y3s4J4L4GYJys2E+a6V//LSv30tlP4fagra0U
Urf4KWRQDPTgdVfSQVuutWDABx4DFFqCc7KSPmHhuJcU4L5lDBidrz0wgjwi2ZBhvMh4KlIgWKwy
cfQsuO2k4gvqottmap5KIiLg++ZD5Zzs1DCvOqhnSjKAKghl+WLeBXKKFMcCkr6VSHuDYdNxQOKT
xId4BlxgnzApOMhgu4sc4AfYVzBpsuS0iaFAWjPr72V1ircxSCsKSqQkVenUBe07S/TxtQ8hwU1j
wqo9G3p9P8lyei/HuIbzUCThuObCyEXRWwGRKLgLecxqHM5Ny/oRamZS36P03d3IVqMjKpB3IPwT
r66TZ9Rh7vXUB3GIRqHT+XXdgS5nqTFXhccyuGpkfE6QL5x/UDPUzWa0u8wxphe9lDdMyV7tIad9
nD7ZaIaElozJq95RmpoqbLyPAPRv9eipVZ9IF98EyvOIOVRJE7G4ruwNVLrAtWjinIGrkN8b6Clr
pJYrSHvkoJqrtFZ1InO+Q0WJBgXzylmm8fRrhMZC2nwGlf50fWPWDjn4bqCvCVJQGc/8830hzART
ZiRD2kbKfmiAXtqN+Woo6b8nFaD2WGphKL7ghcDfO0M8GnoFt56GmRqQel2UPpifYYL7+npWPvRS
ZwS9JLgoMBrAN3kaBX1fxZpA26O+j3hvkzcABWvFzeZ9L7+QbhN0FNRLWjXSFBog4P9Lox0Lt7Lm
gElL8Gsud3ep36OYAUlXXLoGlxnKKXhIcbBQhNNB+s6Aq8F8n0g/ayVm4MshuKK5ZaGQayxZ9skN
IaU20loGVVt3c3P3vPzz6FPq7J2niW4Z3W4F+e7lfQsFNR2TF+ACxLnmOZ071pvaWOFGCiGLC+nv
EfBS9XVsBVCXy8fBuRku6CNp1KpmUekDAwsdyO1kixiXLq+VxQJeOwuBlYwe9/nG6ekUKZkOC5iw
9yb5JZ/dJMdwzuwF/8yC9x1/8JhE3w+4K76HZBhzAFdA/EnsuL1v8wii223275AkmDmNJtyegc9D
7422htxrZW/6Cg3WSZpAbMNu5+CrbqLNBCAhnfGKGEWVu7XNRNcK1yUuTQR57sosikDRQLKJCIuH
ctTfoLG6JEfBeJiTf4ZHLsv8a4vHLEYDMGYMqsOONregZLBAeXbQooMleqOsrknXUE8DUo6ofDUy
YQYq2gCbgZelpYpcUDDCdNNt2n7kki8IXJfpJdZ0Yos7xWNPGhCmwhaerMjJ/8gKcvKtERQOMX/N
KGtHZFNom358vm54ZY14gNlg1oBqBJbIpXmqbUWNSYrcGbKvEFyxao6bmVA53pt27P0HWyguLLRS
AM19X4ankWqosxzMgbljA4+uEF9VfbnUMYfQ0fbf26gKJjrQkUbOAUA8n76W7VSp4VTBVuMbIB9L
bJS9FEyoCPZvpet0bog7c6U21UY6wlCXHRJ2M5f+qP1WLQ+0jDm67H1+QKdFVl+LYmc1XpcIHgiX
qSrME3TwcOthPI2vEOW6nYZIRkGNog+ulDVOGxnOsHRBzaccqD1V+52IJq1XboAzm9y9piGaqRmB
zZmkGzveKFmwNbW93or6aKLFcUGlrFo9LscabXegQMGHj0VNFJRMig6KQ9I7kbyJrPfrTnr5Rj7b
UH6GAnc5JMVVLC43UWnbt407k4+5IXjkO2Nc7/7dGtJSGTRgeGKB1+r8DppGua9RPMfDv4g8baqc
pD5KqO8l4KqouoECQCNIStYO/KlF7uPpeoeJVBPEDZJS+s0I+GjiDJaxiVgGBlhRdrJqTcULFk0W
BXQqXOYHeErMkhrrw7iTO+Um1aHQEU2Fq4avuSR6pF98O4DioHqJ8bQlyUTSdb6bwaAOfdcpEpqs
DriuFXAcMkMFlPPGih/wYrv+7S4ylMUaRF0gBIH07uJ6YJGeN2kAa5L9s8lCZyCCFOj7Ijt7DnIW
uEshYKStihhdCMOfP6NtutvM2z+aL+3L18j51dPEAX7IxeZu/lnyBJYNEyEFSEMkR98CGCehui8a
M6pSU6K5jJcQqg/tbVO8xoCqJZh7yDCPP/yzWg1nkvt4aQbC8l6Fe4TTR4reJuaIipjm6aZUfvYW
hq0Dwdm7SM85g9zuqt3c9jmqtXQcby11o0H/XIn86z5yESo5G9z1GszhnJkMNhhCcgA1yqGjAKhX
RLCWNV/E4wqVGhQ64Y1cHAHYv2FqBDt1+ZxqoI4WSRmtb9ZfA1zYMJJ2mrNiMTA+oSKhKA9sFKQH
ojXY56e31SctTlqYsBhYckH+OBORjwlM8JOXhQJKpWzZpgbIOxK+yrbgO6xvE3gCwIIAuTfCZQPB
qBo9RmexhrhZwHd1/agaj9d96juM8WHBwEgzqiMWqCv53GYwmCEZPVZhvKj+G2YlX1OQ+fuKn+xy
v9kKscCrTnxij1tUleudrJaw12+UJ+Wtf1Odx8QJoOBwfxyO6tF0Zd90BYtU8bWvLZLzaNLOCQOs
DDsZJm5Y6U5du7N96DtoaZvUMO/YoiUAEGvSuLKIQHPVT4CuBgRPRx2QJwJWwsRIzBorNoObKruz
mn99Qy9h4eTvc6cp7Ps+BkUGro7JcIjWe5NF5fkmFUlhiNbBHanK0EJ9WkJcUac0U7aBLMIBXE51
nS+FR/jWpJPiIYQJ1DnM0P2IHuZjv/0ELS77yg8pNTbZpnwRSd0JzXKJRRTY0TwOMGurzvT4kH3J
TkQzZISH4f3H5Ga7F9vNdEHu9P2KvXBKfDoFWpJIM/gXTCd3koxekkRnm1Z7/VP1J9+6qb5a9/k+
Tul0x3AWQrem8Yt8EGnlXmLyl60+sb4cmZNLGezuQEIEOBKTTmfmFa/QNK7pGHiSr/5ggpvrmwTq
cq0gdUGpB7gVHmlUZJFSzEsKEB+rr+pVdVAOPxg7xR8fofW4rynQM4dEpiKfXV3mgiOGgjr+gfDx
+TKteB7nYcQyx6Sghu6WaDPEt7XmaNOu1N04uK1EXc/VxYJdFkEOxCKox3I2myTou1LCYrMM1N+y
l3e08vOD/ogJwOO0wTz+w7Ad/dj7Z0QDvumpYS62Gk3VVr0Mw4l928p0Up4J0IqVvr0eTtcCwakZ
LpriW6JPoMKMrL5jag39oz/XDazmqqcWuJAmmUGgBkB5YizNqai6LzfkvqU0PDaha1CLvjTb3H/Q
dvq96FysXE8a2pkyASMMChn8qIo6lkyf60miVfOioFdTgfp+N4rm0FZudljBZbAAJDCJxgUcLc5s
Pa1nxDni5WiesDpB01ok9b3ynVC0wDC4jKoksCdcwJaD2tS6HELGsf1imw8yE4zzfQ8rn51qVCDB
/IuJfSgkLXpC54erVyod88wZcw6jaznh1r7TqOXHbrCpaLuJDonXHrIH4oTe6LTO/Ho/+PqtgZdG
TrP75g6x5hB45PZ29sGztlNp6L6kznVXuthp7icue3QS5pgVtRJgvAwzI7fJcEgMTwv+9TjABL4h
HtwgEMKoOrfNfYiZYtD3MqeMj3L6SDTB31+OE7/LBno6BuB4hgnwyfkSpF4Oo2womNNqX0r9NLT7
gW1ABMUigaEL318WcmKI26vQDnAuQsgvqJjJGoJ9ZH6Q1BNS3KjL6eUX9J0LaRqy2oszls4oS2pF
hwW5xutIQTh7xIjb7UfpAljhhH57jPa9k+0YjW/1h/TR3mUuMgBfei48UdPs4owAqC6jA4aqPWby
0YU431wty8Folg/MUdSvNnI7jLlcd8CVTT0zsGzGiQNmbawYUwQDunk3BxuW7UrgUEW4hRUfQdcN
vqejLQAhd84HkyBTAr1drFQ3adDQXN0uxBZWio6Ke31BKyfq1BQv+K2MdqEpI0yN8z0p/K7Z95Yg
o11bDaoh3zqRGPDmL+20YGToWg0fhXySEuoVh6CB5hhaqonA5dc+/6kl7sbMVWMGqgiWCijhxTm6
2MIh3Iu3Bzzs1ATnYXZuyXJREuzXxlRp1FDVC9zSa0J/Ah8D4ub8+/oHunzScRY5lwvtsVHSERZr
abOIK1DiVE5+CI8VUi3yqVuOCAJ9WbjmTHL+10ozrggCk90+l25KtEydP7YzOvIbhAP0iSqZK7mT
f32hK56ISjX8HVhGgEv45mE7DH1CGh1so6jQJS/E8OJaAIP+bqZxsQo2MG8EtgGiI2qdH19NMuY+
Hw3m9G51G1KTWnvzLnuEyp0Dzp0vw4Wmm9PS5JjffmneQG8BdoN0R0Z/DjT8dX29ly8GzI2e/hjO
W606a3SINzJncmKom9rMJRjTd+cjcdiv1gs2OR0rp3ADR6VGQQPBfb8Sys7Mc56MqazAagPsRar9
sQgNS51W8WMB1vbr67zsQnPr5Bw4XpSomhmGJk+jGW1u643qpc/gzXlst8p29l96h2wg4+oRt721
fXvfbdGcEcybri5XAxsDXknI5E3u3rWswQbBjc0w4+nGGgQOXMO6m0UMNysRCN1ioJxBBwQuNH6A
t4s0NTLmLnL0FpiW5yh7ub6Zl68RbOapgeUHnFxAdYh6XtTCQPvZIMjZNN1Fh9CzduzXfCvf6X7o
ZMzz7J2yE1heO5+nli/OTlSpVQ/LjVektH8jX50/30GkE+jmG+mjOjYR7nVRBi/aUO6Q9GqXM1C6
RE6ZbJrsvi2/ri/r0i2WkW60pr+L2RfpXsQg79jUIbCmsdpu7aC9tcjc7NoC8NlqZCL42OVbCA2B
pSeAnjEiEPBG598vTecy6XoURJjmDB4w/ph9a93h50wtt828mk6bmL4mzygZhM5vGV0ewXFcYvd5
CMQPwOgO4jcmVwnhPiOxRgnqm/gBfYRgs0Q7chfeD1RYJLj8cueGuJVWJE5TNYIh/Sk9mthgCnx8
eYh2mfND/VQ3lk1FVGrfmKhri+NiWpLls94YsAnw6rO8lx3y3mE//1h3kQOALs1+ieQ+1rbzW1AW
Ekw4ejzVS2+qEMZdJs70Sqck9nLmjvY9IJBy7EI/kQYioO6qB+GatEE7BsTaBZ2uPPVGLM0M859H
zY13mTd4toebA90RyJDFX+GzedNbzkRNd/zswFQkcKCVS3SB6/39AdyHjWwDU9UmfkBGtY20he6p
crS+2uPbb2sz7Uc3PIwHzCR4QG4XND8kzwR4Qkfe37azUwUUuAzBL1o9wyc/iPvqeAONsx1HKC5M
ntGAO7HeREiVMap/PVYsf4f3LsDx0Ku0kMWqfCelSecu6DrIZEfjncIawH03Q3nfqc2mHH5eN7Xm
VmCWBR0TnqLga+Zuq6TSgcAkMGUVnf2Q5PL4MKTNYZ6Selv0TeSo0/BLa6bxkETj53XbqwdXNmwT
vNdQNOGHW4ZQG6XawnbqiE2BmXuNaFZ6ufH5jQQB4PKYxwAL4JfnQTCMwWKWGzHgVTrE9CTkPmYL
2vDoR2tOTg/kjgnO8v+wqJO4y4W9WOsiVraIDFF1H4Ovuf1nJDIQdqesKFyW06QtkXtNhughGx+a
+bOI3lpoOkwJWO1nUYZ+4fGLMVvDAD2GIWUMpp1vIPqyYR13oGDB6xuZoSkRzPTlb4Vtvkkp4KjX
927F2qKxC66cJX8CnuTcmhyZYCcr4soZreyHVbb9Vo2s2mO4yh76YBIBHy4SDRAngoVsKXQBJHlx
zFj4P6R913LkupLtFzGC3ryCrqxK3vQLQ63upgG9J79+FnXvnK5CcQqx99FrRSiZQCKRSLNWH5uV
RStbxBA66SoKzhpJpmRs8SL555oBknyZCF8aj1jcuTgNeysS6woDAqUf1bmb9/12jI1N2zWc+PPq
VEGrZdgIFy8sHpZ/uYjdMABavYEoM2k3mTH6kdE4t7VZWzhMMsFdoDS/1OgvRQSRIKKsk1cAhgAY
YB82v4xI6Bx5Nn7fFnSdh4cyiKKxZjjEuIgW93UWhVaIfsuyHiqwloDfTez2oMJwrT7YlqLhi219
R+VqJ9HSkwJeI/yVZ8RcGGYscP2owCXAG44RbSlTOBeAORI75U5ITVcqPqzx0ZBf5bnLiNYByan6
5zPdUBjTPyrCRBH2wl7zgHDuEnREV7YcTG4bzG7Rplsp6z29qo+ougLorCGZoDhZpvn5FCWcrb26
ehb5KD+gZRgthwqblay7vFUqRazsctDRnzxOBkZe+ztgPkeumggZpv46yb29y2vmdCaTxTvrhB4n
AVlhIHM5YL77IQL+KE/Bon1bzJp3MaDRkudCk6HKOM7M6FNUCOTKjmPLF4fxq5K0DbL2G2SUvNui
rnvqsYzoqEJhHE4TL0EmUohrK1VndA/bBaiDlzlRtVedEMRZUtw6FGz0Zlc5Wf9KAavW96H/X4pn
VDVHkAuFFcQ33Wi4WQZcczUeEESooCIB272NG+SEuGXCSzz8aWjJITDrn5yPWMEAQjc4uspwdlBO
YAuVMSoVYIDQkEOKkntdA1X9AFQGK6g+pUneJYHid+DF6yIMHcBncfqW1jYbHI0aOhQkcMWLzOnN
zXoya8uobCAhHYdmfCzD+VEIxfdqtj5uK7pmvmeivn3YmY9apmNBfWJCVFt2TjHl2SnpkYXQa5VH
dLDm21EvwOQXcuAaHleXPkmeWlMBdSJuLLANKFX5Maja121tvjMHFzETTNdCI+AygY4KDevcM8yc
IPqTS2AqbysVfQ0IBn91dJOmCsmb96jV93r4MpXbYHyqpF+JVdpVehRKL5s3Ru6rE7i73DL0tdIb
lO3tj7veVczqomEPgzyIizHOcal/M2qhWvRxaUuVI0sz6dDyNslfifX4L+R812YAOwiMC+aCG61e
6QEQXtpFGhANCMUJeqZSZafmPBbrVY2g0hIEo4WWLfpGQlkHQ5yW9oRJhnZ+NNT3KTiNGSfMvzYc
EKQilQpsV+C7opf8cuGsUVMHMwCyXDukul0JrW4HAaL+f75sOAkoYWPCBYjVjHk2naA1dQSIxb4c
0z1w+YRjUcu6I4MWC9NeDQcU+frgLQC5mEpfqlsArmV2SUInyTgHABmrjQBBW+drnWHrBS/gXls7
NAIgHEXR9bqNG9G8QtOlj3k0NlnwS07fb6/a4owvDxzUADwVdMHkO0Lqy70xaNRPetaXGHl3lJIE
mMlQo70kaygrbNXu921p69r8lbb8fuatJCmIlZRCWjxo7iyGBz3l9U0tp/BKof9ETlfESUpqVjqq
SiUwhjZN50WaP4m2MGZ+rIMkAu1SaL+/rdSKJcgKMq7LFJuE7AjjF8wxSqx+VICDi4KPNXvCLDpA
vrkt5Drpg4NjATpqwYVZQLEZewvGoZiAMAGMfi1z9GK0DVPABFKCN3LyNiX6c1+84inr0OABgApf
k1juQYlZW4pTybxxtmtkCOZj5Mt9bAZAUgZLDG5ZD8IMj9u6Ici4KW4j0ppveVfse1ArWLPgpsNx
HCeOR1lZcjwI0ZyGewh8yGx5WR6RN0gK1A2y0HzGuy20gRbW2LRJecHU4jUYc1LB6QMioaW1AiHF
paZFKcUxZoZqcGSrGDMVWhjQLN5XRvil6d2JVgCWur3T363FrEjE4BqwvDAsiIztpUgU5nNzMNra
zg/yjyVjGrtfH4kDpGGX2pFXuwDdcLvNy0A08vDPBwhNTGJKmBhBuzrCFzZ4VE0h0uShq+1mIk1N
wrv8foZYR3PDY28rr0pK8Kq7y543lAi8yHWxG0Z1YARhmG+psCMfxKx2iLBfUArwnMjH8oC+jJ25
pfZb8V5sqccjJVszYoASAYIB5wFPPLaKMSoBIJBarLPw1NjzBhwYPiBIt7OLxo5NwrkuuNIY1xel
RjjrFlSrXH0X7tAQfUqdGIQNpw91n/NeUitvVxyMM+UYIzKstJKkHspND8BMwSAcQdNC6hh+ws9H
L3fE1a6dyVrCjDOvrksJjmoHWcOuc38iWed37yCsJ0BE8sYTLwxb84QXqjEXvaR2mAVdVGvfMbb4
aex70u8wwKWSkoRPrV+/PGS8M3n9nLhcTuZNk4NsbJAKyDQfsk3kAP7LmezoYBEPxY3KaV3VG/0P
8AF7uf962x9cl8YxWoEExJIAw1sGTc+XyzukltBMNWRLX9Yv+ukFRxn1jM5DdmDeFVtueWHF5V3I
YyxVizuRlst2qkc8uU/gpkXltn2v0OUyh0Q+gS/GTo+mnXOuuJWb+0IuY7LtMFmg4ITczi49YEr+
fNR8UeSb67p+IDZAe/PSwsrYTyrJZSRZPTzcTva739lRcSIHjY+2Zddu/xlvP6Ndt5+4w6krwQ/0
+yuXsSErxxCXmgzgInynn8gyhCQ41D9rV7JHN0/JywOPenRVIPLqoKezUAb7Nqyzc6m1ipbLi+EM
wnzAuPi+zXmoV8qqxz6TwRhLP2MgO49xXUy2imp2456k7WSfHt8DdNShSkKMO3l7jF9+62T6QP8X
CT0/2seOemc9v5j/PBLTMMqpmgAEQdKMTdgNsRabiSzjpBTP5fSY5v7EOx0rTyak/RDtWejPXbhJ
Lg/jrJm0CqhW26k6OkBelGSgcgTHsOddhauCvgdS8QrGM4M5DUKRSAXN1RqFbnvaxZuZyB8q0R50
ULAMpHGqg4ja13zfiZxFXL06EGLipauY6J1ga6eRWnVVM6GFbvR6c1Pehwg7XP0k+Jg2vO3aVnU8
k7T8fmagwF3AAPoISQusoo3WLwI+yH8hAnQ8yCma6Fplz0DcpX04pNivqn+JgCcSKJsq3pq8yGVV
kwVXA+VRBBNsLFHnSFj3EywvFA56/ihXKBjaE4/J+7oqiqsAGSWcZgkArzhalwtGTUydBoaOq+9r
dIBrSKhvuCHRt+YhSsnstruI3A2k2ARHY8ujVl0sjr3m8e6QUc1CdgZ4FpfCrSkqx8qARRpmdz/p
5qZrLS8eVM6OrSv5V47CIHBlswTqrhFyph2G6HvFBj6VYEs+fOTj4FvurJFIQNtS4UZLydUCg4vT
8zghvotL19oChhq5BBkxqXKpbZfHkUQLGI5+bD7NxxCPrgPgcp3py/DqTfSpzET5Ubvhs7gBGt9X
DMI6zkKs2hReHAvXIDqW2V4eGqoZ6GnwBdm8HcYHI6gwDOCaoFX4F0fkTA7jwqesMqcigpwgU7wI
mEawsJcuyTB+OHHKQ2tX/ILS8b8qMU5twXBLzA6iJqE+6lLgDZrlFFVhy1L/WutfaV1i2pETvK0G
UOdSmVMjtLky9zWkzgsWCsXEzO9JIhVmjVFWNNQtcGZQVmgBPWPKW7lxby/vyi2MMTgLSBtLCyrG
/i8NqUbMnyd5AEMyEhs0Z6Dr/ecbaKDCjE5gpAZQsmJMFW20AH1fQP1zKSITWAWND8D6xLNzW5G1
dUQmCrgjy8WwwLlealLKIVomurixM+AyeeVJ3QaedhR/tW7vgp0CDEA8iSth94VEZucMeeqsBmAh
6MZK0cUj3w/3VkPQ7NFsah5gwto+nWvHhIW9TLuyWGTFFXojDXtAXu/2Aq440AttmABQ7pu5zUJI
KK2tBpQLoQEVIm/JFnNi/NaFEMZLZ+Wod7WFvg3R1x8ip3PBNJm6g/M0+cav2/qsRQqYBQHABFit
FrtgDG/OmlSsiwSD5l/YFUy+ZAQX0UhqXz/OHxxhK5EmojoTfRSYypZVtjg5xmB0CLW0sWXfOonu
vA88yy4xafYJZj2f2/G/ag5n4hjTq5RSGbQsB9BkrzgNKCMkk7dVK7nXC40Yi6OBms9gyWmABOYM
D6ofFSTxaoNIvul0Fmld5WF5kpSkOMR/tGfOevIUZKwRMI2VPueQ3tnFklq6+9l7oh3cgyvoqfhV
29Hv2wJXnl0X2jKGKYydOFYlFnSw7uPUFXIiK+BADkiucHp+1yQBCQTtFeg+BC/novlZWKmMI7y9
WDT2lO1rQEEHSIH+KmKn5U3RXDc3Y9rqXBLjEWVBrmZBhiT9mAhk2Om+5p7uT2JJys1IQj8lO1A9
dSRwO15BeaXKeymbMdC5rg25tSC7eOiJRCw7OFG/d/90aOnc3N66NUM9V5Mx1IqGMtBGy8ZWf+SH
6NRuhKPw0HCE8HaNsce2y6K4LqCPhVtskJZBRKUC3Rlo+Xi4ZGvBHfZtmTMDkjzamBmFWjDExBKt
FoVmD5AxIXJVYLB3x229+Yi84t06ys/R47RPkCSgP+nECe3WclgXH8AoC4DWprYGfIAZoOe+fq+K
u2WstfjSJicHfNXwpapfc3OHIq6i1QQ04VyOhuuRpm/j/bsIzIGss7kDfdWyCMdkOz3ovrQ3/RET
ruKvbNsTtD55PRnRoS9h1jX2DAy8Rf54ssirsf3HDdCX38IO6FRZ3YnThG+ZQYze6w9qwSHR+s7q
sPeivlBO6UiFACCF2XJax9Uci3Vj90hLIITxM9LdRYhhwghZUXWDOarNfC/6vLOzlvgFzv5fwcxW
5wJGi5sRgjEXOm9FvHVFdAmD4Hbx8XHJbUlezv0tRZltFYB7TusM8lpJJgMqF3VAZAnIzJZ72yss
/+iGIHbw3RQmIHaZ2DNxsg3JboK9Gu+WWjXq1JrqKdHXbXnXAzuLkfxdSbbkilavJAH2d2P/CHdN
RX7jBsGpnW0EvY5IOpCjcgI2noZLSHJ2kRQFoEhDHRp2ySYvnVpF3cfLNMw8kDL7Y/DErcWH5/ox
4ZSpgYpWaxdLAR6Y6Iz1z7C956zhWkR9LoO5G7WxyjpNggzMfdrd7+A53Qs/EqLfKf+iLHqxW8zd
2LRKo7YSFq/tbCCuZtJd2nMs8BoEgbEI5g5MdbUN/9+KeWCNs+Vd7mQ+WnpaWATdNh664Tfym/p4
exG/sznXlg94NUwWAAqBbRXVqpS2ugHVrCd9Z+yVNwvZ44bc98jFADrOK+03eE47RWpX3IiO9PEv
0k1Y278fwOziUCU0zmPsogQGt+oAeP5I8UceXN1ahIhqM1qYFbRbKt+rf2b+oDk0hBm5QMB+iaCq
z4jFHTRcTPpqJVUDqVTMiwBqgTH5yBpTsTOhiO6jLmYnvyIQ893F94KTuqk/bEPn9tatR01nApmV
6xIzCSILAjUEGGQayNuHTJqnaVNsBo73WDeTM1nsCaiQyqsDyCpcMXB14CpQItojUbctKvZEJ6DT
vg/uv8rH0G1RvKIHBQQpnK9Y2UTwvAAdAHUAUC5+Z9vONpHSOkgrGcBqOorXBGVXp9dGHvXRcocx
24h5LRNdROhVwVXHbKNq0LlNLBUloqp2BN2v6TtacuceAyrdKeKxnq+pZC5cjpApLpXiS7dcpao+
1xEa0fRUnJ/0tnqZsKW8gu3KQxrdgygloHgJVAwWiQDA49WMBw3uz9AJRidtMifUSSO+yu17m7rm
eADb78yDEV25A86lspdqNoNXqekUFBqLX2Wqvcm17JpN/n77GKxIQavU3xVkYpIOuF9FkaJBcYiB
96zKu1ZX8RbTN7fFrJgFUHKRsV5Qp1HCZEKRKgmkJO8jLCEymV7VG6DApOAQyfPiVNWW+RioVfUc
p1y0j5WLG41zCPLQtYHWDRarvu2joDPBCw04nG1oup11XyO8TY4V/QEiIEofbuu58nS5EMdcQ2oI
9Q0V4uoJp1x0qVC6SVUjv+hIMNPbwlasH8OdAD3QYZnoOGK8SqhaZZct5cu52vbALkxBfX1bwkoE
eSGBUcdIU62M2hHqlGC5zinoFx/V7Fg0o3Nb0Nq6navCHORowJ1AEwjSxYdmwBhVWLpztZeKDJB7
/yLNfaEVY/OlXk9jIaL82s1CdcoiOrqdUIUP5Ww9iHkrc3RbOWI4YEunN6B8lhv00klNWaeWkwZx
vfWQZ9s6/sUtEKwtHzLLcIEqvC66bi9F9BUds0meUcgu7mONDN1moCBEf+pzTsCzFmcBtvyvJGbt
xgB8nHMJSZMf+Nmf2Wv3P2cUZQxXe1SfwvvSV0Nk/W5bx5r3OBfKrCDQdMCtSSHUTDYZ3JN4b/SO
2jlT9Bj1nOfh2qH6KwsJxsulNDsAKUQFZLXjUzzsTF6dfO3BD7++hDhoghXBsXwpIMyNOZAo/Pp8
KkxbdLPj4I8Lxj5eS7j4BzxgLAcPGB5O2JoZnsuVL+VOYTQiIQy5cbiQJr0lQeqIAqfCsi7kP1cl
+zAbitQqswFXJZ6bPi0RhKfFTjF59ExrBgGU2KU9HM3hV3xUgQWqtVCFLob4p0g3Q/Y4F5T0NQC9
cS//vG19qzZ/Lo3xgjKoeFoaQxqGOvQfU0e1PQXrVYtO2WAGMoqiuCOs876VQs0GEmpxMECxvMWs
UOOCCTi2x7RvtlGS6c5Qt6bb0vLX7U9cq5SiWR785Jj0AOQHSysQF0o+ZfoEo6Ky27dvHR7fXSQ7
SWJ5Q/UlGwBpA14gWLRsSeyPrTKpZKiQ8eo+ZvM+jeqtIKk7VI1Omgh8D4vH3rW6hucfyFjfWBcA
7bfwgfpx9BJAKYWbFC80tbWDjfqUbfNdhIPtY6Lp9sqsHedzuUw8OkSGXAUJagIFfWvVY8ZL6qxZ
4vn/X+SfBdWFmqhUVeEuZJwqBT2Dbe8Y0S5J7oOeWBmnarp2vM6lLb+fScvLHmy4mBXC5O+PqV7y
5q8aD91r7c4/l8FYu96Z81CVWDEh9RL6rCB/Qx15ery9L2sVIwwbANkL42XAUWJfziDwysYshSqz
/ArQRLuutrXUkgIZRc3Xm52KdoKKl/RY0+1cKLNbjaVUZqDBCof+JaXPWorX8lHnvUpWXTxcO3jq
wDy+TO1dbpOKXpZ4AqebXTs4eLNzavzYcLFbbnkMXBM5v4Goj7yy5ZpxYFrbQEEMY3NXQ7Kx0fWZ
bGJFh5K6cYUKXNO/zrnOqamsWfy5GOYkm5kZiLSCfUStPxcOzjTpZ0y6A49cFClRFc6FvG4pZ3ox
R1io9WYQvw1yau0R6PUqBsXwmDhkSuIMhWgA0SU6gZuIWFXPiTx4a8oYjByBpl4RsaaB+BB3H7Tz
65FDY7sWu52vJ2MsgmwUs0hhLPGYPvYmuIlMQNca9XMd9S46iTjbt5Y7tc7lMecbDQKtGaSQpzw5
6i71jHcFRHNPjTfb0xb1Ra+ZnNtnfVkkJidgGQrQyTCHiFlStoENhTEtbgJI1FPh95QMP/NU5YhY
2ye0yS8TfnimX6HUKnGqtoOFdig1ux/oXWo8iyLPY61t1LmM5WCcOV8FQXbT55BhyPa4x7zvo2DH
rr4dEjI/dNt+B2Yif/yQfvGQi1aVM9E3AsR9NFuxBYveTEOTZog/tLnxgp7GpGhKkgUBJ9FxjVyE
xDJGcvDW0jDhgAHVSw0nzWgnfRyAR/Ck+4UrfQmnACfaDu+iGBkyR3LQqO6LW7Mj80TUd7QB78wv
8St6Nb2Ys6Mrww/Lx4B+E40FQPJmM0ltbIQ6SNRatC9oXoHXBoBUwLtpeNIdBkoTEgI+qTkov6Vt
mJLcT3z9hefqrhf+8hMWwz7bcUx1TTWg7YHgkews2ZXRXcd72lzfSBCBQULMwgG1E6ADlyKyRpUq
sVi0LH919R9L7UmMTFb/5/YRvLbdSzGM7VLU2yOxgpgU5B/9T3HYBsWxkEcyiTy8lJX62iILLxwk
y5CVZ4f86EzHOQogKxwTP+1+zaq+b+VP5OdtfSiJBBpmNLcDYZ7+bvXYMab+aGnglqjRZZ6YnpDe
jyF9vq3/yiVy+VGM11PBTR70YtXaeLuAeqRxBXR5T9spdhT9fa42pnin8AhRFvO49HuQaS6wDkA/
up7YE2trKhQZaabMFB9opj+licEJb68v40sRjFpKRIVxqurWlnPFrRN7kHyROkIZbidhFwG69/Yy
rh6IM40Ya206qxWiBuLAlEYGTO9FaQNs+oojZtVaz8Qw1jroJYjvAiycTqVN2HhFgtKJsgzvYYBl
+y9UAhIGvIyMYSe2cykc+ijpQa9iSygkahWw8FsXw+q3hayanwXCKyBlA+BSZLlp9LxO2zGDRrX0
J0IXETJ1CKzjwAZNFckSO9KJLG9uC10zPwvdjphIRcYfrCOXrsWYR70yNWxWmWHgtlbu0qHmBBNr
3utchHwpQqgAlFLFUEuIE1vAHBNYKpAaV8qX26qsGcS5HCYEjCuKVS0hJzcowtoTHtYzWu7BitsK
HHvgiWJ8fiUXEm1UiKJy7kQmKWsZrdx23R7S+Ou2VjJvh5bjdna/1DnVp0xssXybDlCIMjGP7VZ1
LVs+YWbTBm4s0IYld/Z35il6fEnsl9DRnNsfseZBzpeW8SBotxg6sV0ss8vdLHeHufAG9CNo0l4I
HUH4dVvcmgc5F8d4kAoYG1NhQhyGnJ4FeUZKD9OUVYl8xW1Bq6a5tHegKxGHgAWvkpDdUISua221
8mYFDGJHM/ycedayunpnUhhPZVlxmmHgtLXjzB/MfiMA3CkO9mOTuaV5H3bebaVW2sww1nImj8mE
5lVVGsBnbzGESsw/Rkiyd8URH5Q3LSNhT8rQFl7RArGR7yqvxXxY+HT7A1a3T1GQdsMgBTqmGIvt
FU0Yown6Cgk4d8LYjlVb51FCrB6LMyGMSYaTHgnfixqgVU+U3+KOd8GstOIs40HLXOuCGS2xjdIz
BSrIGGAdc+FUFfd5+FGHvjF+xeqvuj/pyU4vj6HgU/H5X6zfmdxF9bMTHwAtgkbLiW/m0JFAt6oZ
iIiyx9tSFitgA49z7ZhdEuo+6+cAUqr8Ti1+q9NBRmINhb2wzEESkrqF/o9xTi7Xk9mysSgrC9kp
2EWzs5IPsB6GzYfGu6tXzvTS8QsoDLRnI2JmroEeWYC5lSGlDAQ7MRQvRamImqdeijm3wEoKByLO
RDEbFYIkeDByPIXAlGc9ST2ZN/Fx9oWjel/XJNsC8GNvfUicppwVd4IqGBKhSIihyMLOKJWN0Ckg
TW/ttjyawUh0EL2AGVaVCiTU3a7gpB5WTvOFOEbJVhlSMCBAXCkfMuFRSjaSwDHFaxpa4H2cq8TY
4qiXg1mJkFFrj6D/E2rgDR271OlzEPXFrtT/aVWvNvei+VD3ey2/b+ITeBI6OLaIs7prT0p8i4ml
VTGzYLDFYKkRwW4/UOjrhHfKqcPOFp+q/Rgf+kO7iR47LxNIsFngkHWyi14aHsXFSnBx8QHMMckD
AZV8ig8YAy8YvTJyIuujt+7KyLBvuwCursxFW1dinMYaRCmhUyUbUcOUqfor8n7Tw1fiJW+F5MTb
EECo+aEj8XPpA/L59ifwlGXuRtMsRqMCySvoIJ1BdVQghtWZG4c/lOT1v5PE3IqpUUxtDl4uG6g/
fbCv0t2UPjbTUxDzLo7lRDCe9XwD2e5UFYhIalJDUi0favVHSzkB9UpXEoYGVTSTAe3BXHAmLi+I
Ri1BHaKmrT2NJy04YcZlTL1K8eZ8P40OlFPCCGSTPDqfb9QxRjEMleNQKABdQzM081iIwqYpgbre
2larODX82wj488RPWovIg5uawB6idmjpm6zch/1RiPbgiJ60va7cDdq7PjygC43IE6j/Qp8GTlL0
LsCmB3FPZ28oHGPGy0chYCNJzGDfBROJzdHtwX3e5oLdgIY9KjF39Sl3fprptpFNpKT7qT4ZreiN
kW3hwRQCf57nAVdsVAajjwS0IIQCV8SFSMigtXPWEAfAA6JDtrCOlNqW6FZa7dw20hXffiGKcbbF
oM5tKi+i4kOsO00ERDtw2QJDH9DcJcezrwrDtCLqK/i7An4P56FLMwXCUkBmj9nsiYJOWuldGA5F
d5eUrXdbuZWbeRH0H3mMY+uaCdBjEuRR4VXEEIsiP4eN7s2de1sOTy/Gq0nAmikbfdFLC8C9mHmm
/FVovjJHfmmYW3PmdcCsCFQWWKSl92thqGBCDkGOzEDWzc6WalcMy208/5jao5BXp1hy//lIOZIQ
MibqkIBFrpy9/rPcACxcaHW2rAX2VL5MKC9HujfkHOtYufcv5DCmWEpKpDZAULRz6zTSYyo9xz3H
Ja84ygsRzLWvzIoVo9jW2W2ggnl3sHUez+OqEkAYRYIR7gpdAJeeUp4VPcwjLJYadW8tGMv7MnrM
E07MsKrHmZTFPs4C9l4yBT0WIQXYekRB52tRbG6bNE8PxuMnQmTJ6Dzq7Cr7XVZgvkWuC2nS/0oI
O0mtaoUS4oCgAwCUWq22HUwVnpdTneasFYvZY2bo61MLaCJ22inqZQfze85tPdaSyxgx/M+uf6NQ
nO1HXdOq1YAxg5H6+RjrB3D62UMBzLpJcco4P2QtigHRgMe4CBw7w61AuDtGkhP1OdEG0Q+Gp5by
6gTLFjGX58VHMU4iR8tQawlY3ax7MYunaroLwz3gq/vwKFG37zhNhivO9kLcsg9na5AEYp8n8mKT
8eD3sUWE+C2V/YByKq+8/WTOcNdbZlNayxmmyX1XV/ssf769nTwJzLVRVKFljiIkDOp7kPtyK3Hs
fi3xerFWjJfQ43TGEAzWKtXEZzNJQJ49D0BZtqb7sRdci5reGBekbR6tkP63whnnEYUzRgaGAAdC
fM6CmkQ45N0pm+8bfTcmFtBY9rkgc6SuGiOyXrj6UXPASNuldTS1qYeqEIGCCh4ryN1YTdDqYxsj
oCM/9Uex/X17D9es8ZvJHnlm9D+pzAqbo9qUowV5ndX/yerieUQurJNyR1S4CyqvHLRzWcyCDi0w
DyoaYwT3gCbsOkS/XPlpHIOnF/mx/io4zWwrTUuYZAaDsPb/VWNcsxmoKQjJIa7/Eu/iV+OJ3k2/
KwusDsBtV1xH275qD9zBhKXDkPUmZ1JZHOLSkMFjn0IqXqfu8Aet89pR3QLVIyIlDx2Ms3kslZ8p
lYWYj5CFQqeTA/J8zm2aPJo80MK1S+5cp2Vjz1xWpCUYlEkgJ1OsrZ6q+2gABdHESxDxxDCOuJOi
WsnaRYwm2uawS5Bd42XtV8APLqxCY9zvZE7G1C1CBADfmX79njznB8nJ98W7+pToJOa44dU773zx
mBMNNBuxp8smNflr+AnG3x8tcMcEN/Z7G22jwu9yLz+j+dF6SF9vn23eejL+GX4zreMakhXlazBf
ZaUhlfhyWwZXPcaB9BOVBHGxDf2ooB3wh0TafbzTcqcboFLxPu/Ge+poJZF9k/fc5jgUjXEouLX1
aKwgG3VxdExJJxWFeKJj0D50P0S0FRicGGml/UYHqrqsLRC43+BUlychmLLYKlsJs7ZljLf9KUt3
NHFTxcH4vxMnT1N1zINN1/nV5AjVXUJ9znIvL/lL97J8AJq40S2OwjT7ogGjbGiluYqRtaEmtEcX
ZqnZk0iwt8DISjAAHOnuHLhZ6XIkG8tq3hLNnJzCDM0YDQOA59T3aPlr6wwIQhs6bGN6FKxTVhzq
6r1Q/Np4tUD2JMdEKFxF/C1JnzreKBoRR/pgLbgtoegqrRsPR7MKNnNPbaN8RpZEFt6zonasMiEN
oA7b+scYiXbbnkLAGqvlRpEjFCi3vYqBQKQvmkMzUxRqfpiAJxVa1R4nT5I3CWBMs61W7Qohd6th
mwt+kGz1fCYtGjxNX5/8un+i4zFQTlqYg5I3dLL8VwhiqgwwjogqMvTFzfdpcsplR5c9NByWgAHI
T0m2TSZPbBGv5q8Zur+DTWJsTOu1KB+UFhkB0ERPDym4bCTqmPXGqJ7M1suoQsr+oOm7JHzQi4MA
ACvjzULBfz7Qel8oYIKhW6N4zKifN5/B8Iy6SW49Gf2m0Ikx+VQ55Tg/Yg+AqPirAd9aexpmD2Q+
bgxI9uxdbD4KI7ZREiEIiqh+jExblV7y5EkoPpWpcSwMpyNgafUQywWAt0rdNYJjxV9yodlq+CFO
d1lyEkoA66KQIvfo0zc9mJ+dFC9BBbxib27/tGBqsA5icEIaq29eTPpzqEHEVB16EBi0oBgG4KY1
2rT3QtVtxGYrdNWhDSdfk0+pMhCxMH2TvqNbyMtiN7N4daeV6hqwztC1iek1EWUhFlgk08Kg1qJu
acaxpa2xrb0WsCkxSQ8NxnCJeK8cjZfahYU9YTpv4gRua+IxQwpiH0tCCzcavi5dQ5VqRVfLEJ8c
Uke2BxtUs6cauIfk7Uk/hE6++0Lh6K1xeaMBK/OJSNGfSWYOpl5MulHjUvtuDwpceVeR+S2sSIbQ
1X40XOMIysfDtIm2hlM6iS+MRHTAd8txECv+4eIzluvoPErom6INwZ1pywsUCUQHju7DGQ/AYXjJ
CW44xzhQ8m79ui34Ogq6VJ+55vqSmpNooF42hk6U/ShltylL0ik8/ZbvZ/zfhX7MTSfSbKgMDfWr
jGR3qq3sI49Cz8rpffAf7ptNZ/NSSiuFrEvdmBsui4As35pY0+y1ItE29yoVgA7IPzqf7fEu9TV7
4ITNPC2ZqDlVasCUL2ZsWDtF84PxThE2tzds7RY9W0mMFjKWAnhpndaQkejhT1HbzGK+LZOGNMMn
Kk6OlY6f7SATgJpTAk4Je5JA+xD3D5TyXpjfSHv/96aiaHf5KZaVyqW1lOQRDD5YETjC8m3i0LvA
+Un90ZkfcauBii0njWeSHrybrT04Oy0hT7fX5MqIwY8EojtgJS9AxjrbdD4I0ZSKcoAwagLhJIYN
KzjXxjhyW/ev9heCvmF30bgPF86SilrpnJY6eDyQeAMcn56TUnAV2butzfUOM1KYMyn3ypyODaTU
MTEx2IP4jBSJn2+Cp2Kr2PlIChSvePC+PN2YE5pjKsEIq2SwheKhTZ5LzRsk+7Zmy7+4sBdGMeZA
ImMpNGIHxYREFLcprbI3WVD0xB2LqTgaXZL+Ebpk5OQx16wD+OiAmgHZN/o2GCulCdpk+jkdUA70
RYDdiZi6qPey8n5buesn87d2f+UwD71ZlcGLgR5v20Jc50ijp/vhTv4QLDs8mE/5Y7nXjnSr2Q2v
E/L6WbZIBtYTei2VBcWb2brQmK3BiilAirc4dVtDJG+YTHAVv9kmLqI0HqYuVyCzkV1YdXHdQaD+
P6R9WW/kOtLsLxIgiRIlvWqrxeXybrf9IrR7kah93379DR18Z1pFC0Wcvg8DDKYxziKVTCYzIyNu
ofmNyvDOcvQH42MAAXR0NM/CcsSXwgC3Qi6wSvqUD0YEg5UO5prC6cHmYtfI1PzcEcrYfm3cX1r7
p7K2uoy7PC36SYa10VXuzF3/AyqoDRg2neV9Nu/oXYPECCro3+FN0150b20eRLwFIEQBWXqZb9VP
SlHk6pwNAFYB0trvh6WKpVNRyrV5LAj4nzE4B70QvolAW9MoLWwrkq0O+q4y9FylU3UsP4N7w4N4
2XzO7kO/FQmeb/sOaDvQulhSPf7SwIxVF1ITdtFY+qE9AFjvB276qT5jntCp7rpPwbFcjt2XoLOy
xx1LXVLTNooKEMWqQLK0rQ38qcN2jSu7Awhz8PoT7OxX/MHiPiuLXDJrdEFKMwkrND9C6DuhTu3n
vtSD1w7qUxAUuJtAtiQdYtAs/YaExUd5lE4iqv0lbf2yaoyJgg/Twk7zGMA6LRuzIEswSk+a8tsU
iZhsL3JlgAsBQJYNWdgilrcjBcq7sKEC68Sy+Zh3gKd2pQW8C1r5dWrHk4YSdGQHI5rcQ7QPyxgi
fLqt0gBKIdXdUA6HxCS2MtRPpt6j1Ccx0QPja5q/fJPVz+UCSJ+AslpWl9uNHujHIsJbUD96KveP
JXg0zR+ZPw9ufCTH0VGoOzqT+/SfETCXP8HiEjciaWOd6tgxUNlW8ofUPZgMEk9vEFoTeODmx194
BpcqBx5z3H0Q93rF4gbxa0avK5/L8zjKO8Gx2gwfGDtSTGhkLBQhl7nfmBt4ni4RGTxNOojqzt3Z
128I6GTeWzt81o/QIABG0q/964ZFdrn3WhzUCWEt7FpMPWjlfEKX2gmLyYtEVFvbu/hnhUucXt0C
fTzpcxvCkmm9MfaqMe/6SpYTwh9RoFwAeQF4AEkrl5cYTRmFQ1jBJUN916DoEdxD3XDId9AYPmci
uMfWatbWuDCY0XKOmhTWJuutC/1FsPj6ckQGOIegBtNHZTFAzSdN+Qnp0Ot/fyt5/Ie9HK8fAHUM
7gQr6kQI7evB6Y3PRofi8q5hPqZZrFCQpW7m3ytLJndQixHcv0YCS4zIPbTzIlSck/g2C3+GQeKH
KgG4NG3dvLfeBpaDrihvX+Ue0wy6WZyDtBF4/FfELgIHGFygSLNofQLWfemIU6hVpM/xe5LfoCKx
3BagogZ8qGeAlFAQaWXBK3briIEREvOEoPwGgoYLHxojmhlVzeCEAYgmjFNJMkzXeEXjXv+iXxKd
RW1NWV5SBlSdoLNzua4+i0F/U5VQHoa8zuwm1QNu4+smvhaWFhvQYKU6hF9l4J0ubRhtJZW93ECt
/mO8i3FL7Xrfr+x+D8yz5WD0ygMt8AQG9cwVwfC3bVMT7GiQ71VB931p26T1qDCzTZ1kH3f2+JSD
qzeCFHyDIqQjofZh/ZqpM9+G/jjbzY0wS9/c3z/2eRolNBZKoo2wj9rKA4bLa8wzmu7sFLvBO8zO
ELmK8yTY7y+ndNnvlU3um7KxjzsgbCB6Dx7fA7OTI3SKC/szcaofALNB/MIDm+ZbeSu6Xb+ekuX1
A6FPE+8gA3LWnNeWatGhPhuiqsTejMCR2aHq9yNUEM3QLqT7vktccFrnVAYMfHd91V8ODGeay4XK
dlRaRmBaNcbDqHiDQr2xf5yFvNbLSb+4MjhDnEe1TFWCfIYhCEP9rP35W3bUDuQW0286xHcY8i5B
0P3KrnFpkfehuG20OJVhEfyW2kexH934broNH/t9ame3SJaQtOcPss9ekNkax1Kws187ZJx9zp/y
GBqDjMJ+dJDurKfwNT1Ur6gxncznKfSgdwmhWqd6Vs+zJAgdX0/PhT8Z3IWppO0wtkqUIIlKbZq8
RXnpt5JgfcsHu/JBDS601wEb4mbA8mbwlOYdqnhq+dhYqPC08msIUohsqWQNIkGQr7UKbluXy3yV
24xYV4L5fnzWXX+S4z1KTA77NVk2Go+LuNF4VG9M33LJ8/WTsrmpC5gQdGiWDAG9S7vl0CTyrGFT
gxQqSvGuLl4DXbCnm6cReRUuLkxLWHzYVauwl/rFRmVRvJ5161cyK3etNJV76AcILufNBf0xxp+P
3iIJSGlgLCK/dBCyA3gSihAEX5E8y9daGeEOgREBM0kx8Opo0inQ3J6eYqP3cihV1OqxwZRc+QPt
v+tfSrCLvPtH8WxNSgCbyLNzt07jW70Hc05iFZKH0d7+P+cCl0vkHCOTg3w0CgCtZfIQBfcVMDWi
DFj0qTifj6w4mo2Q4VOZn6ZmE/RFjVAQL7cPFoTSwXWnqCANXX7E6mDpwKdrg4516NatpICe7rbQ
7Ba3P9kH6UFnz4YUOiGKDqFf6Xda6gI1obai3v7iEF/CyupXLB939SugslVOxoBfMdYHmdgq5AjU
2jOS79F4B+pbe0B3KYKKuyjd2nSalV3j0m4EAJZSNrA7xU8qddRkP5fMpUwQRTYPBMyATExdJBr5
Elkzd7GeB7AjaRAz1bAOhdb7IChciLaPdjRlTiUrrtSQY1QLysmLm/B7CyY7kM1Bw5xAzuRyjRWJ
GRLnAm4UTmjvVF6SiiqAyzZ9MbHMz0NkGepTvL5WxUDUo6hYXlKZR80AD6yMzslIPiCtewhFd/zX
wQuEF0hs/p85iOxdrmjEIHMxqQD/p1DMMH6Vo+KG6I03jyUE6Oq8dqPCz/LhgITxv8eYtWFuK4Eu
biY1hOE8hpYXoYeQ1b6hBo99KJT0XK7rL3uKkYAFHghGHT49TLtmhJwRbJlNFtposUAAfrZzPXUn
ipdbOXrL/1435Jwo6R7O586mgGRke6NXv4HLE6tuaPN0wG+QjDh4rg1puMloLrnxXOCdKZeKO0jh
vAtHczqWTK3vsrHetaY5iJA425uhQ1NJIRSUSVyUUqI0g54JfohMYydo3b4DGOOH1PqJDgACSmMQ
1sImAW4yiiLkVohADw0UgCYm/cCWe+ls6mRZ2UAr7AH7MBPgM35a0MfVneuetRXrUe8DcYwJ+TjU
Cy6txNJIpKKslzxDP3a02EcdiujT53UrXysFODlUBpHXwmJiyHwsMNKSKWaMNErtEWLHwHzNDchF
6m2JBn6Xqi8BIX7cZoETmMPnWBbfmsZ4qLTAcpSMvAStRgTRaTM0YsgPA5RgHQLEiQvBfSrhYqpB
iZpgEDsgwSMzUPWeK0caWugiswetyzx9zLxQpKK9masvhGYayIgU2Oc/LXr8PZFSmC7vazruWK19
plNiZ+3jrLSuEka/zATPQuulx8x7X763MW6hoVYPjZ4gUVNtar1f/0LLieJPPb4LEGeQPEAqyEWY
yWiqqp0QrNkYH5P+ISPTLtWJHaA1X+S9HyQiZtot/15b5J4NZW+l0wRKRqeM58omSNcaOX1neuvo
UiGIn1tevrbFebkitfOoDrCVIJu2BmYb5Ws5CFKarctobWS5D1e5RK2D9kSxYGRCfIzjymbhTrKO
AR7yIir7rdfQ2hTnQEXadlERleDabVUgPj0rtQ32ESShq+KdB+VvMGkLYvK2SQ24AbC7g51k+ffV
6uKhZElPsTo5qGApdupEPUwWGkPUOge0sfXsLpFmAa71n6GTL34JMUbIci+5O1+WSoOOoi+F+KTt
2JvmTDaesafiltipcyN5kxMcrNPoYlDFzW5Ld7aDZ0jPaofxyJ6Db9VPTfCNt3IaAxOcukpVAOd1
zpFAEq1PkYKgjHoRCFLNMwuFOdums4L30FJB4oD8iQtMRZ7NOpSrEJIftEfFL46h11votKi+vgv9
xC0HGyK714//lu8uHxUE/iAHBRnM5dctStQOiqZFgkGNqbzPpn7I3ARRU3dZWg5OHLb6Y9MUhoj0
c2ux0BDXYRV88+BAvjRclxnuekCXnWy6S4jf5lDzEWWJW5HGRCnWBDU7IK38vKzcjkPO9CFxuu67
NJ/D6IVZL9T0r2/h5kogfIBPpqAmzEfQ2RinFNcpDojJnrquf43ryDaH2btuZrN8Z+IeXRRrVXA4
cpG6tYIglEeMNKXWrR55NLkZcqBHd3V3L+teoXgEDyV6Uvrn64Y317eyy8XraFS6aIjmJYaiPpvE
B1I9FplIq2LrHlqvjnPEOGRzmA3YxcjQSqcmxq/F6N5iWu6oZW74rOwUt8pzATnFtl0dLyXQD+JO
5sKbPuQVaVqsbmYZ8ATmTW9Qd5pBbgfpsVyRfEp/X9/PrVCCCPKvRY17TARtxnqSywglRQiGm7PV
ifrrmynO2gTnKnjhaRUNYcJE66/scLK8KLwPh7eSYph5r0JeDQqT15e1dU8AjKFAhnjhGec3MtBL
vZljHW7SF56pvw95AULOwSV9e2Ygxmy17CQP0+H/yyq/mRru96TvYdUc7+byLu7u1ei1lu4bbQ+E
RqUJvGXrLKwWyTdkLGJ1iURgboifivQmIhqYlAXxZMsj1za481aADpmGKmxoCdpqEHPWIluVUqgG
uFPrzX9Tn1ub4w7elJnJVMkwZ0Tf0xwcXaNXd4Kv9BXSoqlgLsE9DrdfaHU4IyQJ26pBIuF0U5oy
4Oj78B1yuvQHmxPLtwolfxoLMzmDG7sG1WgdSndZLlO0Q5JwOEVVmt60mJYTCaxtfE5c5+j/gxlb
l9EYubyEzNxiZYv39SKSEEAtClpNZi/S89w6jWAP0GQ8qZE+YFL80koNIuOC9CgUDkOlnySzUu/D
TL9JR1Dxo8G3m3p1cJHD3aI1NNlRXMzO9UOytUxQAWJMCN1RCvgb9wMMdNKzFI/ZwHwytfvC3CtC
0NKG19K1DS7kkL6ccws1c6cF21uSzJ7WFvYwy64R1F7LpJPaGnbUYwJKgaIusZwk6205V2woO+yn
PHVHogJH/2GgJnh99RtZwMUv486TaUCKvVkKp3XoWeR16HCGjqGow7UR1eHcJtUwcw4JHb7gRvu0
QRkBr0q1/p3Uz1H9cn0VW3+fgDZzoQhEDsBHHlrgDU8N/H1ogYJuNXdw4V+3sOmn4DPAxBh+vv4l
JQvnKmj1EI+Lgt5Y7X5sPLNwUuNdw5gMeLfHASUXQSN9qz6AetMfm4tbrV4XdaRTpbcgHkKeLMXG
NIet2No70JJnkMjGr83JcjVB7XfrNIB+ABJ/IL/Abi7/vjKZUkwBasXyXJNOKd1JeLQJ9XU3LkO6
trH45MpGrcgBiLyWZVWuIqNG5M7ZbcBeZGixq3YnSkG/4jERX9H/AFpQQWL4hRsKYlWG0ox4nnRO
78ovI7N7G20Qx4TMGDuZdzI6+NJNCw5iEahlczcXsV0QAy8vRC6Pb5opXIQjUD9Qjlp0LMcPUzjj
uIRh7i0I4PofG5yTQKlQ6/IQDyN5Z9hsH3rqe3DqfGsX2fQRVGmCCtH2kigiNupWC6rk8uNllcai
aMaSTAW3wo8hu51agQmgcbbWhPc0lIfwcsCZvjTSQs9mSpgUO6nEqhcZ99MnhP36V83Myn1XBupH
2uTWIWCxdDbyuD3GmZJ5MZRk9kEhR4cwrtt3bQzk71VcBHtZCWc/lnTM5eBBR3ZFHwb+GKrdUaZz
D/lDI5/fkwljbDQcU7jHqMmlLVUmKLemuLttWQofaWjpsKZTb5vJkO7qCoBEWzaneVcpVfhdjZX0
lmZd+RCUzXjSYtbep1LdoSoVlRaQDJk1+qwDQVcoq5/mnHSxh1nCQLVVXLPPXccYboWenXWjBqcv
01k8OyUBCgSsDEZj2nMxNa8tTbQdNm54xJUSHhS9UjxMmEWz3XWmto9K8MmhNVXVJ0bI8sswfteb
lu6qVZfnYBGKYsy3FYNfUb325XywMHEOOPYerYLhQIOMhY48R+QlTGfzOFCIbmJ0MCfMw0T3VGLi
TdZOaonpu3CwxtguG7mBbDU20R8yjGLq9Sy9jwrwq/u+g35Hh6Edy49pz3bZbNFvWRsBcyDL0nOM
K+5jDszgrikHzZOUiHSQmtJIarPWmDSXpKHWe8BRK29khiz6GI70Js065TtGa9VfWsHk+8FIYwyV
KQxvykDNUlfKi/QtSyjG9kOrSH/mgT4eYyJlr7HS94ciV0CnNEzZLf7vHWb1zNxpU4PcBtKkoAFL
ooM5qvGtyvTKrYsZ0qIV2kJvVqXShyEPrdi2uppAmlgz08EPsjBMd10ZqYcCbMUPmBWofMyZWJiu
IWQ6SkM+fBh9JHuGVKOpZEpFuBsUTQaUhunpPejJm3MaVDGmZq0lzbHG8ClMsvyxyGdauHEZlYeu
qKr3UKMRmuxKPXzX+liq7VSZZv2oRmn7LU4MyY8xWnIMOpk8511JgoM2JGzfJer8oAwkxyDkpDtS
IBkPulEFB0zR6mjda+jhe1VXBYpNczRPHC1Opn6XNs34kJb9BAHG1ApOgy5lexpI3T5gpQQi8bEq
PnMAdZ4J9iWyq6iWnkJFb3I3N/r0uYi18UkNW+XDKq3YCVMLVNlxGefPOemr73qKyqOt5oCQ21ES
VW/FkFoPgQXaIzsvCdl1kpbdmMMIgEbXj35aNMOzWk1qbYdSXfwe+2H0FCAenlXKoL2dmmgq25la
jKWHEeHoiSRBfMqYHkEWGO/XZ3VSJb8IOhLZciGnYL8NxuGV1CG4vNOstux8oPRmAH/YOSQtDnAh
6yNOETi3oqzsb4Yhkd9BSA2dyKTS8NN1M8jcqS+Mc1aj8GUr8LJDFTAJoYPWybRj0Hk6arWU3E/x
3EFeQYuqQ4XBKz/XW9TV9RmCbk2rjycJuddP4HCHlxLcLIfMTC0A2tAswNxp5OXhVEVuWRf199AM
ojOiYedKdTZ9GpkKdlaNSHhC5mOEcaUS8LR5msIb1jO87qyJBjuAqrOnEeHal+NGXaYetPBQWGXl
m8RMbrWyiB+lYIr2NCI6jkNS4iDRqPVCko8YqJ17v5hp8o6JUcnWpqjzsikx9oNs9KBYDPXeresJ
EniSojaVb4CC0dcmA7SSWjV4LM41r+gTfdiVlNaWY2aaDgUPojSWPRSsal0VmNIIdYsa8BW9hDKH
3Wsk9zqDtcQxQiPxqJKkYB8hKKXmzSjNCGF6PTlzo80l2Maa5HdEc6iVjkXVvlaFFXgTqct3Qwva
fR+liT9pafNOQqndV6Cydmqpa73aqEtQ7GDTo1ya3zSlk38PWmLahpEUD4CJGaewxZCsYZrzQYEj
vnSZBETa9ZRyM/VeCmMy7m+8s/jkQJebYGpwk2aWV1UYuU7tqXJNsLpdt7N1Y+tQcsczC2BrBLHL
y3RQY7wtE2SuJDiq0i8ofZipoAwuMrHk56uMTtYnTH6NMNGZT1bP7K525UnQdRTZWP59ZaNI6h6c
LchMzeJ3lXhJcTeWj9d3avuL/NmpL4mp2eEywjJKhIpKfzOLjwDY1VpU3t16rqy/CPflmaJGIdVh
J++OOnmJ+/9eiKHrv8+lhFDkG6xAw1ZVmVdFqdPor4r5en2vRJ+DywPjRCV9WmINbXOMu7faekqC
h+smBNv0z5Ns9cWtIDeoUsOEqn2L0gpe9V/Z3PAwgNyqbqC+gf/G9xQmuUsmGbQ4TqYc2QhhA2bL
gegRt5Wfr41wH6Mn6WDILYzQh+x7dQ7P815yqNv5Q4/JuvK7vL++a5uvxrVB7sskKSCrC9kPJrMU
3G338/6+vwH06p7sXixXPokeOVvJOtg7l8lZ6NSAIPbyYMqmpFZWizg2ZcB7DPem9NDpt6F5B3Ty
9aV9nRheXnKrdwFXrSBaOtZDgneBbgPC6tff2sPd4IWmQ3fxPXUNqCrYw7f2SG1rV/7OHVwRL5pi
7wcUVrzrv2ULjXHxW7hlR0yaEmIGsdOTx5n5MuAgivGuWm/LzB2WLkGMePK13r9ud+tQAKJsAfmO
7tCXxyy45qNCWRCDUrOrxsxO61qwy5vP85UFLpiHXamG1gIXtLrpo1R+ggfMtuTApgQdL/YDhKL3
WivSbd+sr0B/C3IfQEToCt/yauKGNEr8z6dVwb1p6yg87CGXAzGUO/Z5fQ+FxrgzWTVG3I0SjCUm
amvsoPd+h8Nv6j6L9iN7C7SfcfVbYHRxTv6hvl4hdy6LOkbxP4NRSAKRff0zO6Ks7Gg/ZBcTzLv8
RWBuWcNXc3hs6OBrRp+Pu2Q0uarCQFrAJQ/1ibjp4ZM54W1rG5nNHPU+8JsDmhDmObwTdau2HAi4
rP9Z5nbXqucoDBYXrVO/PKS/w5P8o36NhYxA/wh+Xlsit6O5lbCgjmAIrL6g/Hr15x2zQedvazb9
md3qj9EnnntnjDDTc/1iCs7JZpUCCB6wnIF2GGA+rkrR4FGnaiU+6G3x2N6Z91oJUqsKaZaDmW0n
/ijupxs8qi03e/ubb7uyzMVB3YoKK1pcqf1m6vYd0mJlR11i2MUPM7Inv7aZ29ywz3jX5+BjEVjf
dOSVdS7yMYlIORLn2KkwCW+H+zvFsNPXwcUg6o75ojmUresFAAvo1CKHXXAWl9cLa6IUo574yEVw
ZsweqN+Wu6G5DUStpa2MZm2Ii3v9VE9WvwB8pfq5q7+R8NDJApfZCt5rE8tPWGU0cQV3ZUtonY3D
mAG4oJC/SGnQZkc/iRALcvLckSgsVO3UBadoDTfDhCElz9IFJeIlC+ZP3aqZwQPklSZrZKVHy0Ca
zdNgpseWJa5SMIfEIgHorW+/Ti24T1LhGRrl0ZJayDsNo7+1aWv0YU52heUKnHpp83xZlQ6CL8Au
oNDB66zHaabTPoOp4CG+MxQP909/hDqJ6pGfweN1Y1uetvAU/58tPrFVlTKocpChO73imtp51vx+
+Jvc2SCo4qOBsPATXXpaPVI1VQKA6aCHoFug6RQpZWx6wR8DPNdimrcFNaOlpdO/5INPo5si2FEi
SGY3dwoQZowSagr+wx0YQ2Z51XRLq8DYDaEvVYmNIezrX2NrJSBkwXQrUA4gcucCTFHOJiZpAR2J
otzOgCWik51Cwy/2rtvZwqjQtSHOm2UprrWsXQw1bXlCQTg55ihIekbbNPdGjamzuodgS08xbCgr
jUtn3U8pI06nMVG+tXWy0IzDqwcIVIjNcXdX2pK5mFU8EozEl1UMYkWPoXzTYvJuVARota2gtzbF
XVZ5qVZIFmBqGdph5GGIRFCmbQsUYHokOlThUx2SppkRL22WttmVxZn0gsO06SFoUP/79/mEJodk
TD3i71f5z7iL3TBHpdMyPMJKQRjaGpj7h9UCBIcyQCr8RBccEZANcDU7Zk9dDO4gG5V8PczsEvVm
0DIDa23Yasi8MClOGEo6T6jbz02HqjYYIjA/T2bZZoO175RzF1goWgv2YgkcfJxcaDf+/YGcE7d9
0c3dshed9GbS+4ges8iLQMXVHivQBIoAlptbvzLHBQD0C5DsMHS3EuA9GtaCYXJy1GIforh7/Xhu
hZr1wpZfsrqbcyvWpXTCwmJMLJCXVjrLsiACbPqpCQ0opONor/J+Okj5Ig8FPGGsnqJEQc9dCG7a
3q8/JjhXnWihoYGB/QLHdeVEmdOdcz/0QOft0rvuILn5b/bcPQnpQEVL4+6bfjYicBjCLibY2Lm9
VyUbjRf7p3xSXQmDwiVIvq5/r80I9mczeT4MlqdWAXQmEH9MdtLmuTH8PP2WNicpE02XbXaQ6coW
Fy2DIWiTCPSZYEiaT+SGuKivny2n9NihgYor6NJA8acj/X+cBb1Qwb5aXPAMLFoPlQqXiVi5L2J2
olr6F3fsenHc/dcQdRrjABtp0W5XkAGdh9xOjVTg/KLvxQWOqk9qTQH9BvRZJGBbbCPv7Spxtf5p
iFP3um9sn+X/nQKeaG0qZXXqKXZNbTWXFi8ZTWxqCvbtH5T111D4xwoXMTB5qzUy+j1O8mqdtIfR
tfwA49TDe3sT+Omxf5xskTtsR98/JpdNXgWpQFaYYTX4ViGEiTBfUze303BbURTeqJsrO4v413dy
2yBQ9UiMwIvOhyylo2zU0w4vlm8D1IOTU3I/H0GA9HbdzHZuZEHIVwexrvVlJK+Mp2TQNNgxoPGS
HYPxLsX0mKq80WHfAaah2ZriAClnA18kCCSbzrLA99F4JeaXmct8nBM0J2E6ao55FzkyurxRvBMs
cNP9V1Y4Z+ljI9GjxUrjAWP1pNuzz47lW156IXXqm+lQPcUv0qJuL3qvi9bH+Uyv5ZNEl1vHMnex
sauzBiOjfxOmVqvjrp0qZ7M+67AxZiHQ8gj+neBIbwbClQXuggmHsmSSBAv4jHYggcNNNPT1leQJ
1WUMIAGOAiV0YP6XjVwdriyw1DlvRyBpnGHHHlNX98FjtqevfoGKTn9LvzE/wqVm+s3pBURce8FD
ZGv69+IHcD4y6swEuhU/YHRvA9f6wW7qA1TH6CE+E1tyQRh5LLzrfrl5vldr5pyj0ME/UmSYAsjN
+DlGDmRn2dCcIB8OLSkyoS2ZTo+AKXzHNMLhumnhcjmnISobW1rBNliTewxTu9YdOM527CF/02+N
yJF2mmUrHvMNgS9tRhtIh6NGsigvQSL98ktXydDE5vKlmR4+ZCYYeaznoanQsi5PfWOAI1N+qMfP
uX3FDKunSSJtpOVD8jeHoWLCQwHDFiCn3JU7SNmg1gpWnsVKEvuyMcl7rZf0n1ZagpvCLJSX63u9
FQPg2BT4N2iUYfT4csEjG5Q26rFg0KwqCXja87sZ5HLXjWyFuLURzn1he2SlBiMR+cEM4Db2KXKi
rn5uutfrljb3b7UczmvHsZrCvsNLuhwhkjcA0QGwFGjgHdK+X7ck2jjOR5EO0RR4Czwtre9hCL6Q
J0Mocb1kj1+8AVRGmHmEcB2qd5cfRwOQopGWY18Z7nzSQDGcnaRf+nF47m6i3fX1LH/rqy0T/UGg
DpD1cbZUtapADYuJjjz4boAAywCmrQTKCaLk1nci+VX4ed3g9gb+zyA/g2CmHSYZQRaPRxvx6Ai4
JwUvO4BV181sH2nyxw6XokPlQVWmarFzrHvnuYld9ScYPntgOsPWVmL3PzPJ4bYAmvnfndTUy69W
FrpSq/nig4lPc0/T3Dx9IpogVG1de2srXKTQc7XIugpWSP0tQzm/FBRzRX9/+ffVnWcwOo9hJqM4
MzpxG9pDLEqvNj1uSeuAvAW5E18o7OMmhWCjgsTHeKrbyYnH11rWAIkCmuvAJrRLmcAXNuMQBtsw
wA26XvCDXa4pbAsD6AdYtJQTA61zHvt5CBbrTkEFwb/ud5v7t7LFeYFqppKu19i/CEw7Elr8RBDq
Ntv5y6j7v6vhPCA3p1yrR1ioMHoVH8v6qQgfaxAzVrsOMDdUEeKjEvoDgHkKBphyUVKyrOBLxEAP
UQWtvmp+ycyDIaMKZCdR7o8UyC5mRj+9aEwCbK6OzQJEekGOFvhYPaYGze7AtZQUzoKkvFXAZlLb
QJyJTt5mSMFwOuayZUgN8HmaoYZD1QQEv6h/isE4Pxxby7v+WUUmlgtodSxIZk0VSzWkgrFxTroc
clDxOa8zgaduno3VSrh7DJdLb7IZZpo+bW90A6LMgaQc43GRudTjo2ml0DCOwxutKkT1rs30C5C6
/20jd7UNdalM4BFOnEdIuOh3qhe8Q6wh38s35AESUZ76iOC5F71gNw/nyip3AQ1tx/S+XJZMFi5t
v06eimhXQJpVNEq/eTT/WPqn1Lr6hnHc9GZYw1IEqZ9ag6qdiGpd4CV8oDFIYRh1AQuphjdV6atA
S2uZAFsnWgYXYaxRKYH9xWfqlVcD0iDj03VX3/wgJoGUO0goMNmyLHK1TXkc56NeoZ3HUJ6XdScD
R1t6KwX3GD26bmlz0A3PM7yzEc8w1swtJUmVOIVuLK5Mc7IDctP3v9MA3PRnqU6dFpJdZG9k71Nw
W+r3GIQSWN9aKBody9wCCiiUT31yLYlmVqAPMTxYvrYrHud9kdjaofVOYFQGosg+1U4HoW0BcHHb
LiACJsSDkHwv/77a4IBKeSwFgLHhKvxeRxiaHT8wEnA36s8EBKTXV7kVUcDEA8YKDF1rKNJfGisK
1DfMZTxD1WRnnG+y+HMkpq0XTpTf9InbiETsNg1CK2+RfKf425xBqUSKUqI8CihNcTM1742JMuh4
jkxQ+wbh85xNbghehOurXP4ofychaTAX+nGMKvFdbgP1GiNXMB+faBjiSQ5qfzP1osRl0wiIPwGz
wnCmxpPNQV+xQ1MJtbYaokdNANblSN41IfWur2UTSAYMiYXlYD5Y52Ek9aAmNIGavJOx9BbCzfOE
wn3dnAmlHoax/KiK7jVDeZxiKE+l369b34ouoG4y8QaGbi7agZf+Qq05p5W1vD1Auy2Np774ed3A
5i6aS4UB5x1jpJyBRNWqUSZIH4xg3i2Y11KS/RCQvetmtl6E5soMd2HLJDVBw4AsSTVAvqFijCzz
u/hJ+wvOKbq2wx1mpVCGHhz0yJeRwzLg7xKAOhWws4iwjpvnarUg7nZmZkC7csa+FaoMzpvvABdp
6VOr3XWGmxds35h/gRxBiodrwFyUUHhYRzl0llxXCI9hcpzmbzLdK/Vf4JLBQgywO2hLdGh6Xzqb
RGJUqiXUQK04hqwmKAhxN4taYFsevTbCXTI0mWMtymEko+a9TLsHK3+87msiC+RyGYTkWTFliD4V
SJsVqM2ngk+x+ZgFagNyvBrKkADVXlpI5ImFQ41T2ZhvcgEShJtJfZK6lzh6gCpvdCvdogo+i97Q
W2doZZV/qUXItVN9qd8MyYxp6Ne2NuzSdCHidn3/Ftflo/faDucGYS0PYw5BOkepaL5j6vTQj2/1
bN3T+UcGohKID31et7gVhNYWeZ/IE1IkBQ5TAnVL2mQO6R6TyrtuRLR9nFtkaqOGdYBl9dZuTiJ7
pnZl2CQSvNhFZhbvXKUThdEMZDRgpsSLMx0nO6Of7bAvRTTemyDZ9aZxkVublNRQAUdwdNT0w+n7
HOCD3QblYw1B3DApobWuIpP7CzAH2k0Q1UE3CDxgPJzcikOMKi3XYdrLxzY3zn33fP1DbR2vpaP1
/0j7rh3JdWzLLxIgQ4nSq0yYjPQ+80WoLCPvScp8/SzVnXsqgqEJoWrQON1A50Fskdzc3HYtx8E/
s7mTjHhoVv2AqUmIoM1tM6cF6slNYu4WqYHx8QbpsCtqlH5vvg/Ru17/A4gdeklAJ4ERa2DvyPh5
luBakeh4RFRUy/tqm2K+Qf00k5V7tqD1J2KkNxEVjohkFGIYw+geG+4YaX6xco1ZfOE6n4iRdpPx
qRHJDBKTd+kNAVAexbTrw0Cdm7YCRQfSA5ePb+FlpIj70T8BSKHzLooUnKdN2uGpT63mlehVEPNf
cQhUsf4JKoVJsC8H7N6XZS6u8Uim9BorROnNhumzyfLb6anNHlzXAA1pylaapRbPDHEC/FrgvgMP
5PR2111bRMksqB+rLbfjjZiKq2aKVmKSNTHSeoyhjWivQszAto11n3abPN5d3rL5SyUrT1Ub1B5o
OMVlljuZWNjUZYaRR0/0mEJJAqdF1gqj1YXL1oqri6sB+AOAGuGcocRxummOCmYHPosa4t7n1s4Y
wFq+li9ZFmLa+DWwogCg91RIVxgYbjVtZJ2ALwFsxhFQE2a08vIv6ZmmonsXrji2TcZciaJBVyKu
oKM91bZhjMpGSgA8T0bfESARzQckTpNq5aSWVqYBG8FGJAWbJIdwaW8hMK4jgO4zW/Wctmh86oh+
kxjTyvIW3i5g0v6RJFmkaaIWxkmxvNghgF4i1yDB2Edl7OOl2V9Wv6VF6ei0wsgj6ipngTCALMPc
yZAErgcr6FVghadWMLbOymu8pOW6hTgUum4hipMe/YZyJ68SpICcrHSTcUuwi/bBou6Ybi4vaGnv
jiVJ736sFBOgq7CgUtkAt9G16JdwAmE8XRaz4NzSYzHzvh65F5qiqxGWCzHmdEd7Z1tV9YoBX14J
RdiOqwSaIekm5UVOURJFRqsof43AvnLeKA96818UAEi9/ytFMnFJphlNPGeJeX1fcXAzB8OwvbxX
S/NoFEClyOwAtwmHL21WPYgiU2dYrwKjfPmP+jp5HK+eFS8/DDtz0x6SPb1CPfcO4Py36F4+PMxQ
I2vTIEuafvwR0qVKisLh/fwRbLwdzFeFJ57arRzZmgzpyNqhb/HiQoZNNiR67zWgZK819C3ZPhTk
HQood6DAyqmrIdczYEnjTQLyxVddxNfCKA6ZkW7yPPfMxnZtDVQ6l09wyZeYByXm7BwQiGRPzMRQ
Vs8irCsRNbBoblM8G01RuV0beVYdAL2jX8tdLVmMY5HScYlaz6NahcVoCnqLjjhP74vvotZAy2xv
BC1WjPvaCqWTIy06o0MLuzpWdeUxMnwLa6Xb56J7r4T6oTpRFYSJc1ugH3llc5dKV5gQUIEuOWO4
4H9ObUkq4rSpR+wuWsg2RpLsga3taaIMBGU7PDbIRqY+gJUehTA26B8N7OibqkT3ebxiC84tDqBf
TNA5gMkHnpWcL+xz4DgkoE/zcu4AYmCf1J+p/W7RzWVtWtbgP9okmRwF88RDXmO9E9WGrVojXwiI
T+EXVPk2VOGHWmk3sblWUTlfHKo0mCqaW9cA5SKD5URToY+1Mj9B/QHRmjFk7pR4bfjr8uKW8pSQ
Y1HNmkeY0A94epoEqB8DkLZg7HTrRs0sb8wtHwRQ20ZJD0X2wWxQvwO0w4zGXWTy75fFL16bOX+I
xDUg8gzjVLolhGgB8YSYqfrOsgI3JdnokYAn8Q2DcCuau7ilR8Kkt9Yw1SQE1DZyYUCTr63XbMr2
ThdtTOVfghn83H/LkjbVBGxFarVY1hgDfUi1D7SkcMfpjg/VXcpUv42Za0+rsyhrK5z/fvTMl/gk
AMNDbpzWO0AJe6kJIj7AUACA+mYYRw/96fcRpgf1VN2FnD0VtXVHk565Csu3TcZdDbQJ/3DEf8yF
jBIH6Jm87fl8fVAwyOONE/kW8QG75o5flyUtXtQjSdLqe9oCVTHG6snwSQy3yHc5il9oEgnnWVGx
orqLj+eRNMkEVyPgwYx5XWBGc9XxPUR6WovWdHZNimR84j4zFTOfNcnEAEgAmBQXTvDKES2+JkdL
mf9+pDYGM3mszRZ94uzdcNh1zC1fhK+YawyIlQRJ/K3EcMzl01pZmSWFd+Bgs0JMS845d90HdTY4
GJJtrbAVH2fJ8wVpHaIgYN+D/EcSQ/OuNh0QfXoRBXl1au2AqbT9l5X8EaGfbh8Ge5IhUmBXOhFd
pTRGN3/8Gk7TipjFy320EslWVgarbDZiJWSM9m1X32jiUStt9Pis0gDPPyVH+fDWABKKSUM0lUmb
RhzWKUbswPkEvPowuJP5mAP13Hil5H2YNjy8M8HgTgB1wYNubWJ3qaCMXt0/0qX9jOGWd6TFQnUk
0iryYMVXse319QF0NTn/AmgQbgEYAoWOFsE+uHyYi0bkSLi0yx3tG97OCYEqAc506k0g7E64HxUv
peOSNRSfpXTsyVqlNymK4jouENJ68XRriqBGz78ptlPSwn17NJTHXPeHNRrgRUWae6HnC2Gc4XYq
Tt6rTgWZdRjvy1aAyKwLSlvZcizx8m4uvu8zLDMwqAhSs5IiidEsxlBHasCMBVoStUDhZJsjkJnI
O3zLv3YIgZwPb8ZRqQpET7nmOlYRMRVSIa4waOe2Wf6DNY7w9MhK3Ek3Xy6vbTHhDPcTE4TAYgCh
rqQqUeXYnWpCHBofCcha62vWNZVvsmjYA9bW2nLL+M6SpnMHm1e+MYB0sA6nJ9CurtGbne8zXOEZ
ph9OFGrNsjHtq9bg6CjMPWL3gT7kwCfI/Lgjbm58RAPxLq/83HSfSpMu6CR0kaYtpLEJ+OS6HuT0
vhn+Opk5CwHqPloC5qzw/BFHj5IeZ0NEnQSjq0X/vR+s4d6m4qVKWbWS7FlYDZQFlXrLwKCKKdcv
TaLEA9zg3HOUzw6gYzwJrDWIgPMX1pjbKACErKK1wZbTjBof+hyzZrjm1lce7qccVDr7lgKmJDtU
1dvw+tcHNPf9gHMFGRdkHKUHXWUq0nDRCJLRMVDsnWk/TX/fJWUci5D7sGq9N1VaQ0Tb3OTRRwOi
+HLzt6vQKbwSdBYRXLEzvh69YMYAhz330ty5IhxcFw29yVczFAs2GLXreavm/qGZ3vZU01gaCbBy
CJQBkke7/FaLhwpUR6Pw0HkZl0GnKHPJ7/Lazm0wZCK5jXkFA/DxcgOFYutxUoWQmRae1j0ldguC
pX3VryFxr8mZ/350i6jO0wiAoPAfqcf401hu6HTXkrf/v9XM5ulISp32oDu0sRoTGD+xjYF77Ymo
6G15vixn4api12BzZ8RfsIVIFrdJYlBgsnk1+VMvHkr1rlnjVVywpCcipAc5NuvJcWYRA/2K6F5r
/ahCQ9Kvaa2Od+6Y4n6qILXAXBwacOUGMgagSGWchzeG+iFqnUfV5itVp0UJNkJrZMrxOsmtcYaW
xmESoqTGW4+lb8RY6WFc0i1Q0Vlg1ESSAsWT01PncT12w+/yGX3pjI0RVm4W3pUY57586mtypBhI
H0q0u/ZIXluFH+W5G1EA2aKcS1bWs7RfKB6jfIvML8DAJWeFM0QjtYXccuvc6dXPvNdX3s3fmeNT
vxpZASQmgWYAZCH05ZzumKXQWh0Eorn6GjNR+089cqnfBOFntx2DwlXd1xv9ytiYASZOJ/etwLSD
uIp85ApcZEPQp/0tDCJ0ioCvant5jxdgj/BpOMSZtWyusEjPbYv5yHIsEY5xs3a74VnloRsDVQpj
LG5b3TjOL2KlD8zgmyx9UEW3Q/X0meuGr2otAJYrmK9mLfhduIvI7YFeBk8NYELk697yPOyAsIkQ
0coP4cQPbaJtjcbcjLiW47SG6bckDjS0uJUoMECjpS2oKvAF9BR61nZT/THSENihxWRT3avyvMvd
dNQIwNJ4Y+5KpcDUKiGCutNA+6sI/LKBw6fcdgE0UpVg97RnkOVUdC8hcsP3ZiWI6V8+swVriCcY
VOlo00R6XS4rArt2YobS514y7UbypqbX7VpT1KIImA9LBRgGGialKx4LXWsnildeDE8o5o3ZNfzp
y6tYen4xcvNHhnS9RxNA28BUh//Vvk+fBKeLbl3zp558cvGQR61r8mJF5vKyDJheB5M+hqzsTc04
qZCY8sx2H0W/EhBlG98uL+s8joTSggr0f0VID2+oqXaBQwdMZxj0yi771Zl+Wt5OTqB3/+DAHouS
DskZozwmHKIckFJH2q5PPlHlu7ychbtxshzpkDI+9p2mQkaTjG6Su4S+jnbhOtrBWLOSC+b+RJTk
jmm0aUOthqi++q4pV3n3qx68PtpeXtC52tkwxLPTp6FCBOsiiUnUuFM46CAReecDlsTAxgV6BDtJ
fmYxWnZpXPt4+MoA7lPkN7Rvf13+gjMlxAfgBzCoCvxzPAfz34+cpmoc9Dpn+ACtEZGLfxklm7H/
CpVujULvTBd/S0IlE51RiMRlFMY5x5+iS6j1HBK+lbkQngN08oAhcTmYaJZHh6jbmnRcsU9nOiOJ
lXQmRWkqNDSIbdByCNT3hPoky924DN3orwE0JVnSaZZti8kaBZuZdICtK3Gg9e5fjuu/TTwLeFoU
2FLI8RL7FmDabt8f2rWOxjPVP12FHIraXHWmkGHHIgC6tAq613S3UqM71ogVmzHvx4knMktCywac
EE2fX3xJ+fQxyznBajJ0iFM+oHiH58p5nYzR65Lsvmhrd+yalU6RNamSUVStJDZD0kEj0qse7Au1
dY0ZFXfUvGEGOao3MSs2l49tUQmPFjr//eiWqXFPVZRFgYIvdL+uNGDG8qesbHzVVDCdsuZHLZ7g
kThJ5xMOPGvbgbjcHEH0ubfEQ9ONnrH2MC/K0XF0mLnB9B6RloU+slIbRzj2llMd4pB6pigCpQYg
Srk2YrO4g0eipCUBZcURpmCwUx3wBL5Zwy7JBtRYSq+11nK/y7IQFaPvBo6yHIpz3e7rosQFMA1u
u2P1jcb5FTJMsY8c264lq8NLs09/dg/mMPx/BP7m5DxSD5MqvBQq7AZGjPZqTa6spDt0kbov+TuL
mztMkrioKV03hYprku8vK+fiEzAXCoHpiNSQbJibIa/CHPlmMKLUftqAgnb6Cs1wxQ4v6sqRFOkA
K5AocJZCihonvsLFXo3TDQfpbm5WKxd88VUFngcagDAMQM/yGjaQ1tuogCyFBbrIwauJdsrc1yPw
HRDXjkD4YbhkDe9icR+BeYdCNh7ys7dc51ZT5H0PuzKCAsbqa1czUt9S2EpOctF+/ZEj99KPsdKH
hSJar8ocLzc+QUfbl2AtBgQLJpLN9rvpkOCyisyHc6agRyKloHSw9dJUDIjMcWBO7OO9FoXXNZ+p
VrqqtXJ+a9LkzK5dY/LaxkaS3tXDp0h5tJybmDwhDRathdtrmykFw71VWqRUIcsSTTApPnJTbIIz
8loKzC1pfoZ49/JerkmcEwBHlz0DzQla/iBRQx8fA89F6kRBjxx2hJuNYuRLngx3GND5cVns/LOX
jlB6a7VSS4RdQWyEXpWiyf0YyMaXRZxjmc3vOVxJIBcTdHLIjRR6iWZumozwTpTrWLy2zTvrDgaI
ovQdGETacleQzTTlbpg+2Co4pDBGaB4o3xsgHo2Svw2vpI+R9rkFf4sYcyxYWI8FH4M6OyCjtyJk
cVePViztam6gO65vsOIsuzLaIWhG5l/e1EW7iQn5uXQFnFJ5io7iqHImJtgybKEmfnQknCHO7Gat
3rpovo4EzR9yrJfECOu0gaC+Zm4lQK5jvGrWiu06FwIGJoxgYKITjBqq7Fu2uabnaACGIUESQwF1
U8XJBsjCf30sp2IkC6LQJDIyA2cPrESBqqIK7paErUHBnR/NqRTJdigANmCCYTH2pPtF+tqC36sJ
v3rz829VYJaDJD0GReElyGMr9lCbaW7B9yHM2oIKedc6FFRcPdv2lr6WCTk3TxA2jzFD2TRotmTq
dTubalSiMK4MNYjHJyP1bOrHMx9qGiD2wK1dMRvnd+hUonRYRWxYWZSreM+s6ZZ2rcuc6OHyDi6q
3dx98T8pNUfSbUEHTHCOWJRi5F9l2ZO3jNBwG2bgkLos6dx3REEbgzcYsMDgK6YRT29RXivToI0E
TU9ZBQ6tnWDGLel0t/lAmvWyqHOUBUx9g89gbi/FUOXZzCPvKj2zCwtu4+hp7xv1aXD1h8qrD+id
y9zG798jj39pa7N8v1P2p0/JqVzpwDSEZvZoma1H3Wf7Kr+e7rtguhObBw006dTlbrnl+L9p5Dru
sxkMnnjrtkpg+2YAStJd+qp5lqv6jlddVz4L+jfjx+Wd0ecvuPSF0s20q6oFVdn8hXfxNn6u32gQ
e7bvBPiCQx30SGZPV7arPwL2LN4a7irg27kLc7pFs84fGdNJBbQ0H/ABYGds2zfNetbSPSnuRwMv
xYpyL7i7p8KkRyhR9ahSJgjTc18jN4YZRKALU9Hy227C+qkNg6leMUmLan6ketKFGnuRlkkC1Ztr
bQZHZwMFMXrlinBH117Apb00LE1FzQ33F2Svp3uJkYFQVArFlarcQTFczNe5owB8XiR83h7Wet7P
m1FxrY7lSepdJiBCT4G+4ZXZC0Pzgnpb1J+I/jynulFGdCJtbO51ayjxS3YXuUDMeSByAFi4ZDiG
elDiLA+hMcMdmBWVxHHzKNBAzZehi1J9sdf6VJZsIpn7U5B5RPVXLs87CZCzRrAGeCzb9O0nrV6H
cOUenjdRYSuPZMjpqsbUa521Cl6utn2aysnn/JvIkk8C7td21O61mhxqM/dVu8esWBRk0xvGN1ZM
8nmLjPQVkgKleRLjM7DSvq+92vxqwvKhGKqNhvnBRH+d+gihzLWiJNtWcJRS8r9NW0vyJYXKKs0s
nBK7YGGqpgEk2kTeJu3aTO/psAKWuaRFxxsuGb6qFHVDOyxVRbazrUGhQX2D/zC6DZztrNtR8S/G
51iiZOkq00hpN0FiNj6nzXYovKgqXNQYfSZeOhoFIDFu1b/PtJ4qlmTyBmCdkGmWOtCXClCOZM3n
WttIycDZhWZ2XQ0BXTnFbgQQHgUo6F2ZYHSkCgwjfC2V0p1K8/Hy07Vk7I63UzIDShfWtU0dmAED
REXDE8lAq8OoV8c/03Sf/H1WZt5H5EgouvDANSPpy8Qw7pqrUM2o+NUzgWSMW4JU5q8xIn/fgD9i
JCXRm1BodL4BbEp3YTfeEEYCVW9Wooslh/x4NZJWmAmL1M6AGLV7LPv5UTI2Ze1RNNxePqX/h0n5
syBJPYwmHNNIgaQ2rr0hZ4GZvFmTr9MtmKzArTCH8KY3xb5hrnUzLr5P8xivDTRZDajCkjmzh06r
JhJ1Xp+b/c8iI8N2RqbYlzUFqRUvQvGo1KR7A3Nu44uWV1fErPugTYs1NqYlL4BoOmZKNQLMDXVW
5iMvx8gtntA27rxCED9On2uAOyBKICSgyUqp4HctQHbpjmXNF/ZIVjiYIsk6rJq23AfMJGRC2JS+
NBgXaZ2Pwhh9LPPAzGzb6NYHBd+oih5PMfTXqvil2MUG6r/P1e+OFnsYj94ag7JNk/CxaVOwU4Bx
3VkbFF3bH+l2KXGdoekb36yoP4dy37ebWjlUSOKqa7HAmiTpgjmgzkvjApJsJ/IqGpT1c6W+R00c
VMDFuaz8i6bx6NSlWxYhgUVATIw8fL5hLbBDPAwRA5m5dgsz8RT+piWvlyUuerjHhy9dN3gvCp0s
XDeTblNzr/AA0/hKanlhC9aKB2dEfom7K0Ln07mkcZIpdsC6yxnFnhr1A+XQJvOQd2/5pAUdQBHL
lrl8Thk+jLbbOlcg5FuRv+igAVLXRHEY82Xy7HRjjCHtWNJ5pnaNB8/rLe6CqWhKb3HN6/bTjjrM
vD9qg2f1z71zZakYdl1jktWXNevPV0hbT7KR172Or6B3d9YHhne2rZ/u0disusRj8N7c3lf3lfe9
dmP3F8qF6ibzlU0eOP70cXlHFt/Gow2RDkRrJtHC4nTeoAB0X+8/kcQA3105+lxt9ibp/IGbaz2S
i7EkOZIqGbk8ipy40yC19albbuLY/fnp3CZu+CNGGInmf2wAuENcjHViimuv7Ia1gHtNESTTl+hF
VuVgKvGy1sXgsdfHflWvsfYYsxd6ru7/HbQjTVRWSICnuQkpQCIrAr7TQXhn7b/AU/9lusaP0YuC
+i1UXNtP9uWVCJiLhogP4/G75iWbao9OCT/z1y/hyqHL+SjeMcMW82fVPEM/fRxjGhGuercLs1jz
qqgdXhRha48aEA16j/Yxu+p4gmnetEj4T6KlBPyk4eh8ARImPYhOc25UVtjMjUqHjA/TELKPSmTN
tSa6EDNq1Owe0afNN2OcYqpE7zPHrxyEtywZFHBG1rXD8RVNGAVg1G6uotRkOyCXGocK9Oeu2ija
w6By6wkpiAQZW0rJLoxr+63o+vAqa6MxctFhy33cK6S9jX66LamTb1NlcLZd2VVBoyiYDbZ5eV1g
Ws9Hhhl9ZkXLXvJq7K9Cy4m9QW8qpNEdu7zJbeLcVZjF/QaKO/um4FPNQdlt66mvVoJam9Ak5ZUR
D9nGDKnql2g8dcH8Q5Dn7YyPhGX8voJ+Fz4Y4msUo6fSn1gRPyupsFxMt9r3LBcj0IZIyzvXmiZt
x2rbxPgeG63vKjbwEDdRyZAm5Grk9U6tGm7jxMMOrYfhHsw3FPC1KUh8uOO0r/Ykxmfg7zX39jDE
d50KTDA07Wr7BhnQIO+F+itpdHQ/V636IZju7EUZ4xdDuy029UgbMHSPGtu3qEhdRRlRH9Swjwwf
JSr7RaiC3cTNaNV+06jlj3ACf30YWzycJ6+MnWYXNToco7wlVxyddJarx8wpN8hnEe62YWgWqDhl
fHBRE9JH1051gOMNXfRAQh286lWdh7edY+n3iNZjw7Uau/ikbRR2gJqMANrS0VZB911DnZ1KSnKv
hhm7igtDuXEsljOvVgH63lrh+MvqLOJVU1qy7WUr+TuHfukiS+EmmZAuzFTcGP0meYRD+Jn699lV
6H8HisRWv6v2if/WH+h+3MQumGRXpM9m4pJ0yecp4q5yxGwu7e0XR2ZtFz8B1GR6KF39YwrsIH3A
5Ce9pnfhLZ2N59qo/6J34mCQGPTLqMTKNagxx7UmUYbVs4q4bGxuLDLZQcj7b0Vqf89afk1LHJpZ
jfvLS192zGdcaFw5IIPID3bSGLSoB0DF51q3CQ3AO1a28y2LG7JpDYHnwVLgeSrIzap5k7iKhmxS
VZUr2Yb5QT47gKOvkB5sytrKVlH88lCYug2VYUuU/VRswaLuX17vomdwJEh6jgX6VxVU2DqPNxw5
X54Jt07Da1NVPnhiu2IVRG7RDUR/MGjtAUGKVlAp8lHyzDEHAqxK1h8MPDuj7bf0SYNtZhHiG18M
N+kahP7SKoFPMIPmwOdFnIztPoo7CBt1ns/4mGr7VVI89uab1Zquzd/MtXaa5fUhHWfphg3ITDka
j2KweXctdtRSn6MB4/YHExPTCvdtdKxRskkaP9HW2KaXvAtAmWuY8zfQKiFXLISTRLVgZQdjVKLL
NT3ELAlqxOiXtWVRDGZgwUrxexxIsgsRH4tGhPCmq2nXZo5rKTc6+3VZxhzlyKpvHsmQoiAEwKB7
1CEjonWz0Vom9k0WhcFlKUsX7FjKvNIjjQjH0eCNBimixwRo1rg9Zk563W+HaCXSWlYIA5kZ1M1R
/5PHzxKrrFNFgSizb4Oph6+NN8RuJq/pqj1Qwyy3RLItbm2f1MaaKV86MQzyod96RpLT5OkghMgR
mrEZkGHRDYFZ0ES1XCMSu8u7uWSvcaP/W6JkribNyXjTI5rMlGtcNh94ru8YX3hJlfxTC3HJc+LW
bK1Mt7yzxJqrZhhYhP6fHqKZIWTAnCvcynYXGm6mbQWQm3Vv0j1rGtxGA5n1GiT70oaiiQaMo8At
QcFOMpiEjwqGSLBUx3g0oS/FCOLzlUdoUQa61ixME+I/Mv3LUDSTU9VYV25Fh0bf6qLe1fXPy2e2
+NKB3PM/KdJFS5nd5qyHlASDp9oY4xnLHhswa3XE9sDEJryibcG/1vt9az47ban8w9tz/AHzNhzf
wRrTp1UBL4Nl47s1IAc3Jd8Vo96pYDlt2VoUvHjlj9YrKalZaKIXIdZbxlsmXpPhjSWvgq9chYX+
GWQvMVyPkWgHNSgqKWVYxIVWcfguE89+TKr9A/ArgUkz1+iia0G+iwbs2wBkcrmRXBG9cO0iS1zQ
2PauY8WpWw8/alu7ScBlTdiaX7EUiB19nC3FhyW1WBKF2PJ+cpvkMNlbDu4qs/NSFQwoa+Aly3qM
8VHMLlAbI5GnB6xj+D+M5q0ASYVbl5rfKtWelOVKxnjR+swjpP9XjKTIA9F60FRBTCreWH3Hp9Qf
ycbObWAaAaQBqeM1FPW1hUmaOzItbGIBiWoxecyOctdG53HFhmbFE18TJOlsFFs10bp5B+lLZt4O
oCmpgUF62RIs7h86LOeefjQAy8jOhGZ1MrN2g4AXwU/21qe30Zj6XfgNo4p4oNwOodhlkYt3ERD/
toZZaSSdJYcsrzm3Qr2C7TE3dmODrx1cXjcj1zaX5SzuH1piTeD8gTxJxgzL4PhNQPbF24vW6Yns
YyT+AJ8YXJay6F4eSZFOqbBnFK0JG9iY9XWJAaRNxJQPyuzJ1XX+UEWAFrws8Rw6C8WY43ddEjkw
J+utSiBCU74z7jb0OkYFzQ4bT9FQczJc+NRW66tpoMefUTMA4Z+udHguneHxJ0gv4WDEeZ7G+ATa
FL4am5uMPI5kuG/5w+XFnm0vGpkwa4LXECBd4MWdD/n4nZhECAhFDO+NwAZzw0z10Z9zZSfV9aCw
H2XC/9pj+y0QSjO3AGOwR9JODOzQIbJn2BClhRXuVL83+DWoVn06jX7bOIDSKkA23m9BH7I2Ozj/
+In/OwvHpCKxMciDDmRJONgmMU00AehiEI7f9upOUZ0NVUGaY5obhRsvU9IDAAPMOfqzqKOV2vNs
K8+ko0dx/gJg8svTHCVmBCYQHWL+OvrqY3TXdGstimdqg/WhXwFjehTxESzA6WnmIhoaQ4SACgwD
Eu8b7TCUAS/fL+vMuW8oiZESKOCqVVASxTaqr7UeRC/Gl/ox+kAmI5E7bi8LO7MykizpnRvKWGNm
BFmC7hFAuElz59hrN37+EflkEHgh+kH/G9pypVvQtVMytR1QWEtz2GDkpnaR1NY8yrRxC2uQuaXZ
Z35eZeiMT9lwC0YHZELxNF51BX8QbBrXvmjeQumLkB4A6SvaGU3rjBtiSntEwBzjlmOTBcBeQ6lW
c0MuDrRBUUdvd9SpbzE4tB3N8Cam0UPc/G0H07zxJvAgMSSA/5bnVo0k7Am4PgAdof8CaKhb2Leh
qtxzpwcs6bDyZp07zL+lwambQX0QckjHbIgOCNYzoE+tIdoAneC1ExpoSmuq5kMkVroBpMAdiyZ6
qxvqTWor1E+nbOWC/j5nadfnUAsBuAb7BDqG0/sTmnY8iDAGmklt9QgkRWGoyEoV5FlxUt1HKrhF
z96QlfEBdA24ZEmaIXmH3vFpT2naPg9GxieXKZR8swWSrpliTHhBSJFdqc1YxmjgwS+5HbO658pJ
NL8Oa6RNu5KNQTRZxYtuMYy5skp7VhlRfjVl12ydVNFfzTBsdjkbCz+NyXQdJ6QA3GgYovcCafZ7
jjz/X8e3qPeibj3vBDBXkFI63Q01oaoYtQRXT598zFSgs+sznNYY484v+KkUycMMnbIw6xxSEuMQ
p08cbQnZ6F02Iud2ETLwzoECyAYEkDyHVbdFFU4OZDRo35jAIguMH0DPx8Azuyzo/Dk9FTTHCEfP
aeaULESHPx4YHeRhyveouXGMYGrdZq3B58yxnFMOwMExqK4hkStP3Sshz1F0gckC3pxZ3onEZ/RJ
VLe4Klnl02IlDjgLbnA/Zy8WGC8Aw0CfsLSwAT1yuihzNIyDtVWn96X5nQG3NdNal9vGZljjrlm0
CED6MeYx/7lbWJKI4grpOUX4jNEEx37AlETJ30r6HItv3HlIgEaH96Zb6xM410asE5qCkGpuHZHR
BfpcH02aA7YMdbLdoIXwULI7qyUr27m8OttxkDoC4vNZpjYFLUDbzyBYVdiDx+arG4HWf5gcF2lN
mwQ6vRLgiq7XfPZzrcHyHKQxMbYHrFQ5HLEJo6GFiQnPYi8TfxpqlOeumeJmyova7rQ19JTzNiCo
DbpgVWRsCQgMZbhpXvG6ADMHEK/YSyH8wfDUzA+TgGUuTd+NHMM2O826tevt5Xu45Gody5XuYarH
pdLbWKfdsW1Ch10/rlFUnV91LA1zANhMjPKcQRa2rGd6XuIEQQdfd/um341NMXMRoUt/JYhcUspj
UZK/lVURUgAAvvDsiGHG3trZZu6qRb65vGlrK5LsfZSCw7WNISbUkFIc7ofs3SkqLxx/xKttE0v2
BPwEyPU5MCioRZ3akxnKsit7hpcWvHPOo5M6rmM+tOETx5yDtYZiqS/pgwVLgigVEF+WbEy0RkFq
yJgdPHDDMM116id9wskFSvPQha9gZ1fIDY++jZVX2DsDOBD1bYwZEi3d2uKgkh+t0rhF/ZRPu9Ly
k7J4/PutP/4+SV+tpjMyM4LjgXb4VHXFuGnpg9F9sWTFxTkvfuJGwpyC6xz1E5g4KUQwWrvTYhM7
0eKFKpNtPgLy2W1iTJVkD401+rGGbC8rg7yCZc8/a9TtQy9vvpvGVTa8lvbgWoOnWg/ryfxZv2Tv
6/jTJDXnOiYShnkTmuIwqgU2P0DhAGUrw3lOi42F+lW2qxQ/jwq//AekNGSeIR4cDEh6y8FZ0wCG
CWX2HD2JKromwHOPBgB15SIvmd9jIbOfcuwedLVTgqQVr4v2wZhrsi0tNkb83Ju7IrzT15L4524P
zvpoTdIT2jSjGSWAEPAsE0NKlkuM2wHMn85a2LlkOIDwg9SsBe8KtZjTZSFtD5WrYG2NTIC1dd9O
jzHCFqJ9y9dGyhbsBp7L39xEYMw4K/iAXBhtKwSikvTJilpQ4qKFu7qLNDczMO+74s4tnNeJNOm8
+lSPcmUGHczS/dRU4OmOgfZAXEt3C/JpgPkXtM2XLcGCrT8RKZ1ZCjLn0hQQqbdG8H84u7LduHVl
+0UCJGqiXjX07NmOnbwIThxrnkVNX3+XjHt21GyhieRgn6cAriZFVhWrVq0lt8ztixtZdDBWPtiZ
Ec7dTH0c+/VMDRn0mV2lB+TB2FabAiwoghyT1S+G+4SeFMjHgKI+PxxZHmupNs57mD5Fw76Pbttc
BYzG1QNPy5+jWHNCTG3mH5Fx8qedqdZur6GRJs9TJOCtb4NN7WNuh3lQawSUGOCiboOMItHsIrzr
rb8PgugM/fm53NbAP7KcRPj7NWAYFjBrSr01q5+9RD3z4/qnvmxnQDNnaWs+fgt3UFPo/k1zluJX
PwvdbaTXCARtVmsn4V4evTralOrJUjxS3LfGIRtzpyKPlv6WZuG2FIWgy1mUs1+D1tj5r2nk1O9l
Gb/GwjaDvzi40TEtn8h20+2NPLD9/o3Vw1bX7/PM7Yd/4EDEZvxH8Mk3HCXUBBp05+bNuB+sZzIB
QFUchlAQAFfv1x8z/MSNNPmS1UQwkzdvUd27QbnLq1xwidf8xrJ6w/mNEkoEEEBG9Ual+278bXTP
RAW346EKfhZ0E8lbwUGaHSwXOSGqhscgiP4oUnsuc+usKRx6RcdbqY4cIHHT6MUsvNQ/DNqEcbBX
FSWVFimOYJlf3+TCLpRgUXBElxht4vMjY2bSWPuFgXl5u/nG3jNP/am64UcB6Jwd7evEDj7Q+nxt
b+hxFNhe+Y6Q/YFYDdAgkBX+ynMWdyep28o3wc0606pR6mbtthu869u68hUBnFYw9iGbkLOXuetZ
ZmY5VJGE8FlF6ERhQmgLSBt46Ww9cuGLYhHH7Uq8Xhr8qrsu1mSQvFbKwcex0WI7jTEHFe0ndopV
QR18be8WC/t6nC7sdDI0YLXMwntCCoBKRDFpwOTOP3ygpRHCnY2S6XkOz+2E0CCzfEe1Xvta0CZZ
iWNQ7QXv8MwJi5PAxZbEkKZMTXD+QBh4agrmqBVGFfrIK2bZxC4W7NtKKDszx8WGSMITQpJx5lLy
kQCgFhHFTiWvogeKvRSJMYqsccev1hnasjmsEcOt43couthavRsSVycPCfu8ftZXwjQqVzMlEuhZ
EKj50qepp1YFlFjiHMF6ue026XOxHQ/1vvHo3nKkl8jR7oITNNFupR9gwfXKbXxy4XDsxgvc67/l
8nie/xRum2XZN3JmSpCpbSo8Ng6t1gHGI4jzl3cNRkAWgIIgoF0XQ0L6lKETNGC9BJyRGnMrTARn
5qMp7a8v5tKJwM5MtQNFOfTR+fQnnoJCLiPYUZTPxPRQxpqqV5LHdmc8ZGbvhLogwF3i1Oey7cIi
t314V8eK78OievcjctS3xnvCYNyWec+/LHt6ix5/ZY0XOYBnRQAO2ZobnUo7PRRPwWbyVA+lva2o
wXJ5T89/EneUU7kvlDGbN9v3wHLSWYem/W7pbi4ahV5pTS0tAUjEeR1LLvt8PsYTEEYo8vp+tDFb
P7gB1VC8iaxMR+ZUFx9aaASPoULDrcGs5Pn6N78kHjj7BJC0OP8V8qgEfW/gV/ROjVcDZustr/2Z
yvb96JYgHohwbY7SzhRcnNVt1iAeQ+dxDBCOnZv1a6tWMxnV57a6aSAFkpIHan4fdLeqBZ5w9VQv
LM23axFBMj2W63yucyc9+BcxvwW2FRkSFIW2C/vXTnvQWsF82+p9XVjkXD3VfIjiqrComtui9yZi
oh1x55f/0InCCfrT9eD5mLUhzIdx7kfIphMZmC3CEBGYH1ELqNmnrz3K0fNg3UKv5vqZWf92f5ot
3MH1AzkOjHxen+KCSd2upXvD8nLLk3tB7XnVvf5ZIN8EV4IaKswFLEmaB/hsP90r49v1xaxfw4UN
LvgrklRiIiyE2Mos0114GYrZ7dR4lh9BOeOli21p3Hci2eSVlRmgZEEBHwUu1Le4MxKHQF/SJEJu
H59M5T7V37K/zzhQPVyY4JxrBNhi3I+oUSX5fUvu6+6lKjBvcUeYwI2vlCzPLXE+c6iAukGLEA/R
t+Rdc+rcTu3uG+ZHNsFJvbWr3tHs8P2AnOeuOaix/fkp/0gF9Y8vCOt5gj8XS9EARJwEaxvfGB9B
4UIHhiawooDFwta29CC/V6mdfCu26TEPnekwfA7NhgiSx5XbcGaX8y8VQ5HS7GCX+vep/BRXDqWO
Bocej7u/P6pnprhDA3JoapYG9pmmn630ZvwOe4yxjHbDbpTqmxLfBL5oaGvFl52Z5A5RKmlaTmOs
DuWkXnmb5G1tnXJRr2f+K9e+HXeAujFpppFiYZbyMXbvquT61mMVPqbRzicCn7K6IgqKUpBczzVU
7gEqs74J+x6VRg2Fgg5dOcAgg/SkihCgqzd8YUc7jztJ3xE1aWEnmO6I7vrlcyfKVeY/wW8bDjw8
yFwn1/mELW9pWBAfehbA0IHW9VMVVZrXDVAZAs0yAFD8s1KlqA6YE3Q1A0UFJwx5moQEj6smQDU+
d6YA7OJBVhj803ssevZSH0X5aEAf6vqtWfveM5f5/wxw/j1sFTJMeQZq7uxBRjOdJHdm+hiK0rm1
z700wx2rOq46RCqsI2z2U/7NrOzYF9z/NU+zNMGdqDBoAoz+YSW0+CZF30HvTCUU4MbETkUUratf
BfQ8lAKeRRQesksTrVcaGf01PQKSv3SaTARpFVngFpMgWSmKuavcIiSgDlTqgixs9YMsljD/+yLv
q9sSNTwLMAApfIm0Z3UcnLgXfJFVG5ATmmXNUPTjW4OBP+VVMqAFXwx3kuTS4qRmn9eP70r6Omtt
/2diPt6LZaR10CRaCRPleNtSm1muBjxXeVNJO1ZWLuZNBfdlzRcTCsQhehcQEeHjKNANCtryqDqG
46YyGpcUeHKNrmSc4J8rIYXm6qFemOPW1+pWCIl5mKP1qVd2kfnNVN2x3oHi8fpGrn+rP+vigmff
0aqLJhhiww8j3lbgtNcER251LWhizeJkc6eYC2O0sjIozaAgr5bPffkShXstABTvKY4FGZfAkMll
4BXrWZZVcPzyuOuyZ2Stael0wGUZfzvpBegO+bMifmIuIBTAQgDeHCN8lVLwftaRZ4mA56se2oJw
AkTYIV3DnzgZchYxhJVxxMHkC70sjEDJDFqRggxx1eMszHAnTWnjWAkDmCHygyS9VaI5lrWXxKw4
i09MgVxBYn9+VYvYiHN/BgpUU4bJ7/BI48RVI7LDPPtR7m+HPAeWhOQVeHkawaToSksEVQId6HZz
zoGhPHVuPM7VyKTtBFd0qxyzLUq+rizZaNyCG8UGa1xsDwKTX/0HPv1Ympw9ycI1wVMwUA7BJNnm
++jxOd+DxUJ5tZzKLT9RPdiGt8qD8kN1JEx82NLH9fu8dmpA7aZaOoTQ8B+3262aWeqU47IN9K7A
TKUe73oJmK/9dTNrbgM4jDl/QGUW08DniwzbTp0aihtQKFvi/+7GuxGzztdtrECs5iGy/4zo3H3G
9BiDzDeMsNIBhMbF8L9vftfMraU7IBuc8scYhAKp4HKvXYilVa70E4wqmraz1SY/RpizKrXX6+ta
/UQmLgLuNqZK+PpETTA3PJW4EC1YPpijYQJnCyYUUjmVmRito0OeIHOv21yLlyqQkwqQ8xAv5DOX
QZ3APoj5fMdvtXy0IV8Yg+urlCrHjFq61XsC1v6mjG6k1kdtb8yU7fUfsHpg/ixa474lGshNQudF
V8V7Zu4r+p2xzXUT655mYYP7chUG2Kpygg3F2IPQxMZkHsAn92l7P6FE3PhuIYGSy7tudS3oYBAe
2nmICXOL/PwmpKlEVZbCqIZUKlW9CpfOt1JbSr+RXJBYrZ6cuUOICj+q/PK8yQvXImcq6yyLoWVW
Ry6IFcCC2VZ2mBLkiUJamNUvtjA2/5iFsanIU3+ooA8jl/ej5rb9S0IFX2x17ywQNM68z2hdcF5E
wjh4mqc9PliVQxZbsk36joc1MHiQOAt1gT9ZvQN/rPH0L5VRtcDAYEFjBKZ1+n2q3wJreshy+Sjn
FLkCpgQ0EcjwMgIhfM98uRCQAnZN17k1FjGG65GVFE4+bgbtDhPOHehVQPTjdGBJYDfwZYx+0rq2
obnqKrroRXHxGWf70K6gc3tXIRZn35dyaFe1HWBx5NBHv7TqIQwEMecSJHpm46JmP5q6rxs1bDSW
9oChLjtjmjPIv2IdQlYx2alR/qMNxu8xk2zClH2ZiOSnL9Jz7hdwVx/sUq2RUvyCGWRpAdrQNLdl
2B6NdnB1ZOdjJBSBnyPpWZyHScUAUQO2dmXgoUrnSQFFKxypBPB/K2GA/Y1NM1GKPPbtY6h35UMl
S3q2IXoJXhlfN4PgpARasjPLolM3LNXkQ2zRXvTovohg+GVzxoVizgxs5Qc/jKErhkLVcjDV6Vtp
opsy+uuscTZhYAgLwxor6M/OyJLRRMjHqGywrwh1SNcIQtaFs5tNgBLAQLVozn+5TEZmY2VNaEE7
ZZbtSBXY0nCqIwJxhr+nO0BYVCAXC1gaHr8X+1XEaQLxYlClxtCdgwpVYR304iEQhYq1FaGcA5YD
5E1AI3ChAjO3WgMsBr5LJh8V+ZdcVbtmkKF4p0uCqLR6JZFtI4ECvnnGWZx7b4JJcS00kxkNe+v3
L4M+2XK4U9LEyYo7qXgx2JHph6x7CQ3Bc2/tKi4tc/lvl5M6Cuu0wCvsxqxulHxPFMnR1VszfFEm
QUS8zBFxSmb6BjwvVAw/8orMsRYG2SgX4AQHgEAryOPYPVtd6QVBsSnj1m7V/kaWkxOV6KFR/O/X
g//aWsEnYhEIJwKb/PUVFjES7Hk6q4a8cNA3/jbqoU0KdWPF1Alr+Q2H9dgGmuBarK+Y4vYRA0gV
KOaef1lpGNXQD7DiIdGfByIfpFFxB6VFK88ITobS22NiHeRSdXT/I9P+YbgWbg97DbQG2pQmH1BU
P1TMrsVtKZoTLe222dMew70YYkchiVoetbaWv0lV6AVA/AKzLKJPPqeKvOMFBHxGgeNVTPjXd21F
fsNkOIY+3isZCMt0jKFKnyF8gyHt0nGv+TdD7/z9l4Yki4oBJECuke2d7zqU4kE1OQcYDPzFp6St
M2i6teUNahtPE4tuzdgH77PVCvAxay7DwuQAhJOBv7xQk1DUOk8j8Dw5WoUqAIOGmDHeRUNvy0og
6ABcJGPIDmYSFkAPdEjN8mQofqnVsllglLbTf1kN22J80W2Lxrbaem+iCX59Py+T9dkcGlLQ5oNR
9LvPNxSao4wl83QCUp+nARR2lGROISeeQitMvN93lux0zN8EikieZmVPzyxzn1IqjLjqJVhu/Pve
j502r5GtBxuMiIjuKrk8qjCF4KWBPWBWoz1fpDSCqczK4B/aST1oUWwj8p9CKXDVsvaSTMNEQrgp
6ONkhMepN7aNLCILW13sDO2eBzXmce3zX5BPoJoLcyx2kn60+k0jYSapfYTKxd/fDyDHDVT4AMaB
Xhq3UkYzv8GdRJqrsENNOw+uGrA75ZeUtzspG/Z4TGwFR2j1xAK6iDctxgJlvrKklaaZUwk2k2iv
F7tIPyjBtk53mgxBlF04uZn5qkun3NqQ+EXCs7ftd7p5x0QlrpUoAGZgMNvDIc/jvlyKzVRrCKUR
vyOGflqy1dRnU7+hte8k4dFK9c31Za9+0T/W+KpIN4xVFFfw/3nROa38WjWhOwyY9xG5vLXtJRQJ
3hdxFkpa50fHxyRdz9gEChQZtH5S5MQWe8yV8hiqyeNg1Q/X17WWsuApCMIL1Osw/c779UYe5Agq
9QWwgCP0VUu7bDYgMbK18ibPHAhp+tGjn3+LaOQAwnHduLZyUZe254u8CORJ1ytyDQE3TAIHzuTH
JyUUsRauPMTQPcBguYEeggbI67mJrinLkPoULMxAotOYObo8IguM9tdXskJ+AWICBOeZuwgaiHx3
Umea3oFmCu6ttoptFIQa2PgzzHzSwHI7fUi3GAYDi5wB4wCzNSOgqmEwIjEM9BcJwWbfFdko8IQr
Z2lmMsH/AUuHt+fcENDUWjaaeCwVScMMB48g/0TDBEycFkmR25u1mhx1yY9FXCrz3eOSBXQckKKB
yEs2ZL4nYESJwQqUFyC/5ZH6tjcql0wGgImlk9L3rAGHv+gDrDj9M5Pch45YbvXdAJMmHdyqfLFq
2ZGHzNOk5B7DERh6gAYuMpvBTom8TS3L6X0iaOtcTokhvOrzf8qsewto+flpy0YkaTHDZarVyO5S
FMMgpF3pH53aHjU5c/wEAU97tyIDtaN6qzGotSn5Lsrua2rsEr21fXC7xkZ09KmxDYlkD6WwwLt2
63RInmgqnngokXCnomtYHIwWbl3eUWRzB5a8xb6NTpffBC+xVu616E1pAH0H/TPBtGQc12BlFo18
r11MXMd5mBaVGp0PXbgAGJGfkPhEqtQ6kaYMu1rPckdtasHTaN0S3pkUeGe8AbmToQAOm7K5ZBBr
ZEeVcNd0qWekpiAwrkUIE6PPM/Ad3FK8BxhkVQKjblY6NERlsIGO6EdUFBtNxPa26rEBIELxE2Pl
oEThDlk+RnrcxlXpFJXvEy+M5Gyjy3WLxE0CRoyO5qvCFGWXYRLz1JiNcqJGrRy1vIT0IMj3BBFk
Zd146iqYJ0A/E/+bndDCieMt1tXxBKKuNBrfohQ9Oam+aSV5TxvRwNxq+oohNsR71PRmio9zW4VU
AmvlozHR1HYXnfzig0mfpPVM7U0nW5Qz0Ry+7tgvG0tz+W5hcl7+YnlRzMB2nMAktLDc+hUFkcef
4GbE29ZmR4yC2veH8Df4PRzTzQTuZGVnz0xzOzuGZd1YcVc6cf69koGeTyFuc9erreBVsBImzuzM
mdZiiX7my0XDYEciKSiEJCexBkcamj0UxG1VCgVbupa4LXeUS9x6FXMTUY8dTdu3qR7sqXzqo0dZ
cgsfyCHRYJrylZpxwQg1CiQ5GKaHrBkfBac4i81cReqGyprJwCA4DPW2qdBI8+AZjEPdkkr1Asu0
NmPW1t/ksib3km6N6qE1M6C9+1IZNkaiYjCHof4WbLRpHB/IWADqqk6qmt7DyVZbIKg1cxf5yfCe
KEMBDOwYqF44BfD2AQ2SY1NZbe+SOtRAbGF0RegNulQfUhkdkmi+nWpOfMnJmKx8WK3c7EjTJ6Mr
Z5YUuV0Y56bTDD691aUq1m1FoeW9Gmjyc0WU9E2XMyqDaYtOeDyC/Vp2tEjxiR0WbbxnWa/iOTRa
iauYYY3fQNltZ/qqDhkqKXhX6qh0UUyvn9RKBTQZLcDeY3Er/0CvEy5NkyMDkmoZyN82eliRQ9AX
Q2a35dxhBgG5HoLbXcr2JdwLVE6VVHOBopN3VkUAAG5TRibMjg9o0MRDXsEDy2N36JPQgsZDENOP
QsEwyshM6zMJSmWfqVYE8jV5dK0ULNsHiJaAm6MdO+xbgU22gyYGG1xlMgZihNbwHT0kcIB9Rozk
JvJZCNLtOtY/M8tv35WoHakDuYz6F/CR+VMRFZNv6xVYflsqWZ+pjk19NAszuK2VAUOjwZgWqt2D
LkZrp8rraoyxIpIhYPaYeO9ynwxOWLb7rGXxYer7fI+qKdnL7UDfq6EEEwvJw6zY1A3OlVQPan7Q
9VHNbnK9oB6BPGXg1inLj2rR+TcyKaV6N+aKGUBQWJZAtY4TC3loUryRevRBL2YBtevU41RBe8/U
reKhHOLwaNSjqjnovVWTnQ9VhX5+VzTQxUvCYBOHfXMr6ZPypNVDBGbFqpvAQa4WRLkv9S4vPdYr
LEDnsVZPQ08aT8WL6mdnjSDOMYxcRweWGJngvboau1AhB1vu7MMv2EnqusWZyUrEYnnmY9qG1Q3p
vyfRrYo2ULxTi896ckf1ZICn7rojXzONJzIKhtRC8ARr1bmXK7rWqpoEaU8b6aem62714CMB16We
lFsCc9Ce2xSkP1aY6G0AL2k10ezMiuMDnQ5mDAD4BC8Q35TKJXnKQiTGDpMUmzhb/cR6DXdRdsIo
31xf7opPV4GRNJBYETBb8/VKRUr1Rmkl1CuZbRi3ZWY40DYY/WdfFQniri0LlbKZF3ZuyfIlrHLs
4SwrcPz7jYbaaKUVB0UeWGoD4QTee/gO5k6BkkDWihl9L/iuK0HyLP3gglcqAdoqGUg/qqHa0UqH
Bjg+MQZxA/X++paurBM03ZqFuj7GsaGccn6A1GG0ajqCtyrucs8H+5JLpOJJGnovNjOPYqJtGESj
jSu5+plNLvswQdMYdjFspqy381pFmv50fVUr2TGIypCH4zGAZjqPE/NLK9KasUHDRwdrTw6M+lBD
FEHAira6d3+s8A/CPIxZN/UMhP3MQiiVvkUJtE5yw5HMdGMG2rYLpO1fLwxj4kAr4rKBsZ//XK06
NhEk+BC8wOLQyAzphb9PI+XvkzSwSIGlFOLUqNnwxcYWfQdahpDciJXWq/UdaMaQRz1jRO36ctbe
lphOw2MJVwzpGu89RrARq2UQlVBE6vu3akhMVN5HKMU5bZdCbwGDU/gVYZyMk230mm/YI1KPH37H
ugqSj0FyygPFPIZNZ+3CwAg93y+DYxj1kqdoaYcKZWMkvpu0fXE/pAatbFJ3GEW5voy1ysDiuPHl
pqIFw/KUgCMAID4jvaf+Jxn2EXRe0/swezK639fNrXqHxbmbqwaL1DZuI4LBLpgL/Rs67ABTnupv
mmjkdPWWLqyo51YiHYVtdT7dtYkiWh+jtpOEounjtccPzhkqKgTADTig+Vcs1mJ1Ua7LrIbUpIGi
ajgBggK6melHqOa2Ev7os1mnNdMUQbq+4iDOzHJuL2nyjNQxzDK998oM4OVxmzKBkbUdlCGrAe1u
GbRe/MOuTdVm7GS8aTu08wI1vEsC0WSQyATnSpWiRqwMYCLLEtwNP3wgrUhNbmWv4GgU9M5B0TQ3
6s4/UQ2tmS5tgFGncvmYN9J74KebzC8FT+61S7Q0w51qFqW10VKYmXGq6V3RZsggbsAFlVqe2r1m
hsCVriQTWBaWBGrUmRiHOwJZhSZLpqN4146QiCrau3jWLRq0A9RPwZknUihbNUfxN8EqOoMQOHPx
ZFQGU/Ae9dGUUqbU0yvDJSWoltTwphRNGq+FJkB1/rPGnYuqGwYpHmGtlu6mvrEJ+WiSm1bfhGhk
Q/rpukNa+3SKAWQQgAiWecEjpSURmcJ+gjXjt2Z6lrkd+s80frZ6363YxwBA/XWDa5upoxGFEjgm
qVHJPz+SmjqgvRgkFThhBk8vfLAjpNpgsyR2xtAcHWawn9ctrl0CIHQswH+A61B5SqgsHAqrMEu0
qovAVgbjLgj0LfSuwn9YGR4+MzMfUheD52Cm42hGuGs5KEm8bjpCnRYco15Y49kjwpOtbeKins0n
SaqPgu+UIsk067dClu0iehkNzIn4u1HU1rosOAHmjqbh/+B5vDBZndNKSyfA86Y7OXSCxxxVO2Rl
t5Y33UZOtA+erS0kuCGB4CKG3xZ70ZDShaPkfgDnXdKgkkig4AdkYH2bJy460dDuCgHK+Rq5gGlK
ciYNMUCBw0bZ6E/hcxi6nasdUEQ5VrE9hY55cILvQHPYIJzeXD+fFx/za31w9ngWzU0h7kZkGejq
kVUDOxp/qpNkT72NOoiVv+giJliRJW4nwXoxhM0M5mQyGI8hcmY5avTQdaBF+f4va8KVm2EE84Dc
+S1vQU2ntsYAFB6Ih8z2tq6cjj6Dm7LDrbhu6uJ6Y/u+mClNFSU16IqfmzKgaRap2Xw+9c5LIABb
MQyykW/XrVw+1zkznFuOQikuSA0z0s6/Kd7RQR8eNbTvT72rQ+LNBs7lusX5D56VCb8Mgk0Q7+Yv
gtjzdRXoo0OqacSYmfkeq58DenmVf9cYAmzJ2pmYE/gvjmjA37jTxxrWB3WILxVIJxbsZXKb9kdS
PDBD8OT66mtcLGhhiTt9cqYXLGznM6GU26m2jnELjiw1V9H9K5mrdNCgL6otQVFwaJqPUn/7hw3F
CmUQQwMKx7PMsJpOU2vNG1pDR0TS3KDyWsCMg8/rdlYP5MLOHOAXeTGVpBTEPzJ2lB5j/ajFG0mE
ivwiurzcyz9r4e5XpoxIDZCKOPKD8aDsw84mD81vDCK2O+OpNV3pxQ/syYlcDN5515d3kTHM5/LP
8lQOw58MRomKObZx6F5RgbCrYRcPaNWrnyNIOsh4K6u76xZXbwLY3IEIgOSgwh9Rk46kV3xsaAbC
D0jwGspnOLoBERWOVq8CGAcoCO7QK+WhDtkYMRKjNe4kkO6K38voWeq9przTRSPdqwua5wfnghgq
b9ydS1nQQPCC4Cak0t6oP6nV/bJSABrqSnC7RZa4O1enfjT6NSz15MGiaP69qo3pgLxScChWI6i2
WBIXQTGkCOSar2BJFb2ZusJWjdrp8vgFPf/HOmGnSIZ4UfhMSmhshfeoKdhSNHk9/a6htjkCCDUZ
kWNW8V7rwv0/nJ/Fb5sTjMWFZCnyda3Cb1Mqt7G8UruRQ0xdPV63cpG3z/fCAFoC0xLoIfPD2kFl
9UTpQN5Ghx8p++w6B1rlcnUYS6f/uG5qlc9haYv7rGGGOIixL0wnefkbJszuwKUInRM3aF2kY5A0
cYBoK36KVD/WMjFtRriCKg6Ad5P7yNoYKz1N5gsy3BXKXdOKhjNWj+vCAPelElUqx6SCgcpI3Vg9
ja2bVuqmE2HjV130ws7874sTYZKiywwGO3r0I8omW8csXvLz+kda9SYLG/NaFzYkTULfZrYxssyO
k7ehDJwEkuwxe6QiHp/VfQPTufaFPQMd1rmtPugwIjfCVg11apjC9IGM0QtBaXH1hC+scIEtrJse
PAjw/CGurBF7LVAahcdkVM02Gn2+vn2rYWZhjItw0K7tVWVWzojkGx+knQ14QzeW8hwGaLbvquj7
dXOCHeTxdDmeAEQfv5KDN1ZsBwxoqs+B7F63sh63kRbPUiDAD/MPN60c1SlU57idHc1N9yZ7gS3H
ENW1x/vcbu71rfHE3Hco8gqyydUT/8cwX/BWyiJheQHDjUS3k5K4ldHe+K0pcLWrHmJhhotsegRS
DD+GmRD6dFEIMdxXwQ5e4L5nN7uwwLm+SlWzRGOwMJFPDbjAqt711jdNeyTVawgiP0k50EIU3Vbv
8sIo5/iGsJMNLYFRvUQ0w5AysnE3iUIbjx9XNT8YNLrC/JEZeIFY34codCT2Wsj5cwc1jyoGhErr
X65vxOqBXfwkzlVK0KDWMXKUOmjHYGLuqSzBpvtYi7oWax8UXOugZQRQaRZ7OvcsWdlmXYGpKqcl
bjRC73CaBCdz9WW1MHFx9fQooAVmAJ3gNvEGSG/a/iZ6mbZsk3ygUo7C0PWdExrkDqlRBIAjzIyM
8Yl95nv/0GFCw0abafqUbQJEzea6wbVPtVwgd2StIDHqLKLYw+51kN3BfFDMN/2vG4+4GEsr3Bn1
YxwHtcKqxvT3AFWqILHb4UdrfV5fzJojARXNjC3VIXzBezCjL5oYpFZIxjE1jAeHrm2mv5fbm9fy
xwjvrSgpZQAoYGRufmfBk1W5VvxAa7uJj00RuyUk1a4vay22LS1yZ0ImgQXREFg0qo0WOIzgjhN7
zE/9R5KLGGQEe2hyB4JarAOqGsak4jlh7tC9qIJwtkZdiBIrevv4SBiO4UFGbStp9ciAhtHr5tmE
MMFuGMnGrKY3q1ASO+lpvx2aenSjoCMHaqRvfVFh9jz2rOiXjikqPes36jC1ghxizZOCNQN1LkOG
G+f7bRZhWigXKEHRTsKgbQRZJh9zF++xYbciSeu1bV7a4ra5DgpZygCudMqqt0GP5kz1L01Ew7d2
uZdGuGuHlCigI4ORHPKwfaC4RdrdZlJiT//EOPWlpzsrlgDQO693kVEi7aNhEwwIfYqrD4kd5u/X
L8Hqx5kFe//fwLzWhQE5BjjczGAgUEB3Ca5rlUW2330rNE/JRbjRtcgClTCTUhMYDQBRzo0xqo1y
NGgzP9CPsv9V9Zvri1n7+su/zy2mCplmBr6KFynKt4HauKH53A4iBNHali2tzP++2LIcg5d+Bmp8
p4j3nb71ZU9TOoDK8cJ9+of1QEcJaCdEY3BGnFtK+6ygdCbpBlTfqZqNirEoYgr8xupH+WPkq+e7
XI7ud6SRYcQHmTo1twB7CBzt2n0xQWqqEhxlELJwy8hrkMgOMcKUWu0mSETnwIo9xv9Czrawcini
q6NjQLAOEmwy5XOAvtr1r3E5YIEQBWwb1Cvw5gedNLcOxnT4lxEWDLBK5NoetQWDYShvC+1N6u/L
+hU3NGm3gEiAHNDV8cq8/gvWN/K/H2BwdTjopcc1MG1zOTV0amr7xkvRvA2iQYbVa/RnnfxobSBH
SqE0WKeiYF4BsSF9skSpy+olQucMk5VAUWLG8fxo+6PakC5GgSYn3/T6SY/2cr4vGi8W1S7XojyA
Cv8Z4n0CKcYgDlEOQxWR9Dd9/zJKO619q7OdJqLpIHN44Wu0S2Oca9AKi9UAnCLtY/a0MZ8sO7LH
2Eaf7v5kv75Oju2dPM+wd6qoz7N6ixfL5B7qfRHn6WjCcgyE64SxvzIShPFVWtPl4rjjH2d9bAUD
TKh3LHObR8mRbiWn2gY3ple51b50PHvwgqfezV+0U+CK3rOrL+nFD+CPf05rI5wknBn6Q3kKbotv
EGFs7fjpt/SjuVceDszFlMiNaO5ZcID421CQAeA0CqskC6EDDbqSE2WnqnW15Edq/C3ADy6GznJr
GCjEbAE/tTkFlpay2RkPSbGJCHGYqe/ZVO8axYLC1GC3dSngrVp1a1QFYR+0kxUgRrh0Rm39KPJT
pKZF5PiqbIMORcXsUCvd+dVep3bk/0aubMfVbUJOZuK2wnnOtQf+8hfMh3sRgiRad0rU4RcExS0Z
gNQEdcemTG/C4KbG+YoffTx4r7vSSyjTvNMaVODQ1yAzDuLcJnj22jZiFh41IDbvNXSa76PyXqqP
oQHJbwPiOkViQ0RGYHb+s7yHAGUBogc0NwBk4TxESmme5QbMWqBn+SiTqUErxeqPbAB2PW9mulww
jG4rCFhAoT1W8SAhPR6pdJLxy8DY1LH+X6gA52YgpvQgxgBg8vlWsBhi4DUJMBtWPzbqawqMZ4Q5
iOsrX4tdSyOz61x8Y5JPY5v5YeZokkfDg0HvkC6BduO6lTU3uLTCfdV0nMxOkrEUvDNsswJYVcQ6
KloHd1Z9WcnkXIEFPXnoM1QNYQMa46EIoLAWIC0o6gI8PV9MPtlIqFxUZR1njhTU32LTuq8V6VY1
hiM12LYh7e76xq3FfKhro8IPXUSoSHDOvULZNbemWTFFLuy8favoZ/l/pF3Zjtw4tvwiARK1v2rL
vbKy9vKL4HLZ2vddXz+hwh2XkqkronsG0z0DGHDkocjDw7NEoA1iHWTx63yD0KFmjxKi1OkQFtGq
xiwlzIewQs0FYaZpmg+d4Gi3RdGXfmxmXud6qQs7/MAoEiP5w52DQ3/InfSAx01wVO0OV8VoK3f+
Xt6tm7dY7sYEGrr70RGE1jtqEQUkSrSiwt7IfLPVDVxQx+hUdI/RLrLCDXoU1vEWt8j3uaUTdXIE
gUuvDhKkf6DV4/1qoHQY6Z9pfs9UDVjcHt9QdMJOkAatCwJY1nuxFYTjMeh9i/Qdo3a5uEG+Nz19
w0dJEMqjC4taudn0Qn8Zcf2tL9qiJZjdA4fT1EFPqw8pgiu3XgKIKv8lQlcp8u3Oe1/HWGqgQvsl
WqRRu4a6rkp5+USJS7SSQlS0M0dHP0qmt/d+l1v/1bvkH0g8ig8gUCGfkA2cavZoU0t30ev6b1iw
8+onUAFho1SeXHB5YvLV4EpoNuX5e8grh6olpaAWsdfRlhKsmiCjmQmvEzJ1B1+7d16MXbGVYLGE
waGQw+UlH100bzUqGnTMfIwMrZloiO7FsnYw1cU4CgtB2hU8dbvwLQkjJSrxVSWHQ2kKUrwtJrcK
U+TPPMeIhJdihys06papIMIQRQHQRPGhRrphRNs9mNNV/6URcbEjAXd0639xtV2BUhePPOiShDFB
9Nnm59zrEOSznpdLz5criGlPze5oT9SyhIthF8ddXNmpNFv0PUviT7L7Fk0DgpxRfooJh9EuzPy+
YqJiYtlFVsdUQTgaHDrlF++9D8WT1rKoupbXXJEJvOq0x2hCV+iHJEXQ47c1+UsCldf2pzw6Xa5t
kvJJGi1sPvBNMyVFFk6RhnliVEKm4voNF5kYyFnsa1j0Yc//lt4LcE1vC0s2oyew9x2EXWF3POhk
GYdpwbHjGc8j24D2XLhD6jv4IVenHMHZ7Z3BJj/dH8QeoQCEeT7vd3qnOMlZx87ehRfW9blorgzK
XvCvIdlP3578ILmFAI0R0+2NUHxRQBdRO+vGLdqGpw3YtJHSVGnBu5jjxR4zsDipRNyo/S/M+w5e
Zfbppg8361ALodrEyvIXijoxBfgxNSUDlC9YMQcS5a2ebgaVYdDCnXWFQn0sCM1NU31A0aJNT86V
xmJLWPwoMzMmM2ensgvljOQBAEJiKt5z0Do+a2hgKXKZOONQDpn6fm+kE3y/5MqgBV2/GvA29CcM
TbCT6APDOIFwFCGrETmgo4KUDovseulcXyFT9xQnxtAOFiehgOLSoCyeoJXlA8nBEXWK3CpRpGOl
txYhMUFAwKE2NYnTbzBBD91YbFEoQZYmrp4ySEyBnzICZ9zQGCGIxbgB7wdrfTMufMVpbOEvKG0n
r4VDNPHgpuN9ptzzwh+l/7UOsXAJXkFQ4WfpeqNY9IDwNJMfjFI1lJ0HkoBBY9y2X32T1Ct2jkQX
66q2lsGbAyQx757kptiH7sQCF4JZeMBCilYt/injN0V4xGuiUI5J74PeC303msFHoaHJ/i5oFcy6
l5anPBOXB0nprwDCUGiiNFo5ve87+RxC1219gRYcwtXPpoOUoPUFucLPbpHPIJnTCS86+iVTex1m
8TtAhxY9hTqoZ+jcpif5bo55RqTtlVF6CXQ9+eFhG0LyWBJ9PENkePY6VUCtxmP+/J8/smQoiOEM
C9MoE5wf5S7iIoGMWoCOrfgx4w9pzLDudiPj71dxOQFCBtPo9Oczd5S0IBV1Q/z9FQq1GLrFHHXk
6Pzb+houdBcCBo27yJSgTgesa5ip4UPOZOjFxMHDNFcfOby46T1L8TwwOp/l0SpaQ9WPtVk8yZJR
myYx5NwZWa5xyVwFc+YIOybuf7oTtfZzIRwIzC2y31mkHOuB2wwNYXVK316LYCnCfzDZq6AwRmcZ
6zgVirgukIQbDPmJ37QW/5Ls3aN6kkuzNtRT8pmaySHes5Tnvrh2rs8ykMGewoN7AuNVdI/0yPMN
l/NwwJ2ijL7B4Xn9R0C74QHj/xNTcVyjl7+eeIuDTKwuWR9DKGhMhFK0hCDI7kH3gBjbi6sA4kt6
pVgiWI3sripbdMgrTZIa4PTwMMxeRP6TqzbVUzdm+HYiH2lb4oas+3jaGDf2oNcbRGLIZ2Is53rj
FE0SK1JYotIuecjN5Gpjx3osmCqnaUZBkuNQxgjRY+jRIM5itTPezsgicMNIEN5CKHjdjkEIbow+
8xKHP9yRH+5P0ciPHHLUuintwEP+1iJFvcUEemrsk7N0B94WRjhy6+Ou8L8uv9nx5AQQtPE68LP4
j6cc3GDTuq9ywgitFk/Ft5Vf8cQMBYQFbShPQhha9RCB0aOEEqfwvO4Clo4E5nTRYQtKn4ln/fpD
NhX48XOxnYaA8nvSyCdfFzeKO+KKzgyNcxkX9G0ch35hDFCDLxv0ojdMZSDK4DyhgUkYf4J8ODGI
z6i1LyIg34woS5muBdpzuhkhxJ9CAFVxdAnTdiVDwmBxyWYIVKg4FOgwAcc2ygfZpXXBLPnIhwc9
Ah0La2b/9o7DaumT+iqyXeB5odxz47YlBLA6bPPxDuMAfLF1fTvtDBkUuMxO8+k9TR/pGdgNgTsi
mzKdxsHKwkrIqRs2SWFrYAz1tork9KKVVeckwHT9VgOJx/ouXJDXvbKUHoZzuWSaaQR4cVdd+N7g
nnVzsLvNZ3ySrRMY3XxL3bwKW8Pb5YaAgRbwNBmpCV4zO0FnLuPnLB28+VKQ60OBsWV0fE3rzhfH
EhVNfev5DA+y5EDnEFR2I/d11xWm6b8mtpp+R9DyOFpdjcqiw2lmxaT1XTwWYGQRka/CZqJTR30a
RVKKLlLTy52qvufHNxJuteo8YASv/q2Ju1j6kXNgN04jM+N/VvI/Tjri0CPBLqvocMeDgDqWbqF4
YSPC3gRyqND/MFrC8JZLFqI7Hw3A4IvGJBKFwI95HhFlapEVoQiTnEB3ydgWC/k3GIEyFljQIKkg
0uexLDi+cCMMzEBnwFUOyfAg6FsuOnm1nSmWp0dGUaHRDf9llA+XHMEMmD6bkdp6ddsCGMNqOrcR
xI+wvhOG5yrfC/+8h//KSPoohgNcUT4ZmYPkuxp+5iPZc35grZ94lkX0ESvSWBmmYS5fFA1lPMfp
AS8RV/ng6y0anRloSwd6vn7UaWvQtldF/GQTeq/UH1W9D7v3dYOWbgXIzfCTeh2G2ekXQZ7LZVnU
UA/RXAktK2XwO2jB69hl42D7vTfakJVlcSsuLeKUpkOBFV3voD289lM954uBPjXiJdFjXYOM3uT4
50wwBh2kW0/r9i0sIej7wQUPSnjwOdLE5FLTChmnAKvWkfglkvKU18roxGowMI7ZgmucyE9QYcTD
biLiubbK4108fKECaQZpYAhDcOdl9xhmuuOEfJ+Ldz4vOpqM8Hjdvpvvh7Q6CnMa4kmM4YDT9Bo1
E12CpvIU5xf9X1nzXnyxyQS7tPH2yHvv1tFuvhyFNv35LLRDeBQqTQG0tthxwnNY7uXOv4xlB9qF
0BC1gOEcWdZRa5omYxsGJfDiqncSVbzPlQo6RbEd1OFdn4FxcN2+mwD52j66T0yrSayqQQb7hBp5
zqey+lOonz1rNuw2pUbhUMmGWnODME+BU+vkRxWFvlGGKXeAvviRJAm0lfteAV11D70ECF3YNWn/
cHUeMdwLy1rKmVWBNgjCZG3JOUSzcrTENhjl6ZmU54ufEUII2J9Ih4JS+XrbQCkhIfqAz+jnp6Rw
+ugCV20o5avPqsAvbtAZknSN1HGqno49kHTygkISiBFTdFuBy72JNMPrWGd+cQVBc4p0OHhAkI64
hpO4Lq4DsNqZdQGkQLASHPB6JCcFU9P/YmvOoKafMjt6YRnlfC4CKleFRw2sdKGMTGSn7EqZJWt5
4zOn3TmDonxKFXJpSmosouTpF5DJove9+ZC0imHR8imY4VDeJJRQje/8vMIAqi2OVgoeMeLnVoq9
UcRPmMVOINKFiWxWqMD6apRXiVS/b7ISS1mISA4RPTPiskEPfGZ1qcxyKbfDmV+rCWYaAWIk08Je
f7giyfKJILKC8E7/O84FEw1TZ633dnUSvLlpgmxj1fwJQQoS6enR13j0i1RWWLgWSsWvEuZm1zfS
hHf1YLr+PXQdveXUNO+ar1UHMRNfmprUGrGvgH3F4RQLHD151f0LT4PbF7UD5F1w7VM7istiWezT
El+azyBTkaq2lA3WmJcWrhTGO/c2hQ8D52DUtopbLtNAtV1hJOUgtgcwOUrBsUusTH0G1Wmsv/oo
Hqyv6W1GksKkPnJSjDVGBoEpCfs0OCc1FjK36vAxQpjYWFJ28vhtFNoVyOvq06BthW7v1w9qgPjq
EHisjs+lEzxbAlpYj+MgByPG+DmV7P3ooupTIdEm791/+jr6shqdiGjdnoSvKfcnINQWgwwwoYqW
DCV9R77vsr6yS1cH8iF/ISi3p3ui4mL6BgsbVkYlHSpc/iN3L0QvLs9IwbCgqE2q6PWk4IqDUUIm
0E8uFVc4uQoC+hQPW8bKLX+gb7OoPVpXvpvE6Acy4YjAA295HJr5JIZ4yzLIRGGOdCNS/pRBUa9r
QcXh1EUVellCH2T+7iEXU8YnWrpzwWT4F4aypQzizC3GqjLH9NSXTwpXvVXpXRbXjoKUiA+acEaU
tnhxzBGp0zZCxowPayA2Kahus63+G8aJd0Nu7APOHMEa1f5zwlI4lUk67YuqGZSl1168RhxaNz3W
kvfqY4h2LU7t7Li+wwhyLTIY4W+7bqdzNQOjopg89lJPDmBfkIt2D8JeP0EzdV6abu60nmAILcZK
XjL9gmlXyP82ghGzOCmW13j2G6iz7aVjjGwxDFYUQ3d/9NIDyBaTGoIFuMEgu9GVhiadK/V9/bwz
cakDD/kWX0WBAKcQfUGoPPDtJQOrCHFyMAhzcWLkCiifJEtAZLAOvXhcZhZTxyVNWi5MByDnqArw
7X5U+k3LetFMn46+fVEqgrNE4IQcKRX5cx00BTivqUwy8hYYE/Bqqpu3dUO+4uk1ECqw7/SyVvW+
rkxBP4NRrSavur4puWMi3YGl0SxedbKp6jst+1XrjEVcdAYz+6hzwhWRxLU6oMW4BiUjb4ygTfEx
0gAaYUXf5pzKqqosxTOQHpMhJI6iKrhOr0+mnKch741A5PKnoT3VuqEGjpt3RiwWRlNv2ePfNy3p
0/H8RqRv11YjcTWkQGzVTU1sJbsfohGDcZmV+hODEeZSc9TGWNMqi/tThGITWjfReESP2mK8J0rl
HiW/jDtW/SVyT6m3W985i7vzG4Ku3XtNWmTTKJNZQBgJ+gxWF7MI/xhW0G1EieB2XDxZIaOcX0aZ
5Q0H3/+9bsdyDChBqGgSuIL6GrUNeU+IA04DShz57/j/G6HUtqWa26E7gudc3HTKJUV9CYEvixN5
8QTMoCnnPZZJMqKBAdDCS977hh63Rhc0u8Z9F7sfVcFSO1zc/zO8acFnD8MCbQth104Lqo8bcew3
4LS384wYid6evULZ8BP3QsziXWWZSfnppG97kZ9gic69cO5HGxc+GDAHJxN/CG1idyRnvRcXtw4K
7V9z7WjRpT5q40uJXo9Y2YAMDiE9lCPzUwD2ME0b70LhORCGbQ9FPkMdghxxNpppde6Vj3RDq9xN
prBGShdPy0S4LaAzCqztlOeR0LPehLJWmmPRb2LSPPS+yDiQizHpXwiFp6b62hwP0tEHhNgYnXyH
x0sYbTQJo9iMgHTpTYzg5v9swdvhehdxjawmeq8ixIBcQYAWvwbVK4ygbFNmyW75M35DUbcTpuqz
gJ8+Y1tvW+Wida+1wLoU/h8H8A1C7ZVUqUd+qGGPmnjI5kEvAU24UbwPXBSrUhvD5cTD87dijbIw
ganjj/mCJocYJqzja3BYox1CBMXUtsX0DsREBmUrFneFygjBWUtK+QBIUEZayAE0JZaKxnXX26hV
ywi7F0EwmQ0+cfyDFs3rLSKmcdJr03dL0ZzRB/lGGhQblD3muu9e3PIzGMqxFEQZtFABDNLsRpN/
lJi18jJ0rYWO6/YMsMVtPwOjYj5Br9WsHABWDKkxxHd5K5mD97PKWKUcFtDkTmdeWvGEEm8kAAXp
fdhtBBilahAdZ1TcWN+IcklyjgsgCrEReBX5Dy959PnBSYrqcf0bLcOg0RqjsxgLo8nNijzzk2qE
WxIwDNiJA/LYjz3Ydv43FMpRpFFeeih9lGZfy1tB958gcrgJU53xTF68yTCC/l9jKFfRBGrsNZoO
H4t3/+hvJDe15WBb4zlZeNbIer2y1o5yEJCA7KQmAxwGGn1i5qQ1woDVCsCyiTqrSNb4utJj6RJ0
rVkl0f0QehfJzyDWRrtGn2WFCahOtMV4bJ7Wv9ri+VVEtOWgMw/8BJR9ZVHFtaK7gJYPiI57obTE
2hJ9kxf+TSoT7Ad/oSgrqxhDJ2kOKEFsjqI3QELtoU9QfuMb76Mt452IAmaXQ2Zo3cTFTzjDpVyU
xEd9G0YcYh/sjgYsRWi99vqOkchc/IYzFMo3iRFIt8XJOk2y6vghBzuKgEI6qL/zUreZrR2LHmoG
R3mosWkbXUhgVOzZLRLBbb4Rqx+S0jAWj4VDuSgh7lqt4GEWKWqjn6LGIkDyOXpsspAVMU5Ry81D
+K9NAh0+QQg2cQMNWLr/HHQ7HzyUEcQWGnPsXCOOHkf9T88/ZRJrYvJ2HH16Is6AqXCq55RYGRMA
B5WGpvU/lat7jtZDbAqurIi4TZI/tu1g6K1mdQhW8xbsHdDyIiI4rVv1AUTr90PCsyo761sKhfHr
WyitVQl1d3zjOnyu24OsXerM34fxi6L8iEqWHt70JW9XH/Pq0DXC/Cg9sC4KQ56XMZxQGfMGlEHa
rDcCsTJSYdenP4cYLcL+v7nPv0ZyoHKAGT7KI/SRS0hQwrnigY6ZK7uq3yvxd8FiSV7OsMxwKA/A
NUMYVi5MU8FtkO6SAER6v+Jym7SXQdgIZNfnn2XzXMQXjM1Y695nOUWGtwCPwimSHnTPhtRwft11
2FxlbcvlYWxsEGwbYnaXZ3u9tkLVaIrS8EA4sg48ee7b7/kX92uycRbDpN5YDG0Eo0eBGDE6+t2e
dWAXUyvfptETmEPL1XEsAEJL0XwPK3J1qyCSxTRkBNGkoXGUwYm9f9wX/3Vcvy2jzoWapuhybrFt
ZE7Fp2texjLerC/e8p3xDUFFGbISNBUPEQBTz04lhESD7EnF9b8OsnzivkGouxcMwxo3gIXZRI3P
kLhdNfEUENGo8MGU/qGO9iO3XYdkbQrqxMUdn6QNAWTqoodZjfdulv5Yh1i+Mb6tog6bIrpoytAQ
1BZoJU7LU+pmm0Y5BWCj+jdA3/EE9Y0gZtW5kgj3KKmYBE9CzySpZrd9amSa9LqOteiKZx6Eut0l
rSC1Mm05EB/FCnrIopcKFehGcxoP42isCdHFNZzBUbe7klcCFKAA5yW/i+BOys1CO6cywzUtboYZ
CnW3Qw5UwcgWUNpo3Mly8yk0hBGtrxuCsuP1FRbzoZ6nASCCorR8RCecaJTcfVw4699n8bxqUxlG
4CVJp2VCwMFN6jDB9CHpsxMniScl4V+UUn1Yh1l25jMcanNjhiRqXBF+QexeUcoSRDsMHFEwatmz
+RJycVsw4vlgNmXgTnv5xpnPcKn9RwauqppxukTQUlW2xd4dRQOPR8tNeyONStvXf1ap/yuHzExe
qEbaVEdVBand+u9Y/Jyzn0HtS9EdU7Grp4gkbva5lB8qNHUlfW8QjjXCPFm0ZjG1ORNdzju8vkqz
ST5lbJwyxOMObcXdK2hbGV6RYdYNK34VuSkacXHcSsfzAxNY+mDyEsMzLjqR6e4C5xhIcjTqI0pS
r4Rqh01aDBup+o1OnRxDkgFvyfVzyVeM0714u8zQqG+lN2pUqz2+Fd/9IOWz0h6I/tK5PmYWDmnu
DHXDOIMsQOqLRZXLSVDpgXlpaHiKmXInAcMXZXaXiLas2CIrHbTov74tpBuWZd+HTBHxceg10CIg
0zCG9dP6hl9uFZlhUE8Dt0K7T9rDKD7mL3rQ6ZOcZ4vhVtJaQtzfFV145uvqVyl2o6lK43PljjtO
c5E/DM5BObG7lXFoZ7HoQiId9DLdkIFRXIc0L+OXkoUDM6lJTo178iRPTrlal6v5BCJGZiyirF95
G8x7YTgqy7ckxFRmEe39tt5IeQRGTXiqsNv1tc5KAt0SD2CtJkk+GeTp6K/9CsVnUaeXQ1+4mb7J
YIJiFmOgpvqG/0GjmHonV0Ztv/Mftck/cMd0Uz+DNSa+cMdhs74WS7fB/EdMG2f2I2oRTB45h6Uo
QIXZd4KTSaYiqgxnuIQC4qn/Hmd9+iAzFBdjhpAvxtYI+XHPoW4U59KdV0DP+59bM8eh4hyIpYZ5
qOIgI4u7Fd3MLlTMHkisJPyydwLDkcqjOqvQvEEYtcvQ1gZzVOW5VUajSqymxmDmYIO9hVdYs/DL
VymGtqGQAz5UdLVfL5/Xqb0bSdgpcWTG6mBkzTFBDRgyE71/6lLIK4YGV4PCSGaclEW3MQOmdocX
6FycoWHDHNRiA8XVTceS3Vq8T2YI9FH0ExmhFJay1xACj06uQApT3WYQm17fGouXJLgCMW0DOT0k
8K7XELRiep912Bqp/yAXdoCGCx5RqWRjPpoBtbjbZ1DUqrk9afk0naCKiyR0hlLxIHcOGXcIC4Va
OWiCQ71mytVxwVFHY0CAbk8mee3iRYXmZnAYqyKa/ykQiFlzhVjh8wggU/aC4wC5DR5UPtVZj+0w
io1CZNz8t4zOk1ucJnqQYVVl6Chdf6g8bqMkUgFZp0Z0kh+Ge+WpuiP3rsNbkzAZZvzbnfcHQd36
Blk61DNcOrIhZZSGwtcbadxpqi2jcTa8J96hEawhZJS1bgdmr42k6wxQ4I1aBMK4Kze64dmqZ3jw
/xCQvU/2CcTY9NF45Y34uXAgTl4bUE7lGM+NpfMwN5dcLzOKyGKgSNg+Y+804WEYkFt+0kpLEX6u
r+ti4XCORJ08OdFT0nlAIuEBLrkZGkvkD7KMzhJxWypOAY3sgjXPd8uJRq0wdQg1rfVIy2GFKyM7
jQjzMRVq9B4keAz/tX52Hw61aGCmxfrp2h6rui2yNhN1bsgYBXwbwmODJM9xn5T78LWyVDuwUYXb
ePigl9DSLIjL7+SHwuJ+1GCt2FRvOXZ3blZbhE06qETD3VZ8Lx3+wh0C1jtpybVPhAYQcCQQVKEH
jTHtNUbQu8cd1t+5QQ/aBta1teSg5lEW9d3LNKljfsDlkbqGDHYVLtm4zEGFxYTlHIX6zmUsB9I4
XVEJHDr06dT4BKYJyf8UG/RSxBy0VOyCfx75Tac78sDb67ubZeR0v80iGwlVXTQuAl7ILh2HUUO0
DyYpq8i6GAHMraTfQ3XCQQ8E+wnph1Jzquo4di8KB3H5+K0Kn/lsKxe7YnxYN27pcp6jUu8iLu/R
753AOKng9tGoHrr4D6hoX6uB+1xHYi0j5fTLls/SFKzvpjrcy8Lz0D7W7p//CYJ+AoVN3KSqB2NI
NJokIKB9HZ0xTq11GNanouc1R0335aabFg2sbMg+INBotF1Jzq1sd8JnKBwyweKVZLeOy1hBOsT2
/L4VeB+wnvxWIoXdCheZvK5jLHu1v+8mOg6VNXATJDm+UtChmbQFHVfHvWladyhl8hFqj5UWbNcR
l73UNyJ1ugc9KmPJBWJZnFweIW4CiRHGxb+IASFZDGxiEPqm+yqttEroJg9CGv8u0zukgnQpa36t
W7K4doKkaxLIzTSZXjse3U4Q3phQIKo8cMYAuad4sAgnQqLo7CFx/r/hUSuXeOMQgZwIHqN4KKWz
GznRcAy198S99GDlWQdb3Hwz46Y/n3lBlQ/CiFcANrSQR5d2ZVSBBYDRPb7ojWYglKuNvLZDeR8g
blfYILgy+UBHrkE7o6mFse1YH4tyt4qXhiTiAQVOU1FHe45djx9D/yiSA1czquGLa/edBqCLiWpd
DXnsIlBRwQA9dHtBs4KCxTewHHDOUKjtkEp45aNlFOJ5J/9cbsct6u275JRDuSo0UEPJjMASd6nJ
nRKHT4z4pNmE8f1uSXemkGz2G6hdUjcSSGIiHIH21xnqR94L+hc/356IDEW/wmpNeaOaozm8anZj
ivtRNmtHYvyGrwcLnSud/wZqEyEP3CeVh3VowFdhJZ0pP/SHatNuw4/il38RQdxpo3Av2OsHZDkc
ndlO7ag4JYNSFcCFSJbGGci1HOot+XQ/G9FANZx3iFF8oK/jnKNxXrUTVv1x8fDM8KcdPzuhriRF
kR4AX3486aDoeHWPXWjj2/MORNgemoP7QO5AM+N9rBvOwqUu9lCpcllJ8c1BZh4gPyKdRs5mivsy
UL6eIDPr1AjzCL0I64LyI3QPEIuIwtYYC8bbdPqxK5vn6+qfwRC5csVQnxYRpMCxr/4W8YaALIXB
i39Gn8ezhkeOmtUevOiMvj/dFwvGDFVKx9JvB6A2+SfnSlYcgXYmBsHdk4IcaVA561/sxh+BynlK
jIL8Cx3mOj3uP+a6EvEcyNrDrLIgp9qom5wUjPPwVWW6WsqJMJpMrSSo9uMJQj0OIErp+ckkEAjK
2sGWTiBW3olWekARHA+jER7Bt3rTyFITtcN0Y/3cm5q9X7f0NmNN/QjKKQYqSCKkSehx2IDVFZro
H/rBtapTsMt2+gnEWZ/R7yMxonNuaYzQ+ibooKApX4ghH7+MyklpTxmMHgyTYse4w27dLQUxHZrZ
vhGLUmu1SVgb1EjI1Eg/foSO8v5L3mvncQtR9Et9DH4kl+ypvhs/UKj1JFOwXcbrf/Jra9+Z8nvq
iMCUF/EjQGJbhPch7wjiNkmOGRRCGF+TtaSUi/NiPoXmE6BUI37HTJXSG/lH8nxsX7g/2lZCk4Ct
3q9jLkJCVRziTqB1RQx5vcRR2qeDNkysKQKYkBvdzH1G2LjAOvlFD/QXgv6KQcCn3AiILLaEMwYe
kk1tcYZ6fkI7zC/MVP9Rnl5Lg9PN0k42hdXlhgYGaif4UO6aQ8gxVvnG02JTKWAtksDaJUGXhCry
RF2o5mIuQllG2JNun0r2oP3JZFZMvmA2QnGQAuLfEE+7aQWS46QZAl7H5g2DzNEbr92maCoYDTWV
Fc9SdV87BXzi33m632RWmSXFXdfF8WMwisE+TkiSbVyoB4RGUSDJSxQ3fiScVhxJ2EPFm0h9ARot
Gbq4VddVrhFmYN60lSAYCPg9A/kRjHYhWgYrouzCqkLDDhcLHOuxeHOhQAYI0/N4FYC9CBoolBd0
h8hzyxJWipHM20OXuqZUVdyuqyfAogYRMumkjTw03Qal7H88GDjBayrIkzB6xaOt7Hr7JmrXBVGO
uywgpHBqNfLetEHMkbApWWOmt7cKoCb+GNS6QHmlUJb2eiiEaQgljLhBd6AqpMHOzxUNudy+Y2zR
JSh8uUkmThcJsv3XVoW5yGVdDD5nf8irQ6Yp+YWEtfah5WLQM7Bui3iYdlQw7gweKgKWHJpIssfw
bFflBa4pM33Sz9m2t2TBamJoIFWhER0xKuFER2+jWbId23BEr+mGlbleMPjqN1COT4iauvM6/IY2
PMryi6++RyClW/d0LAxqUYeI95pMA8aYnt3mXPpOGDyuQ9w606ulpBPwZT9WNTcCQhoHRxDiLWIe
659DgMcIk9n4Bwx3k5WzK1HtpLQA2zeeOWDgDBT1vksjhhW3Ccmv+ddvDMphtzWYNmsOGIUd+3Z4
nzxrR35HPFvY6xvfEHJjZH2cpZWbm0Wd4ypQfTC9ATIeS0MHQ23LCHxv234po6gt5iGRnHETQnlU
H32TlKhWyA+SpRiJ01kVHm/aWd2nJs96r01/8XX8ME0Tf68mte848FnpvV+CWvAS3099BKb2Lh/I
fWBqO9VGR42jvwgv7ck1WS1fi8gSAWslal8CiKiu94oit9BKKoCsZIEhpU/hW6ZGhtxbKPjy/cf6
xly4CEBmAKbdScIFgTcFBveix01ZQxRDOA/txJOEXjnP7BVo7G0GF7OOrBGDpQONpcW4NrprIHFP
OeQm9DM9z6A7nCL04/t9Ev7E8Pa6VbfBAhBmGNO+nR23Uiw5UO8Cg0uN4E9bvfKeFfqsA3fTWjvV
4ZG8AxMNNApRzLhGqeRaI7LUp6b7zO/zR2XaFsQpNFR3BsYzeuEzXUFRBvkdcfuSA50PRkA4JTQS
/1EBIaWvG4KCJKhZjIwq3cIK4miBNVXWQCgn0NOLsdzq6BIGDX6enwuxMyIJmV20ROWsnphFIHA9
obdDxAg43dLgEaVQ06hF5QRz9UMgGDpIpUFYYFdS8bC+Kxa8FY/K7n+h6Me6m0sZP9aAGiYCpio9
D03+vg6xsLmxIyZ9V/A76zdv2EJKENPlgOhaz0pc8T5CvsmPWM0zS74elXGolIoTtS2sut56Dfoj
Oi8eEoxdOM34EMQHLnzxyE6GLkeAnoziMPZmF97l8T2In9ZtvE3pTRqSIr6VDAIiEcH4NbhSy2rk
u1JikgvKasgoHbWdHW2iDXKvgzE4+oXDOxaaKY3xzG1cxtle+orI5/GoH+INT+inD89xahtEcmIK
mENNGhyJwFk3cOkjYsB9agFA1wZoyK7tkxs5cxU8LUAW8iJn+5FcmKHiLSHJtIYSqKuR8wCDNa0C
JwXtoCSCgrepfIg6SzdSpzX6S3AaLzWaGzjnJ9kW23W7yNJZA0k2VE40KJ7cDBmOuZzVcgHDEqMy
mv1bZdehgaERELo1RmKcW4ts9Ds0MN252xJSM7vEjCAtZHim57B+zG1iclqB2Y8h16scjUmZxxV+
DBoeBN1A2sw10XNg1Pehg+ck/6Y+QLwaD6TAvPtkLMT0d1OX+xU25bkbzEIIoH6A8tVb9GfYW4Jn
F4Z037z/0j7HTb9FD8i2OyqqEV7UTZYZgsnkt1rcZDPzp20+u6KaQgrzcvoWma0/im+tgaLWSd5g
05m9zZ0u5JIz8v23/RDQA4dLwjsaW1sEoTQFicu+88oMSrP1BnS/g12dkPc6V5Ud3fcMsAXzple6
BnnNSYWclrkcvCgrxxIF8S7a8glnjOM2gJjp+ndccAXQ60O7DrwgQmv6AtbkrAhyTcAWGgQTU4Ng
HGYg3KbtEa5Pw9m4BBGyQLb7es1cqGpVaaZCQOeu2vivUme4R9IY/ON99ObbXrhFQqIy1s1aOhpX
oNM5nu0NwvlJqiUA7cxq420FQ0P8u63e81f1RLbkDI6b0vFPyUGYVAoY4AuhBrSjQYGKfkaFIP67
Blf1sc/dRINohuVuilO40/aeZPQf5B5h4SV9CSx5F7xHr8FjuKnf18EXHBRIbCH/pKJbDtDUKEJS
QOfAd33EhunpP6RdV4/cuNL9RQKUqPCq0GlyHs8LYY9t5Swq/frv0PfedTdbaGL228ViHwy4mmSp
WKw6dQ6Nb5PmxnZ/j7okDq64DWeEt0DdbKHI8+d+O9peJ0vKPisxtjg2r5r5buVf933UGQzUsh2A
fM9KDmXH+hkk2yVojxpvzAK9vMM07eWdWjklvA8MeD4IegzchaenpOfUtMaBP/YwHFc8j862skFt
uFfJIwXjoiLttK5FD1ANIn5AIxOzh+L4RlIMM2h/59Lv++0Ygq7ruzsEpZeCfV32Alr76k5sCR+A
AoSQHrewhcnj4ra4cX7GGytgG32j3/nggL9Rf6iyl+aKV5zYFFIqrWqg/arBZhXGkASpcEXGQYZw
bNzEt713cCLZZ74SI08s8ofgkR8qqoahZwZBQhsX8Kf6mkV+78372esCN6RPmp8f2F6mQMKXIVx9
J0YFxxk7vQJTJF+m+7QoVxhbGi3f6AuvBMTyso+uZanHtsTCSlUMxOon2MIzrAshkoRes28+lVdp
cG8/dE9RcNng6oaCPQFeigCiiTVi0G6WiGoqgiWb/QXXTWo+N4DefdEKV+ThTGMYDwEJoEgQrapU
XfBIAYSvz0BLHdQaBmNlrGZnSxGMCL7R1CDSoBOMEAqlLOgDG+W2kwWqM5fnoj8QTzHwDMdElvjI
U7VxsqYJqj+pDmc3gjGqJS5wFtD/WIAN6N1wcRGhat+zugb7OUjnpsYNyiZw3EctB3jix5ePBBkA
xESAirdV3RRv6aqt8Y6soZKECfi8mTDB8RZ9+VkAqRcTJEmailPHA0RYi9JVMWltEJ+XsfFgsCEg
pbbVI0kcWjn4Eyv6aVCY85GylHIrRrbHXO9WS9idYXfbr++YyRnX0FMxUYYXwsAwoShvLeBWH3Jy
3U/GjW1jJrhg/8IMQY1YB9YTTL1iT3deFN1qCdriHWSukdBwkWhFxrrNv4WTkIaDgbocbkHIKUMd
Rbgt9KopUdG3oKZMyGZ0kxBU+9sxsoIuTx8nZQziWFb5Prt+BZPCZZE6GOCbehuE+4kJYHqY1N8j
2gfZhIpdvjHbLfQ5Lx/YWdxG1RgNDKShEKyCUKXg4vZSWTXp0VF1nA5JNZ4mYw2Oh3prLc7jQAtJ
jnSOJuT2kPGisAXWBVS3Tv0wpgajrIBOx0ibLcvD2joU7rYCDN9+ybJXTXuI43c3knTG11aJuSjT
REkDyZMozIWsakyKFsVWoz1EsV9NvdclV90EeedBUuFdCU3o7iHP1rneGB5FpwvUyyxfmgqmkATv
C4NeszzD7Gvzm7n9w+WzWzOlIyHE5BduDVxOp6ZM8NKPZIC3EGtQMTpesxsnnvvrumsUr4/mfxGp
IPCCaROw0li89XVqb9QBLKQ6PohWt0JMPHiOjXakrBCzdlZQcEKWi2IMBjqNUyuum83wHvQQKy2z
MTsT2R5QrQ+JlpuAT1SbuSzfL+/jukWDr43f7mIvr7HbIW8bh2M3yK98BjGf2XhL1HZe6mSbTgok
l9nj9+dRgtZNXV/ZMezVRfJbjXu/K6fDBEV1DKc8WK0sX1oJ/eC9/7s84ROf8c5s8gwb6pTjplae
NYtsKpl29KoRvH7ArsdJRUU4aFnNLpR7sYYp0/eN8dADHWxp2dfvfVs/siLsXFSwNks5lmeK9Y3a
0nfWNzfG8hklrQQJsbYeNFsRFHG/gNtc8HVjAW/Iks6IxMNjPrp+pCheLAu+KzfMnykkDf+gYy5e
/WZqzi2FsB7GCLUgVt/U5I2iy1rS7qFJvhe2JF6smgPvqmOoINGCPPCp381TrKpmzW/NpT7Y2XVu
/GwBPbV+1WO0H4yny1/VShZoQ6oGSQASG+yiEOlbdWRqNyDjyFz3UwHJqlEmkhfxWgBEemag5YM0
7WyaCx+RauodYi3KOHuVlQEb5w/0NIBAJJJ7cs0fkKXZaC3xlr/Y0Eq0Bm84G7CV1N5hrtHL1R0f
gL+8ZeflW9yOx1aEy8Myk6J0Gyyoz83ip7IQ60Ano72HiOP8oimLvUN3pd4CtZKjOG93V2mNXjmo
NlL3TnfH4ckqQn0c9pd/1tpJYotd1G7A3HvGsMDyeinz2ESBz6X3RlLfT83LZQurB2lAmhsBBG8s
cZhRj0jpzi23kDRZchjUQku3k6GBcyqtCf3ex4OsUrpmEoU3qJxAMVOFC51+DLQ3DNoRBGFMTr6P
6tuSGQ81+umYAyg2l1d3XuMQjlX48NxkJjS24DwKFPbycWux0Fow2BB7VhpUjYHxnm0nu0fXvnag
mnBVQxDU1EVwp6ZErb0QIJvqtt8nlrFfEnZN82k3I5TRlh0ysw0uL1RmUtjTobJmWkYwCakqrzct
b3I+exrkEQ2BuiyTfxHP8L4kEI3CI/NssnKY58GMFMSzvky2zFbfS7U+VDV6srZ+08/gJSrs8PIK
17wGorkGF5eE1LYY1OJmmUjqIuWy0YAzF4CNi/LKrNBncYikFLeaKuN74/ETBvHfqYfqdpqRisFD
KVo3RjZiahJ2o02afU422FRuG/pk6xvpZPFqqIPHwGdMoI1E1qoYcNklMzkkrrM9rSzu2z7bUCmH
z1oWhOr6/8yIJFWdM0fQA4UZtY3CqH9V0LRoqk08L94g45dbOzYCMVmgw6CfdkYAHBFFS3UIyCLz
pwOUh52fbjPavtJPMcTMsu1lJ1n93o9ji3D1RSCLA2ALp2Ux4zZpHyvHrrysGrc5iTb6kn+bFgw1
FXfgMZLciGtnBwQEOhJInFEkE3zGboaSRil8JmtI5tXE/O32xQGd5UaSia3dCcCkIVT/hzNACGlJ
b5TVMinIj9j8rWrc2DNmmQjw6qkR6Edg+AWMEgZf7FGenLKpGAE94lKrs4dhI69KU1z1IMyW0sSd
YS4QofHWR4kHYYQTV5+aciplXsYFcD6r7x3t0LtGlN8g2awnD7KhrrWNh7RzPGvUs1uzJ/GjHuvs
ymFtLKnTnK8ZzzlEFvwSlFAcsQ1NjJGMNbIAH52McLS8mYJ4vSdeWT5edtLzzw+GHHSfTCDWMZcu
rNgYRsIMF5V+2l2X1scEeaO83OGpCkSZJK05d8pTU3zNR+cILcPaAE9iCVZMMO67oVshjZKlEDIj
gkMOhHSNxqFwBeafux+uMngZkSRCazaAZUJURL0Es3XC15U4Q6tOEeAyILwNrHzYFXa+MRRZkWTF
DKDXuNEcVBEMdPNP92vWkC7UGurNZWd/B9XI1qaIH1EdfTmnxbvjrx1RRMBQUA4bDTQKrAIiArWy
6ZQppESThMPV5biYyf5DVAFY0+lyFBcdnq6xsGszHXzVqRzPtarS65lM5mgl8EI8Eokq6nao9ADW
fWoqalp8w7kL0j5ojxRO6NgYnLlxqiRw2g+rjjeO1viLDEN+nvbwdh9ecijiYvRDJHeyki5OaQKr
Tp4/1237qte4pVVgVNSy84gCOZbIDS9/vitxQgNAzOKSuxaqkIKPDEaU5mxJKp/a6mYwfuTzuF2Q
a81ERp7P/6bTMigc8a8l0UvAwxF10wRLvfNCHBdXaKhQEi7TB8HMcR82svbBub8gFgMmg5K7bZ/j
nUlSg+QZvWo/a/sXlBSgEKCnQWnUMrGzFXeBBS71jsCPICjCZ8F5E0PbCdkcKgEHw0lBPB81Ie3i
DzqMPxdIE2Kmx9er8l5DRejyAcq2Vfgq8r6iwMpjW+Ou8ewRadxtOm4s/S2xnbBT3m1LcmOvegyY
ni0XoiTnORCzTUamLqt8zQKaKn6Y9DlQqTfYkrx17WsA7PO/dtBKOP0GW6jo1dTCwsA+gsr1m+ku
Pk19hbwX7pujyHj8zxMRDaaIiw+f32Ui84iNMeQ4ahEsG+tKBxmGEX29Madx4VbkjugC8LTqdEFT
k6PQwBC/akdXMeeMOcOsL1yvsetS8lWvLQa1YzAw/YkmYjMcHbVcyXUbwOeo9gi5l6ZUf7Jq4Wsm
LppaHFyKEQ0x0WGtmmUtRayaSFd6NSVXdkH6jTKnd7Gq3BWdSQ5UH681RTk4TrtX9OqlaZabWo+i
QCkRa7r4Hj0kE7nscKh0qCkryMgi1Rg2lz+QP3OAZz8Vqsq87YpsSIRwju0AEF0WV1A9tTa1VuzU
GAhYSw3qwfWTKcb8FfXV6TNaSJBqke8OX8YU81aBAVka1MpQMBPbBl1N0YGcIStXaYdosL2ofdQ1
ma74ebjjRlwNABUU822xZVbkRVPUc4RAgCBEO3Vr6XhalrvLu/mnKS7sJjiIdQLoFO6MM425LjeX
VHfxWU4bslFuf0xB8R18kmBlaTpvO3+2b48c9F5eXWd3rZe/PinP8aH+sAMpyPQ818aC8XbGy8/G
iImY1rO0KTUjw4KrKQtL9mLPfAyqn3YLyOnalgUzbR+1unU8ItW3XN1svDq5deRwoog70u7GSAhs
m6n7fZ56f6q1qzyWwZxXvmMs8a8ZMeMtW8hqM5hJKnSacuu2j5Nvlw905f7gzUkUIzC4RqBrexqV
nKZeskLBeVrto0lvh/LdAMhxenS6d9PcMSrJFVeqEdqJPR72j5L4foYW8pykFTR0gqq9zWZIFfmT
FozLwVQ+XMPrxxdlkHjtSkEUVnkBhHBAlStOdGVD7TagJocq/U7pt86DGla+/g3vISswg2I/bLPP
n5f3dc1Dji0K6zSQUxU1YIZozqh3s1EdpojcJcr7162gcQeALrDOKNIJt7/VuJyKrqjA0jiHbT/v
m7YLMEQmuYvXYigcRMNnD8wxWKX5ao9PzR2zCerUOLW7+HraDHvwZ/jaR3VtfmJUXtL6lFoT3F7V
VIoqOaz1G8x07qwt5LyuwHt+m3t4SMv0CdY+MsMFklpF5g0YgLCHY+rEDfJ5fGSgkDe6X3i7Xj6k
c7wY4v+xBf1092y7JkwtYAE0v/m+f9fBaKaitepZWpBdQ3jQ/4768df7dUC04MbRAabFa+ms7pdi
mHqwOsQo9VkjB0MPx1zmF9yLxdsAoAaM+Kl40CL1PV0ZJa1O22ms/HKf3jk3z9ZPfe/eLgf1KQt8
B0gxzMWBiC+4vKFr3xbAhRbCL9CFCF2C1WyOKwAAELOKNihby4sMVDhkZaNzxj0c27EZ7jhHTj+X
kR239YCgcVfN3hAgI6x85xn42mxr31TX7au1a67c/SIJHX+o/M539e/6hK+N1BilqQusT99+TDC8
3JXXI6LWxnhC/e9Xfd0A+zdAeBxgW3TO35RDyJiff5+D2SN7KRR+7Yo43gfhc7SU1IpUCz+n70Ky
s59AVHJlBXWoP9VV0G2m0A3MXXOd3GVvPkj5Lp/1qnGAwNDYhJfhBXl6CJHlVC5Knvg6rSuWb4sO
497jQxYHJf3VjkEhE+pd8WigzTAwhYcjhBHFrCIf2tZ0s772jUQF8hG81CM0M+4TJ/HyNMHog+RC
XPFlGyM5gHiAxxRjOXz9R06mzANpUA2q/KwER1DvfA4RUlVD//IsJG4+FHOBQePPApTjT+2UhlbT
OFH587tVDsuo92hJExmf8jl1BMwA04E+AzYQGbfwaaaxHVkFCIp968X5sK/7wAaqkt67iQeE7OSz
YDlANkq5cTZQY7vsKWth9sS28L02aTs3rIFt3e9+F6/tdX5vXBWN58BJ3RoUOgbosl/Ut8tm+d8q
fKwnVoWP1ckaOEwOq11xNQ2v1ZclHviOom4C74dglSpiFHWQcFeA41S+0oa1igZRBjjJs9ZdQ6dP
j7azbDhxLVc6MSjcVjUIcfq65gavrG1/rV3bV8uVGyq/umAOMAGnXnW7y1u48o2jUsMrUCh8cf6E
U98EppCMvQrftKvpwNxpi+6fZ7m/DfsH3pke1ewtCJQkymmr5wbqZRsdaRVvMuHcxqFsxgzPUqTw
/c6OxttCMYPL61r1SCxLA78Gzs8UH34mM+KK4F+IMACRbr7myT5Rb3pUMZjfDi86KIaWex0PwuR7
zrYDkitZ5ru2yuNfIBxmRiDb2ZQmvgm6KAfDZvqd2ZDPy+s8j5k6sH8I0JBNQMfI4D/iKIYVCqHR
1HU1hlye1BLN6EMPGifzTlEPpvnrsi3uC6ef26kt4dgAWVCqgsfnmX23zS04NNPpWktu3FRyePwv
OjUElMbR2QmRrDUyDd6BswOFW6jg/93Q7+1Edr/xy1M0w7EgGJMEehJp1OnezS6oQCeXx2W8Ivva
8TVIMmjJXVNVm8s7t7agI0t/qphHp0TaJUniQqvA7r7sChP8C24aLqP1eNnM2oJAkATIAPrpaLgJ
+5ZnWpMytJughFDc2W70Y2qTGxWlF4z8Se7OtQyNUzATdA9tzJuImweQfZEbEWzpaX3FWHS/zNbW
BhMiyhebLOt3qnGvYTo9b3TPnW517Qk6k9dRR8DP/KPNMsnS1x63x79H3OK+QZW7Y/g9C6Fv1aCF
ZqsdIFh9SLP4vkMjIQcg30a5AliE2JvKL3+HyCIwOIRXvI6sXIyj46DP2dgDJV92rldAdEvzwd8E
dkW/UPCo/3b5oFf8CToeKGkD2KxhbE/IKBYraueihsxXuUxQL9nO+fdlkARpmQ0hfBFaZblL4xpS
CKW30G05R0EjpUhacdmTlQguGzX1pGodVmJCa7f/pmDCOw/iNLy8XzIrQpSMa5f1JsNarNkvI6Dm
9qg/6s7zZSvrO4Y3ugGaHvQjhHjiaEtqww1rqFGDVMPcuRignV1JKFlfyj9GiFCbjyc2qkvLj165
Kc27wt6lsz8xCQjh/FqBO6OAjRFy8PAAU3saGpvSpulkY8OUDrSHY7+vjeaamXXuDbnujxrd6qOs
67C2fbwDgOk4pMmYJDu1mad21rpFWQPHDgWy2b2G2tXW7bWXy6fEz1qI+g7SOswwOhwDLcLXofCQ
QiyvgS9Y+s28YIqX/rhs4fye5GUuZFQgrQPnj9hMBEM901sD7wrbSYpgHGKwxsdjEWpd+THOKUNc
jApJ/Ds/sNO7mbvN0Q3Dm6bMrHA392AXcG5T+uJSjPk/VuX1pEug+CtNN2DSwCyEBq2LsrrJf8yR
MVfFiH+G0Qo/Tpx9Fb+pBvHTYvYtG5x5JcLR9KlG+RN1ZVnd+c7qkJtArQ2AByD+xO79gnSnd03k
x30SDO430wgpO4zmB1P9rx4hDKHMzocoEdbF2y2hmsG6Chlqzd4n6xtt9xF7bfXDIiOhOvfGE0Pi
tQXROJvkIzIDrX0Hd4I3TdvLKzlP8HUU1wCZQoHNwmuXf3VHZ9WZw1L1vYVcarpa+nur3CrxWxvt
mvGq1q+iTlJAXDuhY3OCH1agqWUtg7m8nv1Z3S9zu6XJhzLt+lSGtV21BaoHgP6BHAYA5nRpwwId
G8QTXPnqa++kO5MsD5XRhkrLPMBVJBnPeXji3JAcF+9ACxLkWqfWiNKnUcXvw3EsPNvejM4LrcPL
h3Ue3LkNTF+56OtBale4Qap0cOZqzJDNV7/I/Nik1/EMKKSkdLjmcxiIwrMPUGggLYR907SmKA2b
W9EeLJqg7P9weRmrwQhXB152f+KfsFVMbeqybtLar8rAql90+hmZd0a6L0C5n8lqrWtegG/0H2NC
MEJtN2Ysx4XoQCA4yfbEfiCk9mx138ne52sugOEFPE4Ah0fJVTiefnTGksTYuKYBO0a7dcEpTaD2
fHn3Vq1AVwcsLsgkcVedOlrcVgRd2rz2XeVhdmtPdx8VW6a1sOZpSFT+MSLsmtOMCiItjCz4OKt9
l3wu2kGFosrltaweDlr6yIpRMj7jVC3rurOzBGacjFwVYGjZoarQeWY0fdiQldQjWkg+oVWLBF1J
hDsVYwvCGcUkLolKcTfR4idPJDrbb5S9MtZBX20vL251D/8xBfjJ6UENZtl3aVXBHeZdl+0b8Fy6
BMmrxMyqPxyZET5Xi5KGsRFmaB5awzcWP9bJ6+WVrG4a+iQ2Glq2fQbDdtPYbAGir31dfxjSTU8O
qkuB1fQtGeB7dTEIPiomjBAdxHncGFxOo1FgMWOXbOrZ8FNg9ydzltzfq0dzZIb/+dGtlxejY6Xc
TMbAHJ5CfCucNcvrq38RSvlw6f+Wwzf2yA74+nJdy2CnJfHeYM5ruUT/5viPTAhfKorHUYmGCySd
o0cCVTr3bpkkCd368f9dhfDNdKbLGsIdudOyTQx9oWzbRCCrNCtvkBYOuLue5t/IVP+uR3zAgFp0
7BoTxlgZg7xu5CN6y1YhHxZzgt4uwmExoT/AUrA9D7tscf9/+ylmDZaNGeomgn2EV6Y/D+aWdrKK
v8TLiX7qFnoOHiqnho28dQM7hsag69kyTK7Ex8WJm8aqRqiOw4gWBW4fDs6G6AdbVrpa9Q3M+wJj
h1qPY/E/P/JwQ53jWJtgZaw/aek1czjkDxAH8G0QOF+OQis1W7jGkS3B1WNtTCZ7gC19q23YIbmt
bqsXdLl29uKBaAbJwz3b2V9+tXOjGI7CZuGCEglvY9Pu8MipEV7VZwMEmcUvWxbB+e8+c/kjEzwh
O9rDNMp7w6FYl1W+OuWPSfueuf7gPDmj7gEbLNnF1Q/syBp3ziNrNO5zLW+woBr0VJC5/1ZetZ59
o2yTwN0aPy9bW3ePv7snBFp7gBrfaOI13UIb2EhYEE8TSDa8kfyoyOtlW+f0cnj6HR+V4ItZP3Wk
i2FMnXdFqPrJq+lDqex2OLS7bO++KJ4bDmF/ULbGtn1MAggXXP4FsoMUHLSLokFtKmxt3JIdQAXD
9AZ9jK1mfNPrm0H/Fy+O4+UKYRnwv6yNTFjTS/MHRBYTD+Cnzdxq+8urWqmdnuzrH+DZkcdgEKoG
oBD72kdhS59JGdhAIi3pbmJBZe2qBHdovKOqLdlOvoAL34UI/Fy0KSY12Dl82mavg5vu3emZUG4T
4/ZuCjay1G/af/M4+ft5GEJsrujSxVEGo2xsNwXI1JrRB3+B3n0bC4j5jJLC8OpVcGROKHBiDqvJ
VB5eSoZBJRBdtH39mCu2ZFWyrRRCjK70ZBkKmFGrT5L6dX+wGUX1cReP/gzZW9n7QbYsIchEeR0r
kwF7dL6x+9uqetabp8tuyX/yJe8QQsvQ5HXjchPL+DTNP4xZkvWslrGOvq8zVLBDIysdYMCZ+tdl
Vh41N/VqLX4Af2Y4W+QqKe/qHLOIhSX74s4BlKdfnBBIWkdv1DSBaei2vhoFu07z6AqS34fcTA6t
q/oLZHAqzQrJpEruh/UYhizfxvOI05ydXg8luDuY0eMyShXTz9VPNY23cbFstIUGRZvegE5EUhNa
9RUkEBhVwqMZlCGnFg2MIk55yr84MoZWM4alZoL9TAbHX72KjswIH7bJnNZNZ+xpnwybwnH8dkzu
hkQPCuNX7MpoclYaYDjCo86rsCoLL7/ELFBxpR9K7HHZCmvf3LS7CGw5e9xAh3TytG/pXtaxXz2/
I7vCMq22NwYwTiDt66FcX2S+y7Y95AbUxdOrt2yQxOj1Xf3bYBbil0nSpdMVNJhp9aoAz+u8dVWw
dBtDdreupbO8Ig8WAMsGBYVwuROrI2wB+MqHvMR+UtwrfPwPaWvdDHEsc5W1aHlsS/j8oJpQVmqJ
b2DSs20cBWP1wJYdqjqhq3hQsQUHsPMv9vHYJP9JR3esWUR1kydYXpf/Lpwrhf2e+heQ5fox5NYu
B841D+GPa4iAAJmKDuGpqZYN/ZSDX8tfso1NwXnxoTvXdK42uh44kZSSby2WHZsTHLKobKNmHcw1
yIhsc5/Huqc4Dw5QRot77VRhXfxiliVZ5Kq7HC1S9Ms47+3a4EcIRNO0HSq8DgBYsWSUkGvB63h1
wsVqVJjh7lHH8qvxI1N9Nb7PZBTeaxcdr89Dgw9twzPtdzSJWGQ1iI+VU90ONX1EviC5cGQmhLu0
rJTaqfoW6UFNr9HZCZtO9lBc3Sg+iQryZ84hIzg4ikpNUjoIFAbGlrX4W6dOXipjXV39cP8xcjaZ
hEJY4nQTgp89zx9L/5y48T5BwXf60SlPaaI9OCDvvPw1rW4dAKFo6touRlmETKcEpMKhHU4nmz9a
9978OosFmmlHf79wNJNazoPCE8TEsnaOm9zFGRADUaWEdP43tQ+w7jrAKACLaBjCGVnxkIzgQcEZ
gcrCi2yl8BLWH5pY1j9bd4Z/DJlCaZTZU65nBIbUGk+K+u0/88KSkLoaAv6uRswrVORNdoKXLhD4
YATIPQe8O+wliSXPsBVgJU4IpNg4JgBrQOdwGk/R8dadAXBkf34A3wd9CKbP6gCqfbop9uVbtJ0O
5XYOsj318oMMAbway49sC8G1VLp+dgyscebTNFEe+3GRYLBsSvzFhZpUlu9GvJYuu/zKnQ82Q0xH
g+IfsPwzHFFJ0hjzbUBc59CiD8wB1F1eWwWK+3rZ0NrLEwh2EAABfss5MoSPKwMTmFVYLpCAhIXm
XGyVfNnQDIPs7bLrzV8ABdwSFNDS2bpOiQzlsLZOwKWANea0Evj/6cFaizqWYwrMkMkaKIDnehlq
Y+Z6LKt6Hx9RGagxKCMvr3klnmAgDdMBQCBgGlEEP+olK2eqoTmWU2jyuMuPcQb1wmUbK0BSiE4Y
vCr9R9xILLMPC+msgqFTZc3mfTEAlgVr/ZWjOeVBmWc8ryflHnUp+0pD/uHrS/od7BoAcFlD5iUR
xLPSrxP48Z8EMDvYgUCOIDai61lXi8nAugfySZqnLMoCCD1h12ePWq4kaK/EnxNjQlBlaAOrtQVj
UzQBuqSQ2detlnhKPP+4vNUrNxIsoZOKlw0eH+K3UjYoVrgd8rp2HjIoMCL9z5NECbRZ2TdzQjZt
7moeCON+9VP1fNn22irB5QTBBXTXkDsIgamMqdMDso4AaMf7MgI3UIkCHJPN58rM6MJnopXzUtlY
ItC6rV54Jou8UTaoufItYvgeVVhgc8CnbvPP5ig/HlzQZjILTEA4q/sa9PBxk28AoIGCMxDttgyx
vrImwILBGQW8Ncb9bSF9RI00N52JswCxOKza7tPoJ99SVEl/aNUM9HPg9jifMxwVb1PC60HmMqT1
ezko3qi19670hlqJKSj98XY+16aAqdPNsxOrIGYMmhXqlCR0mix9VK34fcmiNEzAMF7Q+jZLrbcK
N4k3LNYNjQqIvPYL1E5o4+6zjsgytbXz/DMNi80loFcVvsCC1FqyNKAAGIzYG9Ekz5Zb0vtaBrJQ
yWewkgcgl0Hbkr91VLStT1dfopASd1kKRZqRaTcpi6hPy34EV0lGR5CjKL0MOby235i//k9jG2BP
4eLQaKG0hgY9NzZMg6dCUnbb11UnK1Ct7SEBGgQfBbg4cbCnC1OXjrbV3GNh8VZXD0Mbxu5NqfhF
s42gSdrk21Y9WDUYWcxP6oSx+S1u95TdJ7Jq31oKZB3/EmGLszRKonRiIHR4xcTxErQ/mgA0HP4v
ts3w2tvH1+Q+DqGSvLNuZc+jtV2AWpLFaSkBdRUj7DDoTTdwT3KhbjC61eKVvaVBdbHVfEwvgF8O
2385sK6a5K8xFMjw5Yo1sniyI0w4F4U/TRB6PGDWDv99zGDLqGW9obUqJKZy/9oSoquZWENqmbA1
o6lWxNCUTMFs66vLbb8EhvEw42XbKuHlBZ4LvnB+5yOrQvyzQDFVdVMOIYki49nzZKc3ulZ1H5Q6
843TJ8adRi3yi46TU2+inoFqILdUuo9UbYC4T14Gy6JrmIZTJnXvakM7gMm5czDmYzAN7AeKq33G
XWSFYxJBv7EfU6SruW7UO5ol0UtcmnMeNEofbxI6kI/Ly1uLCPAYXuO0uQaScDGSZsGMlAN3VZAC
aGSHYbkkenUXiRnu9UKF2sL0GDJBTG/j9uJudHRnuWPezBq6IxiG1LbtpG2cLg5nakgOa9VFAD3T
QIwFVMvZvExErKEb/0imzG4+hMUYk9/K0LIM3FJ6Sjduwig4T5r+MUcItP0B0/maF2VF3AeXN/ZP
Qi4uGdpKYNqCkCXn0z9dMjhVB2IwgAOMDcrHdK8FyJ69KfzUAsgJbthDFBoHcH0pEDxzvPSQ7jEl
GRY7ZEX76WoOyy3zWPikXzdPpS97t6w8lrjw0/9+nMhzY2jVqCgcubAQjAsaT8zd40fG5na0b8pB
ApFeO/xjY4KPgUWcuArfCUjB6bo3Kq36SxsbCJcrSf7t8raf3TeoHOIhhhgI0BnYzQRH09ByTIqo
wteqGm/23D10yFy+bkIHjxdYWA3soAhvVKeRTeBtRt5VM8g+NBhSVCKpfs3ZQhB2jjdNCHZ1sdhW
wU/IemjjULvSQwdCjSAmBCn0pryloRr8vrwu2TEJgW5OlKxqMu6w0WNv7mttS2WUxiuMLKerEu5p
k4CBvRthw356T8JlPwTZh+7Hd9eaf7/s7ilE+TzzOtkYYbS5vLq1h97JhvLlH4Ugsrht1+gwzX7b
z8v7cPcDXYct6vSH+2I7geXMu2xwfTsR6zC5h4KYeDPqtYEHCcNlnJPfU3kPBj3pWNaqCTBYc04n
Gymz4OzMrdJkbJHMqmQGT67q4Q0dZrWM/nCF6gCnBqQ+px4GzFJkKddzlunsj2cklTfP5o+o/CxY
fq13CFFz/rPVbF8zU58U2W7B5EOUJfeXN/NcBoV/Dpwy5r9JsnB6Wa72Wmtw5wS2NMT8w5sK+b4N
AQ+w3+Qp6MeI+aS2Tu6panI1kUT5ZoM3uNCYFeKB+WXFRf5zUAYB6wm0EvAyOnUmFezimcET6dT4
1WvhCILUZtlZTBJq1m7nYzNCEICKRTNqNcxk1S1Ng5resBQnQCQDTOsHjNk+UCRBagnyRKfLYWOe
JV2TFX6U2elmABwmddPrdJ6fXfYWl/lNmzO/AWM3s5RNmS97or9LDnj1Rjr6CfzPjz5PTUvjqDDx
E+woiJ+d2ktjL/89h014pyve2xhETxrEb/bufhi9VHJD8fWd3dVo8GIYEORXmJc4NT5EXTGYBJll
bwIK+wpn86Zq2yY/i1HyzF1d5pElIQBiZB4jXDyHbXsSuNA/i0HUMEEJvql2CRv3NR0lh7t6kXDt
NVTSAM8S16ZE84ARG+SvGIacvCKb5qBlpoyAeS0UmfzVAQoR1HbOPog5MTEcXWIHmyDNXiYUmdUl
kPjISv8MWH8VUy0OuA/A6356TM3S22ajoOIBdd0RZDXzK3M27XLtoIECCK5mBzZ9lNhcO7Bjm/wT
PfLLKKEAmbuwqWPmpMLUK0JN/X0wbg26afRgse7ixp8RiZT3RvfzkXmVGvTF3qr2LngfL/+a1fsT
ZUFeQeOlNPFDdcuO94S5JGB1FbkeMX/R6QHgLYV6o/5kUSg5hBpGCdo7kl0ZVUAdeNaBsbAev+UQ
dUklt+pagDIxHwZSOpw6qnqnu+NOFeooOZ4PRP21dO+1ZaP87vimJgNAmauWoBRl8iq7dVbBs10a
xa0FS12YB9XO3CJ92GhBfj3o3rAjm/fR0zb2XeK5t4rXbdngARbif4tDwy9A8jJdaWG2L28ddLC9
Xf8+I8kYXpct9R7qgN7E4evlk1r7HqDrgakBTgtyliSyrOsmYo5I3/Dmg+csyf3/kXZlS47qwPKL
iGBHegWM7W67923OCzE9C7vYkeDrb9IR944tEyZm7sN5OZ7oQlJJKlVlZZJ/KB3h7kePzdy6j4qL
dAm1CSn7pIYzsBGMJxaE/kptp2jtyuG4kLeF+BD2G/hZ0YIlE9nwLC+jHMzKAKIzUGRMXFPvB1QD
bhq1Lnyj6dTHodf7m2LsVNsbi5i9X5/L5Vcd+twhWYvw/iJph4tWaZAmwyN1BwhJDyFFaGtbTaAE
EEUzVkKNpZVDyw8gP5YFoWNdunO1tOudcBZThiwwNf5jBViQ1vLES4fKqQ3pvsnUvqrjad42kT85
bgZByhyFhDIApS/I669P39cXy7fbqTXpzkGHJ4vTCCNKGrwwYQ4cnO7w7aPcFi4oLH6WWwetH7mH
jPJh8m6sn+NuDTi5dAlB85DMDAJzBkA6J6DGVSJHiE9oJmyGXk/dtE9X3GRx4U5szCfI6UldKAKX
OGyEZGq2aFrU9nobfzpFu5b0urAEGhwwBzhoQZuJ/b6eGieWwB1p2kMCafQpdLYJ2Bh1p/Czdgqu
L9yFGew6CwomM0831EVk1B1az5LJ7rHxlHofDd/UcFusHatLjnhqYv79ZCR1ZYxIksNEjYeXEh4m
e5NMPrC7aIIkKGRu/mFEJ2la6cQy6sxoSTObG3TPLOgxFtZmTKaVS3txVCdmpC3c17VddzW2F4p1
wGA5TeMy5d1uX6iyr9ZUEhaD59OMr7SZ9SjRJ5PDGjINXf4xQcMpLl4RO8fVe0c2Zam65Jda71Gh
XQkHlsLW0101/36yeuAdcJSI4ZLJX9ryzu7uxXRU0/vk+fqqLU3nqRnJSQrC67ZSMcAwe45a0wVD
YWv66FCbzC2i5pVBLV03qBECdKEDG2NSaRubg2B6NAgcFR+gDCQxYPnpTfg0Rm74D96Ioi+Sn1A8
xIk/f8nJ9DVWZ6MBAJZU65ak21yHHpV3fermj704ev+Y+LrZTkzoo9HUvJ5XiL9P/KcO3sPGK5rt
dSuLp+uJFWlb6YmeGT3HQDpQtOh9647DSui9dBQRBBm6DTqAOe11PlXQyENtwYJKNDMOlmBuMfm2
sTKKpYX/KmuqSEYjZyrtIypw0La6jQhvRAFhO6HJrsDrCPzirqi2Hcv8lK94wGJkcWpTuhptlmk2
ksY4YiM0zrBDFzVuN9yqRcBHr43uULxt+IqDz3Ml+cR8f8wiDyo6L+WUu9JFaRMziheFjq4xoIto
8SsdhTs1n0a4u+4ZXxW9S2Nf6oOgH0CMfr5wSZ5FfdKEqJl4pjc8c9MtCneEpPJbctvtjaAAryN7
orkrcrd+oHu67ZlLfdtNN2brrb2zl5JwGPv/fY4toZ3sMsxYo2Ds7EC2tsdeok12DHfgWotvjZvk
WX26Pv5Vg9LWiPhYV2WK8Se2S/YJaNaiRzBpwZR4C718X21/rlic3fTKjNv6+YxPvAiNIYNFDni1
q7iZJ27S4GFCtp+hXWtNuHPpSXg2pdK2iXvOSVHDXud3B+MwDR51M7d02b3pqd/Lu8h9txv/Dksc
g+YOx+lKlLI6xdIeYmjDBoHn1we0x1YP4GN28CO6eUdZI3RQOwcZ6hoh4YJfQ80KuapZMghHklzH
t6K8Z84AtFdvzXjA0LfJ4I7ZZnBsNOX+JCkKoNZHhZQRhQamqQVI2LsZ2NrS6Vggi9m3O1McqPPc
qXubPEU9AxlC7jttUKz1wl/u9/lTISSJdngEv/LZqSZ0rKYCn5q3m4Q/acU3pC8GFa908eu6780z
feZ6gNbMpAiIsEGOcJGVbKky2W0Mzcq+BDFXPZmdC4HONeqFi7tgtkKtuXiEm/Pi/IJObWWzBEgN
cFhNN23Zvgqqoy+V2a9/Pxx0w+sAyqItHhmP8500GF2YQSQa93McfS+Q0Z30yLtu4iK0wVhmQDEK
14DSQBT23AQEd4wceT+Upqpvo/HcTQCzoSwAElWWvFn2ynWzNHNI+iNdAqZQHXIP59YMVo3ZZDWo
HCXNm6VFBxI3bzSqVnKMF0EHVLUBZ4OhuQ0Vt8y5mawVEH93CvB950GqgIP0IWt9TlfAnmtWpJOV
WMKMRc465Ix31vi7ow8p8yM6rdyWa2ak45RUDhs1Le+8Sge1nQr6BQWkiO8sS39pAMysrNCaNcnl
irwjFGd3h1D3tz1uaPJitzf5Wi3qcp9igRCvIQQAVAWP4vMFspyW0HhMOygfxMbGrOzIN8dkzdsW
x3JiZf79JPYEYR+EBPOsA2U08YuebPVZL0iZqzTB3+6ieTwQOAZtDsJ2eReVeZEY2gBLSE0izTwT
R4bF9w6uQe+VeI1Y+XLPnluTniMT6Mmg8QyPEE13a4RD69ZVm7jVoHUBYCojhKvsxC0oXcvaLE/o
n2FK27fPoK9IIwyzGZ+rQgMgHFJ4E94NxsqpdBEJYwN/kVUD94oakyOdSqYz9FD5w9ZiJHTtzsEb
EvxourLJcJ8B6wTeKupxI18JFpcmFsiJGXj6dSpKzl8nZpRpDZy/E3cI0eLmOdL2UfEZV6PbpM7K
IC9j769R/jEnxQ0l6/RBHWAOyqabzLpzWIrc+S40Hiz+miRB0XuI+f/eU0+HKO28oUL1Is9hM+q+
OnBYg8jXurOjjeo8krV32SVo+2uIqFmqUDcDiatkTghQCxELEGmavFoqapfbVtln4I1NjYOm49YB
IIT4Dq6b68O8RKFJhuW9z+vQhuJV5w0hO6jNfyn5XlavtdJ6gI0DD4f9YSj7scvcHhKrFAFiaYHb
tTC2bVy6lPZBWKW+yozABi7k+sfNgz6PUmbv/jMpknd3dQuaDgXePeFppYdPzP5I1yieL2Kuefzg
xgYozULKUa6TNE1jh80IG0rcNWjuZagJxHxwBzvvN2PP7vD8XCvtaYv758SodDANhTNBMa3qvNEp
X1PBt1DS8SvG3SRBRxlwowPKbmn9rUKFOrV+G9l0NLXXXFVcwxl8Zo2+aUyHJmTb6xO+7IYnHyYd
XKod9QIBZ+cZAghI5V3vd8OwzccfJtA/jG+i6ugUN0O/v253caGB+YREIzBQKFudX0AsrUWcavN8
CLazHBDBk2gHAPja8C7Kgl+LDfgDTnfQQMn0HhSJdJQ/samHZvRCiDBPFrgNkNMGBR7YJfUXMy79
wckexylesb10k8+KYf9rWjrDTA7WMDqfYb093CR1vTestctgeRb/mJDOEAYVxr7KsHi0E4FoTBwh
ELs0tX86Mk6GIh0Z3Gaqno4YSo0UiJ/tUEP7newAoT00O7ZjxHvQnyFmx108L3bj07+4yp9BSq5S
sS7iOaDIXpIJvwXlb263Gz4WKzHr4sV6MkZphzph2zvtfLGSZG9NASmfKK6e7JD26Are9dnj/29U
8r6DsiZQyZjSXPNbfrTtgy1+Xjex4oByQiVNQ06rOTxWyhdh3K8GkYt/H89J1DJRasRZer6HjRak
L2Sah8Duu+a5prvr3794ZkLwCqBN0AWCYvr879vFUDp5izOiU7MDz2zX0NJnq3qxzWrX2PntINrP
6xbnv3hx/ZxYlHygLmy1pjos2iOK9N6oPNTKzip/ht2Ksy1u3BND0upzqkJZZ4ShmNz3rYXWKTcR
azjBxdHgvW+A0lmDWKc0fxmflNQ0ahxAHNdbkYu9OualG6sf6lh73aSurNdSDAwA2Ax7QvEL1Kbn
62X2ZRiWRTMPatea70TzbRp0ayLsi15BoDMBhwA37IXeBLJJEbExdZGd+w1E39O8xt3dgsBph3yT
q6y15C5O4x+DVHoyx2B5SAoOg3W5Jfpd02y68pcKBYM1Pos1Q9KrOVJIHYl6HplSI7T3IRKbZZ+6
5tFpBffzJZ0jOzooJIA+QJUS+RPJ/wpnjKIx7hDyMTf20P5wY0MPDXqIyS5xIRi7t448uEtvvj2E
PvX6j+f2tvfzW2tbB8zFlHvIv69sictSNK7qk2+Su10rlTeNYYNucrr/UDbRjbHrbsvH/N04VlBO
St+T/bR5zFTXeqhvIx81H7HWbXOZrpw/YW6zIaYG6Q+ZSidrKmYUtG+9EXnBG2Mr/NgHH+HgdRu0
3jwYrr5dE6q+zNFKNvXzXTPm4dDYBDY/o8nTDuJdfRgf1I/a/8Y8iM556Bn14xvzFrO+W9PxvaTf
kIxLzzpOjZRSNmDANzNupkS3tJdtFY8H/MHa4hl7yO9IQFai/MUnyOk8S6FRBH2XsMpgFnVCv95Y
bnmTZS712h+H+sW8J67i20fHV319u9YK/NXuc+H6J2ssnVLdWHN1BC+xh96MYHLfnHsRfD7Zbg99
F5B3Pqj31DO2JpSIsvfnPkCEvsa1uvgYOB2+FE4NrGu4HeIT9KOhwcW6zdPkikDxvrYeC4qPauvc
GJAlun69Lc872tbnvlk0ecnRMDAQYxsNmHfHTeFa7QZ4C3f4MKBS5gSJV92mI6BRae0VQYgS10oY
uRQvQCTl/6zLq97maE8ksB7qpmsOG52O/2ABSpTYw0D4o3FXcudKyRO4s2i9HGyVQBt76WpFYylM
NAGqAsDDMqCIIrmPxnKeJipMtI2r+fUOh3T3Cc+5/cHeKvdXtI9eoCG9h2rBG1mbwKUL9tS25Ddm
qxmTFsI2zQYv4l7E/BipA2WtCrnoJ8DhQa0cmC4KOOH5mWRDQyqrJxgyenf6AeIrz7ovvkMV2LMe
c9dqvMQbvPIbEiTcHberp9JSdHRqXnIUXidJYYt5jiEH9kN8ZMe0cdH+FKFL0CVe9t3AQ6O4/7my
O5beipCYwohBU4FythQvpd2QhjU3ML3amwMihOyX7RyG7CXT31Iw0mY3wxr55OKdd2pSCjidxODx
kMJkk7jZ47BDQ94989lttc92HOKOhqvdgQhk8FJ3rkqmG9DBxK+o3Vwf+oJTW3gboz0GOVq8V6XI
I2zaIhZQX/WE/VpCLq64r8wtcooEEIu+vidrkenCAiOz/UUFgpY9RxYp0PWRMFurGw8owWErKABu
ZpgOeAjlayjUhUOHQJvJgAjVjNqTgVKgtE4GU20bD0X3gFTj98lUV6KpxdGcmJAWkSUDQm0LJrS2
Bjnu5Hf8flhTi13Y+6Cfn0tqiK6h+CQtkV33qZFUMDKBM6qMsk2P4WRBEX677gpLqVcYmom58WaA
9IJ0wEVaYbRK3zXQp7gRCA9BqwB2VyN0I8Vl2p7kxyp+vm5zaY0ICOHB5IBeFbSTnB83EfgM0mzo
G68lRcDCap87TXDdxFKeC8P6Y0MKsyYrtlmewUZWAWWjbvD8BrF65XZG0HT+NLrR5McdeHtX2o+X
nAP4W+gZAySLB4t0lFaUVQklwIoY410Y/krEc9n/vj62RdcAMZyGNbPQTSiZgPbeCPYbiD531UsN
moTI+OHkKW7Yt+t2lofyx450LMcsQTm0gx1wJWTGndnfaZ133cQlYA5rRIBtRFocHT3QhT13BQVU
NCJUZ+8ryscpDedG1/KtmYweMHIz2o3RNKFfu2KHUov3DTW+UbTR+iCMXtMC+cKnS4EiPgXEBjrK
LLjppWnVTGaEWiYab8hFlLstddo3XsbRg5OL6sdoMqF7Ka+cwgXdUeYPLSN3cRaj7a9XstrDgcZ2
+OPllmUg8nFrxCUHQVruuA21o9JNpukhougOTJRKbCGQXB+qOOpeLcgTQniaV2jaUiMreWDCtH5G
JKPv3aijzilG5y2haP7xYzPpH5Mw0+DAjSt0kXpxp6f3ZT+nrMJqJK5eD0lQZmP5m8cKHk0QWFQ3
EXD0Dxqr8XKutV6/0fse8pDXl/KSZ5bMYt5oAEAHgOkQGV7ElW4aSTM2HrMVj5SvmOJNKYpgotOu
JZprjMYNYqnPyPqt1t0zGXU31tN3XBh+YQGRAtQpa/7LZhHwlqP5WEM1bVgphy+4NCDyYDtAenju
IJPcLQeARK0trLHeJbcc6JQSAn7Ceb8+FQvX65mVeQOfVlsnwnpLhRXaVvzOBE187MYEeFdXtZNp
r7I2e8pUuo0cIGUqwR+um18YJBwZWgvImaiX0RwaEcpIJdi3AIYccg34Z4Udwij6h2sQS41GMbQd
wIGk8MkSUWFX6dR4ce/cV+rgo806RhvKKk/HQpxG0Y+FvIUKKAOe6efTOdUaHxzQ8XgdHe0N7Wfl
wdEGlQJAP89NhKBxiqBiqecad23Sso3es+jl+pwunLlIPiFUwk0MtIbcX1EPY1p31XxOIV4a+t8N
+AVMayPC3/8/O9K11ZSsqAyAlD1NzwNq16CdC9/SnNxwOsUrh+9C/gmDwZ0PhlF7jr/P5zUORZWn
s5s2JdKFxnNaQamTBgN/FdEY/P24Tm1J4zLDGG/REbYUekObrRV3RxWSYo6y/wc7qC8hoEe6EKCk
8zFBCsaypwi+ksQ6eQSgvXMtpdV+Q5UejTe2xV6v21sIZaiGNxoEq9HKoMq8VExkyYQ+Omz1An1o
Bn8q+FqibGE7n5mQTpOhM2s6UpyrHEyRqaEFFJp83dD+w9GIZnm0PSJqQTurNHNRQrRynLez2Xw2
BfNE+Jwqv67P1mXr7nxHnBiR3KCIYqsFvrXxauer7gLuSZF9MHWvaa9GvrUIyNkGj3d3Pd0CoH/d
+kImGcbx5gEdOmDLMvPdBKofBgwcQmq7hbDAjoOKhkd3GZKhsd8Oa3RiS7cAqDYB80PuADfi/PvJ
LVAM4OkYm9nlK74PU3OrCfEfMBW3ZTQcTJOBrMTcWwZ/uz7KJY+cOZqgqgjUH47Lc7NVGCmZ3WKU
qQC/jl7eGdY/PIDmRrP/MyEFhvmQFoY9u4qlJo+DWjyl4Mvu0CxyfSRLjo/V0nA6IR6zZAZB5K6y
yekZzkLoQUzlFOjVtKfFuGLGWfILvIAQDViQ10WP9fmM1Q4ysrpZNl4fa3Xp5hQL5jYgyfHVImus
YIgtOyBDLZ5JXw13VZ5nfq7XIf6Rgo90EzXpRkgnxa0ObdeudtxOgPdPtRpl9Jo4zR4sJTeOChKg
m3zSq+1Me1C5oaqKQzg4040JUPK7mPQUneM0rN+7kBYbEmtF56ItITnwtpkeqcmrlzal080ArJs/
dNVEXORNHLSiTlDZQsKkSlNwVBqF5UZIbvwwrDwaNtBjK3cK06gfiTh8gHpCjbtSd3iQm4J5VmUO
W6MWIPHW0Y+Dkkr80AxGEqhaHe4VFu6zUtH3jmJttGoyAlY5YzDxChLqOJTuqa5OaPxQzINV47Xl
xnlfFhuDZeqjIWxWeoUwjd04tdPb2Nha4XInrR6MCfVxNxdxB7b1lOUbYsXDi8iFtu3rIvumRIkG
vdzEBuZICQF8uu5YS29etFIhqMBBh1ZV+QGqU6VluYOHoQrmykMS1tUdeO27vYls5hugbWHqNqwX
fqUIcqeRPmWuSMc1rdD54JYeHBQabMjDzJqHeBqc+52JPneVKfiKLlXdchw8kz8bZDO2K/Hg0j1/
akfyb0ygMYoC2RfSQPdhCqBPDxoiv+bPw0BWpnZtTNLRwIAyHLoM8YtaJC6UsV1Iv+UFiHNXqkeL
djS0D9h4bAGnJt1WfUQ7Q28xJqOLfQimNdaxMonraLvrrjJ/r7xGp54irVGOmlrFLawR4q+DyJyn
jPXb6yaW7om5nwYZJQhvg17q3A04nnHQG8SUMaJ5Uw/StxJtLjEIpKAS8lmijSdMyb6y18q3S24B
PhJkyuB66F2cfz+5nyjlymDMU8i0AxR3SyVydaQb03yH0tw/uMWpLSllVvSpKJwB01g5NXhC+rwI
FFt96fK6eQJU3Vh5mix7x59oXfL4qKjHNneQPLNo+Gnj9etGgH61TU5cXjpP19dvzZjk8iPYUmoQ
Tc2hbeZDNr2xs02lv4Tx2iReLhganmfcBUq4cz1H8vkmccoKyrOFp+VIi/MXA+CVyHpSTANJwhX1
gctBAeGBCdSRFJxV6CTnSMJioGNuIkAioBL4rWh+MT304u1vpw48I9pMgaGjvQ+NBOcuOFocFBil
NZM4iMfU+DRLcawYgZDVGnR8IfKEKaR28FZFpvPiEVmbkV0wB6bA/OOL/mYwkGnaUVyN5q1meWLa
2KBMSPm31LnFvfv340RSEG9HC/xfuHDOx0l71J+rAUE16PO92Nk6ZI8OeySC1pQDL48rPESAxpi5
qk3sbclFiAHVQDrC0Dj1HkRz70RkPl4fy7IJxEogFcSTXOYA1Uu1iU2LMej3RXtEMqhUDNWP6zaW
vG+WugMNHTLTF6DnKAZhOTTv0FRtfRKQWjjfGmhHqn+tMgMGASyJCs+Dp4P37nxZoj7NOPCumC3z
tqzpsTAdX2vXaCAvw9hzK9LZB1YibmgJrABtsJ2SBpTM5s+CFSu3/OKcoat+Zi/GppKZ5LvESmk5
wExkfySQy8pDt279do25dyGxPtNM/K8dNOScT1pld6WVctjJWesr9XYS/xnlzQT5gtiGMh29K9Fh
XXv53+OAzu1Krq3XFNFsONs1uw1RAIgfKC4rshkEqsvGE0Ip76+9kELp2rLREoyMj9yEykSYdKID
NT7OLi8SyOACfRQab6FYeXovLN2ZIekGsRMl1owRhlojL55RJNT3YBIsb8em+i9z4rVG5Mv3jori
BGjKKTJqaAOVTqNeKbJeM3BItFX2ptZIJkR970I33EU8ejRALBCa+j/MJR7DYHsACIlccEtmjqaQ
JO0ZYMe2xwegr2OfMpBY139df0E/LRK8X/yvuLmkwSUDb2ri4OgAU88NKVjs2hoYgQw8k/7eO06J
HyRDdFSrgWcY0QgWiwSSiPTRAPF7s4b5Xbq5zhgmpEtShDEAeAUMhRPzs2zyDB60zsYevcq+gfas
qGKItfpthk7G6TYxVpxz4fiCwB/Y4mwLXX6WnMZgtJx5QUFwQVN9oynZRh/NjaaXK1HUQnBzaoZI
x0po9lqu5DATxcBihf9xo3421dLvdG1XVmtesmhtviFnmlNwfEm5mUTUQuFkwqCwXmpV3qrmZ5L8
iobWj9Gaed1TFm5MJMiBqpjFqfFUkTxFU1oVXLwYmpGwB6UwDk79/bqFxTU6sSAdILU6NlFBYcFJ
B48BNjFp3ZOZ5cF1M4sDgTi1iiwePMKUZq1L2FgMYP9H3TZ6VB3xbCQrz7plZ6eQwLCRN0P1VJqr
MsH/LkoLzi7Cp3BmLS5fHDAMmJVLnhlS+8OjYx6dXyrelazottcHuHQQowqJBOgceyA1fn63MbOt
Q2scmZeS+9TGy4j/SPpNqE7edTtLJ7Axq9ZgmERHm8K5ncYquKYnIPxNDec4kcoXpe2G0PmmNN8O
qJUlxdodswD9Az4K3dGoC+mQLJYZLnKoRDE+px3RKfoOKem9DQWd/5zcuK0668j61vYmM36xG+cp
4YK7VhZr+8bk6k1Y1HvLbIyg6mqwBGnG6/XZuHwAo0qF42VujAKhk5x/ayoLEqYjSmENR5Ww9ZCd
jeoA+kchWlJG+tLHK368tMzzcxtIHDwJsArn049+cSuxm4h5YBdxw/4TuvSsmtBvsLLMiwM7sSNF
fqR2YoWUCshShtdOPAxsr1oCxc5dRY9aFVT8H+4+gB6QTZp3DzLP5+NK4LxKyGOE5pDwngnHFEDF
2kZbGdbSaXNqZp7ek8SB2XVpq0GoyrPpA3dKt5sin9CX606xtEWQMcAyzf4KPMW5EZK0BZC5CfM0
cRfGx6IxXeLsgOnp2CZeEzVcHNGJMWmhYrUp2yJPceqYqlvXt3qybSG/fn1EX8+J81wSdqAzp0Fm
FidTzmeDOw3sOQbOtrpuXSs2XG6DHgGZH5eLdK+XYWBxE4B2ZEisNPM0EKta7JgJlORGCIDU3K2t
31Zdrxx6S16KcBIt6MD/oGNX8hoc8yFPYzzoWOf4IOTHDv+dVe221F7ZhF6SY1X412diabqR9jRB
J4VSE/b9+dpWjtKBvzHH2tZFuqvV3AS+JBbH0sjtfzEFTgxE71RF5Um6skz4UcgoBlc205GOoEYU
6ovt8OfrI1pAkqOxEFZ0vLnBwitPIoBcdgFAO16szNo6Wfw6dMmxHX6N4U+D8z2JO5TGe9UDD+Cz
loiNpTeVr+iqO1j9WvvWvDVkPzvdOtKYszZqod6ArTOCFs9B56wGEGF56JJXffiXk/TPxpEx/BAd
V3kewVSkfavITmSPjf5Sr+mwLZ7XJ1aka9mmPIOGMaxQsqfV+1jdQxNk4P+wD+YukxkLp4K2VPJK
M0JdKynwCosMSIP3v1QkRWHNaUu3UpIANWCPjGuB6NJWgGYUlosiD3vByJqkpV40Dk4eRPEbCnxO
ihw9cR6vu+dXz4rsEqdm5sju5MjuNOixQRuYQSdGd177zBoAtGqTLt0MljM+m6HQwgAd6MxyAX/o
C7/S6PAdZxUHqkOLoBxHhlzxEBJo5ROBbu6b6LVk5hoFTAqCBID9BGMMIlLalM5nMU70abCbvEIm
QCPPaZjSR2GjN34owvZbjb8C0j/g5z7yGiqEXQx8YxAp5tCB4UktejfuQDL12HBkunxs2lZ4aVqX
xNMNNQt4LAy24UDvtIHT5rbLp8nw28apHqqwniDOluZAKvdV53iOsKqgBslcEXXQG23NkqHJO+4r
CuIjXt/RptMm17YF+6lAFu1jVDMQ9SQO+I3dKjLxqhImWHRYW0e9Z6aVbt9kg2P4uhOpz7weRHrs
zdF+0OKCik03VBwVFqHn95kOVW/wfke2G5t2vjVzEIO6taKGb3FFhXOMCxAFAk9mOPeoCTf7OGqc
QKQDooOQRLgLaoAjVYw+dV55WkdgzumHfKs1XRkUJqlYkNKuBcVXYvJbkBaL76Eap73HhVJtYkuv
8pWTdGkTnrqQdE00E5+aIcX2KEBV1YZ3ffjkIOlDspfrvrpQnEM9DOTidJaIAMOYZKhNVTPW5gTj
KO5ZuYudTaoGY/1KCHpd09vQ2RvK7rrNxV14YlKKaASaFBymICPSgKO90mtAYOPqMaqmb9ftLM4h
mD7AMweKDOz5821I23oaWA47KBDvOCQWyjp9TQ37qer5ynItT+MfW1+/n2x5MTKIFs6p4MneaeRT
HR87M/FG8t2sNtO0aTPIxK5JSSw8MmZwHZg/QDWDSIJIJzXITKMG7OFI0tFjVD+U/NiIH1H8fQRy
xQpGbNjkBfvc1ZBGqDq31P0k++jyz+vTPE/j+Wl3/hX6+TRDLYqEXYyvGCDsq4bPzZj5TBVeOHd3
vceJl6yVIy8dCBZnzPn8wkf6XRo3s7JUJHHHvAyt/VWtBGZC9jxcM7OQfIUdRGqgurJBuSSzBoV8
sKt8KnETcvvZpJAYhMTirovpjW0k0GHXM+7FBh55XdLsk7KuNwSYuhXXuowvNND+oaUIMEpouMgk
VhOQqVUyZ2KTtj0ilo23YUF6vxuVDsp8I7KxVqz//akwj9zG5EL4EMpO0u0caqAt1zIYLWqAYX9l
8egaDVZS+aYU34fxbtQP47RWt1lc1hOj5rkjqUWYR40JRxLWtEs1+6OL+6BE3/11f13YqxjcXIJA
QQJ6ZHLWQ4VwSFiaLfIBoGYriruGvhSINgp0YgCOtSnaYxGu8YdfnkWzzRlZgynF3Su5bAG4Bu0b
uGxb/GrazEshKxCiHWwN87U4hyd2pM0YgntnRC0WZ2t7U+afXbHR+Ep4My/DxX4/MSH5RpPSHnyU
GErXPE5q6YpxTcBjbbIkRyB661gxwyAyEKzjpthnCXl08lsCLQz3ujMsHl4ng5nn8+TcLiqSosSC
wTByrzg/ldZ2J7E38HQJtQPXQrft9BWTS6PDjpoJ+wFkBBfVuUlq1L3gBBlmvTP9uLgfkzsGFLkh
/jo/gZjujx1ZaYjHrTGqMezEGru1Nbbp0NI95ZF/fQaXPO7UjOzZIh/MXoWZXgEBIiRC4qLxq2JV
aG72XNntcBI5YKAHyRTCh/Np4zWvEuCsmVclHE1AEQ/NQO/6ZASmsTOKI4RSkDMjtXIHhNiwMUBC
8x/hxXCrt6BzdnkDos+/Hzl4BdEkb+Bcxl10/kXVQCuaqODkjWx0IDRF3npRzcNNX2m//t7S6djn
uTnxUsdoTDwTMHYSDs9lqP1sHdN3ypVn9dJeOLUibWyNtVM1hlhJh7/TrnK1EuJ19SPQDrE6IfT8
QNn+H8ZFkHBCJmQOniSLUZVkVawjxZ0kJAzSWrVuSlB4oraZWyuLtXRqzf13aMfHRYpg93wKuzbv
AFuHqb43wPRTPiTM9q6PZvFiQTUM2w7hNLrtpeHEYZaC9wF1jlr0bjQ3Je10ddcNgdFtNPqg27Hb
9X8NvkFHrjbLuiLdhRBQsqkoVB0rgeQ2OgQAyAJdyDTuC9Pc2KxbWa3LJCFMIU0PCB3K+IB7n0+h
k9G6mRKdoaJYuJPiT0Pkava3Rj8yfsOa1+uzuXRMnlqTsoROwbupKGAtRtqYsK2hdsirtG6ZrMzg
QlfU3NSM/0B5DRSv3EqjTE3esnlco6X6xOoCgxZ+AjLnrlW81NF8Pr5DR88ba3EMcycI03HFc5bG
ig9AGhmMmLP3nM9sUQCDJiDyAB24NgiLHz2J/QLE5SpNVtZwaY/P3KFovKJzi4V1bkkB6s2mCui9
aWoMYCqZeOOGXHPQLNOaoCqzx/beSiIOWhuUJ/EcRIz4D5+AbjpEQqhOz757/glg1icMnKIzpOV+
IDyYeZi7B4scjHTPReI6TrOy95ccF+UfQlAORCAtF4CIHQmtzZPSE+T7pCGKfShApt5qsesIP2r/
vtMDp6iKd8nsUyjfSaup12UFRQ60D+g9qW/r0SQ3kNEAQE2YabIxkAXZdh1pV3G28w0o35BoxoWA
BvCnlxrwVjJgoJmD7CsLXcPgEEh4rqkr2H/WeJ9k6Dq+t+3tVHfB9Z06+8ylXWTTbILz50IcSCNO
b0ZgsfI65bti6rcM2REWrdUqlw5wBOzIUQCgbqAD6txtbFBp6xYIhD1Hj91m3Jblg0gf7QI5tW1s
79T2oOvBlJgeRyylfUM25/ooFwoKX5U8aD/PL250c51/QDlpakYVFWDbbftEPL4ZbrVbe89ccxce
IBAIQg311tnrT9ftXs7ubBbQESQEAWqTXw48CoeCGyZ6bGryDqTgTivtI4mtteHN83e+iud2pBhD
s0pSNznsxEXy2tav4Njc22j+bPURFxkA88pWH/rnNgFrHW/dqkuQoM1frw/28ng6/whpkU2n0BKu
onnYGo37Poy9xGw3aW4eFDu6oRbZoGbjlzB/3ezaHM++dxJfDZkOTt0aZrPGQMRvuJXmbIo1BqK1
wc1fcWIFKYP/Ie07diTHgW2/SIC82cqkz/K2N0JXdTdlKW+//h027r2lZOklMTOb2hSQoSCDwWCY
c1rSO5BSZ54NNcZnNP5r2tsU/szSYziK3jbfb5XLxeQMVi7MtIoQO3q1HkTA6Y486rzKIgC5VSkG
KMwYBiDmeLkto1kkw9th8AYEBfK4Ba/O0AF45e36Dv0d7fpmngsx3BZNs23h0Qkx+nl+szpX+0Ab
P2L9Q/tq7tv78sFEMPJbEp2K7z4Va8he7WhRYI25XMwTE6uxQBGD04c5aR1NpIf6j2X6lnrbF66V
+WOPbNvuuq7sN7+pupDJRT6kbTRrKiFTGTdp8mc0OpdFIMlNG4lSLt9vRvToshYuzIWj2ZlvPC6i
1srrBofesM81PXfRudZv2/JFm+97XbCWa4aylMWp1anSPHUFZOkYXI3MoAx9vShdadhfXz6RTtz1
Gyt6XJiYAsakbIaRaNQBil+xqW4S2rom1Tyzs4PrEgWaGVw31TyQrqoJW8XytiC/rf45nhPXEd1A
a3aB8AwzLEheYYqfs8WaZvIgWcCHMazUtbMbczgAb9MFfB6mnK5rtOYQl6K4vRr1bCw6E6LSZB8W
P2Vrb5Df/00Et020KDFpaUDEoIyoq9xJ5WeFJ8x1Ias787VkfA7EacBrGSrM5uJOR2WD1mg5NtDx
E9rmreKEImK4VdvTMCYDzGH01vC5HbMt7RpMLpA3qi9zkhDUA0a/HqajnFF3arRX0/nnzZ44w8jS
4umCqOhbgOCgfkPqIQTuRlGjYxEXCXBfIz/TH//FWmKCCxEm+j2/tTyTQqkxCGxh+JYO+wwpTJQZ
HIl4pQiMZe2ehDfH8wAdEpgh5e7JeNCTppmxiFX/symP6PBwtWI7gmKi9lGLVEaBsa+eq4U8ZkSL
ezkvKRnUEfLUeVcMrqb6pH23lDMtf1xfwRXkJzYSgWICJjBMPNf5E6zGAzw7lnA4OzfIRSiv6a7c
xef6kD0rXiO5ALi6A036b6fbpR/SRiB+7TJbiudOtdZEjeww8f2muOkAmoHs6kd2lLax3+yiwrsu
7vvZQ6YF006YeEdDERj9LpdVzSWgo8ZJ4wFbAh20Q3sOZ39SBd5+VQqwhzHRhWW1+FoQiGsNdZqR
equS3WicTPJcj77kvFzX5W/3+eWdrAHmE6SSyNmifYd/oU+DMo85BrgA5Se5caDib7NVjtqNegAK
J3GLbaO5MlJYbnSw9rEPCp9j7FeCR9B3S8VXgCUX7zv0TWIwiVtS3UnAq4zfzoBaOPuS4ublJiru
ylpgqeyHvqm7EMRWfXEkBptEKDhC3VH7BDJR3oOf5UOwpCIZ3GEwe9lupRTKyPftqfLMvb3Rtj2W
NfbaXbch28grg3RLXcQIfhIYe3lrB/pZ9L5aiSw1JF7Qms8mU9jD+VJXfZrDQQZ0jEde6k9wVgOU
7dbcElf6bQV0B8iUs3KYBG3eK523l0K5oxgbzhirTGj7ic5y33LnXX2KXX3fbKQf9c20u77Ya2u9
1JG7bBU7lSOph7hkOgGfwew/C1HHgmgd+SioK1W1ambIeCn39tly83vJVWQ3PL06IH1qz8r5/j8p
ZTB3tzDS0enSVmUC1WmfGHtN3kqiyO77VXSxTQb3KJ7ywgrDDCKsR+0V4aNfuvET3VoCc1iDKV3a
4DfoSBkz5d3E9mdfF64CXDxP2WQb/QlnISj206bbPdsBdck2c8NYCBmqfo9bLvXkXlfEJKHeMHMc
gtCLTvpNu0ne8wCvq+P40O9anEELZ1Hex/ubP+Odegv+5SD+CGGoIuZ14VpwTq6QaaKFyI/hPHaB
5kenZEMBlr9xAsCFf4Dq+EXaJjeP0Xnwkq3o7bWS5blcCc7zOcZkGCnbielgBuHWRnLyOAUKsAN/
n9B/84lx+Xt75wjeRmx9eX+LUhK7XTAAhTm/S1MupWqSW8WuPSuWt1mbH2tSCMiE11zAUgTncQAD
J48MMsrDIPKuLMkuxmmpOiqoOq5dUbicMCRuW2yOhUsHWFrWop6KaLQYjJ9plCOfkltoNo2Mh2Fo
7Q01VMFFsnZGAbxhoaYDZGFczpdrp0+hDXgI9t5DQjcjN7Njbvs+iOZ9hK5fTCLnqcDxrMUcC4k8
zVNYGfLU9ex1VLyQogrGKv7RU8bh2otyyWsHE/SBbPTeBlAafzkhg5zGIXtQYGLomJL2wcxTcNtV
5tM4hA8dcKCQsn++7ldXz8BSKGcqGKCp6lxGnGiR+Q5ddr6Z2592MnuO9WMCu0NK4s1U42gUk3Rv
Fs0NxiS3svUsZ8Cz1vsDNaxNmZKH65+1YlnI3mMYUmUzbd+ev4VBantOYgCISmjEOSdA77RK38SD
3hZVSVY6f5C7R50LKR8FbO/8EwS8erJTlIhdowTEIQBpLSVf6Uu3jKdNjIe9pRUKJmQnpIXmB2ok
wXVVV8/qYtc5k64o+qjDHBugtPMm7OqbcSi9IqoEG71qXNDERF0Uj0f+OYJ2bSDTjXAJ+fjDbNFJ
NBFPTjxTvpvHXWNJ7nWtVjYQWEDsncrGmQHfdHlQW7me5cSGVln+3mp0YyvVfT7/oT2GYgwRCvaq
bgth3M1dAQTQqnoICxugu9B0lzYop3lmdGzavYL62nXdVndsIY5zezUa8Yy6xlLOIbre+yFIAB08
xpLgASDSirunO8A4SH0IdzCCYEXSfoLiS5J/Kslrbx8t6dd1nVbd3EInpvMivupHp3biBktYZKqL
cNWv2l9kpPsMc0n/TRJ36TYSrWOZvfhN+qcA+KqkumnzRIFPdV3O+i5hCBGQDqh/8gV6QAboVqI4
yCxouou2v5sWjRtRk+6ui1m9zeGr/1cMt0sVTpthlbgDyzaV/bCIld00EC24LmXdFr6kcNtDYwDv
2h2UMZsTQLg2mvXWD/uy3QIQsrLfrwtbtwVMjNlop0Wmnzu7YB6enVCCfbe2BJY5vAcxN6YBfCmi
qiBQWdULBWJUa9EdhUf9pdlV5qhoIUikkBQEMJD5oFWv1ii5cwE0GMVTRM1ma14JaWn0eQKTAMVT
fhk11KONCK6e1oab1jc1oOuK8n7q32r9H8N8MBBo5OjQbo05OL4hmeoI8YG/hIwIUYxdXxPE0WoS
b2lp3GUAkXq6vmdrZghYERT5WW/NN1LSnhaFnrcEOON1EuQquZnIuLkuAi3/2A0ucgUwEGhJwVwH
1H0eqjEp7Hwy0rTxbCS3DkaSRO8WAR2s0g5oGsrUNH2ioTQEskaKvRRr+Wdb2KbXa2HxWBoYD4rL
fL4hE22ClErgEUxiA4kcWzoNWt3fdK0yUBfFSSxTqaXV52jnzVuajZpnNEr5Bhx5O/JGpZS80C7G
D1mSjIcGM+k3deaEaF/No53Sk/F33Jm5djOGerQnFovTslk2/5hjWzS+lkXqvpxHKRjInO1nObJy
v3VSIzzqaZScjBL1BDcfcwP8GH2rTv40TiYYFCQdHGOpWTgqmNxUTM2Gc65HAai3NOo2stXgGTFE
Q5DJZh/gJdn/6bvRacAHnKAv2kk6R/PCYab7SdHGY6JI+anJ8uHJTufypZGqZ6Cq3kFUvxsLipn6
SZ7n3m0tB0hfkZqj6SxUtQ2m8LMfndXa3qyU2UOH+uiONI6C/nMVOHt0RMUYELFxXQa6mQ69N+Wy
CRixTAvMRE72SkbVIFPYlLs2WgdYkhTQvm72Ut1XBwOwVfsJM/M9ag5jhLEL4Fd/pmGnkIOezZmH
ry7tQ92acRFUem0BdzYaVa9Ni9xxtRG9016e1SkDg57KR72OkweVopdNm5v+KS/ryW0lx9mMfQiU
z8oyO9fWG/nHiFkMgBdlxWT6ukNGUNBgsmWD1oCk9KqyJ4/d3LT2Y5aN3eT1BlVf6dDmu1IfS8Uz
gRO5GRRl+iVbBEBBtVKWQQ5QuOfJwXb5Cg3NAr0QOmSqtRG96kAVtg86qZwnBN35bmq7Rg1d8Dtr
5xkzaI4LaF/T3lGla0+jCnLUQ4PKApgsGOQvrWSw9xWOHRougIKm3i2oY81uF5dI7mhD0W86SvWX
OCcpuB8ySg9SLsu7Ciu1aRFm/8L4jo63Uqpa1E1J+GT0IK/oR7k9dxroxyK4r0MT0WoXSq1z0oYs
ViGVpIlvyS3ZtSBOeEAj/rzXBlRR0cQaK0ERtvFWH2egJJVODxBuwxiIX2ZWv+/rFB04YzyCZQGA
A3+0uCeJ2/QxYopeHUF+ScbwpElS9ihbxfAbVG9xMDlzej8NRbuz0Yn2O5JGQPeNiT0fU5qEQGMy
tPuqUSQvzpH8djVouzGqHqwys0TqHxiaj1XXykvyriYJClhlXNrDXUhpfqjDDPA8ttxm9/rQOI+t
WpG7XKPT+zA1k7WRU83ZzoMa0t1sSc0pUjILtx5alYK8Tc17IKHJnT/YUqacWjkrHwyppUdVMpM/
hYGICWNLDmp/OsCOAwzTgj/UTO1+eGwHCh6LpGoP5mxNPiC4EzBiKtYkuKxXZjXwGsYUP6DKkWXE
+MLlrTY4Vm7YDSiuwYEo+9KMZqQR3PCW4zumFeCqezaq33pWY3gQLrNz08PHRAqfFmdgG39c99or
HW+XH8MFKI0slw1J2UWUAf8Zp5DmfmL9GEfNnzvyp6g+K2KcohAxWNu6sbBDavV9tVwN7tLNFCmz
6ciy9kNySGjndxWIGRrVq3MdY27KTgfsjJmhCw41XMxgvwoWgIUr/K2FzUCKwmE9Nd9a/qQqAVY+
bi2z/kgjtGE30UajzY8uey1kjOPXfYF26YL4WRm5TjkKbuaVaApzq6yzADPxmLjm1AdpuTZmVgXx
bXVrYCYeR+XQ0wNFmVqg6dr9vBTFPmURxBdSN1ttV4MMqKz82AnkpAqQ1HRr2Zv6FzPejtGhUwUB
8EoIx/jJ8aREQ6OOSPtSaIoZ4xA1PMRUuPyMeXjBHORunmWwGFLLK+v0QZp+Xld0JYzDlDcAPwD+
iueszgWoEZGkOesgMm5ib9Arl6gRJvL3YQbAx+11WSuBFfBYbSTUFYTyIM+7VK+nUaOX2oTsgPaJ
RnTXav3rAtbsYymAre9i0+AG0URoQ0DXVjEIy/T8hg7hW5akE55IWSUQx8yNPw0YpwLyK5IdKNRx
26UbCe5tY8Z29Y/18BIlr8QUpAVXl+xLBM+WGE3SVEoDRIza6JsjoLJElL8CJUzOAGg464OpQkJX
f9j9rrOe/0VhGpCRKHuhXx3OAwPEl9uizZIxpamCgDqOctfucMsDW0BSlDeqlqc+au/nKHLLahC1
MaydJzR3o8gJnEAM/HEblGoZ8I9ktfH6RnHD/EPOAwRqUoTBwuxplAVJhtXrAfcUcL1Zts3kj6+U
j5OE4RS4px/Ux/xLdlu/KjeIn/bFr6p1J4G8NWvHWBRAbizMUuBEXS4r7aqu0djVmCpPVQHQ3g/J
OiIu+udnChMGaJUHiD7cPieli/DKkxFzegm9bWpvCke30hBC/POuOw1tzV9yuLNrlE47xKkMbUCx
IBfWrpmzU4EQNaOyoEq7dqgA5AL6AUDQIYPHmcUo1YORRDALhBunzJ5PUyry5GunClBU8ArsjYxX
5OXeTL2sI1SAKWBgm7i9STF/PsYhsFxQb7++QWuUFmg+x9lC7hl44Q63cnhjVJKRO4hKgvENrx30
9h7bbRXo3nwsQaBmPoYbK7CeUXR3p8KtD1SQeVhVdvEB3HoOTp1mmcU+IAPO9Hig9HcqgtleS64v
tMS4yOWKOgAlGdMZQqQdptuq4JwH7QdY27bZxtwXn+FTcze8gjdc0I2xVnGGXGBlYFgJiSk+2WtY
eldTCYWtpnZ/zDsQq8Q/IsUj+8dKdtVdnnrCfhNmHPy9shTJbagGNpkhDaGq7PV7ZUc637zrMbUa
KJ70bu70h+Sg3kh38k5Utl2NthnOAxJ6DkZV+CqUapRTpLUh5jm340l9Rt4o8eNtuEMzwRaw4RX4
vurtcHy5bsGr53Ehlf1/cW1PStZVTsKo3se7VDbcUBWMqjAD/L6gX2oxA14ImO0er2ICAfUJUHv9
MflDX+KNg1GtX9c1Wb0ClgvIfPZCEqVmk8Y6FjAHTepN+0ZPcSChm3JjbJ1Du01fr8tbP3lfinFu
hkQk7ltAT4B0r/ZNxXB14O9kw9N1KSu4MRrOwJcYziDxPi4tpYeY1s9vDFf2quANs0zyPnyUNz+b
XSxQa2Ui7FIg51F0c4z7HuTXnvaJLt78PMueOrjdW/MEQixNpN5arI+sIt4V+l/qWe6NqRuFklgV
zANt++1bs1Xf0cNytm+NgyGyj7U7G1h+WE0W4OMRc2kfTdJUzgyYDw/ptAftsffR3tiekjd7Hz1g
+Kw72pv2Z7IVkVavHuylXM4uMbSnpQR1UE/5TIPohfrxCDhId3xAU7bhqTf6j0RyZfDIinhBVm3H
Ami4Dngs9LnzN6EZx1VUgOvB6xK52jU0RYbaaKfJl6JE2kfFAPXnCtWfUjNy+FVbTx7nSm6eiwEj
ZGGujLtCm+m5rEu5CK4btr7iF5bfxtl1O9s1BVgC/ALtPRVoc4U0bK6LWDVlZHhBNYWXHWtjvNzx
Sk5Ap2hbiGtmHYk/7VGp3gc12qV575UULQX577KU73sjEmQr1pX7P8E8QzTM3W7iCQsfJspmsKIN
VbKtQLlVc/5SjqdjiUzk/NjcvDccyhPGa5F+wTUpP4Ohkfw+Sef5Z/ZHdjVRRXTNny/W1FEv17Sd
i0gpTQOkzFR+aUt1R8JmO1tofLN08IFWxLMr864p9ffr+q6526VczlFkWo12HxlLmoODPfuopINV
Pl8XsbqiOubfFHCKKED/u1SNVtNoWyFWNEcbAfKXxq2JJnL57bqUVdtYSOEMv4slHUzvbN/iX3a5
70R98KtRE5ulw+MEA4TfhvVpAj7jmCBq0kBkDOTXyrVu5LvKNz+rjbPvdqOoHLWqEZ6YiOvZoNnf
zNni4p1NijC8wI3Rqy/ScEplwTle3XrgYGKijI3y8iXQGgMEgEyCQl1doON4BDLTfT//cxRuPObQ
jovhR7zpkEq73P1hiOAJgcjiTc1DMQTVdFenglfjqiLozMC7BJkLmTcwotht3w647Krp71v8JsRA
UDI0/8aOF2I4C7PnHL/LbvAqASxn6ubhTjdf5Fzw9Fg9Lgsx3II5mYzUPLtPp2mXl6fU2neSn4oe
Aexj+fiRdbP8z5rp3NtjcGIKAAhIUS1vTk5y/SOzfAe0o2OgiNii1y9MPBsBtQVkWY2fupUyo9eH
Kmq97qfdBVUfjAebuto2O8Q+cMQT1+59VgYS+Lb1I7uQy5Z6cYIUWgM7pmZyD8PWupUe8J47F53X
ntug9dr3bnfdB61uHSNixAgVhrd5dGNd7sxRA7qblyineDY8oEnuk/pXKpWC8vFqUM6wL/5HEr99
Bso7Nu5hbN/kdeXGNo9G+apMrxHdp7RAsmHfJvd56TZE1N6yHnctRHPZNa1WBkvuoKQDbk7XeY0e
lQdgbhCX7kbgAXip5EVn+QgeJkvQs7FqswvJ3B0JHgccC5q2gMNDT+FD3p60Dnh4N3lyGivRiNVa
EzN4ZOG7ZPQTovDPvM7CeOQkArlIBT0by2/OQONFkewwB9OdtS13KDaetdLNb9WH6ya0Wg+xgEmI
Wg/aP4GeeSlWK2iVGjNstvX7V/h+N3wk+/fo7OzmO4Go1fX8EsUbUTLYDglnaFi+dYG5rW6Mj/R3
cZ5ux9qdNvrGuEs38g/yHrnCfAALK765n4Vo3oimQSs6pmXvK67j5tvsaN3Q3ftz6AETXGQ46za7
EMdZjtID9bT+u6gbx1V2d70Xn3vX8rSHzCWedcrO+Yeoe5mFNddU5CMrhqpFMVaJUdvbWjqm8l09
uJKJJqDg+j6uXn8sk4npU6Ca8GQueB8neQLKBC92MKOtK+7gfPTR/rqQ1WBkIYRzpalZt52TwOFI
Rugq4wOqlNcFrC0Xa/UBy5fM5uU4iwDuZJ7bBId7RrWmnSJvJtm5GB2PABKXWrWgCrHmqpfiOIsg
rYb5vBLiuiR0M51suvoslZtcNBO9muRbCuLMQK3HhMQqFm7caPukcKud4Y7+eATkdn1ER53xoztK
u8Gl96PofIuWlO3pwoOV4HtHRh2i9a3xiR6Bwp39NHAC/bYuPede32Rbsp+DMKCi14xIMu877brV
uhyr69g/8+iQWU9ThraHXSdinV+z/eXqcmbpdIMxtC0EGehJrKhbRFsVzDjXTXP1KnAUGwNzrLPj
++h3k3d2y2LYigZEKtD9ciTZa63vwfXSJUc5AhcU6CAAUXBK1CdAdYaRIN23tqDLL2CufLGVMtDF
rYFlMdv8Npse0UHgoosFRVfXSUSE0mtriiYeuBNW+LH5jKklp/lsjwgN4+lWlX5V+UYTlU1FIjjL
lOqmVyUmYiqUe5ogAWaGG6C4eoKNY06D98FLVTg7THuw+oKTGJcpaE2zn50U1GpAij+acUbbsR9N
Xu7cjr0gDFy5V2EmQGoEUCRCCH4aaR6HDHE3pCp15SrKRw8AoTx3deVxDNEn3m2ua7niyi7Eca6s
L+IsQ8MYHqakvqso9fU22fSYkMXjTrCgK7fAhSjOmc14LdqDyV5afR7UbXogjRn8N20406h7ydKm
FiL6/HZWXifl0Z4f6b94MkIR09RApI0xZn5SpBoAAFWwgGAcHtGEY8R7KsLCWUuTLWXwsyGK1Ia0
LXEvT3bmYzzad0juYqD0vQV2v0qqgDG3zvG4q+Lp/voirr24LmRzt+mkqqNjDJAt629JGQzpISt3
RfwyV0ETPRNj12qPU7UfSl+X7zVT4DBXvNWFdM4igSmv6xVIRoH+rHuR/Kt2IjeNQPlQyC9F2Qss
RiSNN0qwn2cpe3V1zp2i/db7xLMp8GfzI9o4BevKvpxzKMh5InTTMdmvI61x6Yc1IFH3dgjNjAnh
ciWdZJR2h5bcVUmEMm/4XlB0mbbKA6pdt7YeM6y865/AXNa1L+BugiK3JUdJoW0yojPJtgcFDW61
4llKJQICWl3YhbLcU8TUAAkuUyjbxcYxksim1I2D5vRuqmbABvr1bxRD8wluWHDB8OkomcxRRhUo
ZlR7fQTvMJoWt9dFrCv0JYLzLVncV6E0QoSCjtDRckuQOs30lPbbJH25Lmr9BALT/n/VYfu4uLEV
NQKSgILgazqgcBaelU1ztn+hEnMHJHTjoO+ye9Gtqq66Z9aAbYKAGg2G3Kl3lDFV+hgy26cuSHww
hOzQACsRN/ZQ5g20be6PQb4p3ehg3uAfJ9juUbtrRE0qK+gGuP0WH8I5gCqFWQ4ZPsS4zbyX9AiY
l9z01Na3T5ic8qbdz9QvK1d6os/aPhKE9qvX70I45w9k9PrGtYFdnrJdPXiydmxDT1eDmD6UZiVw
dWux4YWqnE0VY506Q8HWfFP6QDXYvgE1v98lvvOgPLQBgOWmbSi4hteNywZUj4qGfsZ/cWlcWN1q
UOUM15dpug1mjAqTdULPLsiSz5kBlhOM4qkmCcyYeJmiAvA79TvjE+N0gnfh6pFafAm301GkjM3c
s3cUBseGs+4AmVTHeHTtDyL2oHWrWsjiNja2y7RUJmitH+jpjKpMf5fctTvzCQ+p1DVdzYs33S/J
v08wsHv9OIvU5HZZVgenNSOIlix0LZgYPmlTvwaOe9L/jgZdZFQr5VugBX7tL+c8yoTGtlFC3CS9
jpHhdtW+tnZ5CGAr/ckx74Cl4caVQMfVONIGFxRg9VBu4CcdpVk1u6KG0BDYyhPS9bZZ3gNSQilE
ENjs87/dYQtJ7EsWvtEwKgBN6ZBEUHiKgVsBWhHZEriBdSGAVwGvlo1xFO72iu2mTQ05b72hRSgM
VueksTeR3PjXLeO7GCCBYHASzVeYhdI07gCEZZiQMEMDrwXaKTRoznZQg8fLjXpDUBhYSQ1CFAYM
GPshstomZ/+5MkixpdUopLXmOSa/nKw7qHK3laM0SNI/lpF4EiiXLbXbF7KIBvT73fIX8QSQRcBc
xDA3OyGLPbOVBDiSFYSXU7KJE+Mh7ed/XMe5FMGFNmoyJnIxo3G3M9ONhdZvOcv8IioFdr4SmF/K
4SxDo9ilvw3CSXbSoucBnZqjed+oflodzCjxMvlNIiJ8te+niwlltTYT4CLgRLpcP1o56GdrWnRS
duhfy8MNTbqtVaiuZIuSBSJRnEl2hjlNRIeoyDaDcZxwK7A+ducWXeiCHNP3u5ZphWk524TD+sah
jukrpycGtkzKvDx5aemG9o0bWs91/mHYorhiXbEvaZzfqEna6IgqUP9XzqZdg5Vk70SxmxoC1/Hd
219qxdk6MgqylU3QaiI5uuIHNy7/OHJzGKPXXhKxuomU4qy+iIpKzQooJbVBDPqO1Ppow+G2EZk9
s+pLp3upFGf1Ko1bRo6Dh/UUO35FwhT9w+19aw1vRB1uumlAf/mkz8fMTNBycN1LrgoHzC8qjiw6
5fvKe6SbZCWHcAP0PBJ4F8dPqdk7eewWzWNW/iGixOBKXAZ1vyTyznI2FNSLugFNKj+BgH1QAx2Q
oQ9lMG3oQ4UIGB56Kx9FT6aVSsOlWC5QIKipGHbJxL6gfznypV0IpKLhRf+db+luAnR059V/cH0b
gpO4eg/BtTCcAgV1I86/oJk6LlBoZ9OXZ0dpQfDrT1YtuOxW6o5QbyGFcy3oBY81pYGUpN4awIcm
yKBZHrr5fRlQ/6QIyLStEseFF3X6p+s2tHpQFrK564/mVh9jcgCdga1+nDIIkasTGMK2dWzurota
dQALUdwu5mjQTkoCUVQatlI+b9UJDbq57RVm5sLGn6+LE+0d+//ibh3LsOwyCnGK814q9wUISYWD
A6LV43ynkTlTHU1s9WoQbZX3ebsj1sGeBQd9VRUwqQADGjOQ3xIkQMxtI0BMwXXSYyb5dfkZiWan
1+9vNv2gsuDuG1hFhURxbqsIRYz2VbFR2x9KPDfm91lqzoajBv1cvlEFeXgRLcLqbbcQzLnqGK1+
tGC3XaxtGqfyihmOpAXKAwJzE2m2xDQEcFCrhriQyDltDAqi381m96tcom6kWpvEfh/D/l6pJC/X
ZUFfAbPrb3fEl7hvszlUjqKeXbBJK3llR0DwM4u4qkQyOEdFa4xj5xgJ83TsGsLZ0JUnWdRysmrt
C0U4P4VHoqF3bOys60o/7mXDC1U7mC0FMQO4LK4f35U+E3hFNAlYNsM+Rl/k5fmtmkqZ1AnLhkmI
Yt7GxV0SvofNSSdPraaDYPhVNfZdcldG+yZ6Fwhn6/V9z76EcwcbUEoFjTsI1zPMqx519UzMVyPZ
geQkyx6j6qQY6K8R3Dar9zmbj9BR5UA4xGk8VyXoGWMIBScPXqjKFsP6/qCqQWkATh/UOaWVeHIu
7BtYVXYhl1N2bCJ7NFmwNMeneYrx6gfYc2hPwVi8WE3uKdMLjTqvsF8M4G38m5VeCOfCwq7JNGtm
IXwLejNJPxf0xjI+pwQDBdahs7ZV6JN6F1r31+Wu2vJCLOd1JDITJ+ohVlKDJrHvq850jbDaKNbL
dUGrvnshiHM2mPkZagBL491gRfsJLyBbohs9dQRXhECfv+59cdslrZGMpcHEjE7oVsP4GmkzRn1R
K+tETRjrb+Yvnf7+fyEsSnVSphWEJeofpQxGoCyQfYgB90pygMiwkbvN2Lg9zsj1tVwPBNmQjcxa
iMDwe+kTihy9ShZBxNui7YP0oZeOxNcTaWtrORjUip2aYQy/r/e6nAQ6FlqarccMyO+Z8zJpv8u8
2wu+aP3sfH0R5xPLOgfsdt3jAYC0DlBY+9s+82gVHQzQdlnaVmrAitwGDhEEUyvAIHCPi6XgAjcw
OusGtbEUc/VeE23bmmjTH81bc9K9IreCEhlqJblv8+nQ2yNwp+S9EeVAcXwEHAew/sOnyvwY7Hc2
FS53KswkOvRWmrhoOt+2hfK7yeqAEEBGFAqIfRuauGCO8obKeri+hKu38UIRLizEfGQKUEAokvWY
XtqT5LNSFVeXfTJOgt1ad7Bfm8U52DoEp1TIHkyVemzVxyYct3J5r7S3Ot4UkuWq1tN13dYP/5dA
zrOSWs5MfYB1lHro4tDvGhnYGeMYXBfz/zmQX3J4J0p18DqhIs46GWwrqGyPFCC3l72h3qepl3ed
388uygdbgWBmZZf3JOiFgQHDWl4tBq14eSBLB7xPqowAuIxPTYgRMP1gwuLxfOmSjxS5mDHxenoa
c7/GOG84CJzryoMU8tmcDODOVsBlJROYwRp7GZIKKeQGSZlNKh91gGmFlQ1y+smzijvM4tfg554b
FPU0P4tu5Yluri/EdyO+/A7uOgGHMHCNKnxH1M7lBhmBwU3GSPZ1Wt+GANdxqWpNApnfjQsywbeF
BBOwvFGZulz7YVYxqsNAhDvnJtN3pHpKRXCd7LO/bS9rDjUw58foHC9F9HOj2MDHQW4IpZCpJ1v0
zgedDSQeJVJ9Jzw1EbrDry/lmlqAtcbgPzCnARrMmZSE/g950KHWON2YwOvIpw3wha7L+B4u4wZZ
yODO5Wg6RCVs7BYtcbYEs0my/6gFt3LxVGXhyDYnj7weieXppsrerivBPpLfnKUSnM11yAw4kgQR
FgW3YudmYWCSU9sIuqREYrgAZmD9OOyYeWN11sZfxfAa5ve2JsjDr++IA4gJELvhcuek5JM5kCnD
jnTq4LZkk7aCLV9X4/8E8FQFYTzZ4MOGgHJ6rOttbr1E4aPai1iivl8xsCzVxJA15nIA5sYdSmLF
YBFgqxX2RCtcEMvB8c5laPwyk46+EkNKf8162T7NYYIaVJOloeAVsVKwxicA119GrkC3vs2Uz4mp
2tOMTqkaMPTVNtyTHwZxG8PL90H2YnjUM2+O8y/t0fKHN9tFJhvzrkCAu26dK+VU9hm6DboGdj/w
yPFaBeQ3MBCisJj56mH04x/me7cBU7ubn9LCpYHzJP3z6Z5Lmeqlv7KlXo8qB80VuI7M/kkVcUGs
+qaFTtzu1q2UACULvx9pp7rcmc6zk/jX100kgh2URWydx84g6TZEmPaNZOyJnbq6iHl59SyAQhGU
OxpL+HCHrbdjgLP9P+6+bDluXNvyV07UO+tyAEmw49aNaJI5KK3Rki3JLwxZAwECJEhwAvH1veiq
c66URyF13aeOfrHDkekEBwx7r732WhXGqDuNluAHpJdGQZ6Kbj++l/fGgYgL2pTg57Uuirf34orR
YJavdewJrvHUiulaFpTN2UhH/6cRTKlPZt175zCgWlglrd6syBDejgg4QQSDBtEtkdD5Hl/KCE1L
CrM+ntKQmNuP7++9TYv4fwrbhxHaC96OhiJONwerXwAxalfTCFnPZ1Xdd2/IxxEMQUNMvOO20BiS
rkEd4QT2fJM30QZigKmGL0HwSIbrj+/m12s/PlAiNOJBmRdqKP/+uvq2krIf1qbjZD/c+WdBbuA/
fDefC5BvU/8RLuBbex6l35qz6GK5XC7uIfSxT/ZxCiFoyEp8fD3vPd3Xl3O0mLsZXp+sxeWsL9EU
aMBZvn88wjuSGJDbfHXHR+uZqzrwiwFDBNvwvDhTO/dyyON9fF4fxnsnnw7tWZTKHST99vUpHH6L
/ccX8N4CeT3+0XQd/L5DDQfjrzp5Up5Sfl4oJ1dItP7+QFDfxGTFsoAK59FMbSoyu2rtYPZLloH4
ULtpD3pHTU4+Hufd3SvEACRZSQLx0Yo3cVcvvY2BIrMfdIKkYSHTJbr6eJD31gSK5f8a5GhiRCx2
umEdhGBT4Zd2vpbTd2Qi6QhO8MdDvTcHXw91NEFUWXjSEgxFi9MokZtmrD95M+uTP150r0c4mgIF
nHFaZ8IIM7mr+d7wC8SKXvuth4BHdafmT+gA70X02JDXNjeEWf6xzeNgeq2qEJohUt00gUgdP0g1
e2LtI4l/8OaT6fDu43s12vHNFYmcgQmhPr/s0QjttJ8g+e8+PHjzYnNEcQSttW83YAGxgrmcsN2H
0+1QngbuuWiBtyT3MRi6S9bNjx9Ph3en96vQav381eHcTO5S0zW0qiay6QB8Y8vcQEbxk3Pzs2HW
bePVMDquk3puMYwMT6DNCbNRRIqf5VnvvZvXh/PRKrJdUDplDY5dM99O7cFNvn38rN7b217//tHS
scJr62nt0fH6fTu9zDAJT5bdVH9W+nhvN0B7E44t4ACrNt3bh7V4XuVCthsqOCb3ZpaG/n5yT+jc
IyH6ZLt+7728HupoOjusgfBeh/fSBoA3rcgDdttRnn/84D4bZf381dt3pmiAWDFGoe6h9mD6Lm4j
9Mf8TwaB2hqUrSDWfWw2bUc/iYZkvRX/qeiymEBRln3W4/PuFED33D8HOcpQdQlmFbRn0PQyyNQG
PI98EEuEl7Lx5uPbeXekeDXGWEukUXK0Efgt0O7KQ6QZgydJiovK7At3g/bnj4d5p0q6ao+hfQf5
XRQj0Hz7boxYuM9Rr8immGRdGH+vSJySwGrwF/vUAmVa6nCH0uU26p27jwd/b8G+Hvto9tFlCNRc
oArsNzYbQ31pE++TLPy9/RT6VejJIsDY4+Nos2SWNZgvK0enxJYzNlNO+tLPoaQMGpwK45NBFyL3
qb5tyDx+Uih9b+IjW8SECRBTIzd5+3Cn2C9iy3FaxBUih1Jlc0tPCzp8kiC/N1dWNTeCZiyohR+L
J4zSgWipQUgdFRtfold1UvkAn72k2378wt69n/8eiLpv76db1MzaNXYP3N6bU08XwzV6p2YXIEeN
FfHxaO/PzVfDHcVegOjVaqiE+4Joj+BuKitIfxkc8tBCTSsOA+mE5bG5GFv7WZz0XlgBIHI1nvAA
FcZHry5ovMIzYIdmBXBYknxtWwi+jt0pE35OvKcBaoAf3+17u/7rRO9owDgZDRmaddcPZyjJDKzM
ypA3e7/zL6sJ1dPuk9X3DktnzRWg9B+virY4ct++zUqCf9jPE7p/AlAZsdLF0kBqkxx4BHG5GuHa
OFSpz91NJ5/BCcldNX7Gd3z3HUNpHtcAlAy4ytE+JwvPduSXGIIYDwU6rOqIppUet6O/pAZqw9Ny
WbE699jTx8/7vbn8euCjrRzF+A4QD9AcUzaQ3d43TpcO5pNw8b2VCS3E0IMDJlpk/k0doIVCYBQh
ZHDinS12brWj0c/QfvYm17lxHHKDVQBPXhjdROglfPsmxTgTMq46D155GaFbRS1uxoXcT15/Atb9
nofLddTeCw92IyVcJDvv4DefNVS8e68gtaOng7rgr65b8etT3vH9VVJ3ZVLDrjraVKpMa72BZuHH
L+69lQlN7H+Oc4x7msbtYc/SIGRtqq8Brzad1/6whZtPfgkt1aeFf0bXe+8QAc0eHlXo1QQr9+jO
iK3l5JkWlHceVDkOx3qvFfLAyhSXQaDOzAx7AF85RQYhRfW3WabgjKPZCeini7TqeCNaTN1XelHI
6MOf1Xw51c92zky/hej033+uNICCKxp6V6Ll0V1yzzil8JG6R/S27U+q6r7nj6K9H93H4uvHQ71T
3sNNEeLD0RQ6pPj77Vyp5mZcsM3hiQJSHqftgprWvPXYhRfC5WdL0dzf+rf+Z6npuxDu63GPIg4j
ROC4U782PG6fTHbl7Hu9pT++Ot+p3vB+o79/ssu8t6vTMEbzzWrCiYLe2xuNrEQ1xh8R+kqb0fCU
QBTMe3Crb8x8Mk/eW36vRzraz2Q4K8rXkRDnpYmftu7DLDJSfBJQvcNiwqt7dUdH06Q0cWDoOk4z
gCnr7adUps0huBqAyOfdZVdk4c3Hs+WTO/t1hLzaWIq5+usZciAiQ3Gh1a2CRUBSfzYr331ZSLm8
MKQ+lIyP4g3bx2oiyqxKCFEGB7+brcpIkNIL70d5bbNq1122SC5Te//xDb53FAGd/Ne4/ttJMkhY
NCg6Y1b2P0tYLZRnZbL9eAh//Y3jI+L1GEcrbnJloISDMaYtzJn8792hyM0JPenz4lrdeHMOYaUM
biV5+SCzLyDNZ/+TtPb1FRytPVnFTuBIPF3r+5fCulv4uGQRCB2WXk6dPvl1w//xaP5X+awu/7y1
/r/+E/9+VO2ieQnK0dt//tdF+9z841I+PD73/7n+x3998eh7u2d1/lD/+5fe/B/8+F+D5w/Dw5t/
bJqBD8vV+KyXr8/9KIdfv4/LXL/5f/vhP55//crN0j7/8dujGpth/bWSq+a3vz46efrjNzy0/3j9
6399tF7+H7/9b1k+a/5w9P3nh3744zfP+x12gOv2DkQhhPkHJv/8vH7i0N/hFRiTBIwHH5g/VA1/
+0ejwOH647cg/h37NDRxYRRO0LmxVv96RHn4yKO/wwcOsTGSR2/1XSK//fPC3ryd/35b/wCWeKl4
M/R//AazpjcTNIbk2+qCDl0aH8KTKK8dLQK830LDqvCgZgcuJTfa7Qk5m1wTislLzeLPBipgbeFp
yK8GRdNVuxLuIga6mbhdJ0lblJkGKD0ni3tfr+5ZA/RTo3bs83jqg7K+U+VgkniTEL64XYoqRFnr
h4qNnnsVx6ULL8h6XPjs/whN0k3NPQMDlYnUOL5Bo5ZlISPfYi7nOJceH8110Ddhnc/1GE65sXM4
bahNYpO2tOm+DMwvwJjw5MRwuLn2ehG9CPIgYeV5JNDvn3lwmkfHJZRDbTapiT2VAZXdTlWVy05I
xQAtehF34XxEfFSVbF+FsBQ01uH7mDYFqGmJNw1nSwPLFScjpAm76p4MpjUsK5m20R4dXlH1nSgf
oqIbOcWzd+20UFnc9YIE5Vk3wjhIJmC87IkziOSy43PibtjQmDrFW4/c7TyMUbOvaetmAnq7Yus3
BtcimQdxWr9pYRTTDbWs81EFKLkRtrQQOEwaA+2T2kI7WenO23kLoXCRiYNm2oEGEUWQOx6cqN5S
sDRx+A9a9KgA9R1W1ripISda2kPn8Klo02poiXuQIcdeFTkhDIx8Dw4cwkPNravB5dx0vGajm6SD
zy3rtoGMUHbPF4js6/5Q+qSSOiMlacz10sLa57LW+GxbwCPBpHD0MI2fhtZrMLmmpqvP3YQjbh1a
7c/b2kmWICWjEC3IeN7oOmiunOI2baZ6olkNt5gmnR1K233tBV2dAWrrxFZEJrabRFUw5eWQvZ1y
u/TdfCht1J93MHVxdi6SPbGb8DtmPw9Ii668OrHLRkrpTXlRTl2X9RP6ekFPq0MvS/yl+RZFKDyU
cLa6b0UC8yYWUf9bZF14J1Uibi8tPFK6tC7VcOoUWp9B0ZrSNOZFEINJRNCbMMKYaszRwYn+P0+K
5vtAJ0ZOXNaWLzGLqma3eLGhcIkqiXtaVD4MT2RlDFTaWC+jfUQXPFtW1EmS9ypyLgDjdWE6VzNH
n7iukuaAflR2Z6p29iFcUWt3AzUqimYWAlO7NET3QrF1a9M/ChuWXmYnRwlMV8iKeiB7NhlYLGOV
orEiQYRbOR5APK+NfngJSG5pF5WJmyXR3MDY2AkWkVFadKiDViHeWVzy0U1pzSLovlUlwXWhrqJT
i7zzoceYd5OpnRdBqwFNwJVXcmjP+XJOWT3PEu0iA/Ju3VMoGHQlUotErSwzQbkKTpUx7F7qFSBP
OjugXdxwOAkF7Zg8OCaOu1w0LOi2jsaOmapCoe/FbaDhFU8jarVKxF4mmr7hcBiR9gvEsruHinZ+
idhpdUtrMTAmLlzPmIUfquAQAoa9GfHKLl0sibpt5Bt0AtoxgdWSm7QDfWB0qpOD09t6grGqqzz8
RbDW5s2sZR/djJOq3IsCXDJ5RZcwHKDIEBcw7kmSaajVBn6sY/EA68nJFFlZDA76eTnQTfZkVi1W
LCzb2Yz1bRNClCRyEhteUMaFIXkotRtAnr30xW0vGW32ieN3MOIRQ6+vjbPocMOKqeBfYjsq8YOJ
igZL2iKH6q4FC2KZ66mS65ZLpq4uT7A+sXtjv6B2oRuT+AoaBL23LPOhxiBS5bHu+ciyuMf+vSka
4sSHNomK9ntRTRHZ0cFjyTn3mqFGHjjAkTnlrFXLXT2HQXOFqh0EKTxYtM0jOMTge50Y3xvi25j7
A1R0sfXWBXhgDq9KNGvHtHyqHSwtDRuoxanSpZ6cKHWYb4It003bbDglIs6qttIAzeeaRKk7d6o9
GZqGPgwV9++nGfnw9TSF1mA7HckVKaJxvkRC5z0w6wia27kVfDNOZvI2gYAWxJ1Xe26/XeZi9LPZ
n6VNmeOOLGdjOMtz2jrLvBsjVOhvEjpquNurKDLpTObyOvJH70a6Hgj9FZxgaGZGwyTEKzg49ug6
hlqf8INyQStKXJyCyzVz4GlODbox6ho4Tlp/hhxKE7YdFqSCf60mnbhqic/qXaDt/G1SIdPbxJCO
n4hKsiS184QFNtKOA3gcGVxaiC/Auc20juGI54F/HsBQRyUEE0m7Lazoita7L0BepPtqckJnV3ZY
PZnkstO7fildmZpBILeWIwxaUrSgW9A827pQ27FwkNagYoFuJMaU/MokGozzkHC9dclsyt0scXRA
fUuX5b5hpOtOYqG8mxCRN8nRChNEZ15PRpLCmZcGuyCQ9qWmY7cS5bX3A/OY9ym0o/0yh4YkKy/G
yZttymNIuh7gw9CezZ5cviGIVWIr8RzF+TLBU2xTAHhmQ+py5vUbxgieteuiS/Nga023ZdepZudz
pPHYASVrATmBrkCgV+SHUMSsmKsvGvjpuuj4JehUle40XVeAjYCldMR7GWkl4b7gyDnIXRL1C6q2
rSGAycr4UlYTrdK2TkKx7Uw53Sx1XwbgafLmeqp09IN1wGnTLoyYgbPRAu44sw3eUQzbu2JTEjBq
1ugmYhuBGPBr22gxwIcRzPRNQLX5aeGhRre+UwRXAEHG4DC2DVUbD1FVtJn8Pu6/IK4y+iKpLQ7y
3LeTRw5dAtuPB5l0fS82A/UKWoCUGNXzN1PNutoJTxWPVjmhylzeowPGSxbvSwm4vDlH51Y3PioT
zy+k8PBKJ+ZHMpNSOCyXYxRO6Ui6oU1BfwuSrAq7cM/1ELa7voatYN5WQQN377L25FVBFuHsRch5
vKWTQuRnmyhSF14Z1NO2l6vAS9Q33TYcnA7JEK/9HGtYiyyYG+MCGVx4nNZKtjIV9TyinYtG5YNX
Ty7M1oTWel9q5aCOkBBx3/p2GS482cbtV79eBn3tMAfORV6g9EsiewgrkcaH5jufx8U9iJlyiTzI
h8kV43qONsgHoiVbUPuvDpxWS/LAG5PUKawQPXVpq0BAocRxdHiHWncvL2EAVI3XYYXomfN0rvUk
FmcDg0WEAmzHIF6ozLiLFG4DSEfiBCP3sApdBtdMkU22DPrTQrPqpXTgUZ6WkC6GNt7iVRJns/bR
cNGp4bzVrg3STpbgIDlVDDewlUWr0yFR+MoscSQeWKD9ABF6xaGn0kfkDCcss9BzBm80dWzEbq0U
4grRVTHgrA5GGBOVBXVPAsysKO36ZWlBLPXJPRUUvrEmVD7aIdyoRQwO5zWR9WNLH9qCBWg5UQNR
QDuVUyG4qp0pxQE3n8XQM7sYmx6NyUXhTQ+IWhaz5YzJMLML6X7EyCRv4s4KF/IVXXklJOR34Ihe
NDaNvBoNqrpS9h47IlD/KWHwTapiXWyLycFJXAd4rlt4OcV3fIZ9IDYmQirEVrMD8Y3ArV4CQ6Z2
B5FKFLdVRfR3OOShhme4Mixlshb+lqKz8oUliBS2Y7fKJMF/gtK9BwPgMregCv/0wmhu4RZVLF2m
y2a5VrUSDTbrMXiKpQ8jFrec3TaLo1Zz0B5KeEq5Mcf5Xmqp6oyxyO7LeipXe2QyyZ1wHY/jDBH6
blF+02Sur1Dcc3QDL0OwvMnDwI37XBWFhEMVj0e9qWSFMJU40wgaroomQEpINFj695P0M/6oVa9e
hg9T9DWVvx708/Nw9tAef/P/wTwdqNgHeXpTKvkmTcfX/0zTfYKEO0ZVZiWoU2zm+OTPNB0JfIQs
GUJ0ZFUR+VXK/CtLd8jvAfpbAUyD+Ujg1Bgief4rTXeQp0MhZgWPwZ791fP9d/L06AirgnwJhnFR
zYCuFyiJx3VpxVz0KpJ4G1f+4O60tAlcZSGfyEdQlwLpXiJDCq+Xfj2aK2OHE+MkoZP5XbI8lU4U
j7D4o/VDt0AEIx17Ye6guDtfLOHk/Bg4Ut3chwHurYYvCcn6oZrPCSR16Bc5DrrOwESOcHzX2nmc
iMNQpHaqxKRj3TRV1kGqPkl1tcg2k2JMrqvQjDpF9cs1kBtSy7SZ0Hcf7IqZlsmty50mTi0isxuF
NkCNHjZWvJTCLetclLA028CeZ04Aykn+fVkqOI1xh2OEmLfVTYxcJs4SJwxVrpC2rYS+cazySbum
yoFaUJKBpqC6jLadCyXhxhu+k5mX5tDOoqk3fR+jMbErVZhgPzTzXJ45Qstd7DaTMvm80NbWyC7h
97yp26BqXl5Nub8QmNeIy1u85ZcvHNpbgPlAwxDl6eQIjpvb1vpLFJ1wt4kvhBuDBV+Y5DNtzePp
AtsPFKbW8js0zlBTwHR+XRSCtOwwTr53MU8iCHJHkW6tnYw920+l5fyzQjhZK9CvYE4P3Yd+gFm5
1vuTECYMb8drEIIUBR9/AmvSMu8CIe/gq1s/8CTp1d5yR6FVTMGMbBP3kd8gY2dJB3jJ6nnDDG+/
qNLAitkObL6vNEUbFcNL6/pnQBPUU3dluSTNrpUotBkxqhHM/oG6SD+Wgn7BGT3MiCZw6KR+VGDu
lSbRQQrmOLr4uDbmEGjTrI58EtQUxJgtRBiYM1wGg6duKVk40OZpCObckhiNyLYkXiadziT5CIQJ
DVBItOlNMQdtnEpNghrNyjZA/EvRJU1G3lsIzA4gcksdzMsB3P2phZBGHXjbsFLjE3QI47sFc0tk
oaaVTZuFTGzfA2faj1YDvul46NBdGMrweaAsPMxhO7N8FqOAbJgAKJMMm6431iy53yGhm9BGC9mD
JqsACl3oeHF4qq2PbknI5tU/RWctSdHLxOu0N5ED+kXQmniXuHV4aZqmT1Bthk9MGlg8AoTCQvwc
yqlstjhzOAyq/RgdunHogdITElV3aeEG/oPHygWka1Ev6D5zNEc3MXOKeisX0fhfrQVsiYoLi+E2
3KrxvA/qPjyNhnpCeX2ai0MfFiWUIeQoki/al9TPbEJGdJgmNUStdNw2CPNwnQfYdtoKMo5Vd2pn
HOAQ6nfGGw1AqkydErSLLaKa4NYiDqZpoUdnyfyKoj+S1agmZILUsHmuoHWgUwMMaDgMDsWjgPSJ
uW7LwucIU1sQydxxcEm6BA01O+MRDvBiqlYpYdrNCP31AhWGoBHxqRpkDUnaIDDwEBpExfLSwhZ5
V3UREou4YS7Pqrlzm80IGhnSOuAu3wUApWe0o4hnRuho09WRGw2CykbdoS11faJ9ZwwzQfs2yrH1
2f2APq1TmsApPLXo+ct6G577FWKHQ8thl7ClQSUOtjPIWfrFhrcBteYboLD2ULvzsGnNMD8bAJC3
HE/Rz2OiYcKNbI6rvJwRxKbS1mCeog+cAJv0J30ZUbHQDClv02zmZqnWBk6gU/ngh/Ri8Cx5jPCM
b6XjlOEX2iYJz3ztCQoDjGVydrbUzEnDbhzQxM9LvA3pcwrLda400BW/ma8XFwrN2zYARITWxYWP
GS+hg1u446wzSdEnvh3mmJ4Mke1eJDaYBkz7Zobh9RDqb5Y6xts0ga9vPCbMczjOSJzmIOpPQuM5
5Q4kEh0idK/lM96iiPNigTZImiBpaTd0mRTJuyUqrpRkQbWvbAurdaRMYHyoRRqblhGHBNnkK/oT
9TV55iyL8b6MtqUvJgiji9kt22dmVas3TheETe5qKR2sLc0ZrM8kOFRREIhvzEKkPIY7/csILSnQ
3Z26uANzsatSTA9O89JrsU1Zb/avE9K3X5d2wdewiIIy9ceEw62et/FF6QokwrKcdbyVQ4zeY7q0
5WNTkvY2YGJh8JW3A3J9x5dJbmkAWAzO2Zh/loL32wfIA7fApZKvBW3cOm1i7uKBTWbE5S7E7fKm
cLtvBY5HsHYFKZ4jG0ZVCiqFH8EaXboL+NATPR38QNHxsTGrqYPTdVWdFpiu+M7c1/QUuaG6cnvT
8pR1ptP7RNbuGKRlaYnawSlB+PZL4dsVMR2HFUp3Q2c6dKMXAsoGbuXkkIUL/RTbQwzuW53EX4Rc
rAPkULdX/tLOqI1hG5hy2vj8wsbh3GaRcsozU/ESjcnQDv4hSreme2eRzTOPkN5vo5It33TnwErc
Q4e8D5ktzfdD06OjIohE1eSqrMA72zXo9zxPlmmMcySiHAiIXhZvJ0XZ1sj/odmI3AqxQF4wAYPp
ueCA3eFO6n6f+8F71ugLfQrrEE91WEp2ATacc2emysckLxz+UpUL+uaLSHaQQBGACYChdWRJO5iL
YwnRMRyzWrHxpYE1E8lLh49qSyEaolOyAPYE6dQ33UaSrh9TClOzBkTRAnyr2XSmAowMjn4Kw/Ri
QcKUYPfni21ugCg7jwCEyX1ih+EC6V98q7R2H5uiQAt/AlgRUU9g6YJ1CtwllyCUrVLY7hRCIcjt
lhT6SA2Yc7qoblE6dEiGHseQ52SaZgUCWlXAhVLVYbfhhAQ/WVT7QPL9ZUYIt/hd2jnucFFg+wWo
LAfEWIRVBFJOtQq/l+7ArwfMd50V6D+50sLHvg9H+OLCDGB458kA24nU4cbxcoYk8b4tpxC5kmOZ
ygHPWZaTuq0PocHqSgH+kDLHISgu56pHp6xZEhWCgcOGS88ilgR86slH0KpbDaXvwH3pprG5E1NZ
PEEFB96hUVXSOzqNePle47jRirGXQ+rHKnqSLOwRRZp2IWmQDI2/kcJEN1bL6GEABntfD1h0aQMh
wxKISN8N2xDN8WhvgVauyYAWuEHKYXzJ8gkVh7u6KaI7FB9tuEV9K4kdm0rRGflFQCFnVimAbWDy
IfCNl9pbVuCa9P65wSr7oVDEeQwhMb8icE4Bb4zIsjKv6qATeS1FPJ22NJYaZ/rM9GVPkwqgux1Q
CeKiQpHEonwAjx/0a8QTawQ6MCfZQ8RvFHKTCDrZrC9E3AA8pqLNirCTqDO13HqnYWBsvIsH6Qxf
Etu37e1SBgXJjMOd6athTTJl5Tw31+iILvxz+DyZbq8dO2BGNmBHamQbyhYEqqshGUBCbiMdej8b
sJ/hLOT65RI22Wpoi8As6pYmHHcCnu9Ll44oXZIWl4Gy1K3gCCkPXdjWS4ETHVYULG3KOZzhWzAh
XUhroS3/yUOggPullIHJFAS3wlPZgiMG/4bajwExI8Qp6ksnWuZ2yVb2pp8FMgwZsnyAJNWc1Yha
nSCLJPedS6jrWHFKx8Qpysy4vWVPvg6ls60bUsWXQgO9e0I9GfdDi4ZzsoEsXU1PXDq5SYPOZiPc
MbNzk/gZzPEU37aFr9tcdQZ3EXK6IJVBgW+Jd308dvxbnwAQlHnV0Wr8bpfOqm8A32t/K3vhFjdj
VYNPnIrA8miLUMQHBpb0VTemIfBO/4qzIPLjFLa9OvrKLZKPMuPMIPZGqSjGKeo0uNocrraCtYDj
I9V/W1bnEBS9WORif4T0YrwB8kf6M4cp1pw2nZ7msz7u4kGlrUNFXEGcDYnvSUF0516MHQGeVYNA
NV+17VT4137f0uis1qX0syWAdX3irHi+Jwpg9WKpEd7Q2UILpqhIcDszs7z0KBnWmSv0tJbNoLe3
b8pgvuu9diw2qApPX7po4TTtRTEjPAk0TsMG5bwbB7G1SZvKtdGGF3XlIcAb/PK0iuLexUa5wMZT
ofawqz14RWYtnf07Zv22y3U/Em/fMSLthiobtidJyBL/4MEIC26jAAVRQwrw8DG/igh71BD3SFrJ
Ynlqa6PGi26QAUMjF6qNm0UjJM957ZD2gC67km+qBKU9BaUBIOe0SapUNb3+6oY1t/ulD2sI3hUu
QntY0Q6Xhga4MvWlmqDIjqMb4popQnaONGEmCIO7gtVBDuRafp1RAX70qyR4ssh7yzvH7fidbHV5
VaoGmoGlAu8wjYJeGwCJZn7yXbROXBaKYMMOfRYDTWuSEU00TKHmG3k4vQG39s8aU4KlHvS391Rb
i5qVpiGSCXeVcoOmkjYnE4vHb4YEw/cQpyCKM7ZrAJpPPIqBXvXzFVWqr1JiItffsT6QNHOQ7QIe
RXXjAo6nKL24SVneuDqq7y3CJaBbOCGcHHXLQG475jAsIVbanzauIE+JkrrsIEFYAEcAI4GTEz+s
6GNXxOVVAW5ykVetRcUp0qJGXpYELg6lqgZMKgLP/OUY8Be55A134l+ElWNmy/+foBlW5ysMYyXP
vKG3nD2A5rh2yf/JlFnpML/+x5/IGQl/9yEfA2AKnZ5rRxNoZH8iZ/jEhSXLKhaPP9f24H/xW1BA
/j0KVtlfQGerickb5MwHZYZGa9u5S/Ap5Kv+BsPlmMWGoBXKFv5qPugChguOmIBO501+IFBcVyCB
7CqgJadjxMQ2FMFjMdB6/+rRfA7v4D7BewFbFELNMEZ3f+F4r0hzxPA5LMYWvIi+8MHsjtoU7Gqd
fTzKv9G3fw0DcT0YmMC0LyIr/vNqGCYd2zkIr1KvSyJUu7vyINZl4jqcH+RYzvsCAW+fekvgnXsL
MhVliJ9/fBW/RnmF+vy62ShEHf+XUAH0PN9ehTYdCBXtDIewVquflXTLKyt2tiqqF6VU+NSPE4rT
MGk/1AB9kPqwaVs50JjboNDTXjaTtbdIoOussDiTdo3niRcR++1XGJiEX4cJvopWDeKU9+Ampa6S
3hfPQfcWQmmRUpYU/4e9M1mOHMfW9Ktc6z3TCIIkyK07fZJrDEmhYUOTYuAEDuBMPn1/nln3dkZW
d5Wl9arb7ibNIhUKl0jg4OCfDlj+zKCfZByJjmqtmlqZ2jF5y3ZZkcOs7e8BNhM38jPF509+t68T
Z3hPq2p6B3a5d8MmvvWBlS6oRb0PA6Q5ygKfEqgqIsQmSOWEmtr0j/f337Xkf+Cm/dMi+qdaAmTy
H08fU6b/XE1+/54/qokEh2dJ4/IPsP0S9/BfOLyUvxHO46Oy/6dq4ji/gbMDittKXnx7Dhrcf8Dw
jviNf4cvsh8B9QHy/04t+Yt+Gq+Epwi2BPK3JbHluCd+XfBUssJBKiE5bMZOfMb8HaCGtQjbn3Ej
UwihPA1blWxFXiCg2XqJOyfJZh1zgNFtZ41Fss/L1vO+/P4Q/9Z6+n+NqsE28a9WytPAqf0D5r//
+EWJ+fu3/bFYfP83PwgB0zFt2qjZL7EJfxw9nvObi+2M6oj0y2FKL3j0P0gb1/kNxoZ1BNUvw4Cz
6b8Wi/R+E07IKFyMhi4L8P/i3OFfJ2lSIt8U3IIRa14+5s8VeowTWWmvCHdO03b7i1FkmxK2Qqrd
hK/PpMO/cTD/yiv88XnExPCbXcyriLt+/TzH78IqJJF0VxYGcpTxRmuEpip2/uAOf9H3/pm/+MvR
848PwvDCHmAvqr+GSzrcTmoL7mGn7Xkpj1w/On0wbqZue2ya4iavLTBCXyUhwRmFH4srXYSyIRMy
dv+e+ZSfhbMn4L0L9j1XH/cvNIfrZgHbFftdaq/FMTAiefLzoDqXywqw8Kfl97852S8P8H8ddr9/
FpJclhSxuWDd6i8PmJvsYIYlCHcD4MMG0SIRD8wxOfVjWL6Ivk3PVbpm95Yzdt/+9Sf/Rfv/x0ez
YjGMQueQxfOX0x5QocDqNIa7RonpWis3fegZnXvjT0h8UNXYF+Wn8OerMR67u5TnfNBBnD91s5eX
kd348Tlv6vL53/xY9G//9ET8i48NE5uwQal+XXKiqdASwQftvNow5bZI1bGSgMnBgoMkjGd7O8s5
3HNfyyBDhvnQr1Z1lo3xo8WNEYD+65/n107vj6cEdcsQcHkhvv6aSFCVHoBAzwuq12XpYU2MP21R
/6zhdkJqeKpBJv+dV/Kfdp3L4EH2eoiJgL3w12zZviRvylktPnM2/bXWKID8Sif/ptH6p6XnM70C
5pkU/4tg+/cpln/q9sqwRh6Zzd5OpU0rbwcEyOlDQypOReSCVX4DDCvC04ichTFiRdmZf5P1gGXu
L6+aogL/LFl+EN2XCRO/vuocGYbTxqLbNzPexpCrOJ3/RiKbcLbIiIePEcrzfV4d752GO3t2C1u0
1+ESMog97pr6o1qk/qGZxYHELC29atfY2bDuU8IlQtQ/XabBShllsCkz5H53FcKjuyk3U7pLCnd5
0kkJZr0Evf/gTAtW6dJNnJ9uFc79nQW9YBM127rJcw7Zh/NtpjM1u+Didnq2R2SR2QYIq12PVopU
6jS2TlBEyozg724rnGZbMy76GvS97HfoMQcLIGHV2cbp/f4+L7KMR8zQhp2hG063FXr96VA7XRqj
aqyNKo8dOi//zri6+SprlV2rZeb9gFSVJvwsa2CJS/9ayRDcvrFUdd+DnLVRbRcTCuxO9HbUCGcE
Emsq4f4EG3CXx7Edvf64QoR396jJEM0tDUS95ZXpN2Mns7WXqefauy7QgdgEU0YvMsqyF8TfUjm3
09I775Orlm5Txen6juayg6tZB2veU0jidd9OTf9WkA/aUzXQc/Pg7PxtWi3EprWLrm5jGGsLxipG
NIBO4FjB2c86oKKpucQXGEMx3JRGZuHZzmTbn50kzEm6QcHd7vPVUTgfLSwFUZdKUx78GPnAsQEq
35elMyw3vZrcG6fsHBSTKUjfZogVwDgBm/qokTCrTbwCbm2aric4SEoDVBePaRqflrqb5m2MRuZn
W6MY+tJRFv0r+E0EbIfW6PRrq4pWvjkyng2/NdDoferZtb2TuuV60YFAQXOlY2p/rmEbMiNjausK
uXoWi7OnOhHe1ASfZOrA6yF+MmdlTC8DT28+JF6vx4NtT10AuFZTGywwEBNW53VC2yU28MMM6dkt
CEiaHVlIxHx4dQlVY+aYVde7/Vhtglz1XEnQmAJ3wsR8U6OVFVfM7TBokkYr9SKb097e9FaIrmNG
mk7AfeA0/OLrQmIYeep5vqsB9dPD6mm/v+iZRXzuZlki0BNe2SEBz7MnoQb3plwwkkdDCGQXGU8m
altnob/XBE7lh9jMgYgCX/fFzq59u2Vg8VzoSPTa3NYe1DBainQ4UUotfhc3NFVENqHbR3CQ+iPD
YLAcQlO0+X6d0WXctSKt7cgRuXPu/DVgh9r98iPnPx9FLLGx0yII55Xl6vfXC1cyccaHvdYREpKK
nnlSKxNwY92N75msHBY4Vorkcwb2JaYFD6h3XEXtV4cxmIq3UAmwbLqg2TqE85qS2ls2vr1Z3KYj
4TepZ3u3ysmeD3WfTPOljk3XU5GP8SFJYJkiu5wu0LJKZufYFtrfw8Xn7RZUPJXEFvSNv8n6CrF1
ZRTqsS7Nx2bbD54ldjrmyW6ronAOqtQ18DHBaArd3lTMG4IuE/iuzA5e1yTLbrUzIE5pmsyeqITw
k1Hmr3ENR2nEdx27zmm6GCo4vlxxzRDM9j3N0XAcNCPl14Mne+unVY/MqvShq6Zbk+RwLJ3VJtNt
kojF20+5HK91QX/w6iXK2MfVxHEKOpnA8m3XPkEjs1myMsgJyu8QrzueKR4rP7FQ6/vBXVZl47y1
VjGqTVHXzrCdsjDvo7Z2s6+BWL1uF6M8oZDFRVM/aiY6tjwORGznZQ166DCCVJZrleu+RL071U+r
9lrv2lklkTpJb41xBLurM7L1Gt1sZNyg7kPawLthMmQ4XI+uBx2PaCkboHElfU9Xaf0C0O8sUUlI
MmauZFIHvUjrB2U5tDYKY0mzb1JHfg8L2mM8nza3fXzmAobXluMrzTcZdapyZbWjDIv+nFWyio/t
vLbWcXWhA0+rgre6alIIZfKMgIzNRq0pjhGEhq3aZlnVNltncCxnU/gNxG9IXG56LRur/4GTqWq+
rLCxipl+hXpo/ZCRb1UPinyN78C/AX4OXKZZx2mC0yNNHoNGD84BKs0mctap8p/W71PF4i4xDANq
vOCcxWEb3NiZq1Zr7/imFQ22Xd035xm6o9vjzxnPU9EYErj6Bry2Gxf5rbTXizBSD7B8GdWv3xQ6
Rq+eB406jlOTyYvSlQSV3K/4FYs4D0/VahfZpq9q57qm3wg5uurMjvIaKeedUk1jn5fYeNlLb+m2
vjZuaenbGiKhOCQaVWU0hXpcA0bbJV3l3GlrntbIbaiT9t7KRFkcXfQ1+FfSts9JsrRk6qD4Ld2W
nAlE8Q6ehzDJVRB5ph/EKydFfxGthMo/Q2BeNFmakXrzVTtl6fAKoAjv4Baj7A9IHZzggDepJMQA
wcOunEy/fFtUR56p8BM0QH1jDWbjKlMzfrodoMWvZqDv4Y6gOjuOJpbtS9tw7m3NJKvylGE4c7BL
5dNj267J8tynXjXfjAUTKu8ho7t7NSZobSYjJNa50vJurDbWS0SrgDbApGWWPJKpmvwsh7U0123t
h30EG0Yg6To2iIyLwU66b7EzmXin9Jx2r23TVfN2DrFk3PtkM9zHSpfp2yCy+CVzLZ0ftZk7pNJW
hWYkNb68xAax5V9q0nu996awk2wfrGKlNcz8L72Yec7z0MZqbxeCtIWwqIK7pSXPEV1Jk1C+mjBR
m8X0Tn4n2kW/pg3Y+tYTHTUFwjgDwcAU2EDgF4OzAbSJrU2+2hBq9RiaYbuoJvzmZvn4PDPN2d91
Vhjcs/OdT2Xn6dmgski3evaX704zrg9hkxfYOWLZPuYmzRnvidflNo991ZyTOZ8142Hr5Esf+lDt
/aCT5noa0Clt7JEDaeOsqfW5OCk931AoTRfCby7epqr3C2Yplsi+Oy+1b3IflfS2t9yuPovWaXtQ
qb60otTRfhhpWcQ0FHZaPmT2iGA491BHpmmiXmzbYihtrwOyMpUs0CYYMkrMRgd2a07ewtm+g61D
v5CXoT2j3aAWII2ACNx6YZwy5zWxmzyyVGEF0UipmyI6FoRtjhp7d1sFMSrtAj68ihKQCHwfTomy
kQKffsUXxtvVAMhP1oBebSdQZf0UQSLqrSGP5fs0ButrPvjQdR5HHoPO+1T47Be8adS43H4G5mw/
6npBINP0jnhd6zyttoownk+uak1/k6x0ZyOuhUm1D6FX9w1muLjII9/Mfv/CeuiC74Xbes2bbRsm
1dE7hmLZtYTQ0qjmc+IAi3Zu7p38OQ4xrlxSMZZjpr20/qA1qm8ryKkLdCpTxmq7WoaPY1r46VkO
RSAYObrAiUUCMjw+rMEYw/AO2vFaC8NbkYWckVVi//CcJtD7BCqHRw2Mi8JAQcWmwzi9W2vBkG6E
/MOzlaHSug1pVz+tzCG8xJSyKPYpXh87aq2leFaIK2UUdnjnt3JxoaQ8+td6h4wkSHcKFQWE2NIP
dzmwsrPxL6Hue3TgvuGvl6j9GvyKODeaNv5hI/fXUTF34fXCAww3tpkRo7eeQmuI66w8omnIi0Pm
lgXltyzl66gzT0UrisH3pO2sNw4bt99Vc6ynrZNyDdkWTTa+KzcfEwJowglYu8vCZSsgCdH3JjOn
iXSrNI96rdp+r/ylS6OqzolpNgEpyomxSpuQ9jxHVhBYzkPVM4TtsKAjxxAH/9puvVhzKjP1R4jd
4oQ9nlDbqG8264SpFQ27/JAxg0FunFDjbtHJqvyNw2n23cvq8NqNVRhvqxaKdyNrnHC4rzKnibqm
Uw8qW4vmuGCLhOZTon+RKObUvp4WBD8eHih/K0tWUz1l47pLBsYBMBDFLeBD7aHe1nMe5kenb1cs
On6/2uj0LPcNtE+6x5h9fJv2qfrpkf4GOWmaBZFdHop7DJW2swuKjPVBCLJ/PTB9dN4jisiZjVGN
y0/R2ZSaTmYzH5uYMDtId3ZeehwzUxT01jDt8iVbwu1aZup6rUVQ7GEoS3GFunXgFk/GPWnbfarV
qewDtMX9RY8x72ob/802oDwga3ZNw52pX8kHc6d0oeDZGBjw0aEZXTNbupsRk3QKDuLOB5LArGzv
mGmydhkXY3uTiCJ9AQpJg501e1xiMRWwolCWjW4U113yIXPBHXMgoV0d+moY38a8sCVhCOP6Wc35
GEYsVWaAoJOeM8wczgrHuq6pPCy9DQIo22rojg7CW/299Pyk+mbrYNYn32tt74gFIbWOKTnP8U4n
dNf7ymM6+B31yR+3CE4SP+oZp1L/N/1BEMGFGA3+JfvxlP74j8NH+flrVsDle/4AtC0hL+A0XY0r
0VPjG+BLfyDalvB/g1JE/e+4VEiQGECif0DafBcwJx0tSQE0RK4P2v0P/oMv2QoInGh/mAs/IAnp
b3CpwvkV7yKOS0HJgrFxnZIBUOQFEvwTEtV0M0ZHrR8cjikkJEsevFfwGQ+yVMAlxsvjqrlzabvD
JzWGXUxijgkh/L3p+9qgjuGcCvIrtJXlRGR5oKkXdjCDDtKC6q6WL5hXHfsgje1GDI9cv9T+WqAN
adheV6a1lHUN3GLnx2kZsmfEu+a9FVMwHpA+Twiw2rgzNyBINpur1AlGHgLF+01ljw9+gbszmo0J
3sMsYGrumCWT2WaquRibhpq4AxpTyEg3m7g2+6VkLqczTszfxqDAlMKQiIVt0Fot7fPAIO8NYDBR
+c1aUZj5J+lZGiPpSlpDnx/UdvytWzXJBBO7F9Nm7qbJLqkw4EW5HEJCLAORbPB1LtXGX8zFFuf3
sWYEDk0PxbMbDUOFJkWfBjBU7axiHp8au3dv+0Gh7jZm9VBewLFSxdyLEbL1WkLaSoG+iHu7sfKT
JBtgZ9lE/m1kD05d5L3C5FC65gUTrJZbbkVWtvPnuUKa1eaZ2K2No6tISjhlsIZW3WbWKrklxk2A
84/cwPm4qLxA3TOlzLRNgraYj5au04WoepROo7s63z2BNG+PfmvWUYKMet4YclDSzagwR2+Rdlrd
ztMFjWRQkg6wNcWQ6SiYrfWpX/LFFl87J0WVPzQFct1x9UjTEq2L6631R3Q+kxr0tZ5yVB4qLouE
c5Sk053jlO6tHRQQzuS76whGeh43ZRoy97ere+KNilwAcw31RGjV7/Dz3+Lg/j/Vh0Cr/J9dVRsG
ek0f1S++qgsT90dJc8LfwIuJGw8v0VYe2Px/VjQRIvNA2XfhUyg01LT/KmiWUL8pcCzKDHoS8tsu
JfI/jVWO/xtEr42gw2Eowe8U8d8pabikfsG2PR93EuWMRGvpk4NCaf21pnH5S2zuB83Ga9d5jFpm
OBefAMXEWrtaELLo+kVCnEkMJXxnLYBj7F2vC4b7CddlRgNuLSKqRZKz1nkI9g1KMEz9YTIl8X6U
IsSVXzp6uEY1WoRXdk/l2wQzeVjPag59rJhrm7xkA8Pajz5G1vgmnBL9YU8r2RbVCHKxwWoZfEhZ
YhhPw+E+ngP3Q+UI0Iq4K14zVSN8nnzgWi7kb+5YIVP34vIzDBkbu5KnGCEPzW9xTmSv8Yy8jFbN
Jk4glC9W5el3Ep6qnUsQyH2riXckr7TfufYMh+Yurd7INk/vgariDOAgRPS6+JbFJcQvqAhYT8jL
ttwnZ27MXVviB4m0qZOHYU6Ccxlm3mH11/lWVfXIvZN2fpMPHTLDdJS3iI+7cYtL3v9um+4tdAin
wInF7XNqxX0HylNv1IQLvXbXarfEOW2lO5j5gAK+HLe9gV60vQEPZuPXwV2n4uxTVDZWH6WfvKZK
T1U6J09hAsaEpzZIjtKfgt2CnPCZwYN8X0vO284L4p9t0LyVLUOOFjw/4Nv5cNUJ3wVFp4TINPRO
FmriA+ah4tmX096a6iitXTB3uSYo7omDiVK/8vY1FtczUTPY9yW3zlV23XPRGwHELm6yunjOJNn7
/RK0IZBAlqD0bOMzumME3XU8lt/bMYUww+N3FLKkrbPIeoDrs2ZEuX5bk2qq9Iarn8vBKPzmruvG
+apTvK1ZX2w/dROmpyFurQ0KV+sx9InJC7uLF9/Ni11T+fUhTNMVwR22avzQ3lWsHQizYFz2F6Mz
kr6Qz+tu/QR/xCCxxs8FuT+qEadOLorIFnlTtasV+UW4XIfGv/VMJc822RObXC8W6RWtc+i1k9yA
cDRPVa5K8uj7nIklKyD10g3lSffZeJjlQqwEsza+QpvZX9bKNFsTBum3DuYk6laZHyqGemINt/Nb
4wsWoOVgHZqz+0wG3alD17tNEUNdVUuR7duyvKZfaBCQCvCeYMjpAyaEjUSqXA4Zp7nwHIggA5Bi
Lv7LsANGrdhTafcE6ii+GGtyDnmeGIIDlmcnIzTbpXCgFOeAi3RQXQ0Ew5xXzCURoPT7JN381Jcy
+QKKNuHkdvE8141fRJNu5rugmtOdxHgS2dbobXVoH9bVLu96y6v2WEPkTSys8K5LqvWWJEyyR6XX
nbk6IIMnW8D9Xicu7YbdTacOY//ZYIJmtGD3KlqR7GpzgXLVUl1M3yTQSf9rglpiPidJqJPtBGwb
7Gde/VViW5fYbLM0jA50n5BftxSoFIsJKtL5tV/rmAvLsisXwytPs1i/B7NDL5LzbX1btawdIsTq
FZhzM4sC984llYTEItT2hJi1TkLfUmH/sdo2P8WtbyI/TvTL5JNcYCbhnovZKojwLuRVTf6Brdrv
zlh8ZqJR92ZBaAuIlm27ZrmMmKnq7utc5utyaEOKI/1NUR6tqUpAsXri1IbPjqvTeNlgXl8DTasa
6BF+AqIp8cQxhBL/gEJLtrqnOzK569/E46gBNLUtsYRnRnwh00Q1G6T16Ed3xGeIa7JxqDeO7Fwa
1ZJX9zB3CdJBkRCIKidB8sCIEb0ebuaLe6+2m6PTNie043fWOsBgsuCOSNrJXkKwW2TLV/wLV4Y0
HdjJ4trOxl0Yq0/3IhN2032j3H3ew6DiCznaOr1NnDImlEo/9rKfMbaSKKpNZBu94auHTtj7cor5
c33UwLmBWsDeHm1SO6zAezOrIODC3ot2PNSjc8MMXqbYk36oy528jPLOg3PDaGtAmfNYynPMqJEa
E3G8tgcIh9OSN6h2q9ugdTaqzbcNuHuZyD15IHcIuXfVNGzDkKEPywg06uKY6CGysCI2WHW7Kxy5
jIiU6IkLK/4i85ly4BwLjh4U1NcTUTKWu9z35JbMWO6eKGkhPKVgbhLnFpkak5MRM1MVM0aZwV+4
UUxyg5JS7pwyfTBkD+Eiru6MJBUoyR+Lsti3uj20Vt5GprSdo2dr91YDRH23HNJLrrJiEg+i5XhN
raKLwN78Z5J/2nBXCIAhpVLcmhNlD7obbaK/kNFH+YQTzcq9F2qAwKKB5UiUt/P68KdDTBWp8yQh
rZW4rtzk2yWSeePXRJWMXBC2l2m8p3CePuM572/ilIBt0Fd5Kkwa3/lzXUVGyXZbyfpqDsJqO6fE
bjmeD3CTu1cUwnTjT8Zh/HM3RTY+AVGnx6QJ72rVLtuhJ48GWBGmSCbNro6V2eGnZu/24/d4rW8E
WV0qKIbPtZLsiPCulKtzjKew3Sdu/ejZMR4NLja0KwTlMJiV0Ap4Ue0XRDvJLVVzj9wa+si6FbO9
3millm2up4eRkzD0KrmdK8qHnpOXfByTaB4Zq7qQ9RV3D3Yir83kUBZHfQwGGW+C1i5fprIm32sZ
p2NviurGVIv6mEBUr8gnqQ5xH3c4ycM528uL4WQC939L0S41PmUb6CYZdgwwoPkZ8eLhBnCu/bIs
d57Jileyx6w3KMIbzg5ungMi+02MGuYHgRtXfmU7p94M3JlkNm0rj3uW8t33GJXCDoRF7LzJJoFq
ULo6TGnwJubEIys4fpw0PHeeU++4iQNTLSNG3rrlDji5dXlP2A/TY4Z+n0uOoqxZX2KuHVs8z3cF
gTnN6OGmXzuqniSfp5XX47TmV/oiOZisN5GBz9vA5mnQ7dPZ6G3eyQdvLZ3bMpfX5ZAx8NAR1sHK
VyqFY/3sGujxZJ2+wM58GbywoS8RrN/m3MNQWkMdzWlY/MyRYMPYWX4Uyx4TQLYegIbqYzGOKkpp
TDfhuBC+1SIY7o29PHeZqSGFaL2axWJMmpBvgSh/ekSPgaHmwXFpmjOo/EU5Y158Qku2hJvj58wV
GTBx2e6JByGGf3TxH+yDtG1umnjWV6ueRaTW6clxaJpI1fmIAzFvMHKvp2JkrgJK5a01ii9pF9wB
WUq8DUYs122quvtOqZZxbSlX0KXHRB5b/qEIivp74mC62gobY5+w+3Da+gSlfXhd1W4gxHHZZUkJ
fFlZyyUwrH+oeWKbMHONDYVjf3Xw12+8gBAfBAnrabFG/jxMkBNHUYQl0SqJW6CXJuevH2rVAM6V
E1icGYmKASBm/EdZwtktcC7A0VUtHyAL9btrJXwgiNtdnBftTe+BZZtpjm8Tf17v+0av8lhWhtjg
RvvVTYc77t2ep/TiEBOnQtkDp9E8npAss9Cc2NvQCwTXzA/1MM4iILhRViEZB9WYPa22uppV/pqX
/YguRazi0I2uOHcicV+7xdDiaH2hqD2zn7Oy2xEZdr+meLvxyn3O0yDgHbjl35O3ZjcRiVLB+FXM
gZUfmj6G6bUsf7pa27ZjlOmY17ftMiznQQgLw6eYFxuAuqsr1R3yuV7F99lbuyNCv3S+Eb3AOVfW
wZfYzcrpGGZ6KXHFz+0zPhE2DAFz4gO+CI5Dxuu4JcjJu25Uak3YPscee45Kkva7tMjs3kyFxctf
SOViSM7i5vLKHsrMv0FQXlVnanVrHSjjmRVZGcZUOBis2UAxLunX69jjMGS8kx33h9Z3c3vv4Lr0
kGb4JnypZsyXX3Ta8krSuZ2tLzMZz80RCZJbdJsZYm9gs/u+2c1JR9LZOmSN81oQ2OQeGz/ILOAk
9CnRkFbdO0KjoNuosszaqBhJAjopjh3nHvwDsU9J9mA1cH3iRrYxKzP7dqsvgoYNm+AwimHsPl07
Lp+MY7XjiYzBcXxE9o6Hjqslx7QyfjFdVwtxOZtQLYUZOWbb8aMa6opAmHhws4eU8S7NlUxJczqt
LalRxzHTaE+WMZuvirFohvMU02DLtuT3Ql2IqRygCZ8XJEBL6D15fHX2A8A8OcleFJ8aVVKEQ2p8
IBrXOwVL5d+nZYCLalizPe/H2uaKjLN4JNUK6RN8LphNej87o37KkiDSiimVrjgFnrVGRbr6m9zq
7KhQ1nOlrbtL9pODNOEUy04dDWZtmXf1HcdGQ9AN99cybV9zHTQ7fzBmRxIgZSoc9ohxzJchy3qC
gevwtphGckXr4AOTQ3B0/fFrNUuzLS3VRoNbi3snNuljbPuPMKjQdE35vA5pvSvjflvE5iosE1iM
Ybon+SQikUMQX2mdRUFeV27Jp84R29wle1J0+uvkN81+yeZit4ZGbBl+9bDU8q0lA5B7QbwN8J5s
rKY+OEya7GufWefL12kKb6clf4mHxQWoG2YIfi//yqt+6w0ypBpDrWWZD03ibl+cvKr/ltv1sfSX
63UtveOYd28+JFswh9gYINJTRUYTDFzSmFNuGspQan11KvuL6ex9Ooq7IWwFTurqClbuB0GFzHhH
gHvrWN0jHjf8jXZ5n7jTl2I1N8I487YjQm6LGf4GPdI5Vs59PzPoubb7n6EDFGKQIcXzci0lYVLE
M5+LeiaHxaExNuPDWuvXJQzeuY9PR/jUk28kE3J97kRsQ99uDpdDsMqOpfmZx2hV/PheBxxlUu5I
9NhTfMftZPvvul/P6aCBB4nrxN3s7q04P6xcMBIdfPYLz8NbTsDeb0uI43Ocsrcl7ZA/TdlpWeM3
HeTfXHJFzsKu3kE8TljxSNMqe3QiybrDqPwVztLeDe54GGz1YcWpjjAkpuCI2bQf7emS/lAfW05B
5iTdqsZF/DI660fvshyzKufnHvGDV4N7GmbM3YZo2MFfZVR3/MgO/5LTVTBWst4sXFU3QaC/t5m1
r/v0kjluBVskUOdZ29eBsjCsCbTZ4N+MoxUjmkD5ZVL5c1V4D10+HozntQ8ZWQRbFfCUA/+kwuyE
yPIYrDhJ+f+MpVLEnujHxuqOPbl5jaoOGNofbVp3e05u82L+OpspftZDudNZHClnvUXw8iztMWr6
4Cod7RMxg4dsbY+KuNoWrdzFD4n2Se/QVlUH+P3zyIi6Nl6uAhLH0654JuJv6wd6J9zkVIXVoxM0
HSCNvhJtFonRza6xX131jTigVjnJznqO66HaNkP2Y3Y7d0cgiTzYbn8VL9UO7vuLXOLumC5scM55
dDZY/4yAN2Xjb/XS3gerFdyNvrkDOTkB0rzmXfY9pjFcOaJh8Ir4NpPucG1PAPec4m9tushz2DjV
kWkCUZtSMfKxElGeLlNEfEh4j0252YCkg9Pbnb/jHvV1noXcupjXSIab0VPEffmAA9EBIGjOWcvx
2/boRzCL35Fu8IiOZxfkaCD87ibI4iev8PYrqpYvQ5KCVFgFgWiE9s7CgGyEB1hwFAG9C+HhXomL
sgKzqFv01hFIx97U2tkhX3/sV9at22w525LIWOa8QiDsScooDwAdD7FkQoeirs9gkkeCiLkZwiDm
49GryupgbLV3pjLe9LX3ubrpKyKMK1U0OxAmNkqGk9wtqluZ45Cyw5NJKFdF15N7oa7Uxf5aIkD4
n+ydyY7kSLqdX6WhtVigceZSJH2KecwYNkRGRgTnwWg0ToLeXZ9n1RWqhYsGGhCgzUUvOys8wkka
/+Gc77T9qUQ5nQX10VlMAzXLzdDJK5Q0VTSv9HRnkzta6KQKw7h10s+2kJHZBxFUGSQ7+ZiUKV7f
IeuTUGYvbHK4Y9VB8cpGnBn7rnPHeY12DqGQWyY+wuld49vGNTKehzQN9/U5knJ8qHv/xPrk2bQ2
gsabB4sv3AmHk7bo1lpqdEFJalV7gFY6MjeT6SC+PjgIrkNvvs17WvCOGkL+DHIWv2v2NMy04kVd
enuRGTilDeQsypTHqbO+2gblF7paCBExTBoEUYNHxiwOMj7gDBli4VL403Um+NWRcEV27T3ksOxQ
brJQaLGfQzuQkCrl5yRbOA/zO2iY63pO98hvEq/ekBXVbwK1nJtCXhh6j1FM28XamO+CzN617ni5
tvKaLe7O1w0kVufHskHqq0TxUjbV7UR2iKPVJcrDm6I0/Gu34exwU4YYRJy0Z+Hbzlvdt3Vwbit3
uGlXa4lwueCHRS4VD6M4UUj8gPC6B1ULsqt7Y4J2WrzmkLJyQfyVgQpN5yvIvxifPYa74JUhBGjr
OUOWODZIDQN+TORVy3W5aT8CG/EYmA28QCdMANjt1azWSBRmE1e2ezG6rdgLK7MPpWx+1qLJIndS
kV60Dk4C2SSnovPmLBSUEhnfvnYYauMDGmi2+uGibxy+lrzNYwZ6H5pLkJBk6x8w7x2pB98qZZix
yIcdZI00oSSFXqjC+6asn9tUh/NrSBtFKVs4KwgMMEEgWqDtNEWXeihofcnFPAZNZtTmY6PypsYW
H/TLqo3YLwZc4vpMSNjDUkHjYPVgBfazIdIHhVbT3rM4LLpLp0T4dqhxsD9vZKrSXaSe6++c2RNP
oArzJp5kLnNauK5/G6jV633BCatoueb0s/PTedpX1eh+s1H0H7ptmh8kWyt0JiGwm2ihevIjhTyQ
6WXtaGaavbGpnZcN/dtsoxpgVbcaHZ1U0PKma+bqZitn40FCjXp12QrO5NR3sKytNV9fw1RN9Nkk
rBf7KmMWDzOKcyIunKB4tpazvV2lyu4jBHroNbKl3dJjJSWXMVzKljuid9xBHrC3+OSThJ0nIi67
vew0yn9G+G1gHJa1a96t0hnvZ/zjt2KpyAdtBTXvf2kH/tIOnG2L/2LNhhfun41w/PO/TJN/YAkS
qPSxRoYeeZxssP5UDZis0TCEsd8iBAW7cBD+TTVg/WGHXshR4LCTcn2PXb76M2PA+wOnI44HQo0C
UpddvE7/xorNFnzI341C549wfHx4Lo7oM8nw/9qwWWuVTnSaDC9ydykOkwvhDT6GLUW731bLQ/1L
Pw5uduOsisRMfPFuSufuaybYCODFrJZfTiMYr+ccNTQN2I117C4pXRvmhyIF1la2dTK3ZHbHcpOW
uxsQ8Qm4H8TrJFYbiKdxcb0baKkGS7MZJxBdOSTwy2EZKPRQkzGgqsAtOFQ18FZic+ZHHrc8Xbv4
LNCH4uTWc3fZuV2xsIMaMtRxMIvzu1IavDr6sUSoMHkZjFMkPwFvGd/MX6w8q3SsQpTVF2qemTz0
nAS8osCGgDLrpz1CVJB5C48RVhnEAJf0nhMYU8srmZezYPyWflE+aLYVCCznmexdjTSPiYxYynwv
bUc+Oa1gNiSdIX1Oc1UwqAGbIVCguw6ySTWoRwCWvUEa37hCK++VAX+k7+afhRwY97JFG+zdYpoA
3gHH1bwwHSW+KYsGzdRV42pyt5KUBMxGTrcDEJ9BOdJ6CW6bdiqdGOI04oA5dUu9V70vP8LKQvjQ
VspaeU+tYG0xgPU/Rmk33WHRAowqwnEcNe42oRl0rDKIMxAcLlPiydhAysB8iv16TdedNShlHYii
Z8FjG47wOZZS/x3j4XxdlJb+Ythv1ZfuUMrxlsFWydzVGmrNZXDr9USohD8e9dQwtrO3mXIV/hX4
CngaK7M+nfuIJTSOykML+/V7TY3FOix8o6/MZEaXcjxv3jvXnal4QqrHgOpR+lDXFlXVkWJ8XBxG
aywz1Kw+WQ1VodIybiZOfGweU3PnLuDfd3kXlm/c7Ap6TwWRDZTUNLuRr0b7vVt7/2dpucI9LJst
7xyBpy/CfOQy1gkDplkMwnkPS6ZhTdIUk3cVTGjFE1NN4Ipqq6oHlg/OOT1SVp2P0/j3xkL7dnqb
NVRmse3v23UZAzBfMvhlwqN/dstZP+rJ7sI9YEKEwF1TUYLUyxJ8lpNyXsqZ2XZsDSxVo7Rf8w9T
aAPHAbCxOGRtVEU2xnsrDifRvk6bZb+C7mG8VUsjMK+NfrGPI+rlb5bZ+SVA3Oyzlav1MBJC8nOc
bHAlTPXTj9Fo7e8CiMmbpSd5oYrBeU5Tr30z7VXJo402UvDUgB7cd660yt1A0sUF8n4sWcg5XeCE
jpmtQTJOfs19yfNIUlfWFW9gnFZ08+nCGKwYLFZ2AbiwDvHyBDfGmJsQna9ZeiCPFGD1KDAwd1MY
Sz3FQhQ9tK6QrYif1Uhuz47fBH5EfVcMrT0lM8unHNeWl390ZAK82kExPlMBZo85MLcG4e8ADisN
Vv3l/b7Uo5DqJmtm6+7s2OTWEeOpQVn6MZQu+HxrcYYPo5T8UUNR0uv7CutDNMyGAVRR+e4XRLER
BuHQ8YDnPXu9qJoK8U6a53h5TgCvYGY5VHF5kKU+v3Dmh/tKoMKMkcvop8IcWS95hrLTq3YZcoA6
tOFhIuCDDzFHFtAxEknG9TYY8Q9te4QCQ73TbI0JRZzgphZ3revYjKe76laZHvYMv2b2uJ/Z936Y
DoDdCAsDbi9IDNWw37KsuQ6RBnhXrNEoWJ1+YJ/utaJ8wCvVAcfEWNaDyc4NfbLlxunYdL2wkWZK
S5axrrtq2TmqnWTCeDXYD8Bsql2aCe+5EX0H3wgxkCefA5QSZuL5QX4CgMFMUioo0oe+CIL8wP0/
iJfesASmAMTvb7aEiU9iJ6fbMXSc7i7soK9HVQA7Mu5Gg71bBaPylsxN1rDosAwgHjPUKEbMlrQj
lyCHn1lmWu1ucyXq7nROkRPx/s5NOuiqfy4Qw7xnaZn+QHJOWF1a8bCkFiP22V/zG165BdNKNiji
Chmw+2f86X8pkf6bD8vhvG4XFgt6yhOEiP+qZvqfD7vH3cOPXfK//vHypcavof3HI5FV/yRV+k9/
5F91lfsH/n0Tm7tJUqdlnqm2f9ZVtvsHckqcd/w2wvNQWfwf7RKcCscyobL8xjVjlsUq+1dZZYMe
gAaAkxaqOIqj4N+KbrJ+Q3X/5kj/z76Lv4sxhxGbQN0MIuaIZ2XgukcejHxXdP12LBhtMtOY8gPe
vWugZfelM/1ItZdolg/KdcoLFuHV2QxzqAf3Rk+/LQ+4A9VNJRXr/4B4EuzdJfp4L40sK7MO0+K9
oI5iLlaX3cUqiJYJhtW5NasQ5FWxfddu9gYfut3jBJuvjJosphYrhlk3D3PPsr1BSXmvRxJkfLic
px5ifxwyeI7WucVBFOZpNIRQt6KpG+QDJ7YX5Qvg/EIXy2HFekgCrVhi0ZZ7XJ47xM3XqmFWEk4t
0sa8v3MK5pBuwBJgK4anzrF/5kNx0zbeg5mzunKxNdoyOMsA85vO9m+2rvgxhsU9kTeEvpvXeWEd
BoweUBSUvnIngPgTwvckgDQVI0PXyeCHB8fU1q5V5rXdN98mjzlb4pIxy2KxxNuuwI4tCWXZShUQ
sNc0zS+V1z9V6t1khHVEWWAY/P/IIYJlcPfLiKGxVMGp7l29E/6aXbW9i/9jWs+jNwzzWRWnbfhI
PsepC4NbDWHw0Izd8jUo+Q3GXsW5m7ngBNfTiOpRoXWhKYPZv5xSCPaplXRkFZ0BnqAqdnPq37ZF
/a3XAbZwz4DPa3kp4tXtb72t22e6holbljWFdm7OTayyUZ2slZyCejCcG9g9FLpmORwcvsJIK2fY
nVWhnRL+4yw+fCiy4O1VccFK+5Fh2sZUlLhi9kADkV1cY4iA5UtRbM9gkQ+KvcHASDXdSVKu7tbc
6a7GYZ7vEH160WTMxsXWqjelcgZqPXecX/+a8K3teZtF57yvneOyig6oUJNBLi0rMdyHhtkeWPQ9
qxHSH3neYMGtXlIYaoQQZoTG9Qif+rYq1RNRuGQmMcFCel8O360u9sXIFcFaJgFgREozFGjz3YS2
AWowHIEiHtZ3udKZaJl0hhertb0fW4FahQFj01/KzIpb823q4NCWy84dmt1vhuD5XdHKRJYuD0cI
+A3u+HBn5ssBRHEZFnt2GzqIaqhRnv0DHPF1u6CPCjBGG4a49R1M9yMmJNQzCAOnw/An0uH/zZvj
/FP+Tkb766eeGT//v2L5OGj/1fn/eG5n//E/vofi1z+d+b//s7/OeDD9pm3b/n9AZOiC/zzjEdyj
pD83z5Y4s2D+Q22P8RNMDEl+pkDwCfLh3M7+dcJTyvwRBlie0KfiUbEcmGf/RucsoKj/U+tMH3BO
oRAI+11SAjmB+Hv/fsY7hUIBO1moQjxBREpmzmg2rFpxmDr+qN+oGqlLJqNV/lVuQ0HBuCQXnwVh
5qr+xmYC4yCb0LJJhn5YILg6DslKsV3n2w0pGjq4n6UdQuV2WVumD5XjDNMVSMVa7myTHOUjEy5i
Y1wnyy4s1AcsW0WrcyZ/njNPj4Q1WSx4WH1gJgKdtekkG+WqGPwBzoI33bDsDhIm1tk9VpRtwbM+
rN67qSrcZpA/kXwe2EzjXIgwKq/LrR3awMOJi3HSaTcPTUVV7feeH0v0whgkg3WrbxuUS8OhaiFl
PpqWwRCZGLq++VAGpiQ3az3z3tWMSi68TioO46Xz28QSC/tH1CRnAdU0TMGTXlHOqqSYgq5Kwmlu
6w90mH15HINw3pzEGtMO9rhXTOH11I2DldjThi7m2uaOKTemo75tumfZ5ZzdiEDqoEAMsnbrG4oh
Y7uA1Tv2XzaoMjRcI8cB0Tx5V8kk3BitI2XdREjanru2Cq0UjIfqvmdEiufb9Qt1U3hGYEAtRi5/
OmcRBN+BVqM+Cg5Q9bWSbkb+GkknBYgANc22YaF4DwT8EVAAHJGEPy1Uwwlk7W47lhmX5Hsxa89N
inYTxj7tRMdlkw1Vy4IKBDvoLchJO/BAd4Ks4g+caIdpjPhlC76Iok71+d8TdHZbE3Rm30xQh7ZX
Q4cjruJlIaAxPU21J9S7swiVvm7YNeUPOc5dd+dLEONIf1gOFk828yrQt3b1A0HteMrmEB1K5b86
IPM+RcfykfHm9GoGrBSIxct/37j3cOpZAXtLhvR2RnjVyAxFWZNlC1/EstR3Zdb59oudOal+k/TF
86V7NoC6JkIgMwG4zxgq0L2jg8TX6KRZhNZh80S0VFtGpVN2e0wg23n93bPZyUi4wUxCHhGzBG5j
EIL0bW7Fr7OIgtdsWJTemwRnUAIQLWhM4wbJtXlDvT+Yd7MRkrVzjsrEIE2/VJynW72z6ivSjQrz
wD512T48RyCFAnSK4fSmYr663dYMnq0Xn2XGG0hsaycd8NC0JmtjHyB0T3uesPSNf4pWtdfn0a1j
ySqWGf+7DlE4AMIQmPdi0xym8cEAk8mQK+dtWQPd7difP45V5xivxbSq6WNFZTV/Bo4Kgdd6CDGP
Rl/PxTVy0c76Hkyz6vbC0EV6gUAN4ERurqxftsUmOfJ2AO8CpcRQzYODGLaKx5V5EreerGzSf1R5
3l8QSGhOPhRgx5+aCg2h0b0ZEzPyBO8rwJZcc3Tc9CnPjPA9Stct5EuNZjryJQmrKjj6LXNtHCW+
QfpaI704BEl73lhBfLZCTYc+aKO8qlazPHOn0JleptvYgNQXnZNH7DLanI1VFrBzm7vmlXkQ0m3c
0NWlYQ/TXbfiaEeOUHosiXoHOHQN7P1VW832BT7VuyQVlMRQXcyfnRVMu6ybvYcmh+qQuusD6iHH
PhX80RQFeWrsZ0tVh6YyPEojUgogLnN+8osYQbT5ZnfyZSEOWzfNO/zN/GaNodTbEi6eGxWNUfzK
aDhfSBHKbkd+ZlJ5qoAubK8PbkvR0APhOUjUBVdMvponFt7zvWor22JRqL490xuZBxWts5fsmt/6
LeyeS38OqMRHYX0TDAJ3YXA9GwdX4JMbUfjzrglG8ZTZ29nEjyDk2xxt/5XcIxLAFu2McbEu3g6f
RFlfaA8aQloE7g82Lct22FLU1qxS4JJbnVVdjVPjQ71GhXHLRsPfeTNc6Z0wscizR7OXLz1MzyNO
nhxx/9S+Oq0pnzgBLDjBDhmau6YxqpMOAuczqCfyBUmWSgK3zRJAIOt1Paj0HR0VeOq6G+cdWY/D
xMZ2Lm99Wfr3fM3LyWO48656Tdih6AK9Z1XCvh1zsTMkeIynAqKzTZUmheiPPbr6l5mXPd7YxfLk
wZ8c56E2Ao9T0c9fW/O8BWSGfTBT4Tx5zDveBnPWexF43p4ss+Khd2y1k/ViHiffuFiRX0Xg45/M
apE3aB7n9HZVRnUkJkfEtA0z+gcajcvR47C1+/F4DkScIzMd5FGvrXkBq8R9HkTxgce0vUCgeFXh
QRAkDrjjD9H31LOh6Vz7jr4lwKF+6rdtO3N6KKVJ9kmWjuj6qUivRgbJMQ6J4R4gRAfD+1wK2L3V
vBWp8i8syzMeGKpXSOy77pbVZ55YlZG9kUExHIh6nXbSdI3verPAi4ayRObckydzv5ioz0/92i0w
VvgWYsVGj3VoWVzVm/7OihKGRXFqpUzfUmHd+XOFFEVKg0ZxcF5wnUH3L/obvx6vByH1ifatMNAU
NeZ3WjEAHyCqOQPjLIFL9Qc0dUpfbDhL2zinMJsoF1Ady9Awo8ZEs8HZY2KUX2gao3Cb06cFFvye
N98nAKBiilnokoTZ6ENYld0ljPs9aXOlTCZVQ3/urYFhruyx5OtivCXKbLmkyAmOHKjhVbOVxoFg
PvcHZZDhvctumLJPsAY4c8y6lQ/Vb1V5TyBbEhJvRJVfpuNLTZ5qmiA0CWXiBp0iItNgkNsnPipk
PIcu1dqxYYzfPIjNnP23OhTTBzFN6GgUm7tjUWra4tEzMUiK7z7TxbrnlGu+Kt75N4H2XmqS2HCt
wC4VHQSNwmcJq88AEbrGqTimYyiSycSkHS1uzgGjyfdofVNe12c1Pl74fu+HI5bldamumn4NXnk0
jHWHDMo9dLYN9aHL62zfUWv+WDCGGHSp52Nbi4xdIXAKpurIk9dfCzM88osn5Hi3jpPKA8tK+ctF
VLfrMADGm5jr9yktmzoeTQ+xDzw7LrJhhftS+YqRn9PvQMHcQjQKsh3DxDR2coIXDFmvLBGE01yl
Y8Hvk5UYEebtyk1nme2bvm2v1tQl7LNdW6hc6FQZcvpib4h52qWVAa2F0hnEEoNEB1XqzNJ52Sy9
U5M9X9kp3WdfLL0TDVk1f4Zl1T62VdGy33arV9SizuuS5uPDAi8BAZa/SWRDa/ASDGo8TlPV7hfd
fW6Nbx5lySaHLL/guhdtc915M5B96EifDH3tA4Qn85hXM6F7IRlFVmc3t8Nk5glcHo1vQRUP0+y0
sNjPQclz0zxbbrBduOwFXnK/f4YhVFMjByZh1dv0BbaHRMva/+q4Gw4TKYdx6ILCAV+TRVM1PVAn
KN6m4AjgdJE/gXgluLMggZ3Kzc+uB2LLqeyWjJetmV5XnfoC41AaMQ9AmLiOwwCGq2lfKOU1idK6
eSH4yEhw7tcHTAr5BxpqDwlPwBOHZK56VqRsHhzVtDfdrJ33uWvrJ1U2BD7Tiiy4FBYDF/vSU58y
I8hvnXkg5Q5UKhogn+zYuB0r0nDo3lqKs2WawTxZ323h6hPCfNSKajH93ew3FlwmdC0IC1iix1Y1
1wjp+9k7kX1E1dAOLUUDLoDTYDfwYNomEKQYZ0NqXATBVjLuXwJ9AClmPTdANrCXiH5MuiDTEKBS
y3k1rMH9dr21/rB+b5ngGyBrdob3FSt9sjUq7eKhNElNGVXb/4RI21yIVhURKCe9xOsGlY2YhB41
z4BcrkEWSZgTVBNqOnVXW7NzQwQ1+ZRMznYEeY8PvrDcm9EU3NuqXV32/h2AMCctUKlbWpIVodvi
AtYgHJTaHLgT7cFv/WQZS11dS9Zgse5R9wuIEedsmMkAkAyHInGsuk5SGCBXcG1985pcFpy2yEQG
/iRktqArpE0ryB0734Tar54IVefYMtY8BTPklj6YgMDGGGVCje8qBofTUPjpeSCvnufepPfAhwvY
VDmrG2tf5Fak8kosL1qt1yQAYS0SRlXnVNpmfoT0hb4jqF2m4uQHSYJQf7nWTFZGXXX6DjdxfSI7
tLxami378BnvqVNmZpa/A0Y17GbHXZnJrx6HVlUw1oJNxWy9I258u3TRVcrIVsW0D31dvRnEH1+m
tTc8AevhUewoHKPcd81vJxibnZem5cnglHvJtFt8sEoodpjUpleCE9tb7XA+QdGSGILwHUTDmBu3
etPZLULg1olTqwtfWMmfS9h5xdRMg3BrdGOa5CWWkRIiSkD1YJvo1Cr/JsQq+FNQU+5W6Tm/pg4h
SdyW2DJImEyH25pD8USojHPFVr59anGIvPlBRj3dO8RGR0s/9g99H5p7CQzrcjVH8/3sS9218HNO
5jiwpOD9k346/SgT0aTzY2AP87251fgYEA+sY7JYbsaz6RJ+jAfnAMwDl1kuw2cQD4wEwNVAafL1
i1MFxPL1on93TW2iTUurX2vrl1eShcoFtp/50Burw2SzdS+kx9IsYW7/kguRnoZxWh9ZopZf3sja
d4WmcSk7bkdtjukvN8MyM7oqv/GapXoQHIy8fAoCPEJapvscBAk32aJ+dmEf3hepme4tFl07pNMn
1zP1Ve012UUbuuz2A76CmChN+Rg4Tfo+jrK5tvqBrhv//BUIJl7m2HjXG5c72bDcY522KYdIYZfE
sxClgWA0bS5ZiPVXJaqaHRb1RwWkDX6kENDA7ZKcDc7wNYgksJDDXKfFhWA8GgtduCiQ5qH+4Wxq
tmNkNcSltefA7IbGkDO8EfdhZqkXcHHKI7ZoJdCqwv/LsjzNNv6L2Qvvs8zrel62/eZHdpvTYTNC
OedoFVxw6PLHkdIJy5vlIrXyh2X6KcGwvepFzc+9QCnMzNl1rV0mRfBDtGSYc0st4QkuXR+CY5NF
+YFeMgzB9FLoz8Ss2SfHqeSyN2n01IF6+RMbCKFZWAzvptZx52iSwTeUhukNKKdJyPCGq+22Y6Vx
ngOAaYtQROLhHaoP5Q7L8kQCBg/vYhVtVMk5ewnT1TsqVJ+PTD/SgywWZOP47U33ZKMrRloxZOtx
ZvTtROAaUdU3JgFwCcY5D3XlOrSYyRD1RrMMUcBD6yp3G2O46jBstr1HzhQkRSfdT4+8okNadeVM
agQleexTUbHrTA2MUrVJrtXKJKSDFENQMjYdJSboQPSo27wbGgr5U+/NE49FYGHkGIcRokUmm6eO
V2aNa4jw2QgUARAXs5fPywBtGJ4bCnlcoQgPm6L5pUfhXqh8GiPte49FqvGP69n4Zaomp/m1mQds
9vJI7K9zRZVqJwyp/HhpLPPGKIvyXqDNPlisklmktP41u9Ll0R9b9Fwgd58yuK5vHse9IptpHWJi
Us6WbGETgB2gY2mGrd/xbiXZJgjCjG3kul7LUXY+yeecLHGHfGTvdkP54HUpii84euEuX1lgxfRd
9Z0HbhK1RNq55rXwcQTGUNTAm7PAsHF3bflmPgywzhm+gVSrLxl5IPKvUL0AD1y0C5/Ptw37cehV
l90ZKYEtw447a8ZvaFW54305zabbD5018InQJ5KakozBwCR98Ii3+VEEHB9HXVV5ScoVa9L0dXQ1
5jHuQi81DlYzsU1Pepr37FAD6HHvFB25c0pBUIxxOc10M1iCwvQytzDg7QLkx95XPhKj52LQ+J7L
sQzfl0Cl8JTMkcMJXCaOzyuCgPw72genfK7CGVOys5aFOjkd0s59rrs0uE5pbtN7tJb4z2tah/m0
zRyUe7znfCqmI/eToJpNEsJWkvACQAorEvi4EvWAT3u7RH3pZGGyulYqCCtHiR1NNqMojBtlXx9L
QSDgjs8ekZtuoYCPNI2XkE7GYj+zSNII+vxp2xfEZKUHk6fJvZ5UgGQem/rqHF04mvmRIVHjX9ad
I/SBsCbGktGmNxSLmEL5cOSSsMgC/tDswLhwnU5kBjXj3WqMzRrZUJvXQxn4prGvcrNtjqOyDOOu
LOBpEO5np3YEcsrqWJQvHvn15tJSKNNLmc8ea1GO3bbUeK+G0pkjPE2ucRduC5+7jRvT2v+u/DWQ
JgoYrEmo+Y15A31WOj/DXPQXykxDoqrzMINVDhb1yhfpssVNPq3B3rNosGJjxlwUZW7j3amlma/Y
YDJnZt2e5JLHkw6lPm5OesAeP1AkjR6SVrVhvXdAkYxVSO3RNN4HmHnQbYOZPjPLaCLLHPwTjpD5
RDS0uPTIIT2lOsXWbNHKV9j4drk1/PJGgiIDrV+zLgT0VVjymiGs/4QGd7idakoMlMc+WY017RsR
Zu2nTJfnJYAiPA3B67A2QBc3ojZ7dWGNYxpNXsX4Ppy6HZVXjW0U1yIxfATBV1YZ5yNjrbzOX4aN
qmMqwY+hZVHxjGt2Pzpbs5OYhw6sEI2jP6HbGh3KsBZTX0XGkbJ9bzcGICN69yyEbtjXCQLVdkzH
xZ2rJOtcVLnNrph6+LmuOgNegO1UTFY4wFd27RCTRfFT2XmwdxdO2apilxYCkJts83obtvIIDuvS
mFR2LO2u2bHqXffSqh9U4P4svNrH1cARf58FqThMZladPORqp3ztraex8vrvNfDyG0VjNkQchPUd
UFPeXRIlXNDjqhZayzfHBBNnQgQ+Ueej0+r5OCjGJr0TJtSk4Zm6zAq5fGP57KLWPYPSvKKaDila
nA/0xVfTttQ/6mnMXqYeTyQdh//LTkv/w2wK5pZ8sa++ou6YVF48rmtWRIIl840Q9Yps0MM1uPXt
rrExuSJwQnxjZES9duyZzT5/8bpwLQ+IeRDGDnIuY5hq2YOhvf6ovOILrb13KuR6azNVRKDjP4sW
4ZGoDI5qWUAT0dME9Sf9dqa5RBDdBB+dC4y1YUIureZz7W2PQbPTJ9vmvmjPJuzPd8jDm6nYDYgX
l5M/9Hd+s/ykrDfitobPdZ7RRJ1bZXekigWJhzhmTHxf31ODfTQ8tFGfhrx9Fvws7HAwn+B+EVve
wgishpaYQYgf8FjlYzUWcxsVwBgftm69F3ojRn7R0HONuT81OjMSp4Y336WmSNa6EBiaq8cyb4wo
leEwwKecxaHKVf9zqiA6jPbDOq7Pa1UdEf6w8hi7V3xapF013rEgawwbGPdVac9vrVi260KvFynk
yp1nOynhgb1zSEU7Xk7L0F03bbBcCJeZz0xte5KWQe/TY/EShSsO4dZmNwUYqEwG4kuGI+UclJnz
HDgYIk96KDbt4RcwSEY9TLoufOmfE/66Y1ezLLGIINybknqrdMLDxGYtySZU/Gg6ofUp75UzdHrT
/XxBPGZ6Ksgri20NT3GnJfLXyC/VcQzRRdQW0ZZ5D+F2IXuQSaxw53i0Jvs28H3SaHJ7dBu6KKe9
oHtr80TwvMzoyb3i0kb5dmN73LYkZy3H0G7WZJvql94seaeCYH82kdSz8MNiyY6pvfBzBPYrDK5I
uu3zkHmv2cCdWRXjAuqy5fj2xUtjbU7MxTp3bSUKBByajMQKFSDbML0XUYtfnZfLpGo82jTnbA5Y
eL6nonWvnFYbn9D8DWwFHdBekCwxcYzPfcUlXTQ7rxiuHcLRWlkXwJkC5ixYQDaYswe5gFMsfLxR
W1XC2soJ/gJAK3aDsS58u00Q9yUbN5rHEoiYUvNhLM4HORb384tgzT5pRqk1rLP9BVFWzjnYcx93
WX8xMwBGX9deaTx9P8TQn/GbTK9L/Pcxb5326IuC9BXY3MvOhH581Jk+oMssaI3HEcOIZ64zXIPi
SjeevmBCyBmea3zutbpfsSdfcg3bLyLYUoYMLU0KRPRndK/qai7r6gm+9XlTAS5yiAm6/XUeEH8b
qBDxhunuGcVEgR2xCpibsD4iqDGf4820EVyswpid66Hnjj35jvu+MEc+GSHuD1542MV3IyD2ayzc
cn8Oyk5QMX/klhFuiYYzW+5SjHB2oivDJCCxdQC6zL5lXyzlML5ANSdOe+U1WQQ5OaoiaGMCpLH4
ngdpsVmQ1wTSxfjJ+ILy2agONDvi2rLH+nlLy//N3pn0xq2lW/a/1JwXPCQPG6BQgwhGHyEpJFmN
J4QlS+z7nr/+Ldq3MiXZKb9boyqgcnCRlmExgjw8zfftvTYImCljuJbhdxsWh0tJ6iwy59wosEbm
PaK5NEhrcqNy8oGCELHe4wNBdRnMMB0i1tl9lJqLN+g5jBplkdKN8FY1BlyQ5pzuZ5lyghdJK2Y/
zOhTD0bmupQ00tjPptolWfE95R+jXndhS01o0DusTaZJk7kqepRFGrMPiNluXRBBvA7URN1mBlYn
SKXJSztle7IOEwrv6ngIa6FcMlObm3FkUWabqriV7am3pgH0zRr77vRGX/CbkJA5B+HfkixpSs0i
eMIw0XmphjAsmFZv2/Vl6veKnuG1j7UOJxV73rEV9HdH6ydt7D/GsMyS+X9fyBa2PtP+hBCqYULx
sRCgvb2Q18s+hnwWLSs9M8p9aobacBjlJFT382/0Xrtv8zVMoVsC1Z1QJWaC+e/fEP/Qr/ZRkWaY
iGmmWqscMTVJnanjoW5h1+g63FQQ29IJboVvym7z+eU/ZJ/8uD4pcTpZYxaoLqLO3l+/L20HyD/6
sjCboSMeRVgD1Au6BUyxOuHIiuUUD8gnou6ktom4UqeCGoNRSs+ln64ER98pVAeXelvL/wMvym3O
gTD9n+/EMT8kH/+Syvyv/x4VbvOSX3xLX+qPv+rdbyaQ8P8C2Q06gTdP8ZeQr11dfXt5l/D14x/8
S1RJgg2PFG8J/xHGv0WVxl8aLw4eETCXkjwntDB/Ey4RVc7dLE2VukZHSr7xqgCYm984Uli4CCy3
f+ZVgb327sWykJXyM5h0/Co+CjWl9+PNCNI6tDi9LUFJRJFLqsL0UEG8OMNDmh4wtXr6msol8gtL
L+4yjejptd9rvXWmxluhvsEeFazGOJ0P+7yWULaUOl5CFpYXAqmhS8k3ve2ikKnbryUH+CGJsjvS
TzdWD6DVRRkvsVSSD8oBQec4tvJypczhI3FWRvQztr2L5HtQjz6bpsn1y9aICHUN6RpQnksOhsjr
XWJF2gkyZZttJbxMxe2x2eHN92jOs/rm5YtR6zXCiHQoskNjsJWHPVKx8UEBnmu8Ojg9bmidaf6u
z9nMrCBBN7xhgZfvPLKmxFZoTVutOYE149IPHfLt/UzYzbLJLE5mFGcwmeSxKdqtruRtvKP5ZNtu
SqrL02DOnu9wyDA4SGL9hiWN+Ux1CXs297HZNeHOGWu0TChbPJXDAczmpZdy0l2JdD6t6EXSncuK
ZFT8amG/icwkZ6OUeQ7LNwv0zAmGB7RQ+0ycSq/O7uois9JNMTrjV2wuOOToQ7d0SCd1ItgklUeQ
SzQFHbXX8xOW229RYDX9FnUngsUhlRVoK5pSgQsNxZktpKS6LiN4m9iaLD0J0f9pyXe63dN1qidT
BMYn8raghzW5AKJlH3MB9x3tAoi3JUAAJE5YoO1DVzUZXeYUsjZ79JBQGMjozKhKaGJPyXPSJNn5
dOnkUibinyLT5HvRS2ctjyq+Kokxba4spyp0Xqbcpvs1VmgulylSmO9dx9kCJ3CsfKXDUEYAGvIR
zWFD3HICLeiUOjp0OD0TyrPTUENbBXWrkuXuoAna1JO0H4oOXFUfdRg3cVL7OsCkKMuuWr+ILupI
7RmZdIw8yscRDib648rrOKLhbJtBjBujhMa9aOg/42gZdaertgZ+im5b0oZkXzhkonkWU+70hHaR
boZg2IPI9hDDyaFs0emlR5M3JvfclBn0NCqlHk6duG8HNzIxV80slIIodX8i/kqGanQdofZqQd6M
GSkzShOM+xa7RbDVtHyOwvELI4u2dCR0Fs+ZoMS7g6JvGcnQuSbKhhpIj8pgwqQ7aUV21GPbr7/X
6oRxqAnlNuSE8E0iiPJdFYu15poF2TwzWLS8zRkEF1k4hMcSRSmKG7IjNzFxoOupRGzg0PK8fDOz
/nHDMU9X1H4JZ2LeVIVGs+X9dJXmKNiVbo67dup6BV0mXNTOOC14+cTPFKi/15O/r/Uh8fbDH/+b
S9n/a1GEnycRAmpqs+/h28TK+R/8vZypmC9xIjgzkVSzrJke+lM/ysKECNQmdBLppvVzzfp7OVOw
XvIz/logI2WcC5a6f0lIkZ3y0DCi8DQNlR3lP5GQsg6+W9BgNFt8MPCmgEi4mhAfNlDMEaGislSN
0lDPwHBWqQPsghOBuqfGQ/82MfYBvZoFfLtF2T/q9iZFO6Jrw7olC8iUN51+A6cRPiQiEeKgl5AR
lwQJLHp0TbZy3Uw3xUhDoUpJwjhQ8j/CJG4XiPQEQry9rl0L5RuVOTjvHigas3HbtlPucvG96IRL
NbPUtpmlL2X9RJTCoZ3SeJdVRuJagvUUtXazRnG+CKhQWNRJPNNzddN+8apskQkAwvNsH9t6Hrmt
R/u6AhRS+pcR0QMro6Z1jIWBYMSlGV0MdnUtp+tQR2hSmBi1wAn6Xb8vO2Vv2AEaawdEAwg2Eeec
XJrGLVvAUqrAFUq7F2wgVSYEOkrTbiotdS2SDwOpHkriaL3ua0dRzoWgMREtP7NA/e95ajNpRCcO
e7QhgOjvdGKsKqxDJIhCaJxAO9Qdn79uVxEhEgKJU9CDIolmqiUqshmfVydLVRtXfUPwT+Da6Wsb
6Ctjgt5XfbGd7wF0ygkI/KKfnGvYOxdzaQrROpFQNbybKG5P+A2/TINpbnWB135A5rQGR4NgQi6k
ES70NngJ6p7GAhgnSW2OlPe7qC/XZUhyGJMlJaWCKOEiXiiaVZJHgwEtjPy9kh4141s8yAfTxIoL
sexxSp8iB6C3deqdHOpZrK9QN2FPFNqTx+Fsk5D7dqC2U1+0+AL0TN61GDzwz0Oh4yHLijpGugx8
qd6WvYlUxqOxRQxVSJsrkPeI8DYkf12kLWUZdkP1nkPPldNMwSa0D1kOlk0BJU6VSia+PAyoUOGS
J/pJJ4Fr7Pq10RuYbYcVXuNDLlpgMe1L6SWM6LzaD2ZG+FWx0xmk+Pde0SYsCAXe0ApegktYC2Sw
i8KAyaCA1Vr4U0t8kX0yCXTpCSIvC3Ar5A0nyxhKlUKsSGpYESJnSu+YOZQRG1uGlJFqGk+ZQLFi
JZLeHaphFkC6vc1+Mz63mIUhAYyLYUqXtj1ulMKGExJe0vNYWfGsYBZnDeKbat/AKl+oVa8tURS5
ClASVIjseZaEtwOiLEt0q3vCBDAzuAnhA1n9XOe3wHcD9c6jbKYZw270klVueM6VcOpshy0cigNF
+VE5FKTKtRG8j/brQMfGzM60FXda0DBO1dXYm8Ul+op0kSFVIk7ruh3khqX8ks7xEqcNZpOwWpBW
Aw1Qve7zey9U9gJmZJQgSwg6pFJpvVaHiwi1oo35QvIq1dglrP5Vme5D9UHDBZkUXnnu05geUNDA
3uvXmoJ9cdfI67iGMZCmRrtu2rOggaSq6Vpr9oPR37RltJtqpIBsxNhisWvLjtGQbsNgRGxyqXU+
wktviZUGvzhMnjF+amhSBD3BBx5iYi0sVhWEUUIodnpBXkysXOU04wLt1cP/kSApbbvbwYOnLHkb
bNoag3ia95VWzxDRgZKC8ByHp6aA4UwkdRrwpiERIKEacA7CE9CTiBWXhSpI4MGwisxUec3QwnQQ
ZAt53ZkgdKNzFHlMERdsbZwD4pYHnIMM7WzZCf9JjDECmvpLbsocuKS6gm5yhIgKa34PcRrRaYBu
YQz2ttFfVRUuIoZLihabvnhmwdyJtugc1wl1EJeCw7AOPCZACr4tkopmBnTE52a6d+xvDugU2uoL
FW9XLtQV4w7trQqxqMw9PjznPHJwYm9ppd2rRQ9+spXjNNyowS5oNmprcFxHDVk3oRv41WMBxCjw
lW0sIAbnKRVzcBXM8XBrp6MtKpT3RnBRybC5aOSEZqMME7rNwZWiSZgnTkn52/na8dZC0DjToqXK
Z6qPNWtNBUL0KwzPaKlkjjj6MarMzt84OlJ5E5U0taTgMk3lWatMugfSGPli4aGK4guOeeNXBz69
CnLIS+tTP1GGlZW5Lpqwu8jzokNL2hPepBE1MzUIvmi6IW/L4sXk19dlSgLQWEFgbFQr2ZWIWsCM
1R1nC2rU92YV1hvAvNUXtttoH1lkVcQHLx3C13uBIWJbDVQuOrM2lhIZ7UOFoG1hQHjzJIYyP6N6
6yXGqqtrb1PTIFzwBddGTqEJS3daCP+g1JW/g+lQLKPeCaGZte0+6az2i4cnzgXMERIww0yUhxKs
ytyRCjr7PsCWFAa9tQAPfldjRpOCxd+x+jOEcN7I4FQO4ouneCtHqsAkc59Gjy3uHHR5fWVcU9zD
w1FNVx2uP6RaGlYq4x4zrEdVWBsKHG4QiYtXiOI2vB41eyLKxdr7NdLohW22Yll7DqRaBtZE5Jzq
8z4FAvWbB8SuPYxGsB2c6b6ZmwvT8Bw2se3yDYy1FqK1kuYOju9OEEHjEj3GlNdivqZgZbAoLXWp
4G9rknDtB63blMG9mvUPudTuC60gW5RicJ51uyAtrwixXyt5fV9Z/SZAferSgawwjaj22s/Kbe5T
HQZtztpfW9O8vCwKlcwHU5JSujQUZZvC0wmihpsZKnNuJzK8qT00g2m/prZTHZIiq12VM8IdQnd7
PY7e4Jay1lfY6mvguokzsq5ipGg2hlk3lFz1wk2N2riExUpaZxwGcOOQ0bS3mZEHK4Id/a8mJyzS
6rKqEssiMMZ8UaMhN3N2DQXtPtS646xvReHtymK0lmZbaFeZZ7AhCqP6lFFG3FTGaJypzYYAiIag
vfMK0wh2JqX2M9B7dLO1HrH4j50ebuM6BKLXZxtIcjEqRnJjEqZQG2NEFnoR0lewgHtLgYfBkyAV
btHWcbqPS94j8H6KdeCtri9jbFSPOJFgKtCNPkL3GFqmsFp+zdQgtyBtT+GT46BDMkulfcgZDOi8
YVfS9/WEv26dggNlxfq6t7smORqtgXcbTcCOOVGuEM6P65gcnBTxjMUqGo8bNOXTodF9/6z1LByN
GLOT0kz0SoznyrmNrf6AIHa6a7PZR2n0YP+ITUP/aupHfUBPRZjZ8Gjw6S9MpHVuH3lES0WOtbKR
SJ5JHbZPTj3kZz4K7aFouLYSr3NRPjBLRdVdjFx4Fzmw/2VKeXvBB5ieW7jHm0RYuwKBguuktnfF
YgxTKdBrNxp01GS9eogLXSH2N8+eslDN7gKUbEeJMJhXD0EvqdRcL5vVLkSBtumSXABULsEXLPs9
qbblxhGFC+x/hSwmhV1rYSqSdrmnEFIRJxt/8ZPqnp6Et8GvYvJKKj61hVUtI/HVKqZ87ydaiNtW
jrekb+XfUs2RdyBCvFWOl2Rbo6twExGQTdeOCLbo8n6xMidYg8jXtg4R4MhHegWzMe7+3axcWTux
f3YigYgb5sbJqMr2kOtddG0k5jOkpn2VNfd9hxHTPk9l/Rj4t2WOakf1uvgUB8Wuj8KcLZywtp7s
d5hsgsvGc4Cr9d1taHs+GUp1yzvqBEdjMG6pac2tl/KkUDgHA4lNC2QJPMEwfKGFSxM1HKH1xdZR
K4ebKkdOPm9I2BturZibW4iqPtJLWhIK/OzTQGeHbj6I1rqLOlUuK2JIukheeUZf0wIzjlH8iqvI
nvujcOHr5oo0vBRReJi5sAHjVeRP91LR7vEfsbWN/OjQBOXS1/At+51zndj+kmnwAMEKcqPen02p
En/ZXDW0yNDftZwOMJT5ItOIXK2/jJ3xmM/nFo1Dim/Fe0o91SIcFbjjfXzqTBhtQPs4MKHiGFwE
wi4l9T1QiQQfkM2mGEgVCQYIQlJUPWtU2Xd+OFSnNCSPtGkCJ7qynJqONOP2BWVj6eoEfu4qWLWr
Xig2EMkxAxAq83LHIkvccgWHcs1LX5/ipG0vyEWMNjBY8OakiEh5M9KZHUaGrF9Zbe3mSQqxrPTp
ZQLL6MgA6MQqbUIyBtDDa1iqKUpyT+rqe9cP8D2SgnDZlPHtEtobPNVNyd3Wgz0847rGgAITGgeh
j9u3r7YFTbN2TUCiDA9mPWC720q9wLaGX3JVKt0GJf9LBLWyaksLbGneLNASPHIonmGNwzc/T2hz
kZ6x+1G8+f8Vlf8h5gTx/wyz2rT0Td9Zcn/8g58lFcX6y9Rp/DgmXSdTwwBLSeNnTUUR8i+VZhT1
LkFwk6Du/68egdD+omZPRLoKr+Fn3eR/11Ssv2Au8FP+h+6Nior+T0oqc3HmTe+NzsT8m0xAVnD0
bPaVcwvhTUssaga/hf0CJLGvvmGKyCC2NKVFW8yPM9DtYWpckaFJVDeZFxnS9F5rpx1hGtGLpIQ9
7uKmhnfw5gb+phD4vk/380MJ2mPabE2eoV/vP1QKaVrVhuRE7HRxkyaKfCx6ijWuiXj3q0MWzRcH
7+WDlDCdf7bB/mMvcv7V/+5F/n1pZ+aF6TQ95eyVfns/kl5TvM6KTlkRKWufqsKxT0EGKVqoXjWj
CJ4+/6a/uxzma0s1Nej4EJ/fX45IFNy3ScRZF0HggqZL+hyVYfbVs3PsPFZqff/8eu87Qj+/3tvr
zcPhzePWI8WsWq4nyB8lc1AtoN3W6saO+OPnV5pLcR9vJN/Jkja9rrnh+v5KQVgV+TjFJyXJmlOk
xOiBg7H7Q8X4dwNFw9ZuO5ZmS+vjRZQ6ctDQhSdMcflmRPT+WpVhdRyjOtkBvCqf2tLs3SoxtT98
u9mq/su3gwGkSq7K2/vhPtbxxH7DD06+phPQXJDETNpM71/bdBmus6HtoOQ63TKFMs2imZf/rGX+
93N0aJgLSHi8Jx/eEAebUixVrs8RY1VUdI3If6v++bsgDIM5BgO4QQLSfPffDJaYc1bECfMU2qF8
btVR2XCoic4DCtdZnN5cfT5ixDzYP9zUWWZAy5TLaegC3l9PG3Apoeo/RcijYNkVykMeauFVrure
2daU4dEZkXmPs4pMbWN19iMZyUy3y8b15x/lN6/JHFYxF7oZu7883o7oblX1/BO5vYJk4YQEy7bO
Fq1D7NM/vhIWdMt2VKrokjnn/XduKyXOUs86dlrjP+hDGO0qZ8KGiTV5+/mVfnd7dYdTrcZSA2Fx
RjS+fZxpyUxmkc0QqqG4xX5dsx+O7SdDjEq2Q1iaHCb+P2JwL8BW1HIs+CaVfCjcCH3M9ecfZr7W
h0dtsOzwfQEfQUH48P4MMpRZYRI94rP/X0xJYXzF112siPueTqPw07tpTMjAToz6Z+fnn0zwBm0K
sEv0MVhc50f/ZlCnE46W7kfwCkZsjbTXNXYeYGjxWK0R5/k/t0X/8XI/pqCP31Sg9aAVD/uChfb9
9VrHCFh6tSMF6dJeEMpFRbi1cNCgYbLah55+F5ERdnsfKrbYKl6m31dR0y4+v9+/ma+Mt5/iwzBj
pvcsDstHmRSs7d4YlK/1GJabFskpts+jZRnJZsSosmngAvxh5P1mKTCErUpTZ9CRs/lhKTCzOAj7
SRwbbFD7GAPIFlw4ke2ff8XfvLOIKhBOkA/KgjprMd4+2KavPLUoxFHx1GblwRnZNAFxwjWCy/3n
VxK/uxSp7LqpsUWT7MfeXwplXqfIThydbIrMZReMVkUBMmjWBgUPZ8F6459+5FyF2qi5mVHHR8yI
dDJaIkLuxqAaT9Io9YuB1EeY6/Tjxz/cjN+97IZhwtmCBqOjr/ow7OwM56UhhyNAzvHYV1DLEb4l
V1rYox+D3HQdEPu9rsOJA2FLKkFeDeXOyyk+/eFezW/y+/GPqN3QTZ29LmvlD03Um/eNKE+lKxXz
gOMTxfssjPBDo121FZ4ocJWAvcwcU58YkrNNJXprlTVNfbPKPEpSdv+HDcNvXkdqXIJHphuAcrSP
kyA6iT63bYlUIU/WHvWVk9IaxZNFcQcuVQeGCKXxVkRptRJFj8C8ld3dH27Jr+ucQPOmGRZbW8Rg
H4V1UVACMcgQn+thfcrFxEnd9zyyMioUfdLKrh267tuMTv4+NDP/jGchdkfTHv/wXv5mHP+4Ew4i
Jl2Hz/PhxYzaQe9EaxyoD0ffaVsVri+HnUD17bbdCM8M0X+z8RvahDoS8VeHPK4HIlwyVwT6tAtU
Mk6yzqgu7H40/vSSzSP0w8AhDODHsQn2ELmW718yEWopN1CHeRL6CozOgKwSxBg7rR3aEzRuCq7J
iv1W5sLf9lZpCxqMTX174KASlAtKMOO3Pzy434zlmZxHvBIfC1XVh/vlGw1O81E9NMjabRgtRnI1
hXXl0hS0lnMs4/XoYN1CyPIt0IY5PyF3dl6H9Dyo/ED/wybld2OZjyM5JfIY2YoiZHs74xV9HYXo
Bg/+GPuMWw+WdTWgKGyHqllNeVPcGtRQr4cOYotRZBeKzqrz+S35dR1HqCEJE0RmxmQ4H2HffoQW
46xVE5aldo21DsMEEoBosWEAx40f29Gsdr2oH2Mkpn8au78dHlwTQpUgE/rjugoQpFUB6B0iYPZb
Q2lAMYPLWQM2Vs9J5Yivgg75iwOVjR6wGnq7wUl2VkSaMZXwGTTuNH+YW369FzPQEQy1lDo72I9T
S5Ipg4ev5BDm+fRNxeS/0yhj5sDmfTjHemNi9rXY7W1Nr2rdz5/Dr0usFLPUEGkp24wfEsW3z0EJ
eiPWnehgiyK6bohv32SQdJ8+v8gPecX7V5KrgExCqWtz3z/unSh2F1o5BYfJGvMLVNmYfClELzu8
9Xw/EgBhNFubCGupi/2NADBZEPhoBTry/VafHnO0efDx7dJfff7JfnPrWWVUMJXgyqiOfFjtEo9U
KkghB+6Oth1ykV6kBgQ6b6AlamfQm8fcy5Zh6/1hKp/fsPc3BM0Sm1iNiwNX0z+8gXEDDovghT2R
Vjbc69yuGkwFHfl+uO6K0AWRD5KAEv3wpwPgjxPex0vb82aH7Txr68evDNQLRvIQHCpL5kcdR/si
7elmUOa+q/OYOFlTlKt0Gs5+V5qHvgfOKJWxXiucLKCeVPFVVaY0f6XX3FhGeelguT1PQlIoLeei
Zec/V2p72/akVo0ROv2sKJ1lVdXKyuSPf9gmmL/cSJQ9aM3NeaPA3u3D/tSqwqQNWxAu5fx+JBX2
IHDlJJZI2LorXZv88+cj5tcXZr6gzZDhFALS5cOTY7jMPhKTHDK8pn5rl4QYlNny84v85lvxVqoa
zX4YE8TZv58d1RDSphLJfUrowlVn4exelJmPoWO2Z6FxCZSbzy/468YUa4RwdJMXdJ6P579/s9lC
Slix66j2YKtCl/5Nh5lYmNSyAZB/fiUOSx8eGeUqdr+UDnlufEH9wzuHc78dosRcaVNsNOvSlyT6
1ASC0JQ0x2xph1C9F0iFp3uNAjQ+XAadhh5C77KdCT/0pPWC3a9Uan2r9jH5jqTKVTiN6fSzPzTH
6FL0NfBpMOXmJrGwme3Sesy/A4xLX5RBrcub0dDiCRda4aFiRRlzh4s9PqI0dp5r9pEBsqug+CYG
w2ronZnwlZBGyX4Fwyl5rorWoknoBZhhkCVGFwWPC/RE0NTOWgOWBXsCsezKMSZ6SDQhk+cGMeqR
TPp+zuDU8faEOb5PFlz0aou+SOIrS53seGEWevvMy1+9lsk0kDdl4ZML854mI+Si5BUB79DgnRrN
l9yKomvOquprnQ3aGbQbzVhI2qgvfBRwTxkUVMAxRDIWC+Sy5rcoN7UO05TqfaXTiCAVNAmUew9v
0SGLDTQ3SUJ2LSc65ZZ6gBZsvCQpigUNm3o4TJGRk6hhaEiJag0XKjQx/KADUVXcvJxWQ1O0+S5q
wb9pODZfKs5BXxowVPTXBxMPallAZlrBB2jEJi9GwmhgtN1rbZuhghENUisQ2wSelYYXIEfWI4cg
oSaywiVgqhBlduvJV2Cs1V4FrocwIG56V2ehhDCRksuxyOvJMfD2jKBDROMjWFFsvT/kioFstaXw
W0PdSbppiXOtdC3FLMiSllnQL4JsTtaa4WF4hXWbbl6dzl3TMghgvehhSvwBXorLtOrAxZi2GWIT
U0LtyvBSJdhUWLBxsVXdhEBsJMDY1EL2eXFR8XlKtU78lWf6Mic6NhRYF504yVdtHWRkCcT2M4CX
0ADi0DCqSPwkNNJJsu6O10BBG6zKEZWarOoG3aAxEiulp49sqAgoY+bxnloZzI8km4N90nAEGYY6
+o5JcRiW/jjot2kmgoeghgq1iutB/07INIVp+lcGtnYcJ67X5GT+EdY3jNxDFeSj12akc7fDKG96
1VAebRqxDUknATzywoQnSGpEImcbGcL0qunKeOt3QIv3YeAgDgti5NEkdrfEgXqNRY6LasXjc2GG
dbko0yRDXOjnYhP2cYII0ZroeCUV8nnXzyeiowTKHLmoGTwtMTNhHhLuZbE1J0qmJKs0H+acsUr2
nLyqlI1SSsgzjl/wpskySdOWJjoB8pAYCjiB4M7i7smMOktdqIYVfLUmqTc8KD1R1w4Mq6PRqxNO
3RAcPU746I6B3GK3zvzksmAzCDIgTwU/sAPjqCdOX5KxIf1yJ3KpbwdAnqB7pBraq2lUYKRgNK0O
ORQedJs85G4V2qr3ZJh+VOAfUhGQ+lVNnDeufRQSpOM0j55tR82l1fj9tRw0IqdLaF0NDrU4Aiem
295dVsSEuJJrUBrAbzGWuQk5k4iZ+hbkfVWC93IxEqMtCQtbBQcQdrgNqlTNdSy+ppWuWCqd52JG
OaySybOtlVNYqQ0rsFAwPpc5wSJRItjsTxFzjuEV9pMPdIwtEPXx58mKtX2qlvatHhmxg6lawifI
41hJN8KbtGpVlWZXL+MYSg1okKK+Mc2QKMKkojawaIQd6RTMMmbohExaNrQgmmjPhlr7BYcb3CMB
KgkDcByxI2lFNl5MqTJ9Id+cacfvtHTrR/lkc57rlVd4TnJc9oYJfNuUA1xvb0BhZ45ssZfRyMSL
96zuTiAWcbISFZifTb1G5mINTn+viq5/hIipnbhTUqPZakdfeADdNZEB6o0WJoq+tAn1gF3tZ2pO
BCMSupVtRg5ZBvpQOwuCRRCBkcBp3TicZq0F4v0W/Jsekc+ry+nRadl6LTDT4lwgwQC3aizhm0G4
KFQaz2GPjaXr7Cl1AcvYybLvPf07+awh5nqAOMuRb1hsCZAMblA5FvcUXLSnTs2H58FKW3NlkkLy
xeLoemVElXOnmEZ/AajA1ufMboCLgLlhOEJeQNpBIG2IZEZ4RHphbFbPakBuBgSTOfrbsQZpLquC
gDEiZGuB7ZQ39iq38eovmibptyEMmHvN6MQL9VgiDOmojQtTHczr3CMsF93LZNFiY499TCKenGvM
LMUN23qi0cj+ZZU0benhfFTV8rVX2R1umXU78l800Uarwk7MFiEWCplFx6DM3aKt4nxfS9k/OD1K
Hjy4pFrs1CSMHsrIiTv0wEGLygUufXUAM6jcjgTGrpSy1Ymk6jHTQiNAlYIvNEu+xAITKfI5z7xU
Aaklyzadg0SiQW3E0kwtG4mqDbBiYbQjBHRDUruPlKGolv1IN38pCYqVCyIRiIs3BhJ5Bro3GfI0
VtwZc1WRslIBNNgVQ5ztp4iNhGDCuwzJWelfpNlRF2KtQapGuEy7Hxpdi5dBqOflEpuSfVkZOaIp
VfeZ0nVULl8NkCdEx48Z/osy0+ESxpHZPcZQ9HY9SYvdotT1LFsOnVCuswT+62LUtBhOZIYNaQgG
6nLUxCybtAlReZjT0/aa0zZwcC6eKMuilelzbXYDqger6hD5jXLUd37imNsMDzNgLZN9KRNaIp+D
yfMvmsksnnvCAGEyZG18NlJLeSJ1zu8opWQGbDSlqCo8Lg7VH2EksDKpFZdMOE50g5J4uEiZ5Wls
sV9nUcAKgwTc82tlMZWJulc5jUx7z7MAfqY5FFgYk4HT7ry+wE+DQgdmUS89xTgJ5h/2hCMHiivD
IEQEzw0JGf5CdbwAGTEjqlvWBCEh9CnIlQcxx9Bc4C8DFxa0VNBXAfzHO1gw7Cm6MiwootGZWkEE
rh7qUkSe61uWH60rywwQ4Fbmd5OkzQzWONseijeh9t1oZ10gHUN7AU0WfRTZYOYZDIZgBkx9/L1g
L1SCAdEjsUjZ7KNBS/cs52CiCrguli/YENm6fAiUMDiOvmnfTJMPNIri660uAkPulKzAX8Cxy7Gg
O3pFuCKSpCPyKOiIvgY9H7p4P/V7QGHjiyTFvfhhm7sdUGjdOgTrgZ8hQgIvsgafg4yXwrsMaOH0
a4cYIO+6lJWPB0LKZt5hSa9c9jpQYgx5dgFCyYoQVs4b65PCXgHKHs4m1h6oj2erH4OvqVI2UGcm
42Rrsl4RY4DYnr08c0rfk967MHRVu1CcHngLUAQSoWJ+8lUDYIb6Bv39gO0+lScJCuJ2kmpKqKtq
1MW27EfyJ2VubZhkwmwTjYVBjKFHlDGa4YDQLAN12AvZ8ul1AVRuhZepJKfQt2N0B/3EOkmOvIG5
LVRSjNrkqID4V6zZgJQ26K6MpBdiBfQjntjits6rqMvChgBUI2hLcyKDF6OTNuLkxIbmrwvH8M1l
ZhOG6qqo99EAgru9ATmRfEHS6tXreAbCkBNRN49dEMFiNmqrTA9IsMZpWTUhtFPKovJ7NObRtyYc
0pCYFp6Jawq7fmKj65AlVPd+tm7GhpJPV+g8k2S089Z1GsN6yJWQcoBiTumtWqaSbVrHXn0lcTLG
K6zl/n0R9uJED3kC8zPEdwbk672dtAFYR60fr52UqOtl3tXtxsTp1UNgnkq2P2M3bnBNp95W7+pb
uD7ORleqVCzDmM3WRq80ZZWx9dJPAzfn3FrwmrZFKO0j6y3y9UWoWmyuA4Dc7IUieH4YSGSXXxdT
1SHQ9OHWcJCeatfu4+YJO2X3OCbZeJ0yqCDwOQ1iScgaeUZkZoY9humVGI96BAq4nNO20ISlnoJ3
pab64I0FAb/RYAzfq6RhOARGPZwmny+zKuq6e9T9zieYVPja92H0sU72g16si3Kcw5r0xrtRRpyW
S78e4wva0smrNWHecx2whrO6sgtWSigijASoDOUe9eLQQx0dh35bIYEjY0QrCf7Iy8qplpSzSTol
xrukjOgMDbySAjzWUmnl7OEAD33E2tQyogjmjNdg19DJTokHsqKM/BeKWVa3ZO3FZZE0yvBgVlFr
YH9VvddEdNpO4oyk5sV89Di3Iy4C0EHhjqfQr5jfMx84jzbcORWvdv1f7J1Zb9xIlrb/SmPuaXBf
Lr6bZO7K1JJaLOmGkMs21+BORpC/fh66PAOXym2jMWhgBvgaKHRVuaTMZJIRJ8553+ctOnHjx8WA
BodQQ3ievlbcRzFnX8YivkrWeA7d85wT2RJS+3UyHJvJDhNYbJ+SttPj0AZy7a6DBFXHCtCwA0fT
ID3Ml5CNVq4ptNvBtGfU+jHnmTXHG/l1xt8xbFskk0WIKkSSX1wG3kvJvzlPsuku3YgTvYi4NKvS
zAUZ0G4UPHcDi8S27nrPWI0ANhDnoiTFuxkP2jOqpWlRujP13kpLF19zr9QemsyH7jUPHrL/CYof
v8kp0qUINfwc4GcMy87Cb1qEXkatthGo9MetJpzy6IBSTLatM1AxiyrF+iioSpeaDyYklMmEYJi2
JgVs41ZqDsIe4O2rbbZlt6Hrgt5XD7TqJm7JkQ7bxsc6kOltfT2zxmsrNaScJiulTS99azVWWPTK
r7ayyvwH3KVtu4UDGT9+a6D8f73cf5gOc5N/rpd7vP/HU8opsPzHoSveys/dj2bEbz/7XTrn2h+Y
SZFEhkjAWgIc6eF9l865SOd8eskBg3WApMbS6PruRzT8D0DjmLbb+OiRi1jMjb7bEQ3EeFjx6REH
tsdWiPP+Xwi0eNdBJKoCfFJg4apwGSuhPvprr03zTfq6pRmBdCcIPp12KJc3P1yY2z+7uf8oB3GL
raLv/t9/vGux/e0l3k1X6O/R65O8hEpsFDdql9Z0X8fgN13Dd23K7y+zVPZckwBf5V8/CQPaPO7R
u6yjQm4r2MQV/vPc4ThSDb/p8y5hUj92zL+9loEYgoaajvhwybz6sUMJd7ht9HmKsEOPV9ggryoi
gHNIH+Rl7JoyD1NrhPgS7+wkP6Ziuu6Bw02xtV+ubiCnna65v/n474YHf74lGmyLRIGTxvtOupHZ
RlHNKloT3XaprWKfkEqTG8MVDYctaFkU5erPVLN/qgr53Uu+a3dTjkyurstoLfT4YznxshQKqhyw
p+H1YZF0VHD69b30s9uVyeV/f8rlXvuhNdz7OYVxw6fEuR9menJM7Hz/65d4Lzr4diUR4yHy0FEd
uO9vpMybRsDDUGP9qLpFIfda+vZe47XoIZ5dYaPeHq66HhdhX93qv58JvpvPfnt9D0EGmkOTtv77
R7K1ncHM8zZau+Nrbbc3Mx6XqSv2eRmcfHin4NGOmRNcGPbvG+E/Uu/8ZgZoLl3vH8Yyf74FG80v
ql5TB4P418sML5SKfRTRehLx1p2zF7MVpxqKNR37x7Ke6Rlwxhnkxoqto22YHaz/9IjjBAp5tKEA
DmOH74cHj1vhVATDVR6Uq1HP92MtV85Q/UZ0tzxvf3+/fGeYqx0ey3fPftPWJf6Yiq9scs89AReF
Fm9sCMyWDDCJdFdMAc+l3v1mlPizlQ02CnNS89vY590kHSEaD5zEBVaX8lPQitu6GjeE115+fUcu
jvW/fTyiDhBZmASN/m0CY8W+EbU9Z8Fcf6jy+ha4EqXDbG3qvtrqjGay0T4SZ7HVc+20LDEZXqRg
0k7mFJyI0LmrSyIhZkxJ6bxWXnznUreJfmkjwBu2JtajSSGfpb1XkcJVNzc1/EcXiLDk3oM8eqRL
teHFJyfZ/fqzLUrvn3w4D00ZMx190Ur89V6bE6xAWk/ThsTch8QTt6Yar6AXnRmvrCGwrZHBwZSw
xu2c9gfl1jGpNG9DF28CkR0zi6MIwaIUx6vCjja101Nn3zTcfkqzw3oat3bkcBxibB1RWHmt2Jfe
uC1aixXS3c9zdpla7st2IaJpuHnJBoaSYXrFXpnjRlnwXLp4Vwqc2YSMLFeSiRisaVbWjgeik5/Q
DmxU4+xbrmjMv08Cee00zU0kXhtPkXBMRrcSp8nUtoNKLhMExpUDOYwkowEeYRbmsTgF5DpE8JAI
dHhR4PaXF7RFdctTfhpIIPU6+zrGmwJP84WG8hWdos/S0rZdpwD6Eg+UZMdZmUe0d6uI4AndwsM/
DVtsv29YlTk/lLcjhFRiRdsb7IRnP552o8spWYorxkJkqkb3c9C8aTWR63Wrrk3JY2v7T5AJL16+
BPniEkbf+DASQrNqgdVmgQ2FNN4QPrwZ4v7G97XDkIMpo3nNZrQjl21T1PScPfNjmvGNuv5TtuwL
jg0MJNj0i/kt2zg7xzrntC9GFo9lIancrwnXdll3l2tdT/XWKjd288oItF6sW2FtOZ/h5NMfIuqK
bW/vufUFvdOJQBOGB969JpkLpNq2LbXT8ruqcd7Fc3cT5AmAPvBnONSIxzhi+kUr6kw7QL8PKZ9j
jJNj19CKiNJw6flGlnN2HW48bT5Y6Xju4yEEe3WqA7UrzeCUle6+0aCxsepAcNjFhnX2i2RnuvGG
VLl9TDfIHpKLLOkxWjUDqVaqT5PQtpk/Ln8xxi7ZNuEiZEVw7zjuY1ckG9VjQR91bhBpiFPWwFkZ
nJVYUmGM7tCBJdUjOyyy5Kj1clvm2dF1Ykj845WFutfopnUd9YeCUI4WIhFg/Q068EMaD5fIzkK/
aW98vrjKnhhakZAAPbeU/AwdNNpefYhc5Y+uBG1c6RIkaXsgU/C4fNVJwT+7FFa+9qSN/UHacmMw
cdFpp+EW2nWVtrVjtR0TGn4dU+lyHA4E5F0ojo/5RBrHHH27B3qXncyOv070PRoiA0k/W3tmfO8m
2CgZHi4bq2s++AYpS0Z2dAy5IbR4B99zlZO+aLTpS4fp1Wb2J7hPRiH2jhE9ClP9ZoX62SKPLGgB
T7kEj77fjgG/uoXfm8HaAjHrQVOKS4Xi1PxN2fFNP/p+D0MAZHsGFayPevyv62AW2UUNWi1YyyD/
mvAUt+AUCB24LZxp3Rn2MZ3EfijdFBnIgEeqvM3L+HnZU3Un+ohrmKM3uSWu33+EtneKcMFlalr/
ern+JnT8+7t0A0ojn0L7/by8tzKkIpEP2sBgsFkbILHwxP0hHXufLbxD/l8LjKPhDp9myzwj3twB
J8pXMTj737yVn9VJmIjMb4WSgc/mrxfMdApZWIULzVkml7T3yVyfPw3YSnshaGn1G9Pqr0rZvKVe
HzYei4WtbX79Hn56b/zwFpa97YdyVI1CE53HW3Asde01OLGTqn4jPeXh16/zs5vDYxhGBBtwUO6R
d8e0sWhIJusZCM+yeKlJGXJJ3eJYt4fp/O0ZKREPEoPHLIIZiJU8T+2NHWhbi1UoiNqDpo/bNghO
VZse6bceZDL8RpH+s7KZ/dsAGAf8iL95dy1ccOiF1xrBesDXr03jJmlZeDRokjkzFxLSaP5vBi14
1GLG1vj9V7++Rj85k3nIGvHqgM3BqvPuEmnEvieN0gPQnK90nTd+ZGJcTTZF+bvj30/OPd7iNTMc
EoP5m/evBCuhyosmWJsZ+F0LJRH++shf1+a0s2qbFfn11x/NXI777ytAXhJ3NXofPuF7sS1CH4X3
kpesbQoxNo6B2aLfxtul0G0N8l48cpyWP1xOnemMHduCEBPJfL/cEROHMviLx8mSm8mGV4JOxZmK
vesWpzlwjh20bXjczwBut9g4d4MgZEqOgEDFWvEzAg2ORxXUxvHZd8VJpNpTLbR7ALCbrOlujCkL
oYSe0pzNL3GOPSDeNHaOWNOPnSAfrs3uRCZX3ujsGzd7nThVTcp7ItPy1PKml59nnLCdsmSDLBXk
uX0kRg4YOjR2mz1OJc9LNcbQn2HicOU0NNqL/oDR7wwTkBFvf2NP+NGpApmBHXH47FDz7panZAj4
865l2lbeBoW9X4olWnLhkMfPsa2RjM6Jpc+OcZJ/Hf18b3FWtgd1aYL5diiVvsqzcevWlIjA6A3q
4KXS8ths+3Fkdyv2UQKbXNcuPvpVx4h37HZHe1J/2GZ/Ncfqelm/p9Y+RuZr2kSXGXIfFe9VF0BQ
iWqFtIDVevRPVhYfCnV2k/LVGGI4sGkIyuOJ4II1G8aJNkQ4LRMXvodoJpSm5i4I0ruY6rOh6vWq
mKomOE2ejX4hOUqrD5drOPbNjS7iSzAR02wGu+Xn0pnCkB1VV85+VNZZC/hLaveySb8qrl+VDVeC
tuE4cdIj0oIRXq+nITKAg5lD9Yvyuxy9OyrSC+PWTdtTPxFqI/VptxQydhY8+bagsRlZ504j+if2
HiPOIxFyVY9pOiPUKxtkrZfxnXKvxahr9FycHFddO+Jm9mDGtRTd3atrOCGWn9ulZ+RHlFWO3Bm1
dZSCCSccFYtdCBD7Oknzu3lKQ0IAr0oOp5C370oOrFmwMLpbLhs/nIwZRXKd3C+9kOUecdVEKtYM
UpfliXtw2WJF0B0mLz9N3byzdcH9KhFP9QeX1bWPuD8X8W0771roUMt3Q9954zLagfx971VcII1j
Z1rsmRvujZZKTj7wSD/+ekV473hdunY4UZhxe1DEgGO+O3qiJgbyPzkBl1a7X84DJvIURApE6lBz
ZfY+zeN7z5t3qT1BnaIMtILfHEv/tuDyFmhaop2DAcpCuJxaf9j8Kr1hem4pREpIisayDwvTRntS
7AH7/mav56T7fgFcmjFYS000uy6y3XefF9sHIW4aURe2kx21OZhWyQSkKO2SC2K1tYUbnVFBfsck
Z9OwDmeN8dQk6rVpkks9MZGjA3skdOY0JnLLQYY5j/zk2oQJKOZpTIKuYtYGI2NrmkA0Mt7SYAak
x3EumOb5S5mzXFwOaXUdY6Z29sbEoSBliGrKnXSHcGl2zS5VmJrVzq2nnZTg0iuR76NouAoof8lB
PRMNdnQI4AEEgaQ9vnQ8OqKV14HLHTVJ5Gm9BMHQUPxPIMoK8KMwuled8GY0ffHHzJ/RfLnzdWlM
17JfTqAkHK4sE7aRKlkFZ3GyW/csezISrfROy6vbvhXQYRSUUYdDRc16ST4Fayz3asnB0YwurRHd
62R7l1IDdM0giU/fT5yoS+1eY7MNTZFcIDOZpK8Ue9vuP2lt8oX4SWsF5w2MfH0LNeYA1uBaoxXR
xdolz3J3rY3RPSik0LD4BuJGO4k8/thbnAg5OZZjSb5cM25YCY5xKnYggo54a257h0MdErdjwmGN
tKpbWY0Q5IkU7OL40vQ6ibAYVdnrev+kmcSw85q0zO5Ibd3ipzg1unWEXnv2OU8XWrBZnovO0jaA
mfcgMJlUm0cAnBvL5RHlnDE447avQRVkEBLa+LIss15NToAEbdTDJG1RE9i1tv72y4Nsn6oiJ/8r
DVFJ8U6LfW+yKc7t3u34A/AqYeP392aNdjQij4D2/mfP7eP14DvkC6AzwNth7W3S5FZllRNH+3Uo
GFV3NV8ugsNjQS4l8rhryyfHiUA12KZvRK7ep+1wbRXFHWPTPWGrp+XgnbEozxykar1nfAbLRBMM
fXNtnkAvFHd97z05ZnLpTP/SsDhvgkGwYPniFtrP43LETiCnhwRmhlpLfCYrmqniUHPzTR3FG5e5
20Cg6yDlxq85W1fMYGvvoHNOXgXDK1GKm6XeLowAHhlr5kqfIzBu1pGW/7Hw3IeuozppZnWde8pZ
VZ5XEnwPBcfys5egHJOtlYn1wIjkatnp2zL+Te38k5XD16FAIi7HUPe3Xn1Pe0tMne6toZhTHXEx
2Xjd5RG0y1NOd+LXK/PfX85kKkDNb+FPpYf8bjSgp26irCWSSCuGq6U+STg1+2X5ttzptZK/ebmf
bAS4jCEyYMx0wV6679pnEwp6F70VhHsW/YIDNlFwpFzM+o6eTZga+as+JffSz09pAmwNqpEKsrtv
n/nfMAX8n7C5l7fz3wjv/x3Y7aXR/M9nhGHy9vnHseDyX/85FTStDwH/Y7Tn4N7FS8ph6c+hoGF9
sFGkYwHFSQ1vlB/5PhLkZ2wHnR4TZf7UdXXOu99Hgt4HxEVYN/h3AeYDVPP/0kjwnSVrgRBwhsIZ
YzOzZmr97c9/3Nlnd7Abwz0OWt4QYkf3WUjQMklQH6jBjNDPmcHrK9oiIn+wgiohF26R9vlBAoQv
Ivc6UTkH08CI6Qe4ble721QgHbsiekrpV2grG9Ti8yxDhKgBeaMcTkjdm2etn5ZCkBDUri3N9jEx
yDEPY4QQJnBHGN3WOq5jB9xPX7hIjegfptWVk7Wy6w4A+AlbzawZB6JydShsaRzZJn2pvEcib4MB
TPyqvE3SuqWhqw8Imm19R/wcQj25iDPBc7mrwS6nNbFAZA0KmD/XqtVK/RornRFJ2p6mfipdLX+e
xyoQ+xwBuftMwzN5i3sGI5rqEV7rTWneYjTr6MK3QdVe1yjKIDhEj6hNpxoHdeS1eJa12TG0jxa/
Yp172mRd5MAucg14r9Ke29aNXGLpyLLJRNkRisobRdVHKOfQFCe98gQxDVEsrJuyTfzkomvTwFqb
YQCvP6vUyb40OGrQb/pjbpOaoiOBuY+TAFCjo5F18lLHbTWR35DQ8LWU/Mx0x6DfnbfVp6Txpq99
MdnIlXA9oWdscSdxyCLboYtqLA+uFYmU9rMznJGnztkNY3CCTLTONG+aLo20/YwulCxGGOTTo08j
8UtGJml9R08/QbwY99KDogmG7qFJAwBT2uStdUhVe90e07ty5uwqEemvHLQmnJKyTm1SJFfW/SRF
B6sdb4BQ2PW8uEyBUnIYIclPtCI4B00SLHIVSS2vUxaZXYSOo+AIDaIpYVIP2ipAlREi5Y+rcOrN
ZiK9kAZfjdx9rgOExrpm9TOJPWVUc31JFgOb5gBq2CibtPEr1NGJscaeq6YDLV/icutKutrVkLqi
2KnIJdg16t2BnnxGk9aN6gaNXdQTR7eoRXHp+x5BWR4axvKAqth5csnODVNtVuuKuMXd2NMmBM1U
U3LqtVufJiGSayTd3bZnmF+BcWjF9WDFEAlVNGtnjqFeux0LC91eOwELq5yppdypxrs4qaebDFYP
QdKT0q79rhnuUDgbBN91ZokqKC7iJ0PTyr2ZVA7XquSR2HSUvDt7HAjitaO2uCdec+ARonY51I1J
4LTp1W8o092XiFsLEZKHXJtMUcl4YAKBQPGFEWBCZ1RZNRIi+slrP80TWGdWUBJ11aHYPpGW2n90
Iyd5UFNjX0PPKFbtaIKIR1NrJp1oHnv8W6n6jBs1iwhOjnqCJkg3anqNp0kS3yibfvyDVcG2hg08
/Qa1s6KUtzrSw4UauD9XEsp/AZyrLZVv7Cy96RXQVUPG8ytNLfSoV0ln6/190GUjtAw4ZcRO1bGW
mfMmUu1ciUMOjnWovtYt7p+MZMKctKds3QFblydEdxnAuFVd+SPpTWjJcP0g9AQ4Ka4if2gMTKVu
o4g7lYbqbQYTrY5Ulu6KjahPYmunBuPir6BY5g9RDJnROFuyc6R8ElHiTxYEtJZx7cqpk0Lf4YPR
TPictR03oUuyu7WiHz4mj1Vc9FW9Kk1XJm92EEPaD3r6xi/Ejlb5g28WEo60MVQtksI+bc9u1M3p
hsFIaxTAuYZyuG0THOYESmYVKtpcMhxoDWiUUeu4b0Pj4JDQ4T5wVE5tUAscC6pKF68JXy6DLXKJ
JFd/nYBpOFpjod37U6nCMinIS3JFlm9dxbow4XZhrscvOs9O0x4Z7fuXpCSUZhpncu1Tqy2I3PQH
bYd+neggJbsXi6oyFK2JPlyz5oGDO/i8dBgDf6V3pbFTIiieksnxbuJ+KuVKr/RgY+IjWVt9jHI1
8exD2RfExrq1JO/d5HTmlsAESDs46LWkc9BMynkdJ4huvRTJmpBBhmkgEffAZ6tTwHKO1qqZp4e8
dRIC2Aun30AUxLs0CoYj6ODMnVl2+Alscsi2ttVmO+IZjUcnF5dZ77EGxWI41oP+1bU148Gr8dav
sPQmZPa11iFI6vKpwJEkriau9S6yvE+9kTfta4KozjoiKR6bz1FhddW5TitlbDC48IW7ntc90SQj
CDKv2GxfUuH6FYj8soJPAuHQjs6KpIL4c5522RtaP1N7dhVtsBPupdLfRlmmoQNih1szNgfe0eGe
GMMgTqUf2iRV3ilvqndpqyO5rwa3vHbzWelru7QNInl9GjvblHxkkKx67J+LdO6w2OespY2Y+l1m
dlPYtD2xUXEA4K8JxMRRb0ZOa5UDfVvV5VkAyakoOHuAbrQQzVVipRk0WuZgbHaFVfuvzjAjs5E2
4Qw6T+ed6BrvFHHYvPTt7FHd50G8gI5L9QnnBLBFROxvAOpmPRzglG4JQ5vqJZczv4dapZOYTpT4
2+jqfPf7MmGbISAwzec/usRJkusoj6W3paPR+LsoTacrJg4muewQlVZZjGh78rTkKz1Hpqkd6R48
9Ek/IJb6d1XY/9dI/5gCf1VD31dg0f9xP3x+K38spb/91J+1tOV8CGxa4+iwaP0j/6AP9Z33T8WM
fI5uEa0jH5EGVfZ/6evMD4BPLBIaDNBWtNJ4E9+LaX6IwQlKPUyvfP9QEv6VYvqvx0GPjczkNAjE
BDEPB8L3s4KYukxheHxxMkN/IA2QpG1VFMeqJPzZtDHiAcNu7N+0y5h7/KVdtrwsnjuTE4ZNyQag
Yxlc/VDBO4GwmeuOT1VLrU3bnFCNHWff6NmuyRGFBjzCtJ86UdwF4zLvFcngPZh11n+ykH3scLxY
DuRxnT6mBpXWYPrcO+aTcjN6qqbbqc9jOqVHj71D5wBv8ytI28icTUfICCr1YTDrXYe66hwTPfAc
9YFNiOOET+4My9xyNx3815s45jJg0HSdbmGzLztMgQWRpO0gP9MK9HwS01ReseLzXhgEa3VNqqI7
Oqil+1TvUCOT/oMNJCM20yeGlKsNRLhhXWqrTVmmXnqY+YoBqfmU8e5zEuSUMEYcRHoDZgIrTbau
fXMI/mBZj+S6WgJG7sy00j9JjL0vFWeFcqdwsjoXP62ssy19GT/xR4pBrPKDGYlBk5L2IQdDseQb
mXMPxF49aX5hJnh2uhndbjKi/A4SGnOk3g+jp2s4o2Ka/CJpFb6BNvK3oDT9DYEWKJqTZFhI1rbb
rT3m5YyBJayp3aC0Gp9iJbQzavDFhWuiKKdJ58TEu3WVewNaUwpSJNva2KuYAxsTAI0wWDxHQbAR
FLO9t3LMfIAo1A22vKtTv08W1c0ns5VIswKJ7Ys0ZYnDRczua51XlOpoNrSRRLGhYs7kYC0OscOI
YW0Q49jRaqIbRhbQDHUrt4zGWpm1yJ/JGh5feq8X8wonExGYeGLykvAFw643ujbguZlMK51Xvcrq
GiX0XOpXeo8P0m1k/Zi2I3UldY+2Gl2u264qq95aaUMPZ7WKCpqiLbtys1f8jkMQ2zHgL4KSzcTL
vtCtEl/EkM/ELhdJFIcJqPIvnQ6WdR3riUksYVmum4RnkZSB2tzXlUUZVQuop9g6oJSGDmZOQgQ5
+Z5alXMsnWwnoennuwpDUhqln3WhlMmwNWqfyWV2iEDqZP2Z8QxUbFdP62MppubRBjbRbMcZaRdH
JseB2I4i3DvIEmKzgMTRh2qyop0XNdwvs58tRxVsOfGmyCNhr+0hdi5BVnefBYbdi4wj1Ha6Eu11
6jvVE3F/bkMSaCdPWpvxNPlIBy8Vw50uLHLZH70UhiuniTrH0UykeFjVytsZbR/zwkLNJxLI52ht
zlhIINtWUlHHdyRKBjOvtwoiS1r4DCEQkEaVjvkKxFiVr1D+d4SWyhGgHGSMfNjOuoOngNDY9sFv
0/ouy+MKSwbZkcDKxfiigHS9VuDkP1oBfs6VMrPhFvx+ek8gRvnNYEnp18rg64h/ER+tUp51NOLC
Akkum+YZHZdPzGjhetf0vKcHToU8xERTBQukeHrKh7l4s8cgyTdR1BtRWCxOFejqhY5LhqIFjrMw
p5DkZfzDtaZyjZaDkYFXVowOQk5CsbHW9WQS+A3GhJivzMn1bQ5XgTrKLZzcD4vIwRi0aXTiCL6C
G5T3uRN77ZfUItsd0u/cnwPYtX1o+ZXZry1HlBWJmiUHS4kb1Vy18AZqLApLorZvdozBNVxE6RZK
aGpAMXZaZ9jmJR/1HOMFcD4LED5MaOOGQ/XaqaWFjXWeIzWRoKlkTgndBhzkQx09VBpv/XmmsvWd
ZvRQ4Qyd9sSXnDaruR19O8xdK3Gxp5A0ReeZBFSY2Y6Re3uvmsqu32o10Zw5mOjOdz+5A47PHTmP
qUfdVKe5BBhd+yVLkRk75GeSRg6951xhsSzXHaavOTSr0ej2SYk1Cmuj1aIvtFUzlSa/2rJ68xpF
WY7caRrxx+5qIXwj4WrQbq7XlplEW9esdLLQAzza+0jrVdWGQVK59nHZouDS50DqvH2TDZVLBr0I
WOMwguODOHnAieWZUDQ65Cs96zr3IRZM8C3GcS3abFbV0tvVMOhpQU8FQeYP0Zgn5kurc0jctG1m
5Wujb9roI1m83dfJaaIniQKfzA1t1L9UgPPNQ6nDqFx5BezGcMokvvMosdnrnER/ZrWLvs6dTE49
brKvWR75h6zvsabFmmaXmy4jA3WVVQ7ub1VHNE6mnKS4pLWUuYllWV3w8icf6zjujwiO+7dB9OSg
a17efLKnnsiTDE9TgF8mnnDxzzVe+zgjDXLtVuzjK210kGuhhtUfWTygUEzmWF2zYkH65ubVWXG1
pDtwilyUkLoGmp+zRETrA3XWFc58I1kVVMXmKvVK7w2ddUZUplfbPPvKAkjtyIrCOGLvZ9g2DDze
udA/g49pH4aS9NLQYqMjeqHIvUusqoJBw2T2OHIQvgmK+EL/o7Xsal4FdRHfB+R3f1Iz9/RqciUf
dJhqbLAh/OeWTdf1y2RbFwnlP/C9idUmydSdI33/ac6bvt/oTSFQJKbl6GGg86Z2pypLjGHbkfuw
LrJYdqg/cGJJC8HGqsqmxCecA58mYOtGRGFvJN4jzhwU8ni63HoTaLnRk4LSW3JFmGZBkKBfZS/W
JJFb4C/FycVjTXzcPNDvI4x8XAm7JNdcYcGhZwRYO1sHQVaZqzqd+XG7yrxrGyduvtZNMnJD01+Q
QkpjfIVJsE8xMVmVfkXHKSD7pE2pQViQxwE3Wlq7ZzG2BbtQnWEoNzWWL0qc2aVe05bXbl06QwfE
v9rHXFqlR1LIZKbruQWrQtoTx7KNrUTV7P04qfAfB/kypGmnog+JN08w+BZMwHHDTc20Q/uRAdiv
qH/UNGOWt7suLw4dwzd7g63FG3bTzOkr5MCfbj1Reu4RCGezB4OqjWs6EIG+SkmDZ13yWXFbglvS
MMmi6FTyHxOJ3msG8cBTNFqhqyXcqaPjRSgkoaZ1YUej7KOUdcria6aCMSpCx89Dr3nGVhnzSJcL
IBQmeJAdFSdKZd9mxujfjaPS9pjZDdKOlMP6ETcTeSGu5lx3FlKKQCTybPegjULmXPM1t6Z6RXyf
mFtbQS5f2bQDjvg4vBtduTr5i+jrv9T9rG7lTFTFVtW59pFPjq8ehfT4oGl6ztl48tBcGF0S94y9
fPut8qqSLSqwvjiGV/N02pGBBF714IkUidA3NIi0Vz/z2z+mFr58mFR08HCptfGzolq4jSKZnCVm
wI98W8OhJl8Gn6zfGHBBdKP+WqZoldcmoI+HloAc2kGF8pq1KlQrCWBi1B812NnWg6MFKsTCkL3I
oaDxXQxEOexGgvUinn8Nk1gc0a9ZFfqYixCIhYPABAX2Pa7kPt6RrgBlihI/5g7NVfER2510VkXO
ErNK4gwx9lLqs4KRb7l4LpEErlgbiWSOp3EwgSlYMdIdBrg5tBjlnuQQzxenSEi7jAx7FCtrDsxu
C5wjJxy90746Zqwd55GCcSU7w3suueFvuyKz74K+9w8jjW4cBlluG2GSxC5tIYmo/9AEngT1H8WW
D4Fjpl9nE+Z17eR98KUUsfUqWGvwXyeMs7d0KFkUHErwnAimySZYMhekynBmy8khUsvW4/dNuRVE
FZIxlc54VO2cxWHVj6VOLLdmiAXUMlGFNn0VNRtfuO3FSAv4nGkUl8FG9s7ynzdDnYYBBV2/o882
3JaNJtINlQz3YMo04KZz86wLIZBY22xmALzySqe88aQRPIu6JxxqTmcLeMJUNoeql5m9zeLOrbaN
MLQvpUfLHzBRPKALjvIuWXe8HowJv8gksBQ3ce9hfCCY9ikTybHKxHyDtlUggIdtN1IJNDFxZNnY
OafUbZMyjLLGP8g2a26LeNLasLCwv6y63M3dMDeJFuEbc4LPRlSkz4KH4FFZTYCzeupUsKo9mAdh
rUXiU+x76iWF8KFtfaOyPvkzqY2rESFUt+b51l/LJKBurU1ynVgB7MfWhAMRkmNTkVTDG6JzVfF+
8izNPuV0Y1n0xii4GFWO7bbLav+haAzPWwNI8nZ2N8J6LHCyc1vU+kgJYgxNs+7MuXX3nlO2boid
uQyIJtA59/SNNpPQOvUC5eQAFVNjWSWxTusClzzzwdqb9PzJr9KaMV1JKxlq7O2D91jBx+jCRi3L
VFpW7IaJrenxkcWe6xsEE8FzbMaB2KCz0p4H4U8wQKhCNjxRyBSIsTK4yLL2mJoMmsMxCy7UtM2K
jkT6UlhYGjKZRORf40bdWcZiklGeocAxUrr4q1kfiduk0aSeO44i5Z/KyX/D+Pb/WnOJFs6vmku7
YXor337sK337ge/OTcf9YPuGYXAy8x2LLYEe0X85N40PVEEAeg1rsRxZDlP+750l/wP7HZ0XKNhM
Y5nH8kffO0vGB36AAzwZk8uElan9v9JZgs/+lyaPg/fQMo3Fosbw37PpLr1r8gBvdHNa/kxbR2Gs
QKNQ2HZ5ZdchuVVRsILSNr+Os2E/InqjuU9jJUspEhpy2ySDynuZKtWsJiO3Xju697e6ubAtOBfD
MMln67P8T/bOZDdyJN3Sr5K4exaMRuMENO7Cne6uWQrN0oYIKUKcaZyM09P3x8hsdGahbnbXooFe
3E0CFVEKl9wp0v7zn/MdrmoZ9Ul90cJ8uAcxwq1xwDpFR5jVzpdOQ+/cjqhYAn5Fwdqx6q0uD63o
ylYxT6dw7txnmpA7OLjc6eiGLBvu2b5aaA4vC7vnG14T8TAlghuKjPPktRdmuMnSjFVvP8U2jp4h
4Seixa9/JY3JAUmBEGkPchb+947x+BslfyOPJuMUP5M+xULT6YShcUIiocSRm/LO6vr+eydSxv2F
uZ6dotcH6oSlzKfrMnaTqJIW/pymrDiGdrQFFQdb6sCOvMlO3rBZmetx4Aa+w/oO7XdMKmiods36
w0unHhZRYAGtqkbrlllIlceeTnaEshaDC92Nxl4BhoU0fNVOOdNyk+SVe96sQlJH7PnNDe1HUILA
1vpvtjugV9DIi90oRsxOzy0AT9XO+PTZ8N5PLM7ou8GV2dOok54GcsJnjecX7rkzuQ+FHuN7C9SO
OU29Y4IdNln73qrYHUStH/jX4MdUQq4LHYe7i78+JV2MY9QTKQsQb8Mb5KT0MbJb8bKAoEolpxhw
HtTeVFb4gRHZ4W5PIubDnt0ZLFRhN+OZBJ7xALtjyXak/cdHWFq4UGzVL8cmMaw+5zQP9tLAMaiL
9UC/W7ztEMLmeqw4WwMdmLiOZw57X4HlWIgwiz+Dqm/tnv61pIzJvk+hlTNaSNXuwZuRQfFHpo29
Xixxmxu1/GAjon+yOxJfs17FLQfdtT3FNcMH9W9sZ4Balml7KIoy3IoWrYGPrF2yj9SbMN11cuVh
VQb9+D7OcfPu1zqFqGOAa+3qhYKakklY7VZ3ul7FbGUHFk6dtZ840g07Hjnde85o4u08lBepJVVJ
tioGpAKCNxcu8KIw8hcSgxTTpVIdqrbqamAGuuk+Fisub2LGI3NYU78/N1ni80aOZUVDJulw9+TL
scRW4BlJ63TvXmJUrOJD0jTQcUXlBNQlsZfd5dID/zhnHFj2ICcqIljg4L51VA7k574SIYYJYDQ4
OKw1+CDLZkNbUpgrdrT7aO9mtiDgUSS6Trc2zZq0Oyam/AEvq+8uu9BPr+CtORyZxTyLExihJTsM
zirI2a18FjgndfMlwN/9LGQZv1IRvn6Hvc9GSlqe9wZrUfDZCdW8lakFskAn+YipblrQQ/Ep0IQK
U5oBYKEJk0XlSIhvKuR4MzYpLcrJapt3l83i96mgpyziPJlvElRd3NY4R777xmULN9s0sOJVh/O2
6rh/zNbKH84dbn8pTdpD+1BzivrGNeZQYC3Rk/dYR4uc7F0+tvtgCS3oMo6XPQcxELb9wNAJuQi9
B0u9zzn+UGvZ0CGnGmIuhpXhfDOqDDLqZmfIaKqkE+1iG8ednaIOvdxXrp2m1FpS9LW3So4mj7pN
C3ymQ9PisI2AvHGTi02l5whHjrmchNDFjdvQek/hZS+yaBwKf7nmiJCoW7tKxAdhBykQy9M4OJXl
6klOjMLOIxe20RZ+ZGg9a51GFFfaZQMAdrtx70zJ2ZVSNKB6e9VTDRfFi6f8ewXhTl506aLFhdVm
M1YMU7levFszz+Y8r8Z28eYdEx8lvWFnZz3OACOe/HXyumiBM0dbl4IVQkcsZevQRtjn3Ujyhd0z
TcxD+bMoC1AsIUuSiUO2HBsCaEGwnIrEoIvZS6legrQK7nquxa20lq+PqlnaH4mrrQ/akcGtdDGf
FfoyyLDIDqrhceK9WQHPwfk4kkFA7bJU5s0RwExmAFFMFz2Uk9csr2Kz9wBwXa+2CO1TzKxH4yml
ZxBZJt18JkOyfrp90d3SeJm/N+3sX6apZ7+QFw0+4aen634awtlh3l6Yi6F8+j/8aTJPjpswR/Hr
huHZqWMqzg1qEGBawZgXdT1wk51E8HpxxjnUl15n+VAf4f7Mh3bo+oMM2rXiKcEthy1zis7qae42
oVS4cHIKz+09FR7zyvPSy69YZpgH6dVqOZv6xn3W01RSWTub5Uk2JdfeWJRJsuvbRI07Z5rg2iFk
SHksMMUQ2RYBb2DbrUl7YWdQpnYePv70CN6FlkHWtLA68W6ZZ4Fy4OwtllrxzrVNRi/9CpF5ZyYn
f8p8pEFoyCFNtuSRmJehK/KqOeI+URK4WsyYwjtYbrJymWVavkvD0mmnuaGMPP4LkkBA+913GJTV
l88mpt7r0tuaHo2Tv9WYX55dmbsGpqnwPoagGR43YDRPUDWjzpeyxyqxzEP/6WuKhZF/+x8BqMm7
sDWEzCY1Sjrd3J7jeIMF4Rs1aLmeqakXIQuGumriZ4PIvmAmZlLDbmGFXyzMl69RJNCXVCO4O1Xq
JnNWXDZV0fW3bm1VZ0286OselPwrtJwSio096Mesd+l5XpccJdrgBz3PEHH9s4ACeJeS2aC7Kje5
ZNdltUNZtqjltjUpBzzhPl4Ve5WVs9+WHDWWYEf88KaZ1PXcpEqf4WKIu4hUCLC5GUznDp6ffAwc
ox5rnSfQXZdc0/ktcoBCVtJw5pphvQx9jKs7C4vOYRSvLb13pkq8wrMdX0NRD84h8SiW3NW9A5TL
hg94Y5OpN4yRpj/PvIx8QwZe4caopBxvKnI7duTmVfLEE0UU9CUW9rPvtxKy1dzHx7TH9IyiJQYV
IbDJ5OD4ZnGOcq5LvMJMYU+DQ/b+hGlfvXY+PqwId1HxCO2oucs99u77UViixxdQlFfc1NPvrAvH
H+xv8CoQUf0oTa7fg5WtHnbs7aNj5cM6BaOrhIftsWAFIdVgbfW8eLjLqH556ucyQJAwHMd2k78g
KcdWUTxOCGkFCp3tvS0mXy/rJHPbo4vfIbxofHx4yFbsDs7xr2FiEnlCiqAa9V0SLro60005/7Al
Du4IbkRzacdmSiOcdDaiY2JSuH5x658PWDTkbrBz+2JCsykjp8+9ixUTGR5+PHwENdPeT/ZcwwUP
TTkKZ2eSJj4Fzsi9cZUcD9imuMkxaWbKSxNMHq+cEZjgyda5cxS0Yf+SDp6FuBEbdjLo/4VPkChk
HnWyzMrPwpgiSoLKMUjVulvDe/h9C0nkwJ8eVY7IrJ2wafZWVcfdTiPXv9TWMv0M/BxOb11wdIL2
5JqQidzKiIFX6TfT9hYrDpZXj1WTU03PMz65YT5lk2cLGLr7sGYjtlGo+OqgScOb1bcz55Dza1Y7
AJWc2vKdsxznjr3XZqovrKlo0/3oLu550XrqKcdXxQ22W/gHtNvHt6PDbnYPYgGpbKRRRzKXTw6Y
JZNS5vr/zGMx/uwG0/387fp70/92NPUPQGm6/h9/cSj/51//5/8fhmV+k/9uIGZVoz8/9V8m4u0r
/piI7X8IavaQY5X0JA0BW9HbHxMxVCIQ4Q6pYKZflioKF8YfE/Fm0CBFAUtEbaihrYzuj4FYin/A
fBCuENg0fgcg/TsoI4/X+HNK0mfatrfsJysZHy+I4Dv/s+shWAlD1UvyvTPKWi+rBZvyTQNyr0A1
Rhk6B+eU0/mdDJUCTzjjAsGwBw4aJx3m5RyM16nMyMRgFXKS2ix3DMldE18VUnhg40XnmJbDb9V9
VVzixbyDfBYMjzkchjBl9UkzRXxOZ9OMoFOhxxvmqrYP25dEEpdzQBmjO9Ng3FKTXFDoqi0x90HE
Jgp2+6OyEs2TOw1TMdTX9ILKgYTf6pbmoUtzU94tiTHu64YElbhN4Q7feX5GVGYrKwq/Z9XGw2BJ
7S/4Ls3swceYtb8vfG6r2K8TIS4S2VvMYuMg2sO8qO4L02jfnYySY/fgOiwS70HaiuG2wcX6ZrXa
8s99IJ/dmajgvYIL95LveTWZFjmLQ8eu8uqc2vIkIINETflWaI6pLlKD1faR29ftkXFwwXNggno8
1qDj9K0/Eh2De9Hk/jGEF2mdEVByym86d2pMpGNrPFZig4vVDA35rMfpAgpNtUOD/GzQiDlO4h+c
A7d43Wwk106M4YwjWjd/NRhSzCfTb1HfNPEs7EuOq8kjdHZP74kqxZ+IKn1+oqOsmZ4aQMmwwBtE
wb44ZIKG4++VSB114VRdGfxsSRjmr+GsVpL/TRL2NITwL0HLZkF9SEd/dC7Y8atv2BCb4Ig/c/6o
ZMWQMFAwz9HIUeLeYt0H0sBGBuXWOIA6wOngF3hLMcnvcFRiIsxawtG71Qncd7fO6oe16hMn6pDg
H4kbquIIEJaZnGySf+fLmA0SaKp+OSxsk5yIv+JglGgtv0YZDJRBi3F8AOma4clHWgZ2mYruFhg7
EdVdZuppyAGdlH3THhkH02YfF05Hoo7q+PpE8W5w3Jw/4cXmi/7VOyI58kOmX6+HOrA6Hk78Mu9w
EtvuIc3qsLjJjY3BYLTL5QljY3ONoyTOL2jOmKFd0ryX3Pp9JpMoCWpO+EPj2e8lplgPadNev8TY
BM5JsFJUWOctXEOlInIYLRDS76tmslGnJ4sxeCwln7RIFCFnwnvdMYPC65KQ0+V96U8MH2NshRKB
pLP0EeMPzO8ZuuUKu72I2QqHM0k+tx+67qRdYnb72mXjfTLNooMzEzf2G/ZGZhIornCb93Rct855
3/k+oERZjHxsMoznPjJov/FBTJTS7Mq8TMMdH0oLEFe7aXeEOTw9tUqm1Qn/cPEthQpgRQGdAO2+
5T3Z4L4YYXepTzFSVMUzyYSShtCrUuLnZhvbYiVqi8wnuYx3s0TbXzh1z3PDCajVvv3I7TZ5ULXx
ZxQp0+GjZ32kHkG5i+mUGWjkN5klTBolMSrAbp1iIwnx2dQN5hbGxlfWZvT5igmSN9cj4PdoZeH2
nXd5mu5m9u3fWFyLGXqqtKyHsB1HjhQzaeq6Dr7bU0tttJoqpPAxrmB+Y18t/H3W1U19SDJsScex
dtiY4SbGE5w3drEiOfbAyMnOQf48wmSwy6PEzIPS0VAOJKO1AiP/LitdXwL/UM6dpBtIH3t72VA4
HITCXYvu8n3tXPdbNfrcyeXsGf+kcTwwbedJ+wUlR56N3OWbF4y7NhQAO8O5mbXKta+KAaw9k5FN
SBuDWvi6xLF+VEnPu5VPVjNfAedY14OHsOTvq7EO4O7O7sQFXxHMIf6MDwr8vWeW9GbCbS6v89Ly
cSgRcJHPpvH974HqC/PSA4AejgQk2iaK57QoHtx4DhkgLUFh+wQp3D1Xs0fi3cVIoW/qWYuHwnfg
Xbp17uVgzQYh6Nr24WynjJm7sJh8fbC7onBIc6cTn53V9DrqnIK1lsKFKrktrStGMENeAnGQPfPP
dklhCGHlYoHa7Ue7SKDqu0kYNMRs0qJd7tJcmdzHvdVnGBq8lQUuv58r6pvcySzWzP9div0Bfquf
pFtoO8u27bE3+LTBkTT8CJKEDdweykRXclMoccfvLSzizQ8yqbRILKLX6tOj4vOpDwgmkA1wRxDp
+9Cq8DIdRl+2/i3HZxB5QKyr5YjdgVZ51l5jepZjS8EWtN3Q95wOK3M3uoG/YH9feD5C9x4NQmtp
yxjUN3MjmHTpFPIe77OhxUZO9EnP82zbWDBmRp28T+2ZgHpm4+jyUY9P2vA822OplN9UwHg774rK
aZNz3MWrTaA/lbi+6GJ1rxyMDua0JrB9X9FZVyzILHKzkYRRqDfXRGrSoG/28P/T4Sd9X4u+7Km4
9v2DJuhf1sfYtYLhO6B1Qgg4N4YBg/SYKeCBfbvI+jkvKZiXAIwCkKA7hw+3OS9zomIlYUzSwfOB
hWi6XNdz7McH/MkVOfre9MFFz+ndOylZZXxwa9oJtex9og/zQfGU62OcbHGgSLwKicKvWSgDg81C
YUA1+Q5SLu0ZhjnmBKUKWu2uMKVYz7l0E+5NYMT89LqsHMt7bwd36a9HDvzmdqpZ8rc7x8ri7qVB
Z3Wv0AqlvJY0gnqXqZUPxV0wFL+AupPvl5gP9DreNR7DxmMbdwKHoC7o/Eahb2EacC4CK7vIpKV9
gkhw1927se81/Y4sv/OlO5XHl2U/WdCgXOJUbzEoRgqC0sB/ZC4Lr3nj/DVafVV/NFhDcdau7ZyP
75Pbl+xDsAIul2FTYCfKOA0Uj7QYpuP3YhyqD4i/cXNWAjMer2Yso8V5LPIpI8pBvPKuqFjIb4wL
3zsrIASnl+AcVXURW6zHqaSv1+G14krnKhRZ0r3MRAIeusrUbx5dN/LJq+y8hNsMCGKTIpoMMJS7
0GE+1yOKjydLEclx6sy5DXffeizLUk/3U6hdgi5TBd37jIQAsdlxoGEDYEU73aeCm/7vedL/3gX+
h8Ij/V9nNe9/NuajzD5/01+/DenP3/aEIv4yB21f/vsYBJt1q4KkBpVhiOOiSxDz9ynIZsMHmwec
KcWIYPoUG8P/NQT9A34L4w+rOmQgPnJmlz+mIAsMrAKYE7LK8znLMnD9G1MQA9RfpiCANCL0hS/5
PaNPjzjoP3m/kdptL+8ajj8LSksCEOY6lAtlsaRW2vpq5CFUgH7H3HOYwjWdL2a65LDrmqzfew6t
JkzXFl7BdZmWPOLkgKcpYQwRtCRqT0cmXxZ0gVBXDzyZXaJWS95q6lyW7FmWZmLfnjAfHbSc0ipy
ijT+osBFdMeFlsbH3ie4uDOpb64HR8d6vwoM4WcmYNw8+UoDDuJZ70t0xTUBoR8m83Ob+WF1bkaO
Ai+B37XLBfAF6gBHSyde1Ga2OpM2rASUBGzZ2C0tG1vk2tEthCewiabUQBTLm6prdutKP9BOZJot
4OxWKXRsDI3XITDubR1jmm632suK65j060flS/9dEK8SLAXchf6hLgif1yzPXtvOEHhJ5nC4KYK6
iXdBWNpfehjw0yETUxQSKu2dT/MEI0BnurxLtR1QA9awWNyz85fZYVWWXnD+2QPWKZ3xUORQ2jzi
7u46fqRsUSTVWyvApFSsbGszRtO6xuW0Tq7Wh6njh4mo4aJjg4nGBCfuyh3PRmd47zPWR9xYav+O
GGl3Uxt6gKK2X1muzYZJDyfcBOxQiUZZIN3K/HsXcr/VXrK5+7KBgakrJwgw/uo7V7UzruYk1jFR
e2NnZITsNDCQrms2AsdOgJg/yZa2tl1LNUl+P3fj4N2v1DVnZ9nI2HS+GKj3572hGX5f0XiVUliG
JBjxJNb2oQrx8WAcH2s8ng1iPNlMy+XMMjJNn1wvU8vBTYbVOlluJoYrdnhmwL6SW9Ux9bxmjmjf
EEEERLNuL/qCbBNHSyv/CBaCR4eU76ONjBU2+U7aXmsfWrvgeJHkTpuza1AJK7TWWfWhHIjq7Sva
6gwN7CnePvLB7Xb0LMkNtU03d2dWNZGbZSFbQA1vxszGojG0ifWoyYC6x4RZCIl6odj9oism6yWr
SBse08x3FTsEYkNXWePY/n2GpGaeGOdzxtkG4MZbxbqi2aflOGSPpZVO+XVRx/3FDNivuuTkxTIM
CGQ43XYDCcPzdkI/OLJZx2ZLxY4Tvw6Y/NQX37elT+GSscHuuYDcY78sdhb5mn0jFkq6/faJwCt4
TIm7ZWgBk2uiBjNbdm7nQVOxQk/NGlXe0pY3WOH94LZERmS5U+NdvHDWREM4oGjIPqXh4n7htqH/
ShVsdw/CrUS5F1icHFJ8VYlvCc4kMTWXPB12fdoiTnh0U73nIDR310lMMhljtWmqG9AT3LnixB7k
D53XM7kAEZvhLrQzxlgzz1hC3RZd9jCwIfZ2rSh1jbu/FMO5tgYPLFS9/a10dJGdOUq11TWBxz4/
mwQ9Rzd0vKT+Foot0/Oecz8P/KFmly65jth7peMYnGrGCTpXUPbVntU9IN4isysrcp2UyK/uFcNZ
SceYelBkV2ucnmp2o35egmcVctbZ8+nzRbXPsSzeHu8RqfP8rZA+RWoLtWFLMdtNVNMC90LrO69e
9Q5/YKUjQ/gsYuHwK1ZB7w8oPoq5v3Fai0ZPcrtJibDxSag2PLQ09WAwJXB+K90BJ164Nv5NOq7i
R6M4FZ2hf21iapynKLyTn/20OWjfFNQ+sMuXRr+knu6+BrGKGJEFMYiB3v3Kpc2gVbQat0Ft9xBy
qrTUL4HdB5KWmV7/iDVFNvvSbfglrWsULCL/TZdvHrEMPW1d3sJJ4HvAtS2WPb+/yBX5nKCDZ+66
DR7YEgIKcMUEqCpzu+y8C4KcAEEdz8+TUGl7ZVdZ8QjcNi1OE2Ui1vnYMTbiPCUBFDmxcl7pKiwc
6yyR2nV81iu2RV0T6VxYqQU9K0M941RVORfbPkW7eqrswPmZ0S8qKAcyy/3oY59gaMfNjR3SiEds
xu65F0vWAQlRoPBM2X18PbKK+9EZSIO4ZDBt7Tp7IPEwxDm+2VgZranoLYcrCeWm3tvs2WsWIoG+
MZOReKcpsnkkkNuxnAPRwwlUKoAEqq46MoRxphEacZJ0EpHnNGShCeG4xdgEmW4cP7JnmnUu25hI
A75sIR9bXp69XVW76XE1i7yMEzysuxoJM9sbdL6M3Hq1PmIM7yminr2XHL8oiN+w8y+SOKsGohxj
+lrUtsPNDIHpXXIv5/MmGcreEqMbY0O4bSU9ZygfV9EVVx5FW/mRdEn3NjhBcj2Fk10fHTwZN+3S
1i/NUE0v7HrkK3ImmGeMQNWdQfikek6HNo+b1sT+YYyTEddO1lVPmOxz4jJ24fCMCSq/j/D3pedd
nuuWxDkLRNC9aszRaqTfetzbQOslh2Zllx4V4Pa8fYsW/YOhT4vjjNH42+jX/WOTuzUuIsIECZ0K
TU6tUjAFtxwCBhRM2s8o06hbHm8NyySs7rRQ0e8mjX9jZroBMbln3T0Knf4g8+HUUerNJE7Y2EC0
IIC6VY5WmpIplfvzzIIns18UM9BnWW8fpWJ7fecp2BCUTeu+woObzfc+GuAHpPTsiZIImq/qIKOb
oUF/pKwoXKVzogZA3yAP8872LaulhnqKfhe3bvceZCL8WI1bPspE4/oALfNMixyjG7tQ/cP1ZUVj
aknRHeozpkweoHOGqBcSfdmVnateWu7DbRTUyfYhe7Z9pjuBa8Vs0ZMt9GNSgntj/5mRHiaIMesw
2wu6fmZkrcBTZyj97XIYPFWCyRXD/GBlZSP3TokiGVFQN961clT0snOg+em6JlkuymVM3+oElAXJ
BSFHCp6sgoPgsgQEWAaPiKwRQfrZj3Rg7NLOUnfDNAsu/UQT2Q6ttiiOqzMjeCKa5gN6X9nnB4gi
K4xmHkYXqGksTOepWYPIxixxsLGAqbO4DPM73QxyOpYtv7J7sT1OdwKNb96vXj29ZW7pXRpApdh9
QiubaShZ8uDUTS0OM8vX+cyyHPfPzokZQY+MmHSWO/STXVsJPl0cPQxlKqz98rAURXxXgQmA8VGv
idoF2utbTiEZVTA8a5NXC9Dl12Y6w14tAEBzYeZ8O+TyqicOftNtzbGAXSCOzuuwYTDcDQvtjrjg
HIAWFFY51b4dyWUd+yYDLZBWC30y0Afq71lp2upcGWdqo5GeTEIfoCPfUbzVMzthg6kmpXUKeUJj
pZgDh2RhWkPsA/RQ0EU09ATmO3tefuaDmW6q3BjiUl623Gu37D/pFUQoW/Q8vvq65/FBYpbowRIS
BNoOzZxTM0/iHJwbNrOR33vVXddb2SfQP/eNdj0wjBDLAhUV3GA5ZyeCusEZxgM2brQ4eak5a35L
KqJn23ALq8OQxYZn7LQeQMPUf5NQ2Dh0CS/9IVIFHbzNx/XJFql+WvtkYpVCdDNFxOqFuxNx15Bq
90154BDFQygcAXRCX0gCkvWLYeOasSh4zyu/JK4W1ErzbMs8JBS3ru4Tw2Ntx35kVDAURHGDVOfh
RRJpi5fQS3FeBUvFgT5OEvXZzK4GZubq8XVoewdPfW7TRjZ0LFKntiDR2w1Sr4eOB5y9Wy0zDag7
AR7pZW4qfMB0NKa7wBXWi1ZD7N33bp9+dGE1vi/rlKCXYL38hkGRDAQQlAm3MTKcFRGRNxzX3aH+
toRDrKMyqxucz6KjsIlO7/iqY0dJANJ44qKHVV7gfZs7i7d2pak7wGT/DfnHdXdTomlPsKcp/8wI
3PxM5VJiuwlnL8FOncxXYOG5r/TFhFoYwwy9HgiUlEfPKfqH3Fuyz6y2GUoWmjaecW6Yl9nO2w9J
EgP3IE/nZ0KAst2jRBYPvS7jlc0wj4qd047FC453BiIr59LZGw6q37YAzc3iO8FbVXgzHePU0Lon
OQTjmw8zCCu0bllKU19LjI3tkH5pwYkVENqc9CPEjYVcj+QNKYfGxXw3umr4jpyZfVipk3/0fTi8
JsXmAyitraHH+G5+ZXcQT3b8cX1fBUXzznhTUjMWTObW7VT/GuY5qwZCOPxqvBq46QOPAcY3+IaI
Utgiq+KpmEPvSdQ4lARuLzxNfea+rvieLAZgyWW/zMGaHxOVmnsik+hoNccd2oiq6mud5vkF/t/6
4c99SScIsd+fJnXb6ciFVV34dY23si3HHGxITpSLIjTFOmDqxfgKela/o5i7/h6Z2c53mZ2aAMt9
hQ22c+nJ5UnG4/awFjXmC+lsfMEcGW2fN2UYXJAqy3qoyRxFJ8iqyUGQ5PjBHNaQhnUSlX9L18zy
tyyfu93AqvGYAvgBP555/EFNkoTRk6q5m5mu2ooDw6BfaK3gtN7YMczvnvrAz74Y7Q6TflrcciiW
8oaaN97j2JAYObAd0+uDmpimdiE+HKpSvaHjCpFLLyPJbRtOOiEITpFeg2DZsPQwYOor7xC3a4Cz
ydDthhGCg+KBDmwdX4crjha2JoMK7mFa9dv/aU7FGzJxzlmKAljiKvtkwC8H+COA+upQcgeY3p2z
u6QJ4JHw5kGK+r2y5L8Vtf/Yam/+a0Vt/7362Wn9F2zD9hV/iGjeP2zADHawEdV9CtMBJ/wuotF8
tCHrkDzZ8QWevSHG/xDRgKOJACEeMBq1O8qT/HN/iGj2PzwX1B3eegQ2hDmp/h0RbZPI/jfl3Hcw
1tO55PjYJUQolP1PEpouejt2oB2O6ONnGx/nsnU2HDJQxeOf3pO73//NP5cjoQj+i1fihXg3JDaJ
jR/xJ1DDYE95ENdlVNYB8e+U3ooKh0HGxtcXH2DYWT78/Qv+NTTw+4+2yZcgY33uEGL7+z+94GqI
mamQ0GlaZKdumBE78mFevhZkZyShDOiOx9SDIMEJ6fnvX/tfva0eaA1QHaHD2/tPb2s82QC5Pc7A
IhNl1DeqW06MWWxBOMQl5f/hrf1Xr4bkygWkJPGNEJn2zz8pia6hpkkuauygli8UptZZlEwB0fOp
Me34O6Hl/7IM6ff3NQi2NigJbkP9InL86X3l7plOumQh5+cVe5jVijDtvqoid89jSG009OXOXSH5
z9+/p/8MGOFSVXyYlNd76Lp8H3/9KUfPLZoi0OgDdsKyo91zC/P2ued8guzq94tFKP/ff0UqmOTm
AHKlt8nff35fZY0bPOgqQAo1h5MAgwKRVW+8dBuZPkBVxqHO4f/671/UU3+VtfnBSLgI20dY57/o
6/908fiOqwnSyuM4WEzgC0guJAclmcwpAySqgi/iOv01ufu/pnh7SL3zdBvtrV9T/vRr4m9db7mn
iJl1S71JAvawjk/uL52gATlBuvWXfoCBRl85fU/TRGGb+mOifzXccdhQd1bodfNplr1dPamSEXYX
1BNFjBSxJPrgBi1CgDfHox8tCMS3asrH+3TQA7a9IK+/Ga4IOqW70qXzAgP/hSU1UZciL9GNReYz
mpQKPNFhxj/MUpz0iNxbmW5o4mxtrS+DBDpRfpw7gmws0F03RderwoJeT73kORs88trMrk4lqHRk
+cX+HfwXWdJxqn4MZTe/5p2VeafMzop7d1W9942mY/c4qa6tEQG9QkXptG7cxDpsI6bfOjswwcOd
SJds7M4aWQ7bIFuXz5ioC7SB0idnpN0s3ZzKtrMjku68sebP9TGNLWjLAQeg98TD7Em6hmtrK9i0
n6bGVvUpJKlPP72FFYU+lLJ1Dj3Wfy5mkQw3Lmte5gLSOueC4PPPtB8H5lGCTD84j3GmhBOXrwep
wFV6bj7GZzkmKvXspEnNVIGltD6HAtiknMQJ177l1C6yEF9G134NnbRHpGFW9ytSo0m/4P6k10If
8pkyxmfGcPiPEL3cmPK6oUmab2tVCOtyafPSnfcpaP0qxsmkivbV+gWKGn5Bo0YtrRhAHKazYmK5
j3nplhwDgxSdoyo/poSCybxkAVAqm4QspHq8HCCwFkHD2b1wsyy9qMhFqOsU6Ni6652Adcsucwts
2QwmuHHRyBrXeuVwtgUCCaSQXWVE/IX8ChbbXd5kkpXLFfsSWV5NrdNPp+EXOgyYBWo4obFCJCvz
zTA64KE7PpcbQltZ8imMpe0HBTHaobk5Q3rfNS2Ohoh1yTy94v7R3q4JRddGktNy/MbvF4diqDI4
fBZ/gBhTDdqHaawgDLADLsL9YpMWOE/DgFpQwpgFJzFvGh8rvwWIJhKn5+zHKTtFpFDLazqG0+My
zwRA+qaKJ8769ESRLodHnQTT9No4WXtvFA/pvb2y0mecH9kSYy+Pr2mh8Chf7eNTtdp0ucP5ZHGz
bKEoQuWhuhFYhYk/b8GUHdYuixCJp730KglmEmplvtgPqWevT5jSlk/Lnu3vIcWdbw5a4Wcrw//J
3pkst46kWfpVymqPNMzDskmCoyhqpKS7gWm4wgw44IBjePr6oOjKyogui7ba1yrNIiPECYC7/+ec
74w98fNo6MKaAdVdXCX6RysJneRTBGmMNJla60Xbkxz3G+URv6bwdVWVrnbvNgmYvtpzrM8YAyMO
i6iyH5nBiIaTbMD3WdZe85QaHSaMopktc0UELP8GjOGIdUFM8d3rOKHRrqbVkgmZPlExlSJMWZwE
IlevDsqusjeDNAF/0fPsL+aIsaDrNJuTMKdlmlZVG+thTr3UG21PdbJuKFUIVqWTRdSejrq4Ct0x
yAl1/M8qkTTRbIZUlFdwLli3BsQmZg6NicUxqdwKG0M8A2LHaTzrMPloHQJrkvPDBaVpyHCKrPo4
ME7gxzGM9InyaYY2tPXOPRt85bwKn97EVZB4KHltpGHVkuS6HzoSCgz2/Sbierft8pdUmQxCPTfS
cmtndQzRHeJ+FzrWzMyklFVZnyLalcszU7WoXA1aAjOhNeLpHHFsYOxseuDWc6BAgCRkcvA9IZJL
6rsp/RYSxkhOrwEDHeqOqmm641jLZNoyEASPY0nuajXbRCSOdl0a7k6aQ+BuQVTQOVcrgTm/1UyL
YoCmSM8WXrPoKSCvNm9t3S5Knu4cMB9LkoEcAhuEKv51KAyEl6QVkwDC8bzWGncswjTh+BoOheaD
15EMw+PfgVBx8BxTvxffJDoH4i3clYDCLq92CCJlxczME3tJ8kXeTrU3bcO0YuXh458ORtOA+xoB
WDR3ueiEfeKZCxQrCWo6aM24D0DY5poUn8Ek8huN55oWRmwFB85lGg3xp8kWVB7yueb5VfaLz7PD
7zOxnNhO2oF5x1l2UfRhyNBPJSc+NimtOrnS1KdjomN/31KPlfZyHQ/Yaj7cysR4xoPAlgDP+8kZ
DrQvWMjKSlJFTXV0+lj7OpKw4NEHt0SZzzHS9HdCCOyB4GB66jyq7LHCa9qXbHq5Jw6EpW4y6iTb
ZSPTorUxucudR5oIwwSmSUxBmLacbe44GhNGP25p7ESmWhkgfhn6zGhTaxXBR98xWanbjZHa3qfy
G9GA9gjkzkg7zQnH0uneUI3sa+pWUbLWOEd+yqmqef6ksvkYEpbyEEwoDCw7NuJyH+s+rE9MHtHV
LSBfYL2JMextBwxQrwDqOOQbDIxPVtaTIpQUhhcHoSdCXqa5mI+s/vDHiAVF/rhB1O9vAmZV83nI
KsN4tMbEv0oUaMZJAi5IyOAMCBpDI2WG9pxR5jw46VA/goWxfSDxZuBtYqzHimOy4ZVHPHSqPMOB
lQ5RS6crX6i8nd1XHt49oCeKUwmICFIs2FQC7ys2fOcVm07wzhRXu0W2rvglO9e4BaxfvMJ9dqc9
llqBqN9alRsmjltb245Ojg4b5thBIcpLklEV3SbpumZhmteWRqn2KtcNR+xtnvIQerl96EAokIW5
TfyRkIPbkEIFJxX/sh2ScCkHMX5YxeYHzkSi/TLx351lYTAtaZzEZjZfM3NgiuvOXzZm2ps6T0rz
3FSgWml+TzxtS4J1JJBXxn77MkAVoyEgxdv7MRIBrHZgHiKaXYBga7uun+dgpTHd7Y74jcf8OGo+
D042GA3xl3yS9CaCpE1XEvascyKW65IMctDHb9p8VMlJT0ceMysbCrAVln0M9zRL2EqsoZZxY3S1
xqloZQ5ZzpXXpPYrUWpgHWSNsmBt5eDr2BkgcIQDs6KEjZqMj8xEPWvdQQv9wLQ4gQrwzIkNaTCd
50n5bdhGLEXsdMo82BrDNIEy7XIew9lIRqnFA2CRoRQdwIivxZDYAG+r7RbAjGfF0Xdm1aqlxG6p
h9dJY2cvZQDahxQfX5//GaC8L3gDt7u6jld/aEze+DhMbVtoJdB2lime/l4jMs9HwFJeusmSBH/y
WKS33WCMb7Jh8go2LbCGh7RM8TGYWlAGtGCnHJ06UttbxF6wNLAdtb2Hb+8WK2n2C8NL9eIYXovd
FNyvu6H2esmVqzj9NanRjNcUqWGei3VL3IKP9b/duQZzqC0GZeAb7Rv1IJm9ZiBH6tS1O7u8wck3
XZJWsQHk+cuQfZromNuA9OF2l/Sy4RkgBBmmiIvdjqrICkNa0OCbKGppvmMHmV8KXPgViEMv/fKZ
VaOIVCTLka/JC2Oslh6v2PjvNHo3j4GNJL/ip9f3nVFnddgxI71LSxBKLPitvp/1mjlAGsRwFWVk
aB/J4DQHJSrILuNATx0OSw8nNO+zeO9lH9zZg+kgmqEmKiQ01vLkYMncpx39R2XTfxQ3YxHf5iod
mpBYoebhdO3NctX9aHWEPsq76EfByyJpvdaLrEd1SvViL1IfOzJUPzai8TlapMDJo1hpa1EwcOMs
UqH7oxoa9uBMa+wrqIkm7ABW00GLf/G4Qm8MFumRSD8qpLkIkumPNinNyH0xsl7eS9JST92Pionr
iS5hvD+om9MidMJRQ/MUP/onCTHrSfyoosLmuHXKktH2Nu6Pcip/VNTmR1GNWMjvix+d1bZZGcsf
9bX/Q4n9UWXtRaDtfrRalEpxS0IaBZcoNIc4svoIu1CoaJb50Xt/TrT/Oxf8d4ej+9/MBSm9b2v5
rxmj5T/4Yyxo05ZucdbnIRMwnaJe6D/Hgrb1DxOsBvgMxn4/aaF/jgXBRv2DgRal11xQLGW05P1z
LqgZ5j9s4i8gQxmWWfYydPofuOvsP4/PwN8zqsRbYHg2xz7O/H8Zt7QN+5o0dy1CI33rorY7E/ew
Pz/0JLAfgEw722joHYPAR6M+9QqrXZSL8hEiNJzorMVUW1fVW1FUCIJ23C4tKtSDMmmsMMQkIPNJ
dCKM3vEcKJN1QJznXAHJYUn1CXeTXYj7J4gJ0bUwhhRlnHvvl2gr6s6rtgYbxkMJ9YZOq9izx3Pg
2BTNZvSMnQt8tq8TAOzHvshtD0Gh3qRl8gwMqH7RBgvQnl4IfMA6q95O54qP1/Xgh7k/RAzJ6+pz
DFpXW//Lb//fzD/NP491li/UYaQDxASKCekw8y8D0CQoyX+XtHihzRpPM8rR0bFBGa05Ovv39SSN
LwjkRegCipaEfFCK15z5mwfu1/xlyoPhe2Zzup+jThj0KpBI4lCXPrZmOcJzrWx1zJLCsfb5wMHp
79/8n4e3P+/ddlD0HdNbxs5/HUkVzNYK2IZsQnAqYaZ0IiphpzF0tdQPmyzVN3//ej8dhv81l/5/
X3B5Q/8yZLQiPUm8gXkK53wkNP1SMn8wEC+t3r6fyAm1HpVD9ugf9R58dlLdFHNxWxTE+6PpxYxU
iAV/PebD/u/f2J+Dd3+8L6RDwn8MdykxZWT/r+/LbOU4cMEDxhsjckxRWR+1fIz+PzPA//ZVAOg4
Lhk3thV/uVSEJllGPULsqeZ0N21rtGFj0eLw95/lL1VjPx+Ggeoy92esSprwL7e4ZZFxoMHOXXmZ
j1kyrW3gtwhb8QknWXTF5A8vIyUa9aJzkruS4MKMgOiavedGPGCTsA9er2xiv5jksJ12c8KAtMzx
XxUoVPYcGeFMPo9qOAYOmwhAgNh7aOoJIBVhBv3FsLCPhyRxxSPqfvXaMJQ7TiiPcu1ExRKwgcvP
ZnaQq9mUFVt+oziMujKLFWBieorJ3iR/TH3/d7n6d4fV4m+Wq99V174X//Z/vtv08736t/80iv9p
/eIv/LF+mVTxuC7rjW0YrskDjWv4/3rD7X/YSy42IBpnGYtt/J/rF8vXolhRuMM03bMRZv65fIEp
Z9VbcFKEV5AX/mfNPiaLFHfifz1BcIVj1TA5mrNOIpjBkPrzncrEkolbWywU6YWD1BGMwEbXCQ4X
mrb4fVr9lystgZOYdi97hkbdDC6BUAaQL4anRpI6i7GKQWS1jSMjuOZ2+mE1NY7HWSi5Afro7jzX
M8i1DQBUyNM5vz0rm44Og5PNz18coYxstL74IKFrbCbZMRltPR9HIhUt5D/sShz0XozX2BHdTeNY
+QNSsXPjGlOeYbTB7atlGP7mps0utZjd5yhJpuuoSDIxOvuyJ4O/KB0Tk6eTeXuYetZ5cKm5gc4w
UjIzVrTiFtUZOuhGRkV3SdIyv6RO/5VlnXfrFSXH7cIyD5nQ9b1VAF+OI3y8Vdld2Bd7eKY8Fs0R
5xjnhWrXJ5o6lFOKkawT8puN7QfVwGzB+S81WEu3em45T1hBvhoexCcGRgXTRt4yCI/uMi6+y0ZL
vX2aguLFNPDhxXyB+K7zSwvQ11r/fIwE5CZTEb6nn3fpT0N+0RdPJ40GX5TnfXj5LOlHsowNPV9y
U4+Ou6/0YMk+dc63nbHQBz3hxHViDt0Fj6m+x3uSX5wgSg5gDcZN5/EXRs/55lfF32NQ+nTQNXjJ
TOUMY0cfUP5s6XzNRJwAdXdqIFnMx0aT8PY4DfLLFC01v82UXwZkCJpBuOJuZ9fkk2i8fWiy+qnn
5AM91y1yJHfKTPYKKERYkWmtVkbjDVg8E3PhP3j7AVOztXIdDfvBz49H1yXTs9rLd8uXmyX0BZFc
1NiQLdbazCsI8hS8ojV8lW3GZFYj+Ng49WH5WjHGezTW85GriS/YasoP6GPVWmm8KAlf99snofPt
2DGjv5ofpGDDtM8s+WVR6UMHVD7dAki0fwF44lv01W3eOcNdNemMjxgMkfiVVwy8d0YRQZ5UTW0e
oAJp8aofmuKxbTovzJLBu2hpk5+MLkp3qDLL/KY3/CvDzRYnZKtfnG7yoTRb/k0Z6DrAjgCUNifl
egvsn8pabtvbhgKrUBdjdGLDauETD0oK1Pv2Lc1HerXsMT0EhC/WQJHUJvE6wsYa1ImvuWydfeUR
IdtAG4z2HlbHL0tf/I8d9NeFUN3VYYm/amMBC6LwHk6EX/vd72xwirWnAmquGTphr201wmO+Ly8D
F7xfexjfAqzNq3K2QFbZuXvf6IP1Inp/eMgoTQ7b2EwaKOMT9FzFjTDPbnvyC8dgUDYND1PsZTAj
rP6lTTSDpgS7UescrXZTNxRxSdcQR28e9K1RMgB0Zc1yGuPmD4mamLfaRLtuUHsJl1YX3PXs03GN
5dCD9cY859SU38YCv8kQmRZWddUxgIYLMvHYSNZtq2rMIYHaJ7o+NKuIZP8OBAxB6SFzbzu3J3dZ
RcOjXjOBaXwI+rPjxcdClBx1mVJRuYkB/6PkZbfTWDgHgE6fvefKB4NHJadYNTpHeMUOdsHgFvSn
tqnixX7ayCcc15QsD3nVhhbkztCiLYp3WLVbS3FL0BRHc1Nq2gcNQva6r8rhqDT7WuMDukt6w7jN
3Dp9zrHBUZep2XieaAVaQS2AHQ3YjW1x0+XHUpoL4hhP3MEQxrPU3fQlKDznpRcujn6yCXM3JE8e
iEt2sJ3PBceofzbKaQ9YG+8zRKHuaFcyujqmlqxTjIv7CGUTs2/S79vSRwuNSgdLn0X1IBpgfsKd
pJ3d1osedArh1kAEgWy1em+vHMh6DUxPZuSCsxOpHT8tvoSIQG/gqk60cQ+0CxGVTOpjz6l+32sC
si9Kotex/GTRVgegAu+/dV9kVpkHo6tKnD1jvqfYwQvReNpbvv9+1TNAI5RUZhf0y2oLe6p5jgeK
zUD5UzKKxncXx6O2xjDgQw6yxzfM1+kpmSMSfwxXQpkDTHXGBtYTYLMwMRvGzy3Cql6bLScpL36f
EaFXTssok51hR1Go9gpWf7ZWY1tr3CpjnR9n8g5nglTxxmxN80AVHpJHCqG3rSqZI60oXP3lGIRU
LOxhHnJ7R/RaKbs/t5k/rsgWoaJozqnAUr8JZKEg9k3Q/6Ji/Ol6rk9FWRK66Kf2jIOfn2MBPekr
oSzjBGG6PVGotUy9W5MLynAaIoQi2bMpGdalPk44PCOK/nTlvrRKB5BK2cWnNtG62wziSaoqPbS1
KJ+lCOarToXKacLaudwS1q2XxCYPYTqPjh2jL2flxm4HbZpE+X2aSgbDs+YcRqJDN4CU5r3lUGxm
mlGxobqlIpqDRdycDTh4oHtXfiKbHQI2IKnA59mq19wQmAIOrfJoK2+sowsYluBD0IUjyRtssaxU
rHfZAfJ8dq9RFAuMe7qNnSE4pd2cf/UDyJo6ciaGdtUTSg/PZwOIkbDM8ndsTNXZLbE9ywnwT5TZ
9bbt5xqHr3wscW8Hq9qNvG3JaPq31cZlQGkAoeA1D3xJMr40Tz6tgPd66WbRiivVO7q8IIds1VwI
nOpfuKm9EyyL5MpQ9U2bpH3SUaEZD9g9LGInLe8L5sY3U8xDza3BazXRPHA5pvWDhd0pXrcGCTUT
K/Clq5t7mguNnSmSs+7azX0KfZr/AJPb4j7dO/z9raNhw9dGCoRVpR7xKCw6lDbsoqS8QMa65oS8
7zTAiJu2UwWG81jR6+GtUFU5pFjlmXt1WsfIkCvk9+PgcfwohSgvJPDupMUCkJbmEz7jjVvOH+xg
SUSMabKtgXsFkE5ORedboWh1jZsWUy5wiGAtvOLRSmF6ty1GwdoZdQgaDEPZpmlrPejkFX+Sd+JJ
U4XGYBnbuifnX4lcfcxqrH/l2YBpPPLT9jI7JLm1MrIvstIQQO0xeKDchobzeuixsybzNy7jYzvo
6tFYYEKNmWq3TuWTMGzA+anYmgBAss65A/gJGMjYN9Km3Zs1jAulFVaYDBaY3sm1tmLo7U8r9auw
SLypCSeLMtuik88ui9u5zMaGqt/J0A62CcWebgXNHLhrTMoXS7fZTFOlP/tj6X5OxlhsKza+awfH
fQh7WGwmQvewartmSfyPW6seu62vfG+RrsuNysdjEjh0F/bc0kfL6c70Llhr1RduKDmWH7OsKnd1
XYLNQIlskPR3AcUct5rGcwJVzn220Hay1hzCmRAQQGJbO7hlR7DOIS6eJlMZ+oVrQ0i3WsAHdHG6
2nA/EgLaWoQWcN3blMfHXr7RGh5xZBHmfU2GezvbJYy6qSOrVLXcaIlKT6oBbtjYQ7/3jc7fAYZK
d5rd6F9Tkrs7VFy0WGlNaIBOhBzVzycHIehuZFNQ5U3zGbtludbT9hdNDogm9pTdA0ypdhYglpt6
gk0nlX8rnORCqRehmzEZVpms9MdJNy5EwOhRI0C+rvvJ37EwIE5PnqlCRe3HZ0C7/VvB6vYZJVNw
qATsRtLws3GosLUaWz3CPUNXgmadUaE05C/H8elDU/1wCvy6PXh2Yd1xx4qDMdvO2Rcthh0Sg+mr
7klG4RjUbyMVdRGzeWd8wqzUvKcCN5gw62QfEGG466VhYPtQ2bkshvnk++WMUC1SF/FTEnHoldE8
OHZb3UM+1N4MizT/WgfIuBssqWp6Hyw4JDYq9Z2KG+2h5xYlxVpb0YcDKHvPnlBenUhfQjByng5a
Ku1nrOHOJQ1cSJOZ0+wcF9DXCu2YkWImfP9uCIS+9zSdBruWcPm9Skg5rCw3GrOVrFR/AKMpPiy3
9L5YKOYDcHplbjo3Tu6wC867rubKSwy/3xXN4F0pABwWPgHjEF3VxjkOivIAxSu7S62KeKGppE6I
wLeyc5I7Z4M68Y3ryfmYlA20TOl4wOsyc4lFBsWDRimD0bGxcnvbXyWifM8zAThFSnXyR9xJXtIx
1nKDgY7YFEd+7LyOMp3WuHmeS3fBo3rqq+UfhXEJbC2uJx7SrNM30ODsEOppfilnIUMIue+dwE/U
tKrfx+QBb+xYL25U3L3nPYzlxui17ajYjccam/WIi/ZLdZTHxKV68Gax8+nzXPFerxMZ4LU55EeQ
RUOoeqQtP2k0iiaW2lnlnMdMpmeMgsNHDo/vtkgm+9sIhHE/xAREAzNLN/SVsCmb0jgcLR0C4aTf
U7L3azIyGu5SFZ9H7tfNnPVDiJvbPXqGEx8rajHDHGfchnjpzVii7eocSjdtbNc7oSXzLdaGfD95
yrjCo2jxUUwYBmEh0wzV3ah8+uLZCdSwSvx96dnbuqVRRw/KLVXq16gtn/Jxeiw7p9yS5cnXWTrB
I8TC2colIT48jyQ/CM1m9tuCzjzVZebdWVNUPWsjIGDTs65zr97oi6ruetBInAPp6mG0Np+FIObT
9F+pcMiTl8YH5RXEOPpAbeBHsd1q3X49lFgKlpLfZ12rQeDz2Q41+91tM2ePjBgOXoJ4bVNW8woc
aK0YiF2YIECGTSHtpvpHteylUs16akdWSbiVGwj3yTErc8R+J/+l5VW27gznMRq0bzTIzTjXl1of
3+qlh94dh7vSwZNFvnO6iSJXO7qdTyLbtTaQdQUmkoSPX8E37g3txVBY3tgBUoJAnilXYPqgX2Vh
QET5bGWEwJrZro95zG6y04XD3NRnYGGLYufHGWFfzVhluk1rDKPVUMf/EQo3FofZBB2fdP2N5aj6
E87XhGDf62qVOca8CVjkNiBLxyct9vyTP6vgFwKJBBXlxKEqYnjeJqf9wPrUWbmOA7XxpqPj9qrP
uVM6F+x5apexF14zBvqeOq8/DBP5sk7LiITQkraNIjqaQIacMjf4heXucW5tqjAC85ymwUml6ptI
8acVu9uqyY8MdQG9sqdIOydAqohOac26ySTnNgmiXcEYSLOyU9aQ67D1sgzJNdfbtJuuBAtPWpA9
y1QMZ1tM2oOIQElD5/6mRWFL0OTL0eYDTJtkkxuc5Donv+17MWwSrDvridRf2BkGQbjgJWV/uwZq
BSHIOYmcZc7vmdDWvjwSP17JImf7Pmjuo2KRzLkgVmwt33KfYEOL7r2Lcb8Rbd2UBElWimMhHjas
T1nM0bqvd5HtXWrApyvTT9AEgNXAtcb945uUajV+SumUnL+5wGf+mwnnWq3vonK8Umhd3tPo1++0
oDr6CNcMAIpnHUwRUKgsxDe0Ydm+al1wI/piPJp6/5v5HEKHmN5IA0sNo5b1hOnwBUbLfC8y/a2W
LY+rAWa61tzTB/a7tMuXJgg+hin+zmz/RpWcXKye03jwHRfGwRfsu82CiqqYnuT1aCcPc9+9J3Uz
nBBmudqE1W/dQh7izm1fieDRV2AY+aXTLYu9oh7deGWdhY5G2qKIie5G5LI3OX2ZC90l2LPiiRWV
bZgdwafC0EBpYnqP42inRHkcpbVra/tYVjGnOs3dN/H8Vc3juObt0DLXzCewrW98mY9dlexRGW8r
PxlDwvLb3ipYVvsD5BWXvLLGRCBvi30xJ822qCjGq/ollEN3ITDTRxzcMXMmtcWqUkEg08W2TgMM
FOIhZ28eI68z8+TYVHh3KPM7er6PvnIP5KtWLqcKWvJAcQYuxrAkvS72K20i2Yax493NLBYRAtx+
OewYNkXPXkcQEfc2siBSO2ApsWcff6/N2pn7YcdfeXApzyYXK8N5dm7tKDt0VLqsJ794ofbjQRFe
BMR0gqKorYOm39TZ/CxmOGFTglUizplmSDu5h8k508c0Xc0xOepFdEFWJLFm6bsiT6hxzYNDEucR
zSE9lewifgLdQLbS7d8IOJw4DxOuqkqbzK6R7AWPMjzOmFCE9Lh6YTqLXS10xJ25ALvfmpzBqWtd
dx5OtbWWm+JBCvXMkNDYSYJWR4Dz+roj1LfLK9BxYVRl8jprVQvrNKkZYAQVrVSRnxFd9Xgq4uWb
zzWUyENf691WpT30sKrxNiZTZKimjIZoR3SMo7vUuxSm8g8RrrMNXr7xo6vJrHcpspMdSHVmp1p9
TbldvECEbA/SmNMj3Vy9ZEYwUh/TjmX16LVJ8ok10HhjxGbvcXybd6j98rmVWQ/nY9ZWJIconGNM
dyyoIzuCZ9z0gfx5S/WVnQn5K8L0WHY47pGgnzZT3f2eDa04cds6WzLJfMFTPFH27Y53fu9Vy3NC
PkgtWYZGnctRLjHaLXY3FWJpmS/5LKLzhE0hNImW3iUNJ2VbGMFr3vdAfXWXUKRKmqunkupJJkX+
Hk95s6OVqtsmBauSNXTmUcfGfK/AwOp8rT1tbQbIjpUlMvmWtUm0QUgGzNWafs1WmmAfrEkdxbAb
dkXrqRtO6wwcJLCUhhsOowtTB6FATKQVvm9C/tGjh7ljEwyNsUCmmj2shGKrEs+hmK207/1p/j3F
WXTmI0WHrJZqG9UlOw095sBrxHp6wITSHVlR5Kkq/GaH4Yyki9daxqubDerMoaMKk4X2MNmMCAbN
ZExixfkDtInpManr+OB5TfHV9533kDjy1XIck7bMXjuXHAY3Vco2ngzvfBSVee+2mPXgedYbQhLc
3A0TjZY39B6l/vQoHDpMCbGXK0Zd445tTP82Mzc4ubU/rSuzbPd2s2SmO5+Nq2fIUxtrxTOeHs7D
Bk9sUWEeBkGo3/SsfzfU31DbiDvrGOcTuOSMyU3vyAOQmP6Qt62/psNWuyR69gvLPbtVN32cYUus
StFc6L+Mb4QuEDL86im1O/NBBZnJrJk6glXflRgGCg4MW7Cq3SYyh3jl2Fl1KOji3oh8zm9aF9ck
jQ3F3qPfaAOvlQh+mVQKY6GoP2fKxU54HME9kioN+3j5Ydsqa49x2xPpzvgeuDLDOHINAumC7KY9
PMYl+OoeyjWrOfHoDPDPofLKDIQY9iWc88Wmx8yAtdIYVinYKwLqKj6mWWG8jwZnxM5ss5AuR2YW
nSvO48ircqikvN2PvRAPdbaNqr7bpYFJFTie3nU8Os6FLPlTL6bpobMwO2AnGw8UFSp2y6C+vSK6
7ybH31J0D+KV2OyxkV29yfDKh1k6cArF+b3zl+EqEYhxLRIsFXOWUKPJke2rAhu3cl1a2IsMzQTB
xtukJjgbD+Rq1Av12NVLFTXizbpIhuolDzIa7eBNU8LNr8HIut7kXisI/SSExSyz2TFrQTZZ2scM
0puUU2XNvUa24Rwt5WS8n3ONo5s5omudMQWXNxTC/bLbIdl2VKIc+kg1O6F7DFA4c5UOjSMC3fDI
/WveKYN4qsrpeTMFXsrEGXK8J0kBRLB/610SIgMd6jd4yqt9itF5l07jh2p1LMpg+Somk3N86kjD
3HYqV19xJomql5jkj5OijDSx9fZY4+o/I0VlWzaoW2ZcoVJNtzXt3mC/XZHtKSpjg4XL32oxlthq
wO3pRpG+G5lCnBha6qGR2OmW6szfKi0tDMrJeLBGMYSkwI0Pfaz8sHWscZPE0oa/abTr1mU+i+2V
DCu4tiM+N1CEAz7xjmfDFuplhRG04blOzPXMDMZ7VpZdAI4RJmwnKUOBFkSgQD60gipamjXkUz5k
HbS8hm4Ct+EOhMh/nCYrgGZf9sUhc4p3xMZi1xT6cFb822soexoRP8/cL9A+iiNIipEWjba4wW6S
EmQw6zNUkTgH+Q4HCfQmhSAb29MkH1K59ipoMaewPrn3JoYXKDFCgksS3ZQ+wuaXu7qk+6nwgnSX
wINDvF/K9jxqzQjZWO6zoVDNDBnMe20Ouk+968Vt48zDb61HyTQ0RYkeVbvePkIxPE9ibnZgzjmG
MVO5o4KTaYXnaUx+U+4Bo7IObj1brwbkg00vi/LqO6pk7moXV1r/5KbQmT/zNoO7KV2gOESgj6WH
WkjZunpWjfpKoQbflpK9DHN9d7gKpY23ArfjWp/lV5D8qLj8EbrgtQ0YDaoqalfZrzO3+J0+eRGP
O6N9xfUe3Fna0l4Y6Q6u/IinDFtzK9dfmoHu4rFx1Vs5YFJfixpz07q3h5gLIltKCxdgDzXa3yOb
IuatKe/ch59I2ZfojoCMxmvW0i+WsSH8RaJDexGq6/aVT4dm75Ihx9FY3hv03aBakSm9pUT+m0Yd
TNAaWvwbBaTy7AXKvnjC0I9G3scp02S+TDPQeb55jDlaVMhzG5NyVtj5r4hz30GL4gunPOK4icBp
j3wDxFfIpAFqRxsaRuPLdni5zB3hFDhx9tH4wXDfWNVwwJbI+Euz9V1jTijKli43AfC4uxz6PJTq
hKAFltj+O046CZ6KstQN9WNsrzwTqkNRaRVBfSYaCZeO6aO6O7APorUwOFi3E/9gPSm+ojEB4KbT
bIkOVsX7POmaOxy3+PUDQNWGxzy155l8sPTWfm3MNg+58/hmZ4syy2b5vLSK1i+z0bevVYQouuqL
5b3VhdSgSizdUQMD4fNs0vmymZy5XOz2xYfqhmyDJhStbCpT1qJQXw4sFFwwBW8/pyWGWlRPHOtB
09cASON97JXWhYdqcFeRKGKWFtHjabZt/TE5wuq+wOU2QrvnZboTmSOe5TG45itGGXdTI1r3K8ua
vW63fCsVnxX7HM+uDb2uLuNvunjDrphmXLI+mpz10YB/AYqEaZBSy1yXzppoqr1n1mcB7sZus5lH
3wjxQ3OpW8UH5eIGlRyNNQ7gj1CUg6qAxoRf2ajekNlb5yHVRTye26LyBNt1+3sqFeR61OqkATzb
pVTzUWUKcsiYhvY2GEX2GxBCOW6dTIriUjitthl8Yu6nbEpnCgA4SSYPZuGZF4owLInfS4diilGh
xsVVFY5kNZkLzss8F+x5O2MpugJkmKPHlshhv9H8+AH0sknpHOop3L5yoJlpbU7tl2nQavKQcQeN
HOHLub0FxADLzJSyfaXDjtMvk+/iOnPqYTWFGfdSxvPgvVSunZVbQLX5wF5X5acCoBiI11K4XIhB
BzVDeFnwOji52Z6RaZ57k/9nHojD/Qd7Z7LkNpJl7Xfp9Y80OOAAHIt/Q3AKxkwpBmkDU2jAPM94
+v5AVXdHUJkRVvsqs6qyqswUSBBwv37vOd/5lgVNPt/IXliKoFbVHQhUh2aEBF0Xj+CdNOFNSa5X
F/ikg2k9pHHtWfwsDzM+l3klQKFvHKgRzzpJ0t96q29vtKHXzH0WBQaxCVZSYcDxg9RZIQkP6UNU
+T10Wt1j1iSwFIBP6Yy9wxN1GSDTgWDXMItTirHneunpbV2COZpKu5x10m8GAKj1Nuw4FzGChP0T
YoDaTWmm7mhus0ZYU0MsVzi0zJupM9RBSlw4T0Pjj8lODolOkmkTxvFmYPyRdjtaHzkD0aKtrogE
r2lWxnYKDC/BS1ozuRNIxsI+xgyqUC0MqwI4IXbJvOtxAXYV5OJA5j6MaKFazwpt+6ePOoz2/VBw
kEvp/WKtc9z0JbXIiPEKw6h+hGhYzVvo8wGmVBJff5HRLW61ClzIyuFiRxcYSbUlB2xmEoah4Yjj
fdQv4wzyxiXT09Km01NGt6WUgdx0g+b2h5xPzXELv4eX6y2Fa+xD15BuEd4TvuKsQ4BLw8oswMJ7
xHBqKYZOFmaIIguqpHdmB3lPQHjNRVa5mca0JJmBD+el5rrbZmTUQYCXG3tEh5QbxxqiNe8fgGF/
Ajknsgtzntot7iT7lo5Is9OKNr8SpHZucV8GHs2B3RyW7WeqZJOb1sY/OZ6g2CespAO0MW0o7eyQ
2iJ9pEa7nukbANqlbRzZ04UU8Pk1UANeMds96ahjfs/dJDSgmZ6BNaq140/3TtGT+Qn4e0UJ0npa
Z35nHkn5W7RPFTvxFcyPfQh8eRvb2teumC1m6+K+pYHxo+5YLEqWTkJOsh057QgXgOhARBguR5og
636wfYK2zE+QRjJMDupCEvq+TgCQryyAa8AwjBWBUKiF6XqExXosSPOmNF6HVUvks1jXyRIogieZ
UmU7l52LWj/HQCh015slp2t+P/MzSWaBh5D0M/SiCq0KHfUiwGSpsYwxn9o4Y9+S5ZurJwSfEN9g
1MO/hKnvxd0S9D4Zm6ZOlqSOjBUxB5N1Dd03v4miOnrCB3jiOTbpVVnl1Wert7LrcAoesori0JnK
R5cO7eCjcB5AjeBJxHxRxogcb5TvqDSkH2mXdIhI0V3m1eUqaVw8wUlhbWQhxjuaBv1hLhhFUv5E
u7YFRR/4CKRFeul0w72VZWt4YHdyLvd0jC8wsxWbSuL8aHTtjuYYpqaC+iLL6nvfx4WnEkcHmNnC
mcPnMXhp7R7zlGkueKUtKWdYUyfnSlcAsrRQ3HY6/Vw3t8ttIhEW5zNO4komL3PcOFtyUPJPxOtW
q7IcDW/wJ2PHuE/36ARfdqOe7PIFBQXIYu5XNnStVdUENgOCmYqcI5C+DqbQ4DcM4rvKpeUZ1u0u
0Mv4PgNgFVRkpuO1uQhEutHoDl4U+HMwSa4HKJR72oB0tPwyTQ9urOjwia54ZFY6fDOigiZaC+LU
UNGTVobJZW4mX0FXh8cxNb6MaMi9tsEC6A4oTKeB1B67JtDH7bdlNRsXk7LslVEs8TT+sRbDuNGR
aUMP7OcdfIPuJ6m3P0QS0pHKs2ldZQwGU7N8TBb/9gCU6AZVIk04bF5XaZ5oy8ARoF8TXKSaOS5m
SeAvFhNGVxjzD1Ym0JRolr7ZVSGuMqvWtyntl5omzyqoIntDdsIzQauP3RgWV1JL6XQE3zhHPftN
C11IIEOx5PBgWaKiWQ7xB2sUtHYdnKWMGDi3cvqmRg7NuNU4AMTyp2lkRsDald8qMTO4ViH4SpRM
5MMhLOkhiS9JId+cTMddXpjMvAwyZHHg4mmhviOeW5LW0f9ItZqiYhwVTca4XTvTfB1CTrgoJ+dB
k87Iho+MEA0Oowgd9FGRGM5OmkwxJmtP90PzilF+JRI33EW1xvHhV5IbV3Xufoe6qrGWw+LEfU65
EuT1Z/hdaD1EtHeFtoFttO30lq63dpgy+85w+dUbQ6UXU2FCWgr9+8zoX+L4U2HHtwletk3lSky+
cPf1+Eaabb+eYu3OCEptn7UTAhoze3FqTGhlcN00hf9c9sUTpJzNFNUUigPj9kp31k3t+997SI6g
Z6fPtWUwj5yOwB1paynnIOr6JgTVs8m7FNha8pWD8FqV4S+9jcXKdWjbwA2BLET7TSXaliz0w5SS
o+XmprtDEk6Fbhe3Ma7wLeoUIMBZAEM0CvxNE6vnUZaADcCZRDjmyJGIJeg3OV6NNTEGVe9ubdJc
vMYxAhxPhnVtcSjJunG4Nezo1rbSBxWoC3D40Vors4uZhhTHkJ6zVv/ixvADCBJ3N4UW31hpTIPa
qR+KNjxgdkfBXX4zKf6SSoOd3+TfG0vsCK1sVykGJuY9eXjrt/AUjPgxcKodjmxUhO29q8OHFwQ/
R8N+Vu6absnejNqbuCjty0ZvEglbrKHy6YG4xSJdB3l0kBlCPThfXr+A5ZyaFgaZaQ+hane4MP37
OiXZmEzM7dzIQ9slP+PeuEmK6pIjjiBIIo/XsQYNQs956tOQ/r/S0cXE44sYE6oG2tkbPNvWVxN2
G73GkExDNA0rFEipB6DR4XgNf5F5nbGtSYKlnecMpMYE5kU/CHrjokXuKKoM0VAPFnZdGfLK7lpx
00j2LYMngFwuy++GyRPtiV6B+xmUhfOba9GdIBeYN3gkQokWRp9c8uej/EKE/m2NyOZ2SBNOPAhE
3IQPlg7MtUq2mLm3jqmVPEK7w0mDVnevOIFoOV4/PG8rm9VTzhX2aOkhqeIz4j/VPBHCZXdynx4q
qevML/tbWZs46ThK33VdujKbfGCylxBB21kVWfZKXaVx1XhhMtxH0t/NjMI5S+DdJBhe7mjhgNhq
ctClzXjZmvUNaQ+PbG2XgAidlbGQyKJUhwRcCFjyRctDMMjsvjUH867qM8vj9veeSvwr4sc2VRft
OZwwmqQzlPjlLqxqkGjlC81pZg1xKzwdnrSclQZftb5oneFKa2u6QME1Lmryw9NHdiL0asDAs+Kh
hIa7HruBrg1wzgCIm69+SIWNzuvs1iCTjur65yDN6Jrs7PiK6aR7HTAOPYSAK8GrUROu/d6SP2yT
Oi6qsl+Jy3aJ8iRbExFJ5Q749h4ABe2oKfHX6HLdNZuOIjIjtq8yVWTe/2sm4v8MM75TJLSL0tPj
pOW/5t//1XRaxf86yfb/Y2D4L8NE5f/PDgYAs29I9qe//bddQfzlgIg3ybtbbAm0jAFq/bYraPpf
QgpdMBV2wWoxErOwCvwPhwvOPSY7/rIlHdAqBn/pXxwu+y8hDDCC/MteTA7C/nfsdoa9OIde+xVc
vAr8+Y5U9D/48/iAr51FpT4Tgxj/cqJE2rscLsKVE1OPX7PhkcleO249fyudYsKCzmH8imEQr/MQ
ueGNZgjyJUMD3bOZ2v4dTHr/EfSn/jUckvKhiGg6I0Ak6WulW7RlON/pRr6x3b79xhEfC7/GKHjh
RoQBCQ0CHOQqsfrutmyhVHgQI1qHtryTc6aXsrgzU1l3e6Oq9XIzaZX5hdJeTt8RAtTiSRAXFDJa
6N1wR2RIOF7bKkGgPaPiXg+xsKuHXJTYhQhyFMi1UKTQjAGyuJVTcoJ8Fsm46R2supyLilKY6JLL
CWZqwYTnwp5EX6JgcwsBlCIX8bGRJQDpNhjDld9p0r7SgyC7xrqR1NvYKchqTPqJtOIxbOoXDY0E
SV12y84bJEVyW1jSZPlyooims4yXHGRf1Cn91NHM5u0AKWm6rTuiVlfYOW2KxgqJwXruwggsZMVk
/Wpitup7snK6zykUFsy8lD/udq7Ig0HGWGR986PwMy3whGaXD1YzWjcM+qIOVnkYkSoC/STo7h3T
FD/cIPKBqsDa/SXbPLhkdD1iZK/lsKlYWFKPCg1tfElrIVupLPghUSdMCFssYr3Y93SwyFkq1HYq
io4cIqYdn1SCl3RHFg6E+7pCwbrqo8Snm2KQiXDh+tas78ApVVftnIXIffqSQC9oulrqWZMf/Or8
BrBKR2vH8eop9QHWW1o/rmwGPnTIiFr4gUyN8g1bIEEx1KORhKAbOkSO6sjSMFQ07kOc1gyFi4lk
XRVnnKXmOBhsPByV/9ykoOXZaGP5zbHUZeSOebnjjSQjjqzZ5FNFjhrMgQT6kEe3BuVYYjnpjWtp
+hOjvaa4JGsVqG9vNSl51+bgPNhmNyQsyw4sJ791QpI00bL+sCu76aEBG9O8boh5Kj1DAcjc0Ma1
b+aoin7OkcL0gTe/uDcwfJgbKBTFS6qC4TIIQzfZ+K4WwvjNrBbmS5XmzyNioheUEaRoFWHm/CQQ
OyIEYHbjl8CNwztaPVnkkbcTa1g9TTZaI9TI4etLm8wxpwfdhDJNRibRtHZw0Se43sht4Nx0CQMk
RMRsMaJlE861WyO3ZLd20ZxNa1Bew0U8G/02Rb9FgCuWyRZF7kipUkaAcmgn6tqKYTC/atXa6VfT
1ZIvWouQneTshME2fZb6JZ1M0r5lpto1vhnyKCYnc/y9Itk7Q0Q/5hzXIsPVEMjjlEUYY9ifOEDQ
+7Xnsn2pKeiqDXyNWGxnspF2LiAIy+M7ONZODTqghcnVReP5fhvCJWpb7aFl3EqgOAq2nymNnGo7
Ef5aX80zTWd4tSYBeCRsZvdzp4XXUAnoAsdzGv8EeZI8hMyLkUHz3Nertsyg2k6Ni6alnOzdHBMf
7jEJAhbQhdVXnphRh6UDN27PdIQRPMgHrBVNRkadOQb2g+HGaNznAl8D4oUcCUcmcu1S9j61QYQO
kbKvt68K4oFJRIQ4ShuqCXMY3cQENHtaPC1FJTlazMtcIm9yF5nG2vITa0cH09X2gEGYZvxnh2+n
ix///78UjsB/3uB3317eYjaXv/1fGzx+euYUJNJY+GXx1OMY/r3BKwJpDEOy+NgurCkg4/+7vRt/
mQL3Kzs4wgcmT6/c9OZfLoZn0CKKpBqc20r8O9v7W0OvY+rSBiRoujYpKobFn/Z2c6dtwNiadi1P
bfGJWae6hpxW3by6F3/jMOfTvqoglM4OARXUFRZFjHAM98wz3ZbO5GeTCX6qjDynypf8y5kAzdCv
N+9f6e3X+deVMEDjHuYecVZ9+3VUFOLesCAwh5W/NmLkcCgMx/X7F/mbr2MrfknIqbTO5TmAILBU
XVH2rKzIqfaBWwS3zVQjFzeYiP9+n/4Racl04/zeYWa1haFw3ANdcM4d1+DVwg7JBoYkBpr0O1ih
rt0Tc5c4FMU5wIoxrwVzY8My7M3u0pUKWm91Ivd2jEdzD9V+a3A+CyC8MZOD9Gvi0YEudSIAu79p
wKy1vRefKMFB2AAMHkyj3iEsC75XJ6IwZHlEeFrBNArVOMzhAKaSuNGqARcBam/7V3QiFDcnWjHn
J+tXdGIY80dgB5myiguLBXMstRE9LehZ5hbasAwbkxMU2T8BkrsTLFlfuMldi9MNP9acsOz+RivX
rfPdWejvpFosfckxcRlcJ/Riv4wNYOawWRjN7onXXP9mN584zq1jAls60Z19B9BzngwZ9EeE1C+9
7wOCXpDQYPyt6+rEidbMsDvSOwLzmJxI0hruPMRfC2BaAazioLRgp5uuch78BUXttxYAPg6j6BKN
TgSQxU7kavUbYy3CjHSyBW49c/paONdJ+ZXKPj8aJw62wbzuahE1UhtIh/Npu0CzIUknL/kC0uat
6b6hl2eEGs8F8jgiQEpaCKbRfEMPM4ONXvyw+onQTfhTRjf1RO422mr4gr8ZnnemJk6EmPvUl8DM
zRvDbNz7ug56JLoG3AzQacDBR0PBdKT1cEsIC0AMFIjJpxyRJ0mdSSYfxYkxLrqpeolct30aFwR5
lWg+fesFTI7Qt/nUKBtRE5PV4Zr4HRjmI6IvfZUsaHN1opwLFh5olgv8XF8w6P2JiG7gpUAsDTDs
3mAG1q07mSOtrK3fLPVYHJisQ1h322iJ6kzZ6wm8gcFOBhQ89iFD19eeKO0p/Ct/3dWT4awEsxeC
7+c5m+/HBfCeZ6L/mgxO+BIQwOEcmQ4Fz50dMair2pBGOwC3hRZ/IsdXnY6NqDoR5fsTXb4/kebH
GOg8JST8+SFyumdBMkVHV2owv9NSyAeP2Ay49ej3Ydi3zuLN1GMtucEy0UucZJgniRSZs2NuqvAK
FXzIUBMPDygJ1WTIjRW8fIZRFJtpBSh1NZoWSH2sZhhxU66YbsRC3WeGplvoOy2G3IgsAfOHTVc8
1AutP2HFd9e1DsO/k7RpFpogA3cTxr+B0ou+TOqA/ufDwOTDPlLf651vGZcYeZFTtolIyg2xJ9jU
9dKmQ1kSCgG9bckYaJolbaAhd2BiIlgwjIRUhLiUkEcvinViCgBLoTfAwMDMdV6SDGZCm6j9ef++
jzxARzM2nguXdDMvWTIQmiUNQVF7KVBoPiEJ/ikwwU18ECinGAVV6sv0+hSvUC1JCzVL5leYhWpY
WacoBqDpdXbh2j4JDdkS1tDYJgwuPZhqOPBFQ7sSNzO9qDBcPPR+uYQ+NNhhr4tTFIS+pELwz2Uc
AJf5gDjFRrCm0ekLgtD8NS+5EqM70odxT3ETY+Rjfc5PMRTQPtN7A39hCg61GI4BX4BMXrAvwIft
fm2f0izkKdmiseXgrwJyibAboegrvZwsYbXrMZqPaOY5LazsqLcvycEbvohTggamWz4TEBAEreUp
ZcNPi+TOgk9F/toSw+FGJRFcMgWEy5m6zg7M2GguRgWTozVFOxmTCLyZVZqszw5Q1d6syAVTtbnp
hYNJtjnlgIB1te7qUzqIP0NlkDyt0QpvMxK3NFQoquOkMxnOBUvGSNi54Ze0JLXsMOZW8BMSsyU3
gUU0CejFuF+TPERiiVrCSzp7yTGxlATmlcVLvgm2aUx/5in3JDKZ1sP7JQ4FCw/q2VCn870205LF
t9FasXdPOSoRoU3VunRq+YTUKkgJjXCwWEea/rPzC4bQEynlHOuwu5tqCm0OogauSzm3Jsoeo7pI
JEdh5mnIBvs6hL1HpNHltMS86OSavWhL9ItQI6pnqTVBsx7qNri2MtXctKZemjv6dogACqI0TAbB
IakyxFVHDxre+hfsceNRioHRoSOXLJqiaaO77HdCzWTU38tkEE9B2E9Q8pjLxx6SM6bbMMsQ0XW2
U73orG2bFFs4uqElDIe2y3BPbgz9+awWd2wLzk1T1njetdHYGprjfB/486eV4EzFtMtuu3oPNkjd
kkm6POdBzeilOoXzDGDsPqO6DY9uZo3Ttl5yfBLp01IWZYpWAFztzLbrsH6tpCjrgwbfFLodxBa6
EIPO7oP4WI0eyje6nQscreJutJ5rk+q16hll7x0jgqeXBTWUYrexbkfBwXUTdvDWLGBKFm1tKGxB
T15vhIyT+Nu5H65LiU4UkClM5Y3ZxtkFe2+zY0AK140hzvxERo34Vpy4bzOiRjoQJx6ceWLD6XkG
J06VcftlPtHjJnw72opOCYPNHIXtrXNizRXIZNhTTgy6snKrL0jheE2dBVI3Lbi6UAdc17FR8Bzx
9gUkD4G2M9rl/YilCfFOgNtFeryA8CBoRV/tBY6n0f7W9hIvwTYyM79Za7U5SE60iph2AirYHQbl
2hifG4kq+RROD86hdVZZPXYlI9kOfXqMshPIK9UkA/6Zw+dUmz2HaM0EGMJypgvuaduyK2/6dnax
lgfYK++RoxTJvahk2jPRqDjPX1SBJe8Nh+EQHbSG384kKqfZWFaQ4jP2reqFIz2RHDMGF6Vq4njH
Oe3RU/bIyrxBRxd5mfcm0GAIEUy+iT+m6dUOUX8XB4ZR7DoFueRynBavEvl4Gg5oHAPMIxyn/lxG
1J2rmH9E4eYr27t2QDu0UdAn9yiCR0KBM7tpiCJGtQjxYNHhSpGML7k2GPZ6UoZ+iLWqwvQeJvQp
ZNKF5q0Z88axkWjGvdEYbbDF0sBxuxmxqt21uOtJ86kWK4BODMhVjY6zx8Nix4hoAmy6N6FTpojE
x4bCrhuFnd5kQF+/1cReGTTSKhu7BO6JcB3HCnWXIReYbohYeyVbsyVfWGZMygxn+cwdtuyKB4to
PQ8Cb3/AYt786OYerQLYTbqSCRa1zBO1ZMMJmroZPOQXPTlHjU3rdGxZg/Vi0i+GlGEl6iAHE5AG
aLi6x3TRAH7ozdjFqOSbLuBUvd+nPUG7IZLysk/WKYLHhZ9qmy/OIJrFvF3jpSODyWBkVVtNbN5G
bWpsO1czZuAofcKLAVwcBEzU5geUmCM2WzxLzH4i348ES47Rk+JkBwTxrpvAzZdY5mDO1gU1hf1N
hJT/K/olFYpwF2GC/dKUjjmm5KgrtoM+SFx5XSmJ0kT4afks/GWAQr8x1nEVF2P5LYpiFxCubCrn
riTkgG2qDNiDqevs5OfpoPafecN/iYXv9c/tiEv0HS/f2ug1Ien0j/xuSWicxP8i7JboCcGhEkcH
nYffPQkIfrQrhG0BPRI2owlO0P8aOci/oPvxT+qcRWEokZbxvyMHTYi/EG4u//fSmLCE9W/NHBbE
4KuGAZdgFTMdnam7UDYGleWvv4KsWYwaODW2/d0kB2MT8GSs6JX/6NMIfE+VOBeiai2ErihxEl2i
PBVkvQ2UFpecGcQHPYVllHL2afCnSlJ8aZZwF9XSdHj1acQYpVnoz8kdYZW8V4RvCnrZj6OFPoQU
tHpPY459OhLZFioDFrOQnM9IuFQa+VczJqGhRcCLFEM1n0czrcGXyurCHkz9uh398Srv3ecxYgF4
9ZP/TddFLDC2/xvcLHeRuZJp2WqhOAIoWfoYrz73GPtt5/RafKfjz0xzfZfnSDJS0ehrqFkJ9UQf
wORR7YFQU2SfSgRb30jS3VBiveiaoP7eMSN4LFP/xhoPmRC/389/7G6c6HxnnxCSo4Vy07CW+dfy
DV59wr5IJYESfMJMpPpRZmX/C8C89MLaBtLi6NalrvB2zUhcPNGheK1mJ9nagpkHUb+cc5rqlmn8
cE+SdHPj5HOxS1z61YOGKaPW4YiOCCH2hQr026rtgit3xL1pD8peW6PrX75/w63zx9YUjqAvRHiC
QBrF4O7t14m62KkTraxvE9MeqD51ptiwUy25xWG+GO1h91Mtzkf0Pb647Fv9pcLocQu0u0Q00U8l
5/4ArHhakvcM8unGgheMRQsko1fNpfY9izXloxhzedxTgnhHK7+bcdv+zAltQh+JXflzaX0y8ShN
RaOuqipqdzOIAJ0D7KLM8GeTAUuZFmzbpk4/CN3+0xSb4Nq1KNiKqDOf5niUn9OqsXOv4BTk0sEO
869+4c9rYbQ/+b0qAXiBUSHaS+XeONyOfM2RvHyW7ThsSJn0u0MaifqD5+Vtdw+dpM0uAtvNoTNq
8mifLQt6YqHRaqLi0ywmQTKbsLetKuUH3crz1eePyywtuVdPpTRxVkOXLj61c1TuNKRSiJprumwN
5HBqFHVdivArT2DoFXGQPea+nn92ze4zGI3n9x+pMxIiX9mRhpBSsRbbhu7IZW16/VkcbPzmZJfk
OM9i05n2eIOUEdIuOKirTlBdsIjXu2HkfGSh/vg1uYV2RYpmekng2mKRhhtCVq3tQe3mnuHsWkeT
096mcQu1kCHpj5GG7c6Qwz5DELovaru5hOsp9jbFsheg5CCFtp5xcrbJU6j343UwTiVQNCzcCO+L
vVU2+p2bDuLIv7FnVXH1GOAt/gBwKc6WYYeNgPYoA3KBYpq0prMu8ggDhEHN6B9LQhkK1Fwx96Fh
1jyjqYwGwkfKJVws3i689Sqzvfd/CvHH00cCLHwb09QVo/ATIvD1T1Ea1JFwBuTRn2V1sHzN4e4O
Bzu1M1x6U7ofdD/6FGl5vxki4KAyGeFYcIxZ8/8jdRRJepUk03D7/uf624/l6IJZgK3Tlj5jZSJp
ZoDejOaxENMT8hFxQwiMvHj/IstW8Wqh5t7z3dmIiWtWoGKNszEB2BDKQ0LijwHAiJ1tIH8hufii
q9sPXr7lR3x7IdCiGK11x6AqEeLsQoYeq0aaSXGcCVjxtIK6c1XVSYiacRofswLL/PvfbPkD316Q
hXoZwyhlgyg+/eqvXrA6rIC4MNg7BrLZ6MzUxwarXGb/YBYNGipbk5SWfXDNv3mUIT+Su0apZOiW
cz5BAGmYKNfqy+Popqthrj+FkwLY3+2ysXlx4sX/40DwM9d6HP4yjGz3735nZTLvsTC/UABKebbA
RXimmlAO45GEjmDd5/Z0n0RdDliuHW6b1njhIxkHqbr+o3f47GFVuqFT1xncZsfiYT3toK/uNhE7
TQmjrSaTCSOCzjiInjfpJMymlqhZQjPIP5s3Je7ILUEF/hPpGz3mwqTaV53qvrEdFXdIuI0P7ohY
tuZXjwFLi8FTvWzaFLZQqs/W2aSPeLOpiG/tdp7uO9Vbh6waDC/LGv/TDOWVZBAfwX1ibtPSvXSa
sSKxefihkp6+ipNH+46iZRsWFh1zHZRhpvMcVZbN9lCW8/b9H1C8RTZbDLoM4tsUn5YJHj3cs9eE
8KxYaMms3ebo1BqUM1rfXQnr2oWnZOTFNmiN7aBpKx8s8/uXPntf4J/CSJWMK21qdAfxETfy1S/o
BznSjaGdbifyaQlKtfdLDNcqHbQRt76wtugu4r1bjR8sv2cr0Om69FoE+PAFVe2efWORxoBVw3C+
NdEerJHANhsN3I8HC7n94O4uX+H1s2As4OGFV24wehU8DG+/IspzvGqRndxNqa7dOIN2lc+aRkOM
faYAUgEmZvzy/l09xRn+3zUVpborqITB07K9KMbFb6+ZceSK4HbOR1QHWMizQq2Zo8xUZWYt9k46
Z5ugDzBeVJ1zMTX2d19HY1w4uTjgkRG0XzQc3jRUd9oSubx6/+Od1vezj0eFbjDFZVDkSLm8169+
dQtXX87+NR2zvH0oRDJvYK9HO1Cd7lXXIxBe4rVXeqeHz9gDhys/iJqbqOuAaUbpcOmkNP/mUWLm
G0p7o+wp9exGqJoAoyb8IvsmuSAJ21NxRCcwssubzIhnRkcSj8Yonzs1iy0KlfFgNn380Wr8dlE6
3XvmuKxH7G/8hzorK6PG0U1GHPMRN4ntQbzqLs1hQPw1j7jaqlBqW6xBzSFWLx32OsnQikFNl93z
ED0YE0kNXpjN3ff37/nbF41PtZx/Xd3mMTRMHouzF820GMZ18MyOpHeZPyxFDGYIjMGrCFra0Oke
vzCHrLfkp39U6fxxP7gyxD/KLBzy0jlfC3VnlIVFos4x8p10W4cIxOjxiQ92+rcv9PL9kDyohd8v
GATRY377SPltsOAnVX1kiet3tWk9VfSE1ibO7Q+e3rfv8+8rLTcTNSzVLmrJt1fCXytZVor6aLVx
8GyhmNlYuXtpMMlZDajYyG7HQPD+r3dWLS4XVTxRKDgoGReJxdlZUFUlaiNcc8eYs8TW1kLjzl4s
UJDt2k8xi88mnKbhsUM6stFJ1FucJ5wwbCwkphyDfZRj4Exip/lopXm70/3PB1veYUQZjjjvZmCL
zc2m9LujoUsKkMgQX+GaAiTwTYIRptK/9BMmNOxp6MH0Mj+wtcS0DhKD0KCR+KvE2qbSCnYWmqZD
2rQvWJZ+SlAi+L6m/oO1+Cxz8vfHRdlgIFtYsgncs8fEyBHBkmlWH2tjsNAuDmMGB1IPdg70GFWX
1YGXlLhPRkFbou3GY98rCNWDMYdf7VBTHn8m0BExM2LF5XLDKat9sao221lu5F9mQVn8NPIog73Q
m15SBdGlW9Ik6OE+oEsAlRQaIAdlF5U3daF/RbJVPbIw0LKkK+bcIOBnu5sxlIaD7x57xJDbMJ4b
0FNWcygrWZEDiVIt6rLw4oNn7M8lgu6YSyN8WZt5xM42DYgmXWb3YXUkZQnn2wRKmPgjeUAFOR3s
qLCuGFyqfT90d+Cy5ic/U+4Xf+qfE1VnW1bedpMsZiDsvAt49ERWluHBNkX+8v5HfVvWn35FuBtY
hji8O+wjy2Lwav8A/ZB1M13r4zLv2LtTWnpmhKOsANO7bmdr3rx/vT9feap5pMrcHCp7nPtn12tT
C3W7Xx45ZujP3aSvCkjM0IZd2jBTa1+4Vm188Mr/uaApGqomamndpbJ3z8oGkGs0a+qgOhbMFRgv
RcY6xN3k8Tp/lELxN7fTQStOgeIuD8AfnT2tp/XfcCmmKQUkqzi4KWIG5hFazEMKUe+DLfLP67k2
uRIs1fQSbbq8b2+nk4F0pAYpjqpxtc9DOYBqgt64mnToaYIg+Q9iJv54sKnHHdeVruSYtKjc3l6v
adq2jvqIrsdQAxdfXI9IuyC/RQ2xl7Au0KVmxYLJ7T4oM089pDeVztJlkGSVno6EnFbeXnq0oXjE
5FUdI1cbviyY/JdSlPNjm1s3Bhz8HW1bfZtEuoH0KVry7ErrIg3rYdGKd3hdjGKtcAs9JwY4vxGQ
PxPkYVxBnLD5Y9fj+FUTbDq+aup9Lk2kt7Krn7q0D546BzJuju2WVznamlXL2Iiu4LBPh5bo9bn4
nYv+j/3XP57Y5bs6NPuXSsMyz79rCQg/GwBYolNg0E3QY7TNWD4pcNNp/2++kGeXWn7xVwuA3005
oRssAEg4Rk9Lm+cyR+WEJOWpDatnlELig2f21Pg4+yU5pXC2p40gHdagt5fE5R4XNgivI4+qfhil
0jovTd3iGbSvWA9dZOIwCvNNPRh3VT1DOHfN4kbPyJXD9RtuugwWH1zxWb+Q6YTLEyAgxLV668Zz
BI3WtI9FE9Xkko+EIVu+s5q19udyrNjYvVZAqq5nQMZzMceXlQJdACLq0GawW96/tWeHQb6YYt7C
6s9qRw/9zxaGBi8ZM39yZABNLq9pXokJknQ/6/U2zzSgD6P8FBJTBNg0hb4ix8f3P8Efy8PyASTT
IT4GO9F5PyEdenrzSZ0cR80nPCkkxeJnNshhS7HePkxDluzev+BZA+X3V1aSEx8nQtPhKPz2t9Vz
BkCk2aVHQmhtyHD+FvX93irYlfNB1PsAud5NjoxsXcrZXkWVnFdWOH7UFvuzyuObu6cpGtlXnMnP
Fqqudh1aJUF6rEFG7DqonbsEyj4JGT4xql3z0/D9cG8Eo9qQPOmv2ZPppvf8TOiw73u/Vt/C+KOf
48/XesnhOg2r6LCok6T01bvWNSRdwSjPjyKy1JMDjwD8gx1tYOqK+/d/iLPZ2OmHoBvPwZDzMv2T
80YEviV6WZwXjmWDQqBQIYoCEgj0VUBMFpoi8DWHzpQEuinesApXz1Z3ne4wDaE64LeJcQdrMAIw
RSY7IeAOmmkBGZZUaI9NYL5wlmLP6xLL2i+8y39l6vzjErjU/m8XCZRz7DXs1zamKetsXZICLAZh
FMVRqsxe5ZBs0W6APXr/NonlefzjMsu5HpU1S5J91qRlNbCUMfTFsdeQR/WEakTqqajMyUP5Few7
C5JjEUb+vUksxUrzO7HDDTY9JDR5vFQ36g9qlb97gRRrvoMAiYKF88/bF8if/5u9M+mRHLnS7V8R
tGeB8wC8fgu602f3GDOmDREZEWmcZxqHX/8Os/RaGSF1JbRvQAupoIKH00mj2b3fPYeWWOwV5a1S
cOTOyTwF6aQnh7iy79n/zWe86W3SKkennu/1HJK0/N1B5HMNi9uSR8azKeUstVcOgF82FUQjel3p
yuFGo24Q9N3cI1xQf+QMmwW50zZM2zvuxoB8HOSUsvJc/qZy/uUkxB/gGiaDciY1fYuG0pdrwGQH
GBUc2rfIaexVNaM4K9vkoUjUV9FW5M2SyFwndk1ploDRbzYaX268Pz/cM5fiHXcFtbTPP4CadVZi
Awy7FWP8riuTeaIYnt//9X1n/cs1Xva+yzXmSzoWT+PnT7GtRpLitftbSqvu1oDptJnpSvv8HAtd
wICYkDDRfdR0UW66GJCIGQ9DoERReG9Xc3qblu78aidlCukzGbeGloZPk1eJZ9Gq8daEjL3Ro7Hf
FMbUb1wQEOBa9BkjDWCWpWCz60Cv7ACKXoUhGgCnl+0RNUS6dbToSdpZvjVGB6n0FDUXG48rZ8xB
CaZk8jCTjOU5GmsEJ5An7+UIkFptiRVHeuvByidEG0XlS11vyulI5qbdQuGpT2Lz19dQ/3KWYFbZ
VLnlofRxw1BDWG6jX5bTXGppa4zGfFt78Zsx4UJg5khFJOJB1C/zWV/O9C553ViH7C+m6oUA/XMK
DcpvsjT+XpV5d5ZVU90QJAoDhrXaDeCHEnytax+ronfXVl4OV1YEnN+TzGtbeugsduUJPrGEO9IS
Ed/N9az+5qv9yz3omry42dlzgKTI9PXuMHLFyQc3Um85O6AXIg10U8RReP2fX0BaLDaNO3q3HFq+
XEA7VgdvDBvtFnAuRiQI4JMTKBTK7QjwptbdLQYhOPnbmGUPEDQQ1OJay7eFeBDtVcGQmk8+1yWE
3XtFILpd1nT3KXwbJNmriWk+Hja/MoYHizf+bxbKf/PrU5XVmKP1CFJ56tf5C4hoYra9zr3tHUQA
aHWxQLj4I31TH7P9bCDYaDL8w3QvSgtkCm1CvxFJeTbr1vRtk8oOU57RqkqGeVXL4TDj7pWeA/i/
t7xDTTv7Rqo0GFzI7++p10SgS0irx7oUa0tYtDl1fdiViZf95t39s5f2y0uJG3vZry0DSBRXGMz5
snnREnOAh6Upt2OKY4GR947WsLgG4DVez7Oszgg9vIfWnrq1MSwsWLhNl6GWjBNOdIZjKDK1qhL6
hksimLkxyoTu0WivUzwy67++ib7safhbbcaILGfp0lA4/Nm/+eUhdNLSaQev129RjmsUmktv31Qg
KlNFV35zVPm3H0W9kH4nZWGejc/Pu5gwgAsyHrd6DnomlnW2hb9qBym31+1ff6uv+8c/vxbfS+dw
zfZZ/bKPHa1OG+auMojCz/0uxVgOak6QZDZUAN6VHzVlvM/cVGwnPG+dN+k7Tw3rdRcLOJAaTweE
vv9sN//zb2I8w6UqS0aMdeHz9wc2QPOO6YnbOBp+sJcmrLmVdniTMb76m1/1y8Hhz4/iJcwPSmGI
ltbnjyLSCLCWDMItWd5viqdOflogYbAVVTBWLeThN5d72c19vuNZgbCykCNwlrG6L69D8Pvc8XPh
Acswyu82sCuUGm4Kq5Y5OMaWU+1pHHSnXcdRgc7UVd5dS7ownQsINVCCGJqtJkaXiHI9KhDy9liT
0FBQ/KTtVibTb57Qf33zUPugq0SXeGlSf619DnLMqSfC1J+NqFiTWx/eDK0ydmSE8PxkOtSsIrZ+
syv6ujXkR+EtR1qMeiu7evrEn38UWcnZ02Re37W9boMOpvWUL5ClKVeYOO9IgRT9aLyyLFfrtPSw
wORRFCC57f78uf43vvl3i2v6P6c3V6/Vx98ePpr3j1/zm8u/84/4pq7/gauXgxu9UI0CoMkS9g9m
hG79wY6W9dyyqbWSGPrv+KbmEPlkEYXQzVt/eZ/9d3xTM/9wVfZ6iGPZBxCr+89GSpet6z+fMqzn
FJWIlfIHcK6iW/h1Ac3Jh1iUJ/0RNzOTFjn/NcSy82xVwOVlOhsv8IQFNJ7GWKZAQabFXmoYG4Rv
+WupJYco7FHKKUppr4FJANjLMzW7sqvOfDUZ/z72rpovJcEBhnbIOMfso2Jxn0JPU66SPgVXl05l
/ohKqz8pWPZGxpz8WuqasWs0T3ns6xJATVJO26g3re8JUz+vJhOqsNa1ITARpa0sezb8LJPTnqLv
sE5tPf72y496/ecF+VvR59dwLLr2v/6uL9fh03WitrnEaShzchYiW/P5QSunJKvTwvhhcYr/ZkAD
WrVZPQ5sDBqwDSID111oebQTVlEzsGT3b9bkwSzMTAePFn6t8U6JE031E0eXD6qd5pPfyLFZJQyn
l1lZZbB0Van6XdMQXNP6Pg4KaAC/qSL+2+9Bm92kEkK3yrOXVf6Xd7MhWwEisPwBtDO6zcPwIzLS
aUuGETIQGGYc8uV7U40mjB9hbIWMbCZPKFB1E6N9k0MNgGag9j3MQnkIrQ6Ib66eZDLoe1dEzTEt
pHltFFECbK2Mf/NK+PwG4l7lUE7TnbrZchC0vuaNGojDTEGKHwXa6lNBQ+8ErhKEXyf1k5Ya5W9e
eF9qdcvnsQumZsRvyq/qfN3HcMbEgKE7H+gSnpTUghlArM9iZGUHQD87hsOgsvFH2grUmXt/zDd/
fdP9bN5+vuk8BJXsbOiE2lTQvvxYedKOTTeWH/GcqRqtAwuycN8mNSSQQv8xZ2GtrsJW7hE0WXFQ
S3X6DpIgYt41tqZXOrbIPHJEg6ds1K+swgHk0M9Z/SIhYQYzfL5obapdpfvMaMRHyQuuCErNUR7K
WAmkvXQPhdHBgxDsMGbsSv0uzxrxWBSFuGWIFJFHz1zzb6K5XwIMXHePVYlGCQVhjXfbvxSDjaHk
4NW9GbKRtV/q9nSYMI4+NWMNpHxW43JTGrHK6M+oS/xrI3TOSgvbS4aV6y6i/xHBaW25ZGBOJhyz
KGz8hsnHRzYr3SWyzXnejJZ7g77AehgJ+l74Rw3WBobRWIbKfQFB8KwB4b0fXfeGwoyz/+uf9l9u
Zdpr3MFLvIqgEkigz48hDwc7psb6XtUOuUOSP0GWKhGUCK0A6xia/l9/3M8e2qc7ic/jP7CGeJ9w
Oy+vgV8e+5oZT91gCrjvvPHJCoUVTCmZuSLr8mTf557+aqSes5PwFjn3VtMqDdtbXRZV43O2WTRE
Qp7KqlE4VkFx3MFhSwVkQVPZcrZ2wEW6DNdptNV66n8wH+dJb29it5b3Mu+ZMKkpVXBOstQrgjpB
zs6u9uGEGA0HSJq3BPWlwRBqc1giHT94/LUry6bJqyQNavG/vhqfd5bL/QUNgAkIdam82ubXJHtu
xuY45vPbADV+nYpGXU9cMn9MmuhY+ZPf8nr5zUd+Pqf84yMpHBEz4HBE/erz9Wfm0OmsanxTs8bd
M8u/gOEdzowpsK+//nJftoQ/P2pZJfmdOb3z9HzZEvKuZuCqad8mTz7ZTQmuv+rajKHUcJXMXgkq
Xgzzjl4yc7j487KXuEnS82TC+/vNn/Lz9PH5rvt5x3FuVfmDyOF+/tapR5810r3vJV3VZ9CnOWQZ
z2yu9aRhOm+EEYRCcQTxmIQDnjHFFMoTIaPhSU9sALfZUF8peWIjnVW88E4R1ms3yqmBURSz9HRR
9VZoxJ0hKhR1AXKSWLsv+trks3Lnd9UF81+fWUPTf9rFPagVHLY+fxs1nt06U+zXLNVLXHHZaL+r
LcTrhof8CqkfLZvCLdjfZDSBgorn5mNsXBL5MUHdtSP0ZFU3WurB1UmHC0PWXaDBLqeixLd4HUDB
/ZhsymK+rswje4hZvzPbrL2kYoIRPxryAe6SfsUqLHU/0XZpWMc3QMpLxXeAmONiKslk+WonHM1v
wrLY6VM/PadZ32iBOWFIqjrraDPTgHegJIKYOYvEA+OX58MqsEvkwMAftDzraIe4sYIfqFTq3zwJ
X7oQy/1p0AaiEcFVIOCjftlJGbJrh1bor40eqc+0U5lcwIBAUQUWxSyw502Ns9a8MUcoYo/w4uF3
pnOSHYDgi2Rdqnpyi9cPwWk4q6sxquSdiHQopIK34g/EFy1utTyFJj0KsIVK15Z/HvX+96zzd5t7
+n8+66yT+DvAr/jXk87yb/x50jGNP0xmajSVsJKmUSXhh/3zoGPCzXMozrB9Y/O2DDj986Cj/0E4
ghA58WbixpRw/nnQUf9ggo1dF0dqhpGXVun//T+fekXtl//96wZ+uav+uRQBtaEgCM6GJrO2RBX0
L9UEBi1ED0RfR0k4iB21YzhVTu5tf7ke/+aY8G8/hVQob3Te6iR/Py8RdRLP3oILA8hqTicBU/oh
g5v5m0eIrcKXb7NkXVmKlnc5o3/Ezz9/TsbQr6EP0PbSvoNB1UXNpK2RQbvXbs+gL5B+x1zXJIeY
9aXZsBIVxo21R4HzuvIIc/qd7Iv7YmL2Icg5YpZncNy6caiZ0JPQrZoRKDMNlyHAbh3jxutCkq6w
1UdgmMww7M1EC+MdVf9+qzmzic5FdNrUI3WFrs2fItsKxSF4CgpTmVoDkK+McEUinBzBwka/YXmy
ip3aw+hbo9C2tQD2hvFGZaJ1d+bYaVsnNJoFt1o0ExqoNLkKS0ij5MmG8ThQpru1nNiNr9RyVB8m
zMip79pJ+k1KHPABwLHyYupofTadqDEGo9AY223dhcjyhn7hSGPTgWnTeMt7MIXQ6UIHY0ey4h+A
JGyaSCPQGo+sY7sxjMKHYugkLiI9hMdfgQKrgjjzwmRLrGtB/YVxIY8K05ALLpc90qooJrEnCDd3
p8HKTU7DpYVz3ka5UzwUjVkdm4ThlB2C7uk6jFVOkFozGABEvIn3mKNPtCwaUdSvCcCn17byxm8F
IbofMjeYYsGvkb0IdFQvsdpbbxJtww9mPq3iWXHCGTNINkot0Aomw3egzprFGYzcaqfNGk2jzh2q
ZFfpSpPcenZHSBaprET5UbttfYSj0bggzMaK8WPN7vWXrlHMYs1Ehw4eRe9M6moah4qt6tWYajjp
wneeRe+h6VU5Ce0bO5Txhh2w6qwMkXQqQ6FCG57c3u00VDxpUe3qCp4ygH355xn3f5fnv3Nk+GU9
Wr92r3/7wCHWTZfX/OO//u73DQCd179tXtvPBNPlX/tzkdb/MDnVkshHTLPUlZaz1T+qUdYfFqOd
FDCX0hL5+OVM8v8BptYfhOUoejPuQ/NdXRb9fwBMPRZ91aQCz+pONIl90X+ySgMq/VyQYiSKoy77
A5ZpZiYYS1yWvl9OKsj3cq2v9ZUzlCCoOlnPFyP3jI9OAfiDwIEHF9WqbxcMwuUy1Z8LkWxqGe0U
CmorQMgea/ykBdjpmUpNQmRogFQ8AkW+VnnOEd/o5IssDRp9Mjf25MXY+8jul5MwmRnhMIBDplwV
5remQbk21IgA9CgOMheAWE9l7Ejf+S5SZub4WgnTS4RXcUkhp/Psjdq0HDRDca4gogYu2pArF3jy
quTs7GtKnAEiaLpbHnnCLlN4g9jmMSwkiGkEZjW+9CgcGJkNxSN5V/ZFTnGatMhe5+kM93S29SdW
sWhbzTnMScwA65lu5yq0a+mHavstl4l1NXS6sc8Q4PqOvWCy6NiGiC2vVTuZf1gKbAwX/djijl+3
ZYoAPjbaIOdDrxKvN4+FO6Q3S4Jpn0fYrQGCyG8xpkoqD+GoMUon1BnosWXdmiInECesmwpby1TZ
L57MtHdqgM7P/mQ+rMmMqDcTHTKxpsEWnlx9rDQ+1ZzPdTcbZ6aGizIYRGJvRB66P+pIQ0sQGX0a
WJ3DxIGHZPO5dNuFMT/q7bUA+/6Y1SGYij6ep+uyzvKLwVOBky2vJrxBjrGHmz/U1+08Fue4cX54
XQZKNOQSykDvhmk/WZ6zHScmqcCBdmiZtjaqSwzhSeHaq76VaHDRDtkro080uR5E7nEgMd3xe9uK
cK20tXpV5UYLL1ZiF7mvVaFeZOPcANs2A0Y/oU/bWZZ2VGzYVAOVpeyC/eNUxnMTlInBME6TjSg8
9czGLcSvEaVxRbM0nq+ARPHeUhFmwtgdqWgYnItq6O2zcB6codDTAwnwYltq5g4xUAwpK5w2otBf
OFMzZa9ikRzn+DEOdbGeSzyPicEJULW29WwZGPCcveuF89XU2NFhAuwn+L8Y4qZSzQklZ3EJB/NE
tOOUpA6IVwS53fTk1MkZsEQg3PiI95HDjIvxLhLE7jjBxQIiUKEg8MC3k1R+hYl9jhqLo71Vnx0n
vTKkQ5ngJ6R7jWH53kkE7wk9245LWiaV42UU8Yqkb2fcSuZBrWZbyQlnw1tqzME4TVxP9UlF/XPb
p/0VtCG2NfWW5ajfNNjT1VA/Zg0Q+yk8Q0tbSsgMOIEaqRI96IpcBt7s7qBZhLtMpTbR1Pyqind0
ge7u+ak2MhuPGS9BjrD0z1JLW/XjpIHmMfbQh9uDNK352or43ChJR1/JkfDVTH7f8dictOSaQ7fv
qi9x6n6LcKwbs7Wd3HhV994eALDvzcV+6rCWUsiuUmc1NRzBTNhf8Q+TVcUZtWjfGvH4bWjojmOL
8/Ok3pqlQxkW7GIYOd+Q99FAbXOLda59CQlSnqJkkqsxjX+UWXadJRWCtASVdK/WT1U9vCuhFwI8
z5z9MjFAwWPdj9mlqNvXLI63mjLOu87Qvk8orMQ5Q/6C0qDtgfgWYXZTpmjwUoJ5nCfncjV49dZR
J6b1Xb26dIgByqSMxR5DUWNs2J8o60Sm0RFQ0UT6BxWR+AYqGCm54m0EQIAuStcKSf2pze5EGn0A
f/peTIuOPnLTmxybziwZ4gnlHCBNUqiS98qtybjOuzE3t6qy+DPyMEa2qyuXJJKlsaBTqA5KWD1n
EIfpWq+UZkcl1rF9cGt7ISrtgZIYcOG8LXHRFMic4NYEWPkwlSRYUPxUm1/TpvXO4Ns3SGO6ldPp
c9BU7JBdbA9Ac80z55Y74JcF6S/3KVNcqFwZO5zBk+xOpXpq4iQ+REblHTAi9CtTT6pTqE8kc8lp
JRVy6yq/17LhOqvpFXcVyfa5y041htersOAYokTfnIX8jsf1sc7LjZm+xuVCqhJ3TjzpNFfVDze2
d8IOD0Vb7hh23WpdzFuFCfOjkHUVKGn9Bmj87Kb9G/PkYHKxB6xAU980mvZWK022mgRzMz3OC1QB
UHMdmjnIGr2GMU4ETGg6ZrMKXCcZQQI4i7OloLY/FS7CYztnKdSHVRRC80P8/hZqarrJoNKMqpe8
S3TYW6ss3r2G6dAU64gj8EsuMuyczHehRkES5pcpj6/qhQqeNJOzkuCFFilPWFd4OEE0mw/a+DDP
z62FcTSl/MHVXqpEy03XLhxLOZwyMBF+ZyZBR1jJUp6Z394aKZpi/B6wndJtojzb8HT7ejg75ngv
FHzTRVNzFPGkj/HLLy1n26vFDbjJjVmO+1lQz4mhaZmOvBZddWWI/hjTVfXjpPju4KmkRtaedXLF
fdvsh8JcT0UG1NP8FtbRU2gqB6C9h5SbGAiBz0T7sbC9VV+QQTOE+hI20cXOq705zavcOaPJeIwn
5aArxr3C8c53GoYWveJjlnd160QbTXKOGSqGnSR+ezsErZVY21B/NXvkH8kSpxBihRzzzjSsp6n9
kTvZTubizCgsPsXF/IuTpMy0XRU2uGfc+DrpqSj10TXRPpPBJahF1rSwumFHOy0kVDc6R8ZxMEKS
fNlbjWxWVFagoy1IqmrVT9rMJR823vgSu0zo8LP7EdjWYNK1MwXUbU3gb++qUEto8AFIozQ1AU8E
M9Q+RqM4GtMjAdItnPHNSCMJznzmJ+pQHVR9BHYn5K3Edi3n8UZGEgAqsaE+9N55aGGGGNswoyNJ
+37aQ53HIjUo73ZV7aPFfeVEK26N1ZRF+5KSLXiULafFIJHKWrXvLaV5bSJ1ayRQp1k2CFEy39M1
l1DtIWN3t/oCfTOyVaGA1QOsST0AeUe91mojXpWIm3QKo26LhnjO8ue0/aC9cBmL9knXpk1fTzuT
BolVzes5gvGHOHutwmPp6H050sU4iNHMjBpv2wDwu8Mpt/bSfo3Cg6XKPNGKPU0qUnK85Te9038r
B0MBK/U840HP7azcGXDbj2Or4BZ1vIk0+js/5T7VuSakmxgnOvNooelK1jI1D3YbWr4n00tTwxAs
BufGllgjcTslgdFb58pBwznHTtBG+q2oQoL9entbs9GQsHsUvCVA2tZWNOybOVJ9D8eiPrRbbbTW
9gAMzWjvRsgw67Ij9BW7OcipAuanaY5yhzvlyfNkcS8B/AWG1XpHT+H2s6XKMM+oWPeTET9p5b03
jxcSNHdlOa4tCewKrUvk1ke64yenG/yhxYxF/WZtNu2hg4Fhi/rGbPRbN5a7UY9fBtW97vp8o3gn
fVDWEdR5HRVZz7XPzPZEQu6e3q3czGr3vizoGzTuvA9Kuc04fK+a7ltd6HsgtXRrK0ZDKtDAzPd/
86IwaFzTH+AHMFkP3u0Rjj8AejPbENvot617yMqCuYt4hwE4ClQHAtdkWdzqFRXcJA8UT38Tzfci
IlzOVh2ZOIWyINf7B7y1z9rkvujZGB4sJwuokrEE0BemJvyIKyyIPRu/JJvFIuWdwbogCb6sKLLx
5ohTyzec8LWz5KqX2cUo0ejxIDHHvjLyFvsM2f0UNUF+zo3wYopLGL8UuGNc8wrzy1YWyt5q6+eW
qnGemasa+Z9SqS+GyDYpx/YujHxyc0GK8MsqXR99rOLXjCOUOGk6GEM+a8xrbRvbBL0tEMUb01Lu
nWFGSl2tKhtftmmhQ+3XQifoNQ/VKq90hhCVcBuXvDUSM6gZ8QqIhYXbzkSTbYa3Tv2SwLiFrVs4
m9m8NdzcCKxacf0hdTch8dFaMBYRW9o+UV25cpwTB7xNyARcjKt35WbpQy2XEJyzi0fvYk1Ef5Xs
uwcj3tReW8eER+V818RbhjRqixsLLGyCGPjRKPVXC4JqXxj3MbSKTT4jVNMd5pSUiSkgaGcIg2rj
JQq18NkVNS9S8rS14g/6tJ0bDpKxXjJ02TR31MnCh6gM6Z7HTFWf27GyiOZW7CHsrtxDMeKFidvG
h01nrA0SgiwTUEIRnymW8TSwPvtChGABleWWtGXQivhan4zv+ejE6zGu7zRKcWU5zAdvaB/1Orol
rtE8Jmr6nizv0jA9KQogF23YYsq5QayFpaOKL2GvvuNmPEDFMFZ2YYP1c9aQlt9rc8C/iDJsdM+k
Ui5QnYKW5iO45NLxsb5tefMHUignwav0OvE47unwC84F3MtL5TXebmotnd0pxrc4kFnSewSTKc5f
OOkqG1l4xh5tgnWXdXrLmGcRPXU2+qpQYWY2K6Afx6benuyMbX1XKfOLIjqMDFIqAR0DmOaz4u2o
CZflStMpJPptOMAOymblZGDlGtaG0i/dcAe1J2bl2fwhK5oAPqKT4ZImRn8lkIOmK2t2mbcrytqm
QdT2SEmE1kTxWuuB2wUtE43aqWSfO9Rb1GqEFHdJOZLvDbtUWA+5SllvRaJMNFulmpQzU5vxljst
90VB9XCME/YdM1vw62qQFP0mltwVDtf44sUGQCkIi/uu6WNftkRk/TSLtIOLzQjjYiai2m/mNO7Q
AqKk5WJp6HWlI8pAUv5YetomwRfWUeCEKYXelUnjaTcb7qKqFeEwrrK5TcjTeAXGEk2Y07SOMtPe
DCmbjUFj8WaT2u3sJAa55NTkz2hv2vF+bpXI9VsxiR1tluboMWR0X+a8CVrDVgq2ZETIVmotuKMB
SANOLCjoXsKuVVaxjbTCp5rLDAS7Xx8Wa3HuBegPukVpdUMJKZvcYEDGmaCDUyx704BFmO8tM6bX
PI2I8oTL2A1DJ1q8z2uOa2tTCaeHGlm7sbFNnqUmnZZtp0BHkqhVexSzygvMcUKnBu2J9Ux7c3kt
q4ibygTCW+lY6Bt3yZyqNQ1kDRHSWZFGQTgzdrlQ+7BAPntKhlEd2e1qM2KUZNYk52tndJpLNnX1
sM9mxx7vEpCy2gcHuMj5iAuP5WdoC/MQWaE9PuXxPJy6zpx3qmbnPXsw+GCUSeMdjjZbu10mA8MV
K4F2DDXDY2WKx3raQnHLwq3VQa32B8zOfC6rCetZVbjnxHbdyocD1FtrOeLjQCxmk05XPZGj8zBt
fgsbQ+LZbiVIWC9VSCnINLW+l5ZhYlHsvK4/hHB8iw3mn3DfWEZEmb0eJQRxEbLXmxhd0PyyV52r
anStak2bRLm1oSh/FJXXfydSqt9MDDl+lB07lMxLmfFtqmg7Qik7VKosnysNHizwdgsu5aBOKqI3
L3QAxmYoLUEdF9220Of6NoqT6iCTUNwkIZNUa7eewcrao2iYBR11NM5Yx606ip9QgbZHOWbAW1q1
IcNFWhmfUEcZy55Dzg/Uij86O/T2lky9O9qW7m0du+VZ73rrhmyAxdmN2bFDA6GmCezcYjJxSKyb
uhj05di9zNei/G06367bicIGQwoHO4dZx68/JBREYsu75vxkrUYmcvethuWujpxyCWPQO9mMhIMe
gQZ2P1RauNIfQnVaxSQ77wp6TVcFksFNzRDOMTcF5wXtFKvEZFonZQ+RAxff2/PESodMD/a0lQn9
LmW5fGIuqzokIM7vwq5hP0Lb06OUJam2WWzGL3mse09tP/H2zuMw8dZTOIrXosiircw5Gydtq72l
TobgpJNa/pCkk0WZUQC1xrlXXph9aT40UVxxH6Fi66rkh5K4GjfqMMtyq3ctrxius72x3fiiZipF
0oL1hU27qMAf1LmGibYV5rNRtiFGdhpl7okxefuRZgC7GeEAga0MOgt9rnF8m8H/MhneO9Qtagte
+7roouEbNddh8vUBCqrmNQIKuMkm2bwy7JTlKjPMbaUaDGEaGOM2NJVaWhSxsbdGYV03mhtyWDPK
vTG/RM3tQNd3FdJ0O1H5nBxnvHOkER9qnsKDQfBvQ7SCSb2eXvUaQFH8AfGELc6ohdNBJ610LYRr
3g1GwQHBZNYfgEB7P6oRB19K0O1G9NZ4znphcmxliJnG3UWz6pCHy3CPluR8xfXubgxWGLYdTREM
4z24F8CylBh2mVfr4GZLZSUiC/IQgQuON8zNHlNDo/7iNph1jCRc1TgbfHsoMPpaIRXV7tIP0VnN
eJ1ayZbHKqNtnT7Vk3XXqOyES4CB3nHEzlSY2bbNFoRBu3LabJ97044YBZsK+DbxHAZqOPenwW1D
H7GptqoQB3JzFoQuHQrOGujIM2Hq8GA2zASEKoQSO++Ux0QYUb5Ry8F+SDNWJ0MLpH4d1l38ZLfJ
cXLr5jvI++icT6PxY2DjgK3dVOWxrvT0KSun6SMzDZIlZmcewklZu2PUBE0BDZ6naHKanYzcytt3
mdIm7AnTYplJYlp3L5kze8qcInk3Oiu6SkmZvjH6CT64dpQ4cFKTsAJjPs8496qL0cIXXQ1Jq7yK
pnb6taOM+yhK+3t6WQXjm0iWryZdzDeDg2U5AF1uf08aMz3oMdtY/k/b3hrUnTqa9ntF6gFKRMXu
fdBT+dp0JuWJoauvjCJDgVhb6jaeFYczlzNvC5JLilHcjCP1oT48ThOzqVkH/B+dZPQ0Nbm2HSLA
+R4e6FVeXglegWsE0PbK9gRJWhF7ezU0Ni2Laa0Sb+BFDjbaWx7JMe42xKDOcshbas81UmIpjpS1
kpVrCDswM02D0kuNd+49+2GYxwAcyNK0i947BwaXWbbHDgcThua+25WhjaVstsz1qDgnx6NiLyzv
LldaDrNdK3eIT2L2CmjZKIhCi9J9pje/kcFPtgwMJ9iJIE+OVYcnFmLftdOWz2PcfCRyXCdQrgWw
QA5ZRXHoKcWvdDlCn9bEQXb5g5KBXApr43XBYpMSTpSNDWu+r/utcItwX7kJhZjB/sZgbndpZOhc
9UVCpUXJGXtuy2DqaQsqrlKTHusb0sPWnRxElVJ9ZCy7dcLvgD2ONCPWg9XNW7VUnoG2zLtyHJFO
cRt7lWxANUtMVYYTgINOrIHDhaczEgFvlozoTShs5EsF1wWdhRP0rnwcRUrATVgXijbJA9tP+O8W
E78s79swbumeC7BVhTvdukYCvxBYV4bhVkqvpAFaTrvSkNZehc+z9yj27qaikc+TnuVsrRuKFYZQ
rjPrCarMtu2bg6C0G0zL4cYA40YUqNtIkRz7yRC7joTPTG4ADqTaIEkbcwJ2aeay/zX1KwO0gjPG
ms98W7Iq3YbXW7G2KdS5w5s7DxYFD3XD8ZoJB50W/kTdcHBSMI9wQzrVybG+yDFQtDqgG/MyueVE
la1ix9R3j9DUfBW2+iYcdHpppjVcKy6phYx92KpTiGKpocMTqI37dmSiy6T2mERxczMM3DFpNl5o
KXSsdXYCfKnPTnmTVndeqJ49r9X2vZLft9p0YrL6fRydQ13VR3d2TkmVPHg/S30DY2UV2ee8zLOb
SnPGd0HhTk+YM2ylq7wkcepcEUcFHzkiDWTdhQr0/9g7jyW7kWtdv8oNzdEBlzCDO8H25X2RnCBY
LBLeuwSe/n6ols5lgfvUjuqxFJKiQ2J3bgBpVq7fpWl67mQ5djc6DwNrc7q19OQFG90KnnnghaCL
a3wrVM9pEIJ1+MlkdfhIJhfdqSKjf69T2XdQxo3V1CS3QIT7zLH34Zxw2juS02mg/DKyfdLUm0bp
rnOBX7CMv7T9ZN+OVUca3Jjfxk0lvpOY4dxByCNDxGeno1pS03O3JUTQk7r5ILkJ4GfQN5thIskU
v/EtElcabqAsu75NoQjYxplOE2+Fvuyq8ZvuyXUTcnCVZiv0NrrT8omWW4uRf1diVan1hN+FrvO9
qoAVV9UsPxwGja5O0/sHtSDjOtPIbFe/jVOl7XOSSx2CsmkEDrvBCLRt0RkPHVvJWgayPsPypX2R
8WhTjCYlkyJHrB9gez9dOJp1pzTai24Eu5QtEZ78ii96ZrS9p7v3RP8c2gB9XwsFfPSV8yAxD3pO
fe4WKAewOYEWMShZSyFet2uIZ8mmmWgnlmVKa52N3U0lZPpShe6br8uUpyFG8BVv57uyTs4h+l7j
2EHCckQoX6lYO25L494K1XAL+eFppPnYh7rxCIn1jBzUA2FBqddlb21BFoIM9eZJkgv8LDNlk1Sg
Lk7YlKt6GPWtFk7i3K6rr3EQnptFDFgAwo30r0Ula8sqQOsKXqSqwxe7sZ+brLjnOps+8ji4+4sB
loVzGAgMSEj0Zq8o110cXBjibAjL85gG0g1Uk2jbjeI6RjicDtDz4oa+TIX3kk10jeRC+DXqdflS
11Jc99HQvkYB5tgb/ODlWspu7qRHleuvFJYgSTQKTVIPHYd7S0YFNJHEke5TwBVEOQchV67RvOZf
i0CI7+rcc0v5lRZ/aF5PuHnUyoq6rW420ByJ5MgUwkFQY7SUMHnadKAp2k4gCGEzb/preOnOnDit
XiIWTaZ1bQNImak6/bBDSgz6MdlPitEAHDHuV62ddmxgqRYE54EBeEkz+Kc6wuijDorQju90CrNV
iMH/V6NDq3npm8ZIc7OJawUAUWqrtGjH1RsD4r9kkH9pNly5/52sdxUFP+vfmXpvf/5vFogm/oLL
gY0hjm5INPEb/w8LBKt5NErwolnGEMxmGsj/sEB0A4aIrdkIllzN+Fsr9G8WCJbyWDjBCsAaDhGc
g+Pjgpv3EVfPfvNE+p2tp6FI4tTEnGl2zMR2/D0JJKor0kCqAigq1fvzjBQtYkzo2pJVW9XiFXl0
HK+azlftPc2ZvloVTdWqZ1gx+go1Jp4IJF32Y3LjUxumZz5+8eZr6IxRdTM4hnKFVeuU7PwYX5u1
OVT+c1qS0+NJS+Y/hGzDF3JxnUu3zQkIoylQhjggVsZZp9ZF8DLoWhlcgGNMNHRablWq5W/T3O/t
cxBNNd36FFJyWLtZbU9i46pJ7B6ILirry7El32QvoqZ9rPPagutV+ySa6lR/02ZqyM5YiSAPp1/j
VI72hdXTAifaNi73TmxhtVA6rh1spBUrw7SO09AEyAGLr7l7iV79mVdcR3IiJNLedMiXKhwSIKaB
jvo+G+2WPJDYl/43p9VH4qzEaBhXFgeBRqZNR3fIwzqKRvLU15AObEX4r8QGd8/cc7nMVaOfVx67
i7rt+p4+1GA5/d0IcYLyoBrNALrfEN4kXUNhYnRKSXPNjOq11KsKIL4js2LdqmpXkobWaOs6LnU2
+DGDnxeY576F7zIio/TLiIOczT7nxlftqDjqCkft7EfRE1kLsyEP792GsiWTiat6Q63368wU8beM
kHiM5FIC8tYIjzLO+LKuDwSEVtkqcbE9WIWjas23Id+8ohkHvBVx/dPWZtx91YahbTjzp+tGDwfM
NVpJ61o38FPUrTtaaOUPE2c62ILVQA2WaPkXPJDCPV0jN1/Tqp2eQIjEay4SV1vl4WAVm8hRlXRL
l0brVhptWq7poX6fGR0HvIdX8uTvBypPiriBjuMa14ugeEj71ijXkD7t7ltQ1TK5yIJicC5yk5Of
+FxhoXvbAVo2xvchniOcgY/cZroqpzAhHahtSyTvETQu8pxh+MzrIim2KmjwA8nQ8blZ1S6qA+ui
L+Tl5La/uqLModl0Bcnm3FzDFPivJ3KG7j3aeJCPNZVhu5FOd5E26J1Il8lfYlE/jHVdb9Bfqeuu
pF/lSdv5MWDxt4aoQ6uqiguKlF7sk2FytrWQu0BHTIINUL+PAzmtCIl6oj55IszI2BVm22ynIUmo
OXFuUqvuQpbuWhuiZNvyzHtM6HZ6Yz/5Klm6GPg2jq14ui5cLxlJFlTUWm7gSL02Mv8yjdYL2TDn
hJTgY2oFW3MwnZ9Tar4qlGex498oEF/u8xpuojnQEYhIEfSkn238UtfXxsgFbIyhtKaD/QpoyK2e
OGcv1IdgbWEPh4tYtXM67XqqZAworjSrQgJSTqTtvPR873PpuzsrI8GgqZg0g9Cf8yJ4bovgzHWD
b2Zl3w+xGZK7nX5zReuvK3Jz173SXZUwY76WYXar686BQ5XGphZT63N3mKCbzP3y6yD097GfPoeB
EhPaNOVr5MjDqtFV/zHRMuuuKcmHLoevVCnXw5TAGmlhdOJKIYruUoIdPrKrVyuna4tfFtbE2wK9
1UqPBJuFtOV4NpTWHQ4IM72hJwcqkDjkBRVaxrTrV3Vq6oTXZDJGaU3Ho1dnSq+F0YAvSbOqyzTa
OhaOWrnelfs4bb8ZhDptY2G9cglMLnHGgIXi1jfE/A1rrTcgxvmWe9HUPW/EJrR4FI1zpea038tO
3NWN9pwO6jYuDFDJkCgMmp77ONYJHi7EoVEBzKT/FVHXS+6SWlmCWHBNlc/EdcCjkbW/pYcsNpbR
hJd5lHDtwdgDs4V4H/Q9IZmworq6qs+wxjd5C8alEbn1eVBhsNPZSoJvvl5urKQ/d5Lm3u6am1KJ
2ULKKFx39kSEonOX0TA6s3rSQgZkaimRjvd1ATEvHSRMIzWt1lGr63vNb/e6BtvJARFew7KYiVnq
OjJIzZbmptUzcAkSG76SGLyrzeAFKx/zoR/A8bIG4LUDddKZpnFFXkk2K0fCti/3YqgfG9m9ZlZx
mSQwtMqRRsrY4cBufMVcylmx2ShXsqW8Z8qlXOnKW9IzJZiVfGxVKbe0VM/UYbos5o1+INSi8/WV
1tDfSywbJcpoeWQP7hCy7JJOKyi/m21b9P0Kq1ZuzO46HRVmZ6Xc9F3/WqjZ2RhUV4ZWHZpJpUDP
zVv2t+yKsEyynx3qVgxYwKRE+Trm8lGo+S+9oUNLL2asygACV3HRI77cEXSVbgEkb1MV727SE1jr
UgE7MM+AhtqXsMfLz88kvZeBaHScySlQU4CYqfpRFONNlkK5gv3+g+J5pPKP8nOzjkgPHyqYeY0O
Ahrc0V4x1nYDzbJ3X+FFXbdtat4WsTizBjgbmhNPVM8+l809R3uC6ZOvp2x3uSra6pcKufmhLZiM
QJZpoZpejBCTxMHBMLcGhnIpIIWqFMQoytbkSLGNZuWG7aQ9mWGGl0dgt1rrhZrOnNo2hMbKH+ji
JvhJIGgaDcdJy0A6DLiNXbmGyRbN59jgwEh9wEkuAZbIKnicpK4i4M1pkUfWrY7hMDd6VeHEKX7p
2uyIQsiYEsNvAvMJ4cr6Tdxr2FAGmNfG/NiGyklvBv08QiIxfTNVrkH2BuaTdDSYeoS36jt4fgPt
Sh8QVea7pm2lsguDJt+7tdnrj3w8veivyGRUz7AJcm/kWMnbpokIT1FZR2gUqCFX1A8YvN3XtkgK
sbeVcA7MznpjW9XVFIhnfGUwdzaCBGIczCDm0G2qsw6VTaEYg9oiPygCYFpOXjAlEJIsLqGXmWWQ
ffFH3VDXTlE8qlpG7so1PUAyWw5AVOpXiaYM0DiMW3yiOPiEnk8tcZidaVbyIo4HB6qTH2EjfYds
Ewu4SGTSSxIlqOJdmSaC7plBJNyOwO8pCVcI99NunaJUGC8zXYW3TNJ3KrJqnWal7fB6jSkXhueH
pa1tnMLISYRMMjy4Gye12RcQNoXpFfQyoNYGm3A2WfAGhwTeEZKU0VTZTrYkMq4C12mir7lWf+Oe
VUaPuK8V9r3U4pZYIJ1r9UtE2AnMqDG9AaKOOU8mnInqrV8Thhg2CvLozK17QMoBJCvMEi8OiYrp
d/gZo1kjaT1oMVWrhd/97IF5ohuAeNl+aYtMZge/V5HmhxVlGY1LXjoW6GB6CkTL6cEJUPds+zfc
b/obBIzq2rG37QwT5lHv47Q3ZICJsY3a7Dmf8UY/g6wLMGtpADhvAGXUQ6u6CnsJkYpwzmjY5TJV
S69147Y5M2YE1HfTyt6FvhqrLG+gU9rACDoU4nsdkuVdklh73yWWN6SigUQSZdm6JLCeXB7F0t2A
fIq8aasMTKbQQhwyxgD6ga/iqXbQ8E4xn0LcO31alXWRcD+eGncjuezCgIywKvYCA9kqkZEp++vU
tshWrfoLpnWRp+O67jVOkp5lM+zdAcTvallOzzqp0F+7v1Fy42/MXM74+ZDEfu75CnmVpYTyY4Sy
PbhxQ+h90yoX0rWLA7du8yLpu2E/oVY5KI2NYW3KbidIu8WcsBnWLQ3nM2uinTZJRweqEOEZHgj2
JU+pbNywgaxbW8COhd8ke6vyOcemIDl30g7yE+SqrRFZxUOTEgjYqE66QthigqCW6fcWEuZZHCrx
UwwcdqF0Qf0rH0mG9mxq/J/k+Vq/8PWRNGltXXlBeYThus4qvyI/ON5omS6otqA84TldaVsN20vq
nkjfhnZGmxGdzQ8nSkoXiNAH7fTrW0JjCCvSsheOlZcS6MlrcOYiWaRybsB7EtBKN9yUtdJ6JD/H
eymL0Fw1HJWHOlLlFleuF6UQUJiwV9iL2o2jVaQAuSudjDdRwL6oBIl1ABBSt2OFnKfT8y+cOunK
HCWJSGMfbEBZB9AKP3wq1UyunbQFJW+wVUpnsgw9U9uzO0vbuh3bjUfmYv9M6F+9rsfIXiM+ByQa
LXMvq/ZnQ8TithFhQae0usnyPrsIImb9NBj2KnE4ypMpjVdahmWSh45ah3IFs1BG3SM07BDmi6kQ
wmhtzcBGfRP0sK5LVTvTAnf04iqKfmTQCHY+9PxLvEoTbCO02Ygckm0V1FwdB1OCOvflM09ChTq6
Xb8j0XrkIhlbB9vXpivAh/LQ+bXNg/cANDoR7DxJm2z/24hpx8Pr//2XRffkf+/DbKrue1vU0ff0
/+y6KP/5/feezPy3/rsloyGkoavicl1HnUN00n9aMuKv2d2flgz6SHPW8P//jozx19uf5v+yOd2d
t2bNvzsyCv88Qpj42zRNVQ3Iv59qyRhzx+X3jgxKHGQ/NGSxeuYXCn7477IcQ/ps7zmUCAK03I1S
A/bsHGMqLS/MovyLcEkaYSNzjctyVDMb/4UKuI9J2daXpA3PISvY9Qnsy4cJlMkWIaVFbyVf8sYG
oAKfI5iS7MvuR1SoyncBDpeemyr3dKBgtWhgcAql2yBDcx7UfPTJflAHs91Cz6+vfZMrPoc53Gzb
z6duo6RaGW59M5QHszT0/IJK3gD86bJhOPz2NY9IPt+bCcx6JeRKgoAz+lWGiYvP+xcTmJPEVdqh
NvWHM6wpui+a1mUHmWJin0LY3cVujNecn3ED/HjkpQh0HtlFM+sQtWbzhWe9+m9KqVDrTIPn8sYg
QLaC4c7VKGG/fDyIs/zwmjpPOppwdApJ2xGL50MANdYdEFCDGIZUWruafRwmDHFVRRsTMPu4ocOP
u0GV3Cq92t/GSh7SJAmVDhlPAxOSCFwScxM4Z2NdDqB5c1AuSc0Rl/e3/FwlDQzAQlp95TbDc54Q
+Le83fAte9cUlf2ovSXytnXL6TMpEn8aU4o+XXftgI1lG8A+tGFM3ycQql5pIVRwcUNM04a7hIvz
XQd29RXsOLxKwlD/VRfSitZloI7TGQbq6ndDxSxwFepjD+ykQUvCcwjS1kg9+4IiNf1Z5n05AQS4
RnVGr4lwFGWEObKpYfnGlxKPLhqJBZHpnEZ9HmwqquevSTyYFW09p/7p0MprEWtMjs6eT4UJ06ex
Z7fM1EdMMXaWujertBlvfWb7jQvMOKI7IzB3Y5a69kUH1oFdpHQUxFCmi58Zzp2StIBK3k95q5q7
rKSlv2oiDuw1lJ/IXQdq6SfniQ/5ZoVNHmHBSKrgZsMPQK4yYdsm51xh4iHo93CwEjf88dz5w0mX
XQkfitkujn1NVZdmQ8pUREnavOI0XJyJqlZue4kLBsicJtdDCskDKNDreOCvxAZLtL7GVZanKN2A
JqkDwuBvt8D/ggH/sjkUPjiD6qit358889/wP7p9oh6wVdZx6MYFbD6T/paEGtZfCM3nDQYjR3a5
2ajnP4pQ5y8aixwwKvFb9Enn8+A/WICOqxkULOo3k+69+Tl/ssWx85YrxyFnYvfFqbj0t4sECFWo
QKpqHdyoh0CDRiyV9oRs/72zB/9Y/KT5N+NwvJnkni120iYpUAYKE/g9rb60IJJ7m7CuszDrQNsg
pp8KlVtuqoxGbh6BXEApwDBLkauc7Cqz2UQ9WXHAudIuDy3Y3xlo6qnEpOUp8TYUC5HDmxeIidn7
ZxvRnaU5RTFkjCT/hrtGuQpwtH34bT4dOQU1FMDv6gMGMDXTtGftLijQm+vHb4eRZo1BqEkuJfgI
lTe57RfciQalvtcVSB1hWhQ//TaDdml29NWlZndbwm3zL9BO7a2pTem3j3/QkTfM3CULiohXZs8y
+gw13VC4Hb8nNgUmUdC7FZrhbfM96PBh+QdjCQQ3WFswl2bzv98P4iDnDkpYJxcyELfrshq6h9KG
RxnZKYKdj8d6O9V/L8TmFw14BzyHEHtO+Hg/2BDV41jQoUVeExNuXLuYP4vA2dSFUlzCXSlu4ABV
Z6HasuvXGuT+SiVLNsp1xHIIUleZSuIrrlpxfx636bg1S7894eB1ZM5ZWE3xGw3aOXRA3//GkQ89
aQnCC+6g+PIYcK/pC3Xrj1/FsVEs3sJsJWPgFLooSdU86mzUg8g7KkimHjYUD4lt0W77eJhlgccL
Zwaxm1n4euhiabwcAeMRihCgZtGndmtNXXCAUqn/wBKwPhjEyKL000yS37FrvP946GOriqAzByd6
NmjH0OZZ/tuqoq8z0OAJoefUYVGixbXsvRtQX297Lm/XgsB2yO29Lqj/nFnX7qJ+yy1bI9LIGoqf
vUBF9fFvOvLWmXUEkdi8e5vt//1Pgs5VWUUCY8jJhH+blIlclyRmP3w8ypEd2cGZErNZgRCYjeX9
KEpoILVzY/Z9Tcn2A6Jq3VOj2rTBKMW0neUaPz4e8dhzYazM/YqHm0Hu9yMCfqkVklaB111NqEvd
BCtUv2L9+VEwkoc040CxoLJ+PwrsZOxSAhdpZWKphNalGLtjSL79B6O4DMDKYPo6i5UxZbhnyqwS
XkR+xY1WpNEGMnZ1wnz2yBYLWx/oHFNyEtTsxSp/AxjLjJOFwsLcaeEgVrBACwwXoE9++oHe4hhY
CSq3reWmR3JiicdhJpAiUZw7ErVs7k/FiZU+v5bF1sp9itKFCYed7nLbUmWdZa3aMkpjdeyT9Eoj
LYELY62LWr9H2BWtUsO56UP3xIZ55FUSKenicyxsLpHLrcwRdVopcNI9OLahV4om23YTOQd6nSsn
Dqv5MFo+JDZ79BTEHCn3Zr7425ZiZ4kN2KSZONoX27SzsAUy8lWoBm95SHicd6e8746sLJezgJQo
Kh5OhUV1JdyCrIEUq1BjNIihasCyGgOe8sdT5NgrNNmeBU5PWPst6xzdynA2H3BPw/nbgAxrhtuu
RZQ0dJ1xYhEfmydCZVOaXVRhES4WcWASxGQNiolnrhUc3MDRDxnkh93cvLmIcepf6UqSPqD16bdq
aZ4KFDv2pPQy5hxGHNQoB97vIUXRmjmakdl6lSQ5WzEh0rl1ewnzqjzxUo9NFkEUhcDydrZcXRQb
+aDSVBeENxj1cC39/G6M6HQSVo40OcZ9FSHex1/xz7li07PidDGwC1SBHd8/WzfrN5weGcbgZxgL
JBg7RFElNp8fxYHLNNcnc/fEeD+KTEy4Qz4C9wipBsgfAbxF6tsnvHb//E4woSyBHzj7sIr66f0o
ognzCaoqfE80aPeo9dwfXQHBL/Wn6cQFRsz/rPerGl89fNR0fNIsXbcXc0JPwppH5QZDbWirnh85
JZAC6TjGOtJ6ce0OfQcFxiHWxstEj+OL4C9TpM7AaWvF7KNvE1JPfHVwiMzR4fYmGfWubH9Fap/i
ljpUNiR1Olu6ZxgZaughDPCGsNK23+IrHl2OmAphwtD2g4F2Xqle3TBPDeBFFZDdZslKry108eCP
5LKj3uloeWPlnmHQBcr24lta+8vgULwWIo+fC2ewUDyofVd6NZko3aGBQ0JcVS6o6dvUzRFu8Iu/
YsTTQW5Go3uBOCzgGa0qOPPxnUxIA0ds6w1uo0y4T9HnWHWGkBEq7cx0TngTH5m4c3IZhZpKpagv
U/5SGdsgqaqB3E/ol1lXfnNGzT98PG+PzCi6KWw7NOPmyNLFuZ4g8WlsDTwRs43xPKaxuUdgERIz
mzanZtSfEwqKLc0AlS4Za3ExoQAX4LoJjHMmmaW7xErgzvujCMDIx1ScOHiP1Lk2ntqCWp5Vz/Vx
cUTkOCzh9s8NKrdL+8fQCQ1mK9ndN0BoaCkpziCc2W7mr7R6tnKIHX18NcIm2gUyiW8r4bYnXvVb
ab1YUbxJnaBnzkgD++f3q7crDVQ91Li4p+rpmazTiKUkqvaCkLLkh5qnzmUlmGyeIWbXlaEJ5FVF
09DyTJjWGZEbwpaeNHLuYakd+reVdNCQfTwh/tyf+dx0KB2uhDahgIv9uXD0osnpqfGGMv2lqeir
JaUifnHp138Oo2ZdBWHc/fx40GOzkOKf2wgNe3hvi4+FJwZit2LkzaBCvMgwJSBAPdL2U5soJ3KH
jz0f8Q84js2wA+je+4+QaHHM/SrHuy7kIqs6xMO5tryto+InbDbivovpxBs99nCzORpBQlxArOVG
agBLZ3Ewt0u6odo3pdCfUv7H1dSh1zkx7Y+NRbtp5rpyjuOF9/7pcgiaFGENZbqGDkEbFAscxCgv
lAru1ee/GSPA6IWmi+/A/FN+q/pIuEO0XFCyTK027O1MZXYQ8FOSefpPRmIumthM0wxZ5gsO06y1
7LlHmaNqoFynv+2RlhVvCy6nyYnBju262NJhx4uv7Lwzvn+s0MZYFLsigdalxMNYmtOWC7P18vHL
OzKKzsGqMwVp7hjLiw7aUK3XGnYnTASya7ITi/2kNjAo/sEwsz8u5DPCHdzFjgOehcRtYDrAOHAO
OaKGC1r36v7zo1CVUJTg1acREvv+lZVWQwcMtM8TaMJuccsb10Hl6icW7rzxLHZPwgx18y32kd7t
4lmA8wqB7k943OQ5E83sl691N1pkX2DEesrP+8g6YhcCMqVRPTPQF+sonjpksgaDcb4Y2IyQROeq
IYYIof75ztaMtNL35qZB3u0yEkCaCiKnwRI4gwTOBR5zzhY5yakg7SNvz8AakQsatdy8kt5/I4Ec
uYgn7jJOCsPdUeruIDNp3lct/KTAGPQTzdJF0sHcAOc/dP/nmcfzLR33pdvYI2+LPlOZw8O2CRB/
FprZnik0pG+nUpteo2TS7kH8Csvrg67fD/y+3cdT89hjG/P6Yl7iyr68mk4GRBCfCg+z+HLaVzG8
SztW9Ke2DWHk+u1wYikcG4+dQ3V0lgOqgMW8yVgjOO/z1EGt5ocaEH7rDmH42E7kgbJhK7cfP9+R
eQoiAmJLpMNs+7/YhOte0gx/6xMrDQF8+GbAf0XoSavtyz8Yie4ZZsuWTYCS/n4CRbGJYi+VVMqw
7laD0Aj2iPv8HALv8OnWBU5FCH8IR9Hf9uH3QwU4K+M/wZquVPOmMXL7CbLcdGnBHTsxPeadabGn
cHDNhAb8oFWx3OxFCOlOR8TpwfpPbjgV7iGBj3B9a0Ca0Ma5p1eRSQ59bn9+Z6bFRY8LmQgTdFl3
k8EBF85mz0T16zxyFhGIQILBielxZDqaM8jFL6fw4K/ev0laGkgQsSRAtg0XwlEmfBcpfgMt/IkF
yuc3aPoXbJZzKjmV/uKiXRmYPPU6e6YVYNkoWlfFcA6Z5BirMGrpppyYJkfOUO4tYFAcC7QslvhQ
Ok3KfKUTXlJX8i4NbJyyuvDUij42CnpNljQetnjLLg43iq201HPmPeyLR5DvbjPEJ68GRwdB1INE
alZCLXPgCM1BVeFzDS0A6S8tSOpXtappm88vYbr+dFd5GizTF6VvXhgoOytHoMuwnZ0ZWeaZrOAd
ELmk/IPpTS9EGMCfILqzu+/vxWFotha1GQX9VGLflgTSvYg75VRW2fyDl8uXKp7eDmgcPdbFbgsh
NKGuZQbIqIj2QS2CDd5qiKmNCV+RqhDo+ssLvA+YhIV1skNyZHSqN8oDzi32j8UzBpGGAaLas4Sz
RH1Kyyb4HnWufo1bkf/pK4RD2WPQvWKrt/+4tKhxF0RYJFEu9hhcNUrU34dFh9mp0Qef3hIZapYp
0YWb99/FiTJUekjUz0THWukr5BOGyFddhR45UqTd4iFIsxw/mRky3H48Pf/cjKEhw1RjlZFGT+rm
+zkDT3uyFKfBENQR/i7hEnwPl9t55A7qhF6IbJdwCyysJoKKT6XZ/HmOzhbUVF9IGgFT7MVT4+cD
bYjbhddGuL3MF7N9m8TBYSzs6dNLgxhRihGI3Cgb+a/3j+n7Ti0Kk5aWrXT2DZ4z6Jjb/vPnC5cL
ICeQUlze/gi2oslaxlCdDe5MgbsSo1Cwj9BOkQ7+3LcYBRRzLgpY629NmN/vgEU4sjFTjuuQffdW
hTGt0Wbqp/ctqHD8i7hoi2v7EkQRVpGRe+jAec8mdYNKnHCRsQ5WTWNOJ3o084H4fkdhKJ3wJBpv
c0NisaOMKLKygT45VCGRf0+7nC5k2HbfTT8ar4ekxNc31LVPH2QMCijJYQZQw+a8mBEBEe1BLWly
Bn7wTY6on3KCwl8+Xl5HvhVlBpSUWaCLSf5iu9JGxYxsnVQ7k2v0tplGcw0oNK7/yShsyVyfuPMt
RykLC7URRtwkO8T+hs8GhSFLpxOjHFmuMzuRq9mMrILNvH9j0AOVMGl1RJvDbGFk6BO6CWdawZsf
Tmy9R7p27IZcBG1KGipsd3FqDqBm40ijzKvsosKnslDzjWInXePRRtAOkhMAdZWJvl5T6vUw6Nkr
V1XX9Spp1rtUCdONVYvhDlKjjtXIaH66TTzv1sSZQAZg55yTUH4/anF+GE1JvYy3RJftcXhW+SXR
qV3rz0qSUVgPNHyAS3mZ70cJat8npJE1iK+59WzYdn6GEVtdkE4fojDWMI7/9EQiW4JG6Twox8Li
E49O6wZlxScuA0u9HFJj2oYiHk8AKkcWBXdiWGpg9IQXLAEVXWnbbkLc6iV2ZjzyM750fndq5R3p
Rc8bMTHLYNv0sLRFGS6ZMqNoZxRjVkJk5H5j5pWX903dYuSIaC9/zpIEB4ksR2+nBukrSiDceYce
ozZhh9mJXe7I8qHTMDPF6D3R4l1MmbF2RELwDh+Ty+WdmdnRrrCq9t5sJ/3EoX5kKA4fenfzduBS
Rr+fNyaRZGqtw+2Isza8ztARXFiYtm2Hya9PLIRjQ9GGgooCS5Ar1WIoo7DzvyE4mLbVi2PlhNbE
hCX3fRrFJw7xI8tBzHU6zUCKMtoc7x+rG5TRhwhDd0Pz6301yfgqVGx3HfWWsm3G6BRAe2SegpnS
aGXPm6+Fiy/mmtxAHC0jdKDCwBmj9GhvqWN9Yq9bvkHeGbRz4FKD5sWcSvr+qeA9V61dMwqWS/m+
aomJUJ0geohT5bMcQkNFQ0ClR7ufT0W+8fuhrBHYr0mwIJOgdisF19iNbPB9+3gTWQRsM7kZhlYw
2RJgCxYcnPfD5G2DCXzPMGRoeyITaE1jzyCeHGukVYdCZUI7KBOE/hCct67pP84kZtjk60wvPv12
+S0c8XTlBetq2UHR07GfVBvwVuRpgRTR1DnmW2dXuEb7yc1z5sjxfumiwMogdm/5Ia28TbIIRgam
yvGZi7b2vNERe3/8dpeTch4FrAGg9Q1hNxcVhZGmVRax9L2qseQ3TYzNc2XmXz49CFMStzACj1nc
y7eGJxLCuwYJLJmQOakW+ISZIvps2UKrTmNfRvHi0iVlsPfzxCqHNpcDLywxnGpjUdeei9xNTn0W
c7lvzONAQjC4WbH5Au++HwfOfTYAahueBdn5RwGj8RuW3Om3ySrszJt0u/zVzqlMyZzPZAxa9d2I
UA17kPbwfQ2hrxHLomU59hxzxhMbnqj26pDaZ2kvVfsBkRppAFZe2vUu8jPlEExFGeztqGxvOq23
JVJA8KADNXB+kecxXt2W7I0fI3a9E3K2UdnnJCFopI2PBkb7LBXiZ3RVbzYS75FuXSMnuwgFGTZe
ZYXtV6P2qfOyFFuhPa61JaE1k+7s0xprvQbXkMTr+yw2sSWyIrHFyiRB75o65D/vHV9RrVVBURpc
S7dLME61x6ceE7Ru1YpCXIcs3GabJnmsYwJWT6WnIa+oDzhoV8R1FFn2jII9vMeEhXhR15qiy6yu
jAfVabXv5aCbjYcgVg5egwAQ1Suli79xMGO5pCBIvg0OuuhtEEpT29au1NzLKvbZ90K8mONDnIQp
3gNUdsHOd2Kz3Br4Iin4Mun4qSlIO7N1K63cWZeIcfqdDt0qeAyrgSSL2irRKwX4xJxnEhx/TeJS
VrB3d0XslYpSlyvLqobvpVpqTwZ6mH6VhL5beVOeuw+mkFZzCJti+hEaFpS7xpUdKViWVt+KME1u
zB5LBDyMZfaFsiXCDiKuC58IEDSzs5zQrgiWqAfVC5y0uiQYwHzSCyzxPCms5Enlr5nnbU/kqpIQ
loJtc9VtJ+Lc6nXv+mz/MazmdN1m+AnvigkaNp7Hw4CrhVriWR1VuvXix7n+1PtRXexJgeBP9HYh
UfrbonrNgzr0L2FW4RSRGYrxEKgJVrl6FvvPNj5V/t5GS3Vn951zg56EQJSRVJMoNGsU3njuGdDm
0BgaxrdR8a0nWvgNMmIMnzOcE9uhXvmTEQMBRRV2WQbW/AVyUS2TO2zt3FdV2glKnGyQTHaHzEk2
wVp5mdVEX4ggcctV3FVph903Tsf4/4bDXS36qVxXJRWn19hVlZ3RPQvwC9bm9hi330RFEtXbT31T
YH078ff/6DGbzXaT78iL3HVqZMCIismCKVPfY+rhVeLHteaS31nJ11am9svQwuzBWUL1661RxuGz
pNmQr7GiLm4siDb4+6tFbXhY5zroeNO8JLVkjMsu3ABXTBcYA2fyGhqF9T3ERiVdD24uqm2bWG27
KVoLgoNZkTd0EetOPFyLBs+dB+yHJ6yGnDFgMVRpi8OvGWfGOrVc/Lsw4rPzW2gSzddwhqh2mqZF
Onwc0ftfY1wys8uIJIJ+1f8/9s5kOW5jW7vvcsY/FOibKYDqyGJPShQnCFIigUSPTPRPfxdo3xvu
jh3nH58Ihz2wxKpiAYnMvb+9lgZIVNo+bOF07mCOoyRfvjFc1DUlhPkm91+6VVv3RiDm5ly7VTEd
W5KHNd06NX6X2coEductJetDXzPEDvEkg0M4j/J50OfxPkWNPAM4cDElWzkM80UpX1y0DkNJcW+k
nhtWbWlPoW6zfSauU4KsQ2qPm92XqfBhsII4hO2IiPrsZHplHHMx1Oemk1jwRgaPv47wWl6qytUf
WP/VS9vDuol9q3OO5PvaLb7Utt/bcVHB3tLcLthZman7HKtkIRmWn/qbfMkd8L66qkFOVJwr0AuX
89dMFOntuLiih41srgPa0DJBj5L7C8KmSTofZQDm0YZ5bwg7vcWy6pihqHQE9Mlc8jtJ9Rxn0sLx
ANpIktlz3K0+BJUqmLtkBwzPugHIAEkGZjkDYcFi1oxbQbNgWpuwb3qsoLguYJz6djBP1EVLALdo
LyaYOsl4lxoDPhQvk779tbNHRDK50xsviWEbL3JgKQBi78zWq+vW7KhOY2LR6gQMlVwt3L9TNNXS
/K7B3qlZ/wXyRxKfhbNTi1PcUk/j2uwsqcS+cBheD0fDB5bUBaW6E16WA8BjYtuHtcPpJgQnFRS7
yciXaxms4xoDmXKtqDH0bt51c21fayJpH8Xq4fcjCOdBzMiG8Z0IFwZCHQ76Q7HMpDW+DXXZZaeu
l/bTNpLfSvdi0K3qY0kl2q4kc9aLohinNayDhHGNrdFk7rg1FDppzvNIsQ2N8yxMSbRKo2UUFxbj
fXOEzcE/Ob2mG3Gtd/rLtLIKoNRZ/DctI7nP55uZ3rNRQUBDnc15ryh2g6mrbJK9ohmXVy1osqfS
aUD6TZZf2ruUG4paeFkKGa1rm3MBVyWiTKLH3v0q6Jp7g2Fhvwb8f2FpegFThpF7WoZpvgSgZdz2
TcCjHA4+WRwAT3bH2QOthzgJvIvZ3uoqRXHWRncS8ntlpG/WAjgT05wUh24qxF1viGnd8QjDgNn7
i3MEjRA8+HpRpXyRLkIxnf6TExspS8bOZsm7a6GDNlDPhtaO2BRo3PugDCG06IZ2WcztqGF26AYo
QHkW3K3JyAylXnTd9VDOEke6B5DIzjaaMDn4AKKkcm+50NcZkSUP+B+GlYEWt6niw/eYSfkhOyia
5GZNjGlGETMk3oddOpoGz7n19RuDWGwOxhCUystcun154LL2+ht9sCE5BnibTSCpGYKuFlkGlC0w
HxmMeXdY9plIbPdZmQXCCZwCQ3cwJSwU4uyrk19ppbkY90EAV+mgFUlmnjjyNMMp2xBJMB3F5OyT
XKVTpAXl9Crbfhpulnyw7tsVMPmCKSOz/SPoCjDWyacskxMx4sxhc2j+/Yb4T4c0UO8eJRF6X/zn
T2NRVlEolvOFOYYF6UBmVk5U2Glx47lTevv3L7Wdjn5bDWW3ujVXtkPLNir+R9m2ZhnkRizwoh4p
U55Lrhu70uJat3G+7xFyDhciVeZJtcu6U2qod3//+n/5UQktUODbcpB/zBBMhZ7hblQcY5Dg7rve
sZ4Q9W0ABdn9Q9vjT2cZPirdeI70Lk9aNrS/35hnBXoTjNfgMBMawJphL4eu7ef/sETBL9Sn2oTM
N6C9Qtjt96+iuXqdeBNPLhNP4i732H0Ng90TmtL/SYr9F98dcc6tXkCMiW7DH6ohK+CNtQfdHJYF
vFqzsgjHOkJALM9c65qFTOzztc2uhtxrLyYn8X/8/Xf3V7/Qz2YOkQeTAtAfXr/LNa9mC0ek3E+6
w7Ik7W5yaKP+/av81RXC2AtVC0aHiCD94XzfDtXKSWoi1yux59qzpna2x8ZimeCl/f1L/fkDUZyn
mUEHgijVn46IUL2HQtY+0Q4R5LuVrgAOBcd///95lY2EuYUvyQX9/goxPHQSCRWn0BTkqk2gwfE0
5/0//Nr+XBcxtpEQwvD8wwjsNrr726KxED7pg5SX0VQ53XD+9na5g06RAHSrxVK1/vUMAIydBmwx
tzLAJC0wi0KHsMnJV+NIoTkVtFeD+h+aIdst8Ps1h06+S/GJLfYWB/3DLVItaD0bNtA4WV39NR0d
ba/zAN4PCVt0nxk1BAxD9k9BkL/6cg3iQVtUiEqt/YfzfxIsQ8MjdVvpjDqCyssmfs6sf1jP/vJV
mLmjJUev3/1jI2suhqln5bQRBVX+XlXTNx2q5z9UZf5cYmA2lcIMM9RMHfFx/vDVqlX4qcvzgfx+
EGa9MTzXjdJDQxXeHQjn+ZcP9d8J+H+ZWyH/34/AP5TN+F6L19/SVz7/yq/4FffL9pCmyEmfl6Lf
VvX/ZQjesL5sMectWLh9UVSE/m8I3na/+EwueBQgtrl5f2tE/zoEbztfuDMoy5uEKujgmc5/AsQF
2bJdCL+505iz1E1GQXl90jPc4n+4UFbewehCdosWqERfrWTw3yxfamPYsdpC8Ey1zeuUclxA2R6A
QysNaLhIkGwLD4Copx9q7LA8OEgajxklY2NHVsu81u2FeazesdMfCvJsFmneql23RjYuR71ECg/e
U3XmgYwZDoDFELRy7R6RABSM7ELlCZOmGOnsNlA4v/DYPqUUdJodkIk+208VW4CwY8T41QTMSOFB
WmXDRtT2Whxnm0JgreeZZD0ZOCwf3NVYVErqVGExV5OKCyspboZUaZRQHEsZx8xNkEJatcVbp9Tk
xobTdbir/LW8AMEnLwtYIjC6uil4kYWP+ylxclGzJS6D9TTjOq3B5+vLT2mwZIYyUcZr3jTiKidf
eO7YE549wP5L2I+DhKa+1Jh4+jUDMioNQ/N27TKk2qWlsWKDSUSxR2bSUeZulnX/nKepwbprumN6
7ILWGzka5vOzudrdPYRrBTdsYBXZ5heGZ6e1nWqn/EA+V6ljf/fYzX/10nl6KYDx38DtAFVnzC4U
egfLrbZvmyarI6Cj11YbRGKkqwkhBAnUyvEdI0wbADtkaOEroLPLBh4Z5RwIVYbYB3gsOtihXoJA
+lba5SWoU6Y10ziDDWxXO4Z6I3zSJ1jcYhcguQTTJcr51c/qOx1P1sjwuL9+gzLrHs1m7a/XXMQB
c91QeSLAld6O09zbqplPPpbWyEGQ1BrdjbNUESTKK8PpD2613szD8EhV5yLTjK+les/b6bZLv5au
eLe7PspT/XkrA1QjPfXVvxkgrJUafDGRnIxR0yPKTIckU89dATykzq+7aTlIu7vj9kOt4ivOjfUB
WTIgSLTS3kUzF1i/0H7OrrmvJO56HxQdRbfzSpnpYDKwlHvVuac2APLqQe/9U54Egsxdbz4S07Ye
3HJtfuTILa2ZS9CnTBVnTPXnIWXXxwQ5TFzbaFMm3XsoHLyhUdtnkoojFaLdSBcfuBimJLsbPsxC
EorMbx3KMpeAU/NonNT0qBY/kl7BE3O4yNJRXnsj+q+NjDd2MPTPHOFj3x5uXaXvGeeKVzv4Fhiv
+nK92D5k49iw22jSv7FZ3mG8+cYGcldJvlOPudzkFhcFJ1k9tPyAirHZP7i4RjTUHAFgvRxRZL++
uDZujLV/sLxpvwEC2pSCdWvFGvSzKb8uXWfvBxznvfRGBVrEYhnbnCiKvtsL3730M53xsD7Fdn2Z
ioGyKGqk3Dn7iCkDldFzro+OVQw7m/dit/LY9M3DoD1l5Q8TpYrl5VG6PJvYyaEG//DyjMLBpUgI
byCAD+ajwOGXuR5vK+MI3mt09SlSZXZFdDGJvOxhCoxHihGI6+zgTdOCV666yxEfqNkQDHU6s4q1
4m4K8LADFn+ksIYFaprNUKHG8/z2DozkPnGRyncubV8HIlzfnwFOh4DcgqiY833Vt+apd9t4rNeD
rfVznIz0KvlkLmeBrMYXnZuRm0zvzrBQPANyYd4JggSxaS3QydPiVtj+LpnKM3PZx+2axmSXHBKn
KGOu0mpvCKe4nMthvp95GYrM3z2twUKcj1dL7l5jH/pmus6hGSn0Q9s7qGI4Ybh7qFaYXGraEzhG
4XujC3ERMK/XlOAubK7kUZV4nsRbsGnfDMpdbSGwZ1ldCd+IRZ6TmudeFKN092vCXayekTu9dNVG
QKnyhxo7nr3g46ysu9YTN3p1doR+Tgv/0I7l4+aG82q5xToXb8QG2ckHLx/vTW062X6/MxSsZbWi
CL+f3PEsu+Ki7l8pTfVhoAb5gFDiatQ+iF89LZa8Nycsh3I/Su8JTzJl4Tlk5Ks2+wMBXBry7YTv
eD1jfgulxrps5OJmzbvzmutncOZH2+bGnBRov7usRfbramenWndBeV2ax8qS5ynDTQ6JSkQKEqc9
pl7sIcLV897bkcXAwbhMOEvwqEpzn3eYPS3w8iFmoD5ac2s/mMmHmh0AEMVRTF5ySQtAvlZU6mN9
9I9e293wmMazis4xKsbxyZ4qtnUdweJwddJi1xTIlNV0mHN5WPv2THXk4NDw5jm79jeid84q+SFL
/WxQOffrZt+PQAI3LDxiZgmyUWTmYS2Gt46BR31xGe6XoUncwp7AH9JoMJ231TwhHL/x5htfoz2q
bvWKLIt+afsIqCwVU84/Bk2FaNjV7OzVWnsLPCbES9w76qZIZlBciGMXfXoVrTrLRXuz8/aDFiWm
GnAblr3GJMkonwqO+RgbjFnuPeiyE+be1H1Ec2d+8ydoYSbSzhrfY9HeVMO2/DZW9TRI57u/SpO7
7Qe6pzjX+7dVDvtJac1bsSTiguh3CKqBponvU+6ColsCGE9k85xpcoqhyd4uMNBjJEVkeqohCBUd
aayO8EizqOUJtljzEfE6q6B4Fa58NRP6t7q6WX2KTv187FjMDaOhWE1xLvLScxpo8ZBOwTElkaON
hPB08Sw1jy+pOKdTZ9xpJT9++arrPSrEmUPn9SqRGumdk++0fu/IIOJZOh9r3+HudGilreVxsZ5V
kvqXcp1P7uRcYRz8QK5yRjxexDPmsN6GfbdMx2Z7rBa3TenfGPKbXeGP9NundTYvU7hpq78Ed31y
66fetzkvTh3y4yopw3l+8w345HYzX3Z6y6lwiLQ0O+AvvsiD9DEf6JWb8xhVa76ndEFYMkM9iapy
J3P9G0F0AJIN69hylFJRBDRCgXBmafpTsYA7XS1nbwXDz5TKReQ44kr5w8XUFreutU0+1qKPGTJ8
dDZzl0ym5WT1dhP7yjmnVnKyPJ4Hm8BQHrU6yK5zPpurx30RHOhu6rep5JFvoTAzdmv+s0lA/gKq
ilO3ieh6sObOr5ULeBoFqL08lHmK1MwB3/1Cy4FXqb+3YMzGYLn3XTpLy4sFVlqsMwrB8U6oHI9u
E9XFd/oF4byaYT6LbUATc9e57HkUuHWk+0fSmD8HNz2aLPDFaJzLhl1tlcYCwQRwkog8e+Qpa++I
eu9Uxg4QBZ7Y+TYYnF2v4VpkZrr3XZ7LzVe0PnCtv6/tNwrpC4pPUd0IzeAZhYzJtfcpxtNiI32W
i2KJaGBvDoyOjnZv8pW5F35Ga86uVHoUZnfKTT1egLb5y6XwvWfZOQ8TjPdv0AaZOcqP7EqO0jFg
USNOcbUdlO5dmvwYbLXEoEb3bfpzNNHuLexy2UjqyBe3h+tsLfuJNzKvzQ5nRUhVisuz51mnr0+c
i3YrYYe9L2k0WfJO5Isbj4Jjxko4cGrR7/YdjMeCfmL3rtFuXZqbUb+s2n4XJHVMH4EGp70v2zd/
nndudvbG1xm/V4BYVTHpCBCxcjl6vCfOeCqqG9VmF07fXCq9TJ+RwoMjnqGJd7vCztA20puQmrnr
bfuhDNhsQTt2e6zU5TS8k5piwenpBZa01ByajPPKKGDapDsr5axRDAzj1qPwOFE8k6ZnO1zfCiSb
dWf2X8XUdSe6QlFg5rHkLYQIIuy4NlAhoMp4qMEXrbxi0R0nr4+qWYuyjvdHg//VUwdHCxhzj2pE
zAGaAOWiKNL0R2fgyQZZusMm2fPkJsZhej0a9ZrT0+qpN2EEtNetn/0wTnc1M4QWWu4lsfdoXS9s
7932lxdg9NbC9pxGZgWkCUH7YjhHsQzOXU2ZR1/xppnvlccOBufhTL8O0RzPyYDThL4lormDkmQ9
mvYaeXq362SOtNAMKbeHyl33QwZKrcsfxcwX5VSnbH6bQJ6VuXWFcuvgtQG+QecwyveU+KTD4LOb
/Eiy6aZHNc34WZSjkc4HoNRNfckkx96VATTpGnv9vfKOVXXPew1CtslRlTlfXZ40Q+ndmQGyocGI
GrO+yuEIDMi2qIXv1/HDAog4msujVO7VmOpnn8Xy2q6GAyX1eJjkrZE3EZTvLsTDtiuZKYwJcN4t
bvZqDJuterJiRxoFzdBR0NK3DFi3mgzh3j9YxONbzzl7s0Ncd6yOae5B522TU+GmYH1XjZLawHZH
Dz0jR0t4X/pjXGZ6ZMDw8sCXhbpTylcLoWLn+bd1KmipXeBluE0Q0OzGlcwU9N60vqhLGftpfWW1
MmyyASC9u+z5gx9rit0O4aRpxZUDGz4r9Osk/brU+OzETlglrewuv0pXLbJm1GQdMPYxgzdM/w65
8jC9ZD7rOW3T48r2sOKUnOqviGFYBuAS76Tpgm/BDMbJ+NHkTq84fyx0tOPJ4HCTifGCEXssnwne
dMk9CHPhKJwB76aDM0865QNju7gTXY0b2Oe8GhFTjddKlnvGAFFgBctPr0Bm0bREAY1p7S9Nb7Ci
Mm20d42W+k4Y2rkouh+dSg7WNljEye0AAz/bbWSquOtSgAUJlUJGKJeoLVhoaLafNRI8nizrwzjs
DXcaUZtbl86qn+whiAvlXw22/FYvy7ECS4G2DhlilwF0ToGsBOq1SseD16Exa5fZZNhnpJEbWVOw
srlfTxgux/vOooNHN3ZGUuZ5xxLiB+qdw4LXNCGg44H6Mdmf2rXunkR716oDISZ3NyZNGIDgXoaP
FScK3x+xC7/lh+RobbiZZI6Cjf0OLeUgSBRaZ199F103wkcdkv4jwfltHpdpyjE1BjoeisBwfOSP
xYpl2kxa3cVlMGhsu9aAv0SDiBGcwljsm6GpOE+VJk3vuKgZBAhsPJ/XNZQRyYJhzFf94nIza5aO
ozf1UzMiqRQ8J4kxp0f6nIl+cJESY9TpuvZmrGbqxM1aGmccPjyMem5ehJ+G0Wq72Vg8hul8jgao
cFCKm0NvvuQGyeGT6q2AFqqy7OyQICHHW2jlxh2bJs7Byzpy9CyCNXvOK8HP89MGi7yLIvz8/9aq
0QGOaylbpVmuSGZT/l19/hsWCbajz2Lef+ua/9rgNP++rLnrM3IGvy9rbn/jV7Sn94U+meURbSc5
DO6JSvmvaE8TAxhDZQFhajiCTNP8X1XTsL+QXSU9zdVEssze2hG/VjUphZIC3VgT/A+HKLL1n1Q1
CTH/vqgJV4Ti5NagoVRKZdPijf+2sZGXy6z3LgbztGBq+4JimnNrtk6nUQ/nUrmQwO8GTsp141Zh
oVuZ7sVjsWrflWS/GsrcNuVzl0lb8vBzUzOLiCmZ8hLwYv6dVWDMLrLZwvnONSiIx+JWKHYGd7d/
6ru8FBdyaEDPZ1Vu2AcGrpPvntMmt4S5OHHh3TKwSjhw4sn6GdXPvq2Ll6IqDC9ShZLpISeu80DA
qltiIQnQRkVdtGPs+i0bhnKexJ3VWf0tErOMoqDLfXnQHZk2ET8EJPTasZWO876VlyaqSOeCBQVe
TUkG2zl0iLWNJ3C+U3uiPUcrsFyQH/Dx6xTafdMHSTzaMk33c6WnxCH0LtBvanvR5KFyPLjzRVJn
M+lYQhSR60mKwiEzD6DhaJbQzLrJGyY/yDz4OrZalXTLhIo8Z7o9pO+BIrB1Vz1r49ojFrJzGtm6
rJ+1scVd5txBRrUMRbpy3EfF8TgWpGnXk2icTPlvpi5QF17WkFr14W70VAbFv2MMJA+wHuuumqgQ
VFtGpFKMxkHLHmcHUzwLpw3G6351c7MYyHnoiCHCQmFVjUakz1MQqaFhLdZrGXh7DvJq2LlGU2xY
wM5qL1uH5PqlGMriheHJJh82lgLygGnJDAphM4XvUA9kPT6kJffLzkZxQKd1No36vuk6q7iyVK+K
g1eO0xRZJWbCmNTgmgFKGoiQ+OA2XRy6K9OKFs9m87T2Pmku9mpT60XN1AUCn7MJrqgeZgWemuJs
mNeNGDGeYVbc2amk2uQuKY8e+GA61s8l05urZpmImMxC1I8Be0UjnI2iv01H9t6xYXHNhWvh2TGF
cDaffbr6t/CaeUQraqImR56U6krr5jeUker2GAwU4YnHivnZ8/KJdA5Ape26dZNR7F19zucT8Tgk
P8JFGcAQn+qm7fG5mIfZ6RnNtHNs5+Fc+gRYJkfO5gvjF10R+6JWPuf4cegug9kcUUL7DNJTi0nS
Vt5h+/buA6OdxHEedTb83S+Ri1Hq0njSOHVWB/MzoUFoiLRG8ZncAIJNigO5x1gO5Bm3kIezeArf
tPhMgujwEFDRWp9xkby3/eyZoDhhkuUzWNJ/hkz6FeA1DY7PDIroAw05bv9LROUzruJ8RleyrmKr
3PwSafmMt3RpRtKlG+sgsrb8yzBy9IiYgJbXxpaP0TpjsiMIIP4dDEUCNOVnmAb5snaZfUZsps+4
jSi26E33GcNxtkQOdjfCObqWLQ67QrDFQCO2AI9HDvFh2FI9wWfAZ/gM+0BVyu7S2SoOvCqFL/UZ
DBo+Q0L2Z2DIHewx2+tbjsj7jBQV9DfqOJ+2qBEM0/bN+QwgiWQL5Kx6kBeRlmvBhf8ZVwJGNt5h
MvPuM6D5nMEybnzyUSqTkd0URJ5SfDxUjz+jUF7jp0/5lo9SuqVjr6tQjaGPUsa87z7jVLIQ5Tvt
dTogxZa3mj+jV82WwnI/A1mdkfgn+zOmNW2JLXbLhLeYaibINX6GuvplxqKbqAwqevMZ/Co/Q2Ac
VPQLcv1Ew7hDqg+PKtKl3MJj42eOTF+rJGu+FUE3PbifWbMFQPw7kQMSaII2EaaWfAumZYtNL2tL
q7mfyTVC2sMaY81Zrt3Z52FgDjpZX993lX/IPvNvDIXIuxUSZEL4oichJz/TcjzJSM4VrHm39Wee
DrEPN1Rqbjk7uwyM7wAqZ9YJe1jupNOm2o7YdGJT3G7Nwb9ZNO7kjqN/sjVNdOgh4eqqoG+iNtBn
Z469ApV0KEFPtrsNUMaTjlNQ8K3FlteGSc/iFVL4nVE/9fDUw5yhSio73RRgXbEzmZFn1FyXE3sg
emtvuyWViUKnRhyWimKPxNHdX7h4dJvQNXvKGlPgV14U0MD4aeoSUC/DS6q+aMlAw1qC/0QTsZZd
ubN7Zh4Bq1nGz1rpK40TGQweHbq2H+CXFiLp99ZcStjCWp1ctsXK+XeqfFyMdVFYV51JY3AJFT3B
cad17tYSFNIanraa/EOyMq/KEb3sUGVnfFbgD0QxA5qbp0okfOzAMppvq8m1QZ41a1hrVIVbIDfT
YLh0h7UwMTlBCSw+MA94/olrA19WRWChCNu5pJEHyV9C2yY/jHSXEdzyK4cZijDjwCntUcscrb3W
RW93bzmlRH67ZtNU6M3pHeqI2VY6iRx4fQCxMfORub5vsz416d21M+XcvNV05OAs0xTaDE4biAMZ
0ge/LylM0NTHo6aXy23BL69Acq0hQdOS3kgiZwyyYldAi3zlzy1fvbEP7pdcwzJklvPyOOmjdz2p
0kd9R73i2TEmk4wkFm3rYp1MH7unnIIPTeUrsnAKHteBPomHYLH7WzNIWiSgabB+CzjpvPBWx++5
JtcrErC0DT0p0MC5mXy0cBukuI2IPOwrm8djOKDA67dLrCnw+ImRd501gRvOvuAQkAUqEKEifMNW
xmomfERB2qiwnCsEblM1r+dEbdF6g+bpkSdqP0WrOxZ7V3RpdchcwDI1H4WCVFHIe82ZJ+pxaADO
ARF3YnK+03xV/iSvxzQxaTATwrz381b9nJRy7ouC2HtsEMdPd4vPqTV0Ewbhoz7TkkPJ8H+PpWSq
DyuyD+9EgMTBZDi1hhuK2anqvU4LGuWcaC80Cew3NtXU/qTF6zDokc3ymR0aCX4qltYPFtiZR7EN
GoMJ0aJfiMcm8ibz2jqLgnXs5ojrpKxCI0gQ4HE1Tccegk4VTSQ4zovVmmw4ES//cLuMRA6CZ0ol
0gkozBML5IBfdW79yBiTVV/OFZUJRu989jx13fQWDGfpqgOtm0UjIDK633X075g6rcatzxk3aEuZ
Q9I4W7VBUi7raQbuVh0/acy4a+rHymMuIGQwY/w+EHN/zlHy8WOrDP8rMDWSqzobGEVUdEBBNUJy
6SOkhtpPOfhC56S7DSwwFOaWFDMh8FBYVAyvuv3iP22vP+3UnMCDC0sL/y6cO5zUXtgmkP54YnSD
FU4pOVzWOE6txyad5mpfkPeEJUpeO+7N2UIHkc8FZtCm0q6w1EnjoLEbFAc3WNmbt8z/qDjNBv04
g/xFg6gqf4dHK/H3VaVN91NiK6qQMC11hgcYS3BVSK7bKqM6H5z3ho+kP0yzGnCL0yX8ijVsLYMw
QWAWHJh24RwB0H7V77dZWu9RKjsQMYRrdU6actSiqu/bO63HLcbHm+Q3HJNwLQ8i8FMq5asmWZGF
12gOHqupFfNVN5ktGYepTtgALgW3PBrKQazOvvC74E6ugX+TypprRGS0+xJXtQ0bqtaYadXTxg11
tpHM9JgM0rOy6zZhCND57BbQhI504lQw7NOxXb76aSnoJReake2qDGde6FauwgzVtOlra/lrHc7S
X26YQx7fTFpo7lZNGHIaazL9NaX23xP4v3xyiv/+BH7IXuvfpYq2P/5rqOgLB2yXc4RJFpEJsi2n
+svxW7O+wK/g/I1SBwCP9wm6/V+1hvHFYNqXwTNd3yKuDn/rf1NFXzh9k3elDM9Ps5ln/U/O38zw
/O78zWPVAvXFbD7RZN4poKjfn78dTqtlFrxmbeNTk2zJAoWUjcyIR5nQniR1tTNXm47NiecyBWal
o7lfgo4uAESR9lRlFi3uvvPyJZKtbn034QnkR5lVdndh0B/TojxzGSQYlq7o4z4RjXWbACYfL2Cy
BuzWoUeywNK5yetLlc8Ij5d06Yh/dIwDXCajWTId5A59LJDwBdEQtPw0q85z/VSSyRovrNRR9DTq
vH/USE7eZWxT+lj1+rvptpume+kpOScder4DONvuW0HLSacgZ3iUMNkoFMeVJ4vzWi7rol+vQKSR
bQejhvU3bauWzSICzSjH2/rhS93rdkjlRv3U5EJZxyHhFxN7DSUYqrSjrx0pdtOlD9Acxx5OzAMZ
oHHY+atHg4GVAzx/Dhc43TklpCKmGgYq32Y6umfKk5YKGeVx3muj1i6ZocCKqZXWggkzyNHv0p92
nnxV0cpcldFeMAWeB6HfjkFzdIpu1ndsZzqmE0X1qufmiMvP79xDigN9CJ10qe6DdVolbsWAesSC
SveJal7+bqdIpmmdtuKq1f3qzvPaoWU4h8k9hsicTJ7nNdW6fYp2633ocGpHpXK1J7YwWcpP83V8
ppMuuW7QojqHrKE5TcU4kQfNNQpjXyfBVlru7Z5Gsp3oUdvkpG2MfE6B+puJFifpXGP0aky63atX
ecmRZAL9Davy+9ixFTNwdmrLt76yOIWvfC895V+t+L6sTfXSehpBD0otPAGYdLIYgJoZJKz1jE1x
xXwbpOE6GPe1ZkynZM6nJbZqxx5iUdTajelIyu6cvDNil1xZl1ORYsMM9Uxkp6K1BdsC4MkYCjUY
CqGRaRq9a9CdLLfUCjQcuTWBgtQfstt1DfI3WhBCnVLb8N5HP6AHQ0Ggf3OTpX6WljuonRZoWUVH
PsMKPjOEeNmqtXmriDVgaK9Fc6cLP/cibXHE++C2pD+Ymip3yJ1n2kmVPdN/H33Js0Cm1U+t93BF
jYvHTkkghywiy5q8Jw8pGkoluqcZ1QmfFhvnOlTKIJGvG9sCns9uYa4jmYJiJkg/FA+tVM4YcjZs
2oNFNMcdHfVmTQ2i0xRN9zMS6cmN/d6l8D3nrUijqZfWh64rRsd8PfOGsFhtwZg4FT9AUm4+ZIcJ
bcNPEYwF7w7/KAfbpUxkNBZ970VjopjiM9wh/ZB6odFRGk3y08Na8YUKXXXnJKEZcEjxa2UnbOAJ
IrKu4QABsWpcYvaLAbebHOXD2jT03oAxmv4+GW1dMOPn9sXORre1hEUgfpY5o26hRCTf7GXf4ros
pE0nvGtmmpZjol0Y9lR/JKlIRobca/Nn4ll58SAyb/rwPDF9ZJ2u0CEXWjPFACQgJQ61bzz7he09
OwNA7UgWhv9VIrx2dmTCyhfc9MwLNpJTzMoc1Ydg4EXsk9UMXhe3J3LkVXU2hFRdgyviTOm7peyW
TUFr8ntB26mXkWY51UXV6Svi3pQiQqLxtZyojxUnpuX+h70zSY4cy7LsVkJiUpOCCfqmJDNFUgHt
qOxJYzeBkDTyo+8/unXVDmpjdaBmFWGke5ql1zjERyZOEgoo8PH+e/eeW7FVGqgnn2YFXmGF/H66
E+CtH5qJyORgRtjj54UJQLGdCc1zsNUOBrY+L4q3mTeO+a7IK7u57qAMTI9ZH6b1Cf4EZ8+qQQK8
VaJn8a2yNGj6zKVz74S6m50bjlSdjZKF7jvp4pxcITuLZDE6imdaGiv91k1j70XTB7fYCDua2MQ1
Q3Oh4dokVt5Lig2RuFhE+XzGituRoQRBuaXDAL9k8DtNSnfpUv8h0LJmxk7C6shPS+U4FYFqEUy7
I2etQgsyOvYtZsSw9PuuFhdkzQ4uM7SwuS4ULMrsjzBAkpitlDB8M2Kdq6QYPQpxAC0+Icz1Yq9r
CyeIXez+PrUdO4kQLkzuJ5gUbxPXST2f/kCK4AUu53lmhcPxey9PyVzBR9dg9vvGywDDe6wRcs3V
StjtWqJJW19noZk3EFcmSUOVRQ2VpkPtVYLbtANPKUOeaCPW2DxpbeI86K5Ss0o6psL0GF9mtBfc
nwOmnZIY06HME8NPUWxlQVvU+ANDBUimTAY9PQykl947VNTSj3o1czeppkW0k9UqebWHWKAmYzMl
qtOewlS7Q3SGZG3MS1InOiaq81WFO1xd6muT+GK0p/dzMo3DNvfKeRArUqyUEQzWEFYrQ6XdKNKa
ZdlABvyEM502KpmL+pXohul9dNOcplLE5iZEB1PnT0QYk3+uNbE8LzRFSx9GPpZxm2kIpbgrsE4F
hTXKaU1WrPFWV3hPnMGyt7E9Jlf27GBrcgfmlQHP2ml+X3SGCVWeYva2dXA9kDrljvFpw5pLQjZW
Q5J1Ozf0VqU2j+9hZvDRTSLt6esZmDhXkjLLwxqR4PzUijC6L+G4vLRMSPHVKU+OOxWX9JucCgpp
1tyEEeLZU6XSWPIyOoUPFUeaSx/OsUN0uBa2cngnWXt6ZJ9jfctFXhbboTbtUwFdnSl+4cVsqqnk
f6Re/Kvq/vvCqP2vq+7/zN+a+PW5+NvNc15+KL+X3/tefiua7X7RaH8vKXWgzwA2/qP+xprzRV3o
LKYOIBX3CkX2j/pb0fhfJiBE+kwqS91xavajAMdK9gUvgM23Bi6XVoJn/5UK/KP7w3LIejGw6gE7
4SgGg7qP9XfTeXVvWr1zo5NvFAg8eytrmLp1mhXqPky6dv/TNUIcNtEG/1sh88syBpby738/DtT+
6SLgPG3Qs9gHdMPARWB7nwZu0AU8sG9lf+t4k0G8ed+xd2+0yD2Z0WMG7mDqp1jvxUatTWNXeuh7
WjqXBW1N1P5J2HcgYGILZTnuuz35EtNbUcnH3LUE9ammmdeNOWVPQqGNLUJNuVBI/FbWRpvH+ynp
k+fRTAXCirJQiUqmLYTUrzixymijhXeOdEdM4VTg62qs88dfn/vnvc5y6hbIHBO6E8kJn4GFmh7m
4ZT33W0KmAvWgB4FEnne3Gi/y3j6ONVcLjImEqIl4EwSegmf8OO36nXMGY3Ozm8LJ+7O40xoe6eO
tCB0OgcpgKjKgxzE79hNy33+k0Pk+2FpxeislYAnYdh/PCz23HJk4pffQtXQNnosnSDrvCYwDd6+
mLNTAqQHcCNddFo44+tkt+Ptry+xzkPzh49gwzcjdgrDFM/cx49AV3tqTF6dtwa+7HNRN/F2dLul
4ZWflw6nLIwUuqziik2kzldq1Mo9EpEwwENNG7TF802GwLC1syZ9TE2krRMKzn1fApvQ+3ezySta
Lk1zljWTvvv1h/98f3gkanBvEOfj4Mbiofz42cUsDWSmsUJQy72tC79UTnT0P78+yOcHfjkIsGUO
gNsIR9GnW6MXbU3zN1Vu7Cjf4nro8mrLKoAc+O54oH+9F/4O6vSnax48d89/e4PI0k3nz/nbv//d
/z//u3v727f/wU0RN28/u72Ov/jjzaB/Wb5qdBE0WDQ25wZ/80dnxv2ypDFADsSRh2yCBJ9/vBk0
lf4LZLQjq4n1f+FA/6MzYwCg5HHH87WkVeAW/I9/ex3/l3grf6zL7ad//7xOf2f9/7xQI8gg4gna
HT0eGLLWp4U6yShhs3ryZR6K7nYMhbeId+fSpuDpHDUHuVHZSvNoY9GPn2Scp/r1Avafmn1GI6Lo
gqQyFOF+G2ss8uEmqiqr/DbLsDXbM1XmyleQbonwvWNlExdjA1x+qXfYqxeXvd67L6Ltsxcs0NG9
GznUSf2xZpLxMGXwt5ZaKswaQdG/lFjesdriI1N5tccqzDxWZClZWePKXQq1XiLVp9+tSSuYGRJg
NmZreYWqo9mjYTLemN+STB81vNIDLoqWXkzHIrE8Foz6sXgUpaftcKDkT9b36pKdDKVmtFSd2DD0
KyObKUVnNuNPZq0sfYOlVnWPZauNygLYRJrq1LNpZFv96TAnVh1QSKRqMLagdK+m7xVxK1LddzpG
p3e6jOPqNK6MhBKarg2SNtQqeELtY7FtZmK4lyDX08OURjTgVYrTu+xYpNN9Tg1aY8fiXVjVsJ+P
RT2WYgp841js58fC3zhuAqo6YoxQHTcHVolzFpH8smmwjxsI47iZsI8bC60y2GQkxw3HlKtuEfT0
9tmxChlvJILCU+IZ2ajQKRLn3nH7YmQscL6iGbTKjhscY7brFMeSWs7niplMt445hnkQjqNqvrKT
ECYT8b50Vx7RYoJhd8Rm0sp1tOuySWhcOXodtdtEtoARZ7NIJpSzMuGaWxp/WO0iecGXPuTYHlSM
HOk4g7GpVdkx4DBpdq8TTRaPjZvphe/MFagYp9UZWrVq6t0VzBLilaaF4X5giKWshIIJeiUH6SIm
wZbsroBCmOlW17gpoJe3DFVsR3G/DZnHTYdeuCHAj+31FDSmxIaVRV3oHEwTCc3GdGYPZc4wP1cj
UyV/wpamrYYygswBsM9m51iZ4xOpw+M1mUPOc1uhZlm5tojjVZ/Cod8MUrXQJBoGqvRe9OFzonk0
iGwZeXdx3Rk14vGxsHxT8Dfqqm8fEkQvyGEyIZAWtulbUgOiCogNj1/EGJs30+CSrj70DWLcvkUF
1bRewuMDlX7bxo5A0lu51TsEqYIzw2f/FUlNfsdPOpcVfRYMUr3sbtIoJpeHTTZaRbAduq/Df8JX
WWd54Y+mKZiFJB7DQAQV02rWGnSjcsho+g1Rpb9rtV5eFwYPt880RIfik861zZx36O7FhE/Lt9rO
SsjvXZCAtHazc2VsSrq8VKyv5K2rF1krbCeYalNPfeLD7HNs8WLY4P9R1T0BgIXpSwX5f9g44XMO
kFHBkCAbkFRmlxwQW6GbVsYWi8ME1IvvAnVV6OvIG05sp5ge1aHtXozRaXEyadI8n82ub6A3zXUD
1ATi2aov1Pwrw9jKXLUg/Ny9EE13miqK+gJKqkcrLh2nDlS1zK84KHP6rCEmmYaH5lzo6hjf6yFO
Duj7XX1oK8d+KaeaNpes+T24XdF010pMDZDgq5vaS7FVlJNTfEXS013TezMOY1lnNHB1GqAlhaCk
1RPJhxhiMRNcMRX1SVXEdbvJmWk+ZjiQkj2t1XAknjnMr2SaKyNnnDOpM2oXhFpVq/UZNuSqBHWT
Kee14aRlILxc3uQIfbCa8Ua8kUXVIPi1uvzAeZdNECvR7PocymOG52lost2kbnJIpXn6KBu3uKuV
vNFQYuFiDGA6wf/vRYYcyMJedUpLJ6doTFmLfJwZTKSMUkXLDs1JvChGRgvLbCMHH1WoNK9pk0N9
dSRtAho+SfYGasVaHBlheJ6rNWspHKTejwlXujREZccrifcWB5NN3glThih61Z0x6VdD2nfMBKup
kL4ta61CLCVtPdAx1TrYB8IFUcR4HdVsUhNpB7X0XWdQ8Ggkisjw/LYYsIRQ8S2WwLBvTYMh5op+
NboFper1M7x/gNwyt5xwhlAKfO3S0LjmTqHppYaR8c0Ly6FZ62oRPQjEYrf5iGfQD5H93GXxlO5T
pw3lCkQNncYkrcOXHBp7BSvEyB8HzGjOVjOJCF5Jq+K2GtFZ3TV8TWSXzQ5tyG5yIpOvOnVfOwYC
W+mlWbl2vVgLD7liWiXRo/hQ1knVeGxXNOAVKwSWFSDtpGEKUwAkOCknxYu2qAP1S7CScR2EpoJq
y6yt8AIaIP7vto6iBRGRo/RLFXWZTqeGR+QnizlzYJVtm4KwnfkAsstgtBo5+x3rZ+sPLqS+IITR
fKjsjlLcnV26MkU783mgQ2E6AJTGbKjtSnug0ZjZDw66zJMMzOG7ZjcxXUEtCxO8ySE/bJhhWa9d
rRvqDdGqTDJTG1HL1i2yDj06O/X2TNL7C0FAVcZXjZbdW1vMye1gGymqby/jzBgY5xACsd7z4Js4
wX2twwt+0AiUKBjqeHq0LYpWuc3znsdgnHKLS1VkmREMVTSxzClq+KToOYwpLOTWc5hCeFoG55kI
gGboL4jYnAFB+JAJFg5XvwrNWnsvnCS51rrYeWsq8taCvA3T96gcmFsndEj7VZXN46HSZPPuVIZ8
ddUZ+xQp3cllP0L/5L2kzSEGzQRzsMy7vg2itp1P4fGkr645o5Mmk9Faa1LnaQuTvPE2nhgmieZN
S847WtvMMzSXG6cP3ezVdBRjWEudLfRaH01Q/y6y1ucW1UUUDEbnvdIsS0+7OjPueOs5yYE7PwQE
kM/dWSSqrtpmpeXlB4SCptw2aTFeQVKfv3lag5izAjgTxEVmXxh6Ra1UMrcqfNHgUaAf25pvFaMt
cliMaLxActCOgcW653JTVwJbblJAqoy0aZhQMCTqTScRdJzIiO7vtgTifIjZKVqBBWDuImuaqVrF
3EMGq4zQzpOCp7OKZ6AGElAaFaOt4d6KexcF5xShgvEBPXWPOo3oQ1Mm/de4cuj5QrBJtkU+IyUp
uGMoQ3unumxSSoeABY/xEv8eDq3U5aPCGlmzXooBF4MwHaosfJzM7xcDPUy9pNgKwOz3+TDxaEhP
KqcJ2T2zbzL2fG48TuqkIZMYnoBqPDtd01yLYgz1oMfPx32jtu5NbU20uqNSb/GCmEpk81w1DE5Q
c5mbwVEs68B3PXzVGtN796YC1Y0X2ybI/HFK5dY0ZQ/+L3T6JwsbH+LVDtYa0opOP4GpPDxiJmsW
50tV3NasMzdW181YxQtc4YOBdmiN5AXEoaKuUc8xmZlsxd6rZBm+GZVIbmUK0HOXGp1yP1q6cY+C
xjvY7ZEJSld2yRpvmQupwh5U+sPzcCKkCcm0lCI/aKRdUkkKV8HCb1MbVIw2sSoQlhBCrsuiCIBe
3KD0SSdGa0UbCZKVNEyRtPjldS4iB12RYs+niHzEGPRz2NIQSno9XXlyVvtVZodhDnSlhr4YMcjZ
wG/GgFahC75sdKmjARsKchgs+hz4NOp47FZpL2z0Gnj8pP/Xd9MX1Vtx0zVvb93Zc/Vvy0b8taQQ
j0XU/cfHf7LT+7FPX3anH/6xPu5Ur+RbM12/tTLjV79vEpef/O/+zx/73dupYr/7WsqiW/6aiMvi
w3Z3wSv91w3Uw1sxfeybLj//fXtsal+WPezSJ6SXhNaANsUP24DB//EW1T6sZp2WP/vSH21T6wuS
QMJCXZPfIzNjaaD8v66pueybaTgu+2OAB6DV/8ru+Bi68c/NMU1Ti9xly7XoMGmE8Cwf72fbQBgh
h88L7cVCEaTpD8g5RyoJI0Jn9uCNWWVde8A8lL3Sy+TNmybD4Z2CGB1FjxIOgTTdWfG2qoNXX/hp
qHXT40+X8k/6rB97Sd8/4NIkphPoqOQmf+ol6cLBJpXKb2OEOH1tKKHJVCjPih6rtKyc7a+P9hFU
BHjJsW2dtpsLmwYU09Ll/vly9PPYsL9JEUsLTQRg9LK7Ckr21V8/Ct0QeqjMEGlZf7roUTSlbCUK
rOpTzVUDDr/PCqf/TSzV8ln/+dV+PxdDozUG5gogmfOpg+iSxSDYVQLe1fJkw4RPPffGSO4K2xKH
NFK8NZ6ENxRf029O7+NX9uPASAExviwNns/x4XXt9UjpAQtMg8i2Ey+vPVTkdKNNTf19NfnQ7fm5
u/OxCfjjUJhTTeB10PrUT1cS4A21FuKYFQU2cT0d5ttorp8HZX5H7Kytfv29/eHEyAjXiK406Mku
PqBPdwdv8kxLVBiT6STuUbiqa9ds3yZeqr85reVjf/jq0DJxCNPRFoiS8TmLKKGH25h1FIO81pRA
T2KoMuZgrnm30udXh+LgNeF08euz+8O9j4aKpj44fctmlvJ5oIGBLyY5hy15OjQO2pGhku8o3JBr
/n8chwHC966+pn4C5PXUcLz1Oc5sRuWDFRolUKUqefn1UY7AuE/XEIocyCj+U7lTPh3GIu5WR5pN
CZ+wYWQznrE56c0tPeNbZo5n2C2DLDG3bUMLpG523C671O73Mw6SCQ3nSmvKc8OeL3/9uf7sKiNU
05mJM1lgNvZphYnZSUaIVti7WMVeI9mDl234uxvoT+5UWuLWwnXXADwel/3X5+u4EIyytP+pzkhf
e5NrnA/N4K5UraRHaLWMvn1UUOnvInH/8Bhy6xDhYxN6trxOPpvPTC9MFdTDuCgToWwG033SevfQ
utaJsMrfBXX9+cHoGC9Bm2DrP11Byh40fzUHG8y82JGM1F1pcUkNnSqGvg71uv7drfTHx5HYVYNc
EF6UmstBP35nIWnpzQAMddWjHD9PIveh1dwTDzQ4mm0beddW6R5iDxpqC3skrOaAhiL+OerrrEP9
Zgo+7VQkd5HC5u+v3k86004LYA1fNw3z5X776ZtmeIRUz2U/J2lZQ2wZVOby+bT/9VH+eD9xFLaC
S2IjE7/POX1aGEcYOxywPq1qT4exipZSM8nCgdkkNonfnNRxgvjx4eV4tr2kErAacOE/npUxhCqu
PYr+SmXDfdL3tp35JcgsBldkiK0sQ4iHBI9O4itNK9x1TQP4Xo0SYOLQM8qzX5/+Hx9aprz6ErhE
Mca4d7klf7rIHaB3lxQAZOGph9Gb7CU57sbJEPpvTvx3B/r0PsNlR8MN8wyizSTblZQJa5Qev1sd
Ps03WRJwsvJ2PgpgmbWYn24a/JR1WSdcXsEe/rqLM/BnaJSi96Yw1HHVhYZ9R5tRxruO7fu0p5PY
jGwniOj5zQn/2Y1FjjajeywkrFOfvuhSy5wp7lgOU0dBisfSuMmF0wUekOXdr79EKH98TR/uquWF
wNen6eh9/8gYVVuoFYmBMqUQQ1vvMq2n7WQ2XpuzThZCDWTsere6OcKrIJjS6X19nDTBiwrN7zct
1NyvcR4WysJGJ8FE461CSgBwJKV3yxdK/bp4bZa+2LnXVHKRfEWRMa4ovQTu7mSuw8cO5p12glIN
nP5YxLrit4M+plfKoGW5L5tsUq+jMeYdBC6qbRZ82hwWW7WpLLSqwh1SJdAma+6CsFTnc9BMTBZk
wmfyFQRg3cbTZd2t+9Hu+mBoRmObu56i+JVM4m9CYfYV0NMR9sEoPXwuROt0ER+hS9NtS6+oW3XA
yvH4G5MB2Ssuwybo1LHLtw1ggvqER956ojYy8tO0yRodAIkTS7qq+GSnlWn0Q4azJXOiRTiFsYwx
QoQCdAjPGhq/IruKlH5qvINaIkFNHpOqgHC/GrIoJduuj/IehN7kaaMS+VGD3t4N4C41cu+UYfds
Iku9rOCHXzlHW3ALrrQPkmaxC9exWU1BuriIUy+txVZNKtXx5eIz7rs8/9Y09CrRNi1G5HZyktzv
QeVe0mIPH+OjaRk7LCYJeTQz69FibNaOJmf3aHiOj+Zn82iExnUVP/ZAjZsDSjvaRf7Uwdzye0rC
5kEdzLpdJSLDW21kyJWhtybZ0m5C9sUFjhB0h4MomEnQ6DUvBYIm56Q++giyo6dAVmNiB4kbZtt5
ykoaCAXtINrzhniu0xxbQmiGWNXKo13BO1oXosXFAATRlZvwaG6QY2juBOawEDvS0f+gHc0QTZpj
jKiOJgnp2swaksU7ER1tFIo2uRfJ4q0gdWa0NvN3zwVZIBgwmuHoxnCO1ozku0+DLNrFtZEcLRzh
dz9H7uDtEHKxeRRHx8fR/DEZdnNKciGWEEoj7CGFMY/q9XC0jeQGk55t9d1PwmixL+7Go8/kaDlh
/Gk3a1dHdIzwHLG6ODHNUincQ9HbhILuE95a8Z7NTWHvcpyxmT9EkpSKMXHVS0dRkxcEo110Vo7o
ZoOCXCys0Ermnkdam6G2Yb+AaaukNenzFqgzvxXElK2gSYXEfkxt9EaDLaTtG7Wjt84KtlsAoywa
LYme0EuzLHNGIOf1Bv4SmjFhkPYV4ypPx7S9iWpEdyu7KMYYrS3pL2CalllQUiZcOjryHRnIxogb
vGKWm+5stwM2pMPhPAWPhEkJRpUVYVH3rCaoUBddsK0rvXXl1AgZkxKhLDQVBj10ywQxY7jBw1VX
CLMKwirDF98WBv32JRhp8gkFh4djj7GrrPK4m58ZtFn32aQh3x0JntnHwoDw0RdVkmIMU6rHaBgG
75G51dzem2GSRXiNwvS1zuBlPfZzY+tbW5iFdyib0jJOXEbfzlpznLzZNAxLwVllufHUh12mbWrc
cbQXPEbpQcjA/RUWS9Zvc3zbIHb6uFhXSSMSTie1rRVXCX1p2yR1vaEgcGw/osfCZJMHevLZn6DG
cZMFPcj4oz5vtdJ8yDyZvGMjD+ndtXKWvqhrB59drhEa4+F2xU2pV5GfGwWrhBEZbbRGboz5mtk+
gm+lAxiyLaPUuhYkLdjwoJahpI1vziRWICmRxBMMkx3otdfTDekjqa75bt7V5lbXo6Ji2ga3Utu0
KT5tHNAZiSjDMMYXygyVlM5vEc/p3WDjKUt31P/Us+s6lk3Ft9g4BqDONycJreYxjyqrq1daj6gM
DSwe1XYjKevl5dgLfY+CvnwaRKLh2QitIgkc1GbpSVRaZsGKs7Qt0b9jzfMb23MYgDVGPtjYp01n
EObW0yciC76Xif+SyvwdGctP1cYfpDKnb23ZReWHpuHyG9+bgLr3hT4bu1ADHw3uoEXs9b0JqDtf
cCAhfjSspQsHK+QfTUBFd7+wRUZiSAtFc1wkf//sAhrqF1jJi6LFQlP5V5HIuvV5T7U0ANEH0rMh
ac/QnU+bZYS/bk1+EMuG7AHtJtzxsoBMLAYXbrBUz7G5XWtms0YYnZ1mqt6tGaScqEb9VOf9PrT7
Xd22JM2pEaCptN/oDfibUhfSr50RcGnsBdLzruKO3rJHh/x5UWuLMV/VIjmZ6Mln0r5nTkk6idmd
92p8OzHovVDaegNBLPE955tbG699rqurZsg2Yd5dNnG2J+DmSZjMJVIE2bgz5XhXdETKQIkkT8lo
7kgZCiIHR2ccergC++HCKKIDkgIziEwSezLckUp7SR7Q4NuR1hPwM+8LKvByIb5VZhpRaYF1iGT7
ZhnzEwrpdQpHbNXGw6ZW+vd6tIcNDiQfU/9LkmYXdsppKVWWnQDiDSwnebJtTwa2AdkxKt6VGf4W
BouHpskvJc1X31NbpqzeqxWfmpYgD+puVOr+KVEteIqdWzP3nOnioXP0keEPqPOBoTGRrZTbIkH+
gWYbNxZiB825dlM79qs2qf2KN5hPc+zBzrCLkRpEl7YIMsPIA2OMDjj7YfzK9qKIhyuz1y8gzPiz
3vmsomeph7oS4fUjks5s5VXjiZcKx+/U4swqQ2zfDWDIEZvT2k11dYMiKNniNbqKkmqdpdkWR824
EvOVGWZnRpOfK55x0jaYM4glv2lkco24ETy2UMoNvhJ/MBXnVRnDS8WxT0bHxetZ88Mu1LyV0U31
VsnMnIgukMRkv8CK4FlZSdIP8f2XuzaHSZqMvmZU8rJojBuF7KubtIFzWYQCIxJxUVtdzncg9g5m
Wt7UzQwojjYBVGbVt0ZDe1dwiSC/sIddTwvfb40pvIuJwgoKg3kLIhZjr0/DiUySeZ2NhLfkWQ0/
HJOPn1hjHaSsqLbdXjZN+F5rxpktq/siLZrguFsdrfQiBm5zCvxpo/eOs/GmdtooNBb8pPbO4mba
TdAfAqtzTiLIPUz/5PnkqFSLVa9uwLQoV8XcX5u8sDd15igrrYThWNbRQ0pHgY4FYqw05gWF//40
lRivM++rqmRnThaRAUNZyiOoj+dmke+z2ZLBJJPHQWppEDZ1v1aN6g4TDE+jDkmxGjBMUWCuKSxf
jATkNILTVQJVHLyauvOSs8yEvxDG5rDvaPj4ucRmmJuDpq/MsTwoSY2Tv7WnLQ2+HCeHB4JzBDMd
MW4dNEi6RdzgcegUKwCfdUCN9pXXYR90Q77La7QVQxQFQLP4tWR89Yr0tO/YoUahBS0AZKjeEFQ2
1itFGetlxvjCnBMNQ0x4kMyKII+Z0GN835HJ1QSpBECO5SvKLrCi1VhHYjRuV0WobDwPOFc9cisk
r2I47SXjfCNuLiMTqGWG7W9lmk1xKvspR5yTOOLG0PtqB0KmPmUE2OLVr/J1M4PJ1VUR7fGI7Imd
6p8yuxo2ExvGh8FrbpiNLFZMEn9GWa/MQljnVedZ/jRaBTMpCiJZSDsYciPZm8qIyQ0N2AjaC9+3
V0ANKi8olc/SWZzUGnYds4X922vFmhuhuhw85TBV/aHNvG+z098myXCXkY3TgBkIQC2+xXbvreNc
JY5IhBfCrnxz1k/Mfjq0JZZ022I0bkOMLyfX4EClsmu7JffNGoZtWxr5mY4NEC0YXIEF11dCWFX6
y8iV50mZshZQc+7kgERBMAOWlnuCkU8PKo9afPbUUwSSD7Xd6Su97tW3xMX95LqsX5XuJi84w/IT
tQChoIFBA2U7nqrQlLcyx9jTOsUQJDCCSXlyNlNf3GC4e4RyUE7GrhgU9sPJ4pUxs3XXo76Y02y6
DbP9XC6tGrio3d1k6+2ZIvSTggyoWRYn0TS0wAkNjPqwEqCwWOawkbEOTjOE4DFoc/Wqpiyf0HnT
s9SOLhS22AivOnQ6EF/XVdaNGxV+95A/6ynae7SFTPLT6TybTPu5l9W3WHTtlqLN8M3O2iEU2kUl
XdEOQ1BYzquqHdgE2ieDACmpxeR+xXezBbGIHfMJ/Ir9YgrIrQZCtoJdy6Z3SJ7a2+QQiVKL7EBp
G+51Gy7IKGawmbCi075YFyrvmFqexZ37tYEvNSyuw3T4pmq1PwuAWhYwxxAAZiXUt6bNvmrENa2R
g1sbytUC6meWb4A2wK2NCvyc2Nc2Uwdpr8Bb3LZgIGsIM7so8uKN0cje7+Rwbfbq4xjDyHYWiEPZ
PKeq0vmFxgIwGKm9gbGUnnkeb6B+Hh5jJwSz4LSatq1bgDlA4rnRoUBspgZPf6JgWipam61AocwP
4zzfu7ZEJbUQ0a0KpRRRASOjX6vajVbZ+1ExJidQZpOXOBH9Bu0H+XSQV0BNIvNd1SEJu5Edyxc1
MvL9PA3pTolMeR+b+nRnoT94nABEXalEupH34oAuvbDEZrKsmmyH0WfpvTEU8z4v0vY2UXvIG859
QVG+L9lib6IO7pQYMkIQiE3dKKnTYUVGj9kO4ZPXOu7KqZDMCQQ6AcOcTeuVJyMiOXp7b0NrG6f0
kxD7KIiFQPg8JwkMhcKx9rmmqDe16O71yeZd5lyHjtx2Q2/cm6IEcdwoZzQeCzjXdXEyaF3hG7XW
B1XL2zJLq25vuOoGdtlqxGwaluKiK5KTyFP3cqRBnC/QUKA+VlHv4tAKGqcNnGr2U6c8zQGWJYgu
yB67c+LFMAr0Vc/QAQB5GIgHnEKNXNI+NnxwLbsp1W5zz0SsmA90htlCV+E4QDbVtyBdeB5tAR4B
uA3YdrVGoZqAkZrKU1WCShQR2hIeBi+8cCN5I3TjaUIT7E0j79YGfyqMftP82majb8BaBxmuBB4a
MDtBxechV5BeBr1UAywlec8zFsvgX9uNj6f7TW+zbamfFqobLG35ScKuT8XOtC5FEb9menWYW3sx
w9MFGqmXBA+CkweOIrZ5KHchPJOSoA4olD5l10ba9glaG3cLkouvvGCWGU/wzkNzvk4LPMUlkUUp
orWtGOev5UJmTqCuoviVclfL4c7V0NuZ01GrZl/IgvO21Bfh2AdN5X3WTvN73w9nMZi1jUX6XVi0
dCcFriD9gpuaki8ufVotK7v2NkNpr4Ea7fo2PGPf+NK016jRbioTJEUbBpVxU5bZY1+J+6LUtlXn
bnqv2c9KdpoLBfuMel5beTAqSROUWAmDcWCTjeR1M7a1gfxvei9T98HKeFWxNqR2/Vg6zZuphgdr
QMETlqdtnG0HXW6V2NwSTAwwqNqm1vCtR54c28NJb/aPc73zVLEta0E1j/Ik906N9BzX/BNgtNNW
nBLALuz5qhy9g8xQ9pJ4C4p51eCRX4IA6hBSDtmcw6ocm0NjUttMQp7JNH4mQRZgElhBepLUTFXx
otf6jkZQUKVn3QxdQRW1FXhuynkV/JlJtd+LlBubato8nZDTdrN3VtflRWk0V71ibVg/zmzIa07q
XlpQY+fm2mgxOqo5XCg9u0CmSKJlrZ+pJDB3DezZQeFlUqvwtVlw9t70CKON5IPsPo6zM5NC1Wq1
A9lud7EZfa0Kk3GniIHsaOAMNV5asbwk+/ExBmwW9CXobhTeu0kaF8702htR4II6nUf40wWNmmb0
9rLw7rr/S915LcfNZOn2iXICSPjbQqEsi95JNwiKkuC9x9OfBXX3NFniiKO+OhPxd4SiZUAAicxt
vr0+k+ClarvDVGMUIbV622niBrX6Q1U+WyPkA9N5ZSWBVmqTW0lFa9WbyABJRgJvCIdvSA2hyZTJ
Rqa6fsqnUtvmZbYDjn4JB+J6MAGLNlRVgAdTyeoGYEXWD3NxOai76TESwNwrphVsjrFgWZa982Uk
Voo5ypRcXKBicOfxQbPMbSlgZhlOBDBR729z0HsT0PhqVN1AdseEMzAUo73Se46ADhsAn5oVPntf
+v7KSctLzCxPmrDvnI5aWq096367Utn2ODPq2u1k+dDN3xLzJTbEj1kD4mxcK6ZnVgH60CS8mSDC
NXN3KuDm3KBs+z5iS1MoxiMkK4NJuQkmduuCYHNDX1wagIMZ6z9QgfKwVP7pqMXNGPReUT7L2PpB
jWiXAdUIImW8DFRjFQ7+VUmJCl2cBmnzQLY2r2Qbhesk5n+jv4nUbq9Cy0Z79z2visTF1XgvCk26
Q2pJVwzNKS3FNpKzF1ThDgTn14QGVl2abjLF2A8ojNvbGJYs5IKXNBv2YggujZqQdBZsNhppOt4d
gwoUBJ4W6k1PKIjMk6FH2xqWPwWj/6X0a16Tcktz1vYsld08ssCXW+2g7dXBBl9h4cee2vd+GX4p
MwCaTd9dBKq8LKtqsY3NFhzIcCgz08fhxnjUF4uMLsG9FHjtt7bU7wqhFVtM119CSSyp2UW1JTJ9
6HvmxaVf7UUGGgx9+nPvV1/gDqeEPyg0G4brXGuIX7MFpVhTCD4AxbU24HyB2Nvmt2AobpUmx5YT
r+Q6ZtqFmiOIpqJBUd6dsCy4xN6PwnNMPZDBdL4oWIeeT+cK6qHTrOgBfBGYSK9Fo2c7yw6Hbawb
JjPZ47xV7Cnd4DMHq6DMMB1xMCNDk5AfUpBlPPLIf1LV4D6sUMKSH4/Lv9ZdJezEAQeY2Mk63PBy
oD0LVHoKAOKVDcETHW13TH0ieGhYN+jQ3XGQtznewaHpeH7UlKvUGDynqH5olnqd1vPGTwvVnZgJ
WmClSbmpBz8/WZEkmahibW3ZFErHfmo3kCQc18Q0/C7C7dTjkQIkHfeTzMghA6KVsRivWx95b2D2
/kUEzzNbaaWQR73L8w2Yj4oq/ZC7kVWqIA9iIqWqSr/i45ztTRGBbhpfAUy5thJvJp21kVjPhbAv
BmxIMaQ6mEb20+as1absawh+cFdMBZZAVTzAtJH91ywaHjHH3gsdfrYdAFVrONpQODM2r13InmU+
5vJIaArsg71qXUP6gJqzKoV+YRrscJhF3XdqqTgeAEfW+CDCPUdLJhjQCFSfw8+QhMKFvWFaPXpR
01H1xqRPtw659TZoqcHQAhjoPJWhv4/iFBULvsipW9voghS+PnYP/xgH2Ps2mraqq9l0adNgTWvJ
R/gz31COr9VRPfZWfqmzEu0mfAlYarkl7iO7sfD7SDw/hm1Q55swr4MVJrmewWwRchyc2VuO5TjD
oRa4Ru0afodsB2E7FvGmOhxpZAXMDUybUhXjukOs7xZGfkTAcYnpupvJ/FAP2DfhExzp/cGJtF2f
hUdIekg4H8bGvu5xpEZasulslKt1B3OPVkWHU0vUN19xW3KbNPtWJ8NllYbHdPoSWB18zulG03Ga
n5JnkZcXJRR+g6DNLAxslqODYSs3dgHpGy5uU4twnYvhAvXWtYZ8umy666B/glJ7G5cg8nTIGYZd
PlNV0PcWIfHSxWg4YhmbYWJICzZp0KqbNJ6iCxESnvrVZefLVTan08kf+6tUOjd8lkwsN/fIItDi
ih86cd+sdU9DWEGXa4pjlEe3ySidy54+2GPV1YrXYTBCwXth5GhrjWm9FMNfxRfsu4V6IWLE8z7n
FN4QzjFu4oceUYALFXg8NGF042tl6BlKxahaXl22vWQYqpvv5hTp7dBhLzOKpzZXr4LRt1xZSKJL
ZrBciI3PQQJ7ciXVW+E0NRFRiqV8hdXT4pWeloTvnbNJAAGjt8bBPAh/Nkld7H1lcE6I7ydKObHW
beLE3tVRcm1KCooIzEH6bhrcxfRgfpAOO2efZNPRn609DIgThSEkwVlocjDAhyBLjKOtVAhycH7D
/ckAW4yxOAmibt2hlr6Lo/S5B776H2h1T9FrXTTFz/a9MPeX2Pbfqt3/c4peE7Xt/6zoPb2k7cu7
Yv7y5/9RzF+wBZZJM59pdEXiMIt44h/FfH4HpQ3FfLnIoZAHot74p6JXM0EkoOlFBiyp56M9+O9a
vmb8l60wowqx3pDoXf9u3JVLvRM58O8vomJEDoxgWzQVzhW9yhBkgrHoFo0MHi625clBX3cGyDGz
u8mxVYuml1bTrtX0ZQ6v7e6hK7YtiCFzCm+ULt5qbG9jfEEA6TXN3YDhRNHsauVR0yWVL2UVZSox
C3ieOF1jjGGrN0vV2DSe5/JkYuOxXHoo7+W4bVUm1o6ifC1C8CyeOu2CB3O8UdKtVd9TGMx6yw3H
fN+CcdVKugUdqgt/XRS7uUq3Zrk1fRghYX0o+L+sVFmb0d7G8rxGsq6ga2VoOc0WwxG09c11GSSr
VmczuTYZmYiq+q6nKZaUP+fBwNfveSqR9GXVN5zdrlpl2jNwtdKThaqI9Yt2SpRsEy1JcwaD6Jtl
gHPGh96iSiHQVZkgz2GMFoPj1VTDlORVluVFYdwpPskutixa8WjY+ND7w8aYZioVQ7HL/Eenx8mj
DDZZER4J9DyLHZIDhlCw5yG2m0Htqe6CqhLROmFkGN8CDqCf45DhWbEqrZspYvZ230Mf14svHYOj
VFoN6r8K58tUX2YRdj1OQNxDNOu/Zuy06FEMuUuVH+r8as/3eLip2DK0teapOAmG0zeDEZA2iK7R
+9x3dugl1g6SulcjAVEazGysZyWa95OoUE8QVuqC/kN78vuGxAXrgtBbAEjgsh3sqII52faERtAS
VhH2T7LBzE7Dwi3UtlNPE8LsvLrsPWssLzXCNfRxKn6CSjp4YUj0JaSr4loRVi95ihMFQesQ4aV+
HMDNR8s87NxwwMUUSKJjqUh3Lu406l7x92U2AwWTm1vDWm/3o82AZ/2VWUNGUcBVAlACOO4KXGuG
QNuODevbSL3cClwTrVzOP6UFzR4iqCiYVqZBoA8WnfP+aAUa5QR9mfLbzvZV2ZLGW16AVwWVkENg
Pvb9l3KZc0pPaeNzo/wMfAnLFQPjq9otBy5eLfmXZFJ5TKxUbR9Hr9YIrKGemCymiMfXZpcanel5
TW68Qta2muCHG7rYkIJvMKjY5cQUmUMVLwjcWR3XET55ORZTSQRkijGiMZ8gCgeAWqcNSdXKHMY1
QAu4mtcmCZJQLnr1rkzGq8xfv9kJPxDk/9KN/1tF9c8NBgCjXIb0daT978VwmoWoPWxR/cj0ZzSs
rSZ7SAbeJUMmy/CavA6IrRyB5UltX+hVvJ+Iw9Se0uk80vMYtkXqb3Dm25C3bpgzWQX6NVKhjcnQ
MKRxt1S/5ePtTGhgr9sfoYzdiL9DFVMlqwaJslaKzUDfqya9lz3mnLdzRQGSNgS4qclWVzppq0U5
KVqhqgCm9ggbymNCyTX70KU1taJ1gLbC1L9D70ZbIxjWOVYwitNmH2PihuSAFLhPtmK4T/khcspA
tmGuTPOqCW8zXNpwH/jzQ/0lyP3TQz1TGHbWlCWYDGL5mD6Q+10TgK2hehHik4LnX6dSdXPl2WR8
lyrUVHtTlX3yXn9ROc5/BHTfJrgV/VfX+f17zXsh7KEhwoeQ72km8v2QwGgdNNdIPmLz20xxqHHn
0PKM2sPsyZC3urnPqe5b+9H3kuKKrUKRj0p0wVcvpv1oHAMbMhrTiQyCmrtSWYx1PlGtv+9c/1qN
DhwJ1uLyk9vn2lx1YdOrDqz72vnGMPy6U0zC+YspmT95PovI9+zxcCE6+IsQFqHt+RsKurSjlEsP
kyHwdG2n4BBde9xGNiqrz65l/XZbKkECzFJHMuxjoAJ4/zIGWxmF9GmCVuLCzk3GoNU9+f4OHNau
N3usUuc1WGVsG7XnoUw5f7WtauyTwjMyBQX/KV1Gq3OwtdQTIF3SBk3STcDU9ZRmT0og1gHnfChM
zs5shyvIXRzAUdQe8YNiD26/ixpDsJK0OK32QDpdZdnNGWsvAyDar6oebVtjup5xTbCHE/Ksw3il
KzeV3XmapOow3dShCsaIMpz5czIAN2iOCzNnJSib2DFOOAjalNlxIWt/7TNtXyjjxZi2K522NHIZ
DyOjnVz8bG322Gpf1sFahGJHIy+ef2biOkiaQx1uScpcVgVuTOO67S/VnnwABjMujRE94ogD0WaO
vfXvFZRNJOJGizvVTaFN7OrlhgLQSrVwP+ExWF/6oN4M5ZMwHpdj2KqTrTE9hQjLNeghPhaIQBvQ
+N2V1uRGEfVI5TSM2GJM31XlAiDx2pyXqtb9FFOkS79PNq2tzDNj47AUoBPnp61+t3gEGraIdI+H
/IVqphtaV5Z6G2dXfbvrlH3S3vacHCYVpUo8BUm/VujfcAJkxVOLj1NlwwNVo3UH3KKRF4O6hqtI
yaJZYOirlKR1CKftrE1rMyxRNFhQG5k6tA8Jiu2mGNk9p5UwB1dvLiodMYUJRw+nv2rW9syn39tp
uw0Dm/MzMtZ6P6xTS9+NegQHNkZrtpu4eY1KjMPRNnfQk+NXWfHdp+qRVLhQNRfbDpzPghSGqa9u
KWfGYbXG/gAnOQANkv2es68jPQ4u0sBZM6fs6cRmXC7HSoFp2H3c+4y8PybWfBjMg2y2OcyGkIFp
EOq++Yg9BnjWameZ120HzG62dsuRquFxkY0QmQlkBO5eisjdFAGXY14a0Xe/829Gkndc7ZACbll6
GyXZZPLZVskhDf4aWToivG1g2G5vHHub4HHCUC929gZNjAGiRkJjLpyphfqUhZrbWRp3qfbQG/2J
ws+KqfiDWm794AGn51WFM0MDcxF5WWyn64SUM/PpFmhbW1yHwOvU7qbqXvGPIfqikgq/XFcO/URI
gHB4sDaD3RwaSA1Iltcy+9kNJvGI6dkFFSWEOCkAFBUQiCx/FsrObG9LWhNUjABarHyadYOOaUkC
byR4jnocsZR4nTpiVRRyHzrXhH+D/WPGQBXKpwvKxMLCUKqPFU7Rhro25p1GxJVpi2+Zw0Et7o3o
qRvvFU3ZC5u3M4R3CUiGmcFaNaexKK98RXgWlsRd80qhc9voz0On4+MZrqdhOIR+cLeElEPceJ2T
U2WmuR72wHRe8+apTModhi5iSq5ABW3a7osShQ/6mKznRnGp6jJotaIKK/xT43iB/dgzhTsjIYkC
UAWEmsaEWBnVAko8qhQE3RMB6dQqq4JenpaZ7oBTTBBfpwnfy8hamW5nwlG7g/J4gohOJffJp5LI
pK0LYdJt9dnToTfn9Fwn+Vwoh0Z4JfiFqe/WYbHPMcL0sSrV5DVTQ2G31nVPhuAfwkPQsMcWyePS
vx9g/diR4S2pRKemV5YVUKOeNhrWxxXGpEbeetpEkb7T11mYrgUIuTGFjO9TKldtKBHjLkY9kZp7
rSZuoYFkmnzG9degnjZOVu15W6txeOziBzX/mRMrMYGDP1K6dhR972PgFsWPDT6sc6Gu47t0/G6Q
9lRFtxuzkkvfCmFu22lGdQIvD0mWEtY3ormtknnvI1FdhFBmrbsmFnfzsKaNhQd4u5I5rBNt9Oz8
jqOhYSKOvue9Mhyh2mxnVFn2sRIvjBX/+lHaAu91cZ0M6ZquIsKlyTNrftICW16D6RjjdaBZZqt8
tkq9RkO+gn8/jaUnuVxl0Drv6LYS1QYqM36cQ5jxYB+UeoGBMbf1ZEx32aJ5bFL4wcUhtr+rLUQF
+9D5SwuG0iDihNBA3eJa3+z50Du7QTdoiJ90KY9++5AoCBjSVV9vk35HR3voODbbC7TTpGD53tCv
hLEdJdX1G0yMon4XKNsSi8n2QhvvJqRE/m6p6tvqhUXXXrYZki5n11Q4WQBeGJ99ci9iH4dWT5NI
9gJ8PYxVbG4HENP5Y7lcBxFTVsdfBRYMvVF9ZTrQ9bvcjR+rYiF1zmwvcgNmrsZhN5pIJFi0uJ3g
tywZZ1DcbrxKjGk9MLO/kC2m0rqEDcqgfLWZQUbUffHVjnZUqtaIZo7tgPUjTsfksIkXKOO9WuwL
87JPvvTWV1UiDgBPpKs/kaSspnlTxsV6CjVcKVin8yakpYTPArEg405fx752EyrZOe4zvhtGe63D
td33MEJadTVN0ozWj7GacFHPE3aikun8G8pr63iOXFO11iN9dMlSHdH4zKSuJSX8fj2qHDK0uW2G
GiqYtFYfrEP1AOGIlt82aymOqg+Ul29kYXijDVfZTLZJ3W9Gm7afI54qtvqh6DcT6VVY3o3NRYf8
xnKYiPfLCzW9aziVW+gq9hB6DsXuwYEOTZ2kevDHH0JMl/BHKGeDsJALsDb5qVBgrFr4KeE+dzyq
EryYL2Lp3TkOYls+PLrVi0jOwfHGH9mIk25t+KTz94Ak3CwzKC90XqORr7CsgdjS2TPACPWUtcmP
Qkbx9XxlKq1L33Tb5fiKUmycKCjbc3KYaz7rdsDI1PfiUXimshK5XNsO7NnczXg+Cp5LCywEE0EM
XCOXNhFf9eI4m58kdFsTAQtw9nXaGyvRc54jvCzQneXKDuO2Q6tQuV7GKEJsn1MiueLY5xy+DA0m
OsHJ4E7QyDO6YIJvOaSu0iJ3G7N1I9NdmPuIHa9H51CaEE60hA4C96LRkJ+3gS5Au2csfWOb1Xix
F5h4Z/OFRsYv/PhHr8B9onWVLBA/rUTilEI2QZ+/RClacxVHdBVLZR3pO3XKNlOD3iFl9SjlCVEE
uhqdpB2Tme4R6pbb4ViMBh+n5lUvcFyNx8s0IexMslPZXmVgxLqspnVA1jrmLzKmRl0He1knPt4s
Ldp9Aonue8OW2ZvpoevVfWAGGxulECGiO1bX8xR5DUPVsTnvHQLRcGHH40ZlZt81K9z0bPsVRvZt
/bUZx40caUfxHovUAFzJ6YAGI5FEnzwj20CCIDZsxq1y1BQMleg6ByLCdAgU6F3X6vCwOP7yZ1az
7rvqpGx1lDBMM6wTQcc/CNep/7VZFKoi2+kTqTKl8qF4rOW8Qb3oYdAy5w8kBbJsNmDvN3o6s4dt
6vIlSK1t3p+yWTwDQjt0unqs4ufAfs5wMxFDvx2mk0bnFIP59ApX88tBa3Bpq+hbDluKcIaeHnpC
p4x6/a98+K+E5JQA+e+PZef/XXF6+6NYgIbN+T/1Djzx/wlpQift/J/r0hfRtzPSxPLn/ykyNwD0
YiPpqAs80OKX/6pLO1hNqgqERkWa/JZcvCn+VZfW/oumOnxeqtOKpkpqOf8ETaho1gE32raxECKW
3/0bzsR5OosCVaUmrUE90BGYm2fpbDNpuBPWODaNPf1Wp21GjBxyEV0zElHfWbU5fjJm/X6ukFqA
gsfMQo3gFjSYbmdFKjDkBsPcIfKrMaVErLL/NFJ863O8Y9+8gQ/qYefieQvGgqI7BiB35rnhAFtn
Q5v4laSx3QLYm8tJBiqhOZo95Q6jHkGzFHVWn+ekeZLRIo9OrRLjgWhnVHAZiMlqkw4lhfqwTSLM
NdQ42EGz13BKx9Tpu9boiy0S40k7vD8U64JplPLSElQLfRQBZGWFkbBLgFfbpPaIXYfozFS7cMaI
vD0E3ofZmFp2nFYiU4vXUa1z1AXFYAVb05pN3giAtqLa5VGD9I2pxCZd8/VjT5Rin925OARl+iUK
tKy5LlCfQJUV5ZSc4jIYX7syao51NJfWSxaPhX6y58C6DozIP5XI919TRL8RxVgV0JQhG3yF2f+c
WUfkEAdNyxGwkLqu0ljxTwWVLipvEWZiMNcA8HAOmT6VeQZ2VHq+FyRhteaKRkuJQylchAjMRlID
xqUU5zUIejX9kouwpdQwCOytj+PUQQQccW2RBWUGdt2jHVYjRnjGWCwVET1RZ9yYAmk2RE5KjJxL
82YV7s8I0ilL4nLVRsD343XVlcWAO2o8VCcjEHl+b1MiGFDHFYbB5GJcKb3yaA1jQgG9pOpIKGpF
vkZYAGp9mBnLVIyC7oI5kplCWvNhi2l0AKvB0bxEaepZP8SZCEvrqm0rM2tuIpFVVrouGQDB/Fqh
uorcPdP1CbuOIjSs+dpqKzVPqAzHmpVdzZ3VKbd+k1fZUxA7FM69qQwlCrwZtclLCpAPFZ/TYpV1
ww2AgwFc2HRGzlyY3gDmMMqwSBnXUHAZpLCqGlN1yzhSk11nkdCv/NYQzaZRox7tmD7XT1UwsYiq
vuE8LmuJezrvEQ9FLeocglsIiti30q0lh2vNONv1ST3Z7ojqFNyjldWvi1fM7LVMpvbbWSm14LGr
swLxO/+agrxlQvQdXAmgcOhvQU7nKHbxZ1kDTiG5qywUFzTRHQvPsnzAEkYHouRsfceIdtrQzBmF
k6BnBiBD1mwlPeILBkl4YDmKUO37oBpDeRgaLBovVTO1tYu0H6v0CFMv1BAlKBOlaEWfQ7qrWts0
O7+qlj+ajoTEkq9CXpoiwcYD1B5jVZ5uG0CrEA2TTMTosQsQMpZZ/lCKVE92iISn4NgwuThQtVHr
b03XGcwgGtG4j9DRKIdSoLhd9CEoyedDjZC9JVLE92CJlnA+7fqNP7bCzAgdRwMCVtJnPZ7uthVg
BhSW6rZpFFLJlpFXGP7hREY9NSaBq4k5xNqPDNrYoQwNJHylwPmH6ZKGAkjfKe5Qx0ZOJw8jpU3Q
5oyv4M3tgM8SbcKIrFM6za5E5HmfqIEMTj4fsr01KtmpdwEUcqXxBHYQ8WNR+KO509qxZORH03Oj
ir+MucAtEdcy5Ngn0859fAHGWWDt2qDdAiCEPSDF4YiyrRZDbL1YDInCPdNRabVFDRN+z8GxzIDK
oKWucGKkckb/IVgUYkgBRqag7yI1xc3TMEuCeZBV1TGZR5thPTp/vddnndEzTZkjekzUqBvvWJUD
RM3QCPUHOlDoH1dqmwZ04fURinz+BfI0aqhtXTp6PKMRphx864fq0goQ9jgVX8McEaP8oqI3dliX
A0PlWhOsszLKsTPXVUWi0cQT2O6G70EFRa+ipqT7zJR/6wEKRhoGrFNPavF9lCFkroe/j57+d6HR
/7m+PbirP8RHp5fvL8FL8/pSv2veL3/pH0GSofwXUB1pwpJSAIcT8fwrSNKJhGza7zA0pKpwihMx
/DNIWlwM+LOEQ+C2FM6LJej6F49LGkCujaXZD6weUJX8qzhpiYP+3WQgRiJKg5nPT2hLYhiHC70F
Tdil3zFOHtI3D9NxP9t8Gzpf5CfthSUgeXuVBYCAXTk/tCmBa5xT9YliFJWWaE6dszqGSvXQd/1T
Z4wYx6blqtY5xN68hQ9ipPPb4lILBVzneaNyUH91O97wM0aAJD7eq5XbYhRxxd7kbx1rEKu/vIpU
EVCwSUmDt8vQ5PuHFydBNkwYbS5nGCNkSiO3eqPpn0SWyyt49/AkFDdN0fBdxO4C5PnZVcCMpkRR
DefmqLsQ9EEm4BCuRxcoxO7HOH7t8G/95Nbex89gp5CN6JKVS2uOaFY/i5+nOQjaoRGNqxPxoIk0
241VTsIzhJwuiAvLT1bI+/B5uR625TpXAqJB8L98DG/XoYWfpm+bVYtjkvVs+QVM2nJC6xxgPfe3
Lw2LBeZObR3tjKlYZ3fm44sq4xiD0xzD2sM06wkl7S79D64iaaNxVDi47Z4zg/pkiM3I7lo3rEKG
p+IJtx8WYwVu88+389untbB4+IZh/pFNyfOVHutOH8whtqlpStiGgDrZOj1KO5tNf1OKQv5s2jbb
/fmiH7wtUh1cWQgG2YzOkx3F8s25oD3ptlLPPVMnxEcwLzZ5VX5G5llex9vVTyrIB2bDCJOEA7+D
pUDsd0OlaW7M6DmlBlvb+8Smf7fcWXzsUKx1hR1QUX5NPr9dfuhSlQAj0QRlLKaCeMhhUcf4wlMG
D+2Trensy1ou9QvLSHdGW1RdZ8mbQRugHEc6qEo3HUH5GrwvxzrApi/2VRKmn7yqjy4HqwmEEC/M
gsDz/sOqGuBYFa0AV5qm0dBGz3OwUiGBZ49DKsIZHePXT57m2TvjFiXeDEtGbEsdS47lZ3qz+2q5
GTekMQmCa1PsS925Syqj+esbkzxAixIE+TbUurPNN1SDqgEsykVgwO8DJdP3hLCxF/oVKt1Bqz/5
0D66qWVjMi32qIUF9v6mdHvZ7jMQ3HzuUPqtkmkgJ/iMGfT76+IkXi6Cg5HGoieQePvoILdHSC9s
atNJAQobH7R1UcvJLVqkEOg0VO/PX/IHd8UJxlLkfWGvc35Xli46rOVY+LOfIcm19cTDCmz8ZM3/
fhVeEeEF/y1xgH327JwJIIsxmYzLluja2r5ZpmSbYvPneznblVh2rDVCDVJb/EKs87JIazpNZMOv
cW2YSCvJLz2wKjFZmOZ/ckMfXcpAkweZEcQTta73r6mVUITmwUrdcabhG3b6eNeoqKeAXMQvf39X
PLkFurAIOs8/4G5Gc11C0HZ9M7gH8jQe+wjhYjkN3V+vBeZkFtcUThPW3nmU5itAsrsgBKJjBIgm
erOD/xsV1n9wQ+zqiCSIcf/h3vV2iYdaYQ0tunHXxJTzNAtlVi8l1qTBpYKA+fDnp/fByiN44pjn
oEc/+4tD8WYrGuK8gg/D6JbCpMWKr6s/gYKy/4Eh+R+poB9cxTZBfUHVAPZFGP1+OWSMwxkTnyiJ
bVl7cTN/QTZmfbK8P7wIaM5Fsquh+j3b8KJejWnjcxEBJsYj8dOvAigMn5DnPljZNsyy/76KfH8r
ElVrlGc1Btf+EO6wM9egV1edl8rBuvvzu/n9Ujrhg8TibfFFJip7fyljEONU9VriGgNHL0MxRrL0
a+InRCXikzf0wbVMlQ0O0JNJurV4Br1ddA4eVXLQlYQGcKwfE8vKL1rKmS9kEfone8Pv7wl3ueVs
QhhN0PILCvd2yflSMKnCpQr2VaRr+L9D7Gk+ucrvBwUIWo19G44KOdwvcd2bq+SxNaR2bjHoFZRB
f5J4MTwz0GO3CEkCjQltCW7qkxX4+zVJP0xyRYPAj9zx7IUhHcnkUASM0kOvpNdI81wkhoGMkYKn
rlE4+vMCWdyh3gZ/7OjGshOppuVApNHl2QUL3o4aYsXhBp3jN66lYUG6NZ0S8EvrTPajYPoiwYtL
driN9W0zeRMUti9UfpvnVrVxP/XjLpBoa6WPJ7SDp43eORk0C5gp6VannCw2nS7M46xrwdc///S/
LznU8ITJS9KLZ905draOm4ARDY6jYc5oQaczFUHSgdn/hvcqA6h/fzWT7BpwD9sdj+z9Am/qtBzr
kjhviK122mSJIR9A+rY1w0jAvD652gcrAaM4BWMHzNDo9JydfxIEZwThP+Wt4w086iGoDihnCZJq
DWDLKtTGz3by5Z98kwgsa0EFWYQJIFEYa157f4PA7OdQJFA5G4dJ7c78Mc1K5iZKuI4qdKu6Ptz9
+Yl+dI98vbRJCFgUsrj3F+wUnXmyiuOQeTwk6YH2RJPjVKURZkgpA6p/vtoHq4WHSY1ocbID+rns
Km++Zy3tNUvUsMYDspRoJdqmvBc4r+9jTKw/kbB+dK3lOKSu/qtJdnYtu0QANi0cAcNuRo9BP3Gk
mQ/ZIKM+/ufb+uCtIc9ecmD5y1XxbN/NsUs3bZoEzOWV5bqqEutB0goBA2GrHskjqhDGnT45w35/
czb1NJOSCR/g8u29f5aFDXwnirBfHsymOVGZ9z1DGdS9E8Uovmlnbv72Jhd0NkH7khLr9vm+KKRg
1AKuHOk3nrs27nZYx0R1d5GGg4LzZjJeC8lk6J+v+vtbpOuKI6hBg5BfnEPdG33SCwsoAe2nGW5j
xUFWJXAwUEZ9tjjPSlB8e+xfyIN1Qhy6hucPVIsdi/G3EltlmaPwmCc9u66cGkEbwrL8MQWEcpc0
DGrDLuy64pPN5vc1RKGB9apws0t96GyzSSOioaiE/GLVdXsqFtZMpVOzXDHcH18KI43vfQPHtE8u
+9s5vtgFIvHm+wekxs7zfhUlfTVNOcACWgmZw8AHpEOsd+xPvvuPrrIYSi62DODkz7e1uZ/lpFQR
+XlmlGsrQXUGqK/7ZIX+tlYoefEhLE/QgSitnj3Cth3rXjWIHdUa3c8SkK3UqeV1hcP8n1yKasqv
3jTzasvH+WYjw8KvbjMD0IWE/reTJnMkujIxGAtacvvnL+CDZ0eAZXAK6Trbi7H8/ptLZSrTZpFk
sHsshbXKsHvKwUulxV9Wkyni8fRwNViWP9Wu8zBkkEwEwbgkMWqGkgEbP0zRywGPWf/5fn5b6L+u
A4Qa1b+uEWW9v58AJzaa4gh0nEpG5aqx/V64Nn49jEWoYj8WQjabVk7l3690UlkqKRhNoWQwzzbp
RIuN2MxRDtSGUx1qX8QvRqLBAvjz7X34upZZQZI+LDydZZG+eV1BjYOSZQ5IgE0NH0mrZCCewaG8
/GRZ/Cr9vAsVeI54nPAxWTZtkt/uB2+1opt5XzqDATbizzC4Z6wPqzEjRfev7cqI4k0+LFp9u9ta
Tv6Zoe9Ht/rmJ7DO9g4nHRurM1USwk6YvWt3Zv7U6bNx+/dP9O1lzg46s4nGiSYsii5tHE+ZYz9o
EIo/KbR9fC/L9mFhVUL0//61yb6noe8vsdYUJPXGVmBLi0w4yiev7aPVT/GB6ROL5U9d5f11oD/2
SVdJ3Fbiiik6fVRvG6i1VKWI+PRVYVX+hYpP6N9vwEtbbkFeEu1Ra35/2akzCkcpuKw+R5gPhXM8
P6UBFI8/v6qPdmCmZEmMKNIvxubvL4MTqKBiSXznoyJalcWkbyY8pQlc8VCe/vqeFmUWH/JSO18c
pd9fDF8lBikM7kmUQ7uai7BEmgkC7++/aK5DEEkS/2tI6ezZGVqpdnrBhqVhmRajacdz3IBe/Uk8
9/uzI3NnNElhT0RkdZ5JWXhJlFIPelbC1OFjAaSmDy0kkGqRfbJHLYv5/dZBSCVZffQOqSLqZ08u
nUYw26SSbjhk/iYuRLUt6ym7CjED2iV51nxSnzon4zNGRvaORE0lgltKfGd7b2yUxiRFB1MDe6z4
CnCOUbykRGQ1uZVTtzehUSpPudU6hZeUViofrXjqrD0xA2jLv1yjC+GVcoyqUCqhDXL2Omvk/ADm
e8jNViU2kaVkW4Vixk2oWZ9FlCyTsycNX1bBToo92uBc1c+DZh+Vgt/6zFCkBZjtDAah6B1gRLre
POdIb5lxTeyh6qCt6MAhcQu07Hm+qvvQbrc6Rweun5Rh7yvITNFLPP0/7s5jOXIly4JfhLGABrap
FTVZFJswkkVCIxBQAeDrx/O1tdn0Yhazne2zesViJhDi3nPdu7beZFXCMBbYBv+25Kb16NNT9E9o
HgnEto2xp+3chrB98qIPzmjqY1DXrRvg6mwnnbxAqAr/6Y5k8OlX48Jxz906vTeCg4Mz6UASrIJa
8NXEkzOY20xR7nsE84quADrdJOWfSpQE8auUURJggUUmvzxmBYOKqG4cmesEWpjBcnUgCsJbyuyw
cb+kM1cMOc2EluoHwuNWiPgyseySWbGorajAxUDTqrPCh6e2Q28HjNzgOHTdmy7LJYbKJejSYatd
IkSXaiwkQ2tx3Fbgv3Pfr2F2R/kywCTyUZSeQj8q5Tqv3Xn6dqMEeCX5ck22Oq+nMbNXSQc8moT2
UuWvLhB6j/nnbJbBYziqOIY32db+vRpMHO70HBDQ7fmCnXU/Y/LdBo0H5pkJW5LAhILjXO+9eQji
2wIgB+yLbpyaiyy0nu8M8XLrxWJ0rjtLSLzjM6gVFwBPZjOXlKQ1kXGQfPWPduT8k6vBgmc6GPi1
UZoFAOxDfNE3gVfkLVHq2gxoYtEHbDvwq8FbDlsXyNdomOcLE5n89ThURVcoFhgf8nNQMc+umUBk
bSgGptmrhb6SYRMWZeZ5wHDO3/Xs0s2Hgi/T/IO3rZAbqf1aPklZRoxe+U0UQt12Jue9muwsR21a
t8Hn1KYgJVdjk1XgxebeYZqoqLvoSnNvAdAjpRsk4TGQV3d14SBrrRYt+H1MHf+2Tuz8tKoEVyVI
dzMhNoi05EDYhOnWFMhpd4kS1l3HhbRYNZ3Jpmd3aBnvKjuPwJEzj377ozMp3l037UImefi3MeXQ
AEJedFbrXVvU5iJgwzHo6xixvLbWqPtV2GYDUSlpwn7N4H5gr+y2yN6c1inhGBD7vMp45aA3A0XG
AfBNopJt6aHq3YZLEbqbVEzutz1W5JN8lM9ghmmPMfoeA8XnOVT5HRN99rdwuiLbKAbP3D1yiek5
lnXUHkkdmm6bQoqe1oTwlbcuSFAFG2zC2t/VzOL/JOTi8k2UOCH5PS7i/qpDX2520hT9O4IF17tJ
5ogfPC9BAN6GZzZiVMWaFawBZT83hgEwxv9UbE5h43PnatOiKU6RnMW88xByfBvFNWWLYtQFxmIH
/UeIY7x/yTgMD+s2sRgwgjLJKYgCsH7qSMjON2GRwKPQJgVyPAL+IYzYjsC6bhvFWNWOXPAVDlBF
qYCviaPiJm0ws64T2TNwl+sBn0aS5e7zUlhL+rpkQc2Xkef5DC4fhP8u723vhYU/fW3iST6ydjvF
lVoZ5C/gdWqWG1Day8GwZv62wuvf/bFqpzNFg/wdMVpWnWcBc2YlO80oF2dwaW0E7N0fMFL2SzrS
qF7RwWLOw0+c0dpTREcSZyapgo9RjZl4mIA4dq9VgypEtFZ/Zy82xSNjxd5yZh2q78bFH0rQW02s
Dr5sCyzToa2fmn4ssOhUVvQ7zjJWx7kHSLuP88FBTpza4t1KhZ/sG/DS1p5MUPLjGpsxnCHqYnOs
Yg04GJhkY8GzIoS+szOd5xdAcLF98ozwX4NUdFdghue8wcvUc8R5P7U0L/sUZac5EdHZnmfmPpoh
retN52OwICGbMGFCZBq4ETHdNIB6oDoXJoCV2ptCd9V41WZ70bZC6T18SfI5GumwCvsV2ojR3bKW
hGYlQ9gX687KlwcQx635aEUnPiIgIsULYafCPpedFeAX8VKWfJ34breOB7sHQTGAXd2zlozOroq6
htGGWS6BvWEQY/bXnTtVyVtpT8VXM2rnNShVJHeebSEeyN3SZm3I2AOYKBnMqKnHMOj6KK2yq57L
wm1jpnibLNmHJa/rasIrMzCr6zqPrrMID6G49PKzLWPAFtyKKqzbpH3B+Wu/TTctyC25qUHY1XcJ
qNfyNahLAJtFjFnkEiYExl7SvqHGa5qGXbJA4UDOkTZhxIOYt/2aoWXonP2YW2Lfzjzl71Y5oFDN
+3E4kZmdzNFb+PK2cZSR5CSQwxhMHGPwhTQxLeq3pds/c2caq0/UROGPjoOo/WZ6xib6NBIl2GaW
Ql5A0FhzSAAWBz1UTFd49yBLET+wWpGfRUGSTHi6ufCBoOlzgqDDhFtm5SRlK18dHegM3OkgbB72
KJg30Paidn/t84+Phe016VOFstU72goK17LGdOJV2whUF0PLYlEMw3dAiXlKljxTNy3aiuLUoXwu
D0kCU2s9LpEHpAu6rm5fa6vPIY/HjDwzEFYsrj1+9DFd/U+/T7rkMRvhzX67xEh5hTKZ+re6SqIf
T8mRzV7EvX/KiG1kKyLzM7SUYLSyLQg739tLkOYFiQE0HiMCXZwj+g8nIzj5oM4QrR6moLS9Z6+Y
hX3X4lkRr8FQdMnTxCc9XLEpprxrvUXbO9qL6bjPk9mFy+YO5asBIDU/zqNbX6OzpNy/6Lb2yTou
Zm8AluZocRRWtBgoJENIrnUO3ZPfoTB5a0jQMi5sI0QmjB8t51wsJjrgPKF4PsHW0GvwfzaamqIU
46GdRyiXdpTZzV03t4DvTGP4zted1/NirlIx1NZHVRWW2dupxkhvCX7CxUMYFe64V5b2DXHbGjBd
f/UpaSacnd01TV8DTlic6T7BCen8GQMX/3o7qPAy0s7tv5tYjObWS2ZFtSUsPLt7Sh3yI8AnjNPv
eits7HsExXm0F70Xf1q9EN2fUBrYdl7QxHj+psEa/C3bExVRy8pRBqMmDWbQu71JI/HZJLMBW6ES
UOSMk80v/5zb/0/DS/9P47fXGtj/Pp4ENuvTZP8Rvb3+D/+K3sK5wtVHVf5aPKb/f70F/4ub5TrI
LP7J2aDpsUP/6kT8d/SW2SWisFzJIoKPHLaura1/R2/t8L9Il9DS47ZGgvCaOfq3A/j+X5dIhrr+
19AApdD/vNj6JK6IgnE9J2CJc+Off8f/rIhVkm1+cYAhsF2hAmKL1MulcwRg10KqP2kt4N3xOwAv
irx2N5WRf0y5hN5nMfz2OnKqc+e05XPA2MhuKqwWXjsjfXXS2JcutqFKB+T/k6Xj/gNBvz8xnKSO
rNuMusSQvI2+4hE5KlQgjEHKIl5f06B87BcG5q/YQaXGaBMYHnExNX88MFb8S6DZONo7lfz0ZmDo
0KC4YKx0w6At/E0oTauEWYKVVTSwg+fxLDBArQLb+rWc+HVQxS5ZmDRgrz3OTP8wTc7YbuOBaLaC
5tSw467A5KjtEoM7HLtoMxetfNb6ExkwGN7MPwwOxNLEC/j5momAqtjFrrrtuSbu6Ak+s9ztk6be
pNNyaKQ+sPBuYowHcJKL9SCKeDuarlvpNL0DPQhcoVs2qYPVLAtuPKt4kRYgsmrlVWV8Z5fZa0ov
X7sTJNVsqwpvkwTNB283vKQ+YPTVdX5E16XvdCjrjQBScph9JKpVg6V1QOKO4Ag09yTj9RRDRQWX
doC9466yOi0e6xbeogKJJ9zqXMSRtbWGDlK19shFD+Lb7T30R/5f9GCnVFgPTfXsg3z1qx3Fspu4
h7hfGvPZ+gYNCtTFx8hubzUTok2PD+IkZwCTeUdflmYZYyRGHU1vv/FEcUqOxrMT94+1U18aQw3K
HRld57J6v9TzTxvG+cbt6mM8TiPjJBOE1PlQ9IXehLI4mSFdwKhWf7Ns+E48/24JeJY4PFCGZ2Ai
zyyUFbP5xVJD18irj/RnYDJjle/E4u6UN+SHqQRAEPr5ts2nq5SU7gX45Da/y0WCpioZS/Coy8Wp
Q29fG5Mxvyof26DcdRQBy5zji5RZcRBNd8s9CB5Gqb/lYH/XCv7cPB/dYjghkaiBsdERa22OD7Kn
iYVC/X4oip8u8x9wHf46BitfmPTE0W1omK27ix3m3Bfuq34DzbvuspfIY2o/726TRjx5Fn+CgRzo
zrO9cRwOIUzCbUOZHtWiT2lQf3VDtnAtSuDze+2XN45vyESYcZ1ydmBoyRjrn2MFWJIbqW1dESHp
lV7S/016kqfg1lwRPGXtVN9r7gYr16URhQ7APuSJ812krnNKrZbpkCnOqSU2uNus8qQL/5ONa9tW
jN8PXPrmY7ww3Z/dL8kZt+U67LpNnUWr2T5IWFZtbP8NZv/kSI7gA2PHO7Avq3HyE2AvTsTLDzgV
VEBQVce63dOfXlcLDG8mGuep/bCvdUsTwcmqeBdMyQS9K/DbvLrdk5qA21f2KveqlZPxb+eVXxd4
ktHfloyqNa9jFPxNsdhA+xtDZoXh3i2NJvAtKHewOTcfpjfXSF1bKwuyiOQKu+LmlcPuK5U/0P7j
kDI/RsxNzaexXRgkcGGI+N9+jriMeWZWnfxqqs8i7xjLSaQfIq//aT/MYVE/iKDzakg48HjfFXd1
pAmZJ7NT3Gq7UrggqiY8yNmZARD3rizOFDCKANa+kzgbITwHXPmYpvyj+sT9apsquhNxmrWQJ6zx
Abg2hwCi9c1xyhV+IHepRn/d59ybV1GPz2efas99RV4zOSszi6bdg2ILvhORiGzd1jmjgV0+jqzO
+aJ7FypGooF0trkHjb0uNZzrxAVb0FFZrrb9YJX5bmG/8Zk7HaZVo5tExqu6dwG+eW6p7qHHhFvZ
tdE+Lb3kveqwPc8lL/w/gJ80AafqjfWNbJGD85b7c1+8ca8pPzsCeiDn7ojAWjcKt9uzkgwUcQcA
BeEF85NrN8h+vbB/V21Ub651MDcmTpqZ4S9Uy+bQN1N1Z/cjrw5XhtZv1lE8HWqnPQEdjU962c2m
W/dTce59c0NxbxUzg1dhDgkGFtGxO4x5vv2HTSTUvXE71IbxvoCF3RJhthrUMay04B6XEwyQfs3E
HwTd6mak9sAFoX/OsgxQ8SgRJGZbCFDhxYz8BxRLi1cCa2Za3QTpocrCgwFzqxlp3kx5RnomLHaY
LFfa9YASWKbfGjKYJwt2imzN3h1G/yMkcLVyJhghzMn1u4W36Bgkw58gBVpJ92TtZaduaTam0CB7
R15JR6ePAUOrzPDvmMZ9oieAIZFkz3Myp9Vlmid37Qjo+8n0UDJIe/TK8ly1RQ/zcJKwt0AsYJPc
823uB3WFZM3dD0jnX6rw9oogFkQkeFcbm3HXg5vMhGbCcNuW8GQYR902E+/eYsptJNPq3lTzjrLN
bztYF2Z/uE50ENDFbZS+u97cUW8CzNM19z1+QWpKwFCG1Zzle2Yl0dUx7xbFeIanS9Msj9xUgb9z
79+0LbQyQe+rb4o9AdZDKNpfMff3oVuVdzU/+DrVue/sNtqi37yM/nAbttRRoezN/mqAPP0ce9On
NHeyuJLdcyvem8repRn90eXSBtVmqMfNyHGJrTQa/yq//+PloLAapkmO/WSnW6viAJ9O7tWDhelv
1i99OJ2WdFxuJfCCAIL5JXDnHfeY+95PrsUqLk3WxAiqzyDF6OXPS/qJeXVbZcNuXMyRY7/NpA/g
0KY5ySl/Rwe9npmetlTN9qKH+Gj3+TlSEN9DPoEmzB47v2Y9ZvyZdXkCftZF0HmyJojPIOt/QxfD
k2d9la06RIoHqbG3ZmIQlzY2AyM0ZTUPwDAPwEay+U/j6N2skk0i7EMSVu+JbG8alR605AUBSjxb
9U8OJMlU1ZbMBshRfmqmilcXElmAyKSX9V1R4nlpRRLtIh8eqgte0NWgtoBpmjT+6otw42X3nbyk
tKFBs68AJbHUsxjHzx0FXPDpnG9emDDcSgHPx7zCzDhQUyz/DI1gF7yLFxHDTGGkQUIvd6zVBMqf
mXwKQ8Gr0J9jZX3HRcrWf+GGK36ySp2dwgESJpmWZhhcxvshs16wKMptkofOvi6i6k9j4lfbiPKJ
d5JaT8gup0g/Kl/A/wp+g9zdip4jjY4Nq++VwuM607pO20fgnnqmAJQqzC6vFqlgcNn2NppNvfeV
JzlD15ukhXUGiowTn1x11m2VA+2OP4Jk6xTnLnuoQCvlo5/gYkNKoLIluTeNevWj7HbIRYFOy9vz
qIWrJHUECdrhPPZsGUJ90sE6Y8a4jQsa+TprYCvl7aFgxG9ZJ6SYgEexgm3LtttV5IffTDbW7LQf
TckAcqLtZBuDdxrCPbWCbD2KW6+n0BnSkjggIJcvuZEHOGiM4r4tVfBQ2gwaWcp7j/XXyFD64KSH
Uc39dpbhA413swGsxcoAFEt4+H564vjARWQIZMWsGd1deznPz8wALJQeogP7JF66TeaL69x21b6o
ui5Dxmi95RtMN5xMXroROtGYbwY9LTuMokzNO1Zx09WgW3TjPbctW4zd0DugbPa+ON3ym2X8nQPl
LNtNb3KeoW073EOceVnwsUGPP4WLPpa+hCTvEGQELzTrbJPPycUlXj02wY66/8bHPwwZhNmxKrQe
FmgGq5gyxp8yXZ6ra83fms+aabZtLVtoqZTTZWa/WjI4t6E8uOgE277dlJEFYTGML9GUXvIsJo9M
uKiOXodq+kZwd5vWD/Hgf8ksu24ubxoibVpFWzkMANfYnoxsg2ffrq3DElDh6DwqokkLKU2d7Xy5
cfIEctZo+D2AKWRDvR198URr9Q6Py26S9WYhh7SauLiCSNDtoaG9ueq4362Tq9ET1E0TWfvU89DS
9IgJVXDg9oBMuW/WOkgOXZevG0+Bdmv48Do/UKtkLOYDBq8XVwxc5iqgZsyQPMdssul13tiRR9cM
LxwET4Oq1E52oN3pzZwyMA7CfiUdEUPo8p27uvPQBVonw/ol6+orBtS1HUqJLzjb9v4D28qzz//U
eoPZkh0BUN963nWAfmWQXp+aaXgtXAuu13C7NHaOVcj+NW32k0xiNyT5nyEeLkNK/QTS/pvXTTeI
H3m348PM1xLIQ18COlAfMtxlLXcCYHOLygP2V7Ht6QOu0TIwulLWr7DG4j+0SGFledHBq8IJNuJA
9VTcLRk7chbqedXk3AkT17wGjftRl569CePsFkHcp16ybVtXL6me5nVexeje7L9DH69LnGCnbrzT
TOPIsD3oVgOptPTGNN59FKbtEz2lXd6i910cTqdN2DyUOtqZBWCAm5nfZCERCJtesUQQd6cvpFci
ZsWKh3GrJ+dTQG8Cp+z+lSlAI+WnONWm6mAVU72DOb1xZb8DyoFUOuLy4YZjdWaqllOi9+mFNetI
jFIkAU4WLe5X0qpnrve2V1HUoqUrYyh3ww6NIHreItx5Knk0Q7MDIvBocviGDphVIF0KVEHdtYfI
MLcum7eGg3uJk3HouCMBYNbROS69XduXL4h56q56CGOf6rMfwvihiuf11yPOqsFtQCoxM6/DIMOb
FpYB1Mcg/wARiNTTlpNCHagx8sC3u3opwzj9TtJMYL/JyvQngel1k3s5Vi2havvIEwVTF3kfXzAH
klWqUIqko0TdkEXOc2c7zb2wF7CYBc+eRpe1LkU2oNJiSpFIsTiWISXedubyLJflRlcccb0Gwy89
AbXjPA9FqeABzgCqbILQdPtlGTr2CrGDTPAlvXROV0Ik9rGobPTfvp4OOsRL1I7yw8LD+2JbsNpo
qDpfYEj0axfa4Z7y+riLkzDb17JBPuNF3dErBnXPFdbGEmCZA84rH9bDmPLZV8CY0zRyX1y6n2ZN
dwRvpJXMzqO/yNzn5yuuORaFpmfJVkZxmxQErTaPLCR2rs1QXlmOkoYTm0ZQqAtbS6H3Yb6UG3Mt
c3RFP9B/Su27OpDmVNVRVu2EKea/AQ3FdTvr6cgKpI5Jl87HkS70aemBarVgoVTXJhQMMmc3i3jY
ijScXot4qY4+LdC3rgknAJ205SHiCvUYTJP5lZynEGL5UJ/cUR4ESeo7eFnz38KPufSKisC+qtFo
dDUojXWYcwtS/GbqAq8l3dqqWfZ9mkwkPwH7WjwPn8nQBfvYn4svFvITpeN0q5dRHCIRkTRkp5p+
vKswoh9HP147ReA+mwCC8jTU3sV1JwH3HZn5YYxUdhDaczYVV/UubyuWzOswChZT7r+aGj/7IVpH
Ouy7gQ//pqqJMQOybSArDjhDxnBED3KtLzYsJYH7RBFGonZY/NvA6cOvyanyZ1EVfF5EP/N9LBoQ
bI6Qz6NJ1VnljXupyDxt0KOfCyvDbbIEogaC4fHXGKH6h9BrxEfip8M7NB/knC2YmgeQhlxIIlOV
XwkNQmQoHSwUh9PtIdQ9YNkcW6H2Ji6xlZ/5f2tRjjN8etdgZ5N9cdR+1p4BfRQn31L5BbhJ+9YX
Zj7mg+ufsQMm7SqUcWAhbnPkyeWnQoHGN70roaVwXFfafeX+pGgvsMlIER4zRNq9XI5+HDzYtHpp
IMWP06A+MQLtdStPpmiTfWqjEwoIYqEZhbpTHXvJbDKku4EKgApVFK0J987nJkOWtJIju/+KAEIO
jKOO91Fmxg0X+fE5sIxDo8olJx9yr683QR/63D1q5IG9JdZEEJq9RwHXBSMdykdl6nQv+FRmf4bj
xjuwBziUwG4uBi47ibHkHj5Ovmujxt4AjiJ5EYXmM+rV6zjG9r0lJo9zQH0uXXND1rReOQWKwSKO
8wd7WcIbbCSPyqto5pHgmLpx37tLPxyU1mMCVGQIbyboOZgEyg71XN18FLV9fVNN2h+rLO+8tUus
M8Ti22ZnDW8Aw2TBkkrPrd03k/fly342VImi6SbxaalfqcrBhROyva1ni2pr5TpIPLOx1zBhYb8N
qpf7oI0xjLtN3fwtnYWa5xIGCd8ogZirbvnBCI7ajsNdisPIML6nTQXRZRnKhdUPMsQKWImWkI1p
Gy66bl/QI4MzCvl7TzJp0bNaYXlZQm885E5y7BnKpM+JLsk4TbSlxeU8u95yPXos0Xg0ng0ayw3l
fCIyQosvL5ruZpKI2Abb8y9OIx3g9KMd71zDDZF3a7EpqvT9kaIMRlGugfUgtmMy0FkMx+HL1gNE
KsNtOA8CcDtabeNg3FnIAAZtLmpwzKODu12sBldM32GpBMhEziFcmAt/4X4NxjFnEz9yvdI/ftal
uyXqYL3Dmb0abP30ZqrS6UzAhnIJuvV/oNQqOQWzusev3XD4qZL2oYxd5yPhDhav9ECyiTukx9uW
kzGxWbFzMJF3Tpj88Qb9UqiOwmKfPNgjbrbacoKNXtBiKS70lDs8Pl60iMrGhh26T72zX1pp3mNy
PpfSpdJWhuXJYa3lapN9uLaVHkzZvgdVfm9P/fMo7V+WkbXho+RYyj3cuh3bEH/ArKjWeGajRfcW
zSF/ZJZvvbTLLTQimJOYrba1iuA1B9h4CXFwZPPLBDkg8/YXHb47ynuikoSTodXeKi7deyC3sGON
2lc+DuMCUVVm/D8dMqBNsnj9A3WmezpyO2QC21w8u4sd4rAovibWP7tsqfdavqcvNPb0A2DY66mV
ruYy80VeuUK7kTcpshjXAqEtMKnuUkc6H3JW6YrNAMjuMoYvWQukuKPjNohnOLjeaoqiu6nj5ODH
1XfpObfCUyhGJJLRIbr683KMSL5Q3z7PSsOqvKHTeScgNuGFACNaATUOzVMZeD2cqLp5BFkUMawy
XXThvNaL+931wWefv3TIe4RU22wZ3X0ZvqqSDgQxMGpOfcXQ2hVtafufZFX4ELPwhTbuzTzBJrMo
ANDvXFNFhLotbIopebdqerNR1Mb8RN2PVPmYFztMTbPlV935rAiS7kvVix335j/THLKvV964ljo/
odmCZ53DUco97zHUtaRs2j6bYbiT8YAoN6fgRd4mE9wXstIR22wuf9KO1nLUh4+j0PmBtn94od5w
UFGS0UnlkBdF7s61ankP0iBf4aL8ISuHvE+pmoGW6BGMwbwKyJvxiPhPzAwiVqe4rbMw3vbCvhrL
D/R0vLdBjdwKGuDqWEkp02/6qPoxWW72Zdr0G3amXNzRqLVeiCfWRxPLoNq7gfVO5eA81NSqMZf+
iRysnOE0HcTYPehZ/W2GIWNw3XBEU9Vvl+SUt8TvVNuvIA/yjQKRxBOfI64DEbdvo7TYUVF5MRlV
c4yND4kg/UP5ebmxMql3aC46YJVVsw6DcNjozr2oefoIyvIYJ0By2FdAxVfqmWq8teoqFHJB1u/b
yfPW3dzRPKKZcfSJYyuMyVcdna9u1BC4m7gIAEvTP3al2Ahb88nhdhmdFPUBjM5ETG8zvtBNPcaX
YlicGwst3KpAj/AwDTbgEMEtNkXkNS/KQ5ybzrSc+4LfcInYc4m36PJBNlmE5tR5Dh3NeAd50o/B
T81BGIExtE7QPscITe8YuwZTyhAhDFikLlP/N2o7/7hYRfc0LxB52cinM4rZr8WS2bu3JNEtoN0D
kz/E6a2A64m+tkeQoSSNJoZ3krqQ20xGGcGWEild4fJORN18YTrT2kGL2HilukAX3g9Ls7Wj+HPS
FOwoe1iUpGiMxe580/swxCfz47Au67J4S+nDKNpDCFOLA+3764omiXwqgcll8G+cgPe0wcjWecVf
gqu7mvSPzTFvFRq5AwP3ots+OEIzgCtModou3C1qOb4khzM19zjpvmQIvVdD2qPbiPvfvNNvSxGn
F2T0mzkJ7VXVsqlwwli5cAT2DuHI3stPNZmHzvaparNEp9xwM3sZP3xttdtREtwjz/ayGPd7DDPU
5PnJzsNDXsJlKThXMS4Z4DciXrzyC6kvGbNjt0bg+inihGaOw1IdCwmVvV3mFeNzCtB4zKKW80tS
u1LNRQ/L0emiklPr4B/s+FKT/Dt4TVmcCmlZWHGBTQNhe55l9Wq50y9dLH7d5S5wagYuvOsJIX3D
FLQZhnLauFXLUd+IJ2Y6X6bWchmXTY+eJmQyybOs7RsfyHZOE2tF1++ceebExthRA7Zzce1r7nqC
4BtINBwv6G7khUvFUcTn0ibX5Cz+a7f0PDnGIOKefPtEOwRLEEMLQ9OttaXfJd3tzUi28abgN9kp
uGprUj1Ia3zObe4flb935lfD4KVrzIdiL2Q6lsz/6ZPgo+2nVYsygLiPTQOrpuBLcPpF+W518hte
WCe5dcflWWXZpxLtu8AEs65ksx2gTuG41GPJ16qDGRNK6u3yJIo2MTfM2LbQuQzWSnI849gAZ5NM
1ArL6sOo8+qqnz/lGenDBIccQRctxLlPUD82PavDElFqKJTgAmF5KNjF1rd3JtDrLkfrAOpx1REP
XKcC8CXX/ttqquxN6aOQKLLpNDHxtk8rL3oJC+rLOP9SJq3DDli9+z3Q7Rg7a39tcY4W6K4Ab8dG
pzb5tmb58HP1QEjOFNO2Yhh6s5QeF5hSPWs+hctS2CzgdvBso6rG1MGWtzDGXdgwIvmgee78UfwG
4jsfW/PV0z/c+WHBD78XATNWnZLxLWCyh9bH/Rm6d/k/udSm+lM40l158cKJe3wicukcFuIvcTx8
kjCb8xVk0D/ulRStI4rUffAgnOSw9CFcb7WnpkpTI/XokLO1T6zjwn6E0Qd4j5d1afMXZM8ADo37
GwAZ7viNVx6WUwQOCQnVfMcsPJ1FJ3lYKpqN02SfdLI8So4gnkjpO9MiSarfhOlhKtrZKiCJtPcZ
kjiw1dxpFvmwqfdu5G807i2FagLHkjwnpjq7Gt8l4NKB2bzqQGr6GIOxXMEgLL/ZUCBFxl6zq61u
rzKq651S7YYAJfUZ2ngCiOQdr9aVG7k8chfCe09TDim7t+lbD450WYIiD80zFWDKXUNzIPm1su2/
HPwPVWrd1A13+zws/5LKvgnK9tVjEJ6vKgbYdk9HaA3DcVvYLMgkGDfJrC81h8LqtSQOjXjMp1ZE
TS0YMkS05c5d5gR+py0fo6L5Nm752OGwwBYnjl7QU3zMznFDYMBO3gqYr+vGbn4xia25YiT7ni1k
bYvs2iqbKfr7ybxyxuymSu2voQgUDIIWpW7nnUUyDJvSJcuAhCmuzfwRiKp9zZYewrNF8S+kKLTh
zHjoZ+sdoOO2xsS483yzIQdiML0t9F+Lk1f9LXN529fkNOeU3XF6Tr1kEwnzpGxCvU7/S62TfqaQ
vFhyfjFRnn0MY30/c1k1LQVqVGDFaHEd+m/2zmQ5biPt2rfyR+/hABJAIrH4NjUXi8WZIqUNgqQk
zDOQGK7+fyB3dEuUQwrt2ws7bEsCUYUh87znPEfVJ5C5J1BfN8X8MTTndaVyvAPYnDPvFtluj9N9
3wfxdnHGCK7FwG72o4V4V3oTT+dW7SDBHrOOZ5I9tZTJxRQ7kgjQmn9R3VVb8WqGn4dd4ZrxwLFK
rN1Y2m9GzXM/JLlaaPOy4RnvU1/St7datKwzsXQUYX9tF5Sy2x9yCjtDBn++c1945UU3mRdRtCwF
nCEg5CXZAZobVfBGVMazQYABd7o+td6A+2faW/bISqm9TMpgx1t2o3TfHi0h1oY+mCpnEcm1F6t9
N0VvUzutupJAAlD5jI+PtD+FsN5Di5aflkG27x3I3eSGmCHeibZ+iihV79KQMjZFYQANK7wgo692
yFN2sdOOMj2yx181udzOM5amsAuPjZzOEFy5s6h2qNPwyTT0BSXuKslvWW4Ou4Qp8Yj5d5UTOWyo
mHeMhy4HU6XDbYWp3ZjZN9jsLRqLsYE49ZS1VHLuqMG0UXHzDpndpVSlyenZNaO1q6krm3ECjBDs
23lvBe1FnuCsmuUqyPIXN3OetDddo7llmxFtXxYn3UAjhkA7u3VEFUUR4DY2JwqBzAmdPqmmLyJg
6xRMztcxouFl5oNyqzvTT+9n98Ivus2Uifu40FcDQxMe7BRFyKrdjn7cbZM0xRZR7hk1kraFwLme
FVf2xPtxW9TplZ3V82PL8pQHZITgipzihM6FOxVb1dPRO1Oq17Jwipv03s/me0UlU9wr5uS5f05m
VV/WZp9cYUmar0nunEYxs9QJPn/nqvu3de3/FX1+U8ZF1/7fv96llL4Z1eiXXHRSAuAAgpaA+HfR
zcrXc5AWXBqQ+dzrCXMjuY6iTz8X1CbR1jogpMbF5F2OugKBizGjE9shY9S7/c1PsqQA//bWHT//
379w8y3OO1+h4QHhIhK2WOq++0linKUy7yyK2YTbvviUHztUq7ZglbO8SO/q3DA+I9urh6wv23vV
2QPFNkMLp3qW6ZdvP8z/fJf/slxsj7/0Xb5zXfLL/3ZdOn8JKb0Fo4fARohT8AX+7bo0LPEXUfol
X+aCnfAs9V/bJVBTk7/gmUrHdU0Cwv9xXVommHmCaXDVYVLy57p/YroEGfjDBYQMDIMM8AVUVf4J
S+ldnFVZRhfift4xYzLdQ5kkbbHJYD53z/bAT0YPNc6qArXJn9U69kdrYPUT1vXJ943e37uyrvQd
eBPhnfOk85KjSZJDf41qesBObD301s+9qj+2mUjbo0BTLXZhLaGrOiqsohVDiihAf8iK/oOXIqit
R3serEM9N/Q/sIGJfAru4hL9K5jiYrhXteWmn5nHQOLkweZFcmMWed5+pok9vs7tlgoYSNpD/Hls
xWKgkE3jH5PJGZxr/EjoKVG69NiYiePdxtE8ssIqZpQ4JggWPWXe4H9zkdD5OPH0Hfw3AjJnluP5
xm7S28AxLhs7BqFmYzGid9x1OrXPiaHRfsiwHQmPAbD6YJrNp96vrPA4OoFtwhtErptN79GJoydA
NP7FXPstLgx3pNiH0ITKed32alrPla2RnkJ60YwIKt4Hp2wDzBQ2Itouw00SngY/rS88xRD/g2Mk
xrwn8EY1YMw89cOcYv4KETz7pjimvHGv2TYGlz3J8HZH3mM8YqFh9Vhg9Tq2QmYtFJ7GemhbUiLr
KNIFVKg+UMFxLg2/RFBxrDs7JybE7A9we7K2ymh8TdQYj7sywEm2HydwQTfEDwJ7TaVY+ypaK7iy
g2T2bqFxRCEYl4and55O4qOo++mF5QNyayydVZJF5yEg2dSiQyoKc2t55xuazoxOHNlT2V8y+o3m
fYJDhxZRvDoRe9sRSMGbM/Ysu52oTZO960xjf66Ska2I0fn6OZaKujlzavM9FMkm+0SFST3toSGy
xUi6htXJRDlPcEfxCvpYZ5mUd1k6TL0vMWhw60uKODzep4hvw3FqWr+5ykaYCoIkGwEQzDwWqla3
t2fPrm2Wm9ac2ofWY44xU1GYpOaxog5VvKG4ewSIDFJHydbsu5zgUufO3kdeqGbMopUU2Rd23gnW
CGVT0rDSlAUVet8qn0CDZDOmWBqLzA7PaCHMWndmw025nYDIJ9Q+tm356gdDHx5dCOrefTV2TfyI
maE1B1QwighovJ5LduKdqLv2pjX9OLvqFMIpPeAmzXGHANuRtfVY8dsrN+4tX1v087H3M1hX27kn
jrIcylOaSLVPXd3sxdAWV6pm14osdGbTP7NM6pPpvqOB4BMV5+EpSCyxCz1XI+5Lkj6+l75ieB0Z
vaQKYNUygmdYQFKChOJuTqOC0W6a7xMCcEzbifuxsGc2SAeTUVG3MIzzSWiVjStvKtIHxVjOY7bT
c/mmff8B0EpDgYuT4DCY5UWRsB0K/OFrkjjh1VgFD1ljqbsyncMLM/P43EuAmfzMPh1XeuB+aKQv
r/NqtB9UJjz0Q4hye5Mn4cWgXJp0GHoNu8nQ0y60Rvlous18S8F4e5EZXXfZTI1eE7qVG8bOxr7L
7GhERbH1k5M7rLp1bZNziX0epozAG3NfiyFeda2tTqbq0SRJaxV7asr1YYb0+1EUFZsZETskbNhQ
eUgCFLbFOIcqO1Abi/EHVjL20+QHjaPIYuPc6/bG6liSJX0LR74YSoYUM4JRkEq5GhuSnwLV9oEB
Xb/xk64/jc3obzNSJayrcnre9IQea4yvrmYQ67p1c9e1Y3wwzFitIU2aLJwFdTpOSiueY1gnJ2bC
PkVD9BxOKe1v1FpsMEA1O2/sg2Oc1/ephztWSoyn9PeF+5k0PG54Vmgx3P/LxGhwIhlVfNSxxG7f
sP1fkUcxHuqoehWu3+zicehpxPH627prEKdCLGFWPWV8IlTgpE50MotEIFKb9HUZeFdkkr2Es45L
lkF8q1zy1jmcc36JQlx2YURsxrEnZ1ahdzgN9VuGb/uHSMjh2DPrPY8oFM8iEfLkKF0ddRNXF10A
H1Y07WaWDP94ZbnbsumLg9P67aZ29XDucZ9ejNoNzmEZBXvbcAViddm8TASWthaVU0dZJQFm1Lw/
+HP36vEVbjHaibt60Ls8z6LLlHrQgyUn++TMgfqYmYhWDIUJFjvMQyEyBB1FGiwCb6oCyM+SRfoo
KMJkraeoq+pitzgSyrNvrAhWtBEGjPnxYmIKm8Kh+OBk7m2JALduDFPcGYCbNkYb1TtKnKaNIfLs
VnvmvW7Yh9p5gpIEVm2dIzLsyKVhNUptdTEQZH7yqRLb4EBaGpfHN9JsPFpiuyGuZHRBgh/TN9ia
ZRNqfBUk9r2ZIq4KwP0Nfzf7u447dxsNTYOdp1SYey3C2kFYcwFVxrkD90MMHVs8u8Syu2JKylvc
Md0iolwvyJodIwfvtg5lfSnSMfk6zKFNt5hJSsJNuQjsPrb0yit71sYNTtrKImG8R1PPbHy5UvHa
CZ97FTYW0xiGkbpa1W0bSGMbhUZS4+OiwiJtIG1ognHZjEGZ2F1AqZqtksg2ly+8oV8G2I9ozfE4
9DLo1xr0Wn+lpNHmX0i5yOBFyH6i+lOFbvepayl4q8k1c/EWPsmVsoNf3n3K6nxae/6QHJLWjW+Y
20RoIlH2kLpFxog/nm1zZ3o2Zh5fN9h4iyGhX0vl5R1BLBo708A6J77stk3jVpIt4Ih9s2vnQ8rY
cjPYi/XRq0jTeyneR9320bpTdnOkiEEf6ViLL2ea+T4U/Uj+Oau88m0QAQsrt0Tgh3ZabgJm6ju7
zh6JH9MP4xjehR0DmsCCk5wNL0xeqjq3Hw3Kao1t17k9ieqhu8gGtOM1JljFre9PT21LGDYv03w3
DrP7JZkmWg1FbOzD2XsZAjz7JjvoW6Uz/0Llsrvz+pLHBn8gl03Se/3RT+LIWAGnQzcvaYRrU3lf
tciTbpLQAeNOhnoTY9xSsjJ4j7WbPwfB1N1j1fLDVRwl3m0rtL2rl4eWCYBsWGFdznZZN7jdqcLO
4W/GsBH3gxPkZPGMrEj2s13Y5x6S16dx9O+tPFI3FavfnYx6pIUpSm7qxIAVMOo2qDbIqBnmpoJh
i2SITDOfk5/jRCL+Mcg621NIOaBbx4x5vOxQRloIcuaqf1CxHC/JxcDZMPClk4Fw9VElPXEWt5a8
MOZXw0cJ67SFxaJwiufOmwgwBNpnc5+WI1U+ohzpi4wtAjcd4F8Stkxhb+WszOfervEgtVYFrIwc
iXwaVO28zbnZPvJm1AVWc+q+XYa+uPoinuGjbR0TmVgP0aTE2aXp6EOOvf01bSZabMO+HB81pryD
N+bLqzynwA9NTJynMGvPkRzN82JUvUj5I/y1Y1TmJWVz8qGwuvrkTHac0WiW4tyzZtYxED+iR8+3
wrMDwGfezdSe3GtrEGhq6KqEQ8eRsnk6/dpP+KPiGipq6QxfRuw6d/ykBPbRCRB5Borlmiq2xKuq
687FZdU20/UUmGP4VKfsx66T3tIKXU8qFBn4KkP/QLghrs6GUUI7cGxlt5sIT03BE40dDBp+VqaJ
vqDqk/d534yGe7a0SblPmNvkoIjjI6464eAVO0/79L1qodLwoFyN6oHFCHcSAY+xjYNDY+VHZde8
kNkXkPWsnzivahsOuuXH5o4iw2KSj83q6pjbQ31pDDg1BzyWKci88zS7/m1bk1XO0zZa5bmPTj/A
0JC9C+3Lo6gKYxprCssIN26VnCIXi4QXZXicMYkf6b6RR9fNP2ISuu2FrmmY4qWPT/VjIFihV9zV
mzEleW64kMqIFCdfuUHt+5BH99rpBvGxG8bo0ar9lAmrFeyxDsozD1NaUQ28CTsDjfellbDUx0Db
L2ZFBIJZTjm+jS1lVwenMaaIrdIIe1BPbAc3VkYR6RWrePkJrd+kblhbGPScJOtqAhJ9kj3l8TR+
CS2HV188mio75JbUS7VWwE9WVJ441HrwPvVkSfEKOYFPMhx3OjFcOxvpvvUd9wiljM/DiLFdrOfc
gklsEsQDmJImBl6IQFLAZdqqsrfKK+OevVfEJexRgNgfezg0DgYDd2ivJ4Uh7AVBKhDbCM32LZaN
jcGvLgeCXDavHmoIvVwxwZ+86MXrcsc4M83x8lvD03x0KgwJhKe9zePclfQtzAS9yTVY5oh/uoox
HDtjRZLLtfvQu80C7AiQ/tsKd4SbecHZ0U1FokUHxM3yGXfB1uCkvmjpFuUVHZW0hiq4Ce6u1zMz
yjRhEIA4CNGCaFnkXEagC1BNKWjhPTDXWXmYUZdIqWGoPxhJ/wHPR3YROI5POW0f7OLEN68ppop3
5CCdgwiS5s2cuwhV2Y5WHrTvJ4Lc87Zi0rQPjKDaJ0XBC9OjPmhVCw+JLMrH7HXSAUpvYdvZwTEz
cVIjBZ61KZ+zxtVc+aaXX0RNa1yEgxi3bopJP2XCs0kKfltY1OWrFjnNdRnLgjdcYpLQiMj8bT7l
WYlAmzUHw226z1M2lxfQp4PXCgWFZ6Bb2f4mNWfwUha+nxXKSj2ti45O1m3osAlMTLui93aedmRU
Uoq0w9KiW1F0t5QdBKfJCvXeM3xxM5nFvB3K2dp5YffBK6dp52XS2mJTbU66xA9DTFRcMkSm0ThN
vGWk1ahnP0a/nXGrvdql0Z8yhM/dKAAV56kSn42qa04RGs0drkYLO3KtGKFNHpM1i7fNqnf7DEk4
IsYtHJv9Ozf8zl1mgeGMOxoUzK09NeysRzs4DSAwN2yv06MX2W23DVLHv+y6KdkEbuDel/DKHrsw
TI8FoUOKZFnTHDGTTwxaBOHTqaaiGrvGKRrKARuUlR46GNuM+rpqW+m4O5uZUgEOzbr6SBhoCdkb
uuj9a4Y/RXfRGQbwY0O4YAYMRqDeNcZr+hxSq2EQtsJt5Hd/k1v/pzj+C6P7rxXHvom7lyJ++SHt
vfymv3VHw/kLsqANgBWFGAsheKn/Co/eX0iLpqeIddOggwvtP3lv4f2FeYUNj+Mrn5iB/G/c23L+
wlTJf4b8SBkO//gT4fFHih5Co2VxENot4XwC0fuJoic7v9R9/CmGaYWFawxW/Tiav6GXvcuT/30Q
mFpqyZMTLn8n0zt57uElCT8NKo0OxdT5WHAM48KsBvlHhLl/n46PQkDVx4K45sP+XoYPXRoJ/Mn/
aE1ZWq2swdd3HbTUdPPdl/wPg4efPzUeArBXAaRBHf+J5NsPDHRADz0PJsH2Layh/mF0M9yIvz7M
j5rwcjYcBrwhFVWuC5rmnSYsYhUrVdvPM9oYqKLAfgpVgquJx8TGj6hdZwRYr3WOEwig9++6j5Zv
5buRxrejL1RROomWC/H9SCPlKmSuZT6zCQ02tpVT7GngVt044LqIvOZiU8EGu5qMuP4NCBpgwT8d
mgsFpgGFGe+LOcoYpGhjzc+1CPGzjXgagjXuKgt5HE2M1D97RrJq4PNfOrvALC3HwMt2pYvBeVuq
itXYr7+Jn6/gBZMg+EK4igWo0B+vKznFVTZX4rlPImeL4P1QVwZOAzz3f3wgoMLuUnsiubh+GgPg
BIpYstjPBFLrXdC79ZasDFyTMQyPvz4loKPvP2V4EYr/DKnWo/zWe8fVK6RhcAFHV/Nkh9l6QhDH
9BGM3DiqrHJy3gM0G1hUEJwFC4cLzw/xeZoyx/XVThJhAFMFZrG2AzK1KZaNSeBh91r1jbRf8qHj
7RlaXQNlu8D7t5FUm5Zb/W0TpKdZqJVoYlK+hklIDkdDQU4QtixbqWbOI7LbQWu9KaEcXJqaMil6
n6EaMFpOQ9qyAS/mq6Im/r03aI4A1mZb81m5c38Zz/M07shKKsL5dV+90N0Khas1kDRvlW9ET2zk
ZxB/OI7LAwkon9D0t81ratma16Xsa4LaA92JM14xrnvIsfdSwwFapLvlNTxhWV/n3/bWZpaXn5lc
Je42Aw+oj4EjmocJf4W/klVDTihLc8OD7hq2xyqoInM9Y1An//NNKnBnHP8haB4PH1PAgFe746Qf
PFBP9mkuJCaVPI31p8goos+wrV21CppYoGjg8UfeQDI2w9ceB8fdrF2ju9LfdJBxbBS0MYumVT7Y
vWkkEaa4TtgoJiSmF/0EXr9t3OIEbFnHEH0pWpYH6Nr1nN4E/5ZechotfaQYQj5saKhSrRp0Gqca
CnKILHBRDj9WFWRx+1bMzjfvwuDm7V3CLUpOJWOIHsh7iHtlN+6xSzekR+0+7cjuwnGrzR0WTi3Q
dlI3qlxFiIiZCBJrPnlzpx7yLKwB0zFwNwMLMdWL+fLXhkVHGiUPmIUy29lIEXr1U6C13TsII14P
DDmDauMER7J4iuVnL1y3e8jGaU7pBMX08XVubCBUiTBljWcFpb4K4O6ERT/duAKpwCRPXNlNspfJ
5C6muNykLfaR8uakJIQeQLB3V2Vd4TBzbA4VQ0XDdnhcqtSgeXS1mV9FvpmaJ60Dae4JeDdfh6kc
0D7tRp39SIbVsbRy9WQ3GnRt58jsS5KVIvxKY0LvXLWsoaNVU5MKvxahNq6ZFMTBHs3UiD5MKhL1
mopeU+y9Zsznm6B09S3vCTe8HqvQmBeBi9bRsku8vW5M5TJ2cGaLD0MMY/kUCVSIfTTTYnXZwRyT
WKT9BiudS/wZ5GJoweLC/vIsU2HWq3xui3hLTfDi+oSRJPYGJuvqNYzSkfRXaI80tsOn4Zc6uPjZ
1OOGD5/hd+kGcyvmhcdp6LT9gCUxCK7jjuqvnZpgyDwnWN7tB7h/ZvTZz3G8vbWEQnCwZPlkWUSd
+lyUxOcsH3/oyO2OwcCsJcyDoEv8jjA9pmab7Gk3BKzE20Ynj+kcNwSs6N7FwzTZJbC7VVkusAfD
tIR7aVDAxHcZwbgrrETeTBTK4GyQBtmCYtDZbetK1HgLY7KPq0SwNrcM7eBPTlpZkYmtxOVAejzC
itRktxZbyJu+IbyHvN+G/qbLqhi+OKt9nGVubH3taz7QHVjMSK0LeLQZ6Ycl+IW0y3glH3R0znmy
tOsJBlu8pwCEt22M+y7di1EGtyGb6A8tgzNzPRYutwuosQDDRy55DRG9xbxW4IR8CBj0PJYGoYiN
E+aYkvxyboadpvVP7oTBfG8lij4u1gFQNSRyL/7YTgPBgyZKxhvLiVx7zU44jTEWUayNeSLUSKeF
m18PNrYbtLbY/QCiOvwEbREbqpsawUcTC+hbDy2LVdCA0c2LRPIlgqZmraM2bj9JwzTPVU3EgYFJ
nDIU7Tsz2g5kmj+yGckbpNzEo4XEbg135Vml/8n1ixgfndMUJ8xhnVwzR2mf2gGgzaTc/DUSQzXw
/ijq1y4vjZEEJxCZaizKeB9JMVwVo0UGLDUcs98p5DG9Sew5fnW93MUoOWXk4nr7ha7pUa61YpK1
JqMS31tk0D9Fo+U89qYxvPGEIkKLhO2rDa85C4SM14h0XcEJ2YHHmOEJzZH3dQxHNa9mDtMjQwCE
2VQmkjamdr8w8BX25t1MrcTIQRrcuZWsXYLY7pylJKYCy9hx0kzWc4rAO9AXFmzLyluiNUkBhRNZ
QLClLGDLgFEI0+EK5Wsg/SHkdDO5jvjax2l32RqaeADfwIDsGSsyq2kvsjO3TnBVAnSqN7REBPO6
8OcReItRe/lGUUrWr2bekv6qZJb8ZqPlpGtHjzHciDkN36bEY9ja+ZGNijUZPAsFCQSmFxM10BlZ
A7La81C9NoPbYlGyNN9LB5v4BTpebW0oSzcwW08FhmRRewWbcJMEAkEM4D57fnWD+VG1Ot2medlf
Row1JdOOtkh2tRGkz9wyhbUfgoKxPm05ORRLlGLq9UTl3tnfhMpv66L/7WXZy7IC/IV7ppxf8te4
7rEbfSm6uJsWa9O33/RvD43JXpbsPptW+NDMcFkF/5tcZv7FkMVi34VN3aIW6b87WQOjjOOZi1HG
XlbQaLf/8dCQIfpLEawT9MuQerYc549MND8u0vljgFabNEDZ9A2xO3vfjGOyAjNCl+f2aGKSDo3S
vcx7ldzWsuVm+O6j+Ycd4LL1+u/m6O9jWWTeXTZG2M/eN1ek2oNhmnGpK18HpF0apUEUkwp8w4us
Tzbi8+/2ID9uOr8dkr4Py8JlBo9eLJ/j93tbVrNYBpdxiSGHDlcmtbcE7ePfbAv+4cQUO1rBzk94
Nj1hPx4lw5pUB4tiHYU+fnvPteRasnzoCTkVymWBUBTFb/a5//DFoXJQS+YIyvC4HH485sJb8txu
QZf2k4/ZcspJVEC816vO68P9H39zHGxp/7Go/1HLRfz9x5gEPEQFCG8YbkVFAMV3P0MnqA+1oauL
Pm6wXP76gD9usxQLQc/Hewahj8uE+2fZ5X9nDeSCNHXJbGhFvvZkthMxs6A69T2JtMT1L/NCnqK6
3f76oO8vluWg7Og4osMxqSv78aBRR5JdLo510F5k4XJg4m1WZr+5WH4+CnZHKgxdmuW48d9T4nVd
5azMsYLUVqWvYgge57r1Xn99Ku+vDnQWKozYDDOU/tZ69eOpjFOh5qoh0lW5VvPokwq/SYUsybr0
f1ogzKE84XJD+4IWzZ/Op3XCJEoGuMhJiFZN6rdkphjb04AJL+r/sISKC4MeBJ5X5GY9Ivbv6xmH
uKxzuFUz+8PY2Wc4nEi66v4Jl4G8nnsiESuZ/FaMe3+DfzsqjZD4Fhdb43ujIWupuq5UxFEt2d3G
S6gqUX5xabO1W1MtZLq/uf7/4SJB4YRayWPS5BG//P/vrn8w27Uy85LwTVCrrY9l76C86Q9Ld759
mL6/yJg8H9EE3t3WmW2xFEnxfPWLjx2id7gZWvGHLcnLURY5FvEPCxbvOvHjueBCAJJhMk4cGlHv
y9Q1rgJyhReCGdzXqC/qm19f+z8/OxReVZ/nx3Jilnr32eF3k3lZ1cumcT7wKWscZIgVZdc/V7l1
naimI7Fh/ab94R/uOJ8xBsZqy0T+E+/eNBK3bN4U40wKc4LP1bslSqP0D4Ex94+/PsGfLo7lGSVc
kKN04gjTW36U7y6OmkxVT3yYdDEj3zMWkmRfFHXyp5egosOOkhOErkXy8t99jDgicZlaOZzOKZ6Y
krLq31QIGvd/eDLLU8pEvHOWNzRX448nQ4aIfUIHQ3OSVbmSA1zNohHtn54MZYpM7Fhw8YLG0/xO
FfYF2djUqQSBjQTAAjPIdVsW3ubX5/LTNcAdS9mz6S5PQvql3h1lokSeEX3OF+Mo4wJ2+gxNhtl2
Ittk9+tD/XQNfDvUMoVgQcU8651oz2QgnoakcFaNG5HRm/LedI5TFXti++sDLW/a7xdtNkgPFixL
XsCnLtt591JstAI/IGYPrqsMLJ7pU+cdYicnpS28aZjXlFil01rWXrYIjCPcGzWwKfrj82Vjxp2F
39zkK/TefbTcr3YSxjAJklGP4cUUgHreCzuvyt+c78/foaTUZ3l6sFDlOO/uYyNIgABQUr7KxrLY
RdDhgSjM/SG0K/Hw64/25+9QcgCKc9HIWeW8L8OTs4VNMR8VZTtzde0R1D+Uqfpdv+c/HIWGLjYZ
y0iJZ/1ywt89LaYilKTDCNQmqgiB3tot5AVML78+F996/8Ep9jAmewiPlS0rm/djJDeGf6xB4q7B
vcAIyHh/Ef4Zovqzp7qg+Wig5BCA82rWp5surgIJYKIhIgMHDQPtvWzgdO7EWNc8Pg1MLatGjAZQ
1iBPzcuYsfpnDLkAMDDOps0XijuojXEgTkAdiVuzucdJpz0G0IXZbOekHsnRW6GVNhfmGGAAgPCO
Ewx8o6+9LgCcqie8J0MZMWlGle3pmzjWIvHj2yQaHb0bWhWS9+Z9VutbdwxgWCX8b2c7F0Vv3Xoe
U+SVVSX4krwKfMi6TtzJ21MGAwcYBkD1AUCdubdLTWV1zdlV14HjG95HmPpTdjbb3Jtx7fhLLFrL
AAAVtdP+IY19q7iZfbecjmOL+HprBE5c76zWGMdL1ttTjoTv9dim8NNV/l4XQz6SobGwV1+I1MWf
2I0idu/KdgyiXdR2CiQJqrNzm+ZuE+NACurbBB4Hw4GYAc2KaC0Sa9qyuFrRCFLhwHBbUTwLulbM
i7KjQO5RSAjtMBBphMpeCNfKaFspPBGUsNgRSQgTyZF+B1V3h8bRWJBrq8TjDJI6/JQmg2Ly1IwC
QA7tKo9mFBvzUfmVQZx8SsBrNIJGqxuPAodHVFrwnzhDSOhBu7C/zq2GUYgBcsYLl3llw7emp6bZ
0IcRLTCIPrrF/uCV69yLiN7KMqXSguy/IW4jQ6PJGLkcEG+ojAM/k0m8ZrLPs+4qjUzpXxSVyG76
urflwwTUaTqSJijcgIdZPvj5FqUZGzagyCzs+s0wtpHxqhLUZnuNwXFsr8C45s1piPENbCsD8fZz
nIP1b+xJEbSoMrjYBUgPLNA8qyn4gY8r7B3yWtdQqwH25HViqGHb66IwVeNvsR90IBhTrKgi3LRB
aQpkqbwOPb0NMcZhVKbVw9SfIWWb3aWj6qz90tdJU9HTkpLzDXf41KwrE4JNRIsBhqCtbqRVH/gh
2rfURJrcBz4+cpzH9VejlS1VqmXcGaRkfW/sCQQUeXlTW4bVOWz5bFu/zXQu8K32jeEbR3+cpX41
h1wU+5DaUsAzPjwNMOHYO1bwjaFf+EkD5QorbLi4ZCXRjUbHmbeeo7gOb2l4oIfKIuzgn8cuqto9
QYvyMx2Q5Eojxs/mW96S4lwrJjEnjPnmdJmN9GKQAENHPNrkYMztxM0zbDIs/FfdYIfhaexVl92p
rJRgzfJEYHUy6lpsYRLi/ZuXQQQE6UAhTQepJm2bSNxCtZ3mJE+TAFwET1LeYGMP5A7WoD+zJCkD
eb00VnyYYM5gqOGPdLYOblemeF4UpVuGbbo8dPjNQgY1JqWpTlvVAU1NRDLoavHSL6SjYxbAUcbo
r8pLxzq4/VAMH93UqdtjxI7HP5CLyO1T1eahc9P74SCfqD7s4ztmYkV1lIoc8V6UZCW4hMLM3RFX
9J9qt4vPZuUbcC2zpPxiMkEKwYLVANbnzmEAkQZQpbdD6Kjsvm5Uhq3PLElCUd0yvDhMAjDgpWX0
UA5J5q+LBlg4QrYormDVQTjsLRVPBw/vOuEZSvzolpJs+A9DSinTpmgjJoo+d+Nz6Rlw5QxgRrct
8R2GQWNmXKVTWkMjYFvA5FARPbbxsdqromjhCEQ5ZAMCF5W1FqEam304Bm4LtkclFd5Hgd7NxF62
DAEamuliQjYKy2VClLUrmNUx2a7qZl2OFOE8h6xq2LqXpOcvbdhRzRVWhvhIiHshClgYbTESi7j4
SGYMQFvRz/5HmfHiXAulBvkVVmKEbG+BHTh5zKw0ma0IOFWNY9m4lLUJD1oVWSYv0OhbFwiCCVGR
l/hkrsyuqPutI3rquk2tLSD0QedhIW9tgNeWP5ElDs2ymy8i7hZr1xiJCaiiL8buAqwU6jYkA5dG
kqm1k2NtEjYnapAl4rFD+442o+eE/oXJqxxaCLVZwGcRhZZGqMmvdzbtAXKbisp75bFWm2dZeiEk
Rng8i+gO9g53HvbyyCsd75Nm3Aq/3shNsqt9CCmXb7JE74ggSABTmjmTAZtsuakc2MBrV5fuvPUb
J3yeAgspbRqH1FwHliYEMlc0d62NYSjJRoxI6+vZqlgUVr5svpQGBWNbBz7NsOaCkqzxfXs44DeG
0KYnpnGrckjdcIfNy/kUUxRyn1ix8//ZO5PluJFty/7LHT+kAQ7AHTCrV4NANOw7kRKlCUwSKfS9
o/2j9x31Y7XAvHWvGMwiK2v8LEdKSkQE4PDmnL3XpkdsSF7FPG+N69oIgXeIOh3GTZ6TWbMVCKbJ
t86E0aKQNBL6ZpUDN0DFQyO2QzOB9afUmP4Sq5c40L41Yjrui/mHVzfdAMHeHr1d1jY9czvUKGMD
soNoAvxuXb8TKPzyE7Oo17YoQtNDNdSw4qBP5QK66+BjgwhRIXuahFpsIqVB/kFskYtSlWMoAzSY
8y1Vv7kMZFebOZsYo/bgYKT5uc5dw0Mi3zmf1TLQICg6i4NpF9EC39pDT6OqyMJxIU4VYFy8LJni
88SuRcdoDVpplEToThqRj+4+XwoUBaAhlo0JH/RRsPTxyuMvIK+saRUkcrexn2LVEoNnjDZlrW4o
YQXTcWzEJiuGxoD6z2IAfi3FtZQsWfl9hmQAdMQmYgsWNDiMKhfEyJptSlvcSOFMyzJVOxUNnbqy
8Y3hpPe9yWODlDcBRZIVVN6T/Ch2NblZ6R4UWtjcRKHZRNczel4/wCNRwEBvX4Do9FuBoxvM7yjC
zbKKL7MXinrejOn0SbyA1iscxOmVkzrLcAAml07gKBzGThHP0jqHgudn5zV7CX1fpr4AlRe9wN8l
MtQVwxZ3WFI3lYvZb9kXLwh5ojkqHV2IF8Z8O7JVYH0VjaL117KQys2A9sOhY2XQv/vGtkVU23bp
OprfzRiGW8fACJOwIHaHAQmxe5KQTIa/Ly8QOEQcDom9KntUlRIvHPpjToKPjYGC/qzNPUQaZdFa
VIVRIt16fdL426T34XIiskiyfRvivdgukJuqLYUfHKFsuuxhEzep4PY33IIdT8Y9053ddXj7dX5r
GhUiedm6y5cqhjnFHhx2GQzk1rlr6ZQS45PZIDiYoS6i0HbSIJpbqQM7kgYrFP6BdjfqEOthHwn7
ceZsy3ATJFztsTXBJfSBH+r9QPZSBBzQX0SgwPrZGFmeqPVj0aqmGTfbbNrNTeyYCvIzn7xmAmRp
JNSrNK7MFlscQ74M+XjVTIl8oKYQ7YAKpI+hGTODGAZAyU1vrzF3tKkQTRRWCnWERX0kf8MQwI5E
QfRSm4fjlyb1aLsjuiXJDbqFvIfHkuc7aJw9fLc8w5OYV0UCmWWJ2mE3C68diOsAXLfJafbeu4ag
iTsPhqv3bPvUjST2w9zYeQ4zBL5J+ihE0qYBevgJcbSXlyeyrMOZq9Oc2TT95N1ZY2oUW8KUsCPS
o0NyFsfN8JxrIaE/gAEUDJm0a7c9NhD+j630566H2VBlLSXTxcMRteXMNv4qvbn+IlFRnDhhyF7K
zKwVBWqVVRdE8JwuZtwW5dZtjWldb0gBB7RgrACHXtUUPTkOfR8NrZC/wIvciSjN5W7K3fhmYqar
H/ykbSRqXAUnOsbco7akzFsIfpRp7NsYbcAe9QyJjApcKcmsVSk0Jr6GVQ+2zHLblykKItIrnQtl
DFF0Fq+ML2DFynyoPRECFG+z4XppHPtm6nqCurzYMe4QYcfGTpqD3PvIzkEcDE6/wRgD18rN6uoH
4Y0g0gA3TWyxs5zDsJANnP0+JpKisAgsW5eDMDwIckYmnB0cNG6peYzPEXC+X3k9INwtjI7VEwuV
gNhiTSWMbg9/bmQ67dQFZTjMK5QpcjXHYByYC86Mui2Zphk+Vbp6vdPJ/2rMS9HeZqaB6GGjcWai
kk48M3uwy6IEblmLORLssW1oJddxaeS8lfhDuqYJ2ADxE2WG6jOBfcvDqHi9VoaxO+z72s7Bg2jX
fYyIgbh3OAq2gccpFNPuAqaPoZTOOkDt43m4NKGATAubdlA1pG5teFsTBp3Zyxihk3B0/AxGvnMI
C/EW6Ftd/5Q2Oh4C0N0QHz0P/OWmNhqURHYRrYyqJivJBQrxHgNT8IhUKAsZrnxydsC4C2EFJbb5
eUiZvYPKy4mK9VXeA8gp0fo3GOqvSliBBc+hhusHF6p4ivqw8g8Kas4j9nfyQbUu831WO4mNM2rx
HyEOGvUNzFbkLBuIqm79o084yN3nBU2yb9zb2dqR/9WQQjSx9d5kUy8fYiLXQKENNEE3tNp1sg1h
eg8EBC2Lc16o3r13pOinw8RWECD+QDXBvzUoZ6TngLw9Be4X+cJODB3yLVE0Py1a/cxtYBhBMOo+
dDkoZ9Owo9jEhrzSDjKitqk5KQzd5J64I7YABDFJi4Hdmpb7ZTF6nDt+h006My1oi668LGd+SdAk
mqUiGeXweUxaE+9WaxJox4hj70D5FP2Mh+gFcpKihrahPAwfryH1JD80HYKBjQTq/5MIuYWZjy7t
tJFuivyj16o7g0vXE3Eb+0g82ICimRxxxX83xrhNLka3AvKUzp4i4852QwD3Nd7EtiuSimXam65K
qyv8nagaw2eRb6a7RaMCOywlmXucng0jOVD2w+nI7lYRLrHgmlEKiS61CArPGxfNT3MFZwuXdOLl
koC1ApJQ2XoVDFFZ1+RauoW4NypJRighyygaugmNA66itD1PMMpMW7UY6We2fDMb0Jg1FFq6y8vf
jMRsQhcvC3xb2oLomXl+r7AWOe1PVUVkSKG/HqjzKJQlB2IEdb1lXDIdVhP0vh05s360zSMw/ZAi
k/xbA38QffTssM1ezCV/IBNguQbZOT23RYO9O5qSVp+N9TA8MS4je0dwmEp+LXNWNgeTvbFxFlrA
lDY95gr600Nr5Sde2+vy4CmflbOxvN7ec+o1TXLrHJjfpZ1mza419fJjahLmnR540k0erpIaXCwt
gRuyZdM0JK3XEhmTzUZ4acweKOFP8dw7vF/ABNLDWLMl6a/M2pvFNmsWZMrVwkn1J4WDtCDnRuJn
j1qr04cuguAdbZqUs/p9xjauYeEbhTQec8dM4k80FRVwx7BeMt7T2DXz7i63c9jJrpxouDTZiF3M
C+X4a5wyA2Ml9CHmaUESbasyziuJkslFtnjhs9sQI8Lmtv9aD34svsCm6vNf6cTuey8VW+iNJavV
edHVafUJVVjdHETu6ZjwBZrVVAGa9IuO9F2ZzWs+w6At3BgMDbQybHZTA5OI7wLwrjEbc5+/dYV1
AZb2msSnX5x3s21cq6cyF9PX1Pc64jsj/yDVeNatW06jtg5eMeFDxWrn/Iw8Z47P/6P+F9ombg0Q
agOK+RtDlmQRuMA7WCRh6qe4Izv9lbIE6r5ZUYI9iG50r//Dq6awbTn+cUAvI6BHVWoONIrS/trv
besTJzMLVnMfT2Izj153Q0IqwBo2WtnD+7XUN5VU1Nt0RCzHxDdmAyp5XbEt/cFlZEqDA0iKTIIS
ZYDV0d92Jpqt9y91XBzmYEjfhR4SLTrE//5RG8Gd7EmvoqKNBbT6MmIZ3Dp6nv5my5ur0BKB0fIi
B4cM8/oLddgbdBWnoLIc1Z5xCCovELbYH1zlRWbxe6uCy/g+B3Q25zQahbW2Mn6rdHeRbh2hEVT5
o5GHWHlZdUBPO2WzU102XyXa8a5GZUKowwdrPHgseL9MSQrwB82Kv3qAqNEpuK8NT0cdfRCc9I5l
GDxANsp9MGpF2JPZmbwTgO9fHuB/K6/+8fL8/u/Kq0/90/fyd9HVy9//U3Rle3/gG6I96tCNQ1m1
goP+FF0J6w+PJgjaDpRVoF9d2jv/jIsUII0E1iDaS8KjBbQ6brqq1/F//sP/gz6b5/F7GFU2yoq/
ZR+iv8NA/PdApdNDG02tMiiLC9KjPtLuULHN9KLlY9cuvbznwNAoL4jIQzbbC68sIvUcmSNHbgrq
C3vFb44eDTHvIjZuJBLaMLxZ1AHDSXPykQU2ReFZcZA7frz4h85Z8iQIKShrcWUjfy3FHlIcmI40
dlNUtIUrBeXlAvYouTc0EbdGSJEtvewrJ4Jlg4NaXKVTIvnVvQG2iHi2yqxIz2pkYcUU6TpP/ohI
Up+zvVfNlPKoytpupk5Uxkl123Q5J+5c2rFkreaYEdAXTxoIIjTtqoNXSZJNSHSdEqpU7pyD516I
Es5gueI9xHltRD3QdALb2i1JaezGtiQ+KPfMaGrXfUqR85vkBLXoq+YZzA4veUylc6/EKnWkJtGa
6+lszbwsW0znsD5rkpWdvqioz7SW3taMEE7qXq1RekaIRVkMZlbTooNj/suuCFDZ0jIpKNebNkL5
H2m/xM2VJJUesh2+I+RcC2HH7qaZ8qFvARK5Nk7UxlsBOg77+FPdpV72a64cMhmZyCO/R8dU9CA7
SAyINjMHVIQJtlV9CS0Nx8kjuv00DssFPTTGL/wced7QlkA0u5l8p//E43L7h44KuX3eGE6Wobgp
exuoOTWEbZPhF9mIBgtk2kedDBrO3HqfRcvIxxM5rTnK+iYI+rwsxZPLnJSDTWwB3GUM4Br3ZAzk
SQ+zLs8Ks4uqHRRS8US1oFRBE1bkYqmZLE8EsjaFDFeO5hfPHDByOriMAeK5Fm2LfbIU6haKCFWO
lu4JrY9Kst8OTA1FlY4VyiQYByu4ChIK31IN5eJ/QbvrKIgeWtU7L7MHlxM6ZkwMMpEVU08PpyYG
z5gD2tg0lZMPzSauRe9dQxkhk5kKLmzcLWLY5GkMbegqREXatnk6WKxw3yPS2uxHs67QblMbMwiN
JHbMGcQph+vFTg+khYTjFkMDbECA+cBnpqgGdYwx276G0A9JvF3WpC8rjfhQS1LVZKE7wPs3IoHq
EcwFNJ1D5kFO2XCaiW96y+2enL4FZrWkHg4gyDohfiGbffpmnGFN05scohveWDTqhcttHE2SMzbJ
nLq4e7xRX+Mi4leLWPDDdAjpDFXD3Pl7diP1Vwqp6N8wv4ZgOIeCJNO01d842JmfVLg43xZzVJ8p
jlOYpHpRXuQt3mA0RHk0ks0T9/Bfa7xymw5Bw7iNe8lWZnFSBlte5w758a2gWoO3wF62DbqN5Ey9
kKuplFenjpsjzdPmNNx5hd8+wlCMYZ5TLreCWs186jIkRpyjohy+Ng5TzEaZVIFPatOZq4t2MZY9
h43c+zbFpiaasnPscLrWJjKNQNCwQkopRrAFNOG9rjzTKPH7PVMVTrq0Eq6GGeqh0i4jTeE6G5eq
8AFYl66BXloSLdJjqy5ScghxjanlCyVCI74DraWnJDAo4SHlnsW80ONpJ6dxLiOb1xTIOVjqhmwe
qh4BLXni7IXfxdSfFYQUNoMOleL2FCc/USjjUJE/SNZkI8+NyHD0aVa5TXc597EH6JwQGHU2OhUd
0e3oN1MbGKoyofELs/UQTXhDyTGdzL0q+ol6OB6+TX7YAoUmwJQMFb+yjC8k4aUCWGoOnHrAhGBM
M2ej2FG19cMXcCBwQ6dGJOi5RXZrpiewWGT0gNbKvU6igiOsjpTzMJoDyQ6EjTn2QcihbQ81Vmks
aY90tpnI/MEo7Rkju7XQAfkk0fPh4jwXPTo3zleZ/kLqbEasXy/q/q5MpFWfxjGMVgqOlYg/kc9l
k4S15CU5gDakso1d+ZTgFOgaf59Htoh3QkOsuIuKzlSQpUJ969FCIRsTalzOydhIMTpRKQ63TToW
VyGVfBJRkVR990xy7fdF2NPiphZeXHWuQ1BJLhe4y5FvYqszE7cSga/WOkw3EnF/6VI9NuDnS4kk
Ze3uBWDUsqsBsxuLaUfLrN9Inygs3eXhfGiMvBgP3RyHOIKSOCStDCjCKV0FE2K31M1zRyTFoywX
nPa+n6pLzBD1ZcTatA4N0zwrInrLmxESaHqykG9Ka2vsFvM0kVToN5RkU7ENLSaVveLEHO1ptcgc
pURNF2RPRsLw3aiK+inyJy+7NJDJyT3xSDWpuPBxukCYjmVtBjmODJmog87Mkc08wxqVtlt4Nmt5
ISu6kF4CjP9s0zRQ/LAfFDKhwOW5ydZTkXWe2M0MDJue6TcPiTLNstaP831YUnWhGKc0s+qQRxRM
PWJbglkQDuyoyCGhZFka/FwMV2KD/W7cR2ntfpvqFTqEElPVzc5TFuFlEz2f5QRPvSZAsuliSbXM
tg+4pWWFUDicYPH7E0F5bTvKT/AMSN1Arhk/Ub9sSF6kgXYmcqjr27oVXrVHYDm0Vz1pb2cRicEQ
Vkm08Isxv0LXRxvXM+bye9F39f1IHxtmPkoKcpZgf8C+aVxgrEESldb8MMvYiLc1LBPjJOyEuKbx
N3Wbrkmt9DqPs6U6TfGOVAGbj/iWmcT+alfYik4QZybPLk+ZG0qGoHgctHD6hxIpW4+JkjopTCpO
yGfe4AzmoVRDA4NWK0qIGdF1HduBxrV2WhZNbdxONPr1U1JioR8Dom5ESjqQv5DUmogfsPijT2s6
KS3a2DJ/hoieKb/koN0J8G2KfodDW93RQIWtFY4tMePCi9t7OVrmU+v0KFHaOFI8V9NefubgZZhm
3QIurwfBUm9iVarv2WR7dJ6smPM4bnD73ETfwRPu5pJqJruYccdRTpy61ObjjSwdcu7TxBku48gi
zbpta/OhLbWFsaVCSUMehWafaCw1h+OxieZoV3LuZjrWOR8emUnzo2ihA5EtFOvvvlXpM8Aj8Rfo
C9WdFctZ7NScOeAb6mq4TCrq0cB1FVwP6S7EeCRaN3pbssKedqlZ/KLcG190KHh+0VoAD8TWrz7M
g+0eZG72tAYSjDkbgi9acaoN4iiBZEnS+twm/ExoVfcrdv0q/EIdzs5Y2YBOQafKYvF1IgR9uMd6
k6kyiNClqgPlf8vcGjlnBfuDg/d65H19BIBIuJo/0EphvTgWxfoDyU0GX4q2jqjooGOmy8msNrvb
RMFmZGBSg/q714SYwKlDQFZA2sm5//X5GBOKO3hdojbU1Ypzx669wwJTkyDJadllOTf7/eLCesx9
9R25Hjp3C1cEF5TH13ONiYYMQ30DveNWst4G3ON+R4Kiv4sMNCIEuw5b0YNTsdkjfmCIf13a4JBF
A5yixiraBn1EJeX1t12yZtaxheURUb+5AzOmg0mUT+9/xdcn/fUiiCItwUETgw+y9KP6SarJV5iY
zEmhIMMGbz9pOp1N9zPKhur7/8+18J9L2pvowo6qKKGVdigFgGpSD8YuGRnFl2b0zQtMlNT637/W
Cybh9bPzlcOFPM68tuuY6xf/rZZi0Ohf8qmmYdcw+8hZlexbC3M5acFTBQUNuV3NrnvbTCk018L2
flB9lzskdmw464h5YfQcIFGN/o5NdD5biMOaP/iQb58wn1FR7VntUAon0+vPSBPKrsj5kzSrvGrX
Iy86gSgb/lnM+e8Kyz9wRf02Krbf9fd/etiuvhfP//mPu//1X32ZVK+KLC//5M8ii+v+QcHNQxwM
6YJShsPY/7PIwk+EBXlD4k8Cx8AD+leRhe3tH+wEVnwLswJni5Xf0v1ZZTEozoDNgA1i4+xg5Nn2
36G0vDz+fw9hT/CRGMA4liCorLasdfj8NoSFR4klhT68LVUWG1cKVmgVAG/qjC2CQgkYkF4bqUIs
kCHmTX9gjRKYNc+t1nEiwMpyaXZ26KfLwRgqzqrhUvpA+CeByXdodJqfKcvAzia0Rr5p++NyR30y
V1tmAInNt43FDXoqg3CW2F/jm4Hu0dsoVPsUOalPYxPR4R2gtZRAUGdyW+xGfie3ydh3J3DZbMiM
dv3YEaD9MzISRa+0rf6cwP7W6L6un8tPun1+1pff6/+x/tOfVT23CTrd//n6j92ff46eq3W0vPrD
7sX9eNs/t/Pdc9fn/FN+0T//5v/rD/85/u7nmvH3s+pLTK93zygdXg3C94ftgS/y8/n3yuD69/8c
s8L/A701gxj+OIhLRtn/GbOW/wf2TCwIeG5wVNB7+NeYdaw/0OtT/mPlxG+nVl/YP4esDakISTo/
kq4nqNn/rcLgUQF7NYOtiwivh1hrl546mnTHfEhKQ7rk1FRzRSS5JHwb2MiJMfl6J5a2v3LUONzW
kQ2lF2ngSYI26+S3d/zmz/fj93yA9Rr/fmv+/Ay80p6Pa5I3yD56ayY84aQIAX2mR2UhwzWbK0Z5
e16jjd2+f6n1Vx1fCv+CSa/V4bbKoxV6Wrv2g+ljpFe12moEOEAgG4jYH60T6y96dSHOgVR8cUuY
zEo8xdczQaZDb+SsQXcbfeGuX6rphPlnZVnqQdIRKFJnA0wstTdNCWETJTaMgNNG9fNP153TSxwH
xkNkUtHc2rKtm8ADcXKfzdZknYxD6VpBM1IooWVk8YLrcOjkRlIzyHam0fiSdpGNCrnJZP0Vqjb8
3VqtwsyRjNatzQYa938p1a6bxgjxVpp1FUcwRTqLmCd33i1eTyyiFcn6nJ23syAfXKcsut4EN6Ow
rZ0zlYDD/WC7+Obx+Gsqw0rfwg5hssN5fdeoAuehgjMToJ39KTmb7MPByD6wTVnH440XkdeRFdzG
N8PwP7pK0/QjJFUawirqrBMjcsZz9qMOp0/Le/CpLOwsw6WA5pFvekL317oevWJVkxeI2CwU2QV7
P+opNR3ygdH0wdg52qcLrDUsYhyw15aACZLs9U2AW6Bx2vLxlo6SRN1JGDK1YQ77BszvLs5T4/79
l+LFuPv7YOWKTFEWCyeLoYvr9vUVp2JysfvNJFZVQ/JggdpLYQwuxQkC1+ZnhItpWbkVxRclYhxT
NviEH2t3D9QIEOEhoLAWn1FvCYs9zgPpBnnLrihI83r+DslAxIdaoMrdmF0HqMOsa5Q473+Fv7hn
nJ755NiF2Pkfe8r7peRMuJQMHLN4WEAPHBInSra9di5r4T+9f7G348eCBCclhxd6DMo/6rUZSVvm
MJWB62Z2eBk6i3MgKHq+Lo3Qvnj/Uo7g1h89Gto1DnkXRC3Z2L1fP5qYqqYhe0he5ZCY1Q6Aqp/s
B95wqI+WMZ80HjRlBOYWsH90J9Hz4rb+zYSzRAVFWaP5w0RgkhAvEW6dEkOYPXT+hPAsVQSEE+8M
qcnUQ+ZuTWcV1Zj+nF+Vg5iezWECPIHNsj11VJGQoEdC9w1g3haBvj3FOaHfQhvBHHYmUWiruJPE
9VLcgMgJ/Wt+KG/HZXZ/TC7q+I2jjZrstpY0pQLWPpx+WS2IApPYvMKhP8cnQ9xQRn///r0cao/v
37qQMi4wtrDCvL5/yDwasciWZxVX5BRZoqY87YkJJb03De5DCQvzkcRtg2KcPf9cOi0PZMjW5EJj
7rtuiTx8mvLOpaHS2+2PtvLDxw4v+I1EtHmjJK1eNAYjMc35MM5PqKgo9DaNl31wEnshFRx/kRVq
xvYXCxdn3NdfROdI3XICVWkwVSlhTNROzm1IvgD0O6LC4BAjbZGCeCaX4kXnWBM5Q+CCW4ktAOkv
qbRNNMgzCt79g01w/ZbcYhCWaBspy7x/14+nceYT8gn+/VmPZrDQa9knrxMsYX7j1oJCHridSnfv
X+XN3oWZkp2QfKHeoVk4PglDKx4G9L04INDl/miknWyhU81XjhtHDxUNPUTUTNWshfkELZ1AkGQL
R6+/ef9zHNUc+BR8DM/BgMa+n20ZW7/fN/0ghEhFpqcXWDWJrrkux7t2aSMoN6O6KNyCcFy8Cdva
joiiKj3ZfnD9t3Mf20CIHyxndHiB0b6+voIDYfTYvKjgLeAfurS5cEFebRxoOeXGpBrywSr9VxdE
w4F5W3qrRfPonZqQdA02/Tpwc6DoyrmSJ7jVkaNPuHomrYoP1qe3wwn1DqshxJD1aOUezbeaoYN8
VINmzxsCuC0I3BReP1p2//IqLrZTV9LCB8bw+jbmk++3+ci3ilvfOelGcg2Z/NQHe92/vAriE4pE
bBKs433h6JXKm32+i+8D1nWNDNKwyaXeH5J/dRWqE2znzfVM6x2tGkXIVD04CejDxli2hHGGOyKj
P0rT+sureC52RIlZl6T613fMhVxleiNTEoFFBBG6GlzxqPvp7v0vs74/r2c+m9ecuQtY6As05vVl
TJr2rix4MJymx31lT/a+5q8esjSTp7xO82c/dfrAykr7oxnm7eprW7xY/hoXJiVNtteX5g2muBQy
kdGpt3cI76p73Rj9Po9JWKsWTBEVsopg0X25752fnKXv2RCFQRiiinz/Lqw38+guUIADtLmeIT1x
vJC5k+iS2CGxmJtdf48a+sozVoETnySf8/cv9eICfn0tB2ftKtNyHdvyjgepTKJ2Mp0i3FTJ4n/m
bfcx8Kb9oIBug8gIZJmMiuYobSi3zajuegQtXhR2RZvIwur0uSZSILxGlmzeTWggCOSkSmzsCxr+
+bZv+4VJeUl0Qaumo1PrDDPhwHACCafs+oncZas1Bx30DojRIKchdcBta5+QMDJGH6xVb+8rlXRX
UG+EfsQWeB0Cv5VspraOSTIX8GwGtthlZBMbGOke0LcsPngr386bLrxB1MIMJYXc42je5OSQT46F
EdgoapoE1awvSBPLOIb6v6qm1B/sfd5+M+Q+WCFWaRELk3e0q/dpwxANtvqO54V2vgF1jXyI1NoY
nQXC8/0xc8SCZQ7Ajot8FwiMJRDEHQvuioEA3qxDVZ0LMplqU9FD97r6bKnRxVHGImUbA+bnIvfE
XU88FMD5zCQ51s1O3/8kb6cLaa3lcZ9Kgi1AxLx+oPbgJYPTMHjVgL1BoO09JBj3qk3TNnaP1SNc
TvOcSBqLUJ0Ptutvb/k6r4tVhoeLwlnrk78PpgyRdkG2WbjRdeYE6cIhH113Q1TB9NENP5581xcT
rZkPjIm+Mf+9vhQxvnHWgaAPirT/aZWOsQ2V+AjCdPx90GlKByYqxypOom/QN/QFaqvpB+I91JJd
kWI97GcCf0BwutUHo/XliPb7pMPTQnrKVWg30J/y1s/y24uYYiPHSWVi4MGCFSNP98PDHNqUpoZ5
Wv3TdubaJ0NOCtgpCtuRzZ1dGvMWOAOu0Ag4TkLsQkzvemJk9QFuC+It0WHUdManQd0y77j9tnRz
mH66NJIvZKcgf1la1Dc3Ud9k9R7zDvDE98fj2wfF94IS7PDym656870cp44KehEBUTf6ZDIMH7cB
1qv3r/JSWj66fTAXUAqaFBXX6eX17ZvptMo+b3XglkNDZzFOkWV7o5Fy9HPH6yF1Cy8w/aH/pDs0
SJwnDaaCOI+7R4wWesRPAhoxy/tkPyMe2HWOJI9mdOo1o5YWe4BTTOcB0poCaj3uFNJ2+7C1N6Nt
l0jz25EErt4olo/alm+2+QwMF0UyxRomaJaXo2/mj4leECq2gSbFyfKL9ns39pLtLfpyB9/8jjwX
cTfVRXIfYsi8kKK2/15jD8gOrxuvGddHRcnL/frmYnFVAwkadUBAY75PQlKT8XJEH6wPb0cKoZfs
4ilgrHCO45krGnSajlWpA6uJbaw/wj0FWmfu3h8pb2Zqvoyi/bvSxti0vclAzRbS5wYLeRBbCixt
qvDhUhKwkzShd98n9KiB4VT0qBM//hEWFAXA16pm4/cLQdgffJh1J/p62K5rIWsG+BpIhcfRsNhY
feLY3SmwxV0WbkjZ2JDBxJ7yo87dXwwjpjHWJggrL6j0o2NSPauhiIycapVfuf3F4rgL8vzSpdrY
AaDNgjEeIpQVyilnGo29JJWoJ8vvxsSgeP/+137zpFfwPacZRjaqKcb06/Fk2m1Rp0SHBLRxEoze
pABTwR32719lDUt9fXO5AGsEGCJK3dT3jk6mMxta0LHIRbwMRSiWObRRdGGesNGIgLKcf1lOSC2X
NiYvs67kJVG8mJYKUWB8oYJg7OU0RNtssqrDbGoUwwtsqfO49OMznNHdoZs895Mj53EH+VZu3//4
63v9amisn55+3drsoyS6Ziv8viAklYAHaTZl4Doz2dgAucFbY0zo3O6j8qH1ZhhSY6PmyiGDLQzW
hKPBAWGD8CuFn06AMB3B7tIWCaJuhDIoo6T/1Sm3mw6sRuD7EzMR5/RILKpqbPY81hsz+Uyn3rFZ
943+gz2F/7JCvLoRtmJGwAOFTgp/xrG2vy96ixySIueRpeSUiHD16JXkOZMQno9usuMg4N3aJWkz
sNe98WuqS51tskwZX8kDMh80AWBfnFKmn4gUbXcTncGHvBdLviWUdvyCBGS65/LhPWapgsZgO1uX
Io9tyBWUpyEFOLZx74SdEd1UuBqQneGPrFgL7NQ7c8fJvVwZWN+yxDJ+FXaLLXsQJLHsEKCGn/Vc
TRl2+lKBAtQ+AOKJpNFicCZ7F3uL423AcIAiAQCunE3MtodOhl+kP9ize3ikJsCIswCOSySKazwn
ohk/Lal2wp1jRgue88YliBwRoH4c/TFa9qWKy2+N240QbwmzGze9CQN6I2Srhj0SYPdngxKZ3G3P
S/ptSnVQ7kt3NinuV37ubHXlQfPD3alHAqnNPDn1itn95sbjuJbYYqIBaUrA/I7wmJ75UY6/bRDr
i5MOmkgfMcQeAXWNb5abachaPygEx35SZZT/0JUkfx0AF9V3vV21D2EfIR5b6Lm1G06V7AuqkFyx
bEr0Z5vZv96in8meazHqb148pxdV2MUjWIDei7eyWMqf5iTLnSDZZz51EGtEzNOV7LZt2rTnPtxM
APZVZTw32mgmpErl8pkI3Bw+/xAZ4rRzBQ2NrMyHcCO6HBK/HqrF2LDOqx9QGKbbeQz9W1f14wgr
AtoYBd++/64txs+mQliDcVm3+ffCLWE/AmRaLkuEgQsCPFNfURcqH2O8kF+ausr61QNutUHd04fb
O5TUOLZLo4qxtlElPq8wnAda2WFxWbWFPxE9KWRPTTokFXzui+KKYLHOA4eEeHZn5lWPUA/v9rzN
s1XSb8wh1gJXaQSh4AxRjbQhMrSNKRffWq2JsbmtbD8rt0XXq+dqQb0bOBW6X6qqWTtt8MFLGYTE
YlnXOawjxQLRWc7J4JU4FKcZ4vbGbdpM42PLZxTwqcWJdZyJxRKY3PygX2iYb0VZ2VfF5LfrzSMG
qdKWNrepay5qY87JmG2dsuvOjcp3mr1RZGqCzRPq+zoxBpowRRo/Vjg3VUCS3fCtQO4Nw0EhSN/3
klQr9Oa2uAiXNCZWTsft534wZwPhcU1krp85uOKbIovWIHWv7He5qlO6nC7HaLJfIYMEwyT99pyy
df2QJPSDsAwKm3dyEfVtrmJO4Wyu5udp8NR5VnciPyhw6/dZUbZdYNRso/k4BViTwYrJs5tUdxF5
Hvs/aygMshJd9TVHzvY41Z49oaFHykhzIsUdLy3tFgRh+dl9b87SOc9mqcWm1vizhrH240Oe9bQF
wLeglJ4dZ+4D3ZmC7LOpn75WbjzPsK+G+SaZHJPAYgUV6ayuscefwdEo9LkZRS591BTvZDV5drrJ
hqy8S3g8FcFmYMS3vMG+fe6XvkKbYSJ4JqgBE8626bR/0EYG1oAMrnrcd3KCTh839tBu6QhUl/+b
szPbjRTbtugXIbHpeQ0gGtvh3ul0vqB0Ok3fbvqvv4N8Kocth87VKR2VVFVJAJvdrDXnmHM+0fCY
xtSdOUT3gJ+SNFR3ZPEJexun9Th7jjPHb1PULIgSnVBuFauxL6zSVVb0g8u4IfTrlXMLeVchFdbb
PBpq16eJw/4WcrD2J4rBrHh6rSiOH5c025k61wk2Ldst2ORY95ppSJ0gIlZ3pnlZoj7CUBvXB8SO
IRl3zlDUe1UtEkAumhH7JugH8IChju+SKRxxMKiaBiPzilSC4pcAMZ/JmYCL1eFN3Rpui9oZQTpa
86nu5VviEvLladqok0BK1KS6n5pMbWAYmeW9vTTz37y0EyJmu07/iZUvbrw+0lk8RkSZqScnDaRV
ZpFfl1ftMvhFgbeHmXHVd3VLMmR+T7rhclvCOH/t7dwZr0yXRW/fOaocPLMbadlg5GG7lnLYDf20
VytCygYHfWmfLO8IdMcHJDIcErXIjFzINjScxLz4keLshrRvHhY1NbdxI44UlMwNIbOXdispCRQq
32kSkMv5qsCyKUxlVxKzHqTh5Bd87kCcp6A2FHhF/WOZ2LdTVz46A2OGliPok5ukqV+wCR84/AXY
if6qCQASuIjmoHqUSW4q07omWIJOpJv7jij8grHsmBVq8Ak3e2w9pE3xLFncjVoSnxamD1WaXJO3
h38+f8WPjKinOi7ipeofswhej/5HdB1qWvtg8CfIOSGSM8YVoG9ZWe0VH5D5idEKnqqFy0lvzU3c
cRvkwoX6L5IgmG0JRSdrVr3pFaz3wODj/j4sbRy8bMamPS2DSwqi/Lt6g4vCRLGUS7UAqWJPvto0
u8SWj/1QbNWIDwOL0zEcc6ZdHDmIr+6MKUcGCyfDmgo0QO0z+41HSTzdBq/u+Est7Xavgq2r5uWX
FZtBI91jpJmXvP97XSueTKXam8mAy6LT7h2y/FLLPpjZkxMddZMQgp6T2qZgpbtklHVBPb5nTXRh
c3gJcbbTXeyeRE06ZqzVoBvHhczx+CDRINNsHB8A4Oxwo4tNbdiHVtWfQpn+FoTfNJ1m+vlQ74hN
2Ib0igDRkFIp9J+TopERTAktpsmiVuqDlnS+S0iNVzvktUH3tLlNBJkLGZxV/KDH/SZO17xgOG4w
Y5YAuT8YquXWKsyfgxifleanjnEFKfuftMvfZDgWm0mWfOXTVZSSdjjG7IeKmzCfei9XSBeNhP7L
QZjMIlR6OqkeFyIu/Sgk8XIhhn5J/VFT32CchOATlrdE/zXSdoeRfDNG5nPO97TprYRAZnUfEVd0
PwrHGahLWRjDQm0MVKd6gzCwn6fh2i6jndk0JhkGKaf8rn3RFFn5VZLd5km7x3OyIewceuDSv/Lh
31TOnB8w5SGItJnimmq671sU0aHe/cHMQdZCoqQZ9qOiZZM02a1HYPtx7Mg5JcHT3rIwO89gB2zj
oI7mUQeeBZVqr+IK3Dt1e5XhvSps56oxDRKqKyI3cl25JiV7YcEGgFYl0z5kH7Mj2v6tTLOY1Mr2
b6oVj6MjXuwWroWUvyEeKjUWpNpWD2M0cdg0O0MNvbKqwiswhdMPDFzKLw3Bx1uh5dHsoTic+43K
HiRabXo0/HMRuXcIp6HCmJyU2UOywUIYK+fmfnLjBsF4F0MdUNV5tgnV0IT0cKyA5YllDqci07rl
Z0qmZujN8ZzgFwcqSpxpPGTXttMQjzg3FKZyfV1bpBZV/Dw0s39dOE8OFvZqHDy3BfHYpfApvKVW
hG9As7kJyWA2vIKvAhc+EhobgsMqK3KZDV7xOWqvqlohFIbyt5CRXgAz3KBuIQqxqsWIFr+MiYwZ
Nb0ZOFkUzQVnx3AOMO9BKKB6OzJHOhlh4ty1+F2oRnnXaPF0b1jjkGL5i6nfd2Xajp7IM+AQsJdH
B/KE47zFhHH96oyBrPJJr5o7e+Dj8puc1CevdbKR6atTTG+sdUgpAwWdC0BrjWT0LGXu13PKtjGL
McVvEnshubYKswrXTZ6HnHbapim8icXl3oGzt7AOxp6quKRXZMkoVuOggqO0sRBaOmOPNUMYE9sQ
cxLQDqQB9KcsHOveNRvQnQgXcO9gc2WyrGeQjpSQazFv45E62KZAUPQ+h4aOEUtr8QsCRhxAoigu
cFF91KmZKfbI7nbUMpBCMdWq4bKxFyRegD/1ez1HwHHdMMFmnsoezQ7oLkWXQAsT4evqCFR0UHrz
PcWyTaOl6aNnY6CasTHtPH4VriLqwMq69ofSieGqmvGeIzQAauKZYd9w24tUu43UcNXaDvHBQMkh
0m2yyCb/pkqjpfJGcyQ2vLabgrHj1vJ2oRfZBAkZLE95isbJp28Z/rAbWb6aCmHruDNK8VsLY5e/
7dX6xqC6fcxAPRaHYlgKtmWc+00vadb+XEy4ZbplszlEF3hH3Nl3ekyojNAGiYHq6uqV7dqds6fi
k7UeiJPkPhtFcamQrPoMFXy4pgrAzc9Kx1OmnaisldpxxDNYkWWLboPgXK9Z6DCZoJTZZ2Sh9ovJ
WyPNXhAaDSthYPsWLQ7FTuApVbkhmCk6pMWQ/IymEqewkiZQJ4jMRh43aXr/qhrQgKCN6XzYRk4+
sJYWP8YM1OsGOiFNWuQzJmKKkK8RK1Tp/ExdtDebZXZAF+VlPR6kLvJ1h6QWlwnGQYS5PSJhgrbD
5E6JZO/6Y0jWc4ClML2BhUF+15LOlr43l3a4bvU1FXpsy/GVc0aCPEVfum5bD1l1FHYTY24rlPgV
pb9OzJOOKEdtHFJiGpS/lLmLymEPIYHXEsLgdrcizMvfa76ihNOkaL8rK6yO6BZ6sdrubNBYbLz/
KGyc7xJRLJwM7EI4u0ISI8x5CSYiHrmk7v0w1WKe6MhRbNstvQCtShitvlXgG4JlQiUjCbLFHLOP
aiSJt3QjIYfZ49L/oRaidr5T6C7evrG85Y8dXnJRcZTPUBg9xC7bXL/jIAmwRjbdOylY4X0DF+ml
ay0RBbNc56aUogGHoNqIsSJyDB2O6djF+xaOUr6N1Dmqg7Yy2NFaoDXZvLgrH3fGV1T7I8nrE/Tc
pUsDGBTJs4ji/Dl0tYVZw574Z3OdtbSjrOKG7Ld8jd2CJQJcCazIBgk1PqO6WDAQ6OR1XyWtAnVz
IN4bdG7HkR2O2cT3MrANODgRhxqOEnWJzKlZ1DeAD4ntD6baPlfwPzpKjrmtepbVxxd49UoDFuLY
Ob6dMgBIQJkmASK3sHaFbV6mkjj1gXisGMVVqVyqnFLpv5jOEbNR0vPhiv5PMmGjXC3geAAZgvJS
qoqJL65XVloLM2ntqbr279/O2nuaJRwBHGiB7GyhHv1gR6vIQBhQqvhYTMzSxKXHt8QKRI+Rasmn
StYxC1hUjEZAxYIx0aQdC7cLDSf3O2W2u20MsE73RjG5B8Ychi6rmGr4qyQ/SOB3Zix2ZuWoF4Ik
MrLipS1GsOSECPkjWN3b2J7hjGnprNDh6TISReRgchbBiEqq2GIo3SXqBd0IQNwx2ut4sI+qkYJv
E6KxX5rSKkPIgo76e2Y+07ZEFKkvvdUuf7V5qF/DCE7zYZka+9iNVkw03hiFd3OcuBoZDm33oLCT
aLwcc5JNLoxV5z7I0KjZcYheK1y6mv4VRDwxGOImmUkpoPq0IQmtf82ZuBB55dWckD/duIkvox7W
htn13U7PiXHzsGL2MnCsfpkDCxYa9VWIYjGLV5neUQ7ASjmzdLV8ytEid3ALFz8j1+KmE1TDAoeU
5IVol0FXMFyXOQgpko57vwKeeWu2JPAdLUkJEr9fAioonZceG7mywI6N4Qj9LLrefBMqiwzrU7+S
gnRcj4pCFX/SlmTZGYtV/UpxC+qBPZEoPefK0uwhVmZ/KNJbR33KuusKigrnZ/bEFoXGdvzt4Go/
DpFLkYmw739tfbiE/6NChiUG6SgUE5pmlOtPI1G0dCFjK8UM6hIudTkV43TkcHxG4vBFAd5F2CFQ
inINejsfa8ticGkGl5xOOXomQZvzoLDyx2da0eJzU5MQBoS8qga8HN+KftKlNZjxOzQUBcbLsniL
U+FeYt90V/SGYuKgn7NRQT0xtdpGlhmWSjcy5FVRO9CAdMofsWdG0TQHcNCcZ0uk5cRJvpVssgub
I7ijVqHCPDULTnHQKktKGXn8x05iqBQyKY2amFVDWgfKa7hJQeBlL3qcKzYY7myejlkSciyiOmyw
pU/qFgBc2Dlcw01V2+8zQFFIiKbuGHc2BGKgBfaD6Ak0h/UwWAU/sdTUS17oOiGCpjE3naayJyWw
IPrR9672vowhBzjiWJ+JC0wA3IIpfydMRb4WXKTf04UB21VmaOO9oi2sv6j/RbpxdWdqfINJ130e
2q6ima51pu0B8zA1fyp7jMfwIJKXTiubF1bb7jZjNZx92zTy57jvOARgVa5RmLDF1LYVpPHuaiH8
O6VGQH4e+1SKV35Ymp0L9tXIf7ZJhnqhakkIZS/FFL8fOc0oKL7jXgFVOnQHWTvuGzyhao0fd0RQ
i3J5mch8R1NBmjnkynlkA67ZEnwDXtGEAxqz12Z2KLVuZmT8z6owxifNgDdH4TGlxtUMlmh8AjMB
CYw0piL4ANCKNrkic15HmYhrIy+TMIAhOEU+SiMSzoEXlg+gEyX7TDbFV9xd+p7UA/vObi4GJZC9
kbwrfdEc0GO17M2jKX5MI30RsAuc6DIZcrnJary7G3j4HPA7tzFaEKJ2/iqkvXhJZw6P3/dz/sGQ
PvQxEPEhWGCO5Hvg4z7pomKcS51UT+iET11oekQ6hc8OspEQeB6AxKDPdNF7mmFN8lYsPZhdWBrg
LfJGQTZkZxOYPeCLzbW2UDTbtEjNb7TZsR4HmYJgssICBzRlyOjHMqjWeEaA9a8p9+Hno6NbhfmW
BiULGe5JNy3uYNPx9LEikr/Nsu2MPH4yPtoHg2bGiz3K4aZ1Jnlf2wk4PBbap3qy9HHXgoqlA4JY
BZgXYXkRxWJ13Es4yfVuyGv1vQHIdyQxILe2WQ7Uc9umQ/ErbIeRs32uJTOgVhOcsrBt+4kZbeDk
SUTttRqpAEEG0kePSSy6ZyoWEZ7ocM4heMppOi5ZazheMs0WXc5xyF9SSaPkYBL+WQBlbIbXol6N
29UEO0PwHdHWGNzyKY8okrMUsV38fhB8MfHSykcdjE4Bvf6puYEDTKmIGeWXobhADsrcfY1r0Z15
V5973Gw9EMxjn7JZQXRb+zi/F3hJBaOm8qKJQvKWOMwwIOGofzdrwmgPAHBpC6wHBBcWwsxk6VBN
BKctQuWyHtee1/e3/clzgv5jvV8HXRJSAt7vxx+kQcgEPyghP6ZRfQRFa3MmkMZzCY7E1+JcXNbY
8270kn4iTecyABDxCHaSijF1kovGcE1/lpKiH6zWMz/uc6N1/W38LMw3eG9P+4uEcUKAojDizWSg
bjTS6rZmFd6XTjqd0x6cirPWx7D2MNdQK3qjpx50JG8pwBMAmO40djkIgNZ+h6XNGbYAk+fqQ+Wb
61G/Si3yahlIXtdn0csiHHUTSZr7Gxim6pWM9Dnop6y8cDqVzkdK+blqtfDpzFtbl+cPnzw/F/Md
GgmAdWvKzse3NqE4ylkoKk8x4mKfAD3d4ACXW+JjtUOfgAlhMU38lK3nhcWPDzhW9heJGj67Bfmy
ABi7e5oVESUuXT06MtLgZRdGTDfbcSDNiObMwF/3LZ9+MF4efjV6RuNUbFSPuRi7ETNXvVT2tkqI
X4/cijerWXgf1eTc+/ysMEBhyPdFRBrnd5oEHx9QryoU+MQEw8IMh2vwlOxXDaMJEAm1B1R35haG
lHo/2lrtUT4HcWUP7Y6Js/gfRfAMLFrkTMz4fBFVnI5hVczFZNO/8kzRd38VTLh42MZya1F3PxBW
Yp2Rq61v/uRBIxNH5EcBmLs/BQ1MoWrG7UxNxe3b8sYyZPmzsAb7ajSy9Mxe9atLIbLmAzXwnqvG
iQ7CUWJqjSPNKlpb1YqIhyOWhWwON2Xiumc0I5/nZ4pcJg8SSoTF3Hm6YTX7SSf2qMbthinSacE8
xQUTwvcf1he3xFwoaITw8Li3VY7xH62fUieAEQeSVEAlmb42Tco1gJLyKhS99eP7S33+IsjFoqyE
hgTTLJ6Uj5dqoFiJ2VkKrx6zYR/DRT8ooqgPjU6TP9Mhg/7v11tnNiymWHc/XS8NK7ClFFY8QuLN
HdEZRHsgMQhUt3BukgVz3ZnZ+/McZa4wD+TxBLRxxZNnOXRitIVkRc3xLXC01sKHVHOao90Ke5fJ
jFp1H3UPs3AWmhFllp/Rp3zxgJGXuOhbaJYKdGUfH3ANy8fgTACrOSnNa31MI7/UmhWeo9Kg0Nno
fv+AMTiffnqYNmkGaOyrueXVzv/fwTNGlRo7BpOa8JX7ZW/+zLfFLtwv7/nF2NHQPPN8v9i2cj3u
DX8hjCL1VGkLyg8MFWgkz/91uP97fzjsNoG3Hzf+3bg586n/O3d+nFY+XOvUnzxHnMjU9VqX28ct
F9rtdu8Pl3dnLvP5I/94lZONOC2sQm0HrjLJ56miOeGeU9V/8t0Z1noJzO3ot9aYzpPNcjWqkeSs
UntNIJ+mK3Dlt8PevMy3k4fYwpP+tEOLcaANHvnLrbJ1X74fJZ9nmFUuqjMeLRU77WkKL4WLFjcz
qS2Q6QErhINzcLWk3rbd4vzPT5NLAerUGSBI1lby53/HYx32utI2XYJJRIueJasky5/7v6r5mZYh
Sximg+ENc9OpFUVrCjqYEBQ4PCX5YxOV5v1spHT74IydG/HrZvTjKMTrooGZ5s0ZaG/X8fOf6Xmx
xsmYTYh0nBv6C9LtYWcPFPsbBBo5jRk1+pUXyuin2B22KZHfvZ9otXX8318hzA5bQ3q2Gh5Pf0Wt
MMvyIilHiw5iUz8ejLT84baxemYx//w9sJbjY8PRi/GFRenj/eKMSisr4dyfKsl4QH27YN47L2T+
vPm1BGMS6gD2c+TgJ5dBBuNoA1hgL1Ow+nhy0Kq7huOd5it9U/zR4XQHWj+3P6ouiwSizUJ9SWrV
eSiKOn6II0O7oiOyoBo1bXCbcb5KN0w6T92mDkd3G1UNxKHvX8IXj4ZiJIcCbPLYHE8fjUxpMKHU
WQtlksrraqS0K8Db319lnbJPBhyOUIGNkjMIZoaTV92rrhQzjRca2UNxFVqlfRfrwKE4h6dPrQbM
HzHAJM8MsK/uzdIoJTHY7dW28vG1O42tuLlOEdCMe/PgNlDpZzssztzbZ+Ex/AcsDTgpmCNYSE5u
LhEoyej0ZR7ZmSmJPlOWTl5kNCnFisKSLpvzOtaCUI9IPhXVggjZITDpEr4nhP/vH/QX06JGvKZF
AQYaDuv2x1uGuC3FP7EzW8fUdzTKrIg4552jEfn0/aW+eLqgqtY3yhTM/05Ge0MgoFskMdZfc5IB
ykEtIBVSO3NDXyw0vMLVWgEijvs6reRG7lAgFkUyVswN+XyKlf2eKYcRVYJu6UC1Pwm6Ja+DSQkn
r1yzRQbsQfgw6sqjC2mTqiynY4c63avRaZEQJyP1CtM8ysvWrf2uAONPHwDmsVI1fjHQjfn+QX3x
TjhdsnhQMmSToZ2sH8Bu4wk2Hlk50ra3ZYt4EZEVhE/KS99f6auhqMNcQ7wDPkzwoX18/Zh2B5NS
LhO7vrDHXwY0XpiW6xuFo+JdOhjRQSMI4C5rF+uAYp+WpVK619//is9WlX/Cdxt8MhO7Afb646+o
LRIdI4fS8tRlltzMqHOPZE8alKhCCdjPid/bKdaRuGXqTtHG5I45yHibnClbBSyC/yPASFYFZuAq
Nw7tghtUoGJpduFAAMkGeckEWdCmS53meRIM6ioVLJr0xzQD2//+dr6Yu6Bm6GxJ8b6t3I6Pd0M+
GYdSMfMhVfr8g5aJ88B5cdjo1E8CoY7uE2iE+Mwz/GLM4IhVcRNCr+Kvk1NNXhEr44ys0GA5kID0
Ir2SfYMmz4nVM/t7zC7cwcnsTM4qtSvnnwz/tJhGFzuLi5WlPwEOpO4uBmUkdIhSNcFuKNfUgaiM
jcSKCGahyLLHJAO3p0Z6c1fG0kVroBOb1itXLfAvPtSkUEO/FEv6uFg4T+ib5QhE+1UgHABjzSXM
WGD9ngoC2ryIAMb81rJK/K6tRX+tqGMVgdLN2vWAYF6hGWBamI9Dmpd4vmQB9UNUpKPH01Q8zUlR
sAesK3JH4HUpt/D5RlIFSZC8xuFq/VSy0r6ssprklCVUp2viMKgaDk4jrlGaR50Ps1mJPUCl9d/e
IqJuMxVahVZ7tmWLUlip803dp9Zj35nieYim+qdOobVZnbL1fK/YThluNeb93reLRrnoSARxVjts
euG68Uwjht7xfU4MlLHBw6+HiIHGdgAmvijmTZWBGAkio9OyzWBGaFaoQl/Q6KOdC/iyIXUxSQD6
yKUO/Xl2JF+TM44uKACVX70eNx3Kurpiw7MtkAm6BSIsD2c/KkCLzAvqJcQ2ke6EgDwEGGInN05k
mhHJJlKBESnH+bq35kwnJGjNcckzq4HnShDKjzYsotmnv93+tqoCnkbLGpcGdo5RjJyZkj/VBcKu
+Wzw2iu0V6D78qVV400RlnBbe4X4yq2SGzQtGF01QmqjJrrMIR6i2wFQQKO4BvxWvsAtcwHZO5z9
unaGJ+gs6LYUCiaAjqe0PuRmaBdXBblfF2FBi3mTUZB5o/2zLF4j1ST3SeaKj8OKhA0wBvTHvHFn
bSdReaGmm1T01ahbnb8xTTTeLbd2ZdeqVgdG3hO/R2YJ6Yu5HAb0l1NDxN40Qs/ddkY9GQEZUs4b
VaIpu2i1udU8M0fRY/b1rPjI0iczcJRxeamnqJ+8Th3GxE+oK6JDKNlfb+IyQY2rTUg/0Ss4FD9H
041u1G7WGcQGMHT8i2CbvFqjIRpAdM7/MKNQV2iqrFQ2y7g+6soSQ7dTkqgrApFpU70lVWZqgr6G
UbwPsZVBTaeAnHo0rBtS6azRWCPjqsHaL3QY6MRJUeuM/BgdPAMRjvocV/rlMgCahlqazb+IKgmH
C1Oru95TMiu3g/5f7b4M87reLLoLx5jsVOC9dpu7ptfEUbYASp1aC9+mqOpr4ieRX7pItFPSAMIR
pUyt2ITQtIldHpZ6QCkc8fnOQdo640NENI+xZ5Uy7E3SJuNVhTyfXBi7/h1T3G9Jc4qAn+Aha1Qf
bWm9BvVYvU56SgZqK5m0CB9GEr0lnVo+jhXhT74thVldGXJkomxVEq4IF6WDF8DShfrutGH4asxz
94MIVc1B/TLafxs2aHRuBgmotkTmejWKpFJfBofa/Uao1IYxJ4TuC5rIEHHQkN6aaHWe4MNr9zHg
4G2hkjm5ClNBXyvEoaLZIIXognyYVg8y1YreZuz1T0gsqh/fL05fFEuIlgDPgAOcUzBe8I+rEzIp
w+zlmHvD0KbqPd4lYi5lLwQZUfTfjA2PML4d6ZO/KLFuXSgDDueda0RNUGM1Yd8fLcmZxevfAv9x
QaF6g9UR3hzFdSqAH39UFTt9OwG5WlPqjScCIEtUIqZqXhJe2DD3FIbxZ+zzWkfQAmALC5bIV+79
iA6lV/Xitxmr80/DSnQChea4/P39Q/ti54pbno49vXtOhae1C5JjYrNYqB3gknC8nM35daGo2dv3
V/m8hGPKW1+OzvINA/BkF5QQ7NYOE1dRIBVrzVUEvapJt99f5ItG2MernD5qOqgjcRWJV2xe7zeH
Fy+4uztziXM3crIXaWu7b6P1EiStb3L/L/q74C8y0s1Dtk187FdnNlz65/fz8Z7WHdl/yhOWE0E0
6Lgg2Klg8cnW8PKjfgBF4+t+uW2O7rXYKffZftrHWwBVW3dXbfNABNXWDHBGbcrjvHcCxDdnBvZX
P8wxqNSsMEW+upOtoOh0EkQMtjg1vsXAbgZmYd09Zwj84nkjmMJRxxB1Kc+cvNJUIlOMwStRRsjb
g9mZ6tZKp+JW1gTofv9uP9eWoTMie+SATW2L7vLHJ52ZJScvsDgIlyukXVGLzqMerOp1DBfrohgm
zDwwJuRjo7TRuDfTSDnzsr9Q0Ng03F2DBqeKguTUKkuvfbbFgD5fZGZaXiFnQeYp5WpEy3E0Sj+z
neEtdEK73TSz7N7MKXSI5KzJ2PS6VB9+YwFsb4dBkrlCZ3Uu2TF2NVZxsSy7XMv0Au+xif3Nbhql
2QFWzw6WEzpr3keDOaXpm1qeea6faF70VmhYOZhNqSlzCDo584H1j3pcl/hNsww3a9Zl+rEM5fDW
Ekl8y666Dr2hIA2V4/lc/yHvpk7ADtbGgxJPVodWTJ8CfXQd5WCKrL+PLarvG6cBFuiVWC2M4PuB
8MXJEeAdxVRq7jSvHXcd+v/55qgyEm/j0tbI164rrL/lwdGL3mvsMnuQQw8Xn/LRnyVbkl8xJYXt
nJGbem42+1yYpCWl0tAhE4mS1ClxqK/h8UQAZSiljK5yafdUvLwcpyEhBTp7Ly9z8/nX1FUwuJN6
mcagoFj1Wy5l9nrmgXwu5nEcghxjcAqjsX/KTBxyaH/ZiuI32y494tYjbhF86mWkGdNFqtf2QTiN
GmRlMt92aTw9MSIw+YhMubFLUidGQAMBTat5z0kq27oitHbIYoxjR4PvzHBbZ+CT9ZZSOBMTHgoq
MqcEBaEgtBsBk3lDphsr+6I7oGTBuDkv+aOh5ecqGutgOLkezXJaUYJFlNb5yQw19Dgni3AC4k0J
6Brtb71viHjbn3kFX4wGDr+OQyUVOqJ9ei5dmqhw0yghRzrJKe6Ek0RmIyJTQQI7EfCMaFJa5MBY
HZa0XB3KeWPSeHyJFtU6M/N/fsLOqgyiusdZn19z8j0vdj7NNANxr/Zu/zMRlRMQSDH/MBdTv0Dv
mTyduff1EX58xJyAKTv8UyWgpziZmRuCW/SWbG3PHlzlby4hOTBTi7sm5WxNUdk4mpbeYDQwCBRM
zfQQOvbo6zkW040yK8XtIvJ5D+6IksoS2mcqq9pnXQAsJQ78a/+AvuRpz9olZl5Bxp56xHfKcMvJ
G11clynqe+qMSxwUrWv9sfSaRPIBwcetiTnj3cqKNvMVTlXWhryv6Bpt1dgiSdThlSxoYpn4CWuI
N3RJmt8R+UJ3xjLbr+R6qBMwdugOZ1afL6Y9FN1MXLxW6i1M1B+nvTltXS2KKWLKrELpqoexMhzn
KpoAdzO7vyezIu9lP0Y/Wuq2aOlbRTu6c0tW0fcv/Iv3rfFTiKyB92PzcD/+EKmpMp1I8PK6yTX3
HcYt/FydQWyvfk4O9MXiRAjHKnBDdLAuudrHa2l6MuNjAdoIJpyI5snpLsrFyh9MO0seBJiZfsNm
IdqxHJA44gh5k+tmdCmFVe/tsh0OqAvK68zt3E2WNNVBUdJlLzh3ZWcqp5/nYGeVCUNhZVFggjvZ
b3UxwlMS7teQq1F90SdS4VDEdZcV2cZXtiR9JUmH+uBClTnHEP7ig2dLxO7H0TWwIqfrYa+Gervo
FbICux1mJnLoONsMwRCJ205l38TYHNCVp0uHqtJu3NchHcYnVx2kGgxosh08caW8UiQpeT7yBeCp
+TAjqbWiVuhn5v/P8zF4SI5c8O9XAtHpfEz+NvGuTJKenjn5FQWMyLdEO/8/3gYVUKY/0xSr/ujj
sHEbTuf9gLvJiarhISM6GSyksN4mdiy3nWwmzsGhJIqeTeUZPs8X/A5WNbqjYE7Ae7P4fLy2hWw+
V0Yn80IXdpsJB+hSWiSZdri53hEjpUAvqnDaYmqeb3IX+cwmDfXmCSOEtUvIMbojza49Vxr+6meZ
IM3Z39lrdf9U7hZpbksXswKbVDsYDkd1BH1hlCS/2Zmro/vT0lejNfEOFRoTcVuKxz5TsykA1mQf
wqaoMfVF8pzE/ovJhLAloIY0OxHiqieTiTIhx8pi7D4LIYMPBbWXgBqhecgc45x64otLcRaCdLmK
H13xb675z77RmoUOUCWUHsk9td9CfvC1hNzXarTO7Tr+cUc/rokYB5x/BYV/bf+TeSsOe/KoYgKh
J/Lk5hvchgVBO6zKh1hE9TWm8h4iJiG/g6dUHb2d1grxoUpXf87SltpMVSzxY4P8WGwStY9vdQL4
UM3b/EPfsJUBE2G6kD1ip/PzAjFhzdkuUDLbbqHa187Q6da2owX1CwmceAbWIp9zXJ4/hCL+aG6t
/ujEoP5qLXlBGzTfLkOTDcHiDgkMlHJR4Ug2BgtLlzfRrkptqZKi2el30pWqiUpfRSLeNXwA2DgT
HEzYmKC1KDlKWk+pB9qXg0Iy2maq3fCvGPFZ7rLcncSW/GDix9a+K5HiZeHi+lSjYaKSX2aLNxDU
RKkXydyPJGy1Bn9UNL2OFo9vk45TN6EzG5Znc56gKYgCqxf/eaKwGHdWg7pp1Kf3XGNC2RG7h20W
fkD+qEeWde40uk4gJ+8XhadGVgINW5QWJ4sxrnlsXgaVUJ5neKCIZfhG647bOiPQGf5JhDVykmdm
tS8kOS5KI5qLEEAN9VPeTjZO/SJb9lLujCvPRNZ/ZeK2v11S1aIoO9nkl2IIxVyhDPuRxpZPx7ff
5Xqh3bUEbW0xAxiHCK8Xhzm1ca9KynVntp9flPn+CeptGNeko4hTiiWB7IXSU0P3bCz9ga0SaU8d
Mg1KmMG/ksgerhHSO9hI6DiQMqrfVGwCr/LBmnYiDrERfr9b0T8vj8RTGCRKAE1DV3H6qrJ6VLUk
Xj0dZloJgrbiofQdvr2//Vjjhmoaw+yCeCKhb8bi8zg7VaIFjigFTUD8Dr+zpoK2g98/sfDHJHBX
3LpKH+MknJdNT54Ce1sMiEddDFBawrpVFF+YADpwUHP0pMGpj6ZvNH3i7nH725aHq3VOPCdx9Tfy
unCJLlmW3rSzFf6RXdn328i15hvD0JqLMoljg+OcrvztOnTZZzYPX4xj+mmoHjmywP467cLiTomA
xTTSMxaFcLqKeDaKsMJvi4ggQNpr9LHic7rETxMxueKIaDgwkZAlOEJ/XCFDmSBfBmLitblSHEI7
lReY/Ni/1KS3ff/2P28guQC9wrVByRnwU8Q3CyuNFCYXzymBUAXhpDRvtCrEY0KC7y+F2DhmowhI
PKC28QELFLkT1FrNY6wt4q3VxLvV9uqmmPXl0Wzs+W9sye6OlsDyfOaXftoZUd5lY0RdY93eI2H8
+FTY9ne2rJva0xX0ULsl6prR68d5NLeGILrwKAhmtP1akPS5YccXjtASppHGJvs26nzgHEk0pqY/
b/o06aubYvg/9s5kN24s3davksg5XWw2u4NTNSAZEQrJkmzZli1NCNmW2beb/dPfj67MOo4IQXE8
uIML3AIqkYZSZr+b/1/rW7VxbjN18jHZ7O/Y4KraqjJjHj08yZJ3kKdH4GU0i+xpokL1YzYLzFZu
oYefbTLrbN+erPlbVKfp/bCo0JLwgbPGAWHkCD/S8Pz5uZ03+Ju0sYj26lAjlR57cIkE1uas3UkS
YlfWIRvfcX2ATyJRYwEDT5MNARAlp97oIqdl5CiIO3euUS3izCr1tFYNaRm3Bp52hyeBVObwOoXd
lSQmoTCSQyH2Q6rRaTEasXVie6DCkjsBdpZh02vQwuKezoGLBxfzHu3lM6/FyfZ1PROkYHyba6n5
WPLZMXUaRIgBbu2LB4f2p6ebchfrymWURNpOH6YtMp69PUPBbJaCRlp+bpD4OWQfzHY/z4GpDjU2
qoLjpx4yUlXSXs9Bl+PNGCGoBI6sWw9WJJzQk1Gh+QhGWDrYKi2mCL7MqGokpqBzeLcKSgIZl8t+
LEP7Qkaxeu0KOo8htbK37UiOdVKGDUSeadrlDVWhOaSaRwtNhQGQ5RuLKNIt4p5oUzQtjnzZNVun
BKZQqR3I8srRr5y27e5fv/GngxQXSpkXT8EqOvs5zf2yWkxT7FXSNVnOSDf8uJD2u+mq3t4CfW3u
fv9QbG150XTiQJERH75sYHCytkswYPRipMWcW9O27jCR40esLl4/1E9e9uGjZN9FvWUtW3JlP2fL
Xy6rs5U5apqUKatcANY248xKDdtb0WrDBk+zHbBka4Rn9ASSYvyeNlPO5zhqK2iMCF5PtRuVSE3V
elQJ0t0vVY71fKyaz7qBZzNxeJJOpIl3RVwot5S6tXcRbTfI2Ul9IZoh2k5ZQeqt0pfq3rDmZl8S
LPK2mav6nFjkpCZHw2Cd1NbVEnLw4y25NsPZpDBI/K09W89qXOZlALVJeZeFiEe26C8HZacSQWJs
Qgw0C45O8l8h+9f0vthDYC2GJ9gIn92edjF1PYmgWmmadTCNQr2oNQe7aDPacQG5JDfv9a42vr3+
uE6mZy6BNBzqluunx/b+8M0wXMb5eMkgAqVDcqP1xETXvT3u3UXPkKG6lESW5NyQ8/JBwSJgFjbo
Cqxfxi+vCFkcXSIIWUJyO3bv2LiVgQyjPujATD8t2bR8FJ1Tn1Euny4buVRSv1hwsrzFDH20Y0oq
gImUzUrUD1l1QfyBdlG3LOLx1rLqCTNR+Qv/YEuhADCcVxDOqMaQMXqtxYWaKucq/Kfz8dpvYj7m
JaLodrwzNQTkyjGHw2kmHKuhsb8jhUI980G+dN18+RZdNJIc10ba4d0m1yLL6F6hRJ9b561MiujT
rDe5j3kq3pM2bAZhVoibCrjZu1kgy4TlMr212kFuwT3ND6+/cC+MepwHrTw8kfT1jnH7/ZKMIzC1
wteSPn2w0gLwdWSFj2rksjJ5/VinFc1VifrLwdap75cXbcbOz2vGBxq54bSJE+sSK86WOuoIKkWW
FIeTB54weCUHikOR784cf32ljsZCVlucAJm/uIGPDaBGniFABQBDpSZ9SB3F/ZyaTbwR0GAQmTPB
1Es6fp5pct5OdA/uWpfSGEBJ46MczfnM0uqF143BCoE7G5X1hTsqGynt0GiEopd+pqFmiSzFvCCO
+Ozr9tIDxutKdCib15UFcHjPbbHEejy46B3YLRIf5Mg7fdZbwJioIL2hhIZBnqjlbqqiKHc4KI2E
kC1OaxpVGXvSyHJ+QYAoyko1SinJFnmzef3BvHArfs6DaP7XlsqxHCHuGZdKm+cSmdToOkioV1bW
mPvXj/LCnaCADYIZzrvOvxyNrdiBZlskBPPMDhimZUiImstTdN+Wq51ZxL10Qawk1zzglcV/vAV1
Kpcmq8tQQvaAeyUA2EWwZsrlw+tXpK2r0qMX+t/tcWGtFqFjebcZJXXpClBAEyEhH8AIF6mnhqlj
BSmqlcs5HhE7FZOch21cLTFu7CEebY/UQJuorHj4YLhTUu4gb/XxRulr9HVL5MzsBEuhC88aww5Q
W1xTtH39zF+6QSj9kPkgPjZOzK2kUQB/6zBuVQsaWUcK9wrAzbkErheeONVPSsIYCHCJHSvOq7jS
nS6hxJlqUQlITpUbQxFFgzx30c58zqcu69UsgoAVCyieP+u47dSacINimueIdkY2CgrQVtZY5W1Z
QEPNKw3A4GIsgVNW9rVuELOYVaXih5Fwb+kmKkGvDiyMW7d7PyH6OrPtf+nssCEyxEMRMKiFHs22
Wj27MYa2EqRoG/YefTf1WV8i6yureM25nkPVtvYp4IObOiWSfdPl5XBnGQ69TZtPJYQDpRbSc+yJ
VRLhs0XptYiPz0kuXngvHJ3l4ZriQZLA8cajihJqhmgmfKoX7b7Xse8uxrmJ/rQ0TnOJNB+HQRHu
NsFVh2MiyS4u8tC+9Uu1Be0/TPB166UPdLIDUdQmSWBDBLtJKxnfVCB38wBSfPwAcffzoilGgLSq
PrcsON32YYsgpBXbK+8OW+7Dc4K22qJkFeCXKnt8X4tuJdk12Q9Q0MtWjHN/gRZmo6TFc8cmeyMm
t96NGlXm1z/MF14UGlqC1YlNNZuTOZovJmzcEktFA2XFUtFQk9NORyt911IUviujBQZ4Wcy7SFXJ
6GxSe2MV9ewrJNR9aNUGUzpimI3VVMtey4zmzKLxdKVK0xnSDbZd1GvCPHqLAeS6Zl3yzBQFxWsn
K+caCqt7lRsTIUh47nZKPjpnGjwvHJQHQutqvSNUlI46FktdDtLs4TXJcGF2Ap51DcOn2zVTNftN
SN5xFQMLOPMcTgsv9Ph0DMqrSUFnZX74PgyxlemQ+hp/agv5EPPOfKiQdn1x6lHcwIiEjgE3zn2y
rBgsLWUWXfNLE1wWjJkwv7fiLv4qoQHcaDh4V6WUPT/0eml9fv08XzhN9ilsuBAT0tw7fiJV3kul
U2s053bRbftKxFdNCz5wLKXxiGT9XMLOC/U9EjnwGrNWJzmJ53F4XxoUFk1qckAxIKtmHiFHMNfE
8gUbUVQwmevF11qk8ztNiabPM7i8FVgkCicI687cJLgA9IuKxU66aZnZLtswzZ7hRhZQmNIJ/PTr
9+d0ClpnNyRk7EhVFgNHq/0cMx1iFYr1mqKOLHWj+CbqKGr0Dgim3z8UEXUUdfk+Udoc3ZnBZAWP
KpURBETRBuii69VOOngzLNwzV/XCJ8HAiWOInidPwVqH8V8W8nFGIU9R6UvYFShR1OmV83Ux9OhS
cdUZajDUbMTeRqueQ7i8cDvRrbF8W9dVFgc/PDD4rxw4ogrQQWubTSQHNyhFmXmuGKIzy8VT9Z8N
7ZUDrWte0AfWehN+uUinTJHwiPVYYVY68Han+LlsCXdeI0+7zssmgz0zhOzF3U52aI4bmxFpuahz
C/q+ogDN9FhwkjprNa4CC7egFWkVThz5EPRafR+RZgiaO+qbjRvpTRgosFYfawvctjegnXdJVGCb
cGZkeeHZ0RCmS47OGMPwsWeoblxkEkVY+9lkxvckS/ZXBhPCW5P8wTvkI2pQLGn6/vV383ReZ01k
okpluUr/7Bis5kQU8oALgXZoqnBTUwD1jHRUz63BDB7J4Xr4J25h1cbhMiN85PCRTVo/ZlJzMZcn
s45HYbbeW9OCVx83yuIldGL3gDhNatBC3CgVplekNBBEapZNGEEUZz+5izyr5Dl9awkjpOOt8UZR
YDn+XBQyM2a2ka2vxw7TZsqOIyCFwXQBamiL66fxiI4/JtpV9URk2Nte65s1EKnJc5igoR15pczt
x1gtstsklD2IyT4/U/88HckFSja6UbQjCKVzjiZ+Jxe0qmoVYxFBDY9WHmOHqIQIZgtArdflVrx7
/Z14YRnG28XcRsULrY9tr2f0ywfGmEvskEJ4aVE1xgb8kAW+HOFECiTukZVwnOItbh2CnkVzaebT
uG0lYYvDZER3KFitK9rOZ8Vt6yh5+Aph4uL7oDJj0bE6/uoLpdRAFOsgvQBQ1fgiHftbVsfpQ2zW
y3OV0evduqIHspbVmEs2Q9X3HyhRFdU2DB1CFnIaJjhAQVt+VtrO+I4qW4rAkYum+tOCSFijzfDt
zK08XT3SVWNEZO1MhYUHeXgrxwYRntqqCoy7gUCSQea0kmZz2ut0JDfCmAV2xXjaaq013jSu3ZnB
oNbGd6jJ1vb1czl92U3DQuJBwRntHXXMw1OpofayvoZXKaP6CZezduX2xjf8QN2ZxeDpmMKB0JQy
qSIUQ7J6eCAltpOC14sDtWPoa1qW0kalO/H65bx0lHU/IlBa0TQ9MaHrYRo3HRudTMa8FEPpbKYK
RPTrRzm9aYyNvHP4Cdch+dhTqQ8V6A1Ly/wkrlp/VRpugWVGl1I3v79+pNProSNu0abi1qz9h6O7
1rAnXun0hMBmZXlFYZDy/SjPwpleuCCWIrTfWSGwYHfW0/jl2+4I7DK0JsRnO2budVJP43NE5Tlo
JRCakVfzc5R3qYfXllzifkFQr/VDAKC18aOypa8JEPEqjxLQ8Vlvn5naT0+OvYOGfpq9BLvA4+Av
hmktDPMcU6lovodZrkNGk8Zd6mTd4+t3+4W+4lrmYKalnWfyhR59mAbARoaQTPGI3Or4/BYt81JN
l5eIOtPNmE5k0itMGT4yUj0IrVh+7GUb3bNu1X8bNQFIYXViOciEV5nc0TNJS0oDI+0gpjuUDUJd
pr2lR9nFmUs+bcO4sHhMBk/eHlxMR5ccKf0cZg0BY6XeZp9c5n4vcWjFQGdGnyLUlOoDVP2sG/rv
hqzGAPbN8PX1kzh9wlTy2TvxP9zmkO8OXz/syfgYmSMxMljJNp7ZGVK46MH4N+fu6gvT2MrmIYuY
JTdRssdGFdL5GHML8gmduCIxyKzytYyW5J12RYRKCc83Ns0febXYiUexSlzPM+sBP1QFwihBBi00
QHWg8bFIJ7X912/ES2dHGikrPfB6bGCPHf5LPsI+I2URqZUDP3IA0LbT8fR+7PDYf4T83l6m6qAm
fmRgsEHuEu1Aed85pYM3ZGb/QLbLQqro66d1OgpR+uOj0FeNNrSeo+dDNkUeK11W+HLqc3Rrothb
ELt/dypaVYY4XSgysmNESnX4FmhT2qnsUEufDpTytc6T6oqG+UJT31TPFNhOLohD0QN1VFxCHO/4
JQBZKuoSDZHvjoQWDqkR7dii/3ZdGZqviSOJuR5TJX84vKAyVMBpjvDecR7UF4iXwHu3jh28/nDW
23KwBKLcTiGKchRfMArSow84ye1lCoEi+rlTTp+aLDE+GWBk721Dqnv0zZYXWWp7MUFwB3m3VL//
1CgJr5mXfMMqJ3F4kUk4uFVpsbVCkrIWUt1yVzs9GTIVWU+vX+nJXojn5ayi4bXhv37Ch4dCRMai
XwIi0fUKelfhlbpGitVlzNLc6H4/6W+lvaya/p/qNGBKh4eTAGbcelhRM45V7gtm501jjQ4dzsUK
9CwddlnTC580vXqLn409koPgQaP56zFvJhto3sPd63eA0v7p0+akaB8gE6ALdTxDOSMTj9MQZUKZ
gLiLsYfd7FPJUxG/lPro+mY2EX0xFUZ0ywmQvTcjJ3/KW0p0nlMZ4nsSoUHcxWY0Pi2dMV/Rwe53
DeQU3S80S0enX5RMe1FtzoAGZF8tiIPcpWOCyBGRLpHW3yG6sDrcKo1qfrCsrhceRgckYtRhCQ2L
tbn9GIdgmH0RjQAuwm4EmGy341xcsghFFloyCPs4v6G8qJFCDHQ3knazKTuRJUFsVfqNVNwwhTsy
yKsekBXk/jJ2not4Hi6sesoVMprSBYY/OlaM2YPV3tC0clLg2COxjG7bG7GPkEB5Su1kvHJjpH2Y
7hODdzSKCOzuR1t5rIBtf47sUCfKr52/9LY0vkdppTzWamKWxKabceX1ema7zAW9ckM+r0K6uxhr
wNOskpq3w4ogCuqhg0eMJAuyc6YusJVQ2aTKflHjZDcJqEi7IrLixWv0GsqeU9WABYi+UwNF6u5j
QUwCF4gx7UtN5K7w1F4lg0uZcYzddrFgoNLAbSMDLCbSnPp8tqxNbzZEZOXpAnQUuCaPaaLil25p
QNcPQ1EVOqx2ucBP69LpI0phXQT2pLaf2nIsyqB3O3JWUPu2tlchfm8CjEK0OExthiglXVutvXGu
+/uFVMaPQNzpR6V105XbnLckQoJYT9XGJfqxulzq1V1XL2VB/6FnciNagWJ+MICJHTzeMssMyDCl
j9e2FuFcU1lD/GMHrU+BtVrjsGYu+fd0kRMfNjh+3YsmAnkMrXJLL3JNwpEQb/X3vVssKojqgZUm
teeMxOFprL5T6OynD67aN/cZdDDUhAiweEPYib6lIaBqfqdJVNwJi6gYLZYxvFM7yN1+Gdvtasyn
/YCGMK7XwPUMYAXfU+xF4Wh/giaSVr4Ru85NvbTDW4O7yV9nR2sWnjGIZbNgqCSDt8Hc6lf5mq3A
i2ivKr/M2cxVZU4ehWGG4deHgtMpjMmS5RID/6qfOV63hcuUtmlWIzaOwP2rasc04yL1fv0op5rm
1Z2FxoJvB24ke5DDQVCvbTvRqzULZkzg2k5x9iEfdYvYAgSpYSzyCwoD7nttMsBClyY2F13pYgDE
tfnO1vL009Q3hClRknM/Grlr0cNuxzMneToDYlFYobIUkUwqnPrhOQo6qEufsxfRGnxIfrJiiV20
mm+bJBHvl8mcP6Eagg9DXqRXUHrfv36TTh8F0jt28fg3sGZSkzk8PqKtBSmFgEqs1s5tVebTBylV
98xVnq4NmY8c5lo2KNa6rDia6Cn06IUap4WvjHR5xmUbCpfYZ/WjGZlbuzTvEU+9TZ0FvhVhtDOx
nJBf1Nu2GM4U7k6W65C6SCPGYkaTlv380cSo6bXTjToerdCYw68u6RlBWS3yqrEIgvrdW8vHRzHO
AXbF1O8e9VVG0Yw5q/A14qG2d7WRhz9qaf92xgMNzHWDyQ4E7yuCg8MHKNzZtCXNMyJGu2w7ikh8
TBIZnamAvHDbWAlS/qA1hcLvuP0PrJ5Ai5oqVRsOGaEm7bIlB27F9dtn9rGnLyS6/hUXgToSwOwx
AbI1UC/YRI/7psNSJUvseRvWyI9ffzan2iieCD1q9CrrMomq4OFt600ZyzQhr96FsEKsVEn1yl/U
bHE2fciqyMOgOJJJxC6KDLF0Hj/nZlqnREwZqKDDuun3vdHnw5kP5YWrZ5tCcxawKJWtn5v8X4oZ
Mm5yAQ8fgEpbWhssl84m0+AavX71LxyFiqOzcjlYkCLVObz4TG8k0Z1Uie1cI3DO7ccbNc+1M/f4
hXeGDjsleCpn7I2O5cVmn1nDmGorgA3c4JjKekuFGXdaa5/b5J0WP1bfPSVeeg2rwOxYkFmHVcW0
2bCRsAf1XUyuzH26uPOnPjHjC53IgXd9r2XvozBKwJrr1mcxZObHZmCj/Pqt/ambPNzScCYGgyod
XJeX5GhAj2vwxWGCUMYCF5ZczuGifomzvvuKQDFBj4YNXnpjM5bOFaAv414bmzS+HKxkzv3C6cSH
kN7MJy2riAcsM/wBuV71+7mzp3iTQyv9hj0b4ahOffcqd+dabpdlVL9n3TgZYGwiKvhpXRQ/nHBs
9aCKKmqJiVisT69f5+nD1Wmx0GlBv7jySY8us0utqdZQAfnAfNOAUqMAO5jqX7BMOmcOdTpFrvVd
QfcSWwqayaN2gUn1GDMP6OfZMBL9clH7fmM3QkZenVbipimIsN5UZLZ+oSpRIwMfzeYccf50+wY7
k0kD5c1abzo+B6ttZmgshBBNRFTflymhJSTHy61hN8ajHmfTVoRNdv/6PT7dLzESYNjgiVLkPtHt
EWMieZdAwzqLRCcajqb5GVyXeS3DZGEmzc45jU8ZeKtxhmGHB0qXxD1u7GZsMtRcYJrIMq35UDgL
YcraUhCH1kROb+znyIha8twM5S7WXTyBTlbnH2y37Iku6/L4XTKGbC+qWgHZpaHy+pARxxIYHcYC
5AUwdff0m5pvlSzbu3gZK1qAZpw8kOzkAj8lTOSdxNtMHmRJ+4rYLKVHLq6k+aaOqix7O4WZpXjE
Rja4ofqayJfGUQotsARqmYB9j/ih2LMsL1JyowWqEQlNt2kJNE2WbP7SKq0dr9LLsL+YImZJr2Tc
OmcLO/k0wLDz4dN8RCrBXmP9+S9jeGsSXkrQIRlmi5RvKZj1OBMIWhaYEoLX35CTFhJ1i59LCww+
fIfHHdYIV5WjJkNPYdvOrzMdc9wK4GovyCtoLtjiRrglbP0mrDLQf68f+2QS4dhrjAYDAGVT/n94
mVi7lAjHJHAUOiaXqA8an18w9j+P8o9v039Fz9W7f4+c8l//zZ+/VTVk5yjujv74r+vkG+mh1Y/u
v9df+89/dvhL/7qtn8sPXfv83F0/1cf/5cEv8vf/dfzgqXs6+AO79KSb3/fP7Xz3LPu8+3kQznT9
L/+3P/zj+eff8nGun//5J4ETZbf+bVFSlX/+9aP993/+CWvhlxu+/v1//fDmqeD3bpLouU2eTn7j
+Ul2/LJ4Ay0atik7RarsCG7//GN8Xn+i8wMEbSzVWBFS+lxXPiV78JhfMt6geV1FeZS60H2ta0VZ
9euPxBvAsiy2EKohdFnfpT//vvKDZ/Q/z+yPsi/eVUnZyX/+CfmXh//LLIj/Y623ohVdWfIomo7K
XXYu2VP0JEkOmDOm3axOKT5HvVLd/ZKrMxtSOyqJphyAbl73nd11DBJ5K4kAnvC3t7VVWoy1VvvR
hqYpgzobo/HWJRk9Iq0zafTEQ8ygOpd1p5Up8gVCWChWTnqmGoEm6yVeU6+VZJvpdpte2EDETb9W
AWBfk08DkW+OKrIkoyQccV5acp42LuHHLZGFGnGajMbw/WRekedLdppxLcxYeVyUxDJhVo6gEZFT
zddCutFjhhQm9fHBzoNfIlHT0JMLHHQkNiY54IjIxp3CvrLwBGKWxU9DPU18EgTclo731EFgSu0R
uVdCBvvWgDtlbSw1AdyrNJk1X4iS2C4XTt+NiEWlbeB4R7ft0rlPMXXGL4hbne91iAfflzMRGkTj
yYHaEusd60uoc8jPfJqd6aVinIpr4BpucTkOCOS9sqLhH/QIx509btS5+gDLBOzSUi+jvqGsQWiv
XdvOslGHmFg/vL3OfVVJQ/tgVnEPzjZt+7euhbCBp6fkdeklsl8uceA18lbKUM33etqTN1lbenal
WxQgPDLKpi9lhBt327hOPJLfOZXhfRWng9iCOyKBRoZxa1D5bVKqlolsvrakLhNF2tAgj8lDZLmO
Tvwe4EH3oCbE6kLszrpd7zSUFGKK498k68E2SMdklLt2yczRV7WC2lTpmIXqOU7UXqWmCd9Vs2gQ
kkNl2bOfCeo8HrGhhGLy8hu2P2mc1s6UFpzdtunlRVcpynfKccmIITxJrrRQxndKl8gf7M0+dUkE
mieWUJz9HB9LjaHCST70YCkTblDWbFlks0oDbNrS4MVb/1mvJkJWM6GCB7Vn07zrxZBCi0l7FS5o
nC+1NxDESLddH6XudVMxfSHmxaDB3/TlN71TEkCnRkcy3mKZy/uGnFrOTdOSYqsbJB6RmzksxNa5
avsc60X4jRDu8pYJTPtKRSnNtzKqJuh1dlMOgTWEZsY/k/GRigoeeWp51FtDlbnWS2bskF4/lcuT
UMz6djDWGLemaSf0I7Bxu0BtQ6rZTowk04v1JK0gaLWGhDKgV3R9TGmMaMbHWaV0h0rmC5K18Fsx
aoLdcVHp5ZVJkm7Nq1vU8kMJYgpmSOiSYDvQRXqnpaZ+F5Jn+lZTaBMFhJyo35tm0JdtlKzCMzmk
pNaakfW+szr3S2XbeYm6SbOTfZUbXbWPx7y4JdBSzbwi16FCdtDw2QF2TvSsy1nFENQ2DvKcnHwR
XzbODHjeqMYI6NKUfxrjCIWVoVNz/pTiTXvo0/X5uPjPhDd3NG0Cax4Z9Igu0DUPr12Ve7HhrOoq
LYLX56TFJ1XnaBuMyTPFSRo4tyQOtNaqk++zu3YSbRgYKnjvAIVHdCH0uBl3K4iv20StNeUbMx1B
mvRNJaLAID2LD6qxqAOWichxjyN0IfGOgHKSjBFD1IEotaKgxpvGKl5Idh80N7L16txEqQIF1xO8
uHxIrqUCSB3jrOVCl1ocSLtOa4TWdoYI8aCodvVQiIYK+zgCYQCAqkdj0E2JsUCvdOY1lDWCoWDZ
0rrNqWN/lU7XXkGDBQNKEbRExDbXUx2gczPueGEnQsDDAt5lRPzjuEnmxsoBxqJYCGo+uJJC5NKN
oId7AxuF5aRo3uy6jm/DWI33LesbrO26Hd0RygyxYgqXfksgC2NyI3gEZLUD9i2iRhYkzlllddUV
eVp4zZxGBKAx+9ArWMy02DoQg90NqXrlY+LAMCD7mwhlv0O6cidDJVw8s7ZiK8g7Zjpe6yl5SOCL
9n4rS9UJ2CokH9FkdrCbIDhB5tUJDM4ih2U75mLK1IymSL6YM/rWIzvDhGuhFB1pHVquYE2NqgQH
EjHu94mMQ3rXnWpqHs0JbfbVSa3vdfxrit/2GS/fkKhlDBGwMB9Q3RJYkVdhAuAjxUfZaHVceyzr
YYi7iUrUpaqlD44ZohHci1Ga43gfWgUftGcRn/p97Irypl8W2hNIw+y9KTGL7cJEz36kk57fmJNl
foJotTzkvd5+ixXGQtImK+u7JnuFuMdKVe+nKnUJD5Zt9UNEZrybFru6ymEOPiaa3l+7cMMJa4Vw
jUK0SdsqaBowB6s2T7ubu0X7TPIF3kcEUJmLJXKxv4SNMRIwTITxXZYoy49M6YZLtv0JOeqJ6HYj
XQMsvIPt3gq9IDMwVWHAkw6oExRLWCw2vi4etL3Z27wzqPSgDeG1ahM2DONgrJQP62OGphSyZBva
A5HXAtevIA2KDO+pHQkoNzP1Os6b+JucFOr0U1NjHTbzfHber+GSIKMSimQ3Est65CtEJM6ZN6Ug
RzTm+CExnjJX7WJ+caG1cjXqUTG9W5bCnGqPqlLvvI1cbcjeWpECLwllyhKWH62cWOdgdFLBO5CR
vXjRZ0qrjp4bFaq2nxUzV98DSHY03xZtTjw2m26aD5Tlrp2qcfKrsout1iOKXftmO9E4ftdmDLlv
qzzMlYARmIjOKXf7JJjHLDTW35wXP59j4ytUoXT0DXUGEcRQJEJQyH0Cvm+ZOnVlkMx9/NlaOpIp
pQKe+WM3D2UV5GGqphdhMkYkCRIIrmuAMNik37idPvPYFzmEj70QkrbTiHvoouorBzU5HrFBOAxc
BI+X29Y0B/W5yRjGPGhqaFFmKwUlHQz4bLrRM51COG8JvQ7nH507qdmNZIBot4SnO+11kkUVoZJq
lrr72M00AjYL1hbTGCxqiWMcr3dvX1GjoO2IJrqK3uqDyKOvFXtBN4i7icDYKcX64Cci5ERJeQnH
iynshTHRoIloOhJP2OeXUTbM2TtM9OrityyklV0pm069DOsZDro68+5eEOHZWNtGXbIcV/JSGb6x
WIl2L9VFT3ZRY7MI5kU2p0/OkIKqxvE7Jg087KaxH9xR075MoTLpu8Lpwx9qT2dnV2apNTNKZKhM
i1BF0qIvvMxBN5BRv3WoYHUXZd5m8557TlN1VocE7W9LiN9tysCTX8VQ2Z8VFtDXzhTaj3Y5qzae
9zlLEAlJqe8MZ3DnDeKNUvcXWwuRRJlWZELMsxOHmzZUN7Uj6R3OvYautrII631LHxnSlq0YhJ07
LLInr63t5itjQtJvzUFCgKKAlIBlMMbBue1Ibcfi7ORGtREsOxpWaz2VAdqXTb+hAkI6qEHfkBZ0
QuS3lS3oNK1eb1CslHEWBrQuppw1yNDlOxYIFGUbE1InAmmTUa9m3vwk3MTlXw3RfKwEq+ltP6M+
9NtxFNIvQm2yNmSWpnd1O8c/kICmGVBN+syeO4n5qqtBCniSJXUXVKUtIq9qaSB7kr45KaxuYTmX
GqhvBn5bjT8jubahu1uEN/id0dLZKCl4slRpMhWkEqzgfk9LiXTXYZr76kqMeZPCGg9nzMajkpYX
7gg838/KdBFE2PdZed2g8iQ8O3ca/SpzKwqCkdEq8Wbo7YH4a6AWSkCsfa95Np4NcyOqxYnh48IT
COgfxqHfiZbqYlrPZe9Ho5yJ30Txi7Me8sW3QVlyVtEyrp6jOsndTUM0aopYpRZzG2AMY3MxS4Ci
JE9oyMv9prIHoDlG1Flt5lVD1xPasZh2rQ1bth2uSVytGelm6JUI1GkGzBR6/KJBK//JYhINt1lm
JOodEYKh+d5shYEsqF715pYvytQggH0aqadD3EXV9FeJ//9XDv502W3/4+/t+UnhYNc+l0/fDwoH
6y/8u26gWNobwmKhx9HqQ5hIC+DvwsH6I3Q+8HqRU6wgqJUI/nflQH+DZJQ+FjQ19vSYlP5TOdC0
N4gOqY2y3TdQm6Dq+PvU/heVg8PaGZVVNoH4pjnFNe0PN+VhUWmmOFEyjqSBkSopjKTG2ijaIC/M
qTunPfrZGfufGsW/j8XpUo/X6TWd1OlwtMXalMs0QMGnXCOtY5cV0vl35fyoZ7GEWpzH0Jv07TxG
9bs8MfKgjOY6cGb2g4LGvp91zW7sl/hKz0qBP22R2xlV4m5Eo10MVUrdoqWdqWP4Lh2+zGURiG6w
bbIEQ3KSu9VyDQzEeP/LA//rrv5afzksC/68MvDcCFAwYVPmOS7N2WXEKj7k8IuioXlj8+dTrK42
OvsbD1+qYLVOO3vpC/O3Okt/Hxkd3PqKARJdi4a/1D6xQAydG5ZpoGlltDEHxBqLKs4l/Bw1WX4e
BpIDuH+qTLTPjx0E1egCEXBduOtmOrRBS49gk/UEtKkuzUPcsEYb6KkD3FPT2GN2YRo9zPXyuRlT
eJXQia0PNL4v7TnT2XoW0CvNvDJ+4FRP3uPL6EqPAPOWvLehilwv7fv0Ck1H+pi2kx3QIiUapags
4wohY7fvR3P6/PMB/t8Yu4bntuvb5z8oeso/tn35/amj0Pj/RP2TlvEv7/XJQHYru7Ya/rjqyycZ
J+0f//jPvyZ/7GX+VH4/LI7+/Ov+Lo9ab1iJrZFBuL7pqDIA/rs8qgnzDY3s9bPHeEqdgzf0r0FO
iDd0PVBiYBanKE75/j+DnDDe8Dmh26NpjOyS1+53BjlYOIflUfrOxCFQuV0Fw8BJVE7v18+kAYOg
K1rafjKH9C5jXX3daJayYTP0ter6ehNj5goKkOxfu7Rzt6T3VEGfCeva0uv6KVPlvOmactmidjZv
ZiVawKGXjVcaE/VNpll8YMs9K1h902Zlv+15hS6UuHWCgjSbHbaW5ILeo7KhvSSuZlYib7V5SnZ5
mbm7Ra9EEEnxfpbL/2HvzJrjNrYt/V/6HQ7MwytqriKLpDiI4guCpCwk5iEBJIBffz/I7tNSWVcM
P9yI7oh+8fFxWC6Midx7r/Utdwud59Viz3goJDOncua/Vgw0TQq3Fuuqs5u1x3hmX3h6tp2lkmvV
0h7IyHsH1pjVq7pGgDxX4lR1lc/uzt164LgpasqXRlKrBXOSnP2MHGXPz9+MybojpfsqadOvxZy8
JR6NwOUfBJH+ZIuGxoOkZK/mLzJ3AEVlzT0ZR1eaDsXDSudkxwKkh4NWvQh/inHMdEi4nLqmsehp
mxnm09qr2aNEfvbN9KMj2TTR0eu0eZ842ZuY+mDF9ohEluF6ZJsSegnt2WQIgEMyoVj1Mn2j+BpC
EU/JDhH2ENatnj40tUHaOjFwNz6pPliYqnk6RU437dxpMFe6Xd2WVirWsZna62z0/F0RcJNaOzKu
xto9M6yZqHrG27p50alx6DyXL/kSXWorOJi64ios/6hy8xc1tfflFJ9wCAMrK/mXHQdkBlNkZ0UM
7bsBlnuNCIZmtNFdiylTyN2EtyliO6c3R4RTmXzVXFrYss1fmlHVWy+fxqPM24R7P+rO0svK1hVl
zwaIyoQZuWnoaenttc7tMYO4fR514XLqAzCTLP1GPtQxm5Zj7POXIMjEOiDKJCz06raZuR9JKvpt
Tiz8C5RBZ1/RVQ0bTBtXFl6mvUKfdCbMDrGfJa+ZaGhhUA09s76+v/LAgAFRmCEmhtIrzE95nNdv
hqE3d8ncP9fK2SEDBJkWWPuqSd5qwwVlOlb3wu3Gcz2WLzJq7yOb/bmVlveSo8Vr+Vzqxa0hacLM
ahRb2WrZhg7Mm9dnX6e0r9Y22RMYCCwtRIk8Hkvy17Z2SVJLIHD+ouQ9ira+x8I4hAx/xbors69m
5TwYnnGH4r7coWnOCCaXaZhlqEol1daZPFq5rkxAzm6ROU99QtBDGnnojaNMgxwx5bdmC/V61Gjt
xeV9O/GeAVP45kzGHZr6ETdLzmOXlN9oSUFSFhqofbPgIaTFs0s0G6lMQeAcDG3AmIW6ThPxMrvA
zrS4rPZ5yqUd4cKCZkARtg86kGARLo0rl/H6lt6vy3BhvlYOz8zocD919Pzb3ItirkVnXNVjMt4k
pix3s5RyzRYjX9GsizdVQB4Ug15npaifVnrGf8CxGqhxkGTRJ0x5WIrmuRtZEPrJjdc1iORdU8Xi
KwiWdyvBdYfg/Fvk2zsHeiNdrH5d2Any76FBi8eySF/AOrglQd3oQkvClZY5sJ/LtUmrbYXT1F7r
2vzElXQ32Jav81Sn3+Bn+nog6CgUjjlTBYmv9LavUR9/88d8eMpR9IQQJhCnNhGsamhMaxmIYqXS
rsScYI4HL08FPd/2mUHOW2vqr8yl87VmEbxUuuV4bCJiDQxebjo/koXPrsyVPwUgOJ2BlbYczE2V
+JhyfGbd9eQ0x15P+31mlfUNdMB5T1HePPeVyDe+X5dXBRrDtxp3B72+xgqjob/+/tw4HTnivGyC
GQavVNDSw9WydtrrBg/ZyHq013w663aSBDvH7v+Szf0PbEj+22Ht8lv/md3+XzKCXQgLv6mk+qT8
8xVtgJSv/U97jeXP/V1QMVSlZKFooYDAu4sd6X9vNTTD/YMya/Ego4Gi8brYG/5PQeWCf0TTseCi
F8Xbf/Yahv4H+wu4IWwzGMU6/2ansYxZfyhx8OJQ0dEzW9yRNFHMi+342ETTQOLaTcxIYVq5smNF
a81S30X8oQ1cz/ZRz9sP2SoX+C3sNvzuouFDBUGVyU795/1NAWOkGerkRsQb26iuB77VouDD2Kor
RFB/2rm5QcPCNsDKnn+4Q78ofX7105gA0V15GNDY/1389BR5Ta6a9oY2bHtSwkUshBHb3gZpYnS8
556IrydDyUMONQDwiesqteLfNeMPSqELzev3i4DTgfE8JCigiJfmFmVI4g4ncbOMXUy6Ya6Zr2Vu
o85WixEBTNNstOvcLY03Ra/JC9OCwSlelJxlMoaMdUL/gvvfddEDfyDe+NVlsk3AhWjVKKfYjv58
h0SlGgPv8VmvGwEDAFT8N5H2BmNrrDgteZAtsZJQsadNOZn4jIKgG61wkn30gTHmZ3XXX1dp0R5z
01Bqw4D9+UCcCRq7qEgC5KF4q5y+ehurwF3Dn02OuVEYn4fC8W6Bf1dPupvG/0qj+Pevo3hargAb
f+dCo1voNlGmMjincSuemCJ2byYDvm3cmfHu9w/m8qpdvIq0VqiKeSnobQTLq/pjZewLEvli7dxU
Tv45EkLc4Xi5/f1vLM/25W8gTqNLQ2yQTqXy82/gAaTBHVlnXAj1Orfj8XGEnkOp0HWPv/+lX50N
PjTMCTh7ASDQRfrxbKi1PQiB2c3IS/QJeEVz4xeN/cGj8avTIYOJ5QutDP74i0vWo1kyZZ7clEYw
NWHjiOKgM977lJIL+4G++Vfng0vIg/eDdhMB18/nUykVGQTA3tjt3G+GTsQtLpieJMt/f9nwXS+Z
TvTQ/mHL6gJFSzpLbrwgmx/Soo6hMtLu/v2PXIhhvz/UaIexPfByI7X3+Vj9eHNUXcX15IubipGM
tm68Zii3xG4FKybt7XNpFd29MmdHJ/GzI69apn7hI7kBorlzaZNbHxzPL64trUHeLnSikGkuvWgz
ADanyH3GZWV7yIglAlVO+MPvT3o5p4tHn6UWqibdy8VaclFR12gU24g4W9Mcaho2gMf6qvws8uxt
DNp/5cD8fn2BEKFvgsmJ8/cSHcZQoaBMGc8qyuKD1xPYqlvYGH5/QhfEvb9+Bdks81p6eYArLp7+
tCRcRc/Nc0AJeSyWkXjRUnPzcFVI7nQJEMq0N2Y1Aa8AHeA8O+6sbVo7ta5m5rMHk7ioh6bp0nsz
jUH+tjoQXUtL009Oj9Hx90e7HMzF5WcJ54HGSajDFbi4/HZv1g0SrLNrttrNXA31GxOkOmwnO8Cc
FOt7XenOp9//5i++HD/95sUa1Al97NPOPqcmx7RKcLivljTkE+G56E+s2mUukXfEYBhOPl250tXu
fn8Av3iwkdFh/gagzizOvHjP+hoRBYvKGXvbuBm0Vl6PQiQfPGy/2kYsuylUueRnEk+3HMUPHw5Z
GdA7O/3MPsOyNv1YEbJsCsMmiY1QjWenkOJLneXOlylju4GvFIHbqnX9cmOnOqVkYeVLraQV4M5/
f/4XBqu/HlFeOjSF321cl9/u2TDTheh8dnkuFgue+GR0Sf6GUMDcADFPnpjll8jxJMIhPuOLdMkx
oLEOCX8XBLeDrZW7dkkfKXtnvkLNoj5YcC8gc38fIjscXDhswJlt/Hz1htkJlAz0M9W2cfRAUqSr
PBuGoxwk9aEzIs9qZfWFUq46ta1KPlsSg1yYNBK6VM7ufkNUkXkY6zI7loVWP/z+Ev7qEQIQSDeQ
rTKduYvDc+te6hQQZ611yp0sgzbEefd38faThPbHccAv1kbameBffVqklBQXK0k8GTFj8uGMNnFJ
egTH+VjoKdmBcwQUtyRV8y/R7n/7g7/6AuHph5vHzg4j8uUYp54HVF2GPI96352MLkNvlKX2S+sq
81a1JSgK2IukF066Mq7txBj38B2G+4im0Edfn1+d/KIagC0JIIQxz88PAOqoyo1w2DrEGG/obDx6
5nhlmKVxSk39g4/Qr95VDzvj0t+1QA1dFh9daVoRk6Nz0Zr0Qnyyh1BjIqCLBPuxBpENqUjZul2C
5E0MqhUKpahKwn4KOm01T0SXgxzUP7gbF9OgpRjjoPgfjEVLstrF2twCgWsTrT0rQV2BPOkLAMo/
la+/RVWwcokHlXR5fv9YX2Qff3/t8IagGGMzpVNoXPxmVqOpdYjCtpSdhlrN2ClKbQfPRIBgzTa4
DszA+sm8AgH/WVvWUKu/c6Zu0xnVS7zsR35/QL94zyCl8izyEsDNuHTJzajwACmW52CO2wMPfLle
fHMfnPU/fwT+BfQ2NvjsDuxF3/3jSq2VcavaqjkXoyke0YjJBwNOx78+E5zlBo411gsmsY71849U
xpQXjaPORW+375Zys+PsZPUHZ/LPnTc/gl+TdziAV3Ap3y61oNIc+E2drsz7mp72IZpnojTTwQFd
8Ptbc8FZXJ4VChasRPRCiDRE1f7zGU2ungIla89enpBdaft2fCdGJ3mi8zrOGzX6I+i71HrUyW44
jFQ1r5NhiqOtowQ1J8zfpQww9GqlqA6MS5DcqW7Kso20ZK3WHxzsslz8uNHhmpNkS2A2DRUW7svl
JHNo71qRea4gOFo4/3tjZug4JCeSEaAZ+JLUJNS2ATR1F58xf+2maR/DWcr/5YOwHAmFBK8Z8FSM
jBdPW2aNOVLb6ewi1AY74oE30BP9g5tz+SAsFSvddOLdlpEV531xb5BKa13cn1XZospXqbqGHhTa
BLl/lO203OWLC4sfl7qYLQ5Du0vfJ10qIxiC5uwWrZ3vfFv3jokKrG0iE0jTk+vtWiXu2nIQt6Wj
iCwKmgB9sat/+eAOLy/Qbw4kuPhgJB6IBbPqzokt5TWflfK2MVV/q+vqutFsd9PEk3jMXaJm+mk+
4ksatpM/GntGFQRXVqaWfRQ5uFzk3x3RxQsyTnOStlF7RjeErJPF9muUy/xOKVcyOvDSsGPqucky
gZ69bv7tqrY8AkAcLZ+uJBbL4GKLwrjIx0Upz15hqJXfMD1LpPMRKPlXp7gsNQF7BVwrlySWCF1E
Nc/NGXnFDEPDLnd8zUuEm8bWLyrx3IwxXKV6LHaMivUPVrt/fLaXU4QCw8rtLb2GSwJuriHCCrrm
LKWvoyVWpnlVyGm+J5KnOPiJ51xpyAXLELnFCOPVL7CuTIkV/+nQrfdWrgAdjVW4Mv6lb57ikiMD
C8A7TvHssX35+f1jZoXsOJfUOHFwAupCOzAZbLcmc1N7HpDXhrbQp71W1q9jsJBBEl9H0px+qjCD
XVUFsdAfvB6Xld5fR8RiAIgKjstlLju6Qx/lQ3fuhokwMrMS8ouRSM/HPG176aovA3VdEVHebEb6
R0mYVF1prD0j7hckqVA3Wk3kz2q2/cEJNWZ8uzSZ0FpquW4MR5Dp2Z8fHPGvVhaWbBZLlkl2QRdr
GB8VvRqr4jygi5k3FmN0sfL12TfWicK/F+Id0eh/xJivserr3W3vxN6f1qwomrmlhfvBN+Rym7Bc
waWiwxGNdOUf3qg278fYHeqzoTUEVtW9jsKfLL2PrOT/2IQvv4OdC4s3QhzgDu7Pz07uW2VqJst5
W2VFanrRvmVVjfA+Jjf6UOIdnEP0j3OzmkVmFOu8LZyzC0uKibWFb/OD79UvPiV4+ikXUVtB47w8
HOwAsTn7wbVkPHYVY2q6GwwhXpK5Vve/v+O/uMA4ry3dodFKYXW5gnsishlNatfV5I0HuyjczZg1
2gfNyeXqXSzKtCYty8VaxgDnu8Tjh7LcY7ce9aZ/Xbe9vY+isV+XtJjvsoxUuzAYynz/+5P65wqJ
OQ9XH4k9tLiwl/98N8s5GopWDdeSAeyz3tadTeSDKgHd+L2NXUKPW/tEz7JRrERq+loOZO18cAtZ
cy7Pml0a06qFHfA9l/vi40iFJca+r68tQdrHKlNDE2+Q6nXPYzsHz47VqUd2e8wyRJZ34zu53Hjt
NLpQ8nak0YWrK7aFc034C/zrIvAQrcyRCPpDEcRztjONatY+65r05uPU5PpR6y2JHqDvuKh96/S4
TWZYritzGe8bc53do3to3hkeEIiKZIxQBDkT2YUMvrQL9PyaGIiZ9bS3vuyzuyFpM/x2fCXfO4zG
50qN07vjytjeoEaXRqhAku3HCRX7IS6yUV537gANtumd4n3qLDLkO1qn6bqyiv6TtMmPXgU5NQdm
ZzPqtzq+EuQuppl99XCjkCM0GNonWEcVqfQMzgdm0El6ABukvtSlNWXrxNTmCgYlBN61N1jWi2HF
JqYvTI7oYufZvyETjxhIftzMVsiry/44pmS8olrGWNyVzLoMHIQCzBMemoK20Giwiu2COjDqjfJx
bKAWbxM/ee8yvRxXEteujXvK5ltCETqVW/KSkXkwxPeLHapFnBjpMIjMCflTXo5Jmm+xtkLr3fv7
dsk5uI78BQg1EekxbiO4aeNtUA7+ziJCL4aQvciNpBUZ38o00bEJWWqMQ2xoJaysKAaroS8rcghg
nrSSyG/nc4GSrlyxnWsy1DOG6WNqyUduYJZXThgZvJqPXaryfp3advZgDg7qvGDAhxFWEdSadaQo
RVGVgBDeWF2MIYl8MMxUM3KVO5KA+GSabm7eueQuGWdbjh6LXzS4qDkcaeSbWfZ9uze4uYQvyNhf
dSaAkBA7YhmtUrNjeKnlvZAhThTjT6nR+Y1mbXypejOfj6VeTdoutqP2vXIzOZ+bZCrBys0esMYs
7qr7DqOPXE82/o6ws1LDWGEMcG4nnG2f4rnhCdKnHNgrmi9Me1EwesGqaoMqXjNI5akOolrqK0v6
mGOUY6XjtpoWUQxSx8EMRU3jFVzxhAesV8YUbMg9KtoNQWm2dWXmfdpD5U3jV7sTnb6NrRLGvzuN
D9ZkusXWRqEzbJmOjQIzxJg96KP0+STqWYLXMpHD7RCp4c6omOKBFKsANidjYH51MyAQW2RA5ga1
1nDyHKveWfAnw1wh2q1iS1iHyOE/g0IjckMFe+wRqyVuxahvxUPSlMYVGj0N/E4sytCTxowZyK97
91BpZffQ9UFyM3ZLYlMiEpa2hobSU6f7pbUyRxHkm35WCIRmjF6oSuxh7P8qgP4HhA//r/nPaQj+
8AX6h/ryk0JgyebwLy/7Ylj//gf+Uj1Y+h8LtBHuufOXfoGv0d/2c/+PBbbFDmchj0FX50f+1jxo
xh84iVFPMmz9W0f5H9GDZv7Bv417hsk95R9bln+lsLS/Z5v98Hmm5eXSTKA1rYMnoa5c9gg/fJ4r
DMtTF3j3XSYQHyRBzgtGFuuhqVX7ZJodTqbAzc/C9as74gr9a2U445vOdpvAN9xRRO9l65ivz7nt
hvGLOUbqfjJ188GprHrb4604YAhLMXEaD5oRz4+GisVqFDK+i/J+PtnY+DaCWMMhtIZ42roN/79M
kQtbvU2QKT6WK4vs4GPRRQNYONTl8TbV2h6VEI6KTSO6Ac1RA8cwJTzCWyel57w4hcFGI7ZnKGa5
a8kbk17iKW0cLKR8UYuj26sAYWHjdh5Sr3r2twVi+3ylkwbfYkmX2hqBerKHoINVmSZQNYVOZ9d3
hVW6hMLBVnmSLu7hsLEn+65QmbfjUOR1EdG+g6hv3No1EurONtS6mpz64I5LSHZWdgaWHH1MwjKN
111tHDHPlLvISs7st/VTahvrQq/HW+U9B1Z/21HVTynMN7dpsP684K9Xd5jWjliH3rAzoQ2Um6g4
zVVyVEP36BU6eMi+pR/k8flo73URfdWiYDg2rXquq6g49PVg3rQ2liUvY9xlSaTaqftm6iPhd11z
5FLd+MK+H4Om3thEIOGtnXChivgtTfGyiNp/d8y0XQnHG1/1ovuK8iJb1dj6voyO/JI0wUERjlq0
MS5vok8+sdJiDyed5SvA43u3bL/BIXmElXHPordHerPJ2nYrUZuiz+XvGhM+e59YYCXxmsObiqp2
m9Z+Ta53hFZXsz+5dfHQwje5Sk316lg4+MIk2jfDxDXtofG32bwbCgYJJwtIXzhWyYNMSfJFo4bz
OTSUbm4g/+jfKsX9AllOZYDRSRMjGhQojWXYZNXO0Qq07f2hsbr0SdnRdBzJjs5QguTD85Dnbv+V
nJ37NvbWxFk1Ttc7q46JSSghDYbV5EtzQ8yyDy7BbgUsvZbPqeO0iOgcLGGs1tHUH8tAwzA8Wjh0
rwjwka/YiMtbOcTuxrf6+OAIE1hnWxvYJ7uRmhpF5DoRsngieYVGB5NcZv4dJLj+PCWMEzEE3Hop
fmo1yT2urs/YAzatVXyyyBotYvM+nflE5CDoO7O+6+M82Tqj1EMnyCBxWljvczv5AtESEJWDAIcP
Wcg0E+0r59PX/VUphdgTy3Rl9VkRIuadVov5MKPhi71cYRMt9a3Af3guslY/zuycVpkZV2v0Pw4O
KU0P2VjwF3v2EASCfStMedMYGd59xFhXpT7aK1mgWKanGhZlC5ZYK4aNp5WYEYseN2sV3xci8Q/k
65gPWuHEd2iMolVNPR/S6ScSwFM5FUbXf4Wg/LlI2oOWf6PhaTzk/twQZOtqT6Vry4PRBHtRN59r
Eta2eUHVO1rGPitAPrg+HhW0Gytarw4CgHpcQSFVRCD7cyjZ9KzmTkf/LP3eXc2WvbfHyN8apTJ2
lrS9NyOKiY4QakA2MJtfpjH4FGflPtKII3HqdC/K8Y39811F3ERIt29N0Hcqqu5eDlOwmoqMrBjd
x29fROmut2P6pul7xKVby8KD9hE572LIDlOTrXMhnuJavttTn71lpdynLR/8VpkLAWEVoRJllw/g
wHRuErs/l4bzSdNkDVZ0YI9gA/rxdeolXkc9qPZJ1odg6THwqnGdDdBmyzbfl2XknFMvr285HRgg
1ZycC8fqN6mRRnuSvOFL+dYx7tCUu9hDvdjw9rZIUCTNiOBN80uQmCALbUrPh65caPqFIbZFYjLo
coFLDmx7H/Hhfk4be9fpAiSS+wWbFrpt4nXKPZh0K9qw2NqfBd/PW8uqrcdaQVWKkJ0aicm7awsu
3OSG+AibEMT3sLOT2Flh3rffqcPWLD2+CAHXaoc6YBtujUI7Wfqg9690OIqTbQAhq0ZXjd9hq++l
qSGa9SJb4bpMYGfj49QbIlkab5cYyXCuKJb8a7OqjMc+84iHslNN2xW6c86DtD8vSlURukCdbscW
aV3XtoS7Z1OwjbWpPajWSU+4SXt25RbezyqQ+Rl8q9gqKCloV1XOiyn1dQpGCBBM4IS0i/AlZM60
G5njfK5j1INFccaOvCfoCaPOvhqHfM/Uudxbcz6gkWUJpHobDkOl9sy5vzG4aE7WqOvreMzdIZQj
nJGksbU92Md0C/oh2nqciwyG+dQWjXErtXEVu4pLwDmQz/bUjUpxQEn9aQa/FUbydZjTZBsNtfe4
AOdJ4EHH3ekga6pYqn1qy2gT+Y37FOtZ9Uqk9vwQ+16yGanYr6lr0id4IeIwkQ1P6mUSH1VaiWNm
BtpZy9vpTkv8+kuCLFoLibKe+HpOfnTI7MLkg925n7pWQxeM8/+J4Vj5Jgx3vk9GK1rr7gi90o7o
+BV+dMuYIF+75WLYNqb5/fvm7//vg/+XuSgq/nsR8EtSvL2+KZqOP+yElz/y907Y+oNhBfkTC4mJ
UfcCtf57J+z8gZ6RjheKvKVbsgxo/rMTdv7A/rMk89LxJnl9sVr+TWLSTPOPJakGgiCCYqTq5r8y
VDKS+rllg2yOqA+y7JgBIyBhS/zzTriBrz8FtGFCA+d2v5+qPurK+3jJmouux3lOtZ1oUUdcp5HE
vG5Y1YmY0vZhLKsgxPsBE9hzDV4iWMIFZv/qgAm/PSV176zLrh77VaIDc/D8z/Q7T540x52sE7Vr
fCcMvAh/NcDCdFVAyj6VIh72qp6BNwXOO2SjCj+OfPAq5W9R2z0xZPFAjOpCu/NTCuYQLg076JqB
07ul9/lhsnVj37o9zhgxl8RIzum+5l+5r20fsIcCeXMyK83dgXcxwjKil1nGThW6sa5COsx4luz6
2Ta6t94RJ8st7rilOIZ6n62Pn0Vh1bPM+HY0nPjR2575QzCVd6Dvz41Fgitb9v7kTTFh5hMvdLMj
8zZKvrHiTOizYvzhoWSTvLOrEYC9PsvuSBXtXiW94bw2A7SjdES/Ner2fdkY2gFyhNp1mKixa/vB
pixKkAW5vgdMQ5HcA7HYtgYtmlbxWVTWgAHKTEBYzsM7sEjSG82pvmkmaCZ6kQZn11bu2s/QMFIi
C4Jkose+7FB+1zVkuA5ffwjGI1rlQt4y8agPnWaNB0MX8saAtBSOcqhOGqPfVU/LdGXQSTnQ3evX
TRkbD4Mf0Uiuh7J7b5Uxb1Uijee5GLCQucJ6yeHs7Yq0LfaC63fwu54Yzz7p9I2bICEO666s151N
HwDsrrnWGav0nappFRYz3pao3WYGRT52JzXt60CvRdiltd2uFprGyqmH+QGOM7ijrpLHKfWcOxLO
tL1Xg0MYrd7ZwD/JTv7Ehk/vHHsX5z3X0DVHuXJk7r1X5G89+2lR7DPIPqu5Hs2DPVrpQzp447aY
K5JC3CEN2bhURxGb7YmehXGwgqIKG8767CeYsZLUjqNQ1V1QbEacpGyDDPsKkqF2Ik3ckOxDpeIr
PTnGLmrz6nVSathNjqbvmn5uF9WWcvdWg48ESxJlmgpaGydwFF9ZbTcfFuIPz7WfnSp4XkEokjmM
bEYRFhsadkUaJrlghyOP1M5UKu0pyA1yIXGN7aK+Cl4rsBSPGqiwex6cmSeFwbAErH+HEN/Z4gIG
YkN63Hs849rSUQZ+oqQAnd4mn3HXeDsHjgEpIb5c6QLigpoHcYVWnL5hVFhbSLzEFgRWu3XwFGxG
pzI6yjHJRjqzhPetUU2zI/LUPkE4uouXQFqzLJO70hmxHWo3bS+CXYvrS2pOcYZ3cKy7or1icLDv
VFPee7NZ73gMzohn79OgfK3MlvK9affK7dJ1izmcCza8THw9r+cq/mQP9tsMRBpkuU0yQDNBgcNV
cG9oAaQRKzHOfms8e+CLn2iup1ur1Pu92dr7wStes8jUtyZssfOY59Yq1eZ3q9WGNzXkN1kUPFRV
tavpVq3JNFj7UXwj5vmxCOQuktkdu/VX0C7P0+A90mtby5KceL8rndCr2o105Yah1M5xKQrxip8q
3Xk28uHdMyM6qo2KNiMYEvAXN8yiGIMgNmVXl3tQjUj/i9z6UyC8s6yK5pSP2ucqMfBX6tWqxJkm
3eRUjMnBFdqzNijv1rS1aZMkzeeBzqULjqq2pFhVtQDV3Byt2tO2Zbl008t6i1rnCm/KbkACRyuy
3mpJnG6aCf6m9LxVI2v73u1MucvTiaXRM+bkYWzIlantJt9qXnxv2eyblTud/JzrJ1RUhoRDkzZp
a+FUAk/yZofusEdpASTVxZYajJu59zd+8dW2EKvgnmqBOolrHzRGCPA2P07kJhwLG7lrLLyw1kjX
Gupg3re5c+VpIMa6OX9Pg/HPZNYoX81p2RBfB2lzTNK0pOAC1O454j3u0iMhxw/+UO6JDrFCYY+b
xI+uaaK3a6H4pqCH+jOK3A40mnsnlHoAQ3UaeTNCbzDN517jfUIueFMMntyPwjBXnjDvFBEaeqBu
SRAIvmWxIHsy69yt6OBlAZM5k7rkblMXJpPHf2A7N+QJuFa185JAp5HfAe6zoYXZS6oAgmx9bc7e
KR0HSigxP+qFh1o2rXu+tiXpB2AX78lPhudizS+9NIYNWdv5nxje8k+Bxk0DOTIyBqlKzKJp1+0M
s2je/RY7aNKO5EbmWfsV/g7lCWe6C2Aj7ypPI8AlHpRIT8pruuCu91we8JlaD0cg4vQt4//oXE0k
DeA8SxxjhZcmf+u7IbmvG/66bvUy74ko6Ae176cq3Taee9cDeCLTG/hK3Aln1QeNA/xHL49mLpmP
yGbY4BleJbaZXRUw10J7jrR1FtjJakn823KzKb/8ZmdqvHAYmeeVYTbZ1p1ab2N04/ja6IQrrdPO
0jfkKNPcj2UDbdCdahPnKn0+bQ32ZiDrweUzeEyqOGs2ZuFi/A/dsdfq2zFNwOpl84aReL1Syii2
aUmFl0TJPoaXmPTVq0M0edPGazPAQSuYeNTZF72RIBUHaHxTZn8e0747cGFudemsvIYRRKUDo2Lm
oJJsE/XxmdHjGiJcy7rNF2BVj4O+QuB40vPprR6QITtBt45G/a5OIcHQt78FIKYY7PBlXWYjwLIb
zpFcpyrKoDjrE7ynCkaXa5TjmlsIvE7NwbjuJypYUhtf4QMBLYtc+l7w5tgMbdIR2lVfmg+UW7yb
rqWxqlT5FtnMG4EY6Y1bIUrEgvxMOi0rJxTLFYHdoKws6FdT5T4mgNRETt0VNEh3KyQxqxxeUhjp
Rb2hv5nS3ACMoLJpXkfONBwyP7H21CiDhxQJQXxGeMp1psXiZPgq2+dBm+0GgjVWuiy/IDUBMuQp
l3YJ8sdkU6suuqpsPzpDtsrXvqPRlWqK+TQg2rsfaHx6omm2TelrVxCAvjVFtm0aDgXY0Vor1HBg
G+a+pNLwNkFqLyy2FvJjJQIQRxX6xpnHyF/b7vg5myIwjCqLN23ciFUydadAc58dTKAbnbHRQ1Hw
wreVDv9OVLSzXGzTCu72G0GM4LyLhRPvejQYmqwdXmGarTvPxAzdddmGD1tdThtXmCX95iEx64Ce
FTeVdk/BBaiq3t1nMfdjQymtFRtTjVnG5yCetOYOSicCl9CiVWPjQKYTgWl+tNy1NRkjTmMYeTmU
ym5KSOy0smr0t7iXCYk04/4ZA+jUbzShQb4oBFDka18rabMMumVgUkgm/U5PDU2nn+XKdlvoxIbd
avFkGS/S0sdD81/sndd23EiWrl9lXgBnwZvb9EkyQYqSKHODpSpJ8DYQcE8/H9TTp5lgnszFmtvT
faHurq6KBBBmx79/g7pCZJsmHvPyJUpEQrOpzdPI1yosnUgtN0fnV1WE/aCRKGIE1Z2X4Vq6r1PR
/yzb0OmUDQK3xCMAhsTzL2pjh78HDbs0nO7iRsmxQuwALjJIUvGdIZGjYIk55e0nxVHt+0JVo/qv
qnUl0mMFAuRhiif85upSmeLPFWXtXWUjx0kVdrIZUoziQ4CDEKwTYd5lLbcUYl8C7V406JjRrAny
bW0R2Pex6g4gTTSkOiiwZg4S2KRR9AmjI4E7YhtvhdkX8n4cu3i4kzEWSUjZ3eagR4pV0gX2cp5V
mjEHPhkz0WpiiB8u1iF1R1qFpMlr13baP9CNTgTVMUiub6H7506ik6l7NOAtfvIgDv7lJXmI86yt
uRUm1HYit2QoA1VnE5bVCFbMCUU6VtaT/pSQ0hYduy5hfvVDhb1BGxXiezEqxNGUthsr64Tem3kY
ZVzpX/tQKM4dkcE2O1GBIn6DVAZB8qoXSVMdwqEZlGfg3alf50Ptiucitmvvi+YItmoCX6BU0SFQ
2j2rS20xc5NIzdc13J1slXCo4eCqh7GyKbqmxvisLAl0JOMttE+ORoLM3QAhM9uGWtxmGwhwNvUv
e0bz0+jannMHbB+/7mywHlIjIIGxCbzwxYQX9KN12Xix+Aqaz26cjfmGQyHvD0ETPKstNuWbaXTi
AUn6JA4xuJz20zU6V+zVYVS7cN1qGpcVXB0lWVBdUvp4sTbDnsVl93dlG9AqGFwl2UMvdbsXRbRq
RRzuMBRPat1XHLP5yMXYSGKKgbYSztpURI/KUbO2sgu+lrlrP8dqmh/jLAcBn0+bRsQ591gMuZoO
mb2N+/A2ScaBhvd8sdN1eXQnQ31yajV90lVClbPe47s2+Is5q1bVa5zeaKNgOmZ+Qwf4mRsT81OT
UPuUaDa31Vl2awnx6Gvf2ckjUJykC4u/LsUVzSjMHWw4rtE4qD+8DMnHhjxwvBcqp/UONVX4F+56
rbJp6sERd1WG2/MmmkZ5X2Mcuwp1Ue+8AOHX2q61oFynQdN6d53n0kSv7C79ZA/hDxj79gnfSVoW
geatpWv6k97JbcYHKEJ50nEspi+VfIA5sY5cZPR3uSMHDMt6LXtswuT3CN6/cfAa9XZjRQ51b9ja
tq5xVe6IJaP3b7jyh2ISsvv/cap2/OMX7l3FqZ5+VPLHf/m/+v/a/5Gtv8arWOv/xqvgEv4fwkg9
KBQwHSGRAwf92xmHpq4J8dYwIPzyH/gr/8ar+CsOBGY6t0i75pDRmRj0b8AKBzCM7h0SWzTahir2
4u+RrPPLXvGqkMcaOJNjYM4fngMjeMEw6oFSlMHznAcBDQpqq9EqvwvoyYdXIN7TvzrBrzUx53Sq
P8NApCIwlgwglSjNBas1D6ZSyUTl0ompss+GmkwbaCul31QFqWqKZn4pW0U/Glqufqkj276h6nr7
lIhD5ma3Sqvurd5UYWkJbtrhqSBxba+lbr4hDez5+jNeGgQR/uwjQMYiVdU58hepsE9KLYxO+LoF
JLLVzTrTm+RfK+7/KfY55/XNb9KDmQpL1UOjyJ/zr3jVaVdArANvjKOTOtBaUIoi307ulG8UN1c3
738gqIyq6hi407nqYm6ksmZaAyGcElxa/vZKV9mpEGBupahfem8z2c6GNg1lFAD27IlwbrVGfFKj
0wDhdhv1WIZnXPZuEAgX/Mw/Lw7Pfb4/Xwd3hiWBP+5EibedGp1Cr6xOaOSmVWlgWVoG+q9eDBRj
wna3hpTUeWNUbrphKikx6Ve++63CLIaSqaNZIqthARB3iFoCpXejUyQceRe5ubWRk5N9vz7KOXPw
X08LS5IHZScxkUuev1RQ1DwY0NafMMj82QOJrzy7+mBVLlRqfXgfx/Z/RsPCkGwEClwUmuejSd55
E3sgDLE05V5SKa5yMdT76890YerPshUT70PyN3i481FINetsPW+Sk0GM6X7w4PDV+firx+T8xiJ7
MyVhr7meBalmTmVhqPOR6DZrmV0l+QmnoQDLYCbPIfCEdmPHePOR8P2BNoN/gEou1BtZf9C6eeo6
FTvGlMcbGyT0px1WWFDI3P1QTkn33gXNeKhY5g+Ewtlc2giMmiH6BkY/Ht1xSpO4bFeK4ebb65/p
7cuDVAT5G5rurNb+Q2p9tUPVmewxIjLz04DO4TglRgc0lho3Rnm7ngl9gXekIufkkLTsxZwrLZ6Q
aKv8VNkQckFh6G3q9fAzppECThTqj+PUfUCJJn5XXVM+BoSJrsupHHfvfVz0rqxm2Lu4yCAKPp8r
MWrnUouK6AQIPG4jqfycw3zf/eV4wLmdpKOF4oEX5yeEiVLWMQvMC1q5DQow+NGx6//lKItHKUUI
o9QYoxM0SW8d6ZSP9EmaG6O8WcYcKfPiou6YCepLarU3Di6toTI/5Qo5ozSDx+94a8ktZbX7dP3b
XB4Ke0HTxWwBxfz5t1FLt3dLRyWHg7zaj4YRdcFKr/v2JYXAb66uDzZvP//hwLEJksvDsY8ZAuJx
ksMXg02NCMfSqcpT3mRPg+Xax3owdRJtx/XsD5dhVI25Xt/dKK3eLjeGBS5gUc+7yDLq2EixR23D
oTy5Gi1tI4+DFf5n6bs/GqPg1IgQjw2R6X7+Jt2oSCoFS5VTjWdstcbLRub39SQCkLqWJI7ju98l
bVyWMFYW5AUai3fpJMaMpqbVySH+xN0G9ZS9ZLgLBTtSslw/dCb356hIG99AhUba9cHfbssUI9Tc
WLrMKqzl4GHjmKUxOPWpbFvA6XTgdg163STfoigzvtMwJNf1+pBvJursisslgGMNCxHLXbxePZ0G
UYe5OIVQ3+icZiENQxqgVqBZj9eHejNfGIoCBDMiDIQ5TxevVlHjxLGrsj3hr6X/Nnt6NpUqtOTG
S7zwRNQ3bFmYdc06s0UB0oMRTFqRdadJat09QFC+y6UIj6ESBF+vP9Gb70Xlwe2Eko41jsBn8fJK
uJZEpDTyBKNezAym7K4fahTertIeaD67Nyq4C4+GAQW3LwpWDfbt/IZfHXBh2VZW5Al5UnQeSFRA
zAXY7xrBnHNjcb/ZU+ZHwzUVLwWdS+IyCJSp12DBL+WJakj7QapFQgBClz8MltP7Bf1NgGuvs7dO
Hlo3olsvzBPeJbvK7JhmUdadPyWwWAoTVZOnPoWFV5tAl4URTTeEqOd0CTbN+QFfjbL4dnYdQzf0
dHkycvUbypphq5uxd8iVMviUJBkAfZD0760j/4xJnY0eDK8wd3HMGYUBiy5gzN5NnY0ZK1/JhGy2
SjDeMiW7OFOQc+I8By0FvvX5O7T1KewMzPhPXkUUVWnEAEdWbqxTW7tVhlwciv0ZogsWdHC6z4cq
eshao2vLE0K68qghXfmqBup0FwuzuPHN5kyz85OOFwdiwF0euTIrYbEAhG53fRjrHaA3KD1+mG7i
T6To3OGAHp5UOejFAedL5IhpDPlgRRa6/supm+KRiG3tQxNZmX5jA70wW6H8cJ2C1T474C1+UqUO
tcpB2J3GvmyYNL15Z3ZxcONYujQKijoi1rgP4yi1+J6A5DOTlFGmLiMAvJbDLqUM3b57P+NeD0gC
vMNBtNTHxhEJGKNu9Se956iNOQL3KgkTR0Ky8a4UInn3fgZlCWMA1Qa+0LiPnE+dHtNToRByfurJ
fFonfKi1IxR0ippebd77aEwadAxcDrgb8Mf5UKNwiH/GlO+UANXa25xADI3uOXjGRql7B6oMbhG3
cjbfbqLmLI3gWGW3NmF5nQ8aOnlQ61ronUw5eOMp0SwR75WWHI8jThVBtRVdW3RPGUSG8pQBvDg3
JufbTY5bHg7XnBhzCsAfY59XB4aMdLXWZKycbLdx73qn0h7HXBH7nE5zDq1EGcxNgkOjeWPct9N1
FnezJGY5LgE18+96Na4VWeR+62Vwmphl2yKF29GUQXTjjHo7ynw6gGhgkgHGttwNVD0YB9J3g1OQ
ttNuNPVo68TYr16fOcCF/Nqz+hoZJh4nKsm0NlDq8g5kVQqyQ8xgHuuOF/ZhcIY5IMftLWKCvKIZ
djNYOhO/CTsj8qfRTbQDNE9UEjq8gQZ0XeX0kLRc9NuJnGAoCXqTYRQLzw4mgC+grNP9M3tVOaKn
bYyN1cCiXuVGOCQbiw7Fi2IXCnDNaMxh9lVQ6ZsG92s+pBaiVw/qqhYbOcTasDFVzO3Xnlcm1vcm
mfJxTUNi+pLRLUqfUgnFZq3TEqMVFyBRRHuIWW/5cbbZT1dqRdgbOq9cJj/itOtbYgp1M3iKZBt5
j2liid+WaDR8sb1MiR6K0q3MI97Usv0gs7CqNzB04PGT5gC1jbaimiLjk+JrmE+Os8nRSocPLm79
sKUHI6dlLwwIRVFmu91DrGXVg6oO2UvbOo1BeLwbxZ/s0Yo5U6iYfwzGiEtalEI6fIxEhmNlXEzu
d+Q91RcFkkW2n7y0xeXZ7stwP6V9IL9kaZ0qD0jdEuc4QOxRSsJLgkD7kCADqglwRLb9OJmd0u8Q
Fzk/DHPUXAj6hDgcIViVNS186U6H2qn6CcUBhINNnHS6s+pKz4QiYCZIaAoMM9xdoCvDR6Uj7mtT
qXXytWlzmG2edPKS1iNH1dqQBlrV0AviH1WkQphEK0TMVwuie8R9g3xlTQiV3uKQK8kqTwPxV9Dr
EIP7AYCQcrKLH9TWLKNtVZneL6RF7kRmMKlu67jlxrAPEEPlpLoolXlSis7qd+nk9Bq/ghzeYgsL
wXQec0OxMTdA5ej8xXk4+/akjgwTTNSs2iU6Z44/LiFY/2VPrvjLbkoaaEqbZnJnij5MP2D4pQ8o
Y4gY+z4Ay0W/Jsfr9YMSW265z0iDFNuhQ8uEeMbGEXwazNTaYe6cqccAK1xvB0+t19aul8LkgdBl
QNdw6QsPd7qlC/uYtgbqEqIaUDyvYo/eIgRUYoM2CFsVvFWnvsZqO23T9h4ZO05DXdY08vs4kgO8
8/reiHdxajTx1tCNqr/DNaYWYjUa1kA30+oJCqsVpCKoX0Ue35PvlqUny1ZastICTKerbeImUXWi
z0WgZCncLuS8wIXv2FqqHe+thKD6H3aXEyBaOWRcbUpdLTOIVrHXrp0wsz/QTYiI7IkBftWVHdSh
dbS9COtZtAdls5+g5lbHOOVvRhxFQ3Q7IaUN11XbR+odJyXpJHZHMNlq5NaEYECq1ZMdFvANYVNY
zqNomhYtTVfp7tcwywh0QxfkNsXLpHV28HPS2gLCGpmxfUMWWDgQS6KqeSSP1UQcGOi9iwf7jypD
8fOcstrHBwVvcWufOjn4d1sZbQvrMBqCqtlMkKl+xpBBofEUSamyZ+3UohB2hCORMR6MtP8dBspf
QwTelmpZS3ylrO6aQtd+RZr1DRrWY+hFUNYr6yNkFuZbYIVrQZjH1rFE/luQNbnDUguWDXj8qugM
P1dC8qZio5F70Qp6kvqXQphMpTjESSHRH1tc0J2VNaXJ55ESZRWDrd8hWN8jfxFbLwBtVuUEySII
Kx+/yH7nYT2ySuqx3CWlKXFXIfRRG6L6QxIoLW36yV1lcf0YVwjMZe8gJIAG4AcxsJ0yWr+HsCGi
LLZPCYlPaxlYynNOOOMx071HowiKbYf2+TBpxl9j1PWb1FEeDKsVW7eAiocACjmI1PB7H2k9YYNB
XqcSdF8x2Dg4tFXhE8bGJwJEH7wumbbDWAfHeEqSAwXtbPCvP00m0hpJK53WfXoP98aZ/+diVYip
2btiFI9ZQWhYhb52a9pFdTK1/LuRQ00KIWjWDsQmpbPEboiD+h6QI/wa9EmKM+j4VWg6cJsOcXri
Yn5nRxlmfXWym9z8F+JLWDRBcDBbOxgjbw3viNzDJsfq7qBJoyZ3y85HboM08PoSD6mwVjbYNcry
qYeiNR3aLMUCwrQby8MgINaUO/ZJT97ZWdjFhybMcZO3m8gtH8sx6Iu/h6mYhqexQQaJ0ztavmGd
qHHR/xqbsex+p/God89eSi6VnyTmBAoPSmLsKwK09F+5TsAqRNXKmqZP4+ylgBu8EoruroaI3/yd
QdduntQSY5eNyopOtqKSmXcHvwPiMt4s2bMijNjZkwxqjHstkbCItUTjytYBGVm7FuF7+Tuv80Bq
cOlUNv5NPoKSSSIcBuMBvZT5N3Lw2PsRsEkjIxLqHHyGWBL6YOFqfbJq0rg1Dglse/hTrCiL9Ax8
67M1sW0d+eruYKPNU2T/wOlFyo2L6j/dKHqY+qXA5XQLSOWi6BGd95JH0MNXsBnKn7BxKx0tmzIN
915OpgeiQTvvV2RvudYWWCI3D5HWwVJsrany1vjfO3w2XY24LRWq+btog2ZakbZbaytJRZptyWCM
v3OkG80KI9S6WFeKjIhEUB11ldZGHG/00c3yXY3G52mQBBBhHCRNnlSWivkJEXr0d422FN+qjlPl
oda8gmOQuPl04/atVP3WKrJs7ZJJJ9AUzcUbHktmxTUgrH62vQi0TZlL+JQ439Mfw+bBtJ+KIZ+a
gxePsVagTCSbZxdkkTfum2DyoocGB8B+jnXTjOEB5nUIOF462LvkOhboRxdXFnKCGwNWUYEaLl1N
bZ21JvGog0faQZJo4bCSdcIBZueW9aFuBkxScPIunitSL4gEStV0fETGZ8DUqy1hPsvCDZunpoYQ
uJlilCCbBKliDD2tFaXvVUbPbt0QTrIxrdquD7HWa8G+Rw+h3zkNZG90uRUs7LxWq+9UBfYTkcBI
QgsdU8sVWdky3mYU+d+p8tX8DrYmpmRCh1f+U0Zq/WAOYeeQYBJl+rTnsCCUtJVp2g3wx2LZroMp
wHdyqDFeWJdIps192lGCrruuVPUVB7DEqFBzcRkxBlKZiRhImmhnOhoyg8zpMjQGom5t9Z4WGTFz
nkKLZNewc/3GtDaJj/zf44+hKdoX0VQzh60b5loiaoYqXbtVqgRrcygHfZPGaL82ltnkynNh1LW3
dcaRc6EOA5IvVkITbBMcLZW4H4qs+mnNhSb8qMIpVqRcEJrJTKisfqOzTNGelJoxnjR1CMtdNRXG
tCf2WJV7wjISlkWRtPg+JECAm6a3q/SI/WL0EjtYj62MsnQ+FlipoVsr67rck8Xo/YxjVGckpuhI
wwgfnsNbqin8AWxSFwfSqctilyW4Va8Iy4P8ef2m8ea2BuCG06jHpor7ONDX+a1JREPswgKK/CKy
Qz8pq5K9RSseOciCba5jMLcyZX/LOPMNfvNnVDzuKP5oPi5bqBT1aVMS/Ok7HGNH/EnjbRITfwUl
79YDvsFL56Ew6QRgAFkEVzx/QMBzTcNlMPKxjjFXDRzXE7bwoDX5FEDGJLv0XXbfgHwMCGhi6MxH
8AVtAZug3wSLK/XIH4j5/hq6lvYNOnJ5AzZ5cw+dR6Fji+wKL3Zt6aKo1oOsBsOBQznptTgQmm0H
j944qdHu+gS5NNAM/2LuyT2Qtsj5++tss2vSqo392jLqI6xrbK7GpNlfH+XShOBajU8DOKWFM+T5
KFUrImUsRezDXQkPHnQEuNVJcXIy+xZAcmlCMB2whZzb0fQgzodCFUmxjgzTt9TmuUUcQ15kirTK
lN9o8379B8/FvLP/rC3w1/PBEGMi77LG2C9IZ3hUw77+exJDs8Yb5RZQf/FDgWepDqaKgGkLYKvI
CmLm2gxwEpsfDlnIquIFpUrUfbr+TBcHAnyl+8e2AVR//kzI3OPCoDL3gwDv6JWtOPaLoUJE/AdT
fOYMwGT6ozBcfihOBbPAU9wn70h+cUYSFDblVGXFeyEdckTogZH4C1xHG26eMK+Ao6kuAn2STAgn
sjDAQJSxQ3EYfXzvW6PLil6SKEt1/kqLUUQbjZymdYpmaBgesrpTH3I7zW4Qf96uI7JdQIuwu/Lm
TX0BOWYdbRksQ52TLDN1HUCYQWKP7g38T3/35zkfatHMUEXWuRW0+5PTS+1Uq4X7SHPqVuDAhclG
6QEBbIZSgW0XC8gNK7Ifit47VYniHGvZYerElfcG1P32tUEzoP/JHGC26cu2MqHRuE1nTehXXdQT
RJ7PcSpmjYVIVnvJy3tnAgbOHHwe3BRojUuA1OkcPZV4kqHQDtXmsYArmJ9o75q76+NcONrPxlns
3JM95V6k5JHf6h2KgULZauKX4pRy5QTWtBNu2L5/Fzegh9A199jzmH7nKykdoFzPBbjvjiZSHj3t
8zuSdPT40Ftj9Pf1x7swM0woecxyuq5EQMzf9NWyHfU+wSlLjfw4dzTfwQncoUoeqt/Xh3k7NYCL
oZbBIUaK7C6jEgA/Va+hWvVFmCXfcKKqdwTJcNfPFNjm/7uxZlD41SOhwnIV155SH3nH9AFuqbkp
hdpvQVveFxkzVykzrGyxJc325RQQ50NJ0L4gHIbYb3MjeAEYwGurjJ33NlvmUahRaFPxnd40Iwhy
NMwmzhO/S/Hx3Gp278nnBlZbtyalxDVuLOO3U4Lh+FRQfC14KcvNQg200LEktkAAciAC6O5g8Uv7
Rsk81yJn0LwL4YsjlpNpZn6pi3Wlz3i/JTlokbEhSBygkGBBHlvdoVHd8kG6ffKQoJbx8Z0dQD80
DBRu/IQLk9LlpUKJxSWarXHx9SyRgANBg/cdAWTOlW0K4rUsk/KLFqqmu7k+Led/2psHJjh5rjgp
0NTFTm+GZtVHSpP4Jp5VO25BNDntisArM03ukJq092Eh9EPj0fG9PvKFD+qqlBpQ+OhA8q/zWRp3
JM5leZT4yYh2y6u1eCt7fbwxSy+NopHaisPk/O8lBcZyh1TNCTPxY7iPX7AMj/IN/2N8y6V0PuKX
7xFdiT2/Rlqey4kTAHUE1sB7RAs3oYM1q4+JEwZrO+DWVYH/eu/fT0iVZZeEWg/h2Jx/0Kv9JHdG
0sB6JfYrAfF2dJVulwnFu2sdT/t4/UvNX+LNs7EJ2/Mpii/sooAviimpEzOI/TQUcseaCOGQnnDN
Ul/KxOk2ydTdavhdWgR/PhhVlT2zSs+frgeNz2IlTnyr08wdXorFHWpeQugMR9w42C6tALqZqoWf
PMxHDOTOXmQT41NOVy0h6qPNPtpRnd3XrZLf9S1i206zEvwsgwqzp9Tpttdf7MWndBiYRwUOWTrY
D8DiJiZNiT9otvhueG2CckAQ0EpzIUCQfH20i1MU2z3cl9lf2OHOHzSK0CC6jOG70tXWQWVU6Hvw
uy86rbi31cn8dn28i9Pm1XiLaZNXDcAWuJef96NJNz77FUqyZPIhSe5oXOUPWprlNxgdl94oiXiw
CPGa5aq5qJENVO69p8zIZhAQpZtEbr/qIlmgmDJU/cbeuQjD+3PQ0ib+z2iLqQPsRHcr0RNfa0Rl
boailiuaf8FTIpNhXxDFRE8RIHhEn+isBH7KX5CP3KosFjbk//MzUL7MRBbYk0ucxwuiyetx/vC7
Hj+JTZE5xU/0geBJrWOA2BJG3mVrvL0qmxZW2X9oLD14QgAYHvLKSI5Do07byC5wSnv/DNANqhAo
Stg3z+mXr/co18XRIkjUxB81JNJpmfRiV2gpADE8Bpnu+8L5i8O+uoHSXJwEJhUUf+/MjFpMPKgJ
Af7gNMIlhmtTWRgvUxKo25o8oxt7x6XThfsYVdZMs4dhef6AtatgXdeydxgDzaFuDrBHwXnLZ/7S
DgW4Rdv2T2my5AtgW4J/mRwTv4Q44xOhLD5mUScedLPPn7GK9e6NwGwPWo3TxPUPePFN4jLEt3OB
vLzFmzSbVK1EoSV+ihB16wl84kK9M+7gnNxKlpz/UctDBkKJjtH6LD1akqk5wGRMGZ7609D8yj2m
aivq6ZeoDf0b2N+4j4jm/la6Zf6Lnqe4wRG8uIZInSGWkHsVTN15M3t1nGZqWPNXgtRvuBPs0Vi3
SFqmxENWOVTNx7SK2y9ObmV07Xvt55Bb38aiM3eVK42PjarQ/Y2sfvp2/fVf+vAGJxMcEXha9pKf
mY4jKUA6JZJaGoCnjYZ5TlBN7Q+9HzugOqK96SqIZ0VDdvkPhoaxxdmLqQfRN+fvozfSzsPNhSq0
DPBWihInoQWS0CfbNLlKOpdiWDR+NTUlYj4j107eWFrzAG/mA1FAMLmIAAS+Of8BihFEXAZE4utT
qj3WUCs+ozNKTtoccy3UyNp7UWfcisy4dEbC5UfDAoQ4r+nzUb06wQMOJ0I/K8wKn8HSLOfmVaQ8
diDlR6PQlN31F31piZlgydylKPsxhDwfkVCQIaWjlfiNodXoXVGLexucW6yAFPksu1XtXHqtOM9z
aZsJ8FQe58N1E1YMLj58vhY1LuP09V8iDeHteFGMxV7fe78jblov1x/y4mtFNQlUSl/A1hedCFQz
0o4RS/oSr+kW2+Usp2VOz3U/CyXlzpCa+Hx9yEvvlZspQQlcijDyXbzXoU3KMUEJ6svBKB5J7x3G
TdUQaAgV3Uw//IPBLBRqc8uDbuVi2sShO7Vj0XK5t5rsxZKwA3flQKRd42D5sr0+2FvWKndTBlPJ
fkOBidHY+TccPKyaMO2D6FVyj1GSFKMIeKxbOrLT2tbCdZeZ2ocYy4yNk+jRZpwc2j+hwNhIGfBq
vf5z5mdbLlRIeZwQsKYAGxYzaoappBPnKb1XmX4LiBrx0zICnKTecX0jHepHKVPcuwz6rg+WSxPg
xi94q6CaXwh7FYJcTir28PMXUiMjqrGmZfNOhbnGTEsdHqbOGjdJHU+PlesRbg/t5KnVWvNBiR1t
pUaaRJTQ97fugZe2bBjS9IG4kgHUzivh1TnShUmEbWWT+okZ4Xza8irWJjbj97LCg1XKyPvbHPLs
VJWlfWtezN99+SUoRtm5UG9B0l7MC9HIMcyUNPOLHHbqil3L/Nq6ifyqtBb2xPYoxN7AFMBdTX3V
VuusqAeyVGoU1Tc2tUu7DLcpUAyUIEzUxZxI+jxLcZNLfU2O0Pvihv4SdjaCFvQ0gvjv2jQMfitk
t0w3ar9LIzs06OifWeyos4D99ftvea5CYT+bOT6as8KuUI22UmnN50xCTVg1sI/W0mrHW5D5pf0G
ZfHc8rTYcczFwObglaPZK5wcVpk9aEPdr021qJ87PXZu3DsuPSNaTqYYhRmPurh2KPYUxVA5aDdA
bt/hyUB+GFD0Ed6vci/y6CUpOvXGe738eP8Zc1HpCsuFFkiYpa+CjN33Y/gMl6C4D8rqVgjkpbMC
1JKetUMPDxHu+RcsofjVKmwDPyhrB38/HbOgfV1I6a0dHROJVS+V5ka1c3FMRIlE/SF6gxJ/Pmbg
ETphjVVKXhnt+JXZThIHbNNEOZUa3rbsMEK7vmte2icoKOfi6k9U02LEAZtsPDf01B9ieGtBXsGG
04ugPpABYmOzFUftSnBKbhSvudV8uzh/qKiAVeZq+4/z56s9Kupgb3U680cJmzsci3w7GRB12BJL
2YCwCYylrz/sxYsyvhH/d8TF0xaek2nukKR+ocOfNSm9NqKqgy2E8ubOEZiTTE7xLdcHb6+33bTH
LVO/8cIvXdVIGKAFiLQCwuNifYLZQoatmFZ6Xlh7zNWqlWsH3Q2M5eJnJX2ZMudfStrziZRNkYGD
m0j9qHDSnQW2vxKp7W5CBTvEDsr6rmtHt1opuAa9uz2I9caroeev/uqr2hFxa/CbaGbQHSb7xs6i
zzX2Ws1KdWYS8fVPevF1zu4D86KBQLD4oiGuaY0psswflQm7HLcj+QUyX4+53PWBLm08EOVmpjws
BWfZo9FbAHktni9mbqWVq8S2hhbyr5YDKDQqnPh/MBzV+Cz2swGnF7tPpVeE5oUuM5VIczz0i6z+
AglW/FbsQGb/YE5yt5tb03OnxliUjdmQREoxKWx1Mqs2Ar7+eiqH6MacvPgGCdOdab60T5ZieZQB
ogy9OCN6LR5wlYvgxu6NIiLNnfw1ceN7XdpKKQVRxKNhwuBjUYQogi65J5vMlyV2mq3Zjt8aw4u+
Ys9CxIIAQvgHKBMXNjwiNIQ/3FUXxUZQ4HA3IcbxLUdxqPHzao/9G1zEDGr6uoxG86kOxHh490Qh
yISI9RmAxyJ5fg+vlltrBXNQGsWWORlBv3IdA6M8CT9t5SpCv3G/uFThInD9cxknVRFp7flo7Nhk
EeugP01WoNvobHEXm1l2rMdi3M9J07tWD/KHBOYZcQcNfuyKKZyvmSaKG7Ppwvf1aNswk0gZJHVx
8dx4oykZO2jmJ505VEfZ4Mi2Cojo0HGXmAxs7Bvx/fqrvnBe4Ts0w/OouphWizXZFAgWuqmnpgNn
/UsrQzQrTaxuc7UzHpF8BTsI8M6tHLwLOxyw5axXZW2qCNjOX7mIKq+Ug8oHxlwdW6zIaeFI9rqb
bq8/3iXsiR0OLTMgz2y3s6itECE6SkmmA762o5lutcajAUeWaPZ5akuuy1D6k0PS1XOMLo6rqZFv
ojpEXY37yolIz/pADLnydP1XXfrOc9fMYhVTYy4lV1PjBTU36NyHWIgHad2RK6ZoZb1HSKMeEaNW
364PeKlIwNd8Bv9MLtJvxJh60BMSib2gTwUUrNui9fBa1keUDmo/qyrUdUoDmAAzCStW5Y19UpW0
uPHYl+YaWyWlJ/0YDoHFuUZ/CXqQx7IGVp0Impp+uEo2HhSzcz5W8PVJ8UAHev3J55m0uLdhnjV3
6x2eRTcXJ/eQZqbS03X23dwYn2VIOsR9BXzfrD0whQ1GRV9SWlIjTB8Zjitcrozp5fpPuPS1KQeB
stEV0tRf7KFVj7DEGljVgzaSCVT1hWltLK6Hvxyic/G6nKRV3jgpLr1qE2SPexqkJjhn5wusaYzI
Tk3ClISSdZ/1ZFKOxMubJ2fs8PvOVOUQIQfcXX/Qi4MC1wM103jGR+l80GGwRqNpw9x39K7cIuBS
9uoYozPO1PqAcKH91qdKe2NS/VEOLr8wzEfATOAQJKPL4jNrg6ydnauxDCy/APbGEMad/qWZyn6v
GmG9duNxC3V/WilmEG5snJ3WtHSqozYR7u42pbkngjO5UcRd3HksfTZoo+QGwll8gqBUYvZsNfcL
FwlBp7Qe1pZKH+PUqzRrRUP3FRiohLqYeAlTFzRBidpGARqsy3psgH+j5Ma5emkmci3hJk0JgSHN
4ieNyVj1eJkT3+GGTk/AB1JU3o6cRYix2nDKdATY3XgRl1bg3HaYb9P8ucQrtBZze9vTc18ZCaaz
mlo/elBmjkj4691AmNDGcxV73eUDJtxo98ZbE+TStLQ4TmnOU068uZJlBH0UBV1nnPgxm9j0kj7d
qjMMZATw2ae9N5J+yeRa1yg88bIB+LYRX67YVJp1o6T1XSKa8Xc0QJpaDY1b/gzasEK0pPfZz+sr
aJ6r53OZVTffcOZuI8G4i9MYg6DGTAIoorJSe4mdbat9NrLGnG6s1LdlK0rfuZ/JzgjIuexApMmA
n8rcW2trULuR/2pxCFayvNMyB7niu58KpSAkwXnaMdhi2tWTxMmysiHzZqZNeGJU1tPeDOfswPcP
5GEopbILUDwueRtGhVt+QSiG76ZwN42gzHH0Dm9Z0c3H1OIjEV/335ydWW/cRrCFfxEB7ssryZmR
FIvyntgvROLY3Pedv/5+rQvc6yEHQyjIQwIEUE03q7trOXUOqB66hgQVuxKRqnWslvICDfAqAf5l
17YPjCQZ3DLR4q+FVBZM0HWAVdxGdrLx7/ur3B8oXjOT6o0A36qvGia/R8eo/KFnnyZZANLKeu8w
ubSeShU67L9qqa2pRTJ6/APu2YSnpe+77jRJqO5693/E/lCJJ/UVXwq5urENmpuYjkQiTVkAjXF+
yjOzn2jCJxWK9JKygHhqED6am1w9iGT2VxgPGuADAaLmjGxDJytK4C+lGB6E7ayGHrxoa3RCGbNY
LkaBeT8e9frtiFCMgnTVybn47FvkQwktJDSzfPFWz9d/KQfClD0aiD3lWvOOxDz5q3FG5+Az31gp
4HcadDRaBBnWJmyQpMish4Gip6mjrsBsLVRqXpaXjF1qs5MwCpXL9sFXvXEviHiUSFHhSYWT5PoF
T+M8LrKVEssqM47tD9DtQxTeaI3m2oU0fL7vQ7dWSFNDoCm58HRNvraG0nZahXZBcmmid8U0L/NN
qz1LX+yunwKq7b10cEHcWB8dSLgOdYPrFXDXtcUKKIVZO2EeKGovm49rLzcTGgCOXX+F76F983Nr
kVCBFYeog3LrtsO/6ulgLKpWBshPVb4Mx0KAXjTjaZSyLjpdii9v3k+K8jL5BFA56tPizP6WNkOZ
lpW2nTMJm5r5w9prGnLO6vKzNLtu9npmWY+uwhu3ALgJYPkC3YWo9ybik/JYSZN1KAMGK1TJr+fw
JYS4wy3MJX8wxsH5AyUUyIrvr/PGK0l5gAuYigS41W0vhlpFDHh2LQMuIPWLxMDcP00TL4//wQo0
WBCBgqTfsSopbaQPKfD8AFnk6hRr3ejZ0nQUJt44A+wdozvsn4DjbTwS9tay0VGrBJpBPozqL3gj
FK+NVD2vqh2r505dEGS8v7S9UfCvTATCq0RiwizKtaNocdQmQ+eUQdwnxkcrXvVPGqQDP9c4ND7l
EOIb/n2D+y/GhBIZHyBRAXPfjimlpeCjlbUqGExTOg014+Hh2EsHfZRby0JWi6o7XTq4AzfeWEa6
nsaIxwZDgVJzp+ZMgRdVyPRtS6l4VbXzf1iVgHEAAREBx+bbpUto9Yhx14EpTdpz3DOMiXbrwTOw
P2L8fV28PuRVQM83l2QvSXTZUEgPprxMn8pwzU9hNI68s4UK3LZL5r/CyA6VAxfZ35TCLKUTGJ+Z
jNn2WusQrOasOXUAgcr4YkSp8kRrHEIA03Qy6e3uAcwInigNNAzAkM1GJgM5nBrFTdCa4w/EvobL
Er2d5wYmSTxPnDRUhXbe0TAaLjTX2iAdmlJDTslo/lo6Kn+n+15xwwsJrR0oR8Gd7tnYlrDUo5yC
VqBCz++iUBg9Kbb6S83rMpil+gjqvTfHDUwNXwVmC5hse4EslQ7pRrZOQVxF39ARsDxJ7j6Yxohc
eo4uxv3F7WPf1/v+NQajLrzleyv6ppThtpgDBUE38GqhXHuhnKKzwfPtvCvHInZg8moKoXngTEdt
+P1h4LJkfIreHg8rFZ3ri8sugfaXWbNwwiGALu32z15Zv0bgqbzGmF7KWm7O9xe8214eNaCOAudC
gYHE7NriYGiMWzQIWyGny9j7rJ8Qe4MDoLR531blrRHDqzWLYwfKgf3d3GCKjAYmxE/Sc4KK0wMJ
Ws8IWtKvDzz4Zu2G3A8HFnfnnIIzAd9rIqjSbNrsaDIPcpU3ZJxQua2mP1eS1LtRqFr/tmiNGQdn
Y/cOYI13WyRNLI5Y+no3acJqoCjE9My4VK6OCtAHfViOAIe31iS48iE/50Do247zPLWRxi2QBNO8
Qu9hL4qPGKf0JOXl9NYggQWJ0TfOuyDG3z45eWyk6BODpW+quX4CyZOfFmVSD1ro4iNcZZxYgWhT
5HMEPrsRVW77cDTgYgoGyiuf0W/I4HBNUoqJfRGF5T9TmWRyjkhwpERoKoczsllZqzpHzHa3NpY4
lmYX2wdNn7gdfgswY0kOo2wGU0/JEXmpQW2qzofmwRifU8cc/oOzAM8knuUepawofs1v1pxuNAbL
GMnmS4DWSEJWid9XJRqv94/4rVXxIggAHZEYLYlrO1OLhC84GwA1uZXCvjsk9r+JrSJ4FcJc85+M
gR2hAEdqt8VPh32oMNGBMUCgI1UDJ41OsAW0H9eiWI44avfHjUvEUbktGSsEcrk53I4czQXyl3kw
LrV+SiDzQNFgdd7atXrdO55u4IDiTdhEKBN8Pr05SfRAi8ZhostoUasBW5z+YDQ9eVGR/3rzqeNr
8dzRJ6MComwDr6KGMoX6WBHQrRBzQJNVSue+qOAAu+8a+9sfxAolMoZIuFoZlrl2jTFF+8VoqV22
eT82cNUoheRC21QtvjXWSeQ2jahz3De6e+TYT84Y34tElWVuTpm5kqUmTREFUaVLQSJL8lmCYwvm
F2Q817r7pnaxdhBl3lgovSZVXGNUqndtspQWCWJ5DIXq6Zyc+rbWv1VOM33k5Uh9KYT58WCR+0OH
RwpNERquIKC30gO1XTnzPNGgyGZqH2i2Wd0PCbGvz620wA5zf0f3q6MXQgfGBroH/N3anIOmkvXY
BDcXFLMkVZ6qtmgOTTUCX3DwWDGUVEaBHO59o/vPCH0BiBgB8ybP2hJooLqVm2bR54GzGuET3M1Q
hOWL3n9E0E9DRXWOIEMbEuXgrdifeR2uXM47jT4ipO2AKixmAxRjtB2caQWT6qTAM2erPd9f3I0d
BREKDpIQkK7dlh3XLIHjrRYdzMxaf/ZanPzKy3L4im56AxiVFvqn+/Y27kKPmJQOVkeBAmbifHvi
V9CQnaRW8zN3augpon9nw6zkx711xLK92UBhCo9UaV8Be7WYsLk+8zLgKbm2zeW5hJ39U5tUJhXV
NTmIu25ZoRGDlg6/mHLb5pD3KzxRqADPz7LeUS/h/TmlupYfOL4u7t7fIgexGHGgqRKDTWEYdPOG
GuE0t1VsLM9inifzNCVt1FPptFA5Jg1nxXfGzpo9q7GWX1Gv1ohAkTq9i0gOtWCCl/GbElXWx0ru
0TDsykJD9L7P58rTzS6RTqxBltwIRBiy7gVw2MdJhmLsSa9QKH7uRk6IV00FGqV0n/Xpoi5aFSNr
Fhbmy9BOzeireuz8dKxCX2i/TKR+7qIjU/YuNa0ufs5QWStPTr20kxfJLdKnhU7y9oAUbrU8lk5T
fMmy2EKNt621+W0+/rp3QPmJ+qlwcaQ2n2hVlRqSJlt+boayewzz2jkpRQ7XGgqnsKo16tsGgoQ9
iubAe2jJkOtvqzJKkUk6wonKszY1uqdotXGCBMd2h1VLj/xi7xa2ohLu8GrTJN6GPHQmRnMJV+VZ
zvreHSJQD2sXHb2eYoM2zmcDGqfbiAtCLrvZQN2CnS5rZ+0ZCRMJhsV2Ds+T1SmI0mWSpy7Drz5V
zOq8jIzQ3b8vbhwvNlIEWBbgpV3bX5OmsUjmfH5ujLLwS6mMPshqbh14yOaK54tR1gRzReGOZgil
yOurQoM/05whPnmGaeuzmUCiNduy25TxzwhaGXcJjzKb/bJ0ZOjhitAFgIIW7rVBqRwmsy0ldOGh
DXzo0vLLotdHI3E3jbwSelAkEWHdtRGn6oY+NRv1OeqB8A+REp+5L1b//hfa3+jUxlUquFSYHDpp
m6ixz+tek+idPwOCCKvzWK+d4QKupj4OG+3hNOGNT0URjaF42IcB5m4XZVl9Ey7hqD/PsaN8G2Au
fNQYi38CsRA9N4zmn+dsSQ/e4htrBA+LWUZXAFlt6bokQ+kWiPr0Z5Ji6V/dbsMv65Qw4IV+SvO2
KBxfBNTNadOFag+dqk27yJgWJWlTW3+GJAxuc8nIfL2OmS6DAtAPacodnLBNBPC/9kQDTnApUBcR
XvRbdpYV5hSFFGSe0zBDHzQ0Cs+aOzgkq3FwoZacP9z3l/0HFBHxq94H4g00Hq/tJVXC4CBcGc/E
wtbohYtW94+oJ5fto+J0VvNHx5wOYP28yIyDWHV/jyFuqvAMEEQCYd/CLnuZEG9aFeMZCd7KQyg4
/AcgNGApcFKXuY2WjzrTjN6sjEckYjc2WaBKgeZSAWBKVLtedEpHO1psuILop05+nYY9hJJLCJss
VHhlOZtv/qhUTbipDRoR4nXYOBED2U3NICzVLisqXUbIs0u2JrGnJTm6tc24jL/uf9X9XYM9OM9J
hAHQkgpcL3Bx1ljPk156Zvd1t+9LeEHs5qj9sIV44qyYYYRKLIy+x46naF71zMpM6dmQjKDUs9Xv
xvrvyZB/Gb0WuXbSf0piG3FMeXmZFOPBRo/0wImEf14/hvwERlc4pKyWe+96peDGAXwS2QSDbg6x
b86hOX3KKpIBqCMdu4cPFl6B4gK3dxz+HBQF1khLhkzx4N7dnyOyOxox5FyktXTRr3/HqqtNnCVZ
FDhN6CCrO9QKffqu/tusGcCtET719Xhujoos++ULxUOSLyqVJEVbev3RcmYapUUSVOZiPjAc0C0n
vS5q2e1i1Vxgt5TNvzV1MQy3XrX+S6k0+s+3+hqtDAqrmmhE8VhvXhzLamUrmYCnxZBMPXeZkp6M
spkOPHp/ZKklidI/Mks43BZjlc5WmOXghYNSUmV3Sqcneke264zSEziCo1rB/vxgjfoYcAgEdIga
r78mlxUyy1FfBEjplN8yrdRPtpNOD/d37jUbuXZeYYbNgyQPlq9t3T2GS1xfUYIPktReTdVt2L3M
bVsKo5dhUJKfVanLq++UUw39qAQp+vQUwYgx+XYJW6VZy4iQmwWKSZ+geXP+jeiSKK7iAD/20k5u
Kn9RnEh75Max0oPZjVtbRLWZ15e2gWgdXG9RkQ5WVQ5OEaTKYHo0/xGRR4v+4Hjvn3oATkJJkRE1
8Ma7YuWMQs3ihGVgoVeGrqdt+lOYmx560EdR525BFPVAbwHjJeQktdvEZ0O4mnVphVXQK07iTWMs
eTZEsQfN1N09gRXOCj5FDkT/b3NfVWE6lEo+1RzYIjk3rUYo0S6m5IYhYjsuYPjxPJhqfOBqNxYn
+CyIlxjXZpkbh9a0KTdhMmmC3uxXr5MGpm51ZT7dd+ibVoiUgEtwBcrbkmVezEm2IIIQoPo8en2H
FjSBdOLft7LzCUjqxC1LJ5D3FN2Ua8+D3d1ImmRiLVAAP6yLmT7nhDY+lZ+jpuPeFARJr7Emc7qM
vW22bV6RghmdtQ7WqTMv3aBb/hiZjC1K8ZsfEAIgRk8Yz6B6JxBw16uiEpNpsPs2waDM6p98mwwW
FKQHT2mzzInbTEMI7c2qvjW+FWbR70LP8RVJuFmh3KelGtdtE6SqxkBdv6TQuIfrtzCLi7NT5NIb
p5WY6sQgoAVCaXKtXfE86RtRiSibQLbz+sEGpX2Js6w/DZn1xrbfqyk2U2A/6RhTNbze0tlQBj1v
FUwlSv0gp1B1dok+nDJqQ3+kULl+uO+Ye/eHU4VgiModGR7yL9f2dKtOHSnUmgB4snmqCqM8F4r0
RpDp/66KCiFHAMg/JZRrK0Yz6Ek+Ok0ABansR7ZSuPlkrmdDXeqDuPXmgihD0iZDxpZhtmtTlpKZ
U7/aTbAaSvg3SKvpfdcv68Edv78S2bbfrGw+Ey0vtBOgXgoYEzG8xLT62dNStUUXA1zrv5Ix/RjM
Mf3yHz4WrPTiruKTbRO7xioNhcHuNlgjO3qaBOO6hqDF23cQdwfEQh4Jx8JWxtnQ+1CKW7MNBqh9
Ocopcipxsrz5RiQiEdBmQT3G2OHmLQ4h429aG0fvwjTzdOhjA7uJ5icLeYL397ftxo2IkjgNNDF3
zBOx8XGAixGDa2sTRKMTfcrbVX5clPiPaEnGgyfrpiVqCsBhBfZ2W8pNKNsZZW81sHfKg293duIq
cWp7S0J/4f6ibvi50MTi3gUtI+Db135OGNNrY5G2QT9HklfUanlWI+3jfzBCJVJUE+i+biPYQjYH
s4vLNlBEZt8X6+T2i3J0mHZx8qsnEPqKaRGKkJv7vB3h2a+HEYfjpD42NTz/zYKECcFa8xgV5ZH6
9K2vpAqgjIhi0ckVh/u3eoWVUNVyhoVVJeGcEgcug3QupaR/GUajGg584taHAjkIGk2QiFCwu7am
MWoaFsvaMv6t1ZckkhEfNtD+uf+lbq/p/6xssWGhw2gaHKtt0CVJ61PmL70mRZumiqOf9y3dWg8d
BIIYAjMNDMD1ephB7FcKk23QSsn4mE6r7kXdHJ7+gxUyRD4S7reDPEdqWUFE6LRBDbWd3yrLD6VA
VeI/GBFkOXRDiNi3kXrSNpMUTVkXhGqMsvDUT5d4Md4epBM88/LxcUAI7rC/MA/azmBXXQBgwv6u
aKPhPOoIdaqX/7AaBmDFjBtv+TapRYqqN9ew6GCKbdfVdbJZNt22LJsj6tSbHgCs9nWmjGaI8MXf
zk/vGD0DXQnbViyLT2pguQiUvTmf5c4WkAVA9pBj8eZdW8kHY05GHWo5tK60U1h3iEdZQDHevGnk
aIJUByoq5hjUjZURbLTRmhDY5aPipWki+Vo9vP2GIxgBTyLU9cS/N1aiMTWREDWYGkCK4r2aJPIP
JuG0D9HaZ48zl9Df91cl4qmrJJ2yEuuhz0e5i6r65nG1y7GyZhsw9mrV8vBQxX0jfZriZVifw2mp
mudyDkPznFiodT/QiO6jN4foVA6pBGvESIKqfbPgqWDLZ32sg6ztKNHGUaT8rHNUJT2mw6S/IBga
jm7A/StC1oNFwZeMz2wDCt1J0cpadI4ZEczglaWkF2dwDOtFMxBDcS21KI7KwXubgvdKgLap3BAp
bU6CPDAomgKTC6JFnmLfkfPG/DNftTH6IumtpP1dZ2l0UMQQf/P6217bFL/pt9MXddM4U/Ptg36Q
1XcZxTHfjIv+ryUjBr3vRvuDLq4Trno67kKaefMVbXvtdAmOx4CJLcmfW1DUeRPVBw/krU3EVeFy
p1ZGzWezoGRU+lHumiFYtOxroXeDi4TWu2FVH4e0Ogpub+2eULulx834MeqQ17tXVcqaUdIdAoTm
uicIxf4B2bxc7BVh8vubt7Mkbi88mhkE2lo8MdeWJI3KX93PfWBXteSnsIUykKR1brIu7YGp3Xfi
3uJFBi2tE87sZi+KpakSE53nICxh/cpSZ/DTvj46YDcWRBQIAByYlUBPby7krplHJUHYDOaTpFHd
qE/+nbOwQPDcQH78zZtHddwEsMBZptG58QkdxexmstUREJJZMaVeM6uKBJKj1F6DcuXR0nb35Sui
HnQc2Yi4PzZeQdxktF2hT4FqTzwDA1DD0kMtw2wfUCMzaBsvHTpatOrGrw0p33AQiOy3lkBUsHHy
DlHs2mFHF9Q7+MRyYOZ5choptXidEg6XaTWO+BZ2mSsVYhyTQT3ONn3XTbANuGmNm6nQQPkiMooW
XUV2YqdnpJn1QM1b659cC5O3dj9pmHE38yYJ6mdS5+uzYEdzQye3tYLBZjbiQgcoMi5wsivI+I7S
csS8tD8PVF2hX8Z36JbRA702N0/DmEV9ZTPcPMpeHyumK6uHt+P+o8ECR3xCixX8K2HqtRVJg9/M
0dI1yGNGy/3W7vFOq+/sEuVHiMMODrk4Xlf3PsSw9K1oxjFSIIZ1r83VSioEGhYtQIpc9+MKyJO5
2O1ZNWYZVelG9bohoZ9MEfiha9Sjt2DnN5AOvvJn0wzkltnS25gxGI5isNYAkrc2OttTi4lO6/r8
D9pcrYGwKIqUyE6iN3O+fxnsTiemAY2ATaH2TBqlXa9cV2L0NcNKgaXcrutzOmqxcnbqOFZPnNRx
9nl2Ddsz4jlfT7XU6W8k2xGIKZB07D64a6EMs0kYG5MoqlJGPUhX1OeMzLHfKzGxVDx1yie0WI+a
LLtPDewMTA65Av/QCd3ctP1QOMm6mgYzUlL7oEphZj4alZHTpuSNPGVlgnDf1FhAI/ReRflMJ1PW
Tvd3fXeIxI8QouJiWssiNL7edQmURLHkmUGBAeIdrqT8aS0N9aC3sDtEjABAH02+Qo1VBZZ5baXo
6tUebcjRplipnqbFyvyaur8/GIcy9DdNiXYr0HkuWWdzgOiUkLQodhgYTq8v5x4NmcKLkB5cPX2A
D9Z96/4JGS4gw7xir3Po1yuztMYq5rG3gtmpI9eMoFpukqQ+SPp2wZMgtyPZA1lKFWVHjV2rDs2m
zLaCkTrdi2W36g8LIMtjPaFN7hSl/P3+qvabiFOQLYO7ZCP5cNerykdJW/vBdoJ4sTPGUKBD8Gjo
5h9MaNfeeuPxOlF0F916UNDktde2WtXIkfnswoBZ+hKWdWlpfalu65Pc6QZyoUj8ApWU7EI9KVJs
5pDf6+vB/t5YL80nOp6C9l00b65/Q1obNv0UnKaC8/2hUobBT4rKPo3WsHy4v7Wvs+NXN7xG9EvN
mteZtjOY6GtbppaLaYspe2lDpendGP3j+pLy4bWXTG6G9mQmXLg+copoprRECv1ZbttWv9TjskgP
3Ig5uYARdUxiTEIfNNXidPkCx0vZnqU0mUJXLXsz+6NdtXb07cQxfrVdY1RuZYzKgpBsXoyjazY1
JNRx5mjD13ZJdKxAiN766ZAPvb/kaQVB08Jp0t0sahmrZMqrDD9nuh5OD3JW2ZHbcqFI7qSY3WWh
QB160Arp2iXT+/lFKXpz+hA6Zhg+pgNwuXfKJDXtsxI1bet3Tg2fxlwmuvZYqkaVojKq9wUAulwv
/mS+bVnPrd6Gs7ek61x8HiyGcy9tJEfRKVX7bvVlg7zItXNz/ht+lzL1ZI0DcUqKAoLAOmVw92QX
0Wy7k71qzYesU0dknlvTkB5gFQ5Hj3M2RWf2VdZPawZdz4ehpHXXucqyTM5ZTqyu/TMeMmi73Zxs
TINCpGl6/aWVpubbwPcav6RjaxffZ3UYivdS0lIHjuooCz/PDQppiMqHcxw+2VpSDu/DWZWXj45W
dQuYlESJHtepVWq3hp6qvgBwMoh/iTzNDwBn7erhvtPt7w9qu9TywG3TmCSWufY5sKcdSoFF9kK4
qX2fmmb9GmuILGi1XZwluS4PIsH9W072SoMLzUV6M3CAXtsrZ2WFiGmsX6opN/5QeLFHP4Te/E+K
z/HTBKbtGejV+LOblfkgcd5HMDSfSMmQD+e1Yqzi2nSo6d0ySuL+N3PVR+mo+tzKkPOeykFCdkfv
Sseg5pyOf93f4v1DSumc5cK4heto27k6KCKSFh2k9EVq0glZ5GXS3dhuzPIgidh/ShoPsLnCYE8j
jw7w9fqaKtPlgUftZcp6zuBYqfmvnHnhrxwOYEZtrhj16f7S9rcjJlkRy6OyCXj92qQWqwi8NVr2
ImVrpZ5V5NbzU8nE8PgO2ojVPnDW/U6SBcEYKXjSBJx38/gkFTUcW4Y7oYDd+pSPi3IOi7eOxBPt
AQMARCMiTv7D2RyJcp6ilWHIMMg0vb/UQCc/VsM6PshQ4p0yIBLDmyMFDPLBBKGIaBRswktVT/UU
0ZgwYKpOvTgp8haIRb1Ro1Esi2lLQBw8Zq/MXNffqqBCVZpmkr44nLIXbY1Nz5Ii6+ATifN7/YbZ
5O2CqZQpM6GudW0ly6MCIWG9eSmZYB0f6jKHhBYSjxWRn0WzqssC0Uf/NCkMn11WuksHyPm9i2Cf
HEFgIOi2bImpRyshYKq0+iVG5OLUIYvp1mrUHfj93grMIUwfU9vEF0k1r1dZGF1R50M+vVBYHD7U
hT6e0lg96prfsCIWwX4C9wNyJf7/b5W+PFJXqgbm9KKr5fIE13XoFhRmDr7YLSuQ24v0ShjZQlrD
jCK+aeTzyyu8symk5Odc1+sRP8j+qqDmwF1ByIiPQ1d+vZgSyBgTQeP8krblH3EoWV7WRynSOQzV
3L+UXtUfr31QQLvJyEldQAdvqzlrojdaq6XLCyquawkSP4o/NuaCoLaVr2rpj+q02u/rLmrlE/GH
0byfM7NX3IlRlenvqJConzXTWkZuagySfTJCa3pnTJFk/OvEiMEcONONnREzRsR8jA3zeze3mmTl
kULUs7wQAIlKZC4/zEo/vNgW0cz9rdk/EfD/EV9yMDihNCKuP0KkyeOwMlb3QkQ7tm7H3PBDGU/j
vxXt18+SObXd+b7FW4sj4iG9g0KIR2JTJNHCrJ0yI11fxmwYnxhXLLyF+qJvr5ZysI83HNkhixSz
+dDsgKC5XlzYZlKk91nxIi+y8tBHa+wx8JodbOE+iiCC4A6F+Z5KKKnXtRUrkbVVYpj2ZWjG4UFN
9forE5PGSaIu6DqwWfr5MCwH7ZRbSwOCLSjToSvapa6CET6anR6jNYP4dVIWnkqN9Ojg3PhYIDGo
aEGcwmO+jVSidhxSKS3Ll6SmnODQyLiARSq9Sday9/qy1t8HiAAKl6Gx6RK209Ms69N3PY3ypxyd
xj/onrenqALmZurFEbvFbg8oVgpyZYEZYRjvlWTxt9sQauVFXaxBeRmLkiKBYXeuLFnq431/3VsR
JXSgoaB7qFluTwhdOQbMIoR44wXM7ppkyskGd3/gqlumSo4eJXTCUDGPJJCoGy9KyXmrTO2HIFeL
xXQdncj0JxQPQ/cuWo1Gfi4HUtoHWtILI3mrZdeXXLJX+6mJykj1wiFN+xNK7OvszuY0Uj5Zl+KI
2G3nDoJVibgbL6foCPrz2tVNhSbh0LZDoEpq46aJBs4OUh9XUjP1wPX22y7GDCixgf2nVrytpYIi
IAFjjjugk9J6oxVXFy3NHP+tH1ccWSwII4LM5npBOWTD6JY3YzDrHRgTR40vVE+Lt4ZzYsJY4HJA
GlMu3IoTy3rWKWDp5WCVTOWpGrPCl4dFOnCh3VX+aoVpEOqEqFNuscwNM23g5FuskMS4Q2r8M2jr
Q9UgPGOG0ZFg694VKGLhCPQnRJNuW6YzppTkM9cUat1OmLhaxjiI0TURle5c+/P+V7ppS/TKNQam
kDXZnI0q7BjhhO4ykMoUdvE21r1K4t1wTAq+903t3Y5lCUkdWMuAsW4TCvTy8gESBiWY+sj0FDkK
/WRtjrrEuyeDTwX2lwFiGEi4xDev7prlU6+ubB6acpU/DeVCfWaQPvUaozutVtVnxUyOhsBuLo3K
rSwywX22O5t23FE6VIJ1WbqzVlITjLPhqER30wohBTMk4Jt5569PlDL0URdXuhLEmll4Q1c2f2hD
dCRscdsKEBrIycXQxqYebvbzMjfgOdG16g0vTNPmUZK6owmrm1aY8+YWYoBih67MjBiKzsXG71oL
/v6Ue7nppSMoyE1nYH5LjL6QMm/BiMWSleZI4hSgIrV6apG8mHL4Oa+0z2lVP49l+DapTl4anO//
7W3L+LGcGujj8IXSuv9eRkidDE5U+0Y5HKHBd10LYYnEi543laSdNE8HffKgL5ISaBNinKNqPyRR
+WDFEIFozfqlWavv4RB+QO/hjQwSr2tkN5mEpT5AV1N82d9Cgy5vjT5N8A+IEMKLOowLGGOnfMip
Mb01nmWRAl4FuIb0ggL4tamsxy3WFSeJB0f1EMq23crRqEZO/VEec8sfuXABgvOMEJFs7kGZgnNH
u1ZF1tNBldAppCeTKerL/Svw1m1rUooTMDjKf1toUjLrg7G0jRq0oWWfkOH5GQKP8O0oO2qybwXV
+Ewggihs09cFUkLT4nrvGObo6nCo1qDUshj+0hns0VKrXl5Z5WVCzuJlWOP5eRiV8VwrfXim3lk/
lH00UQa1jpiU9tsLSJw4EjoOojGGtK5/TVFqi6Gv+hrMRrR4Ze5Atr2W2psDGxJRMFgCs0P/disC
RO+njaAZVYOSbfWjfvxuzM0RPcF+KVyL+COkOzQQdiyYtHwzqrjaEkRSLZ2VaEQHze71A0/ZRRxQ
l4DFoN0tBs55nK83LAzjQYmd2AqSxny32MbzyCinG0PfRfv5yFl2SzLotkBLzYQkmCAgGdfGnBk6
0THtjABKLd2fCh3Zm0I7oty8ZYWxSgExpLvDN7q2AvB3TJ15NAKjNRrXVEfnrGfD0Xz0TStUZZlb
BY4AwuPaim23gHGYEwgYc08YGpY0FO6j8NP9g3zDiuCmEI8ktAA0zK6t1MAu9JUh0SDSqtVHCF45
jb00+/et7K4LWnLMwkDTK/DauxB6Xpy+m6XUhiGr6z81OV2jRMv6H/CiDAdH55YpuJ0Y0OTzCIjm
9YLsBELnlh8SFMNYutWqjhdLp8mYOGn71i40qwLQJBRQiYnIfq9NURfNYZIq6DRKWeyjvwr3iAw/
eVesR7CwG58JwSMxFUp/HbfbmEqqqi+kjqZmJCP4OoTK8KzY/fLWV18siOkhiuQkOnRqrxfUxtT7
Ei1hQY7+LUEW+lEbHGgH7Pmt1UNB3AAyCQk5Yk0IDq4NlT08LklURC8abEMnu1Z/VJDSHWRUDOLx
Z65KemQCVOLJ3ajn7Sew5JJYSjUHO5jadqn8WrWj9w06dbM30CvTgTmrlfXCY9rkfrxkU/Q1WarZ
/mChEak+RbQSpj/zRM7K01I2kKuZhI+1R5NRDeo2G8M/lWmqVzfWehqglSKNhqumo6k91oZkty5C
AYyquL3ZzQgmwzlcXhA+zTq/cJYldytbjiRfRSNn9jKTiPgc9nlnuoqaTvqpkudJOxfO1DdnR+mm
4hKhjjg/DaNtNhfHCotzAp2Ytbj0T2b141JU6/QXYDcarGYz209RFuvNAySsTvw4OVn1K+cM/iSA
1ZTzOqV29M4pYz05C4L5oXdnfZUTf6rBs3ycZ+L2D2Gmx/FlmZSWGo2ULO07dbIN5A6oyiITq5T5
7Gpd6HyvigGHJ0B1ZEb+UYBwk6osPpkxAFBvrnU1cyvIgst3POVze270dP0o5531LVOmvOLX5nXs
z6ukf7d1igcneylX9ZM5akb/kCCIq3qMfkmqCztEA7mxFdamejJBMNT/dsWQfQApoijQgBB6ncve
QCq3aFHQekkVeM6elraepsvcIbd0zlLGwh9CskMIICBGGz9MiTJ+k6jygpXhLTRyz4mlUP9J+TGS
PXOd8+UXQm2W6qVIkfReORd15+VmGlofV0Is59yMej16ZTGu48VQSiN96E1rZhy/qJZJeuZJZJ5R
b/XofcUWJf841hRmJ5mqWXxu7Ez7KzZKXfMY7svrkzNlhfVBzpacae8xjD9Gk+TkXm12tQTtktw0
/milk4xjDKPqT3McoyXK7Lb+R5aNmfJUTOGSkCguTvq+Z0p5edDbMltdPoZEG76zGtsrGPBfPJr9
afxrXaLe9pyoLX6EUVd+NCNUx1yDWKvz6mhKPw6LNsuf83XQnhd5zlE+xtMUBz4yU069pTSkykdO
tVof+14uet/sKJB8MFY9T/0+1qXkRdFzKb2k5JbRBZSIGZ9WqbLV0xL3A6gM8Rn+bGqlU88UCFTD
k9N0qs9zldbyBYzIoHpKZsWNS8PbmS/0h9LFjZN8/Q6JnzkKyQ/Ok6s3oZ77CTwz30cFtSK/AxNR
uwztz6pva41i+DWS8Map7TvZ/KkoTSF7sdaqGfgMR33faHJivlfkqqsyl4ms7q+Mc6t4ppFFKuix
XOnPVafLP+6/jPuLnesFpBitZabndvXJ4X+YO7PmuJEsS/+VsnxHNfZlrKvMBkBEMLhFkBKplF5g
kpKJfd/x6+dzZna3AsFhDN/GrB4qTaKc7vDl3nPPPacOY8BVhUr6WDzi9ho9SShvPn5wEF5xQHQF
gMmi7LSmxFBf7uMhXYrDIFNKblqU1i1VGr33Rzl7eU0QJaGKT6syXNE1YKGM8jhmUtkcQiCsbedU
8ZURS+pz0yHp+/5QZ6smghUsLCAxCU2MtTcfziNGpLZtczCqzryKhjH3tEHR/A+OQrGO4ic9jaRu
gkN5+krR9h9QDhi6Q+oMtuHn4yjfGJMzfdD2mw4iOqFBqflI0CqATE/HUVttmiv6vBCJpJWxSqMh
dyEoJk/UEfTNBBtnG5p9EV6YnkicTl9H6l2I70AXFFY+626LLI6moBuJzGtrCPaW9SNRRhzEwpYG
2LSgIh91pqs2vfThHh34gbRiU7xGqBgtntV8QxnJpKUyzfuiUqadLizT0B369P7HO58dURmJ6WuI
bsASPF3URlu0XCh23Wt2IG1NSdduEmpxvlHZ+jZL1ZssRrjFaUftw7EN8SCpIaqTBAjEOacDa33N
y6J1zv1Ys34hjKubFkO0C7HneVoF5ZxMh2yHvOrM6Y8cpK5HU3Lumz5IHpzUSraKXklfuoiyNRoB
y9P7y3k2njhxot6L5gHR1LqqXHSUgDGDbw41mMA13R0N3bdk/LRhbDEB+OP90c7PNwQ+8HxuEXJT
sp/TNawlJ5CzMekPTjnOaPOZpSuHcr15f5TzeopAOtGbpfNWiJ+sGbo0VFp9yLV1mKW8GF1FKjDQ
qquQRvMgUdTeTW3NjjZtmvf5H4ozCx3XVAqg1KVj2d4WWVpO26ymcfwutTKjd3F0Dy5V8c6vVX5J
YHReRkG1WvdoKhX/cBQ444HbVyZqaRI/IRR2o3665Bv7xlAkeFSXiP5Z+3XZNQzZsdEk94fcmAcf
Xbr0CdVM7aYqpf5CbfLNoUCYYS1SMaTV//QLS1E9O2Ok94cmDifL46ID0jHCsCdWlJva3F741OJO
ObnsAFFEcU4YxZB86OL3+QXsm6usk9XZGg8dXzE/0LopYY+1ZAaKkDbWbl7b82P7wmgs1S21Qa6f
bB3PXtiNVWIh/63E4RWO6FRMRiWKL2ExZ5kKvx6kbd4BtqGwmz399exR6jp4+cPBkpTY08aEuJUy
2m2sOpScjJr2zEm6VGF445QBSNIFRMs5wJoqfqlf1iTSUPmYKbweeCD6yMXxxjgGrMmFtT//1OIs
s6NEG+N5Rj5n6G6m+TId1J6SsKdJ5XLAhtWJ/X5e9PBCaPDGaH91vViCbnwGF855vChgZ8uBBsn5
Ko57SKxBHN/SC/Tj/T11/s1EpyQwq8iWEaVavTBOibFtPgfTgdtKekCrMTT2YOaqX+S2lm+Rg6ln
L0vHJvI+PDDFdlBkrq5XPdvT75ZZIZQTmKoH4IfKB1KX3EiRRr+XnfKg1HV2NYp4/v1Bzx8AaGYE
XYDl4vW2VleytSDKXQ7hfCiy2XmMhyW8KSTDQa4vHm7bPEVR/v0B3/iQgJMk6FwR+Lyu1VMVvW/J
DAsGZPHvQitB0wRN8Kcg6OLd+0OdHwQebHBKPiRYv7OuU5pFoGiLlc+HVrajGzVJUSHM40tOCW+t
IBEB/cKomZ5DbaWuhQrZ2XzQg2h+toy49UPFyHZynwR+j0L2BVLbGwuIfSQaYiongZ26CkS6xWyR
kSjkg5I5Jp6sVc9LjZld0kyXjHPeWECGQuZG6KkLyuDpjsSKZyjjtpYPWjgGGyTN9StdSz6MiALk
cNqAKqkZcleuJqTlWRYVCF4fjLHT9+nozHdgOZd0Ht6YCxp/4K1cxDCD1tXdsWhbytONcmgt2BJp
1k10lk65//6We3VCO32QmAHoLgKwXPwUD0+XbLTiULKtQD4M1Aw1P6g0yHMlwAsiguUk/5AmG0p7
B+v4YW6i2tlC/W/DENSokpyruZHV1FMDZ3qerWlevqtjkVmbQrZ6w8MedLQPjVrImSebUAyv06Bp
flpBbHbXZR0P9hO5aCWjLRZTqdSMKEq2czRIH7SHJz2jeiFsmmHTsZxr5kSHOls2FLVy0PPYuiee
Q9c/rWLBSlSUL+8v6BunSzQ7coTJC0H1VptjanIukURWDlkp07etGLBiXXrrtCNAcdNumixRzQtB
+PlW4U2ksAwaJjzo1lVSu0O+bJoKfGOkVN2pdgyPadHbC1tF/OanOwU0mzZqllG066qrmaWqMhQp
Ig0HxyyHH5nRDls2rvZYLOBa89SYX3R8vffKLOsXuO/nNwiZKURSEm10KLhHTvdoH2hQhiL2KCIa
1W3WzMpzn8LwH2dAzPc/3xtLyVDUgcEoaH9a0xl5cDqpLRkq0LLxTmOrXMdqb13gaZ0/2UQEIBN0
lHKBoAN2OiGrQ7MaG3jtAPDb+IUxGtt8Kuy7SW3CT2lsZn84eMdvPzo1FLlRVYPDSucn1N/TQVFa
zpqyULUDVRjHM5s0fradyPhwQC2YUHwlJOEpo68d0uYq0ecS66gDpo7xLc68HHV7NO/M2rrE/T3f
FsAukE65JAmq+f+nE8ony6kkiqAHR45+NIvT7eW+mrdj1F6q571xS6JGB2Ga+hRyhVyYp0NFJgCz
XmvGAXp6KuFpTINfskkThJ/2io7fox/rY0X3EaZKyrUZLUvr12ZdHmSntpuNGk/V/CWOJwel0kEX
Fa5Jl5Or0BriYz2n4ezPjVT/gedzGD9Y8ETCKxWJjXxjFnIc0aJkY/is9HnsuHBW6oD2p6ydL4U6
YsFOTzgHnD48NOLYAyTYp7NEn70IRrvUDk0b/1l2teZZer+vAhqA1Lj9Pg/Rfk4bPM2kCyHs+amj
iYeiHJV8lGxIIE8HNrN2GUG91YPmlObtokvS98xolAsH4JWHt5oflXYeATRZGGcN1w0osjSL3RgH
WqJsD/zfuM9ss/fDpOseFKttDzIqvrvZ6EtvmsfqiO1A7Jdmd8kn7nznCtti3nSCSsqRirgffsl4
SOL6GBkC+2BhO+GCVkpeM9Ul6P2Sbj566kXnnziMPIBCbet0qM4swzyglnbQJTveaJhbUBWhNPL+
KG9MCEoxOSPQIYYda+7tvKRVJdmZQUgEBp4bcbgb1AVH7Ii98/5Q58+QJar4BK4CET2rRyPuljp9
1RoHJbQkfw777slU0sELGxvkQ7EjOgInZU78ScuqC/1f5/uUsQHJubjZrUBRp4s5ZnIVyypjJ3Hs
+EusZSQ7anzhDXpzMfEzoPEWSByt6tNRrCHDsaYdjEO8VP0uxLT3NiIR22JGfykXOD/xTMgSRHBh
1QBz7HSoupEmLFVl4zBDyUQ7lDfi0Ynz9kvEtvVTTcv/yJqk/z0A4wzdMDSdSwqmb01WGPSyayg7
nL0XeqxHA3vHOFR0OnyapGi4Q2sx/GLmxiWs8o3zz5OLWB8bFCb2mVdJ2ehIVQSqeUDQZ7CugmWQ
LDetTYfuSCtJLK90ovG5bOMmJ3idsmEnO21c35mNguNUDSGruJDxvbX+BMy8YmTwxKmrDaWns4UC
aGMe9LCdwRaznLLr/Llq641emobbBsqP1gm3Spl9WOgXrjx9k9BGFGAomPmnn37B8mQUDjUHQmfb
G2I5gJEeNru46foLs3zrGwvdFd5Qlp8ugNOhWgonwMORdRiKSXXhNJkHqTPRKEkD/fH92+GcpsW0
EK5hQxGBgPasxupGPNnrcLTYT90g+bS+jS9JVqPSmEv58jAq7Ty71tJnh3lM48mnyzZIt13Z9Y9t
kpvTTkvV6BJSIgY9fXhESk/gBYoAhLjmUQ1F2LV1GdmHUW70+3LIh7sJNtnn9+f+xijkOAg4oocq
LKJWX9SMw4oekt45WGM/wTkp2vLbYJjzhQv4ja8p+hhohCLL5mOtaEdmGVn9IuU2L0qeQjua58fR
UMatEpn6hRmJgGO1blyDYsmIkRFSXr2TVqIvVj/I9iGzu+FpMKLgBnod5Vsrk11ZD/rnD68gQjbQ
gWkfodqpr27eQiprFUzLPphWkLlVl9HZa3eXDNHfWsDXAoaQ2eRdXi1gP7Ra6Nipc0jzot8Edt97
SmnlCPLKl+yt3tgSrx1rkIKEtNhac9UwQiu06sw5tFM9+2NXVR6Kd5dkBt4aRbgtwONj1dDCOj3f
UdNMUw/6czA6vE86xPX8BJjn6sMfh0oTdkKCI0sdYnVXTkpUUK1JwyOvorEryrF3ZS241Nzyxlwg
U7EL2G/cH+vQzERPGJkNJKGqUcu8PrbSfcoNeQkTO4tiOKevIr+UjQnO1gapdjIqVo6l7lHP7X7x
Zy6t5UlJ2wJcrJske9/z1hZ+gmaT6tWtKtO8a3Ywu7PJ1tsHVMzV6RHTTMgXAANN5hGc474tZCak
xDW45r7GMqIrbo2HreNj9+Tw/9O+kK6yALDqzrbHEkKHbBXUVWLDyJ8ahEyOHXdLjOGu2cmu04/I
cKGuMGc/Shw7m7vSQlLBVcIweyz6tJ8/jwUa+amrmomue0xBa2+qJoATpIVSjMICfp6Om6pG8nNM
8Rd9jBOjK68atVSNjY6y0XgzoWllubICUvx1bOR4QbNKmc0bSY8V6xA7WVnvY4wUAtpQRpSlCnV2
KJou7TK7uGEMlSshUZo2fghfUP+hdHjxvHxw41lQi18Bdi69c32tgRAAtZDZPvQEAL6p5aHf5cjI
vz/K2V0nRqGxhw45EaCsQ7FWkhSVlij7YJd9cjSxK3LzIdRvMm2aNsGYtb+/P97ZRhea+wa1b4AV
+n3W17ij107JnyqHpI/Lba0iWRs1uvHhWYl+Q4JMcAegbXN1NRg0bcgIT6iHJrQav7SSaktHmnRj
VJO0N9T6Utfx+SqSQ4ruZtjRCo+uOHe/ZlaJLPVm02oH/Jf0I/53TuRGcLWfw0CTQlfuMXR+fx3F
DE7eKOAwSMtCtkAQcdfg1Nw6XZVqAyFck+eWb1hV/aKPc1TtzILrd1cb0mRsMV2YzAtQy6vc32po
2nJgtMJrFtD66rmCTSg86RznkLdTP99Xk5P9TK0i/b2xxjTcWqnaf8NuiEpelk7hhMKjg7pK7wT9
S9XlrbR3MqyjXM3MJMdnT9rwBjWqz0+RabfqjoSxWfw41i2aKOupq75qVh4iJNcns+FVadPHmxK0
p/H72Ci7T05gmn8G6mB9oblUG9x4RqHQlWEifh9aSrfb9xf+LHamUmmiKUPDvsjG1kLIYdZRvV1Q
A2iqZHxs0rC/T5zR4NYxJemHuchPhT34M7L6P5tyaL++P/rZIy6gO6I5kB4o3sR0pxutiaByoang
HKQkjXdj1ygNFWM1TL25S9MLAOjZa2ETA4HYCWF40QO9+tDBqHVF27TOwQkhMY6kSy59q9/MKdfd
Qqp3RaE+hDbX//tzPLsiyAnptIaVA2+FFjBx2H45TIPW0IICMHVQ1bzbdi1dZnlIu8hHRwEIgfkA
Ekpab56tZGPlspHGyXGMy/73USozFx1j9fn9Uc6/F6PQLaFAtGAma2DXqBcMvdIiObaDlO6sXJFv
i2lJt4BblzKrszuIlJ2BAAkACwDS1neQM7Y5AmtALpmDj4Q5fZ3S0PICmvG7fogu3D/nE6O/VcBa
vFAqcgur0cKomMqwqsJjMw6VB3ZAjTmrtHsl7z9sRgjwATMbaJxJgSepp/shnyb08XCvOCZTSXmn
bvLtkKEH8/6XOt91zAL5RGAJcEjyxdNRJGC6Ui1q3sAmyDwijmhfJqGze3+UN5ZN5Eo8TlSwAarF
7fLL3q4jq7TSMUpZtlQL/ap0qm/2QiOvm7RFJPvvj3b2SFAu4Y1lRhbqwNQyTkczgng085F3XTbC
xTVyNNWcWvrZVMONlAzlDi7pJcXFNybIGwjfHMUZ8fauhuy5kcwl7dIjBPdqHxgdRa+5kzJOVxcM
F27DN76ZI+omPPSiB/GVAf/LakbWFOpyWCEXVbbhnYMs9edEz8vN+6v41iiUXVXedyH4tF7FQZ0B
ozI7PyISi6hW2zmbwZkvfau3RhGFVxQrOVag0affKgoTpUCyID+qvR1s6Uwxv4eRkXz76FyQkdIh
SAkJckDg1Shmix2GNgb50QymFCsR3NPSDmnK90c5fzgYxeCj0CaGkOX6xC6WvKhlWxTHMtOWXU4/
18aZ02WLllS31yV1cmuUw2+6OjcvEWDOt7wmlAi4kMhFRCvH6TIGo1LBnI7yY6lYw/ioNrmZ3NMV
o07HhiSy+DyrVf/DrAIj+bDE+6sXg4Z+CvVCsC3xq/2yG9sqa5VkbMtjFpmj7ZWVgwUd9rofP2LU
zSkHERTxBdEmOh0ni+fAWuywPAYDSi30CeSekSN75mSm9eFLUYgt8H7xcqHYuo4ytSQv4Z535bGo
ln4LLmIey6QrL0SU5wip0HSgOQqRG6IXGDanM4rbROslKSuPQ5KOV2aqp9vIkoIdWVi8UcfK9PMc
LjDIuO1NWE5tBnvU7wvuvAvX8/kbSr8+R52KtqhdrHcPZzsDobTKY4XJzm6sC9PNx6jYaFIT+EpK
Be39g3J+6BmPbn0AQ0D3M/57Wc9GbYRJdQzKOKFJq55xEy4uhaxvzYp0lgdbiIGclWALNdO5vvrq
SF9P6C2ak3iFE9BNqgbVJl/k9ur9Wb1xBmkQhMxNggK9cZ0NkbQszdxY1ZGjonk8T9omprC9dTL4
jfYCqAA5OPz+/qBvLCXxgUA7RccT+N3pHuLeDtBXFLpEgep4ATqYhqcSwdoXPtkbiwmoBXhN/xbm
TGumhQJXezJmuT6WXSH/GZtF+ZinZvHc4u23Uav4w6xUmsRo1OIthcuEJt4qLrHVZuTGtqsj7Fzt
Wqhpb9VJN71E039/fwXFvXGS1zES9wpIJNcXEesq3G+aGspnyMwAYLRNG2b14CEWRo9VraZImMRZ
Lj+ZMz3bzhB1+yapygu/wRsbBxyZVjVYaNyga0Sv7dV6WJakPXLHldqG+7pRN5oy9vm1UypVvUfV
QHosStkoL2QDr53Lp5OHNUNtlMdDhIBr8fQoihPoQL1xzGosNCweKKNCPxXdgyq8RvqzjvdOBSfq
NkLbvPmzsqbF2sljnrSfCmuhec5NS3Mx/1TMtqxvpElz5l03qXUrOpPkYv/+p1pvQvox2Ap8I0Gt
ECna6WbvR5jWw6Jkx8EqWn9Y0utQCo6FHn6hbPzRTEkMBvcGlEhkg2cSq6pS9oq1JMUxKlsFs9ds
wH5V/mj6wiioNnNJCRYTudJqSm1WqV1edM0R40LTMwzJ2bHVngynKj1IEt2FN2e92cVwkPVI4cks
KM+JFf7lsa50SJu2PbfHuJKsXafzxmTOoGzoCxu80Z6yXTuP9qZpzNBT5zq6cIusbyuGpyuPIInw
iHd8rXeTdVXbEXh1R03CdkbLlHArmTTYvb9NzkfhHL+KPHArciWv7g6zRflXW8L+iECNfVfT8pZf
TXk9XoqQXysiv54elS53BTAEOQSgcnMdJ5htJhVO349HgCEMdFQtmexd6yzyNVKzS7HN7CX5qhtS
rTxEDVoTi0/nEsqxkAI6ZJJsuW9rEAyV7t6sCuPPyaDJy47uvGTy7GFEXWYeEJqhUdRJErdPTXvZ
hUFu/kgtOf8cB2ATbt5ECSbLduj8PiMDS1eDLD1pZmsmHwyKmCywAXkvXC1hObgqpGgpDYtTXUzH
0pG+qYMe7aIyMS+c8LPuDDGKzS2IegBDccxPN6hWh6qdx9UMJjsoyqaZjE53a/hus79IBYJPzjSB
h0lT5yDUG05hccw0Tv8uMUK73WJxnaDF0gAjuhOyNpJPjUkbP5gaCdsFdjLHlpouKMoq26tqewTu
W6rj4NgE27li3Ut5T83+dR//x8/pf4UvJVkAPPui/fd/8t8/y2qm6SHqVv/570P1UnzqmpeX7u57
9Z/iR//7r57+4L/vYpC1tvyzW/+tkx/i3/97fP979/3kPzZFF3fzQ//SzI8vbZ91rwPwm4q/+f/6
h/94ef1XPs/Vy79++1n2XF38ayG9v7/9/Uf7P/71G6SnX460+Pf//sP77zk/9+ll/hm9ZNlLe/ZD
L9/b7l+/GeY/YTsC0ImWK4xGRJF7fBF/ovMnbFCENEgT6DYXb0RR0m34r98k7Z80uHD7CRwRFIIe
8d/+0Zb9658pMj9HNCoMcrmP+enf/mv6Jx/qfz7cPwoEmcu46Fp+n9OYQqSA1MMJl8hpRR/EahcX
c99A01UDt890aTuX9IWH4Io+Em3Oxy67v4YC5yCp5X/geqcHpkBkMtdVO3DtYI58S3KQg7aw2fpl
/f+e4K8TWl2pjEKFHywUshqUVK6801FqQvYhrjPJTehy8MH89U0hhfaFPOSNUdClgNpETRB0cq3k
0cvMgT7t0GOdliuYVIrXdm28fX8ur4H4L9e2mAwvH3RQIaqAeMhqMpTAjXHJisizrfmPur+tiXim
QkcZrfcSVXfDxbqucljXc3Zr9ND0c9k3wtKnR8mV68FdyqNaIT69RJ/e/81WgSC/GAVquNNAFVwx
cItPV7lDhgvRYpKVJFcCr+7yT2VodK5jR/R5ZPrsB1j2Xfiy6xv3dVCqyLBiNPI/4PXTQYeoGLsg
wdPIKRJ7P5VSue+gXXnzZLU7w84rfzRrhNDTZNwPDiYpQF33RQR5w9SKaB+ZSe2GXL4X7lhxGH+N
y8XvBY5BZwbcCoPzuvpKzUjtsWsLyimFhHdc6cxbvaFq5+v5MmdkcfnsaxPFJyEDfySX3puTWqLD
6JRf7ESaPfrrxls7CZrdYkWhG9gWh9tqQ9uvZbuJvdoKzK/9Ykg3MGuXx0EdpsKXAoqcCeXUTdBK
au41Wqx+UPXvr5nxynE16ERBa9fUEQvYER5Y5M3WghesFme7OtRH//3N9Ob6ESOTQBEMgfGeftcl
1WYTYY/Ikwx52WSlOflLmJuAr1rtqSkErPfHO7/z8AkiFAKDEq4P6+Bc1+Oa9MDgVEWZRQlrkFxM
1kyfgmR1Yc+e3xMMRRxCJye9QvaaGdhkcypXtRJ5lrkULiX/gbOrFpd24CpYFt8JcwVQcdINPtUa
tVb6qosSmRVcdKe4j0d5wjWjazZpbOu7rrLkrazE2rbvwbqyzLYOon90u5hj5I53Q7CJBmvcV+mn
LmoqqixdfoxyZ/LiVjKuajX5BmcWwmtIrU5XgmUDca+9MYpJ3mQJBb0hrCtPhTK7t7Gfv3AHihD4
9Aqk+UQ8TRSD2CBr2EAeaGJFoDWCfKClXoz8g6ciPuhbDsIbKJiYvqT3d2l6kdz9xqcTFHzYadQ1
hBvS6a5UG0LTEMUDL5q16Arq5eJKeLdd2PtvXKQ8vXQnUYQCHltTwMbJypB5AesZYG7xZs3Tbpm0
wC8Gx/Rs6sXbgEvtwqBvrSnKM/goviY5azJLZXTywBMZeXmk594yJemtBPPoUzao9VUTK/GXXpuz
rW0V8YWo+Y1F5W0mzIBBwHFYV6XI6OxlnOPYm/u596RCmtzWqvsL5+GNA45fHFiaeCgIpFavEyph
GX3pMhcyQDT3rzpdWbU8Y5QhXULSXwOkX/cnMZxgMFB+FZAvdZzVNpkjgpAOtZ60Ub4JdInGZ59K
c7IbaXFyzbL9FFpdu5XolzrOTfE5ynEcBLZSd7DNs11Va/1+UjPHK+0i+eBy//XLodBpUBwGkBa7
75ck2qE5AUycX27pjehhXJb8Lmhn+cJ9qq6/6nqYVRpbwuE3l06m6Bw580aZERuDvUvus8zLj1QO
on1rBO2tXA7z5zoLI7fssZ+L+6h/iMmR/K4JftIDobmQCrR94yj9VprzrzwZ9sayx/BhcJLRVa0k
3+CqHG/zJM83Sn+J0HP2kBNXC2K1uKs5+tR5TpeLi5lKEtwBt7Ptje3E9R+TmTnPHNxY9mOr/9EF
RUzMo6Yy9jJWYnh4Zc2y2wP6uVUbZV+rTgoVT+fwKm6oWLCzEMwBnys15VNWtJLszqWh1B5G1zqy
SvE4QvLTBzjW4RBjdKPqbeAaiI2GdH+nlxLj1+fmdLPCpH7tWBVijyDApxOscdIdrXY23LpX6COP
y/Er08o2Uxw510QdpU8uM3i0StCcIpMxxkbsxk5hboIcP+7W0C/cROunX2QywqFQcPYp7zra6S/U
qnXopPpsEfOU03NmaH9KEGNceG/hxtSz+cJw60IGCDvVEmYuFAXhta8v9bxLcUThMLsjSjNYP96m
ptl7/ZRKHq42zS4lqHSXNjC9xq7TTZnCpNCc6cKxfO28O/0OHAkufeEMKtrBVxsNl6lGZBW2q6l5
tRlhL37uerPzCLn72z4qFn9SFuNOzdryRlq6zBuduvE64dFUTW2O706ifK/UnOujytNrPJ87N5N0
5/OQDrXfGfoLLR8XyCbrS5VUlO4YOp0Bwzjwa6xKMTCgWIJOcs1mNrdOIf1E4n+Ey1deUqN/cyS8
hUlu0b6gKe10U3R1XTVDPUquJBV/5nle7yqjGFG+ki813KxfX+aEgjH1LJ4LNsYaFpsrfVaMxgm9
GAGmq2/7iYLItkRJx59i5VIzzNleh0BMNZztJyJpWJ6n01KWqK+dsSSSaRd1R39D5DmZviurjZ1R
hH8/xj2fmU1eJvgmCPegfLQ6WE6Fxlo6clkF2Gdrrj0gYq+UQe3KdFA9pHa23ChRmlx4CV6z65ON
zQHjiJETQ7ITJKHTOQqVtq6TitSbgL1BDT8P+XRXDjpd3c4NZl3XqaXvkmi8Ja67cKjOdg3HCfV5
OtWE8zn1wdOhM9qz0OzAH0HDkXajBVXgJa2dEnmPl77k2eIyFD1G0IEZEvhkVYhJgqpDp48oJgsL
1R8aJ3WjqaK/uQLGSxNjgotVd9v3v+i6hQHgXQg5imYq+GUwkVeRxkCp3Aj6jiCYpGxX9yiYQUkI
r+txDHcI73tL4XhWgk1MFXb6bd0EHc1QvbNvwvTpwu8iZnj6nYV8kZDQf+VTrg+OHQ/1MvENvYmC
j69a7dTCXOll16Q25WWBVe2qYJAPlbnNCwJNuZjcTu4v9F2dv2cIU4kGALp2KM/yRU6/uTxSBGyR
mfAkousjV0l1Z6pVuW1It3zNCf9IjSbYRQ3temoyKQcTx/VdNyqzD3pg/Jxybfe6MH8DkX/DTyvk
c/Wf/3d48wQSfRcu/f8QCOUM/Md/4YxnMOj/bvKXIqYg/BemKoBT/v5fCCg4J3QqaoZUwyjKYsLx
3wio9k9Y+0LcS/Rw/2UY8TcCqiv/FH06BCk2G+0vefm/AVDN/ifceJznwVRfCf/OR/BPbl6RDfzP
Xga4RzCeM4U6OoiAuKBPN1Fjtt0sWX2ysZsi3oYtao8odg6baoksD2WO0DNqrQvd2OqetDG3d2pu
fgOb9ZM4vYuk1PQm6zlfkn04V1+AMq7bKLyxytknI7jqGu2qrOqrcYT3jlahvp30wG3CIn9Okeu8
SZNqn+Jv3eZINWtUs3zFibNvWu5093LYbjH3eQhgw/hqoanXU6rcyVP4XUljdWM0pSspU++i0Ji4
kzX9CIOycnUpLD2pBuPXovxTbQ9XFL6dzdK3z9LMg6BX47ivjUQ9Ro3SutmyPHadsSPkTO5ivbAf
zSTvH8ZkwWSw7ogNh1a5mkSEIZnNpg2k8tCXn9qgfJL1wtV0SX5QMSZ2oeb1btBPgzshB+W2cb7v
0qTcJoFWuEVjOk+tXB3CoIL1nKf3Va91V/MQVlvy3exHO8hb01SS/UAXEba7fespRSC6s+L9mMxf
a7TnPUXLWm/Jp9tBVSK3RzEzUVJnm8Vjt5vsgMITtbQbGkFdmpOfWl3ajFbeuWmbPE2z2lzlqPA9
qG1vbhxabdyhnigdSo9t8JXMZHCbKUbZDnsGWjQsX+7mfbdYX/DeJZrq0dCUEEcHD9b9uir80Roh
9nY7Y9R+R10zdJVo+ca9F3pCB8TFbapxC6P/pMZId1EEDmk/LZsnWhAL15Ayx7WtTv5dMrXOVVr5
ybEPiLvczx2127T9vaicx8Y0r+lLHK8ocd6aXVt5eqsDz4dB42KnBvQso3I2xrW7SGP3PGQYmLat
XGzlpfqWK934Qy/V9qqQsqehsR6lTpjC4lp0zJN52pT2krq5GUWuMiWTi4DprdpOAJUW1ru9Rb/O
Eli3WU5XO9ztchMW0lEJkpfCyXbpPKVelZvXWpm3rp10C4Ws9B5RNBgdxeQjNfwjkZ/LJnlu7LRA
dbYffgj01g3iFC3XZjQRxByDgxpC5czlXNqm0theWVM0PGP7qV0jhzZvarbktknTx2q0Ja8W3Tda
kUd+MliGV8up4fXmGLzEGTsmDqYn4fOxiZNGu9e0DIcZ06m9JZPwZUKwFduZJtpUejA/EpkDBMv5
tMVOrVAIkULdRR4juXHqqf6ZqlaKDLi60enkdRHT9oT+IIJgd8jfon7VZE/4Xpge95eXdfoussLu
YZn66vdisicv0+XsyRpSGgxQ7txmSoIOaWazUeCBFVqY+4bUP2KlWd8hKFb4s1XnD4Y6/3D0dLyz
9TK/Hqa28GUliTcSkUblGVmXddvGXDLTnek28eXCqu9iAzZSHqjtU0+3rDeGanQN1FR8SaENHls5
qhVvjhpzO1LSg75q9D8lScqvZmIVrFYTI7ubymF54MZM/Fjp4t7ToRE8KVKgHNKitgYf/Si1c/Ol
V8WGMafHNEqmQ1fQoJONVvFo6WGBiOls1+AfpCiRG49hjAC0iWPLlPTLblho6Rlra3xCzpe7qrUC
/Zs0RfF1X9WAjSni3iOcqsXBvaHB9NbRGu17HNrhFwhKmbZVZr3ctHa3gCsk+GwlaYR5dMqu1+0p
37fm5AwujBNno0xt9ExxE79uVNbcQZalWzPDB87VcLv3YswU7hK7Ho+TOiw/W80C4Mymfr8Ycfcj
qUvEX4ouGLdzXzh7Omu5YaQ6/aH3luJ1VrPcK5OEDpmJiUDjVosZ3DVaHm0Xo6e3XVLN4blQOKmt
0bCS4RKkPs69lqvli75VKqy23QIExte0Rrlp+jYncMzVvVxH04O2TObjVMvNjR4Z40tNU5XmosQb
bZAH/j/sncly3Ua2rl+l4szhQN9MAeyGrUiJlEhNMtSQ6PtEJoDXuaM7uE9RL3a/bcvniLSOGZ6X
K8LhKErE3gAyc61//Q0571G73gcQIc70ai9NEsiOVRWWc5AMRvt9nfLhiLWOvBwdk4ABS9sJsv5o
b+TlcNFaRpDS+JbXtmeED5nI653RSn0odIthT6+9rI0NiIRAuI34MgzZaseNW6vPpfZDOP6ZPA6V
Nd1mta33uafqg2CLS2jdsySbrX6f+3l9T8lq7ObNms98Ty/nW1+JfcW5ehi9U7LvsloKonEjvacm
Ki2a3Kr9TFp1ucXYHhQo0bzhHo7ClFTKDmN7Eia/HCf+HM9DElv9SxkuE+iVkdcxhrrgEn5rh2dr
429J1G1jnNszU6Bcbofc9rukigovWdyiMUFf3Dydjczedd02XXZVvsW9yv0LswvmT2FebLeZZ1a3
hci+SEEMe7YyWrFqZviQ6Nv9MpduisOxtVtkFzwMVT59XY2ivMuccD13Ztu+wGCI3+5q4tLWBXvg
2ff6s9yaM9Z+UXXHwfT6/dT39Y2RzeG+Q3587Q363oNTcozgySZ9ICBR+G5zS0kUpLI8uUIHrky7
ht2u7tVwibKujkVlBWmut+Bottucjk1oHMM8sPdZ1Tmf163j3cu2YW/ArNs7hvgE4WJ9dhuruZxP
YIMzRrfG0qh7z/DNeJqm/QLrwOrkozA4tvs1ynkYe4Em+0wJ82x01IescHarM4BFlyZmJuFXnJN2
W1SnlcANwGq/Ygx1vjRlFReYHLtysmNXWGnfB10SwcBK3axo42aw69gY7XDvZ94hV/5Dppwl7nwl
rvjwSejNDxM+6MLFuDOa/eWI83r9pKateg9EXn4kMaeL56mYHoQfcMOM9h1jGwPXcsu5qlZsp+vA
LT6Fi4rer6X04lMTvut8HSVukeuY4GXznBrivRtVSaWptwrPOfhLu7MCQ6VLGbwjkgF37hBMfDBT
+mdAstzf177x3m9GES+D+z433MfVNOQDvNDHxlisS68eimNBoYW21RHYOXvT3pXZfFaHIu2dcEva
Vdd72ayQK/P+TA0ZMFeT5jkH8tAGFfqzzAE8FTJtpjbx3fLoStXs8Yg2484dhsQfvIKE5+EOYKE/
BkZAEVGJXbUiwWr6MB7W4YlM71jq4f3SfJgDfYTL/hgVJEU6zrWJPzSZatku2NZ9M3gHfPOXbn0/
jlWzG3REWBubfqogjQ2jvs7D/hox1+NchA3olLqZOEkrTKb3WTtBhloOcvB34BzLzp/tAJObMLiA
fbivzHVm7Ub3kKasxA7WZ3Pq5E75yAsG5S6pjYUwFWpZpATaA/B6h5C485Yq+txTWNkUzTO8Gn6o
P/Sqnuo4sPvhGuLzvveW58Vf72fT21KEbxu1UR+zBx08w5sufa8h5grLiKRVExGGvk9k2GBHB6+w
85izz3gwpVUc3Exz3EzZYWv9Qwf2vEUrMckZnnqoLL33eKlf9NOsk8kVt4QNh2hn4dLTNHpQf111
iwy4e5d5YXvuTdyuti86FG3uxTBKyTyFDT1kkBno1CZ1qdtZQ32Hn3geS9GtH1Zb4sTvzxRveXZZ
B1OijRLLerN4lkvlpZmt/DPZliCgdRcmgW5dH9cSzdHhb5+yaMEL3Qnmq94s5zne6EMYSVxERFcc
ZZQFFx4xgi22sEb3SY+44BPpqM+8MazP+ejbUQezc9aN43gYx9aAmmSJ+1Nk9EkeFLyb81wmZVh1
56MNQSOyFwMyIcNRRhRG4vWde0Bc17Gd5u8Ck+B4v5b2jRUZ6gr3UPU0zvPwXrRe/uByvO1taW4X
dZNtWQzJr7nsDJMzrV3WOxHWQ7+zVdYkfTSAWVTjlvR+oBImXy6F9FJcu1qF59NauYk7UowCs+N0
4QeletJtOB/KGUABM9AbBNKVmTp2a113kWRc0PfluQ6FddE5QiT90M6J1Kb9aWZqeGnjjH/TUmOl
Vivldd8THi2N0ox7by1vickOoMbVxgNbQPh5rirvAutr+AaBO1+EktujbWdO1rX6IhxKYL8h0NgN
BuOYDbqKPfkdHeQx9AWQcm99DPsWrKvA7/iwbsWnrvDPw+1Z6CGBxvlsm4WOJcPheLb7XTA3l6MU
ZG9mV/CjwVUXnZAqfIpOxe89vJONeqLans46K7fiwNWPoyuK/VjKd6iVVms7Wj71lOrWQzPkp2W6
VmU6ilIdUIC1iSBo8UxENQGpI+eq0pV6588N5f+mElsON7VU0tll0Vbv/DHTR69fsoeuLsg1JjBk
p0rA53rxbsYC56kAixK215xiPO+MOyVq1BpMgbLvZlH1u5ls5LTyVddRhVc9HUwT7Jxiq28Z+vjv
CkPdeS3ak3g0oCvGo+2QMW+7nY4bufSJqIeB5L952kWt2SQn78aHyYhMAh3wEDv001Ic6mked9Jq
9JPdoOCdCOjmPVj1dOkafLaq98SV0ZfLvqyy7mOPAfKlPXT3lVnKD3Y1LOlgGZiCttkyXXImclhk
XXg+T5r+D5YC3LxNRDTmK/zqJc4GM4trxExfimk2LfZqRx4Gqw/TU3b3HtpJ+IwC39iHM3RBvpZf
HKugmQ5IbqOd11flAdXaeInwXceLh39P3uj2LJB599Ggv42tsgs+LL2Q8bQpdayUVAeJhHhfFkIc
B9wTvxqrzC6y1hzf21DFYg0qdqFqshHPlcckwGffOLNglxyrFSb2oP0HR9mH0Cy4baYzoUHWdR9P
xhjuBuZpD9gGde8xgtp2c+NiauCMWEsm2poNOma1fdmgKY7pWAXOdV5iFgDZfmVnrtSniZ1ib4xT
T5mixF6IdaKMU63aY+E4xwaDCiqWIrzsqL/o2HU/JkFef5r9SJ1WqPVohNSxcZf5RYyxwjolzEMc
mjKhy/uGI+58dev5PA8b83sg5saKTTlH5zZH9EWzeVOF6XZmXCtTdDsxCnfdjaUvzpulvvLXoH+y
h/rJ7ccy3kbP2Vf8MHHqoL0i5EmdTyMebQu6j5XucFQpIuV139qjcReRCvFclFGQmEG2HVoReo81
44AE99P6tiXr4cI2p2I3Z+Z8D/9K+fHs+S2dXqlY5szH6HArczpEg9JFHBEF/thY+M7EoW7LW19Q
VsRRZO9AjhRFtg7BmypdY4Dp6Ytukd7RUY7+3JsZ21tnrlWVcKPk59zunypztm8G7WQH+B/DVYRg
a7dk1CDl5tQbB5Fb8CLk+orJ05oS4fLFzrZH5YmbrFjYLPF4J78lXZv5B+XuP6Dnf2Fe9new54en
9in7Uv8Me/7+N/4APg0LEBPBIMnUqF1ghp047H9wPw0r+I0m/IRj4l0CLHFyZ/4BfVrgpYD8lEzA
TCcLVmYoP6BPy/6N7TDCyIgpBzohohj+hGRfQNO/pn6+nGLAWDvJcEw4Q4Cw6AdeCxrZSRm+N+LW
xwrggYazvodVqRlCLnPhJC791qmuF38g5C+Ywv87P/OPq56S1k7OBHRFrwkvAd1IMbQRzdYpeyjz
hvd6HII3xAMvCQk/LgL5A+kWLBBO05eQ7mALuh4Z3laZ6z6swTjdVdmwvOV49HKg98dVGFEyC2VO
ib71dIN/YlcgAx3G2Q1vmzmv7Ti0M/fWpWDiDNUm3VnwhjT05YDrx+XQqfPKIPKwX7shVuRfYFAV
3FqVNVyYi/Mh05Z3Oc2hfmN2+Ku7B23mzwu9Zp36bWTPpg5uNTbDKfQWAIjReEsk+au3D84Mc+QA
aQKz15c3j0Ap1eS5f9uIMHrPHwJBXYBHzuuNtD/igUAYgN7fknW8ouv8uInIkSNWJMKL34cBPz2z
utyKNa/D26lxxlS7Yw4XQrpuKnIOiq2Lqg/zGIldCzH5E2nc/t7D1+VrkeH8BIw0L7FXb+5Fac/h
uc5rS6R127T/bHj740PCTMSL0sOtxHz9Yo0jk+IyuO3mgZTbqtrcJCzdAKQ0LJ5tZ4tueiyPjj9t
XT+2hzcWZgjUx6sFdZro5VcPZN1yQm8X+xZ3h/6it8c8LUJTv0Ei+MWrheCdxc8hxLYTvZqcjsao
8nU2b6OG2aH0RtLIkYq+scVgScrL8z8jndMNRK/JJdh6Geo4r7e2HrH2OPb4zG5AxbvR8/RDVIY1
nU1InAJfLKqaGGQ2ICHEthj9WO2mOjBpx5qPq2kOzxBHsVbdmlYxyghcWmzd8kgO4zYF5MGMubj0
hy2MUt2RHJgUW+S/r/Rak3cWOeIGNRZMiSGXC6ToqOjvA7/p70e38XWslmF8ztVEpQQZGUDFMxx0
W9nGdCe2jd75tKiRcMDFluWd7E0efuNaZyZRFXJH5WFViVkUk52iONh2kxxaK2bFLpeZoZ3bnkEI
Hv9dUX3xQJCX3zFdK+lQzBzCwXHuhWbIE69G5LwfncFZ9pTOThVjVNLclgZL8FDxf9jxqkfw3El7
+rNv9WsZ10NrmrE39M2I9VQfUpivBX9kkEI+uXk7GEllSeNbBlr8PJalexa2MigpOz1PJeFo5B+4
j9GZvbQNAOvWRC7CsSm7wBC3a846ArfuTKeyS1AGKc4wC9dG0k9229G/58Ryi6rTOQ5flurSzJ+q
5zBzwFQyHJKyXUHOSUcEXOFMMaJPIFmZe1kRZ9NoPI2LWqt0ZE84Rj6EYhJiXB3uFyYBn1vhUyFD
d9261B0Mx4/HMK8Gurk2+gBCNNyQBDhcdw1XSEr6iLu2PFlDdqER3nOoZAd+u5nHYe/rx9DQ82UY
1qGTDk413mxq8i4GM8q+5FHQlHFZ5q118MelemiLqS33ReUpH7BhIUwjnFRFW9xj25VvvRYH08yq
Pm0CYtfSPNI9zZbpwjTz4Rfug3AcrNTzs/YLIXG9jsnhnAzaOd1/bSaByThEr+4aoawsE6daqLfn
KHc0dvFBy+PdquybpxZo+m7bwwvO2nH9ZuqB5rCZAjxhl8r+FPSz36QbqH9JzxeKLekoQYd07Cxx
3VWzXaNaYxIQN57udBpWof4gmfFcDk7nPAOK+utNhQvgBQ44+rorcceJ29le3bTC1HaI6zXfaPpm
C4fLdosqeWjJcMvjSAvL2JfeRtcfudo1E6x0xiJWDQmIySZn8/1gwSyIwcxPFDqlbZGqqFNkXGYL
9kKZmQfPOmzNGeAp9PfGZLJupsGDFer6RRim9UCS20448/KtWCz33q7q6bOWQ/EhYGpYJar0Vz+x
jdn5ooe1vneDxrutnI2IvKXBQahwI9qjMuqqsw62VnMWNflyPSwsvUPRut3Z3HTGacDo9l8LW/OA
ttBrvpqmyB75BNOnVgVIdf0WDYeym6FKwYuiz1HNtAI13ej3oCOyGVN3m9dH0cot39nc24yqKaoY
LhimeVXjDfi5cDdtnaL/yqeVx1DGwmrVHTmN3TdcqcVj2IZDH3fazj73k+V+XBzCP5jXlO27ss0U
lokR47fEI+SySGwmEE4y8cRviKOzIWG1QQE2nOdX9mTn2DwZwvPjAKaNvxcA73qPphCrlK51GIsa
WeDdd65SdyYsEGbB5vxxmeDdJusEtyW2ih5ASGI7CL6/ufqjtfjidiAApzoMxQQPihECzkkNdNAp
abXKr0yn8Kc4ME5tTTcpF0WFaDO8SYfMKk8pvdazHuG30oWN+YJj9pRFKarsQjITsPWN7LP6Vnfr
mieFZ1hAhZ7Xxx5oh7mbGQViGGdEjIMncqiZ6WpV31a89yGyvL5ud6N0vZtJN4aTZDLDjS9zW/dc
lbo6UxscPiw75czAdR47yEeuXZDnBTuOPCaQshbfpsTvvKa4DMcxm2KIU1srT1MXUimZs47a+eAB
N40Jwdj2tRwBjtmcGd2nhkLidG5EXj5dTXVVGmkrcXSKvd7uAc34b7E7rYolRlja80JE23A67LKR
bdPWaxrqrah3mNnaF5ZTBM8tbn0uGA6I4+ZocC2EEB0MAJcRo1ZC1QTiKfPCaEt7iU0n8x9Hr14v
3d4MVWwSZthCuPeN7wrmwsdaicjbMzHe5A5cvfg8N011Y7a1ejJyz3qi/nY3xEoFj74f81yfzSLL
yxQnmHrZGWRw3JJ5c7Ju6GD/A5YVk3kHjF3Wab9OWXEcwiVjyuAVFUkQDkObGI9noJi8b9Y6lWQ9
YmWG/uC7t5QQeoxgrJYjvgNeCR+jPNGhtDCXo1P3lbHzwzG4rqclC44yrEvrNM7oVIINu1HsVF/V
TqIad/hUljIApZZR80mY4Spj4ixneSEiXp8UjjwHJTo23iwXRD5KhgbYMnadXPhpt9DSY6Ttf2G+
TSarQCzLyB4oZSDAUs9FPPqScbe3Do2CBdLgtr3IyYKnAURm7ExiKrOdOwOSxJO5+EuMPEV8gzIC
H1nXZhvnYmTtWDiEyz2lRy12K8qBEg18NeLJDtgvE8zLcxEHDUhY7BUa9KVSm98k0dwpi1Rjm3ku
tEAwSF3w1u+CSsx2SoNaubAu6mxISiPnmMdkaRquTHvRcj9ZOlQHMXWcVH4druWxEK1vXJp1p/Lz
haMg2nVeVS5nzdQ5n5C0hWd+PjUqlVBGHkxKBZBOc0Uf7FVBmKcqKyYBn0KM0R2+IZw/7zaA8iJu
mtG73VCpfrYHzQxOYLhBfbJJIwmtSkCIDohZoWLS1dDEwzDxzU7oB7CWteJH5tfWmoSTg9ALsj6F
g6NVw+0UyjX3WIJbTcJpBPw+YPU+xGPgtls8OXohprOEzZqOjrCeF6BHRghiqulJ4Cgd7FUYy02x
opre07IzPsRcsjeO2irJkTWcOTyOqw7gKBRhwF+aos5W5yPhN/k9OkH4KK63Rc0BZnu2JTOHCIpr
OQLihSwMN+1Nyak2jUVYfFPh2nUFEz4BKqytaDIP8CAGt4NfB8we25vEWnM/49JSvWMaftktVXuu
ss5QZxhfjjPs7abJTnQAp+V1yPqniRtd8RHy0YN53+LNUBgLkBwU5NrCtm9lHEvAI5M9KpU5oQaG
wC8xo2rizRhoxCSKf+JqOV/hG2z1fbVFJaNZMnHZlwkIzw+LQZ2NjNm4WzDKGC8aX+Ek1JeE96Zb
XZQPJHwG9R+Mz//gTuBO8HX/d7rdh+JpHL/86/Kpa59egk/8tT/BJ2TC2Jrjho+/C5qGk2jjT/DJ
gVwHh5SsZPowCOgAGz/Ap+g3HCdRPuATzQwNPtx/Y0/+b9EJcyLsAq5lBIPe+yfY02sswyVTD9DE
R8EMgROq8svuf1xly5uEnW0dWV/Wxu1A7OUsv/IudW/wgl+3nFwKrIlW2kLhjHnJ6aP81PFPllUO
w7CcwUNg3EZCSWx6MvyHkMkfF8GXBFIRbedrM4CwE7mk2ToLgl7j2lXoXR8wgP7pIf+iQ//FTSPd
4OQp6rK6Qe9efhO2pXAbGOjxYeR336vNY2c7+nYhW/iNpPXX9wzWfXCijkNuJhgJefrLK5EuonOh
u7OSNhiSITQpDvGq+2epOidrjdNlMPgANYXP+VqNIZnM43XcnxVCOndzPorENFv5Bq7xGqXjfjEf
RqnN2c93eY3SlaDwhHa4R6/R62HWEsGiM/kS8gKf6mx1+uEfgo+nCyIqPWXQYIb+l/wZxt/gN4Fz
9H3RJLKl0MXl4y3R8a++FUsbRcFJPOi9tumFAUSeTeMcVeEStOUNuPRrVzNaJyU9HN/MP/r7y6GP
evlC1M24qc2wjkZD0WeWcDFl3zB53GZ3zz4y3P79m/5KUXZ6M3hamASg0GEXgvj58nqbP/lzt7TH
etXt524wi6893M6ScsoqJbopaxVx1YTVzeIrP0ttKgk/NpZ5vDehjmGc7XoKqiRjs8e+wTc6dbKl
gK2+5uLGnSr+dr3J4tPUDBAYUW5Nx7mrTPWlqmkRbsnktrn2NA3W7u+/2OslDN7OjoeeFLkTaakA
+C82I+pKQdE9H/N18g709eNVg2XLcXVE8QbS9tcnFrDbscdTkATILU8//2nbE1S8Zr1C/8ykuTMc
jEbncVVPFBdeouTWL/9wczp9My5j2mSYQvJ+jU7Xw2pNfTYe2yKY0k2r9RCGiyaTdKnu/v4e/nVz
4kponVHcIxnzXht8LeVU+tk8HP1tIxe17Qww2OKtbLhfXOS0jXMCcmxwKLx6UHPV+mspuqOzBMbB
DVCFUUy/lTz0i7cBbjtSTwjyCIBfb022w+RlDpqjkl2fVAsgY5llOi5JVH0jCu6XV+ICHu59p4jk
09f96W3wCBZwjKU7ltgJXJagdPuua/tdrXPnDQv7X904G0Y9/+NFZ9d9eSX6enuxTixT28CfoiGB
pwjy+Y0z/VdfBwtOTD+xMkVG/OrrFF41mFNQHeGCtLH2/OmQk6V3VrSze/OPXzZs8tjFAcQBuF5/
Hd1k6yDW+mhExXrotFOAIjZvGRK8noWwdvgm6E5p6Fnur/F+39xI35TlsQuiL15fr1d9MPdXurF9
iG9q/W71S//GMOmXl6SvporA4/0vE7LczDwggvJYbUOelLgF701tNUe0fe1xXWWPf77BFP/vbyb1
Fk//Z2AeRD6i8+KAJObY+4ssLYCkmrkj3l2+hQ+Hgt/2bYIXA87MYtOpOI3FS4nRFCkDvXx0zLH8
GoEntGgnuolka8rK674j05CYFqz+hd+N5/5y6jLDsGyTkC3IxMkWFlCs0dJiRGxt4S6vpmhNqjEq
gK57DOZup9x2r+lGx/kGo11V7C3Qn+m9X7RhHcsB2VNabyNsp0hgcg0aXKn8i4feynxvFy6eHUCI
vgsvz4bFPlrQBrxomM7Fyu3ejQzb74zF6Pu9sicTqTOumeYmiex2ltykrZ7NYDcN3IwkgMJy7thb
MMRWODfZbmqE2llRtRRnMODC684qxaPvrMgbGkvZZ+1SiefB9Sb3sFRyfahnN5BpWVcId/2hzJ7A
b1r8V2YYKyRuBdX+FGtUpUVurpdhJzuGDAFgT9K1y+ynWbMMwxG9YAWwPIzRmGR5MPFAgiq0kmyA
znocSrXqtAK/hIkKH6ZMysAvbBTrHhRlzE7dBxBw2mfAjuY5h7ZFEPnS14kgoOHDMKwnMm8h+v26
ZtWA7H+xvrsITowYRr16NDOrh95NYDs4l3TLuIXv/N1Y+9GKRTOdDMXyRmDSQWDPhVwtEzN13YGS
iqGV/jFb565NYX+V6EwML6/pONv1/ez68yPIufwqWGBT2rkZzmfDNqq7knil93kvsL+Qemk85zgs
aGNS/M2sHIuywgsvAX6K8rjiQne7uV3nXG25BkfKLas7jNjPWcmGcc9h7Ic7H29ycQxXzjxkf725
HzzNnKeHiHjIxQKvbWCtvUeomY0Jlu3OuQyr6uPqhdvnOmusq3BZsk+U/ku1gxtZTTvKfOiG49w2
dxkxc07sbUPw0KxkQKQBJzoU+1XSzvTBaDR7u0SwzQspoSWLDNr+klt1kcJhKr7Meel9B1ZdrSQS
2bolbt/1zUXZkMzG6zEiN7f0Uj9n/cS2NtU1dM5SNvmXbck66wwVvyjukcBwtzfPXxmDSVkVqYvj
8gdPN45MCNaI0NhIB7LvzJYygb3r1sRcJTOAQLF0IR0Z3mc8NOty1mct3KtZWAu5A+5oHKiHMvKY
VG58PMUIWKmYoYwl3TIwU89GuW770BD951wRQJYW5rwecva0aZczwq7jsC5M63ZjWmCmeeiPn3yL
adLRR2sjMHSpw4/10Cw9hC3CvPcRWHq+81UVfWQKufSpMxQ453eZ6aKyYNoi09ypm3t8qcCXZASd
KmZI6C67IScvoFrW4kNdQEDarZqFft0HQYMVid+4z/XatRXS8bbn300/rifVwYCgnmeRxX4Tnjw+
nIqtpPBa8c2fmCkjzygLoFXZ1TWO0hMOILVdlw32ELmSKfKd5Rs2VnLZ90WgtmRc7bVIRpGNMF9z
r9YfF9W7XpT2jepA7WslS3EpViiijEGgwcejZVk5mshJ/gd7wVLud8e3U633N9jLv/9P96+7rvn3
//3Xl/b7v27Gf/+/9lvRP73AYU6/4g8cJvgN4zcL3TdRBvieIOD/E4bx+QmeHKwOhNKoD08D9z8p
QDCA8GmkeDrhI2hs+dGf9m/mb+iKUL3yD37quMaA0v0TJOZ3d6X/OZKZ9oPl0CngRE+/jz3Ea900
2+7aDjNuEG4SadmfoSuYlkS7ztGsi/GqErZRMH4rQVmDekYK1TDbj50td85ZtapOG5iO98gShxtP
BNhfSPaZz1hiGCllZ3cHjYPz/Kd7/gsoxD01gC8+NTYE+K9BXsKl07e8V2VmBWJUjwH0tr6yY4EB
401eZBxMErHfbeaAFOeham9d8FxsblgyZIX5wzOWIs6VUzvuuTPZy0eD+uJdvfiB5KQLrYulYmTC
qEnpR9X07R16c9PdNea27qRZ+JeAwdaJFF3j0Q9l78mEcf4exduy92ZHfS1x8rgyMhHsVK5gbsOy
Li/Xzt7XipkWI5TRaBPMaGFL0qROz1D4wwQCuXcJ6Rg1G/Lxt0qul3UepCT4HLx3jD2Ir4Jnfaqk
fyr8JSS0OjjdJ2oEx4yu8SAoKIQ6d2cTNxxb1vjj0fwHlf0viuWf3tK/iKDfNV9eWEf+/sf/2AW8
6DfQrZOAn5wM0K5TNvwfYOxPxD/b/w27Ksh92EAhKcA26L9X/YkTiE0/KmXwuN9F1P9kyf/eIf+8
eIh2YvMgGYQgDeJqXkOihQyKsilDL7WM0CFyAtS02htZYTpphFDrRhWbIc+UCtVwRbEWISmYl5Az
pcOjKAXNcmgPFqd/7g0B7900enFd2p0SnPEzRKkhn+DeytmiMICX7X0LJ6k5EDPVm6nAaaq/8KoG
jsWJJfjBaJX6aGLh6yVF38GFDjBOclM36oly883BvMVSIn9oN5R2DEyw92M+FkIGV1uGsNHters6
8iJ79UW5dbkdL9O4PDZNZI2pvYzOSZoYMOUthoHsYIyL/XonpdXNe0L9vHMvx3nvgCjGtRM991DQ
RhR6KOjWyap2Ub9hAbN5dVHtp6oonDsG/upikeQGIBtxSv57KQkgY/c5cU6ywcOCeZq349Z0UNvR
mw7GedAJu0JPlDsfFBPwDuZMtVF5BeMb2OPvzKYXjxbMBzInrFLTAlp/nZJSC6s259J3Uy2ivj2q
2fCGWOC8qY++qP3bsu6iVHhGQ7GbB9fmZJ44CHXh+9SBQXjkF7dvtNAve77g5MV+GhsAvZ62IRiZ
L7cgC8PgJtcRVHkmX9eWgb0fJJLwWOaLPLcHEe5/WnW/OBt+cT2azFOzzpmGJ+NpS/xpy2Pqq2p7
G7jeMm37WY7QF+h70EB20zdYEePh76/3Eow4fT8WEZy5k0snl3ud2ceuXYUYHMEoyfhqlZHpc7fT
ZSKKN83wXoIrPy7FNgJllwEMxggvv9rURTTOdPOpsWJmj3ta963QPYZVf/+N/nIZtp+TvSyFR4BZ
0utpBnL6rtyyIkgzAweuLEdOmGM1+sZVOFr5uD+9rPjt2BAkYHJQdvBtfj/kf3pSlV6YpW/aTaQQ
k4p2/kIoWmpl2lnPlSOL4R6CkQkH3zUs49BiufKcQU7odwK5bsgEmYmmu0Bg8BS7UA7H6d2i65zs
Mqld8VgiO+zjzO4qYk9Lv8fldrUbLeJSQ7A/Vl5nPEWlPzRXUeYY6jgvm//J1YZcdzCMeIEqNskx
Y+Lv2RMWBlND0yc56Rkj6a15zC34YjrJo21t9iFRamx3duuNJbpLp/6gHYM9QqqxIrCxhrNxKCbi
4m9J5sL6ByMuH+6faHJsajfEb+MFuiGiXxLk4Qa9z6TYgL1ENF6AQstscm9FJ0BoXJJVfgAi1Xpr
tm+tBpGN1fqquYaE1FqpRF7WwvWaqkBcAKI3vIlQM0yog5Ys9wodcY0vndKruGyU6Rc7D1P/+lpo
s/fvfdAHyHqtLL2vjBHaejfYUz8c8nCaWgSzrXhokEpMabR1xfywRHb4bSvN+tariM1lmE5ynLzZ
2sooPzYRjJxbEhFmdYejQl8eCdXqiqsNgiHsNJiz9ZyIXvvFkJYe/qN7EJt1PoJOo3bdKnwJP2Zo
68r3AwIl+CrOmBfXG2GV9sVWEm331SO0ko8iwyF6p2ZfrOnQhGO+54oI94AgipA4btf7/+ydSW/c
Wral/0vNecG+mdSATbQK9bJsTQg1NvvmsCd//fto38xnxXVacNWgUMADEhcJ2xKDDJLn7L3X+tbL
nOX5aZQiVBErmQ7Wg5S29VvIZIu5d9pFdr8zpJnh4GIqrWm4dtFI0oPEfNLCM6TZzMyT3s43FUpP
PdBxfncPbdxX+h2Y/xh0WZpEJZkMlPLbEYnC4im2NA9XuVhK+hxDKPLwsz6gXD0ghm461wQUVz7x
XcRRvou70VIiX1jGoGLb6C2p29bKVIjXiO3bOGLpbcfMK2HS4dCJNEx5hLcrqm8NLKD48SV2pRLh
fn6W6ENJOGRo4zTBhjdjQ5Kc/NA4wtq28aiZ21qvSHuvpz6PWQQQcm7bobdlMkIlzcJSZaNnbcqF
lqBocP7vaiervtDOzVV/6dcghb7DxufLY9XlNHCiMAySrKdFl45z3XnWCHjoAINxiIK8RvcQ6LKE
1c0M7fnBpkFxIZfEneDAMZLFzTlVJ+jsVjFRdejNHnVirRM5ObUOiNtSb7wefSeeZBVB4nYqMV5D
pKsRApVxPM+uWWtydKHpYoo2sq0M8y5Wa+OYdolabstMOE9JxYxxEzeNFfmSqhI1KURimXsTn1y3
Zj6b8oHRN8LPzpKkATCHXZ7UjLTxq6HrG+M+jidV2lVaT/KAksnlZct2uuZ9VIM+a4owutcHzpcS
QmJxsVlnkA+iMsH5f5r1ps4lv10creAjL0wuLD55jjSObp9w46RYykskxAUOqqlJVGc3sW7wBtKX
qMFx2Q+mGomD0FShFr3fl3kebXI7ES2Sp6Uu9NXHHyrRB63as0VNZzrF9pC1TWGtkYFlvl9p0JZF
cdKkMUKUUr9yJpqYZh8iMl3QZf5+tTmD8iH951hgRVgJWELZ3p6tauzTah45K/ZlZM8b5DyFm9gw
2HS1MuiSOcltrdUhf6ZGl6EtyUE1ActpMqzUv/8kZzuH9YMQkbBuz0GFoME4O2mHoYLWAT0Fwzhb
5o6XePSi86aZwItQ3iPhC3Xzgwt9ttZS5rPAKkzC2SQxCTqfCKZhqeiSDlNZEUj2upL3Vj5VWfD7
M/vnUdh+QSEmxGkdmZ3Hig2TlsT1gEwOeaMeRHWUbgdHXj5Y0X9xFKjKXDlWc3Z75/N8KJeynBfJ
7JdxJ980ra7uR6m1Xn9/LmcccItLxiRrRW0Tz0er71ydwOrWlUMWjn4MYoTixDYJjL9sULNnQV9b
Tv1pKhCy71UTd/aW9Hr1qeMN7lyUlRiQJmdMybbkQ8i2p3TmTFGcCmd4+P2nfF948yHpTNCeQUTB
mAMz19m9RHthpIUJo60XuRUwHEDsXufKhnRdVgib2FVAAsmPm+l/am8UUTysv+nKVcVz/h5A9v0n
/i6/lb8gxHG/OOzQET2tWMIf5bcu/+WQaWYxuCbQlFeR+t9NOIW/YjRG94Shlf1dOPSvJpzyF/N7
AhocHGaMsRgY/Uk9fvbYYIexAJDRDFyVUGAZ+Aw/FyxmRTLo2pxzrXhuXpIRB0Pas+H74Ok8e7v9
OMwKSGR4zgN6bvBRk7QNw0VXXTNP2wsJ58W+GbuV+hDVdNNn6+6nb+AXdRgy3Xf7e9YO5Gc8CTwA
kPEx8J6pRsKsQ4OL78MlUzqVO4ZSM9RAVy4LLUFtOkt4ZCxZ9JFwoVgw57GBr4lDgtkKcKPeORXD
ybIwu5tGLwv7oCuT7mx0fSCnYpvZMdNUj71ItjRIGqRQYtacpGNnrAYfhiSQwWOAOP5kzWGpeVmU
N6PjEkXTD822S5RUz7FB9LoyeI3WE3DuWjUDs/HYDNBEXhWlHmhpTNwiuCILsJfO4A2yhs6XKKIK
JP4qJytM7UtTFnMy+iKRdXQWE+ChHopvmzumcDEqWQ0sDAeWBmt7CQCD3mRWauFnYx675ZMllBz5
7tSyHu0oVvl3XtO1crSVdYERnQpisci1LDPM7zggxnKeSHmwJOTpnhyihQjditBSNt+GgSqasB4y
X/b5whSWFRUZrBrEE7tIOFxJYUyEOTsJJDNbojmaunrc9LgxMgEAC6RSLjU3aATk+FD0g+S4ecaJ
h26RVE1xLAwlf9SLXJj7CGlnEqT1olQ4VChRoqcWpFa7JzlshiBmwTaqvkFhae4VXtfqXmIalbhi
WtSGWHsNhkGJL8TxSnbs6r2OeASXfUm2XrDOFtO3KkrNxjNlyZK3XHMJfglJKc2mDmsnJjYedODX
smI0h5OhWxSMFmmpFURWklTtL+hT6PtoJRuzlwzra8YEZe7ijU4WQ9as0Fr4svQ92ElcJPpoGWiB
szA8Tvo0FLf1IknVwbRKCd1sIQ81DivB7i6/0Kay7+/WIbN5yuu+FIBmZg6YSTgxLvNRHrVjxRQA
q4mByHZN2FZBNS0Ltq6gQJlsLtSgrMEawzeZgPWkJR77aNI3Mq+mKK5R3rZFWYP9TSsHXk5iGF23
V4gRaNDt5AWN22nsTQI7KW6Hondz6mE04DmrTLWJ2DYvX5xBw0bmNpmOTabIWsZpXWPr2UkUfG3X
WgUX5bKJOjKZpMrOijsp0ZL+kvaxptzrDaJqJGV2Ke2lcEHIYcq2a5hYDmKly6KgHJjYVS7ktZyo
gYEMpNNApLfJRZ+BHomJKZ44EVE/9oQNNEjsMf+PiZwjCFrqec9okyIoJUVsvmQmF9u4IGpT8ce2
H3p8GdGyrCNcIcZU2SZNm1i7WqnN5gvz9Xa8iTD95xrYlqYc7pgy63C6ZElUwAfjPs+eKiMtuqM0
ZJn9kEZoo3j7LErYEY6iyaLmiTfhd/de3OuFWG7HYTJaEr7annnncKcXutTUd+R5aIlzyTuLMaJH
wEeU9zfwkZiYH0VtzY39snSiM5Y9scdhc98DR5HmO1FNOgiOBDCOjzABQ5ibDlaUBoLY8bhmRt2I
NrBSM11NhelA3MQIPMv0BqUeNXgIvEqdKxzNCTKImZvPSV0Ud2Bi2kwGnIMHpY42SyNICrHazpKv
HCuV0gN5U5IUaG0Hb6jBuCjtpo50QL8hHgRMhyT39Z6Cv1QeQF5A/ynzxMrdnkRG/ZB1dXMsI5lS
JtP5Oph+IDhgzK8DsPHnEO09sRJLXTo6JVAaDY6rNauRgnCZSG/SL5E0zMB9h9kZ8Nk4JF+N8JyG
IozBcow54p8/2jGzqtgUCyzimNbRkpOucbZcqknPdg7HndbjdQmKokc9nJtL8vj79ev9svz3cRAX
reUJdEnGbO+WZdZ9uct1QJNVVoNwID17uEurxvmjZfnvRRIP9PeZHvuQs0USmYFNvguHkYTkmHvw
lhgGxb5tjOZCj/VB/aDcWn/ffzfd1tNCAYYon07uGgt2vnsOqYbpcwFF0mAWEkJDeBT97aryS0tp
kYNEK3Jqlp8zOjMffHPvi8rvh2ZPsLr/SaoF13v2zQG0GMww4x7rjDAPcFABxRIV4SSY+Pzff3m/
OpSqAZfXbQzHtGXff3ks1kYxGBxqIfbxalSy+KJXUhQFUfuBkuqf13M9GZUp6hprgQTm/ZF6RAat
xTTU1celFaxwCEBkunafdb1DkFQhYinnNN4NCAt+fJX/s93/X+sU+j/v9rfJS/Ocd8/Nz0P39Uf+
9j4Yf2mIQxluIaWDN0zf/F/7fYm/QlSMMhvvAW8Rtv3/3vBr5l+MTNa0Hshl7+dv618hIDN5clgF
yb36o8w1ogjf354G0HmqWGYGq0aXtsP5XjxcsMJB1PqmKG68X/b1fXGrfF7VZp1nT27tm8FbdigO
vHkvlF0v3Go7brOddXSO81fjYnjDW3PdXpb3+V66yt/SN4zAO0BjcWC9jp86JnDPbSB75X72RODs
VK/eRzs9cI7LfniDhGeprvCiQ+6LG3Ewn+Nr/Vuyq07GhfoM/q/Pd8rgqp+a++6iPUgbMExXnZ9v
Sj/28n32Sb2pL8YgvEn32qa6VT01yK+htd7gBUefZN8XQbLToWZtyqvqZnwgaWE1kt8sF/Z2uug/
dXtxK11pr+pB9+LNuO0uzG12aWzENvS7XRaQSbmJPfNbel0d+JSX2tHahZ+KW3ajzqv9DSkuwVjx
4EW7HowsYDmTLqRvH8RhjQbr3ObK2Rg7+SGarsShdq5f+lNyKPi10WV8PR+cq/kTl/CCc/imBuUm
3EOPPYBzDYxjeWW5lltv8rvwXt1XWz6g13r3EDeDIqgv5IN2gXvNkzfxpX0fHsoNERGe7oNI3Y5f
y3DT9EH82dhVB+r8jRR0u/4U3jQpFopj+GTtsq1+t+T+dAPDEndIuIF+hIir8xLTp0GP9aGPTyJ3
o5dcOeLeGo/GvvdMDwTlUeNzTRfz6BWe/aW7m0tf0z04usbn5aLYJTf1UWyBGqR7sTN80oc5LzIh
uCzpPt5bm2JXbaOjeijv2yfpsjjZ1xzh0dkoGAeCeC+DJuSyZ9tka/rWLYI4atC3yPGkx+w4XI1b
+9t8oms9PDq3mOIetWN311xBBlHi7TK4wCgwjtE2l3byJVrKQPbrLbbsTf9sH+YD70HfMYPiqFxJ
d9yf1GlxeZUUO2ujuNWJn/cxHrvRxgQY58obi29kiw/0S+uy8b4ZrvHq0arVLrloBXxEf9rFvdvI
vnI/hRsa1Yjg8HXXF8Nm9FjOihfDB/C1pb+detHpuvBc3atu0w395o21y9823T3oU/OTWvpQr0eb
y/RUBViI7SD0eq8N1EDyBotPIZ6K03IsN91VRUZL4Wb8ireU20j2pv3ECBioPJuDrLzAXRAh2dso
5mdsvTzJ3yTVcmfnWx4ejcI1oZFqu0k7de71K1xvb5qC/Ki7lueGrd/JnvYw3Mx3xgOUAETNaPT4
MyPDIe9Vude+9j5Q6Yc8QJS5a6qAOLZZ9UzuxfyiEMRF9ZhJKakYG7mjc8hp5887+XVCJJhw78pB
uNUbd34Wh+WxlN3UOUSB8BUvTQ/ha3XfX09kGJSrNM6bDmJfBpn1nB+SK+NefEtUc0d3ILy0eC91
m/lQXpAqttHkr8aDCNTWb6+oidg/eIq2aa+G0+wyj1tOxifAtx41EHHELi7eclMpm9LqCINgZle7
iU6FniGwg1S+jwg56Tjhk7nc67XlD1vtvjnwCLvmg6zSTgdtdzMMvgVBEZqkbbnpqbrW32ibmAEQ
C2LBDiLZxHiw8lP+nNxJe3PrqBvYtmI7fZN8YvZE8MiwzHEpe7MbKeCh3sO/Rs3Xac9cX/kzhn5V
fzR92svF17p5lIKM2nhbz5k7AhPb6Wag2uiHgvJllMBM7CzHyxN47kfoCu0XImVcgJm3wrN9lIxm
fNSUnbMEMp2Fxu24fIObKY9zYXhZ9RRnrlLCIfVx+YZJvtE22h26gSK+nhSK/oMaZJ9M/s0X/Wip
p/JBFPvisX9EfujWEMV2bM+IeRy38qmxTe/JMrd0MNpPWQxI/VOXbRz5EX5dtUPlKncgQ4J2BUf7
y+celtuyrUwv28/OM9d6vsPXbO/Gu/HO+sQ95SHfnC67W+YdLUoPhEyH7ibz76y9gkrJXUqUv5t5
fIvti8i5Qb45PraP8o1suMNGVoMecoPbbXvJ22m9Xz5I1/Ztu3tzfAEnQvZzt61Pkv5sneiTeP1n
cdVnID42RjielOiWCcBVH3n0Kconq3/o8Q4nzK5UM/WqQfJQRHozEBAXleQ+8TGn+sntGMwB0z/P
OqU+CN74nt/zGYrGTUxlX40bHg7Fl+JDQ3/4pDon86Vw+bV+GgxOzgrMe8ONOq80HzWaFNpWmEiw
RbDWFYlro8TXAdJ6jGsQ10qfoHAXXxzdNRn3Fqfks1x+Vq6a7kmJ9gjJehDQ39BsuqJ+NZoH6rns
2B8K50KXt74IepeHCuzM5D0MQTC+Fm1gAqDkSYQu6+qP0fI2nJQcRECt+gTTwCw/DbbHy53kPij/
vFgz/uKm33RsZ+chM90kka9ZsRjqvrY2lInyk57oGzMrHiXGN6ey97O7MMWF5oLfK7cSVemh349+
7YkX+9a+tFIuRXcSNC3oEb3wn+6UH+aL8MrwCl+84CTfcyi+1Nozg/zCzmBI8qqnqGR10Z/iff9S
08I79i/a9bjTj8gDR9APpptdVxe28MXn0bhWdqbf++qGcx3xGG+sacv/iXVX3tFlCWNutGpTxjvu
1Trxkh7ExM6wMahvRb1Pk0O4+H2164xH6NbRW78PG39aPEsKyuIA8SabNpW1PcQHbjLu5uGkF66B
cnyX+M/2Lp5cBUyjvRnNQ9hdy9UhH8ku8d/kxpP1H4KQP9qWoxDlf+cBx+8SQLZfqzVEuD3/R+tx
Xqv63ynLfx931Zv9P0tB1iiO//N+/B63fHvWfV9/4sd2HAzeKlfV6LitpR/9zn/txlcInkIzGu8n
SkXN+mkvzl/RlmPnjF/OlIEB/1sLp2FsRqVKbifxfuZ3dN4fQPCcd9Uw5nQNnDa7fSoBdDXo5N9X
bymJRZM8F+CUFbl4ytMxPix64vhx2A93o5Tn8ESW6drCEXtUQF7+uFX4Bn/N4HtfB6yHZxyBC9Zm
WoGJ8zwPkUbeDDCXtVCvYvm6guj9AhphunOQ2P1RRcyhdJTghAmjI6T0Rx72/kwLKdSndkX1aGWa
308dTMwKOS8c1Nz54Kz+cVF1hpkylRe9Bjox5yWx1pQTWBLerLLRosVRpASkqDMUhhvTadgsHPLe
pHOobFCpO1/bsZ21D0a5ZxXWerpQFLnnmBWSfG7+QyqV9NEog7cG4wq6djc6+GU9A4an4dtIQuhi
9ZJ811pz/sWIVmYr4vz6k9P3wl9b7KkbaWX/ia5QROLZKFpKhbGp/yxgd/2U6OFWjZpOhDC0wvVK
/qSASmYbf5KJZaC0lvZUS+lwkPCkfqAKVP9xm9Hu4ECKTCcLHfD5bSb6FNAyeV+QhEu2K6ZN6qKr
DUvFJWlU+Ys1RclV0UstU5eyGJdtN4TG12bozG9jETbxjVDl+DqxgK97QgyVFNAY7HE+LIpzF8HE
QqHCZD7yBoJot5lDZ5i2ZQffN9KsFWQ7GPNmjrUhdUVa668/vWx+MWg6G2wRQkUXkKk2rTreMfp5
rwdVezHzpBWuCrKZdU+2N/D2yfibixE+Wjxe//54ZxBBaz0gRAHCgmAo0Mo6n9lHTtqPdoVMQYnl
LRCNzMXb5w8hy1uYPdlhc4czaptSQzmV/mWUzQN54X5pQ7cyS3qjGfw0cB2//1S8EX/q6/39oXBd
wm3gtYlI5f2tZBmSbNCKLVxEccldzessKML564I6kbHGoHq5aHPv98fknf7+mFiL1/4ol4B3ODqG
98dciOSeIp0utZPZ1T5W5WxT5u3wQczXr45CX5QDoetkjHh2lD6BEpcSAOCKnOASDQs/kS2t+cH1
+9VRWArwLtMv0sAsvD+XedJNQg/Wowx5xEa3A+njWPkfkRX4lvBIa3QJ0QU4DEzXJe/nB144JZEB
TcWTmIhnsMvjkyIa/e2Dr+UfDzw50PS3UN4CisDH/F1C8dN7ZVLMFkye8do4PW98OR6NbGciXau/
mkrOIAnCMMXBBEIi0nWJeWa2AHCJFDx5vhjrfLykx16pl0aS4Mfr5cyqLrXC6Npda6Yzu/Olq8S+
A1Zle+nUYEhTpzax3aS1cuOmAHGYH6Hx2NpFpEb8rN6D+DrEoVGz/syysnhDG6b9DlRPmfllg2OT
6TdKI2DJkECXvEZwFGJe20W4Nh3UGklfUQEi5CZEBLmn30Tp9NIZygo570ao90vRpKSmtvUYXdVD
RK09N1P+KBnabHnkdkjtRR4D3brtNbHID2EVR+p26BuSZUYkSK/OJJEO3DTFYnuIolO6EwmR0yjq
mnjwwTiMuissQG1+V6m15DdDi+xzdZNG21lfmke5lobC7+G7dZuCmKurklAkmQQX2+7ZvdYDSHTg
Oyg0c2SOJ71uReyPKjkMvpHouObJzIjvSdIlRq8zYkfZIEg0bVfR53D0RKraYqt2fWn5YdXoPYQu
IbGGK62hAArKqZnaQcG0o7Rys4mWvNL2tqJzfbKWQZWNDpCfYUj7VM0FAqM60ZlS15khiY0ydQDH
IojZhJ3lRd4Fs2lEN900seIxZjQuZzUBNBZxSSM3rdHrraR5iSo/XYYvQPKzr82oDQy3ojSDBsWn
f2iGhpuAQdKtgmlTuuKXNTHsNsUsgiYjGHKr4mueEQ+Gy2OmJrNMHlEad4EyEdG6ceap3Mx6UYZ7
teUlfFDhcY2u3WgZKSpDK5qNwnA18Y10xTV2cMs/Kw1zeUKTBKVanTdECGtD8RIm8ZC7bEyT5DSj
E6xcHPBYWXlzAzobrIbQCnaB5VephhUTdFOSH5OogQ/WJHaq+jh4xdugiR4WoZqQp6ZkJNMysV0q
b2xzkPyIJalOFSLRPW6uWQlCFMtrpreFqZKo7VywvSiajs0kcAgP8LL2wsjFloK466DioVeK+01s
TUp+rJVsoEObjuQYSH32ImaWMa9aIoWa0CS+liJQkAIJ8aniRVi2LNqrxPF5tgQzOlPkOkOxWVJf
7CmbGB3KVTW5TTFJus+EvrssYBRa+1oD+HhIQzEP10buGDw62DZp5mZqSIEl8Lh6GG4VbdWYWhip
5xipMHFPKqRAIyPaWoXU211C3tGnbTn3i3XdD636xZREXV8j9YjCB6VjDH4QfZUcFlkMhtvXQyK8
oh1KGqvZpJpewgQUkXYrTV/SsaUdmg0TfE9ss8qwaZ22fJoRvd5ocR4TaaeG5NoH9igMQPlQ01Mk
w51pBvVQk8glVlvFNs5qVKNJRm7uVo1ReftJpDCZaWTktzu77BciyJw8vpMwJteeZUF08yD5TWyM
eJU6nm3HrU4rO0ISOi2O1Qda2dgMflvGsoQkOaW39EMJTy6PK3gAFe3ciR7Bcq3aPcWxrQr9TU6x
nm11HKMxgWxq9DjZYoDSOKfiLdE666RWWlIFGnC949RPzsqgdVrJK1O7PpqKMO/5SOEpJMO0It+K
ABwG+nmr+RPhCLsEcD1Pc9qUuTsYpXmXaI2+l+zGGX1TzvVTVlvkzonQon2CDA5lcJKnqJLlpIaj
H+dVcyICm01SGmuNtlflOrwDTcgZD4UWvTkEO11KxFeJPcBcus4oQ1qZ5phDpleWOwvWWaMexfUQ
wgbbIw+g4V8aJMl4pjnnCEbMVjw3hj0fZaKHYG5WGTFawxDnEB8LpwpqXmJbpo94ZHLSFMQmcbDN
eEzvCy/SwlWMuyhXC3zSKKhJeKFVsLDcIec3SM5BtHOAGFhoF6YjScdSjOrChXDqm5yYIdQeBA4S
J0CSb+4tuI9JD0+ViIYPYXW0s9DzfuOJaD/PGLaeq7oi5W5chGZAzmMg7w1T19GniGuavhaYb3qq
UzRnXpxJlIq1GeG3lh1CCsn5s4wnktswDMXxYLc0ITDh0lOMaXpLUSFdz4NUQewdJUleswvbV70c
ARNAdEsUV1pim35zUjRyMKb1qNKK1KLPKWtWedAjNVawA1QCeUplSoQngsXERjNXd0BrGeGmShJz
4+R9cp91k/3gkCDxreidtCUBkj37BZXWZNMPmZNyS/RQ9K21h1jfG5lWfJrZ2MGTi1raUTHC6tQ1
k5Axg5Ai23bDsGlOfU9su8SjjWs5s+prE0kDG8lwUB9yiFe2xwvF/oIUor4xpLx8qLJWV7xMjQEE
ASCrBVDRUh58IzTnOQDPpNk3+ADyaaf0k55t53HGAr5ekEuttKrxELcoMTFyN2hHDEPQHht02tW4
4kTGoirVBd+BAFFbw4ZFQ1PioDA7k77iUNAlQzbAywSisyzReswyVq+e21cj/cBC89Gp62PlJOu3
OiA8utQXBbWv6WAQUd0+aVYzSTNLyoYhrhVda6A+pztJ0dO88Rj+dtah4s9AOc5KhBc+La2Zp4xU
mQgkJQmcvb0XbWXQNYDMFfKunVvtWx/rSuFPIrLLIsBDZkLU/b7f+6OG0yl5baq2+tadt5N+7ib9
7//fUmcZq/+09f2H5fL+uVyez4Jnv//Ij84T6k6aHtqqKUfzqDLz/VfnSXX+0lSUuVjE1txgfFv/
HgNLqySUOmptWZG0hiLc5jP8W/mp/AUpm/ccY1uKOn7J/7nyE0EEaCsVXbaDxBTX3nnNMSQZ6XpS
DrEXTFIROI5AEYYyOfqgIfO+/l+PYylr4Y/dk9xo1Hjvqw62kbMowp4+b1qT0pZqY/+qL0v1qFrm
R8qL93XUj2MxWqcy5P1BjXxW4WQqezCB/82NZ3WNxAY9vIR9/kd4qx9HoWVHxc+EX3a++yB/KnDi
VnMK6O+cETudG6Ml52ndnMVX2RqxhpCU+uGnO+sXXYZ/XMO14cgNs94sOoJ97pifK7dM1VtbNLRq
Up2XO4OBBAm3lurYUdJo2v3fHezsIgp5XsZZa4ljU+x52uZsFh6ySAPuxv5VfKAI+sc39p1Wh5oK
Os/3Kvv9maHVl8t+tdBptZBuUnYOfjQazQdH+cX1g0K5NibQEdLpXP/+p29MIaoPyyl7aBuY/DFj
D7RtMjS0LcrhP2pLcHNwQvRl4FxZsMhoeZ4dirqth1vDIKirlb3ByXg80B/FDPzqslHGy7wsNN4w
5wr/vOihI5MF5ja1rmwz3GGewo70g97dd9LYO70WJ7M6NmiprhgJi5fRz9dNlaghZDkjBSwil89H
e0ddzUWs425LJdyvFqZuoHk4GOIZ9nM6ExRZCmU7iVUYWlAXN/fqxNPuleT4IXiY+pBKfSjz01wq
oJ2VLuzJS61sAj0JLDCNrWlmEyBZUTWYh8l6k9xmVKJvY5toaDS0hYm0MaTOs5mvxuqlJNqL3V/R
3jqpLMQ+SZbF9su+sr5EmFj7DxRz6xmfX5FVms8XvAI0zLUT9tOdxNsgajFPUI3NGTsVA4UqYalV
flM1XXZrDhZcIcznm3aScYwbUuL8EePs+/2F+pDWsky7aL3B3n+Arh1MW6GlgjZcIqt0pDKWNfTE
f/wOINWeioNxh8Ys5OyFgw5WGiwov24v+tlTB9U4ah2bKbZC5uvvD/W+g/r9hHSsVyileKc68DLf
n1BqGl1iQE5y9awp36xpIKW5NDSIH+QCJXelEarGHzXC/j7kSgqkY8sQxji7hlI9JVUC4dqFz8op
orveIH2fP1gmzp9RFF46HWHM4AYsun+Q1RIKt0RTwvUZlZTM742kpRa2xsH+YHX454FsviImOCxI
dEPPxaJNRsMtxsXHltyMD8piKCj/2+nu99/Tr47yY8Nga3Bf9PV7/OnOh4gJh4joUNd2JqKp+zr1
NXv420X0H4dSvziKaiOwJYNKw3Urn3VCi1FBuaj2BREgZnGsKpOG3JBLH3TR1y/456eY4R7WrZUC
Z9jsxM6HRKmT9AKPeek67VLfJEoB8Z5kiDeleFPXwqqM1eD3Vw+k4vkxWRcAHrPUrYc112itn69f
SQQqaC56ASP2XmI35LIkOJgciT6wayUp93bvYAHH9hHSyhcFjZDvhRxNcLGF6tSTTimDaNrFLF99
MNBrs31hRraEpkX0CN/o6NoBIYJonJq+mF9aB6yCp+CZBj1eNdm3RYy57g9m1xAUWyGg3pgaFkPX
0TrUJ6ZcRvkBGDtqca1GIe4q2mLjfUhV8Ob5UpJvulh6582aNt4ZzqQ/RS1f0KafY5U4DbLhC5ob
GqHxamlqbtU1NI/wMYQNsEfRfp1Rmi+eNKqk34XjWKEJqi3C/xxlTaybWDSRfhDNBb4szOPPuU2X
K1AczDm0AERdEZuhoHJr7Rg7axorSCTwM0QkdjSakh0Wpm5IYkrWsaecLjQgr8FGEEtH2CDFdonj
TZ+EjXyyF9160etZEg+OjBIdD/YITsMNK+rAymuUEneOH5VmvxxkB/CIKwzimh+JDKA+n8KJdy5J
CkntgTYz6i3xMyPCwHwa6ZsUbeGtUTuJZwKuCxGcAIpsfbW3bckP60ZOae0Pk7WLWo1EC0AZ2qvG
TZD7EnG0L/RC4/GTVJGGbRGQ3uGM5tF2NboZtw5ZwG8E9ViTS+CBuB/IhpZeaghz9zpbksTrWmEj
tjOV8S6ysfUDQR+rwtXTuFiCRnKE9CDsEnWLLSVIPs02foJ0J1de7aj1FxExn8Mb31lt5BMBDb1P
V7M6XmOCVykO+ALdE8oUEaKc0hKLPVX0QjtkwzzQC+ul4QlvpFw/WVnR6YE06GG8SXNKg22/1Nq8
AX6CKFq0gyaRiRLRxivaJSS/nH6jutVjQYvLwXTzJNFY7omdpb/rTnHEfe5kmnaby3GCIBFqQvem
J5I6H+EVatLeNgQkMyHnyGhI6uzyTSay5ZrrrqSPEK4U+bXJw7x7mKlioe3SmEg92ugAC+Zwtj5H
Ezk8fjTU6V0Bik/bl3PNhS2dXAx7Yugz3U2LIZI3hjxmmifmDH9c2ia19c0sZDCjbqvp6Svjh4lc
yEpGVKYmdNgOtiO69EL0PWAqPTaH+oUmY5FCdWj6RRCECs5/Z/DE129CrompZrvYmD79zImwBRNa
y83M7Jg8ByY3iTuas4rMyYhpmmRKbuLL6nUk3rHo9dYXcyEeSCPShW/kdVEenWmwabI7ixUFhpbo
ttsMEXvgigSW4rRKlNtTnCRZUQboy8dI37ZaMZqG31LQkh5TJRUdO88Z8olGeWXopc+VzrKDoxOs
7UeUei2xJEv1NA+Rui9SehDXvHJi8neHRolnvOa1AXQOxo3RfEGo3nfdVwLqKWTgQBqpUVnBZDqR
ne3ipkyW7BMJwLjJp3FKroYhR7uq1P/F3plsS4pkWfZfao4vQeinoL3q61t7E5Y9a+hBEHq+Prda
RGWFm2d5rJjnxCduZqiiICL33nP2ye21EaFnQqcNtutatBMpViSEmf2ZbAmMKXO5ll9jbquPhU4P
8xbxUvAcJFL4YZIN6CSnpW9fZ4BCeEKqOYEm2FglgsCpHE1Ina4uIn313kQ2ZQJ5CeTC1kQWaE6q
QaoRhHYQ/qbIZ5YhD0YfOBqZcukO36dVL2SXju3QnSET0hSrOaWK/TKPSXxjJ5xTt6rIFhLWW8GQ
I1ux/Yf+mAv7MLvgsrdi7PJbUCps2Y5F3NUWHARGJuKYvJqWsk/PSU5WcF/aCW3Ptjf59DmnFnTa
HfkP/ez406NwE8qYtonbee86MaPfQdokQjMZaefIVUo8GKVY45Oqpxh6n1DJfe6W1R0VOVAwZ4yz
J/4NhJLTMAsmRTrrinPDBI2qYumaOAQwNfnRlPupeVw7wXDEVI3/xJ2SFdlPU/XeLIkXR2bjlj/6
tkUMWE+SPnlJkC1je7+us5MFNuXT8L1l2CgqCSu0cNsRFzMa6tOQA0qwnmnKswVle9jN2diKY29C
VAxjZss3xhTXct+DLkTHmPgozpykCpDUsqq89l4v1IaWtHyeGTDUG2VCQQt1m1BKdBXW++26rO5X
xdYJelLITESpIZuPqgHGFK6W2R6DNmvaUHZUQviQBlZrkHrrq4FtxiJQmrAMpNL9dOblAGuUi1rd
2DljHXS3YhDblcwOJ0pFm7hhowhriWZddXzJ3klehrxj5lOh4mgjMTd2+iMjpUO/8DGd5qgr8il4
gIwcQXW6uOrcV8IbzkQSVSoikaQttwNATiJwrpavD5u/NmwYK3jqaHbmlERa++uEzHmwma+mhI9F
eStk8kSj00m3pAj6sN+0nJoI80shbrrCYOaXja7lI6dkoMUDWsjm5Jd1QwCtYty0bWRrDPuAjorY
rWkWr8cF1ud4qQusWGefhSfbztJe8m0TB4vzQfJAYYuwGJ1iOlaaPXnnEaGSvQ54SeNtSwOUzCAc
ePGtqua+LggGq7W4BJ3Xzuzh9dz5D07SKv0Zp42rf055PKBasAqnYlKctqTSsjBnh7UzryzQQkkZ
GqwtyFyDNn3RRRK3/KruRLZu55POS/YHHGgnDozyisjKWFKndOnDdekHkKC2W5WhkWmnO+WlYjfy
INbR6h8yXK3MNWo2VM5O1jNsMrg7RMfh+6pLav9DbdsB4iJjXK2oks4gj2B94LQ4RjGNmzadEK03
Fmto1lINbmu3YA+jSMbpVNIBHk9O0LDcZzOHsiU1nDVK62AiDpL+363OnBhxKMcWzQiIfWuPRjXP
mHV7uFpZZv3Iz9LkxUMTxjPJShGfsa1p8iLjFkCZIRScLXa6ALkHAA/Gt3Dfo8mE/76BR5+/pMKc
sDFandOFPS7bbKuW4Xp/y9Z4raqVd8QvS2xhuVMa6469AZdzmRkOOu6+vViJEdMwTJfR2jbTTCr5
yKD7dehG465rW9/dyEC7JOTZ6TWzj2nwljlZLLZjLAFTUdWv/fzThHtNtpdwx+c5nWdjL0jWKiMj
9SGrjImj9Xbi6PdmMWr7ljlCIXNXA6v8Kmrmg2DN5+VkTSS6oRsyin3jTs0QQh2uuwjzHiZup0wd
NPmqC15yXaZ1WAYpajASvMV7DueGICu2Us6fs5bVzqgHRg1x3Fg4MStLHxPbgmXaabOCx6w9inqv
KkHWdURvOWHfoS0MGyLauFCTOs/EuzeftkeK9L5NsC7uNSuqiBpmgXboQ37ztgARZ4YQNX2dnZuM
nXfr1Dl7oFnM5dYasgLHeSmRyWczHoPGasxnt28QXKdgi76O4EG4Pz1MvOtGTNJWIVsQih1Ce4pM
jSE1pCYgEZRujPV9aDVWmzor7ZppUmVaYTc06p18KNzaLqATmod1AZo68zX0WNMl7ooKI2Urovwv
aJ96fvcwWDzkGzkOREn4dWrmm7IzA0bKPJPEgbmd/aqgPeOldvPyPFLb+DunU9Bxe3uc8Us02fLw
96XUL5THn6o3CkN6bLA3r2RT0m//XEkJh8OpufYVYd8cegCe5VmKbIIo8EuT6NjdZWlvBPtFxfa6
8bKpzcIBYPf9avYzZ3kIlMVuyVhMNmldrs7enys7CW1X9c09yC+zfrTHjolOSsUGATgxcnlMxlx+
6Rt4gdgfWA0fKLWTLCJIK8Mc0rjuF6zKqfdsrp51dKAieRt/UMmrLfP5lZTsOLhbyswU+7zgudgb
MY7ekEYSIvtKT8P45e/v0e9NFdp20neRvhKXg/jud5VY2kKYTmq4SH5t4rx11/gQB3iPQ6fKxUtp
L8Pz31/w9w7rrwv6+N08X7iSRIE//ybjknuiWBiGoespv62GZlBK+w9X1tqb/2FzimshxUL2Bb+A
C/4e31u41og5NmtCR0NIbdva35XrmhxXl+izv/9afy3aYQYAZnUQcdJulb91ioI6zjqnSkgD89V7
kBXLzeJn+t/cu79eBBOe/WtOdJ36eNf//y+dFQAwVeuOgKKrdMh/VrlM73WlpuN/+lV4WQitENd3
xvV+79/AJqO0ocgJ06AcD2ZG3qIJDWP/91f5TftKIwpHIcEVDrriQBIu8NuDgKC6CJxOKySePQs/
ZG9omZZhuk3k4ismTG1Yag5lJaHCpH7NsE6ecmq5lXBAExeiXBZbXtiaAD0sg7l4x9RE5RmhJpiD
zd9/2P/pxqNT82kCMlNDHv7nG28FygCkc73xXv9oKdM4AsH1/s045X+8iISycs0ED2gK/vki5hiM
slcL7cyOOoSDLYE8m0Up/99Fgv/lFYSvwsbGhVwmbsDv/nyhovbGVgNzwDTT9ztjSvsC94pvRERd
tv+O7fvXizHdJI2LZh3WVObpf74Y4Tt0rpxVh3SQ9HYtEc+Ug/+qZSP+zY/0l14dC5h9Jd0I1LWC
jvefryRt7WXMpPCuWMkQ2kszHdnO8rssbZIbpAhB2A+B+E/f++uqidSWNvt1hvO7aDlBBCDh4nDR
SsUbO6uanbR5nH89f/87O/8/pMr8y6v4l9n5x9fq8zfPxvUv/GNybll/oLj1IWyB50TmfH0t/0FM
kvIP3BIWQ/GAR4LGLc/CP7Hlhv8Hnfbg6qbgDziQxnj8/3tw7v/BQiTpJl8tH79m8f+BbYMe8Z+n
QODSLIfZC0nfTGOZxfw+fuN1NgbDppeii7jHsFGRw34K0GfC0O8ydFFm6ju/8jJdZC/anN8IqiZz
mvhLCKPGJpu86fts5Uu/z/0axB4DZTFDLx8z/4dDVydDKFSBrr1FNkpXlMNj07xmQezjoyuSYAZV
mLvmhyS2obyvHKNHkJjTpaAyWASRBIWVHAOjpjUFdilF950ZFmm+tMWGbTVM77aq62W3GsPic8BB
twQapiqqJdIyN/UY1v2MqjxRgdDIKCmgqainDqMhmTRG+0AyRk0YcGYQ1LIV1yb0dmiaAU9i6tXF
HuKIQ/O4TT6aVWZhgzzgJuvH9JkYr/GcOqJ7mrVPYKjK5neU4eq0wO7gg3XDk6Yjv8vi5otNyFdY
DfX30iuLjVzM6Txxc/GW2v1mMLz2qye4xWx46zEOqvKQtZPeO8g4b4QY7oyMc28pB5DOFVW0GaTd
tkhn+0Cq+nBGuFgT6GB9WXrim+KrEK6uOu9eViLe5rb4rN1y2MSCuKx6Rp2Mf+At8NbxzMlnPKW2
qH+ms9Of4lZZ+0KPxMQGlFQogBv6a4GkJ+f17w7JC6Hq8TvkTTy1LWSTXlnXCNHG7u/60kXKGOW9
aq9nWT+3ipfZVeOyK7yOH4q5kWj0g9Gta/Blgj3dnYOiu6ofa0C0ztXw6wUzjtKg0rYXyR5zDQma
Ohnv8hH4rJEnZ9Bfkn58UbXlrbM093WLRHjru4OKr1Up7KpmoL3pBKgqQxOVyApFtpXui1QkYXdz
/1y4qJr8HFys8Ck5UHIucFr0uiXGIw1j3W7rYGzx1Sa0e4nztkdj6+vRDx6zDHHSzjWC4abLDZJB
YjmRZ1Lj1V1G4uCf0lRLCDwOp9+RZpt9sFSfxacVWWB+0yUtyk1+8MK7mKX3mQryx4+GFQ/FyVEQ
bcLJ0h8oYIenxq0db5cwdU/2ZeJLdYirVR1Kv36QK1Nknar+x+r0zrFgbPMKagaDuYI1zpgxDjmO
HDB7KTqdAG3PFdHqaLk0/RGnsep2U07ZshsSRFz0iea6w+eIFgJdW9rlUTnHe4YsOWON0VuZ7ZSL
LjbLXLjB0Y8XJe/dVPl9CC91vL4H6wU06aMl1W07rOXezvsfVqckaC/fCmXTWm8G/1zz3pG22JxV
R178xiB05mQscMQ+kzZPdThgYJ423mKXuNGRdbfn0uNstQGsY8xh3DtT/m0siyKIxODdGk1j0OCc
Rkc2jO0mglnrMWUg4tgfC4m92aZZvG/0o47F2KkLC5TpMbnv+E1TJjBBpBLCsTElCOfNnim3+J71
bioG8TkuteUO+C01ZXW/WPN31gLlhXr1SnztvV4QbJeEMO5I+smqMBnlVG2NFbH2KQuyNueZ6FZ8
osCUP0dSnTPQsiCKt7TE0T4Hxlo4IYQcZLTsGHFwuNKL863WBgXodSCWIDi69JQ4D7y889ZBXH6D
1WnYqyTL97QT1i9AUJds37uMyL0RGSnZ0t/R1AXRYA0cQ1tbHFOD7KNwnNaXRZR3RqM7zhqq28vC
XHfLUP4go34545o0dhIx3xkdJwyCKrVPdpsZ33xMIiycCTSwznHpWpr2sLQ7ba42LbC2c+iDDT+K
pAg2Js3gj7av3zpjdHZZ5S2nksiYXUvX8WwyD1zWhu9dOPiBLef7NBvZDcdoeh5T3W55NOy3SYBC
qJdsPblZSovkV5tobOYEc4M9FhemXyuax6E7lLX4gd4wfWS9jS8BAKyojWfanclCdLHGO7cnPQYB
LU3QsFfu+kHzudkZwls/bBcDwiaP4/ySl3V55FhWwGaz61M+V3eYoX7ObcWgHoGqf3Jptl0IqlpP
0zz0O9KR5COBTbir3Wbas9L6x6wYk5M/qvjFmkvGESyD4GpSm7Pc0k13GVuM3qrJXBCoS+crTcTg
i7XUwRZd1XQ/tnn+sNjt3vbjaueZLQaLMoOiLVrjooyiCBX9s9CaXG4iWIKOT+K5l3nsz1lWerfe
1D3XcWU4G6sNOhDKq/PTT+dHx6ntY67EuNdk19DP2gzxyL0gxKdR8qsywUi43b1RDbAu2C+rthZP
Ul/nMfkD2VXnxCf72uvm3Ros01lm1rrLFYj91OoPuR7anbMQqV6X89UD7+x6ifpz4GfbaXt5pOYh
1qBwUXG3MMGEd7TNtdty/+3XwJ74p6ZekTZlB/s085KbOfbFjl2f1YJwbpLHKpJDbCP5tM1hOBFI
KPfOUhTgSbwGF7d58BrM/lXAbLV0lm94W6YH2OFHnaXPultsAqvknaOSw6Ka6ZmQ5Cvy7Vf7FOr6
PraGnw3Yg0JR/HZiCHvro9MaZkV66hoVFunAEHb2MUKnb0k7bcZB3GXaPHkyZ5PG7oydPbnJSwuM
hs4fU6+9BDkqW3/Nt0InJibI5lVOziGlNHQ6BN/0CnPId8WZing5zr8avFlXL3vZrC95pgg3wD6y
w214zziC70IiNtjXDSIcdl6tSSrrEEHMo7txeuS9NHrpfpPwVrAu2eIxLeLguQhaJ1qhxr2XRpu8
+rh7jMiyoUMy00hkENYjIruNmj0a2IHKehg52UgUdVgSzxTpzi2/Smu9U7WjiOSq5o2FTmXjj52O
enJC2Z1znX5jLl0emdc0or8xC2sImQIqiRODSOsUDiCSc9NksS7EOV3j6s2f/GUDFRdMvF5B65G5
VWUuMIBG7cylwk5D6BZb+lDddeRIddcp3nCSQbN+0bVkNKmXoNwwuPF2dhMYD3gtK4/B1bSaod3n
lbunkJu/jsviV0Y4SYOD5Jqbksx1EngQWSCKu0ksOXpvY+K2wdbsx7zeZmOX3AvZ93drB4mjTzIA
CRrXC0xCdMiM1hAEheB98+MUMGeGieM1x84y1/sgX+xbkJrzZiysgq4Z6WtjUoBDGPjRZWUGMBfd
ZdPFpb3tgfTdqaQXNzKFT1hWud5M9ji80iYvH6aleNAKFUKRiBX5Ac/uyml/P0q1nJ3R0TeLMzzC
PPzSovd48DmCX0X/dxwB54sNTZ8hXVLAZSl7ws9V9ZR0OQ90b6rIz/WrcGe9QcJzkWIlTtxOkUo3
ttjUk5fccWoRoeXVt1MnpruEFzpqGnEQmcXdj9cfiWt8LT0zPaUe0PHUyw7Iyo841aavjp8zi+3w
JE0E8B3npl02ZHFgsZrmqX7mZx2/0PJB5Z4E0FJIOhhbVRyaznlTRqdvr+7i4zRcU5Dd+skUPKiQ
Upd0WyjiCO2G1RWwQg8mAtt4dc1KSC80hpEwEE2UH8p5tO51W65Pk7MWJyu1rM0CQoScemfvuHNy
HC32EidbludqTus3M1bxfnI9BAy5qTajyoLdnC/ONhgNNteg/z4N1kNG/Px7hSgw8irxYfWmH7mT
qB7oaKqtyXz1G43G4NL4q3h30AmmsA03s9s27yjzyOKrE/9xnesnkdXVe58N341ZHEs/T6NA58sX
0Y07tCfZgXQ6+xNRf3NyDDU8IqrT25owpU/Ve94nuMLhTqe2/RIUGvKEGXs5J5XYeaonXrHEbfqn
Qazl2ZjnDNLoGAw/ncVYdsSPjPvCFN3e6D32NNkZe1e23scC2w9k/lSHiQtfnkyqFq6hXT4vDh/b
B9f5JMbpWGaD3AtUl99KQeqh9KXxxS7n+qMr2hRqh29u0S/md9gcg6jDHkz40yK+ZFUFfsItgbz4
9dtozWgkrXHk2N/siVP2IDcmyxa1hD4OGF0ihXEkYugWR41HLEwpvGbP4Aso0JjNxDkNEopiGWiw
obE57lU/VA/B0JO/jKdDYj+jM9OI9b5wryoZbAMnjPDFy1oAryL9jUlO6RFDWHSnRTAFolf+kC5k
8DQpVN45R/MyMRw5IyFglDSu2zEz2iOCwG2On/s908J86HXzbGFPO89WcpMgeQkLd2C8Ta15sEgZ
vGsM8iiVVnNEBjDpol3K++YPXzBtpfeVmbhnEK7yyUQIc7HZOqICsvXGxf7GSHHBJRmciqmcDnmT
Wo85R6RdYoiA+fcM1aemxTiXuk7DBEr7Zqnj5Xkc89TeFoMJiGioFwhANgXfwkbzPa+xHXK0ze4b
ZvCPlOlUl7EXdLdu0X7LsYNFQPMVkk2yA89tY0DsZjh1ytquCylhqjBYbWqOxYDQpbBbZahezoYz
ZbD92seRmLWon0xqn8ShDWBgWyzaMrnx82YNE4os9kdcebHNPHuB73lol467MWnMUbLvdnmhnMf6
ev7JJoYUtlTfhBfzhrYmCZ6BhZ1KMMKJeT2P08SeisFF7CzdveYzMliGEdSh/aSovVVzWGiPsxFl
cxA5s/0DZc97LlL5sqYaXU2LgbMwl/mT38s5Gf2vQjl77yj633mcj3HDZMNbS9Q7lc2sYhwhrASo
LY42/hmgl0WlN3mwJDCHjJiJkA4gYFmioyOfMskK4tk6Yf50ri07PxRufklG39/HDqIIKR7JQUii
nGCG2yH1X5ps3JiiCY4qAG+0jEM0t/4STQVgHk6AD0HsBCCYxni7ttlX+iQVuz5DUXcp7DNj/sNQ
5yu5xetRJOXHWNnI/9u+gwUlglejJCqUkAyP6UtdnuMgVktEKms5ld9SWSeH1OmHG9QW7kHSLPhg
NMlItTSazVytezywZ4Vc5clw8+xzvO7OvTXDGFLFU5csl9L11IX4R2JOba96bj3UC47TvXZDMN0N
7ANIeUYmcZnz1VcGaar1t7pL668TKVGXcikanKEMjg9NotxrMx6GmUF8OomsANGU2hoYzN5SobM9
EA/3a266zvs8wfIxZHspx3SOWGSg0MnVYsobW/ow9aN5oAj/YHY4oGzt3117/s4jEvNaWM2d6qSx
n+NJXLK6uXi2lWwZM+Y7h4HKTzu2p2eXpk4Y5Iy/hmD0QnQdOlyxYqGlKeZDb1jfRiDMMyElHVkF
sA42tTlWL1fZLut2qu/JNumPlGwQd2g+bxjZ6itPCBk8sbsnMk3WrYGojhlt2e9csM6RaISxcWyc
ZityAhRLZvuCFgwP27xeHXrT+kBQRHkibo8KWPxcZy/dYWtJdo3gfdio3Oie1LJ+z2OpQ3/x7bCr
hb6pjYq90keyOjeyRgDnoNuzrG7fiFZvyEydz3INxD5p11umBJdp8d44HnEot6uOpF9VHftS2xeE
MKRm1eTBIxGIvY8amwxHw/TnvLCXl77XblBl15c+n9XWiwPv0vDlyANetoxTX8s0bsNBQ+lU1Qqu
YAg8Nl2r2hNxM4OaNOfbrm3KA/ZsiEfV+o42bN1Zy+BdsjUnCLmR9g+S/YxIVIb9UDKp5+1BDG8m
fXXTpB0J85S/p7rP5FNWi2bXSUBGo7jWddYKAhGN47pplaH3beaDkzJY4z3qjC3ZAQ+tmtJNowUI
eIl6ELhGe2xp7h9NMkhxIcufdKB8Soj8qZNXBN0EYkmQPXw1zc8PY6FNhEnxT4ko/1yPlnuopNcf
pJkLDv5tsq0Cfe9KRHHDIgXYwMxhD+yq08T56TbwezmFC4yFq22z4BhJo3Fj09GMxNS3Ee+PE3WQ
rx8Mt2h2vwywqCgD2qOAFzEYcjqKpyBGzbAAbuvmMfKc8oUNuokMg6lSHfeQ8mKFKMAFLaZT44Md
z9hKNYmz7yXNMUFhtaty526pq6Mike1sJrPa6wYFWxx7nB1ZH6jtez/fLPZUb/3Czw6QB0Bmkfqy
t9qO6C2pzG2P9mpbOd1Lk8yvC4zsiPai/ID9/llCgpXgTDbV6kAh7IPu+mx1R2lmiGyEvJtXmIKF
a/8AFwQzu0mLLVpA3KSG19PxWQBZulN7knGfXWLLZWNFOnBflDmd12TcA1SYjmsyL9HYL3QQ7fTr
jJLYOlGz9/FZLilSubHt0mZfwNgeL7J356c2rR1nVwzFsN7HCZ34sMpjOG3eKNHDdojOl7sOifAF
VRt31o0tQZQ1cJGYvlkwpq+tByQeeHmaQBvM8/p97gqXClrMFhI1t/Lfp7Vr2kjRxH0rzUk9k1oJ
FK6tlTEfByzVkKIThXAjD2ZqQgRmYu7QU3bEVMUleWab0Z+WEemFYsnrREmVQtDvk4ImYP4wetp1
D/jIJuOU60YabHoW0Tchl+/lQz8KCu68tYZ1YwYx/DVr0hJWn9kGlI1Bb6ZntTjWuHVMXTQbFk1z
PUGLl+NmwlapT/bEuxSuqVvNl8oVAxlNRizv+txbfo6oE0qaX6KtN3PX0/3MaC3f0/kPDl6XLQe3
Tp6rdSD3anE5plU3xAu/lGaM76ikAZdMpX6sE+fU2uZnLOslLEqzR/hTdKGYve9jj/yMB2FC2lTl
e1fMC7xBhBJvZrdgyclpdVRGAH8QsD2ZmgWMI1X76gYLLhlj6DfX+nos99t+Y5Rj/jrHzAcfZDfU
PA8aCXJQ0UiG4z/WjxkNpHybYMypnmo9qbOgIRQVHW3LTifVGxajZAqrSQ03hL4xlkjNgzTMNurS
YozIvANpuE4NocDjW9lUzxVc6a/aL+zHAd3QozKXOpLpcpklR0S3desvvZ1ztuidpzlRlAUskimL
kqz27aDq+6onYacIDNiFAy3z17WLvaOlfFCteabfJTq5n1Zct3uC2YhttJSLkLGJ38ucBLWkR1Bm
jYl5pAHgHCczzn8SSEVyesqKgU7UaTqT5GututCZJ/M7MADJErIqZ/lauUslD1VGkN+Wo3jr4Oa1
02TPQx/krxnQfLAUfTN3xwxVjbbCRLXaOs8yd7ItMgJEaMitNAWEZPBDiew2NHFrhptoFke89kHG
ghDW89g1u6LxYG42QzPUzwWSU1LVr3QW4SxbVMbDTCpPu6xre0hwCnQcixISucDaTV8ZBcVQh/ht
dv0apFG2xut2Hda3OW3uaU2fkgWwqkwxVXtLow+gnlBHidw/1oyUKNlrvJHTIk7MKDKbLCis/rZT
T3u3dp2dldDGdljtcBgVK1xB/yYYRX7LvCOcKFe+JFrflZ6D7HScq71EP7+DEOAeRDMbd9oZGuRu
zRyN+RWWzuoOvNE1x/YYM/juQtVV8lyLVX0gEUGAPcYednE725qrNX2krZ+eZlqkiHVSurIOc4lL
X61kDAyBf/CxIZ4GouuG3aR6rfh9MlJtB8lur9KkMDYljwxBs7ZVbb1USMTetUBgGxePiBY+1iQ2
nxgMXCrTPE4LuQc7Z06nnyvcsL2pOZZD+QdGJVW9HaULj75D7BWRLSQj9k91NyLTLmEdIi5UdKp2
uO4t+vE2+opQ0vJ5W7vAgSth0MadOd5+cTE/dA095lL37kVZ6gph4uDMKSWhYSibmx6ozeeo/Lt+
ouDKh6zfcUIPjrmYZ2ADKdkBSSUf0sa6dQNs67pf9phvbtuiO2jlBmeTAD/NfpS3d4E/Jjc20wEA
IegZdRGgES8TZeKH6Bj79AvoX7boZ8OLb5l2sClSTD+0Hk+loAn4iJj9xoVnis7thERsr5FPXHlT
9ZcWHgDNZ+8r/Gi5sW2mTGmQJ48mgI4DXYD0ofTyZhuMtty7s6R7m/KhA5ALiwyKT7Xmxy4Yv9YK
Au4S0KHE5TzBP2GTTh4qJeZvrLfV24hLirexjXeuWO5so3M2ideTTWLQIdhoq6CLBGRuOgxKO0+o
ImwzBHueH+UEhMbK52mzrIXEbr/8mNzkhbgLxl+8dxeHHPiDl0zrZvExVwRVcOvGuO0TxW9I0hZn
hdIZ9HFMK+z0M7MmUuo1xpN+Jem5WjC1WMbtYCIBN004ubPRTtvUZn3mhfaNp9Jv2qdxLB6zikNs
3Njjzme2GaZmAQRUyRXWrKMJX62aI3rDtzq3yKRZfIUtZqpuKkNSBJKwUOL4/UywFG7NIbn1rjdV
m9rbUsDlG1FZyybjNKcq412jxjqA/+L4ljevaVFBMcH3QJU8fSXFYiVrhZP7hrR3HxhHx5zTqqub
pFfuxk7cb7VHkiOnYvFc++wFVjHeuE5KrWVW69FK4h1fkHa0m/9qld3WoqB3XEM8nSfjw0N4GSoW
rdM8QsYwB0IgYaCm6fNos4udEcOOGg4Bx6QkdDrCRiq6/fGH1iDethq0i3kmlT4Px9G02Xet7uoL
SuY9Ab9nMRF1EgaK025rT+7JjSuZvTD4SPOoCCiEDwTlXKNVhUjbT5yi7ln2a9U//69G459h81ft
1v8frEmpkHxVjf7xr6B71un/K9NAj/MHLverpTrAzfYrqfUfMg1TWFA3GQgiRyLwwfOx/P93ujxN
S/5w4OKfvcYjoO34p0rD/AMYgnUNnue/5FWDWvsPRBrwHtEF/T+VKB+L8PHrxQOS6pll/m5hrYoM
WxCh5/shsL413f1UtD4EwHoNcRxsCS3iYG/kxmXI6GnY15e06pIXKaqICij9nmhWtKb8SdAtjCRm
BoDMUBrP7i73eBlGt7w0nn1YzRKa1STo8dRkZGoSQYUTWUOFt9yJ/ITDdOMBFp9W72gY5XZyOnsz
M/xEqc7oo6rvPd+9XQyfBoqfnJMC7jGC98iqEwCz2uPfsGySk72d9CD3clXoYPdlbGwZaN8AKIk6
glpbBz22JrTSdO81A+Ud6UJPdbCWYZwMG7ugcTSo+3T2dsbgRF5XfiCKOxSVR0uPL57EvPXLZ99W
Wytv7g2f7EfrsTfAG+fqfpb8MSaGiJwPs/3YJHTXsCE8i8Kq9602EdGPdnnUs3skywxEjVHfg0zD
/j0lwR7nnL3L0ybYd8NnIz4LvophlhdRwFqxHiHZRAwhwe48iqK6MT3jYBv2weFjJKW4bVe9d+m7
Xf90D1OpbCKUnnvhmSfTXADaN9C4AyTccfc+NWgi0mx9ApQTOW1/k0JqNvIWCwU3dEXYwQqHaJ/z
h228CX4MPpEzma/ojKJMPJbDY908Cn7Q1J9eW/Mh/i/qzqQ5biTb0n+lrfdIw+gAFr14gZgYEZxF
UuIGJooS5tExOPzXvw/KLOuUMqvUuetXq7SSxIhgONyv33vOd8zktL5wmOFK772z7bUP5cAsWr93
6fSKNAd7R2yTSeMdC04nHog9F7uPfV1FwGUeDVoY1lTulE9PjFUxWHzTA3cGMRi7qvDAbaeCcdF0
3Y31a7FGgjV2dcoZxTestYW6PZzIE1igZXc0O2a+A189dwFRgzJ/85fwA/yE5+/rpnT5afwdv0mJ
SjfAkXv3tSf2o0XsOVAxkm0Luv44QddPm9fm89CHH2hqHwqcEp3tHMjhpsaFrmlP1zVBZAGEjqw9
hHF/mtRu4gkAKXZVZenB6OKzhGO36am/mQ8caGRFAZKQOeQyHtSPExY3VLNcYNvrlMRzJuTvbp2E
DK0McHH5e2sLbp0P9Di2pKaf61zaER6Wq9zt9vGSuecMwRO6BDEz/wyBLxccEjgfXhm6Lw8r9fJK
hNWlGjv/Udedf+Eu/BoirN4US+OfK5HCGmfiui2bMd2vxK99n/p2RN+p3k5gHrdypLroRPoJpYCH
uAmu9vc/7F3mRBQ9dxzq6cEM10Bfv5WYRkyV8lVwjcGKi2Uw/DrQnIXg5t7VPDiM2pTc5ZCaHoa8
l7v1DS2miK8asa6CiuvJPNXfRA3DqTIdcTZCnl0n4MD0LTQZObNogNSiPAfDUB/cKsyuhqpuSE5v
0n3q0LbLauNYjIOPVkjF26CeGkqdzLtL0LA+ZgECAcRJ20CF+7aDHB9oxhQtKVjZ3oT4LkJ5rvAq
aFKUW0bwfuOfShXu8DRESU8rG4jVn46Lu9+32v9FQs8dM7hB/p///fc78Eq6cQWuZ7b0H5WbRkbh
nrhzc0A0sTeCh2nVRYk3xtIRHnJ+DcVDuUCINHBZhdYvX52j5C8HgOOhCQRfgEZkPYX+LKt2KmgM
JTaFA7qmQxW2pzaeJ+wgwT5NWacN3tyUWGyHqYu/VwxOgXxlx14PAKzaxtksqjsR2OLD6sZjkpjF
N+rOfOuHJs7bHejCD75AYFdp/yYb3cP6U3LuGmb1wYjLE3eEe6Gyjy2NNXy7XP2IHdJLuZu4Gpo1
s3YcLY/wLfZ1spzWbRmdxxVqNEr1ktIaXQbnkjGJzzS6LjRkNi4P7/rg6MG/qq3kDGjyHE/0GIlN
ycgDkB3h2SP5dP4Tg6kkI6igbK6KBDOYemCNYTdlWtKPb4njHixdc+2s7kQuIqyMW41XwK9shErM
ixkPjVI9t3PzGAbFNy93b5D83yRK3DiJfwnj6RT2OmMmMJkkD4rIqGBRzJjgQuc4DNkmt9UT29bV
1AUhsqkhjb+1IrhSbNfGOqn02Ivx48zl21K1j+sH8jhYfffUq0BtZFVdBll/8pv66AF01N6NLftT
6/zCSLIqh3+uEIQlsJFYPBmslB8XiCwrLxxRxR3yEUf3xK4dQv+KGhHuzcZ6+8XTsK72n1/NB+HH
CwWWhyzxx1czZTaNiWbcJxr/hhsru15hRemc3tOt4Rlsx0PXib3hEsaiaOe7exX/6hN//0h/fRMB
djBi78mn+klMHUqoYkEmiPRhooX04egsXPq6mKriwB+wDTXfv9D1OOvU88Qo1c+dHQMRDD1ifiMw
fd96HBZwW2N/5iCFgkSPBrTkAXDeYW6JFCCz0VrYr4SBtMokNlnTkECFSIHQDXDx/blBQvFxUnEU
uk4kjACDESyzzPkQ2yeDsEFLXbtDc8zTd9d9CzPzzoSg4xMCnhvJLwC/zvp7//lXApPBp2AlRIul
8OP3UuNoSOkTNmRGWJvGMrn1gCEQIycbpNgScbuT7JPyLNMXafV7JHCRre98rmDIs3ZLdlaC6xKP
j8rdo99VFwmZmaVdH5qEjW5+H4z5wcF8lJ5dZd60enpYhmn7n1eX/XdrGcYWtTNgMbgmP4n/55D9
yR3Za0dFGHrXXNTiHpg+fzJSQfjGdKyd6c2ag3PpfZi95cYUxOX01LCD/ZnOI7tArspDkxK5Ln00
TsONmqg5remK2fj1WnvW87iVzEb/8xu31jf2l1+/AKOFaxwltfWTPcJpjayeUe0emtF5W4z07Bl+
lAfoUDG2bpqJTsvCzjks7jGlaWvNw23XtTuYuHpDqmCExu/75tZCDAgoMn5xjHzPif3r+xMeJwmM
dEjQPy4Pp+zQ98C5OMCMoXgctpbLZh7m7SvcQsb0xQW3OHuwf4Mp9Co3rEPCAWJReo8Z+7l2bhAG
Pwlp7tvxLl+9ePJhhLfm2iNlWHdvMFSEcv5skaZemOWOw+wKbyBRkf0BScm2JsakaZx71yKQKI+3
syy+TE569NL3X3wTf7dBhb4DqMblxAZO9+MnJcUQ2XhVNgcvd+7Xasw2p6MdX6YShoZJGEEujlM2
X68nyrLYRzLiH3/xFv52FfvcPRwHAwCJxD++Ba+ln7dYvIVWCWabwRW7adSrt7XKBjd5tmS54yry
LlcpHx5eAMYf4QjsydP8tlbZIil3v3hLf71GulgKfF/4FrA3z/zpt6LtuZ5izfr0zAssyoc4d+9W
r63bNnd+k72vOt5NMdz4JG0X7i9gT98vqT+uPl6db4N4Zt6E/bPVbWbMZiy9x+qj8PSNT4188uBN
V0SPmLl7zz01sPsjI/870SVnYxa/ICU5f10UP76Bn3bHzk5U1VkcGAUWYE1zCdrRAXAzu/mbaxvf
q5la2CjzqOhzuWqId739idzk61Qvx9FT21rcap5nHplD339Zd/0EXv66rgPiaTuEtt2QRgtuWAAy
u4Z6Kci56s6rdjELo+/f5z+y3Pw/5KP8W6Ll+kL/nwWk+LYNi4xBPzdd1J+/MyP/fV/nv96Wr9mf
ezp/++9/t+LYlER/WG/83wKCi/0QqxeAd2+NCv1XT8dcOzeALCFqUWWbHlvkHz0dSJdgVal6BGQv
BySe/U96Oqu9589nBceaS76ADUrSo+nk/my7Ad0RzwjeXpdatWLnTqUg35fxlOkw8SvgUKL6Azh8
la7zyZ7S5oR8xi2zqKgw3T3IwkvAAzv9VLb9K0DTHrTFnBW9v+1L31ySLZQO1//yz1fc/zj06crd
+vdL6IHE+5/Jp+u/+Nei+c3HyU7+yYoqhf/JnvLHIjJ/s7FhiTVp3iaLwOXK9scicvFv4YAltZ0O
4Epq/L+LyHV+o1uIPBXPKtmaQfiPGoO4tH5cRWyiwv5uAlsXskv9/+MhE2CHGLSPXguLtO7Ovgbv
v21b/KFHYWCVvpsYBuPZ8aVOSH7UXpicFccuo482rSSEcz02hfVeKfJVD7PBGOtqsCbg3R0KDhpx
CXME5sd5GiONMg131wTSCz8rDOALud+J1d1Cu06ty2IqbRxR5yowrGPSJ+mHooxH47qpmDwmm/U0
bi4QuZIebrtvHae8TcSKv28s/wru9PAYjLN/LjjO775Pwa4y7DwvsAiNFgVT6yX7JZmrWz+GDLUd
E3/VinW11ZBSOGhrJG3LgQlzif2in036cZYyn8zFKeObLjAX0FYAxwVF7iJJ7WTMDwXHlx4SEpNp
EEJZzPZ2OU3qWJOEghMzD8t4B0WnHcCUO0Ox1arrUWcZ2AE2tYXliHkEE4k9csHE2CeJT4Q7GPk5
uS6HMLyuHFU9gszR077v5HwxyxnMQJFN8BD4CNnrMOjhgb5QSShYJrHMGVPt7Jc+F/jHZqN3925e
ZOnWKQOL+GkMzxCThUkbDulZM39sc9GKjZNhKt2VSQ8G2xsNB3XTOLpfiWlfyLAjQA+iSbWqqVHK
yUTcl8RmXBDA+e6GCV4SMwe0kve6QuSGld94qMAGLNvSlfJzDGkqCtfSH2O5e0kHVyMqgmCE/cv3
/KQ9IQOx+ygmbeCMcKlztobdl08po5crhqPltergGkSxZTsnqx7W67pGGp6pMpoqp/xielz+Nyh0
KhUVRR7e+oW3KsmXuaA4tUbvbOYqfy3ZFwk/z8GVReiOWj7OrIJvEJEQNJhGQuCb3RtleqDeHtGc
aVs+VhNJUMxlpvZA62bV0dHi5XfDOr3WhoKWlOjUZFxECE24ofAySdkkAKnceHYB8SxBFIdKr03t
jekORhfVVjEcmQY7IxKBanhQEBRGKjl6iyN+ERSjoPKfXIQQU4Q1MqMJgocF5Jwv6psGxBdvVQUj
EIZ06j/UXZZR72SMVQsnn17mNEtJxAAt9mGUAj1sCvwBolPXDcZxyQaPrlzcA5QPU/AwkBlSwHrK
ph8FXgPv0by03zqZYFVCmJPf1wYcPKb50rjvag8uBwFdsQ/OV5BoGS9T+YlxFtqMMG/4AmwgZedq
yCVMmMTI3uPGHpbLkBYzELPMEfegJZOnkCkIJjuRx3g4cgyjyRA7H20eKLJPIUtMO/Lj89uyRN20
8YbK+1alBmMvA8MZyovSV8yY/Wm+JGj1PoDRbx5w/cFddX2JYatmDga/yZXYxlxruPjQOo9TQ6wK
8Y4xpsuq9Brm112umBqOgN6xgBIBBKDOvA2MNg73+VDQxLIXlB0nu3NVsfHJYnpvZ2P+2ji9Lq/q
oQiTO6/F8LPRlrnEu3BgD3vT+Hw4fj27fk14D3oDMM/RF0MT9xUpIuTpbjhV8SVAyK32vdUickQM
4j8NaiKawrZrH9nP1FD0kU5QPFnCWCC8VmP1AkWQvIJe58GXvl7qu2AuGWmWXpckOwLbnGZfjWmM
QNDqDF48dlEwh2X7wcdkSuLkHJjlHp1O+s32wVbuOP6bjyLhYnYagmmgteGo+FInjQroZlhaR62I
ZbqTSwyZZRBY+zZSOh2gnXzmmxICvj0t2BDLQrlUxEUiebxZn9hwn3qTfYxVbuNGs1R+17W0Bthg
yvge/VIFVAwT4V03dMlHYaPmiaBkhwlyDE0M42K6cXwlae8uqFdcjK2TEy7Z2o9vUuy6cYngdaYF
2aNw6pHwVdqNVoka3Kt5RmkizJYK20k6eS80jDS6jKCTtiqlS4CKHxf1xmpL44QcDhk2D7P+4scJ
olt7xBJZBfq69PHkRTJMileZTxClLXwFccQvnPcuZkMn275K0LuGVjBue9tt+62G2EhwatEuj/NY
ePlhBnxUbnKCAxAGmxVafqOfMm9jA9Co9oC/4MUVaVg/861NfeQlTfwOBg09ZunpCX6Vw4Ya+bzL
p6ar+zNX50VuKqWJlEIRkacHrJDmQ6Ih/+wC4DzcvHN3vFpm3262wl6mB8dP1Yzu00UKApLbeizN
Mbn1l54UhqWqpnRTZY0kXkc1+taVM72EwAG3xx416/cySeZT5ufkVI6LtBQdKCBR0cI8+Z6awG4j
zlX/I3h055MlhsSJPCY9yyadA7SIgQ7dFzR61oNh0rsDIpaxXP2p9Y+zVSN4IjHA6bYm9i+xh1BV
QmMKDTeLzNoxP3MfR6AhURbSwagrcYfAgoNGj50rL0tStkyZane5MwreTtRbgU1HILHlM7Ik+17z
fxh7Ti48qQjLrSeOpwaL7DTanG090v0MYKjBeLCA/YbJGcmq5NRt97BylhRdnDXyFyn9P+pgAiPa
Cte4QRhBxNhcBayaCoXosvUrEXybkrKZ8TY32kBZOhL27Rly/MLPoEWDL9+GuZxmdxCBMpqGc2vz
fNFVP1WqQPAWtKkfb+OAiLBw7Qmz5GUf7FwKBWwRupZnED6AQxMZtn6ULiXP24j59U17Kr/plE0I
i9t0EEgHl28R3W893Fu12yynqsAEkZdQ0qMFrwkJKsEiOHRjG4ggY79eRWkSFx8tJ1YZY1IPMeG4
cIitLCowPvToKCi4eLx4zQh1smAuQKJEaOkDDAxNHuxg6HEvZ9WXm36R2AxcnWExU3DwkESmOVrb
0V1qfWxwizLT5KGRWwomD0U1vEGUTPz+I5Wn4V0eOtm089sxc9HDiQRvjS9sRgq9ARRkhuY7bmI9
2W+joehwhXgsP8siSV4HNVrdqfB85EgtSUlEQgfSeCgt4K4EV8ArAmW6ZORAM0wEDt1N4z3M3j45
6a4yGN65o5guvQ7WR2nB4oO43cwv1uISPoEB0ANXBSYGRNYyWQ/zsjgPxDkWr7MPIAV7sswP3jhW
+b6tiGSJsrZhtaICKyguzFrW+2qlKuebeUgG77oJxsDdOwIz9AULXb3crmZ7vaP96yzfZhMr8ldt
GcH4SCyGrRtwaJbpXxLmy+kzNXFeHmKYYPMFo6QTnlyNk/lBotmb99lozhYFcBDLfQoPMf7iZT3h
w5UcXPOResK3L3i7F5cRY+zgzLCIwflFb+an8RKKc8tevxePa44F0Hf98z9RezAoG6LN8W9U/PG1
25MGFaLm+/32+G95yNZP7en1ZeiEceO2TXbrv2CDw76tJfVgsW1dekCUFqV6tPyBrZOqMscqZ9nt
RbQNkNzFoRo0+7mjNf8vSNE/apz8267In5si/+NyPhjL/6fL7n/Vw+f+y5B9+fznpsn3f/T7fRcu
1L8uuMb3//7jSmsI8zePtgygafoyISgZXuePxogReL+Z3I0Baa9MJpQq4h91RiCl/8jJIYDSZ47J
oNURsKQC9Dg/rsd2MdGg5wFyjnRcqP5REhSFFWaBVZ0Sp49tSwVES7VzxWk4fGuRKA/mXQzlx7gn
Nysv/G7TVD00sgiMYOXau4bUB2lcO2nSoisvg3DMu5O/5NqNb8xMuYS+e0mcomeTC7q4Q19O2lWP
0vXcHH2K0Y1qOkEIqOGYJFwnERC7dQ+7sceTmVLTYD26bQbFtKeNc4sjj2ulxdSnX/p3Uw5TtVsq
N1y+cCmggUj9tlQ7gqT6dodhv7fpEoOxa0411CMkOUMsDWjrcUsv4bh4bsWtaHHjsMAYiB0THYhK
ncHcklNpFfsx9PSlTKauuME8J7OTzMoW9Yohsq75Ap60Gl50o+IHvjwscHM5cn1AVGen17FswvkF
Guyys8gt2LrpTN7slCxhhwHUaNv7EAPmE69QfwZN2d4ooIbMyHIn5WCwY9EcvRjrv0TtijscdVV6
iPthei9DpxvOCzFQd4CRPdDNK301v7D1ZYfCEcH0cQBKfAVsHqCpFO7nYugTbk6L4MrF6b9OYrFS
HRRGOfw7lvU8ocCD3uu7JkmEfYGqHRNvzgVKDQ48b+7XxOJNvYGJgmvEaUj75mWuUnTHIxF721hX
/lmFo/IiQ/ta7meQy9u2aIhyaCRIR4C08XLMPTnogzLWseNjj5S7eJZECOTfJLJxbEpwYhxyykCu
33LlVGujDYALZR+9ySvBxSjnm8YjeO4DuyveTPr5h2Cw7K2JbxI3m5ecUW0gmVcifMRoXuICTBcU
yyltkW0nCuMWU3G2lThYIkn5hAto5euFc3Gnl7mfERCl1WsAPmKPFyh3IythSKddnFeRaXholFVh
g/xwFN0K1FUxDJbFYWA99i827hxS18SCWTamQ/hUBXK+o9+Jz91rdfZB9wrXmtH2g/pWc80ZwC03
84T+BieHpusgb7vF4evcwTkD00uk2xynuzqVy5GoOjsg1oKpInl3g3Wx+opkPoIzID9UMJ4jJvTC
PNcFP+JM26IXuM6NZAV9pDIEDVEYZTC0u4ouVo1dZ2qeRUM21efKKp090BR9jGdk8KfRSFGD1vYc
2195gpnC1yo+4XuRxiVFqSqP7qInlzUhAR8jZ++fK4q+9E6lhdp2fezspO/IvSwH3e661p2+zhBS
XkKdVUdYv8bHaRyLOLJjTVt1mpryerB1+RjiloxiBO7WNg5R4zTalCzOEek6Wgotb4uU1tG5J4Fz
juwxZkSWjC0Z9kbne/l2nl00AOE4E47sQwjVkU7yBkLRqtwYRx0c9Ty3u0ll3KDj0SmCa7e1EvMe
CBDkg8Er/eQLfcX+pXTAvCJr6gJ15HYtgUAavoGWivo43WKe1sfZrhsLwrvB2Eu5WXmNbTFjvKia
l25KmqdhseeXpVjCbVFRLeG7GhKIO3YBljxpoGNGS+MG1a5uvH5nFSYwm0m5B8CEyd1EUcJwkE4F
5scgYaBucMnGdWoEFy5n+fU6rse2lYf9tQQaBxKg4X8bNO40dvyU3FHfqRzNglhAWriI9jb0O4ie
Hyf/WqbUvlu3CuoGW7zTYf5bADJP4wrACcY+iOq4TG4CRHYQpBrX3g/o9OzX3tVTCDilW83bDXtH
NEkDifsEtTSSJEPvDK5h6KoS2ksbUnwEragp96/nbvKe44DtG2KQnuQ2ZyZI56azJcY7K4TcTuvJ
+2T3TX6n2yQEp1QIa73nKosA6JKY54sR0+5rxCIveU/yeOOHxb6UqH+3ZulZD2As3dsa69sz18jO
+MZtLCi2qm6wGBEqlYia/RaPV2oT+wf0pCA9sgL6MCCkqzI1JltEUjp+JqsPAC4aT5ObOJNP0CNo
tJr9TAd1vodmyGTTrmdcVFnmverGx6jMa8wE7SVVEe5FlXfHOlXt1qoTvj6ntlIQrJOBhKsAgh1u
MmjOCuC552cPYlDGWTttXXyK2Z9OwHJ77I4x2r2oNePmXnjtQnvQWa/7JriuBoltAD7Pc+8Br7OT
4xxMPvmYMZ4wddorTBsX/1cpLe9jyr7U4cxSK/2gLA/m+jCBlgmqveTxxJ8dpECVvIFFwmVA5rct
NHhzR4civU5Gd8RyLqY53E04ANotZIDaOYZdCdJANv5AximRs+RMDXJo3joh15cY6BNs7CJPjnbR
t9ZRTiYW9MYZETGF/FlLliBJ8qhrMf1xvNMglqUFEQrmDyT2DlCPlSZE6/a9D0QPj4Tg2i0DhHG8
tT6uDrNjNvrk+958G2RNUG9pndTtXglP8o5G9njGOgM94KU2CZWMUyfl5poOzt4xTb0fB7YIIGMr
odftqjHyTXp0e5IRp1MgpSJrl2I9uUpGE+XXYA+V+TYj9Si6bV1xQOM0S+Nlzxlv3akKZSjnLkab
W2qmhe2Pi8isB35bSZlR83CX9z5PVesGh7QZATuilQ+NhtSQ3DquoS91NIUFv5uCg7COsloZ5VOI
c1HtOsMcJT7xmESL3G7RdvKV3RhzVQYguJdO8KFq+i59nBU1mMM8MTeUj3Jm5Ar30OgctHOW4bo7
ziS+ppC+BfKBwYM9TfIhIqlOxOFw1XoY6zcd3u8vtaX75Jj4XCQaWB/DtKoP5vLaNMPirg7Z9jaO
Xbd08E2n8bg3l/a9nbatF3ljyM7N/Tp/sXnOrUi6nLRPcbGYH8xW89bG3A2fzF6zev2yrB9SXESv
M3Etn3Is7u11PMHmuE3ZqlbyGeD+tsqxIQzghbOdbdvTXTfrisO4WHtcgV/42QtJU8lblcWuiGIC
h/toKeLEvYwQ4utzoA1r2Ex9j/EIlBmOpjAxnHd+UrihSZDVD0HjQcFXfkJVYgeu+7GZexN4WWHi
M9i2xMyWO65aWoGncparwaCdvsM+tAZsegA2N1mIvw3Hv+Zu5XDKvbaQ6VGnYrA09rNpqAqz/5Ag
4q0CNT9qu5/fdQZOZrFqdsia+M4R7063oumwBiOSbUNxD0Bm9g4ytVr1tORD3O7IRQ5Zvlhiwn3s
JKIE99OHF77iAaKWUYgj2nXvXmMa+QwVDl4bgB7LjIqR6Q5T+KLj/ZHRW269uSYDph+BUbHwfbbw
zHUngcIusB3q3NxvTz20oJo+aBA2597sHKM7OBCDBO66cI6bA/zzWW79XMwfltEt3qUvyYP1VWls
pYTrTawK4J6IsV5LCT4PwSNQU8M61crl3lsQ4tbspzrH2IScynRuFrjleIZlCns5lEF/3ZQJuFdQ
cbG8Hiy3+Tz2+FB3CR+f2b9lJ28YiZPhzqvTND4NEN4OSznEDz2rxzs0XuW3n8HkZbQjqzGod1jj
ze4BmZbu7kstNJskhBmDmFeiqkMBWMfxnpgwyCSyvT49Sy+Bm45+fqkOTqjQ9CM2yLpN6gfzWwzK
1Dqp0HboK3bAtTZjM4VPA84lYz9ZNc0ESi68n3mC+ELQiCD4dJ5SuUVeLmjmDTOcgzXnEBJA4rnF
blEmIJipDNUJYMgMTclr6en5cVWQ66Am/TAoqTANMRi7YiAHI5eiHpKLJ8zM3HcuOz5fx+Rd4jK3
PJYFPrw97I/2W1YWxpppIbwPzXqibsKwTW7ycXSyT8LQQCJst7Zpk3rMYe6KVvvuPgnmLj35tR28
VUPJIFN5cXzCl5CTK94PLUSuRgmSco08fXXqeibWlg8M5SnpfXkXQEr82nNFRDNq5+N1R2R3f+V3
gz+eTW0kn1XTpmc99eK+yg0j29dEHEybIJiza66d2H/56cOmaaTNY7EAK8uuSp2F7sWeAVSfl7xq
ne0oGwNleDo6p2BEzvbmgveY3k2SZ5kTtL2zeiqzmYpzFtXbQmf+QGQM0PGeqBWBI5VCLUneGId1
RHLLyntxVEAQDaSJlBgHLSZ+SlPdiynzn/nMJoiUlv1gQywxY9GWZGgc3VXhA6yKm+FpMgc7vi5p
9KLsSdJsjBKjr5xrKzQ8TH8M5Lrn2REy+wBaYUppQwdW8aDMpepPlSkyhspNwp2P1KSgKK9UMpvm
9Qy4bNy1SsKyrWJYPaA7nPQjtguZHGBELx/cWpvmDhjxPGxEH+TTjY3C8HVE60SZO6U2Eb9EyS8J
CcY2zX+Ixbn6OptD6z0piJLyUGllbfPBmw7Z0iUPI8PuZwbs9lM1ifGqMjPdPrudobc9E4lPDudT
cE+aMzSyKfBm1rQIzO2YF5qC2gq6PAqGJuvB1ABwuEp8ot832IzdCIFpdatEUhz9vg4OGTEdhI+n
Pu7EIr62VEyDOy6sZ8OEp09TPPbajV9D6gJDOIFgnCjhtp5fheNGcH27E1ogpeszzRguYMqjwRUw
H9wVcPRLZpHoZHci98Nrat3xE2VoCk0Np8vRJKf8MjCmCkBjIuolSH60/T3VM1OFLugF+OhxoAPN
IcgTXYdeU74QsFzV14x/uFIoyZUXO7SmuACrnn+oIJwuK+jF5iI8iylCy5AfCDxXV0idiy8NNf82
jpPqkez22LzJlSB/PgvFLXbi7ppZXM0FQjHmMiqwOhukhSQ6BUjbmLXVibwlrYDx2Bhk9YnBj7qZ
rUaNn2iMJicvD/D5l4ufnoNATuexlPpdO6Xvo4K0qpsycaeDCpMW/GQ+Ebcc1PR9ttov9EONMAOq
UJrB9RehGh4LlbcELRO9Cnyshi4YkWQi37WX9k+x40/iJAEdMFQqzA6vaOaHTyK2k8fVX7u6AZk/
au0y842NfkwOo1svnz1jsR6N2bWeCUBNcA9oA3o35KBDE9gTSV5zOlPadjZFmZ3rG/ANfKM6GBaA
SIWMqS4FfnWUEFTBUA1GOtUqnw5Gnc63AJSCQwhRMgTdPxh7XlCio0yVs8PPlKrLaI9eHJGXvI5L
mDvDCVCVFWV5PznRaGVlZLZSMuRIY6NAHWjwxZkB+p8t8ceBfW+R0Q2lREAt/ArrLfmYzEQbbRSr
9EQ8YfOQ2/E4cyXv2npLHTjUt8x7V5KlKkN7Zw+medKVY/a4FKv2iyVcBkNEgQiBbzcQLjSvsl2v
qvZ1wa1VPXCiea+dk5sw3CYnA8eWVR/rkLnBCU9nFjHQDu+RTzDUGou+eAy03YldsajGIyTMIMKN
ScN49hYoC0ADGuFexX7dfCTFzEOS0mfxXaLXnKOsJLirXqMIqZA58Y86nIInRSzMvJOzu5TnImVC
SryVb/hb+tfTZ095zrUjDCimwEdv3GyevmjXbZEC01PCSB8mBz+bkpekjU0Cre0ZE7QDHwOij+Ud
QUA1Ggjq4j1Ws70SSBPFgHzMWnlDSezvOe9D60BInN6wseJVz+IqRr3guaq/J/KKXrUeeyN7LKEZ
MHtkDuOBA8H2zdncCW9Ey1UPt+lIN2EUhZM+ZgTCMZ2bU+dzkg79OQOZTBBF7vk+cokleHRMah+e
lvwAI7e4csklIiA8CO6wcoCTULgexNEwASUODElPoZfjhMc/2+zV0hRPpKJXx6oa23SjGQrSKJzX
gS6U8O61ioPSeh6EP9vnVtIGZrMgSn2TOPNwRXwH47msXNsRTCdDyIhNH8YHzsrwMc2JRNiY+To+
K8ZS38dDmr8ascd+u7Ybrvu45PIfupCN9kRM5fxlYUxHxqoMdRl0GJ8oqeCTIMOr31sOs21Zky+x
meye27ph9ECJbWXA+qILSeUQNvEJWiWeJ9qJ1nWax5O367ymRU/tWmXdP/lD2Y63BboO/a0hxuWO
WZ9cbnK90A0TNe25uXLqGx0b6fSS5ybgpDad3e3iI1nY9V6ZFflWo+Ppd1ClSnmDUWAoATHSNmnR
XtRPTpq5HYB4NZJJwiYlYDGXcgmiFswkPV9b9F/bGohcGvZBum97s1L71JUrvgt8rR3eQzyLCbSJ
0QLeNS2ZVlvi2IZ9UnDJ3bgauM6CU+wGB5Dn4EGYTCj7mUFQEuPj+iKqNkgjax7jyKFL+Z7TZSm2
2EWneT+P2gS8QKLRhSK/PZKTA+Azo0t9y6O8PFVxPD8McUInoM/mlAQXZBgQo5lK7q22cQ9LHTAE
hC0J1zY2QP/lteN+RLhSXIpsXHdBIUfmyAsLBGNcWgTHtp3RLCv6UOrKznjUtv/N0Zlsx41jQfSL
cA4JztucM5WaJVvyhkdWyQRnAgTHr++bvWxXVVtDEsSLF3EjV1P1oTOJs2IUsX3CB2DfVTU55TZZ
Y788x97S4Svz0/ytxgJDNSVEqWRnVvBdO2OIOF1z1dhNNzrOn4qCd1CK0KGH08IKb3pf2Nn/AStQ
E44ECVQrr2eFCriOm4VH6siZqR4K9TS804vEmTk42ln2GB/iUx76ILLbtE+WI8dp0z6npUhuZiAF
Ns+vEuQ3uIUc3nOi469CIbds2szmAM2iqnukOXA61mHX/AEXnF1FWC+7AtIu5pEbnCFUCfrSGE7e
Bg0kOOXKJfSyoIXf+lKj8r9BA8xDTFPHqtDiGHtWXJvBzqeRvuhzaNzgcWwT5w/GtfHK99U93kJy
p1GtwV3RNjI60lZDgVW4iOCnidsKGjhonNNAv9Zx8dLsJ+9j/73Ua6Pum7mdsdvg9fhd1FXznDWi
OKUE8RiuE9NfQNSl5TaTAi6gAwiu3rT9ROylEbQQoGVBcNuYWcXfXrX6f3Up+rOHPHvWxBg1NeF5
cfDKBXqI9teGGOI02uJA4077RyLG8xhFrftsUmDMFyTN1r/kXkxQpgQRMO+TJnexKGE1OuFecfUu
iReY8FIlqwdStpPEYv2x7dEBZO/tKqF8Xv5tu3C3d32V3KWLF/5uwlT4WyiTE9KfvOWeC09HPwiN
mLrTOSaRjN0qHQ91OSA9G06zjWqn5DjN3Hk9MXcPma4Cf4Mcm00HjckPPUF4OAGY1QGCwYXnkRvC
7HksBsuqPoS0TmNfF+aMEfaG0Yll9dQuw/CRLjJ7y7UKc44txSIiMBO1UYG7yOHJv5mz4pFL37xd
O5KQvNjoKcSWOUXPAc0T5gE2PLAb0y/K+ce5l36swRC2sGOL+H4stHxCYedX4NXiBJeZRkRJmTNd
NKkvL0HeFd1npKr4awii6j6tqCEMylJ/JB08xO2axNxQVzHGJ9erp2JnuHjWh3G6yZZOP02E0kZH
XJeyJ8vpVqldYEOp8jEEK4dTUC3NRei49jd52MVfUPClu6/YRvOWgXCxy7u0PAQ+qj+LJpDh+M2g
t495Q8BjtZoWvrIsY94tGBtoZ1twnmIOkfH8aqOsPNYELi+LrvqvlUq7LU+pN2wyeQtRJUp4pyAR
ybiLQ5HfASdva6CnQ/9H2XjXgqqA/5odxh4yza4EC3uOk/UGFZrMcqCzTvwM3oKcMjYcpGtuEGUY
sweQH7WtWzru/eUv3vz4mju9QOulSPkRZ6X/ncmhPa1aDC+cKzPk1qpOD+ko0msgBTFGkg1aHftC
E3FeG4SCfQAXbltWS1e8rBNh2f3oTb08aOMgE6zVXGxnTFzvBvLcjhq95J9TWFwLbdD+rjAhHopi
TLrfOb5bNKta1OXemevguY9p9eMAcZ1/xg+Xe6Rzr714o+TeHTaLnTkNK789afxO9ZZBZwX7vqC8
PSONzIZ7hMqeok4Br6iWpJ/vFGYERZVCax+9RMj4raGZSj8Fbof5JeOPwicwB8kRucOLj0seaUb7
NpjurB/ATqKoMMqOMVylLSVsXAHmIWgCHFVFMDBWgTM92piHhUMYw+cuLMFxOeMQe58qmXW0xzXp
Eqdc5djtWlcA6IIRVbg7FE9LJx1SRXhncqdeAQMlUKWAFAMI2/hLF/j3E3fk73SNdf6AwXJqwTcC
+sCgBXR0F9Ffm3Lklep34sMfvzNiHF49en9dgNUi3DFQMnXlvgAgysvEp8+2LF5VqSZ4b6KkP1YU
8bgLsdPvmQlx3sHI1tRHxnWLkQRdrggoJxuq1M/hv1IeiFkIGDVQNOyONIMpPR0nnv7X1YkdYPP8
/cSexsZgW7Ui45MM7w+rDFYqo3T0wX87wHD2uvMco72yWxq+Vmnlbwcn1ltMd+S881MtISh5GeYt
2XkrvV4jjZAXOmPX6lc1JZO4xlGj9HOAqVrQ0zrI8BaUb99E2YXPoWnH5oJ7hlz2uvbRdRm1z+Af
pW333CSxiE5dekPGpnU33sIDXTR8pn1KlaSf9Wv9swLjWjiIIsZ/382L5qDLrqyevWSKp+2qEjfn
rV/a6T/TJN24XdPBj/dw00ngzWzw2GbCDxXbBVTlNzoVchkXlumrs14SnVp+nBvXj6b7NCitelgm
CjQnXjWoUoMaeMN7fePusT4H1WfY6/ALUyrDWULF3KkVqfkLQNvGNALTitdtLOV0xdkgk2dn5nDv
MhRyyLdBiCmJTSGoGXhU0X0VNrOi6mwIeqbpsX1k3+DAvetQRd540UQGlQf/7ZYvMueKgqoxvOM8
SKlPHtv6GEBaDB9AziSsKWmucOkMXW033kuZ05PgojD2B+otbto6usd7Xko+pSvW7X8zyBx5IcDf
qgu/VP+OZYNL1y8V2qQR8fFjRa+C2n2bQ3BTl6nV+vZWXtrPlM08Oun/BffbV3rzeGJ6PMzTNEyv
TVvLPZ6N5aOrSwYj0E29ulScFuN51jnmIipo1DnUAvhCEaNTENWfyr+I62I/JJ2cMft00j+GRAHu
18DLMVBJWhluAf3bb4FZ3iDa3okqcfGrV/RelYqnmuADobpK+/vBceZzzq2zpWeDESHtdNS/BVG6
UKZSQSW/NwD/qzO22HkbYL7e48l0bmyD7vdiy4indx6XZKFUQLv37mTcF3IA7rhrGR+4By8LNACh
5n7nGH8qMT42FdZbh7wCBbgpbAS2QyUvmyD7mNtS33EVZ3E2UwsOXS7uwupdxsv65Qxq5fnBsfCL
9x6Uu4QNRZ1fZxDZq3vicuNMDi0NaNEfWVWr/EBLoibzxXTFZB/17XIoWjPkr0yqkcTOzNXvlGZo
OvUGisO4/un71cM/z7qoy6/ZMNfDnntEkZBcTRVTHKAHGU/F3jfdKPrDSlNCmBwLgtrpZ4Q7utnh
P8X69RebvvA2XFjQYCxq5/jsKN4T6y4b+joDKd/mKkKttN16wXTpw/pKMj8Y7tRY2bjdt5nry+as
eDKnjzLIM/nUtmOUf4R5CkCWXlFGUPK/xA3g663SEQ9SMlnv+lCP9rhAIFnwmRalc8QprRG82dMk
n7IfktZuMTow8m6hYHbTXgxJj4Mlp0aSNS7C9GHyhw4LDmDJ/lWzgMGWzaOpijfXo9o0ZYAGxbhe
WtWJknbmIPDtAqR7askrjyv1nNjbDfc9fUwQpW8YkABEFtBrbngPgKai9m/Dp4Zb/jKvLVx8kVsu
xZFES+Lj4gfTtUq5LbBgYlnGiICGrZ/qGabv04jDsdZbras0o68DW060m33HHwFx9VVWFBghkdlO
gtmV1mZ6NIbyCILA5ZI8I86727jGUHtSSNbwSDH553cUzmr1yMlhuU+z2mUdWNsS8jhxrb4l/seP
sQ/AqNEBLDdymirANkljJ+ytaYXxUmzz3I7RT+tHJnp3Y2jDVwZZKDZTAxB5R3lK5EO7psL5TqdU
NmMNT2MXNmmFvvyrFUVt93FPF/SeZT+HWxNgHTl3OnPLh1vCiX4Bi/P6vKrYpse2SpPkhxwBtNUd
DibaXE/QjFpv5y/BklD+Owc3O1CbKcb6PcurKbqEM1hGF3eNQBNkTZwlXCQUqDCso0tVFN4JZLzq
7zCQWXkTpAkvAU/xSJaagt3Y7bJOPoaOYqovZHCsZpCyE1G2LnPXV+qZvOCIlYZdPDclzI9HCIcL
7M0Fi4mhH0V7N7DDittl20agZrY29u1w45ZRpKJS7FvRme0FYfsogR56tGHreHtTVqQEtMlK5KjW
Vkt8hEIcmpRQPNMpzDls1HbXC806uCoXsgKsYCqTHbx4IN3D9xeYs1rxkjxPUz47/4qYIOubz1PR
/dUZTnrxL8hpQmEx2DQ+Sywuy2tCMpTm9KLeRJ2T8SZyAt6gt9IhYcSPmXXf7uLJA0lH5qg1BwGy
fEISRgpmKYeut+mypRoePPouWM5Ko+bLiBFYPBQ9tOXtvLpl8pR4ScNrFPi5CLpt301F+6qBpyWA
bkOwncrQu3St8pobapDadWZjnCv5VYQQS/JdiJrlAmrqYbVhfjfRPzoOl5I4Em2Ke4m43Je7cpWS
zodqLod78hjNmyMZlremdZPqbzE7tj2QNYoD4iTo7hVaEkX3Zea253XGifCGJbpOLYVVIigeSsR6
eRg1i4L9QC0E/Oe27RJKCtIh+2grLkFnX4lZ/LntCMJzzws7+uR4JIVFcqIrfwFgWcxDTzZBUOHV
uxmkkKrL1ruknnvIILKR9EwMOWcdb4uBCo3bMBHLQ7xmuHz3qYzVekj6zPF3lakWwatyVfNXHPYZ
taiIocEVIYrL8yZxeAW8Vn4oqmPD8CBgKrpdv8J/XPtirTixIhbJbAWJQQBBwe9TgSMfHGJZQ1jX
QAhF48QUNUSrm1V6P3DtTS5oOa090wcUrB+dz1x70YKknIOXyuhk141LN5/x6Uh9Pw5+gFUdNzaD
lgN/xj7EEVsoaM6UnjWXuXWLaV/LhU8ko08aAx0uAB4fcrSwlGoWlqovMKmzLe1jTAmciSLERc57
eGSq8KqJPp4GqkX20LC+Sn6HTasXCoXCcekpnsm8+tJjXUiP0uWsfppD/scJtgBcxU3h9EsBgEq3
MXcsgknt8GQ1L8zt6hPYQtRZpEnPpOPa+lBNLjhWSJ2N98L5gakCCAaWx5eirBWB/DG3HOdwTOrl
mokYGEtcjzktblQWN8Mvv7Ki/RlrIls/YUen9wsncssmqvP7dGc4a+TV4C32DwiVpf3FCBZnxPpR
mL4iCrki0MASbeqRD/mk39e5o289o5DGzC+DUhYytjtZu+eKyf5sCdfcLTdEPJf6g3pdtqhLWyzZ
elmHjvIb38rS/edTtznC/LHxM0BAzjt2LI9RNkpiG7II+CIfi4WianDNs6vn5lxH4zAfQmsdeneQ
A/X4NXYUhaZM88GQ8nkCcVWyOF1AHN4hg6hR4+CiG/dxIXaOgrPiNMnVN9DmdRwfx6Gdq2/AwwyF
yFB5awHgjNz7vSud0cHM7QXViuJuPZitLJ1i2rhDFIo9DUYDuygJyVHsq6L27YuvqrWTx+m2nn+V
ZRt3JzXwJsWLM1eVJBmWmKb4DMcV7Ok+zifcmht8GuM6H0pqjKmx5servfsscAf/gSkKtDpeGYwb
Ty2+PhfbB9at8oT9BAJozTs8+0glYa1y39l6yVjpj33IZXUcoxgQsD/wlyYY6p6LcYAtFuUSnh1b
jQmovq7fweQtLvVcvfefmpT5HEk4PtcgQqaNp4S9Dpr0xy7wwx6YHdGA5EFQG4JhtybmPeCKALB4
JMARr3sT1x6jNvVCg92HjnFaYN3lqF5S6Rn3kKS2rEFkIfs94uWS06ccJpnw/tGZH1GiTVQIuuOa
hvURy+TAh3YtXTdnpHX85erOxn+Y6zY/mFTDXS+swNSZlxjmHDcFhtRTZ4Ey7PrmqQHMe4JyzA6d
dnJ1WpvVPMz4woAMuNZukQ/bnZ0IUGyqYlpffKrqHlXP2opVjC4+TQmIOB+98BJ4Ye6jZxqPujMh
PsOQrEmRChQe4BgZTddJtMtD5Xxx3fSP5MndO5ffxtYZOyrAZt5Eh6Fl6UchHSwjJ6h2Yi1W9jp9
7j01VLo/EscQAKHWgSILUaYhi8XlRlYyzU56q3dPq4LD4hgN+tzGY/0K/1Vuw7mJXsDUiM240n2w
RaqVmqF7weDHCfGrYTLeU0I3fETYiAE/580RYHa264jMbqd06i8AtohNOhllBgxNNA0wXCiWsgS0
rjUpOmreJKEbBMfqA443a+Womf85URYuj6x2Mm5oBsYcIRb1H3HdylLZNFe301LJ78pfzUJOxYWS
HC50UfLvY+7MVMRTEeQP8eAVf+pswNkCXzd4xzCLL8NfQm4H4+CdTdjE2zpV6ZVeUSRGkWFMkVMO
VZVEr7vlfIVi57UDFhpIsQbTJKBF1RX1fggqeSr+781FVk8Q/meiwbwUnAdvZuzcTGUaPSlaxCKq
2Cfz5kAgQiBZjbr3yvn/YU0+iJmp6vuyRJc5A0rG6AKs2WMpGq0duRchyT0bs0LOX5aHkJbOLbs3
sMeZo/ZkdLHi8FKRfDT07G0IJhZbjD4QFptJh8dyiTO2bWDPeOmhJ7IVRuouKvbyBCTLnEl9xg4f
qJHMzoxocjSh8j+RssqD1xfz0YvX+MCWDLFwIM++naciP894Mh4J3DWXJVHc1osxJKZEgdFqr3Ll
MWW4q18rwdIexSBeg12kg+qOeBDTLpXZG6UYGbcTy12ESlXj8QrLYWCqAULPRmedMRLEolkPKZm/
iMye7PdsCoNbE1Lp3U3SZ0tRLuTKhewoemCYp1IK/Po596ASj05pFJsLmZ5Tzp7zYCE1R2tpz8TH
arZX9XCX84cfmGeb13xgOI1XwHyjRRVmZojVKa+96VFPJcD7WCX31G9M2L6SpHxwxwkN2glDOmzq
BEuZFwCNpK5MXNJo9v86KDwlxwv9HP55kW1xq0pp1vc2FRXcStu+g1tPLnI2ck+fPYtRd1mzE7dW
thrpqAJ1tUP8K6omLpl0NvgZLPZrh3RyHaaib1nfuO51gst8n2Nn+Yi1juTe1KW3J8AXw6Eg4BCf
fJsYUNtVUF6ID/AUukNdP5rKYiiKecnA+/MCYo6uuhrsLPnBVm6/m8eYPjcfx8uWi19Oh7uZ7UPJ
Ru+j8TDzz1HQnhiMm4OhLpAFaiI1nXC2+eTzXN7lKSnsW0GEvzciKe+7Ko3EhvVB+GB5OeHtZM/J
W4Kd1AkSD49bSEPAG1L0Cgs1ZZft0LXBVpsWHsykUAha1MFM4iZWaTU+JV287qriVsuATHsIvCJ6
8LmiXpNqtTt/rdZim7tcnJ96ChwMEQJdvLZRPIHLKZhC0kBmB5cz52fBy9rt5cpspbHKfXH/SpZT
A6x71xaZeGkIdpzgvDLcbuqQts1Vz/nvgvfsZ14tueJ9IzruTQ7bNsglE0N1BXIPdIwFUAcU9rsz
afqqOgORDDIjy5u+14k8eWw9SIV2PWBLpBAfBiO7rScGp4l5IKjfe7zCd17nJW9DLOkN7dGyjsMN
cP+4YnMhY57483uWNs5DRsyFBUWXPLtoSGdnNtOZdGXZbVDuY/dApBiaKnrzDwbMIHiaqQp4RYHs
oR/kekh2A3dXSFeUnM+7dSn8bJfC69oZEv4/ZJPHswoDceH9X5g3U9ReshtzR7fnoseou++iLn6L
8GHKTUuBOmNEDpr/sND2KW/rvPDhhpL28G25/d/RT9z3myMiJhizqnObUnWWZyUt8I5O1HLMZOqs
H7XtogJNcua/P/GDrzw6h1d/+C+blWStVuXsAdns4/ZxZopdRBE50CoXvNJ74SdVP7HvaH0ugyrp
i+bRpsU4IVAmRQlTld3DbcJ305AalGFhjISzmnh3vO4mn3wbrWJsVJeB3hIy9hLLCHpxvnN80qS4
CNY8G+S2TbC/c2OcLZqZtwT5NeaLw4rAnnBiYcy//Rsjec1tpRz0cMcNLKGKdwi9p2BOh/ZZJJXv
HEQUm/jcInH5DJCchRfegrQaBQMOkDQiRrDTWQxEfRYTuV4cMCjbIgtM9UsJN1UY67DPHyyHzgoE
aoA1ETH/4UVMkv7TB9lBRWTrBQdBfaH9b2Qo3FZJo+2Fs0t8OVw19I7uOr57cAL5tsf4ycOlOUQ2
pR7LARNntlDpV/iRImU+rRfE/vw5u3EytmvhWP+zs1rr37HKcTSsk4Cnqwx0vr4UMQtZ3lNcgWmP
jvI7mrvKYgPA6uY8nGWq9V2eTX30pnx+DMdAron+V8M4AB/b8PPnrqo59k+J7XX0B612OiBmYHqt
oyhRvEq6qvxFFQWG22RiS7uzWRNQ9VoU+ptMTWd5Wy+h+9IZRMIry5ehQWWY+8jdwU6hJ3CxilDT
3hksGKBtAOgqOKNCmjeGUqkIfZTNBaBiqfCmO24PwLihk2YDx5NAbah5//8CnhJ5u24hqfAduAa5
soxoREhXNugLClrm225jJIVb3EFExw2q54TaORP1bmYTyRS4sIDjnDbkK1Lybh31bd6UPrIdFYfA
mvLbeOAZm95x6q9sJQHNZgwNZaPKIDXkqJqXaGyI8tuiCmmtavrkpNy8PQyDU85XgfgKi0iVVU67
BkiT7yQIQHmkRVrfdbNfRM8p9psfDMhTcQ5tTV/iXPGCvsXjCF+0WfYNc6bnm1tLZLzZCU+UsRY/
oEOmC8u1kFbGxFmuuH9/nJ4+1vVYRLnXfK6zIUOH/BXU0yHEp9rRFrpGfM0RWy8OPi2U84DFCiaB
4geYfevVD/rjIKIeNtdElRqBNyJ3PZBIlYbVVreBwH/OSJc4pwG6QE8jTG2gw9V+KrDByHFmDiZC
hTWrjJMqf6K7aZLAV1dbfwjbLWzhtEnW8jDOEVW4+S3zuim5tgNpruVIWktqzecuasETRInuN7Ju
/JnU34QhB+18xbCjSCgnI7ybXTgHfc+0Z0zz3Tmumu/wRUfkO5LMBuKdrAel7FxmpjH5r2P5uN53
pcXuY6YcD8uCBayEEq3yZudQTVkgWUJ/bY+Ojwqzd/jHIXfRnrLgtcN5P59yUyeJhVUWNH/1ahHz
LhONJ4B+plDWPU2FdXKrdymcFrIrW47Sr4PXKluGZbkLI2FQUbh2Davc6RTlG3MKoMj5QfWktdot
C0JfR1h4rA945qaDN8M2cHEDo3RC4CNJvvwO+77rX6HfUf0TwuPiY8ztJaSKoRGjqc5laf3vlZ9U
xV/lOLd0uY6F+WwMtoNNsLKiN1j+PUxNJqJV9DyoyOsM2fausXs1Ckpe6K8jy/7otv7EXzvIoHDv
7dDN4tlpVRH674hVRbh3YqOSY+4jrjMh+dbgjl6C1hD1VwTKrjT1hBYIEgnS+p8tlStBBSj2mPuG
3nR+5gF7Ffzsz7qqM+/C4EtNiIwQdp5l3+FHbaXnTHdzzo/n1SCGz3sf5yvp+LT0z0GJBWrjtDd9
Sk+zc3ANAinueGrqOZW69izIXN1xJmXbeGQ3dcGnj4uwy8bvkq3irsSL5O0kFyYyTVNxiVQ6OQeT
NKTWdeReW2zt45fpLGfQvveK1BwCNUwurZi+3/MSJZUW3ISPRU2ge1QgtpKvryQXIcL/1qK91Z4G
pvgTCWuP9EtTRC29OgqQihAy+JAu7NYro8JbUlW4wCyXeNzkxTQcusrSRhJV/AL2gT/Ye1MRe+RQ
aJtnLLDpRXZB+0p78JwyTZqZWhBPf9ie1cCula2/ATZLkpdFbTc9esLgkl1M6GJ/wgE7nPFbrHel
5xEqwYtbKYJivCaRiFEIxs1YJ21x1I4x/FFJdampVPFYJj1DmJ1l/oS6H7Z3fpuOfPKdKX8OgoRG
9iBylnup8aQwRLM29ViJjlvEv955bMBZDLfVJ451GiLES+eOMWHXynjbFU+eBK0SFwTcCebBYFWt
vAGd0EMOTch+fhulCl4BbT+/Pbeg2iQZYpcZpmSTVmE2Fw/hWvXHasDFtvfztHV2yYwDHgsMePg8
RmvZ9HGfdYfGd9Vwv/Y+UxxRN/rHJ79kFUWQaObb5e6WfM5KdG8RHSDZdiCdwzmoKSo/114wukde
JtPX0pI1IIODS6ejie9dJovTbh0rGlxlZJDM3YiDiyDomuxA7tBx2FWzf0bs9dQh7aE5ekKxbitY
g/8Kab+NCRcPy48KSOze6SgZX2rgEf05ApDy5lJzh8giBgAMXaraw62YAQhOZP1TnxdyZnwGIPrY
o6Q8NRQIXbQ/6eBBR9ZcioqkYKC4VdvazGdKUZPzZHsA02EVfEdJNKFPKORx3y+7J6Zjfl1Ujw61
2YckO76jIStONWnME4+K2jOtAKdve0S3CxijWZ9dYiEENUuzJvedwSR40gJHzMHxFu5vAI3Ykwqc
rdhl0onFep0oqsc17eUOzAnJS3PUPzabGW2Z4UOUv5WCFlfn3V2BLs/T3FnxmSjWNq9ujddpl449
ggd9w/fkNxRrY97TkqGhsTShRvm0m8aeVa/NOm5NYymLvQywEKAWJMO5Hdyg3CVcB14N5TW/Ok+n
6F91NHC97KCdbNjQJY/tRFlOxwYJC0Huhc+LS8PYdgbCsK+ajG6ldhDDUyqK4rCWor4sY2r2kz/i
Oxrs8lwTftyC3sBl2IzGPixVSa6Fx04zcVb027gjHceB5uLBvjjShyWQ9aPmM7f1EDh3sXRy2mcq
eqlcfL0Cn7/AuxkimlOoNFvvfeBgoinMRv5RxQJ7U56PwOFmnQ0owF6Fqwihp3XOJraF2IVCJ9gK
hrQ7rqy/LgJrDnfvgQDwATcMBuc1Knh885IC4ZpIItGlQmIKVI5lnyyHMFhOOQZx8tbTEHPLkD6N
9mwQThYax4GSZ3Qy5abiP4Li6phUofoTGDy5mzV1vLMcbmViDeyZaCNRE9FYvPSPT67ol0/Vldga
XFMXEmbtQQWD3jt+kxSfltbT10AGOQywki3FLy3c+dxr3/UAp3uk7OpcJjT5sO3p9kGuqv/EMIRP
Ol1FdaqJADvbhp6Po+zK6ZvqV7BKhB6fm6UrdzVuZqj7/YyvoRN1t9VsaM+aZe5TUS7myVpIeC+g
nObHbmD/gp0hZJYqMRwh5Dee2sixz4J9w/gHvsTFPts7LQPg1NTedzg1S/rVNG16ZZvAU9Y0XuQx
hGQhYWwkLsh/uNYgHGE7fRzq1haE3rFCiGVmZchpULwp7TTFaUidcO+yE+LyM8gdy2SoPKjf54KO
2Fc/cBmALdEsjGD1nP+bTG+djVBo/ZvKyzhUCa+IHTiWfqu0tzgHiW/gdUkXzLUIas7R9CbOODZv
HVWGoMV3LFbiYA4toNrV/aNTuHm4z1qOja0uRIMKwpXjnoQxNCgUzPRh5u7ya9IO32BoA8UPKJ0s
dmkULtlw3zC2Cuh+LMcXhl4V30fWZue6Nd41lmYuLglZiuSgW3b3m3DsSCc5fi31b9Yk1P/etnTm
PHtmpr+bvDk2Xtar9DFiW8WsQCLAuU/5fOgTzoPhCx8BvO5oCW55kHEg250E0U6mYzseKLaK0AkK
/wGvR0VhiE+h3Dmb257y1KL5ar26nDbI5suZf+w9eG2DZ5bfopCXCAHave+Iqz1MiasugAPrEzXS
3Qeza2Ovi07m5Tx1I5w/LLlo47ST+BNprUhnqOTwHS72NqzWrSbr1fYOven9PFmUZ+oF8r5huujm
wPxbcaj6G5wymtBrkpDU2lDhJy+py7XibYqsw0XBT7I23NddmpMLKNls1aPGC4F1kvLv2JRPwm/9
7EhfL2nLyZ2IUbkk6/R7r5Y1dzaLrUPcZfXiBt1/hKb0HYSPHppRhG971/dOCAsByypcZW/mNuLI
0eojCbYu2oAcKLkM1kN/Yn+XkKkBFrLjrT09cnk15oPMCMlzDGpee465O8Wn1R8BES1i/hP2yMVL
59S4hBI6+xYSP883EXn60FG4kEZjy9tuB8rSP4sF/WLD+Lq+uzhq+ESz48W9mDKPPUhVu7RmEmfA
JBd6+cnUEcwpv7XjHd8i9AUmBPMPHmn6Lle3R0/WOP4KWoF9Fj0uTAJMmBTc+aW00TFiJ5JWoAW6
jJwG1pmMGCL+ohHUXIheun5yOObscJjKgcKblPQsC3c2nqdsJjF9TADUwp5sRsx39J9Dm+gr36Px
R9NfnBxXmZu/Mhy6Z4snYd0slY/oyEeBzX+FyfSZ5q7wpan6dEtQcNjZZnH3ohu7PecL5aMyxqtr
cZLNb8GIHSNYCwuKv0n0S0yVnLpTkVLd0eMFUKC6wgs7TwEIj31GmeC0Y70krz1Mr5MgG3NuPeUQ
eIvaBdF3YnuTIP96/Y12L+bhMcVqd8kQxr8FCJkPowAR8NIaU4LKMS6bmqzRwaFllmNTwXJg4PBb
Nj65OIR9QBXgXPjjnrQUp84E4rLeLctKnAQEDPmY3skHfL8DP7uWuMTC/y/PfcA33bJeAFU6xDXt
RfFM3cnMiyYWZOe5MR3xayxf8EzpE9AjUAGus/Bt/FsOqsX08MOD2CjS+5l9YKyU3maI/eolwRf5
3+TOAZ8nhFaaa6rxuLajvcfRwnKXVjLaE52ie1zRYM7BIsejntcKY+7QIvBlkuXlnp+LeLU2IDOt
VtyqRczGH2nHtvvRhvxcKyaBvUM64cPJeDb/LU7XO3/EgmWSbjKM3u6Scysnl1zvxmjUj4SO4nPv
OohI5WgTpqjMCVh0ZQk1btU6o9k0E22wi/9qmGlOPcVDTDOqKY45ijBm/mDBFNoZI8SpilzuFRqM
ZHyggDyxu1WjiROvDvnNBhRFcX0qVz5l/DHplh6if1cl9YMZm/4eumt5xTdEwKxK3YDPnSFQrP5H
0pktt4pkUfSLiCCZEl4lNNqyLc/2C2HfWxdI5ikT+Ppein7tqK6SJcg8w95rLxXmtC7FaiLDsTrT
bno7LCHh32HycaT2AwkOqHD6ZGcGmy0pwI0IFyBE16OP0+DVr3y3fVdt5rFSComMKJisEHYsW4y4
gBZLzoUQozzL4jrooea5ebpvhQdAgLbGgKNkAVC+in70Qxaq/Hqs4tkyHLUrh3AnZC3K7TS6WXSs
GCU3uxI8C9IXyVYdL6wOok4g5yazUp4dSCosm/0yPbRWZ4snfKaTvkz4SR4ryJ3tJjQM+Z9sOaDg
RyTpoWpgr3YQZOgx7OOXtzYh9tUO/sdICrNS6yPBuwP/igAjD4bqj5ll2St1JmJGzyM39g5Zcw7I
dloKBHpmctShascw3Dch7Lz7XBB3DZLNDjy2lbd85WRsuqPP8OYDsar6nqNCAyV0QsSx3EXtW2/R
R9nc3Tk6PnR5w8HUVgb5QPgHPLIMH8kg1XhfW6CtvqPuiikpvnKYaH/d0INlm5KGcVlFZfI7+gGE
jNzucxVnzBIYvDJ7fqhhzfwJ3TJ/HPg5r0jYR0zeslQhOzFnXkgCnjyRnEC/OO5VokV2d64z9vAZ
mImPUGYwMWwDg+aF5UXJWsimIyMsidLbkbD0Eo3CMKU0nfvEolgnxDbhX/hfSexqw9bciggoAlVL
L9ALrIywcqNwv5BY5+J6QWLyLmfk6ocwQfCyk4RLnJZJhQfXy9rHZuryia8GuEjMpxmxFCHOOw01
mVxbs6zTB5Gm7b+AHNEmLpcAK3MdUKFtZDEtj2mDqGA7A3UmeBsF1D3JAL5+mNPV8O24DYpT2fRs
lMNMMsiGWNiqyxqm5dWSpBxfrNVFyeLz0MqDZbLh7KzWsmsWEZxLN0z+2DNiB07hYJB3foNk7QLz
qiKP0rY7GSPfLZtzVo72Y5kD02RlmVwbwmZfCyTFpNUmSL7uGuqLEGLSSq4RAy/sWmuPX2obVRZI
57WomJulzLTN9zTxBRF0V+gEibvf2dWRLbx5TFWSTDiBKpI506I9+lOtLs3s2EeoS4vzybI+RFdd
UDlkCl0yRd3Yjc8WHb23pesPw9Oi/PXIVosAGbhK3sviTUn0iDiCjq5tsPleIvwXZAhXlhtXGj/C
MEfswh2Bsu4MNptYOMtBVLW1EtLtv0oxu+q1ByM4sxetARBhx4oc6uOGv5dtufBcjFxdJl5x83Aw
IHFwnDtBJOxDkeg5HvKBUJue2QofFxD8CxL/aLqizpc06SLjGCDIvbrlalHHXAmVhf6NX7TQxN/a
mAP4Vfrin01p5725VWtF6PEC34C11nZ4Z0wK36fJGhQVWPLHgZM2TGgRcwAMf4Wnh70M4UBfLNLQ
kX6Sk+fjEZiqlTXWhhkR2SIbSFIOcqvIhdbZyWm58KJ0O98fYBSRxhWXToT8Pben6bBaTBQ3VedB
EardqEj2qDX8s1qox8n2Ce4rjB2YKhY3veLbbdEXCIqEgL7zUiZO8AM3tas96gV8Kk+OhankCDAK
xwDoA4zAzWZC1l9ipqyaUl8KggAdUsFm3ceaOTvIB7GY/H6ig8gOlTsy8lZguM2mKcBXHtzGwg+s
RsLXir6xzTc2Gd996/Bf/XQ+HzTrSZcm9IRDEBP0AGGtM+J24chgh9p9Im9rQYt88pgXbRYxluMZ
VjtuRwOT7n5yU+SVgHY89hz1vPjf02wCcUxHScON1okNRzYE3Bu2qqfl7xIW7UvPggtGIjsNxITb
uiwY3C91Uch/5Vg36oMFhJ0eUTYoAvrYG6IV6YLZQ6jvq34fti7dbuG3nhcP5VSFrNdld/KoKNhI
O+1QraTItbdX38PZEtqmiu5oglfN3xquP6RrQXKa8v4jYSuVP0njyweGQ2sR97oPe3g8bL/IUe1y
67/K9L1AnyP7M0tMTjJ2g9Z9Kdd5h8SzxDAqUTgLNR77oQhiYEIN7A8E7AoVaeM5b9ZUof0iZ1X+
ACi4NW5GqVR9wemdWUouaNumeaagDng1QMKyx4EvwxHiOPiY39HUovwC08XRvIf7hEq0Y3wrCSo0
63ScfTDZumSw/OEWNWMVBotgo9EIJ0icqvW+YPID1qtDRRXzxzf4cJOIucykWH73PS8flovnIlL5
YdBpdUtwNIwlWmGs5qQH/s4NNGd9gxRjSX2c6sUZr5aQCSLJIMhRjQ78I0EubsKXcbjyKs9XWEzi
rHRVPvnGyHXT2In/hwl/eEErPsZke68LLhQqS9BtyLtvKK8h+HS66TYRyW970GzFsnZmLpx/uW0k
/Q2Weveh9dmXMzqZSWX8ZcGPSCpht7ZRjVc8ulUjMa043vwNhSS6pAX6SZJ4i9nGpWkvh9mjajjM
YK89IC1t5+/KRdnvA3p6BoqeB7EvRQc8HnnRJHC4NssrtEmIJqrz6pvhvlOlfu1D5MM4SlJTHmDg
GPK3VVX1G8hN9fNKv7z1TVY+9Cy+500ENHSbIAwBF4E2TSIaPIyIdXYWrf5/vP64oqzBofoSuEEB
Vk1hcmrnaQ6PZCmyZcf4tb61qzbzIahI3HwuenJ0gJcM5KIGEQyXDWqugHF8CEbhC3v5ygsLCz+6
DoopFqDYoP0ARK1nYBc2J1xFSXEOgizBG5sBvibtahB6q8Nh/UJUP/7QJBQbuxsBautkhiAFODY/
p8jV9isN4IvIipV5AYsFez9iMFO7ijXqjWyEnDzZu8JGHKcEolIWKxmacS5Ofz9yQLXXNpU5yjM7
UPuaJMTLLLj+rliYtHOJROmdvcqrbLpxdmUnpO69e0dWKrylyA2dbwWlIhT4tesWS4LlV+0+k4SQ
P5TopNVn5DYkl/kIPyFYTeTUlGkuzLMeRfUWNtR8ZZROO/Y6RXtX1M1KRmAAx2YBLuXZUOqb+Tep
Gus4D42TbVe4us+l5cuRZfPQ/PNvslt4233vPGEscMs9RamFJrCUEJ7AKWcE2idWe19Sy1wgJ7Az
iFxv6JgTIpE8hdWU7GTCwKrc04NSco2hqcjaGWkmEeSvHtNaK7KvpQB1nMakO7ToqMzsHQVWT9DJ
9hDDL2tzmo95PemEkLF9giIRmRRc5RSNbjQ1p7Seo6PbRPmT76M9Assl6tcGSfafyE3CrYP26T5v
h/6/2S9cgdZWw9hIbfvCRapZX3bRh43Vct5kHXIkni7PXDTC9XPDxHILcmTAwNkwcX5iV4NDUBh2
cucoYz75unh1jrrJgXtSfS+rZe/h+IczJTrA9q1jg1TaZU7LeoN+CEEnRXvT3s+pDbc0N/h7OmYc
zi4MovWjLKbqL9HR1tmubRYcXef5KMwIhdlEVrqQ+2iZ6CVnOXHfNm3xRmwfAmK+fChnPi+EDhK7
jytYTPJVDRZLUELxXPyKPlLGm/8C4cA43iIae9hEHWp5dLKyL//CRsAukXkzw1DXlreDcmE7Bq2u
/V2jvrmu+bL+Zlp6b1ZkWYSakj1lXRib5LwsbANdxh61a3a+jcbmzeReyOXEbOWGRdPzHYt72WLo
4VIkplXqU8oEMNgvqlutuMSRceBizVJOeDU9chV3bLLTqNqHZUVURtEKdZBTOam96pR97+uC+8Gi
DgLpyBNF1NMc1b+MiCGORhgvEEKQdHemJx+O6xoxSrQ19Aj8luWJF3NEN+Z2px61p7cpoyVxdkmN
IAl0Vc9VCN8Mq0xKnG4QD5A2MvYyrvpj2ybbIbmXd6SU99TRXoS2t3dS9HAkb8RN1WGO42Eg64eQ
DkzdIaDUc1tHEpwNsKMawy2mGgo3dmmsiQROqT1ukXlbeyHTSzPn+oXctQwXG2Rl4FHZSGmeLIva
2xMu92CyJ+cRDMPqHERfDdlpFZgz4GgF2WvLNBo0jui7jOzlKL3oDFMLOFKKCI57InG9NorqJ1bG
a/8IXxHlFUS8Ibyfe8l+r16qzj03bNV5dkEvIuGy0m7ZeaNuurt1WaocPY5V421zIwzzCbuuZZsG
Lk5q8jJ6xvA0HXOMdnh0iY/TKCQjO3Xqf90a1g8B19e3q4bwebY8ffQsw7lUZAiZhe2QC+ivDWt6
D2H/g2rKrt0jlgkfR1/U76uvCrNrdWdemCfK7Jlob87UbVXntv5KVxE1wMXCiN1DIDomG+OEZV17
zB3+hXlaed8ercY/Uy7YUns1S9I7HRJBEJCEWNJ7yXqpnNyrW/u9z19t5vWVOtm93VhMbMo4DYZV
HksarPYtIMWg/1vqMM1/6TBy7A1k8RTncO0xnbMY4uaV7PtAwAM/9fZlmNbgQmQV/muNH737aQZA
g0031z5qC54LtqyDfmUYyJu5G3FBPPiWFskjkkOEiETRLiyNlzz0P4Kw9K6zJYrmqLtyOblejQDC
WZoXL9cIq4hvwL44GOhRXZS048bO++WsWj/8bjsAVH9qnBi/dc8xyjIzqPs/xid89iFBZ+GeYBn6
Ncoy0u8A1HAzYbZFY95+09Z1y18sVE0RY0t2/uugj1dP8kb5sNkFuOgh64Rk4B61EBbxkIZy48ok
PCtO3otvliGAAyKdH+3o4OhGLiIT2dbhjlhOnvJhauutLaURKDfcfgdggAasmSNMM0Aw1pNCFTV/
dpMXdF/wNhxFnbOk+ntwOmO4lfPgA62BGZ55UkT/DkSwgx0xR+MYbmemgBi4m+KJMwIATE8yC7Js
RvYd2Ym7QUbRXUcdPgJAEwCxsLtN3rEq5io7ZcpJ/yFpl3XMSe08UbhO56hZyQaJ0Fr8Fl3VfrZq
xnSh0rQ74vAYnwdAAYc27NsfDfTpoUM3MbyEdpqjXrGc6BKMDvk2fAqbZTN6SGBVVD3ql1m8Ecl+
UghVMNK6Yc2/Jl/8HdtRMmnrBskfv5pb+eZvsuYu0OIGmeAURwq89hcnN//JlYIpYfaTeA9dRudE
+JDvnHuPpQrip9Vm62JskduxD2/6nTAizJf+oEBXYDaRcsvXKL4o9iQklqzsFCwxLMU80bM1ZbEE
KWz2KkWn8omJQSECJF5dX+2q5+nfODhr2vsJE+AtN2mBSeOP2XCIlNQMzBo0Q2S2F3kOrWvAiOWF
uhZPfq5LCvKRiWDT+7QNa16GFh7bofcBtw6t05zIUKt9tK/t/HesKcfvVRYyANa9SgkpKOyfPGLX
nu5SVndo1GyHHaoLznQGPpEAThvKNbvSp6OEGvqCbdgwz9fEBZ5ttvia7CMDVDYoNVaAH0IG0vUl
r70K7iu6joPbsXpih8fBA8ktsWPjdEt3zLh0ES7zRFfjd13UwUVhRalZGja5/5/uVGVzoSYFbRui
Up6ZGxSyS66YsJryrcqhOO56qjS1X5wi3ZUOfOJ9mrSL2tW9imoQFEVS/bEx74kPN1gFEgYPQuHb
hG+h+AjRILAWRTObZGeYlc4LSz/FtCWH31jYMmo3DUfXzvMS9hKizZoDqYb9tqWnr+6lmbFY5yhd
r5UY5LCVxvKfmH4n+a4QMGz/jE428YBAEg3GA6UNfhOIizS92jklFDZOzNoJxV4495kVu9GETQG1
EcZLP5cbG5fnoS6Ju6OqtNbj6oSW9VqPYLwPxECn+W1nL9L71bVA7LnV7HV3g2G+fyGFpu0OxTBE
1IEe49k4TfORmIVofQe0RcZmnraIkbsRxUlDeBYrEZF3v9nck2DUuQQXY+PICGkkEtDVB7ILEAsv
kzAw0NSCucKlU4dcVC+nZiaNCk6ZU+4ihN8MzzB1nITrQ0yX4cQupXKwUBJjQAx97zbpPUsR9VL5
LYoQ5XrVe1QCMaHDabIftlnpL1RPGwqJ0Uiz0XDy28Ii2aKKdIFMWX5aVWjYVr8cvsmnCfSRMKwK
ow+zz50Et7NP2VnggSXwj4LPB+/3fsOcKWpn3uZdT60TbVyXXSjPVOP0O2ShOsbzBYUMnwXcJQZM
t2U8xEggX029boQOwvqRQTwG/7ysGUeHKL/QBfl2zhTFwZ1VMyvwMX7C1iQ3ZyWgxBo0E5UkWOxh
tzrMLXmuyD5N4lCtJvxqOZDAtrbMMl4gClr5c5AzvHhhkUhFEAnw7EeqjiV7WzkH052TZhijaJpO
FftE6DOJPvhZwy698JYzUnzAb1BGj8RioX/rPMVSoyTFB+PM7U22bWj1By7D3Lc3KfqDjsF7D5MF
4chsfkO+w4Uss4hEvK0QONpQ29cDW9aRp+Fl5bEtTiN6BFxwI25Z9LJB+BaWufmBj+K2HxaGCswM
NR8jZahzrgMp7xUTmn90lgkqxX4o2cePtfuuEidxj0y31X1Gq0x/Wrh9+oQ4xUEpsRiW0ylxccyL
2JeplMWujw9sw/jaY8CnPe861haoSF/MuI085uI7Tiz/E8WM9dwUDspQb/Ag7YIducwT5JMMnCs7
ctM2Pw2Irruh7oc9bRduJc+unKNG3/CaZaDxLyH+5hh0hGVDJ/Nyb4vGpXzMut4hK5oDlOWpMKz+
2X25O7a8S7PjD9QvC83tK0L4wD4EWB75mkzRMhYnF+eQ+LI4D34nrX3TJvIx0KNkqbmkaBCRFzjj
exZVzR8jmEDjMe4b5Hl2kNzlcgGnwvrBeXNZpNenuVpNf6P4DPkR4kFySQcuP9xwt/nZZoxwEd3e
tkF8NhKy4Q9VqBc9jkhG+5c5nQp5F8KrXF/DiOS7rx5k6L5uI6C0kWgKj4Qe6qrHlYlvHIp++XQc
vJ235dc/GIcIk+wOMG0dILFKpr799qqFOqOtp8EnKUYV91CSg+nqzi4Tk4biBuSVb6OptP3+iLE2
dU59T6kxhT57867hH9yUhN9+t9Y6f1oWxnOQVh1upFEfgIr4AU9DV5+05ZDcDoq+8NjCLWH3IEON
3mbtSnURIRSaZ0gYToISLHCO3BlrlSJ4RcOyY+AQfNkgLa74NQmwypuIUdI6OPSLSKzjinoBbo6V
TwdwBfT14J6L/7LImlkp6yJ9MCMpfD+dChHZzUGwSEg303DwxFTqvSYQCusXonx3S71bfXWBA2O1
Jc05NqUfuhtmdd4jN4R8KeleEZ64GZ6POix+AdR2F4De84B7e3CfoBiruMo5p3dUEuuLJ6MiXnpp
1QcXN/+u9hJMpYlYCjwmkFg4mOyDTbH9lhns6ps00N7XuOD/phHmZ5rp62NB8h+oayBW7zbJBC84
G9on3DA/aFLNLzT77DhDm2F4X5TnEqnM0QUmyAjea4mrHIx/klIC+slvFuZNaI82UXesku/EkEfu
brQKyainSu2r54XBz9BxWKP8yfpjWdUS+MXkfDgMExgSTZ3D8TAmwZHAHRbb3g3jg0yBT8moOPu3
5l7xikt1+QUzaUG38BOXHR/mFcdGTo1mMo8eZ2PXLwMf+wt2bf9EhUop5oELwpVm59dSG/9HKafF
ICB1dIlsHSx3qZsF8oDRFtvKbM3BweT0fiiU4GRJXDkPnqhpvqgUdl6Gln5rd+B3Ya6iHNXLenGQ
3FNpQnxmlY7ETEdZxdrKTtfYs10dxGiK8o8m67L3kq6fQ36IHrK2HF7aNgebRT1TfExy/Mz70ufr
KhA0kD1XX0SSeF8NIBeiIUk2U3JU+TGY2emv3vKXEDhzUOnqX8myVcUx5MXbudx646b3HflIihqy
mwDT3f1k04jvzBhMOLeC7rR0Lt+qbMdP6o9l1+OM2ZNMFs2/fl/Zwd6CubJvYAaoTdrlrEeRfaOS
tRDJDfxaBJlEOjkSTRU5sTXaLyFRkQ/2rclCN8LzmxkwlAiMozunUsmzzSRhwyVVxh5bL3YbJJic
h9bNT0zpd4tXmH2VSeosLOa9YtXXhmetuwmkiXfVcwYAzluaszXl6fuigxesVtaeDM3kYqN6Pta1
CJ8kZvLDWjaLPglyfWPOopZ+Aal0HQvXdc45vw8EI7YHYuO5xmMTMwnKDK+s3xeO4TO4O35bNk0Z
O54+Dz8a9pjr0UOmcfW4rI6kudofyB+IrkD0zFJVgv0I+nUqYuN6oUf3OP4gzRxeyYdEClQG6gMh
pnOqfRjE5eRoFxU+aEgk3tkfNkXZLq/HfpODydwEA5+rnmFZqUmgm6apihvXhYJVSBMA4DWMgx3f
Lh4xNpCNnYXRc8ayiZZe5ymyMCtgY6+8MiOnB3oXgorKPqLJMn/13M4/rhIV5ez4jd5w3jmlmdGq
Vkn0boUJarXUuq63vxQRZEMkHC0Z9SxpbcehkmSKGRDcgHrpYCf0AGOvjwURO1twdc4dcgoa0VDO
023nqexNOTf5WWK04aOu0HKrHBmH7VDqgD3dDpqJtncLCBUkaDyxoAIWzdxHzRRMvVO4HIdpTyLC
0J5AHwzkvEzj8BSl65HvOtq13YocUFqs/7DU/jhIA+JeaOs85+aMpZppZRuM6l8osmFjjQ6X38C3
ukJXLl7WhUjWeAoMuScQDwasTN2W9rPkQgPI9ZnS794KtqnvbyshykNUUk/kaIRf1uBfMr/Td+AC
UuccpYJDVYCwfrAnZPwj1Kct7vhbeqKbXSiWyos/38znAVKL36QVfN8+2dNtVITBnqSQXkDf4Im2
hPWf6sCDOfkCaBGfwZ65i2bliBSs7FxZbwGIchGHsnopGlnAuSxK5xQybf4KZdfczXLCgk45/Evl
Xv+pquaxvDkseXUTyf+ZsKONLSzxbdrysRnIoQzhmG9GNqKPSRhUe8joItuYFKzrVvmRtjHYNFzq
ufdbW6K8cmHNZ59Kq90YsDybqSfb59i51M8Ut5DkXAkuhNid2xVacmO9u6kNQJdZLt9gNB6ZUtgM
IPmYa8fsoiP99IyyB7V1pnAvIArp4qyUTA+obTeU9NFHN6dYCaZGHpEBAeBQJRZbVXavQznQbBII
NCA+8m/I1NXkuybwcw6Z/78RlS7/spyK6p23pOKh02vqYGhgZkQsHbT5zoXNZfL6F+LK6BJEr26C
VzLo34okcR7IcVHP5Au2cTmQPbvBMk5SZ4c6RO7cYc1UXFZTRsuatqxnYTZs2PD3t8oi+zMnzvhC
r//VJm5yGBTYYxz1VAisSIkgqLpvFvEmp/Bruzs9qNDbZmyxYQMwoPteoOxk28Bva31nD7T83dT/
ZTqcxEPoGmBW89Q+54EdQp2K8pvwvEIBJNUNLTqBfMcd7rz6riFkx+/b8rtTIjusqO+3qvcYbMM2
aw4LJLOntNftM10KZ0mgW/2XRA+9aacVKYGuK0Ytre9nW84FSdwOgJ/dsAbZuL/JFbZ0lWarLWBB
zdIlsVVZ6DvmFCuiU9D7oGWt2WYE9tkhijTuMWvFiImHXaPzDkNDhVXVVoSABvNEIoRqwm7c5WtL
KdugriKRq40ngJUcJ7csZoP+0TXWuCWxE2ur+Wiz1GePfwN1oHaCfZN+aoOvFIpehMkXpXI2zxqe
OXv2gOMMT4WwXp2FtY3r6uLelq7zyYwm+9LSbk/RGAX6IMriACHyJj8q+H2whzvZU1IzDNtLB/5i
3+Hc2ZI2hjQm6cnhMRiwVd6dwLpZp5zFY3OwRsaDnpbBS4kr+0W6fhZH+N/I5YpgoMnB+Si7wf60
wLVZhzK31e+kPSQ33FrVn8IfzCVHjRUBdyema+sw77/5xSn2SeCoODmm/KEeg/LOM2G/7XTIqB/u
A4YO4DvJGNAuN9iFcrTx3k3HDqk0n9pjrkKMAjmrrkqmHkq/+b90RhiFW/KsbIzlDdUxiir1yeCF
/9gUXauRzWlUVGdMAtGmDc3woaDR41GZydxGX5IOb7pYXtPkViMo3rSDQcuNENjz4wWm0C4Yw/KE
8Sx96lg5fKnEvaVuVJKx9m3X4MwZxyceJ0ouoOsHlgxMNUK7Il/Hbh/6EPKnWoru1cCnIORau/0W
YYK46RSz15vW7x3Lw1KdE4YeVFNpRvrmAuL1fgWjviMIZfjFgB1plllpzQEX5SjBfOku9G6O5e7a
cZ7/NKQin6uJv+KPb3KerLxKtlYrAP0TCbt8t7owdxXTGfdACRSC52YTjheNBxzBbV5ZTHTRlcDl
/gN9Yv5gfmIfwjLyyV+MBvc6hU2fnQrBOns/rJ6HkQcjnN4IbFr/HOFxFc2ISeMps8e/PL6iPlRs
7N8clZv629a6flz7tX2SMB+eDLITersuEjj7Q1PcMP0gbE6o2TxSpSIbWK+CxWniARo7Vp7A6YPq
mcbR65l2tNzgiFyVc5RufaPoJZW507OZo++JPk8ilBpwb6Basl5WZLfL3y7nFVilhDTLtAmZyLRm
gA1Xreq7fAm5efkBlaqu0kwaCMfaFufckRnMvCb/XZxMcKuirfb3AGn88gkPgGN2BpzYB2l01Foa
A9w+C+r6SHeIRlpNtXwUBvReOHqKxrZcw5csLXyAchqx34vN6Dfn2IBnQzUxuXraIXuod8korOge
BYwTbMey8ne58u2d6ei70QvCLyQ+fqn2NK6slka3eHZ4+RCZEW1tD1V3Q2cKescl9IhMkni29V1r
z0N2FQ1E3aNF7MAeTsnwJ0eg+cjchvSeKvKISs4SFzUmDAdWjiFWIh3rXjPzsaETMMjB2L+dPMbo
ez+U6xcqG19vpLcGb3oolzpO7TroHs2IXZRYuh797bgpRx9AoN/n6saCc+jtshhza0c+IR9wvLig
8OpXVlfWgh7n5vf9tmlbm8/MQ0+AqKBlfYKTgk6ff7x1MJr6s1VRZJHZNGydgTlUh3Y3HZYT3QEf
EzuUeoFfwgTqlkct+HRsQPF1ZV4RQI4CrrrF4VMnVzctslTFyKmyuaOYZeScHzkMrFQwE3VT9zlC
RYFJGEVk9gY5USXvSTXp6Mtgix/P2iDgx7HSWBpptoY/1xjuH5IJnQN6gNEcM95OVbHVybQFjqNJ
7PziJIlrg6OG5AS/LST1oTgVaS5nMqzW1R5JVer6uSIka8xLijb+J4XOPBAY2Ckw0gTjF42Hzv+x
f7SD/0wJ+cSAVsiV16LgKAPTPWdl0iUoKuiICx8AHrSXfs8wGfA3V836jBAkujlWyL58jpRtDccu
ARZEbAoXyIa2S2Cya+0oroKOHKQUZcMGayyTsGxOGRkjix6+inS+baJKR1/oaRMg6rAuqLnwlHib
sfe74jhVZh33OvKqL+Iz7OpkFWQTCBxAU+wou1BH+mfSEoPFrOoBsp2Sh6WTbniaIasliDhrqkwQ
Ms5ZuxNdCVweVk0+/eoLMB5YjxvLa8eR5PqEmQ1q/KaGqhXm8zNOJrTCtQ5omh3u8umhGGfpH6u+
jsw+tPK1w1LX6C/HmSDybiiRZu+efsUcB/yQCPDLXvYv/Y3P0YhbOCMqV0GrfNP+ErWY5Nji0TEM
W5wd6bgX0Lu+m3xCDuIBtOZ2qXznSWb+cqNkjQiahoCslBNysHA59a0bZHvhmLK65z8ZdISIdkhw
OQACQkyt8b23FnlF8qTNK6lEw2MgtccfRfAMaBLX7Q71ULlg7CJmMMLpaPF9BGWUsKVtOM2z5o3y
oJ7+TFB+/hBJh//JYR0eYiDDsn9BlNB/tGXWArNlvH6trWn8F3k4Qo64XBGxlohIH5gcuurR6xxK
HZesch677Ac/hRxOFvPUTdCm6lFxHJQHbcqs2NeE3f0GAck4cY7rkGALhpXpsYDklmH8zPmcEIer
OxBhAeFUlpN78Vq0zvKPCfz03KddMx2ipQ9/YcTZuKjJTGSw6I5UzQE4DTvO0qA5NZ5q/g7gRJgk
2RZpdMNq7Dubvdo3DtL5eZlb653Xlrwn9EFkmoWTmuRp8BPxYOhTvH0tdHGXjdB+qcdaDnd+eeXt
va5gJ9wzIsCkgdGflUWnoksJe82KU4wYNIecQOLOlGvzjicnYMxPa4SOWjg5HpZZCjo1J3Bpi8hk
6x/IPlCS0KYWqUgZON1PQuzGve8HyXnyMY9zRZsC0o1oMBAGA5vKWNZW8LqmGDn4d+D7IBw0bQAq
TULek6CAOyqwYAXePDmZZmhXBlWMns0v3itI6OZYTVP1a5UzcrSJaSzPbD4LDEMgiX49hSsV57xI
5CvU8uKFX7RmC9CXw5mgD/kpfLq2I2M/B9XRoJEb53U47fu69a19SNfbHFaXsXqMF4V+07UJ2973
iN40zlYbS9+Ay/srX03S3pU+POAzstcs/dv3WaV21mjGdGeZritPCTjGHDYssWuYK2bxAtoc2nbA
du+W4ElpNmH7u8p+6hiBiEQU27KkCNwYvkzgoC1g8XNBJ3FVKLbubBib+YFk6/mH0ES6ZDa2wTN1
CAhTXd4+8TjZTChqqyYAx1clPngzRewrQptawS3VjJq4Epzbem0decDZAquZkxI/8cDJe8U7UH2K
xifllqcXC0GqoSLFZIPBXuNKJBCi4yA66TTP09d+Ydi8mwBmTVsGBu5TDiqsiTv+htdUw+OKZ9dL
t8BixcUacxs3SroW981YU2wNjFmrr963+v6NAWp9b42rSXFsmTY/0+h5uw5vxnhglsazxwKsnoF+
Qob0EODfM4OzzyLl1BBZon9EFZZYZ8qVaafANcf+Z4F4eXvm0vrUsSFEL0OgmUA0iZ9XxbVx+jcQ
YcHy10kqIkA2lWBo96NcjTCBYtMNjpSAOtgMvS1QSUNfzp7HoubbKBZhyDvygjmCvxMxO5rnJhp2
i8HDvxFwTs22tCq9HGxjJeqg8zB0D6PFAMzpeHY2renG31Cw0d4HZWvuBTKc9qdlglwgYUj78cQ8
3Er/x9F5NbfOY0v0F7GKYADJVwUq27Kc/cKy/R0zk2ACw6+fpXmbulUz18eWgI3e3avPigpRubN1
JiUzUwE2ZkROuBWT7eNnahmyCZNmcPgkOSGqTNizQTdBhRX8qqWOR3PPIqBPv9jpDs3FkSTM95bl
1O4tQ142V2Y7qGVfUBPPrVmPlbufzTbzD9wWIxJ4eseY9jEvYOgzFhtS2wSivjaV8l4qgpA0TIGB
ir97PVTqGHP7/1HNwmaGP3b7bLT4NTcdXJDlwYkr8w8v8vQ4xCMYaZXCciHqIMzr3MAv2EwjnJhj
W1veH84F9nLSMVNv7WF09I/0iyzeVwMvdDP4mJ56uIVMD2WRPnito82t5iY2eAkRfxMYeddzkXjH
xQ9oP2a0QnPL2gSMH5T3TUmhJIcBpcgizEw2nM82iLVDAQSH8WGsficPG/RKtz2uEe1CcN6KuEIM
6J0BJGJVNP1jCymEibLUDMFpk7ov/Jui58k1AcFxZwcmYDna5leZ79fDU4o58JAt7PXv2DTzgcB7
cq4b8WE2LHc3PcTGx2WcIK3QftesXLAt26Y2FwL4hn30wQrGHNQSb3vlR+KdBGqfPc2D6YKkQvle
W5y7LD4M69GDJ2SSdS4l0ldtXAWu83OGgpqvS6S9UBkZFYT3poe2wqa1LRDGDxgkEtgiUxnsMIqx
ybeDrPxYSk2itbQpidqNejLyczvbWJO0gBHWNwG/Cx1Fi9jCR2sUm61oKXK8sAsBpDqz/uUNKaik
nLiR6rq6T1P+550O88DP0DwAZWN7arNbVZibitxapWMNvawq5y9ply2o3YVsikkc5ehY9kuMuL2N
Sv/OqdLiiFcKTkNdBh8QY/6DbuQAXtXjFYch3/9sWPgSoNS6jxPPphug4IkDDw01xOYYv/VG7+xy
n49hPs4JzRZlKqDmJzwDXGUXF7gFuJvmoP+n3D4/VsqULFpzzJnbIM3Lc2BF+b4rMvlW+wV3IKtr
kkYtbODV2JARxx/oJ9mKO8Hbpi5GZFBDUbBq+sACk0ZkaJcMdFDj/SYp1y8txd/5WHuXVJBqBqKB
XU0Tj2F3ApfEdpatGzncpOALHtI8kY8JVrezLygXQo+GV+QhkuKuVM3PwLQxbJjb5he92ICPmMQD
57tGULUZefmHrSfbQoyquSyQxtSu4CNghnjVo5rfXsPdMXcNzJ1K5VO77a0hnQ4scM1oo4uyBzXL
ZEHyhe/GM19rChYRk3MVai8ZzI3nNCr/zmfN5sA1Jo7cDNQWCIGSUsKXFC8UDhuloZHhhpYJuA4q
3oAO4Bc7gOV1kaUnExRDKARfvw2Pj3L+6EyVVGuxdH77OBlxP55RV4hySDJ6Dp/9AC/DKo4Ioe5i
40625CSAU6WQTux1YY14AJB5AoyTphPsHKWLO7WWXh+ul9h9gEdxX5z1yb8gJkMGLUDN98ofThB6
D7HJA/qwIvpHQhbmVNvikChBkwU0n/HKHjiS7crU9OMhk9Ff15W4YvQsPf7xgtfnXTnGoLROk7KZ
uY1KMSBYwTjDU45FelNZsfcMP4vdGf/vs/emqjnOZj9QX3bEYm8N6SjgBiG1q24dyVr+vBNlnNsJ
ty4JLwLIBFFJyAIL8b1uCDFYOs/wxwKWcXg1Ypx9mUp3Sc7Is+XMZimZ9Ungw8iN8NJ73Ed8zWlg
huOZ6BH6YgIsaONUljPvSQONet1WU2/vSKVawc4GanSoA5AuWDkSrRFLmiY7k4doml2fs1XZik7R
PxHITgFG8Y3u0RnujRg+ffNvpaHw7vUERW6Nk0OTBSKIETjTfjpzkijT3FEcg3bIJ4mW2ZQOYvvU
0qZoEd6q2uQXOAfg5cqfoy8TcBkGk75Jm00WFAX7JjtqX0xqCH+XuQOZTZMT9z0W3ZoHvueI+8+m
fe9tiXvSPkydBRm6Fu7tsZm7lN5AKvfssJ4XGoJ4iji8mCwmN76uNNCFoCX7ZYMHlicihmTGQPp8
9bKB1G1B5LOzcdorUBZ/Fn/Yrwqh179Uc2ZMJw5NAtH0wDlE7HhgPfH1JsHqTa3Pliqg4IWJIEgN
qmnknQiAV+EpwN0Mby5ik8PnycwPYwMAa627Ofg0Isuw1l52TwnhXa1caKZza7Fc6NQnhlLQbEwI
ZjjwpKD6xsJ/QJl1G/Shg6sJi6ftzzWei6HzUZh4z2z72oHQZBXAoVaDX0DN0I2V5KcOccRF6q7d
dM+OzTAPriXx7OlIlWAMtfb97aR6PkIQSOSwZqlV22xqyu7mZpji73nR0QSPx+HHmWJjI66yiuet
YMb3NyywOHEKIajNiUk2SojTNOBu+T3UOSyaSDkH7Cp2/Oz4mOkeWa53VGq4tTt9usKumxC8pzXs
8sK3gjV2EemyicWARd2W330nXCR00eSjdxdZqdZbJziNn6e0oAqS1F7v7mJpjO6WIby1X1OA/OaL
4MllwIT20oC4Ap/PDdaTIj8PGP8AIDEIH3NptL+T3d/h5eVU7RgE4+fBIyKyVbUgSQ6LZvLPphSp
X0Kh1gVkBldX81ZONYRZDwcg6/j+7ktlIpV/UIZZ3zE5uP5xLq3ob3KHjBaqwk5/50Soc0ldNVIK
XBf+7otTRDSGYqDEBBTg/mnZo7JWgSz2ifGu7hBuLShHhFsxqCWxYcDG8NJvNAOt0WYVzqSokccy
xoxFhELNz/zfvKcAq63aLjbeuTBBerbWxOi7H1avk7FhVGnczWAk3fCIUJsn7M77CuyqGF1ekx0+
pIsV+6X7YUTEdg5zniHwOK2m0h3+45Cvpygbznok07+ZMZpUWyQm1axjsn03XBC8frMWJp+RuM5b
MbvzqcWV3wGOVd4VNjNlNLRtNP1hZjbloG1ZrwDPwkgIZ3JI9vQTdH/mUGc/RpcyC48dxsmDRaRY
7F1u65cZWOUfYKKouVYW0diVssrlYWCIeWy7zH2oYsUCIuIwBV8z1sZTPKvaOJddU3wndMH/c/qY
yq9GYYdFGFAUMdD46Wwg9ktMeLqjQjJoDThq2rR/7nZBvq5Gmj1IVoj/QTISv7jSq6sfz9jRMuJ9
O/xNcGrN2KYzjBUV7LeWdhHSfukdpRV4cmBxZufMa44QDLPkPu13qlr6bM3o7DwVDUjzbV5JPGrK
cFhmtgqo1zO0TEttWuyFP8rkXU71hKneBDVj3po6jLQLW79jfZO1qEB3l1lwI3lNP5crsphwOAlV
uCMpbjriwdr0Nt6cJCxSyR/0qgy+oyZt0VAgKS32zEjX8BM2LGfCVEn5II3OeYWKecvr+QX04rVI
s+lqTDN1De0kzrjJoPu0SfxIQnZ+aPlIpcCsp/xQYL09SEtjssCfnBw63cmQWybfY79unun0mW/s
75ctLzyKKSfP+MKyaJ6o5eV8hnezVR0tXRmoqVD43fwey/5lrJwRp0KWre3E9k4TYaGLrDqczrlv
HCt/Mjdm534ufFC2kds/NyBqNhWoPdwIdNnh3alYx6I8soFtiM0EXqI/iCa8s6L3fwvCTU9GD5uA
+T7dJ3gnaXougi8lgSPFQrMqU4i3q6guCk7VoQvnwJFfLhildyOp7ryqwSqvlfDMiz0m0RoD11fk
U0cDINJTmFQVzAekkOZMwOll4cZf9eQB4GkZ7YZ4RkaP4ZT+1iY8uXkejGMexCDCM5gMZtHOV+yC
9GG0Bh1Cvt+ecF6Xpzwfsh+lYnAfWZntW1oAHw09LO+SL+WGZ6xHJshdvniyzwfuT8IMCaDR9ykl
q4iS7/7zlNmfoCjd8ZZt9JsxyW9if2lPQeM3Z4v8ERH5rtpj2xreBkxhrHK75jFoPF7XLXxIw/T6
l5ZyOMAZZEyA6cz8u6qfLPGCdd+W1quJTXLtu9I6QN22947u7bcoi+W/gVTbrrXoA8J0IK6W6PJX
182aD9v1ed9bNXlji7W1ao3imWawZrc0JhEGctFbAwiKVE22E6X6R91KtQUcgYhXIEmctIYEHtV4
oV1tO6i9mLZ2EaQEAi9ORyEPhUa7ucAOy6iCG8zGeLbReS4uRaPTNyhABfZoBkdcJEM4CNnvXVmN
FyCuUHwHiQBA+xBCYoC6SJ4PvxqyyQHewYzVJRt9ljqTv2JcDq7cLLKEZD17D6PjPw9kSS55QvqV
U7kbD5ZpFN84cG8kRtSnPZC8CZIBY2w9HWhkit7qPAgNRLRPl+fQae5Ka1djgSBSilpLYq7b8wG6
kg/+SDsuZ1EYwx/BP1KqvBkLZ+qunHGfXrWk77nrjBtwtEhRFtSnilJFuMwd6joa19uUwqpPKvI+
TP/uznIazgWYguRT7c6z1xF9SbcCcJQGnVFuRR0Ue2DBzZW2MbKf5egdFtJAYSH6A/E6E5+ICrIN
Pd882vrOfZ1xgXzypxjpWDCeFWG8TyPnyYBdojpTBUcvjYOLBmzfQHyootx5r6zE2bvA1yj0hk3I
WrlCtonH5bcUyYzZv9fhIhqCU+PwLgwTnzj9sZL9awwLIRoHdEoeAlxvYzo/S8rAKb014nfZNtF6
pqTvJdcJFaCL23g/cE/Gx9xm77iq2oVQAik4FHmcodZP3HXuRkJwEitX9Rl8/9hWX4sqnxLlAhLo
5LkBL4q5pqQTg/+NnJRYY66pZO3fs6TSz/xN5Ir72tsJcu4IzK7+z3TM4MMbsT4mE3z7pnFLZ7vE
2PdjuGGQfrHJbKolFi/23BDbcC1inVZF0SnV1zeR1fiuM6hxC9ZNL3vlDaJ2vlVOm2IpoOFhLVcH
GYMoLxT+BKdGgZX4FhpwmI+Fa7IA7erl05xo/pgiLPisB60TC9l+64z0EAoLi4UHX/3QRMHH6ILx
73k93dLYT/8QPXFMqJT3v5nXWeil0tuQKSDdwUwYobmq/sfyEK2ZeGm0QZmns6fxgPvVNuaijkGV
OIAgGkqjELYHtUDsbZqjn+C0yWXA2w/le91GQbOPx/L/D1JSGLyJ3tPB1B8E+5jdWVjVR07j5KuI
pXVqW/3P1PgRIKJ9pY6wT41FGfZIFUAYgZlbi97SMD2q+IEVFuFPmy35Bn8WSf7CnEOz76sH0ikA
J/KWRUqXkBCtM1k1hKNZzQHUa777LHMuma+jR+FOGaZAI1mbg/sG/DV+Q4Bh6YzH7dEwivRzRFp4
mkRLdrCECt9An7xQNPBIT4F9LbQndu08pVfbEPrdKrDf9rno7yDSO9zVUP6p8bN2FwRgehkEbRJe
QCQeiJKQ9ZWDXqPx1C+1Y+J/zcdmWweRtYbkpEP0NnlN+U4wLScUH2LSJi+3eN1fHoH9wtgz2je2
MxHRcS32DcLgxir66LYUPnCGmD48nInRRXsUCvOcpg8Ja5f9TeqLIM00dYyJzsBpRR7zBFcFzg2+
jOkNeFodb2TAi3Plmqza+th2zvOcqgt5Rbb3IrY2C6L7gxErcYYr2Z2myW+OpCead6/lASmF12xR
guevNk6ewELinY39K0DcL9NxFc5TxLpVaRHKkUll3SJAF2Hvzt3JthS3D9dgKOVgH8Rc3O5x4C3V
VTDpc8tgd9KPuzngFzJ6xdCs1RjzMvPdLlhpPF+PKQHKo8bR8Oy5vXjt+1bCiTeBGm4j8p39qpI8
gE8yc+Xe7yrzwOgu9tPcNjRj8Lw/8GYyGTtq61MudnTIyfYfm4WnT8CaYdNGUm8HLBwCY3LbPs11
2e+rdJreyehXe7+vwLjxi/VgCrIQfZ4atVyCliW6ORnJqQ1q+yWzfH5av8sCZCX+wHeExvBotLmx
zo3kZUqhG1IUAApUQkhy1qNJJYTWUGUnIloYXf2YNb6DFAmM1Um+my6qN2KMog9t9g8Aw9wnK72T
y0ovik52J5PHoh7KV3JqGF8L8KXBQOMsK9uh/qoyRBq2jeZvblGnUvX1sGm9poABXdNsYQzRjRIP
Nopwjn8o2na+YbjsRh6u5HYgbJyFKOddBZmEhyKm6ArtcbA33Uxx2zHr2FPdIfubNErtZMP+iLJG
zJlYFo16xngdWU7KFrpctmbRx7toQgjlk5Otq0zYM05LbpWoYS6wF1n/Jonud+7Ue2/9pNNfDME4
KoB4bVyi439zJbABcGa0q56C4F3q2e/9SJx1FczuOG7Ilxc3ZJIcQrhrGs8W2ZPPodIaT4RrRKGs
3eghHWWCs5tnwpY647ekb3pKMqRzxdEEa4wTPGfimyp6ARzSFxmlGgRx2NB8RFQnvPAkxf1m9/EG
P6IftqVr7OJSiL8gGwF73BHrsP8TZvPIfXEodCf2YzXPGJZbeILRDMKCDu60nHr6f2nlYW1YDEyu
Y3sjHrM8gU8zeN3PHspeUehDCmuIiW72aG9Q/oYuwQjPZjx8u3ZphrWtqludyiDlBjGTTSwEi9/Y
p+CgjmrGgzZN4DAH8kCxdfDQZH373XMVncfC814JXQ2bOe5ZCvDwdul0svkgNO2SByvE5HodoV5/
54q+eFZR01kgJu9TEiW3LKEVcWPbZvWZsVb9JUeZhFResmbLzf7aKcALVp6kv8qy8T0Zw70uK3JO
GPSyhyWYqKmcDeetwu26qftyCONAeHfDn/LfMXS0r6wmo4Ntl9Hb3AwPdb30xz4D219Rc/MT83De
ku3g2Jg7a5WAybijUQRwHZ/eZ5Eb/REzZPfP6/QQ8t+LXgzf5DncuBTNDdD0j1CV3dDirU+ey5vP
MhLToYq5t8eStQ0SpNU/pMxFirrYO39Ll/+NczU8VDD7Lq5LXgx7Jxx1cyJUWJTZLxt/Tvc0Me7k
XN18DxO1sQh6xwk81grIc/wPJSt/5BmgPudJ00XTaFG9Ltp6Iz6HetHRNrhWPcN2oLzhMYBvnN+z
4BXikOO+awNnHTF8b6RcwZXHdkHb1BH3bDWU8c1SunnIml6DpJ+ackXj2vgENFGHfEVNqhYM/4iy
HvQ7D6UJM8P/E2yNtXS3yY/1sQcy0h3pRRz2NMqUlxby50qOPLNWoHB7uGNFZXDupvFn7g5UIBM9
k6sinoowHWNemEjCb27XVkRmM/a0cFlvObDOHSVjPiwok8ZRYiATdlNIR5qABSmRlQVs7v9tE2Q3
bE3zLWZWEmRMDjzK8Q+VSRTt8RUG042Gk0GesRDlG3okome4GoJJH0ZSDXj/3kTWrgsw0mEr7ZYi
CP9eweJnNEALq/sP7Gb6SDOWm37p2efjNvFO4Pv/2lkpP1Jr9x+sQ/JNwS+rWDuLL7eZy7UYIzO/
+6BMqQSd4no1GpJRt8fIjaw0OgpNQdj7SVZqNwWi+0m41P+/O/G/cAU6VKaDi+QIGbYLsZbysBhN
m6LWBiyt2M9Q+Mh8o/Jty77xKSJb9Bu10E/zJpJQ8ErnL3aHFkEGSfzMqRMYK5dvDhmVrjl4pOpl
2E7eF6BS2PL1bFMvBERmb1OoxycqYWxj10AcTs2msQBThS0pwR//A5eixCVTxCXWIH/a00I7zvPY
A4IgYZacgnRq/iVt292ioMoJ4TbtZ8qpdCQ/qzcx1azPFH5kh4AY75kVar8zJPNQWrpYL2fHqLa+
1af7wmzbchs4qr0JQy5vRhnL05wbro8VD68g5oYSPx5SiuRP0pkhZPhk009uerSt0t4a09Tf8IGa
hwAl+iNvMmtLfC5H2a4696HIjB4rJ5OZvCrbaD5SFpUcWkgoKnJmAiSLSvcTZsvPLo7nH2kVy7Xx
+/xxVovLmUCThd+Y4lF0kmZoXVbvDgWqmz5y/oNo1dFEAcS0Kzvj2xipu5lsne496GF3m3712U0W
+v29lSIqE4l05SY/OcYPNgGVdZJUOK5Gbaek78mYQeiIPSBmACuuUYJjagUoUh5iLW0APlX2dEdu
rXRCkZQc+WRnQgHUIFjVMWtahX8lMd2/EFBuLxVvPBo881CNGHcHew8Ixt4teB0QjZz5Quek/l66
zIAWsaD2Z4EmZIHDtKo6RilExpho+eRXB5PLjIR/ECX2ZVBYokzEf4ybhXzTvJqCFQC1d2IQ5KcN
8iWfUaT0Awnl8WlJ4v5QcbVV5F+pCXEkOXIbegaeXkAOLF1Gf0sjwxIOpSx2aRCNr2BT+hM11+VN
3BtHgG84mFxZ7rJJBB2FptaJ4Ga4uDsgNcPrysgF3NySfDKlMry8CVjrrA8pOXW/GKTGKayGnnZA
HMjiJHF4i9AyWLdDNGCUblnk7QYFF5k72/lAqs2IPKd6BALqz9RMOJZ/nsfJA50xpS7qe5cOvyAz
hIU1TCb83vHibds6xcUTTJLKi3tqJHRwSb1Xd779E4KzkFuAcNYRvxk7IGTo0qXoz3XNYJsyIr2w
a0R56kuP7V+aUc/2Q0xxfEIBj0WY1GOj1iPuk+lkJx0uXkrq4uyK88aiM4n3za8thWmvy4JFygWX
f1eDGk6yT5RIPE/UjybLioAPFmaRT265LhW/DAQ3WVx12hKymLPSJqaWjxAQEcYx3fM9xolMqRDO
5IDHYb9MxkUXd6AMvlgMZi03G81LXv6cB869EVukJbuZXGcJLTwJPoYyaOOnETfSDWoSBokkNwg/
Q2TZwgpk6Pdsu9orrB1MKEXld/jzRMt6LwCMdCgNcSdmesHyj6gCSSF/6cdjqxexHKFXqhfQyyDg
WpbV4BLq+ySWeSLyr2Bd2fySm+K2dBLoQmDJcoO/tjuSmAx4XaF9VaQXTxbRVr4MaV9SWuTHfbHX
YMAA3k9gwMh8KkBvMNnN3Sg7IilZlX+MmFQZC4nJyRUuZFrgdK2C05K2/FVS01rA8kH6XcPes5DO
2N7jmeUJ7JUBO0/tJLA9GgOaxXaaffNf3hmUn5COMk8pEADemrUCR8k/kmxNl84CIl7pusdxHDzv
gWyO4nuvBNXJpuEZp1noMtpaUlTlpgWGok6lCLw9JWxmcxjzAu6dN6Xi+84zZfrVbf1nu6MXlpLy
i1XGfuGF1Wu3UD4DJyFsKE0bT6kwnT9TDzxdisRXF7APziOtLN57zGHOExYd9KWLeCRtBWZjinzB
k+3csgZfE3C7wuo0PsGbmgeItBqh1SprP8R0KfytV7JQ3SB74cig2Wg3NsX4bKG3/hp9/koxMMCW
OEBLJb1OhsGBlaLnb2DCR0y3uLCj3Jqx1TbTM2wV/8SThsEj5mn+jl2eygYKUVHVAMtHud4G4DdX
hWW/83JEYNClsWPSDt7Sdvqb7SwNaUvhsScHtHWnDPYNxnpGCYINqN998oTvgrJVHAjJP3vA18GX
AVS1/Jk5rt/BOB1dgqOriXLt2h6vdDisK5dMODi4K7HIm38PKAYMkSRt32Xn4l2cxpYWc0i42xKf
1UYMkqAelEMKFmMrxEFFrFWqbG91XYElxB92FjWIgChl80CKxbuqHgl+HdHDBaxgHkOSJR8YHMcL
urV5ymLlHUzXFx9O30dHyHh0WvlGUH8uqgkuub57pSLnpRiwsg9mkP4387DfmaSqSdICF6kx2BQB
C2lHr6zcP/uTNV0EjMF1UZsSViiZNTwNyUvDwsxdOT3+UKiHN+Rl8YYg6F/Q6+rfOBL66tf3ISW6
ABoCWYmDwz95hVCPTAB+ex+lln1/9+bnTKWTJfynBN4rYChICaXwsK60qiRIvzjwKQrwVmCh30u/
/QvYq4egbKKvGXDSv4j2bV7G2rm6YAzDPFLTyvaNPdswZO/S58I2ieOcBykImcmOiyet6tfYcJ8G
RsyDgKYStjRDPoBxyFmnckSx59rHOTmSLoiMsLIStcoQrNvNBEb+Umm3PPGYRYPzb+wIU7wVjTzB
BY6IvyZmwlw4PoulmJ2V30IsLkaqSytOnC2KMjsHnHo7DCY8F9ldoXcMOBJn97MlB7HqB/vNZ7e0
Za1TrgisP3oqiB6MybpkxORWAynrEDQSv6qu6Dfz4ulwngK1QQmutosBOXRwO/UDtK8PsbP2Yec4
78lMAJIa9jVzPChJgMVMsCwWAtPzz3hL5dHV2I9bQWlWG+G30y05Z0sHL0UMJY7iYBgw8mch8AjG
UVf2ycNIfaiSRL6zEj+5C0Zx0aYpncgumuogPudZ/2c1+aWDetA12rKRUM3mZEdltrM9ecCt6myk
79ZoOlGyx5pcbOM2QUWs3Tms+9a6Ivn7JzedT2D00Jqj8QWEjsMstGx14swnfJZfiRg8gjYtOGzc
yiGep2+wjyzYYhoksXECiKDW624vjImCLlY8XgcTLaWg5J1TwjzSv4GrZ1Lepp0cQarOnp1m5SVV
8ynwHIdjU8MDbkZcwyeKOT251h53A98MMKxCrCYfCy8LHncHBcl6au7eBsZXxtm5cLadBjUx3sl4
HE+4qNtaPjR4P/Gji2Rj0oCLrEYzOdPqRpB7xg1v9XviYVjTRqFXiS7+lTYfn95fjFvLFHj0zbbb
g28Z162f1ufI7l8Ddo/PcWsjNWVYHDVNo11k75RnTz/CdHlOOP7ZQwHjDQYkCKhFG0JZA6NFPG8P
5yh/6ODE7FRv/GhwxSuKtHpMwmQtfCk7ujE4ivZe2no/FAriEsmLsaZ8nqCrqdk/FYHQDxjILkSU
aRZ3TbY4/lzVW9uZo0PhGbx2mZzTY1INyBsgAXajZwpWGIQYSrD/sCKzhsZaugkckrWUZWeCgkND
fpLj7nuMaYULQcMTA49x7JgraF49kVGRPjQwhkJQUs2mCVT6mgjjBzz7MB791ACWSR76D7uxCUAG
UvUOz3+Nbzql1tuoJjdcWupqEU7H6cBczT1Y28MJfo2xz7xBXWlfyT550OOPAuLP7xK9LVVzfaX8
wTtbtg6D+depUweNqCURe0eKgZ5YSBvWBBOltORBB+gWmTnkV7+w3VXgW8aN6wbjyvjdYLzJdhMC
4adj9/I/Pfh4Z0Q8z2udxZ11YP3Lsz79HDonepTcSid0xRAzgX8h5XB2bY921axy4mHDzuC90hjx
uWEBUvU8E1JafsqpwIZdD4RG+eyzJPsv7Twc5UGTb/gPwdFMFjWfxFLF76lBU7UfWd4agc6nCUh+
z/b8rxm1fmoSissd8CNIBsWP6Uf4PpLl7NNZ8NgovF5mXJ6bsmnZilo55uXc3JYU9KwXnB/FynV9
Fc7j4L+yFibNUQw8KQc6S3aZ1XIrNV5w9u9L9iFFfaRPCQxHHJvipKaWC1C55Qv7FVpm+VpPjllD
6kjyV55XHEhs3Aivcfw7NXJA5rJjAjQqS++RHf5jfB8bAcIVl3wZmqNd9VaIKb9+pow7otqaIqaN
ZVLXLmMilSXj2hd+KvrJh/61NTDFlZUvafOrISQpj1nKZMvcBHe+CNvn2yT00Rymd7+Jw6DHYlUR
rlkme4K0Xim20Fb5X2zPStHmYcBY8RgJUbEvfZp5b/lCVcs0Z4+mK7mymtY9VmMUFm3+0xkFUBu4
/gHwQDnzxyRXRrAp/q8zluFEogfS0sh5DclFPzhBYCPTp+1uTvr7z9DFj9JK7peftN2z4cfdLhZp
98JVOm/NsQb94ZR98eFJKX/NSWS/+MtgqCRpvaWVrv6LvOiapoRhtsPQf3T28qhlhrgwscVa91QB
JIvsbtJSu6GHVOK1PzFe5DWrqozA1GTuR7fSZ5Zj98roO8IlZ10zJnrrYmVcc4X8MMEdgZBOh3rh
oHEIYh+sdiYzMvVxuupaatcGrcotEmy1cwfT3xrdcN93qFe2QM+yzSMSIXF3ys0qf+0W9jCDp6ns
RCXVbA7r/LW2OVc9IybcCut3P/jBDgD7P7TuBXh1ty2gjJ3SHH9lCs77wNfEudRGsptm0l+jXUXZ
pkME37SVBcM6HUaDNTB7DVe9tnhxVuzNAakIht7JLMFyujT15M69Pb1Y3AcydaPJsxkOdNR9Bkrv
AW+UbFfKGrhMcM0z4lhehAODMA9NXN6cHujKy06MX/FuwjRx1tUHVh5s2MOLQTmZhCeiSB1hUUBF
X6CZ7GKv9hm8q07TzQZT1ICxtxtG7IbVmO/NrhFh4znlkyYhuK3Tu1aYlXQ+dQXDcCkfYyfbC03a
hxxJ941/v9nZjjGH9PsxfFsedL5hUBe9JDcfHg0jCQznEoKzusvglnDrH1LJ6W+Xd898gQQ9ncX0
UjkY3tmyur880+lksAlS33JVtBeL9CG9okjHlj98ta5L2GWlRXpLRgsXtQziu7rJEJWD2ISnjVAj
U3UOev2Ih/BJCUzPMz2FKyglP4Gu6hPgmXrbzwnTor73jOcsjk+toZpDL9NgM8UUEnsVc1sa/8xl
y+XoTE6IUeMlEdWjUi1XKdLoBHYj9vYj49BtYJtJTmjChcweqhhTf9dpz3hOiOYg3rKntjDo3r/7
4s2+A+mygDEHi2axN9zkaWG9gxMnrzcx3uknI+qvRQ5Xl6HC3KLVmFvlN9l/Jj4Cjhm+uL0b5LsJ
AWvLCdLCaMKitKXY0qVz3hie0mHQFPuQ2lhh+s1inET3mr5Uph/KJbNCade9xrs5xTOrTIL/oebn
VMrxQgIlvPRiwLs8gMFtb9rUqfZtlsBsiqDKSP8v6pKzg5ca1in7mdz/5jkgDwu8kZ012u7F42jf
GRmZ34nPRRVxOcIsEVs8uzxpEUv7MVSRP774blxvUtfPXmg7ODZscy6219j/yNWwqhuy6MMmnHuH
60F9U4O/Zaf2FvvmQK6WR5FP9maecOvUC4p6MM4j6y/cwBvzPnRsjIiplSg+5dlxEB+BDj8EhjOi
skN/yW3KEY4LSehLATH/6C3AEvnkqv9RdCbLceNaEP0iRnACQW5rHlVSabQ2DLctcyYBDuDw9X1q
0/0i+rXtLhVB3LyZJ+V3VMnu3lrek4JfwIoLaf6I4x9/Yhr12TkNYfC7XDhWeNrz21KwNxkGegRy
no73uK2y9aSc7mthRYf8QeU2HJrslA1JEhwrgUu1QQ/hLo8mBjAaNB+0HsZNt0y9PcmqcsOz1uxB
G7QkWiD5+ZTLAWSWmJW5d9KRBHaUD2WarBvUOj4ZUVpf3ELB3xMdW2OTfHpwItnEutVJ4YkkXTLz
ajy7cqpe/Snp340W+qkpEnvXpcv45sD/R79DLjp1ATqFqOZzaajQadyKuyGNwP/AVkdcJ8dHpkpS
5bTBFgjyqkqyodzRrKSetOq83dA5v4uoPomwH/8YZrgzAUCHs5fwy8S2y+v+pXzQ5b6o/ABfodaQ
ALJ8ifs9fQ4j29U4fsa+PZwTkwT5vUSs8XejQA06Bk7Hsa8YmQl4okKsUtV1DquZRn5o0hNbn4Lo
Z5khSFtLj9Mbw2Pt8w4ouhcpwz/OkKVoVa23LyFobadgxpNcuJGAxBxMW5/Ra7dwkdg3Ic9NNUiY
SRMhooS2H/zr+rGvsyfwN6RuMaz7xfLX9Jn+PVfy71x3wb40bbFl/50W+AgrnmXUtsMCLOYlF5X1
HaompjTqkVjHPkzENHRp4IVvrBlMy2EFTvYvtF7ylS5vmwdPbV3QublncOrXuqc+hj88/Iv0Mdcz
yzenrkkUaXqi5H5CKxsW6t5dL1F+FHWGWU63BkvsrC8cmdAHcItjxbaH+bMb3AakECkqDkuKLcu3
wWNVeZLjmGPbaGu+pvCsMCv2KTtBBAYaYTI+kR2GnUDuYQV0x7LGIrQOMJDtca61rDWzqv2gB4Zo
LxQZX5wqWAfN+CSxZ7HztQaTPu5jGCcMkdcmw4hnD5cF+zKolUCK7VLFv7htL3efHLW9IpbuHpCo
zHEAqPBGaFmCE8EU+KGlgcyPFbG622Yc90UaYbns+ddtu0v+QZwcthHllydC8N8kN+rDgoH9Yaaj
A7Z6NLFbM/zQHcwUXW892fh3bu/9uZhgjWG+QsCLjJPc4qANtlnE9xKrOwYNNaLVuvkXzTDdKTUs
8BlwW0ClknUYsfrhZEMYZZmODsnin/UCm/IUGyIFfPRjsML+jwwZWVkvDd0VcCkKsmhrDEmxIK6h
mKzQHIo9iwcv35YOxg3M/Knz7hbmI59rZMh5hmpD0N/DtCf0vy6tAHuCJUV1d7ejnG8FzbqrIcVm
xPOzmeohfMJrE1xbnLpgi8Eyap/F7yxoUeJ98DfzBmcXV3PKBmz8SFwPeCtkOdgxzHBHvSwDFhBV
xKhyRo4n2uiXVbaY8sH3cZzzYKfy2nERPhAN8WjjgUUKoJ7yHA3yC/PaeJqcjJwWy6BtSRX74jUL
KsLB1mwB6ihND32oSVtnML39sos2LToMNlNO3m9uV5jZ495/j1P3k0/1oYDjzV0lVn5ZYrl81j7E
wqYbsbS1LgWaS1Y/O4VttqGZ8VPn+k7zKEv7GJDzo+PC+Zegf0D/e6xz0PccgvGwJ/hNHgsGRHPe
VGA8obBITl++PXO7CVssPMpuuCnlNJTR8RbRx6frM70jAzWUcchiqSu2+eMmGsMnpAxjClFasNlv
SMauGi/nFhmN9ETBBr+pXP6bl/CnJ8hPoAYWSW/RcoVDqcRt2fuYQBcK2be9kC6zk8D7CZEQ+maW
Nzs3rB/OmaXmF1zEOxk0itsDGWS/eJG8EPKkUcEhxA6enAs/NV4Lewz6puP7DAWExMLcT0+8f/XL
RDJzPhI594hS8bcZj8HMqYEG2FMS4z/nrnPqcb4eEFWrQ573lIK41PKxwYs27Aca1pwOVl03yc8T
9ox7GE2bFJLwXtoe6+/S/m9JrL3RLb2VJVxFPZboW6kbvcwjTQpyomaknNUxVLRPYQKzvpK88YA8
tnbM0xQssAK18113Q6p29IkCChlhg9aB6PdcQttTtWD1ogxT3cJ2dg9tNj4oDtTDRa4hRuBF7Hjy
/Mx2KnrOI+s+em6z8eHe4o+10HDL0Z2o/NHY3NuxAxjT06EZPgCr87eiaQ3IPpX1576Cr/KIRITf
jWfEvJ3yeanONpTzV4lU25wwC6BXmLY7mqoZwZe2Yfxkeh7bGwvdptxOTQHpIZ2rYdyJYCEWu2Hv
V3fEbir3PLWPw1sb/ToV0z13bbFxtfmPUNGk1rPBbYk+xM1PLTQ/gjknFNsmUHbwSCUY2QTogc3E
ZHiosogf4GSLv1MfqVOMToetEemvDct3yyJ5mMzo6DZ2sBRY+qol8J4QyZ3YaE9TgjZZYu4p7AK7
hV1CI4qJA6PWtE55DhcaXcVcjpfCL+G8OTLR61KFFW/bfLTdNWYF6rfn0f3gWG9+uAUsn4rhctq2
i5xe0VrNq7/AG8+JYR8cFMlTadkfDyb2lkKJbpvYbvSG/bkn6pOOmMO9vmNFaatTYOvwyGUC5EUx
yS12cwQ7l1qWZ4gKc0kmWefkoZP4IngrFTfLM854Zgc8n2CpBFi3QtUfsFmMEasODEw5c+pBmjG+
Os4CR7qXxddclcFvRX3Q3V9K74MuV7YCujLhygUGzVNkKAtas6xKyIjENF9XSAIRgAPwkspv33N+
4U9dNmo3GH+LWkE/4kJQd8cf0eVaZgQhaE7xeDkFMs7uGfi16xiCLUMTg50FFDKfdtk8EVipRlGs
Z2m6v2HDVr6TGvmJk2oXBgzZDd9dq8rmdAtuAtS7Jo92AFqn+Q4y4tFUi6OZItk824CLwgqdhfPG
JiZyyKpIPjVL8QueeLJdiBMTjZP6lAbtU9Utbw1wKtewMgLDRCGNtbQ/fYJ6GMkGL3YwwvcOfMl+
sSqtVRBUGiREKobH7/UW11n5p8IKso30oPFhZdFCiNUqdkMb+wcbojOezbL5XIJ872fVc5Bm/4qA
Q4AAPmnsPiecwBqC95ca9aMIQ0hKwTMrXycplKR8ALSbQADd1h0CGgG/rvowfVCwKwO4jQ7LAdvi
ZdpZjP1H23jFdTGk7TvUZ5QbFkUqjg4dFrJDwZQgSbjNrwP97s8UJTd8aWZU4EGbXRb14ox8w+gs
q2HfkGa+JCCFfjKYAuCDwTwhJ0eMH6Xb3OQ8Rwe20i4OLELoy6TlrpPhj6Ti+0ztD1cOmOp7jhyY
rCLnQ+Ax3smJOwKO1oUUWNB8KTYJIcWjC4UzvRFr0Q7OoQnddyeayoZMS6l/TdhzyO/Cjkp3ZSbd
F5zlL9Q2eKfugUuI3fApVJZ4wiPINpPFMs20TgGmPo1fUraUG6osXbnBSd/T/TF40Rb64/yuh975
LwkwAbsh+aghb5ybGhzuNxqOs32oozbYiLapblWUTxuPZNMdhKGIdjP/uF51nmcgY2NyOrPkVB+e
kLrdGZOOr4Up3aclj/m6ell+IBlZnrgLsiEJXALi4Cofe3Uut6yOaHQeLTwJgS57cx+lUL/7NvF/
cY/pT0UyW3tlnPwcpX0foHdY/h6slvMHET/9sWcHwzsieTl39VVO5XX0za1hkUSUPiIyPpZZeV/q
odjR4PFoVyH0tI7GwIO+a1FXTT3VsWLi5S9+DWia7mi2ClRxNPony8ABuS3HOkIsLzzi8mwJa+Sc
1VLXYGFH597qiV+EZ5a+9vLLyTu9G5lW8rVt024vfBnvxqmmOIzODtgcEV2GbD6PqYb+iXrVLDMs
IxbSh3pykphIR+9ZR4vTnAxYo8d752prQoNx4ovWtTsc8p6fxesCuAgQZxEwGfsgpqnooSbTwNrY
0DaKQyWWbNx9aDJ7AS5y73Qxtt1FcC7oEWKZoIYMVdyQDKUnOHD+pGwtbwASqPdWfBT/UrmUx6Ec
pcVuh+OutmkE2Y4k4W4hLrIzfKpoxzewfJ4r8deQ+tvGDvTjVAAuJFXQrkaetnwkPD0Hhg518BPl
TyQIk5EZYQ3foyH9y1WCIN475bjvhHVwRVUS36tfPGYLnPBEGhB0qGhIVIrnBTgYKwGHJYgTWO7e
U5oPheTUK3B1Mru0BKGOqgn4FIvNHZY9QBpTjcM7MMF0XcjrogVpESPgIvlhSkQx9cIINlYdNIek
YX2Ab9qLljfRd2mwbVvZfRtlVyXtDNWcbeIJE+yaRBwPHeaIwXwAU8Js4zeDfZH0Zp+ivLCiV/rX
gq10NADWGnzKloZo959DGPgl8JPYrCasSxuDseAr7aDsrYrU9646nnu61jB97/IoW+I9Dve6RQOq
zKNlkC19MfXoJ5Pb9dkrA+DkbQFhImfXOqw2nTXlXyJ1i53HFBF8M4+Pw9Eyasx3vt1RPgpPC4da
wKl9dudMvzQteCoQXLH8hngvq+cUAdN/7YTPXgnIQ5O+GF4GzTaKI1XfwGsLxj6aowd1MoQ/p50R
uSUeIlp66TLKG9WY5d4re02iLZ6dhN0KEgqtg2vmkGSXxQSWkWmojkYYc6mEVkt5ISfqUV9dWyF3
/EnMZkTMoNKXTRUCxrHyZYHigSsSe29joGhltDCHyjdEsktmsJVUy9Se58B1ytcJdIu17zM52vHK
MbpBD8GlRTPW8rut6KM7+8CLfhNRdXdlLZLlhu8yb7dt3CXzO1c1Avzo7Fn9J/Q78cKlr5L70g9j
oo0DAlJXie7JKu3Codu9GIMvcs2NunnKEcuedQDultXioA2u5xTWilohNg2wDgtgn7EVEwbLXJ83
XkPvl1pbk19OPH49UjXjls3dC8NuRJ954x2JKorfvp9TZI6NTWx4RdD0GufO8JSxSCwvCYBanDQY
w45L3lb+k9MA4L3SjlDfGf4KcWAAGjl2i4nccOwAFl2lKX/2VRHCrYIcM0B7HHldzMgJvC2jqCp5
Wn2XYoFBNsrZcOpkX1wPPUoUbVW9z20x6E+QdjLnJ4g9HiyB2bdxzuJdUzcbn2gNs51jlfbJdGHR
Pgsafhm31uD008+mahu5GeOBCIvhg79UmfDHE56zuoMd54UHLGCd+0G8lxZTn7LQfcDd+E9OJ8cH
yxAt/mSTn11G0XNDFexQt8BbihMMm/5Wjk59sB9hksamf2plKSR2BI3gYe0HkvOBolZQPVnLJP5u
uLGOLwHuY84w+qS9yvIpb2m6+jHuVgMZpqCLs/HfROC52dQilXqHAWfq/ystEyX/5fSajyfbHd3i
UvZyOJoAxZTuoLZ8ZNHHFk+ylcQnhePIvmPNnu4EEsH/tZ2hETuoFjD2VN+kTD9PmJdc7G8Zx8Xk
Zdi/FuEP2aUmA5c/2ZVLY2Myu/nJwzKuoNOkPlsyZmVTIiDS2nCo7Ryjr6OTApeMl9wTE9FFIMqW
vP1QlfRC9vl8sTBx9yycRfZpLTVKu1/Th3zTXmxhgPWAaAX0e8trPi3h5zDgHV5ZEzXxMRL8h1ZK
bOoptu9ho+qjyIL+d+JGgYRv4goHcyW5sHO0wJXNMoi2UO9mUw90uKJ4oBfnTbZHFKOQbzSJne5d
j4ADBztxA04culz6NsazjZ+5+faCZPC4KeSG0N/Erv6oEnv8QyXU8LUUKJopkbdymLawwtFD2wTu
zcN24cTqGHfaxdJVdguOcFvbzSkHywFStUgGxDaqXaqJtQsUaZBBROW9xV3+cwbRjx/0TSTdLp+a
/GHzSDNaO/SUhfm+HW3/2jKKL3fPwQZXQDiS9YrcjSD3TxMPZUZG6ed0pn0BHxk1fStnsOj6qWtE
oK1hV4sGi7bfnzurH3wEzUSGTzYc/hiwROb+ahhmYCvCs3P2KV1aJ42mPeExda13oGqwCKjnGEII
rw+CcrpuHdbVjHGdCzb2FBaY9DUSUk6Fdpkn2ArsuHnUWTs1HDwPSjA2BV7dU9/qt0LDVxAPg++H
Glov+mcIBw838qYNBHlhCLtYLDexwjw5c2cjZza2LMUppL1118S4JtftAL3qko2Da2hR8Or0qEJu
CIeBPf8Wx2L/7rUZYDSVNAyvD6PNUfoQG3DsAvihukr+4frfbWl7w1SUgNN8jlxWl2flYN2798HD
YdjPjQuJtGW1ibeP7p+nwSlDMtcZCXD6sSiXojVgqlyvIX1nItzLZa2PxnkYA+2Hk2aXqyj9RyeG
Ez4hVwbVE3ZLHxdo5ISaMLCD8o4UmQtJmCsfefXI1O6dncfOU968KEnZrLCu2HgLdNUNl9Rivkw9
L9hnu2lRvTAa6bOsxuaDfMfEVam2us/SdvW2yCrlfHFvq44ZtxM2zyIJgL5g1u7eFdHylMWLF2zs
lo3k3k1iKFxBGh7zqo3/SuD8aOiDOgPGjk/UNI8XmTkVpBz+BD4dxp3XYu/siX3k7PdggwrsBB2D
GMsu/gYUz0tLeAHSYI9ndEx3mOm7aeOnAjAgHiof+5jns4AlrZhuE4eg8LmuovTRcdEPS3gOfBcG
1ziQXen5LhB+a8RQ7jvoAyyJamm/h/UD1QwEC2nRXbJqW7ClrNaRngHkk7hkjis5Vda50bKkn671
1il3549skNGN/0z2ejh3h4fNdE5vkuWWu3IHr0/3XLw7TMTUbIhbi0/3aIUsZgmaT3gOgZzidUu0
sFlZePOH5/jBh5sa56UYCtbm46OD4Bq2XttfbdpN6muPBBP/qdjwcXK4kvMUHh1VVgdGTBRHtCZ6
mRKZlVa2iYhRJiWvCb6/B2vMPF45mFLekqmSFyn70cpX1NVY5XW2mXmgU6Wg4CfOfbXqKkt+cTN1
rBfbZk36ZUMU3WN1Kj8GAnXjH0y5kM94n3vpl+y5nuzxsavxXudzSuHLJPHyBLOaN62i/oOeW+mT
0ZHNiweadiZZzey6CejM4cfWEK84L1Vu8H89KK2fg9XmW4Zidec7EZsLST33jbYROsdthoZjxnZV
stMWyRexqX7e4JCLeLT4kcfnGI4kSU6lt2BABqqQRkuuvW6qfbZMrkiDJ2EYkE5gGCuxrMCpzPih
dJI9ABIe2f93hI0Eu7aHHj/HEQFYO63+Bk7IL+tigtyyzxo9PF9coQ/x7EZHYPc9K34ek609Dzo5
exPz9LrAZ1/dch3AfkDK4u5bjjoAd9i7rPFcu4Dz0cigs3B4CSHJ1IUuGVzZ4cmFfhkFW5obguk7
Ak/6ZDn89NwNyvH4MdS95dUbuq66L+jYtIRrxUXEI1PRnZNeyxMCQZqvcUI8xILA5wvn535LItGB
ORmunNB3s6PwAyc61nkmi7Vr8cZYocFiR0xlMG6Jdy0XJODlK+kcu90Psw6QXtqZ+p9hobyKbNq4
xrznX2qAeXD+RFrnm4Km0IUAb9xZH7g942MoW8lhCLbKuzduraeXjLxnk69L6ETkxAqdhGLn9I5q
X6p0HlldQEIlRCCwoPIl0AYMiWeO6LHmgiHLpSR5hi1iCXGR8F+iDVZlAaEibzrnWwOTDzZDy615
ncMmmbGrOFlUgqCS9XhyoseOqkldofSmgS4SMUbLUczDJh/5TrL9omm6pHebx4H5a0coMNkk0yD+
y0ndX0O+pQequGVPld/STHffstGD9RiDPu9JoIAQLnOfeH2LIB940dRuxAxXrmw1nlpc1eN/LInS
9E+oaBi+kpIuCZ669AHuXITMGBdm3hX9S+oPLNO9PqzLPewfR9zRyOHVj9Kr96mOLTQBHVdE4yit
U4aw/CGwSZdu8yZvzhgIyq3RtjwkE7bTTdWgPw2TgDkl61Q+mJMJH/PSXqke5i6diLHrthjrvB1S
+ojnik2ghouTD9VbP4VFcSnscGwwuC/23yjVzl+EGoi+jeVFDv868MFvzQMjNksLyCaZegDhqyyo
WC33pf9OktPfEJkYwInV1tkm8MylDm2wsTaqDJ0aJlxZQgKJQS7g43Hr+PcydePWQOkYfHBkyQK5
s68t96QT337kFNlvD8TR3oPSUsFvu0vbK4bwBeiSavbYE+g7YY2Ue/h+5mEHZWxi2d8M6DbQAv2U
zyN3hy2IwZapRnX9Tmgs6qiW4XjnBpc377DbcB3wljWS7GDPrUaJmbeANmEQrmsf7+bcTPjKYfwn
64a+TDzMypqLF6qil3BvBq5qx673Y3EIm8RRb+UjWYT0DkLm92TmCSZgDWkqfzinlTotIMqIg0vb
HZgJliR7wRXe+i8AtEbyYL4JGcaj1IJVQ4W1GscTXMW0pY+v5trzBjuOOWrjBg8QZhNZYiuCbGDX
uvB27BhrVJ4+hz21g6vB4CUssFgXDbk5mxUU5SCUUHZbJcf+xy8fe/AceebUyhDODSMpRVdur9+b
LIn2mXA8vUtcJw0xcgn/rZq66LUfiv7NaaP0ZwKqYH8L4AwPuHvo/MV2OOIyL4R55tKegiRJJwwJ
hdAjL/IUvE/Lr9JFDcKp1SfpmzXM1i9EovkeJbkfUy0RwrcF2wf56xLDk3uJGdZ/tB0hFnEWBG/g
sOk/KotxmG8lKPSrinr+44EmeHSs+qZKtr7Svkv7qYbaPQRp024rh2Do2nfK+WzlrBfpHXXM25S2
6e8IB5azw+OeVs+hsgmUxBGprC3aMaeaPXGPSHAfv4GntMRp9sNh4t5TAuaGayWaGtR3QSUKmw92
dfYQRVeyLkpR5aqpCaoCpLJzhQW3pEyVYk1SJ6nvbAeaOs6uYgENwI1WbXZ5vPe22AHj6ZlQUPRF
EqR8ZyU9mm3L9vooqwCqP0Cg++KyejkxkgbVKWHz+V9qt+YjtE14JdFgzUgY4Uz7tQskNEqcsf+m
x1KP6rxoNKEGExXvqqfMsPmjH9hS5he1NhhUMPEsrMzADMZELiMb8xiY2wWBjGMdwnmIIcZvLH2e
6Mtt1izmWQWlQzeyF6SaigJfEQYttGH8edOTcSJzM7qXT27WVK8BLMP4Zk0FjbRubCZ6kpXsI2dT
O6rj3herqNm6UC9T4Po6O2SDEh+pTzvdkSW97N46bi+Ezks3dTYRrTGSUVpBz12RgxxBzFjA+R3K
BA9x62f/idTR78JvAdzkxv5T5mV0wgaj//WZ3V/yLPTPqkyScu9GhkqkiHAEct1YZX+ruXtgW70l
MVTsWMGTjFluPXVpnEbMhlyJz7OwW/eC57nTB8/wX4xjC7JRlNaEtJopzDQ0ZDfwvn3TW0dC9t34
QSYtspHdGUiBuLekjn+akJf/rfIrtF62EksT/RV+5+fXchxyFCYXvBfVAbxSMNrF3sT7xeHdv6kp
DHZWEeCxgzFLZq6MHbipycczIkx5DsKQ6lK1UBW8cNM8BkGOJ3acVUSz+WySe0vQbNgOs1OAEl9S
z7thdrEGLKlc+U8TJRn8HnNOWCb2wvHJ8Hp4ceUy3ygMDtQzDUPlr7pOkFTHKAkgPmQqI4D2+NkB
qMWpVJNk3nTEX6y77wK8qA9OQlUIaPe5jdSL5UdgkK1cAM5bGc4ct3kUAefg50UagfSQsWhwpcqR
KWHF4nS0oHcoMcH24s97iiGdUtgg1FCZT4uNYOqtRa+IhyFHZVNyQGsGF+16y2Pz61NrerE1pw8W
RgQ5ZKQ5/UiAyinS5c3SbtirkwFHSpnku08JGkRwrCP5xY862WfwAoHOqBWvrKi9CFZOn0EM/v+7
hxFRopQ0CUN+NVOMmsN0ABsx+Q0ZZwDwTJZCFPSD9MQxnc+qanuwLbNJE/vKGNlj3StJa7JE9xq/
ICNBcASrXOgvFmo8yVj2VmhDR+67Ex9e1wSHyqlJaiTtZFGBF4qjF8iiAx/CrQQaLOCT4PURO1Y/
oHKrfTIKtfc0I/ePFI8vyUAlx1FGLptJo7Lqz5R7bs5w7ywbQ7m53NDczbdxHDRCazpQuPbfMpJg
PZQN48dTZknV3FzXGvSuxRqWrB1T++XR6iY7IH7t1+JaJAWGSfr3CJ7Q0nOY+P6DxfTGwP7xseSX
e5JsHJs5o/05GBMoullR6hvYal7lcaGma8PGwI5WbZ/o4K0kcOm/kl6oymSF+cnaYm3DRqggWWH4
i8ZPNoGwGLLIxiaPYpTg5VCWey25er873EGqlyWvs9cAxZbZDd34D9UcXO1CP2lfnK7Nmw3dCuG5
5rn+RdxxgZlMfnfLQIZYxC7TmYqVYPSYIKk3VXDOmoR/AOUetiCtCyGgzs5q1RPrtQz2abp4OvgI
HDkfQBP4pGVragkR87zVIHMIv3Whj52nCuvWMQNh4XA8Md0azlM2oqwUqmUzdTIJcL1E3lsGChBH
VBbV5Sljd76OMCYPajNWudtecdNm1a86xT377QeBGagtxPS+DuKuH9dFZlvxc2oREGKz7nNDIA/b
uMFXA9JDWqsE/pj7SQiIJRmmrqg4Yj5SV3fygdqwaxC/IzrhYiJJdB1T68NpFOytBfGiYspBvL9a
TlzEP1GDbgWrjEMZrO634icaHHis2p7mgsp29NXr6D7+MAIBfJcPrnIIYdpSbllHkZxL+nHZkkKg
bViyhwL30vuLvIQz5APwFIu81rSqSNZAM9JHtC3Rc9jfALZ8Q+9K8a+xB+USEhLJJwnlMUQ1hCBk
MZzyEMvQkQNtCe4UeOsEOIoVd9yZFXvEkqI+71YuXr1WsYOlkQtjWofvHSoVk7qq5PQX+RwbK5Pn
jGsBuVEVyJCUYE3mx4v4L1w7foZGEU1D91aUae2vK9Sgr5mzmHWoFaQVN7B5euu4XD+Xi7F4slL9
CUfHP2jlDMtFC8NYmoF73QVgF5J337EnxIzFKYK/zBg+4TXWW+5rmerwc6EiIkl2rrsA8Zg4/cF+
SKeAi+XH+VvdNEl8G8jo76jMAJjeFcvr4EDfe7Qym2R496fSSbeRmWGnUlKm6/6F106O4bmq6ubT
1QmPJymY9BdHTPjVzaNEcCkXymdpHvefHUtENmEEbQyKWrlgmKh8/2VmPrCPPdUY3004hNknBiMI
ZpNoCzqjw9i7myZ2yQnpgpEoHf0vl2r6EzlkMrXcV0Xy1sPrCl+oI2Xa4smJfs9mMvvIcwgpT6o6
t87Dco9IWn5ygZ0PyL+kKEMv6LfUM4NKBOzfQwLDNjBfKzG3nwQlsum1CMtxbleNcfl/PhRSREeu
tn96dtkP535AzxWMGshJgyJYV1et3C5MzAReEmbB9dJHXvYTA5y8TDPdjCcnjxp2dUUfqL07LFxA
ofKpfZoNOUuZVsN3cbm0EqNl60Vz7xT463rswicKoblykwBhs1s0VfiLlbN6GXzXQNgQlenMlo/f
si91JMf2lwPfx3ofCYlb64XE11pxSPtHRzot/K9GWoY+Bs+kfyX30/LYGngRLn0Y8oKYbdqDR0DZ
bIDMVXijoq5QtzAKR9JwTFqW+If+JAh2W5AW1L3EM91sHSnJI4LFhJBNvHhkvSqsMnn2LOhudjbR
9bC1lk6H9yRviZRyh4nXrDgBf4DuAluVkZmztvz5pLqq0W7wH4eczPQpQCdsYsb6TbyI8M/CSoly
Zp6C9wTsBj6LAu4yeQqLqkxuhW657pZqjDbMRK73X1QT4F3DTmZLDPfHnrkM481n1wTBALgQSUDk
AlZkr15vUVOh2YLCfQxYU45utRVgugZ2SpI5ABgXnhM3fTBqpd0TRUHZTXajR0jbADD11h7buDc8
8naxy7mdPDbk9hz+rgHOgrVKXV3vWErHBFgpfz1NY1O/V33bsvDIhznBWfnAdjLd4ujbpVxQSfgO
QFVA6iXl98AJNt3CInKLs5MPWd/t7FlJ61OB3ZK/1BDBZewT3jsnqFu487TD/0bEQz59g3BQcjHm
8nxzp8EulpXvYeP6se0g53PjYIkAEsNlW2i+1H0IiIUf8ZcCgL18khYIEkg6eZUOrw09ga/sbqeE
CoUw+QdgeyhetA598N44FfalxWfIrVjid6K+U0TfNDw5dBB42fx77mk0TsuELSuxUG8VzgkebGkn
jBAsKB7cpCTJr2pImp8yDiMEAEfwV+IGwS4IDVrTY/09n7B3i/azzab4hxVe2PweeVFQE4mvm+uR
FbftWw2aAXI8GuA9FhppoAAQxPvDDZffhZUqQnFc7Aj20UJOZ43i0BEDttRrMNnjoVxsdW7TMe7f
MPtM3v0BCWj3vduDLNioQc+0iQwx54ifkph/pa6oSl9ZMbn8nnZB5tSzaKvZU1YR/NBMxCCah33K
aikfdjoK5U37pji6stBb7eT2f5JYH1l6nPnY0ei10ZdgcWmmQhbDoLXwSO7IKdg2Jqps2TtNzRA0
8GyEk2ch7/gxkgqCE0ANWywvrYXNauNXYvyqk2qK9gVVlTPspjiiM8HLUSPWINlrygc5PMAzQPGP
3Wn5qlmCYRR16iWfiUHwbl+zkwoe8EtuGCvjilC9saALl2NCALRg6JlDkGuci/qQCtOyOprVlXVk
3RLJEbX3Z0gD9R5ag+MD7plHsWC8sfgX+3o2z0HdDhdMPPJAY45FdqdwMVzUIyiCOZLRQ/KvQbxG
tVk+vV5lQKzsafy0yUMLFCbiobap+ApnfK7+gctSQg1hHb2yYOIzrqwwtzjIIkG8s6b8nExulTvN
axKpioo9jjiskkPD/TqGjXLCgYq6mEDILrdctxZ8GJGvvHWBC7feNwNb0AQPsg8fHX/hoQomUfDc
m1b8wl3Z5D1qQ67RBZYF46R38Ikb8Dvks52GLzhgs+vSVWUD2CA01rNZwpEKMx0F9m3STm+fOMsI
ETKFtd8t3TfPhW2p+EOqwRIP5MT/nJ1Zj9zKtaX/yoWfm2jOQTb69kPOyVKVpFJpfCFkSYfzPPPX
9xfySyUzkURd+8AGrHMcGcEdO/aw9lp6fQ59XT9UDGJ4iOpOT6Y50ZNVIvtxIrVqvvU2PdgtlTj9
N1WWIvqMGsP8uVIEURu5oNgWDsf6ET3E6HNDF2cLDra0ftN7mEsPtUz3IevQ1dnCeerSh4oRImKU
GGWDByj3kw+8C4wmkRIYyj4SlUv3Os6Yazw0mZgZYRkirujoVVDmQQJsUvlF6w4VVLSjNRtxB6hQ
3SHeainRgw7QpWeC8pS0qi3iXcD9JNTNrE58igcyy13TzQPZvTEpH0pnUpgzzmRB+90MnDw4DjGT
OsgouVb/Q4N2MXmZmjEJoKBTG8oS1uAyJsOgFdXkAK6p8aD0qGuqWwM5g0zZdGZJH6Zy0AKBzL7U
/al/ZhggmKt/hFp3PWOLfTkxRslYVDtStyzAreXTrq/CvFU/wZcbo/jtK7T2m5fIgCrvS+sU/fgI
UEcpg98uwXbsH+ifccHAfI/A5Y9OB94YhbWMkd4ncr0ZGQ5TqG6QQmQBEcQJPRFGH6yJ7POJmr4z
77pCL35EtVb0x9hUKhpIWmWY3THmIesY1xsZEMq3IgPCaZxoF4Xh97A38VinCbXQqTxoOfg4q/3n
X//1v//f//01/p/gT/GhSCekjP4L+qsPgEDa5r//pWn/+i/cuvyfz7//+1+kIbBUWgJGF6I216LC
xZ//+vkcofHG3/2/jCTIWqavyp++3VbVjsxnOKZqqn21dfIJpv2Y02ZwHhnuRnUnspfaoXM/JvS1
IuBJ93+NuPwxuqDIjVaEy0yn7coO6uWPoXs32QPv/vdEA+6x08zS/aYx09Lu9T6bsiNCKowDV0lI
SPHGlRnKtyxdFYZtwNpvmJcr6yY9ICVUhq/EismxziZkWWzAcULYwTuGI39pPgRX99fU3MvtGhDO
GY5mUjOHA04g5365KLApSkkCvDcCIEPz6BidDXFka1rZhn4srafNwLXBNZeNpX2wdOZOIcK33JTX
2RCUhUq6qTt0Xgv1ZFOmjSli1R1BAZKaEp+oIHCdjHHZfxq0zne8ICOxeXd/E4tPZqiuAaWwY7mm
boK0cp3LPegc0GwFvfo8Ca0HnlSOP2DP6/eNrkLVZRDUfJt0PTjfX1X+v76yWkPTVQ2BFaqYGIql
mdKqX1ltMTdJaPl28QmqR0QsytzJ3vUJk4WMEc/tlnKwoL+Mxuw5dFDnWDFT68bqhilMrFXnv1T9
cvUOrGzdNGrxyS+G9jnJDOtT0EiYLvyIK0tJi19u1HAs3QCYZ7umKU3o1UYb3VBoCJjFp6Yls8wB
fmwZJqoPXeKOh1qozuf7B7v8nJpuYpDgDR0Lu9TVxee0IOypRsYfnlGdZG4hdGWbhToGxHJRfqLg
T9/IJjy+v+r1gbKqRQHf1HSCcEu93CU1DjZK8+25SAjRN7Ni/ztsqGDTNVPmX29eCzOlMuZYGryn
Sx+DbVYqJTb/mda58ZlAEd4SxtEiWY1imu7+YjeO0zRMTTi6ZtJoFQtLMRkCtyldS2EgOc4Pe93P
SU7jQAWkM79Gso6sZBpp0/7+utq13Zgs7Nh8Rfyoa8gf9spuLAXwqO6m/jPoK69UjDo91AZcvAG1
FkS1Gyjqo2Guf2a29tWUGj3bpGnRGfBhrKjxtjaDDwP5nAv/ywcoS15ctzdXLvGN32iTcFKFtik6
quriN1ZhGQwN5BXPk4kyySbMbMpyzEubD3mD7mOUFtXX+8eydLhYt9DxU9gZR4ILuTyVkGx5dkLF
fNa52wADmR9oKQqAj7ZhcDZgkTqZtkL3nvGT9hAhibu9/wNuGDr+UuN3UN3SbGNh6EmvMSbSBeLZ
7kb9nJoNlaQy9QHj9t3KUsuXHR9pSkgQfhZAG3QZxuVmg3j0Oycr7WcI7dxdyVztAfg9OSHt/GMe
lw8lkd+G+Vdjp2k+LBtFATignrPT/T1f+2rL1VyLH6Oyc9VavHItYi7g+EfrWRlcHb7b0dHOZZp+
Y5qeSL+AirVP1WnHjGy0svL15+ZZcljUcXjSOYbLE3DnoXat0jSfgXzQAVWsUexG6k8HZ06sdzSl
3qdgjQ5+Z0twiFM+3N/49ce2eJ54GjWNkAK0xeXyvFAOMwON9qzHRLJaPBQjpE/hvDOipv/3/bWu
75IthIpQnalz7Wm1Xa6FxDS6G43jP6vAGQ9q48qELrSOQKTbba6O8fH+epq8nBcPkwBbaQicDBPJ
KlRSlwtmIC56R83o8gWKVj4gbhgbp56OJ6XhyLfqg90O6jlD5gYSqSlA5k7MtnGeELWbPzRQTv67
AGxvbAC2iu+toSslVz/2YVQvw/jJDS33/f1fvDgh2wbPzl0Qtsp/Gpq7MMO+mToIY7X8QZ/z+QRf
WH0qlEzb0YxLn4NQXbt/1+sZqm7zSaDtdanYLtZTgRwhgJ5UdCddFGrzgcF1SER9eP5pWMAu7hzu
b/Cv93r1SdgheCXVEbB5Odx+d+FPe/ASBQCm6oE+cvvZNZXsaJp6vrVDdTxHxmx8UwYzQQduBA5S
Zm1ynOlc71Tyl72l6+PKo750QP/5PYKIAYOE19BdXD8thU+l06FTAi+TZyGanrXxe4hLP/zHL2nB
netwlBw/ahofcwAzkAzDjPrJRKDI8QzUTj+vHNAi1/n7g4AgOYaBO6SrsriQtOo04JItnyTI0n4L
ITQgBROdJozTitX3yEcCIqYwC5kRSo2TcbA6Rf0nLfUo3PWZSafx/i+6YSOacF3XclTdkeZyeYlc
VRkI+scWMICdHtxYmz7BLTUdqTsYf1SNgtH99RauWB4A74Hm2jZIZ13VFzaZdMjfdJQ5HioYo6EN
hsVpeNQTm+Z2ZYDJPzlVbY9PNZXtF9Q1+3rFRHXpFRYmShzLq8/5a8Rgi7i96VIUY5qweQjHdDq3
SNRBDKqOX9yofiLYN6HRCt9L3drfmezVkP4avEsV5XIb4dQTUkmQi9PXGTcCDBSkwJrzT9BDsBTY
Q7zxQzv6NBlCnCIjBQmSUWEEMvvz/iEuP5pDyswHgwzS5HmhtHr50RoTLkOy9vRc8tNRu7EtyGtE
9J7nT2w15Aqe76+3eEZsx7FN12I0WtVphrt/PfGrUC7U61DABa6cHcftVYY8KT6P9BmrgFm3TZpN
PN4rdrlw7ixJNsqTbbBPTdXsxc21mU2g1u+0ntmq5UlQ8UbyY4KvqDWbrW1V4x6uxWLFOBavNYs6
wiIP0GzdkkyOC+NELW/KgHuiR+AIh85hxnSa9d5OaZecKrWspwOEX4pyHhutbGnYg2vYxh2dn5XN
G9c/xFWhHNF5Sy2HqGHxgXMVaE/NzJeHso86vKPPFrbPGXDyjJfb7ppvZqfZjPV2FPx2RgBJTwbP
WjtOL6KPrOZdS8NV/UJl16JAAouwGn0fDKmWA5gXxs2nGJBf8lzByOHvVPpq7q/GhHhzrwHZx/GE
Xa0+l5C2hmSwFVA5CC0gsQcW3YZEaOUUIRQdDaWmnhuogRD2ycyRnukUF4rMQSM18oYu63r0GyPQ
9VvmpJTgxRggZv4cg61PPxBaQ0c4DuPY6Rv0I6Dlvm+zV3eE3Ny1DAOqGtI53ZZH/MpmdeB6yCEA
UbKbnOZo4g/2hu4ibDj6XP6mpuKsfDRpHK8dC7ZPQ03VNf5y+HLS8bxaMGkY3UaKLPPUYWw/wpVb
fkITNVhZ5epJ+88ypNU6l4KXdrGvEvaWGLx55oHVQMaZouG5Ng2EWszeQO251M9KBsci+t8hY0/I
laRl1mxFOCUrseXSk/NDSCkt4DEa1RfXXLz1Y2LAd4k6gBe45vDZrNLokCNL7eUI8fUQzEsKyKgo
PbLdauUQblwPnaqUTaVAkFcsj1qDmK8oIw3JECYLt3aeR+8zaIz2g7TCkZmOM3AfgU4k+sMp1ZgP
903rxpcmnzGwKyJ60/j7xLz60mHW6POUAaQMcg3EK3DQ7LcSZdHbLVgH06byTALhVe1FrNAPRScQ
IudLz0wmwmw62o+G40/WIYiH4CtIfsj/7+/sxqXhiwpoEomZ4I1ZGFfchGMZZmHoNSaKOGbfPDA8
CKK+A1hm6chh3F/uljFDv6ypAMD5C3O+vDO1mkwt3bDQG+yUZ3RMavybj/MYx+QAywMqKWkJxcYU
l+8Cn+7A5LTae7Wuft3/IVdRAcZMdZySk7BlBXgZlvTmCHigDjIPBlUdafVRjI7HnM6YfDPRKp03
FZJVxo+xAbS3JXnSo51dUCzezI6lBL8TMarle7/TYVuFqaWebWVDZ8MydrXmBrqxKYglYy+O5qF8
mkEk9e8rTTDp76pwHDXbzO9c41TkZg0AB0Qt3Jz3N3j1gvOYGlTZCT0JhQ1zkfVDEol+tE4hxgGs
/keSxR7bvofdFdwQ2n/3F1uWfnhHOU3+soAQU1RZJh6AGnIn4pGANC818kMIrdAvRjxhyU6cyT7h
1ATZKPqb80EHNlBJYa7+pUSNJ33HP5p/0sHC+FvhNNEjgtlaeUDDV/8VE8NqKyZ4w+LJySi5C26Y
TQVwYYFToTLT20QeVJizAU4bqVozEM1na9ad4rGlqfHP/dO54TdtToVjIQU09KXNj3asU2pXEm+Y
3H6HrJAFIlZEXowbO5SG3rxrjACZwzKIP99f+coI0AM3oFHFbfNA0XS53GuTaogyVRF2aKMyyxSP
HmQAP7voIQPl/Xh/sRtOkgDfIvliws+gsnq5mGExDKCVFSp6hjOeW+Yrt9qU/A8eIfwUnSNh6jaJ
1SKaHxB46CMGnr1mTqhmAnAGO6pqChqecCpBpNAhODSBg/PTbH9/g7e+I6GZaqv4S1msvtzgDC7H
bc0i9hATSinf6cWxhXJ4FzosnzUMrTIeZW4DfR6O91e+jo1pOUg/jcHyPmiLywyG3Rg6N0m81jEL
8T5UKP/sEUUJP+mBTlN3RKkRaYti9N9uujKWku89WT5zO5dbrkvTmGrFj70SeZd9MpTKZgLN/m4c
Y/vPiAQdShhBwUwLtdZy5c2/Ml5ZKKc4r9IopKBmyM/x6tEFOh5ETjfrns0Q3bbg7/o46z5UgLGa
raRXV+dLhkM3UqMNyCa5opdLWWA6cupDuoecs84EHppOAsj5JrCbcT9BvUfLV83e6og4VLkqrxD4
fuLWy0XrFLj+pBrCS+HueCDNgsUKTaBNPrfRsaX3sXKe128vTwKJju1QP1NtnobLBXWRoZ2TZBZP
HqMDTEYiHh7H/1Q2MgSol0ybPMrYfZlD3h4y6cGko34oRjhr3mjN8mnSBLUHmgSY1cKoTDtOTD/w
Ta9pK/fYtCA7oaXId2YtjA1IXfUlZz5tZfdXl1cuyjsl7w9LuovTjnwoMUfVN7y0ie0Q8G43A5YZ
iNc3LqG7B8EhbNTCysSpBrr61siO1WlVEmnohD/44sujN1WtxrvHFoxLNOK/1gLxANg/iuIJTFYC
R0bQMGvw9mOm/2PjI2niUZ+7XHNWkHDMgp5gDtUwBlKqeO8rhfveQezkGEiqNwCxWbxi1TdurSsj
STpdpq7xdRerajQ4hqA1vUnNDBU2qqaB2CnwKcZqITja+3uUpnKRgslzhQ6SK8RjzvNzuVqWii5W
lNz0zBLP0IYi39K01w5ROP00IDP07i93a3PkAYSLBB486AvL7ZhkiyB/MiCMmLJtq0fo5KngWXLY
CVZSjlv2Kmurhk64TKS8CMwrrRpmkwaLl3aoRKhG554U2LoPuciNcwvk/XMbadqO8mWhrhiOdnOb
Dt6JnIuEc9nDqKE+gD82dD0D4vXMAd08l8UWZpyx3lSMlfh7NwKGtkdqQ0VbF+1eE5WIwJ1c6l+t
YcPR7zOxv+GfjeHIhGZvUg9zDufEZ9AVvr4CB7hlBAIeBbwbNVbc+KUR+K3vB3XEMPDsAELsAX/C
lCGyUx6T0kxhoqycz1Wgg9FJ5AQGR9rkikUOMwPCL6spgFw8a9vf6DnWRwZSs6e325pjq5pjA1PE
EhambbbOWKlqbXptUbWfEFjKHtoWdqeomc0V33j9valeaAZFSkJ4ApzFhlAmsBRYKQQBaq9u/bDV
911lwvUc9caKI5Rme3lhZaFEZerY0exrzEsSWE3NNKAAuu8AtwqgQRZ61H4BIN4ffCLwPUh6fzcZ
JfMxKqQs9w/1+qFneUFvHNgRqOS/lv8qpjAgW4JzIne9KXTmd2lpPiYlRLeU2HyU6IEd6iEMAvfX
vL7JrAmySGCjRMbOImyEjBE9wEnyVVCqe1bnERozMRjoM4r8ySqQWW6GngHsQvl1f+FrO5WxE5Yj
m5ESZ3R5LxpnKKsKNJBnx5ltPpZmA0E6dMlV8uX+QrfsR2bzMqmijLCEUvSK1VeTgb8I4YfwkO4u
30V2+LlWOdr7K90yH47RlFVbPuAyz0zCVo0mPXC8MqwVEGx2ixplVMcP2jBAGZfkVf8xSUX2fejU
+I/F2/jx/g+4daYyiKBAY+skAYsXgNy1VJRssj2Yo+b3PvSACBmR77/dx5CvER463BS6NUuwUR8L
UxFwJnhWGMc9zKZt5RwTyotv9jKsw/sJHI+iM02SSxuhfDs7cykQtgRm+kOYc/7AKFFNDqf+vn9y
N64Bwa5j6wD/5L+kEb26esIMTfDTruWN5aTsfVXLDtS4x23fV4hrgz0jxkZ12aJVuvLNbq1M6IfL
sYXBx5N//mpl+jwSHo7PYWQ8+w5lUrxz85YpD95TKGtjkR2h9et2YMrWmk83bga1SdpfNCQBXyxv
RhH1zJOGnfBCN2cMS6G7NbVpsusGJzreP9/rV5Bwy2XIE2ejUlBZvBdhrPR/5y49ZodpY/lTNJwy
k6IKdWK4VhSUAu8veMOXsi2HBhHvLv9eHqtSDqIsY9yLFsCl3FvnznLhNokMFBSHot4JaD/uL3lr
jwIno2GqWJFlXH5J8oahgpfN8Nweju0AAO2DqTO7oIrChGMmcVfcza3PB8SBMqVNDgp85nI9GLFn
dTIqwzNMHXQBvwgSshlBksF5u6+mK0uya1CRui5rRO00VqXaG95cWO5XrQ/7nWONxcptv3UToPqw
KArhUsSyx6Y3GiSAsK94ZQV7cuVmyhe0APJd0BeA261Gb7YwMf6IhP9GyCaOhTqEIRwHnJ8J0m8R
o0FfnyDQR6CugfvNN4zB2l+awv2qa2CszZG5iFqmZW82F51wELpMmSQYtnTmry9+0Yqw7BNqoBSs
jm2QBDvTLfyXDlKSXcVsZrQSGd6wTx02RCr3Lh8S3NHlgrATMMA9kGT2bWOibx31Zz3X/TPCRLTa
rebz/f1doS/kqUL0SkIJETBov8V9UON6siK3MzxIfdqtFcRQ3AA13EXDwFjCSGyw6SMDwo3eFKQK
ff1YyCGfgd4v1A5hM6wc+I3nWafAQJOIx4vrufjKI0KLU2EPhoekbUPX3EHbfQMmhRFVG13IUz24
5aFhjuFUgcR6duw4Pdw/khs3lpxTIlHgzQFQJ7/Qq09u+rPjR12tI4Uz+MeIbro3VnWzD6siWNns
Df9naABXaTk6AF/0xdMJfaABQWmne3HmqA8MmcCI2nX2lyKeoz+TiKfH1ujVFS9/44QBjQMAICOQ
XnfhdFvXEr0YLdPLVYh8YRR3uxldCDhcNmmFouymh1LwKWihvdnCzS4ehDmE3crO5b1ZBPG8p+B4
LPph3OXFZ4Z6Moa0jwRoQm3xe9QM/se5D/X57bcJ3IxFuVW26SGZufyWRTrAwFdohqf5gr5LB59p
UTY6k/lM5Bk5nd63246L9wWpwtfEVV2uh0LxgHgs3a9a0bLfo2LaHvrxylPB6MHK23nDTGWjX5fZ
PaHkEhQKe1+g1GZqeiqV2y1kryPClS38yYEewl1+f183vBLBBxAcmYIAnpef89WdcJN47o2SVzMD
qP7i9mR1G+b/UFky0HBA5tV1/JUlb+wP4yTH4hLypi3NlImYmOfM0T1mt9R3dWGVFPsa2Pts6E3v
7+7GjaCUaVGd/k/rYWElTYSomx/7yDxpEqNjwbwxbAJUwXdMzjHibfTjd8UY7MMApwEp5mQ93/8B
N/wAM3IOzTZuA+jLhROeolTkkV8yWhkOs8J4vCGhb5DeQLuhjxr8RCB3ki2DWU61ckNulHTxtow4
AbomKSKjvfy0zDBXTVWEKWGQJSbGBH2I5lQb9aUZ7WzEuxQHfr4oTJ4GXYu3vYOUtzOHzh+zFfb+
/jnc8Aq0UklxQTlj2H8nT16ZWTIqKlm1mjzMSqL9wTKybZnG1tuD+derLCupPUxEHez4yYOlxv5O
d0cT2Q9YoVsnK74Iy32eo7L2uihfw3Hf+sw8LIKbRIeLMZDLozZzgJwuQ+sPAyNh5sNUQ+Pw4gaW
9ommZfqjHVVoAIWWinElaLtxl2Tzh3IJiTxcW4t3Jm4V3YaYMn6AAqI+OXmjH+NYQ7MiiNbe77+N
pIVnd5y/ka4jGA9aBjDtwJ8ZKF08iDo1EVMB1YpqT5Rl6Ft0ZdeWZ9T7Ov8QIBOJru+YA/M+VRUD
xzPS0UwUrTzn164L3CTdH1mz13GTi+ecoCeZ/SnLHmLi/gqJ0HqKtiox38eptIb3XZuvTflcn7ZE
beMsGdSQUPaFO2EqKrBUJUaSNhyzY56q0b6ysmYndHMtVrm2KMNyKc/IOSwg1O7iwyLR2qIyxFhb
bFfNz1CLcpg8uaIw+uQtM+ehnu3UyYU18f5FvbFFCSTkBQfPw+TMwmn0dtnF6Mj63gghXc1LWmeP
XRTmxbZMElr291e7zjmo1NAOxnY1BmuXqxnMrCI7AroWYlvnKYUKbe+XHVoxiHzDnjt1XbvVS4lT
p9zt/7q/+LX90M6TwwjsV1BdWPjmgskOMaA/6VlRRoUv7aZNbZU9M/a2u0mDqFoJIa59oMxu6PRT
YuQ1uJpsNDLo6xDl8Vq/oohqpfpxAMWyv7+r6w/I02pTGJZxIMNLi1sxCB0KXzTMvYmg+kPROPOT
wgy5l7a5u5bS3FqLZ02lbEOpm8j+0u2JSKQleKfJg2NIAjsyaKhh/2ZOOVkrzt5YisRJQua5TGC9
FvFXjJJ9O8An7k2diH6itZV+yGMl3SnzHK8Y5e2lYNOjEwjudOnnUOQoVciuekYwivEDjCL5SS/M
fA+t+Br++YYJMiIhIScEsbLpeXmATtOj1edmg9fD9nV0atizs2gA81FAEDgPbbeytb9TEJc+3KJt
LgE5gqY9rI+XCzJJrIaD7fceeoIZYpuOFZ2ncPQ/FWZlfUd+Qj3WhQNXX51ROrED3rFdmenDSU8R
m8GVl0jRIrp732avnZ2FwyFzAYxEDW5ZCctqtOH0GMUruA5g1dCnYC86P/FCuGQg4hiPcIO+cdiL
ogOzg6CXKRRLd74M6LvMHPIUYk7PgMD3mwKi+ctYhTBnwgZx0BrE6u7v8YZVydAAAAFjXjZuZ3Hy
7gi1ThZ1XgNPtJfDh3ymxj+fhGi04/9gKWZhAC6Qa9Olu1wq0rqxD1Ot9eDpSkm3A/9sKIF5CEnM
Vtprt3aFmzFlGUXWFhf2hAJ3B/FV3HpjHzUfHEVzjwS82guFDmflAG8YiaAQTeGEnEhYy6ZnBMlG
qVai9dRqhHFeqd3TIFBUFWE8PNbVBFfVXLw9pabgxtcihgblQsZ5eZSB29SOyNTaK4YZuMkOuhMf
KFqKbGOGPHUI2TICaGN4pHUPF1bhGqn/G2KWsllp+d7wFMRevMsaoEQqE4t4oOtSZI7rAgw4BL/T
xxa5g/Cc1xVkdCQ5Chyonemn2zcbkmPgmCSoiXWXz7NoJgoNs9l4wsjG44Ts1iGCBOZkKhAn3V/q
1v7kEZOGukSX7uLZQpVrTNCNIjqXhDu+6v7O58jfg7uboDBQ+sP95a4DD4uuF68jTSk66Es0rd71
pI2hVXsuNx82fibcJ/QyTmVefERfKDo1UqoLep9m5W7e3CdhAAkwRYQr4AVkhfmkIM7rjY0VvcDs
kX4bbCvYwb4gaRXLen9/ozeyQCrU8tYQ+QIJWD4xMWFGWbVl71lMYQFAixOEylPUxLbT0EIz09Qo
lART5EAtmc0jCVMW/DupleTHqCXN+f6vuXYX3CVGi2S9FaTa0l2EE4Tm0NHM1N2qIdghwjY/uX1S
TUe10Yo1m7r+yPLmQuAgJ2ulbV1e3j6s48lMK9XTqgIpsziBB36HUp3xeYJD/MW1odxGdSpOdnWX
lCuIx2t3RVvgbzcbv8h7u7iwQI20CWol1aNHUm1FE5c/tKGO/hS5AquMK6WCrTZ2fr75gIGiE1BT
WmGeaomzjOFqNa0BVd5Ag1TOjFvnfZ7pzc4JmmzFkm98SwqcAJcoVREBLiFETmNVoWlRnBqKxPiR
i3E6Q5oC+aAK+d79XcmzuoxaGFWXM1om9XOVj3n5IQPeSMmpP3kBiOkDbVUL6ubcOqWg/05o3gIM
aBQwMHE5wjJR5it36MZOBfB3PidvAdnC4hFwoOPN5FCpR8hUHBtSkc2ALskGVrm1AO3GUqCH6IYA
kGIMb9lUalTFIPZMKq8EDL/X3Cn9lCGPhAJqHa24wBsGSlGIviDFKVKGZb+spvyDMvTIrmBGBd4/
Ko0H5j1DvR6W6K9ZyUV+qLkuxZufMvqtsCpo5JfMtTvyDF7VgsDHRlMYIv5oIA8CfCkQkyC4FvO8
a+HK+1W69ZC+cdgWrDN4GdswCenlINVizRZNQhVF7NzL3KHMjnOlutmhChNYHTO7QwSloOq74uxu
HTD4LNl0ldQOSwwndcGyZ5478+YEuVS/sn5G0EVvnI55QN0uf+cKCnf3L8r168I2IZIA/iBf0mUn
TRul+pDrZ15dGc2jPTfloR31jCGsKjsOSrNGH7BcD7ixrOrJqSqKes4yKtE66HTt0THPk5YWAez0
BiqW6NuGQfcUt2ra5RvZolJXLGjpD+SytBZk21xyBS1zXLUo8pB5aeOMzlXTn8oJotptZtQ2ZNgd
tLF5oDEIl1nOLqSBvx+ccdjfP+irZxXjh+eRAhRYE1zCEhVcV6jwzlmgn9EOainmVmM+vNQW+KWD
O0eV+mFEsdM++Irr+4cS2hCks9IyCR6Hkhr7PoScPlqJxa8KdPwmCjaGhM8yC8W45OXFCgM7AMRa
Tue0rKxNEQT1w0hndWsxNgOUIkTohgnXrYOkFDW8JDiWSKy9NaWVP4KnVoZwTCqBUbn8ERovvBIx
TXIegOnshcOCiImPnhDtLxUx45UQdfnGy+UorJN6yHl6wtTL5UJzQt8o0/tzaA9j/SHJ3JTppHBC
CfzQYCax2EBemyDcjOpbNNHyRBVhxRzlll4/T/wGYGOUJrjkKsi/xfMEY32EiIbZn5HI0/+x5yn9
ktZh+lQ3Yb+yXfkJF0tRgMTyQDlQ4FzOpM4o/anNYHWQ5OUCsYmq2dskYCtPw/W1ptRC/1DGETiw
ZczoZlZOJ37oz31fTo91ylgvVBWo0qSjunFgt9vcv003PqKkXeGRlak4dc/Lj+jGzGfm2tydDb7e
8NInBfF4lxnTmKF2mNmpx4ib7qOQiHDxJkhbU13pHCx9NS15oiVCGQabAcOpCzOyy0TAOh40Z4ws
RqMgNvMpPTBexzBJUgmYr3Il6pCgzAw0vNdIla4GzuTybJ0nivIMgY48oFdPYpe7vUCUfT4jxBXo
7qmvSeyTjYP+U3qATrt2Hhx6f+rn3IQqj3K605busK1ntXe+dyitaE/D7DjGMbX1SPmuQLBXHowe
+vO9okJfcGwYMAvqbTBSLvgV+nWcftC6WKDNUchBqB+OixLzc4N0OTyaUQgL51u/MKgSngmN/gzX
ZBlCmZEbgfcN6H1F1UsedkhBt4jaNErKNEXf5w+d0NuDoUXKSpR6fWEM8LgSjoeHkFn85ckmBqLV
oz35Z1UFSRqTe21De8q+vHl7rEJn2CSpw3oW369GNbjQzc4/o1mnx5ug6SRXlNkPVA07q3SOjg04
fC/GRDfBkmbBp7euD6CE+Q3CDHCzyJ9c7jIURT4yYuWeZ+EzG4qnqjddT89pDhP/J/KAwS4J0s6F
q8tu1+bTr70FjDakM5TuGCUknLxcHEa+Emab2T2PvYY+kGpl7+LKyT70GoSPlcOq9zd7Yz0KMfDx
ybkfphfkn7+6LC4kt30Yj+LcJBWaxoVh9Iid1gyXNaVCAtAE1Ur0eONlhS+HgIM0RGIalo+abfsE
4FUuzsHcylEQ1M7ngvRDneiRi8o3YK+swoJGBmCaKCJ4niKmVQctzB6Txk3zlet06wjAllOg5nZK
WqXLI6hT+ABo0nMESFB4SjC+wBZe7f1eTR6zUolWop0by9EhsRkcA9gqRw4ulxvyWLSoP1nnYIyz
TdgyGFIEk73XAm3cTCrdhftf+Dq+A+hG0YL0XZfVxcV7MJqcJao0gdcVSBls5lJHjhQGEe2nXfj5
u6q3bDS+JrP/DAM8qkQuciX56f5vuH4ReA1Yn4FFWC6uHEdm00j2jQZ81qgVp65BrT2JwhSRBook
eQDDYYq7e2M7lxoq7VyIH/lvmW5Kb/bKtDOaXBQJhsCDTc/dZfRMj24h8gOD/WvsFtdBC0vJ9ETm
J/TAFt/UUKk7oxkTeIiJK/oBEsqg2Fsqc5r7Pm3ct4Jd2Rl1S5nAwzgi+ziXO9PKpETLSEebWSjN
Ga1LZZNndvIdWeO1wsSt2wooiPIS9S4s1lrcjtI30A/VOiTbLGs+GAkCnrmNVFmpQR9eD4O5jUeY
UaGTQ8+cSSQUeN3wcN98bhwvLw5pNQmChMEu9uunSqCWveue264rDsNgfXSmOX7ng0B5uy8gYiB4
wfFzusuST5S61mxBY3PuOY+jk+VquakNtBG2eZ/W2zTIojfyTeJ14O3hUaX6SxJPtnn5MaPZhJt/
UKBNGzX9EcSDxWS+Vp2YKGtXeCVufExZwKPMRA9cXsaFnerBkGkBOgrnuWyoE1RVo/7xy0r7ZvcJ
0igVc9OeObUjGs9Tpz7OphJ/RQnQXHFJ1y7w7wgZRgw0i/RGuqxXN7Ms5tZgbLk6j6XiUKht4c2q
k+TRKer6rJHhH+/bz1+C18tIn5E1QhYSKVrFZNmXCxYtIodImJRnF+UaKEvsNFMKD05yYb/MyFGw
YcPPICiX3DTH1jUr5XlEEKV6Zw1qUv3jV8pkeXY0KfbzgDgq2jV1kxk/RdzZAco8gxFGW9Pvouw8
6lPZHVxtyCFojmp0jDaxrqPjifAgwr6bkXauGm2mIHCNr6ErEO85anXVhAfLTHrw+sxS6N9VFON+
wbGFxKIDTbjYp0McJB+cvMi6TeTXubK/f0TXHhoGY6yCp4KBC8LLyxPKjULnIPj9UVP6R3ecn+mY
jicaI9mhmcDzqqM/rsQe19eaUF3S91HzlF2oxZqKYiJ0bSfQuCLkuItq5JvV3LKRt6II+dbtAZci
rGLwgkyP5vdie/GU5aGSpeexmvQvJuoVwa5NnGbc+kLvxmPZj2CU5xp/urLydTpGT5+BHTqV3G3w
q5crZ26Q1XSBu7MNA9DIzHqggj5RAgRcKIYkB8eM0I2serRbZ3zciue8/qxkgIwqUNihcEYV9HJ1
pr6qmmdrPFt9ZsDMzSwhlYRx31PZecxTZ/6Yy0Hs+4d947u6tCTorFF8ZWJ08WR0QKXpuaNDLfQx
rE59ztjgSdWLEHLs5u1vIRRrwoB4U3a96Xdd7jAKUH+YtKY/q5Vq7e0GvXACHHczx8ZanerqMP+C
wnS4AQRpAc2uy6UEpM3TWITtuQRriZJmWu3R+RuexkDVvDxOE9RUkzVM6dVhSuwJtR+6W6DEaOsv
FiWvNIcias6tH0B7TznMehLV5Jbwp5XB5/tfTprDhZ+EYYmIHLQSgFI+32KH0RQjuYkwy7lrBnc/
0t96yobS3QRQlO0nJhd3U0L06HS5FOmuzJXX9/p9komXRFLIkj3CAYv3KYmARSF3VJ0Lg4F1GPHd
o5kPKYTTcx2+h9A43U70nUx+AYLiO7SIKx1ZkTeD2wnOwf9Rzad/gCUvOWsSt0BB2dHqczYbsFC0
nYXyAULgmxQ225f7Z371GMq1JHuIQWeYmtvCC3aWDr0mJLxnazJAsuaIZsabvIXE9IBHsQ5mWPna
yg29tSaYciIdmmrwTi/dggnDRm371blqrDI8lZkWjp/tWkHQuqAs9CwYm///nJ3nbtzIuq6viABz
+Nvs3JIsy2nsP4RnPGZOxcyr309pNs52s4UmdAZYngUM4GpW/MIb3tv4kXNq0qrkJpKt4qVgauBk
o5J2Vk1hryv/teFQ+fYc2l+mDo2P+1N6W1BmLIILNjKxFZH3Yk6rJA5sK+/ESWGFk47ubFVkoZ+J
tqFkqwSTdiQg8PKdW1XeFwL1ytpFaaw3LwoGpkGyaYy6bFfu4jcmncASyBWod1llXfwoVEXaFlfr
/JTg6/YNSGL/g/w+UjbA9voDdamwef8yU8Qm0ZS6RPJcX98dVTFbjlIa+anL8rqhOz1q8TbCnG3+
EZip+dVocY1ciTF1eUav7xDYLpQfIU0YbOllcqKmgxFblMlOM8CO3NnMHJy48i0MCydETGSZTI+y
aorOhoFV0UfbLpJhX2PQZj1NtY6YTWtNQ/mPhsmO4VeW1oavRosJ5j6dTRXEi0PV63ZD5HlozmEB
NlibqMKx7LPqjKM41rNdtYf7O+qNtZNauMQQrg3oaNmhiEqjcYqxzkDllvGxUCz9mCpi3OmV9aVy
o2Sl+yBT08UcUi4mZZUy3ySUi3uwyvNSq+KkOan0987p2DaXwpnW6oivkqiLYaD3AZ7gSeOlXtba
ReShsDXXwwnXld45keEWSLGouIvsa9ehyR0oYPnt7ahgkvC5Ri9VO4fEaihJG1mRfk9nnEaeMYke
gq+UZ7zoQ2Ji/zZtLa8w9B1egiFWfymRsrRsHSs82fDNtE/WMHKnwwd1EYWf6szYWXEatAdQ9rFy
hDJKxa0QRQ0TEMiBfowrs9fwga4ca5PO2eR8RNZWRSEnyLz5R1tiUosJJq5efxeKpka7PNDN6iny
tDjeZQh2DH7cYAq0zdx6Hr9mponkS6zr/W/sJ/LpaS60trtkU6QYyNQa0awRn0dFoZyFVyM3tNF0
ZDXSDbgOy3tC8jBwqUdOuBDd32S3Tz2ND2JFKbsMYXoJ6ADLwm8gCTi1iOmOx6bSR0y6wyjOfCgz
zb/3R7sJTAEJAzkgFkYdjm2wCCxgkIeTR9P6NNqZU0db5MTN+hmresc5FNMYp/+2dZh02tbFs8zZ
xSPeKi/3f8IbHwwsG8InTGUqC8v7SRlEBhx5qqktjMU3A0rFN4HnDK6nOKv8fwwlTxIdH5gcyxfP
K3JnsuNCnFpkobVvM4SJ4buSEqH+HtHpMj/eH+42VGRq4SZSUnzVF1zUsIeuTiqAAPYJN7jmMReY
wcFwPWWa6B7xXM02oAetlZv3jTFl4Zi0nnsXMtfi0jATMKqYUuEKK6ai2+pdqwvfVsz8Sx82io84
Tfcp8nC9uf+pN4soqWNgHyQlB9eYZTJPWGPTOHZsgGyF+ejgd32O6VbjZ9muves3t/DrUOgIQqyV
3LzFlhVJFDQIaNjHJlLqn2bjzWKHzWb6rCOGcsqNuV85kW8OyKUvNd4pxi9hkkYZNdTpFftom/Pf
AWrXjwNuXVvNnX/luhp/uT+Tt+EvEoJc+DBCWEOgAPJZ+KMugjHNjL2kYx5LVUk/ap2lfjc7gold
khZ2hHxyUeKTnAxtcNIVp9U2aoBo1BbrWX13/6fcJAIG7R1KbcBDIeHwlF//EtUNmtBtHP049Bjt
/qtM0dQ4u9x1h6R9qEYrCaUeWaY+zQkgF9+uAf3tk9TIh2/3f8jt7vJImlHVkL0uB97P9Q/xuoYG
Zozd6jA34SY0IvWgW01x6MHSnN49FOmjNO1hO6ugY6+HwvoWG/sKJ1AMb92Ssk2UGfYnXYT2+I0w
zfU+3x/v5gJGRUlK/4DQpP/CHrseL6FnPI2q0h3sxB52TW5Hf08tZlKUfsQhMivo2m4bXkyzirf3
R75tkXKEsBIAaoGSiHbT8siK2RVI3LSHyGnwbUNU5CXG7feiGEG1Y4qqLRxXFH40pwXorDlIJpbz
Q9Oo8cnuSozkTPRDASbkW/TpEPPKq/KUoexMYubVuJ32nfXRqobwpA6YHGaB0J9MLXFWLryb0ym/
AmcrCOCw3WmFXk9gDFwlNPE7PDBP9iWq6/qUlWriJzhA7HE0W1ONvQH8EwCBCUFUlVwcaMLyqiMY
sIuhSgB1mWZU7VFzj2ihG0GXITc5z7UefhpRGu3OwgnS8EMH0j4jUgDO8+Di0KF+9sbIVQ74alJq
2yiIKZlrmd1rJHoV0/EbuT6QUiDNAmq8uCMVNIKtduzEocGe4aw1k74RIhKbpo5LPxqU+G87142d
Og/G41gGJJnoPGzbOsHatkqSg9ap7lYzQ8yooij5iAO3uW8sq942c5meUPNPH7AfxAUUreQvXlvp
e0/Elp9xOZ6qqLE3Fr6qeyAjyhG/4Gll597cS/LreL5dMEsIri1lyBD6Q0CoVMQhD51iC70qe3g1
DC8roW+DtGsfRzSjtmrbtQ80w6L3XhFyeMpNiO/IBvzyAUqFhizxGDWHvJyAnNaxe4hEPfu9bazl
Ube3A+BSugIGIQupwJJwqsHxGyvbSE51rnqi32pp4gT7wRJjsjfmMiifXN1OjB9BGBXzz1lQ/lNX
JvsmoICFxOky6P0QyIDRWpwvKx3UTBT8hDQbL1FYNj7Goc2jNeT1ubE56Eo7z8f7d9Obg/LBkLrk
hb8UFx8QcBWuHaYnT+htH/uiRWkcZXG7dI4q9iLzP6mu50nqF6kpmjWl8ZvnBiEgdpdsj4D6JVa8
/uRpEJVeampwVAa0wDrLAd/dO+mOOlO6Mru3Q1FJpIdHEcfmQllKhEQkM3acT96xbOzsSAlR/4iC
huPPOPGuvOY3FyWPDIVvEj1Z36cWff1V4YQBsuoE3nFM43Cv5ojEub1uX+ADfBWpnr63vcNw1Jrp
oREcyX7o9XDpWOKzhAXvMYMov1NRU/czxNSOSoRLllIhUHx/yxiLqaSHDqKAiPe1fUF+soi2qWOq
gWkMyoMJTCQHHVrWw0MeizjdR13v1pQPcwdBXsppodgIR62Kv7D7HdRDikGkfXEHU0VdFn8ShGZh
LKp74uhu/l6RlP4mpcSlNZktMMsz6WuyM+3Ung4W0IC52eI5lT6MQ6rae22s0mjjofxf+0E7jhOG
V3MwKk8e7OVnVEnM7phM8BV9hLjpeJgByIajk1TWuJ2rOggPcRs4OSl4rs3GGtJjcaHAsAXfIS0P
JHJHpvvXq9JbuM5T+Qkf1MwIDkKIr31r2Z+NYHR8x+zsbdI74Hmmfq3utTjRDEyCSfwGLZVIwzQX
A2tksa91ZaTKQoQ0VO0nHBtlV6etftIiczhKMY/9/S3xxpgIcnJHG3LjI95y/bF4JceVNbv1wxi6
9jGM0Ssousq9iMScEBkP0y3wuzWa8WtU/MfbiwQ4QqsMKQGbiFcuE/iw53m3hDVfKOCY6q7v3VnH
lqfNSnpo2hT9KkUw/FWnioGfctlkpu+iR/4S4m6MgEMCz96va7tpNhN6oU9mXRdiH+SR4zyGVeh+
tWahh9/KJFeylpsYMB/y3llk4FCeR1ONkxtTUW28EGflJ3Sy2mTbT63jflZrzS22tVq21UfDrWbt
qxjKPn9wcAxLKakEU1r6RQaGOkcU1+vYiVIwPkQeUOBagbHDAOr0hcoeeh2+WtsVEB2n8sZ6q4VN
IbYdfkOXpoG7tucdSb/1FTJ1G/rmwwkZ+lndxTybH0aodL9SfO3+9SAoupsGN+z33XSsAL2ZVxk3
Wm5cdYsnq/SiwZuRtL7knibQGdN+TlMQP5mwc45TnBgrEejNNmM4gkKCAZSISEkXwwlwcMEIpBHB
SCu5NEFv0pzFEjygbLWfO+tX4YXv5FrKTwSOwVEC8w5oYKnM59EPaka4tpeqE9OLVc3lX63eiYtt
0K/1pFjf/aN0c7miASiNEsCJ499CNnZ9lCyER+OQ0PCpjqzpgLBa8jDPUXkA9Dwf3jkU7z0XBb6G
mOJINsz1UHMa1AXk4OChJt/+pIpx2mBf1H7PxnGNsPGqT/TnWQXOwqqhJvIq8APY7nqsNHdrjdSy
uXBXluRghtnmZ0sflB+Gkpj4laWu+LcRovsJvGrofAUtHu8gcmf44mZ6mELewwbl2LoUsiFAoflR
T532rZ1abQ2WvXi+5bUiRZa4uyUcktjk+qfOYUldu+6NS12a0/cCZs4/xBXGy6QXP5VEVCulMvnl
f84M5SOYJMS5Fhw3SsOLu7NIGzsfCnO+gMbpLwMOxY9Da9fvvaFB2NBlBAhCaQUikDxaf9Q6yq7C
oTKthouWlPXXJB2w/q2y/KhVVvscdnG8N4fRWRn0diYZlNiEPjH1I56k60GTqQcgMuv9xRzmCRGR
SvN8Fto6oJkb7gtR2msSv7c3BLMJb45cjFsCtMv1iONUzKVSED47Ua2qfmUgdh4HRpz7Y95OH9QQ
36F+8tKVD705tJgcyxiae0l2qpcXk6KhVg9LTbs01txvldS2N2RVv9vZWxOGfmMkOiLytNKFhye3
OEctzMu0yLr2YgWoH22mHh6OZZImbjQ7EisXxCtaYrE35QVIx5JFpCu+mE4VjpXdZmF7CRIl2HY6
T7yvCABqf3WG04qNjsNlu3GHKfret2ZfblqvMz10WfXA2MhgQfsc0gvrj3XX9vXW7KwU3w5d+cZT
6JW7vLW68+y1OJfZWhyiqSaEZj44GKfTtaInkOycvO/+NgtbTX1UeMqPaKDq6V41p6lCDLkTNE2c
Zlw7k7ezDJGftARXRjD9kHyutxE0vtHSEBS4WNi3HXK0RDe9E/RPtC+GlWj69oxwoVEkR8IH2QY0
Ya6HEk2vWRMNgEvp9L+Lmnw/GHjEJL8+2ViVWv7zzkuffB6QCDJGUnqG6+16vABk32BHA7KSmW7+
HrEf2vWtXo/7yQmnNbXXRf1A7h3eMGkaCgaTi25x6ziTEcSi9MyLhdjztipMhAM49herDB1k+Psp
2ePsKYAb69l8MKpoTbfkdnapWtB0fhXe4J2TC/3HtZfTmC4nLHsvZuiOZ9F1ZuV7qT7/cm1hfTAL
EQcr63m7dXg76K2AF0W8EErE9YhemicZ5u72Jai7eRfhh3MKu8HdhWM8r9w6t5cdllUo3OqE3o6K
eO/1UKHVu2aokVAZQartVGRDj5058jJWKF+o+OH8cBUMae/vn6VZKfEe+i+SLUC8pxJByCn/Y0oT
UQah6wXVhaA5SwAxOkPu90g9zzthKHP1gOib8xcksUAFABzU86FSQ930UfvOy208mVW6EXPpGk9J
NDj7SoWQv6Gi5+j7pC5i9ZAFuuh393/1ch/IHw27DMdS4BASAXr9o/UcEQJ7glQWEyImH4sudbVt
A4Ps7yqKqup5CAfrne0TaehKTRCKH3m5hKAvLpHZHa2+t6f6Eqd99jdhj5tvFdFWj16SdM3eC/rp
x3u/kjdIYjAop0PoWOKJHGiw2TQGzUX0dfmoN7N6pA4uviWh2qHhaKwpaCxzXL4Q5Ad3Fmq5gPmX
otGsZ6+XOZabIVD3kCRci9tt6Bp5cCoFZlgbG5HQL/ZcKf6gd/O3d38tGEOECBBqpOqx1INxrYIC
1aDVl2wYbXPXm5Xl+l5XedHjOJTqLsksfsi7x5QkJ5BvdGsopywuNGl5nQeOhZvYlJVf41GvkeVu
XXVjaU3+MXaV5uX+gMvrhDdStmFkFZaY+CazbkybZ1FXpotkxR4zGvB74YGm7LJmLR24PSPkAiCi
uEkoG9xA+6rA0xvkQsbLUGnGrjbN0i8nTz2ERfjPTGFyJZl768sIYRgNnJ1k/l4fSQnxGAzo6ZcC
3cvIF7Diu+0Qme0Pq4rfq7mJJ7oMNyQWWzbZMOO8Hq33pth0wV4fsnEedo6efxsgl217VPUe0r4z
VzqZr0ftz8iJ8aA1EeDQOpXMm0Xk5BIuDKBO60OpDRFM4sTw8qe2c712AwArg0mlx9VhrDCV3IRF
YdD/UlD0OeZwgT7hqOlFKD5WRbqpq9yFqNLow0dXS91vtSIafROgfvpJbTyl8ItcGWk8Q290fSyj
s12YoPMJYFrpdmEBcZxKkygifwoR1/Mjp8q/3N+iy0f+9VNlyVyiKKABLu45AjvMW/taHIZOEU9h
k0TgmNV6TyesoDmE/85oU+LVCjM7OF4wrTy418MjKyMFIpHOpsZGJ4br/XplCy1rdZdG1H4a7fQY
6Ll+npQh2RkUXdrtoGCGrUxxAcjCqr6HqbomF75Av/33A0CPwNrgwocHudjIjlV7YQrwb280+KoW
OqzlRJvVlwjo7xY/5Plx1F3rQ6vn/UloTbirgXtuE1upVp7m6+v4vx+CCw8FMcml49dcz0ReR53i
za6KXXgAGIDKFRqSIQq6Xd105wDG9HPdOeEeeod5uL8H5F/9f9udC0NWOQlCJOFWiqkt5mDGhhvE
RaQfUscOP6fBHDw0RPErS319ZbyOQkeQJ44CPlWgZZkxi8tZ7czZOLgm6TmOldqLNuli6yXBWsHi
+jL836HoxBOa0zAm4bqeywBEVelEpnGInU7/ECstT5jQxu9BOLr7eQ7WwqqbT6N0T7qB7BVdNsS2
FhPoKn3rCSpRh7joYcKo8F4wIlX2A8UD//5avYpLXi0Wcp88mQQJrBZU+8WJsULecpwC9YOw2vZ5
7rpgqymuu4Fqqh3UNvmV5lF1Iksev2CAOG9CK3IfVTdOP9sFjkvEeM2BfQhCwijd7UTQdZ5sfM91
J4mf4ihXXmY7BcI0IOcsoBke+tDNoUFLk0n0DHaF3dUf73/TolfMeslvkhIZXEQyNV58k2Y1E8Xm
Tj/UCKZ+4o1O0Apw5qORGoIyNChq1Sz6o94LxY+y2TlmhS1oxipi5xoTogYu6qr3f9PNFuInSRQj
rS2ZCSynWa0izejpMx1cI7U+oMD8sZ2a6SgKpF3Lcv59f7Tl4ZcTQJTA00ZplElYHP7SnkdaqIZx
gJbjfU49hMzYA1Ss1UY9VLOpbWrYY9+Tiqvx3SPTgCIMRJGOYvAyWU4jojSIJcah4mieIw3QTGJE
wcZxqumTasTKJWpm/RQozVon6vabIT1QDoHryH1H2+P6kBpWICiWTuExo1681dqu3xsJVn6lmZFe
uqLcZVmOb29nrIkz364tETafK+W0LVKLxWz3lVUIEG7pcfbgN1WlU+5Ky4geU5coDXGuNb7QYjxa
atI/QUYvJBPcfovxstFEdSasYAgZFfz5/ZAqRGY56Z3rIXw8zsidUmLtj/eX9nZYylow2HjX2VSw
Aa8nWDgx6sq20I55YCi4QOLYhXn6L7Mexn08h2v4r8VTzlfKkrfLoloQV6kZXg8H2aELTaSlj9iR
iW3jOd0uLXvjm1HE0Q9L8dpjOrr2lplWNzmrvRLcL7bT6/Boxrn/GZbzf66HtzGJ6ibEGo4Z7/m5
A624aWNlONRV8iHOW3WXxel3aIzG/v4sX+fx1HwoFQByIT7lBeAmW4wbFmrsNaGpHbM6iL+52EP6
ZjqEz2if6YfZILqj/ZuvRKhvDkqBFPCVtPtZ3k56jCKe6+X6cRSWsVdy20WSgQvTbCJY+KRz27rV
1pxG31hgpGc4LmSpsCFuxLDA/NpzburHCHjZAXvCYJNoWn0wEnQpbJIr3wu65hiUpbWFoaP/vj/R
t9uZErtmkCDDDUOqavFIDGi+6vHsWEdEoMdd1lm5rztDcnAjK9nMavQ+z0C5sPxI+IOE/9QQb2Ds
U6wb6VCn9jFxR9e3S9d9igBzQPesEZ5cedbf+jhUjHjVMQ2U6fj17kX/olDmvrOPKXv4iK+zeNIH
iZ4czOFrzsFZCfkWzIP/vg6KHyQLbl7K3ovTWpfziCZK7Bxn2AWbOjHmh2oY8k96GcjKsGYcRGQX
Bz0zcXgDNHmYeAM3CZnroc/b+SEJ9P6lSXBXJ0con42qyJ9bB65IpWmRDyYoB46iEhINQTjk7wsl
5dKQn5GY8W9AGkugIyXW3iiDBAtnbcifrS63fENDmLcW3Zruze21wrUtXUxURA+I0vXrhZn7QCsa
p7ePdekmR0+HGaMBR3keGhsIAtRYv8xidx/XqDbe3++LoPL1IyGz8USRMEqr2uuR7YYXMnJB8uCg
Yv01e/yATW3UiO8Umvb5/lhvbD/zz7EWZ6tCtRXb8dY5OqGGZbgDXX1yOvtswyXwhdk7x/vjLTxi
2H6Sog4mDIgY54uCxfXHxXPV2QEt+CNPU/eiVP1zoXXpVm+i9vMgvOhX7SUXvausU496yAaJtnFP
oCKJqEq9vf9jbiYa4DlgcOJ2XkukCRZnz+lxhlYhVx9HR7F9FJ6tM3zNx8hrjE/vHYkgV0rIgsfG
mG4pxQsEzXQUolvCc3QOlGRWdkPl6Kc41e13Xii0zxgCjgWTSwNo+VGd285lXXjaSbfr/FK00U/F
rX7F2Zi/aLk67d73YbJZRwgr2YjUTG9EFjD6qZ0wM0zIR7bpi8ZLHrwC18asz9ccxZZPH0ORJPDk
STQYvcLFe9uLSfTOyMaI1WbaVFNryz0x+3kbaLtoMv4WuemsJCjL4/E6JpmQdBGEGaYudog1JfQl
zcY6RQjx7/Wm1LaYixZ+bIt4187U2u5P5/LSkeNJShM1EZBAXJbXp6PJ0PovyEpO4MrrbadVhq+O
gAi3E8XSf3oFWXp1zL0Zkl7PUb0/uPzL/0gwET2QgzM2oGeegGWzWQ0Kp+tHywJMWavfjapSt10g
sMe6P8xb60jVgaQDlh//LK6cMq+sznMH64Rjm7K3p+mLoUDhSRz0qRFXCR/r0KlXXr231pHuB8Ue
5KBuOTQ2ErhVm8b2KTHc8IKKfP8xsb2UK3wqfT0f1L/vf+PyZpFT+cd4yzqEWVS6nVJJOpVj+UUV
Q/+AXOH0bx877hru4a2hSDP4OHmDsW2utww1JRh3YoDQUlOpytoyf3J4qLaSlbFyi701i3DWAYwB
W5RSLtdDJepQBC5AgJMb9GmyCezQ9es4S4kbULna9HZRrIS7b30cbz2sOwpVUiXtesQ8bEwjUyP7
hCuEOHDRKI+dHlinFIDqu4dC2El2X1wuaY2s+HqoaTI6KxGRc9Li/FeWGdOTmuChVQXVuDKNtx9F
Z0DGFbTjSJdeCS5/tOK6fnCb0umcEz2E6AN8eQPPkkEqNNbvA1aQ48KgpcMDuFBWOsm4rz8q7ZJy
CkLDORl6d7YzaZvsDi1INRfUmgM/34js+cv9vX+7S+juwJWEDyPRHEvjnambcSd05+DUhkLf2PBa
z6rQpApAYx5Acb5Pb+31G6UaDQU4WA44ny3ehTzox7EhQjjzltrbqRDhs2OmxkpZ6FU+5/p29GQH
idCZHiolm8UwhhZm1mSOIZaBXn5wsqzxmznrX2JlmjZDkvdPVU3jwEmC6KU248QnRB0iHxnzeJfw
x6Zpev0II6ejg6n3zsqt+grau/l9xI50LSVoaIknNvsRia5MU06J3YebBpjAL3yg+gfRDV+zEgUk
JbONPexqY2u0leNbeeEdLKtotlMQ6ed+GNtjMabmUU8aQ+rLPNfjDDS0zkJU9l3Dp0Mp/rKwLfRx
0+PizlDTUxQ73NlWYv9Kk8F+RDUr3VWmOTwq5uCcijEfj33VeFtLgKYeEidceS/fOEq07EEky4oS
x3ZxaEs7bwjUO+UEZHQ8ZxGqiVNSWOeWLHFlgt8eSsLdaQrQAFs8zWUqGtMqJ+Vk8UA/QURHdxpE
zznsC7Ey1M0LaUvsA61KOgIgxL3FVstQfEsRQ4nPTt9E2zhR9JMXNerGiRrlZLjw+UwTIan7x/bm
+xgUaBItNwaUnkPXVwUEQa4RY0zOSJA1h7izmoPhxv2hMJO11/itoSh5StFgWnuUtK+HchSIL5Ed
JGelLXGkGe3xcdDH1h+bvFjhiN9cRnzVn0MtXscu663JGt0EeTO324hIK3ZTZERb5v/vMKSNeX8S
F4BJLiM5nitxVzwjxIuLDelN8GadGmHAvistv1DKchumUbXTxxmvH6cIHwYLrIdVOM5+UowO9L8y
AyBGR0FPtOKDh+jO5ynsKwRhSEzKKgvfG9LyCx088ACfsLtYhOvJD5yi0hIDGRau//xD0lnfRl0L
v2eMuffMrHyfkOF/M0K3AqAkrVU2mHE9Hk4v4YAmforTSl/sk2IWT0nRIVZSOMoGIYNa2Qx6VPsz
oVuxGc0mudhYwq0EgAvW6OvPgKUDVAvOCqi/JdZPd2u1KBo1PXvGjIKjoiKUO1bjbD7NehrjvpQJ
76fd9HFLxSef/2n0gAaLBwm/fu+dJcGGr4rgVL/hmiy2JLh6BF8rNz13KqjDOUTnChZ/vrc43StD
LQt37EZ8Dwgj4HaQfS6xFqIt+6TEj+9cpZn+FOaZs7HAn+8izRkex6C2fRdbhOfIjtRLEGL4df80
vHH4XllZFmC8V6/r66UfURYsW7TEzoXWj3u3UaNzmajNrprK6ZNFU3NlvDcXmQIRTwKQcylnvxhw
mIO5yvvs3NujwQZPBxAsc1tvBs+OMv6MLH+GDBD6c9bpfjmin8OhXPNBfGvaAUTLHgchkLUMyYNK
eD2ihNnZGZ3x0wgUbB9in3Y2s+4r/2X4Zihe5ttTE/t2i0PPyvPxxvUqo0oQDCTM5DtyWf6IL9u5
DqegmrOz2WUBRaPGfWrsKj4DoVhz6LtdYbYwmT+VUrC01FGuh6p6GPz96OVnpY6mTTk4A+VhT/mJ
aOdnvYvTNdnmm/KRBKIDtwadSDAGeXNxe8E6Azurec15LB3XVxPUFhvUhOEuReVGKQqUVHLogGrn
ZbveMLpDY9TuR9qP1jenN9d6sjcbjtCDeiRbjkPGS7ac6rpo7WxSxvGYOlnrbWqAIseMprrPVqsQ
CZnzp5h5OE1Vb36nzV8f4lj5532njFKorFMiDsF0QFzSr9cA6yyrHEqYY53hjU8aDgAbyymjC5oc
42V06rXy+DI6oTTO40GFgMeDtGwZKOBoTLBVWNrZMwtra4KD3xq66DYYFOmIcuiZn4aFvXJ/y5Dn
j+gWiIrUfgQKSvTFQ7LURTLroC0nK1Ue3Kk0zsXoRM9Kq/Zo/Xe0ZdveOo4lbh15UawV6N8cWQpi
SMIwkn+L63ocQ8pDE7Q5LbXUcxl67gGrwObUl2hIC/QSN62qRSQ2WPjdX9hFPYZvRpmJAh5VPHmD
LovdCcIiUU8357EBHbVNey3YJ4N4Z49SjsKhAg1IOkqauNR3txqnab1izh/HUeuOkdoam7Ado0fR
qLOfarNyuv9Vi9vpdTzqFQbpoYTBLoPbHLzPEFpT/pi5TrK1LREexdjiBz7ra+3eN4ZCloyaCKQ+
4HhLjBFE9LjPMzd/JMtlnaoycJxNPiBc6tWJu5Ygyqj1eot6V6MtziEw6VlpcswraYQYjh8LyLDd
YGe08ctPBPLGMy90/bkyhfeIspixwdJZW4k/F/exnFxZV+Bx4WIC17S4HgecW9IscvLHUph5uM1R
rvIhbBqfhGFeTCVHF/P+ai4v5P9GlEAOarOynLHIVaaWT3Ym5tgK5+mSWtMjhlPe76JT6nOHkR7w
N6LcKvG+tZ4TqH5oUelAEbfgx1VrJMoFypmbSX4/KTr5IMInPBHXd2EXNU2D93HxmM6WQudXZLbf
140JETsF0NYmrEauhwd9cHJfCbI23GhwTR8BFjc7KzJRmTaoEoaVa3/tStQmHVQCjG2QT9puZeLe
2i4adSZOHYeBRbv+qe2g0TZX1OKx73GyTGHUYgEQ2r4TmOpDrBCptODjftRuY35pysTYhW7v9ivL
t7jLX+dLppjIs8uSl7oImDIZLbuJXTyqqjWDiBisnua5XR2suk83QdIqG0dP39lP/m9U6NyO1NQi
VVrs0kDJnd7NWaUwNZwn4Kt/FaNeAnKZ5l0PntQvzejfslbdL7Po55Vz+talwFP5/wZfREdDUI/I
TDTFY0Uj76lFyW8LR88+x3r1/f4Sv3UYCb90DgdUMbRLrlfYrZQgKqupeJzqoPgBLDndOWk3UAPi
od7kZEL7+wPePlWoAYC0o6eF1sdNt0LYSdVR+CkeRVxXH0SE31kQ291hmNpnBMtjVE3d8XPPSq/c
6W9tI7Au9PRUkis6NNdfqhrD1KiJVzwqeMwcYrWOt9YAW1bLneiiOkjmzyGokPtf++agwJAdFBrp
ZS9ZrEgh0wOZwvIxirv5U2I71YMRYkjoiNzaB2YoPsaVvSaSvISNvu5d8guplwg4jHfz+lPLTA3C
dKzYPlFm/pwQ5D/yck27pk6al0azfmOvaj+5jfKthsv+iIOHoIhsG2s06re+HoEPaAoERrIHd/07
glFL0HOpi8c887S9OdndLzXy6EwPWfxj9KzgYeq6YWWdXxdy8cbJkhRQTopESBIvFhpQgptOE2V+
XaDjjrG68qnuLAj+bjJ+MSZVbf2wVuefuZlZe4BH0cGJvYklKctTEJTVnmZv9MDCrdV53pgORKsp
//LQk4ksA/HKprHa2Xn0SC8HpaXOnbaOJYydI5BHnDQ3OExTNhzeuQPlI0M4ynEDKXLT/AyUKsxT
rHgemz4KcbwCUr1RuxK3BoKB/KkfOnRkLGGvrMLNtzIsYTd/gDwi5l8sQhWaigUzPHrMWk37nWEl
fQKukp6zYvgrlpeaMU5rsehiTGAIsICpnrDZaK2gWXG93aqxSY0hq4sPFR4v8UEE7uBmG1C1pVX6
tPOc9lkN2i7be3o72e8rWTG4rO0iNQLuCc7u0nY9maOcgpXTfSjrubyQx32lwgWHaWy0DSIn48qj
uLi3gUKSXNIEAvchGWHGojzZVb1tlabVvvC/g+hgSQ5Wiu47TjdHsIvG8/1d5DF1f5wphgOKDxBT
snEI9L3FayhKxyw8YzBfVHzT/FEng8kT1ABspNoIFKdxN6gC6/UoKx7SclA+3R9+8Wj87/BsKTJ5
+UwtdhMYAkjdRmy+NMac7Lx+7E9KLlTgkJO3TUb9szW4tj9Sdd7eH1j+xbff/X8DL77baEKjjcLK
fHGTtNw2aGB9THTd/Xx/lOXG/W92YcZwUFBxXJYfQ9wezLpqzJfES5W/RA+hUSHT3E+uEx7LOvMu
uTD6lU+73UEsKQJIVChQQQJle31ahNekoRrO5svclsMe3zh7a7cgmvFCsza5F6xhPpav0usivgp8
I6jBSV02f7LYiQt7ts2Xuq86v9Ds2scGDT16o5y2kIbCvZ2IZJ+h7vG5RNrW1yNVfKwRcFkpwS2i
K/lDXi0aDCJK6Z8gF/2P2lPauJOWxon1EtlhsbO6Oj7rDWzuuSzXpFremGQctOCvwH0COr5UubLD
rAYNNlgvY989106vnY3Qsn5kfQpSyhnrNcrvGzuJxg9lVLJWEK9L3EKhN14wi856meBWH4u8+x/q
vmw3cmPb8lcMv9OX83BxzwE6yGQOytSs0vBCqEoqRgTnGEl+fa+0fe+x5ANXu4F+6JcCChqYIhkR
e6+9huw7DgCnsHDo2FThkiEPMPyRduLfrM4AXjQQQZ7D3rD3fbyfSK8LeOPr+BY5eiCUZlzts1nD
AHtQ4WmtoKdohuE2dOflR8GOn8/686MEWo8y8gwqndl2Hy9dWWSA6d6LbscFQtg2njDCDWGuXoEx
WS6ViwTLpmabKEHuEEbluhzAASIUHrVXleLxhvaju5O1+BFx/eNzAG8EBz1KrzNlHR0eGpOPn8vj
DaXAauK3s1AiuwDY2foXFXPFlBVVEIDwa3rFzZdOD3X091z7f704LgttNHhPkJl8pq9RGwBdRYzZ
2zwmrGwQx3DATaRFEyc/EkF/PBd+uxTmFJCgIlwxAWfu498ZclQsaTCnbwtoats28URp/XbZZbGG
AYOTQN+fNa77kCIKjHAEmP6tUxeQKC4OutoZbAO3BAqpj9ePWm/WgLf5+zBDMLLLYLPoXsuJmvix
mahnK+LAO2D9wdb5CVA4XxbgIizqgNri1Ieb9MfL+mzqFxVO/vsqOwcKuYzGzQaOVPG0T1oxGlmA
QOTquwCiw/QaNFCXXy6yo5KEfgXKO2wkqo2q0EH/oOz6uN/gE50DjmHXDbgbEz4YRX38YKi4QNmL
mfsOliTkNWHTeCWvemWKSHbTU9qP5kdC/I+7KXBsKOAhIQWaf+Zd/4ksmTqw8TNJRL8D7pCIzJ7t
A2IJZ+J1HX37O+fk75c6FyLn7BsUs582bqo0Fhwi7b9DrMeCI880uG6QN6Xtvefz5HoxFFmEWGtJ
9IMn/vm+4k0HiR4iCQB0sOL47DYAbBuhU9nMa9KYRF+wtA+2C+z9A8KS2NnBeKD/keX7n+4raL0w
BQLugQxI7KyfHqWpEAvVZRT5sU6CMbtTqygfa+zq2h3q7V/f2I87OG4sbGnOWzewDkz9sKg+vjYO
9rDEUZOoCY/iajf0Heb67WDJMnrsyq5JeAXvtIbQZO12f33pP91ZUGzPsBxe2rMfxudLi9UAJ4RB
JCLHw3S5HNA05kj5GgE0wQrJnzAJ/OsL/um+njn6GdRckFCBjvN5+i2Zo8Fs6Sv8rbriLzA/HGMC
ypg+dqvM5A/q9D9fLT7r9KGOAuaHfz9tkI3HgZyvjaWYGoNrCKpR0xHJ2ywjFifVD672p+eIFggD
HmRQYX+C3+Snq7lrWK+138aUuHXoWlwN3qFERLQKMQRpo+bM6IU0IYuW4RQsYfr01/f206wJLxLu
7G8mDoAMMdj9tEIt4Ns2MEFFCUYhvgtr4YAvxWi7tD0Mc4aULzHUHBHerkjfaArLf9KozH1SSqq/
lwCGz3JO/T07/WPOeM5F/vRZKErmNclsQolOArbVfqsu1DAaPPKkRz7R+iNXhj/dfYwYAWkhxg3q
LWwSn1aRb3Q9A52EYqG3St5inKpLeE05JGzbak+bQd/UcWCLCJXID1bR53oDbsfnmB4sYfzZAEnP
5/QfSlqEnCQi7QwuPQe8e1668RZRzMHD0LsYISf+sm9gPv+DXeNXR6B/dUcYN6HwQskHU1FgpCDv
fToGTcVwEg2BS0mIQl7euZOVcyHmbulz/D+8D2I6D7u5nf3nWHXsJuh83b/GrWeOEu6MlkRDszxE
bs88MifdMh4Z78MnMPeikwfznWuhKfTrrI6ss5VQXc4v2BLtUbnQHecKFZy4TmDhpX/rEP7j2/yf
9ftw/dvfIP/5X/j/N6CbgtVUffrvP0/smxjk8F391/nH/ufbPv7QP6/Mu1BavP90eh3lT6Xu314V
G/rPP/PhV+BKv3+S4lW9fvjPpldMLTf6HYZv71K36tfL4TOfv/P/9Is/vf/6W+6X8f0fP38bdK/O
v63Gx/r59y/t3/7xMx7Wf/zxt//+pcvXDj/1v77X9LVHlsLr5595f5XqHz8n4S9wIESFi7EATLaB
p/78k30/fyV2f8GMGTrZsxYLtKZzCdIPQlFcMf0F5yew31+Z/2eihxz0+Qt+9gsWKs51JJuADQrY
++f//mQfntW/nt1Pve6uB9Yr+Y+fUQJ+LEvPYfbgkWApwqAHtBIInz8uBz3WLuzlnWrj9ZYfER3z
vtA6KGCVfAwZjfM2sodJcXpA6QKI0NDnJuRnK9Uod/3F33gI+joN8Qx7f4n8mRIxzFoTXUO4lw/V
ed/WqciudQSDxQ34OAkjVtW2vW54JM1momE0ufgtE/B0QfiMGNxvkcRU7S2K4IKxzhrY65j5Q/04
ctU9GZWYkwqTr4n29E3bd65LQCBoe5LSDh448Kja1DrO9lOcFSZUVVO4Tp3eIOfbiT0yzG4/nizm
vpUkdhBgCilQaI9ZytJ1x8Iu1yBpFTCM1IcxxfhEgoR5ADlf59Fk51w57DpZZ7eIKmmIy6bLDvs4
cabgglb6ZRHxAGPI0B+JNzNxgDPrUUY9a8lae0nRzgMvel/E27hfYRYG+hqV0NBTzbdt406yNJPq
I5K5lR5yJ+uh/TNVNHyRq4TRll9I6QGGr8/hlyaE+Za7Bt3Ri8FymmABsxFdBjZq3cZXHTQ5xO28
79pZTryT9q6eukugX7K+HDsLl1YU6+KLECGJ4Jl5kviVmgBzaLw9Tnhcd3Ep0qcan2HLamn3LhcT
Rjm4cKMthY+cETJTRf3iPJXVOZXRF0eIVOa2rlfwZF275jO8PRFobtNy0Ii3+bIsHr3TWaAuMMz4
MjELE6JYh13pjS4vtRuOFxFu27XLx72e1gIctuuh12qzeJNftJi9FWgcSs/IVyhSYczlSXcb4XAC
UtTIkrZwAAcfR3HSehmB3YN3BQ2EjjaNP9iYjHhlzMGqiF7XaU3RdAEEtTDwbpcHZJl6YBuz8VJG
yQ4NL6gBdqVlUtchBlhrO1YbKpDug6hPNM0atpqE89SeqqrdC9UoSWg42PGm7ehKD1Cdw+MOOL8V
ZdTaRBQRpAoiDx2XwF4azQ18ccgEZlyU+zJhW+nUez3bCnMlU+eMSpMboU0MO895g2XNYanurncg
BXeCOLOFlqPV9161JuD8mbqBztsf0MXGDASaFJJZGH1codEkuupxwozxhV1rXagRxhR9OE9EsOUF
4/TvPc770RsO9ahgcckxxs2+xk0wl82YKFKJ7Jh4DEk3FCyrzPpoTaMqKlgDIgOJeiS0YDExmPVz
BOuq7WBmp3v3saJKvNjLDP0uH+d8XZtDHPV9SZu+vwvXdWEEkej6tM5IfiYU+09zGMw0X4PqyOGX
zE26kID3Zs1ZPWgyo0Yr5pXLg+O73S1k38ldbdxj7I9+T6rRWQ5aGJDeLL8Ygl5OZJiydiAUQwR4
D8YG6lo7wGh6AYGoLQFfyW0KL39IfxIgsdsZEXCv7uQgCBPDKdnlq5wR5hOyOTpoXzc3LgSToGFL
MZ7qYWA+ke7SX/t60gMZ55E6WwWk6aupPbhkJsLOHWmTIYnQ8C55WIdpyZ2u/r7yc+ixWFSBzAvA
aLaJb5ylpgGZnPZ7ZkP+1GawgtgaRg3RVHs9cQS3CUmrZt44PWW3Nmkvua+8o7829DQ1tMmdOgju
wRSwh8QxcutKP9h2rBYF91ILZePE+mbjLMhbW9shc3dTNr6c6Q2HDOFTF3AIqBeCsZ6yJJxbvlVj
Fc0kFFNwzqhqM2x9SszEhyEF7jW8G1prXxX4QXkgoaPCPcVrxtrNMBhBlnUezIUzCg1lXOP1PbFx
LVYY6XjrYdBJd8mTcHziibSQJGZy22gqClszsYM29z5IpabFHN2jWT6PJGSNGryaxQM06VftCImw
Y9Id4vLSnlDIaVFoPmF/FQcJFdARBM88dE0jd/UynpIOkMREWqAi57Qsd4YLjlB1lRbdBNdeMcMX
jMjIL1Qc6SNdE3HhOPYqyugkSMpbhHwsoc9Y3mHmHu9GxuKbxoGXQSBZ/wzNDH1YNbQuZPL95yCb
bmC905IeuVykE+MDXnA4FprkBowBdMNeeAMR/+KSlU6nKove+dK8QfkcwZMTbWWBoBf3Erl+sK3M
6n7GRtEN6wg5E0DK3E5BDwFzeIsjKj2wvk0KUYfzaXLH7r7vfJDWw7TbBI47HUcPvGVQIhExt1YC
RT2HZ+Qr0gIKAwPuQXq6gIMuJ0r0OHJZJw92yHoCqGbZQEfdIb3KmGIUIoDPJEIRDBmRP4NEizXc
dBkXpJL2OPgBcnvHW9iNraq0EpGFMRZaVT1OPTp10NxhEUn6OCsrp9+28CfOJ9+BSQRjDbyAmKdf
Vs/09wp2XXum/P4KURKDk3OwqBcCPZ5AXBVof2sei/6+ShjHg6Qrds0MZq3DjeOtM+EunEXyqp4k
P8Czir8uCi7UkBAGcOFExuhy53OGjYpxKAuI7+tvJsGaLUMMc/s8hUDny6pTdgj6GERyTOEeR+MF
00EpdomREg6WVVaWJLKFRD1zjzOrYWlk6XFOEycjEYVoj/Ood0gM2tVzA2zHy4Hne2kJdLm7jhcd
hJuqdduTarpYXbienGcCq8xjBtHIc1I3wj/O0r/0RMOvZTts+Tlmkrf9t567BTMmaPOKIqY+9/tJ
3a+scWcCiOkIKKmDnQpKxGaDAeFK4o7XW+QlcCD08B4J9DxHeVp3MEH1WzC1cVQC0prZcaLBLat8
8OfxmtBpA8vU7Jq6eDglg6taRqrWtl9rTzWagKLDfQKVr1A5okeqMU9HsCAKlnX4Oxo/FE0B6VAw
btUcaw2OixuqHHFkfX1fqyV5b3tzU3FXQeMfQFa+D0dUVgWeoPLJCvvQ4Us4JmONPG05iDLr0uTV
Z9Y9wfM06UiIorS6pGglBTSanGkygpc5IwnznFpmfYxedlwwZ8WcFh4R5SxiOW1N6Njv3Evg2+UI
5wtDAmyx4FXaOdL1S9DVALk5qjdBKaMhvjI+Fi3cYRASyOvjMgzpQXJwmdhgHgWlohw9H+ZV2Eyp
zr1sAo2c9cg0xptWNHC7QhYnYmucMOYaj2oYH2fEhdb5EruzV2CQdS296tgP/lKOQ1RdVJ1vSqdK
HVr0qW7m7Tpqxy1q2rngy3dU5UgMWGCKNkd1Syaxrnsk87CD5dR3kPw37ZT2bYlOUBCPte8tC2OC
FCL/Eph5cqoWY8G+X2pk3DjQLUL21puvQJPEJlhbeXK7CSYIsSx4MvIbOneRxELA9B9s4IuogVEO
njKK9qALT0sQ0W2mnTsxu6wuTMLkgUG0uuFcPPh1jIBwHEHfVrrs3KbrEZcs5ZfE9jMlhqfBV2j7
7E6ng/cdD3bc1S2Pt5l1btByzBlhPetT1ODVI/RL8wa0tuxlmjzXlHSWDEIcm9oH7NypPihawU8s
EnYzdDZ9oDiiW2JcUH4K3tT2q3GQSxVUbfdiV2vA+A/UtjJthPCkMXD22RC0rzRomly5i6DEl974
bR16D7EGoHhEAQqYTc+nQ+PocEBMtYAr3DpHS3uEwy52SnA347XILG+f1tlATxgkZjmYlcNMrbd6
zfapMyIepnI8GKyumilMyHRz78WryaDAB39im8L+ss+thUUhQSxoXJ9Sf42iE41CDQVD07NgJzim
bCYLZpsv/RT2l6GopznnC7YrQuNhIBXEhqrA95ngDvwgbBqJ1/XvQGgiD6V3ZgOfYIAyrSTIlL9s
IcUcc9VN2a/iFQOSnOWFn87xV246c92CcROW1KLgs5saS6xfSI0xyHqXGaSkvog2QXkdTmKPjcB2
PcmmUb+uCCv0dhqmP81RrmwguuNO7moHqUgiaqabFnEeb01CfUaQqXR2zqvC6F6FEUNdqZNo3IxT
i3N3mZdTN4WhvMcxAjJj69ai2jhDe+cxvx0OqqarKWOY0ShcBM4V86YSSr5NFGGYpbXjVWbHbRLQ
DqrcRT7FkTe0uSNp+hj5Bhs7FzCnxDEhxdWYDM1FVbHoa4dEsYQY5BE9m7Dt1YYiFjAqG3iCqLKT
qKc6Ia4xyMciDmj2ylp0Rznq4Rso6EDrW2KlNrLGjlIYHSHtMeibGZ4aUeWj4swcE23gyYpUjHEY
mVO6OLso8Vw8+q1rGzh04lBFXpRqOEbWMDGLc4ga4qScLOcWkQ1ZnNeObcJSoWmMX2Yjp3DTIFgU
GT+jCr+AcBcb8LMX2Wxgh94t5Jwcd9MBNZtKCotbfWQUur7YqBoTPAF1O/wJu+67QM56Ww4Z9x5Q
wAiRy9Ccq6S62fXG9JdVVw9f5yVJJ+I5zH2MkYSJNsvQPju6YTNcN9kYtVuGMQmKuGAA/ccNTFmB
sc5PERq1bM9BfMS5L8fYfcqyloIs5Y3OqWV1vAPFuroUrsNqSN/Y8NDXdGHlUitz01ae+iqATubj
GlTfZT+ZsvGWmCQZdXu8LTOKWYyLgqvWtVA2zd401Pg3GSmJac0v3TmY7G1kwzavvWgNyLhGrikq
sHfSjWJVz08a7pMTStIENeREJbT3lU7RHAXGW0JYj1VpvYkqFValhqv9I5I7xW22VjpGoIllu8Bg
D3gassqtDpAMWomKHozOgkIHK3Ie+afEAUUAUZaHtnabrTeiqCHxNPvXJhuh4VyqRcstjVAUEMwC
m/nUZ4DWkXqi3MKTPXvkq5q7Q2aY0+wlApRR89JlLZp2resjXGfQ/lgxB8CpLeyPl2IVjN6l0Lwv
xTxh6HsVhGwZyOTZ2O4d4ybIRvCHUZ3oivbsWtY844WTcV9ArBTwb3UPd0Z4P7tViTIXJ5m0o3rO
wqpxiNJOfDHz1N+AxoqqRrTcuVloK3FIYZCFg3C5jc+mRRo2eUUVBugMOQsvYT8X7wHEyGvRNmdT
mX4grRP3Twmy846oQNJ9hnblDs409KWt4cKGmVTqkQA9Oo7Scx4mXjgz1QRxdIhCSv3ZFg38JI9m
9FxUOd2wif1eHmDvvF6xEM+BzuxSUQywMweZURW2g2Luq4VeJgEP1c73MJC5a8c2/E4hiMSIfTLw
3M+40yAkZUoocCpjPHRbfSaKPq7j/jpVbIWfQDvEUMgSlcx99tUJMJxssK9OzYux3XgUE9bdVTI6
UbezzAFjjbi93oVVugGFsioAYt0hQ+4Opn2PPIveHF25j7ZNsCa96X4eRuA3jrjuI/wqt72xbr3r
Ukx30oovVxrl3t2IShszrehUjd0uSlMHGTv1F9Xg2IMqdjLdV9SsiEOYbjI53grfe+88fvS1m+QN
7zaDnF996jBQRtS+rtZbTBUyomT7Op1TytwkenSgXyMmGq5FOoDb3T1HIrxjrnNlkSF7HOqKAlED
5S6mw1U3yzML9cJmeMmEt75Gw/AMOZpbpAmLym4cJYHqQBHaRd+muPHfWgSIY6PLMOMQ9evsN5uh
b45ONgKhyQCjtMmcR7pmRGVyAmbkn18YhQAMNNPEk5A7Qf2z60Z278KSFTAMik687e8WyD3xjH9L
+fBFSDREkVzJEo8afTmSrGvWSORgj2hzdi53h4jhbWpt9JD14zpt+nHR+AhJLML6oVkDMCFWccT5
fFktAmdcsCiSrfNVNGXwyIpvgemcBq/f2z5GgC8QjzbCvuWhpcBwqKjWZjdOrtxbx4Bb7vMycecL
R/aXAUr4quExWWPMksFKhkEsPdrY6U79yF0UBsOVa1qUJfE57yNYy0YwXTYTy/Y+n/FJ5vEK9ZZE
CrQhNOrtptNpvHGVesiW5Fp42QAGX32EduXexf6EyQDyaR4mFX3HaCs4YmNLD9agy62tnS6cZlov
vXi+RKnlkyFJdqnwAKMpN+dx9V73YYSchvUVM+xnD4YXG9s2+4E57CiH+trMA8S9/qVRS3gbtBhJ
uNEiyAhxFhQ8w7iXMFfZISXAkHgEQJXoNCBoe8YLHzl8exAgnjLqlOOID4jTn6BuPSB5yebV6tjc
m5Lt3LaXwovmfUz57QApS4EessLLN7Hj4EQy2ATnZw53WcjCzFfkgIbED9EHIuXGJUO7jgV83yvi
t7Pag4Z3BXPSu7VrASCZcbnKGrN8lWG6h5vzF6i6XtigDx2kh9ugWa4AJkwEVsi3Hop3d0XMyWLA
fu4QfxCMXrTjGCgdqRciqKiL4OMiV433zKxX0eyPO5uMWzZ0huAYwuuE3Ttv/U7e4TIjrAGxPM79
9C4R3uvUovgF0dySZhwT0judu4ulh7RC4Z963+qrFFga0WNzL+LuNuLVs07hAJLhBEe1AVzArd5b
oDBN5p7iDoVpxZjCfWU4hnR2I1PRHwYa9qhGWiSSteij5caeo7ShWome6sWdSwAgV4qmL0E1XQxe
9ILcAxgyQ996rot03ma1JZjcP0uQB/OarZdpAsX64sljHTfqJaOmgWqd7ac2PLhqSgmCxFR2hYRC
izaSx361YVNInZ1EYmq0A8wPnLSPwCL7FvT+1L6JzLPblTbZkY3eeieHwSXTSP0bQdPgPl75ejR9
7cOR2n3M0GVtaNSCmgoDnwIJCZzmVi52Z+Hb8IhkVpf0Zkk2CRNJqUFZvZUVXQ/BWHVYnrNT6gXY
v+uL5KvugGdgZLIxI8oiykecNGae7njldaWAIQSYdvQisbbZ1/3klQnnPVEju604OwzNcJ926w3k
k/c1ynwy6Sm5MMiwRcYZxN8oSP0QboEqPsHzWUDQGFcFZcyQCGEEIO1RiyMuufcaNeWAmXrSM9+7
mFCk7NIOKaQuvcDCjUkDYI6Am/Qo3JXvG8m6XafqFZ0LXwszJt3GY7BV7dQpCQBOdA270tx9WKZ4
58pxLEKgZxcQqk/vDiaBu1rPK8bMnS1SER5ZLyNkfc/7PtN7m8wH2XXVXT3q5VjDnloUSRPs6xgN
ZBU08gkum0AMV34J/+cdp11zClqrNsI3zZEh2fwZnmnfwnSNCLzL4WqQqocVdtv3mAS5BZ3GprSp
OMx8huMLlfci6fqcCv+AXEkyMgSSpEHXP/osmcmsh6+1U38dZV9Y5LCXXTSrImvt9waLZGgwYSNO
O3QlC7HTrmga0U0GgDfQkeK3Nr7BUtKyLts6FMRaZLOiKX7jCDhKIJpohbeNsI/sWdi+ocHBAe8g
WnfqkGhEn+a0yiNveai7CQ10rR/icIyfwRIISrx7+PCprPs8M83p7DawwvLozUbrls7JS8X6R40b
Cr8ifOZp8rfzMu7DJt7PTXUy1fruu4bm3YTpfmFZgBhPf9b1HvOwLpc6wyQJcHkI97lmKKcZ2aTR
0A91geFaddDYpr4Ern7iKlKbdEq/JBV/RnfyPVj1VXNOtJh8dYm6cMlNEAHQ0UEO1n9V9BSADX7n
XRorNDyIcz8Jsb6GITYgzacENMumRL7SyQQpcmTgVOu/thwZpCAFBnNV1qlCuNcwQV4DHJP1pNOJ
LEKB9pbNiKTJoQjOznBbcmWpwtNM0S3A+i06guCZbmblbAHAJJuaZsNTmw7xKcNTfovcSr56TvTk
rhJsS/goLClWdcvlFTKWHQfzxqhiBUZ72SUqrj7YwRSkgndtiHn5ZrS4BXnVVOLLDEnlDeW8RDCp
PZi6HyOypsn6AJvnhROLHHKFptiJmc7ndoT3uxO0ZrgyABVq3ONo7aqUhMOg+K1ZpznaaE9oXqKT
svS2c/yozSOFac0SmfQgsHV8bwDen1xt+bsfq1oT6L7Y/BA1rXGxIyT9Lp0CeWjEaluiPTtHzQl/
XUKvKExkogMcj9yyA7RVE9qoYAvQDJFMbYNY1xqBshVLX5auOzUwxuxg3YSDtEW44ugvOZT2Legp
Q+n3TVpamKYFBFK48dJJo1NX9c43hnft2oOXGuK/JLJcFlNmtgLSjLReWHYfMCGuSq923rDdXPZr
sGkTFRUyrSGyptNcmIHmfVXxEABC1mw4AmneIt/SAksnLGbQQZ9gHoNDQNurqeIQaA81rAxXKGjH
oBtRf+MNgysuWNt1hGGJiBzAS99p7K4OP0LG7vkxms1gsKgpgrpseNUmDRnNCroN6WXQGCxu382j
pFlLDVS0LsfQVE/j2jRfOYzbDMHYefYI7Yd4o+M2T8PqN/ba/ws6w/je3ynx/q7AZ/j/gMQADsFf
kBjWd/H1lfGPHAb8yG8chsgFhwGSgrMDAUjLIE7+N4chDH+BTAxsYsCDSDICofp/OAyh9wvkFpA7
uzAyQ/bY2VH3dxYD6A2QKaOyOvtIIBAGwqO/wWI4s5P+xa05G8PD8R4cNR8ptp7/J2btSuEZu2jq
bpJ1YDtnqpxn4HjdDxLiPolRf70MjCjOxsgBrLdwxH9kSvSZ8bwVQ75NA2e9/YIh1ibu0R3G/mIf
lyB8s76Fz4vwsUfJfrmOeT0ifNZrXuO5VSdAgTUvVM8AhEQN1lyrDOar1Y94xh+pVb9+TLDZ8DkC
sIzAcD3zn/7Ab2JQEUu/6f1NFIRyOw+0l6Rbs/pCq/m9pm11YinGOwrMkx9Q6j7Zv/9+aSCKkJic
tXSfqZ899yxb0sbfoK5rb20r1aOCgGvDAswCV53gWB1U9dpVNfo/6irEelL5GGq0VF0sNl5rlh+Q
fP/NqwFHdDhoQVuF1+2zoRSnUD+5YL1vFuHDQmp23KZEeFn37Q+L5XdezR95NP/uMlmEscv5/Tu/
8x/v+SQ91YVSzZuBdgIYGBD4KMLo///iKlgvUDGBu4i81Y9XGeIRmHA6zRvWrlne0tEpU7f6+tcX
+UiP+/UZxnDuhhoNrxA425/4QNXU2DRr2AKb7So4wWx2KRbTD7c+lGjI/a0Qwgpboc1fX/QjCQkX
xQ4CDhKkES7ItX/iH/qBPBOvKx8Np30Zm4Fdr6mPuWXW1y/+0MPFfmm6UnYBcsPMEH3566v/6emd
r44dBD53KIuQAvnxvq4rzik5Zf4mhvVwlA3JdVwZffvXF/lNU/dhmwLz/kzgRf7VmXjqfto/6hHl
AFwc+WYanKWwEbUnHtewslqDFuAFSu/nKlvQVmGYexI2qLer34XYY9a2aLV8z/xZvYzugjHG5GJA
TM5ymZdaozdtq8he0Ma2B0wzkebGGoN0GvxFCYpkUFbSBWlbHqQOpFp1/FxNxoJk0bggQXQyQjXH
DduYKAYkg5meAeJZu/pBi4VthAr8Cymi9uaMsOacivi5aYZ1y3mW5Mh85d+TKXTugQEvpdHWFAse
85I32JQ3fIoNbHKS/tQKHucBXBnLCLlo6JLbd4yoxneYNKKdmFHlYmC0QBpXDRuQnKvLbh4kwLaZ
JxeubbNDMIELSZQJ1rcVxjsHeEmOB4ppxoPE+gfA4cDXGqzvmJEad6oj6Th6zzrmFlzB/tEkUEkN
6FTwPaAXH3nHhpzGClS1pD7P4xYASGPto+iVcixSjDjKrF3MI+wolvMwOyuctQ0vXXQBQKKlWV9r
D0l9oZDy7NQOX8t8DBnS16webmGIZp5k0EJnM7GRgHAfgTMTz7s01jXphhZI5zJOe7RzwAQU0uaT
0Gm2YohgswCbNp7HbH6iAxLY4kCE22ic692ITZzglPb2whlgfcpjuNfa1Ox1qDEEwQeFtMd9AXl2
vQZ5HfkoQVYMsaOukXSWAQFS8Ua5g9kNYeMWvrWkMtXdop3bWqtlP7ku4KdkQU87lCuT/VEjSTg0
aLUrtwPyWo3hTjjGBwQJBriaQ5ZT+ApgMhHt1NLMB454yo0zDfIl0WoXxJWX/2/2zmNJbmTLtv/S
c78GLaYInZFaMjmBZVJAS3c4xNf3Arvfs2JeNtN63oMqK2FVEUAA7sfP2XvtduAJamPc8egrEH5v
hjF7KTliysI4D5nFcZx+YeK4t3Ts7nMvX7CWZy0TuyS89dDpnhrhWKe6Kc9pU1ybde7u0DHrI+iO
r3C8m7z5puzykpil5zrhDJPM6iI26i8uxtZTkHDHSo8cCLNy9dZiPBaNaTxvXITBGYoM2DpJ7w67
rF9RBZNEakUL0l3aqFFTToKF9dBgdDgiwTGO4RAm28LBGeWlIopndRfMbhw5AIW3RWrfGEF+nS2j
te0Np4J/W+dRWzAKjqw+l9dOzBRZmuFJBpm9HWpruZdisk5pp+PbuC/eyVSA0zcP+spKU72ri2Qi
en0Q0Soq2eqaKJeqmq9oZJUR4z/K5Fbqo2zs89yNx86ZXqVhNIQ21F8gNicoHd2bfKnvBMOKpxBp
zq1FJOKrRlh34ixxw7ArvK0rd95kBF2TPdOTHdPr7y4Et9n2+dpue+sl06Eusu/xsMQRWYb9liOl
3Grh9humU0+N5Vw27lSe44KbFppfddZqGBPzG2eaeSvqgINyezSlqWmNocYOkJlY6kGhYOPgBfpQ
ByOvluNU36DIHGiOnJOuNehtNaTVL+2LYJIoAkYzHMmWbVmKozP6y7WcxDeR2vGmrENQYHZuzzcz
RR/Mi9ne8FTl0WzwaCkVi/3kyfd4prNeeelhDNOvqAdumqZ/CTKkOB6sJ6IXJC/ougjO7slymZ4R
vJMDy0cE0vnhoTBjBISe2DnTfGcu5cnsFnffCPBIev71OpW3k9EEGyu3XdYDhBJpyAIu/YPs1cXY
5e95jkjNH+wLNxkWJ6rmN90JUggc5lEtP3HTDugNkj4q5Pw6hP71wIFz141htjV6N945du28e5Uh
+R7wwDMjfapl/gWW0WfqfPeXleT3vWoNm6XcXTnn+DE/7FUl5Gq60H67C4VYZoymY1vvLca3vBRu
HDLDtKeSNENiQ7trtL7oMMYeaMEp9DQo7ZZZKn2qxuri/aRUep9lFc9FPNmYWMuqad5Huh5vMRFA
7h4RZ70btRofB7hXPxOHjsTGFEJgNyw7fJidHOavcxam7yJbjGQjiVenwKqTuNong7tGOarqDUog
WWtT7bnfaqJcbzOClZNorIQ5bRc/qH76pSjeBno6+GeaQPHB+dJ2W8PIG074iQ8EVWdT9c7jZ90o
YfS3hpswo7GgAbh7QjOy26YZGgjlCUnwOjaGHOcWuJOLTOrR3cxLygAkCMBebhn1FNfos4J7JrYL
2RbS0u1pwuz1loqRAzlQ/uVtHMopYQNys+UuNex42Bkd/c5tAyYj2IbO2PnMCEa0NwllmYxktXIm
gf023+LK7wA8amHhWO1rFjYnVtVN4OTgKOmQuU+42EqkopYqbjkm2+wurpbcTBFMQZSUVngpilRi
s7GmiS6+45ByL2ODrIpOYRGPwMvoe9tr/GqLvM4Bumf56HU5gzH3qIyU1irIjuoqs3Iih4XXo8hR
lj2pCwJLx3DX26M3bSojoz/TtrWNDrDOixfY/BYQ1EGHxRZe6Ap2sCACRHFSMTnBoVrN59CHQbfv
XRUfCTJD2ACH1qezODiTx2CrC2eobEMJo8Fa/Wsotdp54/lx8t31a52iVEs6JHN6bsIt/b7sB4Ye
lnpIgvTdWjpBUVCWNYVCCmJ+7f8ZSKeNsa3YwpFVRypHNnXkD/2V9ozlnbMKruJusNg2rr1FVMWl
7/ZBDPXFqaV5UQa6rrNNbUx9DKsub4qtltNMBnViZadcW3p5DgMt1gllF78ISf8DqRAmrx16eOci
9zqn306laU90uOEhbZjPOPZOVdPw1NcGy3Pjx9PDqOFCbFN2hjbq3JHEVp/n4K7D/V3CJU0qIFRF
qtSmdQt0ccsszV3bL1bCDUyMCQmW17O4Y7E1GWIEScvTVfQPXpOpL6lpijsPUd0X/pfJsCnSvPg2
cHB76+aSMeLcubc88kzhtMjc4Thb/tRsjSTXN7Pd1VY0LEx9N+bQEyXSeo7/mnQ49RAChX0R6dFn
As4imjFqUuiM+TGQw2XDOPFzFXL8JjOXhU7EA8Iwaadjuqtcszd5XrV7nyV+7zFGRmkcZRoL3p7l
3PeQMSb5i2AMT+c264eM8+WiLwNUwG9CahlvJ89iO3MQlc+8Q1I8k3bDjcCrN+ldaXY6iBokV3SV
kwago+mq4sY3YUlOibCQ11FmX9aF39rsbWPcbLpRpUtUBaFUkQBPc9WHxsxsZ1QO6pVEBl9HuyZa
hncFDbLyC33TJMXYR3BTCvcgVcVU2YkHDAF9YYdfFsPPyzMyIXjeyMscdvvFS2n5BQ26u2IwphNF
SvDm0vp8AitroX43S5Ao2Uha5Z5lwn2u5hzNlG6qtjgwGVlYwAZVRZZCzU9bbfa/l2Rk7SbRk4JL
1LS4HmcjflnC0vIuCIbH9I0+3BnZ8JFCX0xOjiR7mZKBg0M2sRDNPIfjsTb7kDygpaf3Dw9lvplG
S8oNc5/4rvMVpB5laIhbuuadYRyD/3Ez92VvILkQy4LFPSO3YqocK2pbjpBbZYKEimSYOQ+2q5N0
NzPLuF1Gc8lucNIQSFTgsLym4+cEG4AhmREBO8XuYdTUoggGVlFzS5fjMXQz57EcbZFtAEIE2TYN
JkSmrt+NN1439+8h8mKmhInXlZExq+WOE0f+JU7SloBG7do3jhOTYGguZvLu8YicKgQTTHcCZMao
3kdaKEjO+noj18UKJUdgdrTY+/4Zjbef8DKuKRIT566eYc5o5Ij80/E9bVpRIcARjrv1W0tuQ69O
0ISIKbyvm8W2N63XWWxHGNUux7Lt7oJQpN9aR7QPeuYQs4mDWr7FuAZOVRE4CJMM8J+bqXa12vRc
2auY0sXa+CrvOjQkZfs0W5lKd9osyyyqR74GsMrRR6MEGtg9mFLF36xucn4Ylodp1baFvlVBI36E
rhhKTn8ISrfoIMdD0CTsnHVru18NdEFq1yHgeKlY+TG3Gp1udtg9EFTXQbw0l5XZe1+XIWnvh1Fl
fVQSLs6ZYQ46mthoiKFn+uGClHY22Zr8OqNTP5pUkeUcs46NNuDvA9O34qnkADEyNJva5OTTKLvB
BZbf9UbasQ+g10TLVBuMbtpiMNEZmgNazIRSZjkVji7f7ERO+2Q0Mt6AJGBjIg4EObafpU+MTxLK
LI+s4B1rSFPyjthmdQLUi9GiAKbRboolYK6xtLSSIrosy66b0/HRygRdcqCczT1SsfXBWs812K8f
UTiO98obbAJeg6q6HVU4Um+wsfoRGTHYQkaPI9Q2y8ryPdXk1G0aLO5krctePhd4NW7sPHfsTe+D
LmPkmuosysJxZdoS5nNn9YUvo2JaR90hegvOM0mM+biY0vm91USYcG1L8aK04lwz+YodXQjtYIXW
uuwONcKK9NGrSrRuQ56+ior5f5TkQp8rfyjd82gE3XVB4+K+n2ocxJYVowwGRzGkm3JwynhfaQR7
GzWVTbfBNhU8sF2geCqCRNob4dMQ22feqNDUikFGvuHHcWRabf42TSMyzRrnRPDCISmT2ziYluVJ
xrZVn9xMJhf+aMavxFfnBWT9IJk2KRvkvKNzifgldxmhDkOuvJcgGJxg5NepyQ0Ocj1HxGqPtCMm
v5d7ZVoxKHuHnbpiNnkHLb4Idj4FxBAxklDN1uqU5pGmiDvYOuzELmvm7hUVZxbuZ8gM4VU7ykWg
PoEWEjH5WaVGsW9dSXBY7hZHE8T/CuRxubf5Bwfi0xyblFkGx2gxY84I2Zj+IKiPjXCsMNxGTZoy
EfWo51AFix6JZyid8gdSbhYQq0BQulYvyNYTZiY3DkaaIUID2v/3QOM3e+Y/W5O/cnQ+lvK2D2nV
wDRo4fP7vbuF/XnC95mgWHTc+tFykhA9vJvBT/RxukH5cMzH1q3MyxxDGU4h1e+Gqh06BOea16UM
ZXDq4AidyIYm1dFl/oQ0QBqkU+diMr/nWTBtf/XK/m8I8x8WB6n/eQoTvdVJ+fb9h0z/6T5d/5v/
GsOE1r+Yl3hw0cgZXWct/38MEwT/MjCFOmCLjdVO7tLD/G8rqeX9y2PkRjEJcYvW2/oA/D8zKQZU
2Mug30iyChnf/G+mMGuX9B/P2TroWRu4MFRMxkT4RH5/zqrEQiQmwuy45I2zp/zNGfcDTvWWujwk
NnLWf9yaP/TcPzSqHbgtK0GY9B8fghlhe79/Xm2bhaTsTo7sxtPGMWX86Oi0Os2Lzq/mIDUuLbzk
0d8/dG2x//Mi1w81SRnDfIupFwD+7x9qyWAcdOMkR9W54lKWRbo1a8+OBH/5yfV96Imv10cTi+EW
g7V1frHOef4xx6kJyFpaz0KGhLr6MlwcseXE4DCaL4o9KimkDcqXh19/lQbG+PT3K/3w8cRvwpyk
4jOYkJgM79am+T8+3qXRhcwt6I+Fws87lpW9V80ibi12S3qEDY6uQKXONa9/906LSR7+/vkfWxB8
Adh0rumQxQmRmef69y9QjNpFe2t2x3hYf+Risp4GKbKvBZqJLcJhiom4T51za3VoB7rhgKbR5aQ8
WR5loJLmg+8N0yEwh/ELPaEy+a9F6n9cWD8877++H9h/6PSWu4LhP3y/rHHxp5dGd+yClNofWdFW
upN3DEo97VRSi9tPbsg6efnHs7d+IBEbKyOSFxYO/YcHXvQKOYYimJNGNK42h2OKGXFlHnLTuHHu
06bL73MMObTe410VWCrmBOHPl1NTFOqTiY314fULiIAwSMBlwWHySl7sh2+DEqTp1y7HkRoETFbb
J2ET4a6SFx3ZPlNk92mOZJc2Xja03z386Qc5estOlrOTYxcM0numScZXp7H6jD5/n1DYwa17TtTQ
nnrkSZSMlGHEOiiTOm4MeOEa1pfLqu7EqUqDEVMWfYx9rJv4CheE8fXvN/wXcOSfN3y9RM7ZJr/y
+h5+fANbpUx89UivXDQnpGbXnbS3SrXTU9l7hI357fTcgJ5eJRFmeG2USJ06mk5k9DB5LWJXnfBo
yXdtuuIWaXf5ULqDAc1z9lZtYfmQF2b7CnIxPvlyyL/bZqnQuCrrbVgEneupVqOBa07bz46UBgLB
ekF8Wmls80lYPvz9cj9MwX79oGSI4NbyWOKggPz+vgk9xgWmpPK4rN1JbNnFRs7uZxEWH98a7imB
n4YB92OFzn+clAYU9MPEY3+k8ZB8ERym21hBX+8X90ewetv+flEf1uv1oijYSLphIYNu8hHy5jPX
S5eej7OrJrlisHjBF5s2OGw+YwT+4X1gY1h3WB4ZD1rO77evAvSY2FKWRw4IyRXq5ukp94zyYRGd
vBjsrHyoTMy7f7+8j4v0ennrkBYaImRn42PIGWKF0ChVjX7NUcm7yseAsrfoeBMZx5k2NgvPfp5R
Eb8WCv3VKsn57Af90x12+RIMcR3AVuH6g/9jnxCj5+faKNojfhmxzVyj4bkZavotllvFn4S6/eHp
4ZdkZA87h2HBr7ief3yYtnO6W0XSH1vhlw9ONrLSZqN/aKg2orRU6tvf7+/H4nl9fogJsBi203Ll
Bn94KRr4M1kXVs3R6Lpl2TgchbAL+Q3nOoc0Fly2olhuTT+pt6nIYwDNTZBdzlaP7VmnWZCfGiJU
r+o4k++D1w/vldUiqUvHGD965onL2FGfcar/+IuQFgJ1jYcf4Nvvv4hVeYVnpUxdZmAwUSGoTGK/
rM8hnfXHv9+fPz30ZEaspSNoEwRpv39UHWSd7LgkyqE+vjItaV4Nchox6XcBhsKiPqc2kbt//9A/
XB/D9XWWTgvagxj1+4cuo9MVVo3UfGIgsvftOr6aSfE91m4sPomb+sP7Ba8FZQcfBkftY/J6k84w
NTGpAoQY03pfeXl+CcY12Gmnk3eDMucTtlaVYGJo3MuR0PBPHvg/XSufDkFv5XCSi/f7tRIp5I+C
AfGxchAbEo1KbsXchjdoQsNP9E3ro/xht0PXj7wL9jao04+lLQU63tkUaJnDnnUx1cgYpYfDiJHz
Yj8nTLLybdAsEBi6T3/SP9xnEwY3aEQ+nCf3w3PUBVic3NFrj1ln6IPtxNl92tFWpqGBXilfZtau
bLSmMsK+ybtXYkrf/v2p+tOjDALHBYaD8OXffupFEoKJLrQ9OqlB79/yvNOoYmPXZPKuSgSg19Iq
P6vp/vDzsmKiUOJ45gFH/FBErSIzoC8snknuhNcxw3WT4WlX0S8iT23/9ytcb+KHHxiBkuUblI8o
7z4uni0npABxT3MEXhdeZ1X/pOWnVeofPgTWFc8qlFxUch8pl1Vo96hqU1aEhBZrhPcvhNiQIOX4
+8X84c5ZBvsOGC84XuHHO1fSLqQbgd5uYnbyXGQERdBWprWvC7tuP3k2/vBqWOylnKl8kGXmx6NI
34wFoZQKQAVXfKjSMLO2oUFFu3hBdaZlJW7h9WBWG4X39vfr/NP9BE8XkolI0hwrwO8LgMjZodRU
98ey8MS21867yNn1/v4hf3j2yYwJefhJCf73PTwEGuFPhl8dO+HyGC4UDUsyyQuAIOBkig6xUBYm
nxUvf9jMeddRy3FlbFUfD1CLk9LDLOPqiBffea6LWdwGqJUeA7vJj7lXffaGr32Tjy+AzUkW1B67
B8k/H0qVBAFfVS5ec8xtm/keA7q4i3LIoj95GfwnFoaQ+UsYjk9LG8S3YT3COMSoinQhcfPuZ+uY
5cOYW5wC+nr2D6JVNtORMX13nYzav3DVaG8oCxiEBl2IWwlxB1BqSz5SuLQvf//R/vAGIOVc/e/s
veT8fChNbM+QyqlRfFgtDV/ACJ699dG+vuDA1Z+k/v3hs9aFkY3B4rfi7Pn7U+hbQRvMVkFx6wmi
281x2S+9kIdw7UX8ry+LEQM7kEmCEZX7hx1vNgBgzdZcHn91PCQe1o0BLGHrxGn+SSHxq/X5+4ro
cLSjzbBKHW2qmN8vC0KOGI0p5uWaEk7UCuIg/QLiUsy+NL7WCn8+bge3WW5UObP5DHPgEctQlA9S
jDW6fZ6z2znQy6Xy2+oJJ5qJcMdoEEY1onn/+42x1s3gw7dlDaLSRuHMoud9+BE6Z5YAE2mIVGOd
nNvRbt9KNA2XrZxSxgxZlrwPRto/KrfDvMWsFfBPby13iZ92KIGcZJOahrrrG8UcCQP2fVMOeosG
Tl6A8AruxqCeDkY2MpuIveo84pr4ZNH+wLwkitnhgMkOT0HD0frfyhmzXQQFa1AfXatDAjc0YbvJ
wYpELsSAy4rl5xrEER0MlY4bIzHf5zJfTn+/j8g6f++k0LSgnkNqSiYAiVz89B8W1aBu5jZLzObo
qz4oNzkp5enNWDuMm/u83ZHQOtz4rE7RosZnP8cxHrl9BvNtSrOfVtE8T32TdxvacephmETGy5Ar
BvANAr+5Jw6UiOuzo8obsmSRDTK0lol7EKP7PqZZFKf6TPOGCZC+79LkrZ7TJ89fHy97OiVVeMhC
LGcdRnVGEKs/vTgbNTMpgHpQD0CvIDLv0p2Tkt5g9vjx8oNs5yeDcaEOv1qw6UQpj3WR382jPjP7
W07wy5hJja89ehcdLjdgcibCumrvFOQMqgpjoJUyn5a+ewZkgYbKQ0IQXEorY+LTnxRTezu3dkp1
+zwpT1pWP4ZY7DDlHgj4xNeX7lxfv9oKlkhGNUzzIoW+lbRYW3OxE1jEo7IQxwUT6oRb2hhlsnN6
JGWhBhuSKxsUgft1QPGFcT98dIx4W9S3Npi7guPSUk4FAxV5nSkTVPsiLmc3vXf6kBFnWb/WeYlz
DNmrG7/bfnc3z86GfvcXWhrb1jL2vntZqPh7VgluYvLYzfqUOtZ16y97s7tJEuusg/51wssqPfSg
4G+ifiwOIg93c5UhRQp2cRLvBgKxejEV20UjhlHuRVvj+ezux/YsDfeL9r47CxYVy3dvgjrb9/N3
h5zmKKA1vfFa68JrjR/B8HOx7IthdemA8yMw4VD2q2nJPflIG71anrMQTRCM8Gdyx6oopMW7jP0V
NAyfw2VxYXbmPTnFR7/Mup1ukker8/Y8xWixnMg2UPAaxBNFBqGFSaG5r7O+KQfvKeFxLv0cUS80
0KrdenHBlHuNWzS/MRbdu2C1tuYUX/s4oBfpPbWF/G6lYL9ydPulSJwDdKPI9vLdVMlXYVi4k4FU
9UhO3aq5tmfN6TcWBweEXn8eE5q0ItyEsGRELk60fTaYTy8XaR8WeElD7Z0TbJI2VrS6AawIX+Si
60srggCw1+GTjykZL9JDMAkXW1B9FUIgRXFErjCecPQU2c62+1eoFN+YRSCLTM81ykRVYjb3rOqM
sOaK2A/Mq9W4m0yYCSyTT0TAPxhjdQcx8tuCwmCh5tqo+AdT1k3bmztT8W5/y8zi7LjFttX5c258
qdFsFLwmWT4hCNTPoayPIpTv6JYTXMwdvr70pwzkKW7MyBbN91R7l1bcbytyPhgcbg3d7xjHOmj2
g/MwI4Ud9DHx4hMp1D24krI/MyPel7ZCcG9hUvexW7mPpavxeIGD9NcVJOz4f1iHvETtKPR9za6I
Hw84QYufCpWGNVZRjbnZoCdrDOn9wg1su+JM0kqEKjwEaNZh0dK6fbXnVFWHskltJF9o8tAwFkz8
9n3cXpWp+2rVgDfKfAcoMJrrFuZY0cHkyoMtWqCoSuyd9FpgcZIRehxQezCniMKwwLfveQ+lj6mx
m5trGGjvGvH2cyC7HSf6fWeEbwi0Lp1+uO9geNHN9HwlNpV2xmOuEqBH2j/gnGUSqi7rGQVJoliC
xJDcMHVEg1Y43xH0PYbLcO2mfOE2OS7uceg6YHk1sSMLvjPq5Shr0zuj+G42OcAqpNjhakSe7maF
T7ryv+QsqxDYEPE23yCw9McmWeKt6S8kadip++IuvnmaLSdukUGc274vb8rJrfdhpyArVLKTkV0h
yTRKKR8T3XcpC05i3eTwalC9SL9bNj0S8vGAYKh5d1PgGdsm9rKt8pHqBTPz+WHJ/Ys4LPwn08EJ
hLitQwvahCiop2NsmXI3dSZ2i3jF4WQlvj3QWwjdCb3TP3y53C9F/dMwG6Cgs7/sUnxx2VyEA5qS
BIkNit039Gjkm+cGmZZF41+Xllh2zazbR1Q830OYald2G6KylAZMInIPnCdeUYgNdpl6JyuU+qoL
xDIcIPcFJxAq5U2SduXREjO6mbGOxWPXzNmX2ULpFTUGzqbUncRP15J43sHrYGvFSaIu3awMH7PO
jm9qlKWULk6Nyj/o0Vu0qnX3qpXushPglLb50KLciH2trpqSgxaN6Fi/hZ1dGHut3ZSQ5/Er7Bb3
fV748Ei51fzao0U/ybxD/0lDqjgMsZ2C9Oo9d1ePMr+ngVIq+vP6lTK6+mZOCquuAR+hrMr2OUw0
QBZ3wKL1C8hSWAUAv2BMib2KH6TPC1+VFWAeZwmdveXgY41yVKU3cqz8KJ/KsAdltgykl4YS9UyZ
lc0+NRBpYeQtttZiOZugMZpb0dXyMuMw9wJrBfxGH2cXgYqbk7BrqJyVE1zNYYWchTSQ4NVzBLhG
ua49AskqjKIvfgujxatEeoHI+Hvea4LR1GQfK8+mN+MGD87UvPlKVceaQ8GD0kX/6ALqOcqFfuRg
kfwQNX2lrytYqwV5tna6k6bHdtZ31jvdK3kHJauLIL0WF0x1rFPSefkT/BSxW2hqXhpxuoMz90hS
Sb4dslFdMLpDFuUBCtrWuQWFzkSg0WCi22UyhgPbFBMi1twLs3SPtXbex2aHvT3IA9hcKZNN0kn1
MGBMmNqO3Y4Ix00wGyomHAVjO+eZg6lE8D51WUHXC44mJhWCTKcYxH8Nl6ZdAoSoS5lcDksHdMJP
9VWK1QACV1bqbbJKpZfFnFHSIjc72w4QtTpDrWdqN4DjklO3w2FD6DQMcsMzbp4qikCEDtoWzyhG
rhQp1C89hu7DNGXmj6xL659x4iZPwvCa96W7ixHBcOSjiD6Y4ZDsMUrkN9MSt5fonFK07JXK/A3N
rwbjQcff+yPmYwgyIEjH9noNxHlv+2w61sCbLkZq5HukIgnlkLB2uhxrJFzTcoEvx4/C3uVENLYm
taPS1g9vqFBUMojbSmNSe7e2XqRhMzAVdcdcup/UAtIhNcjy9B3Q+nPScrsatObUJJ3/FI9ieHEK
On6E/Lp6h/y9rtDrGvo4wQ/7FoC+kZtl4mBbjEZX7vxWe+wBOTsPOlL7ZibeFxJs5Ux3dRwuL5g6
zKNLAOR28gfd3mZ2jT596CbxbuZzdigNK93lkGef25TdcMLfvel6nrWtoxf0ZjZeiA3SHltudF2o
Q1pn+S6myD46nGsvXLjNj8JFd47oDlsZD7HV3rq1nYrNnKIGi4oqdvaJoQp2c4kjO3LHTmd7jsbh
5VShKzaGhSo6ae1Htw0plfidixM/ntWBKW71ISmq6rtH3+pBMx14l/XPaSyYNmM7+sGYihC6zD8X
kNVZILdh7rh30mbxnfzY36SLaDZlafgPnVmFZ6WGIPIBChV8C81intpd/Oahw75RbV7D3dTAJtH7
4XBzcfh7YzVdmZXyNq5Oz2Tplsdqyg0SoOxib/ds1HPor6yUvjvw2g57xNTDblkcrtUlb3cqtdib
leeculmtOwjHya8jghIsY0xqHjJU98WXUiDJLnxLHU1nxKw6DG0VdWr+4Yp2uBJT6Zxm7EmvLqeS
A8Pt/M5q3f4gA799KC0XCI0v0u+zUy/PLUi8XdfVB2VZ5d3gO8+yh2phCKLJl3GtD1Nrmlm9mpgq
GBgwVxrTaX11Sse5GgI3AcAyeOAWirGNJmtOT+4MOzpqGecBVVxgRbcAB0Cc1mYR9VIUl2u1cNPN
Xt9cDMp1rR3/gYu5Z9IrkrpM7hYnzzZ2P3i7SjTsbAQiIchEB/5ojb6xjxN7euwbERziNNC7wEVP
4FsY6R2NbgsYJUPPOlPBw+I33rxlvhULXEREbaX+VN3hYG27TWuJNDuMyqRRIX37B/lbyd4pbWls
67nLUFK7CJvBa5pRuwaTxHPYnlyXEoW7X146hjjOTJ7foQ2Hp6nSOU1tx9UHLx6BUKW6Ly/1vMjv
adylKXpE4ni3JclnjMNHOnXbBK3ZbqIOwo1Q1j9LMZjXrZe6Tzqs3RX/rJNLXWZ2SSmERwW1ox62
cvBaDwSTN9zppLWOS0COo1XBFZlAGp9ncv8wUHnpdTuToRbmw3LuKy4TwTqdMuDSJickQDXQvt4k
LaFNQGG+mYVEAAdyodgSj8zZpXOre4NCdue4KfBnp+2WMwvWj9QO691CtXKWddLh3dL1m54SHng/
2baN0CelCPvA4qovE2pOzpw2PiXlJztGgvMmWOnprWODLhz7FzwxnE2WwSQkMRBHFfvPJiSZTVB0
VsRAgdjG1PDtUzYBDJ2bqkA3GuZHb2nSXaJHtY1rVxyzkVg8OOz2JenB15jiGvBjdBEpPK0ZMBb7
vmCIvwEdlz6gqKgOedKnV4uCO8m/1vW+87V9U2AAu7eLcbkWxGuxfoWKmdAqqgTh9dAjzVDQSSaN
2txATWPMwYlnv3lJ7V5s1djHz1PeyTsxNjmk08Zv9tV6i6RfzPRKkIv6QPyOfj8mO7v4wu7HKl5b
ifnomMVCBwjrTcQskCaCmdTZVSK9E0S55AJK0VuQWn0EqDnYW7jujmbd6E08doAlRG/09xQ4PyFS
NV/1UnMOSfuXAdzyq9+H77QV9AZV9rsEB3gcCzfjSGN+xSTS3NqsC7s6qZZ7v1DPYoxJM7dEdpcO
C8rjNk/mQ9LB3gZNvOAK8Mbt0CNIGSx6rH2oqivDk+HO8VS3i7uqPwchJpu0KcN9Eo+bSub9yeGQ
d0U/ClU7qcXAaGYTuMqSvKA7Tk6wa+8du3osZ9hIWqr2gnMlElgnri9DG5gk7wApj7HzPmTFWttN
3i60+BPF5q6GKfZKxh4EKorHrdkT5ZMHS7PtljTYiRwv0EQEVzR5FeTMbJI7C2IahWZ/NedDH9W9
esYfw0HFdgdQdEY7RwbC8Y1pZjlgfy8L6TvE8TaDxPOUz9UCHUV0cCB9s4Ud25ghNqYk3BGs7V3l
pUo35tLog66EII8en7OrK/8qD6bqZsrd9ltb197Br6eHoYl/OZeMfTpk1cswJvowTvBCrGZ87MLJ
Yt7fus8rZvmqT5JxJ4uxuEqg022N7Jg59XxRGq1xssrRIA9A6UOKq+lodkkQqQrtfCdaebFwyPsG
qOY/iTvPHclxdNs+kQaylPQ3rNJnVZoyf4QyXfKivHv6u6LnnNtZnIoMjICLCzQabSUFRVLkx73X
1g+dSFusEy6Ls96bXuxTMB7tX23dyo6v0fv0+zK2viZsVncTRuZ93o30cCNsqA7LoCH7EjgiZltY
cJQgyE8o7/2xq/ZZg/HSHGv7wQPHeWXE+Q+jTbrXLqztgBl9uA4bSP5GamCJBrP5fQTQjKC2jJHE
WNkrtZr+W6MJ+cHHuPcZ9M/Grp3y2BeeddONYbtDNNhgavCHa20wSj9ISsrK0p6q/VxZLe8uJ4Oh
iIfyl+27yc6asW+lAH16ThwTPQAXFd/7Iq7ht/PR1TUqXlrc19cNibmbeAiHg2tIfccry7eY8RuW
4DhJ/NE7WrQpJSLDQ62HXrxuu62WZM7eAZ6dZp7J4nOad9qcNwfy61Mw6n71ccpIrKoS5kJy35t9
hVBq67vMPYI9DEjoQt4JhOD7TPfYM/tJVh6MroZoidbsoDWRhReVhT1wyDQb7macx4+uGMQN5frm
MAtroZ+K6wYcTbnzrVE+GMkpIIEVYKCxqrsi16nfzp0VHoiQiD6CD+823GDcESXRbFBwQc7FOxbk
Gqy+Sa+odbS1Dq1wuc1l8l2fdXF/ynD8gHnifihZ4A/a8tMmPGTrQh7CmEomw2iav2QMC6knF+4D
9r/8YFIt/Wwls3aTS7mAr516eH266F/CwSxva07hd7Dv7rth+MrxcLWxW/1TmWGt0XqZ73qwyBuz
Et221aMxyHFBsJftsg/VIPlucx660TuMzHllUdcL7f4acGDCxrwOjzrpFoz2CbqYHfqvo4EAPk+T
H5kzLrd1y9EV3J3F3cIVS7Dbd/PRIbz258Da6tAhcLsy0Lk/jqlEYW4y57o6i5UN5QI8WDVg26/2
kOkIwnNtj/23eNGIs7/xEP0fcEziSJpBLRFR0m/MKZoByYnvmLLmXb8kWBua2P2e1ZXcsm8yAj+2
7ecek/2mLES1M6idU24piKFIRO7y+UgXbNe8LRTcC47qBHOu798aWU9R2h1B97VTd59jbH8pMMTz
QZEhJDEruybZO6GgM8O2xBH0LAbCleXYXvl2LI7SH5pvXY98XG+me5lDI4boKTdO71cfRAToUc/r
V9MeS3BtLrSpGc3+4k3JtV+E4pC6QPwykQCsnkTb3zahbJ/mrBux6LJ/3I75ROmympLsxgohIUVR
/GvROWzvCy0CCCL07TIPxbUecsRGLayaDrDdzYNeTMsuLTCAG+WwrzyONEyghpuob6mypX0WmI69
/JpYkd5qoWvsxyW80xKre7LgGh5QG6CQBCu+aw1X/rTCSG6tWmtZHTDy/NhzYDRzVv6YohRD3Mns
+MlNpvHo2NV1n8X1PRE2lI3z6aufNX/FSeoe3IYDhdFp5oO++Dqc67G4ngYJxCmvxPAXBx9GSVCD
HF5Sf44/5V5KxE39K21c9pqO1AMz5LSA0luxdc2l+BKR2rAzLdFfN8NoX2f1NDwu5swnZAQ7szdD
vw3C1PAod4L5PZL1Ym+n016+iiNJKU+EH6ORySuMljxIYAw88XXFA1iV4S7FLLgNq2ySOFFtechl
x0jKsPpmlI9bFowyq76GxThRW+tCKlHAILs+iWlWY762XP97A+X+uhn98AiZmGMDRJ8Pc4lvcxOn
+i05RNHtKHNABrYu/UMDhUxnh97E4yFmh2HgMMEVsYF9CofXnpsM0kFNXtDesWcYvkbU6Jjttboa
dy3eQ1bHqDHanRyXTcMW5JmScXmQHFpeuVn2GDuutZcRS/B44UDHnjNOdbKlPuhyya6Qj+LmqL3q
dSnkPG1YzIL5Y4OHR9LMo/kguobUacfojZlidWzs+yT5SM2Kw2FsEl01sxx03QxPNyTCnSUWYxtx
JHPgNuN96LXh0YBNfz8B+ieJl5SEvHC3BqLcrajhf/XJt6GEFgkvsQs4e0oOhq/t60WAWQ7BOSy1
39+Mlh8CELQfQfI2VGkalp+xWb3og43tkCxpshxg3GODD6dPnJMTSuGwk5a6qH+B7y6/ST6PH/D1
zNTcwVXjtouPhoisO0KvzM+lAKq1iVhpW5sCp+1fVRQZRze0v/pVVexH/+TgxENwZehZfuVqxk0k
nU+YzcortwCIkdT9izSoi+c29AUswO3Oqe1lX5Aj+mUgwtQ7zkTM7vERM/+2kESPoxs6T5RNs11u
9fXRqvL+bkKffF3Btz/Eph1Dn6QnbkaQj7u6BUVt5mG7d/2WUzYvSe61oYYtZmrDTrDiu+7ppTes
DGQgK9cPWjvStk0n7OuiWHTWsJ31QkmBErMnTRKGRHvnDJP76PsRZ/ejTy+UHuvwnpL2QbQMWbZT
5iECFvphCRPxOM1AjJeYig75pP1pLebctNNgs2jLrP5bxmmehFSLHXEz0YZPOjnbGn7CSPxMEPgk
G9Yv4HzNiQ9GwyFTx7rhOuyj9o6PNYd3Xuje1J2oOLUyNDfozay4KjXfNDduTX2ndtrw8+LG8ip1
B/3q5L97NagxHbIlgyIf6nHP1DosbJERPX5tQsTmaUJQAf59mEBuV+B2a0eAfaWbfiLwr3kyGvtk
z29Yc+cpAUDbiZlMwrbVsNP6UcZZSZSWybdIzly7EUMR7WZsWGBFGxfaTz796OKUdIuajJxsPh1I
hXIZHxZNaz7IMDNv8rCsnlNCb1hNlDN7QU4SCPUSw00m8EFuo7Trs527kK69WTLD+DliJr/FX1h8
1wtBiHQspvRxmGMq8ifoqrgtupJFgFfL9Lb1sCZushr86c6dEvOTDS7yV9tnOOJnwkNuzNTjwwwj
xtMIOzDDx3JMej697LhvdegJ9V3jlpq5NUZHBHWtuz/nBDPFwrz4K5pl5N2wDhOBYdl8VyfNiMNt
7xsntkbWlDeVKB0qRa1WP2tRbL/6edH9ID7sFGABwgrrcIdcZmSq+tq3wMZh0vK4fQovN+qR/mbw
FV5B6dW/oKrpX3nJLg7WxG/2o6nZ8KZTSJ2IVSI8ptAUYRdbGopQdObEh7Clo36fmUEYW+ZTRWbU
/QwjoODLmMwljkewjXFbIFsY9a5lvWRTJN/F/ckh4kfTS7l4aOdJBcOyYf/9XFY4ONsW7nB6YIFZ
f2nnibAPUEH8ueqY8UZCZyg6uv4DYNHwziGXh/KIH4fBPLnTiwwBiBzHYvbB6i9LvTFFn9V3Uenq
5P+0U9JCux7RzoV6FB3dAsUM+SVx+zSQU2Ac7CK1D+QElDFgCCt/4qwyyq5yL4yTbccBLJlznIZh
4S5KC4etb1PZMBn1YZ9a8GJaTlv5IMTo54vZwI9NIOaNi8HwCZdud6z6Anxj5/Y0SEvIGTsxlKcR
y//KsA/00tQ4oJ1gZVG0qHhIkKG9q4jqxjYk4uCJkkb0mTI8O2hfq+xDb4z6V9m67TX185RgkjR/
1ad0yHBh2hPnoZKECZKNf7Rj390b8zRfCyftkxsf5c89BVkun5ERwKyNeMXrfPopO/rwbpJ0zC1W
LTTZfl99Ae8UArBIozvyCVDq1kMaeKFA0VO6c/Td0KL01pnTtt0M2EOGfSMoPIFhYoO0zyhaDtsK
GQJOfGgHT27Buf42AZBR7LqkpzdGIP9/6q3HXzZWmNz2lMZfqQjgQyXkgvQ3mQMJl75TP6dj2f1I
oXC5lOgssOImCn1HWvUzVU2Nzd0sxS7xMrITMLuML41uNZ9q8oC2pDx5r+wZBMT1CNJsnvl3shGs
D+At4UEnIIcDxZb5CgUN6/EQBgxU1yrqD2mcIhxuCfbWJ411ZcdEes84IDBmojibbdM+R85uGdCi
YDeEHB70lgcbq3dH/XOFK9zb5h1icCpY9KxmSO1Xjwo9oWC1xYuoU4dDCfDqvEyiyG6GBKeGNTdt
+BGxHd9disHFQ4LRYVcPXnzn537+6HdlmB8IV7MBA0wM+oX3TQG0IH8CMdscX6MVdl6tuqATcBT6
JTc78VNYcXobw5CiDDmPTA96hwC+02yCbEjBAOe9wKmeOWPQGTy5PEkW0wrEz87JHf85jjW6PPxu
jvIr0hAxznJydGjtHuHtkDoWFnqwhK/R4BtFQI1qfNEgRQU6WrcHiwODpyhBx0E0l/6Vz0J4F7si
f5rxKj9nvheT3AJQ+yebnZEMqKFjbCQdbhQWBAv5DL4mWZl1KKuPrKMjkKo44uV2oY74OZ8Xk3WW
rMz2yoSu/5FPUS12XpOF6RVpBmnQeG6EEoXxUWxHjji+xjldO+P06h4dSnecCS894DZl1s3m6DOn
UzSna5hz+TC23syiI44WqNnhcooBRMPUo0X+VelAGfbA+ZnuRWXRhev0NL6Ji+nre2D1aLTIwDic
dI2E6bUl0EMDIrC55SZc1IfLmFtgGzejbzZPnTWPHEWFJH+lp5m55ANwAPM+3eoOyG+/lNVHImkm
To4MUH4s6vkCZYJ/TcUZTDDZKHdC9xraAAvIY+uG0vma5U2esIWMBUVU6uqnChUviThMwvDKmM1Q
UxTC285mKvKHuJuGY93V8krXKgnlStOvuyXmXfCRqwRhiR5FbizNYNIm/ryLF9jPzPBJ+JA7gjky
WSzmOSeUTCJ6rVmvbCn1IwlE9c6JtPhjQ/9+qE/U4RGn4r6LnSHQIoPDsok19ZZEMRoJRkDR3biD
bKGvlCWV1lLzQu16LvR83khJhzOhItigjdLhaJqcuRLZVLPY1qmSHmOOa1Dg9Iu3SaEwAD5xPVS+
GLJwunR9/TxVBmOxbIT/MFSwJmkHEYS1D7LcguO/GxsJE8RpnWvJeQIn9h4KU9OonGeb3n3MgI5H
rMuk8y3ng8IqGXRdUEXjXVogmrrlKJRPVifwm5Q2QnAWD2lA4rgV9OnkoFBy6CoDJ7Rb0g6zLcIu
vhd6PI8vtt4J1o0NHyngmUjdrTl/YqGlQYvyIjpvR0IGa9MK+uCWnD0+mKwOzRu28f3DXA+ACqoY
UUTctji60smA3NU99HCTce7rxkagmNhq2oQbppq0674f22tKE/waB1YVaXK4Rsn4rVkCFu7AHD8w
/X/o2RwNlKinVr9Jfd7d/RIaGGg0oPL2fpqMRLtDeXBKtgEF7JBGtDj/Fv//P3BcH/+Sp9zbViXe
/hb8+ywL/lD/k9PT/HiTIfw/T/f/M9n3ZGs878e+m7+VxbfmNzM2/8O/zdjY2P5luJhUfazuoEVP
hrnx71xfbNooSsVJ5ogyl3+P0Ph/zdjevxyqRgBv8ZXYJ5Lu/zVj+/8SeG6Fj+8Xb5PjeOK/cWP/
rhuHT4BjlqNtXcF3Lks5NRZzSdCIXN6GLDxubcTIl5ScJ2XsP1rUfy6vmF7LtIJEdXJ7UfiVV2E6
3QK+zYJ5HMmlZbkUu1ui8fjU1WV5wYvzu0j9f29JZvjvIt3YJJqgat3qpBkFQAlMovs8xRkLgVzI
mjFfA2R47CB0ZNs3L/vx3z/nLTrhz22ITvX3O5oU3KWoFxkgYAvt7cjMdMMHrVwu2AqM33Wo//yk
0099Y2OjIopxmdiewG77ob8yK05yjmPjRZ/yyBTjDctg+7sjzQewVfUtfB/vsdIGjb1Yq+kXbD+/
S7v/eQZFDK/ltkYP7etA2BMquVG3I32fjnn/gqsq/69E3f/cRJEsx0PnUAt1ZWBF1vBUjp7xK81r
z96KiFiTC+ric6/r9M/ftObEQbqIBZYTUk5xxY9WL1nxEBqysjsoivTTGf7kcIJHcbCkBDqJ8YPD
V/Tm/c527j0wIbx9eso03dAB9CSKJbFfWLgvHDGWHskFqLpI43v/LufaSJkW9MiPTQE3LoDDKPca
cWoHQXX1Ql86d3VlVoD7WRqJm1YBmwWOloeG9UJR1E6zf//pjTONpLpgDOq+xHfLKkA3NY0PoPJn
HcyyQLfjCHQ8W5BXQCMjXQ4fM6TlyZXBUXR1DQ6nqm+dorWT/Rh2FNa6xBcalDQxnRJvS8O49Ihn
xrRqn54TOUocDVUQLkQYbXupt/E+I/m3QAuWpvoX8t6Wv4xqQJfClz++hu/hyx01czYRbV26w7qX
4SmTi2OzPPKy0+GxNiKvQlboftQIlfv+/rs48675Sv3WX3tCdrJ0TOsgklH5kUN/zg3nBt3iutHm
nbrAm9EM/JUyEb6AIHeI7NqERlm8uLj9X9c9vjJZdCNMCMw4mCj0PH3R4ib9Mc51cWG+O9c4ylTR
s8RG+5PVyIPn1kbE0rJ1SWPXXTeMPWWyyJfGJTbLqwJP7wDL+kZUfzKR3XUXGv/cOFOmCT6wS0iM
fR3MTcc57+iOi01ZbvTajRZG2q/338Gpq/znIkL3lOnCBHwyw23E9TjW0z0nlu1fqNAM76al6+b3
U0uY9IVvw6nT/+FWrrJ4IPKvc8NOJ5bKRY20xduXdU+uMU0uNVkyJ3c9v1dDRG3W8XhhKjjTCVxl
+YDYrjZIHqoCPxepf3C7qfY3hR/F6YUfdab9XGWEW800ovocZRBlVRkhbjEtqe3xCSPrL3J2DuyY
RDdfwGGc+zmnp3gzIAfO+s0Q/GXQt5VX7sH/2uF+ISzv5f3ecO76yoCfKsqHQEBYsWamhwC4auVP
myBQ70Jrnbv+6Z+/eX4KHhVayARvsU+JHmUq+0+RXyLYG6dO+6cepgx5Nm0EdIOQDXz8JEdrJM3w
RxwRCrPX4auaX6BTEpIYu/FIIayIM1DoTjjOGiVX3b0w5Z8ZtqoZFiHQYBsGr0irBh9+p2X+HHUI
jiTzeNqHda9JmRqEprnAzGaW4dhhyWteOJMcQ9e9MCecBuSfmlGZE8qcg3LXKmr41XPWbm3Ocf19
hNQg3EQyQatE5HpN+jzkRaTz2Zx9cUNh/Xj/t50ZUKofDItGNtc2ywv9dEqPxAxPFfL/uNMeEkzG
2pMbd1J+fP9mZ/rjf1BlNDMK3TJnC9Xi+kkyAaWas/UlvDCHn7u+MjsIUtaTeuqIic5nbWcVMefr
HT7U95/+zIQqlNmg8Ku4B6tbBbGwS6Rrfj9gL4mG8rqvKzFuORJzfw0ksuUrf44yPcxOUSMxHxi+
OpWw3q1fmh5S8fu/5tyLV+YGKw/Ttq5P68pxkP0hDqPpiYJhER8XbZluNJm6u/fvdKZ/C+v3WYhA
ZkeS40VQoAMq6gVDhf5kOkUMVqDUk88oG7yXTitC94BIJyy2uOs5nX7/3ud6hPn7vRF1mRI1bRVg
b7BROvdeutUHq2gvXP/M9COUqcGvOmQeOluYiuRsWL+Z4QJpxHnHaWo7wfZf9zOUKSLKrQoBplEF
1gBn3W8F1kg63YUfcaaRHGWlIPFqVf5pWE5WGD4h3jeeNBwFV6ue3VHWBKHoEmRb7FGrqBmv8Yk/
aWjdDusurox4Mim9WjM7Ln7C4DSg1A44Wo2VV1dG/FBLsxiihmZvLevG5Xhra8l85YrZUYZ3DCnG
LzT6ZoKq5hv+KcKRB0O0K9tdGeCcIreAvqnHpsUsH6SjzXuCXi6uxM51GmVUgwI3KrQ6PP08/rLA
eeHVadL9uteqDNu5zHLflSU7oaaQlPgFSFhsDcd1V1cGbYrvnbqJL4OJXMtyWAiirsTLumsrI7WD
3hpOHJkFsWv3e8BwCwm32H5XXd1WRmo/DTn2uF4G2uREyMHQ3Q3kJ3xfd3VlpHbI0PNEp11K7eSq
h02xSWRR79ZdXRmqLtnejVWxdMd9Z31A6XYTsaq6AA060xvVHCOSqwfkDDR7hDcuhsLVUBIlhLO/
BF85dwNlsEJiz1uDs7zA8Bqkuz3GL5bv6ybg/2AAWZXnxq0pg66pH+2m2gPaWNnqyjCNS6yIvgAW
4xPChqi7o/ffIqNsxpVdUhmqnlOjfKgbCSwTne2uCjVE4A6aiE/ruo0yWJ1phoWP7DJA5j4zEcv2
Yz/r8YUK+7nXqgxXaI0wTXM6JYrDNr8bBQ6qnWiN6tIC4cwNLGXEzqhSFis+oUoyo563Hake5FX0
hiPWTZWWMmidxo0W4zQlFBZpofCpjVsn9cZ1U6WlDFoC9BJi8zgPsMgGhLEiUw5go3rlsyvf186p
siZ1KFHQOVN0KM6tUTr5BYDLuZZXRmxVTa4+Yt8JTI4/j0va5T8wMmXx5v1+eWrfP+zarNNt3+yt
pa3HhPNOtIwZmgzcptmwO/hc4gxwOv/DggstyOrOuTAMTk/9p9sp47hoBwvZfcV3JalSdztPOAo3
5eShhECleolAe67NlMG8IGEb0og2m7TJ2+pVZOPVsd11U8UpL/Ntk3UtfLEiozMxoF2MlpLMnC68
RNE59+zKUMZSjDCE4O+g8kRznHrZXLt4SNYtBVXcpKlJp7cMJorZToxbAfbgMaT15YXedObhVdii
SYqBYc1+jiEdBEBk6Mt+csv20sOfu7wyjDnTFy151mVgzKcYZv62/qxhQOr3Qw3eEeffNPTXkwxd
eZ8WUUNiXvtRc9KTYBV7cWlEMXYAMt6y3QwGVGyWk5llS3L5qZrT+ulfGcj+D53ZhOkdVXIKTb1X
hrj3SOzFMNJn2NdbHAgJNgZHJCRqGFP2gmksf8FFXuPRbC2P7Dl74RTDET5h25WjHdBpJPqdBQq3
PE5R3mASnLoZ91ZqZ84PHzujddW6nfg1VFPrfZiWGUOfLRp8wnMCRySOzazXL7yjv3HefxiDKlEV
Foa2jHDwA/h8EtGHhcrogB5CQjFZXBIHIrJBnK2O+LW6NXsgL8fUI7FgBzwaObk5Itw8iT3ssrmw
cDh9Rf70RMoECv7IysyiKNlbLd1zV5rJPYWqb+EIopqYYyKp0zazyHmuUOaFTYV9+f3Z71yHUibX
eY6hAyeRDERa6EcQkXuSyPMLH53T0//pV51u+mZqdcqRLMwskcHSdjWCYvDqOxbshdggq7/qm2V8
XvcrlEm1bXQPlXhWBrmHQ8UwAKksPsqylY1k/v47phYZxGJXIGoxZBAI59o7Pfetdfs7FTeYG5kD
FMXOg9geJvA+XctBlNt7l5iqZ16xmh8L8TwhSwPbGEk72VG3vW7bxd2lz+e5qyvLljkcxtGFqxak
AKW/hJGOdMto3OtVL1YNfiA1JunGFmgbZv7oQGZGc3RKX1yaTv/cP1WYXg+mQNQGNPIsckssmm1t
/hzi2dIuXP/Mt/7vo+A3/V/Do5Fb5tIG9pShIyccZ2AIJ5nnc7Za5K/r2kgZZYaTjJkNWSrIiEy7
wRg5P3l5sly4ujjTRsrQinN7ctBPdwH2bWAMg9GQophn1inZiXzIrazSpr8wC57rS8o4K+GuEZWS
a0fd67NbDKw/E3/J1u0Q/hayvHkZi9GnbSyn8IiDcjqiu2kgdsfDhSni3KtWFi2ZQwZUWJpNgIEZ
u75PEIyzR959koAXIS6a99/1OdmNrmxDuqpycx/Rc9BiQBmusqifzaOem9kXDDRxdeNAWce3NlRw
nsjHy8qdbSW9cz05jlHe94g5lwuP8seXhcxY+XJgLCh6zmZkAFGunnYuTtlPfME1+8LH49z1lW6N
V84Vug8i2ZvyT8PA75ECh9777fjHi/vw+n6f0TVWaaB+2jiI6tp+NmqJN9VfOSB1ZZEWkozHTqXm
4qU3BbNnEU5mdvOadufRTwP1TT92Wl6n21hRkC0Mzq3FXP4lR9harGl3rq+8V6/rHZMdrn/0Gl1H
nq/XWF9tuVvX8MpbNbBeFHVn+0fMSvbncTL84wSf6dP7Vz8zWanx1FOB8J8QYpZrZAaj5cZwuCGE
roPqIGU9HCxYvpfAuue6kDJZ+cRCkzWge8e6TMRuwv4TRL41HN7/Jae+8oelk6qBNCwOwaGiRcGE
bTT5yx1w0V4bsirHo4Z9p9tT3xvLa1fXjNf373iu7ZQZrC2iUyolxtlEI6WsbB3b2VhVUtso6gwk
3QAlhmj//r3+2HbMHcosNkxeDKMt1Y5jmKLAjv2xybeFpbfGhen43A2U8Q0QIcR4BIeA5EnPIsWs
I3SSAMxiWXkDZYyjVzGbChLMcRBh8nkErPBBb3R/Zfuc3tGbMV47pIlNc6EhqpLszobZIJnNvHTe
f65xrN+vvgxTMpr2DABQn/sHZx79Q1v47sqWUcYFqbmZgMUEH9UgFKRhLX5HCMkljdq5Z1dKD36U
F44eFuYRq54zsWHB0r+3rdpeI2WkZyqjwKoRQzNtF8G4jMD1Kjccv7PiWeR2Qsa1au7wgMj+/ga8
HNi/fyIjhXOaBC5kZFwJSbjuN6gyvhJQBiwTNwO4j5UZTE93CyjDfI6ipf21agCrAr0Ki6c1MCkR
ZJ1U150rCBZouujbuqsr3T80xxOXXaQBbr6hP5T5BJ6LJTpMwHU3UL5xRdM7dTVxA711+1ewKPLj
sBhOufLyp877ZvimCR73QguJHceTeQ88CvZKiabuv6Ph/48kme6jDGBphnMv4jYlpoyAK1hz5XKD
3R/i5fvNc2qG//j4cH1lCA/TUgmRh8mpe5aYmWyieTXQJfNWSnGJDn/uJspIdpvIBbUS8g4MGXMW
bvdgQsy8duBeRZRkdu//ljMThirUQzna6iaux8DqMaLIsTa3ZmusOoH0fFWblwkYd3Jq0qD0iK3d
OGEBXiytxedVD6/K8MwBJ81YcvmpMb/VMQWNqLbXnLTx6MoXLI/GDsQ0+ImxjatHcqzSAOjXpRF2
5u26yhAep8Ve2oYCIbRNF3hSOffTtsQt+uynBgm269pHGcdpZC91VcF1EnrckfzqeVGED4wkt3W9
x1VGsjaNbpw6XgzZtW/3dY/Kc5jMNSt53oAyjCs39mAzijgwork7QtVrAPDNqwrdXF0ZxFU2jIiA
rCToB4EImTxA56aMU4rE69peHb+6Y+YNFEPMF9rzXPikujTeJdD5mVHrKp/hCUHwZBB4HJjS0MB9
sd3h+NB6fv/R/yx49HxVLBdprhGBeYsDd6n9fB9VXiy3bsYOdqgr39smcW9/h21VJM8YIrVvc2Ho
9clfR406eP8ZzvxCVULXZQR/DIIF/pL19Tdn7LL7Mkrdl3VXVwa3YcFVzTj9P9E4TJLZ6nZnz1ia
1l1dGdwCwx8EdC8KyI31b6yRUGafCO1V5VbejjKqZa5ZupvzyjVivG8czL27bgjlmuNErq4M6Sms
nQgiURQYfvjLAS2+oWYS79e1jDqkOdWwu5itf91TStdDtv4ToIYL7X5qgD98l4UypIt+7hJP10Nc
+yd+kQBPdB/Xmo3FQPatdeEu53qmMrAb2zbRorT0TMhG0TE9gVIAjuTtutWdUMY2rkORWtGiHV0o
lRwvGVu7GdPdqhegSuAwy1A3Akh3JL4ao11BmHs6h+tGlaqAqwem0tTj4hgH8enLKruRs+2s6ztq
JliDT3gwUs0/xkmd3FrTol/VGuDadQ2jjNmCU7dFVp5/7LtCECcwC7jLsN3XXf3UY9+seJNCOJDf
QfZanfzlyVxuPSjKKx9dGbFmOmBF0VqavfTjW1mMsGtkmRzff/Qzg8pRhqxVN0bZhwv1rsrFUGVD
jOiAC+ARr0CrjysbSBm6HLItI9YDdvTCMoNhAIJJRHy/bi3nKEO2TzGR+qn0j26aQhru/AjGiVle
OIQ510LKgDU8AMxdGDLtNLVfQnVMu2mLiHIwN3FpjKuq/wQTK5viaDHNIcYSBBW4dPGsx0dwaysn
NTVpiMBOPud1cvpkZbAtuxEKdAhm6/0+dOqJf5iYbeVzm5TpAHKSswWAIePnBsxWsMRW97ju6srQ
dRf8GElqhccR6vwGJ/Gndu6MlY+ujFxZOcDcFy4+abEJfDF8tVPt+7oHVwbuKU+MBcKJCLmQ1GFZ
UXyrSRQS6z5UtjJy/Vl2sLHN8Gjr5Q99rq/yitP8dY+ujNcOMIiwksSHgZdmt21DVuNGTwy0yeuu
r4zY2orAJdezdqyzyXkNE9v/lmfZpQ38uf6ojNjStkd/ioV/XJDr3+ZUyoK4N1d+Y1UpXOHN4zxN
fAYBnzZXRWZr8C4JTX6/ZU69+g9jSdXBmSUgRgP2y9GaCms3owxhUoauc6iyYtzlcSau3r/RmUZS
JXFmFpdILprTZwWzbQhrdlyS5LDu4sqYTSaaGxiidswrczp2mfux6C/uSs81kTJmzcpLtRThNp1H
77543Qxe1hxmq4NTjUfj1qknKGDrfogyhlOQo8PYJ+Exr41oS9DosHPRv6x8B8oQFv4w25gg+CVu
Y04bVhDlj9rwwnVrfUsZxRD9TX92ke+UqaVfAbdKflCUiNZt4VQZ3Fwyv9nwkY62Iwgt1+U2HKaV
JWJLGcIugbWZX3CUBUWw3ie9kexI3p7XdU9VBWeBjc5TO9aO8GCtXdr6kPLyzlpzuur5qggOvGNt
DSjLqH9a9UMIjXXTSBmtK2//ner+Zq1ZkHBTeTWHR4sRhQPInjKHnLQYJc4t8gvSdV3TVEZwhOE+
dkP6jjGY4daKo/FqIsr3Qs88rQz+MMupUduQe6W/YNs9Jl2yFGwSC7O76UCatiBhY3CNZZtrhCYU
WZZeaLcz852pjOTO15yuTEbtGJtDB1FyGAO0XuPH9+eJcz9IGclWl1iLjbX7qJEY/Usus/NctcL4
oLOY07eDQUiNnufThcLo3xKdP7WfMrJrL2SCXfj2S70W0LxiCxQwIqEyfKz0ung0REExqvFbx7iN
4VZD7R4X0z/A6V4+5WRoEMlULDnpaFmpDx8jYlm6XS5iEvLQUYhx3WdeVRo27UyJL7K1Y9FF9tem
y1BI6m4nX99v9HOvVJkkfAO+piEnVik6TNSZ4LCAJJZVdlnPV4VjdpWzILdBTBfd8Mu307/GOqvW
NczfoeVvBrHlgVmDGsFml8y/QB+b6MokBGLl1ZX1eF3oXhshwz2SWPYgcu1DmJQra86qaKyFezTO
LoivfDR+RLl4ccL616rXqerFRgI7CsvLWJGEPRrJIZ+vprpaeehuKOMfe2gyEezKRtdofyRm+pyK
5sKa7Uw//I/A06zhLBCLPVw4mVyTczUCgbb0dbvbv2W8b/qKHFxPhHrJdzaR9ifL1fxHCjDiuK7R
lZV42M3dKF3HP5ZR12wKY2o2cbOs8jUyhpQROs1d43Aa7h8r0fxFRthXIgbXNYsqBWPCy9uyQoBi
sMn6VBqlCMyoX/n5UxVSXkxqCw6mU3SVl7wkcdh+qpPQXbdCUCVSadhymGUC3s490d1Rr5PkUOfW
ftUrVSVSvhuVSI9D76g3pfO0dI18AABSreswqkDKxDQ+AuRls9/JPoZnF+d3XaWXK4+FdGWcFsQh
ZcXALBAJMR+bqZruRW7LC23zt6z4D19OVSOVDJyIjlGO7mrqih8uWoT8buml9TXW5rYiGmZ+NPVq
jw6i+BYO/nAQ+ZKUezMOZw2eKUiBIy6fHwlcoGYvbDD10OjJj0WnXxZbcpv6/8PZmSzJqXNb+ImI
ADVITIFMsnq3ZZcnRNk+B4EQjej19HflHR3z264Ihh6YIoWarb3XXt+YOmf5J/DMJXvjrf+wwfi7
476CBffUrQYG3ZQjr9t6EQif4bA2x0L5vdxqXb3J6FLgqCvZdEYtmgMMCebIsfm42wRq2hdwrp5l
VoBwDBpt8ZhP6ljuCZKVX1OvGi68jm9Bnokr0bDtIHEy3HWHLgrQAuyePgcw/wX6Lhs38OaKIAcw
suSHbMkkipS/Pn0eRQU/bg5Yw7p2j2Gn5EdF3fbhyLCj1PPr01FobkTeTXj3YCNxWQA9B8/LYyIM
ude/ClnQ0qzYfq8Y8Fe/LMYz6VT+8di77zaBibWLFwLmnsGb6jknPdBt41anxx6+i9U7oBGBWkAk
UPk+qGlT+HHJ2TFlHG5/v476EHrAkm2I7Dy0BZwFHHceVjfxz8defXda01kR4leI7CJ4NmYG3UVx
1+Vv6e443vF/90a5V3+tbvZAx5iggczn8QuFp90rcZN311uvP9QwITHpfx0fr2xdOCyRzFbY7t50
HDzNlvNDFhB4+n69mnxr2obLrJzCbyyoX4Q51OSJJ+8W68IC3gF6hMDXheKuqMf6BvgN/9B1W+49
2SQaC/pQI8jrzOKd3UqKKwDap8eKynLvybbAfHoUHsjkDTreUpBM7tEu8Zbc9A+CAin3yxVESBij
asTWvq1PwCetWLB8BZmxCVy4ZDX12JRYT+kJJtR13Zw44WKBxSgIVIcuPXKvCoPlCu7EFuSmxYv8
E4o2DcDW5bECitxrwrwptEHuOZkh+2Jfl3FzF9/N26ELhJS7ZW3WYC2FxLRlXn0TRh1NexCjkkN7
xl4Cts0eMUwjlw9Y9IDGdvIJzvbVsYfvFWAeMBEw5kZ+lBnQrSeBRuI17PI3XLF+H/fIvQDMtaEL
bD4gxu+LFcVVQ04qLA9lD2Ds+OtOhP4HtMmTUWTzYgadgBNfV1ASmMEem5F7EVixzBtsxyeZAXoC
D9pBmQ/K6PHToc8qrpv4f66FnYc2UkdAV+HSqgskLiqbNmoP3VDgVfrr05GJWwsNT/BsUW15Buy1
PoE+9ZZp05++6+4EBq4bFNMQ35Vbq7Nw6NDEg3bIN5KLf3r6/ghu4P0LJ16Mu5Dv1ggkvib0D1m6
4BTYL1WIZcBJ7UXW50P1BfJu+n6Zuu5QIA6Qwq/DbimsCboqDKHvduV7UHDyl4iCU3Foyux1X8Sf
/KXzFU5HkJlbmGis80toSsTNx56/O339geJyxWiYyWWdilOJO2iRwFi0+HDs+bsVS3MVCAYCRwba
M3+pWWA/gapcvD/29F28PBZjz0ZS4pqCU+kjEbV8p+bOHVuu/6PqEiwqAVgFsZa0fVwtwxAXM8g/
x959t1xDcC54sCqRtfChPkVm8+5Nl9t3x56+W67ALlNdKSayq6I+7QuPps7TwbE5v5d1zQ223+F6
PnWcpiaEsxPh/nZwSu6WK+gAa12B6wxBCBB4wJYSBTj4AKzgsaHZLdi5mLTzu+vhWnXPW9e/RIZ+
//uj/xCN77VcOr8SKLTLs9GW7Re4DLsqi7RfB1lk1cGodq/pAlW+XrwKuaIFSHNgOUwRswo+l3//
CX/YifeaLmTmLISSocgKn2pctaLGH4DdrPL5WPjBd2tWeDloUGDVZz2wWPGsTDZER69ye2MzttJm
mTYhs5HJSqfw3g4pbKolYBvHhme3agHBkvVoJcI+McNvv/NBH48mc3Dwd6tWU8hDZIEdp4OLaTJJ
/ZUs3lu28H/6suTXg2qgE3glK6LtbQmAU+mg2IOF6qGEkdzruXo9whUAQKlsdJ4BqcgL08LZN5uI
r8fRb665fLdmYd0a1gaQ7qwEPa24DOCyjrcDCdcnT3Y6v5UBuAtw9++fi20GnrvahgowIs/4X6MO
1aZgouP4GY6cwddigWv5JWeyu6mgn/ux5uAwQdAO6trfp8gfNoG9SsMsleeAW8OxsdTzZw4kChCf
ZQ8qbuBW7+vf/8gfPuZeetabic7GrTJrWrQIpihlbCopbJ7TYxN9Lz8DwAs32gWx6trMw2ey8eaV
jfMxtbfcy88kQC2mKAiWUa8ee74O6KBxr8eGZrfBDNvmhd3QyIxM3J25KMWXAQY9x+59bBfDywCn
tQ8tS6bQwgdTxmbTAnjCDiqTY6+/22GQBSF1B9OUzMEH44WzkH+VDZ0/H3v6boepK5iLw0sO1/7V
ld/nyuibIZfHBEryyln57wUnh18KBPAKua5cFyMoh5AExwADcHlsg2S72GAjwq5Ri9PJM2jbL6kl
sHcG5vrY4Ox2maIXkc4n6DlbDXA86tMdnDAOPXqvQItgeDAJv+FZ3ncG1Nr+FuyG8NiU2QvQqGrW
Ys49nqFFeUHBIeg/Ddz1b0yZa5rvN3sv3a2nenCgj6lFZIDY8psF6Jl/yGgHP6G8PTfo0wCb8qOa
ghweOeZgrprulhn64uHp7XqeSW9xoBozucbLuizHSlZy76G2aRY6SyuOXLhG9CH9jb9MdWD807Hv
vVtncG6HMkNi0HzkVxJKQUClXnesei33KrGe9WwlV6kV9dswVkv7wwbrW2ZTfzha9iKxGtC0bWjx
cMbg4h6vk15ZbHrBno8NzW6VuckClLGia6ASsnuCYaCLeUeWb4eevteJSZRR2YxkbTa0gPAq4IMC
NajzsYdfw5P/JHCMw21wqQQA3dsWZPBXrLMR3mIHn767K4dbWXdWsjCDF3YHmDj9mevoLb+uP3zV
vTisHGnf0jFg2WTq/mTqAlo3Or87Ni671dqtLdtGmOFkfJsec+p38dCptxRJ/2+d9JsNaC8Da3pE
3Apo7WzuWN1eUPQcb8cQQI6YuK7/AD+ncYy5Yl0Xl0R7eSzD0k7ptQICDHjT6T4GdbrtYiFW9wBQ
Q+PFrvPyJwN83BLrWVbqWB6L7JZ9jYyB8XqHBGUI2VpVwRAW98FjDZKS7I5XDv0/tF/gw/eLPePY
e9ZsOPjiu4MVfanR7Dgyq0C2kyxS/ZSZhr+VVv3/3/+7T7hb86Hf9BtziMlmCnzQSW7aFC8wcRuK
RMI4tI8B2Q7elb7uC3RU80LdzmWD2+1whY3FIy8m/xQGEzjgHvTUazqLfvlIyOiPJ730fAEIsFiX
k3Xb+t2nUqQeAVl6QtgXB41nXkVjfHtIlSj25WtApJGeF36YLZEC6d0EMCuMG2rZP39fTNdz9X/H
SuwL2MBvNwoAxjBzME/0gCNXUiTMuehnKFr2aUNN49BOLPbFbDZV8GRUlmezbqpzCNL1t2gMwMz9
+w/5/ZYj9tVsmCkKRDsEuUUvnG44bPaRpzvYyC721exGdgPImQQn+IKJmugxaB/l5OP2eeTt5V5L
aAHrjKAMRVDVClBb11XFLeEH8657NWHZYgJFFXjtrZ1+BFjUMVJSx/qS5N6DTl9zuoULeRYWeREb
V3yMAvnj2LBcZ+1/jsBajNSPLDIss+TDXQNjfSxJXx6LwPd6QuSKSSCsDeGnpsYnMnr83xUUmZdj
736dqP95d14CP++4wCedGfm+aLx3WkAo9laLzJ+2ub2qEG2ok0H+IUTBWdT3VC/zi66J1adG5SqK
A8hpP0ECLh/NWm/sDkmMZvxieAPj1RW97x9rR5rHKpSdTZG7WN4ZWyg/dZsG3lkVm/QS1BwHFGr9
aXkEcpK7ZM7ntkrp1bM+HS1sg96Y/n8oEItoN1hQF5chqFcc21wlIEYOC/evagljMbQ6m7gpXFED
dwyzsGdUhtw9ZDAt+tTKwBzTxOJm/evnQndXUbIcrdrE90AQxzQesRcenGm7A28tcgeRGBGZptZz
cVCbKUgCVR7jf6A+vDvyWjpHUPSisjKMjGXAuC+nSlpxLFbcSykjPRdgfPg8cxIWfgb2w7eAWFYH
K/N7LeUGG0AEXdcsh18VP5bOIsWJ+od/zKVC7tWUopjsOC8rR4jERIwTHNkao/qDg7Pbozpoy8st
HMMsVwh6waYsmhfV5fpYiXsvp9zEhOLzMGLsTdHfUMXHRIRjcyi8kHsxZQfsjr+OAzbvekNRESWz
27Y/2Dwp91pKEMpqhEKS4eY4Qt4BP9EYhJci/fsGe433/zd0kXvRoxzALRkbTBs2+JYlq2rgmEzQ
+Vzcaj6F//79r/w+rpD/I33cRtcPC+q5E+nnj+usFIVDdKDeqhf/IeHh71YuXCK5qzWOCWvFq23X
Gs6hfutviUPnYLLliv8j/Lb9rjkymGgbR3h25IeJiP664dWyooglN5511fC9yqNXa46ZMEKGt9tM
Jy+opewWnkEFmz/BtLlBc/TgH1px6Nj49c0jxgxiVoQzbgrUvWRFcJkU14eSKfDl/PXpajDr3DQB
zeQUzY+LquzHSObV899H/feTFgKJX59OWVhtTVFSiEq6ekuUKts1Rd/I+NLDyHs9lAAUe5kbzKgm
FbUFfgMCyzjvy4/MdfzYxNkL3WpWcFcVM83yqs1PRVVul6Bjx84atC78OkB5na/BFDQsy8MqOJvZ
b9FQ6R/brCGZ+vXpHRyqW6+uWTbOg+nj1Xn2Mgf6YDlZ7IVuIbLFo1fg+V3k2YeN+1CDgzT3Rpj0
+71I7CVscBMaAlVULPPsHEKQxP4ZrgzSv8/MPz18t2bx5nCWsTholtJVd4Euy5jaNnyjZHdNK/3v
Zi32Cra5BeO+mZGS9ofWuMS2eggT+Bht8AYjsmPngUz2q5rJ+P3vP+cPiRyxl7XlOShoLpAUkv0A
WYByG/gQb+gA+feamnqYWmn09b4y1tM5WPOwq+CDiQRhSnOfDrFDjik4Dbwhc+yaVrcfJtmbO51X
fh0jWhTLLbrpUA7/++v+YV/Y6+RUpdyVdkizpQnGNQ4hu/nsQ5LwveuLQ27h0LPtEopDLVxk/AW7
AujkaR8MLPGaZn3jOP7D/NnL5UjFvNZxRzO3kPli6WTec7RnHtvz91q5eoEEbVQ+yeB10qfwmR9v
m96Wh8IgsdfKLR0tbN8yPH2uXUxrUj5Q76DQXuy1cnSCcigUDc3gpUJvqI7Ie+mit/ptrhvjb1bW
3iZtrlAvsfDWzpouMsjdNLr70jhb6xitMVObMj8cDrGtMIN2e8QA55RhMjTIetdi6gMFbr7LmW4H
p9DuYA+LMa/WXJBMKviKnZjiINF1Yz28ZUP+pzm6O9u1abHvX2fREkXVBVCBPFWQVhx7/b18zkx+
L4qB+qgXSpkoFooUH+OYklbsHdG80jbIZwIXvygxnrbc52lt+mMVeBHuygH1sBZDiCJ8xnG8JyiB
wZLTsENlbLEnitZeLQYHZG1GW928VMD1xSKn7ee/b51/+Kh75dwmlWam9YMstNX8GVn76kGv5i0y
1O/jc7H3Q5sbiXxIOwRZ0fXQq6/90HwWBcu/wR2j9+Jx8PIp9obC/+Srfp6zAs6mhzS2Yg8ULSnh
WzUvAeSSC6odcABNUDQeb44N224tL5wZtlRjkLGxrbK+5me0vR2Ms/a80G0spKzXLsi0nZZPrKz4
eSZ8PB179d0ytq0gkTB49boQ5U+/DTaD7m6YNBx6/F5Y5zhrVhBAcBog5f88VsOE9lRCXo89fXcK
q0nOHSIQPwMNuT4b5AxQNNSHDOSl2CvqKI73AHuHnw0lxJgxML4DuJKOH9xB94K6epNwtAomP1vq
IE/Fqha4rETHJB1ir6gT3BYD1EtBBhlA+b1TIUfd5miiSfDrDvKflCwwVryd2zyAtd7a3y5gJmVD
UPmHMjVi75QmeIVbaLPgw3qd+GwtrX84Xc7qjVn5h3Oe79ar8OqiKw22udLAtDL2vahe49mDsim2
1VC9IEMbrscW2F5gp9jgFXCMwkm20e0GfhjbY9HPb2mmrjP9NxHLXl/nyioAP8rzM8Tn63JPSSWe
Qsc22OpTPhdJPommP/loQiFp//+x6qGVt5ex6dnouWsaPyuBynv0qSvux0nZYxHqXsPmhJilX8B6
HV5qxVM7gDxQb9tybHLtNWxTaQq4hZUwdheTPfVcfQd4z70xta7z/zcfZE8V5X0Pz2eHdZGzef4x
bM584mP9FqvhT0+/Xnn+s+r6RtKBmIJk1jA/BjCwTaKweUtGBXzYddv/3etf//B//oCHwrqBeyvJ
FHicFmqAud14DN+nqp5iqKyW/rQW4LHc+BuDey1f9bxeNSZenW6OhO7jBD9mSGthOPZT1o6Occk2
JB/4gsxWstnGzKe8b8I8Bom2hMqPu7C8d1E7lTE09YKn0djnfjIIdDolyNZNURL2UkwAx/VllchR
ky0p1spfsqGq2jGp2qHdMk5nOl2igkT8NC18kjEHIG+CDfHUtOeNGohVts359hYtqbO9s/XQTYmu
UM15ZwuAuC+8REbgpCYH9pkmIQ/j0qsIuZucgputKmanULHs9fSuBFjki48ob/zWTQBT48F8VgmZ
Fm9NTOV8/YPOzK3JYOZyjg38BcsPUTn4ZexvQcgyjevvEi8Qu7xAzQofp3Dsaxrnvh63W7E5TFDg
6tCe8jFvAjiR6dGV/YULz8/vaOc5khgUcdwDB0+tSjffbflr03RX1QS2+JXEqwYIANQkbfUrPOH1
P/hwMj9FlNjge0DyMX+ksg5xpvFq1XHvjV4QG99nuJ/nQ1/fTiMygckKI2f/Avt92t8EsAxt8Yq+
lUkgRtMgzAmDV8AY2ZZ4oByKpCq84APhHoveGaCnbgCEtPyywRS9AD6QrvmzI8yfHywhFYqyyAaW
/JZ6w5QnZVv4LAVuqPlZdkvVnAqvqyJ4jJXB+DhoyH8Tf4tmfRoRSzwViwb7Kxgd3S7OOTnHesnz
8QS3MuvOY9GTr4FWYX9bLAxWa2TozePa5eoZb1hCz1XANvSlY+v2XKrxlSMofdUe/I/SvtuworqN
2E9NO20fzFiz52UbxupENgaxykQr08ZdXXmwcg7gEhfXJiTpJELvfQS72Us94jaBJEfU26QfyfaB
QEtCLnk5ImMy8HDhl1o1DUkDy5EVgiNZOcSl2krUkbc27C5hYNUDYNB184nBrjk6Rb0av0Aracp0
28Jq/FrRLi/PdBHNdu5lIMmHKjczOa9dlVdnjTomJu3gL80HSQoe3FCQrVbQE2s7pKtEZSHpubeW
KUPvtBebYR2qE4z/7XZp7bjWNzTkmJKYu0UJH+oxyKNEYn9HKd3TWxfXSiBL2VcDSFPrGFV9UrIu
YBCC1AtJPdz8H5WbBvlhafrqtkdXsv652ZmIcyuMX90xBeAIwkE1oPBlw38rJBK/kz7kT0FHzXoS
Dl/3IiczPRRsC/E93Vr1J7uxbn4/O0amF84xNIm2kPACjWin7b7ZiPcyCe1gCAFn+fAJROfSxC0s
rdrYLF3r4+3hbPGoRhAzU75gnZ8jOTXLQ23HyE/xMXN5CgYlfuZtU08vG0GmOoXSTYpzENnuXkQT
cpFQRnivaIAIwkQVa42sVll2UUq6INIn31PzPWhPKP16Bv7/d6a1Onq68nyNjW1Hr/DMokf3xMbs
8JFjCFXKpF97yVBAZXq3TW6rkzlcV9hMBR79PlkscfTo9NfdpA1Cdbq6OfbnRWHk3+euXNiFAok7
3IWse1baO5ly3l79osd3aWAMuqSyADmgikPeXl0320UQeWKTx4BfbNbQ3MKAudD4ZBIdQRPsNdZ7
OQUBqj85md1DDx72d7nKabwrISufv1QTaaaHypTVelN7AV+G6+kgyiBmbWORBpYKglLf5bVJVjHO
JgnHPPwiOZKWJ8839qef6yWdPGQ+8P2v0pjx1NR5lK7lOGaCdOC2j/CnD1377SohiKuJ9omy+l/l
QyEYA7MA1b/kX3N47J3pip7PBv1YaTnPuELKLkp8M5XJpmcb4zbG3yNN4aXNAlnzGoXT923kDfxO
li8W+DISCyzmxyWQfQIHqiYtUJVNarUgHJQeP2HKqAJDwRSu2UYUd5Xy5iWZbOg9gVIKefQgHYZ1
adH1HQ8+U3AOgoQghoR9uthgSQoAcXEE2OIk7ERTcNs+4wRTt6ttSeLDVbGIiyJ6cGszFjGQF0HK
Ua2d4TLnfVwm9UpYkL+CJkTeh3UIwvrsdXHr47hRC8GO7qsyYWbYPvTDOLwA2jTddRXxv9adGl6o
6PLElqVLfCbaD9Ya/MDaiy40WL82q/gwgToaG2FNwkIVpnCCITEmJbmtoY2CDH8VMBGuqs8wbxBP
wdx+80yJlO1mQHColuXDatAAEEbekKocXix9l6M4NUYXPSMVymtIDijN37dV/Z7Wek1kwcbMa8fn
vnTfuPXJaUUXYNbAXzL29DjchpWHGd6Z8h9vzHmsm+J9FbJXO4ZPAFHdRVE4nu3aPDm3RmPsZr/8
ATMc4k580tHnKmIFskTwkXHzfOKml5d6AGi56lCvoX1fJ25x5h+s7DBInLY/2tbBI82X5hbBiT3V
yt77m8RhBUzFCwMw9ls+dTeUrE+1sWsS1D57DJc665l7r6mgNzgo/HsRKneeObGxP8nlw7Ru84vV
eosrb5QJ1tj0kFOMk0L0ETelzs9tiJuMryaRINhQX3KzbR8alLlvhYfpW8IjOu3zto79Ao7f82y3
bOzIN1eEGLRFxTyqh7il5ry1cAKiMFfMaEe3x8CLKFqb8qGIIccbk4IE5BsslabvaqLf4ZlFE4hV
hszvxBdoHavLEHgwWgGY/qJAT42pYO4Sbl2nY8HgGo2FhuEZyYsqIwBHgFzApBvKJ5FXm4hh4FK8
6AIH2hgOY6y6xkYnzJGTLFqbKqPI4+ir6pX1Q//gQo+ks/HPTBT9IyMIJsexvuUI1JIg1N3JDysf
WC6DEInM7MuAIvfFNmqN697c4GbM7/NleSyV90krwi5YPKeg4OK0LWMZmzxw8cp9kuhe3dox/5QX
ek4oMO2JDtYhrsEoRJWiKm8XUO4SDMdX1kyvFBY2SQfZYR0vwdqfUDMYX9HLadJWemURT0s5XITG
Tutt0n+E2Zh4ooFiOCjc8sVB6Z7Oqh3AxqFRPJaF7RK3TUuVbIQM/5TQXZSpPw1tmSy1UClAE008
wgoQe0vDvxVslUW2omJWQ5lTUJbxyRv7xAZefSFWzsmm8jWmAefxirAgIW7+hrvkyKAxCmQYt2hG
ryF9IdKC2rLe8WpgTWr01LgkmkWVEIstMViD4nYCj2l9RLtwGUOUGKY+IKHpdNVvwpKMoFmQ3pZ5
oLKlzW2imvIbPJd0DM+TAjaGIkhXMdFPPbzLknIDYgh/hAh36WhOJtjqM3aOrO7vuJke5y36XLr6
sTfmdgLt6BJG5Vg9o9c0ukc8yNr3DfwxcMjJZfwKBPOyJf5KzYTV0kEYOi/vu0JvVRrkPQ4HTrsI
lryyCk4GKbXyfnZDdG5GGzzUVcNVDDZRKBO6rKyNmddEuGlEFPGFwV4TlyNsji2G4j4HUetrYdcg
6RH5f+CRrGK6+N594+RJleIOAVD/4FEzqJjNw3JSvvw6FcNtW4+AWtQI0jRivyd4zrNT721ZNxjz
BKuHl5FCtxx1JoqH2Yk+BvReJrOvcXlpSpYgqzRgavABUZLv30aF6IOLY8YTcb/67S1uJ8RASsu3
f0uYzWRrbpo+1XYrTsDk9LFHmo2eZ01LBK9XS3QpC30uGeuSSbPHHiW02CtUHQvS67MVvXgmKAoC
ZwXmaA9TrbjOGf4XbrpxvTUYO9ON/o0qyyHNcYJOic+1u1iCeQpTSsrRgWeaf2paWpKUQdF+yF2F
DAnHHSzu5shEab7CSODGcqHfOb1Op2ha87Ru4GPXb2X70jIz3XeLnACL0gVoDq5Lm2AezrauEASh
i+AcIGn3uSHdcMGu0ZyioWtOGuf1yVNr+UEHUfA+QEyBUHHzmsQTIrop19Z8BmscQjWwc0E9rbvy
ZmKjfYc72vzAggDnonSyGQFBbWjC9IwhnkvJPs527P9ZRni29rolF6Jp7cd504mbEoH4PQxkaVKu
vf9hMIvOqA7QIDNh4gfQYsKmvOv7eFh5EAfwYrRx2XTtTz/AlTZy8ye+RjytbNUhp9PUt9BuVuha
bYrnOoe1J7r7WuWfJhF4YRxWuvoxFEv7EWVIc2+XGdGxGIZbIpoWU6xQYxzJwLuJHFXpUq3eLc3H
6qYJWnFChlbqd3bpp+qkG5QcsGOLFTog2KflGytUCm/a/HnhVStjLMvxJdoUgLBMBu0DpCnl5yUf
/a+cFhg7ZevmmdIhwEXasx6C/zBAlZTUX8KmsekcXaPrwdShi0Uzhjd+MYR3/Vx033iBQj/uOYib
cKuUpzyCP9dg4EHvwV3vvtsaPl7yYWpi0lRmfFgpHFJj2Et5ySjHWSdq9BxOp8rkuO+EgUANIMf9
ia4R7i/LMN+uWyMfkQ0IXq9InBjgyx6TudALsEK2uJ3XoOWxbUL7jENHdkkYDpBYwiezEHEDe+DM
LGObregMvcEWJz9WSugvQU0WwBy8h3yACD+2zIFGvwbYAfNuEakeIuyYrF+bM47ipUuqcnr0oJtM
EYRH/6Drtm9PmJVD9agtRd/UtZ8pWXokDCBSFzhySfSIefIdLZ0LUPLRu26bMG+3aj3xcIrauNo6
7HBKuOoTYIJ3zgDgWYztl4kiiRCvs+838AurOnoKmCbvA0G7+WWuebOewT9maGfTAfBArUuWpfTf
rbXBThySvpxSvfgcfUrLSL51kd2+Ll4x63hr28jDxpaDtbiUBW4muVd8UrzckAahHnT4c1d4Z0nD
yMWD48OjIoOa0kUy3AaRD+F+LAoYE8czEkBntnngwkOC1j3nvRtSUeWAwnBIDu42UiOMIZT/bBGI
JF2dNyeFneVRz0Tj+wwUlLU8KMRFsny7zdFg+DyjunRSlM133KpnKJDkXaeQMNLYE2K0j2kHczkk
cuB106ctjLpvmFg0hqgkxcW0ushwjlQPszNjGpKtSQdWsHPlmxC9Wj4r4nzxptNobPPYo8iUIEjW
zzYk3dni3wnSL1W6AMd7PQwtsgw+Md+QJp2/QXBos7A3RUqHxZw2bJgJ7cbiBjk2XO825FGReoEg
uNuuHnLcvq/gBJEKFeqPZd71OoZ0XnWJ8rvnGSSFmM6za2NYt4ZnYPrcudfYkedg6NIpCOnJwKv3
Zp4mEo/YUZ64nFQM5TBm+FAvVQw3RKrTAJtsOpA8uMmZ5f9CO8ovCJSiG93h4ogHvmcarwQfe5si
AuSnYCqfcW8lZ6sn8T4U8kk0XfHFc83XiVWov9Q65SYcYB5V559AG6tu4BNVj3G9ApIaV7AvRtjH
ygRtGLjsMD+Qd2qkVVIJkM9asmAXXOBdisxd8wD3FxMTUc3JOEHsuOpyQxf5pL/PPGiTAWyAO4+M
5Kw9lp/DCh0f/Zh3L8VQIaBeQW8pvYKnLlDTCeaOw/vGDPxdhzP4MzCDsP3q6XLpCRIVbskvwqry
sbLKoEcdxk1rPX9yLPBjBqUZ9nBW35YA23/p+vLUIPi8RmM6duUQnoIGN/YRtQTs/jrFtYnjslW+
rzthE6CT1WlVwc8wLMJsbDBFStJfqpVEMaEIwQJXzyfYq/7rYD77KnGpuA0Z6GlM6zruuN+cUE2w
T4EVWaX5mlhhXrbem6/a6/7MA0KTuuVl7E3bcqorOqf5iJ/lV3TLkJkPbnS0vdsQcmV2UNh0aXsn
GPuxmWXK/o+0L1uuG9eS/ZWOeudpgCBAsqPrPJDck+bJkuUXhiXLHAAC4Dx8/U26qm9b2zrSPb5R
ropwbWlzBNZauTJzmSK4JP6IK8jsVV/wC99DoTjyAbCRcB6zkJOdF5ZAVWEReDHUogIwAog7kk22
Sx0XIpyghx4HGta7UbMLytYEipc0hntztQFL6bNwCqSUgfzChqCLaec/FaUZEhfDxC88IkeskraN
ynbpPytYiW38GQqsQrrxOBsej1Ag7WatZZwZuNrmUwAnUbaoc+QneKYIDhhEv5BqAxgAWZfhqCVg
CYiH0zkw+CfZNp2nIK4a6M4sXKtXXJRGpmrch9Ih9QkZgyLB/EAdIX+YwVkpH5s6A9I0Sb5ptXdp
B4m0tNR3dLIPofENMoa6jIfMVeAEZno7NKrZaJl+UUSCVCy8zQCnyYvMxahGZ6DXDcbOXKee6Df5
MCCDy2UZaYUxbawJtk42hQkG0gf7olY0ymn5WKaWb30xTizmYeo8CDwEQNVDfgfz4EOPxx2FDijA
eOXFlnop9gNrqrh1i3oLd/KbAG3vtsyqaMmHWSOGq+Ckx8y0KxLKMFaaYEviAxRQU27qQ4v58ad1
WPNNzjOUR6aB0drYom2YUreNuaz7s9KRvY0E3H8+I9v5gpxVnrSsnC8s651YOPN8CrVTfkXrukX8
6xZcHJBi00TOyNkFQFZ53mfsoRkDddmxzJ9WrFhPn2vwAeLR1SlOXLILeL6N0QAmTASmx/BlKgvo
X/yyxq3qIOUZR4DVbVWO7KRKQ8TlAWRlB5BX7l/xDDMGdhP8JqCi7vqyBAqeDtcsX1qznUrZut+y
Ymlix0A1e6L52LtxmQLbi1IXuU4kChqai2osxvzMc1o3QvVXJXiyDZYgYq78sk4hyQ8d8zFkGEbl
mt4OJCyf5lQP/oMXrulFNCoeXBhN58Nc+tmANAUB8EtXqcE9AY4++DEkSesCBulz62Ca6gLxcu97
yGUNsYlHB5SjKxx3L0zvNwnilwcGHnf4WU5JU96mvq/0DYNR5LSdssymVxghbHe9U6JGZq1EqdlX
Q83Oi4U3J2kA0jUWAr8ipCd9FKJVlF9PkCJqIHVjdV57XtPvZpd2TdLWjclOSLF09laTHnFWyblv
di3zSBnJyZ3Sxzb1aLMBBIr+iurqTyC6uKho1iwrmkqKSWs1MgFzTVqXQ+EIXd4lTJ5g0RmhpzNu
fR9g67e2w9z306lw2iXJZsw9jnJn6YfvVC4IwlgjYtwGRdF8asMw2/epMjeSmcWcBn5bXmaISlgY
guf1oXOa4q43GYp/L5y9u6CqxG3jjmbZZcOaXWSFD2tfrEZgorWoR8zFhbW8h4puCr2rSnT0slyt
57eNSA3g924yM/z6wLM/+LlXynPE7lruXQsX40PlFnSP9wvRSw9gIpVFNVwq4AXPhnblGWSJFh0t
RSFcwIT2IMCI1lli8AHqpTzqhXZLTHhQZZlUhqd6z7BbACQFV3yPw/LbEZUMO/TwdWU7Rwhz5fIW
VjKmT2cI3VfnYuxQaf0NTrDdXQl52E0zVe6UZBZPCD3+pvnW8Z44Ccpu17nC2HV/X0nqAyMyHr9t
vEyX30dt4H+C1BFzdFIWhm2U4tarOPVHhsG1E3oQdVllIzI1m34ueqPzc4kZwF4SNkWNZZI7jT7V
jixPwrqWZwo+kGSDKSq2jzAFLBVXvmiHWJHOsgvreE2XzLkObWyd/BtD00PGjKal3WAqe34TcsGg
lq7lvEch69Ko5y4An74J4aGvENwi9Grk94y66IrkoR0T4NrLmKSjnL73c+PfQgTpztsSzbgTTnPl
fK8o8ONNHrYNRNJFWex8CLFPJKrceiUyBfdEo9d4NhfdPMaWTbR7NnMh3CwKynJsLpx+Mc5BLIKw
a8kXnm9GDbe8bVVZ9wR7tT+c2AwedFFIx0bHM7wqeTwJ5l/hYXCJXgupkYioAEpcmGgETVKV/AZz
ZxqJjS6nQBjo4gFeczuz70U96FgiFwMxqR7TojztvFSQbwSYstiauc+C1XcTJqvPHE0PeYrmSc2u
HQcIUJJ3rlJXWi1oEU6IPTuhRTev15Fv+aJ92Px5BHtn2UimY4Fp5veglM4P8ImvzoNhDLZ9tQyf
QEgAgN0ieJ/OPm9NDBlfMUaOTjVG/XiD+6SRMt5Y9Mru7NBX4UEVdkB5T4lPbhretOfOzG2VYM3m
L3gGy+exDLi/58Jx4PSoJx27jvQu+6mcr9WEPnteobqMnKpEKeFWjBUHR6bAmoDt5xUyVAA2SUVL
/z6kbX+J5J9doS2Uyigvyr6EF+gQ1g/MTkUQN+Gi01gAwl2TjWxoXyidBmfLaIExp2Hnhtd52S87
H5UBBm/n0CtVapQXIuRoINCl3pKRzwy75hQA2s8ptTEpuXIOHfVpgbZt3boSEIuVzoMWg4tnZ2CH
itm8fZCeoZtc9VdzQ32g9ksvyHPBTfEF45Xdsy4dfCcOYX7hnVrtTmD3A7cu4wkQElqKZeDeo45r
m82sSn7XOaI9zKiA550vyvCemRFlLbyT7GHOlqp6KWHLCdtn3azNXnQF9mQiC2qseZFIhAOe3RU1
a6KUOiTfLGK1QbYDOvPRMKbtLey1lq8h/ptGS8Z7FjHour/NMid613V4azcD0tQbCxQCtZosmmh2
JHTeM59qepJhD8MWMAeAxCz26XIDq2tFYlXONYtAGjTFXg98vh3HLHyqSon0Xbtjd4s8NL+lqcKN
SPtJQ5CIRuxzBdZIEUmEgxb9eBKEG7gAorrjHlouKkvNIR2h6Y88NZsrVPTLacMX/3RUDF51GH8i
uZuomqVLbKyiL9BC8WzrjjaXmNgwKwz2A5H8W17p7tk11q3X9rruDwvQ1Jdap2W6oRUg6W1LUcEC
aa4Qe00rCUKtN9EbpWsA19S3jU3QTzcy1qHAdlExB6FpQcc+BVJdhEOUOWn4AGAuy04zif0DcJRx
sj34dDV4n8VIUdjXmfrei7J+kmZBCEA3cPo21GhZxpzY8dot5jE4Q/BEN4N2FbqBrKAMeWw3Hhyn
4ufNaPL+pGlo6cW5U2HETtvN6B3RUpSfLDp0Lt5oMB93ULDQZWOIar9xIJ/PTuWz6jSE/3OazG0O
3NgpNPZwAKxZviMMxsRxqNDUjrFmqZdkGu0wpJFL8alSXvW104MlJ0uVymCbqsB8Q6d+8KOlD1XM
ZOB+W8uPMAYFvxpia9LxknRdKuOWQxkao5GOvZ6k3b2owL/Y1iroq13aOwjLHk8tPJEXARDYQbMb
2ZYPLWmSkbGSmwZGcGwzaQBgG2Tn1eOENnOE3cVDV7ut7DbgcsROW076Apuwc0pGBx3dYJiegBuH
JqZevwCYJKm9xdhRvDF1Sxzc0nEQZNfQFnrqkTt+BjBOtcFdAesBfsAmy3hEhdOBjU2L8pM/9uS+
cZxePfs1mBwQJCxLC9hCpjpZphbi776ywfnSZsOY0DrtLngeDk8LsIMlngs9061pRlSIelIdGsQj
h//5gmE+MTRk1DmbejKh/AWOtO10P5+ODX71EtgVYHvI1spgr0tl9JnE6c/YFUusiNy3Ft0MZUH2
qDXeDNTl04SRE6OD6ZUD8kyNOhs2RS9l4KAIq1tvqiJnCinf6iDU3/qUAw4g8LjxEm+phjs0j0e2
Jbkchu3qrZMlzuL3YMgwbe9hZZwtuxSS1edsILqPpAgbdzN0SN5iGFVqda1o0aIvIQsgf04JUAKv
tdTAZFQNci8exXkraXFmvQo0dyJFOkcthczs0C627dAeqZG3L8PI6k2Qa3WP9UHI3RDMrsF9Cpog
mVB+uzF3XQNCCcqMh0AvNNx3I4GJVBEgo4lSyPKam2levA7ZqBztd2qrOdziEM1nbG6YjJ2XCj2r
uqo90DL8bPQ3cKU3VQSXgMIHg4eX3paiA93HwC/Mc8tGd9q0eBOGCFgupmOQEZ2sjZd1wiS5I3Bb
O39RSNr9ZX7OaMb4uapRtKH8tN2yQlNi6i98wO6noUYXLJ6YK7uNytDw2JE5tZcjtNmfgjRfvUC6
znuUKE/bbQtWyJDUynKT9KhCyAOc6rr2mpp59E/zevQgSwZI6/Gt02Uzam9de9UntMc1/o8VQfXN
8XNDLtAFCMbt7ECHapCRQj8VARdAYGKC6eChkEgjwDiBMeqJmhFdEgxp81DoB+B7xCJDoLmo0Ah3
0A8pnC7moAFm53PpYONkyqlvPaW9R+NO/RcQQcd9KE3u4/IWAy6B61bDYaSVp+J5rvy1MTcH7nNe
VgNDhO+Q0S3I9nCHdqyQtFmijixBtdGLdIMEcXLtR6j6CnMx67tC52h5O8ytLxqnwEkLU+Q5MOGh
v6+dDH6F9dTcz8JlRYJxJs1yCLLKfp4y3zNxRqZ8ifHAsZViELuYkKJX7hjDygSkMjL0GdK90fO8
a5/6xF4WXAfDfsYOHm6crjA0RgSw54EugyASkHZ+AxYzprGPlBwAQNnU7ToryGsTt59sd9brsrgs
F5870di4KH5HbLcJtii9nCLu433mKBa7qBQAjEHnC29GsNNl3FufFHGhoHSIzLQAvjIMuepJqEsC
YHoeqvrEbXuUgyg9se0Gi51UBAwJdoXG4tWuqONBn6hade4Ns5p3GfxS9eeuRC/vgO4hgooPPtIc
AYmlehME6UDWSRuDShZPUXox4F7Anjt1yzAiQd0Nn/oengM6KkJ4VSFslCK/wiiRDFy8rOvu4DRF
r23A5JUM8vErbhXSYg7ZQH8I+jmXyBSs+AoSIQNNQfBuhi66tWKDXmiIMWIzS19UI2YSj1Oe8xig
gf+FhtmM9qjUE5addJaz1hvqs5mXaJ+Ifig2xpXul8ZV8y3xq1Lf0wZtu30bpvhKYIx+sx8JRoh/
D/pSQWic4rFtWtJrcZoRTafLoCDN954383MgzZCC4bTW6Q72gmzbG9edQLcjUiWdz9wkJVWmNw7M
Zr4H1EPfW7SedSIEWvII6uCCc6xKgfHlfdpnMYYoevu5TDGfS/hyFzD+XU8jJskMwiEW45gdBD3W
wo8kYrB5YIkE18NepV0blOculrfYqNDNHjCTxtR3QZ8CQdcYysgTSTx2igysJjegyiDLjdKZ59/H
1JqLzHdDL1maDHFOL+qBDB4zcT5PlbPRTT7f+uAODLiIDNVJlpmy2ngYhZklLlu4H1tRLNgRapYb
jOvjuolGLQB5UsSpPKLoj3JA0sKkh65z5CNB03KK+raWFPDV2MMipivradPkBE2dEavxtCAknDZl
F7BzkdfqobEuknrSok3vEj9dQPib0RUaF+aSmKNkuU3LdmaH0mnzFN2dOk33ILosyNp86qINnaEn
+Qx9hQGOHOJ1jr1m4exEmvUqUOarm2pyxHUdSmCOnOH5kLRMTOkW6LC3Q3CwJUhjcH3qatwGoKsb
DFRvR8Rw5jdAuSYm99Lp5TlSrm7cDnDqDnCSIX1mKS/ubGNS4BeT0wDYI62zRdwp9FaFngJhwUJA
tEGfOnjIh6xBm973a6Ri8Pms0RDl6otjSX+v7AopgfZd6b3OF51jGIoFNFm2QdFsQzo0zTbvHb9I
GHoJGXgrTCHwdaK5g/4A3NK8bJv1vqPMv1NBXt/OPYbZX6ecYVkHAsOzotKD6i7KQSfRiQjr4gV5
W4fZa6zG7e94jnQ9EDlKbSCG7rzBHgFUPw9kCUS4dbwvyFw9tLHSgsP2LlD0PkXaVQA+pB0Dwmpd
tV06f7rQGLhexu3gtl9H8CEf0p7RCvgG6xIPgya9uB5qTIgwbiq7RBYaOco8mR7NL5SQ2IlGyj75
TgfQOJO2P19HZJc71EpZi3Hf6Ddv0ZlbzEmum35K0OPx0HxU1iN7ityxTPjsrC7wi6q/533u3wwC
xSioCAFc0Cu94Gsd1uDmL67Kw5inpXdwMB2gPg3lLOIwg2Zq09UGKNwIwXWVtEHmvjhSTbdLm7fg
MzXULEkP9umL8obKxLXgmHrIeA4ArV+mFANqQ6dvQYJdWkApVBWXOYjE660X6lk6sv2SWh8LiQwc
5CtYopyC5KbVpg3E9L1om3ZA5mVhyNLOqTmXqWJu7PS1Q5MQw5SGLXN9U2+ywTFI1JC0iC0Arqnd
FkOoNIr8xbe7kUz1hPYqa0LI9Y32L9KgTYuzvOiwK7m64hPahp7N0KOWlcTQ0nG5MbBBKi76QFsX
jSTPnbZElmGHCL2m2hXvMy/uYPBh7iuwR6cP5LL/ilN+ZF6Q9pziisJVDGEnZNjgrD95gW5ffk8p
cKS1mJ1lmiaCLkVHl2q1YxrOqsmwD5RXPxx63iKsH+kcoZjHQM25IDuRImE9OBlW6a4LQQWIMNos
r5OKechLUQLPTyim7TOtldckRYWhpNscJVa1QXzX/mHijvg9sdkPcv1PJHp0EQvjg3WLTQS06CJX
c0LLj+Z0/AvtyrEhKZJ/VwYciEmtvepzWY310wTIfIm8rrbww6E14KbfenTH9qRZXvtSh2zZ0XHK
TmdHYd15jXv7e99+JJOkhI2w+GuWnTtDhMnZQA6EmCL5vW9fb99PzyDUBclcTK7ezaUlG9JRvcUA
MPp7op5jl1PVhIYECuduaFjB8lF4vospPGX+gcT/X6zJY5dTZx2x2PjjvEPD/omoIeprff17N+Zo
uaPOYAbzUJcdluJjGYYbTJI2v/nCHK11W/c9qLFrA1AKhbmcLt3gMszvOXEc+5tOYFVwS8plh+l/
5anJ6mZbL97vjajxj6dgy8WqAgnGvKvbpvgmbKMuG2byv4cj/Ofz9F/Zi7n6a0tq//nf+PuzsXNT
gLdz9Nd/3pkKf/57/Z3/+zOvf+Ofuxdz8bV6aY9/6NXv4Hv/Pm7ytfv66i/obwMhv+5fmvnmpe1V
9+P7cYbrT/6/fvgfLz++5W62L3/+8YwUoFu/DZuX/uPvjw7f/vxjtfX8z5+//u/P1vP/84/oRRUL
QsVfX/U/P//yte3+/MMJ/H94IfiVIhQucnKxzqYeX/76KPyHi2YyZo9jcDqcePCJhv4g//MPGuCX
vBUsW4FlTlfdZGv6Hx/xf4CPz1jIMUIYBo/BH/9zXq8ezP8+qP/QfXVlCt21f/6BI/wkgYKGIMQX
kNB1GaYFhuTY4qF3UZIJRtpd5+SHIA+SQjcnWb18oHF77eLx92FQeYU88DgPfgS2nzaqeanD0F3m
dtc7zqnpyBaBKmXf2JRfKU9+YMrww/zwf8Pk30fjBEfiAQu9Y6ciiUtCAbm0u6DxL2DmIeKiHj8X
DmgQflWFwFftZpIgbUFCmDRBflUOzheaVrfaL87tkh+m5gZccblNs/aJhOEdRNv3P70ffz+Hn+/7
DwvFX84xADWNM9x8WAe+3rrpiHR9Cqd2hx4yqj0K8raFKMsSKpJSObc5re9q6u555txYCfR4cSyY
kuV0BQ/zM+JOB+mAmmW5Qg+mNpCUTx8ZuR6NNP3rPuIdoz4nggB+PApeucfBHReAFkCa7uEKNEcU
xMahxEQVSC1PHM98RrMuCsD1i4EVnGc5kC8G6yu0TvZN3vOYOP1j3tRfRq1vl0zvQUaf1srI3bx/
O1+L7f8+U9gIhgQrDeaURwmSw33mKx93ExbvFUbeze2mKOAuCSuNSJrQ33uCgt0KRwRQbMi/FX3/
Prgg8MXwYdHgHts4gBBvhUxX3XRTgOefYh05j+9f3/Ey5YRQ4q7vs4BlAztWooogKLycle0O7min
/dzuCy531HyUy9HXikh8/3oc5nqMYOUEcFp7/VaiFV3Npc7bXRM2LxlcTIGbFsA7mNJgU/lqJ4My
S4pZZclSZMC0y+bm/Sv94e3w88JYT4FiUBW2PyI8/PP6FDjSVKWk08AKLJRn6J7COLeyw1MwzvO2
g9jIOckQwR4KWziQM6f0MZPcA57WB2eg+docTUZVvAxWgXEP40noNys2HZZZjHvK8VVbwZ32y9Sk
52kdXtjar865xmRQKofDUoLIm3s0IkUDusEAQwLai8veOoAIs4yAUedfDnIlcyzpJ2M6GnVldhYS
l+1xGmcOaUCikg7foqLP7ryOAP6BgXM8er2KvNRcBtb1N/A3AEiFXk08NmD7grB5Nkqo7YDFHrqZ
0Gh0CciqfgYuKTp+zujILQmBAoFO/+RVKKioKDA/hjgbMeyZO7obNnThGQ/zDxbWj3zj+HFwDxu3
50PvhXjx+nGYqg/UgBF2O1Wn+cYtc4CE5YgumVlufOxaeixuujwsMDAnQM1vbd7vUHd6h7xm5AVc
rvu+Z+Pl2EM9YPBmwyu4guCmMjOUH7AMXed3twOPsibDhoxLdh6gGpojCLbqqKlp9iUr9Yw+S79H
EOFJxuolykjw/f3X7q0Fxn0AFR58KfG0jhwiZgC0fGlVgw2kdT6prOjOs6W9q3v18v6BXmvY/1ph
HKGbERf/esfzVyDCChvE+WZniZJ7DUAcHPJJrSA4wa6l+rHbDK16LPEefJCwvnWNgJ89ioUN4c6x
wRVhpqG2syDTFEa+1G1wnouJPqYL2qDvX+RxuMct9FxCWBhgX2W/HCldWnB80PnagQBwxXvMerXK
u82QZniLdwUS6bf3j/fGTRUuYRxQHAlouGZYP9dB1BlSDUFlsyNd4W1a5p9QkJoKLroktfTcA07Y
qY+sl9+4nTioD1UY5Kfr03x9UMdgzs9UjM2uykBgDUV55o3IpF0PApj3L++tbRl+IXhwPgGREqvk
9aH46ATgp9TNzvXtSzbLr+B/LbuQo9kWNhmUntNh7LvvNWn1ylR/fv/wb14o87Ahh77ru8evrKiD
wW9CvDcNazELmwNR7bZt/RE088ZLI2DQGxBkyR5e06OLhPIUIspUNzt0qIetu+j7olGJmTFNUCiw
Pih4yu9fGF2/8mhzE+5K6hGCQxHEj98bWjfLBEx253YhB8VRxdBrQDcSYved1Q1UQHniMGHRm8nc
TeA25WPQ2s2I7tsWMuflkM9WfGDY8PbDDl1UCiAM/Zq9it6x8IvP8bBTsu38PozqYP5qw2eIAiGB
wZSmjUf6Kx66UEp2QftvpupYuwLFCPNcTsDLOp6eB3pSCQFeWO/4WN504bhLq/nMFfpidrMnWAl8
5Mb61jNgYGoj48CeJI6X0Syg9oL6q4YrdXji1uahBs36/ef81puFliKCF0otlx4naDCE6VW6jPUu
A5Nxi0FRKxeombcjnT9nJDsFffT9A/5Sgaw38acj+kfhJAsx9AbKbRzR2HRTps5wCR4HSHd6+Npy
i6Zu4+ty55mAw62y3WPA6Fkv5OPQuhcKAvkQ1Lhd6rdfh8o9z2pwmBufTfvSL17eP9O31rZHGSK7
oGsReJQ4zy3c3fXQ1+Dxlve+ms6B1F8A4vkAh/noMO7rDUz2fS7QOat3sJaDbrwDj1pNEq0tKD3f
v6A1PTxe0j9fEHt9JAPUqlgmXFCxLM8FA6I8OJeqF/ddNX30lN/IlgFQI87BeCgM6Y+V/FNVO/rE
xVS3tt6VDEJW7Z1JDKGNGkkvwIQ6B3YGRpnak8IzO59nN+9f6FvrRiC+Ep97nOHP6wsdp6IYicUr
VrmabLQIhic40drP/39HOdqUTQdBfI7MbDdDqgmsYDNn6gMA+Y3gHRAIPIFCBCGKt6N3YwpTqHlr
ZndotZwPZnwEqfqGtuWVn6e3pK7gZBCCE/7+db25ywZeiDuHo3J6bFGuRe9O6H/YXQqR1M7BjKrN
AoEy0trD5GPzAw0yhhEi3ZdasUNKvbsPTmBdWccvKuI5rhudBySeR3VOOc0p2MwVnp+lXwxalCCx
ZrGQY0yz6hM45I8wBvkOdqXedBK9rcpUyfun8GMIxdEprIMcoIgVOA0hjnYpqC48yJK13RnepBhE
rl6Khd6AHuhHYHtDWZjPc8x9dV2PDdjulRxhg4uJ2YXnbybUqQnAFHmNBlK+ozUs3iGjj007qO0U
BgmzAkSAScqDgnkKZM4WJq7LRciHbNsNzm3b5O0pzcb7Gea0YCeBjD2FEjTA1iQ1LeXOZ2kRUyDm
STc6B1Xr5XMPH4oNXoaV+Ii2V4UnJmC7mQiHgiDgpvAvsHKC+EvejrlSiTDelW38Q5mb/CQP+Zhw
36OgzVXnOgNNAsIPuBgsxabvsrsJxKXYSnYCmfFZFhRsJ/O6Xo1UyrhaBDxuHEkSD9iChx53uynz
Qm0HUFBEMbtguGTikC7sMp/A4IIcGgoxOepHuoRooJn0tAZhAzZlmADSBsHZYLjazsQRsbB9CoMP
ijmp6MqfYISnswIV3ysOiUorLzDD7wCTHpVkbThG1DT8FNYVzsFADfb++/BGmAwIkkwKkjNBQD5a
62mpGUiIs91140rYHyFizLMcNPriKgvLm5Ua/e8fEAVXEGIXhRr5uNT3Ax+unXltd7oPZ6jqMNy5
Bwc0pfIkWAYIyjv9wSX+AmkhMAcufHgAqiK34sfOkh7E5LMElQJJZg2zMD7LDYCv8hbNyy4C4edr
X+NDKDLDDUgH1xUor9Z0Zzg1fZ654L6lNlcHGsJpDM3J+ZJ3Wj95UCBtewrnipV69uFkqTd2CvS2
sE1gl6JYqkcb5Azf4RkiBLtrbXUW+Pakn5wOlMj8MmC2jZvAd6K0XMokrN3vgxPceuBEfLBXvBHA
A3gLIPlHCQKAZn13fgp13lgzCFp8g2hTxRyqC6SeHG4PfvDBO7G+ZEd7UiDIuh+GuGRAxq8PxFpr
+9GATOjK6ouADSQKjg8y7GOwcH0HsOGh2Ag8KtzjDBdoBRTGzWB2cnTv27GBa4XW98rke+AyRbRm
PyJj134LN6P3X/i3Qh3k/MgZOGcYzn0EpmgQOEMGRfyubIsTNDhflE3veFtdQZ5wxaGPj3U5fNBd
eyMhCpDdBRCjuHBSPbZZBvk/WNAZxNWCSY35AMttzauNj1G1Wy8dPzjYW7cWjQTgwWu34xd0o59V
akBhtzvFxZVTQmixmpBKJk6tb04dz79ltYBemXwwT++tG4vuhQhc6KmREB29NXwUOYgj1O4GiLxp
u4EPCJSlBtJhW9MNh34XaZl8eP9p/qhIj95VgJQcJiABPL3C41EbEpbw8PvOcdQllAcIts4oRbnm
tfyJyQleUtksomCqngrR7QEvwbdFntJZDDFUR7gtfohZd76qthlkN3HWMFjtgPLFN3DGSrKmfIYD
ArBAp4VT2NjGenUuoG1z60v+FMruERO8WWIX+onJnkc9DS8WXzq71gnzKDD5V8vcKgJqnAFrDE6B
06DFChltUoYy3zRtHUS+37jbSoZOMhT17fu3x133pV9uD6A0FJEQ0mE40uulzJUnbIgBxrsJcrmY
+I4XuWsBZlsCiwTDT7y597c2JSfzmh3kjlt/gX3DVrZquSW5l8Bssd34pjrwxZQb6hsPN6P2IF33
HiGzrJIyKyCDE/lHSNkbkRB+AG4QMMAQDC2r12feZfDJk41FlBBTFk84nwh+IzSBBic7Cyyeag/P
rw/WzhtFI0WfBT2hUAgRIjV8fVSlJvjrLNzsmtHrtv00+Zg2BwTCIi4DArFkW0CCEYfcSbfo44KC
RlFZlKWGDihln3jAn6axu++HFL57ZLkurfBOphoDFQmE8h9EUvprVFqTBIwIAn4CGtrxkgNtOqv9
3tM7EgKo7co7plMYIRoDTziSTev/xmmCDEaVHdCIqav96I70g7j064ZDqYdcBVZ/Aq2q4x0VpmmW
prCFgPGoPFUzuSBQRMt23nQ5TfQcno0FUlh4HX2wk/9aPzBEEeJ7ADm9EDFk3ZF+CogQUBY8HQoD
bbOF6JmGO5sv8CSAGxLJnpo0v8VbCr+e/lx1H1zzL7H46NBHUQTUFwiUiEKI7Oa9TKfDbNA/sB/Z
b35wmGNIPBjAXYPmAIsgHM7hFgdwtd255iO86ZeAv14N9QDDrY+QHftlZzA0gOkMbiTsbZpDKmpz
CvVitXl/M3r7ebkYx4Mmoft/mDuv5TiuLMp+USrSm9c0ZVEFDxB4ySAJMr33+fWzkuppAcVq1LDn
pUMRkkIieZHumnP2Xpsd4LJMvnte8mx2uinFBX2KZCW36n2ow7mKwm+9Zd10QYY+MA32VV1t5M78
rwZnwZcNQ2LfeaqkKdO+5TAQMHgp7PJOue38GNtT29lT+RVF6DaIF+MZQMap2F648N++0+X+vhv7
5MJjQUCmjuR2HUQd3KDUq/WlU8uhb9JdLKQPlRp/GU3hYWzKK6SrFz6U36bSZXgVhDT+Ff52eroP
clJNh8TK1735LZxku86C/VBdy2m8MeBNf36xv+11TgY7qYnMQiBwgDZy0kFr4EsyaBVwHxrepIvR
iJeGWl7rd++TL9I85GiYrxuwJsWQOQGzn9TfyRTl/5uL0iTAb7qk6qccf0XtykqX+EC61lC9Utfz
pVUEeg7LxxGG6yVS99krWxpVfJFg0U9LghkdSY2edr6erLpbkVkLL7pPy5VfZ0BARyW98IZeGu9k
mwD0pO/kjIcWAX8wpOHQ1NUWjLMjyu3mv7iVzDOqorEj/q2PEk9Uh7Ev52sANb1dmurRwmpapyBO
EXP9aV1reRnpK1C8Fjnknj63BqqVb1nLdU1qQzc386JaP3ZW6zXVvI3B2yWC8vj5Bf6+KtO5px6o
/2qhy+JpNV2tRUFs/eXhgYcsAIa6jR9+wx/qgdbYCmp2VYUgYYJ08vLWuE/7+sLh6syq8eEHOPku
OrVUkQXzvVcRsptU36h0KDAi331+oWdWDV5RTnCUrGke/Drnv/v80gpzdDRycxswnjv25hVC7u7S
q4ngis/4wx6WHi2iJfZl7AQhAS8v77txmnZm2k7Yw+qy8BpFon+nxpm+YkfgpE3uNYMY3k4A3rxJ
mb5PZUzzlpKfm8iRQvFLvE+E6qdZlBUWMbnHHBnXW4AEBsS/8j4RZX1lzPVmkps9WP8DMJbbCfSW
HUf6uO0lZNhDhIUn7EEudf0oOuzx8bDK5SP1qeZqKgJr3VLuXgV1ru6hqkFNUai1O3qbFDloG95z
muVWDS4ridZNn5k/i14MNnUaaldFH236XLjpOxyaCSO5hT5beIXFndQppjv3yh6Te7vqG6u7mXPs
Er2VbPqaTJHc4OqTbH6DZrIQ2tQvAfUtd6TnWwHlt42s7demKjwqcZpe8ZBetVQf71tOx05hBdCs
lHLejEGt2YCdjY1eFvC0tLTaAv/sXEFoC0euYsDU4wZ7bWpb+MhsI+0qnNSque4AEFyraiatUcml
OALRWKgapyZdal2c4pEd+eJL2XQPAywIW8lliI4waCSgRvT2ZG1V4wJCbyAbLyHjOpEmN1d4VRdy
sjAdYCYMbpjM/m3oa72TR3G9o1luOhVf2C6sRd3GYQhSMUySH8KsVDtdBpck1mw9u9a3Mc3XnhW3
mqej0L3CGI2lPVO3NVAeT9Wh0w15cAX9lt4PVvBtBHXDyxXpXpmCr34GFyke7rHgDrtIMjIbfm0B
XSz5nqtpeezn+hvHbAx4uuUq1M9ti3yjtaKksTeIxWZAW+CpCMJYA0F0LkKfjSUp2NxjadNjtbVk
BeK4NSmkscWaS9tY2Qh6fk3lnWc3+H2IcLZdXLaF9mUqVboaYxB3sA9pa9mm4q/SuJ1zJ5aLwQNq
sxvqqHmUELnYSP166Glg7SUcO66Bm3Snds24yaglBk5c1V4cFF8Ks0lXgRLDIzCH4RZums/pUOmw
SfiHEj/WM4wvDXhyABHOLxXBK7oY47mFY39S/SvdFMD5qOrwilsoXufc+MYTUQHAEQSMUG2AqAkH
Xa2SmvJxDXJDwvNpwQmRjSBc9crc3HZ5J6+NGfs/57HESXuoRtRz8yVCttxntCq2ggjdDGjZOi4K
nd9ePBliu5GyofhKYiQOcbAKnKOTJ3qbomxj7bW2Va+3X0OlzLxYpoZt51Mz/NBCiJ52qg59tbPk
ajBdYRJi2OzdQzRJG4OCBRACPJj+6JXC4vK22lUatvpulLUXIxylfSVK6O7KFNiZYczXiAKB0eDO
6uoFU6UAzUMV39Wu1HFis4vJTzGoWP06lSqBKUUYhis5CL62IpwlH1IdY2ix4sp1MF+3GFyUdWDC
51E59hyNrPGZM2p8wyUswsBRslleiXNB2dMM6tkp5QaJUhBUhJ4YCw20rEdD9AxcgNeCkPcHA+/B
rpH4ZlZSjGU104XmPpoEaaumBY7rAXr697Hwrw3AS87cg68qenBcveiLt0JPexXeMDPZlOn5lR8P
235ojkoYDA5k/TcgoqPmlCHUt7KyFqIOsuYKB66v46HWgmZdJPVw1HINagtUIhyntkUVZp8kEJig
n6puBcdeBAiRdPENUsXbQVJXoV8+l3X8Vk+Lwc4S9lqaHs1A3BjRsMMuM2FexHhrGLhlu1qCNjZT
lhGRYEBbo5KcpgB2FIzQDZwYPb2dRRJGMVfl3tzg8+T88QU9QuMujIxVIkrPZIC0XsXGx5kC5cZs
OIaMfSetiZO5oWb3lpm8F2MzDW4/BFuorIPDkvMkp/xnqzV+MlDnpEjZ2qrf+2X0mHeqOyjPfTuj
xKy750bPnkNwSswEAodksbwbrPY+wRYnZHliJ21xZUaGNwgqoqfqrm/Vb+qCRRj0wfPniaZ0tAm4
M9Jk3YIr5hN7srq6sQVd9LCFr0yzO+R6sDOAvdqSNUCQpBblThWFVL0Or/xcc/wWbkTPDbSewsIC
HWk95nmE4UzfFmr404+DdZw1hyAN96HWeZgLf4hp/tgPqhsO0rDDjbsUS9nF64jGYuUe1OSe1R9W
MdigSFtTPD8qwYs0Qm6T/PC5L/WDkhiyw4tZOUD1brAZbiyduWAMIBdB9B6dZM6elH6yhwm7qVZc
0yt29L7VaEUJ30OCq5ldg6MqZa4aSS+C2kCgG4st84zdmeYr39Rr0k+OYcDrH6X8m0XBLwizvVjX
5jqw7nRfXwnSaH6F5XdoM/2A3zh1YpzHiP4EvL3qDvyztFH4D6PiFzcxhFO3UrURXhiJ8VrvRWxI
3By3oQsjvoVzOa/VqrnDl/oDXn+/q+jdt7u0GchDWId6HzVfpnDsI3L01Lwubv2CvB0PjSTmrSiB
3yNqPz/fhp07Vi/CdiA9JuGYmnpSs/JJX+uEiUpZLNdXBsTufEDnZ77Iw/Uki9eocZ8Cddh0ZnTp
TH3mYEnPnXKvqCGVoWv1cWdWYc4ljJBjUdPU+KjBYLeCkwj3RTocLRBASilsfZGOKjZRHuUPiRwG
YD23EFX2c/MVHr3bXlIE/L75RaWr87pRFFqOFydFoYGs0CAAuL8O/N4Z5M6eMxCZqEE/v+u/b0ol
LlpH2A73jw3qyR47SWQ4Mj02PPg9jg+nVADPO853PQBRCG1uUV0qiP5+YSLqGVU0ZEpddBOW//9u
G6wSVYY2mOrJoOlbU+odNtuHWdDczy/szFFwkSBbqkoHUlFOK6AhqLWc1mmx7ptuB3BunYWQ1Zp6
JVbyhVLBuTd3OZix+ZGWNtBpgKZa6ISZGYxlgHXSdXBJ01c5f1KbcnaUvKEpBJxiorRcQur7/DJ/
K1ouh7R/hj4VYoL983N40cUag/w+iOgfWOmy9JfbwQTlOLMgYird9ar550ftDwOffDONgH84G8Ji
rfjWAxiTlZaXK1xXR7hAF6L7zr0xlBBMvlCOT0hkPr4x40ziCIzgAmkFR01FuuWI4uD9vP78Vp6Z
BTRNkmQNVSTP8bQFE8j4/Wfa++tu6GzdepZTYCadsgmbxEsE48KR/txLY+KDWGw8VJ05fH68KlHv
DLlMge8y/+50sd9lRS9sajP5NtclJURuL6545TEA0U6C54X35sw9ZVA616aK+8cw5Y+jJ2Ga9EVW
8PjmjI5AOyWr2NBxR3eAcz6/r79PMQCPFuePLCMJwOPycaipbPpoJOJ0Hfazti+1bAY+Jvc0H4Zo
k2iIuOZmHj1zbvULbaMzJ/t3I0un+ealgKFONLhIozG3S/fQN9X15xd3ZppZakA8Rot5GmvWx4sD
YF1BsuP706Z2n+sbUzkqHCcWDtznA515OxEXoayRULSqxqnJJ4NTE/oDc4yZ1F/k6q6ekrdCML2q
CfZGcykE79zrYXHC0OldIb0+XRFnwRzrhN31mpaZA4tsRYCAHYyX7t6ZB7ScD2U05KpKy/VkLaij
dJ7kkE8OScJrvUgTNfX28/t2dghaAhTrcWcxWX58QBBDZrEUGWKMpoOeweOWW/Ph/2+M5SV5t6QF
EArA9TNBAZxwaDvabXKp6XDmgVgyCniKjfxT/dUgfTcEqpehpJwB28wSn8wiegMntgkhLP/5vMCf
v/gBOaiiGT65Xf1oZqOoM05uzE99Fn/rlZwEjUHwPr9l56/nn3FObpmhBn2lldT2kOrAKk56AI3m
AyTpCwa+84//n3GWz+rdfSONXkGDx/Vg8bsVDVCDGZSIz6/l7BjwBX75qSzt1DLQTXqtW/6yPhm+
1/nypqovbTHOD0FnkgIi4dmntdjSnIDZFVxG1Aq7uM2v+l7dfH4VZ2YySo2IOrARalzLie5B7C3U
iRbl3mJOf6p+d5gygv6ajLC5S+38s1dj0J9jWwvP47RPJ9V+qvP48/XI/sQOZy6p/2OtCpIY1DEK
AnT0YMZiun3/4IHfEmyT6PkaHdLREoqKEJF+pVYRNETzQqH63PUsmz8sdQY2jtNoan1oUw2DO2O1
4u3c3AX+pRnm3OdC3gXTPv5dOtQnD6eQ6kIPtJ6HM2VXy6my8BNKjNEF7cu5YZCgWOhfyDhUThvx
KQISM/BZZBSDRHq4V1XNqUepL7Sh5DO7VpZLg9053RMJLf3HhzNTCzd9cP1ritDXxZJKFq5k0g3K
snINYNECUFn6HW5ba1ttoZEHRE83LwlxLMB87KgCMvod1id7CDgOgNpm2VonBdDDrN7lg3qfF7Mn
GMmmVuAeKsde0y5sf88sxx+u4GTdh6yCEoD4oHXaKlSXv7UEuMdicZDV2lPlev35t3l2NED1CoZK
ns/pmSmw4JwYJS9zVJOQM18DqLaFkPCw4mdkXWoSnnsJ2Gn8e7CTqTkbse+ZEYMt2Q+sB3bYGbah
P/83l6TQiGRjiIry5PyQh+RXmSM3cNQmmw/GGcVwHaB7L9nb68aFKfr8Nf0z2sl2t++pOROikq/n
wlgZYOQ14Sm8BOY4Pwg6DnlRx2Fz/vhWQ0et0qxExmIKkyfkt6JVkExTXbiUc/M0O/Z/j7K8K+9W
tLSfxcYA7w6og9w4az+3o21S6pXUC7vnS5dz8oqXiKP7Car5ulcK18y+p/KLVskXpoKzbzZKJcXE
I0Tx/+RwwFpn9lknLfuAZi0MPxW9WheC4VLucoTKunDoOnvv/hnt1EuDdiECOcVoARnzY2C5M35Q
OH684n8sPmX9sZbVFJkIfcXTl0GvxFIR9YmXgZgtrAirzDQu3LuzD+jdECdvQgPdTuyFkTfBkF2q
ymbRuSFY6M8/1LP3DMMum08WNzT+H983+jmRT3cj55x6gBmFc6PwSlJOm0smyPMDqSgFJP72m+CT
8Eoj14ldWLe03EZD9yapdVpyDNTs4U8vidoapEc2B/R7fytB5XJpiTGgzXWu6SuFsNamoUNSddcx
B+/Ph/p9pWMo7GJIxZVfTt2Pd6+Xy1DqsLwRLWGszGp6Qv6whgp9FJJwnSlXtGvzuL0w6O8vBoNS
Y9NFEaEuWpmPgyazleqgw9gtJLMnGoQ8pMesGS68fr9/uoyisR7pFCoXu+XHUSypQ7Od8byGePaw
lNAAzLxEfI56maqCfuGZnb0mjs1URHEE/6ZcrzCVaUHF9wS1z5UwmqQC/cLhUur4mWEkyml8sNQO
ESWeXBRdSAD4RHqx0ZIddtxXXLlddfmFiWj5Yz5qAai30ztT8W+j4jo9MogzCt8oMbN10ICQdc1S
bB9M+MeXVOLnLgc/mWEZiO111PYfn1GQ92nUWnAsskK9VzXwz4N2g7nljzfAi7xewQvBOR59yskc
Ic1JqqTAmVGQJrVjamgkI0G7sB6ded80yQRgg6wVPfipTLI1YyDQ7ZytZWvyNLm4ykTrqp8qT4bB
kqv5t8+/3EvDnVwTR+vBp2+brasBIL9cX5uyTJ4ziOkqcuuiefkvhoM4Ar+HYjUikY9PKgdwK/d6
z3Bl7UDYWfvavA5zYOSRacf0Bj8f7sy8hOSFGVDHGcF5/+TFmCz42bWYZWsSPsFDB1+1GZhkFDqG
diSycNNNxkYILm38f5/ipQ+jyh8vstPLZCaEM1ujRnDKCPpaP3pTE62TTPd+XeAfcaP+ExTqA0fq
EH3naRU/21N01IdfdR5B9T9Il1oM/Z/QpcKu/Zq/p0stv/5vupQl/yVRYgIwhXZpwUTxdP6GS5nm
Xwj4mOUhSDH3vodLyeZfQIfwnzAtS8xli6PoX3ApWf+L8uHyF/o4HQKL/Cd0qb9djP/MmQK7AoNy
AXv4jy9N4Oc+aCANfpEuDLsCT4wbKRZxSpGAEDykJ47XWzTeFl+gyeSj0PhY7FqQPpRMah8jYPJP
gqg9AyGKcVJYZQvfsB2bZGU0IY68WDPC2zbPiA2xMmPpfGECvDUhwgNwEVPrZZTK8HWQa/3OFOil
GTb6LkvEUNhJRJIXpXk/D0Di7VYCwn6V1bG2azhx3AWlIZUgLwkFt4lX0NFoiK1pBwRdGq5G/NJO
6+XgqaIzP5EroekAOfUQQUEsw2qT1BJPYq1N0Q36vwimplKlJBDVhlV6WBVjAA066cxulzbMuhEM
yoeElIlb8q3nGzUvhp1C8i2xKGntiGqV2qzK+SEkRey114Npp8FpuAL4Em3AVg9OWg4C9qUGeZCE
NOGb3zX5aiqrnirAPKwTKSwOTZiNewi1oQfxel3SfbsNDC08QL4hqkFq5QzVmDJ3a60a5Q3he5gd
ktK1BO2pVvUA/ABJE0k5mJtJ06bMTvVIf0kjodgkAYe/0RgJAa8AwbaGdl9VQ7nx/aCjDSPCqNCn
GoeaRQSvqqEUUMbvfr8oYeRpOqoJTWwjbSdCfgT1oTQNUo+1CtIscVj9WtEFy83MvnoGJqLtKqKx
SMYcWgPBO9MchQcj30ILH5kHeunazAP5UaR7g6aOw6/OPup2po+CvAfCPnooDHvuJMbNXTmXaHWk
Pl6g/FbRELMVAtwTksIeCVDn/RGrfRW3m4x2LieaUoTea7Zu0SfqHje0+kydTHF7VXwGXtDvJylR
DwNZ8s9+3+Wc9VurBB5UKU5dVuRPEsnm9GGNv4wbALI1NJ0w05/jIkJTNITqxtCBXPNSWoZqVyNt
dBso8wDtnAhVwgk0YJvgt0x/ICiQi4EAW6hvbZgDFx6CCV3nUEQkPZjS2qpVULoYP6YDAcbCXiGg
LEXHtWg2kqnOGhcUmihvsN+DKWHz192Q8OHfkdREK3DWUEmhZEaADwm7Uq67CYmehzCBNIw2Zdtq
a2iGIrdMp2Gfh5l0CCCRPMEZN4icSrO+3HRBIF2ltSY+RBbm3HWUm4Ont2SP2GDkVemuJk/T6G0S
quV2JVQxBwYBkK/A76yCnZ4kOqG8oVbsBkIFVnlgLkmFkircygFhVDLn+LWo/Prshko8EELRPmNP
LQ+R3CzW2anoKkeTBhO1pY4oztfLbEO2ZO6hT4sPQge8yBCHfJ/2nG3dgjALMj54RLaZq1W4yubA
BD89heh021B4xJeZH4C81y2WR/EOJprMpFQBFgtztSNQOreGLSpsbavAmvlpTJZ/GwCTq92pbOWH
Vmla7DiklUluKE2m4fmasIDMfb++rlAPE4hOcqRGqFEpJ4uYavzeCUa61U2A6HbTCulNGLfTrktj
oLoxpv8ARVBjdMjlkK3MsiTcFnQFVrDdl2zGEPGTOHTFttQzHVdYPGA5LuPUEG3TiseBeTiQXtmY
FQQRWEO+m6Zh3tEkI2MMtz9fakxA5g0vF9iPyqgI2Spm0BWJDijFJv7LcitWF3Kgoj7c0CYM9wpB
QjctMSwH7BsE0qV5oUi23/Xy1dQjc1qUi7GXl6Y5rK0mM7a+MCD3a4YkPWq+ZFyJfTVlTpqhCGqI
0HKzQCs8UhU1YumrLrsFy0wmlEXO2hbWD4DrODejvamhgc1MoX6u2rGf+B4JxEL3Od0VjfxoREZ0
r1vZ+FKaevWNqKGgsLn38qb3x+HHn29czu82PmxI/tPe5n9wSyIvdZb/vCc5FHn7I/8R1MX7fcmv
3/T3xkQW/1K0BXEFOJAKETra/7sxWdCWi23sl6yaw9riSP0X9VJV/vqFbMT6y44af7by742JKv2F
ARkW4aIo0GkBW3+yMeHXswH5Z2NCpRw3DpV/iFEqvRN21B83KAIvgtYRk+mkSk+MSVPUYut06N/o
bYTjSJm2LcdXFQCp7HX9RGZOEPcptdU8bYNNKoHd9UpCbLyeTC74GwHRwFQkmtmD1txG7owZ7UGV
ybRFtlYbb4liDhZwJsjWV5rckm2Walnm8rlUjtqq9Q9DBQexVgXLWGXLBsE0/LpCwh1iPqyCob9W
czUuiSRG5m0TzDI94hck4zmqZh87YjWHa+KLzFXR05l31KFUHrNM6Cs7jzq0kuI8xzEM9PoV1qR+
UPGuhHbRGM2jolZW5KjcAcExfNWXbLUs0KamS4g7PCpCfRHMlaVNmK64iRVBuS0Qy/+giV6QDaXW
CHwrAVyGEBZR5s5mZL60Y4ue2yJJnLyp2DBIx0ZimNmDpmEyskQM/iJG7yO7LOKMjQrvtYINY7St
WZPFjQpr6CGdlWAXiSjAgfulRuIYSDmPCcJ/0tu53S9C2mrPTYMICrn1RJzozCxgl11BD6RlRai8
0iqY9eVycirSiZecl0wvuDdyfyNCrSQeVa36x0rQU6qJwTSh4NN81PmWT3Sl3RkmF1GqU/ITTaN6
GLUxuQ5INvim4eHq1llmatAvi87S3YJIsvowBZm0k6mlEL2bdtLGyqTUpTM43hZqb3YEi4wkK5I0
Etr9EOoCB+66ucmLcVVZnSXxnMPkCmVz9FxJpfWk05rSaE6Kys7oOp1dU0TmplOhdCN/VrPucPum
T7zgKdF+vU492RSSPvUEP7cCu/Hp1dKNSer6mIx5fTO39byXy9kcXSsqcEapvHzmVjBK6SmTU4nX
X5MCLx0GPfACUkEISfYbtKmBEHwVdb+LXYFC7KOqC/3XiD7R7DZjO8RU4QJWtKRXW90hPMzQ7HKy
hNgOCZ59EcU5Ve0Z18MhSEhXcIJcqZGuEw90lwStfxjiSWQMS41yUmpJZXPkIkq3Wa6zBY6MWCcg
oJs58Qpml9wQY22URL2PeWPzDhWkVs4hja9WJjULPXRBwEwoNIygCUwldkYZ7GjmgrHIo9X2Wo37
QvBwbPT1YtCIfoQymR9b9Ab9wSKfYofuBj22DHGDLSQHDHJA2DftClUpt01hZGTdsl/PCUAJCLST
xD7GwtAph8kHLBpY1XhrDGajsbGrBF7MSEVekIWNeJuRSZFvkbKPV5lCyh/bdpHYaLnCXPtA5ha5
ssyivW7/+dL0/3Zcvi5/5Pdt/eNHe/hanh6s/weXqEVT9p9XKLvu8h/R+9Vp+fV/L07U8VidaGRS
//p1aKYE9/epmbrKX4vxjVYQRGKAe/yffy1O2l8oLVFysJrBGFh0Hf8sTn+hcKN1YLGqwMjkJP4n
i9MvGvK7tQkrBmU56nJwXjmlm6dF2rkkPE+Vhmw7R6NuK8GjUCcT32I+InGbngaV/p4VX8ErZUJL
tgaRNJt5Lo+TFV/oLX+s/ZCHsPwkVAMQtf6C0Z1UnLomTAhIjrJtmQxbjgY+uBw1etEsuATvHs7N
31f3AYjM0v5+Qf41FPcQ8B+oACoW3Pj3LbKqiRUxzLps24o+G+zck0f5avR1hZUhlMAEkFGdBEN6
FCRKXHNUTGDX03g1y5yFpa6xvM9/oKVTdvIQDK6c50oZhDLKSScN9X8xWaJIOncxWEyH1hdS4CKv
LkGb6oNBfiokhVbUHz8fdrnMz4Y9qWDiX1WkqZrS7UA8CEG9pB9KSaM4kmnefj7SmWf7/gJP+2qd
NKEnrKV0G4bDNwKs1j6CDo6WxlsaXbyqX0Xrf65raRVyOlww0txMHi/btw+P1wcoLDbkMm2F1GfX
YiSGO6g+gncOvmWtPVEPWGeW9LP2txoTdJDsylCVvVY1v8jkBq4z8mw0IgDNUvLwOCx5uaS40MmP
Ji/DynAMyauy1Vx2y6ByOcYW7iAKxR21Temmy6vGJl7mG2yX64oERruIpS8+D58nWHDIkDZh2D8m
hButGr15jAUTJ0rfjV4W1r2LhmTAPuK/MEH0tzq1Jg3frBMT3OmOsnnkpC17Axr+p7oF2sVanL+A
kT1OXVzsJiV8ECe42VrcPws9ANwJw0Uty/cSkba2ZQbhgSTng4VQj+0hnG0gohyAYD2NCUY8wjU5
zG7IdbDscsx0pw74EJuwe9TTcDmcZYNXZL50bynlnnjd5HogM7xWWhPIeotZAcmBWpNkhXRj1UTt
D+okb5U0TtQ+0nWrwmaoySbrhPDFnI3V3HerYoB/idXGrRW2FFH5KA7ZFylvVFtXJfyE66L5rssD
EjAh8jdUZYptV5QlyYlNuRkba9MU8oZ54ks/tddkqP9IYoIraw2yEg4jShnF5AwVZjHKj5y9u25T
5kvBfEA4K41rXpRvgh8KdlMV/GDpq1kUFODAlQxthbdmpirU4eTKKFTYtR5kV4TGfMH2KqIb53up
W7LN6yalomKq9zW+C/bA1bEJyKUGQ0nIaNIGntj4N7I2Ey6q8gsK/cmQeC+sqcs8McrMp7bTG0+e
4leZIr+dUUYg745YVKtkzpnJGeKmw3voCYWziOzajRB4HL6DJ0FeomXQIifx8KjN0kgZkbrmhAfd
jRX8Qn3nmRYn1dIYN7NCyKROQS5GEVDhNsurbWxU38fYmyzT7hLCaiXRE0LKDQbc9TYMFVcI252Q
BZJdVtE+lHLslj6CXEy2viDfjiEx6V1jXGeNeWtSvCLBVCBjrpX5ajJvbqO7mfyqCXatK47phvTN
Jz0QH0h83zE7O5yHSrpn3hiTcVjvG+letvJtML4FoXyVyqND5Ns67b0Snw/Jy3abfxPZCmp9vTX9
+iArANjS1zJInIideS8KGIjuAyb0YlDhFC4bM418YJF28ZeR/XHVFZ5c+busE50p7TwSzM1RJia8
fEbV+Gjiei35/ILihsArhESipu+yJlkrBDMJB+Bdtg6cW02OXZpflYnp6eEx6DCz3WF62bLX9MTZ
FVvKqeMrtZGu5eqS7qqrrhOYGQWJVnP1qoFYVSHmdG/ChPp+mB32r0b81gr4nKSbQHqcQ9XORnck
Y1qUb3Kx4V9HxxLKjR6CBX+LQQ7U4c9xNgj8BnzyRuaeG3bunAn7FqCtWe7G7C5XyCy2JJy0eDoX
F5zmkO2o6u0xrzVPQUQxAh4XKJSHYb1CKecJ1pewe01xBSlUjWTy1BPTiZ65vVYz3o1qbo9oqaLh
WBYJBjjVI73ODgkwxatHGDXg83uhcgtZ3KtECPsJxrFK5VxluUJa7mJlYFXlFe6zFeg+pytCR6m+
o/fG0WzwGq2FWXZNWHMmvDG57x1KL54+LAeLDqdrCZcwR8eA2Bg3jQzuJctEu1LJMuYztTBTJvFK
yeQ7jdNWHdyDgfJ603T1comPkt1RCVdV1a/KqXeaNLBz/0tGfmw3e7MVY5SdV7BOdnS+bCmSEebo
TilPe1P+GtX7LgJlBAS+s8QrcC+bSqyfdFyP1PEOcpi+1NSq8YJ6mng1ZfVaE2dsa7WNAs8RKHZB
zeySwm0wY4VR5lTCDYnCiCzvliilQUycLJY9ee5WwM/wFn+dh3s91JY55ZAjdtDV61h+lQgnyzKJ
P+UgF8ldHIVHq/465NdBPpBx/F0rzJWl167atk5cGJjLLFcTI+x8hDf6xxYHm5yJmq3VmrIUo33q
9vzYlZZaaza4PLBYw+NbpxspxjOMmWlVSNFrXgcqlS7qAZOmNNCAGpLgA/OLGAS6k7USpt9wWpGm
Slkad2THpDFPkrQasyVWK/hZZe1hCMJ5F6XD/agG1t5fAtboo2e7sqeC3j9MvvlT4aBcSy4SoLWg
BoSDCPW+EAVqI+a6HLLQ7YX0B/zwwI7r8siatSfV763AIb4B2H5Lav1VraRXUlOlXisG6883MKin
PmyWlk0F4ezYoAheYPn7DewbYfVsI80SNm0luJB+qrvY3+AuyO/7LOm9JJz3SYd9jvg4cvnYoWiq
W5iiuLd0aMCSGmX7aayGwm7H/NqcyFvOqm2fNiupIQI1IobUir9SosBhDmWqefPnSqXxz+xjC91T
1hvKA8WDZwLjQs/iu5XKN6TRRKbH7AuIwI0fxpbw0SoXxqOfZvhmC/mgxltrEqKfkjwYN3o3Z1+5
O0b1MpfXtYDpD+d7Qa6jnXHUhSUmAN0I5iuyXKUoeA4Uq3YCys6hdRQExekl8WpQjdqOJcods/U8
5wke54DllBYFVYYnAuIcDvtb3Wj9b8iEWbLS/l7CLLnHrlbdmBnDtJOk34RVHR8mck8csTeZQ2aE
nWJYT3Bb4uI5morVkFeHtmmPyHOT2xYPtkuu6pdB82VeaJPMWWaTLBwzu5gtLzaZWgOTJPOhh581
F98oyBEYnXY3vlE+DkqoQmarJ0yRhjg48RQl4dLLY4aXp2v0AgPBlk3l1ENYe1o4mmRbWv7eqPPK
hvEhRHZpJbOTFRXrbp+Kqz6dX2PyAhu7r/ycRpagObieWUrkBuqOON2S1/BcyIWGeVfc1aRoHoR6
5n01g6NBjCWNDuvNqAN0mloW23lVkpMucwSLJ7Yl2WI2tLCL7th44R/2ISyYtRBQrWZGZgphboLA
+H/YO5PmuI11Tf+Vjt7DgXmI6NsLoOYiWUWRFCVuMkhKApCYgcT46/sp2fdY4rGsI+9uRO9sySar
AGTiy3fcV9WwKyqrPXX5UK+aEhcDFeAyqG/YB68wRj3Mi3EodXtvmWm2noviCcnC+zZRH2KttqNu
QSjqzxSxW4plnZkmMdJ6068MhtZr3QWYKEbYCGqZ2idhAtmEwWRwBybKHLmTi3abB2P/SgTEcEd0
2KNdmBpIFy/KmpgGksfDQsXnTBlXk5NbYZkPz4srgf26Wh6naqIlZxCnhTZXu2AMWSweqMzZ6n0H
tdoSkpoa8QVwoXdOU+VKdd7jlLdMGNbwwZcEtT7RXenOVFtWTRwWcxYcqNtDKUyb6ZCBUel5ONhm
169JXqDoeg6aoLvVMqWaiBPeK/mcvNFMrxg/56Z17fZlcrfUhsaj0JhiJXlidOdZ6gdCYo0mec2C
Ng2wnsf3verr51JXz85Un+hxDpVWB5AzWbyTFzSmKYaUb9XbCJSfaAxg7p17Cw8w5cQ3rdFPj95k
HNRgeufMmPswaYyFgL2hiHqqVbX8mDXrqqwoPqnnfU1c6KEUV/3s76aco4JmXxua88GmBJVGnxQT
fmdD35nD2Kx8+8lUsr3mgMTU1CM1hSJd57aK8ubabssyurzQlmDbT0wF3eKvyAYOWdh7JHuwb4cu
qIkzwNfP+xLJ9zqwjgVrP3C+GHIzpTwcXNMXUEkNvzNyl8fBeKk6/nza0N42hBeh+1Sty8kInebe
JmYYaPqxtqCDynCo6ruKHtYsT/ZBem6WmcJT69gtzdlsi2sYmrF+xGHukgecMUXY5rM/nvWlIdll
2AQO3F6XPmcQXYXqVk7/2o8l8cGZ2i6Ndt+wYMu+I1NXEHJAV0JsvqRLeaBRPg3xtJMKUeGVM93a
3XUNKGhiRXJSBaL/YNlVqd6su8ze6EFB1ZC+DtIspAyGvvkP/fi56I6WSiTZOnkUNwqQkLZJvT9i
w42y0l037gh11u6ctgq2l5mKMXqFMiLEHty47JWqkChXi+Ko0nxn2+8Lw1uJlJh4kwQCWCoCBxm9
SdZwl0KtlmWbz/ceW0QvUR7aR5jpMB/u8yR9sfzP/XQlSzkT72Ln23pI65VI5E07XWuCMWxqvLUb
aHmEgf2cmN1qAYy9njpeqISEwAMSNuu1FhvmOGLfsW7a0jgSWfu7jOiXVDb/AVn1n4GG/4MorYsz
4sd4YfRcvFSf0udvEcPL//EHYqh7v0GiUhGhw0vT1QYc9AdiqJu/IXABFkRIdzGGMqT8d4mb/Zt7
seJBZAUMK9BN/0IMDf23S2IoJJjD2AIP5f0KYvjVGPMnuoLe+hKjjAUEz7SnQ669Ac9Mnk8KuAa1
y1oZ74XnlqDveJi9AvdmUw/juRydeO9lY75TDn9GUId/2ynp301CcpDvx/xMb7LJsOx0r1qTa7vG
YxBF8B+PYZp3ct0ErXM7MNOt4mm4XxAVEj1i/yxy6cILfguAXb4K6gk0dYh8L9apy99/I5Xvh6Av
0ibpdk0wpJ+stnM3s1FVe2sk4WTMqcfJU1KbK312jhbf+kPlCHet565361hLup3oT7oBdKlu/MLa
2TGJfoSV1B8h0Y11KlAktFaa7r7uuZRUtx/HTh9f/clJtxU12nto5+lW76v0J+rRt6ju1y8G2MRt
4hEi8v0yzH77xVps+RIJw671iC4Vaiqe9Tkj7mUyqt08kfwnzEuFjSgILxq7ZCMHFxQsNtyD647p
tpdxX6++ecTPvz8h36Ku/36xnYs8C9gG+9hFNfH9Z8p1etymxOhQoPAb2iCQq5gms+sxGM3NQhVJ
RHdysv3lX3qJXwvoa+PpvzC5310IZfa98rQaeQ03+mOqai0PCZ7HPGCoxj1nc9nvtBFP3U8g5r/4
smiRWcOAzOhR3wpehZycuFz4vQ1KlTAjVPYwatWDnFqeDr3qnlIt/wnGaljmBSL/c2kC3lMuQHYf
oCeCXh9+4ftv69J8VAZLPu68coJFykir8GkSO8xpoj5xOLFevZYSs1FU1UaVusBxbdb3bWsnV1SY
c9wolM5xDvFKvx37zn3QfNsMiTYmz2iRaUCTVM0tXi3akvoPQ1LJyInT6S719ebA6/i1c5MJrQ6C
JQbpbOXAn+4QGYl803V699gHQ6iIJaL0MKeKVSblvSBpZG1JNRLH6xEc7cbec55RClAz2GSFHXeh
1aGBU17ZAS4Wg3Nlou641xVNT5mqfdivysMlqBGktO40etKT4uIa1Ky4mkKr8ud0Fcu0Bwuj56Ri
P0PM4eTPrDp7bdWBWjVtO6i9cpNZ2+XzMD5pZtZBius2Dvum8Jp3pVGUz0aiTXXIBZzsKMXPi5im
nNJTMICmtf2kTkEfq3uttqzQ5UE+arBym07CXswxIKEoJnMtC+Ed8OXkRz1Z+jkq4EKmKFWu+any
Gn0jSsYHlLeDJFb6om0T7WOmtx/shqgMqrUbMtZEWhe31PQkjwJs6T5HinSsaFbdldLKsfp0rFwr
aV3mIDO5HfqEOGcq0Lwu0rkKnWFcANGMXppZlZ87M6+vbVrrt/PoWdHCySUkkMk8oJdWpy695OwW
vk3CtaokVSpEBotoygzishIpPnFqse+FVjjHoHBMKNppXnlJq6FpdLMriYt3XKsYdLRPjOy+ItdL
hkFHKLUpfIKjvdJ6MlRqcqwEcPFScx1A6a6XlqA4l/ArpfXLdTrF23LwnHPpIMwp7WE+mDYhdXHV
HRDTvcykKVKO/gkFWLIJ4vxkWWy8iyQsZ9A6I+zHoXqnOxXR14567arF5lt7/qo3xztKzpt4UwPW
erwCWhRdWXkPEhDfSf7qbFhds5taf7gu+3qiWSxNzChYFIlaNWCSV9hoDuZE0KrQZHa3aTMx39rS
tIHp++lMk3234R6pezdBtLb2uBk96XIVLZxxzRpc7OACTwez2Me9q4BeF1Lfutq8UOkyjhyzsXfO
tGh33qJbL5MEfkCvBUbYaeOpRdZyHdRTjyWSw3Af1/PWamXlbgPNkOeSUnZMk116csfW3jpJ+UkM
WkLDfCLWGTvEaeZU+lSag7YZMrySfgm319b6BW6c589eN8tI9dlTSroybMdZCbVHuqFHkGqPjd6c
ukZ7b07+vJoCGH7Bcf6+yNvmIMtG3QXtDJKVlK8Nh7KdXvBCIgrQY2SGsE8+D0RAnfreI0zRsRLz
GrAKwM3w2npn9V4aipIiel/6YUl8/VyKljiybJPX5VkanrU3fI2MubRYpju39s311HSsnm5wyTpb
nI1pyvxDMwQEMrusTbpLKWrkjDRR7EUsrK/DhceKJHJrtPJViz9fhZd305pdr4oKMsJ3ZZVN7xKB
uZ2QXnKG5kujq97nK3KoxRXuoCANWzs4tD284RUBPcvjZEg36uz0ZZha/Tw4fuHuhs7S+anKOagx
OcLEzllkNOhhtDTWw27Jg5vBkOq2S6m91H0Rn8oeJmWIp8NUOg+lGU9na9GuKJGyN52tzadRb6YD
wVkvavhgaxgje8M+ZjO9HaFvV+kXlA/3XWFZW2YDd+tLZ1ljM0EYwMt2FTf1qR7BdJamcu6tehJr
uy/NyCyXG9+ruAN+jtV2MJDg89Z6nauqOLlWXyLos5NoECIr6Yfp87lBj+CU8p4H19sIhr+d3zox
Z3ijUTeZv8Qr6uJabVuTVndILURAEc0csMlG1XAug6VSuBNd+W7iKz7otaiudHS0O1ujey03utD0
E+/IvuaGOugrh9HSIA8Q/QaVJdBirVUQLF/4lHgJ3b0ViP3W1gVLXkqTfg2E2BTrtjo66szp98nA
ou/F2peIqsdq7q6MASMmbhH7ZqnEvO1M41Cp5bGY+/tADTDBc3lQ2cJbaCl6MtOmIq1W0HB7K4aV
kU6TrmlW0CO3HBW3Q2uRcFIoxLtEW7nNrO0DcAcU3+V8rZVgL1ZrnmsO1sh93qd9clsojZZ2vy2S
Gz8r421B8Mwu6UnSlIHxTnZ6EwlNUdzSXLICc96eZeeRudlr3KUJhbQHuTFc4vqF8ZpneR+lVtq9
83WteMfA+gBG7qy0NBPbeImdW5PagI3hdbAkqvXXpd/AyLRDva/MOriSQ1NskW4PoUfTJwiYi5aK
L+dZVnqYMvN9XJR7mkFBpz4GcoTGKNk2reZLOtIq5i4iJvTQBrCu1TGepy+9SG+zQrvuGygr20OU
4wufdlRL618KFMZUJKKXnX0jOy+X7WjuX8ZaaHtOrMO67w52oEa0R/6LWQ0ocodm3Fta6h4St3GO
bLfjse6Nft30u8b5IgrXPVduM9yTMjitpIKUGI1YAAKACS0Ed4WNOQIGddatPmruB5Sp1UqTLueT
xNGjuFbyJs+aJWoyPxw0/iibBiu05mQJEWpp29I3yl2aBEBvWnCufe1D1cZbN1meKSyVxwY1UDpw
Cu9ysIVLetltSnroJp4CL0qkqVZuQB8p2GMyPqmeBtVa1ONqsbyHNGvvEa6tzLp99syBiWQh53Rs
78rFj299WgKROzrXTVOh/nPMSFQGOJ9fNddF27qrAYA9agxi381sAbNKjWC3xN4uWIQb2gPUToyo
bpfUCNkLCemk50JthD51kQh8+LDRfW8Z2UcublQhf3qf6xjiLzNSiwKc+Ss3I6+ZJVvrqK5tkT4T
O7cgLaydKE71d5nrPJgEgtCjk3cnym4rioamR+VmBCSayakzxpwIOrfdpm79ZYiNTVC3NoExyUET
9VHXJQDzAFXCkJX7vEXNfYcku0OCL/30AyKmW6RWI2gziK/njXYYo3vbWGPwUQHAGBot4gMEdrQQ
lZjW88tMW2LietPG05k5R/XoD/M1tVwkKhY2Sa6JdyXy2N2ZBX2daTCfPaWyqyCzhixyq+BJdsFd
F3TNhykXq7ryPrZa/Si70tslbRfcmtSNwAJrENzGewMZdWQB/LZDaj9U+kQ7NmGImyVIRpZQUkZ2
pgPeduizK3Me9kHvJUdiI4mf9OPpvWgA+WogKcOR94shwgUygwfbI7L3wpCMdfCpT8wBgqhdVwBZ
ZqDpRw1ryw2py+Y28Ka97sfLtURZscryGp4d9D8+tCBlO3fOThXH8eMwT/ato4yToDlhm8zpXcBE
j0rOs9/V3Px9j09ma6pl7xYjhakvXgZbywrYoJsTq9hIPFwKIl75PscAxy95xJZ0vtXaegDqRZmi
qx6PWOxFIyfmgMxaJItqb+rlhhfrdU6mZKQZ1oFgPuIP61cbpPU+FgxEoyzkGS0fXVhddU6mCgae
obijG6nhwqxim1XYzMFdz4FjXQ5tuqscmT7hJ2L9tu2qbhdqSMvWENtm/jIFybFN3ivODLGTYACd
VBd1fhOsMc7dLHi4o7puGQvrTTkiUCvPxrhcA5mkG3ji9tBfkvGrRMlwmCb3ip7Eqcrc7agxgJka
ecRhZ/Q3WRugF5/iULdrC9RXS5KtjikkchIj3lRBPj7bsrP5VCQ/8GRrN4kLT6nNxt6d5nXHvBKW
YxncMVGMoI3uqjfa9F0ZtHBCY51VH0uzuxSLQ/KYc6HLcKHKfC9Ntwtz6O3MmxEpWpbEvmG8B32I
SEPdmKMqiI/VgUNRcE5p/sFoi2MajO4utVjuHTNMqef9pzbo9x7agvLB8JNdLF6cfl7ZzaJHvHnt
lW7MN3U8FZeBHv2H1SJomO19kzHCaUTT5pSnyPpszWDAgVsfkHm6Q/cwteSUuZwHteEBV8IRvclh
cFzekV5yr0kEInVxMf1UKyTS/lboNumj4zKG0qKLBcEFSG+Wj9qGoE8EMJiO0EER8x9J2VacE5ri
NBTQW3My3HTynRjZ9hCNDMm00uCizWA3B/lrRZDyOBDAK6w7akXfL9DYyj/IvJRQkOkpUe9MWa/6
6bkm2zhCGAePPMXL2jfuunxiWpuPtdEAj6KLMWBkBDOnE+vv2TsJwKUxDQtuuDg7FRR7DrMrx37A
2UQChhsz+vpnkT4MlLmwku2927fvrJqdp2j3Gtm4hrxnkVEEVjwuLeXb6Ww9x3ZyQ3FKhTR77ddP
7qQbJIR9rKXjhEObbV37TIXTzuTp/NT1Xfc4IFW9EbHY25KAaLVkK3+U9Z025ndsf1DFZbLYe0/E
framaDvnLe4Tn1GrXoVxT1Ry6JsZG0MAZrXAvPRJVn9JC9h3OYtrL+g4+LT6xvG86SHvUFjbVbXS
PYl6YwxwePjoPTSTWmzTTDh/z5p15QTCu9XY2sDCSbmK5gY1AIGy9dU4x8kn3y7Rosy0yCVCxVdz
Wa7E4haHYqgmDYMaco4ESHrlKb9e5yaz71RMKqqKi0rH02+ReI2n0tb9U9xkOEqgRkmbMiJB1SqG
tXLcSpKP6e956JbO3YmCuFq71TLA7Nz7iIMlZTnPfg2Obwwf8tzSdobQgrti+tDQCvFRr5LxvnGZ
FERvgEHZrbqtraFmLqZ6WJekNWsdYa+ZnHQfXbht7S8RPMexRB4te3GykpEhkdxA712bFM6+qLor
CCX7lqXfriwzC0JTR+M+O4naj7jJrpulzjeWlzxJs1juimCU+3lJl9vCv0iNErLonx0x+xWPUZPA
gJQjfuZWM19TAAjHVWBmKqWFBiJaECuGrMkZgyo063LcF0QW3+l67x5MbYZldLOZVwaseeeN8Y7l
E6MF6K6LiXLd1jLas7e4c2RkiIUwd7Jj+Lq8iVM7OJrCzHaEKu9H0RhXtuPht/KW+jbV+JA2prE0
RJKo6EFMp4GoZ8PBf2VzunGlwwG5KbN9w/mbiqXmCXmZHVZD0hwFoeNXlhO769Sp+8+z3wWvZj0g
p4YrZuaDw7YjdEb2VePH2cUAXPZhq81QQLEhHybbJOvfNGZGAfIY/Q9phSaJz+9kZ2kRTs3RpX40
q0W/nwuDQiNJC9+NZWrFOTXd4jkoSwQ66RCQYq1RD57p+SGuGPacwkMjkZVYDjbBUqS8jcXYwQhp
d3WZjUTo0a2YtajndmKuB31TNY7IVhV78wp9KGemvjD3vRD+Ki/SF69VHrGFvHakZT56Vus9F5zz
yTPP7M+6XtTIa5N8uAFuF4iOtKHcM3UQdgoGOvLey+lPG3W7eM4Blrp0GZFJqD4kWr8yI53L8WQW
mhlEmJ9wrC4cE4p6vGur8YNToF9RTkmmaOnFod+3fbQYGSxnVU+PhFrE15YvrY3Wm/dJMlubCp71
UViE+4JLrrn872MLI14BF41FI8A9NvTHQl/kLq85vTOvO/t+bgSy+UE1G88e5dbJh27nmsutO3U6
yrbCuF1k9743g+CGiXa+bakxhIPVsncD57/N4HFXFmkF2yZIvOs8no9Z2drQimO5vxzHV8682Cce
0nmduKk2obNf4nOQZMGNwftZnz1KHPHrvnAXq2jwsidO4ImBoiVHWDoZXnajtaa1NdpY3niI79cg
nTOx0WNCF2MM69cMc3adKNXtrLQvz9SOaO80HJmPvAeau7E0BQr/FJB67qw43g6jWSWhq8sCfQZN
kp8Q7HZ+aHT2eFUHQXbi7J6RH+nbn6dRH+/s1uoOsW2o0A402E4o/MhOG3+naa1+pWu+eDeOwrsy
sszakErocFAWxT36X0dFMWjfBtPudbEsRhHqE/Na6XuAkrxt8oYYYjnvpb1MnxbbUWvODRkjjxyL
p1Qw6Q9lbBy0JcneZ0OsHr4i+sM8qIdmod10TIL2UdHKA2XcAWwYVX/jTHqfrMpGViswAYf2PF3b
6PM8fBRTlh5te142nJeulV/UH/tFGTduPRTpJcdeRPlSOI8+bcgre9S0s5jIadTjof7oesK/5kCN
o89oA0UFQT63a240WZF1oZbX1sZUwkGhn0FCJv84Er19bqaZVP+eUlOMKWA/ShjXxJaXxwSPBXiT
tJ8w7uXXQyJLlJWWfRHsleNrkUmxMRAkIVYd64/ZHPu3QvOprTJq82rBxJGEQqjhJlg88ISlpQyX
XDCRs48tlXoIVFbQJZh2XaikPqLBQMyAqi4JPmsaRwiGr5zJM0H73tvj6xyLiujyuVxYY947LD3Q
Jppbn/Fd2ltkOC8TPHEcapXlHMFfrZtmNlp6CCoMmObSyvXiJN4XI4POl0Y9lquGfLAzAq/sGrMX
FQyLmb1M1AlEaVf4t3VnmPuxc80Xg84zbLiGs54xfW0mpzRIn+clPAdT/ZGsdeNGlyh8daH6G0rC
7FVc1OpB9am46irnJD2VP1h5oQjIULMXCV2nUrp3cv82T8x0L4gz2ToksychQF61p/mhWNuiLDZp
jYM4zOcaIJij/kMvHQznOq4wWJXejmn0tokDRZ1wV+DeGbaq7xbs7Ei3mDvyZeukVr8L6LiLBjl6
r2pmX8D7pOqP9UxA4pmkYlLRNa/wNvpQerfCCxDMZqqsP+I99tdTa/nPWAlMPHMcGbYiKVGuOsXg
bsgdcW7KvlQP9gRCToWtYYUaett9n8xVpJm2s05sY97hz5sfeK8zzltIbEI3lvrv9Xr/n/W+n+vP
//W/XysuYzu/+xyn1XdZETY8449Z77s2/V9Xz2X2Pe3N//I77e0bvxFdadH3ii7FhveGq/ud9vaC
3xzT8pGckFhEbTeM8x+sd/AbeS8+JBugik54qw0P90e6hPMbzk6IN88lXRjjp2P/Cuv9xiphkwrB
p7p4dXDJoBR/Q3rXpXBN3oOkqLWDcxu4xBAo12iqsJPFuPnmqvwFUfrGLPH774LAx/FBkA3h69+z
eOmUZ2UKPr/20MigmdHKa7itYieGGimVNI2fRL381XeDqSSEzCbdAyP697/Pm1gKGN2mdVd18WoY
8U7Sv00XQeP9LBLqjdHl61fzPBcoEx1lYL9txrNTT+tM5PxrOxDB2cA79wK32N97I63UYZMLcd1K
v0IUJ9vOW//9df2rX05uiXcJYDchxd/cw0lLg46ZeVpnTlnuLDKfF8q19RJtbVpd4z7tzropfeqy
hHz9+199IV7/JGaJJeHxCWwAcb6GyT+94ePN2AAn8sxpLTRZXDOIZjur7tOfMOxvGrm+/hqOGWg9
HJK9bOD0N3cyn3NnrtSEjBw/R8XEeOWPlQRLaMy79vJIxeml88mlmPrsdpwJEefOaJEHQLhf/saG
CfFNytglPvyrJ/obBYJQtpJTgcmg0VBxgFlrEWHw1c96TN9Yqy8XFt8Yi59IdoxjwRtrdWzCpUmf
e2r640JuuJEZV0uTp6iE4UqeUBNztl3Grkw2CjKaFibLj+8hOdTP2kHfMP5fPwmJpQa7DgQhoTbf
X3vEH2hIFJ8k6DmG+qCS72012ketn+LXdKQqofTM4N2vX+WLhMXES8JT/dY45oPiazX2b7pSJDc3
iD8bc/BT7fO/P7xUXqDYuHgE//2XBORVZH5OR8hYcyzKLqJd9qN/8MDAurrs/hcnDhv999evpc2N
g/TlgbGA8foihnwUbv6TqoC/WIgIYug1NgNWou9f7uI3j6XpjsIdjGZaTxnYZsc0F7VmEfxkB/+L
ZwHsiE2OKiZixd+GZLcec7FtCLjvzrfWhhEP6Iv7tHqYCTtdOZPStq5n/1pX69fVb5m86AjmZZvR
36qZrIzhNm07ruA4FxubZIwoHthz8G1aP3llvBUYXZ52ngTboNzU4l5d/KnfXkcq5WwE0wtkTUrT
dhiUqfXs+5UtV/7S6lZoYG8jutUYqILT8qEEV/Vm+dno6u6UGFI09FPj5N77lUHO4d8vir94nyHV
R6N/iaJyjbeLYpGzlcampdYtqPeBY3e54YwTHBAZJD+50V+3se83dm4kyfSE7uuohN52QqhBH7pq
Ap8hWj7SLBrptOk+1YaDocdXztgTjS69dVEnx0yjO+3vv+i/Pcx0dHoo/nAmQKIi+vv+Jgx07s0Q
4bDWnhNHHGUKiAVg87//Lf82jhAqj1qL58myLrmbbxbmADHvqbRW60WzZES/4BzicdDDfInHreX/
LPgdlRof+7trygQONkkmt4v8hZX6/dciT2ZZNF3i1Jo9OvLyCS4t0pkphrBLlLCixE/MT7VWARgg
assRHuceMjsdQSsGLWoSrTDueBo3JqN+fDB1GG6cS25/RewLshr43epVwGQZq96f53STAxD7YZF1
mRXKRNn2WjkCeY6g94eTTdqhQfeIzkkR6NBTvLWl7Y0r5dTNRIVfYd0mWL9k5PmF/t6TvlOFkFnJ
B2hyA2o95WW86gs/iTcq9xnfOJn0xhqUjOiYttWmAGWy48uVV1ZUObpEOiRnUrGq+biUletzInaF
hUdv5gqQK5S8kj9gu2vPzcRLLQftfbck6aHRC/kBGUV/h8xB0rsl6BM38V4QJqR5QXFXDjLt8FT1
pvXU5SmkbI2YREInDmwVtd9UUPSxAdapOjeGiHbG/OS3aaZgILIaH9qFJqTbuHnOBQFNkV6lpR6R
YSbvqqQRSSQcTz4LhRkhbEU6f+7iQlaR1PPusyArFK8Vm69ObqCdJHtBTuKV7ANIgIJ7ThO9ZS60
eQ0OiGnmZ+A6WY8J5sbsl7g6NpiPqitQSHRToevPQcpdbjQrv6ni1tZX/eC00DHBQHMIbGFNxg/l
iLQCOjUHwZEdINtTT9Xpe1No5ZNrUSqIey7D3FaXbfCCnMhI9kAFmbeuAAA3rSV0mH3fMPGgTN6j
Uoisw9bxhFzrGQ/MuyFoBnnwlKndEobhGqtKVMxU1lT6w8rvGEYuUgUIqsxQekZUdtcPG9U2oDkQ
gMFz7QZ9vm0nhd9Ty/12pNRPpdphyBrb4+PPvYpKZYhruxxmccT/qVNptuTaoeEi11E1SltuAluJ
6mgNmh6vTLafHvWOsM/kpVntAazeqUOLq3k/55gkDj7ykhmWOWvVsfLs/lQg0rkgBDh+VhNSSayk
E9Gmfh4nl6iZyTylg0ivprzpCC9DoPCFWWB+ZNNLiBt3ko6TOU2RYVMLr8Gp0VvuJslEE28RZ8gC
c1iVvirfk9DJ5ayeIV4cI1ouQ3YolqL9krMTBKsur6EwXLoYONk3uOESmQA5egkQI7RW495N1sWE
1Pi+nFdmxa1dt7bypvMyEdgBBg4cjEne6m1MAnWtQfU5dPGBUXddH+l+R4OUPtiU2psQFH2obD33
95WPvx63ZuOO2G/yRrtRc173rx6tOsVDNwWBFgZuXz/UbuVOH5K47G6nAVsXxJ912TMSK+X5rcUi
NprDkx6VUwIJIgh/4/klcXVPSaqzpCTYC3WFrkE8Wp1FrzIDDvatPojN32uKfgl8+M/09P/TQjgu
p+4fwwvYnsrvoQX+8z8U9Zb9mwePSxClTg8mRVz/ghZIgeLsQDKHzcn3d9DhvzM4LgFRl0Mb7yKy
Jb9GY/yBLRArZdCAcpmFASP+7/8heCv+XP1xtO/e/Pu3mujv3+C/R1aCebx9xamFdlxUy/FZL8dx
Y5WZt6tGNf/SfPDnT38zFxieI9hUtPgsApCv0cYj3Mo2/8ns86PP/maEzpAjFWIw/FPWLgQl9XIK
e2HXu2/u3V+AID/66Zdp5JsBPfZMFk0d2KdaAA0qLb1u+vZnweg/+uFvzsdEfnS1p0/OyemCB4Cl
B4bbnym/f/SzL3/+zQf3ZeumjW3apwI9wGRVgNk/O2L+6Edb3//opbWIWZCWfdJ0/d4RbJxZMXWr
v7/gb0bZP58W8/ufPlZuIL1Bs09UK2aPMCz9gXyy8inQJ29Tgb9RvllZm6LszF2KFmiFTFD+5Bz/
o2/25hjRZjEgmuPZJxJ40wj/8W4ZzF/CXv78Xm/m1kIEdScmbogzjac4CMaw0iGp//6q/eCDG29m
VD3TtNp1Ruuk9DJbpQuyTVC7f/jD36xfTzNp8zFy8+TM7mvdLBAa1ud/9rnfLF5ltNiDBA3VS8yd
XJzxuh5N85/tDMabtVsxp82pSMyTwq2Gd5wIN9OnLPufffQ3i1d3+zwGVDJP+EV2xhjfJu2vdTL8
61F565uo56rNMRUUsC9Q9pMggsCc+uAn59IfPStvlq9j5a6uLLI15zEPCDVyqu7cM8vH//BxebOA
HasZBm9ok7OcVcJxY/awTNQPf3/V35z4/7w2b5ao1lOr60FkIb+X92bWBCQwFM7/4+zMmuNmuS38
hw5VaATddrfHxJLjOOON6k3yBgmNSAINv/6sTp3BTdzu+rhNqmgZ2AybtZ91YzoJoowH++XrGa/8
/+Ioi+OrxLN1widYM8gGDuxcQiJDej9y/EutkGZ4460XMqks9+TNUIT8FrUgzd3bf+mZYbJLhQBe
pOXGCpVNdf4xN7h+QNfquGlSK6ThLb6hfqLnWaQSiqrY/gfk5v+Rldn/jRC1YhpPNZMCY7rPSuSG
P4VVuS+XKr8w/ud6xYppvZVeRBqUOLdlDJlLuOXJQcYA0boNqZ1AUcGM/HHT9BmrdHkPRnCxj00R
PLuN6fGverEp44YZ93rJu6zFiwDgHeH8EC3B+vXt1o8rz/8nLP6/463ADubFbDwB/WY2kPOiihmI
ZN1G9xFE3Ye3f+Jc91uxHeTKFPm6cNRwRFc5rs0AXboOrRXZwVzkYEaHcabjpLiBrLTfj35L3JZr
21sTD96+CjxcHxXzH4BKea9EdYEY93qnQENyOqowgUn8DferzJcqhrISCsYvQ94rp/UaufzT5vlc
12pQHssCL7/jBFyNSy9Rr08Y37Y1y4GdVKC9s6wMAaTIqwR6BgM73qTU3oV4/fOU9vekxI3m9Otj
wvsclaw8axjet+rEG++VmD5CAT7BNqIs48NCRPu57Oa92dTvTYrgRi3R9mlFnR2ENb13M4ke115p
2vjeg94OGyLUQyDVVh/EOP6gETU7ECyeUEF3x0Fx3nt9ON0NqvGT+6X0P7vMfFzcTv+OsOqroISq
LJsZrkiRrOPrsoNqwql1O0NPmUGxLtil2eRvUBxX0OjD4Dy/UId7boIe//3FsgNCuumVvyF1ouVP
0NWBT/Q/uH24teYY1CsVAsZXGSPzlyBG+mNrf7k1ba01dds27bp1SaapDyYG7TPIL9zupHh9Oe0S
lFSFhVzQuIjYu/jd7DUXdr9jVL423615kmvu8wmNZozVNI2AJ7oS1IPqBACPq2nu1D945In2nHjh
BT/oM1HMreUnmFA1LqqeZbAJWt9DCFfdoyYQBRHHihunobAz+zz0TISCOXgfIqzAnqkfmKmd7ly+
/QQGtl4Ed+chyfCoAWhQp9RXnQ/m2u3LreUH6lsc0QPsibxS98rvvvd+cWGkz/X78d9fRFUANG5Y
i4ZnKHcoU9QSwesC4vF3OdfmwqblnfsNK3Krote83QKemQrq4WqNAL6LgbQp8AjwPLVR94HxAcyd
Ruf8qvD67aZCnf/V3LXe7YZa30fwtBV4nXAnW3rZ/nTrVCvoIyTeG9HTKAPCDIi9ECyauP/i1rYV
9VUZx+CBSZwwkuqWU4hpe1kOTqc737aJbo/+rjkbccSoBv867Ki8Lkxy4fh1HJNXIp9ZcbhBy7nO
FG4ckxyPYE+afAFdKXdbaJl1CgigIyZ+XvqZPjIuoSZEmVIHrJtTrzP7zF4sPjNeHmeiqqc7kD8/
1YnSbtuPbe8GdkNYDSBVZEFunuLGh0J4iNymC9KfJ0EICZaca4ncBIiE7wCaOrRS3b7dJ3+u268N
qBV8Bo/mSSdUnMlwrlGBNosfIeoKPsY5qi9QOs7wrhwn01NY5xA2dyX72G3sJ8SfzTMccyYozxf+
pVCr+h+u9Una9nKaFpnj0z+WV3pZArA0M5/Cp29ngPn/gEK/2HGcrNCjYk1QDF438OaIb7Dp/gAF
4xLr+FxwWPuth1JGvFnHNeCATF7PIzDwePBYHKevvekmQKYSzuqsJCx+4HwAwykc3TYom53hSQ/P
j7jpZ1DgfoS+76YQzeHtKXamV2xpAOS5eL5DiUGGgzBQgTs8ff9HApP/vQv6R/zOy82pAqFBbLFX
Zwmtf6CY43r0KrdpEttb6tY048RWuPoS+qMd/G03TKjecOsRK54rPkg6rH6dge6JZ1LpjzczB4bK
rfXjOLzYskc4a9VBwPMsX/ocJXud2tertzp+uxWeTMfQP5Tllnk9S8BFQ42JkPzSS8Rx5F5ZjY6s
pZffDnNjClQs6o7ykP67tc0EIlDXPikWdkAUzMEeZRmbU+7Jt+U0c49q9AVet9mqW/Gu80VztQT1
6Ni6Fa0J70gNB5Aqa0E63JF8eoYz1YVF+0xERdYmrAV0I+2IBIWWPbvzAQm41nCVclsKImsTLoyu
qm3Oq4zksP9tgLZFFRC90C1nBtjWS21QqMeyRwUXiyIJtzgAgR8iPUMX0U0zxct1f6xXjXugkJ2i
wSYg0WibdZCjLpfEuBTutO9Nh2Lt/Wnv1r4VywmKcnqoQmU2aQLfLADGUbzuXbk1boUy8Xg1h7D4
ylZgaHbRVKx7M0XLhWl05hUK0jk72kJA+WHsnAWQR1xB/lzuUftS3TQjza/haTHdA+eBYiA4ZO26
IQn/nToPpz63v80K9SFHqVsOn5usQTkbnD9uQT79jxxQ/29fsH00KwVQCl0mmLmg3F4XqA7KR7ej
WGSFdQODdzF745aF0C3sNAwAtYYQwqlLbFF4sZEl9JpRZii6yXdRCz3Q7F8IvDNrRmhFtY+h84Gw
z1MI+H+RGrc3FNM5XjmOFQEvl+2FLabHXrZkbDawbZlFGi8Nd4uw0NqKseC3qMeVEm/fRQMPlZBF
36Y1uiSTPwbqX1sOrD+sIIDyHuX8msvUJPz7WKCOVvQtgRHfMl7IXRw/9LVfsGa6QbUCSYqoRBF1
s+5hSNHuigAFOruER0AgFB0onQ4TCH+LdQAVi5eDP5vI1I+393+KCso6uPBXvDqB0PbpzHf6Pvu5
h/VdPIDzI1MogJBImCHmwXn/xq1xa4ZHujRton0MJPTGV4mKVhRzkE9vN/76WhmD7Hg6xeUWz9CM
EZl64GvspQk6jJwBCyZGIXmKDPN4OySwsNwBnAjrBREODwSeYC4nXfy6FQM+HGAAxCll2qJOWYrq
pp59l+0eTVsbWBuseDuMA9BYQv2BrTrYB7C2dFnR0Li1gdXwmKpqhTHBcQWV49P06Uh3uND4n4f/
VwKLWqFbzGZdc9LLtFtpHexblcfQYSYgWUm+oUZwRu7oJ5zFxnyfzw2qhMsAJgj7agPmDGkk8Lmm
nHwWpgJffwB7xM8D/x48ZI5rGyxhgY9VPwZAGy/k0l6PIPART6cQil2gGc5JmfJSX/MJ9X9MiMe3
5+e5tq01hm35Svp1E6kJgPVPwpUDzvfVrW1rVYHDZrQVAVwXulXjKtF9CjVxbPp0UfkvOE00U116
RTo11XYAIFq+J/XMbp0+3E4a83FWENvm5KFI2uARmeLpBzCHleN6Y3U5bOd80ENWmcZGP3MJOW+w
oI7e5dOTP3Y7Ly5xjQAKD4azZaqOL8uAcEGzfcmH/vW5goq303kIB1OUjzfgL4GKtF4tPsS70SAu
LJSvNw7A62nj3ANEUuE9PMUD86811r/zOnF6t4ZUz1rhvTxYNI8QQCFBGXHMBZRA1CX1iLat9V3P
qOwuu7xMoaKAExYQdNJ3DU5r9YbaHkp1aOZTcPFhVT954DvNl84v5zrcWr+ZCeBqrZMyhYnqP6Mv
4fcjAnPlMg25/SYC0kc0YjjJQx3FHwXEOl2intyatjq8qlq/jcMFTUMGtE+Cjh/GgLutK9zqcT7A
s9EXMXlIZNPvF5B9ltHpxgdQtNXhQR/hCTwYyIMhMH/2SA6FRt87vdmh9eMwvwj8gtFqwRkJX45y
ufcRouhZwrbUabPn3NqCogF34cgsRTqP1VUBD/CxdJwp1mpYbQF2S3hgpyFXN6qbb9dw/uE2U6z9
J2xUgJqquUjbbWUHeOmsBx7xxelcy+03765RW0Ph2JlW2zDCeJXVQLqhFMDp2+33knAb6t6vMZxA
wh6dPCTdo7wrdzoWgnF3OlkkFBNUGkkeBsBTbvqqXw96pW4Baj+XCMbZJCaWP1SifyStfmcUbK7c
usWKz2JbCpEUBWIIZIpdVJew7OkHt0luP5csevPjxXRFSmL/NoKR3G0PSpnbmYJZ8cl7gZ2+7MsU
yeH6StIShMV2zQ9u/WLFZxLAchbWvrgqztma/DPlv93ataKTeKB5Dh6OE4FYAGPQgHtcqiU9czPi
zApP2Ak1sHQmOB5WI6B3R9P6CjTfg+oq0EVMDDhq2z6gVMmkRCPvoI0anI5gKAU8nf8TdjrgdESR
Lh18x/IVtZFiaaXbYNhvImvcwkUPzyJphE4bixWVRVq4rTp/PYp4GGUVcnBIaXkEGm73S4BaIqfR
tt9F4lbUs4ChU4pCMqQk9T5ELYxb01bgQnDKlhnFtSnPgQKT7fYtKJTLmwuqSK2NlSoUjJIKbcMG
7H1Sqt8dOMRu63Bsha2eUUEdci1SXwkA2+gib2ecytzmYWyFLSBAZAHEDK1PMH7zkviqPZYyunW5
FbtVFdfCxxNF2siR7gpJ4r2egANza92KXo+Agtos6BiweT7n4RHJA9cct7at8BRd0sAnpcYRr/PM
LWg2nwpwad0WYvsRBHTYYW6owWzxg1umyf1cNi754xhnidNlpcMBye8px7a6QDCe083fzYDwufWK
/QQCjwI8W05CpIys0b6fAxwii+GSiukYLH/nROBJefrtXEwVp3VCHiQB3dSU47BTHO6C2zBfeqQ7
xsxrP2HFaVN3Ceps4M04DcAumkpcD/nseMcDQebk/MtJl8RTXYu0A1NyvwXlx9FTP5zmo/3e4Wvv
aAPgJw/F0a9Tmls81zsOqh2kR0A1AHjkgQVSpK2X6NsJ6Fy3zJH9oAEso4GZ1Zo8wA2h3jcDLIxU
vn5y6xUrSlFnHqp+1eTB5+NVXi7vAC250CvHSffKTLEfNBof1uq0n8nDIlR7DY79fCdBvbtDyW30
FZkqee30JwRW7+ONu8mFGZKHjokDAUh/h3NH5bZC2i8nazlD1Itr3kMjFn0vu3y8Bd/lyunL7ZcT
VCTzhoBC95CDOns1Kby4mhYlt2+37h9XrNcGwFoN9MYEqNgIVSR4wRMFdOy+WgHMnyvzzzIPWH6o
vzygahcq+lw/snDIaniUHNYEvPAuEU/FHMew3GnMHrRyuiu77SPYarA8VBG90XXxpUaF0MeoVLfe
BEc82cGJLAIXM2KmeO95jdxTxj+//decWXdsHtQMMiHeUbb8ocAf5C9gUcNI7tmtbWvZQRUrwCUe
4Q9r6atDkRePMTzvHGdQcLqmoe66LRcN1msVNu/5woBAwvS8MMbnesWa+x1wcYmE3dIDrCfew077
UbWb28oQWmeDqYXUs4ll8lCjGhIg5IWSft+HI7wT3XrdWnpQHwhUqO8lDwbIzf2sk+9lY344tR1Y
icjA0zD8Y4Y/hIKK+ABMy1zuvRav3W+3f9ztXgmtY3nzy0SNN4R4LJyxJlcV/OpzUPZu5wgWVt4E
tvHbP3FmaAMrReZDsFgOU5w8DDF9gO9iuxt543hJCKylAdziDfRXnT8Ij8fNbu2AIbxdkl6EbsmJ
4NhxLzJZ0CmSuMvhfL5NsdolSPNdt6TlLu/ZMQ+sgGV+rusQzgAPQi9PA6Ff19BJVoamrXCdN4M1
cusRUf56aMC77C8hbF4dUPYX0Y4LGJWtqFmGyq646RNAYmG/5DBX0LTVHwBSge3DwzKjbD36mQeA
18BTmTg2b/UJ20xdrw24CcAhg5E8AQ+/dG7FlL5NavMGWRVio0vWV9HnKa6r/fHm7bLGoGOsRawH
xBZqcbFk24jzjb/ipNqidP7g1u3WClaAbzvD2szLaibDXwurcNyujdOOx3x7DUtItIZqpFtWF8O/
AHBmyXpJI/Pq8oWmreXLD1sPPvBmyop1LB/zYQboOCrrTwObx2envrGXr6SONQ+ZmjJAc+QHokS8
L5om/OLWurV+DUvnN2vEgLaCKvkWYFms9DPoIm+3fmzlr9Ud3WMtXoUwI2FUjRkr2vAfQPDAUwf0
/QYEWn2jtIDXxts/dFzLX/shK25hyxfl09ANmQLYe1f1gFazpus/w+JJPE04mcPyDJTX27d/7djq
a79mhTEMJnuh1pEjDRJdlwnZwxHJLRLsM3gg43grAHXJqF5L0G/4sleR8S9007kPt6JYVrCfBi+H
p1Wn3nfeRxgGuGxTGGkrguMuRF07UnFAY2tYtc3LzQYgtttn28yRsuWJ2YoWnx3Ac2StGMx+19wp
/clwQj3dYeGJVUewviMpiYp9BztQVMS4jeYfF88XmzdspRcyU5+kksEKYSOPM3XKCuGrrcCFsaFY
OlTXpHGzgITtgSQt3XYp34pawn0262FD0xpAftgY7Uyjr5xC549F64seAbwY3osFhbMI/A73RcHI
boI3ueNEsQIT7ixlPFQRSUskzXayIh7gzotLYhU97p/OkwiPoSEbNUlB2oLZa6du8hCXQLd+sSLT
wPBNdGtI0o7MnwhM3kQlXNIe+G4rNH0hcwM/KJLCfOmKhtGdbNpvTl9ts0RiPXpxy/HVYwuLrunz
CIqUW8tWUBpPJ5HhK0kpbd6bbbjuwUB3a/q4h7yYgoZHw7rliBx/Cj8YWFEdX+gc27ai0qO60mbE
ZyNV87AAulz38W+3z7aiUvjBtHbJRFAoysW+ifS3aPTcVm+bIhIlCrmJFm13wCgCOrs8hr7+5Pbd
dkwuK7RII6Yf8C1PusELkzBwuXNr3IrJOApEFdMFE1DBCCait7CmcZyBVkTG+TBUvoQLxGJWH2Zq
uGvo0GzXbh9uBWXVBErpcsZE6fCUGMF4T1+CY5/Z5G156FjBuZmENE8n1l4NoCKAIOGS0mfABZ+G
DnYwf4wSfHVh2hTnByRSL5wUz320FZRzNQs9wOQTwqEu2h13YQDGnXKP+GwrKhsDjh4ZWZKGav2E
lMMGGIjbQwQat+ISGlU42DRSZZuvyc7TwSePxJcgGsdGXjlp2srPZBJtIbxtyKqt+1zCs+B6ZdtT
EkaX2KXn+t2KznGYRviwNviBvlx2pR8pOELhfOU0y6kVnuBX4mQSxuC7FAW41i0cuVBQ4Ni4FaBR
OXubKVmfSQ65bSuGerfWs9umaav74OYB2Eqw4csjXV/Bd4TfhZxeKuY7Try/hxW+16dxVFM/mLcG
wB5PLvp7lMCrsNt6fQuDq2hXdwBNX1jEXp8/nq31gw3ggroaOKcyyJFxIkLV0BXwj8lzHMeIsbdH
+dyPWLGbm3pbqVn7bBx59RhujL3jpfzRllt04UR6XF9e6y87gPuKoEQxAtYhDMfd6sNe7bCJUKay
37wnOOeQgwKW93ppqdsb/d8kbJiPGbhgkeOeGDznSV7uWzL8fLvHXo86VLOejn/JpJo57K4yuOr6
txoS6esJ9lxOu7lnK6SZjAici3LcOmDjCTOx7U7J1a2kE8z400/vkVzCVVscqXFF8dCHOX3aPLm5
iI7Q6VZM+7HISZ5sBskO+Rya+duso+bCND3X6daWK8AxawJfjsDLVI9KChh1w8/QaUBtjfTcwnen
bYYxi6iCQ1DVw35t++7WtrXpToM/h0o2Y0aF/plT/9Gra8emrcjVGnkM48P/dNSdeB/6Sh1AG9G3
b3/4mXXBlo92o0mignCTASp8tHGD4/FVSQ0cjs2EIsW3f+TMqNo60q734Mx0LJqCt22/i9vwnTfq
J7e2rTD1IOuY/FWtGfUYXF/ZNx3rX25NB6dhRLCjRPC95Okykng3au99PAKw79a4FaORUkXsmbJA
RfcqYcJXPQEn6ThlrAidgEoyKA2aQTrQj9WWfwdEunccSytCF6WZkAtJ0gGvcTvPHz/As9UtFwMC
7mmPT+WmS903SVqUmCjr1A5w0a0Dt0+3NaQ4LMhxGtop22L+nvL1fS6HZ6fRtBWk7dEJAeZ+XcZQ
I7ULVxjLItPptijawA1lchIrlQxZESXfYFqL92rk8ZwuOYD3nnY5mPw4osVbC5qHeiyRK5XFpdA8
c4KyBaQdRrPyJHZQOsf/9q0n9jCz/wb/+fi2Y475Us+maETJEsUoCcKvMLx8yCm+ZjBQc9ummRWl
rRfP4B/mMotbM90mXrk3TdNeODEdl6hXTky2nFTC1RCMjh7lniwObkrCIwC/I7fSeRifnA5sMwaF
hC+MzPyCgbSLumoQ9ZEndJrwtmK06TpetN1Uohg8eSYCIj1O3XAFfzls9DDKgjMILbNlK2+2KP+5
ETU7fre1mwIFWQ+b4WXmt8WHMpK/4WjkVtTs2SQNv4Iv5MBMmY25Zg9JObXfwgKGsG49bgVq0pQN
oSF6JZbkiTbzr6k1l5TNZ2airRllY1mRoOzKo6U3wU5HITipy9Btntua0TGA7rIIaJHVnH6B6vuz
rsfObW20MRo6nhhKnJTIqhUoM1hq3oYqF46NW/soHb2QmfFIXyZlvueLgEVnl3x2G08rPsGJ8WUb
4ctpCTtGDpfBnVzctDIMOPnT6K+3qRgNN3maoKB2P8BRCp5Eq5OwE61bx13WkG4lzYi8m0y++1zf
K695dOoWWzNKxLjVneyQByrjGxQfPbMaHqVubVtXVGPi1fRjyVMiI3oll0kcuqGVbrPFNoALw7Kp
vLVjSI8lX5CDO/Qm/uT24ce4fZEO7/UIAxRfsLRqZri/iJXsysq1x4PTxqEZSEKYZedp15LxNkk8
eD/Xbs+wXmRtoPBxAigELvRpyBb+fZFr/HuJkWV2HFErQruewtu0kGG69opfw+XLu9JV8tut1+0I
LUZJ5mkJUrzJfmJr/27rjdsJ3ZaL+hsAs/Ec+yl83fpdt/clTFqcvtoWceqRSgLgyJzCbbi9Mh6s
oHXRXLs1bm2f21blFOYycxrOHDa+x40ocMrmIeN4Og1VItvQCG9Oo5Um2bAFVF3XqMpyI8x4tqZy
hbVLBwzLlJZbVeFtppz39TR+dusXK0BB7KT1poIpDcjY7oJg+zdZqds0DK34VDBeA+fKn1LS+Veo
JqM7GOY5Lom2IEkB72Bo4E3p3Ey3myZPOr90/D9zqLDlSBFkMP2CXHLa86CAZVsgdpAoPbt1uBWb
RcDDZUDhaCra9jpukq9JQdweHz1bi1SOZlrAph3TWMJv2I/rayDDHY9athoJVBa9VYKN6RSEnypd
PTLTuC0qtgqpmlGk0EC0nUYyTMTO49q7W6cocjuA2jJKWeoYdBp+bL741VAkW+M5cdw8bRXSBtLQ
bMpoTFVQLPuI1wxWVONHp8liKyg9biqJhGKXLn4C7yldRHt/EI4hZIsow2jcjn6SXZonZrfq+uCF
1O3kbCuNJC+mIfLKDloJ/9Drf3zcbt26xNo4ddI00TSh5TFexDX0/v1BsMCxcSs4YXgUKviztumS
5M37ppp9uddwG26unD7e1hrpRBfabH4L+M8Kr0fph+N6A7T45ibc8Txrm1O1MIBJbBPqsOv7aNPB
oUhmx96xfUxWSqa59r0+pVsewaqs+kBE8uvtnjleBl9JKfwBD784KIIztA64OqNtuIfe51MQ/Dwe
wbpdMHeOG6mtxdr4SNdABW06jcU7o8e05fSC0vzMlmFrsfCWM5oojtq0DuRY7jzIV9kODhGd20Jg
C7L8RQQ1iVSTmh6PtftgWNrfHmXB09u9f+7zrSu6t+kcNMq5S6PadJ9Jn8c7Qxrf7YBky7KCRo1J
4YkmTZrxuYrULx2qL24fbh0xYGnM+rWXOlXr93akP8OQue1JtiBrG4EBqiu0PM3ePtpQD7JSt4Ou
by1heEfU4TCXOjV0ULs2pHspBseLhS3IkjETs9/mU5rrqP2JhNH2Cbckt8OLLclC5aKIIFJo05ID
hS+C9WO8RU4iDe+P/emLFSCeuCh5HrZpv6rkqhlrFHQH9BLU8swMt0VIfbDxqgznIfWGuC93uZm7
LSu7MbpkenLuB6yZmDegII/DNqRcEFhL9uimq5WEwS+nie75p5eMNYCMehZzn26xyGrTt4elkW56
OEjhTxvvdLHCiHIbU1kqVG2RrMylk64R9sunTfMmarTcGpy9jHxOzHATRYPbsmJLkaK62/C6WGEZ
l4TtcXF8bmLyw6m7bS1SISejQElQqQkJtCVbcLeMyvE5x+bUbVpsBQmESisVLB947m/7VfaX7MmP
W/0rO6mtR2LRNsH5gfTp1NKkOySd4d+7sliKXTMxDYyUrveyiWvHI4ctUdrGReWlalRKFi/c5zUe
q65AT1uGw9tDcca5xbNlSoOEr2iYj0PaV0yzfzZPUfPAp7z9irdrrj81sTK8AqNZsPYGXmswF4HL
Be0/z5T5w33IuqDZlx4Z+3tkuWW7Q3IOXrlTXwF3N3vBtkd1Hoo6eWXIc64qUad6oM/LOCTz3Zyv
rHlXEhioouqzWGGNC+/XHQx2Wee2HdiIPO2zbu0Xv08L1t9A0/11WC7d7l8HfzB4CVvhl3MTFKRX
aav0Ft8vSUf5N+C5cP3h3TQcPavW8VPXrdV81+tW1agTH+FYNndj4HTmpbbXwSiqJRihy06rfLhG
0vIHkMVOezS1uUCiK7gZ4ZSYbtV44El37RXzhTvjmfOoDXeTvJ3zgW8qZSVAVVcT1ws9TFspFa4z
hDuxOjA+1vJIu87r4a6tUr6Fh8Rr2aGKYSX3duS8viVRWwimiN9oXvkqXWmvn2AGrq4KLUa3cbXV
X4B1w/mumlSqZaGe26YJrkuiK6eDHbVZbzGbtxrWW2MarHm3o/hqgD3d3l6o7QU1A+lVThrzRuER
dhfk/L5mxG1O2g5KmyHr5k8rOr3OUV6TmHoHYrmbXx61tV00jnSh2kUhwxONO19Ed4x0F7r89SlP
bWWXzqfG5CZXab7V0Z4iLXXHSgYHtGa5xE6yvOz/F/tMbYGXX9ch/M4pNosmaf6p2vG3afL2Fks8
ANObWL7B3jN/R0jeHZaFrruxavStTuh47SldfGgCAy/rusfL5yLZeFfkPr8vQG8fdh7+60JHnIkb
bi2abdIH3tgjbkRR/R7q2uzLfFlu3ILSOmvFDBhNGrAKFNDywxao4hAZyMvdGreWk4YlRM4MMcmW
+t9CrHe9cnOVobYILQhMsxVrPaRhlMCvvnoH6P8vp6+2CYaMwLs3GjuV+h1X7zHxkls9NpPbKmj7
OsWb1yG3iJV8lPMDZY95RJwu/dSWoFULaqfBQ1Jporxnpos4I0yuTjd+akvPUOy5QMcrkEELFtxX
Vt7u4eTw7Nbjx5n/4q6V6wK07gpJtKQFI5kXvN5pjiB6u3X26gmU2gTDIlqmgQgxpFQjkUuayDzI
lbb3YxTV900YdJ9xstIXqgbOrFq28koIePp00YCLUU3yfaebareSDjpeSIX3b/89x175+0QNGMZp
bynGPTYsfZ+GHrnHvfRmGDan6xG15VdB0bR9QnE4KpmJPlfIOXxY4n5yW2ts/VUYdUVR1Rhm+MKS
fVci8206t1wmtfVX9VCVy0wQtaUh3XU9w16XCf7DrcutCYo0aVgWedPhus5+hWKWu6VvnDiYDFmy
0/GcO5GvtML9Kx7IcoDxRLlTJnK7D+GKcdo6qnqI8ivdpZSU7zZUtqPsE9d1t36xdo+NNrUGF7RL
u6342uMwPdbGbTWzZVc5zkRJtZg6jRWZ7scu2eN5fXCb57bqSvT5MqN+r0tBiTjAUvpL1dZOL5jU
xvRtRYdXI46mY8jFDmUtfnZb4vaiRm1Mn5onleuqx+WFwgpzicX3cfMdz+e27CqA7zqZSyxd3TRW
t35IHnnezU5PGTgYnk7DcZjzpIGPQWo0665W6K8OZckdh9MKTyG9vo+qYx6QTD9YId61il24eJ1Z
bG3NVRNJgGaWtU/BHg1uZi2Cnc97du8UP7bqqiQzjNIWPMB4FfaIUpC7VvUXdqJzX27F5qqqGWCx
uU1Jf6jDMEKBfZBf2FLPtW0d7MKO85HH2CeoaX/WxXhXrrBkceoTW3E1FgMsXhKkFmWw7uD5sh+E
43nUllsVpdliEmEZ1yP7HPm7bcy/un308ezx4gRTQQFpvNZgmsR+slN7FsaJY3/Ep03n/Szavizr
lHO02U95vZ/DC7fDM6cVW2rFJ7/yRRtjjogEJxUm9fJ70FLt5mmbn9265jiHXnRNsjB4Tw2shhBt
qq8Il9kSzerKrXFr70QePZmTJKzTFhkzEuZ3Op+/uDVtbZxDsbWrT7G3MV7dB2t4nTP16+2mz3W7
FZrDJFDs2K9d2uO2eTeFrdpLpHXuQrY5frwVoLKjelFzjgPLPPpXEB6GD7Lv3TAt1FZddUD0NcgT
d+nA9XXYDAWUI3XptuLauitvJR7yaKJPWxHdVPGhLdzqbqlNztMDqQSpShB0q5ru6nb8OMF14O0h
PbMi2qor3caRQcVMn4LwrndcsWz0iNv2ZiuuysnI0AOM85jD+Qow0UM5DG6nFZsBNVY+Y9Fa9ymv
9We98qdoKH+49YgVmoHhwdQN3fGJaIJxUdIj0x1d6JHjVeeVK5Cttgr6aq6avulT0Mz7fRwUwROy
mfKGx1MC0ns+wwydkr0S6tIzxh9NxGs/acVsZLamHBnv0lpN69d1nFHbWzS5vNJwj3nXlB5+3cB1
oyfTVu+GJqmeko3i+Nqx/osc+PIUt5PeI5ugs8rLm5uqluszbcLpIEr2FMih3ndVv+3HJKneT6hn
31VVrw/D2PObsh/kzTDP/Fqu+fdubMgNXRcq3LYYW9djaB5567Q2aRTHH2C+8dPLPaciR+jqT1d/
HmkREtr2aUCnBki3QO+GdnA8K9gKs6QvxVDGmGPTiMsk3cBJlIMbK4faCjOTQD5N4SCexkLAthJg
6TWqqoNTdNgas1q2ws9Z1abr6l2x1Ze7PGFuentqK8y6zrDEL5c69Rq4IpKIPyZB+a/bhx/3tBfb
OZPejPrJqEmFp77GUXK7+n3sOA+tJYOroalgt1CnTIqfgjQ//Jm7HRRsBdiKes8k1+gS6UXTdcWu
gPt3E/NC5XnaJSWbvNyMDFzpzu/ufNrV7z2TXPLeObPW/UWbYsTMdd01qfS9+mad1/p2g1ig31ix
r1hIDiRsI9BrIzdwH7VVYaRrq8LgvSMdjG+KK/3fnF3Jkpy4Fv0iIkAICbZkZs1Uex56Q9hum0kS
gwAJvv6dfCuXXOmM0MaLjg6VUuhe3eHccxYMyiUygi/yukEu7mmpuRzCQSm4BHIbc8zIBANIYP0W
dwLxbeNsLiVSwbVpPgbU6ONY79mt3+JOKL6VgyJQ4W2faTjF+dqGdd4kftM9octEte9oNYSk7qAM
Vwd52REBTTH+1m/n57DlN6tlNJ5mARpuUC6NXxpLSZ7NECzyW9wxWwjsBjHw1P1z3a4l0vqnnQ72
ymU5f7dXnl0X96QB1iCkrhTAceVGj6FemgOmCcbDODFyT+WiH/tKeYZDLhSq4d2yUczJAJbfvK/l
PWWhX0Du4qA6tLsB35zl82ZUl8eKmTzc5Lu/f4Dz/XvlkFwcVDQEapOcANG2ZTd1lh2TNr0NM/E1
2q+hAv6PfHztb5zd0283SDWgq513ih8wp6E9Gdb8pxLVvAkEBi+DtY4+7KZij6CGnWnerWH3FIPl
YcnlEo9vaMmxkyEyDZjry9r+WHUkruGGL27NsXlQJ0RLCJTZcxPteszXAa+pqMrhqVHgHDnIWPbh
zURBVjsgT7mt+RQ/UR6QL2pr4gc+dttdYEQNKnDOjgB+jYe/f5azcb12ZI67yEgFbuIxkM8735Kj
CAWGjbRn6dVFqM7hzmhL8Q4vcZbdJIaIw5YBi+m3dcdfgOWTBXOve/CorTXmmIw6lqBt81zdcRjj
RFi8qAFlhwhT3vNeLbnVnnmHC02jKHPNQNYj9Q0Nz1k1MvCresml8tCFpqmyXjbGQ/kc7+bQi/BX
SYLdz4262LQoa1EUkKgKCM1xVRRtc7C2XcmYLpQcXHRauA4TuJUVei9VWx/2mtiD2uL0EXKKnvAX
F6QmFKj3aM+6Zzmn6XGa5cO6QaXp7xfy0v4dGwcXV8PQDpCY3EvNfQrm0EM3RjGMeeR+qYqLVGua
GCF438rnkSX6ozDNmziYlV+i7cLSOlA2yRBExc/oRkaAvmWfqhlIkr8fzgVH40LSDDrhVimDnZ8n
J3j/JNLgjd/SjqnWlq5TWkoIsljL8jZsy5yn+vvfF3/1cWfQLn75phCIBRIdqe5ZzFbRQzV04Q2L
4vZTP4IkZOFse7JLLHxSAJa5nbBSal6TlXTP5bbIwxhOH7TgPseEtZ0UAFTobdpiqu952er+gIcv
O8zJ7OUZsLqTRAMxoNjWGlgWDeP3JkNFAdLc4sq9f/UrgG6LvPwKQqIGpCaY1rb3p1JMj6lWd32c
nhrMyhFW+4WgLoRtG6YsCUtYQFeVX7Iqe8rU7IcYhijFy58gy4wYiPCe115/0rC+q7Lkw9/v6Kux
Fctc1Nq6omWdAImIwt6I0n4dD+o+BAToVnVL9rmiaff+73/oPFH+R7SAP+QGWOCO5qHNxHNWJemU
C6hEo+W5qdt5D8292kYLbL7tpzwtww4YIL1eG0T5/9P4yp9226FZolSN516iij6shTUQBOQzBYHR
WqmbeQ6WHPCP7NCoBjywSRUciGqbD0zx5knugVeLEAfguvgQ3sUwfEQVkS+N6P7tBi+aSCztRGJW
LeDK7NAmoFzedBKzvGqi3/7+3V51vljbcWLZRsa+37H2Hmxv23iO8wFiLz6eHYs7cdgYQWK2bhr4
Fd4/llXSHtOGzTd+O3d8O0rW/Yq+HULIRYaHbpm/of3rVcvBzh2vkoIlb5JT2j43NQFikoEKK26G
K9HMpTN33O0StXXXV1WHhu/2w0TTfNjNVZHwS4s7zgTobRJEM/xhO5ObdQ6+z5CJ9/ueLmwtqevR
MIvvmYUpBYNX/0VXiU8LAq+p40DWtTeDGLfuubJhfFNCg/sANtfm1uuyuLi1ICNRzKGa9LzpKXgP
xYIHKLTtV3zfhSN3oWuDjbZNUjxwdNvruz5LxT1K/Ne61a/GjjgYx4hE1tcjUoD2uQ5pc0oYGJYj
llSnreu9asX4E44pxZxX+8qX7jkewXFpxTvMl/j5Fxf+OSRq0aldoesdDR/s1H3flv7O75s6ZiRa
achopu5ZW16fVt0vB0zxVH7xlguHN6rpA4Yq67OxC8sbmj2IELMQXlt3cXabohnURZD+Eto/ImKq
cdcTLwIixFuOJYWo5pLBIMtLGqAEsrDNwwVvv9/OnWcurLZ+HS0KKQAhJE8pEVke9sE1GNyFcMXF
2I1RNyIjSjowOUd5sCaf51Ifw0l+bLPWeP4C58XbaipQ9Kfd846p2KkBZX7XfPU7HMdUMVBD5nHI
YEet+gjeYnVYRXhtdOeCl3GBdkkCLHwGtcNnObZDDlyyzcty9iprs8wFfkWCBlYvQFLLiB6nJP64
Eep3Ki7sa6U9ITqFe2T7+kWPN9JwP+fiYr5MhIKzBBHhc2vHe2HaD50w1+ZKLwS0LuRrsqmeVzK1
4J6Xk3wcB84/VrGqj71SICYN2xpcUCzWSc5VTb7bBcpSXrfIpeFK48AS3VoJpnQKKLEG0fPOll9+
izuufqQxaMmyGFeUEX6Lege9nft18bMtFxEmx0xAo8Z2z0FA7tapVPma+UY2zPH3bAYmhC4hwqZu
jT90pKdHotf1SoRw4ZllTtzEqilJElYjCRttdsfqrXqTAW39Sws4pYPX4bvgsJRqGy79il8wCZ2r
RaDCp6zf2bvwMKUTOtEJ8fCQ1D9lmT4bEC96btzx+qtBo7qZdId+L9qbdrhtO+ZFDs4yV8B17dOd
Tc0in6cqGE6EkZuIU89X3IWImXUfSCMRI0xpMOUBqc5qgX7xh6vcypdVGFPBlEwygdUGZAjtt3EB
1MHvsjiW2tOtmWiL1J1gUvOg2QKVyZbwyve+kJdVh4RtkZZ0kM8No+/Dxggk7ZkXgzM+qmOrHK9s
MzaojVVD1B0oCVSeVOO1pvIFW00cW21FuozLOfIj4M24r/d5vws6SQ5JRwK/7NIFicUzSdpNzOI5
pPWYz5AaCqNrUhgXtu9ixCoCkC86gR1q/JOAxmHSTaexs+ptUw/rFWzu2TJfKYq4aLE6LAVg+BNK
/eE+nNK9M4dFRQuCNVwgw/mXpRq9NElY5qLHks20SxsD7J5VIf9nq1N5nzbUMzlx8WMTWGmFkEjF
VzHc9u03NtmTl4W58LF174KamaQFCVOynFYaJbfBWH70W9wx33gyCdRUkLaVM+8PjFTp0UbWZ1of
J+7YLkYJzCgtfENJiITi7KyOQbx88du5Y7tKbiJLy719tpT9kMNmwNqVeemaYeeO6YbjPHeSzSis
YJD8TtByfqBC+RVWXEDVBHg0Va0Rz4MuTb7O2fc61n7f08VTAeiUGsLD9nlJ5+zeQuPguIW19XM3
LqCqFRPnUwKYMUnsu5GY9gTlKq92KMtcQBWfwn1KQ6QlIF+qHmo2yTe6zrTn1s9e7rfW+gbFqkGH
aJwZ3f+XEvvYp9fkEdjrTsxF9i2mZ2Ebt7jmI9lntFozdML3CMpsHG2cO9VH7ErM/f8o6RV/6dJ3
NbuFmDkkkIFSFSJnTVXmHQ/Tu1XPy30ygeR8ruzPeMi0PFAR0FyGXOeY1tZ3EvJATxMn7AZSUuS2
nNr0ECVh/SZmCz1uS7i8zUCSBFqKMroDjT+76eewvSkX5EWHRIOK/Ei23ZyqsoxvTDaIk8rWEtrT
40zv+GIw/jyDRftE9+1jHSh5M7W2pzeR7Qd7QPu8HPPFGrACVmIgH7qGyPRg50CuRyA8IRxd7uD0
g6DCKQzPs1MNyP5u5dwOwMnXO0/ztE7EfcOGSEE7aWTlF7pE8j10d9DgiFD//JQSvb3BNCy55ykC
nTDkwxtQvqorT9WFxNYFt9U76zfZ4akFecMzIftRTepKiHa+g699VceVGfC8sCCa0P5YG33DMLQH
qTnBT0mwVvde3tIFuJFYT7ZrcEdJumPiYww/98N8DT904Wj+ALNx2nJ8KcTdnGeH3cb9qTNy8BlS
Y5kLZZMjCC1GpJrPEmy4+ceQEq9RFazs5gvpDs6UDQVF3W3xnew3SInhdvplIy5/V70NaQ8NVFRw
Vq0OKQggTybV/cnrg7pItmpa2yEeBsDkSK8O8ZL8ozFh7pekuexdScB5iyIrQr+gumOZqg+ot3hG
9MQJOSIiUJuTPabhN30Tt+sTADxeIGt8USfiCFdg1hMAiJ+3aoOwZxBWH7O1oh/+fubReYuvGKoL
XQO6OkFrEt3thlb8MUZc/BNt6PhogcXL960MP3VSb4d5CPvbGM7wRpkwrg9jtLH7Vhnb4P/E/+V1
wVK3b5WIoMVopGwAf+/bJ1qS73rq1isO48Kj5mLpWFTGK8X08LMMgkodSLoRcKOi43Qc53PrlIwQ
QPO7bi60Lo2lYUgv2ue0Lp/6pH6T2jDyXNspM2exMOQsivBsqr1DsCWRnvYq8bNCl3tRoc4TIgFr
MUejbY6BPQpMkfXrNUXnT/NbyFIPdkkqzhsQ+cQh6OIrvHyS+sVDLrStqY2ZBYd36rM+OpSK4xW1
5lqudclSXO41Dr2oTEwjSuR00++b1ia3G6BEJyCRdZpPKOY9bdBmKqSVkCCQQrxR6aRzzCKX02FI
xPKPnUx85S6//j6lLnYc0lWkj4c+KzCieZOkaYbiUxRfeZ4u/NTUfVpxwVS3tm1ZVOvSHm2zpDea
7PogSzs8kL7ujtU6iW87BtBJLiZW3hs+BKeRZ+K2FShQreB3vnIfXydbYan7FJcs4gsb4rLgQ6gf
hrRTD5np5Zg3e1idZCoo9PhAPfhpMlMpD0jt4zVPDF6oI4lY82Bk2Ry7mI9Ljgbw9iCrfb4xdmZN
HtZNdxt1mMv/uzd9PeoB0efL651OTbTU05gWao7VqSRz/LQryz6AvIpfcdgXPrzrWCQFEwIzcVo0
Ff1RkeHbODIvjhEGkY+X2y9bicmjSaYFwEgUaiVTkq+WXYkIL23ciUy03fck011aVD35mKBRdljC
4evfz/3S2o5bAYxgxrhTygsYHDvVYr9FSVYfvRZ3gzULpHJcLWlWhDR4zPRyGyXind/SzplUWRpw
yqesGHfyUU0zmILWyQ8zkP4RrElYwi50VsQLfdcN5l7CWP32fb7/v7nxlcVkov2cFVWZvikl+bZm
xM+xuXEaa4mOdYSlNdke2jL9FbTcc2knSrNznQDbC9OJE9UdEj5jggRQZb8jIS+PpG5G3a8iTYuM
me5YLshd7dhd8YEX7rcbpNG4lLaveFrYFC9m2MkdoEfudwndZzMDH2ccIrIvor1cbksMHKANSd//
/Vhej7lS99Gk0OWyssKZB5att0a2YU55uR+F2eFh2ii7Upd7veqa/v8l++1GYjIIrU66pOD9XKYh
N6A/rMFcEA1HxsLuLsxWZBQ12ED+/rMufBAXLA79tXHfuoEX4xD+mynoU0XRrd/STuacAlNJ6mDi
hWrlkCds+WdPujd+azvvEwAoiPdBA1RMiX0/6OobqIy9agkoar28/4zXM6tagndJ9yVEAOvmI8iH
vbhGWepixBmh2W6h71SkW7keMQjweUy4Xzyd/kFk2q5kKEss3o17mj9ltE2v+Mnzw/lncpW60HAT
05rU4DIuxjamj3FL24embdfbGDSsuYjH5qaLluBGhdVwxd5etwPugiGhVVHb1ADb3qjkwaATlDey
+sVtXPBoaY5ErB+8rpILTBdNli7bWWdrg9rp8xDo6CACnnreprPd/WbO8Xn+t2YrLyCUi1x0PE+2
2cDvHXCZSvduXNClbVnBYyGOFdSwTnq9NlN1wTO4qOi2r6eJ8YEVS9Y8Cdvdqqn8z+/IHc+QNPXa
YQiSFXHaZMe9zd70Z0Zvv8Ud19AtetzpwpIC2X9ajED2vp+GrrrSH3idwZVxFw6dAAhF5q7HdUFn
os8VdPY+11kSP2dWf+2jcTv13T6fYCxLPtp1fkSw5YXyxt92wtolDbUFzDspUD6ujrOKuxtKBPV6
m7mLEV7WnlTbzpMi2soYj35I/9nDPr6WUrz+gHIXJixIPYE2mLMim2rAvjbWHjE3jIylnEL7dqcT
AgKfG8Dd2gsalztJ0jApWET1u4Rpe7CJGK480K/bBXdpOZsqCmXbUlYkdZaeJsyy2LD2Svwxo/7S
W/C5irZ1n5NiVdNDNcT/Vcu1+tilbTs2J8IG3Vq0pItQb8spIVt8rxMzHP2O3DU6XPkFxZbzkdvl
0FNJjwnYmr0WdzHDaxCzsZMUp2JMl2dtGNzHknuJRDLuooarSQ3TGuG28KgH3XJno9sslT/8tu7k
Rc3aALjQZnBGAbise1IAM+xXT+UuZnjJdlF1NRydZl2YD/tyA3VEPy/K3ckkaPICSNDvSVHpIDyW
oiSolKRe5A848/Ml/e1VTEbbbw2zOHPT/OIrM4ehQvXS78zjl4v3Jcp+gkncRaFafQhnonNW0sSv
IspdPDIUVzI4R4FzX7d3oQIuZabULz4Ek+XLzW9qnfqoU0nRhEF5P0/Df9CKm/08vAtIrvYkHIxK
SJHNm74v17S/ASTrWqfsgodxEcmcdM1MgCZALh39G9LoyY76698/6Tkd/zP8RGf25am0ekZvMd1J
QbuOvFU2VPfDVE53le1aP7fuMn8iRDAjKLtpYashAAqc55AEYF5ZFqaoX+6fohIdJTKgRRwBilkl
/U3SxtfGvy+d+/nQfjOmeNpTGZoRizdmzjGO88DU7pVnce4YakBQdwmS+nzXQzBJGKVy8C/7lUgQ
AL/ceVNPZYRJ5aSoUwBJpThYPXtu3HlJlyTBlWF9UoAG6efUtl87krz/+2W8dN6OiZZ1FcWTwK7j
Lv1nt+3tGl3TB7i0tPOMzntZq6FuSBGLPjlaMw752Ad+wHvuTrmJsja8pQMpwKH3NWqCow7pL68z
cbHf0CxPkrEBadKSgTEFo20q7yu6H/1Wd17RdSV7Z6eeFnOkPmeJwC2P69ovWnQR4MOCpuSK9LZA
O8DmXVtVeZNST8t3MeBJOg9Aca20wFTykIMS+ftu5Re/Y3GMcx95NenM0KKX/BeZwl/pmHz0W9qx
zKnp06xZWVQME1hic8wNiU+KpqtXjZG78MUtnCAgHo6k0FWf5LQPH7ts9jNPF0A+kZRNiIsIXtDw
yFQXHkRdX5vCv2CgLoC8n00TlpWKi6QU/1G0XITwtCDH9CsMH0UURPdFuNM3GOh7zKLMM1J0QeNk
NW1ZjSYqZgqQEF8F6rpVWt553ZU/UONj1mQbnaKiE+JAN0zatH7wEu5qOPdAU3VxNGJpmvzMqvqd
BGrJb9fOk6wIGn1jPZGCgaQBIKXg57D4VT65CxlPp2ltYrORImrn8CT79GaF4JpXWZW7mHEINVQt
RHHiolbqY7xLTB+182e/Q3HMfoiBf1xngzRFW5Hbib0ZUIY++C3uPMlbb4GzSQUpeM/U97gL6/dV
VP/0W9x5lM/Cc1vbL6SYgs3exaZ728/Wr2vBXbB4WYLWr1qjqNjGYLuJ9RgcUzNfwQ1ecCkuTJzG
0EBsMVpfzIP6sPIR1EuzFw8eQwfuZYBVD41EjWWOirXqpkMF9s98j6rJ74O6oO1qL2U7D0hqRdf/
spWBBUEIxOt7upBtAG8l21sSFk0rk1seyPkQp4NfoZy7sO1KQzWqjoawkLuCfgl5Cmj73W/jjgnV
wAsORIkQ3nAv6iT9tErjeVMcAzITGUeblHvRWfAUHzi0Fj7Oiy0//H3nF5IsV2ZZzhSc8yYMi8XM
tTzydupRwizj4N8KGjdXajkXqBa4i94WPRR41F6FRSybpDzQeBDvRChB9rn34pBi5DG3VAExzpM0
IuB6AD+oDeBG96DafiRDXZ/+/nMv2J0LdQtlN2QjlXuRggD2Ng3Y13FJ/UbBuAsjBx1CHS9ZuRVD
O9rxoCfMRUKFNEpBi1Kmyg/zzV1E+WBjxnWY7YXalAWIx7CD9A67XUS5Gsp50Br3TW7mVwYEyoF2
1zR9zs/sKxm9CyhXa5Zt3EZ7wTNVPdOWiK/QwiKnLZTJwzL1beLnSFw96BDnUTWE76iSJdtX3iTT
IcIo/7V2wPl9ee13nG/Xb8n3sK9jk7bNXmRxtp7MMLY/mzFlP4J2qu+hmlXjs4fjdOrXPTqyBLQ4
lEcBONr21ksGmHEXd16RqdYYbAmLnf7H4YrzKWw8awsusLqK7NyjeRIWgIonBwlu/rjppish2P/R
RK8dnvNomyDiA1/jvdh0WAFgbqbcYuL8aa63/li2aXObDKx8MFaqQ0n3KBdZqw5d1IM4DeIYOdPQ
pZoSous8nYL4hNFC9FLrFdxYtN6223YIY3ks1SSPfj7D9cCr7IkWnS0gobecdIa+9h5unmG6C44Y
moFR00qsrqo6R2d+vUHqZDz37iQYYTDJMrTCnlE04jBtIq/TyvO5dsFcglRBpvfUFKZDZ0oJDPyA
5MNv5y6ILwBldKc3+KEgAjF02d71+MfPPbiYvGzb57rJ+r1Y6fbvKBqR6zTxq0G5eCtFWWqqSO0F
mM6+rW/2rv3hdw2dsG7uMwMtRA3HrCT4AzOGcnS+gIPU78BdwJUIdzEkpN4LikGQx9QMw4FOyzUm
cfq6y3TR8Uu5qmEoh71gdCY52ATVaYPSmOcHPf/V3xwyBBBJP45YHQSzZc7qMczXpPOLwFxcYaDC
cqsF24oRwssfWh1tb5jWgd/WXcByD5ECSYJ0K1Tdi5PYGrDG03nzi9ZdxHLQCtqraFwLyIt8J9HU
Hvsm8psP4y70qupawOhGa4tBru1BG1HeArdYXXkozmX+V94JF3uFiCYmqp5tEbGO31ho2opj1oT8
SXRJ+y05q8paXgFJkM2z7y9y4vgyjc0AkP1S2BrOZpyWxzXc/ComLugKxYxmpLpaCmAVlvsyjqKb
pNOefXyXojOmRjAoAM8FmSJQfzac30boUfuFzS5JpxmiDfANpotO0Tsxv7fZ4AWV4S7wSscZmfee
6kJ35X9h86sBVaGfZbmoKyotX0tkZoVK9hvw2U35bMJfXs7YBV0F6z7O2LkGqvaRd3bIAb66Ru9/
duivXHwXdrWpqU3IEukiG6bpJhm2+QTAR3wXg3D9Qa0l+car1Ys5HByu57zwN88p1ghJcY0fAm32
KE9ktr61Wrf/+h2T45dFNg92n+OpKIdlvwe+fc1BMeYHVuIuEmpjfdX0u5wKMLf/NGVYJBO7EuJf
eK5cHFSsukj3nI7F2phPSWD/bbLA87FyKSHnbs2gmoQrr7Tui5aw4Xh2O36m6pJC9kkQl0GwTgU0
xw9rEoZ5ZpvNy6QATH95W1RbL9BgxNbhy9pHvgNKIoLBi2ieAc75cvVYd4GtZjMVQbu3mJJeMAhh
57c+VxH0Vi8XB1gOinTgsi+Gbr4JIOGXg1DUj+cENEjO4kj1mV7ZWEAQN7jTbSZvN6H9bBSsGC9X
j4OoKhlpxkIp8h5DCAdp7be/n8qFygwG61+ubYcKhBuoRBYx0eyutPxuNCuejv5Qxv2bIEpOU8a/
ssrUD2Ku2keqAH7arLzWR3j9lceQ+cu/v9UWJR9jxyKNxDZgpEXQWz2m5Ieqa/sEptwqyo2Izbdm
rFvPq0Ccv5ntINxLs6FQkdZPfT8NJ6Xo9OHvR/q662CZk98uOLcuRahbQN1SHNdg/jwIvxyAZW46
Z5Y20mIeCq0+WRQ48l4r42fbLuCK9wnEQhTtCxCyHqdoxmTEtbrPhSNx0VYbpASDLupwJCZ9fxPh
H6+jdtkZp4GnWysM1sXAD1j/u5wG9JqA7qVNOzY9xDoA6ZAdCri58YZDxfEUR7T0CsyZC7Xqkr78
f3BeLLyM8qGS+VQHfiw6zEVada0ViwiivjCHToU815vye7yYS/kIrMKM+CTui6kO1RMbp/WJ9PtH
v+/pGKYko67TJpGFbqL7fZ0/SnttevbS13SsEiPOsoUcgypalv6LMbQqH03zzm/bjlV2TJZAg2x9
QVPyYQ3sU5sgBvda28VXQTObhA36ckVAWStyObTV02CCxs8VuhirzC40FISJIrXLeGggznWA4rvn
s+jCq+q030pFMlXQrPwWNOWeL7P2s30XXUVaUjd1GgvcFR2d9jjQxy5qvIo4zJVV7suZYujxfOpT
eIcU5dMEGdS/f9Dzo/1ndI/23MvHp4lpAzGmTRSYdGBf+jRIjsmOPoEGde2VAdgLd91FWHU03eKy
7OHJafABBCNtHmeBV77GuGOiAY9Ja9kuCmrX9BjwqQJEVM1+XtEllA8lW6IqqlSRqnU7cDk+7CDK
v2JKl07eMdNkrplVQT8UhjH9dqbEHHmZjo+iBGrf6+O6YKszGz5mCpu+IDvMaddze2BjX58aG+5e
kEXmgq6Gat1NOrewKdYXILK+g8bOlYrLhXvjEm7WfbgjQ+5kYYlsChC2lqfWxvbK2Vxa3XlP2262
EKDWQyGT/kc3lBkk2swnv3N3IuS0iXkAwXlZ1KHc7yuTpE/DYMsjuLivNUVez8qZy65pepCUrUkp
iygYwveBMaLJ487ox6ZNgTcOWnbaasKueIkLh+V2wnU76GlcuSw2tf3Dmu8QvL7Si7208vm//5bw
R3MFYT/ouBfTnnzKgv5t3PlN9TNXNTqcKgJsWtoXmmtxmqenfSReEjSMuQCvQID4GHVpxB19z3PZ
rg8R5Oc8r6YTHMxNuI6ZiWUx97XMt2Dt8mr00jHFzh23k4INKlJJ1hdJ9GtLgTZcG+ZXPIbu4MuP
2U3roIlphqLbSpS3MtLd62W9pjd6tsxXnioX4zUTHusmGEUxAwKTPlCS1O0BqEkD2gueVD9FMlC/
Z8XFfE0Aqq3boEQhRHjL5/X9sPoR6jGXJ9TolHRxb1TRye4bqmlfhqBtj15+x8V89QYA6aFHEFJn
tRgPgkHctNMVxiPbbfcbAGMu9ksuoiujCDGa1WY9pGIH72AZ+724SfzyBiESwRjMRkQRxTQ7RGyR
pyGd2JXzueA0E/JyddoESSZnjfc8G8dHY0poNvIePGPoxrfrISJ8uN2kiK74tgsvvMsemug+NPu4
KvTeov7EIT0HmByGGCPhpQPKmAsKo1USCcyo4okMujwlas1JUvnxEjAXFNbrUoMNGoubntInGS23
I2tTv7Nx0bfK6MzOEKAsupJsp6we/4MIb/PQESKufOzzC/KKu3BxZzLjoA3SkSwEMQdd8ianVn74
u6FdWtsJHubMbE0gtShWVv2sg+GjDsYrAdWFO0odC1hAm7RXm5HFmJj5HQPM8vOIac8KQsTJlPfN
qMDlmvphiZnLwLnKtZzQOMdnSJroltmxOWYlrf2s2UVzranaGQrucBWt/tkQfRdRdo199tIncN6x
ldl22LdBoGJdq6Ot439YN6uT1/d1oVNWCUzNgcuvEJykx4wN/NSBbcWrms9cxNTSZKMg2SKKxLbP
MXKWPJvmb347P1+r3+KppaZRDRCLKHrL7nvN6rwC277f93QBU43aQ96XQ1cYCtG60DzIefHL/F2I
1LItLUKTqC3UWOtcjL3NI+2nscNcAs6AZHTpuGmLfojlAWif4FBFu1+s4EKfUI6z87JHTTGp8lOH
PHEX85WlL/gCF/kUzGUzaIwnFiCND1GNbobyng7T/GDCPnpTBUEEhnTRffW7Ok7YmWEaW0GVrSn6
dMnuwOVZHVDP9NN/YS6AptaVYEm3N8UCyb1/zTZPNxWJtocZXKBXXOcFl+DiaJKy3arGzk2hmhLj
OZCtPYgROhBex+MiaeZSpJORFVZPtvu1t/XJjkzf+i3umC2U7O2gJasw07H+MyTLXan30S+dcJE0
EbNzSUVcFS0QjwdRsTgPwGvt5xNcJE2HyVm18q0qTLZ86WrQuvL6vd+hnL/zb76MLwJKJED+Adud
fCz19Cxj9cVv6fjl0iWthjltBJY26d0i+s9EBD/8lnaCTBB9Q7mmGquiWTT4eeiOFI75wfPYH/C8
2I5D2QfBExf6aKS+X6Phs9++nQeVBCZEDQ1LlxH5SHY25G0Q+tEhMBebB6mXfWVtUxUBSnYnC0Ay
KBegQ+y19T8gUcG69A3JgqckVG8aaoty8ZKsZ2DHe3lRqv9xdibNbeNaFP5FqCImkthSkgeRdpx2
0t3JhpVOXkhwnsDp17+jXsVoK6rCJossIBrjxcV3z2lQHZatjCSh7oIP09YGHzKTuh16Ng7FzJLV
U5dnT6bl84cwF8uph3OWW97V5qE2Eix0a2UGHopeqs81tJg9eiPOuPz970TXNg6Va6yfmuPTtdEk
jxQR/QdJt6KJ0o1N9wYv2keqyK2b7ZV3WVuRCujlHFKzkKTsiZaHlbT62Gb+9DOsJv8Oybbmbut6
ctiFzO/dJpW1jimZG6UDTZJtN+1PEpLpiAtF6lR9CEGrt/OKwhkqg1MR/iDafRvz7CWAyJnbh1sL
OU9bWXcdxl36P31Y9B01k+zGIXhlHGw+CrY7CEUakj01IYSYar/r7nY6leeqwmtQxRWsxlHWf8Zb
rWOC2camfNj8NNM0kqRZMYvDAjKqZedW1Ovb3FQu1IzZi9waXbsTJDpfuiG7EbtdCUZsbCpVEy/A
IarEzNvneime92Jzi3NsSCqfF00alCw8iXQLYHS5wV9Muk0e28XYWzZIyzU4c4W3nXng/6zV4IYz
+jYgxRj8xX2oTyWmGR+rLa0jRukto6tr/W0tVyMGvshsSZOyrB+rUXzZUL/qtKBsQmrMAz7NGScJ
mMkftFu6e0YnN6UQ3wakZF7X/bCvKpm8+mdOwQsPyKc5HYzSBqREhbnN0gFHQAdZhrCavwYebABd
ukX+h49SXa+HpVHJVmxfKMk/zt3iFJ5Jm44S06TT1ZNponfIhO58/rYNMrux9f6b7vvv2SVtPKrq
pfAzHCQJxHaap40GExxGQ/OcFTA5OGtcIu57lMxHED1O74NMkhdscc3j1sFgNgoGs/xN1ZS9MCpp
G0HQSBymdVJh1M3l9EOgDOZT0PLye+HvIovg7eZ/NEUTZFEDx5AM93FufmrwgX9zT4BtIn1ZgXRc
2KnKwuowhZ75lofdfocHBhQFL3X9Ic8p7H/XYlpgc4BAOOqImkyUY8o8tb7YIWQODwY/CxvoKVXe
Eok8x+P8MgQxwIviyxqSHPKc4SzvYNFcJllNqnsCMd1Hf1k6fNKi3KA5acNhnchH2nMOme5y1NFe
jHjKL51OZGnDYZscwekPKk2k2Q7t4reRYdhEfj+b339dkDb51cH+rjSXD+9Q8/5zwGXvUXMUUgV1
9pyxdnr4/c+8v01JW11rXLtB9sJPE9p792lYvS4I6W/8CdfatmIK7VeQv4FTfJLC0SUi1XaSot8d
txIrqoB1kb8DmUgT3/BEp/Iz9AmdAlVpo17pjPxMpcYwqWiYRpy8Ekpvld69n4OHdvfbOCtsAzhe
EaOStEQJ/MS37L4eDT00427cpqWNffn1PJq6hzL95I9N5Ivtqdi2W2mTK2NqC2wtO+DckvhhgqTM
I90LemhnWriNqU19sRkcdFDuYTLJeTsKVA4e+rLtnZKoKBx52/VZqyeS751K+jH9oVv6fVrlH79f
Re/fPqSNfcl9gkCVN6VJPov6qDM2n1D/CgPNcJMH1ZD9cQ99N65b/kdrC2mZFWrpabJ2BUMSrnmR
deCUCkY18ds+QnG5GHKNXWeb1Hjo1XrKlsANGYTa4NvGZynGsJEjPjz1qrvO656zMXVT25M2CYbS
FNb7KF9O5iYUkCIIC5g61+Hx9wN8ZdrbIJisVx+qAYiKxtFPD4T2RaR21rltlDYINnaBgQyRVIno
8OynV5Dduyg+u3269TaUFVRj+ROV+I35qzLeDy1St43S5sBMDufprUavQM34Iewf2qB3uq1IGwPr
Mlg7kJ2qJCTtE0psIeghh49uHcLfTsOADI0Ry+WrfRRYe2l5CELiVgKAMqu3jYcl3Zu+2FXS9lOU
d2SNBDwNHOeJtTox7TKewuQ6WVv13NRmOOZeoR2nuLU69cZHaApkQbLq5r6B8eChCHPHpW+TX2NY
5FWpMz/Rq455nT6Gq2PYbxNfa6791pe5n3DYqUYNXe7ZoL46TRUb+epoTuFsUPhJOf45ieZD2c43
TowrG4qtsFVDR9sLCu0nlcZqV8x/9ETz4vbVl9jjlzx1jZ2JhlvnJ2oiCZm/8nJ/dWv58tf80vKa
0rrx6KWvie8llBTkYR2QbnNr3VqYVV3m27DVfoJcnoQwwLIeypDeCHT/Te2+c8uyESlTVyusHoC+
QawYy32DF85hLfzscS43hO9S/VAkyKMtXGXsydr/hrVcP2wj9p487bmOstJbTj6fJJ4ZCYoLMhxo
H9aO5RRv1FUKI7qeum2sNhjCYQjnL6qSyUqjy6R2MxWUNgHiZ6aVRYV2Pd9foGPSelFT3LjGXpvR
1uaUshEXPMYDrMMyRq0lj1gQLG6RoU2JLV2jZA5XqgTpju++V38xWI1Os86GxJpW9T5lSiZb4y1H
7Q3LHZf7rQTllV6xIbEyL9qRZplM+lm8yrIrIkA/TnkgaVNhq6Iw6/GZhCGZgml6/V2tu1vCw6bC
iNmBsBEhE4XLM2RoZmRrytDxkLS5MKUyRGYjRC0gp/e/OYSmm+BuvrbSxsH2qoTe+AzIT4uOQDCn
b6EacZPyuFIQJm0grGJ8aKsZs+UCIUXzxYgi8GFbFFGcb4cmC/lLlrLhk5eybjikkxp0NPm9um+2
aTnQqd8cp611XKdjP3tEpSwJ1+CZ7F2Cyiqnin5pg1ZaI70wbEYkY86TumsTmmaOTdvXX70Zv+lC
nngzWDfSNE98Km7hdFfWmrjczn45nbCnac80nCWdNkfuV/d0n932H1vWa+pkNwKOZAkeUk9a5nG+
yhtNX8kI/IdlFhoPCgo97bddE+Ew+slH2R/3klVuF19b2atnuqkmQViCQPpxp+PZebXZdFhbLIUH
kSyWTDX6xPc+dpVynCpWJE0RCKh13mjCw9REAdEx3TO37c0GwTypu66jdMP21hdHlZsggoJN45aA
seW8CO8YypFyL+lW9mMberyL6BsffmWy2CAYM4HYArPvic7VFnf1ZZJPcxHNSjhGYTYNJqt1z03H
9qT1+zpSafqlK9Ste/SVrKYtnzUMQ6OzsN/xetbNnxqRFR+rpc+/yFVnD6IvBsdbgY2G7Ug+CiW3
FY8B6hX1lWBFJ7dAx0bDUlaDh1zkkoRztT2QrG0PgQnc6kCkzYZ5Co8YtEXrigfHKRz7u0p7wm1m
2mzYFGx7CVVV9Iqpl4hM6kOPdN6N8P3a3LQW7F6ZcthxiUw0NhsYsDbVAwxws/s5L9mNvfLKDm8b
I6J236iwQeVz1oJlgbDXYWjZrdv1te+3TlTikYp1m7ckwRZkzwHt6gSqKvrDnIruzinWtImwNC97
pMXGJeF53z+MBDLWBTLZR7fWrcMV4jItJLLROxw4QlQx9oUHxi3WtK2H+6otYPVVrShaKSBqoIJo
gG3TjZlzZVhtIqxgph9g27MmnmznOw4HnHuvRt2yW7dcxvuXsKD2FA27MpwTP2yOgx4+LM14Yzu+
9uGX//+l6bnnKu1qMycN2V7CKg8PLDOj22S3xRiRrhsn0XlDUk3kaJrv8IVxelSXtuswE9Kfq30d
E6Eo3D6b9rTMpdsDsrSRsLkX08o2MiSCtNlBZOFHUuT7yW0srTXaB6IOC68dk1x9Lr3a4NpTOva3
zYQRNXsoYEDbRrRfdDb+gepWt5VpA2FV2ZV9lRcjuA6iI8h59nyq3BaPTYTlNUf6S2YjbpigI3Lm
HYjfh24Hhk2EbWtTX5y78eH5vB+6Nj37E2dug2kDYWvZQhcErj4JTMaeSi/4tqni1Wme2DjY3kMu
dUW5XZJC3iUq+PSileP5b7Nfpjc4RsN6SEzt/S+d/U9etTghz9IWwULmeCiXCU2nY/WcbvcwH3a7
Ltp8l5Fp3immhySnJjtWnaYHeDbceqy+sg/aAljVJmTfwUo1GfEK9sQb6t9dUvhuG6ENeSFJ11Yy
I12yqfUTa+hT3pWfnOaJTXMJr4DFRpt1ib/5+11Vez/IHrgVs0ib5tr3ri8LVAEmU7b+wwCmmOlm
sHWlx22cK0iVavZNt8kaLE/+0B22ZXVLets4VyHzErr7a5MYWBzGylfzo0drNwFIaQNdHXgPI8As
JQht9QHVh0exwqjPbTj52/OYV1pThkR90kAZ+dSJ1pyCsKdueXVb9SpdKjg0rKxPtk09Spnw2b8R
olwyFO/kpm2iq5kFK/CG0SQqLcl06ucWZM/omfZ7AGPbj3TOw4dgqfbOcUVZx2hQKlh60gn9JHzv
lAZGHcpx+OYyCMKGvJisoePrB1USDOR73wR1FPZp7XRmCBvySlE3Snei6iQb2s8UBsVaUadgTtiQ
l595e6+ntk5IYPiDGeWxSnflFPkLm/GSm1YsnaY6GSWY5ImgSDj0kDF063IrxMX+GHatKepE1l53
bOcB1ZeQ53ds/bIH/Rrlrl1eQ1O7SfYs+Fa3W5IaqAX+/sv/jWb/O/WFzTmBPwoVilCbBL1jHvy0
y5uob4btaERdP0PZS9/Jnu4vwxKYp6kYt1NNW/ooG1Jg7wsm+IHpqj5eNkMVLaJKxwOkGPs4LcxM
T3IA9cX6ekNvQ436UAmEA22RzU9wnHXD/YXNUHkGhk29xurlW/BjFvS+N5tTrgHh+Nuuz1lQbBTu
bcnYp1HbwVxTGuGWhhe2XFYt9rWnBfJIFUvhwNV/SEtHf3JhM1SahzPHXrbFc1s/VPDB/Zkvbf7j
95Pm/cNP2BCV2stlNrTYY6LnH/WojgtTbiyGsOkpI9I+1Fu5x7nHITtFR2haoTrJzXJS2CIQ7VqG
a6hTPwaE8AyOcomKtvjTrVsuSbdf1qnXrgCwt3qPIVDfH1ZUXd6PgXCThRM2nOUvKQlVOm1xYFYW
p6IuIih6GCfgQ9hwFpLIYdjVUsarafZHygt9qPS+OcUFwuazCpXi0Torg5jI+VOApE6Uq5S4bY82
jxXAnKjLZeZD6oTLaEEkGRWZdNOdEzaRNdV4kex9s8Xgyfu7ZczLuyV1820VNpE1SIisjQHl8SKD
L1mj78TYuRVECxvIKjyDrVyWPG4h07qpz03aup2lNoyFZ4DQ95uQxVxh7Qf5wA9IKztdlITNYs18
RIABw8CYFCZODTy2vcCxKEDYqlxF46cNrussRuXsdhxVII4Fd0vRCZvGCsNAtXk/snjv6XBYW2QY
Uoji3jior+y5NpEVNqjjpnO6xq3Iq79rFi7jQ757ueeUaRA2nkFQDwaNjYrHQY7atlBHtVe6gcjC
dijLg5bgLrCj2/1uiOgCJcSLkKbTrmujCTCAq/yt6dbYW+Y1avMxOA44oNw2F1usbJ0ZnB5gyRWX
NNMRJDPPVXiLWr02pOzteZEtsBTZK4LNvNVdtHTjQ+/Nn516xZYqU/MmOOQRWdzzXNw1BEUAs0LS
wa116/4SLryEdt60xsW0sUPJpseUjG4UsrBZtUbv/m6ygMX+odp4F/nZ4DoRrQx9bXgg91SxOFvF
A/SyYJdZ33p+uTKaNqumtj4Iy97348qoT8uU3qGk75Zw27W2rchirrugzJoliGnOX1BR/Cq3wO3g
t80gO95UQ9GoNR5IVmWHoWAXiX+5wY/Daa7YymQ+3SgdAoEVBFlOPOT/VZjqL6embXTIq5rM1ykO
IqRjYE4ytT7cLH3tdtW10SEocQJZg0NcLBkuQRmejV70upoHt2+/pCJ+CRaLjnHetIjkWjKMUdCF
dxBn/sOtbWu6ZBXU0sloWGzWOabT8rDtu9tua6ND/S79TW0ziyEout4RYfCEGS6eWyJT2PSQmlZA
sBR93m0APNqUF5/CgBPHPudv+7zfFUS8/WaNqyngdyFC3lNZr5XbSrKhQTrqGvJC/RZPORUR3tmX
qPFQy+U2ptZNFJKKBcxg9RrX/lIA9WDDQ4PHAbeckS0cNYlgqpa85bHn5c9mmc/bHDh+uY0zqcFr
2eaTJZazp84q3+YHn67CKWUvbOGoeoZDEfzmlrjY4dI1lXn1ORCDPDr1uo00USU65JIKjgMjPPqp
d4IrmFOph7CRpnEJtNBjvcVF5/cRQV7nAPMjN1t1YVNNuLX4/bjhw9XQs0cVbvUphVKE20KyiSbe
S1VkAp3uyVI/Um2GOK33W5KEl6zZOykpG2oK5iXnFW5w2ASy6Y56Af9RKb9+5ZsZbvwBl53wvZ+w
Qi9vGioCSXEaD0ETfshCPRwrf/BPax0SnCHcDW4VNuikepiV90tA46DNv4igf0lT7hbh2ZRTRWYy
9o2gQOFK7wMPeRNlk++7Jb5s0GlmAtc6fWl9CT56itSRGbx/nBaVTTgNWnYQuFrWGK6l5ee6ypcP
S8ChM/775sP3x9ZmnILNeAFY6CWuSbe9dhSmNhGMnbtTVTJy3Hk9vOghQ/1Dnef1n7//zcup/c58
st878xVHFYS7TNxWVN5vBFdXTcidB8jtLzj6bi8T7ZEJ/f2PXYkGbbZqm3i7lYPAhirnP1AD8C1Q
2u0Ms9mq3s8X2TU4ZZolPJh2/CfrdsdzwCarCriC93BNmpE2qPLD3M14OwjdfEWETVbJoPIg49/P
MSt98wjrt/mEu2bvFsPawltUiM5AQ2aOpwGiE5eHKFiyOS5kG6riVYA0AXibuJItj0KKf7L1xry8
NlWsi5pkabeSnuLD6UKO64VkGYLaTetJ2DhV4QWgwTzM+jqDDs5C5sh4y/rRaZbb+lrDCtuNCvbJ
MS6wxYMOSBqZrQ9vvPhdOQBsnmodKxS5dNUSz9BU+zQxqM1FVYF3XDrl0LKbCkepI2HDVWQiW4pK
yCXWO/syySlKZ+S13frocoL+cokYQcuVTePP8axHGUEVpQRH2//t1vhlTv3SeNfKCtTvMuMIyBoY
4Kqn1axuWT6brZqxlupy6U2sgrU6wd2kRYoy+OH24ezth9emBUgwmyUeMjHej90aQkMDVjFurVuB
OAwJFhie9kvcZ5l/8Pa5jrxQDo6tWwu2TWGcjoe4Od51b6JyhPZ7rdpbEuqXefHeMaXe9owZjWor
KOTHSOCKOw87cpKJNnzY/LR0O0Fs1ApsdL7MWTbGC+HPKAb4uVDfzdFT2KhVQ7PC70tMd9YV00ka
b4uk9B2fWW3WaqrVlE5pOsVEbO0z65r5oZxkcCPivLIT27CVUrmHQ2pf4m3o2mhl6rXQ8tVpStpE
1OXA9tOpmONFeI9F/XXO3KpchA1EhaJkUBlmS9wuW3vYpp1FOzet2/ZlQ1EQreQ1XdAn3Kvmk7dN
+igkdxOpFzYURcuZkV5h4/XYVsSNySGGD+Mgt2+3oajFcBqMc4nWoT5+p/dxOPTh6HYdt7EoVapy
JZ6e4z6knyEy+Rzsnts8tKEoTHHTlAX6vGV1cyqa9KXxyHbnNBFtKko0GspWHp9ijSL6Q+YNzaFv
brR9Ze+ysahamhLUhjIxrA3XQ90N1f06jeVRL4VjTs5mo6QQuc4mPcUFD727EVnXe11Jx7Ddlrtq
ssZb+z2c4hBcS0LI/hedm/YGUnytd6wzb585rrSBt8bIiJblA2T+qo+l1xePY8b8Wz9yZQ+zManA
tA3soOkUs2J6aKj4awtyt2jPlr0yWy2qi8FH3NKBR9NAhqj0thuNv38j5DYRpSHe7ME7GPujlqiv
H2Z1WlYD11bQzK90Ys2BdZl36FOU+7osBG5jUqjIYlCjnud46AZ2ML5Xnbxsd5MK4DYpxRa5UUiF
DHGhx2SV4QsvmhvptPfnEbc5KS2qjnkT0sZ+w8QjWXqg74Z1xx5CQjcihGs/cfn/X+JKLwRsUAV4
sAtztv6v9VRxWgxWXTQ06lYY9f59nNvSUCHksFo24R6r+sJ8N0XunczI22OhN/qY+SN/kJtXOQXK
3H7eJAZjXO1ZGW97+6Mp+uLke7houc0kK2etPGiwhkM3xzUP/8q6RUdDhppWt8atXSMHxUq8VY54
JZT/Q934GUVDP92atsLkthBI402XIww8TxvxZq7+6ceOupmicBueKn2d004FS8wqVn3I0hyun3Pr
VG3DbXqqKTotTTqOcbhGy97oH0OVet+dOsaGpwJ4ccy1UQPSU+1fNdMfhzbc3cbThqc4rAJABmxt
bPQ2RmMmH/uS3cgIXtlEbeWpfLoUm/ayjbOUTgeex8xrdDR3JY1KuXzQQbrfycrtxZPbtFPa+Egt
QzwuBiWnD5zmMvLDSjsFQdymnZSnamhIbyY2PGu/IiHiPcwUithuI2wtWb6puaUNRmGEC/iHdCvT
ezqv+Y0N4f3MBbdxp9UTZiaKmngSG2+jdgn5IYCDTAawAidZHTDiOJusJSzkGEJt0Bvj+SI02MJZ
KmLp1hx+30tXjgGbffL9msxluw+x52/pq25gIVB1Db2bQkiA3PiNy732v/ddbjNQpCWN2cNsidVa
0cMWoCBqYw15WpgpjqXKs7sWmecoXCiDvCNurW49ZxNSMH73ptIf6VmuaXfa4Zl9IqsbH8FtQmqY
Z9av+0zPJMt5lO4SPLNjJQkEXd8ezksl8LQo0XiVV00Eeb9Whm4ngs1H+QP3O07RtPKhexJOTR1N
wLt+P5veD025jUc12z7PbcDmWO0LQgkOoea4L4P1xmPdlclqY0Cb1n4WCGDN1ZybNOrHNk+yJuBx
vYb8RpR67U9gb7u+JKzz1hr58dXXP/FWdNAT1C1+3z3/XqnfWwnWWs7rAZ7e2TjEQF5zhY4Hxbxd
3g5yuI2eUCXYPaRZOTwuW1Efpqyr77y5Tk+8rev//f4Trv15VmYrKKvaLBilWNZQSQ3Db37af3Nq
2iaGSrauU7ONc0zoCi+nP4rATbUZxNTbMSn6HaaJYkIUU5cvEPrgsxstiHqMty0vEshko/BgISX5
iNznN5G5mdHx/2hbNXmKmqoBa8HTP/0AtchjWP7j1tVW8N7MKTydt72/uKt/G9ePjEyOS9gGhapq
acwU5vRcqxoB3XritbpxO74y92zqO6V8rZotw9ZTA2sIuuUgluYvtx6xl60a91ykaDszGvzh2KAA
wndjSrgNN6Lgo+C01WVsmuYLr2WsuecGrHGbnuLGI10aKO+cm+1VCfI5MOWNWPFKjGKjU7r1l6aZ
iHfOeG8eyI7IQXRd+FwbTx6haLR/cup7W4EJz2ZNuwepd4ZqZpSW6TPUrT+7NW0dhCNS7wXcKOk5
Vc3/ilEfDaxlb+zGV6ajDVEVZN2kv4TeGTUw//OC4O9tSG+pKFxr+/L/v9yuSdr5WZOhS7Kme+5r
Jo/wxPVPbp1iRbZYnpiHDB/e192LDnvYaKrRTT6I2/zUAE/gok+ld1bL8CHj5sFsbirU3NZdgzyc
qsMSTYerPoRcfst871YF1bUOt861dhBzJ0aBz+Z4Glbtd4JrkttEsdGpkndhpkPunf2w/NRU3Z9h
29yIaK58ts1N6YVBAWrAZ/OdPs5a3Q+jdLv/2NDUAD+tQPeXHsm/tcN2Dhv/Ruro2kdbi9KrGzZX
FP3B2vIUToe11ndOM9vmpXhakB6R72UnKf/0yj3aOrcaMm7DUmyDYuig0R1DkX1oqjLSvHK7x9qk
VLaZXMIArI5Hb+6isF73456Pt0xWrvW2dbLtqJ9YTFkwuDBmn3KyQT9t3xwvlzYZleds4d6g2VmZ
9Esxqy9hubqdyDYZZcJ+Wfl8WTV9+tws+uA3ntvUtrGous3VOC+YJqnBfW7KNBTD0uDoNAdtLqpS
WbllKDqOB93pB6j386Mp+K278JXRtLGoCsi7R2qKBa/Ml7kaTmtn3ESTuE0kheGui7bcS9CGPIx4
Lf7pltUtdrORpEIzPyVZTYGkkmiazf2+1I5NX7rql7OyKdZUhzMpYgY/JFFE6/jFbSStczJgba3S
FQ2jqAMbbHuoTegWl9gokoTOJFzhzX6e5cyjwh9WVEpCfcTtw61r4kpYmUqqing2xRMtqu+937tB
VJxbB+Uk9jLQadHEWEAAqDygtDyCPNjkNpo2jQSfi3kpvbGK5zLfH/yM10d/dk3p2DjSmpWjkmPZ
xkXRfR14930IFjdRf27DSBVJ66pem/0MKxI/2tjsRUwLt5jN5o/2vp1ZEdT7uebdUdTpZ87zW2mF
K3uKbfbXh7U3AO1uYsLLL+mOsvexlo7XWGatTm8Mw7ZtDTubaV2rgxyKAHL7xezmLc1tBimdNTYr
OlRxSuRXAr2NwiscI3xb4WmtiDfQLGjwkpxC87Eb1zuu1a1yWon96Z1kji3xtIzeCCEz1cZb17Xf
llJ4fwyt0a/ZrPi900bArMUaQiNUhDtv4n3ZvlZF/cS058R+cVvnaWC9l1KUGceqrfWT6ALvsZS9
uTHd/+3idzrHBpCCSRbrulRNDGXv+hisdX/HW7HdZdVGD0yK+ZD1rZdGVE/T590P9/sFc/jbQpbp
bzwLZH8znO/pEb7m6X055/63dUCKw6dD3txDo3I6wEGHpifmyeGY6dG/20fZHJ163QaceG6gCYh+
P+Px6QjDvjIa1pK5XSZsvmnjepNigXZqaPaoqLv7crpVD/jv6fNep19m6i8nabELGFbQto01wRZ8
0KChj1BmNMFDAUymO0xwh5EHr+ih/gbXrwcgr6Q7EJKuh1ll4jSWAllBORXkyKqQFhFKOsZPvKJe
nGazvs+z2TuWkDW5D1BJ/rfpw+AZReooJNdKDceUbhgYeolqGi7on4tJ8zvJ5PA0MDwv13pcH6FW
2MZp3996v7iy99nQVTrqsuhHdKdf/xgWFXvGzUCG2zB5AI8U03Rji7BEeB/7eVojNqnA7W3TRrr0
NM+TyvDdMI959pe/S0eQmds4l4JvCe4HqE5K/eyI4scvIZFu8Di3Ya62hJlkKkkZ9+vwqvIUvlrp
jR3jykDaJFcZEFahiDCPu2Ipoykcinu497gVy3Mb5arZGjRd1VXxTnr+tAbtCgEVR9cVbtNcwJSk
SnOlY78InmEmB9SkcothbZYr9VZeVxDjisFF/pOS4fNOhdsUtFGubob9K9Fax+j6l4AgoxnUq5sl
LjzT3m5FdaFbAR8jHWe4k0RbjeexLivcEhA2wwUSnQakXshZFORrOSHjgzoZxw3a1rfKppps2T6R
M9/0XyxrY1G5kW3cJrd0lYsya3GVn4axeFob/djX3H9xOrVsdmskW+Xn4ZwD+R2fvaaeo2Ls3J5S
mc1umXSVIhBdFjcsX4+ma2CZkO1O1x1mY1q8yUQG/zK8dlKdnlADuR3qunHKFTCb0mo4HOkIsrFx
XZH11LI0jFAN9urS58zmtPapC/cVq+iMrNX0KMN9P9YDc3tihvnC2zW0teFSmZyG52kX/VONh5kH
r1Zu+BrM3N62XucblKZhM3YexDof2kLyyOQzccrkMVvQqmkHWi4QiDyPVJWHke7Htc/duD5mS01t
WTDSwN/CM2nbMCpE8FV203SDVnj/IGK22NQ4QM8HLsDhWROeP6eEfyX+1DvORjugn2jVhx5kA/y8
eE1bvpwqud+qvrrMi/+Gf8zmpcK8GiA9nfpnFFWKu0Dw/AyCqj+2HZ/dhtXGpvqOknLNPf88rYYe
ac+2T2od1J+/X07/Xirf+wus51i+7z338io4D8HIgq+oPQhel0p5Ub5rep5gI3LwOUTj5j4tX0Qz
wJ5ppNvrlov54wSj2R8TDCGqOyGh7plWFb+Txbj8EbDU+yAQrN7B9Mv7TGtV3s/+rg4GCtGPKAmA
PfYOb9rf/xFX5o8tVSTzmYq5L+VZ8rp7hlgZfxpbH1Iubs37b5ct9LmBzqS+PIsl/bsn7StFiOrW
tLXfUIIpc4llzqSi23kP+/WQ+epWpH5tdlr7TRMqCNX1qzxDnaNG2Wfv7wfmD/QPqufGKTBgtsLV
xCSctVYjkazIti+hCbdTUOW30nKXWfje7LQy8a0Hb8MGvlJnjTfxP8o+Wx8LbJ7ZoTdq5AevGyA2
5At2S5/yMqTv/Z61WeDx08zt3svzokJ1RE3rdp9zUh4haaLvGoQp32+M+6XBd37IBrQ8updTseB9
iFWGzq+tCIvh0A0NPYbV8H/OrmzJThzbfhERgECCV4Yz5Zy20856IbLstCSEJCRG8fV3uR/r3r4d
0Y9VdqbPAQ17r70GXVu4kFeB5PYL17AybZAYmULiltgFb3DySCso//BuU59nV6r67LvMd/5VqVC+
gPo12SpzK8F+1DGYG8eG8R8S6P8UtS9FPIinfo74GQ5c29cBhirXxXgxVTE39A6wwbejz3hrhVVn
DUGNH6qCrMm5DCacHYnMt4HY6N4OdN6qnJG+soOcvvMUkZz/4eH8m2fzD+6JQcbwIF133Mxi4KSY
mL1lkvwHsPTfvOF/ksiIXz2wC0VvPXb1GUYE/SnXmW218uPrJEP/HyZU/2qH/683/I9TQ4Spd6Yc
cTXAnzi+jnpzCPwAX6LaEEHUguNkvsOqwP2EOCJvVSo+k1RlVaLDUEkMQs6TCMV/oCX8mwPyf7F5
MpcoDt7wbbLHrwmuNFWn8Wj/q9f1T0JP5Cy8/zKf3rKF/rXrapjm/3Cu/5t39U8+D4m46umA4j2O
zF6tRvo6jre8YkdW1D4uj/9uwf3TCghB6VQmnUvxqhSpo24+G/Zf8rXT/8X+m7iD9TBLbthL7PfI
iu7k4Vb99///8P/sif9rlf3jiF+WAHuuJclu+VCWbyye9xvpqb7PembbiXN72sYi3FhWbP8VQJr+
kxHo4zXQVbns1gN+vWVYqg0yFbv/qqVK/xljmQgXxDHr7ObKzN+kMUnlZVJ++f+f1r/ZB/80BwuW
kjjkhNzMsRtTeYuKhG9F+u3///WQufybK5f94wIB4D0OEpDxzcZU8KwWPfxhfW1jEmVpVcLoJH49
tpVOvyRw7NJU/dHvcBpI+y2CmZAs0rzz1aFwH4wVou1MT585hovrUPspWVaBXHRaYGx32Ckkqo4Y
GbK3+V9bsJp3jFF/88WVfK8wRliOx56qnP+EmYECNLVzBEck1Xjo3jymchtaH8r0zOGiHrVTbHFZ
7OsiLxpC36IVBA7Hc+f8GWP8+1SFHlGEBoHO62jyuM60yBvYN8IYLhG4gMsZEriLi4r8foC34Esi
4y5r4kOKrVo6JU4wTP7NZXT86v5Y7AzL3FcuLufvHdu7R8sH+q7LfXlywsQnweCKvh2d7n+HKXhb
DTsduicP+4wfuiji6Cyg0h6e2DJheVQTqj+NRS77qFIkcU+lVL6ZdNxXcGfBOw5qLRq/5Bq9LnH3
MpECScxurBQdvozqyO5LfAcYRot5r4cp6Roaqb5W/aJfmN8Rz5h6x04jXudzDIuZ9bEcut3WXW7y
J3jEd09Rx+RlWHQSVQu8wGt1wBH4cqg9Hb+Ajo2MdqHLH1EPS7eCcZo2RKffMi7jn12W/qZB2dvY
S/+WlwW3FeRIsazBH1MNGNx5o8dpanw2L6e+4BMoIDLqACYzGAr6dRrfxmlIkQEyCKScelGmy2UT
Rxo/ldEOEr5YN7ddet/t5Juzo2NtZA1+fgn5/geHzoyqV0b1xUmaXPECLD6l6UGuv44bhzHMuAH9
mSuJaL7+rePFBuexSZVBtDg2bT/XkRkKc58U+NGKSLvWh+fxs9Q8zuoBiqpTx61Glu6yZUvUzNNm
+XVWgxRPZl/8SWK93w8BCYgLGSdE3LGRNWaSpMrRlJjGDNqPL0wVQ3zKJ8fikylTQk99vpe+a0Z9
ABOoAKLb8cmwaCkectc58Waco/GTLZJjplWHyjGujTDKKXwSN0RngIfpYWppMEq60cwswykN0+ZP
ENBy8rHOqzyeo84gF0aCtj/+SNegNiSDWZJurkoxsVgrNa6ruU/TeCD3OwZT8qc8eCLvEznhr2o8
k/wFKTZxVAW8jPwkZG7oiUy+LC6b6XxRm7gDwawaY6To1OsUyuKhM6zk7wzcWH8C0x2+PIXFDzSH
thFMCbY9m7sXZEDAzgtkb7qdhBsz+QmTrwmzPDRnK38aCRbiuVjWld6sHXukvI1aAm8Y+YIp94yA
2fVZFQtvex91GOo67lZWTeW20e8DIWR8dwHRkS9FpnNULHGB7ZktyUguh8nY/rtPRbRCbblJB0P3
PeJXomHF0CSi78V1pmKcP0npe/JQxL2a35Uv9+JCSC6jb1xnIwpIO7G9ACOjJ1ldsG3s3vBTZnke
XX7ErNpIVJhHyeJpOcNykS5tpqfYfB1Yti8PLMG6hi2wjljrUhrG7/DXWnJ0moPAOkZMRnke1VK6
h4PwWVzKvtfuR3wUqX4I2TjxpF69ixdeIaSL0CuDBYH55bv+j57EQlVy7hN4k1yGXQd+N4JymVyo
KFG5g8e9D8d1L/W68VrluZXNHO/Zn9N1SaL1uzmonU/j4kZyn+I0Cnlrpe36m5KQVH1fM0rhAERN
SdPKmK3LeAUpHWg7A84Kfd3xnfoXD+2Rbbuym/IrBMv58G66MLGbQMzkSXqRD+dhw9+HCflhuxZu
oIV76VJEVA1Vn6jUXlDGhE03uVnj4QLBodzN6SgLWKqHAS/mMaIZpoFImF00PeMigm4gKaWcr5td
NvPJkPJJL6mFNLKSMK7g1eSp9804qSH5dfg1Ws46gXldX3nP1lBRkUcNnxIZ6TrW1i0fNmV7/GwG
owyiyyGU5vCZSmLHAVNRwEjTUPbxUR2JxQVV5lp2f0PJu0WvzCXJcjNw5tnPmR5YcZ+oZC1+9jZN
km8zLI3Mqadk7n6QxG/pg2aZm1+zHov095pGK7sKjG9dXI1RmmR/Z3E6+ws5sii+m8y6myoH4999
snVdg6jIioDN7yyVU3KyErTpBzXHdL/fHEFzVA0rL9THMi9d+VgkwyTed2yEVVQZ26buWxFkF536
bkvpKWVh5/cSAoKodiQkuWh0mhFY70VbdFZ+cfndhim2/AB2lA4O6qU16aemk2kJnCXGZRL/RBJe
LBv8Q1qp5s/mmELdZRgFbVVqUh+zNqVJru5lithvWR9w5Fh/HdpN6qM3eT9/zIeMGNqz0IdvhS2U
+EosWCKfyyBJsI0vIrrkJyoJ8KR2nsekuIeDnPYvaR/Fk7ho+OEVWw0t6ewui3A74Zex7GT41KCr
43qQSJDrWgg/Sy2rYqBjvlf00DKnMEaG6jir5nSM1vu0cLKrTNllDLdt100wwqV+9nnSghdAi6kR
xOQ2O7NlnZf3ScJIJz9vSESAHWfIwJT7q19yN4eaLiuG5Tp0EIJVRTB8pRU1SVSskAHJ/dwNhZ3U
uYMugCeNpGURmRvg+YW8pCvMA7ea7CV1H702yzhWRCVC3qz4YypVZzIZ9FENxcYUtEvreNCmWGfD
RF1iJhmfexMhSwludaTPrzCZDOrCIpOsv/N4pOy8pTIazwLQU9HkB/VbPTHdo2Da5SRyeUos6/iA
ocxKTUv79QjngW4qfY86YaZ2X4rsd38wk3wyvRJ1GXcEtsxpltbDLM1zGu15XFGV9NkZKcq8uCt5
Gu8IcsuLPVzyIyG3Aq7XAff1ptWp89EafzNE8aOlZdTl/Zmnu4ruwxStyc9Cp/EFnm1Zfy6QU9u3
cOCe8rUuV6T0PUgRJ+mD3QO8gmqgdCnYRG7rnrnmBqpxva4OAggSrtHiTcu3BXa14wKHwxUeAucS
ZZT/C2NcENfwlclUXL0qN1dWwuwlawtSgPlUHYhFMNcNlSVODdnLpSrhgPlSgINlXIWqasvMOag5
TV+Tg+48OhEWu/2mqZX9S5RMsLDLEDCGcg1bN4FHByOmFH/ziDh/KSS7JUVmryKFwRRO2NK+b2MJ
dzI3HUo2PQtpcc2TyRf4s8lEUxUBhZN/q9BBf3GsIhI3VNaU/Jg9bq4nkPx0+tqNR6yu61xgAVLw
EzDYmPt81mdkkTt8kkJlx3LB+9vVy0Fz5J1OWv7C0AmXYd8dF454xd+MTWKZqm016/hM4Mu93LNR
hP6JQJaUP4Ud4O6XQEDDvYCnqKWo1kHksKceSAgnRDJM9rNMkig/DXyOi/dsYcv2JV9A9P7Sce27
nz0+K+odxdgh/upmhsh0EIYPQZ8OXfYW0slhmGN8s5iaSsSDhLhiygL2r5/WPamB2MpQ2Thj/FoA
3z71uwXjCf5NozynamUTzopd9U8dXXiEinKIkXIJWoMsNSgj7VoUCCLOaYyMxzqW2kdfFuvkuLUY
THT5eBmGfjiXrMBVPbOuKEXtSxMRFGdHzn51sGAjrqbruMWPdN1yeU33I7dVCp/r86Gz/gvrNUfI
smLo4062t5ksqi1eYv2QFd6MolJ9od1j2qnBJtVCEf6L+zny6YQXF/H+eIBjqVhs3Y8hVPj/EchV
Qy6WlwkXBI4/EGk7v1d8kqYhwe/jr7wL0Qs9MnTvGjZ7dwZl+nzgREv9Abwui/hXrFr4nzLYWm7X
qUARXUFKFuLHZHYFhrFdmZf8niIMMEPJsNpiafGLh4uCkcH+VbCx3PYHVyaje95sF1gzLMMQv6BQ
kDGklCrM/BTpmLLXpUS1cjKeLsWLL0exnaeFdfdZMUM2XOb8jJKLK0hPYlXqMyjYJHk6UAbqdkyx
rmzroTGe3HXNbT46VNR/8D2RrNGDXHq3/p62fmZ/b7BaeNtoWnyiOcVhdiqDhtHwmnb70oywGv0V
ENFUS4wST/MEr5mu9kXHM1Pj8CFraPsNAh53zhYgGe7KEejsWjT4pSqabCF6+ypGwbe5wUR2dryJ
sqMgSAJYfLo85+W0pc8Is43epdsK0GU4OoOiJsFIVbyhM4afyKJGZAgigQrZtKzuI08juEYBWs3y
RmRmhnnXXM4PYifxx0SoE2O991Gfdk26jlHCKt1DCfDDJVm0NRHZzaIQOb5164Pbtx6BLXOHSnbB
uCse0nbaeTf+Vcix2FqFHZG/FvgSy610bMuHGiOfuendGJYqmwo7VDqif6LrDFxxU7S747B+WCg0
knMo/iTy1GyPfPSGQ1ZTj941UqE9BGJRtqr06Z7llRthrHimSuTiIeyekMuGFNIFweWwVBHVzDXG
LdOByUT+Bek+yt9r2GKmJVwAF9ykXUwq5pXF9QiM4EaHP6mlGZwZ22Jb8sYQTtLGq3h/l1sRnVma
Zk9mCVHURDv+G9g7+XRQVY+nuXf9A9YKvcsKVWIINYeonteRXDUJ69d+p/bLwnK1V/AzK9GuAcic
qwTTolDFsAuy5VeaZTvGEGb8JP1ENkDroJw4vx/Vzkv6UqxosVCSwIYuQVt4ljhpQUU7Mkj4NvU8
EY8Tfu8OcpNW+zvsrimpLaJ0AHSXx1XBWqOm8zGj+t7WSx7PKFB2j6DvUOgaLGp/7seVN0l+TJeJ
5N2Z8W679RIHVJGsth61zR+SBIBNIsYeBRuIcUXWebjfH3HLJp9U8ORTdZGSrUbmoT2vaza+T+uE
QwvOYk3fsaSFFxVFiWBYRYrtu59LhbYsQ+E0o+U+hiluRY8zY0nZUauZblVhEWUaCAAPhJG/EbHO
WHIgvuOg6NoI+EmKZxB1p1nFHh2Tna8h2n8inJOiauRo2DTD55FW7XWyTx2eP0+TqdZqdndIt0/R
BWTLb+do8m0ccHxkMlrfBztttcs8fUZ8W/+tJ313Rdhid+sLZ3CeuKkikaO17hPeBkng3pJQzVuw
xlE2idJFFyiNlya4HiUdAjHmv5bQF9XYgT7dgyfyFaoxTJso4acCocUXNaIIBPFuP7I6j3QH0z60
zQHcozM4XvQuRX7EWOU4Gs7crhT5uoTMot27rNCwr8r3vzPnUQCjuc2enbIS7T/bx0+QJ+PLlEXh
NYPw82w5WxUkDwceGpd5w3sXtwNx40+zbsXdQun0he9jipWfSgxTKJBkgcVwcjmH73Y/Zpe857qF
WTYWutfmMkgfjjqU83bSkVOiil0nPvmg5VNfEv7DbopW6Rpp3RKR2LfBdHs4Kd1P9CZjq05Sz3Rp
kmwwX3LOx5cxG/KPLhnlb+S5RYiWoijMyqL4dtgoIg+Q4Yqn1ZvuuqWijKodzhMNhOmoAYJa7Fli
CPQx4xx0F3oA5mp6wbtzn3dIPMzGIRb1Ibtw6cqEi9bGUbRVLFZ90ozW5gC3pjV4QEf9YhqF66vt
ji4k75PecS9XcgjxXZKxY35L8xmW+2W+RrId0MdMLbr1LKumoxSP5GD8gSRULQhvZQNAJB1+xnHQ
7xR8gwcawewN7w4tItrKFXgC7smonVnhv8BFDR6ffkHUye9O9mqsY9RQj7xPdwpK6YwocaaO6Zkn
KDHno19uYUmR+GWSwvFHTMNG9Xig/OWtmjP+BF9OUzYHR4YvPj3qi7rAVf9B6c6u4PnZU0oj/7ub
Y38A89y6G7i9glUGtWpeY3X0vB5ipJfVKUjnT4Rt2Ebb+ifIjCU5TAAGH235Kd1z5ivPyhLGsBMb
NXScPXHXgeH2a7Um7o8p+ShRQer8RaRuog+Rn4tfMZNG1BTRVujxEGL8Ho8ZwyrGBCBuQYhBmcLw
Vm07FGH+CzXe9B2xb92ndZ7kVVJEPK3plqE0FotZwQbf0WXWYS3XBZtlin9Iuy2POBSSD+/E9ukx
lnveCogHqzhWWJPRdswP21bS2ya4+EmHOf8bJRv7bmLN0JNxs0Z3Ae7nv0WH+q1Kxyz0DUed9Lge
kzjqbCflXcKnFIf5PKWvakb1VsVY/6I61oHfpahARO16k06nbp8Oc+JTttorTay+ueQPBMLwj5UV
foWZUXdqgBqDE0NNoIRg35HSnQ0NzxcQjVOIDPJ62ZBB+DjnsYJXKBshSHuedoaTrchw/j0fx9JF
P3ZUdbfc73OrYG5HmyPegbjC+0iVLQge8xfYJMJFP872IkcUTcfLlwOz1gsQD/RmOBTjDsBQMdh7
N8exq5kJEZi5DueFsI6m3wUfy6cj3e1Xm8BVrDnY3Pk6Q+KPb2bXTceC62Cf3JeBZsfPeYYR2x4X
U9ZGQZtXghjyvyKr2dn6YpZ3iyMo/3KXqekSNinf6CHJ2sToZ182mGl+9oca1AUUu2Op/Q5o70Q1
ZJsQRAz6fQAd+gniK/M4Mqh22i63wrfALOhaG/Qg/MaByi8X/ER5S0ExMmfCEto3GfUW7ymWjtd7
EfuxpRQc41rETKDnAOdjbmafkZdyC3ih+N3CVUyY4ynW4C5XFpcFwjzIjivLwizT3G283z5kPk2+
cmHAPIO6rDjHmZ8BoISAIjybNrCQV6k2BnCWi0YgkfloJdm5vcljwE5VoGqkVzw3TtuczP1Vlpjw
bWZO4muKR/cRLRug9wGFyUNJoEw4dfE4hStTymZXU2bsh1/sqp4ZlYhgX9RhsCFws1F3BXggVOsZ
ALLLEe0rrbNFF3ed2AOUJcgpAaxN1zV5Qu0VZnQJ6yzqYt1jiRauX7emc+TP/Zt2tiwvfObqeyZj
Mb6UcyKiFxaSNNQo0O1+jqYRHu0qsOR5WU3/oeYDjXQuA+BMWLoozFaSLPk5CIYKBDY/E2+TeQQJ
O/aeLA9ZnOUzeto13hvpJHsa+2j928+LhEOXsmWLDg/ACqQ944AgKDF85GtPGnYsfYqlHlbRGIrK
wKMxs6ei3MTZQ27JKiXz6OexMvYARKKg50BcuP4Jrux/ktHHr6vnGr2Q7/T9GC/aPTNB4isgyGcx
bOQpQRjlDc5weLI2WGgrfdoxgI1GC3I20w7KqpELfx/LIfRVnJD1quncZ3Uqd34+UjjY/5gRSNDG
bvIo8O12P2Z9hi59241r8j3n8TliyfjdjVNaNqh6vQV33S7j2YVV4Upe0JhVo0qL1gKoLCttEwSE
rJkYH9Kk6OdqQmWpq4zo+VUYGD7gdNn02SbD8UuQBVPhQcDg9XFMVz+3ZQm57y13OPqB8haoLnJp
pj+eQRGKtTh1MByp5lxmotnpYdcW6fJlf1E0LmgNdJToE+yY9NaYmMqy3jiE/HTaKGYegQZbUQnE
pkriDScqyUz5mBfRXkdZIX/uRKkVPYaM11Mfe8uQCrmj5okDP9HUlH0VlchCQecAE76KC6vn62HG
4BpjgyiqYUCGYaNdMSewcB/VlS2EPgG3zpt+IPyx6DKsk1SyNzqnwKsKtLkVrC86/cajGb7Iai8H
lHp9+a9YrqxXTY5x45+vAhJItZULd9WWkPlMjDniSk9kaPc81+/dIuZTui1o+sWkMWdZS/+6eBv+
yuMlh7JeY4BQbx4ld7tIiZMgLfIifhZwl/86HIeCB1c3qtdIIY7p0RWIk0GzvsHow2I0Edq8i3ag
o6Aoj2eLmGVSY+MxU00j3OMrjNLCq+UuLA0wfdwD6QL8r5rHeJyvMR/YBy+FMr8PMm59hfYSaEE8
Wjwkg5zcu86TPq2NyQz4uJ2IjmdHeafO3karQ4U8l/fg6s/P3QLztJYaWRSNBGltbnZWqqP2neOv
O5Qdax3gsfAVkzX/OSYsIDSlT/pLPiT9Gfc8bibu9E0DF4PICV3jn8nCKp7khjUFs7ow5HfCbWK6
BcnoiIEacIbLwku9t0Mfhg8HsLvltpM/toyu77CEDb8CGpsbAHisOhL2r3BvglZwgFinOKnOZU8L
WpsrtpbcmkAyN9TGQ7CE7mZgBNZFJJq+Jjab6ZlqO4zXPxT5UGM4sD2aDLyAOwywTPlX2I8E0ziP
6hsHhtef4+jDT3+IlJ+2eE2+9hzTMS5dcgVzgd4tW9IhYHTMp/N+dBIVOoYxnzP1WAW82BPQZ8jI
MBimDn1vh6TWnAL4W6EV+Vps21Pa5Vmj80ytFxQIturTIFBTuPlXafdpfUDaqklbQ/lxp5DQdi0c
8ffzpvOziAuEDwOWgw9aEZCm1CDSd79avGgApPDRvWo24YJDNSenSu+ZB+wAuBQhjhBKnEGvT38J
h6FKtUYYzsyyX3+v0P9IHPWrqiyX3VsY3M6wvCZmGx75FQfP5uaHPNrlb52VKIJzOL7nyFLIMGVh
XG4P42ycvdi5UF/2SGDICdHYtx1XGy7j6ZAAMPcMg2BXmFuny+Q1RAQOiSKK23VMbZvEmJX1OGNw
0BFUhqQQrCVpzG/HuJjTRvDPJ/EsTpO0wPxKhUtGY8hTGVaIE2DhkVcbW6VrFiBrr0qV6MRgs4nR
u4+7h1FalLyr2uePtVeu6Xye41aJBl2NRXqcOgmHP8yseFfbtUwvGzPrG9uXZahnjzMEihP2sGk2
XkjoTIbZjqRP6MAw78bQrDZD7gECdJy8T4NcT7Pm/AXMgaKZKduafcy370s0hSbFyPnVsWh40ohL
qQFz2otgXfSG3Q66aAwP/QpoWHJeOh+32wQAAXchPw9kUdhBskNbUiAQrdZaYl/qw6CEC9B70E18
JImD/DIvLFo3uTx6Db5n0aHurROMti7pBAwg9lw+LMSkFSDRHS3nDLPE3We+QsIVPJfLjDRBu9cV
rJAmJZBS5TvLL9p2+yVLMIw1JoR7NBvhtGNHPK95JC+gJOXXYbDFaY70cYbryHA/D3nZGtf/NJCy
1fhRiLJG38lqsQpRq8HK0NhyL59Vn8dvm7Rpg8Fk/ARQd3gcpU5+YrGT5siErQlZu67ZbYwpB095
ZYmIq84cXduptf8gHJgh0TG/TDIRDePHhFM8ij5AN+sAaMqPJFB9RmxqcVoL8LGwLrJfDNLDRbQH
ATzY9AjJfhFMzicg0hiLdvveEM+WM5sDiyrZrX/Dag/QTL8cV2ezXyi4Px3f6CtkughIhq3A495j
ZrUBp/8a85idMfZNGxnt5bUoffQ4be6DjnZslROYrvCuRMInRntoQXrclj3LvgJZmM4ArdQtziFa
A+nQ4SIP/WeazfYCHJK+DH7+OrFBvg0xRSzbghoACqWpgz2bUndwTi1ek0Gy5vDAI04RLXWlhC/T
ytqgqzCzuOlM8hO6sgnPc82bo/Qa/BURKGsNVLu+BpPFVOWWr1stwJ4QuOwhXWicAq3J7TN/3iP5
nvZwEfsQmyE7nEJZbGjWcmQ71os4hCbnbV5wESoaYR7z7EIf83u9TCmJToFCWgVUap75kWMD6Hz9
vh7lbi4o28L+BVBqbzGsCj4rv4lpzX7mKljxFIududYmRfC/ZSDHrKp9U/nYiEm49OEoYaf8UUgX
2xseN+TqeQomAcbcfhRPKaziyf3htWoyvur0eyDJ4W6pSjTGjWTehHstISnzuPbWBLdkPLhk+1Yu
XrjPItqoC5UZZeJB58UfoNqA4eVWwX16EfWS9RyYbkjKv5Z5QA2dsYI/YvypktavpvuXGrFvUzbP
X8W2SF1tU+GjtltdH2qAugylZTaDOo4bESGz4JCONhUfwakMM68uyujwKHnn3tBQjqiRBhw3upbD
Ed5ieIP7l1IWmzjB2CqJ63Jw4wNAlRR0BtWp8fcK9p75OvZ5MK8JDP99XUpc/DvSPzbfVxKbtb+3
0+h0XSZw2ETfiTFWVuFaNubJzPOBJ80PoLWVCgCs62FLPEYNJANl5laWJAv30Ht2/Mcc2VA8odqK
5VvY8mOsjiUbtzdpHBZTmmL0lLQkbOk7Bq9F8qwAsvDfAvZ/vxcGJjYs5kBUl82axwW6WQuE4Wr9
kpAaSNMRPaP0mXk7FSL6Wm5YJfC//R+Ozms5bl2Jol/EKiYwvJKTpRnlYL2wZB+bmQTBCHz9Xbpv
p8o+sqQhge7ea+/262KwARPKsM5Ymy0Ey7OtuezY6DaVzI0nsZDsnEZFNG8vU4E4sytHqCcrCXtA
X1jaftpaZF87s+d/zioh+Pboeb0v7remYF3QGGSgD9z7k9qzu9iaP2thdevfmJFS5BKcpzY2dbsz
Wa5bOnCtM1PmeioR/8ZN5h9eZaGIkw/iRda5lcUYtbtKgptdGhfkqEaMZ9nANdaidU7wPkqfR2WN
bb8LxzZqbuOmtvgYFlUkhzPro3LKIpbumi9/mds8XW0Pt2zezShNu7YlBfetYLTlPW2sRJDDbhvD
OcgIy2D9OrmpjhE3FnnEM6K1C6Fh+/yGlkRkAAMysax8ux8dL/TaO3pSut2kcwlL+09oIcR48Jag
NOA/Rc/I4g5jb96rw1YuzMBmOw+a64Ae1vxBwOrMx8iBJf5VzmQjTAZls5b2ycYG6rfUCiGsHNpW
zc++m9y2jJy9cYKuo3cqJmsiwdQ4FtOGY8uHmTdnzhMaONbc9a75tPMllDtvnKKyfkYs0Gt/i2w3
bO0d6SOD+R04ebB9N+Fc1CjcOmh+b0wE5uFQel5eHGRUboNMR1eY4ZobBGzypgNcxRvjgfZofrzz
z9KwaxABfpmGFD00pzMiTtLGFFrhT0hITnT/Me+vwz1vXxMtu2jS6gqV3nRXR9Ca9Qfu0jBi8+8s
6E+0xznBb7pt5G9e5sq/2pNbDsmweqt/cKqp4O2vWdGaLs4YkT8yxf/ywi6/F+qfbULnKkQ0pmzO
jNv8KP3cNM9ZMHJdG5s1VhwmQXVG3GrFSx2Vc/aw2s0yXS0JnXohqILtadmo2h3MutizaV5QmyxD
9F8RV3WcbF418IrmlBWUjMNkvbec2f2en7+Z9yVodIN/PvL2TmCb+Zb5DHS+RW4C+QXx5f43eJuJ
GC0goDLWXiP/XiBS03MgbXjHLFAAV04fN8+RLGM2iG2BHQS7pbFdRZyA33wWQDbzQ0x7oVOE0XC4
Fj2rhw/a4/3dyxgROPHmzUg3HQqQ4ve1n1ZvHzv2Nib0D+ZB9/1q+mTB4GHSqmL++mhBvYgDEjOL
WSpPC01Bsg13gzvMW5plTVacyIwrUCULzb4cXh7cnL27PQ+5tfof9hrY27fNemtnp2cacoaji37f
XGdRFMfENv5anLg/TivEmpcH4Tn2JsZ+ArY0deuGBT+Ra/MqMcioeNHLkAl2zBaNNOYeM7u+hwJI
hClCIvR5ANzXrBZMiWRjNSTQV83j6EdD8DBS7VK0FNO8oRZW7aWuy9CcAzzuZ/D14I+IN7vYA2zY
n24QLi85nyzRg+ugyWxtA2jQ0FbPCkYg/C9gNv87y3hbTlvdrd2OHAQmg6FNKXgOUd/9C1DC8uSX
vmbI33YRy5aEvdzW2qrqu6oueqoNr52/fRl7283eYvmFlrf912ZhW6exzAo/6WffR9XL8YlY0Kvp
GmdLlFZLVbRcHGxSYczIf85UwkhNfFh5UhqrucomCvZd3i5HEYVbRdb8yhjC/nmRezdGDdFSfRXr
ZPBcIadzVywyDxmFuvW7Oy793wah8D8SkHvzYnwxfGkL28FTxSqk7E6p2iJjWFtLfMhQyNUecNLI
XdyNLYXJ6hXdTWji0NKuZIhywPNVWc8BfAdmL1Or30hyP5zxz7h+TLatn5nob4VEsqtzW2UoMXnl
pWs5Q8AJ7cU9K7wir+ZCFXb2wAAXr1cC71qP/9gtlTv7ApSFYsuO57jedUK3ztGSynI/7T7rh3fe
qnD98T8w4FoHFog+xIyxVcIH14Z/x1jWv0unHxyeITMXB3I4ZXAHQ8ZVXY74voK4HsLUWI57AlCq
RryVDBamsZdPS+AODDcVqEL5mLu9nz8zqAqeGcHW+X/BSE9hz9Xy2ZPd+ITFdOtSJ+B8wDI1j5z9
1txYzzln15OfbXmYhuEion2wFTXYaThYfnm3NtJrPmpfdhyXeWGJ00oDFp7iiJHRIQwYjxwgvMp5
l9sriEqrI7w7Ih9gfMKmsvXLwJ9uKmHfjM+5FPpdpMc92weI2/DyfHBf243h7nZs3NZ4uxrj3mM+
sUVg70Ml8VyZdm3TgiW1jGdXNwZcSQiGD/uHQtdF9tWIphL3DISWLEoDmUV+whDJDHtvCEJxjXJK
4wd2U6lz25eejwitBs6luYrHyxTp9VWOZmDZsHDHIomHFtWhR+I8tnrOz2HLSX9a9DyuLGME4EPg
4By6k3pk+zn4qF2/9NxKQO2dr/nxcsmg8lOYuff3ayx9vo1lXdRuNSU/RVCSgBrMWfcSb2v4asdB
/OEOPMkp69xs65/eZMF/iy77606e+orsJewPGwrWkhSZ3PJ9YxgdpxZlWfDH5eyzimSOSRl5jtZA
mP3SFuPw7uPstw4N2SbZfx1lRvhhpFieVO42dxalzvMoowEGpVZ8Xk0mNBrDPIeJbfnVyOA41CNP
/dx0Q/HoD11jPywOHOp9k03WvWwhWrg5O32TLJl3obOrur4NU4GmAvmJ4aotmmYvQqsgB6CZjEAt
d3LvtYObO/fOFOSPXauKdKVLSCTN9JKsIohPqoPvXDpr+GR90BgnTe4WD9IheudRcCoWO1NN/S86
kxwAYPCpunqGON21bhvFzjE2GjVwS3VVpHbkbxxinRsTC+NtLmdUVJhfgXb6FGx5nH9wefexGUc7
f2qXSvUvEQs9q7MqmuGn9udVSYz2GC/pxRPPWzCVsNcugN+xoPpvpyTMtIF9YVb5QkcS9/tBucvN
dztxzWU2nGPqBUCL2HK9Z4iWzd/RbI3ju2lc8MpwDdrmtZSZ3e3LfIPYcdBgmAiu2ZjfbLYjPNSO
3QkUhnqsD/matdGpk4so74H4KgbEyzBl/5AUqunXEDeyf83YES0SCqmJT8C04zVjIOsfYOCniNHj
MvOH49QPRwUoX3ARoTGd4n5a1nMD2ftczW7tHqQrs2aHNKzzR8dkSN2FBYx5axHDCJhpHXrzxOtd
e3021sxjL+t8mnBJcPOJKwI3P0RXuoCKFW8VTnkxBkmXmWm4ekTmtye/NoVBYJlgOZmRm+PYW+2h
gfE5DytHRVLht1hSCtXpNrLz+qIiInm6vs+f4nDsL9Pisl03tgJoIEtDTym0FrEXbDe95uhfaT9b
bNIcVOZ5n1QUOkhDy++9s2+E+VdJ3qLX1TTltdnc4WvEcpInVc+Gs5R2fdXXaYoD+AqujilFiIX8
k9p2qrsZdWjdt4M1nldSDvk2hz58FNlPFK41e/NNN7L8reJAHsNtsvEnTd5mn0D4hTrEqwlJFzQU
yWn3M+W5MMvMmONkhTn6LDRd/kaxEGHqL6vTpXM5dWcwBPU89JZfUG9qX8c70XN1pWBga/G4zAYK
gTdxolUL7X+gE23aTr1b7/nHBx+5YQi8O2+wZHwe20E1O+xg7LfLanrwPzzV81du9LSH88KO4AdZ
r/bSaent/aZ1l4Obj5KC0NoexLBEhyqvap0u80wk2ORwWO36wZ6Ogxn7/6iw6v0i6vVe+E57wDE5
7zbKu/s5Z67Z4zn4WuO+4oGUNUFIRvY7f5zaR6fKZHtsSl0/II20p8LZ2ofBKr09Z5mL5rjp5aCo
hZIqNvFJyEo/8lue5j0lYSOhSQJ7SulwoUs9mR/mHL3gSXLZKD5AVj2/2Bs7gvxYzjuQCsJct3wG
VvVVDNHd16FiLGhW7otx9NFEenX1hcl/Celv7lulnMnxjysuIvdTqapk6UC1NvfuaIsXtwiijwzy
LU/xGGVLElmIxCHm1TFRbeX+3aCjTGLHy3otRL+eGq8GgmkNAm2nfsYGpKffEaAe5fzulffH6+ug
PyCu4h1A3m7adOmIpj/nBn6iddxcnuxMxB4lgUtilZ3793xilAGbygCramcg19j2bxmbj3m9pG9N
B4E752Er9HTli3yCbRFsQhCBecF7iKm1jlTtpFkx2ycjoI32eVNbfarg5QypTNwVkRnzc75aWyJp
v07g4+NLXysvY6YULPo5jDoGDYZkvj6pVWjpG8AsXDhFn/UWLB5y+KqWn7ve9EfHFdF0ROjS277j
SrT/2vb8s6UB0qlOGUzAGK6e15jdRJ+rH5gLA6txsAxC7i3jtCtp0w53hcHY0x83u/Ot3YA6Wjwj
LrE3abZiGosEcW+gsKzs2IovWVVkCtinoTuKIY7EXTjNKKSaC/rEMQiYNXUyo8Fc++WRft7/juUY
YDnyl2JjcbSfvwfAbRc7tIZHQZqXv/eN6p0b5eac7ZweRP7DLmuLsaBtRftw3aiWeWij08AzQd1G
gV2kgvYRWcxhX9gOU9eskzYMevVourXIGOZtzsDke8wziA7Y2hcqlWXm/y1zLBlN370SUxpal1XS
8e3H2BnefL/fdhwo+Sv7IyhtCdYrKb9LEwesaEOSKhI4bQ4Cxomc4jYiwI10PIouVPllz2fsfNs0
Jvti9oU4cFXCKuRgQ2heNZV0otYa8mTVELbXhYI1SLlNt/GeMPqhOjhAIPrRmYfRQTRh/c3h5xxm
7w2ypB0looFiSPGSOMU+N1UQPK4b3vBEBnILHuJWhOYBkK9Yz3ARP5sLbN6qa8Wr2l6WUIz+Seey
pPezt9U/xn3mFH9dLAfkBVolo44CwXVN7DqLfsV95AePbNkdfV5qq3BxGvVNvgsKm5V185bVQTpx
KHSpkhM2k2SAfRue9MTdy9GfN0BYKWmNdpeOXCCIEXM2QXOm2gO2vY/nQQkgWobZ1ht/d/HPG7Zj
FuN60X2r+j67Osprsv3abfm7N3fFN/Ywxt1+IdZwp5QWjG9j34/md9RYv7tr1xDRhzEl2CY46wCX
7Q3jQdp00MmCZcplrgoDsKuh4xkWjeObi2lHHtoxLO1jF4XL37yQ8aEIzChPk0e/kLAYVR9CqM8c
dWaeb0M/ze3BLDpSz52ZawvopcxZFJEVUhX7Je7qPxYi/njrijwa974f62MQWqtO1r4prKT6cRlQ
L7f5QWdliXkEs3IabEH0H5yZ/zxksrwv+hAFNCpcOttoLYFNjJn0QVFKbCkuGVu+otvyq7fy0GYK
T9xzleTN4mWnuZdtdvMsY/+4PafOAyi3ocWuPgGF3a9+HcuHrutCzZLgQLwKyfpRenQ7qu5dgWvy
uo6IE3/zOsTnZboifFE/GBcCHRryxWei3R7cShjkKGszVx4kh0q6Xs1pHEX22BjQypeWhv3R59KF
IcBXt8vEuJl7tyrr8BAhc39RbJGp53acomUC52w+7EnECi+ggryOtLcw6p9LP6ldI3hw+uHXGA/d
TqH8/A1yW1OqkGd3spa1+CjWsXvlbUa4FJl7mlF5/wylMC/bJoJ7txvNb11WzYFMpOo+tMOAjRow
DagPAIalqv4QdCG7tHGFxnQttnsLMG9MZzVsqH65+mwxNNCayjm8tThDuSG4Ox2ra3Em1ozIQ3eS
v+IysJDTGvMOxLg9GNTHc2OFeAfbLC73FVH2d9bWlzenWeiMTWYx/QoHonFoxdwQwjyfD4PjLkfQ
kekLrsx6WIsShR0S8w5j6RDvMbR1/4FG2SmOGab142q9RsWqnnstt29Subd7B7PK4xZul5oH6Uit
NLzYy8DdZYdqPgKf55doUercWy50tVVTYxL/Ze8dsfxhLoEbZyyqe6gwXGDu5rC8JRa/AIclKT5b
/HMxtkA5bH/tzyYX9sldO30NOYUBTtr+o8+Bai0+kT/FUvb/uibAzLJN1usGNfRMnsF6Xy/bfPaB
QO49r1L/1dqzzgz71jNfis6Gsrq4RkEd3+fLD9E3Zk4DSehg81TUxc0i1Y6TLGLw6HQ5Ypit92im
qJAA2YLx2AZzE1dok7joccHkcyCfyWTaFhCwyBoSWs/2yXUBHMVqdXt3KtfPdmkZuTLcKuKdXlRx
Gottoi0msz5VFU3f4vnlToaty5VqA52ymHYk80Yw4U7zhj3tjLzUDAMYDvl1tAZQBJX1TWrXzvdY
h9aZBRXZJYu28Ndm+R5DuUhc0UCm37qyZqANu3pfnRDVZV7dewSW9WwtZr7DCNPtslhF+5yAxouc
rXJnVaw9RxYliDWyt2Si8v1xHzpHj+aVLNLtgEHqO4SvPU0mXk40s953NMjpbjSif2JoyPTVG6m1
Sa5LLRkuDXKL7XPkldYRNrbGmmDHhw0TJoGemfljHJxmFWbwj2Dq1O8cB80T0jiG5xWhUlrNcmRJ
28QNyWMEfazmHQMsd0x1F5p3nl+glaGP3jL0rXrnLnb+T9edtUcIoGdFs745vHOIt3NmT1Sldncd
dS2cVHi+85JbYtiQ5u32ovNa0khXm3ulC7MvEsGTy4Y4ZiBmVBuWLrB3njm7eC+0mtJ6mPMyYcUY
FulopYJwzbir3RkIiKmKfpmsWUYHv9bNRxT4TGEZwe3ph2DlwmWsHmHCmOowKLDOWsbtqffQAFnT
h3GIM7pLqPzrHZ67+U/QBeUn/owR0SNcCRrz66vMi/Y5HnXQP7U+LoKikO3n2LGnNok1aS1JMfkR
DQ6+aBx1DUSRO9U3WXsgXIBlx0ZU1WVuM8bebL7f0AA3fSmlb9/h0FZHC+2l3VP71q8bRSH8Hy43
zBhWg8LIIjLhSu+j7euvLgoGfMfTzEU4BxVbAQhJQZgMPDd1VuDqU6UVkG4xuyjQuLZ3VBXLLmCm
AD40t0e/0uLbBcq7jXhJdm7UcdPysQbcIistUIE2kVIV1ylP2fZuA5nNCdIY/ruArUBnYW/A5MNI
h15YXXlYoSHwtaM3hBf8kN5TvwbqKTdGnwanrRfU5WKGahqcf6zgbS9Y1G14/taCO4x9GjCgrCH+
OzBZzRP9Y/1LHY91tK4/11cScKbwDnG3EljzaQ1PIOoaugm2qEoodrosWTGlnSgFo+tQqGzPMBic
REkvbVkS8BtfG0IyJNi0t8dhesvwYDofRBnET5ujATXyoZybKgm8FQ8gZpT5ELaTc24VqA6Wz/mg
lxzPVzG02Zwu9hRehiYnla+P+267OGQTUJpNTnecxs0hHdeW5lEEFO11LJdlFwaN+ciCIkvbglzW
Y00cz1feB+Nfigpx0rRUByMae499pn91TeS8Gm9x/soe94qYo4x7ySD5rV6TfxVqcQvwHte/L9pu
2pMGC2bMPEfUCfmH/KP5ShxsXFrOBeJiZQ45WV9TjBmPAXNYvw1r65/bqbS+GTH43UnjgL7DXEZI
bN2W59Ue1FXkVgfkGffDfW0tPBvsELoVmp8tFtS2vFGMpEipLfAwjWucMP3a/vlBOe5xHAi+J1u8
riTvlwmSN7oc9O4LGWDZ1QZeueWe7I6M2yR+pEEfJsYHfmLliyz2xO/1L0s/0KxVDaOYovL6my67
/ndXWt2jFQfWSYSDeR2gv/B/Mowy6RTPssLrUjGpDIL44M5182TM6h1Ysi0YPvTx3wB/EgEGxv6B
sVkUPJFixGrUKX70VFTe15le33+QmJuLsv8Whv7y2RRUH/ipzH/KGYHFp4XeIaGBbS6M0HTqqXm8
WPD/Tz8mQ2wvFg9FOsT2ct3GFjPN5Jo/he15zyGo9Tnzovaxcs3821Pe6mHeCOqe0x6pAdKXKSsx
azUiAE3diAXC4SD0wzk7+Fu23CD5CDkkVq2rUn+sGGYDRwSQUXnUv0ULntk9N41+yKe56vYj+wRf
Aptrosbf+nubfdCiLUaIvtl4sarvMnPQmRwNJR4zO/lnQxrufTU35m9JFNlhnPw5eogWB65ospr5
XuX4Li5sTrLfx5Ex1b4Q9gACOMmwOhc5jEnPUDif6l02VjA4ZUU03hHnddS+ELUSO/tRF/0VUth6
cyVD6EPc+UNx6EMU7LSGd8wPmInEf7LIgv6oB5wySRFxfxOG5Lb2e+0EgXNU7GZzU93wIRCosSxG
BVB/Ha7sbbayy6iXLR5SyTVAbp0WTqZTGr51uIey06wLjBV2KsZJ1SLw/BSzpgfFJH3wZ8urmAeA
2WwHNU3ibIV6cL9aBPl0ajJneeYSDKfXdY3y4mx6d/WfiFYzW1IPFm8uzZx3F+r/4+Vjph9Av6Lm
vs2shjQ3CulqvIlxqDaW/QJjHEjqAAnfVOlHO0sOi9UfPBEMOyB0lyU6KrSl5K/mvZ7tnS5Ce/0F
nP8jF9LpWliOZB8Ra0JIzH1D/p733qEnxa9os3XPydjU+kMWTGDLqwxGD6ahG1Znb7dECerjaDT9
LrJsLa6kpbhrynRngI2MgfKX522qaYPqAPilzWxfbmkl/FFdkdGiCLdJK1QORxZC3yUi75S5k3Ps
dc9GQd492IEN/J1iNzTq0Yvo26GchYhf7c5WU7It/rzdM23T36KPgUESfDLzoS/QOeNEZeBsFNSh
CJZkBhPqT37grDt3tBDsWzM6LzGu+WuwRfgzGBBuHhaJPnxjGBl96NYER8TC4eLRPDypzXsq3K06
hR2Ts1mFfjqEwv89IH5/5ThYLvPg+3vth4wFJFQVUrt2flHnWdwdpNaUWC8fndahkBTQhiJS4Cjr
FLR70dbUz26VzWBEcXPVhYxeuSLioy8nbqmy5iJ2o/FYYhX4JH2G02MQlD1JK5gohYRxXHx32/6B
NjhppX4wmTHrXOTvoHnslqh4NNIKWejQd4eggW8fx6oRDFOzxt+BJbmP2lj6yiSwBtH98RsmrIMf
f6ksBBUqpCi+vVFiB+/K7WC2Se/yNpDv22DD//vL9gEho94C10LLaUTnfMWDt55ib4XHofCZX0k8
HPHIl2pLkVM2no1+XW8/K3Y/ew9nYUpDGR+8OtJ35TA3734j16+auCKVFrwVHho7/5Qhy+DehAoE
0Wnb94k3bidYEsda7XoOn3CpOn+skuU9uC39V+OW7bW2wypPWrnNH62G+8as0x8FXfZ9RN96Ggdg
6UTj8fmU7CV7HlatoP/pmw8+xwFdHQZx9vIWxatt9flXV6wOVfs4+7vaYRVtE3vOi7THxdpvEbmV
Krcw4HTe8FCXNYeNJt3gl79VeG/KwOQvQzQOF8Bws1u6LfjPtWwmB4zOopT7A1x7GL3LirB2HR3X
/fT8ZnvsQghlG9vQvXKF68CvTxnQCv6Mp1xhUMUPWe3nQFXErrj5Y8y3eBtDM/7De4nj0iMHQ2kM
rdhOIziGKc/vAklkXOIV1vbJqEHdJkZdjIG7eUfeRfU+YZh4yxcn2JFeqA9BnrcYzCFt7URFQql9
Y7lBu8MKOt5K8m+CG34E9sswaGMs/+yuk/tVrbbooQ3AhnZY55V90FZvUqfenNe2Rg9ceU62gx16
cvmFgho4JxcgSR4Il5g+Ge99YryD+fSwHQ4Ja/CwaomwiHZ11wfL3qY1rG72JEV+LX5alDSrhmE3
6qoz6ZJJRkBd0cpD50GYH2ej1iOB0EyhZ/IRfyCJOP4KotwqDla8YtroXb386L5+b06OvYzgfqSf
3CRxhSe/K6JDb4MqXjJrwvoMZvVMDA8WHu1JCoA4LBdzmfrOO8QjTd5SWgp5jBkXDcY0c0TP1FVz
RPJRO7X1Sa0/HOVP/MZBtU3A5Cv26znlXJt3C/rDSY7r8rvU+E02McFJoch5Dg91zKhtIFqDtQwL
uz+tfoA39ar1N0QLsVUu8yAKCmijn0jdakgdajMg87DWGFmzQhF5oiqHKWwH/dhSE1mLIoaVoCBz
GuQCTUyrdOH7ggNd9I/JwsbCzJRU7rMwa84BOPGF6KT1zivwxW4FtOVob9wHLg0CT5jsWRAPBwTj
nMWb+AMQuI54UKfhbWG8+V/DdfS7YIPHvnW99kGZePhQtL/7Ta86ZczcHTs7xM1ZV9LqdrrJrZdK
xPKvbt12D2qPArlYqk/dkCF8aKKfNRIMhnycsNmA3Gh1/7XkoryZLEQNF1MwUJYYwOdMgJLXhaP2
RbQAe2WuBe8UfI4s4kSMjZwbmYY1OHoljiMCyYH7KHscQ63f4t7v0Guq6o1xbPQ6tzjLQEfKtj0s
I78/ABGktRIy4FmSrcabjmvr70rzcrBGH4IPp+4fI2oDoRb1Mg0BJukMHebIQOUoU53Kq3SpFuti
Izzv1GpTAsNiOKwId1m1zKJ6tYtcmNuj7QFxnZElMb+4m2eVzNF71C3UBmXvlhCU7bw4qj2RBNs8
eSXTI7K9qpROAF9KLEEPNyunup0JsfqejQs9FYOOlOzgPVWTSzaNQQ154HLWH+y5UM/WQIQDfkOa
t86R2Mpir9qO5HbGzoG2yOTnuupEwZOtnCsT2R86BNXmXnDvvZNdMamDnMdiQvMM2k97jcxPrWlI
XDS5cvsngJfoXsTlVL3ncvLIyfGqVDW9d1KeL8Nffj+alnMHI11alr08mQDXOm0oiQarYHFFbfp5
e66AmcNd0dqu2XnGVuNJdGCRUHlOxJi2sCcf1aIZXxs9V+1h+gnxOU6DISuPFLswPwZ2txh6kKBp
39gwsFTpWObqB3SLq/xPs2YlT3I3KPTJkCSs7GXRRKfYqdaypDHwupYeWsdb65PMxMj1z1JWQ/tv
akNQGRSyujnrn69+GSJtWyfGF1a7wyaxMRmNIoU1aiIURt0HceC4X0QAhCGvXtgJ+Rx3duEXqc8c
Yrk0/rqGR/YMxy3LV/mNpAXXbJAWkxP+LMdZQ3Uiw6N7Rp6Mn5V0ltdplZu7V6GGYKPI3dqrNbXz
escgsnrq2BL5YZZANymL4dfy4AXtmh0a0p9OvfTlXdnViBrM0lAxyXVxLhuvZlrUQ/ReTgobl08X
+Kdko3l28XpK9l8VKVsBdiOyfIFftf7WiCEDi4fW8RsHBbmEy0zfdidUnIVHVByR7Qf472teO+X3
hsPvxbO0/zHRUECdwJDhTBBF6V9mkkp0ooiHIVeM9jF6QZJbh5cq61MIK2a4LYeRjOK7jMCOfVTN
WEYjvE7bnuBCLDIwW9NzjyZycCdj3zRJH1fUeQFeBTo0HXEkxnnSML98gwqquAbqPKMuKdZ/EtH5
yMxDlGk7i/lcZY6Yk3UlKI/EhvK/OWDeiUoWrd9IO9ULMQ3rQ8zYv94NgukbP6wvd9rtxSlzvLpL
0Mrl+0y633EJi+CuzchjaViq+W+WqDjH3FlXjmkLTbvl693iKQrdY2Om8eZAy2/7LQA9q2J3rPZF
RouGbl5hDI/xUXRx6x0iWHJxAfHi73Ia9faOtNBQwpkAfySRsSqoNwbUR2/qxG4eMEYQ8kTxyqvt
EakjW46oeNgwu0wIbr8LgwEtIZ5gO6ohtFGdjT5vNZIeWkHO9JLWPSG3e/keQrkSVVFP8XqeYx0e
FO3bQaiqe4AnJMgKTKy59BW7olDI11vT1sMlyLLi1vVVBpA2eW9hazn1pWpashFmNL5bNA3x0ati
AsEs8erYvT77mS+Qt7M6vtRUJkQx6fUUVtsYPHZDFo9XxH4KGXJCqtDtd4PeyGaLrSJkf5HBsDTI
7BGnnbnqkRdzmqP+MI5OS9Qe4A9RRu0F37dPf9fh0ChIabqWqKko4FPgfBG8T22clUX793+cndly
5MiVbX9FVu9QwzHjWksPiJERQQbn6QVGJknM84yvvwsp3e4kmCJv0qpMKhozwwMOH8/ZZ23Xn+rf
/L589LQ6XtgTEWqRFrH5wD1ArEgDjUtIHNWRaNKAAk24srcQUt2IlaeGhDSxEosOHVLcTaaAY5QL
vbrvIUTIJyGbKWfJJl82udC3WteUOeUZcW0tMzOSoBnFxoryp7tYp5rbEMVdouTiTEBOg/0zdpvU
HvXrJpCrH1isl+elASeJuZFdaeOoXvk+aD22TZlQHb5OZuAUBEs3phKFfM8YWQuJSqvUEaAnP2CC
DHu16ruVLrjqOEwmwao6qArxNdkFuTdAuTlDDduaC0TY1i5pi54sBmxRjn5WX17bSp+sOQ4Rasij
rnrOYHsdBmMCOdXdcKULONCLKmdHa8263VTRmJ9UvWZfjVJqHKHG6Fdc6KUDOUVtLyj7IZDOi053
ck14tyAQFG1AjpgyhM8o3qdUoYhFn5pmcNDiOH8qylJsNYRjXDm9niwSPK8Nhavs/ENJ5TeWyo0z
BnW39b3a3Vup2y0tFr0fOoYC15aR9oREUvAfKvnCJaay9cJPWnbkbqB8OQztrYL7GeWDbkzFFLT7
h0ovKHEpqLZzdIT3G5IMzD5XNvNhpRHb8bZWFhXXZqlENzIkA4eqT2mtSDk1rxWwhmWJqCx32qoN
TrKKsvoxlatLmKL6wRI/FUWdUlDnLrFSImxQuNfWcnoWWmqNQlMnZOaO1Fz4YQuUCiMaRNiaW+/7
EPlJmqv2LoZddFMSZS8dhfT10csNcegbs7uvCvllGNXgXhjCvzRrPzoahl8sPYW7nxw18RYZj3GK
2KBa4zFnwBW33HybkxDZkELj3AqwcFq3yGuiFPYeXR9q3qrmXg3eNaQKCRnqlDdlUqLTeJDFoN91
VSOtpV4LTwkvQBUQTbwyVXTKXma1UA3Bib2w8Zo/DImqm4GReiSoIaiH0pvuzJfK4amRem/fjHW4
gqoiKBTLCGoUW9jGEafMJAAvrJ3ECry2YW3jJxJCJAkwEngOw0zJDyGblU/pXqcXFcZO1KPEDoS9
pFOcUjJ190z2o4z4QYyXVHOJIjnQwgXsoIQkAdcelkOms20lCKNB6zG7kM8l59yiRh3okevXVJly
ex6rM3JEUcxKoHArOLK/ggJwMiNGkHyKFgUr3fUIj8fj9AudfW2NSEMvJfSY2evngOH/wC82bCjQ
v7iN1V6HYs3Em1txlTMb/XEB/OF7Hz0DSQM9ScxuyJUdnfNQVP0uLeUvkOv/6Vur7781lzRhxnEq
dtQTUz+5qeL6exZWijHzB5AEUq4oKvUdIY6LShsNp5K7/Jtg85knqCe5BArLSNl5VXPkrnvHPvcF
Hf4/dckMEz24qAjRsCo77j6QDbwrKaI64ltvcm5vb3QywiqFmqIscZ+1eng0Gerf/OwZmp+UHKIw
1WwIiUC4UjNxEkjfNGr54GmvUsOskCLa+RSgLNVAUeE1WeX3XqY+w/FTa2KFugw3hKMiFYHRGqXg
9yww9IkF/susTIocikmg51ytYevdq+HwRW9PH/AbuLs+m5OlyGRfDs18ZyBUkog4YXjNMbBeB9CW
v2lKpM9mp2YSl0TSRyMielPz5Ejh/PJ7I3E2O/uoscJKpPkutq3HqMzOEUS+fe+j53OzUOsoIU6y
Y089ylzhsvZ71lj6bGr2RVOSfQ2GnYxrg9Wf60P0PReGual9AykVrIA37DwMQJeamKyIbK/73gCf
+9qbuZAL4uQ9095Sj0iLihPkyc33XqU2swnyK4T4ldV0O6Nr95XwNnIWXnzrVWqzmcmbHIsSBegu
5ayB19lDZdbf7PHZzLRUaJm1qNqdW0XFClWavjKLQflmj8+mZ9AK0BAo3XZiCN2zsufqisdD8L1d
U5vNywjSSaGrCLurCaqQN8ar6+rf/OaziRkS9Si7Eryy7iOTsaWMu0GiRV8sW9Pz/2bZ0mZzs5SS
nMPkWINgNWuqFwjXur745iudTU/LrvwIxG+CWZJJZYt3KLXs6VsDce5xL3mVFbVeWezQHFGPEkem
Uwjod9/79NnWqXm9Dq8dzD8LOEQVybsJ+7D73hakzqYntrOjokdNvnOFmGo3TQ6zEdyx73312Qy1
BLqr0cyynZeOFlSZ9oyEVbb43ofP5mgKMCwU3Jd3VE5FDhidtaAi/JsfPpuiTVwFSdOyuQVyfA0K
iVtk2nzlda3/dHD/zUhXZ3OUekdZHUKdjqGg/FqRwk2mNbek3MEL5piSCiFlk7rfPMnNcddnJCCq
dDzolp2Ma+Ar3i3Vv9FJqJM2M93K5q4zxcq56KBpqF70HjkYesdmsmcoF+hCLtyy8xcATZBeSRRi
lwMC3gZJrj4o+q4Y8ELo2h9mTyyBUl+Hu7913qV2dIxlpL7IPPszSpeCnQl5zfF96SRutKugtI8h
dm5N1971g0+gaowQoXLVG1Oazc1U6q6tNI3WtSF7KzRo9joq7SksnF9E1GKtYq8RiOf99kSgptXR
82A0MOz73vTWI/e86ga3jK0al13mUAMpvcDLNrEw0VvkQqCrWw09uujUTY4g5UDZdkbEKYS67AdH
u3DdI/DYlexV7UM4KJQD18ZywEl5RfHLXljl/Yi24URr4qOUttWacL3E/Tzrn3qbk4Eh7xOiDIXs
5uZWSNCrKEAmPmQFExbbFC0UlL5FrSxVPaLDFLUWhe0p1Wyak/juIfAa1M3ZXuTxCRfX9Kq3XHej
S5DiDWo+zuD8UQc6oIdtwWdqynmrq+etpXdrLoEJFdZmT+ljbfeLlHTUivRPszBCO74LAzSIQS1t
BHqq8wgaHMDCs9yGOZxk4c0YJ9aC01k6rEkGb4H7XOfS0BEdod6Y8+bSjq1oWAIjP9coWVugoIYM
VvbDFsgGvg+Rbx1AmHZIcoaDRGEyhaL6Qniuu7B4+4Wk6iZ5WKPfuGB4t4YqqMhJzTVixeqWkCLa
nZaMKAYZjaDAjzj3NeDmgGJfSHULKEDy2uhILC4oQ6dw01DKvaVWZk8mWyvAkZPTrlWcC/JiqA+u
XZ9lDMaJ5LyybJiWG6vklAV0qtMXSTtsiTEdOi+96ephIyKrSVcZuRZDs434skLWchh0+TQE27qq
QGsvfNOmvk/AmW2BMu8pBawXdSHfCORTaxlkPAMtJOSuW0m0I/FkbUyKUAyLsnjN2+AusSF3O4kg
LDo0b95sUtnLxAReYBKDOmmoH1wWZDkdz7AS7F9GINqN/Dpq40Vd49F2bntmBfO/KgFxif5AvncA
fp4yhUmvKkjOHDH0pwPOgYCDhmKkmJhUGcnGulV3Xh/r91rTUDJcWvIVDBfjoHcZ+U5Az8ldBxqJ
TtC6BdlPe7iC9HSqE9dQbtyswRUkO4lUQz4E8I8J+lTyulHs80IKSbZ04QH+3RLm14mhIoKx+3Zd
TcIMakHFqtBLp9GikFcwDBsr8IBJAfcALsKYXkx1cBSM9RcR2Kx10gW7OlL3hNifTa+1zkSogDqr
S2b2MObj/RjEMQyRINA3+GQoi6zDXb4t/F0iq8YbViADPBZ40Fiy2FRbGLoZjOuiDdSDrpDkXypN
L6+Bm5/qga1YS0D9qDjH1lwhQXKlZTrk08nq0fdxgAEJFC90kvuvwk2lELhRcRsEcrQVVUqKkOLo
Qzu6t3FgTMWUY5scNUI/ayXJdghWmBuQqu1mimNlGhJbKkwcIFMsM662pSTniWpicWtLXOKo78A+
mSR5sZSg+yGYRWvOz6181KHCrPpukBCt5JMS0CwlaWVROnbjU1q4sqrSXFpRCVjK9ErehU8l6hDI
6aEa4iMqNPcUj5OjxBKepwQBVVWikgHBGcY7HTw+lgMBb/9BGPk2jcotA0w6etS3rV3ThxDukgvo
ETVmZYKURi9AzlEVy3R2i/ElT1ERRpUaXaF2VJDedt498SnwYUYfSIsybaRTOUMnvOiammx6bGfN
DwnpSAmDKi2u3bJ5ReYp7SFFoiweeJfkR5qdJwFwHHily6I2x0tOFeMaIUc+LhHMo3AkFfaj1Uou
1K2Be6FEuZacUC83aPGjGOoBA+A2otQ0V1b2iBLEt8sUf4PyvO4oW41qjClVrfZQZZU9r0bLDBuQ
vv1IXNHbynUR3MWyWme7VtLaYVGjVz2EXWubC9WuH8oK1bQKdn/XJh3i06iyBvI0Rv3UgOtZpHY9
ImLS9GuK99FT1ZTrklhOlsCAqL+E6E2tFMAmISzYNEDQtjbSjs0YZd6hjbuTVhfljqp5HxJBoZ1H
ppwsVYPwsWTLJxWOUStVB72+GBLvnMAjdl6j1nTolULVXxs45LSZbZh7CcZ+8Wji47OI+tLb6LkJ
/M4ur1s/Fncy7xQVbEJtIvCWTMv1/AbS2dgsLbKX6tIKFfM+bm1SaIUsW2dFMm6hlw9bTUcp12OW
silCcgMA1KMnL/JRekBFTUmNqm9AaKzLrCQtWsfBiyqTg0ODKrL7Zkjlfd7a3n1b1smqoBp+GbMi
Q2XJfDN0ONTECz9oaoqkAigxYSzao9SgGWjcBJabWVsquSTlmnpGceKhrX0bsMm6MYt8OEphQq42
1RP081ovVrZCyaaa1OSUQGMew7odzzV55OZBvosVzQMwGiM6WedVbIZ4vqB2Immr9MUikeOSPStT
qVywBRUlSZ5We8/vgbthY9ZcdJQIX2cEyw/U+6Q3lBY2q1pXvVtE3DknhCbv6jUeWsMWdVGf7SKB
Z5YsVF/Hm60iH9f4KYtQGGdOl3N7lkaNcifNl5Ac2KvALXCeMAZ12WXaaQdWmnQ7RTxRF99oldth
7OFekFCRBKV+ZbxR2Eo52EF2UhtaQIeEwC0oblxOYguUl+n54IW8ucSU/uUg+18/+v/jvWbn/zpt
Vv/8b37+kSFjoQipnv34z81rdvaUvFb/Pf2t//lT7//OP6+zhH/nf+Td3+Bz/93u8ql+evfDKiX1
O1w0r+Vw+Vo1cf3z0/mG05/8//3l315/fsr1kL/+4y+qUNJ6+jQvyNK//v2rk5d//KVMAZL/+vXz
//3L6Rn/8dfta/o6Nq8xl7t/fdz//J3Xp6r+x1+Sbv/dgquiGpaQVVkxVQ7/3evPX5nq31UNa11Q
nmgPLX1y4saPofb/8ZfQ/25MqHvbtDVZNuD2/fW3KmumX8l/NzSqBihEkvlLBhlv86//9/XevaD/
fWF/S5vkPAvSuuJ5ppvN/94adJ0NzyJkbVObIlOAPw9Jyil2cUCk3OXtcXQS5+UxcM4D5+g5Z75z
dv66udm93b/srn7ppH9/i19b1aYL8metzq6KY0IYAdcqd/lYOLcXmXPNUdC554fn14Pn9NPPr5vV
w93T2f727PB083Z1s3+56JyvvscXX2N2HUYw3UsjXEe4MLdCfi79L6JJP43gP3vOWa4EB4VaAetG
A8797UXiZM7j7f3t/vk14D/v+fcxcUbn+vl4eXJ8vD7xnJNL5/zk8vLkcHZ5eVicrQ6by5PN5eVu
+q/VbrfaP16dHRa7q93i4epscXW1P14sdm/7q7PdxXK/f/vi++tTDOaT72/MAx3AIU24Be7y9PH0
/mK3PX08Pu7v7zeb6/3pveesDpeH1WZ3WF1eHi+P6+P0FXcXVxf7q9XZbvv5mLGnvvrsuwh+/0uE
G+eyKK9AnNKXz9OwoS+fn69fzz3nmog33Xj5eh3Ql4ET8J9oUZ3Lzev1K9173U+j+Y4/eZc75w++
8/b0cPb28vB04Tu7pwtG18P5G6Pr4urt9u0FmST/3F683SK4cu4vDoeHp5f925XvXLx80b8/QyKf
PdMsBqbhLYRxBs+0XJ8ut6fL6f/XjrM6Wa83C2fhrBb84GyX2y/iP+rUWZ81PAsa5F7Wx4HbY2/x
cxhevLztn4+gZpxn1kjn8oy+Sp3Dw+726fzp7Is3Oc2qz9qexUPqTvO45/DQkrEtjLsAIXR0jiTU
qfMGx5/bz8eN+N24wSrUMKe6LtVSZ32sR3IT4+HrLse8OA26Q1Op28TqnFZ7K8wEkUv0OPZPgaSu
0vZSa+80DamRxh78NEQ3XX/tNdeeGnwROfztumtYuq6ZimXLsj0bzVFMRh5N3zSar5+RZTqXgfP8
fP50OH96OD97uZKd25evprP43bL7a6Ozrhh9SN1GS6OVjDxHvzOp2I3Evh+uLARMZe0uU2tPfdbn
b+DDFmMAXZM19D9i2tKs2SI4SAoQwIZi+qzwqiW3mbF0LE7Ky4Ez2I8/a8s0IRYJw1TZIxXNErOx
VbZdjdjOs5b+aLanVTdgoKl1yiXiwuT8G00ZQmN/lhVd/blevVuP1ICEQWgtodCMV0iD6nAxSJMV
fDwmN5+3NX3tX6fM9Fi6rNCRGHGgFprFJ02OL41WmuYSLKl+tKnlWFmGHX8xKH/XisE8MTRT5WAh
zxYFKnh7XxWySX1VM27czjTxoB7t5efP8mEUTg9jWBx9NEMGXqfOHibX4eSYg2JSUdEba19T1Tsg
L54KB9V0d0FSIkfJ3JoqpMiCiGtY9g/Eoty3P/8ev31a29Isi/CNzRnt/X4CqhAzhAxBaChhtOfb
rQLUYawXf9gKlm1EWjjeKbhioUl630oF68ZM3UZdNvCyKbobCTJ2ub/501Y0TSY+YQDxh4UoZhPb
65BM+9z1lhRXyAuMzBQCq7b3xZubT2TT0jShMJlNQ5jUKMyOS0ZlVKHeGlTEdsLe+YWwF02t+kvc
v/0vXo4yfeN3I37W1mzRsO3YThDh9ssBiRJCt8vE4r5a1dumcU9Cs6KcILnLrNqZZGPeCHFF1Vc4
BlEY3myFgaIv7ld6Pz6pKIxMWVmHII3Q2IibPvzDhQBUi61yflY1g9M65ULvXzEcxa6Bq9QsG7I3
REeyrL8ItUHNtjDlqnb1+av+7UtQZUO3Obvr9nw1lYVL8FahY9Q0zNbcgO/VSSoVhOWfZcwhGE2v
AEsdmQeTbe4q75+LmnlK9DMVXoGaGKeRrskHSVfNLybIlLeZv2imBtcPnsW25/oCvASp7yk0HCgs
om4G6J41lXnKmTGMrZNbvn7yef99GFnWNNd5KMo/AaYr85wmsW5u3qIcluJQnuvH5jY9Le/tF+0M
1Vt9V+7D2+F8PPOfxrfgHCjNCh7cFwcgZX76mn+FaWn6ZevoUGlKccdXyG7VK/nSPGpn2Zux8Xbq
BTKv7hwfZulGPkfDUZxUW/WoXmtfLPXzXp9/g9ka3PqqBogOkSGRPQcc8Lb0tLWid7sMh/HPO3y+
zjI9VNUguips/DSFPJvJUqjncl3V3VK0kGqgcJZXpZfK91+08ptmNF1mSVAZqewrsz71chVPK3Mc
lpqfwO7P8SZoxb3Vo5v0c6i6pVhI0c7Pb1TRbfoa2rKNXLhY+LlLDRIwHNPa63ZxP+L/jQRd+Hsy
RdtEq5aJdKpkBmLV0bHAiarhk+1Tal09192DEA89UTw3PxHEskf5ReEFytIdvp3YutcTYmgRBS9Z
nT+yX691lFxfrJS/eW5DyIZGakSxTMuaLcoZHJ54pHaJdM1oP/fEuh+zJP5i0flNI5zgNIBCqqmY
mj5rJBRGgx3L0C3hJhIuL9sLM876P8obs5aBMJI1TgeYRRhTbOP9rOiNgUgq+JGlXqcDmCyLyB3s
3288Cv0lpgiKIDYzO3gbcNZdEzPJZRRXJAFMDTT80FhfrDLT2vjrqjY9C1luVhjc+FRFnebfLzOc
GijUrwVmPj0hQKfuYvuKEpj6FKZUg0lcoGInAW/i8zkwvYUPjZpCo//oRxa3941ivIq5FTWQy5Za
zJ1ZlpQuKCrOzLEkyU4FusuhrClaxm4j/nwUkoHnjI/wjhP4z0X3l+fV1YRAPHDbZaSr0bIuJXc5
YNu5/fwBfzcMWUs0IfOQ07Xp/QOq8LvkEVvhJXS8ydspbnaCPf5fUcx3Qcxfo1NivjhOLw+Gkmlz
N9M1YH7vmyE53JZZhd1OqJG5SOMcAsxAlWTbDRYInMFyYK4m68pI8VzE13RVdVn1QHx3C51IZTh1
VLXFyTUFhatAE19own4e5uav2TAMbgPcBxSIGu+/nkfKCowR/GsQb6Rc3bpMn3XK7Y5lkE1rUeRe
Gkabbkduw1zj8U67qCCulwvZiEHNSKOS/vj8vUwdMvtGtmLrssaxHmPCuWilxNUltwSyerNrNKiy
Kq7fqumvY5CXX0zfabd43xQrgyksiIAEQY35vVnPLS8XWkvNIwRzcuQKiTSghNt2oi25lBofSJpu
/V65RPvQf3FW+fCcgtyGqVs4NFnmNNDf9zyGVaXVyGGxpFhj9BZUy7EvlKBulE1H6F188awfxiHj
XJEVlUwlSxU32vfNyQLvZ3Cy1P+ExTGWaqqNu97BmOgRabr8xQz+sHgIYQpdkW2N/1VJu79vTMIy
tC8tE3ZCaIIoAdl8mjZjc2LUVXsJzKxlg+nijRt61vrz0fNhrfzZ8nQioXuZerOWY8lGHQNxe2kM
Zu5QxHAoQbAsxtx/xFh4m2ap98V7/LCO0CJHaFMoNmuWMUXef12dAxIhxNWh7NSI/hb5gFYf57R4
+flzzV6fMd3XKbuzmBQq//w8Bf6yJiZ6I2KylfkS7zBdPeANE1eXRmLAC+g9TvabDAPr/Is9YDZE
adQkygXPjhYti8DS+0ej8s9LrZqaPTPPqx9BXEebhD2HaisdEsfnDzjrxqktXSYwYU0HaY0d9X1b
LdcCFwd7iGV1gCoIXut1MCb5n72sn62IKVGiGBxBCIC8b8UFfKpT20zSs1SjzQiO/amkVuJP+43x
APWb/d7UyfLN13zEdp6RjfSbDpvIAgNSpXcKfg5UB5ZUdHzecfMLAEEPiHA2GxmjTOaRZgNwGJUm
LtowWQampVonJhBTuLmeageIZ/RYu5CHQLcbSkeheRzzrkwfxtzCHKLQsbldxSKlohT5kuk/JmVc
PktelIavFqWgpwAB027lp5Qj+TgSopNZ9q5lVPuW0ngLQ9rIvvj8aT4MA47dKoFMTt3EqIQ8O7fB
/W3K0kfDglmUT8EJIQ6XopkvZtNslTC4rbFfgZZW8UQx1fkR1POAfWFVZy3arkgvFasJHgvJah8E
nEYIyTZkFbJlxvUfPhsvyiIvxvgjS4bG8P3gKzoQRmPOi1LHEFxxjFFPEmbuF+eaDyuFyrLLDZtq
bJNF6cOZdLCLFuhbvLTtQsG1WKv7dAm6XLIWtVxIj4LAgv5np22GoBA6O6hpy/Tohyer6Tto3+AG
CTcWKzABA/yr/ivNo1DpoF/265/NGIJHU3g+4gmzNQLjqcYlw49hLXYVTmr53llnYWINP3Dcic7K
r4p4VBaeH3jrqumBllmTAk5McLai8rajPYi7P32n08mcKwYubmw31uwUmVi1FiQw2dCucWQLQkRy
2Larf7ps0b+EJjmpMla5zEwd88vq32OUmyQFrYSlHlxZgHDOuxBS4J8/C0vjFDrRZIUj0ftWpAry
p1riX5sHyrgPGgkcYwCH7RutWDooCE6dyMlnyxUGFLoU47bJmb4NgW12yhJi/FcVJh/WEXqMtRBk
N0QSQ/8ZN/6lx0YJjAVn1pj1SsRvmSqjsvMKpFSfP8yHhYRmLPqKN0O0icvs+y7jTFAB5KCZGJr5
BQ4b2AEEY7HEH6LeEHPE4hJ0zhcz/MO2PDWqcTQmaip4tFkPUhzqZQHngaVlubBNImjjWiRJizEs
kz9eslhAOB9zluMpGeXvny/S9UpXbDAzRIq5hom0gOk44t25/LwfPz4SY8FgSnOUhzo8jwZ31aDJ
VUaQOfUi4z7vuHJgnlYFirGy9VpRXz9v7uNrAx7OyZS7NOhszhvvHysWpVFxFKG5rDUn0HyvYyAy
IHfKU1fbREMXbWVe7eZPm53msSamPA+BfHlaun8ZlOGQAiaA9bUA9VB0K0PA4dzoUFSOdYPY1RGs
WfhVJxgCfd7wNHPfL5zTkGE0qgiQ2Flnu2pfirbGY0ZipezcPWDIBBtML9yM/TAsvHQoNhIIcAAk
ariUk7T74rk/bknEk2TBkYiAjMxB5f1zo1gp+zhG12fKkBAdxcbKYZ0kIoRXkaiEn3MFMtsXQ2p6
h/NnJpAOrAI1jGWLaQz80tlWK2cJdHt34eqWtJKaCFNBoAVftPJx4PJobEyKUAnNMKTet4L7QVgR
F3QXfdmO3aFEOQN520cGs6SAHcenz1/kh+Y4USqyyVGctkhNzrYbr+k18IkjUOdulDdNEt7GKlxU
pYDh/YctMU7YBX5eTRk185bgkNvgAEFLRG6f7lIjtpyqFdFFV5be+vOmZrfF6TSmMBl4R9zaTGV+
g4J4bWujlpkLrAPKW5MK/fbCwKAGMXUYqbJ3yo3WRH8X1h7O62o7pv2fHti5dEzxGUK9fJKpzLo1
rrSSXFWswxtiO5KQj/bY+iT1bVZY2p9edKa2dEUnxcM/ylwkNUDyA0yAhNcPqRGBzJCdKlrw1X3x
w0ChFcY8QVBBaIHF+/24DIc2TSQie4skk6kUkzQMs+H8Ax4BgUuNwB+PlmkWIPoCzEqSUp4FQimi
JWfNDoL60GgRhkPWndj2RzPB/uvz0fLxyWhqCtaQ/SegZs5mnBepqR8PNU8mFfKwbPVCexgKhM7r
osGO+PPGPiwi+vvGpt//soiIII9cKo61hde13TpXUjwJ0yL5Yn383SMRCmdPJzHPtJt+/0srLFSD
MiitBhLLNONFWJfmpYfP+kGFKVJ/o/+AbSommzo3+58ys18aQ+NOdrqh/3zV1dfQQuQVAHrpoAzG
+MVzfVj3daIHbHiGPgX7ycu9f64R6H6ohDQlzKa6gN5iUdwRybsmiIdlmaXJF9P4N2+LaIVM3EnR
TOLls35s7JYKDOwAFllQm9cAyr2tbWLF+MdjgmdBi2zZxO4+hEwrYWMCH0aQ2SELHNMwVk6SJvyz
4lHMz6a+I/5OKp4oNdf7933X+7WS2WbMMDczmJxV6m9gvw5fDIbfvCFNtYjysPiqgr3yfSt89Fhp
KfRDqfbMF95gDsjPQ8gDMAEn0bRqv+i86RW825V1hjeBT6iZGsdzfdZg7kIMJLyPPkNKq3Qhj5UJ
iY8I5CuBblKVn7+qaY+ft4ZQQtboSdaKeYw/aAFvFh6t6b1qU6Pk16GTtp196nV5uIREc2w72fsi
IMPVd3qKd+1awLFMwZ6icNiy51HIug1HZYyA0gANq69z4RbdxC6vD8h51Gqp5Dq4/pTi5gdoavGp
DPCK2PuQW6tEGkNzHdlwY6DW1MEllnSD7UCc6BGbhdoI9V+3ugWlJclVhHcB1RAhluOL2ijVeM0x
Dl5+W2j+lctU0B29rrO9BQAdCrzlyZRAGYZOAE/C6EYB8vOQ1OEYIEjP83bRYCO09szRRUlTa9oP
jb98GuXaCPRQNSkiiS3T9vHgzSMyktBj27WPN/o1jqsCB61JYQFYNNvJuIu/4sIiTtIETM0G977w
oAew0Tf8bHsLv9LDI1KWJF14RRdvS6mLqMMrZOM50whmOU1DqNjBvCA7VDm2bY4fFJK5HkpTKbA3
Cb2HwpUndx+v4pkqOVT3g4EH4q5zYXIscQoBkpQPYXYX+a3r0UduA2FZRA9NC3LUwRMwifCaFeIS
P4pwWEYD271DRCq41+GcwmFTDMiTYuyrF4+iR6znsPO+ti240idpWlt3JcjeCxRNVBkngaRdt2oW
3PWgQIJ9kxtmhl2i2YKcrtBuxN6ID40iMIVaKG7d41CcF9K5Xo3hvUc9VLqo/cxqVoVRWaQCQp3a
Dgk+XgwwR+pOKaZKio1Ze26OIEyF6d31HuR7bcy7raQA68KKQ6P63jP84GEAvfSgSjjkOGXVK5B/
I4t53KB/QACfNgfOwnTaRHE5lQHXl7CARu8geR11E2poWk+hrMU4jHuemeBPR0oeTDmINafW4voZ
stYE2wsi7a6FJfXUDZV+ikGc8ViQ2Tb3sERBzeL3WpzDsQdZg/VBKxzZqqtLz5XwVlQ0jGQWsDVz
HFAM0xVOhnNPuDSHNrFWbZWrJ3owUrBQc4Imly6r4J+8iMYW8FnVk6rJk+dI6eNzu2uzl8aP7Ts/
bsJ+MRLg3Xt5mTyKXKvuyKRJN3j/aj+8FAEaHKLMChcGQb9iZZqtfALRjYOYEbQaKKQmhb4uq41K
XaNPcVRtjx0oKF0V11Y9wAzPqL45h4JEsQsHPMtYF3jPcGWE/7pXGUBvvhQiDe09CecFo3Mz3lak
elctK/x1i4/hvWTJE2qoaoYG2FU/IXxAouLUbYJ3xypcT9bcHr1wnZEdzelEf7yPCTV3a+i4FdV4
gzRpTSMz5aTa5NSia9p4m8Rtsfe4TQYrSc21l8FsM8pNRG9GW8Nui1WpUqq9KDm7aQQ33aF3DK+0
LyWf2pKdTDjpjmjSiBdQq0qnWEoaj1IK2fkE7UK6l90gD5aDodYXAQhoDZJlDXJxhJe3JBVo1Ys+
Bl+1llD3tCedwoliDTQoPq3MVn+NDau/NIoUkI0VtvhQUR3YVI4GrFFeKsoYX0uF5d9KraYdla5S
mJRDAmXJqhPcGqjxsR5HzJPOIMAYGTDbxLPhgveZvsbBHMsgte+xJ6mkgdIWlUrJpWr2ZujUhosX
WJC1abgUBBMQO3IOoe/0Vn9uR68rAbGP/S2bkGFuGjDbDVA0CR4svsX6CMg06dN1b0XhOWgzS152
ja5fN6KtxmWuDj7+oXXZnAGGTHpeSJVGi1wxPW0BaRrvFI1JLxZdPpIz7ZJC4Gxc1OXelH3vJaip
4MQe0a8fsJarzkcczC6yNJUe8Wou3kYjLFg1+rghAoe/+ZKBEwFki6sSVrbmpq8B5k6qU2Zj7B8L
GTUs+aZhuAJSjh6kzmFF5l2QvOUMLWjgHMrbLTxVXNF737B57rq9VWpA754uKbETVn14rRWV8cQB
vgC+2OC3RfZfvLl9klL5ZOv9yhqG7KkrmNROQ0Xes51keb9tuHXmVA5F8SPuiTjDJZINGBIApbEM
1CJLdnUQND9UV5vsc0epf0arRIWkTX+f6iHVg3Rdwqg1UFOvjYRU/coFIZ47wpPUyVrN7qIN9tLt
BXBV6YKsrPQ0yCPMd5IDj13mQhSrE1XcAphOGhKpU3mXYoy+iq11T3wUtyiyINpYkGuMI1/bAcls
fnCYgnve41XkGFbaXslBqP3wfZUdoe86WOB2LIonz2gHlsbQnXB7Ivm/zJ3Zcp1Kl61fpV6AP+ib
WxaLpV6yevuGsC0Jkp6kS3j687F3VR1rWWGFz9WJqKvav41hQebMOcf4hsnWXJfAbf0+q4lMGAn/
4HycPHarDh7zfK1xWarDAMXli6UPSbVvlt6qo1aVLTEkeVDcSLsfXiarTk6VGsifkUUCXrHmh+N9
4+UNW2kO92xs7o8gs0A7yt5Qj+lk5V/b0m1lDF0a8KWXOtWbpqT7LSiLcopJHCEcjXzqVjAp16Zv
RiGsdUe0vEteno1rHgVCeVHgUMUi780GKWjNLHk6HgQUzhxF8QBKkPUmGDQBGQ6xbRLqHSvfzsyw
/5eZwkXcQuonkYYwjywmh0nxk5LV053N2dI5oa7aeo0WilkzJheuyULfW20y24oN+x8IIh5i222r
mZCu1nlM/NVZTlxtHO8gUAeEx5BKru8SFHbYMN0mJcFnTlIrJCBr+mb5HXchfaLRD91SeT1xiRjk
WXRt/wl6v89rQMSVjMYa5mloo5HNw0VMFUmO1CM6o69gfAAU6b30zIVlpKW+YfFYgMCQxDP70FVr
86nrlEdwOg5dOlPyWuvT9aeam/anlhmp3DHkgHmM4j3BV74G+WWHFXok/rgl70AuWUautqAEMk3Q
sDE0WEFwgyDNBLNAW9wXTGgB5Eq4elQCAK5D0im1H+NQmj9a8JZj1MNGJsKz21zlS2k/kZtMKdTD
YSOhq5hm3kOC4pA0loWCkptQV/qRoODLuVtCMcRPMyhsLwxUV2hxMTVN8zXg/EUgD/tLE+kobu8E
VsIgXJ004w9lhkMCnuDZ426c0tfZ1yXqVhz4a6yNVfVM2YmjiQNCSV7nUPDFbLngxoWXNCI5URMo
XACd23o4NmO27JVltxpvsy9/5hNm25gZY7nu2JZwgmdVvmClIU8tP5vowAJ+nxHBUZ2xjHo0JvrS
OaOR2HPTkCdzojdTAU+6lnOOp1UQhRPc+m1jaHt7HmoPQGWV3ns4UAH+Qwou0qhppZueMuPQSLnS
JOnbAzO3FWx8t5ZnXl2iA4VlSXWxE4G/peKWbqPtRyit2UFN+lJ8yaxsOiOTYBmi1CIe4myzcZub
6boYXuyMInMKDakV5a5ihFnux6Yal109DvlymEdfoABkSBYke00Xegrutp3EmV3gUvlKfkwLNoJB
S9e2oW0lELuQ31T9hTRI296xnNjjXUl9M56rKVvsL9bAPqkD7i9NuefvtvJ4adI5eFirErHZ7Ex+
cDKzRNi3FiVPspuZ0eV3TUv48YM/m8WSc/gmuvrJG30FeRFOhv6c16oHfmjXYynYPB2ODPwvHf+0
tztSE+oqG0B9pCiGQkhrA7mv7KPGzjUB04UUaZXOAXGcnFh4bJcHWbFO3xsdP9zFuFaZC42jl6At
4cQT9kBGy/RgGOQ739gZHcD2NC1ViyBvRpMPNSOtvYwY1CSpxzAX7VzHpI9WOsJwsjUePbMX5XWH
uLjaezIdnTVyAeHqZxyGrSCexrQX34aW+XdFTcSxhTQCG/cjAJFUPjazXS37dER8cO+nFskcqKom
kKFlYqs7MQWt3UEInjRWg7RpnvsRpj5VQmYUsZWskkrPdbYDGYheHgPJAVyYn0+ctiRdUU4FBFwY
oUF10V+1AJxZXDF4lF1M/si0ng8JPYS3QA+Wcm+p3DK/u8C2/UtI1MN02/qlQ7adFOVWNRJ78YiX
wtu2/7kql6fFGKaawGEyU+R1tda07IFc5EBX6jKTHPkC0QwveuEXlGoDo346Ek521eQo90jUsMrT
ZoILf2rmZFyzZxl9tUSZRq5zLLKsyC9AD4keY0vuTTeGDs2FuskGx0BKw3JtSRrnoSWlPr5g5HDq
ve9M05PKTZZo35vtLrJ9CZc/LdfgliGRUe+tRbjgoBcEwXsCw+b6MHYZGaahPXicKALbAcO/Kqm8
ITSE8jMSAwiHpaQjudN7SxrPSK5Ur1HeTXA/HxI1iRnKCPVNPA6FSG+hsHtWRA6N0iDHETq40ysL
nnNAgjWgji6fzPuBH7GOyW+tjChJ8lr/YQSl7Z6QfDaDFZbD4DXAMlRTfll635Dh4pBKCy7fT8Tl
Cra3YCMzycoctHlt7+jlq+7rCF2kOHe2DOaH2W7q3AXmzvktLLNOGocAjb44TUeYpKEgDEeLh1m2
bwnhQs8G4YjY9DU5eqfu4pDXpaemk59M6ZzeBkEG6z+1Gd7tOt2ay/NU6wo4DmRz1Ru5Mz1jJGsN
MH1HjlF00jTjpq8Z3IQGKNsBWbtQLDn1nJCW4FId8f/hFk/LoeFrJecIDmMW5C5FhkPAoYQNs0w/
FPFmwU2B6i/5IVajzs5yTpb+eU9wZPGEDz7wz0WuL/VFRhCbczXxD1+vNNuc58uq6R1OnwSXwDSh
prXLLfPSqk5ashaHsJ9b273JKsfbCL5EuHnUdmtaPTojQQnf1rxTr0LNDkSaOuE6hAkNSwJAQhDh
UxmVfub5cmXhogbyl4cxs5rubUl1q0hPBBQh48bVy+oRzE3j7dWoJzdk1HNWF2Od7MlNwrfBA8vf
Uj6pYJ83gGjjrFatDL1sGEXErfsgHXJ/OA+kzvG9tAL7LIFoHYCCcsYL15FQRYa+9ut952SQHJBq
mG/DDBs4osHAztAXbffTmVKfg1jvqZvcQ0nH11Muc9i4RUJkTd+kWczfh8rO1FLnmSNuA6NlVOWD
YZnZuq8WHzyC33V9QhTDYF8sOVgAIDEQmA/95ncKOYCU46HX+HgQjXhmtgfF4b2tMj9McLzbA9GB
00UzGiQ1tkE2fmNvBmFBGl7SkwNTdsD2i7w492ohRTSKoJj3wmzJVewm/YfVi9o8gXfNdy71DvK+
n3uBiJlQLpHAsnXPnIIuAmVDcgvrgH4d0aam3OXdMv10Z8N9gYdEkoM2qfW2HaqFHptudJeetOCk
BRC8ngYJuYbjMuK/TlUG0VbCFN+7hDZt3IlJ+QfOlHV7JTW9dYmx1ZWehgnR0C+e16N3pTpJXLg4
rlN8d9bKuSCLFrJ3oMZA3zt6Pt3RIemMPQQfeQe7fAXlYK5C7WajHR+JPy4R3c6IeyNiU8Br+IEH
NGe2CUlYRNGTnWW1+lun6sXeQ8Wu1W6Z9WE9yTWDtitI4/aVH670SOPQGjL3kO5+851SozFgy3kK
Md3nz4YAeb0jZJPNMw3a+lvTG4UVt5NGRJfpTtrXuV5zLSMWqjAMaEajaewXK6UKyTkkjru+rw0j
nNREBnimepsONolIPzx4N1WUaEm2D0YFJ8EUAM4J7Xo25gxKh+C8zj/YAk/BJ55ZD/j4ZkIKQTPb
UV/bvLkBOI17XciE/MfB9sFoL9NbVtPg2S0tbOsD2QL2i7RSItdK3p1ri6xsbIdUxnQv4YuTdxnU
4/lCWMiL5uSjCmegw/fGjLBMEY1JfdHR7jspRz1Yd85YtcB8yzmro2BOm5d6KDyi2hspnkEoeIRT
1hT9JETqK7h4+i7NPpPB9DXxC6MrOClQb9gQowsQWkSlmN75akmrDVWS5sQUWwa9MxaWgQNwFTRf
lWnAF7MTrWV4IkqiFDVrIMkATJW7RnLWWGwNRVUb8h37Juvs7NDMlMtMBLgP2Wgn1iV5UWPHej4l
dgAJI8uhXQeOb91QDFHNln6iVnKe9P61E4or202VEgjms28jipOoFobBSItT8EaaH7qVyN29bBPx
pkHDdnYOnNZnVQSij5Jq7PjYC2DZ0dgYNIi7jjDPq2lKRLEnlCuZL4m8Kll9KqIQdoVsTequom0v
qBU7QGnV5JOvpPfrk211TGKJVBgnwsk6PhLyE4n1TDF1+Vt3yXtNxwQyD4P2yjwJYKdb57aUWNtE
2vTflxVazM6bWvjUgz1kVBWD1Q9kbS10pAx9Vusuo9NCR8axyzsiWpbqStMyv4BpGYhvvIxExpEm
lBtELgMQs7I2H0+nzh1ACNHor1k4qCHQpxqpGXnE/qYH4uDbdZ8kfiLjsbcFxx0QUk6UDopgytzq
aoIeaM2xFNUBLYtRkeVCBbvlbsvK1EMS2SShu4NZqmhklFbvNU2KIfKCAUhbU9gZmbtJbQenY6M5
r6MgZ2NfZTSqosBP01uSgdRdUFVntKG6lrC0Bk1jJ0gvCJtAlkZoj5DnIn0yKrlvoV4tUJ0amURm
Z08JLKTVJaTGWcQbZHlf7JRareyUBBgndSNOK5O6I5ClB6WEFI62UW95RLNzgtkhC9Rf4UWDZW8p
F8/bSlf9wVqHZAw9Tl9GNFjmdDuMnvXA50E2qGRKfAFl1nDCisi6K2yt9DG0qpgYcGn6vnHyNo3I
x+Tzoev1kJuNSYICmatfE/xKYh80Cy2hzEKWtOuDvCwPgnytaadywlZ2zprTCTcaz1GhhIJPHE2Z
0NqlW6LdybwSKZt7o/80EuH6oUZnhpy4eSB8QTD9IC1sqttrUGNyvWToqwMdSklhCFNzCs7zFY82
gdcU5DsOvzqApMGpUuJWG9Yqcqf9B/JDNLY/6ikRrSj2hvSWwUZW3UhOG1cA2AYygGwSD5xkaX4S
Hmanu2royregIy3RYUpFbFHdE0tEOV6CDpsMdFfK3qz2TvZMRw9jczHCZvIS34FLl/CQ6Skt/bUa
oaGFrPkUSLrKinM5lIQXV75L2eso74yVc33uHLxs4Zq2WKWp8ebpQEtVOxkUJJywUQHoLFebZfav
Pu6vuDfX7Wt9N8jX1+Hye3tMtnmHwrmeXiXioNf/4n/Y/1dMuvL3AezM8Z/5/5CGgxLql2HeRtt5
R8M5ld/rX0E4//zP/wXhuMBuLFN3tgk2ikvs0P/DwbHt/+gW2mGdiTOiaMQk/4vBsYL/YJ+ysU7j
Ddv+OLqB/8bgmM5/dHRCqExwcv7zx/6GgvN+5oiY2GN4C43cRBCBg+l4vs5G72GxMFl14DUlZxPr
5DlgJoN2iT9ZwTenacA2mnU6wE345Qnd/Dtg/NVs9H64+u+lNx0ifQcbd/+x6JEeh2Ask+jMMkQO
zSxf7md7Iih80jlL/Plax7e5jaSxvjHfdIMAsAhP+lfNwkRmgwOaiwPlXM1x31svYpZE85Wp+wTs
r73KwOx94lb68JqoOZHt0RDVj8HKDmGPqqm8JfI5bYVkMnSv2pClTxoduKuia29d6dufXPP9hNz7
Z/Ruekj2EMTigjjWHDvj4Om9HWAF5UBG2sqQW9eUPSY+z1qVdxWRll/+/GQ/uqJtbvoWkxwB+l3v
nyzztFWWWbNEDg2Sc4tU0nPXW81Y76z5UUchf/jr6wW2BbnAozvLrProerTaen81sO9SBZLbXOz8
iV4mfTRxitZi/kTB9sFvyNQfc47p2Cg99U0M9ov8hJZrLziwLhGypHQ7i16TrH0pqlEL3do5wX9+
9+fbey8K+ecHxN2OEwklBeYI70hxsCwq9csFrihi0od+yoMzZ10+U/B8dBHMFyhPcGpubtD3d2Vq
gFldJjTRmpBTFeHhY8LHtPHvrKDbzaDVYIHjwaE4Rnb8/jodx04QImSNMMFah4Mrq0lcW25jpvHI
8CXYtyBmy/M17yvlfCLdOP7lWFahhaFq2ISO1j/0sV9/ObPKyXzLJMGR+At2E1lpDwZz0jjpDY49
ol7PSPVbPlNYHz/Z7aoB3gIAH9jWbO/ofVkLgvQ4gq+RUOgFIhSdLomcvpGu8d+9JyhE4Jc5HoJn
3hX/WAozaC6lJgfVaGBQQpZSVn8hprf7hF/z2+1s66UDwg39AFJcf/v4f3n9PV+bS83JmJX5xvKN
sRA2GnrxhvuXnxl349HPwTLGF71d6P11qMJJ3WqSNXJGt3hBoWXuURxVpNlW4zmZlN4u9ym5PtkU
/tlh/q/wBRujhXtnE6gShuroSEneX9YfkzLtc/LRXajGLkfRYu/16oCj4aTXnBOcIfukHQ/0cj65
8m8vJ3ZRfj/8nCjatm/k/YXtcQEtWhDX2XlWejEzdo8GvyF1kgGfvU/tBs/hQEP15s8vzfGOi+PP
NJBO2VQVGy3g6LJeHUyzyWoXJb5c3L0trZVyPk+WTu3KutHEXynceL5cz7EBTeC04es/3o2qRs56
l2h6lMrOiJhdNCe0K/NPPoXjHQhBPGpYjLGbAo0LHd/VZPBN+6WPEWRxzpXwlhu51OtB0zXIz0qs
n+x4vz1FrodLFMmEhy6Mz/z9j6dBvOe0SbQqqUX9fpWBSunVzYIJPv2+z5TNv32CXI3SECPsVqgB
DXp/tdGma4q62Yt6BiOnksSocCU57RPj90f3tFmC+Aotxj3HRKCWvHBHW30vAnLr/az1pvkJqLzu
w9LUtE9W5o+vZQXbN+dtI4L3dzQoT7VO6XrRpCflvpt7cem4pjhbJ7V88sJ/+PA29KRNLUQxTRX9
6/qVesWauysPz0zz9twv7H4Hm7//21Vy+4n4qNCOUpXr/lFxafZbUFle+GBZp+aec2Z+VqV5/clP
9NFr/utVju7FrRguWw6vXUVuNFRoHtbC2Y7TaGpFhZaVD39eLI78a3y9/9wWEyMMQxBjjmWBUrMJ
TIAVgPJwmB/aNhd39Mis8wLTOQh3l3Bdvn/iInv9TDKsigpmjxH+TugBhRPr6VR8Ysba3ox36/X2
L6IOY66+vTrGUT2RFRxul4o3x+unKkYOJy+qxvDifqYfuE1+9Fmaj39+DNvX/Ns1UbduJy4fi8H2
Nv+yBY7Y3RtawV6k8OeE+gy5PADAdCgZbTymVoNKbJwv6TN4J3++8IefCTJQivMNiOoeLTOZTBZP
YywRWQTMn0C/X/eCVHfSzXXvk1PDe8PNf//Sv1zqyErn12sp5pV7hNqsLrLMuEUUQI45lmo6ztWJ
3+vrXSc0M24sYij+fJ8ffqP4i1zOuxtc4OjiTdBbaiabLpL5LGi5rdZh6YPPiE4fP83/vcqx87FL
F5cIZnojqzWpc3tET1AHm1amteUnxcyHN7Qt2awIiIaPkRDlOmsdlRM/HA05MHJe8w2K3WcHhQ/f
S6yC7Kv4Xazjg4I2itRJcx6bctz6LGDeckY/Nn1S1OTfacLVZ5znnYPf2eYn6/fHV/YdtiVsabyg
77+IzK/1ucKxFpVzQbps1jXGiasLLXbGJjsDaCUj1wU1PzP9+fn37wolL0UinwRN7aPNcBV6q83a
xKUt4d2tINfPhKnST1a+j96VX69ytMwsXj/rVr96WGuMPE6I58GF0stYqGD8RH390bvy66WOto6h
CirPz/jyam/qT/MuT+J+GO1Pys2Ptg6oDzadCFATvrv991/WMI8EzKY1uaGlq4MIVOVEg5WKzPA2
AdLqN/0nr8iHT/CXCx5t8UhgdYfRGfkWbln+rB2zjFCPicd+Hv/ObPzv2kX7yqcT4HJ2MI9+rM5P
7VEFbIsTw4KfnpyWUzmrvwN5/s9VoFXjamYH+s0M39tZhwLRiwobERbH3eTcJFE6bvj19n9+xz96
dpCToLxwMDcZrr7/sWSmp1nLGDjqar8NkR81L97oVCcE0g+fVLIfvX1YKaAK2NSyv70XpZ2jGanZ
4Qf4sTu97Vpkg07xycvw8VUw1cCwMCyK2Pc35AeFa5kSMKmbtA7J3357gaJvPP3zY/vsKker0lKQ
Qr8l2W7URFZ5RDJIbJvq/+kqPkxdTt0cibcf75cvqUt8XaiJta/p1i1SGy2DUeTik1fgo3sBco7r
ltYh5qejLbGYEnJOKu6FkzKiHTNFOsyY7JN7+eBFo+nKrguf04GqdHQVdBLjyEDXiAK0BG0oFYZe
ciMcGTtJkgaf7Iq/X21rAukbooUAIg4s75/c6jBHRGlgRF3r1OYuk0jjIuaeVnmhN05ff1LS/P4I
HUTnHJf4YB1wB0evg2EKYuMJlI00WRkxpRTBK6lvfbKwfnBTDmAAylEkRVsD/f1NkciHiZm2Y9Qw
6gFZ6LUWs1uZTnnY+QVC6L99xzEHWfQpaKYh5D9u1k9VR0lRmEbUCN15ocGF1W+pFbr/P1/nn3/3
+6IXktXWk0f7aNPHOqo9W8M0lhb4TbROSzH/SOrO7by94Wn6cloEpIp0jO1tq3iyFwyqB32ymFBP
lSmrMDcTzhKcBfgvtzS9TRE3HM67ODAKPYBu6xMcxH8z6iom1Tkz94BC13KHKUdahz/fx+8/z4ZD
htCDgQu32PHZOZV50QyoOyJv5JuNMbpOyBZJ8xGxKurm9s9XO95lQS57Lk3VzQZHEvUxRopfbOXc
4yBABRlQoaTX8O+QjFxGKX8uiBpfJfknv9TxHXJN2LcgaCzcs/SStv/+y3q0SU6bkvlxFPQrGqh2
hsJAKwmNRVSMNQEgf77F468K0B2Awo1zRjeHHtLRUu4EwIJQ5SQ0dIjDCVfdtb/KLZDlz5f5/Uli
BKZc4eULaMsdO/A1JtCoMYF1a6XX5ZFbth6ZzjmCCCdpvxG0Z3yG2Pn9xrBHbv/HHIOexDHPiU7w
TK/YhEk+zPKk7ev8tEU5+cnj2z4ffpBfvyyOc/z12GJwE9JTPaYj9nLua6ZAzX42y7r4Xuqu1p14
PsXLLRiTfo7TTlcJ3pFkfM7yco4yhP/Xpaz8a3SzCjoqxlQRetAftAjh+nDX5UXyHUmyJnZSG9C8
Eyf7vBbpeZAa93Xa2Ce4axM/tPPEsngrg+TKqKjMXWx8NxS6qIUGOi+P2doN+1as+Z3p6/2tZgYd
82Qjk+k58pe2PZ/JX0IDrYbsZBkVgzrUQcsVEXWQ9wZXVPfOMM4HKxH2KRlm9FIF1rCnKQ3koUy6
5Uozu9fW1DBM+OOqh4h8jJcKcVY4Gz0i9iXoz9veK29m0qGYVzUyu7cIOow9qx6jhH8JmvqkjWxn
+VGoGvHMaC/DnQpKtK4oHyASohQwtggszVOgpm1yyhdshO0hLWY33ZPdjfS+XSdnU8m0M+06ez1x
58o/7wYNW0NpYWfOUA2GnTOsV1Xf5HvPGdHS4wIww0WieETpoS+X1jQ28WLbhREORVLhv7MrPd/b
PdwBoSX95ZJWaI0CIse+esmkHnObjkhhoq8pHOxW+DmDMdZwcbza5oSwRiFVQRU1ihn1ERvjlJrD
SZ5R7z4OraelRK0525OqcbldZTlKhZ0za2u1q5Bl+XHiVqjqfZE53pNllTPur6DTHwnN8Z7nbHbq
sNGMoIpa32i+lzkJPztsJelbORj1ec9PPN5rRtkMQYhd02+YdDWMGJG6+72L0isjxee1IpIeLWfK
H4wsabrX3mIEyRl/bU9zci2QJmYKS27M/IrxWI72wrjsrNGc9gtJhSdJWtpy35VDizS5wbVrVonh
nqfEZRPh2qA8v+5YdJyDVzlCf5nGSrRxHXTeU2Fl2hlmk1XsRz+tnkyV3xrZ0kRLM/bPeNG9Kuy1
2RtDcvsIHUqHFcGYIvzp52oMxc3SjsQ9jmVm7EyUT5ek5iUqRO9p72y9JG5H9hDzWM1ad0aI1hNT
SepSmuKsm6tGIQJclvTEzN0ZR0OYu53TTJuYPCO8oLCX9tRuN0RILcDSp81aoDfH4zrv5q5vr4ae
iyF0b4QTdg0gvCh3zaEgaMr3l8u8FYVV3QJuSOm1qDQp1IM1Kji91tw2/S4vASyhicK0cMsGOeax
ac5E+CGbb/NbF40hX/bsA4cRESnYU0NeY65VV+nQk7S443GYON7wnY7ROvh4OYLCK5Cq1bJ/7Ga/
I+Gwx9PwrSau1DpBHlkgf81TTTsDMN5fa+4SaFso2twHoZ0uesbIs62SndAFM5PJ69cpChqvQXGD
v5a/2EyWJPb8Pgdo7aeLFm2mfj61ogumEDW/Gdt8q+gb9Y3hXS9+e+OT9GjHmSrXmzRY/TpKsMAx
Z1ILRy0yQ92XKpE9pm+4cllUs4wZMZp/xei3mxNI2YT+IubWx7mNfF0z/X3WF+ujlmpYhzUrWKy9
J/LUCOdSZdeizWtoxrJuv9uFTi6fSmbEprDGYFIbCFlDCfrgIiN5luyvmXhQj4Q47cwXRvqCD7GY
I9lv1j00v5jOG17rIMzrfA4iTybrD7z2GNQJU52+gp0rvANaT4YsWtOn390+m1F8NqnOuDVD5xB2
OQKoPfr97MmVECJwEM2ztmfEr6FstWx1mMFNEd8mQJWHg0KJH8pV7wbEhR05gMM61TuJ03ZE228h
Am/13nJ3bWoR8LPH+KvyCJdP7p3ipJrdS/Z2erS8A5VxRhq7X8R6JbyLYhGoYTFUjfN+DDwF7dhW
5lOWdoE4YAVX6165CaLDtZ6WN3yBeXaKZ7lQ8ZSl7kVQCLasyWl1c2/5yrgxiSHDpi3XPmOVzby3
0SiCK0onyz4h1cz56rrDqp9ZA8rpsFV5kJ/YbT81u7GpWUcgOxuv2AKndY/jtf1aVrXLTc1L04T2
knperDxjeFqDwResemvRngxsHV8KUGBsEM06Bju5Yj0OAR4HCcGUiX+RMLd50YrGgzJnzLMd5t3Q
W2GKurc9GM1CMl85eu5PXrIhjXz2YWNvrAZ30FrLRPwrygM7bHAV54cMdMOXrMlzJybstMIMNDfq
pWly1iDfXfosGktPDrFt1yCS6lTN2D4roKm4aUWw7HSz35Svdk492vM2fMPFg8a3UQkySjyh1oDO
FL+9Lm3r20zYKMOSqrKec7sqHJ5oXxQHgwHzSe+gXg5Bxm1vVEUEHlZtM7gwnDwtI9HK5LXTbMxv
HumWWK2k7XS7zs2GPi5odOB2dsV47UNb7fDva/Qy6Nz1zd5Gje3vEjqzPu7iVFkRntXiYRBrqUey
soqCXRmHZezYs/qxJizWV66ZjQ/Jil8pDops/mZ7a3FRAOwwkZ22vB9DnVavuLlZUdthyIIvjTuv
+c4XGolvxtJXZThWw9ygUVeZTxxOxv42aR0/YIBnx4JqXnjagcSuatoTAdDVh6VZRROPPGxn1xYL
tzjDBtDDHJPvGkqm2z8dX1nWeec1+Gzbum6J2rb8lQwHfckwwM6l3+z4xITYlUobfSyArLO7crJw
iUkvBTFlkll3hS8fcWJBhyGghBBpwGkiwBQol0aPG9lUGHmCWY7PJl4z53RqCyOPln52zO9I8HNj
v9pmX1w19crAPmyyrF32ArhDHWVpaXVfViJRi3Fv9U2W//BMIZqXQWluQvvRE2N5sIGMrf2D4pDT
r984MmFEjNCk2Hn9pZ/X2UziyYHSa2ye1Bm/ltQMSculMEvcAXiwtWbc6+3akaPauJrbl9Gw4ld5
EWVmFs+eUZulHqqxYp0ECIl1tkoUQHdFkG8dt5WLp6VEl59EzoBglOTWamivE7PMzyz+Ge62wudr
mPR2+cpyPaDG7GSL3zDLVidUFV2ocAq6Bku1mHH2kyRbho2puju9QsoU287qHGoGDWWcMd8kjwDv
lBNtwPLLiqkOe+rE7xlarHvprm6pgy6lbeZBTPij/Grzd6PjzVrtYHXDNB+0ChpEBFF0oCoYncLf
J5Wav5T4qt1zNRfa82SwScZ26hlNRCTROu/nqpBGEHe5oyTjpHS4aywyDvdoxvIFgI8/TnG55umZ
nnZGjWS3VeuDlFNGtI9vt/4T0coSa0Pjie8TUsB1ZxQDm99KGi2RzWMFaXEeaY7ucIP5d6oEzrPj
CTrtJl0ukjhV2ZjtLDMBLWKJ2iAnFnnqbdot3ZXZurlzrgkNYFGTuQjbxzz7uhSW9TXP6ya7z9u6
6A52tubXiPJZsGQnhjO04zOK3cC37L0WlDkVI7Our16pzGpn0q5IY2kYACOG0bfrWLelf1Mvfflm
FNXi7aq+H/Vw8laHytkywU3ZuaduS6+tf7AgmvdVTcjozjETcjVXK8/hgFiGy7x1dbFC1UP2toks
7ANu7/Fl0XrsrYiy6W4m7dKeLPnQEjPh2+hkG7b9kD6NnoeyGKYbZRf4RJzGSF5x0yNkn1uXyh0s
bPGqfHazfYPO9UKfVoAUo2ayMTdD2XOES0gNreuMqnBC0NzGJRtCrBW0iyLLyK0cjwDggX3BiWcO
e6S4z83qPGHbanfEdH93Zkvu+2q7cRuuRwD5f3wbupZ09GTmb07K6drwlLiGiP3SYmsjv2PJL1Va
cwNYCf20YN9p+puMTx0SuhJviXDM8TRzxxov2ri5xzMM/xQJOCjYCfsDEIQ+ZqZConGRmhTIWIh/
jJASnnLNvkPDS8zMPFAchQ78c5JIlWEdpqmro01dH+lSdKDZXRMP+Ji6eHgLKuBsEm4ENDi5rbDK
LmyrnXHhJ9rpmvtZNC/KuLf1VF2sCPd3clj8Sx+0Q2wuQfAYMH88DygRdr2HfSsc9Vm7b0Wtfa3s
or6b8RPGwpT2vTTn6QuGdsImEnT2dVbRBHJWbcapiA+WZKHWlRFsgfUso7w/iIQ4Z5Yt7wld9XxX
Bc6KkXqdrmynKnd1J6mp8KKGrlPdr6o+McBnoFcZtnxvd9rNAHmGMFuXdQcyb4R7PqJe93P7SXSl
ODGaKn8GWqP22lAEcOc6stkT5V+6Gp0S3k2ixRGHc1tNsdz1Htth1o322byI4TSjgQ0pQb8Y1hIT
Egw3D98aEtUhhLPYsBPS6SMPe4QiYJRwgIT5pHPCPgFMVBzIvjG/rrbr0gAs80fy2jF/uKnuXa/Z
OsVS+aSNJfXDormbI78QUFxceY6L40xjGPO2TH13Ok/iOajs7Aovb7Vrbb3ftaKcQ/KqtadMt7oL
VOD1Paix4f8wd147sitXmn6VQd9TQ2+A7gGGTM/yfu8bYlt67/n08+VWt04VVczEyatptQSpBEUG
w6yIWOs3DzhujfqmUz24imUvI6sJF2ItshSVqVM2OE196XhtYmkt7qky5a9VS1Z3SrJoLaOBCzW2
rF3eoCFMYDifX8IyQrheHbwQxRtLR/WiMneTj1P02OfhHrye7iZ1Ov02TUHZxSX0gz6WwxVyeLup
F7/qhS48JFbs7WS/EdwoDMJdWJCNsAOI+o40+Hd5o9V3aiKFT2Go16XTtfF1MAzCnrTEsEMDnVjW
jb9agBobzh/JxnK6fSMdla6LNm5suPPxDy/2J8xacukq0fJvSFPC0jYh/0aFCo+oG0O3T7PwG2Sa
/AnUr3xAG7pel96RVTTqOmNsigkA2bLbwPDGZ9dTBXhXGkmnTcSb3q7ZMnuQWPeTVVlQ7EG9Oqqe
VfY0ZSzgLO5lLK87fVVQODqIiGEcCl064Fjs7VU9j9021l5UTxHu0CkY8DlWC1cTA5H1OA35qx4U
xo2hyw8EDONXiovJJtZ95c6Ivd+NWr+2fMM3Xh8wZ1Mtyb8OiRVA3THh6WhxVD/KU9ockimsdujE
3iVZq7BvCKr2iHARYGNduQONwa1LbfovYRdiLz7xAB5aLxwdReEhwrmkSFBtCoDQNu/83GOVp96b
pIxxwBuKNJkztjUaS7Lc6JadqdK0S4qSIzsc4oYLOsZF1bYS626A6J61D0GW6zj2mtIDxGQRoZxQ
wXXBykgqrFqvjUdbhach2COphwfYlFxazSqRXR2DZskuelV5KzRsXGzB1+XvALJT3NGs2tvEKC2i
Fdvq0c3gQ+2yyQ4lHubhsFFXJbMVOQUhAmIjXnQpG74wf0iEWMQyfF3bjlYrJ9ukg5BlG3HMdcur
Y5EA0mYQcEK0FyIH1gemR9A7LKykjgzrWOhFdaOmAXlirYokJJMSqHWQXJVW2seZ2bfOpDF4tjAO
Aidx0KGcEotBl8P2Tow74chBccoJC3QMupXxixChy+JEkQ7dPhF85TUXfAmiWSrpIW9AuWlsdAr7
61wtjdGJpNT6WeVC/V1vmuYu6dK+hpCr+v4KH47hRyaEZozTiZIqm6ayYGBPQO18Bz6kXK/hNKvP
WSEQ2oBUhvEKmheKGyj/58V1SxZlhHrVx8Wm40VkrbBGL6N1VOv1Y9bloW5j1Y2JB6cvjBaTst23
BKkflUJkZSh20zcDxuSowpAP6zOMxTXJN7V7RAe966aWogDXDRGM2hBG/Y2lFZJATPdb8k16WTwb
zUjaOJtq71XV4oHzthpDf6VyFfvdVrEWOfDQi2953JXpfkCkFZh378nGtaAc38yj0ZgTXHEvB0ys
xhw0iNBwpWy5+ber0SvLL0Vn8g0oFMa3VkfiyCbSMnqyXyCVbuZyOjryUBTlqpRi87rLEvNhKjur
2qSRF+skd6pxWBmosYjQeaAt7Uv0dybwBhVS2WhyQESsmijaSG1HiAwzUP2YrsNn2lqZqVeQCSsx
3eZiLexGT/uiaCk0WC1Be37dk4VtgCMnY+mMIwKsO27bTbNOiNsveql4v/yIk8cZESB6MMOwDq5k
LnXRijesJJPyScyfBZXJbu0bDQSmyQ+8B1RlcIcT0CbCxBvoZ7oWQqQAHJXX1nPSoYKyZwFGvPpM
5LbWAL3QeRLIE6Mv68f4wqmNWrE75VGJN6ZndddTXvEes7qa/FFhpkYJzTUDSSmTPzKduhBNHo+p
0crwbXEk/x1Fcdys2ySV671Ezu06G/2ifRQnrNS3Qs6W4jFSAoZdZyqDsTFDEW0QONAdJDe0VsOV
qHSatgqnAjb+kFmh6SheL7gGb5afqEsqvWNMo5yhYwE7fjWCDrkpEf3/Jg1WlDllGIy38oDukQ2h
HLKTN2VZucZ1vrlpA7jEq0BBzRc9oVR66lrDN7ZNO6KqAKIPCa2kAKDrqL6HsVVX8SI7lJnExK/K
oC8a3ZYQueD0aYpBfW4oAMX3mCJk5XUErkdHllJOEBsZjYQisIlF7+9yTHj8TGgOwQtNC1G3/fQo
J0I+ux2fzQb7s3VGrCNdqxvw0nlNRXd5m6CbIaA3pNilJfflqvFbtV9bep941+WoIYFKVlQDbePp
Vr3NirgGuw6SXgaYVdR9W3IFmJDVHaPWyu+Mhjhqq502mU46pXFxN8ZSJV3DkEcNw+qanFdJWrUi
qXElbrc62Gteon3JOHlo9Rn7obOyAkwFN4VXvOrBSLc9t8ONhpZ3lyE0VMriywBLWNM2CL63g2uN
RjQcyGN2zV1dg8VdE/Ll7lGrTd5V61ZWBGYyPfJNt8ixVOVTlGjIZCCd2/f33oh07u8qF1PhEIAJ
Kw7moAHtI7CU1WOPCCjAtCIKrO95oBR6AP0zQvzJwQNB0LYahaFsX3PLtRICENJLNjsvLG9CUn45
egtF0Ek54gsUkeCpF22PfA++J8UoOSn16t9NrQ7fY42XmsNzbCBLJ461nqiHrkApf092prGeES/W
QZDGqB4KhZNZno7gDW9BgUx5Uku1/mwNsTLcTlDgrYcwkcn9SGHYcSNq1QCBD5s6Hu+A0dJibT3w
kE7fSJ8n/VoI1FpI7VKKTO7aR3Wz+Aa7FJHMFNVKZdpKmlTFO6j2vuiguCDwhNT6zgp5W46Dzj0v
o9hkk7uuh9qGohqV2wLh7HEtGpVgoDPoCdCElVEpPGvFFdBPX9Jy6FucBqAKw0PmKBceejkMBBQG
glwYnsEdR0G5EqO0SQUUa6y839aellt3adSMo+vlVui7Oo98mM4tMm8rhUJBSH2/q6LkSHhGlhwl
x6Z4oDjlyRsti7XuJtHlnDq8BZ/16CgFnhZi5FG84LZocqP8lknUuh7HRCxTjeNuEIrin1Xhv0VZ
vA5/4GOV/27m1MOPdMVTxMb/H0mKR3H9//1//vOffl//RlLcYRf0v9zjvzz+X2rbv6CwN+P+53/9
B7VW/uO3uuHfSuo/QAPxDw3LETI9lHj7X//8b5R/AICFbAKo3wByRa05y6sm+K//kOV//PGws3To
PLIiq/yP/oetKP+DtUl5+0i7g69iSn+Hrfix3C3IVNgBwiK6/bHMDSIqpT7bia6vsf+mg4WMg/z3
cOl/NT4DO3RkHrNS7kWXIo2tt/VLEfr7zpLX78b6E7rjxxLzX83PgC/d8c4Tg5F2LSNAEAf5ynMU
gY815b9ansH6TLGI5DZoRbf0p3WCHVjH5o+mfDsO17ImILjw67JPOE7LO5RBpkil7E38EFpAYK4N
7sinG16a1+OYvWs4b+VJxqdHdFsZ7Q8EuWUBqxlSBaebXxr6GQgoVMyOPMRxgAYu5s9G8e10u3+8
/f6q5v818qz39/0WotDDnKyQXEmdNqriHyyf+kcqbHoj32lxd9vGg60NlK8GH8nT8s6oSsekvMqN
+GqwtFtkD9ZCYroILV5HsF1l8aDzckTRr9id7uNxeX3WxRkuMge+0xm5KLqDFr2NnmhzeJIW+m2p
Kc6B3RmkzdIIzwC5UtJJjZczwlL2VcGueDhnerewMubIKv/4Zk9qdrwhvozIeujDJjXP0JMW9s3c
vsMf8qHhpii6aausqRcbE/K30g8juEVPbufl6zMzcFwNn0zBnOXlo09s5MkkuprySx9qlwSVIyAg
OZIoIEMIh0AwD0purFDqOeSitvGl9hkryfVI6ors2LofoU4JFBzRq2izYiMY0y3Vm1XFqy7Q/E3q
A3JUs+vI61emiR4J+cndQJ6hk5N1VwgbmQzqpArbisSP0iWroHoZxteibSi3aq5XHO/qNqlTR+uC
m1HMblsh5209bXI5ceJ2uOmpsvK+4zZ1yFFbTsp4zVttbcTVlsBzJKnuazF36ri/EdqvnQWVrvqZ
k63vjve/Skee8edwFMvlnQ3zhpLXQzTxjFSqM1DWpXUyi4FZH0GJmSLRHbPHsvqqRldSfo6oLh/j
xGcTePzRd+GJXFSVHm/mrk4+gXs0jyU0NSmzOVMd7YZxPzY1bL27UA1Qwws2RaYhKmau+jBwC6pu
mjLaZiI8kWXfmU17QJvmMHKWoegIBq495499PAU/6+YsimZYBbUFl3m36wpwRW+QgVB4/CqR7smr
twnzqaPO4ulFrR3jx2c/NoupbMthkoRGdBXTe6WwtanNO72uHA9szGQJ+zH5JUUGW0u7bXTgSI0o
rXyEltETX3mIa3aNT51VfPWTBH1PoDv4t62p7LgFNUgT+GScFGhgUJywVKcLJyfH1SOKYDhQolS/
aKytoBWupFqGu/FbopGqQwAGzY8IzxQsZ50szbcycjANORhffOyllzy/9kgF6N6TGf+iyG9TZjwD
xFsIgHOomkdRqG9Txl5uyUBiuxl6Z1qWl5qeR3ApmYZUkJhWH/uN4Ci+inIalEbEUGNpDWSICjvn
Prr00ldz3FFvdUZJRQFmdKrAQqfydTBC/oSCpyhdReF9pgN/lPR1JqOSeHo9LHVydgDoOSo44DJG
l6vmzlc5zYQfp1teOMDmdo5WGLWYmsocLcEVtkiYgjih8jMtdxLYhdM/sRA85rTjokelCVFu0W0E
TuyXrv+mCL9ON70wLuLs1ocQZccTnXVhWXbZ7UbtzIG7NCqzeFckJIRIeBKSCCNe29oSnnFltTdB
5anV4+nOL43LLO7pCU4KEvUvt/fucv0mKn/o0d/iTP7r5nR8eLwPqZT89Qnwl+gG1QrEUXOO9q8u
xKWjYMr7hkurhCHSDaJbHDPbUbXNvGatjwlysBZlBBNrsy8Vukly9RxGewROyI6qT32DGBOOq6FQ
ryRKZkLo2T0v7a4LNxbGgyiurzS52viesukmjKeQBC5B/QWVvg/buzoc7jvjRkaHqE6/4U2xFsZ9
AxahKfYIElnipvBfVT86c6dbWlTza2dnDOnoGVyKKmGjlJvK+nsOMn9NyyzW6AX6+kjdHh8pD9F4
peTJmfiwtF5n8aEIvASlbB11JcS6QFNtxC6geHKPMSeq4uLq9IL9fGCQeJlNfjNNYPpiQmWwFeR9
pZ7ZCJ/3Ht7Zx3aBIEbsOC4AcSijrXQ1Ra/TiLojFcD0nCnRUt+Pv/3ukqGqFMXCyJvcxP/RSq5H
xfKyQZmHiqgqejnlpK6CNRr1ZXFmSj+PDuhDfOxwPwRoflCydfW62OhAsccsuBX8MzF5aTiOf383
HFBuwPqFDAe09xWWHUr+95go/7PGQbp9bNmPRQ93KWtyc++xrgVb9biFUzw8PdpLS2W2N9EF8Umk
V1z2SUEa8dMg3gVq6ESc2XL/8/RvLI38bJeGo5K2xnD8jWrXqM9GXIMF0898wNLAz3YqPAIS1C07
Nc/Ifa+Dc2/8hXbN2d6k9p2iXUi7LchjxA8vW91zFYaiMYWwBDzg9niej2u0Q06P8VJ3Z9sRoTR/
qBK621Aw6qXHWj9z8i1M3lxLBeOTQmuPDfv+bSfeS7zBlL/FJv3Xyp6bsyftGPYdzHQ3K/ZCtwrO
MVuWxuL493d7UbbqCLFOumzxrpl2mnbh3M13YjpZflMc+xtsjQeAaZdN3WwLyhbvkBIcHdH6OlSc
7pxB2NIwzLZdXHJJrGraTf37Qfla9r8u6+9sxzXAVanmEJAS49sAEAJN5YsanlPqxaEv1YSSjmsO
2B+tgnh7Wbuz4zBB2Ajwkzq5qg4K4bE594BdiJ3GbM8FYT9mBgY2blTc63Fz36IxPVDfFytzP2TG
haMyOw99CEWYXvArgQgQBIQ7ui2Xjctxy7/bJwXIHcCZBbYamDiP+GVcdhYas/2XBmHM/yss6GSX
aw5yRJf1d7b/WgHpU1xZJnfk0dA6jX/R/RQu3MdxUNBlE5SYeNGnh0zdeJc9GhD1+thu36RSO5XW
gETnCh1u9LxOj8PniRMo0B/bNUGtmGXOOEzWt776rYKzBfZC9bleWdWT6pebsLk7/VMLMWROtj1W
X72uMjCqBj6Ttk9S9v10w8c19u/5GNj9H78hLfvCaDA9c8UCCzxR3Mojx4C2Od36UrdnOzNOPStB
/n1yB1l3JPz9gq+XNTzbjBHOiAWyrpPbVWvd2HnthR2ebcUmAzwB3o/LKZqvk3wbXtrh2V5EQ1GX
uMgQ+4o7Jd237Rl5n6URnu3FiiI2sDvmLwvcBPRCgJT86SFeWhmz3Vipfq1Yx+hhqYjJ87Bt5bvM
PxdN/2TLP1t4s02JvGDvQ3KcXCn6Wo/BXWCBOG03WLnamJ1jhP2co7RXxjUF6wzoDlVi6SGRtqO6
USifS6O4C0P/zLfOJN3+dQWaU30xSckFjNcmLAEMx8MbSYUSM0iHFoNji53RRKHTGg9Dd47TuTBv
R1XX9zEfqBS/gO+F6yXBXVnkt9WZoL8wbdpsQw9dpQVFwpcY7faIPcu92yBqzpxUS43P9nNTU7pq
j6utUSSnTID8iI/o+pyZhT+iG5+sCW22qxNksqq6kgdXrv7o7Ntt6W8yvXWCHM4Czj54lvuycJDH
1oX2C6YlwqAsXPWqbzeFYWsyEkNSCE1CWCXQjWJDPGBmd6Z7S1M2iw2TDkQDJPTxAlCSEtoP+Puc
3mpLLR///u4CMExGmXBZIeqMjpTvM+NMNFuaLuVju+qUe3Ub024oHYa8BI8+2mIwnhmPP4prn03X
LEKUETp5+jGm9TXIzijZxFCTBjiqRWQb8rTFAua3Fb2KHcYU3ffMeFLlrQY4UMv0VVb+THrV7dTN
WLyiVrGu63ilp/G2kPVVNGmOlSj7on7RhIfTY3xcQ591dhZv4AUgxtqno1vguRCHsF4KiFx4Zknn
VB2WZnF2HaDc0yKxJo5uDmY5Sn6PzWUxXp3FikTTChTLs9EVqe3xMLnwaT2XaZikPPbHgqxdT51E
AFIGoHx7erQXxmIuqhgmxSANEaM95i6uW1l3ZhaX2p1FCEXSpqpqJQKQoVNZ7B0TGPllXZ5t7zJB
pFQt89HVKXrCg3i9rNnZ3rY6VQAJpo3uhBXunV+tL2t2trUx7EhGCWVoF0yydnNxs7MtbUVQZzCw
HdzuaQq770VS/zjd34VQ9Cfv/i7EFVqBl0FDobWrdpHwZTDDtacklz0c1NnOa6FBa0jPjRicOdQM
q8sumXMltm7kapzDXkEU1CaBW17WW2V+QuMoevRbGV3lSnuIhsuW71yctRdRRqhUFkQW3OFY8DUR
cJc4M3fHcfwkds5VJypd+e9d59W5I3VfLIC/WuOUubfRp70ACdev/XsxqvCQwYU5V+2xsdaB+av2
MPvNi3XsPQIg3OS5a5n3LFzsWPah/BRXr3rJY7rBAy8aMWrM7HAq99gorbPoB1ydvSaNO9Pbae1D
0x90c1dYew8vI5tM4zo5mjhCwh9LhBX1ddrAVUEYIsX/xIKrLwTPlfh2egQWwo4yiw2NZkBmATzv
qoZT645XrU63OxPL/Ne9U5lFBwyIwhK3p8H1wdXoxqMf+OhiiJu0f8MDVAx/JskvIX0s+1et+wqB
4cyMLn3PLHoEA56diPKQ4RHWWbZTx78ln/TX58zCRxzCy1exI3Tjb12+Gy88TZTZ2W2Ai/U9BGbd
+LeWH6BRnh79hSuBMgsbnHgS/obMqhe96lzmkulB1394/WXFfQRAP16/FHzAkMam27n3ooD2V8+k
go+37U+24x+RmHexVMcBTJeraaC0nUFQQLIE8IQaPWjZF0SUztzuFpbIXGbXShpFgPfC+6zb+p2N
csrpQV84COTZCV4aQIUr9TiX6VYHtR5l8Jr8c8WlpV7PNmo8mm2KIxlDDoAj3/fF/nSvlePO+GzM
jz/4bsy9pABTBvCfubySfOVeHg8+MG9vfBKD5wAw1qT2GOlosEWjuxB/K0G6kSxIjkGA63C507Dq
0dQR+ic2g368LvFzF3PjXhK0FXIZzYglT/arLXZV+CRK6FRINX7XISyNaoUD6plJRV5s4TtmO1/t
pA71QF71aa0jc4deQ6GuTGrOffkz8uA1kl/yfeh/ZeoEorlOtdKehmAVD/sOdRoNVz9s3+26uumK
HkgajFQVdqye7GIO9kpfy/CWPdEHpQZFAuhWIWdXenY1aNh8wR2x4mRtSc+D+lOB8hlBHS+ER1Xq
Npqc3ubxd7F5gRuyrgdof75mQzXfKFm1xurWHtUfRYi8rACiRd80+R1W3km0MdXyWuqm1TCAD9P2
mciemO67hE42OaQW+MCaZJvmswITtBq+JQmMT/FLgopcfaRyVSJvSkR6RsibmO3CToRy8Txpd0Yu
Ox4KHLDm7Mz0Vn2ynsRnb4QT4UP/FbUb3Xwxlas4tzBMQ0MLW24D6rhnOkEk3kG4cwZdWFeyZOfp
b1HX1kH0VUFQplZahEnqy2KuONtQk+r5eakdqyw410cOKhinl7x0jK6fLPk/S+jdkqeobCZGz127
KODqXJk/86sKr/IQF7FNIe3wAPPyM9trYVXOYR0hpgAgCnlJegkOtB4Uyq1enq1MLsTLObajk4Q2
x8qCHKcg2Xr1zeCaMf5OlKsieUryvdXuPeW+SXzHMn7UPn6y/SGpH4V4k2q9XQaG0+HCoJUllp7X
PJp2ZoLsQNvuAonUgxFg61RALX3AHOUlqDAsThy91jepjF4QiGoBr6Ui3oJB64HXtWv5yNq3kEiR
D0H0Ehr3mQ9TeCsU53CHCzFwLpgJy2hAylJkQYhYuAhUwe9Pr4ilhmfHsJdUYQV/kthhOSEq+d3T
6XYXZv8PTPrdQpsCXQpRE+I2Ul9F1WGIdsJwBqt7PGo/WcNzeVfg4aU2phyVHbJFfvyz9BuoP5KN
rsqmI2JDljv0Zrg6/SELF4q5mY2nYCXbe+Pgxt6dVj9V8TU+KcijnfmYhebnoGZTClEfyzmDvBAT
MyFcF+PXGst3HaGN0x+wsFPm0OYaTaG4Pd5YxMxVM4hP5t6rDyxdPT7zDQtraA5qljNEgpKGA5qn
mtJuIC+d7vlSu7MoKCVhosQF7SKUNgQbzNAva/e4Zt+tzR7CFQYnZDz1eD9AntLOPAKX5vL4He/a
zYqikrLKH+G5tyg/ZcCnU1w27/CyOoedWlj7f94c736iEmBVYSxJeq58ScqvqnBTxb2tiNBZSYGh
XwPg+NzFYmn4Zxd/XGBbHLhIUQ1N5situQVodlnU+XM8vfuMdiwRdQrq0TVHxw/d6Fy1cWmtz27/
UpwoY3CsCqKHdC314z7PQ6dsJUYnOYiCujq9gP4IL38SguZAVJTbmi6RiW6GcpXBYR+UK8sonUm8
m/LGGZN8W1jfm/FOAEtvhjtFHWyxvtW6HsvwyY7Q7GjGjVdJtjiVkLHDbRVazlBMT0X5nKnNdkKD
28x+xem1YMa2EFabsnJM3dyc7v9SlneOch30AcUjpMncrHlLxhrtEEiOLW9sZJSy4HuUxlxzZNRB
GjBi94V3m+j3hvm9KrB45qiLUlDHU4wMUulO5NUEy1p10aZB5aQO7qX4BZvu1DgXgReOkjluFi0I
s7IwzHbhE/awpbdKdFkSVpwtF1TWI+TNmEa/+t4O7Sqq2jNB9/O9g/vTx1DgNfDigvK4QMwfWX4n
9F9OzxwC7LTw70sPwdWPLU+NGLSTxQO3olgiV7ntVw9x/zWVbquMPNnof/WpCCTF13vNrloNyvoh
KV4k/yvicDASIqck2WFM4laVQ8cff6MeYIvRW9KXDqwBYGpfpB71o2Rdl9sIC1RViOzeQPah0dad
gcGHD1vWh1gyjL884Sqp8Aa8EtMHqbjWUrfIrsXpOtHcZvzVoJqqbiThix4/htOdUNfhJmmeatSZ
bRFbTCywHozKZKVX0itakbzvDpX+Zexv/ThaaebXprqq8CTtXrOkDB0vsNZTUa9RGzGaB7XBYja4
RlLIDlQeKCqId80pEfZVVAvH0Po6aESgcE/G+BQWd3L/VPYPE8a9rX8nZvgEXJXeXsR0L9v56VVR
3o7lY6S6unKYQnMVTP7KCFzE922rv40h807Vc6y6hfITNSsbZY9w9LZh1K3M+mfS9GtsdG7Nssbx
Pvsa6K/4Sji1cE/X1fbn6ZlfmvdjyHsXMjtf6ctc5KIGsSRqbkLhoj2Ai+THdtVUh5c+0G4vQ0a5
ns6F4pm87f/kjfCP/dhwCRkE27OBhkVvQ1nUFlprFXj3firYgfacoLwUv0WvX7yNNl0JxhdBQ8Zl
wnpgb5mvevhLG9KHokruNWGndfEuMB6lCB1yXqe5D8HuMmCUZh3H+924emLTFyEG91CfECkyXNE/
s1WPG/KzjTp7lWNlifYVzBh3SjRq7TiwbjuUPIdDJ66Qwrgw0MwO6bCEq1/VDff3kvr5SpYuuiNp
1uxdYOpZpiJdzoMjvkI8P+lWp5ex9nneWZsbDcaJnv0TYAN930a9YW0Z34JuI3OkZEK8aqWHwf+h
GD/K8YDMkT0hU9rnB3TNN1W1Mwb4sngTGwrFyc6zpel7Nd6Q0kjMwW5KFOHUlZrdCPWNgoO1tG7Q
zTo6SoXybxlByQyxQbPYt1l2gw6inUiHeBAcz5w2ftjZU/FcV7eJt27aa8O/1ZQbhAwsTbtspuag
V0sXRin1eNOX5UMsXRkkME4P6UJkmMNeo26QYjTryOrJa/1HG565JCw1Ows4R8l+vIboryhU6Ii9
eWSuLuvwLOSMZlIIreBRLPmB5s0NeoJnQK+f3xQQo/+4l7N28MW+HkF8mLmNQgXdfsKT/sw4/3nP
fLKjzVmoCLJAEQNN5SkolBhOG67aQ6Y6qlnWTbPxlV8mBUwvG2pHQ8wojROuK2JqI6J10xzFon3h
K9ojvyxBvCx2z213JqDrKSSH0U315qfyGijqz8tmaBZV/N6LVU3qJ5DrtoF1+Lmr3NKamkUVDOwR
TKpoFwVt9OaCX5d1d3aPCwXKVejsT66sv1bi4UJQsjYHzSL1qJdCTndT3R7MTXu29rEQBOeeoJ0Y
tUWAmqXbeMAqjMm29GczVZD/u4qNzva739nIw6JZRaXgqME9iUwnUmGODg+Z+SOINGi9GBdr8m2O
BP6UvBVj99hDo2wSb8Up46Uw+qTtYEq22OS7GtBb9zbJN1N+55fbJNm10nbqeK03t339hpDS/qKJ
mKN2IwRDlbJgwNSvSnEo+8tCkTELGHiqRFM4MVxCjOT9VqzP7J/Pn4t4p36MF0GnRFKDwpk7qbe9
hnpOfBSGwQcsVM2A6+Vlu2mO2fV7ZWwh4xGW5GzVGc2mNp4uG+/ZHSOvJ00sjON+GnYtkqOXVbkw
Yv04MAIS1lNu0q4kXrVv/Tm+w9J4z7Y/qrutPxkd6PbqSYfbm+XUSJ9bf53Xj5cNyCwSKDmaqKKP
9FDXpNdtTQq2PXOdWzhb5mhdpPYlS5Ppu658KZELl5WryrTOHC0LcXGO2FW0TDXrY+PouLfjBjuA
08Ox1OnZGS4Xqt+USHW7WvRFt34nlFMq45w71VKnZ7sSfW9t6JGed5GMjzx08890eqnd2a40xKNm
bA7qAbHsYZf9t9bPPwVu7v55Tr/3mF9q9vj3dxf9wUJASG/pruF986Ur1b+oVsOt6GO7k1Chtye3
xLyERNy6Lben526pv7M9aKJ0qjZiTNCTVnJta8kZMOlSu7NNiKLmiARuRMZ56911z5d1drbv0G+v
xEmn0e6qWp8T/Fjo6RxP22OHNmFI9qenpH1O9/TPbe2TW9wcTOthtmIW0jBgXlI4WLSCMEn1772E
NYJaH5K0djLPbXRpEyWKEyNCE6ZUPzO0FM071Fclu9bzbc4LI7oXAKtl2XWZvaTFW6L6O8w4ViEO
3KHf/wAsty4RiTASpBe81tGaGqdORT7USB5o4bMZ3kUwTqo9CliKTArlNpe7bVtojlG9IvO7R1Md
2MwXECJOJk7KPg404K96gi0b1BhnEA2kMYu9F6f7Lq8PQYC6xDAW13Vz08vZwWy2jfcwDCRU3MDf
1Ym8leu2tnFSAeqq+SsSl6vCC++mPndDYT3q/U7mRMHCrEfoddqj7rW3rGyr+tLWhLec9daTFeqa
XSDwv8uRGD09IwvTPMdO5f4UGl6fUyqKV2jCI8d+ut2F4DdHT+HMgvqcwWsgbK5q+Q1pPZQnLgMl
UC74uOstvw2LTGF3FtrPVn4c06fLOj0LfnURi1GTTLArxk1nSmu1fUN7cXW68aWRPv79XQis06of
NXS4ISXZPS4Q6pnCx9JIz0JglY5V0UmMdNBtuYnbabo53qJOd1o6DuknG/bf3A9DBOMQUOKcGQR7
OppZZRaR9qXCbAXzCadqB7uWfJzj5FVr/hb0twLca1x7W7Xr7nFuPNORpdGbBU7s5qUG7WEexOab
kL+kF95Z5pAlfFMkfJn4Prl4qc1bpb1stufmY1JbD2nUEz6Vjf88fj89GwuDMIfz55jr4XEeUhTa
+NfjmfWzMMPabNGrdWGVbReMrjEhrU5Oe2pAyAh4i5zjay7cPLXZytcaTyl7/PhcxdM3KOFuRG1Y
Jdz2w/opGd8uG5vZNgiBlapDxIAne8RAz7xRlgZc/rhnY8lD1vaIAUXo4bnkn/7jZb2dLWehxr5Q
JQ/vRmqzTpWHAnLF6ZYXwsGf1N+7MFO2fTWIMJDdptq3g0oJCVg+dgmnW18YkDlyHnyfjC0l/c5q
QDmPIiy00w0vdHsOnZdRlMXXhOgYGV9LYbo3UXVH9Co9MypL/Z7dxVOvxJM8ZHWU02093hTnMD3W
5+FRnZ1EwpgPMf5i3JJMD+Frap1VjqVYhPZ27Agi5ixyuK7O8b8X0K2aOturfptPeldTFVaC7VRY
qwY1cjJtmogvUVJv1bRzkJJcF1VJUpaqTHsXe6vTE7Q0gse/v1tXip73COwTe+IHSjZn7oN/TuxP
jhd1tmurCJAZYrCsJ9N3g3bdxLndmtptRkYdg+JVOVa7TNVQm6/tMc3XoiiQqd4XKqiTDL8Z04Rz
8oUWnD7bxuZLKt5O+SH24St3L5HZ7n1YKR4IQk/qvvfdt7h+jOudOO1b1OYHw3Qq66dgnJOWlJYG
aRYvolQZM4TWJ1eRyPUccBuy8yJd90igiW3mgsJR4/0Y38JeSGusHKT7UH44PT8LQXbOB4gCDcpz
xGszDa5bzPi8aV/Lr4nl9piXnP6Jpa+bvTNGzcT2Q+euGL9MD/HmokbnnICqiuokwaTKTWLm0lh3
47k9L/N/n2/POWBY7cHcJHj8uKbW4ajiyPl3vb/yxTez/n+cncdy40jXbV/oIgLeTGHpSfmSJgiV
VIL3Hk//L/boC95WV4QGbaqlJkEQmXnMPnt9TKgLC2UTjeestpzSeAedRdN9h4YET9DWGTLDHsdN
HB3Mesar7GUyXkx9N0m/eGJtfJED4H0uWDe7x27NEi9SdzCUrcL/MlzKEEW9Btu0DdZqCAQEfpW+
wd9102GG1sc7i79y/X5Ww11t1Xup/TCuQLY6c3RFssMZrxX1DxzerWw8Cq15qnpUlOqJErsHXS6Y
xTqQE1wgqsQdq+V+nWU3q3d9eJmkktKj7oZl6IpCCINyExqkVnrN/DeW3Ep5hEXoRlPn0XJ2GJV3
2/S+oDBRrLUz4142RtN9XIu+JjyX9Z/akGho8ycLKoXh5GbuyeFDGe3AXOxBtfmzclnXA8JmjOVd
7FptQzhW1W6EYB1PitOPX4twkOPEAUuvpuBt1IK7OdlVVQGB+CNO79MMDRNU1iKlXzW3SB8HJ4J8
Jognq9iIU+q1TbXJpIiBqna2axFvTxga85XTgp93KPyZivmysOs25Vcj7rK+A4v3Nl2Vt0lFCdcH
BbtP5Zei3lvTn0TcdsmzXKX4T9cUGmN3EU6zOQZdqj134X2Ghr9ti3swmvHCArZoZUeTjx+CO2W6
qw1fU1W7ZV8zsygHonaxUvhLyqnJwSWwLdnT4ksAqfJIdMGBOfh3gzhpnd7que6PLD2qtRRAkYUn
YoDhgJKXrK5qPFA1o2Jkd7MZhEB8hiR3LPp0srxv28wesz9Gk5zUFfsspjkn5bTigGh2moMW01as
93wO0B+7U6sHaww1Cpt0DlLUIB3m6Zaneqn6oMmXznqM5scxPYz5ZVz8mT/213/XhKudpNM0OEs+
1aCxqqeSv4+PVjB4a+PTOW0tzwFIkVI3L6ae2nnQya0tk2eP42lEhxLTv9NPRbtv5F9AiVHVsBGX
X6b8CidE6d5MMxjD1yV8lYavnJ8ZUgDWwE6Mwslz4ZgDPsiPITwteZPiIp4VTgR4KD/X+UnOt4TT
QAdbB8wls8uoMd1wOhbFsU28Sby3EhE+JpoZ4RResZBxDXvlTB3Hx6B7g92+2xW/xrTkfGFSiuii
fSvSbTm0xxBUdAY7T5RLvwc2OTP0EgvWxiznTaGeEQQ7vXDSxuOk9w6AAHAmtlS8m9ojtAPXAN21
tMPjjHWZTE0Cl7wjcZLXS+ci4oK7XbsKTpG9rNVW6yH0Rfuhkl09wshf2+FwD46tcsAh2TO7jgAw
FRd9z4L7w0ZkMOsHw6lTMyTZ3HJohrhzW5RGEJiss2PKnduYQF4zO2FNxflwtJKLpp4N8VKY6LJd
BOn0xKQhxjvh3WjvJIzbI1W+h8gWqIpqC9lzSl11RelU0tslTzfLh6xPNlYruNhHeBiklgL9YVS4
+XBf1J/tnF10U9uleYU5fRooyn1oQmvNWhuMBgbl8MXgmOjCBFJUIx8dXGt6tCzIgp0KhuxVbzMm
W9Gf1xG++vNTTjFlqFo3lR7w5cWUHeiq9TR0aKBYe2akulY8O4Z5yrgDVvGewJGMGsNJa4B7GEsK
OH1gdC4o2kFH6V+1T6qELq9LNljFa8ydG6PLvAFCq8xtlWdLfwjl5yFpTzLWkxHzjhayDlmpfaT1
Xt29RSN1l7L71YrzbwlFn2EJx7njEChX2NG6AbCtsMN22KRi7kRKv23JmEbo4o1Yv1ZI4PO5sUVE
EkOuuTUQv7jJfLV7XAD4WkPoY8/vtmvi4gsP8Wbb5f2+BrMW+VBvbVZvOT8ADHLG1CsHCD+/JvU8
NM+6zAD/nVC+UEIV6p1GwMNvzFZhKwKYp7uJJ6gJLdK3q2Us4G8k9Zlylnhi5OEhqujJy5Gvj0Hc
emZ1Bgcyyc9p8qCyWOKyp1W/C2VrT3MMK30gz9nbXNU7NmuLmTNBianQieivJZCWoE/lIOXkG5Un
xbhfO8SWuZtPTJ41L1XIrKeV8U7bKTpWJfTCRqWsFnuGPD8mylvZ7iSBcm1cu4VANY7xMlRaONAK
01tXf2ryVukI+uptpd3V0Qe0U1bEAROdTdps+vy31O9SLqmKdoiltvoIDYoJBgAoYfo4LYEwXtEj
zyiIpEoChiTbde2LBtqr5AOPf8ea7rTOjboHq/nVmn4xn4VxN8jJtu/vKfZwhAKf/lhVOLstZCZB
CPKVp+hVL987cqlYainSGbuRLTatMVRIt3LKVPWxLCVcFSqCr3YTVQvsWz9fTtUAer5k94rdTrpI
WRWABkJGsfoh3EEpirxEuzAMuM2j00oFO+82k/BHx8MQ0Y5YsfolCp/gBaprZqTh0Bcx4FeWC/xK
y77uNytY2rDrHwcO+e6uyPwlOquKO2eHK7bPSAIRMhmfBq/RDNYzwFtRehfFzSzvNfVpHc6S+izl
FyUfaI/dNfAUYwaYB9UO5TPUPMgqvyZ8MFKOwyl+AcXZlhtaSZg63Cfjk8DZ15o4qfc1/sdrS/GW
92D0wyqjcxShpU6Ffdu/R6PAwlTtaWy38hC6KcKySvRGi4BsBNg1HM0cwOMVGWQSF6zNWW7BGzXh
KS/oQxC1FFnmYi/sRP2W7flk1PuB3amq4QBFkRND4RAmzZGNiVALW9Vy9GRG44f6AZ6un43HdOoC
IN045MFmTXzmyC5Q/uy4ozxL2zeJvwBJZ/K+qP5gFSlIlzze9cNDWAy21rz2a+hF3SVp2IPnY508
rwmWuGvrmorXU7ZWk9eueEllH4IlR68/MF9jQqisIo53MMEGXi3VBGk6/WrTDYNKTlImPESgmslh
VnaA+cWyHnNjs/YngMZuk2hBPuwrqzhJ9XSCsXUQMAaaheTQ4CnWo7cXEs4XfTbIjP4wuRzMVXdf
N41ThyH0lhwqav3Rz81mHjyDDx1arVOFzaGYJpxx7wgO2QpMH7WNnr/LBdSuBEB3L7hd1fmS/Ij6
xy6jzFnNw6j9lqVtEV7vq3LpoCaNrKGuz/Y9t0Anw0iEQE9H/KSDUgQTnX2snG8wb6nvGzBoqUHw
ECtE2I0S+1OmufLyW+CA03EDHtrTEr1XBNPibA9GvFm5y1cmdqyt50ETAdWo1wVgxcMm6qxjz6CT
on0aLeAbw/SgI/sJuJF+AdfbWs4Vi5XW1SaX3maYKXp+hbA50lGCWRhqstf2iS8lujd2m7Zt3Dln
mFC4emHssuGY6cNDqn/p6iXU77PiQgDad13QVpO3ZiDckZdIDRznDSYxjj6APVgBUqLWTItjLmng
GGMgrtpRrTK3a4gNK3lT1IvdrVCIAMe1TR50DeNgmsTSqByZ7blXuWsDJE5NDUbtc7Lw+oMn74xG
/aIYJ2V+qpdfxAybUZzegEHw9so+kjKHuRQ2twn91sdSB2KkeSml2FU/zfBCJZlwHtCNQVgOW+2S
gPPr5Lty6lwTtvVQ945AQDXoMyLtiYRgDiTjJYZhtQ7lYSw1e4ln7J2auxa3yriVLqrGkTMNdtdk
e1kpyQUML0r3SQM8kmmt3HK6EcxWgUmYDlaZJ8paiW5aKEWJ4RjitgGyKGe8QMFNaTtXy/zVmHGV
ri/LcG5qwKZZd0yM0inMeIOM3BFwvzB5UQN9RlpjFK2vNPnMjVJnhxHDb4XbvArrATjOU6dqrzkb
aou9jkRQtMpfPYN+eghotyqg0Wy1OXcaJohmiwgfIxpZyz2lmO+zdQpKFqdZjZiwDPZIJD9n8QVa
3HHtMd9QNPA05aduVGc52bfVe6eE8LRlDq/JhS+8MTpU+vGpq5hxMvd1JtiYUHs46ZHbMudWBVgb
2+HXGCZu2D8PurURm9LHvnyvWDs+Ry69xFocxItvzZ6izF6I7dCoBEth/klHrHKs0suMGTitW18n
pg/D1PvV4vfG2VC4cKb6ygmh+jCcmhrU93Qvy0vQUwOqRNPGic+fE/murYtD0yOIbJGwmiSOtSuD
7tH6p54UMdKfo7hyGsTxRI4AYT0zqrxkNRhXncBLN18G3uD21LO1GUN3rOsH3FtsXb4bquQ3kMTL
wk7DFGTZBMkKblo8FAW+yPOhlEaCO+zAJXbtpJvLbYGxTK9UJ8vcA+NyMNixJ71kZqtCnWxuwvq+
a49TpLM7/kqs3xjz1XaNkWcGd9NIyICSHgk/uziewMognSaTOs8Kcw30si+JlZu1ynHCY8CQFJe1
FdTrU8m0ZMTBq00P2Ch6tYlVeVg9Ttr8KOLfPeQZ4MrrYGPQSUGu8oarYGfzcrCEyRsnWEv1AaGA
M0yh18SDraePElRn6Cjgw8gnSCSndHUgHrtzWHrD+mx0hASF6hS6vrFSEJWiJQDVrbcFW2XW473f
zhcI4DEOTb3baOHz2mZABuPTCglOFrdill2s5stsVFtlgLNTZndlPHlFaz7PqtOTLCxmd1KXx1U5
l1O4X3vZA7kd1treCu9WkvI47oPQIguOGlfuIWtpSgCLFfzEeKgr9UvFlR6X/qa69IpvlKdI2uEJ
bVvSq5w8j/HdaMW21R/Yt1Czt8kRGq8zNANKaF/HWl8Xl0chTp0wlJ2syi+0uYgfQJqZdQCs/k5J
4024WNs+i45qMflaJH9mRKj6GB8m4xnmJd0qIgaroASz2kmr+FaROHDg7DJj89ABCFvxDhw8mwu4
LfzgiMtANBDXKQoOPEVkwza/Nnl9PRT2oX6CMG93Bs3k6XEw1isfqqa3oQSRchx1BnCvXvbVbOd6
68lWZWtm7WTsdrIqnRMhPk60jCfRVRkFE4h0iogZJdkVZEADi/42m19WHu+bLrOl5HdfJk90Zc5U
RTBvkHZlzAkHtfxkqu1j14cBcjuyhYtZVec6vkvn+2ti6hQEw0mvOOl0zEsazDCV9WlxTLUnPFvJ
i/aR3p7qkGNgfccW0TFKBbSe4K3mW0pNcWIVUTdCj5vHtMjH1c7pEJdvFdhM9VrJie/79j2lXKOr
UOrr3G2iL+gX1LXgm7PWOozqF+V9RhgJH9vWrY/QiB/M8UqhDbTB3EDGta1GOcSZ4tY6QJvrKE3r
xYUWFJbXcmXG9HVFtwudsdHqExVHR+Krx0o8iMxNXBq2no+OJSS+TulNHVUSfNYEWIDeZEZ7vm48
WyXqNrgVaf1LqLdssl8rG2fPyGcaRqdCGDcRQSuoP3uQMhTIqSMn+ddcw2AF62yod9eyiMQ5Nqn9
QypvzOZE040pGKzNyj9J8w6wcp+IfSCBZJSl5dLEhWfkX8IaaIXmy+E2N5Vgji0nXttA5KlNFeLP
WdtoRA/kxpKyevGysueJyrYxTPLayk2LaFPk46W03kppOFVUozRNsYeRWD0STyuX1jPe2oFiSIxf
xboTjZcRiU4k/KmWC2UNUNOaC34w+Wxl82BRFcqM09JBHSWmKie4XeubrL0X4W6i0t5upr4MOtXv
mEUWsmNGJDd2v9JyW1HEUAdPE49h0ts9stgp/l1ipJzGul2zmNpE9df1ayZgWckuZ8y4le6QQWpu
KBCnmCppjDtRX0O2PZ2LSXhpMbYcsvKUsk8Dv3OIGbZxw0SLtdpSihytvivH2c0Sxa7IS9fZLci0
0X4fotE8GLGyKQjhCh1e4fxW9MNeDM91AkG4PFeR6QrN4PbWu9qpuGYlx5TWhcj1RqLO3R+3vZqd
r5jMpPwqzNHpw9EbG6K/qnOzcXTHKIHrE1KuBGsfbiwzMOlx6VB9EiPfF+1zXUKmX4mtKm0/mIzU
wFgO+2seqR2beNlZncNcgNMaaNP1whFypCVd4Szo1K1MPdQzm7jV2nrcecCDKTVJDD+AyCMqmBuV
ih1CVIArzcgD2EjMvTCpTOTUVn+6oXw2oqs1fXqOFsMTNXYN3XK1JnSLeuJXBzcG+hjL02EyeVCK
7BAtp1nO79NmvrRzyaQ9m1gq+KqUBCMA2JY8yiqnTcZW1RpvgA7tBv2LyuMii4QhAlRgmX1Df+mZ
y5IE6a5RrWcNVxeqE09M6YJ6B1W4Wk9ZOW3VTjr26nhcwjnokNKKVLZlYVvk2O5TgLz+eqoKROOl
Z8xAGEdhy3EIvjomxyQci8Zjv/ye781e2cNAfZUnpCjAPql2TX4kh5R0K415YOEhHiixtapoSxRH
tFi+iK1J9NuuHPB4MhhjspmW9kO06qCQV7cRGdkr1F0hCV5faUIwFW9rqO415AaLBrok8+Qki5iA
YvhfBH1cvc4wxeVmOcmh5JbjocKkY35VjNnOwkct+hW11m6osz3edq/xys5tTUG7Lg4MPi7hxRzB
3UhfzfjSwOdQY8NbBSA6fejFWe0V8nTu2ny2DT2+JylBHeCOJYm69Svuzd0Ul+/zhHRXr45Lo22l
rMVRQoTRlxo9LSn6UCRCExtRlqKDn3i+Fm9SBcdoDoI0HZSWe7w8RMvBFM5zyle26eIidsToKTW8
SifMt3owBSZeFTIEX1VrgbmsotO0dxoeboOQRgRRmrOGp/smWb9qNajbGpSKQPWtI8+w2t6HcG7H
1pPY3htpdSc0jWddqcvdQv268TtsfSIFNdT8YBGudo21a2uZ3IwnzBxh7q61rSdvU/dQULgILXkn
9gaVzaay+1YjZlorV1BPabaNTBVzIpUHoK02snyngu1Fi29OkN+BNHgggHPk1PdaxBjLWL7DnXTm
bPBjS6YJNvjXPwOL8eGjbhv+2dMkuP75OisaVqu3EgxOkmnXjKn1SXnNe3BL4oWLQSJEhMFcq1c9
9lbErgUUd0/A0K3xnSEPtqDF1FK1rzmscBfCiqYrTNDuzLToF8YZ3Yy2TrafCoowLaH0rLQPXWUE
89TaE13ncBb9aKD+ZJ2jRHFFRC+D2Dj9MjyAcnmvLeYPWjD3xVtIy3X+0tpHI/xYB45JwfB7rQ4a
lXIwXh9j/WnUj42xK6yRM7fz2uk4x6XfDYmnDGfdFHyDX6/XP2TH3qjVu6Ebgs5SXcxemaGwbAKA
fT/AkTo2bRpEy1u5bGNtX8iFXZQHS39uxM6rJ8mOVtEFvpmnomeKzGpKspPoBqP57x3Pfk2JF8Yu
yQBxeEXBeGGWQkL1JcVBIrS/klF+ricN3m0xBZS+7gtzJ9SbzIi8qd8u2vouEna2c4/RFAOQ0Tac
NhB+N4OAsWcp+nFClWoY/FDSfJGFsHCzh/hzzsr3pCtYYbkr6BNH7ae5zE41m8+Jgs2kZWQPZiqB
wEZML6A/W1P5iCGMH2USsfVunPYcG1se8KBvxW0rsQ9k45fOLlV19WaVHiPQJTrX33D3l2SgxBga
7mKq730/opRL7qxIt0Ha/oMU1whR+i3g8E05moVriKo7r3eAgiTHotwHOtUrleSAa8sdzJjD1GUH
U183cSJvQ0HciKVJVqce4qS8kxBy9X0XhOQEY6H6TTZu1BHyCG0LKT9GylO2vFTph5V+pNM7vGRX
wtskO/TKewWx2ujPkXaa9LuRnK3EKziiEknBRABIm60fafdiLS/Z8DUzblUuJ3XcUMNHJiiaPhVU
JdY8PWNM4XhtX7dSxAjmhYai1Ja8wiWS70yqMpa4FfrdPN1l7TGqT2p+lOJjcuXOfszy1c/7gcfQ
HevMHwThDlPQkq1pFVMnDxlMzqblV8xgZ2ecRu2cX0/AxybO7hedhLQpvLwZHW7GZ1V9tJpfK8gb
O07c2ZtDy5sTh53IxMElftCJdzWK8GWMxyeYcKV2VqQpGATuDJUEjFlZZafkp2t6uViXTDi3A9Wj
8iiEyv2qtAeNIy1SaQVusCWn9RZ0GmPDRP/rRZu2YfGFSSlyi8MgfkhCtFEUFtR0TFOvE57n5Kmd
HVnaUSoocY2CFo9PTbeXtaBWLLeolh3pf25ev+/9YCgnITl1/VlTsS6h20szLaJ6uZ+yXTmYymu6
ygHTRXtA8PJsHZThXu1mvJhLETca632ohrMGadC1xndNfO5jySfT8iMrgXgI7qr3yv43e/7dGlkb
VVCOV3ucfLgz45diQNg+PAnJM3zXon8wazeFyarGO5PQfKMan8L0oL1CkBbazusWNejEk1ScGeWn
reF0gTkiN428KMSwp1Mel0JycvbjKWx4bk9KPt4l2cnoYg+D9CCXw1c9vovZEUQNgx9iRBoGJH5m
YpdG0G5JZwqAyoP5MAj5VlDIf0TeqIbM9IhS0hMHqpLCQx19FlHxYTWVt47WQVRg0MrrQa5pPYOz
dxoDbS8GrDlxOChpT2P7Thpfp/kICSWhCvCQkZKqZepPPQid3hy8Nka3FCuuPD7BBcQnuKPnvBf7
DxnqN7opW6b0kVPI0ArR7SXhYa4/Gb9qOmoZNT8p06dhqh7M4UESBe9HOoVbjzA1jrp2mBAK5p0r
lPTv/+I99o2o4h+XgI/3+6SMOuiv/y+di4rzj9cF491Yx9r4mTL+1hZMTBKx0hZeN6WROWzEHwom
r9TZ/9UBlSDM5NpEAba0mEnzFf1FAPbdgN8/M/f/cyOiolFmyMYcSoq+TZO3URg9SZc4Y+nIymow
Z40T5bJfWH/McH7I486G4+1EVutGjLyXv/Us+8u1fPed3KiSmPLX8vT6GRuN1pSb/fCrvlEHjdmk
m1nFVyIWp4VWFg3wnz2bN2pCc9WtMSkKJoYkd0i95G+Cn2+kobf2O4nSmlkoM9/MYVNqRaCYJ9J2
O8zXv4h/vjGo1m4deBIx6oUxESZcTCnXNc6w9kFUE2PTHB+lrZGK9izAIFSULRnjPoFar8ov4QLP
ej2XFr2VkX2YyogUViexHc998ZdJjW8v7Tpa/j/PYz5mqxhHKI4Lqt7gYplV3+A9ENX1IRs+6UFv
m2FT9k+ofVT9WGOhruNiITQGNg4wu8khyISgAh7C4lHWfji+e2v3w9dRUUywsKktXGrOkFJ/9AhJ
N0LGxiyGrhNRuva0Zhf5z/AzX3ZNutkvpqqtjHblhdVA6G0YPj+73uvS/Z9vx5gySRUsHctG2REV
0lD3Z697s/SNVs2aKWm53EV2I9SHGmWQn730zfKHiCeX68AkYtnvxdxP5p/t9Ld+PjE4gTIal2Uv
fawv1ed/X6zyjZ7wH2P//7nBUiILhrYYbMcq6ixkHqN2daOlfDKvCY3r/JwUCiFgeGcJ1541xiAt
/cUpP9TqKy0IQTio6S4hmqhTsFiyuqUT4WeQcpv1sxyxlZ3m07U7n4hWMEq/xPB9bO4tWQx04TGO
RgRRO2nVsR9mMRXS/X9/rOvi/Re96a13kCGnsSRT8d/n08OCV8nUjrAYuulVqZv3pOYjxuH8s0f0
1udnybRCzxseJSM9r61vmM///Rm+OZ1uLXmUUh1KSU3Y7aNDlV5zhf9+3W92+1vfQ10darw2uTej
ULERQ2EUQgpLJgTwvxnE/jOL/G/3/2Y3GFNRERuNNZDKsbOWd2V1ENXHanzrc4sqY0gDeTsqh646
GPlb2Z051qvypREEhG6ZTRWT0nXuVM1HMb5ZwkNovCTyK3h1faFgC1EDEnp37VoK2OxElHaq3K+a
Pwp9UkjYulxznD8l2bOWuGiZbZOWTWoFEuZLRhM7vXGUh8CYLiJ1RPF3kt5p0oe1vlJ9dsb4LM2X
Vb+y2C5Fa52Edj+np6RCdlA1NBnfauo7etNeolJBF4mCJ7rHztBsVxi71cOsim5dPI/hrkGfbe2i
4S9T399pwm+tHnWGwvp0wJPo6s1BMojwiVYN3prLTKFfR/xoOVokQdyo3JpMWKX4bkXxj+znNPFm
v+xmqxImBr32c3OMws30Nyn1dw/5zWYpV5EaC+gH9sOX+Vj/5Uz/blMTbwKlJREqc2yQ65fjiwZe
FCko5TEH1y01YvK3oxw3tP4cSa606LYorhCm6UhEhlt32zjbku1PfaDlC0VDbjZdDUOTj1G1/hKT
7mypJWoD/c4sYxdnwUCiuDwn+jZaN0WkOHGRHBbqyZlyKGCzJMrfJru/u1c3uuxezadyzSRigh0O
BNPPXGjUWxutsaOb3ca8bHKiG5f8zTHlutT//y1AvfXQusIGsqLgiQk12nKfDE5s9PZnZ6Fq3cx5
JN00tA3ec/tkxYPBK9K/BKrfXfRNeCQJBRPXNa8bR4VjjVQ6EJNMP2MnqrduTSK4jkIcMC2XPuiO
/ijbUG+9lTpBLrt8ZlbE+BU+6r//+4z490dNtW6We6ZHnTAi07l6k3Sp2/0s41Ktm+WuT10VTtc7
sP5aT39z+vj3A029tVEqBtOy1LAglrOaoLXQo6NBMkRkEmbv/ux+3Cw9NWVDmXJl3ldvg1v++dGL
3poVpbgxi4nJw9b+agyPKs7PXvYmoSnaxLDEijgRFSNtLusv3gzf3GXzZsnJWtQKkyyTwinDxkAA
XES1Y3RKoOR/M+D97i1uVl8m461posTFV56mxJ9Rv0sB1VvZX5yL/j3UVc2boGQQ01gRpJ79c5kO
czTaVj7tTcqZi3xhmOdHYbp6a2CU5uqkzxnOuXKBzHxj9ZH/s+/1Zk3KjToOSycxU/8cPQo/e7DN
2wWpVjRsRVoEmhRuKeoz0/7fV/vNTmreHMF6GGG9ec1WkmyTIXIivqri0vvvF/9mezJvlqNsgRQu
mHa8VmuncbsoP7sbt15E9ZJqVMa5xV3nL1e9uP3f1/vNk3drRYSFQSPjH7aAhEMU3GNcn6GZu2uW
1AvV9S9v8s3qufUFkvXMjPqUN6EsetV10F9QUX0p3c8OmluDIEWDFxJ1eDroTZfYuiq5FXLD/75B
33yhxs3SjDRTygaTL1QLcYPD+eEvUfN3r3v97/+T3Zr4iRfLwjXLmjt9CGnw35f7z2f+l+DGuFmL
aj9pVmZN815kJmzBEzBFkzZHhxR3VmH+XKMRxSNzRR2zGkvjCrPICNdWR3MpyrZOOyuvUHOdddlE
AMyYRxMHaa3Q9CyCaX1Sy+Xa6d/Hpuwglry6gyp1/GQVqmcuelCtVGWVQNJHl4KZo2KhEZa/r9MR
QiYiVXhbSbKgORx0DPvmNd+rYo9U86FD2p3o9M9xky2Md1r0nkSWFVHq02m5xHkZrPm8lfvW6/H3
M0tXWPVDHi1bK+XHwx+NZmr/tEqRHzOZNBaXDj//UL03ZZQJhcw86hMGdqgLfv/3bdaM627xb/f5
ZntiVFiSiE0nnLt7Zm2fw/lJQ28kIKCszIdq4f6Eb1MqBLKlbBer9/us3S2dTg9jZ/QLfflpUxjH
MsS5HH2qinP5bNEqr+3R/LxWJbJq1xoME8lVcLUgmRUvQwYQiTukgkGkMrDDT5f13GSfqfzO6AMT
Do8ljcNS3az0nufBn1V0LGuEvaE7NYWboPNOpo+KuS8sjBy16+wcsbAxz8wBbVQp9TO6GyuipJxG
vfYJNVqf9srwOuZWUJhToMUUSVBoL78r+XcKqWSetim6DOnc575gobuhZ9tITltvZ/mLMr0z6cNT
1pXnWuj3S0ZTaaRTyZByp1ROi6QsRGOSKXjATs9Lh1J6vCxI5qOCO5GeDHpyDKihkcIFLcF2Xxju
u7hBA6Zu8lh15kW4r3o0n++StNgDyWYdV362Zs8z/O88ea7W2avavaL7lUivHj/HQWpdgx9OxfMK
CnnSpjuBCfJG5X+WkxGFrCC6CoLxYZFtlkGtn/DBsud6o9e93XZ3ADScMhk8Rf3Im4O2aG6ql44y
SS9l1zCmiCadqxoT5beOjTuoqU1i4bo+jYMvrpCtmUkp4u5+buqr+kvRuvtl7F2TSYpBFlx0G8Gc
XNBNG0Xp5RiUG4LkTMm4HVHhR0bugJVca7AT8boVGLBSTwD23Bw5uqVlgDJMR+ISNN66QckyRkix
rg1GT1ZDVw3brRR2/jjpOJ1aO4lRTyucmakqvNjoNwO9tj6JvRyxQtbOQaN/9WPoJ4m1KfHWlGPl
o4yQTjOgFdGgNQvR0xPZLfOHpVWuFjGOLmDt2+anXP5MjMvCKANFUodyCNJUC35e4ZjG8H+cndly
3MiWZX+l7b7jFgB3TGZV9yHmgcF5fnEjJQqDY56Br68V1O3qTHYq1dYPKUuJZDACgE/n7L32vo2c
5XT2Hc4KMdFzGpQ3/gyTiQ6KszDwIxjGKUjaU0njtxrXmXyeiN+d4wsP/F234yB0Tb3syp+HCyu4
taKPMcStaSFJKFG2O8VylPfmMBwCvaWiRF9UbR30FvzqxRhu6NJ5gbsM0KAjCwoaIhxOg2UiF8sR
YVbrIZ3vOx9DUIVs1JSLnDsm86d6fDJ5EpFGjTQJVK+WmSqQSmWLJjSW9QSDhNiXOfAWYniCe9zE
0VKPWEwylKlzthnEwUTm4LYRcja6liVq3xQTwFuhBbbCfZWIReQJchLB/GU4G+uLeBo3UKBAD64T
faczH+HARy/8BQk1VnMwcszp1InGnhveu0sBL0iYtw6ua4w74MNt8FmN89oU2Saim+En99l025gI
zMNgyc1AY3W0cQwHOXr7gOeYYmSrn4yshkwk8GLYu3Twb0InuOu9I/KtDNlzGR8GiObluHFr99Qx
QXvNs5HiCdR4ReNmZZbAmhO2VhC3aJugnk0jvU7b59FhfHbIdEgc6cUHxMalbWLAmuSqdN4q1K3t
+NiO+daMPXqvN9oHm+nvEAdZrV52EdmRZ/Njrw/FfGWxhFnxU9Ohik/eAlfuytJFbljvAs+kOtcv
CqycqdMvDJNBh+Hnys1uCs1jPDoLH12/Geym4KQ84toaD2J0sezbB99CvYnGflXo6MNM0kMY3WX0
1xlL5wVxcBBAeU9yyJki8/Xchk+KbleLLDgLspMbvvohUngeuBb93EA+zGJCNFQyRE3/MUHpkROh
U+j52q3MhwxN/JRhLx5z5uUkeM0MZsRo1PU2Hd2V247L2qH27NTFS927+968QJQaQYuB8YB1GAKp
m29EfGz7d6s+xenJNl/8YdwkBavySFOyOSNzh6MtWfa/T221b0qx1cktWsP1pPITJ4Cl5L6RBlPr
O6eEyYwNsA3Q17Y0j1S2s7zgVNunvn6v6MiHw7IFXu+2cAzDcj35e6ceF5X30Pqv1JZWSdyvKvfR
yX4I965PXsgNW0msJCGbji5/9/AxzCTv2I13UyfXZUNcSniX1I9ZvGFEbQfFqzlpfAr1dD2QCRYb
Bz14aOmYgdHgwlZd0nHBiIeqSScNnmD/0OTmcsgQD2RNsu6SW1W0xz7Hp4EWx0XmXaHddNmZcJhy
g+BFTbemztHhImAJo/twvuNtrExER6bfv4teXdTmjSEfhnjbUhPGSjXGwz41Dp6iJhycNC2kEhH7
GZeSTd63rmDF6T8KvHnxlG6ybrxoPaxuAeO3elaBtR8juqwNyk6DhzU1TfwyauHQpDtH2hrxyFZ4
YKN263S/I+j9gmkh3S8nnIjwRIUhZjgG02XbWKuYubmpcYZXP+SQbHO2Vi1Cl7jOCYHCzo5/gPTf
degayyHC+xb/mO3sVisWN3VXZ9kqc0L2efaqYHgmBXVHf992PaIrDO9xu6wjY1d3BarwAK/mXZCi
DM2LjdsiqkIY/PdbLvlJ6/mrLdeXj1W0UafLqKfS26NXTHG9A6+pbiK72zVGtYqZjHEa7waxrcr5
wrdeav87GtiFnborr+gX0Yz3EiNWicpjTBwc2VckjCxmbBHDjIHUWFeyOyIrjMebpEzXJch5V193
OabVxD42Zy1hyQaVVl8rccV75TLN77V10wI+mNth5RdibappxVn1e4YJNdDzJg6hUtE0mG4ITN8U
GDnj/YBPLG6vHVRMYiKDyHzoQTN6mEkSdUqjb0hpnbI/DO5twjqVDPk65Czpd94p0SjSqOYrdlYY
2OgzFJqYxAHrdHOAFGQtsirGUr6psdwPdKdrREFMB3P9OldHmD/shLAre8WTaYC+ppR4xtB2xoVT
hbctE9eEE2BsNkF1CpzLul618Y1dzDsz2U/c9wY3lwpRFRvFTtjhEnEa+4KDKrcq3dtDs3TdaDUz
nTkeek7MFr5EnG2Va+lf5UzKZtUt7LZgFkfyiZFIvMnudshuI/xnVGGLc6k6vikRykHMCOpgE2s2
oP7WcPGpCfMiTi9n45UlA0XmsBLsnMr+dkrok4YbU51mFs+6uvNnfxXaW2NcDLdec6rGeaHOvRbz
GM43dn7vWdeOrteEHS8kTfK4O3Xec4MvM92PTGsu22V0AotPXTw8Ac19n+NXH9iExvbf3Knh0TRv
ovC9r49x8qTwVsc8CxnPn3Auy/A9qPFS8cLJfVHH58Rr9hpMuD7WfVpa5Cuo0L+OcOGMHrplgtDW
HUbEOjPvx/SmoK/ukTyA0HbtZ/Y+sK2N76pbQrnXOjgShOHrelOWyO9t+6Iton3O6UchES9SF+UU
tyeYaBdUj0Xzmqm7Jn6wsuCASQggoLhXY/dsmOUxZUgX3rfZHW96sj9JXiDmbZUTfNZQf+qKe9ky
Q5gYGaLioFB/ipgLgFs6NsI7BF7LBptob7IITDdFpogqGxe9upxI7yxRulVvyrrt7WJRY8QIPPgF
8sEBUJvFuGVNfSHLhz7dduNzoqdV0R3AlZ2DQtm2osKSTIyWOOUMRVHekDq8YJDhgcfHTHQDg/3N
Sm47thcmdz94wN9F7kg7vNXqKOgK29eUS9jur22ExO18cuRF3I9b3w9WEEBa8zixfmTyNcHpMAaP
0v+wiPRz42Id9sWtJ8OHHLN2DGYEBkoLBn7VKaTxESuQ5vwZwvbe8o9WCtRhiraZ9U2109of2Qag
Cl/Wciej7TRUONmPFk3M1OXs2zzppMAQrdHNdZjawTD0zYNvNEezIDSmilrOzK7azWyvi655jgBk
u0GHByvaygCQAV0iFw9i36LzzNp1iOugkdW92wV7mPqXA65+b0LVmq4yF3yahfHOCpYDETvJ+Sg+
sBXC/d+51w7m/0hdnl00wFOUv2nHgN4c03iIWxmwQDZHGwxNFWeA4byZI1YvMMZNhNw3D8eVj2nC
aw6xeWEXjyMFNJFOGEXmpVbsyPFyWK5/W87khJzvZzBt837X9PvzImSn1Y9YprtEiSWW86VfY4iQ
dxMlhIxqk4Ela07DFYYPkBX7uEMG7e7G8dAk/pUnM4y18UkIILkposKqXUfhNgG64jfZrbLktsUJ
E9bdpZLiADdtO0VIpwbC3upxN0t/73XmsUl5HpmRfEDMg/NiYPtRORNUcxsi8K/r175WGy9D33xP
Zk85qYsp9+5SPewsH+UhIJzfLGe/qB98KRTiXOJi4Jk+ThgL8UVH9cffv/CncukvlsmvqOLB6t1B
2tV49Lv2gcnsUoHpGV32oQIwBBlRE/t/P0P06X+Aa2AP4i4xlx1nw7rSo783m/kx8n8kQXgZqB9/
/6Z+UXP9Sjiu56BCP++CDUvlQrMJOkuUh7L4TXX0U8vzV5/5SwtAar/vq5SWXmmKVTubD0N4yG2i
ioYfsXEXdhaN+b01oDRuDwNrYjcll6l3Wf02fvczT+2v3sGXDgGA8sLlGeQTUkeZcdjbU4YfpFqj
JDuoIcB1QcpkcTWSoxDjdG5YqzKbVSa/aMsjUtcRqoJvm/9/tX73S9kywggWaxrjx8jYWsPDHP+m
vsjq+tcPrvulcOm5Of4N1qsj5vtFRcYu1Th8iTukEXccnjGH5Ec2QER5pMucrn8ef6tSQPXWypyb
u4IVZY7kqsKkxlqwllilR3wLac7x96YvX0QoN47bbeQsD1HZryPjRaIQL4R/FRTPQ9kvpzBeZ9lj
NXvLQeOGK/dNc6Gmx7ytVtCNAhyxVntVJ8kyAypSU2iu1LXwDz6zKXPasnQvcP5V1ZM2O8prsG0I
ExoxlDG7NwWGID0vvfIFVEiqcLMd2h4it7lCBdJlHptHbPJG+xQxUY44jsYiO1cSlspoFmfKQNWV
7CredMRmUSPUBaCRtjhDI//UuuPekCj6z6SOtZ9eBOYaE6ucsStWl1Gxbya1dCgR2tQhRpHtEkBc
mmNB0WKmt/ay1AuAbnhUi+khaYtV3UV7L/Ahbb14gm17vNfVoaTERtRSHL7N44+8CI8lRp8qQj+N
ixFCiy22znARgKsuyDWgRXYxz/FlHcesxuzbWVUHK2GsZKtwxAE+YGcMt2oTOha0KY9bjfV1fEmk
fcqLH6Kodqk/rdLu7O4/lNF9XM8vemDz4+IbdK01R85lGbPiYNNr8vten2x9QigK3Eklm2B6F5m1
nszk1ms/guibtKNVOQCPyzwKHwlnLb2obXM55jujvG29cjWL8sfQ5LvWmDmzvXjyiJAcu2t7kQmx
hmfCQV4uoSoteje7njGTD/iN6n7cDIWigJReYHj7TBgPo/TFR1gQpQWZuc+aAnF3tlcCUvTmhDKS
d8ysy2g+tewe6yl8cIynKamPQf7hRbhqnWw1imo94SvohuBSRuLQhuI9FlQgEG4E5ofRC7zHxGo1
DtjakqD1pwTfFnSxrtwE8DXyTF4nnvmbPsgvmjnulzWl0knPI6MGdh09VcO7MYxWho+EJMIdN/9O
4fCLufwrlxtaa24DERqOrX7IiBl2mosAW+vfLxS/aIt8xXMHc84hhZ3UsTB3SUhg3jj97vz41/OW
82WJ8EIrllR2h+PYnLr+jhXgNy/8i+7WVyauG4hiyD0q5R14iF7NkMGAyBF2nJu/W95+0Wxwvszm
jpenjZ4dbixOjlK3ZAi6lMsOCciSOHmIzO2U+8wz8TKQ/m+a9b+6zV/m+Xy2TG86f6w6ehPeeWeI
pw8EwN/f519dtC9tKl9HUTZ33OfQMUkiP452iwEVCN3w/e9/wafN4C8WZMfmOfhDgy1RLUpaR7AC
utN5pt7HdXypS/luhRTpieaNmVlb65vXjxxv08tMPfs1R5JzEh6GOyhLq64EHBZOO11yojWL98DN
9i1+S5p3m7q31kmSHnN20795x7+4y+6Xa2K6U2iqcqTViMPQjWgruMXFkN7p6GUon8OxhbIWvswg
uSTQj0DD9PEMkGbtwhhQdZVYOxvMSH5h0lJ6y41vCRD4v39v55v+FxfT/XIxG5VY0OV8aonoDllE
JuqDf//KzvnT/cVLO1+qOhXnYKuTPAltnlxnzrStsnAdtMPedqdtgS3NsMpFU6QrwPVQfqBx5MVj
gEHIoqgd5js/GZaJ+2olKCkLcaDbtFARmtRkWXjvYcLMre+qM6iEsqZlsc0gE9TEITzAggobcFom
SDeld43frkX0otWbdso1/rhdOenHYhp3GrlxGl8Lmvk5Matd8KqUXDbBNo9BP8zjuxzlLanRVAnE
b67Kr4bHl5l80kEUViD5j1ZaUARJlyPAYMLe6OT+W7/+H39KxGj+9Z/8/VtRTnUcRu2Xv/7r8q3H
0l785/mH/ueb/vwj/zrF3+qiKX60X7/rTz/EK//7N6/e2rc//QVfWdxON91HPd3iR0/bz18QfhTn
7/x//eL/+vh8lfup/Pivf3wrurw9vxoQzfwf//7S/juupbME/T/++Pr//uLlW8bP7fPvRf7RxG//
1898vDUtPy6tf5pWIITt+xBR7fPRavg4fyVw/mmb0jZ94UnTFvKcVpAXdRv91z+cf7q+KYLAD6Rn
SeGcJ+mm6M5fMizzn4HpSJNIcjuwPRtK8/9+c9c/x8DPO8LF+Pff/xhhIr40nV3Xth1L8EK+J3zf
t7+uZZmwzNypEvckEzE10BiNoO6AJU41YtHCDVnvC/pRjJtSEm3XxZ1oAdMMNnLRTLrNerILwz3Y
qu9pvLdIsigE+yGRPHLqCbhsXOzZhg8CdQEayiQgL5LqPZqbJlppuwnfE0X++mJoGgeTZjFmZ6xa
Vlfe3hcDavt53QLSMF67oDDLd4+mVb0m8c62F0McnVEDk8++bqREHd2lc6dw4Pu2oG3l+jRhl+fP
P+9iq+vS+/PnMBeGC1LVhvVv5P5d6KvkUZ3Tm97LwcuL+dS32sqO4VikHF3hUBt3SaBhOmSwaG+6
IClVspYIZfkeRwQh+VmmXUMtyofezCBJJaZbwKG0chcsWIlA4QRKpDPuHNFxPojHEYOvWZnnH9Gx
O2XHOg1yk1SWJMGeqYxI2i+DlwzFDW+Tf3GrlDRRLSv6w1LX7Hhrmx9/Hlq/9KE3eaG8U20UvHSN
AaZbu2Uf1/iiPQfondclOuLoqIfuQ2AOLdh/5ha0K1GS77X3XCGIqmQdMtemkZjhmrKvHm8EXsnq
PapaSC9ikro8qSG19LaPZ2U9dbUTPlUy1TDnzEa2uxY0boMzdHSajTIdk2Fr5xnVW/6C68x2k6Pr
hdOwjwdgVI9ZNqXDlTHPSfJBMogpT7PV5IiRa1GMW91w6V4qIx6Mu0FJt3rPHWlBmU7SHGpvwZ08
Dt4cNouhK5NsQ7bJoOgQqeoxCoso26e9AAhT6NLQm0hrW3NILmInfxZWB0FLmE7pXDpmNXUfaVxy
r3OQHfq7MOsGREwnZfLGdY7mmyZy288b25gUVdLS9+Rjh3KfKpBXZWnzUsuwc2FO5BMPmmbPzwZT
uyZ99SwpZ/uKZkEQ7XJbBYgBpsALtmHcRpzLItq46cJilGfH1IfWSjBy1IhVYUdpdB02KRevzwuU
1+hAANG0oxdcTRRT86MOA9VzgvPci9gEq/hk9mdKmx3kabDrUldgOjZ0y4DyE6Pdu5WDOD+aDD5t
7yf8vp673d6WvoPlMG/YeqwMwv+eQLyDds5lH2ysUvjRySyGwt4SkxmVu8gZeuti0KgltlY7c5vx
0fFnHJfZ/IicrJXfJxNP9lhLR59+vum8mXl8O1eAe/Wikf+HJDqbj35nQ2waUhpz0sVpdqMsk7tg
cqowYE0RaLrsaVhy4Xpz7j6szycytLshP87KU9VLUetkvJnyNFZrUJfa2OXeMLkHQoMG47XRUfy9
SAHhwBEKZXKbh6kS0aJzYgrBCzenjXoMjZ6X4FfZzn6q+hKsvWnQXYxKARqxFHpcCCvWIzVbe6Ky
qyaRQsjWoUn/fChoxiLH8cJ94cbJ/Pjzk+qRSuxNJ7Wo3kswyTz/rtWah2JqzXUWJo352sNGti8s
wxmGLSxNLhXHCD67ooyVHROw2ChicqnENgglF8yfZGs+jy3V3ToM4Ns5ptsccyVtffTiFHiSV+TM
RH4ZRt0+DjvBeVi0BVXOVLbBfRHW+ZlU2iONqkLR3yC5AVfTZC6W59ZxePAsa/a4Os0Ugr7gTO+z
RxjRsWznjgl5Y6jZYgTGJU9RZ+hSMfB7vVV0I4tF0hkzh/Wh+z6XdhHdxlWRzIeuN/HR1r1dNbuA
Y/4CCF0ltgPMIkrPKQPyZAWzUd1OMoyjt24WkbUlmC9U/E7begvjMqXGFek6H2/ShE+1z8eCZ9kY
M+ZROQQTgweDqCcO7K6T4oAVJsp57eEMvMkpFOkUM/VkMRFbU2VEj3ToRnfDOSEfL3tPJQCgesOD
0r+YZReG10ndd/2F4xMOOIAys2napXDrekSGWZOfa8WulUFD1IZzQUNZuNu4S7k/veGObK9H20Fb
YnijQDYwIRxcDFowC8Rey59hasTM75OY7GrbNCFsGB5JN6Be0zTUqmNpYMxAAffz26tpkBArP8fX
VBP0erQGlaZ3ZK+17vHnuGuZAKedp6wY2hzOmOAmLyuP2oBw2vkhqWxqBGVatt3lNNbavOnSHGSr
FqoSF0UT83rMIOgj9EKpFo3wqgxiRmnoY+szVijXe/8m6IKwe2HP5GVXM1oDfTIHn6KjRWfIp3Yl
ZKx2kex9DzuSV3F/fg7+Xpc9S1/x+YrVXPJg/vz/pi17425iVWdJ1QLZ6RwX8LriwtXlhYWuLTr9
nK7Sz4UvDXw9w9M8D5OwVyzBo8uZZNpAHj4P6FGTo0PlufGqFtYRWD/YzH/Yyv3F7uiLfdtjQyRN
yXZBELLueOZX24EExloABU12tLvG5HYwGjVfkOgF3igF0dGjPncDRZOhEe2raoIYSI6YAHxPYnDT
+7G2p+StqrsM3Q3Tt0dxUHpnEgoM+EcjVCMTZNal1W/kyF/q9b7ruA65AZ5teWwvneCrcrOORmEq
VxXbrMCNsW4jg1Ww8LliL0ZAYOgyTtympYU1g4lpYr9P10bWm82NClLFQaSX1rHJBBIk4iZTsW1S
F/qgTu1i0wK/KQgYi9gbJN0ZIWVrx67ef3Pl/3xw5RN40rVdO5CBideB3/TnI3cGzMk1AnPe+vAT
WKMxH+p1XFlptPc9p4pf2YMxTugD+MVSOEJ6t60siCYwI0mT1AtbzZb9f/b1f/EwfFaj/8+p8vyW
KIDaDrsN6Xum+emt/kMVoAaIXUZN4tGPS5jd4yE36rVJQTW8Vkbp6ocizRI0Kf1AuNu6L6GaHNDN
oFuNERB1OJvErhq7HqBv4RupAuflI4rrS4skBqev/J5WV4v+CEPVDPmkCrt4fDAd9jebMSdOZqCo
r/md4WgIhJnzwJOEmI94hqAehwSwU5fyT94EPBH0pqPqtZwihs/PXxRGxIyd2i7mV9Q8rGySspHv
8caKnYaLUtI9tJnvEQvRVswXoz21qLt0ZIKo8gunv6XyOTku2owC0Lnz+QOeJpVu1Tcd6gZHNUpc
MNWinSnsxIehmURKQZJqqvI0pzGQbXP2uXaGsngTFOda+2pUPW83MrJofJhI9WRpwlOpwiMykERd
lGnLl10x8WcaRMr93VgxPz2mf7yxvqTRFwjTtUVg+eZXy0TTjlPbdUa4D2XupxPQV6voLWKSzBRY
F6kbXn+LAIVfzZAYGMTKCke1GRLvfJ0935G7EHw7UGyREpA72IKP0ie2Gh7qvOvsKyNMatIg5por
nDlZ/Q79NC4v/aD076SwqmofjpV40YickO/mmtukZ9HrvS0MRGEy6PgVWpmWuhuTvm4vC21x5Qop
uYpBL8vX2LUsmOhRqbvVz/cCbOn8qBQRO2j+4xtnxyCPouJI4zy7wSgvG3MOPZ6589uK/cDtb7Xd
ZiX9flaltR+xXVnNTkCzeoAZ2N4YqghhtXgDi4E0texv1edDZs4R78bzHE7KniLs+0eCfAK4AX/G
dx1WM2/58+1o7U7qwW2Jhd6kOuPpV4F7vqJz3PJufz7MEwI9nllDwDHU0qPfGsqKtrWaTKd4dMtm
1LeeMbI8mznnTW/tuBwUf0ibqs77LHMeZo9ezLAmqsBDPmm2Bo7szkfBrCPBbfp5y+Za8uQii8us
k4cC0abJMrbBIUgQhh363lDDfVaN6qEqK94b5SS+PWcjZF9FlcXoIR58xD+Rx6PrPWpm4vmU9mac
voKWMqv3Ws4QvugwfZRh7uXXVhu69KNM45ltVhDsfw7sSpY8LGYQ8Ss8yw/aowMLC4yYaBi4P8f7
9DnSnajkoWtikrZOqqsUoL82Tng3ndXxoTCtM5YHOIXRMZpD63urzT7bBmKgceCiHS0pip59dAvh
ASemW9P7BDNWTfXe2jwet5yjgmmXichjvaU7wkfzP2eSLI+mbDfr1uyB+bgw/3sGBr0QJFwNu0Av
BAecMEE5Gy/u/PguhHszbSKThf1UyaowCFsoo8R9tpOBKaAJ2YFsRBIgcjCITgAYrNrzMQRdgaCX
/ZQWvru38gT9zGzbd4Q/VUvRzZJ9Bmy3UEkPXWK0AgckyY5QJClY5rLOAvER2kYEE1RE66Ekk5Im
mrecS7r8uTaiYxZP5YU9E7LQ2iG3RksOthRJF23qtGLFkjFex8rG5S+dJgTGOIXrNKjVpRN7H3PN
58v8ul33FpDlfpDvRWJMF2nV+HdzOHa7egjGQ+W4Cl8lfDMj9sNlkKL7dfFNrMWczZckD0SbqvG6
m5JszKVpfrJ2jQI9lD8J78TGglKxQhE1lN165MUOaY4Ssg06k+3k3GHXCdPotUlAcXoxoiphpfY6
n2QNDGuOMES7pXy2+9h8l8mIRsb0gqWJInhDRmd0KoczpK+CeziJUW4Ti6G8AMSdP3ZymvZOVd1r
NtGA3+ooB7xbJccOKO6xMByx6ZneL2tqOHQIVLbiqZMQQUJ7U49JeEYfdK8Dqws8qsm/UZWRPMs5
QvFsu9ZZ8ld1SzVR9u1ER4SLVUywCQ3gIk0wqG1jjAdtJeM6mtMILXg+0F8VRIXWwgVUVltqMxO7
K1bCFmgsczTzTMKOBSp3ag+GnXQb9l3NjdHa0R79EAzOdKTR2ttPVVaEV35U2ptAUAJmur0ojPia
lgHKpT6HTp1MiDu9WM53IIbyjTnNPXu6AoH1gv06BKdOrWMrFg+m9s3lFKGuE5C53ueBaqoxWOlD
V4wfpkrHlUjkLk78/M2KOwBTg8fSe0clNbKXk3KeiGQPd46FRJhmPbMN17lBszxm8E2b4XpOLOrQ
nOUXqcpt+gVU3dfs5eZtNxWtu+6yPqlX04gxAlUbmN5a1uoeU4pcOLaegw2AfrHv+BInNBw3kYM2
qDvTCIaY+W1uXHc1CI4U/RzVO4sz0KtDet/KQdW1w/v+QVUqRCHjuEvlVdMpNxDa2YY0Xgstkwep
AEuWfdVClEuSp8TovHIxpXZ+lAoFnzF2b1mbC1JECn+bE728CoXhV3DlOsqBHpNUDuY1QyQaYzif
C2WuPL/2bgo3wLISjV13y44yXFZA4xekzAbr0POBweW0CT+sbgi/D7G8SQgy/J4l3njtlNg9is4a
n7s+zA16HEOwLixnKJ86U0PWmQN/HQxB56KoHxPEejC9CjHYR4zwtyoB7qaimiax5gDRRd4VwIEc
VXmHz5b9vWEujbqk9V8blbMJKQxtJ9SDez819KUojWrbesb8TB3XWVLKNdd1780PTkcnx4X+wOim
bw10REK0MyCJuIpSnFEGO8+dB0IjHCg1iH8dqI3k0fBFqJvVjywkw6ANpLuyrKo+ZKH7KONKXAt2
JCndwYUkzWUdpvWACQp5QeqhEq3EdAe1WL1I1ktuNoz7SVtIJJq0uVaUJikBTeF1NJnXstLnLJeu
3idD2e6zprWoeuXnSxT2yyafg36Z2rrZ9j5xXOXU3006jW5E6374/TQyH/XB3lHOtBPTGOxUd6aY
s4p5S52k46v2oEFSO7gY4lie0dTWm1tZs01g2dAvcx2i5HD78F6ImdneOYsa2yGzHytnti7Dyuwf
yGupHwJW6ttMhGcGtBiKy6gH6CkxgX+rgUxvqUTHHPHxBw3a09vSCoZT7gKj9p1CLJ24n55G7SBl
HTsXTfrk+Pd25IYbpUh9mJlO2GWFyWsQtvPTXCLKFZjdUnKKLIcnKgji51zSGjLOQG6/pVxVzEax
l81gbvy8HO5AP5/8WIDsx6pzHYwaxB5Shy1yIdIqjE5cOWOAR6SPym1vxyjg5trrL5LYCR51HJAB
Uzek9iR1tDETR3zrUj8nerkovsPL9I9eVRfE1Nhjvak9mNql2cWXsHQltpjJR+1ntMvU6KuFiCMS
Y+YhbZehzN6y2syQJCQThBEVGBcGEsqF7jlqQAxNtnY0ZFszGAkLHMv+sqO0QT0/Ck55GIVPskUk
O5pckQ5S1QsZHWfJXTRvz67zV/QAukeKrT1ErOaAkER0AOWz1Ps2pPZl3CEcySdT7CEE0+506yJo
l2wv4cV3XbQCrgrw3tN9srGSzHpzwpB9nTLcdTrYBqjAEBoP2StdYy5gy4sB2a9hETQQdVdaYPmo
pqq4SVMvmNZWW8Xhlo5au9Fj6N95XgTHsoRfpQq5VexmngBYrB0KXut0Qmcz+COnduscjGdBZLZz
JnaWyfKG1bHZUSibVm7WFheaveiiEyFeIktnGxYdgCsi3QQZwh8ZJd5ydGb20a0FvdFtki3X6dLA
JHdv6TJpieyxm0ujjGkG0I/eGIaJND+psnGbde2L03TdtvNks+fYHqzzAI2Hm3XuSkfly8gUA7x6
IvDbcfGouK3THKxsfHVGzz2xp7jEzBZeTeHw35yd2XLbSLaunwgRQCaQCdySIilSokbLluoGUbbL
mOcZT38+EDviWPIJK/a56IrualvCkMhc61//YOwrJY7lwoHJKk3pTPmJozPm4y0IyL90Mh51W3zn
U5yhmhwK8D+TJIbGTPDSdaFyV7a+kngfvFWFn975DsUTrXh6LvrGuGNdLjbULSKDVuFegH0I0RqD
iPJNXAzNL0YP+cElC5tZTeA7m8Tpx9dJWj+cIDa/qcwg2in5B+NIed2NMRKYaKjLly6NB0xC+z7E
F9jJ/02SLr+mdnUf7aRQXxIPQMWCSL3PqzTYBHqkIwiL4T6zMa2rRjf64ZeBc/B8q7uCggg8GE9u
ukdG7x85GPO7BNkUKRwBJGGZcT6F3V1OKBju85m6cWTS3KWOHd64aYBkpe2tvdJdijByrL3n3mvq
6Tru++hs2oH9wM9KTjLG7lFF6s0AeCbH3QctAdc6Ge2AVW5l5vhbOt5IeYl481jbvXWYoszfxZ0d
YZWjqrvSbtC1VNVbZGt26CrEBBwTJdy2PfOBgbT52BQwRo2qzu7rxOpxQU1woqcKOkg69Rc2m/kM
9YCduQ/erN7FPa7B64dIoX+UC9MT0lzAsKsktiVHYtjQRjaVn+1Fv0QOOj3MdibJMAEZpuwJ/oCm
BSQPezYuqT1jd36G85H9sFRtvOWZyQ3kmXfjW370RXoVFNmFVrGNLTqEvMcftwOJf/XJJzh0Tp//
44H9nAen6m9n7LWuaOLzvW5I7qlSAk9RKyFs2JKSYO4IKlLERbhBjSF2ynYW+ecyK6n96JRfKuGn
52wEO+F1GNjCu1lz5yRM75UfO5zDw6m3HfOnURWsUx3dD85UEobD6C0NVPaai9Ch2KZuwOwseQgj
opHQcN9PGr4yyjFIX14vbtQUoqyYYbqkbXp26KW+MiJpTqYh8yuqdP29MlwyCFLfuevDmKmWETXI
wdz0zbBD4fM5QIrIQ9PbQU+cNrPDBVejROReZhEKFoLfMJMV7h0K5PGQ+whb1OC6t3UXzeyWwt8n
GWGqwm1qpG9Qh00t6xuRgiCL1J52BvO/G5JyvKupyX+YvpRPKrfNZu8uEVNOgDGqNxQBY5TZDV+s
zE1PsWlYV349O3t31j3ZQWXCDAna6jAnrzhkhHsPW+GbgE0sR2+St1etaHmHsvdeMtEDXUeLhJ7P
rz1hWWzttDYB6WcCOR9mlOpfEqGNZw+cdQswDHMl7UIbvUs33fdO0d+aYb2ILZKye5sTe0asUnGI
6jhFR0K1V0qzPdlhUYVPSUdGAYJxsjqz5usUme5BRVpcDW34s6yC9iUl7OBf1fXeFXLrcBtnqMJ1
oqKjHjJjZ9B2E7Hno/rqdddhp1bWW0TfCu8iovlOoe1OyS5I0NA4SekBJCmS23aNNDn7BKZSgGo9
q/bJazTzDBLC6wU+SW3vhumPQn3QJu5mCvoOmQFQGhfvRElE5AUC+PxuuIC2ZlBb2cOQzJW5L3sM
l/dF6MKe6cIqgFzqazJAhzmW3nUCBkGwfInGE3lPJJttR4+UfulAcnzEuwsENg8jCR+RFA21fxLH
7p4B87Lgm3CyzC9GYBUvlmhiBtlGbeQv1YgBKtxSG8utfDTd8ms2kEXa9DYtdeXBWn6qvQJEpQY7
G18AT3gAEmfH6mB2s3fEVhOKeyTbUN0bVehBa0/AXI4a5tFPwTPa1Q1QJLlmTmTeBHLkmXl5xfUG
rBRxEEwi87sVH4zcRBFjUFbMR7DhbkGOzDwFYmpjy29PhcxVcRjCKMif2xF4+d5oOq5mhSTzFXQM
RkWDEcajcd81bQq4OcoA32ECCiT7eZXnuGZbE7AIp3f75s0ukoxoypZXeQFhUrchS2l0rarkIefp
+FoXlOu/xgt8NK+wacq08X8AktEJKeSMGnyStCXN1eKawDJg3DHJk+dWvbqXfQG25SUBMF5aCbyC
t5lOC/+5bGNl3KiBachzOZtIal2rXLyhh0jgEO4bXf7iVGU0H6F8SryEdAR2C3EYNLW9vKL1rbdK
84RIfYXzuwzXQJpS5oEL5hsDzkWxOf3bj2MR32GygEdMRF1DZODYdPxJ0ZM/hKXy1FT/ZSG4UUkF
PTa3I7WgcS0DD6m+aYwzp30c8tOKyGQ9FAztnVdr6haEOM0N/tXfgfE/pg0uWDttuFamRMz0h49S
bZWF0QEaHtl2WdlmwCF2DtK07g9eXw6ktNS9X24rd85IX7PBG84c6c2PSFfVfJ3EESL5hl9Rnvzc
SZiVUTKbzPg8YEcGJCl48z1cJN+8rtmEwsMAL6D55CbshXb2OwjsCcYNeAZ5ru16AqLO+4HDOIuh
DvjFp8EOUgbylmMkN1k2hN2eCPfAfXQiWzwKloMDQzjpxl2lTDW+mhkN3NlSGr+/cRndt9ilGeje
RSUYlzPdNCukqoSdP64/mQWryMYdKkatXecxOAscohBhgAizJYi+HlWffp17C1LBnBSMPSY7Emgr
pnK6CnpHvJViJjpQpgy89om3SJrT3Kn10TZ7eTa7NLDOwjMq0oK8QFbGcxUZSHezLAL8CwKDwWXj
uX57lGlBCIfRjc4n1D7rPaHfVTxAKE8aNN0zXfpcSE+/EyaZpBEnDaHitAKbRhVZzA1W1HrdmuMu
sMyrpC3xHZNVsMw71qG5GdmMQ/6+Qhl9vXu7yhVIPyUTHMfxXAraj1aZ+Rz4acyo4iZs/EgeQnMo
k5c0sBnq2ZhozafCdpZMSXIoSTdNE0a8YZiy3jcEathfI7OuAQh579EuzRoMPw3yOFH5oxtM622V
KF4WWfZMCjazLvAWKWOPYNd6wKJ+nnyq/KC22+57KWx8Coy4zeAjd8BOxG+n0Qm8fX62C9gIca9/
kmSFrZeT3kXSy3YTIC35NsnTGM2vTr9Ei8CY2DLGbpFFOdu8de6soviWzuiSJ2UQC2jtRRLuC9wN
APO2o06oDhd2ulu1d2llPHYlHJ9kOg2NQNXWTs42C7xHc4zds+yIKMw8QidKZfdEc1ALW463H+aO
YOsuivL2OjatZtxhfvnk+xo/4aKzkfURJOPkI9MeMeSYBiT9I+T545z1xzxX/6hy+Ip9wIijPqkE
bmA9WSS4GI6rWfcztFOlUAcobClMmzC70FLNf46lu6UHdCJgKzEHD6BiffvD1IUT34XIIJrtSj2y
Atdtn7Oyuqtzslon5VxT/Z9HrR80FiagUGfEDveBiftHJAFuynL63tXJjRpx+4g8YulG798mV/Vj
hc3cwantCChvAFbrCJgIJIrCkFnW8uvKjdW3L2Y1jHhlmFe9pOTs62djjsjYLH5KCvIlz7cBVJZf
aor+yoJIp4YQWWNwwiPpwfCxilBpdxIWYcZjH/8IJV4dFaHaaYwK36uRbTTVHQQTku1sEjET/RCM
0z/KUM/41TY3pe6LQxHMLrC4kF+TrvnPxSRqVra7m4IlLDR1vrpe88sE/6Fc7X4GQf0iZIdYQBol
cWvDL+HPj0pjNuGTFgA4TV6kt0O+wFkXQewyplfdorcsS0pbZCynwZnFVVxVfbszPKKrDk0PA2U7
VJaxYTB/Z/nuwYwxd6BUl0r0t3CJiNCMY8Ky2uGM9/Q+s+NzyOxwEzNGv9ItAXCZQ/57o/W/sW39
N6flY5XIZyfxXxn3AZPkiU+uamTp3SByYIvMWQ445DhD0jGNGewq+o4wSkQs8roo0FzImeof6Q0M
HVtBzvLTqPVvi8oYiSbEQ17fp7VPXgiwcXTLvK3JCU6Gv3EV+ZZF1gKUC0bhSfwTcQ76fED/Nhro
TZdAwlK27T+apvacBTNZouyhyv+EpXs5Z34/hxzXxk4NnA4gnSPVXWi8v02Z/cBmo4hqA4ADdPpL
UY6zfLYTE+IcSDyDMWMCUXjM4HckOxv5dbJTlYw8jHAqjUlNWw38oTmF6/bY9EYd3pSEmROx3lC9
3mS18PEETQIbiWgPHEDbkST1l5D5FVRE35qzm8/23ndbLxwKk+3YgxMBxdRaRljvb4gv1iq7lqzw
JOopSmLLY38vBgDMM7nIU3hdmYHEinY9FzzTWKZ4M9ZqROBGQlwP2DdQxaBZgCitxlA/GXbevSJw
apFH9YbEctOOyf4ygmW+3c8jmVpMwi0UP16phjscTbGX+OSu3nsuL3elTQl31F44AZKj5f1dmfiD
tNoNhj32R7yIOXZQkWe1H5tXwEZx9TaExsKQm6IxfOrjFPDICUrL/zdO5zhA35ykhkVQt7I8dZ1N
kaUI8xl5B+1lvBpeOIAa58H/JmZIdGm6x+z1doooUq7ceJnqhyVJPk89vjjVtTXPM9nvRmcF30q8
Tpt7aFg9Nku2QYHx93v/cLpz75YlTOFKSiVLwob48Ebb2S0shgdYylyGrUlieprYkQl7LduBOrAB
imbC518m4xbFIO6iTS9wnZkKjQH33y/njzehYOlIk4Vlw9HxvA/8dsI7vQovBQFbrjOLr1JKrE+M
1F46rUsTEKZtHB6TLDbAtyNYMZ+oWt5fgKtcLaUr+f1QbqDdfLQRVY6XCZmG+cnG1ZEa27mM6624
9qJdJCTRyhLXsem+rSsaJaKfaDH+/gjEx+LV1XDItYmBnMu35tkfitc6tszaSIv8CKSs3RfTAH2B
kDtPdMKX4TH4r9c/5TYALKjFZaAdcTzb1+FcWlgsRYH82ly6ldSqEEaQejfYJZpXC7rjDdj2MNFk
RrN5SNhImnOTTloSVbiQmdaqv2LqOtmfPNpLEMnvu6HHdJAxn7CW/ZD/fLgxOYQE0mS+DR7XUwk3
9tBm3yc9ueEpgghQH7w49sObmBFr9EgNx6GQSObcjJeBUw4rdbucweL25lgR5VLaRftAQlIbPIWG
bIKbop1C+SUgdqKAnVUQdNv5aur2fZE35Zs9WnjSFFk896+9TmRxReloBLfQBnW6G/QQ4La9NGyf
VNDvlVIU0DYMbW+hGdGSsKo/0J/4zNlPoUadvIk5OYJGwaLBScUbXlaew98X0KJp+K374ZNWHqwm
NMGKT9uhQn6/nTHubxJ4p5gSTjpQrxMObCwU3IfJq3DNkNDe0a/Kt1kwmsfW3Mna87pfR3FoGqcZ
P8li+OTD/vOiNBQ2Nlrc1LRrex/32DiDXq+tOjqsjGj05uxlIEO8zDAuFnqEk/OqrTJrgx9+Pg3Z
pprbufolF1TlVkCpp6365Em91xbxpLRpedqihCFomI7xw5tpjSmKLSuJDjXCmvYHEEFe/6zCYSHI
QtwKDkENVRNKmi/MB5A2HV/jfinz2ywHZTw0pSDB0LM7LrxOCqh0n1zf+9ZruT7hUDWQfMtZK4S1
XP9v9YPVW2RgjkFyMDPPbr60Op8bOPFFDrKqAwdbHZg+ovniTNKJLDgvrasfK4WZzY1m2NAl/7sH
tixl6FUsictZQazkh9MizWrkFnDgKTCxrsdwemx67yGVQfmIf3mLuRXiTE0USfFvKNwEI5w0Fj0N
Bflt34e+pNrcJh6qhgNaB+QYf39e4v37XC4PmYbJ5u0BjHKCfHheQ2ulQ+K63klmkdxlbmvmN+4g
sM7QRtPU+6nwqSpaQfguVoPERNXw9fUmVThC7abad7zbwA48cUsQVDkeIWb54bHJtYW8i6mYVDtm
9AMGWXmZ8UNTAtYUtvzRPN/OQg72Pmj9VH+ZEh+Wwd/v7c+DWks+IcfzpK08bX9cq1FiG8JP4Gsj
eVfiTps6HI7t0KXFfTVMItvZJr33vyu9t+KPqIMomPIfcd3P/n8+Hc5JeRE8wePhub9fmnWB9kUU
zDcil8hzOhX4avtyyOWZrr3GiAmdQVPS06S+1lvGXFSCamZ6c66YSrTHLpB8ZSsXeHZt2EV/f17v
FXLLQe6yp0qEVRiMe84fIAHUdCWZgB4rVjQyhqjtNSO6oVanpgZmfvF7D6Lb33/pB44xv9W1TE/C
1GUHBjCxP1SSAaHStgMXAd6GQVLuYDh++WaIfiGFSivMGTUWhJt2hWK9hTO5I03LeDMbmsE59mFW
tFBopvgQQqpmvNsJjNPgWQw3hcQhg9S5nGDtv1/z8sn+fiojZXMw+fEA/SinXPHhk9YqE2leJAHM
+wlOt0cmOfIF5VUdXiihGe7RlGVXVdpSlWUz2fMRsqRm+/eLQCz3x2WwurUnuALLom/68OQSDRYu
R8s8OvGE0shSgeddhRMxhsdigmXwVBdMiF6bnOxca2NVbHynlX+98mxXumYMIQxKbtgknChl1HPE
rnzZFT41In8GuyIqDDL+/zDiijyvorOTu6HHPrWQeOMLUs3MnyWbm52q9uj6mPKahg8CvDL06roE
6K29mN8AEUKZRz5EbHRcb5Ibt6ja8kF6hhLPLBltHOJQJMWPqsiHBx5CJx7gP9YEu16uMyhHfmvg
tkD9Fgx+iIEyG4NnBBdOs5WyNL+NtuoW572qLIjXjOzuZRodo8Fcd6EHg3ADUFumn8e/oHLC58He
ws4IoKc9HYAJzMTHsSxonIfaHo0UV1goTdu4C5vwbDSIXlcaX+CAfT2VKsTQb+yV7T8gFbAOZQSx
adrmZCMUezPp5+TcgKwYWyeFY4tMGxStOLTKAS9eCwlBPoO4Lzsqjl2M9J3SLnFCC00T8aUPLCtR
oz9b+I61irjrIIhmRB9DXSAoWZsmazQ853WlORte1Zshg3yHVOpexSP6X6PHYgQe18TNRk7E31tL
9akZmAYYeWA4uwETVPXKNw/FSgrF577yG1tQY+d1HYisZFXmXkxejMuW4HYYge9a04mmfdMEhAWv
FOF8mPiMQa35OevfXYnU65wB8IY5A/UYr48AQBbK+iqlsqjMV170qEeWi+dC7nz1Cs6wfQb/QeG0
7AdtcUxS3yqv4UAtDNULN9NyI4Ygw9gFxiFx51DsrEZl8a82KM2YtcndX61zqIog9ALTJNROaXkw
AVOezDBNo50mHzA6h0Ga+yB1glCZGVdmfYiA35Ib5jl5d6Ki7JpnK2Ng+MUdVT6+DWSyOiDRKZBa
VmGAkZt4Mz37aTOSv4zq8whXxnuEK+hgz7y+aJyPWYtMfA19LbFZyhZenNU3t3Wtm+osY13LrzKp
E03WYiS68Bx6HMLHBNc3jxlaOVXxL1VFDDhyaxTDMZl7lZ9DUyGmZZa+cNPnPOa7X9Qa+j4II5xZ
GC0RtWjpknhikTupuGYFjDUBsLqrDgjmDKTeUY7dFBPhPNnV44gbKGytoH9eZ0xKg6zslNEs3OUi
TOBYOynwGwacy7e4TlmSEP8JhSjcYfA4c014sTpeVUJuW3m9YTjgKtOguWu/5W7NpyBtN24/M5O4
9OPvt2vaQ0dYF0GFkh9TDpkLlW402PI4p7H33e1s3OrcWLfkybZ6C/YMiiVVzz+byqnMY05H8xrL
vE4BeXPshv3AHKwDWtJokeyBOxcBy+slF649Xo3ViH53UeBlp0ny3TzlRusnT0ZjEXI406Wlh8oo
pv5eLlKXK3Rd0Ap0b3k/7Cpv9UFSIIZvDNXLaGT2bMBFK4a2nzdpleHIpXJlT1dm51k+kfEpCDN9
3KiwL3MyMkPDMFKEgPqVmzyluRjJVWQ558eyzEbYuaMY1QnrrbHcLt07nl4BprsAlj0ZuW6h7tI6
LtVn3dsfkIBneQ4PWi76bnCBD22rK2a86NBvH9eHyxdYiU01+T/Gjme7aVGnfq+SFC+YxKBfRzsQ
PPkSbg3kp3624DjHpKKWkAwPiLIJwSn6gnO9WP4FvsqF/UDyou5wkIOrtlEZrpS8YVy0axDc+FaO
oURkMmUyOjU2EysibqO2s7bZ0A/FOQj7cHiKDQj8qtA4eeneLGs6W9U+Bwy2GQDAYpy2mh6BTt/u
Hnu/8v5tk8aMjqKfnP1YQ8HFSIeulPkRbxgSU1Fn29gc/HbHV5t9UXkI+E0Xiw97PXUZnuShU50H
n+3jRJnvb0GWKOfsWUU1vsaj312BttoFA9Gk/+6mXnfUdVn/8/eq4UNNTGNEIew6yOYXbRF45If+
jVIclkHGjDS8iCKA7HAxyhu/jp464D5SZqOOXpvIdAKR0ri2mptepdGx1Fx49L8spLgYKWztKsmA
cKnB31fEync6Uqy8cb+KiSh1e9FcycYVe9FI687IUgB8Dmw5XUdghfkTOs2uE59cxiWO9PcdwjFN
SfWvtSWQwdA3vr+OrgT+yAJYrkOWG79MX48YmDpldi+GoMA6ezI66DidE+b3C1MSb130X3kDY88b
0/mmJZIL7brZUKSvIIw2BrYzPZYMcOMYO9Ubv5nlXafKqTv7WCM3d/XkdPlzpoWs5BWWG850501l
VX5H9JqXn1TZy1v9/QZdz3IE/8AnmTryDxwpCxjBURE6x2I0xrfInJOB4ajFpKlkXE+6FWf/whQZ
2+bfTxacXB7e+99NqWwpfu1S81Hpf3i4vR8YQZuGJzyNKTHN0KuaJUnYRB8ls8XSaQwElno5Ot2d
rXS7GHjZbYYtKiUT/uaVvC/TwOGLDq3ZxBF7xK9QMVlhPmdlvnMtvNKxrjwfpiwqhPneXo7bU8xe
Fx+QG6GVz6vRLL7hlOCRfl34xmagJIZmRV0NgDd4Zs+A0qq/QexSRrFRbCbJIbXT9GVqOLhOIkc2
eCtF/4JSKXhDKodFvYh5+d/A69mgLn5It60KCSjqM44SD+6/taUGa1r4z6nur3NvHocNbgLxc0uW
tge9rqpdcuXNxX7RRGN8cEIuMG5rlV15tovXmQs3yd+gRxY5IyCEM/jrM0/3YVrA/jLCYR8QkC4r
pj2Ncr4G3TD7kHn8lPM9ZtkeQyvvGfGg+iLgvstMsQ8WX0s/ieZ2NwRowm9qRHkdHpBmVVyJjA35
WETekodQFPFVaqSxsw3bkL25M6o2fg6FybY1DH2IjHgymAoSHY6fCyHw4Q9XZPFdPvlT+lCj4hN0
2Kk3A+2npL5HfvpoeSGdUCVrm1IUPgRwTGrpn4mqF3XRhBji2uDfzlem2SJRJ+OeL0ipALhIlLMb
7TwzxlSAEZmuj5kc0+AMug0dIK/UXN0q6dTMrxfTgEDRo91PKnWq7+xDHRYFAs616XvlLymSwNil
HaUWLkSxcU3Rrtr7RmfNNtedGvZF45Nnbxt5MR3hIwwPBhK2fhv1ighADOT7Ye+3eTfgScZ3dy7G
aJHbjCpjQFdNL21ugIzGopumT9q+/wcqaDuarRtdqMMR+hEVFAioWTJ5eki6NofNi1gDIhZsyfs8
jhrcStzBbU5uN/BAVzE19b/ADsjr/SerIJ7sswnX+81lgdxcXC3YVGD3LSyDD7iG9rtwGmCBHaZa
62QHXw6BdWI3M9k3ZkfEcDXzxWOpFdxicGcDsl709JL3lB7swiywYfedLN2TIT+FG6aMhn+gAGAH
zZJBbtsmjozd6LaWPo55W9LdxqZ5yEug+m3govW9Lu1RVQsVCxenxMyK+tCAQ+1rdAKfxRF9eAHo
YBnoAeYxFgWh5gD/cLtdCW2sH2OYZoztoqeywksB1xi8sF7K3nSq/Sp9XDudtYtJ0iZqv8RNWVf3
daum8ZNT/Y8BiGNxUa7jQrkxXRvDiPd7bG+4fTe1Kj6gkEElV8Lc9/EIaIxh52VJ/aiLNNdbcx7H
/xTkDiFwQULCuC9wIhCvgYZ78strkjY7rzyt4NJlT7pJ9L6LAMu2hUwS7G+QT3qbddJo2cxSd4PN
4lD4CXgxHLZPzo6PYwB03Autih+A7piJ24ejo63rRhqmWRxWiEVpo3xrLodt5ZZUKW1fls2p0Ekk
Xq3OhYQSg3I2+/Ey7KXadu9jVKbTaQohxxymMRYVgMPiDPL3K/1Y8IKWgcIoDR5vgvd+dBGSKjOj
WAM6rWy2tbYaIfe4WzV3rnGvgoL2KJ3z0dkV+HR0n5iTXgIcfz9lPVySgBcdm07HYWq6XOFvuHeF
sVIL2aq6GaY6+0k9Eo/PEXxUPITnuXpd+1LXrVR1UBd+Tz60BP8IeCX9ebz4NQymYQPx+GkVH83R
7WGdYGqCKfoFs2XrWJBRBEM4frgFQA+7KByxsSxNG2UEWPCxjbxaHLEzqdIXg797qCdTTHd+32+D
LDZf59IZOF5LA5+ioz8sTsnw2sgicFsmiFd1RfzcszDQJjQbYYHNR1u4d4BrTdnlHjFuI0W8kFMg
9xY7brJpywC7dyiTDuPHOsPo2A8q9+AkU6o6QKshHK4cP+Immhgb0JtgijkaEGWzt7StzdEQ+VPu
bf2YafXZnSf5X+YTzrGTssN2P0rnqtjFHlYj2Om5/BjTT3B0WA1LBm40hDCqKP6KUvHfZRlwsTWu
MflbjMaFwmPd6sx4wZbhFWEs4sz5jFa9dofuBo4csT2d14fzNX6u4Tfd2zUGt3MA2CQnM0GGHsf9
9J0moS6xJsGDFe/UPH3tsY0s9swKlkGKa4TGlq/YrG5U0HpYi7tDbMKPaOcufFqv029KuBKzVGl8
GA2D8V3ZTw2hOmNcYfPTYJTm5Kgax4KAj3oSzSdo/KXN/r8r9HJMwCWDCcFOpSi1P6xQxCHDOGCz
c8iTPsML9sLBywRODHvMFMbiGOcGej0PQUmzZ5uDhVgkFbfXAyrU5JB1BaZXZRNGV7BFRbcDvUP7
UYhhvm7GSpGIqyeqBS8rPAJ8MoWuyaCbZkknbNWHoGo1uB31C+ukTNgifxZQJvpPyHZ8dH8UvK5c
zkTOQwxp2BPef4oNhLB+zCOkGbDPeeSWFee3FSkq8W03Jlnz5qVuhoZj3UZXh6DaYVz9FcXr4v0i
h3oxTpF5UZzHSZjd1wpiKDYDgYjYZFXsQm7JtUvLsqF/HKc77HQXVxgjlXC+ERjOVETzxT3F0U2p
jukQWPbdOhRuLmO3FZM1MoUdiRdwtmONjt8Q1vEMIyN7I/s06P8rQ2RXTzhwye6t6O2uP2V9VsU7
c6bk2PR9yusxXUYpN0UzYPwT+MGA1YbKMrZYB4sVDFPkbEzcrIPO5MgUgc8kLbPlajv08faDBcmp
+lHbodmdzbxBVcXEKaVpvuzwyidRL9g4U9Q2/yTgwsW9rYoouylpOBDg17Xt/pPAbKLsm0HLD+tn
ui6iKchYXGU+qMWTLO9YV93iXHqzfjZVz1Jg6rcMUUPtFs1b4MGL3Lm4lHX/GW5hlF8cT7XGVcYi
wNwMerdxxNoqxHI99SMM0tAOYB1BJFW8W4exk4/E5ippmik+rRQYjGtZlHk40AQSJLe0/Ot0af0A
1qHOetVgUrz3IqF7xwt6IuWCjiC3xZ0otdHuvLTlqa4vSzrA49G2vGw+wAYN1s2dJntlnnoxXgPz
d5r47IvTUaLisnnDQyjNpg2OOpSyJKaM3G8SQVk7xAPKbaDkC6dsjKFoP0ScY+7eujD1/8eQCPo8
QyFGglheoWTyiKKC9GdE/8nSx/IsnyeL6aYrBdrOVONCPW5MZ5ijcZvXMU42/P9WwoLqhgaS3NIw
r1PgTGueZKJ9nrwnY9QPm85EC3jf2jr07mU4eLTJF5cwVSPDOJl40BW7ktJBHTB+S5q3LnK6xRMp
hxKMtU+uUF5sOsRi/K+J2Qlr+9ISTHVM9bv2FOXl5S9QGn9orRdy+Kv2tk6Hxj0GQQbuDgRXgzdv
ZydsyfksKF+TDbimN5L6ZyRNuAElhtokLrZO7OzLTmpAbk/OVGNF9uaiFBaPRENyc+Fq7GRQg/Cn
0oI4nbeuKwXvui0JE/0qgik0T2MvLee82r7YqXax+jG7SSfnUfhsEWgulr8x4Q/j9jR5wp63NRBC
fLKrDkFoaJRoPDMljGqflbHA3LPD1eJ6DFqX9GtDV+l5Xf4ri0p5mV7s3SBtBz9F1tnzEx9Mmx5U
0056Y1Ore7smMqbmcQC9QMQYg6EfC6tNOd4M5h7F9yLI6pjo9LpHciZEV3DGymjmaqekXKzewDzt
+tkzs+EpkUGUnUM6K/Qmy+fZyrIq7pOms74mphHp735YsfUPGcScJxBiDZId2ChZD4xKR2MzRSWh
7FXC97mdpDFLME099TsALyJBeLjRfN0xMIBK1k6FewWu0EVwzBfGAbFIoripwmTqHjvM0TbMZEmx
we9JzbtsGYzsNYQcsV+/hYYTcZFzJewPUnHWdJqebJPLCnkyu8GyyXpj+aYuzdZKRoTqwNVjU9NV
W6+mjbhb/z2eegxcdExgdoRUOLKC58bt+u6aiCE7KjdxSZ2zzZmAzQ94POJNBVww4uTFpKx8VY4b
W1+QNQCgrD+v0DWHADZbvvtWy6mH52hgrvWIeYQ1H5A8s7WtWFTe27yPLO1pKpel0o7HEH4htZwL
6eAYx7CxCZxIBeEJszCnN+a0GM95bTf7L9RzQbux+iA4V5ADrlQUxdgnWh5ZI6uBX6kkUrsmRfeN
cM9WBhOHxS5rudH5q+eaXnGdM061TmbkYxBFJSNastOXo6NI6yS4wnMuXnLypv4bW4TrHf/nm72Q
O9f/DlGXzTBMGkvs3VaM2QvvpvL3ECvGaBeUg2ec1o02bZP518hArMQwnlHejjQto7uBtIVuKslT
egR4+Km4KZBYuZv+Yh6SmlMChgL7lZHhyudyTXtxsmRat5htxYPZGc9pL6ChuoHu2emKARkyFpLD
olMoxGIwGBRCIYzp/f7GKRsshzfTxTOs1wUPVMeavx3bM4ciSOtyQEILQf5gzjFOU1ZOaX2KDZNd
VrkDVmMTDz+7kSZs2Gc3x6TxXF22e7z9+BHrR9wWg+Gea6FbdT2VM+eml7IznvqykjhMe4LylDBF
tCj+NzRVHNErWR+h/8xNdGbWVDu8ZkgDcQrH7R7aiy2e/384O6/luLFs2/5Khd7RF97c6OqHBNLS
JmWpF4QMBbvh/dffAUDntJjsIM+5ER1VLZXENAD23mutOcecwDXdmMjgtGZrLGcxYUcm34SRjnwT
BG8l8j4uJNIXN+vyZhu9w6Ne2nXDtrWcudcvp6eIpzCzZN4cUnzuxX5MKIc7HwvBJpZSruzr1Zjy
YjKOBpARPTWxQ0VkXJbDTY73WInzlIEMhw8mgz4LhC4SEeKiVyrWd81nWbjD/Da0vziGIJYsB/IA
8F0XghNKwpyC9MPRJg9hLeGDxRH2+vu0Lt8nCjaZXgJNUTwiBpq35ydFucpRXJhadVqZgwOO1vaI
BVhrSY9KCvMUK0Z1zgONMy9eg5YRFrpDsEA0sQ92G0+Vtx4K0rqdF1HIfpXHCF0EOytxptibOY/h
lsRYVgOmeGG/byQ5HXfBpDbqIae+ZswrN1q2p6cwQ2lMOdnDahwRl+f4BU45GluHJxr30L7DmU69
Y8rEu8N7bvNyJ9dZwpi7Ndk70iHGcZdwQv8Yi8Lnli5TncxMvP3dvi7sNnuIA07OUKR0GqSRUiPX
TrvE4a4aIVEzaJRzG160ZKGWak2aq59Wpczc26x3+ooNXY+1I6NraHrLKlI0/ryoroSiQbScC1Zs
XqbYkk56Bly6LXzOqfZgF5blXpVBwH+CdcKuPCzsvt8CG4tlft9GOfdruZwvbE5+CG/0jDMEnQ9+
P9KdgqBPLK/jG7S9BUr+7wJpliDSKHfoxWomuD3nsm5oIb4IMQjthN0cIMjo9Pg11mPXAjhzg5be
3qHVrDZ0kQw1CId8tfgGhI9blt4938h6uNEatVBmZK9eftLxENo7Wc6kzboJDouiS/TG6KA6o8pg
OAbi4z6fVbAoygsuMpwBebhywlYZPwOzAraRQNTlQhVJbHbvVVuKPvjworRNGoZsJYBtuUKx1TEu
7nAkEvkHSE9cJzIYJmoKn175eZXgE1rE15gt2xcYsFmmn6AwfjBFVP0MayCUYEcyOb2TwPO9p4Pq
PJZmqzRejQn7NEKSvlWcjMAMRccUv6k5wf3obCxqW1FOfA/hAtk1AXCOVHlGSARk5FfXRjKnXNlj
KYtD3hvO+JXyafry+gNNs+ei9kPEhCuKpUemLzHL/p4/0Y1WFvVUFfhFaGPUj9ZSCK1Vz6qUT5a+
ZpNUU/YDXUsR7JQWvdJdnNcs+cGIIHgPJCETRwMn1S8p6QIDG5LjT1tAcfl4H8U+ZtcNMD6MLIWa
1p/TWAwGkFBTi3c6UTUOaShmZm3jgkDSjSSMutvUrY5VadWO5VJs9Nu453NsEOvr/h23tMZ5pHVk
4s/oVOF3xnysuih56vzQDTk5dOEiWlsPFjRlqKWYc1fFd868YjwxniHajlUV3F+a0ynU06nptpUx
xfqtnLKX0rqNFTaI9TFdC56oK5UIjxQi7Q9NhijwU5uFGvpQSJx3+IlHVO1J4+DqttG/bNY5QA8V
JyQzNhI/ub3APRgLRBad5wD/wJCm0PVDnZmIxJBOJ6+kas3tWmzh8Z6+cTcBuNdpSkOUts1KeJ0K
eOg77hE28QgKM4WIP4PSgrrn/6+w3LUVUVd++SvWekyQZjeYR8uXOMCQVRyerUpvs/2qb1QMTPDs
lVow5eQzhYS4UBvMVxZCrA+/Wa57V+oG0AqyqPCrMWf1FDWVEVkHpQ95wFHpgbB3H6WpUuO9HRoh
wzGFCoF8ntkA8/qNO8PWnw3pmA+iSDRNuvgGfQtnvq//aB+GqZJPZaHbJ1ltOb9mS+NlWmqntf3n
LzVM34iM0Yrhc+jRk8HRv+ZNlovvbWZ8r2y0rmTczS6U0eebdVt/tnCF/ngdI24nuI5RqOYNY5dc
R1GdvI9bMRG/GCbK4PVmPq+9mQlejsWCUB/BKd5VnKLa1DXeTTcufa5GbdXzaRaSg7kvFUM+kptU
jLeFbxlfFSN1mDF0gRKemEwpgMywgTpvrNMvvyrL0titkacrqDkvHUqCD+XDaZdOjOxBCa5UQAZA
44BOs49vK7Oh+T4WcYvOCvoSndLXL9aFm3PeKOaDA7Ncx7TROb8YAVXFCGa7Tq9K2o3DcbSc8ksd
2CEk0BGlyV0cpIxNFFvTkUtQlUP9xobSHVYTQbvucktrN7UiQvFqYQ1wn7DcY6ZKdcW/ystCVbxG
qRibrce7IJ2U9kYd0UxtmqpNggM3tK5SVxj9J8lRlXSfLp6s1cb6+ie+FFw6nIdlGtt4Kk1d51T3
/O7sufvRyo75KeDpnG4TdZjiY+9Us1OyVH46AchCOswMiw5twYnwEBTIEh9efxMvVAKOCQZ33ppn
7SfGvIt3EUNdG/XcSK+CcOAZSUOVamwlEptB5iQzU1+J0g3GJIuOj18Ake+cQmmfVudzPjn4onUA
MD/6UpjK/nfbYanPkkahXuaIhVrcXfV8sjqTMHUEU2C8ikr2r9ajiSCyfEbtz4TE1z/ii1t71kmp
6HEdmRsbnf/z7zmUOzpPmt0RIKKEkperenoOO8aK+0gG3/gloEZRDpZoNdRsC33z9ddf1PnPjkDs
mmya6FMcg3HK5VfMIoXZZdQHbkAdZZwV+mgMDWTzPkODeaZVx6I1tkUbgiYYxhIlRh0azl0xSWFy
tmc/4QmXGZV2u2Bl33h7L+5Dmrmc0EyFh05GmHgx+vP9CoIh7LtTt5wRO59yZs4QZeWSiZzJ3zeQ
Oo4gBuLeq80RyYIw5Ph2demGhtLBpZt0cRIM5YdrzcB/ux3HaOIwL2cxuCHyKeTTuLje12v9+ge4
SJpj5bBmg4tiK1hANOvFyjGMg91L6AivtMBIU69WpYDW/5JWIFJZ6XdVkVrabbHUtoaijw07ud6D
QLXztP65ui6DNOlo8BipfxJJXhn3v1eIZeAuoTyV3q/dZTRXRMD7osEOHEl2U+0R2nL4Sxiviisp
14yrmj6R7jZiiuI7UZXSPG6cj98TQH7QEfVgvbF4zrfwszuMs4/tAFTmgK1Y1mVpqIoIAaBdGVcx
eILyu5wVxI8r6ixKIT1vRvG2nST0MwpjpX6jLn1x+3DC12Fp883z7xeD8ha3dzlVlgTqPtf7X9hc
0+aOLUtmo9C4sWu3TgbGhFEQ6ZkXpvyzxoA/RcYb08KXonuDvss8qpzXU2YpF8fUFiq8iMyxgx5F
PvtBJozzYTCHor4CPKIO5C60SU6KnyyOSiiGJ2nQmelXDcobl2D2FMA5/Zq5TDZIBBbgQQ4Cc0i7
myZ4Id4oaVIuvTUNVi8vnYzV0GGsgk1l9mBeWIPnVimlk08G5MIfnl2vgsRHqOhoC83B3uVS6Tc7
UG9NtMkH+oobOoZNuEMbmDX73IbJ5q3Y2zceq3m8/uymQoBjYqVBzubgiL10TmiB3Kma5NenNQrB
KWnXHwNCS7BxxGE9A7P6wveEQmV9kooRayHo4gI0V8dKto06JMg8BNQlAMV0in1tEIqGkmiuxcLF
m5y3kTKrnrqGQMKlnFKgPjJMiJpy35btyJm1KiwvE5OS76acjuneaFUoYesq1VtUPvCVaFcGS/dv
LUpe/yL05+4r1hc2ejwR7B4qrkV8i883kLhQsrypMAhK4Dmr2yy0suAa/Gqe7PgGZJjfwrC7r4bO
+nfu4nBuvsu0FKWfZVbSEp5JLsS9mVVinCWsvcN5nXCsnc80LdDIumoYR6OrDsCtDpmMPGDOf4dJ
mOfGo9/AE5JVQwJxx+ES7V6nq9Y2SnXOQqIrQvWEwBQ2YW5JVgKtxnbiXa3n4xd0FTIDQxUXitdX
7X2nQHo+NoYkZ540YB29YSOmwjbGmGnwKpN4/dtTXtzgc/E/A9/xl4AIuXTSFrZZT2YzOVdm6cw7
f5S24prYoio5KoMZkYTROg+1YtqKp3Ia/lA2ZC652YDJ4LoTegZtE0Gb+dZzd6nC4KKyVmJLpy+x
oEueX9RkNJBpahaJ0JKFtr6m9s1dZpMEIY00QmjipXHbfFcBZQbnDBQ8wRtxoX3Q2oEiSg+sFn+J
5SdWc8OVEfoOlRo7tF0aDfLx17/Dl00U3qqs4AzC9iUruJKfv9kuGjpWpqS87onnjj/B4uwsZkJd
xukYn11iXq/tkjWkZTXLLk18+qlsSuYSGLNuX8z8eMB+94yXOf5aniu/D8ozJUUio3bcA063KqTK
YZLekkJEHHMH3so/tGHUE67uBOU0swj9ErU5p9Z9YDiq5Oa1cmqXY3hYMjI+Gry74rrWtBws5kze
QXOQd+NTL5dJv5mNQE8ZE/bWm1R7+sTTVPnXGhzG0uM0RHFJM5mstzwPwGNSkEXNcUwmkt+mwZmj
YmlLhG4g630Prbof0o0qWWECnV/U6c6UMLK4mpNhJubUF7ldzEO40YNQkm9UpG8kVqtyWbfXRg+s
0p0im6WJAS+FYATC880W7vMhOh8GqgATPHQ1KFq46y6OokFV8p0KtT1xK3EXIRyvzbMTBDztHPnB
j69mmNWk5CgiKY6loRgP5Mdoj3CMopmuA0Xc/f8wnM/vjodMJxvNgR7JRn5xEDQmrcD32akne+n/
F5ETWMckDvkKzagptiWdZeOwenWRinKgWUcupTpGAGVsI3owxrIeD3o5AA8QUAqMI6oeC+1WMfmc
mcIBxbihNdWhT6cuOTPYKpL3aQr9MAv8KHhLtXC5ciO+ZuHgSMe/DLpYFyt35SAgYPBj/nYZTjL4
hM+6Wak71HRFi8ArMLIbinlicGOMFPYpLK2hv+lkp7VcGw/KbKZNJxLFc+NDAUeHdHenxCS0s0Cp
MrYviZn9lELEAum3zNxlqUg/MqaWs6/JSJGqhlPHlk3iSH4FaIehMhtMFWpAgugQ/ijSUSueAluW
uuM6z3196dAuenfgmlg0qO3JOcEryg72fOmoozDDJiOpV+vaEOetGZ8CpSjaO93uAtOzJKh4Ll0o
FgqcYVF+InYt/TqB8icGxBGKTRwiaE+XoSkrByFThGGaUW0UZ06T1ftV5UoCDYu7lcgA5zexU4MW
QBlTfNdaJD6ntYEkOlhLN1odBeSTIRoboBkY8rdVh7AmjZl9kE13kxhow1dM1tT3TWr65pXQ5G58
Qz6+fPQ/Djh8NThpOTljjUd8+uJ+B76HKDMJratSkySxV8xB209jbSMCYACsKQeFM4xypw4KLXXR
+4p1W1thF3gxCjBlt0pOgINzQKG8L0gR1myJCDF09bZ5bUkOjadBg7/p8riHOv5PnVth7IaS7z6z
J8WrUoXfyTpsoJ7wFUbA6H674Hq0SvUkK3ID1ToQvcSXabQE9Lx+b6jPH495bbU05qNkBRoaRoFL
hwDunklBhKKQaDKnkyXLmE7IvahuABKQHEdfooxOIKH5bEXVtvbG9FPFPhZNRQbzKv+YVNA6t+gp
cABmCjVIQYyBgUKwqsAup0HgFBvEQ1L+i7ynBC4mhRIHpNc/yrI2/XEtebo1g60Ryu580iBL8flt
XuADEIhCAc8oTDIfeoWq0WXyEmjbSMtz3nggc1LdBPCImo0cSJm6X12XcWFr3QNWTaJAYlbkgFCd
qLJI8lsYfkatzLhE0PkQhI1ylgMhnSOQxaA2vm6pfwvPb4K62NBjpJavTERsO70ZG/Rq8ItIfei1
1N+uhMQqSyXpaCV1kNz+134sx/W2nV2J7wP0icYbjT1AGHz0P78aEzQaG46KsHo+PpAt+awLOtWW
pIOh9fdjUyBzVItU8/dK0UqfV+VOubQ4y14P9YNaRHFwuw405bHlvjcTk4e27eHgwt2CcHiflezP
Hjyw5gZseBGVlNFlIFx9CMGRRbMpw5UGe0qP69DZwMJgHFp/AHtTq0H9vZtaXdvmhm+f1/ivfGF5
rMtfxHwHKsayEw/6aIwPjG3rkdAbaKlbo5Dzx1lTSI2wSBeT1uc8vT6iueQg4+E4SZ2ynoHQVXPB
mJrwOwxWxPBdreWeyf4MYpy5wlHS6rvfkqklMWcdOKH8ngfgcdAkjwqm7BIW4MDPKPqaXgn+244s
kJLKjnnBooFa+/y+zSzrSsh+bd9iAJg1u4uacsw7TjKwLGisrME8TUQaBbFLs8g/Bu0NoHXtSIe5
xQoi416uH1cRySooWbVf6+FtnRhk9ItCkioXmZtDqZ9s12EMW82s9OJAKa7Ytsr60VcbVu6+oOg9
x0vI2Trgwt3ikDhC+IHIrtZXngrkNZIX6uPAYapc4h/XJLr1dm0lh49lQUOqTwJgcZm4o6RHcgQJ
qVGVfddYHJvWumxV7CHZ560pWheiWkuisdmlwxyq56RMiOBHZn14tqHUkI9rOwS3w44QSYLEWG+G
7i4NmrI4d2rGgTBrqFa3RT9aACbomc43s1pAUvJQEStw95jdTeovobCpfkwRLFleaAWteTTXwf1K
HTBsLqecQG2uvQEJufW5MHzMMznBvyigJKnj0FmgqZizQ1rzWpM0E8oyG6xdb2kjpmq3sQLBbGWd
niRLB5/4THr3Nrk46J8W+UW3zFf9MJlQJIhuDnIknPQxkjSt+R6Sd/VFb+u4hVxMQx7V2cTEkZMU
3epsUViuOEdTiWapxjqrZjPOuMH7OkTSaA+qNj2UplXVJkBl0W8ZM9DP4HDnwBcQbQBXRWpqkiXx
aSKIgLHGkIEOHg+MVQhK5qEvDrR18CytdwuiZcu+bTEO/pCpgaq7piSnaR+ro9+9n3Vo9aMu2XN5
K5a6QoVn3FxNaLiwCa4Kng6NgvQzi3sDZ0qVRJ8QP8sgXAqZlANHIr/s0PtmHLh+31vyUSELKTtZ
HTWih7Ktogtqw9HYZxwPY/f3CkkbItnS9qtT2tB5iO6rUANL/TAgo+SeWsLkhqxKeBrqMuRJk5fV
w/Kr+QFZ72GCUuc5Tj9X32GM97VG9h9H+ifBWMtFSKLcw3ihzLZQkI0f+ox76RwgWkBGZtjaaHrI
GNKPJkrE4KxgFDKJaUHW03+3AIaOLneJof9a5frE7+FvsrMRIpqZ2lg9iACCoT/D3dZ5Emm8qcH3
Ohe6dsVo/7ecCi1D4EZhoAysDSXhiYz6AIo5pMxxE1ASh9gXp1A6+F0ZjRy3DGr3aiw0/5aJ8WCd
+4GoShLNdRLKBp/dEuqy5uTD1wnoWd6Sk01a8WexrFlWZZgVRSQ0xx51rsmKY0L1nm41fq52Exd4
kz6tg49kyVSN2laxbwhRzH+MpanmNzJYR4M/bgNw95WhOwACme/WXq2wMxY6GQqtm3DECQ8mj4Mx
i0c13dgUSlIzw1QQlJJIvwhAgyo1BMLQqpWvraQiMmvo2nLYs1KYNV6paMyuKNdFfnDGZkpZOKyw
NLDN5SFEI7WDI2jpWuWta06KfZUl0NCWid6sUYPY4Ms3Bua0Ygv6dsz3BlvBV4qhEetN2jrTz4i5
tkLrnazO4cBpq5E3NmtsynxmEuWhomMBrb3RRb9POjSKe8J40KrktpzrLqF7TuURGjVqB8ayjDIi
ki2kbpMUmeiudQQz0Z7R1dyuMnx2uFX8pahx3B5VnYaaN0ZlnGIgi/Htbk1pGOW9DLIp1NFrSSwi
vlZp2eeuZm9E+JFXjwKefYhgDcnWAa5lBKKjmTra8RIuMxepqMEdH3dFh6ATfeEGGOos+I1HGPZd
iffD5rQyrwZE87BNch8v2yT/sKkS8y0mAqF+h2QxP0bzGj+cAZ1q+ecokox2P0k47onFtFpDZVyM
XME6I9nR/ewWQxNpwLIIp/weUXRpPeCsnq+FPyGOdBLFZsODggEAc0dGErCIDRDexP5lyX0/pa7W
pOX4fp2NhgrOUje0WsGpEn/jZLAvcSdou2HZVn9P+JZjynqEWHVaa8ZsLxfzu2chl2/9ic7/OSDf
It6J0kj0h45tU9+XdlW9MXNC8nhx6iJ9m1If6QvgR7pelzw9LKuDA869P7XMcq97B1nFfTGVFkxE
qR/JuFG71FaZLI8ZcsmOqQI45ypApukQW6u+p01QqIc1MpkUbz7FRsTOo2NIffdJV9EkfkTjpA87
LP7yHTzlLCK2oJ/qA3l4iXKF6Z/rRWYYXKD1ONEpXdVeA8l2OL31mQNrH3/bfAnX84nel77mlpWf
Olct98qXBg+rvK0llVwwtJ+x7OI0Kbsf2K7M8mTaUpdhzMvAFaK2LREcaHNVa9rBzs6NIPvo50XU
8sNHkW2iUM7Gn00hDyp5Zv4o2YjSElQNPPiSdlxXQTZBHhyrNDhirNPCetBY4leFYC18pCOQVuJv
dmSNzNWXNlOyqBhNoygntARGFYGDifLSlYFHCM+kdz/uQ8JZ+Zxpm2dkNmVU7gdJN6JsmwQl4suO
9yUT1xcTWkIPKznZQzFKu/Ukibe8c64iy5oI4Fm15xItXmufS8JHlbHSrSFfNaQ91HppfmJf7oPb
eVjCqUgxpci1SUqmCpKJ1Lryae3PuRvkA2zJLvR1Zg+k0LlSbsI86Gql1K8jA4U2ObfRWJEDLKWH
LtbrioWFNoorrKxRSUJHo013yMQ7TBp1ukssCPBHWrESnpGF2U1DKZu8iVDhsyNi0eyjydQo7zlS
zRPbaDwza8ziA+CcDP3QWIcIZWLYoaekbhxtv3og1MkWxBqSIIHVC0PYx7FXptT7LYM02omw56of
SO3xa5BYuTpk6ddoMtroPfJfoW0yQf11B/Oke6uAfzHZxT1ngImcJUlzY+2itwH8IGW87sAVCzIk
eGlel2cDUvkHCWsn63+h99FhSJpUemzsDCewr/TjwDWh4741+xE9QVwQ5euxoCntzrQIYUDjHnBz
ArmpCw+BdyLu5WHM76GD2N1xXWwKlW6Eaxe+4flxZp71XjJ2+Ptzsc95uY8k+XHkrWyq3vev17nK
ZTEHCQ7dAEO+2ZtK/uNFBxFvr1VIfZadHHPU9oWiJelJxmbzoWbQmX60dJKtabD24XZysig6EJMd
KLeM3GDAqUUcZQ/rPLCARK4+KJrT361JlK+/z5czE0h1CG40i0GEAgThsvOm9lprJb5y6iUih49T
kxT5ngkSvukSKdXnwea5NTYykR0I7UZRERyFbe+mKvqWVIh8wkmGsHauPXnw2muBgUDehFqWtLt6
lIITJYg9bQvDtoFOEDXzdVU3gZXnALgKoCssoeX3Gi8nAcMGW469n3i+fpsqs6Ub5cBeoNyUKcju
THymH9iotRwa91jkUKEbxKdboPw1WUzEiX6V0nD0f/J4WNOXse+b+q5ORC690Zh54cZ1NGueZbJE
zAw7XvF5yQ7qEwGaBKgsqWzsqIAUmOoKrecgE5o55BtDG1DpDOQv8jsdPsyPAXwb5buV8qT/WnsN
yxX9Pz+G/xs85fdrw6D+1z/59Q+0RaD3w+bil//6kAv+98/57/z3n3n+N/51E/2o8jr/1bz6p/ZP
+e038VRf/qFnP5lX//3uvG/Nt2e/2GZN1Izn9qkaH57qNm2Wd8HnmP/k//Q//vW0/JQPY/H097sf
eUvsNT8tiPLs3e//dPz59zuMfX/c+vPP//0f5w/w97vTt+Lbyz//9K1u+KuG9g9wulzLd3/1T8vv
qOo/4PZBq5jHOTjp3v3FebsJ/36nG/9AWikrOArnSSMReO/+qnOARn+/U+V/0D6ch8SY7tEKkWH8
Xx/32WX792X8K2sFytasqf9+B8/q2ckEbw2MX+p68HSUrGiqL5YQeATYqrsku5/7aVe2lPubOPFJ
tIzkYUe22+RaQwPCrOk/Ut/cgk3yx331yKbqpYZ5jPr8upW/kd1M2E37hNa83zghMUTmKRHRbjel
0y1dz68A7TZ+dHZUKr7R6j1VJlgREpDwiloMXiAbPgYdqn5fUBpaRvxNjwHdW5MUwXCoBBINggwQ
rhtuTcywa5Ot5cLgCqL0ywQzz8ti9WcwjhyM7Qp+aXBXB81VFOc/mqmCqDVK6WbSrAAjxft5yOMS
c0NaU+VoRO6on+18/KGjljjQhg9vea7TbZ136WcoaIIetdIeYmZayX18j/KCnTe4ngRQyMqzE/no
TFddEjxIpPbsrb4sNhk0DE8m6mg7BcGXUlam2f5kb8QPhwLF6k9aurfU46g7rqPt4hCG0pzopf9o
k6zYidDQN6gnyR7RxgzifkaG+zYIjqRRS55kESDTR3OGjYlhVHJN9UdMhnPn0vnTss00cJqMBqQN
MNKVQ0bSWruxGu0XiRXVXYBT28MLoX8hcYZeuz4fIBJ9q7NhkBAwxaTJip9xXSNDCnx129BY2Yz6
FCAoZ1PX/a5ys66Qdv6U/+jawfamIHe2ZUQDqB7LlJqnLDeVbvQeo15sXZkc3cwcw22fo/dwlEp1
fdoPH8hUiO9au7YY3UGYSqQuvI46WCEK6UVB2ddMItLvmK3EhtBBMsk7TldqRwjo5HfpFxhACk++
Im6ZMKpXbVF+TbvR32Rjhhu8bMZrrR8sbN3593nGRfljPWYpLcMgwFNllI66hX41uFbThjtQ+u+5
eJGb1UFwanRKE6s0hwPM3vNoIG1A9edvSzAObmeM+XvGvMF+SJyPBgi9nU6uHOZqldlQm+me3ff1
aeoj/15ufECOEJOvMr0PHml7WtCcpsErMwXDXWXMCBDRRt+wFljbsZtv8jbROfGCx5IZg200+Grb
NkAUGIMbPXLkJQisq01XKm2N7oYI3LYfdY5pgLf9AaUYzt9iExUtl69Pig2hLQEeXIKjohh/LTrh
svvlO1F3I0yNnn0zWeqW8PF8q9AJpUO9i5TdrqOhAWhiIhNcHcI7iQu5jRJSNG0J23USIU1OJsAp
JJBYu1qyeF4VCvjUotVbM9bb6bjVOWsQXtBwAsEHnuDOD5Vy4yiTgyGnqfeqlVZXZExQ28Y2NVw0
tqrH2ti7eV4lO74H5gfmlG67cGjceKY+22gFjqGq1vBH6M0NrR9smyDXjgMnW6TGhYJZTvjkMWtz
JGI8R8STNYl5H6aJ9glG1tOYkXQvZO0bELZoUw3m52RuUw65YrmRFf2y9KD2CNlr3R71N9yr8S6r
ColuVgCWpRL6bWjxMJMs2XtB0Kcu0tt4ywhV2USRae/HXLK9rsrLmzRPtSMgyNEzCMnDCTKIrUpf
acsW3+LOJxEkyzMeFQukcRUE03YUfUIXikcYZXKHcxBPMIaBb5wmnU2SWChD+cTQxCqqZCL6Dhzz
O6Ch0yNxN5kb607gyaS+ouSoEi5qFXicl/NtVdTWAVeXuStj2rt/bG+/95M/94/nZ+519wB8hDSI
DYyZ7sWZW8JeQhhBld1bjnYlnNYzeBjkwvYcSXz0Meq79ICOr7/m80MvrwkyY1bfY9KGScHk5vlx
qFX1pqJxgHyFUF8XR6B9m8sg3zmDWrevv9T8o/49LOGlUMLO0FgTQ6SMnHv++H9IxkcJdwGKI+2e
+K6vZTbu6KicCGH1YIh6Q6PtX3+5F3vxxctdfJvK1AakZdnavRTFX/R4/CKFxMIlw6ngpf/XL2XD
KWAWzjR4lvw+/2Ra3iSA9kqHL/G2pr1X38b6OZfe4Oa8uFTo7v58lYtLxQzTz0uLV4nbz0NG9tNZ
Dt8o+/7DJQKJyS3ISFsFa3bxQVAZtiFeCPt+qGxAWic9njaDfpZ1HJKPr39n/+HT0L8xbR20g4zC
cR6g/nE3mKZEdnKkOPeYINTcjRQvnN7QKDyfz883HIpFmDs69xsyu8tPo/qYsVG7SLTgSRj1OAi8
/hH+w893GI5yoORF5ofn+UcgqwxWS9DF5yqKzxwvPmdW/fD6S7z8lgAj/vslLr8lY2gjqcF/clZi
5XMbO0cnGh8n4i1ef5nL6z5DUQx87XxJCqLSBcXxx8WACTblfQWEKywwe9+BsCQWefTdWnqjeXf5
eXgh1hp48KqFWpsi8flXNhpQLkc7iO6tVOCC/yZF7xP9jSXtAlkI+h6tronMhhvL5jZeCv0/Pk2n
V4HPXRHcZzG+p5Y+mXwfO+covc7k7iQswuMNZoP+p9e/xMvbQbfMub5g2eF+pus8f/Y/XjbMelz5
iEzvS4wsTxmKwtd//oXcb/5cJh0ZbmkkTsCk7YtHJta6KFS0Kr3PcpKHHXASQbBzlDNtO6+14WOo
x57Ts3MfEr4l929Fvl0IAdbXp6whnEbF2QDP6vkHjOx4HKcwju+HYATK2XX5TaUlZMoPFrRQ2W+3
AjXVBp6JvO2Bxbod+tuvxIOTjSvlX1S510DvGLmrlrFxFjTvj6NsPg0EVt1HuSNcywFvmqGn2Cqd
Ubi2xI5fh5NCEVX2zPwjjrTTLDMrElvb4uj27+xOaTYd7LAdTgDjkKtG/8a29fKW5fzLfUSPRGeC
convSuaGalFaZIPJB6c8Ofmtkty/fmX/w53DS7BcAOamCWVcdHRS5hsMiQLqobODDX3w/rc/ns0a
NaqKdBuBnHxxY6JvxgHel+19n08b+4P1ptL65ft//gIX24Zuq1KqzC8AAaMaN0XzxgdgzZvvrT8P
DwisUGtjNsFuAtV38dr88XDFeBVRlpTWHQKKFmpyBtcJjNehwft1yBGie2TCJl9UxjZuw26w72tC
XsBuEixvOb2FfiYgqZJQuq7stgPE7M3UOdGuiMIfBtb7e8d32lOYxr6/M3v1UZZjILADniivJJn9
WBEViu6oqijSe/WWZu3g1q0YXZpphLTWhn0VlPBYNm1b5+rRkFOGxnwpt13eiA+hExX7EQ0l3HTI
aSCAxR43cdyfLMYP28roKJZje9hVfSu7A4lUHgHfH4lm6kIa43WQbTqOxKbr5FN/SiY93Wm1KDgE
hyAW7OKxGBxj3xUQIQrZ4ScwIbnFqSW8hNGrmw9wJjcyi+8m6Rv/sxYyZ46dsdzTZAxB1pa0KLQu
v7PJ1X5AaZbDfK7tr2bS1mBtCz+8Nu2p/Ij4sATFIcyTZQbVtq0J302yPt1FDE2+R6wZJ5R6rYfG
MdkbqW39hHAK57y2ZA/mgrwdaD64o60gfzJt+WjbnOulQMNGYo8/RJQQaZd1jxY2TI/IyJlgo5ou
OSblvopQSKlB+CCrxYwsTzZaPZi7uCCng1ziAX1dIHlN2SWGp2pEtuclAyJ6L8WNXEvZlsxVMMY2
oXtUOeaGuF0gjKk+3ZZRB6nFKONNKyreZjWWB/KRCmzdVkOlpxcbWibtIe+ScKsUWg+6DMnHBkQz
zZlGtm5KPUGPk6pU5IQGnpFR8QLxoMaHKWs+KY1M4CGdf4jz6HlUQs7Ju8MkzujNuVLSVr9Wql6+
rsxZzJ8a0ykCnQ4QIYx2gCQL+jqyTZXrSPFOwhWvP8WtcUORRqSykEkolZP8AQeEzi3T6k8WpZ++
De2qfarF9CWzU/842BVGaODL15NfR27aOdNDTmT1FWCw/hcm8e+dUCpXTipzVzusw1pYDDu+aOkO
JMp0TnqD8LbADA8KrrWtjVXizsaKxDW1tDsaFeYxtmoNKpdZb2KrpNQKYNRmkCFcRwSfHHhcu7E2
OzdvhnCHt1D8cgD/bKC7xeTdW0A3IHMBHED/NilVekpkpvGBYH6c5SEXOJ6YyjQ6kwAgrseM2/dh
QCweuaFea+eq60ysx/bkIisTrul3MK9FUGxRlzY7x4Jjkyb/j7Qz260cubbtFxEgg/0rm91KW20q
lflCqEv2bbD/+jvoc4FTUhklFA4MG0bB1tamghEr1ppzTGmDLDMHX4vFS0fyVFjp0OJ6o5GHQV06
/jk6fh5yiQ2+ij/sEfqEXjNxNx0oSE0f28B7a/dYmepdba1VYNaoQJJ4qC/KPLbH3EjGkHGTeciZ
WR65yC1XHabTXcsk4agBF+N/bIFZRUOEqcQCQ70MUwaPaymCiqEreG1jOmMF6WAuDdlOizvVq7sC
gWtDF6CpwUVbpUaXZUlPrYQoM0TLKVJo1r2U1g/6DhcFZKYfRWl9ZVFkXQHpo+FjwKWL+euBMJfM
sx6dyQzc0gqZyW1X5CkNyWR8p2R66HXYVeyWtfFbxHMX2HL8MVlkAFRVpB0Jpi52+O2zmxVV7yEt
uwGZwSJPJuMxRj5khnV0Pw9lHTX7Ymn76wHAiI+ztA6mgoA4/NWQdZW+GO8QCL8hH04D8NfOLX0U
Wj3k+DFc6+0glZZ+vSCpOep9rXqGPmSbwMcNpwJdGbDlxHeqbgzgloCGn9MZ2cFkx7Hf9WxcGsCK
FwVFy3l1Zpjg7Kr7LunBnAO+9RGg8FoCozrWVluGRVE2O+gXZC7QmkKTkNe32kQ/i2yb4lCBQL4e
R3PdJW37vmYNRvlMUU56qnIvT93cq7XaPQ119DyY7u+lUH9N1UrqOoJNT4NWvjNHLYYqWL2JUR38
dWMvTb3D3pgX+eu8lPIwM8K709pp/FjVJE98fTCw0VvD+Dg2bXZmF2xhjxjmmZVmnQfowj6EaQP4
VpbuFze91wa7CQG5zD6FygPJY4CD49je1YOZHmm1qL7cGp9DQixBshLDC6I23Q2wiy5rlwI2RtTv
4+9yf6ED6cI6i8vjAlj6YFhz/EuDjBNaNXaCSAzZ7WQpTpgCj8c4PGveCvv/skxj6UMHTUk8ExtW
sMnQ3SqN/Tg1gAFIyJQHKbajL2KP802HBNtCKXtm8rkpvNRRJrZ4zgRv6ec3BrvprlA7C4+Znj+4
dUZhC0MGE5MWqacVLvOlL8hppZNJL9Se3iSZCo/5Sruky1Ac0DK9b9V63eliGXdaYqyelkwfW8IL
7q7KPXVZCamFq+M1eLqBPax1fYcRJG7z5KNxM5a2tTJCjyr1oCSVCEqlJGvHVNLb2dZf61TCLhkn
8L0ykjeOndWvGcqJDBeSkgaKmJuLnemCLdss9qUOMXhJhOYr2pSdZ0fl0Q2bhKTO3gbEenoIUkU3
AyRz+V3iWAvPjoAnZDBLKmA5dW0AsyDdwz2MbxeXNGivkuq6A3DfXwBoJaFd6YUve6f1Wrez94Ws
M9wgyRttsMUzZtTOkOt/kvuhXWP1eFX5EgHWQXrBC71gxuUozAZiJJC69ZFePxgGzeE2LTi3q4Zh
vxlZPfBAuLxdb6oXLe2Ls6PGSYhLcHE8uZaupxrYZz277I2Tgi4wwIap3NaRhQdkVOXdXAzIZaK2
uciKs9xxcokMEveUHNQtfSUqQ7se02f4Jdmx3BqhdZfwo03xW2VmfAas5PgtDfswhQG0w0GzwBIE
1dmOA8YOmf3JjKh7QTD8MW3/nky0Q5nTn4Bpu4OP5Mm9NuPpJbMYqGjoXTz0IcVh7trig9EQSBuJ
YAet4JuRJS/1pCsvIzfmHcbPYYPhiMfFgsyKRWHh/5ot/QUcJFMS7J9BQUztAUd2xlyAIJjUTVR/
SmFWp86i+LIVdSjVsQhAdFFiyHG5HQr1JYaVPaEd6l7BHX4YZqUcSfjoegAEKN6Ys6fnuaiYpJfM
CCZrfNULm+9M6MhKqK7C3Rmr7IlG/3SxQJ17oqtkWHFfAuHT1A454tbNFC8XnSlMrxphZzx18bMT
u2GqAQNR2C89xLrzjQHpNoiG5o9Srh8dthIaozL2VALdfMEw6TyOSrXbpCfcpC2B5GQaApmro99Y
uHTBYYzMiPs2lMSO75nbl95IvxlHnI3uAdrPdc32c2EiVXnz1mIkc1DddYTsgPnjD0FXXqWkMrVu
P3TxtB/dKA24CMRBmUXLbnBFfESfoPkEnf+utLw4LNmQQ6BBJqPncI8UIqhPbW+pnJoxj06g/NHT
xUEKa657YyW7di6SETSr9aZnPZRUlVgCJ2M3BUtk7jWzTX4objV6jU7hniNMPebIFXFmJC1gVde9
ShT7stHJ/bpalae4WIxwYBDylGoFk7qKiWDLMUvrOauy5DTgi6Phj4hGaeb5tMlZ/bY1nPvFoQuO
7XOmxTIDpzf6t2qU0dU0rMY1hsMXS6PsSjehnFOS8uCRXVof0FsOHiVSTXqL0QQ9o/9wrgbzAAyv
f13mKrrMwmmvkqWZfAEE775D8uZp7P8b0OSYzfUdq84IVFSv0I3H/LaQ1K/WXP8gX8xk7XdgUjOl
O1ad/rNxeiOMUDOHXVS9LxRJoeWS6Ju4bEJYYDRAm2hkg7o0lpuitZjugKdEbJCOIX19sk5KhK2L
H81Vu8OqA4yPCUlHJ6mOziAoMYBo+iB3uQ6idRq76NYqRlxB8GCu2eiWw9gWaDDNDD5nO2LE65hX
aYidWL8kTbDrR/21nAhNbbKaqmtpBdtPVxa2l6Biv5dSN9/KKs/CsjEQ/uX2+GhgLryJ63bcG0hS
fuSNnYaihSjPYmwQbpJXQ25kO/oK1yQ4s6q5l5LXsNWM/qSpznslYgsFOOPSOhbgL9oEQ2c2xzsi
dMwQRDMh4oaj+4aRusGyigNxTIWfprUR0sJviAbqiqDkdsCwrE13c7u85nRSvCxrlkNcxx/MNqZr
mUXTY7kaipekZnIhfSr3uJyUnt1RN+rGqOySsqIhm4vYF40UAUOhBBR6JtaHOU3bmyiCpeShLq72
qZTugVkuwlRd75t9uyZMP5soOxSLNr6iSlyvAXPFeEbU4QCzcLmFHLk8ZVUqTu06LoGhQB1246Ul
Ek0xj91itOdmGd3nwmqzH4qijSlbHq4zdN35XnDB2jOkxjrr6vdmstQx40sooXhq83ud0CWgw/Rt
NA+Og+px1ar31GvJCQVw+ZSpLaUcAnV4Nka8Y7+s9ijVpoCgEd3XgSL7YrPqwBlsvR6dyK5R1weu
XASNkYtBQEyC3JW4ueSwRMz11lSbXioCysNBj+UNBL3e07UlO6a40wNVi9/i1n1gFkoWt1NKL5py
61DomXk92m12b7F2ULa38d6QnFcUpNmFwMb50qL13Wn6/KsUTNcbF11oMohl71poX9eVO/+oJbCG
JuaiXJ5LrzcL6zSlgwxSi2pUXWz9uuu1PxBWS7Q5zbS3cD4HU6qVu47tMeBCfgfrcTomTpLC4Zu6
s6XO+Q5xDRqBZBRXNsNzn9tucqm3APZKFPpJqyozXCycZKK2tKCQRXUAKkV0bYaqlvVEOhA5LgQr
0MjKPQS1v5ok/VBqlHt1Y5qHUnEipmHu777kPSg046fFkP/QLpXmqbkroYek8I0G94krFdPwkcpp
BKYaConlw11bLYhGPAdrpCO9W6nOLYP0EPwOONcFoILC0XnzU55LZdDrJ9dYoCvQ1CBJLAb566OS
CuowkyMBTfB0TYorDUBpuqexNK0fRjqNezMmcDWFOekbbU2SwmCRuJtLdz+7IvOiVeEiAGHnx9yX
IqjSNfanSXtnQJ/7DWLSqzIrXpfI7I5jvow+FMkZFX487zHWfQz24F6WRmmDDK8t+2E9H+OSZOSk
Y2NPlKwiH9B2D6XopjBeKJHkYnPgRRn3JiYmp3GwjWfUp3Ywp8L8JdzBwU4blfc8uJhHPudv7axs
y6L8bYz6zP6kX3hPrKu6ELjdFZVwrd40PUTgEL5rSw+I44M93iCBHipRBkMt+x0umDQ0FI4gvRoA
zRaEAcW2bL2xzyM/HgegzgNBQkCuBYpqhXGrvUoE68TSW2P/ERE7FOTNYAUSiSvmBwpc8riSQzQN
8cHVqj4YYmyMdTzlcBAyuFcgwWpNHtW2EhCBTJ9orCOzdfMGwn/5qDir5Td985S7pO0ZFYi1Biky
upU027Wi4rtoBW14s55CEkKNY5NpzwSm6QFa1Slsbal6JILTIKiiJYQoNjzjh1ZCNSvxfar6tKfF
T7wPMcKoPZBA7ul5uXBmK9iMK9fi46TmGMsjpdrrJCEhrkFqMQq2O63YStOEzKUMg0VgE5rkaUjj
Lqns2bFrwSePkMrQWGMcq4c/EHJQ7AIrwj1oy1CSHuPlTmkF+Wjk9zXJdp7dymqfTEt7RGos97Ke
qgNZk/HBakdnBzKVXDl37K/5ClXYzkAxDRwBMCHn/iXLtF8M1iFizH0Wmka1bMYMdZcZsF/bxDb2
GXEJDCbi5fAfuxr7C9PuFS6eK5Nmc8kjONa0P8SJx+Qz4gCwRuRB/YT8wzWy6sDv6fplLqhK6JOG
8N86WNCMi8DUyFsyBvPzZAyvBBvZ7G+0SQqR5jdcXGAyjg7srWXNqX5YXsc2z2uIbZN7yBtZn+Oe
tvvUIzxKIh53IdvsZCMsf4ZGIl5IElhCjtHBW/EdIKbQ7UOT8WZmSQNWuoeZCCcOznAzm7TO2Jk9
oxl/OEj9CWLJxkB24CVjuZRHm6d0w6SAF8HJur2atdodcCaEJatUKSajdD9ZWR1iq7F2xBS5SIwd
6TE04du0RrPP1mE4WHEx7gjm/tUaosceZuq3LdHyoZu2iNsFSxY2QnKTmem4r6NZ2+ML4aziMrez
yZKGKUnSDDmWBkRn63nsOnBXyFW8ksuKX1ZLcoc3rD7qyDmuEaTIINKn9ohdZwsWGwuYszMqnwSJ
ANE7+TEqcnoPmZMHxApUXq+Pr3OSlz6hjNYhxhDmEaTdhCxO9se+1HbNQtehcpruHQhA8qDYXRWQ
xC6gvtK4jtKtZcxFEShcp+/WhA7HtIfkHHCspb6UHCQD8uAJywChdYW4yseihaGocf1viF5EJFFV
Z1hDxPsM2nOetLQVsojA+bYfvHSCQlfnSuQlyUDHGtOTZyGSuBKqmE/QwEp8EGsXNnbdXAmnlzBk
jWqPRDj3TIBQ12uhTkFvWzlUzFy7TZAJHaaYE35Vqo8Vl8CRLXfY1RXtubUcllMGG44lFlFRkPyE
082JDmO83RJN6QbNairPOi6IoCQnC6WqNZ8QBtWnFAH9YwtAjh8cIx5yEpVELvlKq1ylAbNCsLQn
LgZlQwjPKjJz59AN8wclJ53PyDO/n2yUK6JoaAN3T2qB3mlZWj0k+IMUJSZxxxjJ/z0RGZ7UjIn4
ombycmopTzOaxSd4aPG5QPZ09bi4F9yHf5armK8aXXm08DNDn4tUv4knlZMCTU6s2iUVh6QvtbZv
RkHXYFSkHUJs0DyATt3t1tH3XelwYAsblIMcmaCNYniYXbkQkAxHLScWMGiNVvkZcU24EpAhgzSH
okNdrXoE8hq7jubcfZbfks2cZ4by6pQzwXOGdENsmTxarbEudC4TGlj8bQ1dWa4TLc93yuhke4lB
/4gKf3g0kwhFX6oO5zlVyeLW435HYT/6edd2fPFimzT0C97stAlcXbQ+GmoWhzWk5wlgSjCWeuxl
UAGe0xzpFp7s7gF6pVNyE3Zmvyny4bo2MUWKPNd9RanFEzOX0UuBhrOH4X1lllCZ9EfLNIxKVDsu
4Oe+KG5nRf7sxq3lP62tT5reyB946q5gk+NmdKbuPW/c8SYi1epG1Ml0xvQx7Z01fQKo2J8RwMG0
x2zRsJ/hiPe4utiBTdc2rAQ1D3n19Q/DqMQfI1KdnoVC5tAcKWiZHPptvVmrl2p2XxZtBSuYTRod
qYL6UO1kYIIBPmvTugaCjQ8rWjbuYFCCyNBxOUllyXfc7Aw8ntznZsKMqHxNHdI+4cRoy9Yinj3L
jZubbqjiX3CVlMsA9yfo51X3gXis4GvM6BaI5bwr4lI8mJE2uIif6JTRPogD8gpr3zFm89yn1nRB
a0TkRy3Xn5Kle9Or8DG4GjoOsr7mZztWaJu0rnk0GN0Z2vAWNZrFdIJTh8Tz4sXJVHHUomS6sSi9
PJ2A7EOUrEpgylT77bil+ofL4S8StqYL0zb1twts7ymzUOhjTk/lT8w48RFDqr5XJvURs1bstToX
hcYmMcCV+oVF96RLcqgCbRrKR3VoGs9ImmIvSXwgrQUk/B6jkwVEaikaJ8RIu1DlsE7KrKaH3dkm
DMj8nb1wuIn0VANx098zLEwOBacBbV1KB3yuBr8PPTFL73VvMTMrcEEPsZzyjq3WyO6IBXhVp7Q4
qxUXCyxS402nwufT2obuHrjVjRMKWK6dXtFUWWECs3M/6NrYeA35B1cLA4bAQZwaSBbIbQaIgxfC
HLk3c9/XjJRKKuv0q1Jdxhf0SRVdg9h83exzC82zcb5Jic0mxhLokKbbNDMKBSGpQqNa0gjt/JLB
/k5bXPXPCqvXT1xR3Iu8yB7SNml/wOvsr/W8XPcUFaD+pdvjzdBDwXW3+K1o83pQsn48Jmqrl940
z0DWMsLXkc8Nr8S6GwBJ0um2UB0WozPp7ol9qPBzu0t+umnenPR16M8TxyOQqrUOssRRruuFqa/U
+oOw1jRwmGmFXMbQH8DTzDyzrkiCaoR+bsB47BvSWv1GVwvq/9zegwbFiBqLZYZKPS0/sEBm2LZa
GrKdnTRHhNZofYnxIgCMMq0edHBcded8KMvYQzuNtiOaO5fY/qNKa2XvpjXfV2c21uTN70jvAU2I
7F1JUu3OVlTa0QNY2oEZoKKiyoQR++gM7gNpMmq/Z2UW+w0E7k9zL2dflarx1Cqa8Z5hHk6DPhbO
FXE+OhUD/ak6tUrO+Ty+kkWt3y3FWjK3am0QL2Dch+vUEaQEAxq85vfAmjFnCJVFiaubCNNkr+cI
iuUaTdyDWCNoHLJY7701n5d9z59lb0Xx+CvJ9OxqaZv2kkvGL5WGyjEtrSLAH5hdai1em5BA6bgK
HaaLQe7WJbM4V/lZWwpRtZY0SJDm6Bdx3e1SRsO7UauYDybqGhDPlISOkiTnCGXeSUVNckgiuiTA
KFpuMXbu15OmEJORswoZfNwZZBQemnbh8gIc/Z5LGLLQ1sAg6lrTwdQonI1IuGFmGPau7KN4V5cj
7uORVx6yXxMYqsPMbanXA6aTCHmvoNCPjcIfYyf37RyX25BHVjBO+rqbdUf69ntU3mXKr7FtFs7s
hN6ajqPTL93uT4rlhSCEGDco0XnkMnRbiaZjSCPuYn0x2k59p5Gt9vy8pXsYu8oJhyGe/bwu+l2S
9xOXhRLjqZp012QgMlyCIxBAJ6x2trRNgAL27BvgIyj56ITPMn3nfg3ui7jaMN/KMemWXZCS/LzH
k9P4asN4Se2XF0dLuFqX60x9wV6eOl6OsNOnwfU6aWJjDKsWzZ34gSPOeIo2qT09Vrw7qa29uS3J
x8ANUSLkenqGEZszqKTJxCb+Vlh2fqszTgrLubDAbGvF/TK45jNhbPOTIs0eu+CMnduNCwEDWzZe
2YzSa3vaxLh+nk1Z655dcWN2rTgJMPiK81qRjVWkSsZ4xmbQyB0IJ35vU5hnTar6KkObF2Wp22SX
gVsXQa/mVTDn8+8p4qX21qwmaEZaY0lRmuvYqWcgHDquvpwaoQH2SkfZ6nbCmfqDAnWCX2AYD2U8
xSfE54YPflo8L4Vmqh6GHOoS155uhrYxA91aEkKqdBWDkEFtZMqo3pnVLHzWHHBgXZB7y5Xl0Qbw
4Sdx6ZyXwURJ4Gj1T7djJWfmshCabqASj9Qo4N6AQR06xKlUGxyTBeJ0gP6T3yu6vesNXQsVmEJ7
fpt5T5Crs7PUSP3ZVS0tcDUiJxQc30MB7ukxhqxK+23oGXgzf0yn/jWaJR1FqyIho1Ebmn7DeE4a
WZF435foz9PkpKwGfw+SVpTAZiJdU9V1Zh/YzVI8KkuRvTMCdF6TyMg47efxD466eseVfdqXs5Y/
ZEvkHjS1TV/nPKdT33GFock2cW8s+3AlFufRLpfhnmki49JRQWrvubUmCKIZcbMKOvQTrKbU01ds
ipx+jGFVial8iMhXbugDsDA77CGDXVIQLs7exAC6cwddDXGEZeRoKfpyph24BmNiM5gbDDxgekFc
VDXezEpjYgXR3/FSqhSF9KcnverP+lpmx5XuLaOmehPVKOabCs8ZJrmt0go0XxcgOaGdTGuHNUX9
SKjwSX5QYl8Xtb3Dn+6tKnFc4+SP6ZYgWIqEC+pMI65XaPjUhEA/JCyc+xxg/DvdOFJKzWZNbxkc
ImTnddkjfVyJn0DcXbDEcf9rYvFqvUsuBYM72uyreiT7Qv+p1YV74GnLuwqESek5g7hNVZ0hZGPd
jBQ4dyZXtBZlTYEpfOBVXQUCEOpdNYRK3B7rvMBc1h2EYp5jcJIIbxZelKRslsDSVRmuRV/SELW1
FmMHM4mrtBLs2G1SnvQhqt8JM0KWDxjzbGG7+5WQIIkYvwAWVGx1GoXJjkY/QzkbIzFDYPfUaz3h
BYvzYujmTAU1LC15T2wnDZigNosTcheijzTmVTdqXdwwexC/gL27ZtCt1OmSFDpQq+w23GRSo/NJ
FVmeGuBLB6EZ9BksAln2ZULSl9dpyiVPBwRWdtKFSi9NplQ4UUAq8iwifen3ZtcXf0ag+8/EAa53
oLytJ5fYGGqgmKpLaZgsFPb9BOVJ+hSZ8ju55BcEE3JJdPIavCJdMxhMfBXutaoRqyQtt7epLa5t
Jr8D0S8EP53Ndrkx9OpHH0e/VRQGdTOG/1Zxt4mOgQkCfkYq+RW4PbqtuqZsbreJv3Z7dzr82x8P
0VvDzoa2lUncV/Ya1QzzenOMbjS2n4HG778UTm9sGricDjBLgdbT/KLUL+ZKnYZCRLjbi+vcHYNe
GXf/8isAZFU11wDUh6qdj/qsJcX7u5LPN623tLP6nNzD77JA/4MO/aticFPh4jaAXbxlB7IAPn9C
TpSuGVtdeyEYUqNXpVhbZ7IncrPrsb5YRPcipFvDWNIRH+BJXEeqmhP/xNVbyWTxMYzOyvV3JGML
cKoZ0mWujkW/CE+QaHxbo3P5TcXBaMGuKZG+Wb6bePxvv75L9joLSNdBxXz+9Quhds1sl+2FOaQ3
Vjdy2qc2KHXnSWUnqAXvayK/0Vl+1XFujwy/twA1bAF7/4939i8iS1Kg0QssbXuJaPbNzYNRfSP/
/p+n/vlrbeJsmiZkBqhgHLZf4S8foSpxbNKV7i+xJTs8TDZd3lyjIkQIsk6vLJnEg73a+FWGYkRk
yfYnQBbnUTbRK1y5d6yNOz/SJTMPKQOFrQKYniL8Kj7AX6yIYut5FyVnAc2eHUDB6gDhhRuP4RT1
EfmDudNSsV6B0R59s6cCZYILI7PUmIoROVhwpQ8qobg+8/EnWi9VgNOzwaClKWhEOvtQKwut1pKW
DYxD91R18Bj4sVSZqubVcSIM34CEv5WybOH4//bW4PShgy38UAxJf7bTnqxQG7Zbzyv+sAxDd7En
3jO7XR5rFJWXVFPludKRgjlHrQFB0GNrw5Qo2n3TzEoAXuiNeshF893KJ3sCcQjxow86BCYBSZ7O
UTjdiTKfm0cCIPukGMUHL4MDnt1BZWCN6zV5kO3R1tzpOWWKQuN8tOzdsmgNy5077GJw4/DGDAMZ
3qE/S0FYIMYRJZiEXuxkRderNaV8gKg57+Z+zC4FepS7polzczeX+XpcOm7GFd6tUJ/JRHcxhDee
3mnpIyZIMzQGZfapYd+E1VrHddNjLbh1T9D6rN6bKxsnJ2QzL+d/c50UCycE9zDKmHQGr5EXxVFR
luxe1s0QTLY2gtRr0FCWMvpwrCIJp+5Gaw3SGUtPj5PzkgrGRWmJrVKdYKfQDf0QFqZ3H5IYv1hu
0bmOVqSwUlr2EUHRchUL0e6Iwq28RoFW5Cqu4VNy0C9yuGacXWt4T2kJ37mZTZ6iTbYcsPfsArGm
OK66sIOyd8s9bQbqqSWX2AwjVfEncurvMlkvoSpbhvZOu6DgGWHX7Ba4X6mnmeVw7umxBlof4d1r
rdlC3u8sDD+s9W1U+GcV6y/3kilnimOLBkguoWIUGE3aMNBIhmcU5Zz/9prv+3ypz2bV/yawJf0R
1yNNqRwpFm6Q+NL26hxkWZdetyRbhq0yqsE69YQKJXVDPEqmw+op1PquUX4t8icBvLAE9ghdcfoB
gfpBysut0tVXKRe4kSzc63QdEC4mRYDOsH6qEqn/7mDCPcStbPcr3a5jA/ftNGhDciE+07mi+qET
SXI2fx4z2STktW2doZk1ocHU/meNYvIHOTFLCYGl06aOmWVWaWGKC4HBlj3fqTZDyLiKfnXL/BZJ
vXlVMPf7mbaNQGmrOhcF6QsCV1NnVhlrQcuEm+w8tTjS155Oqp0sjNsGmhWyGtY9Enpn37UDiFIh
g0yERRdA0hY/nRHVq9o7yKfnVWMq3bkpE3lXgWq+QknYMYsSUAOW+BRbynsDhmCP2/QjRgYVyAL5
Db9C9Ae5T7OblXhEfdcNvljwYMOl/LOMXJ6txKYZH29q2UK1DyCs3WA0xXQSHGH8qVMLCZ8mHh1B
K2Gy5heL+vNd62JxinM7xRZcGddK4nZnxVoqAnyN9iqqpzFs5ORe1bKgPeECr59MLJILSBYmFjg2
S6Oht90D5vuGHb+d5H/Z8ZHyCwsOhLrBNXRMUl/MAWRBRV1s9dqtSBJ7DlGArTdqVKUPMXTP196x
5I/OQUtZoaRPvzlEP3s3OPk598EB2QYzQsP92yGqwlZ2gHe5lxZFxBSq7KP5N6Xe9uv/79fbPkIH
Xr6ZY8if0ODwfD7QwAVEGuwj94LrfH7v1iACOfldtfTdh3w5NYnEJExb50OMhSFXwABdh3+TfXP8
f/cpX3widHOKLC8n98JFZJ0ukfAFEsThGxvj5yKDB+Y6BCUaPDGdxyW+BipkOopnY0xSDo502AHK
ay8Z5Lf9P9eXX7+L62gCa6FuYJqk1PhaPslck4CH2vWWKW8cDOuS73N0MTsVgcJJEUX+zUr7/Hk2
9j98ejCeze0/TfyMn5dB3q+JtiyVYPCbhOivejVQ04DX6xt+yeen9/fP+VI3T1gquZjX4tpYR+cm
XZ0lVOo8+v1vnt7fP+WLsxEzWY1ymG/TwEtIaHO9Kci3h+XfPTRuR7auYXbmX9tC+I/p5y/FIOYQ
kHZqET0wFKanSVtvsWl+fvOGfjE3cgfUNd59x7JQcPJ8vixr0eLrYsjT3kcclakOUzY5dfMh479N
pv3NV/ry99k+zIACghkYyxh0GfF5HejtUBhOM9T34jfT2e7HP/9d/stPZzXja6QsA1L01SimTHrv
rpFa3pfqkbpVPfzbH49tUoWqggUDC6Ozffxf/h6mORvAAEzlfoQ0nd4h+//m6WyP+n83y+06bgve
EcvAq2Sho/vylrTpRKpspJn3uyV/UhMd7Ub1jYX5bx+xodbZkmEvEwvEJePzd4A0yss5992dDUfK
GsMROxS14T8/qC9vO6NM3ID4Zbe7sc7r/uUtnFvS5FQxNXckVod9GrajitT7qUTw/M8fpG3r5dMT
IxML2hPzJDKgMDR8+ZNUTSXInsz1O6uQOrWXdupMXGZmjziwHsqbTfNFf/csJWardeYUmp6wovy7
hgDfF0QAOHnOcAt80kbQ+evCyBvDJPd1Hu/jQ6TsK+XfrrvtxzsCZzBNAdo2X85QDboaGhZzvBfq
+mI25jMQl39+jn97cQjKsEzOZ412A4/yy6rIBjKORsRw90sZuFSY8e7/9vO/PCDy3J1WBzdw33Lt
YQ6EevefP2BbUZ/WwX9eSY4Z+iYEwH7lic/TjDiVneWhaNoA2PeZsUmAY8QHSnIEl07qIEOWf/7M
rw/NoFHIdulsmXFbgsH2qv1lO9BkbQ5VllP6o/izQyrq/9vP396yv/x8QzS1ZLBY3xXFnctwtfmm
Bvj6zLbKk+YPvAm2AqqNL3+U1I1klNFEuzXJUOyTeG8aMIFHexPIVF5XRCj452+e2ee2jUPqCScN
Hl6iT/hUejefv5M2xSawuqS8q5Of+L7W6dmVTARvhXyO0grjxbeu8M9tzr994teljYgX1LWoSnBQ
HY59I7vqXIuAo+Q9nyQawIZhEhKyk1LLc9kMd//8N/zKU/v/XxhbuMNWKOyv5uJFB6/pTDFDurY7
cco+DysaewQvY5qmwThGFo0FPGQL6cSADB4V5j7f/Ar/7ZlzHFLqc3K5uLU/P/M073StZ8Z0JxT9
Amj1eiwy1Bpi/ePU6zP1km+5ycs8d9f1bAZgLDOP6Si6lOwlU6xDl226Uc2fS+IjRXdGo/vNcfFf
f0GNdhdhs7ajfsWCkbuEXRMh/11RspGvMwII1/V6A2lThY/Iqpegs/q3zM6/qbW/oBD+Z3EwPyOp
g3Y0zb0vr7BspJYbWVHe5Tio5ELjvuKaQh+8NH+wz+rjb0deKfM3x8WXU+vvH/vlzV4YvSRdw6KI
jJmGyaFF7zb9XuI7M3EJHn6OIoyr8gbNDPbP5Jttxf383v/9079UGWqdkkw+leWdkjPqxJV6LgCf
MnvBzGSVryPkQ4b5RKVNCdYF5AJvzF4/itF6MAuiSXR11672VYOPirPoaKjMcGetwbLQvk1Jp6Ah
UG9NWk87bahgpv8/ys5rN3Jky6JfRIAm6F6ZJNPJpbz0Qqhk6H3Qfv2s7Bng3lIVWpi3bnRXMTPJ
CJ44Z++1uQYU4xteACUNZoZMLmnLuu6Eyzh81SVeJaJNNmdxNzxfX6tw5yhWkFUYv1HRXSUzxLB1
fcZzQjQg2h9narBT9n5JrM8iK98weGBitvpJB54cNbRBjeKBuOR7q1JvorzZYBCfvRFhYW8uvtZU
B6fVArG0d5PlhiCqSaojE8ObSisPmjEB4cToTODe3UQmMNRFy/y21rdAHT/HVrxht8J1OsmgK41N
R+8oRSmKFgUddBzft2k/bLJef9L6+Gg7nzkzeDqRj5agh0jG2LZZWe4TUkjykzSUT+PFUov7WZku
IM0HZPSKzYi1uunj2x82gt/Lsv+78YxbOFRQ8POu/30jYB+g8Uar7KRazg0TXphc5JehKiJ7NSaU
YmkDs8ReZK1bI1uP2hw9ELi00VANMAt7qwYFLnn60w6pc9X/vLrPnwrxKcOgf6pe4BnftiejZl6c
iro55e2HyZuA+ySQlyjaQ5uFLmoHZXmT470BRnTpfngFan+uBZRIzL5MjtvW+Z9+/0lA7GQjIGoq
VXxcxxVVVmgoehekUqwoRmf1q0Od9Gt1JX4Mu2uuZbH+QvuQHFayLwKlMKzDMLnyumsXfGNpLA+C
xjrpbPnw8e+3z/jzTcZnFRw74MJwuPkONnWwSCCVNOtT5+7T8SOtn5wVZoNL1ol7IxCSZMNlrL4i
IvXqFja6+qsD30fczUU3X0cAQvC/+IbzVhHuPlZfM0PQQulYuziYC0Z/EB1i42ImUGFW8xs3+3+B
Qv73PjMwdszzvaYb9G2vJd2jYSC1NKdVyGO05Dd52qbAA5T8hw3uL7s61TKAWq7JfJMT1e83FWCh
1umI904EhejnSUTygbCm2EnF/piJd7tOXTFfwsxYjojE0funs/ih4P3Lc+Wwh3HQZcp6rqt//wiW
TSpCNPTNKW0fl8m8JUYQkUzrIfx2i3ehFj+85P98hfKVeX/SyTGZGn2PaVPUuFbNnB83rlzrXZxJ
5jzBRRDbMtmZ9aw/lHlXoX7VsB5IlAf//mz+9esanH4YVzJo+g5IUtQBIV9bNSeUN5ipmQx6cV3d
prLE77ioexFX/uD+FGr2ewH+zxPl6BB2qWFZEcYfAVNqQnrGev6RE+icfQGvcv7/Vwj8sP+5xj+L
8r+K8NSOGmUdZXMS+tZF6SAXsWnMRwTFeNpmf3SDisj1Zah+eIDOq+Hbrkjb1KA3R8Ip+ULfVktj
aBifI4dfVHPvR0dDDDY+rEjk/v3GaX9ehzMT3CTOMIT0/NECblN0zjppe6deM6/7qHpQ6hHVcrGL
E2ZXSKTgHd2DudhL0YUMpKmguwDp2ei5ZXM75doPT9J5w/39e//+ec5P2n/93rhkSa93nI6K7Nrs
2Z14chA+e0rfhVN+/+/f/s8X4vlixE/RlKQ4/o6kmoEBrcSJ4RJL071aIzQf5B7o+A7h+w8Hn79c
SoOrQ+vz3Agl0/P375Uu7H8LQjNUtNmdZdbuKdcaN4wz/SuOFvuHX/Evd5Wrka0MB8s402p/vxrQ
20Ej2vR8NYotEuJUuwpK/YdN589VT0OC5iQtaxUhxB86Cxfnnkzm/tSYXdCXw5uNh980HHaBPMhk
f4Fp5Idl8eeSP18SqPd50dO8/lYsKEtnF7PGJfN10vdYBZWj2irT078/F3+9Cog/Dk3quR/ybfEZ
LqxgHLv9yWiqUzWKO8NIfvjt/nIwJBVL6AY6ErBZOPd+v0VIvAXGrLU/OeVXB+GvnRa0vR+zwxGw
YYg/+6I6rZi4Mjf54en429f770t/W2MGnpnYcc73rW92LaRxzxnx8/z7b/iXR/DcD+PtBzlHpy/z
+/erGpxNCM7NG3scW7hHhnWJWbw8rimU5n+/1J9ri8oNrBxoehqzf9wuJRsxf1hZehpMe+XBQ2md
GMCKFma0PjlR6w+b5rc9CoGaQJJjoF1Sdf3PbSMnb0kbSBI9jRowVKUqm+06qMBti6UJXMQvHCp6
44c54R8XRfzLHM01DSz6PPvfnvyo0AvMR4N9cqJ+CCPN5cCTLPlxNCc7nPl9D/mk5D89pd/qCkCk
Kr2ac08aKg+T5u8roaV1UsyqctKRYu/VTstDKaExDLWGu7yPtWvFTqcnDpTgiiiVD04Mln7TjXn+
vNo5/khSKLONO0zFKYUSdCyLXr9ZCYU5xXOdHGrm5P/+MHx7uHUEbbQBKZNhoMN1cr/9TnOWul1s
lvz90H2sZDvqd/9+gW9P27cLUOX//mAL/MDOaFHrxBbJeyVqwZTmnOgAZP1E0Py2hv73UoizaP3S
3+Qe/H4pXrXIUVqtPtUrnoL3jPSr+afO6V+/zn+uYX9bp2OfQ0hBDHzCPSPEEyQERCGka/2wHUAu
/eHbfK9RbXW2lqg06hPxcDVyaNe5Kkhp9+eWcUqPu2c/8bhd5XjVj9mIJhS8FD4NGzmL2XaZ38C6
oivFnwBb5+y7VkMCXPZnxW6hFOlOGAQfigZAAAZSAS8nrpwv4pStXT3ZLwm7np8262eukBaUoX3z
M7Rcpj8kNrOB1DAlyA/d3VVlAQqwi3N6xmUU1kY5e+whZ9F8QjLKrNlebE7S63BqYf57KJAoLOD0
fEywzRYh8bsjuwQrp0ZCcpu+Ijv5mND+B9ncSshJPfipXmDiWifrE4EX31PPoQEw49iWOUA5kzMN
9JwsOa3zcqjWcjf1Ut04QAMULAL4+a1edzZ1UlGKTrpzNyG0G7DorRdxa0ONCxe9o0i1FeMSbkAK
VKpDEYOPBFZCKqSX6vij9dxyPVdrK982QSewi7twWsDH5Poc7Swza270ung3ylgE6PbtFxvj6NYA
AbWt2mS4xiKCfFdHhcTECiubKie/d0o96FP2IjXPwZakVhYoljRve2Psj2qDvxJXdn8BwqYhCHpk
/aSt2GlaVL/YJFluzWloA1vH1OjWaN2dxLAPFe4tfy0KJegwjPo2YkA/6sbXXsTWpjIH7Qtg97JJ
Bvb5RZ0ExDVLx7W8zAOMKwBPi+h4oa5nNXjXRFheHELd0nFI/bWNNQC+y9R6iK3MbdyCHXLdSj7U
0hJ+XlYReDsQWhfFlOgXelx+tZoaIw2vnf04jLWHTtoKuxWux1DhPMd1ooN4ZGOYUmd+hdx8zsFq
i0B1IitYqtTYNaSRkRrYdJdp7jiHcurkznQX5siMernJlgbLqv3FE2OHhb4Y53h5TCw6/KFxIBW5
RSzqxXIpgqxbPvTpOAHqHqvlvrUjGE8J/TQSm8arKGqirZlFGfEFq7mbh+UD8beCy9XhppBJ41tQ
FQo/KWCfNcj4toSdZ4HTV3LfW4iLpgYBbXox5oe09SCeY/8YStvDsapvEUDHu6qfxC6qB2hbICjQ
xhcGbqlJ5BsjH766SXltF5PTYGdH28ju9KtelDQE+yZhy1zsZygvi+WR/4p3N2WQns/duu2Lzkbw
3cM7hp7lj2mi3FRT7RyZhshQmtnsVTrOg2FI5+MEeia0GrB1Mmnjy94Wn4qrIlR3pLnRWtxUY4FT
WuT266xltK8pgzcVuu2wUCLVi6Q277WUqOQpMdJLYvzGfR9p0W0Ur+m+P8ew1DNRy+6C3dVd4VVi
LQSRWEFKV3S88ELAR8nxFAZlkWp4YA3nKpUJVHz8MFsnMd8tWJaY6RB/5a3zC5ohwDvsPxsn13Gf
lBFHj7rpjnjDeR+q8eUEkGJfRQ6tWOyadEeSG0cdZz8h7eoxLi2bNMhxDg0xmP4MSi4cs9XG5lUT
SDNCRgWSggNKmfSwqRfsKk3V+O2gwrx3sU2n+tlXOGPsKYszXa6kZ4W6NL6w+NdN2kMsSoY6BYTW
Ne+xgl0WLBfAQ2Er9C2GdtlI0/5MLKvy4v4M1nechGSE+Byb5uDbzvIZ4b4F+NFxyAIY49pPpGrh
mpH9kShM4aF9GzdT3A53Mb2zUJ7tsUOz1ofEQQlOqjzREiT/YpFfafoTcOnxf0Q32gpjR02al2xI
jU2+xOAe+lTwkTuOhgaoK8gSEsQbiu8kAfqSucRYwMZ3gzpFu7bC/wpLJW/pwFbiVxnN6qbF+bRJ
W/u1w6i5EWn+MVX9J0mtZ5Fz9jGaypPRDBARZ+O9ingTwErBicV82eP+vJsm7Rxbj5qNNgxAVI0s
89eBmU5J1u0dB87ci2wYMJVU7rt85mO2VoHmLkFeV6orMk3AWrEsWTdlh+HSqYytBenBm1pqiiRO
IgBMyUzQ7YL6C+ZA/8D/yEos0hkDbtpxZGDHeEhtEoJMsy0e7bJ8sFApPg2DUh4nzHaHZSVePEYN
0GJdBfo0nPWd9hmKgKFMeRex4/plheEQYyCCRzdG1+gqGJHoBPhaQtxPFdufwkG3teK0vehtFy4Y
UbQe9bFKe7yf8YFz+ou7kfG71WRbfRIiGLMSpgXrJARrYN1mgzZtESP1l6DJoIM1Ijt0JXvvuda9
oIjO/XxOJvyn5hebUOOTK2Sz3ZHYMlqy9ZCpZWEzussWEMscJsyQeLSngb4SHi8sX5gvhbFseAuv
B30cJn/te/2uIUB+RKI7DDCugUluUwTJ3qS62aOIet73em1W73U2k0K52hUecHWKT9l8ZuTqIzY7
l9GXWztvblZJD1AliA53FVdY4XLYQ2RQeDoGSDidIidn0X62e/PFHIbHxQTf0hlFegtsMseAQGVo
jmAGLWtxPWA43bEYlPiGUMgcOEAGtKw3OKjPOYaVKZoLr4IEi38o1YSxI/GW3/+cqXioGvJgabGa
uLbi+FrnhjGBcJPQzisiXCh8Q1ngF6rOmJ2qYN1z+oq8glnTxrYHACVJVXgFySCH2SbBT++MbN9j
qLsac8EAMhbgYSPxWbbMwHqchAdVShlMWuE8R9pIBkVKDmZhMiNBe2+QoNjizCKy4bmHcoZRG8kZ
RpnVvF8Xkii9QWSYXmJtvC0BCfG4q9UlIcsaws7iq1nZG5MMVWOvWh3wUyW9XmtUxqU55jvmJet1
g4aD/2z08YWwJgSw+DaPZEOuG4T4sc/LLrrrZSG2sdmLrVThchUYyLEQDc1j1dLGGsrWwTZkaKGC
Hm4rK2yPG+LAO0jJo3uNVZxHeGndd6fDPuB0iuYDT3NvgNo6gVAnNMKzZKEWFE8QlAnLs5tH4jXl
m4VlEENVvhApH62liU9yZZ/X8wHCgJjUk9a20X00xDBBhnbe5pUW+bFbLYEVM2pzq5UNOXLIKDGV
kkxLucT3KryRW5Hw9kPeC0fAmUe/icco4HzZ3IuzpRK0txNIhX0HeBJjwtnIQsS3zjZ11MzP2hF/
rkvDOxucO6vqIUNF1JTJ5Ew1CUftp4HrBzJmMaEpwBFfaNanKpiJkeBMkhKcPPZZni2vGPP6F8RU
M2S0pXpoRUWYZisZSsvaXatyRG2buXxXtMx1eSQCTN637vJm9WpP4TN8LDPMsmU2usux01U/V7WP
2TzftJmGm9Xo2N0mh9QW4BOgNpZkN8+MfphQ4Rtw2NGbNtGuEiY0nlKxjzoyXcOmMxkZ4GsNxaLN
d9G8NBslYTEmRfEwofj2aXN/OXpGui1j3API2Ouh1HwdfWsZvjdqcq8irgU/zMEdJ8aynVoibiZw
EZ46T8MWDTK5fdmSM9+xtLDt4jkQxlogj4+KgFw8bF99DEDGoQYmT1XjTJEV8pCmRXtrtmW2a2fL
2ACOmi7hScs3fvhlq485VrQJPHyQ2f8coduen2AujoQDZTiU8+geKzjOdOyF24rzLYxDB2As1YeG
lj7pyE7VhidZO7BX0YT4blM5l6i449BcqZqMxpI3EK04IKig4F/7jMNImHfLdGpgTHTUqWP7QgzO
xTybr2izCF6kuq6wRpmtTA0/ahj/nEs4QMe4Y8/PYz4CEOgNMmwqcwxaS46eqY5u6aUy0rRAZ5Uu
rHjIRZfWxFt5tITtlfjw96bE7anDHAEwxQSZ7Ec8xZWwAtdp6l2+ppZnaspL0UusdF1b753Gap/y
VuNo45QJ2OJOrAwrkKiWHHMorkncA+RUSCPf00VYgrHMkhutIXcHslFn3yWpC223E3fjhH0jTpiJ
sdU7N1aK7ySyAXi2XYujCZS3LV9QWqLVZAriHBoKv70xKmnYAn/YZwUDeYWK2i+4Oskr0wfAEMJf
E/KZ3T6HviUgg9LuAk5TUvKoVu5iTW2MfdbYTy7qsFB1uhjEWYcxlh3Nq5LopYhktRG50CG56pmf
T+e9ECOo11ik7wLXND2Oesll2y/8xdCzqvsSjFTmu9DhKOodhU+qFZQwQEXYMs1suYTSQpSRlpnr
paM1N3lbvAwwfHeThYnSGwzskUrhdsAOAOTYs9qRSJ7A0DFEGRJhw+sBDC5ORh5N/K/JI1UALSWo
oR9WEs/vthqNN6TDZzv+gvkc7JtcAU1ENBivpgaN2R4jdgatfpZkQ3t65Rh7O5vtnb4mhqdEoLmo
OIitTAf7Oo86Vnt1JiGSXs0eSY3jd/0CI8eJ3Gs6WoDOzP4ltu1PpaAVqXMAOcxkkD25uqNsu0Wp
39wlgsjAfMtHmNVsEgmmQikTiXcxUhiIGjg+2Rk2ptIqO4xndMUYA3oqdHi/jeLuwppwBKiGYxB/
xmtKLArVwWSYnKTIXN2KaSJxyoK/dqP2s+OB1dEDLQL9Y8bkvJQ5aEIyxGiAGfa6odmj4yQyPt0Y
1kdTw/LWqlh4lRCxnwoTRkkSaRRXRCP1Li4tdREwBFVjDkvOFU03hErbHklXnu+kToujTeW460ym
K8Js4ouOqNatUZoOsL50uM5LcyAuTR9eAZg7R4vA2CtcSbBUJ7MPS/D7zwlbzRG8QO5nhF8TsMUk
9obSFmJGncCqc+vhDjrb5zhB6U/k6HqMzNYLPbkbipAgu2zDAYg7oufaCyXsyB5D+dMoptxMQ88Q
WTZ2kKBM9/VYNwmobDj4YXTN/TRJcr6f4z6L2sJabsJG+LVG9hueoukh1qt6L00FSL9aLnW6Z+YB
UchsNSjyTiKtryQ3533ezWxDc1YEhcoIumkiBBUaDlVSM/r6qpf6h2UYygE03uyR0a4jU8PPxvJK
YQ2MLP+VYAX4ENZrZdlyZxQ1DRRbaBSAHQbx2mAEWWW0THAWP7rq8mRjxaHEWgD09Q2FnlIoW5sQ
6U1eziDuKmpWhFrAi/K63nQkCIQW/m7P7iQpxut6oosxojNES8Is2ro2Rvxmqc0kMGth+aelmuxS
EcU7p62620R37Du+lOFZNk9n6iAr6qdXKGK41QQ2a5VayqPJC9xDjkMw5aV4GlLSYhdZGK8y0fUr
N8v11GsJofpaZUF4GFvpcRSIcgrZQ/lRoyesU8gnEoUcOR1gjBQjdKCi03e9O8Y+dtlfa5ePAZAa
3NiOwfaJIjbMXDvCD9b8mkF5PdB6gjxDJBiA0g7AmuAWL8sibis7eViziQRFRQWnZDg1rnIUozQl
WU7W8DmRtLYhYr3ZJUMn2H+4e2pC7kq9mP2tOVbKsTNr+wjrOLmyRbGGZe7kwQqhmIZuw9fQzud+
5cWtjfo6t2cKVll1NP0EzYs4YnWa77xcPok2gVOFSmIjFkzvUpmxW02m61tnLVGcpjYv0DPx3XKG
6xQH4oVd8car4H/w+ayEXAu9DWLVfWOy3IbKULEsFbN/W0fak4iKKbP6KdRFXV5RHI4ESsG4Mroo
IUNWreEPmt02Kof8jBfhbLA2Vv6yYiIPq2qk3FjMMuBAQ5iAumBJb2SR7WQNDD229S9QHcjvmnXd
NC15zPSzv5pGbWEjF/mBLde8RFxU+UJOKKbi2Ohu23KYOcEXEv8aeYeegRUldHDdkkgW9WGDp88z
svIXyt6EZdt9JDOEGBAFmnGwKp7+YdXez7Z8L1Eb2nTAnqmqyWX4zCPyZure1K5JqmsDMNf05MRo
+IM8A0Az58JegfYaSGkPrsOmQF9rIJ0od+BLAKZgPE58rpIojwXs9dNoaMmp643q0s0d+xmTIP0p
zqUeP25DICSgApAv5k7Y/eLjGDUCSYhfICwYjKqeSV+JBx2EVd2XL1Ja0RGAYLdLiPPbRVqf3IBV
7P2KYL/tzG3ZDNmkH42RWxNbse4BxTKDeoKBVUbZuq0zVz/q4AuCbtZwVhpg2l1Xq7f/ZHx0cR+u
1fqmJINNQ7aZrb2cRBIiToUTRdUWaj2EhZ7M4x1jOhBYTsLtKCYSRVJh7adZ7JwmvW8xCyOi64eg
EJJzmZpke+bm7ZULsvyg07o9rsBKebN0mvgaC7t5sRz5HDVFctQAd23zHorRnGYfcT9PfHwawmI9
R/NFcsApmvYRDBhr9pmK0qhqORYIO1evgcOzvk1oBUvsqkFZG3LH4jRCQkgEFji9OSjdXN3pUWY/
z6vziwMuz4vKfoOHUoY14dzerFTOXpjkU8u8re57xel9kpvAkVTkE2m5kr6Mui0viNwEzpsqY5AM
c7shLR1TZFPgxiuV5mFNJXEI9CUAvFsyiu64GRqHv6JxibmErmBrDcBkC22g1lvmy7Ka48FkwwAz
OOvwmjt1euBVJ87NXX2PGkO9ThpaE7odjbtltM/kxRwgTImlMxMQXMqGc4BJL/4Dq1Ligidry/ck
hp5SDUX5Rd8VwZjTsSEvw2xdOoQf3Sbkz5zUUgA4FGjpMygkvln1JTUI9n2scHAbBA/2dTcrhR/b
c03zQnYbJ1pmSlI5mpeDRStu1WEPkgT6jCkU1cDcfuI0nHbE7wBJmSeJfEJF+xwyt4DeMzVVaGhG
cql39QRf015RbEFD77DdPFmLeGa4plKuNa9mnvQQBVpO/yBo5F60CEEVkln1KBo+jNLVYlq5C8eQ
TDby4BBHH1R4SfBSye5ZL3XANl3Z+yNGZL16PrP3pv5OrwVvBlmZXw57/oVdTi8oOpsDETte1ece
DUDlJS0RJc8xqTs0D+Rm7kYOliS4BGCM2X6pfl8yG7iVXmLtHaSd3Y1a3TEkgDMNetEOySJPdlOj
6ZTraEXITSkPvcUAlhVnJogjB6v2dH1wj42rNS/m2nQRcPReDxeRPgxuwgnFmF6S5gzpFvx+G14A
4s6hXwD2eChSH9PGOm7LshQyNEoj8tQsum2SabpMCOfMAprRbf+QorQewkx28sHQxbBR+9QFiNQT
UNAmhnqAOursZ5itT1Gn9j6rlgml1Uf7eKFjrLvJY8Qse1M5MTklRMFtI+zyO4430R4nieabWUw0
cU1ozzqQN6nEfbHNhon2nTvWZ1Kt6bdO86tUq195XWoboKG40U2b9tpx5CzZBUU03BQO2MjBAVNN
vErGmSnRgxZqE73d/NegsSuOTVmcY4gZp6iDHT216lJTSs9uuyOBInCzV5pndXRRVYNtXIKdPoeo
jjJNtx0j4qsVayuCKJFukdyRXww1h6DPDpJKqUHotxTrY83h9lYYprC+1+9REZ9bko/dU5kdrTbU
7s5fAEW0X9ehZR0FxDPw/ECyxFzuV14iXraad20LIKKOSGjRjFbbWhoQW8k4CYKUO1H7NhGbIrvE
0gyS2HQLof2oeEuWP+DiYFaH7zvMCse8JU3q16JrxyXP71fW+1ZF7EgaCQ35Avo74WeXYlo0EoMo
eXs1/YStjLHHPtrjTYlZ0YRESadTLy0K97KInleKsUu9ZMizsRcl+WrENNxnltO/ajDkfHeBLID1
WVt5vTuZCLJSjidbNdaDo6evjtE/xo0Kxr2AtyAJrMcDrQBon+uOG1ylG1c07DA16AVPgJi7Hhp1
Oooa0Bp94cmrU4UwTYVudJXSnRiqOqb1KzvylzmaQlJiRmIA3TRGcPUQESavqIj5KTTa+nSMCsYb
bMILv9ZGTCCixkYfSS4Y0hC+FhrmviQ3ZakSgKs0bAgH4aUm7OG+nxmmtGliH4lheGE717c2846N
QTzAtVk6mR8hntlUaJQtFj7OaE9FnoEukB6QJwzWswLvkz4Q7x6vKMf+s7Q5Kxm5Uwd1T60GfICM
qCn+nO05CUjKWquAIcdzywa0YbwCkSqa33ATZZ5Bp4hRjEpJAsw51BXByTBtZvVDU/r+2EhwEBnp
OF5ML8frRoJtaURN1KVNfTKWWt5maYIcfITxcmvrZUVpvDbtZqmmV4N9yi+ghG9gG72RJM48Vrfa
hXbtIIBlZ+JNjx3tkqlNfWmyl/BBzF81J+JjFlsLTFgTurNJN4NmW4LRRWNiW0Y5B/TiRY3jdocd
yj3QeP4lk2Hir83oDmZVe7bN99HiF3KUd62r0rGN8g5OGdzJtCAk2bTjhHCaeLiuyu6tdFY9EK2L
NjHjVU0dV3g5/NkR1K7dLYxghidRYoeCm1leKkNXNsdSz8tLlTmSjfRczpB5xyzMR26Qglc/qGK1
vDLmQr9u6OQD46uoFdVBPkw4knwjU2YY88055UF/rIF6YGLH3T6YZnZYbTc/WOq53O64F8xUOULr
cRu2cZ74nStl2I12t2NcQ8pVWyUhNQccidrV2foq1XNprvtRZj5rVfFIaJ7Dqu6TYE0jfUf6lrlz
Z536LZKzEzKoXG5HAwmYtCdjDz5iDqa+Ly/quQPU2TsrVjP8uRDa+U2M2CXEzOJRFNZ8qayuc7Rj
/gQxwK91DytxzjWmAapOqnrfEeFCNvmGcy+bJk2mU6J1SeerkdVB+lTz+LIDi85kxtY9xuxjWPTR
DbuJIL0q0g6WVuS7UYp0d6b1crghQ1HLXA4IpIUE+Qx0GrF8s5kWGlnAoNB5mggQkPJ3TB9J7gCk
pzDuQMg/08wNZUxrXMUs9qpTCjHViPPNrLX9ccb0clTNVH/LyabyAKvTkOngkEFNrXeOGIuTRkW2
jbPhlBOVus2sljwKUWiXMjvruIUx+olVrEcU1eJgWWazFwrmh9qJiBbr0u41SdMmiAnT2QhqT8Ld
S503Cls/4RQ5kTXqeGeMDGIAqPRHsgg6ULuyD8xqZftINJTemkkgGw3BznMXYp3cfF13rhtbwTiK
ZDsVE6Pl9Wltx25Hckgd2KMYbtmfF8ZEWEczPL07Q4vSi0bvmiOAFAiQxtieaCk6TLOWgbJuZQrb
xtl13013glJzp8wG3TCpCIL+zlNpob6ZbtdfLgK3RWVLa98v+nLXjANtJmqKjU0dU8Exw0ZYXneJ
5QSKO32kgDqe46ki/n054xysnJ2gmeKPclysMHfSiPPylDPMVvkD4xlfWE3ixBEifpOmUW2JmiML
6YxYEnGbbfLMHq+QE4PgV1uVV1jUIuuK3QNpU+6Bt7C+j/OsQV1RwqVpciILeBOvfb5saap2PlV9
S4BzM11WWpnvbMcZzpWhsiG/h+J4UJadpjQVegaLinipwV5PdFGtzHwomsHdMt/pDo3VnzPeWpXz
7ogvw5LQPSMXgkodbZR0mq+aOa6hc5/x4IZbEyDkfhEx+d5xCmEu/W4it9hbjlI8TYbIT+OyTBu1
i4cAE6C4JvZVBPnISFc34+qQubl5ABGXbrMyf8iEXXD01NRjb+ozP4CEvVLlQFQY1zBrQuZmTajs
GF0te92M4qc8Xj4q2b7gskk2Gi/9TVn3acjoVA1tlfJJKMSonIMF0LjY6nUcoWJ27bwPa3PVPQJq
dD9l77msij7x8mVhMG7ND2Nd9FvFTQogzAwCJisqIWVryiPM3D3izKul1tKQWcAVOZdOuI7m66jL
xDcXXq6OxiMOpC65cLmrW05m2pULe/CEnDXfiJl+nO3CRo+GwvmgRtMgkdo1w6IcZJDidPulhy5j
LOZrRz23Q3KKjMSNIEAPs+FVnIbDhJxSloLx6mRM91DAtgBnz6exVn1exZReuFU0HDjGYHJgCJ7y
olUmRGn0A1Jk+BtNVDwuTWacCG/LL7UG9Oea4Blak6QNgKeQ3lh32rV+Hhi4FedBgWDOMy0yD3GJ
lycrthx4DdPTRI805CFLfDpdwIu03tytkcvY3VLEV4Rx+rwQ+POcMjaRm4EDt5UP01JtSJjNizuD
dEmmYbjM2ax3mcLXiQ16Pk0vHhEQJGef0rpbybPdWGt5cqZVPll8NJ9+FHdc1aOjQh6jn8vkBf0O
pGZh3utjavtanEz3Tm3bfAsYw2ZOOwn6ktw30l7DHlaPI8fHOmKSmE2kNmndkHojwkufaUe0cbqx
DNxEk3t9KOTNoEZy2+dpdQ90zPAJvdE3WmwSgAjpr9pE7WS9mrra70ZnMZ5jsCMPSuPE0Dlr0g0Z
ljhYxAq6eMiDNj3HqcBJaA8uLVUQZGHA8Y01nDqjWm/HccRzRPuJeITBS5A9XhpW278RWlZd0IkS
zPbt6B5IEmu3nSBdxhWt2BQiDlklkgNnp77nvcMpBzfVr1VG7XOhOetuTjI7NBKDhiJzx1oRmxq/
tQ5/hRr9U9bTU6LE9ySDEaVxFubMBR1AYD0OsjRrenRirgBTsQ7anvEhR6LBPwPLrs1s6n6psh0f
NZXTTsYJF3L3MgQcTnJ6tbxYe0dRrzggxsD8B3sz5BM8W3gmvmsPWhC7qA7mqIohdFn6vTYYn6rp
Zkj+yRz+H5LOq7lRpVvDv4gqYgO3QijLkmzLYd9QHgdiE5rMrz+PvnO3a9eUR2NB91pvnEwrCwyj
iW4+TqhV61TGLWMeW3UC6oK2B7p2TAYd9KikMENU7AyrhsXXhuxiReMQUA5ISoZUWb8ayGP/QP9k
btLBvXutMJ8tuzZ3bFvIckTecMLXXC2eE52irFk28ygzql2il5Sg0SNsobx3DnqKcvaKkyEOyKEU
Qapa9k55hxvUlUvTaMXGY3tIyaAm9Gcr/w/1LAjOLeouTACB4m3VwZtT4ohyKP/xLZMbAx0RFOK5
Kb8HI3uKlpn84iu12KQl6OYRZIZ6ZkaV+IeoeO5K0N6C7LkHo++d+/mOuHHjCLWzxSvNu1r6mim4
PeelNo6OAwB5iZODN11oteP9ujRphK32t7GRBjSMdyfqLiJ6R3xZsvjY1BR92LQ0WRq/5N1S7IT8
8d0bC9cq1dkZ2hMIpLGwBOnHDsyz7MNUcbcQbcR39lW6t0q/W2xT5SVJt60LrOfs54oun+JXjrsC
9KnVArOFoKpOM3BSujem64N07qEXi6ELMhRfOTec6v7IzmJU+G21Ndneqj9N8qfHHWlGT0v8bUhF
ZxXtN35+LRO1iavX2P7QmpNRZ3sHxlrYN7fxN1x+pyp6iGuqsOb3T7TzmqbQo95vpvZnBrlwcvSN
bFT6+DYDSbVxOA5IDFiJLOYuIO1i3BnZwZ6PXgLRahd01u/04lbWryUvkGLFPnsdCD/JnkNXrGuL
RnMv8DpvXQ0/j+9OJH+sl1SC4nleaMsIHe9SqXedYzOu80NubkfjSIXPXhZknLI+cz70+neWUASJ
PNUgcHkm+G58iWJMTT3JvtMP59BKkqDYA8LZ9UGNXD9E5OfkDejlWyX2AgyCbstVGo2rxjokCI14
brhO1nzqPNk0xlWj4Nb+jKtrYey75OeRAY/tKBgdfoFnzaQF6uzLB/v1CboyujefCJ3Woav92zZe
5+kNc9QKfqO1z5G3raGxEL5raHG6bYZ8RjphZ/wU8KiSy5VU8nTRqB07V9FTalN4hVQrP3tc54LC
KbvVm03FoktEPtIvWWkK3naw78nglHtg3S8zN/MnwjFDd2Gtys8jBc4ezXnMYJ2aUELZV8/RAmlR
p1zQqcvRQ/S5OEVmc0xIjzSKXeGWq5HGNOLYaFugeofcIVS7sEoyX7vT2aIbyubg8+9Dw/nrw6sV
IKjRyh7uRIyvYYaDhqEwy7cpbPKI3wwl626OUwyOLxNEmzwLanAmVnun/cgI/CbUBn7Xs845YUp+
TpRZd3Gmu+4/N9E2Q3+51H8Ak1tNvenLs+nfY7Vdir+RlgiYq6oxHob0nT5kiNG2j/oR0yFifv5M
m3tKBeOg76J42otRD3LyoZoKL61PmD5oPTMD1MF+Rnljo37zqRdQ5UtrvLUWU6a2Y8TdV+aj84J+
j/TXpqyggFWp+EwgDKt6KFdS/JsEX192Wvi2+nRfx4A5cxQ4ZQGSpF0RFq3JeZwc8jv8H1r0uISv
rvhB+xfEqGMfJm0DpH0xtz0hWRmH7gwTv3+IIG3a6pKzPxsMJhyLPANsS2utKMO01d4G1Gfk7668
6JY7V2pZdrn1n4ncfS7JD0bWENf/VUOMPOuVRMHHhTg9dn/bWhcaSoB65VMakxUMptJAo/JKe6zO
ikjTRDmfbUofLUwTU/Tu+MgykugQkYrsRqsu/XE1Ok+sUMuODV1fnoP5brgaBPMNCiYcpojJldO/
WdPbflTUXs10FibOOrbeyoqGcn4jE3sPgoBKEJu0ge3kC3sVcQve8US6sI2pN/b+68yHCnV6yudu
LbXoXzvUa0BlWqXOYt5r8r0fvx19N8utweyUk2jpf1XOFYtwkBIGnFvEjoqDYkEsnW1JmdNItVZu
4Au+cbumBAw6QTFqweR+L5y5Y/Ot8lfXObFlrJz6M+4/kZOFDqoBFAwoLp+WDHH7btTO3rTDc955
vA/XniIt+aFVn+BV69pmuXW/tPYlfrSopRspt2b21g7fbllvZxS2iA2QtxFRygKEvLDU+gOp3xzZ
JHvILzu+ui0hotUeYgaf/0tbv8/eUdLD8D8fM008bIH8YESMw7/auT7qDX1t54jnYvqD9ajaH+S1
O8LGWZzlSjd/5EyXo7+dm1PWcIVyindkWbuoFK1su8jX3kMWu1yEc+V22zBWB6QeRH8NWMkfScS0
Av92ZOfEb9lw0+cPiTbE6I4ao1bs+h39W3aOPCPlRBJEKGcomELaqbpDQcvSlm+/I1S0opjdEsmx
sYrriG+KLz7ZMMUEYrwNI8LBHnRQPhk+2GOGS+0tHWnrdL7d6bdFdpIRCO5MZDgvFHLwlfAwBHP2
q0E4eJQwdUirx8ReIyCdHW0LrEiVyDuyslBEyxP1QNtlEpeI2mwI7dDIca8jdypE/zkb1qaN99L7
gClgoy420nlPol/x1BHsostd++Xtm+4iav7HkZV5NchtBxW3DPF+TPaC/oOaJOZkOT3EPMN8tzhV
c8mZ8Tgg7B/JPUVFONFdV1fiGqMbrnr26Nioc77kTw4xn3pAcvHKvFgLCpY5WzwDX87yGTsvbX/K
/F/6EYrhEE8negZXojs/3jSoaF6ivc/cbT6l9XNkwsQ7bkhLGj/ttyrCmVkPkGRs//lAYdAnXD0q
UI8I6/Qry881ogMCERYR9t675jyZ5mU29qplo9V39uRuBq4NyzsYGkxEu7GzJwE7Mi43tKnI0p9m
9TyPX67BE/NZpP9pCS3wHnp6Sn1q7dw3a2j/kADNQB8+R/e4VFeCJSsYwTo5jSmtmF+APlo57Ygc
lc2rbqG8/NLdo7Cfo/FOy1AV7xdno5KjJDZs2ZJWENjyyQeSrcZLkV1thLZp91+RdjwER8e7D852
4hZLYywsd8d8jbNrP5z0mAp5ZFLdRyYOhEX0i8e8EqZYV3lCSU999k2aSMkK2ojB4X38WIyL34fs
c2un++Y+guQmtlBwy/1OIt9Y5cmjvtgpaEjQi1CRk8q6b3e3JCfb0yT2N7NXhr4RDeYZdFERl7P+
KA87S/qy4mrfu8+ZPp4G87+4j7aF6QNS0zCmnthrAuEqtp9yNcBdTPoWuyG1inXIsM7YDGrNHqAJ
naJklpPkiSKSlcsF7JXPeKERoN7px+a0yw4TKfdF+50impYlCezlXhq/yeCuGvM94wAw9QxnaBaA
RkvG+AkaMR5/+zlZa+mMuXe+ZK0kHwT41uCa459vtG9E3LX1uO/9K34KRoJ4s9CpNjNxTG7oEgBb
ixdTFJt0bJ/7mLT/xeaUidcq+pwcNPvjParPReQEWkNRF4jV4vwNrVwvCVaZryghuwRZZ8Z5UIFd
Km2d6pfWd66Ln5+6Ot6MNjdWLFeRhk6aX/pIS7BvIlAUnHi9eW8KnuaqIIg+/rYtuKrstxlKWAgU
++houBEph+8PA3Y3OG3OXDL6QZpLfmSJqCWioNcFQ8rUyzB8UMkmuguJ9qguOLGjjSp/LJh1olPh
Ov8qLxS9vTWiiBDljH282VPQvBmMn6ZRq8inQPCR4NNLta/BPnW8OSukla2vfWjZtK/Kfo/G5IHw
x38qolt6Z6Bu07x0NU9cZMnrbBKjW6kQ/O/UYUzeuouDmv6v9ujdVG+dsN7MvPladLEqaKO2rZ9G
/iWOe3SouIgJ5ZDFx6hS9nT0bvB/kMzLQN3ftda4eJO31L8nphH2Cl3v8m9CEBK9lvOf39AUhtnG
+OxJiO35xMnOXvaPmu2ZXbEQ/8U0sKp1tui7wR1OvXgdm41ImVUIpsm0lQEXzMajqx+6J/vmy7Fu
TfXwjMHSHJtqUxiX3iUPeO+4Bp0Ua0wYIbKJoGNGFGW67SnQHFH1mfqtU8fePir4cJH8SMsJJrDj
TtubcKQ1eG5m3F33PGjGFtXnSmeXInuCrGS+ecwqSAKC9LGRgd/0b5NF20VPnWpxm7wfasH+LRRj
2NImQfapsl5RrK7SagL++eWMt6MnpR0Ndy+zbZ9T8Mlngy93lmff+etpYwb+L9RGJu+jGxE6ymmE
C+mg8RRBFdBXcoJ5tpzfMq6Rib7Ck6To3NCXEeGSFX/6dNabVwehankyMh5OHISx/iRq9F479Wg9
8Y51y+7jnAb5ZwmxjmknUcBW6avo4ZkohqibayTu+egEw/zUNRE8P2PZu4HkayYxxAVhZ+njAWij
s0u4clW+yOFNa1489TzO20Hd6JAMAIEBzw9OwR+or6r9NNlgbP/Ypvq+AtPIZyYgHIiyeKNN9zKl
T7V2xCtIf/pz4R6l+MiIdV/mLnAFXa20bSXkElN5txgw8vjyLDBWiXgyYa7Ts78B8Wnd7+L6nFFy
mVasudzeZfnj049Bu/k2NbZUIFomXe4EUsfzuskoYozrXZ++DRX9WbqCtv5Oxy+/41+I3ECzPkrz
X6OGbWLNa0vfU/WAmIvnePH6W69RE0xgq6hQapCu3akyTNAVLHQAiQb7hU27VT7+s1H0zXpO9lJ/
wtR1AHSIVnj83ugKCRZOakTV+SHygfg17wknYbDk5amoZphy7I+gPrS4pHNoDu2hJdSL34erWHry
R1uWulrEwPSG9hfZTSgjPP+NHeSx/ucptEjmFBKN/enHeIeAZEu63wdZblFUHNxu3nUUy+gPQRNF
YOjjO4LZc1NHIb18G5F5UaQcEQfOCuZvrbajKf1RATKsm9LeNTMvuzuPe6+KP/qp+rBtbecvQ+gJ
/VRVVKXWSwAothJzcQXWDK1hOgD1fzoMiMIfDqOV3Sg5XI/jvElrmsVNtyLySZCqp+87TzvJPD4m
lrYp4f1XkBq/ShObXk7P8axD4cNUjWawOO2+5a1JfY9L3PpE8sIsQUUNt7FapbkWkOPzkljW2lD6
ubSa/6bcE6FZkSXgF/7B4MJF7B3ovbVqNCtcSDQPyIHG3fc3y1vXvgh7YERGnGz6j22u+IAXuo5p
vjEm7ALufFiWeIcM7lr4EESWvy2VAUVJ543RnksJr1dCz/dqN0XR1UwH0ljIYuuX9qlf5JGWhXUO
nRfplCiBMdNxfPQ4oFfxEl2REp4nIn7K2Hk36241cGl2uYnRD0GOGR9xJ1Fvkt0NArMmc7m3Sxv6
/BkdWWQ/x4E/ZTTjylVD5eIyLyhzKNiJfZQVy1ZzjFNbyZ3V8p6ipRwTESjPDeEsPxvN2+XVeFbG
FFTOeG+psIPOpG95foRp6sZOqOkZUPJ9HPqDnUdritBogKTVl+QU1p7HXjtWzHYt6Dx9Pt5cIeG1
L3r/00cOqSraLuU+SXQndOCaKa0DK9I3yNlvmsMVLHh7u3k5JgXTe44FrhPG1dKHUPyvgIkwP7td
IysLkkTtmrajcKrb9vpE4RBCW6g9+mj3rlmtBe4/K3+8P3x2Lmb0zL8+jXWj4R5aY1mT4fQkKia2
wRxfBkCkzq03sQYmp4P8TM60LsDigaZ+9dl/TskyCpyBrnNmuF9V8X17iIkcrii0tY2J2sxihKR2
mQJum/Je4mOR1aD6GLtsn4/F2lfFXtdLzJ3ZtpnKT+jkgtLyJOZfo22UgpF5iA3NkqR9ynbW7jiR
ERht4IvtsMePn2QxSfcVdWcRt4FgLzVFesy9kSaheBsNEzXlvoacqAmLqT5WMWe5t9xtJK9Dx0Dc
kNpPKR0s2PCoJPZBA3VdHVEW7fOZAF2cfJGfsJDQRV8tezRDPWsdnbnCeqH2DvnUdKHjqVhleBCk
it8bHl4qEsjE6W+l5RLgZ8t6oxnZi9W95QNbXotZ3hAYA/l1cmQ09YvT5Z/ZLBABUinvlLtJxlRF
MFn1NWMdflCUjyVqM7me4JYiozgpSLG640hm+uHxyLg/mr6+zMgl24SXwigDD/0DylXc3EjAF075
KKWljDehbhgwWHAclRzKqFtlUb0uK0ht7A1UyqGFJLW+4iIi9Ay9NRB9HSbK25kArAQ5htkwhXnn
rszc2tIQsTad8okx84DJl02LobjTgphELc/E1K4EfiGMli4eyLQED7MpAoUmQGWQVYFTYMrqmoOf
DavqsbMl1BZLo93ZTL2ql3/UR1AvZy0fxgjrNszngc1wAZatXeTOHvm9SIy9jvzukhNT4B8q+xxk
z8TkR5r82fQ9BLYN6Ep1bFkI26oIDG3ccDLsLfR0c6vWJqI8fyze6j479FOmBwhlL0sSUcZmy+fK
QZ+IfILNEPdaZpcfLY409jXoFgsxbGbo52YAMvf4oHSy8Ec6WFpGskcPdrLFmhWOGQTwwrcIMIpH
aR1FU0Ao2caK3FUvPGQElCgWAhsZ/bwjmnAXYD6vLTAT7Kh8nzPipnTMxhUSL76cR+/6EoU1wV3F
MspAaA64RibX1H9sa6Vz7eIeSrw1Wq0gnh77ehNYZXnSPUzGBidL1ZbIlEw6uMWPhbUkmHM7SGyY
f91DMs1VqlPpVwhc/G37WzGI13xebRn5QuvjJFQYLXpoAe/VhnU2IAAaPBureCBPNFbmsbSXVyuz
dsi6t3SuvJD0eYMcPtf8coZJbHstnPwKTDQbdwld0nEntjim1njJQvi5m94xqkJHergDiee4uVL7
rEfEoR4EoKEvLBzYMEQCgeyvacsNbGa4pNeefYv1bSz3HRM75ZUURzoTka7UzbcKp7Ppbv3p38Na
M9T803A/tIhzafoe5LoTmB34vwa5C2nHKGzHC6J3+3smvgul/RfPHgcs1mEb2XHndh8FGkeryC4j
AF03JXDDJSav+JiqZouXH6KnC8SUX2y72hs9lrhq2Joie8b6DR4KSQt/v9eFuTds/68RKd28Oeab
pHypSB19MO2W7oPJ8FJMfrfvYc1lZF8ro1vjnudTtpJ2UXSGFgeS437MGkB817pPzB6fIyLCINKa
W9FPE+QQP7A0oZf897yOTkuPRW3s0FMm8atfTueu6HEPovp3aqJv+/nhPhqqLRAztEaKVZCO2TSD
YuBysDEnorh+ECoaMQK4HKexovJ1/jQzaqy9ATUP2QtM2zomhbToGaE7/UDTB1RAVJPG4CDkVvCs
YdJNlIEhWYtYUk1/2T1Em7PbnumU3hJrdHT7ud9BtP14k7Vx0uw0gTLiPAnrWLzr8bDpI2U/jWMF
fOiRblH57DTe2oVajgSVPwNZmW7jrePH6ihndnl8qTrrhFDtU1NEbODGyarTv8ryfn1vOSuyP2vq
7Gy7ZS4sD6PKQypBSQRLDk5c7B4yGGbe9ewhRXuAQGBKAiDGMBWYybSsLCemYRQAvtK4sT2AXADK
+HEZaqaJLx6VmZpRHdGK3eQJoxx9epkgQkM2cYi2YTOZVHTXNEbC3m+GAvq1xUteTqra24kdmIQp
NJPD0G0Dr5CWsFhg4t2wdYsSdWWP1jwrbRn2ZMM8azPW/Awr3VNVC3JGCWtmTdJvPi9oXUhFYa33
oIkG82Z4Ve1tKCnttjJNsHRSy/udtd4/Xen+k+40cBAG4WRviwWNZTqnts1cda+Qf7yTolNsR6xb
69Hp0UQLZEIWeae7yKWGZtVUOd32VnGpBPovBETk0G6jJC5Pdk9IIBYGjW3H+egHuzlSGvO95G2/
xV+Y4hcvBR1JKqeUMIkuhF/j8YyXhGfaSkyUeAB5JkEVuvdW18r8MObYu5r2LPOgn5S5tcG0A82j
LtUoQRzyIcoOg+kcap8wDFvhpV7M0fhfteUOg4s8N2SBbNsFitLEf7mDj+3CJneRLrWo9SaBrbjD
D4mGqMQG7+TtWZq/pPGjr82oh7E81/yiLxS51oAYPq47uL4sjg5tylIv837Cj+qbUE8YqZ+RpCV7
Gn+RLZlR2oDGNtlrJYHpBJ7wZJ36QMd0FxDrYmLRuWUEcHikl8TjdaxT91tIh5CSuQfx9KiYzQeK
jg3HjighajUE2OP8Ave/iWN6Mt3ZJdyhpaWoo6QEQGoY5bdnLMuGbHK51guCO3AkffWTNsaoo1pw
nYGYAeyT66xwEL0zTbWcnHNyc5eu+suXjvU2rUoWUNsUPuprl4gR7MLm/JqjlgjHXn+R0/hT6yo7
lI5xlk4RbW1vgCMnc+SdiBuu2s7DY+yQrXL109rdOkbnbxY1Gh/wz/4rsuTpjeQXIu2pseB9mIej
atWwiek0Ouq+6O9da8IC+3LZs0Li5UGYdeMxsa8l+QNhpZvNj45Ictss07ArYU3JShQpr0kWweyo
2GI6Hy3txxVlsTdyjLh9ykqBleB/T3xJEgUnWp41eJYbnb+vHr9znRQUfyK62Jqtl9RrzK0zIiFh
bKlz7YBcRQeXbsGqnVhyPhngwUCBxRve2YfgcymdjZ/K9IQwxlzT3NMfasyojGJlN+0HU6L7EH1/
H6YBN4bvAf/pfnWnjZDJdNA4nnPsLPqqyGy1tTM876gXWxtNiNNtqwfDU4+++89PVRE+TF+kAAwN
ZsScQFTRMpEVtTOBYcQM02niBQZlqWC1nDwlUVYv/BWcTCbkd6XL/sns9Zizc3rQ0CLGWQemsG2H
9JdE6hRN8wgiVOY+BoUG6itpJP+11BRAFhWfxrBaj1BY2k4LOXPbtmQ8zAlKWw8kNMv6+aJRb5aC
nR/6dLykBuVydkoId+YyVLh+vaur/NuKlleZT3hXzkMqrl5CMhxuTII4/GlG64e2ZherilPcrF8y
RijKihJOUVrUx4sTOeUtnyyPu4jKBJZRO9pTdfpIkzCcuzb1AJoUkG6ciN90Hvn4QVoxXztX0ttV
DR5CXdCF9WTSNOyzvfaMvh/5bFR4LM1hP94JD0iGDR9d7dN2aXjzgV4ZBvtqLSn/ola2iH8sP/6P
0WQ5G1NZfRRgQvZ8j4sarDtaJcRpRMQZ4C6PA9ymnG0yiv6U3hTPeu9Fv90sjBg+PEr3buRdIq6/
l3G01dHWEBZKjQ4xUt98jpLHeVEsRjg5adBG29limrU9zKeFaoe9YxuQ+jHV4msGnswJ9GT0DUKY
e9GHrSqIMcDnWu8sTEQBAbmgq3M8Q45kja4w34KyZpOJ2hHMisa9ONnwtcZ7jZJxqqK4k63M4AFc
NMM5jqQ5oHtiSTgV6kOqjw2mkfUYlXh9bfTDJqPZ4kVwswNpzJqg3SvvNOZl0Swf2gLTbY+axTPh
/DdPPC2dmYYDCUqoYdlXSHBGQ5JoKNkV6FZttf+Nj0ASKao2aJQdbVtN2eA+WbPp55bYkMaLmDZG
QzJ1I7zqUgPLiiyY6jBOMJ/j6SNyXCfHKokENlwkP7z5er5BF8s71EscRNDcK2Wm3EM04qKGpvCZ
5HkEmo+spVhzvxbsDutC7+kAz6nhYIDzAagifCB9V5RBnc6kEz2EgZFPvApquyZoExWjWxC3GLtI
HCQ1coleddEKXCurKKaKIrUelvpcj92vTl7v8CwYyFAgRNlVjVaxb5UNR4RDyQZEpzktbSdi5DU/
useaOf5JrnJiwCzzH22GP8BYfliPkvWKaT8P/Ajmz4+Hw+D+Q8WLvkA2Zk3mgakhsiWgmBtdvpeN
Y95wN/QfhADhvH1I5kfP/K/rqswK02I0GPw60shiks72kAbd3ltQ3NhEt16bh/4xMwGpXHab0O1y
uSlibmFcWZiU7da/NoWJlrE1jkU+tRc8AjUqy7QBtBEaDpu6+PCW4jvWvPqLzbVHnRTnNe8/k8mg
KJENIAfw8HtZkp8JKlCwsrWHl77NL/Ui/qI+fcy2zvSNzPennpFBTY178YU2naMkws1LH2kTuHoz
dCEpd3ZMNoNoeUDwWAFTAexPk3gw5r6m76wqM76iKaINUcTESs++vGKgdE6yJ7xhNfpjAgeKsflN
IocN8fuDHdBgrJ3NBAmkN1Kb3TkuFDFeiSDTySs4VUJk/i2Nffhqm/LDORaA/Bo8iSCXJZ78z6ZD
uUlQhdg4TnqJQbab3ghi8yPqWCUAWqIqgR6givSXUsxn5YzPjd0DENbD1Rq1U6ny5i2KnAzZQwMo
0A/Wq4X4GhakHX6k2erwxvZ97CiuLl35RvdAcraTuL877CDs8RNgrYVBnZLp21xXzxirXgsP95SN
YZJ7nON0tTTNe5dN4klmTH+20EgySgnVye1q/GwsBKrfmHFeF/yB8qLXxVsTP0xiswulVY6aQZUI
g9EjJUkGTb9ADnhcGR7oxEoO3V9Ryl/dzkoAKSRCwoGGbsig4oXJ4n4Iaksjh0HnMY22Rkr9LSWw
Nmp+Op5WY4d3emAmDZpGK7ci7f8zB0myeZt757mLH0ULPgIGOyO4TSWAhzMbUkBQF6lprWXueqtC
u58OfmWsp0xaBjyrbRCon7V/1IPLsMiZbooF7XWxuN8paNymrNLPui6xk8wsP3WhLauMjJagn90G
AGGB7/CIvAjLOZHftdTlFxFpDz13DjIZ2grWzI1dNPjCrjm4zRkG0urd+tkwM4PNXk+ahXy17BVI
g62TawxJQkubbVolQ7PTRt+ZN73KbZo/vcnYU4448vZHBnpDNUcE6sRoxd/YP8Re1TXhEp2BelCM
ubdxSBgHnNB1Eh4pw70a8dh/F7zaeah52vs4i38yh+0lN67ckLVNWpQ7OL+DVfRVUJrjZRza4Y2f
ggBatGik0uSRJED+Kiti+wqF+6pjkFwXkeZiRzK7TVNA5TN2Jzgc9Dcroahkh3jEpvvT+x08bgmW
HTccJNvzpiGPaW85C/bfwpvlpZ3B3xrXb/lDDtuTBTdOuUt2TvL2tijMfQxzJpNZ3tg3SX4glOus
w5UyPK3yssf9jxsDCorvhJZGuU7bzgVDae6zGL2bRjnJZkgGeYxEb4ZMNg1YJ8HynkOE/sq1E59C
WV/95o9cNqQnTIyDq117IqV+yMaaTp1tD0fLbNU+nrxoDfQDTOl37k7Yi73WpN6xi+j9iVesCgqb
Z41YrHEnECadB180+9RLvX2hKF317Azr6thVwGaGDdExlRc1crTIAYANqNJ6gMYYjhSRJMB5GjLP
x8ERDfHwQaKNCHK3d56q0mw+c71tD43y81s7ZdHZtIbsXXfprjVHrQ/GPJ03w5zDOxFpdXDhM5gO
ezvBf6Lmg+3o35Q1I9yxvJVeka0uM1/bD5jNd3Zs9qEDOhZkrlXvgEgQLJg6x7nHR4sSyzyMZSq+
er0xgtlJx7VJ0MFa17J7/v/SLiSCmBiw7tGH0YdTqoGx+Ua0MQbjd+m7DzFjudczff7PA7o5WhPe
bZj46kD+ff6y6Gjq9GKaTgi6RRfgTIF3buXr4qQEwAgwSltDRqaJ7F9tK8YkJq9V63f2n9s5vJPM
0gGN5vMzFi4zmCCqVvjMjBVkPhirPKT+/MgQ0upgytOHYn0oOPyXMQlb9P9k/TCfdRHOoTaujY03
+fSD6lCrfTvXpCOAYTnoWqTThbz9pH1EtXtUrmH+jSb25nbqWY66VFs2KUP4T04g03X2dRRrScMO
QHbPqZ+MK8XMv4SVtSuVdDBUDLo+k0MuiFobymgzubENDdFoL7WbO+tcTLhlIqukjgw5w2vuq+hD
9HXyxsThf7SVvQDbDgvvHJ7mjTMbbsIvZnDflLSzbYXBBuMfzmKAoaZ6T5quhbnL86AlunTTD4b4
E/rVQea44C19bgoCJDcyhi2s/ZjMTdKoDlUNlKu5asSDyQROwlrxYY8NsREVXgrwxjl9p9BnZinB
G0nbc09H/QKs4xDlehRaCbiSIHdiBmf3BkA5lFr5SeBevqY+97VotXfDp34FjfVwIrxK3ZFEt08w
0xZuxBgoy8ijo4+5Dw9hE3+D5VBRr2NZ8epI0eNSx2cpde+1KVpkbsUI1rIo58STVpNvYf0WjXIw
E/Ryl0h7MY+OGVfdz+RqIg2rzGtPvRsbIO5melSIuA5EgoxbOYgRXVNGvE2HpdQtaKhV2QzmpM/m
wPCLoykKfHZua1eSsovbW+YoOkBahmKjJOdt6NiT9xS32Qg4bVjHxsYAOcto3i1o419sWFMk+G2x
YSal0gUDwsnIF4jNTFRr09cM2hB80k+LNAmLpdbWi+uOLhiTjvxdzbW1cj1BTFOuO0huZ++9S0Hj
c9OK83VpLW/WYkEiESJlAZlGMdrPGUlSHdX5rjOMrzzhoprrGfahbeYF8jOr1ceSpz3CerNCPiCn
hOLQuifDyTWsq2eoAeDdtJ8SqoRvkU4Y0zQgk5l6+DjSvZZQJq3aZmP8+Bv8u9sV3T/TAHNrWwwC
JrqzNaSBDLre9kO55MUPVbvqlNdZRI5cVIwiaC24QOUK47LYtYe1Wzmbusu8sGCPO8g66WD/IKVa
UTIpJIbzRJ+Of2t0p2e278jE18DsRgR7c0oO6rQUy51I3mq3VKNx/T/SzqS5blw9w38ldddhFUmA
ILjI5sySjnQk2ZJsb1iybHOeZ/76POybSuRjlVSdvovcrnRyIBIg8OH93sEShlp7Om5vUWrnu9Ke
8TBqLCIkuZWuSyX972lP9QFWSe0wC3OPEhYCR8NuH8UR9ls5nDkfM8N9qgsLJ3TQdRTkcLaI2iPS
x6GAa4bnIW7KU5xnzgsuApi4OcD5GT6PM38y3b55rIx92PCtKsqHDSr+fqNGK7ueywnygkhYTlga
kmTd4y+TYGq/yycrQsoe+JvWVcGDiOnIcX4Y4tGsjQwZe2scSWulzOeU2APbFfuxMbNdNObWLV/B
0oEC2cxCUFFc0Egr6DMP96DuW1f5emUgQtsD6aZby4zCp9GdzMvM7OrPWccKgXWRQbFUJGwbBn3S
VJoGDM6wxAMVL2SNxwlGszTFkrz+ZoVR9WOYMAsCj+9Idifirgqy8ibvxxdTqeCGqiJjXcFq9moi
6gc15wdPlcPtXObqCl0wxnm0ITeqdfCZEUGOkBCtXK/Z4cuankfRV8Q/B/TnvAjwK2oJgk6LBp1O
hREwtL55gJOMkTImxQQh5+h88HXYBQ0fmwVsv/TUKTGTYFnA7GHTBKjRIreZvyRBJx+akMJtCJFo
5H2rMHzU3i51ZHYwQbBWcTQ94ekGJs4NGWMOZQJgkKCycaVdPoxjwiFF2UJDCBsY5PTjXmKe+CuE
SrZKi8E/mBkyUieDh9dj8kEjgPuNFWGqL1UyAIB70Y7umNh37G2LN1JxWvatlYv8cpVz8m5zwhRQ
IRfYVXX1t8mEnRs5/o2vELX7Ux5vasymYK+EvyJK15Wyxi9TD8G4rn1xCIf0gaqpXWvT+JQKCrhV
NsjqqVMptB9rsI5dUv+U5HDgmIDY/tq1UcvqychubIEetCVX9OTiY/+lKlOQaikgypUW7a4w+pnN
miYxQXKPJZrIjU1IxgV2UsZF4MsG2XJIJ8iUuOi5bnaJeR9EknAO7OWI46xyRm1+5yoLrCQM2Cpj
K+ytwfpYh4oCrpKW2uuCC/EgrP4xiHP/RjddfSyivN9yQYLZN2TRJ5ob6MhrGMIRvsXhakYftZrr
6LuXRcVVX9TpFdQM/nR8lAZsa6BKF11rHdOkBG/RLTZSIsDLkOpApp9wIROHbs6tO7pBcLybHEZa
j1gB1s4yD4EVU4jMrdOAu1bimzOY+Q1rDuOFMPyJkwbktUgUJ9cX0COigjC7KGrFphFgqCAfuO21
GadladgrLXMqdTylfZ2J7Ygae99XJEwFVU2v1S0A2O28WjO7hIl1jcCf0bavZhOWjQjhH8PhhA7W
FsguoCitRpy09vbc3qdgKkAk2aexk7dpF5RbswiGPWaf5rO7kMqLRWLI10MJKZ0akq5jXqve+G6l
Q72LGjlWq16W9TaOrf7SS9wBn/z4GbW1v+bshc1rawS9QWXuPK+arsJZAjP0GBfhN9fvqs42uX3h
jut24TMWN9kugGKB4VkyHou84KLRepCaDK4Cm1CW1PUmbApP2dk+mht3G0xp3e6gptGgnr1xLZTB
JdKGw6XrkXbm2F55iGWno55yXL186YXL1p/chuD+3wNnfgC5QgjWDLa6KovCJkYvbfE4p4UKwZ/O
W3Ow27b+aTVteBcprW/9EDZxTdzSicy0xZ/Kr9kn0yQGLo+nooC6Dm8XBRLKmnAhl7fwPX7QOXZu
/HwMT5ZGG5gDLGNpgh+XXaY/zZAuKyg24j5627TJA/SW2SwfK6LfDiH+JXs0skj8VWDiPkLc7VBi
iaqCpb6jSN8bNoqgxgLDhT+rNlIEzwN39oPsy+EuxCtpE9doI4yuitYDu/I6GT111edkRrlj/hQQ
PLsLPBS/yVQMqIVCvW2tSXyuCyLP24G6yjLadGdPw0LHZFozWXyNAw0xWBus555PSljND263NFZn
G11NPKM0xa/kk923Ht+2uQgT4OLzfWBaNDQ9Og7KHkeCIqc+pqdZK1qMPZzGu3AA12GOZi7GTgEN
ks8CgXy/beZo+oK2o1l7DYrnKPf6la8W43Jr4jpTa3gVoqTIGdKEsrEd4ktPjNNa5t2nvAKA6lLT
WLmDQTcY06iD7fb6OEh0AStZVPTjqqJh0cSBPdLkrk01XWWRjXVsP8af/TL7wQaMoXmultZQEd93
kz9+crKuYFeKEXJqF5a4Cu0vE+5rRzlOCTU+fB+Pwr0HL48e8irGrH+Gz+G7Y7gLTVB9qXwTnscs
ij18BIp87f0M3Oy55bbJS7Gi/Ux8wlU5VkQaDi51XllPrA8s8Dj6IggCAI/mQ4ArBfQ1aL4m3tmo
beZgI0aaUKuYZsMmqOYIcNkQLahqlVlrU/DK2tm1PyHxtO5FFkP+EPxOHH0DO/C4VWf9Jh18KoIR
BRBIkX+YkRXA+4VFN5YgeIZP4yPuaeuaPht2GhmHrKvDb6mhaB+Alh1sY6wvvdQtNnAu4FLnGDte
ppnVcqwa7cjUUNISWZAcCfWEpdI3zo6XFO4mx/tJHC5k8CrwrlJRc+fmm8FEvJy5gkcGSK6XEhFQ
+9iDBz6SVSDtfrpK+wpL/agI9hZ3sN009cCXY7AYguA3QUs5rrDnDpqtFE2xj3XsfBqESj9NUYCz
glvGi2GFWDkNkstgoOXTUaG4ttvswtr+2pObd5rwlsVJ20J77EvOLSF3g7zw7Z84hfYbs+8U1nsq
sD4FY9g8WjqBlYmoBxC9aYGQGp6qMaBBmG1XX9bSiD9LTY1st0KBmHTdts6hmBVR2n4dsZW8L9oA
+07O72cdIV1Nem6JGIZjSDrAEEhkY+OtO2FvraH65b0Se5oCFMY1TpJY/Iw0AePxDvdo69JQTvvs
V46z+IuN9W1vYQxi6KRZW2n5A5RB/Ow7i+2cNtxW2THXZ42Hw2wkUDjQD6CGkWrlV9yTrS7MnlWa
iG03jO2XvONSgRsJNfagXyzBidGFvthRQsBy0U4NVt+M3V1YudFV0YGaWtDVRtEvshYxhOw6VvJV
09Tn7g5foZ0q47YKdXZKtarubAAtEFUQYWFJVD5qhok5TgqCfBIRwoB5PlKQwc13WkQ9FnZtR6rF
4G5C055vPIdSAsUgeA99FWhN2xHTmW0Vl9GmI2gijcefMMzzgzZad4eseNrjQlgf+oo4AROG1nNq
D8MM+Vo2h4IdYyPnhv1UjslxQp0MHdYimDfGmt6vyOBKU7BMAcPj2p4ox6MBFQ7+VOx+hfWT0oci
zUmXY7iuLxuDgmImam6LZyRpmg1hjfe+hn+Lz1p4ayE4x5Yfz7aLTsR637lDhpBdVXu/mlucONzp
uSYYYodcnv0CU0C2f+SsdAvaR0IlMNKSmaIbsOhLKA8OFv2mz2MLfdwczPl6rFrCQklH3WP8iiew
yfE7WLZxY2vZ77h62YehbsPveWkZF8KPk/VcjN97hxC+tsiiXzmme3Aex2ZnxUO5Gwij3TmAXbhZ
BWJnzRB26RRzZyQLYCfJ5ICZCi8tLKxG7tMJuDGO7P2IM/dqEui0+8Ch+xP77XYWjQvHlNCMou3V
l7ocgOqWzXZC13fRC8NHigwGvorG+ltiSP1NTjUtxUKVxQUGwPVG2Q7zgYlAEHzNOtiHMOfyLW0I
/+DG6G58slO2OenKGEW4xiEJg3gbBZ3B5hrkWzFBTa5s/asFOFknixEYQA/ePWGCoYmFmU47V2CG
GG/wj0ALtDwb4z4wC3m1ZAHfj7hXYbmAKQniE7gKnWNd+AmNvEHZ+k60PXk7Wn2lsrCPRAEYVwpf
QYoUHKbWAmflDWLhn7TpFgqVct11ZLo4LzUFwR1J0mEAmXjxRerA4E5xUFMeTswgAFitp1/c3MCH
sfBLor9Q34TebF0ZSVk+OR2eMwrR2bZjOZ0EJdBljBvAulawUtI4Dq5d2lLHgaXPIdUOcB9QBOTJ
vMn6At/A0PlOf0jcIj9/gfAHNEfY8b4fVLupAqH2Hte/SwIorCttT82O87fcpzObX1znHprPbMAs
Ska7KGm8r7TkxhX3SHNVZVB/PUVmRT7FzTqqgUxYgGu8y8BLMviUJdYhK1ow8XfAVwyREAJcUyKy
HoWJ8ozs6/VYFPAujR5gX+dyqeTcz1gEoI7ANAjjOewPEbaEizB9CvehGkh2jPNiHSvjhUM+kpiL
sTEN8Sx3se8GR5iucAFnYFKDNNlNbRVyZ5vZE1hXsK3AFNdTbxsUnEZ0BYgXbifDpWDKSvPXHHoP
NbKXB5UafFJ+7nh3bjea1+iL652XRtRUyN0Q1AsyejEuxtECTh9RZHpTzxBrwmx0DoENvSTAUqHG
5MOlEXtDF1I/WQHe0dxK+ivbZHXMxVxuwnjG0ytEMZibwT2WJIeZDD1UWxX9OhJDqcGmFPALDaNt
5Ok+yVBXUxqA4TWGuW1SHIFD1xzWhZmbF2C92FOkUXlluuxDa2/J2xHD5J4ME1ZQCyKEDRginqRw
91lZzqdmVv69lTbmEe/teR1ZwAOeioqDRyfjANUWhwOLcmaX2ZgFjFH+2OT0y9lwwwuBh6ILyX+i
aC5xtVyNunU3A+k0W5FX0ZPMJzJAwAnhbALlX2rDEU9QnJxds1QVfd+X+9YGfwYJk1czUvJDjBnX
Lhvh0UZRj/HGAHkY24LiMYnc/N5w0NxyZZ7gbIF/J2n52ZtGe8cugREcDZhDm5juXRoaxQ46h/sI
qRNHj1TTkIKhQMezsJCu0qcZ0w5n+aLrdmaCpcdqpF260UtzSM2emDFyTaAv51YF1aPxgJ11y9kA
mXQJNTSNB5lkuFakYf1gZCP2WLQKb/CK5hW3ZXaHjTvuHBILyWYum43vDCVe4CYIfFKnRz8t588F
BdiRUOrbAdeKTZx3P9lUuCJ7QUc9iD28T6YJziJUuQ50n5WiUCQrA6AZAzYwCTIz2rS/KLEJPPoZ
qE1dgUnyMiEdj8KCSdyae9y1v4SaY2GVdyFmx3DA/LQvzY3rJL8w/SxYrlgUIBStYChB4MWfw7ob
g+EZYcm3Bp+Li2EOp8cWuHxDW7bfTQHudVHeelQEobqmsVbsG7/naoJSGlMFknIC8o/+ImWhkMaU
zQOzWOMu462ShN5iVqpiLRpV4TPMEVST7f5CtnZ2rHREC7GnnjXNObzmTldxO4H3dl/qJNvr3pMb
fwIeWjg5iH17YrbSLD1B9xvWA3sbFTPUn77QI/6cYJlNHkEJL3z3ONolgtnkOFd3jYn5CVb+5len
7Jzvkb0YablogxTuK+sYz9Nryx/cteqSaZfPvtpp06uf4qEBT3C5HhPZbILOhOMRxrn1wg6A6DRO
XeJnEmI4uBtcY+HIYWoHDVIdWtFp7mVH+KMZlVVB9VGVxku9MIeLChudHJLfnvRu94pmX7K1R9G8
+GEX/jAKvCjjxI92VhX1BDQulpdJDyMa8hu21gI4qy+7xwiO15NJ0QYPF7Gp24NYrTyfLKK47MIH
+sI+ZXma3A8ki9x5WNLDtJ9arKsGIsacipaBhHrD/4gfB1fIgwND4qLqwCvXCWANTPg0hQ4b4Zd/
rJK8AjKpsgt2q/nBFqVxadPC36dVxxZDsWJ1VE6QY7gdxi66O998xrDmqTGDuw4rdyz9wZdS76Ec
HgoXXM8CxDlVo6uvAvjm8DQg1NGADVkuRfESW2O6TYKkIDPZXQTkJADee3NhXthZR44CWO1e2En0
2V4UYaZrhUfwsuRnJuhHmxDJbswCrmltdePWa8f0irtGcTuPmdwZpKDtcGkhm0Alj5EhqmLdHOKC
WBf84jxgWg26TjDKxglwUD5keivgO8qLMLtGvoovSefTEClbG4lHDA6hsf1ZHFLax6hfXDY0Hqf1
kMEugepJFwA63yiieW27dbFlN4m2LUkRDEHQxcC9dTMRv8l6EDVU+8KfX/wilayAhduRR9Vl0AQx
TFcDh3aT/x0OyfLOmWdBf3YsNp5svb0WTJeqMSQwfQy+MPt5BF42n8k0cg4qLu7Nqql2wL3/5tCh
1SZ3fGWNHhFHyfhVD7q8RuYUvnC6jdewQiDu4AqKeNRBUdURFIDRU5fdgglPT33BfkAjtjgMqftQ
VWO9ql1+pLf8FzFbdkXeDdc7fKfhEcjpaeIavhLZHO3x7NOLeRsaOmEvPZ6WJcPHdhV3vAu84Ule
QYzScSmROBouUStAUeVVAKd+FSnqLK8Ntx32xDn62cFe0mFaHH89LxzWrXvbJ2H1UEiMeZY0o+DK
GxN5Cauv3KhpogNqium6ijPNAd7qGysHKyPcL90Hnceq6V0PahB9eNqCBG9MXn2sQJ5vaWpEmMPm
3+H2BFuMo4NbFVbWYeyxkotpJMIvsrNLHQRocDO72PcCozm/q4PTWKkX7OnzS6voEfiKQeOy78+r
iavbDQlT7M9wytkzuLFbY+HfKwVXMnBLkJUcZ8eEjiZYSE33iHvP7eiiMYgs8AcxYEfUxqW+qfuG
c9STS52G9iMezQTkkKmbTERMSUKcAive2JIfGR0iDcWK65u9+D3nh45vErNbNqyh9UgwjVCj4J/R
3DuTJnyKU/PaCIhfgtRoIMfBMpOLa8SRqsvvwVJB51XV/9R2371kqgt2KYlf+MzhyBIafr8HwMw/
mf0UEA0jWxpcOM/GMVQdV5gTkDUuhD5kk6vWRXdNvCjZEjYGA3LiIe26vWpc9AKOJ6fHxq1sAEZf
XkLLQR+urK8aT4k4BnLC+7B1cHIjdRxLTW/vQJ24wcwrQpgFp4N4u2FDjlcHC6METkvhExsoqi0f
kZlOS8IVcn/EAQonn9ZLTTITLXlZwsrfKdF7F1U2l3vDgkzTzUZ94Oujqm4A29vYjTaBnemrFGbs
hvKOLantvpTQCw8NBJr7Ss8Na4sgRZwU4h149HCB4SffrNtQt0+mfvAt895NnWETF5M8zq7zxe4d
7ORTjtc2p0kB81Lfd4jqjknLoVe0rI/KgaGdGl14oLsSY9xAWsbkEZZdV9CxaK7ykYCaUnwZAgNb
+k7Xf5Gbh0SgwMFwm7sNquxmaiY2/aa4sjzUAqJDM8oX2tGhzvMD7lom7O8upi3qVM8UrpQ7sFLx
hEnSjn1Qmu0FblssXDyCDKhL3GGz71LWJs6BYXVwYiO6Zl2JCzLaZsykZhcxYdgQz1fkP6iFUMm6
bfmVUCTUw73RuSuLGyrURRu5SQ0VBFyPW7orLDZMKEdjUqNJShDPGHDQ7wUfF/ugJTdqRrnSyxqp
VeQ3T3VdN3dmQ7ZjUOlkH0wjUeahdDYwdZ8hAdAWxHTzWHD4bFUb4Lpe0nCWqLTX8HvcQxpjJiA6
jx1/sr91o1sdG7r4CI1oATUWFOYUaveqJ7loM1jD89gn5h7Fvd7pTHY/SS1Sl5YX0z3yzBfs+rJd
je/qvTd4z6GrIbfVIAg00H5A9LW2dG+4qEYpgdkGbm+6HKCFyI4orV6B/ZnF3pGUahZacMxqHH/n
TqgCJQleGxkYaOc9UrmK0S744kuRHTpDBLe202b3knsj7PF2BLgHor5kUb1ULX2KMiu4QOiQ08jv
ze1gm1BLG8tcua6Rb0aEvCSV5FgVUsetxxlhJszAYtsFHH+tT8eJgL4QiVw07kcjtBECAciA5kwt
kVn4IXqO217GZF5smAqu4qE5bXWa/7JJUNzg85R+byeAbsftjOeKoC/ABtGiQpT3FRXmDQ02fKhM
f/xG2fcVtpkCdEUWQwzquKk7gKOhh6YQx8UPHo5PuhiReiyBI0VMN0qXYXM5plKumrqq70K2nUNY
4pcJ748OBX1VO0fGDhuHZBUaGTaSuMSJbxxiojdWhohWRtyg3NHrkOr7k39hk25CkeVO0Is52MwZ
+5mO2A9IUzCbGreeLz2vx+041MlT64Nca5umQ5NwNDjmwDsECVu3hWGAvdU1Tvl1A0Vn+ErcJNBy
kroYjJj4+KMkGcfiQJvGWCcJEsjeEtMWTjWnpomYwhzIHJpz1JMekU+btm/F3k4aFOr1RDoCvcYr
9CenOEn0A4ygeF3llbuH5oK9E84ea+D+EP1Ax/kP4R7RjAnx2DWao9OqiqYDXBvaBJKLRjeVwVb3
7q/A6/qADuk4Ltd9AysrFFOoaJxNMUwS8NeHsownbk8/VU3dpYKwHlAFxkEChb9KanJmScSgrGsb
6wnm0VN1JDmyo+lPkE+DOTi0Bc/pabU6uDEaC+IXeU3ydejgaNnKwO0cK0O4a4Fz2ZQBiAqEjR9q
GLtfgcK/UGL0a6TlTw0wu4eGQzD2pKflr8t+NVYmN72gmR/afN0YReApuFiYmmzA60hj4Z2F+P6Y
nys8NFdFTYdSp3LYVMpM9jW03AtJZUVAIqXbquG4RffmJoeauCfcTTE5izS6lc6zcQdOVH2kiTU/
KoIRPvF/S3JBGxrbrIuMrezCCSkfXCQYieYPo4OJCSBX/UiUiLgpJDZ31IpXIxb/A9mj5FdCc87n
wrlyFRS+Bg3LBbfSHp1B3FzA4cDHCuHKpU3LDs8Q4WIQEjuXtpVEJIKOO1EhRS7pjmJY3/eG/UgL
G2mktAEllasupU9FyQmBrskSwbbMpvoa+3BnW89ZhUEE+QBuHSFrY5vLRoEzkMOP+DWFZFks/h8A
1DDQomgt6w7rGuVA5QwcY6+tPtrDnqGJgNSdZo/ovzZSdp9tbLrwVgVZuqsE/DJyjp31XPpYLguW
Xx3h5ULK5KOmEb5z/ZOHoIGybokkMWdYrpUBg8bh/nkEHMSBGHUYxM+lU5p38ltAefClymmIzX1q
Hocwd27DDDDWgHd/b5YlIrXR81DYw2qFD1mDxzv0dOl7I72C+O06lnWlBhSTuJR/nbuFMWnjSmtG
qMm5P3bbto2+Sk7CVdoDVACryz3rHTBODhIjGuhqET7ge/zsIEiYWLIt7qyGQdkRmx6tVgvZEeWb
d+0QQQIdZqwfuQFb+x5pOGJo7fuXlWXxqcQ9hbAVjwebMwsyrDHeuCDb5mGsoCGTNJa45V0xouL1
YVCxBYGP2XatVzpN+d5KzbRlBPdEnoMDvpNnT1DKH91Wscv0GYnGEUHCyoMfgGUvZCcuvQ1esirZ
zNmEoxgxxCuvQhg7hWzgxohNWcsfuo4rw7mf4URByYvqJ6Jh7L0u0+FTEjqKg4Rl19j0UGmezbSR
cZLRkS2vbBtCO8e1BVFFdHRTQbGkdCvc3vJiP7dCE4nZErCpaQ0EPmSp9/PT3wxoF1pL9KbS5T//
+o/y5fk+orL9r39Z/wnTjdDkCNdizNGwKVRPf/fnHWELz3YEjR/HNs/yzDsZSC7aU3GHCvpzMJfr
wpq+vT/EH5Hp/Omm9qTUNtAxtKnfn6A0U5vWUGFgtPWcTBuivekGJdPVPxvF/n0UWTlzskis7gZP
f+KLKT6pELwVSptxpKoWu/eHe2tamBDshG3tCSnF78MlJndvEbnVHWcAp+nkfxAA/9HvL//+1bQj
5M+syvSqu+obTROCdv7Zn7+Ez7/6+RLoEJk0f76ctm66L/zN+79vLc9f4H1Z5Bc//utf2jYdpvvV
+1kWxasBEPu6qMD8CgvcW/3oWXdBj8EYdD4UpWs8xnCtaGDTPs3G/fsjf/Tizr6XFsIjO7ys7gwH
i9ZN2X3wZB/9vv79wcoyG0JlOkwMtEd03+E/nHjv99+f8BoxzJmZyWek2feAHv/o/Tjm77/vetQm
RcvvBzR+LYmUdv/+AMvS+XPmXcKz8LWwQBp/H6ChC1x2Ci251p8qGIC4cTUv7w+xzOE7Q1hnzwD6
TTBUEeCVJMctdIhV11Hd6CcD7mHOZeL90T54IOts/9KwhKDG8ymiW4GkPjQXtfxgUX00hP37OytE
6olp+drhNuSotuG/zR8M8fa6/d9p+euDffVB4mcVWHD2qjsIjEW/olHw/lv66PeXf//q932sxXNY
RtXdQI2JoPzT+z//0Rta/v2rn7cMbi/JzJTjNxR1NAhhrP3DJzjbsogQTFWU6uquptpjd/pgApb/
9z8WrZaO61F4aUee/XzJIUznsanvxgynforkOF73XCP86e79V/XmTLwa6GwH1I2RQaer6zuPDhrZ
81gsvT/Am3OhSQ2HPS+p+8/Ovsylb2o1MTbfi/0wtbyqTpl7/c8GOVtPREeOSpHrfaci3HJnB5Wx
S18uv3x/mDe3Ek9qDXvcFso5+7i7bO7JRBTsVnvYg5C/b8WEw+Xt+6O8OfeeZgQLiw7TOpsSp28M
TbAQxy3mev6VIJByo768P8Zb0y5sW7jS4/LreGdjEGjWtr7o6zsD8z29K1Eh/rMBzk4+RfuznhUD
eM26q75FVf3BAG+9JWla0rSFbfEI50+Apy9vcC7vsueGaL9xD2hbFsf3n+KtxSst7WjbQvmiz1+T
n7Y+NrFteae6o5F+Geub1vqgFF1exPmXLm1HIo0W2lLibK/SXqqDPksgRIwkO3jV0TD1jYPXdBIE
lygpZkKwxvyDl/fW9L8e9Gx7ASTuKzC1EmjqZWV7399/a29OzatHOpuaiT7XkPVpeQe+rYILPwIo
27Td6f8xiqRsoJlD184921jyQMdUpkF1B3AUnXT4IpMvs/3BSfLmi1L0aDyCwYXSZ1+8bQJ0l3DF
71RyiZZefTD5b66vVz9v/35QzbrpJ7SITD5N8di+47DCQ+n99/TmAlNKLauYO7s8K7HmrCxiW47l
XUC7b5zJKLIwQlx6yAmY2sER/69X9r/jndeMsEBVOiWMl1KWZPOnCfrD+0/0V8n2xzfjMeuuksse
efbNuG2GJ3XnF3e1C+NjH8LM1TsM1ugio7PMvmNj9P6Ib87TqwHPvpcoLDKV1QyIXyW5G6G5zorD
+0O8+dF49Co9h/NFnF98HacmODtnCCIrrRGX1upH5bgr9+L9Yd5cDa+GOVtxfPbO7GYMg08C+Wx7
nPgxGJlEvOlpWgUM/P54y7d+PlWOaZnScZgn1z5bfRV+CYgtw/KuyW8T/0fmbxP3WGFg33/w/t76
Ul8NJM7KfDpoyGM0A+lfUXEU8ub953hrBTgmsITlAISa3vJeX5WUJlQviyhAfl4Q3AadmJyRD57g
bAWwjWm1DCARYYDhnJ/7uJsCo6Wiv8ahu46Q6LhXuXyyjB/vP8nZCvhrGIcRBERJ2zXPr1xTTAr8
SPjrtaKB7gOCL4zqL+6YvJiJhGTm4cNEUvcH6+Cth9OSMRU7qWWJszMhTAfhGXE/X7ehD85ymh1i
NuHIwTF6//H+GMiCrGkDtShWHNXN2YLDhBQtM2ZHJ+kdZf7gwwBOdpn79e+Pwr6twKgsj7d4tgNZ
/pS5icInoe+/jMjUTBxSfL1Yc0cfbHZvPY+SNvw6lp37xw05TkoJM9CPiCQTl7jf7iWIZpcWl6nS
HyzAs09oqaY4JfhKzWWh89+/r/Gud8jzq1R8mrIrlzL67xXpf/28pxU+o6YtJRvd7z8/2aXtI60P
TyTF7io3+TwRwaqa+YO64BxN+vc4C8wmPZfSUJ7NzeiZtDnHOjp55A+KErH8rwAjpeTaX6L16LJ8
KvNxBdUQYv59YY8fLMCzHe9/hkdxY3qSwvr8wqPbIqHR0sL5GegqiepTORrfOhJxscO8nOP4+f2V
eLYx/THcMqmvNqZ5xLwkdJrolNhEYWC4Yjlfwnn//iBvrQzP+79nOnulphzR2kx9dMqHBlLDpdd8
8D298RSsOuE6C0DKLni2NoKwmCw58BS0GkhxQd0sH7Pi4m8/BYO4Fvk5ymWjPVvf9BJg3GDPfrLS
r756/KiofmPiXVY2VSLHt2Kd/z4TrDuzgroQn0qzcreGssVVHsj+2Ssx/4ZAF997evgIO33zxdns
C9K1TMc8L4WGTAfzQEDkCen+2tawwL0LXGP//iZEQK+kW6Yc3tt5caKcyiAWcWb+BYIIMh7Hx7ih
aWd9MEN/nE0cfozCSHy3ilvd769QZiHiccdNTm1ixbtJj+auLX1vYw7yQbOvrwZ8dAjjLJ0PFvhf
uNyrOmX5jDwJDMlNzwSnOL9NGPB7VEbX7iSqcAuAtAcG2BmF/jbazQW8jZ+141wnCi5ClR/t7tf7
K/PPWXRMVqSnJJ8AO/3Z8jfJBtWdGRUn8w7xJBaWQbx7f4Q/v+DfRnDPyqMcdrgsYT2fyt5z7tuq
yp/HZOGVvT/Mmw+ilCUlW7xHnfT7BCIn8NG4E6A5jrv8x9jRdvt7gBUT5bCxcjoBi2n7DzxpUVdV
c52XJxkDLcR0bTdEZpfb95/jjfXAMIhFtAKIoW1zdvETI5rc2qrLk5mmOGrZ+LOF28J7FPEDnndH
PVtILUhhzz0oZdnm/dH/mCzbkjYloGYz5B/PF+M0KD1X2PecmgZiVhMbDSmVqvkAzVrm4rclfzbK
8le8OjmMuAgsMpTnU+7vo2nYDDP+p5Pewn0t0r2csQIqP1iFfxQzDAkbW3mK24D+ozir5qBxMjs3
kWOPJKwTB3nKRj9eZNfNxhN1/MFieXM8AK6lnpHSFOL3R/S8vJnj2p9PY53BnymdLa6hR6+MX7rM
+WDS/lj6y7O9GuvsdXpFLgSO3ubJQHSgRbPv6/FeYZX3/tp4exiOSK5UXOjPe7BGGdSCZN75lFYT
THiMgFNEJQRRDR8UFm+8O20ulzZc2Wj32mdfAApqa0bcZ5yEfZzLp6S+EbDK4vCD12bZfy5DDQnM
UQL3DwGg8/sciapNqm5ojZNZ2Pd4Ua3mZMZc/yqH8SjxkY2hIMCvGgn1MnwCSCvyznSPB/D77/WP
o8em/cTJI6hPeavnRxyt/0KmWWacZrQQJknYxbYn4djwP+UJVJRq9/5wb0wjw1EqWMuh45xfUxJH
GaZl89RRehlrKOYP3Uctig+GOL8Re1VkYNjaGdQjN0byxVb7Rn5wXi9r+mwLef0U4myNYAncObIe
jBOxW0O+w6fnH70lsaydV1uUjgq+2Zq3hJyH8I5u5UGktofH90d5a+opapylBPCgH5w9hTSLzMhw
8j214gUmO46lt6gaLePKm2acRJ0PVtpbL83S2D0qDnzXO78K53Fok8hu+6dh/hp5GEfCPHn/gay3
vt3XQyxP/Oq9TQa6CTtmiJKuzFFl4jEZMJyOnfAEhYxMtGlEftAWyFYdMd/aHoESYzc9i9HZGKSP
+r64LyLkvKhkyg8++LeWpcWzQ9fCm1+YZ997LeJSBr7vn0heL9wjUgWMWD9qjL/1AtjvlzOGLgeV
1e8vABGShPRr6tME1HDxmS5K/QEgREnzxuJ/NYZ3VlL1YRHJBo3fyR61dZoAPRE5m9O6HMjAQy0L
3XMsX8rY9Xa9Fv9N2pn1xo0sWfgXEeC+vNYuWVZJoi3b/UK02zb3feevn48ezHRViihC7ot+uA2h
GZVbZGTEiXP6rzn68/t60Ky7zoSOl9fWNyWCpTOM/B+0byPpDDR1K/vgvIzSISGXGt19jol7GPiL
Uymr7Z2fwWbTQQSIHig0AUdJpllcoa/v0Qec29Im2wJZSvzgzgi5V0GfQWqX0tAJYZdyapKi3Ko6
dPCeEf5ldSY8rm0HM4di0IlbwvlrajCDIXq502k6RE6DZsvck196+uZtOta3/sxeUUwORKZJ9RhH
cA8D80A2pMo4oF2vPmowj8HppEBHqGjFBlbu6qGPlPRB7a3+JA+hfIwcM38IGxRQoUZBVTcLgbNZ
tbWhsyn9WndDI28GCH53ySw0vamhCYVhuWj2nUbjdxMHxRPU9dpJ46nwZSb/OjoGom2QhjX3feWF
91CrJR+VVmruYRKMNjJtlWDs5focBBC3Kx1abWNrRMdQsl6DMNHuaYjy9qNqZff6VEen2EEAuE0R
7HGCsn4MyO7sao3ecgSykvMY0iUVevCcEUUznyktppnERezRvLSvTC079EbGy8WS0E+yU7rJaTh7
yJsAqi7NLLY+qL7TAJvsfohb9Q7csQyVe+6gjDuoKL/Q1jkW4FCHqjU2AdRGD8VYIabINfng0Sq2
GfTePMqT3H6yAd2h0gGGsLIi79CTlzrXFuRAsO5Ae1wUIJxDXdnBf2QfdCh3NK9JkJOKaWXJbJIF
gSx/vu183jyD51oZtICGaTgklMQXKToAZR3alYnQFHIwMGjF3niULO+h8+hrTWJl7eZecCgY5Iyr
mFTJbF6fdUVpoFOZGvMchfCdSNMnXZI/wrj+6/a4Fs2QvaQIpFPdEF8EMu3AvEs886zqpQQeVP3a
qhoc1KpRnG5bWnRexAWapnAtOWIokugBnaGeaZ81xdxaAcTnvZICjOfR3apfbttauvt0iigIDpMp
M8TLKLSNgkjPB4M6ZGjkafoHPYmRRYY4JbPzIzzMOyVxVsqqi57T5qGr0tRCUli4cGnfbeOO2upZ
/Yuu32x/e0hrXxeChkqjfQ76Le9sosmiRhHCSCuZzIUtznyZQFsNhRGIW9xS1cSZUDM9K2ly72sB
zYGo0zgGHDwErVJormyIpRHxFiX9ohnEDOIzxrbo/O6ylkWa0p+QKe6rKPyDIc2ITkWdCwOyGAON
pKvaTuu9cwZLYKPLDxaEBhZKiNBHBpKzcnkunCVALbBf6cRcZMrmCb6ITwYv86I0V5yzgkKiNDWP
9CXAajuu7IQ1M0IYFEX9TOo/OefJOoe060mIqGnaSji3tBkuxyKEGg3FbptGDsaSnnP6noqNNjwU
M9voSrF46aheGLKFeAMVIVQGbAxp7bG3nvv8xaSBIae3G3nt2lhJo6/MnejuJrORqrAesdY5nzVa
Dhpohzwus9uHddGMoVBblx1a98Vsee0nxDHJ4JxphcmjJ1pIJWnlkbLkTg0mzlLJ/ZLREbxN0LeF
bk9otGq+t+3g0SvyeztH10h5uT2WeaXF1xBVGsuigAd62Z7HerGrPQNG1ALZt7OkPjQ9pGnI7oT3
lbd30PxJ5T3q6Ct7b83iPPQLi6gMRC1qJ87Z+d9mhS1o+cH4q4WNB92cgG69HljM7VEubsOLUQpn
F7Jira9GbJY0fMcZzdbpKwj7TVukhzopt/2grzxnFheQZNhvgCjlV+GCH81Il/0AjRYisAm2FB/W
jt77FoX/3B7Zoh16tuY6BJtFrPGOiMpCPuE4Z7U2d8NEH0bxl+/UB69ZOclL/ny+PdiNFqotsnq9
bOgxxxL9L865oIeQTuGwLVem7G3+knQG7PSqZXIbUR8Q9qJl6DM3FTwela6dUSY5prb5qewHlsl4
qaNx74A82mR1gIZOGBydSPtxezIXDjYFD+JA24TT2hDvePQ4fUgKUvOsILoE8aefIz8R9Tu7lKb9
bVMLHhhTtqzKJvHSm7plHNdym5MTO5vSl2k4+XDO5rF5CtXvLR2Wt20tDgtHJc99CsQvwtL10JrU
+aia5zpCYg8eKWe0Dv0qum3JDKgjgG3UI3iaCVseuFtd5HT0ImNdn2tZ7Taa5uuHDr784+0BKdqC
E2GjaBZ5L7IBb7aKRjudHBq9ca5scCEwxbRb9FggwfARGweL1sFaMbxI1AqCstqjJkZtC8bjDfId
P1O5y7+EcTygKtpUyilzauQ9jbSiV07Rn8vY7z8QVA4HdPzQ341SZOPgmZroQVLpGdRzY8ev+jnG
Sv+xptXL9TtEXhHKye76si3uwiAx6QirYIHSfechKOm50UFIbsE00uAZSln56EuO9gRHA62kfopw
H3TIpO0mdKDUJkD9uYn3I4JkezgyYK1s827vA+Tc+rJhvADqMe/KrDKR7tK7XZEH/gahZhjD9Hb6
6Ef99wyg78YOLf++1+CrqLkSX2CH9E49JFv3Gukxug3DmQ65co5FKWsfm662H5Cr+eT3Mo2jOXea
b0T2BzurIPfxvRxul2n44CdxQ/Dr96h5+9BZH1Dhk3Ol/GCQnQlxCzPFtCZ1PE5t676gIHYCsdEd
IzkbPygFTcujpY/PadU7n6i4qB9q35D3kiRnIMmg8NAHDUpcc7B+girKtnGlTfcIwcTo89TJfdkz
VVbsOJ/iqiH5Myb1Mcm84mCXKbQTXaHc8f/QHItbf9sWANMSDYmLuNZQL7doLNPsukQ8gEZrmBNH
ujTgVqddGIyvB/Sdw5OhARo1aMiX3S96i6Vj5sFHLGuhfZ/Cz/SxKw2dDuCkf0TJLoAxVAMYVFWw
h+sRnFddr7zSUAuNlgoLD9AuW/mcJZW34ooXbjMqjrTKQ2gN2FqsOPaGXehpbRpnL5j2WfJZan92
A1w2cUz74fcCVaqV4zZHaUKQcGVQuLK1wNAlyTaMc1edq/TboH2HFDYMwOE9k+6k/W7aduNKpWfJ
m1wOUriyidp8u5WwmU4nBEXQJzbMw+1xLVxpjqFz6ubKjgZc5fpKC6MWrJ7hASJXm13HA9krVhzV
0iAMngp8h3zUGwRR7IP2HdjO5077oXjIvMCXP5rt2vosDgQ5S4XaikHH7PwzLkKqQW25VA0dpuLM
gEmjK/JTVUB2JLX596FFy9zxNO1LopvRdjQdhGF6udolFRoV8A8UO0ZQP0dwDr0/HKeFUZ8rMZaD
lxYuBISS1QRdY+ts2Jtc7rYlXhqRxduLuDTFOtUPm9klPy1mNKU2kSK/7oyzX/7q/J3f7Jzy520T
S9N7aUIIxosiabTBwQQqf5DGhDSc3zYwb7Q35wuQAm8JBzSGKaxfH3ltEpqJQeE2/2b2MJh7+TBu
vFB+NaqaiDzyd7ctLs2aYSm8ngGE2W9wTUVsJBn8K+yY0voFBs5/oHcg2sMksIYF05e81QwPJbAi
/fAWJkMuOQ6myT4Dfi53AWIQB5DckCMltHqH1o96zFOojVNkbsoegY8yimHXiFrYNVRogx3dR6bA
SDdUOVB8R7r9UCmT9BASKFLzghIRKQ7YydJYvpNsWKatsiJJP9P7DwMsxnmYovFSILVMttL84Js1
vHohOpCI22avIbR7exMhk4PuQxneGGhrk+VFQTfn33lxkRaNh2fke9I7kqlwO8jIaXOryIdOtkBW
BGh5+OAwNlUN1Y4NX9XK3liZPhGabA6qNiaI05yt3thFvfcFNsFdaKqorJhQW4/dVsnC4g8OlUEb
D5BesodvUEe5lpsN/JwY7cYH2MRegdh98iPHWrGzdLIu7cyDv3Bcjg9xSTYZ9hlGps2IWJU+OSvz
t/BAci5NzJHkhQl02e0wIwl6rotXNYGckl2uu5Djrgxl8UT9O2WqkOmwmtGHSIKh+OVra6KNOX7O
u6fbp/Z3CC06iovBiA8UuNnHhNjTPoOP3xlh9ikxYdXV60coL3/EmekyWkSUSv0Ua+HHKJJh2Wx2
o1GsRCDLg+VeAD+gAU4THBb07AhkmbV97qQEcgigb1G9Q4lkvzLepcAD3C8PJbLKBqne68UzhiCL
E6m3zzIy8l5W3ie5sekU/aRDPlIZ+o8mGk8IEdxZkF3etr00RKICooMZlqmIxe5GzrSuSJJ5PbeI
7OjszZc/sQDe13BkUBFi+KFCCJ7mTmGfzexRRrg6jV6yeqU1femAEXtAN0sQomtiqlz2GpizPFKJ
FUx03aHxV2ZJWZymCwPCCTYkp6jsBirLsHyMpG+pDR/zcDKsBzl+tL19S6avd06wT25a42NbfBzi
ZtP2P27PpNhcQUMVd8vFrxAOeZlKUjhMDFNOH+UBIis0PNHIivO/TRpns+Cn4h274Ndtqytzqwsn
Ph5UwFbcAmcrzc99Yr7WsB/dNrE8MADbhG+8d98gx8o00Ds1iKwzLDfnEtJ/pN/irZ4XZwORIpiJ
/ubZ7TaV90+k2iuz+nuLi95mrhxZc6EKRhPhlENg6tWGkhMft1qJPJ+VxFsUFus7u9Xbk1lCnWHa
fvY5CUfvTA9xjGhok+1NuSFR6fnZRoJUse58ViDuul3oe8FJ6VTrYE9Dv0tG9OEKR/17HCuTOjLs
H61jznqpsvzamehG+8D+DzGIShhfNcSlexXw9e0J/t2q9naMOn0yYDd1S/QwmV2DWQos66zGOMr2
l1lL2QMMvOrJUlGoyhEcghIL7rZymkmcmorGQ2jkeGuPDvtZSp8tEmPHNGi7575ESHeD0J30DU1K
Yx/VrVRDNg7DD4UK7+QTHuFITPl+GLwKpjZF3wKslLbgGcp7Hun6A7yLPE5tA8o1r0UrWSq1h9Kg
kJqYY/nqVCvu4feFIQ7f4vYDL6WShRK9nN80RtwmNcnYjHxE6XxH2uDrZABkbvIXRCmpT3rPst2c
SX08w7MGKE17dJTpt6IqaRDtK+qg0F5G3abUy4fA/hV0IUB15BduL9TiYSOdShxOnE/F5/omGKKm
nioCkHM4wWNrIGO41sqy6MkuLMy/4CJQCBuIcQ2F14oMERaaNjsJqWEre38Z0aGjmHy7rsyJRsFT
GQHyrEgIWWe7KD+paX6PasCKiWWn8a8N8UlUQDkO671hnfNWuk9ak5ypOf20i986sd1Zh4d9GKT7
DCKjKQi/3V6opXjrYoCO8FjSG91JIw75edB9+o2+WuZzTmYt81fyA2t21OvlmkpwfkrCIEt726GL
3Dzm5U61D7dHs/Qym+vnvN15w6hvqqZ1ICVSmdnn9nXmhTapbZdo2me7aCUYWNzfF4bm4V7sPtDh
ZteCjEeRCyJeOJtXHN3a94VcR1CZCFQ3fP9rC7ku+JeVMHvp+3QSyLzyeVEiTXD9+9EvpLspzu2z
UnktMh3NYyPFfxB10rYELgYEFjVYYWsp+hAgu8YJzeqdnL74X5vsD1aBVzFVG5Besiw+xKUCZlKz
0ywy5erGzLt0I3UwNd3eU4tTRX1DRtXCMGEZuJ4qIDE1l72CkS47TVqDNN3uDyxoPNxI+VPL0AUL
ahzAeRo7PBP8/KDVf0N/uDKGpXMxx5MzbGZ+2gtuTC7lMCvzwDn78slRvxNHwyB6r1fTKfZX3NmS
X74w9dvbXZyMYESqkioX1Vb/o2IhVt5umnf2//6OH7n7uQPB/6tvShelI+c29PfO2ZLHJ0quT2Nj
Pf/BmsAXRCZupkkQn24O+um+YnQ2jbgk5qrNFK4VVhf31YUF9XpfxdFkJZXPY6lItzQW/wH615kz
mVT/KDeCA73+fDC1EIh45HFItAzdzyo8oYF3e44WdxXEHrR90Bv0BqPiFQijmSli7nEpR+jsQpKY
9YkM8WMub6uqVY+WGiun20YX95eNvB9YFfA9oufqjMaHaZc3dTwiaW58yLsPg/3rtg3hsiJFDwmZ
gQl6I0xSzsLcwcJvtVHZ5c/K9DDar3EDVWoHYbm/4uWFCfxtB8/hUIXjyL157oVBNRlj6mTPBR1d
0j964ZPcheI8/FYWaxC2+TdfhI5vbAkvv2rwtBDdy+x5HL5l/i9Hg8MTSSwFTY4kRYzyA7KR759F
UsngfRxQZpTgrnegDgArLtFafEbft4GoO3+kkoMC220r8+8WxkXTKrAluP4I1cT90CpIQhkU6Z51
7Z604xDu66+jc0rUU7n6bp1vxVu2hBH5jZEAzcBW3pf7BHXwdnrW9RqB059ICG9bCSkKBFD6H47j
DrQED/XKYAWfMS8iqXM2PXln6gcisJnCXuogLAr53r0F2Wy2crYW9v3V5+f9euG7Ha2oK22M82e5
oLoI3fpR8u8LcyUtJpzgN4MQdqLt2ITUPVbK9N4PdpN+1+p/394UCwMBDsDmIxWkAWsTDnAyQL2P
qln2/D3J/+p8yLUdqFR3t42IbSXzQObyPEXtmXkIuN71dEWINACd5kjFf1ubnxAdh9aTndxDckAg
r7eP6K8Fzuttowsu49KmmF9G801Lu8zOni2/3aNvGxfO3of/Pcldz3lfACeOT+QiijxHnbQA92Sj
mtDH1kYfy60yfv2DERGGzpwEPOwNYTtkk4V0gsGhUp3XOt0hZyB1zrY1EJWbvt829Tv+Fw4wj2aN
CuJc48K3X68Y0sVWLzeMCD5c60PyHB+0g/nLaHbJ9lOpfzI0b9+1nwPjbkAflaoDMOh9mJyd/CNU
oKEHO/k5GUnu3JXh4fZPe3OyZ+gYFWLau6B/4J/rXzYkZSNJgaO+GF39tVI/I2/9679ZEJxX8/8W
tPw5c57+49eFmUV6wZGDiN9fKagGxjswTiuXpckMXK2dMEPz3y+cEygKBChkLFioiOTUfTaJ8SFe
O9OLVsA1kV7BvZJFu7bSKSVMyHWivcCXjn6hkZ1Ur9vzyDhlbf+PpKII6tfP6pD8RWPFYTBKF72E
Jz9KjqYNXXeXEi5C43x879pR2WGDGDYXHT2NgmOOc29QZLkI3Nb5Ypqfo5XH+dvNd/15YdD6FDdx
D3bFrcy9mR7WCt4LnydIZz6BGhFWibF0GYcFkn0GigzTqR2O0bCyM5a/D3UWSXmZQy3MTphBAu9J
iveCNka2MdceT0ufn2k4uFB01CNsIVBHXFYp6OywXqr6Y/UhD1a87NLnwSjDizHD9N40pMc65WJl
HLyX1r8fD9Xw/rUFrobPg+FPx/MJl5RS5EZBYtZ3TS3fqBycdx98EpG2yhtc13Bev6FfF8dSC3TE
JSVLegkltBbyT6W0Ahtfmp8LA2LefqA6N2aVjbocnPH+MctXwtTZM137Fd6RChwrcycEgElh96CP
CcFGk/uu00JSRCvTZjT+YINS0zFlYgU8vD0P8WKOCrmIpqhAIK/2fzgf1WbtKfnWaUHcwnN4Rm4A
exJTFIbUNNKIBo6LBxr9Q0zOa+Kd//6NemVFOAeKNFZNpWmhG2b7ZoQP/73BLbCby1EIVyBkvuiV
d3y/qe6a8A4ph3c70avvC6vALye0DfXQHV+tABDaio9eWASuCzCtM2iCMFpwoqFhe800aImbZzvV
3CQfeGFJa/CMeTMKm5ULYM7ZAaec+Q+ud1INmA35LozI9PJ6aJ5kD4gnVjBSRiuztXAsOBGwZEDR
qlDTnf9+sWfTsC0slCJrN7UfeSeia6Y7K4Cj+ccKg7kyMc/ohQkSUhE3cVm7Maq0hyFDvcf2x/Ij
JPHykxO3bl0b4SdT72K0I1JEKG7vhyXzvA9kaMbpEiFpfG0eUaegijO1Qj0HzfVqqvKtKfnGY6Fa
zZkMb0v/Wxih4ScbdzVR90qibMGv0Zn0r3lh9FlAd50uKZV7KIevsfT19uDm3SbOLfREFAPJ+ZHA
Eg6TUQ7GiKpu5Q7KazW5ZbMdFWq93Z1jt3tpra68tFl0a05gOjP9loglthE4RBjNrtw2odSEsFJp
/NSKNeLjhc0/17644+cwiJTy9YIlTZbbdm5Urlc9eF24G9KffV9unHaPjsTt6VtaHPASFNo4avRP
C5cCUmFlafdD5fZB8VKZIHMNbeVeW5qzuZWDoIhi5pskZpVRArejqnKRIO1eoHVQn2KlkZDGkOSV
K25pM4DRZzhzewq48uuJ89E7kSMtb1yUY3PIlb6iXn3qTZCnDeqiiaWcaZfa355BZWkKodxWift+
O0RhtTQ/a1GPxWiKOBhIV/MQoOWT/JrU4OBjv2u7L33UPvXImXfOXinCU+roh7KxXm7/kqWJvvgh
Yka6KfsqQNqicZuw3Zjd8wjddF5+uW1kyZlcGhGmGCB5HRdR1bhts5skkpP3hoXUlbbxZDcKUDpe
Od+Ls0thhccAbxVaYa+XFDy8ERcjg5KRyaua58jztrdHtGZB8E9W5oHcSbPGrUp0ZCbDAMLtrRyz
33Mvuil2vw2jFWktLpvrYTiWA++SMdZuLT2hXZejuhcqT075TdGyk+6d6rDYKGgM3x7a4mJdWJ3P
y8XF41l1mmXjVLvJgCJxd5fpr15/L093MbgerU02JTJut02K3TI83kwI9jSLwECDiER84HtoEzt1
GDRullAOU+7S/lvgPRXesfT3aXA3l+Ej6ScKxytjXVzGC7vz3y/G6ofjqBSAJN0s0EFN1F+8bC21
vHjAaFSlEYHeRqQ1rk0EeVP3UuHVrsb7xfyYBsdGPaxM33xfvdko8+RRvoLfR0zzejaqziEexW3S
DvEhZxs5z2b9pLYPCjBHpf6VW98V/yx1n4PiMX23PAWLR+UPXiH4xd8itn1atqZS4yyMw04GFV3+
wSJdfl84a3Y09qGv832kWdGa09uVR+DSBXD5feGYxV0e0xUf4Z1GMtcomee7Uvfpy7KUZpvOYqdB
MgauNKHHc3vhlrbfpWXhqOkBPJmJzcjyacKJdJtVyr15bsSdwcLw7iEr/hYbrYw2xzkt2BnmyTFf
7ZoQ5zlUfrx3HJRNecFZukH0bYl5oQiNcW2M9NpVDpLW7RK139028PYQzQbgA4Nib76kBYc+Wb6O
vHOHgQHds6MqVxvi3j+wMSe10MAkXPtNN3LhC/Q+gZAt8Gu3z45lvE/UY79GnPx2NRgG72iCTvrk
oKe89gWOP3idLmEih5i72ck+t+E+jldip7e76tqKcF5SFH6rVpcqN9W/RtrZSfe3J+rtBcH3Ycid
yRbnmRJG0Q6w1PCg5oIov1KlI3o5ogqI4PVDWp/G8tFW1sKl+YvXu5hnFpGZBUH7jOEWfCjlEAin
Vbt2R2SuJe1gQWRRr5H2rBgRkUZKpw31mFi1GxSw4x6dblevNSi/9TTzOKBvJKUFTFbMxXlRVKJM
xnkPyeM3e6PaArbXo10f7MJixastD+dfW4JvkQc7SKoqJUJpqDRTSDpE9sqpnB3j22X514SwLECy
h8ksE27PsdlGNNO1FoUkQ6UV0dlU1dqTdCFKuJo+UwCpDmGn+pPK9AX+i4e3DKV7uYDqR9k19sli
J0rJh3K4H5SVA7V0bC+WTcTqRF458D/CSU156OKz6u9059isaRWtWVGvnUNntBWyrFgh2huib370
EFQv3EW3D+/KthB7uYtGDVvHx0ogoSW5A9tor/GeLfmfy+ma/37hSAezNOxyZFvY+kHtN7W6MoS1
789DvPh+1cI249UlQxi+DB5i7isl2MXvz8AD+pnJDYjLned6Lic9J6cvp22QP071j9trsGhA1YFN
4g1wpULAIUWBJvelRvYo+hIcouL1Dz4PNQ3INQOGOzG7UQ1y1NK9Wbv6sNHgR3r5b5+fR3cx/Tpl
TzDPfF5WpT2ZyDY93DaweBCgEKfSzW355kGOMrA2IvFduVaU32fTa0XuiWzDvoUt7balRQc2Z+gh
quYpLt7HrS2XUgUnpqv0iB6a/kGBsmZTqVCiNS2K0sl0um1w4Uk3JwwZFhqPKhGZ4DLjJiLdbeqV
2yXG3aj322jsdr5z1Kz72PrYp8xoJ20sacXu4pRS3iD3Oj9F3kA/EWH1W49sXg/xFHXWjd49Zuk3
27i7Pb4l7zKXBknCGtSyxJ3t91E4mllK0hIE+qR7+zBW7+LhnbSHPBeJPSx1hnsALHhTM6N9t0UH
Wmtc04IKzZj6YxKuNlstbY5LI4I/LnSpa6REb9ySpGCrHkakuOvyW94dimolmyD2Qr0ZkJCQrKwS
FffIwlb2FHif+hql0PAw0kouya5sPZD+afj3RN50k7cL05ULbskhqTOKm0oVxTwxLlE7aqsdtWnX
QDd0qtuPutd9u70zlkyAEQVUCxMMoaPgtLU6V2KtTluXtN7myYNB5Pb3l3b45ffnv194paAPPb3W
+b6lBdvEnDZS+Wi1+0w73raztMPBovFIIAC23yRzk9KyEXLOWxci1dMU+dt04lXa9ofbZhaHY8yc
uRQ94cQUMmbyWNvImmcMx1Q3vgnLxVZVNzU5utt2FiJS/BB1GVCQ9B2JiZeuHzTfD+TBzfViS5/k
flIgfrizwke12pVrMenCJkC4i/chiWqVMF7wflI09FGRNqNr+j+abZW9F9iEGARQGWjouDhII4mn
CF3ojv6XAce96/rDlN410xF3envKfqfdhLAXMyQ9VNrQkPMQHEMqt1YidRNzBvRV8z9HxbDLjBcp
ftatR9U/GDn8gUa4gXlym4/5LqtouUMst3409Z2Gdu7t37OwVRS6+uZsORGLJZaAc+hTzbIJR7dN
jwheI4aBum/0120jiyt3YUTcj7HeKb0cjTiodPM5n/7g8X01CGFOw460i+Fno4vidO9vqY5oycrJ
XZsnYXegM94YnZYyhOgfwLj2g2Rsw1VGqLWJmv9+4YeiQRonKFpGN6ihmNyG9fPthVgbheBH9WZQ
/AaBJzdq71EY9rqPk/PgWPv/ZmX+FRejMMdYs6IwHt3Q+GAGNHXRPZA69/pa7WV5tjithAywVYq3
Qq523igH+ejW9k6xtur7gWN4BP3f7wvjANOghHbPtlKmw6CdomTlqbBwG1x9f44hLubJS+wU0EE1
uv6095RDCVH1GmX7ogmokWdJC0A8lrDgmu2nSdB6g2ui91DsYRWFNfb2ai+uwoUJYZZKrRrSOvVH
N60ezX47lS//7fvCLAWVFhtBzxCcFmabHefu9veXpggcK8RkAFq5koXvywO1wq5RJ9cwXyL5n7Ho
NlG0gu+YvyE6fUgmZlYObkmAVNcrPY7GkA1hIbuAWjeS6vrId0XRybLuIW843B7P0noYs344fUEM
R0znK3URpHnfyDxLPtSytK27ceXOWHqHzHyWwJ4oQlrwxVwPp5KnIfd5o7i+nh9HTnkWKzTYN9o2
ssKzFU1HSa2/t6ExK+asZKaWYg7GRQuBbM394sKObgy6FErQDa5TzyhtO7pXUVrUD463V9dkr5am
Ek23uTuJgOANpjUN+3Ei46q6rS7vWrCKVbS7vVjzwosb49KCsDHqqek8SAdVt+93/mN0GH756R/s
b2r6FMjYeexz4ebqxyydzFxXXDmF3YkG5BOEVbdHsTRPqHmQl6bTglBQWBPL83QI94LJzVVpk8bU
vt9JjzE/ccCcz/wDgO0gWxB2nBTRkAZHwOQ2drgJmmjz4/YIlpwA1SeDxAFhEKO43tH0T2rQphJb
Gk20V9KPXiTtpXeL3M1yYxdG5mm88PehN2epm2J0J2/jaRt1rYV7aRkuvy8sQ5NA0Vc6DELzj428
hQ3+9iQtbdbL7wubNRlVz4gy7iuH55FSoEGpPjcGrevairtcHgiAL6qRPGNE0J2mel7Zx93o0sm1
j9Sak/3+oZCcAzcIiSPwaTGTQow1WL3W96Sh4oOSyx+1pt8kg7EHmrLyPF56ntOhA1MyfTSz6o2w
LGka0FSllb07eHW2k51B2eR5r2/0zJb3mYq0idap9daChPxQ6oXz3NYDHdFmJp0G8uHbsZOHbsWF
Lyzl1W8SlnI0ZLAwDb+pzMJtk/7opJdSfbTllTfV0k1xZUe4XMNBSktZqXpXS7PNED/L0Wcfcpuh
eCrt507a981n3VwDM73tHrEsGBFBPYAHJTQU7whDIfdaxX7nxpqOPAElRboMm51V7ovhaPnJZoqc
rZx90qenSitWpnbhrkf9BzdClzRVe5HrS3KS3pFsq3UV5+9IiTeg7jJ7n+UfPGPlKlxcRDo7KM0S
VxBeXPuTeog9uh2yzp3UX4ldw2qubYrR2kTFu/F0FoBIOo3nyiPCJoL3jZJ6ag2l7dy+OkjwT61R
gC54XwC2XE82iMG3aRFLKyU7H4bebSvIBzX9OCmQV2prCnJLZuio5KlgkH55EzrI2pjmcDMMbpju
0vBU6y/KWvvsmgnhXFVVGNM9hAkUOkJ5Kyn31loGYc2EcKS0SB3rYcKEJh3G8AONcMraFl7wv6RB
8Ipzwhf9JWG9g3TKRwcrrg5f5Q5er9v3yMrnfzuNi3swQKmhkDU+37/a+mMTv/9ZdfnrfxcCLz6v
mw2qVPhQ7vJ9JH3ILFpnVwKepZN3MUG/HdCFCTn3Oxo+WQP/tWo2E5Ke7SZba5hZmybheE8wyDh1
UA1ua+36KMJp/fxv6zD/gItRhEpQd9Z8HvThL+l7kv36g8/PoHlSduB7RPcUNBB31zmnWso2SUsr
J7yj/82CMABVL325zrAA7Zt6p8X7P/n8/M7giTMnHa/nJx1VPZuCuneLqYSgD16qw20DS1cFSNj/
M2AJ56y0k87WPW5H23pMku0A+sWf0p00oKWyAghfjEKgTyLLB8oXfl4hB5cP0eRMzdi6SeUqxt7v
7hDDc4pjB9u5pe0b9eiHJT3S+57m28h6vT3ShVfbHADhfFEpAKQnjLTwtSyv1LB01WTcOB1SkEm7
nd1kgCCNT9Zgbe0WppaMJh7MBvcDx4DgJc0xaviDU7h0zG9q76QHH6Vq2FRlgJjOWqP0/OuFV9yV
sXn0FweptDXPTzW7cHXe9Xl237UHqX72kx9x8NmKtY05aCsudGk+L4cnzGdCiNMGoVe4XpZ8rRsc
UKAemnq8R5hzU0rjRp169/YSLrgj8kczmh8+grcSa2HtlM4gK4WbqZvxR77y9QWPevV14axpnaRm
rcXXu3MyvI7WnRIfnezz7SEsYUCurAgute4dmAk1rIzjqY8j1HW+1H64a51fFRhqx9lIw9Gr72s9
eb+nujIseCqjGmzInDFc0MtOqu8PrtSr789Bw8UOlOoaumea6VxAB0268dcqPfN/L+5wBMdRPfvd
Iy82dHhB2jVU1XPXsL+F5YNq31fx99uLs7S/6AIkcp6J4MHuXw8haTor1IKkcJMHadoZw8qJWfu8
4P9kK6JJaUwLVx43Xfe1a9eKEIsGjN+8KUicIjJ0/fvbHpUjSdJyd9QfnfrJq8yVPbTk0pAUnYWS
SILwNr42kI211hk8Zdwwzz8MYXRoonoTG8XGr23o0fuVR/jSiZyxBs5vyuY3+HFy01nTBPRpdPaL
lHvbNE92rexaK2+LhZ2F8DF5HWiAqCCLOysJ0cSEqLt0w1+QCdT/0Np1e18tuEq6vrkIYLBWVC6D
62kjwzZJzZSUbhJBC15J+n3ex3uk2w69o+yqoqEB691kEiA0Lm0Kxz2Gts7x7LR0y/SnJ0k7eONX
RrWw264sCAc+VSwvU3tGVYzexk4PMSqit+dtYbtdWRD2c9rbOUwtjCGu6k0QHiCulKsjDQOW+eW2
paUtQHZ17gjiuob/83qFaluyht7zS9cYXLv5WHqbdlUhevYeggODeOb/bYjkDoPUlX2kc2FW9V1T
B1tD+pzMipTmk+6d0+4pKp8Mde2WXlwkHs6kA2CPfJNlkvPOjGG1Iy6wd5591Jrd7Ylb+b4IOg0b
FYdW8f3E/qhru3r4efv7Cy7AIHP1f79fZLCDwLBSTF8v3KCZC1QqanDxA5P136yo18vvB13e+6GG
Fdiagjtd3Xmo8ZkryZK1uRLcQKxKSM/ajKXrmq+llj94RXS6PZA1E/PfLy5hqrfl/04XGl815eFm
5QpbWw7hzIeSWeu5xkRNNXWjvVTeI+A4rZ3GtVEI5x5tz0YuZaxY/jFFgm1NQXTt+0Jk3ubob2T+
HArx9KTD0G8fBm6y19trsei9LrauEJJX9f+Q9mXLbetMt0/EKk4AwVtSo+04liVl8A1rZ9icB3Am
n/4sep//iwSyhJJzlypX2GqgG2j0sFYx0jaFFjEHa9STjiF6dRNFL5GspUfE/Z1KE1dOIpxeOfpJ
DCOFE9qoDoV+tO3GJHGYVq90sGmuYwamyDHWtx7gQZnSOLpdfU1CdceV/KlrfR2Yjdb328rfNhR0
iQqGmGvAyciwxHm6DjK3rp7i7xh/vC1kKct6obgmZulHnoZqEsOjvEbTVgh+EtBG+M0qrsLOCYoE
7LsmeY2x2eswGAEJHwK/trEJd3zMIm9v/5plq0LZE7hyGmYjBKvSAhBXdhzvPa/cxPlGkfVXL72f
oe0fAYJB2UWhgQ2UFsfIKF8t4JaFprIFs4zDK21t6tFOMcEU25OHDlrqgQ2uq3JbcvVwW8/lrf3z
MwRrG9V4RDUZ91jePFlA+0wLw0FHMx7QlmR/lz3of5LEfvksMDoKaGWcNuaXMXjM1Zcs2OX+o3RC
a/H6/7OyYse0bXll07RY2VZfAV8BgH1witurtlSHuNw9KtwxsQcGZS/DC53nA1ogzjR/5ulzqH4y
i6dS3Xb+jyG4k7/w/x8MfxZQuA58ndUFEjy4/e0no3pOGR7nH7o6/4gQbgSr5lQvJxGKoa21sjkQ
6u+HvNqUnbWRLOG0RLMI6mKbJsu8uN1Gf0CrBCe4poPnWv+VmmfL+tJ5paOCgcgufrb62R7eErIF
lIzEFCVGTwXntiq/TVpw7x4rbVvVG9U+Z946biQaLtohQb8kAOCQlRObNJTEKMasHrFfVuWGB7wQ
3NXtNZycc7aEFxIEPZhHwAXt46og5d5udmbukuIUKxserH3tcagklcfFM/FCnHBkGW1pN9TqcAdS
ZygcZN1uqyP7vnAWFUnsFyHFgvF4+7WWneiSxRLzAWi+iNVBw2IFIEAGq8hL6P/2QsfKn3xgqv+d
Kobwtk6ssAUFCFQheoBZNN8JJOe2xLiMybsuvIcnmlnRZoCnJpvGR6v0577d/9V2iD0McdL2ASiG
cTWUg/PaRr1kjZZVMJFBBHQInc0JF3oa9UBmL45GufNa0BiwrT/KeouWbeqPkOnvF+tE+tw2QDKE
W6fcDdFLRz4So5M/3xdOzFZLKzDa4PsD2ZBwn35gSBONNn++L5ySFaYNcUdjkbTqECsPVvBd97cW
qNhu77VsL4STxLJRK2DxtEz+OiLbjCKmkohYvP9BlsEA4QImFfHK9FBHAwQIUvasXyvdv3G2JRHm
gay3HGH7bW0Wz/cLUcLbrEVlNuwIEgB+tBvMr3X7rcGwfmVJnoDLi/ZHI8G2MksLOitFRFP532ju
KvQxjiV3iGzRBPPSmywC+QzC0K5+4myN1n7HDB68irnU/tCJ8kcbwdIGngFy6z1rYjsJR9nGlcI6
Le4LaMvIhNCPsr9gZWlXKD2eNzjgQTzoG08s+5TzT7SRYKgs+TwGHgiKCuj1mQ3k9GANAT1yj8M3
WAPETpXt+2L0dylAvz5ULHu0k8jDRdiUT3H6o8m3idWAlPAV2Nak+mm1ySpvJUotrd2lTMGmOYjT
+5C1xZGSTZY5XrzRrXVafr3tOUv2dilFMGlUeYJYa6CZrnzlwzYCf1i7CbXVKEOJkKkjGHZa06is
kgqvdts7pnX3wHm5SbTAdOJskES1U1wihkmXSgmWbVkgOctrKAU69iB2vfhh7Nd6v+rUF6afby+g
TC/BxLXeRzNFC700fTWEaGDejf2nuP9AkvtSIyESyxq1AncZLByjWaAZNAYkUSVPnGVFANI8TVQD
xkkIxjSu9nbMcCM0lD6RonjVWLcNEVkCW+oD3WMEHDz/J0vMO+aN5/faFC2Ve3DDoaM5cgZJ9WH5
TPgjQgjIFGDI6GmDFAZLt1r9zMwPxAGXKghHQuOHIKyPphQJQH5U/k9VyugYZRoIB8DY130TBZBg
HY3R0b7ftlvZ1wXHb9Alhc4HxJNpvqXVOvvIlXy5PoK/N6kf+9SfzEndKc0XGr+UxY8wkHQlTF+Z
e/qfXRY8nQS0iXSqFkc/f0njL2oIouL13y2U4ODhYFloWYXr9cPGN1xZVXwx/Xe5UIJrE9WLW9vD
NjdxvOJRuPLjLwFaHLPiUUlfzD7doCPYYdYPs39o9U+B/dswNimRPZFl9iC4f14B/sLy4ZINOipq
f6OWx9vrePt8QVPY9R3qF0Vj+NMDRtcOvbkL000ffNaiL7el3FYD/erXUjyEZ2CXghQDLz1jZ8i4
dGXfF9xeo2GXlAXeSDrHYMQ+kXVKLhq0gc5i9DFa4FEQfj8mlShLihLPvLRFs6vhsL784RW6JGBe
VONCjKBGHmr6QA3cWlX5UoZfPaDzf2AfLgQIh1c46BEHAgji2AJ3Vf2b5t/+TsCk4cU7b2R1V7c9
NEh7kEwD1f0j1yGgz1Tw7mqY9xbOr1aL0AwFwBf0/7hR6SR0qynrpJPE4ItOcSFFOL90hSHXXU0X
IcYSem3dke85Qv7EklUSZYKEU8xus7ANPCyX7/dO5Z/M7NQCtXPoPuJ/CB/APIJjyRBnbMG0Hltj
hGN/VNBHbMJ+0T51e+cXXeR/IjABe73zeawmoTfizFdtpHac0fsKUrfbIhbd40KE4IWp1XpAXoSX
k5+gma5//93XBefzLIX1/YAnfu2/olUulhy0sh8vuF6plCbXM2yBYm0zAxjpkvVfNKWLxRE8z6sN
vQwt2GxGt2yTfz8YssqQbIcF3/OLNuV0KkuTxB2iZ1Rzc9lttLxIAPOyAMwMdl7BiNShRgsRgRKo
TMedG0sLBos6wAGYbaItHWf5tZVyBKBpEnPkidLIAdWKQ7vHkD53gbbRQtsxwnalTbyAP0byEHtP
Beb6IvsJvY+S3ZL9DuFeN7qaJ1Vb4HdMVEwbCgYWmUEsrSUDkOiEgK+DN13wlizy6oy0XYpGH21n
J9nKrH7f9pglJS4lCB6Te2Pa202bHkfjXz9/NvneADjFnTLAzY0mTHCGkAnrSxx7JImnd+1Q5ee4
UMJdkPv0Edkea18M1JbcLdq0+Vdh67ssAiZQAJjNWyH7GBBnST7m57TS3SjCUE/vArdk1aS7pnpq
EsPJldithsLN6/gVtBZhUuy0MHsy48LxLB2kVDG601XJEsySAfhZYG5CkwsG5TDhIJ4cSTMOStHy
s19ZjkHrtRKdcjT2atHvmkletLNTRJAlnCJJWzJupT0/M/Y1sGMnMXI3AFVcOMpI4mbGI0ia/n4R
KQwqjTlHbfdMfW89BJEDU1130qGhxcVjmADEexgdiOLMA470lDQ55+fI/KUU3E21z6EPKu5RWYEB
fXXbWGcuB50wjg0zpfjXrBmbW14UAqeoOAOe+wupw8c2DiRGKhMh+Bwgi6mpoPhz9ur8R6ywXeN5
kjzNggiAvkxkccTAjOz70+hiZ8yh5URJs+Jcx6pbfGWZjEl8wciuBEx/vxCAgoOuKVFenPXIc+Lu
AafGpu/sNZHdufNeBoClXKoixFc+ig6Y3ImxIeNnogVAPq0d4I04SVmtxnwPGolNVNcrIwm2jR05
cXlvqQ6gJgwcNaDWnBAKxQkrTnKrzYMuPxtjtg+gbKNKkt8L9j01vDOAB6J/FNjY12tppYVGhjIo
zmDc3baRDirhbnRaMOM4aUU8J69iicQF85iG3TUTeSJ0eohA30xhfhB5kJgpOm7oH70s+l4SAOIH
UDu+Dx+LY35Wi0JMREh+buq3IeDr1pYhUi0YoA3IK8CiMKTUqLhoNegWcww352eC5656cFZa+OX2
STDd38JVAgmgqMVzhM7hyhICCP4+V/NzCHY6k3cODX9mpHqsk97VOupqbN3LaKGWtfojUzga4r42
Egx+4arsMfxpvtbqKdQyl/Tb27otypmQJ2BxFkKp6e8X7pu2RQNkhQZGjdanrh9L8FijNa4rrBYU
79Iq0sJFYWO6FlQs6CM2Zwy1QdUkCZAD4/PYcZRbknWHjiSu3g1QCNAwxJzwVWBxqjPuVaWJM8X2
7GjishpWuWxIccmoLz8vbI7ug14SIP3RuUjK7HNJzOLBotL03nyt3puuQS1jG6D0FaeByiHVFXT7
B+e6CzZKAKpy3VyXmgwVdR4oYVyUYg4XVNWYfRc9tDT6HOQ/fX3G/NcqMnZD/GYFD4Q8qvYmS37c
Nrf5yuEwIGhWnaAvAEshnOEVTZuR+ogAh8F3G/Rc380QwsDlBPxg5EUYusnFVvXWypumG5UCfS7m
hnRf8uQpMoE1NL5Z3b3pXUGU4Dp9FxZ1WVjFOaWOnTpcNs+xsFYa+hJBrYeea0B3CbeBbyTAU0M3
7DlKvc5hCpixqzKThCBz/4fVAFIFI6QMAYIIDwazioZarZszuHPUYkNLzLO7TAZ/t6AKxhSmqBeT
vYhqhBdShdZCLezG4Ox5nf5c9lm6JiwsJJnquRQLqSQ0QyPYAWCA2A1H8AgbS497J7+syQqcCmVl
ru6132sRwjuMqYHSaQDrOZHgNe2P1e7vPi8cLJ4SD7wGjuOpeLfaJL57xgnvR4yL2FMFd6oYC4G6
mZG07WvOTl7L18OzX5nruzW4EiA4BTWATFr6JTuNDObKQCF4b81W0EA4QUrwXZp4bbBTn1crdOs4
P+0UcdJ4N4wuYj19emuAQUajGEm/vhjDuFOHrGDpORsehyyIHWNAvlu/32avxQgGNfRdPgDvKD3r
Wx70K1OVAYLMnQJdchjbQYIVD05kSq71MAZdHcvOjs8Y/nXYrlU75/aOz6+pScCUiYSHI9ATd5x4
Xmw0SnwmyWcMbUXaW9gcb4uYH1K4LwCpDeTKaUhDzNhnlZanMWtj7EWN8Vc3N906WBd2LDkMF9bq
So7gfpHmJQPYaOKzR2yn+CeMbMlayQQIm8FiqyqqAQKKHu/k3nS18N6aLKAkTeQ8JuYqA+GwsBux
z41Ba2l3ApIYnsorNsqwxGb7DQlEnWbFpwtjRkOUMjvvWdL1J7NZ1f7Kt9ZdKQlKZ8t0LUL0Pby0
ooxGEKGhMPfZloEPzMxJ+Lzgc1HtWT7r8HlPe2j+9SJMAhQP+d0zFJMUnLCIRIFxPCPWS0icUhBb
9KfwQVFBIIvp+ju9AgKmZygqmzipZlN5vTpWVWiM7Wk4tHTfemdv+NrI6Bnn47i4KXBEYa50Gvmc
zUdlEO9R1ukAIMCN0ZHHtOUuKGtfxga84MA3VhRvYw7mvzlGtVRFduHOa7fv8gnyZcAdmXClrs+v
jI9+xHiqA60jcQqirQxjlwyDixKe25kPRfCpHZ7C2gcz79YDJmcf7mj92sjO6bnNTMuA1SbvzAhi
rSrhAR6AUasfrdx3a0A6V0GysjBvl/X3xgCTwhoenGDqxXKLLaIcMwlqwAf9SL6q7U4l92YxhM9P
vnfx4Bs7DTwYBT5vdP0abfVBLWMCXDYZ2AuQ9FSke8WWNMKVijFOoEGHB16XOznGuL1wbdqYTVij
Vbigm6yznEI6DzE/m7B2F5Knt86Fct7YxUYymvqxUh/K8VPnP7LwcNvr5mcTROCdDPX0CbpPsEcM
W/ImD3T9GFZOa7nxuLr9/QVD01W4NG47gBDiHXutAkBLPL9AyI6ixrrmu+Sx4mA+kFx0C+sEnGbk
NqHCBJonKGF6ihGERmYelbLbh0r7FBr9J87HzW1dZomTCWEfc9YMbwtwI4lhf1wGaq2ppYkmse+N
uSfGvzXGYTz7c6VvEo6GJFU2SLywO+h50jCnDDfFlJGgGK/HLLMzgxzzMHBL/dBzST51YXuQy9Jx
FOCdiQqGYGFjaZU99wJ6rIJD145O/laipbMgp9srt6AHztsJ6dgEiqJmCnoQY7SsPFHIsbU3uuIa
Ei1knxe0iHWbI2mLz1fqgSD7Eo+S0sOSAFCMo0ANNBGgswpXbMntsFQ9jxxpmTu/rFjW+7BgwFPG
TwVj+lRMEfc5tr22zJqEHuP+XIYe8Bq0lW3dHUuBOECDCYP3GBP9InmAnY6oU+U9ParopLdzN/F/
3b3LFqIDGJQK7mNgdV77+qBnodZ33Dqa2qYJVqYMEHlhF5ADweqr9kQNINZLMl3tjACpvGOKWRyU
FdfR+l4FgPSNWSEcIhCC3bhWgDY2T3oggB4Nb1VlLk/uvqyuvj8LBD1cVAnSCUdVe6x/J7nkfJo7
Mziz0Hwy+TH4ZA1h/TO7q6yaat6xS0OH2+Oz3VfPVvtmyYht5uZ6LWj6+8W9ZJYsaIHO7h0jf50/
KP1aRle7pMkE7q4D7NWYI672uhW0Pk/QdGJnrhZ9p+bZbx2tUiUXx9yikIqCDDwxAG4xg+ypMTyt
RWbhn0bTzbzHwDzebVD4PipuOlhZgCspLFRS9Dqvmto/ITEYt7tIBgq29PsRVSGJgzwIHFswWNZh
kXIj9E9Kl72Sun+IASwpicslMkSjzYCR41cgtDsNmKft1I1tyex2LgGd6XjPM4vAqxEWX5uTnUa2
ktkaO9Yr9F7XMmudTv+regeyBJefn4ztwloNPcwCJEXYcYjXnd67Rqq6RvNcG5brGZrr3//cgzxE
I+BQR7w7A9+s/bDgrR7agFxmG1rbG8k5Pve+6+8L+lB7TKqs8KDPCLqcldd8Uu+/765FiPf1kKSG
FkOETjdK7RT6/rZfTP9f3JIJlnoCIjPo7D71xr7yRytWjvrYg3IAcWe+Y/6u855tz787wkWe6EKW
kAXpwzgp+wGyWPWKrLCdyboFFswXHSw6yvh4PKLsKAQHntVadqEQ78i+RIDnV4O7sREnZunptYZW
zgV4T9U3wXdi1d6xeshNez0a3fr2dix4yJWAScMLDynRVFGVXuUdtSje+o31AM4Ykq5KfUX1eucZ
bHNb3oIFX8kTHJ4qfZLQGAolRP0VxM0uDNLdkCS/b4tZ2hgTPQfaRMwN/DnBUZqeZ2WYQq0oOQB9
g0pSt4ufBw8J3jWw5BlAdJSaIXoFCg/MCd8zDN9nd5f9sO9oLgLyEshKEVUJhtWFWsUpy7xj2aJR
asP1u6NaMIqDaBN1DMDuzFJfodkMDa1scjTKVau5SbK6vf5L24yX0pRwBtb9LM/Z5ug78AtqHhM/
e47N5Ek3mq3P7XuL/tOT7EKM6OBBmXcNnofA2VmpP1XZUOJkJcJZdfV5IclJADIOhEPbPGaAZORh
7I5W5PoEF5UMQHBxvTDujtOKoUAqFvtqoEVFeRQRzCSOP9TY/lRhMKiOou3tbVmyW9T68OjGSxZd
GcLh3hZ1YwHrmh61tnarfNMl1kc23kaGayrMTO1h1+cJcCvCAvBKMKxxBCkPB5boepAdIotqXAgR
1DDVNDG7FkKAx4zSzCEN762/TXZ1IUB4VRZRxmLfh4BmSDFNETkfCBSuBAjRm1rlGN6YlglIYiv7
k2Xf/56Z8MeASz1Vp5G1Fc5ZNU8iM/As42jk474LlfVYSF7eCyZ7JUHYad1sG28iUDp6ytehWpfJ
7n5TwuFq4JQCTJ+GNiLBlPKk0NU6pEff6/cKyATynjt6u7nbJcC2YGKIAn2MwNYRbEmvwgnT26PH
IngyP4Nr7v7PIwMKSgcgcqHaIBTfUlp5fatn9NhFX9hnxfj6gc+jhRB5nKl5WLwnglzLs66BHSFd
bLyFw4/bn184AMGEgG6aqV3InvV4+oadJmOhKEf6Rknragl1CzK4uS0rq8+HZtEkpmu4ricIfvRv
CeuUa1YyjqRRjmo4rtVunWWPKn8O+22oxa5lrFQkxFkuuT4WTPgdNR1JalC6oyZwbWGjXqoKj0f7
2PlfOSVrsyh2iX/3QxANY4jd/k+IcJX7hgrqtUlIRj7nm+Tu1lhgBWPh0BE5YbLP7HcwVCUYgbZ7
tGJw4TXlpzhQ11WbfgKgq+TJPLmCcB2i9wGtPGixsTCmLbhK3JXxGDaefRwxL2/ZPyh99ZK98SXS
ZA3xCxszmTOQlTSC6pxYKlFpWJe4XBC4t8O2xDtKKzHGVunb2+Y9v0eATkwnEFAgXGJiTTgkAQoe
lKY31KeAVs5rp8o4O5e+b2pgz0bnCzoTxaxVrxAy5m1anzLjV7olxc/7f/7EPYrjHTTdQL2+Nt8G
rDh9n7HqZPcvLHC1/C+/LxzAXjHmRlnh+z5zrfPd1K82BVHMtO74/Xg7CfdHZ4/92Hu2fx7UfUk2
1d1XODD3sfR4/k+NqOLa26mHjiYrLE/tzqLp2i5lgEvzzX0PzxGlmxqyqmIpX9EHD+nulJ/QYW8H
a9W7O2N4/X0htq1Vn3omSTgge+JPqRNmXCJg7mRYeQAqIF2H7LYuludYrPkjy+rilNvFP3UzuHY7
zQqYb7etdH6H4ECfDijUeFFCEbtaA0wRqFmbVKeq+x6bhjugB9hDw0DKZQWn+Y68Xx3UAjqcjQ6w
6e8Xb1m7LIOOFDXcud1y2+EyRETZ94XjIqxaJTRqfN/wV73lhL9uL5Ts84JD9ISBrLGr6pOCGjB5
A4uXc7cANCyaeO0RpOpnXF20qwruMbU+pQAOL/camOnvF4DLG4M97x4h1kryrDXDcaiSU5R+q9fZ
3bysiEDgbSjFYoZhou293t+RsoGmRRGdGraqwLYguQ0W/OHq88L6h74C+Tk+v0rIG99nzfe7V+fq
+8L1maSV4Skdvq8DCOafggWb299f+v3ERqBBJ1IsJJ+vl2cYNH0clTg6JcHaHLaat+51Sf5xni1C
z5qG3sepuxbvSOFGaOyU+aMaRWhZO7Ewd+sycOsIOMfMQhNQ5nSywdoFn0DfKNqscUqBEUZ8F5tt
npQjC6KT2qlOFuzL9nR70eYCbIDNoHKMpwqKk2LXaFd5mE5VCAZc44PnmPXdj6Trz0/iL46kIYwj
JHrw+THqN6QfnFyrQdVCJVsv00LwDHh8lSOxkJ24k0crkA/dXqTJ8q8Dv2stBM8YgWeIhww+n5iD
Q8wvynpovqHX9+7jA1lUVNjxVkI0jlro9WKh9w8QFmHSn8q8cKwkdErJVbSwTFONDyOcyAjO+4zy
BCyDjd43J+qazSHR7470JwYblEDBbIsXhfjmrhSwzbep2p208ClPbTfws/v3eXpMoGNDnQgRxbgY
1YxyGCp7OIXhg78N7LuzgtNj4s/nhYAyiHo/8Ft8Xqdfm/RE17fNaH5AIQ4DwAZmNECqh4j4en/L
YuAKobl6Ani98pCrWuog1cXQhVSXUpxPca9RxAXnMV6UlOAwnLEKmQneXSk3xhPX9i+JtrutiugR
719HeAeCcGTtEN1cq0K1oRujgo8nlg7sM4Dri1dNSaot5SpInJPY4+5tgXN1oAoDzspUX0fbjrB2
DbNGzGmE3WvwLWdrn0tewnN9rj8v3B0BOuejqMTnjQFUUvU33cTA8SaQFX9kWgjLFqtBqfkEYlrT
LZgz2hILk31/+vvFcYsHh29XIb6f2SiDD49VInlViCaMyBKtu/A9dCFjek6sumoeXtdt37WvGj9p
9oqpcPLD3Tt9KULMhPhGoMQl0puvmu6U3A0kUc7CEk2sERi3sSc3FGcxIttoeGyk7Wujbln2ZMtK
rkvfRx8DihZTowC6Oq+3oFFKLa/DoH1FhhNIcZFz//KgQ+N9xs+AN2hCCKIDSokZIAl4nYYKQ8wC
pz9vr/8Uhl1edthilHXwWMfFb6IBS7DROmyrkKB94pUUe8XDFKjjsT3uulg53Ra0sFKGinZ8JAiA
IY0M5PVKoTE4gUd79WtIHc9faZLQQ/b56e8XvhBbDKxqBT7fJV+V7s28FxThfZ0ufv7kKpffH8I2
6zp8X1W/a+Vr9Hp7dRZOJLQ3ICeLDPg0vSxEywolFRvirHkFcMsbL6qN1SmO0lgbcBBI4o4Fp74S
JVx7qZEaKCakzWvIN1r7K0nWeeNLZMjUEcw2J21OaQ91tGDlRSslWdvcUUKJc4vx+fue/Fk08ewA
S0dYYlC+ee3LzglzxQFqjzOSyo3CfzW+r0OZWkvOgkBv2ihMNcwm+wZagKzRL6PXwre8N431IIQM
itjcB4k3PPYRHx4SrUtk8AuzXmooOsFloCnvPwQ6YTmVIkL/RWFFr2UZm5/Bak493CaZBeCMDrwu
lv1vVwfNxksofyqw9IGTKfVQOT2j3UYpG/DoedGYgcikSjclsXzJPTHfbtgsmp+taeQRIyvT3y+d
ozXCsOZYF5vvqn5dt58oiVZlLmPpmW845CDri5GV6RQRny9lPTISV1H0SuunqA/2mVKsOkBnhsBh
SF/R+ysxY31KiV+cjiZK0ah7A1fqnT0FPZHXihWxn/paYmUHTwv8FUvDYFvgJHDzkA6K03tD96zF
iFB4o36P2hhTxh49qEGU4Ge1zNGyTNnzCk6QZuwImJB4ZTQ+/CEd68fWb85WkmuS3yyO289+s7AZ
mo6Rcy0l2aEwi23WKF/tOnj0uPbVVsJNabQuINsc2+x3LCVPkZe7zXhn4DP7CcJpNtgeeAoiLJs6
fleUBzC4ubePS+G0nwkQzjDSBr0aTDo2X4D2xmXzRMIR+d/nUcxDw/BkALN412YpCBa17JDzbEXG
T0X62kDOB3S4ECLcWGXEkjpUISRK3YG6wbC6/X2ZEoLthnmRV8mkhMncaFwNqatHkm0QzsPZOgmm
ljcDY1GnZoe0e4uavanxdcOfzCBH77O0ZjYFCDNfvFgvwaiYnWLyojSgz/BWKWD8LUAu9SXrGyet
z7n9WSX5pjL/bVVrE+bfIn9zezknXW6JF0yu13MzUT2I74gD9Lwkekji1djd9zL5b0UNvKgnnHwk
B4SHT5fkHk86lh3GxI10Vyu2ceMQa31bl0XTmK6Sd/jpWRc29RQfeQG4T5WudW1j801eSXJnix56
IUJYrnHMmdkwmh0C6xy336U93kvbwdC/jIoZMAk0sVwexEXFA63KDyT8bPZbwx37bRlJytlL9s3A
nTzNMKFkI9ab7SDxkZmAEgX73I6Pnu67Uf4F3bp9m0pcSbja3jceLwj0b009SrMGXbPRMdYR2/nB
AruxD1CcXj353UM1/MzrXUpkqaHJjkRrnrAxgOdE8ZIW+wD4GMajb8KaE69uEUYUeutGGSl3+G0F
yNrV0QlIgxagLAs2vcGqFYp+3TbtekTvipLsQMOtOUGEK4V1afBAjSbZxIQlLnogE1cJCjNwGpUX
p6og3RGAtsBSj2zruSI8e1UrfgLgebw2q/oHGZLmlCahdQLodrTKdNbvey203JCAus7hOctXjW93
P8swqt1M5d4W8Q+Cm7rNnRK0EqdU7ypZqDe3XzTIT0BPyHqgkCM+HIGTP/hD2YCYpf/ipd9Tn0iO
/7kPXgsQjn/ATLIC9WX1hQ3bjrarUHFB9nH3HTAJwUVmwUmARqFfxy86i9IRjbnqy2BmKz7W7qi8
mpVEyNwVQVmKKYRp8mnqX5kO7ovoD7U2WutKww/YFdegn4bsXNlnILtIXGS+JQCjI8Qm6JnATKM4
1qHqddAqMIJDztyUuoMMUGO+I9ffn/S80GMsLGS2MnxfJ87INna/trP7Uo7wcohAMwEOLoxVAULn
WkRPoiwGwEl4CGoLRR3bCXLJubukBEV5FiNi8O0ZMBBIlNTA5Fl44OwxjLZZtorT+yqp70pcihCO
9tZXYtC8pOGhbVw9d2MQHstePEtbfSlCePAMVqbWRgAtaLWp03V654yvqAITWmFykKEaOU3Cg5n8
66epY/v7e29YXK1/tkG8x3troKXtQ4Eh/EqLf9uydNU720ZmSgjOzXiBan0CGQ0YtIdtYjyYshjy
/eV2fU9MesDlMKEyDTdO5nbhE0M0BIXCleBg5aCo1Aq3j3ecfoqyfeOdU0N3a2Ov229N8LuhvxT7
dwZ4wGaDhNXmI+v553cIvmkbbeVlmhccRn3V6BsWrKisNW7JcwBmiyQeGihQwBeOMcVru6Goo/DA
upVBty26ke+sub7v2KUIwf2tsm2tOA5CvCtc1d839U6RtdAvHMYTJO//tBA2zAvMCiinEBFa37R0
rWQ7C4BNMsrPJf+8lCJsB24DzVdSH2vlratux9UPbDeCEvTL4NJCm7CwFyEBfrwfG8EhV/c8WhfZ
FkRwty1qUYULEcJeGBGr2yrRYdm1wzOXZbsPfB+ZcyA6oOtHFfE7KkWLOdo5g4NPHUV1K9kbdXGj
L74v/H7kg5q8DfD9xn72UyfKngGTPIQf2YgLKYI5ZU1GwtIjwYEkGz16jHHiM0mKW6bI9PeLI6Yb
alqWqYWN+MaIy5hrRw9ZJxEyXRjiOQbQ2v/thvB47FiSjXWG1eqCbMOBDooJUYeRfxpz3VgHqr4k
+evf7b9wS5I+0ALDxsoBG9+z1pHsaF603wuNhCuyNbysov30fcNlxguNJbe85PticlUJMxsMjPg+
BoGr3yCc/KvlIcJD16gjqywjbMioO/wb/fF3XxeuRj2uUZtuYVN1/UD4ppXlnxZtFrVjAAwBqNYS
4RfrrmLWYAzBIR5dwrdp+Bw2TnZnu/N/18WFFMGE+i6wOr3EKRgzl6Q7z17dXqXFG+/i+4IJVUD7
Q1OlGhyqcQ+W5nTfy+atJOskxllNrntmhVnmQ6c+sNHNYwDM/i68b3frMRW/EeziWTDlHK5PEF7H
DI9G3z/UucN7tyi2fS3JcC94gw7YHOQDkQvAs1DYiqGtQ7MIGuUl8DzHtn5xtd/cVmJhqQBbhT3H
50EJJl55qgkOWzwevJe+M1ZD/GhHR6vbpY2MWHD6pcJJeCVn0vTiuNUMhbVZanovifKGsRlXsQ+6
na8oSsg9f9NzycLNUyho2b1QS7hAdOb3uu1DnGp8S6MXL9gOKRojnyJjkDwP59YMYEpM4UwdYfa8
38LjPB2H2FNfCN1R37Wy5/pO7HtszSRimigCnfo86UR9vBo6I9NeMt21fHNdB7IIcW5nVxJmPfos
iar0XUL43aZuJ0vLLS3SO4MGALlsZBiF7dDqMlSyrNdeBp9umpi8FumwU/J2e9uY57sO6GUTOKFo
1sdLV4TALCKijmNcay85zXZeWm+VsvileWBSG+hnDIpLfGdRK8AtotMTkxuaWKYZi35IhwpapUr7
QELPYZnqqOrP20rNPQfJFKATYgQV+z97CxGDoxU0QKxQBv1jxLvXyioTZMjGnxhteszG8cgCGZTF
/FSATDRITHuFh4lY8QqCFszXXaK+qGkROGOc/jPg9DF4tyuN+M753nfzvswWCVF3bBglifJAe7Gr
fT1+RoR0ewGXjPvi+5ZwTqMFQGlGDx5aUeAvrSzQn3xAAEZ3pvZGtP2K3kNoS7QQmbWX2DyG4c8E
lY/bApYMDbD0OpzfRn+m2N2NPi8OaE+ivoCFiDoMeDJbQJFwMNwZdzY5/rcZU/IZzYgYdhFDDN51
hdYq2AyTVqvaG1wiq24ubseFBOFOm8as/JEz2LMKrocoPxIN5Ky3F0xbFILBXkC7UgI0XMGmDLXr
YqW2sGI08h0zwhUTqE+cV2clMBxLAx6FX1a/85EX/4+0L+2NGwe2/UUCRO36KqkX221b7nFiJ1+E
OIsWaqdW/vp36HvfSzdbaKHzZoAZYIJRNcmqYrHq1CkvSdL9YFX7qCYeyxTPaurN9Z+zZE7ojxA5
b9GeJuPKtLQf1B4daqGp+81XhYSMhKvsSUtLRosEohF0nQps/vkNq86zjWZBk4SZjm5vZ0KDeVPb
ayxyi1JAAI1OfKBHUXY/l0LdEZRTTCVhCkRy/Io7feXo1gRI1urUmEMLf0hCOzuk08O/2Cro7f/f
79fOf39rmDFtZ05CHnljElRv10967ddLh9DwARgUFZ9X7P1Q31XqyvcXNUlgXwHSFxSa0u709VTS
ojdIWIPTstkx99klB+32PAuaA0+kSJsUNQUoBEsdHrnJAtKnwZ/ru7QAFkADAwDniCxBvnVZRlPM
DEFNqoZp8WYSjK2hu8QME+1JS6tDyzvP7KJgAF96xZ+H8eYnJoTrGjjsAZMFfk4KRirMA2+TxuGh
45RBGpfB/vrqlqIQtPwAOayCtQB40nMVi2lV1TnhPAQLPKZbgxyz9U2F9l8nREDbQVPLO1Ofh5WI
d0kz4K6JiEKB/5WHRZYZ6VlPUNgZSzf2+irnjyZDea3qzP4e1cS1Ca9L8lApRt8/5l1cUnalM030
Nma4VYm1Kzpnz8q73Npm0cpuLlnUqRxJF+dZLcxqbsS6ondO231bzV9vPzCgnHCNojdB9EOeH1hD
I4u7ZOZhNFc7M8ke0apceMYwPeYaeM3V/PYkGrbsRKDY25PHUJ6QLHFUCCzZuzncV1YT1PPrYIz/
4EvB5GUKFDvuQFX2RpoSNSO470INqIXe9dVV2uOl0wE3ksBng30QfU/nK9H5XKOiOCORldaeWe+S
Vb75hdhHkMKhEu5oaF6Wu2HSOk1jkwu9HmvwCYW1RTCg6+O6BqwIkW+1Oe9aO0sgpBrJ5CEI39QF
xgmjL3T7L4IQUsM1YDyI3GqTWVNEC1Hfdbs9U35F3UM7vl4XsXAkuJlRTACm00WDhBRfUVqkqa1Q
PSyM99j9nd+ehEKbEF5XQMTBx+EmPj9y9NbwVlE0HmbVY8veh2ZHE9Mv5uP1ZSwcCcIlNF3baPfA
dSfp7tA0pJoVhYcgzqTds/VemyvY3UUJACCDXQbNyQiczheC8bDmjGQUD/Wp3qTF+NiBZblp6fvt
CwFwEJccskWYmyFFTDVpDWd2cNdxBURSzMcwPr+tV+qvC4duoXYE4CDarDEDQKz1xKNUU8l1wBTh
wqondX5aY/pZ2ipBB46iCCgQ0N1z/nlLcWmcOBnMvMZsiXYIi9r9wiN1xdcvihE0TNAwaJcM/J9H
MYcP8xjCbNB2szJsad29pwldKYcvhR/gORRkjabo8pDzBHbr0NYqY/hf1428SFNmH8OC7gAL2VKm
d16XJfsyJndWzQ9lW/1sNZd5fbZGWrAQKOBnQAOxo3g5ylf2ZCUzMEAZD/NhAktM8qSYxdc+s970
CFPT7bUZMTLRrnjbAUwE20VxCA35cmPTMBlqlA8dD80x07a8JtmvvnUHDH511SBppmEzg/vMnywl
f2972wqqyADQt7KLf/EhSNO4eDKjaR+prXN9AuE/SCHEL4mTyUO3lTdHrh8XIKHIVoxc5rz4n0Vj
vIeKjitAj2SPO5tF0rDc5KFmVf1jEtM3qkxxhaRGn+xyq6qeckW37tXWYH4H6uqgV+x/ePLC8PGk
Bm4MbIiyL7OivAZenPBwYslGd+oXcOPdjODD2Z6IkC7icszKkuk6D5ES8Kzp0XCVoI2pn8VriMgl
VyOeH6I31UCKQPJnCXenqCc5D13dx+TS/EbOyM8DQ3CE04JhXM6xoSNHJozPczj6Q/xkqytxsrj+
zhPRIIBFezO8JBLqFwlvN8MbGeyBc0gwwM8EnUuubhryXxHH/hQfyfBy3fsvhMnCm4l9AhUmYHvn
mq5xO3HLqJ3DB81+2/pK/Hb79wVfCBwIyowXEzr6xkCBkXZz2O3jLrCSJ649pWtNzwtHDu3ScMPA
g4is4Pki8Iib7GaYzRBjDqLXrP1yfQ3Ln4dtiqsewZ68R0bcWwrtzLAsvpfmXYqawHUBC2eO3/9X
gPjzk9ux1JnS5iUEwBXsWq3FKobAdV41c9hMceMP2o3TAIUSI7hDjU7EFqL56FxiQp1xVtPcRNJ2
k8a7YuW6X7gokUEzMYxaWD3emeef70bQGbO2s8Mq9lLYyUuZBde3bOlMTiVIW0aHekAzMrPDkv+i
qAalur1yKGtrkMqAfRprDIuwwz7aELJR24Ct2MayBMBbQSaOv22xxpNj1yMdM/gQiYcJu0dqtqIH
LfKvb9OCeeMg/ooQP+FEhFI26syQeQNe0/UKNKWqGHbwvfxyXcryYfyVIr0XzdzReMuxkFTd2/lO
W4NbCHWRfCLm4QpOVVtUaWSWGNeqSsBaczs0kx9Wde9Muzr9YXxr+e0AOJRLUK5AokLUM+S0LCkF
uUFZ2SHPvzHlt1uvIKcXj+Pk+9KJ101PLPhbO4ycwR9B0QS0ZmT8qtdmzi9v2N91SMfesUlLhwHr
GMluMPYRyLjpNvpw+831g19ej2gFQaM+JhZKjhfjJZQZCR8rVMyPXPGZ80wNP/sX7foktvofIZKv
aqJeKw0nskK1w+DXQtvbUf/j+jrEflwq2N91SI+5bNbUVB8VK8Qz7Fsz0G1cDjMamW4chvHpdnEb
YtSCCWAwJmKcm+NUxbmDM3dCpfLmJoij4OZ1oAUPOS803yKilB8oDXfBwD4PVkjcnVnc9b/seH9d
woKpo96GQryovF2OkdUMNnQj5vuFfX7PfqbpikItHARi7k+6UyReMaHlfIPQOe+WbDBxE9ZA3mfo
fG4P+o10HzgFFxJw88GXoLVUfl5ZIwIhY8q0kE3+rHvucHd9jy4XgfQzSGFBeoq2hQvgBbfMuLJS
pKcZmEKBXdhUGmh1E2slpL40cogBAZoBgoMF1hIHjQBVSxQtnCcAPJStZb8U5NDRnaZ+ub6gSzM/
lyS5raSzVFq1kKRM/7nNfQEkOAFaM78dhHEuR2zsyW1VW5lSVLmrhcQafUN/7hvMyOnCSS+Dtj10
t8Nw0MCCgjzCbLBLXvTxO25rxDm1tdC2Y2hB4pnx42ATT+PH6/t3aTRnguQUSzXXuaMKQZGjbab+
ewuk3XUJS7qAvgx4YJFjN2WVHhOrxAiRxgzrogm4gQE1WjZ+1B3dpgP90Pj4fl3ewooALELqVrxS
FnjPmjgaejJNoT3av3ILrsbObi6DCB9jaxZKpEjgyw9jolcGy3JjCjPzmGyNZOVMFoyUIDCyxMMH
QarMI9XVrNaSGJ+332h/aJPH/MbhLcLNnEmQoyK7L6Yi0qcwotTru//mteBu6RAw7FT4efwL/uzc
XNQEzAG6Vs5hls5+3VneEOu3uzJUbP6KkILgInasCd2ec6gjcux4MCI/mI8rQepC4gepB3RJW8gP
qjhxye7jata1oYc2DexOj/xS98pmZ8W7WPFhjua86a3AWityLOwe6msYngBcGR6NmnTVxENb0Lbr
kOrWRt9hPXqTb988SEAiHWVvoNfkLFJkzIz0eoVmqfjDSUoAyYKB7q4b4kL+CFO8kLzFPGqR/3Sk
6CjP9SjvB9Rq6vpxNuctRQ+YWlqemt/F/WNc3edDcVdXNweykIp6B9L3aKq5AEwh0eskk4YkO6Og
OOLDz7ExNmppfMcgv5UM2YKhYvtQwcGoALhreVSZhinVRO0rJF3dfTn8HsmTkny9volLqnAqQrLU
jNZo3ukb5Fs7JaDj/MgYXdGFRRGocSFLAa5LJNrObbVRCtJQJUVuU8wIGKruCdNsVmQIez+PYnEo
YGQF4TbyxlC6cxlJOeoYrIBlKKO7Ldz8uWgc3yqG73kTBRHJBy9lzYobXVwXigdIi6Af5sJ0qZLh
mV/idPQu9kxkKH9dP5qF04cyIXEkqBTwlJB8XGU5Q2rV0RxW6aPaUG+qMm9Ib79qQMKCjyOsBUZS
dqRjNDmUxUjp5VwJspb7xdpDaWGbziRIRzMzrmQDgQSciPOtX2uTFf+7dPJAE7poDEFK53JMZo3O
F601lS5MzOa+KlLDy0jlld381GTakxM3lkeJAaactUTP0rrQ3ohcKFqhLDzOz1WuAXdulfRljxBq
9FkS+ePt2CTgIPCgAFwWcQCcwLkEPbJmzClI+lDpRs9kh1nZTaOnr5FGLd1BkIPBUmK+GzpDpadZ
pSoARSiQo9fjXV9tVWY9qsq+7e4th+8JJofQstzFDkcH5Erb8UJ4rYuUAy5a7ONFuQf1Kq7EOu3D
Mv2icOrn/f0MJlYMgF6JEhdP60SQdFfMeicS5nkfcgw2xswVL8ubtdLJkgzQruIvMS3xAjqD8lBq
Z3U+hgUYhyigbCu2urRZCDkxjQ0hzyU/YK71U1xTlPiawtl28KWkt+702Al4vuLahGbJRiWubtDh
oRQHnOm55sWxao5FUQ7hyI48Hje0/hErKF5E8Tatv93u5vAIAYBWjEkEjuBclmEUllGCrCbUEntv
TV3lF1n1S1HVlXBh4YpA6eKvHEkDOBvI2BtZH6Z/MLf+sf2pf+/G6rH5uRLSLWkBEnU2rm3B+GtJ
brursiLX66kL6RB0ntFsbt8u9AuDgQa3na7LDRQjTYuhZKwP+zkPJzTcRU17BNfVP6wCqA6omQrf
g7zN+alYACpoIL2EvdAk+B2TtT70JbeNpCaoCaHMKLDKp16l4EVKoz5Uy7DK/hjDGwJ40h9qNHxl
3+014sgl04Eqo06O9Ca4kaXlOIrelnkOPxOxDDyq39r6Z8FROF5LF3x+SLacU0FCO07e8e6I2rbG
hKDiSWdZYJTTgfNor1v1l0bHXN24ezZotS1AhuMb+a8stgIc8srpLZTRMX7LQl4dD1XRhy9dHUyt
Hd6puJxKrXk0u+5xTEtUcVW/NS2wCnRBVxRvqkoPbChdD7DRferor9c1dXHP4atQDEEIc/Ewr0fi
tlUPg9N6wyvyvTO82PZ7FTnBdTmfHuJiz12BSwB0C/lYSZcGKzcnJYIHMUc7mOLyoZqn13oc0GIJ
GjB1toIiM4K0fHO6+GPqO68yCxupjtJvVecnZhcEWjU99Q5KmoTuaj1/tguyYeoaXcFSQAfcD/oR
DEzzuJia1JcxSu4pNiS39lVzoGgzd+jtwDJBIisSB6YIHGToDLK4rgnQ5hwa6mNJduTH9c1e8G5I
G6FsA1AZxkHK8SLm5ca9UWtTmFbMq99MzIf5BwFwb7hEAdEE0+S5AfEx0SKzxO+vaOo3yIcBMnld
woLrMXRR8xV02pesEYVK41ptxilUct23nQLp6Jdu/qmbr4n6AdY2p/nvusDFPTsRKAzlxCfEdeVS
J8Ibv1EOCtM8p3j/FwFI6sLD4dxl74YapwYKN3UKTWPTusH0D4qLVyhQzYh0gWCypQU0RmvOk2sN
YWy73pOjfUnIStV0IeCABGguGMLxrpanFcRa51Q2uGNDvc3eFe5uO96lngtgJK1Y4g1msr++ZQvO
6VTgZ27h5EwMI6Vd2pIhtHMV7DbboUn9Ov1P7W5/wp/JkXzTVFGbtTnkUMd9VGfnvk3618Rtt/9/
y5GCm5aMWlmOHCc0IuGmPVntK+jnpzWaqCVNBvUrEFE28ItwuOearFlgWOoZItAhBa3iIWKv15ex
4CHRQwOqc9RZUMuRwWwVH0EqnPRTaMyDx0BwCojkxFYCzqVFAPiBRy+4kRHeSHtlGfP/mmPJU4/R
Y7U2VmdJAFJ6yEcjvkFzkHT5ukndqvnYjmGfILxkNzLYiuQqQPJ/Py8FmK2j91nF2Rg2U8AxP3It
wlyyxdPvC/95YhpqCpwdH/F9x9iO4Iksd4Tc1/VmXCs5rwhyJbjSCDpIjKCFIJ0Fbe7lzos7+7mJ
DOjKK3NZEHpvMGMaDzT5iVE6nak4STWGlonxz0bqx9bsUfuo8tyb1sYcLOkwKLHxcgKTFsb8Sds3
Vgr+ezrh9Pm3mv7nqIfaWHEqSzfYiQh549C1wCbXGcaQs3QHLrWpQ+eh31YPeX2wrNQb11RiyVue
CpS8WFsahFEOgdbwo8gfRvC7N9/ytUtgeecAuARZkBgWJtmNMtsGsLLqGCouLmW0LxmJ4jG0nFx3
Movmicvm/4qR7Ac17igHFhhqVwWcGTtXWctGLp4P+jyQj0LzObrEzy2oAPB+amM4gKZVxwc6DM2j
2425H2lt+WBPNkGWTcVcHja7+4TO5srdtrSPCP6RmgQ6G4Ru4s9PDNicKfL7E7oqK4w1Ve/1KQAn
+/U9XBMhRQSsQosvALpqSKpvMwV5s/ufi1aJ60KWDuoTzQhAI6bLynkpC0NMLQy9QhHB/saCXl0J
ZZfqB0D2opdW7NIltaITjTNmPPVo3gZCz2w81n0t+8Oc/5zNzKusH4ZTena6Bq4S6iW9VuCHEIcj
swJvJOPBG8OYekefSNiTb4PTbmoybmvtwS2DqCW+oLC7votLR+Vi+h5G9OKfF3nKSk9mK9e4Gnag
zPNx++VPk2UMz2Ku3cqBfY5YuVgbUiy4voEQvZi6CIobVIUmlH0wt2zL2HOqvqC8sEUq2zfboCPc
z+Ho9ZF5LZLZirq11XtL2XPMuyswfYR81OOhK3+qPbqV6F3TDJvre/HJjn75A/EEwosUv09WKad2
57LV0RrFjV3U2X4VkWe9xziMcgIL7sFId+itRSQMSsMfpnFHmxc4C9+YEIboL8NwhwAoqPO1FPkn
p/rFz8KodDyoxHgD+dHG7DKiTo5uIGQNjOLgpo7XqXtVGV+K6kMpsxer3zRm5RX2YWoe0+qDJwWg
xINX83YX6e5939ee0sYbJ3se++zFYRjuzcaVIH35eNGzJGAXaJWV71FGy2goMWY9bLKvrpN4M39S
uyNvQBuOx3TtIHUXbdzpT2FujfJQ6Pd1GSZTgsd/GWikxYxMyzftCZSZYKtWsKrs5fr5Lui6aLEQ
dQDoIN7Z554vap1xigr0WgyMzce50uJDXOrNxirnNQTFghkjv4I2IxEKA7svXVZZPChmy3BktcLq
A2XFvJ2yYb4354H5Dq/Zq0P7+tgqrnJ3fZGLkj85QcXEyItal6lRk2So6YSjA+ozSw3I/MTmp7KN
tyPYO3i7YtUXbhh5eWQbAa5CXwC8ltj0k+ukJJjhU2dFF6bOgzY//Lm+movQAl+3MXIAeo8KFEzr
/OszV4xRpQT1m8p0/bKniQc8cO+bPEr3IECNVzpMLlREkiffXGOjsNEduxBDYf0pTzSvVIGAQDZw
Zdsugk4hSFSmkP0CSkEOAgQwlHbj1IekGSyfWbHzgG4L3XOU9Is2JPMO+72Gi1rcTEHMhxYaVIzk
mlTl5n2hW0YXkunADOIp2QOvvrCbHzhiaSdihIaeaAQimG7QJojRSzNQDeol07frWrFwSigawrpE
GgjKISKsEwnM0vOaEN6GNk++9rzJj2XNia+7EXm/LmlhywR3PJDIeHIiXS/ZsVNYwFamJSRF1g8Q
aD0rhXsXjflmyPs1EsuFVRloNAC6D+ERQO/SqsqUEztuzAb9fy8VBjDld6r9en05KyLkvAb6V+2s
qCACE4ZYHHsNeRrX+osXZWigJLJguCLfdH44BeqpSdpEdchSe0RuphgQxOT5UxHxtXHaC6cDl2A7
EIMixEWLqRY3s9tVdYvi8YY7dybfs2E/5R/XN23BVAFOQLe0gKIjcJZ0oIhqJAStrA3doTALr+rI
tO+VRvMIUjcPVZfke6vn6QqQ5DJJ/3lHCY5cVK6Rl5WeCdFc9KkeY3H5cI82kTp6qO1nm8Benw3U
d7p3mj5HzV3hrBjXgkNHQzViNOynmPMtLZf3+TgrWtWGVkfpXabY3MeU0rUnwmV4DV4NmDDq16Lz
8YLAGnM4pmm0eBXGffeaE+1t0Ig/YHZkBJ50wGtokPR1QBoMVHYTdeWJfKmjGsBhIDlGksrEc1Iy
NRKBV3NSxyKMsyGgagxOEdW7nf4J3c8nUmRrM/SiamLM2QrdUv0yIu8WcWdzXTfFDz0LDSURkrEl
pgVywpEUoVX8matjj8o4+GV2Rv/Yx9/rJLRvRgRJArVz605qXVPwYCjCRPddYnsKWcO6Xuofdg3m
BrVAiy/G055L4G7dMKeDhOpP+5CvWNXax6Wfn3UOZtfP+DjVHmYSDNHx+nlceqTzHy8ZLRj/J4yy
wHkozn3zOlv7Itsb9f66kEXttZCwwtBs/FOebBxbrhKbTC/CzL6P28OcPFjmCphgYZ9EHhe9HpjM
jKhOrPP0hi3dklpZUoQqqCi9IVtR2+XPo34MaBGwRTJNVZtVhqUrtAgnErSa7fFkLY1z6bThVwSD
5/9KEL/gZAGFNgxAGBZFmGvWdsrhWopkX2f2jljRYZ6LlXNfWhBAxih+oXEMAbHkNJO0tyqGclfY
VY436tSnxL9+6Je1YzhJ5HXFuxRcbBcRoxpVzphNE1ZEo4fJTd9jXhwiswdht/qgdIrfWfnOIP19
QpQN4ZM/NdVjanUrj6iL94X0M6SN1e2SuRVVi5CbA/XTdHoGSnXDqm5ngxoQEP/factXrqRLWulP
oWgtRUwB6pIL6gKwFDsKxraH5mCHk5vvE5YeMPlg24JkdubFBhNeHqdk9ohbBzrjPp0y1Kyz5wRU
umpLNw36o73rB7JghQRTdjFJ1gRQ/uIO6XuXWVxT85DMLYAcISYLBHm9VvBccPCQ4qJ2h7GfIIKX
FKuzK2WcbTsHBOowOxgp8Zxkx6S0/LqlXjceW/r1+rIWBeJFAqYl0fcsQy/Q7qPwYsiKsC2f7YF5
ybxtUNdLk8fWsD1Wq8gk0NsdGpj6dSR2DVAhIBF/bqyKUvEh6+AO9Gbf55uZxOgrX0lPLB7XXxly
q0Fc4fHTWVhXgvSdk0BC+j3lye1KITglgTRFz4FI2JyvxOHI+lqFXYZx+TY1b7T4QrUv1w9owdWc
iZAMMOWGTclolmGv7n9r7u761xe26ezr4s9P/GYHY4rUFgtItIMFYLFh/lCyfsWXLdySZ0Kk26Ua
tIzoDYR05K1Ti51eUHB6zX68Rkq8JkiynqZt2wl3XBmavZfoQQzYIr0r9DX1FacqRWFn6xE+82TT
jNTSOS0hxuK9T+kvOy+82sQg92SLdPvGzj/sBrnD0vCdsdlhsqFnFbtyjHxePbu94ueIftWDWnDP
Ug4Nz4Os+obHjT8Otue6dD/TceNojTeBWLm804qtlnavnMxbjAjFfBTP1X6DqMQr6VvOZkxEKZHS
ChqbBPGsBhmGkDnmL3X4SsvYo9lxVj8mJDa6SgOC4oubPKpk7fZd0FGYGjIbomQPJIWkRekwaVFe
lLXANFhatWFmtrLnyxIEXagmmvPlZGNlzmVtmbQONTL5o4OexDXg64IlYA1/JWjnhxqjv3yu7LQO
K/I6RLt0ejOVzXVjW1uE5C36brBdp83rkDgfmnZoy+D69xfU/2wJQv6JXg5dq9YqxfdH9TEfgdG9
m/k27lasWWi3pP1nUqTDVi2znwwNR2Hr1gMSW14c7RALeVa9VZRx4/Yf11e1KA9sjA7e/Q7yDJJR
E6rmiqppFToGCr+Oc8+uQswMr8co0JSH+GZGAExIxj2PHhJADhyg1c430UTGxOjGqAonrj8Y7Fte
3FyyFxKANQBJqI7hSjIxx6zpeIbGdY1H/SGzvW4NAreoZiffl1bQzWqHrtsK1mi+G/lHRY/XD2RR
zQRFpuCEwXtacud63vOpaTUoACYGVRgUqn3NGxQb1sD8a3Kkg3cHI0tpROowwqSK1O53Tf8QORgR
tfL4WVQwC6QZOG6EdnIZSMkYBeGOVYfU8lD9YXxfEq/O3pTK52ttw4te5kSWZKKkSHU3rrB30exs
64IH/UDvBubcHpcI8sz/tyTJRkteF5h6iSUp0c6pTW8qgy5b4+j/rGqceAKUzNGtBk4TwVMEVjk5
dnTzpsjxaKTHpqubnZ3nTepZHbFQ6Rn1DZ7dHMpttNu8mfp945iFnxMSb4kdfUN/kPp7yDlFwb1W
HsvIUQHCd+nLOBTN7+v6Ku35xc+UPDupnSJqKvxMNidPvVH+Vgwt0Ab77roYyeyEGGCwBcE8OsFg
2JKYLOsmd0Zh66i92GTTKCtud+nzwBKDQwSROhJiklXztDOtCZwox26rRK9uvWLUi58HG52BCgWQ
SnLrYaKRojEY0OP5gIaLwFzrbVz6Ppp/MSgczWtw5JIxF4htVIAt2NFIH7J9X/zD5p9+Xtj4ydUX
ZcysdIbPz+arWbw1K6+JhV+PzAvqKCraEgSM+vzzc5EqXaqo7NjqgZNtYnvFBa18X74SGqaUaRLh
+yMNDBDerjziFyzg9OfLzNpll9bVOMzYfMbu8h4TudzOn7m9v24BksMWFiAYm/DkQROm6Fc+36Ws
aeeuUs32WJp7nmJKWntMzRYDWz6uy5FLz5+C0LKMYit8HKr3kjKVaIZqYtKVR/wajDfpHN0ngDn7
bpVr20RJXb+2eb3J4bkeQDPSBlY+AaRouXn2q03U9j8bNSodKfc/fE6zZwM94q9Vk6Q7MsTOc5PZ
05ZlGBStxlOheVOLLIh3fQkLJ4KWUaT8VZgDGl2kUHBUCkONnTI/Dv14Z+Sztm/ylAdtpL/fLgiB
BhJjyBwCeC8JMoqqsN2U5UdWo4MH8xrVB5uq8wsnNd9eF7Vw/Dh1dJEjnSBGGkkeSnemPC1qpTxS
FEzoXVwfBgw4q1fYHhZMRby4NYDmycJsFe6UdTziyX2s0wNxwAO4osRLJ3P6fcmTNIMC9a7w/ax5
0dzHJnty6Io5ri1B8iZ600+znkKESnbzs7VWohfaf34tAzCni1EEopHzIpnrFr0Gpgp9OqL9UTO+
de5W1TZx8sF/XT/vy2VADngRcRuhqRu1lXNz73ha2GY2jccKybcNGH9v/jzag9FOC7QS+hBN6SCY
1qQOMxg/Tv2fZN/Gt/96EbLgIgXzCXRJ8iHTgHymGrvDkYHVXn8ryzUys4XtgQC8JfAOEm2bcjwg
6NEtMx+PI/ulgRzi5ngARVcQjKNrH7HSRb87uNGNolHm8ZjEkU93eDitCLg0BFHVBY0OBqwBiK9L
WjraNLYHu5mOJjW9uD066n9R4a74wYVNQucaEAQoeQLrLYNX80GNMiRLzGMHMDz8X7cC9r30SeAP
F+gkGAI612TcBaqbSQ62TutoHpj61anzDYbobkzydl1X5fImbiTIQZcfYOTIAiLCObcFHhlRlzSp
fWyTI/npFDvF2LZ/hvkX1T728drUnKVdQ0OMIH/XQTwi1zPHMpniZIa0Hjlw+1iha+v6ehYEYDEA
7aGDBJfsJ3LuJJzisetU6lR2x5xY3qPbrMEel7+P/izgHwiSHpLxDaaWtEnSdUfgFH1t49prlCDC
OUg+ECM+oFQY7YRHii0ZH1CHwGrGTne0ktFv0ucufWbVg/NF+VpTvvmHzTqRJfnBslASt48gC2RW
LTpHlGbtObegxQCkYPYzAZPKJVGTMSmGhdb57miqTz3T9w4dPACHPdaujcpZOhjwL6LPHHVGwadx
rsdTmxd4wrTDsfrRWbvY3t2+VXgewXGhYwQlTelY4rFLlDij/ZFg/LO9sdbmFy3+/JPvS0dRkYSb
fZT1x5I/KJmf2yv15CW1QnhrYcIT0v0XII261hWdDHQ4Zsbvav7Gkl91+5Gr34vpj7laGf8s7MpK
DPY9NDIiIAHIUnjoEys0B2Xk4Drojy5IC0vwimR79jKrJeCgb1buu/ldmd/XH03j17OPdFhW/Nfy
R7zf0mTlLpBZAYR/g5v++1Mkvagq1+01Re+Ps12DY+tpUL6joJIpTzTflqVnAviZPGvp63V1WbiC
YMBgMQd3DMJKWwoBYr3WAV5P4Ibe2fcJqbK1Jv2l8/wcRQVyMhGIS8uaalVXjEz4IbvbNOm+ddu7
gbe+ZuwLN91Wa2CbxQUBigozRogGApTzE1WdJs0ZcdkxMs3nVomCqZ6/DO6NlD6fp4XnhejbAfMS
vOC5mHHKykYDGvjo9p5S75S1er74/2XFBEMDIjNEmIKS5Pz7BlcVQ4mj9qi2B5ZYwTiHvXOw6ueu
6ba3q4CLCAT5RrBCXDBRlrUR9bGm4WGfNPqGG5WGEiVaWji13RUlF4ctrQr5TLzv0XGGqrv8VDIj
E2x109gfRz2n7yWd2IYkb1WEgXtaE1fv1xe2sIeOiiG5GhgVrMvSoTUCnVBYRX9UmkfM/PV65d7R
9glHZ9XNLybsHdQBgyjxLAeDw/lpJZmdGAOHpCne5F3nD87asPoFt+sIxmxw7WDy3QVsl5EoLZLZ
7o4RsNyTHSTtWjAtNEo+G9CrQQ+g0ODsleIrN8uzqVLK8djFxXYGRZmdTU/qkO2H2X2mdvVo6U2D
fvq1ScNLKwObDPL1CE+hGZILzglr4kFz+iO1p/03xVojwlxwCHgqi6Z8pE2QW5IsVVPjmU8dH45T
hHFX/fsYox9tJreHc+KNg9SkLYYRyatopy4a9Bq5w/Qr+eA/rivy5RahWgJgHdw0RrNgJefqBVi8
69Slmx6HgT4g6HpAomzl2r3cpXMRUtjQV8yJGBzysVNHFFGdvaPYjy53V9DgmnC/51oGOQJEpIHD
55LNr28mY9Zzlh7ziFX72UBPBQbSGRgF0T/ZbnVnkPe4YQHT0FvRWvGhiej8I06z8sOp23rrUmv0
ppEYu9YyYpSEyeBVVWkEfenEWzc31vi+L68vsBwI3AGS8OhglwOEWMtHY+ZxekyzYhcbre+QXcnn
u8GZ7iyE1coa3oEsnQQaPkB0BD1CJCTZQz80uTt1enakuUp8g1Cv0g5e0NVukKn1iNp3PHqa4upB
5qCtsor1n21jTIgR6LAZu3QNWrAQmAiiByQKBLsc+JGkq4izBkUKbmfHLPsy57aXgCWePlTRvTM+
Jp3u5UTddO2Ha7UrNnXpv4ElhTNCXy9SkRcgloRrI28wrv1omuhfqac3Wiqdl4xOizEo+gu4zIPr
drYQDorUmsDqoAhwGQ5qWl0XWUmyo0N1b2YPvKZ+4u6HxAyM6a13tobyGLMp0LV7MFF6JXl3XTHc
PaDGHYgRtRuJBhBlgDAUkRmmydvo1pCzsLQAoJBHAz3adMvifbz2CF3QtbPvS/dWU2YzcME9PXZo
vGKlx/rGo820co4L7utMiqRANTUxM4WN9Bin5qZufpBVTtKVdRhS0DcVsyUm2NDj7KAt927Sdna3
ohuLi0ApWYSUCCr+D2lftuO2znT7RAI0D7eSPHV3um13kk72jZBRFKmBmik9/Vnq/Z0/Ni1IcHYC
JBcGWCKLLBarVq2SbXBs4DWYVQM7dz+pu/XurMX9V9MXw0v2t4Yz66Uj1ghvzi73e7QXWCMJlfHv
/8qYmlnCTZma2kl66C07jW3FZOdkeOg97jfWNuue8K9j7vOMgXUscNqTOX5BZ6YVx2/mKIP5FJFS
3GMIQ8lGLbd0YVUuZ2fde7LAFDtmgQNXTH2JvHjFnZ0VNV3B03MDsXLJfpp6h2SDWUJRfGK9bpkf
RXsW+by7O6MEyp8LQdLLptUBFDI5BJnayeUf6sOyMZrbcGhu7iL4O5X/yAkr0VddqTfp+9lv2Xat
uHB2mYB5hb+K8W8SPFXfAKxoVeysGOAA2CnPBmBpPmCQy7OYO5l4WyKIqiGEinj5tetiJ2bJUxOX
xyBCx0NO2C+6v1H4HxE3ObFCAzbZtuk5zjfQdqGf3CTook266iLfPl+g8QtJkh9GoyEC/bFHz56G
xkjbtNsO6E60Vu4zq/gLKZIpqHhdunnn0jMYWfreL9YSY7OzwDMMDxbU/6EO5lolTHV7RbUJO0dj
YCDCJfw8O1jF+S8U7xoI1oKSDeEo6XSg+UGB/KUFrVDh2/FnRxyqtbr/uZXyTNQqIco50w8avlFr
DBbPzw6yk8m2WwOsza3U5fjSHPIKQOVRq/Pz6H2yhiZMEBSMBagsvNXiHePWL0aROqI/iHtpaHAg
ieJZFiWOGxdnmpLad3rza0rcT2gEGKg8/1i2xd4uFJ8ZZJdzdOUqTb826KZ2ovuNmvcO0ZuKFcCB
KX1HkprMtcGVdtajTeVsXXq/PUBBM17JCDqhPbQujc+YaMvSyrKznvJnHkU/mNccMrFW6zWzMyaK
AfACgmgTjvu03BdxPT2rVVKhkftZJz++WWvZ8bXRp98vRk/GqhpFVGVnoh9Ba2Jvlo/O2vDSDWYI
QCEqhOXO3vjmbez00/LwMyYZUZ53MgTkUcDnf/31feKM8dDU9AwIb5d/VKyP/POyhLkJXEqQJjBy
l+h1OUkwN5m56d+Wh595kyERBM4yxMZALCbDFdG0weTCSOi5zIhvDuaDw97AkKbYm4gf9H7tRTY3
G4BWUVI3tR256QBPB5ZZYkSRQEW3kY9E7/Js5tSB7B9o4aeE+42hjDW1y0SX4obMeJi7j3V+GvXX
ZRnTqZJe3cgwQtvoVYZLWI7t1DU3K1JABnca1DnEQdR9VGwLyOo1Sorb2SBjaiJDBx8ZpU4ydVln
Vh7cfZh9nVU7Pf/U6lpI4t/L07nVyLWQybe5OH+DXTW5GHDj27YIUuOjWayFc9amIT2MIhEptSkg
Ie16f+hfPC+wC363LbyehnQR23Wdo/UifCOj2hN+GItHdY3yaXYeSI0DMjy1jpUVrw3xWBcl1OEo
23HU/N4Cy5v+5S/UcSFEclhE7HFEeyGkp28J+VlFK0Gj+Ung/TAdQZTTS+s0UtMqVYF1UnQWVFnp
uwXSgM2aXzQT6IA+UI78PzlyQQv8+VZXR7h3zRfa+iYL0RpANFt32ztB/ZYkvr5GjTiT1L4WKXmU
lt6Nia1DZJLXPh3AxVAeuuxJoegB6ewKbZv2BYIdd5uDa6mSwgzRj2BKgNSuDKM25ANaafnm/YlO
AGSA7vYmUB9A5fIprRonbgoFy9nHaHD0rJEf9++7qVcoHmETcFCmYVRM0J2SREnxhCG+Fh3Re+ov
BFiIt8Nf0YCHkrQzRj06wNIyOyv8IUIXSTdvd8sSpjW4NsyoCEVvE9wr72WIkgThDPpoETs9t02Y
mim4eJ948zDSJPCS+yczxY7dKbQIR1PGgWRZn+Y27+NzrBUbgzw6o70ymRmzfCVBmowXj+gerUBC
8VwZG+5sl9dqZnhkcVCgMDGjTPSY11ZfoSUdeKeSc14fioDf2TYB0REkIUBqCw457Cngcq6Hz80x
0VSS8nPZf0u3SvN9+etnjNjV8NMVfXFnRY3BSc0xPGhWIxxvavehXa/cKLf3PDhJp17XeHSBwcuU
jhwC2F3k1l3xqpphkfNwyEmIQqFGX8kW3KriWo50PZqC8UxpIcepXnuOC/Ln8mLNjD9lCaYqTdh7
cIVcL5ZnZykgdix5bX7Y9iNQGcvDzywTNipwNzgMoGyTY3ktdXq1SywPsDr3q60OW3pUSLVDguvr
sqBbpSPwiScwqNYnVlL5GRKXzB2SrI3OtXLM2208bu21B9XMUoF7CW8qwN9gb+W56IXhCQ7Ix2ss
Nvx7Ud6d2Zyonf4ML10VZm6WhY7q+FelfHO/82alBe2t/UPyCgAr5Linxq0y5D6v6lyv9Dp99egn
w3gl2RcvfbWTMLrfeKCSBi/OCe6Is2FK87CAXnd6q8leuZL5lq34zp1crbAfeI1PHHO4MJAvsaQD
3plGYregsHt9KVLFF8MakGJG0VfjS2eCo1hHSXmUv5rjxuz3eb+iirXxpTMNdH+P1Ai+Xxd7JrZr
vBozRwFIBlw7honthDzz9ZEutVLFTVqkr9T9ViqVb1GAyRMzXD5wM5O4lCIHTetc5FWm8fRV8fzi
h/3230aXLjiGmvkis/P0tUUPCLGpzcNfjI+adPTmQKr3hpauK3vo10vSVxDlljQcxpXVmdXBxfiS
ig0talhqkfTVAW91hwdBgD7jy1NYEyGpWYwKUpDAErzq5tYjYeLutGRFxIz1Rjrs/1ZJRvjQLhWF
A9DpK3Od7udATeNslgOamNQ82qCuddwvT2lalWsfDVWKIBWdCPgm0jTjeucK01KUEYVTr5YQPsIO
YSx2hfWrtpifG1/QGdZflne7h5FsRuoC+DdcHTcIOKZHGY3gKrxWyrek7n2zOf43AdMHXLgibUtS
Q+cltll1sstD2W//2/jTHrkY37LQVB6NItPXaNyP+WEV4ni7x64XSLK0RUzLsfWwQHEWciPsvOe0
XTkpMzqADZ98BPS6mwi4r6eQR1ZvDKguOSNADvBdsVZ4OTs+4u9AFaB0BP7m9fgOiYsszmL7rFfP
fG+nK7b89lpFc64/w8u+/sh5ZeZMsc5FxZ9dE+2FHfoAXqwQIY2d2611yL49kXiDgaAOFHV458O+
X88mLdNWaG00nNOQfOdk2+XB4N2vEVQiTfU8yMHiuSdd4FnCUq+2OvWMsmghNsYaNG1GI1fjS6e8
rBJHTxWMT4wzb466sWK1pjW4tiLo7oN3y0TmiXCMOcm/PBR0epKldnfOi5OhxtVBJNVz7Vm/UC34
uxTVQ2s25MEjr8tn8UY1qEqyHeT48D/AFPK1S7ROGUait2e1Aceu6VsV8VXnc9z9/As5wEEiOgM+
mZvpVUYrFBcNUM6JB2LfLkRvUG5y/7Qs5ebkYxZo7AAKBBdIFMSArxcxEq1TolsRsGL5Duld4oQG
v9d4QQSiy+AyhSMH2It0R6JKsyWaKOszU9wxSNpwIGBJX57GzV6bZCDNAkJ80BIijn09Ddq5qe32
JkC30S5r9p/vHh3VpSC5m8BiU6rlenS35pwqQwY+VjRk3MZr3OQzH385vCF9vNJ1XZ2OGL53n7Rd
S1dM19rwko9F88iwqw7DN8o23ljm/erF10/lCmBYwGNA+vo05agjsPXh3D1pxb6LD8trP7NBr4aX
vh7UWFEXORgeJCWu+8GkH8B6uixiZoHwtNfhIOA9OVnEa/XaSoKCyqJUz0kd+dnD4K0h0WfmAAFo
pIDTjIMgg3SbQui8H4iKGtPIjxXDF1kZdGjHev88IAW+7hTMAQLheh6WhwACzrN6zuyQi9BdK4CZ
m8bl+NM6Xhhc0akeJwLj1+pLlhzzYjsmK56hN106V0YdDiEQAZMekGa8qQMsKHVRVGyMZxa340FR
Od/qtZ6GUd3F6PFc1SdSuzvTbb/gbul/lvpI4Uz0U3dJxnTtnChoE2WaIPjcFLFDUOXvMt+ra3qg
JE4D4EnzZ1KT5CderZ7wQaLQK1u990Bq4PT2gzs63bYjer5DbE8ExlCk/6CAPX1J8p4LoLjH5hmc
XrWvKU4cMLe3zszQ6+Yhs3joOWXYGENpBbbau1no5EO9jWp12NAhVk54KxvbNtXIzrKKNORqT4hv
ACa0JXESf9cF6U+RsP4BiZjwLYASfap27bjhtQOAtR4HqibS/ehVI/UNsBM9oaZU8ZtqbHhQKabz
RgqSbkBsSh4rRpugIml94sUw/oxNo3ssCOq0WQb2HzfRSACuMnVbRRUPgE8tXzOXxkGVoiWSm2nd
Fnwitd+grOaH2jvONits8ywMPva+FltRMAyF/WJ7o/aDua6gAU+H8gTbr8aApFid5StR5B1BBUdB
zBV/b8wI1D/Lm/12M+LSB6AQUTls+JsOBdWYmg3vEvNsmMTPo62ZbCL7x7KMW8NwLUPe8H1bVhUA
N2ctCb1nUt5tOTH8FGRCkANtj+R6aheVIkUhHONsC1DdBgUwoH/x/ah4mArOZyiOFLOo8iaG6mI4
Dq5+bunKDOyb04oZXAiYfr+wCB2KvGJNWOZ5tH6lruFXFHy9DLU+a6GgWUGIXaJUG8/FG7Rbh+4d
ZRqV5pm5r73YGdGnYfji6vQvNhXa4QJeM5nRG5CD3aV63+P9i+pEsMpVDxRgXFp9WtbKzVMCrx/U
D0LraOI18bxfL1rJCGvB+WWcR2Gg/Q3YesVzaaJ14CfKfi2LmtvAgFcCeAusKzLu0t1cF2rfqG2v
nY3yo1CO3W55eLlvHe4YcP9iXMR9YbFvElKpLhINRLUaSF2F7w2/WdnvkEMKCHvw3J96/UDLpx7U
tUrtbDh/FM0nlKn4pV1txvys5c9985yXP4xxV5IVp2fOPPz5MrQRuV7ksUaHCnSLwIVAj+XoD0BH
diuu89ziTsWsKNDFdQuy72sRqS1oRvtKR0X8Xh0ex+Py4sqdHt4XF+4CDpiNXnsIe1+Pr6qtquNK
w5431MABZ2eupyDM/KjRfZrWgT6kYal8cNwtOtqFXb9NubvVkl8RmCTi4p8i3+vVXllzx24njXYB
KjI6QI/PVAA59ujaNR5jJ5VWgc/casWHuT3o1+NLJpdrXUJrivGH8ndvOBtTbzZDenCbbkXQ2kRk
7ZWRYfIeggxcTZ0esGSNamh2KliniWIOmD1Zf2TK78coUDyZZnGk5fDacH7oy+afSqzhHuZETaWG
sI4OilpkUEKLx1eUtIUNJqL+2W7iXV0hgVt7aaDr8aflfXl7stAY5UKWFDYoIga6sRSySPPFwGnu
40e+9saeUw4itoA0GhPqSX6VMq/vzSiJrFPpoN1V0/jq3YYepe/wxFEdhT5XyIldn62coMUtylSt
EzGFr8LK86jf4PAsL9XsNKYubeCYgVMrQ/MURQwjQ5fLk1eRAKSk9t3VBhqmMV0j6JQEtjk5KmWj
91hkNSOmAUrSulNDRuuPrSJWzsotjkOSIz3CHL1zAd1UrVPiRkE2Qc3RXtQoX1tUn6LPQNcGg1r4
dfbFcD/fvYRT7TK2NmIHqASTFOVplKAiyVZPZYyXk+9p2+XxZ3bz1fiSvSFxI+xSYHylRW+G0ARd
8NuyhJmzeSVh+oILH8lJmJfEDST01VZzvyYAvP6ga8UOMzttaqUMpwJBKZxPSUFdZBeq2/bqyXFe
UvKyVlE4t0poAYLNhlMJVhMphKPE6BrUGp168owyQE8jGrk+Xctn3WQFEBS+FCJFWaKeK40aYQ7J
mOMB8T0disCxj1q5pcm+LlfUcjuld/a3qZ4fQm+sMwqT4lJl0QhM+CbpD7Hhl9kK8ndWBBIduALU
mV6QxMqJqZXjCCjSDs+3ju2TdsWO3W4upDRQ+QfiRwcxSdmXjEGKwA1mjcCF2oFWbZnybOmnXNxJ
lgpf5FrO9B0Xm7jC/hoZs8ezBl6qn+g7vXxGbrcvCMoQXntvowN8uLR9k4IaSaJUYAUpA1DLohDs
v42vX39+KdwGoYvaOTPQcFtgx0rNNRM5own4acgng43+HRp4LUI0RCego4/OQhvjbzWLolPmOt9S
EBC8ZR0B27pR6CA+AYrTz1pl3E7lzb5H9ceI5IdOV4OuVH5VlvKqD+7H5enfbsSrkyVfE1XldJpa
CJigpHxxcvsbKH4f3IpslsVMDul17OZajKTFoQJOth9wgMfu0QAbbX1Wkw+6R4AuXAt1zYoCEg6F
6EBgGTK17qgrWmw0TD3Z7PeQvY16Fvai2yUxuuykKzGpW81iWqAanwo7UMct3+IoVaxBwpirJzDr
h7n6LZpccHhXa42p5+XAswamAhWanmRknQwsYardqKc03mlOEhR0Q8xXg/5c1tLsZpgc+P+Jkczs
YA56qze1empjEmRKUvu5pfi9Fn+7X84ExUN/6qkHxE16RjepHZeJdnLcfayHfPS9v9jWlxKmmV4Y
JQtVzhpiedqpcYDBzfd1BODlyixuLdN7i4n/m4Vk+PLcG/NshAxm+s4QZmvkL3PagL2bEiSIdt68
0OMBEVUtSrXTaH4z0yd47F63sn9npwASy6kJFeJMcv4li/vC60iunXja+d3eRWRvWdNrAqQdpecq
s7Km1k699dZum3qFDuu2wn2qnPkzgfffL/RspnZV6m0JPdf5Y4n8cdPiOjWc/otTdnvbRb3wmO8i
0bxlrRNShYRw/TcqCGW4zTbMRNUXy72AUBESAyHaOglTxlcg1bOLgHDARJSCNZbzz0M/JpXFPe3U
kY0bh6ij+ItF/jO+bMPjfCyHiNnaKdF2NDmUaxZ19vuBkUH5B0LvNzkuZCXSuIt0fL/9yW0+flr+
+jnbZrq4H/EHDpccK7FHLx2qPNYnB/IwCi8Y7F3bk03fd+GypDkvEuXm70xNqK+XQ156W1tGjK6G
J3OgB8fLNlpuHQbTDXpNaf1BoFjaNVd0Mzu7C5nSxWdlbp0MDDKRIPMV7zDmj7pR+k71a3lus8bi
Qo7kxtDIzoa0HNXTkH8GX4Vl/RPHfxG1AAnZn/WTHlydVjfYaJCB6NOHth8+tBqSYhw5l2gNP/2e
kJIdhktZ0568ONgZa51o6Ab1pIokzK2Xgj055SaxvdAd+GYsuB+DaDKvvhTiM1fxBnhdXs85vVko
rkH6G6lpcNNdy29UNGsGQw/W04JP9uIxX3XRSGi3LGVuR06NUZDGBFjBlu2viaY7yEphlj35wOhL
1XxQuo81+QhymI1arzxrbvmtYSwvpUnGmJZGhKZlkIYKzwcLzRcSkM0Iswzgw2w0lR9Kq9sXCQ/d
qgpUd/xHiDRsynivGlrYZuPXuHKDpixXzONtXcb1d8lGfOBxQ4xJ1w4r0DDilxEdmIMoX+uraJXD
PF/V6CZaq8me1fCftZf9ROLqSRKVOJm6OYScmJ/tXgl5Um9i6q68ANZESYezASDWThkOTjNs8/7I
+7Ao98ZaWevsZXihX5nAtM+HsTRcPMUjhX2gmthGaNXBs+JJqyJ/iFF9HKMKLRnOVp5umzQ/1sJ+
GEqwXdBsS+NqX6EUghIWGuhKQKmogjJbI4yfixehseyE/8d2B3x+WquLg90n3KupN2359KEo9o6t
bDXz0KIPWIWK+Cx6IiV8zxzdQpACXT5tc/fYpejp5XAhGi1rExvbXz1V9YY90LV2GLOHWcdTe4rK
AzUjmXob+VoFzwGYrPS3Byc9y1o/ocjoN/8Y4hsha9iQGXnA+OJKmopagE2QVpKxzqsVjyIoEm1Y
sVV/c7EbjK2lfYzXQIaTZZCsMR5TE1+jAVI5cJddrxxJmerZJMPK2cPvyh19Cv6Z3E3ObqSiUqvL
QkA1t0IZtssam7nVIBfTg4VAHlduXoEKGlJFGVFPXbyzaWiRwGCbZREzm+JKhHQ2ETjtrNbE1JQ+
D7TyDci6+7fdlQTp2kzUrnJYBj05YBACAww4lLr/KEK6LdNc6Xt9gIiIvdb1Q3I3SlZDYw+AJ7Gr
cYAcmQ5Wj+M4zWiKNzXVw27cABMTLqthTtNgdQMAdCokB6z8eoc1nUVa5hnjKS/Nf1ifhkAH/spX
EXqzYjQ815GlQH5SjhnTitAmY854UrwHz96VSuKPKPpbnsuMuQej2x8hkjaUHFYYSdHx5DpoXF40
fpT4QntiycrWXZuMtGZp3ufUYyYmY25IHXgZahhXRMwEU5BoUZHzBkJ6yntfq0UgAVM0pjeeYu0w
iAe4XN3nfq1hyew8ANdEnmICbMgFSKRqbOJ06ngatF1V7ap8B2jPskrm/ElQY6Pm2wGUEYyw0lpR
1ahxHQ3Dier6PlJjP2HtC3rgwadzNl0BvLmm77K6/d0Y9aNDzaCrsqAx1lQ2Y23wGcApIC4FJmqZ
v1n1OsU1S2M42QFNWWCOxf2uxpUAae8RzewAOXaGkwkMcrrh5vc6Vf2surdSCdsb7RFQWoKCzakN
7vW+iOqYd8jEgXcf/Iu+x1aswZyXAKZuvDlB0QF2Xbk6GInkBgSAygBXpgPtLd2XRhYUziMzlC1K
Xf1Be7aj1K+so+r8WN4qM6cXZgjsa4AOzTSqbCOdIWihGqfa3jbuD4cThP+3xkoKf+ZgITuH/CJI
ApAylcnGOiAXx5JpxommT1lThdWQgBzmd154AbKmfzGjidLMBgYWUR7J79fBgWwMrWGe3P5ljL7Z
7UuqAR1G1yAycysHlCdwP0CVzMQJKt0kaSogh9Yb03qoC99ofRRzrOzxuUN0IUcGxdaDnjodCqhO
vfvsJKXfstPygq0JkDw5JJuAjzIgQGUPqLBN1yD8t+RgOD42CCIm1DD6VMraT3oCsr1CRaN0PVXR
baytfK61iY+Md/ZkxIgTRWNd7kq7+KbXvebj6ciDGlgC3yPdWqJoxvziGKODJdhbEBUxJecusyKj
IEpvnYrmqUTjjvxJa1aeePMicOdOSXuUdktWqW2aGKgDbp3smn9LzfjJ9QqQE1ubv9AbsLT/X4xk
lXoWk7FRISYxwXXr9qH4i3gm1uqPhOkIXDwhssRtEtsurFNKP4qN0F+XJzDj0oMOceJtQ2L79nGU
aCNJcq6ZJ7sJrejRTOCkbCl7dNVgFU4zq5MLWdJraKgFrgpcUqe81f1UD1wOnOtayGj2JF0IkfZW
21YDrd+FNMEv9X50No4RKj3QHA7U0DeOg02R3O4SAoMDXRuF8qQ7w2FZI7M27UKENAGn19VcKROc
VFK4j6itrQNbAQ11nSvc52YutvfLcxDytwFxxu2nGtcbDHit2m7VHPIaM3TrzDdM9OTM27C+H/uP
BdPQUm1K3KNphWTknIELxePcPCklOkvv98vzmFM8rjbcBHj7gB1cOorMsNMs02KY0NRXvmVr9CFz
m/dyeOkc5kVrD8mkls7cWCxoqifXXIEJzrx54Sz+mYF0Ptw4i9C8DTOI8x3w8kWODME+VzYozC58
Ya+8GdYmJO0z9PTIYnAFAXPGXUTAn3tNA7Bvt6yUaRDpGQ8QmGo4U7pyYnS63lygCDOb3KDmKWGv
ncL8DKXBsfVdNz5z98hgBpbFzZ2dCXqCKjJ4HshbXotDvX/lgVDNBPJEBwT/s90pYdJTX6zBQ6aB
buf1R5C0eBG43dNSh6ABtXgPNRUvLQFrHCPp5wzRjNAtjTVfZ3Z/gwIALKLa9Fc6p4VX95wJZp6E
OLpkk7QrPtv8+CbeqAh+oMhLOp0FExOJ1WieLLLjqe/1m2XdzO030BLCAqABLcq8pt8vLjIkz0s3
5Vw/Gf22zbdISbB0BeMyp/5LEdIZTUnfpygB0k8ELRzGUOgPBUFdxMomm1soMD5o4DRwoWcZD9iO
MairdV0/saas/EQzxsBryjVQoCRlIqPGcwD1Y2DRmzq469fLJZzRYY3C6ZGNQdydKF15DqyNL20n
XdTcdklJj7jIkJi6MwD9v89H8A78PTOvDfS6d4o2B97ZG3/q1hAIdIeq7Ld8VO/bVv8K8pAzAYQS
SpEZDb3aiDlWkh4dpLsyUYBYVwusvg+Xd6+0td7FgCcbegV89falwVvRRyzrk2PtuH6j/sh0ezNa
YVuvmTBNOif/SsIlNkHBUNMpl3QaFGckFl5yrEi3IxEY/OoahKcKzfxIE6NflDRgpAtzgrIgVAp5
A16LzgcWoWy9NHcO+bI887mNghccUGnw1W+DzHEMUqEcL/zj0O+/Nv3+v40ubXMjL6uuiwQ9Ar87
hKsZirnFvPx4aZebg4Irjg30aJBtXoMw58Vovi7PYG5nTPxUMGAgkUIw6fqgju6Q9X0ZJUcExnz+
0Xlss0BUayFd6SJ93xWI3kzkmqB4vnE8GZpJNUCW0GMUM7+1nhsHeap9X5y55/kj2qcvT2pW6Rfi
pPutsisxMEroUUs+2dTX1ih6JFfn3+mg+h7vURCG3DhrHrFtlkRufBxV48VAZjck0TCA9LR/4HBD
vZYf46j92nZr+026uP8VPLEuT7ACpDKkWwjUuCBfA2LqCPO7zXpwvRf6VujOXteb16pfo5hdEyfd
SICCCbR2gDi42T7vxZbZSmgbemBlwwuKC//CSoFXAjc4iCbBrj+p9eKOZR1PIlDOkWOv06+lwZ5E
x7YlTpXVrrVKnztZKJ/Gw3QqTbphGwdAEnw7XU3Q8znsyt1Id+2dZJPvuroQIaMnVI7gUuNU5Mjz
r1rxuY5/CO/n/fvcRUkSIGEaUKuysW2AFbLQTjo5DuUjq78Q7/Py+HOr9P5aBD/nOzHbtUJEQrLY
tRJ2zEvL103xaGpn7ubBspS50wp3Fyx8kAX6NMmIYpdxm7qMHa3oex5/EcPuv40vWdGcKxT7NWNH
tKKuR59V9/lt74q+/H5p26auakSGhfFr75VGoUp+q+oPm62EhNZWSTr6XiFcpP1zduzrl+HJalYm
MWehLychHfW4ZTQzsmkSzVOPLE9Jf6XF4MftI80/cWWNW3Lu2rkUN1mei6OugCvP0ZFZOoo26JHh
i87WsCvd7bLm16RI9wBy6sPEKoSdBaAerb8S0/XHYuewz8ty1nQjXaK206LjUY3ZuPx3BcR9763c
0u8Bv4sXm7zHZGOSqyWvzCJlYHT29k33yLxHJToo0aci+UlVEXT5ual+GN6h1baGpjx0a4doZSll
WDlAtGOTIgVzjHgAtvyY7MEXp91ZEvfvNN0p5g5ILXIKUpElSR1d6fWCHQ1rZ75kaxRWc/cZEBT/
N7z0SMxqD+hHB8NnxTdqbdmvim0ibZeQFXXd7gc8QVXAUFEVBSoEmROWDF6adaOG1w+SmYhBq2v5
61ttIG2AEB5YmdHDGrRl18cH9kY4xG3SY6Jzv0++1M2mUh9EularcHsBTMUK6B5t6Q6mIXuHxUBH
ZXDG9Mj51244V8aDfmcyEyoHtgV0DraOJynKyCTraTq86dWqAwcC2ucUnPt3Nku9ESAZzt4ccqPI
IaDIGh9tExvAp+89/ojRgyoFBXATElzWBtXcrhlJlh0fB/6p6j8ujz6jAxCLogAXrBp4JcocijRO
eq9UFOg6BY+AkvtgOAFEO12ZxO0FgA0F9hrEh4HRB2jheksBX26PDPRrx46dsmiTJcUpTU4CjnpW
P9zL8jUp5UqaZJmV3K7QcgXS2N56Tu4ELr2PDg4A8E3idAAiK81F6F4myjjhR4W6vji7Tb+yWDMH
HBU2fwRIn190vdPbDQS4NKyrULSbZZ3PnO+r8aULJVdADTJyjJ/zL8J66JFaFw/Uer1fCjKPU+k8
qJHgcF+rPKGiKb2Clkf4LXzfGYcq3jO+XxYyt1TAdsEY4p+JMu5aCK+0SPMShx+tH6X32dQ/LQ8/
czrw+X+GlzTR9gmqcTSbH4HID1Abk7Whi9YhfyHknXoXFF+oX5CuJcdRxoSblB+d9qEing+SOj8Z
Vhy82ZmgQx+yweDOuaHaLxyUbZFCL45ONYDkMkm7r2ZC209mX95JV/Z+PtAYGQwQU0QW5SvXOsl4
aVk0AVdZwR6PurISip2byOXo0+a+8O0ye0xti2H0xnqoAK0yVO5X/QqgYu6EuOAXAuMyGEuQ1boW
wrSUFBmHSopY+Nw+DMOxSM7tuKKUmd2LkhKsEawvWLZlOkdLGSLHyeriaKonnh/XcBtrw0sOiYKL
V6lTDB/hfPDjmpma0YSJcJ/pIays45Uo6dmuUOlYCqM4dkr2IStjhBa1qgpBNtMc7j4hk7EFjMFF
Hu4G92SpNLMMOhZH7DmfJYYP8oGgR0PsZTGTVq/dYO1KzLSeF1srghfagdGoODL+uaxEAHZ/X7de
IvVRUY6G0gT98GNZ4uwSolYNeE04dOCXuZZY1jloX0YTqheZD5KRoXhRshU7PLsLLmQY1zKaDjYs
m2Qk1c/YGMPG/bU8iZnDMkXDAGhBzH/qc3YtwFXsnKX9GB91/oQaWgVM8aA42Kv9nen+ybBcCZKO
vpNRV0EeJj6aQcIaP0cDzeWZzKgDiQswrILFDw2BZWBl56Qc3UoG5cXVv6rOtjEOpvt9WcTMYgG5
idJshIxhXmTjONidwNO0U15079Wkg6/b3xunBOxxsyxnRutXcqS1SkvNy9oackwbfbTSryVfEXD7
2oFHjXbG8BnhYyOXca31PE6Gum/j+OjpJU6KG/BY9+taC/QcQCOwVS3PZ3bdLsRJFhn594jlPFJe
GHurrA9etKnRD2qNQ1kufpi22BQkQoIByT4gwiST2RS1qZY6iY8Nmo/2FfjBMgDiW7j1n4TzBVRf
6BT4MQLB2PLsZrU1cdPg0oEzLucvGY0pwrs8PrZ2kH0Vd6ZH/zerP8NLhm3U28wr0YgS3ncdJDrx
ebpioSdtS6YT6/ZHgmQD0MOReV5VxccaTZtCu9gpyZtK/JZvopWNMHtGQQ2MO3PKKcipWHgxjKaJ
qbykmXrWFI8cXNHXBy0f8pU5zSrlQpJknA2nUERaQZJbbQ0WpHzFk5kdH4YGjc/Adoyu4NcnyACc
t7V6Gh+rH6rYodBneU/NLRSejAhAu4h5o6fA9fBDXxXEZDQ5irj72jTFhhneI3b+/T4MruQ/YiQ7
0GS92YwdxJSK/hU0b69D+zenAzhhEIeCbxCJNklE5Fh11eZNcoyLx6Hai93yQs1Zsqng1oJzjGCH
7OzVrUGLwrDIMXeobyp6WFH0Gy6QH08OmrFyG89q5Y8wmaXdVAvu5YVDjurINiS23lLACLve/LU8
p7m9hV4nugcMFIoFZOsc97VWpA7EdM3DL6r+xclAaSgedsBwO2grcL213JgbtSZMchzssO4+KGsU
1HOLdDm+dHnposknFgRyNJuz51S7xLWDRCQrRndNinRA8thyS+DgydEqPm4V8mav0XDObSxQp6NA
B3knAEylOytRk66rCxwNR+c7INgfrSg7N6o4UE/ZEIWuBVnmlA6wItDQoEBA5klSS5973HAinBN4
Uf4zQDcrCzY3H/Sqx8hAwjk3CSE1U1MzKWtYlObB7j64WmiYfuSFyc/lzTunGBjFyd+fLhW5AsFq
QRnZ6iXkuP+PtCvbkVRXtl+ExDy8AjlV1pBV1VP1C+qRGQzYBvz1d9H7nN2ZTm5a3Udb6oddUgae
wuGIWGvVReiybG9q5MFHZ9ltO6vzBS5coByWHIW+/P0s3od0ktVPHeaL3JfcD3OmaiNbN4CuYjD9
wHVdtVwFIPMlxpSfQD298d0NB5Lh9hDWwiIkKBbihuURISMYRO4DXeBP8F29FhdjEjL7GXDtWCjh
euuWEOt5yOag50aKjFIANgafzoj3jMgCFyIPy4Kg8+6vBvTbjHTpCrsqU9+DmXRE3UEPws4xwnYY
dv704fbULadPDlmAnUKNFni2655/AnYAcxJ0CWBDau2dcWsb91Vxchle/FHSK257GUTxKwg7tyfd
Ym3SzrTqYG9GoNygUcXqt+4TODjzbRWyIc41EbV/kWFAqeP3ICUXpIMOqsi8IT1ZoNQFjEsFRVs7
qiCyg44yEj3IuUouxyAa+CDaEZMYPOR8hmzcMfM7hd9RGZGuA65D77CCktpJdO+410dtcvBm1eN/
7awu1B54yUAXCZHApTOwAnMaSw+Py9Z9o/xltve3t9vqIIJFDRo5Bgs58MvfZ9C6bgONZidm5U9s
mg8M2GNOyI/bZmQww69thpowcqFoHwGKS5osbTY7nxI0BjCiDWFKk7u0S7aWVp6EM4EPeKnm2VEL
3IIDFANLIMVVFZvbH7E2l+ffIN2srpk7Ret02UkLtr5+nLmqwLt2E50bkM5SZjt50FsYJB+PRfum
2c0Wmm5xqSOA+/NmwyX1hJ5PnKNFRFRyfGwiHhkTD2E63Yvy4B1uz9XavgBuD5zspo/tJ0efy23r
I7eVnhqjfh4n90Ezx+ehYooK/OqS4CUA0Q0dWS65MbMTCMsNNB2e6ASu67LQvJ9m7+Sql+aaUwVO
C28zpDau8/GOkYKiT0cs3YPmLG8NSDYfgioDPUQWZs4YO+0rc1Rx1trVdG5U2g0aNWtqUiM7+R6L
KXTfmuyty5Io01V7YW2xkOlaBgg3YcrcMUOdNGkLJqPT6LcPmYaSWdDmUR6wb7c3xdpqndmROWSg
MCuYxVmGW9CG5g50ZFUsOKvXEXjbASUG9hGLJZ1Rx9CmxBxEdpp090gEeU1q/6lhWqjz9DR6/btk
6NAr6p7KksUQIFS4iNWZROYbwQsOFZr2Lt2h7vM5AavfsmbZI2qPJ56kuwRM239xdwTeos0IdRZs
Sskd5mA9Rw/smJ0sMqPM9XOiPzyiSkyuDAa7GiIw6PlCyVy+O9oi5bbZV/nJMLWn0dEOYhh3Wjkp
XMXKPocZiGYALQ3qIjmcTH3GasvEnOUTEBBkinIcMvDVp+z77e23Oh7IJRtopQfeX+4w4CQb85ZC
OcDsi0PKrR01nMgcXEWVZWWXI+hGD8A/nC6OtAdqwyZ0sLL8pIF4LNupSvOro/j987LUiJlNBQUM
H+E9wBXeTEPf+8bNP5RLXu7b80HIpAgN+lvTvMzR/OyAGT4JQB5boZdWFQOtZSbdRegVjdYgtQhk
O1rPGZmQdT0V7GOgVduOJ1Flk7hwRMiBHDHKV8PsQjt/vr0XVq7aC7tS3JK2weg4FIvkDF0I4YKY
ue+T9tAIAU4Q1fWxtiNAfoYdZ2GnX70wZw4RtY6P2hPKPZ+ruomGfHz/5+NBgysErPAv+gQkv8eo
OwKAJbQng37qWQ9in6c5+Iq+8lirFFKhK+cVgA6sGLIwoOuSz2vn9S16w7v0VKSI8v2jYyQbASZe
MI0qXk0rW31xoguiGLQclix+aqc2cvEtUhn1DDIVYewZmmmCToXo/JWHlt5MF3akm7ZxKSNtaqHr
dNYeEs2Jur7eTvqwy7sXQeqdZVSRnbCIZ2KLstN+8Ek0tSoYwEqQcfEVkt+gRZc0jOErUvBB27SF
lB8q5tOxFB+DZAxLHdw64uX2tllGdmPkcu8YYJM1Wq4Q2HjugEzBY+oX0cToA+vNHeQjT65KqHrl
KHiIMgBuAeEV+KikQYJMoqMN8TPcKVZckiEeVA9ghQV5SKwrLG7RAMFM/oAm5tClP/5izqAojDY1
kGrj5XN5x8+lRUZkedKT0TxVHdSkNqkRB+U7aA/8KWvF4oZRDPhtaxnsWS6HjIFeFBAXOyXzJrWO
XvVqT4pM94onhAmkU0FYgWBCrg1NJkoPWeDgGToejWJblQ862dtPnqoItbouZ3akadMYgJrJUua0
gmdBIlJ/vb0sqnFIU1XlVguucvx+n288c9+70dBE/EegHf7CzrIsS2vZIiV4uSRQOtVYC6W/U+N6
6d6fkw9kst/n3KbhOFP7UGip6hG/NjQ8cUCPgisSiyWZHPXGJ96EADZwmvTRn4M0zuCzjlU+dVHB
RbANxrL9eXuca84X98lC9KGD018+qf1gm0OX4QUXaE896b+itPg1SRV3yaqRXwKAaBLC42P5+9n+
HowBJVAo65704SsFmrKY3k/pX1y/C7nzgktD8gvX1qURB3TU7jDjeZMUQzg5JFS9n1bXBw9atByC
z/sqiGl8b9DQYJid2tCbjnlwtDtUWj7+eVyJLAuaDQ306CGvIrlOKHAEVls0eFvob0V/l3V/DjhC
MuC3AZnyAs7GHoVeI/3gfs+9TVqDCCsOmnCR/XDi27trzRug9rVA+DAi8KtergkrqyFgNMWLWrsD
3NlXHNK1fWUjakDNG4Djq+IXbWtAETtfe+pcSETMBHiYzCP3bExUsKm1aOjMklz5akVm0bRFBX+B
7Inhmdc0srU5rJw/Rm+CRxAZd7Sa4nl5dXPSWQcPwYyrwE/bEloEs3/MhNEo4uK1gODMinx71k4V
sHrJ23h+9WZa/LFlzt60nde09PeIPaOg/H57J6wt1cL2tiShwP8ls2V1JiC1s2vDIt3VGQ1TM7Js
xdytLRJQdMgcgooAWp2Sm3FFW6LRC/0PJhOhoT/WBuIpD1pjKiqrNUMLctdeBDGgnSq5Gq5VEB1r
YShxyF3SpkmY2dpuonqctuIvCmO4tpdUxyJED7T95RlKA5eDMQ2w0dYwoxQDMqLbS7NySC8MLKM9
884B4AvQZ/Xz0+joUTrFLf8LNwALi9wV2tl1R3Y5gqSJ1qY2kK+Q0dP0JlRsrpX1QJvAoisKxNdC
9XQ5gtQRlPp86WPP5ioE83LUml7kpfxHP3y5PVlrT1k0VS4vI2znhQXs0lYtipIlLuqIoF269/v2
h9OxKHPsDcCOexDlnnhf3AXE3tCWq57ry29Lcfy5bdkLudWU22kL2wLlFmu6r9HnN+pHqo2bxnmD
FG5kjQpPsbY5cOehOAKOhyUDezncCumDIK2Qeu3yNGzn3aQXiu234hnAO7lIoYH/C+kh6TANzRhM
QdIDqec5kB9OQ3t0YjXT06oZgDXQseIh2pFzyKgJTrleCqS5LPfOYEbk+8k+swNFnL02X6heIOMO
ajZ0e0rzhTvKbTXXyE+Wtx/SuFUxLK14btx16IH+lXi6epbUHScDdiUKImUdOd0u4XuzjrjrgwqS
hLXjKVZnJejxkRTE+xzvOQChpf5uq+4GfWisEs/VNpqLEhXtNmrMPZSw971Kf2/1cAErsiDSUZa7
4rRradJ3RdCVJ71NQ42QKKuCMOMG3NIYmjkofdkTDX7Ujup59ItRVT5aKA0vyQ6w2FzpLSMp6WWD
CQwhes28I5qeKijz9faRVhCPR7qnjl3QqaAc1bZRgvziDoK0Zcidcb7z3dqPDbe5T/K+6EOaecUL
mc0BYGc32HSt/yMDQ84dG+1pQxC/KgLGtY29tHov/aXwsnIE35g+c6AdXOLWK9+19oxeJhvXRKtq
ZFrLnwAg9q8hOWhwy5bMtMTidC40TVs9Pwxdfu/hJdk+DYTvkRG978cmnlo3NtJ2qznVYTDT7W0H
vHbA0EWFpPii4AK82qVDcpsu5QQcN2AtoLsx0/bZXxQAQTT024KUNPQmwgTzYKGC2JR+ZPbu9gjW
FgwREMLJhaceuP/LEVh9Z1U4bvUJPNh3ffXOBx1Ean67bWR1mvB8gJAIdIFAh3lphBhmWVt+Up8c
boadFleqPpc1RwQB3X8NSHdu3tlgYSthAF0o0JtlG2iyjBFOy0/Ube7GXq8hhwiRhNvDWqsQI7sA
ECRyhQ6KdJI/mtCD3PlFUJ0SCEBaBUQIXRsEnD+cfNEDvSuSTcCfXLfaet33HK0+t82vLd25dWnz
sYo3jpN4AJyR+6QPNrWVbn2VWMfqQfOBKgTeH6XwqzsXfY++URVpjRzKENqs2XspOSRZB56QyjyM
yAuUS+Xb9u+EyT82s3mEOu5Dy9Ift0e7FlaBXRaPkAUYCtd4uYeopWWsLhts1A4gYTvoyUZLKQF1
vsfCLLVaxdFemd1AR1UNoRwKvVdhtdbUFh2CtkGZt4nQuxfl3ovB3/3xoJaihw8Zd0goXdHvBHpT
T/OEC3Qo0HCEPr2QusbGYYhMXe3P69YXtqTQRpSTUyeJX56MemsHYWkqLueVM4hhgGVjybG6120f
DEA7ZwJUsLBecsPZJOSeVj+76oHVnz1PFajJUqFLmvLcnBwLJNCT7dME5nzz2dCOfXcwqI8r+sHR
WVhOD/m8DewvxIcABmQo05d5muLG+DqNX3jys3G3WvDz9lquOLmLD5I2qMUswQH1rU4T34pngyvS
C4rp/eWLzh5GtiX8qtfKCpQiWgTiYuq/6N0zb1/S5EOlf749lhV6oMvZlTaL1xgDd4Mc1nLgyMWn
HoqX82dd+0H845BQaNUdF+HshJrQbHqq6AHlmRBEZbc/Y+0Mnm0pmV6zMxC+4GqvTtrwykgIeXCh
os5YcStYtSUlBNp+oB6XaT+b1tlziRADVq102MYR2taBNkMZmE/o3tv/zWh+m5Ieaywokd+vYUqv
jnUxRHN+oCqaoJUIeeHpXy4jiFBBQfdyOGghI3njwFsTiLFn7udg9OP5voqG9O32YNZ2O+Jw/KAN
wB361i8NlZOHC83H1VcVWxIaKua7tWU5/3kp7MlsSnvTwji6Yp9Xse4/DDaaDv48+AG1Gt556CgG
6kquYGJTBNSiZnkiWaxXh7Hfdyq+u7UtfG5C2l9VMAjStjDR5nZcpQ8gxg0BQQ//YjWAHEAHORBR
UHi9XA29c2d7NDw8GMLcu09VjHeri43TgZsXjyGkfi5/XvMLBhjqjGCbsHB6BJ2N4vtXZwlvBvQ+
4hV5BYC02VA4nT7i2ZDWcZnqUcXvbVfhTdbCNcSIaEHDsxuVQDklpxsmn5sUs0SIf8+M/NDq6L12
RER6D5V/KAd32s4eIChSdM1r7zaRGSQK9s21jQ16AH/JECMJbUuOtbPHloxjXZ2yhunbsU+cTZBb
9b6sy3lHXd683t4Zq/YQdaMRE88TUHVcLh23g8buSVWfcszojMzMjmefUKi6beWXoI/0Yl0aDf41
s3zGmRtdYBpWMIFaoRi9+7F2Q9CMPlZltmls77jQueiQX2mQHso8cWcR88CbYMNt/sWhxRs1q0eW
kw2x3Ae3UylBrvVnAbkDtDaAaJ5xle1dUmSmPifVCVnfb24HaeUElbuQ5W1+l5bg/OClXYadPue7
xijuXRBUk3Tmit23uhBnX7GcsbMZMvREmKTAV1RzGnofBMSDBdpKB/u9YikWz3u1FD629wKExapL
hzXD9UyszqlO1lw8aFqz0ytjZ2W4tIuG7Koxe3Qn+6X35qeybt67sypQWR/ov/bljrsqm8HdksJ+
ML1a00tqhXofmSrEwZrHQGENt5y3nCXZdedt3XXULhuMsoss+tgAz6zn29tzqTIiOe/BTrtKr/Lm
xJ2vDd1r/JswFVH52oW9cPKjToy2lqs6azfMgZembn0yUW7Xu/tZCyLdnfZaddf1rmI8q0fh3Jp0
T4BJDbJYjVefvOwzSjuAS2URkuQht4A2L7Io7UHYXt/Z9gPAtQofsUyWvC/PbUuej3Q20WsTtgsG
6TH7lQdgTXXy0MXhG4r3qM0pLpW1BB4aZ3/PrXTkPOQA9Kz361NilNsJrP1EfzWmZsPYs79AxLuN
YYtwZJlimte2jeNCpBgHEBIPckMo79vUqwRFzgagDt+6m6svBlO16q5tHCT8sWeQuVkYOy79yUi8
gcwpPG4n+lfhBMe6Me4oxFTDdPIOeaLqpVjdO+cGl1GfObAB2grtCC2oE+u3ECcAYayw4sHf5SXI
UENuPlfunqr6Qdcij+WqXsqdwMPLBWjLFWwEjwCarbWo3LXm5vYBX/159Bos1xPkHeSO9ACU/YPp
AlbUgg2sJg/d8Bcx/9LU+Cs1hWS/tEqVSwMqcvQ0cueFtwdteEn+kO/810P4lxcEoaOBBMnij8/W
hbZ0KnyrRItpc6z5Ry9XwG3Wzi0CleUuAfjVlTtBkik324xjCA3IxFrfiQnTnpGgAdpBnKyeb2pR
v9xell8QDtlXnNuU/FRRgXWuy9E226R0WzVlBBaeXdrqMRugbgoK3hRZblZXMRBO27bLoAiXx0gJ
IxGMt47fnLpKRDn+5tMWMiTZPShIDo1DYowmymj2vbDLTW6yIwVNmlZ3sc/ooR0CaDh7h852N3ot
4ttjWnMK2MMoXeFlDVyMtEzo0hbg210ghfzA2g040Ou/gFlDZQGX4lIjg2OQbn5EsIXj5wToXhYj
w6O5itOy6gLODMilUxPIq5SjRfcE9ZzQsQ4zCGgdWm1d7bnyNsPwTLVvPcjNoLGomL3VTfh7aHL2
zzLnDiACdCAzbUNFF/beu3Q6keGUtDSqVKyja27hfJzS9gNBvmumJrrQa8pfaTbHvCxVT57VFMu5
Eek+dKdF5apGMTNxy30zuCHvnbB0wfWd2wcXnHpdIz6h/eG9bXbbovafKwdII8eKoJ68tUb3w+39
qRrz8vczN8JL1Iv8pbbq5WCtpKgrCcV9vHoCztZw+fuZhXZKONAYONTGMIZzshf0xVI1d6v2iXTK
XKrlpsewckXLo8R+N4OoLq0Oc8m3ZfvNCBQxjWrSlkv6bEhDSR3iJTgQGjtadYp3oyIRt1YKxJnG
qxt8ML+q3pcW0gK0viLAsqQmkKL9p6R4h2SCnjxOxnPDH33nRRND2JXvOflYV11YtRt7SCLbomHF
d231yWi/0mnbKMVNl5m8ctFnHyY5m3z26rSb8WGl+8jbIvbRMp/2J30+mAN0Ry00tbcnZn4V5Lve
fOHdNkt+FsOh4W+39+3/c47+O0MgdLycISD/GyOv4PUqYUSd5j5OaO8DYX6zdRCXQDcnHMDVk9p9
rE10J+gQ2fhc8E7vjQRysdrw/fYHrU6MD+J+NOehui+/TPg8iILMABIPMwstegDUYD9qSTw4ilTC
6nk6M7SchbPNJ0ZmC2MCIMc257sGdemh6Y9spgqvv3akQHsABDlIyMCBIB3bqdCSLKtw/8+OEwFZ
N7hjRJw0dKGzNebprkpUtIDG2hSem5ROsZiztBcQbT1VA49ytg38zxPy0DR4LnM9mnTgNMoMIkif
pnwLtFBkatPGHR+HFuF2YCnc1uozYtF6AbUy+qyuuiiMADrhZMEkNeLjTHZTUIT1uGfkyeF5yMkX
m36aSkX32JpjObcpzYBrZpXBF8fiBPmehJnI9rd36eqqng1K8lxNOySGKDEoZyQbwL2ihrwFrhaK
gcaG/crS3W17a88VhJAgl4fyNFB/krugAysmb8Yu6km+490Uj4mDAs344C6wkdJUDG99/v41J0cq
lskLZpvYQeAaI+gt54rhrJ09CIf6ON/oFgI/yOXZa0ow/ns6nI6J/l6H7xyggPNme3vO1s/BmRUp
RMBethlDX8OJcFQ/5hfbPTZ1uQMDzdS/NvzFLp4S876wIKRG3pFFkHN4mei2rg+3P2R1s5x9xzLb
Z54GXBimllB8Bxf39YegiPgQ6tam9+9dTzVm1cxK7mZgujkWBWxl2ReteubOd/jPPP9UziQMig+d
c6IzNHM/+92OQ4Z0Ad7aKmbE1UDXQ/8eGsTBpov00uWABW2E1oIc6WQ1zzp9r89DVNB9UTghqISj
ALqnUAoJXfe5UJ3LtXo7HvUL0AkNJRbqz5emfUFEDiI7AJCqsdtQ2/BfKJ8/Fw6BZlZg/nDdrtro
mZFsHZcWaJQufuaz2b+yvPk6FoMqibK69NjlqCoAqoteh8vP8cYJtIoLaK23+02X6qcs92MNr7C8
L7dVX8aMq15/KyTaBqbgt03pcMEL9wHxANBD++YjGp02vDQ3VdNvfH3eapTHdl08DfXwZSqSvd7m
MVxlTGh+zy0z/oudf/Yp0mq4PjebcXkJ2LMXglw7yl1ouPehm1eb0d/r5ONte6u7/8yedNIMjTca
h4A7wAnw+8CXQz3n5+xVX26bUa2qdMh8no16wZa4td83VhBX7AOh8GBJF6U6Cm3Ya7cNLu5djhbP
l1S6z5ymo2D2hz/O0+Y16Zrv9TQdsqQNmxmkvzaxI9bwDQonintg1S6S4Poi743wRdq+vmaNFQRN
kD/K2INRDfeNTt4gcLCpq/Koa80hL0Xs8b/AKwZ44psWckuQAZG7qloPfZdGA3yxGZT7XLSHDj17
FL0yxHEUM7u6Y85MLUt95pvbzGgTO8Nhsap5ww3txRAs5kWtaDZaFuhqAYFm8RwdSM+rOlI90dzu
dJgpGxoO+dFEK0W96VVdPqv39pkZaZ80MzOJFsCMmdAvpWb/LFpPMZL1LfF7JEukcj5hVprUI/Qo
webmP2RWdm8SBi2/2eFosANAsOo/inLetHOmoslaGxzGBnCTCRYrdN1dWk7B7snHATJBTl9GEO0I
k04RlqxZCKB5CBI29CxdNS2NhBUGt9Hw6zUH+kiK//HnJe8U9FqB5AR+Xqs/z/mXRNXUs/r5C9km
+jDw2JCLo3TU8PkCLeUAgj/maf+MI6SIL9aOC2r9/5qQhgBcW2UxAw3eth/nTlTzKFPN0toGOzdx
tcwtzZnDELXR5BiA1csjPExQb6tnFhl2+QPX6JOW9tFtF7t2QiG9vBRhQbUIir/L3dWmIu2bTCCf
lCMrJ+jGstgHu0of0dysmMRrU8iVoycO6Am0lOG/S1MNtDpAHF0XJ2xB9D3mnztEIkPiPbet78a3
h7USiy2JeYTZlgUeWVOu2mt5LYJi0VIC33YkxHe0P4RiLiBAvxvGj7pBcIyQ63HzTaGpXqKrAwVm
DDLC4IG76u/1GBWmnRAIK7kj8KPoY470kVg7RGi9Ebrgs1FZvN6fGC2K9dCzQ0MghOMvp3Ya0S9N
TDzqu1F7D1LoEJlqJHoUqYPVcS0c6agTAwUgwxOTUSQdJCNAdjYHbcScflMZ9l3FgntzVhGrXR8H
jOjMlnTiXFcTgdPjLiy9Atz42rGszZjPwZb0SZzX9Uan3XNfcwXMc3WIuHuXHQPNInnbiNIlLpge
AJBkdtxDzzYY0zEMcnpXdtDvu71J11YNemmugzZgZN/lnI9IJuK0DXhzTPI9mNHFiZPuaYpY5to7
gjIJ6YdfJIj6FTbF7BOjywYklpxZTEhqdSi8dSo+qDUj5tJWv0hZYA9K+88z2TzaFAFT678CaRE6
tYpzYG2uzi1IAcs4OmXiLVwlArQ4TYvqPaK/PLE2f74kkChD8667KHPLnXCpmQAOwVA5FMldpx0a
N5xGhcdddU3nNpY9eBZKgJwr1XuKqHZuof4aQGLiQ93PsVvsEjaGo/mc0McZWt2G/e724JY5uozG
EEGcDU5aJdA6GpWw8CwprH5DajvM9LcMgFMiIH6L28alqn2xvmq/p1NaNY0aac8dWCS5847V/a7j
VVyAIk1xklZyHpdDk66xzBvQ5z3DUF3vuvSdXjQRNNUN82eWfe2rMu6q42h/AEIxtK27GpTcNuOR
xQ5e9np7jtccyNkcy30sLSThIIOGcoWn91moj86L2bC7sq+2rDMPt20p1jOQLtS8S/0AtXVk+YNH
Y75Hej/QyzBBztMVb54K/qrat4F5uW/zgad26+D5J4KnMv+hmz0ARdiw5BuDgljSgAOkWXr7vxkq
BJ/StPSgziFvYprjMqtdrLcf0Sudkx9jcOI+bvTkzRIPUN4I3bH639yB3C5hACpUZhqGHNBNzZ+J
cZjY8+1FXA7djUMpo+26/L+HElHRh9I2D2mf7YvMCCdWxczTFCdFOpGLFijuGkgjIv1og3NV2jMe
7iJ9sANy8ps+5gGNGkp3SJpv/2hU/5gB+B/XGzqtrgQ8eEES3y7zDmVKEpbsyc9Q/L/rZw+NQwqv
Jp24X6YgYIWny1L7v4K9eW5ilQkUr0+zb6WhaZWHJgM/Aw8OWZUqFks6cf/YQji5EFz4qJpKHhT/
PyN512BYTmiQeKzBPRBa3ZYLCGYqoi3pTv2PLYAw0XcKiLac0gPnZsfttOxOPlKJXYPK+V+skbPw
gvzHwPIBZ/eQyApTE0nRnaZBi30OTpU3W9863Q+Eqn++G84tLZvyzFKXJK2e6Jg257UcY8IjQOsS
dhCTYitIZ+mfKUMCdqE7CUyQ8sp2+Fync9adUqsHiHrU0QWexG7anIRtHgORKeytbj1kXRf6SB/0
EJI9zc0qveUYV2Z9a/RvBrozKftqpN9uT9/VrgPXPoop4FwC6dw1gBkdizjUHalOwvDvAbIIdbEf
kup1TNguq7RjYakUskFgjKk6c0ugo8CWg7wW5BhcpOBksoPKZ7MgGB9KFWgcMHrXgP6SZe9b18MN
y1N3o1VNGmUsaQ4JUo1RO/ftR79O+HEsxiLWmAjuMivIt3adipjbuRs1pT1EVoDef1PMNOp1jr8G
PHKnxovtofpYpiPdQH9Xi4rU52GRa1asW4X5ypHY3QyoMoV+0o9oAR67O7/T9MhLNBMQqNnYAVXn
om6bNfez0LQNsqHskRa194ZeTG0DOtSnmQJ3kmGjk3I7gCgLdMphX722070xli996x0+ZhuRuQff
66LqRTuAI+HZ1cxDzs1qY6EHeUMEr8HFAMkjb6zriJlOHeU6FOnRrl/FuCqseAItTJyPeRL5FaDT
04AePlR29RB4XCPKauBfPM23dsVczxEX43tL02isdZYb18FAtgMXDCMCuUROexB8ocltZxbpu7IR
7hYcxX7U0sGPCZhjI91If3iA98YoqVcbraUN+jAtDTJZWRLSPOm3GlqwwoXPPXSYBjWzbG7D2eqt
kJCuB3t0Xe1bPfjR5m4Dpe7Z3loTScLBt7PDWLhkC7CUHVulBQBmwpDqrYx5R8aq3+o2HiyZmZvR
5GR5pHOe7bQud0K/EdUe8NMkhGrqHBVua0alW1Vxg0/+hEJIdsdqlEB7FrBtblnaE1ITGeIHX3zU
9bzIQi13p90QUHDDTS4/BkNGcLRcKywKYe+LuR82wDMAZd9WCKKHzvo2T47+5lOHHrqiGKNsbMCM
jczA/vY5/EXjJh0KVOhxc4JQCZoLwXJozvyYSCqScIM3p2zo752pC80seCb8bXDce6BrwqLVngGP
PnrFI/F2lah3NKEvc7fTdRGbiE5qdJDX0Kz2tOSh7qFyMIxR52Rhk43YQjkyFGUMRQo09OihP72x
+vto6CFQ15GAe2nuCE83zEfe0XhIy8d0dODgqtBO3qUd3yTdk5k5oQ02OMBFiO28GJOqM/HKw/qA
0OPBCveAFABA9Zcz0CDE7kUxNaeBfLfQ71PzZpOIr2n2qLXNn4Yqki3pfvJo2mFrjA0a0+5Npocz
jgQyOIo1vfZzFwOSrqZMs5OiamFkcD6CtGzw3v6331+ukLMto1Mjh5vD79dZB/DAl0B15y2zcLUn
z1ZECklcCDgm5ogVyeCUREhYfHsAV3ectArSnnfs0k49jgFMPYKEl9aJ3f7d4CiO1lVYKlmR3m9V
M7k9m3GymJdEhJKw0fV40L7eHovCioz+JI0Y3VrDWMouGroX3n1IbEXUppiuXy+Zs/W2KCh7PQET
3U/DB4XBPcQ5zD9UPl4u5/NNK6M6fa9snWrGmldJmFtbI3+qFqmk/3G2pEeXqJshC0bWoE0tcgr0
P4WaMheiWhFp3TuIZDlZoTenotftTWlroByFl8WN6VtQbBh4COmIKaw9vY7KSXNineLybZuq2jTD
8KUr629G5n8KJkjH3N4ri+WrcxW4oAVHi+hC0Xx5cBsDMr+2O2Aha+89WtQsb9xM9hviC4jsRAvs
wRoVNabVyQB1B/wqaj1X4evMBDGHFOgUN9kwc5vzXfXj9qDkPoFfYR0ifg+6v4hYUWO8HBXvQE5v
LtBxb+4OPj2C22JM74FpipocRfFmO/SfnP79WNzX7OhOTJFeXXNW4OhDazty1AsA4dJ8648QjRvA
G5F4J/DwhzxT9V2pLEjLxsopSwQXQFFYcS8iqso0qX5f2rCI8xK7mfH7esFjIbTQaHe312jNg5zN
kSl1Jk5+Sytq6TV6N+8yaGN0kBLJUWJsLapw7Wv77dyS9HwZZotPVo7VyDSxaU13YzttVJmj4iSt
DwgpBw9ey0P30+WiF7rfOdy1AAEZwJr8nDp70BZUKjDhqhXQFv2SLkFLizQYndW01ICgORUuIt72
Sz+9tPp3Nr/cXp3V9Uc7MnA6C7+Ka14OZvaakZY1EMzik4aOJhVDzerPwwHgtQdGfXCNXf68naTD
IDyCuUpfi+YR94BiMdbW/DyElRZDB+C3DxKKcCHYjf4GdMV6r9jAqyZczA/k6NALJdOLAfttIhlo
NCfAxPw20hainb/YuSA2hQ4OPLN1lYepbeITL0C4kCaPon4m1ltvKgAsaytxbkJyJGDCm7WSL7E+
MCJ5CHjv7Y20Okvo2QEIHpWmq/RODT5GBl6y5kRcKB0mBOQkFM5ElYFfHQaYWOBsIXABPs7LDUU7
m5WeVkB91M82ZDpYwCffHsgvarqrm/LMhHQkBpbi9kQj2Qm5N+iR9e588AeoqvUmZXE24mFozc37
scF5oYKMD6U71XtnHofYLJAj92fIeAsj++yVTRAKB+mhbsh0yOWkVSRyiKTM3ZRvkI9wN97Igmjy
kzn2RpuFgY+3UgIEu2JtVJMmRT5QVrNzWG9ObY+1GZ7YoMBvri4+2m/QGYeS3FXV3eNlNZUeMIaF
84XOYCRrDzrIS28vzPoo/jUiR7u808WQCBgRRomys2ZEemrzvzICsAGqtSjsyz1LTc8QT7RZg4wo
D590pRb74o+uN9fv35eOYZEktCADYiK8jtNmN/nbJB7ZnfH2N3P124x0retWMoJ8CMNg9dekuHdU
NC8yi8A/ITvaeP4zT750qzdlO3bzoNX/R9qX9jauK9v+IgHULH6Vp8yJ7KST7i9CetJIzQOlX/8W
+9y3t03rmtd9gL2DBgywRLJYLFatWvWSheV9wsJ1Zs2b2Uz3rNbXNs83bmjcZSFxV8bMNyBN3lCr
3Fye5LLW/fsNki1wzb7rwwp8V3n97KB3wBS+jUpShkWtA74ZuQUkGsBneWpwwkibwZJaFC92iOge
AhGm3SiO5+I8jkQIV+DojYUWZQZMc1O8EAS3OO8Bk7mDjfsvpUg3pZvGQ1cNmAgd61VTgKEwobuI
by/viWq5JP02oskOjbjCcs1rOC6jChy15BaBo+Sf7ZAUm85N14YOCKkK/p7RHKHTO1q+ZrHi/CjE
yMR6hcdg2V1MI0MoSHQcmEGObRnfufkXL4ij+diSDiPLoNWjhfk0ZojdSB7qWftxeUsU6mVL91kS
OpbdVphLo1cAEcNdbZI1el8raDaXxfz7wJQuGQYxzBjxwNTLx3mO/Nx41VXNQ5a35V8ZQvuOToqT
jZ0ZzjWoCAzHTzsQO7irCIhPa1QhkJb1+F9J0rFPOieqphizCeevKdHeuxkx3cv7ohIhJns0mcil
zaT1EFFO8+hrTbXvSvfmsozlTfn3CS7tfUTmpJ10HPqWbfjPuNl2XHFhLm2JIOQHxBe1Amdcl2HB
wYptQIEzfReWOShBn2ixiXIVwndZDsguKVgikDqSzFcF4BJ1Cg8zQdYEjYtWoIkB++0Dqk8uL9nS
toCp+h9BkgWrLa3r7cqBBSMPjduuiilSLJlKgmTDQJjI+7GEBGrfcRCWO39xEo9mIL+4w4aMRmFg
/M79QYx3s75vBoVeiUWQ3ZhjEZLZMhIdteTMxfEotwNDVKumDy3sfa99xStzVfc//2JTBAEhGjGY
aIklnZUZuYvBRW7uZRjebfRVtQpFiemSXwb3FYVtIEaiZ2wVdEDNLKOsRNu8xi8FP9BnPKCug34v
SlUZwOLiCb5/lMcgdORIlnIcdS9LbTwoDfc+bddg/9A+o535aRh/o8pHgoQiHlkYM0mrMTUgyGt8
+Ed83lzelcWJoBpSPMBRqCMzUSM7U8+0BG2Lbpbr0IzQ0/ylKL5P7rjSxhst/nJZ3OK5AUe+DXpF
EMi5kk1GzjrTy4IivoN8X/Tm5golW9SBo/ElJcuYYyZhIfxJZK60FVwkTrdZ/VxlinVbssqASf4z
EcmWWWDzyBMbEykBUi6jPUow/DJWRO5VQsTmHW2+kXgo2XQhpJmaNzSOfsonVK7qqgeTMFZnlkA0
vUVhLKKwZ/6xURK9Nhli91O6zZBmLX+SmW1rt/RjylatXWymLFRY0MXL4EiotFOxkzaNMYjIMn2J
J7aeUFNiFmvbbNeXVW5xEVHBDNA1ClHx93QRG0qHcBAa3ulPdouk4C7pFYd0cS7oGI0YH4hFgIg4
FcHRcKqriM5eCiQGQvrQ1J2fsGdPxQC2eHqO5Ej6QJ0UnlI5gRRRW71nlWKhlkcHA4stuoadUS6S
aAp7L+oxeq0/cGt61bxJ4Sov7gUKR/6/CGnTx8SdAf0FodD8YcQHu3tIHcVWqCRIW0GGqbbnChKy
KGD2y9A/eKEiDLcsArMA6ApQfhmH0rtpYpXawF4G+p2kX8Zhl3Tvl3V2eSv+FSF+Pzr4+cjQFUUf
2cuo32XssxoUwZ6lEw+qMZSmgIzBRjrpdHwtJrnjRfBbp47cOoLFYqZrqn+Z7N/l+BbXT2Du/Yvz
fixSOoYIIWtdauCFnET1g143awaQCPf0u4anb5dXb2mDRPcatLw3EM2Uo71RqXeD685wzhJAS+pP
szV95DwvC1naIjA5ieIk4O7AHXq6hJ7ZTk5bYgm9sAxI5dxGXqHyMhZlICsGOByYdkD1eCrDiXr0
+glrcLr6xrxTou2WhrdAcwy+byQnzkrhOoYCzQ7ZetTmv9r9s6E47EvDi4gLKk7A4AqH7PTrB4bm
ISiGZC9t7jPuZ6q8gWp8yZhovMrTPII1tPOtB55pFdhDHh/Qa1RBINFKUVuCro3SIYEXqbcol+lE
V1/f9b6XQ7y5rEPyvSFLkM6EmfLR0yvePWYjKnCfHPrWPGT27rIQuQoZ6y9wenDtRJdQFBVJjj7X
6ETNMeke61F/NqpoO4XRq24Wuzz7ZNHBi9MXNC5C5Fq/07QvtvkVcK/YB0e5wgKcBRzFh1jw//Ex
SCOhQfypQuRJW+rc9frHsKYBI/SzK0JQXIPize+zdIdSw1tuWTcsjXZuTb6b6K2H+i9HBW+Wjd+f
z0AqG/VC+J6zdhheS2tAePAZejRswVezG1orXnfT+MarGNClDGl/z2axD6bqaH15M/4Eg459LRwG
yxEthzwd1GKuXHEWmWGOhi198zijmyD6jPTszm2Lx2b2ppWbhDvN0b5UUek9omb6Lkztb405/LKi
5qfO+7chAqIpoeEBfYVAW28w8hTqXbNtkJ/dhNO4z9GhYJ3rYwGk3rxuEu02Ri/YmPNtKehK6fyE
62zltiEKpRPkKXixA9u5+EfnWxO9r+ey9JPK/YWeMg/2oKfrPgFLghcl27mydwmAlmCQSvy2jrYk
JbfUwFVB+gPoEOOV5ubfI73PFEt2fgzhjMCzAoTWQXNWmXCD9uFsenPePLZfWHRnRgqEg7ChRxsC
XTTAbwOeLxTHISYpu4ckqUyTt4kRQGE2yeygNzldm5OG6ARiLSZwl5c1QJrOf+Sh0wwybLDpUIXT
QzAiGu2UemQEwGnG73ifXh5eMin/M7wD+jxU+YkSytPhjaah86RnRuBO4FN3GQe7RdmwxLcnC3Tr
NvB5lwUuzgehI6ydABzL5Ukj+CXQQqU1gtl6cKsn+8qY938mhKi944DyGMZDyD9yhRpCq6JjBKyM
OlvX6EMY/9JTRxHHW1w1tGJC8xDRxEguI2zc3tAKcKUFbmUDyuyszZBsrezZbBVxnSVBqOSzkPYk
UIA/tvpoNoKLfvIS7H4/AO6L4tM3YzRa39BDzzczvVMo25JyH4uTLG4HJq6U9UKc/TX23nK2DfNt
MbyZ9OOyFoiB5FOEPgZwiOBvgVxbumNQUwVELtX0YOg/3PFbOG+bROFOLC/dvyKk67g2eG7NA0S4
zW1CgXu+tdpbPVHcltLl8EfdjiciXcl60XopK7FiCV3NfBvdA8M4ursE2OHfYag4rIvChAOJSwhV
MPJhrSrNQDsQHFYGVolb4uT2ISWtu7ZDpt/anKJleF2PQGGj4pT4YchdxQcsrinYu9Hbj6BgST68
tedlYewxNJ6I+se6yb7zNqx9tPyM/SFUKeOijhwJEx9zpPtRjXDQpOWwfM2m+VmkN0p47pItgssP
xmhRfIOnzakENGCcSyps62Dvk+QJKey/0PKj8aUZIMnHSkZSIyA2yNiMn01xM9HX/06GZMDZlM4t
HSADiXIOJPv8Ds03/KQc3v87QVIwYegjcCwgBR8AIbVzYhfsQ8M60RQaptoS6bqrY57yyoIU2Hcg
7Fv3JixUaatFLUZSAeEd/DkL/LJhMqsBPQyhWOvoESUYzSNXPfcWlfdIhrRabthUmgayhGBwvsV8
26Gf+vD7LzbE/gPtRMeIMzKCnBYRgqNYKiO/K8KvpZX4ZAwVN93iPI6ESFa0AkW9jgQc5mE/g50I
TYM3og7m8kwWN/1IiGRE0x6Ut6YNIYb2glp5Q7t6fNQ7iBZOpoUyIXRQPD3nYUsGPJ1sM2iRrWo+
QQGkWKXzCYAJjVjoJiae3mgXdSpgJkbr5JpuBvweJUd+0amiIUsCUJaOykZEDwB6lY5FqE8cPXBs
K7BTsvF4topnRez4/FCAKUhQyiNZA3J5Gd1Rc448OydWYIJd+yEa9TfPIPFmzMs9bZKbyxt+7meY
mAhaJYFbEE08DWnDo3DMnKxnVlB36zn72swwJID2fDPN9WVBS+uGkwwZOry1sxhl20wxTZrOCsJH
7tyh0OtvhrfQdYZ4C6E93hntYKOkJyDZPcqqkvbwF+N7qJdDK3LsvvwCboohtFFLZAXthM4gu84I
Lo9/frqxLmj6iejXn9pTyQ2L3ZyjjVtsB7W7SvObxPGzK6MicJAgAh0y8L5Awxl0MTs9GnbZ0arG
IzfQGddfq4SO3zQeWwqFklHhf8SIGkacEFHJaEtiaKF7XtdNeqBxigrGxkcB1CfnaG8SgjrPQikS
2zXJXcufpxmpnupn3isO0IKqIa8nGKLw6kAwUfoCfdCqyLY0EmxDi+zKxFB4mgsH9Hh8GZ8yl3PU
EyPWg0mftsDYbjjK1Y1G24SqgPXSTESkA53CEfI4a9ViV3ODUijcXVY7bZ76mm8ua93C+ECMYnQd
OHpE/KQ7RbeKtEzGzAw07+sQ9PX1hwZ88C4UG23sgBuQNqJHoYWIpZiBF6+q8Yt1vccl+Ob/GV+m
2GyBqnSdxjODEQx15QN6UPtU1aBpaYlwoYC/TYRz0Wr29NQ0dpHEtj6a4H11/ORba6lesOcnH0ES
FLcjmAG7guN/KoB0HLVvVToEWr5lmV8mfqKKXZ3PASIcnH3kig00+JA80ygO86Gy4jHI07cwTldt
p3CAzk8EBGCFXIR7BBWpmOPRA8FF3Y3FXW0IzLzc4pJa1SUKrra5p0jgqOSI34/kVDbrdFTuCNw/
8RttbZrVNrRvmKYC1ixuCrhbUdcpQldyWKHTDSQ5SmMILGQ2m478GFB5azrxj8vnTyVGbNzRfIyM
Z5MNwrGg6FAt22S3eVV+90wV1+LSslkUqQLQDHiA1koqphd4+89V3wdpGriolCmBqkjtCfDqYX15
QsJ/O40m4CkI5wjuPMzVWUmQ3c2d07lmF9jOrkASj944Eeqss9cx+pzSj8vCllYPOSK8FpG7NREJ
PF291gYHmIfkVFDPN7Eb5NmN2SqukkURaC8tAguoA5ZZWNGe28j7OuuDOLXQu2WPDiS+V23+Yh6u
A9Q76hwEq5k0D7SBQuTa6gIEliy+tnTf9hT7sjQPoKoAR4EWiKzRqQgSawOqU6HPefXaIWVQkGcw
916expKWIV8BkwzkHj2Lj6ZNr+fAdI+wxtmdW1lPtLS31dCAcdK7vSzq3GuFBwmOOVEz40KfJYOW
ZC4qNqycBx7q2112OyYbYJfW5viaNp7iRbG0dMeyhMofnVG0te1GpNp4YI1vnvcFnXX8Onm9PJ/l
pRNKhsAvWK/ENxzJaOLM4CFyG0HEv+nJlqd31bzyiGImKini9yMpth6huVgHKZbGd0ihrGOzXrvG
E2kVqXxhtmQrAM4MZEnACgNvU9qeMepp3JgtDyhK5sDzBuLo3eUFW9yUIwnSpti8ollKGx405g9e
It1yW9utYrkWPFnk3eAZocOFOJaOtF7gGGy8fCoghL/H0xdm3IHSbWPR3J8ASO7ZR8c+kNdZacZd
Yzw0vYpKU2YqgiuND0DyD0050bb6rIbTi5DhQxuaEYT31cfgmndpoR+yqn6eUdBqzg6KWcx7W0QY
HZ1vZ6f5enmV/5cPAHsHQSUpOhRJF0dlEzqMBjTGa/aF8VsfhnUDeJF2S/p3L9301U2nP1jm1aF2
Me1/pUr2EHy8U8scSJ3sykeRn1avp+R7ZCuMyNJxOBYjeXZ1mvd2OjljUHsfTvG1KrdVdjeq2MSX
zsKxFPH70aEzptKOiZBCUVUMwh8/vg48+R8lAQOmaIwFFnTZFjZsLqMUfcaCtkmrFeHtOprznUa9
TUKir5obvV9WiqUrHqXMf+4REMjKtsqEnZpQFjsGIdj/DPQ8ZiUoRm710VgbGRXdPy7LW1xAQS7l
IJOP1IukDZSZ6C0VRTyoPtLwzXIULpi4+WRbBYj2P8NLWpAnoeENJYYngE/28dqN1jHov5BS8rvG
Z3RYE1Ub7HPFs9FpDw8uHG/v/NVlNnGC8G1UBlb5RkfDt9JNEpmrKvly7cqJcAjawCFOZSHRJ6me
1g9FDyreIih9BzhqqsRSCzt+unYYHLkwsLLDszjryzXHRsHTeSqCeEv1jfObTsiHbfKrbb2QgtAO
wlz4T37Oo/UFKGXRNjXIUODnm3XsX9lcFkfoRIL8oC+zAal9IUH3tujwnNqrqzcCLzuQ14v2tYhP
SRsRt2bbV3TGOqFEa2WqiMQWtwH3LOCLAggsw0RmZs9jbI4Y3p18luh+NnzVtLVO1yXeSJencn7x
ClZO5HNRbeCi/lryVPiYu6YdZ0WgjQcXr4li47mKe/fcwACJiVSQaF+D9JocNQDHo5vFwwhsVpKt
9f6unT9st8Ijot+gv4VGyu3lKS0t35E8OYqQOj2veN6WQW0Mvp5TINCTg8Wo7pOK3UQFUzkWS2to
i2pNeMO42eWQQuek1C4sUgQpSd4NnsJNSldTThXzOjeciMEhAobaEBB+OXJHZitFIVWfuDj+6Cx4
O8WqeOLiNPCegBeOTOhZ3akGfjSPjVoRgPzep6P7Sy/SwufhOCkUYsERw0xMvMZR/41/yHWhJjdg
AuK0xBUHJrbqVqtvi3nyicM3pnbjOLcte517HR9Rgp/qOS8212vIsXzZ27SSvi9myHey6rOx9AcW
poDdmO4WfNcvVkEVyJallUVmGSBIZOVR7ywukGOfIQ1Tr52iNojzVeE2cLKmmzr9C/U4FiKOxZGQ
uc/6NuEQUhAwhvnh/vKaLWgfdALkIIihwOLJNq+dzB6JaNYEtp8gU6WyQ4vDY3BDBLXAVi2W8Ojr
Y5o3c1hMVUBgsNvhvVS4vovji07ggFUBYiTzkzZamPK0wfhh9YXtyJVAV3HjIGyJ698E4QA6i0qf
H6LOHHjttAooWr86pNlkzvOgMmxLc8CFACgkYhfwnWTXZqzaGsGyKkijz25I/I4rwMgqAeL3o00g
Q2sP8J6qwHDea+s31Q+XdUjoueRfiBvtnwlIq5S2aBJid2MVTCz0B3vHwzW170n1cVnMwgXg6ugI
hR6siL/gEX46jXJkQ9nNdglkY4Ma4MYCF1sRB0gvvoeD96FFneJsLJxvXJ0AEpI/lBbyDed4Vpl3
nl4G9lBOCFkj1VNH7r1GwRBweWpLO4SMKwJXIAgAdlOyXFNZ1WnBjTpI+vX0WqjYWJaGR3mGYFd3
EHCR4740zHLmOTglUaVXKKdj4EnpY1XFjkqKZA6LeBpCL4GalUS7y0brsepV+JAFEWAyQioEXiww
w0QyhpYT6vEQGV1AvvH2DmRYV2/DyfDSNsw1DEycYPjeWccvM9n9xfDIhIDHS+Ag5aQ3ulggrFNj
+Oib1X81lT0IFvQVdzhcMXCwAGknG0PwZ2l1POV9QDSRzkvxyFu7KvzW0hYAt406VphEZMDJ6Sl0
E6IN9ch6FH9Uq2wTJq3CC1+wJsjfIpaPyIKITUubUJYJi3s77ILJuefVXcLvp2zVqZpUL60VcDeI
5oIZC2Bb8d48som0A8I21bBW4HUCycSv1vgFgoHrjzU2+x8hnmSxBgBaSmfAWrX2R42+RYrLb2EO
1AC7BNJ2aFID5qDTOXCzjJue6G2ghbvUWDVzcFlfVeOL34/WSK+Ix0ob41fdnUZfR3M1VwoTu2DT
8ahHvRIQco5oMHEqwojhv3Mv64IWO9zo09oyPtpiz4t91L9fns2C4lKKpDbQp4KITI52krbRe15U
TfCh0yCfFGt1PjrABqhYAlYGnNRnIbi+pXZnJMQKAGlub8JO4WouDA/3DJFUA76OwJucrpM+G3YV
F9yEBY/8pkl9VcfmRQG4GhzXsfHKkjMoPdFcjlwTACbRr7sh/nnt2jvIOGJwlMEQ7IG0zflQd7qe
DnYwPebtU1gpHJCFjxc4JRB04b7GG0pSVMvM3bEGxDigubE1i/mL7l7J8QgrgbJDvHZNeIII8srh
u7Sw28QqdKAGUSZsr8DjGjY3dq/w1M5PHN5/CCAjBw8ZZxxXUxJ3hPWjHnhdtMmdTeqSbeGomJ7P
LSyk4ALFUhGYJ7kctbZq0ClptQEQy+iDAlmbNtUUEEsR8VwUgzcnGNpdF56tZP3KyHEnGs1GUOrF
DbHxEpyj/AkxVuIzL9lcrWEIRyAaAT9Hx3NAujU8LwIrdthqgesXzXscfrk8/MLG/OkbLGIBaNX2
JwJ/ZAqTMfZqva68IBm6tz4LIcT0qa69XRazoMgnYozTY57ktjUxt/YCZpS+jua1XLEnCwIcZEkQ
AxR9xc6Sf6hFoeBzxkG0mh8G+kMrvl+s8ulLACcEoL4/UTS8ZcQyHi1TCN5upygNO2D5j6jbVh+k
fODGlszbhP++eqmw30AhGwTZ47Ossu61bZLVJpBYGxLdpePN9cODgx821/oTsZfcnNk243kgmhMU
BohJbzpVtHRpI47Hl1I2XkLSieiJG+iHJsx8lAUrfI+F0we3BsErYMhEV0NpKwba0sItI/T+zkp/
RMfXDOwGdcVWWn79UgG8BZ8WfdgQJ5epNNJMY+1U1SRo79LhJZwUaaaFlToZXlqpwajBCZ+1JMh8
N/RTVTM01fDSkavMpCGMY/jEXoPgNWkVWBixztKRQPddgAZAXQjwjex21Glvz2mUzgHr973zYmXf
eHq9cUI5EqLK8PxFkF/a6kmrhlorG0COwarXoqDKne4srtiGxXngTQFvE62lzhgeY4tks5OnetAZ
4CrnAUfNrzu8Xj51i0Jch+D+A1jkrKK1Mj0w1jchCSr2PNu/wqFYoW72b2RQIA4BaROQvVMb1afo
uo5kHwDzxl2UdSiAfB6N7vrTJ+IUaEmBVAgOhrQlnNVhGmYpCUjxuzQewvg21IC4ers8lQXdPZEi
bMCRuSWTazVlHZPAtH+VBDRz28vjL5hzCkwNOrmDtFIE+U/Hj/MU4PC8IABRo4P0F629pezWnGa/
s2u/UNUfLc0GFeUIgAiQ41kafYwy6mZ9ToJwsMH6SN+nXqXEC5lyMC+IWiAXuesFJqYB6d2aNSQw
yPS9GY1Nz0DFP4fVTY4kdmzXNx63Nk7pbAxUpzW4zRSKsaDhKGIQlAB4I4jWfadLWo8TmLIsOgeN
9mZPj2Z8mw+3l3dtaR2RTUC4H4ViYu9ORaAHRKUVkTEHTuo+mEP3FNJB8ZZauFwAeEDESuQrzmHW
eqg7UZMLEfV3g4Fphhb+OKEPwfVgJRAoIH4MnJLwvOX3YYddsKt6hPEnJYjuC9fyycTBmmcmq6ri
1xtSQZslnimIC5zVDntJgVdG7eAmAzm2PSCAkhzCJF5f3p/zNy8gAEdSpBvHKxPNbgybBEyzHxn6
hXQFyNaHTy3pdg5RmIhzffvjegP1ibaUCGYLZTkyEV3TRE3C4zlI+wqZch1tRdnG0D4uT2lRClgu
AFu1cM/Jud8wBusYy90p0EO0BaPx/AI6fAeNNyPFLfSHwPT0OsV8/pV0lgMmyVShWg+SdMNn7BC6
75T9tpPXtmU+6VHPF/8fwhTn+o4yD5AYw2Tg71lZQZ9pxMpHYwrGHJX0mxrF/Bloa1fXr6KoXRCm
Fm8M+ZEfGg5H7RvHqUoaYLEmPPRfaPrjspBz64CpHAmRrIPd123VsGkOtJ7czc34YF9LCCQiav+5
XBHQAVhd1oZkTPvZae0pQOk/m5+16bkfdlfPArkAguob9CVBXaXYsCO1njNUWbVpW+6fvcby8RBR
mOmFVXLxsEBUCnhvGFJplWirAW9M43JvhwWa/2T+9fVJSCrrQJLifhUYSSkiYjR2yvAKLvbo+DYV
21hx7Je+/2h4OUqbhTWsqYvhY+MtmreOqgvW4vgobgYkR9wCMlQ54U2ip57O9jPYfw3kdEuF27wk
AADlP/VbCKe58vpELG+miLF9hnbBH2V59TsYAA8Qy1HEHhGwk4G2Mykq1+OkRqdGa4X6cFKo6hnP
fSdIQHteDyEjvLXlW7iwuN7ppV7v7X4VE7+k96nuE/ZQpIDBKlza88WCLOD+RGpHd8/uLRPNZqqS
dA1wzw/VBJIJFfvukgBAupCeAhYKtWGSI2jEgPrFs13vYzQrYg7zYxWC+/xSRF0C3DLUuAA9huDX
6YHuO62YCZvr/bqlT5Su+37l+PqVVPuwTJAi6CjAQIDQgYxQYMRN2mik1d5iZB3OdIVL41rDdCpB
qMWRYeJejiwPh4S8L1ZjQtajCm56fhdBAgpcwLYm4syG2KsjCZS5dlZSUu3r7I6VgKTdtP1dN26u
ngfSCggRIt6MkBqRDGw0Acs645jv267aoqtNYaseFws6he0AWY0gRcXGSybWjdOY08ir92byVpQv
7dVeMBoloE0fBS8PAueyBdfCctbzJGH7KXzhKdoHX22gML7gLYJCIeQoky9VqAZyaR7m+y6u16Ft
+p2qi/PCRhs2eikQQOrETkiHTrdBljJ1Tr7vrW2lPTrNHc3WuYouZUGKwK7YOHcCJ0aFa3ekTqGj
57k3DsVe87Pm16+M/lAZj0UJ6ECK8AQoA2ANTyU4fVXWpOLYCfOu8j7j5BU1/ig5vLmssQsGV8Q/
BAYRbTQQ5TwVkyEKze0OV55mZw/paK+10VrXHd1ygiJsv24/Lstb0N8TedLC5XEdDmiiWuyHeNo4
VrchqkIAMcKprwsEHw46ImuIQqLq9HRGA0lnnnG32If11gtj3/L82rrakULCGOgZNFEFZTCU4FQG
qNziogj1ct9P3wzj16wq9F6aA5A5FOYK7SjgFp6Or+eu2+eeUezdg9n5tLlP8uDyPixKgClEpBMu
DZiGTiXk6Tjz1qrh6qD2x0uSFbVLf05VudwlLRYW93/EmNJC1RmqqRobYkq2sdAfKz2gAEhXvACW
dAq5e2TXkcdH4FkSAsq9ykNPm2Jf01/s0KsqsRaHR3oMbzScedyDp0vV5IMLjAOBQlF4JOhNCH43
xf238ECDQqHeHqornu1y5IsYtea1qV7sPYJGSf2N7YXrqPqVpumGaZMfI/szVsSveKVYuyU9EDWy
sAFLPEleHhdNO9tsX82/TPqm11+M6fdlVVtwUmDv4cwBNgCUo0xMacVJH7ERXq/D6EovzW9ulO1m
u/jp1YZPo+v5XDzQ4oHIiLg68Byy4bQ6PHDaNmT7AdWsZoVebLW+MelfrJsoBxPhIoSQZcK0Ej0P
8qmGlHp48NzdwNeGqj566ewIGmew+aIVPULIp3rHo1xL3Rp3TM/ugezYJDXz2/GpHVXglIUNQpwI
b3RQVOPSt6SrZjSsAmjHKd53jH8Mhb6GK+iTSEOb+2HDR/f9an1AGBHAT7gYeLXL3VZo3ZkT+pTk
e8oCAn1L3yo0b5rwPwlfL4taOLrAINuIjOLZKIzD6RJmnMFBHmw4A+674w/G9ZcZSkXAAYYaIngB
shKE0xw2HbZln78m/apX0fgvxF0RKYRyAbcHmjdb9paicsbONHCLU+d75K4YT3deh/Z+w7Yju4hu
wzbdlMVTCHrfy+u2oHongsXvR+5N47ggRjXDas+18bFzxrXLzYeShbegaFEcJJl+UbwuIMsF6RwC
vHBtzVNZpIxzUDDBMzfBMxal6OT1aA2PafWV9XTjeJ8OfTWTah063apXHbEF7wehWALdgF0nsE6n
slHRGemN41X7yvrZNffUfEAZxsaddmF9E42zaqoL6gh/QVgMPM3ts17vTU15FfGx2kfly8TbVeVx
BGarVZSxVW7/cqIbq960qHNAnxO/ql+ouSnp18tb+wdzIflHiKPC4ItgunkeZ6pqN7OMsdnbpLtt
6r71kaFah3GyNSLz1WTGtm/ND6TGUH/KfGaSzaC1W7Awv7CpYwi7Fms9AXNfY5aflz/tzA7hiSwq
nsVuoCpZbkwXgZk1nkNSH0b+DGSMP+nbptlY8Y5EV0eqIEC0dhQ0PQJFJRkG9G4e+6bpq4OJ5tS7
KlKRii5NBW8ckcZCXPeMM8CZtMmIvQ7j635pTGteNOv2R1t/xuX3y4t2plNiqQjea6IcAqh8yXjn
WdqZvLCag7NCOyQWby8Pf3ZC8FwDLyi2BcdU5P5OT4hdGJM+N85wsM3fWXFI+A5d8EZtH9rgH7IU
N8PCXEAQaaMcE3QReEKLVT0yO0avjY3plM2haG40cqe/XJ7L0vB4OFsens2AcchZpJZl4WDlcXNo
zN/Rxix+Xz88UkfAVCFPRUELevr1InbvZY7RHFCs/aNTORxLH388urQ2Vc+c3k3M5lCzz5VjKiJ7
Z24g4gnHo0s+rpV20WB5+PZv6bTXvo39l+vXBvEjGBwLjC9nmV2tHfMBiar6kBdfu6Jd9bp1taKK
Mma8AhBYRZBYznmVoJPR9ASbG9NHzuE2Ow+j9dN076f5RmuvftfAS8KlDDwYXpkIk0jHQrNwMXpl
2hzGGAE3hvbexdZ230JVNeX5rkMOoHOioQfCJrLvDKwLLYeobw56simTzXhtOEZM42h4If7owHFC
8rbIMXzfPiTVW341AZcY3/nDdo7I/xlTeGWh+28UYnzSeWteRs91zVa6zlbEK1aZqWpEcK7FAO3A
g0B4GkIRNTmdTk7bzo1mPh6Aa/T18VfkfnFGBd/nwo4IUky4/hQPDGBwT2WMc5TBrUz5YXTHtV02
a+NqI4gUMZxxMI1gfMRdTwVEYZvHTtKPUGS/jcHyff34SAuDjFI8W0CWIU0AS1dPHsnsQ7dtaQW8
3NUYKgMlP0DU4LQ7BHyX0i7MLMsnEC/bB5p9s9NDwrYm2apqGha2GmcPBx1vclRIyZ4boO4T/JvE
OrR7ECWvO3Shiq/mC8REjmVIcYWhcztoG2QkibFOxi9oRqLws89vV0gAoBBZORHTlZ94Vol2U4kO
CVW8ZuYTLpZtXvwi062GFt9EBXFYWDO8tlBwhMoywVMnfj867aQfSsBSTOPgzeQmI2swlGldtLts
6cUtd+Je4rUK4hJBJyOgpbJljOKKFUbmkYOu/+JGthp5uOJDgjBGv7paEq4U8XYQb6MzcPGYAHSC
WMp06CaDan49NsO9EbrGt2xM6BruV3i1/4BaOWBD4LuLXqFyyZk3hxMuuM46xO2mHTadqnT2TzRM
Wjv4igZ8W6QHxdk53aDGdENeloV50GlnbyLNzlcsyT28Cpr2cWZzhP7urALhtBdX0Vrj+nhrjZbr
d2hfcj+j99NtVbBkr4tGL9HYJDu8T92nEJQTDyabiLabHKd/1kmXPZn8G0jFgMt1bjLd7rY5icZN
0SAQmJDKLfzQTttnMrvRhttE+97mmb5PU0dFQLagLYJuHuBXRANEx4rTGVOwLRBnbsyDB74Fmr9O
hoFmUrupU1jt81emSF5BFGAW8GehN6eCeIZwa59Y5mFAUyxzfOmBuLC871Prgd8h8iP+0Pc7g906
9ZoBwnJZU/GAWbg2BB5TlBiBxPGMRbVu+jkcQ8c8AA3yxaho9VhEJL/hiYXGvOhoug/Lrn7uHYOt
oMPmrjEm8ASPKHD06cw4W1FOJmOVUqfecZvlD3XXfW899zvJgO+s7Jx2G51F7if6Aydvs1OimMmN
kQ5eWWYYQk3MH46F0i9g7MzbOivcxKeUp+u00arN2BfajjYO38e853ttos4nOnQ4td/nrrbt9EpH
ZVT0u6rjregz4ycJ1qiutQyj681qiNCTaaZcv03C9HuqZfG26pzGp1aWb009rn9lXO8fOGgy7wuv
Q0C+MZJvcYFCHD+eJgO2u4OPkEfWdm5Q8L+qY3QYYB1arsZu8gF1RudncEocdG/8ko9tuZ7dOXtn
1C3RCUAftpi+uYXh4av/R9qX7cata9t+EQGqp14lVeO+7CrbcV6ExHEoqiPVkZK+/o7yObg7lgsu
eJ8AC3kIlliiyMnJOUejrXTeirKgERusYqVSgvSvLx4hqMOvu4nQlTOQ3/PkwrhM97OdRQFn1V8y
jfCW8BGn3EL5t2qyHlNDi8cWYthbS7V2zLwhKGEJOftWkoHo5qyGKLea56Howx8G3d1uxaqcbiw1
/Coa/WyF9QiX6sm+YiEmPapDyuO2V+NLrmSAjyO9GcTkqnqclEQdwCZhejE5ThdXdu7uAgHvzojB
TbVM6tph9+4Au/meZFWcNhUQO4XV8l3gyOlVUP2mWg7LeNX9rGfUiKPMIdyKXJqhw1Zq9mRU+TR2
7Nme5ymLQGWk931QqAjIVMi9E5hc0blmKqo0h66lH46yjQdC6j8+Az6t5CmPdZfWDwL1yq0btgdw
Ln561njP6zyzE9ONK9HRt94ybZRKf7wLu9n0SccGT950RA4b09Z/S8SqdA1SC6QuOu0dfKGbIU4V
FBESq3cgKsw161jMxknsgRv6Ufs9rLck8UeUB81D0YqfVhPcT3mvughW3T+MpV7HrEHwLzI3rgso
0BiPmzh1RQDDiIytO+W3FyEZfLgoCFWvSpVnVULBubyC8aZoIuU00F3hjoqoSPXK93OxkTlcRrXX
q8QCKf6vKkZ1URTVYzkhVFBZuKta8uehI86TX9vyYpq6P43fdzryFa8vVTmReOi9nwN35iAhgdOx
bSVm6w+CTxrJth1jZHj9yoa+dXuPcAxNwQbCZZUZDERDC4lcX4ik5CjMoJf5VFkghGyhC8wzSB0U
g3uXUqBr5q6do8brZTKmToFTNvSToBR//bypk6DLMYJkXglFr6Yu10DVzFhKnh3Zhl7nk0NrmGu4
TXPRTZUbQebQiv0cDr41b6CeV0oYJ1iQnaMgT8Uor/YJnYp7O0Og7t3xN6SUm41fVjw2qevFod04
9tpk6PnG3cT+ODPpqmtTtDcFfB5ualPnNpZG+2hX1fWUk/sykIpsZo0TK+5cqqGgKg7pWL5YLEfg
McJzZxgYmh8KCmXmsmUCZtO6RVgb6kJbEYFhX1TleZZGRcCbG+VQUO2KsDCPNa24ueg9wrfGU3w/
QTqEgCc3KNxBvDoqCHc2OM35RdNXtVjlBAaQGyzVu6Klmz6FV/JgFz8CCrEH5Idt4uMXxF2gZJwV
ZBgizm1xY7Mx27VjWiRGa92sJs9cGdpg99VCUZXU48hebWSQ6zFL6WvarodyrUFbWNEUprJHeYK7
MXftFIA1n0PMmbLbVtiVSArptc+sdaYDuuS/IYdOr6pe7+oSX4NYLv0BxB4zkSW6LA6LoOGRckGC
z2AqG82mHOMSoLhr7rFyXXp0/DX0bbpxNKseKRkf5zp/AatMXTC78a7t0neuWSPLNbYzibWn0whn
aB/lhIoEbYMUCgf1tJ6BHrwmRUrqK8fXeozKav4NCa2cbBx0d+w/TRcwKEr2rp0UZjTJgGgflZnr
J+igu8ngNw2web0307j0ZRgZ44aRw8pX3TgmLolGcK1BfbqA241V3RRHsZnroQJObQJ4o0vakrgS
2vxeFq5kBb2P3qY4iGwfBrf9CJVEoWBF0G2dYXqRU8kSv4IqgLLn6orP7XVnsj7qdQl0qlX+DpFA
Qa8qu+uD2U463Torz4MTBTWIrJ7RbtS5irzg4Pg7uULQuJdySJg9tZhhjdtPVA9UKbx6KqxNgPOv
SOYSTvWbaaorrNOMy8ideyeL+0GUUVaHIOZ68pFOjVJwbUKV2elTOI3RZpsHJJ5LkL/hpgt5VPxE
6lRYVaVxNpI49kpkNovFwPIbZyyqqBzKjfLSKLXwXXqNH4ajetgDoU93dsvrGKx1bFJXNxCWySFY
HjVlXz9Babdcq4naK08UsIbXabf3xxEKoKlq7g0wIVsHsvjXAA/zTTnOWcR683fCVMY4cVXM0B3e
+VC+2BxL6kkF86aV4xo94COk5qUpoe1HrXwH9Fa6qknevyAOmpeymKYEIVpeSpZ1D0xVEsEhcJs4
DUxxa5fT/ENkpXRuyGCZn1DrhiV22zoxYMXYb72VvrRt9Wp1vrf2ERQiWgg71qOdxooMxYXfYTrC
YPjjOv0DNRaSK7cBHIqwPVO5s2ZD5rexGAEBcdCvQ9HST7eW03ZJqjIZQ2tVxG4a2tcTvB8j7tfd
BcJwHdU5k6tCtMEBZ1lza5xiuPQKiM0UNnbHYMsgjyuUIjamcIdNahfmKgxTHrFsZDYub/0cwVO4
uQH53n1xdP7c2yx7Mn0uI29kzVWJGBLZeQ6qYofESQUNds6IbG7H5iZUK6JHJ+K5U//pehok+K04
0LuurGBGT//wEv3uRCt6cPuxG7fE10V/p10re+1spDLaaS/b0L7v3UpcQx41RIO/CediY8GspI1n
2V5TETwUvimwlK0y8r32hbN+p/JGbklYidgusg3yNeaN0Igd1wi0m7Yb9EXhEzexyOhfQD6wjwHM
b6KWaluvhYRyX2vNR6wejmxnqrrYrqGdMHjVLZ8dvkrdrF2NxNL4P7ok5L/aLqjioSHtCksEEki+
kwilYCgbsnmD4/avM1m/jTJrSIrU4FGgCVaEGzdnSZN6f7hT02guUtBRQGaNglaA7ZRXqFWLLApz
g5fwVR+j3jHfKC32ymRvoAGX61EVHdqB3bNTNCIubf9lnjxxWfTenXFs6KQx9beSNbvNOR3+gKdF
rwVLh8PM0nRjlTXELYjJH2vey1WV0mnLlW/C1eSWNL+BgUUTkSrkVxRTDp1gUPJZYCTupO3g9ZEj
CVKvAjSYVWgm4K8ZjjOvHiSSNwKjnw5n5Q814ayLaONkexcqylNMROP8GkzQvthF9xNyxL8M99O4
mrMOaVsOHx1zSCc5PjRtj6wvQ3i5pl2vVVIWfknjPDdjGzMcSH9GNrMNFNn1L6QMbYJSphdVrkAX
Me/bZpVx0qy8FObnYWHnVxB3aO/sytBd1/ti3fjKw0fwiyLOeVeFkRJT+lj0CnDW1O7K4LofAmlH
3NXznPCA2Gti079p1uu70q4fW9+vVgi7uDBQ0Wyt2k+hAyQBltOk4r9EV/fIUFu/xex0YbaRCEex
ASLmp0taeYVLAwTsZpKN5rp2q8Y+lHDUrreQshVq7SOzhYJ9Cr/YsimSQmQHdJv/yAI5nvTy2PGG
CfFuwG0inP/CgrVHCIf1mAjw6wt8/lVVsOIZaER2PSs7X405SAATdvO+92fk77Lpfwrb6/HYflda
TYi8PuhxAZqGuO6ayl3JsoLWYp1ZBwA2WL+xplzkSPpqzclVEUJMusTJTewBqSlaaf3QNEgY53rN
DQU3bCD+i8YHeknL0OM3Xo8+SwD05ZaKUboXSlu3aONriHJqR8aVO9BtmXvOsMpYi6Inn9A9BHvB
vW18wUDNK1/t3EMyC93JWysUBsmgyS41B7osslCdfSKD5BfCSblJlA3BFlL7EAkDE0Zehk2FcKPK
Insefc4iOKlhHoBKg46ckqDgwJx5Fdr0l+/NBQUZAwmwO7Kd6jsVdW3WACM8i7jg+YFak4jztt5X
tH+UaGlduqFCfsfnHuc76+I0q6o7Sas6HlG0eK7hMT6rDIkYHYLYHyj2cyazCwvnxUZYim2gZ2Jj
MzssATK/voSWJ20fQOyyI+amTX3DTdZUtxBseeh9+hPmWd1wnfLeZfcppVDamulQRjCxfK284UCd
8tFuWg/r1dXPGfXUIys7S0XEnuZn5Q7jrW7aa1ZxH36kYYFVH7KfWszPqCHUWY0zUBG65b5HfuZ1
TiMUksB1EEFjZ2sRmOohhSTSsw+f3I0rZfAbXoYoPLjOPRTLvdU0qSeZDyKuc+yLinVvnWYcu0w+
u2asY2vGXTAbGxkFDfE2jV/WceeA7zWMIT0g733MmCueIdsf/IKAXXY5e1aDA7QLyqgcU3mbSnsc
YlniBluChbQqAV65HiA8RtfWzNMHyeqwTuDMUavt7A4PXe0X5loUR0nW0selLgvBXxxM+mbp6a3o
hyvd5FBB96tfUzDvJcoWBS5MSlc3Q8ZenbR2o6oBlnjVZAOOI0OtATqNDPgyFtQQOWSQPQN2oZf4
4LAcsC/CXgZgjrnNhSfpbzp6v90QZq+yRoD0Kvrb7kDItRGKohk2txFarxVAEGOGOWvS/mkGPiue
mJViB5X6b+POJCq9gMdTG8y4AbUZv+5rPVwqhwxOVBh1nc6cgLjqAWKV29qzkoL7z6MCh8QS024s
/SDB1R5XPSNyBJbw0NL0mShBosAr3c0sShVPs1NuZ8OytczhGTkL0dz7pta4w8PyMIKSWvsTCgx9
ImZk2LifImBnk7wdmYN3MCCeFnOpD8TM5a8CjnI/QHyt9RYCbO1dDqh9ZOPo0bEJ3P0M2bTHBjId
2wCVvTy2M1pcQ1fPe1QFh2mi9tsecE24dUXIF50XBaznxWyPZkhSSYJmDbd5f6OHZu2pmj7jQmyS
CgDAWw2p2FVXyQ60E8f6Vcp+mLaag62PuxPgrRyRAqdgGIU9beKOhfNGjewHpj6NkI+AO8SQqE4z
PcjSNdtC4PYf6C1ugutQ9OElbWHanpepGG77vmjd61AO82rwhH0pOtbGwFm0iWv6J7QMnK1P7Jcw
a8ZolOFjpvFiTuFFfuZdpzndm7RHAl7w16BTL0jJgtWcOeGFad07FQKmMgaF2Sue9f2qbWkZt9S0
ZUworZPGSUXSMtxn+in9HUC/LfZICcFKt9xWpb21G38ryVS1MVLkJgr8edUgsQr9cuu0P5iz7f0u
sibvzR55u+4aZV05WQZILloRbx4qH7+yoMf9u6Z8SPzyqKNc1ne4aj7ZHS9WhdYVMs4uX5sw6CLI
05XXqN3uxdTQl4kIdVVVQVAlJlW/LDKbDeKq2LbZ7N+mrmvuTctTXCkhsUSD/FD182vOpbfR0Gyf
os7J8uscaoaP+TzIX2XnjQdWho81oWUGOKGPilspdFJgW8RFb4UXTUmqJIdCl4TJpnRfUxwij4Ah
aWs75/mrQoZwxUeH3giOiuhoRh1RxJirmSn7rrcqF7WaitBIuyn0mRn5Edpm586ztWlr16xk3otr
Y0NIOgUFMRJD/Zdl5K31pBuFLN8HBYTtFDLlBJT+32laQ1o3BYYunUVwwb3K9y9HCNc9uTPqXR2K
ORcDbl0Rl+7jOLR+kWjeMhZ73Orv3DafoZHhKeQDIclQPq2CaLC0gmB+rh5FzTFmFjzr0NaJLpn1
YIyj3sTQwEonRQSFYMQ8/1A4Fja9g6vtesRV8L71bdwffV+p184poJnbNQ+t1dtQooZqddznmelj
y64PdeGPlzht0dX2G4j4ooK5pvgP5aYGNRn1e+QFgpOvzXA/dHbzAxJKMwQ/22rFWxLeVsHA1/lc
vxUtros5mLZB1KbViLph+BNFgTzmfdU9z4A63vmjzXnMWDrjFZG+XPp2IyjcdNJgbeC0GtMhh9eC
zZ6mrhVvIUqgO+iLPaP47m9ne3JilIRnBJRscldz6j9bqOGVMwKtD2sDaExmxevQ2n08hTnskZWr
c5EYRaaHwumKt+AIxBGpQVAMufOzx+Xzisys+ZMOx2VA3R1+d5eMLVoOcYOKWWKHg4YF7Nwc0hAX
W0uHD7bO0li7MohsR2Jz1pWJSle48YggtO5dyX/lAAE9QNGjf7C6bl7bc3+jfePsAO3Mh8jY4njZ
IIWL5eWMI8IubsWNbq1NLWbUQABjB+xGoUJ1OTtoWbi0mnbgj7Ib18BJbqq8enMMHg99a8I5yWnN
ojIkOkLpGbuJO9DJtgCS8uPGcoozOIVTTThI7hy95ikoTkv0o1KuhVxrcvaBfp6DlXa20ny/wws5
H2B1IOwCJpW76FsWAUO2URUOWtSJlW/5OZr+qV4GkFPH7rGFP0tYoocaloNak7OvyKrzYoufaeyd
eP4RUwFUEwgusFdddMCrgqZh0YVs33u/EVaxEL9ux5z4BP8+f4kQ9rvAoPCG55dKo2a0desLjgrc
14OceQln0ctDdX5iKPswIDeucbSQM23WU48HxAieCsCfghF5/Pd/erk2qj3w1vED4Okv3/g5C4rP
T4f+I+gNQH7BrhdiaR+fzuDMTRwxOHuAIskFq7Zfz82Jrt+Hxy/mBlc61+4yPJ6q6zC40POFmTZB
cQ6kc+4tFvsAFUr0PUjv7Ov5dR4P4vfXb3Hu8Qucg606xYGecPaq36LC7Zz5wicnCf16yG0AG+B7
i28ABbzaF8rDr6drVkSTitw3eU6M99Q7gDFxFPDGtfGTqFWqrKxQOcAg1YhTcpIRvF2/P0tHCZej
HizA/0vOscg7tKShCb13UZMU7qqS36Vxgr357wDBx7Xq53LOVYcBBkdHhiUpPccoODVJoJbAi8UB
iR1jfRyBNNpB5cl290+oo0V+eq49fOr5ELo5erodyR9LFIgJWSEcNfh7g/MQWXxgyJmPcJyDBbDg
CFjCzwf4+LOj71C46KO6fbDX5nbmCfRIzKZ9COvv74gPwyxQhKTKCx4yDKPQOkh4eeZcOLEjbAB2
PbC6wCL55PPTSJRAskwGSJq9m2JMvGrjomXcojDz9Zr9fEAAwwLsCAgDoLGDmfPxg/e+5ehKhbhv
uLO4nrx6jx6Fd6cG7Z4Z6TPxB4A1wFd8bEKwL7CQPw7lHC/eNaPp3rrrAg/SvHC9916V+xgKGRMV
WwNKDWfkID6vN4BYAEMAewUD20t2WTr4kgWjSvcZ55uUkPX919N34vngVIO4cPTjgrbcAmsRTNSU
fqrEoZHmtraqS8c6o/h3boTjSvnn9JNVH3bQdhSHAS2lfkX8b+MiIQ0FYNkRYAZdSrb4KoUHT6TB
KcQhzxER47P8vpO/H2LvPk5YgOWWjLVwUAMtIYi3t2wgAaoN1G3/i0/wzwCLFdylo6umBgMouu4O
1D6zbD//fiRnwGcDbPvuF794PNV96khUB/ag9RUKqsLfjul4Pr4A9HKPafKSCVBYnPTSpGRfBVe1
tTHftr1CAn5cnwCoIdxCtObj+rFJDwMIyysObL6ow0Pur+vp8rtf4OMQi1hYj41HgQEoDh5JQG2q
zmm6nPgE7/xTcNxwfn/aZByqxYVXw3zOpRfVpeTf3gGh5QMnCpArGFSfoGjaZKWpZpIf6tcM6Gb9
/QUEjjlQjwgQiH3BYnaKprKrZgqLg4PioB3J5+9P/r+PX9wgbN36faDx+Kq+YsNNG5z5+cf18fE8
PVLk///PX7oYu+iiFNrF860hVgFasnaE8iS6hbFg54QCPx9GR/lXgL8BHjtqYC322pj7flaGVX0I
/Ec56GiEvdk5ZtLnk/XjGMfF9k88baoOoirATx3IShkR6ZV1LN2svv1RPrzI4lhgfg3if4pBpAPj
tPxqrr99ruEtoEEFoi74cgChLt6i8dKxy+v6gIC+mt3pMi2HzX/xDv8MsfgYpkv9Ok3L+vDUTTdj
/u1jLTyi/IH/tDwcPsuwVJS6HTkaXPuq+N3L2LHPoCBPxAzQz4DNDjFR4K8vPnMpgX8YZervR5qI
CyABvj05Hx6/+MAFAZMVcH9/r8W4hgiYLKYz++7kC0AqFTIkyFuA/P34hUtb+LOeDSaoBb4rgJmN
OTPC8TcudjbQEjjX4CqF0skyF8/TzkLxiQV7064B6vGLdarXX0/Tic0GUw/cJ1DieN/VH19CAsRg
SzR49hC1jd38VpIrxdu4/LZ/AeQgUZ2BiydUG4/Myo/jKECHBaQh2Z7n6iq9rM5mSSei4IcBFkE8
s7OsndCs3Bd/gaLqxdoTcVCCK3pm0y2TZPAt0AyHbhXuwkdY9JIdry037dQYkEMfIB+z0WO1L8nw
FIC6MAwXczglwLagGJttv/5S7yyCf1bDkUgCdDlgw9DCAp59Wemqe+FYPB2dwzSitQ5aZuFGHP3f
x3CenI2AwTRKtfJJ9J55Syt7eDPSD69qZdK/VehXl3VKnxQMMdaVnYYRcWYb3SwN9I1DgCTsmw76
FFOZsYesb+BhNtjZHRR6DSzeIbUfV5faicEyMQ1HG3Z8JKxGe1Z1K3jNhxs0gdXGGhwA4gC6uujQ
q4e1RzECnluFRXkNeF32YELvAFonTb6emOOX/Xdejl7IgBsCrw2H0iOy+uPSKrNBwnIkz+5D/3fo
bXNxqMSl24ZRE3aRCc55ZCw2JaRuMByIEseyKcTRlt+/kwBQctNkMF+9sFrYoD6Nzvfynf8Z4nh0
4JszMIcWm6WwTIOUjfF74PSYta/z73EHjs8PELYwXXD0Pe7KjzNWW9k8hWi17hrgvS33YA/fi+3v
AyAfP1ppomyKquDHAcq6HojdueGuMiu6DvT3Yvv745HQMtRjLcReb7HXLaaCyeJeuCv17bX2/osf
D4IpSo7Q6rc/KQWO1KktKoNwB3cP6T2b6sx1aBFyj78eUo4oWSOsQylreaHPfZI7U2b4fedFaf7q
+LEdRi3/Xsr/aZTF8crDUdSGa35flvUGKJ9fQVt8L0P43yHAO0TSjGLR0i9S01RXULvn9/40bdDM
vGqB1f16b5+eq/8MsdjbFYd21TxiCG5fOiRhXpzVm/5cDeLElj7KcKEwCPkEELEXJeDQ0arRYALv
ytaLJgdiPRfN/usXWSQLx7nCHRUSvCC7Y0csHW4tlvZzC7bxru9jt92iRfb1809MFGwrcINE0oNb
zLJIXlHBiqmn2HHyjRIDTMKl0nZsvilohPfA2oUsjAXWMiaKLbbeWDKPA9cZ7ubXvrgrnwb97d2H
AWBAaYGci2+yFD0HULhuPc7YrubX4qLxv71mjwf3sQKMjiWO0cWCskiHSk1psx2oJNONl198/Rk+
rSRQcFGEeOcQwS5h2S0aPcLSUjT2bpBX7pttriz23diHEcDEBGEcSl9HBs/H0NqSMW3J1Lk71WaJ
2wE4MH+v3uFgHeETgzMJ+VL0dJamD0BvsqzNLXdXlZGuLip2Zqm+P+DDgY0vjG3moK2Dqhy0Dz6+
gqe57upUzbusHBKg5qM82/QjYHDism4mgBFvxbQ39IV7qzbdps2ZJbBUMjm+IML6UV7GghCQvWS2
aXBdWkBR553lPbitnWSpB7mCqxlQIGQyd22bhH9nfmZlfAoAWHe4OOPSjBTYQZnn40sbiyA3hjjK
zq8BSL4q+jMBZhkA3rNDBy0yKD1A0m751bgdIhgH2jkI7+rHRtbXxY+vl/byBd4HcCG3jtc4UYQp
u64PKR2cA9U8AcWq1XbyfxthcWXuqt6y3QyvAGstskn/ixewoeKPBg0O3aPTzMcvkNVonMjOwuNd
shF5tj2TtTknPgGUCyBP4UIugn5Sv3CMQOeENc4BTqaQP0+L4pYHlnq0esl31IPYI/FmmPfJNE9S
iCfGXqG8G8CSAGTQJujWgTN4l8ou/Ieqk/0GlEr7r2/MTTqV1ZbahgHCQfKkyYm6COfO2uQeASMs
GFAUszogqVmn1roHtFaDcAZ4dTbGk4A4QAzIVxepYqB/GngxREOK8DdPSFyBTz2n0H4iBmJ9ozWC
8Hqi4z+UOXGrQU07CiWX4cbtLkn23QQWmwnpGSpREHRGgWURQdLahE7q0nFX2n8sRwAB/vb1UlxS
NI8xAiN4uN0fzyBUfj8uFpsDSMMbMyLMtpHoDbiv8dxHpr8j8w70xRcv91feCAB8x7dfj31y/o4C
RLAE88FDXRxRKNFLKoUad84QPsEr+Ucx+XunPXdtWu7n4xvaSP+hbgvTDyQlH9+wmtBthRTttOsa
qvGhRHtRFuU5hMnxKYtY7yDIorPwLqO7vC2JsCKdzsm0ewcZ9jgV6Rt8U2KPVoDCP3w9cydf6Z/B
jhv0n8qhzwH6qxXHwdIBcFUlAG+cO7uOje5P74NOwDEJQt1n+T5WC/fHkHhY3OGelQB8+uVmaF6U
ZaLWzuJq4lHVrek5C5KT04g0GPKOWJSfuPkarIMC8j7TLhs6OIdp/zCinVX4Mk69YdOV9MwZ+Wkm
geizUfvzQA5GxAwXMwn6LPYXq8ROW39H00WTPnOaHIPth3lcDLBYfQDgeXnYSrEjjh9lBEw62HQm
WvS72s+uOsJuB7ffmcE/c/n6vLHfB0Yai4+I9/tUwW5lTqoSEclh2aaw4BxhVZtOA4ZWy3hW68K+
LLlI+mqdO1fMnKkKf/qOx9HhN4yYgl4PCp8fV+hsWYBDVqXYhfQWHqt+WsRy2vvkMIEi+/VmOD0U
IgjSXNzNlo3VGoU2rdUgdsa/UsAIykTyDcjCnnNmoGPK/+lTIlX834HCBTbEhZ8k6jxK7FLnKrCe
lNTAswM5zsHe+hvIM3v8U/0N5WJM4X+GW0xh46Gx79VYOVMIAZ9pRSuw2+pHX11S508X3FT51jRn
LtPLk305pv3xs3FgypmkHT6bHWwadg2yYtT1N1743cvP4t0WoX9yMpo5dSOQma4Me2rGP1+viXOf
6rjt/wmQbo7mV2PjPdqxXQ3KjpwmWKE3lUwhuWhtmWQtGIFfj/npOFu80+Ik5WBU1HXQix1Qn5lZ
AwhdOcnXQ5xdE4twVTegnogK8+bN813NRMJr775zxGWguqSq8p0CnhZa+FtrPFehOBnIoPiBShoO
BJzXH6e0bqSkRYFtRoC5DeprHqxZvSuyfZprSP7+lufMtE7OJ84BVAePzaXlDRbsfhjcVkLsGLfW
sgp/mSpPLJm+fT2nJ08AIA4gAovKKq5rH99rzHtXsxqRqsxVbMJfKjiTLp8bYLHWlSX17PNC7HpS
PY/Gjyqf//76HU4u93/eYbHcGclNV9UYwvOmyBEPR6oZ100k+3srf3LHc/Cyk2Hin/EWSz0vgpl3
EnPW2Pd1esgAnTLhGjjrM1vq5NS9d+dgdANs0CIEZqnukR9qscuHmAA0zzZfz9vJJfbP8xffntA+
n0KK5w8MjIiHHbgX/8UbOKhjIMGAKDYapB9XV5dVWHZTgDcQ/kqmiQID8/vv8O8Ii3cYJgJ77Inh
VIKsQ4gXcR21qfXD16OcOmTREcI9BLrYgOMtAs88qCDva4JDFgIGYFSuQDImHCqWLuj/39TDx9Xy
iNL+z2CLUCOhb5TbHQbzUZNpxR1hw+rr1zm1sI7KuxD9Apb3U2Wkb1TYlsxH2peHUTVEBLop/7cR
Fp8Ftbe+akZP7A7h/JgHT18//dQGxKXzXW0fkJ1lzpMGWmW8n8WuiyTZgoIQeLgyn6nknIoq8BBF
awCuBBBgWgSu2QW7aZzqbCeqN1UhOEKnSEk46mHHAzHnnOvWnFxjcDhBJwIiaZCY+rhXwoYbsPYw
3oSFlTY/leXGOfshLRcSSi9fT+DJBQBXFSCtkSB/MkmVg3G8sYaWRGP96K+G6c/Xjz/5feByDZvJ
U1CtJnUIdCPweN94KyglJLMbQEgXiiPmzEinPtJR3xvXMUB9kQJ/nLRmslt7oMgIwKaLO5PHObmB
gYRqTcype5tl38R3v29OF7V9QCXgSGgvJR+HiemmSWuxk6DCR+A4fz1z9skXOhYr0adHDW4prRrK
Mk0rCdWDfBpoMjWlvSr5bEUIsXrljGZOlABOxtD82XJm+VNDeARueGmzKmfw6iuu59iAGrYxXW5W
RDKwhS1QY4mazJ3wFbReOHhQaWj9ceUkQUBUKiHF2EUdCcc1bFZpUpKBvWiVzmfKOYvzBrKMRyU4
/IViC8S4l/3IxoAfTmCafDuAAF/T29b96c7nXDIWidr7ICHK/mjqYQ4BL/+4IljuKZSm5HR7VJnC
yUZRG2uP5FtsdXOZ9ZI8F67LHxy/aq5cos4mwqf2FiiR6Oge4e2fmCoq7wfP56JAXzHb2rQGB9VA
/+vrdbKYyv9Zhv8MsjiQ5FiSZi6xTBD/miKPGCSWjHMmAp57k8VBNB21DVJcw3YEshJrYMC+foeT
j8cFD75OuFN+klN06nCA7kpb7CAz213SxlOQYSP5mfzzVCxCExaZ9Dv8ZZmCuFPr8rHmxa6h+SUt
CYQL6pWdwuJauf/NR2HQVYSJ9ntP/OPSCxg4817m5Tvqqmk7+qXciCYNIhqocyKn4fEA/X+knddu
3ErXbZ+IADNZtwydJHW3JMuyfUM4iTlnPv0/6H1x5Jaghr+DDfjG26xmseJac81xeRtfKxyIP1NX
hMnb321hPWGmuNNk54iSHM9YmOf5ZGknQ18NyTBmsKl3xg0sHwMqbZeAOlLMuL7Q1V/luStcmWo4
r83rYY+tg87YGRZHNipMHGTRHNlzG0+TJfwyqFf7ksVlehM3zXwgjtpgs2BZP4MZQytHX8tgsXr5
Kg/4doiJglMCO7pPzMx2ZL2372x1jNwlsq1zzqnGNefyC3qL6aGRi2WLicAXAlDfZ2yeHpQwjSiL
1sXNbJup3wW6l0NGO1hz+gMPm3DbLcmwU3Ts6Yp5UR1TnR4HUli7QevV28nCnqaTY8NZMv2IfMXc
jSXq9o4CB8fKMA/HieerLOZvkU7NYxwWyyZKP+dUrS735dkQTgdSYYjnTdpQtr4UixMFCUIYnSJD
J8VmIBpmtwwNN6CgdIDQs61Ennt129Yk3jXdIyiJkkDLSrdVO/tgd6xydaWOG8zX6v9lARDksDko
aibUtYu52ZdUUKYDV94lWU+kubvoz+VwZcF+70jyupF1s3oVRyj7DHONMErOoSq7CII/q5nwl3z2
kBxs+OJX5o/y3qqGCJuoK0o4smcX7WWYiJhd1iXnRO0GLK2C8SwiqdwjcApuSga1q0Tz5OPvIW4U
/Bke25rQvlvJE8mTLDY3Wp1kh4kQwbYLM+1KdOjdX4dAmZsYkT0kL3/3hqnhUzeLOjlTvutmcunF
srUN06ePV8WL/evPyg6nijsGM5v6n/VXvOrzjIxpouM8do51LBecvBo/cTT8mdm4NDSdbp7CHEYj
VNf41jSLfwRbrrunYhF1I4y/sgIvk2dMvtYOxrA79max6635sUEvONp4GH38lu+t/Ugl1vckRPsm
gV5ldqp3ELPOyvxMeXhwpRPfO0W9evxltWWmRLqxRDx+jg/1dAiMjWVshsrX4p9F/D8MC5T7guQH
g41t/+8P1k4lrh5Dnp2pPzmHVnhnzpHfZ9foAe/tY6hXVt/9P7P+csInEOJ70WVnDWsVs/hRdLoX
lcZGukbn+pNVu9xaXrd0MQtNOckDY+xpyQxPSY+2BJXXPhgb18BQRVcTL6U8VrTjTrMWfxTdEe+H
Z5MkpDZXuy7L4Xnhzzhe28nfm3/Qz0iPUEa06mv+7uhIlVvsTMfs3Fg/df2b6H8b1e+Ph+V7C97r
Ji6OVYWm4JWWzBnYie9d+xiKk1ptgvQhzMSVCXDtZS46GdtRHDNqXsbQZ4fauG56asU/uhX/WUts
RDaErVd13mWKESOccsmKNjvLhM2DaXAtIjwYG+AFeuXe8t6q9bqldb6/WrUkU27ioKSlsddlF/ey
xk3iRTuoQRJvAo39KS7xPQ0rdkd57q+Vdrzz3SgK5zwMlIKA6eWL5kFQUXeTr7cmalaNHCelINkH
hbGrE/O50CX/43GivH1fHHWJBkMYxp2ZlfLv9w00ES8C49JjHKpOkU43ZvQsWcomaY+CGrog99vo
Sy0otKpfRn3E4PhQNT9tDZdlxeGDkaSPTwpmKx//rrfrHidBEwLhWtcnyJz//bOonpKorwtmKuCe
h7TyzfrLHGtOYP1eWv1QiYePm3vb7XT3ep9DZoqH8OWOONVmKkm6PB+r+GHMf9T51wy8eK6knqx8
/7ipdzr8dVPGZfZJtpvSnJf5mOaBI+KNSCgCyx3beurDM3rEqd583ODbHYpiJHRLqE9h7anqxXqr
ZJKKTVK0HHNtkwxedGXXePfxHHRxNCBv9ya6hE2hNs9GthybMPNK5UULHj/+/W/lT9w/8askj0wK
knDFxb6UlUZNTFaaj/100jtM6tS9ND839jHFhB/Vl/47G+9nvOE+bvfdF/t/zf7J4bxaCSpso4wq
TZZjieGseIhQ137cwNuNEOETki54RojW3qimh9jIoirJk1PaYTRd38RxQNB3KzWfP25H+bNz/70R
/t3SxRptmnMf4UeVnIICX1FNSfExGuUfWtjYT7kQ3AqW0vzS2Fayz7NK3+PeUXm9JkXfimBpflhW
jUsh7ruuPKH66cwkOXd89k0ut5+5KRpHBACLi5OI6adJbD1hefwr7S0wxPFiBD8XIc9uZEztxs7q
/osWW5+SvlTdqjWLbWjow6dcmZLJDxMRnzAhU19ilMDtzuQ6cIOtX/0kDU3tUuQtNvYY2LdxXmHV
l+cN0SCpu49s6XNkpeJ+UqXcF1kpr+6HBIfCIo2OOP01WzK+Ruo0ra75Vl5VtjvE9rAf2tRyLTOS
uGL2VUQlWrh6QfERtCE192kv6fsk1HHHboP+Jo9wMk4Ug3tjPSwH3RzDvV6yDyRLF20lBgyuWbrp
t6hRN0NWq17YqcFZ4VRPWiXP96o+c+rtWowdtTgUmB/J9pexyKVTlDTz6p1qDD9Ge8wO8rKxm/4l
EM13CID4+Uo4C2meFZc5zEmzuWnl4T6SOn2L7r7fJ2Y5+VGJEXEXwf+t23p2h0rvXKsJjFMwVM2x
Jxn41VBj6VeJgccmnpLhEccf6WYR9eLOWmd9q801PRN3+clo5mabmnPCF1aW2cW5KfrW9Ip9X7I/
HlMj/rUY0HnbhbghhUDxJq/q1ldxCtossVG6wgrGA1kfIB9aHuzGSFRcYmPLV9VxdASGaq6ipMle
zagexe16cJtJ/dHjpHajYXjjLYYdeRzMOhxuPDzsnuRYwWp7Sh/kzsqfcOC0H1K1TO6imQh2Scbp
poBGdhqCzN7GQZOjA+kbv1LC6hnD734725mFde5Sbq0sMO4ULcSrv4t6R5GJLcxqW7m9vKRuRubX
UYzMOmRGoX2XZ016UTrOUSLJF29lNO6bPO39oZSLbdzLdPaYS05ij4lPiE7y7bnsNhYmnZ5qtP3e
DErlIGl9s7XCDC+ngNu4NOMvR/XK4OJgqmIIC9Ylzm3jyrp/bXm5WDb1QKqspkmTEyLFjSq+1PFW
hLhEiZ8fLy9/uOiXqwuha5u6u7VK403FehOHU1pM8WnSIvN7bWAiiu2x0R4CzeyZA4Spej2wfQtb
1x0biYnPsiq8yqybg6VgBzjlqYSP8DdijK7RCeluahKc/PuvlS5TQW51fh/HizMuHUqpXB5/2C0j
RsVPs+1GFYsrVXVredRPBTelrd1xs05W0+mkz1uvbrLyrgs67YE8Ub2V1CXYDAEut5O6jOcYo3av
arPnWbTNLjaIjEh6YnlDP4yeKXpzm+RV/6PvsmKTm+LnTAUR03+1IV5i4ZYi0O4gWbZOI+yNavTt
gzwvow8Jo8YyNzUHzA9STNC4qfpN2r3krSZu9AbXTG2W++1g5g2nAKlBiYWHlzsh7EPnIHMTCTDk
sNq4e+liBd/eZBi3QStXuyjNEr/O2viUK32Fb2aE/3AxX4vfX4ye/+7PBulOVO0G3+TijiLx/paY
++5YC9ye+xKvqiDfFCp6Zzzprqi3Ls5EfxpD0WeuOl2yRpenXpGkIl/I4B+t3PDQpN81Y3EOJ1BH
gY17CwHRDTZTv9RSunLaf2ePZ85iVIBAB0XEpbJbictMMgYlOrHK4SkYzRupQBF3ZYJwVr2cH7bO
dY/T0Wrjov19llWDEFP6eYlO6uhpwzk1/CXxSPAnvfdxQ+++zauG1r9/dWIJ4kSCsrI2NJww8XeK
/MrZ9b2jGDE65BWkdZCbXsZ0MGady6iVolOtLcdojp6yfsStMBlflnjEjtMgYqve1aF820bj76qe
nq684Xo6vuhLgiz0pE5ecVXD//2K1jQkep/EwREP3Dl2Iqi429YQ9pOh5lh1l1HomV2b7YbEwIa/
t+rbJs9aHzliex6mOvkaRJFyZ2lG4GfqnLgLzIGnUsE7UAyMgEYJp00QyGLXBPayYYN4UUA+3dUi
a/dhF1YNSh2cwFOjHh4KcBb3UdUFrtLiCDpGEOCoPZI9M7Ymj5A2odpFpNNXSKfzfTAP1j2o5fAl
aOzyUyhzkvq4cy5VRf9NI+4vOjhiro6XMa9UCYyV5tMedfEoSztObE7cFF4gpd5ceLCwmjFkybkS
W724qv3X6qpqRuZGLv5NIjGtMyggcnvMlcrj0DFwOcY3spAI72SG2JZWHm2nILpyLXjnykYZ16p2
XjMUb5gwLUavAwqq+ASH9K4M8LSXAvXzbNUHUWTbMArur/TueuW8GHomKFWUBkQTqXFe//7V7Eqn
Oi8K2WKtqKzy1oy76bYmwuWPRq/6S2EkB3pBHlgrVXHSOkpZ+yWSDkJWrnoeraP8o5+iXvyU3lg6
ZTCj0xRXbpm3B6FVD4s2/XPGidStRRoICcfqsHR5c+yNxBpSIzpZCnQLTtut+VTPJF7Hh4/79r2F
63VDF/eTOq3xDkX9f+rFcwLYBdvd/2FppOQPTYK9Fo5fJs9mTOHx7ekJVSiTIxmyE13LmV1MA0JU
gmKZ1VrJhj73prpeLKJsE5nxuEicIO0FU/DCaSTJIfflmWbmqtfqFt5rEYIGUlkMzt4W9uYzUem4
hcNgZbZ1w8Xful0MefGVohbHqDLZOSEURo9LpxpXuvO9jWBlMREqoWhsjVT9PQKzeUhljDS1o6rU
8zYZNfUppwT8wQIZsRc1Ci+TfMsNDqzVJkzYUqM6FnhRKuHLPw8dUq4oiQgor46Hl2PUnrUx7Gft
WGXZIc7Lw7Uo8jtjU6zoK+yM8IB9Y/ug1kWahnNoHYtbxTgV2T8raBk4rx5/saHlozTFrSaZx244
ZNmOnOfH/fPOUvHX89dz3qtVq4TZqqDys47Ef4vhlyRe2tr/uAn1nU0ZfQKjngnGiicu3gHpna7M
eQz5ycpwPjZjyWqxSu8xf4rN0ap9K9TK+zX+OG/rGGE3+djqIAUoG9smfLAVirr5vpt0sMr7RFKA
JpMIAwRVzF/rmIOVw7GTgL1iXBNAXnzc//YuZg90M0vGM/Pil6ciWUapZu8aZmy6U/MRKcaPj3vn
oonVBYHUJiVWCok2JutlEwms3sic9E+a+iK+h9rnjx+//vPXWwGPpzxMJqS4Vj+8KbTg9GGL3A60
T3jUOTrW1tN0gDT0cSN/8pVvWuEFDJXFZtX0/T2K8sWi3lGE+idrtrwy4ybyRWwH2Hn6N4APFENo
CHB+rwQl08vnX6Zyb1rfBhYgabhSkPBm5fnzwpR5UA2JiJFaqr9/CsebIJvncjUBKO+aOvNHPSLG
soARMG5kwpxagJs+RHmtVHy1LK+sfOt8edMTr5q/2Hpxr+85f9L80ALqSJ2pOEvVTagvzpUuf3Pc
YEUnKEiOaF3cKJP++z2XthdGwPXsCKnxJOkmdCwMM8Yq3WhZnfhjkp5qO/4ySb7Spgg14isv+nZW
U2UFRxzhm7GK+N6cJkcNHzTIhie1x0K47IXiqhIUrLCsPuW1nN1pNpC9KEn1Faao7hk7HTQQ6vtS
HBINedfbWeiGA7WpXWJ4SR5WQCkmsPTNMO5AJ13zt/lzkXr9bTitIAPENI/Bodnglf7uMrkZ0smM
tejUdpLhx5NSP8QoHz3EofjRmGZ/nCul8NqmsCjhNXG71MYNwh1froZfcdGnV7rwcqyszht4Q9N3
rF7Km9VFS+SsySieuR9DtdhTEdXdWUpsuFkP6maJzWt+pO+2txbVsymj6rs85Ai57fMmLJP7KPKA
DjbmvQYJ6Z/FVOtbvWrlYgYkajUvZU8rivJLUGIorpFjL5e0P932qoGLz9gM2dQWMQ00Afws60kZ
HpprjhxvlpG1EUyc4BBzb6F2/2JFo642aoAMhvfxON+kcXnUJW1rSWBjqr4nkqVuFCPwgjg4U9Lp
tIX99PH8fu8lMadFeIlDDivZxUt2nR3jZY9RBHYwXhhr29Y6VfOXjxt5b0C8bmTdm15t/hYwSU2B
f3evzgXMtAReJDay0r00fPq4oXffhrQsfhEGM+/SP6U3RgGFRUT3YFR+RHH5yzRB6onhyj705sS7
fjQUsrjXy5TTXk5wpZgIIhdadJ/Ece700bBrezgNsfJYZSOmptpLrVxbBzmOXSz55JuJ23C2J/3E
SnhJrh0qrN+BVy1nacGmqQ3SGa5ZbnG7FUoDjSBtCFNRvAkm67ikRe1JSUYqzBCdm1Kt6CwmaeKp
aienM4PFrwYBGQ83fmcpQGX1CnXwTla19Y7Mg+pkWtE/hr2GtXyfEZLMVdsPx1Y/6vOo3GtTr3kd
VMq7crKHXaaEn7WqHZ9zXZt+tXmCEZJkjZmPiV/yYEYp6dup1j0LAwNXMUaKPe3iR9Ur2MZr8lLl
Xl/2RewA5Q52i6jyjQSVaV/Hk7kL9WZwut5cvM4c8xsRz7Nfy2DYrBbkol4nut9HDbmLuY1dIBqK
h6slGIioqu76pRTbhb1t02a9RSYAGATIwQq0GDInwOYy3Hd59K16RdcOHZwjNZAUCIGm/WA3eX8/
koc/CR2ACRrXl9KWoUoYTXbKJqNzS1ZvN5Cl2AnTEkcryDV3uQZZsgJw5U2aMXo1zAi/b7rviQa6
SDdyxWvsWfFINZdOGeXBrRWa8jFXC/mhzfXbkHWygqwxFxN0HdLesUgp9CyacG+G3QzGIr1ju1Y2
oWmxRiT2L8MgIxAnTewgDAq9LIllP5ENunRMJF/0bfqlAFnjhX2aEdgtZKY5rmKObk6WctvF8YNB
rIGkxBTcJ4n4oZXpuJvToRro/1bAjGBG7SS9jwD/RV/F3FC8PY3VF2WJEZB1pR72btMsX+cmMVq3
UOycCguJGCOVHz/UiUS5N6Iu/hbbofxV7brWl8ZGSlxptqwndVaLH4GVK58ACJW3cs5QrFXxGzVj
97xoAOzon0dGx+wHefc7lybpcSFvc2aQxE92Xur2vgOrulKIGtPTDWSSDES13LFyv0SUSj2Ma/6G
PBeoFHsOd0VhDu4AyWCXdJlyX8iJDZ4XZstnIbXtDwoyB1eWSOhQmDx+D1qR3xODlrwA76oQtEME
YHHKrDutHh/jDOhIWcJzPFV6H24BCC10TktEEJ7gfiI1eIyrTvcVKoPcaB0pswHvdhrnc6WXA/0c
/0y1OflWhHZ/irQFKSad8ZRwGDP3ARyqDZwL83EO6HsEmlF4bwHDO0pKEX7K6uqbalX5c1upX9MA
tsY8zhVYhgVOxCi1Gwg5XxZpMjZ8pOlE34pnbe5UF8dRxYPA03laPpcbjDxtr0zlr5ATDANYKYVX
ZUxQvzUq/miwMgNVJz7rsKccpc8LTw611rcmuf0WMj0r8mx5eKfXXc+L2pnT2VBc5h9W8mOgtjsM
ClB2v8PMWKDRpKmnjJTI1GrF/2jAbzJbK9kqedK69igGbyFX5ZF+STYdKDa3gPjhYtOjbDSSr3ut
FDoa+8h6avVEPgwxVNuMezEJCE0nf4hsd1wCqBfhJLsLGUgnjy0wev0owa8xYRcBkcKgOx7jrZ5q
9XM76NIPwBkU3+pwMnKrIqUTZxIClHjcLpmduzk4FOC0g+zGxpoQatcbJRfC9tHKQP2qQWxvgTSX
btNb08uA5cBNQzrjR1/G2R4SnQF1p0xDfN1yoBwwBXasPrJbGtHoZfKgfAYQ2JYuGbv2Fkxt+sOQ
qGgnZhoKV0uaZaU6DwctqY1tNUqWP2bK8Kz2KfYVk10pnjQM3TacR3unImJzsylSn7l52E6SNukn
Ne/ibRNzORrMIboZyLHcT0FfsYZLoHFQJrsJ2s9jnybGJpOk9gFyy3yfZG3v9Z0NhLxYTK+30/I8
SJ15kMjA7bpeWnx4eekXJNr5DpWQAvoDLGuXydbNHJflwWzBiQRpB4wjUuzspst1/RaoZ+JRJ3cP
qLRwk0Dch5ISeJAQfuEqSpx4LFpHz7JnTkW5U4YSguvA7LwBtN1GlsA1SqJYjunYgb23oSmmdc3u
gDDrrq0hkKE9GRw1m3CV7FLZafSg8KHgVpC3gEQdmlrlN/GjbgeqCjZxl/Z3iwo0SS7txtdwgSWl
1c2uPkvU9BqzvgtDWdkERSj8CRsUt0Yz+I2tN/PnKIn9hZp0x5IquCexlPhVypgeSt3cN7qB6Yip
I3eWshTslyLu6qHPXLMphGuGReBoXdScGztsHqqkopReo12rbwyKX6mJE2E6fS66zCKxC4VyBake
we9BW+0TeZ+KoNtWRC/8yOqng+ji0c/ywdw00HI2xP+MfZNSqCE1yAd07AQfe8pEXKlVANHJYe1Z
FYMH1YHqW9FgekuO7Yk045DjjhVOKZPWhmRMwUjDZdRvs9mWdmrKH0ZggeiKgGkRZswRw7NqzFLa
HMBNKz7I4vShTUS41WArPTRlVu3zZumf6gZNvTLb+n0DkM1nO8v8QRq672lPncVkIzoQCjTyxOjG
bdGrYeMl9JajirDwjQwcTFqJYp+pAeIDraxvqpU/ps0CuhKjmDkdd4/6pMc/E7NPvKGxhp0aixGY
oZQ78JR+lYbWIkjHNElVGGdTWio3zNnAxRFP3az06q0FqMmZO3vZYe7CLAvs0EuKTnOnvF4cDRX8
npLF4Yg3iKkfuDYRgo4SMIVaaz6mSVgdJshc8NDQWeTmEnlZUJY+JuHmoQq1YVMjvnfsQc3vANqE
rtlWYKVLA2lJxdkqsogXaBN44iAsvqaFvDiBvujA8lbcNqLfzWjrvSPLme3Mhdm6mdFXACUM4VcT
tL+iNn/ay/CzsSbr6zAECg4XMWter8rbZigTrmHYrc5xFey6ptJvkjkKoXpH8RYoavk5XaTAJXHc
bdOs0Ny8hSlZh3HiybgjbQy5bLYFdjq3HAsYg/NQOlMPeK4pB4Heor3vw0gYa4YUEmfdGIgfShwy
S0QF3rzuNkk38E1XQDsRHP1h0gE/66kkN64i4FnpQ5y5tUqyOzDTyQ/aNt6RUu5R42fBrmx70joL
wR2p6cwjE2kG6hiGp7JNqXoqSkQagyptEkUat+XIVXvG68dyckieHn5d1SZJSb17fW/1j7Ma/s7Q
hmSacapX9qfSR+OzacdrNcIiNd80a27PSt2nv/SqS78Iqq19TDcWb5Sjn6mSgsiURojrhJ3h1gnN
bQcOtMS9OQoYg9gAapZ9BKSRUw+ttZaSTD4A4ckN8qbx0cNAipLMzlnqUd8JBcB3JikMOiTkjjKU
X+cSSWM0ifxk62RotSLCOFRfYBqZle1MZL/8UC8lnyRo7JtGGMmgNSvV2OpUcQybZrSrh2KYqCWJ
wudw0VGJdl0Daa2KDF/nZn6O9GS4NXA0yg6JSFYRAbo2GLhd7yGV1w5GQ/JOhNavsUlHpyoZ9Dqg
3c3UTxxNx9DeBWJk38nXyGpWmv6cDN2eoGMP/UKJNlZYFl81FYwolfjdJ6uTskPblsvZlMLYpPZj
acubJiRLwI02qN0EQBSHbuJJp3ZiQYjUZXJ7fL/YU4gxZXMKBD0z0nOL2P6Boxnc0aDKNhGOgbfF
NNhP0G+Dyk3Gqj9MoLoSpwvksaZSL4h/Z0PRn3XJyh8zEM83OYQzTy9JIaJSMiu35nS3DcpO2oiG
VC41tiCjFpCUi6qMu6yso10pxtbTU+tbxzC4C6qqu0vGIP+MXjO5HSL4a4go8UKbh/gpSvp5A9Sn
9PrF1jCKqOVPtorLhxpKYDSNOOI+VPfbfJj5hHlef0Kiha/PAkRRVBzRqeKyCFcZgtq6pfBLpENS
27R+kZj5bZH01Q0Gyt1dpA3hrjK0+mRkzfRomXW4l5uEUQLpbF8byQv/KvGiUetx22VaGtE8bAWk
ij33rfpcVzWn+kaxCebpY+BHaTics7mUHGm0El9Tu4zUEXeMPArHJy0w1I3ZGPJJMKc/dbJZ+lEU
UJyUjBF1G/nglFM93MjAlTezOcwPsZ53D3q6xKycOqjtsW83TRq4dmLvgSV/TgNd8vqEaF6ojmBo
82I4qhOXpZaV0JX1ot2oaqZvFNEZrtbK4zZCIeHBDvwdUFDEOjHUh7KJlWOpglfLKISfTBlu6qri
4hbQ3WpK1H1f1doOjFrtDmAphDCrgBE51ibb9JQeIrlMIbNFlZcu8jZSEOCJgtrORV0OI6UJ1Ewl
9UESwN1I1SO4W8LuAdtL1TWoafWmDmGgZgdik1UJSDcgkrcKJB6vSoQg0hezozdl+0lXil9J3Nkn
Wfsj56k4soy1RAhEy/ZzGNvf1UbJCf8Evad2TXcy80K/UQrRHaxe/m1aJWtz3yiHZNImp4V7hV7M
yjaIGodNhIuoKzj4OUZTzr7ZgyANItv0pWlSkDXKcE0zO3nR1R5fSy2UTqiMk0Nc9vkmhVfrUoUR
+ZT6LihaY2BgDXtCbLTg1eSOA6jApxkdUQMT3Fh20qzbZCgq25PjlEITEWX7wcA7b1pp7MGIetGI
w+prVydYzIxBAL5yoJhKzpaDUOf0O6FxE1GhMt0uDWTyJM2edE2iL4308yhaaVP2wc++bfPHRkuq
c5cFWDZPqnouVYsSpnUxHlT0mhzCQxedruoRGBmB5Jaao/B99n0My1o1a+nQhzGlbYRM5CMZtcDt
u7HzMqU4Rsqo7FFX6H4oZgkxL1EJM9HLG2qFyrtBT8b7PJamJ8p+yVrm+FVXci4eA6GftEGWniQR
g6ZLszJ26kREZ12tOfyHcnZTaqjVEz14EUXa3yBpmg7qUBd7ne3KjeEd49mULr0rq0vxOQizhyqa
rQOSWNh3BYYhRSzbzkg2yg1io7rRakXeUpFsu3VlD5s8wveo1ozPxMvtHfDS4iUdZgr0KEDkihVl
fmqEA1evpj6ZnZI6nSoWwykrZXkwieLvzV5JXE648hZM5UuTpWI3qDCWp9DkGEYC8KZWF2uTS8pt
VI25a4eVfK61Ye02a96jiRNerKXf8zyNtxmXrU3SZD1BBA3JokK0qSjgRBMsbYwDUb/pqZxMhCwL
JdXhlORfULc3z8EUmweT+bCNNRFyJcyks8TxyaE4NvQQrBHLGnIFpF6wHAfJmhzKcsqHOibCz001
uEkh4/hIb6Wd3lmwS0c4ZBwmrGgjhw0GSlnWgfLNhV9goeaEff3bjnuy+UxrqOgV5GqQjY41NZK/
UK58z/kYNSQxe6eWGUWhMEYqACflzu6n7DbKm/jzx2HKNd75V4JgjeSRZsQal4pmyrX+joc2uLYY
C3D0c6/sTfV2KTf//nybWCFPVjgOaBc5m6INW5Og8nLu+uOU7CP18f/r+fpF7cCIC6KtxDxfnLLA
nf7Rvp8wNP9RIoDKBfv+NwSFybLZ1yaq5ddKU00+aPJmTq7ZK733DV43ssZ4X8WkWyM3RnOgkTRC
0ev8Iw7szTtcfAJBWqWdOh5vEWcs7+vw679/ArHaRGJQppjqZToXfdFspkSbznn77dxq3//56TZG
Ezi1m5S+KMZFwD5oxk5qBlM+S436TSUcRMTrX91y8RJYcx6rIRkj9TJJBDthTKu2Ms6BjNDbsHHn
m7WXj1/jbTpgbQODKVwauXpc5i7xIRQa+TTjrIiT0p6bgsjElYzD29QGTWj4SsAzI+9wScbr9VIn
s14a5559sVWtRyPDxUJk36xCvYa8fJt2oC38V2kQ1h/N/T1kZwKL9VIVBpvitEvz4bAE/T1MwE/A
iX9SBEb48Zq2551ZQpOmrpqASFHGXjQpV9JkJ3ptnEs8MrJDFP76+Au9k9OgwIrMF7bYDAXzIoue
qSlnGMC3Z7X4tXTbPJ4dYqdwozm0YWtIRuLj9i61ieu8xMcCcerqMg2466JBoxIiKyLZPBdUnPu1
GlDQbjYHIzC3Yxn5aQwveC4+TZrkjwWk74+bf68713XNplOpt7w0oSaK20l4D5hnLMfdeTwk5j/i
W/57v1ctrFPi1bI2sKdHY6Ka55A6oZwhaf0PA35FSrG9mCois4uFDf+TwiZ4xIjAq5fEyojAF/ok
2+w/i6KRKTK1ENnSWyCs1qn36lVmhbP+aPXauSVkFs2ORNz248/xNlO/NgGSAhrCCqa4HH7JojZy
VzfqeSE/FnIpK85FMzpWdVgqapMgNktd/kUO9G0rim1E/E6ffn/8G94MidVOFq2AIpME1ijB+vst
U7k2uLWK+WwREE2j/HbR2iuy9nebQBD1R2GOauaiIykIUggdaPN5bKsXuQkOVn7N+ezNMri+xasm
LuRvOOcnYdao8zntviuF4uTFaSoyfHQ2/0NvvWrnYtfmzmHbZUA7RQ5qpYo5a19ZId7rLI7PLHbY
JagM87+/R0S+N5mimBbWyF+o585EVPZKI2+XIXQFGlopnL9RD71xG8F9Q6/Bp43nprXCAnYCAqJ6
amxu+aJtnSKK6h2mO9nNPKnxU2nG9v+Rdp47cmPJtn4iAvTmb9oyUiVLUsn9IWS66b3n05+POvce
Ze4kkqhqDEY9AzUYuV3s2BEr1jpo/ZrS5zyUizB0/hEmeDmS/LJqiVxPqeRnkdUmECaT97BMSG9U
Al8EuTWl3nbxGpRo0RxWFM2GxfUqZIlqUpmtqfWugfqPln8d2nqTkLOv2y96vtINenWvzEOzOdcQ
c7IxxYNtVTT1KvnQu8Mgf1YN/1CZULIZFKYIM8aIFrdsF5rJL2WyV3zKomXgSoApiV6hZ7rcPz10
eZWnKL3bgsrqW2ujUk82s3tPe6d0z3WfbT1pDfl4FRgwWmBGM0E+XdRXgJugAxLZKXbPQzSfdtmY
PpnwqwV5ucvtxtyMOLN9qqpr3fBLZmm1AoPOUZm30eVQ9bpuJadyBlrukSsyj4HqbyJJpYNN2fF/
82JlUReOps52ZUFBFfFuEvxY4gw5OWyN/YqUUkoScE0j4ipeZB7Bwcyy5ch1UEa/HBBMM0bWdjln
n0e17QSbDAG3hMaKVzsxAKo6zz+OnY5E7aUZjgDYCrUeXFjcdsNknJS4un+LCfwXvUQ8EUSi92Ck
6S6uusGNi7x9Hm0Sx7xH/I+3rSxtAPC21DJVhKSuOFxTx6sMQ8oHly1JyfPOqOb62UPRttvWuBu6
b7fNLVwys6Dn/5kTnH/Tjt0YeuXgKgG4jeEfW/00OuZhin7dtjPPv+gXaSMBFUWMDZ5b2AatXDiB
b2SDSzrrg+EVOOHxW1Ton61a2aiwFjqd9QQx3Jpi8eKtwHkCQU53+SyIcLkx8qRL0BGLRjfMg43i
wYIKSNowarJzv0vnJSc29bWf+hqSbmnbg1gn1LJ4xlyxV0qSYzR1qCCxMb0ovFqM6t9C+n17TpdC
Ldo3+DjKIWx5EcZpyiHlyn4aXF8+GXhg2JS3UnJqPXMbAtNWpmcIcjT5faD+K/X3r0cL4orxyvxJ
FyZjnH3LWTCp93mVaKGsuoC5IVSQUIBbFZq73jYXJgTPDz3VnKueVNdOa3pJafFcgZ0tXKAXBgT/
V+la0hoBY1AiKkXaIWjv+wJISvStVX/eXq4FVztL2MB8wTXG80zYifIElWJEIdC1zF+m92NN3WDl
838wv2erAYZ7sscs4fObQo0gGFtLvyxsaYsWTtwS/o8YX3jmhZ1O1SpUyFBVSOGUY6u8lKCCHuJe
MVZuJWX+luAukDWcY3gVcK365+/PBjPmdTYpuTwhUeVslPCbrr2bpPAQ5J/14LcNH2OYlHc2aDZ9
JYWy4H4vDKuXexomARi0jHZyq8j/iEzOPtC+wPDVqPVuCu/aZOUZseSesIccFxsDhSMRq1pImUac
Wk9uofo/zVj+WajFnuoV5YYAGpwoO8qh9WvyyndaB77l1TuS9q65u4/2Gs0W352tUxh22qLkoKL+
VmzilbtlYUeef94RUpodbNdjoPJ5sgabvNw39r9v+P2E/Lw3wY3y2LxcLL8Oa7rz29FNfelzO8hE
3L69xmk1f0TcioCI/78Rkaar6eRIdvoSuQsPA8ihfMhi44Ws/e8hoMQhy98kBx30zF6jnlw6b/Q+
ksczWSPAaZejqyqKB/QXIg1VfzWJsZsjBdTbE7hw+1vnJuYVPDtmem2aQ1enkxtaO/1HpezT6q42
Vvb44jaAQAbHQWqeKPPSSK2kqlZPGNEmWqO32do8LQ/i7/eFI+uNklwYPhJePYJDzhEm+r65W+3I
W16Nv1aE1agbe2yzDitauZe1TfhVWxvHooU/ASzPWIgbhN0Mc1ATN8Gf9z4iOIkdfIfZ8EmpjP3t
RV+xYwjH0g6CGkbbcXQN3nGD2jz51K43RlC7b7HDmw1cNX2ZYrzsZTV4Puj5XCN/n4GSrl3wKLdN
LG4t+68JIXp1/MryaVEeXR9gU43SuBEdb1tY3FyEjbScqLDQiy1JEjgHej9NkjCEj1mvAtExd17x
0Ktr7GRLY8ERk0pVDegl1fmXnJ3FmK6BcZR0iiekT4HarUzV0qqff34OhM4+n/BodVJgrKj2WDv1
nw4Arr57/VwR7+KskBLlOpt/wpmJsZa0cIxy2Q3KHc3L/j2IE3PtXb44TZQGyDLSGQ5j3KURq5Om
KK+pk9kTkCS5KSBoMV7eMBAiW9gxVFJ7oo6GDb01mHdfdm2r3ztRdRd58Ls4yt6ODrctLY2Gm58o
nryVw/PocjSgZUlASCMlrcqGMDNR051vWfJKY92SFR2taEgqZjpmMXKTLckwpZBoqq8P0h680e1B
LJ2RuUvfQCGY2qvYQWimACK8yZjcUQMo6pfbxLL2bX5nNith4dIe/tMMCZUl96LoIdU6M/Sg9waX
kv6mi39koHqy9O72aFaMiO4RvHENYdRsJPe3RfkFDuKNvZauWDTCs2nWdJt7rYXTSKyedYQqAytS
bVPpX2xtyubj7ZEsLjsRGIlXUq9XzIoq+boI5cnBtQEFP9RToR49v/33tpGFB5TFavyfEWEHe6Xl
tZXJQzeNST2W3zJAB4X2jZVx8reYon4KBwb1s6sHSK93qTNZwPwjRMc3qlw9OpLy3OXT+yIyXyow
z7eHtjh/DrpzdOIjQyG6miKp9Cou9RG9xGJjKzwMtRWnvHhy/loQifRjsoA17IWj61jHSNpNyfsZ
B7gWgCmLu43cnoITINbWhGvS67KiaHQmLqOhh8jifW+OmySpv/hV0jx6baltJwomZI5T+6vU0r2Z
AoGAq3uwj63T0lPT7SIrbVfu1qW3FtLxMx6B3MwV0UCXJ0ostZQFirT6mSrhe6NoA3qcmnDbUA6D
cVTujmWWvv4dbp2bFXbs6Bc9KJtgdCuj3wJF3K9q/ylLO8egNZRDx+jYrpdu3XLC1gnoq2FkXk/G
E3BaNtrpgWDbfJRHpX6UutB5AulOa0UIPmbIYLeL0hixZ6csjr6al1up1aNvt3f00kaYVV+pqs/v
eLEQY0xeHmQ6Mx71j8HXttzJwf4NFpAjoY3PovdS7H0MA/rXQvouXQXMaWxX4Hpf8noNzbJ0bkx5
5sZQ6dyDcPhyfksb4Hjn4KOTQdllU/NAsrdu6K+wNreHs2ZI2Cs+cmFNF2HIGwFuQKcNNuo0pAMt
l47+5batpeNALzihMhkPwHPCpulDf8JfU1LMJOm92o/73JGOegjQRaFulPTRF1kOv9+2uTS+eZ0g
+KQR4Spt7pdd4NkV/Y+Jd8r1ZzuRN+iTSKtZ2PkNJj6iz+yIlyqM9pFajURt8ZDtchqPahBpziBt
5PizlTxqORkWDnz00CXyfdGsqfkuTe25eeEJmkLj5gGim1yQqvW4raYvef2gGLtU3cjW3e0pXTr7
3IdMJnc7CpnC3gwhEwrNVuWhWKkOIPMG3Qvgo7eNLA6IShzsrwB9wCtdHgAbJs7c8Vk33l7dUZOk
6Z1W+t7W0xrSR3Fi7SO9jz/WabCmMbdomcCFUA/yAFsM8rWErjodKhqqrHcVrAAVdYNJ/QSR3cEx
XcVaCV0XwgsifYv6JuWw+VlxOVA45nun9cB8GdIzj/t0PBTVI/OK3MHtGV1wjQTGRGJQjUCSLl7F
emMO9NhGskuTw3aqftP10ASfb9tY2Bo21Skqe/LMtCEqdNWyMsYj6GM3nz55Ezyt92/4vjF/fZZN
QirvcrIQfkoVmNAUt3a2w7gp7ZU5Wvz9Z9+fvcnZA0+uJj9rtURxVSfaxrAtla9GEM6M/iYU9WRE
TTr35+1wboH8RwrrsOzKQbxRdxNY1tdPEQwKkEggjz0XTS4NFNBLpimS5a79foy0jUSj020D8wcE
T8dWnT/N3Q/aUliDRu6S2tM71dWT2Nq1sKZ7EfpSffuoDQa8bU28rXpnovdxTVN8wZcjfASqbK6w
UbIWhtZmsZxJMzwSEYa+35qfJWffZR9uD2/ZCLgyGHWoOIlJHS32lMgaAtlN5DbcwNZy33qytw1Q
UDO1dCVAXDQGCRz8YRzLq1eS3juwkoAsc9va/AA3y8e5c3AjQas82mt6zQt+jSL4X1vz35/tPKmm
k1UdYt783fck+a5Uz2a4AyeC7nXq1CubZMnZUAqd+ZRAhIIDvDSmWZltVRZI046mfkI1yHZ40AbB
yi2xdF4pzYFmhVJBg9rj0oxKP4jlTRQXMq3ZOg6N5K9P7ZJUcCiHMwj8mbDZK1+n970wyR/TH2A8
RkO7MlHLI/hrQPA4mjkBK2i0ydXLg9k/NP/c3s1L68DDDk/DFMEDJqzDUPVWM3qUtKJvo/xga65X
v2UJ4M1Q2MOUoMXkt2P1wRQ51JPs9HeRbQyYq28P4fqCnIWj2Udk2Pmn6PMV1Usi9IWskxHSKuA/
+M7XkNZtLRh2Q7SS0b1eDWwZsI4ABCJjJXrnPKM1Ugkhuob4OHwMvVfvpsvPC0cw7KHUmDI+n72z
4Zlei5kWyuVgpPD6M9CSYpv4851iNOnybowTLT1BBWnEdGp9f9OW94pxX6hQ+TW/lblXWnqEB3Kn
DJ9uL9X1bru0L4zPgdqKbrneOEnOS0kvcxU+tOma1PaiERA3c10P/JIItOicPiunmEEq4YeypRsz
3cTW8+2B/IF6XV5yM6qSfizwWEQaIhQsnwBbRITAJ3Lz5aHqUhiZB18zPgZtGH1hlul2hc7cGevm
c1uoGoFoEQYbKVG87ZQUNN43Tv04qFb1BLCW6iNKGOGXFkm/Y6MP7SO6I77bZG16P0V+ejT8Kj4W
GhA3eQRxQGO42twRitTjzsjG4WEgdryDbB5oLniI+7Frkh9dGfrPVJ4Gavm28iWeBumLPxrywRqD
wu0CSGXaako2npnQrOBP8SaLlHhrpbCg9XGrZEcuno6Wtql4ivKoA8qsay9D5Hxs8gYSe0ndSIGc
0CU3hc10IA8W3Ffj6H/LR3t6rEa7vbfNMgTr1JXmvwNYsn9gpZV2t1diabXnm5gXN7nEqzvfyuiw
klOD1S5PCU2i9G6v0SktHfozE+LTTau9KgsKTKAeHNMudbg9giX/RT5iZh6GzPAqoMhzZnJoffMk
y/1h5sIvETJtNrr34NN5eNvW8lD+2hIO4FA2euJX2Bo7xJflf0A7vNrdA+mnOwgvybVLG/Tljavk
fqaV3PwnpTsUe8O/uz2A64BoZgKckzd/qJ9EIWzLL0gX+op9UoaPLU+g0phRPnf6WhZnYaJMDfJC
h/5o3KWYMKyj0C/hubdPofy9e8zsr68fBuOg2ZhIGYylEOXDMiWhjeuYJ0Wr7efBnqDrMErp05Ro
/ZPR0fN3256qMu2X/gqZAC5HoJyg68FbXC6L17ZIjiZVBkqqhFK9GO8Vm4boPdqRE5RFNupRSvbN
lot4309x/WQ1ECdFGVJ5XlPJtGWSLqjt2vmY46LsvW0m5QHNxozJt62tVqjxDwNA3/PMdLDNpbz9
dHsA18d89ugGKC+Zl+OVfJefKE0npVN6giNANmbyeG1Tvbq4gk4QTp18AtHiVbk2INbWaeKMTpZc
bieAcrU5QB6xuz2S6501WyEXQzy0EK5kVZCrUWtFJ6l7VJxg20+vd4mz3pFFPAp24rqjB2mhcdDl
LD5pqbwxLPr85XbTD/++fhxwcvIQUnho85683FFDPhoU7/LkBHlp/jyuMpNdb1gOyN/Pz9N49hqJ
lKYPeoPPe8a3KUSe+B3cGc9lc4yao/JKplTOhQ49PxEdXovElfimo5pijfLA7lKz5L1FQ3fev5YJ
F2ZRIKa84oAAU4EU3CIiglZkN3l9KtRdLR3zfMUvzo778nzz/VkHByiiSROocL5DXQ5CR4tq9DDq
6H0n28EnWeqCh9gwq3e61/X3miRbmyHo1/rHrvfzbHku15sqKCQxpgz0AvXJpqxPze8u2UQvr91l
l1+fx322DRAchYwjqupTGYVbs7nv3pAPoRRCnwnhAzph/HlpwYkTKCtweSeos3t0C7S1eHRpgnBZ
rArZQmZKOCiar+iZorP0Y/Ukee9kbXUF5lessPgqygXkB9ATYxsLQ1BaFZ4F21dPDbb2ftajflrB
vrSVk9Ry7vypDT/xzsu39O+iwynxytg6TVfy6vbGUMU3GNKPHD2ebSN71ZaT/cKOUTZJ53dolARm
e5Cooz7HnWqjZhjYByQDUBtWx2RHxQFaXk396PeN8WR7hnQXBRnIPdgMp5fBMUdzo+Sqf1fTF4Lu
Uo8ygJxH02Ovlv1L2nCH92bYAy2pJUva1pWMbmlVrIlwXC/C7HRnFWNuQQtM5eUqq5wFM0sD9RSo
u1KDXfHVgdXl9+f792yfhlXR17U5L8H4MdW/6MaP2+fgOki8/L6wiZpOibJUl5RTn4Sy21dN/V4B
MQHDotxpNKsHaoianFy+2m2xoQwOBqluBfZZYdrkMlDbsRlLt53ureiTXa5cudfLcvl9YdpKu2q9
ouX7He26Cu5jWPGLC/BSLHCsiWHmbJOYHagDf+iHriiBN39IQGcYA0R5UDfA3ptI78sg2fXltzFL
d7fX6zpO5XkIWwflAZm8k1ifyyKUkLsGagdD68ZdQ0j8pFJ2POKYs3fBQMH51RsQg9S3SeUwTpJd
lxtwckJpQp1IP6nJzpRViGXW1BSv12puywG/yGtXp4tN8DIxT0zfn8AbF4H2rIzNh0nKtrdnbQH1
jI25qKNQI5BpZLkcBcSKjVc2hnbivUXFT9aHX3maGcc+ytrtnLl4NOI+vKORDW5CPQ52BlqjO3Ak
a/r06jxflz6Vagvbhh5vkj1X9SUvhns/cSoge520ydVsY1LyLL1oHwxfKu9x8o+K97Uzv6MDvJH9
ux62GCX6aHcvyKXBWJVukxpJXv3fIRnu077aFOV7vVvJRl07BQOw2SwpNOtYXOElg1i3ksI3lNOY
47oDZJraXe7va2eny/vbK7Ow+JjigmQ+5o50YfFr2gTqCdDmCQLJxHxW+pXte0XCPt+O8IuQW5tB
4DDSXq58lDZwq2aVcqrkOH2QaQ8/GG3XPcPTp+w7M9HGTVunIe12KPne0edvPkSjTRk191XyVaPx
DvKL5lBFigaqYKz2ECH6n3zTCg9F2YxrbYfzz7mxPURkd23nXWO2Te0W9b6Qdrl118QrU75mQvC9
QaKlxQxOdtvkSx6Cuo02tfxye1nXbAjnzeIJF1QawzCyZzX/nmrNpstW8hvXoel8kgzeuQps/vyP
y5WV6Izs2jKqXUjf+qcxlSXkikPuYAe+s2jKtd3QSS8jvHkrvv96cMTbf4ppuCbAkkJM7NVjrVWe
pp104zAVD+N0GMOVsS0cC0yQAORtSvJJfDhAzuzoSW1qJ9Jj8MWB+Li9Psq8AJf7DBgJqEWVEwFj
rhjXl0k/VoVidafA86C60rzyRUuaAGHnvIg/aHGgfpoK89c4evmhS6FmCoqueYLUC90+9Nu6+5Xf
M2864ffMOXzcABga7oJ5zs/iHLmxJNrHpP4U6XG7K1o52Wd2B8qlgrKZ9B/Rm+pUwc4OnPYj7cF0
mzW1sfE9Egorc7OwvBc/Zb6Cz36KEfupWsrxcJqqe8k5+No7ba11c2F58a02rcUkBNjEwg6KxjoY
YasbTmP2NLczS93P2/O5ECacGxBr7jHJXTQaMWB8dDxqYHfWtHX6lXOwMgpLcCSq0Ur9EGMEfqKo
gr/1DQtxNkvWvIfPFsIcWWIVjcSTLX9PQ9cMjln+4fY8zRMtbrt5HVTE6DkJ4hsq8JrJUWAOO1XJ
2OtQQ6RwfNO4k/0uTcf/Zdahv6kKZ9oOVq5OSIWMa6+46902E6QTztHXbsHQLmwFbeqDIGw02PN7
Wp4daCKVynrywJO9ejYvDInIuXGaJiP21PYkKTs0x8bkMKxpEFzHDUSAFrBOso8zgEzIPhp6Oui9
HTcn3rtdDIAYftZDoz+3ayrDC/HcpSXB99Oa2eSTFjYnR/2sTHsjeKyHFzU7GMHRjpGvNI9h85Ck
6cocXu/4S7PCYkmj2aa1gdlIM6b7NDCNhxGh1Pvbm3LBCigDEmCAcmgeF2u/shKEegelJ3KEUEdG
X1J/d9vAtXcwLwwIHi71q2GqYEw+jbFUbiFm6rZhl6UvUhr3hxgNzcNte9enjPCeSjlYI5WeK7FU
a9uSEsfwdZ68F+8FfUoUjeKtnm217Fj1ry518qBF/oXSvEPZWYz3wgHy6MmK1VPevIvKY+C8fu54
8KOBwWOCK1R8D6FHkuaWXqinvn4XQSxsoWN4GH/enrAFp0DSUJ0RvDZKNuL9IOVwA2bck6dRRsL+
MVV31lrFecWEeEPUvpzXhukppxjyItj+1I2yRk6yZkK4H8Y6bTInxQQae/H3LoLleWUxFiyAZ4Ih
CawEMaDYyGcnmZRrZTadYhne/iyJ7zO1gqPdqF5evSA89Hm1AWiA+Easq8RqIqG3Ok4nuyrgiFQf
Ox9e5mg014KPBReKoZkrTSXlyom5vPNag3SWV9WMKBz29vRSAwFSw+y9Dl8lKkC3RzV7ycvbj0cX
5O3gZShOXAWygRfU/cwB6aJNTq/+v4b3PDRfzfY+hMITlYkV73m9WhfmxHpn14ZTnpaYa6fvZnKf
5x28CP/RhrDnJpQoEkOVcqC+75PsTu8/0mZ8e9au3fPlMNTLJRoGgzxk4OWuZNz39gjD6crpXzMg
7IHIVMpGVailj110rJsDDOsrN8z1BYAHm5MPqKDxMha3MySnEIimPP6soZcReQhgjtd6JEitg4cC
68qaLIznwppwWeuNN9SoIYQuunZ7y46eAmM1276wlZHWJUk1v8jmdPjlonRtF4Z+aAXumEIj43b1
MwImLXXc+nn0X+0MYJ+YyznIbiODLCp8thlUMiXKcS4ykzARPVSFv7HWXNvSpM0uAHTezFYlwnP1
LmhrvepCt9HuPxre3e09vHAU6br8+3VhD8uon9WRwtepWD4D+XtScukJuOFaAWxpWejuRAmVu4z2
CAEnl4VjDa+REkKCchyiRz+5j7JoE0vAOHbVGqJ5zZhw9oOy01qrlnkp6N/AAsmThLgCLNa+vNWN
f7x6DQS4PIl/BydMYgHRdi6ZDC5GlMBDnYxOHqRbVnDayxuBqBoEKkA3cbel6I34hDyhm5hV/FJE
s/67BEPE7Q2xZAX5s1meVFZ4ls5jPXtrhQW1Ht3wQlqXP7bD1rG+/rfvCyHnpHlNmoVh5Kaq/Kym
35pE/XzbwtJqnI9AeHzIuTaAPmYEfnovR3eFfAzzldjy+nKGTWKm6iLowNeI4YbVheWQdix41Xxq
skcvjiEdV5HuLDbQS73Ba54bm1fsbEVsA0lPujHxMma/G3N7O/66PWFLx+XcgLDkQCut3g/V0PWk
j4Ox86Nh4zjZJi2iHS8Q6L5XsCJLW4zGX8ApBFI0bwn2VG9UMt6fges9jN8gQr49mrWvCxtMlZs8
jJMucDVJ3zwV5Vowu7T2579e2F7NlKIk5vDrw3amj0Qk83ss/+j80+uzHhR4zqZpXrazdZ/0LLWL
2dCpl37ZByn58d8mSrgpIymzQuTgA6DLSD5szf3tzy8dQ1J4lL3pnrkOYK08M0bNTgJ3Qk1Co0km
q63NpK2xBywtB49Y8gyIbRPKCJupH30K0+C63cg+Os6DIn/QlB4SI1gQo9+3R7RwTqgbUOVj59JR
LoYWeTT0gaeNvpsVxibw+gOiVA/yUL8oRXYHNPw+javXMwLB9oqvoXuM/vWrdKjiZXJZOo7vSv5O
+mnXADXvbo9q4bwADJwriIY2BxnCZRmndiOFZAFcxfBRob5XaDx6tYW5HZKLC1gKIALhRGqa1EvI
dvmuFz74D86w4oyvN9pMegd7xLzXgNYIB1IdQlsydal1C8XcSP5Qbm27++Sr6Yrbmn/m5SMJO0DA
6ZGCnvyK/FJPgeACp+3cPLa1JxoUux157HLjDbl1rBCBWbG3VFnGINl5OvFhK7GFsMKY5E6uBvQt
QhBDnoYYFPQIza/QetcUp8ofwCxN20Y5vHa1eABCjTgTj1HxE4HHScsFqht952bWdFfl2SkI0hXX
sJC1m22YkAmT1aBPSHA9tjpa4RgOKHdk3cZHUQIdMaVAki7fJFmzbSFJDH1EY0Jro6drBL1/so/i
QvLYNRCz+kPWIOx4sFpNqZNrdSHseD+EwS6u7J1iZoewix7MoM03Dnz8pabtxwxRJL8ibWmm0l6P
YT8qin+KUOdfl3dl2a14mKWtDG011OJzqfIK6iTVY5pPRtnANqdJ29SIjMcgsMFce5Wzvb3MS7t5
Lj2TIePdfwUaimwtqQHx126k7XI6wdrpkEBdvaaheu1daJXDhcEmQMUd/MDlJRbYbYLEmFq7qTnc
043+QZGSlbh4adKAI86M7zQVwuwimLC6SjaDtOEZvlcQvejqGHzdypZdGse5EWEcdmBV5LCSxnUQ
k1Lfr3GSzhte3JIAOQgnyVRet30gLadQnFZb1zNssEP/DEmAxPGPXLeOpfysJLPi2qvjpLly+dek
EF4gSu6Mhay0rlYotD0rn1KtfYMrOTchHPMGeSG0BBmVPL2HwC57PZ/PxRBMYeULr9U9M+L7fvZP
qv0q1Lf8frKunEaA2iBeL3cWdD5qrctx53YohkZJvMtej/xnBKw36V3iYVnsUksS2ShN+lXdqHp2
tl7+aqo9eDVmUDY8CeBDxeBIqStLD0qtJa8X3qU0wDVVywu8e5cm3kugRT9iRdvd9iuLtxahCnjB
uQH0qjsm9HUzqFMHm/HRGb4mwRPEJpvY16Fh8Pdh8y0uqzu9Ot42u3Q+aWEk2CTXwn+EVFlvWoEC
i1zrGskp+DGMz//t87P5s1g8GA0lap2J8wkgEf2/egUGt+TDiI2gp+RNhL6H4F6aWc9SmziMavU5
nGWNjWFTjCtYuMWlObciBBS2rbXKqDBJnj0mPxJJ1+9Tzzc+lWUlPeWTAtcecrqbcAq+hU4dnFRt
TFd+w9I60bxLhZWHM0gswSXomVlMDZLObqwjOHEwpDWcz/JM/p8BETdjd1Zu+Yneurm5i9Sdah/f
tNfOxiCKMUiWH8rDwKnSm3Cv1tKu+Of1u+3cgLBOJPvCAFac1m2sn8ZPT3vL51UVlmUeJQYPp8vN
XKFhJE3GgNu8U1Rufnstz7sUW8zRi6bMzWvwlV0asIw4VCRn5DAG3xC53ad2fDTVe636/oZ5ookG
vPuMURPDSLOHMKts8Z6y9xQ+yMUbvKf99/Nib6+GptT/ek/ZTh/aPjnWqnMyY1rkivHJN4D6tmtR
2eLx0ICnAYkl+pKFGw2RDxBqSOm5zl2IUGk7rd3689QLgQYAbnqCYCSBsllM78lT7lWJ6RRubKG/
2D1H1X1blvdy66Gn/hYMm/ynVMZ7ieEI+6AukHPuvLp0nVzf90V3lOGMzIq1jMySX7sAgAlORS0c
2NeasHatFJ0w/U4vnlCW2weJuol012oOceFOwddXbz5lRjcAmSLqvMpiIftYZYqBUZ0epop21t+3
v79wiGatF6BB0LAZVOcuD1HfceWgfVe4SBpvw/J7rZmbQTp04X+0MzvUs6sNRL/d+4pWuLp+kE0I
8d+FzlEJVx6zC24ZChwZRhPaEIkOhAuuQIcwLcu+cKt22xT3ybT31mgLr9MzNhkGQCdzpzaMJoLX
lOjVrWqPrZ1AvWUoH+z8FKMqV30O8vtwDXO4cFAvjAnxhhfJiTzZGNPHTaFs47Uux6Vzej4YYfX1
MYx9GK4KVymenfTbWN759e8aWXLdWHk+Le0z0Atw6fAQnMPEy/V3KjAMniPXrhb8sEIIDKiX0ZOm
VStZ5qUZ486n9W1Gd1/tZ7WA6qwf6tr1GmmzaeM1AqSF71MYYYPB60Tx7w9h2Nk+jlNZn3IHFvru
q6o8hvn97eO4+Hmyfur8FjB1MRkTs/H6zERkAWk987ulf3nD5/+kxIFZ0y8kuEpUNmUL+U145sMv
ZRghfvEWA1yTNAqBkyAfd7nMA5kYW5nUwe1Qp5egqKxX3fDsZoW7RUN+jRcs7YGI+Alu2FYSc0hr
kwRZ6yiHUK8+ll79RQvKp6GztlbYbeq2egeZMHrB4aOc2b9HElv2wMsgn+6i2NmqifkQptXvQjdd
GsJfH8Sf/z5R/y+A2YQuHa1zdXJpMvrBa5CgpT1C1Xm+WPFx5Owu5xhZR3MYirFzLVScZ2a2Jl5Z
xXkbiFNMCvV/NRidq3RKVOZp31ZSh+YB0sOjUX602/SuLJuNhbrpbqyH3e19ueAdKKfTaq3AfgHc
SQhIapWGRacLe9erYOWt2+lnb5fWNqzi+6Hu/71tbGn+/uRWEW6eSbOFDeSrRRC3Jplca1ON75x8
xdMt3EGMgw9T3OQ5Jd6oiAEXkV7bqHMXCBYdemmnr2U8lqZLRR2Q5CJQTg7a5Q7QtKKxUyXp3HFU
TlaQPrcRtA1T8mHI15Koi6bIDgMNhynySo0zqiW7Nqe0cyM9+lpO4a6Jkk/2YN81rfbqEgEZBO5t
MGgImZA0vByVT1oScr6pc+si2ewL/ri97ksBnAb6hHTwDPoma3BpwEHnAlHAvocCGtFlue3fD3L5
XtH8O/rDpns6Mg6dEj8ZkXYck/QNbgG+AJqbDBAj3B2XxuM86an2tsjBqM+m8SHa3h7c0q6jDkAl
jwgYhlPBs9O9KFdpP/ZuLVXQfP6Q9ZMXrZRAlg4OnQ90ZOPF5+byyyF0VZ2NvOE712/M3U+JdPbt
MSzttfPvC6FVMZG7cmj3JT0R3SMtjMpY/KOPu08OteLbphaHAhqeTjp6EkAQXw4lL9oE0r2oh43u
RxffqcHx9vcXl4NE9FwxggVNvKRCTxlkaAY4oe07tXrUwlNbv2FDzbnu/2dCvGekoKqcMcZE5kSo
2aebNbGupeUAdQr/3IyvZk8JczRKijQ0MKYb3sFOn0b1qW/v5JVDvzRRcCfPJKNzRHV16GOzHQbE
i9xWfVbL5zo8Iklyey2W1hovD/vvLANG7fFyHEo1ljmS3aMrhS/Sth0+3v78UpmJ5xP+eK4NXEu3
DVotw0lRyu5klenXHgjqLtEt/+gjrL6RZ5l68t7jQzPF5q6HwXeXZlX5XA2OsnJ+FgaqI33KU5Em
bSBcgg/IUDGEWgrCSmUkx+Y0m7Ta3x7rQux1YUFwYojS9bY5YKGsDvBd+9JHT3kXE+K0mzR+18sr
A1ropgNpezYiYQsGUH1asO5Br+bX22b8IqfawaI9O/aQOTigrEKT9we/GQ+z3nmp7cOg3vqmB7XG
0e+GY5a4ubyGOFg4FrxiiJ9tiqW0TAmzbNlZrodywY2o5u9SK79rzK+lB4/skHy+PdtL60mUDryQ
u1eF2uFy47KvZCPVPRJ0Vbc10r0errGyLZw+hoK2JplfSCrEfHbgaDReWsQqvoSKuvo+kZ7kKl9Z
xYVhQFU8nwxeNLPm2uUweq0mWKqpbwzRj2STd19fPUsXnxf2ZDRkVmQlYQeuyN/Wxxwmp9cbINiC
lGAOua+wH9XQDUaYO40L4Wx0UMb/+Pl5v529KK1o1MKy4PM+Mq7yqTPWdG+W5v/89wvznxRmaBWJ
17jhZG/Gb1O0ViBb2EUUusmMAh3lMhUXWNZJUfVQctAytR1s6HYem2Elob9oAglMsvmwH/ByvZyk
cdDyfox59FVFeMzwq1O/z9+QsaZaT3w4SxPMwrqCkTC0QiP0B7c0thA5rHWFL63D+eeF8MmHs2qc
HKl3FX+XZ9u3HDNqxzBKzSCOK2qhpLNauVdjAsym2Cn8dyXeWFqCWbVTIcbEVYgZHCvIJ4BiKB0g
AdP4mzrdTq9v/qdiQ1bNgr5zzuAIq9wFgxdbf2TwDGWzh83h9VGfycPZolowJ1dElsjO9vW2M5vB
VYdti6x9sLJLZ1cjvJtpeqPehKYkzALWvAPOjjJPQjMaElbY899PWrMptGqrhe/t/DGiqSoeVsp5
CzfRhTlhusgXT0PtIWoWTtuf8o+62xTmW2YMDnMuYTLsV61USVd1MmTzParqhyk9Bi+3XetCPEGH
G6eNZi2Hd5FwvzddRuNrhmilPyjSI4lD6y4O7PofdSr0LeQNyHRLY+o/+lNu7qe4DF79oiHNxnsG
6zPFv/hWjx1J8/6Hs+vacSRHtl9EIL15TSOprFTV1dPmhWjLJNMwvfv6e7L37qxEJZSoxmIWA9Qg
QySDZDDixDnjkqsZ+C8Q0o72+2GilwaUJcq7trVBWI5k0MtkPCTj3e35uz5S8HkPhRZk73E5qTXC
QtcRfaZ4xrgDKivWJ2NLv2/5fZcefWlAeSd1fW4PFNTdJ6uG5kFci+No7P9mDA4i9AUfeJWTHHhS
eS1Ec05p9czIcYunbG0ESNPjnQTeNuDqlEOdWHY75L3sT7nFH8cere0I16HK7o3vzvsgp7C4soUG
FxwzyvFe1wCo2nXTnXJNxm7O9xr+GaethMzKkoMgEjq/eFjiqFGF38HEyQvQu7Wn9uigQ8vQtpJL
WwaUcKEVhlZYmQkDAwg0PRok5sYx+edRp3gV4gQkuG30AwHiqJjoWZvUnQ8TQibxZL+U9lvW/LaH
z/l00KwuYG0VQEMtLJss6KY6mmgdZ++H3SBiAVpFR7Z2QUOYl4c1ElAFWbR/j6QaAs+rQsfeqOyu
uB5etKBAd/6cb2rQAkHvZuy61j0apRmYXR0X0ni1syJ69wZCWgvYZ8Qt6EtUB6INnW+VWeUeQR8a
6jlUm8b23dfAwu4IVjbgOnAJqPg6i3pNQn3hHXOnDGRuhpm2Ublb8TqE1sgqwQx6A21l95jcHzSi
c3/p5V7aQvr3n/QX31cOMpdIavu98I/WFLZZ1Hx6/xqc/3zFmbjm9sPU4vNDGY55EXJvq8q9OkFg
dQS+GbhNnPaX7lqxdigzcMMc6zwP8xz4va1e0C0Lyl1V15McKgMWkuJl/gfP7NtTdB0c4Y4FAyn4
kFA+wzNBGYBRNoVHE3y+Fk+TRdKg4n4fOMT5wb3uUPvkDgxzf+G450aVWQPGGH3HdeofxwoEv0QL
i63OgLVNfm5BmbU2NerJt2FhznZMhLy54+8PW1GDWdoMDTxKkOJV9saYiLRpUMI/Qk8hsDUAh9+d
aMC64DAGLakOBTtVO943JaKjjrpHyCiNb+2WEvp1nHr5eeW4L+1hto0eny/APQJqtMQGl9FdutXv
u+K/aI5Dy//CruEjrrx0MM5MMxusnB41iR7mZ7v4dtuBt76vOLCcC+BYkd07zmboVzvz/e9DvGiA
MEaqB4mdK3SeVcy4ieaaHt3xVQS5eLn981cc9eLzyvQIhixG0ePzYGjpusCboy2p9LUJOh+AMkFZ
b2fW3MECeiO6OHt/ywDmB2EDcg1wVvSLXa5vj0yZKNyW4p7Tgjsr3RKOWXFTlFMRJS4td6AqUraZ
x4lGi7EmOP+KOigYVIVkcWpaM0B1aCNYXLUFDMFym6IWqQIUdYdnYCIbEO7635vui21+6I0vZAsO
s7YguLT/a0VNaBhQwBmaHFZmL4+c3kc5+v0PEHTELJsOZzteIssvOHvxjuib4GY30GPk5F3otVti
p+sj+N/3ldN1KhNbS7yeggElCdiDOf/FBQEZdDyggBta3Et5gaKdiKQ9uiSOBfnmJd949P5Nd/Z5
T3l9WI3V0CHF0a2PD5n9ndnfDbIRTa9NEaoayEsCDw1IhDJFIK0tG7MvKWjj5U6ftScm9bfbo1gO
aCVeX1iekfPB1Q2s4vITzlbZyNzKKBLfP1YpuoJml4W5o8e29PeuwXZgF8zD2wbXtgeuIeQU8ebH
P8qqQLfdZr2OMenECpshDTwzBX3LqUo2ws7Vkf3PkFobmvMx6/oRhgh/NYaXRDaR2ZZg0PWPhG4d
8Ouj8u0/jB7oIFNGZThETpYOZzbb2In7QzY/TO7P2zO35g2IoVFghgYWiD0Uh6ugCwrCOARxcyaQ
sQlKMDzetrAyZWisRziypEmv2xU6agqNZNI5mt5HUR0qMLQlyWdBeGDLDVMrg4EpaLoslHSL0sel
38ku9Vhd9M6xe/KMD3b35fZIVtYD1VNMFWBpDsiw1J1TeYSJP4orph7x/EdeyHtvOPn9lhjWHzdS
NhA4rZfrVweBICxeDsSA8k3mlYNzHHs5BcUsHtKkuO8cJ0rS8fs4DBrUl8yPhj1Eg1PE7x8mmjqR
w/MWOTuV/JYV2WTwNnGP/VjcJ9YhefbljuX++88hSOUh/byEX9f5YWCkrbqTMNPpexZ3Wxqjq3N4
/n3FGexhRIaFQh+nNoo4Hfd2czdAXmy6l1UZsLwM+u5At5hLFhdQF+7c6LIZzk6+uXGkoDUGRY6O
/w9gZMM/txdnZTddzJoS1CAfNpLehIGxm0ItBWwVyamk5AHgjfj3t9vWVjYUeNUBm7NwtqIRVwlx
hFPTRHewoQg/OuRrxbfynWvDAXfEIicDLvgrBemiGD2JfkoCojQnKOlHmw2BbY87PSt2aVrtbg9n
bXXOrSkukQrqtXhUkiMzdIjeMrSXs/QB9LEb07ZmBxHhokOAU+8qtZcXCdUyUIIfy3q+68rmkaPR
PM22qutrkwcuDLTn4Y5Fj456dvvmMLMawzE45GzQN3pEGmSAhErL3/8sBtobKS4EDHiPq+cRcYY0
aywC+hqrQrYtTP2No3VlxsCIBsoaNGQDK20tfz/bN52fuVxauX9kWWT70MyN9Wl/e/FXfPnChLL4
blEZNi8LZHReEgfMyhu+tfJ5ENYsHfioE13zoGhzRaxOet4RzH93tSzjPE828oPLfa8cLijXodCF
0ApgdXUVZoSeY5/gQeNbJPStj6XzIp2d6aP96yttnpvNtoy1MZ0bXP5+tipcziPksWGw/dywLMQd
sOFXK8vuo9VnoVgHz9NVmZbhoV9qbQGaBFCUkIOfBsT88O5lB/IenGUor3nAuSlBVD+IoRhME23+
97ML3Mfh9udX9iAY8BDnIuJAd7qKiMCrL59Zq7PTWBdm2LVeUCXjoex/EhOqb509v922t7YkSxZ/
aS5CF75aNaj0sRkBGUpOg/cAhSvj7i8+DzKEpdNnYcpUDnwUhflodXVyct1fYysCf+Pnry04vvvv
95WkwkTznPW0TE5p2U+hM5URp32stdaW/N6WISWCkgX4I6ocA0FhsM3CPAubfuPRsUJSjPYhZNmg
Wgq2natqpDE7HncbkHzIke0at3yEjPehG80o94zHrHCzAOWwCK1IVQAdxlOi+8jETmjiv71mfzKh
6rlw9jvUR4lgrDPnnrKT5ZLm2JipLePSNF58n4KrOLPTGEWH8sEaEYR7rf05Y077MIO9Nijryfip
VVv8wWsH1fkPUryoWlTVXImJweW1g5hC0GZv4E5m7GQsZFeA+g/zxsPsDwr7ahIWFLUOYTqAhpaN
enZWSUSThetgY/hYebBffAW8KHD16sOIZv/AKvtm7w6yDHWvYtAz88vAkByCv13XB1Wdj5HWlFXE
WccjPGitSAiePaCwVO98a6tJ63rFwOAMlj5wqCzoFMCpLn9sTX1mknqiR9qWNXARuv5CE/eXJUmx
b6ba3/E6g4K6zmSkufXvnhRf0LDGDrM7QcQQEo8fb7vQcvddTx6o6IEz9q5LQq0Q6LoH0+9JesOL
nQ2v0LY7MjuNfL/cyGStbkxkBv5rSrlT9J45KWlFcqpcE+HXtwQIPZpubM21U3IpGgAjAHgOQIyX
8+tOs8aGZqbHpjBCOzvIYuvm2rKgRBOEjjaFVgM99t2pn2Lh/XN7Rba+r7hzW6ciyRx8X/uVi8ju
N66trc8rz4hJc0B+WuPzBUX+PrTKjcfdmkOdL4Di4E4jNC33dHocnIcmmyDuSMNUvGTWFs3G2v2L
ln5kdwFiRdFjGejZti+oKHPDo/Ro0yfi3w26iLxOh8gy2Im36DBWbcGj0OiCvC+Qppe2uDlqSIhb
BINKnvwEjUPlS9lO4KTXY2NLuWd1BhdSwgU3CqplZQbLKtN8nN3kCIKnuBR5XFr0UyLJz4FV+9u+
tmoKzztQH/vou1YzgryvugJKWkiUNzw02aPRTLHBHjO+hdfaMrT8/WyxBhskmOYMQ0Z2z6EtkrV3
0m5BXr5xGaydMT4gsADTA4F59WwtrXaw/B5Z5pkkd2UunqD/eWgmtlEjXkFyAwh7ZkdxiKHDm4lC
pR4VGP8tSfm3gaO9qjP82MznJ8KNUEL2STbmrtW0fWvmn28v3JpDYt1c6NBh9a5kiphNsgKlDzwI
0j4oyiEgZRoM5GOGXGGxEUf/ST2rd8S5MWWw0hlbaUwOPbICwliZZTHEFu7PUnjdvUl7vq/K1gnN
imshMXX0sRUggzr49XJ8waMCo28hTw7MTexOhvzJE/cT0fMHjzoIEebmkTpGHvhTZjzaOiruULAQ
uzYjdtBr4K2U6DgKCQKXwJ5bP8oR0IAOv2CvTprSu7Kp/Yd8KpzQz8HdBEkOPyzShh5qjXaIwiz6
nBQCVCaT7j/4LP9WpmP9MANtFYH3QeyH0fLCdEyHu6qw5PPk9E1Mi9YIvdyhT3Wa/R47vut41+WB
PeR1qAmnfyZtU4Z1OrkBWvBpMBVNe2d0qJoAa25NY5BnD2L2e2ikT2YoKcqYzBEslhbLD2nPP0+k
TSIoJuIHO/N3xG51kPOJHCl4FXfzbPlB3wzJ3ppz9PKa4/Db5t4Q3Xahq4sAGA2IGAIDCsg13pVK
DqE0Epv5eZ6esj4w7ZfCOr3/++g7g3IAXvW4jpWbGMRRSTGnfnqy9mCMn9MNkMDViYKfjx2+qNJD
osBSye/KJqn8kRlgIrK/WTIcdr6xc+jb7TFc7/PFytIMgmYztJqppOpZOlCjmmBlSX/UH0YROeIh
YwgZI0L0YGjnYCJha26xhqwtDvKveIYtErkABV2elwC+6tB9mmEX2+NtqO9uj2vt80CeAUi3vGOu
4LM0KyDuVA/ZSeD5Knacf3/393E6orMEC4/fqvrWxOx29kwOBs/u1fpSVRvpkJWff/F5ZXbSdCoG
4ePz4B4XFo8gLxbdHsDVPYJa6NkA1Ew4JLhafciQ9nKodQ+Jvg/jACZyu5Yb4eqqHWgBAIiNVJ6n
YvQMdFU0hQUNEa2po8b71faPfKvyumVjuUvO7t5c9G4xZxKEzWMdWD2EvXgZpv3Gzbu6JoDoYSBg
vIcu5qWVsoamoa4LfqqqGTfRm7Yl+Hm14eGrPs4R0F4hy3ZFflVB+0QI4iHu7gNrftmFvfH13Yu+
wD/B2YiXwzXuyKS4RroWx7BHTkP/Fcx6ebdxl67M0oWJ5e9na0E8gIAafSbHLAvlHJTpe6N7tLuf
D0E5dK0JxXVu4/tgzn2Q7z/REWYv9W9A766P3FZAdcz0KTlqPOmCOXOfiFdvTJB+tczLCNAJ6aCi
i7yd2po208ZAnRrnkjVC8QYS68UOVVl673UWypRsQOXdg6QrAARlKHMx7QrNqPeQTBWhrZf8h1a2
emTy3I/tGQdFQCp/q9nsKvhSfqLyhDL7wijqJmOn3q9+QOerjatuenGJ/jRXdciLbuPhvOo0Z1Oi
PAgcbaSznnJ2cnkSW14S8uHHbc9fHdHCuYG6I1qk1GvOKAVxyoSgdOV8mnwtbPMHG70nc/kKxrTb
plYHA1XgRRxtkZFRBsMGi+czGF5OVEwfs9z6AG2t3W0TKweeBrD+f02olW0BsIDdOcjM2smjX/xD
nDDjfzNhZyaUG4jTqhaD1OACHqi2m59d0kUu6EP5Z265wV8MB9cDyvR47l4l/13I7lGtbdhJ6pBc
LO6N6XdLf9+2seoAZzaUc6lEW6Jtyo7hjiBRPkH/Yvgu6zJo+ofR3GozW12fpa0emVMcJGpwY6AH
DzEDtjhEDCNmfB1yY1dp9C+mDWI44N5Z+CsRjFwetVAv88DzhTe7p5M9G+9scH6Z7v72vK0N5dyI
eWlkZjyxlnMRWFsWgmP2e8PHb9qYbMRrW2aU5SG8n0utWsqK3scpPcn5Of+LKGHZjVB0WERErsik
e2TnjHJEPbYvexFOpDvoYy+C8v1Nhjg9odaqoay49M6pOQfLBLzQtQCec/aj/U+hb1zia/eH7iA3
jx5uHUSZi6ef3bDlQMC81eEo6yf/2fT1A+PmPZ+SSBus8C8WHyB03LiuD4iLsvg4TKFWSR3ch/oX
J/lJ3UPybi7pZbLQO4yHGqoMVx2xCXBAbWLUuA3TPeWRZcSsjP9iFCjm6Wi7ReuwShJTVbo1QhKT
HJtSJHcTJLj2Tj/SfdFUW8nZ5WK8SCQgpgZ7Ke5rBFnIwisTlnmQkmslmEj0bvqQ+rkddJJ9ngv+
ASf2r3pGYm309C32v1WrqJyhh2NpTFDzaQX68SEw1+rHsktipu1FMQZ29Y+gcTU/zKAavj2fK0cp
dLg8VINBGgPvUBzQ9igjvfS1I5W/WQHmGE6DAW3vpvtQgczytrHltryaUQiKLR0dy5ZSblOqTVB+
EwXEsoqBPrgm0ngT77NdrUM81SICjNGuHVu5wwNLuFtybSvHEiA8S0IU83oNiwIpcD2kTOjHXm9D
zfhc1680IRtDvIbzLC8x8DX/KRxcU7UxUSY+b3T96BkvyWwE3XBvSC1g/U64EaMxgmg//X57Xv94
vTKxwHoidbHUjpEBWIZ+doy0FEm1LKvsoyXTKobIIqjcTZLEvGq1Q641ZtTl+sd0zus+cOu52fdt
W4Tz3Da/vNobI4dL/dkvkzrwS7cLUs1p90ad1F96s2k/FHU9B2Y1pU9DhQ5Z3FLGq1HNxU5niKy1
KYejViN/qSfnyzhV+WF0RyPUtK7fIR2Why5InbJIZlzGTq0lOzKnY9xU6A8PwI7EwhFHyZHOxPnQ
1VCrr/RyC+i5csxezM/y97P5Ya2pJY3V2kfID0eNvktk6IDsENm32wux4mJ4TC6kg8gl4WWp7Kas
s3w51rp3tL2D1B8kXgPJ7raJlaFcmFDC+RIhcZ5JmEBCxwQwaLxPpjvy8y+MYJMs4vIL1EU5+sRc
ptDx7r2jl36w9IOoQpnCNZKNzbJyHgAD+z8zSqDQVsncaRnMZHYeIVuqm7+SIRqrY1lOQV59AQfh
7XFdl8JR0Dy3qGyUzCBENrL1jjTzw7n1QlcA8Et53PoyoPmDMe1M5KgN/fuYx53z/sAIlBf4n4fH
IkBkinuMlctKg2TeseL2w1g5D5Q3b4O3Bc5eO4MsKEWCRRrwi+u2tqSerNQlaAFMKxn6I8gim4Ak
uEeIDJzkm5HeF5YdbOphrnn/uVnjcpflkMut06H2jq586+u9SEJ/q7F5y4TimHzmhHdzhYY9Jn+Y
U/q9H3k85luPmLVNdj4SxTGhTipdnWECzfGTzA7VkizX9oMZ33bHtdGgOQkPS6CkwLyi3IcuR+9Y
ORnuESw8QWm89vwt87aIBdfGYgL3o4GDADLY6l7WcIy7yQgkptWbcTH5oTkbYZl/a/jGaKxVS2A8
gqIngkkQ3l2uvy3NrhAaQ7sVJCt3o/DcsJzn/qOZ+2iHdXj92bU42VFdm4J25MPOhtrXQRSVv4fI
ZcICDADsN4SY9wMvqruClWXYma6ISztJ70WdFfcOB0xjIJYRzuDX/mI7cgydqtQCIIGHqBsbZycq
z4aOgTYULJC2qF/bfnZ+iUxWD6OdeTs8EdNdU1rIULig6mw66j0mnEyR7fF6J6Q7Puuz4HeTL3A3
NR1/bie0A6BLSgZl45AnUXfvpghbMrhASy2LhNZhtUeHuYnFMmqiQdSeESX8TttqZ0HeDYWb2y63
skbwAgDBltgWFQlljYTdVrID8e4pZ8fE/E263+3ohtY0bRztW3aUa8qoXTgDpIVPpv69yO4l/1H3
kdtuwaeWjagEPn+iSX15DUDrVTkPtK5muTVDSmwwpoj6CZp4t2BLqyOBqvXS3QmSELWaPutZrTnp
BMUqlPECRysPnig+mi45kHKrGXYl+P/DGfbfHaTMmjXXZCYEe7UaPoJ43Woea8cMuua+nF+GfPdu
V1jAzIvOAKhTUX+93K4yHQcH4Z1z7AUEY/JDLr/Bz4NBf71tZ2WN0HgGaAAWCEVuNYEC/F4tRGM5
x9mWYaJ/RRlvw9nWLCwNNQu4ESQC6hLldifE1DHvmIR1lwT+5itp7aC2wFgMKWSoMIKm4HKqctoB
GCITXNyAaKWRSA+a9xercW5iccOzENX0oR9tLSYa/SWFEKYWUvHIPr9/KaAZhy5MELtdZzPsTEzW
LDT0GtivhJ7E1g1wvRvRxYuE+wKSXchCL8cwGBw3Xd/AfUER66Sgvdg6VpYvKPv9ApCmWOjr1hWA
19AjRKrCsu9/4jS9k40XmAleE3XZbqzKlj1lQ7Z9rkE/FAgNknXPZm3tC9YdmIFKPPXvZdtulKXW
/MxF1Ia7EyEBPPpyAoUmGhu0gUAJoeOe/Oo7MHtsgEG2TCihTUKa3s21BSvtP5n6a9a+Sm8DVLW2
HRekx5I0x4GpJrUswQFwrjg98rH6KghKkZ7LD7c9ea3yYkGUBWSx7jJXas0TjFrNXDg+CmzerEPn
CvJeB9QJnQQ8XeJAannfZHANLvZUB+PG5N85pI07l37KMmt/+8esDhgFiT/J22tpu6Ewtd6UGRAR
iQ6CLZF9apqtJru1dVs4cSH8hRMI992la5C2rphVGPBEe2FCLatd1VljMBN9I0JYNYTGSySKgdTB
Q/bSUNKOpcfBWHVs3fyp082dnmbPzrz1jjWM5URT9zLUmv41pFQlXEvT2R/wo9+b/KEqhbMzPJ7t
s4F+QnJ33mmAkwhSm0+jSardPJn0ru36Mp6p7eyKpKljz66aaNb7KujKFO9hy/5hAjGzz6aK3Rez
20UtBVqHGDSP0TJnxQnPddCu+D2SeTWBrdLxv9iDdKGl5udR0kjAbRBN7zNX43E5dXVQt1kdVQa4
3bNKh65nBghP4ff9Q8ZHfue3/iiD2gPgwqUQTQGksw57Ptm7opTFfctMf2fxedqN1ZiBLMUuAjKi
hbwBuco+lTggmWiGg5YIN0A5ef7oTS7C1n5I92PN7YPQdRo6GrA7Q9Nqr5aLdPeMOiKIBwO31KZn
jTJog9jzxxz/1XPT+0U8u/O8b3Lri+tk3+fUcnfGSByoBotHS8v3GV64sbAlQydGVd4Pw5iFZjUU
wVia0DiaGar6kyAgp8qmMAO3WOB1bHqFkmISlBmrw7oUNHLcGX9ATjuGincXQfdWfrSLpI46XWpR
58hsj7Y5K4Sy/Biirap9Rke1s4fSoBN3nsYOoCUeI16ji8bpyzc/9QY9mOH4MTIouREObeeEqFwB
PtWUSO8zzp7ctORRxcc5GNGqFWTm/Kua3BmXvq7FgzQqtGfVbVCkeDwAiNk994XUYmucsmgykyw2
cqt/aAauo8+36/Ej6deudoyPVPT6vV+7gx9OKem/tQXT7aggJpp8IPXkt2kR6IjcdxBm+p33/RiA
hzn/zTryzRjq4mnO8Hhp/YK/dhMR4GkfhhBYTxfv39IFqL30Xz1/l+j3A/0wFp5/Skju7Ge7pfit
k/tQFnYXMVahdQUqSW0ku9l+TAueP+WJNod9V/rB1JRtZBR5+TEx3Oo0exmcEa5U3IGcngfaMGpI
YHA8UXQ0qbikNoDW6l19p3EN4P46/WJl7W+3rvNnr+vMEBUJ47dVMW9n5YztQaExPPrC9KIOkga7
0ZJllLXFFIDytTlmFXosiMHKXVE1/T0vshQSf3NTxE7TkcjFTfzQ2INzj2oZBjrmPMq07NdQ027f
Dwl/IYLzEILf7KPhDHob+KJH4ZaxXrtzZTrt87KuApPpyb0uiH8wtNYO3TlJoLCke3vZ6GMk9aGP
q7K2ANBtaDgXQ3LHzabc9/PvvjPCBH7boL4WmWANen+ACdo+tH2hy2jJyytnoju7tDbmRpxqKwZe
xIpv3x8rR+7F55WTUOtArK/RWuAVQwHjF8/C0+4MU9u4l1cO3AszyhVCk75pB9aKUzMHHv1a8l1S
7ijdiDG3rCgxDJ+wWj6txGkm93Z5R6w32cSO9v5b6mIsShijW4lbtj5WhIMzt6yAMrAeG38j+ltL
F8LKggqDai1Sd8q6ywZgUs3SxWkq9Qw7AKILBkf6DIRF01MnkX/FhklBFZBbeSi6XIus0RdRztIt
6NVKiHHxSxQXgaQmYTLBL3FpZE4x0TaGuvV9xTfaJAFaydXEyZhiJwI32W0PX4mj0Q4IFI6GZyAy
5MpyDUNKDDFgucbmJU+fjO6VpieT30E/Z8MxVgdyZmnZa2fvKLDN6LjWenGyyC8gA+Z3s+UsQNSz
7y/uf/b9OicOmlmxifwabCrUstIwxYF5e7pWEuMwglrVIsiLR6ey2lNPwHbQY7XzDNfXGCbk+9zR
eOkYaFgfdPnPZqsvdGWFFvijvWi6atc0q9rQu4MjJT1KRy7q5V0VNEWyw3/8W9L20am31FqXiVLD
v6UTYuGoxNZSs4Uj68yaQXLoWI3+wazQhSbH5iBrisDH2ErirHjFQle3NEQgJrnSb5GT6UlwK9Fj
wiJcPOVWt9Dq91E+BYDYWCinlUxuVwujEBx9JLkFTfNaf2mmYivLsXJLLCxpeBaisoQKu+LZbgFN
FL/hzjHN9hrYgkVMhvcXKC5MKM6NBouU2BNMdHLnFUZgQF24eHdPDzKdLl5ueBFA/AsvgMsdlCFO
1s2EYweB1/W+Fhtv6JWlwAIvzShL6zFc+fLzvYG33pTa2Dte6ETOuxuq8OsBjUGnLhrnAUdWDkqi
6XOZezMunrwJBhcV0+nt9uZfGwAeXmgIAzIEY1DmJ9dJ4iQTcpoNC+sElFMbh8vW9xU/GvWybXDw
8JP7SVi7kWz40MpBAnAwcthwVDBaqynZktXg6+AA8Ja2f8/9f0AEIuYxbF2UntsffzFVZ7aUqUI8
bxf+3PDTuJusD5r2evvzq0NB5QSXP1J/V+Cf0SOe50xSnPrMfUH/B/7f4nKH7FZUbB35W7YUt+WF
6ZQDnmgnEw354cjE57nXgNZrnSw00sIOoL7z6fbwVg4UF/VQBDZLPuEKEUS0iZntJMQpKcDqSh8n
Lu85/XLbyJq3LQ2kENrBsQWnuNyO1DUnrUdQdLL8ZzsPsq0eqmVelGsE7OzoDMHVBSyxmgcyfG4K
5KEEJJbcYMQbstV+6HSIqf9+qNaFIWXjez33vKzExjf1n573uSBWQOs3e0tmacUPLswo4TM0NPSC
FwjE+PxVooOnbNwgB7uvzV4a49vttVlxgAtbyvYhHhSjUt0Qp648mXTflyc+7P/CBGCgf1oRl063
y+W3kqS1jBLLn/LPrRULRJfahhuvegAgWuAf0iDkpJK/2FPuFHgNYJem2QRSu1wkb1BnTl6rhkNm
3iy196dQUXT6X0VIWSJjqnhaY03Qi2T4gV8xivwioZFh0zm+PX1rLxBQ+C70tIiTnKvKA8kEa+2k
B6MJXho+AjKQXfzyGnJvFDKyk+S30WjxiKpLQF0/7qn2K7Xo34z37DcoR1MBvVswCmO8vd47YV14
MbiaX5As+Itn9sVgl71xFlvPzSw8KrXkVHBSxs38zWw8sjGjK+cRWu/RqIRSDjK2Kl1r0WR5O7dW
coKUJrRXtsSFtj6vbCnXmUbGqINqoRfpuLy/3/aH1c8jZgLqFR4P4cnLGQJCmNOGgS6iJ/6ABj7+
qI+Avt82srKhFj6vf40oY+gg46MPQ5ectOpkmt8Sx9wbRh7qxofbdlaOH1wKEGddaAqRPlPsyGTK
7Wax47t3U7tHEgd5oS0ox9qMAbyJlQbsD8lmxYjLPYjZVin6iczfQAgwbaOzb20QSMUstC2Iza+U
LQeojDaZ8LDgRSyzyJcx1Flvz9PqEM5MKIueFPmctRlM+FXMWORGtz+/PgLEzEvrHqAHyq5Dzs8o
2YR4vHRAzwqFiqmNc7mRFVoeQMo17QPj8q8R5R6QWgYtPwexBhIAdnPS+D0hj6Q8pNm3rvre9htA
r60xLT/n7CRp06phgsGc1N5owkGwsbe36N7Xl+XfIamRTSHHPNVQ2oZi7l3q7snGsmzMmAoJyclc
eLLHsow2ShZkPEx8PFRaF3tZ99RY+Ws9WDsk5sPb3rAsxI2FUutMZQVIdTOmMEu+MrMLBD35xkkU
w35sqgBA4dvmNhbKUHzbH6bO0XJMIpvIXpI5AQWKQdEn2W08C7cMLat55hFDR0dcnzDkyJ80eXEg
AFCMh9uDWTs4z5xcbRZwmaHXtZ4gTcxizg9V+eRXQbWFFFj1O8D1lyo7pM5VekfBOHfcEa8SAiEG
moqo/YvWuUUZ5V8LyoWvExN1BmC5Tq4sg+ELukWC2xO1NQTlyHGmOvU8Aidr02Nx6LeIuVfXeuG+
hAYC7hVV/qR2C2S5HQJUkGUFfHyppk8F3WhzW37i1T45s7H8hjN/Ylmet6MHSn/dl2HR/5rtt6bb
aTP6rX/fnqwtS8pqmG7DBlTr8CIY4naugxJcA4behwIFoSaZd7etrS/N/+ZOWRpftI7JGswdcQ8O
pGP4xvmy/Npb86ZcBAAR25lOPDzZ9UdBv3viHwnG9D79cXsYq2YgUYHs6cIY6yjnStV1ENqdR+Sz
c/80JPJBciOoyByK1Np4Ra2aAsv80uUOakA1I8QqVtlu7/PTnDsApUxG+8idudtbXTGcPNBUb8zg
6gr9EZNCif4615jK1hIaavQnL5mhhTiRIbCKrWf1qhE82AFHRPsylGsv3XvM0HGPLBo/WdV3ARXA
ot+IZFf36JkBxQ/Q2CwdURv8xJl7WPgIU9/5YCcsvu0H6+NAoxjoIJcXouIHPMtqEKrgpBHDTkMV
dYtIdev7y9/PjoGaz5acKK6V9B+oq7lbTDSrn4c+AmjbFhU6tRDQJG7LQUONAlT6yWr3iMzeNT3W
goZHJhmd6gi//StaDVLKqe8bYZ4m496of7FiC2+qDODKgFLJyIbcbNMSBrQhovfO9L7T6j+f1/Hw
N7H1MEvK8vaOVebMkCbo7KvfndkjcZ1Ft6dIOX7/YwL9bIDs6/qiEne5wnOV66Nf6sbJ9elh8qJS
g78WH6f6hWhbVP0qcv//jYEcDi1kUNlWs1myn8SgZbl5Ko029mfxBg61nSP8PZ43B73rj8JiseWg
fVMfnbfbA1XZ3v5jHGoDSDqDzQnhxeVIx7ZJ0QhkmiezSuuwqa2HNvH2BiBNYgDqpkntQP8/0r60
x1Hc+/oTIYEBA2+BrFVJJ9W1dPcbVL0M+2IwBvPpn0P99PwnISioembmxUglcWP7+vqu56QAzJG2
8p30JnUjJ9zEIUiMAZb4d1uByTSgMI7MfFMLRKK2jcA8q59ouq+r3g0AT1iFPx2d+0Ew+ERL/ag6
xOrn7NLHJozpASjTyNg+PW6lRATENElQPngAeXbI92h4uL/Rc3fiUsT4oFzYjAoI8IPZ9eSkli/8
kMWn//b5ieke2qJiutORU9R+061vC3700o+f2G2TVZqwdPx48mr23KehvnDflgRMQjfdaDMpOQTk
/ZaqzFVCsvCATh7s/x0xqn3AwR0ne6cBr1amAKbNKDnRpKVuF+fGhks4VKaqKHDX+VJaa/LU/U+e
qQL9BzVIUN5OLAjLraEuBkJORWP60YDRJqBLinTBlM+t6n8obBbAj0E2da1VeWjocQXGiVOMxqBa
e7LtQ178SNPn+9q1JGZyPIFkQ69LiBFa7ZrkSbeOfZu6GAVciBHm7O44lvpBz4j5lYmgkpPCiuIK
sWel+Jgq3GBuYVvZrReWAyxBYG7uL2xO74BgBG+HYuCbfAB3XtzKNCxzzamgd5hd7GLMo8Lc/ScJ
04RBXitWK6VKwAL2tecvGFL5m++b4OsCGD8SeBM9w4RvzMxCx80puA9WnGOTJAupYG1OlwG5T8eB
eLRxTHU54H3DW9ZoJ1SJzWfE1OHKKkv1Jevrzi8rmr5qpkV9tTKqZ6HIcFdUBPTCpA38PI+1VR3F
9UvBVOcQoqfy5f4GzKkMqspgWkV6dBxevL4C9SD0sEsG7RTp6SZ2cttXSXsgQd27gF98ABvjJwPZ
j6s9ThzAfULBFmXha4lKTlLJKIPSmHu25u32/oLmdBIDnXD24dog2JwsyM5NSpQ6whuI0ezG+hml
S7ZwbstQJB+BJ4CnetNpklsON2IrICelB2vhDy20UXHi4Nzcj02Mn1/NpSxyvVkyt5qKqiFWE3lB
0WyzfAlQaN5/uljOxIWpu6LHDLlCTrUNkhBFluVBYcgnNZZJVo6Q6trkRbEtEwm0EJqzlaaj2+Xz
y4Q6oAFehw6iR/16mbRliVQiaZ5SVdtGQ7zqigUbPHcJcQNR6gIvMvIb46FemCqi4Z6X+mCeHECp
G+WTQk+pFi8s48Pdu4jUP3QbTdGwvBCFEHDyoDS9xTJ0OhgnrSvoF15YndtHvYrkgzK0FfAF21+h
qIrtEKgDwlAaAukn2afmodONQHe7DFiqlOXmMXQU0gBXMUA3cDag0ROgCgmMYK5/aRpTX/UlWn2r
WDarVOjo3wWesHGCsaC/pGpFOwAt4M2UMo3Xsqf0W6WCCh0Y79IzDVmuhM7IE1BAhBuSqu5cqwyO
Dmx31VZoMN0ofOzlbv9EskrOZIh/E7MOX6NCK1YmiEO8ssKsip3J7AHmDqiUQ9mhXXoA1iGuxVYN
kuzn59UD01CARQdHiwlH//rw9Ky1eFml9JTwve3s2yVOyznlQLWVAC0EYR2GMK6/j1bmri+M3jwF
CFbqRlnplO4S/ZOTdx/acSlmNF0XOphppc6B3WWiSOS1hi+W+iGWljExfQOp07Ag+L5JHoU4muTc
GgvWdVTgawXXgN41Qnehp/eWBFpTeg7UhNw4ZXpo7ZxWQfFYtms55AEgX+3+Ie671q+rzlzdV4Hb
tUEwEqyoQ6IHCqHWZO9M4IakeWyeBpRtzWhl0WQFo3tfyO3bcS1kckBDlqu6nUFIUm9ArYlG7//2
/ckB2XGV68H4ffUfUX9Nm6/3Pz8Fs4SCjb8fHXVI34Ejcvq0mhTjFpqRmCctFptSNbyOAS+9tuCi
N/wx71CU7A3V1avB8TRR/FSGJSbdW1cXklF3wwwMQJluCmMAuFLGopVxUutqpyNkcGWcr+si/xqw
v0nEIIEB5wiZhttED1ElBzm4ZZyosa7Y14AuxJy3a1EBBfDv98m1ylll12MQJDBOkXzEf0q4Lcja
WUIeuNW5aykTxY6MATQc4ypy6hVP7VIt9/bejJ8HTQayAYBTtSaL6FW1H1QTi0DeE+kPXrxES0Q/
syLQ6w0xaCC8cSHzpHU6BsU6ySE03YxgaCdOpK/q0UK4MXsgH8CEIz87ekavD0SpEMaYIQQ5QWU8
6ZkZr4EEnbwPYRg+s3r4JJvy/15zG1geQMyCjk29ko9WdpA6wJ4Gz+ZB777fv66zJ3/x+UmeTze5
Kuwen9c0V3tAW8xffB5+CDKhY5rPnvgixiCd0jRK8wRGMaPeJkswSLM/3zEQ19AR33Sa+iK0qCzV
wqMJ2i0ldOvwz9/8/n+/PzHGDZGFqnB833St7OAsNY3Nau3Fz58oE1c55pDGN1+82RJUupusX1DX
OQnWmIEGDto4zD1xOeGcNcEw4OpV9q7SNnqVbtqqWhAydwqXQiannATSDE0dQmjxwIBzvZC6ml0D
QbcJxhDA6EEnn68KK4hsWpkn8FaS8rEhnlya5JldAXVskK3S0TefXANwcxTgvbFNxB87+LTl36wA
sSCmQGGagId8bTQCDUlYSSt6Ugtfxi9xeURn7ec19aN/F3HFDFusZeWm1Ay4p1oixNrgdr3quvqT
8Lj/8x6R3wYSHRrbUKe9Xghi+BwPr2OelBAVTcWIDmCM2qhh+xjZkX9/RXOWFgcyMtbraDuf5tT1
XhoJkCohS9i1B7zefI9O/XozZIJ3LsHk+Pm+wFslGEF+9LHLjJgADJjclS5O9SwZuH7iIM22t0uP
7K0a4/NIJoJuE+6CPVUCLTIiI49K49TrGDMsbD8JtbUzLFVuRl2aescXYqYku3Gupo09VPAYlIxb
G2YG+UnvtOK1jwpyCjEGFboy4/FuKCv5j1X00ctfbKOBZnsHNxbHMrlLTa6AUT1X9FOAPE7RY3xQ
LmjG7EFdSJj4EwJjd8gYWfopepbxNvskSdWHB4s51P9bwETJA/7/F5AMCYZrvaxYwgsZNenmjC4k
jAu8CMJKzHpa6kB15CwjjCevtQbB9NZ4t8RSnmh2q+AU2QBUgF5PMdIrWYLZEwQFJxA72zugeNw/
65m8IpQaSRhk5TG6f1vIyxOk0ZwMUSt5bvkrQ27DwGQnAFfCkYxKetIe0MphgWcdjJjausWg/zH5
fIYWvwJ9cJhQgPFGVHi9n7k0JasjgcDsV2HAuXy6v8q5TcRQB1oFMEuK6ZFJZigEKAKgRArz1Ksn
JXnTlvhYZ78PUweoGmChAIrj+uenXWMlDR6PU4e8q9uUu/s/fyZeRsMRWAMBDAAfyZ7sTslMPbOs
ITjFyOxk+s9hq/zAzDpGhAeXiaX8/4yZQ+chCA0QeY2AUpPFKHVhZiRlzilkgV8B4dOu1l3wyWaK
8Y6OsDHYMbyncG0mUlRZGYo9mPZJdwVDWQFj8Pc3beZMEEx8uANIpiGQvD4TFml61ZZKfs7Z6y/J
nu9/fWaT0Nk6xseYT7EA5Hn9dR6HgZ4WsjjrARJsfqH/cMSCiLkFXIqY+Bxlnieh2UGEuVbwAtQL
DYAzJgxYmQjrxrIFopPJAdgcrWao6uRnOxa7CDPzhnaKszPS+5661Nu0JGti77M+DuJSFfl5hMYk
WI6nvFvRgetf75/KXO7ialETy4/uaUPROM/PLVDqgFTQxDEANA+xDPfUzrdhBtZ3ISuvTxqAVgN6
8L78mSPDNAwuzZhkBE/S5KLmvZRKHjb52TK/AAugXTiy+eVdfH+idb2R5GXF6/ysMmC4vRD70WQH
s9zmTubyaFcZKzM+GOFCx93sqtCj/FFDxaM6UUQEJ3ZPzTw/R92+Wlls4fOzyjHyKBCM9yLIHK/a
xVvqaLHekqTIz4lyEHRAheI5aeOtSiu/DxeyMXNLoQjCQYxpIt0z7UqqS41VYRbCKPSe2qquGS1x
gM0YBryiyPfA/TRgHCabVdfA5Yl7GxcJuI8aP9RImSjG9/t6NicEYfFYHkBvPSbIrrcsU2vRiVjP
zhG6ETUvjYHBv6DKSyLGnbw4lSo2a5nkZnZuASGbdC9281CjBHF/HbcRgoYGq3/XMTn6lKlFznKs
IwDgh+22YIJq1nCu70uZU7BLKeOvuFgKs/M+DaSRndHzDDzV303voGTxCwhF1F44mNkbeilrYgFU
6bBKiSHLHtg21NWVomk+Cy1XiupP1Mo1t9t3EjI/dORJyUJtYUeX1jqxEFaVR8CxoNlZAuM5Rbqm
5o9VvQnZFrwY97d19vAAamZhmBgGbxoOZTHLItLh8HqjcW39WFtep62BEHRfzNyVtf4VM/XdchQ8
NFQIoIjROKbCXE4Wauuzqj6SW6ngjhnrpNf6ERMlyiNGsGf9D66naLP6SdQFIze7WRcyxr9f6CCQ
OHnKAy07F5EPVtEEJbXW05YeiJmVgA4MDNCjbzIuZiKlYWUo8iw7C/QTAmTTK4ZnJ/p0LgQu9IWQ
iWWg6FxVeZ9m57I8pvHvnuxLsdBJNVNOvpYxOZICGU00MsAdqfiGWo9oIIWfNeJHx57lPNjW9yb5
i7cVy0ILnortu51mrDO9qFNWQc9QCTXbb2UAEKmHAkXKlv6k1ncAeiuqr0ar++o9vgeTSPJKLLk+
siRTEisIIbZB+xNgy0Fx3fUekW7XrjhZB8aSez+jiQgl4LmO4StekImOpKaDydPeSM8k82Ejgm6T
DB7VFpY1E7JcSZkoCberuAkkTc/I3xO5s4xd073XDuicE8Vthp/3N3FW71HWBVEICq83zRTCojUr
EyU9F+QfTX3RymNXLngOSyIm51R0pZaZJUSUNXj+foFvU+1/3V/FrCpcrGJyMujVafLMwsVCyLHV
ih9G8uoolQuucLN4y5L94ijF0pomh9RLWyRVmWRntbRWVfXeNLtC7RZepFkhBoLf/5V2pp3CiiaE
DOwe1tV8KDDrjNJhYS1Y1yUZk4XkWdOkvB1gXTOvqFwOmIBP4h6N8erY2IToAkA6qFGNh3dhwAsw
K9lowkjPffSUFaDk+tqJhZdu7mZqSE6Mo4Dw7KaNt7yThGl5m54dxWvjHWHbUnwJ+s+3TmElmGAA
dOMY4U/9bSUNBXpcRHo2hccEWAqe7qvx3GFcfn/y1IE52zTTdvx+/yai70r5x+YL78OSiImXFZO8
M7tEpohW/aQ9AvWM6Nv/toqJI0UbzrMy79Lz0KxCBxCH6Y7HS7Z4Zh1I9WNG30LS/bY2qFOp5egm
YefCbtaaVP3KfmBkqSFhTgrKLuCJBCgI2HQmkT4g92gYmA07a3zPtK3BdjJauIAzqgs/8KOzAlAQ
AMu5vh1CCSpNA8kqVFcAB26b8mxVx78jubl/KrNyMPI7tumPbViTg4+UjvVlgREAw6ldLh3Xjlu/
CKXbKN/uS5rbNBvvJLE+uEum45ioq+ZJ0Kr1mRWpXyXvMdruOZB57kuZc3TsSzGTjWN9QeyId1iQ
VvmYkvQoLd1eEV6or1LZbvPIdjumu5K93Ze8tL6JyZS10g1SGepzNqReR4+5QdxiKRE/KwSwYwQM
9mN0PzGaFjNDWg44rlr0ewGMi6F/CerP+6OIs1GbQ84FY85TIQYo/myD8vpcvqoqsi7nIF9qThg3
Y+KkgT4ced0xbQD3YqJ26BvRnd6Cenep3DnmiGrJFvyLJRETewNvSW9jByK0nPwywv43Qe/dp48c
VT9npFVSgXE0vaRDTNocyCPsLJNsi+GmIwA11oa9lC76SEdPdutKzkS1MpB9ZAMiqnOWpXKPRvPf
tbAsXy9z/TG1Ym2HZhXioYvNWkmzC9w0sOwDN6w/ulDNMwtVc1tFnXgZgObnJgrA321mJKuOWn+U
KgFFkgNCuFqtxAOYj7NdbYR/khZJvcFQniljhtfoSeE1vf0aCwGbahlfBzXRNwqznG3lKMHzUKrk
YIdR9moA9MWjjUPAPC0x4CIJGM5bVngWCwJXq9UYCZYWZNHOUG4jWtRrFhWd14S2sZU5G9aFMAET
1wNXldAKdD+FWbqYSYyeyyRtdkNOVC/qNOPVAQroSsmZ9Yw+xAZBjdq+CVa0XkBpuwqj2sFfMeUd
KRV7sLUq8BpbC98cNaS+YcgudQ2MWaG5evzfMDGyVRmvonJv2zzdY57GdOvIab/UpVHs04y1ADDK
Kre3EiS5eqJs4hRQkJasY18WJHbDjIH2pTXs1X0dmzHQuIFAARtvCxLjk7dGY7wHRHJUnq3yu0i/
NEPvMkRNS67ykhhy/d70VUyrFFQk4+sMVPsoPURodi/X9xfzkUebajLCGPhK6FTEhZncexmFoQIt
Kc/gOrC2gZF2HkPZ2itYAZpfvVeAJRsrPmGAiSKCxa5N+hyju1Tbc1rzc8LzeKvzNn7MGfBkW4DK
PvSUp6tBMP2J53riAfvX8GKpot9Rb2ufhByUr3bTv/TcdDZF3A0uYQwnyar3iseAJi9GOnKnBRSl
nfshswFW5pjMV80B+HoS1WBUiWw3y0nhaQiZXI10ZyPg0i2K2nabXEQLofO4C9NdurQr4ytw4RrT
sACLeYH7zpI/RbhKSOaqGvOqbhc5Sx7TaAZvZAEF8mM+bcxzXMsKrUZTWRJUZ4IuEirPTHnTUeTN
dH2XOI/aJzHtRq8fxSnMHoLKFpSHUwWoHGOIUfArz0kNT1OLjwlnCzdmxvBDBFoyHOQN4aJNdg8Q
I5SGAFg+d2wQ69hIlDUvkiWek1kp1ER9EjD+AB6baHJSAxgOjeDlud4l4SO2auGmzBwLYqP/+/zk
9ZJNFFZ9rODz5jvIVH/e//rcbUdZBaXIEdr+plQVxZrSgg6gOocNN5E+K3OXcYCAloHyiBykf1/a
nDpTIJqN7Q8oUU7jIwNPTKx0EaSVCTIy27QGxrQKryLxFL5UMZoXBhhu1HUtepONMQA/12R1Vp2B
nJ1lLyac/9DBAAWr3cZeArKc8zbx/P8rbfIyK3Yf2gqFtI7FXhQMbqj43P5us3NIv7L8e6g2rsjf
7+/n3JXF9N0Yf4yHNx2l1qKuaXnnlGejOLWJ2NVtDvhWxeP9Nu43Oa29+/LGCzM1ERdP0NQflAGx
Bk0GxbkZwpUiH/sAXRpLw8kLQqZtGRxItK3SQ0jUqA9GmOw68DqzYFgaBpncW1CY4x/gG9Bxih5e
9Hg1LmxrQEWSpUNKj5b1lO7qegFEafJ5MIaOUSc0AjkNJD+num4X8DQDo9WObQqg76R5VGL+9snj
GCUA5RCleIy8w9Rdr0DqpQZc0Nw62hFpXQe9Oa9qFHQeoaJdEDWzGlTdCFAJkZ4GV8NEFJx0pSuy
QRxTc7xEWWS0P2MFcPmfXhFm9kcGbFiIkTX4ekUCsHo5mMrEsWXAiSxjrxVvkbaUcLoxetiu8dnR
xil7dHNM3oWYSTszC9kdg15fZfqLAVpSqj7ydskEzQrCKB0mF4FzoH+wi12omFbzoFMH3h01rS12
YABUVlFN021jR9+1EJCbn98980LcZPdYafGBUIhj4B61DN3vcU0N8/d9KTe51HH3gB6OfAe6vG9G
jUlbWC0y/d1RdMw1Yrqx5dEwOjdJ3pscamjUh6JM1/eF3hgFCAWGM7opwMUD32TyCiLfLoHe0UNo
X7sYaEVW2o31hdzXnJIj/2FoSLeA2OkDuPDiuHDNuN4AsvRoxJY7vAbNUk5ibhWXAia3iErWGtDx
7qi+Rj3GcdeGtjSYPZ7xlYnGRl2KGNd4sYbAwthXNkBEuFUBfab89oYA5BufdRtGKZj3ctBapqG7
beIrFioHqGELKRgqU5xN73K6pn+1W7g6qBgBNwK5vOulhJbVNl2UimMEFHwddG4yKlyD/rmvWbcv
N9YCq6ah1ooJ85vWVop2YJZquThifLOx17HeuWLbRRG62h9Sc9M7rzLc3Jc5p2iXIicrAxJkXulh
KY7yoJeYpdz+t89PTqcz2oQRGxvXhGc+fEmXIoW5n49eQnhVI7M7kurXB1MBd1yL2rw9VjZ3o8pv
9eYv3gEH0IOg/iU4mWnduKa2CDHt3R6j5IUgTM/Ejzz79vldGnOdmPqGabkZWhxSS2IGOm2PjZuB
1tGolvrw5m77CNA+TrWCdHb6zPAuaHJiqeKYk30gdqmD6OMvFOlSxMSHAdOLpSWtJo682Qu55Z/1
98Y5NXgW47+I0qcFzQpozXZS0/bo8HIPiO0DbZ6K4dNrQGM5JvshCMCDN29+XyhAd+B9f6z4HsV7
+9MdcmPjOmDygdXs4PNT2Cytk2nbGkV/NETgC/pPG/8eomEfGGKVGdlCrvHW/EIYun2RNkU0eFNo
siNDidUw74+OVuxyeXDUzJMquGy46arNX+wcej1HIAkTnIfm9B62fYUe+U4ew/dK39pL05AzlnHs
IAVg1ggFgJnOyffJoIMUp1b6Y2uqJ51grLex0fxgkycRGqGb1M6LkaZfFRHuud693L+et7dnDGos
zUBUhW7WaVWwF3WItFzbHluNvGaV+lxZyR+9CRYci1tbdiVmSoNj0HpQ2qhrj11u/aPK+m1QxYIx
u/UCIYKoGD1RQYx7wx2XakzwxGTtMRzQBGOvJfKDQjY+KF/9+3s2KwmRDAY00IOHpsJrwxw2QFHW
7Ko9prp8sBh4yIXJvKiGK5j1zUJi4iOxce1qwIH+aMgD4hbegvEEL10NTPkx3eqbY1V25RqSOk/N
GTL5Wmg9AKynB9u06hnplxzcJW5tF+E+oaDPIUadfpV53a8iEoMwoaLDCuPywB4Xgu/u78jMfbz6
jRMDaQzoLSgAB3asM3WVRvrgZl2xH6rohPT0m8yr1X15cydAYcZQMNGRpJ1GyCb4twXa+5pjyED4
Aa6JLWFiBVbSA8/owml/BF3TA7DG2QXUhOGFTYOyGsxrKiur5qiRP0P3J1a+WfqLkCetfmiLjaB7
NVV2Zg0uN/a71xfi27mdvRQ+XqyL069BO+5EgE05NkWjezrp3pnVvfSpChLygm51Efy5v7VT3HBE
1Bir+mghQgCCV3Wi3X062FmtN80xU4vGLZilbZkem35GZO3mfZs8VJmefGkJph1BwhZ6Th0S16y1
1sPb8+mB9/HXwDnVQDcAEzxN+3EASWQCaIXHupOR21TKl1Rkf/poKecyp1GXcia+Yh+PU1loCzsW
7KChjVPJFC/JIg+YHwv6NJ7YjTrBnx/H0xEc32DthFkFhreaH9tICX+CI6Jx0zSJft8/xjm7jtAB
JCbj3PMNLTQVKFygOM+P3GEnWcitVfWruFnKnN9O3+B8bDQkj4++geHOiX42NQc9HtGbozGIYeV0
xbAKNBNIHByYCAW8fvSJWgGKwVX2LIosX0nDGnxF1Jo3RJXpMqCxuVUBpyRHhnTBsZo5VAzl2hSa
g37mGzcB8249l3HaHAuLINcagSdur5C9MN/ub/bMkVIdA07w3cCugzzU9SVtMPsTxAJyhPrW53+0
emkUZM5HuJIw8RGA7dckXZY3R6dfV9UIVdK6Is5dp/laa70nulfE7i4lw8IOzpifK7mTUDrPBc1z
CrlN9cqM0LMbnwbbJn1Kgtf7ezgnCXwpOiLQD9SiSTRlBkXhNKOhM9N30EBGPSgY/zSI4Yen+4Lm
DutC0DTx2ZLA0DPZ4q0ij0H8GK//2+cnuuCoTZQYAdbRJ7lrOGJlLw5pzGrD5RIm2hA3VZ6D2HQ8
laPE2w7gGq8DNX3OXwdSoNk981ItWUtrYetmjAoGknCdAL6PxN4UeQAsFUpr2lFz1KtcrsDRyVeM
NPFjqAdLM6RzokxTx7gg3LlxcOP6SsVVnzmlpkLhnfQRHPfbKHiszYXHdUnIZB+LvCMFA5PsMeCo
JORvjfUea7V7XyHmFPtyJZMrRK3GAcABfKPI3oWydFW6NciLqT8bjv/fJE1sMZOm4FWG5QwfLdqI
tBvTC5tDwhfqpXNX6HJJ475eOCVCHxSCSnBzzAP5oIbmk5XqP++vZc50X4oY/34hos/MPNAV7BpF
LBQWP2Nd80i9SeWCez27FAtkXEi6I9cyrY8SzqyIZbhKaSLNfUhN1e+VoVzdX82cDiB9Z2F8U0d3
uTHR5jy1g5wCCeEI8G/nSdQy9upULTcK7KHP44LtuRjqt/tC57bwUuhEu6MuARdzgSukZY9J90+k
P4fqo1K83JcyszSgRn50LeP9R4x8fVB1lNqhHSJLBfrOATBZrN+qWWnvbDNB/GVL9BA4rbnwLM05
qaihjx1NGP3Dnk4ulVBxkwC8CVVXzrR5ry36UAPkvM1BecXFhlEBiptDECWHIOj9eliId2YMByqr
KDfYOFG8WOOmXGhn2TpFMCS8PjZ64Xah4Yb9K9EXhMzsLITgP7yKhomO/mshTaCpDMNF9THSQIcW
Rh6obh/bXnVFtq/Eoosx6uDELwVhGUAzx0QOHNOJOCPueJ6GSX2s8+QM8mLVJcB/ElH6bjZh5pdp
iqYbYbzkAszWwOHrc7Y0kDNzGcccBJqnUPtC68JEl0QWBbXMHXassuSHw77HXbtUjhz9+JtV/iti
CmaDACUsaWOxYzpCgvJDIqmbsK8ELRgV5U+GsXCIc5qC1ojxCEG4cIMBrWd6qYeGwY5xUb3Ttn8R
bfNVAW7dwiszc9lx9/B9uOFge5qeXtubBIN6lB21xECUdshbDMOfafz9/m2fOyFkV+DmEoBU2DcU
iU4dB1ZYs2Nw5ubBzhYGmeZWgRgPoJW42gBAmOigLNoOJ8GwW8qqYw9CvIPDzOwWrPHMmaALg2DQ
FWCft/OaeuGA/hwt98c8M/eN0nhDyzdD2i+ImVE1BEUgKEIND4Zq6i1lhQU28Qy0QaLv/1SR8T3g
zm/e2o95rgSuRF7H1fAn7/4J3Uody9QoGqHpy0JgNnlqYos7sq+kegTRcOIP7WCDgl4BGIKRuADe
8GTQ+Z0Gftv7Ym8VYxSLBDxyMuBLmnrVWT8AZK3I1GOl+caL0DYLn789s+vvT5aFwBLvd4Xv5yi8
uVQBaImMAu63fXYMQdWeAoq57fgvEpffENG81/WwrhQkabShAHZkE/iDZq4xMHIcWsV1InJudOOU
BPo2sftzJRzcFdIcsoEJQHa1L2pXPYOPywNz+aa0xUoj7GtaVKobCdVzwn4VIA/HSY9eS/pal9Ye
sXaMWjp/LWq6TTvTo4ruaVx7SIXY4OVcyIB/QP5eGzI0ophgYURqEJZyOinnFNROaNphw0HF92VI
7XbflQ05FL0mtmFEtKc4MGLh1j0pvziG+ktReP0VhAYOdWm7Cehh+NFFbZX5SmynByeghU8r+1dd
1ciZ8lYu3IZbBfn4mfAUgDyDQsHkABWjLS0jy+lB2t9q+9sS8xiAHW4sO4Y+MHQCFw3PGIoc18+l
xVIZgUHcPBQ2zT0W2yszkd+advB0rVsNShm7Ggt9BjZOWuhrauR7s9Zjn7NiJ2L+LnXMdfUcE7x1
cFYse4dh9S06Dnf4nF+qcq2CmhuwiHDdgLjncWd4Key09WWPABz4wF9UjkZWJx5M18yMP0TaD2FJ
UOEm9amtwsc8c86srMOHvqwPbVQiaxyzFQXFOUniTaLL9p9QZ5VXBEnj121cupVVULfAfFtf2W9F
whMvpv0x6ovOTYHXomjZAxmdj1hnAE2NgEHagtJ0x2KJ5tkO7fDCzrpVD55LP05Tn1jKP3aFhk1D
W9tx4SVD6UVcYa4l1NwF1mfspjLm6wD5YuYGUfa9t+mjKPhbbDp+V9g7o2JfTK05mEni63r0xDGy
3wfAVePOQxCbXpw0e53qb8Ct20UG3bZIvbOs9UHP56ddtsYQ7iEHVXNSsmcrqHeAsXscomxdIjc1
8O9lqfldY66EpRyi2IZd7pyV2VUnzEdsS2k9azR4yiKBurFTq3460MewVpGFZN27Uahvpd75yJce
aU5WrHO8mGfHIu2iXT7OdABkbkUiaIJNVlFs/gQk1l4NeYvO6CTEnKkTur3MonWphbHrKPFxABOk
23TJU9w3vs6Nn0phWmsjlRjrT3jkdl3xAxhA9Z6Ng9iAqW6Qz6JV6Tm69NM2MzZmmO8MK1f8ZlCx
17ZS+IEdvCdxVO+z2tF8i6noILE6H118hpsacKvasPrR89xe08BcmDOYuYIYqsWYAebAkKxTJ+5V
XpRa16TCPBiK80Mry7dILFzyj3LRtVVCo9y/Ij4yFxeOMSKZjDd9ax5Up1GPgUHCNWaQyJtUMPTi
WakD22TqvqauAySwpf9F1GSnxom6qvN/gLi/KTK/VVI36P8w5nMo1aFsG1RFdYYJD7Xu/YACq0SK
VYnedb/OxfCaJlrzmMo8XXhzbp0RJDYB8w8oK6RRb5ph4iBS0Rqh9QdKKzTjHxtAu9fVV3TdL+za
reW6FjQ5F9CLmxbXBzhtw7ZU/qAyFn0+03EpAm1S18axNTuhIITuASTigRukYmvGP51MuRYxMfBV
kcHvGLcrzdEdvimVH+qSe2iPP/NGvZAyxyQOWvNR5LteRlxmVWBjhPZAwdTFXEBCb4jdfi0awHGj
q92JHU932tQf1KFbA5eDrEk1cIxaKL9II1eV3vpBGuWrsDXdQYjMtRw6Po47oaTAwi6+tX3tx0HR
7YY+y2Bhw+gx4engyR5t01Vj0FU6sJe+7PQdVRKvDpTvKkM3qqJ+0ezuKR/0syKLkwyNx7jr0kNP
RO5alXyiTrESrbEheADayvgWpNkPJ4/eAOVhukleaZ5W13AanP69SMQPU+OPRK0O0tD8WFQHK6t2
YTd4aeToGBmTa8njHyjewJUxzccYxb21DMMSsKPkkUeamzbGs4ohE7NmniF0T63rtREJJLrQOxYJ
7QFXcxsnw1ctw+BFh3ZqJGa/3vfZbuNX2AI0Aqgo0qECMZ0GjTIboOqxoAeTixCP2f8j7cp2JOWR
7hNZAgwGbklyqSU7i6ru6u66Qb0CZjFmx0//H0r6ZzJJlKh69E3PjPSpibQdDsdy4gR6AMp2fG6N
5FloIORlbMUHvXZ9EZKDjB55eEzvQphyqR3pmIq8S5V+dFWBDtc4dsL7sRialz7FND0Mvwtxs+Kx
OYIPbq3T4n1W16VqwkYzHYi2d0L/OabSMVC+sNuwP8bCcR8lreQXO2/yu7aRFCM7+Ljv2i7+gpom
eZI9YT9BiNXeA+BjBEWkUYzPptW9RWrnNROa9VglTbpzkM4zPcuO3X09yKT0mNsmL2ORDds0sn6K
yohe2hGU4BujrKOngWvdMyJ8a2tlkRF7KMFor0ZJtV91mJfQgwbPMO7Bk24pIDJNjX0PNavZucJ2
vzihAQM0kgJpNtk/2qoOH80aLUrSiZMjIYn0kWJuDqMubWhy2GyZ1JOHtgar2mCk9lPdhePnMGT9
F3A3wGLDD/6jG3W9a6CZm8Sy0I4kYwbqJFeA8Z2HXbUVgIbuUwtI+NuqN9mB2WHAQCAvBNuNVrF5
1TDlZo8o2emOtG6+VUa8lWgVdiT1C1iJ3JI71YfPSb42gGZBAcH8OwWumg5Sm3mp3qltjKczkv4o
AOJpk78i+RI3d1mMMqKj+cL6cXuVCw8UQmToGzKKCGjnlUTEK07nYC4I3o1t2566HGTtD+aaXb/2
GsAmAYsL0N5keecgMWl3YBxyivHI0XdXnD4OPwTkxQJoCKTdYEmZg5/AApQ2UsOzkbs9uiJSk3h6
G33VmBxWlGJpu/BEoVMZRW3Aq2cPFOVGbg8RHY768OIYOyjdYD+szthbkzIzQtAKveynu2TTxCN1
us/o92ZK+1tfbp/+gtcA3N5/lzPLlRAZpyO6AIejJv4igCjEg6Z9/d9ETKpx5s0NhjNYqQERqbuJ
BoyO3ZB+JeNz/Ujg+KcQdgK9T9DQSxENZo7rTT5tVw3zlvpt/EM2mxpIg2R/ezELB4MuJbRvgHEK
o17mbD+lPrSqEXp3TDFz8TdIStU+DVlySjg1tjqqu2vNKssCkfFHuDu9hLOlZUJUZluy7gi+Lr/u
0oOJZRVALmD2zUrSZ2EXAR4DbhussWhed6afcnZQ6Jwzxxwv3bGrmXGn2kTti7KUv8GlNLzQRuMb
e+jHtVzqgmVAy9SUrQMIAEZ2tkAaDmkrSdYdLbOS22rUtF1nYxjv7XNb0HPQejpoZQJUFQMlZ9fW
olULoqCyO+p9NT7JYUyRz4n07djSNWjGO25o9m6g4ohCzVRZAJps5l9i7ErkOGPaHWPV8U8gLRWe
zlJyapmsn+JS0V/p2KijbVvRp0op8oPHaXIwO9YDbpYX3xvlJPchXu1tGcZqg/HhLpAkLX92OzTo
dkIPkUjSUo8WSnkstwzMpGrybJuBtd4bsji/M4bG3bVSyN3QZY7fVyp6xIPfbkq30Tw8nP0hHupf
TWl2QDuCXIW1Qm7HQewHbUC02ZXlpgcRkE/xTnsjGzA3KXO3vZMm8EJAxQG836bkVrQD6TdqF5nt
3iW0geVV6EMzJLHu2qKKPYYG3a9GTv/oaOP84w6KbeqyabaNqbf3ht6H2yRu5J4XMj1pRRvmXota
yR+g4Mkxcxp0UFKdl86GVXUfNDzsixWVX1ILqISLHDQwoFf5pGl4o9LQXXI0Gy089kLUb2lYVI96
I8aVXNuCN4G0OlJsAK7byOPO9FxVYUnjLu2PNWmLnUIX4SkNu/AkSTpuqU3oNmxE9mgbWfgHYWj8
Dyt1XYAApxoQuFNnhj6tUwLkbdUfHX38hd4zisOpXvMoWwOcL1iRi4B3ts5Wz2JqSTzFceiF3HMi
3+nQan/qit3tK31lOCYcHU4OTfZo37oaEctY03LLGtwTQVYNAxOc4Pb39SUBU/8U0JImirtzp0Ir
9bIx0M9wKvJNpW/6zENhR46b1HwBSFN+18SupF6TbDQDiaePVsexunPhs1fTacaxKmnjnjjGzf10
ZZPtJHfWmCmufM2ZlOl+nJn83HQE5RaWaMWm1yobXhOGOh2KDBUghgT3y8qWXoXekzxMt4NrizKW
PXc2e7xvUla9c2KhIcFUgMZoYPJ1P0buwq/SSscopLp+AM1AvUey3LkDC3j1+faPuFLQ2W+YPXNZ
wmpwvbbOCRHlxuAY+S5Nd9OBVk+mRpChh/y2vCsb8y4PTAZAj6GJ+qrKLDQb/FWZczJlvS3A3JeE
oV+BrOW2mGs8zyQHFAf4HxcdtHOwS4NEP1qbIWeIik+RNYaeVomHxqWZ19H4CZnzH0KA2i+0Nmad
r2zqpI4Xb95M+Mxh1Ro4TMJNnBNVzpFX/M7l+YoBvS7XTyvDswoFQu/uVRNIKk1SpCjSn4Bwdwvh
q/C+HwAWOKVCeX2+Ndp+GxqYxsOifaNHKwb0yhGbpIMXD93XaOK05tvrOk2tyQHSUbreUZX/td1q
pyzMFczkSm/b4lGey5rtZspGVxMdskqVqqWHWsW+iczPBmgMmwbp5GgQaFBsd/ag7RXa4FY0aeks
YXuAQHxf6zzEieMwbAxO2CkeHuovtPkoWOZdQf/7+dnitDCrFI/xeRN9ozsL/3X7IlzfNxT5YF5A
wIFjQiH70qZhdg3vw6G3T6L8XTQ9IAYHi/y5LeN6iyAD8AYbrjKYMeYBRzVazWjbHTulHrcAkj/c
/vy1rl1+fjLbZ2aZjYZAiQ2fpzH5XhgNEOrikRj1g2Tl3W1RiyvBaDmcNwiwzTmoiFMMhpXRyE7K
bTxglb30920B1+YWa3HRNWRQ5Fuv/HtS90jNmC07sXwfoVNPqjeQfXhd+UCdNVO7uJgzWbN9k0Il
vIsadjKKqWRQ+5a7vb2a6wfzcjUz5YoBVR5iMImdeB3Etl80CDPdYwtUOWv/oCZ0W9rSeoBcB6IG
ToiL63ipByqzm9geODt1XH+UobtX/efbEtAjdmW5kdsCRH+qA0911ZljGJHRGRpzjJ6Y0KS9Sx1a
HHKjbP0Gr3W9GazWuouoo7Y5Zvx87u0u9vkgo7uypgMofiL1NBBp3WnA2D8VRRnvIic1v/KEDy+i
aMY9LFj/tXWI9VzQLD10epgdSso6Tyk33Eit5n6VpHGJVK5hbRE8yW1qN+MLWhVwhmFs7sMBsE3Z
SJQD7Kw7ZAVoDBzWJCdax862wNCBHYVj7SktjUH6k1YxAtU2ved2972q2F8b0h9qPdOewEYDfKuR
uls9c78rqTX7KuOdH1dp+UhaU+2GMDUfEAxZnRfKDt5dJ8ZTNrDoZOV1ulFukm2ka9KdFfOfw1in
gM3G+iaaigKmDMkndyz6x9RN0m3lNN2DXqblzu0101dJL3yGJpcXiqjIkxmKeWJowZufxPHWDTkF
1NYon8M2zjcIFOzXkDCxC0Gec4jQYr+Tsu4fSskZaq6DcSdt81tpDTGmUDqmB9hcFNha2G0wr7rZ
6HWSeU6l5w9Eaj+jXo/9oiYvcdeqP+4aR/bSDZ+6A0ANg3zpFfOY3bAEPeV69BR21s7N0gek873U
ML84Y70v9G7l/Viy78Db4IUCExHad2YK24D7xup1K3qy43iXk2IX1tFDZq8l+hbFAAWgY0AQ/szf
+6jRGNCpLHoyB731RBE/4vBPffthYmeARpEanfxh4K6Qnri84zzkUY25H1iOB6SlB1DTynu49Jgg
OQoWdooW4KuWtrYToRZXyOzzsPGEpjwbXEmlLTw0TK8Yk8keXXqBWAvqjBNGFUxxc8/BRSZ+HGgT
PRlcP7h82OPmPpRO6SOG8wjX/Drvg4qZP9ImP4aZthIzLR3ZufiZZ9FGbZsMyQBTNjrflWW8WnGz
77u1ZPOSVcYcGoxpmfK/7twqdzzOKcDy4Uk44pcJhkSv0cMVZ3dJBhoDIcVB2IBpA5daUTVGrrVu
TU7GSDAjCjXjbKWOv+BkGlPv4f+LeP/3Z06G3uYm/JiWnDpWMi8q3c4TmIgcNe4XQ7YBiqN+W493
bIB5I2sogiWlBDPF5A+g2cWdIw1TrhwrscvwNNjZjmfg9Eq32fiDq5V9XJSD8gZ6HlHKA8D4ch+T
ZqCtliukWYoR9cwv6PH1WvvZLL7dVv3F83pnLsJoXbT4zVSvHLOyZnUansJsS9NjWvof/j6ebmBa
kSJFRDwvCuFeJx1CovDU5s+OV+TPtz9/TdiPuAYerQ0CB4DBrgoooIdxnSJMyAnG3IBGoNpbEDQ6
qaqIji1NgWercweFz6Y+YHqs7hf94BzQhZ78y0INB9hhvCfAVc5cnl6pui0MZEu72rePIBW8vVBj
wYEDbgW0j1PHNzLOM4UQZtXTgdLwNDZxuTUSTNoQltttrALgXZ7p2bexR7ceWjqcPRpqy03VhXxf
Jhj6MMIb+d3AydgNaYTe6lryTam32R4zYL87VeT4qR7CM0jTERg+Em2zsv2buNZD0ll/2rQ1j6o2
Wr/jSb6xrfHDDNPTEYIFATkGVEGuOsBNCQ5HrjnhidiZFyZ0G2V2oBVro/MWNB1iMI7bneaUXEH1
4aUaym6gKdQJPYFR2PKwckQLHum5hDm6ugcNfJ+RmJxCoEyLVHqDacBXovZTrqwNJvagXky8Cj1K
KNPvTbt96iznYezdQ8SKO2a1Gww+2ztDf9QdzPQG96CeJyt6tPDU6BoKMqgAwXm+qgPpFmh7It2B
mpZH5viAe3lyratkwa8CD7YNHO4EtQJ86NJ2ZRXGHpWaTk5j+xxqX4os8w1Nesq1dvm4YgCWrgUQ
+6hYIPGMyHb6LWePAUvN3iqSLHpKSpyq/EUc5seYsZnsRwKGwbVW7yUlAsnfVNNCyu8Kos3bQtao
RZHTMH7i/CB//4MKITiHek6UC/rcEUGCT9Sd0ZNTP1j6AwnR2x5bmEHOS154XKkcvKCuEShR8UfQ
rjZ7EFtmftSE3xDFRgA803CbU5q9sDALfw0ZpkGVOYolvU2aHZWd/YBiVfRy+1cv6RSqbpNXAbwY
+tUuz0DCtzT6DJvSOF8igBso6h/ABm1vS1l4Eadm2/+XMsdYWyNJU4y1ISdNh2Jt+FvbP3C+ksFa
FOJijN5EAgUzObOyjWNJNhQFjEQN1CdCzBwNSn3oh1Wubx0J+NLtRS1dFQTmMOrI+UxO++XWqSzq
EQUJciIMLRhI6fbu3yz91MjYa9eI3ZdlIQM5dZnCf5ldFUBWc7cWWBvmpWziNvJAVu8LlLZKnUwo
WO/20pZuJkij/yNu+vdnNzMzhVFaGZamMG4w0vfu2ABw9toYQVIZXrVWEVsUh8ZMDGmBUw4mlktx
tNddXpeT41nsZQwL6qWutzet2NPWKNAWNhJPFpCkU7ZuStddirKAZKqkDt8MnB4HEiVvXUj3PUm2
VZ3sy0ytxI0LNudc3Fzxqz7JRewMePmVByqANv92+6DWvj/bucyucxul0vCkBPwkL+criqBP+zGL
rgxwkkyDERBeocJ8uV92o9FaR5X0NNbmb8P2gdRTe6uDc7KFmY5TD51OwFawrZa7LwaXb1reeZae
wdmwX4e+f5RleQi1ZOWuL2gMfhZmZ8LOorAzb95n42BoiYBHpcJdRxovk/eka700jg8Dhmc61RpC
b1FvzgTO9kEfeZei3y08OQSogdS9L8AfTVx4VuPoK6KvPPXvLuHVviPp/04SiQ/P9NTQirBIgfU6
jZ01enbRHqkqdlr9xrIX4ckNHfs9DbtDqcx9auDco5KtGO3FPUbhGORU4GC+SqKOpIkdk0xhTBJ6
JvnUDvuu3LHm5Lpfs2LlHVrUMxPwM8TxYFqbu8gYOWTSdIrNWox5NjNr6+iPYGIXZuKFsAO5A7Lu
lTDtfSbx1R5PZBYW0hRId86Mqt6BNLAVVXiK2bMYQObAAFltqKdM3bObwB6+OeMec5o9/F0AB12v
qzF9BB2wtS42pKg3oMH2RIwYTx1TW/PdqPcq3fzEHbYXw6Gpqg1gtWhlNrwhPJDe2HATrDsPiYYR
Q6hCkuYkstzTwr1jfeKIuaP+U5L8sMKDld4x4wdxv47WnZJ38dD7t+2GvnS4UC+YXNRbsAEzfa7j
HsFGl4SnaHiru20+ngqgO+xYebr6xcbCa/WDwbonYn0qeu5hEi7yKOPWcAfMCwVfA7gDG9s53P5V
7xPV5ycy/SR0Yr23xMzMWWhmI9Nz3T2xCADkxh/ary48/lSvNlLS7aiIN+q7Uj2I8o2Cr9dGv4gp
vxMQfFuW2pr8Z1QDNpyAkH4IOlB4mAXQHxPm+G/IH11h+qFcy8zQaauufzR8WGgtgLRzeFYTSrvl
3HJPGBrhFbzcYli1J6O/Ra98Q78n/WthNgj4vjblUeT2NqXbDvkbI95TbZdjNpybUa/O3yxWeGH4
oJNsn1WflP257PadeapFULuvvXlQw1vXZHes+J3LAaldB1T9d7cPYKHciUEiDDVdpDkN0OrNzI7j
qKKJ69BEnVr3uvgTqe/z9AFTJCyoPC9fG/nHTO5Q6EhXQY4LT5kJk45+BUBVrhHydTX2VRc5Jsr0
6Do6lsHtpS2ckolWVh0NXAjyAQi4fMhMtI+gZ0xaJ87MozvEe4shT4cJkbfFLK4CBG/T6BIb7ZMz
J9SukassZWWdHIOjC+Sx0T88EAPPMQKC/0iYfsGZbzZErerqurVOmhlEVu1x+vXjSwBoDcz7kAIY
ymyn0CpQDIBOWaepA8Cz6zUG0qUtmtrDcRCICa7SYxT9kG6N7PQpr73mkP/6h19/9vXZ9lRV7dK2
mYbAys+F8cmp12ryC5YTmW0k3JDPAZXJHFXstiPtokKyU9mZR3NoT3xwvmBC92duhP5oR4fBqvMV
d2BJeZH6AISKgVL3KoFk90avdxzK2/Eaj2JtVy+iG6Jt0Zl0RYGvROHig+J2Slfh5Ueu+VK9OEMS
JJFtFgDZXxWvrNupdgU5uybCuBRhMEG6rpQYoVqM3V1rUNSt2jg7CcNZgxVcuW1YDdKXU34BY2pQ
E74UpSJR8Ag0GYHWo4Gyb/Ya57bnMoEeA05/t9Ea4eZVEDoJdOEwIUWDGs7cX9Z7DAwP3TIN0uRr
zNAl8aPCBUrW8lVL60J7yoTsQ3+dNY8HI2AI87Z10wCojWrXxPmuxJRYp+x/IWw7WI399/atWjoy
0K2i8w7O2TWGSiraR6GLmYL1yBpPi9PPdWSeSsP8aDUF2wdiPKRP8ABdjxvIAHTXXaXSIMMwxqqG
w/lLNiv27eoCz2TM1I9HSWzyEOPkECH+Ns3oq6LsHsgH1NbRhR2JT+jOWJu2uywTNAfTmAlwZc71
EHWPUUyTHy098er4hfWl39A3FELM7sGp16qji8dF/yNuPriVZGMHijKaBn0X+TliQ62Tm+hflGIa
x4cjQQR2xXCHzrMIzaJVFmBm/aYY7MAa3UD1a2nPpSsFSI0OQOTUkzW/w70zhjrlZRmktR0/m5Gy
vnIZoynpcxLC5N5W9EVh05gOw0K595oy3yqiDOkBEYxV5QsTpSmR3E39HegvWrG0S6JssGNPk08R
XM+hnplZ0gRc9mXQ1rBG/esoBMZz/kKocHtJS7oHZBLFxYVlv8od5ZZoU0oxIASUDvqOpFq0Icra
OVz/zQz+Aq/1UWvMZmUjr1553LIJ4czgcU20HpOKnrkpMeG1ZnNIbYxHnTy6KwmAtc9Pm3v2+TJN
2iKRURlI9AD6AHLe3rOlC3T+6yf7e/Z5xkVNDIFf77wJibitGzZsxdStrWA6tjMR3KoygPOxApVs
CUZv/48bNLM4PTervMrx+RbDc0EAur+9QdNfvwh6cLyujfTERIUPmPJsgzSgOzD61SyDhqi9yO+H
flfm37h4LoaDZezluCZw4bbgwUN0Avw1vHd32s6z7WqrgRYtr4oAlKYA6zYRebTTavRcYRA/Gvna
KJpFeWCWB50PpF1ZnaFSIpTtAHnujr+g/PmnWBvY9R5zzDYRbx18EwaYBAoSs020Rj1hpIuLAESF
HNiZgZNNjzu1AUjJscunKiZbLnp0jbhfmpxsKys5Ya6bFW8AAurlk2GhalgmOiYFuEb7WSg1PLRO
nEaYiBWVLzhCXXmYZUHvIGdAh7/bemWXa48ltRK/lEzblkVSeQx/5S4sMKOB1W3yEMU83AxVnz7V
kmEAD0jy7Ls27PhX9FfgmMUGnCx+hoQpU2pbIHXSeVk2ZIi/I/cQa5p6RCRH7gC5C32cDz+BPKzQ
MV2eInEN7ImHOgRg+obM33qn1U+a1N8cEX4vEzLWO543AB8mqbbtiW1EgI7UHbqqbLPwKHf+6mCO
faVEw7zmIcLwZET8n1kJYsesNHmg6bGb+ZwlyBupGBOXdDp6sR7p92h0Cn+4aArrvDbi7oakibHJ
zMK6x+Tf3mc1+PP0kuSf8mGkfi/SHnxSuY196asV67Jw9YFLRDVkymGi2ja/+nY3ZBSBFR7M9vFP
XusrWecF3QXTISC6KNxTKNfMh7cap8hTy8yDCG1AiXrT02PS33fYwNtGYMFKIkOJy4+qOTyAeSjE
e9VWIUjgAjTQY3o2pt07gG+slFkWNguP/8S7Mu0XcPyXFz/WKWaklFUe5PFd+GKvtcgsfd7CKUxl
O8Sk86qRGC1V6+gFC+zoS5+GHi3p9vYuLUpAMDD17y0kNtyy1BISF0WQyI3VvrK1MurK9+el6zJP
xjzs8H3T3bpb5B7/p59vzZQpctPQ0kZ83n4A6hssM7c/P9m4mQ1EGyWmh9IJLnZlA+sxi8DEhyHs
irWbumzvKD3BN4epu9PIGhJjaavOhc0untODnDF1BQZi6w8OzImxksVeungTnA75AbTDI8lxqatm
mg/MmSbKN9FWpLXXcuHlur/Wsr9w79ANii4hON/gu57H6F3cUJR9clwJFaFdrjiZlXUIB+Pt9tEs
iwE4BzxgGBU6f57gIKKpzkzyIKZtgCKD1/fGobTG3W0xC64E0ilThA4luMZWRui7yakWVcFIes/A
dEXW862po5PxxDj4mLveC9f4OBYUYToi+PjI14JQbeYdcbOAzumiCuInkhfbSqzxZi4JQH4dODMc
ElrPZ5qQ27xybCFkQEsk6jxrrV6ycG3AMYv2c4z4xaWhs1uZCJemaWOUgWX4+fPz8AqCGb6SdVrQ
ZoysRqVUQxsRcHuzNUgMJ8t4hoGPbja+dOV2TDiwqMTxVPpxEwlJjoMJCNDnq1DILnRT8gGrGcD2
0OJPcFvFlk4D3TMTxRYY3q4aDsYaR1RoHCoWY9yGP4xrW7UoAM3ZBlAUGCs+P26NwMIDF10FKARJ
P8Ofjy8A7zkCRZgvvOuz48504dp9XmGDbOPQNvGO6ne3JSwd9rmE2TPb2FIHFViHcCTKvMg2fDhN
W9L9FM6K07C0VaA4wWg9nMg0VfLSRsYJhlKPg4m5hz9kfHDLFWuy+Hn47ajFTDhqbeZT2xg2oo2M
yaAWr6PcGPZaq8+agNmt4H1atjGFADPf69o+XCEjWvg86q3IE6HFZ2ranW2P2crcZJKUQZ1Uf2kN
r94o1gqf108uPP+J4AaBFOzHTJmcrFSAKfVlQNGcbQPptnLCC6p08f2ZKmFMbBs3Gb7fx/VdSvov
SN6AFCw5IL338dO+EDXbLTrUSA7FEIUJD1rv6V9uX4qFF/Di89NhnQWdolWGqAguhV0dYPdClKXW
KD0XzhsZY0yTs/GQX7fCkKTK4yaaRnQygTI7ID3ExUDt2+tYPBGMM5xalx3EHbPnLrdbIlgocCKm
3Kq6fqtNc9c2+TYs85Xk/uJ6Jvw4NAtlxHlmWh/sGGhepwx4+qgObboS2iyeyNnnZ7ePaTI2Wsbw
+Tq9s7VtrW/7Kl2xhWtrmG2XzvJuQBIck2HznZPt+sPt01j5/DtX2JlWIRroZcbtMmDFBmPWyRpw
Y+m037mrJhdnAqhdaq0BGoc0FlApWXTJp6E2/pAkTJ6aNALhIe3VyuM6bfnMg4f/ARoU6DFgd3OL
JeqxG8AULII+K/Sjaux4Y6Sd6+Vja290PFZgLkuct4wmxhpObUEbKBJCqIGgixBe1uyg6jwteD7I
IhjNfJM1hyoDgeiHi28TLhxXB8S0AEABn3a5neA9zyZSyyJIqz95+RZiLGj59bZGLGzhhYjZOpxU
B5sFg4gy+cFocpe5ewc0g4OLBrho18YfrmFOSzLgnQJ0/z619XJJca6cwiAI3DuSeY0yp+Zsj+Sd
X3WnMv5F+McvFEVZBxUJFJUBv52tbzRHQhlKEsFoeWha8O3xH/xtVPUZMpEo9FlXXUAkdHpGYykC
K9xF5E9vf/zNvPj+7E3jpZk2xSBgplPqGcOfVPm3VWDBKECNMV0HPSNTh8yk6mdGoW24IVqN8MCm
mwq7tOa2LF2VKZOJQdfI18K7uPw+0mk6IEuKB2BEwrBBQraSrti1NREzv6KKwNkPgmEe9L3cOm0f
6K08JdLe396pJTFwha0pYTMxm8zMW1KyRLNR05iCbBfWudnn5sp7uSZiduXj1jUGN+5RhuxUuXdE
XQNkx8NtWlNt5dzXRM2uhgwzbg1yTAOc25Pdx5/YcKe659tbtvAiAFYFNP97rQlTDy4PX3aOqyoM
awzqYsvpQTFPA5nTz9tCljT4XMjsXMoB4XDkGmkwMve3IvXohXq/cvZLMkDaBMLCKRMIJ/9yIcag
9MLSeRYYFlheNnm38v2F08BbhmQ8iPyRX5m32VVAkrlumJQBqb+RofFt8dxgPO6HN+pCyMyWDFXs
oI+DI67GFBoMgVubK7qwSRffn21STBTYTiwsglFwQnfP6SoadnGbplEHU3UE3Hqzo04wXSnPI0cg
AeWN30vMAVvRpWUBGOmL9DiyHPMg0cbQrREMuSJoO/ZojeW90wg0o69lURbeXTyE/xUz7eSZ0U07
VJzSdBAAu2A4RbdXqL0MQ+uN0SdT/57E3//h4KcEwZSUxz+zgy/wNApNx6r6pNmgSdEz6pfbEhYX
dCZhdvShsFAdqzUR6IVzcNXES3Kq0Tc22E+mw71kDX++eE7oSUWFDFhSPL6XG1hHFo80MEcHyuAH
21B/x16CYyckKw7EpFBXPuaZnNnTkgwYY2jJVgS2IUZwxXZsq9cI74uhBa2D3RAQ2Pb5SuVheXET
5Ao+NKrYMy23uhQTMhm0o5/4HfdteB+1K27FmojZQ5NIgZJTAxFugkkH99FnjrbY2yqxKAJjFYDd
B1XPFdLXGtBX2VQoZXOwIXR/MKMkWRtquXg6ZyJmz0uZq5y0Jdw7IUD0awUJCN8Y+x2nv/V/KBeg
dctBgRDjQhj+z6XCFSGIbLMqLII2djeGyI5hLnxQkGFGszK/6rm1lsxY2j74TcgZYmQvCEVmmkcL
omXmaBeBIXQwxyUoyIJbPXU2Hz+lczEz0zDAZOuxjXUR4zdKvh6Vv6y1fP7SMZ3LmBkH4IBGWZkO
ZOiDVxulb2VB0kmv0aItWxtWt+ByABP0332bmVYSqVxEGRbk4mzM6tUaO78zBDIOK1do6bXDnBqw
UDnojbyCVmlGjuk1WiQCo7Ae0D78SON4RcSSDqClDGAA/LOQno7YCNQYdAC1I4+OJ0VeW3d3WwGW
lnEuY7Zfld6TkHYWsACDX1ZouvoHM3D+/dnFsUaGmoeO7yPsA8yo9t2u8+q1oUFLp46OClAUUYR6
IKK8vJ4dgE6SsSEP9MFA68Spakqf5r/Eh0lq4PYjwwSoOuwySgaz1dRhkmC6bpoHIXlOrLtQrezW
4joAOgOdk/tuNy/XQfO+dpOa5QG4Vpus9DD1AmwI+9+3z3zptWaA0Ux5GsTG80jGjIdosEsElQSj
XuLy0Ko3Ku+7uPNtGvlmveZ4vmd+5s8o1HjinQSK+GogMNqZM5DTZCIYuKUebGKpDScV9bVBJ3vu
SPPAuu5LiKHB29Kwxm1EGd92fat5qJC1ni7ZuBkprcAfQ8QmMVxxH2KMkH97W5auG9hZ0XU2xXhX
XBeguOr7sXFhcovX1Cg9xb4Z7T+87ecyZvaWtaVGdI0UgWYERJ4qC3m4tVLE4vGerWN2GRRoeaLc
hWWq3fLeNvpnm6ovwqD3kpc+iLGkZyJJ+r/t3cyM5LrRZb2Dvau+5TYALH4n/0UCejQRI6FeD7Tu
5dXAFDRl6xLZRSUwrKa7i7ufgHGv3L9FFTgTMlvGkDvKHkfAMMHIvjFJ4kmr8mr++R82C94dipxg
voNHfrkUm+gYEtsxHJB4iHu1VwYSlghpbktZenbhfKEaPGURkeO/lMJLSdt+tOHjdeAPTD6HYp+7
lTfKz3H2+7aoaVvm9/tc1GTWzuIZDviczpDrD4bhte8+0ZXPL50KTDtIdjTk8ADHufy8XViZnYYU
mM4oe4zARK730R2JnY9DF/GYY+wvvFUXFPGzDbNDDAxgncLdNEu0nmnkiTjOz9s7tXQoAE5Y7/C+
6yRSiYE+OlGpCGC9cgwSiHca+rHAQKxvbwta2DPk3HDuAADpk9W93LNKREVIqI2GgOZXxrdS36X2
yrFMajo79amuA7pYNBfhP9Naz07dFZxYtkXQDFD+7cNDw9yNS6JNX9wlZeyjm26VJWLhebyQOAtb
0hTBYAolgJ4NXkqPMkKLJkpXDJ2NH98+Z5pCB9Qnu7Y2cQK4YpKi0aEhuTfwXYUBT7mz4t8tLgeD
CKbmhqntfaZwNM9jZYNtOjCib1Ze7lN24HXj62Kt2LekDIhdjIlZHehZc7q/ZyfVVqjIiBbKYJKv
NkOvpfOtkW//sGNodQGxDpACV520kcHKSMU4m8LwFPFpfNL6P7dFLO3XFPCD2muapTzPzjCBGWVO
ZU49QuBGSdEQog++lsJNGleuKVuwaGhyQYoJECG0ANCZiSZ8Gi/bosfANZP6SbL2TeZhITYW5Wh6
DnPyFBbhKcmSHQl4ZO5IZu0EHKBNGJfk0Cg9/waik3TrNqr2ZAkiu9RSxTeM/00OvTLSvxmqBjtX
Ge4xZRW977po3DuKVFurtFCoIEZzwGCSIQjrsvCqvh/2KTG5D0XqAvD49ccO7AGY09Mbv0XWkAcG
Rgb0yNfU/aWVrTlsjMJpfdq2hq+U7P82Jq82tBz7P5XSki9RbvFfkRDuQYT/R9p1LcetK9svYhVz
eCUnKQ8tSw4vLNmWwQRmguHr74Lq3nNmMKhByXeX95Oq2IPUaHSvXiszbp0amlv+WLI9yHZeclaB
H4us5JBp7rrX69TeDa4+REwDR7tZM5C8J+hRKIusegepPIDkLrh+iesWOzTzqPjspcuOc+jgkYXH
lrjsfW4XJbjTcRbbPWRwHmctbPL99a0lXW+0BiKHZSPA/+gQPjkhNegnLShxFTFt+u2jXnXb69+/
HANYJzF2FInQNXVBAgNgiFbZPU5gstTvq2Nsh678NqXGPYXg3XVTl0MBpwqo+FFmw4WJlsTzw+7U
M8tYU8DUPhlRcFGkxC57dUELgKoap1VBevLiFEJzbm1LA3UQyiX3+rRHlIRGrair0bM3Dbeknu/m
Tv+5JP59Wax7kCV/13NVrVw2obg/0ZdjgIrsQu5cL6pOpx6y/oADxHOWH3SGB79T9wcfpEjXZ/Qy
oOYj/q8tU5jRuU4AXEdb07h2ULsbNu56U6zDrum++B0ooFXuWrqCyPwAA2LaSDkJF+s0dp6NhwJm
mCW7hhj3zPw8uhZDQpYEuxLddRdQTqPogsFHpjEudLgK8t4D/HZ90qSDAD8i3nuoMaMb8nzSWKpV
2TBZebzuAve2U+GnZeuPfmTOkm2CjUMkiSNaZ9YOQ9GPpuNTCcEGIweKOvPyrwBAKgJDqS0Ltxq/
OlH+Ee7pCY3D0MNK8jgH3fIN7ex513n9vGHeXG3SoP10zzhOGG45UKsi+4f8j/DUKdiSBMGUY2+b
+8IHGg5pst3nVwe0FzxVggfIBfzZHVv0Gnk1TMzE2wF312xHM5kUr11JtIvwCcJz6EyFcxXpqYG7
qnq0PqA0t3zNWTSQsCpUVDGXNjBZiDMh5QJcHx7u5/usLg2bN2WhZlqZYIN5ddpf/rozUHsiaBm9
PmtSWx7QRag3wvuJmPR+6NzBGdICOW3KvrrIa0YOXtuopVlJss9z3fu1Jqmj8LiX0RtGeGJVcD8B
Ag8jodgOQzofeAQRudZoRGAcqxXjk1qCZBX4UEDSepHlJuVSFH1O0C5a/6hm9PhPX0xXAdSS2MCW
RoejjfXCNhc2N6gUraVLgyyG1qCxsk1QmRtbVRmQOJ8zI/zvJ9c54aiMPIcR+maDeTtH4uP6TpCO
AqVgLAvHM4qhuw4hKTAetnncTFDdHPRvYMV8MMmoSHrIxoF+ZAPk7shpA6FxPg50d4xgNzYxjlez
f9Gy5+ujkH6eU9RzxQ/A0YVQwTfZgKAan0+0InIPIItWbChZsIDXJ6+YQ3LmUp98Xmi/mvqcxYBh
L/elqT0HhkN3HeJPUKsgfPfm+lenORCoZBNDU9dQ3fp16d43oAFXYVGkw+VaRUAfoWgoZokrbWn9
abazeEbvHpshWjQlL9dnVBIqAHuIkiRPI17WicAlYrSLho1XWq+um25K3d6n/X2bBxsDckGNpVhB
2T7EAxxYNNANoC4unKa0cUtWeRRXU9J9oU73GLTZYZjI9+vDktyAoGYHMSOeqngWi5c5hKuWcUDf
cNwl3YEw/WdaJzcByG6y0f5x3ZR0RNC2cxCK4w4Uo32/zyqnzvwsBpgd5EZe/Tj10XUT0n1wYoL/
/cQ7tDzW1xssEpuMesMxYpGbl6q9r7LCB3pipZs7opPWg6MrDqb16HwezomL6GQUfM1Ovk8H1tW9
j++vHt1Y+nx0aqIIfGRDwKoDHwZUCjoxBPfTO+h5xLsX7qfa0m6Tx9fXQXKdQnoUSRbeg8XV7M5H
QKwe/tX2kWcbQPp0Z/rPQfZNn+886/PRDpwcchPgaISYnZhwRZI0H+ahSGO2ajsWBFvQXX66rRq9
7jzjxgHIl7kcSHsMAX+mxunXOgizX9dnSrYQp18X1roMlsyFHGsK6E5UV/dAH1///kc68DyXd/7z
+VKdbKauQUOc0/Ofb7SbmgZR0RuRli/bupyf3FQDy+84vy9seCD2/NI0qryo7KIA9AkcbByNiKYs
YS/A55fDMrYkJoX55LBjM/yqtPHVLKcCslNllFvOvhqMLUTSdi4xngvjH87r6S8QOcJnR09au8Iv
6F37qNfJC8uCm+vTLPFtgMKhvsRB6pzp4XyWiWu30wQN2lgP7mftgaIxKFCcKbkJDxwcyPXBXQu+
LfXd1istl8SZs+vp7Wrdaolqs/CAU9gsaFzCCwVpABAji52fbuYUI9pgSKzRoPpheqxFa5PB0Kow
aPfQBSfg0ESOqPYS9JUHSEulUJ0KvQW92YXVqVIr0hFbqLVzHDjPdp9P6tTUZqfPThoPxrGk3532
ndSKRO0lf7yFFjGuJwAmFbTHiMCzmuoMkXGVxfC3f1C0/J1CFLAY3od23AG2fwcFwBerMKEUPSSp
IoaSnH0khxGz8I5BXIvC0Rz8NC+swk9j8OZF87c1+7RcHh/ciQEhCtS6BWKYiZfGzXpvFNDGRlny
091FMIEGNUAzgKq7CJdHfUoMvW8QaK7tdgLHG22/Xj9a0lnyUT2BnCdqBGI/tV+M1dBrLIsJFJGi
wpqh/VhSFSpHZYX//cRNDrltVQ0UeOMcSgs2MCxjq+L1k0SQmCpOTo1+xEtS+KDx0XPX0QxJ7raf
w2xB1J+vrLtb17Q4LI2xPAU6MTeWN6syh9z9XJxrTpqCpx/yAiIuoLXXPJhsBOtaO96683Bb+utX
c2IvZLEVG0J6aE9MCXsumYF3rXqYAoguCdmYNo9mvU6Rr+eq7S1dM9TzOI8PmH5Fp7s6taXlFaJ+
b9xXzxDkvr7xZJMGenSwtngfVPSC+0ky8OMH45rFi7Uv6/nRt+4NqI+2vUo8RWWIe+WTvWfpq93V
Pgx15Usy2nda/wWtAejZUME1ZBMGuihOosNZ70X3nsz5kFe1lsZJue/Mw6JICkk/j+QJcgxo1Lqk
OiJlQdcGn++Dx+klaf/hAgQ6GBgOpL5RMRB2FspGjZEvTRqPjkE23kqal5k4073bod/k+tJLgxbw
QwW86wkQLTGX0SxNnzezmcZLrw1RUgEbOBdF9+glA0TerdwI0yzdz262QYqKbZy8gRpNobvv1jQG
ilQBD5DEwwst44+iJRJUIgcAlLqaCa11QCiWgCaizDFEqbU2O8Ov/I3nMRpVpIUgSBW8oAl0VlxS
svMMqwhp8Cbh8JnzzYl+KOYYiU9id/bvjDILS5Zs0nJ/fcKlRwCy6mBw5PkjMUhMaVNBZ7hKY70e
fvt5vV/W4L1oUXAbesV0SgfkA7YKlXVQp4lslFzI0pn8PI0NULRtp3ZpnkanrW4nUNcr5k7m8Xke
mzMMccIx4YJftJG1S4ZdBLG1+akvAdJx2qPTu8uGzIb50JHW3lhduyieLNLti9ZxMPGiLMxrU+eL
FmiZ2+r5nAKWVR2bNNhAhiEcyiVcGtDEoQxZegyM2n2A1h2w4k6ofiSL9XmgMPhVIDrLe0QkUgB5
WvvN2pQUD/4GRX1IPv5oVS9+2cY5sSF2ITVJ5yWmDxvzuK8nMIW70IFebqzp8w35GAxiHQ4QBBuH
mPE20X5kFBBti/Xi4NmRRxX5HulAoD8GuBPuZ2gNni8ZUszoYndzGpcp2/ftd5RFQ2N4hWzi9ZMm
2/68pc1DDQoeTiQWIFClWViy0NgCNXOC0i/A2xrQQ9etyEaDRwo8qIGH+YXKqWORCjwvjMbdslvN
KPNvBoB2Py0rj/j21IoQtOVz3VWWNdEYcuhh53SbcoYMeRpW2p9/GA5yJQAFoyHVE99eTLerihK9
jHNr43XREIRJ/bYM/+JrkTHh70hkyC7SJgkQEJ3bgsZpNMYxDDr6WFvDz9EpFK8e2R6ADfAlIIGL
Z5vgl/JstoLZAyVrtfZ4zVmkDa2g3q+0f7k+b1JHdGpJuLMBl2BdYMxlbFjtrgIlOrR97ictCIvS
uckyd+MSfbeu/jOkxMOmzF7s2lAcLFlUwtObOFooifpijY/0eQ8G7BV8TP7wExwGxzpVQa0/8svi
FY2CB5jrAMkCLk+4JA1IGFZLVtE4aJ2vdrtC0yfbTC2GV9QRLhsA4+0+9Kb53gIMqJiDW1rnN2ik
3lyfb+nC4m2Bsi9aFC5zLflq0gAEAHFttsOm11qIwPggWgfY+B8MIRT5AO4hQhK8VUGLLBtHeKtp
LvKvlZORHdpBCQ2TEfTq121JFxCoV6AEeWgg3qLF2pHBHTC5Rr8PHgeVhJzq88IWpYmXOOOMG4QZ
bjgRPxy/Xf/9/DRdbA7whvAOQNTmRWh5l48uq0wC8rRm/eM1twEYGWh1a63OduqH7XVj0h3go6gI
1wh9K1Hw0QjIMIPwFuRa/hMaW0K9fyo9FfnsB9fmxZBArvOhXY+BCTm9Iag9eMO+insbLE5BvT45
ib/3s3xnE7azoRvahEs4Nhvb3Jir9gB10aekBjlLnjJFqC6bXU7wD4pVgC8vEhAU8lqkMtCx76Nd
P1iMH20N9ZwFj4Xt3Hp/QQOt0h6STTEKMlCWAJoUgCJLuKn1iRUJihmgl7rnoKIg+26bb9eXUXZ/
go3LAOwRat0Aqp3baNyVDGxGzG/5e7PYGunODPYW+4esJc/IBoiDTZjhv+Lk4emRQEvLFrR+KCDu
24HuJ914XEuVGp4sDIaWARh6IHYKUTzz3EyWGAi1gwDsYsaPwE2jhLzrPQtT7/vo0nA0ln9wGKf2
hAWyLYhbQnsGDqOMSuevaaruaZnL4AUBHXc0iqviDqgZzl/rFPyevsnInfP54gwIxMArxSNOMKcL
p4tSn+E54ReIm0GgqXVh066KUyMdwX9NiClx5NrXgvhA+FbpQG+WuS0fzZRMCivS7CqiJbTWoQAA
ZyQEGuM0LJ3eASbiZNT7sSRzdgCxFYXaL5sOc5EUe0ZT46YdygQwn8zeVSM0KBW/QnZekTZH6Rap
ZPgq4UcQBvL5wWWIdrQVmsrV92KdD1X5eSpAztPlglESfgEFKWHXeWuaGSvlHXBJEi3IB0yqrIRs
0U4t8L+fHNeF9FWK5n6QAQahD5oNZ3fd6ci/D84LxDDA2+jC952k91OvBnPl6j+Um3FWvDxkeQwU
tHmfMmr0joisKK0aYgMNoltm3/vg4QPzS8SAdMHdkILPOTcjx1CMSOZGT00KDo4g1AaxHcC+A0IT
v54j2t2YqOJZ7HB96qQR4KklYZOt9gA4Hx3wPMy8Q9UVh8p2tyPNd2Pm3E5gYglLj9z64DAItOFb
Vbmbyte+jkmuePpL1xAhKAJZXIlg8jvfIx7xGKknhPb23L8E5XQLJLpirDITaKVAeQiBH1fqPDfh
tFD0bihgomj9Sr/6CU3ufBDQvl6fUdmlASYAHjahZx+dVedWWA3MzOKDuH92501KXuwc2deH2rkf
oGruaV+uW+NfEwMaBEzIBkHSBQSVwpiIvpJ+pkDNWW5Fw4YFB1oGN2lRPpDCugtKpnogy+qySCf8
16Jw2AKtR/08B7ptyfsH1tA0qvTudmFQdZzpeAdx+p3G3HAB8XHoe3YLASmVZpN0IU9+AnecJ/7E
pMu6ZisFiUcXztYmpYpnpvz7iETB9YjKmhiLOgziqoHR4h4jX8zy96p9XpUAXSqcFfV/DQiBhTMU
g5Z3WLWMLgkgwtXNqJe/LVvF6iBzI+g6BCoDKjacAfl8osoZ1SHwzxcxQY9f6KzjF4MukVWUb3bm
bK7vRNltxYE4DkS00FYp3lZ+lXpg7cG+QPLmwVvsr5lNN55V/bluRrrhT8zw43ey9sXsL9TtMXWO
m4QpMSOio/mOaNuiqEKqeiCrBiVENIZeabNjY1BcES0d0rBJ2zBzP92owjfD/02dowvLNMLD0hLq
37EGCQw8SLun2vs8xvHMhBCXoxXnf02Av8+c9v0fPH+uL4zU750MQtjT4KXuBo97otIa7+fU+EEB
c+yog76y5Mkj03Nvqtr45dsbMF5AC/BEFTMkblo2fh7M4EgOsDD7ot6lbtj/AzCdUwUC8YgoDM8N
wcWizjJpfgvse6B9L45+/e36vEkHgQ4PZOmgSHHB15X0zhjUaVPErDGROQUjFdGdwzyi+aarFO8m
lS1hjeZq8KkLxvwY1FrmfADN/eRsW5XUp/SInoxImLA29QE9pRiRlwR52KbzZujse7b6NwWuXLas
qneTdFhIbXPKM9DaingE6g/Nondo9ErZbckbZpao8zQkVf/lXnA+BKeR8Ea18Nz3EKseXFD1l7E/
3xgg8Yyu7wSps0H3Cm9cBI2gKOXpFS7aWFI8n7rgTde+WM1vlr9eNyGdKRDuA8MGibmLlrikafqx
zDCCgUarcwOpBUYPaLm/bkV6f0LIAb2KUAZDDe58nmpilYzw9Rgoeae1vq015/d1E9KBQG8H/bc+
bhxT2MlakgVZ4YH+qlggKBiRNXRR2lS9lyU+DblXUB+AsB5lWjEDBvx+omuIdTl/2w1Ga4bLMHRh
Ozlf+tl/8CrtdclXVbVb8t44s8rHfnLF1QCeuR4B5h2YpUc0w93CeUS2Mz731frXnLU3rRl3dapq
jZBsP8h3ApAIomsf+Rth1arGmVjpo0vL9++6pgh7cucC6nZ93aRG+DMK4F0UTUXiJwKss0N9PKxb
a7+uj1oAnc/9dROS3YdXO8fAY/fhvSa4n2YYy6rpoNBVllEfseXzm/vs89z8yer4VdUUZoLPrxnY
sW7bz/MrolbN9Ug5sBmwTe5dT74/sHQpKxv46QENbEtUKQIB2eycfl6In0aIS/czRFZiQrdl/gLW
DcUKS06mDSz7B78iEGKiFAaa4RMzyAFuwTsdT1cCfp30sGR4HbQqPgGpKWD5eSrL5fIb51OV0blp
TQ/4E4/rjFZk05t/9ZmEs6mSmpQ5AvC7fdDtYfVFuG5S5J1epWMGCAca5Uv3oA/gd1oC1AYbbWvm
2T6f+tfr+1h2VHCyMTRUfy7rP2tpMdTngVAz8/I4B+bd1Hcv06K6PGUbAiJCcNUwBIUUYRINs258
O8sB2gYR+fpoff64oDka7crIoEJIU6TYZmtmNtVozrHZ7fwfmapsIHuOnn1fuAioP7VeqwH3rzk3
hePsGvtxNqO+8yEMf8uCr6T7vtIssuzN9dWRBDlog0EWHRBPpKHFfAWtggb9cNaEjsgydKbfpXVH
tZupOjREEbRJ9h5qSMj48EwkJ/o53+UeZRAKJWQCzUisjXdLDn3m9afZHdvlm163ivWS7DpYA8yE
M6NiwYQXj0XLbGGaxWIapA9a7h77ynnJBra9Pn2SXYc9Ddgx3qacEEJYtrl1VkdjA4OTZuGSvgb/
0Kd0ZkDY1kEwmEvLRrSm1+FY72wVS61kns6+zwd44qZ7tGYjGYzv+/QX0TazvvXIn+tzJFn4MxP8
J5yYyBOfEm+d+BC+6hNkqsoBrubR1cutX901lYqAVbKlz+wJcceQDOnkuDPDQ8cLFxOZP0Tq+AW7
YjhCz+j64GQbgMs3QLbDQN+TmJrIgnEqQfnH4rx7dvYG+3r987K5O/28cGjGUbcT6uHzSxnSYp8P
m2B87J2oT/ft56kfASFGhRQRIm9cFp+hJHBo77c1i63p0Rjopl1fiakqfEjuOpC9A4/lAWdzCWcz
KWiz7M4c48TdsBpUQLYT8pL14n+eWRYYRfByIvTgRULRA2h+kZt6Q8Y4Tasws3+vintNtvIn3xdX
vqk0hhbfcoyHY29silqxsWQH8/TzwspPVkMLMuDnWwBq5HfrfNu3inegZC3QugN0mmm4qBKJ1Ax9
P+uDR8ohBk8F7pbSOtTrI1UhxCQcZT7MoOzgA1jDewTPz/9SlNQwqDnEvs3Q+DqHSfu9Sn4l5utU
vhRd+JoekGj1jum75kepu0N/jEMO18/R5VDxjoPMIJorkLEEZ9L5b2j6IEVVPh1iG7+htG/ydLsO
b3X96agUgkc6Yh0UD0GqIcIy8BvqUiNBj+PqhW2NHJuqUfpy151bELYFJHXqoOUW0iZEDacpFNtO
+n2uDmWDIAGPUuHe1CqvrfXc7OPstdbe5/rt+jpc7mr8fMzNx164DALMtuxYo+cDgsGDnUV1qWZ8
vhgBHp3A3gCowmsjF10dLB8WAEpa7ejuA5aFlKWKl4HUQIAHJjh5eG+8cJ81CdHBIFokx/K+JmCD
UXz+Yor47z/5vLBV27aiC3PweVJu0KQc5tofomp8Vw1BeJxBExJsT0meHJPRCp2uCCdTEX/JLKAv
AIceSUdA0QULgdUTUHeOwbFe3hJ/S1OV6Lxsmk4N8JvzJKpw0ctBzWAIjklX67uuJ3UYoHX4vkFd
ThG5ykxxyL6JXnEOIhLOXGVpc96ibHmEhpmh11ELXMP0afA+lt3jKCtgPUCS5gvLvpAytUnbaMfM
G9PtaLD6rqw0lZq5bChIz4JhEy322GaCL2a0KMYJta3YH+cY/WR33mTtjb7cfPKYYzDQtcK7HyRm
XD/vfHGyAGn0KTOTI5KBx4BNjzm0fILKUWyyC6/OzXDeUN4ZDh4MPtqTPdCYjadRS0uO1twhlpwi
Z8gewRUUrXmluEAugkqYAqXghwY88mhiQz9Ese2EFQGJq6rSn8ug/Fszam3a2V5CP3XRgpAEKgph
2Rk6tSn4Yms1FjqxNI3BHPrb6n9fXyPp1z98MbrPgd4Svm5P7eJCIozE+TL72wDiv5sV1Hbb61Zk
SxQAy+BydnSgxISdEBjZUgyeQ+LA/Nsvb0vzs9F/ztWvT1tBChWcPjigkEgVH//l4oz54Jfo5PM4
g1Y0DGgic+rNkKtyNRcBOc8tnljis3qy5cZsLWYdrVRxnyb36CaLmbnkocPQVOtku9z0nmlj/vmH
0aEKjwZesP0AN3xuc8py1wRxDYkXk0QZkt2Fs9eXh8xTCbNfwoX56E4sCU618VejNzuPxMNcoBEu
cHl7sNtse1tznjPNnMJ+afIoMyrwzOpOc1c3awqp4NbaIh/fqXy8ZPNguGhV543sOAni5smLiqZ6
T+I6AKlF9QWsuqFl/7CCv9cnWOIV0WgGJDs6b0HRIl5WxrCYxuwMJDbchERWRo09ZCtJVDXZsLtu
ip+qM6ADn+ETU8IMDyVo2FizkHhd2FFblioCQxqUk9GrV3ZrtNIgXNdpA8CDAv0j3bg+wny8viDv
Kx4RmjeLOdmadiwcSsI1a/4ih86Tm0/g1XnVl/GnD/z752MZ3uKjo3Rvoh4sNm3MbV7RyW7QM221
ezo1oBFqN4lHP+9kYAbpObwvfKSdhQPS1Ba1WzclcQlalGhdeuOxWIx2O7bLEhU08/efX0Re5kSF
AUxtgKycH8iaK1a7K5waaEL7W2iduuicX+pHNj5o8zZvt5UBntO2nVUwJ9lGNfAfb2gCg5UYnVfg
UDXT0iCxVSX7dMmKsHXXrW0TxYTK7SAH8GEG0iznA0z8YkIQDY9jOjsUb7rx16Aaiuxsc4j8/5ng
fz9xpIjSUHcrSBq3HbQYyO/eewic+yL4en2pJLcc5uu/ZoStMSAHoc2NhqVKtT6cy+KNFSqYpXS2
OI6HrwhAWUJ8WPr6ZDEfLXqDP2xX76EDspyOn+62xTHCDfcfK+b5hLVtOY4L8OWxVXfLEaj88qby
gTC/Pl+qsQhbu0+MtQFLGsaC/qFwsfQtq/FkHlAruG5IujDAcnCWf5S6xfSMDV5OJE/5+s9BPOnI
naW9wuXJxoL+e2DxQF8AJS5hLC0Kq2uPpvWjj0gxNPqKbtNpefJmU48+PxhAhQHh4GNBvvl8bVyv
8VPICeBJSNJnyH0eF2IqfI50MOAq4KyCaEIVB5OO8DfaUCdH2i3BpreXP5O1kDuQDapgY7KTiccB
9K4hJwqciHBkCk7WYTZpcuz7so0ss3P2tUEixKJN5Ja+r7gRZQNDJAFgOuDWuOiFVermklljB+fd
zbuBttAZOTDUBq4vkMoI340n3ma1tcFaWn5DoPXJfSy6h4L9wzjQeQR+N5tXiMRLyJrrwl2MDD4z
2bpvSbFz3j8/hlMDQuiw4KWFTkxC4hF9kBFN+nZrz+4cOmPlb/9/poS3gbdohZPUGIsOZ+mVYB15
1+ubf7CBcwn4vsmJYfmSnSwJnSrHrFsEJClu6/LO7OP+H9IcPN75jwnhjmmY5aAh3gWlcKBH+Yh8
E1E0M8vOyqkF4ay4pDNMMmMQa7GbJyPK1mZbJVVkzQp3KYsbTw0Ji7/662qaLRYfDEJ1cduwx6C8
7a3Q9sOsxL9/cGjQ4PzA6yNjFwgzV1k+is8axkXDuq02+azKEMjcPygy8ZLmPu2iC9xMtG5t0dx/
pPUfo/mtqgbLzju8PqQAeP7pIiKcRofZuIaRGWi0TbKaj+XwUmeqPiw+6WIwDzY1tOEhsYxnirCF
R6z4kGUVYuqqoQyi9rq7J57VR8ui9dgP6bIvMzahgWTy6WeB5ggHgD+Bz0Qcik5iwW06hV4Ohltq
R7vAs8GoQydXbDnpHOLlHgAQhF4YMdgsctx0kOLVjo0H3ZS51pPbMq+tA+2TUuE7ZceIKwtxGTVE
1aLsqztkTcWaVTs6s7OZ9O82EipZ8QPnV3EPSLcduDFw0eCpAJLlc6fTD/Xqtzm2nZVuPbZJVehh
1feFc9OzNe0oGbRjQO49dJy2L9edpur7gr+xGgcxgMePzQS9nxzM+T+uGzCke/pkhgRH0yV9MPTc
QuZDOiM0sjB/1X5bsfbb+PifaRvNDqFkjg7DLEysQ/J8/RdIt11gAqnGX6kX+gpa5i9WljA47XGb
ltEMybtKsd0kJpD89IFGQPoQVKlCwG6uxgwKLshcLCBx19YlSlbrqZ7+XB8IXwvBO5xZEQL2CSw8
+mJrHhqerVca0F09k2MWoOZB6PRuZ5Nib0vt8f5nJBj4o1u4tFsd5CidW/vHBJK5wVgfwEIdVpz2
Z+6sG3NApfX6ACWbEQ9gaFBB2R40EyKrkeNpVpWmnX/08ultCehGX9pv103IVgqAEeD4EFgD0Sd4
OdLb4MFca+84rGiQe4ZUlzMoUOuyacNNxINqAFMu0Fd9Mq1LXuXB0dXqPKxK41FLQQ812vSb4yUM
CSeVePJHtVHcGacm+cSehD69abWQRMmC4zROe63s98Sptyn1HyeAMI0UnSe5v0/z4XVk/ZO+ztup
Kb+4S3qfm+WNk3Y3YOFRXPiXrYJcbttCVR4iUqDIEndPP6erBWkj3JgTeW60LJ5osc0ZvR2SdTOz
5t2AbAHQaRMEKFQyNBKfg649xM1o6kTwLN40M0wlQFgERwudgnvbTYZoMMtmn3YE7Nm0re+bNP8F
IlGVKtEl7IqPGl9Goyesu+LFk5eF77uJFhyNarTvVyQxD3NP9Yes1Zx71jr5vp6L9H7s5uYLBff+
dgDS7QaNZu/X9/llkZz/EPCaYB8CSIQ78HxLzK6XDVmHqp+bQYKjK3o7JGsz3Rf5Yhwyr2A/aQsJ
aXdKxqeuT7v7qgPzbQX5v69Jb9YbUudVlDRzuzewjHOYdlr7AM7F4vv1HypdqpPfKRzI0WhA+JEl
wRHojhQSZ80S1gixX4YF5HDN4Kb7qdedTZDWqrWSuYLTGRIOjdFOyBiMWXIcFmvjp7clWHw0Vflb
EoicLQP/EScncwZvsVvOMELL0DO3qb+rWbR6ileDzHECHuByoADCODH3UXjOqE0pCY6dZe8C1u3m
TJUSlc/Wf0yI6JQJwJcKsa9/nNbilQLgbQDqO03KEFhmxwXQDjUe9K6Az+Z8wqrJ11x3SIMjI19A
9RGiILYj4/v1TSebL/h/kEsDHcu7ZM6N5OZol6sBf1nlKABA73wOvly3IFv3UwvC5nLXXjeTAhbq
9dD4h9b9RX9bluK+lJ0diPXhgCPr5V1gSL2gqpyuDHxwoHoQ9QCAI/hpjH/AGbLFeYm8bHt9UNK1
QarI4foonOJSmLbATpJ80oNjCWmWLfisGwQ7Hdoq0XCguj74EohXGvDw/7El+C+K7FQDycvgONv+
u5MG96Dpe7CD5aGmDdA2Tjz12ZubmOFU64feCTYLM4+zZyoiO+k6glUHeEyoIiCfdD5klvba0i8L
dgrUc7rQLi3nd9EtaHJuCvp7hUa3IouhMsijixOHkeedvQbOio3zslplWNtvmR62h+sL+RHmXMwu
aMJRbnA5O5XQWVeRbChyqGYd+9GbbtDF8bo2phGhob98YEVZb/W+WDZd6zovblJaNyUEfMHQh1Z+
hk6FY5ayCkJ1PjukKx33dtN2u94aWeRUwRQFQIDupiJNNjVrzXtcLnWI+kOqGIQszuKgP0i6cmI0
MVrMB20ZutVLjoWV7y334DgHR2+3HXozSra5PmGyVTm1xU/iyaoYU9aiQyAAhqb2mi++USaHcSHp
Hz+th6hh7acpcnB7e0gyo+sbZagLOQ6tZmBPMGlynKed8bMpPkvsyD/PmRPQHgDmEzE+crSmrOoe
cB2/uHOPRqHgu5CVfU1A1qBQiegFlXrBUfj9bKAD2k6OWkaWZ7ceivvFg7r4hNApsrr0ja2J+6At
jnf0vcr/tWi6TkKqGywGQ76KLFXm7UEmCn401POAQRM2+0CSam152t5KN7oTFZpic8jcMIJ9dKiB
MxdQVOE2Wf06H5w2ReJRq3+2yfRaNdV2qKGgDNWjsKPN3yxRweylNlFbdtHXx4MY4W3mMbMamgEb
ctLu024z2t+alkYaw7vwrdU/LW/M9wtv80A0D8o08X3boMpBPPAqHa31uJq/cyQK0KukmEbpMp0Y
ETy+Xrta1jt+ctTBlFenNFTl7GUGfACVoAeMRB6QHeeHuMqnwRozxGLL1rBufBX1tOrz/O8nPmI0
RmhGFjhU6Wz99TPvCRW1zXU3JLuAT0fA/35iApTkeUIJTCzGU+Dckmlvj4qzqxqFcOF5QZGujYFJ
6h919tylis+rRiBcb2S0stzzCBybrt+SPvm5Vvqjp/uKZKbKjOCv06TqnYXATFbtE2uTjNGsUjOS
moBHQYUG8l8XGeGgr6yKMC84Lv7G1w7MRw1NEQtI1+LEhDCKCj2VQ9/DRIpXkAWUjCJ+lN1qKC3h
ggkssB+J8Rwt3HyeGYMT0fcJQfZ/160/21KBYZZaARkVuie5Ep1IUAkZxqDy9BaXwRilTyD67p/p
oAoX+Y0iBjTAUv7HiOAPR/hCiAA0ybGrqsfUbsIWoqNsnp8ROw9h6yPGH1f6Pq7zhox9VDbGl+tH
UxaNnPwA8ZKZeSJ16PADaIWkD2nv5sq5nyrruSTzBr26/1BXR7HbRYAAzj6MW3AFedHPBShqg+OQ
heiJBxOSpSm2h3T7gW4WOr7gnwFy49zbFAHaN2qCp3mXersSLC2L2ytMyK4x38Yb5kM1C5nGcxMr
VMLnBi+0Y5e5JTISufWCuq65073BuCUjKMCRLcw3rEX77fX14hviYsOAVQCwUvB/Iq96btkqvZym
PvxcxfLvqLrFNqhAmxndY0W9DRZqRpq3hlWv4vORngaXC/qBZBGie0Iw0g/Wannjisp+sbBDqVkI
ExBXg3pa0yMky7vd9XFK7aERj3NZQntPZDo1BsRieYY0XGZ9JdnfNHgsydeuebluRbb7A4uX2xEh
oC9cOH4ewtWynEz/CNTb1kDoM9VPU/2St0j4G4rgVWFLzEQwpN9zLbeQlh5/leRlMsMGmSKwxE7t
j+ujkh2Ak1GJu9Mk+gStK1hi5sbwo07htFSfN8+3YDF1rjbgWX/M/bep/f7pDlMEbSBJw+MONxQi
ROH20IoSWcrERcamCEkRsk9rXwrfF9acDZq1/g9pX7Zcp7Js+ysn1jv70hQFnDh7PwCzU4skN7Jf
CFu2gYKCgqIrvv4OfPdelpjE5NrnZUWskEWquqyszJFjmBq+b5TPMUiWMrZV/Fq7Yn+NAOmgtxOU
GG4yDMJ1I1rdWfRgxzs9Pl1e4tWE7WsbCz/QjI6Fd+ScQ9GTU5UboZm1V3g2vZeV9uh6w7VB+KOR
9zSsWvNZL7eoFOZZWvqh1/YXm6CRFsquuDmjvhV+4b7n08FrHL/v70Sd+unwMKhvl4f881o/M4mM
PHrykB5GBuzttMbwBllbFm6k6XXWH0SD1rmkmrLHronJNw/PznuD9UgOiyxOb1tHTQfZxOzWTPPO
T0T63Kshh3irVd9T5LF3vWDTPU9j0HoV6ccKgnEHraINMjXD+PuxBGqsNhjYIfiMt9ZiT3O3I1TF
BM/GAQkvfrer8B9nC3+3cjBROJ47NOYG5rO8mq6YZfSp4URDoCfPbrFRIFrZ1sjKoxYJclOAWJfA
nqmhCsQsqBaKRDzZWfZF2br0pc6Plxd6ZRgmyOL/Xuf5569eC42s0JE3MTeyu6sB0tvxxtWy6ojR
uj43XwLwv8R19bXX1ImTzN+v96hNHobY8qfqQKBqAJKrjVBhdTSvrC2WHk9oQDz63I1yfgWNYrBa
/cFsgR0D/OboET1jM0wrqzb6onSj2rNOcSPfg+3s5bKJtbsYD8+/Tcw/f7Ug0lRNA5k5NyKx8EFs
hsRWQOLrdnx32c7KBgO5MjYwgCTgLliW3pKOVSkUEGBHc1hQUFs7NKwcd8LTig3/uboH0EgAJQls
ALSzvB0Ss3ANoHDkRqaQt6LjeyRDrvoifZxUcerH3+acmu8ccC4jZoNGJWQH35pLNM0qUtBlI9N7
athx8xkx//6Za0R6ADQpqObDx7z9vq01up21DeLRTuXfFcq1QeVwr/BHfdAORuuZVxPKIBMAxtiA
Nbpdj2UOnIlfM7DeplJoPkh+9I2IZ3U9gdNFm6mNP81eHORCqyTtKSrKk0n2ECzZUxE2W4yJq+fL
c+YWOLhYcPy/HbrmJAzM6oUXOW7n37Wi+/3zhRt8BskgbYWm2UW4wEnb13qDYEr/zID52eIdWLvI
QXMFpmz4VfBHL2GfoipNaUwergZjvLdZ+s0Czx4tWOhm2ru0ALDZ4XJnOv1jXVo31bRFrLBW8AZ0
C2onKCuZDvrR306g2edjLSoKeAZ1fce6tQoWyPYJ1OqAPff72obMS+kEuvNw+bSveJU3dhcRxGSO
idAKSGlXjvrqVepZGO5xJKB+ai221au6agx1A6gOzZoTy2cueh/GSjnAoLSkpaeUqcaf0ikOiTN8
8EZGN9yLOXv1xYEEmk8HV+OspHEm55bUZud0DocrQ7f1O9tOk/vC7IxHh1vGj2zywF8A/sCPbW0Z
4VSZZuNDDzC7RVEc095LozmJLnNv3cwaQpY5yalO9S4Qmhx80ZAuSGp99Nsmd4JUNsNNak/Gw0ia
BPxfrQwcL/ae6xJPX+SmC1zR2Zac48rRtjCXSB07SFCfcSR41pRw2uJWy/qwkzX++l3u/P51ABvo
IAd0fUXHuUKMENfQForczgkSb9zz+t6W7sb5XrkJYAU1pbn1HwxNi+3f6HE31DWiDWtq/CElxzgh
d2jo3Kd5pvmGo21EN6sHfu7QA94f6Y+zjuDJzYiEjvNc/dQ+95n1RDNxPeb8QU2m9Aue4j6Kfb3R
dhkjj4X324xRiJxf218EJHkZ53oG5aFobLurPk+uW3uL82rttKH9EKEusETOmdLAkLRTY2CXR7Es
zSvNM5unsepA7U5z92SlI9mY05U7YA5OUBOfu1PPIOeZ2ffESJFUMvQ7GzBQlmyVrLcsLCatED3R
atzxkTXuTbrbuilXPw/UDfIdBOqCy5syHcfRK9MK6AHAZzXV+T8u+9qfyIClP0KJB2UX0CpCLGAR
IChNa6rBHYG0Kg80uep+OCVeiLvM9Ru1G77GaieqoHBC7dNlw/PtuLQL/YeZ6wBe4gwZbLqT2VY1
nomFfsfjDyZUSaDbWVeVr6rnYfrabW29eSHODEJfcObZWJOr1rxKHzlijpLxPUoON6bGryrujr7V
KPTv5LG904CrujzMtfUDAPBvq/PPX0XIXlOmXILwIhq58Y6r7rkTKB5ftrE6lTZoMVGbXFHILmPC
Mo5OlYhMXZDHg59x5mvTJ94+dOSxkyxU40bgv+blwSUPohrowJ/3Jg1O1jt1asMDl9ckP9DmVBS7
y6PaMLHMitWtHNAorLtRwthXrzOeGt2b/DR2Ngo4a24e0Q1qxzhg0HWbf/5qhWyeEZED3R0NmXix
bHEq+zwNHIt+NxjgdLEg+uHyyFZ3Iqj4EVbBNSFt+taiQBID279Hvs+JR/SVtyr0YjfbWSnjgd62
+i5B4BUqEtcbc7o2VlRXkTqFWB+2y+JKi4s6VuZIIK84nRozGFNIrR2a/OT8tmQNrhK0miN1ivGd
d0hNfavHvWjSB9MNBuua2L+PD0OAMVOlQaXdOyNlK11bNoWCZjSprrUi9LaE4VbuKdDkQSkBBExz
SmkxUSBjsKDKkDhR348HiM77o2HvyhFd37/LMDQzC8y6tGCCBV/9Tx2bV7tvfmwadT/QKBaJXxns
pI/TCUDLYqvSuuKI0KSAcAntasCvLmkGMrsmeqW3dtQx6ovW99RW4//KgUXZEKrpwHkgZFqqQDaA
6A4TM+2I2ENUW/m7QWvetcVvMwhhxuBRUcKBXNZ5WmMkeddOoLyI2HA9o7b573vsOTABWQb0CQ38
9+3pzGqDz+qwdtRbYa4OVfv026f/zfett99nSS5Me8L39WFXfeYy38mG7Vy3Aal557ty46m9tu4g
swYmBih0bLSFudak+QTubBIRVETxtt/wZedCS1gO1NLQZwPMnn7WnKhNgK+JZCARpEX0uzGevE9u
WUi/JXV/lVRwMc5Amxu3xJPA4qWOoq/hHSpkZw9u5+LGb6zyUHt0vPGGTaK7tS2JTA6ac9AGNBOF
vJ1rgPpqfXJaEiWD+4Qw7WgnVRU6WrzFs7LiWFFunnto4ZJmyYS3hnihMxHTkkRWDoVHMO3YaAxt
8AQysoNjsvDyFlrzTuhswlFGwQ0wvoV3mgpPCa44iUwtMpsytEC+6pL3k/kHW9VGvQVwLRQUUVd/
OyrXLSVJ0tqOTO8pdbhv6reT/j4nN5V23W0FhGtrhWQQ9irEp897xEWaV7T2Cjuyk6EPtJkHwc46
CNTVzh80IyMf9svU4oi7MSjfwMIPFzI+EfHo0a2IbHU7gFTvZxX4PKZAsq93hwaHbihc9KC6KgsL
oasTcwy263vbuZm7QjaO4qpRb36pQpUBl9ZiD1JedC5kE+F/dTOMi2SXI4wn7k1bPqbs5fIOXAlh
kK9E4A7GClwqS2FrG8nRMpeuHZVm+YOkIiid8tQ3xgfitl/UUL6LazCxXLa5tkHwLgb9ItSVYX2x
GzUTCHqPYzeCETuoeWSYR8spN47WmrtEcwdU/MyZuXr5HCpjXiZDbROwod4JkKNRsXHhr46CgHcV
yA4EYEt/3KFNyBoTh0TCDPVqX5t+tqVlsfIeQD3vl4mF12NG1jgT6vVRBz0TxTVfy5ywlz96564v
gVRMDt74fHltzLlyuXhdId+DUGzu80TqZ/6bXsUxIutkx6HgHgGZ095PY59eZWlOD8SAgLAtUECn
FE0XE5v0YOqpvG7cTt41lTKDNGffhSPGKAevM033FYDfeKjHzkEMEvwdHOq5PtgjwMd++Y9eOzA4
ishvQvIJ1avFhiKQf2mcYf6bx52GF6B19JA1Q6lyC9u4uqmQGfpZVzLOKjGkZyXQw/DXSc18xlFJ
IpRugQFXRzPLV6Dcg8feMsAz9crUnLoj0aR/VCa8juP5ff3VbICiN/rD5albH9EcsHrzKVnGx2aB
HKY+TCTSp3vXOY1bReS17wMogFcK+s1AW7ZYGlmkPNFMBEmayN43+XBX6FvdMmuX6GsTs4t7tWPT
FNyemoxJlDfm5Hu9Bk0ROEuEsLuk5+Hl+VrLpaOjAVz7oDC30NOyuLItSyviBNngKJEJDSpVhJbW
Xqes3A2d9VkrrNuM1zuzzD50U7mBHVwdKdwmnpUIT85qzGLimjE0OmxXbRM2zSh3gGnAjxJj2NuF
qjcuhzUXh3QpNFTQ7gJnvVg8YZO2LcTkoBxv+F1iHQZlopNj/IM9iEMFGVlk7mfil7cLmFWlZUgq
nYjWUazdFg+Xl2xtC0Ley5wT9ZA6XjZKjLXlpBAmdSKiDnVYbpF9r3UsAIH86/uLWTIm6eSE4fsF
JPlsnzSMR/Wk6L3LDMJmqIJ1kLpSwKGkrD7IWGd45/LYH5xUC2qdF4fC5OneyQEXyNGvGxLofj7T
pmEPKJqgVNOU46lSlXdMaiQPLU+4n6oi3QKczH/n0vOjBmbM2SdQ1SzLYAmkgBIYdaPO40E+WT7E
7ATILEc3uSLowLu8Kmt7GSwy82sG6K9z7KXJdDBZKkANqiPxPqjrrHgwreNlIysbGBUhvMeR3cKF
tkwJgZvRMISJ+gIvnopy8M0e67OFm9sysvA/epJ3fcHwKjJTfiDTQfWoY3gbI1nZxIBXY/ciLESF
cglj47R0TSlQQ/T0/j1UDCDznG6pmGzYWCbq4gTN4s2Ect1Yxk9Jq27cfHp/eUFWVh3DAAJgBruD
CWkxVzSzk440mKsifW+WH1rnqS0/ZBuvndVxgFDaQxIVodkyLafRpmNg+sA4et+EbNIG19La5/EQ
xXMZSBkANBc3QILC3OT2DY3U6JcqrOhGYLkS9YGL6Nf3F4+a2qgGgdQFjXpR7UuHX/dyeBxLHvYW
OlPc6QsaHD6hJ3XD7Dz1y+OPrYXHL17ToCtZBH5mIk0vS2s3ksOOl6F+4s9a7Q8ygMbob28ChBp/
W1ruM0Ak3dQopBt5tfaQxvQptsUxAS8BM7cQZSv77Y2pxVo5VqylORfo2+cVyBvtcHKFn03IrKuv
lwe1siveWFqsmlFC5qdi8J7KDjPha1vlqdWR4DmNgBAP67NyrCr7Gq30cGUds69qcH/qzq5r7dsx
0f5kI7yyNP8lr+KpEW3Z+jg7Tdl+KUvD770Xl4whKMx8S35jW+WB1Yl7ZW5xfbpxWmUlAeavoCaU
S+cXw4bvXHHQECn/NXULp2PrMVeegtOp8qOie3P4WGwFAVuDWByehCnW4I2Di2Z4dNqvhGyESBtD
WGKzcSP0TppikoT3frQ/6xnxnWILx7bWHPd6opY4EV43biMVaDUsOeL1Jt4TMj0zt7npK+NJd9sn
4tbfRawdLDvbEdAYVuaWysj6QOeiBkgRzynSCiist645OkAgenesdg6Jl3wSg77xYtwyM6/nqz2e
5KlF0D8LsAhkTHLPfCGGh6qvuXGUVs0QJN5m5IF1RjxseKMwXa1zoiz5WGWfRfKjyDbSwqt+AUCS
GWtgQPZ8cXxY6pQ07QF1TLVbGzT81EYHHHtnFu8u+7c1UAPSzr8MLU5RLrp2gHSSE8WqCWs5Bq4b
B7K/r7XMN9XHhD+0neNLKKOq35brwF2LeEFHegpFL9Tb3q4WTY28ExnQiWV8O/FTRgK2Rd+6eoBf
mVhsCDM3aFa1MCEb3+4Paf37QQOGgHzyDHrExl5cRFYBnu4kQUySxc4nwfqPprXFP72+QohJZiuz
kspimmyZCsMqTBol+qckgbSeJuo2kCVY02gmwecB+VVH3fNKO/VTux9Bl3B5j6zuRQTcGN8cRiw1
IQozw/PCZk7U1X5th/S5AOKg2ogeVsIjPE5+GVnMZCz00tEIjAzQPEHbbC++thopP1atMzxqnt59
Kadk2DElWwD/42njDb5aJ4F/mpkGIIhwhkQpgMgyGRdOZIz0Kq3yA1pMwhZ9fIbZvENf80Gl6kUk
7Js1yhO4Th5Y0V+5vAd9dn/FO/fH5Tlfe7Whew1tcgDGzA23b8/GMCRT11cxjSatS3yWtv1NUmU8
0plUjzL1yCExxVZWZ9UowDiz+Ac84xLMooGOVx/1HIjG4iqzriEbi0o7Icep2Li61xYbPm0mTURF
6qyBGazYZYE/gkYmwivI+Ap0e5HOZ2X/OPWTvlNmtU+M7piOf9A1h4wEesuQkkB/9rLCnnhupjdT
ghui/NySF2CIKbDk1DuqrcB7zfW8trSIHNkU17RWGgV8/GDFoGAJL++QNQ4mDAXIVlwQ6NtfRvZ6
XExT0Rk0cgrBhc/BOxYaqgEhQSbFlymtP+DOz32z1uVuSPXiChLhxc1gS/HQDX1/almqjnVmiUBp
iu7qgj5c/gvXrslXf+DyQUBTplGzwyori121VQWyBukL+gcu+LWVheNIcyPXwFWCCj1HMTi0tvK2
q6PAJQ8Pj75HaPC8PYmFJHqcWrjsIQP2WZL4KqbVcwx1qcuTtXb24OEBbPeg+gIK8IUZQCWpRhEh
eWD951KAmUjdNTR+Mcrh2WrEViPk6vZ8ZW+xPZ3Ws1ttRMtJMulhzKu7uP4DHI2DwSA7DImLc4ZM
vLJbEwUJChBSwOJQ1vuB7vLKN5tra+sdtbpKr2zNd9iryK8H456yS/hLkbs+rb5Qow7MrXB97SKE
CASOGlLqzlldl+QumuEzZDQ1cari1B/L5lgzzbf6rS6H1eEAVoi5QzbtjHaeT+2guD0AYm2NL0Kh
hDw5T4hGD5c33YaZ5c0OkSM21g3MGERFNcmOSPbvLLoVZK7uNTCC/cQSgulz/vmrxcnKfGwyEIxH
Rjx+T4rqxizIRp/W6vF5ZWIe6SsTdVuiT7SeTSA5ZAduvtO0m2YMxFbNfWUPYPFRcgeaAveXt2gR
hCjsOKA2RiPKIDuLtZd71Ixr8v7yyqyMB2ZmWD/F9XgGQ88MkFhLAdVHPugnZA+ID5K3W0N1eytt
j9YkNlB2a7fJvKkhpQkSJOicLCcwzfVOc6vZjZqPxPwo0pfkhhZTWDs0fYz1JL1qixTtVl4HJmJu
RJzn+5gy0P6RQv/S5To/oc1pK3m5skNR5MWeQTIZE75sCTebrhbQz0akQK+1+NOoQd0CJcA/mGy0
98z43ZmtY+HiU2ZB9qQF6bmB5ri5n+Yw6cX7qXQ+YBWubBQeL9tbCX+guPwfe2dkSKJ2q4kJOMYk
RwgZut0sgxYwJ1CgrMn6oJlOlw2uHEC8r0Dtjp4eQK+W0C+OJHrWOiNiESe0pF8+/u8+v5i/sc2d
Utfxebt7Hq90508+j8IFdE2APkH1/+3Zdsuqb3QNn+fOtVfd/UmjH/KWv74/n8VXvmNAuKRkjO8X
J9PY19n+8uysrTba74H4mKu/4Gh7+3lV2xpDUGtHsuCtL6kbZpP8hC7HXTn0uxIidYab26DS2YqM
1lzVa8MLt+sN0DAbTQUQCBRvhrwLehtylebL4Mbh5SGu7S8gVwAlBS7PPLuu8nIgFOgWGzf9B6Y/
eBvX1Mbnl9fUUPNyMGt8nuk5UFvU138froq31pzoheODa18sEZVm26tusCLiNG4gAS092FB92rCy
th7wr3N77Mwyt8x3tGmCl4fQrMjkh2LaD/XRlEcUAi+vxaoV4PYB/56VpJdjMdxuMIq+MiOBxMBo
OSeXm1Di1mSIYtaWe56zQ4vqAhLXABPjJrTm+/3t3mZARI/oZjcjqawEnQEDtGScj3VXfYJwveUX
1Ev8Bg/ny0NcO1EozYL6GEzBs2jtW6s8JwlgpqMF6Lm4roHTdAVaBiz2BYLJQ9Bl1bPlIVPfFd4W
B8/aTgTabu5GA8EXtvtby+g8y8FJkliR3nXvUu5d5xPfuInXbjwk5KADPquNAz791kSZjXWRuqkV
lfIIeSU/1sIu/XR5AteWbcaaonbuAai1fDqCuAa4AK8CyClBVsE3Bv7CPXDKmSUtf5iQzjoWYPcM
4wrqKZctr44OVzn2C+69s9ItSOBsS+g4A4Yc+8/CbcYPrqBFKMxhS6h31dRPoBXq0aBeXtxKxUSV
6Wg1ieK8us1cfsyN9Cqu2EamdnVL/DKzzOGjgD82Im1ghh/qMsjFRnCyPgzsAzTjeMCjLY6YwRxZ
jRTfn5rbWl118RfXeP8HiwJpV7zT0HUAtPDbLedqZSYr1Fajvmo+2GQ4eln8re7c/52ZnxicV/fs
hDpXPDTUwj1u1WFlpt5e4cZH0iKlG8+B1Un7NaKfOdVXplKqd1NaulYk0ANrp0gxZb5DNzztPPNL
5we43H+m7Wfd5ZURifR1pqsE0OqM1qaPF6h25E5Fdkp2eaBz4HgGaxN6tTY05OjwLERvNrRaFv5h
gnbBjE8nkc53GjmmyS3LN1IqqyYA2YEFXOgARb3dD6JTGRm5DvzyVDwPcX1nFXxnQxXs97cdkO9/
m5lvslfzR42Ep3ZlkUhpvH6XZyQLbc61T8NkdFumzJW1QkMvMjhwqWhQWKRXRkPnlpUmdgRlUeL3
Gen3kmUyqB276PwsYdUNn5TaV2Vdha6MaSCENgYSkpk42AqA57zNjy3UOndjYtidP0BC9yC7sQrM
SpdXLtTafEbbwZ+cLruiVf3A0Jt9r7MmhyiQHR8TtBvtdVCHhqrqIIWOfhJFDbj3hr7E0qpK357a
OBiGivoISArfG4YuGFIz+a5xEzDUSv9sa7r2jBejudNSJW+kGhEMo4iIJn2CTmEk0A1IK+rWkx0n
hs+yNAtJ2benxq6yvd7HW0mrFd8H9D6mFcUJoIuWD3stN5M8cQADFMZOhaA6v7xBVkIZfB69CyDk
IvB/C7/UgDQeCLzRjmp5o6cPVXUtm2PGtxqJV0eB6AVSv8jpnL21c1GDmyux7KiwAqgRCX3juTcf
l4WfmEXVgCfGAwDw28U+72vJ8nqQdsTFndO+n9Ann/1+hDxn2oBWm+szYOh8e5TqFrUniF3BBHky
b3r2+zEJaEQAivGQBD3vfFaJ4OYYcztq06/1YAcgzA6NaWMMK6sNb4pWBiAhMVXL2Kqqs1GSFqB8
T/dCywKRl9agpRYEF7n3B3fqa1OLFUmTlNTekNpR4oGt5LZBEmOLx3ntckA+F/BEkDOgtXmxdwvm
TaxwcG1XfXszp6dFFSeQorPvy94l+9LeYqBc2cWzfhuKhDoIhM6IUTrSJrLTiBUBN/fFcdQeSLLf
T+i/MbGYNi9L4r4vLISmhhEqw370RuM4oxgvH/u16HTmY3fBJAShyLMbrspHrewcC1zE/ENriKup
mQ6UE6D9UxG2YOnzi3wL9786fXCdSLgSb+YxfHuCJi0x8z7Dm4LyR8jC2N3G3K1830Ml7yfTPJ4t
y4IeBH7tvKPCihRFy6Wb+U2cbezqlQOEl8lcI4ZglIeb9e0QqjHutGpE0ENd7yUxW/2ps7jYcaGR
HRkMuvGcXR0RqqUAQuABeKbnN7SyH7sezVuOxXaxaYd1v+F2Vgf0ysL8F7wKEAatmLyhgIUujR9L
2zt2WnrddFPgdOVWmL06Gkh3gJAG72b0oL+15WlVN83hd+T0fu1ou9g29pe39do1gCfdfywsHwrQ
1kMexsTTR7H4S0KBKR4H8dEd4eX+wBB6v4HuRkR/1nwLqa+hKeLYioZWfNdiI/XdyUp9bjZbluZJ
Wd5scNV/W1oskEBD62Qq7DjtuWU78mGWT3CCjoXgo57U76NuQJQ0iyegJI7q7exxX+0GCGOjOWdC
uE1k+4GwfOfyEtB1d+O2dlZCRdjQHSA6oGV/xitCzKlpMzqYUTvqha90DhAz4TZaQGUXZa1th2XV
6b4nJ+vRymT3ztZH5VsI+lufNmz0Y+rUlj/ypPnGge8DSiPu96bdjs+FO1IQA0v3xhKNPFFXq96B
SDMPjCQWT1i3/JpP8K0EvNSBsur02PYxeGBixfnejEl5HeeoEfqOAK+PkxJ65E3b3INFqrj2kjgN
VX6c2u7UoMHTTUK3CEE3cEigfTdC2U8LxiQOS+pes6Qmt4gHkeTmogl1cOs8ppC4DCpNb64Nt7cf
bOkmPxAHuzvbY3LfsGHas3pQIDTv7A9iQODb0ToLEFU5P1TlZL5XMdM3RaeFhMhxZ8VusQdoOnsc
M8u68mKzCdtenzaWa81H2M6MWEDqUadkvkxe7QpST6xG5xK6JQBpf6yTsGS78PJ5WjWBNgbXQBIX
pFjzz1+ZkHGTEgh62RGNdw70PTPcD5y99OLLZTtrpwlMIn/bWWxwRzRJirYMO0rZ+1TsUrmDFmPO
hiAbIf4qWhQKtvJ3az7ptcnF7AF+YVUVGBAib9gDfEinfbKlKro+e66OhliwGyKj9Xb2ahsZrdHr
ETvqePJkNdLeqXWcBvZJI/9mfv4/L+N/J98rLKFKqlL+63/w/y+VUE2WpO3if//1+XvZZOX/zL/z
9795+xv/us1emkpWP9rlv3rzS/jwvw2HX9ovb/5nV7ZZqx667416/C4h6fTTAP7E+V/+//7wv77/
/Mo7Jb7/86+Xqivb+WsJ+mL++vePTt/++Rc80atdNH//3z+8+8Lxe9eqSdQ0Q3bPfun7F9n+8y9X
/wfqYzZ6JTD5c6EQPnr4Pv+Eev9AMQUxKrpDEGvh0vvrv8qqadN//kUs/AiuFrE4erz+349k1c0/
srx/IGGITC8Q8gjSwUj0138G/2Z9fq3Xf5UdjwD2bSV+Gx/E+v+6Q/DmQu83OLEt2APbP9oT3+4P
pYHPTlCSHmWDUNJ3smnaZXGhHeLORAepkHbp04Jod2M7dcfcaoaTgyfnjkF69TjgTr0emr74VghT
uy8SmaHInD8BWzg1gQD1z65ltXFqC3Ow/J527S1jefOjHie41bwx4tAuC/IdYa3kQAhybd91nLzL
SwXI8igBwQw4SuQHPlofalcJ3a9EnEXOCASTL+2MgakhLslzQjxANWpPu2K9i5a+TJK8xge1+L7k
hoGyjz2lfq+DRaBKjroh3X1XFHdOlarBr1obBVeQRn03siw5yCEt97rJq5M5euOpHp2mCGiqsx16
kugDTx3L9zJz2jXckR/TrJcnO9PdZ5cOP3o0xyCf0RfiCMgQacPcSvQy7DodZGZOWVzpyOlWfjvU
L5JzGjZOEfvWmN6rdHICjygzC5OpPKJF7GvWmMxP0CkWYgOmYWOxbO9UUGyVlO07h93oFvLTbtHv
0gwNTCyhH1vtRdb83kVUA6hg0aFzztNC1iXUR46+Dboh+SwhzXuXTbcGOSYN/T6AUCUAm+GjisVn
4bBn0cZOoKF1yqdcIuRH91/SgYreLMEtObp0N0EVzC9tZNYmp/k6eMDKdNSvPaf2BauKTxkgGv7U
uNoBmta3trCanT1VQV7ya6gLtk9OXqsPBNdk7oE0xESKPZmOlFuYxWFHdHUsaG4EuptdpTQhV2WZ
fBuGNuyZlwV5B24CXn82GNulKj/IwtVuatYmgaZAeZpWUxkU7vdqbguzmofOlNWxde0vnYAKZA2t
Wyo929c5hyyJFXt+x9UxH9JnZMs/pDYFphO6bT33oaV3jHVrR9PYCBjjw4lQmSNVb5jdUYdI0G6g
yvFHdBIrdHUx80WgXpL6Wuwpn1MdW+BBa6kW5IN1YKbsTp6XhXh5S590bRZWRdOFXBnNDop82BCE
q/QQ29x9J/Ui20296fhQt3+c0P20N2SPCasH9lKkOvXtAVlVHcCXa68xu71mx07ix0B4XA9295hR
VIJ0NQNJkJnaM60Vpp/zFKVOy74dGvKE2Eo9I+s4HsZhPGUeMl+qkvvYpvXJBlPwnWviiE0StFPo
TuQfW/vRTlV8cJqWHRLUlJ76Yup8ZEIcFXI3ayKBn+xEPtQni+QW8TXu5liRvnk/IaHD+o6j+a4s
IQdqFPuWiu6qYYbxA2ybyYnpcdDpTnesXJnc66k+gngZHfMQxpWgycjZg9BrcWWSagpclFS/gOK0
DDUxXo+mcWN2dnnMJX8cEqNANtFTJ8ha01tPj5O9HYtjUcKFOGMDFHeBYhhr9fdl02loM67lFztB
v3FhB0Xe1j6ewqFpdcHUeXeNrsBE3ztHLY7D2kvucgXkQ83KaufmwvPH4r4o+Q+ppZVvJTXoQbGr
7N5t/UQf3jM16oEAP8OUqhP+0vF28KqPWYswMHPZfcHqT4mF4fCmv5JD9mR0mMgEnONM9EFRjlep
ck9lV+6K4gZ6Rw/jwO4KNV5Bu2lnJekHVVQ2+r6H+E4ZY5Cx9HM2IpMypOAL4YX4kLE+BIroqqXl
dw38FMxPM5rfeuM0HdHOesgKOGcP2p61p3+itE6uIW3NEEwHpB8MHHen1QKjYWGra7cxZ8ZN75Xm
NZjQZNgSd1fk1SGeOivk+gRpBbRqc8r9sU/4bYuQqdKyUJmaQGyK1j3kRMPBBfBBnwq0CrrlkRd2
GSAa8SFMmR51/Z3WyuxodPoEb5BdWc30jBIVekrbvDvUvCl9qexnPes+UvCzKMAtQ8ShyE+BptUt
9DTUSJ5dayWdfN7JT3ktPymtrQHRNlVY2Mkdc80BD4R+DCxQCB4B7n20uFJH9MzV95OTXFd5vgPj
RAmyRNd9JzL5kbNc3Dh28zDqz1o1O8S4O8hW9L7uqqtRdw5x1e8M173VQEplNRquGY/es15Abyg3
Sx9QnFDByF7Qjt2RvmuveI0j5OWfzWLIcOYAFBW9wgtBtJ+VCblA4ho/rEJZn0fNQI29sk+0tlHI
kP2z939JurIeOXE1+ouQMDuvLLV0VfW+JP1iJenEGAzYGNuYX39Pzx1ppNFolu4qsL/vrASV4P2Q
fhZj1xYBDavVTOEPmV0WGC4etmz0eIA7+ZySoyunu2z9p8tNv+PtwEHIM3+PprS5wRYxHYden3Od
smOqsZuEJcXdpu6B/z6ixrSZRknf5jJ+QzFMf9Yy3ZooHUBeWxDLNHSXHUVhKPVlH50LLtk2tTSJ
XWW9sg1Vxt4NRrqDliqqNfqy38ZlQ+rLmozgz8ixgKMXkDvVbbL6A3zP0BMM6w8V0iGqcOclRwSY
nW2Wfaua1u8v74agg6GeS+frCA6zpGb7wqt50CeMsii2HLr1CNNbPfCpbDpOhyoNe6jGGeJA9Zwf
Cyk/kIvvrlMvnlE82SO3L75kkV6P8OT8Bvj8aUoH7MQjAhQdb9XWDfsBUoH7KRdVHMUPPgBnwAbh
DyvtjqADk3pOyT9keJ7j2SOyHdHebZ7ZBP+voukzI6qVjqShA3lSah7riSA9QfXqTZL+RNhq0DKh
4PKRefSSLVH0XevL624RppkXG14JTts660kdbFP0zEI1XanbIIxa177BSjid9i2U7zCu7ceuM22G
Cs2VubWiXX6KxgV9mhFiCa0pa6n7Q+ySls3IT8sMTxqZ7eXDkLEGYe2HSZb2LkvQHhjquSqDYT/N
ZDxGQZC1wqWHvcuqYDHw+DnULWSKuGqw8HtrRo/bMh0GNrtqG3bdJGv4IVMgDyRSx2guqsHH5LBl
uJmiQt4nCX+lZk8qjHC3AIRJPTOjaqCoRR3agCHqY0WufFbiCN+WWu90PU17UK9gDOosXJ94J0i1
ymnGLS6aZFiKCjFKhy6hop3JAy3Y0Joe8wMSXM9i4LSONU5jocrK032oEx2+LMF2zdIhrwJC7iOG
UCAyqfIqGcWYNYQfM9lENW35Vi0kFCcX+6llmEduLMPUZPJ7zgHl8PJU0I2dc4dhwRlfVDK3r3TC
lTW68dNi2j/rAI7o0XbPoovafDfJhaUwgVZBviIlqGPhWXZ0qSFzRAOr0OQD7tel3sD+4p05wYLS
2FGggmJx/d8+TNcDmKT8lCZQ8Wbe4JHjEQIg5/kZKvMnDYNUnQwubzUmLAJNKe5fHL55XhXBCwZS
JOdTo6s95lWCyJGJdf/mwKCMe4xwk9nptgp13qepcgkwUSr1f2OPqJH/4A/w0S8HshX24AA0B934
N9vN2pquPEW7+RzXqLigLnppgX5Gh7jcul8ObP3B2IwcJjEvUDXIzJ6QKITGNxnunzrCppt2Gz1y
Fq8Xvob+igrtEUMxHqu9mMhbqbI/MY30ERnKYYXizhwT5MTrfgnR5q0Ctr6ECwWmFpeTf1B2+Zmq
cXONHAT5TNI5r1JOvzOfBvnISbGd+gwtCyU/r0S9AJu/cnDFLXJH1AviDW37HUH3ZXpUaC5zOl2D
odxry0jfDBubWy0ZjDdC76fUk32qVhX9XfsRke6+XPRdms133pJ/uoj/kH02jZLsosXQUKo+0+8m
llkK2aazzo9jGc8nkf6LHW4NoBqPReE/VhYW9a7G5JTO8/v4vZtkcJ9Vg57WCh+2PYgk+t3p8YRe
3v2GIfGYY6bOe0jKmOemAih1mRAm0eq0HGEkQIpKlIe2tvw+cxOOmzH+2y0ZhvZVIyiaL+ewCBLU
M6VVJx5tGXe3ABaGds1F/9QPa1JHHZ7/1D8jRvnV4OO+IagRf8rPIvxV8rVKcvNFqCSPwqTIKBv8
+97r30vRP0Occ08Um/Cskw0JjmqqIOnG5SUX3mT5hKEjcSga9mxilRui7QIiw92hJax73AuzP7DJ
7i1ZWXdJWRmf+hyzvcxn1SwFAtQgrjoop/7RktWCTLdxhyu4AFrDhgWTGu5zZnbXJEtnvv8fcctE
N9+coRDx0yKoRRfYV+yNCe5XXqIxNTX/eG7oK50ZeU7t5L5iLkVdloW7j2QYGRwGmfjNFhpdOxob
2U6Zoa1X3GDysvJH54069jSK//DULhcRAx+E80I1VgZPUqzReecDbJ+iRK1tX5lY/suQGq8B0oEr
xlcwROK9CwN+HGwJYMvKnwnZaxOgNTulBHfdsk3AuyRtbGnSoBL9fo5ZAUNUvFcEq0kzSs9rgNuH
1Q/iVJjIovVZno3t+xpvnbm3IZOHxCFFnqmtoT1Oz4kacsq5/rMmO/qriGlABO+VyUwVqP5t58TV
axxLVRntkGtmyb2Y+dkPTh9lMGZ3KWOyiiiro1JjNClty3K1NunS6ZsszS2CxK5wUV3GzreK7T+n
XQOfToNMPZR0KO+SzLXSxclH4foX6JWgXzZDjL3PkbMb/e+xw3tYMT19DXR5SdV2AKyLyxp1kQz/
askiXgXBkNzz/gmLwbk3pyDy9Tycs0Dc+CTPHiFTv1wZpW3akQ8kip3izt5jRd3rXSx/l7E8bHB6
wCbxvVgCCJh2Um1b3rCSINyX5Ow65DS7zDOLGqygqjHTEtdI9mq72aC8Wu3pJRk76BTQE6OR/1Yc
UjPWwsuHeZ0OAp/mi8wAoIxRdjJFMtUzjJZTNl7CFFOM29PtjnYB6rqDkH4gfTVAa882I4dcjaSd
4xSR5usKIs4XcU1gR72LV1DEGJzLW2+waQ4osTiu1D/pPHZfeuoz6MVhYNlkSV7KKcNg4L53hIxB
U3Jw0by0TJLtW3FGX8pSIm+Qily0QK/sdVORfB1Xs15Dv3RLHTPHD8OYd88RvFTtsHfugG1yPrpy
mM6FgFBpmBEFbywpKNyxzvzR3d7KJYmOoRx+iUClsJ2wBO8uyR2yYlf7IhGFcWEEibhpuGJIicUh
6rq5ZSYVF++Hjzi1j6tUvhbGk9tI7PKicnm1cYehF+9wVS4ECwd8ckUb5K68pFbdWcNcLcN0Pw/b
LI+BR+k28LT+EG6Fqpgj/B3+Wjzj8xwcTRbar6THTNNKgeT+Lf5kMW5VJfB5YwjA5kq66CNDwVVS
I3lbNlKUiDjl0+dGEQ5Gk2oqYP6bB4PiIETHpw7ij91CmJ/pYD4YYmitkoDdjUBeG5aICHVtY/Hu
lf/oNgxqQmTzyWESa9IYL3dpgs9N4qZBoO/r7NfLGg3T0SwAZvwCVNjT+RbteDNDkkHeDURn2voe
K3+A98nmwcHLjL9pHGrFoiJcq5O4GfZlsxiXEbNTiwjx6Rz2QOdlDpSEDNFbaGTS4LkWFSvSrQKE
6c8hKW9O4yLo4g11aDIS+GeRGlmtfXkkFGFjhU+m60zmH7oDUO27PsTWATImJyo+7l5eI1w30Xcu
8JSMEU6T8n7OwrHWfPy9iXA8TABz25BhkOrz4S7QZVxxY6ZqT/lNuuAPqlufaKD/GjFArMNec9l3
70uZDg1RAanTbHQV3Xn0FG4M0dhp+V7YDNe9E+4bBRthCQETiljN4GsmQX8sivQtzzdSzRC9tTPS
6VlfXOIxO+yelDCYdh5BwqB9BNJ5St5j1mHshdgIft7txkXXtUaTZ8ypXSVJGl5kVrwrDZxy41iL
Y3alPW9GBu0U/87DyLMfMHE/95s/4+a/N6tuN50dUqiaZJScoD5HcgrapKGFrpN9OOWZe6ViQW1D
nm3qgEjB51zBxZE6IGDZ1GukrSUar3iHfTbGiMY2di0V637RZAN0uMqtP3DB2U/WGd843XnEmRF2
0LHGTLaOmCyylFdifyaaBb+o6LvbDkNTh7+4Uy7Mm46i2x346F85495ZzQjHBf4NiCqnWkG0daDD
17hNZ6yBpGHaYwOzh6x3absY8W56ewIgM/1NuhU/HmUKJJZgBzFBZLEG0ytfmAXnVuTfwydveWlw
i0Txer+lW17D/0iOY769yhEY5aQX+4FfcT5DlvYDGC9+uokBZ4BKrA7cjG5PGHYO0VJ0fyfvnieA
EPWAyqMqRz7Z9yfSKAAGlY4AKKy7fXUSQFW4YB0YTG6b2WzIKLGANiXHZ9T56SHG9w2Eyj/Deghg
sNP2CCv4cZiWLyAxXUuEh2cjXW2LDFAFCyXcRrsb7KfCcVjhtHlNl+Sc6em5z+WTsF6edp+rp2jA
t1z65GP022NAgdVYDmquczE9LlvoGuPQM2ZGHj1zGAKwzfBj4ujPWbKbwfNbiTh4NrSLLrneu6d8
X++QSVZWQe/Pbp9s7WhQl35eEOyxVV7zAJjXOLUdsXeLXdsUr/VbwLr8t3SpBkiFPgSssx7wY3nN
wFA/uAlT+w4LnQzkbxQU1qBVj2Q2+WGnuD+j8s7B4VrJkX8CP36b4u0fjvihwoal7ufJNkU+VE4m
yxXsR96kRG5PUyRKqPmoqjuXK9xeMlA1B47SLgg4O0GCsZ4QiVvzclmxYXoEIY8zknj6tdmYG7FJ
uPVcjnI+O0jZB36XdqmtkjnwlSnBBpN8x1SEw75iFGDTQK9dEQ9NnvZ1Gui9sUR9BmpS7ZhuZ4y0
AeqWpuQOv6G9p9ieUw20eono9yrkigq/IMOmMj+LdV8hB5gCTOjKvQVUGlhd9jtm6XCZi5HdY1DU
gJeHt84BRuzSyDZlueWvesFjEwzBdRhWdKLvxYnb8nN3gj1C2XmkKr1XZQL9otovfoh+dfn6GHn/
r8SUu6HpoZ1GeqfA0FTdBBgjA/z8b6LkSS/ksgLSLOHGr9OVHtTIYrjd/iUmLxsa4HPFvq5hJwqf
1yR6mHcXHny5QmeYEdFC8QbEPFqrEE1ulyRU4iFPkQSuVTx9jQVYjMg/r4xBSgZOuewJJnaUlMEf
nHZDw8PkljkaHj1DUuIOpzJe3qloZ7Vcl1wmx3RYccC5ACeEntNa0ejEWFjndN4fhgkfOy5Vfphd
WK/5zzWf5XVSjtb97Gq6bQeRAzvPMIe+gIKXj6wL4lZRLDDj2JkHsfBLmMhvoOs7D3L6Rr0iWrHR
vIgov6cYNbcZIDnmKAMORpzMMM9HSfXdlG8j7nMgdwNOptA85dlDRzLWEh0yhD4p9c2Sb1XCIJlQ
y3gpTbkfMsgLWjXlLcdcHAXgziMX7XcJwSAGViM7BPjvN+uiD0lsbroMzthRgbKk/u8U93/jBfU/
IhqecF+K8yjZUc5Lw0WuToVdEe/+XnRR+A+42oC1Ac5ILH/8b4GAYIoxqFoUSc5Ll4UQuxJTa4uJ
YeBHJ4KnIGXyGPfqvA4om5K7FUcrkSbZP6BS+RSb+VpkOmtSYOzriizBAFrQaiSoQJZdz5qV8Nuy
i+kBpzgD2xZ2pyi19JoC/DuRifHwWPpFA3T6MfURui0A4uAx3OI3iQ2+6uL+ks3ZXgsF6UGhwEOs
q7pivfiTifiFcRBq+FhfLBxVGNLI1DUDDCEVOGOoGchqa5BpvF28bGixLHXXdbpxGGw6JHE10kCF
M64wvntpt1aVeNAiEq0nUnKccm5b3s0mBHAxl6iX0BvzCp70KnvzEK08/4v18llBrHEzq+PjfYo+
BIxyadf/4lF6njE6bd9spp/ZdWIZffZQA7eYNDXwoHTHIbVNMFNyvxzpN1WgRhE8W6Yecx3+SYQX
7daPI8B+ewJTMCMpNHmRdLkAntxxfJpjWq44UOc8/RUkKLSmUR0SpHiHTTIWwRkeEmwnywQCyA5h
iT1p+y07v7d0239E++SP6zI+A5zFWWCA4cJ0GCedeiYR/KxyHB9LMZ/iAVipi/O6WIuwHSTyV4c3
3ssGyNgzzsSg1grKaM3Y6xTh3dn6TSDp0No2KtYvXqA4rKHx8J5mCRZW2x+sGaA1gRtJR+MT1r6a
LmQDxcvAJgT949CnppGBfbFDoqrYsFbS8bDZ+RRIUtZhaR88diCsvlE9i8HVe0/BerD9T4Gx7Y6h
325d2AHnIHxuYnMgT0J57/UQHINgDO79mh7szm9q2spT4kAmJMGMLHCAZcieMLY4D0sQNxnd73lo
l+O8Jfj73UorTsuyEhiiKthxD2Oq7mmhP8IQwB2BsK8OdPFqZvCPHj64Ku+5f+I6G458RNuHLpf0
rtu3eiFIRAxjxdoOF1o9oKNrzh+lWe5g13pawfhCFs6jFl5EQIO7LWpvcoL9f7wNtLyXRfQwGODa
ne2bHQuRtKxJtKGNi8uh6iCtIS6GSkSSqbJo9q33CBAVPEtAEgKUNYM6iV8oWraabS3vOubxsudj
DYiRN0NCbtjuoUqcs1OGHQbnjUHcPfPkGk/xv1FHgCw2TCgCcfBjVh6omWnSlMXeneMoFRiBjNIH
60x3nDEkJhXPXXRYiiE5lctGzhPFoAP6ifrKY6hnDRnF8Lj2MmgK1UdvIGAvbIgOGaRKOu8fcWWe
dJEXeEjG7Tob5gfAJTlkPrzUeP19EB6xi+DXTSYk24XyZ5Sa6CVl4w8rd/cIVRaXzZgUGpkDS8/q
Fbr9Iy+tq5SVBSL9PaEVkveLp6DnD12UR1gaorXptyR6pE76zwUOsF9a0vBSBOM7EFvZYEQN6i7I
+SXmXQfuyXWN3bvnIdn6ZsvoryhI7gmGEzf9wDdblz1mlHTq2t7ZET8CGFpu3npcbS7q2zD3QGTG
9IRJ87qrb0rA3AVZCh4IwXboYAI+6rYHScWz15t8ViYEoDFiXVq34zwAhBApBAd71Yf9zwz3Uijs
o9i3B+SiDUNt1k3V3rE/Jv4FsRZoZT5YVsVlD3bzT5rcbxinbJoflN+fCgl0oO/ju3Ep91NJNK86
ZW8FnDOS3/EBvVqxvqVw3G1mbEefrw0HwvXM5+irIMrdgq0fmv9+5MF/lbtobKIbsWA/3ecFJ5Jx
j5SKDke5reUuKxt0f6SbP1h2mrw9QgKH2x+b60iin7RUXSNLd979PGPkI648CHwMoB8m7HkECGBp
QVCEwVoPSXAuh1kdpxjHGIsHsLOi/DkG7nlRsoUD7F5s2+eYJMCxoaSBM/EOdbSt2+fn3tHiLqGm
rJI9vkslPg/naXxB6cFpn9WD3EE1/ge1Im0QaGWZPiYqBd1k+rGdwjRo8igLmzJUOFpLHlcjL8y7
n1zZZA6ehmqk07sL+VrTNOhqqBovPF1vm5lORSb+uDR+CvyCVxM31A11AmcWWCgVtozUQshDFitA
N3DoLfkomyLg72tOsLyh+u+mdHyXK0g6dRbIf+mUg720ZQA9St6RKp4hyYzkVOUDHSvlsQzMsWBN
PnFAeBDWfk1DtzR6YcsBfcTudXfdCKHNMpdnrea4r8rNFWe+qPgjiTboK3xm2ZGRKLjZ/zgKkYqs
rxeU9aLptejHnz06oT82szPcwHN2vySQfhw5UXi8xuA9ETx/8jSfbr0G0HjoMyzcW4w28miO1vsp
XbsrM1nwWNpI/xR9nj4s81Z+UQunfLVvbrgCgggPdC9AZHhlUIcpUUmAv+zGMyhJ2qZ5F180p0UM
FoUmr9qm85HYLQcjnA9t7iXEPKnYQZ347OjDdPhKst3VMc2B7ahIT8cZNd9YVsvOHQ237t7EYjuG
eBgPJObZg5BT/INF32xu6GDmSKFJH/Ml/bNt/LrFxP4BlDvUnnYHAdJoDOVJbeQeAW79FZ+WRNb/
HH+GxIePu13NYSXx3M7cYtgRDItUMNbUIpifDwMCZ/26Vqny6XNcGPI1ot69JdOM6GFPPUZAfSwy
5P54rLxXKrIPBLq8Q0cQgVylh4Q7dVCJTX7LZD7n4S0stxsai8ByoOPgs089Zov8Md3GlynYPuy3
w2hLu/y4SawCZSK/adfsmQoAkT3+GKrVivAfwvfZw9Qr/JJ2o9cS/bj3PizaXMDAWIMcydWBCoNx
O3zTEm3ajd4CZCoo3teQcunaBVbXvlcW3EkHLkKRHtqTDPuJGLcLOk0vYVSwGnxR+Tgz5OEi0qeI
g67ls/t+2TSYYCi6vpJIiRqIAFQzEeQHuB6aHgzmJ4+w5NoN3ePC6bWNhj5+KjxQCL7sY83X/mQ4
s8DsEL0PKjE7A8QvWgggCBaCIiev3Sxs5Rfk0lU4pcERRFz34OgK/rdTen3wmpD15OQM7HtaesA5
/x+200aLLvlp081CKyLBKKTJHztCpjumI7qrAcB0u2V3WR5MDSg3bMkhYrYg0XZ1vgDpHdfO3UGw
hhS3wRcfarGmnVLYV+PcB3fDkI9PSGfZ1zoZAyQDbeXagiOYvpFkX+0aczSD47XmHptPZdZl8lVm
oukP+mzG1gTKXnKn94OMOIKppzi5EPQntIX24ce+p1+4rD7zuDwr7tIrMAlc/ioOsl+es+KyiGnC
NeenGyC/DKyn4NdgY+nNWLW9zACp8fWWAfCHhLwF8OrTBpCtvVoj56/ee31C6vkYY0vIVtzVywXp
ZjhtpqCfbzLOx8pSar76tRte0swgRCJSadckMCLuNSBPoPiwB1MLhxnNX7cocyduFn4CiNU3OVuf
J+GWp+9E6ovCi3/eiJ/PKw7ry5S75VryBBKkNKXDIdbjdhvCKfjqNBRcy2DY75AX4YlH0oHpC7cY
l/LK0aDq6PY8dZFqXL+PthV6ow9dMkWHMRhAWAwoPQhXjcsNIhKsX+KBcHzzq7xFGKlbrNz5uyXs
ezbM+dkNgG3GjMqnRSroWjKoYJJckRdPxu6cruMK4gpbT7Vlu3yYAKecjEADVKati5F2zH4JiUQj
TiZo6AYnz2mfiA+o8lSdoD0YP3P6pQO+1KlU8gb7OlTcQdy9JcK4vCkYwhxz0z1ArhV+T4R+BgOa
M3ue2Op+53BTvBKIL2/z7F3N5hukbPi+SRjUdI/F415y+3NZvfi7zmVOq6WIwcHFkPMAegg7+4Pr
YtrrLCihZCcdQObJ/OtSb+6RURa2gHW3FkGqIGfGrH+Okhhp52KEbGSz/ZMVKZbLdRj7U28IEADm
BvoUORxDOsRrHfYTueLd0s1ehHk17EDBPBw859isyC7jTODb0luBnx6ZogjO97epzCEUA2pSLdnC
z2G37Ae+xku9b5M5RIiauxRuCTAidl3TWYrfWaCFTwX59oRcd/seKI7cy9wPF+x62e80c0sI5ogj
910sI3mDbqAHDjkm6UNXZI9drj+SfhV1B/1tI7KOY+QpylNnSPEcAj9bjkEYDQ/dXtrb2Pv9cx0N
SGCEB/wsLZwMbIjL+2yAsiIn+9poDeHPkvXhIR6W8V7OcwZwbGG1DTMggvkKsyo2DdzoI0PX6Eyh
nRu6x7iAp4SUsjvtNMoBK5jxidJgOzo29oceWcYf2T7n9whp5heRrmXrFF3bXsf1hquhNsZ3V00K
PFObhckPVBoOrgHUnk6iHyVSFx4Ul+6TpRuwQq+UrRa9lr8t3ejLyKLlzTErmlkp2I94mv4bhLBP
W+zpg0435VrwYeIEnqGUFZ728gRG4HtEKgrxtODH5k0xSfE17pa/B6Dt2i741hiWy3AfdPq9hy8Q
NlyR/+q/bbffa05LFwWfAyXzdo2JGgGE78BNUyEffDwPtR4X/L1QZgcX4KwvSRC97qnlYdUvPFkq
g0ErwgAF/RU2XVnc+D4npzlCdy9D0fi/CdU6Bx/OOE1mIHc4AvEj5B2Tp3Hi/MGgb7yZ+KgbGgnA
pgRyPgEp7gNW2o6fAmBTSwXBZv7MCE4vPUbroV/LHKCbX1I4eoEz2m6e5J3NVpzXiUbWBR6d9Wst
LCwk6BEiF5mACUVmODnvQWaakkG0t5fDt4BOhdiSUcQp81Qe1m1hZ1/u5ppYig45ZVILCm9N2sDJ
8AeVpW/BpYGQ00/xwgDvY7EN8AQ1jG9PqnghiPB4SId+f/VZCnNx50RXr2nyrc6bUHIr4Jnu7UQu
PfiHdpXQ6CUBEHtORHCYmdMXYl33OMHtgb5EDHY2LCKgbJM6DWJBpR3ZUnYZUwD2IJmDBhI5uDXM
7D54tKHzzpXhN+UHHRQPp6+4z4on7/PxzyahD69z8X3UJoBX9Bh+9amLAOONhT8Wy7wcgmn6552Z
VKX7abUYp8r5T2SzoElB2jZJFkO5klrxQ3M1IcvbqN+ABKCfgciQyegc8j+zg/0lhlLKb0P/j6zz
2MyB9TePGEddzVmpnnIIBr+fKTdUiFjJ7nv6qDlzQGlj+QL/DYSI4IzDtx5UM1K116B8BdcHxa2E
V987SGuyjKZhhfuS/x3jSC+VIOn+wqHjrAc/bl8yhlSB5H34G4hw9wxCCHDxDm84W+fggxscuIL6
DpITYaE/1Zg1UdFyP4wMJEHkl7+hi6I3NjpzYEoUVz8aDBXZvF9SaA5Oodbg1eYF+p4QVE/lJhwj
IMc5YJZ+Hp4C/IZ32e7X3wSJ9M8sKLKDibfwW/uFsqVywRYSBSxtWBGbVniHIWhER6aDhC0DE7fi
mbVbghslWLAU9U8bai+COFSwVGL+hW6ox28LrV2zcxVjhIwzf3Fdj7VLuZ3NDZuRvp/gmegqQILm
JeLARqsZ5umnIgCBphdv3tA0lb0lfB2OdpfgadNuBaawSbFXftpOULTru0Qu0x+TYNjM/Dpid9Tm
OEX7gMtAlW/LaLKvgGLupcofg7kjrcB/sGFm0xdMdJD5B5qwKgsAD2Ev6J7DIQ1aNgKY6XKOrIfS
49kdi/QHNEzsivVjfiZiHwGB9t8j5jbuVYDW3idWDMHTvHDeuhwyPYTfiedwVZ+FhuTW7xjkchaI
Fq97Wc903kCprPza7yR/mZNvinMJvwl9LTPItaCFx/bUp4dYuP4H09kdcTP2xv9Rd17bcWPZlv2V
/oDCbXjzinCMYJAEPakXDFKi4D0O3NffCWVVloSi6Yq3fskcpVQhIgAct/dac0VmfDRKyXzuyjJe
d0kbvSH0GnSUYUG7HwdrvI1rRUJR3EKz3QRUQr04R/uEYEAiytJPKZhrTXwWRW1xSQ1/eqmyMLo3
2lK5Yo7MJ95/U3lVMMx9N1K7eUVMM+6nzjJ3go7Sd6OR6qek5QCVCEImzHaawnNsU89NkRpbWgjq
hdWZ2KasthVexjr/SLxbezPkTYIyVGIyS3LjCtXPBHchVPa6FMtMgsrroInsrlF70a+tNmeOHLhz
q3Im+aK9DY0rxxHdeW/paKcj/sypbfNu0mvzJvOhDrokkBXDRimpOkmRQvfA4BUBYuekV7EP29PN
a3oqNnXsOzNhYlsLSpqcV9RZEDYMtdRe5EndyNvEb4NzxUJOiYJR8i/UTAKqxQEhPBtJ7JEu85Dp
rBt1eVvEhXUhh4kQW70OkidJ95Ojj6L4OqsE8RVRijzOkThWulJB7LDpTKTDQ4FEkVz6kytznN5o
wgpuiTi3N61a64euM5t7H4HOOf4Y4epV2j5RW04Qewl0xxqSzXVeDVRjsa/calGiuIC889UggCBa
lRXtqj67tdX2SjUk/1z0kbYZbH86tyw5eywnw1+FbcE/LOqGDTi8dR9w3uSUmqBqy8sXEUN1WrWj
Pbf01fislo1mowxRDDIDsVZCGegOiG+4EoYxrf3ZqT2Q43iltFK0z9EQn48Rl4airG7FhDg7bKyZ
ihtyKJzQtGZUmaThDttyeV4qkuRmjabe606p46eQMi+wK/8oSqe4HSsj+1F0mJPcTO6iC91Q6Pw2
CIpI8svNuSOlI4GaAvmbhmLpKqv9EcUHSwU+VuOa9B5BcSWSv8VN3x11PWP1G4V8ZQdGQCiPlF1p
Tpt7VT3Ej1octNsGrc3RybPoqmdTcaCbTxFardMZ/Jkg+NFosge2HG2oDNibPDGsK6e3hnU8qsFd
xa7qsSwpaI+a6R+7oBzxUZr2jzQy4mcdCfJbn9udGyDIWZmTlnNy0rOtk2JBctMgMy9xllrfTOJ0
XaBXCV6ZMYJrZccFu7PYCu+jIJskCreUiaUewe5oNPmKJoS2p0DsP8tOnF4Hmj3syjqOniYzyTCw
WtNrUGkFGge9PY+l3jpr8ll7pU/BSKW5k10hUVckkYCXFIDd9wz16p1hp+LYlUp9GAutPET5xPKv
sQxKg4TlxlLIksOXg3I+J/CBAsZbHw7xea+L+HvfEXk4JDWaIN0wnBU7lYipvXHCZDNpYNRdwazy
mtWawd9QFWwCDgXEksXsRUmd6EcdJTfs/IazpjdawljT4jsa9eY8EXGy9yPLbFD6Mf5YXm25clun
C1/sqoD67kysXY1N7IpstAebOtKKWZWGNYPyosEFs8pbVI5Ya7V9j2nlG/v48I1E4PoefI0W7qTM
MQ6yHVij61Q0HmaLkoO+Lwvugrinnd8qknOmWYO+Hi0+Eby2TZ+wH3aczouLgQiWNRk8PadVYeKz
Ma2Cs5Cxl0bCzVi0pnbDKcS6VaqYlh7Os0DrlReSW/SHUjHbs0Eo2iowo/BOAWe/QVlvULVMqMpU
RYgArQw6bqjQB88qLPPHoFfA/HNe2V0/jD0nBv/AJK/SS1f9qwgB5E/JrqiJtApBUKrUYzaqqogX
Whmmdlxldhf+iIxcP9OKzt6qyKHpyTj5mRIH5cpg3LC1JhL2UDEq2fOILAExw6mKMsp4MOqq++47
qn8fhEZOMpND126w7OpHrU/W1ghRqalDzR2QR+VmSgcqI+pcE66H+uofWhYqMJVUZ6cHAX1kwxyP
hY74kTaW+iqblfzcZcZ41hVDfzUJNX4k3XZ4KtoEP0kto+I4Dqoo9/04xpu+jYaN6WQajgLdWVsV
ImW8NqNLN7hwkcIXG4N1MlrVeam9auyqjjl2iH1MtSlw/0ET26kLOQzOhO/UZ1mptT/jCTkOQmem
yqzQUdaVEtoTpRcbVVZQbgl/2ohqyFcUVKRdHgbNvkG3vS4btaCsNb3V9PsvTSdHv9lnPf0dkZts
BEF60GfVs/RO0BhNNwntCWyDOS3jrNVLOsH0gVTXZ1t0lA2Rno2JpB/rfj5GJ0l/SIMxP4tbLeKk
HdCNsa0hepyskmYm7yEtLPZH12wpLuw2Eq/K2Ks3RpskD1GLQHlTWnTdBw1pY6xV4phVCO9tBGXr
Lmd0NG0Q3QL6ezJT9o9tnaoHMErhoYjq5n6YwgH3RqZfB9iGDnmtk+Art8M2jsfw+h9a23Ea163o
rJmUZKVVkrMtIUZvNZM6VVSi942VexYnOvPtbHlo/QhBV21MnDGkqv0eBD7prEqCc0IrYTS5Qc6b
Zllq/Y2pIccgPU1bzMLaWoyZWrr/iJDWDIXcm7uYPc0uDkOkHg2H3H+0TWhC1kvDswHBHUBv1MWS
OSYbAt36XcSBZCfwDf2FY/inN/gP0+vfhuOlKflDx/EfLuWr8i2/beu3t/bipfz/wpsMYuT//sv+
+x/e5MvZTPx/zov6DSP8X2bnvxzN/L/+Midjbv4fcyYc0yRhQQLv8C9zMnGBs88YKqsFOZwmCv+F
Esc/zcky4EDcgyqzL+h3LscS/MucbP2PidMZWhSUJdnin/+NOflPJIikzlHR7COXwYV9F1HloIV5
41gUpaogUHahPclfQNY+uvqC32aZviw3PhFZeWw8Z7yS7ohS+bf7/M837ndb9UfXXnipG0Xgr+ZI
f8M0cYWMyV43hmWceHFu++8YBI0Tf5WpnX+dp/G3kkw7qod40E775pje/7h4B7wqgq5+0/Ts6yjs
nuNB++8g8X8/0Nno/vvFHWPSqVakwQ31Cn8jeql4SXMgUwFtj/1J319ZgBSIWi0l4hiCGxDdw3nR
J1srlf0vqIYfPNZlsrJdOvhAYtu/nlKMU76uPwytzJj7e2i+88r8SYL4971hnP1+bwDcxdMYRc61
1RVsnWo2mIYShSs7lL94b/40+v/7E+ZP/g2f0RbDMOUmbfbAKqeLtC/Ls9polNVgRC1r16xmVsSr
JFvJF0Cxj27X/Oe/fWBq01VsqQ1dx0JcTggPqZno41+z+h+kif+HIbaEUwFVzfMcVtq1HJi427t0
VdTG4+fP4tcL+W8mwr9v1WL8JpADhNWI7rqplI1aUTSYCtf292r7YE/3RY3Pl311cpVU8Qa/KarK
s1R89/291W75Z+F8R0z0xQ/9had778ssxntVKI0+0YC4Fj6BgZgqp+BcwugcX5icOw3tdSBdZJAm
t1P3nf1kURXLGbJpVR18+Zg5GJD++lfVGfPfyWj1hZ1F/2TcSMXP2f3+xW2b39X3vuli8pDt2s+G
sOuuaRTuNe11pIRtcke04RyToNLjiMeNKdU2spmtJMoVYASC1oaVnDt01qovuKCsMu9+jyVHFQl3
LNXqSKMum40PDnLkyrWzdqeY3CEsXSrHCyqx1wi+KFm73J9iXFlEFsTo03wdXnOLAM3cJ6D1VQDG
X+WjWR+M8l8Qjt+GBGqNBPVvGV1XWYc5q7b2PcZiu9JRIcWl26byqq8LFS9peatIEDHTpkMIb8QP
0CyOjVz9jErnGJXZk6NFN+ooXQgnehqa4F5qoKTgr8flcejZHdbheG4r0oUlEH4MYbNvfe2e/slr
ksnrnroAdtThG1qUTZhWaycMz4VE19L3z2o7RiY1XZrtcMu+4IC8akd1+1wKAxQ38mG+YxHADkoI
l00ndpOuXMdS8y3Kq4u8VKiFq9WZg24rJHM2Mh0amBJ+mBQzeJo+9FK/TYdkUxsxVW2a42o6HIyo
POBL3jVddQ7H4lJT8ptZdxF0SY74yvco/p42Cy4D3ZQ+CzATJpWndixw4QC9YrZS7gQhwRdyk+t0
h7TG9bFofT4qPpgF563V77NgM0ws/aDGPJrZWzWqqTpkpy3W8mJGj3sclA57bU/veSGm1sRiWT6f
9rUXk7deZIltllrlVbiB3ND0L207uvn82h+NgsXWq5MabGyWUXlQamA7jAgeiPGqkbNWHBJPvO/z
5PDbUEMsN1p6MDbe2DvXQk8PQOu/4OJ99EgXM7JVN4qDc7tCOywJd0qLG4F+bX3azVlMopIx2FKs
BQ1+TLtfSUZCNaBJ5F2CMPGk9wZE4Z+3ZjBsp6xMpfYw9nqTJKH9MfOvmHTv3xx9mUEsyNIBtTHV
Xm+x3jhGUJ/1dRKetKcAXr746vZMbdPTxkuH9NminmSawdvnN/6jL74YqJkTjpEcitpT0ORTVJo8
XaaxfdrFF0PVsqW07XqmndRX9JXDN1/lmXXSWAUl9edNiTUpL+bqjpcMzvcppdRQRPIXe6GP7spi
rKZqPcZ6EbVe1ti7vEax3dDg/WIy/uji/zFGx6ZKbC6uOv6WysyEm6UZ16fd8sUo9Y2hxkdqM8tU
NNAxwRnr2Ifg9PnV57Hyn3sdogj+vOdZR+OExJLWo9wnQEYX2y5NbqskPqf/9LPXo0PeIgI1KKh+
EZH4wc1aUpgb0xwnOZlvVpn85H1aaTlKzc9/zUfXXhybnMIKkh4Fi6fWJbO9AzOgIHDw84t/sB/T
7cWgxVZrB1GJwaNrrfwlzwzpebKmxk07395M1UBXh9cM4k2lXhJzASqgwuq4Sgzlhi1DBanX8LeT
RctxmEztMpVtxc1LUDKSqRjES4z9kX7kj8Skj2R2innaC2QvJgSkMNYwSHLr0eZ6CwaMFWBWv7j2
+4cx0o7+fH18kfm1g9zIU60EWr1RWzjCrQcZCIHZp/VRYIDZpKXc7D9/Bh894PnPf1sNp7bPnJwy
nof70lVqmc55C8rjtIsv5ghLxVxVC4mldjT9lVRbxOvYzM2fX32+Je+MNHsxSSgalik8wK2H9zJC
XGdk53pP7l8jFOWkBR2+zp93h8zvRrfNpCblt+DEMJg6IBeUVJ//gI/u/WKq8CutpP5tN57VjioN
puaHOWKP/Pziyvwd37k91mIxh/A2ZhH6YA9qrr6X2wK/WB99J2yEnXhVTpt46HAq2WFyMdLJoKmo
VZs0pG/y+Rf44NdZi6mjsFJmWbOuvSlrboqyPhe58/O0Sy/mjUKK9brO2tYrLCJCZf0H7csfn1/a
nN+e927bYnCjKtSEPzPL4mIQe6UaTUruucN5VcKxE2BWXZc4ENZJbD2aYaiv+4pkgYTJ6iABQISV
hAHDmfBy4T0Xt1aWSxeIzv1tj2WA080ogYry6VJnLcuxn9S7STXTTV7Kzo5++V01pwAoU1+tgaSp
m06aKje0Q8NlVkdgprTZWUu1fI38W9vakLqgxFQVGlqj3If4ktwWjM+l5ND6oJ/ZrDN1sp8S8Mmc
/JA9a3gMbxFxtE9+0o8HpTLKNbX9cTPa8ncxNvFK7i0iEJKmdKdeIb3AMvFCmM6T1WUISXAOge7r
ACgO3esQ4TKssujE1cZaDIgGoPQ4DkXlIY5I1pj9EWm02Rcz3QcL8xIgTcPb1rukKz1gStmKHq01
65jesKZSc4AVhMu3JDNSiTl5TEUY7D5/oT6YpX6d+H+bYDvYtE0gm6XHVB7usUfgZ3Kyaj+o3Ref
8NFAm//8t09Q4VQmMKVLz6/9o5QptluotfLFJDu/9u8Nh8UUnqh94XcoHzxK8QL9ZI3WzbEkKgfS
uFdGKfni6Xz0IxaTOaHYWSlbSuNBBrsStf9Nzou7057AYhIfogQZGkwYDweF9mzXWnaTyxPYHjOR
159/xAff3lzMdeNUJbkVjaUHnvCIM+kHUV6Pn1/6g/fHXMx1dTmqcR+wR6rTSD1vBUrpEdHahcHh
+Itn/NFHLKY8AeDagmdIhmMkg7sCTkWrvC5X5Yho9/Nf8dENmj/6t3dUSMIa61E1PZN+OTqJ8T52
+v+Kd/+voqxuzp/527UnC8x1V3JtKQWtKuL6omxOq+wjQ/zz2gmaxYA4F9OL01Vt7MITD8O/Vp/f
vrOV2NJowDvwUtJfMqd/CTTntD3LMkFbHQazQhBlelbkIBvzg8SNe9Acpz3IxRRdO9LkjzY2qypU
8FVhwVyNxHaddHFjsWXR+qEDSpuRUykV8bpO20t/lIovvvk8YN6ZyYzFGK2HqlUFOj2vIrv+svdp
pAQOJgXhKKBsHB3boYWF5fNf8sGQMhajFiNIbTUdkTX2UKEZjLGI2XYtXaK+zLeff8QHQ8pYjFrJ
cRKU8orh9WW06s3qQVKdt9MuvRitQYTqqaxHHnIlJRBLG0h9BqKq066+GK+2iY0E5CtffPQ7V7Hz
2w5F4WnXXo7XEKcfcsvay2P0Iwpy6rDUnz6/tjq/4++9QYs1ykQVEcakLXhDfMxbayfbCTbmrZrf
+SEco/JiiIy1rOyG7E3VXlPtUdanc83E74XsnP9VHaIpAZ7xxbz3q3f53vdZLGx6OBRjEmeWZ+Ni
NodhZcM3URD8jA6Kaf9Io0IXV1YV75PuMs9rBKzMj5W+AyQTV3MTozLzL0bXR2/jYl7o47iYTDMt
PDYHW0SlGh6tWJx2cX0xL+R6G5UcJQvPt40LUG+HXv0ylOODNpq+DCgIgeNhALUzj5jf/juAADEz
Gl4ozkfbcpr9jxXoI7zKr6Hf3elK+QAVy74ZxklblQZYKCRNkNoSUAadSd+q6JRorZVqf9UpenBd
EEOBQMe2zoqifI4auYNNpX6j2XChVVV64h1azDcDzX9D+HXuYff5qao4MB0beeDnL/4He8Blvu+U
Fai6FCXzqiG9AD+FIoKDHfCa7EUN+tNGrr6Yc3o6SBg6+9SzguFFYPsy+4fPv/4Hr+YM2P9zf9AA
QZO6zPMHZ5M5Mbqi8qv7/iv86p0xqC8mnKgNpwp2QOoJepb7EGz9bakV8YUqAYwp4S5Bq2lK5MR2
RbxGIA2X6LrTG7hEUEz7Mt32qMHXEO7M1zAquqOt5fI2iCgdtpwE0UIod4Y6qFu/7d+GWgOv0GOE
WGfYJrZZdFpHnljzP29RkMJTFXnHzW/hGajhjhPF+rS7v5ikUEPnWorK2mMU7eA7Phht+sWE/NGD
Xcw5lm1wck3bxEvs/M0pnaf/MkLp7y2ltphw5H5QLFkUsRfURrDRG7PG69TsTrojy7Bvw6ptcnL6
yMP7kW2UoCKrS4AI/+LqH9R9tMVUoOWSUU4Iv0nx3HbgP9jVUBy7zsWelns2u1tiOATFizYv7REq
WvhaOlYzfMmU5hJlAv1lrDG7Uj94sPVwiwLTDZwQA1a4KpRbxulqCu9m27pdPiJsYI/sJpp663fV
pqE6ySe19hPhiC5g2r8+Vgms1Rc/7/01WFvsenpZUhGIp6k3TPIrdMNVI0tfDeYP3qf/COmTbCXW
kiLx6q6gVz5si0g98Zkv5qDISQJTSnKyKqvgWKjNVSlOmzeXcdIYsmKA1Nk8b1LysQEzEyd0f9rN
XkwLKRNMiCcw8wxz7+tedeJ6TkTJHzNykaW50ptD4mkdFGMHWdkeNa61Pe1bL6aFxCdIggMnVy8q
6ODiibrc40mXXoYG5kWVJVkNq1yeSIQn6A6UJEaA06ZKdXFCIWvVNodOTfDzor5uiuQSXbVz4sUX
00JZqCZkVRF7Yxo8KmaIi2Smi5x2Xxaj0p96W+sx73pjmSfbALW0ZhWnPc5l7GSiy+jf2NV6Suw0
m64HtJgRVnV22jdfDEzitdCJKVEGNkQH6p+/gsn9qhVIxuf7s5W62B34QZkQKphHnqxKOybiI8Pe
MB+Ya43K3stp7UbZviFChjkaZf8mbB/BrW3UUV2NwQR4kiN2Jl0HsOA0oe1q+JV980NL7rhCSmFY
S42jylVMLJWaKc6o/bokhew15YjrhGwZXtLiseD0aTK3awmE1Bai2OQxgZe5cVaIfSdv56m6sXq3
lOMdfzLxWki9vGf9qLQQGu23oSisVd1e8B/VRGeDACnAHl9t/4ds3yu+4ur6FYfdI4uBNtk/6mFP
ssOa2V/iYdmYo6s4nJeFQswhBPqOT6+sFhRQ5Q78kKi8ibN9wu+Rwjd/LHm+3xsB64jP4ZIKtWCc
Sm4XX/DXbFkHV7o3gNTaGSXc7K/b2OD2r7VdS8AuHz+TLLIOrPE29t9EV265IaxmnVwe/FRfi0gG
GenjLasOrbx1/ID/uZ3XuBG9f9alV4UCdWuoHn0HpWX5qBr7pA+OgmONks0+IvOR7xBQXwnS7ExV
nuoGJ21uPOOGPPdzGAokjZtyuJkCPALthWoeLRpIIYQlkwqqaNJVAM1umNQZn38230KFSBAOZULe
itrE/rlt22fQdq7cj+fYs9ZpiHywXCclJgSydsSTnZiQ8h1Yv/K6OrGo8KtT+1tdKuxp9zrQEr0m
Dgiz8Y1vuBi/WLrnmeadrbK6mPUD0JlYvTlGWG1/B1O5pwMFKV6DqOtGddiCxsDVftqwXqwBdgFY
oEMT4iVhcAQzc68H5n+VK//33nApVq6SCr+daBLPFKG+t8n+cPXB6k/74kudcikGxwSWxjlaKp6y
HhhGm31Rg/0lgX3nASxlyhVNa8PotcjLeffDIVyRH3BggIXCwHm+nXc8TXINQK3twrNwUi6V9uHz
x/HBo18m9KVDm6dD7MeeraU/6XlJnu805V1m2slPLTKcSxtvyBdr0Yc/c3GSrEdfN8vJjDyy7qrz
3sFTmDc+zCGMK64Q0nCR23G0CjBMQv8E8MiYVJx9SSAEFAdF7CMrUL5YXj764YvlxTK1NK3TLPdk
TMsX+CHSSziE6VMk6yCt9DEglCJtTnx3tD+3VTiZwSWNcQ41qH/BXf6UjcHL5w/wg4VMWe4EW23K
akQsnhIAHcwcK3AdKFGr2dC0l5PaOZOcdFwDaCy+qG7Nd+i9l3UxW2DiHH17SFJPzeNuhcCFbiOp
mZ//nI8uvpweLEMFNDWmXtIXzznu2UxWv5106aXGWAvrRrJ1kXpz6IFidt+od37xMn3wrZci4VGQ
cR/rauy1lvzgNzEMIuPEhsRS/lrETd3KhZKC95Ifoe9v06r9YgP3a7fzzqNcKl0V3y5E6uiRV1tq
dhhGGR+1QYhfAz5iE8ZqFLhSbtNdLqRKnam/19jFsdA6RhavQ6LldkURquQaSNlaGqtuAwIfUHTg
VGuKCiRcg9d29S4wtwk/Yt2rSp5Ara78L37AbFx6711c6mnrZiT2qnRCTwBjT4xkiznQxegP6d92
h/ya/cyIoIJ/yaQUJh39BLZavflogESIDW/eUU0YiVjVm8lTE2DWh5gEvjQGkYAfXbltzWyTWBk5
PMQQ6Jt569DZ/mrebUXatyy5EU231jCgT41+1nY/ZPHUiS/WhY9eq/nPf1vzzcySSyPm17Hxjcad
8tUgU61fErT3nvxiRqqdou6pjsZeqpTh7RiVYkvxdLrXzd4+60BObMi4rDeJkoFOA4m8yyXwFTOm
R9spxO1iyIx9djgkbzkwjtUVMovsIVFD6hVSoxNY0ijZOmr6+rKvI4reYBDczopx+IqQtC+n7y6H
wkiAz9gK3gyD1KBOLfCym62yBe2VnPdt3qzqIFMPcl2yE4FP0m1DNIc8IV26twvnRk7ltTEoV2FL
JoM2wOwEaWG47TSmYE/K2rWIhQWWmluFm+cd/NUo0o5S6Gjs5Ec83AKDq97r03ZUc/C+qRT9lEQf
v9hQOd66oivfwjJuribc6xAgnWTjAPDeIuGGu0pYwCPZfcGGEWK5ZE3mFJeBw0fxIB99RPxbsxzS
vRZL9rrQgKkpxmscauPGx6S/AuhT4zoNhwM6O6ta5WpMto0T7JKqeonsugPr0ukXtp696ZoaPIRT
+OwQR/NI2oxxThqhv+t1vdkacpmt5Iw8EzfX+u4ql9N217eDOBtNYa5TBCqrOYbnoGPkXKOtYKfa
Q+LMiughjeryMpYgX0ipXz1wJrKINLBL80UHbXwVt/U1y/WqlUL9bKz0YMO1c1eRCQBLRqHwF+hK
Q4PtyYgpkk1qWcGVnzTRVUQ6BIfwVnJJp/vWD3DUxoRpZMwAZHbZqK5rSelWCVSVWym2GKel/hPh
EEFcapBfcVmUHrV0L1IE1UkwoBLsIIwcog54xjhFPib72JReQQKpay0XpKM0UXumKZXkBpMmtlFm
qesmCLuzIMmVfawrPB2c00Dp2jHYy3lq7UwtG55lQJJrp9IJIckHedc6aLAIcoOrRsjMRgYR7km2
yF9nmD12XgRB20KU8cE348BF382uzBrHuzRPYSrLUkh9H8IJ1v/UtBu3Zm5FPgaER7QOCiSYT2Ae
FKzsLtS/Pl1Bf52ODmvodd3qwVtr+gV+9lR71QO9zjgX+gSdgczcOhIkdoL25F3hq/Z6dCRI7vYA
OXCStcfMaDSM5ZLfvsSpZu3zvgw2zZiOqziUSQRQRdf8lHWDN7SQk4ON3+4FZHa30kdOl2JmMYyK
lOxAeKjbzgxi2ASwVajgYmY2StL6OjG0ZxM0lX0NbP7FNyDzlr0Fe6BIy4ER0eqH3gLKVHcceAVH
Kq0i9kt9MqDVOGq4r2t4r9kAgK6KrAmrjOMARgrzQ+5M2nMjR9qFMok5G3B0ooNgYLL1TOEySWN7
HTalswlYTXZybzfVJm6t7EHpcu1oSDq4YTiQdMzg/YPwTLU3I7EzcxVrstgiMGkIvqdcQ+E0Ui7D
0En8s06ZA1ZKeUjOJ82AAYGXR9nDx86v7EpOnA3x5mhHDSN76HMj3mU4au7bZsayGlpVYAwP7YFY
gSwJ3aKKcNBMBQaqKVQ5m0Enn27BSZFXDprnR2NMOFbstBzNdWsM8jhTTjAh2HamIH61JZYfVS9A
S5llINCBD+33WIJzxIUM8SCchKJWUvc/SxDLICXFHHPSqZq4tqfG3HSqmk2b1EkBsOhVDxC1Ao89
kP1IquSEddAX5WWlZt1uagttY5QCd5VuNdl6CtT8EJOGS8+CX5OH5PrWjUZwCKGPm5qQomNGfO15
1SjSJitqipiFTfLLBMCaPKgh2Dh5L65lCoTrITblTdOiaku63llFuUacX0AUDUiJ4i1u2+mlQRvn
GuPkQ4KOVqKqVn6Bj33KjyXpNgWROojKcl74gXApyTqLG6GuLQkQ5mg6AAAio9ddvyORCpCSHL4C
/sHJ1MuGpwWKOblMFfoabwFeurIlz8wA8QSoDxy4SuSWMAQ4L5NAoVQJpxWJPOxfG/CIZdiSRRk5
IF31uGnNS6Up1JnU0H5r+1Y89oRSHQOkuGeVJQaStnw7uYU55F+HbdRRNakhrxuk0ayF6oTAV3xc
Wa6eywPJT/RsiFEA9eekQLwiU3nRRqN9HaGJrSDRV5ctbBa26kF20AeCOrRwoIKgEFEPfaMjJbkq
wW9o5hUEoGZwE7NgezPSl899qO9h3YENUjt9IztZfg8WPz8LdSO6LGEj/oxDE5veMFzZjc++JWq0
K36VBnxh6N98fxyvO912Vi1Bgq9ZrNvbaeykRx0ex74XpfYsSHzl7YIjCBaTuQ2cvhvE8jclir/L
mXUVxiTxxo2iXaeFPrn62JGxoQjS0FP/tldZADIdIKjd5IQ7OEa8JsW65M0bBJnKxsukj7qrgqpZ
2eqQEjpCD8MOpYmcA3AsyOTaqybrG7eZ2FZ2nQa/UCOFMFJgu6eaCkEG64RbhiFhJhp7uyqRoNqk
SDTBjhsrYRH8ya7VHTP+PNBeyjwGMZGtyIrNVkSrldfsZ77LuQnRzphhuJkjXeCcr/cZ6th1Who2
m9YBrYu6dap0P4Z1tMvq+RcFbbCtQ4VMzIDIL1m2c9IxW+uylvxu6ySlfNObqbKhcZdsEt3XUPXK
ibaLoKzx+TXEvBzo9h0Rjpq2LRolZZ8lJKCcmqWGa5I45b0/yTlCzrHeCmH2K3J5zO2o2c+gTb8X
xLqBuFX9TQo/dGeyd99oWSStU2i3vPxDdoD4wYhgjPobVR3arZUI8Pl+obebQjWcbZcHb8QLAmK0
olQH/ZR30SrKIMninIzqO3O0wZhzEliHCimjYACTXeMU447JiBoekYy7GrThKp69mZEiTQdN6QCO
lz2u0bIOnH2XVtoR7dqNHhHUpEdG5U66RGA2BmaUDtXbvLO9xKgrXAj8AERJ1wgAU+mcJAo1gOQY
1qQhygTlRUZp7CQNOmmZhyBfC8Z0JmIAIqwkh6xQ4X2D6z9PJecpnGJzn0e6dMzK/j6QO+D+qH33
XaVoz6ZDtEKsJz/rkXzgpC0erJLEZZ2NHKXTBH1IPRnSPQQt6YUKqLyqSyPf5mzniIIB12TUDqjc
cRsatnhu+IKrRlfyy0gylDO7qPx7U8BMnVg+17O/k4DDWyaTft1KQ3dfTXL43QZPTLbZMO3VKqi2
YCebNSO2cIG8DAyOxol2Wto4uxxW3wqTvQT1fNDUY953xbbKLThAWodT2Klb4tmUW4hWbBQdvLFl
Y5lHopKC8zI2E+qPuXaI2ZsQeljnNiSienhziKa0Vn0zkn3s50ADXEkHcKIwQbilnvYWOxqHM5Rk
jyvRG+llRRzP0awGdr+B0gli/gb7rqhrELcB0LDvpGMoW7Org3N4clfsGdW7uOseSIXxVz2yfzht
gbwm2Cm7iZOCnQZ6EXjumnNV+7V4k8m+PARO9NN0SnmjlZFK6vT/Mncmy5EjWZb9lZRaN1IAhQIK
LKpF2mCzGeeZGwhJp0Mxz+PX97HIqMoI7+qOrF2L+CI8SCfNYICqvvvuu4fowBWj7VC2ImHtNamu
OPsTdZWVxLiCGkF5J1VqPoc1JUVQZLq+7Nn1quyHecVaGXJhCAo2x9o0SH1WxVtaABQKXHLdwXjH
KWshMbQ68QHJx+31XEfqRFh6/E7aX7JjyNldLXmerVWs5/3k5T/R8Klv+lafUtbdU8+EyXbqCC8P
w+I7c1QXYMOY1lwwfT3b8BxCixNfJYYG16k1b5vEWaCR2T4DEGmzklAJ95ZtsyxKLenajnBn+375
0uEyE4rlJVMwG7Efbwh6YxnVvmi2fmPKLtAS8AwNb0KcdPWam6F3JuOV0yGHGEZz06+yHggqnkuI
HBBeuaNMwn9Xg1yYLC9MTheNL4gNjPJV4kELiy6zvaWap40Rp9+S5Jc7227mTY9Au52grnQwBI38
kSyxnBGIHGWd1/2jr/LhAKYTFrdI1HZqKndHUkR+qDPlc97tC5LrLtCibqzeapfg7ioGF2urBWgd
6jiRW/G0Z7auXRvD2O8ArLTnkfCZPYn8xVU/WeW+6QYiccMZjBae+CBxYXv3gy2fGnizZ6drCGzD
CrDyO26piIEKWJIsbyQEZhQDwL/Kku0mISOeVaoEA04gOft86AV0HdTBtavi2QMyxbnBNc8mL4Go
m9jFfs6J2J0bDYUka64tHXVUsPTOakkqtpxKvSaoB+Sc6tOHZOYVoJyrAyM0OuazM3yyhcmmW0Fn
fcvbTtobr4y857pTXbKaZmK6PcfsrppwXG4yDh9BVin5c0FXWODLEiVMHRu2j8MMr8AzJ/dHBI2Y
YFXVBClBdzjJFEG2kZ62seO+lv3oBYNJ/oT0jZ/SNs0tgTA2KVEhcV5MhZE5x9T0ox+x65GUnp8i
2bunuTStdVX6BIxl5PXz9pYtUbeXJlHnHs3CwtZSFeKzJMitKRj5aqgYKG8S62ZcwOisHFmQiRi3
l+jQDyd1hpLY50xv6sX/MYY63uQgrVeZsPp927JjdxXBkGbfmtdUwmQikiATpE3tbOeUFcrr2/lm
ILYPogz5tGMSzfeUUv79LAwwMomeNr0xxuvC5ANi6oHoWEI+6UItYDJCxQSG9Mqr4lKTOKL3N2A3
zYNheu7GJtn5WHpqWcGFdB4yj5KeVYgibzaGIvC4++6rttSbkAEHHD+D4klw7YeCRCtzRclJsGpT
MrFGaGHgYcrbdhbBtgNIwgDqZv2cTBO+DRZyENTxzyiau2DoYFHr0bPWTCllW6Ifi11S9MOuHFxr
MyZMBhdiAlw8TNX1IJqYbPe2+qnLMH6Ffxyd2CjVU1l36cFwxKVcryWpqeDNligMSY5tqB6XvjyQ
/TVfl34GMTlb5M4GBHgd8lN3kzmAg05VvbY8bJDhJZms6gEZMGo03tGj5eKX2ti3g1h+zLXtrolU
pHlb+cttPNP+GYr8K89i487NBmNTNaX75C15uK84fp9q1N+Vt1BMTDnhkN60cOqwvXgrE2akGJZ1
HvOKUN8lk+Hd0BTNenCYf8g5nnDKz3QMJc2y7yEGEbaPv+kQ1QvxkrMzPDHTTFVBpXEY5NBs3Hp8
HaXLWB0ZhXQRlUejUrX7jg0Kclfcn0JaCqt4VgpcLh3Wvi68q9bsi3M3wZroXH8GaphHw362sBwU
uWy5L4piZwGFBa05xK8i5zIVygEnkypJtkH/HsakILIN5G8QQNttAe+nGeSNGGZ/N806WxMElly3
jOOtVDmKWyDst5DGTJeg60kezVL3LVGPJlQbEjr1tqu9Z7dUFmmN8atHFqQwkw6cz/JNBfaa6fAt
bbP8J6nbxKn1ah2ryVz3Uw/yzSWlDlTK9G6GQOU9xsA3KSmGgS0I5u/Y5x7pRsOLQsjZtnGVbko9
DQwFDfF5dgzGkAwe5cjt6g0P+8csdLpCs3B4pvzvkCQwpDLwi1ZHHdvbbXxE6LpLceFdMveKDegS
YFmig1KVcSra9Jooi6zPnMdGNOJYFqxWshj381T399YyGdss/iSxd2HNg+WZyvmW8kjtKbyHQF3i
ifqsfEl0dCPzgTu5aUeqM3d66VpT/QCaLHgq+sq7T+k8n0RiiHstY+Yr7T5/Bocib8OuAVlp10Qk
k8m4AfaOyz2FrYlwYkF6o0AuTdIxW9N/bfvl2tbyFEr6+F6YlTChBZCjkuTcUKfxeiSm5SlHbrgy
OZr+SHoATYAkkv3Qzf6qg4ablskT14wUNVn9yDqrRk7y+82Yw3iey+557rwHDmS3ZAlQNlviI/az
xy4vkgNmXhUAUilgpzqAMZaQrWYaUSFm+5papVvxsFzBQg3CMSngEi7ZgUjw0lopUyVXfWy0Z4OZ
HvSGYrrtMm9+B8x2OWQ0VtCBSYLG1qzr0gHM4p/9PpGrtDAUSJuw598QBLn0M7wBlxR5ErURu/1e
P1u+JhXeO3eZsDcgBV5dx3mS0pmebW7XfWyVzdnNtfuI1B8TDa27ndsR2tvkocfH6azDvt+VrZf/
6KMewHGjRpJNbbM8ajcjKrzozL0sbTegGADeOruk/o4F9pOVk2PJHiugLeCUzMLzNnYRE+5OQMrR
AHi5H6nn12Uew58kxnFtal/ucyL/QSDlzpZ4Umi/ROtuMs5Ba9cwFFGZcg6sespfau27x17Q7+01
NImkSK4X0c4rRXzeARvJ0awurLRWs49a45bU1flM9KVxRyJ+8mQnXHU+af/kCfiDvd9xCjDEjfIs
KkXH4fHycvLACipITgNfTkfAdVzKNrggzFm3IPeyeV7Vizz1YXlWVmyBvagxVxRDA7KJoMHQnj+G
OdVBXnFIcRSI73LKs50h04ETwPLlXlQo3H4Pqun9oOrIE1QeadP0lWLiNpovq6lfDX2xJZrx9TBh
9aPdsaCSWndTlp+EHZJPENnPS66Ibal8gnjVuR4ZFhJtf26aBuIMt8mKHOtzWxLHD/cZvtNgfdls
bfVUEVieQxQxB4PaoH8fUFNszqDWFN5Jx6doX/J5b+ZN/AKIw8ARUeibioKCvMhSnAiVcyAGem7g
+v4ldV0f1SKObktPV1i7GqCiheqprPpJ18K7BcICV4cU5WPtgwk3BHXeBBSXLsPAtuyZ69R1e4iI
/iHW5BBrYCUQeS5MBIcYdgymyZfVAzOqzCfuCLZAI45BBXVqZQlzP3akZJFZw1lv75JNuZjRR2uD
a8zKaxhcySo3JvKA79rFJXJx2sU6rmlPjLg9HCNae47bbDHj7kkzzgNl+KulLi7nvlfswWQEF/6a
vOKjOef3wxIePc+AB6sJ5685Zt5l6bKpbf/UscF1nbed8QZHxTIQ1lqAhsqbm6Syz41REAaZ9080
T2/J1jlZ4XTXtnz6hQTXZKWODPJsGffDMN5GWKFWZRL369mJi9s09cvtOC3Dgxe5KOLx8hoVotrG
xkdTJR+Lja4vSTu4kAjQEVPiU+noxVtPNTAZ8uVYzsOw1xoKW5xwq2iOaSDa/Kx67vvkMaPn1XTq
KZPFum6J5p+M4k2l9XfUZjip2SzCIrMuU5nnmI0eppd1ZRTRPS2WYMmXO0Ga6EEICAKdoJm21CTT
e7l+noz+ZzLYe7LLCS31Jwqg5h65IN0l7uitvaXQq2gaztR052w0O3B51n7CBxukaagD1frplZ5M
41ppXr41LhuZmKcaJzNLT56CeNX+w9KZGh8R14wAZYRQcjuWTmZBXTsEmvYPTj8XQR+HxEb5+doH
IWWPutrHaYQ7VuSgbNMiWxVZ373UMF42UoekG7T6nNbmnpT3V6aqzM1ocUzijNcTiNn6wZCFqE/z
dFVVmHet6bOR3Z6DpEEGeg5oJvlyGx/6QKd7dLBm703Frqjit6SOz9TnJ2dm7w87XT2Gln2q1Q/H
ES+l2RxtM1o30w1Hg3UaI4a4fhqfkqTDFYw0T10zmiP8kKKNXwq3+GoBVHLUTbeNHb+OYadOcvKG
o9eh+Ymotq9gYt2j5TorLOuPKQr7qhmXY9s1HQ5VxqANazQCoca3WLC61HZ3lYK8B3lxK+fy2JbR
G9pnCUjuwy9KBDDSqLHN1ysiVs9mTUndxJZ10I244DOB7zUke8cMtwy9uCEglHzeBgAna1NyqHtm
NfzlJfdNgv7HajdjbCnItQp6emmBklXNfSbkcQH1CtqZUBPQLLfWSF07ee8s91eh/T22oK6xVXPa
65fualKkPcts+o6k38OrZImYpfEztY29Jdz6wIzKgZKnOOD0Smi19NnnGJaZcRys2XN2jMckCNlL
pJo1vrCMjjZocQ7ydr+iTH+qDH9mX/HsiCVTTT5eNtW8twKCu0Frii6nfafF8ARamg+aoGWaCIry
zaokhxVjwNlT+Qi0AxiDlAF2o+6v54YSPa85QVDup4/o+99GZlR7g6nSmuD6dZZWQLMpf4EFrtKY
MU1tms7GHtw3pHF3LSrrZ5v59y72QasgHC7SWRcgatYbOyzzXR1+xsNExdOXa2NqWuTH9GW2Yi+Q
WQ7y5Yx/3AxM6JNpyzMLZypaKeBZBi2uIau+e85/piDjTIVWzUm2wCM3m3R+TLk1sKxDjoFJ57in
DI56GVFcgUTLGNHJTwOXaJj7QJkxadMmICW+lele2JyZ+XDZzkQ9nXqzKW4md7pnVGaj7W6nZP+i
/FitCtX5P0j63JkuG15IIURP/CvKLVLWx/k7SduVCRfjy/RgljQtA2szUWhGdus10b1ZU3JXdqFo
SkLIcsPt4JXJZg6TPdnDUJPzQl85sUh2vuiex7ZRwewWV/Q4QatPtEnsgWCTkAM16sxnmWGG69lb
lwslKgI4G1vJG1IX2pirU5LxaLT1fb1uDVgOJex219Uza0/+YEzpo+nYXJ/22nYwSITVe8f9GbR1
9+iBJdjool+YNl3ea8v/BMvzLvz2kx7jsjE8UQVWMRVrNhg3gPv00C/iTMi/JRuFTOoke4mr+tyP
abZaog5uUuHLp4nD+sZu9dEiHW9deDQ1EsOu78mAd9ZVV+7zuKN00oD/CoEuHoI1WBlWnf2Ip8YJ
qsx8qQajW4MTkASn53ngLJjTapsNSomiuu81hVNEnDe15Ny8UAXeh6RI7aCdYvFUU8qqNMu9FxpN
EKuhCkxppXu3H56d0mivzTAON4tnYUV1CvCCUzo9ZLJOn2F0IgxL3T54CilO62i8ovPnbozJcx9U
P6i7quzfai1nzh+eReCBLpfbqexAC7BpPuRGbD6yE9j3KoID7IMmgqU6kfjTEJ8teo4orlav5jLU
O5W3BdeatTw0R/u+roqRXGuOqoSVQy9n0qc/V2yBZ9C8uAnbuXy051JuHCe5Lz2QiwaBtCuqkmK9
WL1/N7qLdxJ1wUpCEtUqlvEHo6zFLueQTEb9SJSBRRsLB4LY0VmA31xD9F3q/BE2KwBCyx7ussaB
xD4V6crvyevTJeI3EGCjM9qrgaPBya1UDM4H+mNphOk6tXowRuDk98tYbheLu3fWibFxGzt6ZcUG
W9m375DHHbhHMGwYDzOIEHdKsTHdqD5ZaSUPxiTEBuzRHBDEcMpy0QbkZfvXWeQLlMCwZ+iE0blH
bcniLMQSk09CKqVK5zsoPbgAUpOBO9tKSGl0EjbKkMy8LLFvMCZMd7o2Lu4b86fd8XkBrLAfpV1k
a8foaDw2/bKecuOlnugNjF3WUE3QpB/98EG5EtluYOGsAh4PoI5xn8xr9AXjidQMhKWJGWduIDjX
qnUASou+3lsDmgHqouusY89bTpPmIg6z0xyicOROxiYTiTWErwswSsaPRdrOx9IxqnU2OuPtqC6S
gxwVXOes4CAFPXLsScZc5taHrzU+oi4QtE0bXbKeh/0e7pJ/PS1edBYdzJRwyvATjGOzG+IaPihQ
argHDjlZlR2HV1M3JQd3iu2POpbLeiHx/RyDcW7gzNLJgnjApuBovetiSpGUHtuOrq/NZ1bl8hTL
MEaGDT3AL27+I2wl0UBDbnFAxEcicIgvZvgJnyo9uL4jDl3dLodR9PJMnDQUHO0m+dfIY3XDN1cy
0LW5PLtDR3pT1gEwc1vzXpVd9i5TYR8hq1Od6rB6kd5of9Ikc/HAABdO6OQF2LvYK1BM5TpeZn2F
8hkFUxSJ68Jr/JVjmzkKsouYGjMBexbFBFKrh+laxYrxubRtD02fIefNg7ejC22/NLlp3Q58KAfR
Fd2p4XTzmHKSv/frpPkRDWKGC0j6+NrMze7SbMOPb2FxiTusM9ZYG+vF6PXthGj2Uxo631kLciso
vHIcApDwCN9Z6BfrMkkz4mJqAyW/AwQcg2G6wl4N7avHlrCygBIflyFNrsE6Lj/speh4RhrSPIeq
/2jMmvqiLPx9OpusjDA8dqSty2/uejAPERgK/Ive/TJ0bQDm/pLlTz7UjB7tOG8RMOurpvGKbTos
lPhWSdzuig6tZEyr7Ca9m5XmNYzabdcA7ZrzaE/6tisi66zayFjnsSo3CVBW4LW07BBDvV3N+8Sb
Yyv8b/XkffTSzfdWi3Ad9/0lbgDitoFALcS7604wpbyinL/DDG8o3UKapVERfQyGGg+maatHVWdJ
S8SMHNdCtBP9GhZeGtJofKgBrgnQSvrIgKVX/0y4c62kaK8TxYeJLU56Hw691juaosWHiN3xZ+kP
3ipJQgQ24Tm3XaNY6Osp+jm5Mr2Pu1ytVW/T9gvD8QhDVAXQH+jkWHayzSXH3Ijt/pzJlgmceTxl
rt0cMldinZhSt35ZSjYfP/vUkYrai3KT7Q1Rj8FYN8Sz+jLcp2BMR1zuYLznElXJYG6gHD0m3T19
TV/sOa3YOSG1cZeY4UPmJ9XT0sxQCCNUjXKTt7n7JaMRacngpwNOyI6+YB1OgGZvhZVaZ0CsZgB9
r8N6ho0nRO3+MA0/uq7UQJsphTFI21fd9LYk4qRuIO41dQMrc4lZE/XifMMwGBhvQ2dJEjCfvgf4
dbQ4o0Vj1KWriq7JbYktb9u3Qj+0bYVFIDYwCwDsQKErWOovxu1tC0Rpaw+8HKOPykPFvOpae47Y
GGlNqa5K+1R4of5IUpqQps5eorIwVmB4wBYSCubE69oq6ncVueXLyDXZKGdid2C+mGA1LEDzgK1m
FRtFuqt1+zGmAPZa2bzHnpp2zE63t2k9tuCxfbEXJFdeZ9K1n1XatXsZzzldOBtpaqo46bfOTH3T
WFuzBKinhgynh5ONQb5UuNXgLfFSOMzW5fwunN/Ys2O4pYvjUTp7aqMS6AVFYqW48ekXLwAbtr5n
0C8e/e6qXVKXhgm9oSgkgtka7W5V07j5AQ9+QIqGHNVj/FnFGTMtC+SSnR1OCF1mlF5FyoH63Nl2
tBO25KaMC2fttv6zE3s8CezP2Zu2m+amnLwvtzObsxgjFoX2ApIHavnEmj9stIvm2T2ahEA9yLlC
KmhK+xD20BqkVulpRiM7F4KueVcMRoDQ8zPP3Zwgqi4/j2NSc7xNyOQcx+5hxJ9JX90Zn50pTGhw
mvQ3iAhnIDlFqLGLsr1aRDqvrRB4KXlG6dbNiOETJFPdOLKB/mGqA9yvaU3Flu+nvDXfUi8cjrMe
aScrvEvwKsynpDFwcqbVPcexCgo2dPUo1MbN6LSwbZWn1jjULAq/LKXNiBk2Drt4RaAldXXU8vYT
LJ0QS977aFwwBLk2j0VTbJQuy03nNdRrVeVfY/pPtp3iNG3Q3Q5CN/uhvcrbDT6ildZmvreBFO3Z
jNuTyzZU0mkbxWkoR6iykMbvYzFDLC2ncGcb4WsYdmI36dQ4T7oXH2Hd8Ne6m8+pGpyDZkx7B65d
H1Kod7uqHKL7dEIXWA2jY1zH9TAGcrCHrw7KZMl7kw8+LFXyhocFf42Oq50KF9r4zfDl2T0mYqr9
W3Ahc0Vn2bPOTqSSYHboSNW2JY8Ssw8M9bZvPtIynPgIe+oIWL9faW8VJ/hZ7i05nRjzU+MVQnt2
7mrakkKKfFOHCE6GGjrAOfa4Q/Wbr5fE6NdRXhRBt3TLqx1ptda5sgNbzu0D4PHmsR7zZjs2tjwQ
ySnWI3vDWzwWWxxvQO3LAelEBzLGZWGY/T1COjJ4a8sVxLn6JpysdBMLV0QrGtr87LJsgi7XLIeW
gCdNH5J+3UYO8bCt4HVhIzrQCF+P3qxBH7XFETA5V2s0h8chm+uNMczxY7xgGlOR6L88NCpEt6U5
1nPlbNQMrQtRgw4EZ4hy5UzymX/aHh32XACu4kvjouR6dsPODePsYyEX72mUabdlYQjPTT/oU4H9
k8AJ29+4C2MPs5V2Hxa+indDtp7Lk9OG63wwn3ve1Y6rK+/DqGwefNer9apq+nhTl0u9DicAwJNR
b2bYNCdrIGpMdGJ+YFByJkNO2ms1Z8VdY1VYodIKT7yoveQm8j1nTxwaZ+/G6o8YF6b75QIrTqa5
Ww+i9q9amlIvlMpUmBrOy5cxgfcOwoo6qEoU0nYvunNiDfMNFfSTsvN5R5gqlHEr6utzZI1P1UJd
K+qlDgbb+xhiR5wa8rAv4OPVTOMxpRWJK5Jpw3sydN6dpPzywihBCojRVwlrQLZwq/GnKRZaPyns
VBbVoltTqwIR1tQYpPWZn0KF9i4vneQgK79itI2WYbgSUWRDzm0FNLg8539nWWnsZydK957tKtCi
xbsxznhAFzLq9q4fQ1eNZ3xRHpOOqgKL1xRVQf/VubNTN761wpIOl4qbu7ldpsdYEVJX0a1j5I6O
uc7TcZcmxns2eUmAE8vZOxWtk/SSHbkjNTE6ZR5wY5qi9tqOWBwIHR3qa/zLT7MBsLyRVXYoyM0M
BjCSEOidNwfryinOB/vV8bCjJHrQW38Kn91s+owJ71uneS43GCIYBiy5pZrQDu/L1NubzvUIMVq7
cfVuuHl8XXtNce80Lhul16wxr1hLbDA3qBcy6nG9R/QuVm5m3CxZBdpc2p8VC3LA7v4zgQXZObuo
vjPttrsWEFGvXaYTl96NNiGsrI0Xaf/KzOZPENnF2qoGxN428di7+oLdFt0uyxUlTpHb3pdfk8QG
jBw3lV6AUM622W6nuCaXD51i0zmYQFsfNx6TVq8DHMGA0z+hO2aojDWmX/cBVn1zAwJT39Y4IN5g
Ni0/xVwWj8LEiKG63rrH2JGyEPUFeruhVkY0JC+O0TL2ie8PdiUmxzWme1yahtiHvVEdDZ8KEO62
yO66bMJLhGZb0/YLVf3pC+ZjsetUmwoT1t6iBYtPOyYsG64S9uDMCvDBsn2MpdzNzKbS4jKqW400
d5h8Ee9nCI80d6z2TC44R0qABGE75qcsGwVQwj6k7R5F40OP8W6H2Ysda8xCWNLz8FibZbbmVD/v
qzCJAgut/axjMwqwTaD4DBQ4Lv2U1W8htaGBLBH5qY9Ea396XYjQpiwDGTFdDP9mnDiIj1Hi73zM
dj9qeqyU4wtGJzGkm3aIi+falSX+wwYtJOhByK0dtxY7pghM76S9lPZdRm1xlc4tAAgGLmPcNq5z
F6uOvZKMh45q4meLjH/dyyQGsuoO3k9VeFjUenw7IR3RXZgv7rXJJA7nqbh4GC8MeublUCW7ZP70
caYeS4NxwipFPhwcxnHCZEieBoxTCFLDeOqaCiNE6JfuFkbiuLKAA/FGcAAbs99ctThXkeIT7AZR
pu6VmWMpMQaxSibcfJxUzF0l6lfER5BsJbDbJcJCvujhB5ki+advTt01NXj4lKNr7fx6KY/lkk7s
ZzFFScUN2sTuvKciEoFl583R74t43VMYPS/xAr6hHTr2IYswTe1Cfi/T9jg0I8MAKsHLMQln2Hmg
W6+LsPA/hgFVr3HbcKPyqdnrlNNMOZQT8Ao6HMdlHMSekY2Bw6vLecanRNMzHsopjZYEedir3xpH
LpuJtXDlJvF0VjGDipyIXL13OD4ATKC7aVuwSAGzdd+dMKY4kG1ZviJX5/dTi+2jjKFD1sQfbZRN
r3exIH91RT+epx4zJaGizMzk1CQXrBc9sMy9V5Z+0GYd7swioR+XW28YafokSNkMPbsJ9zhmy10x
htahqxQOLhnZyaqMXPlgg487zzjmuPebNKh5jtB2YAOOIPqYsHJR8g3QwCMRwi885Ml1KDGfUiTn
z51P4sBKjO6MfuO1euP39ngDeT56j/h6kHgDVXHC5llWITEec9wfrRywZktE8KbyI0i2I3V+5qBq
RCSzkWjFmote/+BgbV+Tn0kfMYrrzxZkBvVAMu4jjNuBZcz9abAg2dXxmB4K32u38eJPP5UT8iz4
7KA7tp8qKNnKaa6O0DSMdmAmpU2WaMM4DutyG2dINdH8ApVQBejDX4vZ95vBxllp2tGsA3Lbjb10
63cQ9LQtMRhtMO6ARMCUMjIjAn8DnZQRD1VPP0ZnqVZRSvuzV4NeJ2OsdzVP4LWZLEwb9Wb3Sss4
25QpE6ELxerBnD33mFVegpMgLN7TNHsbLBOhU7OGSMVQR1jOb4ZRLozGSAdveGsEFX7e+5QJBkbo
Mx7l2VFOinsEWI0b9TwOEqjgb2OO/y142mOZ8+dXHtqfyGm77/L6I/9uf/2my+/5I5Tt9997QZX9
z9++N/ouL3/ZFKhQ8x2okvn+u+2z7o9Qs3/1i78zzh7n6vvf/w0Dc9FdfloUl8Uf8WfikqD8n2Sm
/wOa9vARF93f9t/Zd/HxP/72v9qvb7peZfG3j+LH3x4573Qfxd9+fPwtQF9itvb7t9d9oar99mP/
QVUz5N+ZwnJAIDgmJannKsZpx++2+/d/Myz5d0cJ5fqW65gX4Bpf+p2rZgBPk6YL24CRZVtAUHP/
E6xmSPPvJM85ktAjy2HA4L/DVbMu46//HNdzHcQRIX3XAtTme6796wzrMuVTnJf6aKZ6yLatKk2R
0SUN64uJzxryJ+k4VfkZpXKqOB4YdjN8cscL5CKhtLb/Ykr3t+niP7we13Ikb+nypqVwBFfmzxOK
1Atz6vlFtyKeeloVXk1AbDAkVd7YgYtSHn/RTfI6vS2dfOht3PyO3+4nkteMDJ8TD5CxmVxylldh
46u/GFD+JWDbdblUZGabrifxIfver8llEbqOrwZad2WXiAlAct7X4ph2qGu7uWPcAeMaQ52aCUGI
eBILLYjmGsBzNvlbR9mGurOiyDP/6nX9eVYbTw03l/Qd3zM90xK0F365anZNFpQbH5vCycp5wwIm
p7OBs8htN/WYGZ5aNa5YTGozMy3qZwKl5XBILTpiXmANSehiph2NeQHW6xekVEmXfOhHBjbUizWk
2TSsU4i1WgbN4PQtwpE1m79np/y31pd/Dc74L6xC/9cf9P/hMmTZzOH+P5ahC1Dxv2I38q/+yW70
hQluEVqOzX3JV/6xyFiwGzHKSE8yNUIX4jKQ/fsaY3t/dy1hI9nbysbAdUlq+A92o/13gSiLSuvY
DDL6BGj/xyJ8+4+H9R9QTVbs3//+RzzbL6GV9K55aT6vTirb5+E2fxnBd7DTRSBmolsQUfOtdqYs
GJy8WTn9aFzDYS2xPHA8azyY9XHE2WJlVF22B07Wnd0202D2MumtCJMYryr24DVVOyS50FfggAVx
93+1CP15UfztBQNnlFKZjukqnqg/P05NpeFkdk10yyybcYeTDb1fpP02a0QUuH3+Wk+ShlPhM3xp
oGnuaiK//iJz5M8xEpfXwOCQ4Irxh4/vt2TSP4xqd/g0O6lIPzMSV96EixIf+WDVB+YNsEu0Ztqu
Zd3plz/cWf/VZ3VZX/+5/l5+LR+Q8C3e+eU/fk1Q1PHUwhRvy1vdFrF70zGR+ebkrrieRRnvCLNT
56WqokeSti8zXENpiZVfLZ7HvE2Yxtt8Krw70Y1hxtBdVGywmVt/Qev882L320v0TcsT6rJBsrX+
8unkod3OfVVkt50/F+dRMjOn/bYlGglDbb03a2UdmFd2ru1BT38VGPfLBvWP3+4pJVzJs6ak/8uc
e2s2ia38trjVcXOdmJV+hAROaUVq5pWB++ZINCrdGZAmYIml1RxanFtrP/vf1J3JdtvYtmW/CG/g
AAfAQScbLEVSIiXZlC13MGzZgbqu8fVvgr6Zw6Kc0oiXrezdCMc1SeAUu1hr7jDax2MgVh+8L3b2
6/dl6g6RguU4jm2YOG5fL9UpciivNHl4T6mCLdUVZv8yYUA66u5Qp5tA83HGkQqfc7c0aKxjEl4Y
VjHe+lqe+XdxZqSIm7qxOesfv6mr6IKHRWUSG4qpG2QWDtfm62/HsHIrBPyjTmWh53Qo8+moeqN+
FqILt5eOnmop6ePDaw5JFGn7XOTxB4+IY+zqCSmBeoVGlSltC0fD6+9Q5UFu6X1tn8Kkb86hYDBe
OETWoUYh9IyErz6//0pmYOSrHWTyeSwQmjUIyUzzanmOfqRJZhpYJ1zY0Y2FP3oBJjb/lCZ51C9S
k9i9wjqazHP1LGk5Hx1e8wK8/nwhLF0Rcrqmqa5OW60SePUKZZ1izWp3pED+TaaS7KWcrS8islZi
NORJx5Dy1E0quzNG9bl2AeREcW/f+FXXfbBfxZszhSciLC4TW9jYnO2rN2ByaxVmYdsnjfdzrqLc
58wwI/8yfLqinev8I2XkLIMKySAY8Ju2jBnUGAQZrheDGg/C+PBHr/v9C8MDmo/GpvzlhfGUeNQ2
A3mRwV19vYJCquabjjohJ2EEWlvJfFe3af8SBUZOkBQPL42P2gUbfbYehkmzP1ihf9kmyuK2meN5
4VgMVH+9RJshl24Imumkumh8rP3ZyBrFZK1jfMitpjmkPv03gY/nJhyGZBvbsvjo0rtcKFfrxnHI
VRjYTLpiXiNn2rbI7SkC3eJa7Z5qTXaniaHZIkd17hMG6n5VQ49EoEI+szA6CQw7fIjtuD2YTNCI
VkkV02w26u+tT8WRMmOI/l20J1sT+aIEGwjuwtGND1b7m1vSnKMayWnMdjHl9XVF70pq9J6BmPXK
OiAVdR5abriDLGxuIEeNWAQJwR/e3+JvjxRONEOZLGpyJjxQr99XineHqrpXn2ijFs+jm8AlxY+U
7+iMF88yq60PgoGrxGM+SM35CCWCMgjJflNX/owGHJG2iWb1J+Ij7t2Y6Rz7hPlXeGU5z3IG0K6s
MMQ6qzvdoqUAtRrwCWoYnX4XAf6vs3bFvBteLxO+CnEBi9WZk6D5jfzxTTykAIyoUMMp0OGtNapm
hnyLtbXzfLLBytLDOxr93rqP0/i2yfoQkVuIprDLHeQ7WDGnKeq+qvCjkWhvogKTUNWeVy+RK69n
/vM/vhdzbfyCoEk/OXYfbsXQVXtpmAH9xNx+Fjn6demOYuHnU3jz/mr4y/k23ywm5y1D0oVxfcsJ
q/UVTmiJMb5wzkXXJeSHWZ4tKiZfvNC4EUdJ1eneRNi69KESLiZmOvaUopAlxIFerMas72+GYMxv
lO80wweb5O0Bx5IxbVOYNkccKPzXj6bUawQQ5Xzom9yAbWNS5irb9hubvLoN5tHPzkT6j+dKWKgR
E/vHBw/IeLtm5mdjOoI+vEkq8voL6DaMaeShhLG5q32px5QmEFM/V8LwIe9WTbh1ShHe+ZUWIC6P
Rv+p870IjJtw+zNgoX83u+Wym159nxn+9MdaQXmVdnEfyBOt8a+YWfbCjf754De/vfRM7mAWJfkD
0cD1olBk1ZXyFa6Pagz1pZqalrnQQ77L8Kretn7i30YxAP1MhxVPF9C68acOOXGXxbsAwWm7FFI0
P3OM22vhtu4Hi/ZvX4+lqhOfETlS0Xj9CJgANrmdjZyOTdKcq74qtyN0hXSRVgMkqw8exl9WIFor
1yDhtIncr6NUzWoGI1NY3vDkcVaGRd090V0IDiqth5fUchtQNnjZF6ZGL5BwtFtLhmrcEjaeFW01
+NK+VW582A8rNEyMOBF+BUJB9+vtbK2+0ceg+2i+wZwAXx91ZNRSmFTo/hK9Ulmyesuoxalsix6h
JX3tZYXA8RaNBF8pc21Ml0VlNgcHdfZnR8qfbkE+1KKt+6fp7X5v5O2MdY2zhV1ryedO1M35g0f7
NtwzyakpRVGWcl2+7esXOalJkHjxJetS70C0ID85Zk6cbaRI2q2fFO5udF3vM+PRxRFJaY84MVyl
OShCqwt/UVnqPqKA/fXBSUtyMVoYdMTlz//YX3wmjtOSNj/VOQLtWjRnKOvFygtz5xPTI8IDsx2H
XWJEE16YJP/WNR23moZmT+mR+UlrWvM2ypvmbNGieZFB8D96bJfCiCkNh296tf6tQWdENZ4TMtxe
HNECJPdW5H1x+wL1eF2jRIyK5AaqTX7QXR1PScFJPtlqJ4qpOWl+8BGR7e29SgRDhZE8iWiGbfL6
PQZRAzUMFdb9gH9la1ttcRZ0YXY9zrSHOhM8H7YJ+J04IAJOAytGItUFmBfdJr8fg4AWpRYlDvMp
/ORplPITPZthUVhBXS7SFsSXVjfWgRZy/+L1wnkYJAPsGSQLByQePpdD2+Ovzx2JDRkTiheVh17n
x65aiG3hovez9CnzRpb3OKeTuj41ICjG6UCnpVn4Tdk+BpObP+PV5qtGPeyPRRGNYjXFoXFT5eF4
cv2sf3l/+b89WKhpUaByqIiT/V4nd2nHxEY5EP/JsLdvrUyPAdYM3ddAGgKzE8NQgjwQkGiKFLF1
nX1wiv7t461LEZ8SPbnDfIL8sdB9N5mQcvXhfa0F2h4NZ7wSYNQP5NLVTdHnWN+wTpQbAruXAnD+
/fu//jIN5XUwNlejXap4Jme5qa5W8dh5LuolP7knnWNVdAHOz9K1eEmuNfUvQklwCXNgColRHCEK
ZP+ISgEGyMrEZXgcl8NDwYkGAwwD3KqBH1AtirYWNFuhgC5GxssjLPMCbJd0J8udFg7i2JR6uPVx
lCYLASSjXSJyy6cFqUX1ydOG8cvE8CV4VMDWBM43hiqvQmvgS2lpJo5RDvNvQVxIHpFNDc3GtOrE
kTq/PiwzOjlny+WfNe7+F6Bw1gFxUPo10Lvy3CAU3tsoRA7BpfxkV7rzAGK/eE7D+eB9/+n+7eUq
g2dkzzET6cXrl9tZtZn1lRXfaxQicX1TibkvhOnvDCsUgJyn8QfTYZBmmGOw1kZffrC43uY2aF5M
DinUi4Tc13UuHwcbdM5enNyiJ6PJwuK582iE0BpBoD06RkXXlvP1/V/9l2SUj1VMk6KsZLtvUiqX
pC2ZrYQnP3P9H0YLXcNqu2RJZFmvNWPqHyKU/4fKLZwH05igBlzexf/gWyjTsl2+jKRBNccvf+ws
N+4HXxvAQ8TYVRIwLKpGSWoH68gW/gLBww+9nLzveJmBBs3/Pmubj6Z2/OVRUP0WlOfnCrpLs+31
l3BazPPmYEwnunjBIc+nHKScki9xKMXR8foc2WBynPokXGHrpdDGCNnt+w/ikre83uJ8B8nxIonf
pbyeZen0okD0LPXTQJYBIcHWWe3zXe6jmkgWHq4bqIZxbG+ycQqOMijFpyEr8195GwbTypZW8cxg
OE4H0JnNOca6sdM6aTw4MDIP1pyr+mGX7yph16gretS9yYiAAwNhEm6wLJOz503IllUOB8mlqMtI
kw93G4/1bUw6J/K8ccHSI6q5ShOSrMMj0/b/CRtoZJE3OUW4RcnsPIBkEIeKiSer3C+/RwheH/Ew
qQd6qNaBGRBkwb4lt6FujLdVZnzyQ1uuBw1gV+4CikwsawLjIvtfMALMI9KGr5XZcbgMU491L3Xu
McjXT8TKM9gHIcDveuowmOapnBAlrjoXXz2i+hL1RiBhvxnD+Aidp4QDaMDbiSYIWWIuvVL8o/ig
5aZ1cMcwBsnRIRiYtEPXROW+rXGyu3FjrWO9z76Wqc+xooJsDVEiB/xexQ+WHHwWvmBtxTgyGuEK
nEQ8fY1XtbNxx+5hbZWfR7do/5kaSLrI+hCQdoZ/FxCKbt3EmBBtawCpOk37gVZEZzzaXCow+WfS
U6y0HPS51QElysxtFDjlnZeoYUuCxlIhBVMPXZ/lO0UT4qF0QRWlBeChKfb20ne+6KA8qCDKra/7
sJy0og1fchsQwJS56bqbGs55Uag9bMNoXzl1uLUoPw9pFGxi1KB7wBEDDBij3BpeNxym3kBoN99G
Udv1CNXL8VfmBPExjCgUp5k3oKtL+kNpljXzuaT2RWX9r2yK3SPz66ICkZEHEdIDlhqY6fc0bt09
CZi2aZsYvlokgpNysbSlyBCRKbbhCFXAuhdJ1K1QW92GsQYgtG9FvsMm05zT0uweoe0RydC6enJE
UiIVrMXAZF0oTovLfyT1BNRgUFmfKhFDQ2rxODsRY9ZkD3OlGtzkd/gKtNXA1kXwVTUYUjU0+89B
VFq7NLLze4aJ6VvTQpO4KC2cZQR2bbpw50wxnOuPl9CtbEsew+WloYY3lh7tvB9RHMs7Si/ONquR
JrWdm6GnGv3yZuxBg/T1oSn8/JvpdXdJJxyk4QoTp5V5S2JeeyNrC/EXSPJVonv+1pJj87mYGC0X
YOi7Da1a7Ss6v/D8qnwRG2WNwk6m8eFyGwEjCDEWlROhhJaZnxMpizsxxoyUkErbF0merDHxyGNo
hPlyJCT70edlfp/But/5ltatwgGBVpcJSLlhX6yczm+2GAkckGEuiBgzrd27MnMfO4hwt5lbDjcV
at1VqDEq3mMlYyD1EXkXMhDPeEFwpesj+Kc2RTa8ajCdL6XUAzSwDoWEMdSClUA/tjSKSn6pyxCN
EDojjVlzMM1dhHR2ATwGqd0SD+mTqB2Do9T7nvpJ/NgMjvO9b4OvXu2LtcpkuvXhvd4naK4o5sMr
uZyKAdvszDW0oefCFwuzdoWpI12yGb9PHM7HUucsrevum1kFCBSGLO9eKlVjq5JmvosaWAgY+Tog
DU1nfsc4Vp/JhJuznMOc3xH1UCYsQl1KzJ1jHnyPK04/LUIrx++c67KO2ooS8+is4NiMY+Xfephc
t3bnTecSOv3axSGwGWZaSt3q9X3Uw58bZeOftLTxd2ijQAhZWXrQBH1RPD0alB8lEZ8tHDmNa8R1
EVNfVPlFRbp39Ao7oELjcLyEkTWsnWZ8ZJANY/t0u3hG181B2AxkB8zPi1uoJDbdOtPilqmrqHwO
SrR6i0tZ5PL0ktG2QWjj14um9MUrwxyhMHP6tnALIInPA8zB/CYvkBSsr6ZV9z9Tf8jvBi1UJzvN
tU+Y9cZ93RvWphpqc6c7db8TckIz7jX1egrTYgPwB+4k44wha0YFcKWqXNpR0pwv1WKwu2TRU0BR
5nKUjYPRnDEXwFkAPGjcBGlNfzPCAly2g7XnyjGe7JRT3TXzz0ao300Dt+yUMaBvUWiNtTBCwAZt
DpdaE9M+Hct8C3Anvq0V9LjQH/m0cRTFk9Rw+g7IjHt+Zw5ruG1Apwzu17SRxa+i8WjcOQXOCZgI
+nNuh49Zb4zYUnAHokI+KN/0b+w4kZsqmdRdYypzJ4Vh3SgAqkujQ74+s4/zsGg+jQb8BrdS1tpA
h3eXBum9bffRoWsb60HN0abbOry5Szmb8SCiWBIROlvsm32fdp8M3WSe+eSuCUqnXyCgp7tuTPLf
9cVoDo6iUJP4DGjqhLyqbdKZVPNMX+uXmFQACvjYumwt0G+pdyVI6twaOnoOKKCMfO42LfgK2/PW
1qwIjJjfH/Qe4Xna5/rnlKbuVjXl+JIR963kkPjOKppARC4m1dRn/Mz0qVu3DFeoVH5Kfai/yLzQ
cJlFGBRMTxhLWMfU4epo3BuuZNR15aS4OStSW6+M76oQOu2Evx3YcnwUAyojrC/MayFj2ULxwqOQ
9r9ypnDeCUS7+5jMcG2Wljgmjgw/GbFug8NoZwR4523wx3mPiTY0B8Np8lOSjdTzpFfOaEp2PZYF
/WyHMjkBSGJITjCK7hs8vxoqInXRS7gH8C58KM04/TV5Jr3/eb5nVsf+otZse5Vb0luomLKP6Pk6
dI5Q18uxdE4OzepFJtFCN24/PiWjpu2nIqtnTXV1ZOJZuKXSke8cPZNLUy8VvmweJKghQs2VYdb5
zmWDf/Fa2LsUL9y77nJDltHEJCNZMkfDnBtmNLSKRd1G7PKpdbnN8okeq1n0eHXnvWwQtPllbj62
ruM8ZC4UChCV6zyyO38VJzypVinq4RFVIZNtptxPo9nbhxb2xZYwSJx1DQhnjLSSZWcpegmhg1Sk
i9RD5udzVDxLDXrftr/pyaDx8+NAPQyGYM+4iW48F4QVJBFVxd1dYtyMIMvUnDxgzfg3fV9SZJrj
SJgqxTNuIf4IzkfEDrBV+xjV/NsJ4fbBd8b6q1/7rEBXQY0Aiir3aBSCfRgJ+8UFjXqs3JgZAApp
6w7daH3AN2EgO53q8oeUJR+XUCJBGz7h+kWP89kvlHZSeWhvSnMaYNWIKdvll0qLoTmQyDvYXPgh
O3uU9xLzk7YeS8Anx8hDlhyG8fDYZ+Ep9sxyWnbdbNMILaf7RDep/qm3Wve1IWG9hT4Oc8guKQQp
fZic3aXwC77T+MnIFO2rTtSLpL806wezLcpfeWVQEIJ7mAA7LyjRwfBoMS/VTQjnzAjxRRgbLGwT
oLVyeObkgfjR2RbVa7BssIsUo8GqQv+GY8g3QSME/WGYjHOtCvmIpeF+jKyzk9jueTQHteMc7bA0
9Xx5oWtEXRm7LKdE4VHiMgg01qMdaSvWOqp+4hVfW9qpqJZFbmBfhbqxMJ3i0fL0eEeJbVyXNUiS
hIbzc+AU/a2IldwEZtdvTMezDxOKRxlZGUFECEHNCb4j9iByCyDRnUbsjEsDSw4mHpQ/cTOWWxnA
Ak2YWuRgkzWrl0EVM6rMtydcC5lW/cCbUuLuSBrvmDF4J1s1gyl/svY8dwfVro3u8iBW1dLOx+HG
STHSZ3ZhHfEjFv9kbmH3G20MA1j8roy+JKM+3wBqAAspBrP6qrqg1m7B7HfwWiMjLW+dIdW+wVpw
VoWoXX8xDOM2qRO19HBML3CtnlJl7sc+bfeG6odjb0P1NKKkvIs8/VcZAhHHExomD0mmuLy5B+Lv
nIjmCA9kcNOlHXKYre3WMm5HuOLuoi9c53vdEcuDj6uDeh9nmXxKfKbCMASgHU5dXbvtPcSGoHSx
cyRlvJWWoT8JvE78fWpozvRyiYAscwq3oN2zdQLT7AGKlbfEUCppDSZkAJNuZtbyUgP6HT8kdlmr
BcOpvFMRmu3pUi6ippvvSg3DPgUo/pdNHmuMA1F06mnsbwN1KLLyNGfrXP6zSBfhuAKCmO90JBqs
l0CgWrrEHsV81EYpWcrlP6094q1kLj35XW+rlStTRjRUcMID22zumV6mVgCJxJFLk1aj3ZAwpGH5
HEZV/8J53uMcI5XjGuYTvTlr9tOCoIABE190qBLMLbFhBSyZllo8Iydnqps7hPY/MIYsTqP5LEuy
OSHI/DY6mHZuHWy7jVcJUK0Iy06YPzVzwuunPa0aSsFUdEOMfZz6iFYXiDoD6HuAZjmb53ZAE0uO
naGwm4JNVbgNxoQmxiCthgfwD/VJk05zNi3M1Lbrsw0Dz/j9NfKi5i/U/OJySkqeWj+XGLF8ghjG
1KL2tNyx2mJiO+Ipyz1cRBmtEqEFc1GdX45aQC4CVZab2p2GmzEN/mk7hSGjHMYd18F9X0IL60SV
7dLA9W44HZyz3zM5LQhbLil+4oJw17/RYi/Za50bAXMittJU4n+q89S4Y88ykst1u2EZyUY85k3b
nHntPD+iTbjzQ+CvmxjUJYjh9CGV3jQtzcnU90WgbfrWgprX1KCJM43/4SffL5UQ0Vsk47XeLQw9
9lbuRBahROz/dDU13Y2qRNXg+nrwIwvxgC5q4CNqcam/OmpeYlnd3dMeMg+DZgIjH3F6/H6xeF7P
YhB0E5zYvkm50clOkm5FDcp6jIsUFiWvdop0nQwm1r1knUly+75u0h8OgfcnhhTk67BPv2hJQLqK
SwmoXCTStRSR/TnVY7Ej/wOxN+kUP2Ko+jkayiNzG7DVESF80sKGy5ZzkPXheyE0jpisIe2DkHSb
FRzFFPV8UE4wexg9srhcFL9vVBO24LKkzb4r54pFMDjDjubZCNUhPwda+AMNlnWKSrBU3IByXCmD
lBy7THvb19D0BA3Th3asqhcs9OqxDsoYWff8wGTpar9qh6bLMukpqsPLoUfRy7g4+iNGbs2eoB1M
EYxoADs6Zqq6gYKvh3QZ0nL4IaDnUtfSCRPH1ks2GCrhXzFN8UYGib5TmpOsezXEp6mKKh/ybPjt
UqDxE7iwiI4K2EZT6YxPv/sXjo1n2usS80wZ64tMZhxwjI3jm1bHkPsak5r2pdKf+Cr7mQyed39Z
7qUPxz8ntmBezby74yR2l1RDzIdmSD7Hc0tLt3OGEBqixMlN74RTxKdaUvYapxHz7OtzaWt4KTUT
fPzv40gYkC8c3LBL9iM8ur4Jp3yR0IChLWC4Wz0yqhlIwTQ30CtUQLLqIZQjAbyl9RVDM5KEzuVE
2p1i1G6gJVc+jrLBKwl2dNCYm4aR3Kx0z0i/wQruYNqbwelyukmkEzcI9j+FVaiOXU3It7lUCS8p
EpWOMgTXkYh7zyysczWHk5f0jvuIYiE9LZJSRDIP4JTA13BLercMDFEPPbKD83Q5iCudH515wSFq
ciiEwUCzoaX1v0fa0x102RTHwYDRCLSDfwV4ugRK/cOqbG9thqV+r+sVdoBEi5+tcKx24SDXTFmx
jhTHtEfG95G8zJW+wqQj0ogMECJrLb3rraJ6TmSFjYiOG3iIdni8VLZdz2oOdtqT1Azppi8tuWvg
oZ2yS5tiLm1dCpJ0wfIviWTejl37IHX6UVtWheevtXwuEdVdXj/GoCOPCSKah87tmDUytN2xRRqy
VaDn1KJwrO+m4SQHfb74sH62x8DFoo9wEIdtF+mURXBu6tUgN5aJZ3wBcMSDKUMEPaQ6YzzAD96k
zRjQljTdF2caqdkgRO0yp2UohM7wzDE/CnMS0DAaxvq4ukdUJNRGq2krOpHForNKovJOjQXQNGkF
RyucEDENNUvkonur4dWQxTdJuLY4pMYVFTIo97GbtD8F+A65b0fY59w4Uf/SWpN1iC/dv8s9z8AM
7ihnmgsBTqmz1mwn4T3MPeHcDb1l7lrO7PrxH5gbMWypHjkUL+D8X9YSUmOxyV1J0QAA1h5WVLXN
qMHu2qxQN6q0il3JZJKdW/brIvP0W6F3wecuLr5jMgtuCWgIyqwovgWOewOLw/hRF7I5J7PoQhWO
xGkGjggiaHAnyA6gIg/j59hwh8/gruOj6xIY2LCIt1bEPJq064xNLtXRIam+dXPN+Ml6Cp87NLiH
y4p/v/j/F2URrWkHJafimEE7f1URBzemcrCwKBCcJvlM8fynmkKoeT0+605Y2b7KdbXtU4DCYdB9
6boOZYShKXMZupn367fct0SUtU3s3vug+zg3F686E8jAdMwD0kZde92iaQcwS0kRTycmBuExREoT
h3hEWUSBgWM6j6NDi3UKcn5Reu5Hlpe3miIanrokoLEV0qtrma2XWJndOyXTaP0QIzOuv+L5ciJT
pWLCWBiXd3qgP/VZEpFFNIV5bxZ58CvWk/wucdJw8/6reqsVweKgqDvNot+3zcKwYv5Y62nqVDjE
Y5Cv6Vvoc8qoO1QFY8nh/f4HvhWiIzNXwsaPZDJDynCuVF2E27MtytdOo8bdlVBTjBdDqLs/hTHq
p7HI5aOWz4gIX7l3AJNn5B5fbtGXTbW3Q9t9ev8L/UVAyheia6hQfGAsudbRGqEkJmgmDOuSGpnj
Be5LNVHf1UHTb5q6/ifpOnfrmwor/zQwYqj3H8ZGFf+4smeUg2HpLbi8Ani2pkfroa68g54FRLxh
qM6SDX/T9m34QX/tMsP19SpmjDCCbYGSlJcnr7aY3mEWb5RhnrDWxuupLpobrQyoG8VwV8re+4b8
oLn3swgyOQSkbu1lmXbrRF6ybHNkIPO0qQnaL7AyH1LlfaU31U3vg2K53BcKd+YH6lPxF6kIIe8s
70b3g21vblz/0RvNZZxhEg6skxM7CTNRanPTBTLehvgfNhSUrUPTE10rf7Seh6GqN7HfPzMVj6z4
PzUlJtGMY/DRlnzbsOZRcmOgYcaRoF83rHG0FNAMKnnqgzp6YpC0t0VP3J5rBzQWXFfjIR2iVVQx
vSr3bHfv0OZhrlnUaHeiney9mgMhE3noyjPt+qXF6LG6iK7fX6hiltJcv3IyT3u2XaLeuJYnzUra
3geGeYovHZ5LDSwc4+I5JMxf8M0A5zBAamdWyfcsjOIVHmgqrXM/7/1v8vbQUDyoea+wBE3nWhdJ
zMWlo9PwvDR0dcgwP12AH0wX8tOjN3eM3v+8vygaUPqhw0CRiK9IXWmMAAjhZ+oS42TmXqRTSHyh
HZNt8yKS99UsoO6ZA7MD8dzRhCEoeP/T/3Kb4U/ks9Fe6i7CoqutFgLXmJKMrTZ4ghkYjU1Fe7TV
sXUTithNt6fDEN+qVIaglpsCHnVZPliBC+khS7WXIS8+K1glDwgUP3oyb+8yTu/ZU6TweM7X2est
5WOspoWV5Pf+4Bm3MiboXAQhMycwVs85RqK7AKrow6s93g7zg/fydh2QJOm8GKDWqHms+a77Y0Pb
TVJOCeYhXoJNNpIENrWSROlHh5FlS6cx8cC9/y6uBrQigSWUM01kjbOBCt3ZlXIoiJlPnKo2erDC
pFq2gS/x0kY5gP+cwsxFVY69rGAqp2i4L5tqmZRWc19lrbZ2ivQ/3RGjcvRNXLtgsweouYGDQuKy
chCpDYce7L/nh9PTxQTGEal/fv9XqGvFACJDx8Edxybi9H4jmnNA9hbgl9sT0xqLW7cyyoMlS0jb
tfw0kvYsCB9jhhh1DPcAYRa/tHF5rgTxLW1SH8I+e2xH9T1agT0jdMm9IVhR84Hi5qZ3eZR9jeKK
0LYT8fSN6D3fgnQgazZV+VkFZv8rdsV4f5EqUc2mXG6H0+OAYO4nQzTKDRMcGOMTD9bwLZ0M40sM
EgBKnEehOWReja4qvqEqzRtjLMEJwzfZlH1nr9IeyhIgYPfkAScGvNsz6W+01JribyFYmG66zXsa
fAp9wXfKOBJR0Jg0DHNhtsD2Ym/KIr2/Vw4w2WkqnjRE37cctNW6s9r2UypRiE3WCYtyBPBnchdo
KbTvKUTWh5ou79pOCeNV04h2G1d6ANOc6kBhNPE/gatl50v1zW8KA6zZ0OVnIyv0QwQ46LZBB/Gi
AkM8h6nn7NCtlhvXQ1WWlZYRfrCKr/cNl410BPV1REJCvLm7LbfPxkhU+gk+Ko31oUXVaM0SM2ml
a7eLht9qw3/lUP5/8R7/SUD4X/8fcRK4m/7YmG84CYfv0/c4mHEIf1IQLv+n3/5k5fwX1gG0rdjw
GHyCR+J/+5Ol/V8IfgwUTrZi+/Iy/48/2bL+i3Aa2wAxBbQDY3aa/MefPBMQbOJ+lhltJ/a//Df+
5KuwZTbxGBaSo9lJhNTLmP/8j9M3C2TaNg1jrnLmS8JAH7z4lygYkwE4VTMOTDGwjshLw/ADfeHV
4fX7c+cv72DNcHCzvv7cEE+G13s6Qh0bXreOFGFTyYlqS5/Y+z/ex/3v2OZPC/bVRrl8FAOy8O3Q
9UH0f3XxpxP99LZhUmhX9M4+Mdsnt5majTFNuD4M7d8lhr8/jQvNJTNDFXkdB/Yl+UrUDPiPnI5I
0xEg26lwrBjMEG6Kvu+XsFyQ59r5p3/9MwnqcHuSEqFStq5Eg2EvzHkUKm9SMZ85qG39n9ZOx3UY
TWJdJ3X+gULzL48VIhGuwVl7a2DYfv0GK+QKgRfTv0yDJB3AGzF6eOVXU/dgg8VyN+A3m/SDVXMV
/PNwifhxUBgsWDbOtVewthtkVr1VbTomeTDmAGGCysVHssPrT7GR7usSgxeqQ/bGtauAIB6OauX0
G0vNk7uLJrgpo8j+IIe93gF8imPwg/AF4UwiBH79/AJZaxlZ/DAz5zKK8skQfokKYNQLtPD67v3F
8bcPw01PrkfR4G120gSUyDwbw5HukZvbwXD2DchBZmg8v/9Bf3l2WLIlle35WgL/8vpXFWaUZSHg
qI3mOieMPRVMU3f4YOn99UNgr3BuUfvg2Hr9IaxoykZ1wywuU76YEhy9P3nqg2Pjb4+MRJOnxamI
JPPqQ8zAS2xf8UuEsrttMU0QMt38NkFbuXn/mc075Y+UDMHIbAwmq7XhLaA5vjqDob70QFYTKqFr
mrIfbJmrvxwf1nyz6BTRcE7y7q/+8p68ipk5abwhPq0x34W6Vz2adiSahzxlRt/N0FAZWUK9iSwc
9Ex0e6Kc7A2P7//Gq3tm/hpYTy9WQX4h8qnXr0wDdqcmqJibRu9j7LS5V0JNCIEtYEiPVXHjZIH5
beigT/y7pX/5ZI59A/yGAMNxXSuzptFMqqlNNrQJAdXQtd+MESM5KxbX53//Izk2uOXnVEpcHAt/
XKb0yTMThQfTDQNmzml+Xb1gOm539Hen7WSk7WNcqvYDh/nfnuy8pW3OYYwQ8iqZ8SJDZyBAxST1
UADfa52m+dKB8t5ldsNQq8E3WibpdLn561/+WM5fG/8JJVreJ0HE6zfqGXqexXqRbsCcNZ8026Eu
HWTZc5305bavW/SORiK/vP+hVzvftJCtkEBjpoeugMN//vM/n3BvSCdzRbopR0EfpVF9sjL70Ow+
2DVXm//35xBlochm5xNqvf6cIPTcvmZW50Zvfe/Oijt5XxiORZtizD/Y/dfvDwQNJCqYHpJnyQqd
79k/f1LAQDqU34x5aZbNt/D0/gObyyn8BX8cLwwqRFnOYYzgzUZO714dyWYrmZVNxXLbNQHtBn2c
sn0XxDq6fbzbINzjDoA5bQDAhk4eGfTaM4XchQNWZIte+IxnSxjDgUNKMtDXKcbQXQyR736VjSXp
Xwf1NA8vq0mCO2X5PhPQmS7HEPfSeaa00O4TZlr4S1MNA5xPs2aUo9mFTwWOYGdZaFl6E/UM413W
cWXu26mqrTsk3Bp2L8QeiFxDWhCpZvdfHN9hKkhYGMFjFruU3GtLe/aGUR5F1FgvTFlxfv43R+fV
3DaSRtFfhCqkRnglAJKiKEuWPFZ4QdmW1EgNoNHIv34Pt/Zhd3Y0HpEI/YV7z7Vnu/3JPGECNMu+
8L2shQSoZXvgqSEUioHdMGFJSWEkeQM9WucyDcZuO49FZ4hkkyibM8Xc7IWHOP8xmWE3qRHROCP4
qQHXBrt3Q6LOfpwYb5Z3YjQCCZwzlkBpHLJRzlBOwWBDoAoxHjLEyNZIr0EiHMnXT4+w+uf2/6z9
MLa2v2xT3bei8YD6bK2jmgOWSQLpfOnqS8WrfSMAdxR4RKep60mRk9ChQxxpb7LMjSJq025+6jDo
kUNp0o6wiqJBaAjJzc/5GEjvoKMbe3UgeJ4pLROw6cxsCcwsdU5HmuQSml95zfSnLVnEpPGGK+DQ
DGRsQ+IPqvWc8zeYl8VjfGo8wjWoT1RzF0oLGqYORqs+Lk3Uf+Y00I+sz2zS4jd8oXdW3TcPPRxH
7wmk+fKEFIbUgEWyCL5O5d6uvPlRIByWbWjbsx9NzudeBp2BvQ0NfN1c78N1ygW2fsHkC3QmWzvE
wW0BC51mvk9hLJIpRzwETPdaEHaHAGNeSMqLPPKdAxZ1z3NdD0Rpkpn3TUvcR+jPIqjPBfXjex6W
nXsXdrKvnpBHrvfab2LrxE6SWs8Vq3qn6HO8U0dGuzkisLXMuZE+0MltKRRK98DwG67eMmSbR4by
Dcichyfljajf5KSJwhp3AtW7Omh0OnTasolDFS5SDaWnf1C2HXD6zAXbZPVm974P3CI89s5UO1jB
Jvsnv07Fvto2E6OofAKeshDnTmJDsJMKNGj2g/D0e2gYaxgsj3sLwiPBqrd9EMjRg9GQ4WoyP29H
c63zbexPVqmJx7GIXD5hFQlNqhxhukyyS1FHDz1TfgfNbRyRRO1G/iTiKPfTDezAhW9iq7KaKvWe
qMQYwHg3kSAdFaL5z8ljAQuqNXZ7gY3GLXdTQopk7xi6ZKEXL7xSvCKEx0y6GGhi4hnng8U6k3HO
aDQKLmRyOT2E7zG78A17U2TzPXFYuz3Kv8MAVTxVuhH+ES+dS3x0Q8rYSa3B2P6K/W5CFdnXY5T5
+4zAyB4jZ0mLgfSLQ9GEyxuTknBPhFdMrw4iT/Ef6+/wd1ni3zjWXr19WvEoXCLV7dG/M/g6gbxF
a2cOhBOZy6pDIZLKgFLIAVSPd9Ju2Jl3YTC8Nrzf6nQGZvBZ5qL10k00gYWMrA4m3lyITpNQTz5o
2qlnERQ1+/7qU/lfW22TDC1at4iAgCLkPFD0S/+42KobkzbQzWnYNqvIxNxtiPkCy5fHuC+m72Ve
LSeBnlr/yF2BpluYZv/qdcuP+e4kfveOcqYk6lpugd54pA6F4Vj8meOie57DEqy+Q2gHQ7MOc+p9
HdxgDR05hxty2WAg+avH4n1C2w7oXeaxNaMwLRW9MqnF8SFwyBo/7D1z0IsBTX5W0erkGYwURKbs
kyHj1W7Q3o3L/281ozRL4x2Ri6yn2U1dUiug1JL2MaVNoXI3cws/fwp80/yb65XQky3kx7RdsYfQ
e41TGzX16HFKjeJrsgMrvOL7484nziCOM0tjoyOtYe/njGtR8P9vbVkk0TATnNksUwBltpxBxjuc
A8HZ0XEtTsgpHSxDHTonDDGG1Lp9432kRoDtiwHGXKsKYne4ipw8kLZ96wcxQPBAjp+IabSwdMYg
Yuax/Aub+pNeYSGVKbcfFc69Q4un4+TtDcl+HRUGTFL9zAafPNSusYmso3RhXXsbshC4ngOeDmlq
+WaZJT8YSgV+JzJg79FNzf0phnp/m9/Olxw523WiHOPF0GWTiP+05GpiZImzVqlPrCi4fToEkFzy
T0CF+8vi1t9uFB4LG8xUGb00eupYftlvWCNSfJRv4PnPbGefhey6xNbG4G+uqgeixRFj74SZRg0j
VKSFvNv0VRfDdr/dwt+6kkdr45RLQmGB+ljGi39zWQV1eGKT3yXAFIbrQJrbbzQ3RerX6gl/j8wQ
JuWH2gxYROaSjSexSSDMScokMMVcqo3rNLXyaPX7ducgTHiEyj9fl63fTWYKXnyJqW4ZyLbgmSeG
S3952uk/A6OmNauIg/g14JW9qHCLDkbR3aGRbbaTCRyE6yAN/pm9c3c+O/faAbi9+7ITt/DsK486
toy3XyVZxgBtewZeFR/khCPLPjlxWz36GjOUb5yPuM7DK0uk+REceikT5ivlm+wlYj0H2NSjhhlv
UU8tqkyWcfQ/daAYkACxye1fA24yJu5+jfZ3mbc/uSDAYhPPwcSUvp6RBVnCENPlvoyRTYiQWd1n
UDcCkEy+6btg9sLnsFw8hIQmSNmVbZkNdBiasp3uK6cSgIMOU7JDbGrGfm34m1PKVglwonxLovom
6t3nwc5E7WGGavkvK0XZ5n54xrOvCIrJvmVNo846NDwN3WKe2Hm7UPtH/QMhmve3Qri1/B7VtngZ
c24ypvOpa6qktzGu7a5ZL9u6f3UinLJuscaHnAkAqnUlXmdpl58IicWXmaORvN2awmIqut8r3Kyf
a8Q45PaIcLtVNgCJWUK6A7rkoWG35+kuXnz7O5Llxxq33k+X/E/2HNuZ8qjJHMuxvi2Q/NcuzvUt
xfitiPTwCjqCcNhpvDgahNahxkrBa0ruw4+lbu8qMhYTZO36px4XIhWiidSNBdIpSP7oe17RHuot
xymG7jiDdLpnqPRMirYKRw5mTeQysU+mOO6OzPNJlyhRrSQ2UowvxvDksvbk0Dq2dvkXO+1zUC7n
2N4fI4sMywPi/vCiRQd9XeZB8GWKreUYhWeEOxEGyh84gs18S0xfMqpS+xBA1D5uwRxny2KzVHa9
45LDUPPd0s2wSDWE8Q3EzUQQbe7Y+HlFwvalv+S74pF1+vWoSQVK5ymI03rKBQJyY7t/fT8PkrhY
f+dTUL/0ncGlJPt4u2gb+Wqc28iul7x998ja+DUiy7hGFYnOgBOCp2rC/9YSIfWMDo8EXFp5Ah/K
EW5qQnX7WO7AplGgcFOpaKmvPmfaIRz66dKDezgRr7GkwU5e07p5vFLEyCPHVkOcLfDfNalHWTTP
W8JnLo4rEeiEyxhDvTJCtDahSpDObuQEqqm9gEMxjxSBQyKUMuRCiIALp2BTUlxbJtlI2n6qUDP/
9nuzegevLjUB60EDdL1HxI+sEJvvNm99phoO9OO+u/KRae5O6KK3qfAQVzO6erfbeGtQ410WrtKx
iJ3Cgh879DxHW3gcZ4azh6FtQGIvu1s0iQisfAemvhT0IQtCgEpQkJ+xqop/yunm8l4RCO3deQHH
6QMukHEkKVLPy9VTUYBSndUbFYvTehnjX22ySHfUH1HNkVd2lvPLLywy8SIK24MOCykTJM/7gpfC
3tVxLzUGN4xk7nbjm0PW5DNMVVCNj6QZddSuKmht4uH0dBOSE/ETR0PxK0DnOv3Utt8DdrK++t6G
jrQB2PZMbOOeE9bR8zrFryHH/2JqnC/dxRPpmJgqniVVXdaVxn5c/Op98hyfVKL6scTlhba+cDik
KcuSUEaERC4kWk2HIeoJO0JhO6HML/AzyYmC67DJeH3f6wkFpA2R4LQuW31cOWSbBCFtS7/Zc45r
+te2tCwslbcXbcDAo5BOeNcWzkO7V6/SQqdXSJT2rVdlAcXPpSn68CG0tbzOVju9YMeK2pO/7xPg
DFVAWEfqOddDS0Re0JcJ+r/SPGEO76/l5NcZD4/7xDY0CrKgx1dyHGyJkjYO+Pu+CX6IlbwaSwzn
2aK02ytpE19QSvlERwUhnfTsA+MZfSYocMPbtzTVY0Vm39Cb7uSFm/OP0IXtt/Dqgq7EpTsSCJdv
sSGYuHg/hSlzoP7IN/CbXYOtCfBgR0yUANiN4x7Xyj8sAAa8g2wAf2U8C+0dpWF48gZNWHUnOigr
VXEdquifu8uYqN74wW835R7WZpY18UPlfA5L67XdEO+XjjX/iPLIfsIB2GYGOSsK3PVvsGr12DtC
PQIvXD+5s34zacNzQIhch2EvLK7zQpg4jmLYNsX8zHbkLlxKq0y2TvLdEmlk3zmt3JKy7d6Ry9/O
TQKknSbC61U4zv4zDxkvwZ/Y2bEi5jp7cgoSXChd0rbKfaV4KH+NzUSQyIBmd4XSPco+q4a8WU6x
WeWvSJFTfHuwJfGLOeCYW2X/wclIjF6LKSDiXUolpSgwQlIcGkc+rnab30VDoN+WXttFUq1j+x+o
HhDSC2E2MNHH/IWAuhkjY5AjLA1VGGS9Q9ZB4RG6ivLe+s9pN3s9IGKPymRWakiXyX67idpfmi4Y
1mRp5j+bwd41UfbLmgQfHGAVBhF86WWLqxpMyNIfI1RO5UwsJov8nNqyC1d9czNy/gTK/oVhffkq
57I8Y7N4NTeqMOEfOdnfdj9zkNYhatWWmuOrj4eb/bQgKuNhUGu//mcPAyFRAu8vc+D2nZRe/3WU
MZ4WD2MLeqki+huuW06mZED65WEfbWeE+SS2o5xtpDphq2zC2Hknp1HZfQUVmVe9I60HMs0jdcHh
Zv3Uza13QAS/vUNjV1TjFBE/chXn84m5WqsytWziv7KwDG0F1d2HHUk/rdTWfLkGR6LOo+33Imb7
xXN6MukZGC0ZYMi4IRcWYRUy+24+2ZaDq3Kv2ogM+Yrk63707vPCI8yzKHbSE8PWJfpgipCq9dVu
pX1r4YiO9yKk+OTrQI9uxg0P8mrcGF8JVz9RJSkjqGjd9eiL3XPTep7B225TMP6eIkmpjywnuBgT
Bq9+UZNfV0w6mHljR9OQYTEWXE+5tm067zAGQpwn8sgN0iwwcZV6cMnutQ4oC1ridkFW/Jk8Ksqk
7IfuKd+iYGUr5Do2xZPjVKnat21OF2e3/5WGl3qK6jNAtbswRsGeNalfVWw3FKG97U64aQl7TAOE
2TLj7YF3O9SReV7WCsmLi6GCTOh+RqsKk8n5tiKbtI7djFidhQl1cADhW5AzXjc2rpt1rgz1HfVX
qrXfnRgp1Lc83CqwsyYM+++cPfGS5rNqyKRm3vSAUDi6VttGG1xVIW/1CDf3U+zttZPCYnWeLNws
pMjGE+y9RQ+0EtRy63iNV0nqCJmm7MSY9dIVuhXNSZHPPlFYNS0K0v3dg8Ve8d7b/Gl/Y2Azkz26
mBF7jDcRR5mLdT6GNTiBG7OdbE4O8P3UrZCC6GTWgsodQD4RistesPpAcH9LZmnYJuIcmBIfxjJE
rlF7tyyJTbZ3WMkAwOxEuExUj464duiOY+ZQ4fRTclRZDGJWGjyfVy3k/jBsamrQJrTudbOFVRYO
Y98fhqIbfjWNIQE6WC0mVSHRpn/nG4YNI2lJ48Hob2ai7TWlSOMu6B/tyubQRKTGGynwYoKddMm0
Iq1Rh5DhHs/qo/TwfTNLm9WcrPMkvr1eijcd+8Tcmj4mu9ZpxBxiOe4mkXievT342DwdoEaehn4Y
7ioh9Vb+5U8MvrvCpdTMZyPfhTtG38Zb91v6V7sePYtc7aSCm7OdtrguaPw2E/iQClkIYuRxdZ91
wcLMFm/QSNYJBJ/yiJvae4MEgg+yDyxbnAPdDtSIKHfxYds+c4fanrarGLUz3oZgTDfyfpdzxmRr
fpTbtkaJFcWrwmpnWVGqhw77SyzUihONqojHvsXTfILcFOu7dtJSMPFr/J8FKVneXYCheD/IuWhP
AuEf/vZVA2hyOqsOn0JReUNiMdxqMhwY7KTwTt9ya9wisA+NF2wfYViK//jM8UsZbcDstOvJIFnL
eBgu7TTzsdCabhycYV/798TG1cDd6tF/s3VBVz/Sxr6BeLNwjuWBS774OgUvUeVu/FESaQVOG2fc
AA5VhEw1sTv9Lu0Bs0oQj63/d4sQUPyILDzMD1S9nj5U4J6+VmdySnJQZrxOC/I8/zr2jMixkIsu
Wg8eoy8/1aawDYlC2r3HWO3xrwBYDnhjB+D+TZVqmSixIRcYIu/zNXT0k6wDwDf3MQYFxZmJkHLp
MoLkyIw7zII14ngua77WIIFK01ny3HWiQSo8w7zYkqUGN/0UcRgjaGbsTjfd17Tsrg1xK21Y6hCv
Fe81jqSJoERMQtT2aWsT8JP2g+3hM+yMUq94ILHTdrfwuZOs9RwmU7w2ecrK0DhJwFyvJ27Sjshl
qPVExc3Lmk8+YmPF596U4cUAnXaSub5leDZsi6v8XiH61VmuG7m+zb12diJx66hi8kirmWLmYkLt
WktVZIxxZygkQ94Pcer7c3BC7OZ1r6NfLdQf6JxLbv+qdTH72l1B2tFS7Fh1sH1munf67g/nyOTd
A1/tPmdHalKRopI+bVssli6MhBEweEbS3q89Ve2pDkyE7HCoPfnK7GDIf9RTpCh2uy0m0NmzyeEV
9D0W8azs8RkTzFJ/1b7BIR4SfCuyflVe/A7OhEVqrR1DfSX8ljw2PlFxCdpqeq0qxiMJZkcf8B3H
YplaVjWCuti23bvMKveBwIS3butxL24SuUjm0cjsSvi/PNFj0iObZ/0aZ2E/9xiHusNcblBl8iZf
X10IbP49JgDYaLmztvHVrxjc8FIrwoslvDXMynkO58TMyDGfprqTz8x9cSwditVY1tHuc5fcQhnJ
mHsKGh/RUF3soj1EMvNGroktr76Y/enJZ6ZQn4Iwt8B+WD65P30bbH/gYUAj41ayA0ZmKAQyX1bh
d7VMDhNnZhsx5JSI4+KADSnw05n7xL7AXdMQfoKwJnbc1JTYixOwDbfHClRO57URfnPplW3S5HJV
555HciSQWvXtGf/F+k3ZXd5yQYgL+1kuq7d+lK3syTzrHXtN0XW0XVbDP/Cw3uPhBCRGymTz6QLC
3Sh0NtIWmWVahhfszWSNeXdpYbcQZRXtN0AAunVM1rCPhwFrm+6LL/RFt4zPzjMvSAuBZftb6Lzs
PtgmEpCggOwSA+6pawM8oSM5mubk7iok9DUEFZg6HQbgA8mKVXkXLGOd5i3EknvjkL59MPbuPSm/
919IAw7rxLHV9BlLREz3O5uz8rAR8fzUe/PC+Qs+9sWnGf4j3KKrHrZil9+eDZfrAJ2xt55JlQ2e
CbV1+MdGE8fvmwcq74lx6vKyxa4OLn0U6P0+BnMlz/NGD3mdrMKvj81od/HJ88Kp41hp9oU8Mows
4lHXZfOyynB2jsbbbCz3LiD3+DYSopmGNxJX+fTJjIwOfB+KPTqtAwMSkDmkhP7Ii0nSynOnzYlo
dlKli3YXfmK4ux93kw8/qMPwLgI5IWOe8PoIV4G9Bct1Im/OStAKiffSK62ezpVWNnPwENqHiFaW
Z1JX+T9Kl+leQbHqwXE0crtEw1DMx1X6xYvUMSdz3NrUj9aomJJry+9Ss1OdZq2W9X/aEDJzgrg2
UKRMNhlea1s0THMcEF412rbPXq5mS2Rh52WCzl2UXeoHudXe806t3R90xWxFbEa1Iw+64x0hz6pv
W8Z2kUZjLBpuSxLljoNrzyqFyaqcu3qrmuYoJlTNSYCBspcHflzNZ6Cg/KpBL0k5v3ptRdFfjXO4
QtbHZZasnQZnFZal7l7ayWmWbAAvxf5jy70JX9sy7Il2W/mm2gi/VqxYUh9ibtX5Hj07bXbIBMIH
rSTqhrZ8Mg3RmKL6iNe9d9IB+NGHUhO1i03cSZHBqbG5/5Adq4aHLi+XHxLrLTUwZk37fqzhgB1I
nQu+xG4LMs/46yrN7WEayTKe1vCA6VnbRM+G6jJu7ExTz/bWv77aq3sWeTU7NFPb9wrcA4/8sup3
rKohDfTM3JqycCn+czAmtj/igr01+4F6O3FJ2N7k3LRB5jA5DNPYMvu5HJuAVX7eiQ2c1B5b2aRU
KK8DH4Tq2vNNdaAYHiCTiqIvLnoVnjrtpDdVUEBw1J9WOALQrHaHqf9i93TQhjMRmjt4gw93UWyA
2X0wZmfawxyFFadFzsLU7P91ADftS1z50XLxcxrQuz0KqQ4lJrAhwwQ7RZmJ8BVdbvtvRJ8V41E/
6Jj2rdDT97NtoA1lxUi2Ryb8xTiHGZP3eWmW9ss2LmrGAjkn8XK6qDDL9z1JH3BruvMiJBXyQB7y
Nad/Jsd+m7hiMzyK7kwQhs8oVVBkHzt2t4YnVVOA562/1VlDkK+V8JKz33Kd32CadbvLi2LV/XeL
5Vpn+CQ7BlpmvNVfTGFUBvIycB5KDsf+iIIVyNHA2fvsBksbwcqhckutTbcBZlOviA9lzMuc07/3
lqdm7rkjcZhq591Quf0a8DI9ezY5wedgF1GdGLilFifWLrp0rGo1Pg9UOOzNcmV97VvQ+mfcheKu
abX7m6KkFmnDsa5SojXy//yOGK+U7/rWkO41L4cb/ntKRi/3tyyq3S0/T+uMQbwBKKrumNJ3DAsj
KLfmXHO/vYZs30m3NwyRMkQd0HhGu8G6rBqnqF/KMMRVfCCEb4E+EYh9OO5LIJo/mEry8acAUHrN
SzqR64QLRia4/QX9nOWW641jJz7aenXG9FZM5ne691khaGrI+eiChQteRDXEjxOZkEvWuL55hq6z
4Ybvmx5LbNODHWHf2HtsroPlV+3Y23Iq7FGIy2D5UX4mwc2PCbFY+BUpbzbQex7ojiPeWA/vm7Mv
/WOt8dofd0kn/2NuiH5OQV5ifWVB4lXkX8MxyyZrdRi5IvzvcG+3CPibfAhP4ZQb/dHrmtSVRLVM
JGCSMNB5QxJgPtZiDqeE75GFfRV2N1v7pEkHzSv/H56H6tfO1SMWp95cy7+KgGc2A3cW/tgaias8
DraOiS7OEMQyIlfTqYTF7t0RmBkGhB8KJkCZty3YEiiww7868uuKfSkUJhgkCkaGaKrujyQxuTu3
KH7iZGv6qTrNnKT64jYWY/GdGHBx2WXh2x+5UxjnahViEhsTuxw4vd9Dcvsd7i5D4isC43VN/R5z
we+wUFQihJfLdWwOxEoaP1lCRf/luKVa7ot9U/FhBro2HaF8wQrs186dL2tNm5eF014s54AzbVYI
bXz3K8fPDBKj8Or+IGBqVnfElS92AkGm+uc1CwtSrOECqfIaDMH9QrH2WYulGdJSQ6s8NFhrw58T
CaPiBdLY0hw2cpKJZ1iD+mtGIuGxjqAPu0Dqc7/GwfI+WXAygxkgDukzKpWJFPBVDxMEsj0MklKI
5TKsgzs9L+68vrP6K5oMUBRhtWaeNSN8u/C/TV1b1g8eqeY/s872f4UIlo9wLMUTWcXQvS3YJ38R
MwEwWrwQlsYihPo5YxG9AUH1wn4AnECRhgCaNxAorM4Opeus38FQ3VCAxNiau0oKd8nalb34Q0W/
zg92Da5HNhv+B2UY84YOUJy6MuqkcEJuAwqAh1m9AQ3mf1p0fUivh4jIZ/AXa8EqYtCTndRwv8vM
4QsPrltoVdERfpxDRqwX4RNBKwaIC8s8s1FvLTFcI4g2MtFqMrz/dL3DgXenasKQJ/wm65n6k8fl
uUiUMN6MSbR4skoCy/VaauqQ1zBwbBmebSkJWacF46ArC73GV1TbgZPKGgz4maI5f2PQYKgKakht
WYCg8DMQ+M4MrxbiDkcAxZlXQ4k5Bsi6/hjlaNLMyGjRBwuo4wCWcRF6OzekcO/3pujqMQMGQjlh
kY/MknSbMchsLolLbOtDkuf3JveZ2C99dy8ZsavU9mf/ObZw0SXKj9t7rn4VJ1YhObdrcE+fZW2A
f3UONe1h1e3eJ00ZAw0JmVZbSVsyHkzKmSo82Rut+K2p5hhh7Vyn+8p3qHtbt8yR4k/803cFrDtx
slqWmUnjTv1jMNp7kIToDyP++LpxUqeClgXRstZhYg0R+3yMdPq6YAPSqR01xT9QBquinJ7q19Bs
VPlDY0hPNhVbzaQaKvcBIpD1j5g0/R/aCBheuV83346PWuY46ohB3bIKLpkR2/ajKNrYfUSCyxya
XwszE6Sa+oAiwJRYhK3gaZ2pANO27ZaPiXGEm0RUTs9jvzTi0IURSfJb57k9rikloPzQ8DzNsg1+
jOwuf3Mbo4tZqoUwekuuWh40q1kGCORL/vL9oXNYE3NL8mofF1rsoGufvHhcGVw10a2kaRANHnRg
z2853X8HgqSX5rYvNY8F+LwVfVjNDeZi6TuWgb/9s4UrfoZe7b1r0bCuqayc4idmxvpY72vvZ1K2
f5hohnf1Mq3b61xE4g98IPkVMgNtD6Ib/Ws+2QQJ9E3jPttr2BSPba8tRocTD1daMXD7R+ZU7RHG
vZe0nFIF/wR8SOtpiL3RORD0KEksJubxOwI6qhILvOYRQ26PCGqfO8qwzS0fgrVkUG94NZBGrSwn
v0wlhrmPwHgDw/S8Io9J9jWZOlVn2JyrOjfLwdEAsn7q3bLDxxUKGT9j+B0Puchxbip8ce6VxUm4
p05tAH/2hCzxrPrAfqnje/EQ1cK3UahADjqgKqbIGPax/HZ5hGcy3ENcwKhkxv6Iriuy7gbChrnG
pmQ8o6Q/Ryl4Fvtc0X7PSa+YbD0IcDR4CtoyTtwqdK9FRRDLcYsL96lTjv0dO/UY80LdCDF3peke
SGcCkSFxpX8LVdf/gTTl9Q4ey3xynE2oKSwsDIfRX5ZbHvrutMgNxmr4BdHO74B9COl9Dn5T6et+
m0B/l2Vll/90pMs6U6qoh2T0u7VOGhWXf1mPkl4+LRMZCJ2kAj6EzYz4qojXjRjvTY+pmpbqQSN+
qpCZ2l35nzsFBdWBKcR+CvtCuv9QF8xTVjKf21/5EzcA0PZKm5N3IVNPFiMwu/elRZbTdZFCrwIA
5AivMRKp1TTjRnizMpt/5nMwC5xFH0EjjMOVyb+B+ndRQtJqwK8ctAdrKuY/B+MTeJ5ZQ8EDwXyP
/Rtbm2JKhM3sHplCHrz2Qa7EO+YSHV2ttmEVa+uaShJETnxw3UHsiXI2BaZNImP8FbFGfFiLcSDm
mWT5ImkML8Kz0U1EBTUP7nGUMu5SwmWQJNRMerofMGmaMc1FCdzDD6BsHao+L6xDhA1RXTDBl/q1
GNwcDdSyMZ7umfgySYN8Iqn3PnQT7vt5jqU9/J5tAHKPFDjYsCoOMvWv2mETXtTg8HtZxM4X5cPW
lB0LUKfuyMClMeuiPRVylqw366Z3s4iWPboqUMfyjE6va68WqF0mKcIQM4+F3RoBh08jqkEqJcJr
z31gW1DAyHOVQH+o+24236KVnJEkdvPaO7Kmq/xkHpetFBQRVtuhsQi4Yv8KX1fjBZqNMVAX1wWW
kxzW9h+lyDwch1VU7xpwen2coPkO55X7A2gmSpF0ZAPFwN5ahz/23srmyeGahNmCVkfdx2TvKARx
y8LwP/BX2AzdMixvJTy+6WFr3W46I/cDAtMue47QdC3JCj5ttS3eKim9b8NNrBINRmxNZec2t53k
TDYn18yw4rE5DgfeVZZunnueRBBtiGqXdN3x6F8J2q5euXvX4ZSzY/lqAlXm99hzZ6SZm2mZ/Db0
e3d5FQD74TMSWMvz3hEuDmUYGr5Pk/lHrTLyU3gMpNoW6J8LmzPEZudvqZ7jo5w3IX/4kK8qmtp8
fEXHhu7Nq2q24QRGlPIMASliKmtxdTk6KjX9FRPQapRLe0+ksCqABDLnaOcL+L4gkgnGttCcd7cX
FgXwXLbhT0QpiqnE7nv/csa+VWZXvm8z3mn5gplkyDLLi9YggrXbWqAgbRB19Sl00n4/+uEcvhWl
h0KhUmgBjrqG/sMcOujni2jidjsGsgu748ikRF1As1btOff5OGmv6oaz3qqrJXXWzcTM56aKUB25
brHJYrFZ0ykc8Qvcoyrs7aTYR0DFKtha9EHuxOZylMMSn/IYddU76W8UMLQ/23B2N2UX92izWzct
QIv2LE5KEtRZL5HgjthRURptDDwPqqBPf5zsMfBwjPe2jc5rHMwDFFhkkVxqu7pf3QWrskYhy1sG
m+fywtNQO79sd73tJ4FV2dQaJK/mbt8HV8fKbTAvw66xoUacZXD/hsk5BBzoFuSXCCMUxNqIR69k
nqW89i0PBqnvO5pT5jcA5uqfvZtvJY2cxwioc3tLvRqzM6ZH/i7NH6tiSfhU93lnfhNVIp1r7FYb
3sW4XyGSOR1Q0s9yID6HGKCCebhDOaaYUruLT9K7XNq2/WmWzpleJ+mFbov7wwfoeEANPe6ZQ0So
eQ+YKlLjsbP/H3XntSM5libpV2nMPQvUAthZYKhcq9ARN0RIaq359POxqma7q9DdM71Xu0ChgMyM
DPf0IA/P+c3sM/g8hGIzcPILexyu/lGSjJcR04nOHrAqg9aFGlv1D1z/4gDHTMysboC4NMn5WSW8
kIGrzfADCVE/h3iGmD4OrhULTbNLYMiF+zkzMHPMVdUwokDGN7/KGMboMyRzUdj1Osew20JnOu6V
Okgj6bKMVANhEGmX/rXsUkk+VWJsmm6wxAZcUdzimORXLjwScJYmSzcfylAP0/SglmFLW8RgZdRJ
YowXgoYCcSSSTaVSAnNmyNaURxRLLX7WDVw0h7iM2vkytiWGvSK3Smt98snHfBFBA7dgJHcxzKXa
1pmRsrZbSQLPCFrTlvMvumHMJg4jSINXkVADZkFb5FD0mXUVtkHQTzWzNka/MIxVzsDdwB8cepHz
lWBs2RmGBgYmDWdAsOlAA6rTJhjZrFb3VhIzedolfVJoxRYdRM6bd1OMS+7INMO0OB/MSiIZsGhD
098GUexlRklaDh7haWDUoqAQ5WlSzZ95W3L481nadLHbQz+PatMfp44p2STg4Q5dRVqA/vrAOCIJ
10M8t5k35LOOD7SqAotdbFRr2AHa1gxrVk8ZOZCHcdiAf82SKJ9bt5zoIZg3UTeEVuyNotLqd0EQ
REljo3CaSrvDH6ZN10yRRR4VA+/Nulf0OBi3DboKdQhGHTIWBc/ZwMBtzU1XKslTnfaowLEYirdR
WfKfmFAM/VvJqH3zWBtUdqS1+WyAuH6z8Oj2doWr+CHpTWszidLSbHNZSN+kptaeaWuwXigSjgby
MDl4Cb+h+4WJWEcHtEeQSCLEEpdggwvE7d/Cpf9SWP8ftoD/IYl/qb6L+675/u5O79X/Wl/gs6zm
Bvd097//+Etqr39//TUE/4dfrIyybr7138189932GX/1t1LF9Sv/p3/4l+9fv8vDXH3/+799lpho
1u8WxuWfkvUE3P5xX/jxvWz/GMTny38vCheNX/S1S5ImQEtVFI2o5O9F4aL4C/wq9Ewq4UhirlCc
34vCZfkXjUQ1RUv0i+G1sEic/R7El5RfLKR5UmiQW9dsv/mvBPEl/VdG1F+DWgKBwZUEoP45wZdG
IVU7vZDt6oVsiq5EIVs+5M+3Qo2WTbwQX7HZlAi7eBT6k8LoKnOTYqmH3cKAf3K0CccPJVVz8qO1
aizjE2tqoOQWRlI1W/LIydmW3iY0HJdWTHUXTcju9hA23Us1ZxII7rhEhYetOWCLrOXZDvMpKxxI
iRn4wcZ4Fqtm3ItporsKS925Tmp9CwRd4hTCHoHMUmXh+wpK3awdyVqkp6oUOGRpC47kSZ0ScPbY
upH56RULpVH+EdEaUjIdI0LawgwbtQ/UipCbd8uEo9+prWQ8EbVEOYyKsbgJuSC3nPnQpqw0BdGf
D5km2IkMy9oGV9UepSRqdoj/mNxiLMeumbDv0HNGHQz6zefZHCfWWlMXdHtkJ3YlAtDfZ0obP2F1
qd845Y+HzKrbAz3aBvOCpX+efiWdDkrOYd6se55/ArzKXR1xRHcGodQ9Pgy5xp2/RCds1+WHkuoy
9Z96021UZqoZUZ9W9xmMqMSAkFYHU8rvDJgjGyKdlZ+tpWeYnRO93qYtBMSY8dddgTeKY1FYYQeL
8wSbkYh7Aj6qDAdymXj/RnyoYkC/usRsm6eFeGCO0ROLH4bqngkz1BaJYMtb3S/5ibpFYRMFsf7G
PjrxrahLeLa2iQPNVnDULHtjqzDClbYqAuFhceRwSYstNCRODTRdsLWzAtnBv1e52pDGdz0P2NQx
O0lPefpOa+7KlCS/F0EYtmNvFn6vPpiGdZIjai4wEKb4gmfrmsdomaEVAUQv9N7WR7MVnVCvuweg
6ZjTs9GCeh+YW9wI6hPEpBDreTu9J2QGTxb7i6tMEUULgUbcd2xEj2bb7DhTmAe9SJdTzbjniWaF
5LPmyYJ8W0mBq7R1fmR0J3yBXas9QVXHGd8YFYC+omBgDkXB2s8dWjn15eZHFnG6t/sGpngV5RR9
dcbklhyZBmxMVUBwpccDaIT5Se95qlE6hJqegeW3ZUuwEh7MGM6WWot2XTwJP4mlW19aCxe0N1RI
aYO2Kk0jreDPqJW19Ry1R2L7xCyZEi+3hO4vrmZE+2yDkQb7vwVOj/sroZk0Ht9mtp0vIkmiI+EN
8cKkTLhnVqGg8yrxNcy02gNfnj4HklI/LKnBpgWQsClui1BW3Km0ijtqa7rbYhTmvTBX4rvJlUwt
qyhShNLUSK9VZu0DdNljnuchcEUCdnkp6heWP62H59t329yaxv2C0OIsSEmP5VjpbgpD9kyGaloP
06TUGBpnJOIk0oQACKVidONuNKjbbsfTLMog0Tu8R2va+zabGcbreLSqdyk3VkNaqZZskGSLS6xN
cXszYtvx6uq5y1T5XRpK/akHl4+9U13uglQSPI0MmSuLaOYctZbCM60o3OJBxwsZSs21DozBW7Wq
1S6qvaJ1jHy+K4AowR2wtzBd+aOK3D4YOcz6UDTvYf3VPkqb5QHcNJ/aqqX0aIL/SYLP1PGGDelh
kZPxe55A/9yjohs7JVeWB7PPzUcsjI+1YXhW0h0WhsTDEp4WsTEqNxongSc+r9JNzJB7tDKQV8BZ
bJPF7tp1jAHnwcRsqQtfkdFdg3yO7olSjandyjAcR6j0i4vNmklWQIeklxqjdGd0LXbJQmHHP6qH
agjls9x3qmuIc+0PYdJeEuw+t0Juhz09vcYG23n8DYRluBJYq04MSuUtLXXzS9JhQ4v1Qa4esORY
hOLyKPYSBUlO9OqpkWh2WLrWMcmtOhF2ntKuxppUDDPu1OnqItplMUDruOF5izejrsj8Lq/LZBgP
YAw7FSdwMewSyQw8RsD4sdCrxQcQls1uMKTOb0Oh9KJAjLc0ewnHRszmK+RbehZ1AAJAEsP2iMNo
ehCzID4USdi/kzyu/IIn1plCodCT65abfBxCunMkSbxTaoyvpEr22aAqLp085xiD3T3jcckukqS5
KHIPmzE28Mkb5bj8FJU8HGEEsPJSPVJ5tbxGImn1PNUahnAGrIJj9eyTFzGR3jHPWruCEqqNXA3q
a8Th5FEe9XYfZlxoCHii+RCl6XiN6qjdsaXtMAX2woaVV/SbLhXPlZ6GGwnbC5kkpvgKFsc2PEhI
jJshzbptX2l0NpE/wjE2NRBbzfhZAhrkDXVT3zMA1D7VPpIG7rdYfsjVVHapz2SYvZ5OjsoyqCex
zpfvQW0NC2KxVZ4Z2HRuj0/XFcdgeC0nRdgQaJHfjKxbCAuPsWp3cq6+8CU5yhikV2q+Um2+lCL5
5TQFqoMLJWu3c6mqfpAj9HSq5pQLxnexyXovWWizHacqukqdkH13JSkBRBCDiTrZQgNjHG1Ozqjq
PKwSMs93NL9YB8Qa3nHSL7txXpqrFEni3hwbeacITXY/VpNy0tVS3aNsGgQ95prTuJJQK2N1M7Bn
uPabSowWaho4QtyJREM/2oF9pjKCZ8O/0lOqUw+CdMOToWl2FZvRU4KMu4eew2QIHBgTRvJvzqTm
LPeIXtQzFXK4TvMbhab3OpD39F3W54RY6KFPTAY+eYCkM2UKn0urN1cjmevBNrQyuGhFF+2Ttuk+
SiWmE6NnE8M5J/suVJHTbpcIz2E7qvg21eBc92njUrwb3wHGSH+wrScEIyAyzY7cCP2+l3dI/Tjv
YW4nbnhYGKiVIMlnygriwQowk5DkkSJVeArzxPiMqOQs7Ua08vcGb7tnCDMkoKBEcsayQdWDKOy7
LtVvExFLbARU9e7UkOqZmkTQFgkcH0uPO0zySlMXD1JfW7uM3RvJGLDU9A4OGyIcijekirkTGjn6
aKtZwJEs5hjCzVw8VPmc0EGBw5+ZbK48RbgONhhO6D8J5/CUZUawNTKUcBQB5TRJVrvroqGldTM0
Egc06pgSaM6Y0Qd6xf2raYILMoRZeR4l80MfFPWegl/zqDTSdFdl7DQqHsYYkUkqahRNXZR2nm48
2ordzBPnxqyStTUAhwXJOSfnm6S9tKcPAjtHoTbjpmpM417SxuQpt7LUT7uSi5qgT7sfZVOIvSmb
eHIXWpK5ATDl2pVITNpkjVFb0vYtyoLB7ZY03E89+zVbptbP57Bv7lRCFBx9euMtAtLwsJRdd99y
at4qetF9qhNUGRS9aVfNicAtninvi1ZnvqkZdKOZo7cw5bVT5s6uUCsReWRgfPdq145bEcfdPoKN
wIzeUCa/s2gaMphP7rC0jKfJnLXaIS03bCU+f0+Ft+KREOmAoEdi8pXhDb2lQhC8znluuaWsmidc
IDXmHArvjiVPw4sgdBKzrEC9xnqDITxOaE20o7LCqkT9d3CfysAA6G6pUoctorIJZ5Vxbr0Y1IwM
Qpwktlz3xgZTGYfxYiCTz5xJxMUxsLXu6j7YRUk0nlGRyms1DFg4NDSfSa+lk4WPD8eaOk10ZOBp
4fygy+fBCGW/hkoI9g+uPoF1Em1uOVJ9ZpGE3eIY0OBhr06polCIgYZp6LVIsS8C5ee+0s/6lax6
4E5yNmyXuY+pPiTP6emIr2jeijI/DVpqHASLJYJjfzbi9p0tl7askEBEUh6UJMwwpsms9tkwz07F
YP9pqeTaj1Iafsj38Dzp2KMKXpRK0i23Ru1CMEB1Cqobtrh5jZvYqCE+3hi/nGSGxOeVITpkmam9
EespHXWJE8+y9OREXMDyW0mNd30uJ34SmOWF4US2KwuR7xBDxt4OhsadXvejN8aYc1lhhelLS0HF
c5UjVuHvSTy5762jmbXixiQps9ebxVIdunApwtJHR1i06UOD5I4pVaYSLxC3ZTQOV4YWxhle/wrc
QtT3wlTT/QZSQeXGQp7uxbHVPxQmPzhF5FLYatxcD12XjF+TuboqceHdFCgTTpao1rfRx+2m63v9
acLHeFTSidY6THeflPOkdwGmrAupGH7eopod9QYTLC6XjB4zHvl+HkjhYyaE3fcQluGN5wBewXFp
T9NQtB9EHdQ9d4X2k02QTEz27rdaMuvPDH8TMRKIGq5o6ADZdVE1nqxWwCEQovASwkadWaXLlqE4
H3E2asV5oKKCRhlhUQ8CDcoX7BOcbkaB+w8vVuG0ixX6PbszHE1r2wCCkf45aHHxqilhQ8hW17yh
xaoy56ZwmqVuOCfQd5+ApSCcEwaUbEkl59brssgRrOcGFAEUMFlftwqcVa+1WfLNi2aSD7VF401n
CALmRM2kgZA28UeBB2jqgSYZtzR9RV+mxgVu80OLbVx7FrOqCmetIpSdn5Vd/ogCS+enFViPQSkb
2AaSbmbGi7UZ5sGsOy3uPo59ndb/cGydOhvWQn9R07j44mupNcpwBtp4JIJDYEgkjKSwFI/yoq0n
RgKW2Ppx60utTiQlZgdoTnn3pOScrcJeSBpI8RFeP22eDlG5pCwyFeUiVaPQsCjU4XiHfYUhWSMK
lWcVBqOFcMI0rXSRfMbfLZ3klLN1KQrGz6z2+gkDw7THp24eulpI91W05C6nofGa4TJ4r0OTbByW
0rAym4OsJ6pHSLlm3dTBaFBSqbja0pb7slKHSxfn9baX9fpd1nrDJ5oJnIQTGJHqwvKWpdTeeG2F
HihwEtgN5IDyv7A+UYNlnLDmsY9jBui3zDMuiPUd7UmUqF1gg6DYNrBLqCmVHhezaDYTQjRUmL69
p9dJPGLknbCXl0nt0DFtnUa5Kfaygd+YXiA5Y+sP0AbAE1dLluw0Dra21kzcRxgX3wjk43Be2iXE
2DkoD4HVtrT85Ok91BRCAJpFiEWTBn9BhXpSiNb/wL/h/guN6DxTT+GAbuIWNbX8baQCAVgUcSFb
aKv8oEt54pqMwR3iWNkRNSsBcbBeW9ZigXcf8gWoDt1Ik7iYg9NXM2NpMkTpQeatbNRJ7H0rtpQn
jv60eMWhsJ3E6QG9Ybk3i1qFUNO3fjEU9alIcU/o2tiTakxQiNfT0m6waF0MQ+KzbEMGJ8TptHZl
99QENjOBlaR5NTQIEJ6Ka+g1YgJrx2BWXuSsJclVdFpnT+YEcaE2ipe+De7pP2QfVEvziSIhdLK4
lXl649LecrMRnaPor00dvZsjhEVJWD4MI31sxbT0BGWSIr/Te+EGoUU4lWVbPQ+K1H4nQqF+Ren6
puuhJVxVioEvFuPszWTVHJGgAmNtiJNzNS92Xlj7SWojDJ85EZDk1383qeTqsGpR24k1fUtsSjhp
WAJogmEYxIMYr+csl/obKkyA0YAIIJhxShyHBhgumqYf0ndLN7mebZKk708t47HzwOx6cpVRJIwZ
cC5mMFGrLSOlEU3bFOvq2iJ2YlDKzZYVW5f2g6bQg0YkOr/vlDR8jdKy2091N7jcEcVdBpX3yyDG
gX6Jc/VISgapsKkium/iVKEgdshM/n4tsy0IBuOCFihv0pwDJo/S2hMr6TlcLYGBWmQfpjxuCfsE
fAglQU1/moeA5HQkKsdqZj3YigX7/gRo0+hM6zLns0M1dx3tx6MnT0r91Ud5Z7iESEfUAXWk84oh
Q7JdpjZ0BUkKY8xVjUAYOBCtbc6BEJOTMN3FNa5rDA4KP+pAII6SQM60mzSZiIOXpCRoR2siLHMS
xCQmJDxpm7B5MfhcJMZZfeaKQR8pTACVXLfNKgYuRxe3nu8hMEg/VZxmz6MYGE6J68j04jAVOruB
1vStG4i0NsfV+jROmXlV+jaW3FSIe5plU0V+YTSIrUo3oaHOiTzyr0h1KlsY3/IGp0ihWLhuyYfW
MaZnCI67mWoalDTWV/YvdTBcSWRxITSD9KBwoPXbYtAfwwBxUkICOmhSmu+BXkU0S0ZsXCueKeeq
JhtlxaoA+XyJtcEvcK/LtlqW4zO8MYzoGOrnDFO1EW+KOtB4aI1K8pBNRYCnjonb4PV6S34asPZR
DqUMQArxEYok0/GWDoi9vT62X6iTDLISc8HbjJH0B6Oh7tGCqz+A5hAd8qb9ZdAsHvRDEJlb0GzS
UWcChcLdDf3DiMazkYcmOuejlcGz0WM+mtSKHGvOl1slqcNtiuqBn3RZFw7eqsJPhhbMSD1M3a0L
Fz2zUZ4WnGYA4qkKa6YNApvolgK0lD1q7gi6gNllK2hcEDk6ODs/kycwSY6S5GbAtRFKxnIfVW2H
2yBeeeWFIPy0TWldxK4Xf8SAL8xksfvKU+bPgSLMJAF77nTeDpMZsTLPBA6VHTSAEp9mizA8h9ry
Zk5Rdc1x8NpwAoWvkfmu14p9hC6tVBOL/pjdYfHUX5dYIPxDNeAr+fsIUS+NvxIINCeFn9Frzehy
tlngJRvyVmc50jibh7CqmB5Sn3sFBrdGQftc2S9Z1D8lANY3/AyoHYiIAIhkSTFowUTCWwDH1c4p
7GlteLbro7DStkoE/YeHxPzBoY9xTFRl+ZVcW/qZKYXKYoDj4m1RDA63Aagvexli1Vd70BDzmE6P
OkjstSpivIQapVShylQmVeIfAkz+oncP/dEUqJawOFbpG2WQ9rSmbsU8eZO7OP6yAlIrAPnMU6IH
IXMBesLstK9zKtUCA4MFB9w1yJk8tyT1oCZx6CL612NT5EJJtaeabiRmPF1VPLbyMO1piyO2Ogl1
DrYrV1erQVvvwKPzUUjNpL82uCxYA4KMUpExTAgJQww8sk3D+odsOdqF2SouVU7jbiIQeOwlM9px
gpNTRHC5n/nZ1gT/Er4DxhICx5qhkBsVRLBBNhPpDNgENSAHIczY5YHa6PxKlbOXJNLit8YIl3sj
LML7nm5WPGigN+ZaF0iuQYKbexFaXiJTxShaE8SfVI6xG83gkPpoijImiEb/gP3CAIuV5QcqRRgQ
9Y1EF1FKV5JsNh1xfZOwv9Z1MAJkZlCWIQM0yOEUBJVwxbBfbK04tb4SKavOSowBjO0c3VahShNW
IwGACYZ+z+CgPJdYWp8kEyj8WkVnbbVWJyhTDNlTFcvFY4Tf+DJVC09EUveWr2MAY9LeC9K7ibl8
qypW4A+kll9mjWNKJyct2Y9fA3yFRNRUinQZl2Fyr/NUcDVDbe9zmk3PHAnwNIY9HnlZBbww5hoH
oST1IrhFJ6gQ+XumibHXL4yzbLlJVB9BJ98Pel3e2BGTbYjS8KibMSfY1ihJDpEvvqtE4gwOHeQl
JBw88oC9KlhItS7TW0nJV+Qu5GBG17Ta4p39Ahn3bhRY+DJpMB8ykWTR1tQr5qeNIGAHTkppS6RN
F5E5tLh2lM5qn2bDGI/oi4gVQqtmiDEaprSXthhx9jejWmablEN4sokkFtxdxfrKTq9SMJ3nk8hD
XKevzO+kiEBFkyjSO6Ha/mliNOAq9EQcor4oP7E49r6MeR6nep/X7M7xb+MQVQe2F4ZiEqmco8Qw
/c6kVI/YRtNxym3z0cGDzjYowiHVu/jQ03ura0Ic6lIX8O8sCyAwcSsE79qki3w03SJyUKvV0XIT
rODsYhrWXjzO4blUOCsCJJH5irXcsdsNTUvRqKBV6UOpNoHkqIJlfXbBPIisNjrci2aghGuLIwxA
hlKwgK1IRHKZFrno3Jn0VTkLZsV8HhICpF7W1sW0RUcNNiW9c+GBhE2gvVhdxKJcLSbqfyJCC2rX
IQA+FmEpAceQQqHxLSY/FUE/g6fhSVx+glckZv6dNlGU3KF5lJeuySnuUskOkF8WwwIRKEumb3Eq
Gxqcra6tvCxtxoZdBU4TdNmGdx2VkvE5iWtLdTQxane72MwVpy6xlqd0j2RkQUfjThB6EXwLu1qv
M6SyxjpiqNjkzbCRNrQJJyhrIEQdzN7qlo8X6VJESCustgp3E5BKfFJ6Lx8X+nU/x25uVbcYB3kH
RK7ZN/Wc3zgzMUPXcXc5bNPL58Iwk+WAulHdNVWWfC0kYDbkZJuruRC+sMNlyx6hmey54XRoqwE0
xxFcic9MgseZiZoH6GGe+rNSqdmLKi5Jt21NZcxd4GjoPqQlYQ23Zl5hhUVHW3whx01kE/vjBJnq
A0N0AGk2YiYzNVwvyXFU9HawA0y3B2qzkjvO9TWcrobu4wbglq8GMiEuRVXeGVQobk9XmafUvIWQ
kMLBEIm44svBA9joDMLrSRj2apVaP0UPlrwLp/jUVSvgzDBlGtWZ8j2HjCdYEVIz++nFPH8Fkm2A
f0t6fjdTJ8Vbm7lrlpVaPomlyfk5KwkV4BOhaExJMx6UjCrkA6ZH5Q6p2Lhf9a/ryLiTZCr1x2TM
5+nZzGP1POnmwo0XFjfGb8l+LCt5E0Ryv4+zSN5qplChv0nT48w4llzA3Ozl1EC1NQrRV3WmHlOY
sutSzJRzTShnFyssZtdqF2Wy2dwYpldrs3UPHCpFw60ZyBR051kVu3vsyxXHfAWaAn1ZlpAqZLiL
8YnjrtlhC6yTnd61siPUWvdo6sADQJfW3Y4ZkUR7RTvqDrG7FWosW+Oe9B+MtkzMeh+la/RwMM5M
SRX9MVio23NTscvPGVGWxz5XGffwhhAShCkZ8EFnAFRiKZDdjkgLHthRPckVZLYC+zaXhIncFXWT
MrvGBBsJrz1Ap2BkuyiFrbmX6ijkBqPBCORPPhXVpaf8Y61xB3yJXJ4NgverdeRfctH8Dyov/n8q
s/hn3pn/aPqP9z+YZ/7LOiPo1i+mrqmapssG8WNVxCHzm3dGMPDOwEimjwJzDULl+ke/m2ck+Rdd
Xo02ugnZeO2++Kt5Rv6Fsw+FP6ZCwNfQFOtfMc/8qdGHt6VLprQ2Lsg6343VEAby30CUBZN1ygDo
wMon5TcNxviavQtJJSpo8bk05jvqivOH3hTCvTTji9houYEBUljSh7jFXirGeUZ9ARonuhwT7qmW
LlWMO9xlwEi4rQzis07FwZ08msX9YLZmiSe/CX4DT/9Ll9z/0Lg1fDdd33z/Bd9W+xe/L77eO7xS
f/Rs/b9p4dK4Dv6xhev0/vle/uX+PyDM/+YI2339+78Rrv6vi1HCeKXDOhctXZEU1ViJ2b/7uPgT
ip0MHSOXCOte4e/81ceFv0pcr0+F2kRZlf/PpYjFSxLxXYkSnVBYwyz5X7kUpRUN/mcXl7EiN/54
CYYptei1VQ8HY1C9wDqnpfKIWjmG6/z7GrBOjcFzj9Hg0BXH1FJe/+Yzuv72An/bcvIrx/7vve6f
UOW4P9sOTWzAt+QvsLale3Esz0X4KHGGBj3oXLSueQ+yytVDnR0uDezlHhRxr97V3TbjC6BJOfry
vR6m+qzwrJn8tH4ZwXmPqrlFLd6YKVXdDrvxw8qynaePf/7eZfOPjPLfrG/rh8ZP5W/vW8PqhzwJ
o+GQxrtJ/E60jyx+41ihMm5IGKKDLKw+C+nHmM7Dp4QoGbrLeBWT2bamszVfR6txjOwsvMYf/God
qJULhvSjJB9PnbCv83vmd6k12E3uy2AuVpucU7QQDfflW/2TIj0mhKl3zP+2xal4a5kL2aoP5shv
NqAlPc3l4en13uQuLmSDIwNGO/QAmbqxIziJm3rFRbA/DDu3Wy9I7eiYHOUZe75XBs8a0oohs/l+
kMfzFG2TehdIr3p1zrJHxtb4xg3lMa0XEC7emD3Tgw4bFe5KQZaSSHEPLuOCS8wMObK4c7Z/Y6pe
7tEqtBh7kl3fYf3BgK8zcy35z9daIBfBuUOmAm+KKalWbul8Ab5SBo6hb7PmgRccCrtrCLe1ugP6
K8H9T6QNa3X3VBf7dN4q2laqtnq0ldTtNFzr/mKyZtYbcdgpw5dezq4s2D1jFliyK06W+Oh8F40B
mW6nZCa5JSRbfURu/wjbREuZWpwAusPksXPVyyxXuyPLCBWv8nCPd0+Celp3ft3sqs3FWt0NvrQv
IxwMZM0YdMavo67b8mgP7+qn+NkrNojNAq+8DuimTdhlwUFF2sepfjcZgLJBlIEZ/ER9Nz/ov34t
Ni0fbKvvBM4H9/HLJHd+bUnPo46xLjy3wWZuHxA8HeQtOJ21G0BWSvmxC6eY1b88EPUixPlOZTVp
6maTaS6fU+RNBmAOKLG0ibsROq5xAPSlPC38z/LYteecGXfx/NSzWVbSs67vO+uJ81rtyz6znZ3i
Zfvs0drKe823fM0XPc5d0OTUTfpRxP9NS8RqYf27yxJL4t/eYRMj/Kgzrf4g3GfXYF/vpW10Uc7a
SdkX5+lc7IuTdM3/m04/aS2d+HuL0Z9KUzh50taS8mrFsX+qz811ui/fgF9sNC85N+f8db4vvOZk
nsv/y1c01v6Tv3nyQzEHEEJk+yBdxH2w15+WXb2JLulJP5oXbZ+dxaO+lZ/Ns/Lwzxct1KX1e/+d
f6Xxp8qNAay0NEn44ZQLFhZoDOSyOVpIz9Y53k87fZ89TMjjg50/zXtpV291b/HTLbfAvvH7Pb/n
c0LftfviaH3CmTw21+5S+biZrjFkjwwe35aBHjE9xngCyCCQkW4NsGv0ZXKDMvIrSoUTiwTZnRXt
knsML5DtysyWTxaujQ/OIOMtnlzmuNAP69lFGE88yWNbZKAuOsdz6d9gw0xEpWY6DBztpTrKG/IU
9XTsBoRpZkl+1W00mNlYmc7WeAjaI+Z4Jqdol/PPXOCFs9snSAXzz5Q7S88c39Z/dGBtkc1A7Sae
GAtgADDf67v6bB0e2g2ZOmY5hMoRNNITh0YwQviKXmiln6+gYZF3BTvWyPrtwx0vcMG0wznGQxkz
3UrbgE4GD8agjs2agTEq9E15U+f7vv62WH3L6sd6SdtPyuc75UkufkJx1xhbM9lOn/JpPAivWAI1
KDgABjc5BJpw20PS/xY/gF7v4p8WhHrmNp/hx/IKznlImA3a+cd0FW/4UVm0DlP6NvROmLsN0wsd
6CInUVBRdpBtRVj9AdxBjwui/TGgGX7GZ0Lg23BbP+E9sdT1OaI4/JCsbXuYD8Asxmf9TrwTb9ku
elBeei+1SfFwS2ancts7zBOfOvcLScnVfZASF+vKpy+NLI++hW2zdgauFdmtWHuZE+8UN/PTTbHV
To232Kqz+PJtdcI5pkcNhJeeSRuITnUESeMzr/6JrofQRVhwYpcflM1Uwk4cY5e91B4IiCfG5aub
x0WgVb3xxENvZ3iBjwVgzz+x2mGnJorKxe/y5Aar+DxfpHP41qabzrqFADznJ6yvdvhQRICks9IW
0cGLD/HbOtR31WvzykVQ81/qqcmmWdym3ZL9Vj0uT81rcltzwh/Rp9MmfswOOpQoc9gR7OkeqBdx
ogsJdLt8hKvFX+Ub6IWDLijdifO9iR5zE6/myKP0TjN95U7cCbfmPTlrt/pFus0X4pkeK7SnHGWv
dpjQu52duIv9oDtAze6EF8PXjuuHKTiRE+zfup3FVzNocQq38CP/P6k7k97GmXA7/6EwIFnFIrnV
PNqSJY8bwm53c56L46/Po5uLBHcTIIsssmx8+Lotmax6h3Oek55JLll8QiPbdHe10dtoPe3qzee4
/DOu0QWf0t+ETdun/o4v2VNw6z76ZjnykRBCXdID1uvH3wa64TAfuLNWmDUJoP9GOaNjtP34X1Zs
TVrUgz8gN0kRX9PQSHUk2IfBC1JUweuJPITyAqfQC8/dyB2MPVFSzS38hb8pNv2Rt03+srMvP8wH
APPoofCgUlxasBWZzKhNe6vOCpPmtMXbnq+MbXniTZy3OXiAdRWBDz0RF/EUXmPjrfwCbnzqwRzA
yM1Xw7+BbBZ/P/Hg26DwtwQxm0R6iM3ob7AGOe0y/cLgvUOrt0moltTeerfexU6u9V46C2+btXtE
40/zvnuqnzDDvRnH+TJc+z+2s8C72UbIEFe8ke3EhnZjsxvHlfyHYQYDLbXA2Y8DvYi2NfjsbB+b
SxYTMasx1C3psWNB2q3a8eqIXdMeZ32xSaVgx4T+Dv2Wm63sGcTmE0OkeTta62E8VO/FLT2GR31q
UwQBb7b1Wbk/fvqljHf3I5zTz9Z0d2zKgxgkLJD+9h5O/wCtFsk6ec2uCMPuLWtNaARrTTyEh2//
cVIOu+Q80lD++NGCMdB6YjwG8jJbRL/GR38HivneZ1W+LOv6q7Tbk8tsvLJx19oP4CG/eEarf/O/
3iet58W8TM85dpCOeo/R2h/9HX7ql/4aftRIHga9NVXPbrSGLAeoh5rQXnd1vcv0Moi/wmzrIHll
bgUgWUdLnNWy2UcpHJtVTAnVvOD9XOqb91f/Yvimao6bZdqfuif9LD/VjSKnmz6kofbkSeC+tfcW
csSH4m8Ebvcdx899vw37vW+Tk7KRL+Uv3L2+2Cn2jDfvzex/0vZ3svbGR/6mP+QVBaTRI4NnwURx
i6nV/4GHINwFNpThkbCRL6toWfVvc7cJik1MZG3Nd0j1iRPZ7cdTRSkcqvDst79IvJwUUsqqGrBw
L2uxj16rjEwIdGz6HSH0mUXPPDF3XBocss6yJgbPf8mtTREchb7U1qbCumls6YyaI9Uz23V1QtD5
XN+CDdK76I3sh65BALrMu2XxkHut+hwFJqUeuy3EOMykVyGw1f7IsAyu7SDXY/865zxhLGY+ud34
aMFJrvxr8Cf8xchAGFFEDNJlyj8ZKi+ibpNNS2Pa93IDOwqeFFXmEG5NZnfWQnBAiEX+l3Vo1G4d
62X2r44+ovHnnON3mvwDIJde7JNGUr+wq13UfAtxzIJTLn98uSCPWDnIjw/0dlbzikabiTIczWGX
6mU2LnJcuCzAy5VjIW07jtmPhQFf2VzPgNQLtYzSt5yVjRqJOrlzbboUMHpjPE9vnI1XVzPvXTvG
UXRPTveUXtGkvqTfznP1IcqvDObionyPb+WzYFIYLiz9xk663Ler8cX6unAmrfWyeo1XZb2u8Pw5
gNMjTMJwdNB0cjuFS9zHGP+AC3mDXpYCeNRAlMY7jsVjaFkAnfqluZ+49baI4i+sRLJpN/2E5dW+
Ofj6Qe9AJYH3eO9uxIQocoXerbN5ry82l9m8RGlC1zFCe54W43X4IyaOiQUPXR2v+2yPBoao6A0P
ZPqnXDunpFvKd/fubdpLhhpsi9c9oE3Qi/Smv7wAD+HGsLd+dXTlvamOsVwSueLm626Vtrtkl6/q
H8mc+RXvk3fsbsU1+2sAhDzzhCMReAQPkB7yE/9LTpBw2NGRyvAanfB2PMHFMJCIO0sr3GE5mX/r
d5+aDJFR9ShsbJvoBtClhOQscAg3G/OFX7MH2Mdc/rd48oB1BWl/jINkWAB/XJid2CkvuRofcLVf
sWtwA6SwnFd+BwDwKWnPKH0XwaGhXWrbN3tcEYpSbQajxxhbrB8kFPOhmzUW0vi06u8uy9ZDl5+R
9a5pp33rA3jheiz//Uf5/f9gUPb0jfP8X/n/xWCModH/YTBWkgOUxd//dS7G//Kf/kbL/+/sCqHI
2P9r+vU/52JEELtSMKcUtmU/JrSMWf5zLuYw/JK+g8dIuYxpXQan/2lvlNZ/dzyyLz0maj7edOn+
34zFbMt6zGD/d7eEBk8w7hVSOcrhp8C79187tUAbCNhMNz9HMoKp4UrNQ4nfDRZibaYYg1pSd2Kx
UlWdD6wxbZ9nbYY3W3Iae7ZRvSZwBc2/KrI87xkCAcEQnZqGH7vGOPSd+kFp7pBhSfWdVu1gLUrC
3SBbYOueD1AUqu4CpyktMLbLZtXaDTtyQ2fB1qwTcyDsPtLQH6uqsawLojp8USjrVIs234jvWeuI
ZeKA9723ra6Gi9J2kZ8MX2Yvve6VSXDWDB8iLNL2Ct5RvkFWSgzU6U5SvpM0LnJonmPX7ki2cCRR
WkZOyYeSwBW4UIY2j89W2LBdVOl/IEZ9oGt1Nir8Qc3YJeGN9E4XPcqga+9XVYZ3shMLxCeoO0Yi
bOF7jvpoIBCutzJsA0Whi3OLmpKepXdYwLKfNqd0Nw/MT485vop5jYo51x/5kNruE2lKcbS3G6ds
UVhXdvvLjJIFIygJPJxGN2Rf4Vw9jPixMTxb2BlYZZeRG7+CNkcgYzpgF20P/7cCG7jtcL1trVw/
XGKJLe+Dqd164+UhhhMG7HgoQ8fDneVU2AejMS3sZRIMBshah33z3xhlOHVSIYtxVZD8pHGktkD+
yLWwyYRRsed4PBRN7W8eCSNPoe4A6OfMjMVJ9UMCN2CMrNhcV4CVHmM1QOQczzHBTwFYjAZYSFmA
XIS7wk96zYWqgoPELg/mtraNnTsm9ExDSc3Fk0fznoXYFG13TGW9BgVhdLc89zANdJ4bU5PDWS+b
i+NVIeIrJ5ePh0X3mMNXYGTQ3Cz8MJ8psVqvHfRT5uVW+l4LWTj4SgNw3p5UtrfzIhX5iIZk53m/
kOdSuR+gpE8OnU9aTYt+IMt0YyVW0G2UkTvuqvcnPXC+e/o0Wyz0Py2eBPE+VCalQ180ecesaXys
/RdwzpxiXfSpLV7RypkUua3O1coPXIpZpy+CfI+KcIguYDoEiYFE5xmQ9vvcwWRThNb4JUWEFn6u
iO27oSXgcp4KD2mPr8IgxHQhCXYYTKxeOz+IESkUI3Pc9ejYMVW3WRBSEHQti/yedSDaIIE2wvpo
vK5A+oLoh37W4pNPqzFrK59fuZ3J5Gy6DbI6zHehN+UrctRBZipQnPh4dZUQ+bWSjhwbsqcLwP5E
T6F1x+bFrp6jgB186/jvfm/6mKvgxcTTXzcaS+dHu3JoOCNKJzWtRYL6L4SlUPeOJjG7rJy3ypsF
6UDG5HspzTQyevccsZU2PCjd0Io3FQtOrQ9x9wA9HzrDVTmKgmzMnZuaY2/cjtPQiK9KTHQzwm81
UUNmK9Q9AJ5GK2Jp2Ng69/vstceLBr22wI28zjB6AHKbdfASmBCRF9JmzbwjgxEJbSBkXh596Nr0
iJMT00oKw/UvYQkTajkk5DDCiPXWKB2k8bAUGzmq3MSAcguWomYOLOU9NwqPt6eIE4rq2HTY87tt
LD6UV04cjA7Qo2034Uf8ILzDYKfbAzRCw19NH4oMl3hbj7FZ3+tymihR0e3iUOlK+ZEjAVrVozXu
ZRr5zTFIiWNqxxY4MFLL+YTKDx1kUtP7FPj0nK0qQZ+nC2mZRk2hEPcvELzKjzoM5ydRomsE6O4f
nQxxduuXDeg6hBrPEj0B/T+jBQI8YoI1O4vCOqoqok8AwX2Gs6E/05YWAHwPDsYya1yxGwY4ICbY
Vtph/l/8gB4xXKh3DmqwmCtUMK88qwqeIbZ6NJ15H755kxtSrmUsHsgsqOE4zel1YJn4l5ij+SOw
QO/jVJFTtUH/PTp7wksJOQt4iMVzW9sV5uAI+u9imgbTo29onLNMovInRXX6kY7IOpl01eEZNGc6
3Wzyjs6KXffC1PVU7acCeQr6b2lO56Dt4Ecvcap6rOYxgTKCrgJDncn/RJ+idNzdSsu3MYQMrclf
5YiXSdTRJrARIndAuJhLQIiCi4L5BCwPdNKLOWf3NO34SibDvSM+s7wFaBeTxy8K0ZUl4Nuw5jdG
S1w4Bi+UvXGi36d6SN9CBw7Ims9gLgMf5voyDGV1ritr+swLksoGN62f8Q5xLoSDg5jSil4AVxoH
kirCExoYzh8YRsdaFk1wk7I3jhOxXJBtsAGcQ2jTw7JGxbwfAstut62R0Owh6oO0PgnjE2kY07FO
+rh4OkUSofbOwxBNhyZFP4rFAKE65JoPT7sBYJ6pbo64zWc+Qdu+9hNyMdVMxtkDorO0B8c+Kokf
Cxk5D5mdguyYPLS+ANVLhE3gyOOuMXmWESAMhJj8KqPaxQnSYmIy02vjtsktHRLMMlXCdENgGsJE
zgQIKbj3gTgt+7RR7q2BUPDswH45BFMVfppzS5fRzcOTPWbTMRjACuSYv/cy4wLBZh4fPOyXNK3W
Y+1GtiLelawrV6h+mW3FvfuiiCwCJ6RQF+FwVIu26dgBuR3nRgp34VsmnsQiCa15YeaNgWKr6nhC
M9O/oQhPns2xShYQJL3jkMzYH4qJwSgGttfY6An5zAMGj27iP6kh47HsbOsbDSaHAUqeG3FHJpFq
fep/2Ji06FhC68m1k3Rfp1RPUs/EyZbCfwLH4H2HavqbZrCcq0C7qHGl3JJh0OERtFlJsBy84lTE
/RPTZ4MhY4zV24Z47lG5PmUxQIeqyC51LLHvU2rS+YGwDyimFpXVF4eucP1dTybFkcOYJK5wirZ9
Kc3NNIWQwiClHxOLUBH0I7V39MuI4HO3d++tFZJ+YbbqhOHTvRqYud/tNCgOwDPwkwWMwbGpXGQB
irci4XajsLu+h7MG1mzimiYKixWAaVv3spyfphELH+BmwcYN7vVZ+ZSkGrFBYlUQp2v56ej+TwSY
eRsqEWzcLEl2rcWMon5AnVIz/KN78Axeg18j5lrdJXmScd5O9rrFlgozsD5kOjZPlWaT4Iv8MgFM
27cunRZqhSdXENFQG2ykZi+otq07lCfZFQ9bRPSY5dZ1GF94JgTLwhiUx9YNLCUuZZI2T7ILwr/S
9ZMvAcrixc1R7LelxlemoumUBGNFW85tMXLYedgz8zIidXK2mjckE6wHHenz5ZsXbHIhn3hsb579
4HJy0qzg5m+QQEWYFemo05yJUz4PLgRfP/8SsxgUImwUcABWZXIJCZEjUEODKqioCU8iUM6xnLtp
w2UdsrIEmY45Ep+UEUW9x5So8Y8ii+Z9QWAFLb56pe5NLroFspT2XRbtxBg8loC1nGAgE8ls6748
Q5MiuRqzV4pgC7HBIqh7AStzDBBVEVQJa6zAHBb9MwyltzPYopA/Ts5NJy3gB6c3jO8OXcExyNru
qRGgySB7Vd2G+5XRLLDVP9HE4lx6Zg4QrKlfeay9ZTNCEEBCx2B3svxVrqOAdqhlDTy69lOrUL7O
IwN1PYbluXSo3RzKoS1ugvCvHdEDoMhNkFrbbAsFXcs2qijL6IeoCklFWUCv5r9GHSL/KPaObZXG
7z2EXipsNLalEsV55J3DUsZcrJDtHj9zsPFBzSFDFYxlTFyAq1az0q0zGouFYSvnK+zrYEOiaHfE
eGVuxr63P7EJ9HuzLbg7VJGvQiKW/sEOfwLfN6HwnZpzXkArjFzsuLbs8o1Xt+PRmutnLS3rpXI6
8kez1N3n/ux9qKh9LSKwGmgh/ZnoXgbQs2cGq9ooTiWl1z4URbYxTb/YAtkHlWME8gbmP9r6rJBv
lqw/ujR3FthlglUHCgTZYceBMxYJ72NTrNpoFAt6reYlDJNs55BoihqAyKUxS9qnuiajEN17MK0a
gONLgDHEpkGxWtuh/+AmsJvSQT5+dIP+qv0oOzpprOCG5YqXvPjUGAKoCmdz6xPxlS08bInDQ4lr
rrSYq02ieu8Escc6RnH8onvrwf0oAwbjKQ+xndi31PeqexGj/gwR+35w/H4VGJxgE4D5kYraxrAI
wKnxLCrtiQ2ui28esGlnUh2u1STLl6msXEI0+a4bwdB0VEF6sXwYQF1f5GcwAXJFMQAAdqxu0nUY
ngs5HRxNeJDZPPpfZPD/MsEicLbGCMIJA0ZzYvyU98DgkWtHL+7I4Jp6GEggB9girJ3kWGSZsdOJ
mHfTzFC9nSqY48JGRQySLXgaBoTgS9xkwcaDlnuw4KWxeCK1lykdo4lF5za4AnX4DQWjOnvVkO6L
Vg1rAZLnRpePrp8y4/FYDzmtEculMZquIqnCa1h6xg1VptzOaIiP2sRfCNSy6IjTQCqA8vm1NSL/
2++G6hpDLQKmNNAi+3MO1mciQl5jYd0kGerP1tQRYIggZVmTdTf4f39a6Yfk2VRpzyihxuBaxoDq
HLB3fFmA2p8hvDHt9MPxBS46nDZPJHsiVIpXmt3+c/Im8xIAgDumshJrJuz5cxup5DCVFCHZI5CT
0yHftgVaVncoSoav47ukL3j3yzj68mxk52yb3TWvJqtbrph1qNrsAOlRXsuyu5eWvlpNiiS5T8aj
b471Nwrb+cA10+0ss5KfcccS7cFKfg77cnyreFneK1IyaDkaqroo6oitaIy3mpyxdey02TlPOHYb
+uhvFVEQeBO8gQz+Re/KflvC4DgC42A2a9JoF16UHoTr4neDMpWPKOxHXxPTmNsExQUoP1pRqg86
lBGPrkVyDHEszVZzDh8q05vOOmrgf7AzmR2bszOECoRItlyi3T4iEJYnTcjsHj890w6ADisiZ7pV
FYpg5RfWE8icYB2582slinqtQd1wSjFOiBv9zIE9/J0bYsKRblTFNg4hFQgMW8tKkh8npWPtiUW5
yKyztq4t+7cYEOjaqh6XivJHkJ0kWcZeV28DLED30ldX8uCwvYCE2BPhRN5gQ4qS8MgPjiuIHFUa
YFm3CHcoB/p6wzS7S+O6YPmSxGG5P0x+voysRiEsDuuGJKQsI01IPLml83hlUbIry/yuzSDchVhM
FgG/iYWd9GqXNHGzm11Ix1mNLguTR7HnPu+OGCmm6+y78TVAH3yE/EHvaYmGQiNyDnz44pC3lUf0
RFVTeNp3p2rF2jdRH1upu2hLs7sTNpWxSIiNO2jV/MU0cU0CvA4YvNfya0ineVlUxNjHRWAcDWm3
OHtNFe9qLwyfW6gHW/yav9gToyO81gnCOVl9oPfEXxIIxSqwyhRXMQPCQ5Y3A7pjijbASlG4Zmjp
k+1KWytnUldTt5MftjdX39lcswvzmDSumNu05MKq+tI0FVtc2iBApW762L7FMty5YYqZiMHnj0lc
CdsMw1nDMVSUN3gXid0F3lxPDSpPiuilhhi5ItjFX9K6FofMbLv3PGkepNxBXVqwGdvMwqVruk7w
xpVMurlQ6XciAiReM+rwEv0htXyZHE08ULvexAZnxKipa08UrLk7BBBUwDSMTpGdotjsj3JQ5pZp
loVOYjYOg5Wc2eP26wLHF6onnGewyQuiQEPC3MG0m3j6A77fdh7x8HbhJ7OUcNPOWO0yi4kdOgM/
v8RjbLHNizrkNW0zrZRwvpuoIqF3IHmtHit66HIW3tryeW/jpC4+SNedzmbVpTsbk/WSFAx9ccYi
Pk9TwZs6Fvg+iqnYyCpCwR84/RcoB5weFnhxyN7e9DwSTvBOQOSwIb2+vEsSxOwFmJ7mnKHnWwZk
1z3Xk5i2XCBIplD4/SowjMFCgwBZ4b1MP8lVGl/axPsNXHs+5eM87O2IscyiwrW3dfPQ28Rkra5t
crMWj/b+rBr2vKA++o1RIDtXoeE1zHOGusCeUHjrRBjGlZkpczBbDVcnmeJbBAse7XnpbE0t5ycd
FSoGyGaSNqaAceEShfLYzPpogOh5ibp5PPkppqUMisZiwDKMj67HgW2QgLTRBbchUDrs0vTtm7Hq
wdSr8qF6S/DlPmhObeI2CHTmlCCLWnDz2YJdikKdTn8Ko5bpfLdNPT28WijwwQoIYeAo8wBXNF0U
XHEgT2tDRzNCFv8x5kwJ+eFOEgYEU4Pz7zHbZTbBQEftsaDKaAVYocJeWHbNUpiCIDbHcta4VLob
Y/ix3rXeiAiI15cghcTMtnZIWzvbud6HpOzSHEXNGr8hBo3J7dsflUMdowztrG+j1dFdTSlxsdw0
w+sjU4NRVOlt1TQC0bWQA5rOA1Enm5EqulYMf4LRQeJPTG2COGX6HsLMfuoG6k17klSUhjfevM7M
1jmOtL8lEK1fM7YkP4ZrfaGTNR5vTX+V+KZOPS+xReOOB8ZTkfMWlnTqwAvFs1m7PRv1MdwrZTAe
7yQDY8skoYkQVbFNugg7NBweslLbK3AxvCM8nfSpDsF4CmC5CuyvXEEGqWKKDkLJi/e2H2Grth1E
4Jq4QV3PJ+yb9CeEmzJmJLqCrMgdpe1fL+5ORtJWS6ZGf7wGZB+/cJwsbmNdZuwwCAKtGlfJMG+i
JDWRO80p0BCoQUThNRvF8whPokcsNRFkC9yW0YL3JkcO9JHLlZqlwiNSHqr4cVFkxtWuWENSvN57
hfYE7W0YGp+Yp6icADp+5kn9G4KXYljhWVQgCah4aefPE8lpD/3ueKOMqBeSYSa7eqFvRgtuYOGX
XrYcghRVFAatDXgIWl6V0lepvPqnMyt7n5N4ZzscmkowFo86hjo9LDASyuOYtr8QDVt/x/qeao4L
GnNny7F9GyXzCIEpeMUw7TzrmjrQbOHuAqO5xj3IwBTDI0+y+dEU4fhWR0KvGpNIQQbm0VI1TDoa
Y44vzRBVp9BxgjO6f7WuLfnCDP21Zte7qQzj1Zkc5ynwahb75AfyPsVAgEfvQoDBEZ/d+MTYxuNJ
oxcl8u2cgtz4oyUHYudW49pNmChgb6QNwnO0r0I6UnsiRkmOQ7/WpKi8eEnqfVkWAOrB9qnccPzv
sd63X6K30UYHtk2rTcDaHq/6TaSNOs5TCnqhqYeNpNnbBXNpMEKZ7A0rE/+iMEYflZsHeBlT97lw
/EcYQ9++mE6H8q1KhpdS8lIOs2ctIhnqtyBB/EErhJ08fRyyMoWHhJmB6ZqT4+iBRA40ODZ4iWvb
bnfmBEEXTPuwTaoW1kCHg5m4D/nlWQxYywkJxABDb1FbhfHTMhK4KtcgmBh2Nv8MY7TSrNpLCH9l
20ITPcOnH+6h5YMGw4GGUlbETNEmJTbGXP/HeU5SNqTOy+BF3Ro7WbODJe3cWUSV24qB3UELN95p
XxFQ2zoORgyGwUGZngYFCGr0mEjLkvhRy8yDU5MN86HrKSYLPtbf2XPR4wELAHzstgs2TRhxrdBf
jwQXvoxlxLmWdGpjxEPwivKbSW0CvXOeItQu1twMdxdxKCIpOLzHNhOaXqLnTegnC2XVf7AhA+mc
wYhOJhfdgGSIMLAJ5bRlLqmQFaq3pFLUdkazsFnWnFmCMXQh0OwpSx07XFcxEuqwbD9dLcorFwlZ
oKNH6pPHrbKWI1MkkJiMudvOvZjC43DAhlAQIOsnkLCrM1kQzOLM7kna6S2AF3Zx2sA6MpAIyBKD
1gJnrYyfmOsS9Vp38V1XE75zEP4cYgbpCsKrwVl0TNexSMb3uNe3Lsjy5zL29RMfhPqotQJq7Wzs
AXU4TDcBeZTc+lO57UkyX/g6K899hbMbvREdPHuqs9fnxcXXnvy2I4OJJyOP8SUhUx52sQcoB3fh
jvBk98TWBXes14Grxob/Y0zdd5HW6SOuO2reGEwlIaxvFT1rhTLLecAHq4qrEGOaw06uhHeRzvCX
6Zv81WzCqGxsMNYZw19yuIfkimUZyUZIJbTzavsK+GT4U+ekRk29bzA9az58m2ZkYTo12Z5d+0Oc
87CnvZsYRlIkuX5GuiN738opz7ZDtQ8VE8UVDHByicU8jWsbDyaiM/4hhjdNA1kbu/YwI8UuHixn
Lr+gqq4slfOXpA6p//1UijuNvZKnIi/V+5S4QRMv67AvymXLtWmhLRqdeGnDSdR/ct0xUTHsgR2M
5yQuHBbX185HUXfgeXEsynoHW6+iwZINCWpOF9t/YB74LGm1DdBB9hZ1YRTYLxAV7WbV5e4QbsbS
Ihx8dHqUt37saHPBKgNivp1hMg8HW7y0us7KTUv8wmvZcMMzqSzr1ThOxYVNXLEpRxUeDNZg4T6u
i1gjt2nVtCIvyPvqJH5NhIUDfy46QKTcPUSp8Yt+73SIvHQ2vAPTse7Kkcl8wfJQ5Bm5XaPYqbOb
MbXRH9fxr301uz+4rcq1HQ1EmxTeBQM2c0jSD7JVy67jJc6VGHgJgulklTNkm8Jqxd2wbQJyZhJI
91XWyO7kZEH5tyzkcDV7h7e+p2Mb9kbgOtcmDeVHHA3C3HdJlVwTGlg0Q8SgIHHMPCL6Zr/sn+TQ
RzO+yKj276n0cHrZkPKcbyENBFADuWLtWvqwGYijYq3A+Uv7mo2CLxGmKpMdpWVaPbWRNphIYUO8
wYaHgpW40uxfI79tjH2mZRj90YbsaNIMnh5yeCZalLb8Z/ehTHZK8r3Owu6f+ymMt8QaMbyx+rb4
nLi8NipNEZPl2kGpV4JcRBjQxaRIxHHP5NTo77EynA1fmH3UhtmgD4OXozL7Vw4c6I8j0WkIe6Hv
q3cehs4nh1ZhP+qh+6HkJXtMNI8tc5utwB1rUJgRciknbYAWMS0u5wFUbC1J747J32hsmS/NXkz/
fC6CW277pDwhK1CvQOnkFacnfgzgR/d5GLx3k+S+tW/EUOiGlE0u0X7RCZoSuBH21X9KpwKAQ3YE
J1cnhu1Us6pl9e4Q+gEL66QwBzH1qpn8gltgBOT2g/jt2zrf9TXLqXRo32XfcZiK+uCUNVSGNm/r
ux7J1QajQBRrlJmrtn2UV3AsP8ty/A6rtjzGyiLfPHE0SkcPPkoAKm8Rh1S7nNAEckUUm3aiGQk3
gzqYQe9t64JXduipenOeoiXhCuWVGGp7FxmqPMPg5BE2CFMCC6KLlbKQLdhUBueYt3Kfu9Z7Nkb2
F6wA6yeBXrjB7B3dx35ST36Dfq3y2aXUBUlUPXHjO3dO0rub9vOe3cyNsttGDE+o6BZNAr9iQmvO
mOPZYnU9KA8RC2/H0+/eOtLvXhXC1KtXduodPz7XbAzEe9UZFU7+sEfDEBPYsuSIMp9QzQhsUGX/
7lVteg/JsTmb9tivkD2UZ6HEKyeSfX8QXA8dOR3oyTQ9q034FTtD8QjxTB6JvLaGCfAYT8/KKfFW
dQdzcN2bkREuPvUAeWvzd5zCAf5czNDBYtp6KMwZIKhwfNaLsbV2SsB7wFxJkU3DAlUIg7iardvC
tEyiaIFPp57r7VpTRfsUegMdt6jVZubwWo4cum/pEMwb7QI3CDEQPw7HcOH1yn4hn61cEutX3idX
uFCRemwJlDaPly7NnuoSMYBSUQUgS/B6hZDBOS0F8Yh4/c+NVdtrBks/DRHflKFAG5aZ14zkvPcs
dye8AWXutDteL3vHqtoBi0URn/Egkpg4ey+TF/hr4DDQRRXWK9F1b1GWxf90OVoeolRS1fx+tB9W
9PJnJMb+NnAEIOfzrXtf6P4fOoXxX+2X7i43oI2w4nuRoqvhxgTjybB5zQizeglt65K4nfMa+8Ga
WwHTqi2yfRr4yB3RNnp2jeKQnwFcDxDPZ1ZR9cpw0J8IQ6SLh6X6JUkm3DnZ+GdKo+/eFQzdQBmC
tM3SuyIRFMtZW1+YW/bDpmooLoLWOoUeqIC1JObo6I8jKuJalmLzmMIuDJcVa8z9uWvsArJW77Zs
g0d2AeMIjtKU8LtSUUbHNEw+vCiKrCUSEf2WlhmTZ5k6dx4N5Ii1TGEhK7UjRBifVl/zI/Wze+rQ
jzH0c+yNV8wI4HM0naY5g3PtcwE1u/YBPALg9c++9MWlzpMt+OhmNQlz+OapN1YzFdotKft0rX0U
JxExaATKEggBUA3gTKfl98jOYKfEAw/VQ0MGFlBUt9BIoxurouHuMKPfx22A4F73VAh1iuPFgduG
OS0u7PeSVQI5Hf6H2Qbq4Aa+PDZlL/HTh9Ffph/MYyPyWKwll1DBcqUcnOi3lDnWiCDO5+LkgYHd
6rTZlxbvLEQHmT6PRji3J1Q4akNWwpRu2hj+ANERCZZ9bGo8Zayr2rm+8bQEn1pD3l9EOhLPTac0
4zxps7g3RARlkOXxzp9td289YMKpIdXOUHOyrESiT0rFXfyWwz47mHOIv8ZrnG1Kwtu69W38Ylo3
Z0BBTrBtWLdMQKjMwjoQUBdJgtOqISSbPpVYLFmYJiRs27C2DnONcmPDhgQZuHLnE/GHKJ0BUzaA
S2Yl4s/EZJqNW9AY42GrSfHT/3Kvw/IXWKibFsOU1cmVLGxb4xOsnbtbospbkYzQQefqaWrMNwlv
wLtaLgEtJwN2CJ06y90+Xvs55PyZsRVhHYcyHB3jPggA3ucuRXV0lLkA1wqrAb9C8z/YO68dyZFs
y/7LfWeDyigGmBd3ujM8tEj9QkQqaq359Xcxqm5VOENw0oF5GGDQjeyuRifNaTR5zj5rx0HafG9G
VZdu0JIl/h2p3B4kR6nrzY9Rt7sYGVgoSemXSSo9qioUC9Ioym7i8jLIKuztzODRLmQl/h3AkoO6
iSGhw3yazgQn2PNWlFO6GQvCGnpXpo6BWfB1pg7TVrZQXocElx+Ix4CaV5AWXuCXN17LzPmzwKqr
4DB6eJE4jYJ6ZrALf6eUKc7WLar3LpRtp5V176FB/Jth601NB67CSnwZkSr/TSyp+mYao/YoJJGY
BM9UI3ayaBx+EaEYf05Fr5w3lFs/dorWmOd9mhfJbT5y2dpnWJLr50NeMubGWqg/izCQtkVOYYKJ
MoqUjdcg5vRiCYaJ6MffRsB1adB1MPjDiLEgLK/OFruB9BFlHZZQ9o3FnSj12+JMsJcMuzSvBFth
S7rhvpE99bc1GN2hglR2Fg+Yb8BUqUaPEAVCzBwELGG2O4G9V4NvpIov65akBFxqERa57zRpFAEh
g7cSql/aUgEhvh2UeAAepVcB0TQgkFXbfZBiI09uUoxZfURx2mi25S1wolGiTC6B6M8FBMcH8xqM
vxmfW7Yd20Ak+5AjtmU17b2uFnjVIi+UBZp9dCI+If+ghZ5CxwRh7o7+kHw2K7W2nKZoh9oxTa+/
JqTd1xJXKIx47wOtakD4+N9IJHRfs3wyI0hGsw20ZhNFGiEPeCSad/mop/5nFsck/lzXXL5kWa+T
Mwzzqhl2mXu4L3e2QlwhkwDBb+QEaC93Dk3zm11n5VV3E+HbGn9AQ6Q1VAoUXifd/tesRP6/IMf+
f85wxkDI/I4o+zH5GXa/jk1n5r/ylyjbhFUgTHTVMmkbjejrP7ACEzgG6F4U1jNVi3Dsv6Js8z/o
VDUd73INlxjVMPlLf6uyJfk/sA0EbjTgOPiLhq3+ETnjuFDXBJZh67SC2Z5tWpatz6LtZ+Wz4TiM
oVE3ssNJwzbuc85jW9RngPISSgjMqgovFPvyWQfd/iX5fo4qmEkIz4TgOhwQDQU44W6L27+qL4qE
PawCMtSeZMXLLHYULGMpC1Sb3futmK82A7IE9AgnbeMJ1PDs1RSvgOnWB7IzGzaoprbTvDOwoAPl
/DCNwq95/DlOzgqkkcl5Oe1KexsCwIvJ2W1G/1B+pNBUMs+N5LqQ8JXcwnNtqKhSSNFsLZ10zXYq
WGW5VjvcETjB4t2ZKDs0Atalck0lupnv+u5ilu1WG4P6nYCy0W30GP/UHkEqABuWcLeHOYZEnVLx
H+OPskej7RCN1SkdNlQnnC5M+xL82wSPdeg5d+EfujM7giaOt32/t16MA74JiyUcDOgZulDn8vFn
ndVX7OZKxzgoVXJRcowHfA9EC7TjfYwL6FZM/rAdJ+Pu/WZf+0a6qdgoE03D0LVFs0lWAA3yaRZG
6bDnlsD9366LleJ3YDIvR5ypgq4RED7m4oPjt+tqFbMunSxdYEIec0rT0TM3qK96O6fYDK7XpoAD
a1SPafapTq4VcZPmM195bzH8RxTs22FT6QcFzSv0q9vK/ozrxjaTb0z1XDE59t6EmLRjDXkY+q+j
9tFICZN1X/32eoi/d9nK/Hn1dSzZMnS6Tp1n0fHrVGNgDqkJuNK3topxg9oDCEa0D/zLfpQp66O2
Oport5MtVXLOgMec6G8jwT8ykhEpWi52x6m8D8qLZHoU4W8pOHSl7iQmCNeaO+VlUtW7oj/E5S5o
HTO6tnUHks4GFSnJpDujRZzGLtYe3h8NcwXIcmGwDFNmLWQQggc6fi8KNTwk2sbk4AjLXaWc9gT0
By6DHqittmO2lPrKuFdm/sGyTZusmS1YpCEELvpSE/hjZarAEE6ndD58TMLYuw6Ejlq5YA8t0ViF
cXuWw4pGSa0FrjWZzvuvPQ/yxU/QoScZBhwjm/deEFxyIoxmlRmDA2OXeIx6qdXVDsDVDwxcZffP
27JMovUUATHd7cXr6pLZyiieJscKkTlh1yNbpongKkcm1cvd/v3W5qct38wm7c5GBdtPkefp/2xV
GQuMnVRBQ2qjXYK3RnuNMmyTqgKCQFJ9wqJoG2HxY0XWypR/ZWFh/zR1WzHAT1F8ctzyMODgXTb4
9RCpoMxebyJ37Ax/ZY95pRU2dhvmlKLICuVSx62gg1MznXd0goY4eZuVhPN1bVwZH8r8mEU3Ctm0
bfYyqrjkp53uWTfGoZZnWkvemlqBnUWSCd1QsNNahapuQvJAwW8yKUYNOZBvlpp+ZZF+ZW8QFGbp
OgunznFlgbuY7J64JooihzvqnEZ+LBukMfLYISmvx/HcF6HDCF5p9ZXFQCicDhTITLS6PJkQI0Oe
lvgTyr0hdgNVIYJtI1wHxEIanCCtV2zeH62vtsiqasoqCX9ZnpeK592slLGPYc3kRDmZEZ08Gzc6
j5rdKVUghZFqw9/aX/m4r0z+J2SVmKvj+Nf8o541WngpZTjdMDqpciMqcBe+Afuns/PfI9Yq77/g
q22h4J3nPZNxBmc9b8vT+0CKY9oipbHHXFna5QPkICMCMDJKysoUfK01WpJxspNVVptFd3pNmPgJ
A8SJ24/dqPbkoHOyIiM5yYk61fdf7bWZaAhK11SDf7OQHr+aJvsD2T7uTGqI0FWljgmOCgqW91t5
+UqqrJmKRjGkDl/VXqzUrT/1vgwL26GCVt+J5FvXxd9H7FV0VQtXdqYXayd4M6Hrtm4J3dDZnY7f
KCxtre1rtKM2vuMbSnv6MxwIAUXE8qextiHgK9OhjlGgG8H5+6+pzOehowWHtg3ihqoJzZ2Fe7F6
BiPFkiQZ5gNG+GOqoCVHVGkOyCYdzF3Ry5cUSIAWQIyJuxhRtmqqPyIBWJscL2Ykv8OWhakKHBw4
mS6+qjcgK677CrfwqfmpMjt2hay7oxe7sYqkLpTI1pzw6hxHOQhgEkrV6+ITR6U1pUOH+YyGocxm
1ub0pX2HSSFFTraOLWOo3oVt3m9sUVqElvXfWWcTJYKLuvJL5pYWHwHtuOD2B+gcrPRic5Fx0VBM
EwU7ChO87tNmroiTzuWoRKlpiZs5wkCUQrP2tgxwaOilXSdb58IOriW9C1YOnS82AS6cXBJJkmqy
znq82ARArpFDVKIJEVbhkzUJ5tV4W0IhLfvKoDglOE+L4Pf7faC/mNY2kWFbxSqOywG33cVAVH0D
f57QGh1ZySmW/d1xQfD9L3nxizkDu0BsqKLwqEIPdvhs2tOn1LjW42u5/pZ0n9r2oErfAqBMs0tY
sbkLZyBUf+ZDKMarzsxctO2x+IUMHmKGDt0mefACKkt2hXrI/U/R+LULCEbe9fHVUN+8/2rK0/p3
/H056c4HP2q2OTyLxUibJEOJqL5hu6nOdPlc4vZpip+jdZuS363qr2WG3Ne48cYPeXLhWdxaP0A2
IeubBlxhxHXVf1JQJvvlnY52IWy+GK3bmF+s4izjWpu7lO2O9r4sXXQXVPV3DmbelAPiXefvSpwv
+13VHPJ6L/q9Fx0S7ZKRnbV3kv9TTa469UIrHvPsCubU1yE+0whrGU5r3GkKjARH+zJ8TdQ9PpZd
8JAk10hhRHsJjcAQUAtE8GUIv3QTAn3Scg+TftCA3YR45lEtRyHhbryfBd3TRu6REDeoiG4b7FnA
k5cfc8jhZIOyD/2PiBqT8D7zcFBwsQ7yIkf9aJITlW+D6ZrjOLVEZIXqCWtHB6Uo12yhXSAItwTV
jnCDiDP3H03voWy3lnlpdi7HF8k6zEdRBAaleYGEEHPM7iulfQMVGaiiGlByDqTBS+FtjfZGVvdp
DFMCm+dNKp1TBxVR36zcBl68D5vD1H1Pg+9DthvNDXIOeTrTq72ZQrqAx6EAYre0R9m4Kg8x0kmq
P7udN1wAXVQEjLnDMEunV3b4lwsmY8pkzhNakmWuvMebhsXulGZg450g18i9KXA8Kj/a+Vi+d1GC
6wfr+sqe+NoUNTj/CouQjm4pixsFeue8wqSOnZf/sk078h1WQr3LynR5igotpwsnMxlyADuTIi+W
gllTUVKmODp9d4P8inpKQ8VTaiZjTD8AI1ryt6L6MLb3g/5T03/VVLx1AKUob1PlQ1A7FFtkJJ8p
2euc1tpRwNeEO2G7/az8DrZK7RjWl4h66azddd2X4G7OlN1LF2kNbmaDJeUdlxZd3bQcA4EE+efm
VYp23tgHF81VIxwKWXMeXm5tF4HEdfmgQqZKtgYgl9DBJyS/I6SQ42ysuP51l1wW7Vmq7e10cwDT
lGWb5EfXfLDChwyYx/h72vvyjqwdQBwqcJn0hNw3Y0laOky2svhcTD+ozBLeRQ0HpHOs8Tqkjqem
iudLVV0XwZmqoKx2hu6BiIBlbnDGawa3nZyuv8KFY8K6ijLJcq9b53X9lcxtc+dNn/PkY6oPG51Z
1infLOqnm7Q/bxSUP9AYDekR3bleYKpHOAw1YlXedul53p6ZJDvHn+9/8RdnLe6MBLKJcbBEzv95
PJSbvEnMknotpzei0hFh90NU4LMkoV9MHvnjP29NUdhjwGNY3DkWo0s1Mr2r0Q0BEKZ0XyeK15eg
b7C5UpyMSuH3W3t5oyPkSyzKssFgMGPtxdm4ius5Oj+OlOlZJNpTxPC+hnoYLSk1Oow8IzYHqqUw
qKmVB1QDYmX7mXtvMZs4JnOWFcpMbn4Kizy7dkRmkQdtzPsOOJht4yREkaba9cqsfeUbqgAsVAOp
/Nypiy1OxQBV05ESOqkpMLuuzLkKicoHxcOFAx+YlW59eUaZ2yKOQ3moIOawODFFZW6nbQfssMoN
VFXSuS0T4eIiAvMrc7wMrbRpBcXKmrt8SWwLdILZROQJyCOiWK65hYfhM+Vwjpb1X4u8p2TUulKn
72UdSisvuLwT0BTNqByJNU7EFOgcz4kIfwwfhTYRZ8Vur9j5ihhRh1HaH+f0ruqdd2HlmFo47t8f
r8ttZQ7YW7waYXuNo9/TfeHZaMEIS1PRldbUw7AIlmmLAQXOROSxqA83ezzrJHOlyRdTxFLYyGzB
RYQTMLfyxRTRAhkYRIdlciEKkqdSdUWxkWP2eKq0UrzDQ3kTk+pz27YEHTwpfzh0ad7m9mMRcuHg
yR3suKtDHAZzKbZzx6bqBUdXZPc5J5pqJAzQTPb9+x38cgwJsj3sn8SROOYu921VEwZab9h2uAq2
OxmRqFWS3o7A5exI504re/aL78kDmSO4exA/Jpm0eDlKRZuJ4yVcQWuokN7AIzTRnzol1Qfbqmh/
x2kerozdp4DN8yXHUjUOJIQCOJqDGxKLeUJdmaRgeJ06uXU7hXsyqjvZu7Sqj2YJea2SNnLBOQ7d
UIUkyAawhkonveQfSFZO/bc43k8SUDMwft+C7iPJdVLC+xA1gSgu2/yKP8c82vU2F1Hcd6EB8v+1
i9tW+cgzKObgAYJiek68GLvyVyUM2xTvcso//uG35D1Ni/AAx7A5oLx4Tww2SEdbcYZVWPXg9ZW0
LQudirMBrJ0wCm1loL5YE4isMGjm5IZtEy+Yv/WzuTn0xWgMeGwgDeByhnKLbd1GjFmouyRJfk8a
Dqu1HN52mX77/ou+2rJC8xw5tTmIddzypCCta/IyxNMr/hUMSr8zsW/GbSuQXDDse+wpsJlDYWuv
NPxitsyvTJiOODZbtq4uloZWDeNaK6OQ3KHsjrJPqVpocgUa8bsq0rUg74sUgTV7HnAa0eeICJHQ
xWxJBCh00UwDZbX1bFzj4DFinKU1rly9MV5jXrfP7C67Jn3lO0ZS5w5FcSuz5ylgfTx7SNaSpSQG
zG8hRXLc2VphiiGtBvz8EDGkAJRkCYXfR6XjjKjC49bDnYxe8UxW/A+dRE6TvGd40EEFZsmBAT/h
AuTJMbrR3RgjiAJdpVLcR8EJgjEmSPYQkC/C5UQ2bu3ywHWb2yFlsa3iIfdAeBLtvfKRlAgETSYT
fzIJFRgR2Nt2cKKm5FMf7hsKtDiHbLSCxi49Hg1UC9DHyph/7ZOI+euzjpA6JMJ/3BtdpFi4bouO
4PB1qAyo/0TaXCRcD6jWUbZ9Jm9gGAin8sVd3tQU5IggWPkky9PGfN/hDEVqX4ZqBnPs+DfIngip
E+KArnSJtJmATQ0WaMrukzmYPuWnoEV9af/+lHs58tmEhSXUp2wt6+hxm4mFGKrB4teZmslpWzCg
VOkAJdAJVujyyi5BaoHHHQ06jQAUIVyEC7ONh7Z4xT5rqUyU+saR77Qf+T1ri/wJMokx7mL/jhoF
b9zxj9KPjBIOkoyVk7eXHaGYejNg3B1vMAGSP04X2BRljpI6KXQd8ZM/2+Fza98gnIlK11IAJTYs
2NTqaY9zETRDSNqqgsDnAco9FYBJtcvU+3z8OgDkxF6IIpCcTKW0TeUt1xX+RARKBRFFtVG7wfOm
Tp0ocJBLlYKYwE6oW8yErMwx27O5Tg88vnYmhW5NgCHYU7heCteLtpQxzGdhj0qJTXar3Uy3DcWQ
0Sb5YH6GwosuIIAULJ0p2Rm8YVt3df9nZlEK6BIRnq5tLlrdlqwEoSb1wfCd3DijqDSxrwuxr3Am
irYN/jXyoaj3jeJmMqXy14AncVgqbQpuXP5HsAnADSbVHZsDpLqZetnvo291dKP55wBpww3s2eBS
vR6+9L/xZ/2mutJl9gsMWheLnS9u4L7042WuNaiF9zGszfEH2Iki/hGmdynlniCHbxGP+co5mjHQ
4hiS2T+Dq2llhX6xNcwDZ6b52TInVnJjx+NUShQ0S97EwKnx3qvtghppk1CLhre7MmjB+QQibxua
qu/AfjIO78+Sl2fHp+ZRfcypByQu87h+tieGIh8oJFUaR8jZLsf5jCp8px87V6LolK8lyLB0FOch
viVt36Xpn14JaN8gQU8kxtQtQujH7Su8cGRUPkMN4/g0CBq0ou0DBc3EKrJhpbEX6xBHcsIvgr1J
npejxZqAcZ3ZmDVVdJFe+Wf16F0RN98XlOZttDF59BsGQzSW3crqsPDc4b2e2kXCY7EvWgToj18y
jcOyQjLfOGmEJlTpcJPWM7SmcA91l1U7vQiFNisTlC1Z/eGmSTDDlrpQ2ZK5nJyUY9ouT4IL8P21
k7XqLxSw1jnnNhWYvOgw2w0lon5h422bmfX6/hh52WscIRic8+Fel5E+Hf96qo3UTrJxe+ik8qIS
LaVWaDB7zoxtncylxfnnPlq5dM9f4ng5pU0VaNYscBC2tdi1qKy0ajhwJce0EkqtGFzDaM+7Ur0g
vSKxrKZrIqgX+4WGsoEIs60qpsoFdfGWHQ6gBDYQKhGOaM4T6XsCs8rqW+m6H8sPf9qjc4YGcdc8
DBVbXozDMM+72gyr3JHYi9xSJkYGKYR1BtS62TqZb9vnHIuzlS3xZacy9mSFHVi1DAKQizuxHc7l
hVlO+abalZS71TtEMLKbeOpIqTyYtQhHu/ff9OXxQ2PAzJFIEtQkBK1FXCMTtQI7Js4dZehgMjfE
/vqOSKMxtd4hU1EFN0aCWVox20K2agkQqA+2nRL/8TILmXXWTnFNtXV1eY+jLgkwQalhthqr8JIo
EcU+GlhhmG69EgODkiE8GFCNxXT3fhe8HFjHLS96nQq51oRAQ8umYw6Wt+vw+aZsUpg7P1rp7peb
yXFbi2lTEBU2Wc5Spy6lb6PFVT9oNcSJ/kZrrqfmUlejcq8IknPvv6P+YrrSLssqSwHpXnSYx0tE
GlKiW7QBoTmAqNt2rKkZlDJ/5Sz7Wk9yrOeKwUaBVnExRf1JRL4UqJlDSe/s6WFQstDDcfND6gWD
NQnAK0PX1tH+MHA184nEe/xSESJue8qpdo6G5EdoxL8pF6BuR/GuenaO3Ct3OWfqIDHNA/lA/4wE
5eH9blVfnirnnyBYADXQw+gNj3+CX5FCZHOE/9F9K4I5yJ2ZAdn0KLukChp+RtWFFzkcvE2jK4/6
KFEdTXgevhdW6AjgL+E5WluaqHZtK2DdRpw5rdm+OJAQT8NG/OMdlh8M/oWBxtWLbjv+wa0mIk1B
rOoEkXRTdGBKfb3YG1XsJMa4J1LV48iEpdL7/fRiYOhkfYkGIZElEC6MxRnKkjzqouoodubq2T1k
wW9SP2xt3fys4YN+SmMgImBHc5MnRnP8irlnUQZWBzE19NXsAxyTaYiVr20BRI5s6p++GapFoNNc
3kBBvxAAoyaS+yogDQFP8XtVYvVeWLZLYauTKVAS/7yxWQfGWVSb4+2LN/PqlopNykAdQpdY8hqu
8PRuA5Ai3Qyh8fv9xl5sRhTTmMT2OY+x3+rLg98oDUjNqG51QFcSdIog55e29TiXPSqp2R3SoDdW
Villrc3FZiQB7DK7kGiI5aFIgLDg5gV0+zhr5S9tDVd/GkguY3AQK8awxSwYI2LVPo85um8zMA8T
lzNjkPQL07MgTWjmiprkxUmLPiGFT5yGNI4hL+Vjw0ipOOFI8AyFJWGXoyU3avO9zD34ry0mpnFw
ayV9sbLKzJ/16KyF5AaHeJ0DF6OM6tHjAZ0OBkV8agL4jYl0SKTpO1X0a6H/p+Tmv61YRIM0A37R
LPGfB/JS42ShCPJVFRJlnATFXg5z5LYBkWk57e+oaiq+Uy57R2WacjZKMLRaW/lZx+2XUZ8uggCm
ktRPxYy+eWThLQ49fsKbQtEe6orakvdH5vEm+tcvpQqbQwLhOob5YjWBz1v1nhRERCWNK81Or5vS
g4VR+9Gh4I5ra1+D0L8MjVFf+fzK8ZegZZXoOcH0GSRP2eYykh5kvt6SCWJOhM1ZRNU5BoLjWVUm
yR5oturKaJVrgc7XU/xwNw7BLgTSmB8yUVXf/H769H5HLC6HT7/HsImfzNs6ikax2HCHSOpNGd6z
A7LEcLQSdw3LkXyz2tk10XY/z92psb+gh8FnFt7kynw9nq5/N0/QSKfmglPyUtcYei1OFRHNdzVa
A8qKP0igMidJvqVUjqrmThpWWjyegP/TIrc0QSpVe3FRKwb4eaQUIuotVH9bZPZwgw3KlFtg7IJR
Oys7GCZU0v814v5/SdB/ASR8Nuacx+bxb6fS68f01//+r6vH5BHc9uORT8P8V/71aSCArXGcQNaH
USgT5i+fBtv+Dzs+AngST6wrTyHFv30azP885WoJZ8COthVlFon/XRIk/8cSxFrmWiLsHebzyR8Z
mKrH8/UvL07DYp04XjGzzgySKfa0A8iIELI78JQNgN303hxbTEttcOOILVTpszF0mDBVEGJIvZTx
YfIt5W6YpBwKYFNBRwKyl/RQIcEnpbBUg6ZRr7xCsR6Ltu4PgQxnZedZabYdlRn3o/dhEwKMBl/w
rNtv/1qHnxcaPYnS/l2e/32VRfzHTmsbaWVL/DDhvLsZ4aL/qk3Y+BtPSPpAQHDWaxrQFLBj0Wpx
6VcFRqieBZmHBbwtfsE4sj5NKWGbTVsOkQW+ryFpnUHYvgLbrX7tJcu6pgTP+sa3Ttwg1LDI0Yoh
fbSAymJr06Xl17FvrH1rytLntrP0ywnuz8rqerys//OGy/BF3zfQrEUkDpDWE3Ojw4v/oeoZoVDq
H6XvkZYnn8U0mYTxfdtCck+NQb+yroijLfbfthdb6yCypuytfDrg4S7dcnRWvpZ27X3phhLnnvc/
4fEh+N825lX0WQTPk4pBGHU/Mbi04Yep4RsXVpL8YI4iAN8cDsnKNewpafTKWFkGZbKIfHnU6dDi
6b3fJhYH2KlV8semUq35ZmSOZ0XUctM15F7C5cs2b2J78Cj8rnz5o2WXMmmQ1voOXqSDUhMTsrYa
HW1kVahEHiS5Hnc69NqfCqSiS29I4nylj96YsMvIRy4Hge7D/HGnULiZPZ0D0l+x1Xzr0fP//qz7
26qvVG+cGnckiuAH2ZkSFysj961HL46rcVNBcenbxvXU8kaRg3u5Xdti33q0evyr7aDUokAr+dV1
jEC5dLScRfqf2s5XVpS3nrxYG0199IG28mSUMvtgAsaeVSsHtLcevVyrjATtU5o3ror1mKqBk5Bb
56RfvQwtxOqgTiZuWbjwyhj1RhRvjCvT5o1fvbRATbM0TIme1K5daneBGv2qPP20DjEXUx9SaTNl
OVjr3LK/55zgfaO8er9D3li55rra58M6G3pLB/vEAMHWAzLjZEIrVJP6w1Bm/spV8K2emdt+NnWG
lqihl9JGE3RwJIRe2o+a3acnftO52WePTyIIur3NSExHG8NROAoo1YCevN9Bb/34xeTMbCvRlThu
oLeB47XAH+AFctqjF5OzTvS0BjTGWX+grsDH/2XSy4fTnr2YnoCiKyUZuEeYav2QFsKJVkvZ3uqR
xfS0iCz3HXgsF463k1P7W0vVSmfPA/qVnWdZejhJIfmwJmVRQYj32Utj5cyrYvtT0kFvNn0R3fuA
q1Z0/G+8h7HYtCuIb3EwMav6tMLp2oepu5aVf+vRiwmrQ+LyVd+ni7gsZT3Jn2BVPPRGFy0mLOAX
QAt2VbsBZrkWRpK4FJ40ZJaVBWnh6WpY1bVLfP9TI3dfqCtaSfe8cXZZxtLGQPdMqylq1wwisdd0
EWPE6WWH0MZD2IRafHbaKywma6R2uMHkHmswaAhAErC0WlMaVkbnW191MV+DrDdSqObsSyUgWO9X
n/3NjPgx/C//V/5/vpkuQxGeDUZoRGzqlmoF4NobPqc4spx2KDIW87XIwiQtGzolUfG3jwo30dek
iW/0yDJwgEFaFihFWbuVkCuMVHQbagKWECd9TbGYoEobaCPSwNo1JusC1rmb4NZy2qMXE3TIgU0A
0GOgCNzCDSM/r3LqmU57+GKKBn2bjDkaG1e2u61ltM4Ikvy0Ry+20toP/L7r2tntNP1kl/r3AjD/
aY+ev/GzbbSshZrBE6tdlUrz2LK2lbqWYX5rmCymJbTDHCQ1HzIG8FBgkjEa+9N+9GJK5onIgqBm
zbIy7YD+YFeP9ytPnkfZK3uRWOygUmppQ5YztjvN1IiZehyMOOdu+z5I7uRRsy8pM5wRGV1J3i0O
Iv1GocTizGx8GX+dsYtbyI2++NJag/U1SA28jyE7OrGtmLc50Ft8U8PCfMSUQLoPoVueSYMRfZQx
mIFfOTM/YcEOit0dJg3Ql48Ael+VcUKJVhmcFUHYy5tQVtKfM5VwX8fjeNarFIMMEvhYifCytcGu
DyuNOmp/hYkAJthbNTrlqFDND4OBKTP+EfK9NBp5Q/GI1NyrkDkxrc2N/rQTjlgsPXKHuZiNPtAF
kQkGHbuRyjhtuC7z+HWqgFICcOoWtnWPz+U9nKQTH71Yd2B7S+TPGa5eeIjVxIGL5KwMqtfH1FKs
ZiS+1xTQvdypoMBYhO13bJ5O62t9seooRZ5SIpHUbhRnwOnruN7YXvtw2g9frDsmrPcJsFPtarl3
kevhea56p+3Zy6qWqYAzmmYZY6QlmVfrlJbECuS60374YukJENBkbcAsBtG/i4zxYqrXQDFvrGr6
Yu2p2ZVs4n58zBYBIGwc1R9OW9aWSv9AiwcogJi84Vq2G3DR7pO1zWkR9P8njrRkDUmd3ZWaLNfu
YI/BI1w3fF/0EQ+cybM/JKwFlDhNVnetYAB0jglEt9Fkrzxtaj1xXJ5tMjNNcGq7iPU6UPoLWZso
O8PB87TdcSnOhEGf6SbxTY7dtiOGyx6LsZOG0VLYzZ4bjHmj8EHAjOXUitm+dtq3XgJ/wrbHujJl
GCl6+AF+IA7bYX9ihyymLcaFcZsAaOfZ0g3Glm6KFPu0HplnxbMvGY9GNURejpharW6TvNtJFXvL
ac9eTFp05JUi5p89oF8qkXmWv0578GLKWqYyTY3AjFcB19GoKSYFa/PqjdVAWxwXii7LSKzzaHju
pY/5RFmvLGHzAv7KQURbbKKKIkk9A7uZM1KA+A1SxmKs031gasNNoSX+afdhKGpHX5Q89SSCki8K
DllDCNrdWRF50Pd7/inf/8pbLKvlVSkr2qT0mZvTZOyo5Zt2xFY84nsh9mpFk27VYpTPq6wyz4du
ACsv9IQ6aEP+rdulcdpmoy7O/cWAW+yopU8T4iqQswTM6Oo7vjEEluqoUCuKPocl5E44iQ5pc1so
wcoF+qns6bXuW8xkP24rxBXsY00fQ3omCJhc5zCVt9A9vX1I9gx7MnzCdwgdyBz1MF0xu5EOVljb
D6XRVV+h2mXnZWHXDngi+9aURsFZlq6A3oxfI1Tv3aT76mUuif4iNStv5cu/3ivKsjBhyqQ+ytqu
cpUilc/FpHiOsGvTeX9cvfX0Rb9U2CDhyowbFRjwrdfFW9HLKwvz/IiXXQ4A43g+KH2r2mNh4eMo
5daDPtTNOX452iNc+7Uqxtd/PXKJ4yYw3FVLM+WrUlnrcNTH+XRtwr316MUamuQRRCSQQa6Gt8ho
fyMNcNIHVZeVeWMYxI2BYRauqLgCdSPga7VpVuLRb/3sxTKq+BLdYMZcFWsDfED2oFugqk8ZK+qT
Cu/ZlgXDIwETwPysRkz6rCbDh8L4edKzlzX/mKGrcLyYTWwB553XN9RRDH8mv/znyLbUC+kiENTT
FiBgyzwH8N7h5UbubWVNfHrMy4GOLvp4FJYYsEXk49pDabf6zkpiAI2thE+fbO9rtQ3PlYEYGtYr
8kWbqjVSCXgUMsDbbatm4wX5pfbQRKF1pgw4f3ZgchxQ7tHZiEbwtHOjMu+Nzz4d9+TeKsXYHqgg
1FyZIbgd2bBWBsb8oq91wGIR8dABGUYx15hM5nDeVSI9RFJT3DTCCtHBqPmEFzc8/PeHylutLSZ9
inFiPUay6lY2Hqn4BhuX9hDqV6Ni1VeBoc0p0t4cVthTb0yoJUpvDMJCqiLyF7qZW+dqC6W79fhC
77/L62skYovj7+KRcDU6JGGHxE6KWeEuH/wOG4axC/rv7zfx1gssVoRAxmw76yzFrSYqrZs0Bj6b
nbbaPN2Rng0rihXbRAq41qL6+e2HxReceE5L6sqL05QEdx2vOa5wUrK35F/qeFp3yIvghLBH8Oi5
xVjN0m+cAONrKyys0/pjWbDQTM2QIerW3IyZ2zRZD+5tPPGELC/ncNoLEnTczoBpXxDy3syVRyeN
kSUJJZqyquiQhh+krFGDjUzQ/6ELxYmJuqVg1lYHz2jGiWHiq9c9lyqnpMR4ZQotVIH/rO7yYqeu
ksYrJDnSXJxdo4NpcNm2kFHu2lwFJp/ouDAFTfgj4lT8UJazg0FlSRd2Vkh7cOzSru5NDz59BhPt
tN5cTGqMDzKAUInmNiFSIaOrcbQNmsP7D39jxVjWwfmpys6hRvUhqPIq2AR+196Z7SR/svQw+fh+
G2+ssPLixqT5uBsMkl1ReILDXynK5H4+32IcMcIMnqGXeq5WD+839vr6hOjseAkUyphpWLVq7lj5
H6Opd70mXnn06zc/ZanYzeD7kMg1VJcZbrsFLjwbVY6ulSn0d5nFSn7aG8zd+GwV1NRJVLAlVTfR
9N+ySM9ILZ60CipLPKCnNtNY4mbr2kAADhjxTrteMeOVgarNU+Tlxk3Zz/Evj8HvTdhLlm4+oEi+
jDpD+pjmCVXb+HfnmyBSq0+2F2q3XPnCS6mbLH8ToYTdTL6u3VaTmWQbkUzjFbjJ+rfitdl+9Pzq
ug1S+YY9ONsTO0yxpJW+RoEd7FOroBaWQrFtEjUY07V6FuwnfAQu28gcrzLc7fd6OuSfZ5u2bYTy
4bMcK/LexEWzXHnpt8bbYj8sRCqVY+RXePLUoava8QXW8KcpTRDjHndoVolwCoKhdJGbgFgMwpmh
Yq6l9xcC/f9Z6l5gmtveDqyxCvIDuWDjPEYRuov0Mr4YqyRwE/i3/83Zme3GjXNb+IkEaKCmW0k1
2uUhjp20b4RMLU4SRVIDqac/q/riIL/RjoG+DYIqqyRt7mHt9cFwjEbDhjX8DVTqYmtjuK8N284O
ANm1qgu2JkZqOdxCDtpWMQXnpC43bNDxbAj/m5IneqtH5oQxl6ThdAjCfLkt6VW7CHjgB2fVvwdA
WCj8709MVjB9gQhbDzoKosNsFoCoh1jt1QLDj//0Qr/dw99WGXu+MX3Q+KodSH/YxrGj+Y+f/iZc
TIyPK2gq8eFqOPGJBuV8E4Hn8kEX6t9jd/RWfEiLyE5B38WHnJVuv9kxeaAWoTzTLehpTufPibPD
lz//UO/ci7d6QYI+eLms5XaSeKi+LGWy3kiv3QNoL8kHt/ual/1LiCre3O4QxPKRSRiTcsBlbqY1
Jy997PhnGxJ5GleH4nyJDQDYHa//fFHv/YLXYPlbOM95Hy8Ti8KTNcDOVBqgMPhjOKDWr5rUs+/V
9hm+NPrD6vQaHP7tEt9EYT7bsJyXbDulKegzVTsYGN6tITtpQDiwbpLB3zCScXdmCUaA8wKK7Dgv
MNEAf+EA8C32bMSkdkA3gSa1ygE/Bv+16hHMaMmWfheKvv8LdPmoUsE23cEBCTxRAD/srWPUvZB2
ze5jbNqute2leShN292DLyVr08pij+RKXPzUYQdlMy1QgICC1YDOYs0ffqE7ytjrNMNRLlnn9AKy
ZvlB++idshpuUf97H0DnbUMC4dJJFnj76g1LL3+D44odCtLT4BVvUXcaTAQrV4ZVb5IIdsng6vpE
x1K8BGs2PlD0m8DmJYDxOYCQ4SZbAp8Kp9G/p7n/aCfinfPkrWM3HxXKqwyldXYtfjH8vAx91H2Q
7b2TwbzVW1KAV1C6LfNp1p2/gC2WXLqETK8jgYllHIu0+fMz/85FvBVfGr+EAW/dfFqdAadJt67x
6Pd8cCvf+/Trm/bbG5VOXNkZCOlTFxFvqjbZwEBOjef/LUa8FWGusYhLNdsZkKsg9uBxkPBuGo14
xEKUq6VK1A6mdB4tpdh/lEZc09N/eWnza0j87ZrGdUp0N8AQFoQc8T2JKJCaYFmL2qkOZrC9LH8I
u4YCSK2+vfHD2H1kLv7er3n999++uYW8tFU4rU9jWL46nYEiq/0HZ9Obpd7/zzDyN8Gv7EGrdh2d
4W/Zt3Ndhny5mVotf5Bx7kHd6mZABcKyhc8XJu+iz1IQmcf12wRq03/r6sJm4H8vEDjUlRQsHA54
U78uCFENxnrTR1d4/ZR/u3FvwkrZFkvS6Xw6rTpBYzcRNzzvTNyMRYRJirFEHjPDzE27cNNg1oU1
6kRB9DUMAMcuGgYuf37l3kvm3noLIuOldJbRcOh7WChh/yA6FkZ7pN3QkmCpTovjoPi4CzEjv3Up
BZMt8eCvUhUfsB4gG7j69iB/48/E0B+mGZYCigxk2QfDz3cO97di0gSiw2Fk63DoCkAAumQC4Qsc
VrCr5Ude6/900f7lZrzVkE52GoGqYstpbZHrF62Np0YOILhU6aBTDFSW4px46Dw4/Fbcbl04SgwK
7OpOWYqbMi/Jk3FQCH20AfHeC/B2lVyKcU0txbQQ/qTbL5OV9AV7VBGvZuPWhnTqE0XnCNuZeDuG
mI+wDFj71FRBy8KPNkjeyXnempSDpoFujKH+ZKav0Wr3ovU1GX1T5N/jKT+s00f8l3dSnbeSVbu0
1nlYCIL/ExxgNjbv5SjCU0SzrlYbZbtcwSn5z8/7e4/Tm7DVbTnN4FYSHWPg2vcwRV/PEjuKDRY3
lubPX/HOaZm9CV7b1qP/Rkx4dIBAACEHl9kpLl76FEoMTEjb3Z+/5p0AfMVs/R6Atxydl2lT/YF7
eEY4GPF1H8Xf9z76TXACf9plwYKPXuD0WUYnV/zHouytirWYZw/nLSIPBPi2k7YOlL9y+8g68J0H
6a2QFUphrKczLw9Yah7XSmTXFTJmDLlDQ94fOwmow67Px59/vgPvxY230lZKzJj0XMsDps/ZwYol
/wnQj3nJMmQujosWdoFWwn2HQQ+C/2lO4C5zrIentllgbQjbh1J/FDPeebLf2iVtxBRdmpn1EIDi
m8NGjYB16dqP5h3vKI7+Ab79/ryt1vcbba08hGES7Ol6TbuTwixl5foOoPDRsfEQzkP7EKCKF/tx
MsvfVKfgY//5535nkRPOUP/7xEsPEQUaputBrgquvjKqZr9UQEkgu/a7MrsHl2Nn9HCfrP4EkeQO
oyvYcW4QWrRNnHd/ox1aGx7cTDB9B9JGDlj/bO0FPsJNzLNzqsUHHfj3HsTri/VbcgTX005mkZKH
BSv8jUjhOug5SwfMtRm8tMPN3xVZ9+Fw/r3j4q0fMQuTRYybkTBvA5mkgXlI+CNeE/Uj2LoJFSSW
DWpYJqU/sM6+/YzWCFDFkXJnz2B0mw9q/n/kF/9yjGJd93+uWhaE9jxMl4PPsDxfpUXHz1JiP7td
Uv4dZU93yASPTtDbNVsJ56R8O6wlps/wSumOuZjHoZmkdVUA55udXlfw5Wbmu4p0MMIZkjF5Bnz9
ugGHUlS4GUhtXY76ZQpc+8R9iF5g6KJfqZqcbv78zL1zBr6lZhg8z4VrKdo8ne3veT/m+2TW0PXa
bdtuF9i0nMEn7WuZresHo7533uO3gsQgsMk4ZQEWWrYCIOIuAwQYDGV90w1Mf/rzZb3zHW9V0QCK
qkCNfj4Aiu7gHW30joNg1UTeTsc/f8U7p+Bb0bAOYCFrpnA+ZBr2xjSN59OWSnGbOxreBcXIPgjC
11fqXx66twpiENXCQbR0Pogu/TZ50v3FnC6e/9NFkOtj8dt7LLaJj4kBYSHsE3aGtc+mqzRX8wGL
U/KBWD99cNPfu4prIPnti1zf2oRi+nooc7uHeXNjxUdGGe999PUG/fbR5dCbreVdf7haMIkFp2D6
QUB+5xa/1bciCoNgFbTTQW55C8C2TC9wKOzCKgSQ+Ch6MHiqP9+H9w6ft3JXG3VtZ2esBJvFqrhO
gnnbgansbgjqkp1vTd7MgzpiRnEuxi900/+xJfFW6trC7Kctc9NDreDCE/ODPcIlbdv9+breuTdv
pa4AV1mNfs2A267B0JXfeOi//bePfvNEDUHKsmxYhsPa2QQnpgvPMzcf3ZD3/vA3D1WnR5WpMkBx
nMJCzEhGIG6mX/78p78TnZLrv//2xCoetiujKPlYt+SXjbCw7ixJn7RIotc/f0X2T233L3EjuV7Z
b1+Sw/21bzPUvTzqMR/ZEj5TICYjv4fFpTjRMupeWikE3IfJcDdGIwfhfdbVDP1X30TrtH6Bc8Rc
sefkzHM0JZPgXglANFRL1WtYiGmfixIkjUHARS9hQbGXazj94hsgL327IqvOZ/YtHK8smywEGsFG
5fYLyxYYeTGOB2KXoAwfKoL1+rBK5Bw0Og2Wn9xztydJunwRNHGPcRcEaKPGvLGU2+NkWs/rTmlQ
mwOaHLo5Fk+zzXGUWLkdLTp3Vn8BZyKs3LLSe/ikz+j1DiDUiyllR030ElVoWwLhvcGljIefl82H
cDftY4ymw6I0X1g5sxkW417cwN7cjNWa8jBEkdPBxxzt3zuUDkPdzpl4lkq1d8Em3dMQDkHFFgIL
+Dn0ZEch3IXt7rqET7F1fVNA0/iMkTU9lIoHuFZY1DxkcZytO0UJv+9pxy8pDDCOrbVtUgW2HOpr
SVxgFgm7C7h62PhmM6mxVaqC5Fj+gy2di7wpAZU/dpw6IEs6639JQeMzg1GrqksazGkVcrYW9eL7
MntMNdAlq5t6jFy2QT9I78mPdgZxpg+vuWSPVYcL3LAUHHXhCP6cJj0QpQh2DtwRAMhxpMLQFHbZ
QcDhQd2XY11EMAvhVpdfg1xmNzMntB7cfPUCTtexEjDziSvb59OuTEXSzCtVR7SaRFPoZP3Mge8b
9i4d0X7vsR8FYgj2pLGmN+gbYmQyHsAxdAtmiOM4VGxotwS2chP81dJ5Zv2eU6XWz/MUkbUKCoIQ
YCMHzTTcQ1WdUOs/XweEn2L0CfOb1c6Rf8xxIb/acSm+9d2EhHXIg/SEmnC5k3lI8a3wFjkEdAEW
OIW+BECaHJXu7IJO1x1NTVTrXERRU6CZ9SpFJwEcyeX4HOggvRTRRo6Dz8bPm7NhvcDIqIbdpKrH
YglphUZ2toeUHvJYmIhO5LCiYPwWxa3V1cI9TIV7mLM2aoNvHQyU8ysMdhvCtE4Z6MXWWHgJL3gn
eowM+vRYOG1rVPjRzbQlBqaW8dilMESdTH+7Yk+qVqNDlWBGdL4a5soi/3uM+4GiDzHOVeaEo0e6
edG0lszHcUratebdYPZlEHUL5s6L42AuzXCy8zIEfYZfmTZZ4e74LNkxKzUF3Hgu933mQJyZE1+c
YFxaFI3UQQS6z8LhXBrJgt0zgA0uJdFJNZaZBSs9sECoKHbdMQIg8+jSUt7M1G3wIBeRZbUxgv1g
4dSau2HERvU9LKCW76xz23DIuR2m3VqIHxLLumeps5hdlF8G8KiySIcvdir/DntO+2bAKQFfnKUF
/wqG+tm9U54fg9XHvzSMbu4Nyfh9Gse8XtOsB+rUd1tfLXHgI9hSM9CdU2ySv/BJmHu0w/Qj/nzz
c+mKCb7EGNk/rUEpP6dewswjK8CUnnpYNsDVH051ZeSjk+IZfN/XRZ/T2QE3j8oFhEpC8Mkbi2DA
vSBpvO0CuPfE2kefMb4v7tW42F3Xe/dpISh30JUU+SMklqbuWBcHjYT/WqNUVt6nM8WE1uoRPpvO
nGXETJ2zWSN/y/UFq9KyGRyAQnA6BIWQbOEjGpn5jqH3BcvrYJirYAmyJvC4BxkEuUfsHuj7MnD0
V6hlsC8Kk/2SJM1/QDOCNKuj/fdI5YgBISNw2QaDp15ognoz6pd7PSiyb7NO9Q04koj9uSiwqdlt
y24IRnM2kYK1M9vcTbmO4jEk67DLCjPuDYwAYfgMHo2rRG/uErR78lRfVY25GG9XyEoyOexgAHYq
OEovbKwPyW7Y4AhczWJpbw0plp/lAsjarACaWnXaNWvXAo3NSd7DpJwDneYKRRFb06zuQrfc29DM
x1iNw5PiSYzkF5F/qqgjyV5x1bt6xErNIcwmCTfyaRNfCjVPn2GIhglHmauwTlRB06rb6PBMx2nA
yBARsWJdSx8mifWoClpscLwGAxSe9Wa32Y3dXSm3XYWmX/6crrn5ewHWo8GUF1LRYANhbMrGFM73
DIccBPXBE9ESNUabyvxbPNsEfDgbiJMSw1ZvWVBeYFUINto0spep6B0OLXgj1zOAM8+hacdz4Yt0
bMJ4swiLM0BRtVIxUPHzDOURoqWEVTsIlfQhjUWmmpnBaa1OaeAeCF0xooLhsaywutnv806Qelhj
e2e2Lr+EBn8xABJ9XHeSDJdNjDjQeWr7B7Ul2J9oo/LBRcFyojCJAvsrLTgyAJbsAjiJXiz6CBXB
qhUg3cs4DPWgQ3EIMl68Qr0CxUiemh++IOICnwL3lXV8Pgez6L6VbZscypKD6735Zbem3VpgjZBj
lyHXEzClfI1/hSbvzsAbxr8ocepIkFd8mtaMNUQCmV3KWKGNvyQHl+XjtJeFGp4xQjOHrJ2SYysC
MLZUVByGgRc3pkRvvsgtjm0HC7YJyRv6CzKsoliq9U7pQRePZQn364Yogmcjo6KUcK1MBeyqRLEG
PzMI6BpXdm468KvuqyKpKRqGXOzRdaV4Top2/Oag9bzp6DI9afRQnhFS4bDfRtHgmrEsASdHXET4
Bev6gapfIk30sV9w+iyhnQDBi/kth2t4kwQdh2l+2WW3AnzJpArH1j1lghp45lkEd2mIPjMt10cf
O7mPOe3a3dC54tcciWQ3h1lbnFe+9jeDQk4GIF2pQZtgasaw25BkrEs4djxOzEcCo/ssvBc8VN+D
0QZfQW3IP002V/vIxdnJ2AALwkMQ38wt9uTBQfMY10H6aF4I/L0K9NhKpFhJ5PwrnJgwk9hKl4va
pMPyyuOy27mcCvhbCq6Bq8yTEaQ2hSeWDUQ/dNJP7U4tc3owY+mxBW30Tbi2/siMEPcOHdNh3xES
wJs/MGu1YpwNu1nVgqmWZ+KcmeVlVkXSXKelC3p8ubod0pwn4DIO6fcwghYPm4WK/Jw63YEw1lrY
s6cpoBwAdmC1OVqLS4BsHvw1rFRdudLPmgT9vDekC8a90DCU6lpw2djs4QugKVaaK9eODI6BI/Qb
1ViMWLe2Fh5jALUyFTd0bnlxdqCA8Z8zsu098is0mZRUwc2aBSAxwseA+0phsVtWnGyHOAkUSAR4
u1QdJ5z3hylI4OpMSNTv4F3JNyjBGL3kpXEHjrELHlBOhwXukUt6hoBv+BGkQB602Rh8Z4kLaNMB
wjtUQdAuF9g+BU1Ac7HUSDwZq5Ig0nUPy5OmTwtpdxKSNVuxVqKQwUKcXnG6pRZ+yIQuO+z6Qpk5
URk9dxtJf3YjTNnKqZiuck29PgChWj5z7eO+mZxCbuOQqm+KAC9p0V09E49Yvk0EkkgH0V8uczRB
pyUbbuMgSr6EfgLoHrEOavQpvMCd1BVVONESzm8ikWONMSeWQwdol8AwEyLfd7GHvi4p+u5Y9mt0
P0gqANgr9l1hxS9pVn1YvWvvkH/iTTJ83qXC/4Lrnys/QYCdkWMywufzOHY2++bbeZxrP7ooPkyc
AJ9oxkAX9bZxcAuDkIk7zsYR26kYUq94JUFH2dMBW/UKpfexdFghg/lxB4UJG+1SoQ7cYmRrNAru
3Dz13V0HG/4hhYvVziN/WndlqVOo+bDdPO3tPN3Efa7NATt32w/Y1296/+cCMgIQCJXiv1WQb+Y8
hZtijZeEHr0OcGEe7tM3A6a3d8ywec+i3O/mKZ7PaUyL13nlNqm1mpcTRhETzJUZah6L1z7PNxfW
WtsRFIfrZn+UzpgRSNqrSvMIeYLP3YJqw3ccT6vwwOlFWyAv+EHW8BgHbdbXSdthBggT6QX8RTkF
VS5lj5lDAjOFuIWNxR4Cef7AhBq/iyBpL+W4kqAKlEKiQC0JAHlsY+iMkmmbP8dqEC8UtAUYQQcF
6Cc4AV5H68A5Re9jPQ1C91BIFuRr25PwES/efDtY1AYVKyABmiK34iVc4uJ2dpnYYIeINlGdIorC
Q85nnp/pugUI7pHAwZihFSx4Ih8hICifpcnWzwEizOc1a+kxD/Jt3emCQA4Ksh68ZqM2xcOVZ/rU
x4ZeMPC/ZqBjr7N63Sh+Y3H9vwrN/K8aVKqhVq53fxuZln/D6XFtK+z1ZbcxA5/x0mKn4katkX3F
gkzsa1YqcvJp7D/NNEbw6TQS2goAe9fukk0t3xK+xUepWPiXwUzna5lCUW1WcDb3IxPDszM2eo2X
GDUry9k+SVt9TxDoWLMIrEBdI8MqII4EdBKiprMB7rirtN24wbBqWl+GQpWPU5r4F5TIL+2KPeWm
y4X4UeolPeliSp77YiZ33HrZbCzxuIUS9Cbk5CTDyN6M7efVZ8CrFIjHFyd5iClI2kZYAVChQbK7
kpPuykTWMbQbslLbiG5sH043hYrcU5glpnHYZbtI1ChAIaURT+tJo8xvFEmu3Y0ldAz2sV0W7lfA
oW4gEcOABUnBX+lE+Rdf9DyqwjbLX1uZTEkNYtj0E00BhWqYoVl3QjMfShj4+QcveTClssJNy6HY
HcNryUcKwm9isohDgsarBwsobJ+DKUaOBOO++W7B8GwFMBTEsHqAZwjKZRVGHrGQ9zMEYYn72oap
fNRMRDdK9ubsBP5b5YC1vgcaCuV3EaF2j5kFgi7vZ/KqAWMSUM3kY1zlXdDdwVdb4N5z196kwMmd
WrA5HxLiRFobsawQ48HX8x4iHvM0ySA6mih2t12U5Pfw62LPUAkXMw4UhRdsDCJ/Wjkoghbw0UfD
kBs2C6pbUJA7eZdn8PIUyP3QuLDF93zl6inka1vHi5ev+ZDMV7DOMnzGysW4g7uquZqmJ7CGh/IN
plGYDcB+eLS8rfpVAVMeBd34WECF+APrPO0NBtEAYJp2sLfA6kbnBaRVpKajPBqbe5CMfPGjbMv2
c6rHCd2AcSsBP/fJSTBAumtwHqLPbibz/RSx7QUh1VQ5TEC/wnQg/4rT2b7ArHrTzXWe8FAOQWsx
q1nju6DkYNKONBxhGR0Dl7PkJTkGqOYAV8exW2L1daDf+3DWex+leo9IHq1AKREgv/puiP9OOru8
QGOYJo3WUfHiCARMtR2xcAz09PI95TINKoNh+6633AN/l2v/xeVB0EFghRZNQEn5pdy0+wXiIAp8
oM+zevNddDfFU/zThYut/ESxOS6zAp7mE6aLCQ5slPq5a8tnRlj6o5wneQPLlgyMZwZ2s4oFeVbJ
LJEzOXOXj3P5RMZlxV+ysvJ7asEaNKZgZ7NN+R7LfUiBeUHQ6DKDbH+lodAbDMrWaa+gKJenheNM
3Y3pANoTppHZJ+xhIlWAFZ7729EgO46RnVErCLLTaIFfAmHkM3csN03sJ/ZC0GnnO4RBD+yZ9y1y
zQTNkZZLrNxPyZUPHgazDSqtYodTMBzdhMKvD7EZLjBf20PvXlw4DRk7jCi97G5Bp+DZlC4+cnrN
QYQBkaKIB5RaaesThjSC8du4i7Zfkybpi7A6RaNnKFlVCm6fiO0R4egWefzXqHXPtA+6i9XTdnGk
xZJp7qQ/LQmY6hXmJx5Lp8g9GvxE4z0aNuw2XrOUV/DQASEzWzKZ7eCBknzupcMBt/bM4aRKpz5q
+AqkJBoIQO1UBBKwS5wt254p2p6xnjR8z2eR1VE4hOYGwdADuDVlgHy3aF8cvBiUqoXtkmMxBNPT
oIVSYHjz4rhmpdugRlfJgyBk20NRQ+6HIe9PcrToTylFw6wKvYm+qhgamAquJ+hnidJXHmtoNfYS
2mOOJflTQpP40zIKcTswZeGvF/Yn0fsB8x3Kbje/ZkdPW/AWBiGhGw8B5F5IeGPmcLw3Sxgd6TSO
As1Mkn+TGmNvvAPS79AF8BAcTBDSToVGce82uSF/UArhpoAEnc3IGTpW5ueNgM69BsQ0Zh3QDdHD
9hSB1vPsog2HpkiLtvIZo688A3sQxT0e5HmOO3XP1ID2Ap37EEvlWcT2NtEFO8EoZbjDoYblxgj5
DRpwmMzyXUodHL5bI+NvWQkungaK+Aw/pfmcz9iDcmTrZI0WevJ1KPABqg02lDHIZJtUA3pb46a5
fg+HBOTRfbI23bL1d0OPzCGHLu+ZwboEDdIxjsYGj2J50ng2v/ZpiSxDYd59FwgdkGpRWuwFJLa/
ZGuyT+DndDvwU7dHS+P8hKKM4XGOvMM9Sjd/ghrUXXXVC7QZYiU5BG9Y70PZpu/MGA27ed26vQ5s
9HPRK3vgQbGefSbRqh6nbrm/Qgf+MmgZ11sHYU8O+dV+S+bhRHo5e0Qq7DoC3wqjJ1OgfsdmMaif
MqlghxYeJxgso9gNp92kpxQZ7oJFvQTA+tlrdoBlQvkFEGPyZFRhn8p4aKsctu9fB8xdjjB90bvM
IW4UwnwruCiepQ4V7KjlqBuoIUhb85CGn6zR4Z0qr1iZsTBnnNg41WwZI/nQksyqIWO8ftvSKHgw
bPRsJ7Hds1Nl1zaYjDBWU8fKv5YcapZ6CztSIMUl7S5DE7Bv8mXV8SeW8Wn+7Bczo/xowy3feQ/A
SptyIKCDMaUAiYdTR0BhLRakjIpofihSF+VgLc7uNBvAmauoV1FyJutkvqmcBOMTQIPsQGfT/+j/
ufX9Cjxw46SWOOcG6paKgsrcYWt9CZ7mLpxsjbGjIs8l6NPzzs0YOe8SSVBuhRM72nSad0XUkidF
0f2KNqq3KiQluxVFCQxrgXlGlQELUiD/SNFL2CALq9CLV38lKlr2LYhaF2QC0ZMbCiDF0WLb2UK7
HdIzIDrRC7j0OQ1v/chIjeKw/DrnXV5F+POOrEffOjfcHQmakWgRsP4Hlqzzmg5D/0nOuriXxaQP
0daLLx51okW+ZsZnPwv7INgwfclj9HsC+EEc+jgzX4AWfgqQx+9jS9PTGDFoSyKcJWfi9PJNa+TR
ueZ3lJbxazwh5KBbFdQ8Wujr7BSmOnr1+2Bb/FeTYbBNRnQZqw5R8z5nxRZXky0wYpmX+ERM3D1j
NlM+R9M47C0WpA5YMMPyF6hF5IKpAWRMGRxgWUWW3j+K1JCf3UT0V3AajKrA3N1wesMYedfHnD1v
Kzb4uOvULzTecVYBoJGqXTJjUMDMnN5nw/W5AEQnD6rMM62aCdYi96BbtxcbGZbu1FSOj95MRYHu
X6DPOY1DdHAgOkEQ7CJ33oI4PqOsnu+wGUhvSwthDORJbkCLpwwMPFFW8RCxsPiEMUF702OVCVVT
FxWflFvLE0lhAC8jQb8MLnZ/bVtrdzbZDNpz0bxfeJz0NTzj3DP2Ny14fwN9UYHRgDhHyw5HEBT+
oyXnHi2en/g326AP0j/IrC8vmQYMjhiqG5jR859dl7ZojmS8ybsCi/Zz150ontvDlAiskWC4ClQ6
G9Nzssz0Rod9iTSvzWUlHdsuY48AUlPghu5yNKS3CsecQG8Vt2Q3YqTW7xw8EbDmvyVAcSxoTNhw
7L+xlobn0UzuOJgyux38GN1yw7CuYYrlVMAW+4mlDG4qOZAZDuelEX+NYwcqKhHteJpthp0/jBtW
DCeQUDxi1gZnziEHqNOalVRjzy0KGQwS9mgl5N9SE8y7bVX5g4Psr4RkC2Drq7W+WWGmyIefzAY5
5kEI65S2w18rhqTHAMLbhqJztlVbpGEz4nPJYHrHlyDCwl9cvqL/kl26HPC3aXEYx7cOkxq+agUd
mA39Aa0R8UWVJcXfXWjTrHnG4Q7b54dAiOQrnPTwUGySQ/OCRzja41lkUKv1aIMQCDclKEjcveju
OkOk3QbaOg2RPJHV28cCv979OAZspwPvDyuZ6TcU3fx5Tqj4WriZ/YjSFqEJjfK1GShGjGhyu+FC
eKzx8MhtaUrfppcsHjhY3yyGSe7UPvnFYS14RNpddehAHiY/kh3xHi8YtA4NDiR2LEWQ/Y1HcDgB
KAjl1FxicRDPw02HtuhuTQod1KsY4pq03n/WZTzdWhpZhYMZM4OabaU5IA19RdW5XM16NorMMQ/P
W8xyVGxoZ3WF8kj2Al5bNCMvPZ/wagJqr4406oVAjRoVd2ZaI12pfo4uKLkkmCJ9uYe4MTrDpca/
ekvK1zx2E96krGdwo9Z0jEAj8O6vpNzKbBfg4u5ZDv8gFE7DLmHJemfWGIuYiY3lSeC8KHZ910+P
wA37KozmeUe7tPzEsSJ5WkmCswIchAuBNcoNnDPNZXXWnTGp65916lBbCGwVYsab7ePoemLApagy
lEZ16Cjs6wVTiOEag/5484fYr90hLmT40uHYxTw/jbBmAFOespoitPMrjBbW1xLdl58CZhnwXRw5
RoD50B0LH7lTj662rgawAQ9zwaM9WvHRw0IHViF5Ah0Wx9MZq8X06HAxD6UcRiSKi2AH4IOSG476
ESo2iRKpd7I8pwaxDMP47uTRAHsIIH+Lq0Bv4+sgRPjYTW10ht9xdJJhNF1aYK/u05Sbn3JQK7+1
4/9Rdl67kTNpmr6XPY8GPYPAYA9IplOmUilvTghZeh+0V79PzvQs0DNzsAt0/+jqUtUvJRkRX7x2
GVElOMraK7NzXvKhVO9UsxtfU5dRzmrHeGilWl6rDAr3OOheqm/LpddiH6HTeMvmDnJiWRzMGYKE
mefxPhtkK+z6yNZ5Hny33dZGLP87Lj3hckNaoeZrWTmFZ19juwtveipLj0q7avaqvSBqE5inHB/W
xJW6DzTXhYk1ksjo2PKo8kE/dFYtNhGp3zewUNO76UbFthFYcJWWzeAElthGCqViRA7cNzUJkOed
7nUb6LA6dBoj+pvtyNsQL5H+1qsERLYyUYOyjXI71rluBHM/DtvFHK1vyxyrvamK4daqxpjZuqnN
jzqzjU0FzXrRJ6fCoNV1xrkCqNlrriFOyTDOZ24FDaFdFmh30nnqDukkrRlyEe3LQIoOb/kixb5L
hbMb9Hg6afGYFf6kV/TRpHV+h+UtHjYpRY+8VpSnNEDpEMQ+TWh148+aGgdfpR3UWNmY9SvbH85l
jrBD6RRrR/kuEAZZgvUjqgs9tFejocchFVyZW2kGnPPOM7IJy/Fj4iNBtBboiIXv/jHyrPLBBo89
t2WjbfJ1te9NL8vgHYr4hgEwvYGSo6XOQ63hECGothTgPixW3vMCFOXywObXH5hDPeBJPf9ZB0UT
MDqLYIB7xOa0FvoDlfPFQ27X6U9cldaxxbTwnQ9X1NueV/tRVeTb1kCUW2kt0gfSi34IqfiK3U5t
Wm1k7i0HCDzGiI1K+gh0vTSvi3fYaXiKoeDg97t0zLe81SCAWdmHqd4YW+7I3NuyrFoY5ar4BRuu
J4NZKrj8KJueyEyeLwTXYj0ubCQv3VBoexK4jNCQJHoIFhGqDdj7Xe7SBk07XHHuhBOfMlfmDzPp
pKDwjpXBG87jcUyU/pgSCB4FSWlRCK+D36eZTJ/SspzOheZcpbcNePzM9vHgGDOYTRWvm2TOS7nv
NABcqmMaNk6ytH91R7qHUa9EtxEreUzHxcsjv2b/XzGdN3TH5sBe4ZSDv+j6QogN2Vtqz2aXaFzb
tJIIz0iMt2XlEGDbT06sYfMy3GcHtvAZaUl05l5gjEGbiNdIqGlrRpXYA/ZNezNKTNMf1za7yYAj
OThqb36ZvSl/TRAmHOpG724LoitOeufaZ1lhLAsKQxWb2IkjGtr5GMpdlfdp7jdOmn+wqTr9gzFE
ZRpOTubtNIPDOCQqtzK/qi7uwkKrIUgrcnHVavQAYiMpTkFZNJMWdqr+klk7WrS74SG3zTV6ciak
UXdKYM7Qxyntn0xyAbxtwviWBZi/smo30p7Jn6ETy4kf+XfMfy64f0gRQjUia+CnC5X0Yk7cNX01
2IXjLaOy+tYR5NzpwgF1qVmeBD64E9128NNF8qLIzLslQDPzO0uMQYXv0ces6vo1h2uAiLo9zKg1
jw4sGU9at00ofmu6FZ2dBBQWUwbcGo5X7tcoj+ill3LOp4C0DDeKD9cHRql6xIINYcm4QXOnIYwg
byXYu6XHt63tRtWDbqb1M9VpRRK6XeLRarmY2G+SOusK3yPO4IdZa9CYMLqlOxgDQAF8ZQ7EPLoR
l1ezdE2+vJsYgpbEWUSwMtMPNAHh4jKyMnqeqiWd0Ok49rRztLmabuI2j2s/Jk1OfNTgM/vOgNLm
HB5/0PFY7nuVwQ74idcIxr4ytTNOvHhQAZ+TZe2gINzvdtGktiEfNwdeMOpi3ekGMve1SwYrTNfO
uFuhhUBR8kRbfKeJrY2yrO4427nzaVA/W3GUysrwzZUiiwhF0X2+RM5TX9YoTBJETaatz6E7DctN
KTEYW95V+1GDHgaSLYxp3+rthEeH2p6LJelgRazpO006BSRTklUloHY0brUsxqKABQ+dTTW988Dk
ths686a8eo1aZNdf06Lws5lAZufInaxoz7g7a5vSGtt30FP1C85bvaexYz/amtkZfoau6gilgywu
79m1G2GvYTfEDOjow+3iXKTz/Ndas7evAWXAxsm7+Eq1lWG/N+Jk1/WGdov3qQ97QDoOZRl7u4wX
+8Mj8bINRk9YYRY1wweWtfwuQdL1yKucnPsi196NsZZ+bc7zrRHZy51uzg71AtPShXRScRdpF+dR
il4EnBzOX6HidWtldcvZW2tPa70OW9b/HJhOZpwsxttfS12RJVdq5Wsjl4GXCtaajxZ01Y2ptKbU
a/wWeQoZ3ScKlhmIwFU5jHJUN/Ue0Uz7OSLDOdJOro6WTP7goKLTQvKD7kNzxm/4c2i3zctMFoFK
c7oQtMy1Pxv7YuV7UZEcYFB0b0Gedj4Nk/S6tXpzBCPwbjpDYgUtx4nhJZF1hkrIjuMj1o/1Z5LJ
AgupY1MBUn/sKe06lUjQf+xBlO8WVCPB3GnTjcGIDN7XYWiOHa/IliE63YxCePcsQO+hbororh2s
PhgY8Lbzoldh0S3A1+RyFx6aj5jbN5kM7pOXNdmlEXX1OYkCBHSNavifSNX3BfcTK5jwl5n/Ia3/
/yqie6pL/vNv1z/zjWK/Q12k/ve//cuvdr/1tb+t/69f9C9/pv/f//7bFBxca9/+5RebSqHXuR9+
u+Xht4c9/Pe//59f+f/6m/8skntaGorkvuuhUte/LQZH/Jc2uavl+//2Fv23Arrzb/NZ/Lev/4/2
OSn/AQRmuq5JPo1p04n6n+1zUvsHvJVpesb1H9K6/s4/2+dM7R+UiBrAkVTW0SJ1TaT7Z/uc4fzD
tCT8qO2YhmnQ9fm//vPnvvwH+8tHxuf8P1dC8K38j14g2/qvwVCZKJdYTVkHNW93933ZDnfcdstD
5+nrxpZC3GtslMDnaix1PxW25+0MVCG7LHaHhzoXXsAxzjLtymifJuB0nmkMfyWqZZxFS/41mQMF
XTltbXBW2fhbcKvdaKpklJ8GA4Chnral61FI6VjJYxtl/Tmpx9y3sN3kgaWbiCII7b6VZRQ/rgU5
LfGqa785I0FIGmLX+Z2Wu3uzTvN7TytJDWfRPa00GqP/SyP5wHCjHwB+5duo2caBzvfiC01U9k4l
KKrKVrTt1qlN8q9VKY8Cza7mx1oub402UoHdVyhdO1HdTDPYITQZkRNl4j5EZbyczWRqX1ujJkdG
TWQvBGg2KjfUFQq0GdD7N82q+b41rjftYUjEuztd2yZHdF3nNl3aW0cb7U2WlvZFgbpJmm6ODC2w
QKU979toWh7GrCneSsOOn9O8dRCWZd60bz0NHbWVmOvHWCt1LMvrRQ1SPX2L3Bzsj0pYSWuWpU4w
x80HV3BYaHJM/8yhFefMKocf7CPaKeu9uQ/S2GbuxfqCqgzEGQR7la9w43rY9at5s0BupL4xJDFh
uW5mWGGLufA1stBcoBKW+nfTLuV3jTL1sKq++cnthqhY5J6EIF0ZyQo2N+x1xwSot7pNN/aPeiVL
YkOfGuheWAtAWEiO16u/21loknbwY/lpDjyP0JVGHq26byzvoNtPFQL4MEN4B5g7lTsXYMsXpAk4
eb5t48QCDFBn8+pFXiHxY9dgo0TotGfgNkNR/8Wmqe9SMy2C4Xq+ChDZKlu/IGX2ulfuhJ53Ico1
VMMUzRu0YY+D9dBXuBbbEok60rJNAnQPofY5ZRnFf/JiwGn/ZZXQIQRmDGO6YWk/E9NmWEn9D/3I
9KI5st+gE2C1FDFIDv+Vs/5pzhPICdaECTHLXW92+bFDfDv3X47R+Z7FGaCEt3MnV3Alu7KVH7j1
QiPP102UiEOaZzsX1+GHscz2VpYPujU220rkzznOx0J7Gqh7rsvkthmkcygY4PPUDfpKgvpW472u
SdipcrpMZpTD2g67mOhxI6m+2wqsR5fQl3r0CvR5oIw7CZJ0dYJqochZSe3Qae0dJ3F6k7hpGNf2
u0zjH1fP7oauc+h6tn9T1wEljibo36YJdVdloYW0GiArkVC1kcSWIY5CxSfMm1ykcp0ferq4ibfh
aKRrnPNV75hIrTK93tHvS3KinltPoKLmQN6RBr7rYbTO9pgGM8df6TQM1SsaLdebwoIr7GRqtq9c
mUFW8ibC7uLiS8tXDU1Mb5btFs1L5BeNbR1Kq3g02upvKJ4nuWoB6jOobOphfJP1aYAXATrq1oZr
WQ1vj3mCWPkDoZ3c3Fh1Ty6Sksu0arwg86/DnelGuld1QFFdEJ/zo8O0NKkrEWejlmKPzd1xm5TD
grrMhOQTQd3F99JVzTYVswaUHLt/laJ+PVmizTCWc2gDjJxda/10o4Z7BpSk/LSWRjE21h4u1yyh
WzearfLe6brhc7Z4aADB3d1k2fGOuNHsrBkNbGjcrOrY6JYWjo0e3eT1VZIm1lV/huoD8GSLPXLz
urPsqfleptX8FPWUfq8M+78mBO0l7nrrgMR12kZebYe4KxtydaYXW4l+V+N13ttCfylqNG4e7T2+
mwnbl3B4Pph8d4PWFO3hMtctAkvL+ZOzeezi2mJWiy0q0LR6gzzqo0Deo8gFCS2B5Fg3y/imajR3
U8zk1eiqP0sTQaAqR+up8Zrh3rDmI2xoc0nn8XNAwHOpTFkHLgpLuN06uotcp/yO6sj9LkpQHR9K
zDp7GUs1jwyk7li0ZBXoKTkKUmT1/bxUICVxRlFS1D+JaVyCOdbv0QN8r9aqtokNRmUnjvE0ksYZ
QhUx8IGjzmxn+XwqDJkQnba6b5g+H2G2Jx0pgIo+kQ4AsmQIfccM6jRG+lknqH84PthSY9i6fpWc
OZ5e7Mt8Bsgop52MPDPUEZlNeAFQMoZL4iKFjhKn+2qcyt3byFmParTWQ1XICfRd4H7gcLd4+dZJ
bzZsY0VopQPlHfk0mHWY85513a2eKsVfNB4so9CAx6+30qylwrUaArRBJ7NUznlQb0XTlV81vvIg
yy19o7Uoj2atsgGfABPdEvG1KvItj6LkMK5AIvGUMMcLim2xvDv5gl3GEHfdzA/qa+YAOeBCc0qz
+oj0fK1CzdJWpJST95oluSmJZ3M5Grx08iuJ2CsgzxZ8v+rqwFKEE65Nt4nt5BIDHnLFipE7RoGK
i2qX9CDTo7LdYM6qoHX67Sq7ty5X4TRbf1KbQZXbWd8kDoiOtY7PU434f1hb9zYVJgIFlhKmKIfr
MDKdxkSDljKMHSV6DH8pcyNw+nVB6MrBsV7/Vmb3vG6jbW38CFeNYMTeJ4LUwHIq+1BbDs9wmL7K
vD3J2nVBWgQG+GL6HWdoGb8T0MWpmjbGxO4H055CAozG3hTXpqQZHbK73Eiu6h5iu8HVRWghKesd
I99OUeMFphmTr2GDlxdemKTFoWpGZFriY3ba6rzqrh2kzAzHZZxwNK/mn2uY3HYH3AXmdGMKCwA/
u6XWxQfNLP1mnYGNHe3bzfFVQXcoH41MkNr8D30y241r9n+L5iCGv3Ps7n0szctsxcuuNmG+kAf4
kfT8xG3LX6WAkGMZshelEKHtB0OOOg7w38EApUBqIwD8ak63w2jn97RYaQsQDhE7XFkTrlPLU5RD
MSMmQkHV3vZAp2/pOOzN+UEHxA6G6DtpIwOJk7NRs8SjjTcJVSZaaXWuRLK9ZoHFxbjtVfWaVCAC
aVW+6HYZrK52WIwLkrXbQi0HrXe0m6zF0cFjCW3q4VOtlGfLcoIaBRAkwXqPdf60pDVXWvcyKhw2
QG179P9cv43idRW5t0V5ebDz/lamjg7DqmL3hoQuv4WMOYywkTMTwI0LOdcXwnqsVvlnEGhWdI+J
TNqgUvkbMiJ26CT6xg6/brTylE9zFszF+OWs6b05ge22CKoCAYwxWOWHvIpe2tYOco1WqKumIIns
s1vkuo9aP6y0+W0psfA0A1qL68dkG1mxdUq7vUVbbZ1z57Etshc5VwdbIGds0+LBHND4OJHuQwwD
YfRiPdDi2f2I1D7SXo9SIKqex1R7ImwOS23Zn3hnc4au8k16acYWgGdtKSRUNroHK68njjxKoxx7
vYCsocKuEReqIqt8T+QUgZXFu0sBTT9ikXGsHpx3Mnx9YaVBqotoZ5eJFSxZ22zyKjtPVX0qG4ba
Ya4ehhgpkkogt+WTOUxMGrqTPKKF32cTwUikvYV9WrOi4Y+G9CeT9mUwNaynDs5vLthgSj4aZu+k
N+sOY0/o6MOFjIRjDo+ToEfzozHWfYroxn2TK1mHMe/bsqIXimNcbbHR8jAcgZLYpmAeScvGntEq
e+N3xqra2m6z+gZ87M52hkMnm4R7zfLLxk8I4RHZUnEYluUG2RIz1bovmU1TjpXegEa1da15tJdY
BG4OjI7070azXfukNfXRc1EKFNkDQS5LqJPJVODnooDrmAntqWPkMVrzqx07bgrKvht7NtFmBI9f
9bvIRk07ZvWJM+mkRfWLmFe0NIa8AVHzpax36Bb3SVEkAbFJd5p+l0rjAMl+X2Wi54k4iOkGg8Vq
0CYA24ndA6eLprxN3ycfoi9vs9X2xylm31C+LVL26a55cvoJH4TWedV5JBD9HfTBx57JNWycvnhh
OYfJ7tylRY47cei3HKB/YMUq4Hg8ZUuq+LDjs5gRxEjtjWGKlAWJIT1LBwYfT5s2blc9uql7riuD
aIKuzl9GfBysE/26J2W8DmuBF6k2DtW4bOtKtAev++mcCNZX51GnyfrocrYEUfQCcX6Dhc/al8WT
OTcMroWoUW1xsjhNT0oeqF2UGwlGJXsNKmnIb8yc88fgeOdU3KRCzaFJEvBamidD49tRamz8BXSf
e2/LAKSsIkwyOW1dRXxtXj9Tz4bGy/jJB5GzFxDsZ+LZEa21IxztueqvY4jXbr1eqYOs6XrH8ndt
PFOP5WQmLLFW8nkOBlmlzn2Vm5lvpOqu7tNvV4l7qmn2o2uXO8cwEx9OS0dEsWsHLZgQhRao5/Rk
m+CkGE0+iHI8G5n+Rh9AG5hGfaoz9TsjsDzjhc18y6i+Fr5ERdRKjGPUbXNh7ISnv40GzCIvc/+g
x+l8mDVoCsxsKY4yqkTZIj9SzzE29RyPl1KW671MeKUAzgOnsxHjZCs6zqa61K16SMk2DbxyyALK
b05m43SHsRm6UFTiqxySn7VNPl3YoEBMaDpIfQZGdbo3t266t2py70o5Yxli5g1j5fFjNPnO0YsT
UvyMrYgiurK05IPtiadWFMse9NKGBpTHyWt+u0RNVNp289E03TKI4BupzdTjXVwgN2zIMZy0B558
iejITjc2QoOixwGKx0xiF4MU4vUsb5W6SrgQXYNnxJiPwAec1DgUqFWrsTVCgI3H3pq3EzT6TgiV
B5kaj21U7p0sftK7stnNSHp3vVFqofTc+5VJIIMu7LE5x95dFssgHuR3DFoKTJP9YnlCgdJZG90A
FNDiak/+/6X0pmBYGKldJq/FqvmrYP/j+nmETfGhP3dxkh7brEANSgupD2UOV4Xya6KMkJFU1P60
WAoqVmOhGu6modU661oAfA8W1bWHcNU6fb9CGFWty7WzLcLIwRGUjmhsFmHB6IypfmrQCQyudixt
TIVijO9w+m5XSucDhGybhafqd+1rxy59mHQsWYkDqRY30Ttb7dnyoscCLzHeA7CjnAPD6CbFP5I7
HAJvlTFfhnbKN8409acEG1TTaF/Yp3+HmuC6ddGv5AzuW4bze72CfXUzybBhM2Ryrm7FqIb7ymxf
9dF8lgmnroPjq42g+PEoaTqzlWryQBXl1putpxLlltFQlDH1ikWaHPDXXCyj/6JB4DnL2wAE+wJa
NgRxjl4dQcUTAcT3ndH+RRHigRodQwDAXrPJpoHAF7wVdnVqk/wvd506iE3xYIrsghqCN73EuGzj
f3QGDp6Vsy/n7bGSiHW7iq9JsNfiQFjZjQt068PUf/f6hFrOtnDNJMyjtrfVVgufbbKhPWobWclf
hnhyUnjM8Tg/x91IeybDaAO84g81t5NmaV/M1PgqJCfB2BDVTmRUtqFZ4q60HXfXtJpGbFRkDEjW
RHIPH4zZ3WN+4OJ0VUq+8R0H5lg+EJq4USiFiXrs7qKkqW5MlbavI1EBvt5LQCCVvg9yvSxL3W86
03msYz7E1cDCmDIEGIn90swzF4/FDYsJ0GfI28csKTZJlL5VTjbvys556nT3tiJfNEtJ8WnK28J+
tlxbhnlZvaadcchhDnqbXk3R3SUqx1/ltltTipX7xaA2QljvZWWFAl0bVPu4c7I+QMVRbApeRbds
4BHqA/KuvZeZGi+6uSltM2G+jPGsxoh7iST0QXvyULla9tpdNxfH8iPbfk0LtHBjnmxd0Rz6aqXb
c90ix34YkZ0GS5SgiCD+W9ey7WDl0NRXCQOSDb29H+Lhlitsfc7j6a6WKzcOZPiNFecncAE+1+rY
WUVPnJQbtivBtYV3wf9OgKg9BRDtnT832ezbWn0ehLzzKJJhfs7vIstKSWiL92QsbAsLsJbzKdeS
h2KtXq151rbOiP4JSx2AC921C62JgayQenBHMLNOBe4UTTuYBezvY6w9zv3r4FT7FH5cOl4w2LSU
lWA/izdr6KO/AcQ2fYayFNeze5nwZuEWs3eox3eZEcmt7BhUeNXRYN95a3YUljyhpLjj4olwzf6B
XfKTHNn/iHNNw6SR4OClTdRlqF9ehxgPNnIJt2seHRfnolu/wvC84BvPMN8vJvT0I9wsACx3/yFK
d2j+l22mDf1HoesfQuuPIkk2poi6aysCwk3U1GRQmCG/uMCuUs+eLE/FtNyNSt2wpE7mmj+PI+qS
ycUhkzaYoLvUz5f6aFfyjORj5zjQ+NHa6PdLPSBhJOjBHtWRRUGRcRkg7H8hPJQcKSH2ZtZcsql7
yxqmNt3thh3cX4LhLWqOBubIPAHmsy3c+OajhhxJDvKuFSh4jZxIt+LXxckF+27ngQ5GVrRc7Yzr
Xbn7aBrHLwYKYjNj2pUxDPhytpF7Rwi6buBc17A1uEJ3BqN9bHdEkBVtSGOEbzkMn+uUnl2Tu19J
Nm3Z90HStkE25TeyskhjNq9mAf1bS8SLqSr8Yvg1Qs30ftNkgJPzeL+1kb1uzAvMS/2QbkStmlew
RTOroxDd44TKE0rYjMN2sd/dUb0XXJag5af8FNExzzbZxWfMpns7n26cds22KabDpasZs8Y1oObe
3Nfdo2WrGz0t/ibMrs+O5nRby3a7/bryUMbcG++rlfKOJV3AO/u22zhKTjuv5LIqs+HoGq7Cs5Sf
zEjfV+4brul8s/So1NbiO8VMuKLLpSoDIpdMC+EwKaGGlXb0XpQeyhdWeKp9ekX8pI3zSY7Rtlwf
CoPBkcgfbZR/MZM6xmTcyOaHUXTfldZskzXdzHa/yW3xanfuwTEcdIn4j+fxZc2Tw1plPwvPdrEZ
V1TyKIx7wT1PWe5Rc4p76idmH/PACbr7FJGF2rj9PtOgsZUusg2mIkhAJATUOY3LUUtj6zZ1INc7
5JjCA5haXjKjNQIA64mT18PQkT2R1naBH2G8lZACEdBRx/UOkSkOwHmKnxyCAJgg2FNAjNjvbOpK
KHcYKgSHWs4YG9FHUJhbx7SeHbqP4FH0Sz4L0gqshqj4pJ+2KcUKPqHH9XYB0ty0y62Ryu+5eegG
KyEZkW8HEf83pzdXQhVnNJfx6qLEOyslsAe4n2j90GtM9tbVcnJWAEfcnrlEBYYok520bBNNgnbu
ebN6Z37kAneHghRnkcBjZ8v6gNx846XMrrZlxCd7LNywm8XH0OW3YwrULdIfRsoXCSG1yRvemZz5
7UC0BErg2SDmzdBukvKKgXaOn5qRE8bEJPg6BEHq/RqSvYk2+v2cpPfOPAwYp3Q7rAW+SNBvYOLu
T4F1CE7OcLTS6lhBuZABHaYlAlbEH0R0rGlz9FJGNIBoJlzOS3yRyL1Gwws6rtoB8iOY9IRcnmF0
9r1McO+ISzNooC19BL46a/skQm6YtYghUuPDHFg4qynChNQgu7XtYNZSor51xerDWM/csjhCux1t
u9+XVgaek63OU9V6mLBSYt8us1nbhwWEBymlvtzi4Ko/7R4Qjc0tJqCm1xEkD06JU9kjJ5a4sJmi
6Do7AhHdT8vkaSiRXGcG7J+dp6LRRhWKqGxukV5f3ZFaNKptpVvtgX0H8MAYtkaafpULfg/P7i/e
UCch8uRvTIKnWne3c1aW/pyvt7qAjh/JeO+l05xX4IIvlMnVBa9hzPLM5H1sjQD3wwKUVsiWkI8x
LrJdowqeVWx0RAqRN0KKS4JUVevKfhvpqRHWFEbclBg/XS4wMwNI47S7MbaSu2oZtMckMa2dg7xk
W621TuBwZno/jZ4JqBuA606RQlCbMSYGLl6byMVYNiM6v44Z+mZVA1p/D/FqokH+NJDxAMEIIgKy
hbvfJYUCRXWvNu7A95hXg1aja5vUHuOXcTMVcX523VR7cLMR5/0k7fUQrRVXPyb7KA3yoTdQ3pGM
cRhXZ/iKnbY4oJXm0uy1a6DF/SayseVrgpGyaVdeGyIMT3yi6hoeYhtbQffRHMw8271izjGCyOhG
pGeURKGBcJ04DipCWXeanZZ3CNDlKRKuVEGMTOtvjtuk5D7HkvEmN3tex75MA2vAUcTUKdzXIWsn
XFRIMlD0cL1ec888lK03HvuO2WqbRYKTyEazWvlrb+mnNp6Ym8ZSMTPFxB8MMv3I11L84GYEaEm6
wUGJR7x8pJfN1uZfVzFpE0pk8sZ+xqR3hKAf69luknULU4uCHNQNLWmpz/fW2hgkQnrdVrFEcj+L
on6HZrU5xgBBe+T877Kd1ifCPuud6XHL4LyK8Eu181kyz1zAMK7uHRxDpt7FdBJYoAx2YyH5HJKH
CRTrLhlmgrtyIKiR4Arbr5Lamu6460DL0RiIhmro02496IOKQdRZ/V9dkrnnfhnmCyZ+70GaXNgD
rXLErQm2syHdlKxRkXnpu/KS7tZKZHE36bV11Ceve/e8qFtu8p7gAYqFm/IExt5Hvuamon93c1cF
2J2YKmt0+H8EH5i7Jhbo5OMKHnCPzhmBdtRkI6BIvEA/VseiwmSVFCPe4TJXBO6s09DAlhuzfWED
ccBoEI2dDadNk31RqiYO3QY2exprx9ga4Be71RLRg9aIhwj+Hre9ZFtEHFberNgHXlYx9q8SLHfT
Fjp+VXeMDyjQ59tO1iaK6I9StjbdinqCtEbp3mO6mmU4G2azWQ3NbTa2SpN7Qm+xBnq1shq/7kqS
AtjiH6IpMS8YFJ16x2qP4pM1TlwFp3QGa5cT8WL+XI3eoTCj9diaCfEEw9C1euAQGrRuZa8uhlNE
QUUoGwaBCtZSE2LZjGXr4nXPvOKH/68xvzMNKM8akxppe0np2fVgUDNugAKBgzapp9g0XMyO6WS/
DFyuXlvHnQA33GW6wdc6n0DZ1EHVtnaqCTX4GERvA4mAnwd1tZJ1nejRbed65gZR+XQDUs0UgXbs
s7SG/IEetGa8Tt/yGHuF9dai8fZHqxS+VlXDfeu2hCHI1d7mBAy99G3yKDUtuc/iESFi2oF4sn+6
7wgG4mk7WY4FI1i5W4v0Bu0iunUQj0s3uWd3ct9JZdF+B7BiP6UO5qqKulo8+4b7Wmd5lMC6pXfI
Z6eJLnpROU+rmazPOIa2Tk86DbqRZ/hKjz41i6i2UYAKN8uV5ls0fNkzuwIZGtMa9jNiCM82rYdF
1eI1tYhqm4oaIS/OfuCdDLN+af4f8s5kOW5kS9Ovklar7gVkGB3AohYdEeAQHCVSopQbGCVRmOcZ
T19fMHVvkZ6iwtKtF9XWm3sXaYJcHn58OOc/3y+WB6Ybgpbtk9CDgpFd6Dx8t/lCGgc5arsd+yy+
XLoVPMdg29YXPfb8h5UyA91tmB6npKei0Y12Jdmyh8Ev3PdINHT33EesSNMqGglY9D1i8nRy9li6
mAHoHd4yg0PnBnX79N5CZLTxG2q2iWXwcoyZ1DSlPNQVfYrsACQ2FhJZsUPxwhkOAugmN8fuYgGa
/r4zp+5+geoCQr0vrsJ4oZ0aBwfetHO9VuSOkMYI4I+8qdBMB/RPedd1ZiJGnssKbXxdrvq4xXbd
nzcR6+Wqtdu+PVuoMdK5oxfj7brAL9iEbo0n5IoSbKOVy7QrdHc1grKueW0IC8xXas42XTh9H0RN
+Z7Utk+Tj0/21Yfch5wvJBPYLaHF3kcFxW2b6WuocTWkaXy8oe0fa7dQ1DdONZZbrXScfMfOvEDO
MWr3fqwQ5O98VyQ62pWofsSaxKXnyuZuVBUd+VYtyvuE60RDi43OeWSNSZKcQO2hG81r6Y6K0atc
Le04Pjpo6d+nuUHdilY5m77VdPqcPpfaLMeLgoh+xBtuSWFxY9qD6M5Mv9V3FkvsFMoAuhrNj6/d
TrN2JInL/dJP7Q9BgWpDh9B6azp6d2nPVnQOcsoOwHA4P71R/n/Wyx1Mod7Wy90+to/fnvI/zrv8
sfzevVLOHf7kX8o5+j/eHcyiTR/9G2/hg6n39NT1//kfhmG8wzHZ8VyXcrlB2P9bOWe47wx2ecsj
bgzu7j5yt5/KOcN5J3yHt6dr+4btOJhbSkq53ynn3jKmsCSatBYiHkSK3R16Yq7TDGfxsNhnvX6d
VfZunZHOW9pnzrXrGQqn2ZJu982IvSA6M0IxbCar/lbO4Zaz9uzFHP7U9v3B6Xpb0V7Z/ed/PGPd
fwV8kbD4s9Ob1eQu3T6t9b2nNdEurmhK7/0CDEbMfZw+OpqtikCD8HLpOYB8GrvTN8U6fCeb+gl+
B80o9ro3RuPRhkC+MTTwlG5nUjouXDqgy/yeYo57QrGUDXlN2YMqqk9I+NAdkfgI8d7Oh+SLba37
da3u1yK9ZuSfcLWMqH+101mZd9FZ0Wq4VnhVH3A9j6jMrE+0ep9jqLhL1+hWx34YJdp9UwzXbpG5
vBXjeQPE87M10fYLl/Db1OqfDOAtp2Wu3y1AfQF/8D9DL27Wtdv9fkKtNwDCluRTR1up0PpmHvc+
fVC4mnhbOJsgYWJUuD5Cjho1BiAciGsII8OaBtv0S1W65+QtbSRO0W7skMJQxjzFi+asiMQTzneb
YvyT8j068vm2Tx1t52V5dOKVU3EO24qsoYmwz0/NMaB7G6TAOoKfsfGZWhuAKLkt7snfU9d1x/dN
4x5xUDLfYNqakr8kSW7Irpo/7pdwuqXod9GWKRIi64pJPqPMzZlsj/kWbbr7EFqs38WdvqAlSYMR
hPvG6RuqVmRk6uiOy82p45vfBq8PT1eE41BL8s8WnR4bFnuJ3VB0O0QULn//K5lvcI4O28NLUi5d
b1ApNL3Z48h1tqzktpx9ops730OIbyErtcMPHsUpCKuUIvMvo9A/iaynqBTvMlo9yZbkWxxNIBs1
VCwmFu2GXM6lb+H651Yfonm6+/1QD7LdXyGZnjW4L6C+NKnEDjiVdj+QCjCScldGfkBDKk7GVC95
Xn1rHZaPV93nVnoHc4X7dhzpZ9y4tm1VX4KDWclGukd8M9/60Q/DfDEcwa3BcBzELZ41bAZaZZyB
yDpm+YUS+df/WomTXMY+9Su9bWGA1ZckEy+pjU2bRtBM6BySF6Nb9ltoFSTibOOUHY/TPMZ0IjeL
u6ggvwwm4CY8SEU6+najHOaOg18k/bZf9Dy7M8zurErdp9//Nr+UQeO/IfOWs6ydl6qCx1MikIqe
fEiiGbdQh4xv7rpHthTjDRe750X8Ysod9r+kSIZmb1TT+SExJ5qC+YlOkQ5u7MO9qa2vB6psvnPM
08Q87P+/OBeef58Xf2dYRnQ75mWDmGy9o8HtAiYD7Dg7hgo5iR908Ye7Fu7ERwDS2wS2aiocshO4
YGrc+1gY9BrNI7lHWlU+pw0JwK4dv/rIATcFRptbx/WK7e9/hV+r0fkZpDNMOIuGWYZX7/tp/FIf
ukvN5FDssxGKebDVNlAPT0XkfzTNDu0d7gDgax5aMyajGqGo43gJFr3/XICjDiMShWB7Coy4kD9u
s1hcTHPyrUnMD9MhUcCdQ9/RhhF0hX7EWePN3Ug6M1ava6bYtpo9HCJ4HohNO+z1TEvc66v5gJCB
LPuAH2G2HWk6W2pxMvD2HRzthqL61ZInCLnEew2p72oOH6aKMmnnfmOjPaN1jTJA1OhHNs63fG0N
ac8vSwreReg3+7TTkBgM8NBWXMo2K8+Ma/DUIoh4c4LZQKCKaKzmIZF9qESt3zhGJDbFQduDsJIE
U2RvfBznQfAg9SrDwqIg1XVnuYn6dUo/kUv/uNDJ6hvUAqYM5kgHWZyXOzcRcJzJrFdoB5cLr3DR
VTj2vQXU9vcL6i0PnGffxJeLH76DV9lGTYUj3ooyuQAXsi+E/4Sh/FlVDtdZ+5mfC5KWdcIT6YKU
ykmZl8dc2sQbwfd8fXzx95de30KscWoUtrkO6XkptmPBpQc1W3xbc6XwbcCCZD2MraZPXzPL/gaB
EInaQC8TD3uApryhdG8hM0s3Ic+u7wAjms3sGLTkdikdBwVN3Nu6bSDlzQ34l7V/T7+dTUf31i0E
HWLtRZGPFzacwg1Wwoe+f88JfK/xT8rBvPTqKTv1tegsD81HMJseVzNw102BWNzQuE3xdP64evm5
1SFt51CiHNDoH6rWnE6g9f7phNSIGie8xY2YInqlXY9l/zHL3YfYyr6MbOKoZhBrRdZZHYMDnSjJ
0D7w5fc/sPnGjvp81r6YYFfvJk+M5rDXZy60XdTcdyMKrnok44PIi0xObPJubC2IH0NPM+RUmoFg
U9xxEmcneKA3W8rSj35MiiqpD6//MCJFS3WvncBRtQfW7+/H+uzL8Yud2JBORDo1oma0hnFP5f26
Ha/c8dpC52JbOalOOixs/FqovJsw7gyaJMKdh2PixqcJwOfC0EX56VxQJ49Xmg3am2z+ArjoytW8
04Y8T+01ZwBQyWKJTefaZ+0KD8WO+LeGe8oTXHHErm2GIKv+JA16VlimQQ92+yETLqlpCt2UIpfQ
CKgu5eKSvZfEyWUxfp9NoJsCjQOV9t/Pw5u/mXTYhiv7XDyN7d7RfPuU7Hd+n5VUrnswKueG17o0
gtJ+UOmgrirynKxMfaetPs3rzvqYaG0EDxivk6Qo86DTG3cH/qlA7gI4wrJpAekWQGxHBvvGNeZ5
Z3mxwLTFI3+CKG6fFplj0ikL/QCw0HIVlnHIXdm7QQ40ASkhABE0u1sbndQ28qtLWxgRnSMwdtAS
x8mtRwHxbio8qqmr3V6BJzSppdNxTLKG9o4abo/ojtxnxBvXYuPwz3kx7AVlz6FZq9qT9O13qw1D
KOszcZZ1KAtHv14DK657dBYpujcbdeZYlACGBqRyRdRc4uz8AYdTJKPLmWMgWKwd7sx1nsbwi4S9
HfUQubJNPwtsjT7Ic2Tegla2DSB2sandQkcA784UpxB1+NFtXxVQDSMTFhmYkzNg3eam0UZzC0g0
olWdZgrkycum7ullaGE9OyGXvsOtEU+vahdn3RnMwS9eG98mk3Fa2zlpMTs+b0KKwloZpCHCtI07
xHUQWYDuLSSk51hAZMTR4Vavl/NpN4qHPjso+9wqCkZ0jVszz1EMTp51orhapAsMZghi4PFa7+lo
Z75qHhNdN9Wce0U4H9KO0Taik3nrVsPTbNPj02v1SotGVwd+CaaqsjoatCvjweicfbZa78fUQmIQ
N7xOLOdmNsdLG9T2UsKK+/2Q33qVPN9VX6yUaqpL203rfJ9l3gPw6j/7md/A0adoV5nxreuLB9N0
HwozvpnRt53mdKnsEqFRjSkPdBAzue0K4xEHsQ9qI9Klm4nFlhvPbkkmozGSG2NBbbRNRrO/C63y
DO4gXSam3+xM+usDuoyhwKTldAYYYN/aVeyessEg613JGV1F4ZrQJhRGR+LqrbwP2aNXcWWOi9t3
vV7voxgKl241dNtaXXRq5XTWc4mazzNwTq4mbvqIZ/Pq93B/hKMHbmGMaLjnQ/mn0k+0aTDJJ2By
UbMQj5wwb70v9MPz5sVvaaAw8+oB1WppZ+fofE+hEO50zbtyKXYLQt0b1hPH8baFEb9X/LWkZ2SB
LBGOOhWLMDFOwROc6gUt7kniXaC/g5qhn3Y+fCjHpdkEPUEafsQh5dSk+5EMChJsKFC3XtwfMWR9
yxFbd15PAT+6MzUgFPbuOH600lxsrX5EapfNt2E686oDTrtxsvKJau5FyS5hxdWdzat/C4vbCawe
zcRiRN+qxEas0KaPwtOO2Gi9ZRGo//3g0+tBm4f9ECPPIIcT/RlyZ/5hLAYt42NFUhpZ8KbhMpok
40VGNgz+9p+6U122CdmA0YDON3q0+JExSPbcLqf3fQQU3zLyD85oBatIv7guDzoaLhGn9Te//43f
OrHlLuEw1xwyf96wN5rxowP4DBHXvJl7zdvUbfHFyPo/p4gDgnoMVageSW5OEbymwuAM8XVBmbJL
oDfYg2udRCvrnUkw0RAlT1HJrfb3o3x+ufzifqVLZx748zWmjWbYmwaKfmyZr4xmzuh7Kb9bzcDr
qYpugMigL11pwrGrS6PiuHN1HC4gfMKztpz71ePAasIHt+VyNkw7rTb70+fx/d9O9F8l39qqq370
/w90xluGqxP3b+f67x7JVv9x9dj2SfnH/zppH8tvT//7Zcb/5xf+yvlrgpy/a7mebxok6Pl/ztG/
kv6asN4BLaFV3vIc36P7nR34Z7+84ZH1t32XSoFvsKce7ND+lfX33uk20CYPgbSrU6r7R1n/wx7y
3wuM/VGQ1PBM4RimIxzA7K/3mGzOun7WdQtzDcM8q5rCRrm26oGF59uRxSyF3F9/l8/fZNjC9Fxb
NkO0nNU35pRUcwrb/Ax9U9F2GR3AsY17ybyNSPmjI48ghwlALDV6gQVPCK9lJK6OKqX/keiRc9Zn
q7/zbE52PYl3dlte0k/iHLn22IcNTJoYsjZC6JAEkK540uZrehBmRn68HYrMT1G2AmkavfwSHdRV
5U+IUEfuhbX3UeRkvt3mTNcXLM5ghKAp9HTaRCweMgN9S43lfc2S5t5t6Veue20LJ1/n1YsS0wTF
Q6FA22UUvU9m1OUo1929aaMnsrU6D5yp9Hbptdl3eJJEXAi9tgG+zocc8CknhpnuPT29OLCarCT5
HnvhB47x+TR0tHuvCfdOWDnBPw/5m/qpvOvbp6f+6rGWY/oVEuNmfKLXun0iXuruj5Oh/P7Yg6KQ
/8z/REIGtF0DWMPvtoL/83X442roHl9GPxK1n3/urw3Acd7pjhC+i0aPAh9YjH/F/+G/6EQ3jg0u
t7znyt7P8Dedd0S3JdgZbMBAuLj+O/wP/4nP2NxEiCDD5chQL/qxMTmEDma0NhVGh79MOsexd6wm
rYrBh/bR3uLwxssXFSsuJDvSfNiOgQLC1ya+o30Xcb6YzkY0G8CB6IRzyDo4AKjJz4hzXn79FueP
6q8E6j86Yt48P16vtd+tyv+JK8wn8/P2OXP7mCVd//ga23L4I3+tK9d95wFhcSFB2rpn6ta/zxWh
v/M82wSj4/qGz7nD2fEvDIv7TuePoNOnDH2At/Bz/zxWTOsdKwEJts8y4L/zn/7Bunq9e2qmwUqC
5CSbxGLwEmdiLUVQ0YC3zf04pO6XH9ubX23N//1x6cEiRI7aLOTjhlZ8Mn37o2m3f11o3sTHvDVu
6bXRV5adpX7hBGCJh82MUG/joxRV/Lp8yKK7RMRdicATQE1t/8JKyD2+WBy3f51ML4vlb41cOqeW
hS5uFDkCqoL2ZzE72ImBZVH79uHvfPEGi7FSycKBEndl2neYiD1206D4Wx6SPS8+Hdk0Aq5zIQKS
HfqWFhBnB7irUBw4u/jLr1s0+U509YkgRA27jdzqHMGt2KnNCoH36uO14y4j0FB6M0j4TIPzo7GG
+kjd6K2fU6q6+P40DRlvlAA2Atm1Qpvx29XUJv1wqXw5ctdsB6QRoR2gOtbej72ORWIx0OenNDGy
yW4XxWL05sEJnGL4Eo5AEmrro9qnpfisJrL1Rc2nXSwND0X6ywJJtdq3pejM27zMASUiPa3pfFph
um3atn9S+7gUnmE6zGF7uIVFRvk9JQmYFM2t2qel6GSV+CC62LOiBWhV7u2mLjySejiM7r8vwf/e
aZ8LbS+ic7VrASEvhedEEmHTo3C8AUQJPTALj5QX31jnsugotmItxbrCCUxDP3d17SKavqtNixSe
5KP9ddJjJwAyu2+d8bGOfj57/+kpIctoxhEfMNrjKDmBPzkvPNSYg2EeyUy8MSN/E64ABAhzPZyD
0bIvxVqcFU0fKE2JLCyhwZJ2uUPcY/cTxKa5z/TpTO3TUmAa4YBCRaMK12iCjntX6374Ftp4ta9L
oWk7Jggf2mex1loe7KG9pqaqOCeHpf9iiZsCWlGoJ0ug6eb39YCnh/LzRW3YUmTG2VI68xAt2MLO
ywmse39nWnajts3KygucPUQTjd1MH6e4DX2Hzr/mXm3g0rmpgWhqrGW2g6Q2P06O/R3qXLpT+7YU
l7mdWRGmpnOQNM6FnTvX4PKPyH/eCh3p0CzoBdHyZFoC6m94MvfpdT7535WGLWsLFqvwx0qfbMDV
B1O1cQSaOzyqfVu60Jp0tmFwMM/sJzRoNq7/QytWtTmRy/X4BIAGJV0ctPr0VGvdp8g6Yun+xmzL
dWpsW43VT5nt1iiuh2q41iPtaGH51wePXFc2UsuufQRMAWoHPD8TMdwPZhWp3cONw7/oRcyLdoEZ
W9fzgeH/LXfsuyL3j5yYb02KdJ9tscGjD2tYAhMG8EaPjT3eip7apVCugI6rcVDeV3MQDtOp0ZmU
Yued2hKUojLDpVIb/HqhUdh8b9GUhZZecXVLUZmHOLlgx8OB5h7AcE4C4T2O1MYtF9bSqA3BwbdL
gB0gLfP5hVEkaieDXBeLYG/l3mGVZOiKdj56NmrbTqu2e8t1LbjQYReyEgMvontvwKQErPqoFpqH
RPbLBW6VZuFlDQtlHCAqltbniIq20kKRi1GRlo22ZrDAM1tH0VvOsBDyTO0qK1eT0syBGWj1HGl1
/1mvYIMOun6pNnApMvNmjVvbZUupWnREpWvh55gpHmpynaapXN1oag41mmk+9FH8eciE4oRLkZka
yGZi5jmwuMx+0LpkfEjzVm270qXYbCxYPB728BAnyntnFiApc6XNyvWlR+acVm7nRsXhnM8KHDi8
J9tR+ildXzov7XIWPS7yMzoH+OE+QPrculdZJe6hy+Jl5MSW8HT6gOagc0qH7H5xH2er4relqIxg
yGrY1bICvWQN8t7Y5jmIfrWBS/dYboI21SVohEPr/kjn3tjkqNwVP26/npWppw03shLWoDmi9IvK
x6Zc3qsNXIrL2GwgDuvMOJTbKysj1dwlSvfv5yT+yx8TUr2Vx/Q+BcmqPQFg/AaJUSlwSLC+npG4
cjo3xk8xSBGM7kLXRDGoHZOLHKb1789uin+vPz7S9NuTVOdsKJcPEB6gBmTZkYr9G9/2pLBsc2St
WJjNgW2btGw7AtV2MWlqQX/oeXo5467eQzkKWeJ9rPtBNAFjXLQyUToeXE8KTjdLNatO8UOjA13/
khu9/xiG03SutBA9KTxTMRuF1zlzAL7loy7SD26vFj5yDbG3jAEbNoesstbDiEgsGLyaWraN8tLr
Ke9a+lSp/q9gm+z3eEzsirY88nY4/Mt/sQ49KTQ1Mx1pZGyWQAdvQqEzwMnk64QZoZEkO7VJl16a
NNygXjn4xcxNfGI40YnuGYprUQpRgUnREGmMPjIhGmr18HEio6I2bClCo9mMICBWmIMOtRbY2Trj
hqA9KX3clUI009tFZFW7Ip3rP6Xt9GdTKz183AP8/2V44mcXY5ZtsY9P+fe8d594y6ZKF1oqUq+/
DeiBvsF5BdReVF8qM7zV469q8yEFJlTKWffXkKMt7W+7FOTpGqmtEVc6NXO9xWV4Zb/qIsRIs985
8HfUcmKuXFO1VitfsMlbgzVZ7qKyvtN7T+lSiAfD68l2Yyzl3JoG/bIuzuxSgNur1TYrV47Ioha4
3LZm0PQaN6xQAPBVHrcUkyPuQqEzEpNNY+71UL/3MZhXWyVSSMYryITWQSTmrOMDl+Y9rmxqq0RI
AUmfgwfgBYHxWrh3aSQe18pV3KWEFJKYiy+zm4g5aBGQQaZyW9gB9kelORFSTKJLs3Gxq80AtuPF
7OnvV39QSty7Qg7KpK0T+HhLgL/WvdbgjhsNo6M44VJYpjCV7Xo2l2CpEnAU5pkW9R/UpkQ6LoFj
JZVe8GmjND8n9nxHu9WxBqTDN35xXj4r11/klZKY1hfTIXRmM4ELTP7R9YYHtXFLYQnuHQH4AsQd
64dveb1+wU+tUQud51afF+P2fdxV54w8tb/gnBcV0MB5+KiNWwpLbBPt0gwrCHaYuJchuGErPrJT
HVbxL6bbkcISImG51rgSBHqaW1+TEXwJtE56tzcuoY9jkGIYPfenv5gfs11yravIdLpW/gWo2C7v
w+9K0+NIERr2ZqavK8tR5+EtZvvjKrzPap+WIpQ+ovlAIeP+E/cfshlaReUrflqKz0gMeDh7ZAsj
fbiJhL+jGVPx04fYejHXqZ0Ap0sYdZ3UuLgdPDqsSikt5h7oCi+/3SLl62I4SXgI1vMuzZf5vKy0
5cht+TDCXy1HKUJp1EQY6LbsiNrSf0GY3V0VYdIdWexvfV06OefFcww34sFZCuNb1Kd0vo3iUW2l
SDFqF1hi9Iebcl0U7wfsnTdT66vtW7ISaEbcOgufciZ5Tvx8smbc6DjFKQ38uS3txWLpULbDVqB4
547ulUnLWGRZauebLQWmRaunwK+J2l2Og9oIQAmR6r3asKXInHIBW8qPudDmdxjXPOIu/UXty1Jg
ct53oWvhgNmjGD0thjK9CEW/HpmTw1d+scKftbIvphvTxVK36KMLAFF1IOPjfL7JnbX/0MV+HO+U
/gkHPdvLIE0PwA+c5Q5WXc1FvXgPRu2dqn1aWudxbeG808XMzmI8ai2uUYupllaxpa1lqcFk9B7F
2LABRj3q1bdhSdS2RFvaWLCuLOjHIytu6v0pDOsT0zqW2HvrF5Umu4wd3VgrTn6vS6tzmN/bETKJ
K7RQbVO0pSmH0CJyOvBJMFfZXWxqH9fF+672a0rHv+tms4GlGiWrcnDOcRqOtho26oprxXu9DAf8
uaMaO94gj7snP3FoN11LtdI96tvXH7envNNCn+eVHmMkBNrwY0Rrh9q0SJtLl3rWki+HlZj476e8
PQ1noVa0ci1pe8EdtKwWoJCBr2nFxojFt0mAPlQb+OHke7m7pGbueg4DL+IF/PScnhQHZzm1j0vx
2Q9DZUQLaXd6u+k+RwrUdIWt+HEpQGMNK8E4Y62UQB62XVGwA1ia2kKU9UBdhzfXKIj+SV/OcHum
W2K8VZoUWQ806ViE0IVAsVqvt40/7Mcs/aT2aWmFY/4K3hTIarBq2JjgMpTuoBSrJd9NaYn3kAFn
i5J10IbZDc2L162juF8944ReLMIoj528LJntRqRfjYOlre68V5sSaX2jpPMSv2HUdRyezvyYuaed
q31aWt1GVkJ6cac5MBbU0MtwgcJBbQOXWStCjLOLfSxr215Pwi67HlL/RG3U0uFThdg9eAv2l65m
lRsyIRejmysOWzp3tLZCFJk4C3llgJEzfhT0RCoNW1YChUVn0JXBLQJTae/MDdcYZvmktgnKdI9q
wWir9n02QUc7xY/7DFRloDZuKSSbupp9CNlUT+y5xqvm4NjRzGpbiSwGwn4rNWxErsGwaNDriwVs
SlmpxbusBuIBgROF63HNb4wrvS0vwqpVnBQpKDEIHcymtbgAWaAx0M//cEvF14nMWfBSnJ37hjVY
T851n3QXNMUdOXGkXrp/KXNdWQqEjW4MwZe0oSOyaAWikvfVpjQSf6/bdnc32rl+5a6z9x6C8FYs
+XRl0Cj9ENvmdEHjaIfdSy7g1o6zZQ+n81hCqgbReWPpAtp32+vhOcnx+P0y6VqlpGx1Za0Orq7d
DA6RuXatB9sML5y6PFNa27JWxwxH3CGnaoQbmn8y2/48zHq1zgrAjK/vJQvGHnVuFWOw+l/rRrzv
V8V3oCzTmQzquz2G2FjEQF8FVkojoOKESDe1HDQhTYdzHbhldlnj6eHUQu1ol0U62phglTWT+Z00
DMLNJoHD4R4jyh3i7hdPTLktO3Z71lu31hDFO8xmQi/HRmlSa8BxZZkOiJYIXAaz0uhFcbKGkAS8
zDxyUTvcPn41dOk4M/NQN7B2r4MZBfcHvxqBPS9bfIVOirz11QqPsmCnc8OmQroIEnrqEz2Ywt6/
JoHY/mzv/IfSdteQ/hG+O2X1GlOPFVN4iUHMPvKNI1vtYen9Yn5kKgcqj7rpdbZDD3v6T63GlWXT
NR79hGbJrKlsBHSxvQ7WcMERoTOx1KvrfsG4DitlwHNqakMa215/vfLTzs6ctg66MMOLxO1PMRK/
Vxu5vM1A+DDMjJHrg3aa6eZJmTZ/qn1aui+vsMCTuQHIssI6roZurzW1Ut4DDO3rGSm0KIEQ47Px
5h0WTW57gBHMyGrVRi4dz2Hr4MPT1TZCQ9fGky7ut4VmHmPb/HqzoRPy9eCbJBJ9IdB0W8v0YIJ/
iFtcttVGLr0JV5xf847MaoCF2KURA6pddVvx95SCdIlqxyu9jE6lbIBXGifdNp8dxY9LN2c8UZql
bzHAxS324Em9XrVOpfROEbL4KHLteYSt6ARTu37rxvLcTTylW7mQlUcNyDtoP+BOsBzrYKJ102bq
FrVGQvE35VFh5eBK+HpiZoG2pPvEmo4cG28sQll2VCXh6qYD3B8aOB9whrv0gB0orUFZd2R0rjvb
If2msT9A7Ir8pxBmj9pOK+uOUrrZAJsxbn2Izt3evYKSoDhuKS7b0OgyK6Nt02pNLWjSYhu7hbdT
mxQpMMH690Mx1iLo1tU70xPzbrKXYyC4t35MKTIzvN2QZaR8vK4/DaPxsGKwqjZuKS7xVUzrqUZE
hoHMfSMMgGxqtQ7axV/vgwk2SrqVsE5EiUHVMtr09OMoqjRuWXNk46ZigsJwMEQJ163VZR/NSrRq
P6YsOnLWKItE6LIII/0aF7eTVdPV1rcrHZoTh4PjNDBDZ9JY533bY4HbxabaLisLj/gx9dGOGPgc
jp/IkT/UrfioNuGHtfkihRWPzgLjxeTTkztiEd9uk9ZVO49l3ZHn5fW82LkIkqrG1bq5yBtXcb6l
uJwWL027dKKB3TVg2bXZ+z43DcVFKMVllGFBNVbMSbZqF4k7Yghp60rPWuFKgRnrDlL0gYHr3prt
dHLXS6Wp9YHDD3n9Y7pJVNgrLi7BMuMVDnwf4ItSykbIyqN+cEQRJSOMt6m6DFctyFw1ATNkk9ej
jrUsFCsaZkw5RXh62FAiLDLUFoqsPOqjPMeBiylxpvZTOOinZlu8Vwod4bwet4ANudjW5AS052Ab
r+EWC+hQ7dtSWLqDbmbTyJx4C0LdItU/jXFRf1b7uHRihhMmaRgKOUELjw8WXK5v2voYK+2NQ01I
kekZWjnOGU33WuNdFYt/PymSCISsPNJpwKuKYhRBMeBclCa3ieepXSKEFJZa4uoaKusDKqAGSO0Y
wqfdtIr3SjMui4+iKB769LDEcRA+cWY9D7QII2W1j0vvzFkzXBz+GLutfTL7EqcNbVCr4YH9er3G
DQT0SZ+TMFhC+3HOSC+PGCmrXfBljBieRfrkH5bKoOEoliSOONX1qFY77R05PE3m2cEwKgCGeG3Z
+dWqVkChe1yalBk9BkEkAq0d9usynYV9rXZvk0VHXaNXnZUOIrBz82o0owBdmuJ8SIGJVeaYeIfc
DxCe6sy0uuQEuLPiGpSOzGo2e7NbY4HBX3QRDul9tuSKUyKFZhGVieFiVobpkHZjZbhMpVnUbZVi
RxYcGYfGx7DkiuImgFL9Ljpf2vaY3cEbW6EsOBord9bMmhkvBQYmRTUnX5dE89VuV7LmCFM1tnEb
6Etdx6DdrK64pfYWqv2gtnShrStjjiOdWTfSxTkJSVfeDFnlfFWbdik2w2G0pwFFAMgAy9x2XoZD
7NKpbSuy8Chc5njuIIyC+g6/gRIfNgXm6moDl47O2qROlUQ82fAawpRHz0raCp1jr7bDP//vSU8h
a3dmW3Mpo7AhFrYVX61JGtHsW1gWdrtirNVucrYUqk1tN/wb6DjNwvg6bkAw4/qsNjtSqAp8oDgs
DrtA6xjboo3G7SSWYyjyN8JJBhGZZkXuumZJ5jHXwwzP6O0wr7baDUDmENUlH++hagZZi4FOL+7n
0v2iNC2ygCcrIndpHabFGoV9HYui/tRnU3yn9nUpUlParPw8Y0nC6vsylutpXXZq+VpZwZNqOZeW
EkwYLg7VNk9Mbot1pZj0tKRj1J1rN2Kdi4DmWfw1+wxbMLEqzrkUqG2Vj/1MT3gwhIOzq80ZCay3
xmq7owwi0trSxDuU9EqcOhgp92fCUVNkCVnRmE+JNj3DtDELpFcZ8juVffyn1RaLFKHTHLWdX5NT
FcKGX4+jDL2GodqjRRYf2fkaZmXERdSP7GgXmsZjXqnVEUHBvr5zpbOIVzHzJg+X8cKAzRYuxxoX
39hX/mZLpTnDz6XiFyfzaP3Qx/GD0nTL2qN89vGRNRl1JsLixI2Tb6WHP4Dax6VDtImsenRyi6dt
v577CVJMw65+/P7bb5xEsh+Uoy1FgaQZhtIcx5/qtQwvOZ2Sk2oc1fgkQiYSzSbPfa9kbjqb5nkT
F969fzDp/P0/4K0f1Xy9Xjx/FklZ6sz8EF5nYN9m4andL2STprjJTEtb+bSnu/S9eV/TYlSSY4pn
AceLbJzhIoNLXObE6fAfJ9HnhnWmdnWRlUi6XWOd7VKV0Lol20/z6p2AgVfjn8AXfT3fMSQODM+Y
lFzzPs0liRBfd9UAP0LGEpWRUzi07lBQyZf8vDJRkfKW6dSWiqxG8tPQLszD1uIn1mOUTS0tjGaj
+HEpSCecqKuk5+Ox1++S3rrwsmPSsjdiVAYT1ckQRaBZ7SDKLMvdlLbZfZtLDZq71feG4qYu65Kw
wGpCs+NvmaI0vWxLbdxix6gGiBGyMqmqUnxjTBblbC3LdhjFtItM58hN960Jkm66FaJvvWjZICdt
LD8s8Tc3Fbu8E/aR77+xx8gahdytScuHh8FHw52om3O47GrXF1n9ZNuhVkTjIbdYY5JSNeZ56vmd
2sEh659wtg6X3oicoK/LK79az2LLU8uJyvIn5NJFPQvGnZTYYnVNj9Vz46nlzmUFVFMhdVxKcrkh
grWgKPV9qa1qojB2qtcbWGo0fT9V/JhDVV31Rnkjcl+t1VPIIijdtEetsjVwcH5yLf6Lsy9rrhRH
t/0rHfVOH4QQSBGn+gHY296e7XQ6hxciB6cAAQKEEPDrz9p16t6oJCsr7yW6oitctrWx0PANawjl
ZbxPaC7aIqDW2kBB2z8f6jx8sqy55W2sdi6TzRUaEMlNGKJMPBddnFS2fzcvcD/cdT/7m705e8MA
qj6mZHLLm2IsTkJ3O4uWW9gTgwp+v3h4cDOvZ8ffN55Wu9Y32yKG4FIAaQ6H0zBugzM2dj16kBHc
dUPD3eH7JUhD2LJNcRQeOIfoVOR7B9uZddeEQ7z9+8FJ0c88b7FShrx4nBp73xXk7Z53CZ3w74dG
5hxqNmBfAozwtPi+OVQg22T/PPjfH+JsixlSqgEcAYAVFImDd3lQJODCXTTDuut+/kPb/K/9T6Cz
i2kYIBAaFeMCzYV2fOqoU7tCRbbFDI19P3X5iDc6wvgom6QAYKsIml3lFpgKfz/vXuS3yj9PTaP6
J3iGnCJ/X8OCbRWLvNa4HvbeCJ9VlydVwR7kJPjOpbhJQoVEAF06ZM+wJruq2voF/l67OuWwPNhM
yQzMshJ4nbaBb2q5ui6dYRX9z0vx7+97mKl8P3gLC+iBDIjlOufB+kBfw4Zs36vcQoYiTyObA4Xq
QPXaJtTAZ7tiy+u+597szxrmcL6geO5AqFvZv29Duqv2xLaYIRX501qdczhejlms2QqYo9uHiIfB
wPfT7XPqxTDCCA8d8W6b9mUOu+d9E7IpDuGM9SPIpGBkEX2uhvjVrfHnfUNv9uRE6tANECQ9gOYl
Egq7vcO0U6KM8c2lWcOomkodnmPx+AldqKMph32cN8Y3m9JOU1RoE+AghN05sD0qSADu3bctt5ih
QkzTHFnMimR+GrbjfWujfQf4FjE0BuUgg4WE8P6CA6Iah0czj7vatmwLGPKLYqCcYr7hAQ1vxo4m
C9W/Mnv+yWmyhQyF3Kp2LM83j+qHx0rR+pkvY753+E08602KjHmHeakaeAyr4LYR+wrxbCtVNEzS
NgTYB5wniyaJB0uDa+4AG9x3P2xxQ0bAHLAO/fAAO/u70BSZKPi+c3arV0SGcFWcDmjJWU8nei2+
FHR52bX1483uXJlAP5VixmEVeTf5kX/NiY52LsXN9px64gt/xoPbKL6D79wbiI8fdj33FjXEzvay
gwWwGfac8KeCSa89VfFc/Yp+9JOFvoUOsWiRLMoB/YrN9AJ3+wId6GbnWtmCh9YI0OmmABpxzvmh
p/Iud/tk22DH9P39A+FXrw179Ia7fgquIpv7KQmbX/nS/ySu3aKHRi9So+sG4AQDWJmJqqOvMih1
mYixKHa+2c0NWtgBgk7wBAGf3vGkj10yefGfXkv/n+QPkHK/nx6/WFbkmkBB+HUf3moPmsQgzOyj
ewKB+P3omi/QGbGYHpTPrhdFP4u+afflWVsckSFRVZYGHdCeDTz1FT8NlZ6yfbtps1F99D8bUSO4
XUyUTUVepaGKfmXx+JOttMURMdhp8MI/MxwUKbukMiX4VFa6fafjVrqoMWZq+qCH5YMtj75s3qzr
PioS2wKJuol4Dmo6aCXmXCWybHSSL/v0VX/0I2xqCQdldBI9sYwpr+Habni5843+ACSa/XlyMYww
olimYhD3frSvYc5+QBL1KA8rRVAui2qZYGF+db/ywv3ZUtlsz6Z3SkkHeEhTiT5Zaziy1dLb1wBl
bLM9FxnBMRB2jYcidEVC/fLaG+0+wQu2tXxsaxUvEpZ5BziMt3dhK+1hiOSwb/ezzQYlgbGUzQSj
B+MAN8jpTvfD067Nv4UTre0MI+kRCMWpWeDAu448Kedy2BcDbPFEPStoRZtziD58CSrxvub7vEfY
FkvUz20k+/6MSl7yT3VUGJTOin1iVGwLJULu2fSrrlEzkyuAsnG5DDdeNIu3++b8fMH+pWcmOq9R
A/pDoDcCzOKP7BKqQN2+UHSLJeoi+Lu1eX9uIVAYda4H+0sG6E826FYEKO94C8vucxJqWX67NuNn
TnO1LyvaIolGBBeKWMSi1Pbewdf2m9Hjugv9wH5AEE1GjvmgUGSxojxUUV8BvSH2KbvASPX796lg
WTwIjtHbxmSqCpfE6Z30bPYDhmgs9IL/ofS0kjGpCP1Ai2kXWoZtEURaWyUii4SuG/1r1QefuFT7
ZnyLICKwBBLsXEckef5wHjpi7rhr+9BNlCukaP2xx0k+zjDI7apbGXb7qp9b+FBN28hjjiM1z6cx
nREKidrv9x3jW/SQNo3t1x48m1ZVD3nb37pf5XE/icy3PmZSGhGt1YrIvKT+AfZ07LM1Hqo5a+HE
875Z396fOvc9DynWAZCHU26oSkrUQfeNvclDPd81nWoKvNFCjY+1WskF4FBt9s+jn4udP2IU2dbO
rG16RvMWyXmdz9VN2w35MxsmACxBtPDqRNRBfFPHIfk2dxHdWZzaIovGJp+qfpJIrU1zs55rMDlU
zn5xxp9rw3/zF22hRUNE4dFW4loFedh/bgbWBIdK8AGc0Bm6bIfezcxL2mE1Os3zOITgIfXMvoWw
BR/ppRGm5B6s64ESTOGN+tKPjP7iXYU/+cs2e9svQSmeGryrLoje6WFUKSH5PulnthU/onaoQyFz
epiNU8kah0FWCxvv295bABIa6165LFjErPLvw24NLqOlD/cdTFvoEdSZ51yMePR+GU5TB7xnTvZd
vFsFpHluw9Yj1bnjgwITlqt7BF64/oWgw0823xZ6BEY9F11l+GEGsaE9lJzwt77SaPlOYwlLTlyZ
fn+M23pB38M2fNh3tW1xSb7RM7wiUcIRFv7SSR164iYnrfH3LdQfsEnoR8LIA7sgqqYuaTviEo+o
fefhFpq0CjP6cV7HB9o1wfMU2uq+nIaq2rdSt+AkCnt55ZVYTHFUpEbyNTEd2dkq22KTgm4MnJSY
mNq5KlsKetXJYmc1YauUFEWeqPmCwYmo+qPvNZ/GddmHG2JbdBJyLG+YvPPBBoP5i7p9MVS3+8Kh
LSZpAqykKxZcB7kwj1o1zT1RPtmFwYOMxvfxpzkf7qWsYWPqT4g9I/7xzMP558vzJ6HFVjBl1mSp
lS+A7yt6+xlGRJWfIDDvaTZ29fLmnz/kJ6f+FpZkVFco38PsKG9+QQA9JqQlT7vG3uKSfAMa0TLh
WPajQaVNCWByW7Odq30LTIr8RujZ4PCMGJWJhoLkcQia6heT/5N52WKTZtqU0QgLK0Qu7nOQqxuo
pO87v7ZSQVCUoh6HfMJhmkkK9eU7LcN9Sf8WKBMT9Jw1xZysq4/icCkDSBGZfRQltoXKjKHRsa5R
26pX6hKOzJws+9x6wy1WRq++3/gVsDLeaJ6hZ3ivY6/8Rcz29+8y3EJlGrjFD71tzuVh5YELyg9l
bn9VsPjjjPoxIoTo9PdHwFqOY1VOIdAPzcCbSyt9FyeeKLzwoqlN/dD6ebMkWuAETXlRxm89IEin
jDAoISR9owqbWYDgzr8PB6Wj6/LgVxoGhPxxKf74dGwLg5OCr76c0PIAB4nnN9JEZkxKXgVeYkcr
46QcmuiplFYVKYk005etprPuLoJptNOadMsKNVwAo6qF4L/NYHVUISlOpY2Xb0vZxiIBelplUgp7
mvQYLMeCeWrMuqUFGnmBxb2FzLqFXBxzXguNHVvGSR51zYteq4gfhCvnJqvWKVdpYNv8M5uWrs1K
pdzb2e+UvAX8MLZJzvuiT5dlsk9umdb4W6CavIAAVqWGq1Y37n6BrV94VxWKRzcQ41rlzcpgynCt
vLaQsLFdh/YF3cfYXS+u0rpJHGFjviZ8GLoZRug+DAHjeWwgGwkDKD4fYa29KuBjNQGAkNb5eAmb
VlVeaIcC2DuzBIu4WBZeB+lghly+hY9j/9BoJH73K2d1nSgateWV8MPKv2urgdBUdKhm33i6aNwD
G/p2pkkBWRyGA4xogaJoDbfWJq1VTacbO4i5/OhIQLqTXFRkCUhk0VA+ehQuOzdFsFqoLhHrx/rR
hlZ2aNsSwLSTwLqJPA7Wb80JEb3kSTNrbuD4Uy/rEe6yMN3O2JDX5hAWUrOPY+u5Pk6Gygb1khk/
NpxD8VwZB8cD2yjxxXV9Tr7BaWHon2kM5NNNVzPX3nth7InrwXmiubd8nfAC+KRym8C1eWpZCrr+
sp4fEm28Jo3Baiiep8oyfS8rxqswDXtYbnVJMxI93sBLIOIvKhjQeLJGrXlxWfmYZXBESnnkxZrr
LomA8nqSlhF3PzYNihBxW0xV6hrXmq9Cu3ywh7Fvoe1Ph95cA+nMR4romvHIB915nt60eYW+AkSa
avJc5wUNsk5Lng2m86vMWxuCt45aE1z62lAXqb+6akV7phnv+jjo7+RUhpBElI34kIe8k1dQ9RmQ
6ZlcDiv+IK+qkfv1oU4j3pwnp7vQmAWSUeIGk42Kle/8VWtzQUXjXaEiOXgo0xaNf1iGLnwgfUNO
I59on7aNroKELI2Nj5pKxRMRwk464X0Nj0wRslwn01SjNl3D3uFDU7ZuSbjkkiSNh36VMv5wwWGS
cYSEXPwB1G/0bLth1WlbjGWdhbkbloTwprsYOkffuyFaWGJY1ykAlUvuMngdS3vRsZB+LcfJgxNq
Fb2JB6E1XKGrNc/Q8pf6UvcdujTTsMrEn5h4pgszWSsiNx8N5E6Ku1kK7+jB2aE9AV5oPvQ9kVel
LYpPgSJ4KqUgV5jWLnL0NIq81E+dBwuvtCDQ1MnWuulFQrpGDI/9wtVjrcGTTwaXk4c5V7zITOX7
PItqXsG5rdEnLdbuMe88JGsL8/IpG1vzVJs+ulxiOGxlM43dcPSadumO40AWd0D0zFQCqQ37OsiW
+rd+oXSRAIHSV9eyseihaRDE3KmtlE6H3KvbS7rmrTngzl3MLVDBp5a74ZWsErPTyCoz3iQlzpme
npQm40tbhPhxdCz6Ma3QJ3oswMbnSeAv7GGe+lhdwX+JAQsgK8OONJz5G9UTZa9D04EKVOjOqaO1
a+nd6Lqy5hJ+M/N1W8MuOeEdVJnSSdLAPQS0gsYh7df62AzLPMP52V/Wt13L54sYPZKbMiyqNiMU
BGMWoqhxI9ao9tM5WjTYklqZmzpyUfttcHUbHyWz8ZwIxYcg8XRbzo+9KNALkXRt8P8hGMvoACpO
DsSxXGVL005ABM2iXJ80KxzNICMMZp1vh/UpREfBg8WE6NQHK0ZIZcMRb6JZ2RbuNge6Fw1uPs71
wS0BXVJeQgoqUTZS9qKsa3jbJoxOdULB9L4mtKDHqamGF7HAy9AtAx8uewVE79WwLMvw4Jq2y9Fz
Asg3euz0Utlb3EU5uzWjWN4uoiPl0VtBvL6ouAfNhVT1FLZoMKmJvsk4MuCPC5/moAOWSlzVFuJ8
pxbqvEollexpl9kRKli341SKErZQxK+usaL624KXJWjtrpHovsKq57D0BXGP7dkl7Z6yStPUqo58
DGMoz6Gc10hIzJ91U97yLu6L+ppKHrMMMph+XkJ1YyRZGXL/MGr5req88QUF+zUDGQULvRCiT70Y
WnZID8L4sUbP6l1k9PRFrPXcJ6SysUhzkbNTV9IOGvxuvg2Nb5/KKuRRqgdIAnaqotdmmqY2CZ1u
rlGxkekIGl1Kuto/haYV17NeRz9zPIKTIccPVR86U3QfQ/B3H5TuirlKwryLdBZqrPsnAMRMeDnQ
1W+TOTZ+caxqJaq0cvXEsj6w0QeSiwiVdW+c1xS7OvQSHdievGBT2TybhfL6G1mvBST0qlUflcnL
8AIwq6pLsPTMdR0aKKL7K6lOBYWBcOpxG/YJpPfiS11U65hCimIoLrkS8S1c5Hqb6NKr5wtWVGV4
RcuJdDYd5mEZXTL4i6H3nSriMHUtDIsyoWr5WPdd1Ged8ctnGQymTvzc0TE1VT0mrYUdWDJEkXJ3
XiVim5ZGqJNu66a5nuN4rS/GWHnmKQjIalPAcdDuoxIhiORLSY+cd56+LKsqRuXHhk0CnZ+vDZna
9jgwVplMMEmu1Kyr8oLDv6Y/aOeXWR1xk9JwQjhlFNPvJrgbT8locAckC6k/1HwQ1yUY4Qm0cB8q
1cPItqRVgJMeFBqVFTPh5hgg4khmbMY8oQvBJT35vLqb66JJSl85H17g0+WokEPEjsQJ1YQm+CSd
DSK/n235fulgG0xnRi/ncuKownQRet50xD1mwwrqnt4MXPrj6NuGXeW2YDKd5s7Y23Ed8imNjISh
UtcXXnSkXQ96qQTFL7AJghjpTsRv4z6tx6ZSyRysszp2PBr7OzoV1qbj2FB5qVcFTeG5FEV8NcaI
R5K+7yb7bQlqJpJwrWHtNyEId5nJHa+zvpeBn5YEsQP012d/eMeL3DNZT3huMy1h1IkHms0z6mRd
ma4Qn75BUA/OPmX59NVZDn0aHeZ+mTqF1XQdxb24Q0V2zS88huDqotaGLc9iGGqGtRw4P23luDQP
fTHR9x3rAuyRxdOIUETu9SmHBG2Dvnigy8wYSLxdUA8qBEeai5Cc4AVZi4xyX8onCe6Tf9cItsYJ
wgF52bTECzADTTDe8QBJRlY4l4u0qwV5Z2NvVqi9lZFqLz0Ll82kLRG3poKVDb2rgVAoUlUa8G6m
2aj7KRjRBi1CiDgk0Qqo3iUThaqv+4KTZ9TmpzjFudlexAHh99W8+GNWRV1pnlYyuCc8t/+Z8hyi
iBqiB+XJX+GFkkCklk9f1mnhwQFu3qjTzc3olqyKSxO/gFwcDZcR3r6K0yEmQn62zQhn1LVElzaR
cyueGddzBVHnIvIPHkxxy3TxRr89yhbqupkdRrtcQ2PKDmko26DPagsluxRBv39TynaeEP2aur1u
oHP1Dkop3E90Z6E92XfjDGHRuJs/iaCdSQGQiXPtpZlwQF+aemz1wQwK7Dg86yTgL1+xAuBIXL0H
S3uvvsc5ruY32oJjdL0uBXLVYF5Uc5pnQO+zIYZnU5bPZOUZGYMwTFcS9eFl6QKO82YKCkh2j+My
XpI1QhroKrgfv+CdU3YNJ/FmeO1aXKEXLArX/pMKQC9KaUTk/LCwYiGPdPJscYBMUM6ztvKbYxTG
5L0OyHhXUNz9WUB6y5AtNCP4DxSk4qwO+3zNRKutvezMXNGMh1XrnUQBtN0jAlFqUxhtlsNb3qxd
d6ug9oaIa2pnlD6KcTj6GPmuzVcEmE1T0PptFbDG3lQti8V7r2ahfj8FjR/dk3l0/HIhnD5PlNEO
66zu7vU0sPJygL8PyxBWE5X20PtvD7MVbZCC/OCLV0qBLdRJSVYH2N9ivRsvjvLxKuzQ9kjXuq87
7JhOr0lfMQEEbwzIXXyFVS8w/xDw8e5LP8+9B/hCIRyocg87CC+7KqIadCq8pyNd/MWhdQLxs4RE
o/XBVwiH53CsIyw68MZn/aHTtnJfBEQo8y+jysn6VUxYueZbEGCj+mevxnpAiip4lKe2DnybLLGe
6cH0Z4u4shTu2iozVFk94/ZK1CCR3MpyLD+FTRS9n2Hgda7Kd9KPYBcfYwegS+Tk0Ta4M5eMevh3
DhMAZd18nYeu18sDgcNlsaRiomrqMpwFRYuXajkkUSokTToLKoPsZSyWALJ86EGKA2R+jcpoqRaT
wgch8BMgcWSHU2GGSsiEZPtlUiCdowgNamITZwgbfYi9R3EOMHDCp3oJ35OgojEiDU28NCzqUt5P
xFH5imO2bzMnsJaOhe1jfuJs6uC2wMQ8iA+iGALzZAtUCJ5aHXd1aljUSmQZ0sJIuKY4/GKco/mB
ESJLAYDXSNdbvNaovF7he/ImaKOyuiATnfp7z1ASZBNOmOpK6969gQEqHFu71hbhY1eqCdEpagX+
q2U0JIfYB7XwEqCmaU0HhNzTG7MYf0rY2jT11WJcPl0UhlC0udbgG5A9zk+clvMnHySCN9xKCzqI
15kByqaWtlmtbdhdx86Vr2275KZLTABtMYTwWmEVElgcqqOr/bjCX8mh9W+6u6bj+hKb0L4v/Drn
CZ0svwyilX+r/BjpauTXMUsXNEvMgaoyrm9HvJWuSlRvUaVOlrHRdbJWjuJN2JU9wP0apLdlDefE
x+vNnBnDKQtYHzxEYgzaa4p2HUXsg+stkXXLBgA4axtAetjg0oPzpaDHoIem6kF0AVVfZiJbe4Cu
qAlhb1gQgb2FADvtugF9ldHzQS6ZWc3uAwF7uwcGxyydUpSh23RFklxn5Tqa4nqdS2ZwvtUFTQCW
Bkm8RP45nigE6G8Xa2WVwFXK8RsTLgNyKE/T0iRwlY3esdrwr3T2/PGDT4yZ74sYTLwjiroQlQ00
y/EnzC2DExjQaUUawYj+EUP07GbiHh9xDhFiMeVQkYOecNNX6tKPXAPDdMt1RFNoV5AX4qPylMyQ
mnijSIyqDCxdcmSac6T5CfcN6IQhwFInVNZ1BGMzRQXqOZBgSH2vH0pABXDMQehlmpEGRJ0fZn2u
gWOzjezz64G0K5zISZwHKVI8/uSKXsSJLxxv046b8n0EUbTTqPMhSGXQ8Le55UBL950onnvZR++U
jRVLia/KT6B/rW84bCLwkA4XOjKfUCRTQcVDNOXlx9i3Nck8p9oTPmR5oAv1DjhY1aOS1RggWJpd
k9qcmwsm59E/NdUCBHXIsTTSTjEYllQTjJCOK8IAeYSYdidxz1m4T7kcR+aVNzhdvJFn4O/HTnUI
cwJ0YsJvoOXK4k0DeD1aNAS3FOo1HKlDmaPQdqfEWN+YhfmHynqQ8SkxHf1hGCrFnyCK67s09gKc
ujlurdZmaJ+zPBssgvseC8wjKKV59ZCwGVWkdJ2LBqLTqI4krJwPSui7gMXLWxcoeylr7i/Xo9Tt
8MXMfo7LohlHeeUtpgEL0uclFVNSgVLzMPuU1qlQfdMnYUw974H2S3E70oL7qRy7+LTy2ctPpp2h
/61VLsu3jYR73kPOyzBAjEqmObWllI9+HMCBSRjb3DEzURiQ1Llebmck1Sfau/56yYPQpsidoDLE
clykI1Iy9dCGIf9MmrouMxUjMkk0K8UbCnfRK7TCO8hY2WlAlDmV8wtqNC0iaA9EV6Q2lR6vvSGO
0Jgd3PLO186dcm9YaVKLvLrrJt18q0kc9y3qEASnRb7Ua3PdTEj4rqeBiyqxK7FzuqgZeT5raw/i
UAzv7IJX9WSKBDI6Zf4mZrLj117llVd1p2qXDqGavasgt7bDbMbjK0wElUyYHYs4IWu49BchRKY+
WD7PU4o4Lr8vAxfchLl4tLYAeJTMwB9lODbXW0PLLrip0eR+BZE+fuQQIPiwcCQXV21B6vxyILXP
LvwwWuwFbF6GMRl7Vz4x0BMfwzEv+mTI4+UDaIvx+6B17ZUaaXvw2+m4FKi1sPaLo9gSSWiMe4/+
QZgAHYNoDd16nJzav5PIL+8p6t/wzjKACBwmhE8vBVnnU4+78xEcGuOdmmhGibSOcvcYimC9mkzM
ymTJRX0lu4sv3eqScYHT2Rz6LosvRgFpiTQ6V4ILUsk3QS2L94RjcZW8bIFdCpm9gHckaHkD4Itd
OjYKr6KCDdHdIuvgLpLr8ilHke9tw3Jzv3RiJJeiJS/CX5LFDd+YnJ7XuiYoLI9SXlVsVR1Kfqy4
Zn1RnPBivKQzMFkBjsY1SzaawTUJpp+9zb11nrIIwfOQWq8ugRVCje0bXSEwh91AUYOGk6N4Ekia
70th+b1Hq8bg1lmkSQiWLfapWerHynfzdFw7GqpDUS6ou05+2H+Ai4sf4OamFNX5xnskwhtPhPoj
rF1y134J2bq88mXqfBQgF9bjSmj4txZKaF9DNlX41aifVJrj3M1R90BpHpXIIngTSBSoQbFz9kMf
tE2QuJZCzKAehjHPtIirIQkky2cEh8t8Y+e5rFKG+vwzUDB0hhKP10okpcZ9RImwa49T1PNXbKzg
MorWu9ajzZ2oiLql6zCpJOqove8jIW9xXMefVQMz8l+gLv6+2cS20gDQdR5Nx0rA4uMpOIG7uqSU
in06OGwrDlD7KG0EqgViBEvcmxBu1YH3YV+7ln7fyJJlV/ZTdW4ekuqymnAckcDts7oJt7TvfgpL
bWAafJjn8/rp4BxertbbxUUIt7xvQvVS5LhGD9DaJPyyjPz1KjDohB73TE0ozi/7L7BhoNUrFLwB
qXQuevLzm0BU7/eNvJn0ZalQailWoK5Ck6wyevCiYNdKxMn1/UOjuQTCR4u1ImX+uXPNBzLwXwH7
/n6Vh1vKt23jOqcFxmYyf2f4mlbxPgu+UGwgvaUpa1bN6NYWXvuRNehjyenjrsneEr4pzlcKZQAI
mrVwcmAuomiCvu4b+4zC+ssSoWNfCGSFIGU3weuKBovoybyvgb0lfKN1BEJMf6Znxt5nmMSNGZF1
uAuEhoLv9w+OzGZuKANBE+o3VVYhgX5BC63fhUgIt6RvGi4oIJrzIrQkvyEoVXR03Tv4ZlsWOMVd
ozTAmNbcRUuVBp3ZJR+DCHkzK/OKwnsE8lQ4zi8oLcJBvXi3b6Vs9iUf0SvzCIhT+bDQh1IVYeJW
afcdKFvaN9qikViLAix7D60c13unuCr2KTCh4fD9rDDn+yLyOwh3UdRm0bsAdAF59a552fK+Jznn
8Qr5LkDvxMvUoyeFAt3OsTe7s5mhzI9KN+AlQ3BZx/ZQt2Tf3bPlfU/R2ucxx2Ojlnt0bfVRKP1p
34xstuYA+cyInYX1YmrX1FG1XJbGrNm+0c+4s7+cWHwBsEDmkHesrDAwDB8yAlOKX9yYZ/TLj7iT
cEv7ZqjjQLIXXJjaWcSOkuYwUh38GbAL2qEvjLJWpbrLJiLznxZa//UdydT857/x9RfdoWYAb6bN
l/951g3++e/z7/zfn/n+N/5z8arvPjWvZvtD3/0Oxv3zc7NP46fvvoDlLlCyj2gGL0+vBi6If4wv
X/X5J/9fv/mv1z9GeV66199/+6JtO55Hk6Vuf/vzW6evv/8WnIFc//XX8f/85vkP+P23h6Ksy64r
21fzw2+9fjLj77+RIPp35OMuDUmMXRueadvu9Y/vkOjfIoCgBxeEhwyVsd/+1QLdXZw/9d+CRhGk
S1CyZviZ3/5lNBK9338L/x2RyBfiLGcQBoTiQvo/D/fwvy//f98HJuPPr//V2uZBI/sxv/923nvb
JRJTlOS+X39u9PLOsma9gQbYKXTzl6BuwhR3EUU1yR3YUvNjvvqf/zI1f/Npf7cgz5+2uSu4q6Qs
c7Hc2GD8GtL2w1zO70O/ffYi9qki9henwd/Cwc6fs7k4/KUsZE76+QbaG1AzBnacPM5DLO/qqhof
I1gtP2rAT651G8YvSGF7FKinori1rmqQhOr/4ezKluPkue0TUSUxilugR9qz49i5oZx8CTMCAWJ4
+rM6dS4c/U1T1bd2ldRI2lvDXkNFnlHtakuvsEpUGK9//HlILw21/u9QA80wDVD/mE4VE58us/TA
7sv5iES7xrA5p6RLPSg8Epixuw5ExuWJatEe5PGTAOE76OLpozH4mpHLUifK9hPpE8qSrGQwhWI+
/DMCWu5twjaa3Fwfp4UOVOqIWWatk+KZ7KQVbv4fXvvHvdAzzcezbfkE9Avxr/dz0WQVq0SlkTgx
sIJOWg8nF+X+bybnfOvwiPsxnkdAwG/ltjbNzm8EoXugGcinXST9FkFqoe5AtP6kQcP1exN1DK+K
csieh9E9w4OFnj5MeILSPcnM/Jg0snm6/pP/IoIvzPD/kE/M0iiNpJOnrJiST7ez9cBCBeO1P2N8
PaahtOONzC7fJ71mpSeKDEa9aWOsicAtjtl50r7sVxEVcwTTPnkqcpSBWPLYGO0vDrfrrhy8umj8
vrEeB/M7A5rDcYg3FixIM3djyf4wWAPoLHgvac2nOS43WpXtUmdlaBaiSyW31DJxGm3EyMjpkcRb
wu6yend91JcWpJK1TNk2k2EjrBJm4o71UCaZN7d4865v0Tc4r0QlX+kkGWxdQw+meDPrO2NYQcYv
/XIl5SQiFlpTIJTi+q12Sw/qA34W3btiLRmch+DSelQyztxD98qk6KABWkV04Jd2K9G51LKSZiiz
Xa7jLeQU0yeCAZfRyo18YaGozBW771EVHaBPA8XBDLoJ+V1bWoe8qdbosEsdqMdcF2XkBAXukzmK
dlNBnMlDxVHgEjM9Xl+QC9uoSmCxirStgXtywp4AFQTdUS9K3f+4Vh1nKz609qov4sL6UckshDO8
84qIhWns7jqSeZkO0ARQyvotSvtY+SqjpedlioqdzsIaJfFirHYNL1cOGwsr6O/h4EuqIo2ZJhOe
28My7vtthsIk/Abtlc18qXElYjXuxnhuReMR0ZHFEtYGxURWnkiWVpAStkVD0zKpHScERuY0dfmz
LcCYnZrn68tnqXklaOVQ4CkjjZwwTp1nvMgD42ihvrLmzLTUvBK5cgT60RKWHfJh2mc0CqU2Anxs
tsH1n78w9CqjRQf8+1y2t2F03vs0/yaaNWb1wmFYZbNkpNGHCkSFMKlsesZmvzFz+IAH4T2cAV8A
TGNewsRtQaySWzTU2ivwDKxw0nJoQcfWLo3rX11TPGdVXQatnLfXx2shW6jsg3aWbmPk6Ahw+7Ah
6Vb20CyJo+ggmqIAtDBdOx0spAv12b2Fv1/RD+gpi2nrORLdRMycA97xY5c6t8gMImeo7+80rfKB
cXTTmbrr6e4IKLZxi1/MuXElsF2XdImA0H1YNpp5JBwlnIm0w8qutjRCSmSLIW/TJj3/dPZZFZ9m
fxfXH3JaKR4sta4EdsGh+51WKfIGf6q6O2xz28EYvb4dV0JvIbRV8pHrGoMO7IUTVtxM9pHkv/NM
6zFAsb3CW734CbqrUpAqOE4Dr+tisepTtYvPhxZcm7gHly2yg675yjxczCHoRtmjgQwwpAkDzbCz
mxxFLagl8+bzerxdHCS0fY7DL/tOIZsEigyNE8qIsX3M9Q01HHc3Ahp8WwfnsfvSgV7OieBt7IRE
g7cWL6Og0aAqWbTlDe/FDr7g/GVfOkhqV5tBM7VDokM+ugDaIrcBtrj+65eG/vz3L40DvJhNOo/s
kOql5g2iTsGVWPNiWVo+SvTKzKipPeBlS7QD1B+0Dw7QBGzLKSqn2ppa9dIEK0E8GVB+NbmD4UmN
b0Ovf8i4+dQpACPXR2ipfSWMJ54NcQ9cW5h2J7BZggyYZNKv6ScvDZGyPUeAhvLStO2wTQ88fYKI
+kNpOoGmJdubfr5a4KlA5+IJLqFh2cE9xRDue5nH4qWQ9ZoH3MIAqbK+gLQwZvaYADMBwrM1KlSn
wYoLEjGuaeUtjJJa7enFBLvaFB8ho0+r1c6sVg9Ybn+ObiG3IsjUko8Y63gClKk+AdnUvYFqYOxc
O1+zVPtLUP6fmxmaV2I4NrpOA/W/OM1JEUOauCuTbSSL4gezteiedKPzXRZ2VW20uZDgCzGtzDwK
wcfXBMS0FdmGvxfYS79CCfY2IoyCR8BP2tBmkDMbxE8KKPrBiGJAgvoyM1KvKAg08UwoFHi1WeDM
ABhsa+yAljF3dd5NYWI66RNcYSwgLWYnZHrWJMGcTtEjNEDsIxHR5Jmw7QnSJBqFR2NHO9WyWd20
Lx4LMZRKUqkAPBUuY+JkjCKegf5z4g7+qzMDfrNKkCGdadAtDwBbHTSS1gCP63ok/b3QXRo+JdPk
wFO5DYBDJ+nIAIDJ97Gxj1xGR5e5d9KNgzzJjppx1+FnCe7cje3otUkOKQZ716fAJM7S9piVrJF4
lwJPyUx4yEkZdCuKUyypPHZmYx1oZmn3mds2m5VvPo/qpW9W8pNhTzkBoaA4UQvQvXs3GcCAzYui
xDFD2Psqj6csMNFUEtiTJDuZatBALSw8xUECzbxLy3o6UZ10/638oIWPViX/SgcIU12rptDyrC02
8yDdPD8yj3ntIfLQ825Nl+LyszWeEZWFNvV5VOQpeiohy/NefORHUPvYo7Npfxl/gJjvYp9mQfxz
5cMW1rUqCUgF4ojH6I7dOQ/x/RhkTSDxlOlJ71d2PwX6Nvad0Tc2yX5cudkubP6qUGCGaqKUnE9h
PJovZ4TV1JmvK5+zNE/KwqEpz0cdx9Ow2eDG7Jeb1h+93Ic4u2/4dEMC4a95VC/sDqpqIIjTKN8A
9BVmA/ivtfNogirt2ayG2TZZK5cufI8qHuji4tbPbo7pachjBg6PSK2jZcq1Uu/CR6il3iTKG9nx
Oj/VJoCJuPEmAQg2pTdHegFPlX7tPf+vd9qFiFYFv8uuBkjKcKsT3iPzH0j21ZGAEnKETyH15xkM
6gAFGuG1dh7vJ+STLV4/4gDXfHHicirfIqsZj9U01X/A9yCAZRMN3mlmlEO1hZRSPpqUUbBVUAEO
GZh1j91ISVjonL5XWUf9PotB/ErcbrrtlqKqL7aaMKWw2RhmEMyq+Y+m62FxDU+3mK+kwaXJP0/a
l1NyayLrTfBECztxKKbWK0EI0/SX66GCguOlFGueO/3S+ACVNxh0pFPYy7776HLwXAARzI2H2HXt
E9LduAXR3DpkqHh7heHSlYyz8FFqlX5MbaPCUTw/FS70X/JTwh9Tp1l5111azsqIgVcEdqBZ5qeh
gj16Wk98H4PNGFTYJ0OhTfUNoBSc2xxl8GLK3LnPeH6SojN97hQbIGDWnhUvF3jQunJg6oAfZcNc
8VPt8n2UDb6R4JF6/mM1mSeMB5fhzRccZO3t+kpYGjRlx+lbnjXMKfkJOitQVgWFS3+p8g7vu0+3
daCcYNweVsezXaOD7JiQU5dCMaHwKkTr9faX9kxVw72CckUH87TqVOts/jlPMMkTqJEFbUKqPfiw
FFLRdfXdGKzpVGcpzpBMVkee6OKbHRsUMj4y21eNKFd2uKURVXchMzb7yjKrUybYvpiGh5qTX/lo
nfq0WLtC/1UPu5BRVQF4VjfAIfeCnwZ/DIpts8uCagu51i0NuM8CeLN6w0Hu5E7cVTst+H9wxz/Y
jq9ggb+SgZf6VZ5NUP2LUI7Fcb4Lpo21/Um9ftf48Yb7v6X3/XS6N/zPby+Dl2yIJzzde/nvv96/
PtELuUOVjRcN7wyXZ/zUDNmuHaXp1ePwRHW5vd7+wslE1Y6PxjoyyAiBxLiq6089pdW2A+NoJWlc
fIPVXVU7PmuAQYbKY36KyV0ev8K4wq/Np3z+hfP89d+/sO5sJXEUAsWVGCohp14bKr+yNDCUoLXZ
EwOQf76Wn5ZmQckXIINXLpQxkGRluZEpzocurq3sthSuSsiP2jRVOo7AJ30GPU37T1axx1ItqLWV
++jSICn3F9KCedye94hkBC7CSYPKiAPuPGju8/VZWFpFSvRbqH9WLO2rE5wpn9qKHyxHD25qWlWS
h1uHRNZCWQXyIN1Js3L4a0XayoFmYV5VHXmw2JqMgup3Ikn9e5bt9y4uD5EO2ZPrP36pfeVNVEBk
36hIkZ3GmN6Nqf47i+gROKnf15v/i3+4kJis84R/OdE4k1NB/AgH8i6YA+imb9MN1uehvZcPRTDv
f0EwYEvLoPsUHqggv6sdtHF8iCBvCt9Y+cSFqVdF52kbF1o54vphAmKUglJTEbGybC83zVSJyo6T
tJqhihRqjDn/ZbxKnouiyVeibql1JSjqErZkWtyNYWmRd8MpNzTKVpLS5WkHAf7faeFMo4bFZhpC
NPXBkOkjfNXBoov316d9oXm1lF+6moTQhxBh3VI/z3+YBh6PksfrjV/OFdDl/Pe3d7yUuaiEEULR
Pms/auzexPmVpb9ua16JCFk6c1vNbRc6Zqd5kEnZQUpg9OwGIqSQM/683svC3KoFfHcaB2OaexoO
kbMtgOVLzZuwJTpTK/eGnSe8mrEoI6PRAygl6ZsG9SHfgkTNvjDFmmrt5a2T/T34fQltYQDbMMwu
Rfky2cV532wGsy481nZQJMrr2KPNGm1oacqV3U3oNKcm8CxhgRPk7xwaYl5Rd8Pe7QuyMyUo/bfN
iv7v0uKVazpgotOwNrs7O6r3M9Pfrje9FBJKMHOjAQjMQcTh7sb3OZ2hN2NE850bDe7KSWxplNSg
FqBp0nnCmmJkq5nzCJmI8ReKv686DAluyqZMLfKPbYK1VbokBD6f3FuoQe3jhtW3TYBae3eJBQm7
rOpDKBJFx9bM201qxNHKAC0EnVpwH+ASBNxA34eu5R4bE0f/xF354QvBoFbYedFkxdA0Ihz11qsd
sY8rx897KBbC2NRYQ9MvzLBaYM+60mVSFAJ2WNlvUmjpQePjE1C0YLanXFuZ4oWlqlba+zyNKqfK
sY6adEtju/IkOKGBlUEV5XowXH7gZKrIJ2jyJjQcGA1bFBn7/LGJwBM1DllN/ax2oC+k3YKz09kZ
Kf71+BFXczpXhUFCo3vnbX+AndhsfVixu3IAWPoQJeSSQliswvYc9hHqUFamNdC8onsrZniFgCBA
DaUNn4F8fH3cLi9gRy3CZ53GoTzmipDT7GRS28Pp6ul605cn3VEL7/1sDhPorTTsoClD+3tzTCDQ
8XFb48qealVDSysDyS8eTpqZBi7eCsHPXllNSz/9HC1fNiKoyo1GWlk0nJ153/H8het4/YPL9/a2
X3/u90v7coKiUOLqNDShIqBPzQuAdqjixCtX0KVJPf/9S/McVjQQ5+y7sIuaj97SnyWEN1aG5nJa
wp3v37bjqpttFHqbsGapV7sfIjb3TvJStZOvNdZKJ0vjr+yatmlDsLPBiWnSnNcqt6lH6+ylw0Jd
SUhLI6REsXWWY8ubdgrTvnyAGM+urq3P63O71LQSwGXGpqKMBQ1lV77BV+OkJ2sK8wtNq+V2kkF/
QljYjotMg4ofyhDA4V7/1Zf3AUetswNTHdVOO3WQMeMDdE8hWXOAntewb4yp2ADb7q4knIWpVavt
zNFbN8PyDEtUpP0+gTwurqOGV0tCViZ3qQslem1rHqGMGjVhPm2mlPqD5bcOD64P1F+p8f+9fzpq
tZ1CGDcbDdDZStH7cCEMGPTOPEg2fo9GAzUN8w/UD30H3rK0m386SKtWFz/f2Pl5ZXyJ7FbLWNsy
DbtP3YPJH8Wy9JqIIDk5ow71rMkkUPrDjLkE7HvPtl03GG2r3kLuQj66kD94u/5LlpaikgYiVKvT
bBK4EnDI8hnmyTWclQeKpaaV4JdGTXooX+KwYBsSdgY1eTSjVL+xdSXyecVryPDUXWg675Z809d8
nJcWnRL2tTkVjlujXdupT4ySPdzGQvzulfi8fCxw1ApenJt2G0049k32uz4R6O5BYS7OtgQqbNTN
od67uz6xC9+hVvAgezrUZTOScNLZI6RHTA9BkXnQqF4DzS+kGrU0RHPdhXZR2YVWbTNfE6TeirjP
AgvURQgsivi2TKN6+DIqk9gemi7MmPFjRCmCGOVbUqyso6WvOI/fl0gExAybK94AwzYyiQ+2pfYC
CST+UDtQ0XIp9EVvmw8l4rkNZUW3QaAZ2SwgJpz2WjCDqHqESAlZOakt7OmOEsyQGBG4VGDtFjTx
Y1Ycu/6bAS3WofnF3dsuYo6jhDX89lqol2JPh88CZF5J/gET7rXa0NIXKFHt5qVZiL41QvDfP0md
HW0XYiD5uI1jZzt1awerpeBQglySOTeTyNXDOGr+2DMXHo+nOwBG8pWt669LxoXdRS33lIU1jnNb
GCE8lfrfplkJaAjm+SaKaLRrwMA6lA0gfFCRi14jaMKBdFKQz6x1nTdsDWUImK2xvb7yFvKwag1s
5yZPTeScsIrFNyg06vAR4q/X214YSLXEA7U6O7KkNCAWf4ZTWeIDQMIY5xm+v97B0o8/h+2X8HRt
XhhtPODHz9DiTGb5HRqaf663vbDY1AqPlTtFaYCVHwIPWtewII6twID4lzUfi/Lteh9LA6SEvSVt
UkHyTg+1+BmCxr6eQXDIWBmc8yBcWmRqvDeUT9DixzK22YNT5s9x5X7aLnmd7WxljJZ+vxLtGu8Y
gaCcEYJ8K1FqLtMHCBYLL0qGeSVrLX2FEvOJ7XCrnGwzhH6SJzS8rNbS72AtkIrbdhBbCXfmmklv
RtQMgfGmga7X+l1fRPHG0tLxti7UUk8CmTxUEyIzbGIoUEYAMA8OBFVvbP18mvgaBQYzWZFCGzmp
SRNCwhxy8Vkxy1eL2/kauGhhqq1zmHzpJG2ihADKYIZ6dX+W8u0+bHelwr4QxWqtZxYjTI8oxFsd
2Cz4IPNBK63n1cpTy0Icq2Wc1Eq1xuyRzZHIoV8rf3PSvnVZ8l631n+czpvrobywTlVQoVkkraAG
LoQQeN+bOHt6RW9Jz+4NP27MfHtbL0pMs1xzUt0VgNvx7CUes2dYd9wbbfc0FdnKalr6ECWmcRCX
VmuXOIN2zwRn0HqE2/JbKn9f/4Kl6VDimZk2KKa8oSE2HrGZnLIB5rJF9u6M8kOzU+gWwknj2/XO
lhatEtqp09uUGAiK1gbXEfrz9b4do9cGFjIrBbGFtasCB2MClVEYMOOyPlh7FKEPkbWGtXYv528V
LlgNVgZ4nTGHVINRqgaSthc1+h1U30545f5hYRg96IJDlJBBVez6gC3MjoqDqyBFH9mymkN8SvLE
XHvciRZKzocesoU/4PBRagGd8+rP9e4W7juqL7EF0JreQdAhnDOZflp67W7jrERld4TggW/j8cyf
MyvCyXts7bWbycKiUMFyOmSeKYt1CRj6JqpQWy4PVr8WoEuNKzu6Ns9drhkRrj0xoR4fRshPJslr
3U0rL9NLHSgZQGuZm7oCiPFetncjIT8bVmx7SFyurIClBa2EPzWBtoc2sXZsB/LE46QJwP3rd9fn
e+nHK8HvoLrbYkjcI9U+x+5+Fm/tmo/7UtNKqBswMRBwMNKOZnk/tJBbnlKP2yuHkIXGVc9i6OpR
AOum6Di5jxzGjkn7DCFz//qgLIy4alrc63mCN6RUO2akfilLO/NTNq+ZeOp/MQUXjoGqcTGu+lWE
okl2PuDDh6IcJAf0HGY/uR2T3J8FtEs9Jyu7fTczGGjw7Lshs/lXi6O6TzvDOpigSwZRb3cHgQPG
Mc5g3pxBvPKzdUsogdM500OwwObWhxAPC6JWGyK/LNLZB1DQPWuBQ0isbGGRgOKW/nneXuBWnQ1h
0UQtxFT7/sHU5ggvBZXt+mU/uj/6qm5quPJk7mHUNK30oVINM4Yx7S3mt7x+b9wRUsyV042vbevQ
uzZvIXCbtl2bwuEi0X7bWg6vnEZq1gNMZYAj4Dr8LTeubXavOrXBXZUst35lWRYRZNDEfpszB3JQ
UK71rZE4Ie57zXewUPofQ2Y70CvIKxuy39C7Fjw5OFEFk6ks0o9w9BLBbJPeH7q2fyW1+FPAu+cu
SZC3GE2S6QmCoWA0ETeufyYFvL4KEJOhrFya6Cpnw95gI0Rs0lhs9aiunqNpnPHv7mdrj20An2nD
L+DpcsxJgrySSfIInY4mYJRaUAa1AUxBVrhPITq0BcxN28CAqQoSK9cPHXTo/NoYa1/aI6TFJt3Z
zq1hPsC5Uf4hGgoSd4VAZq1kXkuvrKxmW0YAvMMFo/+hQcX/u9CMYZNRExWM3hh9bsKWbCRJGYxD
avgsatI7fdITn0fjEGhj2Q6bPErM9MDqXpr7pE7q0te0mIL2prdAi+eTfOYAwHwMZkrGjdlaTrGl
OqyufGinFyfcRefDLAnsQSbK7e9N6s7gHtt6tp8h2rwpbAQHgyZx73Mrh8y/CQRvMJp8eK+GHO8m
seXwDXAqsoAwiUF3dsuMu9TO2LOAYBn1xr5oPVhyGXsh3VJ4pbRBqBKw4qw3rQnnC2IVfD4YoNUD
gUmhDwtw5rh1YFfa4ii571IBUUmkAVwTiPxWaPDtC5xEr7aFxaMnt5/GgwuJ8gQnfQEUiF2ITZOz
ahvlXEITumGc+KLuoiPLC/sP3vo1CLvH8RvPcgROAqu4btMaogapyjR2PLXsR1AsssZjYCncZXND
nU0isvmdtZCicGYxvKGma+YBFakp/EGIqttww5w33aBZW9w5BkCALO0At9jiLcpH9o1Jd/R0Ks1t
B9c4qODy6SnmWrsXtQ0tFKeXYe841aaEWvVbyVGeBD+7eofBn7bvq0rbsKyE41hDD9DZbVtQkkz5
o4lH/BziVsFUm8TDbJMjmcvsESa58GyhgF7bKzlzKSEr26ydpcaIVNCELtAKmIs8YI4LBeq52FxP
yksdKNuszcw6tWFCGMaO8xEzCYMRBg8vOCOsgLT+wo4u5WVlo9XNeO4y3WHH+YFAEv9xeJs+9cZr
7tJv45P2Q39n78Nr99TdRffm8/WPWjjaG8r2mzQ2WN4pY0dI0kE7pmVQ/rXzWQMS3WaNVyXzGrD4
8vDZKuo9b1Iol8dGH/KUjkHkANVT6sV/lbb2EL9wUDXOn/jlOhoZU565g64da3fyOtgdgbEexMlz
DfYeqdeUFi5/hqOKqRUkr7tuGDowX+1kK6uofc1GGIx6hSZ+XZ+Tv/Cq/10HVMUCzuAaCriojWFc
ZfTIq1HcN3B3+cn0WPgymf8juTADPYb9hWHaMY6sLcXxZjYiH+Lt0ymGMn0Qg/m1seP6FvlSbN1/
cepfhres7MaYsS2FERs2BtS78WJ/U2SBt6fMXBONhBOT4Wn7ux3L49C9D5W5ElWXJ4yqAEJYQaF5
vc5C+GQe9D5Kt11Sf4tsfe259HIIURVEWMcGwEWaNoWTsINx/G3PbTA4v5pVNv3SF5wX/JeRt3qt
P1f2jVDT7cdJFCF0pOA9qeUrw3/5ykVVAGELf0nYuYEqBKdC8QTEA5im2N1h3AQWPJgvRflSAMv2
mRYD1FGur/HLwYpjyb/fNMVObNJWpiGJ62+wEMwDUfa7tu3eHR5Hnm3UK8G01JGyLRQmp246JnOo
uXfj0Pm4v3haBF4yLLygfB9c/5ylIVT2hsFpZlp2LuwLC1iVeJU7Qq3ZjYvYm4qWnuBmP5xQrYWe
/zCZN91AIKr27xDGDiGZiCIwSY3sWKDkkbR4/2lfr3/R0qJTNoZshjFqDn5iaI/uXo6wGYFxl06N
FaTKUvNKyGvQJLVkyxwQBIsgr3duBq3lemVTO8/thfypAgtlXoDOjRP6Ubj9U5WP97AGWXk6XODc
U1U/iI+g1Eo9hdeVMT7EeXJPiuHeSLUdnaBM27kvHRf3UB1O8DIDZ2LRdysjtpBmVDxjhbuA3jr5
DMklbtxrsAA+zDB7DURqwEkrm7I1AvgC0IGq2EaoLkCYHn67RypLYxfNWnsQkP0/JChyRHle3rdR
ffaAnPQ9FAUqjxtMu+8s28TFbZiclQyxONJKitCh3wwGLpvCkUwn3sSoh9WIr2ibw6vxHbcOuOng
xx27OU+34DFEh84a1+QnFgJahUdOuahxXUBSryWMHMY3g8AfJhtgWfGzzx5Aj1/5yoU4UAGSMeol
8Icq5hC3pAqGKh2MlMaIwjO3vC1N/A9AsoIlwNyO7GiOPyT5rxqgZaBN/k1ZQgVF9sLOztaU7JjL
bw5u6jqFY01U7K+3vhTHSpIgNMvbIu7ZUUbTo9G5B6tao5pdnl9I7P6bPLsWHtlOD3/IOdcdvDTD
zuuY9wCNgoxd/WQiIj/0SpNHW5+baWWuL29FRMVFmoA6N3Os43gPrc6W/MimN7fFZe+Xk/6+PmCX
VxNRZYlghFHZcCF3jn0sU5hxCD/TnNw3C2ftsHN5SiBC/u+4wbcucaF7PodEGG+2wfxuWjMN0M+b
5f+mbaJKEhGkHR0IFHYkWj0GEt4j/mw0wtdN+Tt3nNjT0hbvJyNpApPYxa4fBcWDNJ+PVqPJu1E0
38fOHg9tg+szDCqIBwcy2AWRGczt2pTfxZC6m67PyX6QuCO4pQOTtttG/jxeX85oOp3gwQvnsSOK
wS/aGIEh5O4TGls3tq8cMAzHjrsafPFQ9PHkpUm7gUL8llj56hP45f2FqC4WbY3bvZODXoVnDO0H
/Az/m8xMPmsGdbzGbfo/HODVnZ2zOx333mCEC9hpZHC6sgRxPypwEvy5cojfiiKHtZOr/4iKUXqt
Ecm7wY7EJ8cN+uBCcwrWMjLxhTAMT6+KX2bEs81cVIUPH77EA0iEvuk9HKmdbpr+9Dh37HLmyidL
JPVG0HQ+2NLKtw2kvQCK7sS+goxYSKj9M4aF887C2+Y+cs/G4+MkgSSFCSQYYQJN67qBZzSX8Ufb
5MfEHZ6sgZNHODdD8QVGd59c1kB0JBOr7yxYtfq13uNR5LYVohyo3EIfOLMbHg7kY0QhoOd4ixz/
XG98KSyVTCnzqYlKjYszPBAs8lpM8RHEfvF6U/Mq/nRwq9SV8WDDAVLe2WCCuJp22y9X8acOy0UO
vBbwDqzpIEMOtWMb1nMrYC19YWBU1KkNXXMKv3Ie4l0vcNzCS1DQ7+oX6FsHrcO8bGgOgEAdXYp0
kRdyn/XPLfyrsmqGX7PcTRPZpjXbJ1azmVzzHt7Hu3weHkZsdM0Ie69k5Zcu/VAlsaZWDTncaXCO
WmVxb7LnA1R9bzoCwFz03+TUVFM8Qp5jCoeq9TrAQwHzgtzGTWcAws5f9CX1dTAYyOoExsA4KqV3
PQxivcjS82MkwK67LXhUeaYk6iVqFsI55vkeOJKCHkvj5/W1vbArM/3fnw9rLgsP/mi6gdxzNPwk
8IyElbFn0R/w9rrx9yvBP8ASTuojsY80q+6drngTku6Gwtld/4alxaOEv6M71tCYZ1Ehzv2pFjCS
m7vvN7WtAlClqEz4/tpTSPvGS8hnvQakXBh4FXBamCQStJ7wIAjsMsAq+96GBqT7TNosaIzbwKBE
BZ06QNX1Q4Vbcu5Cz4l+l9mfVWVs+jeNXDiyqFBTJN3JokzIUNf6ya8JjJYHjQ7UHxsYtoHnJDs3
MB1Yxfm0h7OqkRbdvkBl5YdrzklopId5nPUdzGL5QeDtF0htvbD93jg/J0GvA3apkRbjFSHOamub
GnWH59mizVEIq8x0RPpys90AHfiPiIj3IUEZPh3GaRMTDiNhkcOImGnDFtsne7DthuJlxUw6vOyI
on4HKrz0HVMv2mCKEn08VaA/Co+Mcw3euQEbz9i0Az0tRm/qCZwnrSwNi9TJYNJdOZumMYc/OUrD
n7BVKHeOJbKNPJsDOV2u7yDsM744FJagvhFF2avbwI/2aaIxyoMOFKFn2CTGJXSDc/vASWLtwM2L
Xwb4xx6ygUbHwpbOVosSPBXnZXUo+qLa1kDu7AkQ4n6PEtueZrAmheuu2OQ8q2HkYLb9rit7c8c7
DdU8o2KgSpQRbFV9OHa3J/B9XRiKWxw+lIbGQ4gYt6/Asid+38FX/UiizN5r1uR81yAnuomGbnoG
8Q6WlJVk905ldy/gZZdbEypEmwbqooDC4PEFdUMIfz5Chch+zUVm3ZkydXyC373PmTS+Rfo8gBgw
tWA7aLQYfxYloJ5ePvNuQ8rsLundfCOGtnygVQZJChg9P/RW3e5LGUECA9kJOmQtjGcj4KI2mG3t
NJpMNzYxnJ3vHfixgW6f8t8oYvF0D8ZP3nk0Qa1y4zg2h+K24x71sdAfGzAY8FDttijsnWUVN9SB
0OWmnErIZhEUXlFWrb43g9DwO024LVeoJvE7DZYl9qbgJYwGJvir+4nMtG01QU2yqVB8xRWgDsaz
hbLBpmFH6wYUCHAPXopKt35Z9UQ2RRQNKSqOjJd+iaPyN3hkRNxrBmY8oVqE+yheGLTeK+YZnsPu
1G4GPnk23BuCHqs0qJ0XDeax94armb9k0zfPRQcXIFLw+i2L0tc8Mqed3kyVdbCTs/YLS0aUfubO
b+Oy3ed8+D7DE9gOGD77IdKg0+FrqNCenR8iw4JkR2qDY2kMaWDmkNi4bWtUoc8m3tCmlDTsmBmQ
0OUz2xWG/g1ehmvgnIULn6qM83+cXUlv3LwS/EUCtIu8apvRLB47XuLkIsRZtFM7SenXvxqf/OlZ
I8AIECQXarh0s9ldXdWb8xgnPbqM9UbgPYSnQdJ1AVRSk42La+VV4Cxulqkt9dHMFOvQJEBQpKDE
OmSstCDX7og9idN4I6+2coP9H/xZTlDMnkV+lOWYvBW6DpHwNnW+xgWsLiHNmaqRVmZafQTuTg8k
zVlUjMMWbcfKIi1BzYpFpmnmjnWoUFpGu0SCEEjX7iTfkjFZ2eYlcU06GcxCYds8FOxeR6Kvped8
69m9NvYiOJybthQ6KeKDoTrj/VQ08V/I9ao+p6m1EeOvJFuWdFo6esfzJu/mYz9pmp9L8to3EILt
tRTd68qlE8mutPuNQHotrFiEoxAfLU0IdpNDZr3aie2B5dU1IWIKslD0uPbB16KixXu8Sg0rnacW
eTvI3R/qMS6CoZbDr9ujryzYkujHYAmSType+7o1Q+JeSykQM7z0mUZFYMI43GYeJtcBVmEDQ7Z2
hBfzMZzacazKRja1HU9Mk9B51/rfgvRRX9oba7b2jUWkDfntIVZ6ZBjSUjQvli6mx76pFfDn5NCi
S9MtkdIVgjXVXkTbuGeRqu6t7Gg5JN6Bq3UIOscxoBKsZVjJUmTPIKmkgKizeVfVAHbzrhPfbu/d
midbeEymCRkLMsYHvcZDXGAlY4p60+3BPweAqkvUuJ6UZtXJEvd5TID97ObBF2r3R6XxFQ510BFt
5kI/51n89/YHr17gkwB3SRpUp2xEd6NBDoZDmj14t/cKRTyqptoWGezn60XNhb1OU2H0uQQLYuuM
9WOu4PYeVXP0b//+tdEX57qYZoPpoyOB3YJQEUqyzfxFinZzcZwlIS24NG15REUPfVmu2RyGeCPz
/bmpUHN5ggsLwgq6Jo9kPlfFn8K4M7sfTf4lF0nNxRGdhVpDsKqkx9T6MxkQlEZNoIoLl1cDCNVf
bq/8536YLgGSCR94SkFOc5x5GVRwWYScLFqFkwmB73TjeK6s0xIoWfZMS5oM/KnOqLmU/salftLN
35mjbsxi7QPX2X1IbvAeNCI5eJmOGgjK5GxVXtv0p65o/iCrtJl7/dTIEEz/9yMTOt5NyFoBWtH8
Znw8Ubx6ABoOb2/E5yZMl4gVwRPb1FEaO5ace0rJ/RSkv1v0Gyt9a3Qp98cRbTcAmcijuYv/Ue6K
c33ufR7Qf/0TxPce640ehHe8xv97IrrU+yvGPCUN1umYRgNUy4P55IS2x3zmS1fbOef4gvjrDwnb
kO2+RpIB8cb/bgwaqo0W5JaYXMnLsLfNwlOZ9Xx7X1aXbmHkZWpXIOXCjNrOBbOLn4d2pEYQdzp1
7nQsPbLxClnxge9Mjx/OcJXGlhELHIAMGYjGfKX9lhjMSskG+pb/XSA+ofYrgd8+9tTI74q+ofca
A4FpaaAcO4+WXXgyM4ow1bl5Llu79Amqm5GWTupjo1rjjnQDPRW8zfZodjW/06IREcq77FTnUK+v
hNZ72pQad02OpxlY7ungNhkSaBv36bt03CenaqkPCH1KELvMWBvLZRF5kK/xQ3VnH8gOjx2v9VKo
AV2cO+7OnuoXP4betUPg4J8ab9z4Be8u/bNfsPAws5ri1gaa9Ii0rA/j9BT3tYwqt3YvT8G3KHPf
ypBdpLs7/fg1+ZqHw6G6v+6vtNdXDtAcRJxZqPgk2KIoX/EX7xTPH46LXY2CiA7oM9UMU667lD9D
n35jumu0pu8b8WH0CnBc0tuYrrLvA+krrrWHGqOreH8H14HnGAICUtHCh9YJDEDduPFWV3kRZahs
nBTFhK0Jbw7HAPT5J+tqdPgDrghPeBP+5NHgo4HGddw+sPzRNbAJvYuMCejgQcCzHw7jb/ozv7N/
x9S1JtfyAOjdMNLPVRd1+m5iHxYmNZMOTA74hR1OgXZKjiysPcfrAoE1yU7JrglsEK4O+GbigzD4
thNa2+yFhxuk0jqZHLEdsKw6aXzQa9vahodbcTxLyCAfUSiMr8Y1miE0FUv+dvtHr7GNLwGDeTzq
ylxgYP47eXGwY9eDZPjjXbaPdz9bN3MR0rvcG335zzhcd+ogTojGz/1GfPbuHz6x2iWqkHRgtYoJ
foGFb8c7PSj2Kejok2DYx6f45Hit3wX0rIYgHg7yQPHjgARGNIRgOvi+ZanvKN3PfsX1/fjhzAB2
xhxc7zjVD1Mgds0lPvDT7GvwIiVODz9ClPMb+uGjZs/cX43HvPQwnMFVcOgv+p551r3lb2zJNaD+
7Kcs3FjbAnHVK1gQp/UlHFjyzcGVdiUOHvYNEnAu/an8jEc3vdM8lN79/qg8tfutz7/fyJ99fhFC
oY0Frwd2PRG+6b2OrnAzP/bILv2T3yd7dF1Od8YRN+BzHJJLf+K/zLDy6xAycNgdLeCB7ir+1r68
8xZ+9muu1vZhXyTQcwQ9gIhVMle5DE8Nc4FsvXeeEwRIp/4Cgek37f72yq+FEe8/4sPHFDrTuIfS
1XG+OI/sXnmrziiMB1NoHfQTdnkjQ7AWgL1//8N3cIOLEnLVOGyH5sTu2zuxq3fONyzoo7ObISBh
eWjsCcqdFU2723NbcSBLiCOK+JyKDrsqUg3lWOJpSbnhb1cc3zvq7MNsprmt00LFqjUjdYd+RyZA
ErQtOMhaXPGemvgwvOp0DMUgXKJdyFDOhZrmgxW1++Su2hvH9rn19d+lFZqXPgQi5a04my7QXy47
p3+NH7fXbqXLiy5RkDbDI7K/Xnk8nDwWNRHZJftxB7jlAcy5u8IDTNmXOPxjROCkmp3YCtVXtm2J
kVRnOqNvU0dgW7rKa3MvzsWzHk2XIkIB90d5yB75VjyxdvqXsMgx5jG6rwx5tHfZnj+p5/zRRgxN
Xsm+vjBULL92FJegSKKDLdmIMafEmvw8N3y0F27ERO9A60/cxZLxUUy5MhEU4I7pSYb2znot9sY+
OZBTFqlhG42R5RWXLXrJlYO/RDb23Yj0XoIFo/HFIT8UNYrb77eP3OpErpfDh1MvSU9A9jAjdHyo
voHfO/5X/jCf9R8tclVIwrpg+siEi6qdEm3Rfa9NZxHAgCSeGEqFT7ZgupuyYwych1Vt9A6sHeTF
Cw0yi0IoJnIYil26OdvNm0LxayMvUjD9tXk0SZHg6XozUNK3apAb7eef547JEtkIWJRIrgz+R84t
d2QZnM9vNX9u5G8TPeFkiyJj5TogSzTj1E9o5NPVa0RtHvQAyekw95VvzbEL6lMV5fsszM9O1CLu
iYPb5+vzRSNLeOOMxCr4d+DR+vmpYM/Qp9q4DD7P8qCH/b/nVkvnXjES7AaSO26sci8xhTfEhi+n
esvI1/bleoA/2IZqJ8pgXx0IWkNfs1/JnX7I9izUjsqdEyjnOkru02/dHTvEG2+e1R26LuOHL4Kp
ShCng6XHP7vMpZmrPVnfq4f6Of6RjD6ej0EbTvYuPuqn5Pe4NzZKeSvROaELL+CYFed2gpmi+O5a
8UWGyFIHXWT41wC58KBY6qd3zb8iqqLmFz2wbzp0m66Rw5az/twpAGv435lXM2HMrrGf/SBeOxKK
1Dr3OvdvH8P33Nb/+2tCF27BSJPZKRpMsA3awHJVPNn7nTj3eC52/s+nFKF3GVpv9a44E58de7za
8Ux3u79lgJ7rAH8H9L48b7HSr8124UsI53M3ayOSxbrMXN0Cupgw1WsAoLg94RW7W8L/UJY1oM0K
H9sBKs3lKS3+3h54JX8EScf/blRZWzYDtwBeiF4fKBcIMh+bEL2yYX6Re9tv8ITSDhNOBztP++pi
7zu4lNvfXlm1JTIQrUYQHhTYRDlobt/8yiwdddWNFVsbfOFQCrDX2KBWg3PkSZAAN8FmAEus4PZP
X3lfkCWgLxM6Ou5n/HbjYr12T+aLei4fu2McDi/ZH+dlAop2I4qk2IhPjvoS3JeYM02LAl9yaOar
svDQPOc28XciHozsnwNpx1njW7ft9cB+9rGl46j0WOgqTsOr7v3U3Nx/+nkuXDzwz2/ZIXyr3TBz
v6U+MkWlKz26s5HsVd1/IO1H7Pzv+PJQei+3V3jtxC8cCBcSze8jLrdSNf5ZdhsYtrYx9EoGjJCF
9wCYooSwJcaug/qfUXqydjMgvJ6bR+cb/cnu+qgNc0jZWQ/ywAPLs4/5l2JYQhaOYlJJytoWm2k1
NVR5R5CRzBs+ce2yWcIEAfGyLW2Gy42fJ08NxnN2yC9xFJ8UijwlD5SdetJ9hsdhCWGhb7e3acXM
lhBCVjhzrjLEZ0I9m+ZTlf6a6P720CtNuGQJHGwgOamUExaLh8qFn6xj9lA9k5M8tPfYn0N2cfx2
41srp22JImySpHUsE2s3SqCECLqXnfvbs3A+t6gl8qKiQpXG1Xzn/LkGJE5LLX8QVgDBDk+aGxHn
SsMYWbZ2l3nDu9bBV+TFuEyHJqIuNOWQf1MvACP9vj2VFU+05KrUq14xqcReq1p84sOd3iL1hq6s
eEhPtQntx8naV1m1sXBrW7JwAD2uBrvK8TWreWqMX62xMe7aLBbGX3EV7Q369YWUD5413eXTHEzC
8qv+EXRhns2heahvHKvVfVnYuyFQveSxRGBQ6m7Goq5uvf6qxmsiw50hK4qucd18dlL71Lb3Y/G1
ZhWyBHMJNG7ZYKfEeY7vY/sur18SskEMd71AP7kilkAuBrUZKOphX7pxfm7iEp3WzmES1UOvlBtb
tLL1SzTXBN7rRtaDE9Gcz/6gs/6bpRlbB2vljUyWWK5iLuNqVion0gxjAAeCOaY7bo1G6NSaHYHX
Sw0dNMPsZF0295NijjvgAHoPTJ9kL52/rR4PnsHqtnEni0sScEK2VIJWvMWS37KLR1p3jelEtSLc
vP1BZ+7T+YHSBjDbZCN4WfHZS2yTXcQM5NWUoKdUGJcUsMyLkduAB+T1lu9e+8QijrApKYZh1GgE
GeXul8gzvqtMkOwbhmpuXKVrn1j4Bw1N/nUjSxKVyIi68Zyca+BwgGDcyLa+XzOfHfSFo4gJsAZc
053I0JPxqJuAgJVgBwGtEICxmsjIH4CZppCYkuzomMdPeg0Vm5ITY28kNUii0cEK5BvLewtSFcD6
9mbcX2a0c3mDYqb4r1aEKrpCwmTSkAsEQ+9Lpav1kwbJn0dd2ilu7rzcZ/NMH3QdSPLedBpQ7SRd
pCfa4Gd9N4dOD2x1lrMsgPyq8qTPTn6CFB2wJHKEnJ+rF5mMuIHeOHeeW1SY1OTQy0Y9XHXXoyor
1O9aV8s/tl7Ub+g+04F9V1MQ8+lQn45aSHuAakozXuQ4GE8VaDGCSrXAaj7YKkpzCchSvFIgg9Ix
AZaftssiBy1lLmpOQg2LjrdQvMwLHREHgZRQX42ghYLIBlp3BqfZzWaFEl6SAOicttSvJdV0T4MA
+Wly6uFBodNwmSuB3LYEuv72NbZycJbsgCUtc2alHYkS1Y7KDmKOXJ5bQwtvD79iwkuGwHK2kxbM
QjSi0piJKzsxn3kBGDyq7UXAbJ0C+y5YGt3+3IqvXCJXminrq2IA1Taz+ORCTgtMZdLcSGCsLNUS
uFKhP8Zmlt4eLeVJqe606ancUoFaGXpJ8FqNcQzSyTiOegUEO+VsnobUMVzZJ1/b5iVQr1enJpO6
5YCrLKu8ss6lCyg1OKVapvq3135lDktonjMkTjaXiRIZVe5J2IzITrnWeLdHXzlIS3JXgwKXkBk1
icZ8fMKx0Twltvcg+/85NQSdLfYWI/TKEVpSvTLwROG1RWlks/K+Ad6gLOXGTb4Wwy+JXsH0xkzA
gWnEjL6KNLRseCVavQdX1KAGN2Jb2aGx2CdGj36aKnY7VtZ7JOIT0KuVCMtBgyI4mh76ITtyAm9w
e21XgpglMSwYtQ3eS8XBlLXdVO5MuwP1nAVF3o3bY21NFxdgP9T5SCFLEBVDc1+rigfe542gcm3o
xcXHHd3Kek0SsJrazU4mje6mcWlvjL62MotbT3eEpSZOCbsE/sfLU2G7ggCUo/aXpEX1+Pb6r81h
ERcXSclinlEnKnr7W0KmvVqLrYLUygyWdKlDnQBrotRxhHuHnG00HryAlIzfdXqjfnNmdetlt2L9
S55Uox4yICCIEzX2HHZo7NLluJfD18LsJSHq0BuQXXQqJWpx83pTZbdP3DaMSAe57A+uKlsZibVZ
XHfoQ4paRWsU5IaxWtqkfUcv0VNWZAcn4/9ub/TaZizsAKJ4FYgzVRKpEoAQeZq1xCftoZAbGau1
8RfG0BVofQVwNo4omtjRWFaaXpfE57bo7uaq2fjI2hotbMIx47SeMnTa1BNa5UDkCN45VrldOwZf
W6WFOeRFDBIMC66+KB7zhHtMO/SgdZmtDTe8cpUskcCNKrSCdsDPduZEPIL2rb3B+vMwyPQQG7C8
0tlqsl/ZkP/DA/PYyQTYiY+N9SKzxhUWqh5thT7JjVzHymYsqVPreTZB1wlVDsgBBWgGpK4+pJdC
8u+392ItI77E02Y2FUPSQmWorXNlz3WzfilrWu0HTujeMZzisei0MrSJMv2bzKq9gHoCrTTOnCG7
I4b0PsaJf6BpY/cg4GTkZAh2FYvg0BJsUnFf23SCfBG9BgxqIkoa8lwbI5BLWFuaHOTzN/oSqato
OQVvbIOW2zi3vLHq/ZixfWc03NWq9sGYxKtImt3tBVuhCSJLjK6qUAYa/R6yW/XonBIesye8/wrh
g+h0QL8fL1JvGocGEKwcWgGgeRASzOIOyFmFseXH3rNQnzzXljyKQwk5NGKCJTt2xCTd3rRbtBvH
eFH70AJCaDERo3ijdYlwU7Rq/dMSE9+nnezdvm2Mnd4leKSUSAiotWa6s2TdE3NmsMUbSuEVw0ju
hLSzX31RlT9LbSgvVdsMv/hcQa0lSeNL3E7yUTqmGqDz0ui8FpSAOl5hoLkVM8QkrUmye4BpmnuI
1aOvHe1YbMeg0heg42J64WSY71XaFyCXra/kIjXv0Ts8Gn43KeNDLjrq6yA93iVqYn6fANgFrSeT
+7HrrR1Sc+2+k0oPSxa6rw5W5bPWGJ6nqipHaBlO04mKoj/ohM6hUFQA0hJW7DS0UIDdZWJoDCjN
BzxdhmAy0L3j9ZVaFOgYsFLdE1LNar+qe+QvnYL3h5kzcUy7pgLnITpMNZdJvsW9uBIaLLHSEKwE
KR0HbYgt58lvqW75tkjJ17zHEi6doGYeZzXvjl2V/FZSechtytwCx2Ajslnxf0s4M+U6aRI8vY+t
9qODZ9Wqcx3/SthWz8uKK3/X5v5wXxvS7OcGjeRHVuIRAHBWaOMl7amZc8gd44fg1dNts17ZhyUI
uZ8TszdVRiJaoKSQqj/HOt5wsWtzuLr2D3OoLGNI2VBrYL9GVmMoaz+pmigz+WUa8IgdaR5+bQ6L
4CarjZIr17R4IvXn3KifK1A03x565RpagoWlAI0X4cjswq0gJ6SVWsTUxnQhIrpV9F05SksQl0zj
wSopZKVLq3rQOwHanlF94W3zoDjk1+1pfP4NZ2ltnVKqbT/H5CAIPygkf0pz+XPK40Oe1ltH9vOl
cpY2N4DHLdUMsG5leZTXr6z8Oyts45G8Nvb1BvxwlNQpIZDfg04MSvCRbqeBtOOwg2V8aXmW1ibb
lqWOzaejIpK3RoXaQzOoBnT/8teeb9XBVxB0ztLUDGPOBsvBdQ1S/9yPZY1MdPes1fV3Y2THopQX
OxdPhjF1rnLtXGcsvc9Bgouq5Za81ucmiSfkf9cR/U59a3RmeYT8X7ZLlWL0y9Jhl8HCtZ1SR9tp
A9nq+fjctTjvVEEfNm10snbqGOQMcoXw82yBlP46uafbe7Y2+uLJUdkpY+NogCxb+8H7R9b+/dq4
i6fGOCeV0g9lfBhMW79rQfOGNvZMbLiqtYO8eGNwGuetMnXjkdChn90YWhhuPyrxGSnS6fFrM1g8
MxQb+EliJvLIpq6OBt7wHSgYuj9fGv29Lv1hV5UYxS0ddDJHG1w797TnY8RlMnxx9IWhD8o0MZ3p
8cHkEN7MKn4Hzfgt8tiVxdeuVvHhp5MSjPkAuxXHSpLUn1lsR3OiCn8m1rQByV37xNUBf/hEmYlY
5EqDDuE09WiGlFc2+UmzEdasmO+SzNcyW5upo10cwWVDQbsCUYAKhFDu3LC3ZIYSgLGpYLY2kavZ
fZiIKCaDTqnEDUF2M7Xhkeagonwjnb02+sJ4ZWkapVaVxRGCnp6Ydk1nQFCi+VJyy1mi2dWCTOhV
z8ejzH8SdUZx5G3UW2+kD18zgYURz43UEAiDFDyTRetb1C6fY/DgbPnNlct6CWk3psExpxqKJ3nL
vBytcAUenxK43i0jW1n9JWC91TNqqw065yuR/9AZjZzOeTLT5O+XlmcZ0DRYm6RXKIguQDhxGlsV
ClYt/VKtwlnC0PGcoXqnQpOOterBsRWQZZsHVvVbBGgri7+EnwtbqQtQRSmHjH53xiMuy6hIQU6b
7G4vzooJLyHodpqA/DFJ6aEpS2CDZH6n4RlKB9XT2yxQauXp9neudvr/72RniT4fmYRamQM+AQDk
Ki+uLf1BHfRsw8LWTtDCflsFpWXGxHhECOGj3dnPm7929Xr7p69tweIGhpoQqGLz3jwqhu6qwx9J
a9QNXwt7C8d5vUw+W5uF/Q6JZecU3KEHcBuDLKnu6TdmZ9zjzIgVkCclwz0kc/rBN6t5C5a8th+L
S5nXjtkULbSjWmvaUbO5V5v4S+4IgtP/ddUj6sAshXjxoTXtGbSggP2LcavO+fnvRkX/v4Ojdycf
mhhRvYIs+zQ2r/qYbtxma0MvruN2TJk5t0pxrPH8P3VKRpHUreMvZXPtJdS8bIRQQaVJDgk4BgHP
8QaWuoJvEQ1+bsf2kkMX0ittgQIXOehN/bux/8rqnGlQDNIqKGo7X9OKtul16T7cwooNARtQLZBD
22m4hvNHBvqpubU3nOnnlmYvAeS5DuSlCgr9Q6086knmjwC7UOh78q0s7toHFqacVBbTWtWKD1n3
pkB0PGxM5ZgL5a6v5i31x899kb0EiSdt0qfCwkarvArErO579XsD2rHbzmht9IXdQmVIml2iYHRL
cc0uIC2FiO7G4CsWsMR7V1oPCSCkkg4QDm2vCgZv3Bg2buHPAXD2EvEdgy20ZAL0TMBdtK5GbY+0
UMaESAtwInHQOGifNVDeYO3X5PHsJdBbQKZIdQgzjxJdD2RC/N5bhm8TtlHNfY/T/99v2+R6yj5Y
gyOaYs5H0HfktTLvupngdZNl7TPLZ82HAljhIUfdh+AcT07AyJbPeO6C3YyCNLHUNep3lrA115x6
bZ8bpQjGUu88JC2Aorl9WNb283qIPvxAnYDQS8ND+Giz+o9jq1XhxrlG/twefeUoLiHiZdsXcVzX
9JAKNGjKnxl/VeaNO3dt7MWFnsnYoLUKAo4JuD9XMvpmN86xxhp+7bcvHEEJxlqj6RGOOIDIDNNL
0TwVw0YRfsUVL3HenMuqqCfEm/o8ghF3COV4hNKX209N0G6JHq1t7cIPWKUAvC2JEdTS8blQ1aNa
Fxv34MrvXyK6jWJAllqa9KD0ynfwpf/T9coBp3qnjSftSnhWpGILFLjikJdAbujCaQ1IwcwjeiXu
9QHVosQ+Kk51yZ2v9XjZSzy3Bj8gk1zFzTjGM+CvaQwmTEDBNOj/xpnl3z5QK/uxhHJDs85KUWQx
j5pthqWsdtq8dSuuDb2w4k6bndRAiuDQjY0NZNecBUzr327/7hVDW6KrKdEA5eO4rVoOoQ2k853K
/ibnrW7Btf1d2Bma68D1a0PVNZ7KeyVVvLjD86it79StL6yd1kXwXKu60TFwtkOeKjuCIAJ0OsL0
566Emp/BwE/KTXPjegQB99rXFmbHZm4ZzdzMR5Z2eqBnsfVkIJkdibhtdnpddv96nnSvsJ/0eZx6
squMLIVan92AnghKhd+Zhm6gEqqOzCVqp/yUrMh2VMr0W9vnxguHKBtktcWwz0DNe9/bJDnZcTV6
TleSYwfWmnNrmnZkiIb4KvST7orKmu5Rmc52uF6Zr6pcy12b1klYD1MVkFLT/rYFrQJdB9v9UHQo
e9Bm/DFCAW7yuJLhyVqNxZNuQ1nG5XieHafcjl1LGuN9rKTZb4YqzxBeBeP81OzEYehSM3QqPfsn
qFW/tINihIxl3XeKhMy9PWXy0LeDFRVGOj8omiOoN4BbOBI8UzI3A1AmUstYXIp8Bi9n0cd/qNIn
IS3SxG+GNH2F+Fz/1imOespswjOvKURehKXRcwgYaiWoQm3DVxuauLaiygcUW+LvMwR63iAfwSE5
OWTfHMjMNS46bStISVhVCl0VsFhPGZ0mICILw7OkDdFRpW/uGplWAZ6n+uzCgqfxgInPsWfNmlr7
OeqCAUSdBTSjmAJ0AfiLKqvOsMQktk4OKFgP/EovXzgAsYxmnRuB09Sgn+yztguzjDghLAwcxmre
OA+1CWapAIjDgfmmDqVOLe514oHAt3CtYubPgLfOj8JuFd8ZYg3HIWnDzqzGMG978CDXc35Q2ppH
tZUlB5D/ctACMxaYVY0qshw61L11qIOCg22vN3N7UKGkE+lk1INKDtZDDK79VzzQRrApqZW+nxwC
CipI0OwRj0AXqzZ6BpGJlj5ItZffwPrl4NzoyneG+2zHJNFDAqAtELfM3E0ytTyl4sTNpln+sUja
nSpotb7YnJRntataH9dIe0GhcHqNa8483qF6oAmDh6lBf9mgdjdcirf7uW7ZFdBugWxnaKu/DvKW
9y2R4OKJi/HU4XOhKbPYh0gs8w0jxrOgRt0OQtRjCARxhqo3rx81mwvPSdqpck1k989griXfE6nV
odUV2X0lle5Sp7rmE4hTeNCHan1jUkoPoHSQMRja8GKC2CpksWgDppIyAHM1Fl0deeCkGEXE6A6G
vF5/nlVDO9m9JsLRBL24VUx2aKZ2GRgqQ0drY8V3LepP4M3VSrczUn1PK3B/m11PXLNs2CnLUJod
IFR7sjqTPMwizs5aE0uvN1PnVZ004amaoj4IHUzIZaWCPLsBEOtBNqW+t2tH26sSJ7PQ+HxXcSQk
ZGKnbzP0UHeoqMc7BbwFQWeYw4tmTD8aSKRGFnpFd6DZVoEWm0xXV2d5VggETl1DgyIpNBTLvRNL
85UM4xwA1Q7K6FrpmJsMQPY2CKC9fGrRsUYny/ZRpv+n2np1LPuO/tFpbrtJApIOk1oJDSvIRryU
6fASzwSAATMJLWso9tZUqyDNVoT1kici+TMXSe2BVlhOoP22+8M4WopnKlrtKaAwfyTQbG88SkUc
isoo73Uzb8DLXfxRbJ2HaurU39p6rCAE5RjfRWGrmVfy0XCbtKyDtqLGnWOVUGU1WjWA6Gzyw8C/
Dog4HHi7nDvuxEjjq7OmuGVLDT+p6x+iKpSoV/P5BfDJ6impOciYZJn+KCYORShUFtJfVOqzCekt
XtwlOmRZIbNQldDeKOvHSctLaJ0Iza00UT6ZAmnYQNhWvCulJY66PfW/jFEOpZcNSn1nj+UAKUeH
/oXIiQJAZQ5WDsYwXxUIyL6qpCd4YXnSUewwA4HDXmQCFBS2qh+J0SEFDhgaCrRDroYgKczN0Iqd
ZJdVZdO5/VA4nVc6aeaZZp/uythGZ55TdUfZd1hILdYCvbEbyPxqaLZNZOYNwmhxfGl6SUyLPM6z
0jyKsZqetbYmOxWy2idCpPQBRAP1SztMO4vIsvWoEnM3M/rs+5ynqm8zau7mHoybou/5cZhq9jzz
BsCYDr++jIG2t+F03Nmg1jO0Bttv1QRO9KxVh7eEKUgtiKJM9mWXPgwMQvCdXo87AMlwk6azOvrd
LAY0MY1KYJC8f7WFkd5rzWDugGsSkPcwuQdhxsJL1LE6o1g7oBG8S08T+tP/tE3N7ggcf5jVBJCa
OelBIpmbuYfai3FWTE2JOIr2exwLnBBiVVGV6GUoICAYVK1qQ/dGjO5cwm+32CZ0c4mKhJpB1Oe6
qkQGuBWxHsbCJiAWo43yp0de49zSuLhArOGqQWzOd5mokpdS18lrppY5lEub4pzawt6RgRg+mGTb
w6hhAEB4KvjvbrzPedcfUi0TFHB7PXtyFICXRzs2H6qub92q18vHSU3m3EvQwNoH9H+cXVlzozq3
/UVUSSAxvDLYju3MSSfpF6qHEyGEAAFi0K+/K9/TKd+TTlW/nUr1sTEgae+112Cq8qWNV+SIAqPO
V6YUHHF1/dIscOMTK0cu9xaOd42NwixZgiAruZ1TE7t+PxrZP7fG2l0S9+ob2+pfI4j+YT5H0XZm
HZ5VZOYZpvcdlnxJpbzawOe7YkhpZqmho0rg2GOR0s2xtbqHAJ3WG1nbcCiaBobrld8/uKi/aeDK
22KJzw22RRX0CO5hZXzFyyqgt1y3pSn8eVh3dSLab0lEhqOvPSytoYWbTlSaIY0G2cFZa5WhgNAf
hJoMAQbzvBuxPR6IiWc/Swacvs62XZnC+Ec/Eg0varUyxHjXDX3slA8PHogmsNyARwSmXdO55Y1X
eFsZ3ruOkgLbFskFXZZ3Eo99AaHYam63ucNMfAkdyEglhtQ8GX5DvGNcKrRa32hMIfANaRUwnGx1
QvIB9c+r8ab+mSZcJ6lRvt5ZOyOpCm+LTtfQL2u4HjLxFpY4AIKevpuGuMdthrXiUZY2tumgSABq
1MIRfB0NvE9N3cXIS2jWzMZ8uQ6Yh9ikEG8yXu/5au68MEP8OuvTbk4mm8HOVLxxL1Gn1gdnTBOz
zFmIrTTlKNS8XCOBMydbFF1VUWT3SCZ2t3PcJc8s2sgJUHUACpBdsh5L4TcEJyrdNjPnboa+IQXZ
kBbgVqu9W2F/n8WydFUORW0g0pkhIT6Vg7fecSHn3Wqa4TQ2AUZKUCcXKnRqtynZHa0OFVLBA6Fu
w7jqThI8hSeGVLAkrdbBuwk80cEE0dTY7oPJ8591p6N36/H6B0ksjt/IsfEIhUR8qjVm2pSY5jBP
ESwwp7i9W6Ol2SOnxj4Nczjc6xoHSLOqIPcNc1GqTagEGsQKIprJEPe0tBrJ64jRbpq04TC4OGpR
scJgvT2PRte5GGrfL5A0om/jkMA7pA21fxtpFmIrChGdWoCN7L34rSthZwBy0LuIAncKEFt2A1YH
ZmkydMUSNRYh9rSG0WzYxBUC2E35zsw2Zv1Q8u920mD5rOtStCwKHidYPtzAVtuvUrE5Bg2U6Mvf
I4k8flD4qBrl5YKcKzBgpjaLx2baeaE51L1hJ+dHAsAhkzC/KoU6eWEbrlm4KrJzMkmQiu77692o
Z54j+omBcjq4fBlteeLJvLmsXhw1WRtoFDPrKttHYoUsrHHm1q1LZNPJIQE9RfLaer/oye2gdgCk
Bb+y+qO09/Cfg4U/mkPmiFFEFXQcUTR1A2r8wQAoaZbVzzTkTEdEbiqdKWOxw8l1asOMhWX30MCq
pYV7Ma64Q5121TKCDlMqcSUQ+nuS0qLJmafyCvoqb06TxiPFioy5q3GtYX7C2/Y6QGN2xO1FYsuU
0N3MdQ8KDK1vhrUr93YMDWzqpUNmCSPmPFBI5dZk0ocqGYJrjor0+xKC0HeFWLNh52nZ3RvYkRSj
sOG5RpbLDpyH7S6qxumuDQYLB8fewuOC1MttTBDQla2I7jxII0OCWTYyqLywMs/E9UEWUU8UBsfu
s9dM4TULesTJmq4z+zpRfBdIu+BsRwmSQnBQZoPP633ZVuT4YVa7X1gyPBDkS353KLIPnRPIwIIq
F44sk2rypi4/Uhw2Zbpcda7KOGjab4IP0avpjcql5bC0hg1O1UJXhM6uCyg5IdE2+qWWVo1wUVdj
VjWIb0dtV51jOYjCg3XoBz2J9kkm3YQ/qFE8k9DpMxSv4p8OOc87qUqzbxyiEhgySXIVWZYjrai8
AvRZ3a1IwKyLpRdIu/E95N0jT2EPdi8/J5tusG4af7dNVqDxRAiUINzIDGqa7rkalfm5ejV707Hk
P3D9a501ce9/W0sCBJZ6XoFeXb8MSpA59QEY7ExnkGlL2uTAFJ9ew54ypG717mkgK4SvbltS8Fsn
G6GtoytEKZVuH7oAdRKkhDUI16MkM0IvvbLPq7DedqYKXImamH5cVOe6HC0eHP+qpNcHiZPgtoVD
1j0ZTHICHWOJdyIW3XmIlrGYNjCHs2ESA8avXi3fusbGam/mDl2MXHp0XcGQV70ZCikDmM6ENTK+
k2TOkkgSFK5Wf2vkaH7EGhVp4W8KKTKy13p49CVYSW8VJlkwO0TTLDOijfsGqoCPwKjaP0QuMWky
YJ9vB8GxlTD4Tw+PYReXxWp9XvRM9zLvkpZelT6doNHCTVBg1i/9T0wLkHbR2ukVPv4sX5RlV6jE
xj4D89w81XMNUjP3Nsj1I8xcnp2hvMqF5QHwkC6hR74EIexxnAsP46yxIwi0o7spKX/5DnkXqFWG
VEQbguFWTyDzz8hmZbkoDxb9QXvXRj7SdRyLozbrA2OWIukQUpmXPbIRPaBa/5RLD8sh2yH7B1BI
u09gz5hOCxKD4mAan6NSV/htfnIVeG75KeJ43tfboLIZN/HBTzbyZJqwzKeJBdiEwqA9tYB/Uqs7
MqYmLMereZram02FdTGoVu1A1PJerZ7XY4Ia7diQRJyjJWJNijgdsluWuM6tnuRhQX7uPjJcXXcz
BdgCKN0dY8XYngUbnLsQLeFQbafAgDAoFJ27adAb5QHsEKHiF4QemLdpvI3oixQIW62+1okOEfve
DHvPW+a0mkKE44ZyvV7tthzwAkcZdXNXJCXX133TIg0nipL9yIY5jdDJvpmG1qjlNrXzNe3vyiVC
XpTval1gz37sBFolP1HLY6S2Hj2LZQdWIvuqVFO8a3UX3w5J6V9ZvyzhQuNYmQf1tBa9jqZjjCWM
xJ1lSn5sHMs0Nb2Nz71XJod2sPbaxSBBmWmWT3Jt3Q+Uj80rAgHmTLc4wnPrLAwL+NysN7TxENDH
B8AY0obhLWyF67Nnx+EMcvuKExr40c6hMb237Wj/SRDKFadRRKJfEkphm87orHOvSxAAFELIBjEN
WqQximmBjfgtqZrrks4Av9oazrKNBs4F35QsplIXJWlmwD5gMmC2o9gJ9PQgn0Uy73gdIwAeI4Vn
2LJazPsQLohapROvJNbyHqtJpCDcy3OkmMg7xxlqzc0W/kdbloJfhqAtEBdKSII7/zhSRIxgLjZ0
cwYLD/GGGooUoM1Fx3FbzTGp1+568MDBN+3Q34QxW+4jzxd7w30fTk1Vf1aB0j8Tgc7JwvtlT4OQ
6XSp13IPKBHS1LX10wD51W8Upgf7KCwXlWLfqm9s4sippnR8CKuRP8MBiOaN0CDmIzyVHVEIkqve
m3H90Wz2swbSOnhbeAa07h/DZuNZjA4IBz6xh9JEEFzUdRVlrcB0DydF36Aq8MLfyVrj5CxbjYPN
7wb/iUyGxodFl/FB9/A2GGJUq0U59W5NBxHXwEAi1cUfXd0Ed9+2TYoKMbFnLNdpHzfLdp2YsYEx
wuLex4FVe1dV9CYWDE8s8v35DNcI9tBauODBpxDDd+WVqElLDw7mDXqkNhsNmkEgf+wf2oJ1CzAN
qhX4p/Nbz8fQ0lvGKEo5j0AKmIFnfAfFG26WPZ34neqhXs05FUOY9eFi36O4qZ+Ai0XXqxjZkseI
Db9VU7TuZOPq29ZVNMdj4ncfOn8cmKp/FzZRD7Gppnyy6G4wH2V9Ec8xIs5YYwqyLCrbSELOATLf
Dmvnm13XaB/JaB1aIbr2wEITE7+UoxwOqHK6uxIbaRGDMHKwCN353dQsOnYj4swcjEH2ZRiYq6A1
7ZNvTYx6AjOXV78CZqrRtxfL2AaHKVTDvp8lOduYrAcGUseWVgmmzTGO43eP+SVPm20I+xwUbv+u
XGN9IFaiYttadPApYZWHS9CQvojao8dqAJV4DCiEr7ip1yuoI/AFbqu6Sbs+FjeDl1Q5hFzjDhUh
zCPbvpxzAYd59HAGPIO6dw8u0A0iN3iAca6HN34fEISe7MNhVr9i1FDHuNERg8Ip3s69AyiWjUsY
7j7kpTgDtfvRrYOCLdsUDnsYJfrfymXtC2d9u+S9HeMsxKp/QO492sOlJT9IW8F8HZeD2DBsNXAh
JHDU8/0DckXVdbmEc/6he/qtJu+dkGHezdUESydQ6Hde0vWv7bz5b4Ph/W3Qr9t3G9RAZuNkLMa5
6p87FBlFq4XKSdXlOMRygvxABGxti7dfGaLVD/PS+d9CA1lK2grbb/dCEeCx06rhUB6uAOU5JgLP
0UdtJjwBk9WAQ6G2NLBI8RK7m7iFDDhEa7etsoONWxO7J1tNSao8TpB66ZIrH0KC+9YOwxnQRfsx
K493aMWSgy1Rn/USgLrCObbvtI0L2mp9rNDlwTvd9mzPK93tZ0d/OiTSPXReE+P0w69RiC58WGET
8JvPXYUMPuKdFLaWJzJIL7NChzj2SnvTQfKUjxgEpombUAl0fb6EaINcGyNxLgTkSuuof8PItr72
AmzXwSrWLDBbdPI7yJjMpOSPtqHAFjDTuO6Vxj6vQKnCE5TwzNgwUhkz4MVtMZcShUrSBA/YGMqd
416H2jVor2FXzlH1og589D0BkhoKp32nWnfVLIRnaMXQecDnGiU2cPBgK/29tBN/hJCkzlF14Fi1
myyq0ltFigzCJMMAxNxwW+nvTiF2wa84FnDSaMieHAoisagiQDBZ5vcf8L1ZXxIagXqdEIVP3vTL
2lXj7aZ7+kQdf5kHryzKQYgXpMO8r8TbYNMya57LmJo8VIznGMK/B1u7/J58AUBuXTiQ5gSO94uq
toJF2HlSAO4JSR0jQHqTaNzFTRK/uk67p36rtMhqC68Ia4IaYUlhshZVEMqU2SQqkHuFVigCDM3g
HXY1K289C1AeH5jYsPynST0gzdfs/BKiW4sqpcAx1l6TKS5v5TB0b+W6uL1QQbsfCLivzMomn3uc
hGbuXapRlUB4iuJ9F9Eo3FUboD8UnOpmRRmY5GEkQBosI69gQ5DseuTEZTNsOw6BsSRHJRoXUQgj
xFqzGArZLXjliMMsGtchZII5XYSutPfDMrSnue4UQBZPHHozJTdgRYyFDVBiq6ntcpSrdl9OBgf4
LKIpLeHH8g01Ib8Ja0XfLQwLgLbC+WVxfIOdrUjajBCzZYIvPyuB/i3tpoY/04o8wqGlGYuhVfY9
8QKb+WQzOxnR/mbygdjXYd2/sA35uZuzW8FNrPNwHD9eL3QnELGKXGoVZwMh0HN5OKNYK+X3JsS/
2/yG7VRF4Om0DJO9ShCquA9KDJ884ElvUjJyEF417zCVRqMkhr46IwkEqxA4aFrFUKtE8fSGPQhA
QdkluUZW1lOjEr6DstA7CBbyeyh0AvyQCHMXBfuYAfnYQEj3K6YAH9t2/5FwVRP/Fwh59NUbS3pb
opPad55PU+T2RsfKYVAjdRSc/Bp4NKZHQ574gsNdFZNOiPxfm7B3OSodfOrcqV3rKTjEqKW/8v0o
yjSw7T38j5Y8meWUrV6n81LHFvnqeOvXFhABcinD8iH2erUntipP69LB2zpxSIJUaCV5vSRXJXOo
pKdaPXVh8xMjmLZYdCOLZGICMDwQU2+RZL86eHCBAKuGlKGyusEbisw6FCJX8IVSUPqE27G0H9o9
zOjybUJ/qsva4i1m890g2nmP+iKOsLaZyY0omzpHZQWVZj9Uh3KQ03FmGLi2ty3Y5VEqTDz9hLUO
top22RALjmjVI4UjBbwVZskxthz5HYjEssrk2HFwNJfxdw+g/xY+n8P8iIx5C1fl2PdvEXeOhUmq
vt8xRdsflG3sBCskeus3kzyOEahL2WI/gnBlPUXwHIy9Blcw4cAGCGwama50xuyst0AzK9HqjGuq
kYKB+qRQPaevCJJ114l2bEoHHEa7dnF+HjUw39EVdsS5LHsEpLT9+MM3XrMDlb7O5Yrkuh7l4csy
Og6ik0nqHxIWVjAFJMhPLVb02L8gaOlc0VQEoQW1L49hEIbf+0m1RxG1668JIy6Er4g2vI4GQe+S
CkUlkEp67Y/dh3tLVado9K+ljMR1Mnfmeh7xf6cxBmc8b7FHDjnDwBuO/LHYtxNtdBGIdjwE44hq
BzOq+mrwVF3IUVVXa9+772O12TVr2sEgjJQuP2aIW1/WKlxvFiPYzmtCf4/JVJgy2tfXppmHGx0s
+hRKnz3CdcQjeWsXW0QaTQSW+7Q37Zicm1pv96ubEM0gtm1PuyqEWsIggjUaK7Vz8BrJkEHdAaKF
t0ZvG30DBK8qomZj6GdJILLKTvMP60Xw8IMzEwEwtmJdJKwtv7OxD4p6lmIfBTUcmMN4uteUz0UH
vCSLLHLhAaC39zBEQIpuaRAFRZLkMRJifYpky/cwrKiv+18x9ewTOPhrmFajP0Cl0Ad9d2PH1dq0
xuuXsQVQa7oAi3zlW4lXB/l+58hXES53K3eU+ttZ1QrdG7EDvyHh3P/E2Ntf0WL44RsKnYmlQ1wH
MzzWImTw1kIB6hi9oTkDEuf1mUxVB76Rsxggw4flvjIGmEHIEUa7KKqaQpazPYRT0BRxYJftADMs
8Voa7u3Knqt4Ny8aUbk+1k1KW9p+rxLfvrcNgRvV2vLyBb2PguuToIggNHAkBuGp2EALQD/k2Iah
M5vWrIdrLSbztipg0Tg+oAxdb8sEV58yIQ1iYGp3HY/c/ZaV52Wdmr1iphDuZS2p11u1+e6BkrX6
HscIG3SxW/0UhjdNtm0YYWKXkPbGQIB32oLqLXZQRa8Jb/6xdlRHQEz22bcBz6bAA2wzddFzMPHl
tZct3o+tG98XrLvnHjP+YG+Img5JhQphWlR0mywyuNZsAPVlGsd3shIFsVvT7zyJ6wMVRXkpcPoP
9dvScJGOZokC9OlbQ9GlanczNBUaPolTMLcSfJ194wUVMjRVhKKsJIQUnGvrYQ6v+6fEopxObeRj
TCITxAIXvCLTrhoxQElcNBUTur6j3SAAS1XtJb9hOqgfmwlSD6QvTObBde08ogWHu1DWMuvBqrLa
DhMlcfZhtHanFUcjrAEB/Iqs6ulxQiY1eHRmLDZ0EBj0wsusTachhk2MwH4K2gfFEdnXGgMvMHSS
DEiWuHcMna+cg+08YRTxpqAxf4oMgxvz1k4PTbQ1B7MpnU8txhTx6CKAO4O/n2L00wuez13bUl3g
XEc8EQ/EvdnK5Q428ddh3/1TIY/uxnCO8Bc1YxLeULUf0KmkBFYNxdrhLU3rUamcB5K+w7isujJl
Ndw6HIw5V5PeAw7udkIsyWmTDk12HPLCWwmBDwAfgeuE3TtWW31HYe25MyVf7vzFyStAOtGdj+FH
NiAnLTemA3bgDxMwcruWBSZG22GTUCosaEq/sThsbjmJ2U0STPSMMU+VhXhARWBx28zsFqj+QYMY
YdNxHkaf3QeBYO/orbtDr4dpBCtlIXtmS2BTgV/69wv1693HDBoWD4uCBtZHD4KJaATctsSAhq6y
KYiHd7OegEB1oeqvaQc43FbAdHLoAssD3un61IWD2JkA3kJpo2CYBcnAgJK+jYbSL0SVjjdAPaqh
3eBtj774GGGgh/kSTl0ok4OMVcF6g/EHAmAEnGoIqtclm3mjf7aIRt+ast8rWYUF8sLpFzTJT6ht
l2aXKlKmiWJNT5sGdUa3hO9AMjjX3hqjdSz/jqh66XvJdBnoCsyNUwjYUEPAhB4BoH2jnv6K//c/
otu/KMLDSNFvJmY7yR7OX6mn4w4MKj9+r9SWFH/+jk8IjJfOl5sD+6ub/fk0K3RD99hx//y5nyiY
w0vfSrQUisZr7B1NPR3rSaENravsY0Aqmz6vpTmudQAAaN4HIIvRKrwawKnz+i+4k5/9ro+//+ve
JWJ02Nw4CND6eYgee5C5//zDPiFlhhfsZy1idG3Q5yB+EBMTk1rvdwie/58//LP39oKSCYwMriJI
e8ZGCsUaHTKPK6zbx+UrE7LPrv6Ckdl7OBgWIcVp3hRayoOce8CX8V9e/gUD01IMtycMj08Okz4m
/DJHV7rjIWbjBBmNX1A9P7lJlzZ+W0JdT0QlTuA6ota5IUF/KEeeSu6+2D4+eXkuXfxEMjCLh7qc
lN8jduJ3K4b8zw/4s0/+4K7+67UE7lrRaZ6SI6n1vgtUQdbhi93ov5Vq4aVnX+dPoEEJ/tENmRuw
D/8ZBePpsCI/1vOHJNvi+cVz4qt18NlT+HjD/vVLaI9YGb90E5Lp3ri482mcjfVDN3hfPOXP7tTH
3//1+RO6ksQLB3bChGO6FqZLTtTE8uffPYeLVWyHpQMR0EBNM9dHZePbBoDW3330xRpeQUWTmGYl
R+5iREH2hddG6ovP/mT58ovlu6HFXV0AvnwXg2RCg+UwYtpTEPWVE/JnX3CxgptpBqiHmfjJtv1N
ANMd+B8G/0jC3v58cz5RGl06rQ4J4uDKcdXgnG9VvpRdcCvIR0kRxjTYR01v7y3mCPed6+NrB1PU
6e+2pksP1lDQcXYhRCXxZqEU9b2bBYVHppaPPpgN9IsH9D/h9X/oji6tBkeBSowl0EuD4LqvQEbx
G3MLQh1qyvXnqvsTZfyx7OzBUGQx/fmm/k+R8V9f+rFG/7VWREBb3wua9pREa3Dj0aS53cDrczmg
f8AyseiLCsyXXeNZns4UqRHcj6rdONVluvjMy0ZvZYd6WGH7xst6N/fS3oLMyPeYdLMZ/fcKSkEF
BCn1oqB/B3hfp7xuhvpQTeNagUC0uWt/6uuXoOmQLZjQ4Ua6eL2mblV3oyyDPZvoeB7jaX2Uo0RX
MUwNA3ACH7RJ4iWGb5vTT9JaHyGvSxwDOehbFAYdBtNnEtXbPRuaJOPJKnblGob7pIwjWCmj1U1A
XZTyWxkgwq2bvb1WNPilga4dMO9s9v0w2CvLog+mceyfKEQap7kMXW6CBQGjqvZvtsQi/8Ubg70W
IiiUYzXoQQ7j9cTjmKou03q9leBbV+NHFdk04V0dsnnXGY5WaY2nCL3bppAts0b1LuJbcAbhlHx1
aHyyKC89d2dgdT5GMfERxPwPeJCW9iqcvnCh+GSfvfS208EMigAExscIRTr0nKL6Ssb8yVq/tJzj
G/dcXbP4SPvhri9Hm/PSe3KzGDOCStZMXTGx+oqCzP3ndfDZT7nYebmqJRkDlGYRTBF2q4bmHIoP
/4ui4JOncGm/GVdBjZGQlxwDDKjjuIKn2wN24S/2p0+unX38/V9LeCZijs3isD8BbL5KNKhbZmZf
Wbh+du0Xx91gtyYeOM6keLbphlFvB1g8Ac745xv/2cdf3HjP6/sIFnnuBN7vnXMr6MxkSjc//EK1
/tnnXxx7MxUBhv64fLq1WVuWedPdyDrK/+7qL848MgKXry1WQIlBOD2MMsJwavvi1tD/ve7/sTlf
Om2WypG6gf360fWGZ4Bu7e0yb7sE8/xT1Oo5cwMLwfnxgnxK2C+pe/1z0fj3nm3QtC9b8MyGCrFn
1Qe2l0BnWYDvJ3atFA24Cr18bizGtsRrhjOGaGB9tmIL75MApFoTyugW08Bxz6qJ7ks69XlAqg1G
5xXoifUgwULDGfhERBnv0Iit9wOZflRUSwv60rzcNSxudnFnm7cklMsR2HAJ9L1jj2uC/a1D0NgO
gy3086DZ30bYqEQ2TmtzYrGMQZ4jEY5YCzu9AJbNJVNub73JnkpHwbr3xFZMNfWO4QxiAmBT+DJC
lfIDEN78g+umPbb+2r2HckKmaTiFr5Wk4fPoTcvtSiZ3E2rhPgYAXAEvb9wu8WnzTId+ulk2D1hF
pC1EQnR9sU0UvM4J7W68zWI8Ab5sfd4SyY9WjgxwjKQ/yrYZ32LGXJuXA6EZcz6CcaKeP0QYeR5B
Ix4efDeza+1CsPG32PcOdunkIRzn9ZsJvfhMEg4jWKdAK/UpuC1YYBIQHgNLvOd1oeoNUevjBiJf
T9ZUgp/1BHlbeJqsoaCvYxiYrt7K00r6kF6EKyAWW7a/IRXwHoOa9qfRl+y7xyfzk1bluoNl03yW
pQK/GXLqM6tHkIQge7qCZAUwHwWFaajosyw92IjSmFXnJrLYfKvOpIE16snrwzqbmjEgX77t2K7+
62W/WKlQW+mBjhTFL1/5ScDj8xkMterJwcEK3LShZQeCMfYtEgxMyloz5ZAdAYqDxORalWwtgN+6
L062T3aNS9/Zcp4YrNmW5Dh653mzNyTxzh39KnDuk/7n0nR2njdUkwh4PYb2ByQJ2SbAAQ5v9PLl
zvGxe/7Xvbyo6poQfHUAPfFxXdZjiL4i1RqDrCF4h0xpTp0Pn1JQ0uo0GKdH4icva4L8Ghn9nXEL
4Re9qj8tCQErLjmiRMxLzAyhpSmQKfWF6cZ/30By2a9Gg9mSpW+SI+RsrxM0NBh1nO0oHoPYfnFk
/3cFQvjHm/GvQzWsOahxPEIA97Ta/RyAuunLq7DX2diyNoeIZNjB3fCuxAT4b84Swi+OcRigNnWw
BCj/I/+a1uu+G8DvHMgXqNp/VwmEX5zjwlNSoieG3Bjo/ei8t3BIvujM/nu1EH5xhjM1uHm0WLlx
/LIhthXqzqJv9n93Wy62BZAiIE6L0LdqCbXOFr4FRuwgH/3KPP4TtJHwizM89sFGbiS+YA2kDwZD
VN+O4NNjgE7nwtYduS05ZsuYp9ujN/dD3o7a24eo0Q/oFFyOPf3vIiDIZYvb+aDEwPYTTBtT5W3b
81RU2w2IOdtf1SvkspXVgNId7YPoOBss/t5uZca4fhpJ/8Vb9smyuexhFyvrOkQYDDyPKpVaGlqI
z/ybrit3EMnebx2GTVu7PYLq9/vP78cnbTO5dM7HFMjQ0eEr14CWOzmNRd8Fu8qEv2rmxtQF9Tfw
nU6dlE9r5yVf3MlPltNlSV9S8NM0oOcjtQ0UfuGyXs1y+Kod+W89Orks6auI0VjosTtNZXOovepb
yPxXWpO9TkCoXsAM+OLU/WQnZRe7Alh7H662sKGceflekvI7aPm3tYUM0YNu689P6LMfc7E9IHot
irsWs/ogVBhz1tH2y4+pzjzoyr7Lsp2vVaeHlz9/GY0+Nob/f/YRdrFh1IZEFMIFcaqQIfYzWsQg
D/A4xtR1EaqyV3UDOdYC+YV3XGAi8BwAYnnxeo9fxdBKnrmk+sHvVvDMxLQ0j9A3jZizrbOEzEYu
P5M6BlQBh0dwYAQXL/E8tmdaaVZA4Wp8ED2Jum9BBcw8CAGvGSxPq9T21i5FNEcouFb1TTa/uN+d
RySrZ0JR99qDcSJTHg3fYwMfqUCu/S/qYMybIlGhHDBvrIdvolPJocZRVcB3eobj3Th2OI3I+Esi
Dmk/2wp5NEioALkZI59yVTGmjGO8g1KSvvjgJOcmGeFA7svqhIKR7lExLms2bMZ74RCg7nw7E7DB
1ukK/cJDqfmSaa9rMIcX7XLFK6+lKdHztIMNw2+44TSYynnetaw4hcoSpJPWl8iEhB4NnMz1bVzK
IGuR+ZF7AArwJ8jMQSDqn0DD03OxzX3wgFvq/hFtzd6CKhruMfSfoeIGGR5kCgWpXMR+D139TxX6
/8fZlTTHyWvRX0SVkJCALXS32+A5TpxkQ2VkHsQMv/6dzspPnwVVvcnCqZIaSfdKujpDjONxA7YX
b8oYYDfBTWRH8L8hey/4Fzw2o0hTrW0A+fHptI44h3vETtrPZAEFxAPBELPuAB0M+EsH5H6Ugyic
XgABxcSHEgdubh05XsSB481hb56Tzr5rG5ycxgWEBzvJQD9vUzyq+2Tu0lPjTEBbT8BZ/HAmyJ6C
B+NE57wkZSDISM/WFEGRf2VRd4YCdfkZaDX7DUxMeb6QDwCVpzHMxnLTOjOQUSdwGIEX9awGgwCm
oxsfirVbfsUzbjKN44Lly+vkG2DoDT8nC1j7Pp3iOfElsM4eB796ODY5jANAayxfLaCQwTwyFgDK
7Tx7IKUDn+Y8LXzSFYBnuJL/XFwrO85OPK5ea1vObQZB2jOw2Enh11O6Pjluudy0Ne0erInXjzXN
6EvGYGHQgoEgj8lIhAUkYpyMhxJ1O/OBw4al9zNG6KftSNZlWGVfdkvW4JXdBY13YeEiXzjlOwpP
mqSnXqtlJDMAyds+dCGBgGvpH+pYt06ynstyt5j78ZMK+c8NAroMSw14JhRwMGiyK+VPIKQsb6A0
CegwVE8FRLEPU2v2kW/zZnRP8dROP2HcAbtfo3VJ6jFD0r+JFcevxVhljTdkHa0BmRem7TllHcud
BK0ZafU+srrtQidQmUJBxwWQFwAz3HyvwKMbCOUqkjiTi6iZu5BCGBIyYFE4pSV8AodXPLHerBHw
aSPrdnZl3cwqp/ZqAnQ5HdYuXIGAMbrZc+Q5TR5AtbnukK6WPEnJaqzwdggcMp5lFEuc0DuY5YFe
ub3qdV+gbMgZMPhi6WUXLq0NfoKwGwkkYSY+wzut/ovknF93rlZ9NmBXFRt2mjThTAXeUCznR2Rn
D7UbXTkVyjZcm3ZG3RJWcqPbQcQAACnxG4KtyBk7H6BbtUp+6KkgcKava3wAnE7xnPi1G/acMzU3
GlVk3m5Xu0oGS4bJ0n+yIMflxhZQfOPzVZOs2jq0i+saoH3AlyeHeUuOTQnesRWOGs39SK/UmCWq
3HzqdGUBJ6wa+mri1ib0GY/3T+XY/cnpspNJNXOgas3PXbWAhNSQMLan9m5x4hRc4XjPFUFzmVBl
5IHNBJDSdmQoipvRFt5of4UN2hEcNQ/oshMrEqAd90T1NIGnysjnqwHqR+2sIZAZ/mQ+2jxwGpgn
FTslpX+/+oNzqerxUK592c8N6UPrJrpJz/OnOugfp3uIBB4M3/ZRzPXBhb0Tp+LcBvKRnKsboCGP
4ri95nRTpZzC2VrZbrRiSY8cak3GX8v9vt2wbuCUQB9xROlB+JAhSYfXGITPA7i1L3KEcw3YCDtp
UffrlWCf1wTEP6gmhIMzHds+epawtd3+/ZoNSlWan1GSzhMHunglIxDLqIATBW8vhqmQ9W2GaEDe
7om5arKKefkF72pKECYtjeaCcltdNxgYxCVE1b3CbPbH9pdoZuKfoOW79uUEvPzk2GtYJ36zAOlr
PS5d47XjdSql5J8H8rsOcrCASWlzEGbr2HejqPPlKGFEHu1ILGpmWRWeN6SZT0kJFQW7Ge5pDC4N
DuHbY6O5hJqXLt/9dCsr+5ilUxXO5hcq75pUhBEBoWZ9XfmejC69LPkPQvxfieldJwCujqNj5nht
Fc3rmLIIiyfh94DbR3/MSy27baPi2YwAXl0GV6K6BAWDLqvs45KJ/FFaWRuCuy3v6qojfl3P8I5n
SRXfrIMYYTRl5LB7N6o3g5E9b2+N3xYhSl5wKBhEUVyTsACk2udwS8Lxs4oh/N+CPxF5Lhttn3NM
Rkuc5RMQmeBhN0MK4HfXQJjliumBJtll2t6N3KXIJ6pqnYO8fCvlXcnwMm8+NWswG8lOFx9GB7q4
/P1dFxYQ18MCB5LQll/7i1sahLZGFpR2c9r+Bl14KyMJG6y6NsrJDEwLZYJ1Php0OQE1vrOCP/z9
lPybwHe/f8lYGkmCAxW0H24hsvaXQlLIhSADNeROAtF9gZJl88yCUF2Hx0UZTakvGkhwrOxYxm15
2B4iTa5VLQFQk0gXMvd9uHb0kyGH/mCszlfMPj+MRvyyFOshIcTaGTFdb0q+deDfaEZSgCCb8R9d
PIF874aQ950OPStRs4n+NibZmXxN6lINAyIXz8BwWuvDoqi+gKVxL+fx9/agaWZF9QrITUIhVp8N
YdWCPyHn6jeNTB+002hnc9XkRtUsAMBxFLrslgZ59CbLp0SYt67EW/AI+sruQ79ugC5/f7d8KY/a
PrXyJpRp+mCuNFgyuTNAut+v3JnyrCkl3AjXMHNFHBiW68IBNo7eUIiuT/MMa8ChJ8mv7dnQJXmi
nHd6GzpWfOhoMI/lc1+S6S6hOburrYtMhy2X2mMOzeCPaKwQxebjCYqRf6zJktDmIcZhiNsBGiOw
YT43FTiTkB64yFD0Iztn3BjvOYp0392OtvfUxCV2+0drcgdRAhsabWYcV4g70DIPkLwE2N7y6/gL
nV+2O/hwjZquag5gZBd/bFjXhjXQYGtMvzZ2/9MV3bKTvD8MZbSvhDKQf4Vhy44EKZ5lDgVPQVCK
QRnC03Z5LuBt5gOFkPslWN+H675I2ZFM6PjHZTmRIBb8vreLm96IXp1dDOy/g8d/zgr4ostUvYuH
yiGA+42DCVeR8aWvwdiHrAZkdPLAMScRgIya+E7Gs1uZiP4c06Z4q8WU+Wh78Aw2tceugu7qdR97
mdZ3P8bI+5pbQ2wGKFv+pkX6OIxR7M9gQW+3/2GE4mOV4O/ymhmoY9kB+Eg+rDCFhHMntG6G4g5U
9OftTnRrUEkDNbx7l3lISGhD5KidnsZmAWfm5rrG6f+PUB470A8CBBpcTigEWwvURCqQNFFMNa8q
/WCQ1MRStJAEyjH3een6VvF7pLfgjx3aZidGL4P90YpTkgCLEjqOSbcGZW+OQZ9DaQDu6e7OAGmm
WDUZcPqeQ6bDFQFz8L7suuBYQ40EvqIO0FZTdt0cq3YDRZd1JssNFlzMX784vK0g9AUppyHh7HzV
TKv+AjGoii7A8HPgGHdOCbMrdtPSvUf+f1elDyZBNReI6FRUwOwswKanaeqnM6teYFxnB7lI1urU
VY78WU/uvEBmo7CgdemMgnp1G+Up/p3qL3Vu0z9RR8RhJUn7FwIROMs2hbVnLfbxeyrOyUouaMQw
FMBCWgEe2n2IViWe7eQDJOHsU0ugnMbBPStlMR9kNdyNNt+5hmuiVygpYsqg79lmCdyiGhca2LS5
AIGmEhIjc76zeLSfpmSIMcoTCZ8TK8hcOn6aeTvfW7Xt3IgFiouWgP5ELgYoQ7UtULkJBLI9wsSP
7WWliT5HGVa8XcmyAiQ6iCuAj6lE4+vQ75w+NYOnejZAtwXWv7JaAnesIMsJdV+SQgzPNr9s//gP
zw+m6ygDN0PCAYC8MQur5rHK6M1ixr4coDYYXeUYgB6U/Fq1VufYqUhDt8i/rrYT+RAqOc1mB8Zw
tLY74/Sxtwe6UXLs2g+gtFNqglbWBmNhwNeY3+BoitfIM6QPHwGPpsN3JsCHbpfjAimoPv++iOTt
ov0k2Xdc8nYuJ7opU7JxZnEH/oZshqKBmX8DfoAdxxFSkjnAdjsYJk0XquPDSgmgA4u5Bi64ujbs
RiHsCunXnQ/QJHzV4wEamQvtmcWCugFNSPyJcgbdAkBGwQI195Bsuk+4dP7uYFLgZN8UkHaBvl4/
V36f4zHBgsmyPEy1TK47/ajQKLpAf9SarRWgh5b50PWqj2PTRIeItOWVC0/FSHEBgFRZXZyWaQF1
sDEpl581mACf67i2niF6hYxvuIu1gppjur8tvBnnXgEaMMTqe4heeA4UjSGxCQfA2DfYIEDBu9wm
oF4W5tKWO7/z4/G21DBcyJpSyH8VAeNg50J68DMUXn4tRfFnO5F8nAUtNf7SBUIKkAEowHCiN9Sx
n4QVXfMWYVqOElAAzICjksxxAE+N/D7u4d3jguZ+3P7hmoFRY6l10ji1gAkMSBKfrPUV541TCUuG
7dY1w6LGUtvDCD2bKmj/598JnjciKBFe17ISQJaROIaY0TIY7F4JtASHScB20x9vCpbqjdJkkO/o
XBkHUAk4uDYe/wEtB+H/qcqftnvQDfrl7++iPx7rdIW6Vwzm1exz+nkcVs+Akfx26x8nMMtWThwU
Bg5NDPx+AC2Mcfah+p1PXswzejelED7qlxXD5VwUTLb7002ysolWsLQlZjQmwWLPMCqOoUsjc/Oq
6qNp2fT/x6rpmlr0mRMH0jAbzxbpEyoQpW9D7uu6n69snTSvnCKVkNet4vQOUjo3AuDo7aZ1M6GE
7mymS5r0Mg0mDm3xCnL3gNxYK4fmO7Tshx1somb8VWY/ZK5sAKWKNGjXlX6SS8Gh+XFRZdj+CE04
qJR+JxVGwemaBvFq/hUwZSgiaA6lOFZiUUGNc7sX3Uco8QzVsZkm9pKiQJBCHePNsf9uN/zhY6tp
qeXx2MzqsjJ4CrdWCoFK8s2BDizJ6pC3hb/2658S2hnp3lFcM+PqJaM1bVSy2wnJGu44kR11EI+K
7xJjum+d3Dms7kp3Bkw3LUqUA0xFEyDuU5DU3iAqHNjslU6RN/Z7zPWPS1OWyuqPCR0h/weJI3jd
/sbD1d1MYB0ycn55uoG07tyfDdcu/O1p0qREoYR5ZoOVkokGUZgN97yvIEAyi/tJZvPOeOk6UMI8
MVkszYkkgQsw7bIcLP6yjP2Vv14J9GGFAHsKsfjbufoGe3KvdZ9cwNK2h0YTGiq5n/U5BOQG/PI8
JQ9DPtwWQ7dzktbMscrqbxYI5E+TNG6hCZkdmMuSwMpRoLsg7U5L0vN7O6nTZ5CnyE621SxblUFR
8RzGTU5qQMRxSg+yn8qDY8PliAJZeWg7XMW2B00z3SqVYoZmVQ+b2jjIkmTxTKgrPVSzWE91mVc7
XejmRdnFF2EM1SDcJIjay32+6PF2LOh1WVdlTYzwv7ANu4boeyZfl6K6KIs65z6zDK9n1fP2IOm+
QNm5E9nZfZYtSVBDAL8buc8rcdhuWreylHheKzeaE0ukgdFIeMUj/ZZQxmTmyWmW+xzmI6VBr4wP
JbJb142siGEDZzB4yofqt0iWnc1DN0BKXGftZNbRYKUQEDWeWrc5CNruhJ4mEFRORNnZA4S7Z+jd
ifZWJH9gNwKZ9cUTkE/bngLNXqSSIgaGYlcDW+yAsQk3zEdInQW9+ymlP0sIQG/3oRkglReBa1xZ
NdB1DOBSADT4j+zaBaTSHxxoIqQZxLkDi4q7ooUBHR3mb0Av/wCP8mkVUGfl5cv2V2iShUp6sB3H
qNwcGdaKjsvK/TJ6xLV8ZxroZcn/tzRqqaSH2sELGhjALJiKBXJcJLKAZ+akgymfafzOanBJ4Fs3
30VLVN32pOR3krAJitF0+Q5FEYDVuZlD95kCl9455KEv4dcKfuYbjaPhlNRQY8xbwMQpkcbDArHv
4/ao6Faokh1S3MyhIC2iW8wyCee1qZ5dGLD/mWBzdWHCsp1UpzmhWUqqWNxklgMg10FrFt/S0img
aM+eydI+EZr9yMv1qUZ1/JJgd+A4ug9TEsZU4ERb1zy65eK8RjbW7ffMeEiLZCcodMtJyRpWCtwV
uIPRLbQNv5cF+93JOZzG7tP2vGiaV2HeRTcui2Xh54ObfAb4Y/LXpApgHfxlu31N6lYh3hfpd2Gu
sXFrZ6D7QgHfh0TeT9u0ghQKMeDKj4A3742VJoGoGO0S5oPRZE7GbWqA3DG4xqd2RuF/+0t0I3VZ
AO/u2VaOV7PeXKLblX6ZIXVcgIsMEeDtxnW//NLpu8ahZ5O7coX91lq1KHo7/Zg9wtgzPW03r/vt
l27fNd+CuD1DABygenGAnerJbCADLvZMWjUhwJTYhpQsJNQJdv5G3o6QtOnK+jhdDLAQhtu//2MA
lmmpQGxzsFpIzOADIK5an6xZ0he45soHKGH3uIjF5gl0Jji8ELBzzahJP8GbavFtq2FXzr4S5hAr
id2lq+GPV1EG3gi3Gfj9YKAfTDxU7ZxnddOkxHpdWKQbqYVgBFkow8s99N79qlt2RlGzyP4D2B7y
opc1hap5y28FYM8eNa69c6tw7XSkqZvAk+d2WW4jd/GZcxXzwrRUiPbas6aBMHZ028NbIYzcCAWn
Whg3O0tLc7JR4dnCgGQYRE1YIK2he4qqnJ2rriWndmTGI7R4gfefIeHT1yDTw93w1wKswR/uDhdD
lwju3zNd+pCUNb2FYI4d5nMD/lrmJmJng9EsChWUaTgVhElpFd1W8QsvXql5Z+4Frq5pJXALC4LX
FrRpbukMnrsvYA6CMkxh9F4Gs4cf2wOsWXWmsiND5q0q7RhF4cmaYMnorskvBy4Qn7db1+QeFfAH
GVVGK3gJ3i5llx+kUT42xcg9HsEAxSI7a0TzCSrGvrNkUsQUKxC0wLs8no5N2uzEpGYKVER931i9
RG6Lbs35oeLN8aKn3sPW76rRUeH00AY34LCE3XeeHR8y+AfrouZkwjtz+LLdg+73K7PbE4LDT3f5
/XV9imAOfOhq99XI2z1UluYA8Q9h9m7ryggKRF0dp0FhN3l3IMLMng2nzYJxMORXKGCAjjbAJfjL
mkLlavujdItKycO94xBJhWXcWhZ8j9v0uZramzYefgJx+me7C824qSBPMAVBzYGRxG0pIeEZk98G
Jc8gUZY7+5VmyZLLcL4bNgcE0NlO7CYwutY5NDCxIkmV7SwrzSFbxXG6QznUScWroISP0glGPcN3
UQ7usaNxf4AS+HoUcoAhUUVk4ydZtbecdWtBmZcyjeYit3CDLgGqKE8CCDozR/37V04mvyv2NhzN
3Khkh1qiMDLHKFLbEj6tkAbiAHriCLUzehpUG1jq/z83kESGDt/MLneU1mumebgFhGaqcSmxiwPP
CBx4qAOZnMWOXhiE33Fq48MBmm/Q75lyAN9L4Tw6Pc7S22tRt9wvO+O7tZLncwtfXoSYGEYoGTHX
+dxba2Z7FV/wOgKDyGHndqbZa1VuBBQAqqEkKG3aVePl+Z+05b4Ak5mPd5mzx4jSTd/l7+8+ZwTR
F1icGsecOju0DijRoKHX1dftwdIF1mUQ37UuO7bSPonKgM3Cvu8Bcz20vCtO263rIkv57WnNsy41
aBVYSVPV0B036xdDiPjIVmM6rE77a1rxrg/56eaNdku88yysmRdy+dh3H9W3A7GyohMB4EWABppp
f8Pk2L70kHe+Ec2EwhKDxOn2N2qWG2H/35k5ToAlCBNmonD8kjQ554P0iMzvkj05Nt0cKZtS1kRG
n/NsCVtjre4H0PZhXLImOw9xut+vXAUKKiH4D5ZBmJc3xF5upuhP10L4O9rDOOp+vpLm6NjntRj5
GpZtcxoiG+br4tP22H/cNFMhyB1q720FT/Wwm8gzpdETPMr2JCw+Hhdkif+fVxSvZzDEoFJXTp8h
4u8T+2YaUMaOf2//9o/jmrlKmjJTeN/WhQ12EofxdPEVljj+aOw0rhuYy0e9iwCH5UPrtIYdtCl7
jpwJ/rvDaft365pWYhoDPMHtmAILb5QQmJPwnRxhDLfduAaux1TUcNPkbj53BlqHNfF9XqRQVE7o
97jBecmjOQjrsaTD3QCTvYtgBLT5824PBqmbcSWS8xqm23QVZjAvYvY4c7+5GXQb1/nkEDh6bH+h
rhMlmGEOH/UDHLSAtil/QqfzraPy4FrtmfX923YXuhlSIlqYtE3XMmaBuQLEGcPAAOY5V0acEsxu
3k7jJBoZIr22MNpJ4IlX2HsEck1MqIBicGhmjtdhEgzwICGJAw1nIyCjfbM9MLrmlZCGJ2ALt+4+
DUtQux1GbhaW32WwcdtuXjPuKop44lCzJYV5sQw1vtVwgKNN8ne76Y83UqZCiOGBVuZ2wie8ncNr
xhbx33V0E1j2yRcHuGV/gH6jV8LDx0iMnSe8y6D8tzTPVPBqBGaeg6w9B70pfAFt8L57im/XwfbX
FUaN/XH7y/69mX/Uz2U036UqmLVAfrWDgL2M7VYcoxomYmPk5n4TrdMjqur2AVJCFG9wrH92R1fi
6oL7SzyDBbKas3NXTMP8ugJi7dkjK+GQvNqYWAdO4VE1/2hWsh7XyjBvu2EUtVeTGTbVRgQTnTRP
S4+VbfwltjnsM+KSnOcxaW+w6mBUZgnj2DNTHIaZ2rfwTOzPaZTym8ZOjz2vfi2JO5944cRPrC/I
L3MsXuScNbDos1b3xIyp+QprDEgIdX3jE+mCJbS2BocHYQvf39SEc5GwLNgyT8V60ziEhaCGLHfM
ggl73NDukJUwpG6ScniO5359gqufJXxICBhH1k/9PZyX2D30m/auiZroEEraoEnrNLYN1U7Z/WmL
rzZ5dLO9rKdrW0kbEQzvY0iFVyG1KoC5ujTFga+QUwKmskx3VuyHqZUKpnRSOo1z+QQoEM6fTVF6
tZV6bvMy9DtB+GFEUKEWHIXIkjwaKmg4woj0YLsDOxbwroezUQaVk4UXP4ElbVFQd6Cwsx0dH44b
ulQyVoFX1jprHSeInQcLylJ958Mj4ZqtCI0rJ5B66VAJnMFNNwlARW1zGydJSGX2ubSmnSnR/f7L
VL0Lbh6bIO8X0CnOoxECXFaY8eZLVyZX4RHxCZd+37W/0JJTYwXd0+1yuLo2RCxvPEnbV/gWLsTv
rXqvSKBZXGplC651jQuvHOizsMyrI7it2a3HIQtpT6/bc30Z9v8kQnyLcvwAbrvB7gfN+dnqPF5O
XklG3+m+Np3h4T93VpSuF/X8wYs5LyvTCahZ/4Ra730HxZYTpDu/Aj4DxzW2d07UTb2STiDoCq3B
JGahA6ceEMvLo+Sy9B2D/NgeL10HSrhbS+4kzMjXcHGa17y4iSRsoPgOcFAz3WrRxFomyPAQTDeD
a0gxQvbL+RHzOzCWd+ZB8+vVqgmkM/sZd1TYH8X8lsRwoFya7BCl0dv26Og+QAnu1UjyxjIw/GuZ
Wr4L0YZ7nkxwE6/r7qYkXXS8rh8lwu08grUdUl7gsK8wvfe7evWsLr1hxp/tDnQDdfn7uxCfZDcl
gDus4ZRAjVygZuDG/GuW2Vd+gHL+iOQgxxjaBwH+8eok8Y3xbwkZ1nrd+YB/+8MHga1KRMAmja8k
XzJo2tTkZRVUPsFwBSagCWXnFh6BgZjgjr0CNgofLZlCRBOgzGM6sOhAq9W4aQ2H37Sy4DeJnQPx
ETnNvWF2Kc6wJiTqRmhGe2sWwwyuis0z5AN7v5ZresRxozuksKR9WOZlOJdD7L5hh6Iwou8StlNs
0cyPyiRfMhze4CGZhtgdV39x2m95ytojW4zrJkit5jSsLmkLc+NwSIq3aJwfAbI9rn2cQrPCugoY
jlq1knwNI85zQAXWULgPGZ3Oub14OXkwh8cl3bt+fHg/QB9K6i0zB+zoQdCwySNA1doCwpAx/bId
JhqOOjQf/z9OasnhXMFrGA4IW4KKjvej3Bqc2ut6Dvbeko8v0ZK2n4tuhpp5CY3vtZPNE2xNmj+L
bOITXJggSAlE1+JnJocg+WQ2NuzEE9g4mkN8nmITuhnSaupfCcjRexggzfpRH9SsOMebF14eA9gB
/63tMTkwuz7O4iqSIRXqkxrDa4u7jtEcxhaTNyWUBY8EBtRnxow9MQXdJyg7EVxU1xnalE4wOsYp
6UHFg+zWVyN1h8P25Go2bfV5JV/SKa8EOoC+9nBeeBU9xK31eSyywZPQrL4By9C+bltVn1qqMSvG
eMXGNK33ifUTLyPw3S52dj3dhyi7EqtiWJBHfYZnKFjVU8geugxu825YRN+TeC+YdYGm7EkjRgoS
rdi8MeWOD5GAsM/4nn2OZrJVXYWITJkzlh1cYfCMbo5/ZnCqRfG6PdEfXzG4WtBcuWubsLbOwt7p
re+kLsbvlTMZn9nYcnliZVRUHjR75C/CFrzLb3f68VGBqwStcmqRBCwcoptJ+sXK4gPSyA0saR5w
Q37Z7uPjKeEqU2vlFAmbpKhhU9uEzdV4eQ3YUxL6eEq4StRCWmq7CK9KAQFu1E+c5gjXxhRCEZG1
M0S6HpR7GDStAapoG2g0uONhWJpbkS8HGBVftYdyWwkLTghQlp1VhXHPvKXK4ZhbHflwXetqJbto
+gWQAoSDs6zelPwuTHhrtjsFQc3IqGXsnOEcO/aQUmf2HMSR/bUACp8kexg4zdpUJTMIq+fSLrgd
UPvTUL3FsGEf4aMNZb2d1KpZmO7lu94dL2FlBdT7CHI+mwbiNYJ4bIyvXDZqNXuCii+k03B9TwQc
qbnzZbIBh6vMYgduoRsd5dQyokSGwhdGx8hGuIY/2wPkx/jfot6JWl379P8HR2Rwzm7reA3N9C4S
s8+KT6t4rIxqZ/A/3g64Kn+RduLCP5K4BFVjDPlq+87onMRvSfEAL/ZPUVlegzqi3FV26HZJ4Klj
1HAUyEri89y+YeYE6bO186/Lb5fC7btlBI9ambHWWMIBks5l/gRfjetSjyp/QSl80zqGay5UKqgP
pa7bxkSGSOl1Jp9cLVvTJE4zGcMuKUGieC1nE0qCjVjOc9FfRVSkXC1f8wwmltlyGX7ePTi0/9Fk
xQ857ZUaNMtILVVXU7K2SYLB73vHPa8Tqw8DlNi9JOnmoKFDfkN4+3N7ojUhocouFClEquM+WUO3
ejShSk6rOweaTW2xV9LSJFRVd6HPu650IZ4eUAsl/aT2gd/xoBF05XJSQjpKKikylM0D2tt+B2+v
nhMfCLbrmlcJwlE/jmD2jbBSQ23O45xD9DqCgHpiw216ewY0GdtWMnYqBzdeLbMKW9x4C+uUwQjp
upYvPb4L4sWlLYDLThPGo4yAWmaZvxp7uVr3s5VcXcC0yq5cUoUAGHux/GwMv7Z/tebMqLKA85QX
zDRSnE1I/8nOl4fZHZ/sBLL/cbEcWFRS30yq83ZnmtX5z4Hh3RBFdhmnQITKME5nE8UkN/VzeKMc
SGftVN7+1Tv/Wy7htpKrTdR5TF6LJZzmPjuJ0k68NO2gvQSfq0+t2/OzsQjIksQOw8NIAjGKCVr8
A3jdh1jE7hFaZ+NpcojoPR43zq1AQRjyYRBh96IkafyySqqvyAz0OFRx6eNkFB+6sXBft0dIM88q
qXaIMtdg1ijDrDboSTYsORZWucem1LWuLH6jECnWJZehMw6+00iwM6yv2z9cM7X/UeNxnTEhGeMB
L5OTRfuTXKfflnOVuBrlKmfWXJbGsjpILLN67JHQitmrM3ZYu70tWJOZVa43L9plNkYHMkvjW4sH
fBzTQfkF33vYkxPVjZByC+htUfcdLbIQIjG/jMaMgo5y49BC3+K4PQcf4x8wSspNII4LCd8+KDtB
D37ysyobTxzvNCfZDYXfSRcaeMZUHN2pBOncXMyjUab2dadJlWccQWZ2lPOwhDBWK6LE76y3rm78
Jfq2/XG6CVIqVG1jwnO66SFHPaPQabZtfeBtU8G6VTonwGFP13Wj5A9BAPVKeoMH+XLk9sX2Iz6Q
/A4EnZ0NSLMMVNJxv8KJynJ73GWjzmurB5y4s3Rv+9cEuEo75q7Rd0WeR0GKYvoyd1DY2HNK0GwU
Kr/Ymfhc1wBjYX6p8Gw43/hwa2oy2IaI9bx0U+eDLzq/ALC17oDLdF9zWQrvtgtpRCR1wEINMtOO
noiIkiP0nvcMmTTnPtWwjQ3RYNAug1T/DOQpZYeIf4KLtt8AITmvey6Fum+4/P3dN0SJlGRl3ApW
aQgfDr+wTujozt1c17hyKmBtV2Z9jMY7+mwZ7p/VcH5vh4FucJSDnmtCnbZo0zosOTMeUKM8415L
fNiB2x6OaM+lKHbOBLpvUOLaTcsU+/XaoHY+3mdA106GsxPLuqaVWC7IxCCL1NQhSx04xrc08jo7
P2yPkCaOVZrxIKWRyCqBDh+1ROfZLl/uBWS4F680ir/bfVwW+geHGZVo3Lm4WsFkNQpMXKtYLg/d
MnvRNHtx/npdD8qOIfKqqvvGMMNEGP6aMb9PaeAI5tnZz+0ePgQfUa7SjRMUW1YOLcAgaaGZE3dW
iaQ0Eb9aYCDJC/MGwv+/3LX/GfXtzkdp5l1lHRsQKBjNLCpDA3RK15/Ttju1dCrnK6f+0u+7mE6S
YqV2DPBlvpTHSgb2EB8T+2l7vHQ/XolpwxzTuBNFG44U8DKaHSNq7pz1dU0rQT24yNd4AgXeAXw9
an9Zqp0Cia5hJYZTVH3LTKICaULLzZkfZPx5ezB0AaBE8DyNJMdtXwR0FF+AtYL77GB4QwVCJZna
vUKb5uervF+elnZaOzi6GFHhizSDexuz967MusaVY5/lzpVt9EkbdnEUe4lh/h2yaufAp4ktleNb
cwDVBgMVNhz7/DXnD1YOS/qK3FUDe8Ch7zDQ7tTE4rqjC7vM0rt1Pza5lRmwwgqb5t4Bwjtmf/Nd
B3dNPlWN593IBrjDxNlVLpUH7WbfBijRmK7ch1UfJqPh7URqpww5w5BUheuxLN3TWNIsU5X0ay0R
W6oOlx8zPsoSzkXmX959Mfu9BaprXwncjJCKgipSA6zyUENpdC7D3Hkhw3UphynhC9K7GNIC5pEw
NoSC6WL/5mz0r4rg/8DqOGcr+BTYg7Mm9jLeDceETmCtDqlzSgFF2O7mY1I0aplKCbVM0zmrCDwj
u0rijlAOI3gOUxrfWKlT3Ux9hVdhd5lCo6b0JCwzf+Rmma2ebZA9zWpNpKtwu2Goa9YjJIPeKF8y
WDm0df+6/Xm6ppVtukhG2uZQawtNMleekU6+EdeVt9245mSvkn6tYZzddALycUljrzZyv7bWp3T+
JpZPPEVtDwiRnZ40Ma4C7oq0n3sO3/Ogs9rZ792KANoqCq/BM9BOF5pQUZF2xToVhCzUClw4taek
9GZn9kX3CtXk7dHSfYOyP6eiSbqqxpZUWMJb4re1hX8RCGvbrevmgv5/igWpezWl1ePcndH69D/O
rqw5Tp2J/iKqEIjtlWEWD17jxE7uCxUnXxCb2CSQ+PXfmTz56pqhyq8ulxgt3Wp1nz4n12Q8MB6E
p7qmYMZW0nITtPkXN/VYB7+vf3JtQob1z6BygCATJtTR/ZxnUMoECYmak+ujr03IuMG9ocq0ynx6
tmp+p22aVnX+olUF0GC5nyyWxxJEpxsfW5mKibsr+tyqM6h7nmmN3t5izu/Ru31LyvxTSGQHMJZ/
bw9yK7KOAswmy+ojorRbexzOnftJD2LqMSkxE9U5iPfd1t7XUXiInOp0fR/Wlsa4u0EBATKQkPdp
jyIxDfRO6ucIMqKfG/3y1XeRQdhzyI2EC6xuqfcOyvMleLWWaiOpu2LTZtd/IBbRNZBbPffNsXa+
yOh/jjyP5daPXxvesGgdZn3gRfjxTnnTjPTJR6er9m9aCKN+bnUMo1ZEDICvByodbHn0ff9Fl4hr
Wnu8uT4+xSp/8Ew0QUot03ibgyoUlxtv4hlMH2Ah3Yox1w6OYcBtC64obXcBRBLqhwb6tHEPogfo
p2xFCB+3ADueiU/SVjiOUc146qt82AVAM95DEmDZtQsuiREtuPEY+lHqBxQU8ouTf2vYED7UtVS3
QdA0D74Yyz0ojtCudH09Pz4Q1Kzqa7xiVA4BlrTVrRf7LvsFGb7HckJXUSW3ILxrH7ls5juTGZq6
4ZyMXto3WeznD0p/AUUTKoLfr09iZd9MJFbuMxRbcAGmtjXtMvZ7BmFAAEz49dE//vWe2fUOnWTL
xoOGopLjxw2yK6ESUBiiseVsCY2tnGpTxSikDXRG84imwlt2BUnmbuuaWPvxhrfyFp9VQ48f7/tJ
Q3/01dswv7XZJ5fG2FhkSaemsls35f4bHb5BETle+i+Vt5FnX1sWw1txCD7kfZb5aagzLybN1MXN
km/cEmsrY3gqj4+jYM5lZeYmltmthRqLDH/23rThqtZOpRFswJinyXVLhAE+NIyouyPtfd5sHZmV
rKWJrsNSh5Hbaycl7QhxvO6tqUUVQ3ElOtg+6rGZFBtX0uXC/6/LhUDUv63XHmbfGpzBSyMCWTuV
xe7w1XOqeHKaHS1+jp9j2nKoCb/qoSBuz3BIqdeGJzBOhwcAIBMql2Z/3ZI/Pk/UhGCFVV2qnmEm
NmeAFT+zYsMBfbwZ1ARfdRpa34Hv+OkUsvEmavsmaXSj90vd13HkQQwe/XBblHpr+2FYRTVmSya8
dkihuhMdMr+af5QcrL2666ddDWXhIp7ysDqxhUUbr+aV+ZkMjTYJZqLrhqRjfSKSHznNT93w1jTy
ueo27HFlc8zkae4tBREd6VNIodmQnsjuwNe4xT3wsS3SyDB26UjgwG0VpB1IjsbWP2UoEFJvK1Ze
qUai2/3fNhJWF3EiK6BpAMMQdRsPNtof83jOwQ/tWHFO0SM4xE67qaG+slwmUKuEtHBGAS9PHRCx
R8Fbsbx16L5R/Z1dvrjjLzt85MWr3T8oxF+j90XgsXvdij6W6XGo2Xxcc1U5GQeKqHPEjg3NC7Dk
cdU1AOzp/OQ2buxb4kYN7Ci5+J8Klzlhk/8V4gA3BfEOchj2pA+2GG9WttaEfVEhrTajPUmzAm2M
mvKnqmhBNNJuuL+VhTZRX5OtCiUr7qWMgIVMuKdc99+ur+Ta0Jer6V1c1ES28FgW+KndDbtSlXHQ
bYHhPr7dqIn0mrtOsR5aVmkNEE0ZFjtruPWmKl42wdB/U6Ef3AsmwEsUjQtVx75JS+qqOzaM1RHl
jzFlIouQWauyne4G6wQcc97G/UDak4XGnQd/ggoeVNxUkg9TjdYLZ2C7uhw1GvvzMJ5GPf+JFqDQ
lyAqgAhh9jMPif2ysEa8+cTq3N3civz70EOL01EF++EC8PdUENlAlrh35ltPZqDBnUPrHo0Y1t4b
suKua/zya1b6KCopHgZb+aS1HTTsPmqKpUVjj0itqP8K+u4UWuj/u344/vZ1fLS+xmtE0ADpAtl0
ad320++MU+uQZ0V7UnYw/spxBdwr0PTznS5a9jiPRE0x8k3Z46LlfJxHybbO0pqFGRcOmehYOhf6
1mxsVQzKjJdG+M8hAR/i9amufcDwzjXEnykfQi8trXqXd2oHtdudsL5cH33l8jJB78IbI39wdJcS
brl3I7r9nFi2OnpsJ2/6VtMBfIu23GTmWPvc5dp+Z9RWo+uSOJFIs1rIA/KjoI5E27Py1SMP2T2d
+43o+BJ/fXA+TCw8OiGjORo7J62ki34kSGf2915dOcnAuxE11NHrE5sOAjIXk0I/vDexrStgxbuY
BeFsKP128TI7pUDP7YbOOTkt8NpEt7/UOGy0RK99xFjIumx7a64GkkJ5VVYqLusn2qBLy/l1/Vys
nDoTgblUwULrwEaePKAvIF/SuL+ixe5iApbPz51sE4JpKcEhywdhV830S5HP03mZWLlzWf4p0iDn
P0ItPa7bvlLUSS3Xu6+97je6DLY02Vd2IDAMP/Oi3gb1w5z2Y/urGVoGOq2J7FrtfJ/t7un6Nqy4
0P+gMtmAWlvApjRy8odCtwfoOm1EKmsWYnhnIkGelbkASAK/eJAFi7kf3DLI5cgCWRSoOBPUP11/
a7nWDpThsJd2ylrmlm468PbW5fpRcPqWZ/VWpLOyHSZuj3W1zUXeuWmW6yhe4DarnWraaB9e7tl6
GehWr8fKE8NEFfCas2YYFj/lDdphJye7Ezm7j6JpX3i5HyO2+Mefu7frB2BlWmapNQhp4dgD8L6B
f+OOX0Nq7W10HNaqTj73gct+vfPIs4L8j+fhpd91oEYamyOfvkXTTRP0Gy/9lRmY6jaN79ej1wDr
uyz3vL2juv3CpA9CYndjBis2YoIdbd/uOhsCQ6kP4ebgsZ238sErG21icLXdDmFLWyfV7XyotfXm
WdYC2E14Kyr5y126f3yr2tjntUkY24ByFR19yWgqi+UOGkkMihrj6foW/y08fnAZmphcXS6dU7IC
SbrF6Z97R4WPrluFj6UI1Te0PXhJJJfhT951XlJAIy8WqpexqGrIBBegMGCxbVGSBCLI9zP6Og+t
23QHp3IiIOcb5PwCyU/W7OqboaPhk+PNGuwm85wo0YfHwOutw5iP8q5pA8j1XGRJr09sJZowJTx4
v3R2VXtzGhZIB8P8qv4RnWTyR+jz+V51GapLgjfH619b8WCm2B+x6NAQYL3SLspP9SwSB+gZPNs+
N7rzbzvUTZVzt+C4qubmyeuB3Myju6oZfnxueMPbd1Uf1j4BarZHQq/rmiSfvjdiq+VhbWkM545O
k2YGal6DVg1Sg17WPriK/gI+cIuN8y/LwUdH2Lht59ae2dzlXirnsjoWA4clRlo0r4jn9W2nx+br
wpsiyUVhofWbZ4m2XLZTk2Mduq5mu7mT1cv1tXQu0/rgx5h6E41UUl4ekam0wulx0k1xYiDJyCDB
yfJjGUXsGziQJv0FvE/FcBhyKryklsIZwGDSRolTBPUhr8PSBhGsyN39krvTjQVgxG8RjWiv7MC5
9iOiLBLIFvBi2F//4StOxsS+RI4CGQRemKnH5T1v/NQp7Q0E6soJMJEvWRSNno+HazpzjUii2IH2
K+bT5364iSmfprD15gFhkCPLKC4XNN1JtsXzuVJ3oiZlVVEIMblsctOoa2/x0lpidGbtQl3/rLKq
u2nl+LaM9VcuqxKsk5BPB85ZtqUNdDDa9EjUP1/fnhV35htW1NdFqLlkbgrNhl9eIVIRNIkjZn/X
t/1b7/lbULSVK9mEnkeI6sg4iCEFI4iKG16kAWdfLY2SDTAHnwtdTQi6A9iWzUTUp5nT8J2TWQ+k
rP+5vlIrB9nEoOeqrPLarUgqGreKWTY/CrWZu1kb/LJq7yIixykmkUFmOc3C6TD4EEmtNm6QlQ02
keZFXdCqRuNNqr1FPIFSQj1Zdd/fWC5Q50PXTPedX/kbXmrFIqnhMcN8nuexalA2Qz2UXjAq072a
N2ay8ngwFWXaCZoM5BKu+EUWS/klWKqYVzSGrHPcDTpGKBHbPNq459emYlxeNgSdGYyepnDzwHu6
iDXImTgbZrdiDdQwu7rMwfZm1ZeFakHQ1J2A4oslsmBcbrEDrWy8CSwVfLLm0srw+EGCLpTiFElQ
gFkzUGdtTORWoLf2GSMpoKoJ3IfN2KeKgPhQzzvt8hspU1ejsaH7ed32VpbLxJryACx8s8VQ8RIU
aOccWXV58BZEFa21sd/kLyvPBzesKW2C+hcJAgvXfVcuINteePgk2rI5Vb3qM2jLZ9ljVQIPgrYs
u/3Ju5A851Hu35X2iP2bvBYKFIuzEzP+FeyyVnRc6DwxyFE6zYkKQlCok06dKGWjaKPn6BwxNt+G
lsP2tGmCU5d58rYLeJBw3xlPRbWEgJF5ZfiVQCB9b7UyiMtGFPusFN8Rmjh3s5CAumgaHHmx+ElH
kcmHRlu052FEbyQT/lMd9e0Oen/8oVVzcC9KVFZnB+IGnUYFKfYHSk6lFeUowWX0OPiXHs9yjhZw
R0KzhXaL/qo6kR8D0BbGrjfPN4N03ZsMT+koZlNW3ldjFII8PIp2EnrMy47aLv0F+R9ATnTj34Fh
Rr9wlzxRUbxlk0jn0QmPtqrHBJzq8rHyx4Tl8pBbRZZMU1GctV0WiRf0sOkozKIbF4Rst9zJyzGR
AHQBiba4e+H3IxQNQTS1qK78ohGOn23Yaplw18KUmR2IN2ahvkNyHn5tnChbkmYCy5Td1/4eW+pQ
LDvIznsWlMkkqB3TqGoeRY7M4N4a26lK2FDxTyZtTaBr1RIx2WUoEcCB1ciZrCz1VDaAPN8rP3X9
uaYeNiGN7u0MNI9FOe+qFiVIwjcNZMUhmmBaayw5LbugTZWLlNMs8nHn0WLcAWLe7a6b+YovMXG0
7sSB+eyyNh0omH/VIHfCtn5a2Ctg16dbNltb1r4yGRMu2wUhmlsKV6ZU9uoGDfjsadTMBZInXF6v
T2bFZ5kclRGVwRy1Qqa9Y6GZufCbY6SK8ccCKfo7xw6qDd+4gj6GcN6/YwcxybGGoLILkJLb3ZZ1
PxzboWO/o0a1dO+GKAOSsZXzPuA1fWptu/pTjrR8LUkUOPvrk12JX0xwbcl55KFzBP3n81CCwk0f
GtzSG8dibSUvH30XHIU+pOargnTpUg7IHzS/R4lA36FuEii2BSr6+ES4JpUQb2gBJSkfHJbh78mx
Y9G8AMi9cbmsLY8RF/l6gU7S4naw+OIs/fIUsnJj5dcWx3jDc3Q3jeNSdymX8skvMxX706zjHmjL
WhPrk1tgREOBciFJp2mXqo5DEGv87kCasA2ye7f1DteP0McbQP8+fN/tcjETQVyvQC+eI1FWrIs4
A87rjo+12igc/zW9D254E6I7OMjER9BwSiFGNwAvUwn2UitS40EFhZYbMef8MXOXaq9kNp2mYQ6g
QFXnz3kGrU3Wut19SEL/GFXR8uw5eth50UAe8hGMx9EkwyPtSP41zDTtY3e0QJQ+ziS2Fs1vchGW
4GVA/ZVD1pEAQh+AennjdK24TVPMI7BzYjfIfaXM+T2FfjyBnBjou7iwfoI5+nPnjFy27d32QNsp
zxeBJgbiiXKvuMofGDo1f9u28v4Q7kUbOakVUzFRztBHGrAtcky9cvqm++kp58tGTvJjwm6HmhBn
LqPJauxlTHGl3BNXMHLBdLJ75jhgqS2rRZ8Gu3KnhDWFeBVgm/qnQwh9W0Ob/lg6nNx2oxy+uc7o
3SjBmrseZr2HBlqdeg16bXfEWYZTFzKyqwZBf3pLzyCNm5NfvRTQJkNF4JiVvAc83Bdyj3YKYF+y
iJzGyVoOSJaFx6JV+kT7qjxTKI88hjYrX+xaOK9WT4tDxkR4WqK82/PKn17sZWlBfawgdtkQLwkG
Np+UrvgNtKzmuypXyykPe7obXejIl5c2DsCe3G6HRvwwP4Uhm/ZeMDQ6bkep0aTPnO6+qUO6JFXb
yPIGFOb8Nwsj4GEFCDNiUtgvROH1e93iP851uyazGhrodSAbBv5E7aZsbOPKT+gwJySPjl2fxyPf
OFMfuxb3PwXnQqmMVl1wRjvocKZFRpLQl0vShk6x0QO09gnjGeTo5ZKdmXV66enubvhyV9if6kSn
JgJdZBkdlqyf0zwHHXHoSfJtCnSzEaZ8vAnUpHj19awhuhfY6dBXqb6IkVQ1xB3nL3NQHEUd/tG2
3tiGlavK5Mvsm75kAv4WQUITs5HdlOgnqsPXmunj9RO19gXjmhrYEipVAvVlzfLeVlODa3za57PX
xl4VfrKs+Bdz9s4VkqmpiyB3plRAAdGRYI3d5+xz1ObUBKTbbRcFedNl52X4Ck26uHVzoLjurOjP
9SVa8a8mNFtYljNzNoAzqy+bpJ2WHRlZt3FJ/M3mfXDDmtBs5bal0wzFJUu9lGAbt9HLMzm5h9xG
ESTo0M4f1QxFEg61lNuZgXFZdi2YbcrC9fYdKapDnfXovcxevBgUiA6VoAsLoRJd9e4uq/xo1zNL
Jp3uOY+9sGB7BziVnRdm0KUD0+TesYLuiU3lfEc9sCmqbA8C1em+ZrN36Fq/4HhBK+i6u3pKfCAn
n4nT+nGhezSE67nIvkXtFPwYLZc8OmSQt9Vcq4sKqHhVZZbfllZLZ7C/VH8Ga7ISJ2zHWCk5FnDI
Y3/XgagCGFwKki3U7tQNd23tJQLaMHvQLjpHUYbWw9Jmnb2x4GuYJBOoDogxlFgc3zojL3Bouipp
RbPPCn2si6Nted+C7NXyi1sqv45IIeCFsOG7V2IOkzsZsXKQF+2QnWe7/xMsfQLOBghP8C8XBhga
bAGEVwzaZFDWY1X6yoGpZdC+GGo3qQjgDv63oN0i8lv7ghGaj3yxS12j9kVtCYGyJbbDnyO4oViw
4b7XVsoI0K2c4KE52NY5zGwgWdBXTPipgHQB/2oVW1TEa7MwHB+1OuFCzCs799HzjBRixjRaTm+F
sDceAGtuw0hYSuY1XpRrJF/DFjBq4T2C3WBLTvDjwf8jhuXIsLMb6C6nzXgbcC9miFmue7uPb7f/
SmEJajHSQMWh5pbcaX92b2rHSwmLTojLc/gV9g1yMV+uf+3jXfiPMBYq92omg7+k2ZS0w/w0oUuo
UWUKot2n61/4+DC5Jq5dd8SdbEuBUZx4+wghkwvZZQ72clazI9jENqx7bUMuUc67G86rPck0BPaQ
wav3AYRf1FbJeW3ky9/fjVyBo7FriEvQ3qR2gRBF3Ojox/XFWRvbMGUyu3C6kQTDWE5fQS71ygX/
fX3olfDOhKtf1NlDLihJvYoiGHYi5wxAvLf35+Hxc18wLBiCS3hDWQFsoGRluoioumOqd/eQOfFO
1z+xtj6GDXuhBUrxDFI29lD+EKy+r7otstuVoU0Eelsq5c86sM4AIO9Y/4dnW2X+tZGNwBokJJAP
dpHTtFy8erx0bLfq+yt7auLIhSfVsIxVdKZNJ5PFdwfQPrq8+p13DdtY8rVvXDzFu+NuFzLwiONH
Zy772LMrJP//oe4WKmzF35iYckgGNgPu/+wcUkgUFrG/fG+dF9JsMXqt/frLnrz79aOfux4EIKKz
o+9k7u9I9acVfMM1r22sYa1jH8yTGJwF6gtTfxAZsRIWdf4GVnXlp5tY3IWJhkwcSTAG+YrYL8an
MGruw/BzWF/XxKoy3mRDjpLJWRStG1sNsm2Zk6B1PVXC/j013RBfgMWMbvVQ/01S/De0dk3kKvFx
tbShO6XTd7nshh/Rqyfw4di/dXWcxd29/VX989w9hXm8PF93GH9TyB990zgA89gvi3bzIVWtR5IM
nJR016GT+82Zl+x/Xus1B89nEpomFsBZahDes66q6tDpbN5PXY1HfA+BNGdnFX3/p1dcP0B/ofhf
3bp+LAlRclfNw3yseo/hKTVUw6tblKFzqMNL6J834TzEi66L3wijms+FfK6Jsavby8nI0TzVd3y+
a3WP5axRmItaIHYra/lcl63rX87mO/MpVChENgIvLcQcTwU0tgCGixI9bpzxFQsyIXaClNFc5Rgf
VbIY6axEcm/DOFfMx6S81OiB4T5BVzfjbDqU/uTvwVbXHyOqpsP1w7USypj4Gr+uuVZUAn3Y+8WR
yGzvgCQFSSh515PiOA/FRtp3bS7GzQqIgzUtLJzRajbWL1YYOrtJLKSObSAQN4L8la0wgdlQPrCV
Mw1VOoniPM30lnD39fo6rQ1tvB8qCzTatJz6VBT1LYKQry0nv68PvXJ/mJS4LasF5dwhaWD/iaK3
vPpVSBK71SeHN+KNEN0VxJGA+QZ5/eD086Pi1m+bg2LJ7rYaPVemYEKwIRAbupaNeLKDpwhJE3O6
ACD5BFWCjVh47QtGADIuo4eqJABsXNF9Xyy7af4nzBv4uK1A5G8O/QM3a6KJmcgnb8iRtiKWpDdk
6IsDA7fvPwMh0W+vz9kDCGjprR5mARHwIdzXdl+q2IYCO6rpjY9jAUpMoIQZPdizUhs5zZWTZ2LD
/H6gvFkgX2SRWxckOegb21jTFZM0wWAdKA08/Ngp7f2UggikhyauKzZggSsbZoLAdGkPbkE7ndbh
T+nnfAd8sHuBUH9HaUftr5vO2gwuXu2dbyfeZOvFhVMZinraywmU5BV0NGOfqY3Ld2X1vcv03n1h
9FvI0Hmo6kBTmMTougON9LJVaV/7+Ze/vxscCikX9UrLOvNcyxjcqjWLQbRZfqmY1FvdHmszuPz9
3UfCKIQcgk/LtBiB5xj14yTkl+vLvxYNmcDoouaTz7KixFumXU4o3DbtbuoaO0bMQo5WPdsJRRPm
0xL4vnXsQ2v5x+7dBcAcvx136KfIT1GUtz/LoYue3Ckqv1CKv4nId75f/4lrx9DwfjQbmCUuT/U5
wukOGyCXSD9bNyB/6E9UZltq3yutzq5nXBCz189zPl2edSpfEteRDG2r41nr7E/gWt9HZj1miE8D
Tz2rUG7Raa3ADlzPuFbBpGDbkQ/1K6CMkHFE+/YIJYzc88vdvPR5glZ772QPsoTkicdOpRzDS0vc
xoUb4Qx94DLNhrfCtf2oXCKdZoF8naLudwEZIDR6W/cLqjtRV4+xpYZ7KOFukXutmIzJh8qrzLFK
CbmYAmUFT/kxod+HTan5tV00O/qxg1hHBvGEkOa7mnm73Br3g+3ETvbi6n4/tvpZlSIGluxT59Ns
70dupBjwvAvO1OkhK/yjtSFIkN3KauP2WDn/ZssSkVWXoSK2oJf6HlIvNx3YaxYGwopKbyTD1nbE
8C+E1G3tuCUHhvqu0nVCpp8RWD0+tzzuv50XLwlkq6MGeVogzqKlj7UHED1UxRa9cQmuBMAmnrVE
UYGHZcXTUaAcNjw4tLhxq2eUZJK5+uQSGUYKbqaSsglmEvAHH13gGf0dZluolrUJGB4uHDgIG4IA
tPVzvosgYivVvaTVDhCKXSVfru/DykdMGCvUHke7y0OSUss9NQNgIeEAMewmZDGeanVMSb/hUlYO
rGsEeh6LUK2aLY4M3GtYAkIRsQS1e/S3bgE1Vg6sCWNFWhV4ZbQmpS2Z/9A+UGA9nk9QX9fJ9cVa
+8Blau9u3F6rfA56DX7Aiqsdm1R7gpNmjy5alTY+QVY6UVyTLBUFEx8UMyCfbjTzzy4goInTC/uC
zRQCdEME9AGWDxRfqCP3OFfddMjanJdJkPH8bC3AjWr0/+3DJUfjrT3xU9cEyy1wHqAlkKHH7vvA
7lIXkJxb0sopnj09nCd0U8ZLoLJbqMLmu2GU9NucNfLBC6P2aE+d+CplkH3RztglVT+GX9y880+D
qsOkr5wuhkqZkwAItySDVbz50zAlox+iw1X0PWolZN6XYi4eHKFHEavW1g/gJVC7SJUNitRDcSjU
pF90MM4JjYbypp6K5eSHszq3nlWd/SyobgJ3+uWBtOwAGoTijPgnv9fgaX4FcV/+JhZoIMbgCQz/
FFmlj34p2mO/2P1tmy01CpuyP3IC7vysy8b7MQN4r9BQGlKT26OVKFpegTtqD6VrDXu/r9ldKGrU
FYVjXZQCekh++i1EfvsudOLccQb0iw38VfrRH79tph2QLP4OPiZKFyLm4wS6gJ2ehjCdqmjcAWgS
vvmz3x643TavgbPkr8LNWcLCXOwibT8weNu47Dk6h5Z5vJFj+b8+BJwWpdXm5PUE5PxT/jKOufOt
zuf5MIPjFA1Ri965RfBzamz2tYHe9V1I6/q2D0b+pQgkGM5meaEaBLKhW7Z0a1fMwMQqacGDEX1g
OJzjeGwv+C45Dk9SVRuN/muewrh4psBeKnHxqtRlWdwWE3yRKP9RIDVIigEV4M9Zs3EFTcDDQZSo
RMtMbz1BwP0xn4aXGijpzw1vxI0+yd3GpkKnnleCm/6Rj3k86S0KictafBCgmXDnSMpymBl0B4cS
/bGk+gpH8Xb9h68Nbdw7PjiditaDHksPZhvPunfszw1s4o+9rmdomQCPL1Pei1/oe0noBvZl5Uia
gOOike2kgbXBa46AFAX8nSTxs42nxtrgxmPUYjXtKHr/UiCodyEk1nrLBa/tFi/s2vDGrSKWCo37
7dKmC+XA6jMPFIwO4uosKK2Ns7hiUSZ+uNFoc+Yd989TBkbC2mev1BIJYapNfKvfiHhXzo1Jz9v7
WaGg7sPTuvvhtN+keP3UeXQMO4UGTNE3DRwgOvrGBxtguiJ2loZtnMqVCMjEfwEaoyyPYnfnGnYK
9WIivtTFczv4sets5EhXvuEYviD3weMZIOGQKv9CkE3DGn0U3igO4hKVBqHW9wScSFuc5WsnyghL
LV5nAdUgVQV05TwN/oHkQwzRpg3HuTYbw0EQ8J9kQ2FRPE2L4VxLCND2BJcoHqcdpCzqaO+UY/l8
ffdX5mKCim1u05oJV6cqugNuM+7sp6hb4uuDr+B7XBMOW7BOimzB6AtYmM89iFxvrMwJzhMqLLus
pNlB6ZGnjlV8c8pcHoGYaXZTq9wbxbJ2f/1XrDy2TdysgAqiaGrICGRjVj6DKdjbZ+guObReFEet
H9wMKpIHFwLMp7bryEY8vmKuJqzZtq15ci+iTtIPcb8+jMUWb8eH8yGuKVQIxWmm+5AoqO66BwWe
uziL1KujbA85tuxn7UGdr1n03p+WrXTJhw4OnzQMDFTmOIDKkWlrZYhoHXCdhKQt4hYiqDvNs41r
5m/98T/XLr5jWFaBuyByCsHwiJl42hMQzO6CanFu/TnP0TI3+wk6KIqDlBTNZVRV+b4FgP2gXWeC
XmOnvukaUT1ZIisBn9f8OE+W/0ooJEh3cx+yf9wslI/LqGw3Lmjm/MycrnjWjFM7yT2rS3RRuWCl
CUXSMeCrh5rzR8i8kH3VRsh7udFIEAOL/LVn2XSOBBQRxhJBvhdy/wZJHZJUS98mhSOtQwFqqJfK
96vfk9vyfejPN4ukSRhYCcLM5r6GauYj4ws6ybJy3tcEr6mp7RcIK9IuqUuUxCMf/JvNUqM2G1jQ
+JmQIqeq7g9onPgxdpWzo7UT3QVBqM6hDNmx5C7FeR540swcrJGkVQ+yh68N2DzsdL0gPkcH1LPl
T5ArAON7go39Be7y9iCj4lPJJrQ9XE7uu4dc29ZL5YccusT1lJT5bTTKXVT6n7ltMbrx0hUc9krC
sk+doKnuewbZgNKqDop0RQry5ukzBozPXNzzu0kUbqXqjuZtSqJfETuUYb/hFVeMyUyN1y2w7GVT
4raS5cFrYU8qjF2ljxUKJNdd3odeHb/98vd3v33ss1B0s4OkKlJW9SigIAR2axBwfGp4E/pehzi/
XaPggSLve1Top8lzX6d82KKRWVkhE/He554LGmDFUp8P6K7EO3tU8QL8P3hDP3MpEDcwDlHYSjev
80CmHZuTwpr1XeTSP7QKXyCictcOgxOXhPUJOnk+1WWGTxoHanR9i2VOXaQOxHjRHPuk63ZjQz68
bDD0ZSHf7bdSFZITlZhByzyDIPYJ9HOfHNk4SdrL/s/ZlTXHiWvhX0SVJBDLK/TmxnvbcZwXykkm
IECAxM6vv1/nyeE2TZWfpsY1A42Wo6NzviWTNkh46AP0T/bgySCx+3plJyz97PPfP/3sxIAhblXX
fcjHsEQsGuUqlBtPuHCQzDvaDUmYYTgsCVNbQcBTHNChhMd1+ZXCJMZ7dh4SYmVwp8MC5cX4A8C9
TatwTXdKsI+v77DzMrz0+2cHYWMkzC4MrwtdO3o2O3lEq6L1gQ+8FW6yHcAB2Q0QPll520K4mDu/
krFhdY1SK1Zm9TbFMY55dlAJ+8rNhZrzLjeD3jnB5T8Br4G2O9lqYK0rVa8k/wvBYq6WZVAK3prk
mAv5bgkjMMcMst7eJlkTr1kYnXl/W1RZW2hwqsJS/6KJtQWtjw/9Shwy/2baF6Z6judJsrLhqrai
I7EMiQyg9qJDxlt9jwBo6/vBNdWfvDdactNP7QDQr4j5MRqU1hvREuPJ7MfhO4flgnPTxFZ1asdG
fB+hOPCjLy0SoswWv4L7bH+HI57cFHDRTAKmoCfn06kQewAH2S24cZCTTEv7cVBedUyIaX+rcADu
6syMH02Slrs6Qlen62r7Z0xr992NdQ03MeHlQQVyxPNAiPleyTaCgQXjGdSQZVneDwkUtxlN04PQ
stxAMcDYWRD7DgUV6Tu8ge0tjRMUBE2YnvvpWHe3VhLnh6gsozCT0XjoKQ5LX/YquU2H3nsmdZMe
W8+pcFfoGUDElvEn66SDUxSaZr/SkamHxM1RSdQpb/aDw+v9CLf7Gz2Repv3yvk5TF70kFcuKBW8
dQW4PG4UdmhnnErZ69As+4T5jpBl6iu3kk9w11K7KIviVyhwyt6PY64fJlDRtrA85X+kV2Y+WCnW
0zB4+Hy7SDzfyUe1scEF3FGelcexK+PAVKL7VdptfaJdC4RZ4nL9wxqZuYXlrD3e5i11i1sSKf3o
VuKeowe7sXpIALiDXd6ys2lOmzkQR+qsdCMbZe4c25B3+Fux6b3Mgv+aElu3AW02hZ9toBT0lN2C
F7etoIARThBnCGxHO8Gg62mbtbT+ZtqEv0JVgR/g5D5u0JZOfaHbBhRQOIjue2gVBLbR9oHmFDOZ
QFHXggTiDaSiuO9wcPSTxI6OaGVPt6WqoherH6NDVakJnUABtd56GIMe6kYoGXXmxk0rL4i7iv7U
JtBy8YhFpD3DO01q9HY8m4YHSB6yn33RuXA2FP03p8TyMGIifhlOTGDMypsxwEXADaqJjb8JdBsi
o0aNl/FiAsDF8m47C//F0NywBA0WmJ6eJDA7/eT+cCq42WRdXGx1xmmgbR7yXD2z2CrArjFLyBRV
nY+vNXdQQK23jkzpR5MrTJXMu1f0Jty7jqCg7OaFPgyt6xxTRVP4lnXO1hGq9Bkv+0PitIBPpq2s
fRcyDPs8m3KYvsUmCJBGD9HduHpJPfxmkUNoPZjQIgo0UBK341Ca98JoG+hvWNlDQavx1rQr88F0
I/DAcHP1pe0Z3a5TBAABaTi/W5va6JTUtoJlvdFBjGjsj6wap29xh2kiFqkf4asFheRORGHq5FNg
WJFzP0Es5NmaynpfQ3TooO0sUgD5JSPU62pvE1GvPXCBazFgIjCc1BjBilT5ZqqgsWyDs41lQOwd
VLqh0+rZFqmCqhZ54Lql3k6SCfMoYGpj7iuoKW+8jGWAUOB/TWpIMBguFrXIiigoRJbviDDZ3oG0
6ca2RwvUH7P7EE5aZtDCmPIfdZzKEG6bEEF0Zb1XpEze7NGrfmJbl4GnYxV4Vk0tOEpBdGNXZZVh
73RBbT8ZM5jSQoivfIBwPnww4DgAtZ2yp4DtVhibALUuMgU2LRwJX5aseOoEuNtbm2c1hPYZqpwp
DE2+5byTd51HsOY1OFHPbl3b+zQtjNPELMb9kRHCg9Sm8PTl3KrfUW2IfhhDPhyjKp5UkJlqeoAc
lzv4ikIqGFuDx5AYShtEGitPbyrcAQ58akUPV2YgpY5RUae4ZPOO3/c94lMppsk55I4U7UNFptYv
ojqj2xpaZx8AwsWBmlwTuf5kdKjQ6q4qNzqtZIFrEWVV0CpnfBqLjkC0dHByZHGdKP5cz1WWzsfz
3z9lcWYLIFetyuHYUfMhigXylEK8D3a+5mB+sSCG/GGWJkq3igRsbqCH2epbT9dB5rU/jEieKDIv
7Ns1Ru9COjqHjRpO3tZgSQzHoRPQe3F2cabXcC4LCd0cL4raA0Bv7jQcUxjJ71Rq3nYGHAO1bSco
39Q3xsQfrKhfafEsTMlc5pE2qNWUg6pClZ0ieD8z4yHnaxLBCwnXHLyUlKOZJhW8gUmmyj8u0rtj
AxTGySqbzpegTn7xEjtLsuO0HQmVOS7gcYGTWL632Y9Wdi9fWrVzAJANtGUMTQD0yxnfqr7udzBG
d3wQ6te4H5dV8nALnxVyG6dDXzcbyhC91+iYMC0DG7T4b9AngrwB4s9tj+Ln2KAmI2J1W+QmbDCm
rtnKrI8fsikT90Ur1u6IC9M2xxxhmpy2A3c5TJTxoBycdnRKoeXfvBrceLw+qOxvheFCNjvHGRm6
VllXUh1qHIAnSE06kHlSkYawFIp1k+x6+M8qFNSSvNVjUDDmvashYiczgw+0D1Xx9qOxSxtCE/ZY
3OsCd7jYreUzIITE2tBsND+k57og/5rR1Pu60pb0Ncr/gQvlq0By0MqKiOHCalrua26PbRRYXsFv
YmLVb1Vtjc3GZajs+K0HorIPQi9BMsG9eouaDFq60oyKx9agwxOnZyalMoXhs5zGm7Qehu+Vp1yy
NbR038yhH7dVZ0dbgiaHT11tfOQTd3/QibbW3lC5/uaaYBwG1GnGE1ADzWYcUrTwgYDdot7sHOpK
WHddl8MQuYirhzbXPDAGqXjAINw4gJfacG87Jb3yCw0V+I1bEjCIk1YbbwmZDBTsC6PZ17zMAwAL
snIDOYck86u4iJ7AoI0w5HbzCmkl+mIot/cJg5coc9PHxqmsAyOtF+QQEvhtSqho7WBG1+8cg1an
wQKEoAIY9SBZgcwJ+lT9hFMQAgsQ2m3a5ogCqXdT8By1DCGAXsZFzCcN4BJCuUPm15PDNlObykdt
8RRiBanjR4aAyW7EEt/NuHHXcK02mvTlewaI+24ahX4YTZnsWocWu6w2PjKVlLvENmHXBDgI2hN6
UoWfOKwOAJKDWR5QkODHDIX5aEzYyy30Ib5nVLtpUFDhPFLo+YmN0oP70GpmwS4TqqP3I8THnKCk
FQYOSVyIupu6B81bb5QxFLc1zMlTwJMRoIOuLqGEGrs9fZ0MyW54FCO+ZSNY7r9LUXPYx2dtEqCI
imp46rRWoLwi+j6iEfsXNBlYrqUCYyT5xqg8iluKFxNw+y0P7+/HQ44rwgurvf6QJcxBY8eqj9or
acigi7ZrZAb/C1HmJzLa6Q42vOIGq8oKDK+sD4mp8iCJrPTB6Yc4sCEPc8S1rvWJqaoN55VzZ1mM
7aEyB3Y4GkoPg+1GxW7Efx02LJ4CZnCosFUm8hjAww92T3TQeVn6vesgkoXkqdo2A4SVzTY2nwrM
r+wZe1A9lqkPoEnR+zkB5ynG+X+bDBE4zra2fsmqs+5ggUC2McRj7rJa2+8oUaaHUZfp0YuQAQEF
NTT3DODOe28E+HPnRFL8TKF6ts+Qe34zHCCMyj6DkIaHe42GhDuzeroroqG6E007fBtdL38oKa4g
QdxP5cmAhnm2hTAgLig9yvYHDi3Ke5GPDeQVzdLl29qFUGHp0gbC1GCbkFEhEud59NqmUbdPzZz1
wIAaFIHEo9VviJRmIqg8UKBsPiqYeeGmBvZCiTZLClKDgt5aWr4g85w05NwgjuZDA6i7zck0fo89
gn/3LAv6ba4n7g3J8e85dLdFUAItkvpd1MMgALl2gdAY52hfEGegP6+H4YVQP0dquTzj3ZiK/mic
fyY6NibUCPI+D8pyJcFYesP5759yPjFhPYLz1h0VyNS4ZEI9hsnu2HnDqxsPa32EhYRsjipFF0fX
WiHxy2X/zJsJ5mTN8/Uh+ts2v3RQzb4gyTuPNy3K+/aTvhWH2reDXe3fpJvoHS6uamM+TUfnaOyL
7Sk5HoAxyd6GFYj/0mfNEuZC2YB9dzZcG5s80ORVWmsZ7ELeN5dZHlNdyylB42VsyAnGOU9dYt7l
0v5zfdAWkti5QCr2NTsXZSo0bPO93eZBROlzWjVnbQNf6v7dgwrB9VctjdEs+cMR5CGFxRg1uq83
o57iDQRH3d31py/cKKxZeXWMoGDnRYDpFUl+pNTcEM98ati4n8qfsDnaXn/L0nDN8j/QKQUtIGQY
OgDiVJYsfNTZ3gCzelBp/5yZxWMM6/CvZctzpGmGyx6O9ikJXRya742w2Vusy3yjahytX/qeOcS0
6G2ATNEeCRG7nl2P3DWG91awZg8e79E01cmOq/31V5134YXdOUdpglMrKxHn49HDDWx0kKBVMXTN
fgkdrRSll95wXnifIhjsQ2Gu3kfDsdZQzYvlIRnyQ22kzzRfY2ourLK5wjcluWd2PU/DCqiGGBRN
1h8TdLQhpecX6bfrI3WZfkXNufBrSqVhKikggfTd/K7up5fs2KfoV/vt9+Gjfjh670iQyYqM9AL2
YI6L056ZMk1JHdZQh018T5eF4VsddXcj1PiPNIvVtk+h5eHnaWeUO9sQa/49CxFhruBZpSnDWasc
ZBDFUdjmgWfpr+tjuBA258g5QAkZlON7+yiS76Z33qZvyL9WItnSw8/R4dNCQ0Ha7FU72UdWjC9i
LP4bW5r5MCL92mkyV+rUXRdp1mUOnOGdZk9d0z70ECFa6YIvrOG/3OpPv743ixhW440IM8eu9q5O
s8eEGyhKlVMVQkpX/AepirVCz8LqmuPoCiRGLTqC9tEGjK7sfo1ljWvS6E8C/lMCWkWGCrr8i0fM
HFAX20Pilj0aRyIbYDNQD8k7cybn4/qaWogvc1hd6ckGUhjWABL975HCoGCCGlZPgThaU81Z2BBz
1Fsm3N6rigG3Hjf7Iy3zA+zmlf7m0kTMzkd3hNuiSxTapyoNLEhOoh7+1HoTmjfZCxAtG6eLIPyd
//e1sZodlA30bHHzIsOxBWLJyVXQol3iAbCdIee//oqFwZrj3PqR2C2Sd7isEBsZvhAgsuOOc/3h
Sz28Oc5tdKXZ8hjYzM6y2m00jTyoO11DnHmw7qe4hsKm8spdBTGNbwXNoKTh4pYC+G9tJPcFCMYH
WXQ8x/0p1m8N5P5uoqgEtQY4v+8t74vfRu6uwceWRsL8Nx7ZUE8kTk3zcPKIAOAIatG516wM80K4
+AsE/BQuCOqcCQxEQGqKh0OMTkYpDV8nsBUp6U1Z5SuvWcis5rbtXRJBiHIkbSgTurN5sUdpNRja
+B7KtJDCgrYkF2ut+KXxmi1OkF4aSF/iFK/5dwUjguJLwGRqzrXyqk6b7uici7RdelOU6nVg3gHo
8N/XF+XC755L5U2E2kM6CPSKhQUInPvCSP3n+qMv0/3w08/T/2maXe7UrhwhN8zOfatYDSnQqVi/
hSHqA2o7AmrwRutDOaoIrWKMtlU2rOkA2XjHhdRwDuckpnQ7PeDBsj93MxLB4ELaPqYU4H+ZTiuJ
ztIKO7/90xfCXrTTgssqhKBeUAzl6DNYfBXGFmjZQ+HKo1jT9V3ID+Z0D3Q2IipAHgqnjm/M9FlZ
0y5PTtdnaunh58Xx6TPc1pykmbrYj1nWBhG0KvzW0s8jGDtfeAEz5wKczQCrzanWuEZr3DRV9gsc
0wMBnvAr2ROeP7sHZnSCMbEs4YkSO7fwWN8VMi18pyArS/niLsHzZyddZpeRyVE8QpHZQmZjvbmT
s0IhvTj2ePQscKAInnc5d2WoqfYdM/dduBl19uP1gV/44fPo0XVWV1qSQSfAGG8Sx9yjJPkVRA0z
55FDcmm5hhZTGLevjf0HIoNoZL/b7ZfKOnj+LHpUFOpJqrWc47mQe1dCyPKmaIdkf31gLh5BePps
547wR7dBoZIhq1J0paUZtty779Pyrk6A8lXVmqjgwvzORSSB3o2kZ2B+qYAocUH9DjIEqECv7KyL
cQ7fMdu6g8d0kef5FFYk2RjQm41aGqi68lvzi5uXzFIBZXm1nbVDF3JB+hvIGY9P+YSyTu45aiUN
vhhH8RWz/RuVNeWcJ2PY2UAtiyrdpIX9gcoIZAym/Nmzh13bDSuXlaU9MdvMMs5IITNahEZW+FEL
QPbKVyzNxWwrj2XEc8+Chj+V7FcyQGOpoWg+pYrdZvWw1iO+/POZN4NN1xGS+b7zrCPp8xftjq8K
pp/XN8XfasD/nZpoqs1uodB35mMk4b1ae9Q8ydLyDrb0EuoPngGGe2L1DdzlVTsEdpe0IsBtuHnW
qLrsYzWSfW8Rh24NqDeKfev13e8aWogQnvJykfu9ZCRQmQtcPhzNbllZi6NBjf4JvFr6jZ7rAKmn
vT9JBMit7zCc2FBTboBI4qK8Jw3RPqn58FPUEfAnntAv1z/68gZl3izOIA1RbplnIDpO1ZHFxbBx
dXRSpfv6tefPIo3XsG7QqSjDGgiLuucfZKz2WVU/X3/85UXHvPNnfTq7k2ZkSQXV/9CK8pukig9x
hWYYqXfVJFY2zOXdybxZjHHjmDUteiqh7Y3JwZrME3y19kkE/rjRuCfmAbjXlGuZ9NIHzcJNgmZj
Ca2cEv5gOczcIRuQ/6fsb2W7ssiX5nsWa/rIAvAkanBbpR3uXq6Zv8Vmzo+d4mxlwC4fLsybRRiw
U2LoKw44U6opgNNPILu3YnhN7C74olE182bBpujyScSioGCzuffFefhJdcbnqdsYCiQrp8vl/gdj
c83LOBszc8ylDos8GHbinh2htB/kG2L4RmChox7UG+Ou25Jd5B9P8Sa6l2/2du31C6HOnYUjC67J
DBJqLBxQ6f0GxKW5a1VMv0SxwMfNdr7j9ZULO2MVZuXvCkiryXwYonxjrQlTLP382c6nNKbwpoSq
VqLcwHOdW2e0D9d3/dKjZ7u+HwRLzSZlIaH6BE/0J1s6++uPXth/7my3p0rQfMrxaGa3NxLS4aAt
8cSXUUl8KPSrlaW1sEfm/LRKjZxW7gCycIzmqwsEzLuQVgwJcmIHFRNZ7HOarWlBLX3UbNNnLGp1
JmFFaU+4F6iHWv0w4a9TZSsyhUvPn+14K04LDZtsHQK6PE04L7PvFjSYWLMStP4WmS+czHMyTYV6
ehEZphWSwArcb/0db3z52viP01Fvs0Af2DsUVqwT2cmNcWO8t2/lm/xJnofUdzbODbK1lXlbCJ9z
1o3blRmw/4kVMu3trcGdNl5dnCKuvmamyuacm6lucz6Mtglinzfd13GVQriBjisTtbBxnNmez0fL
K9s2xjhS86ZT+UfpfM2Yk83pNW5UVxT8GivUfZXuVNwVJ2higM98fV8uDfxsy2MJw5jH4mYoB2Pv
kg4g0kEoP2rW5GSXhma28ZE7mEbvYGZtKGFrPdxmkbcSU5Z+++xMlxyoom5q4TJMy31T3E1A3IJr
vbIkl374bHMTIzZ6LzLNsMzb35rYN4MR7b426LN9jaYM5x0reTjClzCv36QLD87xS4waxuaMGgG9
tMGSNYPbZ3XX2M62JdC1z0Q9rYz7wsjMOTU2aqoCpsgm/OySG6UqJGzSWxv2hQg+p9SkNWWcEOqE
oE+MkAVOQvAx7tH7T2BTynTgDM4KjmTpM2abtk8hQYP+FYD4ChBs0aDXH+fWSrK2sDbnzBpv6GsK
2ZQuzNgLIDx+p0DTH792P2dzfdwSzpexRSwwCLv+l0um73ZifU8j7z5CB3klMiwcPnPkc+w52qPo
UaHT5k5PtlMlWyDasg21JzvQmaW21zfD5XsAUFP/XjUA5SkRNXsI5jL1y4Fu5nEaxwJ6eBaYxJ0n
yStp7LoDNWSMfl9/5eVPo3MsCZolmU2zFPZJVrct0tbbuHxMN7aX3BrpKiDmbx3ywuk6x3TnWpII
FBUnNPSApMfKs10dQy2phm/mbrDgUO9LVXXHcaiqHdgggD+aaX0wKqc9VCRj767APff6Jy8t9lk0
s4dskrA2NcO6GD24ttGWvkdp53zNoxPshH9nsdRJEanzMeVARNVEPzDlNw2gxtd//VJQmF1LptwZ
teekXVjwbO+N3xI73iL9BTH6j7PWiL+8KNicON5FRmFb9TkFUY7Pq5uIywNDt5xCFvz6VyzMwZw8
nncO5K88ePGKIgYVKYUHkl0VK4XTy4hvxuac8SEBzSJuEBOImTVBGznJcwK++iOa9MZ9I6asBk2n
n27ReituhFnoHeQ3qv3UGdULVBVMwCrjLArifFLvX/ve80h/KiI4WZaUCCBWGHf5Xdcbz+40ffHR
s6AxWhx1+UyzMFdOfFeoLkGBLxFfOxnmFAYjAhigBtokzJNuPLSC2zuQC/nT9WFZOBrmHAZh5Y7V
VljMffMxAQ5fFf6wJuq89OzZNmdijKyciw6KpnpXjIBLny2N47frv3xpi8w2OQQpUBfKsUU0SHoJ
uU17ucci8o38a+6yOOn/XTKDYzdyyA0rzFP3poezqD+k1jsFXnplD14+beBM/e8LZFKmPGm8sxuP
AhtA1u+GlW+goY+j1Kj9zEw4Xim21wdsYTrmjATcpxkrIrwt9WCkBpj3VicOoEtGvNLnWZiROUrV
gXBd6lQYr77PIBPYl1tmVrVP8+HJG7J+ZdCWPmO2kaMsT8smtq3QOid7Zeo+WZC6MMdx5SuWnn/+
+6dAUbGu7msTX4FcwBdg49ppCQbdmmbSQtydI1MHNRjgnjRFWNTFWz02L0UDutr1Gf7bDLxwyM9z
CXiW9y2vEOQG3m1HRVEISKNvdgJbTBeeD10J+cMMmrelqz76Mb0nYviRp9EXk/25FCokIhyolGCF
aRRVvpMuyY4G5Ju3tLDWQGRLa2y267ljAiCjcVsZPPvk5OcjEbbtgnd2gPbct+vjuDRHs41ftHlZ
mhPORrcXB503aJyJlSrHwu+fo1PBxYjlpCcaFrHlFz1Y7U5AzD9RtyaatRBT/g+b6owcZNqYhxNr
TgVkbpRp77tWPpQZnKwsKANX8UqhYWGnzNH1ZCrYGEEfOMwowheK8WjPoau4M7Pqa2efOdvrYBZT
6aWdDf2T2JfOq5msPHhpGmabXMdR0Zc8IxBjyx0wr4viJYaibjAB2LdzM7mmVbc0ROcV9imYgO5k
gq+JD8iBeDOzuxj/mMyVLGtpqmclh7HmxHTz3oagH5K37jbycn+coMEECjMtT0TJzfX9cBnmwtgc
WpukdQ5mHlrJLWw591ENpaHIzMqXvifkYELmOtkSGckUCGXeBkLVeb45w6/XytgLP4DOI4ttWyKD
SgA65Z1fewEZ4ZIGxU4f5g2QQzXBMVqLYZf3Pp0j4oGGtgW0UvowdaF0H4+PMJxd2S+XHw0gxL+L
wa7RGuNe14S6Zh/DkH/ocs1ueWk9zyKWtHouCcVSKEm6H/U9iZ8d9Wyla97tCz99Dgw2uhzMzR7P
d0gWyAK8EGMleV7YIXNFzZbBUBjkdxbSQshgQqd/B5ciFsAAs9pdX74L+2QODEZVGXIhY9SEwi02
pvkYsfKF0Eddm3tDH92vZiZziDBVJS06x+Vh4fYBeJJ+0f12+nh7/Sv+jsiFw30OCgaLeUC6i1Op
2pgndrQDeaxfnZ9eWN3UW/44BtY22+Yn8eS+k5N3R4/tbXrIn/IfxQ+bbdckPpdWwvnvnyKaLOJW
Cg2JSU6KF+k0d6CDraQvS4+exTNIekaOhlZ+SFj9ZKr2m6vWgKkLnvHIdP/92a1sSdFALDCsYcIT
8MypgiiJm1OXpSPIyHA/D5xUgYdb9tND4cDGKK178zvUh0DFtJGMQ6o23sC5wzoaZY4ypnDlD2NC
YdPLcujFZVbU+KPdmB9J0/W7WhPyICUkMrpG5WDAxk7A+9jdUJG3X7oAUWu252nhVYzAlysc5W/D
bneTl29q4+eg1nDhl4MKnecquaaQ7ehcSGKWd03qbTUfbnJYyBnfr6/oy89nbBYP+4EoYPYjGk56
w8CewLCy9D0Zuq+Vmf4qn39aqlUzNJPdow0OsaIHWkCetJOn6z99Yan+H4oaqJAOBTG0bSfT2RZq
dPdsKqaVgLUwMHMUdZO0fZ8Utg6bjHzTkXNIxkT4TTo8VZL/uP4FF99BvXkrZ+ClMC0+QuOhGJ9M
jwQSR2vqJBs5/rz+houRHW84//3T8DMSV5CvsSDhMU3kmE5TvXcng25VmfGVNO5iZMcrZsFonAiz
zSnuQ2SifygSuk2fKKjxNQ2X4E3wfoPuuoa/Xg0Z0K991SxINTFSuArIHoBRHGPbJdO7oLoPsqZY
KdYvTcwsUingEdzExlfA7dB6nLh0HqoOrttpYnZbePGtWd1fXMIYu9nuQz4HlHFsQpklcWBeYGyJ
R744LbPIhDO8TUBfEQjkTy4/GZUCjOLZhCA/dR/jpluZioUvmLd+oLICnRsw9UNjImFd8RfLoIfr
s7z06POC+7R2JzvtheAM/NG+ubVLcgT5/On6o8/Fnf87ximMiP59dAMdpQxke/MIpBeboHhRdVBR
qCG2Q8xk71U1zGJxUh0RXYo/fzFjX3vvbL4zKRDOcWQcQUZ/7RvkcAWroBvmEajk9qExNO8k9SD6
qshaxelipRyfOlsHwFlgzseaQB0Qbihl3xf+FGUEtPEeL/VaZ6els3ZaLUzZvGRuDklnAtvtHmGC
9dDHEpVGbyVx/wupvzBn82J5OxQQh2b4EID8nGSbt9v2FUX/jbWRnR//hnZadV8+Dvf5Nn6YHq/P
10IcmJfQpyGSE4kGHZLRvBGjQ+8s0xy2XtJXm5hpY3/9NUvDdn79p5XORGXVGna/YWpxArXpsng1
MnPt3rD0EbMzQBQR6c++fsc8td/TMW0PIiY3XZWOu46Ojn/9G85PuzQ952/79A0oqU05VMZISJ19
GT+o5FEZL9cfvTQ8s11jjpDUmlxFwtjL3nJTnFBM21x/9NKvnu0OJ+5z10scehxtyLF1k3ewWJP7
vM1XCJEL229eXoZ7bdTwcYLxH1j77fjRicp3ox8ERV/TXhNBWhigeVU5I04UGTTGAE3ZU1oXN52A
Rsv1EVp69vnDPs2r2U8OtF+8KWR69LX8jwzJypMXxn7umpWxIYlVVxC4ccrhtmNgn7eKOjdezOhK
HXkhzs+Ns1IKWdKm1N5RN7m5qboWai/TOFmbrFD5tnaytAhU+hGj4DQpIDSvD9nSnJ+H8tOQtUWs
k4zk9NihUR+wMYPCHtzHmqq8hzokZDtMvv3am2aJUGJ7bdpRDnN593Ww/3TFtFFYZ1x9iHr42haZ
l30gIRSJyREuwkfb7aaBCx+I0HKnLVRPr38G/8uHuBA95hWfwiozZ0D5JHSMONt5RWMfG1qq/yDD
1Bq3UymACdVozqNjGctsbwuSHWoKhG3gJPYgfEeqSfrm5CmcDbU6RsDxQxWeW3iWo7clag/vBMbE
PmyAnE3e5pMFCUxXjX5a8ugmUgR8a8xUUHqk2XRTZP5nSeLd5BT5uU+ocO9NDh4RdWW8IZDq2LHG
ZrcigTzjCBWiXTO2MH+Ug/Pm1an7QunYQcWjF/wEekm6Gzz4cQdWpsY7o5fxLUNREv0Au2g3VVpG
e6Ap4mPcJOVP3ZfdLs8RhGoLTH2o9JGdK9x8x6JJn/Kmk/tBtNPezgy1jV083GcwnDhUlDqvQH/G
d43TEnjcmP1dAwfDo4ZM1QYAMXgZpLA3Io2n/Vw10cGInQL8OAodpsQ1QJ/n0x/kJvaeA+CBemyc
+ZPR8Jcuk2NoEJvskUhAQj1l3WYYC/hDQvx/11h9cWsAGLwdWDyc2gxahxrioc/MiFOEPEgvHeuY
s92giLyxIWK39QTn2xL1vU1JrWyH/QmBJW5Pe4jJ6zd1VmqEvGr6qm3TOWql5c7KvAaF4UZ4vg3j
7p8Nt/uN2evqpPgIf8akhBtAA0d7oKi2nddlN0OJog/83+w91Ef0BjjQeAv1bH3vpQ59giyi89OM
G/EAdVEHt5Syv7ELmW8iErehk47DnTfQeDdWzoRHORBGdK1fGnqvm5yb9g6eiaDL9i3uApkTWEBl
QIAneTSkwW6G2DB2jid/x43m/+PsSprk5JXgLyJCEovgSu8wnhmPl7F9Ibx8ZkdiESB+/ct+J1se
mog+ehyBWkuVSlWVmRe3a8gH6vQfy6oczh4p2M8EFHsNEMXt+JUxPe4mBdbFsETPURuWYBvfJaC5
/t1pIXeQddaXsgV415dVvp/QHvZcuGr8UA/+/NgNdXCAzsDytXGp+NS2on9MJy99GHP9WzvAkSfl
DEKmnidYgDl71/P+k9fKHNBmNmJDRB3Ps5CPGQUexoL0Y2jP4jN3u+wxaLHCaIytLwm+eEmko06i
AhprJ8e+3Evfm18hFDBF2s7JiQKLt4fOld4R4eVHMGK6oZD9ApYh0Z0kW+wfrNb1Q5cLAvPR9U+r
t6tLoGe024Bz92Qj2j/klCSn0c7rpxb24+2EtciHzq0gxGPbmGTdJjucaAn8MthOQTTA9lPdgw1f
cfUclJSEi5MG4Lai4M9z6uzsZo2/a+BSwgDACDSRst0czBJC6TOSkJ2X1WEiA/+LJz3k6MCh/V65
A5TqSpXuIUvZnr2ZEnVo3WDaCTksB7fCgwCMYIpDfMjKd91MIFCT+tXyvvNt8lx2yPbWvpDR3A36
VNu9E7d58V9iN07ku0WyT+2u3oO0Nj9DTYH5YRZccSYdl+Litsv4iCpIUUMWgQZfwGYKpjHGIQNI
6wTlQzEG/nmWZfONAgADii/sz/MMTGWz7xVDVQNtofTJn4X/WDlB+s2j1ue5rjsO39HhrZHBhRya
uYSKQ6v7h6X1qlPjYBCr1u07KRN19PIaqbgGKYimnbQT9kwsz5CaBKqv8pY9geIayNdbdQiCrIM2
qLtAbLjhjyCbGh7nhHTHEgibdxmt7HigvP2MU118Tmxif8LZmV48cA3Dn1p974bBhB6e8ApnRsUk
gOJAx6wXdMbLLx4byc5Cr8WuTpR8YHNlW3uoDic7OdgTv4BBzu120rd5mBYSpJW+zqoznawgnGcF
26xZxj5C4BAEs1kaAFO+zN/6qWN7L8NtYOVBAnG3EqqEhxy8SzCFBNRz0PJg50qCcsPLqmk3gOzn
HNi2/QS0w7CfQXf6mHuyOuvRXXY5Da7MYcypz7NWDmjOCvI0gTXxGdS3oDtdFtDVColjKmALIDvu
j1DwHE4TYvE8rBJg3sOxCIaLTTL5qfJSCG+QcnlXyRxiTXlBgVJqfOhxgWZ6rufxKVtadQwUXm6Z
JPSpzNI09DqW/uxBIHYUqs0eU3gcKDQvNohiXbErBa9DkH8l0WQTsCvmJNHHPBUkLoMAMRDCL7Ab
JJU7PQfzMLw0ZVd9IEPp7kVTNIcWpLfv2pzVH5tyTsBiDqbgsii9Mpxwei6tIORYTowcpQ2O6D7I
97lDloutHfLNRh/COSl4txdaBo+8yZrQdx2FXuJZv/MzHdShl0/lIV8cckJWpQWjW5pGc7WIV5Rn
6kMFCsYT+GP906j9Gf/M+jCj2rkInfcfhV3i6pIieRkrrX9ks8pPblry9/bQ6VM1twXshKBGRVzn
rKzWu2Q+y58SJfoHVck6duC8v9qAhX2sBvlrrhi9FLbX/+rHCXCg2en9d6qf50cnsPrvoyNzMB6m
CjC+dDwGzqIfRr2UGZZ4tq8sxS0u85K4JRw4TtEBtUtINqjRafcO9awvXTkVH1Qrsu+6q8r9Arfw
xNKh+Dr03hCCgrDZMbIwrCTpP7mSDQkqakGy51TiYkmK7mFAP9Z3tSzXBLemwc4RmYU88DUYG1Sn
Pgzgqtw1NbgN7USy05zaAWgX2fKYSCH/IwpqiaXr81e0Rxf7ch4BXSZZ/iUFr+9D5hbqBX57eYDr
BftUsrgvdaWbhxYu7lxZVvDb1oS1e9EOLOIjgq6m8EF/2Q+goWxIdS6Qwf8yNpZ7JI2oLqKm41mp
GUlfKrP9bC8OPdeQjN5DU6eLiqxvIJ/qA+EHFWPQwAdAwV1cXSWh5XagVYLQPWZZNM86mJyNjM/K
Y8MsyffO4Og+6HlU5iwDJ5Et9qy11A6643IjX7XyzjZL8d2iWg/l0SCCHUZulQPijnupE+Lgg9R0
I5++km01q/Gurz2nHXsCvaXOD8eBPcjaegA97dGts4vlDC4SE/ZGXL42o+ti/vGQYVXvw4nihSYG
+2EomwtP0TSYl+0lseqNHPjK+9I2HkugBQt4riRoey0tw3Rwz6Dz3SjOr33beB41dt7wXBckakX7
2nYcLkT6WwKxax9nfy8OuE9Z7as2iDIva/ZaujpSUtWn20+ila+bhSUHXMOOKCoVO531rdTs58j8
jZTEmikYHW/eRMtJVh6Negv9gGCsvUhZPpKiv3NHjXSN5RHBvanBqrvg/NfzPIVtNd1TqqaBSbzV
jlqUVY3wD6Fwc3QK2pw10+7r2PFx49SsPN/NOnvdeZ6NbA1MzPLAiqPS0zI5D4ghvgq/eVnklrTq
inWZVXeO/izdsJFHeEztQAsL1pIgHNWAliRyvH2K1oa4TvEPA7Yl4Y5XjTTiANTN9Gdfz2B0Pcig
2khArBxTs9zupQQ/ureXiEiESL166Et+3zE1S+31BFFgUbc0TqtXC7dR373vl60Cz9oeX+fzx8K0
edItKA3bEXfzAhxJuKYKqyv3iSxPRQ8hCDkgY3N7E9bGMryQrqsycwckodIpgY6c65+UU0OPo2lA
fwLtN1X43X23g1lhD4Bc95NA0wgMusHeq3N3VzEwiOLl7EJ1AmITbJoEwl1O9rcnt3bCDGNH9NQ4
gQdCIkotyI1Azi1c5vYVnR4JwPXlRh5+JY9nVpFLyH+MfZMm0ZK+KMFAVUv29fKlTutwtvNDp77S
cSNluLJbZlUZ3GJTK2kFIiT5254/D8OzWx8m7FW+VXJf8b9mZdlNqo5PvVXH0Ku+NE77I0jUXihv
Sxp9xSZNTiLNk7QggL1Gi1vN4Ddnr2oatmAja8tzPQd/GI4Laqg8YEjUFYgxQ8bFidvqUtD8AJDZ
J9B2bzjhtUW6/v2PcRprURNeAzQCW+F/glkf8mE+y1JszWNtkQwHwOa5rb2J0QhUQeJSI2f7OIxI
RNxlFSYRUVdC8cNBhBBp4JrlVO9p8cWe8oOwnA27W1sfI/qQTWC5QUP8SAf+Kaj9X0kBQByQWBvx
8tr6GHYd2G3huv4EIqhWRdPYnjIlL7cXZ+0IGTWXnpaMqoUiPoBSLWl/5+nviqT7JUNdZyNKWImS
TT4iPKaQRmALuFShknTIAzo8+3ZSxuBvfOKpPNp2uhwssDht7MaKFzRJivoZ/A4KD9Wocef9MP1W
brsn+fcBaYzba7ay3f+wFHmNNTkChVWtkDdAikLK/1zx/fbH1369YdM2sxzQoDAfb4r27Jb1J6Rb
qp01tk/IqDiH24OsHCiToKjsHAl0pUMjwfpHa16gbF/eWUky2YmQhRr83k39SLbkc2qRl8mydmoL
FrpyXk1iosD1e+mPFYlV4ewgtlSGiGt9vFXJRXQO2nyLcavYtrYThlX7hUO16pMlhr5rIK2DU//I
qzFE+m/joK6dI8Os0zIlbd46RdyicBHwb2x+LKC+cXuL1369YdhN6eRITaGDpcqSz6IhwAUgGV2P
SN0EGShKbo/y9hR8k5jIItD+TVIwOkAgozswlr8X2mVIIc4b03j7pPomO1FNoOIL+DKNpkRcJtL/
sgp/o4nh7RXyTRIgpOZUI9G2GM2u8+BAHkLn4gFNwx9QVvt9e3nePq1+cB36j4tT5OMCtVLWgepw
2fUeKptSuh/qkn/oU41wqSm2YCBr63TdoD9GQp65QEtTDWSGlqgcdO4XYJs23pD/V6b+tyAIvMrf
H++gaiDsSuDjBRTUqnkRIRHOcNBZcOZivEB+4sQt8Tlb9DdGmyee2V+hO/c8LM57L2/eDwX9EFDy
4fai/h+l/dbPsf/+OaQjEKBA3SoqR1+dPZ64yNEX08kFg+kjFAfSJ12BnipxhIwBt2nCCg38F5La
6jtPhwCqmbPaQb+uhjARNEsaq+o/TQ5oTiBbqPBvLZwPTovOlkHpeVeSST45bGQPNsQfbIdMEbgB
mYKaalA/ceQUH6ZGo0YnU+TM0qZ6v1A9h0JJ7HK3sFNVFMkRKzhBQE4l7xK8ZmLkQei7ynanS4FX
TshqSY90UXa+I8EMWRAbBZ/FH+oIab/qayV5v2/YQkFFDlU5OO5lnxa4DWRF/biwwIkM9YrxsCT4
j9J3wDzTwzMugUwfyznIXpOJ8vPozeI4QTBv3zhwy8U0jI/QS9wSX147gYa7lHIOpB0goe2x+sm2
5cVxttS/17yM6SgrEGFOHtpZgv5kOQ8Ff+/MG4+Z/79a3jpMhp+c2pJCPsBtYxU5J/kAZY+2D90H
fgYx+6E5s6fykjwB6QjVzeP8rn5SG95nZU4my1KAlxo6HSDELP2KykM91WMdqo46B1b6U7fx3F3Z
FJNNKYPiCnqmMsg9L/qHI/SXSmZ3gTWpb1IpoTDlBaXLWdQtFlReCscKk8nRh0EE0wHJa7Kze+6D
tQGYvtuW/+bLE+3RVzf7h5PTkM50ew95OOq7HsqjwfgElZ/lgLqFvUff1in7/y2UsmA/dPPn24O+
uYQY1PDhrd16bPIdGU+Sfuvr9BfN73o34NOG08ZnRe2gZTeGoMUPgor9+0CK+tlTWpzu+/HXSf2x
YjxRHLXqjMVZAE0eZXHIKC0bu/Hm5YZfb7jhBlpWHdFAEEzWCMRAsZ/KHoxkeCnupytIwKcbNvqm
qWAgw7OA/MsGRhDKYVAszCEFGZQoZdfTjqb9Fr/82iYbHmbgC6AQuD7iwc0/cZ0cu2S+c5kMBxPo
fEhcuoCsr/mFbEwI0ivfQndV/y5FXfD2Nq+skPnEkkOjyiYgNAbcdNhDbfKqT1W3lyFvtxIZ1+P+
j59kzHxVcSt3IK2JITLL4yj3jYVAeasSZyoaiHGIHhSn903GsPKeoJoJ8lQHpEcJ/zxx5HwTp0+i
sXG3oPIr8DlmUsG6uHCHSkNNK59IeiG0GNDu74yvJdjvThA6RrVy7tgFD6X0MpcZcFhWX2+8h9dW
0rD6JBe58iSa+AoU80p3jJfercKKZi+5oBsZmxXbNB9hSAExzbqcxkAheKdOJPrQd+imGCdNDyPP
ulfqW9l/tzdsDWVtPspSEqSiDVonHvzJ/eB6g4wQA6UvPs37yC3QXk2h9KWDLo+DURMEZIrXaHgu
A/6+gmrkfOfJMRyFX5WpVaA5NXatcU8CC8wBza7YAhKvranhI8phqLuWjjSu7N8WqpXjgsANVAvK
+24nxeH2Wq5cccTwFlUxkFLZyQz0X/EMoTHrkqJRBoQiJ5c5h7qrTk4+fp1rKJ3cHvBt10HNF1zh
9RqpH0VjH17pUDR+AgWytkYrnlJ3DmFgBxDa+HXgjkvs63MBJd3keUk33gJv7wleOH/fb0ujXL5I
a45H5R14OR0hYL1ng/jee2iaAAh+42S9bbPo3P97HOqCzbyCJDAIeqJc1KHu5xPRzb7TX+7bBsMp
eIRpnF10DQ+Z9QER275G3N9X3sYFscJ2RM0nXFoOjgWCFyizjLm754vSZ7vmoIoa0PFUk0ruCHo5
Y3tk9oPF1ZTiinWLRxdUTEgY9FKc2iJz7jwQRuQw6clZMnA8xbwcuhAS1Qe7QCEB3W933bno3fp7
u4DArD2UPsu4qMYdm9VBOP2xh8SGqpvHCQ1PG8fi7bABXUZ/jzPYTZU2QJfH7gj+CtBv74FJy/a3
j8TamTNcwTQqiBNayD+BaxlcDsADyv6ssF2C3VWTZxAc/Pv3ByV4xEDwtcQ9OmGUj/uh2ApJVizT
fHm0zLG4n18JBZQ6uAWkp8dPuHUPM3QY82LjWK84L/MJ4rSW1whbo+Vatzsk0ZKChPbWKV251qhv
GH1ut2XvtGDvpUvaRQpgoQyir50FRc0xD2JL6fwY2ANHD5uL5r3FcfeBL8CWPXBkPBf3vmcC3jZ/
75KtWhfEkhk6P+TnABTvHT1Zm3CFtSW8Hu0/XgjEsSBGJBCN9CVDE2MVUuejO2yUjdcOgWHoc1kt
6eBfe1amEg2bEgI7s6r9sGrQMqjmAPQF6Oq8z17MrqJJQ/ZA1pmO/WsL79TnNvrElAiHjOy8Ajr1
t81yxebNzqIgR8uNGBIvWoIR7LjKAbV/4GzEbWu7YTiuriiqIZ+AIfBpiTjt6+C5YdXdF1lT33BX
vW+1YJ9BcFEodvCC5qQUu9TzsLEB/+ew/PeNQE3CWjCUSe0O3hRn3LX+mzqVVDunQyy6S21EoK0z
6W8u6PSqY7/Q/Jj5NTrXmJNmcW/PqoSabOf5Ibp+3eNEExXJAY3I1LKhnMBRqH1yamivzYXVqB06
xZy9NY8q3RVu379r8crdD1klLiBpVWedl96xRnLuIWsB9FFsSb4k/bR84I0EN8Y1TTVWiHKuLKLn
rPB9gAkYqkW8v9LvIVHy2jSVE2os2HlprWC31LLNd2XO1UcAk9qDNyn2QzR+8aGXUkbaEvJFDajs
tvOSXWxbzWgIs8fuklYuPwAL4r8bOQSemRdYZ8otl4deXQURulL5TpEcgrlWpY7T7BbgLgBg4NTk
VnPqRQaH0iWZjCCUY3+Hng1P91U1lepUBON4D8QWeRXjHvBnSEwLDRnVBf2LYclBx5yXNjKIZVHs
xrZ/f5fpmDS/naYddaU7x70H3TbQwmkgLceNLPXKdWmy/NYZejqLAR8vR7jl+pvOfiHbew5ccrjv
1xvXAR5ohWjBzAjOF3bVspXPMuNbWj8rXsUEbme2y+l0ZVgaypEcqha6AdIqi42Aa+3rhh8uBO1L
B8mH2AWjargQ8iWb58vtZfm/bt0bVs8NnwWUbiorqPHGSc6Rmsk7tTxTWi+fqZPAdblysXZNW/vv
K5u7APX285n4RXPunGDJQ3QCumGL3knQ7BX2u57NQNxOXfM0WIu/G2nln0dXsHf+WEwXyQO2zwMg
RsI8aawNp7tyS5nAb+2B4qarPBVXPbpgR+G9pnR4WCoU+ziXAMxkfOMIrbh3k/yXQ/CEzEBNxAQS
ESE6zh/LwAdOY7oLH4ZcpWHIGRQ4rHbW0P5JATAuqT3tui4B0pQOuNpvb/jKJMyuV9+SLMUTH/0/
qkWs87kiwSlo9cZRXfv69e9/xCNC+nkxw3uC/TULc5qdW/KwpFtFipWvm/zFVgCgkDVlYwxaTcfu
9938vVL+xsKseCDPeIymggnRjVMSZWi1nF2Q5LqPI9LTUL3bGGHt5xsuKGBJY6MsVMYK6Lt8GPZT
8jKR+nzXxpq8xXyBusyoJz9ycDO6HbosH8n0875vXz3Tn9s62bQWPrKgrgSizrX13nPEAO12vvHj
1xbfcHFAutmNldo0JpMd8qWM0irZkbo4u9PpvikYfi6tu6Rfcg3/P32j8ovlRLCCOzfWiMzokGcc
jhS5JS6unVUTxC6HQ4uC98YAa8tjPCYH3WYahSYwAHNfnfKBAgJTjc2xS2USgngg34j4V06oSTow
6blAxAO+6LH5yslPF11Xy1b4uuKnTdKBFlEVspmIUuo8+4bCUywcBoZz5BCRmMlEfbhrn02eAQ9P
4jaXQIlTBm2tNqDpq+Jec6rrBspEt8e4pr7euDNdw5CXiQpP9ngY4W45z4uKkcSCWqECbsxiEEps
rW+Wmjf2ZCXbTd3rZv1hfD2jRe75tI2JRfk3jWsY0E1LFdmBBn37lI212tExG3bp5B6cKigPrpq3
bteVk2diChgoNWmJEDsiDklePD9dopYngDD0LTn7xbTVTbMS45iivWPF0XCkkWW0kAYOW5v+KDXf
iHFWTrUp2YsD7eUdyZbYERRaBjl49rLyGu9sga5XFsnkNIZ0OvqfLbzMxPKuHH5ZwCsT/Vgm3f72
eVv7vuEdbTEliY2GJiiKjt+8sa4fZV1ZByDA/J85UJcbx3plnVz290GjhLZTPiMfVgFadagawIFH
2bqxY7GtBPnaEIanFH2rJm1hJkL8ygt/37I0zPItgpa1dTLcZJMPTUpEjeijzaNk5K9ALh9TYFcO
NaDL962SSUOBt1vTOB1gEx2HVjJ9UuDPF3wrPFuxA5N/YqlcYGBg4VHRjUDeZu8D3fy4fYquUeQb
XsvkM1bgX8rmGgGCyJx2R7uMnUXdgCydB+/TqeffqiyrAQgt5LEUbXuf8ZnUFJY100FMQxBVU/HI
ivZLnixPpG8/3Z7UypabtBQq7dMGt/oSK2/vV9l7q5Zfp6JAY+GG7a2cWJPguAGVUQMpS/CVe9DM
mIc0OLEO4FB3WLaYU1bmYBvm3YAEK6hScCT1crx4lvitoD6leXAizbR1+65Mw6Q8ZcQi8+JAVwTI
Rnqqk57s8mqGKkedbtn22jQM2w74vBSEZUkE9vgwQYPcSIswQ+Zw0FuqsSsxhAlZEq3UiqJrIWrQ
aQOarD3xHpLlQzUKFCU/3j5RKytlYpZ01ctcMYwRLMOhbsilSavnZtqCjK1MwYQq+dABEOCr1jEp
JHkh4LsFa0OZv/S1KnfAw7Znq+bl6+25rAQqJlVoSSCp3DYTgHWyeGG+vcs9OwVQH6ImI2DahXJ/
D2LYyA+tzex6Lv6IU5a5qCyoTlZxAJ6kGNrvS9grSx9INhddmEI+/FNVUnrnY/kfUNNQVKUrCsST
jQ2JGcoe55F9AqnUy+21e/M4QwvbmI7FkxLYO8uO8vaHh/Rmw3mYZBUwoVtdn2+eNIxw/fufCzaO
XQkmEieCvHWw7x3ZPULbkhybim9xRr65Jxjies38MQTQrSOpxsSOGjw7c/7oexe2OIfMQsdjsvF2
WxvDcF9Jis6bmrh2BIFRpDvnspz2vKnKF+3VYidGYNUhk7Gl1Li2aEaQMixgSx98KuJOikihOhWM
Hohg+o3JrO264cQq1sxeSVgQ+R27IvqDFPkLH10XI9DwWojqdN/pMkIVFGY9mYJUJlLtEhxtlXzU
vvXcZ1b+QPx5d3uQt3fmH+FZr/aYBydvRyBQ16HEe6iwnF9k4Cc1ta+86I63x3l7T5jZ5o2ePj2q
ZbSjVKr/GGG7uiy+T2P//b7PX6f3xyHWFhhTeIakv7TzEIwHoZbvcvrr9sevlvBPVESZ2RvQZKAv
7MiMHst5jEqRgctn602ztiyGfbdoohYuwfKTbPhqpUTveLl8RSFjq2a2NoBh3f6YtUlforPWHsH+
IV8GUFIWfCOvuvZxw6y9wBZe4droZUkf2QT+isY5VlZ559E0zFhnY1boRYhYZrU6M427cF6keKAo
2u5txENHX+SbclFvW/U/8q6Fykg5M9dH1W/61TP2wIoSpC+u/ZUDsBrePklrgxgmjcRw3rccDIdJ
3hylJkGYeVU8BvNPd7iLc53+o+7a+0M79GMvkDAJHmk5fmxyupFnWNlvs+RfAfbjCq6CKM+8sNQk
LNHktbgfbi/O21kM/HLTiBmtSENHEltZ/glNuWXkgAcp9ckvtD7uOlC8oa3lAMTtD101h9uDruyI
2QIQ5GWRdh1Hr577YwLFUeZDHKGozsz9dHuAtxtzMKvrYv7hmlg1lJWj4catpUmiwBrT84TH00ev
DdSjX4wdNCssCki3baMx0SMf52ZBoCIY+UyspnpWM2k20LZvxnr4KYYzmALd9SAwatGDNO9cpzvk
3hRO3QSI1fKOJv9Bie32pNdW1XAMvMrR+C4mGtkjpFnb0jt49vAp0dNrwuVwnzH5hn9Ik9TNwB1D
o0Hl2gXNkRc8FVPnnng/1/vBA6fsxnTWzr1x42dtxfwcFDcxTdgE/fdxr+30K3OHex7A2BfDLfRg
CmMtoTSSAoLo3IfSXtN46S5tuvrn7R25bvEbd5hZAB6SQYAzr7GjTrS/Oj+PQdjzcvvTbyYNKDOL
vgDyc5XJOsHbdK5CZ6p2C0Th81k98SF5T4Ufj+X4nz1uwdNXQhazDuzVthag8VribHzlXh8yKNf7
/lNvywPlr7fntDbG9WD/YbRuU1koBJdBNHG9T5S7Q8NtyLzf+RSEDlXH26OsnCuTL3ziriANsqdR
4SyXK7IoRHT3GiSoi94e4P9UBG9tu2Hxs+22yOe46HCaZ0L3mZzyXdGz5lOWZIvc6cZywsFWYHlr
0AwVgnUmewKTtf08kxGwJY5350G7rRsJcH7FQdK4HwIPvDvhvIAYjXNVPqVBUhU7T3vZueFBfsWn
pXeluihaJ/7ehok1Vu2OA7jUafGuyoa9XW4lTFcMwiwUTp6irkdGFgXaU095SYtjnxX3UY0zs1Lo
FwOdgjmX8ZwFzmVQHLg11ibPt7d1xb1yw706tZRdT+YhFnP94Ot6CnswUaYZ/WjTdksJdmWBzKp/
Au3PqR98GfuVGh515ng7ry+2boi1o2+41FLPtPdnG+2qLLhAiOhjU1x5utWn2yu0wl/9jwpvBxE5
i40ziXpHkHNb1dke7ObiSBv+m3ZpfrRKIPLKa/sYiH/sS9ZI5+zMiXUCPO8XsLUgDwzK4hzUY/fe
BfDto9DJuOExV+5hMz9MSugBZKKb0Rw0xh5PrxR17cd6dt77Cd0XZdHtmwnR5+21WFnq/6Ms//Bl
gUC7b8+1iEWPokzh/ZpqeRZ8q8V05TCaReVW55CwdBmJ8Ch+SJvPOvjsTdDuJFt8y2u/3/BhFNAD
j9PFjvx6rL57YmiifgZlrT1VzpY26NokDIsac1WpcZr6GPReUL97T+hDVRUnrrasaeVC8cxgpc/B
h1p5c5RqSFpCyA0qaDnxd3ZW7/k4nm5v9do0DKsC/WtTQpuYRbkqGjz3oIgzotM7qMaId3rjblzb
DyNacXMbfQTJ3APWMj73dn8iYJRt6vJ4ew4rfscsMDNfTX6O9vVoHF2E4WXciy0V+pVNMOvLjb9k
WUD7JmZpue9L96fX+yLsrPG/WnvVTjn+hvtZu3fNErO2PKsewf4Ys2/Dl/noRcf5ok40ThA+/vA+
Oh+8p/SZPCQxO3+o3mWf8h+3F29lb8yyc78oa9QNxrXqjwDs7Eq/2/v5RuJrbWeug/7hSHLG55KL
XsWpKr6Wk/uVWs1GoLL2acPGgVJOm9RGigXEYk/QI3vxPWir3bcmhm2XYMEtaKZl3BeqPmSU/q4W
eYQBqsPtAVasziyKFigc+8BoT5E7VN5jkdjLCylBA93oxX5Ntac3FmltHMO6x1FzYeXow6NtGQcV
fSi0jEbHPjaZdRdo+R8BWFLbNSMgg4y7rt85df25s+VHcFBvlcHX7mWzeBmgJby60jLEvjN+SZwi
svhvdyqOKPk9tvW8t6Axj4Asmvqs3XmZCGcfOlXWGA5E7rg9hV1e7gi373M2ZsEzzUk9X0mK47Sc
IjBgn5JNYosVUzSrmrTqB1sEiHBGL31q3PqZpNaB5fb324du7fOGMaZOOjm9QmNJMzTFjlP7k65B
25DVW0dhxVmaVU3ATR0GRQ5Yu36C1CKSquDnTY40y0LHSvf3zcKwzbQbE78StYx1o341JIjBW/qk
BzRm3v7+il8x6fTHBPr2AKogDi/ao111oVvkG9a4lq4yWfQFsuZLu3Qq7grvJ/xiXAfWp9S2u92g
ykM7QGQqHT52DT2KururQRA/3bx80wT8uDWpY38RB07TB93XZ8/ZCuZW1ssUQCuKtK4TPOhi2bin
IeBqZwVKbazYypE18RvjDF7xSQ8K5Bivjc5Dj/8EMfrtjV5JQpigjbQsc9D74uIr5YQKHPhB8h+4
6gEMCRYwMTpD9kQmb/pktyM4yzM2b4z7NoaIMrNZdqSAv2ZLBwY7kLUCwpAPj54/IXsMmAGhR9tZ
HnNZRQJJg0E80eTOXJ5t2L+26FA1k2whY9Sjhp6Est0t1XiosxLCtGDqnjaSUyt+wGzvyrkPudOl
EXE/c/Ip5SLdj65l/2zq3o2WIrV2tGn7O4+I4Q+WBHkwNAHKeJkAp893XjpA6HRLZW7tABpBeMuQ
VQOTqYyH+bVwxC5Fti3YDPFXrmdT7FRJWbMmxdWG69n9bo2cnN289n4HLC9A1w/C4NtHfW0Whguo
AHZncw2/MzGIyycNSFNzcOUnG0WdFRdgNjfkoxw42k2aGIj4CxnmY2mzjfrB2qev7+E/Akg77Twk
K+06DpBmGhvxdeT5Rlf5iv3/08aQ0xk88vCLYJT0jtPi7yGUF+KpQh/SxXrfjtw6zUvgHnzu3xlY
mnSsboLi/JQjQ0Iryw7Jon73eVGBidzeIjNdOVJmA0OCnrSGze1VbqOGgYtjxd8NaJ1PQJV712Ey
myrtIvsfZ1ey5KiuRL+ICMQotuChbGrqqupxo3i3B2YQEkLA17/jXtXVLUyEt15IWFKmUpknzwlc
OhOdcuelR2sUi+7QLbEx+Eqew0RV+ktHm8qVTWq1PyY5xRepZM+zklJ8DtHwTp0Ni1g7V4Zdq3qk
UtQR5vFJAtL3Ew3cjZLJ32P/QQbVlOy0Cneyhxavh8hTww7QojKJctdNo4jkGaTjiBuzUk4PYR+6
d340sMNUZ97XPhLDsaQayvPQ4ohLCfLUljTOn7/i80qDJlaDcOMVooTu9wjcK5/mth7ulS3Uueob
UMe6oZ30RYXWZo0QX48ThM2hvPoZSVi5kUdc2x/Dk8jOD0sko1TKqnqO8yw/gH4nYZ7+Hsog9SsS
xshO3xawmlSv4wK++2lemhSRZSKYv2+GuwYcI9fP8cotZdK80h7+vGE5Gm/I2QlF2qNQM3kXcqIH
3jkbt9PKOfsPPZGC6KzVYpJBfh/yAy+2YD5rX3+x/3eOMRyEKrXPVWoNiWv/9iMFKEYdO8jTbd2s
a99uxAtZBLneRRdQ+Y7QAdhT+8sgl/1ti3+Z893nF0tD+AQuxVQoCDToCUpEpJjaGP2YY8w876Fq
i7frU318+VGzXusOnopyChoFMlXLD90LPBFzwPDiaBq3KIM/3g1qVmxnuw9aSlGxrUsn/DyjOvyE
vtDmTJwsT1gngiPL8vrltj9krF0OpHzeh+jQn9zfFVdJ7qOvlMrd9dE/vkDw0f/eGQEQsrRLlP0C
sOEBbCC9Y11QKEHY8zcNyMON0xgOWLoF1GdGBX5f7Z6iC4++b3dxiWcQvwh5XP8vlxX5ryemZnMz
iJC9tmsBE86H6TwUxTNy8xvRw9oyGY4w7ErFitlCj3zRvmYWXroE2ZyFv+VoYd74/JWTa1Zg0YJY
hCCEQ/CJQtwsFyhP6fwfh7lfri/P2vhGcJV7tUBnThCdW0Ds7ppimu9DDvl3NFPrjftiZQfMyuvs
BlYeMHAJl5lfoXiof/Ye3Qg71z7fcIEjCxnxaQSV9wjKsENQ1J+7HuJC2u7ExuevTXH5/Z2b6rO6
zlQPNY9h6vLzqHoXIgDVgQ3zVqlixXOYTb6aWVYVNbZ9joAPYCNUpHI2/GpzSLN2y9di8jYuorV/
Ypi1hJnJ1hUy7SPvWUzCi2uXnyFXt5mnu+QUPzA2s/qH/GXnhMhdoqoDEboJAngT3IeV0BlvjgCi
cwtoKth4XnT9gA6gjWhrJadCzU7dJagKf+4r54xNeepdTT5PU2GdIUTVILWCnvrBsqPfYTXprxKa
Gj2IvTaWdO1sGy4ASjKkqBxgY6Sldnn4fZq2DH9lZLOI7UBai1lQJ0oViLDjoijf6ORvOJWPIzhq
VrFtf/IATRlEKhZxP83lXldpwNVZ2vXenl/d7vN157JysM169uxXVtb7BUq0sikgATe+5U2BLEMo
/vCyeQLJ4cY2rHhis1i5dEjAgjzgQgaXJVXzVdVDzCOEvmoLg7diO2a90qM0UmgRGNKlgmolRC3r
k9IMDOKQa994565NcTkJ7xwNBraEu4BBpLTK4ZE0aHKoptnbtbz4eX0/1mYwHECezQXEwhRk7hAm
AlO4hzII8jBbge7a8MZ97uZwWzzqecpLngRgKeAjYHGRfXfb1xuFjDCAYONU+8HZpmrvUlBXQzH0
CyiitnKza2ZhGHM/6sXTReUjggs/cdaeQMgxJbp19nWuuxgyfPeTY2/s9sqRNQuWtaxoG7YTOH81
gKm2w3LwEfdL0o4SkqG3VSqoWbtcLFAaNjToLrLMn0fO7ivgzm/aDrNYya2OMgphhjTIRZF03pQ6
dotoESCFDTe14gLNsmSTQYqB62BJZ0udfFcfJSOH2z7+coTf2Rpb8l4CXtmn4iJyCEZASK57y6/r
g6+4PbNrc7Qr0dncBvPFSNSurdm33K1e3MoFamSEunFFm5tSGNQ3DNqup67ARY5+4bo5eWw8VOHw
ev1PrBizWZ6EoCw0TS8QcKCdEmi8DkUQ5/bx+uBrK2SYcie7DKKsAN7rrohJ9oNexCvoKw2yeBBk
Izxfm8QwZ3B0OI4e0D5Cc+9ZFfxRywp5NvAA7TguuqwmW52bK7ZsInMEBMrJUvfsXIbjXoPuIWl8
aicLD8rYK6cf1xdtbRYjVFdLbwsAWrrUA18iiWLt00SBTqIpb2q0I9Ssa3p4Rba+o9yz5Y/hY4aq
6s6XlB3zspTHaM7L2zy5WeRUUask9aG2NET0h9/0nzvLegg3AecrfsNs3QxtITiHvAew7DZEOEpk
EDeeG2sjX35/5zZa4YYBHyyRupPbppk3kl1vZWJjdLI2vGHOaO8W4xROwFxxsAj5YXHwaE0TNOJP
J9BSSTwMsrl/rlzoYSkbRBbUz6JDMTSgmB9aFHRKV87Hkm+pLKydOONCh7xd5FIPTQFNNSMTKRQV
D5o2w5kUyk0bp2Qbnn5tIsMfVCR3CiQXkAnIbAjxzP74swvJsMfjPX8ISq/d8DsrN7xZByVdszT+
pSoFGvJdQ9DUMkHWEz14oYXqQv3Y4Y1y3VhXttIsiXoLKFXHEhpMYAWxKudO11tybitrZdZDo6HO
NA4DAgfb3mnIoKHeCm7W16LYUk1ccf1mVRQhUA09g7zHKQeoMBZ21u15RNw7Ck2PDRewshMmNTVt
22z0xqxJuf9LAsKMR3bcZz1gxewARKCgW23WK50U1GSo9kq3h8TDPKQtW4qjlRX1MdPT/BuC7fus
4G46TjyI24DzT67r5c8soOOxceh0x1q7vKsWR+1uOxOXHX3nPRZFClSZmUh5WKYQX0sx/f760CvL
adZ1ibNoEINcQg7b/5ZNzndlhxOYU/tvUDLZuaqp42a2b4v8zNou9CmCkuKMnCtvPmur7RJrYA+Z
xT/d9mcMNzjl0mUQuUaLBmQpYlkCnIz+j5/Sz4cjijbPLXSotzLDa9ZkuDjPASBj1LVzlsUp8Jp9
wX6F5QT6sS2K3TVjMlxboUB2OlySOxzSx9EovuSjTkmH5oDri7U2vhHlUKSxQd3Tzeewa4+ibXBb
fLE0u22rzbIumXwpdMVA0M2dk0VaZNZG8BxHWb0FwVhxlGbbepGxshSFWM4BXR69srprqy2u2ZW9
Nau7/UCU8itKzk3lp5Wu4jHnJ55/A8vM9bVfm8Aw6JwOSDP6g0wnT9x1rApiJwO1o86/q23szkoY
a1Zz88gB9Ui2yJSFUIokXwlgbY4FSer8n4XehqSkZkHXr6C0Wfc4pWVpf5kd9Yqn+0ZU83GNnZrl
3NAdmhxvaPtMOf9adNYL+H580Ep3j7CCJOckFQOIWe0FOKvr27KCrqGmxCarZxWBfhDNc3N/moHR
Q70UKjs9yMVeC8imdZUNLSDnYPcjcgjFbsl+XZ957TAbxq4bq0dc5mIZB+d5GeYXl7kbl8fHfIqg
HTUMnWWy4hQco6nHeIEq+Dicoa4wlfsBzTr3da/LJl6aqOQxlNFrkdRuKV7JtMwnMgEfC/KzLsLD
xCOAF/nekiUz7SCC1E/9Tw2ixQbP0hzN3KVPxHPTczDY62rMyiNXS5W0kEW4CSxKzYpuMWifDG1o
n6EQ8TKxAaRJtYpVDQzE9U1Y8YhmUbe1Ibo4aVwfdtdO6bA04iskubv73LLy5+tTrBi+WdJ1gtxq
ZIh9zrE2VKCNGdK93qel3LCZv4vxQSLdVJcZJ3iTSYfTWXec7SxeuAewGg3PyN4XdwAHdju7ZeoL
hN/DEnSsvEzQmScOPnTq76bSj3YqnJsXIjyys+0B2lBuveDBGIGDtwPHZsB98u22pbjswrugxol8
3o8VcP3gvn7EkXqxI6Qj5ui8oG/m+hQrVvX3ufRuChvaV00QlBBLzeRd64d50sLtbtyfa4MbwQa1
kIOjE/fAPuY8IKf1CF7hjRh3bWgjtoiiqW0cifpgk0/9D2cM+GMY9sFW+X/tEBrOpixQ1UBHVANS
T3au6u7oEpIGeroDA/VGJLZy9/wtuLxbeWcqGwq6O51my0MTHlynObbDi9OhnTHXt5mrKZsJyuel
QolzSKcMvcUMmi7Pjl06+2b0b8PzUpNxBWztPZRp8iF1HKbuILDtxKPso40k3Iq/MdlW3NwOaGgF
YxoNxy7MEldle7e4Df5KTaKVKQeM0r00tIx0RodkNTO5K1TlPBZjwzcySyvbbAq1iMr1ajCgDohL
w+pgzd38xXcJvwA+IihvVxDHjvtQjbe1NQEK+m+f0aHVs7MrqBJ2g3qrQ+dHV166TpboByPyOcjG
n9cdx1/6pv+60dBs9l4Gx83nwHLOoFl64XXQx2XJ68R30VET+GzaQcgz27ll/5gh8wVosX+syHzE
BdWD98nfOdZkH+ciXw64QWVSiPDAoTmuhHRj7o1jAuymOtSisu4ilIeh/ZKpHVAM/T5XDrLK6KNN
ZFW6Xy2IF4E9MdoqGa+EOIEZ2zLa1AyNGPLsCH1A1/GxlfTOR81ibDyISLVvvVY7MG0kQJvfTZzv
RqfYOO8fnxYwvRi7Z4W2coQYzpP1qXD0I4g2Hnpe7ko3eFwGvRHvrM1i3CtjnyklBwgsFBb6jMtG
qiTMnXPP2h9VBf53pbb4ntZmurjvd07O504+2ugpOANw/wP6SG9uWefHIZvGuJHzH2+c8o2L7GNP
EfwnFObQE5sgZHUWZRUleWWTZHTnECxGt5EYBWbkS6Ac29gKq9aCDP5Jhq1+zgJQPGfO2G48ej6+
1QIT2jg705APc9Sfo1D84zfWIVRALFw32I+vtMCMcbNhssYSCdXzXIljZL05i723+j+l3dy2A2Yo
MejeDTXINc56yVBArP2s2nek9OO5E85GRLRynv4mot6dJ2JbYeg5WXNudF19KzgjCZdedXIixNA1
9704BPb09fqKrRypv/7h3WQjJ3MLLcf6XEimd0Vf2fEweMGpR/0muW0KI86o8jHjC6nCU0TuobO4
D507NsobN8R41XS1jMAl1/Vnz+HNsSlz9+R6qE4riNdtBDEf58YCM9Woo7Jfmjqszj2B5hgefKT/
X1nR8GVs3Q55MVIjeJchoo2F8Ghj0hUrsY1FExr6x1HP6jOkIh5mbr1mmOX6fqwNbSxZVKCZuRxF
cwbfBH1Stv9HQZ5u4/B+PLhv6n611pIzF/wyZwJ4cswk+8HRkbrx5R9bhm/Seckx5H5WUuusJ7v+
Xw04Aot77VUPxO37+3HpwBZgySjcwAWt2MZ/Mr91ULEQ/hVCxPqfeqZvQTD/4L246SEbmIGrHgsn
shbdnCe/GWMF6OrJDgUBsLTc6t38eDcCM3C1fAnNLdr5p9ZGNSRjAWrgWm7JP6x4WzNwRXZY5cot
w1Pd0qStn6JuipuKxsHycv2krk1w+VvvnFNdBmCtaoAx8/JI/1DoZs9itUTTgTdTXsYOo8Xx+kxr
C+X+e6bZUwSyKgTmVpHhKGUU3TeqqHe3jW485HQ7eQ4i5O4slAT0hGkoSzui26hTf+yffFOsrl9a
j4JLZTwP1VzGrW15x5IVFYLvRuyiNuKJ69OfEBX7csu/8U1iOgGRwMwJnf68LO1LV1Rvsqk2YoM1
AzeCNjI3vdXZYX8OQCyfBKzlMZ5xD97Q3Km28JKmFDfBZ3xTuA6sF5nGo06cKwiMl2N7jApvPyMO
70b59fo6few+/Mg4U7YjB0W6UZzL2Xpls/xMw/mHBGnghjdcG984VUhGF7avLHGmCAlE0e6bksaV
WO6uf/7HJuGbInTWPIaeQMHhPLv6sePdGNcUfCbXB//Ysv3IuINKWTVlGAkBWAiDrkJTWTGB4vno
9k+Wt8Vou/IPTBk61TBVDiAvPU95ON0PVq6PtWxuC5V9k5auFWMnF8/rzzlIt3dI2v/sJhImc31b
3OSbxHSBZtAQd6U4a0FG6K1UP6OwKXZQutuwgZUDZHY1zLMoW10yHFD9tQ++Avtab9V9/iZL//ty
9s1uhspCwdryu/Ec2A3waaScgl2PzYbXtq3pe+gG4kfn9uoLR5pyz6gq03IBMCXUZDqQMnP3fRbw
ZBiAd/Iyi715tf2PCqBggeq1u5GGXQFMQNvh325/8hCuyKJjpwblSOjHqUF+ElHph0nWO13s8jK/
q1gjkWMeI/8B1NrtXpAqSANQPKuKRl9LrbMvFqu31KBWnLlJlsfapc0IYyDn6liKHrz7PqfPHREv
yDwlQ+9/Arn0VqPcirc10yglBdlW50JpXQdgQIgOVtOj+cfe2/wbVNzimyzdTKGMXr5Q4c3shH3+
JYdyjpdleUQD6a/I39rHtYNsBMsTQZ5x4TM90QY45OgoHStBzWjDV62NbvgqVXq2DbUB61TMoT7U
jts9OQvPf7ClC2+bwuzS6FUrW7SSWicfZ1v2wZKQIDv2toxu2wWTLc+FGme2hA47CdL1O2toHnQL
xzvV9Z0Gt/fGLCsO1+zUiKDJOOW8ZScWfQ3VH0dsRDgrOxBebpF3caDVgoiNuqV1Gsj9BLFHPb7m
iKGuH9C/NZEPXJXJhxe0vmXPamEnm4HlxNKuew8FNhJDZSyDu8lJv3Odmv+qhjHYQ6AtSshcVanV
98sRrWY9/JNH446FZD/nWbSfKfqqrn/b2h+/LPS7P14wq0RSHn+8kyLRYAeTy7Pf3qRIQ3yT0A1k
1dAMv4wuu8cKbaVteXLsn9e/nFxs76NVNWyyh04mc5TCpwPGFMtiGUGkwtGdVaaN5Idcg0NRUrxt
pwsoYO7tPdSVNspfK47N1EPzrBFRsiTs5HD1hK65ePIhP1g0h7kEXeRW4WFlFrPDQvLKLlAZyM+N
cGMLcmXPTu6Eh8z3nhY28jia7Y38+soxMPstyihCN13UZSgLe8UdZLT7Qzjz36XrbOF/VizX7LQI
8twXM53ysxd95bpM7bDeCCPXvt2wXUEyUGHUlJ3czvlfMIj6kCHCDpjckqBam+Dy+zsb6SC0ZnWT
zU5ae3NSQDT3iROhXhir8/31w7y2OoYZhiOowaIOHoKLO0WyxG772zxmYLwRlO6HKRogx15XyLcL
kDfueKO3KKI+hk74Jv0bc4nQSuO7Z3sGVcfAvtmu/z+FBsClc56zmRJIkQK/3tPj9YVaCesDw+gn
hV5JdKPREzBQ8jQS8i0o61d56f1dcv5yfZK1DTfu46X1Bz8LXXbKa73z2pfKG5JO643rYCUAM/sq
yqLwfbAystMgysfcFT+reniio3xTdpeQwv1SbzJrrRwrs7kisEqOlC7+CPhdHiaf7QLWbFwca0Nf
fNY7o5jR9ulyR+JO6+pPbZu/VdkWfnRtaMOgi6iQTYc+oLObIz4HvjdZVDRsrP7KiTUlxazI4l1O
RHF20NH4iqRx6SdIWAbhvuPenEZ4w42xPWnxbVrC6CSjdr4xBjO7Lgo9TY4l5vzsRHbsB8Wjp9N5
9t6uH9oVyzA7LepmDntrwB8bliEpq4Nv10kYNElLt1BLK2ZhNlwUTI4z9qY4e9VQxc1018+qgPrp
bYSevm/Ydsn7JsrswjqJwj9Vi9hNWfQpKraq4GsLZFg1PKzTiYtV89CJeU4AG/5B60/WcNsGmD0W
oR2BLUDDrquqBPtibrO4hDuvKX8rcuhoXN/mFeMwieYEREVm7cKfE23d2aV/UNz7cn3olQUymyuy
IgRTimyzM+H9bhnuQD7yiIdhjF6hw20zXGZ+5zTQAk37QiDMqJo/fvVkEf/ZYo/KJxvP7ZWAyeyr
cDtiAdeOsMyv25S02W9WRLDmXt2By+lrB9GRjVt1xYebJHJ1R0bfrRgcq2ogCg+1gPAhcgX4uWDZ
+qXdZGNbsTnPuL6z2SNzOFF68qYnKIknrQRxFNAt1/djbXTn3/vhZzQKZs/HbUrGL2U4ZEDUkTdf
bu332mE1LFqHXR+xWbBTWwGbXzm7zpKvt326Yc09sDfgIYM1k9KDYHkVy2iOQwgv3TS82R2R1w3r
nJ5ap9n3/ucrpEb6ps4S0sDzXZ9hxdrMLgm1uEFg2bhAcSWLoouz6Ms0gGO+DDcmWFl8s0kCWQTP
AdchO1EOEuYBScpxSw567dsNO65Ik+NaREQ8jwLglLeo8hJ0YsTubewhvtkt4PU6LHsUYxAC5ONB
wCmdPC3CPdfWlnbT2n+4LNs7XzSSagLGAb6I0leicPEHxzZ4ddmNUYwpbVeRYikqL6Qn7Qz3kT0l
NtMb2YoVN2cq2k0h74K5hZuDzJH3zc8tmcxz/odnCnRdkEx/bfo233hdrZ0iw4ShJ0j0OI+oIepO
7xurqfbe5G/1+a9tgmHFUxl0tTeo+tzaF5kAcGrZB5vXecynDsz4Q9RsLNnKRGabQBFEHgVMJztH
9IEMn2jxLNn/fPvbdVv+e8d/kIswewSWUtDApyI7f/v2dLL2Tw/Fi3f0jqmOWdLEEEpPnKSLU5b8
8uMutmIvkUeUnxJ3hwAqHmO5kztyBu/gl+4UHvt7yAbymCev1g7A4/jX9a/8+NiAe+vfJ34p6qCG
GotKITQEzvsWKoUhpG4icNCCv0xsvW8+PjGOCfjQaFSKmoq36VCJ71bYIBIdNuoJa0Mbh5Gpumqt
vgXTphi+DpIdSrIF4f34KnRMICkUI2rhR+DA8tuF70E2bh8Dl6DpulMdu6nc75g4jzFAiZ5ZIPOz
PT/JrehIW/GcNWTjabOyOiaagDvhnCMnNqRydo9L5OxUoD5fPzprQxuvvbxjfRQ1mU6puLREDGP7
mUb9Fpj8Y+MEz+O/Dyb3e0ehYKdTX2SJ13V7hbu8AOa+GG/rdnRMJIFEu6DvNzmo9HS7D4dZxGNl
lzfdtI6JgM3mBvxpedWkA6hJoi6Outu4oRwT96qKJhr6vACTXah+s9bzp9gN82na+PCVQ287/174
WYdESpsOqet3/QN6Dqs3qKqxdORBtXF/rE1hmKxUQzi6eL6jnTD7ao/VTsPUYjVUW0DTtaNpXCGR
z6pyJqD2BQXvPfg93mg3/rrl1KMf9t/LY3UgULHCXKc68GIUlBOx5W0+/mhi4oyqC46w7DFy1jix
lU1xF9zkY4iJ1RCTFQ5UDmNa5X5aQB3DFtHnENXO60vy8XYSE5pRoL+81bWNEzOAxM9mn+uLuNhc
bYlffXxHkegy77uojHitDJDPH8FM0ezr4HcFePPSoTeqKOM63EqKrv2Ly7a8myXoII0WtBq8hKN6
HCzvbujc75XIbjrz5D+4DLtpnLn3xrQkUzwUzl01oPlxvHF0w2gB46qWvAapIgNkYlcT1AZURe6t
WrGNi2RteQybBUDlwsK1ZHhCF//LyyBFm/E/M+82nm4fu3tiQjPEMLNw6PAHJCueLFGXsQ6sB9ej
57DcSsasGJiJzIDUMACVEx/S3L33rPboTMHhugWsnFATlVEoIgvHwchQ+nkdSvvQ0/FFZsuR4TIf
22mLMerjRCUxwRmh63GmLTKmo+P+yefi1E9iiB23eBIyPOqhAQ9lFEyxoPlteBBiwjUm7ks3YtBf
4rh4UA3EfGwYSKxzsXVVrjQJkg9gG0GlF1C8eaHuPpXQWjlnQwNhu2gQ7MUtJC4H9WmyC17tKGhc
25hblyipH/wKyi9RSBJmFy2Qn4Fv7+vFyRBP96oIoMxWt0+zL/p/MttWc1K6i2XFdCDlvglzIRLa
+Df6b5POq4vUYttsQkeNo99IEz3Vc/Zy/XytGJ/J4wXas4j2VI9pbjnPHqOnfgg/QRNwd314Chf3
35cKCQzXt4QleAgXGwou9vAld6FMwNhjI8DQ4PoXllav/OWMm42uK3/GBJvIOUCCqULnEXHHGYkr
8rmDOAby61sUrWt2br5pbDI7kcAEhfcpbCEn/f36Mq19uOFkIf5aAKzij+ni3BflL1Xey/nX9aFX
3J/J90nA/kLbQYg0LJ2Ox0RWFo+lDUU4SPD57QNrhi3+0rXVMWKjzEU1bg7nEe2OFH20j4u1pXO2
MrKJJ6HQB8h6gpF5+8MXP92tq3Nt3MuxfX8z91Zua47Tv6DynI/FgzsGGzX7lXU3sSNWdGGDpsWY
1suUgxC8+iJafvQLyO8V/VZ5aeXcmECSHLREfCwrdhbQPMYr8ynKsgP4dU/Xz87a8lymfbc8pIXG
mVdkJSJSVQDKhqbhHmIpG/f+3y6WD5yDyfNZuFEbjELBXBsV3ln5kscNGv4u0EBEGnMj42Jhyoot
auUHMVVkp5yxSQBjD2M9tFWsukV/1xC+2fXAfsSUuZA8sewWqVmf2TtPAdoUeXWzEQqtLYdh/XnB
ey9axJjasgPItorKh2Eoxbfri712YAwf0OaFqPoiG85R7fMk41l2svQygEXTK2K/4nJ/2zxGuEXm
smhEjstEz0sVeyGEs4roy1xxd2dBxOfGWUxf0NdTjZh0TEP+aQh/N6itFv3J8TbeHStbYWJVdGup
obdwdCT/XZT/ROBzub46awMbHsEjto5AjzOm1E8RBCSLu9XssWKrJiRlWvDFC1/gEGjzubSJTMog
eymZ/+W2LzdO54JWlb/PpdSzn8iYxUG79eZd+3LjZObL4pe9HKBuIPc9XkZlW8SisTZWfG104zwi
7JsUtzuNhl66F1MRu7azQ1rptlUxziElaKW2bHw7ALGxth6mcauJesVeTWBFhOqfNS8aInEZhWzy
nCy636vyZWq27tOVlTHxFENHECJLdJsHaK8d83ty0ZKdN0KOlYNu0lX2oBdjAhLnoPpXcT4/2cPX
6yu+8mIxWSqFO/c8qPGS6K3xLHOATATay9tXp853S7/FkLb2+Zc1e3c1AWo/WW6AxENYhq+ylIkj
mk/X/4B7OXkf3EsmcoK6g+blPCKJxBnKfb0mdnxp19hNQgY7sN5Cu6cdwp0OWuQKaAt5ddtzgl2V
9eUudzi5izIIWYEKYtlZY8T2HG+p1BJcvqJ5XcQKpe6kmUF5VNCWPvr+3KG7pXNIPBa8OQDnReEp
iX4MAag5gk252IdN5u3qJkIkUZB/rv/PtQNsmIZdQnkrD3Cd+X4I4EaeH4aBvvk5+G9dPO83zHtl
o/6DU+i8HsSSOjp37BUSO1jNLbXRv5WED/bJBCeElWtFiztGaCiI819VFs8gO/4tvxdOXD9W39Hs
zZp4SxNy7X9cjvu7A4dMejfUHSYTTYceyVe2bPQIrWyDSf5YOhJikF2N01aeaZHHwm9iZqEPcxp3
1zd65W1v4hRoBwJl5bh1GsrslxwhmKmyFyiclkkh7X2WVSfZWw9dzTYMaG2pLr+/WypRa2/sCtim
N3/3etDtbLncFYdowhO62RVK+/BZnPJo7zpyjLkrp1PD3a2MwdpuGHddr2vRezmt0qZezqPfLCno
hOQfn9bqARl9vrEla0tkXHpszBebBmC2HJpyP43RqfTky/XdXvkHJjKrjUDxSks5pCAvdeM6kq+S
y7dhIXsQ+932MDCxWaKm9gwiVAmpoPLZR20TKtEb5vAXGveBVZu4rFniWh2DfkwnGs2J8Cr0sYna
SvxQj14MAe2axXnJumQgrtoPaFo4zBcuoDgARRCE23R+LKVUnwNPtvdhWZC4WXrg2fPC3gs9Zp8a
yLl/tn3H32Vjrw5Ylf6g5hm0gK6CAF3nZAeAAsXnrFby7AaOJLElaJkn+UTaP55qndelF+MB2szh
GI9lMD21bO72o5qcfYTLIwEx385pvtqhxZrjWAfhDqKS9iOkPcSJ2yo/eK1bfSIys/80WTZ81YDi
PzkY4yj5wmMVOfQOcQuLo9L1n3LZo3yRL9BF3fDJl2D2gyU2aT85QTHNITDQwg+GY5ZPw+epz+cd
ur+GBOJ6dSz0EHSxE0l9o2GZEBdlZYHDIjy1JwHmOacjqAuLe2eZ/pep8bZjaYJcRjlW6GJDSDaT
8p+C5D+XDFoB181qJawx8S24neeg40ud9vOkksbq3tqlSvM2fNNqeHDleOOFaUoh2nlkNaGcof4y
ZTuNnFBH7dtiPhPnMvAcIuaFgyeI7ncD+W6zf64vzsoNYzJgOm2nlwUkfGkTzPR37criMBZ+nY5L
HT5z5RaJQNNoXNIg3ykQ0R2uT7tyH5igl9ErnKCq8aSyuLOHhOchA9Yy01tI/LUAw0S+jBAdDgrw
haGaOHZZwiELvZdNQB8mLyrvBtZ2YM4mxSGjqn1cXBY+tQFhx9opmk9zzrPHqvPZ5+v/daW3DxqZ
/75Vy1pA9NcPUW93Vb8fG1I9QAqNJ15A9N3ceuh5gzfecygz7nnt1ntdWOTO11OTuESJH1kXNvsG
TZgb98yKEzHr/7UYyAIG8SEVlZKxh06OOAicO7e64MpzWSWK9l/RU/pr4///3dUPvNbfcP1dWNH0
TkYq71Kd5iJPLeb69wt1VR1TdC59s205nvo8Ul9tMDR8npww+N//ObuyJjltNfqLqAIkIXhl6XWm
Z7E9M/YL5bEnAsQiQAjEr7+n8+T0dburXHlIykmg0fotZwlrDo4RsavjpXNDocq/NhIJZk04FKm0
Orr51O+13+QPUyRdSMMRvqmhJvzdL7i5D0GbysqVMogjubR4yD1YLINY2Lxro0mV4OAq7yRzgKbT
a/VQaevc0b7wNlChWx7dqeOPto34+wK31m23NBbCmJ4Tpkx39mvRRcOjViXLxr6bXyDwWn4p+Fz+
9JamuAcbN0zE2Lvb0q6QAa69urpjkVo/UdXKLJh69SXQ6BMLrIqPEC4zbVyAyfmMNgcsGpp1gX2p
sPBU5ORBryWJK9TKYi/wqhObRJAUk+ibVE0opbVtJbeoPpfJ1KlTb4LlpWxnL5vdgH81tEXfg3Z6
0+kA+CBwxramKfqU955+W0EugFRx6CWsd1kCinV3gDhNmyAL1MlYTlHq1fAFcohZ7+eCOx88Z/62
CAKI+HWBvptdlsfNjLFv2p7tYBTlJvDl5VtHC+fdhcRtEjEmUr+isDCxovBfwml0NnNTqS9Qz/Bj
y9wiEQGAP1j4/k644LNoyaYEVn/Fl0mudRbMjX1ERZACG+S1kAsnJqkiA4G4jnTpMLt5NiiBqjg8
tYuYOJDjrK1Zjy2J/hmUmbd5LqGVGajhru2iecvBJH8CNKV+g7yV+Fk3fg/R+RmehgWEyG7cN1ci
xEtlHrD2yNCrCGW6wi3vfNaTe6gZ/vjzZrpycF5iszxPe/4wIfWL/O4BWW0Uq7bckL8F73uXqCzu
zmMPlfboELUPdf1QdB+hvREgXolv/yXo/XIMuG1AOm1bDX51l4IXF8M9Af7mbTrfMgW/NvQXiXFv
A8oCFyfbaicgg8oq2mNHsRvn5pWx/z9YVom1pRB9HSfmpiFlMUzIYwgLJ3+e2t/HKeElyIbxLnRm
W+UHyqrEMt9LAeS+dy3/gLyMnzRteOtC8n8bRYaXkj4dZOgjgo7qcVhw3ACkK2OnW1/Krn8WU+Bn
AV2/qjl6ahpyEKt/n0N8NZbF3zlhhu7FLOXgGrVBESIhh9aaDp24pmM232yI/34R8Es0Tuu3ywCf
edz9okajePhWAhr1V3ubX+JxGOChxPegvziEdEusuvfm/lZs//vtwS8ROXMwIO2ACeqxhv51O34C
GCpWFss40OmfV9jvgz1+CcoZ/SVyGSCRsLKuebZW60vjkoehAAnW4/syEkfRNY+N096AYV77ovNG
+mXDs6IPy45W+ggispcab+WfoaLrb2brfPXcUWd//qzf70t+qaBigmlaUdIdj1OdzqiNVE2UIE25
sS2vLaeL6K0bjFNO8OE+9uFbmet4veVhde3B5935y+jAobXRHi+h5dmTr6qwL71S2z+PyO+PEli3
/ffRyrYAApjzLaGrDfLl06SiB6+Y/bhxoyrNp3n35xddm+GLrSxUV3J7BrmMw1kqtE0D8bNkz2t/
i7R75QWX+BxndEI1KcBtfbtCQB9i0Pmj8DwIV3768xf8Kwz+/8Epv8Tp+LIWC5nQtnB2ZmOTfOtm
RdJkBFqT6Xy/HoN0Te7mO3XSp3rXPvmv8kFs6huL64rhH79E7xhRAFIWnd8+xZBwEzKWc+YsWbcJ
wpipmP/882de2SOXkB3HnnHnAd5Do1M/YZrgYnjjVLmyji+ROlrwYKUjUshF1GlHnazS8i8ffX7l
L1vEgVJAbyr86tVxX/LKxB2/Jbt0JSvjl/CKiE1T46MktbeeR3dzVSgV17NPAcsN/ObYIEG578ol
2M+WDknlDOsGvEDzNucmNxmc28xr6U7rFxj2+Tc+98q2DS9209wqL3QE9LM6I22s/Shtq/XUE/kC
q+oirhqW3zggrshy80tchuynHFadYFyhfAnXRORKz2RRvopDFi4Qym2bJ0F6+tay+h8ImGzGNUgm
uz4SKCnvvPzMLpuMeTWL335Gf9SNcRAgnHeaPAfiyruVO1+5sS67xV5fmpC4pT6EMG8+6bYqHoe5
oAmXdXHXcCOgsSjHIDb9Uj3CafkW3+TKTFzqHMxTL8vRutNBN+Fe9l2YRb3dV6SGqQpykDWcbvBN
rrzoUg4Fo7lynuNFNYNJ4jokkp442iBB/5UUw41T5tpLzn/+yzaydcGJVxPoN/EOgNmuioHzqWO6
tNlCGHQ2aXGjaXvtTedj/Jc39XnUFOvSjQfjUTcrw+Zr0YzPOtLPgy/DtEQp9MY3XQEI8kuxFM9E
RUfyQhzznBmbiLUfi2xmlf2n6321Jjaohp8Qcsp1RoSSj81Eve8WAlwPuvJ63FbBXBQoD0ByLaYz
o7soYPZBicbsVwCLRbwKoKDCsKc/poCvP0JfyDatJG5UYhbyV3AIOD/+d8CUcoOJQiUCDSTZncba
ss1QoVj151P/2vVyiT+cRNj04K73Bw3wSBuH4Tqd5KLhHueEeZ8nIyXOYyUN2ntqjfhmJBp6fW3f
Dv/8+Rdcub8vkUKjw1qLYsB0WOvc/dQ1JUklH5xTiOR910zTLTz4lfvtUkGmrJRXGAh7H3zmOJ8D
o/oEGtXoOtS58+XPn3LlnruU6CKFCIDmhJQQnGCL76yRMoEFU/72d0+/CNkWEjRYCj0OgpUFG+23
0YmInt44Zq5Nw8XN0gy2jkBDhkRcoIptDx32T7M784P1FzD0yWL+qk7NL0GpzQBXU4Rs/YEIZ0jc
KJqTUfiPfzVEl5BUzmBeWhstjuHMkyaXKapSf36y9y8h+zdR4KX8iVCFP1cMzz5+c+I3FrO4iX/y
NEzQE4rv79NvZbzp4/u34zG93+Cvh/1+s9/cp+n9/eeH5yYR8f45/rHdfmyfP/YfJv7Q2d3jdr+P
t/vP+3j/cRfGSbat4+x0OGRZ9mW3w9++Hj4lu8P2dEjwnDQ97hL8N1lySHbH+3SzeUufzv9ZkqRv
abpL33YFOH43Pvg88b/73ovkg3Mxk2XGuQMLLP2thCzlU64g/NKGKPlPtg0evFKFmcNrD2pMTZ8M
Luk///nlVzbSpTYLsSIvyt49q9nybSDGRNryxhK5FtUFFwvdzisrRqi17q2ItsDmxrqG/IF5lwH8
5iEgT53nuTSPPdJEvNznJfqJQeYF1Y0Q7so5dIktIu1KDQhGw8G1Lt0vjvXelOc0P5wilz/+avgu
wUUu8q1m0ZzvXagBdv4Lu02qOR82v1kVl9Aixy2hNjjQ4UADV+1CJb/JCL4N0KsnEHR1K8/7mBZa
iJ1DZZdKo9zPE7X15y4vg38Wzs2Wt53XJmUFv1VYSOUV0DK9ly5szQCSTBEtzrt5oeRJdZW8611n
+D6YFZV9u3ZrGTtsKHwgGw2dEzr5+MSoKuMZzcztuoL/2HG2xnU5tqiZL3P5EKCJHLPVa3erKeDQ
jgWVb7vGiT7OIklJXdEZV3yL5kOshAY0oyjwK8gA76EQerRbSygYhFM45W2y+hRCYPVcwHib0xnW
ZnCNzUr/zDGsAn9Cm3dE7duSNQsaEZzg+2Q+w2iIpEBjQTFHNENCOla/DWZuH4IxMAldwiIbx3Wc
Y+O44kuTV6hQEE3SZRlIglb/cBfAhODGpr6yr+jFnkZhvPZGzx0Oo4AtURy5Nc3WVkIH+e8W3kVw
V5ZL4ReqgkonfJIf80rIpGz/ktzJLwV3AjO6xYwJhD/y8xI+Q5sxgb42valA/W8F+3eL+zxsv8Sm
rBqh3WcU2y9Rf5pmZ8tFDcG5CG5wUQLXjMTphrTpyKMYoMDpA7Rsm1siAlem5hLaIWAJB/gDimyo
zEDO72EUL3+ekysB9yWew7reTBv/rB6snHFbkcjuuiroHzjX/sn0kNPXOYuyP7/sShRxCfBoCEyi
dCebg/Lr4Wi7St/LmUbArUoN/y0z/J1vJ78sUBcDIWwsTH+E+fRHB+su7Z1ZPeJWevf7Dwkuc3++
LIWoUMw9sDXIuoaQNKjLkzfwU6B7tfm70bq4iogLrV8kDnyv4K1r3teRx+N06t7//PQrsob8Ep63
lNKgsdfLA4sml8Y5DA7nndcXDY3XCjdQMmjtQDUgIGBmKTMxdBJLgYaXrye6bUt507jxyhq8RPMJ
PRsCOmZ9qEzYbRzRlu/LZIiXkGAZMrGa5rh6et7++cOv3LCX6kNsDZWOOM4Jtw0PgVZ3bkGeHM5u
JGRXRDg5Pa+ZX44JY6W7tkrz/dJxiwvBVzMc5opleEXMtNwxUfp7YIv0s9csA6gLEOsCO5fafQRh
HJlAzXRGS3RxUto55GWB6Uoi2kbc+Hm/X7n8EhHIzzdt0VJ1iPKe79azPi+UT9Z7tZLRj9cxym+w
YK5N6sVpKZZa1CRg9WEpfeAmTY4k0llks4cEmky9AmGimu0tb9Er5+MlPnBxTcMgOwG3FythV+t1
43biHb9Rpb6SBrNLjyEVOsQ1Ki8PqpARDEakX8b1IngG5fLx4JT4J79qgjKtqnz8GcCvuoTLYBXs
/7xkfz9p7NJnCLZCTDkFVD96dgSrJaZqD05MPLFbZeTf7wkU9P+7ZkP0bOcpCsQBwMQtnJSrVJX8
C7WGpn/+gt+vBvZv8fyXTRHNElgK36kOXM5s00PF9EWvrNwzaL+PcWXh5b7Qulr/KtJgl4gZ8FnL
POyNwIozD8yHS3wo/mpds0tfIdQmDasqXh5qWs4PopniPOfuRraRm5FwSdCb/juQExq2/50V7CDi
m86B0h44NGr86tdsv+a3WpFX4hn2LznrlzmZdDT7xYpFvYJ+odf1i26d8FDz4F651T+uh+C1sjDD
LOZvgNkPMTzfRdzkt1hP/y6u/4+n2KX9ZV4UOS0GIAVGOqVKfSJOGw90Qm7w0wEWUnqoq3Xfw7lY
E6bLg3HbbT178dp6Jyixpz4hjxMzWT/bO1G6G8K7+2pQp2KF3OK0M9H6hkLojWPz9+cL+1cc/pex
qqXTjpJ55SGQwz9gTSWl29+4iK9s7ksHTa+glQq9ujzk8Of1Sth1uGPa6OAVZIobcdeV3XfpoQkY
ODA7PWaaO/VGyhcVTntgbtz80eV/ueW8iyNkdACRF4CCHbw1P/rzvC/VcOPnX0HjsUtEjIKtk+8N
IYZo8JMwAOAjxDHV+KnyvuZEfmv057MPcLtAxtNOmUOnY3DTvODa/JD/7kLr1mGI6qc8yAL5/9BC
sLABrmijxNLBTrftb3zltSXm//c9vc2BC/dHcYAayCOI3wdTgH3+5+P3PAn/v9XoJTQAYqMaDhhE
HjhcAmKAsMBaxwvjEVJ8N074a684D98vO0T041C0rKoP8KVQcUeWd2HA1w3HG2Gb5//b0/j/r2CX
+B/uDZ0c2UpwyXvFxp1G+6BDoXatG41r3I8VEIEuk80PFY79sMO5b/ZTvrovYG7D/SNySM9jPWry
wgCU2HVUOV+IPxSfau3wePFD/4E5Xgl17yp/Ee1aY6hIxe5QgZT7oQ3y49S6xQtj9eok09CFdyS0
RR4P3ixflwJV0cQpar4dBLolR+62KqORKsaESZ8niqKJno5tCe/hvPDdpIbrXdrKACpkbuDXT63i
46YffJJoVL13A8vruAefb5e7TRhHSzVsGrpCwQ80IQtgoGViA+MuvWuh74ckdKp3WAw0FawdY3QZ
YWk8WJQJutFC90xR9slfVLsdHTtuWpuHB+h70h8LHBWPqpmcV9+68JrTnlY/tKXODqo9/Y8on/BE
pWD5OPZjJlzqLIlmPI99WoWQ9mLSSb1ozB+8POBz0rdosaJwUhY/Wzh/RTCXPEe5TenST13v9HE4
LrA+EhoalmKdEc6A+DL6DMUWjJdMXDgA/Zxp6X2fxKSbhA1e+dmpe5X6q/2AoEOEOfZH9jzN45yN
g1IozQSkgPdeWWWyhq8SrLzs+ziUJi7VDLghjCD0j3wR5jWqFvsNeH7vUwsQ7TNlXbvJPcHfFiC5
65S7lUw7u4ZbNdfLj6C0cM7wWh2QuLNz/xD1vUXNvnbnDAnrknp2khDHmOboYZV9lNRt6SRwhAQO
c11c56RzaKMlBosGWhNnLkDdAfdfijr4wsgI/CGx9d6zy/y99lR4F9W+fYEFbJ95NjIfTllEWRcE
JkV6PKU1N/4Xkg8cHC02hzA9j+YXDYzOEfNCnwFgjBSSuMhCQWhga+IsY4sqd1GRgzdIscfYs63X
+tFzPy4otlk0RGNaFw3woUH7Y13QyIEDnfNeu1P06EQarnmid8Q3SuF1O+YUUN/QaQCdkM04pO00
l9/VWAxAsamQvoPppedNpEfv3hrg4+OmriKeQrsCjloiBJthW4KznjiS2CkGvsrsZ9aGzxoWUvif
WZhMrVafKXfUmXSRKx2D+Ka2lNoSapiQjSi47GPhBhX4H6EHoZC+zvHQnOeZZgvguI0/fGqikN8J
WQ+PFRQhRmy6QHpZ5LhLDaNbZ3xtpJ7+YcPkIrOdAB+DOXQI4RafZb7X1zVMp9Z1U1TUHjjHrivF
bHZV632tUDN80KYxO5+185vwxXisajo9VnPUb2SlmseR4lZyW1wSC/qDcRuu+aaP2ILSClSxfROR
A+8pALOGBJsF/lknkF+XPSiTgOx6tUP2tTZe5sGh4b1DxIXUsTPPhrcEjj9NE3uyMvf4peFXBG3d
prR0PBWihyB5G3YodxaQNjFpiDZtNNEOpuLaMTEFCmwrVSm3VJNJJ8W4mCglZo7u1VDnKX4yezWu
96mHFW1c5xB0riMCB5UBIOGJrNV9BEOFNhlnMp0GrZzMraDqbjrXYiMuQ77zKnBroD6EqmXWVpPM
4LwZ7EMp/R2AN90/ECmiryOME3ewb6vneETPP6v8VkMasOLg71WKfRnDoNkFIHayGMDtaevLft1P
dmru/Mj4W856uLtH4C6wmhd7JENzGjBNXxfwGRIP+OKkLHIHfpJRtaazqMNNr532EPJ5uiPUup8t
q5wd0MbB11rNEL3nCCNiHL1yG1ZRuwWUXsLR9lx1DtwQJWPlNLEa1LIhk+O/rI7ij2gY0+904E21
ASNESkg7mPHrUnnBU8u86tHpx3a7hCZ/Bd3CvuaO5ckwV9C2CUYcn8St79YZvuOG1nIXTlZstHBV
BqNfMCV4B26Qa8u3APv+3uicp2PA1d0ate5B1NA4aAPqPxS8qXF7nFlGfSdS3QTu3dA7/OQrA625
KJLek3ap2Gmoc53Cki8xYOTD3mlpla4zf9NAeX/XSPhQUj5rScaeIvpTY8RcJTldhjQwDpA9+DSa
ynHu9hV0oJ9AtaKYTTLB/ZeCetXmZeqEzLwIQ5vnXjTlkzMuEcQACVQclOe5MZrEmA/TtP4JDhr5
s5LN8KNpeG/inpbjrua2f2/7wrk38yD2foOUOSDz3KCQ3kLNeqU8iHF0Cyiu8O7Eu459o37Fjh6G
770Rsjw4ZsZKIouDg4p5+xDug5kr4JAagDGB9c8h2aMrmI6Cb6SBU6+6DYLg/OeymoHuEF1NT2Me
Rnc5Iu3vovObXS0nH0n8WHof8PVtPhvYop5AJ+sfrHDINws1rFcHnfbPY94xlS0TAMMwuJm8jOkz
IxhYLPeFQ986DmhIkt5Zo9c6N8OalihOn11JOXw7BIm2qpbyPmfFvFlmARVyWChmLmgc+8khxZb5
vf621A7d4JBcMh8M6piJukiqrm2Svh9UCiHTKsPd3b9PuCPTUVu9xAjn0MQYu2K7+DKICVr09z1F
j8MBZOFnGK3ORi+k3K46gmAYx34yfVd85Z5bpCMYAV8K2Gili8lVulq3PNl1qQDXp+7RwllLBMv0
rknvJobX5qdn1l5vipHJx5w07ts89OM9nXAOea5ZgcolBv2bVpaVSHJPjd86vwUqrvAbGa+dt94t
VoC5G4E00AxOd6dXP3qYoQOCjTD0XWx78JHzs1N0i/bzGDfonj/RMCiTljQ6k4Ws/iHBxI6Nqc1p
4GV/qq1DklVDmRtiIJC920slmUwjCFvbU1OO6xZlIvrdWYLhMYSw9ga+Jywb9MD3UMCuP1MmzE7S
3LY7TtvlCYUcsvFBw8sQZ0mETij0QBXFT10PunqxJ8AGikdEXlE8Eo5RY5AzO7h5BNYHHMKeymAF
wQGAmRpWPz2P4A4tl09zAGQWIZ5M+KCdHVIVZGFybZp0pN7gJcIr/TXVbFZvhkqIfsuRdzgATB89
tNrHIQjxqSlhqiiiWHal+21qoukLUNZwUY6G7sEtFgqC0sgcEUdlIVUW5l6zrTT8DuKpqVzk8f46
nYkTMtizsHF2igJ8NZUJLlU/XT1wXGaIJySdmvstFKiiOjHgdbWpbutu2SA0Yu/OsPTf0HWjT0rx
UMZA5qNVNEJs6LEMyzIzbsCeRB9E35c+qj+WvGjTAhdgkYTWWzfQrLBvE9S0Rax0qV4j7lKcuXLw
IEUrG9IAVjSxhzaEi0HC3HJ+a6s5/DS5Lj2EHpo8Yhx9kopg9DMjTJFitwUPdcjD+8EKeGbZajQP
uLE8hFEzd0/UlJHO5r4yGI4h2kS9NI9hvaoPOrktCh2e8j70BB0gC4wTmCDj5NwRP6DneSGySsKz
Q5qhxN3CBVgdyKrla+QW7VGYtUplES44kGVxCHulmzgSHmTUaOUfa8TPbDdSELJinuOgSDtAUB/g
iCfaOKojUFSdEHZL1EFK61N/LMDJR70Glwlxtt0A7bcZOmw6lkAYoQ8a0i8aywT6tIcCyOgdrrro
LdRYHriRJd1MVTN9q/sAUtAeJ9vB1G2y+P3wQxTCbTMdSnDxVL4mudHre7mOSkB9dgZ8tFZO9Dky
ktuYyrn9WjpOkMfWGv9+kKy+18xWXwC+t1nBPP8ZJMv6IIexntK1MkFST8Rj6B4UywfL0dgjqOdn
alh2hBVbsHnmEwMr5wG31Lh1nc6CphAFEnhPLhB3O95T7U8LSHTUCePJAsXa83w6+IaPx8hynU0o
LG75ivij7CP3OC1oqNLF8pfZTPaxDqX7WFJq9nU0i3SYSpa2zRA+nM/Q+8mOqDE6CraDXJR3Xc3Q
BK490Rw9LTFdLYz8thYRFBC048SPLpjsGSsYcO50mf6BPIN/tE3boOun7A8IFYkDx3rYARvmb8o6
ap/qQqGBEgX1UY9htOFjZRLf8WxarWvwvRQufxqR5zWxKx1zJ6JcJR0RU7YsGhvSGQE7i6Fjp6ek
su5qYiILelhE1z1y2jUfcGRAetFKYWN3Nv2mDkif5ENpReq0xfhOZxCZVq7mMqU1aVMIQo1f2qqG
YqMK3T4RcsAmpWJdXqht1o1syuhHO4XnjJEq+Vwxtz2xrsn7O1hchTs/WtXTEtBuh0aQBuaHIjiq
w6Xpt/ns1kcXRVaE6t00Zaof1x11jbCpuwidtD2wYgNI2u84EfQ29PzxBXgeBx8miw9HMZsEk3tm
MZaI49E8L5xsYa796JSgT7Rp62qL3oCHIHpBcJH0cmjucitCgOrKprnDR3phwgKGrVnXFcfW16BU
GLivh20x7DW2fwIA4bgzVc0Sf9IgM891ZQ8Wp+EeJrKtjr1Ki1MJ99q0wdR3cWCqHtFQ1cu0iur+
s1u5Zcp6Wz5L7vHv3Mo2CYjrxiV+8HPASv/nEDH7rGtX7LqJFEczFHyzhL53iiAXgtvX0RsISZdT
OvoliiIKf/wCOjhCZF5Pjw4Agl8hGCx+Chivf+aOY/IYhunwN4q6GT6ZdkVQgMMZ7cWRg1yTlqSB
k6ScuPOufXdAuIt2sEYVB0y9boxKLFjwcrzEIU23gky+rN/kDBVJUNVVCZAKI0fwyg2yHO0SXCil
DjSgr4HeeL6a9qhrurEqQS/Noy7IFi9v9gYZVxlPs7B+7ELMNF5BDkyjEA2pntfknSyE4wCfm/bY
WKKhEoRUHtggkI9gI3ck2OqbAqTmt7Gj6BrOfF7iYCr4UU/hmgoUPgmKHAQAIQnu/oOy8/iIfy0f
ScdHBd3FShaxpIH6Xq4EauJ1gK0yUFh++1JkgR6R/7OlBrHZWrtrIdGRFf7EfqBQQA6qG0m9qcgw
pEPNu7vG13mWg5mc5iCwbPMmClB3WAIDRGYe8mT2fPrhgb6c1MZvN2Sx7WPLJ38Db2v51syeuJtD
BG9uIOqXoEXyr6ZJvHeQpc1ADOWZmWd7UEg2l5gyWqZj6Dlv61zAJRn1oTQXSwt7bFr3ce/S+YP6
jtrAFsOw2Im6V8hyuQewRegSM78Sx36CNi2FmxnCaG5fwxHluqSobf+16gb9Bm7iwmNkOOxeBbpN
XeK2uNFRuQHDkR3caQnvYF4aoLpEoQ7fokY+RVH33jbO3KFE04CUxX1dvaDDazOwSYaYFoFOTN0v
KfLqLgUKEkGlGGeD7SGcabuyaTm1i8SpLhB4LfPaYhS77jB5vPsEfrz8Onmhh3bfOgmc3vAWHYCx
OSqi2LHl0k8qIJa/ugtfNkD5Dq90De1RLG5whxxfPQZ4zDdHzN7ryniw05H07zynQM0n8CAZGjsz
J5tRhGUWGXfq49Xl1eO50HF0bHFeSVQiUOFGlckCmfWtHW3xiSlffKKgkcHadlj3bW+bnUAWuO11
0yTYKUD0LH75kM8qhyEjRB10O+HGUbO7AdKnPoF1Ha5ohEfdbl6r8Ruxc/1wDvJSL8hJF6+R6/0c
mQrvgdWBL4ulSBtVFGY+IPFpoRFowda9RFZX+xg4XP0emChbp+rcdIUz7pvieb3hBLW0uO3dLvPL
rvjEC1wxSqH1E+ALE6QzbQahUqBKnDZak7bN2XGNcrMxQQ43R9xAm2GeoHkxjWGsBzXfk9pnRSYB
DP2S6wAR1yKgtDqcpYUgSEEym4Od4KyYFQ57w2cX8U6XjrMuTlganZv0qmk/OZUYEUXOzHn2l3l8
iCS0OaAoOX2ZSulsJZAbd4PbTBvllwpkYuRbsRtRdhB2EoD1y2L51iIMTqA31AKiXiAUXk0uThb3
/BvwRuZnB72PT+3SqLTB1CbLMLX7IsDOj6sc2Chs/7FqIK/keBIirVQ/ybIbTtjB65FH/bjxgrK/
t4UkeyrFvGkNy3djNTvA2y/OabYeSkRmCRmOmA4RF1jE6xj3g+0SPwjWLVWFyNwRgrB5UUePmgyc
x6zs51QHHv1Bg2AesNKC6PNcVkHWdgHivFG3j0xXwX3tOlAEiAYO+cVROyhLI2LC1hvuRZF3deoy
b0iLsFJ7U5P8iRlZHosIY7MhocJXhX7r/o+zM2uOVMe28C8iQoAA6RVIcnJ6drmqXohyDYCYJAYh
+PV3Zd2XOrTTGeGn7j7dnc4EjXuv9a3dbC3UgVEdK96ogeb0BSJU4D/Ot9C5SfQ8PD3HJTmfGJiU
311euRtKeQ/PD/qnN36q7f2sKrUROLt9Fb4lT2BX4TaQuuljV/XFsz2N4wmBVGSnIXXD4/WWBXev
HqXidParrWs42/teJvdcziRhqBYisNxpbno+TJCbld0bStdDxPrgHJpB2gNgGEh3NXXTomaCXHi4
X3Cnl9sZavQXt5NqO3BHHMbU1+qMKmi/YZ1Xd/WiKZSHejyiWwo6bFHRW6KW+g4Fo/S1JIM8+Yxm
cdYhxscGhisGFUNj6xu8e3g+x22ZNt4rtPe4mDe2GBEqQZctgw79j4OomM1kufjPsHaUv7GpFSrE
WaVC//cM3lqUeRi8avjiTN4A0T6G+1xN7Wkus2xboEyXQPBUxamkbgLTDuCLXmBuU9794LgMPBVB
H8RYpyCNQyx9wlhmndjc2jeugtJf0ax4taCPfkZVh97IDtkLmFY16F3IGDHJBCVkHJRl48Ye1vQT
FRylQp8sZIv6Q8U2xFjOTyRwj1gluaR3CB4a7HsxwmgUkQLHbcXc9DlVmb4zYDQ/g1xeZfsK1DU/
ccXgfRUDtu3IBTMYt80pVT/HcujvC9frSOQuKG6HBuXzZ5JNzvOIOjUJYeARBwdXWysB8sD9wnkB
uUmDIkYK1U1YSj8sjFs++QTR0aHsUZmji+WjWFvY/dYyTrqRBMecuEasx8FaHJVvFDUEdviaTSEA
c31kVC2/gTPcPyGj18iwVmXzQ5ish47B990HBk7zDiaw9HbqLHNIsRj+NnlbfvcqaXBMbvoX00D8
tMGCPH4r0C7dcZFpiFX85Vrz6lKDdCW1GqSjdec1kCfM8qm2wRLh2MrQjyFh3kic2D37ikz/fUOS
t/aAA+pNBtNY1r7OeX8Sy5zjeG6qew6TKJKxp+qhtcpmD5pKeeN7Nb+iYAku/MI1s2PWXofWWVYf
BHip8biUbuS6pYkXiTjzMhsrYFZbmHrBmu4ydFjaIulmD1n2xnG2YwNakgNg6NYBjnSPWmMuwrmg
8zbD1fB5bGx1O9tN/61FLGpkis7aOn35Z3S4g8MZyOitz4KjaoY9QJh9GmHLQW2hAZjxUXGB2lw2
iupXFQwoRpRFakIligWDom9hJcty1OFLV6FAiYOffUL9am5QmLcHJIz2hfXHKuvsT4kzz30mepZY
Ku0oCO/ZhIKNVgs2HpSQ9ERy6G7RUWp7XOxwSGE3unDpqRqd307r6kdPTwzzDCw0Lfsy7Dqn/dIp
nMB5nvpfHWHXL21r0G2iuNxYXNdbd0TZQldyuSV2ao5Ob03bvO0MoJAzRMCUTTJCJjCNaKm/4f6X
hoo5Xshm5xpA/9JbPf/zf5quY46I3qzI0d6DWGyvmZ3HRYu90hCiNw5v7BiNlyb5uIl8QTHoreNT
ZqsHB6VAi9eFVoxGuD30vzqDjJ8hzUEmmdSvaUCtN1wcjx5TrnAY0SjCPI0gUT9d+Q7nGflOD3id
ryKWMsVa6VQHZNYnFvWXkLTdvi27HVpduNQF8gsfp00FsInb+88f/9ULrfl17krPqjpLPSMOaep2
r2RBqwZx8/TKc70gMCArgcHk2eiIUJIfKsC5josevIQRPt1RdJDRQAPw7IoK4K/e438fHl2HXiw+
zVKJItABCGVcXrLuLGjgDABLw6h+bEuMHwu7QbRgUweByngnpHv8xKvskDyY2WzXApnyKkox3kM1
SFGLCj77jFfyB5guLCgfrfaArNevqEDXrwCxTJ98gSsl1awyb/YKH/eUJUe43qT8R+LU4xVJ2KXh
sdo9AgZ/pzucQ63hEHAcFqnsGjr44is77yP/zPDODnhL9NAemDX4X5nR7JFgErwBVDwBfmL5X1zX
KBxkC3s3jXBmBhp9JoTxolognBmH4Wq4bx2r2PpGIH/RyuWnrJp0jbIYcZYEK2lsDxKNgAiK/tdi
EDz0StA+DSVRprXYfmb+0TWgYfD0kjWqxgPmaVgoHOE/h8Oh6wQVDUxZ1U2oYvasRH4auOc/FmbD
klw19Mqse390UL4a2AwtsNk3Gj5wkt83Fj1k5XKFj3Hpo1fD2hEV92uJwWEGDyLKx4m8fvzA399X
6Do5ZcTdM8+qvjn0i55+On5O90pVFDEaCKaEKGYcD0g17K6Y/i5Ih9aMBtszQeoUUD4tuHRY+pbi
XxZ+BRp0QeZI13yGAVs4zsydPAAdDvwgEIvHqcw1S+aG+Fv0Xgp3j1JfBow+TvRih+NFeizQjYFM
G52hMRSumK6MBfbu7oUW4H9nM/oAdd9wxE0SVPajAAXqwQxfqnrc6sDftyxPDBb9K3/swktcoyEC
v4BZxRfNISNqN1r2Y8qkGwXV8stjUMaiPx59PFre38DQgfvvr+pn6YABhMzDOZ0PpM22RDQA5b45
+ZVxfukPnAfOP4ugJRGhVHVpdqhrASFEM5j0VTqGbRF9yY+2bvJp8/FPuTQUzzPtn7+0tHmg0PbP
Dk4DG8+No/uoqoMrz+n9D7fd1T4hlgoHQQG+ac62HAIUnYNfVj5//M3fXwvsdfAkH3NWld6Z7Nkj
H7W5LesrH/z+w7fXkZOgJ0hQ39rq2OTVgvLRkGX3fZeSP+1i5w8FLMyfWuWh+/vvsy80RIponA1H
Se5LiBvq3L3y4C89m9UAnZuiN6jPDkc0y9DIRc/0WrDx+3PMXgvnsevNdOJgLmUl+HxQ4cmnTE/A
sIgNalxXJvKFcbMWz3vaF55BGeU4DBNC3KqwPMcKQmPx8ch5f1Gy14r2wVsgriDgXeUjx/HlhF6E
JShSjKAsAvO/RVvk4z906WGttqvJRq8D4mbwzwYWL+legWwOckC0IIVU0PuP/8ilX7OaZIPMnJQ5
gDkRltngQ8/FDuhfnhBLtwdVucMrKqwMwjieX1kzLvzFtY5doHQwpDU4TFMnbjqbPYN6epN5ZIrK
DAFHaGMdar+NP/55F4byWojewpPBUdUC+FTJcHJ8FEevLLIX3s5ah97m3YyOFaaf15DxhNJNF6VD
C14iarCRzkmZMFTMvn/8My49s9WMhJ670GOghmPgp1m0wNcadqkuzoKtKrIbvwo5qqtfbQOp1sd/
8cIyttanlwHQMlQAvgchTnPrIGTmPpP9AgVt5qDeMJSfGw1ktYpZqlOBZXJ99Fms0DjbLMsG5uU7
yDo//iEXRsD6Fg5X8SQ1HLpHjO1wtNGzFL8+/uQLI2B9t4Zpv546jbHFpnovoEoqCrUrUNPbgo6h
YpWOV/7QhQVtfZ/OKBOWkwLkSIMy8QbIRZbY8bYf/4q/roD/veXa6/s0mhF4na03HjP02yJObegP
kDN0A1WD3IsFLhNvwOsuGSIxR8P9e1XmsB26ThWr3p42rWbDS+C24sruc6FuYq/BjIEHczBNeX9M
WTeHZVpsR2U2UIXMoSHim7TUM/SdCXr/G04g4pgccHw+fhiXnvRqyXUcZ6boGmNtwlmDuPfSvLDm
iivt0kBcrbRITDcwfWCk9+0bK364xZXr9PvfGYyP/54DnAkaNOqmaBBAJuW3LxUJcGW/VjJ7/1uT
9bW1T3MogNxgRLdeQHFndlBUxx8/7AuXdbK2WTi+nHsnYONxaT0D7Qe0B8DutkdXASBJPC2TpUCS
Dm+d+cdZHonNwaENWj6Z2M9UTBHw0dDwcDluIElxtgW8sG8ff7f3lz/CVwPBRn+kyeYz0a+GtSog
Ow8GGbuCasP+1HAg6ztj7xCyIJoFk7o6dJDnXguL/HsO+d/5TNbXQzrMNhcDPniM+o3cl4/ZUT/D
ORFXSZ7o0I+npN3DRfZMb9ix2zbRtaiGv3bB9/7yeff65zYAQXmVGsNxMrpx79h22HuJTKYTxJjW
bXGSxz6p99n9dCOOzcY55od0w5/bK+WV/z+5v/fXVztJyfylynVeHbNcETcyaREK5Y0vBrVteKNt
nDRynzX3jlFpD3U7h13INegezrq3v1mZBVG9r53xlumG3sAkgxgECwdJoCqQAwZ8hE/LW2059WGq
ZH1meNdZOCnKILhMGx7qYCminggZmnpxH0yFNlxFcyTbkBFCFU8jQSRtCRZXau+J8gzckI7+0kru
/OF2mp1VCeormlyA9TIUNX0EfcYBzElwaGT61mozaDMyjYAjZDU9kyHTEUzm8Iqg3X2sBuSOGig7
kpoQAxb31MIHM5qXVmvc17tz8XGs9U9vdKAKmoHeOIlZ+knQlfNJtjWEM7TLfnZtAUawniR+mkTY
Qlgq2dxKaOOfaldYkFZ6rvUjtbrgxlHaDjOvzuJ5YE4P/+6Y/wo44ah3KBiF2gzoK18EECF4WQT9
3JtXB/armztZqNJ8uQ9Km4GXAVvF4kIBbGwtGiB45ylKLbs+DBTq/KWVw41Fl1RCjlNZW0Z0/zgj
kGkjSzrcwVgGma23NPl2zrX7FYc84B6IgzGNLsexUzmgRZDOhkbPzWvXdGnSIm/lltHKPwZViTqc
sfge1mT4TngDXV8/5mQzQzLkwoNToMZRBTUUfb47xnPj1D5E7gicgxZY6Q1Iie4NrM72k5RwMEF9
nfOD26vXbMLygXUJAeRHyKgZoL6TNSUfr0yXFuTVUTCHjsnOA8kPRrxAtLER6MZ//MmXNpLzP/9n
+gIfkwWepfjBX6SAl7TftGUAjoK/+/jzL33z8z//5/P7gRSmOYdpzMXUnKra+4p+a3GFuPX33P3O
9F+XJkWZ9bMz4FoBYiCNWyvNfizFWb+kwGxI69okWdpAQQn3Q9ySJkhwJwfGrlrmqK2pdW+E7GLR
YCMivUFkvDc4dyar5ys//tKG4vz3x0ObpCA5E6CUO1OKs6jYNoIx4JgHFeepuPIKLzzidWmJWhD5
Lh0AngzuJlbcpvXLx+/uwthYQ0c9mDeBkGvdg4JvP6xQUYfovwqLPriyHV44hhK2Gh0taLbp1Hfu
gfKmOjK3XXY+7jPxYoF03zTjEaK/PK7hL9vBNxmzCTo7Ytd3QwUNrDu79dbKPncMRHHxvy9rHrIq
tecWe/OyL5ovlSzCzL9yb7wwENhqINQ4BM5dXoujkXcul0fOzH6q7G06siuDwDufKN+ZCmvcCrJL
DBQ/GAUT5tfzNBfFjUxrey9Tae0YV0uG/OiA/oT9bHnB7lHj4miLpPIq+FDmDN7OuesfWhSBYqyR
RVzPHk/qtlS7yoZKBsrsYsfTVsOipuDplUpBCZedZexs2c39MiaQZToPisxTiKP7mFiBJPGITvkr
96z5AC2R2paQWZ8YT8Vt5fjurpBOHgVMNBvpQt4qPWuK24VxZLVrFgddbt8i1QLeNJ1WUHjh32lL
ODsUwLqHvJZ6s/SGRnzm5ZUL8PtXbrJOjO0YTpTWiGOUjstmU8k4OOHWDd3g1YvOhcm6JmoOTMCT
dFbiQhwCSqR/kFBtfDxd/9Y33hkCaw6kQmqF13GMsg5SjSGE0M1r9oWfNU8MvJguhFiUNkmWUftr
7fLD0ClotobitR5R0beC7K0gpY1TktUvh8JjHSxcRbCF79KNbAaR48df83xFeedbrvln0+JMeqAI
Nne7Wcay6utNYZDz1TmU7krjIKKk5dCPBvmLM1TXrNGX1rLVRQwyQmhK2opjW05/mLZ4ppq8zNx7
+/hHXXqtq/tYBY9tOxiU7YrsIWCvqXj+3OeuTtdV6eB0i17yse+bpM7mjZeJK5vnhTXprwrmn505
mGd0JAwWDN+HonmcIqJaGBf11lefg8aTNTAUWFp/GK1pODbzLVw6iMFxYYolyeeezWpRRc+XgxZ7
LpXCLSvc3aB+ffzBl57M6h44pzn0awRz1B7GA1S5Pwfo94GmjbHSXOm4vV9GIsFqOI4qR65rhp2g
6EPenKyzq7u+g1so6tC8+dTPWHOd0wJ+66lyi+Ow+E/+XPyW1OzLdLx1xSdPd2uEs5yMn0+9iwhs
SOzgLF8guSy0d2VBu/Ae1txeY0Otb3WNOhScZpu6H+yIs4m+tCzwviyBra7MhAtrwxrgK862zBmR
yUdaLxuW7eAphrz4yii99CPOf/SfaeZPtNEwq2EwpQgcdNn0zP35tSx47Bgsth+/6ku/4Lws/fNH
oATB4uZjxDpdMjQs9CXshPzh4w+/sLatsa0tE4OgsK4f4ZdNwVXqkIcz1O6VM/Klr76axQ5k47lk
yMvg/hL38xZw0XikVw6Ylx7+aiY7lo9mPEMJXc5JsECtF0/5Bt7kzz2Y1STGOpFluH7j1fp1jGtp
BJ/5x5984aGsCacZzotDfk7B6cUryX/DHB0O+soDv7D0rNGm84iIksUgvwf2IiATSrvYjOfGtEEV
FO74ttjBz/9JyCBdvYCWaZ3BhdsdxpYBytGjJtIzoE/0teSQ999wsA5rnKuh7waPKigXFpBEvoB/
ErnZ3cK/fOZNBOtgxnxpR+M24AUgzKwmyLYVP2mwXKk8vz+zgnUiY22who1T0wFpVDe3g2V1CW72
14Id3j/MButMRq9jS1lNkz6YtAwz52thwwSOwtUQJDRNsoVeqUVf+hXnV/PP4sPZOPa1qZGowEeY
1qgG9UG01qcmWbBOZUQEc+eOgqsDKln93QgKIBCIxbXy5YXhs45mJFpWGaYDsoWJtbWtDsUBpU6t
WlTUZmz+1HQO3NXVsoc5FLqAWR5E5u5ab6miBW6W0O7Mz49H6ftn6mAdxeiDsOi7ZhAHxLPKzVwo
IF4aN6g2Te8Wb0LmfgTD7RvIrzlcN7nurvywS0NsNb3dxoeYuc6aQ9vCUCOqEddLGUQKGpHQ83PQ
NlQTHHKLXUskuDTWVkvuBP5X3UPHv4edKA2zlg0bOTntpwhmwVofQusMUjfIcQ/arXXIoejYw1zE
riy8F777WiSiNeFWP4Ps2gYFjF+Wre6ABK+v1cLPj+B/71XBWhpCYW4OMi0CKLLML3uBQY413n3l
1o82euHhJNQ+HaaTXvgvYdFraq33d5NgjV2cfIQPc1M0BzitEPIDXkmZdO6ds6ChCH/lx8P7/e0w
WCtIZj8f6mrwxMGHhfTOCECS4dm32tuc9cWVt3Ppb5zf2j+rWCaVDdem6Y854jEBpRmQUaOuHcUv
ffhqAWi1ZHPqWvJonGzZSkcMcVbQ5tT5n0xEDNYKlbJp4YrqcaOwFTx2mb/ngXvlsuL8bSu+N7bW
87zDyRjdNn5ovK6DB6yr3TtwlsoFrku4dIMWVTgpEF+zOH67zWg1uaDqwOcA19AQg8qcT2FXd/0W
EhDnG5zWyP2ZFzkjzZl0ndo5xK8fp+lc9ZsBCf2V93aLxl/bqlsXkI6b1iZeFaZ11+GsVbUpWhII
kiaMFUeEYAbRongeAQ6XoQPE+ZMP9RsMErlD7xBIC4EvHIn3SDMVR12T4lR5KjgALSEjYbvbSnXe
Q42Oc1SPjnl1CepeoH5hPy5c+3noYJ8iAH0kKYV7MQK0PH8WeUFPvenobZ86VozOuf80le0S2bz5
wYsMbY++rcOeQHkAxynZLr5l/6KAlbwaLd0fvvREUlglnRLLs/IN8SFZtp3Oa28brzR5VEgz3pdS
guJotW3SwKZsR0ANMxYBFQKb8ZCyCphcEgAchTb+uIEtxn8pMsuO0gB8NmhDM+eksCXEWJn7bYlU
uglshKp0j12fykNmz+6m7dr21stF97gg8e3gya67S2dHn1IXrtoU7ZVokrN3gjGQP+QE1pM+wII1
lK44pSg2PStCYIcpyxL+VOoCDeDZ3zW3YRlFiiwDqALGdOGpal9UbZ9Apt/8rOEy2YD3Xu0CBrip
PaMqrg1RYBY4+c4dbf7GKBhoWe5lm8pW7rTByVRuLO3XoesV+asHyc3XGj9liUinAWkx4Hod+2Hy
QnjcEfXqGI/hfwqoDVuKe+bnjhtai3vu5qkKhjXZ+MV2YDPfNW2DwWdQvKRVb22J607gMKAb1vpp
Cn8OdCnU0wCQDam9Kc8UTZhdx6P0s/xWN/A0ttTnISB5NCatC1OQlavpC2sA6+GI/XiAe4AlU+rD
Om8cpOd2KJ76MasaJ3YhCziWNS2jVsMtV2TNtKE+8TfaJQx+bPTPQHRCKC3Y/ZuJgQy7meUIBr6H
DdYaS7AxIKHf4IKcnQDYMN9gPSwikeXdjeF2cJBuau9F0U6AVNvknJDu+jo0JhgS8NJM4gXl/K2v
6zSWyu2PKEN2e5W2/DcvS3nbde2UQ+wL1wp22am3YdDrQV0wspUsbFrUXWKUlCsJ7xKtEmdmHvJn
/eUVqSfOBh1P+gT9Db2FKKbcjD56YmVeL9OBz15jYZMAm6YpcgI0vFMjOVo4MM7JbItuWotSRVVs
67ohME7qMpksLZ7QyK22HLaWsMqzxwyTEJEELEAHvbSP8NJYoUmzPz64yZFLtBXEXl7PcQWCFAJ9
0+CoS1j+A4MLWj2g42g6W0dDPZn7HpHc2R4YBvYbTqeMHCXMXizSyOjY5qgZAhcFeIRZBkajEay6
NArArQsF3s1PlEe7mJUC5LqgaDZFOXjHQOdjcp5aHHAC7nZ735WwfSLE720Wqo6MNsVeuRTMbuKD
UtO1uN4Fw/RNEL4854todzWV02/j9+Tks8p5q3tr3LekBVmhov4OrsHlrlp6Fs0uiH9dYfNTIXKx
zTjrkwX5G24YIDFBRbljhlMOF3M4eb2zSz3Gq7uySoPEVpJU5z44Osm0lerNYQ14ZBb+pQ4ZNygI
ZkILNywmpzwNHFiQ2AJSBMBmOxjo0QVHaPzcvruWagFKYrfIXVdHf4JyE7xxE1eE1yGtq3z7qePD
WrPVgcclEAGojlDMJhWCFGUwH6H7/twNZa3UCtwsQIOCSeAaUjTqG29Lta7ij7/7hQvKWqgF/hIK
DCKVkOU+FxhXc3rWwxcxYLtXDlcXjqVr5RX4in0XVJk6Blb7feD8xD12pe116dizOq1nHLoEIeb0
4PW+tzHQjIWgy+E1NP3mU49nrSudexSwDWz+h7wzW6rSN60QHdeU40/k+o6fu6av9aS+4q4AcK8H
slfeM8qiZjZXntCF4/NaUErtGsdYWiuAWaL5BHJvAQSd2QXXwskuvNy/Kqx/TrVDLSxwoj0IB2T9
03H+0NJ/+vjJX3i3a60o2icNHOpUHRsPCTkj0r1hyrCtaxe9C+P+b8f4ny8OQp3DsLNgVFbuQwl0
jlfUSdrPP1yZXTnWXno2q0N5l0/WONFUHa3hq1c8B9dkZJc+1/nvTaIFra1nNFdHqZYHw80Xe8ge
P37ol57K6hwO2IFq7Cbtjp3rbxx2AzTpnle3cpqvzKdLb3U1YxE84juwjyIUpDgJ9oyoeePdf/zd
LzyWtau7GyV4WAYfDelTo56c9FM13mDt2m6xR/WZJbrjFDyhIJAQG2feId163WdXyPPk/WcsYoO3
rHKy1XHEpT3UEE6FI5KVPn4s/t/k0XcuV+uo7m5UUzaCNL0fUm0lTlZlX0zVst3oTiIBT6fc9DDy
bDwvb+1o8UT+IFqABzonKLMIqffgIyro2o5MpcO9Jao+AZDKvtN+FnwDrbj6gdi7HiZVQIIXxCSE
eUZx5tImP9WdM90WZgQTSc4LzMAA82mnc0+gOEAv4HakAkKgaWQezqO2f8+tBfiGsP7UxTS/yZrJ
eChVAYCHYVMbT4SCkCd81j8jZq9AQUh56nzOYmOA+27V7JeimeBvh4w4Ah7O3Oa5I1hkeCfx2gBQ
iBCTt2yaJei23ABYjEQf+qidQYX9MGhAv3wAyRrqagvsQneOLUPNJkOaYg/ECCCMuGGOvmVufSR+
vi1uZW7AbxFJ4Ks5ggNTQwiOIGLAwPwcIGR/Kk9cyOVbF+BmV7ABKAep63qX634atyBMu9+rEbTh
EIQ8k1SFwhWEF4KEKdrWt0Gapbf5XPCtmG0B0NsM2A2DZjXkgchPPeYqtGWq9k9I1eu+Tx0ItGyo
gp3IvQ4EamW/LSyHPM9Z7ATyLtDqFlM9zzhxxvaS8ViOM/hMYnF/2q4ljgj6c19SpE/EqsuAhMNB
liZVrircYwfApzY2xIiJgQgqqgI5R/nc/i5wB/4xTxo3d07oI1CocuflnEbEcopv4P8WkdNZwZd8
dqcnavoC6g/8otirC5yrAQna+/inYdOU5ghinrctgyx48tJ2xEGnQHxZY0CLmWyL8bhWNP8B9CA/
77/sqwKjj4W59AsEYeoGlsVUIJ2g5D24AYAzW0UtbwHpTXcjuD17Oae4U5j0TPSu0s494msK++hn
Hu6LurTqNpJtAH5ukJUz2YDT1qBfp7qD73nmwRhA4ha7BLJNdJCmMGcAFKflFIkQNhzdYTl0/DXA
lNKwN4ryCzeI3wt4h+3W9qrvYiH8zwAj+U8QNYM7lAFFHTqBI1981ZhnuyYQQRAOLlbiucy/m3RA
ceEZO6RHj2l/i+pIfxi98whYvOboSJffj61PYqC8/QhoMShtgEjbeF3RQYgBrGPotJOV9M0sEZ2X
qhjwWUADatqUuHwaC/dXoOg7ZjkJeJdF0nQAlHi4pcU4inioTQDejvyp4UZjXm8gmlK4VXlm66WL
2NRcFQnp/PMlo+w2zQykgwts602DWLvQDci07UxX7TpV0nj2ugGC6nL46kC52uK6BySCntuzHBsg
5AcxZyIqgmV4OF8r7rFSLYdyBrJPDeIcdmEWiZHLyzpiFYA/c5mKR1DOPR3iAcxboDRIG+UZU3tg
JIByTZceULu+2uNGCHUu7v5JjTn7K6NYcnCTGcN+8i18rgFuXPdSvuTo936vGtB2QQnVJ2R4Ikom
qD1ct4esn0BPgd4P/wdXPdRszsBCA3yhDxF30O0s259jMGitzeDreVcGlIGABTZaqaolonywHhT4
fkGEizTblkOw/HDIVO2mGk8+dSv6taun+i2zsGBUWPC2JSfLU5mn6ReyBGKv7RypHzn3JIoNtLoB
gyZ4cCY+3xZ0qe/ztoCUiHB/Z3QJcAvB61XCz+5qkuud3w72pnZmpCcGDd+4JvPfmGWGcNHL8KNC
mEKYgokMop9SfpSlQ7ELWik2c0/aF2tBCFI3uh34sS3MqjVW6wRUHnIqnQajnEy4vVJrrjfSNGki
hJu/1HMKxBVkyLEbGLcKZ6ImHA19cIlKhqslKraKgMQGYEe2g9EQPKCBPzN7rIHfzM4LOil2hPbp
HrBjfs9af+rBmEHlCijvSiWdB1SZTYW577QL6qs/z7e88suT4MTUMTUBaL3U7VBp8fNd5xK8limj
N6Sdquc0JdXzWFVY/UjjxT53ihdKhmrr+Vl5DJjVnGxQIB/qqSiSuul4v+2dtn61euhLIw+T7wCE
M+oStOqAX6zNT8svRtTtaB+5qnN2lbLSBOpizOy6KWFaTf1d0+dFTApLb/F2VVhYBQld23VAt8NZ
tgLqxDk37QHaBvwKMxdkni2Z6hGVzin4IjTWkwKRXxvVnFMO0SdXN23G9eskfYMTVMo2qrX8aDZ+
FrUzk6+SAo0P5g9QqZnlbye/z77WKUg2djDm2wEKu0dZ1GC2msVFjKM/xEQi+jsLhgIZV05/ICi5
Hy3qGHwbh80bKNRpAkzfEpVlFgAVSTo7UTWIMbqYqsOUG0CWZ2Q2TtwBgLbF2mLx5c3u/ew7dWGy
AfnA2+C/BDaAcXgEFAcKcOxY7AUjvylxlrojBt0r1DOt7ldeIV5yyDrvC/Yf55g20l1CW2MVSdDh
eLYtoyB5J9KJGyPMFAagmd2Xw2SgwhbdDarsTRyk2kFug6WGH5gf9GvPUJ9dJkDAHKrlo5p6Z58W
4G9y4niYwujb89SdH9E+AZI6r7Y4LWmMHEVvMHfpfQ1E6s8BdT6IfInYBGUrdyg46jswwNQO5jwX
vKZcbs3cs70egHzoas+6zaUFeHI5WLc4mNo7TckS+73p7xST6X0hhPWkSke9DFC9voxmaA4Dl/d5
BUB72fZDjK2h2BLa9OdtfbwRs1gSgyG5oz0lqAqnOrYBeIw6sLxvAC5h3zqBDSD2c1PfVHbDT4P2
R1ycxJiY2Rp+6R5lNOztxX0JG+3dYnUoraF2/kW1bf2jRNEP2EsU1GZlQ5sJmNuDD+rSQyDK9t6f
HPF7ZkObBKxix6H3H70SRHjQQostdLztDfCU9pNrS+sXgHzVkza1tyXl5Jqkw0pzC7ENYrsr24Sw
g40/xpk5/8fZmTXHrWPZ+q90nHdWgwABAh1d9UAyZ0mp0dMLQ7ZkkuBMcP71d6WrbrfMcirvVUTV
OceWzRHYBPbe61s/3U7SPW54XBHYDexiHTr3SBaojZqn6ckxswVkBnVewGObvubc2CvZot8epSh4
PtgVvQ7nVvwAfzO95nA8eIqQjAUoLy76B7h/J89VX7Q/8ZmvNVDAc/asE1Pd9YlwUaUeanovUrQB
ekMOPYNn0gipQ4XWBSBW0+pEd0vyFDriPiyQOCqreIsPtkHey3aKG1gNVzdtk6oboBy7qyl16Kqs
ufVUj7Z1HOBPATJi7sZIBQ6n7g2onfZoPe1gJAEndw/WonIIutEan1o3KzHWS6hqalgqgeXd36Jo
EXuwLmk19EcESc+MfrJJjszDCE4c+pghXo/L3J9MZt8V/ZhdF6JlG5Oxkwlaya7Qmw6xYCFBV6UT
KiToY9iARs9vAXhLn6IxgzEJANz9KnIGKN4a65eshD33DnPxBXHBQx6RKN4CSKVuB5BKg5RaDtL1
Ywn6sXDVSxhr9wF56/FUjmlXXFD7Cs4DEl6tWB0ful6RLzJpOzBfB/RVKUp30ggbBD50nuDlTcBd
FlF0TBMC6GXWwLZrhBMeTM/Qn23Z3LnnA8fAoEinH5POFQC6ErLmehhWSWu6VRk60bGMeXJjgde/
nnXnvlgJUJBIZY/CQ3BwjqSBhZ+FnvI8AaQSPo79TY9t+ashE3DhYVzBqBaw3B2fkCsWvJ5iLL2b
8TrCUu8uG0MTFLWV3hlLUSeIsapCjG+rFeunDTuxiiGglBt4G9R3SFc4j1SDrwsCwLzSTtVtpgZF
JaDXaO/F3MKy3Y6r164andski4F27DpxP7Eky/wpYuBQOKW61Hz55322+Df9HnzCeBTS6hBnuQ/y
K2qDwPB/KN8plvI9NtjExIRVBxFWXlPui+al1xfKzH/OQIilfM8gAQzoNI7dYhwi9PvM9WQUdAAi
vb8f/nOaAAYkv2+2yxLYM6eHeTDIansZx0d37IKPHfr0Mt7s4+EIQJywsZAHVjf47GMHciEXdu6a
T7//5sDzbBw1Wmm4F8QCPok/QSr2/f1r/nOCUCwVLkldo7QwOnIPKSQQNuJzGmZXqBVA/D2xxzrU
F27h3IBcJK2ko3vQYePmgCRNgE4Cn4kbeEG8fxPnBs0ibYX8rMLe0IUrJFaaA3oUtfW1BGBgJh+T
MYmlsHIq+3IyMUV7d4H9I2Pxqk2b40D6xHv/Fs4gcsRSYdlZIrWaHnUK9EDmK2ygUh/KlCfx1fVb
bNYCMV1KCGHQ/Hs6SCxZPCExyoU+oz5kZq9bCFGxQeIWwlEWX5gHZ17HEnqTWNkgpRs1B8kRpkHv
wabFsyn8FeSFF35m1C4lSa2RQyFrZMxCd+hOBPc99AdbNOF3ARlceHCAbHAhXpwZuEuRUp6nDKhz
9D3oHp1P/TErSj/NLyAYzh18MbHzriXgzCM9X4cPhYMqMTcgwlUfi9NLxRExEtb1ljil0NvASj4L
p/Um6xLJ7kxQWmqOwKoAaq20saCXsPvDIt242aXJ8Oe+r3+mMt8EvIKEWKMj3wiRqUEKBcnuOYjH
FFSX2O75N9lk4hO4y2A7Ah2W38xtkWDHmE27hjGRrEKw+uHcRA3WtIP1MuYo4sfoX/MGiW6L2Azh
hQs9M9LdhSyD2hpmD3Bc2Lfzjd3BSh3BYUJ/haAfql6KXzZ8bx5ETWmFQr+09yFse2GqBaw36Mvj
tzqxLullzt3DaY69OUUeUSdPO8DKT7jpctgVLgxEIFVNywvt7+dOcPr9NycICaemGhnduzATkOkL
+M7RyTvPuvCMzgzEpeQJ3gMy6pLR2TcuUhmaZdukzr+/H5bPTNCl5MlN4hJbkY7udXxvys6HzdwE
EPj7Bz934ez3B9Mbw1xrEDOCV3+XF9adg0zXxw5Nfz90noMUGXXIpEWD/AyQ3j5L8+Bjh158bFnH
4B9QtXSPffOqg6zLSxr7+f1jn3vci/KQqaXsXUKxJ+zgjWUazxiMmksQkDMDcSlY6VkbYZePgYIM
voIBQYVURdI/QGh/4amfufylXCWGu40ZO5vukSrwcoExbn814sKzOfPNW6pVmIrQUQMnyD2W9RpF
CtgCz3kPtYezL3nxs0mt6cJtnBmXS71KhOzEBALBvFfhM3o8/BA2hO+/33Nv4PTg3oSC2U2QL1Sc
7tFd265RMsq3Ctujo91jF5onYa4vBOZzb+J0a29PNE+pgh2BvQdPUPnKQgKP2fEX11Lr9+/k3AnY
7ydI4GeTV7Sme9RL/VE+ivkG8r8LV3/uMS1mbxdVbleJhu5N5TcCvWnFF10Lry7Fx0KyWMzhKMpc
iZTdhFbhAn6oc7qCk8Eaa9unBjWQC3dx7hEtJjNc0nLkqTCZI5n7rZo9q3hR8yWGzJnpsJSwIJc7
a6DEMJSKT1ONhNa20GsOs1BUkC7cwJnXsFSytJk1SlhM0H3eM9RI4Y/UxOum+4EN6oX5cO4mFt9e
YIHKWqqE7sMW66foEVD1Y5z91Lr1a7j9vT9UnTMvgp/u781kMKyATNqBqh4AC6yNnZ7tAZmv9zEQ
GU9pkVOInTWI2ZObJmv0Ag0rS8eotxUFsjnIw6M1LE3d7nbWZLiCAMYG6zl20Isojd+cSlkeJoOD
1rc+g5sJ6I1IS4JAAL3midHRVVeZMXkGDhdsEgqrKG90D981OFHye6SxxcqFHsjPaBt/wgKnQz5z
qtA/DiJUu3PGNA0oVWCr2gPt9uiR7fGEymIPPqrstig/Ih/b5c6Wl3H7SdAwvLBNOvdqTg/zzUOz
YQpRo+xKUchJ0TiZruGN6o3z8KVEU2LTNxfyHefezSJQ2Uy2Dpvs6tA02xrZWQ1lA9pIL4zgM5Gc
L6IUcn20n+q5OvAKF80KGL6I4MKownP4wzaSL2IUm8dRIoVdH3R0Lzlgsd2P9w987oksYlObJMCL
Q1JwiNNvTYT8HSqlcBn92MEXManO4VnRueilCx3iURjkVe6j4OHqQ0d3FtuBfp6BjZqyeQ8eiTWq
wOo+xXNy4eBnYBYwr/x9RMJHB9AFOctdwtIi83XSOWtBoGyH0Ubh87QF9yFXSBynEisbH/569Sq3
+9ynxrQ38KBVa3ii1gEsCZML8evMu3IW8atm6Lmv9UD2czR/y1INTUhNNhZqxBcG8LkTLEIXRYc3
K8Fz3ltUrEzyAOUPDAde339dZ2bHr3j5dopzEkblabmWu8W2ZuyZm+rnxw69mNYMUi8XOGW6V2hQ
CeNbu7v0RM5d9GJKg7TQOlaPJxKScfJKF4unYlQX3ueZL56zmNRdL02fVqdlk1vCLc5+YsbZaKl7
Tw/mwjnOvdLF/O4aIgoH7UD7jsImW19DBeGN6SUp3JmwvdRrhplANy7MUvdT/R3+tauK/ggb+Jji
M2MlF17umae01GxqdIbHEp1EIGU+NPJbatRqbhqfJ92FlrMzN7HUbcLJlUERQ/np21M/c3iHbZMC
DqCB1sDSWTrtbNR63PH7+4P1zBtZCjnbuTKybTXZM0ccSMpXaTluRfr1/aOfGbDs9BTfzjJAHanM
M2yKnN4r+DfbuXDgc5d9+v03B3bQTN620thwQeLuGhWXAzfjbdxYZPP+lZ87wXISWzQak7wk+0T2
2znpwDiL5DGx7fX7xz/3mhdTmeu5pBCxjfuoL697rKZOLnwPpcFmjunvrqAfW8qwxawuWpGqOMac
aKfRrOIqu3a1u5mnhnmxsvYiu1S8OffAFlN76nRfpNya93M7AahAeLhWlnJXPMudD76TxQc81iVN
57CNDmUGsyPX+Zz14TdY/H7se7NUaOZqsHMeR8M+7as9Em9wiW2e0Ih8Ifb9euR/WDUtNZqoIpdE
1yGCnwPhTGSsfp2gXxH2qy0UHgOaA2Fll4362TWjfcCuuHqysTpeoWMt2kB/l+RA34kuqOZUVX7c
l8gzoLl+O5aFUkEKIxr0UkHddm0B5oL+SytGtSK32mPKHPIZPr7xp3nm82uUdOX65F9xB+Uw3XMb
fUoankLB4FI03M39NLx8aJAvO+ibIUNfacjqPbirmRfn7XWq5S1X7VoP/U+XxRfOc1oF/eHJLpvo
W8rcGE0m9X4sra9AQT85fbOLx+w2z5UvqvHL4FxiyJ+JaMumejRDovGmChuI3GgAQVTk2dn8+v7j
OnfsZbQcxhpBgTd7NXdb3UnitfYsPja6lz31U+7kvQ0rzj3kfSsWGtibDyf77Y+VBMhyo+nWEWEN
OvkORTocpVNeGbu4kLH483MhfBHsR+QpRsLj9lCj1y0xIFm29odU2YSfTvnmO4IWOq3gVA5gBX0M
y/tU/Xj/Vf45GpLl5stBo/WATDSIaWhx9CZYZ7LIvhXxhaj+5wGPJPrvl005NPFwBi/3pRPH921u
uYdpcjGD51T6NGTCJz1cQQWbywsghl9R6t/nGFp/fj9lLPB6o6aIDiYzcB8D/Hp+BJFUrucJsqoZ
VZdT2y7KcjbMute2DuMbixjoN4CM61axkyUHNw6dDasdBgKqGYav0JKC/d2z2dmi2QywU15GsDRu
JTSQsFMZyC5rFDwshdHmmsNXDxTGEk0WzO2fLOWQ8l6M8fzpQ29sucNSWjkF5xizbmTkHVr60G8U
h/CT5PISAuCXYcAfnqG9+OjDMTVtyjSNDyW8lSq0FYIEIELr81CWablDO3KlfCfOrMNgwSYp6XgN
PSeM/VoaafS5gpMDVzMkTgMBT9ZPdp07UNRV3ZcID2iC76qpv6uqitCtR9PsFg2g1lc2RT1cgXsx
3MhkvMSEOEWkP9zIL1Dgm2mDVlZhGpB0d2SGfaIjwDxzi0hpdHgK9zDmQ3uJmnfmTMtttSaRzU1v
K5izFOFLb/ESDfm9rNBR09Vae1Eh7AuT6kyYWW5oexgUzKaReq/iFlbe+Pa2vkb3/oeWrMRZRPe2
103c53DZIcb5jjTEdQuTOi/T0DK8P4LPXf8iTEYAviBrl8BkKrRvmpAeeVs9vn/oc29hESbDobfH
vpMuWpItnzfuodPzjY6mxBuKS/Wfc5e/nBwSKGBFLReX3z40tQyKJL/wZs9d/iJc5mYSlca+bSej
eU+SB4reRVYrf9L8wrNXf54QSxbRkHZh7uaDu6NcXZs+Qq8a2+vqNoGquK6GICnoS5mI1cdex2Ih
XGLmNYVF3B0EnPfUrj5PDtQPDhS3maou3NGZZ7bc6DoWrx1Lus7utGQFObW5qafW8XOXoRxvzIU3
c+Y7udzt9hD5d7SGF0kv0gfZiit0y9438pKp3bnDn3Zfb+KU3eC6Q1WonRSJ+jKK0tzXWagiryTJ
pUXuuXMs5vUomNVp6Lp3EdzL9o2a0GZgYOXsUSyqrQtv49xJTr//5kYG0UP3YzK5s2vraM/959gq
d0k9PL8/oM4dfjG/IxLb45yEbJeP/M4k8Kuu3U1dXFKKnjv8YmqnsPEauVFsF2FNC+H9KgnxnzL4
2MUvZncvevAZWsl2EFnAyRhNNCBF9ePq/aP/eaNO2GLdUzdjb1cITTttrcNhvlbhVyG7zZhYQBis
3z/Hubm2mM9Al6H/HzNrF2bhS1VYuTe4tu0JN9M+h7rp/bOcCbDL/S3M1Yq4ih2242Z4stFa61ly
uH//2Gee0nJvawBlUgmnbGeX6iSs+ea0IFEVmt/Ce6/yqqR++NiJFjO6TRoZM5q4u6ah1Zc5m9pd
WJVgzSnQ5uGI1W7y8mJO49xdLaa2NbVDAnS93LUWnLb1VjjQLDTbfJ7XCXt6/4bOuJNAdPD71NYJ
8JlYbosdHV0Qe6BrED9mMEJar20A4RApC31SDfa6mbs2AMRkfOhEGWovcdGVfSG+nPl+LXeHkYHk
w5naGIgKbD0HUGpy+DrY8YHAoF3nCl+XQ8iqCyPx3NkW4WbkaKtX6Ls+0FnsiCU9ewb8UZZXmLbX
JDRrM2ADAKnn+4/4zOmW/l1UmrKvoZXbjVzIrYVkABy/FdlFkGhBkFOl0HrlDj6enIpdm1SXqln2
af7+YZn8y9fiTdSuW0vL2oJbbaZDy+P21AyH2FAAHOyuiI7QcnNoWEKpPbh4T0GbzPwTRSfEhdB1
pmqEcvvvQyth0mguU2c3VeP8SGO7JIcQwk8I8zKauns0fw1bSEtZv28rcCZQwQEYKCD1qWdT62wF
i+kuQFvd9AWdT+rCZZ0G9p+eyiKiliYRkC7EfMfUdBeOQBu1uhs9C8qu99/3uUC3CKdDzyB+AIds
N4CWgwKihWIZ7Wl5KdVBT1f6hztY5rUKThP0l7TuTiYhOihQSYyH+woO9yMwJgxbt1xKb57LDQDU
wQDMDZbNK1YAn/4ESbBPyCMfZ8/hR203Xs7yLVoNLjzcM5+SZSqsJmPB62jC0lCPdw2KfTV0aNl0
LOTnDz3cZQJsipsCCULuYusXPaEX4JDZ0YX39msf/Kfnuoi3gIaShDaRhEvUVGCt6biJb41htxsG
kwQTdJn7aXZQWzUjWobciK0qC0KjZChRXZgbaF2kYC+/7vM/f4z/Fb2Wt/88rfnHf+PXP8pqapIo
bhe//MdjmeN//336O//zZ37/G//YvJY3z/mrWf6h3/4Ojvuv8wbP7fNvv1gVsJKY7rrXZrp/NV3W
/jo+rvD0J/9ff/gfr7+O8jhVr3//60eJroTT0aKkLP761492L3//i57wff/59vj/+uHpBv7+12P8
nGTPBR7TP4/2P3/l9dm0f/8LNLS/CSYkfL0IdZlzWrIPr6efKPdvzIHWR0iGP+T86i4vyqaNcUry
N0cwWwHZJYHZZKeEFVomTz/C0WwC4bZAbx93EYCdv/7vpf32cv73Zf1H0eW3ZVK0BldzCmn/O3Rc
CeWmYMpBWyyAWtAonmLCm5BL0HICGZfVblOdTLec9t21xaFMAoBthJIJxipWtGl5xDpfcjJyz3F6
nm/QjWPBk6GdJAuGppVN8OYR/us6317X75+e02Uxhp4XCSselzpiCUTnKKz2RRbjsvIuDA80iWc7
EF1sjQGd8viqaovq2orDxKyamqW3BSS2lwzrfo+3ePCcUOI63HY5JUw6i0fjlnD867sSoi0rh34p
YpGBFRBYZ5M3VQS3//4tL756p/NxRiXMLjjeMJTwi56FFKwBWtSxu3EgpupWvcu+pOBSx0GW2OTb
kOTDEXuxxIO7bF/6iqc92HPdSTt+4UJO24u3YwIX4rgcc19CPk/xEH4fExV8gfhECd9kUYulonZH
euuQKXoJgV5DN6gEs4LpKIVEl8zjN2JVxUPG5shadS049r6l+ghwNA25zIVhcXrkv12ZoEwxSYnN
ARV1yeJTGNUOutZk2m8cqYZwjWQuyr2NbopLTerL8YeCIaccg09xyJ7E8t2DHciEU9XdxgaAXK6i
mjj2uq0k/TzXA/9JAQYEd6Tt0OdmOTAoCluQYP6/PkkYD4gAgoB8ym3F1L8ZYNBaJSegUr+BFnKC
3tuiaN/Kx4kGQ92w6IoMySUnuN8X7v88pRI2JcRRcIpaGpcMPG4oDJi6TWKy6qseshzmI+6YApZR
OvyA/0P4gg1FM14Qdfz++T2dGJFM4I1SqRAil/N9gsC4Qu94s2FtTnrPqggCTmqJ6kQvDEOQEJJw
vrR4//e7xctFgYgThyISL2EvRenOzsBIs6nlEG+Nauzc0306vBSAoLyAnln7dQqbFP/9+fV7EeLX
vbquEhR3iX8rd7HKjISy7a7V7SaanJahY7hrfro5RtRm0qg1bmAN4iLX1sGFca3clorN++en9i8M
2v/OI3liF54+HdTB4BIQDi5CTTzUISJe2W9gNXxyT2u/2H3U7Flfkuu45Y+olYDRXlYBSxTbjrqO
IP8LdRJEEx/RfhcB3iJYEVA9sjunqc0uam21rRWYKWkMHmIz0WpjhvRHDvM3LOVYso1nUBWpAP4i
DJPQ400GoQ2cLI/RNIWNF08531tlWMFaqJ3rbTxZceH1pFLAScSJ9TwrQCL6esBknOufFKU/sE7m
QzEyd2fsaNqD/AZFUBol23xMwwMUPShJtzDXiasxxm6R/URHlH2FhJz24hQzqtVaPgCCNq9FzeNj
NuLGSRTfRowfO8zHXSIj6ORMj0Izserim52qL+2YOwGYrvQqrYrGLwZR1AE1pPME6w9l3bWw5unA
/XdzK/LlQOTkY5+aTR5TGkJv7dZopiN9QLty+IIsUrMiCKNBxjsAY1x8AdbWDJ7LQwFr4NpHz4YD
x2G350AlRFxw1fhD0daAR5f2oNPJV0WJANQ7g60OfStn7EUl3K4KL5NAjisPbNXTp1pjZukA2Jek
Qtm7GFM0/HQNxJK3EqhtEAVQqI3hc5xxSJ994dYnfg2noEmAE1V9TXHE6oo4gBDGnmy1tK4z1zqx
PoiKivm2hH1Js6pK3qefJ0BDnG0GDAmcvpwJYEeUUsWmKmP8c3Arndw5vMV/0wJdI0+ZraTYJ7FT
putEjPjQ0072qFUIBhwn0LMExjink0543rUsNIAMv77II1gYBdhSYB39bCMbh7VF6fT3sK/DQWY1
Vl+jiQnbY53rdMRDu4IMDzBZQhDLIoM4o0NNgNPsFK460vANDwwt8M+G6AiDpE4T41sYQ2kQ5hKX
p4oBED0PiKd6zNCE3BQQVMFTAsCRHoaYgLomYCiBC+QW+9Gue+creE889ULKzBQkqDFuTxYO3ZUz
gYwTVI3F5Y1Tdjj0YKWkXNcN5OwHE8FTcF8QyPK3UHzL6SprTPW1hmQczoUARQw+w3zDg8JyoQzS
uLgqYIK8FoWOBqA14R4V2Ng9Tztu6+we1jIsC5SyuHuVW6IL11CLw13NjurReohUmCV3idM57Xpq
0rz4kVj2K5y0p+jUie682H0yqusx5dWxEpxC2OOcPPkEWktUIMsIAvKJT+SHxVpy1YMJB+qHiX+2
Bs8K7hdTEgUcWFbuk66Z+X2m56LcWhEAHH6eQsPikYSFX3Ja2q0ndHE4tXP1sJjKrBX4No3xqpqf
4hFKqua5i5KKHEAkdqEvh9PioytiRaHPx3Z83RA++yBZSEBzaKnd2zSDVJzDJzI6jmWPhpBM2TPA
LbpDLDM8rEBpzWG30+ms6tYcSTHjV3Ie0QVXA0k1bnSoMFhaVcaDL3hSNMBPcVltw7x3bhkp6mqd
sg7sT6rI9G0uo7nYdmltRUEKmkPnV6zDZ0sj1eejT5ugGMfjCRGdt0QNHnZpaoPWfyxlupS74SFy
Z8Z91YRhFGBu0lXj5lkNZIRreGCPSYdtG1w0vNyk1wXwutueJG0BMwQl1uA+hSjIE2uteFkcbagZ
9z2aFrTfcjv/WaAM7ddKpUcK/7CrWUHyiGrgHL/0kgj7qaxCBVibdkO/iMBgQUXcxuNJ2tZsS3iY
HMMoi1lgdKJCv5OxWsEfM8Orz2B15lluqIRfmoGt69jh36ehOM2lGq5/as6Bw+pC5zgOKjpkReN4
OWjDbkWbG6KZ2ozVjFIMhQPoFrY4XeinY+iucidmTx2jAi3zdL7Dd9Rs4egN376+rddo1Q6zHUmR
FskrCcI+mfVWicLaZ9gK+coV5bqH48LOpPX0PQFTa+0UKjloWUTXcKT8TGwgJFAUBZkyYYUbedzM
02bOq+Ghz5FXDCfsm/y4CEm7kT3YDMg2ARFta6z8DBZGI0JzfSLXgqe1Q+yDR1k6oHcGcYo4rx02
LJ5lhPucMvqZGAHkVjXXuxj9kAEHUGw3AnW0mq0qRZNx47TWc2aFCFFIzR9MbpfxCkzkCEyxiKkQ
/CJLPhRWDSZFNCOkO2m1kn0Icm2buALOwxESI3GGIvakmhL5FK0VYEmliaFUzKICWAPMLL9Qkb4a
4CLYXo/SqB+T4d1rhWXXSoYR3I/y1pVIERh7HdZFuuMt+HF441WNbxcEo3lpG+Ezqx8S4Gk4+A9g
0N0Nna63+EbYVxOr9iEwMYickmjA7Pr2qDQoz6SEQfTQI7uNZ6iDKBfRqjMZPtQ6KR4Uc/LVTDqx
R9mRfGd8UOC9x7h78O4GK1BuZt+yoi1fh4pO0BXDVdSj6PrMVmkCRYafqUEjf5PmD0k8ZOshqeLr
JKrbHQQPqU9pCm9YsIu0Bw7NlUqJBMSMVfJVpEjuG3hoI2SbFo7uY2aOadMNEPR3KNxWoo48CjW7
g96CuHpKM2ZtoxY0YaJFettQhVRWaJz4EwGufsuLsVnxWkcb1G6+tM7Mgjg2L8OMeuaM2XkkrR6P
vaR3HA0AfglUymZEAWmFAEwDkocz8EJqLlZCp8VNAjnyznWKLBBDTn5gMWiuTv1OQUcQ8fwQmg6v
mXp2tGWzj11T7G0a45WgOoiOkA7ukxGg3l7R4nX7ddWnn5yJGxD7AEO5cWmaHodyKKhXNmh4wMrC
DOtiihWANiB9Uk9i5a9iYKvHglnePKHzoq3QmNJDH7NujbWyshx5uj49OmFqf3Zsbq+senykWfUE
KM9jK0UBkUupCk/PKBub+ERmmyjqyWPN9mgn/4Tt+0/dq1VjRy/uEJWQw9DrrnPTbYPAuErkdD32
8TOP5hL7HigbHCd6SgaLe2gGwXyVM4Bw3VHqMEcKlmBCNtUNOHwUOHiR+KDQbnuusmsqukenSuJ1
hIySX8LVFvAn8FHHqF/Toct+dmk7eViZreq5hSWRFRuA2zXkPA0tVo7lrqdYtDsVVwS/Xwjf0c18
kxgxrOGFQtBZOOtPTi5/tp1Mdk2WfbU4eBlt0QVwqD/x2uDS1Pfx54yASF871EsUYf4Mty6AtfLh
E8Rw3xGCrxHVb3NWk0DLLvU61Vl+oibQ6cAxXoNr8xpP/eck66HdKoYpwFf+etZxvUL3iuvFQKrB
Eaft1jF31kU6N0jPRJumARYPcShBU+74owKu3RdIM4BMZafwUGv1Sro6BHkFG5EpRL3EzG7QxrHa
CCyCvGE20c2ILcq2JMDMuSp8yCG3861EbYfShh0zmQHfwRLVsap8G3ZmQlJcp6+whKg9LCulhzxG
ifDszF9SQ7gne+Nej8hbbJGFuBsn4JQRPJkXZtDzQ6RJHhETn/TkhKtYR2ot0wlMS9XL1EPYHJ/4
yQ0CCXFILS0R+spBzS9HU1AwAQzoj637DGYWD2Zt7ca0Il4Jwg3AK+4PmtJbAM8f+ARYXSk7jZdf
g7ajw09xDyg7pkTjjSUXt9DsbllF1qRyh21fIbQm8G7ZAAFVreU0Rt4YVdaOCbafsCjZ2qJKdxa3
0aHfiiczkW0f4aNPYaK+neK5pZ4KiQpKWOMFEKWrHdyUb9yBhF5pJqxoZ4K+JCuBLfapSwyZ2SKe
tmx2YU9tHvqJhTcUDLp9VaOdoMNi9ErPvV6NHavWjeCf7EpPLz0bmp3VEHYPV+XsHv1E1j7Vsb1G
NiVdW3KMHoHALB4KDYx+lFH2pa908wM4wBIG0Wia93jUz59RkSQbg84ML3eK79OYNjU+HTx6zgvx
KceX5TiS2fFsGDHDI0/2hxzWzdcagCafzJSuuxKOSVFX1jlI+3XrAY75ZeIumE4uzEGrE2pSg6oQ
CJG7fjzEZJvavbWKaPOFwrYOfCi7uodPcQZmfL1xitoEeZnrz25PLPA7c4oGGkjwb5ACKo6F3a3b
2mI3KeCePu1aVMhJTFC2GvQAkVwHxqdusO4nwB5iaNl3YVcGTqa6o5K6CVqSonm8CETRrIb4JIVk
rpsdsW1GY5ZLSW28BNwMv44A+MX23GDhz6LYbyMgBz00ihUGeZ/ELv3OdPQxTsy1M+T12lTltG+7
IvFbFF89aavm0MaRuBmJcg7ooDQP0WDwOapmcPk9C0T+fQwc+ncnqZ2g7RQkoMidjZ1vFYBzh3Pj
7nSENKgPu6LJ9uRUCr9FGSVQQx+J04oSzMA5SdDsluoasCqwNjdZjz1YP475t6zOZ+Nn+J6E8ACy
3TBoLDwE5G0t0+458pL1uqgJvSZZG+6ttBkwEBOW3PV8cLHsdRK6SsEjfOwhoCo24cT6GjwoiWXc
GLvYAkszcNgFjPzWqgB0RZ9yCo6m3cR+XJaD4zEpi2PYjdVtSkan8KeYK+wfMKpX2Eg5I0o+Vg2j
Oaxd1lMvPg0Ak4a+riIA9hpRf5mAtkY9uY/qtcJaDTYhSFRwH/VVFy2/eUl3mQ3KySacR1rBEKUa
cDYJsByIt5nnqtS9ArMqepZ23zyrbuz2Yy7Vqo5hRQFd8uQhfs2HsBfyCo0F6Q7LOjyCNIUZKpbp
P9tJO0E4gZVapGWyw0YQe7YJPtaByPhs7YARheweU0xr3AkZ1pXVy1fupMmeQhPxVUbNS2VcA4ik
QqlGyLEHbxCd1nYjtqehikEuDdlaMeU+BiI5trbNb9GJ7l4lSNr/H+rOZElSJUvTT0QKoypswUY3
n+eIDeLhEQEoM8qg8PT9WWa1tFQuuqREalPLjLw3rrsZqJ7zj59hpQgAvV49Dwwv+ZnV3L9bysDl
J7WsowRHfxoCfk/yaUBH47IhPO1Qk2PWxWLSXJhDbelTbjl0fpoqrd6LTJEB6Br1Y7NTs+deNoee
FrIgBvBxH5UbbneUHnBOdnP25uDfGWLMesFnq7RzW6Mg2JGjOj1j+l1+l+vUfbFFPvjgWk+9buYT
CWvujuB9XBOW0808gv5rSebgi+P62004ecFbWcj1laxilPxTWcXLmBUJYKuhOd5Re2279UvUGpsw
CRbuqam3WNl6cRMPAyXtfqBH5Z6wDMjCrR3o8ZndglC4KLiZczskf4xoRnoSmDtFmrOgsPMHlDFs
DWGInFn5jpwayc1a48Ycgu+F0pfCJXlYkvZH3MbasbdEj111TQ7wWpBPn5incRAF+OeMmCAr5ItZ
TMoRZ/e/ELiz5PaFEhcnwigQWCLEKefa8ZKpr2IcNpwFc5iE1yodPaRrfTR9wMIedflEJuwmHvKN
KUE2Mx0fYmz8uHBd+7UPSKOpN3xx0SSt8Rh5Ov0tkZM9pJ30b6S0f42DI+XORdl78Ora20fKXg90
sRenWYnaUOW45gfHI85epOu8d8LwnXqP0zgFc0Lu4dGJgurUjC7RmvkYfQREGmZqeVw4cO+N8chU
nG4p8Uha7AEDww/52P5pHMefa7tNiWfInQS5XfrE8oWOTcC3pUhkJh2FKLKNRMY1CVUwERzrnFRv
p790iH4DtMl5nXN/r+rCJJRad0vShnZGnGRhioUxZJX6fsjscIl9G9Dr5DRzxf4uCJ9mFdUpTFRV
EsW0DEI4SbnxJNBXDWL+WGhGbiJ96U+4WbOeVhWnsjF0QmKV+bG1F2fGK80I8ZC3ti532itlfaH5
ciqxi6rwbzbm83JD2WCabGEA1JkSKBCVeodzjT2wQc4ZEMS8FOXH0lDUWFjBCTdMkRhfX/zO+1U6
W44BuujtOdlNXn2bg1mtxr0xxtoR2ncoAvmONe1c4pHW2yzoOff9pJwCfYuME/ugaTOI+NkX5EHV
D5prFMKjQhe0yls1kirt2WO+SyNW4lBFe5mvf9YxuvPc9MKj/37N5SSg/hb1NNFqFpGzqW5RRAc1
A7R5Tnsk5bKiR8kdXrxaDzHMxldZq55FRTzWLV+ab/wXvUVnJ6cS3Osi4j+aSjLipDRLpSJgA5wv
zOnVfV6LXzTRHJVR1Y48a4WqTD33vfU6BhMnVnm3hPUtuTYlyFi0ffT5eiYuPU20U9zUuvm9iqEF
acmn2zaMDixI0GzKcRnVCeRb7alBE8+N1tftRXPgkH/p1XE/DRk7AoO8TXgfY8X6aYXE4vq96A4k
HJvq0DRCU3PTLd+F03cx1anK3heOIUI9DNNbWQ3iRhGxVvljQZY4QE9q84G6iLGlZI7unA+topes
y1zSCzP3PdN+4gMMU9wWjM9TSxA4wY9M+DVnSxOI8quru4KI4Dy0xC5QfjklFSpdaz/njdkugCfq
A3C7Xf86pd1Hbys1TN+tV4zU2pSdzu8Xza4R41n058sASkvfVUvVTrJyGa4HR9YZhXFdsR0wbrbT
o98UknBiShmbXdBsKOGJAwCtiOehNePRGhQfQBY4uYVmhK0o7ms7pVmaiZsIzdm8DXp5bnLr0Qmn
d2D8pB2UcyKzt9w5C5WB3HL87AHR0N0s4jmV8mBPqvtk+AkPmb28MyKWBz2ANM6tfJaE8+973x7u
Kkvf5nMWEIW6Vt4x28bZjqOgp6+s5pqLx2yqn4aMIdwY34n2pFHbH0C4vHFutPiJk+ZCnbI6HW5V
4Fe09Eh7AKjJ1HMmCReYh9z9mfFR0l9aRtChopLjczDrNuWE8qMb19aWx0yfTWc7VxXBpYppU1dg
EvGgi/7k1+JjdFexXqYyzTEfI2l6s4v0D6DzfJ9KI2/Szgt8wodttz84WTY16Fauu+EqM7Bce/kM
bbRQhsPwWXrTdMi8sTt3Zgj4jqqMsONB3W+VnJ9lM0zPaumDgw5c3nN3+F5rNZ1FZeU/Us57WEWL
1ElSZUlK150NNI23FHlmHWUPtOTc9NWwAu/2wPpq1KUgy6ut74us8CgUUgEvwlyfpkmXP6CWt6Oc
nHGXb8T7Eu7d7qq5/cH5aIghqu0T4dR9bK1Zds1bH7NblwRgctEjCIYJluyBpNEoocvIQdjvACmQ
Gtbs6nktbrZo6g5z7QXnNOBbpr1goSZgleINjYv/3k/EinRh2u+HnMHXqWqGjpAIqN4BxBz5haAR
qyZRblvs5oJyi52KdMgDmi832FW4xjxi9HM5gVt0ElLIqitKBjI3G5s9TYNOnHndwq40I3xO5/qH
Kbbppe/NV2/acW9lafA0oZJiAlqzV7MUecIj9lw1prr1tsY8q6pWThx1Y3At4mLVMbX3ezGGtPdc
Yq0Bfb/bZv5fuwDZXUw031R20RymIsv+arGh92va7svi7ovzdja3lp6+ZwDQp7S27krZEAZtM4FF
Y8kwSAdr/uxzSB9syJBdNULVhzW7UilIiSX+2ZXYJpiRnZ1x1Hvm9NsCaKquFsdgPVbcpfd0FMp3
/I488mjNdnIlk31rUMDVIUg8v3XxaRqwD1pNbaCLyNk7VfmnzmtnX9D6efb18rpuxj51YhBPhRWt
R3ekdnJJ2/7DjTrrYgVNemyrIErqSHggEoCmXSctxTPimgv5+OKXJTLzJMvFJvjcKt5gFoIDhkq+
j7YdkzCvcCEVrogx/g7PUUp4Nxeg/3egURpXEIUPSgf+znOt5cx4FBLxW9fvwTZ391OwNXHYVSbJ
o9Y/5vNc7Oh+uJIMY/nWi7mMnWaYP3NsT8c5onCBXP4lCSnPuJN9Pt+WzlA+rxUlJrPIj9MokABL
JfbCU2tsMeD9bLxaPfBtL8+h6L3XRauS380N57cZIof6BUK35f1AA96+HwoAMJiouGtnFvS6SU3F
tb6xeXhu+y3KiXV56Kom7ueAggYKFSg5nliUyd7APypbz43ievUHs1PerL9tiCM7sYZU3C9db8Bp
Oqv7ZTyr+mjcqLjnimrA5fOasgPXHaA0I/e5m1ufhvu6w7rUKFMC1wSdOk8zkCl0XrYP1mU8pGXf
Qr/N6UMFPrxPXWalwNHWOSoF8WsyLIofs9tF3oV2usWKF7gT5HWVXx4q04unriQUISPXBhRSundI
9Pz6vPSZoOjBmo7l1tLfVzaIt5vVyd64pqxdsTQEBHtwr2vQ9+8wGuszBrZmZ1sRd1Udothrl/JM
54iFBc1XByWmwI37YgoPHr7TxNRacpuuv1Z3ZUOWI/lcoJ63HQX2sbes3pGCju2AFJOakG5dYnfx
0f4VWxu7aduey4o5KtwC1o0UxrTpJudF86EnJa6+B7Bkfy/VPB6gPouTT00HukFi5TM7tfa8wXI3
DfWHCVXxbfOUF8naApDlC62B1SzL3RJs27lOq+zRbaP2IGaxJxF7PkHSATA2SP65hKYTaI3YGQai
hK0aVHSOCkokq5AWSzV/dkMz3YkCF3m11eYIoID4nfVpF1lleSoidritKdnhMgnARV/ZE0ooGhAk
xdYwB/ld4EdyV6Xz+qFzuz2aUKB8pcKj/ZQzJYdrMH0zVzkJ0tD2UwVaO7C940PYbc4962XwV+Xr
mNAjF+zofBhP6C54CMUUftHvsXJkT+9qkXJPaBF1iAtPwrFKvZGXLnytQqq1ZVj/8GrpHNbV1Mdi
Fb8hsprdwpoXm0h0SbS2fsx2hCzMyl/9oLnSTH14pFhl+px0xj4JMXypXMbibeTCgd1TrwRLRjCq
FahZTRvuX0eFJm4rllhdBNVZK5uhIzBLy2riNAf0H15Shq2bMO4M09lsm3qrgEm2Xe/UGWum6E/k
aq+P64SYJl7zce75JZTe+x0A9R7VLOTH1g1Vmsxl05yxHXU/zahrYBxEKcVejvbdXAybYnwl8Ca5
Qm239bShijDLwptGEhp5Tfo8ai2ZEqcsfSjqnj10mNanAODnbHd6fO/KiV/S3ZZx27OQFajRfbzI
dZ+59k5kLPkkVWVhdoqmMMiOS9g5XLJtOvtXRMtPxrldLhNhuZcxzMzvatERwFNfemhmcW4mRB/W
cUdMIbeSCf/adra+XQO9E28KnBsnda589ej752tq3ESev7I/R0Rx6X6kgPqrLWtA9DZzHxpf2k+5
V6d7qkbK9rKKMtvh39ueI7FstFRIPv/Yoaaa10JrPPPE/3HAaph4r1h4WTw95SfDI/ophjT/pjm1
o/8KahPy/yuX+fcqHbBoyj+IEQ9o6NGe4Op2s8niTCQZolCWuaGCZ2RJK4L+6K6Le8nKMnqjeCVt
E2l5wY/G6cJHuob1cunyzr/BbIikvrLYiPJa/vLqBpC2zoKTsdTKOj9P493CCVPSSulPFxdH6snO
oFrHKoOk8PochxE+gQ/Za5tAILNkVGvo9MXp5fjqeaX1aJemOg5uVhL9Sl5GA8kut7POqc3d+OwI
C7IaIrfyKxRktPJOtCXOgKshAV6b5J9vOQTPWYUqABivii5D6OTJQKb7kPiMWh+FopoQMkXWD43O
NEj8mpeJKNeBVAKnbQre7Gi5OF2z7VKJo8+lO1yDXB5DYoH9o+97Ne2csLrefistz497V5fvUl2n
quzK9rHXyNNQ8T32wp1PzOmWTuzQ5WsTq3CZh+aJyl5HbGGZ2BCdR39SD3ZeEJvQhPMuzcJq76e0
v4CRdC8EAl7V/mHjELnW1+ETVbZTdg8CZl2IHx9mANfAe5mWrDi6NREKdKTYUzLVU/2qUwVMKqmh
OgBDGrpv2dg4awjsi7mRo41IaFy6VTGKFTNDtIFSyL4/dLg7sNqso3mbC+nNLDYBAfih7Isb6XoV
cfKQiDDjDV3nYwrLGNf16iZaV9HLPMOs5b0LSD04HFE7imDqc8dho3e2bj149h5SJHPbc9v4Yjh4
eRM6z/PkTr+sZiiecKZJykoH9FMMgaOkSnXxioe2YB7S1ArvLVgD1EvWDFE+pI27JGs/bjnzQJfv
1YagS7mQBcbo7dmqNeEw0bVFJqDbPk/mtVkQ39jusVcrDhYWp+VQeWIhy8wjBY6gQfL9lTWWwAaY
l2U1Ffd6Ripg90V61OXI71Xa1R3Vnx/lsgQ/iOsVNILJhTUME/SJUWW75FGd2Ylf5ZvYYRUo8L5E
zcibAGqSeZv7uTmr2m+udxdaAGs89qTWLbQD9Gw0bKLcJYAes+z3UCkTCBvjfaKF9yyIKdw1/C7v
kv7XQwk1cEA2gOakddan2t7yw7Z4v+tCjGC/Yw6v1GqyQ3V+mHg6vTx8UaGTnsw6g994qLG6baTf
e/iWxmYb6OqXAHvPW8ew+6Q8KDnb8aZn1w/h6vNSkHPv1L1VHKm7XdYbFl6oCqudhLmpM1ikPXsA
CF9McYJBNCioaJiSoWEoOEUmQKBEqjrSlSqcC2dX9DJdnhen4E+CsMe6OTWttbyZZVjLj3/9SZ2v
wF2OLu3mLYvsfn70UVMTXmkYN8EP+wr9kGuX/NXWrJGhWlVxVS7S8TzsYbPEH8dPSaqlo2hGw7TV
wObn7qqJIrVNtTdrwPtIpFOEGspeOZXjSfu9+cm77fW/rNygDBLS6n6ELpHn+9yqc/NGwdem7y3o
IZMsuumCSzdrTrrN60R6+ZeepIqU9E96YiLYSdOjxpjtSsMsOIFqSGKH0BJcFiWL47Ojyp7Js0nD
MfH+KUayjZibY52RgZbIqzxv3zghKrJaWgNfQWTW6WxBLPcPNXeS+5BaModLozu4+zFZgkurH/kY
kCfZYNBhbXhsKekBGc8alOZaUNsGN3S7jEHw3TKQg3k4JjplnsUpmkWj5H/Lew8zGTRJN077YdPA
f6gW3ft0GuznnLajCIVYvpxZEhrKWEjU+HaqcXllm7wbYVUggqZSLfthEC4yOWwMtOo19mdXuNGz
XsbivlDcfSljy2tbtOXZD5hw53DL7x1tcFLkjNdhV1R/OuOXNH0UdBvFC33LcZ059rmYu/WAGsD/
Wqag/NUy2b5NdXGtW3EJQ6YhCHoEXmzzfy3KVY/pnFYPvvQzRr5VXUrlLvdirlfo+tF8ZEtz6FLq
naiw5vWIIT8JWpus57wtHzdLQPdLR/Vn9p0N5DYbu3fXcT7HGnC48E1/O48gwtRzew9janE+rg7I
kBo+8R6kRznT77V41HZZci5f12UhFJxykT1Lp39tF+pOBVPlzwkzxL4STC5j5wTkx9WVvnXHEA2T
K4qbgobUO1rGyl3RRs9lLm24AxRooRmHHyC0X9U01Ze+rMrbijf7R17nTyGT3S0S1U+dZlu295nx
Er251c4vbSRQBnmcKFq52zaGNHu6otckyBO05OwiJNoHOr/dW+XWQ5LbkbZpFrTMv9zU/9Oelbvi
e2h1+3f8d9PKf/K5/K9ytiD8/f84W+j4QeE4fv2bHYZ/6V/eFhn8wwG+FDR+O8K30cz/X2+LwNvi
ea70Q9/x7DCIUPL/h7fFd/5hAyOFCLYcym/+aXv5D2+LJ/5BnZDj8IcRxUb8jf8db8u/Ra/QteLz
E0RsmXhpoIXEvwmtvTp31gwJNBI7H4MkkdCEpEIJ3vYUZf0a+5bx2cbisFcL22V5VYGE/SL3/pJG
FEMJ943DkE5LqdU+MnV31nadCbwnJahEBY7/Sdq5+uCfWR6klW2nTfT2tTzc/ZUtSsSOt9ZoLBza
v7Jl2HtECf8XFgHX+Wd1wP+TcvNLSrwyji9cF523TdT0fzZroPex5aaMc6QDrTw5lDa98eHK6WIk
FUGH1EZQlGIkWnciFeNM53bKzN80e2rEqm/yOxqUCbb3NIXbcgxNJN+jfMteMAdoUmqbxQPmC/Lw
4LtF9kTCu3taXG9+CsuovsISweDs2DtyJCebmcGRjfiVpoi80H11c5KZ9BZBJchi2vCBuDDmdT78
oshyPJk6I/iGu/3LVFfVkjUuxMXNPXZudA0QXxMbGekisG1bgL4iEU7d/KF/pfg7tghAzmNWO8Nx
XbKhBTYDUPZH6LVBRtVtt6TZHcGSKE/o9eLALt3uwWO4G+Nq6vrvCIropWwF1s7J6fNvDvXoE+kW
lZZYpHeoriPY9JGEGaRR/pTtTVrOFC75gXyzlll/+hUdX4eyIg8Q6YvSiLNT2002QwFYsijgrRVe
mHhelz6FmvFsL9c6vAtb05wlo/F+Fjb33YS9xwvZvLuB5sGyLdXjGpbtMQWrOVwbu/+G3WLtmylP
78NUwaf6mTvdBhOAjTt61g6PjLlzorR7rQgMPyybPZzKtCwfl7aimVzPzaFvr/1/y2J+jEFR2ZQu
zPVvw9D3uaWZc4Fg8e/mGTHUqrz+3Z9q5+AF0L5jqq5s1Ubm0GqHMgajtA+Fj0E2Loeu/82+GDwA
cl+R5myGt826AtyvzXYVDtIWvna4sfCc3XeTbo9rlZpdOLnjoegK/TVSUtpNw31kD3vH97ekqZf2
1HhGn6m46J/GzvVQePRmh3g3CehA/M1JhLpTtiWSGSc75I1NeJZVAxhjUjurpnLew5BgwAB947Et
0Gaqyq5/lv4onzRTDE25FEihkViLl27Lmw34ZGVWK/xx1znrfAvZF043TWuvP2RJyLS9oaGLC9Zk
JOQBi73npTVthxknwbaeN9/9Hr05vR0y+HDehF89L24s6lUlHtqExJ9zEzsWtjphhX+8cLzL1ZAg
3KbjdwYgCYCkAp31D9lc7jsioRiKJvW4hEizBL7US2+AczMxHPM8vUHhjmfW72Cbtt/o3M/wkwju
O8ruIl0fmhqgIyPmp3QZ3tee2kOXKozI/R4q5e5orvxjOS99Z91viDzrijgDMOMnUxXv7bi+UlB6
Q7/lq5XlL2VRP7s5ZX3g8JFX70K1HMVU3HkCJXsK88lskiMW5WUqG8m5Nrw2zfBlqeV9YNa8trA2
8ZUiLDMHXOltjRBhl/Ov3PNf89L9uQJO3QlLtA/WgNCjCEbvEdj795pnkGejMffdaN2WK/plSBFH
w0gtzM7DnxpAMa5866bDOQU9itKcBCK4H0qOo2bPiZR4KVv0NqGX8LvwdqQzEqP08Eqp2y2qmNiz
zR7dXZxtwcnulxiaI+ZDzYtkyEcPrY33XQkgZKsT493k5fkZnqU8NWHz6pdpcDOYAO48V/23l1vN
TtVZeTBOgNp7fXDG9pMw8PCPFaETFUNwo5bllbXK39vB2L44wUyNW5V9oPRimZyjxIN1p0roZmYJ
8xWxVuN4FA49QCIkk4oDsypt0KufwdxAF5AQnpXqT+P2z6r2OsT5HO+juF+Xil2jgDCG3pVXsi68
z4v8VXl49Ouy+Z2W/P2md/u4c9O7UU6xPyJvVdPyTHNrjEjxeN3ar5MgJs/ipppRmeY2cnb7wRj7
TnZDvIYz03pl3ZGMNe/Xonviy6Wwj6ZStLQH28gcdkw/jxvA97UoULcat0++b60RqjzdzpZf3PVD
sA9ozg6KsE9kZDDR9du9y0m1qPbJRbbCNocQy0XPBzr3mRXi0+26Oz/iuyoG70ON4Z5d9mnKa5S6
zpMzIVq3yaAaBAJeQOhbZaFzr9MZBX8HEUQqaWyr4kF51gMv9YulO4Ig+NsyITTyyrODSSZuG1w5
oUEnvbn1fpwDZLq6iouue1jm+bazph/d0tynOGMg379Gr0iW1RjSiiN5XO3isoXawhaij9gm75xV
Uhs7iOdsmi4VYj/0OOxG1nvgNbcOSLzKgbTzen5CtMyt1iJwlOte59du0dY7LxlNppA0sY1YxaEp
qErHfWPMaQze3JENibUXMtRM0T4YehMjk0xPozPc0iJ5R4OsOvrdH94vChUhCJPNM/KSIkhLgkyV
+5wD/tbJqj6hTonllUrlvFt8mnH1Sk2zazePTTua1y0U1k0j/GdETvRE1oSAj9he4k1R9h3V1T8t
Djw9Vh3xfBP7CbDICTSGJwqcZ75/1JmGyeKmsJv1OJvcifW07kfvq1uE2q0++QlBRB8rvleZAG+U
lwJXkczoB3Y5acg9UM1hBq95oaowuzozzPY1y+k5bet3ZxQPm1d770ZWJqRaPHwLWw1YXB3mBf2A
kDchUrOqCvY6UrQaX2kZZe5C73bs38MOXcTs8zVpq3ikUJp3miL5dr0niXBHRte7tOQbXYXJNpMQ
iKbhh1vnC6dfXh6Cmk4RaZqahk4S6BdP/5RieNwMWiQqpJMVWUGGLkxtzkk64zvdTBEPovrC/sKp
RQrOqLvfvYO9TcqSztql6eMhQFQnO+o7G/nWrpUfd8T373RX/cICktCNPO4KBBqJHs0ZJSptAYrN
j5HyZcpc2gqILeiLR112L7nK3ypdXFLLTxCoggs3j0YG1X0zvEwIHIhM3VHzxMBiwEqb17Wf0LjA
dvCkREdUmTcl6kvusf5GhR4K8TR44yf+ERHWMKctqJV9KJcx57OxP01udmUBkFGOf6lDuIvG/gYD
zzEaoh9GFc8dXY5kwu0dFQTHNBufqTsljHXp/STvip95WGkWXlBwYcmbTK4XB+m6rtHfdZR9UsFV
Q07a9qnPUUEMm5N0dr4jTx8TAfrHtg4SvFa3GgPGDjvalnQ8qLG/nAuDMLpX/a0Kr/U4nGCiR8El
GPUBx4dHF33rADiREAVWHLNumHbWtTekW423H80L1i43cZe04z8oDujpL1exUTEJVCABVLGaimdo
pnlXhAut4SkBeBqeYtZIXN1lxpiDDQIW2T/4yGniabPZAnyRHVtHvZmgR3ZaDYdpcvYLxW+Otqkq
bVOEn66jAVwzL7a1454KBLHkJpXRvl7zz9HpjjTA3lhV8+TTxA337/F3j/JnNACUDCbfiZUq6ayj
S95ivNjNougP2M75kIvsV5l2QSwqTkrHcfdRj3hdhvY78QpP6bbdOX6w7FpJ0BuSEz77Pv1jumBn
1etTC/Ifd4O0jpWlMAq4fMCGM1HtAs6mfG0+a10UN4vHAM6zdXGCVb/XjG6njHiKtCjsZB4GFNWo
RiG8k2nL/zqRuoIkw3tpTY+ddN99PzxlFAyl2TUZxC2T8fpQihJEIV+w5kbywUCxtW1enqnohW4J
bNIKBMwirI5rmG1tl8p7G/wOVom0QFUJ2rLhb0DHMQm16fCEl/BdjfnJ5qAmCSIJRI/JCeIzkx+4
YnuOttk75q6BsG9RjJjyTW42PEtn9iWuL2YrujOq9c536d0Q2wmBx4cgQ7Kug0d3ik5Fb94WGkJ8
ZR3bMUDddMkyrQ6zXv14XrbLNpsLTeJ/eg3gnsFNMptd3HT84WnGHOxSl43aqEQHaAb6HhBfB/qr
m9K9HPgZ5h6xxjSsP/GeAZ+o7Yuf9Stcsk9f2/d9kWMian1qtT0LoLOZf4V19eStaMGopN9ZHJk7
JYKrbiXIRiSowHQZ8fs3FkBhGmbn0XduC9uOG9WjBDe3jbabxO+z1wYh4bELChOXSxnnw9DHi7/e
qWwmrwrdQQacyzA9JaLmcM0wyXrPSF9vBil2jkCyNKkJwZ8oOXaQ9XLQq1evHKcEOn63Bd5fx8bZ
VM+3OKz2IHavyNLXPeTM0WuL98EbnqsSK1zBkUvD6W7S/Rz71nhYSjMfJ7pAXisvs5udRnEFMS+i
9kQVIYI9tMssjHX4Gclao2ebyiMA93JoZwI5m2AWTz1j934wcqiStHXM2V7TBtmQrA/UXhB/oTfv
D5oR9yNscxhpZ5HbqWmzk6RvnjME9F8ZGC7H2OmD0j7BCFZLwykkkW3d5H6UfgeV8D7tYIYXZMyA
Q++6tHhko3Iyeop7tliNXCqpmlXiigwD7xVkkHUOhgqTmnG8PyWbBmcG9dcxU8PwdxEQXhz1ENzs
59TM+Fa/X7rOMYegH6wHM8zV7xaZxwVKxKK4O/T35ayWMwzldMLpYt3LSVyrjZsSOgudwzMoindA
+cTY2PaN+CzQSNCVIZDe186Cah9l7aGJNIYYGfa/yaWmYN1WTUCJuZu+iaGfv92NpqRwLLtP4Qoi
saoNWbJdrQZ7kj3T0yklBN/iNCe3aNIXNbbhoYgs7zThvP7tmg2LDoaZ0oo9a6nDE43HBQcahd0J
+j/zdyxz6wF+3o1dmaKnXJc9HqP6uPr9OnDcDeI3vV/mkXFiuhKsuX+fWVvB4mJ0cGPKgtMKEe/r
WApsUY4YT6Mb+e9LbzlfLe2VCYrtP1sTyZet2cY99BqKrN5k96NHLFVevoeF3cX9WNhHo3VnYUhu
3b3X5u2dFWEYHbD1sWFhrVdaX8EFC6NMAOPNdCGslzFTePvTvlwSh+US/QXBXgjNJjc/ptIb3q7i
gD/LNs8/lTDeeSDyloL0lZHZ7627bUJmZKcTV2G6jDd55LSHDBdaHLHkH3FL5V+0VUFEp2JlXtvm
Sp7mUJaPpZaKrLlAX2CwzWFd8E0OS4CqyOnMaQnTNOa9aT/6rF6+0Nh+aMNzDyWdsUsdrw3Jazxl
ovhle4pztdNRXrItTVhqfWqfkrUcYPHMXIGUwCh++3mrLnRLLAvFxAyNtnT8nXKlpHNQpY/Cnrar
srO7mfXc3/W+KHchCz8/tnlVohHHwcHkKbNwgHcK7nuPXa7VyIZr19zjrBK81tYiTxrz2qUVS3vY
/g9z57EkN5Kl6ydCG7TYQoUWqUluYJTQWuPp5wN77jQrLJNhM6u7qQXNKj0AuB8/4hdtu3wTVAGt
MJWZfYkCK9jmJHuoESP5nMgoEgJiYkwKYvmxDaT8BEl+pl5OjOjFInxsmzmG+NHpdSI6sx4xlJxb
g9rL0M5TOtKnVwI199F1KNxIayDwycKAqUgs/8xjLflMCWH+wI5s9udgDI5lpdZ2HUbzWzrL4XOA
1apbpppxUbvR9CBIooKldAAVBjj8i9xkApFBqslrwnQfFHl8EY2UqD1prd80U/KG+FqBJbmYX4xQ
Q+2YRvpFxYHsIW3H4RgZy/Illbjp9KjXHiLJBOiVSvNBHVa+SzkvX7gfVDJjs9DdtFT7lfPSFdyh
WXyqwHjKMLrL4kffVqSQ5KxHlBeKq2ZVqsOwSH5ZuQZ2JOOcszLLn0Wj5Zah0mtbJAhCwRkWoXJ0
TZV9UNggScV2OFCtxDvLqPSLpUeQpDNhcXNNjRxzEeXnCpjyNgrKBKyI1nr6ZCVbrO57uAV1Xzqd
KAG1G+YUaJUgeu2Kcw8N/nRXdgGwTAgxpiHmb7MZLAcos4onaUJwMOTuUo35k478zMYKhokch6RC
juniNLhfPS1GOzgyrBmwbppGZbySllQgqp+iZeltCyzPoSmL7qWaRBVoBTxdvBqip6U3ISbI+CfU
JsA9gyEcDQR9lp4DQUSlwipBbIHz0YyrIAr1Q1OUwA6bMP2E3dDQ+0VSGqeec+mXUQ2CNO964VwC
u4q2COymEJa6iNNt4FXPxD485GnTisA9GqE7zSVIIrurZ0Z3GiQfptlN0T1DyUpfMFJtVXu2rOxS
a3MxMYNfa0GFAykbBQ3sngqQCl6lIjVXrdi8WuBQGqrhRgk4YwNqxCUjO8E3jJ/oNIrUtrZlUTmb
TVlDRE/Jf/Rprj0jKLM9lJnqu7RU0k6JkOSgxVle0FnhUhAaRxrk9IyxRfcILlR6M7uuvxZpQ4gK
qGZPDUBDv9eTz3GWo5aYqkvwlA5LsUHtq/0k54LyXYhFfVM28byToPJ/w8s1+D7Klfytj0X5qTJj
XDiYLwNFtBYQd6ZgwcrX6c9Wfp3F06thMYMDyEBEpufRsMNHyTz1ak9NiQIsw/CZkfwXMwvLry2Y
vW+BRDvTS4Ks2Q5WWIJcibuAWm8FkEVpZiHbLix+NxltfAVqadFaMtD/cBsDZI03zD2VW8b0dKci
UEgKGrYVSX0c9h41sPJkytO4GYVZu0bwap6ZQpAE1OCFj0Ufy/5okDgy27YyWFdSk2ybIbRe9To1
vC5TJH+hQQ77oK8nAkZVDfsFAzmSWnx+awrqMpC9gYbNYVzMZjv1ACkzQAYbMAjql6BL5c84IPUb
3naxVyHiokMAfYVOoz7nP0IJYNNUSMFlrBL1VSBBuWhoqUh2zN938jI2d22ZEOSlqlJe2pr+sW9B
P3quMgbWYxTXpZMvCXDkBJYRIzvk80JhIxWSuoPZRbifK615qrNs8BghQSiF2zhfmqUSTnGhT99D
JZLpWy3lUzxVJeojUyifexSusL3NZbcYjTZ1whwBogr3YtmZLKHAGwARkudasISdKGb9izx3wm6e
iEi2STv1E8bFP8JhhkXelxbdY7AOULD1oyDIDvA8CDzFNQjDChEKcfGscqGckKp2U/fbcFInBtyl
kNKCD8RzqlfGQZ1EAJ9o8zTHupFkJCFbkS8qAddkT5SOWE+qKyZ0gIhgP8K+oiVdSspJ0abmua3q
6qWEyKI5kTCudi+044A4xYInpXSzzB6YHTpeKngYIzBoskWD7BdjuQBFgmi/yuzbRaOR2C4pU3ya
wy8UdcFh0IfyQIHZ+DJSMU+jJUj7Ceq2RGND0R5on5V7pVLQuU9VNHssmC5ZhwyHi64O0Mo2Z1co
9CajqjaewjIIyfmFuH+uSkV/a0pB3/Q806uGe+e2GycnzxC+dNH9ir4GSyQIp3KE2XnSQGMtSNIk
n4CoF15k1Y0bZYygoGvH1ppggAYeiCGa18S9vFHoeE+vfV/rF0oMqTjNsiYrbrDMOGsuVTD5+UjU
uahxU16AowC4xcINL0ZTKJvPbakl3+vazCjliyg6xCv2Tk4E86HPQMBlbVV8X5Kq+JXDN/FJRfqX
Ma84E5mlfh7aPh4YA5bZUwvucTuBcNzVoUQnFgiEcEKNJru0jLDPmGILu1ZLoG/EanQptVo51iBY
7EZEdC3NxOpCl4md1Vny19hMZOTEu5kkT1a1zkvDYXihLdamoKLD1guLVHFgbaoe9WHuA66NdjFR
6ZCS87ywP360hU5iQHdpEyRW9yh0Vve8tAPNlwle9UNOqIlcaVHYCtDuiwcTtZOjSOfSlQoS5qFs
oFK2efGDKUK9GYsZeQotk2ZP6AXOTlv3lmirzZgfM6h5UAn7h6an+yVpY/bcQWz3EMeQ94wF4W8j
DZ15CAqUL1HaGz7Brtmollm7qJtCgtK6MPymjaaceXLM9SANtdfrdI3KFcfDd1UoyarupzEy4+86
Qbzq1rScO9GQfSmSZTDsen9CSIfiSTVa8L9ippGr1SXJ1NhcgwAoXiIuz1ZsPTdJMD3mRpV7UOo6
nMkrEfb2xKHyQ9iwL8BvdJ2iYhx7O9byhtwaDGsDsc8UdsvCRBQ1CwhgpVk9Nlx+EFyMxs2Qdv6S
x2b7hSAzHlV9Xk5iEiiHiLrmGBfq8hLKSmVj21B9SaNG/oRCINQ3ZoDfsqSUnoug/QE1gy5tGQV+
RUvlKKvM0IBpKdng8CUWpx/y4QD6J78MqGR9Rc9ruyjmtJcbfmuWlj0E/aGtd3Skp6temGrnALJc
s606hhAZNUl+xBr0uKCEc000kQik5tUhFw24cmBZO49rrPouFPrwQhSi2UGJuqG0IruSl8MsmaUr
KhgURYXyI83mDCp+LkdMR1KlyZ1mmmPwgXHn62j9pDbJSvkqNKr0UwdpB/qZSd0UZLNPeTuemgWy
brLqdIHIRNuokQ+ZkTRsE/1NURtjKyiD4s+pFFzjsa7IfGM12NSKIHSOoYn5uUcMBrincM7iWv8e
6uJXRCajV6uk79UAS9NydFY0+D4uJRcz9tQiV2qjtzLtEa0wkUoDXQmoztb52PS+4WUmC0mXWSki
SC7zFW0AlEXSBYR5lzjG0O8UsWyAtRWnMZMAngrC49A2ymFI6cdR/o52FKz1ey9dIETOb0XCPGUi
8QL8zGMbDE1dmOW86r7ZGM2oP01yuKsUUJdM5Bcq0cUpo8SVjfwlDJqXOsNuMlFncUeSsZ8VQFxD
t/72DL+oMDEvWVKdR8h09GyPSil+CYriYNYIvMvZbpKsx2QqHpIRAkqy5LwKvNlNK3gI+8Z4lRTU
waNiCJzQxMxeaPRdQuap2+I4iW+kndBzBfDYRfc46nCiBk0Q/UaYnik2KOuzcqOPZNSZoeffYQXV
+yWZQcrKejMAPSQV/AYedqVahpaBgmxcblpVw4a2JPGtfHph834SlAb4f1u9jYS+zRJplbPEpvJm
xWnnhBFmxczg1lZTNT7C4Nfylc/IFBQGM83sNlWAss7JczvDZKQVHyTHSR8LmhtjvutKjTGwaeZf
GHJTU2dt49eKxhCo15nAT+pZpLYEwDhXW4u6rbcLRf6VVBMPIZaBYZcLjIVREYiSbZQ9ANBQz5Sk
NHsxGIDkqgfLeSAWbiY0cbmwhrekh8MDKztwl7SjlU9lvpOnKHgVa13y9dFicgiemqIBhTg0bGS0
DWzLNEdfagsuKeB+1UNYAtveijIjq6ZuUl5SyXBtBLCLEeTiTYoFz15f57OOFI4d7WWxa15MU0HD
eVjSw6y085FqEe/Fma5oQamc4RU89p8s5oc/Unx6e/ClYfdFnLXyEYz+xMxIgneLqNKBVnAhuppW
ooG0oHTFsYiKkygIiBZ0UEm5qscXmHjNsQWA81UX+pYeH1mG5WhS1/6oq27aT4kevaGI2x4mkFwM
fOdY21kMmzdodgwKbGWdanOIQeJXmRiCHAQUkzuweLhvlzjLekck66DBMo/SE7234aUvhmShsM51
xWtVqzjOkySUXthNcrBHTUGALLyoTe4zxy+gCzOMfQKSmUDrMNSTYY4pQ/9U2Akz/EnVmKRHZoc1
7YRiQa0+huKqy+DARzXMcfaMq8yZFQlWcKolVFWzHHtpqpqvWmTMhc1QsuTEFFH5mi1YEw8lgXio
6+JBmiRJg3iOGoq8WNKJhFHd0bgWIsynSkiKVimSoEXi3Fh+no26R/e2BB2kAiLILLlxdTgEexFb
3CwzaVBhhpecG+rSA6j22EeGjjkU1W08dyoXLHwzPUiNX3KTxtcl00ZmvE2lXJSeA+gM2GKwH/Xs
YBRSzLyoqy8JlNA3hm4Y3wmZ4OppLDvc2Dwfg0XG/zxePKrDA/LwTJKjsBaASY/zc6H15YuOiNh2
BlVhm5bZ+QvWvWes5NEuix4iufyiFPGbVut0JXB6gZspDk+5tJRbkdz1k7qU8hXN884l9xq+tJEg
Q+BLhGNVtAhiIlWnO1VlZVdAhPHTDM70AeDkNzmma+fR7qtoPqWaqKK9Af8Txl7CtEvQi/JRItV8
LIpUv9ZqargGZArDgYVkfR9XCkgylwPzb9RWi5kYJtSi8AsyAiB2LYlec6pQn3Cg7MJGFZ00zBX4
icoSMR6V9JPVlhEQBFh7VY8LQVs10rdKCBC0GTTtKDIz2EPuLM5zXps7RoWhD5n0WxRUT1kglvAr
qBfprrJGve4luDI8P2IFhC8UkdXGzL1Gsn616bI8J3Iko4MW/1Squj0IRpZ5VODzCeGk5ELX2Hxm
dA5O1ez7h5mpzinOUtqfwdIx22AyZkdiaj0pglGrdm8k1lcKfMqnmuoX+mCuP0xyQc8JBYMGCauE
whIb+mIbjakJ/cvUfrL9V2pLp762YRFuKfIjWk2C5VOPbq0kXra9liNKY5a64Q8C0GzFKhiuZZWE
akHEOEjrGhD6JnrK58LqAnQEe/1BHNYZJoUdLNI8Npw4VZLRzlArCB2pl1cLJinUdjSxpGtemOW1
T6L+DMu3PCVjpIwQSRnyo2st7ajxmTCMKc2qrG5/5WIcvfWChgsSbxB9JWsUTK/M8peFztcb3Tha
Z3WpHkNKSoTuqtorR+BBWUhbhWGngRpG1l2SEdJFBYHZMTt4UEGtVm4DjNle5LQ4DksZ7DIrYyIp
N0RZy4CoDcfwrMxI/tVYRzpiXkiDnSKJBhwkZ1Ahk8iNS42ySm09KJGKUqOVKY9llc4ntI0NZ6zM
+tUYvRpsghNU3VUPIKv1oBXgkIlOBbbJK3tDRYpMHyxaakDi1/QEMPZCl6WfxQndAMWID5k6ZAd9
6Gbw/XEClGEtmdFpQsxEnfYN4hlv9BaByEDOLYE6HZDrai6SUcUbKtv0ZVmU7jJriPpNs5h/lqjy
NmG51J8C2GFveizoP9S8WfMJ6Fkg1OCsTTDci0jKXpqqfBkR2J+oIy7m3NZ7MR+Mcy8uAu+4Vk+y
2k1+H/f1YW5LYcNIHvYP3OErPX+eVVIQ3HRpG4k7+soBtBNx2qSpWCGJAQKL27muLv1CdGxAPuLf
MBb9pa0N62sURsZWUuoOiR3kJ9HhSJMnJClAUjPq0k/MM8at1Ul5zyZvxqMcylPoQCnIkF6yYuWH
CAbPpdl/soZcpfOihgZgCLo2lbxO0AWICPt+IM3s2pWhNGoVcqwMvJ4lCdiAKhTeAAXzW5pPa2gV
4+lHCXznCmEarRDUIRDjgWBZo8Qh2iAifyKVKjjRMj8P4gzIRRoweU6VQ0qnzQsiaOMofZb1lxYY
yyYA+UkLVJWjx7TtHIvy2ZMYHJ8mpMhMFxU+7YcWR0z0NTK7M9215DyA//KQ366x1Wp2dWYszDhI
f5iVq+oE6zJUmdsLpoQ0paAJ7f9OanwFjdJvFxXdUhGlN2X5xjgAjeUpJjDF2z7AfWEUmgJ3pAQ6
CmmJbPlgVBpPBWnglVRtR9Pso9DuG4B5hz/wxO/IvP9Tz5vfYWoq4vdIvYtM9wzxRmk8jqVwQpAD
PcxogukXRZ0XK23yb8Hj/xW8+1L9LJ665ufP7vS1+it++0OU9/+P1gQKmtZ/A3DH4w14e/0f/tuY
QJb/hb+AqBnSv9HWIIf/bUxA2vMvS9aBYK+MXIWpwP+At2X9X8BRLXYNaG8+34q5/m/wtiz+SwPo
rYvIOUmmskK+/zfGBO95heimJN7gmYcQook4iTCDjtJlOprXfCsz9rD1Q/ci+H+8jXe2H8/xh5y8
IEuqoa5r3Gw7NWzEKQK/dtQf+nP0aqPr+fnvf/lGzP///WnRWoXl//BTQIQpFoSFP60cjcfgOLyV
x9IXv4W/1DteQJySd389QOx/LjHSdusWuRWP+COm186YQQaE1OJJ36AHagA1dHOrmfbZKGxnuW13
/RwH27EVJz9D3R3sSq1usHeAyY4Kj5Nma7mutYZbB2lM+a2YYCBybTvXjU5OW0s0TKvMR/PZ9EZV
RgZHTiqvH2E1YmEpbiwxGl1DVw1Ph8BCnGgR84qiaCMRMd5MiY4/DBLIOWJX/hohpztGpanAlfrc
FWICPYF7xcnTn58TDBComKtmo9NbLMD4Ujg9UkZvIdpU3kpGANUL/7QwU9NOB6He6aJmeeGUZ1cx
E78jXl0qAOz65EmOEdwwkVMDzKOom4ERABOUsfshlj1hnG7KBp3UkLJVLsF+m8qhRSxxg3BQ4WGB
kZ6DlqS7NHKq4RR5nGnkjutMpCu6VsKDXAc61cwqshPxeEA6uDqmjNptIQgVJ5wxug8SOlZdnpvf
jRTlOU3NRCdHwRyRLyHcpaJRbGJFqw9yFIy40I4zaFukffKEBnypcLtlgYSPmlJ/zqV4OCUy6VIB
/21zZ6+uPIj/UAj+s1dXA4w/9moi9EPQTDWS6NJRUE+xcWiW7TpWmFoTntBB1x/GeGdauxDk19/X
XPfoe0uuF8IfS1pBgcO1kCnHXBlHugaD7HRzmjhNj6KnLtcybfdp8IRIau9QJT5acY0Bf6wIEN3o
+5kDyQNudRfKkbKRATveeaDfphjvPdHNVWogBoNKNX8fIWGaUiQzvTddocXZQr+3Bjd5jIoDcl42
mGgQK6ErQaiI9wWiqsPj31+q/FFEWP/9j2eETlODpEREwaxjzwrb59FAUbe13KhOTrThvSK3zkWp
MJxKUjc1jM+aisha1CzlvllUh35TrIEmk96itTYAXAjKC3yfUX4ehepARLnztv5pr/GfHSf/84ca
XadnatEuR+oBJGUeGJPZqmugJBu3B+1HL2/vvJH3bxHRurlFdAB0eoR2yjEZkEB9pssVZFT5vf3J
GO1W9xUAuBRSZXQw9mPmrOaEAIZfDOHa9dsmf6rSOx5NH22/m6um7cikl1mYjyoq3m4/uoVy1Ktv
ADc8a9z9/Wl/u6a+swfNm0tHklZLCXxpjopNwXq4QEo/orniauf0NOxQHbJjJ99hB+1QnHuhTVnu
T84ZrNvGeqj9p9wudrP31DjmeU9X3+4P927a34Z47/209b38sTVN1Lv6pOWnSagZiZTINnV6DhYZ
8dvyF8qwi46Hwp7RDUpndv3t729E+uD7mzenfprLAo2uZDmGMWx0GynPdrK8MleQ+T6XL3AfloNu
Jpc7y637972nvAkCbS/k3cq1PZqbcBs5kg1IzrGIM8o+9O+9y49CjXkTr5HTyiII+ctR3wSb/rXY
0dhzmIxugyekE7bD3vQrB9ncU+CBPr7jWiKtz/Des92GbI0EXtS75YhuNkSsr7Q3UChqTB+p7Q7F
MmpRQ3tGklqJ6ULD4oY1QjWuynd2t7U+3ns/4Ca6oV1cFuD5l2NhoNrRZ6/o1Z9pw/umltgIjTsJ
PsuILZRf2hCZ3TpDpxPhdA3XwggIWgLrLua7aONOTKDENgrOHxr68ukhLT5bdLVNa4bAgAQNCv5m
7JD6Iudv+FEz+MpqBt7uTOjOybEtH+GByMYAaeNQL4rTl3uhem3Fxz7hCCkPsfaWzD3kklf6FrZo
Psj8Qmw60CkX0ecJH6X5oowUdsCd5vi7MWdOG+yC5VNvbrJUPkhZeU3KcI8s8yESsGkwOgrETbeY
rkmjS8GaRO12U7v6Ixu+FO/C9tQVOmIcgz2Nj6Q743QCGOhUgbjTypX1oM4gXJ/Q33jrrP7LNHCT
I4/oKZ0Guzr6Hkn9qa4W9+/nQP7g2Bk3x84y46zrF8KuuYkPmmyLp+wgbdNDHzvFVdp23vLV/C4e
pxf9DbWOJ/nY3gn4H8UZ4+YExv089HnEyqFwlen7jDbKjHaDQ6ynv5Zy6LQhfPz9+qbm+iQqXyb5
4e8PrX0Q4o2bY4kUA/3VvFmOU9afgNA7qF561iqP3kfjpjGHK7iLnUUjVh1eC5AIlkB33KSVa6K+
8Ry29afWelymQ9G0XyLcxejdeZPxTGPf7pPAF6Xah6huL+IM4GNTi16WA8Fr2JBAQid12FR1CiQY
fgbUHDPEGWZMTsTcfVKndgMqS6JlbKTnJTxKwT5sGjtIPzfTUdTRyQWF9oRqvp2XWzCUHuixYy+T
sKIzAuf9769I+SBB0W6+jj7IYBPzUD5qmJ7Qn/k0I5ub+/Om/yVXjiJ57F8Pc7n6CcSp9fkrP9G8
NC8osSLujZzDK6OGcwXBp3HgGE5H1XBaEzbU899/3w1j+H/yEu3mE+ZLHxmaJEjHqd9E/gwrMPeG
1k8MmPEHNO1UB+VC/WkxX9LNqpU9vRHiK2f8GSJysB13JfCA9qHULwL4u3NxL/R9tKt/k3//uD1F
hn3m0BF7+7YErQrEE7Yt7MCxQFUnP0n55w61fKKtpe9NGl+GBpcJhLBwzwn+o9h7k0cFYx43iCYu
R1CYTj4ByDkq0j2T7t/tpvci+01ylJK3gCSt5WPc1OKXKYmWbQNPAQIWShpJYw1MYQMNoyPwZ02C
7pcRKdI+w4aJpwX4DHwMfwc0H2xzSWNfCnQQoUE/IOiMTVIVMmiH8Jg77YCMxmLpYB47qX2UGcNz
9BAJ+Z6ikjre2eUfXJTGTRa2YK1jdiHvikRvHlD6A5m9IGQxff/7Lv3oJr517ZrMrC/UhkAz78ez
5cNd8ARHcBriquT9En7EfrQv7l376/X+zrcxbq59GH6Sikr5fIzCTS8FX0xV98T8gZo1oEuIaqgF
hrBzaXerzaFMLlCT//6YH73Gm+seCw+pymYyxrrYFIwrGIuVwqWZ7tUgygfJmrH++x+HCtH01RIF
U6Xcq7+Invn5e7sb3R3+4a9+vl/PO/B84pG5Lewr/WBHdr9LTrehkf8t/Ua28+PvD/rbSPy9V3xz
uPSh6iwxMGY0DE/q+H0ufancwgKLv+Sv7cMQ+/oG8BmALtNuNsIeJHj8nJwEcdPQv0EIA27sr/zz
EG5bhn/7/k5vVv7oy9+cyiFsQmFQk/kIOYEp7pfUfO1g0C3DZvmFRwL6qpNjQYA91+NGq/ZL78YR
Gl6zDc1NCHbt5GrtnpHcbJxiBgjavSR7Xf+d16XfnK86BHveJ3y3xSceCF97f/ByV37TyXbvfJEP
Hl2/qVZkS19W0R42/bH1uuP42J6AUzGMOiRusbVO+qf6mmzRgXV6W94gYekqduhL1zvLr2nSe094
kz7ReBXxHiaCzNmbFW06nCtKTCkQoYV1o8ubpRC4y10FiWDUwaLqe7bFvQLGLagBdWeC4a8f1Piz
ZWhuo9vtN7NGYuzY38mxlI/ezs0trqF/mk9Ygx6DQASPdeoundZh6nKAmzkMLwCMwGArDc4OWMQM
+3Cj44czg9naiPEZHQkkyjGjmIpX/L80Zd/qrgCvGQzDLhtOsDPGPIWKdW2Lc4RHFHZwd2LZRyde
v7neC6OAYbL+8MZHg8BDIdRGVsxm+mwvLjHMBVbkoF3mdnbuhDuwhTvd3aAG7kAo3FNT2WCzNv/H
j7y+3T/CzyC12ozwOuliHB0afdoY5uccerTxEIvbeRSdXjk3pWUXiJxVQINnUKdtjOwv2RBCC/bU
+WHyZem5XZgHa3CJGGADNKASG9xFeRgRaxcZd90Jx7+Nqt/blDfxOBWMFZa3HjtyD3QffYn2AtLu
3+ozI3KcERWXVmxxFo0XECG1hU/Z/u+varVIfvc83ETqvMpqiCKkZWXu9lsZmLez7OXcBcBlMXRE
wm0DQNYJXtu39KxuEwRibaBBOX2uC66T8zZf/OSTdAg7b3qaPf0pf8h/BWdduFbJm9JKnnlnh32U
qOk3oTxXgLkGJr/U3Cju4kIN8xk0Osqe33xJ3WIfeZr797fyUbdPv4nPKh3tpOhZKz6jZ7PX3Oy5
OmI3QCogOPkzmJCNakOmvaa78LlyhIPlGnfWXkPtO3tBuwnByDFkaMGxtL7XjnRQ3MlLtsvJ+Lce
0z8sxP90f/6obfO7xPrjbABrRgAYKtbRAhL9PD3BXnoTfuo0jU6pQHfq72/wo6+l3cTZmDmWAVJF
WrtDEERzAy+UV2i3pwkYhSfvIJp0B3JRUn3du7PmB8FTuzn28OemNpZZMxo2uAGp04PM6X3SoOv2
Gv3IS4y91wFBrRYfl/TbnVU/OEHazeHFPFtESi6QjuN+RnSilP0WTcAw/DT2HoNoAvb3frjGWrEr
9QOOORATrv0OJfAx98s7CcU6anx319wc4wj8tjDpPHqJGiJssnqPSrtk+YyOKrdCc4Bq15uFX/JV
9LXUESBVh25vm9pGlbzmlAy+NfwS5Su4MF0FM/GAaGyd76sK3i/lDh4bNoTeEGolZh2f77y5D7IN
7eZEd0KAws96ymClvVRu/1Xazp/RPS7OyZ0t8dFhujnH8ijCJge1fzQfJPd5stULhN27IemjbqF6
c1YN4J9hs57VZKeiV3gsD9lm8ocdHo6nGKyo39k07YgTu/kqefBG8jubTvmgaLw1Mg8aoN9Wysoz
qIZz/Ion5GPlYmi6mbdgdXaLn3/NrtIBMYRX4aRfy038MjnDq7UP7OjM7ndHPzzRvtuVT3cj9Afn
b51p/3ntdoU1W+hFElqeBPSNaa2cdYcmLQH6k+iWO8Ll5V6m9NEUWL3JlPDXLsVyjWOIiAjgBB3r
sXpFSUfyklN8JxZ/1LRQb7IaU1IFDF5YZHBTL99bvuyVm8yv/MI1N4uru7odPc677qC69RE9zlO3
EQ/add58ybzq5f92TNSbsCaHjT40cGGOio/pk/fT2MBE2Ai7e7fdR+mHehPBRlnss3ZtzaATaq/P
1W5013yOncoWXYQ1yeIE/0d050xKHwRM9SZWhRk6pNb65aLgW2XCKj3Rioid1pU7h5xVwTl43wlP
0QY8D6jg6CQsG+vOF/2owP893/nj+ouEtBirNd8JX8uv4+OyG39NR2OrP4nfy2c0sv3ltX/Kfv79
033UfVFv4k8YAMVuVFaTHXOj758fEeFicPGo8p/FlfwL2jQXLKxt2c3d1ntFKtMx77znD64E5SY4
JZZsLlbD2qmterlDJPDu3e7KBw2E39nkH2+xm9vE1Nct2fnov6mbxTcp4UW79ppd7uWPmds6oQ/f
1NG2CNDZICc4Mlfdbr7KbukHJI/I6BwYkVF+ueKdj/v70d7JnX7fjn/8LFWJly7593EVvcKfjv3r
YA97yWbwsMMK1U48ddPD7vfaVzhc9vSrPAYXfLyOk9dttlTSO7gzG3iW3BLjNtqFvrG7sxXW3f3e
b7uJV0uWNqm6HrLGBxx97L1+s2wrL92IzAtxjTs15/iqfmqc7BRt9I3pxP7fV/7dAX5vZe2fYbnK
4ggvPjrDonVeTS8TJzDdOkFeyZ4Eu4DzmJ+qEn6cL3P7X6zmJJTXESMb2g2v8oh7tcdAHfx98Yo3
ifwwSQ6dCKCjRu2PguC2eIrnvpp8hl4UwppNUHK7Qn81re3UbqdVwsOG+SYmP/sAmfkUXAsyTW7e
X8MOUMglfCxrz1SQnrH//sTSB9f+7+r6j32Axi+aExrvunc0H8ruRvIZEHn9S+i90W3aTBvVF31p
3x7unfSP6t/fbfk/llzRFEYqsiRMwl1pR5tXie+MbYErOxGXYOQDF7B/SkyDUWv2TLva1F7nvkxe
tcFkYBfZT3ce/oPw+vsX/vFLKizSynnNvKXLchw9fYMr5KV2UBKz5V3rgkXcGQ/1tTolpzsrfhQN
bvK4VJiQEFpXrEIU/YxLIuwX+6oEm6gFguOG7VeJnQehwUk9UwWlc+e8S+sN+N7OvgmvolLBPV+/
MwYLXn5O96Wz0x487Oe8p3sH96OWzO/W4h/vM+rjRZcqFpE3AgOk04L84fesx2/SW/jC+BKOV+E8
7KYEYRm3wexuOzwOjpo7eLDJrxJ2Gp8VlD1SV7xiP93imUU6fTbHa09e3t3b8x989t8pzB8/0xhC
hEsmUzou34VPyzODLboZzQ8mK18hzamXKkdD0p53ytO4U7/Vb3e+/UfL3uR8kiVWXbN++8bNH+df
i1sR1KI11IO6dnuutYRGHlbr9zbbGrXe+ea3uNok7+hcgb09LtzaPwPlqa8fUuaAmf2g9S5ni7a5
3eEVE7nW852H/GjNmwgqIxGTZPiHHOcH68J8LW/96L84O6/lSJWma18REXhzioemrVotc0JImhHe
F/bqv4XiP+jN24g/5nTH7C4BVVlVmSuf9adDl4Haon2UqNx7jYiYwMNB3EfRRjJ2bdB50t990B7N
YDNQBaqq4Z0RbkqEFnj47Ww80rw2H73GxZmPwBpPqju8RoFRM1Fl98GlNJM9/0S/wpCWuf0+zNrs
mDfDu2cYBvQZi6mIBTqmEi7kFBDfIfDgBCw7RQapq/SxkwzxxnBr562fovndeL6Exn0YhzMeegnQ
rXpAm/Gt2sdH4IKgDLrWduNNLgyk1ei7sVm7dFkTpRedPIc4t//+yGsnzJ/L4t3fgJ6DCZ1ymCz9
t6D7e1wMudf4FEOHbwERUX5zbnmpD+FZvPzbgD+74N2AoO6nIpg2ONIelC/Fv7a9ioFE2JYpqvCX
fWGfohYYCk38E/ilzrz9PuxajuzneH83bJhLMMSVMYOO3VNxIfM7bp7TY69nzvStuMFTbsHQjt0V
RjKpIm6m1RFd+vbvo68sjp+rzN3gxAeGxU/B0ZKAOu+7S1jd2kbYWBxr9/qfT3v361WvVGQoMI1E
i3WJExno71bnBPaE5HX48fFB25MxGfMZsdzYy36uBA8W5E8i7W5MNI0HYwejPg/vEmaWHg+dKNyx
cLcHueyUvVe8imSj1h/pF/9Fcoms5eUtcoRL39vg4UNxM6EoG+GPjPbDN3cD9K905U/ACPoX9KOz
u/CcbUzxtZe/iExFPAVoZMSfCgGKkVyjjb1k5dTGLEIS1bZo5Wzws6Lw6pdmKsFF6BK80b4OIxVm
tH6fOWslQWYRk9COlgEvPUe+r+jCHoBYMVlBjR30i/lGfgUQQLwKe/nIq8GzqKcqthSkcQ4QluKS
sC9MCnXCeCP9vnb1/snS3n31SaFCvmow00YD0lnMr1CjtdQEx1EV9b+c1hxDIzKrjVWzJh76Sabc
DUeNUSODXoplo0ZGhIvHZIYm2jxNUT/BdUhDA7oKLrsLuIuR74ONub12hKLnL343bDo2PCWN+LKt
O180WJWl7SjSkkMINOdOuXS71mJ27Bt7BbPkROn8uf5qduE7sAwO/MhD0RQEE2ZLbravj4Ph7/hg
Y6nPx5QHq46eN667v4xvOjgBRwSTgbymgMAQyH5YyO1imkaFJ9wYRVwbZv7vd8O06NcLYpphvFSE
RC5MOrjeUnuAUY1E+vKBO5JieU8PjgDlOgFkLoaSWSbIjRRvdfdEWOBaIbEEbQDueDYdYbJCQEyS
TymDgxQMuNEArzHkALc8Ej+XqOIAvHCmIGbigFadwk8AkTK0GOe4/vlD3uoVzAUBprBj2ZyhHYnR
50BI0uxHimIiQDICZ8fBTZFUESJeSA+H8b2OrzVg1yKcb3vGglGMOrVdqQJpASKBFacvSXVM0OkE
JIDpz8bQfIc0M/D/vy/bnyjw6EvNl4+7V1iCjMe0PayxmS8eze6lTn0Cx1w/EZdtrQwmgNoETt3L
xmhrH2xx4svaFHYa4DV6NfU5gGZBDQbkGmClwjuoMYb8JA52s09FeG+jicNpqVSFoCqFXiBmzd//
hvnBHj3wIsrSpJaEwsef0M5QngR7gimx6Mmr8o0B1q7J9CLgwgMO1iMjXmltdvpoJDZo+3tid5+U
wTtf8WW+laYWu4PL8JaAZ60uRC+iLw8DuDoHkx9ibeCYD8OO2cVPgQuogCuaxEKvyLjLrd/f4Fq4
oxcX0zRM4UEgofuiZ8erMPoOFwyw6ozMfoRRYDwnIOJDFfIWI4O0MHLG4EfowfwzyjATJ5xd9q0W
4eJG6nce4tBIRLoc7Ssbf93KNrpskcpyvuJbtNV7gEM2e+5Nsrmn7hhDB6dz2btYeBIEcuBfewWk
9YLRPkGSy4CKoE3PPuTmUKQB8rAx4edJ9T+TTVKWPVVVTuKk9fFZ5PGjlq8t4La/P+XDTR0/vAiw
kQxL+gH2TB4cSn3GraHeY/JbJziN8ixEhZHVxu8DzT/46AnmlXwXH7IYCTYy4AkaaKRDIFqBqjBi
aQdmkJWG+2b4/n2cx4EITzSv17uBgDUR4aCHSYUqx7H4qNz+OTjD0edDfp1u3Xuy8UXYeUU8eqBF
CIICG3ZwAt4cb8Gm3UudUEt1WZ80Bdu0CD0FrhSdCj7JrnxObWQXXrb268eLFI+4CD0dSolAx2Ho
+sQBmwCRMbKpwbt0yW3Adb64D5iX+fy2/n3t2y0CEVNHQyzMj9pr1BFXRGPSBzs0U6SsAMexIv0N
/AJtMLbqOmvjLYIQKNtj748YD5bijqJeAYvztrqVHhem8PIWQYeXqVYAvQq5cagUxgOa+dXYHgwW
B6vfZ+A8ox9NjEXWKwR3E61cmIBp+s71f4Rz5fS0HnYbeYfHUVNSlq0uEV+QHlbcKHqZhTvY9TFz
gSnXYxNZrl23I0ah90cg6I3QBZ6y38XVxjGJm5/gwZPJi2AhAO1NYg4REV/lFZR5WhVYdfKtBNhE
wZ5Ak2MA5VRTG5hMAYme1GiArnkLYDXQGuMOKJQK/AGUQMcZ969JenTkTr+/9MfXeryVRXyR+rgq
/R5vvYLY2xQ1nJf+gHlLXdD2tVPOrN7tOyvTYdWyMeDKZ5YXcQZw41qu0LzrFbfJS945nUSoKEv7
yfKfoNNWHNTGxAOxords60Cw9v4XIWfEQT1h5iErwz8n9vy1QeV20fDwj0FNXkSWKgHoyGcxQuog
Y9efiZO53As0IXriobPWLu1RrzXBTT9yXK5pS7pu5XHX1qW8CDJSBIJZNZ+nBA5AwmthzaAdcEd2
Q+yGu3DjRjc/yKMpvAgtdDL6lFLhdpkMrDaC6JP29u8T4nGGADNwEVjiiWJJHOEWBTOL+A049OTC
MVp99Lm3bLRA4Y4Lve2ADNYEWOPWTwF/UZgzjvjSc9dfWRuojPTQHtGe2MJB88wQa+INeK7/BR8d
Fh+Rb0Jv78IvtLGFmR/+9PvfvfriF/GKD/xgHOdoC7cAZFECKzZZB4JPS7782whLWXgWc2UJn/E5
G/TlZzrPlepsb5AXegfWXtNChXHb7uldWZhLjXha9SkMk3t8BzSAGt2rdMQd6EKc3Eyc6Rze/Cdy
gJqw/Cg21uXKdrVs+YGBJYx66HhOElQuk6sweIHa5O9mAvFhLlhSlo09oJfCrBS7Cnr1MaVeQtRn
yz2tI6ipfza+0No7W0SW2I/4nKcQ2WeHLyx1UH67TE1FC8azsKFwIsVjn0CxZHsXu7PJn+AvgPqi
XW8sy7XxF3EHWHSerkBd9ZDq6b/Tp871U63bqknMIfnBopcWoYUJ6BGIT4r2puNw9D86Z3bXPonP
/SVwe8DsLQBP0fwaT5r4+fsLXTlWLwX2PjjbtAy7DK9rgUOBawzK3IUD8g5gQf+S5cOsWIYbUAVC
qsQrw333M92F/MYuv/ayFuFAHgX4w9b4XR/oONI1akcdQqCdE/33V7O2Uy9F7CWtlEo5yIA3wJvp
kF/lc4C0h6ecO833GJeyciM7Uld/S+q4EvKXivYG5jDRmCi0B7q73gzniqt0kMxgGwWHUhbwO9TB
GTRLHoprKFzz9vz7c65M6Z9c0909hGGnLhLm9whZ0DMWzL7avDg/FonCQHL+dne/TckCmw0+XmFw
GG/xqbhxqOuBczt9JMet++/j3CcGWcSEtFbgWANLOS90eAON4TvpdXASl4WPdoW8K3zIwl11xP4p
B3CX2Zh9K7FUXAQCUDymFs7uOJ07KFgUz3BPs9tPsMb/7aMsIsHoA0RK9zjfSApyU7SgoWGD/2yl
jZ9fu3yK7H8/TAMk4iAm41yJHGsVlMKuByJShQAZGLOLDzy32TJ6SzZiwOMKO77RIgiA/1rBSAFb
j0TtmU9h36NzPVYDJzz7GUrZSB960PRtjDZ/+AdhdKm6HkkudUDao7SL6x+0WBsHp5WFslRUy/TQ
1AzlIzqLjUrGGwVvKeEmCHDF2hBVcys76FJUXWRdrfSJhO3FLSH0ENDkFLnkmp+kHcQnrnDO9fII
QqVYqKVGo91BNCM9hDIL0u6bvGsMULmcLeHX4yoo3FnnF3G3elGekXslntPtEGDlJu2yVoKMnn8t
d62HWoY2GqEJa4uDaPd2a1M6zn86D8mR8Pb7KlgJ8cte1MgXZML0uEHWI3woNLQm9x1AyVgTv//+
yiJe9pLCE6mJKgrW5uCUe9QBABWVOvmX33/8pxD0YBouZeRt0RFsIPj1KX2PvJDsBpg7v3fVzWd1
WFak0LjAsH2rHrWWbFnqx0dKhEUjNeBKhEaPyZDPcVyqNeNMoYbiXYTjZSLrNJpotPQWbpU41wKJ
sAgkFBHppJnLjVX/+cHVZs+anWhWTgwLCZAF7LZ+8d9xvf/9nT7Wp2NKLuKIyBL4i+YYLpadSXEE
9pvNtSg3+MQoBI0GJzbFXawH/xU8YLXiXXay6cQpQxXJzxp2XJAOZnpSexHUxEIC3CXjFn0ISKvq
x5KWsHqFJsa2wsymPPRnxeSN5z4ypJghya/K198f43HfHh5jcXYhlORzBWipXuxN0D4OilpcJBMY
Ir3e9eagllcURZGgE0/Dd/A2fETHBuCdW3P6ffzHGXtJWQrOhwDetwGwUN5g0rf21h4ClzugVKkL
RuHFLhLHXyIEZfmF1tN/PNwupeZigxSoNKeDZkGbsCtcyUzO5S5CiZJo1Bu9I2di+cbvT/hYVYAn
XMQuFtZoctlhD2DMW2fiSrIn18qKL9Fe+Bw83ym80C4cyA1R+7ECLT78f3QYzV/xwcJfSsqVpucm
PsKBBJ1GNgMCcutMsBJO1anQwtHIABaqxn+7kCyV5QxwsgqT4tAYcvBDMronP30blBv78vt7XNnz
lprxsmp9qWkwUfwedjdwLgHV44LesXGrcLq2ySxF46AvgZBWC/hQOv88OewznaiZ5Z+4l/mQjUQY
FOoj1OPoGcO6cOP5Y1nvOW5A7UZQWTl3L3XkcKWrOphb8eDCx50KbOq+aLqNHX0t2bLUiWe+EPOC
gMeDHxmw705+pVkTVzve4RSdKGYnP/vVSaxufa5P6AorjeoijwDLvxTwvoSRTJ7BJMMZJLf1YXHZ
gxzdAbjqdkjb4FIoeJ2gRrwzWD1cIimbRQ1RynZlDc9lOE11G7NsZaP8ebq7k0Ah5hGucTguTkcS
PHPkMoNhIxNe1VS88RXW7gpLnblYUj3HADPp0bfwytkEubwBt3s13eN4o/0+ndfuCkvBedGIrdS0
BHeFVjq3HP/FhM8syvWCnSngtH7zSgIOPaxwK+atgbcyeLRwr4LlMdpzheJYKlung59D1IMgsdSY
t7ksgE6KEz6d7IQRrVQ0eNfXqr1U41EEzZUK4Yb0wh9ZdHhFMSBkVj1OZnEQS4uDgCEEBmtq9Dyd
QTUEKxMSUtqOjxn/t4xTE6i+GNbIMKkFSlCBiXRBqyFEa9RLq8CcwIoYSB2JruCxUi2A1R/7l0Yv
JgPLHT7dxxLSf32kcrybR/sazt5toKPbwWDRrCkTj+bff/8eK+mHn76Au3mVNpMilCUqx7RWP4nu
387NXdixWb//+srC5hYXw5GHexDj14jDwhdN3vxgY1GvHEt/5Cl3fzVIgkGVBfh0U3ZEPQF+ZDDt
UoNNRNXK/rHUgE8iLNByHrfmPnYEX8+eO5dzGQMXD9DRt44A803y0fxbHNzaAT5AUodcZ2eC3aEm
aukwdubEpm8i6aic0o0lt3IZ+7nq3L0sEfZlTA02vzdxaFJJ36Q6VOH48PsXXitu/lSA7n5dKYKG
xizCBMIt9siAGglKHY5RmV07UCXtUAUwMONrO79Bt+ySW20l103V1UpYXEq6WbkmIV+EyODC60XD
KY6/wSfCi9CPPtdXFC2yJiM0ICtW3qSNO9FaWmop0C4S8NllAbM6dTrTtxoLNpzXaJcZsi5Ysgmk
jPw1etI/zhN2cZAaRxrJoRxLtHeHo+wme0iK+BN1gTGtBj+L03j5/VOuLNaf88HdlwzrooszGZOe
T4GehmQqFq6///Ja0GcXcWAgDeHkAEGfadt9wjVICIfQv/hHiQNNTBgMrpG0wn8eaNGoJlTCfU4X
KHSWZA1u2sQreQ7ef98bf83Kwvu5E9w9qA/mKujSuBYSvTeaS7vP9n9h74O+J9nu9uHGcXttas6j
342ShFVZNCw+W80kHs3C6GYojK6C+x7ccuH67OTNsLEI1y66P4vzbqyeB7gaKoO5o5530aTiQvej
erDURYuWsDHIz8d6EK9+qsx3g8DkhlGkWWGXO6zRWPMggZHsYZqmQ3FooVuo3qEd3AqeUit+hq+f
EyrqiCuFsvEXrNWfloJsKICg15gfE9IT9KXBixi6CXSjalsxWXkckn9ua3ePOMpxR9fwmfUSWKpk
2LptGIE1JoM2H+K24cauuJaLWwqu6wnEXGnAm6TsRvV/Phl6aly0s4GhMerJcUs3tfY8i9AxUVOq
cCyCM2kMyE9KgMEiJzrV5y210fxDD+bET4i8e2GC78N8RMIAotuoOB2fh/2WMHztpxcxg3RwxIkL
/DQnPXP8rfNNLkFH+bEMN9LuKwv05+vc/e0VJ7USNWCAkbHaiw82iIIsRYUONk30N/betXv+T9bm
bpBhymMK9yu8/MwAWK8tPsJUk5HqdTmQ68cDgwtGA2xOAHNb8BOqb1bRQUOOwJXfKjqu5TqWOmm4
uXJTz+BvgAkT8Dgw8JFSD7JHCby7RO3pm6wX1A2u5Xo8WC15lUdbBFEg28tmB9UA7j7lnvIAUfqz
EYDnE86jWbPIIY1+BJeKHn/Q9NTp1K44sEZ0thhLEFT0Uxgbo6xN/vlwd/fq61CEO2aPKxMZX4TC
qccdDXMbAp7gJL5X8qjyrR2FBe53eowybMi6hWyP1E4arvRH3qtRsqWVfNyGIClL2TSVS1LAKsgR
CD17aoPajN4i+AqigGt3ghlx/T7m9hEH7xM4zjtdfAOlLmMcmuAqsc9odGDu/DzcmJMrC2uplG7L
IlT8Cn8MNeZaS9DuxAJzLqGvEyjOcEN7tHJCpxeRB7dV2GWECHGlZE8TqnbCpQqR69nYClbOtPQ8
7N23bacEuO8Sz5C36EZi4CEOOm4obBUCV04I9CL2wEQIroLzRoPGZ6v0JrXbcYdOQ5ezAbUO0h+/
T9GVGUrPJ7G7p6AUZFMzGcN0ZvsBsrQ6tyfQ3lZdbu1svpQFI5/a8fDqRDEDYKlT8DRq6TFxRV16
zT66F/ZVAjkSmKJgz2gpbB1h56MHIKxs1bjW5sDighMxZZq33fx4ULckgwMsuxJmehlvVJlWAvj/
iIJhUwdX1fnx0JFfHXAc0GRU0DeWydqhdanqbaYALooUjvlyguCg9rfclJ8ARTfkXm31yYVZ33VE
ClM4p/bv8+ExUEGC08R/J0Q7hVNRzPdlttdlBAabsQtKTdF9GqsDSk2sXce6CP80KznBQ7Y+jBsj
r0gFYXL135HhikpHBYuRhy/026W1Du8XEUVvI7D4Y2pSWnwDFQNPquyTawJcE45extYx5XEnD557
ES2UKFDGBOQKVN2Cd/jvuZPJaz4C5FNg+/r4lljjvt1DI6ujeSe/UOepVkHB3sc70SzsFoZHavh3
4xs8rgDKS1VwECp8yHKIXL2W67nZ7aZzY8LPzWrcLejL6ndexJea4WHoKECCmB2U1xz+SpHWeViK
N1+vNOCSPd8UDN5Ek7EAEdfGcnkcM+WlFpjNp4aO4WfkyRH7TRFoD+URqGGYwP7+5h4vd1mZg+ld
NBuR8Q8LES9OOYZoxmy8LcXmygFGVhaBJOnBM415XNhyj/1AEhwr44V8cSbyZaXXnap99IwpakRW
cSo8trbTSEtd4Y31xo1Xt3LBkpdSYKkCJfhH11yDcfABWjBsK9B9ABfjj6jXhr8yDOW2EvIr+QVZ
WRxcxmaqwlpA5aSDFhiOk1qJ5oE/9AmWzbBERp7rC6Ts5qV3e1fczMs+vv3LS63wIFG0P85Tkrxm
twptHDiOfok6zIYdYtC7xNxsq50f439Pf/JSG9yVHDNVA4Qb7YUCJEWVrAE7a76vEOY27t5rD7OI
J608dswUEZSU5ay1ZRbugU1S1Rvb9so9VF4KeuUKZk0xg/kYfIARRRmdBhxzoD0zW+KTtXAsLwIE
3F7GsG0r2oPb9AVV5Pjaf/M3KJJgUxBFaL1GLyFzGl34teqwdx71fL/pmfP4dC4vlb0JH/8/WdeE
S4Bbm5N0zCzFyAEiSEwpNmq92lhWKxFjKeRtmCFOJ76F3grJ8IluYDZ/kFsGBpRbMIXHJyxYMP03
JkmxVAcjOysAfBPQ7prSxxCc1gyKJCrXauAN443b5OqkWF5qYCY0EQnhT+qfhkj36w+Y3GkSAPht
8Ea9UsNrtMXofHzwQUruv0/F+4qQ8gF0uHmkc+g0LR2S/WkVc5DMoUn1fwrnSykunzGyQPvw8vaZ
kPkQ4zLT0iEGC6juw1YtM6VTfx9oLd4tZbhdyPoBU7aTF2pxD1lxEsPh5DX19RaSyEwHwlrnAKQs
KrXIHX7Su+4tr0Od21pta9vxUpYryXKTSnE3eZ3v9sUOFoRqDq5LbtBoFAS8Fk7OE1jybjQ4me+M
Xwj7bfA3S70yozemz0858kFUXEp3fSJlCrj8wK7WV/QJqkwZ6/30RktGyHnxYEw+CGzydGjLQ0Le
x8rHoYHXmOI1g3lqVWhdWj33Q67xNDo34cRcjtIlTm0OhGFlCIy6rYyMq7TMt5HpAIQ0xZXMEgHN
ZbIdW5ZGFn/0qETlLBCBNMzKr430Z2zNf/zEi3gW0VxUDQneMLXzXfY7v0Jd4UraaKaH2mbOxTVP
1Kf4eWO0lVW/xHFHSp8zeQfvj1YLbBpQz95A3dcMZngW6HXhB3K9QFWDzqxuLJbH1CBJXgqHC8aX
GRhQAfeL7m/22jTIJOX5kQ2AKUyfGxGtJsGJFwDWmq55LFhw5VXFPDHSKPdEaTpW1RVYEhgVYAkA
rCuKRsBBrRDC/HnQwMpvR73kC7VjcjgiDKoUGnx7GIm4sQZ/JHSPpt8iUMpSQiaJ6+EB5BPgJlBO
mXhzEuwklpCJuMro4GkarEukaFp2tNjwT0IdyqL+A8i1GqRfU/LRFow1Bn/l9CVnkNByep5Sa94m
8QsVH1tQrsE+Vp78xEqQ1Y9AshDifpdhlYtgVDcQgPmpXjEvIgo5tJAf+cIqS0qlaLiM/gXlRIOx
rc6GlJrlr0Od7jvKShWjgVHGiJ8DEUfh8j2aLTSpNkS08PbFRol0RWEFEMZ/wy0VSVVCBEB9aeQC
GJ26MHauI2F7q5wQujtqo6i5EtWlRVSPYVHeVgI/ejIE9TyAymoAG4ygQGv2eFW6t98Xx4qAS16K
qiNMqLQXwHfu9H4P3xTFTL5rCxpUwWYt7L2NivrgxMhaa8We9NoxBhytBElltaIvVdZLkLw0L9Rs
fdTYXai1DZKZ4Gh0BwJiiLwxIdc2haUWu2UYHh4HWFAIyEn+CaT4jj9OBj2jiJJXSSMEjfDoldGY
WN+6aKy0rclLJbbgi4QOhphGSriE3r858xOKC2hZFI/RSynrQXmcmGtffrWNSZ8rXxtldZBfeWZQ
G1K8sGixRAfbV+tPOoeqFR2ZXb8fRy1M9QxJP2Efh+LGjX3tSrJUdscs+qEpDkdEpoFP+GQqMd4J
6ITALDBGE7wp6NqH4Lt+o6utlMjKDF3qvOGfXA4JjSHB47ukZuCIdnPaup6u3fKWgu54zJskn9sU
OjRYWLh9swehxBt2uk/+ijQ5YO4gSO7GnXBVzvl3d6lTbToxQGhbxW6ryrWSsJfF5S1W5JQibebF
fhbd+A1eQ1a8ZxxGT9xulx6zPTIfFNhv2R8ef8rva1Jgf5RpD+Lv/8jBZR6yDnjlemEWX3laOdPj
a0kln3nXnmGSSySoQkJGZRKoiiYwCpj2lWMukRC4ddTodZPviyrQWUTB/Dz6Jzkyi/rcFU+xAKvA
PNEqlB1gnQizdkUPhuHkl+DkZ+Of0G9dEoyHWshsuUB1Pi7h/hMDvMwCJJ00OADVuGwqvpZVsKGM
6t3kE2RheiNIA6MH4TMNDc5Hqy9NLhSjjGqtiMCPFKbCMno18Do4+KrMOnnmpW2175WnCs2eHO1A
02aQXA7RundkfIMMskaxH9jydOL3ZisXH23k0EKnMXhcQX6LYx6SHHgn0KrffmYF3EzS9G1USi2X
voNGseWh0ZKJrXRsNwkxy+GFzkyKIKdeyHWspQGwCEkXqex4Cvk0UzmmPAQZXHTlsYfOKepLcyKJ
QdrBxWFJrh3YZbm8IL77QbqDb+dLF6e6kuTP8N+1Sp5/C5VUG5rsMxz6IxlCh1GstgT3lOS0TYii
ouGBbWKvjGqAlHiswpGNcxCU+CiHe30B03QO9sf5BF8CIK7YtySxMtaNgz9F0+o8CEC0zKthLCP6
5qrUoVWX79CR0pY0OVe9+N7I3EGpldiqpVbMDCkT468uY6vPtqgyYFkqOB3kyoA3CJoWTJ2oIdcD
GEg6VABniqxqJBVvcVS7WsK/7FjRGPlOFTgELzT6G7kCxDVVv4ZiHbwKRf4SZ+8kJZ0nJILFDIJe
dIlsp/z4zjRjahec0LyGIZjUCp9/T0VlTX0DvqQRkyc/PPbtcy0eQ5jTw2AaNOqRACfZ2WDi40Qv
5eEprLXEVwwusBJGi313zDNYHWSwWJSVFhUapw5h2HpOqhGtZn98XmWjE4d24nAXB04W26R0h/rY
4CgcJr7GtaXuA/c0qGDmhb1KEx1sWkzdEHFY1DPKGsCpJpHHt/C611r+DLB4ytu4iAIAJ1OXbvDC
BpIW2C3XGhLYkgEnX07zkxs97eEVkfVQSda0XjOqT427lK72PqAhGeooQKGd5Cm8KDBsHNGQUpSH
PnkqMW+l15GGxVgFf8snQW69ov6bVX8HrDm+hjkG+1EOmCRcd2lIaMkJ/4JyHTrEJFxJqEGP+Bhy
PzoE5rPVcEvXQqxxprzm/Gnyr0XPFo6U00fARo5pzexrtjYquHw5IwleWkY2AxH5xOmSMIcMjW1D
/z4lxQ6PMfaoTVIA9zQ3v5q0TiG7kQ6gv1bcnvMVh+TsEzfyF3jaclfZ7xs7gxUuFeoUN6Q7IUZS
Aou3zHIYD+UAWWFq8Chg1WA9xWpZ0BqfvnBVqA9jfAWktB/xzUNY01aSWVSHbpoqTYZPusQZWZcZ
A8zq29rMhumlq9CgDqu3TqFwFlWH4NC+pXCiH6Xs2PXw0KXAkwo7pMojyMthcUIFKGQRg8JUEdLI
xPUMTaMwhOmvAxObtTTphcBphdTgI9GVw1R6zhr03OsF6kvh5VQegF+6pyS9Q1aFBjLagPuRPv8O
D1fIwcsF0O5ZxYojQTEruilsLoSiXRHLt6rkTyU7+l4WPPX9sa3+krhW4TxMRiuprjK+uhghW0R0
9B1gdWRioUktrTXcTqTsSM59PW8PExCuclR5VJg6GZL9AZ1kWh0pVx/mwnqH3ZCjxCeWNLD+ohIX
L7i3qnSPzJMSGC1Ra09CZDvSSF1Lp46AYYrOpTA90zB+T9+hzJeVJziH0N2nqPiCSkGu8Z4qFj3a
cNAQiBqLGkk15hP/ZzU5MdFKGGvIKrzVGUgZURDg1A5EfjE69PDhKTx6UoPsUjCnCMyr3CC4wASV
KTM74p+p6TvM0KKXfzEZ8B3wvpAAq03a4LmrQ5uKU0cM02cSVwDSJgVrNZkbotBRNZkld6FkcujC
ExQ4AA+i1WC/ajkWsPtEa9p60BIQeIEoFbClCYiCM8pxF3BXRPJohC3QCGTRu4BSQiDsFNyv+LwH
gkIqNUGwQ3oiWl6UGCEgZF/lUvTJPNWROQiGn6LXT9TYuTwLvWVmcZJkoRkMAO1B0hgxUjF5jKDh
NaqAAiVCH1Jw6gVWnyQCD3pYKUr7BkY7coAgOjnZdzqB7YK2j0sJT4YERmgOERONFPCoi/P+jW/a
40Dg8gZnBaQ+RiNPPVjJJSxwZXCy64yWcUvOoEKj4lAzBtWGYFxZ0cI+ImixwFv7iJJDAxxtgmtR
jx7MfT45XIK7JP+Xo0Ea4PWxOMT0czZRaoFMAHEl0WAalFjqZ6CjLKHxAl4PQvQFVu1ZKA5lZzRA
dvFIBMAYNYO9E3mazh0EPjG5oBUz92s45+UGzEVkyWgjuAvwz+OIeJQPpojW84ZtNTIOMKzWW/pd
jv9IcKgguMaY0d9WRpBAJ22BOAXBC0SzMLZjnELhNJY1GcZQ6msdPAuFy82hQhW7fZHvUI0KsoM4
GjVg28hQ82ohaWWJOPdGDU/ZdC1waeFbvfMdFj1trZUTW4HzJ3J8r1OwQ/2Rx+KYwg+4SJkyq3iK
WO1xyoNvb49MvsQQo60yxKF4vJSj4AT4omVAH3ncQtMyIl4M2568rlGOQnlO46vJUKbBjQEfMQK6
wRYzJkdRRt6ICY1YFD/k97A2onzCpI01TmTtoEl3QFG53fzykdGV+8Rs4RBaTXDFK8wOgb7Et0Dm
hgyDC26HxlStno+HFFX6rpJONdEU4qYh0dmhssa2y7WqrjwBeQARTto8Vx0r4rHUk8+lu4b9gLVy
PvrozifdiYuoE1pOtAqAUFAmr62EnBLlihTsTysgJoeeUflBi+V43w8Vh/CUi/DoLOpdy0qFpkwj
TlaMzQavrYSUUctLOFTRDQ57OJSFrGSO2ZB9Th02/Fji9DgzIV4GDFkpLD4QzZFvQWFq9Hbi1BbZ
fyQt6b1UYv0mDjYBiUcTeTG5/CibbI5rJStaYdUfh/4V9WK14huNBjuwznqdhQfjWPBaKHhKKkCX
nY87ZapgTwykCDa26P9IOq+lyNElCD+RIuTNbcu2d9CYGwUMIO+9nv58vedqNmaBoaXfVGVmZer3
euo8BivJjyRNFizAEgrik8X4vQwNXwi/RCAD0LbNau0s40rKqW9FMsGnz8XMIFBYqhvz2ra+VoS7
2jL/FiVSnDEVLkW5DWvxS0rJYUp41drY+HI98cRA5l97aKfVN+8IyTXN3FjGHsF3QxWytp/LMvtW
i83T+CisT1l89OtDXSjr3Dq/rkQnSr23ENyBv3u4jfGspBSwZT29TbLyOzLfZYsEoeD7NqBKK85N
Uh+r0ZI3Sils9ZoVK7SBMXpy5YtF+k81Gje2eix0n7RitRIeTzhrW+rulOvphun5mbykaN+UxXSY
9I5QvLKPt/Ey70YMtzcM897GSjrq/RIHijh+VNzhAbOXll+1X9KaumVq/c4zGatVao/6I9Up35Hs
g7MnF6LdCeWUiu8spTEZC8LvJhxfxsbpcuRby7Cjmt02obAvpTSI69AnZvSBfd9eVQV/mShxxjL5
UywslSOy5jRC7Q3zU1wMijSWnU4+OaclKomqPHE57xXUxV17WNPPxPoQNY6Kk5FZ8SZjw5cjoZ5E
FGRuDcjUaZ0rNBwl44zNDnT3vltn4p0Zxdok1hAf5t4M2lA510Z70CDdorrYr7PFCBvNQBt6eZQ6
lVTy+GoxUPsKonxdDnNUeMma2NryJqr6Zz3TpknlvpDYUCCuqfabdh8xFVJf1CTGMwngNprmrkN3
lpPeFhUvlr87uF5TKe+CdKsxT2mnVzJRD4WaX+Y+YtLA5CcR+HMa+BfkbsHtPV8o2pS3rq0+FsUK
qi57lPH0kMFnZvnSDIe5jH/JvSD7kuQzMrLGJeRehL8pBIbpNmH9EpGMKbEC7z1ZIuyFzM3qEyds
Vblyt88goSVvsfwiv1u0A9Qaz72r1rvekgOpJLuM27+ZWCUkiL8YQ7NtEo7dRnMWAWWo9DWJL/ri
DCmTQ6r0K+fDuzb9sAgd+jHODzssCreNUyfMZids/ukGcePKbzW6q9EcFgq5bkoOkiJuhP5XN4WN
RCp1+aqY1yJxCgNHcqDuChuKGSxVKT8ULb1YoUQ2kZBtF8ZJGn3hjINCnSpH1t/XON8tZvXaJKgH
uiKQRbsQMbRmiCbXHMPaGdSJyr80cjhb++xTNXhIdsIYRsqTG4I6cdXkJWS6tnyPFcfEwEMUDqYY
FN8QjK1mR1iGlx+T8q6ZW6qEdfazDiRD2iUTOahdvDMsT2u4qWlT9to8XNbJPEYYZjBvJHalI0D3
9j0lLYapo26PuFn1GZ6p1ET9z7yS7URKl/IeLn5KWEPLuHhSRK6cntTmS2d8yRxTghFp7UZP1I8Z
yC0mmOSN9ZnXGDu9OnF6ttwwY3pQmNUUrzLGkjP7p+4dUyS0laxC1XQs8zPCUqclGVveanCQ4dfy
GiNMaJ7+w4XsGetjZqSvy+0e0ImUEWlbs6GaU6h4Wng0LQKKbDqdmoqvF5zBOPVKwVm0z3vcblfr
ZFIFq1njSvhBAQgPbeZI2UByEUc2VXZXRNuIjkuxMjeiW5AztrUIp3ZbSkDf3qmX6IjRnd/1dBRz
vxP62LMkPDOTJ5CQEBLVuFH/G5IqmuSL14wVZ1y1SVp/jPxWy3GCfG1VPHb8QnKNPORDtPs0j5wq
VaiNE0cX5/NUGVstgm9XlR8xwoyqaAOu9oswqZ6QeyEOi/N7yPxGW+bbRXQVfVcVfwZHz1zSdrgS
cGmYbmWUlRuTsW2YnO3QfBrqdkRcXy1fXX1RmfooN/BLPUk/nAD5huo7G9182ZS/JD1smkp/FN1W
jk+98E66ty9M5JaZmARgJsfTN3uHHFfTOko5lVG4t7hqx4ohtbSuwMkqLfl5WkPSLRvGcI2rafrQ
GnH+UMOmA6o0B3UnCJWnTLOflr0LPtHYcZx5OunQYU/nKzPynVZ/JnstKlsM2Sd1l7fzbooSX7aI
jtDXyyrJTExlXr+M21Jqf1ZdT46UwC+WGJUBUhMbx6aXXqlvTTH9RRGNGxzmJgxjw+/j8labzE+F
pnUTF0vfzHpM97KEpNgK10pe7I44aj6XIy7Dt5mPsR+F0p9gSm41hD/LdMua09rZ9afS/IMjHBj9
oOcZHCW38386BmPp2LrL8CzgjH5fvQkyOTi40WFRZ/pPssWkI1OPdcKAn2sIpGU50rRZSleavb76
qhJ++40qvajdJq/tWH2OJ2zZsWrlJvnOlDyti+yw9QhHA2JYinf8KSkESyS/Ti/uJRC7uiEMfkve
gGVdiopx6T/9WzqrD+VDWDzCvSVfGhxJd+rOy5P7kB4HrbNhjrVLz2WtRQ5gBZOs+GLHsZ9Vp5a/
zfl4M2jbpsuPQ7otsd4c7TL1GxwvrbOS+jrh2YiKS8NtiGSmC452AoVO9apjKhXexkZ2h2IzZv8S
3QtRnUtb9aigRKxW3Ba/jTTb5CGU56Nhaq0LUmVfFPU21X1C4Bl1nfrveHDkZBumv0L8Fa4vUf9v
zNZtLXktblS1Q+tXAhNGLSbBGxJpu8a16nNlrBynyNkiMLBsRyG31pWXml/WmJ5yDU9hnS9je2gE
HdTk5aqlPacsjWyb3ZU6ogO9NanLXbKkjlxigZXGR9TEftPFB9U86GetPjBFbmKkg2ymdqx/wtjQ
ZbuR8ShAJspzN26llUT4DKoe27BGpw/ft+mOMkFgbF8k54ChSuu1sLa19h5LDCDm001X/xkY9KYA
TITUTxxm5bvaku0o6K7aHIrSicWfTsbut/y20M8Vf/V40WD/FWbLKxejT0kD4DjKxQc4Ux+fw3rb
aPcyO7baoWJ6Hgl4wfQ84iZRcLn0lnYryVsKgrX6KUM3J7c8LxwD0K53sUPdyGBV6dw/xxBxhI9H
3Yn/uJJCogZn9bXsVI5ZbxAAWsggHo6UIzVTZv+o8ZymDiQs2d6KamN+c6l0j+pXa7yoecn1rcpM
Pjn3xOr0THZgadwr1ngOi+pKgulGqXmYBNWLNyv0CbCMzVc+i1Fdy7saP6L5jNewsL62CpVNnNhp
Up7qnj6eplqPC6RMg6+LfLj1GL6VwsrINIlJ2lbFKy6rQW72uZX7Rpmy47EItBwpvgg7FQ/pEufw
Q9FUD51bMqcIk2Oa2fyhVZdo2VTFNexZ8keddqZUeQNIAkUV+2dyNxc7Mi9LdrfWlbLvCLM+tmfk
ahvDOCzVpVRem/CkUdBWsGC5p4TOKAdFvk+Ysx4UwMPMA7dKy213qzgHMWfuZJYsfc29Lj1D/xzW
XSGA8frNZ5cFE4O/xpdCRI7IpcnY4PzJ5zJifxKJZ5f+lWoAuLnJq52WeJiwEEFiGd7wyy4TLLdX
AxjQiQpkvSTGa13+DvmX3nRX8HZUCEp3qHtbzXh37/yuZfoxK+2maaEMjRtiUYvX11liEINF1NV1
Lj6W5LTiEBK9d2W0KZRrGvol/Xi0MaxXdXaA3axT2oKDKb5SblFn2QYn1UgjBgiUk39ivEnNXkd2
lMX7kVKWc0S32471fki59weddl7iTFkFB2iIkqItt1RANMsJ+5HwIdZCODNRvcGZHdTLYpDN8kLu
uuhLrf5N+XvX2iozRZjQWOeyKm0senWwEmnfVeAo+hkRw1gSauQb6YXeqZS5NvV8YygPk7IitKvV
FlHEdtcGL8mCy+Mv0y5KdSlyW4/8SPnRrNzR9JcssvN0G7f+oAaQHFzDo2FPxDnUr/gGpzm2ZcJx
Ke8dWdr1aUgvcfemlQC4+06Y3JGZgTT/nK2tIv5R0TVCZOtUKTJ1TLzPVkbYMkeY0eDYTUMqxqZk
zVO9iNQjm7g1t1Oo3vsqgj/h82HUQiyrtul+pipgp9Sxk7a+mQZtS/Hy0jXCpot+Q32vh7sVEWzs
GLk//jQppRoOTozpa278mMnhnR25OzM3TC3Y0eDJLxaI+0EhBtmkRQFcEtnLCVegr4OSCOm2iXIn
bx+ZThp6AeGxTweKRmMrdF+radh6sivwO+wqWzSCEokzSRsy16lvnLLZVeXH+qskbzKR6gLN71vI
mDznsl7aYsHbJz/KiUrH4MQqjkhJBO2nA259WVQTbHtTPMNsOEdzgnF7T2BgkhQnGIH5Z1bdfo8b
+SIhAQJefOEGMkIc7ORA1v9l83t7qbhY4iDBt4UyLfzV87cJJTBQVs5Rq9pKHzpodEad8hzYEfxj
M3XbBbWkZnxEyrFTcczJvCnmIc2v8rRnJeQNGKGtMI7XOFZ3EnuknYC9jqy+JYAPxmWcHdyfFPpI
6SHAd6sgyUKjO+MMJIYYw9gYzW8VniZspa2t+qGD58SUzcFinitytYaNbuI78JiEykH3uFmXnyce
+IHs1xAP4nydkRTR+teVv3RunXriZFeCE3Zu12+xrRaTT3PcZmnpzBNMmDhclTHcrIbpRxE+8921
nNlhtJ8ayQao9M5pfYtGt62DZtq1rw0hoDjM/9F7hkgh1bcItaLphvcBQfmH8TdkTizZlYhDfSBb
G6Z8zCkYdz38weDK3NG/SrqTfgsV537MBKNQdYfo0+zfZ+mqvijYEMjjtXtXFr/iN1LcdVmBKm9l
JAXUICSW2XTxYfK5KqKtINnCPEErjS1XMrgM3QLPwc+ekB1H7znSvqSEk9Ltiz1gvSX/xpGTd99J
7oO0kpBtzq+SsO9aJ5uDUPRp+PQ/NTPs9iNVf+rhC5CXyOhN+ilTUt+z0mSR1U9Ng1L5Bch7fgrn
ZtvqR3jsTb4cVG5dYQCF9WoFfHAmYvZrwAHAvIp/VXWjlcj1QI2qTTPvtYpreqZv3RrZv0b6UbTb
E//HCIqTTS4u/wFLzyWnbtJDEgdYx1i2VgXwA6i4RICheP3W061IErP4mvPKJ755ZUA6u4M3b+Ba
jfAu3uFNOrKZ9dlv5lctv6esqbjGTByr2ummbvv6VCu+sTjh7IGWIAgjDAAT7gJ1I70Muwt/I78V
t43ksd6M+XPgWogOveYaoT1EfliXDpGw1XRfYywP9lZzByqe/g1RY1fvqnrntYudk+NUrvtj6wFV
T4w8fK/6Pg2JNSBiGLPChqJGaHhry0ODnkkenfC7trbMwjEWeI/9M4hAferYbCsqbKV2LalyhuIH
twcjctPL2r4pKviKxE2I9f47XnFCFlBF14s7opcSuP79VkUCQHZz+018raXtc81PsyCXbIvalYgc
E3ex3jdNzmgvp/XlFCI2XSiCbPDZmnrhgXAL5PMBJ+WeaD3ir6WnUy/gpmR7jAPNOEnI/ORj3wSW
/G/iL9ftaGzrbFMKb2H9Wn+VcrgL01eYk2fTYw2I9Ftsvrr37qgC6bezYiv5tdX30shlLjG2/GqF
b3OMKKSyeQnUahKF9qo5KZQYJ3FH5azDkI8bcXwaICVOVqHt5k9rpaKqX9S52M86TZvqTaytjDHU
jfCiM+xQ/KqK9FFJzN7mYHkzRAbTVa2scHPsl9Lp9fpo/P96J7GhIgFqmSY7JqWpqr5U8g+YXNGv
RiO/CwAQG0Ebnhx2VdhdC2vPNWSCPGtFBkpEWk3UvbRKs+uWeCuXla0PddDW4Z+Y1p/WaH4LcuI3
UMubTE9stQv0LPOKSXUN05X1kYtlU0aeSjd7QciEgHRjSk4V/8jxt4waQd6Hpk8LTthgq2ylev+E
4WJH1P+g7IsfUuiDRMF0m5m96tzchyZyh+VvGBUHBUrHxQXmHKj8ZFFxpVUZ/LlvYhv7Nm/U3Fby
VtMroVq0Ifmb9Z0MdTKbw0epujTjTWer5nTMGjyY+3G/9GziAkxMZrwGkFpOTtXN6j4iTfTSCVu3
JvMiI7sCAXjZ8Izvkm/j+GzsAWpnInLr9lkni9j7cwXN7exGDcdrvR7B1MJ1/JDMe6Kk1yrcpny1
pgk3VbjjLdpmXBMY3V/i+Mi9OS3ealFjHbS/aPqdUFpHIAAbCnwsKAxHUvcT0kUFt6wIRy2bo/ZZ
9MIM90/0YQH47i9TFJTjbgGJhayCSlCiq1XCX8DzbDVpv+pA7rJbZ5yC665agIm26wobd+QWTgbb
1D11vpf4bbebUHcrBjRDUkz8Uey21XKqfgw0V5kxXgCXQSnG8SIMO+G29gfiLJihHI0PzYx4uk4u
+4URWHWEtuFXxyqlOsv3WdkWGd59W0LuNhmxjZx64+DRcKvti2rdULtgJ42cQJDvMkufOpl3NKnO
HO1TqgyRAgG/FhMrNQijCCMpMvhGvhDwuvvOjY9hCgx5u+BURFzX/DOiCSwg8M4jZ7k6UK0VbgZN
HM74jStx0I3nIn1Y+nGZThksK0CvtlN79HaAu80zBHBuvHxIQPvfscaBPblT5FGiSPgzvo7LuZHu
/Z/1kyf6ZkhcPfxXzwBYSXKf9eFD4mZY+OYhfqvqrxwlmDXtR5L8VHtKPEhRpXcExrv60TYPzShR
SnxkVI+UkbkHfqfMGyuwSKoKz3nm5+XdGg/t6Ar5WYRbHrI9CeymYr4t7w2o569Irw3u6dc/Vfir
mXZm0fSjVc5Em+cuaqd1djSe92zjnKvbi0rhapePZCItSSrcOPmom6P4bfI1Q+bOxU9YPQYcXdXs
QgsICQl7pKrHtUqdXuX+ZGKwk3ZR1e3VFg4QRyIoxkLcriOdBMgxUJ/HXu6pnY56/shW6HTkLAPi
gLzzVB5v/ob1zawu+4Y6TtYdqz+s0jlv7HnC9NnHaMNT96HxjDhV3aX5mEV4fltVfpennAJFjeXS
fSjIVhqKjWd/k8kUFqhIcrsC8aNkQOljMeibfnQvEq1JbfdKMK+ucrMuY/to3lLLZj0AggJWSBHk
lvCXl5+4ktWFZ32UFJrSewvMEqWBWFrOUm4iFLKFoxibOhYd+ZKU0OHOs3b7WBYvDAMmgUTzuyFv
9Qx6zog1TNHZ4jqoJB765Kv9rh7oaCyyP+R9M3wzknsw8PxWV0+Axly/wxG1RPkyfQhPJ5j+IKDS
aGtSbHsv4dAQtzOtUrVi9HeMFFSxz3sGVkGu3XA4rtEpWz6a5D2KXUv8FKHoEvVNzyxfO8yiO+tw
j/scBN6C/iG4Q0z0V0sSv4dC2EcNN02I0ePDBNsX6nc95Zh1YhLdMUEfv7DMjzOHXqNEZWgeFg2L
K52Xg1Bf/Z3DXZEKvgh/HYdbceIBpfdhbDyryPzGgMOBuFvPNVq6CAIUIfZ4qEPOicjR2dp19S+N
TwnIdBTZLSKSqA3MtrAX0tloGOL2WxNelGJCHDShyWfckx0SGRTvSB/L2EvXkhoCXFvnlmp018gm
d9HQ4+QRwIOSnft82tSScRxg9PF3FmxFvg7RnYhJuO7IQiC1od4ejZb2PrvFNY4AY661aKBATOQ6
yHTCbUy68CL3YnpFmGcQk/7NrL9MyWdd0owDKQrTsa2+cos1kQC4UJ2acXWSTNkuzavQOc9HPV7V
/lzwD0b5Fz/NSJExmtdc/Qlr3LLfUhF5vkQDLr8IxOzGmjevPTZHNLvUySGqcI6KIpD+ZEB7K/ZA
RpplRQ4ZyqpT6m9CzUPZ1xyF61dlfXdR9PyWPes/RRWjR7QJR9Wg7k5sWb1Nc4zyq/jgyjYl4ERD
34xItAsj++x0INR8xtPmDRyEMR0EZBAD72J3KOO/Dh5+odsd/1a1c/4TqpxX7TRArUf0aA1nomia
7xUlUdK+j3m2U0w0WXG6k/nFI9PYE4u5L2bpPuBJMO1K9SXMLipaxih8iN3UOaslnYd+DN1Wflab
1Uecp36xF+YPSwK/RuhmD3yU4ZFYN1kevTnfdSs8VXgtIxAl5dpHu0qGObxJQqCZ7mqFjj7+tpUb
w67oxpZwV6pdrdwmwmsij1Ta//TqWwViSvqtpkK3bNKWxMkS5D3DEba49VN/Sgv5lqtg1cSXxcVO
w0ax+Ke2yCX6RYR1LmA616+p4yKNrTs21uy5uf3W5+RVsODa61XzSmmEf0L5qLTVthnY4f2gca4Z
/4YepIQbWJoEMxgy8yuMlx05fS/RsJvlVwNZccUIQdK8aUJ07QC1WxqMxBDGYwK7D5xminaZQOxm
FC2epoixV8vazdCj5K6oCISaiJq+XKutakX3yiC8R0U4Wv2To8yVNWUrNKgZi/VtFZ8QEEdOJFro
/k95DJOLEEoNn8pA+kbVat8Kiyg9wRx36jQyC4Cv2kYt5WCw4tBuUiOzB7EZ/bhXv6PWiDyYUFQL
S3w0QwQkqjKSHSpR3ZfnUPD6PFAli/k2h7mDSZkeAvd7qF2W8YX2s033lsnsRJM4JYqk8lvTVccg
CGHdaC3tVIaZvskkjN1Gf4lwUwgpogllVMZSpisRTZBwEsKGTGLGbO4VYgKb6pabwr6RhMk2BcXV
8OWQ2aiWY/b3QUscqQwW5Usz4b9kP+9ZDfJXO9PiF6gp6hKuBM7SfBJ0uBBXim1gZLTWzamN6zdd
l4jcHmGiZBcxu7pLJe08YrwJTLBQxZpAWIQeUwYHiQ5XoHyoMR6VcTxu2644jNOgwmqFsF0YDMem
3zQiL5OBOdswi9AOhU7dtI0quXHE8zYsaJJBThcHgufYle2lkC3b5BQR5vqkdJ9Wau4KjEaacahI
cNKc2UKHqin1jyYcjKrYJtHAbNyQgO8XvhietdFLSUGxGMtSyIFfhLNiYmiLU0B5ShUKZ5sq0pAC
QigUbos5OjKnlFB1LsXrou+E1pOtXaX50Xwfzb1KminjAey2vu6vLOvI6wnsgM5SV7D6VACPVNCA
SUizJDedFXB/yXglIZhrvsSkKVk/u7ndga/QjVa9XbQvNakZEd3NGXpbMPZqfNM1t8NqonOsBJwJ
ojfhZhnoLPI1oAOwGJBipNU03YGJBsVF/uBVGNgOi+EoER+33kaNuR2W2BtQIAwyjWXziCe3GYag
yZVto/Yq3BslU4rmENEz5++juVXAqYP5z+Dcpvjtx6+8tzCsUT7q9gfgLGzLUx8lJ6kKcnk6rNav
agJ2F3QorbxbtM5bdJ5DLWzN+FtRCW0RHMbPcIva5VJX21YpfomWT+Sj09bIX6w2/GrLhgCdNERE
ghpvllRHqPSvxJBWKh+CAbvhrZfEQE7j+xJmdtiYpN2pthYmKCEqAR3u2C1+1xrYfc7VYP2MbS26
g7iYjiBFiStp4a9UoUdlUytDR6Bk3SMbTkXyFgpNqfgf0AdxzU2+FiKSzo5EMCOy9kiwFQcGkN3R
DYWXpWkwNNY+nmeYPMJvUDFNEPLVHIGN1dpsx13lAbVVlYrkbAS+Mccy3adzAy4VXxqG2hrgkSEr
jwJknDJKwYoScR6qj0myvMTMzshzT1mSXsPngKIC7jRQ3q/MrRSobnRdF11xKAdPr58KsdOs7UU1
NW8r0s5q0i2vfIp20bnbU4xNfhhv9XGzmkVgIfXXKKhUupOU2aQKlYJy79nyDfRSWLSUbL3o6uPX
uH6qTSDTdyrIyVqUNjHlCTN6ghPpt04+zYZFrVM7JFuHsraRe37Fv67G+i/UDxkKhJZCuTSo0vWv
TGjoYATdmYu3ss5eJXPRzws0N1hCTmv+VG9LmeLk49moL3r8EFpQ6p1YVs8NVyb4Thb6d62z0JR3
NC3ekDGOJqIgjpXmr0bKn9mj+Z5Eka8kkBUNKFwmqpa99OaW2CCSl/46PGG6mRrHuiPhaMfzWP5k
4Xc8Aneyhc3lF5HBRIVdpMzj96AUiyi5re6tg9cxHSFeRtU3wmsonZSwjy8Zk5sKKsS7Nq8/ST1O
u7R7mLnf5/qvViTErIy+hlyMLD8PpXylnPWJ3IAxh1hx+trO+pdEl20df1hjsnPUuJnSB/1TeYff
NdqQ2ULza7pJnwMxXKrmuMQInlCvmnIBy184etwGeowS28XezlhIcmB1bSbMpZ5FbQk/IcLsCYGV
CwxPvnP5IjtBwtWiAhHpuuvPBGe/QuJ4Vd22nE7rtE3CvWyeOy21I46YbHyM7Q3SCWp5KiBSPasE
eUN0ajGWawuS5o0i1xoMTTxmn6MQnzOqcbXdz8LnMFkeh/Y1URtPmF5VRcV6dWI2QXHKTNCuGrVe
kSNnGDtO2vwa6aYW9O2KBwjlv1uFA7ypdOXnj3JsI2KiQGbTVll/SOjEimI9RhJO3eAUCiBQP6bQ
qsvZzPWniknyCzHIq691wfFjVu12lW1J+ujDamfNOZ+DKdjsyzDQTvGN3RMOhIeU/ooBAazcbQww
+Z5ZjUrJEwcwfF10Rk5BOvJ1Z5FfLa9OUccQJBh5F2Y0oSug7U2F38LUUZCibkRon6R+HHk1/jAV
AHaWBGO9mPR328YcL7O4MN0ydkmNqSqEdplDXKs97WeDIYreLWAOijeOf3FjmDeUAc1mjMvhMsQg
+hz7M7xWFEuLI4rMeVgAVelBHNLGHmv1YSBDYcCj0rVLXSp+wpzLrmUqmcEVoQzMgjhHgcJ7WEw2
7IqIcpbD2Hk6Or3XNb6/y/qWraOAeCOQerHkAgQdaZPel6PjTJJTbajmppHTcym4OQKRocJgTlFo
Fw0BZkE0mXrM20AeBSStMxgghdh1EKJ7NObOMivmoZ+Xr1kAN1Q0sXVMGfVwZVi3RiI6zZpvIK5Z
+9Y+O+VOjv4qC5f5RLooFKJqPWV2ZRkXuYNVzs9y+IJKPXez9LMhcGR+G1ouzbq5h+ZVwcAaPeEg
kiRgPubsX0jz1TZv8fQhcbjF5kuvv80aqK70KgIapk9F0FuqQhYr/DsOy+ZkTcwOhHHTHIwFkinU
cikwklj+CplWLSBOoxVOrgpDx6K4EkdPeTZ3A8R5uDYWSKqxndpM/erXxp3khoHm8GVOxkAJDafI
ZulFNH/CQbC5FrQmSR5IpMhl0BFktEptoAiehO9WjJhASb+6rviN1hiU7K1eu22Thg8BeEEcXpIZ
SDbWEdx0Wp4FsTHLbB9UvZXoFCy/DeeQqRkSgwDRQdWDXPy3xIQMmgq6YuVfkZhHwIthNUXoZGoT
xnKQvnGOaxUHpuGX5Z9S6hCMPZZEszTsxTmWMAv+V01v+sCcEJi8qlrcd5nfLUWgg+JFw1eFS/oQ
vzCJhdwdFeLI4+Z4mF6HCWmoKpZ0K6mjgajIK+yQoSZBTxkNgg42NT0/Tdp6ZXOFls3p5C3zozPE
W1Ran0VdUECDX+pLIaAteJo7IHr0i6J99DrlHYBbqo9HDIlTwUM3HvWzbzAQhYJZhRAxnbal22nT
p0ydiIxNLEBvQGgXCqoXTUf+Xada+A7wywHW/Opy/T3yZtFxSDHSUcz2sgtGxsAkwk0YTiaxNHZH
f+EszRu+jqhZlMguJlBO3JIHxrqkgXOSZq6otGvBn1K2uv3YbwcREchq7kk53TBWPEuIWlrTzvvE
T8KFHGPgGeFtiXhjjXSsjQMQ5LEdAb5N/SJFVYB8uoim9n0mR7YcKuaHUKvh8Gz0/HcJ+0GzvKy+
aqDia9lYGtaG9d8UAuRVs/U+ZC3Uc0zXLTDhXOgquIxaewwnzHicnpC1N9sut8xgtRrg11g9lClo
H7WQ6ESV1RyVAaWZKbWIjcVdKFMMp52TphpdXcQq7MSRupRJlE5Dmx5bsIVqeNUnHQDJ+B9n57Uc
t5al6VfpqHtUw5uJrrpIb5iOSSPyBkEmSXjv8fTzQVU9LaGVzIkTUTd1JCXcNmuv32l7wTDPRpBN
JXufdPmdTkWvmO6iMGkWm1OWsW1gUa8AgDnFcxZATmnaVaIqB0IBge4ewSE7NBbLpvmUM2Mb+dZc
NfnC4F9c74Hubh41K6fO1h63JRVw+OvHRGoWmv/Kwr/qkmjrWcbKLpYcjt1qpz3acHbSlGxvWCtF
Ik1teru9UU+hYW9c+8XOWR0ZKJBrXK+/Sx1tUYJuq21LK9Z8TLGISxpSafSjDtUbuTXQszjN+k8V
plZpV+ssfrXIYsL+YaicGrhx8YdVPQvquTI+4IG53psjAqTAY6tmnvDW4NOt6haPSkcjJzoi6GZN
WiMi82GPg7nR4g/Uo+K/2M2R8jQp6WGlzGJIF4KxEEvhLCf5ynKVRY59/LQbsBilddac0peKCQO+
S1a18NxkwVLHydbytnL7lCJGkmty3VRxanrFAHPoUphPw1qgGTlM+oaF3cewpbpYWuOuVNleB5rx
6pJvW2fhsjVUYsURvMUIbyIIeXKgwzKDmKBLW486SEW8aRfOrqjPTeMt0w7pn55uFCQEiALnGCoO
OvhK5U0JNWAntCtDnXBGrpHPJ3TLOCY5WrsJYHtodOki95zr74J3FvUZ+iLoay+d/C6nFwNcXspw
da1ekrhHA+o3l65N0Nan8YuU+MfUw8S2UMqj1BqPbi/iXxD109TqtkK4TS0s5grS7cy1RFfM51Q5
vAfH5TYNJIg53wlBi+i4H5CS2I+39I6ZW6yeiREsnQT6eQCUuavSo2ufOcy4CaDwNnIG2eQiq/x5
qfkXjcZpc+6ER+p9L7OPtQZ01WIAIDoNZGu75LxBS57z/6YM4IFrTXMSoaT2MG2trl6VHE5M0wsn
shnv5ayb9Vq06VxNvicvC06sUqKZ9Mp2blYwcCXJYe0OpWWqdRfZNN5j+c0Ij71ZTcNcgOAiF1Cy
IsvZm1r7BoM9Cax5bUMit1uRrnIyVEeJHT1KOd18jsAzxy8rxkU8IOGDuwOVTZt2nHWx3VBioKyO
M3HqGCvRXEg5IYse7NJ4T17OopTzqcFsxhtfNZVtEAEul6a9aQPlrPruItCUmWO1CDGWqb+UBJil
UNsrdSbny9jfC6Z9jxii9C5NY5yc7ofmfCD1BcrnFKprwkx27yXt5AvKsaDPnhvpXmjFqa6ai0QX
9XujDWBCuYay4BCHgVPULJAivnoNqqsGh7bI9NU3ww5wm60zwkDD5l/luhBCKpUCjidmJgCcZUiB
q4rvpLWL3oVzhGCyjZ9N8w3mX69cUsACBcpDPWsFahgWlPTJ1PsHzkxrnV0nlsBGLEfc14ighPK9
7YO9EW67DKTDSWZeHCKtMCANdaug7Zau6ewFuAZZ6+80P93IjoZGptUWVSrLM/Q/81DL6DqJm8ym
a+Cl7lMeiHMVRhsKW2LjYQwnxaKMmr1T2FMHeCXpO3j5vT9TTGMWJg0cuiKT3tLe0l1aK1i8Cs+F
kU8rixV1RYIDjeu1DLmtIQ1AR602Cx2atAeleWHhraRns1urNh9tisySYv++d7FvgbV+T4GdOmfG
h2qd4HObxdriyGybD2msg8ace33RJncllYSU0TRQy2Vj2mfmVyxipyd8JpDklTaY5mrFLAlTiIlW
ClXKT4WZpJjl1HMKXrAUR5uwaPCio8nr+7Ock7vjzTLwmqxpNkaq3xO+lc4KLTkVxblzl4oyUz1l
m9IhlpTHMksooR0OAvMktJVJliFJSxYiqKtittNwcF/itKLEB7+tEI4/I2lbW2K8dKRAXvZSf2n1
+4baLO2PlvARtc/A4RzRB0UooTgY82pmP7UTfwFcG3YavE1zk8F8MIuV6ErvdZFCMo42LY0YOd6Y
9Yej9NDPvYshh/TCBfY+C1+wpzLxdi0m4ATSme9uz2HNVvqtCoLfU0tU7QG9C12Ubt6xkXcHgYld
ixpSBGniVe0PJEOl9eEpX5K+6oviGGkHkExg4g69sZDt3TyeKSjyfS3fhf0xV8Mlma/zHOxIiU55
/GL4T13OPojW3NyGDVz2HLq4ss/xpgpykyblgFcsEgPplDcLBxYi+KxG0QoLreiNXS58KVjmhuiG
9RwZzEBSqrwUbb45R0Hk4ktXlCtyhqaR586BeDsSE2UUtwvIz7JuTp26niX9XtVj/jKInA0g4rG3
ChmtRYioSBLjcNWld5F8J1PfiMuy3+AZS2N/0uODZLQIWvunAfhy5km6RqHr0ZXU1jSMVHVZ1oes
mka0uZyz6syzmCIbdrb6mQ3ZWDRGzOBRgN0BTwKmknsHmXwSKO8m52fQBPhVQg3wmqPQFfaVCxWF
+NsAMp7FoVxW+EagA94BRFPQ2F5hVmR2NPWKeNF0zV1aAG7svGpbdC+dOvN1bSoH29I/Fe1OhzAq
e4dUFBiabvCSRuraME3e3sVKj7kQb3QDlDe3YGUijRTeKTvWHMtp9yHUpo80L0J31pfmJrEsYgER
bnHETUpw7VZ7EtUvLYrhdekbz+kf/ezNkqoI3QpSh6yRZqhTZ51cQn8IloIPQdbcOsMTVe8c0/ny
8KXoTiP9q1R7Hpfpo1hXdx5wTGVgHJ1vhdpBJibM3dx5cPxhVHgnzfI2GW9atqUFqMtUyat1qexM
sdNwRKWE9Z2CtL9gJZbFHrExxd2D6SQ/EGpAAAAQWBDDNvfltR1glFxrkEq6Pp519bumKbSLKtoD
TrrEF4t+as7Jv6lwKjemstWtJbHrZlmjYskZ3yV+iDOLSxUW1yXdFb122oVtlmStZRx7s7Za9iSE
KUGOupPOU9UWj16eMNsLRyThTsNjRS1l+egIkv44+PaJM53z/cyptWptSTQOHItegmrB2zRbaKJI
oJCkCN1z1h+gdgbSjyBPpn2BUwF8+Azs+cVga2+dcwYIpCGcsPKF7edvannMdcQSHXqwpo0+4wKx
c1fY1KgVzH4pezKIHM6jivKrKS+uIt/lmbQxBy+INDqmeBfpiemtkvqU0zgGU+ulYOLQBDMBjg2J
bRHJTKtpi0z/INwInyO/XdvNp4NE2XI5wLn2yaopk2KzSw9xDkkNfX3NyZP8WQ1tXyMd7OH0mAKF
KOJLKGk/sD4Skmodhf6L4qDHjaPu3iBL4EzXdEXpWar0vOpjE0J8klA1zAvmWl7dm9j1QNv33EtX
rmVPmIvy3DSqNejKMsXoKQ2js4tfFnVTD1UNb0FKdJIZYPd16qsTHKJo5kDPhhXqdbAbuqOHq/mE
Ohv/AKi/rmAco76fKo099Yu5WxQXuUyXzKVZXbjbipOTEghTDfTRCIGuM3sp0xly27PaUZjpZ5Ou
66ywu35qRCElNu5YQlR/RcOA8xbEli0V/Q7CTmafG5VQRjNbpkN5QdctS1+R/FbNwvRQs5FPpdMj
51mRHmTyAhKRmYBS42eUGAcRDp/P+UIKMHPW0R/bedtSSiB5Q7/oeuGsj2P28b7YG40waCJPdHcS
/yHLFghv0eIfPcDQjtPbI3xR/ANEnrp1ZHRjNBkWTvRgVnO7u5fwZBHWTEskram1yIXXpoRY4y8q
bdrmr/C+HfJ9xfvC3rjNQyeta3sVOMKs9Y62fxfCPbVmrXwOs0XXfMTR3IrfPFB5/dXTAKeeSlBU
78VlrWiexHBuEELV7GQanEKMPU3MebYvON9HxzaiY25KA8nTu3MMCptDwKJh1Sddm8XtXq6fYvVs
1vpBcLTXlL0zNPfUwDOx3gNNFmL1mLmbynpWKJZT+uBhbSfzwtLtg1k1U7ngo3loPCoZERiHFSL/
1KYyDlaG2WEByz4JDXWrDKLaLDOx/AQWn+Z4nEdSQSVa7C0Nak/vs0T1ET3GSDmUOWwsJelWlWCC
RCXFxjYSloWqk5c1BKxphuxKip4z8RL63TJDS9KlpPTmfY8BTu3xl7Rtp9hryc/XeZqtQgG1VCgs
JUQAJo4w0Z075MG0c7f/cM2pafsHMSktWsz6JpVETh4S7Gm6mmsL0L+grZc2L25AkH0sU8DoYBvS
UrGMc51QxUMH3uYaBVGHHC+LXvGdu3NFDtEJmmDfPdVGzPLbLU08ctpoWeoHRT7IytqkJQQCKRp3
IUf1otuZmjTRsizfqIZrz3xX+wE2geEIMHfuYiEFsOjyxWtJvTiyufLReAU9iHYAAx+Uw60Vprgy
0WU0WRhkif57ZMJ6dYFmOlld0r5NVYpas9/kSrCLlOLsqVB+hfBRcLytDTdDE5y9VnjKxEwRoZX+
yjLdldwjiMBhrU26GVYbNQBgfML7Z6LkT6mPnqGZJ8KdXWEZ3UXaNB3kRwEo8aliqNYsrsqgVNYD
Fros02F364rCc5b3dLeB5pOJzWnRlVvEAl4RTapM/CFk9ovgAwuDTOk6bgeu9qGzWefhXIKYbxXr
1lvoHuWK2305vr+NLRjsCBWooLSEJl03MDvjZWVVcwMamyvFc1s/uY63K+HmaCJdiqE+D1Hgxrq1
kXJMnR5kAxs5Ay5QQGMXZK3MZj6aeDLMNdSFhfDkyPnMAhkoQxfCxsnhjqB1+1o263uw3bj7yCxo
IAKQDKYvdYcgyozuDLqGOQTTyoNSBCtwooAHRmE8L9Ts3k7igx66R+Kf121kHtNq5zeYKlXVJ0Qa
X1iZwsEJtBmWGz8k293akS5OAxdxAlU+MKQ1oYe1C2w4Tn4Lofh7Oypp8Lr6kxnVyPAucOI+MqwG
uc1EnL73zwieJ4Nl4qmZoBm8YZl4xY56nBGcBn6tibIGg09duMJDWt6X9tONBxhu9A8PoI181DPV
FbtQkaWtKDbpQBCV810nuz5URA10SOrS7KUKGqSxWq5R0btgrp+VYwIrqb0L++DGfVwxuB2nCQel
HOe1BTunb/eDfW6Inh0IcNHP4HehU5LnWTglLx3M0xZ2Pv0G8caljWuvYGSBnJeK3usGO0OrYqyL
d5fu2CKCvHZOLw+29DkgnhPsBnltVIXbWlk30lqv3toSo4OCASZky9JCq4gaxCt/ZKE89wXrg12s
cFfMXxpzMW9Tn2T0HtTiJGvdVO6o1CweKrt3u+eYZbh4UzJp5cH/EC1E5r6jv7nNI3so4ickmVMT
hZmdtkRPVCtfEzahWkCvx/m9r6hoEc4zsBW0+NFEdx5IJDFyHM4yZvabWCOrjFdZla+koNzErgAX
SSWklarwI+R8IGcbmf/WhijvFFDc7z+pMry/Pw2t4VP/4nJep0GYRLHYE8To3h1m0cY+Jktv8j57
KlZBORGXUEvEybMwRVoHV3ayaSbnamZOaE5PneWXM72gQdqJcKHn39+RrF8bZSNzVdcU5EIwHOXO
kesVHlUiHA8h+4HF/I/ckCeppdCedOa07gYQDFYrrFHPb1AoKdTl2DeCXoQl1dmmAq6qKT1XGYb3
737x7FGbRziaasfMPVpSuDJgelcOrusdKFODgamoyXtorsfmIqaPobZtv7RuuICBYVe/iuJ7X3kS
cElM57BZnIPo4lo10AP2cmMicHqu4efF+ga9q1rNoTueSJyeG2e60r372GkLEXuMALvQnUBBU80M
SkAQaIbUxnkpJRjh0IEQJ857Fc31Im5oeS8xKLwf5JT0ab8aA64L0sMpyS7iTrlgQZcem+pNYV1m
72JwRME2BPDp0wOYa5ui8xc2EDJzs500mJjVExsvqJj+B12l5sl4Br7VlDuFbYx6sapXQBcI3opm
reMbVAX7waUrUh5azHShkckfRcok4AxsQycgd6yHL9G8ayp8ZLdaeFG/R6LIDuO68kQUdQa6cwxz
B02Q+hTK6tHzd04CJ8Y6RNAPMSTwaREV87JbF7IKj/NsyvvK/iTMpmwPSpvNtey9j7dIikCqn3I0
WDrBHikTFCMlVDESnSz5HDClpOycq16F87Z5ltP6mFfxuxwYM4szj8SWH8Wc8fCpwxui2waaNeUk
4eXzFqcADptUcBPTf5dtEtHbdOGCsZJ1nTqryH4rxH1MIc2xPVVNvGuxvpJxM4HWtApCVh1lzx7W
051XoN7G3FXQLGGXQsvrfXxMUopEhZA05blDDIBiyy8e825TxVsZhkEO1xkOXeYj+/Z81k+t+jIx
bbNF5I5qMyWSWu/pBhCUh4bBaI+VuouiEy4wkrO2dCxyvDmlYkOie4EOLUAZ57wUsvfDdN2nIF7F
4tRKH4PylMbyTKqde4G6L6prJM9EgcXm1K1QlhSKu2yTYAL5OYUCWUXJ+fv5bFzZGLWRFS9DpDat
LoXSiRsLMhWcG4X6zSuoc2Er1hBZdRA/l4KtD6WToB4iCdU3zpHg4I2bTyC5tArKw4CeR2jvmsz4
ElT4zVE5iDHeUlpcIsdK6vgau3X3BPEYg4StC6EZbUVQQWDU8yk8zsygmmF6BGupKIBrdo2wKcOd
YG7qaGPpEvSKhxDELYQcExantFt1fnGsaQiFFq36tCqXIY3biea6J82zLomtTRPzo7C3NnQfEXp/
VJ7pCc/Tsj0FbfOu2PVKbbupgn6+DbELlp292r+28Vopd0bf36pvruyN4sjjM9YbW6tUKdp1Jx9c
CkvGzyhdyNRzA8FiShOcHsL3X/PKxxRHH9Ow3bSKBS6V+K60NuMccTx+Qu0AKv61K4yKtS5OzdRt
0G9oQzhpfylA9Msbu90VI21xZEkcC3njUw8FO1+ewVAU4Qwi9hkaybMMBdQtA3b1j3uqMY69UcO0
i02jD3YJihpBPijh+vt38+edEfPn3zdrCn81170qAAWO6HIWysRQrUXP8V6L5afvr3HlC2vDQ/1S
EFS4pYYkLcl3dsDM8gR2XBZ5GDcJJnzfX8L88wsytfGAFS1Y2aHQ3gG/oALCYC/HeA3KKTawmuNP
TJigkRMuYJHsYrgRaXAneBcb13HB7qFptbOo3vcwgIXPIKO/7AVrpwDUyYWFGW/cgCVZouubwi0v
6OZF9UyLrJkCKdYbWPxZvLSB9jhf4Z8XFOa9G14k6ez69Yx+2JQNOJd2BTZgSkETNPBeqnifQM3G
J8MK2V+k15z8y6pdWMJT6l6kQDzlPZCeH81qF+6dhMuy5dOKFyoy6p4y9VSTpF1Ge4gUbUrAQfua
eliSk3VQAYt01kbgK9K8JKQnvrT9o5wDx7jRPm8Rp3DCAwH1AaO8MDVuzGPpypqhjaaZWHLQ1vQC
6KBcugLGdWhtfwiq86g6CFQ2doSPLCL3+q/NPG088+K46aBMiNvSSfWzkQfFAfwJmUCUJBbu6nGM
NUhozCBVBdiimYZ2/H6sXTPeVkdnJ1HoRSWNO2UrFDnYXW/Hi6DTz0JFjRPDBYsN1gD655pY0vn6
jDJxXgsFLM6Gw3JFbzOhZWaJnnlj8F/JpzfV0SRu3KioHTdTtm5TCGgvw9JW8JCPhRcvEfFw8sD6
PhoZfrZaGwA7uizCbtAwvlTLEEsPQ20veRAOdJkwXev4rOOKGRfxtmwQwmWBnJ9agypHTuziobF0
H85rI4GaD5MO8b8HBS/scXSpzMK+sWgrw3f8wzFCHR3PKkn2fRG/0Z1e6XjwGfRZkkWClSLiqGll
G4BuQDNi+irAaNXMZNd5OPd0B0fxBgwGrkbhfcZVdE7DbqlCQ44gvLkkTJrkBDpwSfO8WjU5EA3q
0yZPachj2Gh488jRb0XSX3uG0VGoVS1blAMrwfCpAZqCRzMV3+w3XKZ9Wv9Yn5gKij9zpSk0i2ZQ
IVP42Z/aOT159VvzKHDeAMN7b/ZMK0x6lv1WgKLE48Mn54GIGsEc513PsdpYGf4bPUpMZeWJ9Vx+
BeEdpHLG4WdIIDvNFPaN55zoDnUuXKhPBVgWeEd+QiMSinmwKTAOQNFMBt0S5ngZY4w2yV4RMufi
JDriTWmq86A4YU7Suw68wC0t9PhGfsBPZ/0/fevR+UzupCzpMXO6w6R9oayCDbDEHUzKiUt6tDB5
MIn+Uqf6hgzVqbuwIEFOBLLH0oVODJPO2TGY2ROq1xV9teFfzaIposcZ9ihTlc7MmzJH1LYMp6gL
D8gY9uGSgvoOt2PIsUvAwHW4rFbV1p2bC6RUf3UEj/Y93XTsXE94KlKUp0jul/JSPCFFxe+ZtO9m
hm3SXF/zmiftRJ3hVTr9fHl0ZsGCbucWlXd2ywj/yolcHW2OXl8FLau+TGAbqOMM9ch0eEX6hGJu
irB/4i3cxxuL41C2/elTDv/9l80+Z3kIguFa9k44x2tiCY7dBYPtaTz/i30xdbTRWCVEkFzujDvb
giSeBXtTho0Xt5Rd3z/En4siUx1tLaVYZ2YbNMadJAzSx4qkm8xP8EcXFlaY3Yx8ubI6KKN9JFas
HLv1nkYJaGfaVDO1e+QsAe3AWDQ6qQXF1uzfQ+tWkXSlVlVG20SVNHVmh5De6woLeZwphWwT0XjF
VA7zlGaWyiSOxDcGwpWi72d36JdxoICsqmEIYsbGsezFNwWdt37r1V2p9pTRuuqoetoFqkJYjmOc
6gxJHuaI33/7a+0rZbQWGUZkJrpb0ZHMExyLghxEPXAtvZyin8DmutV7bS4ayGVT2DUHqQXp9TRM
pjDvd+eR5lJzkueKybWCZ0CVlXRHEsuZtL1YwQ+WMQXpIEOSVYM1uih4W72QxXVouuK2wjFi1pbI
V2qU3JhNxeaLKuPRSNKuDcnM6y3jzowk/D1tGwusULQ+Kkxmp2HaQt0P1QTfAqzovn8TV5rcxjhz
UpGYZqbvBbvG8fFn0+O6O0hCXAGosutLLltITyzlChNbfw680cytPlZWgtS+B6UprCSnbm7kP1yZ
kcpoKQWJzXu4jmROFNjx4PPNejbF0WAiazf2oCtPayrjRTLXdEQ+XMJVAm+Zw9abxHzMeW1AftMk
Q5w3rVHs5Dq1D56bV5swQuWGyauPvCrtZz6L7I264drcGa2hbhcBfRt6yxjK6Bh4GxNSVedlNyr1
ay9ztH4KuqL7Yut0d0K2I1FBbhemhXvMjU917eZHi2dR22rSKoQDeGFO1xo/2GJXy+L8+0F55d7l
0Zopll4UZvBi73QTFxlVtF4LLFLlonkPa//WwL+yMMujhRK5qdvLvchFOlowlQ9rPErqjR+pVJfu
1rT6Q690xgTX85msQkj5/tmurGryqOLNcJfJMltuUb89VtFL4t9Imh5u+w9b8s9jwy9LsWmAvuYZ
v+tImyAebPRgZUuoLN253s/+2r2PVk3dK6ssToZ7F8CmzYUXxDc242tvZTT1c7wojDzilweftDI4
N+KNNKlrQ2k04SvyQyObxeoObj8Ww500g1mMa973L+TKNJBHczgvGscRZH5dM9wJcRe2jDH88vvf
vvZBRxMYUk7r+MOdW2g8RZRCgyo9vjfxzBBv3P61lzOaxW5kO30dQmVRZYTeCrCxjtXChZ7n949w
pRb5GS70y5j04qZ3sLxNdjrUcEfs7YlkGPJarbHTIwvPZKCy9lohaHoi4/v5/VWvFMI/4w1/uaob
QrTq1TjZVV71ngSKRidfiZZBiJ1CElRoHPDQ/f5S19IupdFs1qsqYUvs/R26m2AvPvYRUuSpcGof
lUl3YyBc+Uo/OxS/PE/qeWZK6qi/K5WEA0OceXjGZua7b8D9TFHL30rcvTLipNH0DlvPkhS7wHYV
Eju6mtB7Mtqt0CFCK37Ubnqjp3NlrkujuZ5FQqiq8Dt3tWh6jxkffmtbib36/pNcmZI/d/5f3pbr
+I7lpLm/U51F7T349UG8FSR/7adHsx3kuBRsNfR3Ap6ckdHijzvP8hs76rW5MprujUF1KdW8legJ
V/QYBRXOZhIWgtMeY9Zb6+y1q4xmvKb4NXTM4d0Dy9XL/APMxiedwZ60mGp8fv8Jrs0KcbR/d6ZU
1l3IVXw8rfKZXxOBgFvCBOVbJWxspALZjRXsyvOIw1D+5WsHXhkQQ8yVIPLChKd5ilrWLOZ4vOdE
Mtx4oCsfXhzNcouUWTtI8HHsrOc6fAnDAruLy/cv69pvD7P+lycoI82yWy+KsCo41qhb8cF2S+/G
67kyo8Xhor/8OIKrQpGhke/UHabsFYIyut5HMZuryY0V8MpkFkeTWS2ruq5jrlCVT/iOoce7cet/
/mFjnD9vabZbxXoa7or2IKh3pMjc+OErLWzDGr2Uwu1CMwujcJci1LeA7eBeI0+eVBf7R4FKkein
W6SEaw8xejtpL1WuGWXhzofWmxlPZXFj1Px5T8AR4vcPW0lx37u6FezMXliqmHDktJ09bNSNW+vo
n3dRw5JHVwjVXEhjrlAJeLKXuFscbeGrzPGzVPzZ92P/2lOM1rzO8egwax6vB4FrpZ4DG1gbRD7p
bwVfX/sAo/Uu0JNOl1oXtFaOnsKihKMpvHx/81de0Dgp3vUVwcr7INz1l/pBek+/7B8IDr//7Su3
Pc6GL5WyDlHRhruy0zVctuTnXBVunDuv3fdoMSsx4XAMj5defalzQvee9IV7+v62r/30aC1rRYhe
me8wswgNAJ+CUiareIH0vk6oFv6ydmj9xTc0msRGGumVU/KG0DcQiVQhyf/+Gf68ZBo/scdfl8yM
tCt8xhgxJaSPbbwQj1a8Td9uYcnXfn80c62q0GLT4fWTmig9kPM1xBjnaDonsA2+f4SfldT/Pgsa
5mju1mniueLPT6xNon3xlh6Fe7AF5VWZOi/mamrPIWF+f60/b8CGOZrCpfDfo0lkNAl7HcvGdIc9
3PL7n782EUbzV8UHx5EQsIH7yPgzvIfF0/c/fKUTZIxz3W2rSPSwSMKdJk+SPRRkmOBkElQQe7+6
BxXqsTazn50bp/Mrr2mc7S4k5Ax6Hc8R0PZ/yh+Ee7SigDXL5C9eYDSrWzNvAPm5AF4kPc49e/1F
fsAhr3/Tbqx3V9/YaHYHmSCZis8lnLf2El+CL/WrOAn38JtLaWleyp1060rDOP3D+P1JCfplDkLk
MWTA13DXfAX9FCofwmLczO5llaDwab5xP6vV98Pgyvgyhv/+y5V8QdRF0xaDnRDDvDPmliLcmBjX
JqExmuhuY8tdOLA5XAEHnMQhqa3QOIjiLAcmW4hotz2yKeKITnODdm4mlEY6N/Wi2pdFoi6TsEw2
7PP2/PtHvbLwGKNFQdWLpFRSKdhl5MhCuvvhPGoDI26CzuD7K1yp+42fJNxf3mYhNijXCTPcxRe0
3lAoQ3MSPssX42T/4BTz/VWufbLRkmBliSESqRDuDJfOMG3zJM9vPMCVnx5ngrup2MB55/5FuvqR
QaSpb9+462Ff+sOQHud4i5HS5eh/WPZ7hlksoOxX6rTFKbLJZt+/mGuXGC0BiWhgD9HXwa7GzQud
PJYeOhDCraPjtZ8fTf+oijvydCmbowg8btt5y8a90Se6UjeMA7UjUSmJlOSnmxOW3QTq5LP2LTp/
/1qu1fv6aI63macJZgMliMzG9qE+ws0Z0qAP5WtxqF+L9xuXGcbfn77waL6HmYf9RcBDkO9Gdkw3
ZEdMsDGTlh7oG6HNyo1RemUi6/Lva1br2ZbtQcbdwULBg0srMRtcNvbEu6S36s9rM1kfbetDeLWK
2x3FrUu8LYErKH6oVOZGvoD8gce/eQuvvDbnRtM5q6KC2GVeW0YYoS2sqkq78Z6uDNix+sEXpba3
MzCKWsDKjVhl4SXBKOv7z33ltseSBqURqt5CAX1X4vwmUsDZ0v3PX/7PS/t/nM/k+K8hU/zzv/j/
lwRbNc9xy9H//edDEvG//xr+zf/7O7//i3/uvEueFMlXOf5bv/0jfvjfF569lW+//R/Us17ZnarP
vLv/LKqw/HkBbnH4m/+/f/gfnz9/5aFLP//xt0tSxcjT7j8dL4n/9u8/Wn/842/ywO/5z19//99/
uH+L+HeP/ftn4BXl2//+R59vRfmPvxnK32VJNXRD1XRRU/XhXNR8Dn+iaX+38LzURFXSRMUSh0kR
J3np/uNvqvZ3jf9gWJJOfLIkDRtfkVTDHynG3yVT0ixTR22liCJl2X/f3G/f53++13/AJTomXlwW
3M1vE1+3TEPlylxK0RTucHwmLwt8lFwFb9DI9iDeCWW2bIWsWTpGF8xjnOQeGkepjr+8oX/fxK8X
/b2gHC6q89CGxAUJMcRZ5vfFgIOiZfiqgTahisB5MmQ2CLFKnby2RAoIHgiRK+wCRXZ0ko/dAk9b
N2ylG1vO70vRv+5CVnRJUySVj2yM74LqNktC0V9lLv6ZaM9sGcqB08tDTEL0Gsn9g0WqwPePLuk/
X+n/rLXDdSkEDVk3RFOUNGnc3/LyTugErUiWAt57j6SF3XU4xXX3NdRHVBe20p70srLDra3n2oeX
pIWKl0FC4rSEt+Uk8Nvukpdto77i+ig/O76BWbDn94r+2LqxDzaBZIbMMV2L85Wr+XJ41gK9ku+k
tsa0L0MdrqRRvK+tvPKWoWIRkSFU+tEgjDkrAmz7bUls5Vkia0mztb2gnApdpTzHUNqmGrZuCZYw
pGTx7TKyyyKLsDa/bUx85Zxeha2W+PR0ErF00G6EcvCIy3H8GbDNwK4VVDJF9HWPAx7+TY3zaemi
jeJZwTW+QS0Hu8Bayn1wTK3qaDXuc9CRZGWEpXDCS80eYjbKM8LfbN1JcnoQ+wDZpB6LXyGRJJOu
js8cKvSzo4bCyk4Hrb5IPFttcxHf8GX4wzFJRFkXLoq2P+hZj6jLJUVEyvL3zLZ/CKFCZRvp8tJK
FXGGNCefyN3gA13iLd4EZYj3sYAgspYjhAQ6FNz/S92ZNMeNbGn2DzWeAT4B2DJGBucQJUrawKgJ
8wzH9Ov7RFaZlcTMkix714u3eZIySATgcL/3u+doWZgvwxKc4pLJ35Zhpo1Zvep7Exj9NRibhrH4
eXTPY6xeSj+7WG3lzawbm+0nx4Rml7YzOJKKaa2jLWRFWdJW9YPyUXosJaJar3WW72vbDChVQ6Nm
Zk9GD5A9bKzi0c5Oj2OWcbUH5ij1j7rQjA0bjGMAd42aHiY5aLBOyQJ4jMKS+jgnC8NDSWAzH4uu
nfyHRJeQYYc8xyqBmtVRn7rZI+4Dv6lszyJdp+6d5ouaj0U+xl9s6PTjXdv6SIR1FYqTydVCni0E
HLAbeNACAG9YhTfrPDGSQ1zbv3NmAFkbzcvH3sTgWZ/pnthzkmdYLj1nZYTIiSzg4hpyzy4RbojY
WKRlws+ZiergJykpT8LM/lnkiZFHn6nf6noe4X/tc4b7v4azb98XawXDOS4dsoPAEwKP8BKTiog7
bDEBushg7pHY9MyDmoIFuLpUKajYoExW7HIqh5pgqbIyoiFtCd8mbwPISq3V+0jkA+bRSU/Fbknq
5pwPqtFbRL/VZ5/19UJkbAoH+GuTeQeVJpD4DK2X66KuvOZ5HBhqZNhkMeOmLHK4lCz2cNjbkXng
jd8FkNPH3mEuJAsSU+3nIUP37VnOP/C284Rsq1MhcKSuyTxLycqyLZSJaUtm6WUkENsmOD/aSMte
Nh1sn8zgukuG4jL2XRaBPTE9C93fpbPZ8PjGDtq3eGSye+xL5qdKGUQXe54YdqMIAMd1gVHLp8wm
pr+dxjp8P5tcFu/gG2LjSjMRPLdVNEFiMfJdqN25vc8qOxdQXtqcC52kSLinqkvzTzzVwFPiXGgG
xmSLkyZdHCxOfZcE4bHMZXXH+Ry+TJxx9mSlz3rzDhjBmH5jDpJ/6pbL7J94Rcpupwphy5vQVf31
KHwEwLFfwfO3yyoKphxCb0QDIZav6dQ3yQ3UO450lLKr9QIoFuC5lqHDeJaE6z4rpulG9lVy1nM5
aQZnAiiIygnhB5NKqL6uRQ4toHIjiR19SOEgsH+w7xewMMGuzIR9Fw4tszK1B73+ugshfpVcyay6
4cmVEXz+Lsp3OpvXs5qHiUmgVsOXHKo5rO/FXF4mq0IxQYaFlLdVYum+h26pEYdA5wYBqvV4cFSh
1+3CKvTVHZXND2Nq0HF1DMB8Awtu7nU+tvDWiqED5mnk5O985Y+vYgard+rQgsLQBReClVrC6sr9
8sJTmpgO23pFDv4fNHn51ZdF+FR7fo+nyUV2sMGKdGEc+fMraMtmuFqgpuwcGleAOV2GJHw/cJ61
t4pHp3JnSMIqAV0XlGUCPCgjby31AjAGxKOBFTyB9xl7xJAqEwnjgsUyd4cuBiL0BH5rru+8Jp/W
uy6KcPipJk7SY9+mgFiF6dMHf5mq4uC0PoaganEubAIj0YstQ6bUfd4xqnSlmeB+zHXRPDhDTYO5
bhrmUDQhHN4OrslxDszcOFtS6FxqpxYM19Nop/0w6LlFNSCxjCSZ22HoqLv4cVhSYCIwjYlb8YN8
ZvGM4SI4irHZdmWGFic5/O6h/6jqFSZVSaOnjnmJAYEZqo/Q5GZyCdweN2bsGC3UY1o/Z7FswP+Q
cNrXthefKj9sX1tbuMV2KLzWw5zcr90BhExwHixUlQsr9rGQ7q0QXncPT6MZX8JMAM8UXeMkewAj
9n0OMeKxmV3LqHo8mEc7RTmGkyQJXNQrJTrW1vSuwmywMAgknGUpNnKxjEWmerH3vFTZ/SA6EPbW
TQZ+trZdHLWbYoQZB5XPuALJla2XpEjxTRe8LoDTrWV10KwwRJ0VdeHrzvXc7sYNKjzJM5A1/hAt
yhTkYpu7hRPct94yn8MWPvlNEHR5sp9G+gV7lStQIjU67kO9QOlB4+d13V0NxQMpc9UFSHHZCvbX
PdBWNgdK1d/s7I63QeYs89GS6R23q9fqO17bU4gayPqvTT4kDU6PtYeOVXgriDHcwt8J57vljU1r
yNFwvuB2mw66PYzrMJ5YHrzpewYACoKHCyLhOAImxpFq2cVeLQkNH94+cQEquyOSkZvpO35yxFC9
Hb8Ovn5IGtxmtQ26HUXA4HPYI4FfvJdBYWjUznByG45bqbDAOsNu2Oc0CWF7QNOOyuToDT2C7rbF
UGb8AlpbLw3vRdepCOIXSZPdrkUfvAb2cowNpf0hkjA65VOC8nGq1XEMVqaoB9yYdTuhTHMGyM1V
jnjbL0E7kK1974RF/in2gPrAqPFAfhHn8je+O+a31I68b0NStidHmvnUhC2va+xNAKmz9LPfaPd9
ppvz1AUCK3U+O/syYqMweeN5xbrHrrTat01xG0n5uVYdftfy8sQ5TXc95kMPEAHleLYwCJupfoAH
PsSHQiynth/do41jf7sYlz3/OCzHhBjdjT942c4xTkmn08l2KQSc+yIoH9gL1dvhQklVbnDuhpxt
QI9/FzXCJhDhXRsSb4iC/KS96pAncbNfwMltg6I6WmxGo9KA7GEfWjV9DKSCwZlOeOZr5nJpCaMY
KvtsJ+cuvCuxouy90R+PLA8/bFjnB+13n3sYjkOcRUfXDz+4bYnoDSf77I31Qx4R/6Rpd+LvRNic
ugbSR/6xjlmdOZqJQ74Qz9Pi2CU9kO3yiV0yk8GO+xQxNaFCRx/jsicsbiBLQr3ITusSUiocXIHK
HjCMXoiX8kMgT0vNKaoZwE9LYI4eIa5kqJ07vkGcDcbLzskqybi1QicU6yfS7oSYjpWcII8XDPs4
nlKw6719OjXNI7v3Gc3POGFVE4NlA+jo18FLphvRVuaZTrx55f2W3I95+1mvI27OpBhubeBGu6b2
ixMg1UchceL0Onr2NBKcaGRqmSPexl38j37i3nUdQHaOQsNr4yn8oqU5JCUZzFrX+iQdP4H4Q54c
A/GhTQogb8knYY23nTKMH504OINzIdI1H4eKsikA0xC85Nocmi5HJCWGu3XOrr1kTl+qMQGYBIyS
MiVELFI0UtEODt1vgUBx5FFcLJ3k2Hj2uekMLzr+W6eeYvfGV+W9MUy094H3ws5lcaCocfdV5Ww+
Dp3/AZeYt5vhcmqoBwcYr/POgsbhNYS5yHKbL8MNWSdm5AVcN1mU8qzKsgYyrp6W1T/LREPsXYW5
R/cefNET3MIJ3DAcy/aGe9Q+mw6rsStvmyqqbhMYKcuU3VVSgRDKG0pB1GOvIIowPD7k5lozVrWT
jDgXwNYs2RUIztPeDb0L2T9nKpipgOmE5OOglDo7Yjnk6VgdexiC0Gta/+uylMnHYBphkUlGs2UT
Fh+Xyhf3AJWLZscMm7pPEhsBU+xgXpXGeyouRhsnAr9uIe5t0iwFA+H1FZa+RX6LJEjnMmUv5cbY
Y201RlsnRMAbMXtfjCXDwmHTnPRanGo34w6VkX1qYJKdpmR9dkOMKW7d+p9mT14ai9QBGr+m7jz6
wz4ql5Ni3ovIupOeqlzIY8O4z853obPXUwQbpl6S8nVt3HcLSLNnK3ndTQEVhIjVHyaPee58Lz6P
GVXHMi/Y9Aq/2EYuCMtKpvV2yaMPmehuWpqQ+6XM4IrX1QRZ1ShqA8symE+xMNHdygJ+I8m652ge
8JSlYXpX2i7dO1YeJr6ajTvV4H4T6SJYt9vagxqXJ07HS5lg/Sor78FTIUt9PeAyrZ3okIY5wiar
UqTXHtFxD4LbyVsi6V0xKje++mE8PGVxA1g/JQzD+zK6Uozf36glay8mjhtOnelWL7PzHK1ZlXN8
qfQX35+fwnQIX5XmWnHChJKS4TptAvxLbHxHuJn22jPuqebhYUPOnN0cuu7G7Vr94vM13zGUB33W
HyoaQo1ldskPQNjLuASk5dgDGhTYfToenqusYJ6TrtecFxeYQK62K/iw07pG+bmzBjBfCX2pboOX
rqF2gTiuBKckR3MsMcdvFs2RoIRpdpMk6cvQzmgMLNsHwUw7sKcIQFMyTLeyluIqb9Me4K/5ag1r
5XiReiJernAgryhYZ/Qd4EXGLtxF4dqcoMaIU1Fxu/ZwkNatW7VYsfxCDhgExjIP3yV6nPsGzEUg
50cl3UD20NWiJOMM6srenNNhjEPo6vOaKJgVhtXhAiToDDC2rhcx7TEB1tlhc6h7HClRqNsYjcBC
yOtqjVK2z1glROJh7wJf8yUIIzuCU3IKrfDDzwO6A+Wspgn2rqSKyMu8B2om99kQu/Xy1Zu8OHxU
fft+mCrEAKlINQiKbOVvBXeT61oRAPMYO/sUNhSQ8cuHJIY4J6X16H+M50yU3Wtus0pXx7nxezNc
hnu7gA1S2lUpeDCjlZwP66q9EV+gkSV249bKZVxRiE7pKkFGOmDbxm25ji4TH5wSZ+nskyjsAqIw
U4vg0ivqz8wmM73WKrGXoLQAqRRdgJ+W6deWyf1Nr+J+00TdISzFV166wyYssu5d15LxA3EsvZ1K
HdD6ap7QQpT4KcL6R92M6JsKrmnvt+/hSO3WACTPZOqHjmxe1jJxkjEtDcNMcYBdM+Y/a1iFLWsA
tkBXfppBdu/amVuzTWl1uLq1x45WAYgab/QuY4vT5TTmfix1X554FLt9nOT+UypL545GJ2dGWwCb
nohEMYUZoLV0QbVM2sE8PJgbZkDS4bi2Ls/TspZAWnmTDGZ4Sm0v+XX6uXkJ1gzXdTR0MZbvGdpf
1LScnWbPyR7Cask/eU6UwT42+b5Vft3uOrSxkLPnFEudKzzu17hPsmKLS6tgmDBWVCSWNuH8u2qf
RAZVR/YSXtiI6ykJk4NORTxum8WXL0nqRaiddZ6cBF/tNhuggCkg8hygpwIfAJzCNOnm27afDBOz
y/3cq/x6sN33FmVChqdio7txr0oFSq8Idsm8tNey6rFcRBnOCtCQT2qdomPdd/FDFXXDeydxN05X
sNcocJjnHqcOaGz1D89ZwGD2k+hvu2H0bh2Hfnwq5cHxQr3tWYb2KFjupqB09h36sc5zq1ORFMUh
HNna0jpldjq1F5A+EQX/7OpJwzWl4xMzcfSulbN5dZwYq4lB+tOP8L/VFHuHymC77FPx0siwufYu
1i5qse8Ndg0sPrg17Api2c3aJzlhvdZ2lbfuOv4YKgtbfIjr68FH78MMfX+t1HLMKm9+qifA7SmP
+kOStuY6zUNxaJgBG3ZOXZv56Evp3Nke3v12opDxGE3+kGwq7ooXSjQIxDy3PTplhSdSuf7WyXxg
pspHjqtFBpUm5aYXTv3YjuJsFHT5wsvLpzoUPhueaD5BfvWcvaxT2FSmbLZOjDY3lWij4YDD0c2K
gfsZ8GhMmTPx77ARw4ouxjU6CfguB0xo07JDh+bTjbNwBvPeYc44Y9IXyiMG6z7j9xu7DtZlPQ3b
pBs/udpvPqw5/0RnITMbaIt0v9MTDAiHWfbSsh/uwrF9pzzKeNPCqGKYJgyPJh7WSdYDJuFd2NYq
oaWZTZ63LwHfNabdd+EwfLGuQsRMxfaY2ZrDgVOuWz0jL/Y4In7LOGJAjMNSbl2dHAbwCvfKAwtn
h6jYO0h4GYpb7Asndg0jLCljbaDAU9uFwMPouHvMc890H9MZiJCgoryL/KZHxOJ1tyE//zO1jXmn
OeF/HgyVyY2O5w+6ypmTyy3IX6ctmH+bZ96FSdLunAEErkc5epy87hTpCjNCaGLnw+JWK1cXP1tf
QOWFgKIOSHlAzEckdgal7Puh5/DLSJf3Tazdj7hnk0zJuNJIWMrxHaj984IVdAO9YNkuEAXuopp1
eBocln7DVqKaoKPHS7xPlSx2WaY+0nWAVLa2BiURm3yPsgD7ON7AQQozvK1HcVv2AzatGSeEqAZA
yGtVX3eFO+9LX9uHOZaGIRlQ6RTqwg+EHdN7hnS+2zmqHmUKCdk3HtsQ9tpfm3GA8iud7n4sZnjl
bg85qgIIpgc3PgpaIk9TNHykEgUw1NnakF0detmTulCQXTtO26jqrrm3qrMmXnJNE9XxUFexgbnq
JgDLHHvQfumGx7sKhvY8ADJnUsGvdnMKub/PSyaT1+FTKboZonaQ3FIjxV3bJBJxfN48uhZ5FmIS
UOuYZS5qaXsVLj5OFU3SBeec3+SAqTr5xQjtHMrOw7VY1xI0UBzW/TdKUevXPNfmFIQUVYKS14K3
iGbTJz2oUGOchwxa/7VTOMxRUL6CDDYNyTNlgGovaDds1qSBpdXZWyxGaKFLjMdDqY7pUAX3aTLd
dcbD84ZPwE+c5Xpo+/kxi/CPV0sUvwTsN8BO1wFCKlK5YL9nY/ynJWorNqQFy2m9wMyc2/66ZB1t
Z/EOJny1AZH7noktf59UXJ1JzPeLdS1W7fbQVRWNCKWfZnfijk70Ci2MElR/l4Cn+tKKKlmvcuMx
Kior0ed744fZnn/ufqaC0I+fl8lfiwObkOZIod+/bt3I6TZOWKL6ZrcOtY+K8MnUWRVfaz/2xEeM
FtvV1zXlzyb+xsZiebU65J3lXlpNoRYl9FWzA9v9MmYlJ3HGnvyix4UjgCLBOL+tpS52gVbgvnrN
RniRNSXJGUfCAzwyJ977YbJtGYTkiCMQj0GaIL4p3C8iTqs9o9j+90WWPe/iet5S1KzuWxfsa2RD
dfJtxOkpk2hRpxZVU9SDKM8rjCwtlbareRxrtnDsBYgTjN11HvBg6iZJQEFmy7uqEQ23zeo91Xoe
dr3v8AJOaxgX5SgLfkg1ZGflzEGxjdOJU+uQDUcGqydkxBN9LSR5UBRcVT/OTlG/eLzfrkTD03hV
tozkpDaRuwtBYzd4mAOrQSbP1F/sHjZKv5kcGd2kC0ewvkzqF+wh/h1dpfC0FEKcl8rV50vF6In6
jj6JrG+R1RVmuCDbLFYfGR6KIFRPI2+1Z/AZdDpKpr4x7S0NrEwAQZDN57MIxefeVPknE4gG+XA/
MnPoBZfLUnaL93k1ODOAkFe8VviJOKwMevk8jN364uWBufLGBqBuuXbl18WkNODGIOD+4HgarJbe
TdbLI2fsgAp1naqTlbFz6zVFi3BRjbd5BmY+mgvLSG3lbl3yQhycmE1/Hqx/MY4BDYwoYR65F0PM
8BP8hZzoGuVhf12gWZVGLvGrTmv4RMHGcRb83lXako5NckONCRaXAyqVDopqBuqdtV0PqQNf8sUd
3BnbAdXAaNNxVP5h54HDzYbdNLW3wA2Gm9kN1LgvZZNDpl+F490wtnfRD7UuDLcupPlAU82APovT
stpZr2veLbZfjwUieipBGqpeJ/1sbyik3C8TrhTZCMySvH9ZmWbZioc2d7/Qf/PHrQlquQ/nTtxT
rGX77/psDlnWOvkJGUPyYXI6GgP0XrC/OZmHL971xxPk0wMqMMfdDc08fA+qMHHPcJ8p6zJI/Nzl
6Kim7FJbFybcTso9hHX7bnRTbhTce/2S3GcXXOMYnhtL7zLKsNyv1XPa+Z/D7nUNZXOHQu4YJBEh
mIg7fDvM6oa1cUNlOz8NIEX0PNJSWKkA0+w9BNRDqeyhj/Qjg0Q3ul0yWtAm1px57Q2/MOoxobfI
eZ460S77zF3qvVmnYYPCAcn5pZtTIz3NqkftVPQwQI4tQ3IfN/XezkD/ZjvL42jFeYYphwUOXizJ
FzC8HYi+PvtUhpALcsOrIoVvoldakNQqjgE1/7hMwLQ3dj+FBX/O/8KGMjf95GsBoVc5JKOSkLOH
w2x/mUbTTuaJ/87nFLjLkvnBdQiMB/D0oFZD3M3HrZqa+9S192Pkgw+0/Y8Q/s/KSQICc5I9ObSL
ERxdC53dFaMOEA+3VM6TTdvM+bFbXP8RJcqNV9gR+2DzyXOLLzIIHvQiqFCae/ixLSQn/4fMSC/Y
iw4oT8v4qVywW5Xz1yLupg3a4CuKJAYxin8oGxCPbRDiSU2rhGFx9OHgaHFHV5x4L6G2m1QzLMbJ
PWbvnvhb+sLJXRwmEHBbSQujmpqtjNpiX1L2i1d7S7UaZcEQS8YwKb3nzl1eZU+lpPrSdexgI5rS
VykbevTQLtbeGtpvWfYvXJ/jMiY3HrhAGSZNslEKr1HHEnJgxxfxTqH7lM1zehdM3fTCgwCfyKsQ
v/Qjd+iqZvobg5lwrbf6MhPjzTyKRRDzKC/ygfMrGapMLXR9KNMCM26EL+Otn3vuvWJjQ80XZW1T
1hmRigoHuWejV6cpxe5Sn7iiz/3ZKit/XNavjXXL/GtEB6Y75Y0Tcp5iRqB+TLKkG+4iGmMzhcUJ
512nJg52UyuMevCLBfoySarkncrdcGFzZ02Z0nBg8Tr1VZ3Gt/SI0nIT69H9YVlPr/7PULpzGhC9
PCYNG6lPQlTjPoLc2nz8fRzlDZiJMEoQamqKmspnyNP3lqSQ5W3Y1W4SH+UQJkisi+E8eS2HJ5fj
xLydg8r18eeMXPHUWmrQLTEAZntRpH7CvyUeCCwoB+lEUcD7UlpP54rOeM9sD3WMK8SpMM47hu6z
3YggDEx2WKWWOMLc3ko8MJ+qRVFXsnIkIgKVxts1fPv/jUv5V7G0/zVz9ktO7aH5XmEN//59uHtt
/j9Ip11SS/97OG3XD3WVvv4cZ7v8g/8KpomAYJoLZcs1RLDYt5MN+69gmvD+4wPTMyF/zAbMu2C7
/juYpsP/EM0xihQT1nP+zf8E07T/H01DlT8S2BNxffj/Jpj2JoJOHNoXMrh8vhbkNv3wTTxrFaR3
upS6UWVdceOv/ccmNj1FglXfDjRHTqlXVjehDMMDbh4kA7ykGSXzC9xXyeqHW82TduKZzt7/dAn/
Ib12yQz/T37rrx8sUErwg5HOC0Xw5gfzo8zJpkK523Zu2ptqsLTqBH0oXJ+g7IjtFle//8Bf45qX
D7zE/KjD+jymmtDcr3E55U5d2s+F2PoNY6huF3Rg4J3hD0Mlv8bhWANcLfgsHejAF36o+GJ/nipQ
FuJqAFZlm0oLhDda4XiRD6Yl5UjxvhIifh/bVjw2y/QnrMSb6YzLZxvhG1YHyWgVv+mb3zAKyIXU
sOl2cjX557isUcEvfn0Vj7PpYcfL6lCyyiOTwFjr9AEMtRXt5KFUrrkvqGc+DBIize8v+1+j4z9/
0ZefKtQEIz2CevTd3oSjfZj7oYziaMsO09lrvpojHuGelqFTLVdNuCZncm8PaWvhyC4+WsXFS46X
JtJLTsFgq73wybElhQc2eeWf8v7e5Qv5249nZICuQEhP/PXnPw0uBKsfrHFXRds5DoP9kIdy62aq
e4UVQ91pyb0XVSJdRvRTQ7b2UKSEHRWTaDb1DemC4Q8z4G8fC66W9gLWDJ5VDSzozdWCWD4v7LAw
+WYBD2KWlJa1PAl2Praej4kOlz9MDf3TXaN9j0UoYNLTqLfPhfDbApF3m6JMqov9OluSKXndue+6
bpnQAqfQ9Kpp+tHyFVwRKxrul0bnO6gNzcmJEue9O/1xQPfXPO1fdzK3suAwpFkZpHhzJ899r1tR
mJSqEkf1bojmXecKdoGo5I5VOvaEvcrwD5f+7QJBkRBHmdCsSjw/LJi/PrrCNtISr892tR/FB9oX
8Ph08acprX/4FDqFIvR0gEPP129mKSifdiG0p3yHQY4LSjTLQJaS5fn3j93frqAntA/00pdsgUKj
L3/+021dpSwTeMcNG/SluKtFoq4rE4EipfwWHVa634fMKc3j7z/1DeCPL46P5X3Hr6Y8ctXqzW83
qIqmjYsmri5XJzo6iXZ+KBr61b6mxr4vJ6+PN4sstLv966C1i6oasxM9V/LCQeDgE3d4N45X1DyH
d2jAk+RQk8faBEud0ffQggGETi3NGUQVp35fcR5CHBrfcivJh2zKvKdWyx6d70CCkqRahMBqlVjg
MqsJxjWlG90lQVTPB8svc+hJ69X3XEatr8YxmXdDJZs9br5xvupmwfk8DnsLfD/xhg9JM5t71ymn
aj8moj5xn9C2Rmw+9ZtcJbIFIZbXxKQwVb3rg5Q2d8A2UFBjtM14XYjRVE/zWMXHxtRFcJDeovEC
AmL5PGjNuFcol+LDHAosYvjBMFjCvvbSS3uVqSRgtP4XR2RgFZwS9ZGxWFabEB9QGrUfQFD7ZBm6
qv9DwPuf7iSWI+mxSPrECy5vvJ/upKLPVhFR2dv6Av9cnRbRQbs4qw3zG1u5FuM92JVq9/sb6fKA
/7IqX+4joYy4NApN8BbWNUVRTA2DaGgpO7NbRUkqqSIDLDipXv3+o/7h92NPwIch5/MwYry5Zfue
UKWR9ExKnoobb+ncfZRQqWpko07c58ueU3ix+fcf6nnSuIK13lDmeHNR43iMcDWarVeHw12+zA9R
Qh9deVG3dX32J2bo/oTU+odrShVJsRFkJ+gRX//1MxHgJk68KH7RNFV7moRm06RBtQfN7x9//+v9
7S3msXpLtiCGqQDFRujXj+ozVdYews9tb2bygjrsrrG0AcZ0w/WOGu78h8/76yZ8c78Eno8Ui89j
X/0WD134uq0tJYRtaQY2OGUQ/sAxUHzBBps+WzLzH1VAUP7g1p2HiL1r17OT9PmLDhPWXzdnrGOz
NkF9MFM+1jhqO/exjb0m2aqqJypSOcHwh+fqH74O4lGcHXVguFTi8qL46bmKiHJO5Cz9bdVW4S2n
1JJiRYRjtOnn/4ePYlMahB6DMLxP39ziYDr6sGX0f+slQMCnwEmvM8dBIMjS/Idv4h+epsDXl8fW
95mseYvWXBLRB9mY+dt+1dGtXbFLQFOmphL0qbmahiK7kUqOf/jUf7iWxKPVZQRHGUZ+3lxLLIQ0
opzV36LYrnZ5gsWmE+TqbTyLw7+9tTlGMOQTKDKTlIguUzk/fW3JvFKLoB26rSTqlkxFw65dLfGg
rABMzmTDv0IlXd6o0mUzqC4jNrxT35L6I2iFZXhJfdSm1XvC7QNUMPWnEby/P7D8l6VRfBJLvHlL
xCNN6DSh6vU2NcRIHC+1B1km9l4aBDiGAP8f7kj+k1ynX59YFhg8YfLyfQm2vL9exyIPQw5jVKMH
Mzpym6VzhXSRanW494aZ9mNVSyxgVE6bEx0/qot2YrYJPLu3wFUOmuzsUyLsdn1gyP7S02GeLh0z
pI1U9PPNhMl2U/cze4mxHXDWrwOTSJ3GzxYtTfE1jWpCKKmcfvRlWj/EdijEvvWBqEJZTya7xz1m
W3JsOiYfRVjmfl7L7vOcuexdHHJuj3XT0fyp6Lp9aimumSvlxpZWrNvZ7wkcf9J7jJZQzyf99yWq
2YNtwogU0EXp3t5wUnO/wpOf5w1fffm+t7Z9n/Nt/8iTProHE4gsZaTDTG+tG9yWVIxDfztvfcY5
gt4DdsTAQP1FX3JMTKAUCI8z7O8Uc1O6VwoQfrTv83ShiF8m3b1yurlgNI0oLpS9lcyGM6T+jbQ5
fbpwjufvYmhpVyS0vl9NM+ACnrECP3NiGF+KfFnI6xYkaBDY4QGnAbjMXyJKbtQQm0DVV61Zc/JI
UzW8JCMNzP2wSg5zcy3KYp+nbc80f7Ks+SGdfc3+aZbDpRDcsSDNXVF+XZfeOTd5mF3itzSTSYXk
XELbMWyzj4qY/4d9of5adlHyw4iR3MGSp7Hdd+lEem8h2IjwaGoeyBM1H9i/gbR2opSmZTquFaKd
sgVQBIGMRPiUOzTN0loAOo+VN3Jd1n5wrkbCOGTm6JHgpFtnvOs4V4f36I4ugUTiV5iB2qU6wToh
HIl7LjzTjm3DQzub6cb1iqq6Kj2Fq64Jw57LmvZgudOsim74Bi95P73QuyTaQrJ0iR1/uny3/EW/
8dJ1k0XS3tugRoodOp3/fMGjN9u0zgPiSUFZXzu6Sr6JWoT5Iavx+60D0cddnqFLT2WFRnuUbvw0
mlU880Euc/h9V3+Y5mo9c1/jD8DFMX5v6y60h7ye+WlFyUuOfnLUPpgu9Yvd7xfLX0cU/1q8KO64
XgBj2cCtf7NYprMmOu55gnkuVx9IwtZb3sPiziKzI5FcMSHkTtPWj6aO+oS6/v2n//1oy44uRFzr
UZ6jU/AWSlAJr21FWQsihk4C0bZc221XYE8NFq+h+qqbvWVSgl0Kms6m78KHUOHIFHzh20BbJLqk
bP6w3fz7q4rH2XC2ZavCduytLGNwymBySoiHbcARQykvf3SCFmR3EhZ/YPH8rfjHu4O91+WXD6Er
+m+3GGFeS6v8QW6pQU7Xc026dcnq6tZXRt0sZu5fE42OfswYYfI6pKicQurNEviM+Jgo2fh4i27G
QFX7338xf78tmJHVf52BXbZAb9mZKYxqovr/l70vWY4b17b9lzvnCfYkptlISVq2JVlyN2G4JQl2
6AiC/Pq3ss477ylRVmUcjG9EjRxlGAliAxt7r2bMDr6YFLTmF6gnRSnzbqYcjYqmG/EWa+FZ1fI+
2HtAVV/Zln8v+gQxbh48wXF6hTmqj5eXz0aZ3wK8kB6GStfvGMBsN6gKMnApob+WVtCxhv4rOD9e
l91nrcoKgHhgxFb5rfzqsW34/M/rgUaBfRuifpzlKE3ivkdJ2H6uB+BiousbwSR60zOwHf2WnNkN
wKEA3svavW+ggnMrsnl+V9cUr5OQYSPtKuRWZY3d/FPDEQHHxjZmhUFbBru7bzqE1wb6zpELZJrw
pQbNp8ALGqfeCOW5smY5DL5FwHu2Z3WUfARK1D+FoB2EuInBJwZSIBCnkIIEAGNr8EmglRvgQq1C
HJf7ZU3STwAfoXcIB2S0pxPgieGVDDziO/TOz272YQBg05B3PhRWBi/9wUaD40YNfDFFlPZoJGaJ
WJ6nmAOQKj3mtXtYrNaAlan2cwT2kdpHSz3BSpYD8YD/GQaZP3g9xf1xAJwiL0GC6nHDtR7w02af
GWAn45uozcL3ScTkM9qdm7oJtoi/n3ECw0sUaCR4QNHV3w6tScWTzFBZOM4gkgWnJQ+97aAS/+0w
iXS81zhd1M6YDJ5xU+P3H6HgG+0bE+fprTIgJJYNkxKtMy+PYX/dgscGJtjZAzSCLPi9mVQCoFU+
ere4Ifvh16BXXz21G87N5400oDGAkAwfqHoV1D9GI8vmEle4LIAA5IAOslTf8YySeN9F1Qaqam+m
uKCL4uJ2bVQHK2GgVYOHsMvnG6+JI/jaCTAKgHXMRbsHfZmz/dTL5n2rOUHbUtHlya9NkqOcgf4D
vmadwot7Fmc8YMtAHw99GFrciMiXP5qqWh5wZdc/Mmyidrd1bfId6W8a7dD4XaF0EXvsM/AiuDLH
xpdf8LycUcuiAvjLZmp5VeTrgvZiKhf4rMdDh8IBUYCItEDHgRvFG/UkAYrALjUrKNXrBPXGZRyy
J/BvMvjJit7cQAIVQvZTFs3zzpdV1x2BX4JB1zae2TGt7BhIuHA9eU/XNg/3XUIHeFZXCuoYY6jk
R+QPEpb1YCflgDy2w3oA6DULbkTfDs9QVfWAm1mWBIke+tW/lpVM4DXEDM6+wxiEM8wfO5C8gPLt
xS3gAckd3QTpd35b5+EdGc//TrZ68jSaGJo0ybSGKw51md4yAOabndoWDczipgy7M7Lyn2HIhA2I
grn3PV1olu1GAhUMkA5k0p2muIM2T2IWYBlJXh8h92H8Qxb00WdQctMvs5pBqACrPY1h5o7eAvhZ
YEfuFMCt/vn9CojcuvqgRNbraL5CqCJCicb05vPmbdDZg5i7QN0ISJlbLsw5x6lz2Gl7gEHMskM3
3ycxXK00k/7zLBUwxsDE8dJsMf2VZNJ7qKWvUbPvW/09SBvh75es97+g++k9adNCiA35pfcwqGiB
NSCqNh8Q6hXcMVJIZ3Y0Tz/rkMygPNLu96JT/VbUZwNdT7IVWJ1Ybs8h2Njfe7CfvR3AVmhpUjCE
DUCzMHbZIc7gI7+Oy9Qfex7kuCqY4fD8yBNgePPUmGlfVWsG2TxwL8ju3Hc6hnHdwc+26gM46s19
8B5KCPAr5C2fhtsRD4CvegBGeQ8e51rmemEICxhKhYXncRjGgF/coTGVt/kPaZJ6OYK83pk3GUyd
9c2GN+Z9BerjZzOMAMiG6Zg/dzMgGJKDHnYIe3RscbNv9VsAwmm0C7osWMEzXQBlYgvcC+HDPWQc
Dew1SkDFGKA1vkxLOBY1CGxtweaMe8dOD+27YRR82QuFt+Ae0EKwaEQKOdfDGKTVA2PT9BFsRT8F
rydut2MYavkzAiYYuQ6kpN9rnJI1KvwjTIIVFnbec0EpmlKm8z8CC0lyeBZLD4ByKP7js4dx89Gv
QmgSELjak/1k2Ho7tSCWAIDboZtV51PXvc9iNcKehSiz3oLTXP+OVt6lp2WavU/40oKjTXCmSgNe
jYQ7qXsQtxtYInc7nQfk84zXwpkQSLsjzc/ACwjHpg14OnP6rKsRd1YNkeWfLdiHI8qfWfdJ+TV/
AFD9DEOdx/GOrwDVAwm/xclOzjFgo8CENu3Bj5UnjgtkAGCYk0/me52GE6wokUF/rgK+fReNB6u9
Zhpxiyo4Co4HfMwZVrF8QsspS1C6BR1szY4V2g5LJqASl6tznjZPc/B5EIpBFWKM0hqY8gEMHeAN
l3gPCGOFgvCAXsK/C4b/23v/n/CcDL3efP/Y/lLjt+Fl8/2vv/Hv7nvgk3+hhobSSJSAXIoG43+6
78j5/4XaI2qBeIAg/T1jMv5v9z2M/hXleJXgvzBOLmRh8n/F+DOCvi1kAVFvgVvhfyELcy47/f8a
B9TfUbdJgU0/1z5e1IhQF1unrZ9MWSE61uybt0ZXCl6vjXzOI1+MbNo0ED3rlxI0nh9R1/3weH3F
IOO1oa2GPKPGA8BtNKWigFi1PHjsokFfqXu/Mrht64AOFelNT5cyS5rhYKbhfd9V0ZVnxWuDW9k8
YV6XL2GzlEk234HoDLRyjyz1xa67//dXe6m289rgVik7T2U/iRkzh2tMdRN1HgwWzsA3t9GtKhhq
XpHPQ6nLCYKBO5qfU4sVBGG30c9v0Re7pW4bqnJ8xBJQJH1MmQARvFsXx7mfV+zF6Gu1tmm1pTNg
nKzM8/7YwNfonyd+/nJ/CCAbM7CAY2kq6IiUfQiDu5MeUUi53ULgrL4pGCrBZm+tzvqplfbexGMc
On5su/seQtcCcJlKlUYAPaXDCMTxeXVbLxtpkPZV0K9VrMpUt+39MAz8rUji/6qJ/f+OnL8U8F58
DNbNOYhK41zCtv5tJfyp7LraXBHpO3/RP3yOv6TiXgye4zac0xmEOm8w5JH2zfzkeYPbkWYXAwwI
XdC5MQAZtcuvJhnREpM//3kbvTLv0Dotw3BgvRyiucSrk1QPyTb2RRtu9XIFQ/HK+H/VX16uy6wF
HUgzlxH31S1RE1SG5mZyjF7rQCbYiBlVDAujvLcySI/S6CenhbHdOYIZyRMkGeAwn2UryNxgj9zH
m9KO62IdyNJL/GzmfC7hk04fQXSLT2uAtNxt8taJXPexanxvwuQ5cKxyRA7WV9uD2+DWgczYVqdb
jakLYOLwNq4C9h2t0u7bPw9/HuZPkWSdyE0G6Snm44AJaw+qkF4P8hEeacMj3wjYsFXS+leKoK/s
TduIwfgov8tE4rShDX0TAIF6M6wQfPnn3/Ha6NYXbnO1pfUSgWLLqra95bRt3+MBCFE0t/Gtb7ys
eQX24F8UXhHCuiDTO8XnH26DW9+490iGStegSob21hfPC9bPIAaFV+6u15bG+sSKaIqmCz4xa/DM
WgiA4+3IrwBtzr//D/vHbnSGPV/ZUmeypCIBJKtPwjcj27J7b+UhaBZzBat4MkaJ00pBABfTeHHA
+U0IOKhQouQeeRtBRB/9mP7Z5SuEtmZiXNfghWWrKHuw79PKHFZ+re/9508Abs3ltBXFy7rzjCi3
UX4CQOroKXlFQv+1oa0rBZJI0xK1mLVqgreD6m+piJ0uwtCG6iYNCDAV5D3KiIU/l269C73FadZ/
ayIvKeMyR1Wr9HVdNKb5bTbqJscf2f7uAvToUS1Ia/ocSmAkf4pD9sFli6APfvkdl3mhgrFclUQ3
d9TXxTrUt25DW5erT1LQNFiN5DUFxX2YvS8J4I5OpyNg3JfzbjIyaQZl41LN0Bffgs7coqjDPrlM
PbQt3eeg6g3kUmQJURIQHCF+0Tm90kKbxgCuNMpBCsQMD6J+nQS1tM0ObpO2ztwRZeKwGT1Rjn32
Hryr5ykPnD4lSqeXq21QHPAo2zBr5U27wU+fQItwexGgV3Q5+Japzpv7VpRBl+yh4wt+neOS2E4f
LfGrLYAKRlln0zcSqEcOIpXbDszP98eLg5sJiJhM8MIqTQPN8WXq+O3czN3R6WPa2A0GTilYTFiU
CBiLOIByIA3dDsHc+pg6D3NAAjpRJgz9wTTzfpJs++02bes2S0CIhRYitjegqxCjmx5A2HO69MM8
ulxvsMKmtMtrUWJt4Dr9i2TXjPpeuXBsQw8W5YnMz2sNfBP4lT9QLHD8itbpmsusHmuGyz0b65/N
3CQ7KDZ8d1tq63hdFyPoHE2iDA1QJ2qYf1VB7HZK2fYdeQwPG2DWZZmt4a3KgiNkiNyOEturI5VQ
1krjXpQgFt4D3PK5GkCz+uclOZ90f0/dUF+83CJozgQQjcH1buaJQ2iB910N2ZaB/xqGMBkOMc2F
03s9jK2NnnfDnNE6EYAF1aqD0gghN2CQGjcfBnBOLn/KOsJ2yg8wvl7N20SGX4Gqf/znVXplu2dW
/JO6W5mRZ04fg78DWKNwgofnntuxaHt+1BJ6ykZBYsKD7G2ay/erlk7lU/AfL9dk2UhMyYALbltB
hM4H4JPk8J82wIUw/PUqJMC1l6NPkD8dTAU/7zVYjzU6jVF1Davz2opbx8BAkqDeWlxDLINfkyGx
gCBM+NHtc1rnABKhWcKtSaA+mO+l+YAk6+A0sm3YIcnmdURgZMEiAGchM5b9V8jL/5TSQEK5XOva
115uggprnaaQoUrRj0aj9MoOPO/jP5wCqXUK+GeEVgot1xJdqE4B+BVx8jimMPn8COZ39uy0OLG9
GSexVEZBqyAfNqA4WpzvKTA+ToOnVvQTAbuGlGLlqalPHXzTeV45flQr+sOmR4YPQdeSan7QZjxp
JKFusz5v/xcZUSdx6Kow56Uvf0ofItTUbYun1lr7Wyr9acOcYznc8bg7tWdtILdJW2Efz1Qn45Rh
qccm2y0QYIdwvWP+mVqBP8bLMkmoEpYZtL4ARcnkASSba3jp87r+aaNbkT+TllQguWILjmiuQ1e3
A4LFaVVsd48zN2dpJqy4yenNzD0geSqnqlloe3tgcRWA7Yh9NSa3qo/uAryz3GZtRX4HNdrFQJ6p
zE16oPID3CQc18MKyGCp56zhWGqogR1Ynt+M1LuStLzyFRM7IEHzj3zQi8poWAECIJDLuJYPvTb0
+c9fBCRACBDAwgOinPvuYEKchXA6cFtqKyR5PPadWrFBACHbz2F/B3UExw1iRWQLz6aRQk+u9DYa
PsbRDLQR9PEcR7dCMkBzDqS+GGdJRCkgmdmTJNdqQOd99oeATKyAzIwEDmVG1TPTPUTC4hmNotUE
EXDVYLD91BB6MXvjQ77X7fCKraez2Kqmm0cIIgNzB0kU+b0K4Pvg9IXP1PqXm6er+MqndYGEhNjo
cQMRYLcJWAa4jW6FKp8DLxV5y8vFrOWQ86IXjpenTZBcaeBnsEvgJejFD/4YfoAT3BW/+1cCyiby
DgIe3nMXYL03XqY9eA6Q/nNbEHvXC/BlPZgjlAFUISFD18lDNsBd3W10a9cLyDdVQAlxaNpW2R70
AAibUbdCH4i9lzslnjcAOM+y3JPMSzj3sB0oadcsMF9Z8sja4njsd6HecIVCBxQycJsvRHBL+gnK
tU5LE1n7fB7WMKYDEjk8XYBZi2Ascs1L7LW5W5vcq2SWbhQ7MdPdHh2Le8W12zFm882qmcFCg1CO
ZeFvqAFfNblGZnxt1taFJP2QLFRhJ0rPP0Ai8KYehwe3tT7/ky8uJAOjsBC6OqJcQOmBXHjPJkAd
w/GH2/DWpQSOPU2qfgVUYmiDR9Mk5iSBRf3lNroVoXlYkaGhEEaESu0vKprPXp471kAjKz7XTaXh
HEBMDIz1b+Cvv5Pt7Dq2FZ5t00N9NMEu7AX5FXR8z4CdcwseG3Tk6zmd4hQfFLpdVXgkhrD1AGOF
XLvtGJtGwFW+jECsYmFaiCIFerjVkrptF5tC23pRvwaw2ikBn363DVUR89QJK4Ji7eVGnyKIbzZB
jSzDg7t0kpezvpaanw++PyQZtnAD6GupVzGBVzlIkslDwBWnN3nkYb8Mc6DVGQybfKRQy6PHPGEQ
72siKbXjD7MiGGiDqM/7iZftwn932bjto4y7galCG5PkUQqdXXlujijS7kcWFA38PA9O4WuDYHLi
LSQUEEYd+PoRzNKPSM8+uw1tRS+NwG3QDKUjMm3+b93CemQTk3etoPHKgRxaAaw3uUaSz0jjM8gu
+8geB6XdYAahjVOpoILNuxHLssrmXlfsS+PDRddpXWxdAx8wpmZk2Cx5np7manzeVOhWQTpLQr28
SVLA+rhCi6QEnfBomvqNyuWj26yt2FXe1kI/fMRyRxQeETW4i3p2rJH8JeXz4gYcoU8GIdpz9giH
JYYkZpDX9HZe2SY2VEqCCUs7sPTL1k8+hzq76frZLept0B6ZoYztBQuy9RomLgksONaxuWZs/Nq8
rXu1R6UbICxA9KewvhdD9VZ2uVuV3obs9bGUk24RORsA5NB8hN5wG/jf3faJFZbIY+IR8l6IejJ9
7Qkf5n0A0NS6dxreRhfFZk0y+G/grWGqhxaSiNUSuCWPtjRGy6EhHZzzUrDh4Q4lYQcFlTW3oPet
yIS+RhrrCDe2hDfaLkmTX7DOdKxo+FZscq9WcyR8XsLG4BEGlG9H1rntFdvtct5UAP0GDG1EW7IK
ybqs3U4UG1LU50KnqOCykqjqIxzPHkMdOQ5tpbwwy4oWBcHFEi6Jd9UsP44wY3b8kuHlGWskTBSj
GVEPCtxPnAF3fBjdcmkbdiJDaJsTgZgHr+o2hUHIkDO3h7RvheXUyjwzCkVAsOWPWT+8m5fpg0tI
BjboxICSSWnQsdKn6qcR2TvYiLrdlYENOVG5SVqyYdqg4Jdb7b0DqtzpO4KuffkdPaUalCwRkRCP
fchY80iId3JbESsec7ZG4QYqZgkpvmcYA9xBFs8pHuGocDnriWg/2vTAyoz7z+AjwYg7hNaw27zP
d9GLa1gZUHS784UG9srNeiZnqgW+S26DWzEJgjcfKLw+y27KveO8gYYFHQLplGwGNvIuqBJQYgTu
hSSubs1C3jfoiLpN3Mpjh4gDoFxzVhqv/qJz/8Po9U54ZfCCLhdcQ1k5IhuunDCBXgMd4QJSaxhY
Ok3chhDFEA1TkAtDfgLx9/08zpDKlanbHrdBRMgfAqiuJ6xM5/FDrsgTnBS+uM3biswGR1PTSjz7
QdWUcFSFsgrspNy2oQ0hyuaQ5vWCbcg2WNZAN3nepYM6us3cis7M6/U0nuu3nmmOEv5HQx44fkwr
Nil4TKsnUJBL5AJ9IaqhlO4DBeU2cSs4YfSwKFiT8bLqegnBb3LPuXQrtUB39nKXjxIm2ZBVw9Nh
jsA86UDEbn03UA6s1S8HhyY923wQPksjzU0d02dRS7eLzVaK1V03atIii4CUORyTsvRDUGsn1AZY
gpfTrqGLmcKiBg3nswZFv8BdLfbhz+r0OW04Udt7TaUnCfcsxM3iNz+SJXC8N2040eJXFIZAwIXh
hgvaHYNT4wBbxYpdK+X8+eUT2CAfYsIYcjExK6uK32arfqIBdepUgPlxuerL0MAa/lzVhr7jsFPN
XB88A3UGt1W3QhQ+DdlW4booG57cJT48t1LXoa34BPIhgkQ36G5mggAQZ83PFuxxt1PLxvhUBrIB
KjPIKUR/hBzB/VoTt1Prb0I4MYWlVwyMjxYhzBp86Gp4a+JU7QjO0tgv05Ut08rLodxS+j29yzfx
rm+o01sQfP3LoVHQBmGbk3ONhq67fpJvptCRHQllvMvB6xTCF4zhsIWsAoWVHb/fYM/utgltnI/w
IR27+hTshixCUW96DH3vm9P+tvE3MADzIg5tshI+vmaXeS28WtA2dpy4FZs9GTfdNee7M4pvRKee
dZY8u03cCkw8uUGVhjpXyVvyQTPY3iz8o9vQdmCG0PYHjBXeUWc1kmDadzp3C8u/hOxeZOMUupN8
i9Fx6uGgDgMFP7gZl8atLgZFqMtNSCC7B6GuhZVz6N0CfP9LedkntzWx4tKIIZ0GD+cJVQFocu3e
o8ZtTWwETq84qJSqRl1WZRP8ImD0Uyvutk1sDE7gT51RIfa39vsv0TDfxXXsdt3bMkvwAcmr1UPN
l0AYhbDh8ezg5rTatq5zyCmH5gYebeg2w1ukGZJjOLWd4+jJ5TYJKrkQ0HvxlM03GL1l/N0Kgwe3
2+FvkmTg9MSDRqJfhw8kbG5j2TuObIVlFs8koBrnd8fZcmJSLfBrTcKD25JbCS2pgxWKVtgoJJ1v
R729MQG/dRvaCsuqXzgVcI8st4TeJKH/QDri9kS2cThnIR9AnAHTIHT6bUx3MxK3Uh7sby93yTAl
eRJpHLAZZWcBRrnddmLQbk9NG3NTJyGbyIiuhjAJzKW8kvX1k9Nyw/PiIoVoSQOEIAdII0lDOAW3
txB9dJx1ejl05UOMtpaIHNHAHZ2g6tZcE3M+31t/b3ZCy+9yaNzBY7gZbJI6TU+orr+BvpPbelg3
JfgA9cg8fMi1hTEfCRg8luLa7Ya3wcEQSpwUPJext2EtOkX9Xexfg0+ev9efVsSKSFQJe3C80P6F
XWAafx2ALP3aJqEUN77uku1Ecunfr34ciSu/5Zyr/eEftJuycoHgHUoUXTnhRzT7tq3rO1ML8gaC
8hywFt1Pj+BYwACxgeK622FsN2tDPoQBDOOQx8B7+nOcbusIdTROHXesffZEpsqrFh8fvnIQoQ7f
TsHkNnMbDNUQKP/GFWHlOOXDHgjGr33CrgnGvxIONhiqgutRuMH/sMzS6tiP/bsoW93KrTYMCtff
XE0QzC7ha3vwJYT/obvqBhOBZOZlGGeqnftEYL0hXPh71NGz4lBu++dAPh8Ff9ifNhKqbhqyLE08
lcxv9rAMFI86oumnal3cLipb1B1kliEkJoMVRwQ7y1hN36C+fa1i9Eo4R9YxhNpIC2FHlP2HLMQW
hxzjLwbV3HFfVzn8d+uOe/cQNnY89SIrW2grISg0SlkZUfkJDqFvs1m5VXhtRSY1j6wmM8qkGwTm
dt4g+h1sRNxoRRAWvdxBkHqGaiN2ZTkuafS7gZM44EzL7Fiyj6xEPogE2jmo2cN5cl6f/crQL5EY
msM/b9FXwtZGSUU9T0UGN/BygxN4EcJHezcNdLl3G/18cL94PcHt3PSbRuMy0XJEM40Mew2bJ7f6
gA2S2jow0RSsActGG3C6knuIqLodOTZIiqCYsUCSHaXYBVK1OxXDyheymduVG/4vRNQfTgYbKTUm
UU3HlkzlMqugw8jd+k4Bb9HCyR56/bscUuRPqC/zRxg++88jVcZDajRkP3NIab5p1NnxcuwUeSPi
2nuGhQZ8BRPkDQ+t6qYvHRzjxQ7GU+an8hKP3eCil9UdDIz0G+1xjKWZrs7wcuMGbYaM2uWnHrlk
8AHcRlQk+RvB2Vs6EbcSky3k05pFx0uvSYG88FdDoGo6eT/cNqgVXD2ZRkE6DB2Hb4FTF5vbVWtD
lyBZpXQrMG5t+n0O9WnVt1eSnlci1kYu6SpoU4kHYeHTJn8431Yf8LwavjotiA1eGqd5JXWK0QWH
3eNaH1j7021kKxUP6k70umZYan/YmepNPrjR3QMbuFTRhZG0mkgxyqMH3fNsdqNfBzZuKWxg4WIk
Roae8HGV+R3Udx13iHXdQZwy4fOEoQOYQ0dyO6Cw7Hbd2VJjDWtj0Guw+cZkruEWiu5xvg3XZLRf
23/WdZessq3DkJOiq7fg4GsoJY+5Y4nd1hqj1Qxp3wyDwxsAgs83KawgnLafjVmqmz6SBryxIhuj
QwKr5IU+uY1sXXLJJsKkD0Z8yY5COTuDLfUXt5Gt3JTCGS/XckoL+Bn2+03BqDkYofjrNroVkDCO
8PpsoBmwxb485HPTwBDQ9G6Xs41ZAka8qj0i0oImSfsmS5LmOG68vXKBvrIJbdiSSTIv7TOWFkRF
3VvYu1ZPnBvHLW67rhAYgMXSpEmRL8NOJ8ENfMyPbotuvZGp6OGXp3VSBL4+hNPXVmxuD0cbt9TC
pha6+iotFIyBp+on3xwzUBu2FFczdOurHiMrwg6wzHikAcudioTwKrjMG6Dy1cPyM06gbK7fV5t5
Kxe31rFv45bWCE4rQZ0khc9haa54NeyWKXVL+//m+gvhe7jsbUtSDEn0YVX0Xsjk0WWTQI3ock2C
HMwQv8PQyE0KEdSliJ3yWhjDXo68aMpgOz8mOLzX9hTAduZU9Y0bKg9y4ZejizCjAQAuSYFzpbnJ
PF8d1AQzcLdVsW5MuVKYMg4IHU3AjsySMlFugC7fBi4tC7CKyTgnBVvIofIIlM+dDipIEV8uSR1z
GmztmhRrkA/HnM7+EXZ7bvhk+F9djs4yj1TdjNHzJWHHfmojWNv21woAfz5kYSB2ObqH4qkMIY9f
gK50N83007RdM2l5bWjrzlRxEzdyQNTLOaff8LzKlv0iqSfdThUbYwDbqAQ88c0UZPJPjQz3qh+c
EjffVhHZKq+LRWVMkXJoh8Ez4AmUQqczHFzQyxUfNxHkdTCbwiSsObKu5jeqyianapFvy0J1auEQ
EQ3wPRlrbiO8FE9CBW4b3YZ0bU2etn7jJUULLStawc4rHmEP5RT6ti5U3p9NvCDfXkw1h1kNUG77
Jdap4+jWsUV4OtEAtizFUlOot8S88oBLac/unm7Ttz4rSKgZ+oIiLoaNHfQm9mFI9m5Dh5c7pp+C
nPtT7xeyqvZBUBXRErptdBvUtQJwvoBv4hetBvvUwNYjJE5ZkG+Duhg08fpR1n7BPf6Bhf0TnLmc
0EWw9rxckGFs+o41eivCIfwI1Q9IzsEqxGmxbURXGmn4ym75WkClW++2lnyC1cSD29hWrt8NQm98
aLaiAk80RAGo1U8S1pVO6Tic6i+XZeyoCSOa4dSa07dwXTlK4n9xm7m1BUGDJFAno6aY/WwHI73j
2FSOx7h1e6YEjsG4OJdiZCiKofPY7cQaf3abt3V5TinaRX5LlgI8aKCAkrfwrXCbt41cqkKmmk16
c4Gi9iGTTdFlsdshbuOWZtbPstWNLlo4XMLfauclTsVa3wYtTdCaM1kA2zuaGjhyVDe6+uW00jZm
icKxuZnmGIZ68Ht7TGGwccpZ5MbqgYP65dbup2gwUePPhQ54dmggUnCEbZTjclt3A4j9UdhSPRf9
AuvcJHhbO1KdfFs6KKUxnJqmWhdwHn8n5+kAJJrbIWijljRMfWN44uqCD7KHt0tXeH3+2+1jWjEJ
8y7erxCEL5okKxbhHWqRup2BqRWROdE5BKWxA00MoYN+XMebxlee2xFow5YSQwPYKgczgGeRPnqE
JHD3VsHBaVls3NLAKZSBfTMX7eg9bnS5abv0u9vQ1tUA6yXfJD6di8DriiocH/Kt/+g2dHoZO2sM
ulObqLmAwtR9FZKP4egGw/dt8SAoeOoZT4i5YF1/2y/rKXPUOvFtyJKkzWrgaYegDH14sGbhm7rP
fritiJWrBT2FzVjA5iJMP9f+cgzG1i3pSax7clS9giUhwchgwm/DfMuTa+o+58/193aSn1gxGY59
DCuOZS6yia3kmA0ia4+6EuGXGk1h+OzJmLrVmeB3e7lljFp8fyIzDvOofRNCLVMxzy2/shFMdI5J
A7EDVZCO7StQCXwROg5tPTjhlsbWcIpVsdKlepY+a++qIXMTavFtBFOa8gyXkKcK2CbDb27uYa1r
4DDstCVt1aCs0XSmSYsTdzzrJpBDV7duJ64NYor8OF8iyHcXcFe+jYi8g2DjjdusrZtzQp8SIuwe
/Awl2WWiOjH4rLkNbcXo1qEJFi2NKtKvuT5Gk+OwVoBmqaEE7naqCLS3TzJamLl6dpuxFaAkozj9
UN4oZi+DSAs9QdrnGsrkvKB/CH4b1hPFRvtNj9VoM1W9WRBFJy+l0u3WtHE9g0nZAnciWQiaPEdr
PsCzUM5uUWkje+BlxX0g5VVRe8BnzaJ9Zo1Qbu9XG9kDnEFEoLgli5wMNzBbPFGTuJUibWBP02S0
1fWgii3oP9BQHJIerthOW8XG9HgmgsMDrJuKQYe/Axp8heWcY73QhvSkKhc57ZUswulXYrpDR1q3
9MdG7yT9zMNKYbGradsDznADSRO3e9NG7yzrGjJx3tD1IJdTOnfimORKXjlcz0nUH6LHRu8Qbwzm
DGIMuDppVC5ALH/jbEjqs+Mpj+E3KuvgL99vN6CEb4MWF2kWCqdzUQyeJw5iEv4h7d1UvX0bLOSv
cBrQksmiqf1tx/KZ72E85YTDgNbW5c0/KB57ue5lMXobu2EpZYdsHEa3N4stp9R5ygypwN6EiZJ/
1wcZUgDhKBjs21ihBiTzBkhUUZAArnzNMHxOVO8mS+bbaKFkDCHSHnJRTCR7N9KHtk4/OB0GNk6o
NlzFIPuIIur0biHRz66Z3MofNmBHNa0RI8XQYgL/CSfxLl1mN36ib4Nklz6Y2o3FoggC6N/0/p2S
k9uFZKOBojzK4ao7CfgL5wcfZuXj4NYRh3P65QZfiA+ppHgQRTtVNxv7BT9ktzPMxgP5JocMtg8t
ySCMDhAM2OfK8Z1l44HSrQ0bDxJMhejG3UzMLmejW0Jkg4HWYepAT9p4MUx1/TlfTHu/+XX43Wlv
n807X4ID4bWcV/DD4kUNDZakr3aDcUyJbERQrtZmnDsMveSNOnTrTPcZY8ZtB9qooGmePOjAYnQe
0Ntumk+AUbs1gGw1I0j31TWp+wF3XagOMEkaT80MyK3bilsJLjvzzaJthMM60EBI5R5y5tjQs+WM
2mVI2so3FFCVAMjaauyXj4PcBjcpYt8GBuE4qSrZYHytluDAt+7r7MHk2WldbGxQ3OQRJPC95KQl
KdUa7TIIBroNbb07m3bYhI7b7DR5cAIPDVwNemgauQ1uFYZWaJDMHovTUyyj3QbkURq4xaYtZuSr
Nua8bfWJtzq+yZt6g0N7rt2SRRsbBHCkyOqk1qfOS++8Bp7PmrkVsW1gEEzkg0ShiH2C0+Oy8wV5
G1atY6PQxgX1C0y7Ae3Up1asTwIuJDvmEce833bSIt6AqoQ8L8pcwzkuywuIervO3Hp/RnC7ihdD
5hOpIciah0u6x/zdigg2PmioGu31JsPgVfUB0jWfqsUlJ0yJDQ4SAxvlOkb65PVsH9DmkOnMJTAx
tBWYQcNXr1nCGa/C5qBD+IDzbw5RiZGtqJxFMOg4XfXJT+iX3htulk44rod1ZeKSXEUzLfqUcPOG
6faGbE7qf5h1cnkbM7Txwqbh+qTpUN2Q2gt2+v9w9m3LkeNIlr9SVu/sAUjwtjbdDyQjgrpLKWWm
Kl9gyosA3gCCIEiQX79HNb07WzFt1mth1tVWWUohEADc4XA/fg7T4SUPZox+lgyCrAhtUeJY6smn
lSHtZ76bz5ctd/TXiS9Dh7yKcUs9z/QuFALkvaCSvOTGxLzPbkyEx0uv3IIDGJt7bLVGtnm6xFVh
7DObTBVptJHdUq92L/FBpyhdLjwnZ4GsnUgXNx02cx9IUKShPgTxflEqNcn/ByxoafloSL/U2qLM
sXV7cgCR/M+LdvOc0QjqDkvs0I9ca29O+5AUWKRLbh3M+8wuSTZr5MkxdBp3ZW+bchQXKZdg6DO7
5BPdTNphaO/3Y758kGzkl23lOfRlcoaAWByWAyHXudCq/ZyRqb0kgMC8z8zSoC0qnrxaatWSMo7c
QSUXxVQY+sws25iIheKfOl/5O4pXpTTJr8vOyJlRNixvdzXDcKKdHTXRS5Eh237hkpxZpRo2O7Wt
XOpBt89h910H6SWwfKzImVEapfPQaix2RDzuhPgkzHyZmzoHvRDQwep2xWI3FoQ3vTyhr+eSx06S
n2NeNAMJGEUpGTLsqkigqJGAX+OifTwnMZooLKUb2qUWzV516dU86ssu93O0Sx8uOlyCwNVeQlHc
yQJCxZeUNbAeZ/ckMdNmiIL3Ex+KtU2Gbuf9MukSDH5mj7lok44KzDvPp+/9Hj8v/dZeuNpnBpn2
JABOHmPL6NbRrCT7fuHIZ/bYU7knBA+F2o1bsfFfY/b1sgNyZouzkEk8exwQ4GkqILmLtTeXXQbn
tEVkTORkVeZq4+MEZCAA5M2dDS4b/Rz/I7MuEe4j3LaUugrglK9s6f1ly32OAPp4YKfrhKnbaDuN
fjut+iIGuiQ/hwDRNAx9Ct2zGhVeU+gP6phcXGiU5ygg26QcyY3I1RPr8tINu3ny+Wr/TTT1Z/bl
fyTyMfczw8znHc8lTWxNkDQlNdnkFNzLMXe8jOnS8+e+pW2GKuS0yhM4Gybo3cTrMp2m3Ov21JOh
YQXZct/dy92btYEgZs8uSi0m+Tn3TNzjvlrW3tYj5aCao/QdcmTfLzKTc/KZpQtiPkB8sN7H4Q8W
ixaZ4ovUpTDvs1VddMRkGna2zmxTN33WFNRcBAvD2Gfebt8H02XAgdd+GcPCmGUrQGaZXWYm8Zm/
00Q0fqfNx4p3XZGm0UeD7H4R+wfmfubz3GK0nQ3W3MEWC0G5Lucsfr9sQ8/8nmv5AoJqTJ3H8pXM
61U0BafLhj4LQpaw2eXCOOYdior5qM7Tizq+kvwcvTEP87AmFkclpJqV0PSh5Q6Rw4vmnZydFb7E
CQIQb2vaRzdx6ysww10WLJzj8LKFZFObWwydr2GxxsFVB6qGC2+Cs3PSDCJemmC1dUfcwbf4ABA1
X0QzB5d3dk4SETk58MnWQqmhipdtOKz5FF0Wr56j8ThPyQDM3McjMjV4egxsFegpn/llL5tzPF7b
DrKjRGH22NmrpjXyNp/X5MK3zTkgz+WrgNYujMgsn8GDdte59rJkxjkVElnHPm5wRGo+6z+0F4/Y
g3/jyj/c6r+4xM6BRMuahCLLemSlcqZuwC6krl0ebQR9pTb9dpEpncOJKBrhyExiuHSVZsWq7A++
jBelpOEEzu6LqIHeaz+GOO9xewrtH15ll1nSuawxbvcADaQYmeSbKNuIlATKJpddFuesSGIe6ah2
DC5Tc8dNj9KLuaRqjhU58wCJ77SO0TVdJ2wMqiHpHgLBL0w8sDMPMCQsnMga2br/wBCg7/vb0HQX
RrHnwKI5WvepGZmtt7a5Y9NQTnN/mQmdo4q4AbdMGlGcQdE0SJRKXoLK7SLtwSQ/hxXJKdK7pliV
bJxrJaMKb/pLCnQY+iyJlOigHQKAiuq86U88UWU2JJfglTD0WRKJaN8kG2jbIAwWoI9iKWRzUW0B
Q59ZZext1oOcA8fE0wKIjSx5u8iXnAOKwmQy3RRg4AXKT3eByJvCtslF9EaY9lkI1+YuI1HobJ3y
YRXVPBolilGO6Lu7bPpnthmC3TMDL+HHbo7lGLvPUXRRDy/mfmaZeTyarTEIWHo/hFUofb26XF7m
rs5hPmZKR0gvI2QZenZa57yQObnsgJ+DfALao8Wpx9BRn14jhVLJ8SKJyiQ/R/hwkIvsS7TggAe5
vOv4gDXvURq9aC/PET4fsG3QexJVs0jQaxk4eRyyObvMOM8hPvvA8okag9Eb2ZBC91YPpR+EuYif
AotzbqLBptq4H1XN1dAXBu+JcROX3fjnUJ9hDifDO2NrN+0FsFs3XSM/X7bqZyYqW5tbQwdTQ/zS
HVcZ72VAIBhw2ehn9rkhPzhPfe7rJkcCPNaPSTtfdi2fw4j2KIinbtx9vfigqcBMNR28JheG/edI
ImB9rUymzde6z74IpH0LFfvL7s5zLBHvoGdAQ7PVEPKzIIFawpPNu4sYWBLQQf61nDaFbELFlft6
SLd5KIDpiIYyN9v666ItPccUSaVBy+ixpQGm7Nb2kJh/hxH5uIP/RfB8DijSHXWNX7ClKLwu7zm2
lx2EWqcf2rAezFogFG+/BHs62MNl3+XMZndPxi3Nia+T+VNgAxA9XboLZ8/dXQ2CAcrp6xjSGLPr
izm+SJYAG3xmscHGwE6eYZXkah/alJ7oZbo4GPrMXNNtD4a5ob7GEwOEh3rvi2a6MClyjjASjIP9
3U6+5qzpPiN3FLhim8Lo32UYKPmzyPivDtBZcqQdDBr7u3ysFfp82QukieX1kixBfCtn9OV/ArUZ
HV+s6Bpo8W57Z/WbT9ZoA/UoH/tlKBpUvZQpkEnU+zXUakCp43chp2c6JLG5oVPvmutpMdt8bzfR
5IeOoN33agaV11SpPozd1TYna3bHoFJGD4pHkHVYYgGWh4LHuXhlQRxmZb/DBVQ9N3qqbJy4pYjy
oF/ruUEy6pGFLoiP3UyYOCUeuKnHdcxYuceb9wdUKq+XIWRfEES574zo+S7+Mj6pg/yEdJO0Ijva
yGw/HD5tK2OIhSQ1OPDAbhRlJHsPUI8EJQ5jiUB/f5OKY7Rppp9pGy7vuwedGqhWBxNBFgXyEVfa
R/Hwk6odVa846AddyzZt9y/tKHt/nLMk2I4p2k6nK7Qw9dlNYPPF3MVDrKJvoEXfXB1BaqEps2Ru
P1uxxaLkMSCJpaN67K8GsYrpfgDD5vaSQHG0qTqNBr+yE7lKSigTxPw4053b6w81clkR1W3sARXm
Zi1yHgb59w2LPl2Bo9ZBErPPo/Zr03pOroI1ztLKJ3IejlkyhKLMI9QHDknqg4c13iU7gIpgy0rG
HE8etqZRn9awbfVBSKfYkwa7AmYzK/VBR6YzUhph+6zwc6u6IwHjTfTQyXDqSwNeedSn9gWMplIN
aL9JuxWA/5U5EZS5SvVc7R4o9JKsMwXTuuEJKJso0/qU5QDYFYbl+5fVAq5VtFE2BuVKOsGKfXNp
dwThNMkPg3WiLTM/ua+u7yk4MCVZ3SmKkyD9tYPBKqojPlJxiiikzws3RtD7CUDf5EpugvU6JTwF
eTcgM6LczRi+4WMsCHbTfrnGQ39MCnAljvbVtZntCqR107xuYksWEBGFyKR7BisqZhUl7tHlbOOy
sKFY9qIddLRVseeBOrou25rSCvAIQ/xm33mplUbf9BqlmT1MYwjYLOsJb8owk5049twyX1GA6d/W
VvilCIjW0OVQreNVRrp8eTGOpV+ROOCyGtc4n4qBr3w9WfznvnZZNO9F0xuWPaB0kNgCtMirPvEh
w78b6dNYFkFieujWdyD48dXknNxe6ZZL4PjAfd/qX2mTT3lFmsFFtz1oI3+Fe+PJKcgC/2OChMq3
TXThC81UlyBn0QTTJy66nYBgJln3m1iu4CguWzaN9DDzMGGP67DF5OjE0KurzfFQn+SadqawsVse
zOJ6dYRtRa7U8TT+XBuGzB8HhbaroR8UtKdgW8TXPEEL9+gIM6B7nIb08xrr4Lpb8F+KBqwu6dd5
zIZ+PIBXstfdYbUL65+ahPfqHdU8mhxAKxNmDlhiHiXXfo7AqlyoRcRSlR3KQmNUJCRqthJfdpvu
x4Sw5WQCFma34zp+nIEgFXBLYhTYLrwL+TPa2Br63LmgURAttZyaYjQCWbSkHcbPihLS/MxMNIif
FioUpiITR4jdNH0y3DSg7/ZXKqF7/7BPbfKl910QlR1Z1vg4aensPbxp4EvWOJ0cUTlNwwL0i93w
Ge0jUf5ZaMqvsxF1fbREcyuux8Qn770LB6B3WarWO6UUwoVwWOzXJM4dVNeka9/nfpkftfQ8LYYR
FhWUdg+74bl1e8AruiPGKMDQtkZVg3jJnMiIM0GCRGb3PueCnLrAGXFoEaoFpclSER1SdJmJymZN
oAuZ2jg4tEGwviUqU+ZKd3sV7fAdxYp658fyfgrzBXdNhgBSclZIvoGKd3rYhT2MjX3qginfD3AJ
KWYoOg7vrDLOyHHuOaFXActSTasIHS5fzBYjX0YTm79N4EG+ySK93iVT0OrrPG2G6BRD4yI8MhjB
fIcL8HrYxtKACtL55i5fkwZdJS3b77JEmVuktXC7R8CNhOWWKt4edZeustgYMsYFDDT/BsbO7T6X
rE9L0CD/EbYm/xnnRnwPRzKqpzFtdpyEhkpaJqTJKm9ohwsRZJmgXts4OAtDqGB1ffOdLdlxYZ27
VoqYAxLosgKPjTromZ8a72tGWl3FEqUjm0anKaKkyOn2wAc/FRHfhyIHOVwhQfGEc9k+IYxwRY9O
3NL5YC12cBJ0ebpXPE1cwXWqb9swvPO0q+J0euVrsBxD0jaVgyBSBZXy2z2dNqTyuiyoZqi6VXxY
8lLqYMkLCh69kxfgv4J37tO7POtf3DY5+HP/PeV8PoKvnFXJ0q0v6SJ0ZVrQW4NZYDJlDu0/h2Ob
Cbif2PtrMNqFBUSYXjqGF0QAD4+rTX3esgD+UJi8YNjcEhgKWjC63dGNn2jr7/JlIgfQ3nvopw6y
nNOuKTdL7vvE/YFlTA4GzI01ElnfJeP7IYrWCrBWXg1b+w49kuYQOFSUMwidIQDw/VF6edoGbkqR
k7kko8O14ugjGbIHt6XX0QisYBMD4hOnmSpS4U4DM/ntyPo7If1aJcn21Ktp7I6ND/5gHhdCJ7qb
ednvqOC64NR+1muXXdskmw5iTd67ZrnnHcrFpcIaxr2eYQnal4Zkt3hy7h83ACjM/aLhglQwQwIr
5BOirSiO7FFGSVdkXi5l2MugZKP5JFKe1uHMwR+uyRNDEwnYlfoykuFYdG4q2pHgd1KFLoQljuih
j1l3hWRFIgq6osekQ9K5mFQfP0KvPsVNIyp8Ia6qHZqeshjT3T6GnCbvayJmUeVLE740OnJbZZYe
RUcatl17S2MaI3ewOLrdQ20orVaiuDzxrJddie9HwzIOBkGPKTJT/proiN4lJJC6YBy9qIWfdPZD
b7GqxjYKsqusF8nXcRhiX0Tb7F+hE5mQYz4Z8XXt+9Ui5kNf6HUesszjZE7gMOZjs39G2j7eDxmI
QcthU+FXyMPoqZjaZvqajoa/TxyVn5thcFgd18GmYE4mheB00+64QJAou08C32+fJpVzdZ1ykoXH
KeQEiOshmNlhpNPAqqxXHGgntYp7GwvrTn3Eum/DPncfiHXJFIDIEscqHO22or605a7ic4+5MrTL
9E9R3tAfNoW43GepSe+KcESyFTnS1bySfjAOQVXW9HUjRvVFzxsb/9Bzur7PCVBLxZREQPJPiIhR
u1oVZRUItMPscZGD1ofQ9eCp69TWd3UKhaZnQpnoDqOWOJDGZWjn5M0MCVXp0ulhXle+IzSZ5g46
VN6px9GMvC0HpyIKx9KSuUCGNbbH3KqdFlPHN1Oi6Zk+GNDid88GdBP2YbKEmONInJXHlgrEhkgw
J+Cy8iG6gfEt1HxcxqitmCakRtAc5luFp+AtaN4s8M+UXoPWw6Y3YDMPEY/F+z4deviZr2gz3P3P
eBOAe+rFBPNpGsFhXaEvuOVPHdRJoysTZUxgKdokKpaFSlmSNBzgVxLuixX72dcxOKnBVew7NN/F
vG3Hp0B51T5QmqimihHy0mLWYEB6xLsFKuHM7iw7ILZ+BNdig64mkuEq3Zdt2yuXyuSm9SyW1xnl
M/A1SeokYIA2E8XS7ubZu2x6YwakeKceOPqgTFrIppesk+u7DjIZFhK9wZ/VFoCGU5mk5zX47hGV
JB5NFNUyI3YvAp1NN3Org0OHi/yNuSh+sSborpM0x4OiVf4arpDK+zia2VJ03eLZdS55y/AEWECf
zfb9vVti+wWvuiwt+nESUTmFpA4Fl4egW4e5WoLMsFPEAu9LvTDqn2bazlsZ6X6p4Ouy1911Aqza
UCVWsLFRvQYkzfxh6BEL3Bp43v2hQ7haOIguHkWiNPlOZhvtJR47rTrNwdbpw55T/ollLG8OexAs
9Dr1jOU3fHTbC5Qn5TtwHgsvrdGqORmEWy3qSauh1c7623kZ1vCh7z4CI+UEFHfAlah/5mHLkseU
s/0wbsqmJap/tQelpy8sNDd1IQJ2F097jhcihGMUpEzEZpFoYxGrXMI4KWXTdYjH0ih+Ms0YfOqm
ReImmrv0KVtT6R722I7T40q34btalQ/RV6xlUGwyxPVkbTSBcXfcw/tYyeWxsd0I/fe1eZXt5s2r
oIleykigzSzKsyCoYABgCuC9/fDwm5lyePtsnkq/r1NzWrs9vF6yuWlB1LYzX1qNtzABd1P/iqCu
TwrFwhZi6pjI857n7a9YyvUJ6fLoc5PGqz7IfZZXFgK4CJLmZOthkElArhsgf6rW0+Ug0lnWEpW6
Qvo9bI9EOS9uusV6ft9MhH82S/wArWxW6BDNu6Gc5SGFBn1Urg0gfIck8k13Y8doBUlYH82glOMb
ulz4mMvD7Blv710b7cEJsijkNsym9atYo+BOBSmbqyjpNVIIaElK633Cu+JATRRNd8KG8rtvlewK
gkh2PUwxddlNQoe03vKuB5oqXAwwFzSR42GMTfBl6ygrkERIS5XF/clFg/mA2fwYF3LP3AjNiyBL
dsQUfRpUKqURP3FhbFssfM+f8rXf33Ss+TVd+XLfSbwEi9wPtL3LcIdv36E+uy2HfcMdeJrVMtae
7uLbqNymD2ZNFW4b6cflqAQl4wNycniULyHCQ6iP8p94Q/fPnZ2BtG32pDbZsjxPcJZX4RaJ5Ib4
uekekcYffvFsyE05ym2uQuOH6ygWiG+6abqfcw5eR5ABw42NOYteDXBbrAhBELgfjN/1/Ty2Mz+I
eE0fKFRV51rwGc/SYSPxD1j2R7KGpFvwaTK+d3jQ5uOt6v1Yx6FjrxZ4zAHxVb6sh4HqCacKl2Jb
dLbJrxLQqLJia1MdlD43S3jDu5jnlUnVx5XQN8+00ffdwqKq6/brdt9M0cYj+QQ5xv12JH5xd2GU
+Zcdd4U59HxVELwHEcLBUJ0mV6PzPrxW3KUv0kK2DIsuh66Esg79hlVj0XUTdWongPabUFl4Hbv5
SqxmeUxYCj/a0MA+SZkJKA7LIb/R/foLoM9kf7Pob/+lwgVsvoyRrujktpU+ABHsaeXbRoqNoPtQ
pfMN2f0hZj1tDsMg/Z0I29qL4XEbLFuRnAjTK1z+gJyBDI+ouAzQD/Vz4xmtl223zw0NXVei4wiC
G7Sn1lyxIQOvfGbZ/inYlaOF61n4Bux898cSuojVZMCdVC5R7M2x3dAI1fXQR+BbuN5Zt0wIvzod
nFyMfEe5Tusurwm4pd3NZlGULdkUhuNt0JEMi79K8tIJsth7QM/y9BiyPDPPgElrWw7rNriXudHN
O4oMs65wBS9Iw2gxYpQd3TtgO3Rxext4rH8Y+eQx1oPuj9rs0PtlbtriOgaCNCx4DtbyYm0oe2iz
UMflAsd+RzRf32TTD+kp7UYA0OCFWrBsg5uQVq1o9HgEb5H9g0mPKi9E7+BtZvBsdKVmFDcf9N1g
y6OTYVKPqVq6q2aDjV+hF2V8Trucxjfj1PQ41Ew31aKYaosBF5osEMqP+fUWuVAXqPM4BLhkcPJr
9qFGW+HOgARKvEF+7Mi6gdlqmoa8P6aRss29Fprj1RMuyXhws1y+z6DjIiVdQtQZF5m5rKSmyZ5B
htby0gRJ3NySCBmNFzwC8u0qctFGX0IB3eKfqQRK/37NutldxwDjhCeziH56zIZhjH7tQnXyBII/
/r7MkLC9oXit77DcboofaIMEQSWnpgkeRbiDIqSgEoUIWLrNJlyiFO29ldsGPKe9hLzCF4gZpWCC
mcP4PkJ2MxyKAF6HPYaxItdEtelSrakZosIRLMZNi+aY6NSGuemObMAKflmHzoYHL/zGqiWFNkfZ
rfOgXt28wbuhxGX8A0U+8A2VELMVPOuIKEGePvMKhKfL8xBB6arSXCVA7Kx4The4ROTXxLWQv3I8
QObAzW5EsJtYOt53kH0LK76mafPsFQnGct4yspbjtPv5MXWtOQzK4dmIJ8jQHXnW0PwdWaR4Pai0
jw2qVgi0C4t81PgJ6NZlBGMkfuGqz0gSdoXQTi5HniKP+WqokIwWSF+guQNGFgUPRgdwtIOVGTh0
ApU3W5GywS63HYIs6YtkCUP+JqI8l0VOWDcVM3Sj3mSHf0eE1MZrMQw7vgdo9ac3JL0TSNWjFjqX
op2wQYNK96le8QF9pT1B016LWDp5Ixo6MHU/xjb+lK/Dyg+JwBkvwi3Vj6Qnc/cjmwKQPo19K9qq
3YhMgSgI0fJhq4Epz77ZeA/yH9GiRyQeFuPaA5C/AZ5PQzezMtWW5IVHKL5dhoI77w2eI9m1Dddj
baGnWat8yh6QK2MXVmPIebmNjlSTYRrrbCa+6lWni13Jfypj/McP/7/EL/34X7UL+4//xJ9/gOFr
aoScz/74jxc94H//+fE7//fv/PU3/nH6pe/fhl/2/C/95Xcw7j8/t3qb3/7yh4Oam3l7cr+m7dMv
6/r5z/Exw4+/+f/7w99+/TnKyzb++vvvP7RT88do8Ijq93/+6Orn33+ncUhQ9/uP//cT/vnjj6/w
998f7IyuqN+uZljJ+Nt//HaY9aRn99uV7d/Uz38x1K83O2Nclv0ty8OUxixmlNAPMPX6679+kvwN
5FoMkuBxmEbIEfz+m9LTLP/+O4v/FsdxikoFiRhkxD/w/lbDQeJH7G8MadsU4JU8zvME5+f/TPkv
2/bf2/ibcsOjbtRs//578ifp7n+XpjBMjBchPosQlK1YeA7PGLdBTTrok8+I/n6qpYcqEEGeZmpl
d6f3PDyESfsujeJXXZbe73TYj1wOtzNyCUVDlzs4DPZzZUaootnzvoTW6tPKQ/NkIaR3P2yZv0r9
NH/ibahOLOrjB9IO8QOUW5Bt2odbC3ngIu29rXa3iYPI8+3G7fxHT6KnFPnValDmdZC0O4bpzKqU
iJ8bbQSiC54VeTY+D5u4sm32B12ip3FkTQ2HOB5WtQzlAG7dIh6iJ9G3353uv/EBL9Mta1rUPrKX
Sae2oDRQBdD0puD9jlwKQRYSLE/fcHl8CY34HMrhmxZgwUjHDBTAwZukqJa4/h0Scoi/CLtvdnEM
gwiUKnpGejC0X7dphAtCCv4VlYvvDc1e7MZqXGhBQUD+WXqb3HMWXBOXBgcoz0UFovAbJJ0/rtMw
q7gBhw96C2KEXLs6kXkZj05idi0Fw5z35AsXmCaECF9cggcKDdCRriIsllH9O8hiSTXn5AvcwHba
FouX/kZnJPDwfytrf6Zoby3QvaMKNNmMDzwUSYlyTFZNsXq0KEIX20x6ZF60/CkiQgrfKFezxfJv
6xjzV9Gm8ujAxPjYL718XHpkMYXGO4uOQ6F9v1a5Q9RjJ4GH8byDIscw1GFMNx6gyR2XbYPPT3cy
fk9iTV8dxOYLVP52xEn9eDT7ZCvkb38GPXvK0wCPBXzpFMQHZaDluwrkexOJ92ZcQ4R16lZvPqu6
EUskkJRGfdjxK+K3oG6WwB9wTJpyzgWpxTp+Sjv0nNmRxvWGElXhANPGqWUQHoYwSgVbkAW6Ku6g
rbShdqZYha4vU4hw+7JkEgELkgjFQpfpCm/17jpTBHKrtom+9hsyy7i6vnHB7Wkn6xdIoWxlahdZ
xTR9soyDG5TH0UmQ5D6wS3wPHKT5oQK8F0agxZGrYU8o9I0HktKnTrc/19Z/aQ3m3aGwejcinfJ5
cKYtIJkRFAIZ4BLEGy8JLtaD64OmThOMAjm9RzVFT2Ca8rbwKGwWLJptlaNbqFCCv3DTfgde51k5
7L5usQbdaPPyzzVXo10KOLCngKqlMNncFoBQ36zd+EjW5W5J+lvaUF3tuwKTUgtLSnUal53CYbcz
Tmfs4xMLtSxajaMbf7TXoxAhbvMhu8oVweHW6tFEafO0t8l9iN0spm18DXzYF8GSIOeo41rPSJ0h
Q1PjsfXN2P2LSLf+4/3whc84J9uqHAT3srlqZnXbT4odG+Ga09goHDuGdzqKRbCIJrMvlnTpIUOp
8WWc4V/aj3CNZfGhDyYgW/HdJ+LuRNbf7iPmm4J434bjo15wnqDOcW92fCcCrrpCSiDL7Er2mop5
rdJwXlAta9+D0d0ZyMhXUSgGMJqHS9kSjrrkFCARmhj+7U//py3ajhkSzweU6MGTQHCKer5/CZIt
LMnM9QGpJFsmRqKaQrHHBniWkkFso0xQrLAheyIBUrJhlugH8GOxMttTjxohyg9NFgUHEhALSjFQ
GqBKFpd6oh4nakGWrsg4lkRT/Fzoub/aZyTUhxzOIzXTq6LT6wdLRJE6uPwtN6iZbOo5nUZTRJ7Z
T8hpxOUQJ/+bujNbbhvL0vULNTIAbIy3GEiCpGZZknWDsDxgnmc8fX9wZnVlsqzUqYo4Ed03jiqn
JRLAxt5r/dPa6fKs+lJSWB576lNGieeUnfVIAyAcmS8D0t2+DDEnRR1+0Yz4R6FPpFfltP5mPfb+
z99dCjXz0IoEIy1QmK2R3w4ymXFr9raMueyhgOu8LsJ+iy2v3sVTGTv9JPZlvDyBFP9Qu8R0V1io
I/3zVaNIlTtFvLJ5qSduFefnZsnOTcHPc+xd2910JcJw9teWY8nS0tdSa1/aoVCPvRUrjiytT3Vn
4NoeWYiqboG+TUMTu6Vh2C1jlKWUjtGUysXt0rW9soeMtSbTzE6YXqAKrGtRi7tx4r2To/rBLsrX
Rko/pQ3dWxSzFrIGXo6hkzSAIQoGQI/E1VfImiw3rhWCBQ45tuMHkdWmr/ZpDa/Js1Q5Duahe4E1
y44MC/xW41ABQe5VdxqkxUXRL445JpBDpGqzz5Qe5RGfHW3iJHS3X7W7SWQ23JvEaCrL9jFDdIzC
qHm2ofFIsj/D0vKae7xFYHR9/AOlwMOqVbeEob/OfC13ifjH5IO+ReB7hB+U57RZnqTeuB6rpqHL
Gc1DwggFR2g80D5qX4o1Z8RJyp3oLek7nUjm5ZEZlHb+yjp4KWcWtamZj3Zhfw2l+JtsmbOvqiu7
dzLJcA1reB/O5W2eLU+o/V/Cjn65ntP2SpQN8E5Hwo1tSN85aTono8eWiLzaNQUzSvOieFWk8LjU
Ru5OcfRNirZbXxnsQISEO0mpSs40dy/zVKdOEvEdFW7zuIR2IJnL01xN4TFjho1fzUV6J2URRykZ
YwazJx7hejO/1Vq+gp59I5LxxzJHgHzRt2xglwHcHw5SnVeHpQ51yB++nTVx1k1JDLsNSbJHG6X6
DYAS7ycPlgMrZrVMmlcAPHi5BEGW8La1Es9OmTgDmcXHNxySt1FIx4Jkc9cupMdBZysfBttyQAv4
NshXnAG/i6PUCYBIMTnRxG5QLpblyGionand7mBMgz72kcH6RsrQupoeLlftqGhPSszdiHo2XX0C
CIMgSN50wcnbS/ltXQLVyrLitoJLt1MgfCHN4NlDA9TG59elynaUhY+xJt/1CDMce21romR5MVai
a/dtvtLLEd/otHkc3+Q2qPm2U7pDNz8lEMpf2tHgYvLuZavvuqTo3CSbyn26wtnK1FauVVLU1Cpb
jpo09s5MKtmrOvbZUA5LR6IQ9NU8P3eF8qVaMt1Lx+q1qJJhR92876de9ccy+pZkHcuP7SrL2P1l
RASQlVSOAvHwQV+MFmDFFDtQYdWPaQr3EkoVJx35Q61ZmqY2504K5exLYzteT03dQ+jJd3Jq7kSk
KufE5K0BFHSMMlzQH9a348T3W+Q8RrlUZQBZI4dBxx6ZxNxuRA5vbcG2kxccvHOvw68s/KTVs50B
XXdObsYPo6QOu6VloWaksTLeg+s2RPStqrPXaLIXd9xK7DgvjKteIDVny8q8mL7bDedi8uLQekQ7
SDkNMYBiTAmitm5dfdyvb4Q4j+h6FuktwgnoaTUYbifxouchkoifm2FCgJUfheqxiPUfALGTn1ba
4lL0PI112B/Atrq9HYrMT6CdPVvP7d3Ys4JVWONTVHK+bRsLyfbwznNERNViPq4d9fK8xiDGiaF5
iTrDVbecREyl4zZmhjjKcdz/bkv8txrVq+RrW3XVj/6yDf1L5/ruv/pf2KwKhKHvd6pgnNGXNsFx
8Xvnu7W320/83pCq1m8oaTRBA6mQdG5sYsXfG1JV/U3opqKhs0TupesbdvCPhlT7TVUMVTHl33tY
lV/3j4ZU+U1F18VP0UBahol8+N9oSK2fcaV/akhVjY5U2Arf0ZZVTb60N2lTEk5DODK+KYrSm1Fk
qqdLura6VlvJexMZFRtbFppbKaIZ37PcqkI3E0OheIncpc8G0ivFH2s9u241Bim7izakpZeshRK6
qdqvL4omMddKZ81gPkbt3LkWf2262ayruG7VubWDGjEk8szStj07IfPcC61aTakEFetukLb9XJlV
yPywrZbBKdUccaOwI+Vbo/Bw6HCp3uMlPPchM8zdMZqz0Gnr2pQDU8/NxcnC76qSJbDhKJoc9Fjx
rp3K57EoduDPN6oobmK9f5FWSHrkm5Ien5m44thUSNMIfjcijmgkX41mP1QLP66RsZaZo3bKgX+H
UjBlJEFOyj+hX5wqlIWiv51tWbzp6lNrVzqlfqxepRYyUXaNOmyplI0DiWFfmt68DqXJK630VDf2
Jzmb7xZKT0dKe39V+Eksyo4U1X5XgqPOJD9sCgxe72X7g/3VbFsnBn2kQlj4EQ0lDLKJGsWXOYiX
yKx2S1kEvWXXyk5qaoqG9TAn2gJzvLgqhd33ZcWSp8zFE0OTdkC4SMmqt6hhHgzp0W40oWWrrYby
uAhqZXKs7FFbm10yaOCDRXzXrZteKQ/0erzTEKtwe19a4yndjBbS58gSu7SrjhzNXi4miEfjSgpb
btLsrHaVOBLjPl6sJmx3ekerakXyQ2zeJ/HyaVQnV02w+5fL6CRD7eVVDP0wDDsgedszygHZUu8Y
K1ujXh/lcMzxXqinakmDYtFutdD2Q/JOLC3xq2Fwc1j3KjHuDTk/mZNCayycybQ3AS6qtkKiq6gs
DxXuWXTHTld8oNLdmj7Jeb5TjNGfC5OrVj9Bz566XttH8Nj3vfRqVOYVZ0W8z5qvrTXd6IpB/4k4
kaeWmN0tygN/bvX7dC5/DFrrrnP3hIQR/r3LPWsZPVPKfUWrbxh0Tl2e8eJQNqYGfItNG6OKIJ+v
E/o2oVr3FqpHaaAApYibJDfryug8mfmtPcrZp3iiGplRNOdhfjDI2NHBeR1Trn1Vlo5GmDSf2+Zq
kJFWQIfqpCS3TxL/TJXQhyzhcAMK4SINOZuW9pgXo+zJVnoTJeNeXQ0H/ajXokg9jJpMTZs3neYX
04rIxii9Li92SpKc9CakdG46H0VP4jCtkHxkM0B5eIAXIM6v9hRrpm5KrGuALF7WBC+RcpDr/Aie
jZShh+8m7BOxhlfJS+EY+F0dkh3ATzqkaNk1bCxDGOhZDf3HvLEyxbQbWSGqVATyBIqdt9cqxPoN
ocQ20obZqbrhPBZHFDqRo6qqNy7xQ2asphNZ9V2yTCcxhBNn4yQfJAkpR5t/p6xz0yV0N16pzxfP
XuSNbM8+L3IL0QeNyFyc3EsNdBQdNNmwhAckahRZrfsTmWkTUoLqfRkJpxwmL7e1m6llkl2MnWw7
m/OWvrkYHCL7yfhqsodUMR6KnvUXqp/0rHTDrN3nIZduRUdTKTDQgLdIKARFB+Ei2vIWA9P1Mq9X
oorP8rDBL7ZXNqiQDDuIFfoNTTtAkjhxZjA7U4xXBSqNGtqOF/fHXOcABoljWP1B6RUnWwdXKe70
pC2ddps+qlXxy5JPJ9jvG7VrjkbZuigv3FaRTxajpSsdWYeWBhFz4uQFUVDb9QVStcZySHBFDy/7
mRgHR8jYz61Kf1tbi+7e4pJs2XCI8LiSGZU1M74J+v1KVpqjaBkxb2bf28yon2sBY4uKbKd2YCqd
OIdy+qoBsxdJzNRO3W209UGO+qtYi1xjC4hoo5mu8riMFcup3Hg+fZdrBjKE9k7OxY/Vqnb6ohce
p9p8WAxx09GO466klp6fzazf2fSzbhdPZ3MwAsEAzIlBUG41mS5PAFTNtvYhIwB6c7irtOa8bUcz
6mTKdJWpN9+l0HZHfSt4zW9zh+gC2Y2Z3NLPj7sFuWSSUqKbgFD0RdIq/ZjDq76Yj9pqHhikeKZO
jHlj2mDQeexivp7keDeqRXYzh8ur2hVOusaF03XJ7TQLN9KGya/W+6QG+aznryYuRcT8VqvvJjuB
z5avml4qvA4glp5BAR45mujU2BBning3mRq2PbOfkD+GVVh962ejf4mnvn5WW3MoD1ML8kknLew7
kafTJh7qOFpIMmi/tbZon2Yw6Ge57vPaIeJBv53HhqZsFZb5WsVF99wuhY5In492oD2WxCvTrjzr
CK5ip8l63sZCbvSbMEwX3a2xKXwVULucbrFqf1rsYlTcojDzFbQ47t46koYtN16iKfFTCmu0IA2W
1V1uIAx2k9qezlrWI60As82+d5qJhE6t5/bcTZsOJu8GLn2UF/YUPO5jfK7Ik/tuKur01RStHF/z
iKv2LUsZIONiryn3jTylq5+ZQE/72EJauzPbKrQOZgM76ZULnBUuAfI4TnO3iJfegG7c6iLVWZsQ
y88ya6buJEZWzp45jUV1zhEgJEEml0YXoHbLrCulLHS3BKlQ7nLIEGqfLOkqiEbJQi9sdhMYep8B
0QkpipTzmlqJQUBYX4Cms8Uubgz6HF6vHZNivAK4S4MHTePQC6MkRHKRqjVKr2hFojaQ7WsDaSiI
Bmajqm2PsCqld4vYFvTh8xTF15FCQeFxqxrTmRD/HFLRdPlRU2oZ9Sk6Pr+xiiQ9mosK2z0QMtsc
uqWPH5oZahTavQYBlyoDiWWmk9pOMxYpNd2eXNd+P6GOCgqUdQjr4hSFiUwhcsgXXBQeZZ5R+bbW
yuJgrSjBPWXq5+ZEBoH9VVn7duRr1XThGBCESjNXdryfubLOLruwVrn6lJvqWRoMaT3UA+MMXDsv
03hXzbb5Yle2vR7icRGJ105W2O2aJh+VQJURYSA/jZvMkexSrx3dQsV5BCUR9lGi+53ORTSUuR/q
Q7mPhs4abue8E9dLhSrXXeq2j/y8SaLqYEwTGspZMRVp1zZYDnykczWkzihChXzIqlMYv7HGshsa
2Nl2wzyZ9ZkvFn9fG6PtHCnr6uXGhKo0ziZam9hf0QoF8siKhsYvTN0zgYs0X4w2nK1ezrbmpC1c
dzDNevnFZnrsOWwmrBmqnQ/HIsoN1J+yQOzED47KDoIiL5117sdTXVdaikEECZLTERk8u31bNHog
2fKQI5tZTc0pjHlh9jIzU19Jm9eQwkejnINWLNgm8nIuPJGOxmmYa+Twk5QZ56nTES5iH9pUFUOI
Zk9ShizzVoR7M+D+1oOKQSI7T0/qmAOd4pe/KSBmvGY2+3lHQLxqAi61FvqWFarY6WzRveKHGSPH
rsNpos6AunctTMOmxxGkaH6oLRQ6owEU5DFOrtrKBuRkgOaNiSg5X6tvRdeMb4PAn+I2w2CAsnSh
fk5gT753TYTwbyTlE81+OYaDp0WN1ynqQ2Pzy5UiNiIPl5f8kOmoghE25sVhk6AKrxVUS2s0Tc+a
VkQWEojZW5UORTvxmuqbXsMPUwxOyYSHRUmOYxZ1pxyaKPfBMMp8X1RFkuwtTZfuFrVYkx2y8uiz
bj5FeobestCGbwjhl/zaGrX5Uza2QnhqlFNbWUZkf9VCE8mUsfbLzbJIfeHGw6Q+pWzRoZOnJme0
lA8R6eyiNB7MWhNfIc4qXB2T3g9eKU/1V6u0utaHBqvEvgj1PHMmLCoUJYolBzHcxuoWc9G/LAgd
TJdyCSGC3SsGPLUlEDVO4ptmorrzpGYWryrAaOr3mmkNXrUYo+ZsilB2QSS6hZfDmQJV1JPmiHpU
lx2ZVRlF+1qB1tR2b1Iq6E1ZUJlW5n2F5pIMM6x6X+euHJiENQ08vr4xmMGVkhHVoLdTOZhkm25J
qEsSu5ZSYe7J83vRNg2hF3ketk7V2GjiY3NFHtyZNsdvs6TZ4KrFVOVeB2TKwbwq2hH97gKLiZLI
wPCRTbulNq3ENcZQmr1JVMBAYYJ0IxrS+JV31v62ditslr4aYYgwBzWgm0YxUm1hMK57VxMdcJ/L
WglwJ5Qvpq2D4dtryRGG+peya5axvfsrJ+exylsAwLmMFcmtinqecTMwcd4xi3FpnU50q+avMm5Y
x8bG8mYlVvbW8yeyDaQiJhhXmyD4sPVE+93A/f8B17mpv5cPffv9e3/1pb5EgP43YjuKsVlR34d3
Hur2C/X9H8KD7i8oz+8/+4fyQDF+00xclEywtP8QEfyhPFCU3xB0qWAsoD1gPXzeH0AP/0UzVAbo
Au9aG0D0T6DH+E2oJiJnQ0A9aSgJxb8D9PwM2P8nziOpigY8Y9ib6OLPUxramLIfSMYMREtHW37F
pOYVaohhS9lLbYW7AvvQdDNE9gc5P1vcya8+8CIGpSAhNVc7dQ5WWeCesPfqINPUr8lTstRvf3oS
f+gr/qyn+Gl2/tWHcNv+fFVypExxjtA5yIb7adU8raQSIAiSiQv+OL+FeDqwcJxasQIIt27fUwGF
H2XqKZsf+leffuHuzo1CWRItkwI5nfZVAbEQ8sKSzaB0hWfC32owYDRQMKiuNBfn8qP54j/N0r/6
5AvzNzZhBP4Nc8ioDfdWte/bJNCZ1xBFyDjk8XZqzJOZGV4rNUDTH0VxvbuILozhGXqTRreaKlhg
wG6G6/ymf8Z/gGsDc53z9890U0z96tIuAlckVJN9t1ZhUI7CqzXbI85tv7Q3iEG8obK9GCbv7z/p
3dVz4RPnAJNt5qDOwWRY+xVgIbFAgELV0aPkNtcFNO66PxfjaSgfMSR5BeESH3z0djX/epXWZSK+
sUoz/kzKNUS5+1G+7Sdzr7cRwb8Q+hnCuY47qp0aiyFHhvLBrUXG9MsP3W751y/3SRmhUVL+y7Jn
qZLNtQ8yVXbqyfaEPO+lUdvbvDLajGqccPFk+mjE8Tur1LIv9hwIm8VqessK6pf6IfmONXuaXYQz
4XN7FXKyf7gu37ubF3tNFrapJTLRBLZkOpV4LBSKusX+uXxWdjScII007JRUfJI/3OCUn4lOv3qI
F7uPPoXSMgFFB/3OoB56Ul7Kqyq+ih+SxtrFt2WgHqfBBFBxR2/8GhpHSPPr8orknPmUhM7XMD1R
2UP4INi81ge3e0pvdenLeJYc7OAAoOKq+VJdV/f54KM+95u9rl9Jvu12mGWvq7s0Dforq1ae8wYF
2DP0qvPVAvfE/oA2+9CLY6e5tgrc8Lm/H+87ekxfcaszhYK574LUXw5U+adwCebd7GmuCHfLvj1W
fi/vsFkF5aEtd2H3Nb5qr7tDUhz7Q3tt3xv8RhJunPmxuJd2w01zS4tYJnda+JY+i3O0t/AQH6JT
dSCNXPFXbLPfcCXDwLbe+KZpbBjX0nEiyWPf7su9mZ7IwD38hy/WxZ6sTAVzd6RFDTQbGrG3PYjh
A/JexmKN6a0JrKuEwmMmH0gUEJu8fPBu/ZxJ9KvFcLElA143TTbLajBsr6+sUjXbSLsQlquvlIrY
uXD8tK+JwlQdtpWxr2+LRN0vgK/9h2+4+d6bcLlDGzObpzqGgaWdZFGhJiOilwFbk50euxUoGuSN
BIPnfJJPIQEPfqVHxzVG8g+2pmNp2XRaMhQDeNxIC6th3uqggjc52jKh2I9GO2iS5h4fbRvZmTPA
+x8nS0l2BeB6k7QeZ+LgNWp+I0nAC5NE26P2yrmYBmzAOMD0bkyd1nLTPHo2l4TFtnxKIyVgina8
04Ui3HFYPidlfNPNMexnTqJDpN3Oin61lLrH4MNmJwrTsZrVWyCNTbO4jkdyDtJiQwQfqpgoSqXT
QTmKgwzHs1tSbQBn1q/LSr2xy8nt67fIelX6D7TF7xwk1uUICDxWNlLiOgzC5JA2L7YdvVmS7M3J
AILNHVz93qjvF+vKWrGf8sTZhz84xN7b0y/OsIEBgSMgcRgoYfMWCwX+CBO7oAQITS+JzFPFUuxb
8TvB+xch8v9DxWVdTo3QWot4O7kIg6bcc2l6iFqARb6dmk5V3YOrOF1yz1QWtvfoYJrmB9f5Tu0B
5/nXw2sVs1rMkRQGBqKZkjidskbPhX8wRjZjp/VJW0+jfldW9x/sJNuL+4sX+nLOhCbIEBB6mx4h
vWz7mHftJwlD2fZQ0yryM+lqbPNbXeGkNtTTGh3tD6L6f10BQe7+9UoXiZlnXW2k2OPsU6OpSM7G
U2dLVALLqeb/b2XQBxe5LZNfXeTFEVbJU26hu1SDapFv41A+WvrjJucbou4TAQFURolTQzSpcf5R
6bNtRb/6yIsdel67ttyo6GAM+5OUgOlO9xYGWWJkfZJRTgm7YbiYNyGlrc5XyRaI27+/XNV678Mv
dmmtA+zPyRoI5vGUTfYhRPpqcTikFSFZClkPqCHlJy1ni8qy/oxL71Tk9k0BR9O01+U6n9Z8CvIm
/FyL6gz62MXZHoOz04jUlXpU0Dur22Xi2HS7qjotK1vRPmt3+CFjWNc+BJYhB0I9LLQkKpWBhRlv
xsTJpgUhNITYceYBMVy8HdxuvKIpuhfraarfNBRCFInxfhz3UOWldUCmOm/mwoPJiO3Zr8j6cqRk
b1DQQV4t4WnJXoR6PRWnUHvRtftBfbTn51r70WtPRfmgjPtM7Efzx9gfGAw8doGs72RlX2TYt/bK
vH1pHM7tvFcYnDMe4iiIdAg8tFe7jZhMAfNDBRFprZ5Ha6ERGdPZNUsJqJhYnHZ4TNX2LBhLOYQr
yrvsZDNsjxzcg7E0fqTC0STjLhvsYIy8eGyu5wWzfioeGB+6H5ZAltdrzXoWxifIw32ygA9HnKG8
7n2tndJc38V2Ahw/f1PISjet5cHO0bl0gnyjUrlfOuuT1l/j9wtEbjzaorwqRfG1t+OTSR6HouFy
7+Jg6Qwf94sXFaDs+PcVW/KVpfs6SdbOpsoputar0/LLKttAUkl8l1jIu1eIwFT7VOTpfm1KRHjc
DGkj5lNLPstx9pg2JjPKkbh/j5MGghe4qXntwh9JdCBgLwc0JebZacV0FQ+Wn+rtXq4w8+clzPSE
jTKiqUOOOq8lpJJ1nIQaRFLtF+p6y+AK10I0PNYTksdlrxvHJslPVm3dKXF7KPvZbwbh2U3iA7uv
zFuQYvVAvMlDPpc36Th6AKWUJ3IQ2tXkmPtwbrZbc0NP+dhnzyID6kVxYKCiRO4xpvdZMX2tS4RS
JbEEa81wwCHI6+7KgNpb0hSK0Jyvl8T6rqnzw1BfNbgKNzuMU2XAYCZyqXE5qHJynCLtPpu1q2Ex
HqbIfCO/DICP0Y6yegBL3S26fu6dzFhum4xAlUa/G+UJa21GspIRTPKw18ErREHsRVgFuqaioLcO
RnyLEdTH23Gy+uaUDpkfq5+lOuT9ne/iCLs85XaYosZGlvAFvdkuikEEiA8R8gs7q5OZeGuTW8VI
Pjon39totr//U69FuFCrVeowBM3C5PT5YDUjukMU0DEY4dZu/iiw3vUhJZVBxthH3fPPlPZf7a4X
7bOJnUIzOzEGFnl/6OKvop4XvBh3VSpfi0FnPeeu1vWEQ5HmUBHX8ECWkhdR8MnGQ0NEtWVargmg
WucGISHEMwMPm2Xvj0XjVuEhJcUuUvCGidXLrdTNzAyV9WNXfpZlqp1vyaT6dgjzCF6eSYRxWNJ+
SwAaKdEQ2PqDujDX4C4a0TveZ+aAm4SIhUfkA+4Hm/yvkSfrckDPGo9Mlh+jLBAxcsLyFObHXH0s
5c+cMI5O12nNA0QvNn9o4nm57VB829Ss2Mfhr++GOZBLl+nOTmnUHH6JZ6viTOV2XTSGf0dk1QeH
r/3OF70c9wNCGK+anjFCehFBzCFsSr2HTHWPqrvX7mX7ul0z10RomKl3LapHC/1OVvZnRnTvCrjo
Ftp2qG8T9WrEMcAiU0+53ByJ8PKHuHVzeLkBjUL+InqW29vQEASUh/tOjpysIRctNWCyyYPJ0GaE
5Y5QR3fzTqxbuklDaIvkE8ZGPgUaB3aMpnosIj+xYQFEBy39NS9+bC2AbpCDhXe+mzM86KajLHhg
idywWvgt9qm6/yJNr0qEtkw91/D1qrTc9eSFqRmEW3uX9UGOkCO90VC2oOEBPmMVkgKllMm5ep7r
flep1s5C1k26vEuUkbukJGby61tVd+Yw96PCIHbnc9nLTmE+apzeW0wPm+6wth8sq58jPn7xZl1O
UJJMFBxZp9A3n61U2VfQhftcNW6XvtpHWed0WaD3D0P6FE1Ej8yfm/hOL0ZUU7TSxuBvlDUj2x/J
g9tZ+SlF4INEqk1/NlnHyVwedAYRzSjhoxYBdpj5Qwb1QkLYYof7NGtv7AxJOGPU2Prg41SkDyHm
hNGLrcUTC/ABaOfUZ26ZobYd14PWICAyNiVKcSQY6ZCpjZcWnKt66a9N5adJ5Ctl5GF7c8gd+aDG
Mt+pm80L1AcSXKmtLiSOL/8cdioqMOOKw/skQ0ZqUX8gGOa6Sew7nPnfail5HOR9bMpXKg+OBINr
2JpgNJo7pQ00lnm6SDerUeVksXzqYu1ZLbqAbB5szSqurcpFgevq5dZEjxE9yWeja89MDDhZUnUQ
KpNg8i+DXbo2Z+kaZRgtpL2Vyn7MalxK6UbKm5t6MoKoRr7btBsheFCWVw13CRNfnXGufKOfr2qT
RMekPjA1Yc+IFh/7CJoAwx9bYy/Hg5c+NVsE6tYxVw9hSphYuzkDHMOE3pGzPQy4N5PIF4YfbR4/
01B/tRwvuoQqUiENMJ8dk8bwLLulTu/uBgBMiziUpb+ZJf46t/Z1pHtNZ38qQgHrOjOzpr9tFnv/
May4iVt/VdGbF03EuoyhBgQgBRbzN9i8xElebrqlUoAz8fEgKHoTaMZzc3qk/A7E+tAHUWadsKGx
/0rEevV3LeI01V2RprrL8rzkn1a09rEBrDAVb8WwBsD6R9V2CBShBrX6+5WQwKPA4aDah0kP+uz6
74+P95r5y+FdUKM6UpjcCJpQAxuLXwSIVm14yAg0TOWpcSr76EmVxamaT4aQvLVHoP8ffvhFf5Kt
DR6qdoSmARBeFBVroXVCoPEF+vcUNypeg/EkcGxuj9FO8xMJlI6k/WE0fr+9f6cfNC/KlrxUDElt
MZGkhXlDMtZJNLoXDtltmILxV6CVG3Y16bdrlT79/TW/g2D8hLL+VCm1GToDZV70QKGtLSGLLOt2
6+s35CSnNCH/wcn1//TpXuAlciITVyrbIkiN5pPB3qyHJMfo39TYPunWY5HU6NlMT4vbW0lfTmZM
uiN90N9f6jud/eYv/nNRODalYgviYQMDpngqjP06XC8GJgous8vCvUo60d9/0jtjtKzL6WLquC4E
5NAnNssNwi0vtYpPMte43VlSDPbtj66x3FlJOSo74eH64BygNE3FR0v5HSjycggZIVhtL8RqBRmn
JWEOxAAIV0FbZ3A/8eZ4fa/s1dxyMW4QJCQ+uMfvsQ6X88lyxDztpC1W0NlkZpgv27vbhE+dalLg
rCeFW2+UkjfX2W1TfXi/33u0F3sgEWcaTnTZDuZhqFxwwK58shaAgRT8DeU6M70PDJoeoR/SITqW
lnY3Ry9kfb4y9PE2Ao8WLX7e8CNy65236nLQUt6IZCD2d5PUq1/CMfI7TT8lsr4n0oyiXz610nJS
Qv2j9fbOxnE5fakRDC6rxtoOiM99Y24eiVbtsZl+7leWiH010b2qek5ohj9Y4e+tr4utiii6SJcs
VrjOm5NosqfqtSemlzCyvFjtbqcFsLh+acy9LEX/2V51OampiAd9njCUU7GPp2jVTyls2cAbvG2L
zOE5yZCVCqfuB9f43l292K0GHa9Vm2kS2trltG0YqNa9eRWc3suJkTFOqGGu7RRP18PfP/Pfkno8
fpw18X/Jv4Nsi/lwvCHvqzz+iJt4IAut6r+UBE78z//818SJ//l9/8icMH6zVQQcimpqNG8yJdk/
MydQC/L+mxh9rL9kTojfANE1max/hTRbdduu/mHxEb9R88hYSTUDe47OFKl/w+JziXlumROapvH7
VE3HOST/y8wbNcyrqCQ3UmqUZ21Rj21c3qWtQh+XFzhPxUmxoh2/54TH0PS7vPquLctDaFVPpPFd
KQX26rQD65OumD53H67jLuprdyonbK/JU1atSKWwj+6MMD3oYIH+WA2QlVUE6Lc8LG1GFln5BKcd
mM3yihL8hCXxcUlSUDYixJFDCU+zUbfbVfUdfRzkTspEK723H0WqPBTSf3N3JsmRI9mW3UpuACGA
AlAAw7K+oZHGvplASCcdPaDom9HfRm2vVlIH7hEZ7szMcIkSqcH/k8yMDHcjCANU9b1377nlOpLa
rgvcmvq0mmXI8ivr+VXbmBcDECvXcO4KR7vTXQ9qLCMCN9qV7YyI1nbVkD1nFMHE91Ldm4W/CAXO
4CwpPipM8QvVQo1teiZFVo4szI6QZ+vMZiE7N8uuGF+A9fF3huRZ4zALZTNTq2DErWsMt5bDH67w
6Cxt9tK+o/4MzOLBRbbN57pX8w6LjQTMgfiWMLCLjXrTZ85DbQzBMgTUsKZFt7Esf+cpPqquagwp
Vn8Lon5O+hAHb/S/ip5JMLhJXPvwTT2PezvMWXGZaMG8FjoVMlJjveLgnCRwtdB8d1ti4K9BeNiL
WQMHhu+Bv0un2wU2Jx0+tjA3qYv31W74v13LuQyLLlv7EfWSG5flEtDXR0w07MLTGDID3USGZuHj
HgJ0xGnFNzHV5UMcTI+96a9RBl7RFDymMTUq9Ocbrde/2AU+TXewyoUhDBsHe3VjtPJO99pLjWlD
P37Q0z1HQfScG8kMGsw/IE9hPXY3sWfPkKbsY8oqhJeuVcwlVcPcJ56psCpdqjr2dkM8PnqxeTHG
w4vdBmBZnEtYeN7CNrWvbVhvyTC4DSzaXfVY4x6qtWgNO2tnabm/UGXKucfX1nZc3uCC2hmd/til
5UNiUGk4xQM8o2t/ak+jyG+MAhFgX2QP/jTeIq0NsE5Mt8Ct8YQUJhjZJl2S9eujfQd4KEOarZ2w
nzoX+Z7w/Z1OW9MOrQtP0ID061nrGlcficE3XImjFibXneevaaYvHTPcocc4tGX10bnJLnGNtRtn
J7wifAW+ez1YXb5wu2rt1P5aczsbAXBDO7/cytIg6aDv6P74VyY12ZJ37Bkf2ZbLWwz2+FUY9bYT
2k6PUxwSYhnV8bOv9Je+xU5Ml6bt02tjHLB297jgtda7K3vrC8Yx2uf2XjXZt0sDrk9bTfuahNbB
wdujNG6O1RsXlhe+jbp9Z5jGceyyYDX11iHVk51nqps6GW71UtvZcbYbXZ4KzQrfQk3d6GJ4KXr3
a0dd3pf4UoU4xuP0Ehdyn9jjS59nH4MSx96m6vthkT9/L5d/GmfOh4U/q+jf10aAQLB42CEcw/n5
ZI72LrKDfpjuczfRIcGop9jAqO/moDlV8KUfaL04cjP5+UXQ1E9x1q1o029+cRU/t0y+XwV0IduD
TkIj+3P1BR4REUFV6VxFptZmANRCJfau7DTGJemFlxa3scpeMozyavQPRWVeiyDCK5x9H879rc3/
P+7s/239uxRXP3whM8zqJ9TUGQpUG7ymP0o7v/2V79u7Jn8zXCFdoPvSsVzdmsu37/u7ZuLGhatp
scLSVHJmdeUfFl7xG6ZeafJ9ClBXSD//ub+b+m+6yXaMuopJhTdbgv/G/v7zQZ+fYHB1AJqF55kY
b/RPR8W+yOn8449fBnXCKh5P0TXooHLjYqw7ZJCh04VigyFXIYlOeivD2x/u1b95hcTPZ1QuwDLo
tev4DUDiCvGtn/JDHd8TEUBGnyGXXKl2r9UNRJaWDpyC97bvcBQAbhiNbmE1EAptkClqMUC9x9nQ
EUdcsI4eyfBWD9kon/1I1YomqtlDIYy7aQvuwe42Ve6sc+wlf+94PV+6a1imwVfLe2dBQf757S/l
CFJHFCOG/nFgVdIjQ25qWEH9YsTe8jSWcKY3yOcMficW5WhfmHDljyOOfH/51/fx5wKSa5GsQPTu
OEWCDiel++drgVIKwUsAKB5s7CeLALqm3NEAle5SFVAiF0kOvnNpEJTQr5JQV8UvLuDbWvfnWvjt
bgiPFgjmcmFjMv+0FpbjWGdBiEO3SIZ+Wntdyy5vjW2ibwYjjN9it7E3nHNjkFlJNhXAmLrO32HZ
a/TtoNDgHMDNduNGEGg9LlONXWad9oDut1ZUR/VR6H3/qwD4T42O+b6ZwuO1NKmz57vHq/5Tb2WK
E2lg+lqWBCzA++6mHLIjCVWLxEw7tIdl4dEt1XGiaOfMGj0rJb+C2FdGYYX0bxIBaR27AqTntUkJ
hwsoLqPm4a+/3X93mTxuePpB2xgw4D6pH1wvkpHOaWLJm5QMM86nvdWrItkokJaEw4iSPmMl2kLs
4kkT4SXZZmFMFIFSdPv1qRzW9VQZJj2M0m0WUW324heBZOa/vMnSERLGiUtZAlrgs9SGx1yMVYEp
H8N6UF3RS4BiEYdN4S1aTB8TFOix2BCWgOLLGTkhLiVcmo2lucLZ5a3qGEv3sXtAxdu+YaIsN5Ya
kv5Y2ukb2V0ctuWQVDeF3dCCkqbdQS0uNc1Crtz7TJQrL7DWLXki3VXV2/QoKuom/57pYX/v4Eux
FyDc0KvJNnN/2U//+STAc8Tmj/vCc5DaC0fon74gQhNFjsWIs24Qq3hpuSJocSfqRDf1eobQoCBX
FigQSLd1Pwr9MXQ786JqqsBfdQVWnmWJ1e5XsifnW3X241vpsLKaps7DwzHFY8X6+fkuyVRuXYvR
mlUVnLWMoi/3fTMO8crryRd+Q5GB08fxgcYd06zZ5xjn4nXMqRzboHuGBIYI0eiGfu+odGAcq21q
IJ8Prd7Slje9Jzxv+Mv9CKiAnYFmXTYZhKQaDih5zsgSonwATiryK1pdSPki0eSHys2aralX8Ro1
pX5XdPl7jplpaTrpfRpM8nKsZisKVst4zdgqXdp6z1i67KkUnGVhWM2tcsx+U6Xj166UJdPM/GXQ
qzFZgbRXx57wCn+dKUvfiQrIgHCq7Fi5oEnR1+mbvGwYkPK4hO9zfOm06Equl0fVcde1PhAkoUWl
ffLGtMZ2C9tAOG0LdW64Qc1hbwNTt3aTGtStIYPbelII6HkiiPqMpxMEmhINLniHDfGQaqsG6b5S
A0ELCMwQ/XJkrETlyxeW0gNsdCCJACV3I2Yk+PsiPwxEy9Pvc5KAuCisgMvUDjqMT4GwH0vJ6Bk7
6e1EmgpRq02+T40x2BqNnm2yCONlOcKxZg7R36hC3Ht+mVyJuTQ0IureUSvHZZVVW0J4LsZAc56q
bNBeqs5CSJDpMWmWegwb7mD3srcPnkzaj6Ety3ey3ZekyK5ds062dTqkZw2rPU5OP7tVYfMSCQ8p
UZt/oLbDue+BkWFwlaCDA60jp2vNqOI3nQHfhDKl6fDq9n78tW5q572khXH2rFY+VoPvfkDAxYCv
431ayCbULhGVgYtDMhLeCitr99KZ8l1YoD8hgOCo2zWdSkPkHfS+Sa3pY1BM6RzV0TKHROLIILru
m6bfB1Plg3zMsmLbx0V1Sa3tLgxH4sWfvG7LCK7YmzWyeW1U+VZ0MnwwyVMJ8slk5ur3a8+jFgmS
EFpOP8eutl2Y7xkeprtpVB2rvt0V9wq6Og0IcrNSO69eXcOu3vCzCR7Q3po2biTyW9oS8aoRqS0X
PSebZMlEKnz1chQ5bYj+ivQfyt5aNY+a43xLBIGDQfuIfccVZFwtOxn3Z9drCWMxDBPhdpsq7IoJ
4BTepCRHRzZIp9qH9RBt29iyFm0WPQWabd7C0afm68byjYU12fWWKF9CHGznsut74htwuhljjNBH
RmVEjp1kCqtpd2UcoOsdHYlAxrUIUgOLT/SCSAANRIwrQ9JoOAMNs3ssMfw92RzJxZiU0ymoaAGA
w0qWIoxOqa2h2wgtb5fTaDqanYMEatCtbdm3b0qf2ntD8MSiNBYDQm9ZbTp6DFi4LaQYfn/O+u65
aa1ug+kNTuXoIkB2OCWvJ2H0z8WURNdehxTO6zFDg/YKb4K602A99Dmz9DHfVpnj7WqsoXdDaevM
ap1kJhzoZ/4peoghRe8Sp7M7sq40Zx9ArrxLHWd46zQZP8Hn9sUyrzNQ244qLsfOADGYNPzHEFKn
V/5YvRtFAqfGieP8GdN1txs1xAncpHHnV0OFwCH1JdbFvErvk2mYbfHZPHId37wpaJYkA75llv1B
YFGfLJSphXAa9PQ2I2f5shXEWg5RSaDbZMbFhWYF3taPtXBXuxD0xWTy9ZlJ7/Yrf+jhP7DP3Wf1
9A5Iu32ywJzfZAbsMSs13QNRZAMywfkmDNzHL1ncT3sHyjupWpQrKHeMbE1/BG+g7RPoZVXWuA2M
kNG/hRLPEFqEBKsDAbCuyyZ/EImLds+mO2E72YB6r5ZESYTJAWDHq9H43TX6svhg12rY1ipxNtLW
QP4MUl8r6GfLNq/qBz9He5VCudiPbgzsze+YOad1QveVn9bzp7FnmcQHZUA1qm4Y1+iW0m1QG+mS
E1j/GKFyuUwqki+2MijgGBAjIafNCGHzCmbBnEfZQ32Ffx986JEiZFvprPtJFl3KmkKil4231jhD
8d/eZpjSD0/I7pS5eb6OmEyc2xhQbdi5RE1JRmABpD2VN2jtyKJaFPUgn9B0exvAMURVJyXYBKSZ
PfIYncQeJKm2QWHVXQeVSE52F4Y3Ri/gk4JdLxZGRjtoaREeBIPX1h9KCrMLv9DkRQFKZxn6oYCH
4rpim8L9WFe0GndGMWhfKqf7iLxCICMX7oET/zgjvPkPx2dFI1+pr1ZeHsX47KkDqlIV6wR88gZl
gbhTg6FNEEasd602vQs3BBZPrUXaHKSaDeKFRQy94L7OcmNrd7q8U4UtNs2g2j0WW/HieNmmdh3F
bWkm48NWzK7w9udn3wqqLYfQ4Xlo1XSJ5LO9pFkyosonSgwwkJoWpUr0ZZ6q4WhG03jVVCNo86YE
jSANAVRfmsco64L7blCPHWkeB81EzQhzZywuFDFnLU7qBEk/eRtRStU18Zxs0cbkBys3SZYYSBBm
8k+6USTEh5K0RrWuTzfWvLa4XUYoYjm4dzbenWBZdekMRhAGwdFgMHiz0+NUVgAhqyoJlmATECz6
5rgoNYy0Y2FrD4096pdRkTjPA9aCHeGMRCWAsURp5A8WfvKEQqg0OvdO94vqAUCs+aT1A6u8Y8b9
h0Fhepb55GKfyNpgbQ1NEaDHmV5FZ91mblQv6ddscbV7t34yVC9tlwa3wNmtr/1UJB+Bp9CVRn6y
kY0md6hnyJj067CCE+t2YmkQRriXslELrPLvjZzCfZLYFVeoA1eMyH8oKsDRzfydCSugld7l7FVJ
pPAjkCm3IOtvpkLp5W0RFTWVhcXpYrBc4Plg6pZmNxhqYXZRcC0E+G1erCR6N+hdHIWoZ1hurtlf
lB5Nt77ZEQzVkC/x0HdKuw4VB/yVNmW9gW17tJ+mPgZeOmbJLekP5WNJtJfNXXHfQ2Hr7so1cf+z
oqO9BJg/EsegakptsgTIOkjdKy0CLUbEZEhjnBcrXWHFTyIICWOIEy8pblpiIYyVp4/vbUHO0WLI
xkps7Kh0ngVAEGehG7R/Fxz/kP8avqMvIpNohxUPK3JP9PzAXbSMVLawj2P3wS7yfGOkLaGS9AZs
3vYe7y6qNlVlVr+hHEcg55cj/6IacI9fd5EiipAnVKoQmS4Q+YVfCkW8qkzHM09HAno3gk2yiQmj
xH+kj529EZFkwQmEW+zauvHujbDN3gm9VbuOYu9rUEoOqy1JJqehnYIzsCaiz7q2ZaxA4gjaLrrl
aMchQkCgzPNTSBop8nDDe88RNMxkwY4jT+CUz+y84YVC3bvTo9gLlmDJyHRsdeg9K71u2DcEsa/Q
ayLFLmaq8CImFUxDidZaMLk436zYeYrnDKDYsDbIBLyXtPnbje5Ok1rCXCv6VTcZcKLgdJRiE3hd
+t70pnsPB0q7HHoS4iipsebzmYX26rNtkY/q+lAZY6IT7xAA+6/65ML9Gk0t21Z+Co8ldUv3vv9G
o2zr1HnOkyqp4Y2bTbM1POS0q4hjebXUo9B5xeVfrbL0jhOhfJGRRm5C5jQ6UVhFnVxqLRBGDsl2
zrRhEKG7kX1V3AwctjmTuCYQJNLY9HzVE+WIEzIS4UVadBqgVTtkpMB2nS5HSA39IfFz957gHhjL
U0Lb9qi1LdGscEg9yLZmG17wKucwxXWtpb3eje20hWFTiDUNi6yF8kRoyhF4UBMjXOzdcNmSyvZA
vKpLaMrAEI9lVON5Fbnjmt8oOMUSf7hWMYZSEERNzi1AnshTeQAi2MQrbeAbXbuK7JSNU7ocjvM+
Q+zpFw3KzEFPnWtLGdHlSOt+LckHATmV6hC36SSPC1uU+UlrB/c5rAZIBj7pqWvCLuRNMQ0HkKXy
XM5TL6h72qsIDeAyjTVxw+I0Jhm7V2hki7DHhBDQxrf9iq0hkyTRGpXlPao2tvHVyTJbF7CWjm0b
mK8Di/dlAfv2q0cvEjkqLtSdCK2GJS+swATFWUbN2VaiV1vyndpmiXQl1haT244YEmI6VRuGHSrH
pKah3FCh/cvo77kN+8MAgI4RQH6KCoeuh03v8pue+ofuZZmEXd2RYLhwSuVpyymk+okCMueS2FNb
L4tBlaVEVswQr1i+Enxm6ktkYtXIFi08HJVpEzRXhT/B3TFcOwDPZUw26HdbhGxoUdM+t4JcK4Aq
GDJ0aL8OT0fXM8rk8YfcoQlYw51epgdC/yxty9LijVRqYCeBBk64D8qGQO75vJCAqM9myvPfbE45
knYPw0rJc2dL8VneUJIEXejU0AvUXcEX1CxZDl6uLj7G3gmuuZR+qZvKuJ7DkbkCngG0+hPgoMZO
jFMqRyLmUjCmYPSs4VeKrc9dKS7O9RiTWzTOSPr5fHF66faNKjn11VkZ3wc+pP5FpU8eDoyszDpU
n268Ta2B4Mtmiu1i66RlB4LIgk/9ixbp3IP9qRfjMnuC4mw5XA5t40+9xkCR84ePgjnqODLB66pj
5oFdC6TZbKYktr9PY/6jGm/WDn3+cabLryxM5gemPj+7PzybVg5UO4rwUfqj9dpog3poJCyWopHe
618/Af/2J3mIGKThMez9lwFUUBAjG2BMgS9AGvro6YcyCzFMep21//aj/taI6X+YvsTR3bm3+8Mt
/5cZ0+k1fR1f/3FsCXX6P//1v+tk/qdtNb6+v6I12b2+Fdlr9O8YI//87D+1JnRn5/Y808LvY6U/
tCb2b660DI9znQNwdlbj/jGLMn9jOGML2pu/82T/OYuyzN9MqfOJjG48m/fM+n+fRTmMtCQyF9Q2
rCGe+JdZFDF2FV1UvbqXPp71Uj9mllypWq4KvV3xlzdJprZxMf7Kf/tJs/v9B3uewfplUb264lOT
VHoG/fPGbO6Ba68rjiiNZd1HXrLW5tVSpxTWetCi49SdQFnAEu1AnBd1TykJRxntybbPk1Vt1Qdr
kJs5hITT1zpE+U3M2k1MHm8at6tAV/u+VOe+eDMym0zdfCkD+zpLk7tCvYUYANkBL6xiWhNBcBeP
3cmTjKw9/F3JUOzZbVfNNGzNWD47DRwzYs3u9AbKqlnqoND6mEBftdXr9BJG2GK0olczsFtmaO4d
eeJroNLPyI/vLQuZcNms0ih6DxEyJGFwLavhppMtfim0eMu4gq2ZOndRNd7MH0mxuO96LqXW+n1C
BFJPmwWMrh9uSL/BWGCthoabldSbWdQ2tNohRrjZkIyzxphxQQ/5C02yak885C7X4veQcO1NkiCC
c3r15Pn+WpnTyzCiNwEQGG70QduIqVsLad5DZjsPFsUEjD2NMl9etnSrFnmVYMlPVvT6iB9Gy+6k
9UGh2cyt7MJwtTUQNPLAxzXhm7+QiHo/L3ffHpd5JittRh08q5/X8bIus5ayubrX3XqlD/YxnKNf
yxEfu30NBTVeAG+6EnF018ngGHrp2qoITk+dywhhRxOqW9U4m3Ic0HtE9VOQDg8pJMCmUNtQs3fY
dFbx5K9Do1vBYiKgVlxPjdpGQPBHFJMLkuguc1meC394yGrURSFfeywvKFOeDOBjZu/jxB2OZc7Z
p49DGskJLGBOV5gqyUWH+mC0N7o9P+Cc4yJidBcpCMQ0RecZwvQgG8XBFZKk9kVZIwjptOwF/OAy
a+GBGc4cvqaeU7s6TF1y6Qh715rBtSezcyacizgdrgJzuFJleesx3UhT7Vgm1n0YYa3wxH1XBRsD
vcvoZ2eH12QIrctEVBvHGk4dxweHfOwsOweKayVvPoWVXho8IUazMSEIu3l74AG9CCf/8MOS+m9G
0YY+b8B/7pjfv1gD1janOsjW0v60QXeESmZ5L+v7SvfulPTuYniFuCE2Y0sYhU6SSm8MV9Fgr1UT
n5oenxcFgt9tC4t+mz1cxYTAV2V8ERHloBfBhjx4yPTipMiw63N1lr52x0h0FaXOhSLytDXlSk/x
LmnGcKzKcv8tlcWh5TTk+xFhWOP067kX7LMSwuFchqa1zXnfYmc8RglsbVls/bQ6QOtZmTTZfYI1
+o4Wow5atMz7h8qNV6o1uSKcvlG2lsSNJw3F7FhsCdrcCApm8lo2XdstS9r8AIe49XDxu3w32u1J
ed1yUJJ3OFkD/wQ6mS8bGvKB2V1lJhYWnFqZM6AqnRCj1QQb96fME1tyZqZlY4BEJs+NVwIVr3cZ
lg+W7K78Xu2K5N1zHQIS0KUNVN/ul0rwKwjtwJdwaGsS1+ziHCMrm+V6e2Wy8vva+a+/8U8Ilt+/
cBtlAdsN8p0ZlP7jEQltTkaIoarvudenFmKwETDfASZaW/muRAPv9fbO9YPr1PHPyqE5GKtto7WU
U9xGHg7src9WnIGdpFMWki2hJuQ+ZrWpYOfS6iWIJrl0s3Y1FO1j7cJ2Mc370o++zG+J4L1FlLip
qHn9cc4UdS8rz/vF8fznU+f339FEQQpbjEpFskX/9DtaqSjp3E/NfRg7JbEXatuLdjVWdJgHP/7F
2viJY/L7T2PWaPIS4XgxP79CWmVqqmcrtYrmYGfFxlk4KxoWeEOPTWnfE12Ftsu+qICHDXRH9Dbr
Fkbn0xbw8/Vff73f1OM/vs9IV+dfmIO/YevIZ2fxyw8nYNPGV2j2XX/fI7SjjIdNSeE8b6plLjGf
y6VSnDIY51SOteuU2vUNwynb3mS8T3rSrmQhL+PGvGwIiGC9PpAHDrW3fBry/BznwbFkRSVyc194
7Ul0xZkZ7Dmyq0drCo5dCZg1EveZ1t3Ihl+TAfEj/NZLk3iOKmX6W8pNEAfvWVZSGCM7H1uQxvbK
TKKPml1byOGqjvkhHIHoQd8mI3y/MgDmNzqwrAH/PRj8mUXpq+eA4DSLPwCukXVeaHe1Li8gWR5V
SsTEX9/X+Yn5+bZKQZNPNxk7oT7+rHtRhm9FITXovdTMHaaJrZn637+6v3XM/x+oJGN9+c8i8v+V
B22UptRefyZBzO/XHzoygUwcM7rHAZmTB1mE/9SRSfM3IRHdwOizUXOZM2ruD0Sg+xsnY6xJHNFt
S9dnHfvvQnHD/c3g06SHAsYFnfH3Du+fjDNckeQF40BEO2sWQ3379z+8bFPW5W0tA2LYTBCvDNQe
A1xL61EVXwqveQM0ed2WowGvIlGHumtptRHt8IvF7hPnZb4Km7swS2UsHlE0dT+/8iA4bMcFE7xq
TV0/Ymwk+I3Myzi+G7T6GMVajkAZdn6RFxc17edfacJmldOf78b3n09d5RG0iiDEmMX8Py45HmmC
Rt0ywsgsV4tWZDiaS2Ul2EUzO4TIqU8NLR7NYM9HSa2rVeSWGmbbGlYoQQkIxehqET8HmVqt3IRU
NsmAF79zUe3SVKni+7v8/+FFu+o+EDpWH/+AzFn/Y9Pm768kJOf/DSCdzixunA97//ndu4uyotIu
Purm48fX759/8/fyWTi/oVdEYuva3+JTeM9+L5+F9RtpKzbiN2u2cMwnid/fQM0FxcnpwrNp/uiz
ypFGzO+voObNAE+b3oyJ9tL9u+8ggM+fHj/pYtJgy2MpMNiAXftzt8sSFvupqRRI5W58dHOLaV4k
8+FrmrZw9kkPpWIBJzsyVBg9UnvJrhw0BZlF4QuIFIlGKnaTte9Y1X5iPPSI6szknNbW3iZHrEMy
lx++96gx77xEEN+sjQlUEBnGa0PlsKFVmHac/LIwPDdx5R8ikhRK7AXMObFQTKe8JZyYVLs6PBeO
g908d+QXGfvZZau1YplZVrJGbZ1uRFst+yZsF6llVde2ifpIHwgP6tuWHCy0Ene5Zxavds9V+EWI
1qynBVssS2Qe8AiJFq6ICPbJSoGTMF314yTfSWl2P75dS+07c8iLaROeBM1ILdNQn65Hm/9F5zm6
LpwS4UM96HvqpYRPdcknX/tBC8GmyoICvEo0nZzGKS4mJAIEtFQdUWmtwS9XdAW/CCK4J1NJQvQ4
1+HTRLux0KgdmbZO5Snu5sa4FSfjJh7KpTY50OxzkEo3ZGrIi4CRy12TCfUc2YX/bAzGjN0nUW5Y
EuGe22fm6tPJtYhD82IDB7QVWOgS7LxdAzHVVyrgS3THyCOCpRgOcdSCVenyvHw0BAk8Wi38u2Zw
MrineFt3I95dREIdZbmvl8mN3fWJuRBZZz34XRaee2SOkBcrs1X4OIb6UWWu/RIr3dnVim86HLr6
zjB87bHzE/hdE7qcpAvytc/Os6ch7B+cehBLgYFDMYh8sfHQvkdjbBPjHJn1FVkcGwKGvGekzwPD
oJCpfWv1V07uglNuJzYKuPFnSyfl1GWOvjf0XjxbupGch6H1n/s2MduFHOmFB3QCVjSyyLbyv4Ff
ug2kuvByiGL3NOVd8YR4U38qw3C8jyBAnHUG8ZDl+CNWYiUP3YTvpPV1jYyd2QyBM2Zd9IZGeZOh
/9Bcd2ulY7Uv46lbjhqiGG+ountOhFdRrOrVSOm0jorBfEUoAPIw9BtwsrU57eqa9yH3JEF3ZTLL
d/xMPRNfSIsJ9uDJVgYjvKQNXibwTltkEZhVGt5NKAswrqYqOVFnJyczraJruPXE6EXQoEHbR1sr
BHPR2Ca1smztY0De5rbOQDemXgieJM51UPd8Xtc7+a0k0HozihZ0V+tUZyas2jqLyHScMxeZmUVL
woHHkynG7OscBncpmxHpGjXGuy+jcSuTgZSLONZ3URIlp3REW8xMznpIx4jA7kmTKXtZE8RLEt+Z
sYUoospVhl4VGFQNxmEOgzT8Dk5f0rfWQjgBY5I6apxz0A8xeyJfxLtXCh5hoXh0oBas8sHQV7Ys
2mWZjSeA5foalDuBMvha6hwW1A2x2GvyITaZg2GGiLoYmlwQrpo023oDxJM0XXWKjyX+8ujKd8e4
SoKtHTbLqGt3kQQZFh3j6ZXduDTo4BB9Ft/EJoTeuxpMU+EjdkJ2SjVLbmW9y6laUcsDoKc9Qo7r
az7cl2ZOyM9eFFfx8Dam4Y4wiTg6dkgdWs9Ydf11J45edNlQerEsKXiYF3nMWE4bXmkcVkGCm63a
wIrZNdFVqyB/bYKRRDrVdpcFez+ss4hcLDvaJ9mGKXcujo5T3wRvCi1Iu0PiYxIFVZCSRKsIS5p+
ThhmKpB+2cb3vriog1mcW0bljP4syIMRvxlC1cJ49ctoUznEQXjOBk+RGz76FfyFF8Mctj5hiKrb
BwYNK5+5kiwMNNzttgUuT4LOXQNNgO0Pbe9ACI596ErzSGzmq8wNaGU3ETk7A+GO1M3CQNRQ3rjJ
wQqL9qVyPAsyn9YIEEtCWyFc1HfKDRvwXb5aowdBSdetlGceTNe40DpCVATRiLmlzKWZaHehDtAq
MC3m+UxUPEIV4fx6tP9oNS78vLozIxuFkrxmgqktjab+IhyNRq51OUXjI9LAU1rJh0y4eGLz4cmz
u4s2nVY1W56IUZu7kXVyEKgspEltFQlCYPr+Sc/FFzOEP2Xf5NJ9TmyvWGrmHez3lRm5D2X0SsDB
oi5PrCDo9axylbft1YgcSOan+S46fbOwG7gh0HdEXx7LKQS3WNMLyZpFI0BB590hSa86Dfkb+CGE
lrsaxUWJschGAeOwa4W9g7tub8DmGnZpiXRS23b5m2+2myGEp6rZB9VDkvamRToY7OgH29jzkEzt
Numyy8h4U1G0ShufkM/kQuWgQJriPbTH9ZjK9dS/kcpLmPQJ7e5uyG7JzZ7yo2W9Ta2xlvbNGG2J
Qlwq93m0o60BorcFkQq00qMXTeDAhT2hw+kZksM0RRi+njLOtaSfoBMuYc+RAsI9jxkjN1Z5WXrZ
ddU2mPbGywZzYSTiUzx5b0LmwFWeMz0qAZJqux7NxTJmArUOcuc2bSHhgY/NDm1+TopVVOfL0X0z
nTuYsYJhgWteFIQ7xV+qSl1EGQF1d3l8csN1lj9l9Un3g/VoB4wGg6uyPbg+ATBi5zn77C2G+125
EDy2Tf41dAycJmpV9QdZ3bQzIMnbpGa8p/mACsx9t7E2gF8kJGNvxA+Z/RQQPGsD2wO542VHx7+N
zItGQ+tibgyH2FxKdEb1jBntQn/xYn18zqR/1YJetXOkTVgVm7U9PUbVQhSrxiB7YDxX3nZy1w7i
EOyfWyewEQxdBUh52pmcRIuJhLrceNL89UCS0Ne22E/+17J5lGov9LeyPbblXWQ9/F/uzmPHjmRJ
06/SmP3hhBaL7kXoOCp1ksxNIEkmQ57Q+unniyTrXjKrLtnVDQymB4UCkkeFcjczN//F1IHDwMmk
tZMEZBpt3s6pehh5H+SHRbzOjdgaupAeBBHzHg+N+bIXukCEJ1gfLsLtAnxCmJ5yNtR5bErItu2o
9f60vpj5ATD+Bc/pzi3Ulyjbt0OJOqIYSNntzJ/kJ1voD9KuwaoIZd2GMi35KOUsd6CsXTjvzB1V
h+ymoPalCgNuTG6HDrlkfpQnVEFdis1Q6879vB8JVStty3WvoTQ7JYdKjdweg7a6OFeX00rIpUks
DF+n4XFkBu06nDL27QhAJRCLYGIDfYUbWk0gdxCbQz/f3hWBgSMJ2EwUEXV/twNKiLh3NqAZuxe0
l2QuHQFdAIOTxbuFtHavttd5bIAi6+EzL7YCfuSSled86t2iPabT7PQj3V5sBhHOdvXxfq3AWOOs
XiQ3K5RFHQHCwU2H4FLjXM5FgEjMwkHMcDSmW+oxzEqw2UAgC+qxCZ3tCd9B8FgmNOUefAxKQ3YS
42+N3NjoIgFq19yYhRGar2zEXBWX3Ip2N1r+VK43dMncLvUSkGnK9LWoHxrQr6sGlCQQtJOUPDfZ
EyBaOBTuD2upv+qsyz+3jF7XJRvBjPWwoSsmMIGfl8WQmOtYFqviMFcb+Cxrp8JRwDIWTmo2jC0W
mkvNllJfXoE0vYCu0YXxCV1gE+z/rB1xRq29EdJHUJXi+KGmo+HrSz98ULN08nHUGElShfQerflz
PQm13e406Y5fjlOi/c6AXixWV/2QtgG+PwooLmFy5IH737UZ6tUjwJHKLHC1yVsAT6b8ZPR3kFn2
8JJaa92KtQTZran3elM7Y+b1Je3mOyONiMWE7KVsHOg2xey2cvdQce8rvdSdQa/rPUzvTRBUsGPY
ThGFiTV3YyBf8C6BubPDo7mQvgJf7/2LVsbY0A3rdE4wxPEEILkmNcw2y0+7y3DC30hbnhbhQaq/
SDmOZaKBAdgtO++HZYPEFBJPMmfPQa0Hl3iomsyd5H5zMBnrq6IoT4j0uDKG8d0F2OxkD+AiFrPM
QpMcopls6I3lQ8+T0PsY9eGFkMjWU/dlTc+ysrsGR3BJ+pCpdlOARe2CoQx3yfJexFOnu+SvJn/D
qPmg0ANgf+7Q9AcAW3civPRixVA5IQOCUgdPNa7RUwJVQ0ZSs/mqrXgcG45ePUSGJ+gUoDRYftca
YnH+Q2vG0ECB6Cy/Zdw1WKL/aXt5FdS2aNVmPGT69N4cVwHP6YJG9PBEvbmecjFv/LUEJTV1cU3t
xEYUtYbgxfRv/gtdl/8OiuEnLq3/Up2f6WH9D+jE0LnU4Sn+ED3+BHW4eynz53z4A8zwv50UR+ih
B95ws7Wcqh/bM//4uT/aM8o78Efs68Gq/a6X8Ud7Rn73uhuhKRL9v9eNnu/tGUmlrYqxiSmovKPR
N/lHd4a3UFtnpEk0ZjAWgnX3N5i2QAl+GoDfTFToSQrbwPyhM0ohpOjpmMmnLEwPzb47IyAXUFEj
EGsZJ2m//VM5G2fNhdw6ep2NysJevGtZ211FN+l59CK3PCFvFpAivYubXRHy9pKNz9o+O+bPRYhv
tGxaJM06hJpyyNzYmT3NFj3Mdh3J0VxtP4a5OwaKPfD37Eh+7eS30R67c38+JPZiN0Fz6FzFxg7g
gDp2uAtIsA5abEEbLm7vCb6yb/zcz5zF3XmYle3ru3gvO6KTnzsffP5wEp06rL3aY/vkHIOKtERP
dvpAcXanTdsQx6ljftKD5izt9SvNb87LifZmqDjrvjin4RjUHmWuDz7b3QWUY/vqJrrenYu7fG+e
q9MlaDYrATe1qaNCBA/d3Un1dRvVeuRoYfuc8C4HAI1+HlIWD9E1DQRr/oT/QIimqJvxs7LXWS+h
2zmRd59api36mpO6kht91Wzuq1cH2utpgMUL+AWn8eETBYpVhZ3nCtfRcd5T9vrsm9uYrweDXzqJ
N3lNuLrYqB8GR/TbQPvYHuCWeLKtOfI+P+oukEs/D0V/ui6DkW9Nt5ebxFt982bArDDE9eFmcrA0
9ilkFSv3EQSxS39xcCW0IyvbJ/tsb3jyV3GfX+dfpM/mUx9UnEfntNZwb8f25PSWbo+uuu+Ok6dd
VaHiRdbo5n4dCB6GlcFw1G+iq+W4ONhKeoIj26XVONpVdiscL1/WR2oxio94cy+3GiC4Z8FpXfUs
n81TF+Z39UPpNuH8FadeWw1158KPpNfJAWPXIPNVTCF6V3RzLzspJ9Up/Ahl0sGpFSu906/1kBUb
dzv1ZTsH6XZd7lMH+TI/dYT3SlDvEWd4jziSg7YnJ2u4/eeUv8nDgXJ7OcjhEJDIFtE2zsqteM1I
9CMX30a3YZ4IvPYF7uKDeJ1+Yv7wyewGEWU/JdfsFX/npVeYo56yo7QvjtqpOhi32UlnBrTHLEz2
cAUO3e+osK9qlf/cBvjnVH+DuZuqQaq0qhFPiz25aKLOXu/UDvLTwWDpVs05tM7Xr0B+PZ1ZWYR1
uDqKC3nVxv7sXg7x1XUvzzTc7MIWLBbE3uRKtmDn1iPOkB6eeDZdNNc0rDQQnTZkhnl5IAY6fmaf
odW6jCI7cRpbdGRP92ig8LxlRnl/UOL9xc9tGOI2BGAbiWZ/Dqob9YAqsov3kR/7qZ++QLgvWCp2
dveyfro8jEF/QIjyAY7CHKT+clUH7ILbdETHw+3O1u3dIwRcXuuD6GPiaWFxUEJIF071YHyMT1Io
nuP0aDCWTtoVAzKMQ+l+vVVv4Yh6414/bbyJcNzHR9gW58jrPOVK9eXq2uDTkQUQ3RJPs6/aIsN7
3uaDN9pQ93j9K61h+/ljYX3GccSdmAssGpzOFfa9I1tfvmZ8f3KYk3w2snGOsBfr4vBLbheq++mY
BaOfEViNcxP0OJmo3og8tSU6k8sa0069UrGWwGQ87g7xe0acU9vPmiWEqb3a8Go4uS/E8KPi81BO
u0N5XL3RGVwY8O5wMK+hrfKv/Lx6vYdF7K2iW4WPuwxDT/JxYnQw/naguLulDeA83F0t++24xWn5
FF9pMRx+K+aQmVt5icsUCJugcnGNDgR3dmAa2JLTnuleOYWtua0z2YotHnJXsGUr9XJvsiarxZll
INV0Lusra7C+xmSE0SHqW7NThqqDyQ2kvTDjU00g3DZBZuv3+kfaagy/9EPLr7MfHe7IQDuGccal
IfPsRLd6CC3CkvxdUPMjyb5+iJ3B/iHx/9WyAQP5f5Ey32zjTXqag5QwcKB1tdNKKmOl6rM55jTB
hS4Jz6R1Vq91DJsr4FZCej0mPAlQM9yciVd3zh2SwN7gqvyJl7L12Fiqt7gX60tplzY9LyuxI3/k
TupO7Rf7JWCFzDTsvdHbpiwLLGd2ngyfetYjNWOuk3mx25EVO7f1isnahs2WJHnDYUVvdyTXkW9r
vui1obGPCFTwjAjlkVswhYWnYV+E2w92gcYYE+zLefYa/koImjDp+A9iFyq0Ps49lmFvLzGCnrfx
3AUo4fFv1IvD/BZdnLBBut9kSEgcJgsne+Zitx9vXDHMGCy98+1CMgoFkGQEg8QxnMJZGZVZyLdO
iCjautU8DlydxPDRuBiG1pmbRhKXPaIXV87c8KpnNlC9gfsqWZAGXM0VfEDL3E/Rubgp/2GT7CB7
xeDYbWNqd108oEjkNpzS8pXHYtcOE/ATjjDxXRRbyUN3aBg7ir86yEnbmEnbWnjhOcOyInbOXsnj
NBmmpgfNU8RnSLINn/0KahUGuiO4o7MwcRZ7sz3a3tvuGfxSHmbsofoUAHkkMaoM5MmChc9sZNKF
APG8bShjFcv3RKfiICXXcMFi5ihahYPzbbhdzlYq9d5wWAIiAU9vYbRwg/gEHAOGXhVsN68M1w/G
CdNobkfHWRs8e+oJP/LrYxJ2+2YbqI7m7662J607S1ASA3QGcOzhz+229h1GN1wDHEirtL/SqbBM
TjchKuTM2e1e0HrhpFFVer3JOPxS1EWMHonEIWMRyelA5QqmQDr0PqofQU9WTp3INYPdgRh02F1P
QRcsjOPtWApV3jZHYidzk9eBKZIqJk40s2u/hWoQ0jbkaJILT/N1SJRHYlNQbCOZ6CIwxBKCB6QC
n8aHQ91hs4Fmd+76Yf2QhNsq1Ukwc6qCDv4TqS7zdca34vcADRl5Alm5+YQEY9h6QMV4JfGnYMcs
3kZqejZ8zK08xNe8ADP4gxnicuFv06HnI/CXLJkIPLqYfzgJpS4h2t4FSdh/VgjD5nGLVYU/cEsl
hvR2qYOFdzR3lB4Kh9AZVTBt7MXljvpMqRsoRDfKmZjGs7444unibPe75mQgNwWUvw6/ZuXOxBOR
SSbUSB79M6v0i+1+2CmfWbj+iohg+BPPZTrT7yeWGAxKDC/CgZkQEYtkzmokUTAvKKMF3zipnzWm
r3Cz+AYphj1Lp37e+RVhreI7g1s9MgKo+rEsJvBgD8qzEZiE25FNS/cQlaCQoH61KduCyCmd2jO5
TvTCCQSGazqVQzFnF9zk3uPGOsJefo1twusInz2RiLVlnm22Lra4hSFomT4z1ZapP2sunU3PY4c6
P3kk4Z429mhFDs19V/SQcEeXgUhC1uNUxiMeqg4+pBae8LfJl+q83epmD5nNLrgNRE/er12Tktzw
s/uIEru+uvgNhUriyMQnVuGHVTuVV5eb5WUOtkKhp7JJKVfagMjBVI98kY+ZZ/NijQdWJW7BPM5P
8Z4N6MxDMtWp9mwE7fN9vK98HHYRckmuQMSeulP3wp6QRffFZ8fHpghC/P2BDSs/DTgXjz6QDXzS
Y4BZiTP5jT1bKfZpo1VYYLipumsvDVYqKIpb6pyMJQVcebulKtrKrh3rE9q1238eLuxfdnbMmsG0
a3erW2qXB+Qtp+E8HzU78wynx+nM9HsKtZmdD6vj5yVs21IXvQKo7Oc6kH1IpJTsuS2E9UE9R/e0
rHv+EO70h0Z7oLeO3TMLtwTYmnXx6aPYEKBlm1WAlXJbMDpytXt4J0rYH6KweuD+MlBob1wNrELK
g3Q97SwDmuiDEkpUcPKT8sW4V65Tn9vDZ7O7mNPRPqYveAsctGuaR27h0VpMIcax4WzHN2yPum1w
8UmRlJlbHSrCBXdjf+c2XOeFSpGeNVfPSdpI6NiDg5VdH+RUUqrPC1Zjd9Y1telz+YwCf7+4+TE9
xhXrmsGT/cmrXcq8oCuelSYo2YsJzSdVtRK+9kG6i9gbZJzwR3XPh6n5tseLF4iHmaYKSZORTGfJ
qcJtHWa+PjeTHwSw+qzMh90T5SkDcNcdo6BzDCu+p5UrhSkgCB8HcLt0so8i4+HzzEOMPk/O5M3u
M5hAgkJrGZbBTOQcdVt34WRZGqOrc2rGbs+/FmcrQwHzWspr1QjilkOAj70gF8Sai+Wl4OB06mFS
wqsL/sD9V7r0bt/YC77YKacjfb6Eadi6yXlVvfnr4uG4zOG26haBlpnlV8MRIJVaEtPW4EichWWC
Lw12N5KnefiZcRoQy4DsWvGX4rY4oxyieOgwvZZ1FEGEtYgxXQcsRE+6y2gnrMde5l4cQK0cS/BE
PgOb0yfn8OAYu/Zzb8skWk7e3iZNzdFhaL8W3am3Fdvb4F73q/3wNfO3ena7XdsSpLdYQnOQhRRd
28L7HTFKs8Y9Zg5WS8reak0CipURgCRudEZAojpnISDxmkje4ZfJizrxH21iKumtqtsdMpukxmK0
JNg5uHGQRtHAYpG8cIDSL92ekx2clROpbTawnK0cxFiHUhc9Gq+5rwj+Zlj4UMlffQhRveaTpF97
vlK5ACUw94yj+ybkfpGU2KN4XD3IqwRlg9zLJoZvBDWrDRKpv/Vfej/ZwrBbUQCwBCAoUxYcR+TL
vnZUjDuv5kDoApFbKFwsvsAJU0h5SSjs03MWbjW2oVPWSxYrEMWZuRgM4tz6haU2GWZbLu6oKn5d
fwMP/svyG8mCnztW7Eenl6WqxRNFKpXmZbVLGkvkdfcLdYqLzdRCDillmwUAD0CnsmKjk14QnSNi
Wk4ExEKSVIedHoXK6sRBcb3VW3MobnnBTwhw9KfoJVGZWutV9BCdolN7NK/aUHLHEDlkOhwmFWtn
02OiqJ72Kj2j7rG4X1y2x8OIem+yNSI27JqtURNc9t2p8MYDXkb8DyNkSxqn/qCFW0QcPONu3JZt
nOH4fn4/W9c6Sejidw8gcq66U3bXvWxpQLzf8tuF5k3uqoFoVaSA7kY/zNbnkcmNHOprqDItlf+E
Lc6T7RSGc+KoAcQbZA1IHSkhuODDmYMi0rao3PKK4bSHHdFQdIw9ErQUvvSPnBriPHGz5ObRWKJJ
t6WUlYUlqjPcLPS0WPYuXsEhMqfbilZvS0rAobzJIUzwma1sj25mb6tuVBoNVM2W9Lg6W22wte8k
t/Y6Atl2I8il/s7XPPbpXi8Hk2GKwoYwxRNhR9JVyM7sHe5L+abTmO5WRStrJKL37D6RMnU6CFnp
DzSIoCzdcemEAZAB7vi4u1mZaLI7u/I+ZamvkrXHgMTsL8RL2WVysM5KvYxayfBn6p/W2+pIFPyp
ELcam9UC18B2ga32V+Z1fRLeZzcXLDQESr3sNDG9tyCCOHps2xeKsNrGzSZlCLbONiYRnHLQWREO
wH+8B5g49hC2FpucxIjiZtbsZN9uASTYlrYsrpmzaAmxBCTAuNPVViIO1D9biSe7DYamSPHuCxcv
AXsrDGdu3BCSWoklNVFjK+lqyjI6ORR1tXzcFiU68zF7jVzEsWP0uTjH15MDK97dWg5oJhOpCurZ
X89WUf1Xs/UNfe2S12peJIZ+il7EK2VvVhZtiK3eexBu1zsttzD68VZnK2QNQuNWWopeeY1cKl3m
/qMapnfqdXWgq3azfi6OvP4VWo8nB+R419hjBuIlVxH94616iK6Rob9jo+wg+vJ+/VrR38Tex15d
iS7n4qWhRmHYH1lAU8awNA5HSmIWcV4bLFcFtYZ23R70h3VPf8/pQpKmm+8rhkh6vBw7lpinjyRH
Qr8jnHMC3uq67JmG0rX0sd9fjmQhClqJXBZ5A03OhtaEFnSheYOo2/QZI8kmRDnu0BzMqyIkvhPF
aZ/TeZOvpHN30EOW3u62wM98M3h9BH8LTPvf2dbZDvS5qpcWqFLf/cfrhk78Um17JD/9g9yV9svN
8AIB76Ubiv6PbYntk//ZN7+jzO+X+uXf/9fnasBYgV+L2Wn9cYsFTu8Pw/DPuzXPadn/23X60gIM
fi6//NspbYaX4i9+4zuKXdXeobcMF0NmUwWktkBq+bZHs+MtkLMGEuMgyH9E0Co6Yqh8elMeUgVY
3Az87wBaRXu37elBwwNwrW3A27+zRYOq+U8JD9oXNFZV0DgI1Aao2m+2apTdICdpOSbUYXIX6FP6
nmN6TXc56mmPIZ+8CqC+vhmpJLae3PY5BXLJriUuhn5S8M7QLsmmUgyLVJSfVFRsrEFg8VsagyWl
l4NyWfcRHDihEu6Gqnia2uKrUiv2ouqHQdvtYwROnBFAv4VyxZchk8LJVB6NjQklRnPvIvL4wUzW
R1OsTXv7I4tVyKdZQmUyx58A/aVBqoNNxJhjtkZZ/7SK3cslx6Aw0naz24zAo3IhLhxI6jdcMFu7
5VOKlV6l5oKTbWZD+HeBb5BZ4iqdaRflyhIS28nTuqysBor81M4ERlOeOIM0+2rMm3VWzoZVrDYf
kCN7MquLW4rRvh/w/JoyoIqj7okJh7/0+Sd2Yk0fZyHknMSSJdF2WmmHUlbbkDVHeHYICTyY9Exq
+XpdgbKORvU0Ldo5iVmuIQf1JYlgtSqcySrMFXpBQL/SXni8JGN9rTSRgTz0Dp7jZHTACyEs6tmX
aAaRWOWfgO9CZcRs0Jrq4axU4vtLR/GUT0+jtjx2HU8uzaHVLJfk07TqIfo8FIpSWwOMwlSti7Qz
zAE3SwCGXkq08Mz1/TpxnyTkSy3DoC4YhpsBp+ZcgKaTLVxPbq6mPRmqzB65ottg2dp56PfYmCyI
NwNZNLBuE+yqGEavGFHLkNIB4AZ71LPyESgEiDFUg8SipPdRpZ+ibl7wqipqF0Ay1t6Lku+TCpw1
+pSxtS7KjSbgIaKNg52KO3nfdnMRplHS3yoZYgPlLEsop8kzsmrLqe+ACugdUoSQP2d3QTQd/RNO
YQdnaVk7vLhKkzabOYBJEobuPlq4O2Uj0wbtWzRlVS21CwFUa6lEcDMFGgez4s9Rh8qQIvu7YpQt
7dKfF70H9pYwNIsJlGWyMtg1lY2RWnQnmSVaZoYbu1QRy6e1HkEyqpqXNOJeVPLbImuvdYGnnzT9
9UVk8ZJ5UpM//RC9/qLl/DNZjvmPmC/4dyRhgdBrqviGvqGVQqXEg451U1EDFK2gaWdagHTGZpdU
HH99sLdklW9Hk6GsQJMWiDlvjjYOSB7vkoiFsYF6koaeW6sP/q4qP0iZu0b5eVIRUejZSU3z7sNv
Dr5tRf1zi+r7pRJUoQyJKryBN6GuvIhyhZYXHY08/ySrQuVgpmBL6IZlK/KL3x4EMFozKjYHwSMQ
de/Xp/AzWeHbGQDDIKQTadGgftPkR/lRuTSqGINHHE+KdDnGCfZZGA4sClUKMNvfHO7n+uj1eDoc
DI4HfVvlmn9e1ZSy0LVjxMONTFQRezqdyfLY5ld9zZQH2wPXvjPvIeuYdqJOj5mioY31SQKtWKgx
IkfIh0asafvygGXGo1ntnMtwaLLxERVTb5DyQAYShxq7v37Z9QXAxaJ39AW010o8Kgf5plxAs68T
kvdV+pxNXbiLu0PUAEfEykEwkhcNOTKHhP80FwhN1rJ4XBrgrpw4LrNjj7UpwFsDga8kmZ4b2by/
IPBu5YLcbgTcHfBu5YvetB8yqKaWQgrz60G8SZQNG4TXm1/Aqga7tj5KDeHTkB7zxbhPVuFxaVIG
Gbx/9IcXuzLYF00Hr6rZ3tEE9Vul+n+tTPqxSvqP/0HoFxHQEe56DLt/TUQ6PINBS/MfS7B/fu1b
DaUb73QDxSH4EP/gGn0roXhHQTkT1htzWkD5hfLmO8xFlt5J8OJ0E/EPopspMd2/11Co0BugRmE0
8UVkcsy/JSgPc+mnwPJt73sLaW+WIZEOrqrqNtXUYjqhu0j3c9eNyCUWn/IRmUaJjTRlQxeQlFI9
TEUw+dplX+V3Dbp+uMPeTDG2ftmo0dsSoudYwgpQLyRa90ae4zUilv5akM+ni3SYCzg2/OHKXfkh
1yTPNG/6sbPaxDjqYusjXHq/KiiK5isWpMX12jcbXC6jaMuvpl2JPMdEJ1lZgH7eSmryZcbKFPHK
gde6hzwrPzcXOYxNMXMQ0q6O3NazJnZHOE3wbIx288TM2NwApBnLOubBO/QwTYn6KdagDq8cDIFS
G3di1+w36Yy4e9m19a1ZTH7U0zCsc3xx6/QwTf37MaYDsmDfnHzRYV/sSoGtHUG/W6PV6rMPUfJ1
ALC3lsaHKVHJ3HP6PhWvGllF8nYYn9Wop/lWPbSK9EXNQGITCm9EYXWXHthF1WX3+cWQTi3l3R4b
jytYX1i0xgWdhRKIhrH0T2I6sq/dV6K7SNPjpVbPK8zpvaap9Qd9gXU0X7LR7y9t+zRmqT1K84KM
QNvSY0EZsMbsFaB2FGvAoWdDcrOoTXxJb0CaimtnXK+T2JwHreGDYnd/ySeUUjLFS6l9DgMCuC8L
0v0Pl52UPmjVmqFrKSAEWugOevCjO7bRt8zztyLQf45e/NfLuf8HF2rfowST8V8Hl+vnXZHuPifp
867rhr+IMXz7e4wx3yHCs2nxII2wKeJQPXyPMeY7whiOFuJ3wiLh7I8YgxoQOVs3dRkezDeU3R8x
RnoHPRnkpS4apHuQdn9nnbYh734sXv7A17CC+TmFm9JSZ6hKZkFVKakfaahTlLuUPWFpbZ9MELbW
LJlI4+ymSyBUKU6Bcob75JLSEJIKqQ4B6KxWbhjpsz62AMKFOX5UlUrdx2vxgZT8hOB1B4RYZ+e0
vNxryMzaqtFerJkWC8XrZcGQp65tKFo0bZOs8Ivc3CdJod8mMhL4TmUi+ld1SFJGw3QszD5/VPNc
QWq7VCpnXKjrR07+1JTFE3RCwzZI01YX1ZGnSODnMeG6E9Vn+HatPYoLS7C0Y0u6UdBQnDpH7DoI
DLJQncooWYKqjjA8hieDOV/JWS58OlDR6fmspmV0l+DThWG1GMdHVk/aU8wCGhXrVXfrRm/QVQL9
vXTL5dizpI+dUi5S1Aei6kXOlAoNUDkOqp3eHuqlLD+vOBF57arF9xFr50e9F5GwblhnSHne7nem
KAYlmsk3TbXILp3D1SuKfNgnIkhoUV8I8abAn3kUdwgKaqKt6aV5p7XGOllRDy9SApltwbCNz1Nc
YkgsKmMYqRGNURZqnztkEwwrY2wVVmIIDaLY8DEabuYeY0LNVc1O9hWlROywn4vshPJffYKfBzMk
assgSlWhsIq8F7wEYXNfbqvypPSaFNSZkJ01ox3fD+nI0nMX6bdalphXOBntjmVcjQ9LVRT7tlJB
amD361wul+JqxVfjbM4NW6SaUh2VSMIOuxZHzbr0UWT16MpZU5UkpwF9VbvPWARhV9Y7CApVuClR
tynGKhLnm5X1eJItAhxSAe33tLeNWSYaQl3tTGNTTJWzT3HS1ieUpG+MSw2YB2w6IOnUuNJbtDOQ
ggdy0PO4ZCmlt7V0L+qF9cOgoKCjJ9L0X2h0/X8WPzfHlH8dOd3Pw/OXqv0xZG5f+N7U0tV3IjWV
hvABpOutefVHtERQ5B2WHCIVGb0l7DG2t76HS/EdmGL2VjbGOB0xk+XR92i5U4mxRFKgxwqECfVv
xcotJP6wzsOTDWOhTS5iW27yY2+oFzuUZ5JcYoyh1+wNen4v92wTXL6WqoJlgRlWtPKL57J8RJPI
0EdX1FqrR+mn2Q3+3ADNkFpXmJfwh9v3+4U2Z2UKsixveoEoOklvi8WiQu2/MXemOwhGDY0lL+0J
hVu3S2QIMZq5s359vFf3kZ9uAyZDlL/UvyaUe4yGfs4c0apkI8oZmptSQ+6sRivVyxkqsgZONskh
OMIibOnXlzu9szVhQDYLg/vdXSdmq4DUWIdt2hw3xXlYFyghlzgSNkMRlSbHJHS7G7GBtdjkM5O2
zKHQwyAVxM2MSJE+1GjIUuCOyfo+yXr1aTfoMLgic5OBRNF7yu7KziQWXCR1ba2sSpuIehZ6v9sV
Q4e9BFbNia9NQguPiHWcgYP19jSLrMxHS12l/jbqNq+IainYhZhFBNDT1WDzHW1N4Li7oVC8QkoG
L7mQAqyqlrV9UxVYMGJ00agW7KzsfaxeZCB92PShopaVGVCncRo+NooGeiLrmsSro2yMIYtKMKyT
GlVhJ80Vsk6pzsBu4Y/0vW3GccNemHihd5WNFbuwSoJsiY2Q8PrZiJqZvmHUNeY+j2uVzRuoViY6
xF2VO2U8YQAuG7jJaRJGcLRbs5oNtV1RsTFsQLRBxM5E3KxEJg1J3B0tZUtAMedhWJt2sefK0B7n
XVMCmiomsQ9Q3MvO4g5X49+Mpjdt4s2xyjBFAwAiwhIavjc/D6bdkKUFCtKyq0BeDzWhMM9a0Qhs
le1EZYfk+FyH/S4DnoLugsTuNkF9+c05/GleI2qK/5S5UapUFBjfdE86Ka6NQtREt2rxxbSLtO8K
ex0NKduvepkzUiiCVLiYAiufmQ5M5/16Sr2RTYQusWmsvNreCCwpkVj6+S6s3bJrhzUH7JRO8v2Q
Nx2CXd3kLIgNIHAMOQinw9JDFN201yg1jmifg9SPED5ciyR26Gjo31oL/1Lz9Oe6kFPCAg91CIx4
JHQ6UKP9+ZSQlq7TRchEJxGj4mQq7XCFj1r78Osr/8ujoAqJRwtFraZs7/9A6IhxscyyYXNykefy
sKQlKF5kMtxfH+Vte5CLQRWEYSZK1NNQVLZ+1g+HaTKhj6qIi6HSwIpnNNTboe2VF1EBa7sayhmu
/gdCMxu2StzZPWrEv4nSb8bYn87gzYUarMPWbM6BRM/iVx1paafq+tHOsBdFrlm3pxhbaHj25W8k
Od/Mrz8d903OipaM8j69AKFLhmm/Ih+9zxrlqUkaZIOQ84VlksXLl6XU0sS+CNVy/etbvw2TH5LF
6/ElJjktWZRzmeg/33nkorM6VnaCw6AGMq1cEFFP1OFan7tiTymrffr18cQ3zdjXA8q0nWHJiwwp
Y2uV/vCo02p3iaBi4kZttoAA0Od2OqGWHpJCA+epz1moss64QTp/PK+iOr8s2kW/U4t47n8TVv48
thFhZIkmbba/XP6bGVQJBOdFUekzZktkMcekWwUp5JtfX/Cb1u92vcxQNtuwP2Sx8NbSfjIqus/1
KDoZ5oP3vbmsYZnP+j27A8BGcHgiXSZFdPr1Uf98bSDMMcpDhFlBEOgtrGXYYQpQ1Axnte7Js8mA
LOaYjr+JQdvg/HnwKPTeVGYuvrTUhduk+uFZVlWsLjxOwVH0LvHmy9z4mOO2x4uYFR9/fUF/Hqds
P0Jf2xKRIJHhfz7UaiTUWPTWnRU5tlOJpdfjbi4H/B+QE6/qOPtNC/2vLk3H3IwuMBmQRuLPx9vN
s1qWo8EOfFoh0TvuCqrKKXOG+ZL85lCvWy0/3EbCMkEPZh564VthrbzJLpgWtLWQx+DPm25c3Vgs
tQFiq1p9wpkJilKlSTnAPqNBU3XKFNDPQldh9BM39XLEoUfo3T5u5usp7iNA9HUvKKc5xZsEl7kd
OfnXT+LNneFsqazpeiA6hmgUVow/35kh7hW9rTLJTYtoduR+AUXWZyBcZLRRfn2o132Rn+/MJgCn
I2CGiDhB6s0AE9dhHcp8kSBqD5jvrkimWFOkdg9tiSGF3S2lAWwiTwoZXt4ss3URG8pe1LMJfI2p
CEhT9Hn+f6g7s+W4dSyL/kr/AG+QBEmQj53JzNRs2ZZl2S8MeeI8Exzw9b3oW9UlpdTKcHX0Q1dE
3agI1zWSIAjgnLPP2nPogXl5LDMOl72TR/6A76Fw7vq+MCsQHz0IXy0Jv3GQWQrrxMnyynxxbaL+
j0MmbCzzaIfN82C28OEQO2sR/pW9ehJpu1su5ZirD2/P19Fes74adjPu9pS56EQ3j/bWqk16kEoc
z3gHWAdtOfq9q7FJgQjZ9TsLOvEd1sDqxA63JtSfbgO/hxVwMDm4wWpzEXu+ImrlmyzFUlAjTvsP
mGJjcAfb1NhbXQTjeeiskWQ0NKVzNAQWdb7ShvOQUaRdvSf7Chm/7izozpH2oGhluj4olaYHtytx
iBj7IK0urMku3Ms5LmR1AFnWZqE/jD4VISj3f0Z9BBfONMK0oz66tvDKNZB9uq1V/jD1k0mUQg/5
cB2Q1QjlrJPw7Zd1dPL/PQo+AuhAHMLm33eiJ5tn1JRT2cyYVhdDRbveqLwftZdh/JQOFKVEVLb7
3J30FY5FwR08wfzEEfHK+CtekaqG4wrQoeu6fTJ+yaHb15nL7hlX9IaLy8aGFiBBXXj0xgG8wR1e
3jui+f72cx/t5Otzg2J0+Kh9kqMvvAHaitx3NZkuVCBBm5zu+nOzKRA4jm26G7CC++N59tmsIHAH
bCE0OR+tztJpvSDG6gq0uEJ2WYvio1NiaZcTRiMUTxOxCwzbOGAmQZtL6uAp8vYDH195eGJCf74N
h0KWjwPk0Q4QpamTUiLgiZMp+iglRRXcU5bBI8QdFrSxlhzJQnjWBK0x90RGiSNVAM0EjII29SiN
v/2Ljm4H6w8iemDJkQVgclZS5tNX3yXcwsHXwiz3obr7bfVLaL84MciRpBYyJXlzMjEwCKjQ8Z+j
x5auAeenCcwdoAbKOzYKiO+YIVlziGmkdPYlm/ttWlkuseMAdh9yHGaih8mskl/e3BRfyNjjZCbV
rBtwQW5AOG/KHsw4LPG9yNKKpgwATdDPE1187vNcl2dx7mcpnkDBRAmtH5afb8+c9Xzqfj+UR6aK
MiLaLegKR6sJzHfdVKmDcrfADiymDGZn3rSxVOl917NGtaGtwviaLrOEUDu26jDU2Yy6FYcqjGkb
mpLSyn0PMjP/9PZPe37O8MtWpiJWL1jS4poLCPX5Sw0M3vWSdzRcyRSF/OCLeWOTwUEtaLn3fzgW
ph5gPymArDk35zjFpNTU9qsAIZQczGHnx2WoBo1WF93Kia/nxWOtsYJnAjNgL+bjOdqMMVEccCZV
fkg6SVxhuCx3JG7GA8lxeSIWOgrzmcJ1LBKYyGGQ3r2wli5E7Ju6YSwA6DeaX8V+BC1clZb8HmA6
iNkMKaR61GpvqsC+SLws3wQQ7jZCZc2+zWPnRHj48um5vXOmc7CuQdOx07A9dJWwesnTG86y760B
ZJs3ofMGmffHE/18qKNNQTqdaVcFQ6VJ3e0WkhpYjRbsk4OOT2wNz+8p6zyTnwQuSmWXk8cUR9c6
28/KAGMlL9SVOd6O2Nne1zI2PmgcGt+PfQxpoajEifPu5ae7jsqBy8rFRJTT5/kH0i3VkgRjhgA6
nuTH3ASEE8wORBjd22dxEdE7IXGkFcmC/D/tkyu29Po28dLux2h1trsZgaZ90JiP//lLJqpB1Llm
iVfjkec/DFJjllf5IPEVm4M9Fj6I3Ds17bsUs+c//XChxwkmXpgu9ifH4f5Ux7UzlR5YA12bZyLu
oSEFdn5j1rL49PZQL3ZKpK8sWral9Zj5u7D55H6hrQZDcUxYwrL3aNNCNrcxYzRXb4/yPG/zeymB
K6F0y33XZpz1VzwZxTPcrnFEJMNklgU6ucxyv4g+ri4p47v4HduBeufVlb708Wk6sYyPDva/B1/d
WwRiEsRBYKWfDd5TX3QSRHSh9oS6IJGu9nHeOu+8MmrCokzWpiTXvSergb5ctsU5F//0MZYrJ/bt
aXh+mfvHL4GHjdoYvQyeN89/iVnFUQP6kU77fCmuexR133skVjfl7PdnAh/Bvazt5pOcTHXX9Ko6
gYF45YP2bXgvvAP5+8R/PjyAWOyUc8MLA9eYL0vDFPezo6J9poY7Lv5q7+Yqefg3HtkF+25bHEAv
TmJMYhYDipnEcKDQyE5tUnbEvudN4hvfOF6XS+1Y5f3UL/MhK7357u3h1xn9V2j6jxlfhUckp8nB
ekd7mAKilFEThRDgW+0+8YW6ncs8uh5sW/14e6gVav7mWEdbs9nUU+cXWoaji2KVCNy9qDNqwLGh
2svFS4AM5pLqbKHH966cohsznvMvlai9a5Uvyb+xh5AW4dumNCApCzx/2YuzQHefWGsmit4QyQ/Y
1Zj+rtie/5cjHW+MRlxVucFIVYEsNyLPhtQ6pXV9NNvwxByvf9fL9/mvp1rfwZONpDDBtBZFTwG/
wdIGR794Ny+l/S5x0k2DkcLO72oE4i1GvNs+FeN1BwqsKLxTYeGr62oNGFbLAfDW658/+R2KPCWs
ZJ5ZjAsN9W6kt/Y0QCiwUv/EM782lBCk9UFIrVqVo2WVRP1iFT3bl0hQMRcdaEe7nWlMJrtz9vb0
Pg/6/v5aWC/u2ghh+ZQtnj9VUDS+4c1cTqeK6qKTeBW28J26BDJe7nUqhxMON84rb5Ozhw0RbS10
+aOVEy+K+EDVvM3WoiNuVRrUtj2fOABe23Uh77MJkLqjmeJoFFk6pd1ajKJpPLhoJ23ciIRUnWHS
INBVeOkGQyquS0dUN2IFMb49qa/tuk+HP1qys+il7MZ100cCsS16fDyL3CsPyeTC0eG+jGDdzg5v
D/rqzLokYUkakHI9zme7Y2zWBp8Bb9LJwsKpinOoyPmJUV5dmgDeufZy8Sfh+3y9GGlRNo7k0bLC
hE1aoTQyY/TzMnJPTOKrmyvfFPkBkuXkNo+GwkS793LinDAPClaI0ZIG8dIB0iyuKFWEsdaM38le
O2dDrpqH1pX6kVq6uewa0rknVtSr3wncyPWheerjr79xOjl0PbObISAF1961104pIFOBEQ3VNKjz
f+NtPhlv/T1PdhszWaqZWj8PnwTNth2wH7UZ78Qcv7ZmVsM9csao/znwn48SlaOBVQZ7a18Y5Qer
y+LQmBLz33iWp6Mc7ZwDNq9WqkFAW/g/H1Rcy33f6HT39oy99s1zUcdth+QZYfDRs/QzycvK4JtP
i7a7WGScYnfeZtOXcaF6tqlF2pK8I2beyK6lzb2wR3XiJ7zycVBrwX3S482xdR9dPYogE7DqKzgK
UwzJJ1F6j7QeGRlF9BOB/itbDC4nyHlwWyD9flx698wI3aAB1X+24+rLWHRof0kZ9X3dfEWEa+4L
KKf7t2f4ldWyOqtI+iUI04j5n68WGn4Mo1gYM05bDWw0sy7wbDxVu3p1lLUZhQIZHRLHJ5IcPa2X
rvBD1VdV6Nv1L9Hidfj2o7w6fSgG+A/6Cc7Y549S9EItnsWbSnFNjzgXaPBCWCq/aKnsd6SX8/dT
ZokTo776aGTefCYP5yL3aAK5iQsvGRm1JTdxTbrVuaTf6dvbj/bavrl2EBJMc0shsj7aOnpbY7Vg
WGwd0ww3Tcnu8zCn9d5PSn3VGMNwhwWwPrTYXG4NPAwOeWMv5/S+QUGGBXsqJfXqVLurxQ87J3vM
0VSPVmHWriSIJrcLSnZKq3kvJhvmbLMMbN3ldL04An3P29PwynbALPxrWPv5G04w2za4NMEFWKZ+
Zzdj9FMbDY2+Q4ARQNxmy0YK4MqT70K+m2GCvz3+azEop8UqAVnro3ypz38AcN4YSWvsh66YuKrW
M9bw20lQTsdqx9NAdQfTuqvtykEyTfEU2x1d1rtGuzFUHEzBT0Xk1qtTQkKDzI7Fzej4DBu8AX2w
ReDPtRW5iPJM+rKHwrghSPZv0sKwHmYFyKvHGjGzI5Avrlo2nfKWO/ihzk+8I75IWeDdkaXOeRvQ
/mamfvYu9VIAIYkfjScyQ699LysVlVo5fbIIE55PIVYohl/SLhKicQFlGUtgFFHknTjaX1ug8KAx
D2bB+JZ/9KLahD5C08wgI6xdgk060UcRyGjaWyKeD0G12NBlakP/owfpfxQKvTwtMMMy17ww2Vqu
bOvTPzniqyrOMnot/NC3mhiE9hzvMH4t9tnQxOHbi3E9eJ7HUKvvFuUk5EgEFsdvfsoaQwXI3EJz
qsrbflIWjvbTOM+IlHxR7nJhZldqMGX5VebjfEonJtZv/Hh8JETc4nhQ1CXrynzyqGinl7L0ceLM
VaTgWaVt/jOn77cN0Rg6N1lhB/EmVfjFuVk16503TB8NONXIikXfgGOrEu3tApz6/NDpdDatnaFy
3vQenezYXg5ZfDDb0XlM9dzgFqmjCPRKXNk3/hLTt2PLtJt2sTS7D9zI7fdrPvKxj0dDwwgq6npf
VjSfImBv53eot/v6xMXg5UIGuUsOCLnW2t30ogRAbdmuMqKs3E1htdQy+9CR3PzjdCWjrGoMvhXO
quPrR6Pc1I2DnJRbp6jlVDrYu3r8mdvlfEIZ8dp6oruCbY2aIQt4XdpP3qePuDDoFSOhVG3OZSbs
T6bSYi+aztW4aar2l70A+jFccaoU8OpU0qW82qyxon8nk58MbQ+5U5YuyWJiOQsy0dz0O45TwK7m
Ih+iKW4P0mtgAPkSumfKCdhRob5kU4N9QetEZuTRe7eJpvdvf2KvHLtrVEtwsOq1+B9Hl7+hp8++
KkbyTkvvCqpNvf3RQwR6R/nHuZndJsa+KLeK70ssjHHTDT6SSe3zEWL3ZMTwXjy1/HH6j9/kELKs
sf1aUX7+ntLISwIvWGTIqqxvCiT6G6VG/cNy6jqcW62LTVvGp3Qzr21sHpJUSpnUvbjvPB+1sxM+
QljYYYq7HS5fbrUnfPphzdZJ4Mj6AM82FsgL0qYHjF3FRgt69IBdZPUB/S1G2Jp+ceGjUt40Yo4/
sN0oDGdX5wQjmeyvxdCXe5W56lBXOPMVJcY6ti6b737rJD+a2TZvIQC09abonfTE5vvi2F1/IwsD
ERTfinWclovi2EgaZHNh6xbzrXI743vURdFjn68Nin2VJuah8ZL5l+KnPdBG1B/eXpovPpmjH3B0
A+umyk9cpwJuqApE5knwSeM3dWKLe7ElrIMQd3Gftmwg5i/uttLNBs6ZMPONKyp4eMeIajsbeIy6
4+XguB/cvjtxP3j17aN9JdQinURx9flCm1qnSTwjhcXqcbncTHEZs+15HUFse0ir2Hh4eyKP5LBk
y9aHBJ/A5Zrgy/GPMqwuvRamNGQUSlNFYaxiENJ9MBebJXO6X/NYtt+qOnCR9K3cghb1oFeeitlf
fF3rb+DCsKo0bMmCev7QM+ssiV06v1O0sZuEDY/Cp+neqEY1H99+3lcXzpOhju5flDZp0PZYOFU1
OxcZrBFd4lzy9iCvvUSf0i7//S3rOxpkkc44x0ZmhLaNUdmuwjeF3tTWNw9R2ZufZ/Ttv94e8cWF
jyCWWQKwsIokaWJ4PoNGv+CDlLQQn6Kov7T8YrmWvSzeF3Oc4h2msmJfabc8sQ2cGvVoq8qjIR4x
bQvCMQjqvYus6JfdxjFkl2AMJV2uV8bSRyeOy5dvkNMFKeDaFuQijTia3DbX2psTG9JilspLx8Rz
2LLi4vztCX357TMKihSuONA9GOf5hE5sL762R4zWAwv7sGREbQ+2JcF+hu4+pLVlfCjzZZk2dVak
J9bPS3EAjAwfbw0X1/S1u339dU9uBLnBlbHAECRcAju76Qu/h0NfDe2dJ/oruy2tbVW0zfnSJ/Jj
Uxblj1xqqKyU8C86K0gu3b49Fei/NiFc9WitogdglUg+/0lN6qZd1bWgObsABGpV52czHav3UWcN
0daxa5fmS2/C6cfW2ebtl4Eegr/9+FCkN8Rll0DA+kIIOlnlQmPGGO8SMfiX8apl28ZzrWEuy8Y0
Cfq5/dSycd9lsTXTsO4OMw0i6VSYfHg21gWxb3TdJndbzz1UqkkF7TFm8ZnTPvlM3fW2jkSgNg01
H2eX9EkHSSUXFQzDqG6pJtfGAjw0rZ2HRKkgOcyilugx6r67bc1IOJvKsKb3jjua75TosHnKzLJT
25ysRQ0AwyjwEOx92hiplqGSVqVAitSYvH26Dkfxgx6L+ReclOUq0HkPxlV22ed5cGFyVhR3Sa/P
2vkomqW+71C+8DzN0tIDK83raJQY8bV4CgYbutf5ZxXhNLhdKlkAF0bm/l0Ps02frTcAwaT7x0tp
b6md+QIGzggzMgKutLXqqZnJgafDWVAWuGxLjZvYJvEaFV8Zrr0gXjc7AMOeH8eh12rzHIWK+jwj
jcaooBGpCL3Gr5P3xmT3UDiz3L/LMXjLxx0d6V21JYXkj7gw+MaZiRMv0otKdRZMPtg40v5kUSIi
MJI8X4lHHCqBFrx02UQYSgoqG6lv1ndWEvu+dVASA0LqgVMHH0ckbUInVDkBqEzyADssbEi90PWU
1W3iIqFAYrSmfBzmJP/a4RyXbTMzaEH9Fs6saZ3xXW7dCn8pvD5n4n5tQYbZWjKdf46uMN831KF/
JlMugS94pVlsCyOOAZrSt6Dve7+McYeo2ig/63GlGzcaZ6NmM8/Ug8LGMuD4dMrn2tYu/fjR6vE4
DDFck13Y9C5Rq523EgN10Q16J+lM0xfcnX2sJ6RDc3TjL7YdBomIYeDGFiKgQc/Gr6VlDczuaJFe
ceLulkxLR640l9jhTVwdjH1WRANLXYzeje9q7WwLTDftbVK7EKEaSjd14fX0MyXG8oMqgMSCRMj4
QyvYezZWEsnbERFjj33djA9TtAjkVoZb5g9LFXM9GDu7eMf10n8/LC2mJXnb4Abf1g1ZTruybpem
zZBE23MH0l2403jVRnXv7ekBt/j70RDgl2TWfb7hzXmQPN3Z/GLzsX0i0zMCZ7bJ6Gx17HXwYk1z
3GRu7XQh96P5G3Xm8VEEPX8RRUA6C40y14IGvFF/dKPY/Ei90/7qkg5MAF/k9bJZlO7uqqJ35x25
0xE7EBF5Xmir1MSYrVkgTJIuSX8OIlouspEM96Yv0uQ2cux5uBBWCfXYaHrsPzn1/U2N63QXmokx
oRacWhCsRoz0u6U4GF/5vTN/MDpDftVj7t66vRySM1qfaVssotwNy8i3QZETpVw7RgbToqik/D6p
IKaXmYkyzw1stnArBJOBb8dCixIGvomnSYcnTg33TPQAXivh/GyHXBe3I6CPdBsnmTGdeeZi+ZuC
mE5spD3X6XnS5dWX1m6qL1YUi/sea6l4Y7bdCKK/d4OvfhbjI7PQf0/qookxBC7LKSJ3l+bVsCXB
GHPGDS53sk4AFM/EdOfNGPr1bmLQvBkIvWn0hcqL9Nu8oCHbWHmRPSRYlS+bBOMvNmDX7b6VY9zc
xQjkre3ge8ODNRSedea5cpHrxqC8ba5y2Iqx532yM5VjWeFnM8avU1rOX8iaiTkcZ8fNd0ua2O/n
NBrnAx9FxK9Oham+p11bYBCM6S6fcZb28jIFfALS1LE8sS86MlMbq5+pcQd9NNT4+kTS2DbAgrzd
Ehd5uqctqsYgZJjNC49bKshcsuYG6ebc/IpblVZni1OX1mYsjCElxUWUs9LAzCWUvbMUOMM1tbXx
Upveicp0cw8eySC/jnMf3ztujN5L90kEPHFUNJYtMyCXMM+8wjyvEwfec2OjpDrLSzkd/MzLfHxc
s1xhrOeJe9sYFfT72uvK816OqsHd1kyCDXqhiH9OcSz3yozK9NL2ZuOQJL35C3gRbYTObObqqnDL
CUZwxo16q3ocjj/lg9FXt8Km/HEYCj1AQ0M2y5/SWQodeKReFxZ+Pj0o6cI9wo8yx9pHtD1Agoam
uE+C1tfyx5Bn0xQ2/gwwtPR6AJYqmA6xl3qfzDbQD9Dz6EdgB3Wge4so/eyJjj5eoBAFJMqBhqVd
7lRV9i0yOHU2lk0TNUKEgHqoqQpytcKihz9HKhlspUyMx9Hog5I8DKmJsMizbg61naRfkfnNN7rM
pvwDS3vC1TVurLPMgtzROY5S50JFNQ6inoXPpNtrjBO9KGbvCIZAw1VVBYdAXRmDxcYbTM5+Qtfj
7tBeIiKgw2CAW7t4y+e0HKx7Q0QR8OM0Z58wuIc8+mkQXzlp3tl4pZYc7aYzOHexFxkPbe+MhOxi
Jh6A3CMgVpMlHbZZlyefRSUtjAbzvvpUoh6yw7YerV9GOw4/J6GXL3RJT3x4rZNhd9lJrgzVIsdN
AO6Or8swm0vso+dqX0U13OlCpsW56/bessE42bklkVJ8tSEV3HRuZc/hstT18El0GQDfSosuDGrd
3vT8v6INNdkG/wk7yb8lwkqSbZpVpbtdlpHrnOdn40/bmjisYzPyrvCobr6qulOwh3GLHnbjMtB2
7NezezlUQT+cp6luh4PT5Ia/BbBnIy9RyJS3zpiwfwZau92edhvnPSyF+WNU+Ut3kE3qNzejdiY/
9CbSoFzjVCCpKrCuNzR+1C0nKWL2DVFQlYQLjWLR1jPG5TEfqqrhalMa/XZkXq4NWaOEljWd4jSY
F/W4bbP5At7gRMGi/CnGZIbJ3TrGdSGSLA811Rp38uhpTllCnDbkkMZDMtT5ZeE3LZTzYMq+1HyP
w3ZUAGFwtGwwSi0Gx3jwe4uP0B2S/rED6+PiXZwa7s4zGv+iqgUUus4w6am0UM3haOwfTFEMdK7z
ezdladuHrIZR8a2cZWzu0hI409bxy4i6xQyEMGwIEFzYij1M8kFLfSGyqYaJpI3psjNUcoNkrMIR
fZDOhwJ4PGlGXW+BSfHUZZ5xPXZam6NkspuCPsCx5viuI11jtVsY00Izc1O1O1HHeKRkvhkdMgO9
wE5OsYVdi8uNNbTonNq1Zd0OWy9J2x9OOatfvtlyI6pir7zG5BC5cAwIjv524H4rTtI3ME9Ig05s
OzgyMGRm2q43UUSibmO1bgywqjbyZsvNl+0soGZPV7vrVv1uAeuRrUGWfSpr/bss8DyQoP2FAgz/
XJOIx6LUskPEWSyJEdKJAuU+I45pNlGHZ+JCFmkTeYu4YDHrM6MtxjNfDtOtq/02nIsUu1mvNs6N
XuqzQMXyQ6kDl8R0Gl1W3QifchzxtYYre8gyB4xWBcQF0gCadT2BWMl7XW+a9tPbodEr+Ru6Smll
pqvGBElx3DTf6lFP0WBG4SrXP1iewjzWwtS4aRzo+4HC+siKshsu2AkGJTRs3fTKS05IoF4mcGiZ
J6AnPlsn9zhRLOdgAulTBKFjF3iXmJn6wF7Ddbxa2j8PzJ8NdRSHGsbQtnVGpqOvjOQsya3+oxEX
kJcJIvCkoD9CN+2dw/X489sz/UregbYeOqhcXwS0FK0h6pOY3CudbqLcHRBXdPauyPN2ZwDY2L09
yqsziYqZCBvRI8ih56Nos8r9IssCTLv78nMpJKhVn761A1m3k705rw9GOE0GEGTlcZkw4ER3Otxg
SaWAe+1qiqTcPD8EC3HT24/1Mn5ngZDM+OdIR5NXl12C6Jy3RkFsPktkVJ/5y6zRHEoEu3EzbcGp
JHdvD/oyDUdSbBUN0DnKx/67vPHkjblqipKmUBgZ6A4ovi3zMDUxgb2yIug+b4+1LrujfYVDh2Ir
aXtYQ8erowNoNPSyhF3e2s7PKejdKRTu4HykSG6GxZhWdwkgqAd8aK3DDCH0/u3xX1mdpE6hEK70
QgqiR+tm8iKu3TZ5Y2FP8r4taGaUIh3/Lsf9HxDe3o0/u0GBr75+bPr/4Cj/8TgAwf5/4Kb6D+Qb
K/R/Bhd9fKzip9Sif/07/w16Q4CKjIneqLX3cKVT/jdMkiISSxL/07VRd/2Tf4LerL9+a9ZYsTSz
kdBlPf8T9Gb9RUndo3LMySU8mtH+CF70u6v0X6vVQMUu2VtojHy+u0xR7JTekGL0Y88PY6pAQcRD
exgoOh3yOGk3GTbRO8jDeElCuiFBRWaprsxhq+K0O/A0WGHHRXFVGGIK2yXD3KWsQdUIWNclwc/o
mPqi9ZvysYuj8Tw1onJvuXrYzfA1N53fe2ezo+LtSlvALqknnM1yFzxh+r0tJP5vsd3cIIYc6bYN
sK8NpuVamDXw2hlILGGH3ZIg8qZvyzSYF/B1uNvkhnlRtUHN3XDk2KW//qLxRmfnt023p9hLsI3k
gv5ds86AibmmRYnV994HuYNrtKy9+za11basucGK1MTFaILMXakJxJ0V4UgQlPhWVHoGrunam3Fs
PgOhGT4StHFtttvlPg3QF+g0WX5Kkoj7oJP4ovjVtK3MwtvaveCal9PFHtSVu/WK5pdhWsPasUcU
x4lKwkZJa1PLEZRnsfMXcw1RLAwK8eG+i4vFX3NURMhkpNSWmPRDAbmIVGh1PWkV8BCtVZ6peCrO
DLubiWg0VjTwd78WGdcUv4qWg1dP+pok3hgaQ4d1dtpP+1zWxp6UXH+xBOlZ5dkP/pwnO6tPsBhx
VL+lu5+LWeQU+8Vx8H7SXmMTC+WEmrP2D9Y03yUkP/yZq3pZ53iwOd21l8/k+Lo42RbRaJwB07gq
me+DkDNX+di80/6886CXnyNoBDWgqCwv/lCS0SzwKxqlQTPwHJ+1pf2+RMazKdMJ8M1Q5e+9Dp0x
EEayskMRfO3FgGdEowR09yaCzFs7Z2NkNvejnJqPIwUrgkAlL9vc9/C+EJSKLU3arwCYE2Zz2t0r
1auD1KipHMMryXvaxeff+8L/wY75/4aJicrv7b1R/Uj/4z+7x2/p49M98ve/9vf26Lp/UUzn00Mj
svZLr7Kuv7dH4fyFINmiLxJxHRXX9U/+uT3af/F5ceH53fkD6YQq4T+2R8v7C3kLyAM6KclsBeJP
dkeaqZ6d5VwUkEyxN6+icxjalDue75Ix67LoIU5tCgT3xoFqd/kzdQKi0qqTLrBXKw3JrYDisg3b
pCFXDMs9Cs/SOsfxHs41SeLiV1day8c4Dkqxt50hO1MwpA52osl4GmaCJRTNMyiEghjDRgeGfp9B
pd7YWRf/cKu4Pfd741OlCfw636wuKYAMeJDSGPo5zdBQ21Vq/IiQxX2Q1Cz2kztnFGGsL2KKsq0u
V+q2r9gQkraCpdV0efw424X3Be0QnOtUFh98a6mwcIVZcU4v6bLllVzxu9lOgCc53bZrbPdXTDQP
37EDG98qMgpu5JVbYfTOtonE9B5NC+zfnGAo3YqoHg9rrgNHejppD0s/AMpN5iGfQmsgM3PetKV2
LqHsSwyc84LwCOh29hHbDns8iGmG2yb7KB+uk3zGEFr09nVmNDkheSXdB8LbdP5ku6rDHTLKikuZ
9v3PKPGKg5MA1wgTn6TsprDb4tOc1CmpQ0ph4iNA4Taezqo1Qf89b+uc/EkJD6Mo7yugPFQqo4kM
dHvwfe1Ed6NGX4WpZdO0VrJzxlG1468pmYmIEV2B1eu7mKqEiizjJz3jhrq1W9ctPfyn6ErC/SyN
SIwAMe86vzGv59L183Ib6yyNb1KQcXWypbHNqCcRwm5WQEy3iLwD6zrz/ard6FF1aWgqJ8L9iwzY
j2kyaL8tWUHXRYbe4HxqVeBtRzer/SsfxRVpXG8ccWe0Zu9z5CIYQUMGvyVs9RxTDJj84FEpV3PA
uHlwKQlVh6uGvAU16ZmSHnYvyVCae7L9MUaSLbUbpUgLXg9O4YwfPKccWVolt4kvrpssOygfaI5q
1Y3B5yCgxuO3eX3jNWtHopkM+Xvpzf74wcqMyj2foqbr7ycDhBw5vexHYpK2fkeSq/k608qRHrRE
mljNaRFv2zkIcAOrS/fWb+h23qrGKFMqTSXJxn6S+XIYFQfFdpLV9N0DvAyDxTTSJaxpJf4OSi9G
ANvYQ3IZ2bOettYq3doOLgnDi2LK9cOAOvu6Taw+vtT21BQbI8jXrv85tdNdVxlahQa4vHd+Yo3z
2dg0nOo+5fa9kEv3vimV/cl1Fxuj07RdvlS0+uAmjhIFk1qSxPtxKoOdm/sD3go+ljlcGXyFlG8U
d21KfX47oj/7lCUaHwJwrsl5Vy+TGU6k2KOtG0/tvNMxnT2Ppj+h7euEjrNNIql8XpCiavuzvkwT
TN4KpI2kXYbmnW9FdKfN2sj1XZU0CXbjC2txAxjact6VkB2oWFHW+dHNFTcRPCOWOLSnrrlTXA3o
X/RTD8s2VZLrTVqZYtiae+M+tWwj3URlQKJ16Opk2jSWlzw2eemc1daUvEMSPQJVqIz8S0T309Jv
qsAh9TZZNi8lsqaeGq3D558BufjJtUHcNvZsXxDCAqytkSr/kv5sqv1U0FBJpsdeiFd0YqZhQm6t
vlhmq6F32uy8cCasOitNcuvhQtLm3jcW+wENANqzQfv1Z5vy/ZfZQuq5CTovjUOSDuRMGzfC9miS
iD8RwKY917o6jpOdmD2RbMEq5Pul5Sp6mYsmCjV8xXdaecFng40V8E/AN7RPBqc8p6ocpHu/Xcvc
5Ri1+I9NAWDGNmvRWW5mZ6zKfVsOqYe9SIVBwRIZsdgPzlhj+1K33Js6UT04ret9trA8aIKD6OtY
ntvcWZGDGqlDzqQ3bL8aNiOmN0l9EISukRemkCii/TB2+BdykzZHY5NOBOfWBimhJpVpUBjzrqgK
QLdkO4ErWG7yuJ++ltRXd6ndCoqPyoak6Y8hTKImo7W8pSwSNbdyskXucONyy3Z0sfJtmWOqns2k
He8mcsyior5mIqlv7toOfgulLsdI6EBhsjFVBUMgy3CWDoDEyolnDNyE23b5eeYabba1OSatq8qs
EKLtiDT4e3dJPJpTzWWyrzZsQyoJbfe/2Duv3rqRdF3/lY25PjSYA3D2XJArKGc56IZQ2xbJIoup
mH/9eSh3z1hLHmk8wLnYwL5puC1r1SqywhfeIL1ZICCcyGnv28Ui4xCuXuwNmyRJpr7f9qlnjafS
SeMGe0oLC5n8SrPxfnDC2g5ksxXK0L46qSVxChyTqTnDjAX3tbI0HpyxmvPb2dNKtXH8fsbV2m/L
26wJPOqjaU+sj5jj7NIwll17Lfwq6c9o5nvjkXCCZT5yJqWeCkqSd9oUdPhBgtiiedbW8nsq0wIR
O8NV3Qq4BfhYWZP5UBdputxp44gcY1vIhaJoic4zxHQ79i7N3Mrq08Q22zwSkx6vUAYkRkI/iyWt
hLEAZRb5mjK7faP48iJkTyp3o6Q/OJ8H6dT41czILnWX3dIbeKeiPEoPV9A82HlGITMrGhtK+2Ei
OJ7p0HTuMX0EV56lep8cz4TS49koeyRxgLwNzrLXy6wArgyB27yi+iStaCoo1uyaqXTdazElhrUx
s8F8SJTl1WFhLBgk0cIR6mJ0g/zIH2f/smNGwcfE7yufQ8YenIuC4B87bX3gxiJj0AYsdsCVlJdd
blBy9hHluUS3Grn+pe8kHnxrteUrdfQEQz/Zj1+KRkvaSPZTcoEi2nwLvhVrTlIuFbV0ADFKsqlp
060xzN58MLKW/iqHkF09VF6ffS6MLqOjRjVtAck2Le6xBJCaXQd1Wt7SUTKdj5qYvBnoyEDh5IST
JLC3BYIXFMESI2if7IpJfax8WQbbSsgB00S/axxyiN5X8WlbeLa+F/WINqyvcpVHXazGQUYZOyKb
YO/aDYkJQnxfyWvcegt6ZVno2ZRqvhrklCYPyJgUD8KdHIyXhcsXFaTQvNOixIKggnqfHc/WoJy7
pNScmhzScTq5I1aMSYqmftrVSG/FZ30Qu8uN4S+JcZfNqY7JDWoIXhYGQWM+lHTp1JWcnfKqqyfv
QRQ2vlmTwgl+33cZS6U0zLrdOqNNR57eSJfz2JZxqkLa3tnw0AvomZwOqsDo3Q/64ShttQLvwtzT
GlR6E9LTQlDailnb+rlMZevsrSBe0uPOr2eHdkTN1eAunpAedOqOKVrIIONQq4J22FqJY+ANpc20
3NgF58Y0mp/KYhKXpqHJO1xgZtLRGPImmnWjhSG0OxCVd6i4X+sV8THpqs7n+0Ob0GG3QeDPedB+
0oMORXkbuA7N8tHxtG2x5G5+mSNTmF9CtI/NsMeD6WjJZm1NgQsRSXOast1U6P1JrHT/MablP0Sa
0/gPTRL340ayaNxbbVCSfkvs2Zgr5nO/I7wtnlxIDkdxr9F/Fr2tnirdme7rfjD2JKVeelSYsr5Z
2KrzzpoVSzRD8yRymcJxYg7Fdogz/Tpul/6y1Qz1zUuzUQ8NPevNaI0lI23RVvVetBEgGJfInAM9
SFn1fuLqHBFVFgShCkZcLlytXBIvHBa8I3awZ+zTJaUNLEPaj+k3meMPtEP5EqgI8jbIr3tSquC4
GSz3Mx0ZcVp1g6VCtJhHrGCXyh+iMdenR6dFwzK0vCalD0X8mNJPL1xJnE1r8sx3q/RcM2KjikBF
OUaonBUqU1a9d0XUjiaeRFxZTB1LAphFpsAc9OwXRPFJx4l6BzxzRq8/Wrp0vnKHnoNnTmxxhAB3
z+JP8SXYwlgF/qGLoDqWwyo9rzTNanYBslZVqDtjX510U2/QH649rLOaiYP9nUrvWiP7Z+2MIuv6
hIFmg8xD/M0+BKDntjGBS19klNvAtCF+qO5pcka+C0kC37mjHD1tFGieYf9THn31Y4z/Knt5VWH/
p/77by9rzIwMXc+BPbzqtqDU4x/kpVVLvNGUNRDkqcjxDIVWdStKlPyLImV0ifh2NBAzX1l4jhwt
hBTjO3N/WWV+/gY0v6F/QVJwodiuP/+pos41jUJ2xhFdSz2+UJq0dxD71dPb8zzgmf2Y6CrS+6wC
TDn0AP64FGtaNNI+dKalVhsPp0BwCW4WnJnTWCGlo1U9VunLxFMgquNAMRrXWqIUPPUdNdb0PR3K
1/O2vbUU4COfSR32WTvyp3l3Qqviws6qaJkte2e4pPMU1ZLrt+f9q1GwBFtZouxY/XCU3MCN0EvJ
JhykoY5JlED+2/F7+imH1Q0PCXygQ/iMmC6SOIe9OmfySSOFDxzPJY/nAEdGniymme/FnCTVO2v2
9ZyAqTGiB0XKQSH+4FVaPhWDLh5LArKALTI79rTVwX69p0/wstezLhlU/U3bW9XmUJQ7JAoNNUCN
oGFvxDESR7tKc4hX47ntQcjUJWwwqt7Hb7+ul4jY5yFpmlmQk9BTgqR9sBnWTihXK7Vh3y3VU5u5
1pWTpsOpnvbunb6M8ivXDX7CGuv0HX7fq3fIVCH30fanw0WytT6Nn9Zj5eroAcw2dYW8GDmpJ0ej
dKRkjxxdIsx37PsOeszM1IZkp9s8VeCwdJsPmktmndUyM3xim8Hi2umCiYtBFPN87wySMIvxvevY
SZ2PgNzjcu+0XnyR1Xn2+e0n/uol8z04/IwVhAwq+5APPytdmBYYxEh09OFwFVhIIYyWWCrSG8QM
Q6dw311ZvzjvXU5bAOfrgYRE78tnncWWXHJ/5DDq0FeSFYAdA3BMAJq+QFIs2QeJv+BrkLdBIi/e
nvCr94zAKu2jFdBPfPPq3DFEu+bEqYwgYcWnurOkmANovnpKUpsU5u3BDp4uRErHAELgInMEFcQ6
JFnPyu31yTao25OfnkKqAuDc+O6XQuVi0/pUCt8Z8OBsWAfkCuHAowDMDA8HrAPRpfiuZlHVedRH
hTNscM5871R9NS3XBBVhrYq4qzrYq/POz4q0DjQMw3NZb9sA5fcFIL8XVaMpwEtO711fBwuGujUD
rsOxWFH5ODzyUPMZqiGuQf0mFjQtEtZPAGy2VFCcTZ9QF0qHmY369ss7WCkMClqAjMNAPIEI4fBE
UI4HOmGGdGtp47eYkkwUVP23AjDgOy/tFwOtCgZUvaC7IZpycBakc2bUJqoa0cy2wIghwSSh6AD0
mfn8+0O5iLmtJi/IuKKZ8nLnjfo46xlJQDjFtdg8T6ogPAXpwvTefnwHVEd2N3fGiu5YW+igBQ6x
AkXsOkIhZRDVFjMyalH6FEDHbjgXjbOIk3jxkmurUjEYQ1KtcG1qJjgKySVem3ZucV4bUzFu3/5a
rx822kyuDaYAwW46JgcPu0R2uBYK5JiJ6Bn2fXiwSx+0fbD+6feHslg5pMhc1a8eNv4t6VSmdO2M
Zrj3+vF+kD0IzuH+94chhOTuMtCCQqLl5TsVmbDrMqWE3hnCIfXEyc8Wvh0GXVv8Bw8PHjriHjCH
eYYHywfutecPuZ9ggSNnDL+WGCC8PWGTyJ/entXrLY8APi0pDuoAwfjDoSiwFEA/QXIS64gjqs/s
72nol2OZc8bQ70jOHa0cvr496kE+wJolCOdyAHHOAoHE9/JZDuiVxXi8JBEnHO1vnVwTb9secw7V
sU5xM/20ZG1/XKyGjHBz5Tvx6i9WJ0LDq8YliCgujoN3SbI8+qvJJPf/UJtXnl6YD1WxxgYStNJ7
19Pr0ZgqpDqwEQinwpB8OVvMwWrAoA0mQ+18r0mNQrjb3f8bZ8HrgWj9AdLAbDPgFnQO1o0hRh9T
ITwz82V63gk00v6jnYAK57N31aqegjrMy/l0dTUhtwwWonGXAeajPX9spp6W9fqntxfKL2ZEdAy6
krXCvA4Xyth1fmIZGJw1Spyse1vq2cl/srdZCACtiEe5AgnQXs6ocPA374DUhr6dVqfUW79JTNBP
Rdp9e3s+rwIHF8g5cSCxN9kS2dDLgSAeZK3oKHcI2xBHNpyJzfuz+cUgKycVwTrq5q8H6Tw5Z5Xw
Y4ADZXkL4EI9saPs3W9PxV9zaRQOOKLgcL6cihyrhs7QFIf5YCXX3C/ladP178VArxcAeiPItqz6
qBwU9vrzn/IF4lt0wVPwDyb+DtbGZm7DvrcF4XOQKyL4tyf1y+GA6qJkRijiPINwfxoOtYAy9mZK
pWY1zvfALZbjZqZgULje78k2rvc2IZaPyolJSouY8sGaw7FrhqvEqdAiiDnB1syqUz0nfa6azPfC
t+f1aklQBMBXBT0sC/7Mq4wvlwLd9tVFTSC6tdOoBG31lMX3m6MQNdqrCIVpsh6cQ6cTbcnbwWaY
MFuXm6LiuqlnMDNvj/LqHTEKD43q33odc2e9XBJ9LQbNbfMY2I3ej0e97hsDubL0bogl7eYd1YZX
QTijAergECLgJ3Q82LFTbynfTZqYfkaefbSsCiyDbjU3swFXJhZu8g6N/tWbYjz0l8GXcFMQ1x2M
pwvhN7TY0UJaS8qAWofNFPji6O1n+ItRGAc0MKsBLsVhgBqT2gBFrkCBFVo8n+pyIh3046mBYfW7
I+EQQP2J+IzqjaOvocBPOwpAelvbGSZtpmz6nOaaCYNJ+DJ4D6jrvAplWBJrZAZmFrQN/305kkpG
zPpS9m6xnt1DkE/nWRybf0jQCWe1skDOjmNdXdYBzU8NSeZiYyRoBeznFgZduKQwmkIaJDrEVUvX
TvUZ2QrwDopadiezLZ6l/UXfDc6DU+EMEGGooi48jO0+psFM7YDy43zv2h2I/CYGFLzzGlDXNHLt
7JoWN3W/LkH/H3au2yTHuaLTcET/8lMTj5Y4kbGTfFGQf9OduWZZ99PYxhfU1BVow8aBEOHopbof
l9pPLlQHxyKkDWhdNYnpLxsFwOEswDYExKCdxGJrV5ZLXRmlpe/LMLky5CwfzU3SAmJeEnTjLrpM
GQ/C0wh3fK+n/Pvb752yAyk5FbS1DnOwjlfm9yR6vPz6hBhWIVBL4+nddfx6dwI25y6lu4ioEvDU
l+885nHokMeB0PkV5SSrmOKLMuiJIUctvjDmenmndHa4cYC3k2gBsgLVSi5wWEOv2rGgRORowEhy
9TQFEknYckjeYSX8YhQOUqqcVMhWybKDuxXVjmxxgH+E7WQRimeEWYujydu3X9HhQcpcAjBnVAA5
CCjJHYwSF4BHVapjeFn2FaI8dVJD+4jJAKT7bqLxiymRobFBCf0JhA/DhVzUfVZV0K76EV2YSnIt
JDQuf5w2vwVa/DUcESWwrxXMKzBZ3d//Pa/a/ffq4lF+V/9zoN+8wX8N/T57pKv6WPyMbPwT/c2v
/YA3+voHZAoJ7YPndf7cqPkT/R18CKjTrHwtpDSfcdz/gDfqHzDT4LJa832qES4H81/ob/0DAvr0
Q4hyOAoggf4OvpHDnO38zw7WD/Q37C/98DCBoJEPTaPtKXU2ESpkObby+UmZZ8dlPQLymdIvJYBY
eza+TKbtgC4Yz5qpPnYGRTGdtmHUW9UX1DZOFZxct0o+Y1/g9fmJbz6ks4Kv1l+brdeEgyGfYgkO
wpw/09S7I9kvoyGA76ED/bC72o0SlalIWelFFSfHkwYjrRXpDjLmRT8qTK29HDXFcgD/BLWtntUO
HNyjnQKIKhFEzVv3bKm5Ygz4rEvxFFBMSKrsLB5mhJEMEJUpdGnjzlQuaAUjzukP60cu8OFODDfQ
tW4So/2cKvfr1NlfKDN9R9ThlIZkE2am+UkMy1HfYlTY+X8ARJhCaxYxPDlvr/fepfCLjVq90ur0
dgJkHhLb0FptQhCe46bCKL4qjLskGSGdOO13ZY03SJca5zysMu0UqLNrE9GEjQ89N6pkdQ4IURLt
dT1gES8czdQFmzRc6Mba3ZUGAMgs+VYTIYTA6zepbeybVcBC0zBdXxbgaMS/EK9Ci88IW+PGAQ6N
C8KYhoPbXftLFYS5exFouXHs5tZeoxt9nwcQobPgSxs74zY2ETr32osy0/3tVENyWrQZpvWMnGXl
Yvk608iYdAT2l27cUZ0fOngAlbVvPKSdsj6bzlKny44ale91Ckebmaj1ckla59vkN/jcWl/TqfGP
aNVr22SytKMgjq1NNoxRUetXgWphYptdhjsPoA9/bkp0PYr8pIrN5siGEZWGXe4+pXm1HcQc/Kje
/NZx9++dZb8+FNeB/nEqqr8/H3TJ92rz2D2++J9t2WFIe91/b+eb7woi4N//7w9lxfVf/rs//K/v
z59yN9ff//tvX6u+7NZPS+DWvDiSOD3+9RkWPqbtY/bqF/4EZ3MQmRSxuMnoD9Jc5/j4cXo5+geL
CukKzoZMSHTI7fQnONsEgU1HmuCMhIJ4aHWe+/P0Mh1OL4JkJBcoTtMrM37r9Dq8binOrkLdsDjo
xlBAXG/InyJhR3MslsbcbNzU73dCyKcKtv+jINI4k2htgEUpvL01DMuuDGL5zUYidpcLROdjkFYP
JrXHnT6jb2ChYfpeWHMYSK1fjiCdCuoaq1M3OPhydTlq2oQlklYvPfxW0QcnQduDHCvWjnWCasGj
hkQIIpAd0IelhvHOVq4hisTiHC239MGhw3wFdeUP2t3zJrZH6xaP5wUpmXq0PwIDB7GU2NoXq80U
3T6AFl7U5jY6N1NQex/NBIoOAgHafva6TI/mTEMRVriu5hE4x8EmQ3Xsdl6caqtiMQKmyTM7bNF+
ptksKsqUHTzR1vOG7/CeOxsAit0CfHbH+clAH4SabY6hIRDv2X2Y2y4IceAQ+jvpznOP5J9XFDRB
HiRVf5dskQFe5W8+yCiBxBx6H16/NaS5NUcTDhBY9BFUaafF54P8ZtRAawoQROqhlP4eLa8GUYtS
T3aVdxu3O8/bZUB4AzEdN0WPTCCQQf4a2HgU56uAgwob2z+yK+03s8/nb//MSCDdJbw9WAZLk3dV
IhTfPh/AZUJziow8K/c/7dlfwEHWTzl8RrQEkCPEWw9I/kHUbngwjmRbtBtvLu2t5vBKy/i6l2cF
mqeLN8LEboAsvD2o+TJ44M2wFOi1o2CLC8EqvfpyiSdWq0Ttdu3GKhuJ9ozUwRPOHVdNtkKETGFB
grIF/AMjqa5X3LiDRZqefq0rKc+cbK7OyCzNq97WJdpHaaqd0dUVn0Rj5PfpXFibph3z/eTOjonw
HiLx70zgsGq+ToCzDe6JTwYCmfflBDhWFmdlQWzSYpg2rUW52skxjVwWRHswWKt2bW+50TLE3g7H
+mKXzRZ7Tq/pGBr+dOyoFFkiLS22k1s1YWfW6mixtHwjR8ffz0V74rjqWhY4OkuYyhvs571zeCTj
5QghZu/W+k234O2ci6Tc9A439tsTPEzgsS0nPwDZgd0V5LZDO17AkqBL+rFZZf3bI7Ntj6mEDWhW
2k90fnFsA4X49oivTr21hYs8PR1PKn7wc14+0SIHHTNIRqzb9m5uEDWYe7LkXDuppHrXv/vVAmQ0
8qwVfkVnnDvl5WhVnuutsttm4+gu8gtOt6v1zAOCDPlVSMvfNbNEyeOKcM/P7U02Pb092+dD/MW+
gyHIscRssb8jXD8Io/tYa+feTppN4gZoblQSnGsv4+PCW+IoVqi2pbPZbHvIQmHfQAeqEE0BZu3V
kerbIYIf5x3rQxBsKhQPAqu7Qydopg2WBpGWwxaGqQ9PMS+BzEo8eCAYjHyaa20C1agoKXTnTk7X
yONQCxkN7UqWeYNOl+NsxyFIbpTQ/Du0bMp9Edf51hMtKq1Q27bOlM6A5ju/ujeyQl+Bvpt0hFXe
asI9npD2/pilTX9iIKQEPYlXN9EC+VEJ/P8QbF3W38vbrv3+vYND/D8ge3Q4af51zBXNddurn2O0
9d//CLlgvZEPrpQ2E29bOjTssD/5cOYH6hfoz/nP7Sg6ff8IuSxIdDTFWYygU0AauPzSXwkjn0f0
QcUQ0BoScpCM/wo1/7xXiFJ/hJ6/uGcOj3yq0IxrI8K0wh4RYl535E8hF/WFwUB7ZIH+sKChVwRj
YyCXlVcY5vpFf9uifHGt5a1xFoBX+2PkVkrDyjbaPyaBAg6EXUzvMLCp7wXg3ibqNL97rBy3/qxi
D9h+0xtet6XMV7eRN2QpcjYmbme7nx73L6ZxcF0yC2+lBlLdxD2N0OLg3G9rD9EUkLWRY8wyQvbA
DTUlnEgsdsNOTLZKiigR/ZffHxZSIsfxKldOzPry4QVT7cD7D4xohp002vGGqcEjk5c4eJ7Uw3A+
tu57YLiDGPl5qj+Pab4cc5pGzaq7dUx9Ojbi2gmhuMFYAQ7+9uQO7Jhh1vBQeZo2wD5Ik4DEXo6k
t5kHXUaYUUbMzoVXmZBusyFfqeTloN11M+Bj2EXeyhjDDhrqYxdOSz+32ylL3FNNq5wjxGnHIRxy
08H+KrUCxPiyPj82KtN41B2pOSH1u74P4yKormpogTAeDFD7m7cn87zNfo6o1tmgBQbtk7aLsRZb
Xs7GgOFolpVYIiH0pYjSGtxSNMZ6D+TEoNlDE7A0wrjsaWN5kggc9nuzfA4wgsn24+gUp8s4GOdA
EBccFQ3824m5m+F7as/smHx2xbjVPMg3m6K3qz40ilqDPvo8RXOdrZ2bOcbVdYyUHoJUECTpEoN0
XZ/SuD6vIBmXFiBIh368lfVh8fxo1fqUs/V5NzlO7WHx/BqQyGq2VGBjY+PafoJxaG0V6WZIpf19
xp98goWvB9UJPFjq4hWEAlQXe1R4jWWZnuwJ4bcoZRBjSx+KaHLpAuspr7NFgzVjdD6hj4Zq0mDG
dhPV1kD7DRy0Lc5Qz0QBfJET+nFStVOxsRrhziEeTFR2umRZxYUMkOfhNEPK3uQgJ8QtJYOTJhHT
VhilOZyMpYgj3HUmZ1sCUa1D2cjpU+l44MVy05TcnEl/U7T9ciOQurlLRZXO56kBWPhKTwJqL11c
yBvisOo4nYZ5QDhejcs3WPIKt22t0r4mBZWu64m61qr9pGUNHA0131R+hQtp6s4ByxokRbIH3WE5
YWEj2RXNcMK80O8gFMCTbI1h4yeqOO4dWdqhRBJMhbluLjs4ILO5U2XHvZuSPYWZGqo5woLGoZuh
OeOdCTz1xNQzKff8FgukiBFKwhhJLsCaF0fdkrUlU6TixHxKYzR2Qk5i63uVAeTbNEAhiT7zoX9E
CX38WKPfaUd9xnsukkb6oRIVDNuJIF5EGnC/zTQMTXsqeWlTRGBRzFvkUcZ4nzd6BuS4dZuo6qvm
M2Sx7nHImqmJEL2p7931+B6fT/JyPdTxsOd899ejPl4PfbUe/3STutv/A82E3Ae2WLQEWrClFO5u
p0TPUMULUqhLNgY/aHspPSC2wQnrLhNQgt8JR41Xxx+oZoquYIHJH9nQa4T803014uw8pl7ClzC9
y9KS33yB7oH0SVarPjtD1ZI7yTSfagSv46BTm4Vqou20QRQnww0OwEdN8Z6uz0HWAX4WpDVtQsz2
ULAF8PHyO/3zwSBMyIzN58n7Od005/mZOM/Pp+i01ICgx2Ob1wf4fMD9b+j1N0PnivvXsdf+cXn8
L0LJrP45/nr+pX8GYGAw/qpdkRb+IwCzP5g0Q4mjAGnQk/85ADM+0MkG8UVt3gWMshYx/grAjA9E
SqQIED4A1FIq+50A7Bk+9lPGQQRIOY4Mi7Ys6T4gvZeLp1Sd68U1gmnKKbrd0GteeQFcBPnhFRbp
TSdabJXQ1uoAz6MyTEb+CrWu9qil6jRtjLQBpLUyvs7VYOanThNo884YEXQHCbWosJ9gWylrJvVN
y6TdjhM3zgbmvdxU/aRpl0pX+XFcoHeFqnDmiH2pQDzHtWskR52JSWjolai/FPOiqh9h2/8u2r9R
D31r0R63j82L5br+8x/L1fY/ANNxjHXtrRpCa4Hpz3zB/0ARgS4uJAgSZI91/Jd8hveB2Jc1/tcP
WUR/VWiDDwRxCNeCLQB44tHzP0gP3koXoKqwHH9erquPCe1WGl18Q08/hEV4Xe/A/kSRoQGoBb28
RfUnKZ0KmmPZHadxVhzFVaxg43qN7dJ2asf0yIHsnt6jvDlAOp5SJ732DJj/d4TzfrepfOQW9yhv
WSado4qIVleqqy8kbCux80qYK3t9xJ9qh29K6p6kJcTiE3ehweSGuWqt5qFvpD3fxFVd95RvRFCc
CACU9keUWxU6yKWfUO3sXNC9+7RIjS/6JGkbVXmvL7uu1XQXccAR+4M+6W3I+YFJwSNpC2qhdY/e
LlxCJa78FtngsM0apDXQqNGKbUJaON+nkn9EAwneeqgHEPPDdi66BDHiMX6iOms1W1qCfbUf9Llz
7WgY8ro5d3oYhtdNV0/2PVFWL7dz03SdG6KXVGn6hjNjHE+cJE7nUKISaUfCLB1BpXMe7M3Ye4m3
D+YZWqgFQCUc6KWhXJLn/YW2oIexjXuskkNrmlOf75zOl6oArpUDzAgRDRaPfj0Nl4YQw4wcEmro
Yd5RLwPooFXf7HjUTrEWQaZWLLVbIQ07OM4GTIyZbZqyGpAudr2hjlonM9KdQnfd4WFkAiMbA6We
eg+HYdG2IxO9txsDGQCsL4PzoZCmOs5FjqooRq598lRIrzfvulr31c6CUupHc1/E07bx8bkO40Eh
ijQ0XpmgkhSQTyUW3H6ns1tUUBOsnxAd6mWDnpRkaLtMrHRbqFZvIuQxanHsdGVy3yYTxkl1YOAc
lVgmJbI6Hnwv0jQV36Rep/dRAxBt2PpB4X+Lc1LNLULqpYB3aXXpWTOb5U0qKFtHXmPF3ydIqx/l
HLfktb2GnKQIghn1UjkZcoNiVYXikCPNlJ/6XxJd146sotXlHiFUtz0JNLSS9m7issTgSAYuop1T
LnYrm7mISDzGXYYHwrJB3D0xjv0JefONFdfLtOnhorPEmiFod2NZ+DcA1rxza6pXdWfSAiJQlBnS
sCcD6MNyVCgQmFDZL8kkAO4scdN86VtA5quMQmUSs2Naiva2RM118jp/iRI70ftQjbHpnc9cgshv
xD6qxLUc6ke8RAg3LSPpnvysx3vTcfKpjuSi4k9uN+NL6E9Wfb+kDvJSsYM6OtSWbrwQuArEZHVF
TmtktuNz20h85zpr4xwuP9qiZlgTxcU4kCQ+MtkmiKMwTwf/kTIzKMbYmkYP05AKFYZcuepW11B8
3o4xnY1N0bHIdoNJ2TUCL13V5yM95iHMqzijbFvD742o+9r3gfBMtbX8GHy6agMEB8ANod/TEhLn
WKLO09fY1NME0U8HnAzast1VicbGH7khg2+13XjI6OjDiMaI6FBGHXP6UShMYwHgDIv5CWgUpOMk
N5HbV149f3GzxqNxrWUuizp13Ss0nZGNQM3Po2m6BDFnoVMrUopCjH0kaqs3jktmVkduK9COd2Ta
ZDtUXMEjCvKghhShxp9lSrvlIuvHQETZWjqk1JGTNFpBMpUbx0zJ22bbbRHWQPUVIAln+Ve7IPWI
GjrqZYS6NnToAOGcZFPVClWGOQnKnmQvzy8KuyL5KSyzjXeZlsldkrrmH+hIVEvYjLb12avoAob+
0punMK9bnKPKRt0ggKBp4cChQyooKNJuLMlRGNWkdyatC9+4QcEQ1YvC726IOIYpSiwEC1DBzSGY
wEqJQQkgbnrUxwJI1KwXNOHpRuIF4ZAupzgEy/izYyYg8kqemoW0PlLGkQ1vI6FUvEqaWWOuHYP1
sqIGPNDWFOklGhWbzJSha8QQm+mh39dzZh17RR2uUi0XVuYNZ7yuZIsE03WOUMtlilp+ktfUIYok
v5lc+7QQTXOV+yXSbCq7nLGKL33ttGrT27hjEbSZedrN9VU8NnTzlWavfPUra16T2+bEzdFLw+un
1mXE+V8dydSCu05kuRnrpoFaV53YrX6cJktGERjKXWipj9xxOV8gvvFKX9znMzkgDcatzpdwdVSZ
2r7/lujTnvbZR8QKj2P8I0O1ykwksXuJBuY+D5w/RuAZXqe5UTvMvJHYrI+wK2XLGvn50oh4lytt
ny3ij8rN7xXlukjru5PGVPZ3GC+7mcPkvPN87QSL6G7Z9LoUn+0km0JsQWEdDCo5dsf0ruETjBx0
XrjMPny9WOg4oM4o9FPe6PsGUQHrIh/BIbQ0X6RuA4OuOeUqczPIBP/SefB3ViZd9BfmPEGYyUk2
EC386wDhuqMFaj/3SqpFJLyPnrcQqHoVNnmqanZJVpzGI8zwAbKmNeC9p+bLIpPX8JbOUI/uKGig
JvStb53zXJPidEGN5NrDzTB0G8SP+aArHBQvRJ/1d3Ko3A1tWO3InsX92GblOa99CH2EBM/iXOGw
wFmEjXSS4Drh0+fR7WtsQrP94NDT2gd5uzdLzTvS7Py+kUWxiT1uXigcGWLw/amJBlVryuCosfPz
GPG9W0Xe7kPvNq6N3vSj0bGup7ah8eqP5YNjtowtG/8q1rhOFlefo7LjqpZme9H5QVtEeZBZ6J+U
ZXc7jHX55Hj04ED6IfkIzWE397p73mlTdUlf5ZspEuu40cpNNZecO7OWy4Ktp3C/mZrvqjIulUm7
blvatjzS56S6dZHAQBMGcq/E3TakjJNdCRghCZuqGC5wT/E2dSpRlUCQIUHqZLzK6yDHCD69g7r5
Sa877dogVI1AI7TbLKs/xf0whMWYfIVZ9gBMmJAGIoyN0C8OIC4IADyIczxTjPgem5XlvpBaHtI1
In5ZcNKYqSaOdjbQOB5BAgRN1KRFfpTU1kNBKBHiCPqt14AEeXrYEMhuEWHTbj1RcOsNBcYhs09t
TsRntann9EVmvr9HzJpVZ3kzom2ylDIyrelcGS27OXUCsfdyyzru7OBYyynnwna8rspyOZ41ZIsK
5QlQPcWOmkVx1buJ+c2xihtgl1ijpU9Zr1E+R4j7znRy8YAgpxH3x2g/GtSfnGbJmHxZm/umQjfn
mKqO09PpbZRpNGznkiqMPgOiodk55Oem0Q9Qnvwun5ynJqkWapAmLX5rM8ZNxztCmULdtB1trRNT
tuNgIZExBMUTGCKz8MI8bsdu6xEqLPVmqnRRlhdN66eB3BWjN3hcr7mmqq+D33Y1NjLdbExyQ0xg
lfmFs2CACZWhoaZ1AowQ8Rb02KThAI2CQZtfC+x7mlsrm7TpiyNl4o3bURJHWSfuvAyZ2KOqUxn2
XSv/H3tnshw3lmXbX0mrOcLQN4OaoPHenT0lagKjKBH9Rd9+fS1QigxKERV6McxnZWkpkxikw+kO
v/fcc/ZeWwJKck0GmjxlJ4RdshDXSC6Qw14PGUTP9BkcEG0uvw2H8JV2EpwcAJolT6mtzPETkBR4
RHHbLGilTYXG5qCb07bXKvM2BSrqFjjo8o1Z2SMbuTngMbkwBZO0B4x/1UcSACs5AJ2iyB8qYDPS
93bQ/51qOdVyHPzfWzGHsvny/KPyaP2B720Y5zfm1avX5g/64/dzrf4bQYMAa5nXy2tzj37P7wdb
DfgjWXko8dnpiez64WDLF7CLqXz4Ueca/+hg+02+8/5gS1WPw4nrc4hRsYf91FgcpoRuoUoCgBMP
ys5QUbanS8lqqNeNY+04Ja7080hO93qbxctGApCVGxJ5rm2jd8cIUca+VbTHsVDr/ZjY041ad084
oH2NQcBFDMnqbLO0exXRjqAby0ZSaekEX0ZeThPgSojyVXeNx6c+g1cx24M2Kk4U5BOrMk1ts2g2
TkXJesBn0akbO9OKSncRdyeQZljfzyz2fdevyIIkJNYBZeTX3CD64jkktqYllrjVHchBUWzDGiMC
hKJnClXkn11amI3tl2+kr/mN+sWnksyFUbeOYz2Y9bGyYjtYqhk5UJGyOGmhQTdKbooiBLcfsXA2
47i3S6HqcC/JyAILKc7s6U3B7sKkIUCKqnSTV3XjYl6StoxVT2avU0nsosi6ZfJeEYiF1qu8icI5
2bfdpEeHcUkUGXRiTKFPELmVRPtGq5x7re1B2JDBZba6gDMT10cjo+klwRV6YpowWSdS1Fjf6sn2
waYtw9XUjpC55m58sOVCSc864qH+kjukGtVjN1numq9lPGt91PA7JFOd38vmLApaDW9L36KkJDZu
WHjC1MFaIIpq005DOMSQ9Wyw7o06hQ8KdFxjX2EuawGl0V2UDk7mtAs4YCRO4WYg+O4lMpkjeGWZ
GtZRHmxKF5WbaM0NMfMp6G2iNV0g8kPmTVyUk60dpYTwtWm/qRANytiyzaV4XgAQpV6jhGypRp3P
2leRo42FkVKAYV5pct6YMIEC8VMkCKQSwEBkXC4vHSjS2Z8mUM2eAAf3NI1GEgWFlSUELDU5eSN0
HMLHzh6i51xfZkBbg0NW7hoUw5EijbM7mMQGaR32nOtuDmpZ9jAG9KUHpMrmd6vK/mibE9u11KOr
NfSKUC9YvdpVG1licXXJQPGlDHWLoi4ukn042vorrnQQh8T32MeQIg9OVYn+xNPLKqMukXTrJEmV
aricrZxdruXkl8TZuBDXYEmym7BXVe486c45k+0UkdSSCxBlWlJvSK7TmW+Xy3zfGA3xEMmY9Z/t
pOoo9xvd+hJbbe+glJ3kj83SzQ9aVark+dA5FV7cp8hNQhAExOHVZZGdVDHI5bmfGWlujbJk/tHF
oRDHqMnAEdZSWX/tw7kOg0EvwKh2zGHgtxcwV3cGApSzPkTtHixoflQklJcbqcKy55eqPiz+lM2D
fIpsuRv9sBH1+oKYVblZ4oZ0Al0PqcegPRE0LjCssU/atM+ITX6UYGJWwWIN3G0LPZF7uXOAbPYE
+ppYYzKP6j/ZJEIAKE0TDhKBGcdN7cFx6K0bJp1TvsHQXD1aTdSimhaOxmRNmj4mOPBuGZ0lroHf
QtkhI7MKF6TNRIIpD2RtasuarowmFbvBkGPFVwBHTYHam2HabI0Q291mCSGTbTQV0I/Jka8v8fV1
kBjnNidTZ7D06P9mImiM91/++7/oAP/dRnzsx+ek+6HBvP7AvxvMWBy5O95MCm9t5G/7sG6iLGHW
jTNWfnPW05P+fR+Wf1P4EYysbD/f0c2/N5jt3yB98HBo78AsMG3+Jw3mt1/kfYNZQ/di4IhgoobL
mAf8ScoxZ1avF41a+YBGAdTD23BoAcocERry7cwpP0c4puwPMHSjqRftoSkR5NJvEhNip94cSbKr
5Lp2+7CRFY87NCk8EREUR+Fc4gkzkzg8qCUGMk+A/AT/7kwk2IBfrSYPla4yebRfIprBIH7o0bWi
FbtEK6cX8DuzBqwTLi2y3NUQhhBwOpRyvHBOAwB7YzLtvrVJOhr9JVf5wNGxIXbI7gFEg1fMOcdW
laKilEDq5mm0UDWXqbbY00eYJBeoLelGIabYXTjHyalTk2L2a8TZsV+t4LDdqC5WzAG7bQZ/FODz
CBAOuyDL5+RKXrpL3qm8IkmSfAHZLK8KX6kbr1P20ye6oAZn64YT1E7CfDvR/0uu48kJHxlcy4I+
C38VXahDGnvrp/OBNa/nrJaQKZOn1X8hcYboozwSuUUXnkH3gUzfMdrkJjqXgCo/JDegJBsus0Kd
42A8N9UlkuZyDdBBmM7egBLi0g/xYntAXksWJMXZoahQFqLYYi3GBuj0NMYircPnkXThddfUWh+s
7MKDFlm22KUa9sGproX+2YzmRHV1pVNfBS1FFm8nvaZ3RdIZyHoSQUgquwsVJT+1TUo+ZzMtM18d
GhQPla2JTbxM1QvpJQssVBx6H41IHXeM6t+W3OpiaNhSTGH55M+Qm6Z1Bvwu/RDmTf7BypiDeFRX
KEoi2h00TgFv9ilctvCN+socB0fkPF2Bs+fY2FP2YIeVaxF5DnKlwZ1wZzvEQ03NLwy5b+HV72pZ
PkM03Blt8heqYw6HP84U9TJ2uEUgHlckBG/WFuRWlUMI1NThBXA5mt2jS94pTEUN/Zc7MbR3hRDm
zhi16ijS0rqprFKHkFzF51Ao4oHJeebT25x+IczRmVr99HnnuUK/Y2YJbUL5mT+ld3MoZ6RCED5W
AyZOUy3MriEI2jbvdJpNbuqYY+8mNCGaXaW2n5izyNNRq9TMCRBfDviFcuQZTqsvjTuN8fhqdmb0
6kygNyvJETtA0PqdGmfsMmnRUBNZaVoeY1WYvojFK2F8Z220ykvJZ3AjmOagUWr7DOau7Xx1ZiO9
qaql+1TQq6+ZYwh0ljh+NAs4pRI+FoYkfZ2jsLypyaG4AAsvLTestQo6GdBw24O4ShTCFKI16Yts
kMGE5vRi363v19/e2/f4QOUnBdzbW84+SyrvmzftT35IZbKGEeKSn2aJcUsmz/Cxr82HLE7UHQmI
3d6Qo8wTDZDvmvbyBjGq9QwLs722pBHr0JB0DyE9NmLDhvloI+jAnNvBUZawV//9c/2Lp0qiFXN4
lnioh9p6R7yTcJC5F1dQLHukGWr/gXYrvfy0WjZlL6tbOn71RmaT4o1Xx18p3P/qk8GUFGsJE1QE
JM763N5f22liu5iJ2ARrZu5F1tg7QFwkMi1zdW9Lg3LRCpUxfNIWGwbeXdCX6KcWErBpgC+BnDlf
wyKSTvqsFnRjbfUwZfTy/v4F+lmUyZtps9Xy4qC3ljUOpT8+S5uU1qKEYUxGI6azpclb4FJteFf1
wBPhFHKyaAnmiOm39qqfm2EfhAOMxNrKPjpRO+6GxNQ/EoPAcKFWpUsTSm0AtrzYmYk9w6zJ+20k
VJqOcRh/t7P/o/bHf5q8F4nUu7dotWx9t2Kt7tb//q/T18/P4icT1voT3zsbJhN7buLv3QzjrVQy
6Gas5A9nlVX+XkXpqHpV2I+oPVZ+2HtVr8aYnnk/nwuKMxzA/9BItVZJ73YAWhlr+UT1BMNwRRfx
ZN/f5003wLsuMsWbzKRrAoJySY1xSEb0CsvOzrJE987Ce/9UWOW8lUDgp34/Z9InC62YHQCQL7/0
aaKMQEfz/CHpxvAzvTlL9xsaONchIcy6J4QULn4hCvEpWidQat5AFpYzKTsB38nEJmoKsjiLVuk5
P4JK5HjfDNAphyoNkbSYylj5shOOr3ntGA8id9L7FPLRPZhHRgdikay70hoB8ZaDXp0K0NH32FGS
C3mpc4cHIolOqPQ6kwTYPIx9huyhr0iT3LiDMTdEAjAI8TqHfgvRQH10idsFob5ltuYDcUKy7Teg
xKftQnAq2abDFAaOPs0EWxDlACbA6CtqhnnMnqKk+pKPDXwy6puA95Bmds1gjqjkQqYlq9cOq6sa
jfInDsva2TKn8oMWKxf44qT5SDq6Ry8Ls3lja71Fg7fvoo0ak9KIHq9WUb+q7HTySvFzdWMeTK+d
ZPkAXFponJgKrGO5TFavYHF2KCcVxhoEXGiSq8U2vGYlEmlHEodUPwtdqksv4kxperGSj3dDahMz
3xryFciGVOKXm2n+56VDCoPe4QfH0qAQDGm1o3GbtGL+ZNvEA2yRWOmTG8ZLynnWEWNQ5KUWrwP3
6BqnnJl5EFVQHieY12Q6M1r8NPVlyIjCpEGGHmIkpxzBXCl5JaHfu54JxwthnbhIKTTrzewo2WuB
1e5LEjNhOyzIKxQvE5L5ldeL9m9TE3rrOnVMY8Saiz0lK6HEFcDgz83cVhIOHtQJgU60xIy/jTSW
TQMJJ/VT2OUxcu+suUnaRSHmOkw0gwLDDu9lbalfie2kaaQPzMa8zMjae52Y8rvcwl7oSylNbdfU
qvrQLIb9cWLKqW+jtpeb3dsa8o8Wyv83a+p/2nK6OtrpGUA94pCJ8IgN7e+W1weRdF+/IOJ77r62
/zonLJf/uuo7ziwi+te+zZ/Fl/b9YfYvH/7bWixZxm9rxWtADFqVSlgNf1+YFZN1Gu0UGqq1W0z9
8e+FWbVXISAkKJPeNA1nTPi/66ckfLGrI05G4U+BuooCrX90wOX671Zm3VmJHxaNIpPqB9Cp/lNt
Dk8ChmRiRk/1UAmX+AfjVmnTS9UuR6muv45VEVBp4Aud5m1mo/rRyemw13yEVEGaJLQv717qv6gc
f7SUfX8+uOWoVeD4UrL8uFOMDSG3BAFHTwVinY0UmSSnrH9ALEYCn1k2YyX5w99f8yfoLC8hllM2
JZC+Cq/6N7H+uzKs1ZiSzlKi3c+mdDSUJiCWvHmMZqwFXYP7rkF+4eFBRLIg4kezVX5RLq/b3x/b
o45RGXPNql6DKrWG5f30JhSx6HlJJ/sWu6DrJJAIam3e6LStTWkPrhEnbKJdUMD8Co7y5wvTYsH9
Sk2HeYf//fhqN20UoyzVtFvVlBRfWwNMRuzftNOHO4fYtlY37wyl2jEPfPrFa859+v6X5g7mDdaU
FZvEPOUbhOJ9TZAOuiFw7xQ3mZu5Gv8/nz/t94VnedGWQf3JuJBwc+l2iLj35j7ZmvvmaO6tixTE
vu07nhNI3vr19fuqXbMTu869bnYdf3UCda9ed27nmnzjy+C9XHO42slPzdEJdN/iP6efx6f5GhfF
drqZbo1ztK8C5bJcopPzMN2M12Xqztfqnnaxh+LUI7E8aIKXax705aXjr5NHarireYl/A2rVswNp
gyPPQ7EWoIDZmUHjy1t5Wwbydtg0m+I13ddB54+es3N2hp9uyx0GBUu4yxf5ouzn2+lqupKOxdEM
rJN6lnbydj6MHt4+r+TRlH3z9vh2YOyljeYSJXCtX7T9+ki4VbzX3bF0e9f2LH99Go5f7+pju8u9
O06Znu1p+3gLp2FvXuKtc9/u2Lt/cQ+ves93N/H395MRNoZ91jPupx/vpcTpu7A2pPxm41/dM3A5
ovHfRjfDZxIqtM5F9+dUQUFE9nHZRQHD7IBADTffLDtmu1u+NUAatfm6vRzA1rqNd4eHaRf5hNy4
fCFIg8wn58jLeckRDfniPCve6N6QasPEGwXUg3PNuTvh3/64k/xoI7z1Z3fftsn/1aJG6fun35PW
4wovVhzW4JVM8P6+xYY8dhxvihtCiGHgGqN9mIY63Tul2I5J3CJnSGfqEvtzJ3f16dsfRXyIiT7a
v/2rnccnEQ3tti6SzqWz0QeJmAdPmSrds+kwVgiEanlPuJHHEKc8vP2hpN1LrILdZarBqIujt9vg
mKJAE/qxU8arkIjKwwoKO3Do+v6HKOnxkc1g+X987e374D/av7gD1unnz3eAAXFt9amyfjOR+fGV
CRcxpTO4xBusEgdJ51gq4lvAyye7+Cp13Z0SGj7DwosmKWfVWO7axN4s9X4gP2hpa8Czh1T+EsXa
SegIhVLxXJbODTO2g0KYWF90H/pywvWKBkR8TvTxCajWrpxiRBQ47Zv+4pTmNlEebWWxA45Y14iG
oZdMC/j+eGtqiR/204mQuE2qJwH+uKCMr4ysD7quCogrJQfF9DpzoOPmgL2VfZ1BamokV1iZoP7n
tyuccezKw0h/7Rer4XqE/mMHePvwoGCGx2Px0rHgrjfdux2oSO2eo1sR38gZW02XWoNLpqs7yq9y
Z7XHpNsqxjVy3c0UOcMvLr5uqe+uzTvGG8YOiISXUkRbT4jvr22HozFPnRIGBKJPXu2MCTLbkSkf
qWCBQbTeLcKrQGtT6xc3zE/3y1qVsfdhNaA0Uzho/nS/GCMhrUz6lqu0Vb9mK2AuptO7WdBghVFr
uCkhatiJK4bEaatsf/GS/3h1GhmAQsgzt/kYk2dOffjjr13pfRiJ3pDvoQHQlNKj27Sws6PSg4+T
QynfMO3H9WyUZ4aH+2RJ+jNy5Q28oWMMouts6uJZ1xcBdGGh30rntkqr9r6wmvQXcLG/fqa4bPHY
I3P/mfItbDkpc+qH+15JnhANGIjWZEFClXUUbfLUZ4ZbIgP3GS8av7g3fuqHgu+0eGl0nLjclGsr
b131392Yylg0ttr15U1OhywfxzBggrDf+IlVFVu0qew6cECADy/tZZ1ZuIVFd1bk/TESdeKOde+c
rJIVv4m746ArH+1ZjDfdqDbbhtkkAB7+SZxLHRj6yGFtxt7YyfMDELr8onFKtGs9vbG6KnzQO4DY
43xKo4NjxcNdqcTMYBAirlHCsh9PyIHbUQwHBOeyv2BlubWi8CIjufGjWXt4u3/+0XHprxk9bCUv
/waX/aedlQgeePc5+lPr6YZeVPP+8PP2/d8OO4b6G50kmoVMzGyczzqP9K0JBc1nRUUYa54DhzC+
44+zjvkbygGkOLi9Oc0AHvz3WUcloBV3nf57EDVngX/gFVkXkz9WuTeYyHpl+mCAhbjOT6ucpRc0
lquw9dum0s+KVaSHRFZv3r0Y198e7n3f+08XweLIWQ/fC6Z4qtufLtKTASdhvm/8MWcaZTSKsauB
7u7//irMSn/8VbgK5zXQR/p6bvy50kqJay1phzR+V4fykZbafYyod5MMLFqlLCm/qHh+3B945dbL
MYPlpcOaT73+4xLQ6sSMokxsfBAPtR+SeOVN8pCjlYfnkCpzcmATtZHWar/Czvy48P1+ZaoF4o8M
PJbrM3u3+JTdKjfUZK6cD/kpJWgQx3IzB2qnwVccBqighoaAQZ9JAmx/Ber/saD9dvWV+7Qez8Bn
o+j64erDjIi4yLm6w8jTHQlc84eK+K/Y7qJfrPB/vpQCCpMu1WqlWu+hHy+VEPiVDy2a0IiGnlfK
UbWpIZV5RjfP/t/fPMrb7OWHT8LK0zHhRsGpx1P/82ymKEXYUnqxX2D24YhR9sUhUa3oDvOMKQIp
FM0nm/Zei6xFUxLixUfA7kZPxncdamiL4zF1UxJiz/U8hI80f4kKaeYseUU0qbmTENbHiaBWX68m
eRMyc0pVe3KTZs0SrUoouR5RS+3HecmjDzqCpU8Sh/v7EK6BBh9n6RWSdboVToLnJ8STHKtGEJPc
VW7sCJVloejyKbaNJCTpLeyI/A5NSH99jaCGKNjlEaKX8hIuTa8Hg5PkLV8lbA1Pkuq8TmSXcW6s
25nmad1iJ4yFGR6tFLZVNTj22Um16DnsyRhEfxe+WmXErd7DB/wy9lWt7Me0xRLddXnxQKNwyWE7
iVV13y8PCQ26+9mY9Ye4KakRRWiuxZyl4sSKCHl+Sm1lfkFeTqhzYYypsiu1Ir0kJrxBZGwWJgvo
RviBI8zYvW/YA751ERoTbooJrZpYMKL5Bg7NwdUxnDHSG+TkGZdvL/uhGcs13nI6GL1jF40vqm5+
qUwRfZVJzzsPWVr3W7mp44/YtJN7ecQe7GqNYd4vnTb2Phmb+Rck0zRVsYXK5zGV6ouazkvQWXJE
ZnqCTnAB9X8Fiks+FJWq98imJHiKZMahjdAMA4XYiDwN3IUGvA8qLn31uSTAwhsQePUGND506OZF
0dp2cgsndb44Rd7eJLKcVFtZjVNsF3lTn6V4wSARIX/u2eKX9DGk+Y3kquqozceUwSGmc5E8V1Wm
m/j1J4Nw1Q6TiDIP6NFmUU1XajtYbTAodKzkJFKXXWzqpR+FRFpL6C2yXQct/MtcQI+ADrB0hBEr
OVMsbEzTK6Lj8jEn5+S5ZXj5QZKbpWQmveAOYmXmtDIplfnRNmp1pmtWDjhmrEH9YFVp7mmYi4pN
UhKIOVSNjfssGT4TJ6zdNjIZY0m5DK9d1yL0GpVWx7oo5Bu1V1px+vuPOtbfnzcKIHks2wAmoHbJ
9rq+vls/q37BMabPxFPXyAJax61nezs6DyJSXXQNARMXFwS3vyYk9uKuql9G7Yj8iUPAhYjuqbga
UyIOtTOd6m4OclXaTG2+fXuW/6iQ+v+z74yX6N0b9qda6g627fP7Wurt+7+rolSUxmu6DvJLhq7I
kH+vpWDxsA6ycK8K4XW74E39faCH75bEKrCJbJmEuKwt5e+yKI3HY0q9NjmZcss88D+ppRBbrZXM
u02EqmO179IEYXIoc7mfbq22R3mXdhK2AU1a1Z0aqBkkh/Kq+VxNEbAQ1NSrklYtnpVCtLKnr3JR
7U05mhsKwkgD7W3mhWZW2mhZ7GIKCsggxEAWZMN6ZcQTOGKhQplqxZX9Yk+ZCDdTg76ycvu+wwfk
9FLSpV5sDImx1+QwfOAMBVF0Yg2gS0BmM5gwNzFjC0gQcmTsAw6WhzoJZqWrxYtZCAY+Lp/R1XSg
dE6HBUEpLL2/S6xuQmNjz93UUW+YJoaFCNRe8ap9szI4tZNhqdS6aVdg9Whvp2+mhzQ2Vq4cLZsC
W+5qjdC++SQ4RU3ZuUfdJV/bhFd+TuneIF0m5VtjstVPzMwe67zoxd4UE0LkuQO7t5pDMGfkztDY
NX4omzhiOIgz5o1omu/z1Gyv6l5n+wsVTx2naGcJJX5pJfOxDLVLF0G7QVxwgtm6nbEOp5P2tU/i
mxqLReK1Io9c0dcsbbUis/s4RMyBZpTUYsQ52TakcrXNiUO8Fhglfq7CkU48rQ9hpvOaJhiH20w/
DGl0jLrueRov5EJthIiPKKH9rLZ6jynXvE+IbHcbPbZuzc44OZHwoIGedLggS6fvMD1t6tbEs51V
j/NSn6tmHOiBFmV9GJv2apljffBnTHiuNcY3I9PFDVtDqrll1x+mqb0soWpsWksXbkgoDTO4Ofu4
6OV0IQhLR+ClnOQO/Sg3BmERuzgz7kaepKv00SOSU23XxFJ2U6gDsMl5wDYJ6D0am2ZbTKjSp9X1
R7rYQ4cm3BtSHDbYacliqrAC1V14yLGU8oOtes6m3HR25LjJJysSd0yGfLUpHqusi3wyA3E1N72R
eGY/VbVnL1X8MDRqeTBNwJnKXNsxQI74KDtfwTrT+jQNZK06eUleNjanUao9dP2kGUgqdtMDcrtL
JMzUCEpN0+/LyJGioEJX0yBWHDCFcyPg16p2idHcJqscybJCsRma6ZJYmYlESeQ4P0v4DnIFbMbx
4xSCXBOXO+xjt0Nd7qwqoWe9dGKLTvKB8e0GtUnnFmExXq9BsW5JMeZRNnIvJPQCKMebvZFVw+zW
xdyfc3CbfHE+xHm/HEPcoZu25w+rtcD+l7hQe3KFmHHUKF2IF3WdGTeNpyTVZ0V0vkoL4XODpKXC
BpF+sao+qzzSYJ+ZH2unbqwmn9mCdlgV/kfL5FxnJiPk4mzaVaFW52xyUOzsbFFjotJ1OqHV2ADK
6alACw0IqoK/PYXw2fa64+FYNnx+K+daRbk9BMS3QWjU2+k5U/Ivo6aITdUVygXmSy5WlOd8Kge4
oGkuJqrkmJ8mMtXyx1HGaw6vSD1Ahumi7WLGiUeAqUGMYLdP1W4MRI80c6NqaYtbStTbmYhZPmyi
R22IOLO2/cWZNZqAWTT0J+IG0uKqqKVXReqv2rh6NUNTxWGaSCRBzmV3j/Df9uN4us+sqvJWgQNj
6ge5LnPPZq09yUZ4QFb+cbZELn0utFqNXRMnvl3uU0VGfYcHgdSEUGgvrUPegzwK+zJhDTnTQLug
zUvdLHFy5jKldK2bMaLO6pKIVj/iBHD7Ktev8gESZ4aNnhUNKb08wDiA14qz1uzZCTTlFSGf45u5
zbhnqL82YxG+NrH1KXekAOvc4MIMBx8oV2iwp/ADfO2zkskSrjh8dyqcNtpyTr1PB+1CSall6G8J
TfDaqsiey1ASV5HAQgziKvEbXeygClxr0nDBwtmobpnZ6KgsCWk7cgWs7sSHc5a0VxdC5KoOvr/K
aACRjEclXc6tPmgBnyf+kznJH5S6TjzdaWPsg1FtHBVLB7HAD5JtUt5ZgKXsBSwDeM4MF7rnSJTT
oBSJA5O3ml4Zl4zNcl+FAIBMYMLjrqpZMqj7ifOtPdYcw19aNoyobEm+nEHKIl8wwvGjZZTWaeYs
IupdadcbJg0r8r89LUhJ5nTZ947ZfywIiXEtp9+L5mQs+wms2ZDXV1k9s5uOFKuawb1f1o9RI+MN
Cicb3JXtBIwTjojgmWUlL6x0vZvGkXGeHFW/1XC7fNEg81Z5gGiOV1Bq2+w6YXGYs/zG6UbXUKZt
F2YneDKxL1f1VULYoZsXpvzJaOvb2RGnPNZuTRvMvTGc8Cr5UwsoZgmvOHmd5bJvd9JccIor63xD
GmT5Gc7WVWUZhzFWzgSuH+Y0v8nUPfogkrITtw4P2P29Cans1JR+LI9nKelP0az0nlCkh3k2LmYl
XdUdOZaRaPaFGn1l8R2jvcUZ0VON+Ip0onxDNOPJll4r5aYv2VTafENx8AFqPHk7ZorTaJ0AwCZf
M2S2epHkiT/W2UvFOllW96r22eYIPMTQjNMvPQLNCEsrtcFGRvQtN2f0Hd7EuaQS0T0SED5mCksR
Wd0SZn+mx1KcAIjHBXhXSM2Hut8nRLeR18iSHPrR8tU2Ja+psFFZkg8qbYMjf1eI/mIuLD6fljbx
elYUy2RvNy3Psi8ooc58ZK+pJ70cjmeCkLBeiEzvAXkJFuMk9bMWDkYyHFp12nVKjaPmJW+MKzvR
ruOiDLLa9sBhcBvRw5WeDOlUaPriMYdSKAlQRw7OuejXVfFDlls+8BISkAJV/9LI6jqsSK7RUfN6
RYeprHABLYxAQ87zSP1sqT45NBvcMBqHgU3bKW+g9+AG1Q+ohTexSv0xOVeVzWk/K3a9eV238Rtm
nyNxnKpnkr0N/P4O94qsVjcpgprMpUZeLcrN6KGZbXz6ONpODov9om0NVFPToEFXaX2l4m7JOQpz
kj+MfY7JOsSpbhtXI+gCbNcKinWnqtiGo6W9WWpJ3dOLFgeCfRNw9NSl0L/Hum3PZdrx2RfdR7gR
2j6tSpLvTWsRmWuGSXOjjslt0VxZ8OF2Q4ETtK+XK9Vuj0ozHFWmxhoCeRVrEjyIwmKJLLNbA9fc
48SkYUdmke1laPAdb5UblbiP5uzacaZ9xI/gMnb8sSjuIioRbzaMfof0N/EQS22KrDk2jmy6YzWf
bDm+q7Vc9rE4wezT9nm+LbtU6zx9RJ00VrRYxEddjPEBPyp3tx5GtC9Myp5Upl1hq/FzrDJot9IP
ZYQcE3cO8o84iFGHa7T0Z6vd60Z+r3JlAdvSlUx5S4fnUU+AF6545kW96N1NjXsRGn/uV72Gycfy
2Iv9Aq/CWM4nJZHJZicYYUVjpPvYYogrA3Ws7F2SlDMzoC4IKY7nxPBggG7RQu9ykyZ/LgN1pMQb
C+HHYbGpJPmjBskhmxRak9VdoZeXFJGUi6fgoZWbD+tPmU3+iLv3LkmlT46Rna2hu5UU+bWThofR
qVO3oSRwHQT0XZ1B5qGSulpGDsRzuKnzdFNM9VnOmWlqBW5HWJexHOGfU+8UvX2YYDpo5ec25+Nl
0YKS0uIo5yZ3gPlJaacnpx+f7MY6R70cmIvQ0I47G0mNtiKpHqYyvOi9sevLyNyAcC84jAjgNZ2s
PYwWfRMMewzmbGPmZ2vWXBk/CU0fz0BAvlcTPbDixZOlHqkKKLfZLyI6FOliu0CONhwKEq+epi1j
uE/dkDTIzKd6FzaKX1HR1yNn+jkJ+g5pgpbjczw4QnsiVeqYca90Exa8EKgRnSWerBqYeeNs0tI+
RKJwpaKCZehMO6PnOJXGT4u9chfF3O5EJT+rsuZPauJCSvRtVscUDL4emv4abdfpB/zTvlQ7z1Yr
3TuhdR/lw9YE6yWKHLuHOX02siOUAcfVK1o9qhKjjXeuzBTEGCAPGCzLMXVkN1oM4yCNWXo0J6pr
3ah2SKpYhTQq5V3cZSrWUOOjPMpbp6JvrBYba6xwi5QjyPb5FqTonhYMAZbihLWNHnbqscoEdVt+
yjMzoN3kj8ShqhbR8MPg2UZ+qkLjEC9XpVy5WDRQ5wRa9xqVUtAv4iZhjJ+gtS/LhuKv8ydeI11c
yaBnC9GVvkFlHI5UVZF8s6gYHIxhp7O7ZZHtooH3QVqQa9kQIyY9tt2VJaa72ojP6HRcJXoeqSf9
aXY2kWmeQdL4aTc+loNWe3HO7rEgdb0nv439QWsWxWujS9r+D3vn0SQ3ju37r/Lirh8n6M3yZTJd
VUkqmZLU2jBk6R3o+enfD6memEpW3mSo7/b2YiI6NC0kQODg4Jy/kQIYsfLLNqC/oZ1DIW7eB004
3dvaaGU+WjyTyuOlzr6noWd2D4FjkeapackLJxDNxGvIcJNPWK+gROqaI7k4ZaXgOyISVP5Ctxvn
d1HpZZQni8ozDw66HtgeYx7w02kS/bs2tOE7tN5MJq7F9leU9vMvntrk5taAePBLBHgnbOsk4XrJ
DW96j0iWY0C5mab6VYSqzMk4o0KVcCpgDHpW3RD5JXLUBVD8pucNp+D1rjU2wjqGQOMlaMVX9YxA
1c9oVIfePg6bQdBgAnVGrGpoeA3cWQBZM7dEdQeRb/XOOCNd1a5DUMY7I2DdpFFUpNUlPNaRSFm1
DMa9YwvoSekZSgtt/7V9RtdKnG2nR+oX4wy+7c5A3EyftWwzgmgDoDsWu0iQJCNHYbboreZS/Co+
Y3sRvqOAWuUigFWKAsN9weKSXZ1RwQpwlCcow2CFCfvhaysGtOx3ZzQxrXvx2cw7STE6g451o2vs
PV4A4cPsDmOLYUsSv+aHDR9CpaseBl0xcFCuZ+d97jhsmlginBOMWD6kEvUMFnb4pVgSCj2rwst4
3MGUhksrmTrImfKyGEaV6xUmd1LsazMjgdNLcyZzx8dspqju1KBdewtrFoeA4QBs5bnJQ1nY74Ks
sj7AhO2JLFNPsVerUEN9oDSZZ1s4z5a9b+xioH+mznm6M0CUuL5lx9awAUJmvDHPtF1EXBz6wtlI
mamC10tmCcV31iTdNz1Tf80zDbgNByjBYawl77WW5iMpgSQNVxRg500jucRxmisftTPBODuTjYff
xGPJQaY4DB0ZsjuV6wGSMlqo0JX7M3UZ8luhbKczpfl/q6G/SaLgVW5VQ/9G3f4/8fXb/9nlsZDg
28viKP/5341mHGDAb6A3rhsayE2Jlvm70YxOJpgsTBdAFwJsfCZKqNv/Aptm0fWCiQDmQ4r5/5sz
qv/LBgEL5BZHBnrXAJv+J41m6GO6BqDWAiSGzPOiaWl7eV5nCNegfeX2+9T0ilNM5WPzbHGudJpf
tkbl/KRBhqSlUvW9LO27xhAbyP3pvq5aYquUg/EFYnvJnafGD5rjYMDb28Kf28iQbYzy8fbwLxuW
UN8ZFQCN5+Keshg+m+O8DOwJ5T+gpTslV4m7WmT4hqjclZm+bD/LocAUMAxAVX0xlJFlka4ro+nD
ytibOH0NNjlCnmCIMTv40vRwtzZQU/+6PUO2w/MCN1uHYYG+UOQGMW4uzUdELxQLsR9mGOHHlQee
sq+CoP/d/Phv0YQvW/mOBETIPr5qQ2heTA6dVHt2A8QMVd6ED9OYFV8Uxt1ocW4+qMgnfr89q/O+
eFa3l9PivKgon9igIEA7X+4br6pLrRscDB7gCm81q81PCnUwKviBXoIoQLyx29o8T/adrtu/hjn/
Eqslla9Cq55WfsvL9pT8LZAzNJt2grXcRA2FDkeLQtPP+x4/FNvxpzF+E1A5DpHa2RozInqId76y
+M0n19A2GBLaX8KEKo+idvX29s+5sqUvfo3seDxrlrl5o8aeqRi+RfUb98bmqxqE6p2KnWi0sqWv
7C3LoGciUXfSs2fx1VtTliRGIU9P453olb/PqkZfod1enQ+rAnqCkAjD8HI+mUNVpCiwYPY4qXfw
sqhJOEl0TOegWtnFa0MtNpUZtO5oJwg/qU7E3e9EFE666lUbNunu9ke6unIAjKXBOLRic9F2MtSQ
GhMRya8oJQHYVOv7wVhHsr44+4BrOB3ENTjAgPIvly5NqF1Wjku6TiX/VOTzdMIDID+ReDR/vOsA
1bD5kSFyYD8sMZARnykoTKfy8yFvP+ZJqBxnFxU9+JVihcf5cu1cSRgxuZmk9Psy1gDiS9AOUit/
GpzqEJW8vXnRrZk9y211GWD4NNjy6eergbvhcu0m5AtUo9Qq3H907afdGIj0zzgjqja10AHTyW+J
3gfH29vi5Qa8HFRGmmdntxudOncCclY70NyP1Jt6akKq02J74Nkrm/3lMspPpVnoS5ggSWRW83ys
Egkf00JggC8GuqEdvfquNttgpXf/8mKAF2Sdd5/HtXCmrDybkaG5JNa91fjUNbWj0VTOkf6+iQZS
zjJqivXbmPC/vYiufDbpM2QD73Lw6l5uDgvJnMgQGnW+ppbluLkctoEzUh+mfniHp0K384KwXAmE
V74bGGC5iNA0QR4vAodTRqHh5TCLU6D2W7sQ+V1WitZ3E02sTPDKgkr+KxsToLUKt//ys0VRjfbG
2DNBFb/I0hLde3WOUZmqKLCakQdC6faevHLVcsuinK2RtyBOay0m14RpM+p1LPxUpVWpN21RcsnV
KNRlA4CyIK51xAZLYX2t0F7GJ6bt2reeNtRvY6/GRuv2z5GjLc4lea9M1QAAgDNfRM64LVIHhwrh
W5lBCxkLJq3YaW2LQipC7DVWTiiJIlZka9KTREPz9vb4VzYYcZmYLUltuLks4kJfICI4RIzfeW2w
NwoFZ5IBOBNvyq9d4kWnusMe7faYL7YX1WBSCF3GPdASZ8LCs0M0uAh5tC30el0rkl3TxzRgS5eH
W1n8vD3Sy4/NUERym/wKuTZodZfbq2qN0LUb3rxDwXvSzx09OLj0q07Cbg2V7sGAbXmJzzd0edPZ
6kHknNzB7O6cbKhj//avuTJvScAxPETqmP3Stwwx5rntdKXx21xYG0dx6ndWpqGMapXJyqXy4ljZ
kAd58PBwktv8DEF6tsRz4U6BYuWtX6lltBMxJAFUiMenABeRfTh17ufbU3sRfRlP51aBqUtFG3DM
5TrbCv13ERAxROR531Pe6Bj5CuV0e5TzCl2cFoaRmkSoovD0AHV/OUzSB5hQWQPTqtLgXmukhFyZ
lpnfKrFOX8oUYpeOXSPxFBEOumGyc9Ixvhsqt31EIjSsqVKHJjWYNt7d/m3XVsACkc9e0yWpfnHX
2SidUiICY2yhjnTXG8a4n8ssWske5QQXC0BglikQQ8DQkFvs2XeNsZ4LM2xsfHCdVbSN+jl9iOc0
DPyq7vSDQWf3VUNI9XVar0cr9jxlZRNrciIvfoKBhggPJML2Uts/hJehobbW+GGU6js8WJDzCYqS
/oFu3XcoSKNuXNFzVilSf2aPeo/NgG69mzZIw8wCZ2aAjivX8tVlsTTCp+SMgli/XJYQ6yQnLTpO
VlDGtFMqlbfCNKgtbTjwMUc1ViEB9mp2h97wfBxGqzRXgtqLQGoD3+Kq5l1qkzku8w+RuZYyOnJr
Inz4pmI1NnY6pacOCPevWXFH9uisrRzzF0ollNcsgMlUGiAnyaf45cTtDuuYsMxQgHOMT6Z4XZQt
qEDFRwQPdrqy1Uz7ZNjhdoym+2TeU1Q8Gc6PHueFBm9oi65tHs5vbp+ElysBlJ/Ej1AnMW9LgHbk
aWOkCpoeljC6Bxrd+uum0urH2SSFUJKZVtzkVN9uD/oy4LElPYgOEvSkwh+6XIipLoYOFQHVL5Da
vZ9+pcjrj7CkudryP70ybSK4YcGRNZDgINhdDpUPJrzgOZ198LriLVDhbgcFrXif0rc9BlnsPszY
m65A0V/ucDkoVTJKHtwfUqjt+cHHKwtlJlo5fuyyisgSJXe0RaGSTrjL0cRw42NA08PAm6+bXrd6
tcZJfnl5Ma5JwsTFQmV7WaGgi2WBS41nXxVdsI14Kd8HTtn8NYhMP93+li9DKYKtZCQ6n1KKnCze
4fC1ZD42Iz2ZWcGPvAjij0Vn/PWng+COSHWH42choXPmQT+LpFUwuah8qpM/zZr2Uykj43tc0Ne+
PcrLbSk9GD3+x6TiRoJ3+dmGKRKjFiWTr3UiO9mNWWmIj8aE6wZBjiiePPeP7yF5OUoDWHlNoLe3
GNGdJzCVKFajpq8eDVErr/Sht1ai3ctPJEc5v7QgA5FPL0ZRQyxyq4wzrqTYCyXAZeYkT/e3V+/q
KKTGiCFQjUJ94HIUhEvjYYybyc+QidznTWLf4ygxrmy3K98INUMoTR5MD9Czi6OVdirdAweWx6CP
+qksa/uUK0H9zjSjyNfQilhZu5cnSTrlsnoazE6q4otcaUy7BJ1VxsvdWLkzEkXxAGFmhbNBkHbt
Zrw2OeSCHPmVyLSXpKQmayk4NwCflKCN/ISWcaKGv1Q1eWT3FCu7/cr34knFI0IGKXktXX4vDDuE
XU+Y9dSi9ngutdAssJM93t4VV9ZPniUNJDXm2hDYLkfB0IrqpGIhYmaGP3Nk9MhzjL9aotHhnwxE
84GnKbXZ5SZXOiEMDcMNv+/q4l09oMk3UOl6COZuJRhdmxLOrzhhc4UjML2IeIqb97Eb4DKpelr1
aJSWIV0iq/djhbnQ7UmdC/OX+Zssa/9nLP1y+WYz0kPX4cVdV0740ANoEmhMzsgBEP+Ct0bb9PYe
9XWtoa0r5oIMqhrbQ1045HzG1JTe1gmMHL0cq+xnum06yjsow8b3YLLnd2MhxuLDoBTVT2H1ur6Z
0nxy/HwuU8e/PZWFQAhUMBteNPwsU2oewZlaLpuIkqhXyh6qeajuQAyjbj227ecJ9eOd5eXezgkC
ICw5NkMPehMHR2Srq3+wHeWC4omOnBb9rcv17CbesxMeDECDgG+F6Hny6LK7A9Uja2WoK4dZpnkk
Oq6M7ktu9NRWeOYSzf06q9NXBfBi0IahUj0IgOHSOLW2V2LV1RHpKMBTgboIweFyclbBJ+jTtsex
qBlPsWF3R+GFoCxDgO2vjLSKHm9/0yshxCRPob1DjkS7bhlC5sblg0+DH3llCXhsAsWn28nKzrky
LSiTNJDgcEhtDPnnzy7/NjODqcfSFA/NSvWTIcN4NE3EcVZj8UaRmpi3Z3VtpxL08ZSluoqG5TKl
yTHMsPWyHWE8D/0mnOpO8ulBfSMy+QGUh/I1N2B2+S4dxLex8LxvbkcOtHb2ZWhcnH1SOEr03AZU
nSy5+s/mHYalnRnhNPqq3Wo7kabFSaGkjl6GGXUPo5lFb4zC7e8xpUCc2wYI0SajilnpjEhs1lWP
eDmoFCAnKfpZ5vtoaIBw9yEOFwFHEboCbarZ1buVK/pKfJTtKFUqLEGbWsp/TjxfgL4og1+5U6xu
ClsZj14+aI+IVA/fb3+razuQHc+R9gyyXXex5b0hVFQ1z1mjCNxHVFb1Bh5buP8Ho3CYpZ4UrgbL
q3JQPHfWq2KkkFwFxwyr1rvK66O1fffyLUa5AFoRiSAtdMdb3JVTEQ2oqbLRtTy0fwxZ3XRYcUUg
RNPA9k5qHqKbrFPXfZqCvACKC4f6dd+o2QnRwF/q4ORHi6xkPzlp+GiZPYK0E0WO46ip/cfbK3L1
p5Ltk6eYOtjlxZkcY8scs5J1p8aBbUoV5w9ZKDDkBlN9GNBJ3nRaZX67PejVjYXEk6tSikRyS/75
swNRo/2EsEsJfK1NPwkg/ltVBc8XenO+uz3S1W31bKTF9BoKnIlaMlLRF7BAgVC/iuZsWCmEXJ8P
xC+61gYsjsWN2KFpizOWGLFLdMONANyYb+IW4elCR8lvJZxcnRIsGyofNIqRCrhcvCQNOuQNCWrp
kGr7SULvRKNWK1O6Noosm1LqkNX6ZQZbOyMXhtWMvjkMHVLJUbdJq/GPWeU0PJ6Psrh3Uk1tas2A
uZLzlnvflVbvt2M5fTSrAK+Y21vhSlWawWSFlk2Hytyy6TFoCGMkIbr9xdQNWOe40IKUohnu+jB3
Pw3C0+5GwxWfx0rNnvQU0HfQdvG9mU+uvRYh5I5YXgk0ztj/qK3gcLvYlz34LU8xm8GfdC0j0uMf
lqvRp1FzxAHe+a8egZ4CU+m7uG0wjcCzfT+58UqacfUbUytCbo1kG133xU7qgkgd53Hwsdyrjlav
tZuybvKVW+Ss87CcK20tDKG5+SmKLzasU+F5hazT4DcidO7nPEzfYpqmv+auxfhED+z2Lm5CZ5dM
afENzc18G2AL/FmnovcVMoi2lotfO63Pf8/itJpVim7pOAy+G7jzphMsAO2Maleim7my566tMIp6
DkJ2PJvO8iDPA12ans2y+czahOrXEJhgkitc1G7vbHlKlgsM0kuWJHlxWktZftENbm8hru0n5OzI
cYMWRC1Jtp7emmoKNhyfKVhPU0OhyghwoP8H+4g2jy5lk+QLcXGKadmGzhxag4+2eX5X94nYVmku
3t2epXbtu6EzRlECwUdEkuRiP7s19DpKIbpS+BDGFH3NdCuMfWfulA/S/uReK0foQmPSNzC0iui7
lXojiqg92JjT3GrKp0FvTAimlqiUQ1ONNnSTzE5WluLadcrCSlSBQ2FcGgQ//411WgOt79WBqoZq
HPNQnWCPtc7j7LoIPJewAvFvsz7cXhkZLJbfXyaXpiwNwdXQLwdF9TXW05zANpVZvEN1DSJhmWw7
2/oL2dmPtwe7tqUdlp9WBKk1xOrLwfSygwM2cWZoGut3Ru22GzWxun9w/YDpcw0K+1CmljrkvZbC
9oxZR2O0IQAU+ePc9uL97alcOzeOjXUxnQP0mHHHuPhYMeBq8mx6BHWrImiQaLmyC4c0o44v2i+B
Ynq7JDBwlVMHbWV+1z6ZA5TBk97mdGMXe5kuXZ+UAIV8I4QGFcUiuqsrlD92uY24Jy5pefp0e7JX
v5uDlxfFSeBW1iLq1SWGtvyi0R8Gz/NhDJq+gvPb/vYo184oMwJOJ82oKYguljQSujvE2ugHAeRQ
oxk9TDan9qRC/l45ate+ngv4CXQrxSJQppdDZcLEkVBLYVSExvAaAWzzKXDa4jiKUMEtydZPmCsM
nws9MP7BUlJ8VWWBlMvTXByBSnUa2qQKWYsxxh/jsjK2eV6YKw2dax+MygaVKd5DeKwZl/ObYbPH
fWYQ7hokZXJvyI3NoJfeP4neCJLLNp4EHnqLrVhxFRd2xet09kZt56EMfbAnXItvb4xrgZHOJekk
MB4WbbFmdciOFOY4wsQKhlddHGTRbug0arCqJ2wUc3IFA45sWAG6XC0B4IyjMbTU/ljuEhy5oA9p
ZJhDZ0LttYraeQzaqXkiOtrHoB/7UwMO9DCXSf9m8KLiMZvrL7fnfjXz9EhUqK5Qz6HMcvkpTXSu
S23kVGS4N+8zzesPva1WX5MmiA/TXJg/VH02/uK10GzHrIEPESat9Rhm2GTd/inXNtXzX7IIeUlh
2xUOeaT1dtXB3ov0feKJeqVffmUUgONcDlQOKPIvEwK0LHCitUqS7LlHbrwPDUQBx6zSVr7ulXHI
XMmhqeyTRS+7v1Wu6VXetJpvRU3+MCZlfxD0eVbW7MrWpdOr0x3jeqU/JmPes7wDm+JaWAjG+6ar
CIKmPX3P87Q4oIGOIc0UWnCyAD0cbn8pj791camzXU2KcjpD0tS9HDXRI9xoogwn4jrS30I4ivYI
Io7bFPL3FvsycTcnY71V8aCXUhGVujLrK5EcrAy1R5DtEje0mLWIRJRGYaj5ntapjznPoZ1TiOm9
A0/79kyvjkRpjMSRXhAb5nKmrqfNYQZl3B8ad7qv0a7azRgbvVcNZJ5uD3VlwwCXQY5VdnSRFl0M
FeNlMgSxq/kTGLPN6NgDdJ0o8G+PImPZ8tPxfgNlAU4A9Ofi07nCCoSwTA0BMwc4k2c3uO02IpsP
aofZw6uwKNI1xeErIB2ypWeDyv30bJfaaRPZOMrpPqTejsd6FOmH3oRoO8eSy1nmZnEwuiHfmYrT
wBZwR+3gBbb5UY+VexfWbxmjqYJJX/P99mpcXXPqvqyGjnrPUlS9MzAeSCi7+ry/6/spnzKfB3f7
5yHHNfBlkcBJGWYX029QcKHVAdkuQ0Rgk6VZuIsBjqzsn984m8tvS1J/FmeUPXkeW5fLrDrd4CkN
gmSFgqvo0UGh5fMMyxJ79L+MCSZc5or0YPUuXTiEa6IPpVOVqd9okQfMuAsKPLcKDW4tgjQK9H+t
tT50sVDCN0S64tXYzZDxOoFr7qavQ1e9q3MPYvbkjq59Cg09wZxbCCf07RDji30JT+1LMFYwj+HL
4eXVKhPqX0E0TnhzdxNlA5Tbwoc8gtq44TdMI7obyLvzf1em9JAHQLZ8hyAmtrEYQaioCQ92X9Ox
QOzcBk2QEWFab6cNWTxvtMLM3J03BeHDZFXz01DOCXW7Ymb80a09NIJ6cwh37iCC9i4dpqrdxnA4
oPNFKdxdbSjxQtb5VhR6u3QIN6ii5bqPfFD5lxBzpx8Ly4iLfaNRuEPsDBPOnehB82wavancQ4YJ
eUTPp5Q0l2gw7EM/JM4hcRQvu3NF10zHFERnDbSRhth9YzRZ6AMQCsNtb1YYjo3wZ3xzbAfoj64X
D1vo4GO6LZvYSp8M/NOtp9Rt5re6NUwo6GXjjBp7rSr1PupialKknNgfxbEef9IpZ8A2Qr7jVVkr
1WfLagwkMhxxV03wCjYDyi3lNhsi431BcSQFQD/Vyp3Sk4shbtDNx8oMLG2ThBMmGTTbXWdrhUbS
32d6FzqQEZvmXWPFJu4hbkpBPGxpWx+yzk6TbY7Ny0NiO2jlmMGsj4cGF65Pepgjt91aqfE6RrEf
2ZuIe+REaSkxtg7+c/rWHqOsfsDdOtehcjdC8oe7+t4zAgB8KSJ+ke910jEU51KnPvauWnVvdKdQ
PgZV339G2rDDXWSgL3GPFar9bWLHfrXdYngjNLiabj7nNLnVQd/wilIl+zIZPqhmjgxHYorhzikh
5W8A8Wgt1ihl23rgbPMRKr0buq/VtvGU44Ax+PhX57otuscoQkGzbNset/g2yxM/61Xj14iXCurm
qpEcekUov8qYog4qHBBikCco2LEq2lvvCMQIM8zFnH+yctReNkVoN8OWkmP0JUkq92TEcf6zbET8
OGhjn6C17Jif0rhOWjA9GGVthiiKVN81jUCwY3KgwLnXQjIeQpRHTrkzNTiXWlP8CdNRgQFUMgTl
46jPSuq7HT0mDKpi8cNyIgxT0wxa8CZwqv5LG0cDVgIofaU7JwmtTziPDf0Bl+dA39KoMt6k2P9Z
tFLHaB8B2FF2bebNzSYyJw5lX+C4szNTD7tsRzhZuNWV2XuThpkCdzrgh8Rwn3AB56NhGuFN2g/B
M+o1rqH9N4RPFAV9LCvGM9RNzU8xdAEsAZ1qxoAuSuLUH0G6iB1gLM09eXCxVT/2XJLFwkNkZ9s0
c/yIA1gbbusQ4Mu2D+AybOHKFxglIgF08szYRH++KgwaXqLDf17YOmoI2VijbaOHCTqHnaLToh6j
uEP2T02Lyh9cq09e2boyWNt4Fp69cZVIdPz+XuCH1xiR8HkWFZ/1QUXAr+vzMjlMnuB06irmYeDK
+yA9isHu0A/SoRP7lP2hqcQYMYIc84zi7Ti61nslGmodNYMZDjgKh4OGiXEaD37eNTDnA0C+EwGH
8geakBoyN1aZDofRFhMKEHVgz3d53xRa4ufIcAAq7qzGydONMiqB1nwDh1eMyltVwVUQHTgVYaLs
qRxx9ouZP6bO0fb/FjVEPkyqTL9v4uI11TXvvUUo+mDp+B75PYKnOzu2s7sEyQWkIYaYwILklagd
/WmKtIQ/RhP1CQ2rih2Vlcqa3OwLxKkLooTeFXQEWgDAdBbvzxD0ZI8QiYllT/ie5ULlQAuwjxRq
5pd9QNJbiNrHEfAHt1K6xX7SQQ+GcpBnEmyqrnk65xH/K434X9TGn6VUL6URh58/fhaX9F/+g9/0
X3ShkZlGlxf/BcD2VF3+Tf/V1H8hj460v7R/BUUg3Xb+1ka0PRzNwPrJkqGkdD3TRrSsf4HLk0RW
tKGBHlLB/AP672WNBlQoP8CxYRPzl1E0XELJusyICioK5lahd7RrK5yMsxT5CLdsivtUsZMfCfJE
+wZscvBH75ffQ7u8iFCIB4hFh/MyUdPzkDOUVtbWkYJDuW5Wr7hQY9+ttGIFJXr5gPn3UKgIn+1y
WNDLofDiijR9LqwtHIbaz8Hhb+OaCorSK8PKrC6T6d9D0b0ilYa2TS9lkX5qYZYK+E8WqnDoBQ2d
NflmbU4r7+prnw2Je0rs0LI5+otnUpeHYRKAetlWkNWOrYHySz+p1V3XFfUJDWO0pskcDITbklFb
maH8u/+TYP89QweNaTTD6aIvOYBdrdtICNbWtlbapth0pijIXzK8BnKQ1eUQO9tgcLuVxP7aJ6SM
IAE3jEuF5PITetlQDaDouHbabNpStsf7oYuLY4Us/+nZ4X38PZXnsujyEy0mCBgEsVKD9wcA8kWJ
1G21eNJy29yilhvlGzu3o0PCg/etLehtmHrc+yh1YHfnivFVUDXG7vb4V7YQG0fGA/3cLFh83CKO
Evh0fNx+FMk9BcUWRzuBf+7KOJev4POHZBxLqg+A64DRfLmkvdqNXpgkFtTlbD7BCUL8EFbQQ1Vw
i4syco+353XlE8q7CsFh4PWEr+W6KiOd8cQxtyngUQSkQPxMkz09WS1G9P9gKNm4pSxrU9FcXI0Z
VQyjQrJkOw41umGVcwjdrH0bWam+MtK1zYJCrdRikAjP5b4M+oRb3kL3yZjoUDpGggS5nYfaK6gA
2GuMKup1g1VFH9U00B7qXs3921O9chxlBYhulm0B/VwSpx0eq4miRxZvMV2qE+HM7TjRdBJIg5Gz
e0ha8ThQV47jlQDEFtVojkCE5x6Se/hZMaMcp2oMdRa4jEl267DEGxNywD4cB+UurZTu0AnP2le8
nP+oGPV71+IyRwygxwxbcRFgJ9wNO711za3dpZ8yrbMOc5ZaSCG6ayC/q3OkNO0hGexKRO3lHCkJ
E0O1ALAutsS4F9T9qUfh/lcFEhRxuSl+7DPskUmiTXPtGrlyVog+sk1Jk019gXxF9i8J1cqiRIHI
+LHRUcRrNCR8Y62MVo7lovh9XlHqYMDvgEKBMlrGuwbNDnAejBWiLIx9QEY+X8zdnrwEa+8pe8iC
WD8gzGi/N/JS3WmJ80NRo3Il7C46AX//DtaZNjXRwVh2bSg+9v2MAu42Mka2c4DcrFN4tEvRtZyr
GkBiZOXoWiZfkiHHba9Tf94+SlcCIikaPwRY2Fkr+vKDt10xh2qEYF1TtLWP43t6b2CsvrfNsdin
hohWDtG1jwzygAaZTBCNJdyyKmYPW7mBDVbC6kVTHkkCeua7UFXclShxJUwBfuK4QnyUCZ/8Kc/O
68wTHFFVVKyygKdo6fSurIhNw3vswcUpyGm11E5f/XSqIXsj+nwNYnllqgA9IaIDsEYNYSmeYZtx
gZ9qxqkNq8DvyZORfLPFnYVS7p9PFcSxrB5LKBFp9OVUq6rtC/RJTJQmMeSZTIA6ToBiRzJEzT4L
TR1hTTXcpWaLnGqKlc/tTSQj3yJ7eD68vYgalZhhnk0Kb3Aht2yoSrXoqVyZ5OVWPWfqGHQCBMZx
k39bdutUexqqaDKqXZHRTjH03P6EPpbhl54a7ILUTleqt5ff7+/xEPDhhqHZD8fgclHxQNPCQeOG
c7tUHPRsCI+4o+fbzEnWrpbLrXoeClcoaJxg26TZ1SItUfUwoMTZtTu1wtsqQVN4P8/615Ra3L7p
Ve3e9KrSt7su9CNy7JVoeHmd/j06Fxt1HBirPE8uJ4rcrtrEmYmeo0X9KzImqou63dx1qiV2cTZQ
LaGK+Hh7z1wbVD4Q2bU6HNZlg0WKwk06Vuq7QUvyU1YM2U5tzGTnqXP6y3GT9C0wmmHlk15eb+eZ
SjYi95tU80HU53KmAZ4obppWYqdAKkMvubSOcTXZWxW1tXjTUgHeeKHe7cO5MlYW+cruhTlC6xE4
Ei2HZf8FnccWodIe59I2jLYt4tMPbeWhutE72k6vZ3Xlark2VXBJMheUSOklmMOJ2iTR9YF6mdpV
W7B6zp1jDfUWkJH9kJVZnWxbQxHvEN9da0hcnSqUDN5q5KLY6l6uchYpSH1EfNrJGZJ7pwC8jtb1
+BHooATUjWtLuwTzyTc8O+ncdaWJ7yzNy9Vet4siNMWuqgxvX+S2tavsaNY2oTVXT5gGotta6Y4a
o4DnRT+jAgXxJOA2NwJj2mn94GQrX3uRYPzeaZRQqDDQMKXftrh8UgU15HlGAcdBp5/z5e7Bo0GU
TqwWg3GUskeh2xilGcbOVQUGacNg7F2g9ytB80oQo0OMdRc8XMTVlpeQbigO9USr2RWWMz3GSMVu
qSh/DZLG+TNoyPkjSOYNglhw33EsvPzqileoEaL27S4PHe+VCSrk0AdV+/l22Li2t+hmSO4LrXVe
IJejaFxy0WSX6AELLfd1FM/3mTppT2pndxSICzo/twe8toBScc6WiCxgNfrlgG0Q4W+p1u1uFFmx
72Z1vIOdO5xQfI8Ot4e6NjewUPyDuBGuHYtbvDZCsOCd2eyyrK53IHqK41y008YMOw+2SFvvb493
bWoIB4D+YHoA32UIeZYgNeBbhtKwm10t+mHfOVZ7rGyv2gZ6sIbnuRaNSPiA81O4laD+y6HMUaVw
EkXtri1t3W+sufhQNm76JjNDfZOSqmNTliGh2o7BGtz1XM/7T3by+yjC64HeAyGR0tHiKM6V69iT
HaNyndsuwJrZ3I2x3m0nRIb3uqJ0H+KpCb5PYBSPtJo89diGcbpX2hIDjSjIgjdthKlYPoaOe29D
ewEvqUTBydRascV1ZHJXbqkr2QDvL2zqbHYDJ0qmW8++C8X4oNa9rtkNRaq9QvfmYQQP/+hhiPEG
hZzujRorxlfIsAUqLaO3Frrkjr5cL6xTqXUBrzBIXZfbAtXQiRpmQOiiPYpAdRfYO+xzrdCPlZKO
SjTTvKWf03hfK6HYftN1bbNxzcQ9eFkhnhJrNj7e3qmLd5L8hlyePLllNk+6cA63z5bErKq6b50U
F1hQAXsnws0uSpz2DkeZeK/TqsYVe8DlJtUz922OKO5bWCP2X7d/xctNLG9w+h8O1VtSiEWaS6/W
GLyyoeRhOfXWqrHZY6GMg950yl1dlu5xzrCM1iZRrJzUq/PnsQRDnXILpSsZOp7Nf6aSgueNwtCg
2Y6V1cwHri3VwD03rH45ymyfGhse/ugFFU6wva2/QcB7eLq9AC8DhgfDg/AOOxWFMnURfCMn0Oay
mMqdoeCiYWa6xoHVEkQcymklfbk+FJHUg/uPAN8iNnGYS8wFGSqdzfabUIS1CxpAhxsOpb1y3q59
V5taEjw40HjOC558mlpGYvTVzlJ1iA2Tkivt1lZ0OAilZ3x3Y1F8CZymz7d67YnV+CS3zeK8aVyb
RGL6WkCOFjfMmOQNjo1RBQkv0u9xiXO3sRqq2yZq552K0+C9J9DrD6cGv+xZWHdm8YfI3/PxgtkM
BhdRHW7WxQsgCayaRnxW7ZLOBQxS9bT25sjW72dLLY9alv55ighHCD4J6SGSwZBfLvczfhqt4ZpK
vktsER7jWum3WTNa2rZ1xvk+DrVxTcjs5XuDEUH9gY4BLgcW+HLEwKicIQ68fNdTZEKbOYleTQki
mvQEg/sED8tN76VrqgXXzi04Ne48SYHgfbe4e3qMFly9T8ud07bBwciQth+NJtyPlifeQlx37mg9
SzxdCKMa8HX62gZB8uOPjy3XHkBXSraSMrn4EY2rFx4+iuVOmL32bdL6/GA4Y77XLSGebg8l49Bi
L3NZ0wmix0YJcUmHmFWNoosi6l2fduHPRveKuyLQR9zDcOm0mmSuV9KzayssE07eOLLWg3zZ5Xdt
Mr0MJ7eod9SCMWlRsHvKIdGkHwJLoTOsZmb/pSaiVruYWtChseygBeAeONnu9tTlKr6YOvcTsGUK
mC/EG/kT3F2tuN4Rwb0RPzBBL2wEcGcE2EatpPX/n7Pz6pHbaNbwLyLAHG6HnJndlVZhJVuWbghb
tpmbOf768/RefEfkEEOsAdswINg13exQXfWG3XkG5c1NQymNC2k96sUF4IP6QX0Gx2499+iyf1rs
0XrgN/yV6ZN3cPPJzbEdG+BEOu+AKxyEMdbhJmcJkwEH63MptPkBDZEwyKEvfL4/gzvnMJUdYsjX
OVXuzaBAyiqJBYTr3HuNgd2VkT2FWdL6i0Na5hsjf4aaF06f18WN0/+wckmDORxoQEEJ2wxRGHYT
W6hUnisjbN8XVTL4QzyEiOabgBLtuMQi9P5wd74haYRsZlJuZ/Fuh9sNTtkYIfUlB/OBGBpoc8IJ
C6Oy3HY+w689Qk/srFB2JDp7JuVm6wb0CERpUYuZ6l/lJBOG4J77oRsX8VLBm/jj7WOTL19uFJYn
87peMEbVanivOeSQBp4AVZ1hHBEWyjstARAT2aU4SBfkLt8sUKgCGmKOiNFQSd9cYHwnJ3XdvD3r
aVz5qcl+4EE6O5gfxnbQ2eX4vtGakvulC6fzMs/OQTlr/wegikSHWq6hzYCtwYm5v/gB/RKKH02Y
9+/1mreMK/riPa4LgJomaLi9cMo/0kb/9vbphsIA6pweKlnKJnra56k69m17JrsA3QPWEPfViq70
MOjTE+d8cb0f8Lbk8grBYY9S4+F62xqXOgVFNsvKPWy1MuchyWSCMuHwghHUV5EK43GI+8mfF0XB
XKFIf58xgvTTyauCGgjPW0sP/BhaupC/VFgccJ3Xq03NRkzszc4LknrsnrG9tILZDc3L/THfHIJE
4anIEQjUilfzZo2FXibmbLTdwHDy5ZJ28CDqoTlqTclPtVrJ6Ohxfb5aqtOH38q8loxRB5isByXm
tydXnX42RehctQaHBZSpoof7g7o5E6C+ShoodwiwG2ih66mrIoejDTIYdNtIfB/ZHb+5c+v4SF4e
9RZ3QpHoIawkU20kozZ5rjcVHZW3GWBtGC3zqcIYDNvkNBL4hZXmnJ7vj+x2IvlMluzYokJN8rVZ
FFbjurwJTQMaj/2XglTvGfRsdWkGhx5IMSoHE3lzABCJBpp8tVNK4RRaTyScLwglzqTTeEErKhF2
/SFNRfdRHa0BJ7W2fQL7U8RB2MbLw9A0inm0JWWE9cphrHxGxBgtVNkktOrXNyKQ7gpcLoYDCAgV
rR9pyP+jzzOZ3+LBxTanMBuEAVNMQADe1xhBAyidyYcnrYhPRtZMzcEFJy+wmx/EmwqmGCgwqpDr
HzRW9ZLhs2wEbquYP9wKMd2mi+pPepS/zEirfAFI0v0TT5h4vPnTk4VC8vFQUZK6kuvARYvMFb1r
NcjLZH4ac8MGyxl177CfUS7p0toH58/Ot6c2IaH3wFXpbG7ief1i9FNvLwHVNOomtdGRqYytl5uB
KYT97JWJWeM3iuv01UtC+iuDqlPYuz/qnf3FrwD/IdV7pS/CetSIyeuF4GAO9HlOH8saN5pKnbHJ
Y4cdhLrNuiWIhtudL0vhnWtvHUvX0dCNVMzSDHpy59SNh/NYZqjFDKa4FB6VvEEZxHlZRmQKBxyA
w7k9Embf2eAkpB7vGonJupn1QVHRoRIGruWOVj+WoQbqIzSTc1XzlsZG7ojRvvOVKSLSqEcsh+R2
ix2qKgfZg9JScfCa3ZNjxfWzpoCdb12h/IP1cTGes8ITX0CHYDIYhkhrHUz7zohflS9g7TH3iIOt
Zz1F4GxSF9Y11bDsSVc7/TSF7fKbANr9z4h4yZEYw96QeWBQlqAGAx1gs7Dh+qVeyqlHj75w05cs
MuInA/Fcy1dsq258yZauT6IsEN9tEU/8BAehPyAq7vwGXhxcHKg0wZfdstdxGQQf4AJ3V9wlvagI
J1OiaXL7Wtl9ZeHx6TSYMyDmXOtokGEP/x+uSHILSOy8CgAUbCfBzNMGTGKzQFLucW7rUYYstQir
LQN1g/tbeCetgp8oaWc0Gii+btPIKRpy4POuGUy9aKIgqxbjPLL+37soEEHAzJzvrVQWdmPFfchy
ThjSK836MDcOlkxWFx+oyt4e4dxkCKuBP5TyhK/nwC91R7y1NW2ggQdDNqqeo8TGt9fDQq8flvxJ
iBarsbgZrpSmj6biNtuiFkWxlzuNHhqMw/Vaz6BpW5M3WTiSmsmDk1vDk8K2PEDJ3u4oMh8JOJar
C6mKzTmWzDS2q8S0AraW/sWNMPVO6xh4uVGbAeYumG/f/8K3hzThyFbh/tJ1ueHYK3ELztmI7AC5
5iIQ4bScDQOPHL50dfkPoaSwDCAUWG7b+wAlM1dxc2EH3MHwIBCqPc1t7Pju5BwdjbvTSNLBoYRS
1g3ndYmaBJ2A0ArKzHg/Icx5SYzcOA8uJL8qSY8EtvdWJSkdIGB6ZbJYsF4bKlyMxcbTmpuurr4C
Bc4vbF2Mp/U2fakWODiFZoTX0hZHUhq7A0VSmOtPatJukYeLOeTCGEbmNNEaf6jwOJ7GWH0WXZvj
Wq4cNWN249GOgT2IssVNK11zyxA9Q80OPDqbD1BDi69eZPGky0NM6JOq+fv+mrk9bCmlyc0OngdF
k636RFpESY6otx2MNhOoR0ZCYcLC2XwpzEvk4UmORZ3tu42XPXY4cBws2b3h0veksMV5T2lksx07
ZJqNLGd69Wr2HsLQMq6AmdCk6zzzaZlgON4frjxE1hkqWiGoT6BqKKFa28o/MgOZGQ1Q/bMwbZ5z
WthflNY2SBmxlTTazsHHMTpKi3eD8oqzKQTSkN+WuYwFfKrllnYA1tJ88iKj9KV45RlBO1QplaG+
jlWnH8zs3oeFhyohGTz4cBxYbxltSg0P2VIraN2wbPxeS7BZB5GCmF882P9malQMvqolGdCYRODQ
3jjx1/uTvfdxgf5RHOUW5S7fJBNdPI+Ynek4aYWd9VROxnBeNAX9Y2Xpgr7vjh5Ee/EoQfEY4xqh
/L05JbzJzbEHS6gJ68b8E99ODXJVX37XwNQbpzYrs7/uD3DnbKfiRZFAlgek+cF6jrNcrcqiN/CL
b1EK7uM5uVikvefIOTIJ2xkaVQKoxewTyeWWl+cv1zLq20WulYsTVACs01b8WS4WIjtJWuBMbB81
73eiSSc5CqMmKBJw1+toZZYr05KoDuxYuKS9QSXC6Q0tqLOpCdouHg6Sjtt4nECQY0Doy3LBluTV
1GFc2EoSnadZyy8OF7SPIKaCo1w6+lM4DAdJwCsSdH0M2GB16OyS3/OcUTcDrPLBXQyVB0MjZv3n
ZCbuT3dpi88FPgEf1MUwfxR5NXyK4zR6xDu2zq6h48UXtUhGrM1dldaCaP0c6a5vJLA8c++vK/k1
tz+PFw6yCyi9ovqw2bueodARFygC4CxhP7AzK1+f8/HxfpS9WWenoMJDuVbm/Ouv3JbDBAtjDoMk
Hctr1ZbJo1M4XwvHax87pft5P9rtIUgTjgsGbWjsX6CKrqMZdPvIHDFTz6Z28HVA5b4XltJVVkyX
GJ2lMyytIwTp7QalEkTewFfmgmP3rIOaRtqmsb1EZ1PN4RIvReynWWReSDOOGjQ740NBT5cURZpS
pM7rUCVO9UBHW97GeTw9dZHjnEy7Ls9LXmWnbMQVbSm9o5tlZ3wWSBCOH2gREgq8DppO8USfzU4A
2VlAW9Si96PR6b8UXdcdaEXd3idAAGgF8Qql4Ap0fR3Kw5sVp1s9Pg92l/j50FsXBCCL7xo+jNGJ
Bq5xmccQ22pn6drnxkIQ8v4C2tu0Frc2+BReh/zLZlfwGrTHcRQJCiBT+U9lD83HcVz63B8sS7ny
Y6yL2qNygwaA3vxUe1GeWxGVIsDdHNxCx/XjYe/z2xyN8XMN5OZ8/we+ZqGbbYvOKn19uXNVqp7r
KSpzbJyiSYnP0zDn5anRjOQp0SvlY5pYauq3Y17hNF7on5ZRrz7Au5ifQ5HGQQWr7VttlPNHL/Ui
sBagVCe1CbGygTf8UVdi8V23FPQdyCToaNbKoTGW/Hqbny77YFAjZM0btaf1T69MgD4FKvHnXhVf
SqQnH7U6iyVpKvaFAyooRuHmmvUVVHQn664KFy1Uhd79kAs9OoMfqQ5m8+Z04vyDWUhbkH46/5RP
gl9uPAkbE2O8mH46OvFjJLJ2OI0mxcTMa40XS8Vo/v7n2wvIFuJSoI8lCz7rgCFeYEo/KaZPRd58
0OPWeKp6fcIxWZSP1RBn1/vxbvYuzDfCgNilqIbbpvzzXwbo1EtvWiGkKjMZx0sNeQWQAqiEZUSQ
7X6onaGRXRNFqq4BitvMJYmwkg6WMP1hrK3mhAfa8q+HQ9EXr0BXWZReexBwZ2yeSQ7GeQ+Yh8xo
PTaFZ1mLGb3pT0rvnqFq5YFBz9o3zb5/uT+2m3OJCOw6qeole+PbNq7RpQ2FKUgXatEAq1h4VWuz
yM9V4SDY4I5tkBdz+RLryoBGW3EEML/F/RIfaV82DqwBmkWbZRPjFmF0OG36NrSewEIz4523dM3F
sLr2pVIUTN7ZO2F7SbRR++q14/ycOVX9EGXh6N+fChlqtYnlTwHOA6mSAgdd7fWsV+AfNCeC/xLp
XuHXlebgiCPat29MkgaWEkI/VJ63fgVqHQ86fgumD6J/uPQeWhIK2MWTWw1ekJXG0RNxd1S82aST
GStqS8WdoYg409TjTU9D4REjBvG+r4f8YO5urm85dzweJMiNU3CbgmojPTfM70yfczb8Gz0M3R9F
J6jT0DRRfDDz5qcZsNEBx3lvZ0oeD9rwLjT1rXlqShaombNj+AiR2H+0uiimk2VX6mUxay09d0Zz
VCTaj8heochHZXuLs2t0PEE0B+pOPSw0GDPIEHM8wmw0FoDqaXhk+Hf7+dBtoHQCSob6yY2LZYE5
16IL4unY312t1O0eaTdal/tL//bzEYUeI0gVBNLwnlovfRMjTHwrJR9qibKPeuOmZ6Px5g9jhSuZ
b80KokCl2loHQMLbyST7wg4KhTJwmFDO1mF5DrGpe/aCCaPwoQ+b9AHRGfcsDT3eWW4+HQzzpg7G
Ka6hGk/J0OG23rqS0HkvvKr1AE93pjibziQee093zp6GdDOdP+pxltuekNk64rbtnHOEhlviyk8J
VG9zuMyRqYzgqQ3fQj4+QMDa8afO0s8NoiPBDDYZfZChuRS9FGUt9Omi2IrxolpAeO9/6tu7RTqO
U9agFcVm3R643QDi1U455RRtyM5hXce+qnXOk20hlXQ/1N7nZV1Rnyelk+p+68/bJtGo6CHCEVHf
WYFTGZPfaLPygGLJcNLabjxICXbjWcyt5BzLF+omXm5oI5hRlhML6xwpBRPY2/l7JMldSLLtfPAO
3ptKwCPsTHTI0QLYfNPeHm3eDeg4ZC6KzZqa5sEcu8O51/Sj5vzeMSCp29TAIYOCd1gPLWmVzDYE
oVANw7eWbC7AbeLNCCv2B9gFKonksZSJ5YB/yamicY7iEJ1EdJEa9xTGuS2VikK/CdO/nMHR3nxp
kFTRjGH/sy30bfNm6Yo4VUa+Vzul2jXPhOIratM+lY6IzoMWeecp146og3tHHRcVTpKSMkJ7aj1G
rZrpBDsIu6EcjEp5rZv9sw7P7S8ODesZYUhhnaZMnf64vxfkB1onF1IiHxEAKF5wtrf0vSrGfn3q
4A03SZmfi75OrprieV956VY8WYQXKHY1fq5QA/gPu5BSLXkNlyRStJuPakytKBFHMn03r+pLa3Y1
ymdlcvWirjv1rTEE90f6yq7fDpWuL/oNeI1TLN5kryK31MxWI7Zh640oDEXChioZ9e7fHheJdQJu
UcfAmkK7CGwjstTTXCCfpE5D+YfGi246mUVVodo0CS06l1Pl8H5CQn/EgLQcBuTQ8nH0XTB531rk
Af/NqTl3vkDcqH0A6J+10BNFNfizVi8dXrF29uImmil1tATIDStdeqTslqF6K6qBPARqEHA2jgPS
LXk8/bJ7ujJecHXiE9cT9KA4s+2T4eXdOYliWKJ1L/zZs2tplFuc8k4cwYVej7fNvIPmo2KDSg97
art7PQMNXCt0kW3Ci+f7bJhIdRV2o/4cc62N0HbCILrTwKKeTCsTaA0mhv611ma7PS1dYv5RumZE
qzxuauuadX34yUr6OjzplLcBJDd5vfhZ5VSPUWHVGPHQf4F/FBfUDe4voJ1jlf4weKdXbQNeBet5
TOelsOKGpM5RTAzyvDn/MmLVeeIFPp/fHgrSDncG+wOg9+YwMPDlqbTMNFg9wC75fvRrtHbhxsi7
gyLtzrkj+UH/C7W5DAVeQZqZMCrL6rV3g17lfyzyVXTiARjnp07U0wPeqsvBZO6GtWTdiccytjyb
yTTNCDWVhBHmdOHyU1NZzQx5si+Tk1r11R+elyjn0Gzcg7g7H5EWqo4cLPBCKhCbuLHbClQaSbXU
xigeMrDQp6pz6/ehrv68/w3lttose24qCgDkdBLVuDluqroUkyMyFBLGMf8nrybn4pl1g3Rhktfv
EoTlDg7Unbt4FXCTZkwCpHHUkyzHba5+GdDD+VHJDvX9Ye1OIBpRVFLIGvHbWu8CUy1dnHsq1D20
qAbGXXsvfamLp6QMj9hSe6HwvaTLBRMB5sVmaabTlLClqW/0WtR9jIpmPJtJC20qF3/fH9TOaiSv
oCNCL4934hZ4OhTONOpxyGtmbkBAIWdxUdyRAm81RNcsrbUXZCSt7/eD7n0vsG1ycdDd4hG8nsnE
7T2nHPhe+VywHpPBRRkV1Pz9KHuTyPuahIJCL99s872omfb2XDO0tmn071Ej/qmE7rzYdXaw3vcC
MRSSFPSnKGttvpbhDABUh8nwy3hInkur5jrRo6gKliU8cg3fjSUtHHmkAeDdFvUqKRqRe3Cgvd6r
AzTq5hOFjfxxykMjuD9/e1+JZBpll1e55e2w4lkbrXrkfNTaVPp/R/HV6cI3Ix0p4EnuLoxrZok1
v14LBnqXbprODCjF63BCpZpSxXIxkUb1m8JtDhbF7qBkQZS8XT47N9/KRrPTrNye+gT10fe4bPPa
CnMnVA8mb29fQeT/Xxz5HX9JPeStA3OdOMYIRQv3xOqkm7iHOqiNXrJqdp/apuh/v//F9g5e+H/A
WIANI9SwCQqrJbJzsRC0hW96CsM2+TYkc3epY8d5zju3POph7E0n7xOqPZZnkcLLX/TLMFMta9Ne
ZenHaWEFuSUaX0TqkV/0fhRWiaS3IAKwubpmdyhG3W4p8RRD9+TVKXh9/dD5Yu+TSXIZxhcAQ1mQ
67GUWiqKpNMNH0hT8h71mdzv8kTam8UJZGH33eiF/97/YLcDo9SiU90BDYln15aDkGqdXmkjiz/n
qRB4VmW/aIPhfr0f5falIws6+CTAzpQ1ls1B2BaDHmOdx5oH93+NK9t8GJK2+YzmauVHgF5P9DFt
QJCYf9+PfDulROYQoqDMaQVrbD2lZt/QW28Ynyic4dlQjOQbqOb+XdnV6BdFeXtRFss9aOzJVb5O
P6gkydKjRNTCxJKT/suapLzZ5jG7D/7VKNA7tNwTCnLaQ5Enb3TvpRsgQwHqhCL0WjRbh7LmUqPN
BVQijjDiyp269lNv0M/LhIXp/am83dsWzGWaAtilUnXcyk51VkpfdGFvZ0Nf+xKYF9hYCZw0mP6/
ZX2hHBRy95amPEYkF5IEZIuPTjQ0gsaItwuvq8infzk+oAVsHnyrvQUCIoOK1GvFZlv7SlHlJVEY
wJp4bfKBt+94VcY09dVlROI8qd0AzpwI7k/lztDoGSEoIkmOYCW2q5JqeQcVmwWiRCOq4HimeAOn
y/0oO8uQJyfWLywRYmyzYLN27KLLidIXM1BbR8SnxLTbj4h9ZW9+yZDgyNoJ/y1l1G3nbaQCNdgF
G1xP1TCgQ4NgfOwugbeglK6Zovfx/DyiI++MD9swWSXmEXXb7tONGjgUJGh/0fPhd2nA/Q0MRBEk
eZsffLDblpjkx4KzoC9FN3OL4XUsPMWKZUYDzJ3HT2Y6TmdIxo6fm7yi87oafQjvxdMUxcULctpH
Yo23I4USQcKg0plBgWZrb5rHQ656swM4v4jGH64dqnUgYMWdl3KO+oN9vhtMliz4mDZ0681bphiX
Se0XAQO4RrOrTmbzfbPM9pXnqXa9v0JvORDIz2BvISnz1EwRZ1gfX0Jx9Lzs5yKIx3yA8TNMZ5Xt
cPbSfn4XdVP23prQP5piCyKwMr03B7f5dP833O5F4tKjkjcTwjFbiAEYGpTPF4Rw0OCdHtVEq85R
ssSX/xBF3q9kmeR8ppz0X64EnuEZUqJugX9c3z0kpLZgKAzzYMffHtEyOYFAI2t7jEpfRzG6ZlIy
QQ3NaKlxG8kyPOrdgNmkPc7FSSu79uAD7k0e55dBjx+jwhvsd2S2CCQDHAiW2mheOi2zn4fKbR/u
T97esBzQHyBVdKlruZm8IuV9US6xAC2XmQ/xBOU/X8oJnbOpOHVadBTv9k5gBn+JJ3/PLx9rLukk
w00RgTMrzzloqG+UYOcHnI9SuJruj86LvYNNdzNEuMQ0vCR8jmIdoL11SDUUfYWrYBFMemOehrT3
/NF0mgdT4s61pDwC7d9scuJBCKD85KIWyjN/Hc+JxdJ26cBKUeLkEjcV3R4DIAO/sjs4O197Oqt0
SMbCAPp1kUCa3mR/E8djiYBvEbTNMHu+OU7RH6yl6aOz9AOydUkh6LTNuT8XvXeuK8/4U01SdOmb
TE3fd0us/7boBnqic4oUbpYXFJCmAXCxKYo/kfrg9xdF+Y2XfPuAu8H8mQL2gFybUU8npWwOGpS7
M8eZRdeF25UW6XrmRIW888R2CpJist+PqtOfrYEXjtu2R1Wlm3UoJ44wgDCkuugWfdBPjjGNvLeD
3J5/WKMr/hzDYr6KtIvBzNdtOvhmnhyp3u1FlVgw+I/8fcP8E148l7YxFUGpaPPZW6YK9oOlnEJ0
ci5Fp6iA9HXtfH+L780qFRLpVEdDApTmelaXLO3D2lZyXnCIkDWpPgctwpsUCMURjHs3FF0eUGXo
CPKmW4cal3Z2MIsvgg7s18mKrdrHIiIMYurebz2P+YCo6SHsDjBAVpvWoWI3Gs3RNfOgGwv3ihtP
HAxWN5wVXJwuhleEv9+fxdv7VAYEtIifmVT43GIulEn28gCsBNoUpdjcmKV3AeacP/WNUr4fo6V9
p0x4TGhpVv5NHVQ/O2paHtyoOwuIKAA+YK7RdtgKtngFOMFSuJgjDYkTNIlRBstkVidrTOYPXujV
aKOb4iDozlfl6CQfpJ7OxbfFtLTYpPboaWQB+oXJOUzD8euiOS2NF+AR92d5NxRFKRCbsDvIy9Zf
tRYQleeRUFGjRtcWJ6LL4Or9h9Zq8rcfNuB0pKKoJDvddOaTwhhMQ2A5E+EccirDxb0odT35pWiO
Shw3KS7ZjxSyA9SLqDPPt/WoMBiS4KQQd5uwwC0qyqxrhUa5bw2e99O26on2K7KpjYQpICV19CTa
m1Rg2VKgi2cExYh1eFJ5Hp88yIMGwd/T0Cuotlaq7mtV2B/06HfuWqnQz9KkNcAhsDnBFyeN68LC
Q2YxBhX+WFN9ycPFYXob8aAVRn69v1729gPVUrI/GzwL5Zb10IyewoidTXmQRXr1VDgWGjCVLi7o
/NA+04rilMZpfXD0yEFsLl2EwP8/6ObSTeZiGRoUNIMpNFDd6ot8/gKT276WInMeM8PAdjBzNAwf
TD37fn/Au7EpYQG4AEUNQHI9YFeb5m7QF54rU2e8W4TancgMLV/F6MdvRP9n5gntqZ9w6bsfeG8R
US6WUriotQIyWQf2ZiFcJUnyQO2W6GHm3fsb1NvI57g6AoDuhiJbe70mpUzTOhTVrFxUWFFBKNA+
L4XqfCkHZ/SXXg0PKhR7kQwPhCxvEynXvxkUkzaZcPWyAERd4i/topzHCThmOjnN5f787X043mIQ
30n2wCFudoagFpjaKscN+qDicS7Spj55efFS141yNSo4y1ySih/rzfTb/ch7Nxf1R5oshHfgzW0S
YDvhJe+MFifdomiB7qXGpW7U9tGd7djvm2mOT07ifhvquGxOumykD9TVDlLVvZ1Kqxx+FccCt/Zm
/HOYZLJmkgWdmXqPvR6j0GeK2K9z8aeGHXFA/+ZIxu3mCcW5K+EltIjI+xn5eiFViV4MEcZyQZdA
/pzMtv+M4I97UEzb+7JQUtAsknUMGJ/rKB18+yluvYzjtZ8+CpPv6c5TeOG2/OGEWP75dedUH2Yb
DYuDSd27WODoweiii8MdthngKAb0i5oiD8xBbyrf7JLxPLVZ9GBZWfMt7Sr3TxdbuPjUuMXst4ur
Kge/YO/A5/WIeq/U9CAr2Qy+z+oY5dEssLnkfJ7PQEPiPg0wG4v8VJhHlP+9HStvULJ3QNRU89fx
ktymaaoQz0qt3Hdnbwm02k4vsdfkBzt2b2iQf3j0Ux1i225Cpc3ktEmJB2GFRejJK10bIn/YPuS2
mM9ju5gH6+h2aJyvUrqTVhmVxW0P3zYbbQmjKAuGaXyJmrZ/6lQSzTy060/3T4S9SAAw5KAM+iHb
fCSXyl6e2WZBkVb9dVTZ7MDjh0vRDObB+riVDJA4D/6iBS1vzO2557XCpBBckLEqyfRdb7OhPpl9
guJU047Ll5lO3t/jlE9+6/XJJbGtHm0xYZ90WheXYhzLg9Pw9hzix0h1VI5EuJdbFGGuKo7ZLRnn
sJLkX0thjZmfW635YI+Uq05hUbW/RX0looP7czcuFRZkhl3wBdvebo/NZNMNaRagfvpzUpTkDNzA
ed9blMF5bc/46FnGl7d/Z3gbmBFI0b8biL1Hv8ssaqxUTbwnYQqO2cVJR/V5NvDR+A+huNUQyOMU
4J203pfL2Ef8T/nMDZDGi+VifOqVtY2BSXPkO3W7L3XwGSjncGNLSP/myGkRHrV6k1CjqZenIYPp
3pHjBnUUqQ+gzfTHtw9N3lpAa8CCgtdcD61J7F4Xec1uEdbH2G1Kn7tcXNwuXg4i7Y2MhwKrQyI0
b+6rWSSGC0stoyiRSEEiyApLXUSnKUnaL10+igMInfzl60RW4kLImqFh8KrcfjRTnyPFKZ00sLW6
vgyO0n6s3Ub//Pb5A+oipf4lk33bldf0khp/UaUBUqbDicqHfbYy2lw9Z875fqi9Af0aSh58v1QX
Bb6vIu4I5ZaZ9jHrwvSKevfwH7Yy7yiaj4D44asb6ygTV6EWYXqDUlg2vfNE5z6HDVKi1jCFfzkC
gnPVHTbjd9aGtBeR2iucW2znddCoFYXKdZ8EdND+DkNKN8ViOPhfwDSbQ/Woubszk68C2yBKefQj
LrMOFyJFheGgmaACULcXfLKnT/Ci3uZ3hm42KLLXQhjZPs2K7QJsPL0w45oofVENzUlJw9KvURP+
McXK9AF06VFHYufmg4xAXYFMlJ22rYUhvecS0ZBrcWp8aF+Wb8exc5rTQ9GRvVBceBQWqGdy+22O
qWpqsijr+GB5WDQBhg/tZRZcNmBGjnpYe5esrGPCoyJXIdvdvJiMOIPrzaEb5GOo4ibbaD+1UDGx
ZU2ktkouXWJwJgiwx1Wv0VjoPvon+VX0QvhjYfd/3t+Ge0OXUASVZcrTatt6MmGaj5bSJCiyK8lH
bcnDZw49FIrU6Aj4uHOtOrRH6VTSppQCiOt12mJ6ZRdLlUBLBW9pOHUDAKcHah0nzYBAkRaey8xb
Ht46QG4fQAFgjNAdQNNsHTXWaeO5agbTqkm8sz71zSmbOBCwaE4Pnqi3+96ARAwmDOY7XeCtwQM4
fqdSsyQJimnMT0lbD2dQavi0lHD6Pa060sq53fhA9mRllWIfg9y+0+AEAw3rUNNflib+Rq23OMMV
VK5vnkBpeiU9blivnGnrCeyzyc5htccBruIGlsBpjVJWi70Oxi+n+6H2BgRrlYcZilW3Uu04t8+p
0JQoIGNXQLrBSR4p8wf3o8jdvL5KiUBVGNI5q5DVvB4QYqO0BYd4CjCqF5/VxksvtoXqVMPb8Jrx
n50cTOw/t/V8hIjZWSBc4lQXyYZky2nzTIFj7kwejrEBNzA2Lp3XX1qjnf8RS4pVhMjmg7W/G4+y
6Su9gi2wyfQwXApbqyNe2BQzsKky9wu1jx49vZ6vdg579+AD3m5xHg9kevRfNakRs6nx5VWHulBB
htymdXitIOqibrrofpggNk+zynwykj49SFr2gsJM5QzjZY/E2CaTGDKDzHyapgCOvDjrWe+cnRZ/
K83ulfe2HpWfEzzNDhKL23NTAoL/P6ic+l/SF1VvwEgAgKATaod+WS/uO5pQo990efRyf73ujo80
HWV/dsYNEbnL8mYcKtYrprjzX5o24pnhJoq4JPqsBG3BUhKl82bKGO9A2IdseWrR6LpuPqWJpFA5
xfkUZBYkFbpuczChQQ4FKfWo71nu248Z4pGiYR4gH/Kbr1j1i4dhlpiC1Jlrn1SnO5toUPqjkzqX
+xO6cwDwtHuVAaTvxV20/nZhqLRD2VdT0NK7ebegrHBuQgOiUZqmmvaAEo5yDTVVPJfGGB7E3jni
aO/JbhhlGIoim3WDonra194yct+NX9rOmz9OtZl+vT/AncWJfzJ8Y9SZyDW25RCyJk3g3ToGfWxI
gcU+uXK9V0GWzPXBu2RnccLwo2cpDzYEBzbpjJdk2Vx6nJ6uoDvfZMNCRVIVT4VFvy+v0vZ3pRjy
g6A740PegBKePEc1Ltz1B5xVZaE0g6G97U3eKRa5GiCw3j6kztie7k+l/B7rywL+NuRwaOmUX9BU
WIeyrTbUvBGKPysy+aEAgvNNCFIvVPGKIKXwf1BZ2o0HUhMkDuAjqh/reDOIi2psyIfM2XKfinxK
nuM8qiAZT1HxV+31xUHA2wXJAOnNSpU2Hs3bjlPrxvU4acsQaA3OKFE9dO8S+HgHN9FOFHTnJMBI
CgIhhrEeVhwvmaHXSh+wYOEzA4N4wpxIHBzKO5NH0Qb+IlAcVuW2YLQMRttr3KrBEBujQUY9Dtdw
jLJvStMn7xatCQ+qADvDkvwoqQ5BfYp7dj2s0hrLhKZuH3ilqV4rZ1DO8TGz/naPkbbSiEAeR8bZ
opMXV89qz176oLPa5FPUdOGT0swJJ/OoUU7unU+ImDQHX2xvLlGdIE1Bykk+LddDSxKlJ1+xejBN
hfsXyr+5H8GHeYhntLbTYToSubnd07zAqDtKiU44AVuYZuvVkL2qYsAEqpjOepzUT43JgqF6eyT6
uPPV6K+AbKLeBhNzi/qZ+9Rb2k6w5MVQP9WpoV2zmCfJ/ZNjZ0DsYuBgbGJqiNsLbbFSpXE1BjSF
ef5JT5vunJolzoLxkbTqbSTwImCsYdEDkzG3ZwbNqtjp0pJcxFWbj2arWl+9olj0UzLWXnwwrFsy
pSTxvH4lpJI5gje3J2JbQ4Jj3hT0SVwOCIALCctfEtc5IWbB82qhy/LQR8U8XC1yGnR+5sRCP0qk
Kk/YSrXyU4gj8c9uUazWz7yu/G0c5/mn4rbJ1zk2h5/krR5AvRodtIeZErNxykfdWIL7H+h2W0H+
o8CAPoYUytiiRAbIDJkRJV2QRNRrTvFUlL9ltI2iU4FEyQlldZhX3niwr271DihQUh2CSIA8K0t+
c3l5nLhtEVddMMDq+jaFi4Lu8WAt2rnq+7m7Jv1oX0zprXtpRhjn9hwa/ypOU9mnJYtN7+AIu93n
CG/zdpQQDoTVtz7dUwz6f6TDgOJ4m7xreSmf5yjPfWPIundZ4kQH981ePHrSoEZojbNm5eb8JXE2
sXjPtLQj+Sos3S9Qxj17NczbGOzkqcc16+BOuN3slLnxIedVwgFzc6G2A22VHCJkkDhJDdahYQeK
7Chb3osij0o6tvTcOarXo8L8E4g2YMxgEKl3LbG/vdCSag5W7O1Gl1JEUtKQC5t8ZJMcDEujlRHW
skGku8mZulvz2Qzr7KSyB9+MDpGhyFFRbKYRvMUQpDNA9tyrSf/xFMNtuhh/FA5GrKTk04MdltHv
9zfj3tDQpkByCbVLqY2+nsBKLQzoS+TF/8fZmfXIbSRb+BcR4L68sljVm9TW0trmhbDHdnLfk9uv
v1/qYa6KTRTRAsaGAWGUlczIyFhOnNPYs3/qoCXPQrOqYSqz3OK/b19LBSKYH8V7SjbXa/VaIzEY
CKqW3k6eeP3iM8Wn/P2oLdWRqtSOk8EgiFWVVhOBwmZf3TxXeAJB8qZL/V6bAy+MzaQOG0BID+3i
zCeTNP18e4M7MAIoTAiOYaPmYQBZfr3D2GjnYNCVj55bCVoxTT6X+SRPScX98hdH3i8whD2YqMOd
+lZfL/0yGt9v/wi1xnXkrJB31G/BbEHRuoUyzIEI1rXgRGUr4eybFPUIT8Hk/3V7nT3LIVCGqktN
pMGQd71Xv/A8mU6sA/NmFpW0FMOi8Rt0Y5v54Lvu+S6IhliHZ5Y0dbMUvYRl0pYYZjPuYZhBJXdp
MngMMr97cvNp/HF7Z8oON1+QqBKeGBX4WUAJr3e2znmKZqzKUyvHQC8UsKZMg6YNx3U17pcBRsIk
kUE4WusRz9qO2aoYjAwED8CON9EfQA3DLLuckEKsOQriVgFfRApswDIH7TvdwiqcvWa+u73hnaO8
WnXzfa1CLOs6UXOwIP+5z/1ieTKEmE9NII8IXfY3qCrRijsUs7n+tmxaa/UF/zbrIr3MtruAaqkp
b0ieY6TTpyc/N47ELtRfuj1QBUkFVkx33dlCJr24nqHkMKD+y3WYokUnnuNpfTs0m9eVpqQKrkgW
ttykxTzpMMmmvHiB+D4UmfepWL340lnSPBo7/Zn+bndEqY+6N7EUWojqM//ymkNeEK9DDVjG7f3y
Dycp5MMoYhsUcVo/G/Os/T0s3RCZvdc/Qgxdf7KmfFhPOIf8UzquyUczdv8WiR2fCDf6f2m4UoIt
nCUKfCGPWo57Z84oHXka3W8kvjbl0FhMUBM2PJ9msipqKdjBiw6EZWam8b0s7eBMy8l6uW3Trxel
xIwf1PHGdD62hja5gzPkngd3ld6kS9j6efNRr/R2CinYpx+MdfGNB8m4jzh4wV9fJsoxOtkbJVF0
ILYohnG0gIwsFH+HxXUv69AGT2T3RbiOcfxmv8hSaoYPSme6SFu6anfQY3eecVTZolXM7XpjE2nd
5P7haHXbh3lvuXe3v+ru5lSeCDgEcMyWhFzX2g7CFsmzOjhTlKaBeykR0QhTszMOAvbXXpjN0VeF
uAdIOXazMfFYmpldYTXl4NmXwVzzf3Kt8v9Aprc/NyODfs7AEKiu50cQ/dfPDSvjnmjOUTyhdnK9
siWstnUDLvLSrPMpyOf4XV3yvCXxBLNBlTfd59tfdXdBFJZoXVPxArJ6vSCha7sEqYqVfa998hjh
C4s6q09lN5uXJAUcfHs99YBdew8f1lA6WMiyqAx282mFbUg7bnDCJRroj2lnTY+BAf/OgtxTBD1T
8bkGzHFXj80a2mv355tXtz1VT7f4AcCgN4msMItW0hMk/3Nt+soipWgbWqWP4wq64ZQz33FhxKx6
n6VyOBtme4Ra2zHiqx+wfWSnVjPKyRuioaWJR3sEDMlQju96Zz4adHr98hBJ0Lri9wJopft8fbKz
kXsBikIyQuu6j+CAhNbUH46QCHsbwttxIakkwgq7NdhpctxmbGXUurTs4wVHs8QSGXi0f063D2/H
VFXnk9YEMYqiWr/eUMofNoYtZaTnSKTGhp2H1QQ5YbOU+inRDjmk9rbGKCHRAjsj0NvEYmPVzY3T
6DJyclHd+xqONBnq9X0DUvNga6/5qCmwkHVAyEEfEFmqrV1YqgvamRLMH+PKp2R26/wU2+1ahfS0
gjVE/Ne5ILO8VHeLqSMjnkC484cvE6ek1SbhFgIuYcgzJeb6c77E7jvTztv8wDHufhKl2gjpnkV5
XP35L28/LTcKQcUgIzMduns5Qkk1d8lLKorg8+3D3qmZEBeiE8aQP3BAqtTXS82jL4LW4IvoddNf
ur5GlE6jmtt0WXNuu+RzxqjUHXo5M9dW908+TLmPTGt1B0ezY3X8DkIHSm0kANtnp12YwJUFVlDL
IhC4jNUJCxNjI6u1GFUU3puTG544lw9M9E+oum2oJmY6NmUmpmhOUvng+SOlynGk3ubE2sHedpwx
MwNAz/EUZIzbTode1uDxlmmMKtdCgoDxsIc1K7MIjZEhYqowZZxAH+/bNVkjq0yPQJc71kSJm0Ic
a6ssbmP00mWKNq19Gi2p0B/9wvqrRHXn69gd3q8dX0j6Bv6RC0YReIvEbqFkqfQ0hrW5aqyzHPLm
ZY3b9IALYHc/YMypLyOcRDP42mSdtrATctEx6uZyfczWaTonRWpQL9Wag5PbiVAo08B+wagL+O5t
+NV6QVXSfBkjx03KL3Ltq8ciDqxPhpmb4digSVWlxhyWg/32ghT4bqoolKQMUHbBxgV4GhYF2HyM
yqI1IqZtCHPbOjsvyWAdxAq7PoDxD8UKA5IHp3/9QSEzlv3g0PTrhqC96EYp7soqq89znnweaif/
MDrm8A5fVEaju+ahDPz6TpILHXztPR9ARM1sOWPKwCQ3vsiQvt/6dTFF9QIjXlisPa0m3Sjmb0ll
g5VOFvjCbvu/nRwCIDSjwwxQ0ta1NnfDXky3WDP6uUE7pDT7RwtFKtd78hf0dWakx05aDD/U7UX3
rok6WHrg0KuSKF9/74UpQmk60Kl0ZE1h4c7aJ2upsw+3V9m7JgTVyoCIwhgiv17Fy6zUsTvk76xB
OOc4HutwXfL2eTbro+Hy3a+I3fCMUCgC03C9VCCWTCLpNUaoGkOaaMRM16ZyrM+QQP4zzOX4pdDt
o5R/b3+8V4AosBift+t6Ubs0HOnW9RRp2jRjlLKvI1265rMsnCOxhb0NUuPWsU7VYNi27Ipujc0p
WXA5xpj4D64zpOmnFsZo54s1q1dK1LDjOuZUHDWF9u4EwFPKALg0Xo9NeDmti20PcCxEjQ4hvSB+
j5qxlxeZGtMZOOEROcfRepvQPTbi2Woy1kubIYv0dkzORdvVF30J/IsYrSMWsb1TZJAFECH/Usd5
fYqLhmi9XOox0oCvfUNrD1VsGdvyjBJ4etAgOVprY6bWzOR/boIAAH1inqfFCR6rhfpXvSRH8Pzd
pSgT01WGk4ru4fW2xGC1sELS+7ea0vkySPRXkrHUz7Pmvn18j+YuYA06biqd3lYj8jHQptrENmut
C+5gs/PvzA4AQMD1uNx2KXuOCzIolBGJocl6NsbBA+RXjjmOETNUtnGu+J6jGkA48sp7RkgigLXD
ygTueuO6kjylyG77BKW2m360tcKloeBkj41nix7+4PXofu8dl1JtZQyStJVZp+vj8hGGh6tGgJUl
QrvorrQvbYUQWzxL8+2xPTmcok8BS/F6RoSmrqjMNSbQ1ZfqnKMW+oJhSMoBTnaw1N5xAcylO0JR
lKRx8xm72DcRAE7HKIjH/qEirfusaYfqBLvfDhi5yzNKw3eLU1KU7gSWCR5KTMt95pYoX7mj5LWZ
zaN+/J4fBmD2v7U25zRYteVnHtgFiAaKO6aY/CdPm/0/h4KZTk1PvChjquw3rJ5WHQQLIMupcqog
8ZdsrMiaoZUZLoqqRv1PaXQMb4nBjw+igl2j/zmBq2aaQdpcLzPagtudYBiIhAM8NAphP/rC5hL3
KMBHvEpH7Ei7J8cclsJqKAzy5m3pgHjVYmlIDMbejkOrcZLHZeg08j0DVx/edh67qwEIgJQSjiKE
uK/3Z49COoh9gtqoR/e9G4gH2c5KsEf+/faF+H6myiLhdduafWxknqExYhe5QqcC5C/ePTIgX5Kx
1g5g6XvpAfkHaSSZOjz2mxDEXdvOrVI+YIOm1TdthljAq81c0V6n53EY9LCateK0zsW321s09oxF
hclINSLazs27/pjCDbS8nMi0INFen9wJle/aWeq7TI6QvEvNuStKe/7QNmP6Hfqk+Kkzs3Q9QdWd
n+uk7u/cTFj/0WNZuu8KN6n+kda4/Hv7R+4duFKFVlEL/cqtQUM+3mRGwBsY6JPzOUsmwLWFJv4O
xuxIsWTvc9CXAWQBXlJ1Ia4/h1Mxl9p6PExVHEBKi4+4uP0Ctb8J9AH5rqOZ6r2tKWQL0S7ABBCn
1+sNlZHynMw87/kCmVjlZt9sRYBeD/7vJIIMFNI2U/knLJfXS3FzE9qTbM1tM2QYUH7qvkGlPbqn
tEFC5PT2M1PPhQ8bENNd2xRM1Ex6dIsxRm1jm49wEAz3veP8ULHMwUp7RwYGTqVeYFZAm17vy9V0
zS3yeACGJnpgF+hXgztsQEQE8NB1QhhvlnVWPJa0G0ib+ZKkutcrjnY7+FaaScjLbO1BFCYk0NWY
rFzSIT5IvvaeXpjnIDmgeKDSk+u1SOi9erFZqx7t8VOeu4MWkRKO3sFX3FlHdVmZHGOCkZbU5m3y
zH6pSghqI2eykgenXNpzEbflj9tWsbsKOABQOORar7qrDPSUI6rDMtKkiNdzKfz4xQVq3bw9YKER
9P/rbGydKg7AxILdgMyaw8WfG5BbSXrQvnstFkHXHxa0nzZOE3ebczh2kI4GKrBRY1rJ8ugW9WyE
dVPglsa2yL/rQ1r/OS11J++tujBISGTCsL0NqORPxKxM66wvTv9g6EJL4OjxzDzsTH8cQka0hv/4
ZSA+CCHb5yGtCjOSFSRb+KSiEs9jl1fKCy7WGI5xZa0nyRRtTqUhsx/8nmzi3NX5+tItRRcffNyd
C6eG/eCIISehcLap8kzuBHDMRsZX+D6kAWW6fLbcery366yCnX85mm7aMxoiQo7zJ5h820fI48oO
Gtggot6Jg4+L1dkP4C6so9B9d1sMUzAzQtzOyV7fNOaP0ykpeOjjxvYveLTshXhNjzTfH59EmibR
7buw4/rVNAWNZ6qPJHcb17/SUVytgc9YanCWdVnV3lvtiFJpNdsHJ7b3BRV/JQ0fmBAIQa+3JgtK
KmhfD9hp7lD9KvNvFv3ggyBmbxVV/1d8nGqKb/MBG80cTU1UNOtaXfsOonTKwonS+MF320FOcUgO
LR58MEH09iFzgiG3e9MfYJtOpR65/iw+oEtlQRorUap5brteTO+nrho+o9a+/JW5rmacbSNH2OT2
Ee7tmJCNcg6qRowebG6CMXf1Gie07GI7W8JVGOZ9L039oNqwZ5jQvwHQUqMUjMRdn1476bMer8ih
+1TBfginrO/nua3wa0Mxh34uD5y0cvWbli8EPtxrIlL1H5tzzGeRF72l9RFQdqpi7Wgtyd1AIgoA
N7Wq+USbK80/BZnmFyGsf/Nft7/q3sWggIqDoZ/CM7EJSZe+6HoDcdvISyctR09H8x4tL3eemUZf
Dk5wdy3ePA/0Psn0ltMmcTTf1rQRpG+B89U8zYNKGQr/xjWbA7vdPUaiSjW0TxluS7RQoHJt55Mz
RPVgDw+5nXcM3rkrmrqNfHAU5/FvfEbAu7C/gRagx3FtNh3lYMJZ/Ivdj/FTUmsWojmB8WglxlF3
Y29rNJWVHDrVIyA010uN8BMNI2wBjA33zp0cl+yUNF568fp4+Kqx/kGwstdoYIqXIoGqFTDLuzHR
cfQmmE2ZfCjp7pzKUfpBOMzzUzNXqwinsp+/VKu9/LcpbdlA2S7cO1AO4qNr5VX1G9/519+yuZ5E
tL0tqMJHI98GGnwmNiEKdqBBScTd248UfwfE5Sdfwhb8kSTW2LojwzMwtUk0wCoDzGbWX9puts+3
l9pzbXAAq/unBL+2j7yhTxnkaOS+yaLlp9w0p3cUXvXvt1fZ66ODk1YkDJRTFBRqYzm+3fWzNuNB
u9pzkUwrkstc6HUE3J8ZY9ef3jlWVr9LKtB4fessuNlYzsOly6XHCAOFljug3vVLFTvOw0C+fBB/
/6Rm2HpDwLEAhCH7xMY3z7QJaWIFu5hkkqwb/qnXzHtv68sy31Xc47um6RFDLnOvH+9MM+9egOMH
3xPbyi+I7mZ/po1llNDizr51cEB7noueJZmjwfmQP15/uaqBIcig5A3ytPPSUzvF/j2QTOc/PYO1
v2HiihKA3ICXDljk9VpdJmF6mBeSA5HJz8Jb/kHSKnho09T+eNsgdnbFJBMwYbgHmHnbXuw60ZKe
5gnEqng0m2B3snpEzwjZGA6A//5gYztPHaTQTHLjSGjLbsdMbahcp9FnzCiLfTt0JbzplT154dQ2
1XtgvOYlzfUf5jz1B6nD7j4Vext1dl72LQzH62tGQwsmjyhDToBInPLcwlp5p4/+EbvCXrxElV1h
okmI4C7fnF7FUNJiGS1XubLS+3aRqEt5jQyDDOVibfC9kxH300eh4US0KUVRwFrerNLEyrQoGeiF
143sYOuwY8BNyUBrS8rAgF7M/ZM2W3XuIbf4nSMlGQOPoXQmtqq6dSyptc+U0ip0+MaQwS7/MZiQ
QdGTLg9hmDUfAuShL0OtlwfPkrpyG1dByPS/pbfgVZ+BDNr/0MM3Zt99n3U6zS66IZ/hL6gepzkN
PvZZeQTx2XHUBJ50nLkspC7bu9nHQaKVJZiQsR+nEAYN8ylmeukgg9h54dWkAn0oqgNKh+XaA1i1
rNtWIU/klGnfRJLV2am1B+95nRaaUZJJ0YNz3N0X56dUGNnZNnzR9bSXca/zMe1kWcMy6PQ6NJPA
/uftHodB5f+ts4ldGAFMUEWmuEhbo7lMcxmf59r0T1bjpwesXrtbMoHuIExC0rcNNgtDrEJ3JF0v
WA6jDEmEEzPURyXFPSuETxW2GEwRwZBNxci1YKNsMnVUNjG8MGMV19rzWS5dGyVkLPfl4h4NV+35
M0JaynDMRUPzsFnUd2vYN+XPEm1dPeoLBNWDg54YogjJwS3bNUVVCgDHDBnlNm82VrAQw0Azyq3h
Nq+QRDbC1cepMUBXRKLq+8+/YSGKcshiqATUvnlt+5MPL7SYCYWs1iphih3tU1bOwycLMcyH31mK
sItkBEjxdsTKWFZfW1SjzejznDnepY5aP/PPXm0dDWLvnRgqVDCn8w+1Z/U0/tKMsjuY4Q1NOau2
br/KdhX/QaLDeTdVRvxye1d7dq+idDXzDeHI9pUlPx88Oan2kJ75L4xEF181uAgO7GJ3QxS2SFkh
eyMpv97QoGvMiww8c5TltAtqHW045V1zP1X60RuzZ4KMiIBKhrsBPsaNRQhUR2bD5/VuCikucKdr
90WX5S+rJbsLtFvxgePYu9L0/tmU4qThM15vrWO0XKA+QAyaLc058PL0ORHzHEp6ViHisjLU3DX+
6/ap7X1PzovyJtAiwpRN4OtmWtPMaJ5Eosz9F8b2J1S+ZfMUTzCk315qLwz7ZaltskFeDPS1oY6q
+0k5X9Ik1Z6L2tOa0J2S4OQNTvkemUwwj7i7ILq9+N5h8m5CTUrIQA18Yzdrk6V2o1HEUTpA78kk
/yicTo90c1nfp2ZyJKa+dxlAajE1oEo54NWvz9JE8hCW1wmYt60z8WM7qKX3+hFN0+7hkbWpATE8
5Tbma5FrasucmpGTruKMrFl1npKmpfQc9wf3bs84MUrFN0edAZDY9YaSGGImZDBJSle5gL5ZljOK
1FU4dI55sXILqY4Evunbh7b7FYGk0f8A0AQc9nrR3CzNTPTUAAHl5XfNgLYEcx5HLbO9VfDD2D71
RvAcG9OIYfWw3LQAPj2XDQABRGOWIS7Pt/eyd1aEqhCRACknDVYG+osnnlcGa50R688g3vyWZlT2
mNRZROjl7hEqa3dHSkRMtcvonW+sj2K0V0iXYoXX+M4lc+qScRn/aIpr70oRkOIeLWaTiUKud6T0
2bNE6kz9aMMAfbqtogGnvGvKvHzwvFpEt7/gXj2IUIASpEIgsObmMaNJpwOpYBYSEWTQl+ka3BVa
6r6ztTU5TzGy5NbaOJd2zbRwyN3qRLoX363m8mZVeMULwzQmVT5432gMXe980QPheuVCmwY9s3eW
XWSnEhALcmZoS4i00r4XuXAOgvM9A4KpTGmEIFoM3P96UX1p4rh0xymyi1p7P+qSUYTWTz/5Gcj/
2196z35oeipUBNwIr+XR03jxg4mJtWTugosI+vzLhCbq3e1V9jYEvRTxFpSAhJSbDRlUgSxjZsip
iU0trIxMRIvmE8dqwW9MqTF0w5Qa5qNoTTaOpO5wiyh2MxfnDnGYOXEdtkY8vhTLtBz0R3YcJZ0C
WuKgciDo3NbV+7yn/hUokrDEcS9W1lfhUjTTBf6zjmkFzz/RcT0iINx5WpVQJwkOfPxKcODaNsZY
poVvDBikpWX/MTPfuq+7UZ6svsv/pZe2MviZfgxiab0dXE/LDiAhjWsy/22TvAHZMMGFPUWjljKk
BYXWqc6a5kRS9+dta3llkxSL1FyjGsSBLXkbHbkjQui05xrIkov+tPQM8dc0VD/dXuWVT1Or8MZx
cqCOaPpcf8gkbyuK9AWrjHJ6dEHNPFeogFyIEz8lo/Zm+nK1HFwLzJRjMGRy18uJwpq6sUmbqE58
/07TZRdpo52htWpYb71tzMkQJcAvhQfhZdi8CeZCkzKuhyZqg1k+2kG5Rv2SlU8QaR3F6OqvuqqQ
KPo/vggTU6Sn8Ixe70ofROmVgjjEciclE9E4ode5OVSuWnAfg+ANIWZpHxrK2+EUzG+m6VPLkx7C
b8qcGAXG6+VLmLvqtAfYU8JldKZS1n5qSjU2SlQWdVVbn+xuOQpVXjkztSj9UIXP50HY7rnROxTD
StFGSsro1DNhfqk1JDutNBaX2za6uxTpN2A1it6Yz/X+3JWHt3esJvJWb73rMxPn4hK3N523HDwE
r5wZuyKEgEaSsrjS27leSklTuak5NREvnt6F6PH0P0xaoXMoGlv7WFuD85Gxi+TL7R3u3HUARQoM
oBJKkK/Xy7b8lG4SRhPNRg39wMKjl4p6+I3vqLZF3sMjDhz6epXJmQVZMHZSjUN1ZzmaGfmpb4TD
JILzb2xIwQBwYZRIt1q1YvG0wI7ZkKl7zSer5JJSWHNhErq9zp5pUHoCnslrByX6dksDpe6ksBu4
u9Ly7LfZv7MMkqgcg6PO0d5KavgOPj42RC3/+uNBIRxoVEzqyDVW/94HkRK2WaC/GzOneesbgxHS
oeKMgDYoPOj1UgIj0SaPIonTpFNYj5N+568zj2lvFw+3v9+O+6cDwiw7RsEMzHaSEhNIR/jJq0jU
rmzDfin07L3pTdMDYAN/VHwUeXlwZntr0h0AzkW18HUjHvE3K2WH6Jv2U3pO0VAKs35eQwMt7LvK
94+a4Xt3+tf1NrHCXMSc5oj0pyMNXutm0E7ZbC4PvowtaBiS5K5p8yMWI2UO2yeBsgbWb/DkvZIg
qXivnV5vq8jUqupMfVw/FVRXnubZdxXDdhlOhe4RavriZM2ueXD/Xu+ZaVGlD0IqyZi7t9mzlzqd
23T4sQousYdCrFY0DUx2jKIYPuv51D54JhfmtjG9viJqRJWaA+ky03JbdrvAnGz6MTAw8G8rXNdK
e5zJKUITCog3uzJslv9R34BFieWur4isCdCw6Jbxv9n52o/zEs5OXH4uO685uCKvW6VMWBhMkNC9
A1HBwPH1WpnjFtrKziIowocULYnez8JKq/MfxVzVzP2hBHxq+1IMJzkb/Xvw5Dy5OQNmJi+WSH+4
cQ5rgm8Dfj24Sq/fDRJsJaXxc8DF317fdqwph9gun0Gzss8Z1bqTjpbKl9vn+vrC0nECCAGrEuUC
SKOuPwCCkEOR+IQ3mW7qYZ5qTii8MXiRefPdnAb/oIm4tykWJGenagAwWpnZL4WDdXE7u6XkGfnu
YF86Br3bPxAed4+GJfa2pcZkmeiEpeRVuZOCd7ViOC0jxi3MYkNSgMpxXRFWQS+ee6kdlfh/hpzX
ToHaGEmSGgME6LFFD0PWpFODw2r9LBEPs5jr54Ck8GXQGK9BlLGxX7wlZkIwHr3+fSwD+SN3gz6K
86D+llW++9QPwn/Sx4p8zgra6aFpExuV3Ex8KhojjYyyPQTcKPN+9aMRxlVFWugbtuMdXkzCbNlp
x5DtUHmhFuT6xxbF70cLUc3nwBv0d5WzWN8XQwsOUsu9EwKhoCBoRH7Qt15bwgKZ1uyPFnH1YP8r
ZxE8B2tbnVPf/toB7D2qLu4tB6yI2Vo6jwqZfL2cVaVBrHdpHy0oEP1dac58L1G3gOPB8kNYeo7q
Ozv+8idDmYezJILZlvbTyrWrYdQ6CDjM8TkZOiOkimo/NP501HbceQ9YSqV4hP8K5n29Nd1OBj1H
BAewaTeuF7+VzbnSSRAeRcsFLqzej3rQoAcV/tcVLEi8ENDgJYK6jNrRxnd2NZKyXQ7of0UxFaKr
rEdizYinLswKEX9JtGb5VOuyjrIpjlt0LYN+fnKsxW/CzhbFEXf661eZnwNdtOr1qgdiU/ms+rjw
+9rsIn2S8nsmbWjT/XJ+1xlTcslouv1IvLkuLrU5pZ+WKpeX25505y7xVuFBdWqvdN2UBf7i2oJ+
jZmz7nvw+0v+vUFZI/SSNHloPU2c/DRbX5ZGTvdN7R31InZsTemrk51yFjzRmwyDeUHHGGbZR42v
eVHrTuKDqYvkCQRD8fH2JneXojpDe1uVLbcQnoFBaDoqNWQvFVrF5SrsUALaO5UpeO7bS+3cWGo/
ilnGV3XSbdO0lgYj+ZBtRFJHeOZu1bpp4Gl2vDw0hqU892ZylPfeXhLs1PUR+pmF7hJknmgke/RN
XT9OSQ4dVzulq7a8G3tnPgDK7n3P/98kOIXrFVvPXTJNizuA6esaCbejXzQs6zsnB0T0G99TXVb6
wT85rq6XmrTeSGM776OAlPB9VZvp8zo2GiLUS8q0UBG4H24vuHchkBChwk1Oim/a7K1J3EZfU+hK
E1OmYVxX9UMwpv+kZtp9YOJ5efR6J3iG9OBokGcnyKByAdoKxg/Gj61NgAylQd9baddFsczdO5Kc
7gSN1tuTRgbQKMgocJBqsm/c7tKW0nLJuiOhN3/WVbG+twwjZjpzGc63P+SOkaDTRxOVghdsHNuC
aN839SpGkio3RksS6r02miZUISC4PUKG7jhRwiC2RZePCeRtN99eDLMHRllGnWXJ/jQbWfvUSSb9
YADS+kcfzqyvyThVj5Vd5e8yCcDu9l5fQ79U34r1qXeRIHP5r8109b3RqxRqgb98Rrx3+nscKeq1
Wm3fdRZ1GyNx/bMgIgqrwQ3uCNvtg9+w4wboQpPAEpbwG14RiGX6Mg8pIu12ORUXN7OnP6Y2AJQ8
n9MyKO5v73jHWn8WMZkt56qAjbzeMMTn/RznbBiuiuSpqN3kyyj79GCVncvIKj9rULpD2r15Iwpp
JB5BCHtCLPjHqOduGFhl+z7wmuYpR+LgE1FMQxy4HvmdPZMiyGO8HGcAydU20Jv9JZk6nZKAMJz7
pGv8qMroL4k0m+77tNdotBlmNK9WffH8ufh6+/PuHSaTxXS4VJONeub15zWzvFDTMdiTYa24HO97
S4h8KaT/r64l5oGT3buqtH/wd2AXCWw3hwnGx06qFKewYjZzWPdV/2hWgB9WmgAHZvr6SOnHswod
GJNAbDsHW/tBl40txGvBFC8fE9eJTyWiGSF4PucOkvaG7l3MtFPMD7n9TV9joAmjgTFR/oAbCBjq
5kzbWPQyEU0feY5A0i9PnPRsSq3D0aL4XYT6Ytr33jo558LvfP+8eH1x6Ult8kteJ3aoD22XhZnM
PTOcraSPRnsa/jz4kepbXyc34H6pVCB5TgGR8Oj65H1XZHU6wRPazWJ5Mlf1Esm8DuUwV/Bd+cO7
1f1Enz8KhD0loT67zn1qdW8Gt/GtQPjAaKSmzemMXP8MmCTchpE42K5qy30YtPGHYKj9vIx2cTFg
OT1n8XpUOn1t9ExlqxkRRUfFDI76819iUbGadSrinrkmtGeys7bOoxEWMGbqd5OxwP0YDN2S3d3+
4K9tn9jXpm0H4Icu2jajA27mWYUk55ZojZxoRorTPLrxH31WOAdlhJ8whuuz9UhXySsUtzeNkc3Z
yoUrEZQwT8XaYFeX2LLGIMzpdWH+TTI9Din843coQbYk0xMomdNYufNfa6eN1jmwMrhc9NXx3/uy
68qT5snxx2R2aFBo/uJ/hey2WS7IDIsh7Cu9/6MeC/8oQ3x9RpyNwweDN0J1OjdRympodVxkGKXM
yIXsyfVO4KW0f0WdFIxGjuXLm4+H7IQQgmoXBZhtuoZGMn+9l3eRl9nChfmyCT6ukBu+dM4UHPrB
184JOBvJIS0dHC//cW2BTZ5lztJ56JkzGtG+z00rdn5M+YRSvZ8Upf8MFMaZQg3l3SHSCg2NSaeU
WXzx6KNnl2JSPNRLVzTfTNqJfVjXrpmEvl4n70WZUjCXYxJTQdHWZ0uCFQqToAm+tI2ZWiEFNeQW
4sn3PmRrlbyscm3MUPegmr/EmZP84cW+fDf5mi6iuiYeCtsioa2cFxbEiGAL+/ps+I2DTnEM6u80
adJx0ClH4O9+ZNRrOc3NtKSXNamyJhTMyorHMi+kFeY13OSnoJj1IlygfwueUHIRGbLYaTZeBq31
5dNIhJd870CColFgDsKEajCA5dYSevzBmnOjuYeUDPWLyig6j+qY6/9nbeA8enN+BSiC4gs4bMpW
tCOuTwjoqZmYLlVs4aVBKFBgPzmjKOFIDoJzsSTe+a32x8gRnME/ARJqguF6PaRRXKMH+K1wJsn3
3m6b8wDP0odqgkL+9lKvrxa5KTkqtEkkAGTE10vB+C9axjrbyJza8i72jeTJWwyQV16+PDF2cpSA
/2x5Xbsj+npYFY5PvTTbao81LBaAKLC9S+ygW7qY3frNzGQq73L+D+8qy4r/6uHcFRERbCw+FEtt
l6eaUs168tw4iL/U/jx94alO6zCnGRw/2V1n/F03bdeGPC7tNznY2Yd0rqmeJKlY/WfInUn021FM
D6WWwRZHtmXOpy53Wz0czDRIILELnK9eb4nvDoraL63RVXHouKXTMMdezCJcmZL52iWlrE+AZJr/
VmiTftazSvsxjMDmoI+Y/K9JD7FN2KWif6CRW6xRWsnuo8g0/R9Q6LB0N0GcraG3VATs6jS+mdKW
X+F5cx+LPjf/WUbESSLXXtO/iO+65mzMqLmETYFI7x9r4pe0SbLW+5iMRf+VCc6VgroW9+Wp6Rkj
fypzw/+yMlYnnqs+0Z2wxE6bz6tMpuSDF1v2AJdBn61FZAq9cj7EJTThp4Cwi4sHNcBj4QfzV2tI
nOGkMa/8XevKtGcoq0sXqkFuC+UmbEEUrxClzCMJwqykqhHnH4tcCUzbRiyfJ2iZ9JB59qUOjZGq
6aWmNvEitYz0tUIhZDi5sb1koRw78bTKoJ4+yHnVzkLQEzuw7+1Lq3jRiWRpmnN3Gd/Y2PfENQMn
DBJsdrvm0RiC4h3jIpl36hb+4GCxbX6iFvN4aglemIQBL3l9mYZBILojHQOpU704zYX0Ln4sj0A/
r6qJqtWjFPp4mVQBz7Gul6Ebb7eM7zFMnlWJdq58MT9RaYrPjsDvhp0ZzJ9j4cgnd2x7aHIL357C
wte1jPFzoz3CvMLtoTb266XmF6nvrJDZig18C9iEMNBM58VDXqIirHv5P8rOYzlupGnXV4QIuILZ
Am3oPUWKGwQlSgWPqoLH1Z+nZ3HiF0cxjG89GkENlMnM14VjbU2AeiI2OJIHhXiZJWm2fu9HYDSO
xjFBzqLdzjBNKXE0bfUywCxwLZLd1WDUt4WQdw/+1JzDqZDtnO/c2FRh0qvRlGcZqQxMttRguyn8
kiG7V6KsvH3Xu02eZEuROfuqCcJD3yPF2Du4Jd2ZqZf86To/HTlx3SfRHHXyAHtxm1KCI9c2GcUU
/p7tQrfH2JuKel9asXPPSRG2+3pY4ls5ZPObUY6/JbrIRHHUnRxeaxstajr5Fts7z3pe+CyDfknz
oPPftZpgeRa6H2+yGv18Isd2Ds7LtiyyfeYq63vVyeAmxECMLGJ0r/EOigzbrKQMZQ9KBuF7X7vd
ZZnny3Tl22P02hntr2TOmOa8z7deptWWa/tgm2j5DvI3nK9mKeGFVJnzNPrRIBILgc/NUsnuFhSp
K3eL3AiA01FUZck4Rp2XSjcsr9F8s6pA09anSpXhBbkAlHU4SIOmNGivooRYJObXAxKX8UhLhdFm
Va/bpaybFhI5iSdpiK3OG/uAf6ELJ+BitEchEc42BJ+o2urmg5b+ij4tWspHrJeEs5sqoSlGc4IZ
ExOaSu2yqcnvZEu18jBG2rzlpY3fsyRz8BmIr42SJXPn7y2OktaudZf2w7b7LTjrcCje0spqotel
kMai0ulllcKCEK8MadfHqR6imzwi6TVdrSH+ufGPf1yMIpcBn43g+9A5ZZPalh8/2wvi/30f5Jna
re3mhLCHMhc33sJT7Q6aSjaka5jJ29FpczddBk0zRzaxLKHmeEuRNMEa99+6Juo/Jqu21z0ceXUD
zQz4wSsccdVs2q128agbLzEalS8ERexudnHflQfTWFhCGVwfvAPgYvjRDvX6i+Y95K/W7ugN53Uk
kGJvtTP+pplozT6Plu1ZoGNZn0NPElJK3LrVp0VrZutqXo3QaZhHZbmbijC47/uueBwRRYpLUfH2
EvpmNHSb6QvcRtugaI7sH/lgvCkiMaw121ByFw7TFRbMTXwhpN/N6VQswbLftjXMk3ko63bfasAO
gm7WyTtv+6V9JfC2XxIdhtYxLwcyArCiyX8US5vddHOka8KNlP0qWncIk8bz5P04b5vB+sD1kaRa
tIPWLPo73xK1mwb56v2aTB0OiT+i3UkWDFlu3DwyLNFqqh8lmmP3iJdUfVlNWSSuQieDIClXX9nn
BGD4Ii3LqhBlItuwdVNBiOzVCUR8a6zFZa8uVfnQZqex2lJty1NGRloGw1cGKmmyap7SeIF+tXiu
0tQfjk/uTYfK7CagEZJn2VSoWzT4wbtq59Akw0ZKS3rKozIH7GrGKfEMi+rCL73qTlq+pBz3RhW+
xFUZHSb7FCNf9WuQ+lllT7dI7+ri3iXCV6d9aboaB1ow3ISWyIl21jAtD6HnmmiHyUw04NyqlscQ
wKFNBy/P4ObIqO6AVAMe7CxlUR8s0+ZInKIs3y57fzb1RbP55U8ro109r0vZrXtyfHL7oCNsSlNH
lmG8y3hlWxItiyQParXmBxJOZbcf/KK6wYIcPombk5d2gfI0UMWxzFSXJ53c4uZ6koH8DUIRhntY
/at3sPwRG4GwXu33ZQbgTfAumcXOOJX3QadNDdStpXfcRsaN6cmv8A7vkSZLtcoGqDnhHML3dsua
CaMvBvvCsrpYshU3b07LDeHOtcuyU/zXKH5QuRveTqHjv8kinouzTak5uEMVPNYH3cV5c2hrbd+v
ldjWk0VlexvOOd+E0J+cDJSi3ljWbq3OS1c073ZTTiolg3S896cmyo/k1bbLxTotLSKdrnG+bY0Z
OJrdJb+YcPIU4BRu98qszp/wj2rnb9WKh3kyb+EwEPNGFPRsPLZLhypFHxq/iu4n4xC9tThDKHYQ
irdob/VZbhKvnQugwb6NfptlFAbygW6/sS3tKSHOxarPZzezf5b+ptXFNjbOPbkZ3rgv+y64qPDQ
U0dV133ES+rMQxYEVI22cYPtfjalvLQoTakoMj6L7LHMPg+lqp+swrJ7LsK+eS+WqXMTpZX9A7Ft
4SZZtg7XJmOZ7+YFD68LfKv6DhmAL4qDyOP4LFimbd4X5NGapIfnkx3yeZjiVBlK47FFTLKDHmf8
yzg3A87xpVo0RC9dncZi8fqmpxMvPHaG4cXv1uG2zp3VTgJjsHGsxsxWF52jcPMmS6z4TnXpEy3v
xF2XhhOk5Yu5mPIi9Un8VlQFjnVBeSoQVrHqt/pIyF5XIeEtRp/00LXDSF6UyifkefC+GaM5C4tt
LD6g70o3sbRfy3M9FqubdN5Ut3eZ5rOcd9vk6usywq3leaPkLq46kJQ8AVXZYqIt2/LEfsmd22pz
mjgJvCYb9yvbekrl5NQeHcEQoeytt9UkwbQC+oyz2+1hpG09U46+X89O/jP5rg675ptdl2WWVLpT
t71Vhe+j3/DHykAKnH8Ws96qEqlEKiUn1UEVcRknMArKl8Iq1b0Cgxz2U+WEywHb1NkllKYaypTL
KcPbPlQoR7pgdsuUFtwcaiVXhg/Sze1kihZWh+nFfK0cvU3QeBZnvnKchQ7xpEXxU6F09kAsN+Ny
R6rswbKcsU0llJr3RZaxt5u0nWH3rmw+02obc+Pozg6Pc2EKc6EESoqXoiio4MJyFC99aVtDSnpl
+BptTD12rqjLJgndMcOKrajlNZbuWZQwPB7na5H7Y5hs/K0wBTvmFvHgWnWC1tdj4CELy193YxcB
uEfKLmnayefkHjX88lQ27nIbjmtJmldmB3c0VNF5746zlbY87YN8Uom7scSKo/dqrz74pbsoqE7Z
sB7VFockLpdCvNuMzeMkUyb7CaMADXCjKjt/DCvVe3sVeOqldMK6SUp/cq7iYNr4No3jfcuZLmD3
Y1XWGTZEVrQb3cn3jhzo+ircNj9O9OrYv5gWCGIol5F6YI6ynV5qaifby/LsbInmwk5LLXKTKjGL
codnhfOBXME6fRLpsH4dr9rhoxSNB2xc2gevE5Ko0NVdFRyaQm+Ji5D9DaEsl0fV+zClnZqkA66K
tsvTTpbRfOlxSpWX0VQuHRu6h3qCVV54sTWwspN11iY7sC+NTptg2K79tnezXTTKek0KqHJcrqFv
mGpAM5vTehpVfhxRL4+IMjRAOawI4oLlGE1nhWs54cHpWvdFtMyAj3j8sBP0Ytv39EZFtQ+dNoqv
8oroxcTO6vm69kRVndcON1aivAKn2QzI5NHujTPs83Gz38lTM/Yhk64xx7Ke9UtoL+BINBDyTsx0
UanOMXxLRIxlHUXLCl4w2OQpyaCNLiivPTTqzEmbI1MrK9hp4FIbY3aPDdyS7LccAGusPAlOrmzk
+BCNTSfXBUQoahT0Pg0HoyqyD6B9CBQpKTEa/VMWC95Pj6vQay8x9WGF5muU2mMeUVW24q3q3UGn
NWFAnEisbe5zZidXZtGKc8buoWq5IFUWI4pQr0nlDv11u9TVlGisEGDqBX2t0siweNNgq4V38CXj
gyQTMexxvj1SLp4sobnOavzRl0XQcv408bcyGCP8FWPjZ0VCPE5QHrNghvYHrKMiajFiN5MKivMz
1bNPteYHU5ToWXo/VYtdWOISE9UfIkur8ilqlxg4AwO0MBFiWiY0fYq5foOR434MvarfdzAMRQIp
HSVJg6aHMy2OiRoxm9X0xxpDkovNW0p+Bu5SzrERVeOnHsKTLdm8ttpStIqLk3rtON2JLZ9hl0K2
+KWlDGragiK8Mp0mJcVtozbkHrTz+i7jLP8+ioFrpGRdbkm1BdsVxwO1tdcZ6hOCfN1fbZVn96Zp
9Wu/NVZz5VXTau1xmluQXnpY1pzUK1laIt99tqd11emUzW4ApBTFl6VcxT1fxPFSQy9wQH/hhvui
nZZvslwhuVQQ2JzUnzKvTBchw0t3KSCJo79R12JeueFNEbUF6jZg0V02B35NxaWsXWmscU3j3gS/
A7GJ+FKoIf+WEzLC1x+n5XXEkYOku8EyH50fM9NyJj88dzp/ctOo97y7xXPWlnGfrq+Wyu6hdFa5
evI7Sa05yZLPPA9kJKWBJmo+MZ7bDGm7qOzS1fjOpXNVDt6uWPKmTiep88cJu2AN69XAdyliPNsu
VT7OGRk1wdwlDDWHR9MtAmesPve7C3zkxa88LPxqVwyKXjxwZokTL6qwbtcXwTAnpoqt5611TZcK
poXd0W3UiK5qbKJEtAHqWv4EI7HGph3op6Ybky2cFkAzL1bFjuXp/+D+y95zqwxlYhY1khLOod6Q
6Z4NH0IPo3sdNlvd7714CH4tOmsICN1UTTtNdZr0VVmUuzkuGbdV5P8o7u6GP7J5pI99ONbm/hy1
ZBnbZXnyK0AP0AOPFOuvNSvyC4kTmLoVLZYw6cRA7MVYPiRLQt8bNprdWhyM/eg/214e/Q6dVZBh
4QxRviunpQ+v5sYf7tsxyL9jzRbUu4IuoUqY2vbbxUaa3i98/4fziLIrTuvarn86dmXPXMIFM4XR
ROOjq+ZCng02JMuzKPNmNqC9tL+b2Z3LfUV1VjEFbb3Xpa2n9zEsOyslzsRWTGCamAlMPZvl7CR8
U4lQm68TMfmTTsdoDO8tI4BIMIb2ocNmmNjB2uzDkZMvcq4Rs8DobLX0wgTvoeJ3TXJAfrousd9u
4aB/DOQX/RjLPq9oo0CldpClxmq3Oh6yQFCf7seQEdu3y5y6POZLPukdlVldMlPEOnMOM5+PQdwd
86BwcoESeOPzwdaTeLXVBEAQxCWWm17RhR0oaui1e7PY4rcOAnqKqTjBnTgx0HuXBdxmllc1J03b
z9/QoMgilRRRj9airIHiYLHONOBMlKB/M9zN01gmVoWVReJlM8m1PWX+N91oj4D2ZRo/rFbqm1oX
8mdTddnLshbF20jFzJwas+dn7eDKnGat3J5XksrdJPctpK21H62Jh5uITN2aDO+Q/qxInEK612al
z9khlwjt/bo48jiRrPxg1m54WKOCkUuv+rKiodbciobhM16sORdEin+3eorCdbYSX3bLPcc1c4Ry
seZ3Zfndb63mTqFcKkKTTptftcmGT9897l3eI5471TkdwfhbbIP3kLOBfi2qg7RXMz7paPttxrZx
7gUohbQdzEmGVW6U2PShpNf7a/Ss6Q6nJGfk8O44fZfvYLSE5V4rgrUSbI17UBWxmTtmOWtNfT2U
Uwog05p7QRtaXHjxhkCgdBvvu8mD9m503ek9rlQ1Xem1jmZgyTkUia0Dqa4Kk0ftnhYc2+slnrtd
0eu4O6+ADT4KxvyXMYmP7QU+kuE9xmQnSzkgR5X66+bYe4SA6ioarOGpmq3tJ76S7RMK3LA6tG3L
xHgEu70O+62TpDMF2ALD2Kr6pB9b8dI0eOXsNh0pdZpv9Q8kgWVu4vhWa844ftVh8JvcSgI34wBf
uMPAxOzOstOGc/p+c7iq0TcPDCPh+wk8nWynYzJayvbBCcy4XjDW8B83ymRgvomOeQ+LVBeJZOa+
MWasl/OpYUia1oXds2aMxdy+aUi3S0qztk6aR1Zc79fBW5rUjDUeZy6sutvaeHo9k3FcRTc+mOHv
moTb5w5HtjGd11MJna9VdC6zZi4p02w937MFmAoRhzPe9LJsDT7TwdykdYwHblpVxnsWfgdcMZAF
cQJcrNa50rk3XORMMLJkNuh1j6uRm95nRRvW9NLOAso5b+rnvC7FM7zcTu9w3JPlLssFSQG9GX2K
AYDz39k8L1ernraPuuIcvbY7Z2ZbogAfjpS/04XYOrc/W3VtnQWrLUeQoGDMDg0T1vbYU7O8x8tC
E+upzT2ozNPNrvF1eU8urHXrh8p/7AFPi2TUQXiPZLn5rvGrLPZtFQqV9JbLX7msRI6ngZhaesLZ
z5gBLCvXhaFhFKnH4V3t8iE70Y374RQY2a7DG4Vs+ZKPEZdhmFlKsukjgKvClOMZQ5FtROPqsSuq
qqTNCldb4bZot3hlVJriIBbFz8ybRJ8ME4wsfMUWWQPBuH2ToFzvlgSNhvtMSRI8+PUS9ulYR8uF
7JQTJyoU1nk9rYN/OQfQ5qexGYuzenXz52ZjgnSVY+eoDzIcVEF9P9GW+J4S3zealXxP6kDPlVD2
FXdJGGVxuoL1P+MMJMoD6rNO7MZ61fkB1FbeQ5GqyU1xmEqpzomP0OfH70Iv4bVZrApUrXLtcwj+
ZQekZNgIVRNXVw4A1pC4U1XcWa7DfW7GqS/37dBm7xLCn0r0ZDgNSWZGExbVm98kNiXUY0Z+NqVj
3VbDPpiy/mWrW0ivRnFUJJgqmmeEi9bPkgXwc4DKkKeAFNmrX7nlbT9QNaTbrD0AcfxdjuNmGO7l
hWrH/RTInkDDqakv6na05MGxe+si4rQL9pil+O2un8KsPav6emvSgFyEJlFFwG3T98K58v1hDPd4
FFBv0f4iYXbDIj/ExpVdmhvtnG9M6AEUOj0eS6AwkYzkDVLiNtMcMV3XQ8vgLPC5nDliqTAkdL6Y
42cFHY7L69B0MSWR2NyPBhLGj87H4DWtnNqhDhjwtYgxJkjqEVf4FLytD5O4y8zt3GyFs2NnNCFe
HitRfn48rv4xcGpb0jjk28vgidlOqzXovN1gMeyhgnDGMg27xX/pakjclznxSm5iYJZcr9YaO6mO
G+d22k6tJYePyC8hl3ZP2RblJxaJ6zwIimc8/3wBjtvU1QUoR5SnTTlYj6HGTgTPrNK9relw2vvM
bbaPBpZDdN757fgcFYW8C3R0KKSy+7PFchiLNYFxGQj4a+XDL4jj6yFe51ewikidoY5qLmmC9IdV
S04GUlT5P6rGcu+2eetj6slpgBxKC3CruH9Iooo2hrYZlQPTnNCvaTMrL9+fmuxpJ1UV7ThYZczU
Zh71WQe7i7GRqgGAVtLe6ytTezmHpT+XN6ufLd81d/WDx8cpktoa3N9dlFPpntzyrgYv7pYjv7G7
9ctSUbqWS8aI3OO/2QXhWCfLYVydtzquaUFDlnlCjIWPLraZIAHyYe+9OWOoz0xfvAVLSNngmqz4
CRkC56cBb88yCTHqiK9BdJn2Ra3PZIr8GmHvVlao4PiuLaRMEEvMbd7Kxk66APswktyDQe67Vg9P
fkwm2OUIotHv1xrhHC1wgDpXBZsiDISk63foI5U6rBZ99R5nUS4b1+RyO8ZM25+RR3unebGgW1kn
sKazlXHVmAx9hYosN46EVCTDxk8YgEcMfyzuDq6HQLZ7f2sxFaTSc+pDsVVwH/d2NMa2Tjw9r+Iw
eUNj3TQMncmsVVU9qF8qNya/WWQ0Z2dzX1RUOeRUeiunaOFW7r6uFwvGySThcJqbsQCPXtOg9/T4
rEettyNVi5JWUmYeZKZ4ga2JR52bW4/usPgRTvNuBScqkU3AObgPtdOWD54M9JQlNlaiNXahq/ae
fHJ12xvdWovN8IVLxz/r7QBBFbGZLpV1a1vWi503c3NeLrMmywD3lKK7zDGsGB8DZ9qor6xoi7pf
YVe41DPgfTxjUDHShWTsLDHT2m+z7ZyJpXLna+0zPQcqUFP727OmaetS8GOar4NRgcx+Z/EWEg2N
o2x92bck375UspbDR+Rwd97YUZcF6YKr/PINnMXYT80UVFOZZnHQON87Swk7ONQ14OBZ5kwTKHLv
bdH2YS3dicFDDZe/t3BlqyOPMcCI8pS0vXIlEjzw6vmWzeZ2QmzxYZ8xOnOsJDJ+j+tTByOBqQtQ
Ci4PFW8HtUQ/huJsEttoPTbC7ag0xlmJ8KXPJrPCaR5szZYSEC2iH4H2gvDHGERVOBwLAFKZJ/4S
lKpn6lT4zauKuGU+YtpV3P+ixSsul6Koh1uxaufEqc1rrL1RvGTh5WLQaBwLb5qaK5uu3D9GpGfM
+5qZ+XYfKP79XWJHYAT485PQ9yELudRPQW5by1u2LlwbgCRrfGZY3/y0wKniI/PwcTp3hokrM7dd
MBRGarO5WK0R7+agD6vprG9mckKGti5mrsqxL29gQOX60M3h2F2Yzd7K/SQar3rD2iPT9LZ9ZPaM
O337zMAt2ZKypX7dedbahIAYDFjSVfht9FqxYx6wByyXq34VtDCbzf26H5YBWwRsndfvo1zyX2bZ
HHMecAhUu8Wvsu+WNJ2dSGuan0XLFPiw2DGZ8V3jjQnq+ZoQJa4/f4+hWdW9yb7KQhosL17OpOIP
pdwba3Yu2S4fo9AluR2Qm9cjTEznGcURcyXBsD5OxpjZW4KKxroDQpX1rorK7W3VYfeAHNp5WiNp
h3RJfbHvdV60oAfUiEmuEdomYCf5dUu/fRfBaIS57PeNSLIgy98GAkOcdBJmmBLMQtfXxt3WmUJ2
su2dM7r651oL+3Ueq+XCws+6hgfTBedjj6c9nVmwtzz2BSGW1blXlhqSwLBdgf9M9b6Tk3/ZsXvm
ZHNHcBu1ZgTw+sVcXdUhIZizP4A8SE+pJplyVw3gcw0kDMXg50ezOcuT6lTIyDSsp3ana/jsuy0H
8n0oORGfbMv0DKMbBUNuFGG+Amh4sA5qJ4DlkfN2nwqNnGRXdZN5hWgUPWRV41QH2WZh+NAR6v2i
CayEoeMv4iPupmplACN6+uhVNG0q5qXaGxkvJ2+HKsSLWVaM1eaFlNurfnBm7Dpq3ZxP9pyfzbCX
u2uBdqmgjxZc37FpmV/gLAdQg+8k857ZtfMrNOuiTtWYlZJ5c08+Lxd/C+Kps9BPtAjNm5bcTftl
bSBwlPTr3MZVTLLtuGXrGaMs6e/6qG/yS+hTVkNyYdHU+yLbxucNfkC/p3dcfzSBk/8sLeKvEgrM
/sKTyncOq9bFmxlm+MlRnpd3g/ILMEs36iAqrtsAvDK45pJ+iZ4Vy/34+qRnkKnTBPmQQu0BgAFV
BeYdppZwA9WQq5oQKNpzWU21byU624bHPKcdTuyqwx4/pNIxO39Zl7uh9CbFK1mEneScQFsiTVhz
4jkxDCs59RzncYyD+tFhjPkCog/lYaowoE5Zlgyry61Ql3KhxNpPaHUmDrdT6KDYCv290p7/ZMdL
Vicc+6wbt18H98pSxhSJDQT0KmUf1PR4PRzurjdAyRxGUX4gLDU/jLayxjQEtXIOtRP396KX24ns
J9zrTprgDmsdHF+bjkM8sbYqWvd5sa53BVzcR6/Qurk0cdDl+8yfSplq2AbDPhOZjAB5KDIOkQEO
P80NGOVPYpSK+aUj9MFxm7I5jMqPGfzQADJ4HZYpHVdnfGu5e/20dvDBeUFT0W47bUN2Y9aWh3Jv
53GBD3ro9ZegJ2v36pRbVOw334rew66PvFSTkTDt2dyYJ5QNdsAEyfWxf67tbrieFhKsUqyQmKxH
TdNeuJ3F2Dp36OQOFAjuNy0m84szFFSrKuzThIhptk37uThRakrCnp/L0mxnJRyKmrmrBSYLH6h6
NrkRT86CNfGlw313vzVOQD3w36zMfxHJoIfjqxThemRT0302PWrrYR0pqpi9qtIcmiUX51P55VM+
q2Hx+8XuCMtv/OliPI8+Ud9pUnTQbG2UKsXcOaz5+qJzIDtVkDmW1ZNpgf34Fz/tX4S800P/4X8i
wWSKePrv/4dvP0qHmyjDltonRfgSy+TusSNJ4NiA3f/vjyIVGXYu7lHcKp8VWjjwOPVaqTBVDoQC
LyqGowyq8Zg7uv3Cq+QzjfZknXxKYf8n+wE/uk+UvHxWLdtuitKshFdfZYQiVGFTHNkLFYzN9sf/
vD5OBGEip7E3gwn46ctVq9oyqCMxvIHVPa+3aTmPOEe/eH9/+1EwmNGwuhih/mt9IGdvwmop4xTK
HnmyM4xvL3OqXT0J4N7SiC/ok39ZGg4x7S51POoIEPo/l4YLI7zvEfmncaB/FL5d7eQMp7wYu698
Qf6yv8gtszGr4lxnMX5ihSKJ00pbRZwyADGPEAHC65qq94v394/9xh+0SFZFjC6PBRFgrPBZl6uE
ETSHfCZrYG6ftaO4dueMCbRL8hyhApyZOppSx4gw1ZlNJ6fhvDRV7h3h0/gngHHcu/BlHv/35RML
eN8+1yiqmk98drq9EKkGL7o30OfTIoa2AmPLI2Tnvx/0b6oqCq/TOsU30Sfx2fv0JLfMkXMTcprC
yLF3g1MwIbRyhA1cOQese12+rivyxINInAqrc3YG9lOyzeort89/Ly4P70iAL8i5HKzxpx1q5U4P
vkLPb+XV8gOQBQR0xUfhFSle8VXo9L9PVh52kih6J6d6fv6fK7kseycDC2FCFjrRtQrbd6UCC+CK
MxX1hb+r5DR/IfT56zNPRh7s1hPh+dMzgyUyFtU/u0dM4qAI7kr16IeHJlZqZ8lgTW2ncQ7//YFP
f+mfK5wfSnwxqwkqMvKcP38olJPF1xXA08DkA6U7RHiYgOvhFN6ZDH6l966j4Zu241fhv3/9nqdc
kZP6NkQf9OeTW19jxtksMau3H5+Xflm+rV7N3HVe5ub2v3/lv48LBL44JZ8uSy6vz/4yhdeXatJx
fMJqoqM9r/robCAN//2Uv/0iQfuL8IjTwvnsTUAPnzFzDTluF2HQE3cgW2PbXK6w57+4rv62VoSL
LgypaXhCi/58eVsV9zrErSmN4XTdLMOa3fgwhL47uDXY+631szmhYijF/r9/4t9eJGZ5GNESrYjI
9vQK/s/lb5U2w9KRNnib3eatdom72tXx4M27/37OZyGtw7GD7DJE7ikAGr1PN0lvOWQmrEGM0AAh
Ia6x7LhycHbAFxWs1pKScR7Fh4EqeTN7Uf7Fz/z3xQmzBiUAVjE+Lqqfc+DHyQW/BX1OM8y1Ux+T
96Qk8283zCVGiPbwlV3f31YOBo8n51aPIf9nN84ci45yReSaRqM9HUiIuc/IENq1RRB9caB/9aRP
Lxa/0a1YNS9WBh2K1cYhKKKssl1DEOj5f3/Dvz7qFNbqYmqBNdmnDc7sK5Mm8+PUtwr/BzYWJFF4
hfqmivyrwPK/fS/kFP//UZ9uKcqRYASVitMpj/G3ditJXiPDIgK/BbRNQib/+6d9PjVdOIMniTca
75MptPj0PDohjN/GatzP1uwc0SYtcLfW+FCdMgc8b5kOoWTe4611/8VJ9vml/vNkjIRQHJ6u48/K
xtIdUTy67riP+ir63XRdfF6BD2Oo73Rf7MG/PQp7RZuzGWtC4X86YwIM++t1sEcktVP0G+K9nyKa
eBomY33VU3z+fqdfhZjs5CaMqzC37p/HSl2Pxi0kXFfLW66BZ5xvpplNApIRPNRR/ZVm7vPpyeNO
0l18ZGA24o756Zc5wyibMoqn/WIVMCmD6Cj+kVagtABh7Tr+HUB9X3y5z0fa6aEcJ1Rs/qkrjD+V
rIWY9BB28DcjENEr1xLV2YRRybNBSXyg2hB7JkLdRT7q6D1fl/nxf16ylDN8RXopj9/8aeNPEsTN
rM2wb1YzHIfq0HUPXiPHuyaPxB5ctoNT0n31o/+yhtDts0VOIawhmqo/P+w0UvrzkGFfmRJQJ3Ct
LaV2DX5LU8A2+O+f+LfPetLq+9HJLZfF9OfD9Ah1hNps2AucGdO4CeabzuT9Xeas+WHQsNEs1dlf
fFbnL2vX4b2GLCibUJDP5uZ1EUpb/j/2zmQ5bizN0q8SFpveNKIwD22VucDg7nR3Op2TSHEDIyUR
8zzj6esDIzJLdDLJUq66zdoiTAoFRcIBXFzc+//nfCcpW/TqtXyQqfHSojH19iltC2tT9cNwY4Rz
so3bRr5kP5jeUUFWvAo/b0VuDn0138oiyliYOjy/8BVbImX8s9Xzu58SCdvCGUSEejrkR3b0xEvH
SJdF7HtVa842o0Tb1KnQbGpdS799fC9eFjs/LyyX4W7giMGvjtJBfLO8a5A01tPYeSEmMqyLo3Hb
Wl1/PRSdcohkysRy4Ec3VkP9N63GfEfcauRie/J3SZQ2m94oBmv1yYdaBvmbD8XGVIUpCV/mlC5T
UySVQwjsXlLq2Y6yXbYyyEbfGEGUuGUzzU7RtNp5I86lp6UF+m9uuld1INtJZC0+WS++N15JrTFZ
ekOXUE/ZPSj/A7+QaVHPQ5jtEJy3q7I1+wv2V09JGRj0qMbqk+H63jFhRLAcBjLLC+zkzQWsU5yF
IWg9LEUxihm5X1pZrXEZT2af2DT/KEdkvmp88jJ597hEDiyMS2QNp4lqEl30OaRMR7C5otN/aPMF
PNuRVEo3JsRnK4iQy5JK/eSWv3tcsIjLxIfz+/SOF204Rp2Wt54op8rGiBNdR4rcxjsfm7jbF5NE
UwUX2idT0XIZTwcaTxtvNYDaoB9PmA0DkuBOVrCIgNrsb6NobFy507Xbj8fzO68UMoLwmfNMQ5o8
BQ+gP0211pobT6+L2LPAFJ3hJ0CE0QTP+Jx7p5FH2WG1oIBq7ZRP1nfvXFqZG0nOpyoh9ztdirB0
mOpEChlKaazvYh25vUm805pFa+O1uYz8r2o+I+y8M49xUMoxLBQW2/vJ+OXlBqjW4jXWdfSgjSnh
hT1RlE8MP3IMbeh//RmFjSQv722CmcXT16bZLMBm3Ww9NZ2EXaM39WWIGrhYiZgqI0dM22A1WcZ0
/PjOvndtKe+wyuPCyqQ1v36VtVgtNBT4rSd0c7ueCinbtFopethyzaOMxh1nYT1d/hsHVal2LElG
y3L69UHLrInEVONlrSdhsRtV6ua1qQnfgrIc12IuH8jfnZJPnpR3VgisDBjCMtdRhuD/+qCTHxt6
qvqtV/hZQ5Fc6a7bycSEq1g13tWPz/CddTvJGJidGbVLntDpcqSV5b7rB9ZgE2ZkBd/ZVhtm5Vqg
D2q32L0dBcb3qk3m+v7jI78pJfI+pJFKxuxC2lqScV+fp5jPvPUnCz0SxQP6G1N1qGhiPmPamFZh
qRCgqpS19s0s/RKzO7pmxCCCLG5TssFv6eYMu1Ie8tBFFYXH4ONP995TxZuaB4sqJ/uKk5ug9YMo
MHPzXjQRu5ltgfIfTcQ5nXXR9oP+V1GALxeD4jclXJZphG28vhhTaEpGVbGLCRFY2loL7kCmkrmO
5Fb+9RfAQhZGbEpom0gAzetD0WtSmhAjmeejS1+zCv6S85SvmWDYzli1dmHJWeL9+uUkMhdQHgh+
UnxOHiS8cIWO8LvzCAOnfCDl3cUQ5ZNn+QhTVGLjrj4+3nuzBVA+01JY35kESr0+RzMX56Kf8t7r
VV/cjGEnYbpv2ltskxK2fMnnHkrDJyu898YMJFRyYEBkLpTF1wftoxC4IjYEj6q44uhWhTAtjQQX
XaGwIAyUT27kOxOFgqpYVbidZImcHq80mYDpWg+eNgXJealF9V0tq9OaClvy9ePr+c6pUVUHHcf5
UQDWl6//VOXSZqqf8xwPdDFRbxpmZWA/1jEuCh2CcUjz8yersncOqOLO5h1Oq3BhAb4+YF6omFbw
V3hJFfirXB9+ZGokbwhdQ9WMsPuT8fnOpQS/CRmYBjEMitONEn34jraxOHgNc5aHMDBZI4tQUaTr
n1HHXyhwJyuhZRlElhpYMOrLJ/OeHqI806Nx9No4nDaaAu2gioTuktBiydWHtmFDKubHqGvEbVNi
ydEaa74Qhy54iEBoP+EGVyEjKPWmX/JcDEXzrwO/7g4m28At4yHe5PheNkGQtJ/hzF6wcm8+/LJt
pQypvU3KmiWFME7kc55WNwUKIx/vliaP2o6wu/yuQAjCInYag3uL1/FZUUVwSlAaCT9apYjwkQAS
aNyPx+Y7rzD6A7TZJJY6Bg2w10NFFApAqjVDRdJbAa1SZi60ph6KC4Iw0BbJZhasBlNmoXzywL93
ZKr1lLbpTkA2Op1ltI7U+DAYvVg0vpNXobJen9sDTnTNk1o5vdObPrKHxuo+WWi+M1xpitCCYsfG
cJXl16ccYBjL21IaPWjqIeo0PbFJG1Q8rSI37+Or+85MCqd7OQ7VcXgoJ+eotGmg8DYcYT34i7Zf
HbI1Qp/RLrsRbeQ01xujkvtPTvCdx3+ZaUiwYF0gyqdV9UnSujopMMSXE0QUEUEtUm8wH5t5GHNm
AJAgpfPxib65poxm1pfa0q2gwHe6QUE5UEij2U08fVFzaKQwX8uFOqxRYn7WQ3zvUAxYyBYsYsw3
oXZlnPZ6bMDPWDSbW+x6kZ30JjIlatyfrGPeOxRkKoU7aOoaC4vXIyWXyik2dWHysBBTs89qtXM0
NC8hKqch/WSsLG/xV5MD0EFKlXDWKbmi2z15Ek2sNQhpwS1EqK0PCLhjHdtcAbjl41v15rnjOGyz
lpwREab7aSQlhoYB04sM1mEiwRdQc7CNtJIwJAxjuGfIDg67Tt9aIzrnj4/85mlYsIo6C2UmcDYi
L2jMn96DemJBMlgq6hhfq03bNaXX4M90206YVtTGpztRSofVxwd95x5q1O+UhUbLvuA0WisEsYfd
VULChBgO/IYcXeUTRT2jRWr77xxKIcpgOTlWTq+Hi45zTkIDuailWuJvtYZ+Pvg6BPaW8WfD7j++
jf8n+FEc/xwXzd//kz9/K8oJQljYnvzx7xflj/y6rX/8aM8fy/9cvvWff/X1N/79PPpWF03x3J7+
rVffxM//6/juY/v46g8YKnAZXXY/6unqR4MP6OUAfNLlb/5Pv/jbj5efAqv9x99+/1Z0ebv8tCAq
8t//+tLZ97/9zpvxp6u+/Py/vnh4zPi+ux9N+5v9mCdvvufHY9P+7XdF+0OD7EWLiDWdyM6Ix2zg
e/iK+gc7EQhzZKxhqkGJ8ftveVG3IV+S/4AlR/0e0wmdupf6SlN0L1+S/mDJxiyzbPJYdPCa+se5
v7pL/33XfgNDdCyivG3+9rtuLk/xT0+5TFGX2dFiO0DVgZXnMlxfPQO9UobRIvKwMDv46peW+tWx
jEbV7UqMNHo1D3Y/GBLSq3TeEXB0RBVZrPIM0etIDxViQU+pgi7jvhNrdc1OC0d2oszHQlfHDQFM
1SJ3ltW1hrNZacVpR4VSXEVY8PHwVL7dtCPI2aaS3DJJCq/LId1auoAJVFV29ZS2riJXhbbCeCAc
htn4IiB69YQ+ElYtU++zT/3gQm6l/C4RJulIAVa4lGe9PnZAB7YGrq+91rfkIxUL84eWch3eSVnY
PBilG/aHafbiet2Y3bk/Fp6ht9vY6n9UCt8QdsZVgBDejaT5uwIVF1INSxGF8GpbrR/k6B5z3bUe
GvtQq8/kNFtrU3OmhmfJoy/J5/ADj9D6Hn29esjn6qmu823BrjA1rB3kwn0B5yIayqMR6EcpyI9Z
jotTU+bNABhrnAJX0Mu17nuDcczN+Dqsy+vcqPFR5cZBDjIvYA0GesFrwNQl6XgczPs4MoA3+Q5x
LGtztPZ6M+77Ach43hFnXAgPVUt5spGzS+TH19ZUI7DV4od2rK60NrvTzRlkgbGbeoCcxXw3NOmZ
Ly0VmuZW62UvgBgHXupyCuoVsMPQQXht2Ebxtcm8Aae2rQn+RU/Z0YZjaA/iVyXdB9WPcZoplsV7
uCBXcoGjqsyCnVFYqzFrI8cM5B3NLD5JZJ6HUvaMXl6x05j9iHVAQrqpGvNCrjiiWbgzKSqbwIwx
N2qO1iduG18wpZFAdNEF9Jhq/zFL8u85NlShvRRwT8Vh4oEAS/BGBngR5GOXN65Qr+b5a5+fmeGI
HR1Xf6vULpb560yUH8uCzYlyoUpT5MxqvbasdN1ghCbKvr2H9bGqhXnVBMWt5t8UylpV06uaXejY
jWuYNmuB5KowOkZCcIa5e42ayrMG+aC02gFT3AF3P2yfL3Nzh+LqDDjkw2z4bplpG+hlaLf186kH
b52pD1EdHEM/WcMgvZgEnExqwZEqvXartkG+nZ4J6O17aYshaKOh5GMZ4owTo1PCSNOb60qWz+kn
BQdea9usDB80+ZERtJuhHki9+DWRv8bmlRRyn6pNTrSHjavrORLSS8KnrvOeOCooQkFS2eKonBn5
fS5Usp3r2k41Bc8s270yWNvYKG+pQrsNyzj8c42CfopMjlq6oiNyJ6ElU4dzUznvtJ2sW6U9GNPa
msZ9Fya7Wv9iCvFWZO+zEBbUJXg4R14WtV7TBA/k7syY6P1LWHvXxvLwhaZ1I8Hk667U6kc2qa6y
wMgQE2DyG9ve0ZbkdfNMB1dkis0e+sJKL63zQrdGO9nUiK2HGJp3FDp0Zey6MLwWrTjcmwtkLPcp
to5J9m+NXPCastwTtDk7JOZc9qW2E/RLEAJcBnlNae2Mvrg3zOs8qz2KE5tGa7AgPkyqdsSw17hB
k66HUfziV/2BFd0d6OBvkok+mbQ4JCx1YdMuGCuE60XEOQfrtikH2yg3arANk5XaC1+alkwOGVBa
EI8mSSvWLarcI5VDRGodWusGt0FNAjvelHQ1Sk+TOa1HnfAJy1jN9bpi+Nai7uHf+EKKSMCs4D+H
PlRbcfadtkh2VkxJXYkNuwz8XZnn30t6gEzoPmasTttQusXa0a/0cLjWsTG7hLn2nigRtpOUqXVn
EsXCzF8+WACg9moYl+d1m0ICM8QdcMULRZhZwQUWRCMh3k0UdwGG8bTCwgzXahR/D7v+Auf8XrcG
4HRNR98iCy81iIx2IUkMDmOT8a12qcNTayX5a5LP162WPlL9PzTgAnZVWAte2+biBrdGv29LFFb6
pGYH/OMxbr5GPmIQlg6yeO/HbL791KV57A4xBqDoNgz0iMYY3bqmraS1GcFktM4HK3pM0xofUJnN
W1kaEjtoNr4xXbaYl9dIWW6FbPaStFynSdbu8rWQmNpFTH+ihc5mGwEclab2NVf2h52VitbGGsWV
VVSFVwXRHXN+6mTTNfCZudOjNVjlnRyb91XY3xZwiu2wNm7rqPLdgZuVQLp1u6rbZ5QRMpxGMtkf
Ds0D+h/ZuO3l4vvQ99/mTrkJ636Xx0Pl+EGyoWx2oQpNaEuSeA/2zH8sqUE6oQCmI+LpGLc5i8Jk
sJsgzBHqyrMTdmWA3gkpOf2r0Bk6alCdUjlYu0Z7kHRPFOM7UR/bM3LMgjOsR0COHg0YyEjOYCHZ
Yx2vM7AXZpbMRAMI3wnr8Eh5tCMBu11eDQgLlWk1tZjasWcf8nJi4QFOUk81B0sYLD7lWZgqwD/4
AOwWEB4vxMC3dYxPdjeqe/xue2IAbqTZf0gG/9Iqw0OfW/eDOjzCvj5qGm8otf0ejmeVfBUUg+iG
lrBveSndDJWar2MRhCGbYHE7hIJpy4UYrYdCxxRJz3QvxIJkxwlJR8I4KEzf6bWSBiOv/CpygNIc
iGWq1mqDeQBeJgkeCIMceJ3+qoBzSEGZVso4tV/ySgUopab+PotDBV8kmogoTM5RBeC4MYPyXiPf
3RXUqv+hCi0c1pzRMHa17qYlAIfEitqt0YbfKZb5LKfmPXIuHzwODUUyPfqz3NeSfdjoyQGOo7jG
CtFic+hoNzagDaaYzX1Xb+SsLu2ObaNjGqyWZqu3dXN0CAuhhKLn61QRFEg+9yVO0EjdB1opOJkF
u9rAKg/FesvyQmOeMm+E1rqAl00aGoRfcdjUTQudBNMKG51DkDyxp4CyEQbogbXpYA7VdTXBRhuE
AlZaIlwmxBV7SpndiEm+hZ7imqEPyqHqw1Wp5NfVGO7nPKa8JLTpYhQpt7rWmbu8xeTgtIJiHEqz
Gc9bqMNHs15mTxQGihO3lroqIMRcZphpkJhvS1G7NAGDnRGtfd8KGKKVCGtjLFzNlH1uUU9OaAOs
MhZ5pw2dG6gBrruUOz5UbbausrRZh5Vyl+N/8vpGeP7fJDEoErD50YkU41qAZbJ4aeEatxhUhe6s
ArWUBCo0r3I6l2v5KWoyV+7l77i479TSd4geXL/sMX5pu/UvN1GvNl4fbsr+b9xu6dSk/uMfW5o3
262vP7Ifr7dny9//c6ulqX9QG6GPaZI1Q8V+2VD9udVSpT8wCYhkedAq55eltvfXVmv5S39trST5
D/o1PLC0begSIcr8x8f4H+ys5JfO3k87K/rWNJtwyPAzsSi8bTfCvtQiDdocibShsFZwzpXHOVFD
3jhBa4Gzwuu7LJODqhGivawFmbbWwPxcGLMByw/DV4KJTYVRtZaVvALCE8/kZKdyJkuugaXoK/IG
BWV+GEx3CQEcXyHUzJEj+ElxZxK4jlV/GCga2XFVACBxuqBozYe2VwrsmH5tUjliSaCBv3GtZJr4
IbjI+1tJDwqseik0jBKHTR0LzxDxVST4ah+itua5CSPCNxIhliVMohEZ7jZZYgJ2IKUskr3px52y
qpo83KOvE0Cf0R4KMYqLRELDkACTxy7HbI6aSLbDWTCFoUIa/Vxr07acqqR4NFvRZGMQ6kpQ2zn7
gtCTMF7TsDUSTXYmqomhvI6HbPD3Yde2hCf5IvovV0M2++hTHRPhlkXaiHuqRnnT25EWCXm4i2us
vF9yxaz6hwlRdn1bJ1iqnBJ+DFSTIfez2LZCqAsuZK9QgRc86cp0mNNKDi+t2bceRigq5Rl7xT48
H6NCx9c2UEeLoeZqAuCzVcApxLIT88Ow75EGBnFynZlAll0/YOezqtnPyhksQ3ILQiiAcVkHGZsx
KQbxYuOQLGagUfI8s6x/FiNh0sIl2quDNyvlZRjeCoOf6dV6jsPWwvavZLnRY2xrR6Xdp1WR8Ce8
8X7yTe7TfmRnEOe4kbMWussm1s06ekZ5L8iwaIN8PcPUCfE24B2DWNk+5oYeOxqd0dzFW8ZqRPTj
dFcRcx+fFW1aZ+dGOIi8hrC13pNEWiuAWWa93OZDJgWbJpRhFhYwehzQ6eklgTaN26pWdVnSXUpt
PWTtbTeDLl3y8mnPWrkfvMrMulsoUNZ9K2blU6zHF3JdGnciaPrJ1hNFJdO7zr7JZmDidFU6FdId
qfT3ShVF9cUYq+l9KY7idUUzl9zs0vo6Axg+xxZsAA8r2V0SsWUVtU0ZaDVEwrVS9mARqyLdTVFK
JUKdtPaB6O3yMg0H9UFWcYGBMFNb38YJGLhSOisrmNzEcAu8G0FTRbsEk/yKfSFAtzI/88NRtPMG
2g0WbozJmfbM3hEIbS+zNZrFG+DOjWd2sr7XWyjOmSrXV4GZX/WNApEgVcfnAjfdjv6pDNqANR4P
R+KpMbyp6yZrwIZaI+gYW5Shv9p+Eme6B09E1NlKg3Vw4ATGybbSIsoLUUTF2jXroQXaa/lNckhx
LyLZ1cswu2ccxMN3lBJYBrJm8MUDfvIU9Dk4Y/0rIElkEPE0GpHTAX5lZRbOfu7mcwrNYB59SNkC
JULjwmLlontyO1DiKeYkfE6gjvS24OvlVa/31hGETf1kSgnk5JAshNAxx1Zu+UlRcWsJZq2vY1kA
uAqVtmcwWRkhzLXYgzmSk3Yu3WKCZXlshhYHbBFLbHrFQJTvB6mvIQ5ICgtFeSihW6C/TIwVwLYo
f4TenNTbhMZivBFgikpeqht+tsrmMICQCHIp7O8UvTJHdrb4CxylC+JwX5VmITr+WDdzCzKk0tMf
2D7l+KiWVQkZCdheLW7mqp7maxYExFNb9PjTXZ23GVcHzydgCaXvreKTAvlJIR4VNtZAfFpE4KH/
4c30ukQXInJKNFwJdg2FhJKLEYuFW5Z1+0kD7N3jLJ0vBLSI2E4F7dqAvRUTrm9jGa2eiN6ZnqQ6
7D/pzJwU3V/OBlU5a61FWi7rJ0XpORj7VB9qqiW9pWyULI7YGKX5FUtZINxl0pxPPg/FT4uEv97O
P9c5T6PoXo6q0+qGx4xi7WVp8HOZMx1yy+QO+RBNYWq3wqhAyxbRCaoGQvYOgNmaDpaQ2AVucU8s
SiWFCaUaXz7+HCfF/5ePsTgxFdYFTI2nKhkLIx8tU82H7R1QEIiDPa9ayqXmVH9S+397M2X24Zwx
alhcNDLLnJ9P2GTejAppFuwWG+aNNvvSam5QA/7q+SDeon8ioyDTWHadDM3cADg9NwX7M4vngXZ7
4y5tjf3Ujp8Fs7xzQrS+TDxBJmYuPKWvT2ietDjQ9CX0pPaLnTlJ38NBDn6tOcP9YYiwaqMej+IZ
V+nrg6SER7CFA0pcCT6Ln0D1qZP4ZnuEJIBg6eOL984Z6Rj+lidbx2b3Iqn6qfQOU1DvA0sELTdV
94LYUw0IkuiTcfB2xNFCYMCryxigzH9yRqVWwZ5WBwsWZAzzXOy6NgE8nwOwxxFc9e6vnxMWH9QX
UPEQe5w0mIHzMOzpXtiJ3gACJvbV84X5s9bk8qFfLa0Xzy9612VG5CCn1g3DGqxBzQEPhxq1s6an
jqh3PNxEgnXbIhe/f3xS7xyObQGdGBwOMp7Uk2fJaIEIlw0E4TQWoruRrf2OjFV5V3dWcVCmSf0k
jvntFIlkjEIbrndmYzzAr0dhMFOdqpqJwroV6jYSzEf8yJTve+kw6TXsvT775IhvRwlHxBHKC59p
7o1jBEiMEvU5RyTJo1jNRkXFg+tA9TCpfnn+51DLpIEyfIl0XZ6Kn0Y9yJemT2MYu4slcpUkw7BC
sdndGCZdpUCKo1ujGZT5k2ftvRNk8PMUIDtV8RW+PmqtpwEzCAhuU5L6tVACi5LLpFo1Jdv9j0fL
28cahcUiGrZEemvcyNeHoviX+yx6F5Jt0O0iYcFvV02/+fgop2NyWRSAOEVQym88Caczb4tBajQy
xjwYvKekToS1JYFrbWFgXWS0YVb/xvFAPYiqyXPABPz6rGLESZMZ062zjHhyQ7VO1h1Az/ueaaWz
KW9ln1zGtw8BawMap4tQhb38qZY16sAhGST62NIAokXOkV7YwNaTG1Ueh21tWfRzJr0axE9GyrvH
ZVYRl/PEtHByovA/pHrqEl4BQ6bepCWSpzy1isu81tpvkyT210IRfWbteTtmZHwSqDgtXnBoIE6G
pxpZkyE0wIaozNLjIItAeZIHAt0+volvnwL6K5hWJMoRhAeeYhkoZAIhxCZNZy1UzhAafmcOKtYx
5JZPruK7R1rUMCif0WyeSn76WKyp4oJ0LESpoc1EQY+YwkbdaL1EkfLj03r7LLA2phCyJJmz4lFO
btmoB3Un6TBa4fGu5XTWSaEwvkH5ppKnlJ/Y2N/eKhUxE6sEArQUpOQntyo2itqfhRwu1NCLjjj6
lIq1wvrklE79RaxElsPgFRRZJi9KptfPG5i1MQ1zg1KuT4yA2+kDjTPCcLrJ1YUCZEM/mVzTuDfC
e/oqRB5WYkPKhyKEBqw7Hg/Nwa0JfrILUAR/MpDevQjLkkLkGuA3P/l0GjtNHwqoRbtKrzAx089H
SPiZDfXto6hhGEOewNqIcXmqnTfLwQ/NhaIdAkTdF/NUHAORlADJbMrryWir+wjB6SfW87enhiwW
uxgmd1LMOL/XF34QcEz1MIbshsu6DpckwMZKw09mt2V6/nkFg0x+ocyIiNJRF5vy6UsiLYlTGBvd
hnpbfwOllAh2tKBinUjOKjjPvqwJh7CKM3WvaZHyi6myLMyWf5DjLeJxNHInN9CYmygD+s3xy6ze
d1BuIxQNEnqNfKLbSxJ35n38kC4/8eSMsfDg/cZNKCKUO3lIOwtM9sJ9J2gpVPNbFSsgTLiiC9Qz
ZKaD9cn78c1txNWCiQaTEmQdHMPy69solwqGXqzNttQOsmv5sByLYvzll9RylEWzCZ+IxfVpEGZa
Dz1pCAqMzSRpVkpeSFht1caRChnMf5KV3ysf0v3HV/LtZhbOP5gQ5jxWRmQ3n77759avezVYukRg
/nJpvI906UtuGQfCGW+0rH9SkWaoRn8TFqg9Pjn6svp8fSP1ZdlNcYglKvaskwekxbYzSKDp7FHQ
ak9QxfksDOKOkDdtPOoVZTSjauNLIuWGtdAAOUajSOft+8cf4+T+sn7EaLJ8DFZ08rIQen1/Y6I3
ckuBaBsbxK2V7dA61MJH59ePsvgclv0tsuBTDWSaBNMMYB30y1hNTlQBgDTn5DMO1LJ/+OmKqowf
gLLLCoAlKqSQk8kgyuWBiYigZWvurWCV+7r1GFv4mT0zB9y+aa0yKVxf14Z4NaV+X670vjGrh4/P
9eQBXT7FQqNg4cOinB3jMhv/vDCXgxKnYtmCgwqEK94f/ZIkpI8ykVwdhdpfPRpvONSPOLFUjLSn
2wCdQlmQj2SMtAHNiIQbgK04iTs4m8Zgxu7HR3tZLb6+xOrikkTuubhIKFa8PjkQ3ESESmXviIop
AJaVeisfSGpqjGHdi/HYbjtyxGS3kWp9uqksPpCnk9YhrHWLROODWlsYJtyO/oj+WCOeNly1RzPg
GnIg3fR6kQHuNSKjTOh0DqPqTKHUGS7gBvFhWnClXkwasLXSfWluQ8gzCKIRJIhq/Phypv+/M/i7
JjKH/+vO4KH4LXvM/1fzW/qYM5f8qe1cBJwv3/dPMSY+KepVi+OBKs+yi/mnGNOivMRqi1fQgrzg
K/8QY0p/sAeByIRREsnuyyT/32JMChEmqspFY6uxgP+VliGgudcTgcxigM/E5pFXJMNVPSk0pP3Q
CbKWQEaVurM42le1cgBW+lSUIKRDGSKVj6xM0W8739xSotwac3dexnaqJjtJ4W0+i+JXoyQLUtAb
cvvGHwFdiykL9irSMIRBhemvpAjhqvwggA1wyCgO7F5VCyfu28c+kp1KhHCYp3g7mn2uaXQnQeHJ
avWIgFOWN/G1BY88WdclaXT2VK5809MLp9hapVs3a83cVubxoqWhYhjnMjCpcD+GdreuVA/kKoIp
UillyR5A0bfEzNh2Y3hTTBvjTMTtUXqi6pbd0Uouo86Niis/3kUlYjlH892lGYqrkWZocqitFSjF
9Dq9Bvfvphd+8FzdKuIVairRBurPr0rCW3nep6t0pd0JvjuhbXtAH1VeU0HJEvtGkByxcKrAaaIf
oXSVX9emfVOlh0L4QvPB1kAIoHWAFKoUDmhTuTyv4rVYm7TdnEaAjE36BlIuMKize5aO+9qqNnp3
WYDI7lZVZ+wGiZjKlFhEYobXjZvj3xlDp7ufvgkPwsP0TXz5XXz5ffk1fGyf//w1fJS/tc/yt3/8
0z/Hj/SG1+q3/ln9pjEnIayALqtPh76BpLmy1lWyJyHVVq3ExolqK51iK1uIsw/pgVwwkQKgXHxF
uzcbbsZ2+j59VBWnR0SW3AxueDWKZ4Dp6anaklOchbM3Zi5+Qqu2B/8iyRxJWxFyS8apXlwQnzXO
F4gvFPmSn2UQdNTbHf3F4sLEP0KLZaZnZ2cyv+TaigTgcXC/jo6JDqjG+Do587biu/k9uR4dGK+d
ZVsPxNxe2LXH3zMfC9XLoYk/rLN6E5e0/S5QN4LG9RRxDSfeIO5nXCmpOx05z5DsRSLBWle9KQZb
vZmO4ZOP3Ko5ZtHOyLejvMl3PpjsTQjly2zQwKRXAb7f5iLT9/AAulWw5tuL8Ms4Xo3Kg5Zvj7q4
ioV7hmqgMsmrBkGTrSuTrsnLwjExSI8CEJ6QRFBDcKEnJ2TCFE6k7mqErMp4DLuN0gPrRnjjVmQg
c8JImGHZV+djKDpLbqCzxIb554p/Xu5TMhJX6rZo9+blA6R3QgVdNXSsi5pAitALCp5vZ5JvGuHY
9J2TLYV9sovFI/3A4Tm8iQ7n7so10635vKpGt0Ao/XguwGi1KcVaDiTTeV5F4WXZoEpymoPoEePd
zJ6l7GuECDfCRR96/ERsGFrgNZMHid5u/W0q75Ps2Y/uSPeyk8lTCWqFjPk4Cr7X0B1XRbSaGnt7
QcM5lrmlFJI9vKgSRWIFhY0V7lIS/KToKTA7d2y2NSrgdp+jGC+TvcUO1qd/ymezWq88Eu0Y2BHN
0C+IBKurrHpOTKj5k5NhHjJYjlzBfSduooPVb5cmE8wFCsW4ETf5d9jkMoteBwloHgl20VogR5Y/
m98vEDPw0bij5FaeSW6q0PuB9f2Q+JMTGj+sQbhr41WqbQjSnJRdZnlGCiw3uAmlO4A3nOk6F1cJ
aZYiCYde2e+QOD3K5Dw0YQMRHkTuljxXhQA00fTYq9v5qkuP4nSDDkAtV32w784NQqadULKLy+zS
Em3+nVQbuj3/kV905835y//m//35FZHpVbWZq+ZlQiMz8c9/tcZpfhTn0eg0wxkT47yb76aBVoWd
0H6mc+earYs46VipBwRj0vTEsIc8IoxPDdl+eXPQppSRdCeIHjDjCIuUUoHCg5GOyAok0ZME6pYF
oFELxDSeBSWWXj6FkZ81cWtbmmEP9L/NaevL+LrPau02I2fCG0w3oX4ck0jJZK3fk0nR0OenEcxV
Jdgl7xgYg60FXJsn0/Y5smtl9mwR84WY066tddEQA2HT2bbK+3QA5u7mq6Qn06kPbetR38dP3eBU
UMvV6jwsDnrwpeD16NM+yzesGMEOz+FqPpSIz8F/zs4o3+e1Shh0Bt9YoLNLIqvJs4N2wZRnb0rk
Y2uY/JmQpOqRYpWXbzUe2qi9U4lNgwrsWa22kg0MAoW/SofyOVj40QQYydRVYhJfLJJ7E/kW6OgT
L3YiPulJjAKpJKhX0P64dSces7b2/E53RBVu5HwpklZhBqRr4gw3cTJ3qnTW5NC803KX6qKrTSaQ
dHD7Re0Nw/MQ7M0GY8Ow1mG129GCEbGOgtJlXogOd8lgcNUpuoy0XPUE0/JGcj2hJwiqLTX9TrYu
svFaQsEomYZHYrEn5pXL6oMuQknA2NDPK4FSLnR4BKWHJJb2o5ZeGOn4JUv173KOKFAleuHfWKX+
v6ZMW5LsWZD96xXoumDp+dt19/T9v9g7j93asTRLv0qi57ygN8MmebykI2/OhJC5Ije95yafvj9G
RFaYRmVl9KgKaCCRg7i6RkfkNutf61ui61vx2f/xFPrb7/6PcyhDTBR8wuXrVeW3M6j1A8UC1dlA
TECc/eMZ1PjBcIakGgF/gkFM5//DtUZWCKEKDckDSGv9nfMnd8r/6/y5AldJw/H/RNFXm9wfr4AC
5iyIL08F9upR+VLYALC9tGWpGQ6jm29T3b1aHO2FqMhta3IEx+45V841kqy5qfruZBX2vqiyYFqK
s6LYx2o0bxAzTu6UPQucumqyPI3SlmyDhJsRCMa221NhxSusf1D2cmxN9Z60eEJtmVcSAbS+CkZg
xUgYx9C+bXeNvFBFQAkZ5usqTT+cLLN/1iMlPBimdO2JFpphZ9HXfgOt1TqOrtNj+NeMAw2ANGDk
9vDcZ43lG3ouL7SrUlRikEJXcK/dJaX9kXXv0K6qc9yCs8YS/FmrQoZJSpXp3HbFMfamcUtJenKG
+pns17YKv64Ri9c5HbEDA0x927f2vZyzh1i1qk8nqcC3x9AdwV2YNz3lsZiF6YAM28ZpEpi60ehn
pYvdvnRemoJlcCbgFKQmW1nh0nE9Wy0mFbW+bWMH1r8s/Chtsp0ztA+1zrI32l3yaeXRpq34Gq60
x6zo4juvqA99QxyiYFllrhBEVbbzxmKTV/NhGlEU1OQ4W2LvZKduyk5uShyGEoy2IHjQHyrXwFRX
cvuvfNdaboRo/HrmsJVGyfMcj3xBdZOYbDde23MHqbsPmiG3VNLe8qN/k/WymWq4X+4rnsDtAoRf
mOWBYuOOs5DikOaAdYuQba/keb4nE3dP6tlXWqKMfiyH27KZy7c6pR3UN0aHlIOGfe6TVg8rTC2O
qJpZdwdNL7NnYzUV5fS102h7oDu53cpSvUjT0Kh3qR+6eAYbQUf4ucmuDaU6WlH60xxPXZJuedm2
TorxQ9EXWgZj62HEScQD/AnoN7/lbGPtu0Ec09EKsoh/YtGMSjgNTJ+Mcd5mGrU+hlZ+8RwoweKQ
HuWflW11NapPRZ6f88jBMKdz7eka60q2enEwzBlvl0q1ntN0TCT7+GwuCy3AGdU8pgdHLuHO9fdl
gf9pC+4vs5X/fLkNhvb987364yL7y+/4dYlVbPfHyuPiEo3GtE5TWLt/XWcV2/sBUWods5HI/Isd
WP/BVMNBm+fXiD+vAKZ/2oPRAXAFq0AV1zEo6Na/s9j+Ih3+rkitfzSisYnTGGEBI9FfmTQzD4CS
LLYe4kdRvhaM8DcZdr36NNbYzLJRt+m6dsptXZt2UC7q2+Lq6WnsJIEDY6HqwY/tJpxduss2ohuN
O6HYMlg02kd8c8J7y8Gzax9irHJbs4y8tdWSWiQtAUm350BmfI+jKg5LOcI34FUOnKQQmzFF6SbG
gLkRqy02GLG8uWZDAZzlTdzV1W4JHTcx9ibMJivIzQmj1MQ9kmqTeMZHOtPhtZV9NPwXY7d1PPDn
jwteH7Y6+D3A8vnM/rw1QVdLAdOWSPnWmkqo6f2T3ZOZIfmKcar/H+LM/6a/fvzZ9kP78x9knrt/
bIfy670nQfw/INisMcTUcMP9qyPN41B+/OPQrZJa98cX7fff++vbZlk/GITwA1rNbevkDDn+15eN
X2EK84vSi6RMsIsX6jdhTbd/rJMvTI3k4R2mNPym39619ZeAGgHVZQ4HB5+j0N/w4q+zgN+fHUwE
gEGZt3HcYnCLneYv+jotH+w+1mCGjtoH2WB2/lQlr6mRfRRDQroTVMQ2b/4La9wv9IC//q0YHM1f
rFfrQvPnJ5b/IOw5TaxQq/vK7136PxMku3QWxXE0xc3cUipV2sYuLfLb2Eoc4lwIFlmbPKUcYkKO
aUtAZddvyMD/rxD/L9aM/3y7+N/5x3spuKf8rgzz9b8+vrr2AxIED4ZGBH51LDD7+PXx1bwfdBdi
N8RwCEv3FyDfb4+vycEb940LTYX9AE45B/l/6sLeD47PHkdysBasV/zS33h8/zKY0RnTwvFFssaQ
iJ/zr6NMat9EgxE/prsjGRkvkLCk2SdVqCOvibD+4UO5/fX5/KNTlvn9n98W9iM8svAkMWfxUTAg
/vNz21hFasZzlgR9W5mvi9eLD5VzauPnYJWuXcUc+u1E2Tde+kKfPlCBCPznsU6SPiUrsS/KnM2J
PHB6ltEc55s46QYv9MgP3JkD7kA6R22B09rwoIKafVEFRVmvZZ9qSZmGR47Tl4jkr1kU4yw1iVRI
jrh6OwdxpFXEK/W0eLaSlkodulqMO0Cs1a03MfbsjAZNBhOlg/LT5+ZIwM4Vr21Ux4cJSYeQ3+JC
FOrMdCJoIeqaTt62hDPfZ5F+8QzFaQIqjJPnDmcG+rBGt6Evy4L0rWUpq1Kl9EYRsgYqDhnneryJ
27x66WRUnCq6cO5jAvrpPjVmc6Q7qKypZpqaIQrUkRyPrwxNczuOzIwgCs3a+DN1ssbe9MyELnHl
WeckSlbBXrbWK2lYog9jm+s24DF9wtSylM2ziktb7JWuGEd/YTx552R9WYTlrINMcWuledNpRHwR
nswrkB/AmIlPq91Ej+/CCJPo3nQxVUF9Fwx490WfR2n4s+yLDxrlaaauzJlR+dAQvg46KMRjIGNP
u5uUuGDT763OQtfT4FtNhk3j1DRQt24Mgsq/3jFHlcSzPQz03Lfuiae2Jkzczt4jLsek5nnhHoH1
ucbQBd/BvlAkaurkUnTzndZNRQcuRe05fMY5abclDqLbeerHj7SdBoLQsEYHgtuDtMhOdGPjg1jR
n0zVIiGYLZKgA/2Iya6PJ9r9qmman/p64nKBMkIc0jbt8TxGCXnybizQsIFdWSGxF64sNjvAzmAo
91PUakWvI5EGdB0emSuKQCYSnq1rf5FFSamPyGf1sYzJPIUqXY7oSPWIAKmpbYcik4/DqzmtqS99
TvTUN+CYUOqYOdMlTqRs/EjaRkfsvGUrihsHsdPE1UMlHB7d4lDMnZkfbGCcScBjony4KamJUFeU
rl+fuohWw14k/GSTKO1poqOLl572vK5oZVWaB4NCl8Y3WpmUW82Q9IPqGX45EjM6XE2j00vfnTyi
OU2T9Zlf01efbcbFaIhTKqLTfbVeQ2eDllHXC4Nk+vaGlI64yc15m/lnPFqGnJhziITDIKqEafiV
MtdkhdXZUwKnyHttq1M++ohEQpMiSxcRGFJ72bVj4aonNCbdm0KWSrJJFqv5Ips1kLCPtMH2XWqw
503riP69tl3SJ5Mak89P3Cm/THPPLqoPddSGkQBKTflmbPycDKvor9N6drqtrKGY7ZZEE9bRUxbU
WyS7aaPLsi23lmj6z5wDdx8MY6Ea1/3c4W2t5OhOft4mA9mNbkF4N+3cviy20oIdSVudWZYzPzui
Ux9ruvDuY8JhpFBwXd5aXm5pm6VxdRS1zHCK8O/f2f7NQ2j9L8g7/w1DnhzQ/sVGXX6RpPnTRs3X
/7pRaz+4KBl0Pq2uOICQKwryt436B54FtknPZEwPjGu1pfxho8aOzt7ucK3j0vf7OZM93MSCtf5B
7HSkNP/WRv3LJeQPR771dAmybjWNYgYCjvCXrVP3ALgw2U/9KKrUDzGmzq0pK+nPNmWni4q5oWO7
OES94z6NTt7vo6FRnqKmvmoMlWlbrqA4Q/Dga9JiHs+OSfOkOUrxLFs2FIE3fYNVy2X4iTqWyvGz
UNvLEtOmOyrzXcQTunMMGgnl4CXBolfZIbdp7MYZCG0iBlnTauLSSPetnpY0hFV9mmX0pNqJsS37
OdlFDQWEbqGsbIyn2taGG7zoPyM2waZaAOgwMVDzqXhp5nGk7XJ2jrpe9TtD7+eNVmjOJlU61+81
2X9SqAqAPy+uxwzkBnWiMFBk55dwGTCdzfo5pjBvW2gMgUtevIDEO3vvZI9hpFQEqqf+1Leasp3p
mNksrr1s+6mNN3VlfFXmwvwAl4ifWcWOBsHxMc1rWm7rryhTXsyR0mK/E9a3AvXElSJ5jLKWXmJn
2nuVnu/RFpsA9uRypPmh/NVK/7eO149Vwf/+egf8/CMQ6997sXc/qxUz1f31j/pv+E6v8ZV/8VIP
qyT+p5d6/Q2/vdUOeozKOZmb4Epg5P389aX2CHRjM8MOsUoyBD7QcP75Uns/wIJbRLrRapDKVxn9
t9O3af/AN467CIsjHgs6Z/7O6Xt1nf/5RIwHlFYJxit47taL71+9SmksCAUtMg1Ub4yO3VAEXs6E
dHJeIybAW8Npjh7mB0ahRq3uQWcRK5MXR2CKo0LUXg+CyaNnzcPMnDTJnqa02igNTztjmSl5pN6e
2XZi7SKcBt5awcUOZgdeRsl9roOIEo/dbJD9NfvDCH+lZdOl7RKCBic1RkkH1GJfz177zqquDA/M
1HCcdbpHQQf5pmyz0OSwUsVZmLotymp9lDaTfC4a1yVhOKtz7xo0/9J8UTSYG94MhME5NAU+h1xd
zsk0EVxemPNGeoPqwvTQUTZUPk0K8/xFoRgafk8+v0lt6v2UYECj4dkAv9+WqLpd9ApWaY+lgs5G
ChoEVo42vlCq7CfTUasvfQ8NUrivNllXhvyD8YbIUtcaxTYvozLoIYM60PZeEY6ULvidzRB5UJ8a
aFtlNz0Nmfm54FtjzJ09VeBamJ8JL/O2LnPmvMMIkpZVQPHKycuUvTMyVdC87WBm8XHSOTl6KSr+
dG/ICCBIKZ8d1OnOfXS8s9OAllEsNxgKiNWVPFO7aQSlVgy7DIrkkjrJXZPa2zZR98xOgS3RySwv
yZh6d9SYqs9V7TaPmiKGa8oVnvte9zlVXAqv2qiT+6L1NePW9bxeH3vi9FX7kCboyx1nwiWGh1Mk
tO7aK1giaqt9TirY8T4WV7nOuuXUA0UNaxwz3TIdIaqu41fjwPkWukgjntuhCwgwFFhsVWyEaXJf
LvPDZKbNx9IM00+3fqEYwrfk/M5+FcaRe0s4+7bVpyBv7tgnCfG2vpJHoWfIOCwKbhdFzd3GB1Bw
pS85O5n5SL9V9yyH8mnOs86XIAn2oprTbZMSyO9VZsoDjli4YAE1NaFTQmcqn2DabSbtWiz5nW7X
JztSGHOwP+LXDZLUu4k0mNxFHKK674vUuqu96JkeoLscB0+WHU1qELsMbrdnw20pDmtg346va/sQ
kVs3qIhXE3MvlYoh9uCjtz+5HIAt5yulyL2qTtReninwrXwDL6d1svRhy2YGmIpprtc96on3IPLP
JT7Fc0ok/cSXMt+iC0kfzdAeL0vxQUOtbaZHI8HRUO0GrE+JJrl2nrCQAQGjlRpv1WlS+g+NzmlV
NhzAk7tI578bzI1hlAVtB+ImBnqgdEHZiKdmVm/bJX2ZY/dGXcztoue+ZuOR8ehZlg0ukmNOg/SV
B+Wk8erHxo7vaoZBMj840aiT3NYoJa/sIJZu4+tpU5MSW00WhuSyqHxL4YgTzNBbLWuvjWb4noS4
FO2QbJY5fa3ixdklCVUgo3Hj6cz5B0U0AHys+VNbmvh1qWv3bsoriDFRSVk068amNLTHxBzHI1ev
7ozEBvGrKU2fqQuvFleQIFWoCS6pR9E766E1qvvMna4zr92leVp+ZwSynnNnwiaFCZzkWcTlIuPr
gbNLnFXdfRaLrdUlx1ilLyVRrodMDVtsWa3TXdi5USgKu8Z28qHl7T6PemCBykPUu3TFpm9mMQVp
TDOGhE+4LREvMN0Ay4sHOFamgrmmiTdx8x7JwY+r0gmqUT+XxvfU4HxKbfk6UKHNuSSvhxGaRh9v
RjtOvqZoIhtnaQpWKm62817iilEjtwsMpy0JFS/qhcpu54rodERnpVuhzvfgPTPV23Ulj2njOgMN
85YSds05I2uPcm6qdFH3UKOM5rXQXXwnrUosR+nYJxb1c2woFCYljXOHS/yGLlRYwS+607ymDkbs
KHpti6PSeu59I77qLud9zp0ga1Juq3d6uh95OUAGlHaoOGeYiGYfc53e9cZn1WLA5dVgAmo0p5mD
ZxGPFzstkjByoz244GPWYX3hMayhJyzGOzc/n4zvxqC/EQujn000h64XbmmunA9fRrCdHC3ZqfMr
7phAd5Q3yuFDpyliRrdmtrMWLnW5U1Ev7k73Gg7CdGqvdNCDdZHeJ5b9gFKHuU7NoTPUhXvj1OJC
WBCr3SBxQ+QhqgjKyIPQr5AjBhuEZHLU1SVc3DvXjN8KIWhmLYNIuOHQXZnmA0wRHjCVdvv4wsg2
1Bk5K322iysZTJ539uzUd6tD11518WvUNxel46VujljK/fVGPRStP3K89Yo8TJw2zJT4phn7nVMp
15bM34QjD3bzVOTtq1vPs88qeMJRymgE3NWG/A2UzAjpqrbzbeL1zo1dxwxo8NUkI7OVpdfAcFHu
oUzZnc7ffTBXI3YRx8u+lktQODdlPO2chDbJOLnJTdevRn7Ks/dlzu02bvTQdbEvplaPxSjPd8Mo
TjJtDgMurrjmmIHODhlvHA9e2WGxysnw1Wb2VinVYzSVHybmE7kOfKaCrjxMSwVPsLLY26qvxoeh
1LZJ5n7pMrOpNTK/ett76bWV5Bf3R5M3Hz4aDlVaWu3trGvKKVJMuBkWj4pHfbNKBFLJ36StsODJ
xdgUTOvNKX/V4lkeZNPxLuruSlRagBrzzajjYyOhjXge/nBFbBkgbFKnfbWMAttmdEfdr7Zt+nrL
7NzzR4GwVS+52JksVUm/bCld3mYVqt5inGqcghFcRhqkq6EO0tUAYI8H8Ior8guqziIW6atgOcVS
rQURp6rCj5UecAqnvoozf9c4fDoNnsYyO0Ja2SPnrHrNCawTpwN4o+LAJqYHWRdt09zZLYUX2lKc
q1b3B1X5ORqtX3tO6OHT0YrmoTaKu1kZzrot75Wk2kgjKt4MM8P+ZD9kTf+mqt9FYeyG6lubjePU
nbT4PbZgtxnlYVKHQCoTnO4c0yLeDF4blWNdeZ3U16N7ifSjOj5rvNERrj9iPFN9hGRceuWmUed9
lu49Bt2lVmJRRx/1no05C9zpvSvcjdXKLe7atfh8lDFUDlxLjhlK1eKCZQVlJfeTlrBdFJd0PeD1
tKa8tPnKubOCyoD7xn3VcuW81ydEYY7aJ23JAwduuqoMD+nk2hvRwgqJ0m/V5VUaslNsTleC+aPv
tONNmhw00znJfA5Lu1BvUMwwipmf7dAAP1FNTjLVHvTGVkUmZMS+h0JYBnotwsYqNV7hOzvTOb7J
j7Ju9tMyQHjE+gVV46gL+5DHOYHERW5hLj65abfp3eZe64B28Rgk+t0gvh1anRctY7WF15/oR2Mp
b0mgiHAp3MRve8b+zvDcxBrnD0rmRaQht0Wb0pq2BEWezbE9CI5ON0ou6iLoIqoqMhZO08Lpx107
28RjIW2cu02gSmAk/CxSt3K3gJL8ojsa1vVQYOSzcuPbjpanauJbIAkTxCuL1kuNaG9zSQ5ysCgV
F3l/LO6suv2wXRUfhuRnYsvqJKCdUet8gUS3WTQFlo527ufsMFVf4DHDyOLiUABLOebqxD0AL6GV
PgzLU2lipmv5QKvuYGRemCw67LrKvVbz7qi17XNvLnuyqi9WMj1njn6dC+3EPhFMXLjTSj0hY4RC
T65Jke9pd8F1tgwn2TV6UJsjHGEwgortFJhEzG2SpDoLsV5v6jQ5NbaK4w4X8WLPPsnRoKiGx7Rb
9p5C4K8XjzMfOeSdsCtYVNKlvBpL3QXbCC3OHvsnt5CcdQc12UzpsktNXIBqbIV12r93iHc4ztVP
jq7tm12y/hO0g1qHv4nFYyx3ojM6zNCaWVJEzOAdp53W4lHRZ19RmpNDdG0f6/OuqTVjj0BlHfI0
DkUfPSCvxLe5VMpg7Nr6qV1aVtykKibnrMwyO8sllb6t4T01R2R6D6vssqgmZ+ldpKGC0+UT2qW3
dYZ8tZbwYSSl8iLdKrpVdK56o6HjYu/ldo6Mw9Ia9d4ZrEepKDcuaikPvMsTWVeI3y1Vnfjewe/o
5bKvXK591UiPppMoL6Qo8daUTnTBG3GbqhRcEjPAUKNn5zl1lq0+Zd0hzyAHkjRiOTAdhJbqmHkR
PlBDJTpX3ySiqoOyLG9pHs2CEcct9bt52+uhbdYU/okM7G1Rvmt2mt6KNO6+NGvp9i4FlwGskmAS
HN0aw1iCCcPNzq2U7oqZQRlg8OFkIATFGQPE4p6NrI0VKEqqcrRG81FX8iSEJlAFOTctqyxDR+rv
o94Z26ocmr1gtBJOzcq46OyC0VhrHDj/7GoNB2Vdp8GsMvmhdsPlh7Sty1bz7eXcN9kB8tVdp2KR
5PiXCBL72fjlLPBjzWUgHBSHUbOazvKrcrHPzoAJYn1ZdHqUCGnGzG0Ubn+VsIOF5qKzLJduV5nc
cfueH1u0lHZQQyDdzgC/cNCD5e3V7lK3AIxa7d6o9f3cOVdV02x6ozxLnmy6Ab8b031r1WE/ec43
LXJhVmY/29HyRRe9k6aC6fjpes/xpD0bWvfQ5uajJYvkGM3JJzOVd6vtLlXRvTnKcC8MvnvF1M+k
k/JNu9jvdcyroIrN7CUcmQF5dnodGnjEhPgquMSfEmi0dNxoxEJGUqfMe2zsaHBxUDWXjoNEOiwv
rWrF2wquCPjpHFWhvlEUhbnKcqfXMtkb+aXWENRjdawAr/XnymHKZeHZC+2hu17yLrlx0pJmpBn7
rQtwImaYparPHVsILmVc7lwJxfCRSEJaTrnULDS2DN0+3elEtao4fsnL5KEq85vI6m5qPQutnMNU
vXyNggw0G2+QrETmJktAJbNdS5jJ2TxtZldFwUx33Mrv83qkCothyOzM72i6R6eNxivHjb8Fxxwt
Tk95M96W6vjl9Vht+Mly6XeYdS7lq7s4W2TTOkBx5tBebsrWfW1TsJDk63q/rD38iE4cgJqNU+0i
0v5WJNHeWmzfWDcS3W42uZvmG0A0XFahrmIhxz28azuLJ187lppxUqcBx+LwhLEeJmzh7GiZ3I6u
FmbaFApIoI4wAoujpO+xUmX2vG97CX0WfWgw9JclxWwtTOQNreOaXfvYiw7JYHOUct5J/uwLtzsO
kLjcvoYCjKQhI2h03pA1/uwB7uaIOo+RdmvUxk3vFkFvKM94X8agUuqGHTd1VaLZ07iPu3q4cipq
SONGHsZ8ZryYpH3/wolouPIa/RMZ3O+VJdQmjn6kVNHSxti6GedJMnippXZIjFncTM56OFGMBAv9
UrvyzpliMKmTZU93KZyXVc14MBoiT6lqzK/Qfo8T2OtJQm7x+xGO7ZB2H41tbTz5lcKwB8/7mAh5
MwrjZ1WaPSvm1NzERq3UgWW281McUT+BIFUgNDXsvOZmmNV5YAPGx+QATtwjaav3TVSe+Gf3AQ3h
D+XMT3DhJdn0E2ZvacjzWPWbsewCa+QTBLJ2zvnJKwRHpwqzuiq2WWFXO7V3yxBDgR2a/fqZL3no
Tg0gYkaHefIcWdXGNZFlhsmyYNZHoG0XmGQaV2QjnV/r3D0gnZvb0uwYOdWTebS76h7qq7gaZjlv
HAHcjinHrujlcTHYlGGESAagafbYtHUbMlRQAWokWajUmStDpCBfFPIT0+nGwqdymw7z1llVitIx
uYnsp94JyTxuNWBZdAJCAt8IyWPfj7F9wyKfvbg6wl7KXYD1+m2Y+8KPJ84vvV3sWosEAOUN881g
dfJpLsT8rlB6/J2ViJ3DTVMoe9HEn4wPxC6uAfgMmcUUmyjliChCfKllXmgfx/wZTMVGVFEQ17R4
gqZ+GIDJqb1E1KfxcjQOnTS/DYH2kdGxVFjiTlbl1kiXLbVKXMi8ZrmGbvyiGOqhUNr7iZfYH5vk
voO75MeR9d3jBFrPKAbdQ5F6laQnRVOx4JmBaXU7rc0fXePTwJLLtJUuyuHeK8eZXnHj2hmmL31q
2EWb6jC22UkwBt3rS3SfklRodG2nSqSpGcTefux59PP1c0lycd8W6nXheHKrxiNZkMYQL3n01qXy
Su/vveK+sct9tbSHKLLjM8KUbcXonPmuTqVFwK7RLks3EwhJrXJDijWsia+ZUHJF9FEbDzPRgmC0
bkRrvM71Bk+BjiyHpCdJRLhjeiMkllV2JaVPlFApo40Jp4ajyPKK5nGkvGSvaSggGGeOTsXul2vc
BbTmYYyglprCelPUYvDLjMIimwM6Kj0JPfde4KpIexu+psUM1fY2Nu3XgdYXDsJKc0qtxy52Qou1
rGeLBU+xKWNxyitmNTZij0AA6lQg/7DscQX4ejGhIuhwQrn1zORFSGHNPiWKL1h6W9+KXMJw5DES
NptawRZQ9m+dcu4QpYHJuzVBXjae2ZI7zt++3aWh6dCA5sPyjEM1ltNraWrfihN/r2+VPdaYrpqd
0qqvfc4CDCrrvi75fvFuTWXYlgd00GPnWAc7UX3FEkQnd6P3kvHsyEi9G4rqkmFKAGcdwRjKD17P
cjz1D9W6VCiPle2F1WIFa4cEuePrcTR3jbouzt6ulJ8M8y+dByw1erURJYZxO83uz5QbjoL4mQ1F
CMYwWJHPtjMcM9lvk4KKOqIdD4n8qRfvufsKAsiPki+W7JPXjhtqGAM7e+vAnTdHtRC7Gqkd+3GI
pgBE3dp2HVcGTbsxPYXADcknq+xORfxd0+OQacV1C9mjitWdS04vmufWTxoT3r7Bgc0KwN/6UZ26
WyV5obpqyyWXDxCGvZ5cEt04lHlxUMbbXENBzuxh3xbmXuC3biz71iofXOM9J8OHW2IDivG+yLnQ
t6ZCj8IIlLPNzp3IKLPlis6BYaPZOX79FoAkCjXs5Tt7mT4KM/6qNHZB2dW3uauHaRPfWaN7XFjx
mlIccndhMFEk5bFV9Zc1omY3L1D56Zf1o+lZM8S2jr8ls4QmC1r9pZzOU2/5XvFczZIPl8SRvRS3
izIADcfDrsh7/LkZf5+9s2WPvcM9mmK8UtsKQTgOR+NVLP1B1NNjrl/yaV4xLWA+TdDxpW/LJNSi
U2y9mcLdl/VKW/ecp8EivMj5+crMxE40+anqz5E3VI+aSNCblH0Dpl9jmFx0XuhEDyKNToARglLC
FtbnbUpub8mmgOQ6m74b9OVtg6dwIfqaFfeT+VgOC7knvbi2xSbuL4N+nBF7QbmTzHJajJFTGkBF
Z8ajtVfco0ztVNTXi8pHhziZHDP30InloMTHktNxkm4yDopiU5bP+XLO7WJrqReFLTy9qqujjJ19
yvkhkY9Qhq8nscnVmQ0k4tkhK2z4IotDF9BJziOzXgtNpdqL5SsyZOil8i7HG9nIFxe0J1YbH/L6
NfpyNa2y80KkhCvkZGzVMr7VPfw1Gi5KY5/gqmyJAGdMsCpS1KnJMQlljXqbEP7CwWmsM6x57FEs
/3B2y43anKzyZOXXNodPZV/1SEXwwjW/qn/K8tnoXvRoI3T2v9q5bwq+VKuuI4EcwhiZ3q+tAvXU
L5TnVks3vWDQMRYkF0194y67uTb2mMICl/hF1d60Os9tvGu86c1I75YunEvYug6CeVpflSXlA0OA
PNwbLCyCNUrfmt4SmlL70Bb3IaEhwm+L29WPyKCC8YcLxcBzTgp86DBeofuE0q5Bq0HF85wXClWN
TbUM+4zrF8enDXUuB8y7PpMCKAcpTrjBhxU88MypzgY0prOfGWik9RIRuHPpGjEG5jUJm09OzYzq
Fgdz7rie5Ve1hmSbD1eAUqt9qdTnPoneJ7u6GArX2354wafQvKRjXh7xanAo1LL6evbat0y+LurS
+WrXfVa5uGop1zCGDK1nCMRQb9wk7FV3Wyhnohb+KpF787xrHYXl2CZ8co5Uvun5oub3oiO9rtSb
oanEk2mq59kxr+YGzKvsdlKfhT8ztV1F38eMUUSzdNYG1uimIPJc1Hzl/D6Vm8J7nrXnJr0x9Ai8
du8vSkNTb+TPRr6N9KvCGG+17nMylIOo2oPuvmOHvKczDKb7LX505jLtxlnmXWxRK2wGU0Z4Oj/M
NL9Gr/p0Kq0HdO6btjA4gfdLoFuUeViUnfhd0z8seZoEGArf/g97Z7IcN5Kt6Ve5L4A0wDE4fBsz
GYwIDiIpauNGSiTmyTHj6e8XmZVmWdndVV29a7O7LZWSVATgfs4/Kp9qDfUWDvVdHbgbVcOzNZqe
jCbkQClu0nw52bP7q4w+PODjTQ9SqQRqsljLZNfI8gxiQNNlUk/rzBvuEPY/4opN0OH5h8Jvs0up
TfYWLDrYZbO45w3rtilMyRa9XAgmoaw3Nm1eKgkP1PZv2VKu42zBYu0+RAXSPTtIPnXbsJ1RKDNE
y20ykTVHP1TT4hhSU3mIQqvepCnPc4PSG1sv4OIs6bm3rvZj8tRqY31UNPqUC0yuhRMqz1R4DKkm
+zYs3ntg856Xanp0wIcmZb76rrmZU/Kn5yzqIL7A/BUAJe4qWJFpelAqtd873woO7dKHt4FhqVw6
Yp7fZ6j2Fd6LCbAIkCUaguJGqvnU9m5DjngUbCgjmEAF4+bB8vXj0rN/9H78rOgwXoNF1utY1zZv
VRsd0sJxHwpnpxX9czK5jDFRSbM1jqsicd9VTOD6TAA7S+fkXRpOJQw983iokGFydtmJfmU1VDxC
ajmm2MD2CPCs26LpHX8bUPW6k4DvGw+jey2n12ji22hGSu888zqO4cGK/XdU8ruMWtUVITUv6DhZ
wsSuzUdiU/DhD80NHPGOYOydaeObWth3nbLPMsbXnVrEz4tpuk0Xe1UjCrqbMmNv8sWy94on6V4G
89GpoiEkqgC3b5n5+c6u5YzpNs3zV/R2XroV4CT7tvVEvLFFKnsWJVdYnCrRtyTra7GSbQx8mcX8
3E06p1RL5NuWBKZby/UpDcnRGfUe/6YW3gGUFrGtXusw8Xda19W+tctH3xXlY+VAkapZy0sdiWbv
lmm3zYJEPMu2PmVj4W5ZNhFSydGsnJrtZiDzG6MsYMUS291TA+6yBdN37sfcjiOakILu4C45bHU/
FQuqCZHMD83QwJLjzHF2+PbiA5LwcFW4zlOm6599iPbxXGrhqnUeVe7bWMjma7jCvBFFMOt6BGvK
s8Z8LQk+YhUt/SfvIFnitD1elsrIrZsZ8JUihQ5Gjnsq+HtoGWbMYhji+U/Ax3jDCopi2kJm/hrq
Gd9znIt7E8iXQQGS0RlxSBFv7OK+dN8g3aGmq7q/9GKxth6i5FVbjs7Grm2yLZZEfcc5xqibd+MP
hLafMeUj3YHiEOoTidJ8NxG0d4Ti4ZM5dixWc8Nwb2MmjkcM+ror8N8tDVgbZbZMH0t5GG2vvAss
YKdKH/guOs7Gyb8tG/PZDU598VXM7gghya07yXXNBQXaYw0e091o38SEmHDGj/3ZyWf/O/UsGNWd
tlWE2U/EQ3i2NZDTh0vPikZ/m6QViZLsNPs6tkB+dXy1xUUwWmzC+Zx/Gk9mT32nCRUvpxYKZamQ
fy0/iP0vdnax5J8qJZNx0wIVQcYONVlCRVKmD21PO5m1MMBdnTB8yYr9bggzxoNCEN89ijfKq8Wl
sbV461htbmoUZScx0vEijC/OBSsEc07NXFVxwQgkoY6DWLzxVkDgpAfYOUHhvNdOdZemWBz9MQ73
dUOhnRdeS0qUgVLRWR0QIHBCrmvBJU5e+Kv28WHCadtmE6BvuaA6Vh+5sZx9ulj0jtTGP2ny43Y2
U8ItGDWjFPfppR2s6VVSr44kWQT3rTO3uwBdKnBl7QdHg+b2HGau3Ax1hxbGZbFwlQUmMTW0wHH+
Dx/5GPlmn1gWm4vO7bVxTWnfmjbk/iTM6NHp8IUzoslqqxWELjvYvKkSqwKby1BgR27XnhCFeBgA
qjm674GASdB2hvssmPj3daEFL+3IcadoNDz5Dnxw5FLkw6vMNpeJbp+5kR+trZpSLK0Xs2uKZDp4
RR7+GLIOb7xN61az4RazHkWG8EdKmoR0QZJMOutfhbmKxktoJ+zVzjZBTlUCUmh1VhG4ickxz3Sp
DPlaEv/Gaf37STcFt2bpJFtNqSHgRuCwLFZYmanoce+BeEg6aYM6d85BltHzl2pNEhV4/zpDRrK1
rDB1eGdFdQe6AQKe+sOG5MJNKCrahOY0fJB1RPmWHtOjbdJhW1GGsI4kBVYhnY+POp+Sh5otoxGy
OKeMk8g+Rv2V1GYeV7qJwlNdJfeTqud9jGDSKY2966ULlasXcOJaCHxudfR9zCSJF6P/OtLwcPG6
croXoiNiNqXqmn+W4LPW+gCM1B2bTDvfr0fhzldsUqIu5+fRHvgSeCYeo0z4+9nU/N0p4SnyjH1D
EtD8LegDcJepcJgKkdEkIBQPthH9A1hVbUG+4xOg9WtQwSYeU0Pog+X59JJ0xXMMl6BDkoEQfo5H
nc3dbTi2DW9EZG2m0Ak/af2Cp/HDblfV8L68Q9AqDTsPAQXe/Csd4/kEJPdR9XDmbVjvyUSDS+4y
AJl8WsqzrBRLVNoy5NPp6N3EhnZsUsp4hEd3P1MHtLQqvKFEA8w/xM9R2c1tw7b9UJdef4K29HZO
M80nd27nLW1DvGOpoeuCVKbHSZfBSYRjf5kHf8LK3mQvYZWCOdVKeD1Chak/u/AkCPkTWzPvDNn9
RH/lLr7isZ2IH+fCuJeZ7xbrh2+5WwglechpGUzSMH/wA9XfDZ7Ur8jmbTC37LsD1LAurNbZLNNU
0VBX7NTgjTuMmzWhb93yrPz+OybScEtBBvBoNef9Szi6hM9UTYSZvgnwBABNd/XBNLgj/CkTpzT1
4P6jyt4x/sAkUS+/Dz2oygWK9CJ9B2FWARAEl3ycstE9t02A9ztbfoD1ANFU4/ShtWuvPYzy7TQS
JDhhad1OtVmGVQeXTnEJ/vltPRXIgy1bwxcXtD0N9LVs5ZiXGwaGjkuDQaTMWkJJickpwPNyBMIs
MRR4iShzSKQYAmRDqp70BhNM9u6UfHVaIC1wC9yeqyy5KjCaacTEEaE66ZpCf5aRE95R53nToK7Z
LK6FlifNN7aq5Nq2R/uWBzQ7KDwcH0VGYbgNLXlBxuHyg4zc50scwPM4wjrbIubfXWUHjc8THCaa
ghubXIwGYDdigZ47TeLVzHaetE2O2kknjx3SRkbMcKi2aS2SQ8f8seLHhq/0xrWHBm3dvAqTga8l
Ch05bNpWkGMAMDhdRNZ3AEfo2M7Szp17M5bTTSp0iuSzxwvhyTZ9rdkRUH01iSBSJ5q+xqJJLt41
2rYKBtDpLEZLrUc13aJ/hdOJ+e+R9eMvg3MXhnVzn+Gb+mgnyUdHBiTrESl2v+auWujyyYnrWuw5
28rIgitwhysHO0U/0GD4F4uTfCeAoW7FMCQV8hg/frBmijmIGumOYw9QPsadc1imoX0jvY8YJOUz
TbtIsBVetRNIVrWlIIUpOp7ecvYH3sTKAjPskHl86/W0fOW0l5wU1fNEISzkwOCBJkzHl/a6t9H+
LRV15PMMcEFkIerYPKZB1CwNOtZiDM0FT9JhSsmlqrmSboKwdG4JQiDqiELxU9PW5SZJ5/kyVQh6
TCIfNQzlbpJu+haHOK7QvC7dsbd+r3kLtgYj9o9GTzWmFYVAK60gXeXUvdgtD9VqSmwDTNfJI0Ec
SBTHBzeIAA1b5Aj2bM55k7p7rMn9ZbI1DHWSSfVsgr4+VEFOxAVtGlur6tsHKpm4GOi/4BaSBSdp
t5B9aEJKDdplDs9LieyKd8a6i13H+zARH2bsCjKRoqiBaC8B80LIoZUmIv5hSdOW7y4gCimqg7Rc
T0TKbTM/dV45TD56eMUbiGHKFwEYiJKh07pMpvSkZ3zgNASmvAujv4zvgZoVlWmnXEN+xBQ33lPC
SNKFUe2vZvK4nfRdky17EO0V9biMACQg76Rzvc0X69hEoJUeIn01Hf0B3aHpVrbjIaotjl6ZdJvO
KJ91Ui8TL314bXTqLNAGBhT/J6yE98bNofeoFXMcP5X0fyraF176oowPOXAG/Dkk/YRJx7YY7NNg
I2uaLzZ5jqnBxpu+FnSUFo45YPx7sQEB+3W4ONF96N7SenfsdQm+Z0bo48osN7nMQWoisJgE2lPM
9VtPb4tFw54O+xer4k/cmJ8mwPL9+fN30fv/mAP+XYk2Pp3/szlg9ZlHSV/81Zor+At/mAOC3xDy
hxhq/ky4+Yc3gIps72rMVTbx4g7+bjy7//AG+M5vvo2RVJEc7YZhIAkL+NMboH6j2ObqA7L/sO16
/4k34BqJ+he/z+/WA6yyikhJP8Br8De/D+mdU05Kjo8PhcscIR3LaP/a595RD6bbCfQAf/lc/nfu
XD6G//UnEjSMoBuDg/d3KwJxjdWYhqTN9A3WRydDjgm6bKXfIFqfhGJGq3sy1Ub3VfX+T9s1j2lS
f8xFg+fQcnem9z9jZmQ8o+ugab9X7symjrB167Xh+V//rrid//bLXkvvyGXHNU00po3EkD//S6Js
P0OuAvkK7tQRoI8QN2bsJkNJgvqA/k+nZOqM00MXduKbYfN8yBKiJWMzsgUtz3NV0n4RlbCBrk4o
nzOcdxPsEB7p9kzj1ZufoLhFEzWvcf66P+AnHgy9my52KxIQUW8t4SVKqORsMnfXEsuKgEu626GP
hucSqGbjy4LdRicHrGWczVCFH5PozhMTGnvPVchqOZwHTknEG5hcRO7jo+DIIpvEpX9NQWYbMUV3
WH/lxmZuXhtZ/SgWsu6GJQd7amOHGLOgDTcxB/ND0w3WA5FlwU4JTiVVAhH31+W5WSRZS729pVLr
LFEF7XTB4IQEe3Y/MTVlny36g10fWdOmE7Ahfm9tbTYtEMjkqQ0NutKifI07T93IUH5fvPrJR2Ne
cWev2ymHOmLy3iOQIjeoWZY7PHHqJh31izMhvrAnjtlm4gOyFQegFwoYGEP0pl01LZI161YNzXM0
F/bjMuCpLJaB/i1rwIsw5uIDOjTd69nd8/2pQ1NV/SWyiTZiMfVPCUN6Eae/aF0r7nOlkzsMyT2F
zQBq+4Tlf5UVcbaH4tojByDevWts/8ZXAEQrS2nvGM6YmBMmtqdGoDuvdEuZG/xDx96xSgi5h41G
djjb3nOSFXAsmbpRi3hHeY5VmxKk9QyuiB2uLLZO7t4DmZht3y00mrUI/5LYVIRFwR8NWQX6W183
ogzqMqby7pRjkF6Xof5Kgzj6BTz33s5dDrmXFykFbXF3qIOieliwIWyKyJlIXuUJTUOn2jRIp6gc
99KNGeJoh0XxJ7XkybsIrZcxzt2LC7d1h1+13Yvaco8xKk+5VPn3Jmjtp2wG64xtCU4T+brd1G7k
nQhitrbid5GEn8bjupQ1pJauzwoxJMY+rlU273hVhtFVKSezGythGLJmB3ONSca1qYNLTBzWty6R
KR+Oj+fYoH6qmyo9a42kNsuV/yFxZyA9n/213U/kx0zxfeXnqNh9YjnTQilQszR6buzpET1lygtK
f7fpZlwq+pDESLHqwIwb43RYh0xNBkAUH4wppm3IZvSYe6hM/b7296L0qrNlq4UuSzm+9Yv2HvL5
KtwyxNGs5iHWe4GScsUO2pZtTyU0/GPhz+MJfNXrIaZCtDNS77seHxf1B/1HzhQbOMgY69xs7S6u
WCbmUzLKZw8M3XNb747wZ7lvq7Df+tmVkMDy0D0MhSaV1Kp3LtWYeztAyzqOsmnIdxLttk28ZJP1
U/NrmIC0I+MFb1q3LwV+eZiTEsl5Uitm2Bo9WDRi+PHK/n0RRX12SLE8SBO8pq5In1nZ2ofW7fW5
ap3oxBGU4D1onW1GGeC2pYLoUnaqYiUBqcd2Fv6YrTJFo2j6h7qhk7xOSoKp0mxYyyrGxx74MxBt
hiYvIddH6PodlA8lWlp1X2BpziqZZXTxPcz4XkID9Ci66ntDGfxckL1a9N1jN9vOPm5971j4g8T8
YV9w0X+zhPc6+faLD+0csKrX0SmjFfSQeWBPa5EOzmPr2tOtnwvnBnNJu8k5ID+dqUT3ywt8qB2N
wIRxDZCgrAuF5CKNnBsgVZ7EoSedFeZo3kjUFQdX1rzXbUE0CuSIe7DdEmSAOmYBFZJdC8Hnpr7U
jW/H3AIN3YBN3b9JPKLJLte9h7YwRk+8LnVnf6vmauKTNeWXV/fFYekAR2zMOOmdjJx9JzUStyT/
hW1VbJImrI5ePVaHCWc80JfU8sN3ompHc5beDErFFFvnYEdF55pbwLNrI0zQbXQV+dTap/WDNnnG
dpbPh2jyrJuItdmlf1n8XAhNm7Z+2Otvrewpd+jjwaHVsB7Pmsrj225pywfC8x2oAHPjhPSxoyKv
3RWhBvPOsqtl08cksEeBy6pZ+NLfFAoQuIt9dU8RCcNvW+Rkl48bJGc+ol40GK5CTzyQPnDK8E59
NZU33BswFbVzSiZw3podraws8SKFxRAe/Aryvh6WB1+Xuut1/DUCiL1UplVbizv+vRsk6aq9xwbe
AKcStBpn9bnug3rPQA4+RxhUjkJ6KC51qr0Pa0Zxq91xOUze8CSaUt/Gs+zhvF1vW4MAbWvVf8ZF
lJ/bqai2RL47V0LjFmdPtiWYp7tv4U92rV+8GlZzkIcKQa9FI+thTkqq24n/25RTmJ5y245gUoeA
Y2IeCXvIlU0Gs4A5IIiTVNSQgDq3bq7foTW9+eRd5z6xvH1OhHTRXOJ2Sc6UUGGtzPRdyA2EKXLE
qTH54OL5wCXZp2m2yU0+PrG11TurS1CMhcPSnrXKHrvCw95lhL6jItt9dZk7MCOU5cUPG+8w9xBw
Q0YwVtqNaBw6y44hhWV41+Suc5N5jv7qJdaWkBvjSFu7OThebaCP0q+EwsIbnKDVsSGH5CVpeUg5
sikmjzHHzY25tdN6mB5ZTxHnh5EN2EZr14HyvZ6wGDfO13nZgoeRnbVBGjudvAZ8VgRfYO8eCr1q
Ubu8mO5nvy2v6p5WQr9GJxM7qLlyoTZtgPTLKlJ8q7+DorWPRc8O/PNofKj73qq/L8mkD82C3rv1
Rn2MJ23uomFKXyOiw3YtDsh1xvV3NMNE4ESj+mkXNia9RbZQYztJ9HGkKu7Tmq6A61hE1VYU1Xga
oznYu4S8PHpI/7qxjzdlGT2NrVPeDAB068WzxV65VzEiZkFwd9/euGDLh5DjZ9tH12j+tEqPlWO5
F2wJwTrsXO/OC9A8lmru9osv76F1oHkm0s+9MPv0vUbvfAs4UcYlvDmykB4f3CrqcihMM/MCOnO1
6d1xXo9DUx6GNHHOzpSj/fGTu9iDSSyN/DbCuOI9gv32KAEvq7G6JeZmFfiF+1KDIzxEw3JFBIlN
t80vQ640Gi+W+mHMVpmdMb7H6YOETdkm9dA/QEkR8uEuYXjmJk1fhp7Lk8rYitOxaY4dqd+pTUxs
qdLgU7tQZdQai5ckidRr2MFl++ms1jhK0ftRBBzcx6Ic70dsHwmZAIhRlkAqPBljD06XpPXRVwAL
VZJ+Rw/L8CgweNGXnIAa5+bszBEDoZWnnN3VvXaKb16Lh1E4pQ3HkPp7t/dvBeWTT5AepyZvUR8I
s+2kld+5SDavrYcr/EP5TeogbqoM6fHKHnZ+LREwoRMrZKK2vuQmG+L0qzb9AjTr/sr64L3Q3be5
qh8WdrETopufkOXvuCHib5WKUW9HAoql+FYzZN8WSfydSt0uAErHk6CcbAM8l6yVlTNNFjx8IxE3
u6wZRpL2dbNG/liv89zvD4km9beYKf6pUpGtKcOrL0uxPJmqDHdRfM26bCecMRG0XuLd801ekVBz
qnO7fgSoRzVbcIN6fU0udqV/WUGSrOoWH9fAuEltEz92jhFc0m68brjAUMshowa3R+VbtvU3an/j
uwxj7N5HHRMh2vCjZrhBNVGcch89FZ0A7Wrpm3Ll4qhjGA3FvZ3k3grM19sRmYPifukO0ZWESesx
3AHC+Y/jVP9CjocyfSZMM6U5vLNTcsd9XFZj4CKz7OwzmYUkNEOWAg7KH7K22sNkkuniFWRgjnm3
i9JwOZZYNdCIWia+owlmU470MbutISIzt7ClSQcBD2dkFZC5htfyrjZucR8nBFA7HQqINM27W8DJ
HtVYRn5Sdy1RLpPlLpumELV19brk5YfdLOPGbVhwVi7A6Qor1vARZSDgZHnlT4L02WqF3osHdfIN
SioT9kgvKm9dAcZt5ry76gSRseBEi/pD36iD6q3DXJIhsZJ2D2lGDXLNo8eKuejuK8psf0v0IMcx
vd7Jeukg4wXJGhvT2m9NSxjzhLy5CEMyX5PpbRwHdZlioX4CHy3gXBU0IRPSiohFZLbgtrspq4p9
4nuPbUHyDCjkg8nUB+TOU97F0a1XXVHhhTWym+VTgmb6ICC1vk9lkOwbVvKpCJ47FVYgdfh182Y+
29eTTipsLyQiTnulZL8tCg95NpEpoM6M+tWdKpybcK7zdSrov1ai+tX2S/GURVcDfenbey/KLsBh
Ab3WJP1WxsccVFwrhhN+s6ZXt/xOb8H8ks8RsKFTXVjWxaOR05XbL4kkn+ZHv0KpEaayfatExpYc
RgFsVYbzk2wrVE3XVXOiQaJTEPRmYV/i9xt2NmEgiCx4YWt0LhuRdOTvYmkstiZKb+siK3Y8QNsg
TkmrnRiB7eluFHm6a9nD11I/KiKKTpSrc2UphBckfT5XMj94UceXroPlLlnYXBdbofbmXFwGy3ty
q9h6YeaGfHGD+Qanuv4pMQWscXf0t1Rxbhaqh19N1t/KDDlaXcXzWiqyuiv2cxrexvo2DcD6155b
288tXNwe8tQ6LeAbN5Di7U6a6toDVcSfizvXPxfXpDuTYhv8HwixJAVr/ncQIgEf/wJCrFrC/f6L
nMr/Onya5TOqWHb+KW7kGhDyj7gR0vkcekCJBCI55JrQ92feiOP/JgVpscCD5JCQDMTf+TNvxP9N
SJ8ASVd48popAjL3J6YIFBm4QmLoBZcT14KY/yDtD83OP8Nm4lqHdG1mA9r0CfzziUP5K2xGngKu
ocFLf0e8SNKbPC4GDTt+cuyFQx7UCOKFGS9bLSQu4xcxSx/gHouuJoupoyUqJcMW7SAVXO9RNzrP
bUxgIDbtpcSnWRiTbqdlJEOL1nUnwiHfkSPoi7wJb3Aoj/1GDABCGxxJCFumAMDl7NtTSRhEO9tf
CFBGMPSBwr9tP+Q5ctrMyl8spkiGjUBEy7r0r0IwDRR7K0XHqZogBHwhlD55NVGc0ZXSK/j0PPSf
xjEmSE77zMh0yE8EOuC4R4Lvy5H/AfHMwUkGkSLkVZB6OMbNqVMF8spCtOYYDmjziLzIg21EHvYx
8XL1ZBeKfIlZYzcCB2BdLMPhPPYaxTu6vgaPyACiQPJYAcffo/XoMlts+e0zAl0ic8wL2CpYVRLC
1kk2UtdtL7Rpw7aS6Ic7JW0ecdt1X23MMXLMPT73TZNZiJ9Ukahk4465CclSaJV7WLzW1nf0syYD
Od623jqNzTipAxODLtYq+TF6tqTEoyNxxI0zH61iN/qIOIc8OllpG/ywTBGOq574jJ9VZsufllcv
Mwa8jOHPJ+cPhCWRh0incD1uWAAJDLmOnyXiK+pbZDmhBrGz7FyERXduRWsTsBAO5LjIWPOUxWE3
DiskLOIuyGpIWdNrHOxlIl6EseiFSWsE/TS+mUMRSN/g2Fr6ju6Wsg9WTuElz4hOufR4L+rnVBbR
R4l9B8mVrmRIiHyxvBah4QooorqwtnL2fv/Rts35jbcNKZRt+/fLkNBdUdUkqoKXwr7tEJgIfQyC
nigM9guUVaEOnCO8Hlqn2iRAAnWaUqhxReGekBDyqzWyp/tmVulNzrye3tRzAx6UFuNZBkv2kUw2
4G4QwFIXQ+TcLYCXWLT9QD91ykQB3HWLdQn0F9giN45bMMr2iI6DLiCHvaCO8dSVFud/JzuPx7Ue
f7TRVYW9TC1ZMl5ZUBe7hG38ZClBiXGfzOHPJB2s1xBegSm+R9ssKjxV/WR7DASpGGLuZ166XcBf
3pc03NabQoKtbFylA2ALnboLeurAefEb6LdVNrTdt1BoAsGMN8/ThgpJ6ay9IgZUR3JZpRvfZhgi
XtCKKoIxp4nqGOa6XxjfMHcqsvHuM+L1X5MpFz+VLswnWHjjQGUXfHBzBtI2jt8RCo/fc1tkj+6I
OWtPymGJUxj3z7ivhgzvlyC74VEP5P8ipnZaGif8Ce3Q5Myowd08NArTqd2hQ3R0+TAGM2TzGC32
WnYUT7pXO07bLT/jVuLQ6+3EYMVzUB+ivi6JFfKHYR/rgY29I477tqOrmZwDIkZ+4fny3joV1fFW
zEQH8jyP0udqNmoz5YX21iru5meTOqzcaZjFyybg2vd24dwDh7aWU37kc+EwTbIGrWJ7soft5PWs
7mjKwnYLXViGR18r58X0jKFElF2HeM2i9FK4ARFmgc6wF1tUBmB8AyNlOr0u1ykS/J/cE1a58QGo
Zhy5ZMhYCmXgmpeATEMRpHlMU4czvbYVmxikfUIDScfgSqfNOCUoyRg+fES1LloOa0qJGkW+2RXn
IjIl3s8wFat5HPuHSSGcIvqyDR6FbOzPdsqueo2FPs1NELpXj0u3CLQTaiEzP0HjlN1KPo1pLWud
Wlheq9hdlfYCxhbWqPDWChCJMz0KrEMrJzMSOcfTRd5HJF4oK8dUG0vycg+lG4VPVp4ZRHWopvyd
Rc76mQerIM/fdEBiTUIcz0a2bWIoP4icLzAakZO5UmA1X0hryG/NvFjWM3A5//eYC0utpdV0zlYK
2YVHRAURJWO1o6xtz6X9Q42S5ExnBMJcZVJ2cmfRlna2g2x5rCq+042yMMkTOBJMH31Z5q9B71X9
oaq0PGrPybFlJm3/k3Dz8TJYXXDV/ksyeBjika+WaGSsmCarpM2IytJ9HP+bgsXrvf0XtpB7nd6O
0A1cOjwIpRZ/a3fzEGNzkiOpUF3a3hdWFN9wb0syWQiXEWnpb4CbyuOMWeT/YWb8vwuc+/+uI+Bf
NrJALL+TdPVPxDJ/4Y8x0BW/cZkQ/kjgv0t0+bVT5Y/YOeH+RhAdA5gX/J5Y7vJN/kktB/yR4Eay
A8kE+VdqGdZZsGuENAGST0NdsfpPxsA/CgD+8riQVkn7AMQy5YMOFLP62+MyoD7KEmqAuQdsNquZ
t5VaMK7+coexcvgUFGn/IDG8j3dQnPEjqYfpV1PbbHEIF7B9MiVltOGhTiOcyrjzeyIzRE9RrJJ3
bNMqWDVSNPhG0gFVFSh3FlJoFLpPS29T5xUvjocWEEBlcaqenKBuGOZtbF01oclAcBGiHtH8gEjr
sYfVkWErROKRrpRby3rbINDmmrUqhJNeQ4Up9yzRZGdMeyU9QzYVR0vWVN/ICx7f6DR0v8fjkH0j
iqHXD3jdU+zc6LvJhrV792ghcElIhEvwivHL+LSNDX19ESPRgRsiqoI320PdsSoE3BYi4pEPofdl
vPd6Rre1m2dEEc0M9vu84QPZp9oNHvKuRaqoigBLZeFMtIP5vZfA3jmFe7eQ71kfAhJy2i3tnsV3
H62lBC0s5Afyo/op76MAQtn05LpJUiZ/qmCxHiTXCniF0+WvVZtiaSAADx0wnW/tE63L6iuIHP/s
m6HF+uhKQmii0jbDEbKWSVx7hR1vKkNSyop8rLo69J4ENx30TEz2RL8IK73bjdNNIWb7VHAFWlyp
tmguvrbK1wE2F+tX3/hE+VLzUuFNwEomCDF7B94Rt10xgF8lorEDMqhi9yuNZRq9VdqlNc6FLL4n
FkgNN/X1t14vQyw1kX5tGKKQyQt35ZkisVEBJdnrrLtRb7OsKam3cydUy20nfMI1B5COqEqJeu5J
zJlXbZvW6CW7SryUQRBjsesVkK1YQuOtWkYyi6rVuktBnGjX2aSK8Ly1tuWICovY6WfcwqleqaGA
4zEMxMFqCiVbB6DPcImc2P2xZDNq+tHCqYFzLgjXZnLKMze5frqKnb+jWbNRljmyTzEOIMPG1ijt
+jBMBc/TAvIHjdaD2u1st53O0GX+jAkyn/ZhluaU++ULb4ibt258QPFbELlFGRraySXDhUGuLGlg
HAh5Bs5Z6jcqtZk4DMEX+993uZs+yAyVQ9iuvgl7ptFbdcZCwlxXb9fx9ntWyBzL4IiTefQsrKxR
67ybsk2j9VAnzr29CNCOjksqpyhP99yjgQ/agHkFqe51l/iehEERrGKkVt3KHRv8fDr0BxxCNcDN
rrQwA7RqDkB7ATqe7QgEdKPFQLVcnIrmaDlVRk2ZjdoPr1TTPY6yYC0LMqK9GTMFQsbEdOW7tmKk
y4hos0dnrPxk01ZTeaWKXf/XouvyvisbLOb/Td25bMepbNv2i9gNCCIIqklm6i1LtmRbrtBs2eL9
CN7w9afjde49luQjtXVrt7IK3m2LTBIiZsw5Rh9zqh0YzAYNtLIILD6s6CKwTo8az5EQVH00leyF
9MmmSDSXmc0nHWfrN8vdkqXjWBK3MyCK945e3hc1GZcqVyezT13aBWZ5okvEUtb7ZX/bMwphGCQE
Z7ossYpTYnSwb/fydmxlf0vDsxtDdBjo1XvpCrhItdPeudXm/pxt0LwsJfP8GXJ3PYRF5xEyB96e
58sZHWp6Or/rj7Rd7AtpoBjuas4ZKEGQ6V3FbUSWnhmamfMTSpZblOjiYzy7jTkj8Hm46VtGZIBP
XJtDZ70N87KRKm+FHhHsHCHTp5Rk2YssioHZeYm2y5MV0f8ccuXklP0BRNHslqmzL5OuepAg4UHu
KRaRWip1EKvv8tVMV9KqnrviU9djbwvxvMn2bAR9s8nk60VzfEoBoyyjRayi05DbTRJmoz9FmLqv
EytP0kMdaN89JGj2aCfkFhW9W7XmEUFobp23oGgo60fj/fDsufiFGFiPJziHC56QOsk+T8s8DUea
sqwtHeorajutgT7hWsFsC7LbTIBlhLbDtHL9iz6oMI0BmtMgu6qqTg8GUecv5ludCseorp/ctmB/
CDiq2juFWw2YTwal8VgmM7LwSquiY9y7wN0YjU2ek7t5/MHG82fNFry8mwhUom5VeQ8Chwwos9Oy
YyPg9pcXy4qgZk+6gCCzWRWZQ67zAsGe4QmmnUEZG9U27I8DoM2eJT9NO9wConKfdGS796jqq/vc
GjoO6U7QPrJSsuvhY+C7Mi7Pr5fIU90+VgVvzaIH7J/x6ttEjLRBhi/KwrmE7ZxHp/b9dQqRPzMu
Lbl75CuOUWOdmGKdHznJsfJ3OYtGFrdyCue+CtwLZvX1sUOEj32TcxNfKR8QmBIaRGBBrnkuzi0E
WTSF46B6iJMmr/Zu7UJ2ZdH27UOnfQaWlbvgikSgvEKdlVZ6WDWy6F0VTbjVVR941zooGu/YLfl8
FekMqA16HP1QVAy++KxW/AuPXqD3xm3Jh2g9+bnrTREfC4s3HWaNBfGHeGvvskJeLPZJCi11t9Ie
6eGnDN0H1DSzOFpz12EHELEABEgn+m6qhpQtcTawDtEp9/m+mRSbdDVX7mUjmGp/6BYru+49xy32
uUjcX828DBbC0WK6w9UJiLFKJvE0dBQdGOzxFFTpiMNLMXWEOR3Dpek1UL3dHLcbdZGppToACmOo
mkfl4DBRoFvUCA/1VcbaOcCdLvobNcbxA6XkesoAq/SJxmxNi72ULj8WswFD0KyS9oHOYdGeyaKR
X4IULnC60Hu3geO5oLAs7AzlwGc8H9qqvVSNH0zHxB3AW2LUw9+YOmlAvCpkqPFgtEOHyKlSfYuw
Zbhs42gyu9YfNdg71GMg3ygEeNsbp74RubWM4aDIpAujsXBY95eRCA/E0hRhlI+gmsYu0WI32qAa
WPdqxYpeLBjxsGrTQ+rB5I4HouqKxyIOYBJGHd8krLOK8ZOFTu2zH2WDS+MgBoMT4cRkBmsQKzHf
tLDe2zb/1ZWPKdXlqNyGFAbj+oG5zzYPA/STH+eaIcaZtkVCisEc9x+dQdLYW+qh4KjtkQ/dlW16
M7hNfE8Z2gB9momGwMg7wwvwVtnGYVp7AaPc0ja/0jYNLnRepD+1rfglFXPh9XxkrDKcpDNP/ynC
A/pwCAWLzTwjOWXXlCw3vYO3YD+3fX/npoG+wWDn5ZcCzQ6Ywhm7OeKedWIXEj3VgfE8H6txbG2U
i2qZYJs0gv7NsABqTrTq9XmGpBpSj+eJu9JvhseIhhYJhit0vNCUZr4VLQ3kg3C6mLKU4VqMQ79L
3euhdBx+h54IrpnmEOATxsRjxz8JFDf1cWoGWGMqD6hEkdyAGqpqv733Hc3cDs5PB7YO6QRoR6Gz
e8Y0yPDSNV8jMM4l+tfzVFmuoujzlvGkoZUyH7OUXgSWMQc9xm7sVpyapEcUH40e0W57ceeeuyTY
jx9WT6SM3zbn1G4sm+KyyzwHCkU7pk+yooo/GcfRf4wCP653ZetDI4MDC0FstPVKQ0gvCMWDVOQg
+NxiPcXWS8usiRwWLh2NrM50uvRHjTjm02JZcXwYp6y6K1qYkmGV+/p2SErG1kjOdkXdsL7kZBLv
7Zkt31Trqlk2wJ8x9J/yb30Q0PjTa9n96rWLTCVvxuAcLZaN0Ki1WamRyUgiZVmZs1O365vbCmuM
PDrlNN9XmkCBvTQZZSZPnATPZxDlrWokLpYdsYG3Z1WDBgPKYDokBcDNQLYUyB+WpMVKnSOsKPYT
HWqyIQMR497n0LkfsawEB+7mvB4bbogFqaVHI2ZPYqvpA6IMd6bPsvIMg3x31fbJmB77JQCb3bb8
EqcOqFB5WnPcSOjmJc1mkMYuuBNumsJH6ILaOi3zsQwuUoVVl3TtIf3utb40By+tMMdMVZ7QSUIN
/XXASgO7jGWQwM2SnLkMfp0K+98bkTNa+XEIUsbKJey7+BRph6nP/W5ZedkpAq2wTiLne+dnXGbk
UfpssLQO+2TBMbFf7CE4Mz7pkHuGfUgHp0HzGaZszD6Mjk2PViVIP1DNApIjZBFdGam8CwcJV9Pv
HfRc6O9F63vt6eJVhFb3XoLucRiDfqUTo9kSgyaRl/4wTDZKJ61YGRurtYCxlmJCtGe5D+4owC5Z
o4xPONSkmNr7Wc/IvtKl3jYCTTdSeOZ2NvBST0d0nkBdgplKPeXtwQLsiRVMq0p4NJmTmI/GUSOA
QJXTGo1l4H6k6eZYoWLvncKyj/Pp1OZE3Rx4iauLyi+G/drH/YXPe1JvbFzJ+l9KeZq3m1Wlnvry
bnvmI0jhLbGRM00Jeoos4P1ZM3rg7NgMnebEylC847RHh3A6dBWJRsWcmHsK3uTrPHndTziPelvn
gxgTuhwicdJItBpXvZMlSRih9fpkNaTibSIAlSBvGOO7slF4TfA/Nd+Rzlj31uKpT5I2yPXa4sLd
weDgwQosBfNFMVadd1jhhiqUfRP98BcIyUe7GKkO/cIGw+w3NuGZi5g5Ajci6z+iCMlmQM54Nne+
sfoHlH/WZYAX9zuyCHiTNYENVjjkowBu5NVfy5Q1RaGAbXF1ebnic08QfwrQMYZ/KdB7gaLLf+Vd
vCKKGxO62FYV2wcyVevk3MlwH8cYapJwQN78K3UXF+NcXTLtwOdX+PtmXBdYMn1G7rLM7KX+UHe5
/xRDbIScVjK+2k0dNqH/h17b/29dNMUw83+fre5/VSUU+D+7aNv/4b+HqfI/jqRHReAJiSxkMfzf
Yar+j+1rnKTAN7aEP7VlAv6fLpr/Hx9UImugSxuUJE1GoP89TJXef/hzzD5RYvEfx3P+TReNee0f
LVfMIZrTBsvxNrRVHvvi81FqXeX0zzlYUx5uzj/DcA6NszksKWC3P+7JzT+NuT+D07Z23P+0635f
ShMNwVVssmQIoHl+KTLHIlxQHUussBhctsI9pgwQL2d/5Dhqx0gl27K4z1CpnPByJmdvX15sXpOX
12dwLLaBMV5V74UXZcA4ixAOAEZKtEFy47iJPrgzNfsxE9DUdlbKTJlbsCQZonRlIF4msfPJF2zi
ceZHNwguW5+uxWJzjs457NIYYVvHvW6Bv3BX2EQnvpNNT2YyaMcrlnRmlZpb2lpFicARfhOI7tZU
T3NUw1woYUWATZhMcsfzo2P6CCb6EfvL+GUcpXtvd1YFTGSx+sPEefv+7RvyO7Tv9R3xqKw8zKxC
qO3h+MN+sjR2hFo8Q9yUBoiGB9vDEzBK5EQLA3awZ5zZv9hol78XneKMwoAfY3NT470EECrIpsLE
6NJTiJhvJAXYEKIZCCB2ZkZUrGxlRJxBpn08KrHMTgp6SY/O7ErnJJZ5fxf1LmeKBIzGDznQhTta
o27nU2CL9dd50GR9pCpCRWPKNscEmMChn5WFhzXQbf8IiG++Y73qSqI2QP4ivBuS63HujIuakM2Q
rLghy8Ef+GV3ZoM/hmhONDRrfNAoggmUS+58PlEvUEx4SbtHT0//MiA/8Ltd2CUMaLU4MM8H11dX
q659gPSdACDtGJ2f1n4yAaMdW2c9pu3s+zCrONFA3hr6T0p6cXwDn2N2w8jo5LvfMhY6dWsXytrk
z+XIFMjvCGroqtUc8j4SDQo4SYiZvaaeCRN0RsSRyFR7u5XKnlY0Nu8BdCfJlx6ovNk2+36dcnE5
WpSYFx1Se3p09Ng+pipI7YM/W5Wzd4cYtYKnqR1OU2cO3Ee+sJIXS0SYTOh7fpze5pH2p6soxkty
XFPdpEcGsk5xLHgqyjCnSC/OIiFgxEVj3rkHoJJB9SFzGOXt6jIjWRrUQyH29AlakN0V8AlBbEEQ
TggekOZFYxf9GFYvSY9eL2B+8iMtHGotAzR0JW0t2ft5IGhhVMzx90Getc2BHWpC+xbhHLdhko77
tx/+vy1G+NWxFgtFqKVkuf7z0QcIuOSjzZQ+rv3gRNH8Qsu7xQ04LoqOYernwzpa9RFo4Cb1HaKn
t6//PK3392IYeL7HuStQv4coz68PGDdOaX+OYUMEw2ELkrxwtxRtEFXOSe0E2b8LW/3ngtKhR0W9
yM4htwifP951SiOHXpNHuV5NiGA8WtDtXKEHaWv9He94exq5q7fv5cyBkw7lWWEa8aOG17Qc52XD
YsHCOK4Y9i9w6UINeft+ONvq/3x1Ro9MFrW0fQyLnngRBqtUQJVnCpj+WKlvQBjIjUjvHSYb4B79
jpRuCVrc02qEtrCrZ5eAZmDbx7q0+hOvje13dqvXuwV7tY0tTwbs2zBpn9+vyuoq2xGDzZHbM244
ZlMc7PwlK8N3vvjm8Xv+xSX1ASHcqA89LeWLRZhuu5xsTT5EUk/jTVJkXYbXYRIZ9Xbno/uuFzIj
Mqnwz+P8c/AnwKvceSpBpOEME0EFOfX2VyNX4Rxx2BmKT8zuJxATonI/0Izv3vnMrx9e6Shqb98V
3BmKkOf3RuOy8Bm48JHHtfnhiLoDvAtYLPVhDqer5Z28c49e+iRtT2pGhzb0L3vrVbx4Wy0/rzH2
EU8BPNb7bJBNIQpt1YSPOV7FXhno0gyoivhDFuT552lqITNPprOOb3+Q5w8FdQuVC8I2hDoOoPDf
pdyfL1GyysZpnMyEnramW/pgDJHGfLl7+ypbztcfj8Q/l0EsIBm9Mi2lRnt+f4Vy2BlzZEpWPQcf
F1MW0N6x0X5Mof08DtCPjj1qmnuaDuNlFFegT2a7ynAvZcBZWMNp/kO/lEis+tn9J/mb7LX4V33z
z5P5v5dx24fzApuy0XNdTe8heLGQNIgrOg/XVNgShXFmpLYOeH+SE4RK9/GQZwftIc2JAEtf2MvY
fXr73jxft/+5uqN5CGjTMmH+LQ38YxlLW7eLvW1m4K8940AmHxPWnBS2NoyxDkAIeSOgJ4EMOAx6
Dy3t43dECs/f138+gUuSIo8+Czc4kuc/jvbthCKPZ2CssmoNOf0BUOwzM9/USAN3UVZgll268fD2
F3+xQG7X3SzbFP6SVdLjDXt+XRJIFcZaaIleJhgIRAzs7ovYUBrhLcwRwin/YHW180GWNDOhXiYT
yWgyzYs9zsS1OSp6bvP+7U/1fCX4/aEg9GxnF+bvnvvb4PzHz8EzYkPAs4ZwjUCq+iiMzwZ7Hj57
hbdejEmrv7x9vd9J5P+zWv6+oKZA9P3fRbx4WcSLsRu6uhZ0SooAIdmaWnsqeOcI/1MecicvSBDT
/aey2TK00HvihWmtf7eX/vMhOMewEiE9AATzYq9iBKgKaVoCjJukPI3pQ1yJVpAZOzjVHSdrWHCD
9WPoHP/olR2ehdSP74M+tq88ZGbnXUnsZNZ61XeGePqdF8R5/YYoB8mGTX6acAQr4fPnpKhj6li8
WLhKckBoVY/yIJzAGNWhlG3+mMoMLaybZeuHDIoJYysflEzYJAsUs9JyYYEtS7VYuyGZhgyWXDJ8
w1ZDa603FvkPxBGmVdjZC20XSgJ6Om//xJ697XgvfmPHkYplhnSHwNYvnnSmjG63BMqEXTPdxEbo
25QxSIMOi0ERRX67J6m6Zzzej5SJ2GTLQ5CXe7llJiT5nIfkK+QX6CFRd8YcRMECCpBMOIQiRqLI
nNRj6dZ9yswTqOq+iXF67JOc3BaFazA7FB1FekNW6Amv13rjYRPKYju+9NmYmOdbGk0YYjyfzRrL
747ieniSSZB89ayZyWeFfmqlCdMQEF12pGcfq7lZHq0kMtjbJu2eTYMsZ9yA/Tjvo9wl7q9SkoUT
Q8KDZyb7g9WQMYpXUTGf7isufpGP9G5DL3BGbPR9lH5wrYkxQ9c47pldN0F3RmVOyDGwV4VXLm/Q
DdfBFIXDZNCXtN72G1cLE86d7Su86ZxBRHtSpRiQz9FI9scyrXHiU6TrJ20sCzrPrMxnEk6DCVea
zdIR02DudrIHcoen3C9DIUu57pvCSs/JDKFmj61qRaM19HezFPXXIkq7XzoWZg03syA4sq7NfiUO
Bw2mHLxgTPyXUe4wck8/KA5JTF+pu+5sLy7no1oDFLUsL0g9Mhs14TFD1GmB+HWWD9VQOL9oi84/
mAIl1xzBR3HHlwk+j12Vc9DADHg1IGPk8F27CYKctMZV0c6uKCkx6eSityixBLvIK3L8lXVFgFfM
SrmbmpVPxv5j9HXRiPRrWQCA2buQ5GIMQRg7dygMWrOn2x7QA/cr7MlNg7DSqZY1jBwJ07ktiHRi
BIkLZeK0+JOEiPWzhxXC3o3opbdMJxCz1rT0zCSbZWQsS9I2v1/RZQC1luF7NjJkDEVm2w8u1e9P
DiuL2Q+w/Z5U7hPjBE2y2uf27MxnCxRBAeKoEnetlZuHmi7wLSPN4NYqJhvo0yKy87ImxWyXV9zz
kABq5OuVWufrHoJ+B2pOLP4Z38t/dDQWUUQ/5Kbv3NoT5zLXKjrhZESPoGXtbaF2y3gkmGjkEGrB
bnBPOkiF8XHkvNUxiseaBbsnR7q8yJTMqB7b0lmmE2TSULYEX2PQdnouUH3ke6RSuDFxqyD3XaOE
w6+javNdlXlPXADRMlNI34H0rLmpmZmOzWyeQG4l33UtEPHKeR10uKS5Hg+lPdA+BxVPW8UtBqK7
aY4O+nxpSQwPTZ5bZ+PiJlaYJwWxuj3VxA+SuKBFEGqimnO+eTNfD4vEAw0xkvJuwPlCz6eZM3vf
R6Rw78aViU1PEgqV+gkDeQDs1PeNHea98joG5QAJ8aLznIDm72JxBJQDOw8SsPuVtgAMaZ1G4jrn
YZ13rU0MwKmrRsKJaMTSKo9WUIt7r9LiLhjooTPFyoPrmt9IMzSJwRWOvNwNv2DaXxqrzrc5OpOM
nck8EsJaaJpfIXpgXTQyaAwntkx9nqDSjnuF7AnkRBVlX2G108b2LT1YZ7kM/G9NDXIIZVHtPM6K
4Y81mq4OB9TS6sRKrYDffCHhoV3ZXQ40efyPtWrTgsTAilep6EXw4FpCPzFnihBGVyvxvwWytw0k
z2snCI5clhXilUtqBWQMCAEo1NKYLbLztfXgyJiiridTiRIqkeImdtK1PJoskTi+4Atc9bHX6INa
uTUH2ZDeNzWjoVXBYOBjIEEa7P1Wdys6D2OID8mH6VOzsL0QBOfAsfOYQCLIdiUEs3gdy8s0dWTD
E9tj6+Z72xcCO93NOKfFJ9ueoDg0hYjQ3/StpFlUJHF9GmTYdMINowCmQTbWqegr2uvdrJzrpob0
eaTXFJ866/bkb+Kkn9Lx4iKc89k+T3kigj0BeI535Sweh7egLxn5kE5pWUfdK8q5riDLNEZUcWtN
bvXLXkX2hb/gPXUW04J9NpvqQZftFCARyMnwS2HsIQYQKaPgRXtb6r1CrysSW6Q7PBbpR+blar1Q
AHoQ07mE6Gi36aOwNoKGpN3+JvqZ5XNWzaMf0jwgUbao5+Z86XhYTpmfAkGTyIRG3MG0F/ZdsxTF
6ewQE78HP1QPO2ea1idWTuc6yCL6BKbDU8ZkKomJBEOK1+6GxlZnw4SbEXC6iQCX2zDNhuPU1TlQ
EVTM8PaGCV3RZZKoDr9o1Kk9mkqFdicrupIJ5QxmrIGQ8I3Bpo++MrJpdW1QOqpAtEDeAhE+LsWV
gwsG3wzGZgluwiOHV7grgJIlkXoO4UdH0bG2h3GzGjoJ64aTdOe8OUCly0CNt3kth6OTp+qzcRfr
4wocpT9bizK/cueOnTBxE5tOrhiG4QS0+aGYausS5wz5V15EnmTYtR8RdotqZ0biVAGyoUGsul8l
fvwvjpkgYyr+N6HPm7is03cO5n85JHBK3so+WrG2ACz0vPgzs9MAEVJzGBi7Y14uspNmgUayH+iu
/LR988lLJaZQhoftGZ0f+xHH+nyXipmW7mijUnzvE9niVTVHq8DjBI9jzN1q5+cfqU8o5yuQodgq
WNTOR7z4PEBTLb4rDZUSRX1KPmwB3u4zeDZSLZs2NzpExp59Lm0xgDzTzngbVHBUNiUnTU3eA7UF
cdEd/YDnMfklXZWQHYafFQFwotuFY5g7ItkNqoVq0bKIJe3Vxi9KJvK03MHlcSLjpviB4ihyzlcA
vJuU37dOB5tadzc6lsVUf1yiT0gQQCpPgFzvIp6W77iVZrHHWksSKj3Uh2KNAXIQmI7fN68iopRt
zL7znoEL3gPUyHMObopq/RRDmZNeqBjHapHOWCmSSLQPCSOeT4KJswxLtENg11ZiEwsdE1At+t5n
Uk0H3LoQdYZjDZ8uslGlIFIUzCNBIGQG8DvyYKIp2Y7l3hNwYnddZKvLDc/1TY/t+n0EOl0c2hr+
5M7vAtsCtC+3MNbJGkkzK6os2kt48MAChqk+ygrD7K606+hQxIP5MgRob/fIhRvBXJfGaVh1QfEN
8GvMqyhr9I2uHJ0TDZ3iSVHmeKfFMHrHnpqLN3lFqkIIYAk2PM1wUIWFWvoPwbrNoOndFERKWciS
jN003X7Ok5i5sxs0V5R3EtpxbeVoeIOkDt5pOr4+KkmmQYoZrpSu/6rnOABbT4uoJtnB6SDwOOyf
fbZS5DVQ8WjOVgcX+uk+zzL7WlW9+0436S+HZ6yV0ubkzKDPE9ub88fh2VncAmYvbIA2CZbrFaL6
ibW0ZCgPg31UKs3eaWm+7lxIwWmds6EvEOD7L95EJF2aFDt2sIoJ/1fdLF5YORtugj3xPkBSTfER
FbdvH+ecbcl5cZpjnQFwZoMIkwDpnn9LBhzAgEdFCE+QNpcFo/kvWWeP50uAjAGNEbl3aIUxCg0R
s7+K/r8FiyIBQvoObu0vX9/Dgepia3VVwIr0/INYCMU4qaNy72qsPV3Zq0OAQf109CRO5sQh1mbJ
7bO3v774yzNGcxfXw8ba0zQLnl8190a/wJhI+nHRjT9xlkMIccaWJXkCPNUfe1J2iaCjDR+dVGom
VSUKkuV70ruwlgwFR4Xx2m2rw9yv8dE4MpVhVAzDFQo3BcXAb6mBvUlP/TFvHOsBfTZVmNsUd6jj
832cZLDYkH8TbxGIq0CONWAxzHloFPFjb6DPsR43A+jc7JbSKw5r5VYkjzCGxctmsIvvY6Zh3UmA
zp/Rkk1IzwSlPDrUUILEO2/k684nxh8XfZBPHiev5IvOZ1aOiU3xOiGEqaIvtBhyicqxQmzx9s+y
/Z0XDyXiYMbvtDKxqmxoxD9fPYsr48GKCNXoHTRG1E5UrY5yDoiQb1E8slJRNLYgPVryCt6+9uvX
XvFC4IyxbeoKvCvPr73GEFuJuGEC6CbOCWTY6RB7mQ6bQC/nVobA/19fz0NLgFOGDdj2Xk4y7LGt
V1wJ6N3jYN2S3UzKOHmOPvS8/OBEmC9Y73zF1z8jQ62AOywY5yj10sjlDzX/3vS/qRltmBDqhugx
Er555zqvXy6aBP5WXxB66/ByP7+VzlB3XeuxgPtLl97wzm8AQI4XsdNaX4eS87Sk7DujjTceRGll
N2/f2deNKg5stCLpyVKrcAp5fnnbjpLVHlEUjHOvj8MgghtnaOawtO3669uX+stDI+mzMhRgw3Kl
eLGK2rqLC1ZovilhKp+SISaOpY4h0GucEqD28+7zv7+gZlLIl2PyguLk+Xcr4DBZbQ0bUQPMPWqa
/eCfVXmHw3a5NGrK3rmeu+0+z19JhUoG5xhDym0S9uKVrKtFdcrmmWlLSvgQ14ygH1mWFQpq7Z84
nROsJ/k0LHeNkhaJECbwPls5MENoJ8Ym1zfPkuYYYXuCmRUwrMe342EqlfPwMestmZEHsdAgXuqA
6JIJB8l7Pfq/PI640Hj0WSl8UAcv7lk5JB1x1LQxYvqN5+1AvC32M06dRtoI6WUcn88TxHMka+Ks
cOdVvvM+vN7iWNQ8FB1y65EzMXj+o8U0bobKg0nkd0AfW01ENgaO5qmPcsVhNYYUbCMxePtJ+cvL
zkqKZUKgD5FwV59ftAn8ZehaEDmzy0O5Mo05F0m2vjN2+ttVUA8xeORd31rvz6/CmB5VcsFVVO2v
ty3FUojsobl4+7tsf+XFQ6g8T0kUiAx/2bKfX6WlBkRsHo3h3JK66iwlHqBMcLjGYcX5k4ylt6/3
lxXEpzyQWF/RePHUPL8eyllbTq3mnOtW8iIgyv3LpoI8Ol7NIfrtazl/OYn5oH19hoq4BfVGEP5z
02PN8GlPlKhBXfGNpmx70XSGdjLHjrO06U0oHMu/oZNK67k3yyFLE/caNfZyzG0VwdgeIUy/96H+
8tprB35WwOEOHZJ0n3+ocW0DgpHnIexjK/qgvao51fC3P/dOswyhsid10E1UEs6TpdkDD/jG4RiG
946p22Ve/PAATRivUXegf/FfPMRVH4skHUtOqYMBbdsw/rzv8tL9ZMB5gbptO+vBz1MN6aKe51+6
HYPlBvuK88gRwUXOBkYvPrz9g/3lbdaMgJ1t4Id2PXhxa7qx0yWObiQbVvQd1edyJjooVPY4r4cg
5ZA4oVF450a8Low2bQhDFzphzNi8F2cSXVi6mIlSh9SwZnAa42LvbNlUdFlN6LPPHdZsJPxzHLvH
f/1tA4fNTQhOKHyCF69eTJh1mwXByFE7t28SpqEf8LptYakqPl1k2//glFp/f/ui7ut7DM3Gx+6D
9II9/OWyUqdlvHWbWFZU3erQkgN0Y2q2tNl31A5w5zFIrSHi7C1OgLqXiAsbEfIlpN3+CzHbGUfm
xiNXd7ETFxBsjMUdvdUAypk+8ZTRGGyca2Riy+0A5fRX0kuWZuFE9GdiOcvjarySCC+qeXWS4ITD
Khx3y1WJR+GdGuL1YoMggYLFRrjCq/6yEwPXTTe1pgtnDaM8ASddHCgaCYuP0vrs7fv66lK/T9U+
dWfgo1DdlK1/LjV5lJVZUus1LN3+bjXWfIJ4WTJkRGz/9pVePbBUKHSVtkkzAwj98iVJdYmfeKLj
RW883U+Oic4q2j6hbTkNfB4n2hvRdB9Jz+qOb1/5tUyDh1U7m3pLCkmq1LZl/XF+Z2MQMiJpIAxU
YX+qnIRg44XOcqtVfbouq7opKhR71spQjJGEuO6yrr51EqxQQx/7cGNMd93V2/Lx9id7tVcqPhld
aN7hTSisXuyVdlCStdaBdc5AE12Rba8uJCCP87ev4v4+uj9bNDm9IF/e9MM+nXTvxe4F9ZaUd9LT
wrlGo3dMIVHAB/GhkBx8Bp1fe7+ov9qz3FRUcm7RDxKvxdBR1OjpF7p/CzZECwBigGdTokRP2m/B
nOsfkHln55BUMEauXJoS1WHKbfuTZZnxA5ncvTluSBDYpdli8D+4WR3RQcTgHjrGQtDvTcbF/VfH
fRtayI6Z3dCESg7wmkx7dMZBXwUZidVMt+kX7+w8obe4eCkZbd3UcvAGGULfkOy2h85xkGm6ZYv6
iI7egBh/oB9Jwkfj39VJkdgXbQJG4zw2kOx2Uzt0ZMty6OzO4HaOOGUCMt3OmsCKGH6x1lv7ZhJD
dzowYPQ/lnppoz2muz5+EmaS94GZx59S14SMJWWZBTvWrwZdYNsuyY71h5gODuWMnlo0xOD0wWX+
iIrI/cZMBhfPaMXYkcphpsNNgpa56cs+ogXvlhHiZB9XovTjZZvfm5TWuzLeY2o8t94tvSHVsI68
J0a37sU6u1vOeJvjz1F1UFVhuRTVFaMUJztfsxwHjkIrheJGxP0nRmgS5xEnWJQFcJASPkemcHyp
pQDVW3Wc/PxUKSKOJoFBqPOa9hPMwdY+aWqEwns59shOp75aP1dNZd/rLjEPjEUxj688CxogJmO1
HaJQE+2Hbmo+xN48PWq3mu0DGPPlW79GKSBk05T31mDIN08IIYLgonJB5DWn1XLHy0IGTzJO4Pkm
BLkYiFcnz08GN65ObfRC7Sl9EV3AvGxItobPh0HStzhL7FFyM9k3+QKTFH2J++SlfQvDlC7FwOmP
FW43Iwxo2QUc7LcV8TO7YHLrKzR0ZYBbw2JyWJb5hCOurDbRBQSt5sz0JF7hjtEAU71sGLx9lFQ2
mKAo9sVJUpAwRHBwIi4TNwqO9qBIVBmW1mSXtaWAoGSp135tWeRucCtq8jsSM1yhD6q+ZIlx74bN
sESm4BwN+wF7XgyDpw0+BjgO74gNwSc40Y39gXm++dGt40R2C7LgryWlmiIEz1nRuaMFRVOTTjhF
jDaSQC9md9h4u8jatw4NYIShlntPjCEB2u1qHjnbDKQYCSLSO2iG+R7odPBIJb3l14ymP1beSue5
lx43Zux6VN0tuF9zJNWLrpS3WHURVhTnSMg16mWikXgjd0lpgp+yVuYr1l/OfH0iPCQhrtNcOFis
fi0ToZukQSUj7zMGwXxfD9rg4EurhDmtpwjmEgiYqn2P7d8+djHi6ouC2vOakw1hqq1Vo6PjTBC7
72xRr5fjbewBSCUg4Nvzgxd1d0oKV4G3Z8QjacZ93nv4G6xmfW87er0T+qz5qDEpY2gUvFyNAdkC
eVUx09ZhYv7Y8rh8K5wVjHFk6XOepe7GLfR40XhEqBVJbR4Y2m+ZL4UOATWi4VpdczovKE9cdCwn
jGQfGjhv91Dg4/adLepvm6cPJwb3iWY29Kq/AP+zGxmT2mGfeH51jN3Kv6/UZsbNECtdMEEjBs1X
8/yRdSfCfdknZ5XJ09upivPhYhMQkdw5OO0XBiKYS9/e2/5Sv3B+t316tgip2Oafb+2UoEWFhwOD
2H+xdx7dcSPrlv0vPX6oBW8GPUmkYdIbURQ1wRIlCt4EEAiYX98bVL9+yiQfc1UPe/Xs1lWpkAAC
Yb7vnH3KzHrBVo7Ew67geNbJiR3oe0UbhUD2u8iMfQ63SLcOL4UcoS60qBuwyg7x2iTxafG0+9kr
BR/3pgdhtav7yQ/pG8VXSTrWF4pW6b899/IjqIhTn2YnYyAeO/wRDsBX1kxEY2VJsMVAatnKF+Oz
5Uj7GoyMceJk8+6YvVyOYy8tF9hnnDYOLzcqCqy+R5lXJcq6jvWyfBntOd/jHcCJFKTRiW9jOTsc
blQ8nTM2Hhp2a9h0jjofOYuMpi/Zv6ZGpJGflw0guLKaripSUAlxjLwzvM3+fUdPatP6EUvf5+Pp
3TGDG+Zsy0bJNAFrHvceaj+ehnnE+6TXmP+J+vHOrXb2fjhZ9qqg730bE9t5+vya78cw12RXRmnB
NpGpHN00/KAEAmQ9QtrOM3ppabMf0VegHCW07cSlPnihhmGyvDuc3cCPLb/l761wMGmJTfs1pJiR
pmGKCgSvY2u7z8MQwLUna7d7puxQxDs7cyhAu3qaXoKGZWnny7bvG0zpTynGzgepxchrMIjM/U45
jfHoagZslzF1rnErRXc6esVyRS4HdiOrbqkHaHOjv8yVZaehi1hvV1BFfIT2n/wARhEjc+KYfDEQ
sno1p8pPtqatHJRJMitv/Qhqxsoduwo7pCHm3egERbrOCvBtG3gI1Q9Iu9A/Ss1qXpyO/S1tVwg0
bBaRmkgtwx1CaotuhoNOEPHOs2L1m7L6MK3MbsaOLwewiYSOE4tBfEYChHias7Te4t5XIhR4/05V
DT56FYwyCN+Gycs4PpXQVZGuA6woBFrwXJaueTmW3J2mBjRNSCWqE0P7g+sxZ1Cz5ZxHf+2tAfbX
q4f4kM6IfNjABAYu1gkWKwonrylDjZltzcDWT02ZH4xsCxcLJawFTeYvXsvD0ZY65ATPI/rbeb4e
WdAIeLPqayQn3Y9aJuQCkxyyRrOaXbbZiFiLIzUeI/dbE+jTGQIwf6My3VpnoPvbE3Pbhz+Ohd7g
8Mtz8Y/qGJoY/KCyORQJY0yfrCTIoZcrjwKW684njtkfTCvIV/m2EXzQQT42Csi+HBLN8rhWAO8g
FUJcNv2sXyDXFPxjnewiSIknbtD86I1z0CY4bGlI/OGy/fXG+zpLUs3hDlUS4GASk+tGF1XuQlZv
bFO5bNCjON2ScGk+JULD7RgQFg7YHEUhnJNUTZd8kSxzU0Y9i+yrMv+J6dsq6HFm4gmtk3wAIWHP
YQujZNzOpfBv+G/aREfbZr9RTpaTmAqP8TcaW9qfvaakf2JKey+l4VxvwirGpWW7Fq/ycJApPlyC
LBMj9N2+/ZpSkNpSmwZ/CC8q2MRRW2Kfs7QwVkjACCuiQJxr0sYJ43aXrQjas8/n2A92kfwekMwB
R25dX2zEfw/61miiABUycqeqyVN2sbSeVnTF4hPHevzDx4vlYsBi70NDC2vycX+yxS4aNN0wwO+f
0rPe0Gu5mVCc3k0eodogPlBDhoObJT9mCkBybbjjINBll/GPbKRwvSIwONmnbeQsdH+3vNfZW3jn
wmb7zZm8M0A9edN4R+FofEoLEp7DOR1IIrG7hMhlx0wiwjnon16AmZxtPO1u/YuDr/Gam6PHWVx3
qnsct0TVTEFymwPlB7CsyS7a+rqO2JnQLvFkzA3q99xDEEZmq3B/k0NdzFtobzGfhpk5p3qeb+Xz
g00G8ji6rKzx1PNtjN2HLyiWnp9FaeOEyIIJt3I1bKzaTMgL4phZIeHzjCdqc+a9r4E3Y3Yax/K8
KX37a+pE1l2u7Cq+Y+tBIAl8lLq/1KKx/FFNGJfXTe5Rpwj49f3G6wgWf/C8THgbVtS0/WNv+FcR
jP9vsjBd9pn/vYt/3wLDrH4duPj5C39c/Jrzz3Kk4mBFfdxFzWEz7/+BYWqGDi7dZx6ElL5YL5Zp
+D99/M4/rFLIbvxlG4aZi7/1nz5+4x/a8Yv7ftEC8Pedf+PjP5yTHba1S8fdpA1OP5xeAT/h79nB
iAHJIlho2FKYz67hzNugqc1NNpdkZFReuf7rydz+GdV/m8DeGlP/Ndj/XI9fvjjpEZG9UT7/vl4O
SWisEq6H2p74VS3CndCYsblV6FK20lVyh7AOsZnlYKxOXOcb2z7iNwBbgE6spnM5jPej0+TnaUHU
nUZkywapZ5Wd2J0crsZvv9Oho0xH1Ao4EzrLc/trrQqCGs5ZViA889rvoh6S88QSQZhOQpyYN9+/
AU6LnPB1XjSG0bdV868rGX0HfL5jNVJBInbDOBK4hPedjYZff/dG5M6fv4LDtX+5M48+1aJ6YHTR
GT1646lZpBQloSabOYWbKWOmpIICyTPJp6t+AH+VWpp/4r1/cJNU9rmaAbKFBeJocwPGvESjDLyq
sjwthGqwuNbzfN2CGDyzau335/e4YC7+Orj9uUmGiMmH5XFsOz434XKMmeFyDJdzhYkDGIp6RLuK
vLamqvgt48zHjrw3tAfS0YxgDWPOfRBQ8395eo2LYbAaNkbx1BrVxoUJ4IFn7ZuMNI10xnuT2e4X
Qiitn8lQ6d9F6kCbbsBuPmRlbYizz2/mo2fHALEoBi0e7OPmfJsSUuUkjQhHAFCXVdvmu5LMm8sy
zutN1ZvuiX3a+6FPIYg1dRkglBjeNjh/DUgngxWvJ7RCHD2FXwnkeU9IiL5pBaCAz2/tcG+yvCZs
j2xC2fYSbsUG4egrM4rRx9UGyXHKwHQFQXZGO7Q6cZUjKSGXYYqlycMmb7FLIyc8vAz9OI1gLi6D
MW8Exh4AK80i/2VUFuGANfYhB2DAukqceePAxtv1DTBJlHTuv5ISvv0QtoYoEWj/+AtS5PCHxJ7b
ani4mlBTlCZ9xQBtKPpeFCOJ9F2KPtiKA+PEZn/5oA+mXBRxtHRAaC5HbIzyhxf1hha/A1VKsvWs
LLT4+kEjaeStAFpadaYb75QuyXpMm5Oy8sMt4Z/75TSDiBMBAe7bo/tFB7EgELnfxLY8sqsjSFEZ
gXGRVpqX0JHQcCJvuM7c1rzogaghH/SA3UXmKb/pu0mPZ8AY05nJLciBb3vXv8a00UfIJeusCfMy
xbQECr5EpbBKug7+Vxxo57Pun9p4v3/ui0xvoU07KAVxPh8+d7fiBFYJvF8e7qDdpExB7pHuYHmL
ofB6mKcwItEiVnF14o1/MOCXfBNWc4f7Rhl1NOBlpHmC9A9y0FwvC4OybS5kj9faquL06ygxTyFo
qlYSQukmddt2E/c2lv/WjHeff+Dv5hKfH0J7BP0wzVxafofPYCQioATNvoTdt0QVAWyjuyS6EAxz
eWJdezeXcCkCkWnlEi+DOvpoXSsGoUzpeHWYV1BWRFFEG5RHpw6x76/CKOJzQueDHoYV+/CGEPIn
NmWaCtG53pKMWKb3IzyS9b99bFhCCY5Av4EoTD/elUljGAEUdASt4kfmuFzmu8QG+KwrYno/v9T7
L4M1xQkoBNCzX4johzcUZUIlvcWliBzD+D40traVMI83ZYaNJph7RE0FDs4Tsqz3HwcLGsVraKJ4
mYgSP7xsKloMmyYGic4DkDcteJCxiKpLZQyc8iV2RwK/YTbKU7MhVWL+0wfzIeh5ne32YnWhBW8e
DZTZcaUliiYPOVl151Gc1RVFa7O/TVMdPxSa/pTKOUjoVdeP8d7FSfpN0cu8qEXc8w7gaWbX9uRj
QM3mBZ5u+1WjKBG7KTLc2J02qeey6RCYSF6tUjjfRA97eh/bcXKVdGXc0fMz7W7XJMRGYDTMrE07
GdVXvj+JU8iBWLRLfLLQwpgOyBV9LEjpHj6C88Zq47ssCmjhdaDCK3gSCZFpODaRWfnkstyP/UyW
a6f0H8KfbHYlRgEQewpaUPVQs4J7OTuMIQxo07zBzEzPTOkjlpHRluJrkFawjeomp31m1KnaUmgE
uOm2DXTZOYuEc2b3jfYzSkfnKzt2jMNspWitNXN3m/edUxMUk3pn6Crtu5nwxAz2JIiVjn2Gcwk7
tKATAgZo5ae6oP3c+o92G3gz1s8YYbsF7Bx5eSTt9dgjv1wPQ6T/JEHFfLZxnBS3wkwWy/VEtumK
XgvcRwTJtNnLiBybVVymy5zutroTKir6uE6JQh82NU5msTGaRNSE5Q7JlVd55mOL15/kU2h+06qG
jE4FobLQu0/TgHMMWLZ/pZkLIHmG90pyShH7VDVUo3nr1MkJurYzisAk0nn94wCYOgiTMdGA8cvU
fu5As2CMavQJV3zXKGcD2aH9XurYxsI0rjuOLyOW8YT8V+BJAH+AxoISTsI5EQTAEpXCkzArRPjM
5IMOy362gQZj7CF4UEL8ocnpxQWOWrI813CJ0zIU7Fa/DikNTdZR4JdrtwnILCjxTPG/bb16Cojg
Jjw6aDV4w0EPumskvRIVf0//JPCAQsG5Rnri69n4BDSC5JDax6GEPkUfngdFJukK1PL4w4OL2KyG
SorbBPyzuzAhGx8Ako/Rc2vbYr6eSB5xN6REc5jIIAnukt4VMhRRD69cybrr1+4UR2fuNE/ulqDd
rgsbR3g47NLOoOUYxOkmB6ofrKIomeJNT7wIYdNF/ht6jIhDy1DFU+E6w6076z3MeBy2foiuN742
EdAQecO4HrYxxkF6+DCCbprStB51Sp/9Bo9us09KC1pX3CHfKKnbqW1ASSpbD9JzX4ZKVdc+XQny
lprKWFIbOgZujE6jw51cpb881RvzKgBOjFWJ9/MAtx3qlk5kVrzxCyDaQDS1Bk8VLbF9H8+A3/xp
dKpNmvm4IcD96r95/Gy7pGwwxM/TQJoL0HAd4ys5KhsJtiVYz97c1sRpWy4qQ8fQLtDFG9V6sCOi
yEdCZlBLJakDWFxVfPGJk9qXrgPXcaVIYuzWmu0SbiDLAoc0GElNrknW1nFOO9oQbyqtcIZVJ5vp
JbMcTAutJtJbqZFctpIoJiSxLaU+rFwyJ7+ZuL5aGHZFS8Q7ULqNVwhhgwCmx94bPT82osT7pZL5
dFcOHCN2qnHjJBya8qxB9n6/fNv2zp0q4YbMUuqZyK3gqZv5oFZGDElg1U/VkGJuDVQFTa4MXgP6
PDD/e324wKboxKvEn2AXJ4nABTYMJgWELo7rh1T2ilo2RgyN4Wp2lxT4nIkKgV4gSnBbdwlfYmZw
xyrHOtUl9aMp5xypAlDhX46c5XfJubjeDapz5J4Ar2htxDrCM2kpTgyS2qMVZhCF7t0qrZowJrYC
M6rKyH4ufE9ByxhGXe2TTkQ3uZ3aHRNAhiSdtAwd8qazTNVGMmRE/UQWnOQitp5MGl9fminS5c6Z
zP47jURR7OFPi3xjDJoNB7c2iR/A5tduyOCYse0mvbiSUwtur5q7/DXxkuCKr7L5nqip/unC2Rkg
JtQomRqDYjoKp1Jd0DvVpgtOZMmN7gsCFXQKsiZQgZh8AQcJZZhqjfm9z4lPC5MuaG4yKSx0ENUi
+zEoZl0ZPd62VcJRPt8q1+ks7BP26P/mdQ7V/SBzB34P/BO5zuEiE08Bj/YXCP4CogHjZg3LwXvs
NK34PieePq8TzQC6MRKLp5+TaIb+nehO2h6S8NBvnAPziNVkdm7I/oWcUTVeWZ9FKoXLkUIIKrC/
WeDdqZiPl0RPDGVIqdv5qcj6LjbRxMewon6LKT5tTOXjBh05pZOkjYLOLwnmZEHTkLYgdNf2QtV4
hQYxzhiRjRqEYNJo6OuibK4uM3fo9A2lMnzrwktsJnZvTuZVR0CHtjPtOr8R+UjcusDZrlFtjaLH
iRpMF46VqDMA+VbxxAImmYUHp9mQNUzmGTai+cXNqy7ZMEKnh7LXBU+jbFnKJ0M18XZ2a2tciRqs
xbonKrnlT916gUbnAqmZhFuLwNxL9yVKVEQPZe69+F6UW6wHBHktBHameCNp4dPybs1LxD4muebF
cgvUR9qvwqbXs07B3eerNIkQKQXaxEcZ0xdZya6ev1nuTBCKZcM1RGLjWb9LFZWkEkO/16ilzEyt
vVZUz1iztIyQ2tonpCtOEhLgvOa7MnpRMjlO9r0N3rBYydTKcNDreMRM8s1+esLTX134E2tPZzOF
AkdFv2MFM3FFPGCTb912rm9bnezfFUbIxlkPJWniqd9bv6x5kBsiU+vvJeSFmyhB8rCac6u9LXLN
vIKBlbUse8Wz52rjrZ8SKRY6oH8p48Pu2DDB5FvaeCwygNO3NCrqfUouMTH1NQIOYVVKruJa61/r
Jp2fHSexv2i1PVyYHhI46qVdm2wqr++eh27ChCuSsl+XMP/dK9uqbMjzszM8DbPBqZMHp1/VNCGm
0Mj8Hq98M/8Y+6Az9omY8y8o8kzmVZPlhoZwMRFXU0hxKRwP5IITUbkIBDpUUyxMO1mBZkdUz54X
LDCY37WeE7XaNh7AnrqnDrX2l38nZAGefkc90gzY01YDCE8JMJYyU8bDXE+RtRblND8BiIJm043O
dJ3VAkJaC64lBgDToN/OJGkE96M9VDVZObX3RQwNMzOmdhcbppc4NRwDI+6CbVZFclxTH4t+9KbV
/uqGLv/iBobeIF/szYagibp7LJOlyEPupfONQet9IfOuOWedAwwIOWTU1sboY91hayiCta2nrrcS
RZ2SOT740ljpppDJNiI4MdpkcNscbNuo6c/1wq/3otMJINIyDYiBSf7gNygULIguiSxYInHde6wo
ZnKJFX/Jp3By84ViQQOKQId4T5Jmmb0If+zQqrUTuBfUgJg701KkF/ZEPMcGB3pwr6MSDCAcmMTn
0VLqHmTEX8QyngyPBtQMnOAKRkhnZ+XzVDvm/dLr/dWU+vTF8OSEpDdL9REoEQGYAEKwZXEQ0aNn
QFhgZFkISHy0Cs2Mz4gsqO66tEafXHgluIxMT6wbkXQ25mYUCID9hpj53Vfx8JgClV7SkCb2bDLr
BT+OjYAIayfQblvAi4tl2iTjvSZBaAXXO/9l5zqbv1lOzd1kRCa4VSCW503bTPDDe+XTgCZJJSAc
Jlu2bCXtsU1ugfteV6Rl3WZatCQrdF7zCyATIubaMKMU1Ug3A8GIFUHJseuekQnZ7RDnmmB+pioP
lTG5ZzXlCN5M36vbcUrYqcP6bCjOjp1NnLjZTTeaOyiCPU2KM3e4ezBbRnMywG9Xs/Fqs118petH
sEYDABCWUiyooI9lVFYkAOBWXjtDnQxndT6MGzLi03HjFgVtB69Hrtq23mSFutIXmg+T6avwY6I8
beI+sIvkc7X28eBrpFMZqbt1VZ9467giwZQ6IWCAUALyZyy1EdlPbIYId45yjskBuac5efbG0IZo
Wb0rdNq5tfXUODIPuClKZU8fp1Az2pGUlHkpx2mTrt/ZaTTB/6bxbpFx2dPMKCY52etBCHnlWdPc
h3HQsozmaIRzi/WeHTr/9ipqHfK4Is1Sr6C+QT/GZEtW7IwXBPzYzu0ZFBX000lrRenKUWj7V8pV
45fML4dLHwyGtUKmmu9zA4sbaa+WtxeVYsCRFWvf93D2zwP6I8Rf6cBRej5NYM9SjN8jk6wVkxIX
pBjBfpBGQmNuO0fIlsMcS/Wm0ezxLvKQUSPCzb0vdPs1MtFr36gpfPUzga20VSD1INB0Q419AQSE
TI339lQxs0GzNW7jenZepSHZ4osoyVaEXpS/A0t2PzH7++N11s3NM6jgnv0grj0KXBH6WigldVPe
9V1pfesBeHmhbydob3yEJlWYtgG0kUTv+HJIKujzTcKam5BzlEElirpmfupka48XZktkxbbLRuva
KCqnCHWL0nhYkKV4NrcTJ7uRYe/Ck/fsaNOx5zVY38pyS+QO6fbBOMNt18ap/apNZqDWvHzjBozL
lFMDa9W66LsMCpbeOee0/lwbtppKuPEqSC6DDjDKOqldhL/853L2JkZdfcmdxPXXBM/lPwVZXldj
VslLsMeDWgnRujOpIk3xjEZ5vBviSHvNfAFtbSLNKj+3VD4AvykVou2anevVHC9zyhBlg7FhnxQA
FcZoQvq5aPydKbzuOfCqojtDQJ3updWNv4JgsqYdyvMeYrOvpfGaZjnlhcBy4he7t3ReWI3k22V3
ZIWj8MGykpky5Bu09DxQgU+MY/NiuiR8qsI4pnJAR6yIJPxSRNSyrQRjeJaAs67ZMNv5j5mv2FlP
Wl9eElnG006IcrhGiWX/ztrJfiXso71ANuSpMzZvnOZGZIBfTcKeHrGjM1+4UUkUS5NU2Q2C0DkA
UtcVRNmIKtm3kjT6lQut+rfIuwzesSfH+BnTnk0p2jRMe626Vj+nTuH4IKxiYgwAabF1HHEQ7Gsx
EjYQdwAStyoTqBtqsBrFjpUV5rFETAswZQYzuMm9VrsY0X5zVzjrmXtSxZlZA102s4VrfkozyQTB
pvFwnVv5/H2UUl526aR9F2OpfS+oMvuhPdYEfSbEWFi4BgSBWwErpwy1oWnFeZ71U7zlxNj8aCsZ
ecv3P5lhI2tIQn1Txv61bVT4TQgMmjbKH2Br0AvQf8nRt8sV0VEcmWsrie6LrqvjsDCKJQ+0NbJH
Rw72t46PmHQ8KezXKR3me4GUIQ6DwgZ73nYLhYlAQkeisIt8ajGCEwgxxJN2kTMJ83/ntf+IIqkM
dqlto3OwyMiiWsNXQPyLwcXCgTCVfD9Yyr8MYLHxxFWS7K0W/2No2wmBirLqrRfPzWhhQBjrqj24
S0eRmdBm5x2xyQ2zb01GS1UXHi3taNThahOcESAqovy26rKM5k4RuCVR1W5frlvybq5phIH2KuwS
drCQc/c18rr2RqQWhWo9b5KIapBLYFopqNaEVWm2v1KSrsi3Y7MHbnfU+zuiZ7Rk7cZ5/o3uDyfT
dJCBtW/5mFljatAFG71vcnGeZPjD2My2nC9XTmc4gt1hSSAMf+rLG4LOnJfUoGWzauREmJZe9dkT
mWhoh2jVwpF3ywh3Qxyjd2dIAvLaGRT9ftNB8y9ntvYEjQRp+cISN152Rkkw3VKeTNhwDERgVyKL
nDXdL2cTw0qt1ras0dMzLUUe2HQ7uhUt/heKE6YvzqmlZBccKKZupfUcKEPR2e58qQH+J/lYUVMg
NLnp5BJvm7K9H1Vg5A8j91Zth15biBVehz/HcjkcWT4A8thSyQCn2FQvrL+93GJ0SK7GPIqdPaA5
r9oTP+GwA/JIYtsk8TIoMxdAb1Fn47f/gAZo6JXUeLlUFG/RQs73gx/L6/8gYxznVDnQ8i0Aj691
Fu2ztqBGsv2XBXOMsIZl0UZ/0+Uew++JeemieahBrecAiwdqLJeaZvXrLvPya1Fq0UOUud2J5saR
2ptOGlcFhOTodLTxaHlH9XJblMCiSuixgS2xCPr6NKyGrGix44lsg2Y32hsmWLOCsvA6rUZz25JK
+G/bEvwIOpcL+MKmZeAedbQ0x+9qKwYiN4+9eZ6K3qBObTnXhTNWN58/5Xd9luVSC/sEZCvN6OPG
kdm3rtbaTHE2Rb0LO09qYun65kSj7MOrLMZ7RK/0co5xHp2D8V54bPIJ6Jw3hay1h4q4xhMKj/dX
YQ8acJTAfr5oL5Ym2V/Nx7YPsgpDRB0qpVJcbBE4O6fM8n/dNYJHxHsxMKbarukfW6KrBAHdkEji
TPmXzsRyI3WMGrKUU3piJLzrGi09FHIU6WzCIOfWDm9pyiMKHmJpX+tufD7P2BAI9ssuDK+krDrL
YNNjlDrRx3/XM+KiFnVqlIxL680+6iZbiFYbg3WAQjfnt16xNx+gWO1ap3oRxF+tOzqtYZR7xYke
2ZGm8+3r46EinLGQ6uHcPHqDuhYtFUW+PiL3kDLGxUCKJV1VuUcMni+HMe9MG01KZC7C7rZp+4ua
Bo1O4qffrGctbk48ird8leMmFgxtg8/QIQzmuInlgCGqOWOIkKCk5j7vCJozFTU1ErFeezWoS5Tn
EItw3IFGlWqv7LY4C2ycBHmyHOBU2pBd6v0mpqm5mIImossTFdQPrMo9MWG+G/5A8N4+LmSodN8X
Md3fw9+AJBr5sq/BBI7jF0BOYBEsPT/7lxMGV1k0t6gM3swLR4PDiSD9uk1Zh3Zp+lekuX0bM625
+7+4iGcsd4Foy/SOJkDV82HpfcEBxsrtM0zDxS0UVP/UcFuG08HLXe4F3RLG8gXufzzQe2tsVQkS
juZob19bpDdvFTPMJVtsbdXRCVgZQQvqqyMZFaoksOWuzyHlOJlJLEpWnZWOmV742LQea0f5Pz5/
CEcWrEXV4SLFcTDvgjLXzWPmgQnrEihPVodN6fzW01g89424d4e5vrDAgZ0XHfHIs9NTBfEGr7+C
LwS50+uHazfGjFrbI1VT8m6ePv9d76aHt5+F5AKlFIIf/Ujn0gb9ZFNqr8OyMcptXKcUtRT4uSWG
+nwWCmNUBSFjCn59ft0P3pa9DIlFr0mZ0z+aHDiA4DcwGBTQayn5Rz57x4iS66CXp2b499sARgQO
NdR7DkYoGmiH3xLFXaXNghA0kZf0Vhsoc2UxWZuyoIkswZCFKk7BvuJLuXYCfJhEf54KM3gTJB8N
zwXYAm4KGeGyGzr8EUUwsdOWdAWUbQKKNnNzQ+phufJ0zM8Fr31vTGNwTkln/NFo0vxuBePvVroG
kh8qRsLUkpvc76pNIoR3i/4Uji6GcPchmShhIczXjPVgDJVBOoEdbI12ScwmO/aUGPWDAQOGH6+7
7+uIRo5fHLXUSW8MotiEYfevDvTbe5J4yo0jEYrPXqQhBkf4MFqcbT4fMstrOnqCDin3b0sJo+ZY
n4O1RTY6xZSw5MovA+G3OxxH5j3CHf1eTMGpT+ODKRgWE/ZOrIJ8JW9yyb92IBWNVyDMZknirjDu
0bX1N1NlWyfu6oMPATu/Cb3AQdAOHfFwXKDpSDMD+DA5sUI8AAUVzFhxegNV3DixPTxi0rzNQdgs
sFegXAHKd4zHG7EBM8PgpWilkYSGVQIDAPxyQd4i7SsJCVIOukFBX+dbSc1mB4jqq5FGl2xVogtT
iROTz/sn7BlMOewO3nZex/yTphC4S1UJal0zsp1NACX9zTI+sZS+HzeodBCusIlkGkAgdPiEA9KY
SU1oEYYUeIQqrBJrkIDDWYVk97quKJp8Pk7fv1Guh7uUicZChP7G3vpr3NhaDnbQ5Hq2WaXbDicr
wGEjWmxSpwAyH16KCB/WO2yAyOYOby2lHFqIsSlCr+/J+V0USXMOgw1Wa3ZinH7wrhZRGtL6RRaJ
PO7wUkFON8srGDGqwFFH7IW9SwC3nrjKh+8KxAXDFFkVbc/Dq4CX1/Nx4IYimou8Jqe9qKgFhXK0
ac25uTqxAfrwAf51veXP/3pX5ANDQGwFd9X284MgSHyFsjzbJmN5Srb70aUs1joWWgtemHu012qD
LhrApDAMm9Zf2ZiJwk4W7QWufvvECe2jS7HQOZw7A6yCx0iS2Bya0VA0s7JG2nvY8NHKGkvjutal
tv58sB9hSZY5BT08xwpyiCgp4WA6fILQx+kaE58K3dQ0XoRbo4wFsHjbgPDLtnXdumFf2v1jbs60
uLt2wtiVNbfE9UVh5jSiXFUi8tcSsTl9EdmINc4K48Qn+X7wLj+SQWUgYgucY/irLtk3Nj2TrDvm
gGoMuNQx5eUTE837x46LHfcDFBg21aSAHT4KCvaItSGQQuVoyl0SlcVeCHde28QXnrjUu6Okv5gx
2e+yDi/n1qPBVKe9W2BFKOjNzlW+pp3ifR19Wo8ToPtqpRdY1ULlT6d2sR/cok1/jnURvCUay6Pr
RgG6I5vNdKimgcTSKo47avuGPBvN/MJDE3TPy+/OGerztalsdYGXrd41bkREQR7rlKXqigRymipf
DDHMJ17z+1+3cN1cfuFiIjSOn0pMxG6jSwQHrUmMs6bH9VWvU0JIiMo4MVG93wYt9DLGE5p/XoB3
9K7HOaUlWBNpEXmtQqpngc+X3R2Lbnttmjm507Svx/Wg26e+uPdjGU8iPgPHYJaEI3C0Y89AXJWi
QaFcC7t79Adruvfb2W1P3OByA4e7LXZ3fzyJjLR3TuPGgTTt5yPad+qt5/NYomfrKXsiNIPcjHCN
NqKChLsnKcxdBQU98s9nlg/uk7oM22Xbg18KUvXwa4LLD14Y42HIXjrYBISJb/JkjB8+v8oHQ4bK
BDWg5SCyIIMPr8JE2SJKkBl1b0vdy0ndYYgovzkF683nV/rofgLcKAZGHlZq92iinEQM2EVT6D10
oh+jplQvnh40Xz6/ygfnTATj+BaQ7VPvMY+5031BfEfvcUMtKvcCwYs/rj0YRus0D+KN2xXTGmB1
Qs0C2PDoDj+l04FIQd20pSKDbDCbJHoLma0//2EfjSdG1HIAg7DH4eHwQefGQI+C5l0oRuFcdiim
iFWnozF3I601vmiO4m5UbYn1EoBhhDhx/XePn0fCgGFWdj1AYsdzA5NjG/WwZ1ZZpvLHRAvyK7id
JwMGP7gMdLTFuLh4N9hwHt2mNhQdCzJxD6gYyIyWSbLDIotGryqo6pMY55Ns4SOSMZCnbcpk/mEb
idrlKPE2WtrLDfG13mNC/+XPA/j/TtP/sXy0/73TNJxffyYpC91rRWDItP/1P9/+wv/Oi/b/ofJF
pRx7C6J3czFT/TGaGuY/0KopJS1mlIASqvVfPlPjHwq4jk9pE5b9sgP6Pz5T2ycvmsg8tMe0sYDD
Wv/GZ7rETzNe/msaXhhDC0eFCjUnNrZY9tFnM8W5r0HSXDrwtf9Q05DFxRacUTl/zIjN3HPuxQ6e
6bT50whcVu/9ELlVr2DbP7WVLsJUWPm+0IJs3fovup3fpQBB4pGo2cbuLhUsmhVG+qu5dqpr4KkX
XplVIXvwDO+5d+31iU7Drd7zmYa2smA/dONF0XZnTYK8d6a/5mSEq9RXLYuthggDEiHg8/K7W+o/
6yE6s2WLGzvgY7POdZJsElNte3uTFF+T4LUeL1TwVc76mROdxwMun/TS8B9R6oHv06eVIEhIJx0m
mnYBShdhOT+D5oVfR8XmSkcHuIpoQZRpeStJWNKxtfq07lPxlTiB/ZQTHNNvrSi+6Ejl9OwpzOaH
ubgy8a6xJx5WjvYzy/XHGVTEAK3bD5rVKMozLfgylJR2Tecma5/nCpRiAVFiQigHkSBOzuOxvoLn
37rpDtEzibpT/zUumx3PchEPBinlj2tTngudyEIfEVjnvGqx9kUKGG4T0T+G1n1p4x90JqCPcS59
gBwRFmZ2ZkBgmAyTsKjodkgw1iUmuir9KrGbs1mPiYlgh3FVd9luzsefWTvuStWWK0UgzzQOl54+
3CRTu0IedKbS9CVvt2P+A2uCtcpJFyZNZlVp6do0d6QK3U2VcRYoLbS0GxtAe0jnX+7xUmZ3MZdN
YuSSFgqI29b8miF66CH3kxFXyPMFxFIptZ16AnEKwtj2SV9fKkKrwpxKghO19+T0hZ5xG1X0Iz3S
itv2NnbVQ+vn/Uo4066zKmeRDUFsnMrnkc0U/KnpLq79C0vpBboef1X581aXqA+oaG2b4X9Rdia7
kSNptn6X3rNAGkcDuntBJ+mz3CXXvCEUERLneebT38+zapF1gQvcWgYyY5A7afYP53xHfepIrkas
mL3rM5eUwDhhrNqPpn4b4C48UY3nJX1Vu2ILPJcxMHOO8a1mN7jvMa6kJnvhNCNfbREvHcQcrml3
KgSsPWRJ6172I4L38oj+K92MXXWxljPq8Z/Unh/I3/DKFolbX21DbARm9gHVyBuJCQIbe0yGzjXK
4xLf2maCoN2T3vFFHNlLG8ldxMo6Z2tuquO1Q4PnVg5eHcJUsVFaXcLc509MqrWh5W+9GG5hUuIc
HUm+cjxFbx/YlfjEyDyiGEOqm+9zQ9lN+nReKvW3zM2PeNF4Dt7luusU+Mk94vqi3Rswfav2OJYe
2pLDXbxGMXscyV9DusQWRjWuizXunCx8DMfiJ45MvhY2Xhtj0jSe78FbhfkwrGP/ZYv2t2yrQ/zX
twFRLlZxO6PSmBUUEPRxBxDCH7ESvkmH10Mx9R8yT76xliIsd0bJmJMDIkz8eE2PQsn9oY28NCqu
ckXEOzuP86A0Adl2bEiJvw6wcd2QJX1IM1s9OI/2RVl0AXfI2ccVi7klWhbyl5QomOP8Mtuy8rSx
fUGMt0F7dFbVfKcSulyWH2vtJ6b5nmXXbEp2DZndnCBI3n9rIYnYfbF6ILAIOot/aU7zEGNsEWym
N/GwEjGTo1pIkF1vyD5aL/lgzk8copOn2ctJK3mn29ixXIdsJdcWR5Hbza2KlVMC+GvPmW5sm+Vl
QLm3GmK8NpH9HmpF446VccvAathrkvhGjzKNsPDGVcPutiAGLNjxPxYded+zFe2dfBoCK6rXXdii
Das0xQrWmHeSrUAKpDP5zER3xGtCkAI05xENv5KdnMpYns1CfWvz5UqayjG1zQethJ9oHAcFbF89
Jt99TNzSFBpuIq3vFqYnsVkpgVNLGu8kTgF/yp300BokJxbmfGWHo3zovaRFB32ISQQqtNsteM3G
Nm0CCy+fvfAaGUp4ovVrH5KmmZGN49qqDRJnzLABaL8gnKyXsn9ADpOckwLuWSYH3yFPx0XHNO6F
gyFJrfUXRLnFPiVVZ+/00ropLalg6LNiTmz1HCIVf+8HxmqWNSevbV9PgbnE9SMPRoqkLEpOaENm
EvMksVSdUe2snHi10qkbAnaUBm8P3ghAOiH3YEqQqLae7VYGMLr50jDeKEO8jYDNcJ79NtUJqSuq
KXcgI/4WOcg526F1/Ciuqz3ckxxRzZ+6j26EGO10MuKCRTyhP9VPIV5hT7Q1wbgcVVesB7wuo7TK
h1Y3+kCP+/EXdSgesZyk0j39IlQW7H8ctKJ8QLrLYnIdG0KXVqw31rNizkDFUpuDcRnQbcIwvV94
kfg0SlX1Ykd4ctKLQ1b3M5FGHh8ymUOowlxSkbJ9b5eGbw1rgRUs++jnWA3iFCCxIuO3PILUr+qn
aK6HPYr1W5It5dmw0+x3r5aKW5N/eQiz1SGC3nRISplrb0Ev6RqNdPhkcm07oYgO+NwpBCzxqyCz
F32pxgNr0VmQZnI1DWX0zTIPNwb7DVLlCmIwSTRGNE5WXMg1dilL8aVjb9+a0C3cLo53wIieJ11c
cK5CUq/M5jSolAb2q2B5ukUjr29gTq1kNy+/RFoPnA4zSzwEnhu1c5ZdZq0GVJ2BdOfmvMxbyLNt
sv5EfaIRfdOqhCO1b2tZ/hmt6JExjepDDeMIEDmxcemLnnT7LlrOcaE9rood6Hq5683hWbREHqOS
ZmX1e7azzwruDU6QbcvHniT5llZzazkDmvkgNE7QKTztHkFXmYekM7cyI6YjQSisTV5VhJupiw9r
4SRu1Q7bPHS4oZpzZWYHOReXiNS6fLo0nbkrS+bVdb0NdcvHU4REilINXbOvZLwahlY/8NlTOkCI
TeWhzkv7A13XeFzHNUJ0Bg3Bj9VRu+QK/MmumGA+Qh/tsHe3Ut2sqhHu0S842ywSc9CW5KX2caXo
LAWMMvH7ZmWZtE4SkDWuLtRG3WjuIhvCLNbwJN2YLXG75Njbx7ui4xd5jDNq+hCEYmtlzGB6dVvV
a/wIfYIrMRZVHnRjoXhge9StFeUyEIUxuzB2TV/vBONRwtc3hIWthBsbypMWy3Q7TKu5G8iPPZG0
kn4uydo8VVVXgZogGgxmxRrejHIiqFqzkPPhydMJXgLzezEFkt2mNtVdms/NW2vMq2tMOlFe6pgg
mlbKErtVvTyn66JhDTKHAxpo86fQ2I5W/dQ/kuT1ZaLpR2lMVtCD0wPanaOKQqZoVOUhJYozGJwy
eVaHSd3r/OguCTv2I55c20tHxFq5Ztc7HBeNXymkkK4hKcD4KAhVn2Zzw/quOLSJ4NawG30JOD90
fafX+m7GHXcYZfIuum42Aq1XzTctF8lmHbXYY+GdXnHh4cuRRYf9yMLd5KZQvl6QYcu9QVAsX+p9
TdiG1Cc4jzYaUclgxLBxrqnU3/S0IJNH7/KDrk8YtYtipUasF/trBaTnKo2Gjtuwu2E7gWU+z6WS
vrcyd/azZgKTElNBlGSZ1+OfFQ30bh6RsSlx/4ltWOVA1MkHUQbjLCrnKZHm1pxx5ERkFraWEzQt
cYmqcmii8e41mYstnyT2mUg5E/CGnXB+NTJGacv0IObK4FFCG36kYO+8ZiQUPF0IJB+y8FM3piBn
L3NnwZ8SVTuR7XTNFiffk1T6jNfpRQdKlfZgVIyZ46l65l496J3jq9hWvLnFrWBG6YcyaJC3FC2Y
Iev5jVqt/pTCc8VwQep0CZoAF4fkvGSWEJ5JHD2TbriX3RfPIIjXbKp9aUWvFQLkuggvHdwIKj8Y
1QBN4wPufulmgtwHiIaEFkfG2zqpwh9GwYdvtxtwP7/kbI3cA3HpWkuSHNLFqJ+FaOC6zavxvObJ
sGHhDeuY0QIwY00E6Ehbr07blzVf5VOWkSdbRiubk9w6FDaZhMRiB2GYV5cGfgx5fjz4d7eYqxL6
6s+1cohsIxC1fFq0z4rcK72+Q63bbajiqO9n38bBBDocwani11F/EsS+WikFJY5mdwA6Dyh4w9jy
p1wSv8EXih0SfS2k6jY9N9pbrTXNH6mNf3A83+1d5OnGudoGpPOZG81UlYm3LIGYaPEB0AxM2VFd
h9GbMV94CHagKlOPcm8oxZEEiQMznodI6YZDqQ7XOkZhlNims81RuuOviLe10npmZ4RoDC18Z2HZ
zX7OspGOpYWBy21hE15vZttVRMnOTHT9TW05IrrYsrAcZp1FnriKTq8v8fV3eXOJ9WT0Ed0mOJYi
59iBso7o30QRCGRcJF3mxg7bWnxQkrx8mRVF+jAc42sOCQbyrm6/6Sz6t5battueEEsw1uss3/BR
rFfg5eNLCsH7ZpuD2DEh74OhDcnNdnJpvgmzz8/x2KTnvFTkrcxhvzdVbiA/J/CDvmZq9pqaFG9T
vbTPd83G12zn/a+ReuPQr4NyUK1Y64Kh0foXnPDDZcjK9KDgrvxEf4vVdczGcWsQH7e4pizkg5ys
/r03RXjLMMI8aUPCxTR2IfUuhpXiedAX/XO1DNjPzCG10p0FtHBd1vNuSDEhChjDzybD1cAps/kh
M2v1uGoJvZjNg2rZhXYLRaN4gGSU8195G0VrN2RLJyaUFavm6AcM2t9h8o114hJYj5i5ad8csy3f
oDyHPDTLshnV1rghvInf8WS0radjdH8bpEmAoAFXHbdePu/bKDV8pwD9QzLRfiX5ZT9HSdszx27F
06xhc6KhHUxPlEvGRzNyUTud3AgniV/z1DD8xiqjqxRj/DMY6HXdLjKw/4XVOvBo2XG4Xc0GnEEo
tGAdbFpETMzLkZErd4TMnEM3jyE+jtIHbqL76VSeYp7aRM577T5j71aX8WXnIRCcXKO3ngulvXLv
di46pnYTmswtB+OmFjF9TAZ/P6SjgQ1OLHgDJlUvV+2PLEbL1QHcMwBKNuOcFt/LkPQPY57uk7AY
/ZJO3R9MpHgwqv1MZu9VKPKtsONgkoaf6pzhxK48prBXMQxPlGHZR1nNJj26eG+L4gGrecm7rkbP
DtI4VyVdA69rixPcFhNUnnU85hPtZfyzMi1hsI+bWn0b4nAvh9yfDG1wBQZmtxXrwVFZCvW5fsDv
iZFyWvl9+XSqRB6MSP9dSRem14VHV3rvIx9BGLNnWMkQtMJBekzqrfUlJZ9zyRk7MFFycEFVQ/ys
Jj1TAr2qiHtf96pd7cy2xSM9aRFdn1afRf3di8taUXmRB+fmaUGXXdsbLbNMeASIH5SJkYbd4P5y
PCmPSRPoosl5hxJguWr0nWplkBb2d02A8UtZKOdunlrfvnNrZEEepyY6qm5Bf5Wl9YXOas9H+YfI
ZsESJVT8qCNAMJq/LGFdOeQ489mg8tP+wYDrq/V7qGBwY47tpeE4bUr0w27f3Ju0FE+uk2fmFvc+
/3x0OFxUymsfdT5pCzSmsj4O7Toc1czSgobhcxda0m8dyLzYtgGiF8wLTaKW1TYKDOek50GUph+N
pV2irP6txCTisVyEnaBkywZWNs6ZsjK23EJYC/IyI9e0GAKiRTIKiRoRVVU0uEhQAhSi6h4jrJsu
qcQcLQVO6u45q+ZTODhUmVn12kaNJ2vnC4bLuOnLMtlqanYes50c7NvQ4+8X2XrWWhUCfbGJU3mO
QlVngdwDp0nBF9RhZ/qdXjN3kQssDPU0SIBTnNnk+pXd0UjG1dXaSpJTIABW4esDA3ZSGQj5mL3S
r2hNeQitpnpbq/lHm3oyYe6NKEG5qR854iHrjYOEq8FQ4yvHdHsyIus0dErJBE3TLkNp4SCa9PnC
Ltvegtb2RLwcK6yVQ4K++34BYhLnkrHl2eI5cG37Jtu6etUncNcGkUokDPUEb9YYEuYxbV01rjFp
kKl9Uhg93cCXj5sIEtGm7/qHNlu3VhI9FiUlPkLa14Xe229W+aCLiM+rLFaV0UwHmMUog4J82bKK
XrJKz7d4U6yjhegQB0i871Y4yCFPaRvPVy0vzOeCOWPi6EoQFdAQjDy2t1XV2IGolnSblvY9iaBy
HpUY39QUXcVqHPiXvHInnola55V3viRAjB2bdI7ClLsREC3SEzxZGnTomWgJ31SqaxMirEa0Dmwl
S7YizEmagoHhL4ZzlFRATTkvn1xWGrV+4o+MhE5DpjFGFSpYCXVpr2Oi1RdKg7PWd0eAjLo3Tobu
OVP6mEnFZt0cfWtjnPmjtf7GYitcS4uc25zD4x+y6pE5GodkC3gAzHv1aGUNQQl5Ndzdl6MTdNkq
DrVZm6cFfsalUkSyIwCPuPNpYDazkDIMT5WsFe2aWyHm1tp61YcMcrvTe8Ku6ysXz7ZsVEkauWNe
ehOiSskZbJvpRbOKm2PiOR/1P2O9/nUr8Y2EgC54RDPCAOzMK9PmxbTnbBcZnKhLH0DxJ+pBeP3Q
vOrWZ4Lg6EJok36JB3KiKs8Wj2Oc+7n6pTCPuzkVOArNwnyi4V906cSM2yKWbOv06/hchriKVmce
LmmpKzgIs31LTMvZjAewO6nzQXYDhWKCtZ25GIN2Dt6hxPevTznJx7Le1M0S85PO9SlVcWHKkP84
iDg7xnXoleplFOZ8SO+49xa/MFgHX4ykHrcNwITKYG/LC5FauqTkXXIKFaazQ7PPZLhXNeU8kWs8
srOoCQ0XyQtFsECPI3bgjlLfNHs8PDTIzF/fiMrooAHFpmsUtrnpMFPc7Z3bljM3S7Ua977TbATd
v17sWkyNc22xsXjPGsIuzKYyj+UdoRImg7ErDRkzQaDsqvquwxVYmMDlFu7BtP6Jlcabq6zxASfE
rErWNLAE20um3Yp5UDN2E6FpE2zRF78hvB8JUDwxstP32ZC9t0ukHsfBag9ZNu2LIqp3qVrY7hBC
xXGLmmge7S51BWL57ah5v53EcMrvH7tS8JboXXMYk7z3tQXLmdD5LNtfUgtTtjrhHIIgmU6Tw0Oe
hDYRh2kbgLUdPR0Q2aHQut8Di8bnNLS+4xKlW2QcBkbJU1wqAZ5cbqRIkviaDlySZa9qREAXHQ5u
8yurwfFkctSfa2d65jG4DgW+mFqPvql+xAmc0UGfLPM4m8oxGtMCZjGjYLlMiV/q2OhHcmrVPFNx
SmEtHZRpDyicAPCVhrIiLj5L5ytdw8WKojdlwMFdGMXWXKN026TiUERJ6bYNtUBeYDdPp4NRWDgk
BNB5jLsFOA9a2xkfoJGbPmk9UKAm6erpOR4OdrGzs+cyO6NLuNC2YkS0g3CxLe5+Kw9sGDol2oUS
Z63btJXwCrphZoiBU7dnOEKX0dAeIVtj5Gwzv29XheJGXjBUze4KXjSQ+bfiuDipJgAOlbKpZiwM
OBd3utpfIWnfzL6I9uYwXTRshS0J5sj/lochY3HUqH9CAqaZmid45ZI+2qT8Dxf7nreSWT3B9SY2
u1xfcKx/qq36Q6m9sxWnvFs4A2VxbpIQGtqqSx8Of0oj0U9OZ0g3qYraF5E5XRYlOrYLHR3O+Lc+
MlWX8DEu7odCyR9l1JMox7G1yoOiL7uyN1Jvld3WQm88yU56fPzJBu0wcI7lcXTUS82dN6kvYKko
76BuFNO2yDrHM/PIL9ruxtfqUigVm3CkSOpCeV3uS8dacjLjE46KNrsY1XocFuHZfJtRxIAM7krk
2mH8R8TRmZR62DuqYCCcV/vIlG8216aLiPjBblXPia7WfUivKSSOJNgAl/QyVjh/HZ2Xf0ir9ZJo
vFKTThhVNtjmnhnLu2yqx2rkZ5lnuS8HtlLRtlnBS8WI5wtTfuAKdwee6Uknbqkf/owx93Ojeq0Z
5NaDlCjgrfjurjs3YYN6Og5yusZ64L3XPnKhkTYL5CgOPyPuNqueyG/2YVc+L+3ZKpWzMQ8HVsMb
RyXafrQvSRIeq9BpuIrTlBKQ/F9kG37L7O2Gw7/fGpVwiDtqGMdZK4+Aut4kO97nppvNG6QtrO6Y
rJ71akpjlohRCBDdVKsjzfLBgNhHq4aEIRro7xbDnDydpzil/2BibXQe2AfF1VZlD5Aj2jWa8y1L
jkbgZpg9xQrjpoq5uJFyuWnTbqys0DbCWO4AHgdxBk1QPZRo2IrUk+NwAd9FRaWSTQTSgXy+SnnM
hvag5NFjm6LmcIxLrOTZoY2LLRpY+AKyP2LCiQ/SUKYAON8bvtDL0mZ7LcJfX+ez7TPOs114ysMm
7cDbF+p8hDVjvwDV+IFQO7mLTd8J5SSmKJc3mxPQS0gd8LoyN7YKsURHRfS71Mi9alyfCgEmjU7l
cQQl8Rj3MZs0qfAz1QnFlJDKqY67oMj6y9oIN8ZsgS1z2y+/+7C5qOZTWYW7oRhxmuX0cS074bwK
RCe2+OuRWdWu6CX93J8OoAZl/a53Mk4Wjq59kqZBOYxb5ORBwvgN8jl7biuQMFqre0zVPQbXPKXa
uLGrY1/WXmw8W1l3gR91iuLmIREEdmEHtfWpvn9rxofUy84fuszY9EMmXpXegt9lRfQyIN5wnq4D
Px0avSCxnuNo2WTtq5EvhPJmD8Bqgqjdpxjm5xP+jq0R/Za04TBfsKPe5QGYLlrhmvmPqO+3LZIu
0kogSr1b/Rzo/W/yBVS9fs/T9itclKs63WUGuhfB319hwtSIV9r+lGcCW/YXLrpNTbuZcgwTOoWV
0+8xURUMZXKLXAywmTjQsdlIEo6TA44zr7bV3GtAyzzXTTWwx2eSl6GP31hDru5Xh1bbDWtLfUpz
O7q1Uddcy4IBYY0pZd+1ioQhJMVG6G3yC0GVsQXHlrO64RzatB3ufHb1VeY2jBbYQyaqc8yc0Lir
CfhRl3g51/UAyFAvp20/wheqitJ4LRNB8zZ3HPWpYL4oyW30MXtd8OZqH6bNG2zWS88gN49+OsOO
9mrGEZ0aavU2aP24UK/Gs9+mTv0EmdHarHl6ySPNcbMEz5ubGqSOQwaBnyVg/1EOPM8U9ZuozD1d
61jswT2U4Q5o0y1tlRe7h2vEaPUjXCAgwV3w7JxDFFPxY0fAEJfV612GuK0WkgDCqYRbR5tQJsoG
O1IEaq4KDzCLGy8L898ita4s717RZe5FHP9MyDj7DkN7j1a9x5tHyfLUO85Bhsx569m8SJvZrhrq
F7gZTJokArKaTVgdvnPKJx5UL2bEulfQv4wma0E7nEAvqbwtU7yr2WqQdTe5it4/LtN8X5YW13bq
d6skhig3LpB6PhVhPumTckj1HiN2u03NqWVGMGV8lauyi7L0msNjpS6MbrOaHgq9fycxfgEksnKD
G7G5q3MlYF46udKIb82sXwsV+7bClLrS9c00s38cWNto2ZnQLjBY9vDLzH5abVA2KsX9hi4VLQkj
Xx2Ej0sn+tPHzLPCiasN4BMyhtpD7ZWDxqM4zSFYxkr8YOjDo9OTwUJi4lafs89BZqQWR/X3EMa/
dLWivIZt2c6ihCCr7PBq9+4Uz7tS0ba60QT2Gh2kxRoIoSWb7egIovKVwvBB14BCgVi6zioe83h5
QFHnLqEJi7IoTqnOdVrpDm8fiTeWfT+TNRhZwDjCaVncsmNCAstDdbGbvtervXXi8aAZ833BGBKr
LD21qvNtbdKyhP3nUheXNOy4+534psaWsmlgBlhj+DRgx1Bz8Vkay97oh0tfpkHErCKM6x9hKCox
YvL5zoKYuoZhL1lOqiDIb2i2TunoO3spl6AvZp0QWwHnEcW7O+UGCTIE9RT6dSy6vQWUAIpJ9KXF
heOqlvIJD89gzKj9pNoiN2XqHNiCR27jDNd41i6hnB+EGl2UKfSsroet113KsQ0Ue3my5S85BEmu
PrA+BFrTZz707IQGRno5eag9vU+mjrs8Tb5N1qMA8xuNd1IFQidGSg3tDLOVYAxGLIXYE1ezmbX8
aRlujr1fErFzyuJxLm4iU7y+t+56ADNibWa2G5pU2rYw20dyPjaLDR5lEgAvYqAFwE6P9trlfqOF
F9KI6IRIDHBX4Jubis6WiTLFrdp3c1A39ja1QZY1GZ27hHem3mn6UWH9UdbihAzkZg6Jr6xkGlbD
SNgj07q+01nQpAueBebmwFDSjRb10EWXA4yVP1HbHyypPbFqI6PdOTPjONCuLuD+2HPSX7qVhVMs
Ggt7qzeIQ8tqu9TmFs4WmKO01by0H8T2ru4nfGmseeTYSFKG4UmrxtPgqH8IU3QdQ39p6uJXaBc4
Y8dvsiP/KEq4VYcwAlnJ9S2G9nfvpI/KnRPC3frkmFTbo0UaNlAjEZ1k2rGWyjfzAA4q/lFx4PqG
/Q1f5QX0z0OnLfeJVyEe2rw5gfq4xNOqbgqgMPUoi42sOEcH7JTAT/BLzjnzpzR/p8jdq037lQ/x
+9SF+pbO8ThP2usyNj8li12APIXC+Ft5Vnm1NQZQ23X5Xs0OjkfFKRkJZzM41hfj43uupjH4Sdxc
uYsPwlmujhODfzO2d5WGnWsBS/7JM4p44UfMVhC59h1ReErL4sLIzoZ/gClfTvVJgSd5pyGgTteW
n4TYYw58khonZ/BylU1t3tVepESntqvhcTAxczvRL6w2gJbaAxO8CgSf04wqzBf+pkabD0mElXc0
mNwiUNGQ0soLtgj1FGZxTFJCUbx0Vr6phPJr7XuUUfHzoNhbjSjujT2msa9nTnxM4rvdtGZLFgm9
4nnUjiWLh03bRNWmb2vm3byrXA/Ktkbjs22t0diEIvkxU3lbjIHhdCqY2xVbGY2fvTV4jnEqa1Yw
S8sHHaeJZ0N1LQEQGvQJMTFGS+gaNRINy3yVfeKxNDWZcnSjv4zkWC5l/AVq8cWcjfhYzlJ4mcjN
X7qi/kBj5EzVviYSa2ms6w+RQMpbZqAaIrpvpX71nfiokEGabFLT3twovAuoiiBLju+rRDYx5RRR
uihO4YxHPk32EFqufF1HRaJJY6V0TXPDqyH51YKdRI4GIg9rd4kJSTrL+GHuXxM7NbzesvapqA/g
bnZNMz45eV7v1ZpXy9TCZ7O3EEsMiGIWDVmjnA6WPr+baWM9ABK2PTa6t7Ve3EgWR20eH/oEaJzg
I9RFYMckXTMRc6fCUra9QpUT6R9h9dhC1WVhtwaKHuKaH9hnFfFTw2yakZxrxPJRQ9nYR/NbZOWf
zRrr235Kb52S/R5RHob2t07Z0LH0nUxQkdT7ot8q07bO9osJ4S1hC5vl5/trkVZBHq+bKH0ZxBDI
4SlhHjD5meEtLX2typKjTt2ViYi+oDnEG88Zn4hDaYKpdKbsFNtIwxzVf4nlRruY9417UTJyfmwA
mT0nDQSdVuUHRZSqHsTSJ992Vq67AvP2N2yCzM/jsbyt6CB/9NjhhhF9oGXcRMWUxA9JYU6LhynP
YPW69G8ZSq0HBLXFFtgWONN1SI+L0jv7ZW30wInL7kQUZHwqzCz+FRKtwpVO36qTeUfrNKtBEZJP
q2AbcCd2pO+kon/hcj23ZvplN+ySBChedi09ix7FFj66wPo0xmt7ztM4e8ANou61bnztSj5GNWQK
6utK+WrXGShWIQb9oOUOfMoh+9NG7YYzF2qLEqzaneFseXGpXaoufgOXjZjNeu0SNKZaUjb3Jupq
l0J4Ssn5prNsf25SS3kcJINP/YtgSegSCRzIQT2ndXZtMtONhnCnMIDYMUdStmyYC78BELJLxv7a
JPYTQrbkabJqD2Ey+ilRzocWzTSo1S527Xx4qCztPUn6YyV+p6RLJyMdCJsZQONTz34+zbbZAhKU
HRWZ7e+Oep7wEYzTSbOiwGbnElnXyh53LMndhsLO1r6Vid1irOzSQQFr0Hzq6a9Vwk1MXnlvN8yD
JeKh9RPO9BIMCtO+CLJzLDokNc6yful2eOxVtKemVVmwK6aaatE+QKP0mZQ8RGm9B0ODpClCOCiS
t1YSOUv30nCqgN9KO9+YKZvSEnmWcq0g7bccfCLxDLGHe3xtbGMMnGTw9VwN3yHWFAEZ39yyiB6B
WHjzWr3FJZje5Fgly2N6HyZBFQv9SXG6/dJJOtwZOHU73vJBnkLoqm4EK8qDazXvxZpGfm63H21h
f/UhI2DRZr9CVXFemQ3Ggb5KKv86hoY2qcFY3jcBKNmympzZkUgID8i+r2X3qqVNrE3jcLnms2W7
OZGirRmfCfIKxll7W/v22PXIdEtzmywRguVU/pGCQ5IBi/Jha7O2WWIzOqcW5ENHWcktmbYYvLeZ
AhpVSbAxJek8UmkJkoHXOXRtGf6JBTvAHsmrIsdzM8Qnu/9OOhWpjkGRZJjLuoFc/cWly8szoYer
5neAo35VonZ1uNRZlmfuJKvaBYHs5QVE0/R3W3co0YU8T2RvuAO/MBGPuiZldl63PcyUjplrnqcc
JZPjJ3odP6CtczmdJbsIm9noUPmRjJ6XPqp8/HP2N7CR0iN7u/cirT4gADi3ifrKjjveDEY+Ib42
i8XP8q7gX8Gi9i+bwX9kuLjU3+Wtb7+/+/NX/d/33/q7YgOfRHH/v//+y+6fv46+K++r//q3X/h/
GRceh+92efrugJP973/zB/3r//z//Y//sj88L/X3//zX72qASc+fBh26/DdnBK6k/7eVIkjK/zu0
y+Y3/NNKoWv/MNn0E9pFbAWWWgcrwz+tFEL9h0mq0N2SBGQCOwMmi39FdtkqLguyZcB1aH8lc/Gb
4Pb18f/8lyn/AfcHp5uDl0IXqq79J1aKf/d54foEPsK0FucRnjky/e7G478ZfXWd5BJZmrGPZHRg
Q5I704EaLn6Rld7v//ahXP/pzvh7Xte/ewPvf9fdGIJJ2sAcAsUC58jf/67UjPKMzjDxVfjMv7Cd
dhYzbQs0ZQHMdGMqLJRWAOXoyMv8P8uI+NdfbllkwwKEs/S7oeXvfznY4z4t/w9pZ7Yjt62t4ScS
oHm47ZKqq9rtMY6H3AhxtqN5nig9/fnoHJzdUgkldM6NYcRAVpEiF8m1/gFyETleSd6USgYq0WsM
30SIFuU2QvduWDzZEzqL94e9Efz539AunDPYwCa/YMNwAw+ogH814qA2ErgWipYEczsrjwhATu9g
dXMFsAU4+S5q4se5AMsfgYW+6lUmOcITiIGDHyTJVi/JM78+hKci0Cn5qvyy9VwgGapmNALjgNw8
PudmRRsptfoLS3I5h0tT/V14CJHQXhg6gChZdtatzPvoUg34x+bvn224syQ2tLxfc4MEjqVDumP5
6dpm/S2h1ha8+IBRzkr6Ni1pI594R3hXW43pQw60yz9UYQ8UygN040qwt361cN82H8DLA9l3eGM+
g+FRPT8FUHJkLLsRSfnnB7oeOlGmjenMDa1UIJuEJQEA6sadkk+mOgoqaBKF0LpW0EpbdxRq2jcI
YJdnEG2Jz3OgO3B60nY+GHz1XyYuMATJFusP5uLqG4ehi8WD2QrEBGvTN5Y2fwfBQrkim+/4sxVB
25ijNnvO4ozrl7DL8U/HBnh7f/HcJgwH+yW8JRGOY+lstdQgiw1e2UVZUHap/p8WPugZ7HX/2IOh
fLwfSn77zTJ9GcrajBoZqRDlxyQLdLWBETADlXxqlDD8g9Np/jAAGj1gj++MTc4uuRonQ8/5pZP1
Ihn2LRg5PetTrrFaj65sPjxGdgc+oOWOcn9scs9vxsZ2QX4DUimkNEvmyhehSqvQFbVXWVYTreI+
Q5xuWSzeQtQmcOOw/nQy0zmIqe2OD1EVCsAkIhzA10FTZVYSAbY/sIu8OA9FNn9IO1JikSv9HyZX
lrNVC3p/aAXxrO25JJbSWoxHpPMhKyr9UetTyqc6MLLfl1FQL78/Kbe/jzSAChBiARCr1a24F9kq
b/BcyIOu6imtIB3LZTuZqL+Y4UGo27XlqiZ2Qa7BcQATe5N3KtLd1FZmGtA3G09KnVCw5Id9jpp8
xCTDiQ40ZvaGhqAYRF/PYYyW/PcX37sQ1dKhHwRX26RFgmOFBWFKFVe7Vr3g9bOIM5nJ2DhuuT6s
Q2G6QC5FpzXgngiypqWvbqRxfhaTOBLR+5We18vYRU5DmmCjYgmQYnO0ZWbnJGqMvYSeeeTowlTm
p2oEtA3zPcQ/ZUJG58EdIlSPq3Z+rnCsPlctxYxTUc3OFbyBx1trnr7lnU6vQemFHZg8bg9EE293
G5sNvzZb5xKik73WU+JMuuYBq8uCsNaq89TzKNCGKD+T3wxflVjsvgSo9/rvYEPqBpiEsiGCI+ug
wMrwHgU3GSRdRXOCdAnCjx58jCqvofz4fwXb0sgbV19QFJL6015vvpG4wDzO7Yuy4G3/LyKh/8TC
Qjvxl8/sy5Xs2nOmhfwBSSir/NyMIkgXvEfNhr7A/VA7CUsmyf/G2kzhRGu41VCsDjJ8k5/iBpJS
ZIBKxkpFC1wDsAYeGhXsFndQvkpphgVqiZRkcBD5fFLjrPmoiDL0q2monymFOB/u/8C9LIKsBqcU
ZGcE2zas9hE25jzGFQArrrYXYxA0gnrX/m2IverrNOnh5X68nesSEyJ9ZIFsI8uw9Xys1Lq3l1LL
AmC1zo8epvbPeXRkpxIRKxvGjDd968e4/FBOlksfBnu5a6wlNHpzL1to+Ouh+ifWSwAZ7cS0uoMT
Zm8+4PdjEC5Tgrm1g50ij/UWj6ieDf3027xMivJgVY3yhSSbvSntuTp4UuxsbC6xjo18oOVKJdn1
Hhum3nAmRxRBGmkAbwqNcyOB0PK1d/gbdk+ixaii9D7e/w5y3W3SHgJdUnJNk+Jk8kn3cg9ksYaz
XNEXQcaio0Iwh0Ej9Oqstm713tKAhC66lqMkFomHKnK0g2Wwc5gQnpfEr5SGWvc6vA4PqsDptAh0
t0Qn2lORya+h8gKVEa9PYhrUZlacxiWFE2Udyqq4FOf9xJHsVIrfVWP3Ju07h6Ly1EcH233vY2Id
yDGCRi/yA5uPSfHeRro+ywMvpO/ulpp7znLTApOja5T5QvE4DPSr7n/Knbm0ePdiEm8BHoSAuh7g
CMQ8pGAVBXE7xJ+60Al9MNfzGxBK7fl+KPlZNqsG02vmEmUclCVvNDBcK9ImuBFBOKQGDCFQHGGu
D74Vx/1DTp/RT0RfXKGy/v36wPiF/7rvSKXF2+U6heRzxcefVXzLsY37VsY6BgcSNNQNAxbdrpv9
ntddevR+2skI3BBUR0paSo2TzfTmJtrkVVJzRgArfI+w3d9Lh9Qu6vL0+yps6e+PdC8c0ShpkA24
x28SMo9sHiihpvjQ5ij4abPzNVuW+ksTl/kn5K30g5ndjYc+hqppvO8559erp7GVxtCVSfFr0XfY
KYNo6ExuldEoSdxFf/AQvF1BnvR9N1SCye8pf86LWySMZXAmwxgHSwhvkqdv/9RntFCXXB0elbj9
kAF6xXm4OZjWG7kNFWtGVGo1ByEp5O7UTekmKTJMHjw1DjqNa4xv5wW4J0Ck4tFJhfexMkRZBiJi
Vz+4eDkgX9opc/amBid4xfClBdRoqZSSVRENMMTV9j95hRAngLPU++LAsHgfg5cHtB8WyJ1XlYbr
S9yUqjRHsNQPM3A8dDZwzlD8JDLUP1CdpCkYKgOdEa2L4H/VXmQe5KOd6wfwa+yrSbSwINE9WE93
aw4wjhdgnE0PNDevRY3yrFmDHRKpn7kw68eFui0s49zHpsfgvykF1XAzP+t5o52UrJjfyA5KoOjK
kRDVTlGA38ZKt3QOIPLm5tfpyZQmE44AAeRR/dRbi/6p0uhDZLpmXfCGpGWj4yiA1xfI82kaHudB
KODXAOrf33S3KdSzqelRUAKqjPraZhMUhjabcWKhoqRhCoKGSnnqqyW6FiOUx/uh9j4Jr2bqqQzZ
sCjLrD9J5/UA4hHiDTp6oN2DNhvt02jQCU4gSGlg43saop1EiDTwJv9SlBja2yQm17ftxX2ym76h
V1nQP8Dt4YzcQpUcrJrbU0zqJtqcKDYKwQihrX8hdpJ5XPdRHNDy0hEj0zMat0n7DJDeDXRsRx7g
FR/dCHaDylnhsuxQSdsEjTp3BBQYRsEg2KGUzer4gp4WKJoWHbxvwKIprUJ3PPjyMnuvTzRZ0P5v
2E12txV1EvAgSHXplF5z16BD0QJvuf/R9wYHQpMbnsa5yVNtPaMRaKm47kg+SWXYV2uB+DVk0xi4
YWzRu0FKRQj18O0hV+12bAZ9ZOQReYDgZryOqmM7k2uVGQdj4VUf9Rm0epgaSBVYyvLJA4h+duUF
PytBDUPmQaCB5/HRcpff7fZHUKI3HNoEqGSufwQ26lWr95SOzUJr/jBNEV0A5LXXvsiWL3za8avT
TvGTRaa59sAcrvhdVM9TVio00nX9Lcqkyd/3v8bt3RePAw3xJ27dloFG+fonaTZvzdahasRtvA46
0ZZAApzpnAgXAy2UNZ+RZike+4Ru1EBh1r8ffqeaTnyDeq5UfkKlXZ6RL87AQRPRqITE7+ymO4+8
sM8FPMdnr42n06Lo4k0Fqk49RVqe/ugQMH4LwNpp/SWMTSoMtXFwJu9lPySDuWwYiGVRVF//Hg0H
q7Fpse9DYGO+aGjfnEXkfnEjyND3h74784jn/qpNGhxL60g88wqscwX7IMusy9ya5ndotPWZMwwb
2V6BXQrD3rhopRa/C0ehf78ff+f2QaMIiUUdMSWU4rYjNSD4ABwms5mU/uYm/GmU5fBZtNNwoS+b
XnXQ/KepRcHpfuC9NGPpKu0TaRnCu2c98GKJhYN6CoHVWmJ4vPwN5GzzYGXJ6dvuNdpxiKLLRh02
COsoNmZilDxw0MSiVw0SFTWAuLNa36uc6LPRAn25P6q9tGbJnUQpXYN+L//9xUJWlk4ijIi3JPr8
ZC0txPkybJAsqxs63WHq5me1wJblYBntLVibWTSwkrLAu25mE8ZpZfPgSQPX6S0/xjTuvT0lf5uz
+BfXVVhnbFGejgzS3iTuGLs26TyPos+CU7S7hDYX1NkZ/JFG0FcvlvhVRXM/drhgHW2W3VHK2zKF
UNTYt8dw4kCvdrwsQfmsLPyhqAwkn9r4gruEeZAB9haO/SLU5hQsy1wU41AAQJRCT67d4hiOTDtI
n7I/d0geHyzUvYWDXiMdZUpPdJY3H5AKi5J4GnJ1YQ4hoV1c920d6tBBBXSeJFNBO8/59Hh/te7N
J6HoinDjZOls0m6TcdC1Ar2TCjKMHxmuce4qp3sYRiik90PtbXfSKbnUQIDQtTbzmcGT97gt0ROk
voaGAE3JuWa93o+ycT2RnT3aPPBOua2R1CgCrPdf1sN+M5lCFByS9mnW2/BM01oil5KmvoBDeh5V
dO40B9C6Y4Ib9Jq6/xu5l+FR75rmwt0PZskI1zdTNDpT0P99E1+ZwNGt+iD17n1yOoA06R0doVRr
c79zMKPL8PJMgwXKF5o9MNjq1jKAFiMCjljhAnzTNn47mKGdKxCoALRBbVfT2Eebi/0snKrMWkxt
C8hmz+Czvhp9snyZoWHjNckKR0Aov7Qodp7cpb+Otj4d9Id3xk2XGryAaYB2oAW6/kZK1+c4Y3P/
0ZNyCExVoBot2uTiGYqJ0pCToFxUiYPJ3ntZUaHRKa+BU4CMLH/Vi8zcIagUxS2PjMGq+69qKK0C
RyeGg7GU0mobCxUgaQW02358p2ilVItpkvSM6zHtsvsfYWff8VtwJqCkSi7bPngGVHcFWih4q9uR
esbrbn6PO7jhG8Y8HvSo5ILfHIA0ppD9BetpsDs2W3zIC69TjCoKqGuDtC3CPv5uFHYhHR1V7bGM
4uynEufpEwaIiHTYCLkOp/uj3fveFAD5ctztTNOUs/Fi5oWJgooYqjig4WS+KYfKuE72kFzhivzd
IKEHjnsczvdj7qRvamKMmwe+rt/AMzTBsxh0In0aLckejTQarwjOuleId/llqLP4y/14O9coj2Nf
hWrJ0ehuaymOMMO6tFAMSIAuBFjLlGe7RycA7tZfAwo8z9miHrWbd1YRhwU7iKIYt2dvs6I9SxGp
KGmkcBrPsLYn6zE31ORsCCv7eH94N9PJQ0XlxKevbTlI/m5CNXTYFl7vWZAqYMJ5mXWPakW6LE0F
TatQPRIwvt2trFVOJhSkqd7Cgd7c22BN6wUe9ArEsQHqhDbhRmgAgpCKxt77JNPma686XtCpKFlV
dRt/hW8F1hP61cEG2hk67Wtd5Xw0dVqNm2zVTWidqD01KrzMMZtTcaVB5A3OlVu1R86BN4ekHDUq
4B6nMSUgd7NT0oa0FaFB5xdqCNYdOv1sn+Ya8PpBAtoPBNBDBkJZXw76xZYseu4zCC4q2BiP0TXU
AB+WOPQcbHztZufzoGGBsjQRA3coMa7DVKrWD7OUPjGHtn60WqzOrNnUn+MxCv9oOjq2SmYPV6+c
oy8gxfr3ZizM74VaW+eoG0GDl554QCUARDFiXxDL8Mj7OY7tcLC8b3av/J3cgWh70/nRtxnKi0Tu
SY0iyPKifNIVI/7RZVH4FdsdLz3VSKp8rzBhDWBbHpmA3GxiGdpQ6TSSoHkPbRa6VTTjVLo0KCon
xY5SePbvotfM66Bk3ef7m3jno4Mt5BJG3deln7f56EgpZzaCVrJzOkdPQ56KE1X15Mvro9C9+tW7
w5FyC4JZwqkycUpmaYV6dfWWZngz1PVRH35nLDSVaLigGS2VpDf3vAWaMhqFcwgWurEvM+8fNBqs
/PrqsSBaRX2KB7rKYb05PBMvgt3lQL+CVu5eygb7YRcJoIOnxs4S4DXFUxgxe5rOW6c+ZQDPjXac
7FElxRU0rXGGYZj7IH6PvEFuQlH4Bq0ouxoW6AUp5v1y39u14xaUf5AKnUUbCNNIvmbxUlJwK6K/
7s/dzZ6SWuLsJ1X6WNEi24SaTEDMeYQ1c9Sm2hMiHWHQ4k7NHVyzTx26Fu+h+X0upl737wfeGSN6
5bxpeNmzqc3NWQVPAbQXIEh/ytzkfY4ru2/Wg4uwhu4erI+dULbsovDQZ2dxlV9PZx2pkRt1mofe
sQAY048o5Fg8ht9g6JnNwf1x7Uwo/TwafeD0MHfbwgRGG+C6FU+o9QjwztB3XPGmDcHqPChd5/yJ
Rmz91YJDKuHeGDrfD743UipEaI6ooGpuACIZ3OG60BDjanv3jySkPFlExcweB5RyP9LeMDHupobH
sStV5ddzuhgplNdpBvkpdBvh3V7MPvW4+JM5LJF7gvNrIpbhlV+jsE6/34+9N0oe4YA+pHHmTezE
GpXUG22J0+fOj0abExgj9RRDi49wezcJzFZ55fNapZNPH94z1sMMQZka6MN6Proe2lWoy/g0KHZ3
MKCby4tsJoExNSgqmAYM0HUUV2gRapWGFPYqyic7n6OTmI3yHcgs/RKJzn79MnG45oMZRjsV2snm
iLFAELQUt9HRSuBaO3GXBnTHlQv8B+vgnNkbGvh60HB0hW8Rcahc67GqDCgYU1Z+6ivo+AjPoClQ
4Vuk++bUj8nl/vLYeMpRXWA6Pe4HfDaOUP6+nk70sHjOkVd9p6cChO1NhRNMPudaUM3R+KnQ7An6
WD5j2d4Ybgt5EFlIxVs0xOVRbfPsyghs2CO/3/9dO8uWnyU9P3gG0NbcpKFRaY2O8bsc7HH5h8oR
P/pRNM6PsyuWD6+ORc9fzjtlY2m9sp4CqzLDWZRohiVZBc6ggqJTlAUSt0ahn++H2skEvxB+0hGZ
TwYnYnVYtbGDN3ePKFsLnxf9ZrTMyOEa3qoqqrGx0Y5f3GH52HlF9fN+5J0JJTKnlk4SkLl2HRkj
cwRlZwa5pL320IwoeteAe5HCH5ujNSUnbPVAp+ymcgPn0/FERgh/HQthDdPSI6m9VwCmbMxOuyJF
Pj1mKAheUbkqzrMxho+NCehSd6A+R55Zvv4cw2KLTMT7hvLZFsiaLlpMe1Nz/XkG5jQuk/mUl5rm
W+Vofrs/tXsfFbgMpTledjbI7PVwo8mbEDlsXF83HeX9mMwQjukzIx2donyaphavWThXZoqE3sGj
Z++rWiDLXMgqbJMtLYaeG8Ayr3X9sKh/FoszIXxOZHoqy0GFazcSNx9gwcAMqHquB9mYXjNHQ+9y
8UBmckGX7jJm1Q97mryDL3ebBen3Y3zHXYc2B74G60gTQDx4+6jZpwWAwSpxSt+aWhOl/cp+xuHp
6EZ8OzLimQ7YGF7DGInLz/vi4TjYVTZjv+r4/dT9bEM3v4xD8l40pni8v072AlFKwcybThckkk2q
RWTcsfraQkwc5MtFjcippVR+b5yjg2Q3Em+vX5tdpbmwHlI5ewZER4Rl7VxDJiexEPpuCnGaShik
rx8UZxaPfIfrordtsyLals4oEkF6hXh4pb2QAWeEkJ70yAy8PhQXUnkgcB5TtlmPCgqWLIXWtm+E
yBJnGEGfEOntgC3odvDqUJAHeI3pXIbpfG3WRK00VJqX3PatBlr/wzCE2qXWy+o9AjzTj/uxdta7
LLPRu5fDAoK2HtYAvxiNhNJGBsH5BlRWvB8jDQMPRWqJAi653A93e0sDDQq2j3HJLqW1WRu5UyLm
pU02NNQuDFDPwAPIyZPXlphI/Hyqf5BY7KzNoLzCNGaqzjblB/qTRRdKdEnbXcO0ry7QHWhf3B/W
TV1mE3AzLBObVr4j61DL0D/QTBRyKXI0yIQt5rtkMpKg88r6YC7ljl0fdKRdjheoOJytECHXnw5G
bSiworX9oSzst54nlKA35/ziijg5IzOAy/IinCuUI/NalPP05f6Y91YOtEzqHlwlsJra5GSegQOK
B6btK2KR2ho4hlZmX5wLvuoFjK92AKORH+1muC68HAoHvIK3FqhTNbLzjJkNqLbW9zTsFRtp+cl6
cgu3Oqrn7QbD8A2wluypbwuHDQ/UzOgYnChz2jhTJK54uswXYJPpazvcrB32hEPbDN836Kzrz1g6
A35RCyYoE9rDsIwgFHFh6Hw1d9tPHOBoGDXVvzjmJM1GHjycOxRI10H7SBk7N2WHNHOXXWgP9b4n
IjSrRKudxj59ndewXKAMkjA4juIDRuR1PNMlN+sJg6z7oj6PttOAdTSVq6dW8cF797bULWNJghQl
X6oz2xyDCXY+tQkLxTYVT5xGbchhr49L+GTS0X/nOI3yu2i5GKkgNC5Ca7HNS3AknnlhHBwae+mO
xcPPAebmcqlYD5v3ahaOo8Gw6zmlSYvKXuXExsHtaC/7WOwJiXDk2bL1VVWaLgYYMVooQEauz4sq
e8hiY8RVah7PdmiNfpeUzsHRKw+h7XakdELlgts2tfzNCjIbBO2s0OYtX2O6YKY6iHR0us5IJCun
fkZkOUIU/urFWI28PvHIlwSm3KDOKLivJ3UuOBvbxrB8y40L9LHLBtGnOaFuQ2N5RFiCKuPr/Df/
Wb88Uenz8lazWWDrmLgiKZhjzJYPuCg6zzoinogOqwcMrL2s8zLK5twKQWInOMxQ4sOWIJiVbnzo
R285JdF4hOPZC0V5HuwAFw2djt56QJPRqO6SaJav9gawLzVcMFkB4F/WVhLc/1637GDmC/4yr07y
m6ttMTyLQPDOxXXEb+14UH0hpEdDZIXuN7Tmy/Q6I8D4t45656cZeB+qoZkzfXclxfH+D9nbjXS+
INdLVQBuCOsxJ6UxVJpGBdUyYEiMfe/gzeMuX+9H2TuW5Q2Rbil4aG6m6ygxJ3UGkd72xwlaIXL2
i/UWRh2yUlM/4bxgNvHwA9n6vMRRMOyecDvJjjBFexmBa4Fk8MOnR4lo/Rs4FvM6WzLbzz2l9Mte
LGfbGafWB2JVP2KPg+CSXYLTvD/0vSsByCAeozxlAB5vJthIraqPXKrhQiCu1dJXOuG701C4Gg0E
yvQQzfHXRwSEBoBY5fgE9LEeaFnpIrGRnPfLSrU/dKqiPkwVaTxCSiroExieBwH31pDED0Mas8g9
v9b6i/eaoozh0CY9X1cgqT+bUfVu8kT4x/1h7e1OjG5tShkAlfmG62E1eWQ6SNvYPvBF4wR90A3G
HFF7t8q8z/dD7X0zCpaYzmJwCzZzUz8wdMSVx4k8bschxFsL5QC7VvBYqYHqt6I47GHq/PbtwfEy
oPz3FzNY6UiWQTaz/L7JxjeY53m+MZi4qw9ujnwgMtKmN2VnVevct02d/eFOrR3YXoheIYpJB6fY
LVCWTgoQCslANSlGbo2V7VZpS8/mrbU0ZfNHAh4WTcEWyzIsuaziZzUhkxTEuJzAsMq0QmEVJ8Uz
GhUKdYhSwbBkXhDRO1hlO9/fAs9DqpBXUM3czhE+TJoruNrPMBkD0VMK7Vv7eRaV8/qcuIq02UDI
UcESaYmEguHXus3KR7Eo9sFLZX843FBkN5gBbQ4btPcW1UBlyA/pkl/Mdua2iQmJ32Gjcrq/nHdD
ATPU4RPziN4afy9WWY3DoPI9y7R/yGiyPNVZ83kxkJ+/H2ln45Dg6aw48qXOK2G9jqfUqyDIUxBw
Wgz58gnNcBWg28V1scozrDQ9iLeT08Hf0OEgz9FZNzdfakgVtzYAGviTA7sm6RzjNGulesGHr0HD
CTv53x30Y4+KfLvDhCjmUmGBW7At3WqT1zui5DZtVQuOH4aNbKGm8bbMlvCd2VrLwY7cOT7pNtK5
lwUdlxbZelrTZm5R3V14eWnpRIkF/yyrHVDdYUeUJ7ccisc2mt23U2J2p9hDfeL+Z92d5hfx5QJ7
kZ7ScejrhYToT6a5XJDrzIIu192nvgW+b4AaP1lz2h3s953LNF1d6BPcTug6bO8MrhqJ0hQ5Rm9V
V19iBw+DrFKBEzRefOnCLr8aWlafEGbSD/b/3nC5E3GNJ9VwAMh/fzHcOa3b3CGt+HDBEXp20JAw
hsQ4JXPVvluyoUHRunk10Iqky/WEehntTz72Jr2B38g4pNmkqUtdkLcCRj15mT6TSF+tVvIrFAQw
gyWs85pfj6+Y29wYZ8qeix1BOB6t/jQj1nMeaSIcTOXeTqEY83+hNlluHm1ttHLH9quFqXSbVLvk
Wqg9zLWJHhkXofP9lXpL85IoACbLlMcpRdBNBnKiWOko3fG6DEPlZzPZmM9krYeVUEgxJlzioj6p
LQZ/uNyN45vKwJ7UzuYk8scULxclMduvWWTh1gb44zeElJ1v93/hzmWJZYWZuRQPAcCy2cuuMTc5
kguOHxXh8NwW4V9T1DTX+0HkF9zcJzhWOMJ/FaEo2a+/sKk2Q+1Mg4OCMUQ+5BLTR5HViEgkzhE3
+VZZgDrpy1ibR28y98IbQpSE7LnF4tdrF0fzFbuc/9Jjr/uZNECN3iuJhuEuqPrsuz11Jr5DGBFj
CIs8svvg0F1wgkIMuPbUit2++qSVmkP0gihTcwBuE4njKWjmAorx7VTpnyalFae8RSY4nhr34LF6
+3F5XXAiQW6iqMOdfz3vKGxnqpvmuIQolv5uSlELRU60f3VmpMjMrUE+9uVFZXM9VWx4XYuS8k7l
knZ2Bb653MYo62S5mOE31uXnbpoMX6fh8FoYEc8nXnBcv+jM0kncbK+2h5FCI8/CF5uToNP0Ggki
abHe55n/2jVMKHplpH9ebTwu1nMZNmFupHlj+Y5X5m+zOFUvSzgU2OooX/5FJF4UkpzkyqDrSBKB
LZBa4at5+OiWNoq7kKO51grNOLiK3R4t/P+5H3Fn4MZyQx1QqwrgeB6avhOW6SXqku/ks/7siDTl
xp9NGKFmR3yF2xy8imluvhkOzEh4dMScLGX0VTfCy87Wm1OCUfc5yabiYIx7m+DFGLfLEwfGfqKV
QzzE64LF0ZtzRAXgYFfvjopTWhbaeXdupeiW1lmMMrQA849Tdpo8DJdwS7UfqmwRF8V2o8f7i2Q3
HqUaWGzca+HSrRfJNOX2iPqS6cdIiH/S5s49uzpyRQ1KuX5kdUd1A5mi1ymcr0ZXkpoMd0zg1+t4
Q1/kCWVSVkrmFmfV6tCZimfxHjI50t/64J4UxcZrsDXSg8Njb6SSqMmdiwbYzcvEbrt06lLP9K2s
jy64QfMOVfoS3KjaXrVZ+X5/YndKYZBU6ZhzZJNReAytR9q0I1aABqUwPVbCK2ib6im0+gUU9oQA
lZUPQYjAIbYAsfLDNcpvGqWkg1yzN2Qwq5IiY0uRs03e5iSdW80RvL9rpOYbK3UiLBIV69qhN3Gd
lewI5XN7QDNmDfyXQ0OdB8JmzEPt4VzQIFGCBRbeQS7k7t6u56ANqz/vT+/u0AhGNUiqDW2fSE2e
2ENTU8tAP6wOcGYuYaSg5zXYIn9TaXp0sHp2Wg1E453uUthEIHp7ezb0VkwVqinkbYnMikbEnws7
pZQ66A+6l9TXXInskzZP5nt0zbrHwovVE7bR3sFH3cu1nFQ0jGE/gc+SeerFNV4HG9rTbLS4UTsh
T9CIP3r8ucZG4nsa6NsX+DpKfxB2fz3L2q4LYIrL6GYx5dmQY/iN9+nQ9h515LbTP02WkV97yiR/
GYOi/MeaEVTI0b7/oDvh8CgmZTwqyu2uMMANkgyHtMKWc2snnSGWqKbu6GXDpaiy+DtGgb9FWPid
76+w3UiyvAByzYW+sMlUcFGpBoRcR4reNT6FMwLNg6l014UCx8Hc7oXiUi93KOVGmuXrT9qodjQr
KqH02ZwvCboBKPfj1zYn+dFJvRtKZl8wolzUtwT6qFbMbkrISimvsFMMh/rbkmWpH9pj8tf9CZQL
cZvqJf6Euwe4F3R916PK895tF6TW/cjz2j/1IeF8MeMj8udOIkBFB7AraFDU/bagqHbRem2gJe+n
U9wG9tA6313Rjs+KrX/qh2g+GNTO/KH+JIG8UNCo2G4+lZ5PYtQU0/TzuYYCltlYyMHq/VOphumo
+7UbC/4HeF5C3ug/mV03mUWZsCyGFqWVSneeesv8YXhL9vv9T7VzKnMe83zjgS6BiZtPhcMqqmkO
d6l8qA3zPFhG9BFrTOwi8mFpDQSJ3QTUoqc8weadDlb/XmYxQWfLqiyfkV7ueqF0VqbX3cydYFKd
9DylZvu2S3rTV1yl/5xnOeIJToqnYkReeirTEe3+Ckmz+1OwN9lyU7CKkEmivbr+EaIKZ7cV3JZ7
xexxSdCTGgt2OCaAEOruILfsLVqpq/pPdY866ToYfWl9UsOCp06Gj26U0lt4mKypP7fQhzPfWhpl
Pnhd7Y7vRUi5BF4cGyKeR7efO8v3zLG/dlohgl6L3fehlhypYO6uJih9yLg6XPa2sExDVGqcNzwX
8bHGCYvnVvMooChhG+Y6CraldvZ7KJz2i2JP2sG1ay82mgWubBDJA3szTDocU9WQMPyqSLRnz0MW
JdI1XF/s1giobU7BEBV/JlGdH3zSvfll8XA00WaluuZt5nfpl5H6rImbqaM+Ogm+N2NumI+VmJfg
9UsVPjmssF8kZHuTg0oTeZPFphxtV/1/SiezPhR23j3Ce7EOBrW3Tk2N4jpXdQ992M0bS6G2jeBd
ZfsFydUfu9H8MIoW2uKsSmkd58f9ge1dsgDI0OeH2U3rdlvgESCH01wCZNwmjLHiaetr3KQ4iYZ6
+cOjWPt5hpbnKxV8s0SZrI/FjGF1hr/mAaxsp/wD3ZZ0KEv+cvCbdJB4oz7YLfdLjPuiB6VV5ue6
Ar2+tNr3ul5qSvN28qYx2+hahmA6PbVQWWR2TY0zQxAswr1Yw5TgdH+GZGLYnKmkSMgIcJDA1m15
aGFlWUM4cXxjJzedwYg4vqpGBjbz3BlGATcNxckjue2dg3wVdJOt6hyVw5Aar6TqjKfK0bvHEOD5
wTGwt9YkiMfAIYor5raCWIRemExTYvtJrX8ZHCxQl97LT5aaPmuhWn68P5FyO24nknqFrIQTkPLO
ervOij7BkNNsXw0r7UFNIv2hxUb2XaKNxSVSaxFE6aQ+GDG1vykskg/3w+9lC8tiAQAZguqxxQJb
Xjo6wGcAZSUoVoZdgnAEvrwnHKHLx38TChgEiHHuLdv3woKkV2dKjG5d4SqHcHoZ8OJv3qcaZrL3
Q+1+QkglVJy8X7TM9aRaYVYXSIzSy54SGjplpL9vhknz0eXLfbvGZvF+vN1ZfBFvszBRa6y7CTV6
TNIVfDghn5x4wi2Bh73KQajdodE5lwJLdBy3rx/XnRPRUdDzo24K31CnyAVmqLX0vS6b8a1lJq9W
GkXdgGIaRDzSEIwZOfgXB7ZdULCLe0r+kLmdUzEk+kMTYrfipeGrudObUHLwL0I1nYclPd5lPmhE
+yHRhsHvmnI8qCLvbTkKTHTfqSJTFZFp5kWUrhu1FldCxzcUr0Nn3MOlJws17ynXI/XRirkA5rWH
E26y1H/qnuiWg2+4+wMkFlLWeREe3ZxmXRjOXYzMuo90iIuXbQbgwhhH72dRmQreD+x32xiVs6JE
ua+5yZESwN5yxW+DZhhHKSo8mzOlMpFB5oJn+7xLFBxrlW5A1jV2jd/EkqThwVGxO1pJNGK2JURn
81FhjualFRJN7zSBn/I0vF9Q0vTjHnkqO0kKNBmxjXNqzX67WOKoV7N3EaNTQKmbvhUFoU142oFa
KS2ZISDGRfqgTuX3QU2V3zQr7M/6xMfNxro/tUXXHSS83feEVPWn8sXjCfj5eqEJpxvUVvpjedqw
/DWaoj9TiK8ubjV62BsLBq1ULaY+tntC0Mp8oJpSH3Uz9g5N6WXAl+ab21tekKF08OJnmsvUsN43
eYgQZhQee5fs5SX6kEi8ShUL2KXrseYp4iCpChzdUru/zbzTznGNw5rIzT6gUnFEud8d1a+DBHQk
vZrtEi5zNwl7wJGd2aanRdB5spf5qPSyt3TlDYBaG7xuLoPrQSkRzlhi4OHb6JEwTkrfzm/bHEHL
84zsWYIVHa59ARsdeVWeyBoOaU4u/gWYkeMZuDtNGkR/0PBY/ww0gLE40ai04bYafVM5aXArm8on
pXJwkY6Eg6nIUJ9VtzIezCKvLkY9hAdQ+L3v+/I3bJOmmjZJ1gHeTGY6zcoSt89aV+iXbMCSVAUP
f7l/pO59YDKUA6MNmtINWdkehGk7ESVjs6qmS2X1+sXDj+C3+1H2MiGlBqR7YdkQZ7NDp5iqJQ1H
y5+WOvkr7BuzeHCLfEwevDEcj3Ate6nINWUtHpINOkabOdQGp59L/Fd9xUhbSKaY1j3VCQZtJzc2
8FzqtQRWQWn3afTQoxd9VLHdHS33BnRISQaoFa7XkdlOY650LaUFa3LPddHNlwXMEmwGMR28W+TE
ba+1LEvJJkIWA0TZOlQ2zXa50LvxF0stogct672To8yl34PlDBIkWP1sLo4oFLtRf3WGdforN4um
KVEpKmTnNrPz6lrZ2ecK0tmjiibDG2VCKLCM2KmvX0IU4SgE/wKYbNvflclj9FdxLK7E/3B2ZjtS
I90WfiJLnodbO51ZE0VBA91wY/00tGc7PA9Pf75AOlKly0oLUDc3LfXOCEfs2MNaaw/v2lhdP2tj
2t9BOD0cELV3KWRAS9ndYBDqdsYPtc15ih00xoqWAZe1UPN3k1bHB1dv75jKjA0slFSR3a5oLFpz
QDkYCcJaN/6zqq6aTi1a85clrcwTtML0oUdtDbhQMR0QU/ZOKK4WjD3/cvE2j7U5xHpiwXs7zUPC
1PSk0P2I3XiI2/hIfWTfFAwGIiBUtbbDvzytAbeHgNgJ9bgyXJz+f90cjSG6CP1BALRjiXySkXFI
9fMSb51MO82aZ+bgPZ0hNQOkYqKHcXIZJmzag3H57dOIzDrdb4jAFA+3LqaLtXE26ozQbonTU29q
CnKs7vIuyckub5vaeREwBcaJI0KfbUvFtU34UEZGjSSuB+VnxnAHxtLqybehbRxAteURQHXnMabd
Jf0n6raEVfLYvgrbHW3KU9XGpWi1Wynvp1JRP4nIKxihMXVieshSUbgMHG1NSIurU/jKPC3/3F7z
zgX8NQGJSjjoEDKw69/gFrEhREnlZzDt7PPoDWvYwdL8edvK3oGhsA+7k8IKLYXNe9+uZK+oHhLc
aBEj8fop/bcZmOUZEYYc5EJ7pqAJUXcgV8aHbTa1qL2OSYOzycD4pL0z3MZ+qWIiG1s9lHPbNcWL
wCBLMIc0S6/3blGpLs/ww5imLFYGX0bJfT7A5B6cOD0IVnY+k+xTeGjDcxFAT12bsu12gE3KCKHR
SOdzkhbOJXWoatz+TDsHkmAM108HS4r+bNI4c3CBlMjXhhS5DydRu+EyLaQ4c87skXEq//WU7rsZ
5db9YEW/jzIE4sJ4AyocUB8IJ67X2LpOEdVUWtE56cR7piQhwOsNU6hr01HcsredCJDIzhaTsrQt
Kom3qLe0lV5T2uraHSO8h7Bh0N/Bdu5bMeHpeoQopKfXC4qavBd0dE0Cg7q6I0LRn1x4dHe3P9rO
KZTgdim4B4KRrPDaSu71zFhraK/EzFY7M7B3Jdkf1Xejk/3v9y3Bg8Hn81ojir9ZT6W2dY8GDYX4
zjSf1WrR7+YlSYPcpuF529TeSUTQD5UCFNHJwTamyqqitdMRWFZawajjWBi+FinJnZI4/xhKkZg+
01TUu3aY08todYS3t+3vbSrqgtAtcc2yU329qYRc0LAqgnVYweoFQufn2qypZCbGuny5bWrvlGCD
8avwhigmbuqlalTlZYmAwMls2k6KzC8ITTSeXhwsaW9LX9vRr5eUC31qoMVxuZdu+Or0Rnq/Lm4D
3zErzo2z9pexFFaYKHXEjOXuaLDH7o7K1AfAMmXorW/pM2FPfccTsE5V8aQzv+IvR2X2hhVpn25v
6J4lpmfKqBIqyhvxunldaaKkOv24Ic/vGIPrfUw6knZUc+2DPd0Jz1kPoiGElhIJKL/tqxd89mZG
N3a0/tCfKH54g6k+WL2a/y8G3/CA1ln5bM3G+AcXnh4F7VyPfoW17Yd1oCaKDDnN05Llhp/09EjG
KurvPIAHp9tbKV3uJumRz40stCD8yBHdrM/QRLsa8Cabfia3yaOhv6R1XTwmDAA/t70lXpCKV/7z
1PyoyrMTjNk8dvSJwFhBRN6YbnVdjEqS0OrMdf1SIiQeVM6a+7wRRojAZnsQZ+4tlaiP0obkpME1
vl6qktr9YhOrg+HXrfsRnR9fn6P2VBlxJ1uNul/3VRumST+Etzd5zwHAdaQpIlXbEOC9tjxCT2hW
rt4Je03gzXNS+qpXNQfee88Moa0s3VF/e6Pt1ZRmlpZCtuHz0vxfzWCFi0Bd8yBQ2bsRRBBSk5Vm
BSu6XkybwCuJI9TJVrN5qcvcuoiuVC6OUCrA25YIskipDy7E7sp4jjinSPe8GazVC6PTzZSV0SQs
TpMOF31cvR+3v9LewniMUH9D5J3y3PYr1Uri0VhCY0ZX6cDUU+8j2dkFhOudnxal8Ic6HQ78y87K
5OMnwb/Q8N8I+KJ8rdbqosCGsIZh9J1MFY/tnM4HIO19MxJdTAYAwHCztjSJlUYpKN+7Wqf8FItV
fNaEc9Rc37VCExkYOO4ECMP10UhKgx5FDo/fEbZyZ8fKkvnNMJgHJ3DnnUPIW87qo8gGumyzGLMc
azUb6MpZTmY+V5ryPULLF91646EAoPW+b8dv6sxgB310j8o1O08PCo+0lqRuPcKEmyVqAoxEGcVS
ii32HquuQVvWzO3Zb7XZdA4Ox64x5HglzYs3aNtobVCrbs1Udn3KxXtRo94Jdauke6wOop7D28d/
1xi7ydeDuEsEeP3xxi6OFyCXzqluxE+cY/MXU0eZdrCmR2nA3jHR4AoweAWVQPTOri2ZnVIhlBDR
3iib9oxCybT6yyqWoxbnjm4eiFpqTpK3i+PYci+KSaWU1/Cx1Bb9SrHoydMoqi5MF2e8K2rofKdi
Wo1TY6dMWJzHWH8ZUeg/p5Tq46CdigZupI2K9+n2Vu8eYKDF1FWY8UKF4XoDNCT/lXWA8KPztH7L
22R4IGMWg9/MQ3RmP1wPoRqU6fzGUPM0sPNSNAfx997npuII6EYWdmG/X/+GOmtgv+ct6AsSgXcw
/YenrLXnczvph7H2jmcFlo+KCjBNymTbWFtLrWgwqG9QxE3c+7qvlctiDW1gc+T+RjtwDvQ47f7g
PJOyS0wakfwb5Q01sztHKcEY5p29fNEnhtd6WjF8K0lo/uCeUp6mIOcysw3k1PVetmCeC3SkcQo6
6tx+pEfOf7lelNVlaFrVPN8+PXvXB7le+K1ycg7YhGtroxkvWRxzehKw2vlL4Qp0q83GWf6AtUHC
iTQDeCIOyNYjDIjBKGRQUMZW8d5pNfffBrGf/26vRv7aTQDKdDNoSygRynL0ZjVxb3ttFOHjVErD
j0jZay8R7MAgSfWh8qc5PcqS9g6+SZlR1h8o3WxVr5jcHHtgCNFC8Fr7bJSg6rK8H85DFeV/cMdo
IvPVkdeR9YHrLyWGatQYpQGmwxb6fVWu1WmM4+hcu8kRuGnPpbw2tbnORms6ddt4SLwZ0BV6m7aF
Pfdfe2Zpou88e/60amuYmG3vl5kjDlone0cS7B7KaMADcbibZLruM0u36H6dzM60PuQQUM7lVPYH
UeDelyMXI1SiksknlG7mdS5WkENPGVCLfInbuyVaGLYOYvEJcfHpfPtU7mHYgNJRpqLFJlPazafL
4hoIfRPbp05FYzXQmyl679G8ne/oDQ3/KT1t8mBsYnz0HFNRfrbXmPEpzNeoG99ebO0rIP/5olfN
9GPqTaU++IF7Ow7NHXwAVCeyqM337uA1FZohWwFmKT4vNbAPcL9/gKNhigdlNNBPMkc0rnc8TkTk
5hpk+qHVotAxu//VaqPcxdr6Jy5UsiQJHgElUTG/tkRUPluTDloSRWLGWdhli+ZBoWqMJs1t3TsQ
Cdg9SZTrNA2pLTKzjcPWx2oWWi6F6Kwm+eZRKrzLClX/lEeFfVCt3nv7pAIK1QM0CRBbvV6YCtUi
6UsJnIFcGupkvScmz3Qf5tZ9mZxpflDsRPl8+/TK/+fWp0rdJ4aCyDl/27KktlSJCbWG69j2ydNs
CcfHu4rKb7xOPYluPMLJ7RokICF3+gUa2exnxLQFt6xnRO6Ypo4kiOZ9bxyoPmNnMCGjNo5aRrub
+ksKmYMh7V5vKpI5ireo9Nziou+fC6O3PmtKOZzH1ShQQWlSNehRwTsKKHcv3SuzG6dgwXXtmduE
k51UPWjTQtAaE0c0v/3N5HkCAEObY9sJKA1b0RMp7VCRa5B0WtpCEQ3R6QCySzoGpIcIot8+MXsX
Qspna7/SNhzK9Ybmbd6N4H5oYiam/dwtpRHGk+m8y103PXgU9zYRdChEAWIlurUbU7HKjJGZhtTJ
GtI88UsVZJePesJhqrZ3SChtMXiJEBZ60MbQQv+p0koY791YM/Kjtvv1HGlTI8JZr+h2FJ4bekPT
/3N7K/deYgdULFENECqS1OutHED5xDnp1SmB3HLJ3L7/39pmoDOS1Hi0DMU+2yApAkTmW5iwpnfg
b3aTHodQSkqVUjLZJuGIutkVuTkId30aLLIarX6xklWOApx6rT3ZxmB/Aj2krL45TEAxJ8Dyky8G
16wCe7TS1mdYygBwW9XLgxd875PwrOKZZMjH1LnrvUFFm+9cyNirLownwN7xmQQ6P3m9WmX+6jTa
Ccmg+mBLdq0C7OAPzhAE6rVVKPjjNPSEmJmhyvpibfzM8jl7RNxxfa5TinFwL49kR/fw+LhfTcrg
qZL1uDkH9KWYMYXe3ikBDnZGwa0LuqpNXpCGcYIEYPFXDwDfU8Wzx4wI1SZqiNK/3Q5trtsHcu/C
SW4ShwI8lrkNFXQnsUcVGdBTNSbRhcwB+TrVOMon963Ay0dfmOLqlgalzAW43oGk3p7W7N7Qp+LJ
zizlwE9JD7t92aTaDWeIbjqAj+tPOWeKYbQyW/CmoqMGY9uXbM7ny5Tp630/OLVfR8ji25lQL7d3
cUcCS/bPYViRqYDf2yaxzqChUityF6v58KK7ihpERbl8QSt+GkIFKvhwyXNDF/5oudMTA05zBN7k
By9n68VstOwIk7t3rkmcSKqJYKjqbUKLOmrQfOgchygmWr4bs6qnIMFcprfoAtnbh9peHSZH6/of
3CcSQmqklLPp+W9uMaOCNSNe5QiEqByyZ0V0xSmLO+U577LuX0RWBudFTWLzT9YrcwxdpZ4jp0de
f3yirNTqJtY7RZFnvSvM0rmMmW53H01U2V7suWOOpNUYB8nNznsM+h+HBSJXsnflyX+VdoCadISI
K/ekDU39GFVRd9LWsvzRtcrfcJf1A3M77weTDkhOmZ2hSdXga3NLXucN5SjO2WDYL8XSRqcZ1uk3
O6qMJVhGz3xEzkb75FVyUvyqHGlP7y2XQs0vFgLHfKvhuRRtrOiF6crGbCR8ZUTTwM8pp35b28GT
0ZW7/ji4WzI/3FxrcnHAAVL7zHpzt9pyQY2l7Z3T3InkS9eM+sWZ8vgFao79I82H0l/sXtR+ainf
jcXoT8j26wducse18BtA6iD0C/R72/vu7IzJC/NC/dOp1gsZO8IDkNXuotVhULcNLw+qulOe87bM
DrzaTvRFIkeHXwo7wOrdHOyhtGxQ1JheynT52PTC/QKt1b3XVs/972Cr5Wl9s9UAq+lvyO7NFj1T
GhRAEpRPTqMnsmciAu+no5cwMLxEZ+JslGl6TWCQt8/OFCvCX9RK1c9pzO/zKzXr6pA54hZqi12Z
4OpaXRx9iP1fyEmgkMDDue0j28qQlEOeItEbOUvBOJy+fKKWbBzEIntmKJ5JfAj/MMfg+p41Vl2q
dcqZ06IkqU9LWgOla4q1+Ov2ju/dJ3Yb+BdYAxLOTfRhDXXWewaiZWDB8jjQhqz5pHZ65PfkLYi+
xB9v29tdF7wX5B2Ybo2/vF6XZuTV4rrE16m7VP+APVB/OPZwhHzZXZVERYFEZk1bZexOVKa6OEg8
les6PZt1RgcEee5Tozj9B7Qsjq7IzluHcIHJvaTgAYhic0Vqlw5gls3OSTA+sAjMgrLx2SrsLAmS
dSjjS62BbA9NNU3+vr2fu5apWpPaOvKvzWtnC9davI40wlXy7NNiRvEn3goOpi5s3v1So35YK8vp
ttU9b0TXR+rK0BV8Uzps5rowU9wf1C+7mS+xOy/pmUoBb09mKM05TY3kZ9KmXhJUEXoHB85wzyNR
/qLGBZIc3Ntmu+1Vq9D/pnhudlpD10mt4q9elXuLb87NEdtm7yxRywILBIKW2QqbG9J51kD8RmTV
F0l+ZvBm7kf20jxVcfR9Ja0/2Nq9D4rqFxVnoibaUJsH1jWmSae768J9NZ7WyGjvqkF9by1Vc/EW
wOzt0BzhQPdNkvEiE0AqsCW0RIVil1QJGSmE7BhAp6mBJd+7C+qNq/ettrPykcFJ1gEyec+qVAsC
W8G2ck2vPYFeuEyDS1TaTAZFilJJlFCx4v4+XjPvu82Qk4BxUYdiL3tf85XVbZxsIzWMyBntCWXp
1BcPZbBz644uArWcgICoZ9L9YdCpZtip/azog3lu0HM8af202gg2gX60E9X4zDZ2f8VZvTwzW6B/
uX299pwkmltyABJTAnnur7fGUJa4q+lGnJI5Xi+1V0XPEMrE5baVvVuEnLe8xy6vzDYnapdIzS2a
QScGI4BsLiszUHNbPRG+9effNwVLgzIjfTYK5PKrvApSNZXhTV7PLC7NGxkrrWSmn1EHuyBKlR7c
n729A6sgIY8Inb4ZqFHaxGdV7gL1zYr8zJQq5VzoznhwePf2ThKzfiE4gRLIX/FqQXOWMxrbkLW2
cvkJMi++09v1GwXhI2zJniEySQIqXc4a3g7+E6o2iKIBtqa0dNCi3JgCs0LnKY/J03/7IzG7CJYC
vTvSpm2vq1rzrBgl5rGGLPqIUH4e6uDRAyiMf+DACe+IbNhCkpatzoGp5ybcdkD1a5pGyNUP+bmm
vv59RVb+998Kymsu4Dg6EfQKNl8qHlETmCD4EuA44kJ1PwmdFLWDLtOO6r57xS1SP8nPkSAWBHKu
TwUpUKLlmXBORabWF01vlCBl6mS4jPHgV1Sagzl3mrBzx8WPlhiaXak1l2SdKz9Rh+W+q6ziAFqz
4+/ofDHcVEqD0wXePCeLWxWtXrF8dUibU08F7TTVGqGxbqeBNQ1HUrS79tAGoVlqQ5rexq082cxN
a8BpJJOiVL7UeQpzFDS+LEZk3EVJqx8EsDsXBFoNZQbGmsPe3s7NGDoDOcSRAEiZxPQzy+r4fiIS
CKfSaw6QPb/aPJvshPqRKUvDmkyCN5uZT0UEeo8nS9Hq0Q7qnq19VrS2Q52LJvuHLFfs/1K9a4eT
gjuN/JWgGhUYtKwaeITZPPqLRa54YowKlOSpc8RHwmDNCZO1LVW/s7z1RUyAHQOx6uPnDHZE5a9x
AfMdHk/S+gVhfBKUplI9Z4VUIlHVodf9OGZ6yI9am1XLjwv0Lc4J8XwMEbcZKec1TfuhWMXwU5/b
QvF7YSNvtiyV2gRq29dLYCRN/mFa60FckNgz1DATna6c7LZs/8oy3fp3bWr7Y1LG3sc2idr11CFD
dtRZkLfjendlI08jTQUYwd8yYHjlU80BURJLG8EpuLr4p2sWBumkVn9pLKu6eA56ncIjsO2zSOM5
VD/d9n5vD660zutECCQFWDZP1MAkpEjk8u52Ufxu9kTf+WSi1jvbGjszmBLd/fEHFoEYMRsMVWNe
4Ov15gvnRnMgM7s45GcbOEiw2Eb9ojmJCDvRuwee8G3ARYmVHMXkdv6C9F3bqz0r0ZeRXl/P2De0
TZL+bOhuH9TMDCB51pZzBp/qYFvfXk+M0idCeRzaL3iNa6NensWlgdc72Z1dfOnXVKcMOVrPERDi
gzdZevLt+ZEDtqk5UkcGAnptKs4GZVoiUsuEyxiUqRK9jzPVOigv7p2T11bkr3h1StPFmNPKpnAu
GLX9UDTV8ISkUxEw1xnlYgNdpD/5bHSiwPVBwOHZvDYYuVqhTHh4kte+D2t9LQIQ5vOlyFqAn7Bf
7zMGVP52LMBnk2hMiYKTnaJro7A6DQuqD92pPuk+2mYa+UM0li9Tc8hS2TshSIRBtkCqlELEJpmr
m6HvFItrP5gVKibm2ARoTNo+qjFHasd7N4ABylIwBYUlnurrVZFZSEEMkF5xzyjlarS8gNgh+ox0
u3hnr5Pl2255RHnfOzC/2OYUTGkMbMOqdG2MdtXZyhQU4XSZtbT9MBauHqIh0PRBY1ToFNz2LLvr
lOoivIoodbkbT6qi89F3LsjCpkn1ewbDjic4jM1TucD+MRjMcUGvoL78iVFSckncpUy6uX5m76Zo
I4F/6Qq1htTffxs84u5EUfpAWfIpyCvtaKHbvYUNLRkyhHYwwHHbm7OD+AzMxTxfQ4qw1anLY6aa
R1USiFLMJ7301oOq3PaJ+mWPoBVOAPVgYtfrAxTlnacuY7qGU963H2S76ZLl0/Atj5bmARChexFZ
rH7wmjoKdK1B++f2Hu+tlyXzOkolnjfe1BFDUun2zHqd5JuTtfOHFLq5b5vTfWkk08/b1vZWS32H
MZn4b1DFm90VpKZrQl8pjCPdZKJzkzxkolKrs+iW5i9VEX2oaUv7NRrm4qmfXf3bbfu7q6VTDO8W
jhwR/PVuMxFQGdtuXEMKFC6SFFZ+MpO+eGcPmuYry3BE3XwjLyI/L0KB6JRRw6M5L3/QK98+MX1x
jEy4lHlfaXfrtDo/ZFJ26YZeC82lnE6KUPRwWBr10dTy5K8E8NpBVLB1h/wG7o4DLAD5W/Comwdz
pqHR8ZHX0Cy85TQBpggyKyuCDLJSeHt/d01xksgPgGlRsr9e7jrFpV7TLwnRTBmezaRQz32lis/j
XB0RHndMcV24pOSXNJu3sMa1Ty236xgDAr7R/mgbJRyzKc8ey1w52L+t72P/qJigVMVbArpoO012
jDMFEEeshnphJydFXdEFnBfle0xY/5whQWn4lVl2B1HB3vpsknRCU/7wbF5vpSEgCVWMIQudTnWC
CHUaP6IBet9kh+MI904puCLuBRgKyInbFUY9S7Q0ZQ1HT9I+ZmdeKAxk9l1Jz+PrYuTFv6u7OIj0
WvpZW4WrIpKDUuOBL9rZaKmTKum6IGXekDaYCDK4ba+oYZ9PX5TYVB6sipk22VQt52Qd6c3APj1q
su7sM/GrLCIhkAgxRf73Vzd0La1CV4tYC0lPtIsWx8o5seb040zme/Ce7Xg/kilaCKAFqP1uuXVl
RdFds3MtjLTGDV3+urgaYtRpqS9hY4jhyXORTmRAR3Wqhzk/SNzfrlQKbkAfZNC59AOby2ko9awq
VqWFLTNPTnMZJ//EXtGelnhd72/7gbd+VtKeSbrktAnqFhu3l5Zt1jJbRAtLQEmBUxbDw6Dq64MQ
nvCNtus/37b3dmc1lcEFOgVODvKO4loLrRAB9XCGEOa36jTedU7/rzGI/MXSavGodJ72oPKl/VVU
xem29Z2NlbKXRJtw9Cl3b141PSqiuDbHKUQxvnpU0uS/0mriF6fL1fNtSzvrJDpBpcokoZIthOvD
utjD4i4urmhu9TmsGSn4EVH+5T62KgreS9891jEDLxU9q09mNnkH5YpfRI3XCRG9L3wtoi2cVICr
WzjK0NCU76pxCe1cT4yLYUe56pPx6YiZ23HyrqMY4QWM79L/dYXWTWfZDcyCVO2zDwWpU/m+ZUhn
5id67Imgt1Lm/EjayfLYE6uLx8Eue2pYiFil90WXRa3fNC6VrtwZoktRTpU4+HRvXQ7NCZrDdLBY
G92K6w2lMd5ocV9z+yO3vpitO4eaUOXmUTcpYpHiDaPa/nn7M+5b5QbqUmbxzaCjsi3QulaxmpaD
foFuN136ZZifvaXq/2tn0vZyrJL/3Ta6c0oBHLtSCxSFbQoT10u1J6XyFqYshFYR9T6DNox7x6rm
cO5c++CY7ppyaKW5yBGqVC6vTYHyM1q7d9Qw7YR5EcCgA3ywEqAvWR58wG3fUJ5IomdyEuyAzdmY
QoC5rOokV8PSdvPASLPlYkdu6quKa7/3Ik8J7bR9pH7fhr+/ncRzRHdA7N7SQiemqy0CyF9YoXca
MNGpuGiJw7A3zYoPrt3O+8xt44GWTxT9m+1sBoFHBzeTEYHArrkHWfd1Wb32XFb0OnJ1bu76tm8f
ZgNovF+1WROAuuwP1rvj0rnxZO8A48mLtjDL1Ilt+JQtx0dl9HU2lMNDOmbJvy1osKe6QfTlIBrY
MSjVVaTAL9ggkPLXh8hw41g3mmYJB3OuP8V1RoU7jqv7lAlxoUIKemDv7aWUFEcaSkQu9Eq3Mzhy
m3ocTXc1dO00flQqdwDJZkToMiR2d66Lefy0dI7+6fYxent+CXbkED2HuIfOpfT4r8IPc+gNN6nZ
1gGsUSALWwymV6ovSdVWj7BLvle1BJ5ZykFD8O0VxRfQZWJz+Zykn9d2jZygbml5MXWr8z7kfU6D
Nk+LhzQvkoMrurOxV6Y2VzSeBzPLa7yB52YlWDbUK4vYct+rrTGd10iIQDPW/iAC2V0fCCMV2rYU
GtugQiCxGE0i+JpabWb/gL8ufzgW78mUlN7BzXhrinwSJyf14iA1b6PnSdix1XdLGw7EfcFCoejd
qicfTeEov+1XgUZwXMB3cw3BLF9/NJQ0Urtr15bXqi2CEsXOc925pu+kivLx9rl8G2lIFAa+hjsv
9S02r4VIkUqEwIYpRx/uxTT2vuK05VmbQaAIzqO/VAzNQ0EHFvzy+wNY0SBSTbRsqfyAgIGWd73U
aSjXGtHTLlTXtLnvq9n+koyO4VMs0p5rva8CgqTurirE8IFHdD33MCpPI3CDIohnOh4H3mHvI4Nw
12RcKxHdG2/kIvjcRiinh6VYJ5RbSvUzzRG6Xpp7NKzt7X1xNd5NUlqcAiXTzdG1RzsqjTWqwtgy
qgCByx+TLbyHbOy7sB6N9WOy9EdKa2/dkLRJZCnjVxlfXm+3WjhRUxDchbkSxXI8tO7byri8W/Ji
OKVyQmCzLPrZ65KjSbNv3TyCGMjv87XhuNHAvba8Am+My0qvw7pILCJXTbsXmTtflIEZiSuB0ofb
B3tvd0kv8fWEDBLiem2vyKqo7jWzDq1ycsNUdfIAibA0dNfOvMva/G+qmUct9701UlSEZS6lMnG8
1zZzgnZCPrUOo3rWg8xpEnBGCZdJnbMgrl37t50fN+eVvY2fmCyn8+pUq8PZFKmvN8J5Vy99dVFd
YR/EJrtLo8jF7AYeTnKD66XVSt6JqJvq0GzM0UcMlCJCJZT3OaoZvie836/gsTTSH8R6CUQgDV3b
W+quSMhR2Mo5j+/cvP455jXTiVskK9vB8g52cu9e/EIVMCKCuHnrcTvdbo3cHaoQATTrS0zHP/Cc
ND3VzAQ7dY3mvLO6Ng/yzCgPXhW5kOtUiyYd2v0sBuE3WgvXCzUhPBcFxJ0wiZLuPST15ckux/yg
yvQGYICffWUGRMi1mVgIY9EWqwpp66eoPPfxyTDb7smN4g8RI4sfEqdMwgR8dNDGsLOSjN02p2F6
Yr5cT1g/mwdcxb0TRX+I0A8uEZL7my/cuoJcu3dQnl+XKWyyvgnXjiHnarNOZzfpj2qWu/Y8QgQY
0rJUujnB3WAz4hQ+Ttjqbv6jVEfnH6HrkxqMS1fmfpLW47+3XdC+RZIWXnBZWNy4IDvretJ0Pu3c
dKbfUtsLhzRqzpq5xKDQ3SNe+87bhdqQJctq6IeQ5l5/434xgf7aZhVqpaufGI7sBu7qVfdCNP3B
edrzrrJMymNCswgl5GtT7lDPKJK4fDw38d6Z0zKdmqp2/oq6cnpCBwyftwyA325v6I5VBLhoS6G4
KlWdNhs6Uox05tGoQ9Rzu/t6HpW7cuzjoCbgD4ba1oKMbtWBUXkBNxdUClqgX/irQ7VVgMwA5mar
VzRhrzkjFQ0zepdX5g9rNIYT41Wmh8TS418DbB67SSsObsnOklF0ouDEa0JGv1W57JAlWicDTTNt
ioagaqAMTF6MULo+5p8cu9WC1NSPBkC+4XjxSiNHRMptSG3bNxtdVVTWbEO4JzDCwg7ppEDx75vR
+k5sbN7HvREtYclIufflDGT4ccn66B+vjlNxmm1FOXh7tnsgf430juhMAQEE+HN92BaTdmeZ666c
PbncZ90whGvbZKHVtx39NNRNo7o8YmRt/TJGib2ZlErlBkjAVkcElVjFSvIiOjlJUn1ht6u/l/aQ
Hr49XL+sAEACsUsJ9Q1IT4s8amBjGaGEUxpPuqKYX0vP606REQ/3jCwrzp0hLL9P0/qxGt0DB7V1
GNI6FU1ZIzalAIHc+FdJqTEMFiPjTe8UD2J9SirjwYjV8UFMFKtv39w9S0RE1G0AIkguzLWlua2N
CXUK9yTIeibfqihJ+a7bNF/Vaq0O4By7xsDiSAr1L37TxljjWdO66iDbrTXvAjOy22CiM5oFhr4u
n26vbO+cSBLu/xvbvN+dtw6LMoAob3shgDy77cUBJnP5AysyG6Q5Qli0bSlU9mJo0SgRt5Bqznra
WXeJ2zsfb1vZ3TgAIXSoeSc4/9cb50yCuavg5k/oHZYfoin+DB5uOC9M6j1Yz5tSlzx6UiUTbA8J
6JtWFJIXjp4JA+4qKFUKokbxrTErL+ARGR5Fm2hBE6GmjTxtdzHa0X0hUPpd9Pqv3/ALzwG2iZrp
JiKYRFOmbgc+H+HI9GHWc81Xtca+R/B6OWmxsj4ovTkdvJzboACjRF9wPQCw49K3NOrezsxETTOc
mS2GU6m23RRkFZ40ivT2opDSHnzUPYOE0LK5SOEUqYbrjwqjJUpz5J/oQEdQnRpYpWy3fnJXW3nQ
ssNZpDuHCGvAqFAEJdTaijSMcSGywfQQE+61+s4R5fiQmIt9dojaD/Zy1xQvFNUfXAsTOa+XVkVj
4VWT654ifapOmiFUv6EcfW5MCH6/fTWoh0ohb0kxA6p5baqbbbKAYmRVWTPdJyL+LiADfNA6EqHb
lnaeBDjNqOsgK4Vs0DbI6TNl1JgJg45AW9gfllFv/6YfnMJjs6pPpLH2YxWtcaDGU0TNe4oPzO/4
MyZNcytpl6BGtwVV6WOcppUG0qlZouyTkS/d4+TmR5HcnhV67NQ+eF2pt248TcK8Imee8WdeCa25
MRXvq5574uAh2Dv6wNC4b9B5JbLo+qMJu7KtFk2WU99O5V99Wyb3aZyNgdkN7p1G2y74/U8HAlR2
KKBTo99xbW9g6KizWjRdi24cLqVrix+NJfQXVOD1xAf0nJ/t0a3eRfbQ/F05XXw0iuVNmie9ixTJ
lDRXLt+bMnM6eTZFXu8E816Nz5PVRkHUDMV3YOXq5zYR1TnT4qk79cI2Z4bcdH3IAETvL1q5JXLZ
Xup8Sb14PDhUexfVIa1mmIDMhd7oI0Q09/pq9RB+XY0z3JnFd43Ium/oBh5c1J1gkasDJpapcfT5
trBRM1bdDF0K77Q2SA7g5YT3YUkGV/Ot2BqeRdYZ4dBY8/fbn35354E6gXGWbX/QHNffHh9ruB1c
61NRJ+nnrNGTO5SrxHto6vFD26n54huzLuenCzX2Y9WqPqc9E9xB/I8rpV11qL+rVhkd4Wd29oOL
RkETbBAvz7ayUcRmMQxR453cVqv9nn27WzsMJgtFTqH1deq3THo9396OnQ+OX2bqiCxuygrO9W5Y
osnjnE7+CTLlSqZgIMpuWSPDhef1dNvUjr+kcAKyw2Z2DOdf/pRXQexkgVTXSt63KVXakNHbYB7s
TsCpzvugJ0W4t4vqs9mURViuCFretr7jyDhmsCfxYySl2+5VHXd9ZnuJdwKsaNy1zHUnT5ySA8ey
t50M9kTjQ+rLkBNcr9Ec7dWIct5UGPP/q6wq/hxzBh8ZnXpEgtpxmYCtJERQCuESpF1batImnquS
PRxBrQV1g4ZNjcRq4KydnO/dZHe392/PHvx4Hm/STFiom3dVTZuyVY3OA6fSl1DU809dFzcXpamr
QBTFURv5V3fvdTbPAWEErOz+odVP0Wmzvm6Mcz5S652GCqJtmqQjusxOFzS6Lv6Psy/rsRNXu/5F
SMzDLeyxxiSVsW9QKoMNtjHGNjb8+m/Rrz6pa2erSjk6Up+LTscbsB8/wxpuFh2sJ6rKuZ5gMVlv
1r91B+Xce55g21ZO5yeb5T+hshc3PkcDHX587o0Xcu1TI3wUODv4ApjJvPwAsQUutap4BUpll2A7
k/z9JFJeA7TY7l9/928tdfEuOG5NLQYs5Xgozn1UCAzsku5dFoM9/vpSV44J8nyku6AMYtZ7GYUo
obZ3EPzYqZSRY7oOGPeugXzjmFzZTKiPIB8J1QHodV0KaRDAfc0I01BIvQb4rsNakrogOtqPqQNn
yZT579cf67JtvIUbYB/+bbaFgEFcFH+Yuq5tnkO1qoX77qeoRC+qaPl9MHbL1wWtvwdoLJh6WDv+
xpNe+XTI0NDi+xedA0rRxS6RuYgrl+FJNxuDEhIHdYVB+kNKlHijA3X1GTfFJSy4mQZuL/0/8ZUu
C9qmMWl3M7R2foF8Ab01GoSDgpS06r8uGYkfiiloz5My0+H193v1MWEyvNHigDC5JLpshjdJAWkQ
JPh9/FktwBgtZdbyupLzWySia2sh7m3ACwggA8f78jllXyRL7nNEhlLENdxRy5uesZtyBbXp758K
TZetCsQ8Ganay5XgzuBRZ44thNA6FezR6gEs0c5C2oayuVveuKKu1doAPGxmIRD62YSbXq4XZh3M
iUva7tws0aqsRGa+5XFv4QJWhnWwMtB52vzzahSHQYtIm2HQ4xsb9koAwG/Y4Bagp29N+Je/gbYk
BQlswDPDR+cL5J/VJ6Wnt6a3V5IddPYxGkbj7l9e38tVcHEGMpcFmnazCPt9KagEqy7b1LqjXQpN
oewQRDr6W69UhAE0TLBH0c5AxnkpuxjGkrEuDdvdGk3Ztyx0+cfekY9/vWteLHLxFaueDusYYRGf
6BZ0Exy2WFJyEMq5368v9Ycm1P890MavhXw7pA8vwgvTomVFYre4RsQPWxj+KY7Z+j0K8u5mCTw7
Kpf0n0nc+wbAupHe6HKSojYhIPDzvMi3ts/2cBfXNlIE9EzQ/gUS/HK0ETia2HSN2p2lUX9E49Yf
YJm32TC1qubqLQ2Va/tokxRDdbrN5y/rlXKJ5gwOA1guJrRl9QSika3RHFvnM+Zk5Ts/o0f1AOCE
fitDuRKGANtDyo6Tgn7NHzPkIfUV+BnBrmxTwJGgfP/UKa5gocWW9O9zjX+n41AQ39Aml/2+ICi4
c4mBdzuPZKOZCtEE7tTeRaI7v76lrn3AbRD//5e6OP8RKPWl1C7Y0UEkO+4re4Ay6XyoAmuaAeXZ
G+tde40ZJM2ALoEkBlCHLyNBVKnWqWwJdlFo/U5B4wNkl3V5EJHNP7/+aNdKv63bhSHB5iv3B7R8
LigxUYxPtlRy+b4mEAetk3D6bhWkiX2cx09bxQ5NX05r6GUUZ0idpLUKAYrVaCCh/Ziq3eu/6drr
3nCuaMElYKdeeoknrQl4EYTBThcVmFsgHM6PCmZt9QBZhzPYuvZvrdq3kFFsUB4Umij1L/EdCx9V
EC4yQB+cGSTRBey27Dzu4Yb1sFaZ+B+iIRod0B1C7xaNpIvv29kWc4SoxzsvB3HqhYWfTAnaS7fZ
Yb/+Lq9tpQLkHhxKgIf/mHUiG2fM9QiG4Iq3n3gvvwK3Uh2igvwvmxbQS3AiMHxDqnURdqOqX0WX
+2C3+rj4usz0/ZRObtd18Vuc5e1vuoynAFUAQw8wECCn2zP/J6lbCsrGpcL+YD7Wu5Glum4D/9ab
u7YL0QEGIwkvrvxDPx7V5YoGDw5hmi/TsdTOfQEqsK0DbtiBMPCkX/9SV58KrWAwL4AVLi6L8SAs
7OI2cUbLZLjzRa/e26UHDv31Zf7cEKhhACIAkgkcrj9aKuEKfcIh6Mk+o7n8wifghptxWOR7RtdR
v5E4XVkMCRP4T7iN8H+Xe8Kb2MOFU5L9Gom1SUxVHUM42DVzEbs3Mv0t73y5KSBKBvcFYDI2afdL
jMgIlQEQL1KcKZcUzyCtkeMwulDXsJG0Zwr47ilSmc3qNUsrX7fJ4t441X9+QPyCjTMD6sq/ZLaX
2xKWJzF1qkLU9o7feiOim36AaP7r3+/PbbmtsjFrN0o7hl0vV0lms+h+4gSQGyKaKOjENwiJ8n5P
1Rh8DKKhi3evr3j1IyIlhfbxBgW57FG1ywhbJmYIOlBTde7XroUEhEr3FKONv77T8XD/Weri4exC
nKzSiewnyfjOZIO5G1tUTDHJ2w+vP9XVr5VDsh6bJkYicdE/gMVAXPbUkr32JXyoI62fQlK9pa17
7d1hoLTF+q0fcklnsiqthpxC3FV2U3Wk2fiDCDIfugL+0K8/z9WVEDkAvkeS+QfWYmqTNUl8S0DT
7Mg5j9rwwzB2QtZhJ93/sBYA/hsTF7cm7rCXezAquz70Jgh2Kg/tjgJLd9KL9vscgL6/npJBUGWr
N/GNoAJwKQCZimSkS2Do1gURp5Uk5DRFCnZTmX8LK3NtR+BCBpb3397EpQFMmDsSSRvTPZioZm+0
jzb9OnV4/TtdXQUd7a3FD5z0JftUlqYrCzrRfVvlBjZyTt2zqVzfWGU7KBfRcAOOorGMzvLGDX35
hWZfUYeZfrfHgJ/cGRjqHJLAFXslBD8Ch5S/++unAvUD/SuM/cC+uITm9u085C3NKbYAy0/x0Nsn
aoe3ItGflc3GRoKbBchzG3Tror2YBgFRyVR1exm1SWOnZG5ywIRBse+Dd3FPun2H1PmNi+XKq3yx
6EWgIEwoMtOi2+eTlIATDPO7QWt71l2iSF2O3rxBgbyyQ6CmDKoFrjJMoC99O6yLNcYuiOhC66TB
p6zOkHJ8y+7oSmNlE9rbbDsgRIctf7FFerkpTUBxex9AnAmyYQw688XU7iUiSZP3QXyeh4EcIVfV
3U5VCmJLzNz+9W1zJWiB7426o4DK6uZt+nKbVv9njUcYEJTSNVD7yw+lCdojdJurr3+/FEprxGHc
zUAwXHxGrjF1AyWg37ehmM6jD7p6jca10VNZvnFFb822i8O32XWhxQliKQaG27//T34KHl8sJOUw
zJjL5abAtfkeBiTsaHCTPqpw6zvMknd43QKCCa8/5pXdirWBB8L/YHp0+VUhlVtEJBNsH5Ag3yer
lzX05KMmUbjA49G9JQF67Qv+d73tyP7nWRVpxZKlWA8cYd2UvZNNSdLpNrYJf6MqvnL60dTZkCdA
MyKVi18uVTphQp5U/T5eafjdC8z1fcr796pLi6HmaAD+g8pOHF9/oVcfEMUhpoGIOn/wZi0OfdZD
bWOvMsAl8ef4CRiR6KZSlr7xgNeWQvzcZIowaEYJ9fIBQ70VIqrCt3Od27Wk7z7HwaSOE8SW31jq
2rtE3gOiNXrigGZtMeg/n01Ogk8aQ8Y9HB4gV1YqeSAhrFDoMqePq2PymIOf8EbKdW1v/nfR7fn/
s2hhsiSAFQjORRGON7khUTN2XN5Ia7ubcjZ/q3uDk75BeLZaCpx5sPVfrpdSqPiwlvI9uHn3Qjjc
55YekXrlxxa05EZW5Vs5xLX3ivsJU/TtzkAl93LJOV7CXFWug4F3B+8MwCFjmLhm7Q7U64zWEiHo
2E3l349YIcsM2g/wE5tXz+Wpz1lIgipeur0ZtN3PEywcgqowd8ZmP//+OAB3udEBN4XmS4fooJeA
IrZhtwdTPjv1kK1uOp/YZpSB/h9OHgTtgf0CIuRP2GVs22kulO72fOrIY0YGfgZ8fDktc/LWxP/P
Kxe1I5CkyMc22FJ+8dlsX2IUvhb9Hhi04R3QrvIuNeotW98/9z/eWoKWHvBz6QazeLk5ICkxt3bj
TCXwuwX/3x7y0oKJLsNntXTJ7vUvtSXhL28hzImhm47yA31nqHa/XE1H6wAhfICvi4GKo1p5eRhJ
8JhZpuqCzu6kK8Mhm2faY5L6t+Y2fx4EgMDQe4cw4MarvGzCU+uEjTzIYKxtM+j3zcsNnCfkU1pZ
AyFhpQGWrKb3rz/ynwEUMpQx2l2AJEPs6nI+XrK+SIey0nuUP3PDmNZHWCQHDZzk/tb+HWM28D9Q
AGE9QPovNbV8W9E5qGaxBw8SFrG9JRAPJ3qoZB3nRf8GiPzPjAKr/Uv/2EQAEK8vvmWFQJZPDJKa
baJuHNBmuxVyDk1cACskyuGDaJPkDHzK6fUXem1d4J03DwDw3uDL9XLdYQJ908QAnyS9KO7nkPeP
LocJEnHBExWxOQ49hOnjBVv59YWvfEkArja6C3S1MMO5WLgLp3XGi+V7Mk3uHM1sPceFtT1g1zx8
y4vl6lOWaKqAOwl19kvVN5N4lVvt+V6DKoFRhY10XWgRHphdHply6uNQiaVhc/4W5O3aY2JM8n++
KbioLr5r6ucYrfeA7ccsRD4o5uSo2tWfhykUb2yhq0uBiwEuCOIXjsjLTwkzQETRTm9vtEwwBgNd
LAsm8piqcXjjGF57n8AUgfsLdCTgBZeRR/UV7wPJ96wEPRLMQX0cg1mCEBxHn+dkjI9LnNkdWCBv
ebSj3Pwz8ODS3ziw6JIhl7qUKNaz04S1HkYFcBKakxq1R0RqN8JFrtY0EtBna8OWNm3iFwQh7Aa1
s0TJdBf4Pt4RmGD5OjGrz2vVB+opwiyihWxzomTtnEvPAoB5BX13xce6AHnn9xTg/t0PS0qelwK0
oqaofCVqLSulwFKFI0k9poWBBSncLF2zdAtulljQDut01LsT+AvDiPzSJP/MnClx9nNbul1sbGIa
O+JPYiEGWVkqAE6u3TSyU5gxoRsxkvhrh+Jp2hlDlwfISJD+aIkN/smWrDoNOWG6jnzXlUeCp97H
tgNJzkhv4wadKKr36RZbdhXcNndj0GvwIfUUASmEV3gOtSSihrgJdBBdBZmUWkMo7F53NP3dQ2h1
agbIQf8q3NKzMxPSPLYpcekuTZfkYyH6PjwHgM4A3jGj0qsXiXblsV1K/jSTCIKHvgi727XsovSQ
xoH+ATgV23p/ht/Y3hTp7ajKjtYuzmfXtGkwn9mYqOihXPLwjuWhS26pX8lnFADx+3nt3PdBdPwb
hKmn7wDNjIDRdHyCSUuU3cMWMovRy5fxN6kDcQez6vTdMFD9MwqAImjCjg+3C29xcYQT6gsdhcsj
rplpPFqr6LtesYDUiRbV8wgwZrhLTZfzZo5noXazgjh1HUIFgdarmIIfKkALpJ5bPS23FSQMxiaw
YfzOJMARnda15a4x3CbF3ifFgJY/HDThWJB6QPw0NILKGoo55nNEdfsQLcx0u2lMzdeeBn7DubKC
NKWf+b1CcfIr7pH61d0INsBpBpTzObSOskZJnyT3sSU93LUIh0BnVrLB7qJOii/zVLWyWap1BryT
mHEH7QF5npMhT2Ex1oKQO652+MRnAgEtrVpvmtYofAvCFXzJAJJIf6XIyIAPAmd4qnNL/Je8Vay9
EVjsB/gyiWhgAQFQEQpkpABA2SzPDjJOt2xQ+U/IaOHqYlW7jnshoCa4Z1BHYvuksPKdrpKgqHVY
TWFNckMPGn3tou7bzP6O0eb8ScPK3bisZfwYBmv80RSCxE0gh1zjnbQh0lEYpx2wc6Ei06ekW5pi
5BWBxn3Q6QOhs592ToioOyzhPEhIC8dMNJAyk8v7tevXfM8dyQVkvWR+N3Fnyxrdp/A7ceGAiTqg
tGeXxAx338jYj1nBkLNehAhuaTKTZyi6LE+ZidFISXu/RA1HL/9Oawz9GzB1u/RHWHRV8W5hUPkb
0XSfd2mhDCj76ehVs7Zr0g87z+RIDwvQ1xRfA3V2M5AZcBdrc5hDAxRTfUvHIErft7FP4PShDRCB
tSmc4+c5jkbo9AVaUVODlZJ9F9ZA+GUsci5/Ax4EGO8EQYtwPyKhf7RRb8MBBh60TRv8iFbeEAg8
s7orDHUPhEXrXAMB4+6KiQUppJQl4IQumKb+axakgFT4aBhcMxVBcYZ+zjTXNgq1bgocKP1x9mmy
HOVELKtdsGa/YO5J7qG8l9MEIs7R8o4w5D2NchpnrBydJ8hRuWDfK5DHphq60bZ/NDC8KKdaqoJG
H1iJ+r9Z8777NNooqOoi7WYGP79oBtYBCkLQLRoDBzCk9kbuKOFJUpcLXbpjlcz2S5aRNq8LRsr4
5NcAaRsu+oIexNL56LCuUNE4LNC1j+8W6PWIX/MakfYpmeigP8hWpk8roOgwcKhSIx8y4KS7e1NC
E/MnD9pouIWQQUUfitDz+CuE6+LyvpxHFu3QVgs+jCMdOQICSXOAOHXCmyT3cdKkC+u7owbS/lfF
C3uXOebMSUWIMYdihFbsqSqkQi7fWaogSaXk2gx5n+MjdoGGg0XuzDGhresPGRuhNCHawv6iURcm
9y4X4rfvZLaCSpMb1bB2sPF9L1b+aQy8aW9yAk7zbsy78kNhw0jsMTwT0wGug/J3boshB9iKLp9g
sjvzxiID7O6o6Xx+qPB7kt1qK1jMpUs0kpswb+ey9lwF3YkHKWT1bQllHkgraX2bpF1Gvi9mlv1u
GrJ13aWcj2MdGs3iD1p1A32HDahYk5uEB6oRIbbbQ4H0C+LyXQFKCV94XB3zkeWq7qc0MeAnk6L4
ACBDEKom11bAz9l0gd/NUHyF2Jhm06IPHA+j7kdNgH4NO8uMaKBX4ZK6m2x+ix7pLE7VvBbVoQvF
grAZeIvWWQsTvXRfEtWZn12ykm8myXrdkEGVxV7aLPnEi9BNdz2Jyw7wPng0PQHOnfe7Ic1hCQO5
YpuAq1DG1K4eskSVXpGSlBRX6P1cjCIArQAm2xWB6B711e8o4TR85DwK5y8RUEx03/MV3GuP+WKW
HHKYVpeHSeeOb0DUfNpDghViGNoQoCkOTkSL+hoSCHkGNQX4iB0CHcyQ7hpS+MsfTd+zsU6Bre9/
IVOExiku59U9K3jmqSOmz858zINwWho9KoqoCGnQaOeKQQIRT1eGiy5ZbIUjH8nk0Je2UIDlTdNY
S2CvXF2sxRj+U3VlL+tNlyqBirgfKzQHQSdvEL0GV5My8WPj4XugGw9LqaIJY4YIYELYbm19E7Pc
gfICKZ5lbumjnXOx7KltF3of+1HeTgHn/a6bFL+LKhaIk4CGd9hEjpPnucc3hJxbyThw9IBANX2n
YvRGuLFVDbBntuyoFZW/MSmCXL3GxK2N515/XSBd8jgPSwV09FT4trFDZ8O6BV/p7MmW2mjWGQS3
OTZf7EwrC9uQnCR1783yOMwmC1BxhjFpFoTUz5WbYMEE/xz+CHVzhFwBRBTdRQgFrM5sGnfvutCg
nolSJkTNiOmqHegQNlOIYSZOmymNV3Ew8LtmOxO4IT4sLUcFzaAVxndJsiyP2g9T0kTooXW1pLlP
IWpu+Nyg0ZzH2IzrTB4IaDH0pxa98byRc8uAT0crbmgyXiILjnpoaNY4EGV/4NJny91YZjo965Qm
8YkPvvOnTEdmPJKgNfjtwJKIBRYZk6jyj2pccsWQ91jdVgCkq4LUaZ8N1b1KJTf3Y09Ti982gsZa
x8W6pGW9pEWgviJHVeOXQo2yfWxFRRADQyTvDjanGbPj7eziFf3r2BtzitpcPBBgNciuUIyac9qW
mkw7/CPofk2UiAzt7kHPuxnSkcM+D9iE79KXSMkQHERakynCxBziH7qrlwqG4bWfbSlP6MaMwQ4a
+4n7AMPk9FOEv209rgBjkNoH8TTtBc7BeIjDpfwO/8axrSMDpOZJaQIvAtSPnd4nFVLHW5dW+mOx
ore5TwtXgDEzEDgc9Jk20+NoeBDWPi/+ReYbeM4UCBC07nmmEYkCqHPf+44GkB7E1TLvoqntfmS+
KBeclz77J3ZtphpXVOS9Rk4S7wC7SE9BHkJ1bOEVTxrUNNTAXSRqYziZpfoO+68NMMPpx6SuMJV4
1Ekl/XHQ+HdDSVO2Y8BH/4YHCmwqRwxHP3Sp89+ME/2D4gl6wx0DR/6OjTxF/qFakqGJ6aw60VAT
EEckGKhxS9t5l0csoXuoj6V8X41z9CljtJhqky4KmgczHx5hyQG+aMDTqWpAVojfKQ82Qw1WVWWO
qLvUz3U14rayZTmevODuK9QAq/t+qWCcY2fg1ZE9RPgv8rla9KljxUGzJHgc0sEiBNOkPFtYjv5k
MG0d3pfOxo/YmMmE0oEETwA4FPDlEpzdAOPQfkpFIHTNUE98aFlLkNB3k/yIx0rpbUEHgmW6Mnz0
wVJFzRBE5r7KfRgj4dVre5tLn37RIbJYPEq7mFO/5DLZ6SSDKAdKtvULnDFw4pPKLukRZcDUnlWp
eFF7ge+zK2U7PfaLmoqa2Z5AHUHOeNsh7rrb0MXhjyElDPcsdBef4b0V/wwkgfjjYqr+3huFm620
c9jVfEb42eMopF97rsywVyDBw/LeZBlvukpC3H3penvEoTNrHZEuOpdTvLWOXEkgbJZw3VQ+nOMm
SY0t9iyZozvZYY9CXjtrRd1rvooGndh2OFUuTQdoCkAhe5/FfXCDeiIgh1xO+Q9qAwB71nkSHYro
lTPcMCPukDUZKv2ATMwONRl0Fh00bgBw6TF5+GUW6WEmOEPw6Mgy1j6b1faoFWyfZHtg8/O8ljGw
SQmKWwJWD42nulqCfHlKdBkh34Soxu0Ya/zdgLmFHBrHw5A3bF34cbWt8/XQiaT/YOco/AHfxdw2
RBVsOIjM4/xPqJ97nN8u17gX8ugHKypOdjKLkOSzNh8iVPEZ4BMSzUrfmJzHMFVNy4rVEYhyrqZ+
mNOGSyCL0TGa0VnNnQMYPRhSUG6Uzr/P1E5+j2ubaFzMXEV1VIUqPco+i9l+8Kqf9zYroHPSSVM1
wTC3Cz4weisn2ueyr6NpsmWTp4ROD77l44OADpapoYlTlfctyt3TzEXyBSis1tbSaanhnFIlTz0F
nhktnm7dUb7dDYmNYVUahhPS+rhHM6zxtrAf8lSD3mlzmvY3g8JUsQbJO/0I40W9nPTYV19W5I93
/USif2D2MPC7tYPKGO7UVY2NG3jyPh7gjv6uH/Lxe58GfDisyGp/+RWXccPxE39LkGcQSZa1uHcC
Y6YaWaLpTkssLUdluwrTjBOA1yjVsgwJRDat9xkpVuzSLkXaMqz5P+PgZ3LD9QC7xtyV6dyAWJdh
TJZmooCIk9fYq/D5xj2Wa1492MEtBRo5aLQ8QquV2RrcAv0+JqJdDy708pdgfpmbMvMVUirfZugG
RSl93soS3HAI2+6Amnf+idsg6qBuOHTQk+MWbyUvfXfIlIeJuF/cuhNEBtVtamj8CMxz9DSMVUib
cF7sGbNMitKpKPr3Q5otcz3G0Cyrc4hEp3WZcf0patPuOU6m9JfxpsJUuh3l0RsIjjWo21CPpyiB
M5zDSt2wcp11bYYS8pmdHHmLoB4tv3ABlLJhk3X/JDIMOD6AJRj3GlY+ik1IEgAqKn7I1Bl3TEWl
1Q7vFPYnOcnjD+0q46j2fk1EHUiIvB8TjoSgxjuevo9hP9i6n3PrayAy5MeilOYuA0NA1gO2w+Mk
e/6lg+7ar45m7QnpbOAgRyt6JCA6PzO3qq9uBjOkHlWFTsGQKIFOORxPMbMtTCCQNbLoxnS8646J
iAm6ahOa2zVMHD00syqCWNe7yXXnHC7lY4OJkKJ7aUKUA6GQ8YMRxQJ3H2rnCQ+eRie8jIHAqydJ
xz3+jvkJ1nUYvvUiUWxHFiex9Ss6eeQCZnxG16UIkZAQ/6FHBj/AQwhSRHXv8vBnhqE2qenY8xIU
Ja6fBShgeT1OEwpXP/nyYZomCeFY0UdPSRBG/1ScuqjxZop/GF7J9z12/dpkKp5vyoWMRRMYpCHn
3EJ+GF3JTN7AkK4qm6A36YEuKG5h7hoWrmZR6fN9MbYuQJbmxIIINXZfIdfDv6gqYl91H6L/oMOF
ZAfTju5Zz1R+qHqJzqWuch3vsjHLv7XUc7w0dJxWjJST8LlLWXLnAH5zTUgDeGKtxUx+lk4iKbQo
oBAM4iz8lid0RDOLzAT5k1P6LodWW4Bqna13MXixtJmrFWisuJL5x0j36TlmM/s6ZFDg2lOd5b+Q
cy04jYHKn3QBGcIdDRf2Bc3b/jni2WJB/5Lz9wi01hi9hRWJUA7feQoehgW2C47l8nmJgMuujan8
Z8A2ESYgxJJjl8I0KN6TUUZIoVqBAm7Ufj6KFp65kOjL0pMqOhLWnMkFjZHSBnTH2mkL2/DMfVQ8
8gQNs6z84anSv2ZQwXQ9lCVMXhKDNnlTQJboA1irBW8WrdSPUCP07rGtsl8LYvNngMPl5y7TMVoQ
XYY0og0koijnapyaomOB269JBKsoWfT41WzSYYlOBOZ0EA+s5mDnq1xt92E5nsfZIRQ4m3SPVUAg
XJkXxu3YDJnIZk473EQOVdGvyCCTAo1zyM7CCvj7otZJP5sekJ2HjKE6bHBrmwLHwwjIpRvKPZRa
IUd5DrvOx++GtMAeWme4SzbUuewRA08ITyWWduVpQp8XJZ7MU3qToNPI94b2/GZM/DwfRBiYqo5E
mPnG5vMYNSVMMDCz8Gk+17HOi++AXUzohfg5Qt6J3wTJeDSXj1UfuaQhmGhANYdRdsvhhhbcJz1K
/d2cVMFYlyZB86YiWQqcA0sipOZzKdEN1716cnPIup2VqTe1EZWlj+jak39MDGluEGeYeWdEFhlw
I4b8UQwjJ2eOq/6DlHQGR4GiAtiDyy5trUFb06Cve+SsQyTTqYFXQHQ02vZ8r5ZZPE2mQL1qfYGM
vkXqMQGjk1f3EnLXEA81xj2AwYdmUQWC8VrHNsfllvEM0CkWJCurhXZqrCO0HJ/iwQX0VOm+/4ak
CMVg0I4F1MMrdGZA6RT6KQ/aLj1NNJOf+7GXZzIk8ltXpu0nu3iXb51k6MEbzCbKxvUocJpV6+ym
GNg4N4IoDMYqCGXL2iNfE0cvstKfJRp332CPlL4nQcG6RuHyr2qCKMB3oYsiCwfp1t6TxBcQvUIv
JqohNYKG21BmwTePauORrpn5qOaFvZNsRK41lLL8iAOGzzWWLbuVrkWxj5u6jD+EVRB0ZxaTBPhc
Mw5bmZHP+DPBfKsJZi5LxKHSoE2KEjFFTdHPSOqWDEXmri1nwPbgCzz2DWZF2TElcwxvp4GlEpdl
Lt8jjgzv5MB9j/sBDKrd1GbRPsnUkKCtNUf3yOZmHCowqrLybhrRMr2bUMJBChBKXqfM+fl95qLl
HztY091URiMgEqvjkxY5LRq3OZ40ss3KX4HKokeCoIPDPBLD9rzw1Sfo60Roy3ZD8W1pFZCGrjIl
tlpriyemp6GH+UQOct4gprGouwoyNXUJIzV67Fxso0NYoj2Ae04RoC4HLlq09zLC6mQqrN6y2vLI
Jbp5O9+r6KNNU/4pIzZ9gAvtAkOtCYrZjSR+OQKbkGIWlQz9CBHQoIKgVkXp18nYVp+AhyUww6n4
j6UDKaJWK7Cl6OAXoTiUU8vDfT5U2eNgLI4J9T0GOTlJPfqcSD3D3ZzT8X2B0djvNFZzD+FhpESI
8Wi71iURACfwlWTPPDX9M/zrgHdcoY9zIrBuZHdysCg8Y1wGqGTywt+gEweB7YkUuns/JBvDLRsm
+QbS9E8QBcDAG4gCs0UAXC+du9tQTQpK3hhJ2xRJWEXDwxjqCJ6SNPvYE+0/vT6JvoKTxIIpfBvK
TV0TkmMvB6eaG+gNwH0D/pnD8pC02jdMI4gSDTOtNmLorqHGOAuu3Y4Gc3Wwon9LU/lfMtsFmAOu
SmAQArC+6a1dAFSw2Q2o/VQA3d1OtxhPJvnWTEoeNO3dvIOeOpJKSqCO/f/YO8/euLF0z3+VRr+n
L3O4uDMvyGJVKVjBkuXwhpDbMnOOh59+f5TdMyqqrmp9gQV2gZ0BZrohy4c8POEJ/+AOc8RV1HZc
BBvSLvUaNRUqtm/PymvADF1WUFX4l1EhhJt7OCmdqpR5VOPxCbe6uCSlL+9rLY9PQG+P9KzhbqNA
uZBI0JNeT73QW/okc+7LIRJytC5HTgDTuAiLOdr97gsB/4Hhr4PQISBeL6uIDmmdhU7hO9nguH1U
jRd0PeQTTfjXzWn8ZR0bbQIQOVguLov7BQKuzPlw9pTzQm3DIZBb2VM51829EZhwUWf87Bqpnu7e
frVjs0jDw1BA+i4eBMvPXwxKfXoEPGXn/hzVo1fak7bXnTLYtlFZnIAVHt0sYO4WEjrwjVcsBAkj
tBkIfeHrUfhQ9eWw04ah9ejsFZcYcAR7FaHELWKX7UOpzY2XZWp5Skn09dpkUb54htXaDFUp1MbO
4X0nhIOIrLLiMpIy9fdRDosHOyrNoA0QUFmjNS2skAW1EZ+xTJeEoA9dI6BG3s2D/o3uDKFBkg7R
F5A1p7STjx2CzPAi3YfjMwq0h58UWuTMiZQUfpHp/WVs1SApRdSALUDGr5PoKL+9hI6OhwaPCXoa
bRV1QXy8WEJxBTFfyhrkZ+VM+JTuAWtLqbkdDLpz/aLH+/Z4R1ipfEMD8AVwFYvDd/nGLwaEoxnK
wsgKP8izKjpLBSN5pWoEl2I0k6tm0roPbUu/rsDUBsPmkTaylkqz6ar6YPthmRvneZ+qn95+rqNL
C1kz9DxRITefwScvHqsvDC0OEJj0cVZOv0o9rHIJjWf37VGOzjbu2mC4gc+Qnx++fNRPHdmgCrZs
ph4QO1J5nSojrWoyvvfYtp9Cjx45lbB44aRF4YmK8RoaH5l1bQykBz5uqM6Z2vfdlj6nQRkN5Jcc
dMbtbDXl8LtvuRgeIOuHWA8Cyupao3SuU0Unbi38tqiCJ8tI0gdoUeKqUqb5TOhQck/cWa8Pp+cR
oVVjgwQ8cM0bjfLJaWIRlb5ldAkKvIZ+r2cOtTR7trwYpLdXZCxvITrqeIoFpiIHFfP2t32FjVqe
AalUEwwt6Mg18LprBj1JhMTCli0THavZPk/1hes2UIAvslDd2nJle0md9b+rJ8fIMHOYckQeeIDV
qqKvpnVB0iJKjt32vu/q0AeZ0rqVGDGFGvRT2uCvVvEyHpQt/Og5p17FTVyhIhRzXmJ6oyaPdmRW
2cYipfo2I7Rae+rcnLLTeLWOGXEhHy/eKKC61joLU+7QFQTrDbVqwIjOMtvrIQKtEuO/cwHWwboC
UGGdOBJe3a7LoIDhLUSZQNuujbjjfihslOBKv6/swnWcGXYkrUzQgtmpGOXY+y33N6MsAIbXauuS
qtM2KfzYkrPaNaS8zvdohim2q81ytyN1SL8WTO7u7TX7vDEOok/eES1hgPRsVDSDVkunHECWgA+q
fAnm2IeOlJb6mIMVeJaMGgppCNU+UPdL/LoK7U+gkgvKAEMQXkbAs+hRhORAEQCPuyhSAtvNVDqg
/4PTBMLUEiTSl3hF/yX41IbIDErfrspiL1FY80EfVzvboQ4UzWK4fntOjq1uaqsg7onnlmv48IwO
nbrLdTJ+vxprAXMpi7aTFOkXCNalCF8lp5ixr1VN+AbchgvvDVoD/3c4YGXmtEbzrvKDUacELQfz
DcFFOF0EOFddW8KcO78Rkfalk1TrKpGL/MZUhyZw82bWb6sW6PvvTzkSmxzf3FSwD9aX4dBV9dAW
QeVjf5v7TltWe2owkY8ql7K1gD+cOL+P7DQFBQ4HQQxM6LW1agL1Cq0I5ZEpT7R43zfdN0OYoW8j
l7N9++O+uuaJ52DGk2ih6gYhYBXazXoQ6aFK+yQhWm5dU461J2TyTqkbvr4LlvWDBBefVF/SgsNP
Go4YtmD6VftpUclbID+oSmuadG7P2ehqBoCNOrC0M1KGU9JUr/PJhSwCRJeTBJIYmp+HQ2N97pTW
qNW+RmuSBDoFpGFZ0aZDzGrwq143z7py7H01Is7RO6e6juq+/UyKdMpt9/VXxRVRA9auGAo7aS2u
nY7kkTIADSQC7GAvTeP0w4G3czN2Rt2fWLFHxyKuJI2n+I+84+Fbkw3boKAZy67lzs0mDbVdJZnd
SYjUf3sJHRsKaiXpHjq0iyjh4VBFb1TlbBu1L4tW37DEsjM1yD+mSp2cOJ1fL9ZlF6J7gIgwapXr
k4i2iQb01eFTTunculSIwYhGbViFJ2bvFaGENYOYvML0YQPGfXD4SnDG6lHvEyykGvHQdua9BAdi
Mw9J6xsmxtOzRgHKWsAItVSnJ7bksfnkFSl+LDI8XLiHg7elrIlo5i1HKXO2Dd2aM9BJ8T5t5urE
UK+v2Wc7QCzL2f/EEqv3hHugVMBlGt9KjG6bVbJ5I4icfNkKKoA25EgGbTenOVHsOLonLXpof4+7
IgOoZh3JKd6qQMo4E8Z6CM/y3Fa2alG12wIbyg0qh81ZnjgON0zX3M16Yz8WmFWfOtmPLCkSPXqt
xIRUQ9Y8mlkPURtOiwbvj970wKXL53lSWSfm+egoRIYWWs0mX3U1zzmGCBG5eeMLeqsbKk3dRUlt
++tvb8RFemFhjjIQNZfDhYP2qMLVWDc+Pl3FrhpE5ONWp7pToUwnLiiTv+owTIJdTDJD4gaFjNP1
cKgSxbzQrlU2SJ01vp3hyxm2WvE0sZ9ce0Ie58SOPDogts8y76DCOF5W8ot0NLInBWyI1dBsQsZx
hE69yVLjO8gC6AdGmp34YEf24HJuoimGdgwQ59W1iANzhO9L2SKQEGpeXBgyBY9M9gSTemIzHFsb
BtatUA25GND+PXwzoNPWlDk4ZDTM9q0y4vq1cUxkBk58smPjEFCTMiDZYtprtgiecFWUpiHSu51t
+07QXcEEOeWVdmzenp0x2VEWDMPlIV58pp5cVgqDsfHHyEEmlk7BNrT6eWMUbPG3V/uRswv7rsWn
gqiCF1udIa1idEMzVTjA6dpi9YvEXhC34F2GeHqP3rzp9fHw25KQLHuIRdQWl+qrtXYrw14rqoZk
bH0lJ2l3mrHZL+SKSrTKibvuyExyDsj2Yp9M6LTWC1CgFRajU7S+nWD1MabY2iXwhr3Rpvf29kwe
WRlMI7JA1iJOAKPw8KO1C+eb0Kn1MwxcbmhBWa7eGcOJdX5kB3OjKcQkVEwdY+3naRYofk2zzjrP
UuEnURntCxpv+CvQ86OM/D+IgGCEUgpGTZbDcE1BVYNWUzLRd34ZQfnu5cly64IIMMmj6We94T/+
mv4zfCpvfh587T//i3//q6wEbfGoW/3rP6+rp+Kua56euveP1X8tv/qvP3r4i/98H//VlG35o1v/
qYNf4u//Nf7msXs8+Be/6OJO3PZPjfjw1FJzfB6AJ13+5P/uD/94ev5b7kX19I8//yr7olv+NpoL
xZ+/fnT2/R9/YqPwYi0tf/+vH1495vzeXd/EBf/06leeHtvuH39KhvaOWB/+L4WoRdN8KW6OTz9/
ZL+TKVwYyHLAnsVWkRisKJsu+sef5ruFVEOIzCGCmiyah3/+0Zb98iPlHR4E/Hk2vYz4laH8+fe7
H3ylf3+1P4o+vynjomv/8admLSv739cYlSmiSZOyMg6SUE6hLB+u/BBKopngo0evL6a0UKmz1W1x
9i0bAA6mHW1tJauuzVKGQZT30/gpN4vpAj7FCAQ9TZJgr8ONeIhSu6APxemD4ZOepaqnTIiX5jlu
SB6c5brwia/ibTJEdA2jMZO2RVMrMZahY/I1kYCXuTk0CG1n01AcXAqU8rQJRiO/ECjYP+pTXwyu
4Yi8p/xhRRhwq01pbVq8SEAzirQcPKjqEYjNuK+usZWWYTxV1ItJ66ZmB3RxhE0St0AAQY129aYz
rWHwZgm0lpfZjf7NHoapAxYxR8q2Ryq5Ogtbq5fcQcZVxuvAUKW3ekD71e1CQ1CvtUGeuRgm4BJE
FQVUAH6R1l+YfEQPhTQiwiM3HcKJC8j/lhA2+KH3ffgxMMb2Y6OVvA46yNqnpg+jD+qkTopbdz09
P00FRDLY0hAh1hIU1wk8GND5DWBLABR5lHnqFAf2WRVa02PjJMmnElbtV7wwqt7D/3gyPckxq3pT
KkncbzA8HMpNimCUpwipee/Mo8pKCoMPozpZn8qwB70ZJWl2D6ojyjdyG/f3hYyf6wZJCfuqjsJG
8rTOdj7HyGDeZp1aNxuMF/JdVclKvC9yM9yGUwKroy/V/hz0L/Q/1QFFuwnSup/8mep6/V63JRuk
vtYA62qdUJdciELNnY3qUkQSMRSPAZCL9lJNUG/ehFidE1GNDuRDmp7Rpp4KW9twYeu2n1j63G1w
TajFxmqlCsDw3OjTlp57cYv9ULkf+Jg5TBvZAGc4jCAxm8LCWNPWqvhJDsv4c5aEsCeFiPMKZlEo
dZ6aRUBfTOTVIBVlRQmyqgW8D6hVl2pXzhA92rKP2sQNGgWRxaKVG3rk3WxYF1FTwhqbQiWJHgsF
3tk558z0I7f1STqrJAuAcWLPRX6L50wlbQczw+uhbroFZ6cqm16Xms9T1mXhuaJncnJmBk1w1w09
wMyNPsmT+tHWQ6P+hoummVwIdR7uFCxw7U/gDLVpY8WmGXqKIVXTvob0cNfn8Au8XirAa8h6BsA3
Rpm1+iCZc27R+sdMuvZkM57HfQTK7GoIFkYaEVrYuXoLvHpXIP2ZAB0bx/dKqVr9ZpTlKHXhD+bt
Ru1LJQX4Hc7dTQA+yNxUSLHDvpPbQYIHZ04U1M0SyLkXg4wptl2dzPWuEInSnw+hoZV7Gf1jqA05
KrJurBhh6A1pOFy2ZSZVXiDVPbTbqEzwTlOryuATtRpEbdSNb0Hj1ncJXP/Ir1Pd6M4kY2rvTagB
FsChzvlejKaubRKoIo/ZWKTXTiwnEONyvgWTmWiPupUMX8cqgkEXTuF4ZamDAcEB9Nx9RRdmcXYs
88SVAwtSDahhMFzRVFb8s1pXXxqw6ZS08dD4gntqBPbRMMQjaOHgM/Jz4VONl+uPbDIR+qwSY9Y9
1axQ6yipscg7wAzQ91rHii6NDGjhBe4i6XcszwpmL5nHawW5a8gK8BHNq1qPFRU88qyYKGDP9jcD
BC4cpRCWgAcgM0vO4Nb0tzVWKvMCwMrBeBlxXXh5HHUokIBMBG1YVtV9Nc1ZsASKF2k3KvNmGKyU
WoihGsauRfVd97s4hDslIqs9c8CY9H5dVvmVoZZV8y2DrFu4IoxU3XdCG0gyxvJB7gOQtIjM+oaS
b1QOks/h5sUcgaarzE3zddRG/qytN/gyCBkZJiBB4/vUNGFoJG0o76fegP1X2EEUev0UVF9Tux2+
9mUxyQC9mglSL2oZ34LB6fuNnBiIOZaI09b+ZOdD7jmFqlWuSGpR7+ymgcUFQrX+pLYlLqxmMX9H
0lO+ply8nDlJY4oNZDKdlT+1EC/6MEMxuR/ilkqKsCZw5RDaQKrGrfLDGI0+gtQ6GsYG77votnOE
8TXOsBOkyndO/c72nDql5holudiOYgIf1w5iuIcrLGK3b039DqOuatjLk7Fg2sB5fYt7U428NJec
b/EIjsoNgLkDi4rnWbgS9bjEnc08AHsc1/aZOgSKDsbDTB+GzjJ6TwPyGm4qrnHQ4NAcN2OT93eq
hJm7G0B97Xe6FuSfzYD3O2vRJtmnCujAnRQNsQF3YSxCOKMDqHvFHKJ7SQzyJ4QO2B053EIcGgFm
2rc6/FAQuaL6EBYAAX3AWBGMmoHGvluWeQXO35lT52cM/lsh5H8bGB4Ek9fDU9P1zdMfxJntH9u+
+P7YEbX9PxBMvh1Lbh+b8umPszZ7LL63LwPK5dd+xZPmO5XUlThSpUNgY1P0r3DSekdxYMkGkepB
Q2MJNP+OJtV3AFCQk0KljMyXKO9f0aSp8CMdVxgql1jSUHD/nXDy2bTpRTSp0/njqKIkArAGaeB1
fRcnXrRX+0L3Yitub9vEUc4Q+LyH3hb7iK0HZ/RkqSj0M9FSJRk7gMnxVRJk6nmcQNRQkBDGEDq6
C+UU5nwcXdmcH5dAUtPbSbFuXgTqv4Lhw+D3MPZ9flrmhZwPpR88eVZl29GugqTkiuTkB6IS0Mmw
4JI39n2llSY8EL0yQ1pfZypSakBL9L7+EBGFYUZlJcoZZGXM4BH2yrcJbKS9BpUf+l/WlTQG+yRy
jXiGgkj/9wnhve5KrvPuKqnRl6iEnkZgF5L5NjJVBAHK2bgDconEgu6AL4X7nsP9wiJ3tl0IfN3H
CDHbBK0ZKb2B+iF7cWZVqleA+fvqIMVwqtSkHDYr6CFhCU5tCx00Ahqix1VloRuzGaZFrXoLIttI
OrF14BR/gYgrtXuLCN1L7AB61BApV1UVd5ZrWQWXZ2UB8AmLGMRtFVt+JotI8aGKqLdcSshkSIYB
yVPXTrkpPBtRHC48xD9QQiXaIafikx6mMeRSLfexoXiNBvurK4LsTC6NBZZvF43bxEZ0LqtV8BGK
qNG5VqDaeyvQ7lWEHyreZR4ColHj0kLaB0pxWFuSO2qyeJBrrXsIct7R64N0hI4RtNGHAQT6LXzC
fvKaWUCnoChWeQBckD4YtSn5OiOwSAIVZHgsIQFtuwaXLiFgpEXfe47zwaMHj6+oPHKL9KIT2aad
pup2HrvOD6SK4MeSRDpBxI3urWIMPveaknggOPMPXWxVj73MaxBcIGIyO1W/L6YwguKQ29KXSO2b
vVDs9ntLKcqFBIrvSl/mjdhwkzjvaTpLN0g2VNdlLrLYdTolvn17Zy3n08usclk/FPQIr/nvsr+W
9fWiCCYRLjTEhYpH1yneNVaATauVMCVaZgexN4UNwnAjVEJXKkzbL5TQwXWx1z/QYs4MT5JM12zx
u9ab4Sa2CPd9UGgKYOUQ5e/M1uprqPwOUDO4YoZrj2Hy3hEV3f96DlBbHZVKvO9JA6qoaEa3weRG
IQymoDi1feiNynApghY1MyPrdX5J6gBQC7TjIti7j0Uh9Q/ZUM7dNk0Roi8hfr4vmmxGEMNMk7sO
cy9i/UA0niYjisatH5YpLyVg1+qjJC7hrLpKpVcoGAWiRAFMk31NbnFlb9X8AqOK9j3KF4a5rQep
vhJpKzYlrbuLPhSgbuOpy9LNnOn1ZZQvJJgeXvlNrJrXUmtPmwKQc7Sv01u1r2Vw+HO0lUFfbAHW
WJ9MkRstHD0jumvsCdawFUsXkhp0o1eH7abJFfvBrLPpEq3d7IM6O/apuviRo2NBizrUjeneUFo4
/PSZOqcAPDsVNiOLKxYN4i0UFK9qbK6g2WomXrdwa0izT+Etn+E060MAsARtMYByVFtWtQxoJTbw
9UT1WrUqYcNV05dkmdbGUC9ae8jOID3WO8zdcjZe5GVQEjaITUTvJQeFa6diqYytfMrj99lBbvVY
eNngJYVBx6I3vKoIK5NeTnaGMAhSgfhk6dawS6oWhaDY6t05WdR6K830sFVuvHokpbSkMPsYlkHn
lRFKD6Y2yLsezecN8Hv5XIqRGUfqMLyEAznlmEdpfxEV1F7dGqc849bloWUjU3Mnnng2jqO1cvg1
Ra+j0hPBiQ0kPbk0i0RMyBaootgHKdS3gCqhlySN81nOclLoJG2u06r6gXYRpOTUiIB+WGNPVIuF
l8r/5rl8rS99UUh4FaS1uJm2kJXA/SvQjLxxRLXKDQrEKZFd6X0Rz+0VOjU1zD8BwZF5/AQNQ3gK
lgr+iDJwArVHri7KRojvqjw0DsB3JCjaRrpOgvF6NhsJ6pNpxfdqZ4JkkVOnuebPZY+aCHTQ80pk
vU+CKd4Ams3OtEQPPhhZNl3lRczKlQWMvAZiKozIC6io5IPS6NgXoBb0xCMwiLctLo77JuWk0oHB
f1Y7O7rLgkT5nJO8kduq0XOdSU13czvIbpFEM7OpoZpiwePeKKI1N8HzfUFnhZ+9fRQry6JfrT5Q
yBzD1CCXYGdV2k5mLiChKIq33Pb3kBV0OP4oAzVFNvhth6EcHPnE4+SRL/COi/eKTItxkmyxy/Vh
8EGiLKR1S3bnqa/8zqoU35RMfff2c2qrQuSy0tAm5opecC9LZfNwpbXhIKAnyVwZQ55+qmvNvpDg
C2qhrmyLxDS3rCBtBw8QA6qIYkdT11/qIR3PHXtMdipNcdaYrnmdBKuqwHHkDO2S+gKgAdTFMNkq
EOA/1mI2Nu3cWT6exuKmihLJdxrX+JIiUAK30Ix2aEvke4DZp9TfVrgqIpMFhgd6l54x4TH42sMX
lGKKdjTVeUElVW/CRk/P5V7vPZkaD8Rfmr0lmeOlUtYTd9WGws3gTAhRmwNv0NN+C3vzu8x9dmqT
r3rRP5/MARvC4YSOG6KYh09W2XlQyGaueEqhJzfo6w6+JJreUyw0uKj/7uOmoOppfzYhRhDgn0/9
6PxWu/H5GSBeUPCmb4o439rTLI5Rq0A/Hzp9Nf5lxLq5H5xB2UIRnU9AI5/xywc7Qmd1WYC5uSKc
JVE5fN2pFYmUycgkt+GU3QR11V4LzrTzso21AL6tUd20atF+LS0tfACBiO5EMKmtOxiGdKGiaEMA
6WTKt7Ts987chbFbZ/pgurMAZwKKdt4lKMUVRO5amuzg0M23dpkl93KdVIGXls1jARc2cxUsJc+t
0JlsX9eSE5A1Y1lOq7ek6gyCD+gLFP11/5YkDcWAopa9kfBmU0x4ZAJvKy7HyJ4hnuk6bm6QrLmA
QtL/dtSvywUWvKn6ETEvSFh3bQI3GyLtkISIokTVX5AqxV08Nxcy8FnKxSiju1k1IHAhcrt5rPXZ
fiAuMLaDFJadq2QpwbSBRNMIEFDxIdnq7qIftLHNyvT0QdDhyS3tPIii/iHEkP5zRpfvQgPT9m3s
dALmCtj4ZVqrZglZGdUeONIlEmVReqbMHajIvKYFjmbdvdn10+cKXSq4cuVH8q5B2VVRW+50JaH+
Iwc4oLRq/HPR/p8oWVRv9Mb+L+x6LcjW//i7sfSq6bWj8Va0T+JljWL5jV81CvUdTS0OcnYyHgEQ
UYgBf/W8VIoUSPnzHwVMNJud3/pVpdCdd2xKwLU6jVh0sV9UKfgR3gmLOzZxFN0v47eKFOvkBCFj
S0d+E+FIAlTETg/3P/lKN81WOHHoRs4F7Mz0gXJzcmWVUnTRUyzcdLFheUFYoQKCrtl5w15ySyM+
hYl5dTcvT2IDiOEMYiYwcDh8ki7IC1oexUSRIS3jzRB/DUwtvnTqWfkR9xJnCCpSX21hRARNoIBc
RASNXWOMqFK1koGgr+iMW31u9X03DCBOalOJP0iVmE+cJusggge1aRBChoCHRxy7CmEHiu/ByHnh
1kOfbKVE0nYNZ1dALgWiz8vt4JQh+qvrchnShOpG39/iWlr7g5NC2kOgkp2VZK/5HO0tuYzuJEWW
XNkUKJibQttIQf85Tk1UPAiN0X+YNLe1Y9RIbEE3akzj3ZgazeZ5rf//Xf8n+/Wtbe81JYXWx5e7
/vk3fm57hU2K9ObiYEcrm38A/vBz1yvaO+hLiNybgEYU1A/ZkX9vevMddRt+irEXWtwAG/9VmtRV
Nv1yS9N9RtF9+dHfB9Kv4t5PAMLxTveyQv99HUKE0JA55C8CpslaIgA73Go9lPMefS9CQ3UavNKU
CsS8GvlEFKOtMSvLMEuSxxSACnsFOs1GVRtKFIjQBVCQW1Fb+aE2ZYposV43H3qrrmRXrpHvdIuu
GCaay460tAYnIVF8t+RPUSvgDYtisBEKEw0Xn6lm0oVRmPl9BAUtv0A6E5jygg64cmiMJvBuM/wt
yn5KKDWogz26eHBIX/JAUe7GLE4ehjSdEAUarTrZRDTI7uISUX4SG4RNaXQmF7BzEM7WWxRE7B4R
oxM5CB9+PffI1AOgXygwYMdXp4dAgczI6EYvWpceoeSVNdt3evExNFhr/7qFfn30lxXdpbaw+sgH
A60C2Rl0lzK2DFSH/SeBjmCNlIeJ0okzaj6kU3B56MA1p/ixh6cj6+kZzMMCB6sBLm+N1g9jeCFa
IQduK/ICJQFn9MMkgyQSWHSMh7xyVYMS6dvvuoraf466OMdChIApTNX/cEXXQDkDZ5wCd9agbpfO
EPspXSlvFDliWwgGF25rmel2TFVUgeoOnRmhVxsaiPaJiFpbzTuOV1Rc2PbwOakVgHI5fJROpHZm
ZpMEDhGxys3QR8Z7WBRL9ovcNoqLJbqrLtho5wrr53Ha0GLO39dxYsT7cMicfCt3vXwJaLwLXC1o
xCdsrIIPep32t1KPKsN5RTlgXDrEZYA2q5DEjiaVqLZ1YyJv2dkIES3WJ4NHI954mCRtGF20oOgw
K7VlfFtOGXkr54oyuFqDxx+6w4n4UIWDUnhgElFXtgwxbVHYbVEXHTJ58h06/V8jWU7rn/fHAVTq
5SpdnRHPs2XCaAf8C72GEOlwtgzTCudSgCzJK7tHFMOsH0SAXm41qeLEzltFGCwSvgwYvYWW5VCC
kldjQSFpTaxFJDSflMyrUDUwPbvtu0sNfZmbpJM7dJlROm+BY19JqYQ+b1Y3t0ZSUtMYkGQgE5AQ
J9Wi8lzITeKXyMshVotGwIn1vDoknp906WthU0Rihq7/4azYVjqlglKrJwDP7MikJRiu0tiihDiU
t/mgomZ+Yge92rcL1hT60NJMQ0N8nSL1UVPVnRhCr2Z/UfWx7KdAzYvhq6ga2sAw+6fareUo2+cC
KpIb6TlVPK1olc9dphkgFhCDO6vnGAQuOAMyEfBKw8fYUvvCi+KhVXdvP/HqElvmiBQZUgykOQ3c
1qqWA7GpSxCQklw2xodaa5Gu0oyCjf72MEfmBQNHUkYg4QDDn0+eF9V7MZSpmVFLdWddF9dkVh3k
QfWulkB7ZMCB3QofrBNHt3JY/3leqewJ6NEE52D+jdX3RwGMvK/Pie5koZBMB2JOdoZTG6WX4AKL
+jHaStRnLQI9S5+yYdeSb3OfmFpy//b7H5lmg2IErIcFHYe5xOFS1AX6v+DHJE5WBkOYdt6G2Lie
Wn5HhyEJAQ4KJ4gldjhMbmQ6DVtaNOk8yGfokJU+unaADiK0iFBjDnX96zBO2ZndFc7XAWoXB2Ae
/VWVVXxVZhhguL0dTG5oRervuZItC417DCc+m69PGX91kQpICTQtOhYamKiN0cvSGZFN+PujQKYH
Qq9CsV7uscMJqACWlbWDYn6YKN2NVY7AxipV+/T211zSuRdBwfIubG7glbiTkF6ud7lld6YyT0yz
okX5VjLbdBfP1Q3QSz12m1THaBARUiRFrODs7ZGPXIuEm9BoyO5kjaP+8P3UeAJW1LGO9KS1bW5B
NIBdlpt0m+jIiUgdTkWyaUqfLVi5sTuCNLp9+wlWWdTzrgLrtBRUSXRhl6/WWBvW1BiRxHJzeg9e
LBVI8CV6hNCnmXyQuDH3VdOFu7bXBtTrquYiBaEFaMSE4UOR6lzJRoE6nwi4Y9v5N1nhz5+GBcYd
BQIQwsZqmfVKGROT22gmWY1yDSyovw3RYKxozczDpZ0p1Sku3LHFwDW4nGtEba9umQl1W63QlNDj
mMXsIG/nCzp25bcidDIP5Hu7iUlH34vWFp/f/hRHDlVKH0vREb6hyulyuBicsJdzo9RCRLhqorBG
Y0GC4ANJqTexm7Zm4OPfE5w4yo6MygK0uSqoNLwmN05qCBxzoudJqzCm61WHX6iv14rfaCMif4YS
97Rjh/mUkZp+5HDDkgdosUmEuiR+h6/boBY8Yp0Rekji6TaLrmz34DVVhau9qM/DAjUmivByRYec
KOy8QgV0ONfyXvpBO1yi/Z7rc7ivB1n+EatBEu5BNNqKBy1WxWvACJNqEzti/oYcz4xQV1+3gWuE
Q4WQIp3TzCcNm8etktH0QFMpB5s1EfjsgacY4ow2rNAXcdYWbWT++uka7BtctnZIhgstJOLc1Oid
fFTRT+k99ZlkO/a62KlNmyEcRkOiBwXSF8KdEAGkyTXRV3IFcLbJBzPWnpCSeaYGrA4xkmDK4mxm
+gjO6kpCPS2jBUD3KXfU7iIIFxa/ki2OJ00Z7fqw6L0kT+VNPGTjpWToJUYUk3zlIKa7F2ldntmi
r87AHzhXdSer14M2kmC+vcKPfXIK6xbHLZvrlU6JUJE9LWApe0loajfKXBm+NUp2dmKYI6cqdmTc
F6DqTWD1q5BWd5oJnG9C9BVV1WbIEUraqCOYDdDR+OrYQSkuEXhaGs0d3W2Eg+UTUfXRF6VhAs2M
FoK81ivpADyigWlKiKdKyme6ofRAHTU8wRY5FruTS1EIRYCQEwuk/wGIggwul0mcqSVUQAX0DAyS
IvfQEQM9B+qMIjl198qhbSSrO0Nt4q1dT/GNirERArOpikydaIqHqOTcTuRZ9hxgfCi1JbQ+3v7y
r09Vtjq8qqV+wyEjLxP2MmAEixt3KVdsXljcFAXS0JCck09VOYZXM5LKZyJMPk2oeJ64YddEeW4Q
iEgwVZfykIp/u3Y4ciE3jkOTXKKtWhv7TEXwsRic8mwRyqQ5g96dFQ/mD8o9GrKTYXueyMl4BVi7
hJAV1ad8mV+vDB4Hi2TusiVGf37clxOhiECV81pyNYmyY45Cr5cL9RSvZwXPWm51naVvYMnMpC+s
9cO3Ngd9KgJlBEFv9jnIeJAddSOmiGR3UHe5Usw3Ixn/l1nB3cVrkjFBQjgXmzaWS51GqoZkkyI7
i9IzNFTEZbNbpNqtXYG7pquggPvt7fWxHPaHpxfP+5x/LkVuNu7h81KHxS6ooz4wjuU3naugolcL
XCA2prQ7cTy8vvFQC1DpFdBmBdG4NBhersUw10tJEcwNkrf2NbyADLBaptH6lc2PuOEQXKAkcOIF
j67DheAjY5y2+GSv46yculszUZsunOijpWPfIAcGx7Oa4rSSiXSGzJFHCnrosw0MaNYLF1FrxH3S
icZ1DKX696y0n5cIaTSVTmoM7I7V/YvEJE1aUip3Klt5G9YTVSipGhtwjPEUbN/+vscWpE7xB7bZ
onNGkfVw0rXIpDjgMOlqIWkf+nECAK0lU03MgTiyk+5LMMoYT5GLj3sMpgwQ6vQ+Mi/K7K7BDsKY
so2t6vHOguE8fUaYu2o9HGO65NoBORhvuznPY0/gF6Hs3374I4cXjU/qMFRIFn2t1TGbS6FipT3P
bg3KeDskSbIvbeHA5hkabGz07D1i2wAkDFVvT6zV11cZZwW1jud6ORO3GjoBI09pwqE6Y2vA3ahM
z4i85l3iydIQS0DOs0XVPzSMJ1kb53skV5Nf3Yz/thq1Qk09HyaU5LFk5vjEFnPNvkWjM5iqQeEh
9CK+H+vE2JRwi9xmMj7aKNfth3nR2Za1bvEfGT5XWQ1GB1x58rEe0UcElE90FlQn8VxHPgxNRIif
6N9QV3/ucL84TBNhD5hrQAzRMkv50o9dYm5b1Kvfx4PUzrusk53/xd55LFeqtF36Xnrc+QfeTIFt
teVLUpUmRFm8h0zg6vvh/G0+qSpKceY9PSdUbCBJ875rPavYxz6RPSfl4615+vu4+MNczivdqtZ0
0OG0v/uCFhEPPkRCToaxBQZVV4Q0LclHB5I/TI24uTdFCPqXbQS+/XJqDwCV1zBxKJIeSO3qUK80
Ru5udG4wgf/6lhwiQmnOUtuAJv5uF5k3stCmko1Lb1LVCDKUn5xNs+mjOfgPj47yJs/MpGOLcuzd
dFAApLX1ZPukSM47pfUkd4VWZh+Und+pzf8ZuQBbsEBSNITS5r67jFtmkoyfbY7zQfKDllfPcMEH
85RlzfDqVJCDT25h+Jg+9DJaMWfhKBPJD0NNUx/IsfzqTTrVNGwXv6os6bBKOdkU8o+ZSSAbAwjd
Anzp8d+/BModaDL4xRA83i0V1BRtbzGlAEmCKCLDVgIEvLU+mNW2V/luyaVGSLWQ9+1QAHi3JSsr
WsHwvJGr1VAdBqbSQ4ba+clsUvfCBnb4YAkwfq/f0cdDe43TFXc4rf23Axn+skDvb+CXTKmdkmwm
XgyDZoC5DtMh6TcGdxXPFxTDRZiUhYzGYkb3lynTiNoiW0+TQhANMLg6OgNpFR3JFQjpE+vUCPNC
cGE9XEBJfwTi+NNQRW1gMH425JL2bgwROTPrrYvhpuGYxIG0z45i0Zbdv3/n9EZZXACH0c7eNi3/
MZWlYy8mu+RU26yQnfsVQL2r9+MHV/nTXILbm3qaR+X2t5VsTQqgqfHWhmliP+pnp8WB5pt5VOqE
34V/v6U/Xcxj88n4ordHcNTbW5pXW6v6csETl1bpJVMZ+jUyqQ7kMfof7PL/9I42JwIqCQpFrFVv
LzWYpLWRVsGWzgbKXOv9cCoBct3//Yb+sHHEWOMhbuBgubVm3l6lSEEby5nZRGbuGLLH7/dIwGkY
Dw/zUEe5BCX09yv+fl90ZvhcPES2Bke8d6PCHrK+JfY2CRNOstim5/bWHsX8wTny9xdlYzHH+YPJ
ZTutvptvdL3Wi2VgHZOTVu414aK6r1bd3ZFSlRz+/R35FE6Z9ZkHOAO9fYZTjqRGbEx9DjBa1Hn4
ZpNuWD+Y2/5QDaGAB5uENHsGOxbFt5cptmS/Jq6TMJaD+N6XBGkCEWuvu9UmbkRZ9atWJPnNpk25
svNlOuauQMyfoyPW++l7oWr/kXi8+prArfwZyTdRVn9/EH946EjfacKTvbs1Nd7t7HAPmFlFsCVo
5pQqumjopkD692m/xsaXv1/r94FLccCAksQEzBn4/cxLcA8lEJ2CyKC5bWCCQL+QmkOUmwkchAWv
J6DOU6SK/P2yf9g4vr3uu3v0x5joBpzkoUgoXtq9+RUPeLnnp6yR61X2J1IYnUNureLkLqNz68vi
a1X4hHwtomj2cqwQOhSq+fr33/Xf6cZv1z5+2IYn4UCC1OE9aq0iEapf/DVD8px27f2Aals8acQU
leee5LD8ca2lgY2eMMpf3sBXGPZZTICf2495e2+3svbDvhfaDc6l0sbdNXUcB8zEe6S1RwgXL750
D1mSGM8ELS81lcC5pzstAXmwEfZtvAR5s4SNtupGwGYkJY0Sr5kISZ3ApkO6S1+cSdRAjEwLy+gC
l4Q8AOrrqufRCOafs4BytJ/lOjgP1MI5wq5KTffUpHIIB0lff5eNng1XI+Qx4O12axVBPJuzjTcY
uVjYKYb3BbR9tbLCbs3asSGoIEABsryYTl6myJ51N9viGpqe52S0V9QKgRvCkEMaU6yF+j4boL0C
D2FJzx/6uKPiIrGjKqfKRCqHnz67bpsRtzh1q4KV7+vPXY+h6cpWLbHsbM3oZWUaeVM7VTeb42/S
9W8j6a7ffKqRNduyVLP2Bc9kjbQ5xR1cCGF98gseZDjIPtnp+P/skPQ+aigwA+ANNjh+v7hdbf0Y
hrY0otmW1jmJZUNGhC3loSabIJpxdeEF17KevQbwXsyxBGB878ypfXFGJ7BWnrACjWoGadY199Jg
ixr0yhz8UK9Mt9rbyPTpRuX9aKEj6C0iMdCwPqiUXg8nI4jhhwxBuQxFlqbmIe2z8gHryfyZVDz1
GbHtvYmk8NSTnqTvcKX0P7vBIHJKds0LgbHr3VrmeIaWfLRJY5lnMxRgg5o7S6u3UBHLbPPIrFLw
/t1Su3rYWcsyR4MwbYlsORk/kXyKs7p0B/2ZQoe5nnM79UzSDHKpR1XqFi0Frmo5QFcr1V6lC6kK
hhztMaxka9y5fLv3GoZoTgG6J16wLHvfc2KKVszYSfpo8rd6uMwDTUcNCKUTtmurXgedKjj5GkJ7
Kru8urZJyUrDyphnY1f0WCHPk+VOjDMvGYnT8vvEQTbtxI+LKg2D/LJEvyjHaUoyFLXxRi5Z+a3I
K3VTWu74jdjOJj+5Ss9PMLWMYK1nh8Gp68MjIIAUQAY8PxtP0bIkZLnN+tXSNFjPbWcyygDTJgm6
jj5rzi71NcgBDtIPML9xLGYyACcS1xDYa2mkujaGKLKSflNVFrqSdYmdLcIJhyLRf+lhFnPhbGmK
9qONlhlfC0AN8oS9aUggCHh9eZi9ZP5RmyJ/7bpBx67VIooOG51ManI6xva5rPK6icpukB0RDZr9
bXLJlA5bzJFT2CYWLIyhMi3nQCqmUwUtpCMQbE62VFeZRkhiQO7PWh2FtIvtI1zMl6IfcHqS92le
8XsNlE1GKX8Vult/0icOmFuUj5pCdxzUGUOQ60arQSJoQCZ39rPxiZAB2Cfizw4Y7Uu9kAmELir2
XzVYJJ+txoND6a4UtwMqWRsAqQHsx/er6TZwoqm6FSV5iaFIjfETCv4VSyIlial39AFlBJlpIWk5
ZRql4zrim1RmzVHAHm5XfUvCilfb+OLKNL7LmLKnMAUz8sDhf733F/KqGXUWB6GsW83lgCYBG1xs
LpY8d54FWQ0bmd4R/1H7tzWEiO/joEMjVPASdnabW+BCMqHuV3ye3zpZDreaanpylC2pfVPkp7iR
8FVBMqMGfRIQQNuGXp8Vv6be1l4AbROhUFhDco90K8v5pO3BCfmObR5x62krpvfVsSLMr+WD8kxK
iPos55xUtME9z+069pHVWdM1WZ2xE9mW7NRVLKZqhliQlZ8SU3XkfySt9UkHkpEE5BTmD5rXpSRM
ORTM49jyvmIlKojWmsZHy5DzetRc02ipCmzJXcinxhctrWG2MAFVTOl5d9O75EoFSaqtjA9TxL+2
LM+XEX1E8eiYa/mZmdv3LprF6RiZftt8H524QEc7kToQEJVbLgGf75NXdqSOdhqLVeDJTD72Gm24
HWdUWijdMiUYCLsldqn+kL+C2dIsExplE5Fajt4sS9CWs7xkWAwvMKcx03XxFqg+zBP4lnL5gY01
qcO8pcJ88u08qwkfhGMYWEBWXwutqLqAfMv+KmXRLs+Y84grBmXhRCTNkfcFiF4Fo20O+tFYnJiZ
A2DGLQ1rADUoidCD+UBhAFJQlswRDzGXRrlB7lfUrHS0g0KQPEdkrTHQLslc/ysXiE3uvBjSfeqN
OoTw3kyflLf2xiFGs9PnGHJKM0nPieKDA5pDG7OIc5KfJi9rDbrlArZNwxBcjuDExc3gENISDraV
fF+tBT7KainjRgcTo+/oVzXHIbZp/Yu0Vt+tFVgb5TOzasK09rc2pka22C5OhKXCzOtRfbstXlXy
eibvm9PU1XPptBAo/aRZdwUhgDRyuyr9vBI9sJlDrXnG2Glp90a1UnJeE2Wmh3E0aUgyOSTOafPD
vGYmTtGA3EP8GAtmuzsSfWm+zlrMvyfqLgU0Ersa6TpzI6IWPMttslh+FmYEp2kHY+lVcpx06X/u
Eo/89RX3+3lanC3StOvna6ZmDU+jla3xTVnrVVQZpDhFGFgRDA12bd3OqllsGphkYCFcnwSBf60G
xL8o1skjXGUb2YTRdPG+s0RGeFJKvXOXDF45XfBK+j/s3lVfKGBaJU2s2H30vTUHENLnpRWYXVd9
ZU9YEi+m/IEBLi1NBrqtzK/LXFYoA9nziTCpZoI0HXe29SAXHjNvPPlGGzl+btyQJe3fQsMYH1o8
KTfO2iW3UKzd5VwPfL3GYtYEWJr6/NDXPQHzs8wh3HgSDWOYL8PyyubPa4PWLgxij7TNywkhiayg
tpsXjQQ6OdwnEEi+FMC7mbTWpbCiYnLcm3JI69C3JkUnO9Wiifi8X/ngiK+TQTtTWxdszpbozCzU
WUPjQKuTem9kSpN701z0o533atylhkDd0huZsXfpS3cPmKjnPLJHQyYPfB8pKcxjAsmr4TssiSAW
3he1FCnhX0B6yqvSsiTBRtm05FdulfYIVTBK9dGQlnlxKmzNup7qqiF/wu0mbNoErHWBgbygv7an
Lu5Y7qoCKoxd+qCapq4eD4ZYJu9AFnTWnmcvL9gnaHmf7EWs2fnBl72F6AkHfOCLaX4qe5E/Npnh
z7ueVkIZlIOwiAhN6v5Ja8xCC63Vljp7lgI+Tzf6SbGbCRNYokn6xQuSKMsIYr/RnsmJTD7ZzVwZ
Z8Od03Mzu1BvSEonYLnwF7bZDJW73i3YYpmxlx8BOaj87MlJXdcUyuhQzcgIAiQbUx2pVeL6kmRp
TbvBGdxNgtb5SGaydT7WhYdvyiQQTQWLLdxLMW+J6m45VO6lbEyfNDhrndi+pMLHMaEG/0GvXOXt
G/Kuf0g5Ju5+ncukDPvSNuqjMdlomEngTn9JN4/5bWxWrst60W7s2Fi3iyNiiFLlGd9ZPednPibi
2kzk4feNqWyqI2111+ppGp9aI+6/aK1f36LLLiAAaao7NGQ0olkwqm1b3epyDuFfOTtQZDTQaQUM
F8uaRhnarbZUl34l9xWIV6z3u3ac2yORXTlYKsWmICC4w1j35bC4w753oL1FgLDAIDjuVOShVST6
FMHHyaddG9fgEqjDOTYpuGXdBZZK12c08t2NjWrdPEJuJyRu9Ieiui9UWrQ7TysJG0502ZGRrXcV
JPrUhIhumwt//z+TlRS5ZELO09hsrgAoYUZJRkz1Ic2WwfigxvmHLh9FDeA6m5MAXYv7rmBTlKW/
SAOxWLHYLQrk8ceUkpTckMN8hiMY8xw8m5Kz0r4N/dSfU00O57Kd45+OM39ETf1TiYFeu0vCg7tJ
Qt/VqxakXXVf9aSu2kZ6aEUx/CTsNgbVSnzsB2f936vJnKg3ECGNEI8bf9elsE1gyI05cuNd0wSp
9IdIDfnwqxaGHdDxNj44w/9Bt2Zj/kEUhlJqk+i+e9JkdxpFa1FIshw6xNoowWOtYiW/wyvnH3Fa
qU8EDzAF6lX3VAivve0W39pNtiGDLl7zKkxjv+2CUszzoVhd+tp/rzL8qegCDn8r6KJEIRHnbQkK
iabWOEOLXDnhV84yLVciEUltW6Un7sYWucVUN8sHI3Cr1b2rbFBhQMgFr4au1PtQCM1S+kysHxKb
vvP3sKHHK80lTLYYcz8y464+FlJVDvUMj6KCcvwPir7bmHp7fT6ATatK3BO8yPeVWCPxY0CPXL9f
8+XcFMo7DrIavuCX/crOOL6bK4oFgxD/2mKBOZw6KVRn6pgGbcG3j3vOhG8Sb43FQqjpzBGoOpta
DEee0mca1Ev5mV54/sHT/n3Uo39FgENnFnWq7r8rcIle98t1Rb9pJrlJ/PV2WFjZC2EFTC/8j/Lw
9zH1h1HP5LKxFjYftknV5e1dCi2b5q5FDzmIptk3I3GViRWXIc57egex78R65M4Wq6VnFcrijNJx
zEHPmT74WkcUM0rdMyOEDp+V+WmoDIud8d9/5B8eCkshsyDaE2r/74V9KpfEthoztEHZOoECSL3X
mkuam3ut03/8/Vq/D3ck2NY22FG6oBR+12NQAqrEXLsooGTTXAgx6MWR0GnfAamCwz4cfSt5mdZZ
JAczpRscgDiovd3ff8TvRhtqOnhAaGPqaO9x2rx9K2jrCKjaFCUG0e/VuTFWxwv7NLMeK71XD6Lr
9Nc5lmsZ1Sw9VrSYBpsr/BXeDyG0D4Mk/lB3BciP2kmDXYKi+X2uXGZ6ov3HtiDz3th1oJoQqrPJ
aNfCu6/ShiJ3lbaHpOk8tubrEpWT2e27KZbHPs/lF0k9kACbIY7+/qB+Hxnb76LxhAYKV8t7oXVv
kK29jIyMvKzKaF5RNLjZghcq8cSxXLuP9Ia/T0boWuk24BpB40pL9e17wReidQxE+uW18l4WmlR0
tAmbZQexHQuShR12XpAWbxKwoj74DLZ//O1MyB0yEdFbYUqk3fb24s6U52YbL+hb1dJjhiUkbZSl
+8HY+8MjZeTxEWCMsUgneHeLnK7yVd+UhinHxk8FOuq73lj1PZjd4YTnivDQv7/D3zcVrCq0wfhQ
kCmz8L69rYJShRA2y9rU9cmtXWleVOe1G1ojTpx/fSmXThvuzs3Dpv1jKvuPnqisjF4fLdw3JNav
0ToO+W5GLBOsXTx/NLH+PpFwBQYLe9wtVOKfifc/rpW4eM1kqrFQz2l15Ux1+4KZpyQO26696xSs
lCLVWQ0XUqW0o1qNX4bMmghNJUCKkSry5DbN2erRVHaTWHdUbeK9M22Ep6Jw1blE9/rBb/7Dm9hc
q0SAstDikHi3vYP9gfQTOmnYTo6iGhaP3lXHXLTPtHU9/f1V/D6l0JPmZZOKyVznsp18+9olJrkC
UhpMJGas6rafioFoQ0gkP/IUEgAeNVl+AaqS9+d8hmWMozFL5VfilguCiNa+q0KP/GknMulhGPdt
6if+8e+/8R9dxJsvDrWExyy8NXYQJ77vY5ojTOJSI4p8pSu4vCQZtF3gFuZKbi3l6zlKhFzKg6PX
qTqMs+EvT61WDkiECzeOZtfW5hAtRI/Kgzl+37Vdg9Wv7ShXe2WDepxWkLhJ4Bv3e1l04HA7cM8G
mbckcAdsu2p1JoW1v56qbCh2sHrnHQjTdD6JCRZeNItiXm4GWhXGB1/KP+vcu1vHIbS1vnkCEPne
TTZxXHFmbXDb9+a0HhRwmjkqNa94pQBhNtHqkUK7o4joFlGxhentWZyMfV76JfFUM+aaq2FtMhN8
wNrbl6ywY7EraTs8mojev7tuTgkx9621CZ2Rdx+w/5pe86oxKDRIayl3+ZylA/3FLH38+1v9bRql
isnBAlwSjgjQD+9a+10SlwU7zjQUGsc9v4e70PaL+kAM+fvGCu0ApyQTpqHHPvI96ZFH5WV6DOUt
n+L2kpN1PB+GehnSqKysHj+QJ9anpY9rCt5ZDf/Hy4eJlMC2iWRLj5NKne2LKIHMJq6od8TGTnpz
/hGa5vengfUNhSydSwOyyXvRjkPBW59p7IWuns+HZBrWQOOY98Gi8qer+EyEHuau7VN6N5qojNg5
XyulpNRNqIwjHAjlmmftB8P2t0kXlb4BzQMnGUdlnvzbSUXw3w3yt7NQtW0a2Zmjgzxb591SjXVz
yJPZuZJbzygcZmuDbDAu938fXb/tEPgFPE9M2YigiMF+N7qUVkuzW/kFltGI/WAREOtiOLvQr00k
hbxx3llC9w+kf7l3f7/0bys3l/aRQ3FSQhJLV/7tzc803yctI9chUR1cM7wn13Qa4wdmHf1+jot/
mYNrIFvZzqLu5qICcPAeahLj4kNPS8llbAvtNJfWD3hq3gdv1P196Gy2bc5Cm0Nz25O/vauY8/BY
LjIPM6eyX0jkwF+e+uSmg+MSIt3lQ5EUtClT/DaZBrJ/t2IghcNfgxwfHdQYjSlvwfBP34Wll7DG
F/rFLomK01HWdfmCqmT+Fot02kisA1X2gbTXB3Rsxk3puqO7N9RGzZvXxgTIxC99nVvdF7upKKQV
rXxTkLJ1oWIMT0NFzc12m+m2WVooCyWySLr+tRCPGVrA+KdXmp084psBYF+p2fR3tGdjvLzIhMuI
gNkalZpFjPOO8nNlRX6RJNaepR6aMxIs54WEDdgjfQvflFOJaj41FIGWq9koVmTmsxzhVFfYusNx
mEs9qNuxgjEtk+HziixLj9Kkteco39DZPFHo+YexWH32FKvZ3AoRu2MkF2jsEaQq5z5BcIWLYS7j
T7no5dehdVoEBBgahi8tbeiT7bZEuXMaXPv/njL+P/Lkf/xTw/i/jInfSEePZSO/Fu+YJ9sq9d/M
E8P4LwpjfA5bSWSL2OP//G/miUNOB0nx9CpBDVE74FP6P8wT/7+IDWPRQzvHqQVk7f9jnrgbAwle
6nb852+Ym/8F84Q/3Ga4/9g58IOIGuQnYBxnn81vfPvBDsNS9CWMrjDukcN+iVPO0HgUNKnthNTX
ImzZhQ+0XZyMOHLaJz+8PAYKNlFoIH3gqLICzOniA0jGu2B4hzU289dFZvWJBJDuS6PGCWGn7n9O
UHc+V/lghr22frLJ5Awqe5miYW6rT6vo7YNiTxsuplv8pD6dX0mQRp+VK9eHvM+hL8rkUtFMO2pd
MdOSk/V3w1qyiIQ7+dzKAcxrZ4v7uB3Fpc0RSweeO3R721XV0YAzHC6d05+tsf7Wa8/EkdLdeCWP
Y5/l1neV13d+cZdazy17qXsMUd3ONit5WhMYspOyfrSJWT1aQzbfKm2CUNY3xngD6tD+llDxBdzS
rPdunjqfKcIXdcT6XR2ohi3HKlcOXRK6bL50RuxF7C/ZZI/n1vRgSpANUs/CDbUp945xg0yna0tn
3yeIFPyp6Y6KotZnXxrWDSpzPZRtNFSzOkiKjnvK5tBiDG+9qdf8aXJbMC+iS+A2ImyaLyaHzquK
+XGPrnskQyJJL5M9xIfYKUNnsL/rhT1FgIfnu9q152tpVvUlLgxgnhatlcbK7jyz1aPR1GYQsnF+
rwr/2cjiNJx7zbuaqoFbKKcycBJ6fU3cz1GrD2enqtpI660fwuO2s96mZeTUn4Qt7Gs/bckIb8b5
wC62vswGrXbbzJMXtdI6U44N4tQZnKc8s790WmLfiTGOQ9G55qVBBXmIs2wOFPYLuBj1YB0o83+P
czj5UE3MY2Gv4mykVbwzSVD5OlXPlGA5g9P9unfEZFwrE9Ct9MdfrW8gTS3bSb+t4M9EtdOM1zO/
awfqa4iIBtCu1tkmOZjecfngbQbKGYTW0S2S+iBX9OGITHgf4zw+68pVz7PkwRECr72Yw/rESiIp
vVbJlayH7tyiH9obtlDkljRh2+boNDpDCz3VWbQD+xFh1Wyoc6waY++YqfXactI+DCk2cCgU2vWa
dvPOHLP1IJvO2Fl0um/JI+2uaSiC5yM+o6ojkc9fwBfR/tBLFrXapREql1mP5Li8aPwJhUJUaSc2
NkTCkal1pGDlHsuMBonsbPe292enCbezxHNtrUtY9GpBeVERaYBUhO2t4Z4nXxAgg9pnR0c3fqpw
6dNzH5YrQxrdvhB+/31E7RGMLf00igT6k5WY/SmOM00PUNXW575s9ZOu9eae8ssX5Y5AT8c6DyGL
aLsyyR9m4HEy0JC8/GD0fPVzAUOZGuc5VU0Tbb4oqOn1EGrKasKhXetDStAzx48m2c+r84ofhX6S
tgh/R1lO5xPJU0LPuu6Kpp9/UjZSD9sFtx6ssLZpxrvMQIUAz5Guw22t2v6xyjJ51jZaedoUORxa
Ka+A21dXIMfyDmCh/8nJVYcXGDzBRqniMSEkQOVmCJTqaJHJxTCONXKor2nNobQxST7yAVuHpT60
ezstuysPmsGjyAyD0FzrgtT8Gk9x9oWd8sPQFF8E26Bd2xTGjWuJlvjkJD2JInlcl3XZtY5zmyIm
Cj2X5I2STzow2KIEs5JTVNIhwyrijVG/QIoQggKB0TS8wUYVFyyIXqgllvvNKpblaR7mTAsqy32E
10jmR68lV3GM+zqfFGdcFqJLX/kW38SYsPdBrrFrWoAUi6PdsU36lhlHyxLDbnGNvZis10Qcye9I
I6cxnMAs3P3cdt+2EN9mX6XqsqRTccRZCZ2iFpl4MNjS3Jobj0215olotR31Lo56sp/o6yRjVJBR
t0t7umcSf9qpRzAQ+IN6EYVNDKdW4RKkGYqdzg4wz4V9kt8hCeWM6orINAp5lehGfZocNPXTWGMF
X4dHy8tuoYhg4LClsUNAXt1MhZB3asqSF0Lu291kiNehW8dgTmzvjvOzSfuSsG0Zf65t99QZajz2
i+GfleUfaQ+cNdsYH90VkGxaTAcS4k7u2O3HRGhXLqKFPbVACMVa4mQRLF34dEqc2VL+gpdzR0Zj
sWOHHOMQT75qCBl3Qlf6DUm47dlysi5yK3sK+t5bv48SShcse7AnTss+M0VCTfDGRRQaiS5GTPe0
Yu9rd0v7i3rUl7SVCaeYyvgkavrqWmmGxTirnwSFzEjY9PQoaSEcV0PYXzIn8y4Dseg74RDQg2jp
ShLivWtiSat7Yq6aM2mfG5byU+653T5Zi+7itdP1vPTL2a3QxZr6PR/ZXndSVYRGRpCBu97odN5v
tyAp3+lGfdcY0jwtK0ycIE70Ye9JD8WctCZt77To+LKySX/5MpZP2BnaY2kpdXDRZN6Q7fLaDIZ5
SLTEPTmDMk9O2v+iu1buvdTvqcP4jfdYtLEV1nRuwqHLkivhDeKwoYwtSjucP2IR2w9owa2bxJ9a
SB+OGyRjvRwWhNIP9lhoB1X5znlax/i6Iqxm33W449elbK7ILF9OIqPHO6uBWJQ+RzpMsHxoN0rt
lyVntRvXzTKlZdb65CdZ3gSe1w4/YQ4Sf+4vnRH1nVpCl3XiWxHbLjzv0Tr7m0KurMX4nK/TdIed
ADr6uKgfNa3VguamlVzlWplcV3nhQVgeOTnKi2uU5t6qnCOdHW1fllp30jhP7UEMRVaePhI8bP2g
FcSDZck+Ye2tLtIc5W4aLEjdWk3wFQ/f3cLcnJ2GTOx2zhf72LHJilJBDIIsveR1ECtbPQJnPJ/T
y3KFPgZFnNg7HdQs0w3N1kaVpcXnIptOXV4fyR27mjyi17qVyVsJEy1VXl7blMGzZDHPjWwtxEbz
AMfYjDL6/ZfGq6i6EctaTPN59eP2fpGOez/FTrWfK9XsabJ8F5Bm4nYOADME2ryQxXuVoZgDFHLY
JLFunnxBL2nu7A2dktXgxGZ0lGK5Gm2Rhw0D+TDZ/YterNfSRe/ZkDbnaP2AK4BMin4MKaV99YvF
CEUhxYH6BP82YQsajCdhncplhQvoYl3w/e8pqOoozRnEfCP7rGLfJ/rJP6RewnlTfevEKwk+ZEgZ
qT5feyxlmJ36KoCS+7As9oMX93tn5knOhJnvy9y65FPxVPh6yZlZEiDnsuNKmitvKdtDVhNal6Ig
XcljSqjrLyQ2oBTnQDcuWhXVifzR64aKTDW22ENrlP4AcBfTixKX/Te6/+oE6P97I/1n2znjOr+u
2HYH0E7yHUXdhx5tIsfGK7PL8b7xjONyNPlgmGRopgWq1AE7mcjAWh9M34IX10r0T4Vwj3put9HK
WeIW3vuPVM1XczpKSo2VsyOg4nm0TFQ906tZN4/NWP5Auf2L5Led0vJjSuR50OKk7bNNtlUA7SSh
6j6OUaqubVVdhOa0e1Oy8Z3kdMENCRJdq85Esu9TtG2IZqZsNyj21iUvPnAK23v0edecBmTYOmax
T+RLagIfaHW9e15JQpBpdpPYoJtmLHxuA/KsMcunuumqYGm758Q1qGJHpP2hCLSr8X5OUGvpCcBw
qznDpp9vBSI6TvdMm4JcwfabGM1Pcq0F+mA9uwi+ZBqN55YoOJAfx77vPrV2Zuz00QMbRtLSnJf5
TW3X/Rm1u31c0gRaPKPO/9ySwBkMlTB+lWtuv5bw+9DbhelSndnt81KbcUdSQxMQGkkJob0pGIac
LWYqaCXAojpNUNzZndv/lCj69gnxw2HTMcqp+O3Nzl13i5ZLNm+1uFE9RT3wR9+4uzOl/etKjk7k
OoMEgV94T9Dg4KKgiLtxeztmU7R6u06guS74Z6Pe61HqVNPwoueDCl1f3lb6pO/TtWwO1DbQhdo9
Pb7Vh+XnJ86TV2gImR2nPRiN2+zG9mEhmw4xGBOdF9l6j/QWP8QW+5GPX/FfUpLxIsUrXEG6XjzV
BsMyhrhcbpo4O7cUzLyANJkzTNcDVacvSz82t0jmkSoWkob8NjMtstgXKtmNyrvJKMldDehv92nf
6bh7LCewlaLyYs57p2yuF3dCciqhaSCoGgBpBDPM+JPMy/E4rCo/TZ13xxJgBGKNr0Y1NruSLsiL
BW2BLbT6WU/5zGkngZ45xmepajb6JAwEKkE4V6GDPGD2uE6z4WHsynzPKdLhc24tvhMiByWmhLVC
D1k5fXwrtdH5PCwg7wBrM7cJkmFTMX4j5B1In5lwX6Xp7n2qU8PcfLLK6rnW8DKUvvNL6v6j0RQP
rIZRnaFu4Ts9eQ7emt5wEOczzoMJgk6IyncJY1Wx6Fo+RDfF70RMagZqXO8rhdrbrcuvRoIezEgX
EWGSYgPxv7g7k+W4kTRbv0pb71EGOCbHojcBxMzgECRFShsYNSRmOObp6e8HZtUtJTM7Zd2ra3dT
i7KUIEQg4O7n/845a1+TniziG1ZDWvs4RSaY9cfS3uOVOpWZygPN4BUWSUocIrsqXhi+banWNU4t
fWl21leswpIXa+p+EkaUkOhknyhT8evcu4kFVHrvmdOxMgDd3YWX6hJr12F2YogO+5JLd8sLLFyV
RGcz53ay7UL3c8jTx1rj5JdGEeE4JPT7iP4TG6O7nojve3dZHoSdEJZqfRZpbQV5ye6nsEUgZRiy
K0mNfWzoL5TWyU1ulezLpQi3q2mFo5D6pLwFaTHGyG46CUEpLL57tpzVD5kU86k165EPsQd4tnNS
hmy7/47hjXwbfqbYW1svl0fCC9NXJWV3sV18r27NDI8CN9qg0mp238pigS92rIH8gzzLTyItwlcN
avdlAR/d2A5tLQl9lzgC7TFIo16tvqNlP8eFd2yapXoWPb+xsGjNnsdwygBMXTaY82AA3qczWU4e
wmyh5aO1673kNU47RIGFtzTsv4B2dfV5vnVqc2a3XZbPTm196ae2OEapKk61ErafVVIgO7I1LrWh
8WF9I1/ErrrREss64i5zA7dT7oOgEpY6DaUfeeslT6XtpDtOeNqtt8ysuoi1NY3hVnvbmaKEG9e1
tzHMuoe+80q/szr7N63gzJcts3HxUm96qtuoPOhRDlFm20vJ+I2yHxLU6pdkmPRDpy/ZkR/jcMcP
Sli+7oRs6xYJHt5aRfhoMNXC70rv8NapyvpK1kX6pW8dnZNXYx9sevZ4ylrtqsjXPkuOAr5oOdM3
VWlvTcohWVtCuYv0UN8z/tGYfyb5DoU/pbGrWuIHT+RsHBsn873JUOdcI/yAUkrnKy5O92z0rXfi
U8RAEFOGRZruwEWXlh/iYJr5FpMUy/hUWkWyreQMgg61hvgbiWk3emazYxApzyT1Sh2LDsExreYm
C20mbu93dmbcybiqt4MrIYHKsB3OeWI7n+n70S9N1HX0stu0/dRZfcoiRlU0/bRHosVd1qMs3OGU
S58dK3qr0e4eJnd+szXUP2W52r724uZoh5EZgO3Cp8a8rjIcVutXaG1JU2PnpwIn6oPaLC4FOxSQ
dSS6cDkqRd4tIYyi4HjvLLsMzrqz4yciwWCUsjiopt74bveuPLHJJ/LOtZdDotXyYFdVtScZQD+S
G2N+LmsCrGjt8vUSzF6LTHaVaGnafdlSyupbUxGfNKppD41med+UripA6Ub7WvUz2SDUzu6dJsYe
BhEknnEUOY9Gi4k/1TxeVy5By2UZmddFR0kakGcYyDTRvRaiL7DcawAzlIvX7jRAxY/1gyUq94XX
S/7iDXbyFMWhe6vjUNsr0ZpX+DteArmhoVwyKTguiZF/KmvnVlgRM5BuKsclKMZwfMxyiy2dNBgO
sL8SU+nbSVrcGlNlvph2bFwmWRdka0QraazCVD9aZW3cTaY1ulsrmrMbOiYa14d5SveuO6v7SJ/U
1UKyQROgvOrzqCxtnVna0evIuhVtLN4Jj7GT2plvS0030JjMSGxNJ+rOOYG4v/Mi/6PBwN/2fv8/
2G0APPDTLO9Pkv+hL6O3Zv5jyjl/4v8q/uBGLmNaonWAsH5KOXf+QUAg/z9MElycdEBG/6X4y3/A
ETLoJn2S4yQo4b8VfxvFny4CckYMSFfqAP5Hij/c758Uf2IuafxZo3RJIP8YdK5As/tyrYNqpfYF
ksao88c4XNjfqNw+mCIv8WkV+k622JNEeDvYsX5wi6UOUjc2d67C7pXBngdpVjyHWG527rhA1rop
kSTjqNPOpMwds+9xC3htXipTdAcCyt5MmaT3rPfVyVkqelQUmzc7dz7Po/19cPdFH741rcgRl2R/
Jsd5uWcIUkPch6YvmjI+i0TTthXdq7ia5OSdgGOi+ylSkO1s+fZLGh45tqCBGPa9rXlf0AjxeFUL
4QPTjWZMCGGi0/axQ4px2Bu0LGuaeZkczdzqWt3gHysXFYQydDlIh8U+ppHtOrGXm/zeSyU/c1Vv
dQCybQ33hOArw4Npp5aBJJnA9jfkgoiAhBD9qdJEQQCg0p4qidEbvZzOXUtwEsmYd2zy1Q21SXix
HWTfsIeVbpRvprrXl2PletpTz3+xfpxVN+JfiM1tr3e2vi2nJeQAQYjDOdFiI6gBPmPf0DkE4uOJ
AtqqxyKIMBpNq5lIvXoxjld6K7YxI84vC06rHeFXUbth6qG1G4eS30crQgAiTWbp220v8UNwPoi8
rcaNUjYbJtoNMSKUbg15gWixJMk27PjqrMRBRnUbCA2/N7AgbyppFP7cu+IF0bknTHAujqw382Gq
8m/mbP5Q+XJBwnbYM1vzb8DyHB9irafJMk3ry7gsZ6N6MKIDQAorIfIeB5c1sjvr6MHte2pmKHaf
X2cjbs8TNMub1utnwrk3C3nDfpS05n5BoyrkbD3OkSqPLLHf6rraa5r2ecJeJtzwq8qiu6xZ9jQI
HwqDY6/ncgN5x7cKEXjfC8/40cYcLBu1NCt1UPhOFFsB6XTs7HMjWPfCWEeHs0hRrXqj8O6ZAQcS
S+JkN9s5PHiMoG+iyiz20tDqoLSbr8S1HZbS1N8mT7PATOImQg4WBFclg14eASU87ESY0zZ5L+ZP
bG7560w903aeKPMbEgyaLUnjDy0l3UwNKvk0123xMM2Et5QDRkRjGLVDZ2XDrdcQDgQEYMIGu2vV
VTyfs5JzwRTtCa0QR3xW0TYVCWJ7mk/PuNdYS22qpfoKQLGp9RBlLY+OnG/l66Ap8zIOVJ9s0p45
od5Vz2nZfHZ7VvCpYr7td2kU0pLsuAEtUZpfZ/hhrfS1GgtOqZyzKJ5GhUBgTnwSTp8HcLBb/EnR
sRdYgrLV16KAqjYTB3+qEYdvc06k9GZu+HeFKZO7ftZ5VbT6INmQcDiE4Np0SUNZUK7jIFeGHohc
OZcwaaNrwZTlxm7B9EjELG8op3M+kxz2iC/V9VuVPiZxedIqkxeVGMrTyFvtOs2hHrhGVR5HUzI4
8TilccNZN2+Yh0H4XcrCG7bm5Dpn2Y/1pVjjarxHhTC+TS2n9RuWVsfKflsbNzeCHuUgG4S+s2Wk
7sJav+n10dkDME9Hc3Hda8KQd7O+oU+IEhaPnxVt7axwL3XX5pvE4RUb0YhdUoI50j86yANq+sUz
kn0ty31OTB3i2XCUpXkJO35q7cgw1DNJJbF3M+bPTdFHC+MezDHl2iRePcSa1SObN1sOU9k2SgrX
n2Tm3ISrKjUbP2oJwMztnIa5WXuzxyhAVa2emzKqN3rrXIuqSB68crF3ucHJpArlspscU323p4gz
Z5WN93aRpAeS/KsnW2+2STkh7KGxxw3udWZxs8UIpMGdldn2qRzy7VIan2fEnGMt3TPkFHt2lTQb
ctS840SqI2CukzzFK9HA/kzvjrVdYBIjBYhanK0YdYQuHC2dD2A0B2Jwn6cSQROWS9vijuA7yNLJ
V33LEUcvL6IdEz/L8vBg2YuDMvCdKohxr/cVs9q+ng6JubwMQy9YGOwoGOe6f7G9IhhMNdgYYtE4
Ctsb7tMGJ2HUR7tZMShIB87C3WL7zTBOpzjEd+TmCEleVXCYF7cz7ruO0tl7ivxm2sQSZupGeVdQ
cUGr+TkzFP8wPQsozWXDWX2mH5YDQBfPW0fUyasdYYa3koKb5MXju5iLBWPFjeh5eMy2G+4cDR06
nusAPm+LXc28BQk3qfMwF85NxvRpiOrukOfLkSK8bG+jw/J46H0Qi6o/wcVvjVzHcXUzM1XYpGWd
NptYVsY+nD2xiWu0JlTMM0eXAzqgoPCreh1aZl1aVz0WbSNPJSgRwhdLJjlO4RFVqd2rvgh5fVPY
nKflAxn0NCHb3Skyy32h2vxARa5+6sj+feqM20GkY9AvA+bofMGmaKX6VpGretOmnznAacGsh667
SVV3NTvNZmzJs9V0Gm0onCF4CI2DW+vefZ+RK9glXXVkeaDHkLeHryLh7UhNoNqFW3D2zjiGta81
mFFtDWHPMRlPm7IADuovNECUd+yon80UQdlBarNaiaUeZVDFd15UfG+EG9RtzpIRh99yPgs8v91n
zNv8t+lElSRrzM5ZkvC11obxGknWPDbutu8QmLBfPObynY6kishUf4lVQ7FwsTTh1mUPlmxpi6Ww
VyaHYolMPx4rLPiKp2mK+h1v9Jex7nZzZ+xndIClSm+mDK6CtTJ99br81rFzbE7tlmHo3k5Tfmyx
eYV35RT6Mqn5sUzthyj76hXYYb18F3neF8SpwMguXpgELtM31b+KnnV1aJkZqzvC0w51MZC/RWkM
E2jJUBWpIjO7KzlS+qkuQegNHD0J7YQOU3yLXEIOf861HuLuEI+YG2Rj3isw5XJQICUU3XbD0G6T
am/SEaic/GQlr3Nt73rdaxi7lG/ZlN/prQjydTjqja+VHp9sq79tO+uuUfV9xwOzjAmm78ZTQUt+
2JYYvmbL7HwkANc+auxY/dKADQkHgnsIGI9u8zg6LBU+XvxBvi4H8Kui/CIzgIs4kV+0bGQM2PK4
SGgHst2IY6/5rTHlYIi/YxFTmyFrw21oRvYxrR1xGDMmFaX+eakrnLm2QWnnFN7XrpYcLKc0gl4L
l009WY8EOKGY6XOP/pXU16rh73LqKvqWaM2XOB6YLjPE2UZNZp/tXpV7r+8kqtvsM9oKd0kTXwo6
wmPPvdDsxcNF/opZN9/n2LvMZMN4SL9eF++yjt1XbdLblzStD/xR+m7dvLJX4+/Q/aiqg2QNNdem
eH7NDcTtLB2KVx40OmK16iXPxtteOt84cz8WnGBucdf8YGNWnZRti1eIioeC2ZLvYKEe43jjaI9W
YTzIoeVREkN4Z7TjtY6NKyT0vuFl0Kp5/RDNXW9P5X7mQgddj9QbjRrpIwme0zFJf/RERohCMh7t
ysuSs+EhrsnvLczSuhUXFzlkYtNUlXeHIEZi8VLUV35T95Sxfh+ZXCiLZEqlFfpxWCfTwFigKwMt
jMjTTK7NsB03PYzVFprkrN4H3GSJPHaajIEA1vk3ln33K8lYklH/Oh0nYTFYwfpNvc7OnXWKHg8l
L3NV94Gxzthtl/JNtlLlxsvAohSjeH2dyRN/w+6CKf2gRHWj1sk9h6R+2zHM78PwCnicfA6b+MZl
pe+qwdvGFRtwZ2UBkGOqHSsyFe/43Rk6wTyrlR4gtUQcihGPB63k2lG9YwbGShykYI+0ZkMhIOg8
ae9gAtHbxVl4wCfJyi0YK8EgGrs/qZVqmFa+YQgTZwNrXTxpM8EkzjsIERV8HDipvCOrZX0mrDXa
JcCkdExBUZDokPRbL/O+yCqJGGoLaAve6fQ1o5AMUF3IWVAZ5CGoAHqkP1U5FqfaEm/GSnHM70AH
kVvXcmU80jpN/WnlPkY9/hzLzKR2ITKOmO3KU6F6giYit2fUv9Ijk+EssEsQJfnKlghG0TsKsc/l
O3hSZob33PSsw8PKpVh6557Ie48DponzVspl3rjFMPv9yrRgFSfvZVxJlynmlSRGwz1kLu14vTMW
CD9GqB2kMEJ/BJgZV3ImImoBvmnlaVKvIs4hmz7HdHiWTABX8Kas5/pCXnB412R415vcZYrMm5Lh
hrZcMjS/gKDzej+3i/kFAlTseqcbT8aaBuBLizdxvnJABOGAbmUkHgzOGHSApbt+5YZaz9NO3sCB
mNTuZ9fI9Jdx5Yzsth8/Ley0PxE5isth5ZF4uxd7Q0KnY4fvqYYmckh/R5hWK/A5rOGajLLEOe+G
7SVfqacJffqufkeh3JQx+kpH1V4mLo3Z7ROjhMR5QSPXxKYrPrlYXN6MFa7K3FpjJQ/FQay9SgsM
lrfCWOMcwWWFczgyEQXWcvXJvGGaHEKbGdY9KtTn2tPsZzUw6plW4Kvjd/Yyi4ozzYqDhaQv7MMV
ESMpy75kcf2UrvhYM1r2EaNVwdNafO4Knq8VNpubFNpsBdBEW0qfKnF5FusvkrD9T5lRZQ/9O7pG
fVmAWfjejHAkE3DASAnSTa3MGwfz6b5mWrLt+vJ1WOm4YeXkqpWYK1d2rsmj8eyuPF06hgzOCtwR
tKkB3OlqXm5zpnKss+z1W+KT96wgSwzGKFdibzSa8FWuFN9AENLKjtg7b2X89NF1Dy5nQt91wR3w
4W6wV3cMA7mXcOUEB8u0j+GQOQ/mShHW7lDs1TtaWAIuvIramx9oTBNXNmr2V1M23e30DiYSXTXe
1SutCPELglcSkGRCMkYm6nC90o2F8y2uCVmu7kExvkWorkV9FPU1Vp0vnYMJITmzpp+KhXguT1XF
wVtBSg8ynm3nmGr0TwJa5oJe1wis+hOG+ySAOyy/8URSbyBxYVLOGN1ofRKgTCKDFmb0ygefnqcV
77RCC9BzRT5l5uVP5G3zYk1JYakhQwXx8KCkwKLxio2WK0DqrSjptEKl6OLpl8YiMgJCAObUGmiS
oB6kUIcZJjVTLuMURp7flZfyIHS2pUOvjivJ2vRzD9X6TriG0lziz2sB2MZalc/uXQR13gXRrmkJ
7bAmS7tO75Kpw7z61UK7zdj/o6lGU428Gq9Ka+mU6h4QIt3n70IsTSjZzfwuz9qrUgs0qR8Tkxra
zfwu5VqrqitWfddZld7pXfQF9EUAzt/F4HLVhft3idh8l4sVwrG+KshaZVjHYlWVi7blZGq4eXVs
TKm8YIopBolH7H+bsVbuvbVk9o+wj3EBsSVmEZMKSbvNnLWkOHXPrmUnaNUUpPl1HcuAg6j4Sr+V
gKkItV1WR5yea0Gheq2ZwWwscA5CcWRKyYwZXdWd9Kp3CbLyiIA6O2T0aT6nd+9r5C33RViLZ5Vx
tijKuj2LJkSt4Wi1YZkDmAiRweinl04TJPUcJ4FBit1ehPLNjtVx6D0FDKt03vYljcRoAKe41wcy
nlV1iap0OlJscJpSDkypdi5j86lpDN+qBeUcEbwVx5E+akOwEbc6WOy9/LpUrd+3DSf3BdbCa5pg
lsu+sS5VQdZswqxOhOKBuzgKu3u1gIGS2YJ+k3HQO/VRNqQTKY73w2s9Dn7qGvvCG324FF8mctON
txFb1+sMbhzYtrax02VNbCfFnWVd1WaKqJ+zxIxJKQJCmoptg0FCnz5lufNAaVUginFHvNqTpRfb
pA4Hhg+HMf+RtSxog0VyXuJcGRSpJ06Gw16f5G9kP8Gu6BxuB2mTQNebCarIwNjKiR3n5PWZ4zMm
3Ek9+jZG8Q/TmOcbK8kO9myPPpZL5c+C0C2Qi0+oFwAsaIobqsPijUevuz0l5d4G9Sl1ppdFbJ+l
aX+T7bqnG5I4KBnfsIPXcQNy9LRYEx6I6DMZ0Og/ZsHm21VJcWUF3rrVPPkGuYEHd5QbjKPoHQKx
MsZ+xiZq5QXAoQmPwaqezjRuGtbGcdjn6bZ8M6ssSFJBt1a7LTyM7JKMwAlcfaNE7U9VGPRgjhQ5
XG2MGCkSSjHGPiLQdzG5d4tkbMgxvq+855LEB1/DB3+lZ8bZ8YC+EdxubtbnUREfx+XmWxXNnE0k
IxJ95qkASE3MH23/oIl5Z9G9BDCus+uV0zY31Rbh/dGy1RbUlNXHPk9e9MWVB9qr/aXGXex6QO2r
LCbPxkgGFaY/mmk2jVudFzmQuRPL57ACQ9PAapoGE1Sn3ZmQbb2a3vQ4u0Qpd9yJiaOAA+87fXES
WKR03k25y+Je3KbhTRPH06ZNwtOYN1d2qreZhT6scifdlqH8XCcMiZd5fadH16HsyQFLPEagoTjO
s4o3hI4GyUjkn7AWonm0fZlCDmbEGsDpIaSopraOrPqfUloiQkRHmBhClvXqOi2AzOJocO7njBgo
HZqfA56HS4U9oz0t6yTc5GkEARjcE1KNtbEal9dPo+6VVmYHyM6T46kSzRDUtKuUT1Ye7+vBnyW2
Are8cfTiMJv3iI5s+8dpV9GAbIWQAfNYkgfHR4MGtlI/nG/BvDdd6zp+jh0ALrMC5NFRsCbSIdH9
7keZ79qs47eGgbAb1rpmdDaEsuMQUXmijVfowr1TY+Fz3sZRctBrQhZz77tLioOZkjGSZz+qJkSr
t5buopdCf2jaeQjceJ0W1kMG0yOjT+SIWYGyRHKoQpzltHPArKj5LYfHK62Yp1tpF6fghZdPzLyH
ISDFMlyQ2PryFNd1QErJ56b5ZEiQbM+7I7LXrxNv59ZEeQ09JAwFXUTdmdZjSBF0IgM1UA81WmFA
RYQ3GoQXvlQGRILxxuac0bdRN1utlffQMOExsqezymt+8HW/nCEuAzfU74uuvqQ2aisv+a+lPt1x
AjnCfry0U3Ojzy+eaK9ljX0ehcndji1bApDZlzRJ9zHHFKfiS6FM3c/D5pT0HQvupD1r4pJoFeMM
Qn30/ky51UYW+LjhRIROZ1xxM2clJKU8lM0SnRv+u7E/kp1F+8V9Ec2YFvZac2OhU7EJsk7SK/dh
/ozusMnC53q8HRzeKO7yaIgekb/bJR5sPHxRR5rn7HBmRJ/Wqeku5IVpyibuz5ACvIo27DlI/2Ki
EZNb2lwTdqSTNQazA4S/mPeO/UyOo2+Iz/b8NWufmbRw2OM4yHrQ8t5Vy3QGFCzdatfK11bXsNQZ
eCW7g76KwF1522lobthks5J3GufJl0lrDV+q/LzovbupEmCG1oJ06yOVbQWDGh/rzNOAU25XTuJq
uf18qduGc4ggjGvpfliTeyro/7NEf5dzxNt5RJeerIoxA/uXQIulca7C/Al/6G2dascG7JWnuuQr
i72CQ2PXQh2o5cYiFW9tLQzS3j3EOsdQPGqENMmHdLEcsNIZyMrpON/NTnQWRv+FEFQCbAAb3YtZ
dE8w99FBdvZ8g5xl5Q9m3v1gCUL9cBlfW3F/Q34ASYrZ+ibvZnkXppg9iLQi+SZD+OD1yzDjNYyi
oeI03z6M+rOrlbc0DG9yMiF95tHOXbJ4zrGinYj0s0dwnHPncKypa5aOaTGCJYxeu86ab9zR3rG3
ZlRH70Q1bzzbcemAUDdC3INaEhK2z3AoHdpx8nYYQcetMblP5EgF0jPPeqrfVdWnscFs0BYrykhu
YReIjlbgUjeYDVi7sWC4BsCPaNoVdXQqiUA72LkMd0jh6aFcIiqY49a5tfTJOWZddUl0GzG3CmI9
vlYIucgsmEm90nsoCHXlLGNP/Fm2YhqKuw7e7IYFmpIHUqw4IoHMMOJoyUZFQwaZjcJzKuz+kA9z
xDkkrAEbVPNgeO5rmkTJsW3hwY0mIfmS0IFT4mZ+zKfg227lXry6OBaJIqRuB5vBoNSQXxV/bGOv
rIq+5HVgi/FaNm65bUjluU5hrO8rNz5bMiNERepBZLfbIQInDasyDZSyjoOVH4caa4IVh35ltZ/Q
sp+6DiZVrYFdmju3G0YKOazRMO1qyX6J7DmdvYbsu9uIffTT7JQuq3fK1tQtrlPqvRWjtTfEQPor
LB/1Ny9zDp9oqefMzg6klx2MSj4saWQFnd4jYnkDgr99WmL5YLLT61smt+SYbOLOTLZF3T0XdXGv
MID65tJZ6MEJybZZPV6MthNb2xqHLTGav8XsqjdLCt2xqOxrPIdsGm2WsAHXwR6D7lsq39ylfnBx
H6NCjE+VPl/gMZ4lh0cNRX6fQBiyKFjGjuM9ubS1fSwIFyDQ0ophh+rHkP5AMFO55Ke2y4q918bf
cslgL16z6lkcI/0Rx8qxXBjKq4LNsT7zAKaqpI6aBz5UgR7B97uEp/iYU4pNoZXxyRnSE6pbuBvV
MO+HGnqXNpjcjyxzr5bFj3G7OcOMZR8D2zFRteYv+aI/R4U0cIk4t4NOjUFHcqS/HlpIXiWQtyRl
emDySs7kOoCrH1h8k01cwcnSoOfs63L8UcENbnonVX6YmcZuaaPUbzKDcoTZbm5BEu+SdOyO/NPi
TdPJ4tg1VXGKapNXELhPEPY4O8zWdA+O0X0J46XaoWGIYGzCONBaYG/NeOT3eN8kqDdIWzEbLmFs
MWMw6V0Qx0I9m16JLSY3b5xHDm9NfR5zPf3uNBZNdnXcnBYVsdcfegtRbxa7hBoPqEPd3iZLn+Dk
iMdjPdntUXNkym+zAHXKmnXHlxqkOqe9v2aJBeY0teTswT7AkiMiJWW9xZr3nVKmF61gm0dezt4Y
IBCEOeKpa7Qk6GT1CuzZ3wtOIIFEn7rKySq3KEmpL+pcC0b6Ni/mYjHCUINOXvbayOClj3PfPM1u
+DnvdW1nNYt3w24R4rdjEJ4Qsud77Zo/oDsXxZmYJNDmrEVacyQxL33Gs4h1o6/sY9MjceMER3Se
9XuxTpaXKr9Tjij3idep71Bb/WESDeBbHXlf57HVXlRWTq+JXi57rNYzUmjEQKCovxha6XD6WW4r
J76bY3HVyMJGp+UfINWiHqfaHNFDGWIQNIGVsSZ01fC+Z5UZwLCXW1c0GAO6gv1QknkAC+wiCrbn
+OpSXiNWTly2K0bnGiWWCAq3enaIMw9SIWENCDndtpNcDlHpzU/dRPeGpPXumRTLS2HoyRfmKs2B
9NhmY5AwWjh8hvRP77FOVEeXFikf5yiJlHAtITVvG5NwR3Qp0tcLc0vIQHGMu9kIGnNMjiqGxg1J
nEcIu6gwb+7GsX8LbVqlASF4o7WLaGHf2EkQjdQGXtWcPP1mjvS3DstsrBk7jbiIzixXuYpfD4k8
k9j0vWmSZGs/tjq4p8pzdSDI1/y96eb/b8rKhUz6743Vtz/G//Df8h/fVfnBXb3+ud9ZKzr9/qFL
z0LsZqQJLUPcwD/d1bb8hyAgjVQPXer6Sk39i7XSDPkPslJ02ujJKVtjqIhmaFXfxf/1nxp+bczY
ZKyRdyME/RTe/4S2+mNEDwFohGjrFj0+wF0UeXyMJ1PS7ThdVCGz868jk0b9JVa/KO+AGfvJv/3P
S3Cf/Ittg1yHD1kdbMvyGfNjeDXBOdLqtfMSEoXfjOipG34Vafgh6Oz3i60tbiaGcbR/sd7vTylJ
YeKNHpso7YorFD/1rUd8QQ3jQoeiX1iHci/cX8RN/dXtCZIkdIffCMjcCrP9dEU97YzKAmG89r+p
L+rZeoyRIH91kT9Gcfx+Wx72d6JOdAPc4sNFCAgnmrC0yd5I5WZgp1/g0rTsdLcgyv/0DN//bqz/
j7JnZ5GUXftf//kX90OzKJmV7wEujvfhUmQYmxGtpeG1o/ZPs56r/NXhFS/gq5zE+MXF/hjG8X5f
nu5A+hGvQpjAxwBQt5lUpeoueYwljvDmjipY/+9v5+MDbuv8/aZjAS2a/M97D8tPX8/YZXHJNDF6
rEL9RopbDNsBpdG/h0v8tw10f0xpIYXmw1XWD/Wnq6DtSfa+S/TIckARk2O+hHfObpCc3spf3NDH
j2y9FDkNUjBM0AGLP/ycjDbqQ+nRb9BiSYIV2dVYM39xjQ/tNL/fj+vohklxnbB1R/zxfiZ02jKt
ivix+S6zAIEMv15THqev6ii+YueMCf6eNuKFUzWCE1Pyv//SPj7u7/codW7TNRncfox8EJVZIp6o
+HHIn2erfsRUfVBG9o3Wg198ccb6OP87XeKfd/rTpT68MDCnoZaOdfyI4EK4uHsls+Cu3okbFutf
lL395Tf306U+fHNtM9hukXApAy6qiRdifsUvfk8ff7x8cK5OQIwg0E/wk/rwvelOb/Re3nA3OuES
M9P6hEQbWfidYeBj+9Vr6c8/rvX7oduQF62JNQYm+OfHvm1tsyIqMmJqSyg2IUSkvRCb/fcPw19d
hN+tTbEgUwbGsH+8SB8vrqc3vCPonv9NEwfOtM/JOP7ikf/zl+Ouy60n+eAkePWHq6Sy1IURi/ix
Zi/7hGDMGZVOtV+lEP/lZSwdpp5Py/nTYogftDEracePkpKNeamlz/z7Vx2Jf/WJeYyN2FpQzomc
+cdPDBdPOgxOxFt1bLZ9fhvnyf0Qp/u//17+4laoTBY6DVFUWTsfG3GLenEwOo3JI8doY8hwoVja
/Itv5T0I9I8/T0KofrrIh1vpagAXT3KR4HL3ZB4EQOXLcGcGlh8dvl7vMYcFeqACLOjnZtqoR3Ge
Nw//i/tkp0W3Hn1Y7L3++GlmjaPiWGuTRwi5aNNl6jYqf1V795ef5U/X+PC7jds88UK95huz8oOc
GYD/Kj/uV1cw/3gXczprXdxVyePYyWYbr6kqDZk1/5uPyma/6tHzrrsf3nBjO6hRFn3yWGbNIaXx
KS5/EaH417fx7yt8WGi7CY/XhP/nseQF15KGCSn79/fwvkX80yOH0eFfN/Eh880FG04pGE4em53Y
47ncL0GyeSIdMkh+hETOX5Pn+2/ufgxuab38uroJrtK3bv/+X/GX92mK1aQhibn7WMZsx+PQEUKU
PPZZfyTCIIg09Yu14heXeF8Zf9qzRFhTtTiZk0fvTv4f6s5sN3Ll6tJPRINjkAQafZHMSbNKyqzp
hijVwJkMzgw+fX+sY3RLmfqVsO/6woBt2IdiMhjcsfda36KhRSLSha+4eV4V8fLa5B2yFti+T5Gl
di0xno0WL+9Lvu53xZ529K66y+6c+/Dgbn5+u967NI5W4im/y7bmvto2u3ijVr/+i9/y1Z9xsipj
tD9RkhnJsyeey34pY531x1cwlz3gbM28usTJsswNYyFFuMkzRtVdeK1+Lw4MQVt8FW3cAP/nutzk
G7nL+3WGO8JbkUyyTS9slu8+UPqmghpgqdxO7nPuUi2ZRid5jkS9G3vCRDSzDn9/fKvLP+TsTl38
PsKxEXickqQ72cfU8SJ5Tqp7hA7MV29UbwXIJ/+b5fnqQstH7tXyNMqFRjfwk3pYQi2PTvzFS7y7
QDFA6bbNv/DinGyKU1zms8WX8fnupbjOt8aN8YWe3LB3N/V6DqwAZkGQB94Gs88aOe2qX30a9/G1
frP/L74xFPQemVbA+DFRvb3ZvkT2iGYrfbar9t5aVBdk+nz84P4mSr59cmA5DSja/KhwgP7+GK9+
UFH1yZy6WfsclYP7uwUL8GykU9dgz7XQjdNvnr6BWJr/yGnMv6rZ6X60GdABaQ/pnbAY+iSks143
lsIP3ChtmTOlQ/jTm8itCby5oudapMzpehQlfyDbqp+DKJakGpnHd6PuhKT2zIY1B423GFLjZgBG
ACrHPiDkgB+So6f4JEpHvzNFyH92GpjgAd7+ql5lufQAj+kKWY5PNg58HcRf90iskB53dCqfZmyI
dx6CBJrlkzdZmwnLKdrevCFkzhwHzEpJA3pxDbMNrYvfT6D4OzucychzjOqr8lDL8G+Fy2io0BgV
eFPr/fn4IZzV54SK0goCv8Hrg4v95BUtSpvwNDjOz6YT3iv5VNnOH58QqzG+51vwn35DDMPhMGA4
rrl8i09tdNigMkAXtO454ZHV26205sJm8DdY/c2aAkrKqmVdUZnb9incW5coZUhUSw5wKHk+qsvl
N+GN1q9KhczzPLvUnzSr0QYG7lZjrETuuNdNGqeEVWfRY+/XlFTglbDWlJrKm2MfDS2t5Ml2P4ck
cdULO676FXpm8UgMhvzT9UL/hdCw/67AxvkwpQcLPb0DISooeg8BmT6Dxl6UhhlyA9+pF52qgfLG
mKKbyDGLTwi6pqMXe4yF3bROsGrEZCJttLA0y1WTyfKOcMoF7FAAn9tNCcfgVU+Bdon9fhLFwtGT
nccTnJwg2P7t6L196V2txhhcD8kBF7W60z1wM7pBAl8PgK0iIC3vvgu31a69sNKDDnPzU1RGqOHq
kXBAUV0o50/g1P/8OT6eAw4mjI909+Qw58qK+UldZQcCzeS2LoxoPYWht2RJy03VGcxaXSsLFoLj
M2pnsvqUVR0tPa0Z1tg489raG+6BcEzXYYvyhnAJ7dlHZbn1vaykDTe6z2GYb7VRVXcoM/utPtXG
NlcO2VSDi05+7EHeIEshFsgeVmTTWJf2wLPTPgdj6K8cWS3OeByS3/7kY6dHjd8Z+gFH3bIJQM77
M6ADRG1QGSaCZM3+VshhZsjfgMSo8s7+NFoqJXZA70rSxCzzQN5986MXs3qcszL+zHfFOLQKKx06
H4MBvULH/NgVBV9FRUlggXgZKuOgUEF/YkRHHecWfXYH0geX6IzekZgVP/J+G5Y7fY2btnEB4ZTJ
76GCrRoID21ZEJPQkD9ogvBNpivatMhJ5+i3DCsfyFjqP8ZtL5AkpYNJxlPhZl+Bv9c/1aQhdDWk
1D/XdDCfR4LB7sysJwBzEDjsIVe7AFk+3uPOerAsaN+laWNgLnZsoC1vf2TlikUiNvoHpMWRD7wl
rdqFVELMa5v3w6EHoZOs67gFPT/39Ocg9beejVK7yfoAbW7/+eO/6KwwMknfoINgUpjAJnVOqrM5
s1G62EN2aPvU3/OhcNZd6bqPH1/FeOcyHv44gKn0gs2z048eMcHDi1kewpCJbT32WNdSzCYSqWJG
cHWAE69QkdiFJpNeb+6mh7EIyyBpFXLdeHQeW97B7cd/1Tt/FKBsFwyr69A6/pt5/+qrX3VgOApr
LA8ETHjbpquczTwTqfvxVc4rKeYVti3YyWhq8Nk5OSQXWWvEAhLKIS+a9iYWenjvkanMMIzjslTZ
M9aE4taIoDGMucZz1xLmW5FT4KOYso3qu2kFB78MkJvCLgwRVhk6ws65yJ681kxX/TgVQPtChzn6
gkTRBgkwq64DAtnaYHaZvvKNT4I2tC4F9yzF15uP3HJvfLENGsi0OfyT5UNUoFMjL64OYx1F61a4
WgCHm9Zu5lxKTFj22NNL8ePRTGMVMU042YO7mWVq13N18ESX3vhhKtAn6v5qSi3ayTkpFsWQZwff
CP0AMUlz9fFjPFss3CkwDOZAjkmPaqH6vq65BXwhdEmdPFASIpcVU3ivx0l/YSBkmu/cJYOFpTJZ
QmlO01+kTPRWAhw8yEW/PXaxn8CLhlGd1SLemUXSbW1a7k9REQq+8AZa/xRwKRLkvZnn6rroFSKq
KTOu844B5pwl7h/SlcBTzcSCltSvMV/vBTypg+CaJE68j3+nszKOMy0Lne4acHTG0ycrQtOKUiuT
oT74Uz8HhtPYsGF8IK6t89xJKI6m1l340c7O0n8v6f1zWeLbTh4NYV0x3+25RgJE5LNJFAASp9na
jMbEb6Sh2WJ/5aCZ5caFY+V7N+tiVacqIEaKj+bbRdGZoH2jem4ItQbB5BHiQYTVPOcbuynlOtPt
/rnyTHnhqu8sRX5b2m2Mvbhba3kpX+1b+pIGCnOuOaQton81JWFgLwmSHz/I81ebgywHP99zLKpY
cbJtGX1kd5LFdYimFHzVFL903fI9GrNLyULnv6LlMbHlm8iUi3iS5X5f3Q+C7wF9gmMdopJXi6Dy
EGBoCxZJKwT6F9dcO5oVXVg0xrIq3u4nLFFaMMydDYMj7slCNSOv1wXS90OaTEjzNAfeAKmTfgg/
GI9P5yP9jftDAxa3C70aOYrz1IUIQknZvVB7nT9QzrW0o83l1aHKXDaFVz9AY7V2YolJO8QdIyUj
df9MSV9deDGXtXhyv0tYgm87xkIxOR0c5ZZetF2cRscGK8hGmFWPEBudiLUovQew4LuP1895DU+t
83cYz7nO0hkxvr0rMA4YMpzOPbSJ+I6SfheFDagCOyYg4dkZgQLT7wGxu0qwga1ix9xmWX3hVTm/
aYduv+eSquLRkDktamkIceTEqXOwSt8JSlPNoBORlaI0Uru0cvULX4l3CzxUMMuJD/mBedpoKoDW
8SpZ3iFOdMQp8Wya30pUDI+tuaTZNgxTnmw1+/0qtyZnDjQT1d02xGLwq+O7f6mReT7D4yH4HD4x
zPMYKD/fPoSBUB05odA7ZEJ127au2w2ckhw8FV6uu75x7QcaYdpNEacg8yyO+bIt/C8fL4Xz9c28
lG82ES08CMRLb/8I/DPT4DrSP4gp8ck80RYxm/Hn44s4559OhtkmYgrMViDErJPmNP6xBqWwXRyT
UA70DYaC1Y3Lby+bGX+vkw/dFSR5w951NlpAwi5dzDVFC9ZyyBO8RA22pxfCVA0cKUjzo7UH1CoP
ZGIy6+IA/aDnlbPlzJ59nQv8dCunl/S4Y8OJNCxvoffIEbH8IuNmROXciMZfjyaMVOVM2WPK0ejB
nMtGX5Ox0XMM15LhyuzTmDTqLNQ+c5A3saokrf8tsTV0Wb7hYgKuHCGLtZbV2hOiMqw5/gw/oPFL
HdkZvAL+slD2EUL81Gm3bYqgcSUztOeYi3GYsBPgQ4ll9QRcVv/18U/+zmp3YRqxpK0lsJKz49sH
G1sDsMkapkjkO/229kE6+LOFhVdnPwjs1C8CJ0Q0BcTu2hnUADJcZsc67C6N9c5XmEcTiBXOnNKz
aPK+/UOqWiI+MySuPjePbhA/yxUqjubSlnZ2Rl5yhjgpEZFKCAt4qLeX0aGYGA1Z4ccxclPcIjgW
I3fB7hl4YBw7zPahh90l6bX4yehHF3uFfSlY7XxLA/xk0sJGmmTwV5xsq4jbBEJ+kRyxLfl3DLOn
I7gz/b6o/IOlpqa5UAe8cz165j4qKD6XnBSX7+irj5OEk5Uhmk+ORWZoaNWjAdr08j0kcWvrRPGl
ady5wIJqQPc4jrFhLzKuk92CRoM2tQnPcqqKbq+AZOD/WggrlhD4lskKhj3Ny+dXYjUJSAgVfsC1
Fg7myvYq0g3cpHwep669iqMoXqccXS7Mwc4LzuUv5GvCeY7T4+lPUgLm6enPpUfP4BE4DVmcissH
FJz2HiD6RNhAXx9LMswuPIx31vkSN4LSiSM7yrnTBVg7dWrNXnqkcRbDdAarTn/z0sD/nU83IUBA
Az3OIVR/p9MpgTvSHjx0qQlh0Duhd8aWKana4oNNCa5KrK0cXItwPNHcKqfPrp0ohR8U69Z6RLmx
/nibWR7428qFU5eLeIP2P5ob92SXqQ10qVpZZsek8B+mTP3BEHkQYfQtdNP7thpePr7ceeFLNYpM
nPgOWtpnw3uwOspNsP8fx9mRN0LDoaZ581caqcaFGzs/0iJ/5ACNPxP5GiXD21eLrHanKAjXPTqz
/x1/Wvfoj25+n46kTpPbgt0htMarojNa2A+JuFB1vnOfnFvoSHhoeokmOFlLXu9VScak8+jOrn5d
NDQipS7qDbD6S9pD628W19tnuMTn0NhHqoJewF0+3q92ESHNCmNl2Bwlr6gEM5RYa92rQZlAtCsw
I2iZJOnTGr/PjsLMBV6W6rDu0+pHWeVpf+OGeV7sxmQwizXxFUh9TVk5zwbgrkeFrTbaCMgBW0tU
OaOKZGwOo6lVm0Hv4a9pdglfJeFJrM1G6D/Abdl/0pyOyWDIxr6Gfhn/mLKwk+RauZys3YJyCaJC
T+L2NFARrKPGS77BRlBgX0e0fyNn8xfP7G2GIX1iP069sl/KKPOTQPGCbgphNU3Q5e54a8mSoBgK
DfUUxvzvVgONhicfu94h57CDQToP6yNhg6R18Dqu40XHdg3MUuvAn2hzC4rBGVDdO7LDUzrm7nNb
OfWd6/SOB5i9jQcCDM3QuhN1WWBhpRGyV5LHsFoGHfTPKPGu3L43ryP6rQfMBOEfjuEZNPep190V
xcXwdTZ6Zk6zkwEzrUDZoZ9zJ+IZyor/RkcyAxZAX6QFej/jMsGgD9sqqrq4x/EwUtDMnYopc6vR
3fkaw6YlRJLgQSNT8wNGYO0bLA4dD4RtDD0CotryVwyaFIjoKjWZ9zhWDczKamMT1HJu62saYdlG
lKH8MjuhMDdq4Ji7wLdD8agRtNZRq6amuQQe9VCAfAnCvbViEa6zWOQQ0Iem/MJO3VXr3sR3iWHP
0LpNRUdsMf7W6iYsUdAntJVfwsEu7siEgaPh+fCHN9CFYEHpYzFDXy5NCDs9tuurxO81ZKaFnRz5
RphgJ3Lc2TjMBusewrtRgo+qOCGzMMpv+dyn4EvpmetYETZsAc51hMvgMPsGxDsnmdbmbDuEEYAP
AoE1Tve8fLp8wNQLw5k8RbtcJ5ULVmQumuTJZ6T3bOpxCtxAzNF1PJfFHVIn9SOlkSvwv02Ft0+d
ftZX8GWtdAXKlDhZoyx+w44J0xUYvOjQ+CEsAN2L4k8dL963PoO+LHuvJq5H5b/7Ps9vG3IrkAlH
dnUz6bUJ21W00Qt8s+gLI0tNrD1Z6o8zouYKt1NytEc72xl5DTq6sZDyQZj3gE5Udn9TCxXvvFrG
/co2x9ijQ6KD5atbqT5Xip4CP1EG0auJbbzMkVmCt/cVk6WJuuZL2sr6CRaL/h1L3eKqmpPmqW4W
N2rTUqTDOBwIJuoSTH2pN8dbaYPY2aSdvWlUlx2VaQ/30khwa2ll1MmHxJiNFNNDBWtyEmPyvdQ8
8RDNZfRSJqLn3deElWNMTZYH7T8MpSe+hkzDQdw5mrGQvOfpO1NUOgezBw5yFJGVrjE2C5+GGnkD
sLGzQWCjrNSvGlTuzTCl5t5rR34GVcdBRozeehwS/TYbdfErbjwcsXHVW190ax4feBysvIjWn7OZ
YDnh9I0q6zMefEJ6fb3yPfzNoj/McDI4140z8PK28+dfkwFHuPf8/BfQrIp8JCHlsx/l7kEPCatw
nclm7gdfM+jgt+1U5EL3tq2SRnEt5z+DI6DFa/dDCpFeL9QeO3L7SzA9WdsFKGoTNcCXyM5EHbCw
4T1YnWfdAeHC7FHYYY3F0QYKo0cJltbOM1QF+AooSYAbRCdxtw4fqdbG5yjU1GegXIrQDKp1jHSh
oJykS0gzK67V79TzZ36+ugdsSUxusZOVOWkE/1kmjyzM4aFHVU3gNPVLGgFOY+2xxyUm5m9nSD+V
Xpbc6mNaGeSOidLDbNPZXxoI0upCE+lcEMWBgyYtFTmCUg5AJ7WqbWcwgnujOZomUNQ+VeLT2Nk/
CojP944PLKdqYChbdZnsUmsk0KfAxjcWbr7he8hzEG7HhKezbu1xYPvOVb6Xreuv0LGb94arDzuJ
cHs39Km5Ge3ZuyKAWz7RvYiubbqsF+qR84pg6VhYPs4HHcC5f9JiT9llJ2A/DZBH+D+ZWhzhED6D
vgBp+HGRtZQ2J/XAq0udFVm+WeloBt3mqPo4gnk1Omt/hrzw8VXeuSFr6acxenJoQPwdS72qOqD/
x6rUnfIYavLHOPj9Q+SBrbcIwf7z8ZXeuR8EKqjonb9C2dNBiESW3UeJqI5NB5Qb4zoRRpmdXziA
vnMVKqilIKeYovN5UgknYerVYojkMZ7YYrscRHq2EOI+vpfz443vEGzo+rS0//ps3tZqXdppRp2p
+hiKFutf65gBRLUcSxiykBSO07ofB7XvI+fSWfNvp/NkWfhIZjnCU48a9qnwrgFJmUUARI8ZLaMU
rIRp7mO7jDZZb0JD0CvXg48fdmQRTUpRqMkxVWOgWYAVcwKwHlrchXewtEz4AA5tXBIV5h9UcO2V
clt32JajEdkwhs2m2uWF0z34FB/umh8EW2oH+/CYL1lCgWlyqmoNl/eAgVIe72IP1DC7dpuTizQx
oVl1xG586kUuhgu//+lTFqD6HQQwdCjYwfgt3v7+StdCZuZD/TnjSwEAE+Ks7JCBfPyUT1KTwUdz
cl3E1jTMmGsxvXh7mbnqnE4B5Ppcrb6v61W7wtUXEMy6+hNvyuCipOP0XTy93MnaJTckCSfB5fSA
CICAUi1INpA+VxHXSjfX+irZfnyHywHm9WJarshYARm24L1kWb29QQoB1D12NH7GJfvQWVTmhAy9
5Fn/W2urC43f82f29lon55swxb1r2trweShubednkh4+vpe/yoCPbuakDWMaGM+ziZ/vxl9BDVyR
CLkZ1lcvdpCv4AcHT3Gw49OyJldnla311QWDxmlLgNObzsAJH9zye+pniimsIJUoTWs6kh2gkzGZ
VYo2n/I8I5CZ2V4bmURShsm80zdZlcBqJJ7OJctm0nN7w5nBecj1di43H/8uxslm9ffvYn+nFmZc
6p4pO/UmiUOtqtUxLJLpa29gbcVzjnVVi2fyXuwQB7AVPsG0sZgl+d0VcQLhKtLa8UGVUhCj0TQP
dT18Go02v+3IoFkrYIPrBJDf08d/68ka+funWvbfOZeBY8I4feE4X1LVienoz4Tb9QoewjxxtPz4
KiernleZ4Fk+4hzqcfsJ/2QltvZgacXQu0dFrf0pKTQCHiRx5xltt30oRvnPPvIfuVfvkp8NyRt/
uv/1JhDgb7jtz4phexLF3f/+/y5JYPn8/M8e16ufv/Mf5a83SQLL/+Mfd6tmWP9aHDkoXlCWMkjV
2RD/sbdqpv0vZ7ER0sGn0HINm0X97ywB4f6LjztiCtYJcylGdf/X3iqsfyHWMd2lOOMJIw74T9yt
y2L7f/uJY6OlRd7Lu2ziUWIoeLJMCPxz9LCvho0LGrepYIqrtJ4AVDOw8NWcB7ku23+Wyv9oBXy7
NJdrClBTJq8pi9PTT1+AnhBHsAKy3XB6S34AXC635CRSr3vD44AK9sLl3n5x/rncUpG5TK8ZDP1V
pr+q/mg2IJW1mHiVrm/vWhurZmNiT9dTKS68dO9eCq8XhwCuRq/y7acm7HOp90bWbiJDAzTv+ozj
7V7Br9UhBl7Y8962Df99XzTk6RviYzvbR9qiqYzCqNpNxSjqPraafpcAbvhegyt97rRRcBg15bgy
Rd/c2XTZL1z/vce4hFD8NXZiQzxZOoOuc07ItWYTCa+4kX07EwbTNLdIdFIARsT0vHqtHv9ZlK9t
t+9eD/QrQ3okFrw0b39cPxylaRYW8PMwBB871/WdmCwCepFt3fi59l9dbunsM+uh+31SqNRF749O
ZDcb6WpUhhqUFQBXZtCy1PZYqPP9f357wnGwtAuDz9hpHxZ9ZFImoyJ7gBITOqswHvUx9+8KpCUP
o2n9e8P+H9/C07VK95XRCo3tZQfCi3Ty+HIHkp6dkUhQAg16zFrQCQR3xOsc/fW3j2/tZECIDeLk
WidVi2+OIi3BHW/6smyvMtGXQZS3DeB3xMVaFPUAZcxHhP/DJ7si3c2vRnthulqX3J/v3TQLlmYY
JyeDjvfbNcQpgQCMnD9E+UQtK1djguTHyQ1zmvHl45te1sfrnZV7Njm5uOzVmAmwV7+9FDMVGTkk
Pm+c2FerJKFp5czG9NypKkez340/I/6PxSaO6nD78aVPdwZb9xG1M5pCFeSTVHOyDUkj8yHaRsWm
+ExtfW+bQf9V2/VqPT9/fKGze2Sn4+O2zIdwuZ5NLpCtQ/clWWrj2qDTTcBHD/AtgYu7LnkshR8R
V5fReDdHnb7xf3xtFhZH08VwgBrvZDsYEmElWgV4zc6H5IZ+r47vtZ9uvRjCfh0Zv8bY7jCGle6F
fe/s12XyZiPjxEnM8dR0lzX26ntCzENpoEvPN6gNG46l+ENQT6XXqlY6A5qWsKxKG3b1AFfdikA9
fXzf5y8TqjomsQYIAuo7aoe31wft6xtp2MabdnbmrRkB5bTC2uZUQwjkxswFlDJLwfITXUccPYhn
8L0REOi4ii58786fv71IZww+QijfEG29/VPavEx0BPpyM9GeDVov/ZXYlRWgUSx3RjNU6xpi1nYk
JvzCCn//wgsUhC6BDjXk7YXJFW3TENU2t9tC8hoLb5NBMd7NulXeR2lvH7FAPol5vKQwONtADNvl
gtbiHxPI1E7eal2FhgHms9q4qdeutQnXv+4VbUDjWb/QVXznHj2DHhyyZDhgYqGfvF5nwMLTbmhU
tSnrKbodabtsW2EOV7Lwif1oTeNp9FrvGUVTcmGFn1+Z2nOxeSNSx/XgnKwwaxzdqWXmsbEKB/Yd
gvxvkZ59lsq29lal0XTsWOWoTvxPH6/t0088YlEDIzu7F+INQXPl5JbNWsv55zPkr5dAtNEzMKs4
FuG5FpFCvnb18eVONAZsH8uX1sRtxNcAafZp7wONgcn8nhRABI7zD4hDxto18QDDQhn1vTeFzW2o
uQBE5JDGt9HsJ3cucVMvHXjkTZ3QfmIWZV8xAmsPmt0M+8T0L4Ez2FGX/frNp8REzoLvfql9qPZO
G7KuF9ZdlBtiveD5ikB3hmb+bljk3f6xwTLV9y4Mzum2mBJyyiN4DRYZFOksdsR+WflOziOpiIxR
GBu1CYFIzmqOEIut9R6d/fc+7HX93rf4tZ7DuCf+225aCWauZhZ3nU1l3O5Duy6d74OpqiW8McNt
C/q8YTCZVnqkb+hkh/O1F1tFvu8tQx8h08q222op09p7a7S8H8SwF+ILlqc4usMv1xAdWln4FrMo
GXIi/LruRZ+EMq8XaclngjIBqkutITm0ZNklgW7W81NkTT3UgcnikRTErdubycptcxW2FakNVgwo
uACXYm5L31D6ofdG+3cmq2lPSi+RU9EESBsBVukE/eBHRw4qOlC3gtxaoqxHYudDXysf59gCYqnF
CJnWMi8E/KpZarc1LyTJW13R/vA5Xctt7DQjFGE+71c1wocYwuAAH2p2iWYAr6Z/amqXw33D2PK7
GsGLLlO/iVnh1Lj3GPA0xj+cSXDFeKEjdxn+j4YtJXYl3ClLqwClllBcM6YcxWZKzGzXmIr+RZuY
7Y+yKRpjQ7JjB5Cvac2gSQsFc7triGRI23T6QcbOcN9Xrhi3o9aFw8MwTDXosZ4R3DZJCoNsIkP2
I5o1T7vKu8S5NeYa5hX/vJppTereg0ys/lgOxp6d2Xi+c6WE1vUB951AgoQTGC1KJ/PKDZu5vEUy
Fat1H+uyvo4jXdvoReZru8ZxumhrzIthsDSTwg5oOAqiHcJI3Ls5QSYw17o6WUuETunG94ZmwN9k
woWp49gzt6OY3Ow6sVMg+bGm2i0fYCvcpBRX0c5ilDKuDRUD4dRbQHKTzRR/o9Vp1F3RuC6RDRk1
Fp4cw2h/5RtopramkuFvqPzjvWh1htGpnzXjxrO0yA/oFA8HSzYqXCWSISchjyYD7KzTwmIdiqEi
YwM0LNruzighajOc3dqQVNGWRgmPocGHFqg27LbWnHTVE9o+LV8bnRmln/TRajemk03FDVkTSbEr
zLTzHroKmjCGKpyt5NpY0U1tOPYzTXBNYyDog2vVyc7xnmVXNrdyBte28QGBcoVmZHDepUMPuxTj
DELaOLGI4VYGkUjEGFcEpdvho503bbHnG06MfS5JpQ/0uq0pSAupDwzO4TfyVqUdmz0EvqOBFekz
3xay2pjxI2a3GBU/9lMIo010QuDPznOLRpokqJYEC1W9iKjle0GlqJEoOvrkdaJErIclZjnVP5lx
XtQbmg35J+yQQttZlS63pk4O6CZPmqrj59B7/1FJDImPHECAKMo2seQdjP3pmfAMI7v2C72/TRoj
bjYm1NmfE1DQMeimfgjXjleFVwitEHhOVE9pgPfV5b/OTKaBQ64z6s2cuteCMETcui59DBKbgqxE
ckXqkQSOEhrIr7Qz9XlD2qx5p+UcRNYQTDHSKDonpEB5+kMHXTBMyXiKoRVaAXC6eM1uwiEmJhmt
C/S8dHzmZKnRfIm0hAzvTrbEQAzZghD1areLH3qm0MnGWIJMr7NilB35qmNJRlOF1n+rADC3QWTm
47h1lCQULS98576nz6eO2ZDZA+UAEUi7tHNd8WQ7tTOs7Vzv0oA0eu93oQ8oSRIcKtUmETUBtKKZ
dNwxqNqDzpLzc5ehqVlBhp62M3Tykvm6S1pW3Yzks2U0fksIkv5MHC5UZP0KjmL6UCpZ5muy/iLr
odft/rOrN66+j/R+/ORDWjqEnhJfC/LVULUwf9FXnE7CfWZATF6JYYHExFMm/VVLaZasR4RX9Ua4
E+pvNYFRXQ8F0Y5BOCQSU3k9jsT1qaQ8Zkij1CYJy/RRNGnpr6o6VkALC2h9G1l7xfNUeThdlBLG
s0v668/WH8ihoESjfyVASP/OFBXdVSXgN19hA8yiLWIPle3mvhvaK9vPPNibsTuuRZsQFpx5SfS7
iLK6YdilJ9GOeAX36E9JDFJ2NDJSLD0VhiiDwmEmSWDu+5XM1W5qu/JaEJoz0+oJu2c5QWhFmauN
N3NL0uxKpWFOdAeDWxwNoQmvvqxc7SsGh/lPWVgTMS8pkvF9P4de0LY9Gc1JGUs4ZqoBLUkjp0i2
LCm2pQgN+d3sN2O7MsdQ+23ETvepkIWSV2oI4f1bLnEnqSEJkbbTFGlGrOnmNaESNrlOBCDl6Gvw
MmxDauh0NbaWM8FptPgS9WWlFnS94cZrb2xI7YiFVYYruxi0fhUlFB28H8p8GeO8vdXj1n9xYicj
in0qfQ+pTV5vlWymdI1qE5MEOqj5JTIGDVWXBPgJmXsknhNIr3iozVrNGEzF4GxcPQPMHAklO3y8
I6l3Rdxex1X1K7IpKzaWW7n3jLBaAJJF9gP/b3zdOnGJOmis7CUewClfnCGXRaAR/XHHV7AdSO9T
7ktl16258mtDegHyKDDInZ/bMz6gAkfdNJNnf5t0NYDcVDXtnW0k8yFyp/pbroDUrgjb8Zpn5Y6h
v5NM00g7j4zol9ZHnthpvWfEx6KZswc4mvkYEBqLTktzcpPSUMuzn4qQzKsGYZnYhCIkTHKoIv+g
WNYEl0O+dCCeL02QOcuadSOG7GcYpgSVSYOB+Kr1CDS4roZpKTktSh/XFnC/R0q4G4WSK78i0Zrk
pnH2s2vkmdO3USpzDwgAnl9qE9gQ5DxwpHKqLLXNAJD8GE3MPxmUK7kZwcX+Djt9JGCNHLhxTZPL
f5w4xsf72V3SxvNc94DTazFmCVm6Kl9TMXnXFZo07MuNHn2Sds7TapHAsoaMuTHuMEC27TbvJRl/
c2P50cakmOgDOzfKaGcILXbXE/NIeaMZbZmwyQ6Q/BGc1UExTexeuWhKe49CBeCqzwuNwmMeVLw1
+0iq6zrK/c9jJbHoeC9Uk7Z1x0woqfhUkXRndVgik5lESWeSXwZjSj6XdjJHq6ipoowOntumq6Gz
p6NGQMXGHhLvUM7pQjytQzVex9Tfv0YKURozIsbKrA3RAVZ9W+3xFBdfZlmN8hdmSAIxbdxlW0gL
U3FXhgK29AD+GaQPcSAZ1W1Ud7ctzOnbvmsd+TA4TX2dhqSWbaVbSnYx8ivHq5k8P3flF6rYzxid
iEXI6N2s8sGagPc6gyivm7lCzyxcySFfGwlQD0DX5s02DjutuG8GfYi3HtzSORjR4fd7Odbokci3
y+K9itLRIpTWtosrABFzEUTFiAGORthI4J2DdADGR+PdUPJ2yT5t/BkSAUSzOUDe3f1AgQUXFoYr
2VkJ4qYbzPp6u8uipqCy8cJoD5TTctdEoKsgHqfY2mujVfFZJ6mEGZxhtC+a1Rs/ZRcN1EURgRtz
4jQohHtYycEQ2wWuQEYgB52sF7USMzmvQd5BXl0hEDMg6NtRjpTa7Yut64CMx7Ji4qdvPBas69cg
DhwbBRzSn9jnH6jPLbtPRpUbgE0Amjip0Otpa8r0U1p37IlmbZR7s+XDuCdpWA4kCvtcs1Sm96tL
bFexPNX0U4ttCPI8NXY+1x67ZB1LlU4QPMioWxtxUv8f9s5jSW5k27K/0vbGD9egxeBNgNCRkiKT
yQmMEtIBd7hDfn2vqFvWXcXbxvqBnpSx0jIDAeV+zj5bVAQg9EKkarJu0QiQPM1uFq6dp0NUe5+9
rqq/TA24zFGvuiJ9YEy6+6rNk2G/SHTvaT957WsNxtHtTDPwhlbxGDWgRrN7HqQHu6DxKXUpJx2f
aW8Ujn5qBhEtUNyVSjCrjecuc+umFFRxi+oohLuhPsebEx1t7IgTMgYa6A1kpcR1BkhXYY3ta4sq
ZJ6psoMK43nGC3LdrysyrZ2ChPc6sXctu3JwcDDwF3JGLEfC0FpI4xmRa1FnXpbWnvw97AgorZLq
NZ28Rj2VYowQCtr6EmH0SwbNnNPohfYyH/DxsOz9yKs9MJGoRpvizDL+Dlfwbu8lQ3vqLO1O6WiN
40sDPhEBIsrRxYKbkNRj7xC6k7lcVh7M6JZ7gYe8DPeycKfvmFFZ/cW3Om1f60pp73scm/XkTxB1
93VbdV9jLL39w5gv4lvNU8qb4o8je0UXeQg0Z0ZwqQ/fj0Cw3umQpPlRC9/TM9sxSgxW46S3FCRr
lAXhyEu31IfOHTGBlrPpz9YatttpioT1jWs6bWkQdfWQDpLeN+3aKbms/bK+o4sd2cC3muLID3nL
HMtd6kdrS7A6dEXSpY4qtqsKcPOhKPWs+WRNEQHcbb3075pJGnrXOUiYpY/cj1RUeh6wd/a3x35o
fM3qa88fp5o6gT/HdZ6vNI1PDoXHi4WryJBNjGzsFBcHgnV8sjizTrFjYqaNrHzXFRulb7nk4m4E
PEC2w4zrY4M7DY8J/M/TDWsdU/qYyk3RGNOdLby2wylpPcIittlQ0pWy8wSvYEfF4pCetVCeh/FB
G7acgZZu3EWt21YZgczl+0AoSoa4quyPbSzI+VBFj5HQqif8q3NNGvmqLH3RFQy1c1yxQCJRtBWE
2aVaDgZ91WEsFon9/mLcYO94Cy7gQeUB/zIRm+s08uZIoeFqtlMtQq14r7Cqhr/UOV/DcSnngyJW
5H2sp+6u8s0qnm1RxnlWlvVChdevCQaeToyQwYsqdj0PWKR4ZC4UfvDH7cY3GohG9/UY+SxsroHI
XMQiIn8B4OJqiRbqI1kKOZSW1irnPSxXQgrkZOQDOZDjepbSnYvDDfRR+0rjpo8XqhvjIqLKCJ/p
vtymjKy33j+KOiwJlyqScM8VzfP3UB6bW4PaB1U21sLXhwA6/PA4hvjw/UDHVgTYA42s1buRs2Le
4no0W6NYFQ8ahKLkrOqoWNOBGL/1FGyG9BpT+7bat1BDtyOgQyyAwGT8IRxI8/ugptwhJjEe15fY
bmb3EDj5fM77jhRJa6GgyxY84T5vrrROi1OyIoVFzZ5kV3L84Td6uyuscWMZgT8931VbWDrERLhw
Xtum186uouxY7nrXEYTvQLknbMDRDKD7mGV4p8mSt84ydutx7+Hx8ZzbC2yGnt1DP3YWO3gaeCQo
EdsRlaREsJFZqYTTVZxg5DGaVI2VqENLbTztwj6JKnjlw2pnuW4EpZlfeIdpXAO1s7xF/PRbK7qX
iXuTEhS3W2IPPsHb/qTCXUiLRVBTAUaceQV4YcpjoN8i4LB4H0OIJ3hIzxOB8omZCWInGOZzvEVU
aIsPZfrjsokxoPV2nQva+CLOambFz9Hq4Vi7lP6wZsFI+PgOXhweO12McdhdEi7ut14MUGFZiuuB
DIiebPrFucWS8jcDgbRBhQXA0rOZE7VmJe6B3QqN4GSgCzJvksVHmwrMyvxuGoh/MjdzkaCJDcOw
bY7LI8IbRIiViAlqL5Q139jmtkXSyJqX0R4mXq1pLQa3IDW1iYu9Q+l5bjz+dFfX83gPlhCRWLDk
OEh1hDQuO7K4B6KlsCZyM3LtCH5i4lZ9WVw9PpQUtbyovRcSvAqcVqSgG1VNIz20JGcSNPriQOUh
EMJZljvy+0jDIkQ2utt8JAtZHcr8Z8XK+1WYMP44WHrxM6HIjSKzaGL4scVyeM8hsc4hkqF/8foS
+0svLPPv5Uoq/EkmK1apJZ0kO4pGn5h1UkWPVIjbegqnSixPmkwb8okoNuWu9kmkz+BkD6w9WzxE
rMtGP2CcV5IoTZjH18ipbhbaVGY/MGqKvtpGEb676RHUYoljqvkuNIKSGtTl2gPclGRzBMFdXTDr
PZnQ3aozOff2C/475tWfyMFKVzM3HwnGtb+ryFncB6k6ILKprAy6GZ8/PG/tXBx7qYrwQDRbTfBF
4TI+BiszKaZf3xjdHSXbjZtNhUfOO1mw1XHUHj1sP1DYpwQ1bE8hKSlntF3Nd4/w14SdwXK+snyM
6h01dBmedL5GMTkfFBAIWeOG5512rNxDt6UaARpaQRYZBX0vtJUvGV0ziU4gZPY+QIsx7HW0caP9
LbQ+a1pDGuaEbM9jtEJivlZEmNipb0+kUCUoanYEVki9YyPfPNpTbfmn1SbiWo7oAXe21y7Aid6A
EK0SYA1gj4QRS+FGtK7NNpGyXUXmk/Aaa4ITym58mJzJ/jomPjsEECaDqQBGyPuasPf4ikMaIRSu
byQJBHU788QmNJLXMIjtA/RzYoCxgCcH2C4iQ9STd3tnCT6cLmxMojnwLMSnvpc3qUnnNY+tty3U
Mb0ZerAx7eZHN7Y6D4UOohG6spAuagIu/sxSh1SF56F4aJqk+BFZRYk1m61r0g2sruaWqWicjyQz
JTZ+5rwO2ehviF8stVo9c3Si2kG3IDTvmWyTG85thChKqMXJUR79FFkJebtXk0kIVB9Gp6XFhuQG
fBcNxAxP/ZtV1f52gI85v+tuGauQZLZwIIUvhk8clctydowYwBxUKMSp0eB4HEGzDjVdI18KmznU
GfsLab0HsBmw79l8lLAEIHr+YdrGQGcDbDeQ6qRv+kPjlGtFApSmc2elcAbq074nBdeFE5eF+aho
XAiF9ZgITDdxQhSbRxv8O3WC9qaWr5xbiOW2xfQkkoDrdSsRyBEReyOpW4UwmJmF4qHEhBEoqgy2
F7AcBlmxTQJ7ueXgGjZpu5+0r0Aa3LB8HZNxCrKgDqcyg4jvoLkgxKxL1/aWDDaAGucohlZspWQh
ve/YzHSASpG/HsmjQ6kfBTFeks2gPnJ1HAmrvC2vkqlRkkbTZq4oTMi4Qt4XHFkQ6GSmeVvGTAoU
QzviN5BJ0/FJ8lEkKSmpJcMhZ97iRv2JysKmtNjU6BwWR4K8d5TPdDRxHS+ke2xM9p1NOFHGDHIa
70xTrY9WlefJYW0ddOAs9FN/ZxPkFx/jLUyS0zLZgqqmuDlMLAFqmYPrSPUGntvQAW1QhXfF1KnT
GvG4ZDNjquloKbf9YOq1FKcgKEicgoZDXADt31sDmutnuWXrZ4RuQX+tW7u459qbZVfHufWYB71n
SLfOZ1KGmtKmfinqDvxZ5/5dteaFm4ZBRffl+gqZFyhXuaUGiypi7ph/Q3J1Re4fWvsWpVwVRfOO
/HYkRLqN5y9l1YsA34g8QuUye9PLUsUW6WSb3thlmQbtJFa+n6yip91ewR1yhC5O1O3iKOg0AruA
DssJmwqQt9fN52EdsHQjC7vr7k1N1HWKzN795k4SN/fV7eJvYaPcDz65VjiJgfWOaQ4JXPKau82h
WEvvR6SHlvQ7YvpeQ2I9j6GKgRKT3CJURkZirdkgw7w6VCVmGXumyd4Co2j+BM9g+rrMMzhJXhEW
BDFVtUccpFemIwSQ+uTI8vlpyWNZ4IaGzGjfd/h97w2Syf5IeHZ1aUIMl7KkwDT7JPQavLvZ9Nas
o2Oon0o6ZQc4SBfPANzbuyDRdbkn36ivjise2e491R8dSwsgl199r5/ydxXzCb0jPNiefyqLyLWB
WxlpSKWMJYJduzKKPKK6L7yrtS51+ewKosIfxmWZ1se4rmXyrneHJrpDLlSZz0GTeASqOTXoMlNK
/eQEjSBZxXdk+E/0pv8YJXvYJ8FOwBMu9rGb+IXe5Au5hjSNy87Lq/m8GPLI7MVNkLVO3oGEOPMP
dJT/x/FwDLWh+mAgakPr/PvouqkXPZTME3YWk4SdjzPrKfTb+qSROO5a9o9/swP+P9/2vzB6/MsY
f/fFfPlfPzpTmfXhi/jxP/91Nl/a9e9sW37/zyyZGLJtdBNTh1iM/MGN/ZNsG/7r5qPFBAVuFCUJ
FLv/w7X1o3/Bl4LXDqAIi8kPoTvof0fJeMG/4FAx3gnhmOCbgpfvH2Tm4gcBl+1a9J3+5f//SmC8
sRf+7xg/QqzvoV0HuuD73SIbfiF09DS8G35CjHoqM1/ryP4SJjOvpHE9vBSIXy8Dp7z/y7X58zv8
9Zg8fbeP/ethoVGgMwIfgTCEouVXV1sX1d5AK2ETGWpYGJlz191Z4KgJqxHBwribMBQN7/A1k/Kh
ruOe2NWZkBOwJ79T17qzguGCGyWIozcNsbfPNbXoDWirtjNZnkxiuLbfnYLM9V0NMkjPNpRJf6jJ
Ubff4haNF9X2oOTF1pWg9vJqCTNfTcuuaZrcu0ryoKq0lq58hQu4frem2lMU5Xa1Kxo7UWke6enT
1NTldJhBc93MTTDuf6pXW74Pazrh3TTLLbyQJkC8GHFPuXdut8T/FNByFkeUnQym62aZRzS6wF3e
Xice59DVlePSGhLDlvFmWx4hkWtDEYW9QLUS+j5U0bUkKWBodyZq8S1yh8GfzyYXi3inkyp3d30x
JUcicMfnunScR7co4jLDO8R+E8J+tNRSwhPaivleVro7lGD8Ieknc3Qbl2nkYb32+6ecPGZxIFhq
sd5rz1u9vZm9sb2zt9x2UywYFiLKSqd5m50ufF2QBu07d2DrDaSQb7GMh0e7i+evVGZ0QAFtXb7L
q40T7eeK1EYnWl3x1e61mPe+IoQI3yFgDjBoAI4MGNl1TnZj8fPBKxF2WUKysSpkU+m2FoQa5q73
fsqbKDjgBOsRJEvg9r6Qvtlv49x6itz7RI1P1bpO03stUGHzK0K9kSkLdK3WFfmjBotEDhttl5rB
+ENzK+wvcS+qD5HfO9WBYnnu9ozO6282aaZxulQKbhPELjc8Lh71eaa2zbcZpgns8480Ne1WZlu8
efnjQME4f489CjbvksDqYRLnF5stL0yWRX8w4DRYKarbtiPsXr7ZU80/GwvvZiBmBYJiqpbxEKJL
bB8eOfSq6sOQ512ztyI8C+DIOl4DzWQ0zTFfBa55SMA6UiOM8Xi+nEBQBt1MKgqZ9jBlxnk3u643
P9k0EfVHIRmD3wU89jyFYXP77bS3NRhN+ucPgW2r6bQkALoETyZ8cr4tEYDw0MShZpYji3ijOZ7z
YMJyP+mK8Ryg2g4/EzJerLu1AOZiuhCW1usAtoUxfznxNHvVJt+magqxQFCzQD09j5x1h6l1nRWS
TMaOmTsWQpNW+m1FINzBdKggoEReHxB1B5oLGlckXdYhkB9SaxyMfewjpMYfp3bgVbHlQm3jj5g0
vDDlHpqnOfSl+GAo0SD6i4p1w2j4dPs6SapqV4e1/lD5yqLnXUGgdmqFX/iNig8HkXAZtX3sItX9
MNqqfrYD+Xuk3cjgreziLa1HVP/gT86laZzhYDGxf/Fqv4FqGGj/Q6Gq6KEfHfteIaQtCwB6PLYX
TGayUpHo4E6rz3g0OlY6OjOh9tOuyGtJJTiSFhV89NYGTmHBvUIgnXoKVpFBSfOUFH37pAKyYkcR
Y3YcbtVy9Ronf5k2ODP7xrWq6Dl0cRL1xE/V57SSfbUER7s1znncJgbYXTVy+SuPDgX5YqYSf37f
OayEbeX236l1adQWO3xue7qtpRoOURG8IsUmvrQr/d24OS9YZ/wQ3Oj7SBm1K32HydSsj6uSuDt0
49fOiEdkKPHeNTPdTm69t+rkNuZlsJHc7kzCfMlYsboMK2F+FsZBlTlKY5cHXVYleehzdI9jmOF5
mI4jzZ+1Vg6TOMx4w7F/YM7OyhrHkaTxL6qHpC5fYrL4Kp/AyrZwDVoSOCNNXclPTuGQYNgwg1uv
MVrWzHaKy7hRF9uluhji44ewAXm4QXNDfsfIicbOZzPwSDYuiHc+MGLH2jRPqoOtFvzNPXP1TMsq
Ntbv2MJm4hd5ZwtfXDACeYL1Fh9Yq4JXhgQfvJbOy4jOPpUaj4bc3YYzmTDnwrTARATp4o39WW5W
n0HiIBtY+figh0TBOg1ksARJGM4J3nHENXJLYizyxh0w6nekNGfLYWBRueRwa7G+5c1gCC0vuUvl
DMYOAn6QjnXn1sUHLyGTMMBPdkggQG3LYNY0j4Xyd2tVk6Ezb9Cx7MmLn5WdWAETTHXvF+GlaLrk
YcyDZ1tOc1aSvprmyfg6TdGzXZcWhtvVnUmwLok7rN6b4sGtclbuBbOtwseeB/QPpNRdSQlvnwKr
FDtHM8iAqF5cEgs2DPskO5XVdNXZksnXetLLnPrU5eA0U2iDd7BAws7f4HjEC/xhFp99MLfPzrBZ
9a4wtkoHc/NlWuK1+zKbjbXJoslhLrJMLXMFQLUUEpDaS3I+j5PTIZzosBOCzDQLvmoRc6nhklUp
+cefkBsVvBoAZqnlgPTArcJSaMgX+aEzkfOFGNzic2JJiRtkNCTN3lnlHUvH+ggu3+0g88SfIsLn
ITo03Zcy14NzEOW67eDjNGa/MikYl6HYFRFhtEXYYHc/1J6s96Mit1nLEdPdsp5LrB3BGPd6Tvo9
gER1D6G8ZXEkvGxnL5N+W0rjnAawyM8ydNW+79vqmc7GY59opumAeD58HJ3kix2odh8Xlk9GfdW3
GGM4RR9+pQsyzl1i+DM8Y4oCaIdqAf/5eJJAdTi8zGYMs2KzykflFMvPRFXuLsGKCOhltarXIIYl
07hY32Zq6DGRGOn1bQK11Y2WlnvhtNNhDizv2i1TCm5j/GrXrXkQVTGDIbhwuqBnNfYzeAnkOcuG
aPIHlWRXQIZ9EFuJEwNkxOg4Tp2XamCERwg6GlvmOfqa2FNz2uzZvsR4w2Skanv7QRuzawsClrNw
Eeiml5oRdFu1irWXHhjORfAcyUCDq4ybB9kGK7t7qLBV1pZTpJh6a3kIhka9V7BCMLEFH86wdXfO
drW4O+nohm2fvOlvcMzWo6dr55OSjkdqyta2G3YyCyS9rh3LU0Eo6Sda3mnfiNG4h2KySOYT2LS9
MK48qiSoQbmVAWQZxNkW9kKeM1OTtNeEjQbF7N87tYouhSv69/ESvYLo2jutJwel66QxqpbdQ0Ui
TWa68KhZF49gro0LMmg5Hwad49EgBsiLeQdJUi3zEeMg7xlvx+rks4CejHLrMyaP7SGncmc5JC9a
sh9eI2UNx270EqqddjqbgfB5r2rCZyZ32/M4wNXsAOKuJgh+LvbSnmV7W4Qxlb+xJsah39ci6hM4
NYVzXzejfcG2Y3vAE6PFO5Dprb0vciG+qVhjtgQlrDvH5Ls+bORqg2DnRyxmCKctt1Hzanumid4Z
a6DEKsI6P2JBZACsausrGET5ycaHnY4lke05oiXOT9HkJLtFknqcMPuCHRL2Vx0JO1sAMH+wp2q8
cY2ZMU5ahgtOtcMF9X+SQTcnFmMN5meWnvFGmqoCssAhsqRxOYynzQEInKxtjG+cwGEH3QA2n66W
C+bs1qF2N/PR4MY8ZU1trada2/UVkMkciD/w3hI6nf6H3+ehDR8gTMbrFG7msdHJ/CJtx/cPUoQg
nq1vwQQgude8jycV33tDhP/j2E7vaClJ8NusCEplPtGlxUuB2007slivePAxwLL18mG2nQn7oTEu
f5LpwSMNH9f9XKAtyzQEoAZ7pARphD/I+TBaLbM0tI5wijocaNOQAQEDUBKMlTetX+XsyvqQNCWY
5BC6y2M4WzFc7CKuhlNognaG0Vf00RUJyHNrNmSGuMD0ED+nIbqUjic+kGFAbHIr9GVsvOXSCVLL
dY8jVRvV3yT4PPktxpnugv7GfeBQ6tlaIMDUAXSvZPCwJqkYBJF0gKtlW8xkRPs6bzJvYlHvLQWr
zK2YGGRjPhX+fqLcKR5Lbn+RzjIEIK/p09PALRsgXiWqozvi4AsrxjlhEPqFHKz1HTTFtjkAeulg
Ry1mMjD49n7OOwuDk6G4G0vMr8epeslDNFqs6s41FlvwMMECTQdWzWMSK5e5XZDf+6zijwF86r0b
VxY1QFF9DGYFiK22ktGrW95PNzBLYwT4DembfMV7Qd8twHXPFm4Rx66PP9aA5piDes1dEIju47Ao
fdjkUu3xS9JH7MP6U+66Q3FgDYI3AMrXpsIGu2IwOd83xmWjhi3a78mAp9InpTodMZDofLW826Yl
PAbYkBSUHqRb78o21+M1oKPcl2DxOw/jRYzH2PKPi6ums93hmgPHLrcON7jjEjM+ajJeGeukxNxD
/u0WQFIOz0ErKkSZSDLKvbEPXkLSArK8o/GuC97aMTAum/imb22l06SwfJtjY5ziCS+G8CDQCN+3
qoteinzdftYJjiypse3tUdjDIx2kTjLFt90n7eRn9tQ6080srMkWY43JFRohySmh6e1rHHc1G07s
c7ckc34Sr99Bmr2lCVDaH9vZap7CqJ+S1PKLhl81kgWsCCCWMq53ysvYzoT9DZA79hiXmmzG5+e7
6jfYuqNPxnhZ+cNhFlZpDp0KSY7oA/f2QNJnXudoBgiW9JZ3FukF51WLPFUheKzseeVB7/yv4ToG
79cZA+BW6xuKO+o8narRX/f2enMRK+gwsEobiLzYI24AJXe94hVSgXoL8ARJu8H33jkMxvYBZKYz
JInq0knb44FkOPJhnDXjs7CDQZRtTZ/8hPtef7DtCFLpwq57G8JlpasnL+POJ0GqwRBe1yLGLMmt
pfdtsE208wwbHGVASwO6QMzOJtPIa7m5zVkP1XSwhpKRSNMyhVW4FGRMcdDXFdr0B46MtVTliJ0L
ET31B2ZqVjDqVzY3cYYyAjy7LeY0YJ22pjbPjMvgvmvfJ3XR3LdeW33A9K55gAGlUkgnG1c/vkbc
lkteD2SpYi7qMDBvRmLCWOPZKOym/k5oPeOGFk/Ib4RdNV9aYTFnKOBfAuwtFxlIeay7rj/bQ1LB
90yGmqT6hoEFe3ExP5shj8Cey0gs53FygvdbNLvTSbqmezUTN52pU+PdzY1tVfgBdhVdIMXUFX8a
uz1srUGrMUIIP8KdUNiOMQp5rl16on3euOHn1inaMQO0ESVea5K0ewi5pj1FbrMRsGJ09HWW8azu
mmDeIjQi2+KdS112X9puVV9sS2wfF9wr8JvpLehbhpz7hatXWsP97HcrLLWmEf61adb5IOq4fC3J
dFIU8429nQYqzp8UZ5oHNSqxzLIqq7p3Cecbd6grhsfFE84b8BS2eiaYiyvcsPxViegD+7fNzjHr
/vvMMKiEhJmogCdr1V8anMQvc9nRj+d/AFxYG/NvgWPgN/aFqTzPlhU9YwY+SRynwuFj1Yw1EFbp
1WWmwFxOKCg23AkrOV3wtoS/A4XoQwWFYl8JXH2wDXAYkMm4vdQtWnP0MUHx5aaCZiWzcodOKZ8s
wIZlll57Hr24e51CVwSHcnOA1ywTAQ00K/5seyfSmkGQ8VBUMKbhv6gEK3CKEoPVzAin+rz4LRvM
MPZAETeSDvu/KOEQuUPgSBJzEgOLeC6Hb/w1RT90XxxPiL16M6WVXzstkQWmVo0DyZ7ejQ+RAVvU
ziqUPR1aiUY1zVei4H0t/I8x5JKMnYlf4530eHiTaeMd8kQtbjsWP0e3cTvRG3jiVsI7M8O/FAQM
rWlSh257hv5vC6Z388BunYa5GDE+FgAP2wkXGOQJGdig7B9FUXMxXMYeWDuWZIKKa5tMc+Smcp3B
nbxIWtshEn1jpf0CoeUphBQGoT9Z5BtMCq6VRAiKrUsMGSJzauGKK6C1TbaQ22k3pv312o+Ds3L7
ByNjc8KOkV0I+dXKF1xm5TX3Gp9T9VWQ6oIyNwdi/RPLAcDiIrmmBgsasRds78raIv+vU1He7xOS
UeqTPUNRycJgrBdc25V8I2GBD3CDmsv0b3DHg4knrpZVMnactc09CGXByYUe3Hkq0lk1ex0Q/3Nc
yWgA85qHhAs1NgOnZLTH5xvuE9CrlF3/aDk4+qQgbY64qkEJ/dbigcDyLPOt/2jDvlueWS6L+qix
tWjuUd9xr0ra9eZerIuPq9oK6bh5cFh6xN1ESOQrhb82Lx2ZHQMSF3uTMP+j/rahFbk5jlAOVQar
lE8TeuOLDnMftA9kgPCtUOWN4Rkc0FJZJ8yasaXr7qFGV1PuJr7Dco0XhmIAWx64XRx6uZ/NluxG
ZBg9p7i0Pl/fdUdMwWc5FMdqhKUyaF/cWTeTUSg8/gs8EZcuNa5PInAODbN48QHu7Rym/227hBMv
oPxpb/IgSjukqBubHcaIj/7cOf057nXw9vvpwd+HWiSs4LPrxxB08AfBaPpXZ9p6xkHQvlmJl66n
HrvFI97ciClcUsxJhurgOaMw2e+P6f7HQflbDL3CgNEdY5nwpk799uVd1RVksTv/TTHNcIbiCbaJ
Jd+A7yZYWjwNPwbaOxw1t+Dir1jYp/GElSN9T2dZhxWoBeOuRj23s6jxH5/sYF+73Zh2iy0Oq6eC
z2qOzbwjOJTWWG2YSUCvIUeKxsXEH31oIe8j5ZDF5SjnYnrLgRMe1oP4h0Hh38W1XFPeTJJT4ZHf
VKcMg/5+epvlSoftA6Yz0CbPdj+ci7JRu5sK42mY/fneiyD11vDHP/z+yv7nhXUYKuNkAZzg3WZR
fz+y4lWbqg7NxQTd4s5u2vAMbFz+KANJA8Gku/6nvE3nJof+y+yJk6VojROClShRidf4Rac9dJUe
idPApFO0+cPmQy1IAyu5LPUWwPTIk/hONLCurGCSly4e4CsPCwNueySnEK1lPxMJUXru+A8P2d9l
3LebEDvgyQz9GBfG7q+JLZ0a3EaxoactA/ynGA3hU10OlIuDXVMb/P663+7o3y9CjItIBL6JVzxv
0y93PMGgrofhOKIPEDRXZSu9MUuWwv8HOfOvJ+XgfR9hVgJIartkbjDH/OuLs04bYh+UMrycGrjd
Bitq90Nf4rMLlMHe8PvT+vVB5nDMu0PXY0TKIOBX8XS3OlXHeoTb1x8bT7VUDB9u3rksfzmcihQC
zQ2EYmMAWd6osXa//wJ/GCT97coy7ISViM9GwEwVo8BflopqdqsFljbjls2o8ZWQ6M3a176PP3LP
GOaRmgPBnKULybig1M1bvqEvB+NRI4BeRHww7NgCxMQwVXyAygfXJ++iWO6N24RF6sV1heLPQFLK
fFzXANkM6wf2EnNFj7G522nxagz+yQleewBgnEzT1e5d+wRZyCp3wYgoB3IwcP0hmAwbLYOEWw0K
v6J/dMGmiXWkuq0zgdv957hY/eraUci6D0wiQokiJ1zX09DiYvTUEvAFAUNDSfpIb8GGyuiG8SAB
D2y6BmYPoq3O5sprhGjisNjVbeudc/7bTxYC2abPg6uKvOgZDRw/VQH+n+kwexGmvKx4znG2g9tO
DEme7X0SfPmeYPmj8Qy3knWt+FLIReYHuKYxZuEaINg30XhXx03y0/ZKtkqucUUNkDNmuIwGsvJr
l+QwR4ayLF+2wWzPkbUaNlPX5ysE2DhjEAL+3iLulGzobTRRhJjYWrZTGazr+CPABno79Uk5Wu/J
+crNee0ntns9BrB8eZ1qZ4eEthKH3ov5HI8A0W7vbqpb4fJRUmUr3Ixyh/cZFwqcpjpaS821zJnm
bFhkFBaGcGJhg0ZtVzHQ+6MeCRTytQv0a2s5VJ4BStXdstgn48y2uC7RLEJoLAr4ekxWcjWnPz4B
F3AOglcqMpQeFg8CmwL3lxPDvT8uQsRJ43vF0Xur58tu1Pg1ZrBTqZ8MZKI3vdUQiV255CDNc3KA
/x69uh6cXbe2mXOsaIAecmOgc+cSErjEJP1L3iz3uu6YLYRdvT44oU8D2WoyzS//rtKWuZ56buzk
k/kyiZ0PsvnTwVH5eS0aB/vFOPKDXS66rcXJRKKn+f3L+gv5gRRUlgpKqIRlN8DU0/374gRjqpGe
g861Qr6+ZAVDxWfOkXUq9uGPZY4qH+p45Bb8/ri/Lr7EzPhssxHHdyknfq0m3Jn+MI9nBt4ozW+O
fzePI0R5y9Pvj3NbXP+6yEMtANBynD+8EW0oF38/P3BVfzJ1P6Qo96MXEqDFj9r2BnWC9hmgOepg
PqfthqXMNd8I0zW8FD9//xX+4xLjPIvDGZmduP6QovWLN8mWrK7ViZDBzRwvT/1KGQ/UFD07LhzO
1AvW76JYuQa/P+qvVQVnDD0G8T+MCaxofz1xZnDo7oBN0w527dVz6G9YtW7zbuxx3ibsHf7J2vA/
9rn/zd6Z9NaNpFn0rzR6T4NDBIdFb96sJ8mSbM0bQrIszlMwOP76Pnx2VqZdlVlt9KaHAhoFdGbK
kvzIiG+499wlyohsJbhVEkXL34FReHcxgbIHnuOEJIgJMNgmGp2vwaQ4Sv76t/v58SF+hDsGxgxy
HfADP9dMJaqVQI+4C6KAVgQ3bJ0ZN5Wu5/L1r7/RP/rwIK24sJQQoFg/g2XiLiqFEt6MI7XKXqUM
kwbzSM4/CHrMjp7yx7dvio6//r68+T89uSDxBHoogl0calPh/PzkxlXptqE1UPvo/Mo02/Y4Ed5Y
QX7OSwg7onLfEi8b3zFZWm/S0H2O5cxvX9rYSfTWAGb+BsZa2YDZTHmesUGcNjW03BsPrd0dttHi
IhiZbi7K/PQeU1r6UiS2qTcktvi02Uz3uGr7iUFmkmDqs6O+f8kTf9HsJMF4lDx81cYegunFkX3b
rI0UvMMFpzMrpsatXgcdGs1+tuzxDHFG6V8v/mXE84mKkkdA6YXWmCRgsOOGNxAo7r1Tf91RGBjr
mkVawWIHn+MZAl2um8DWHENt6M/1cahm4bFOK3vjgOKGUzsWKXBR1RlYTjHucJoHquafl6fhkuHQ
V1wW9Pr+tegn/oQoB+z20dRV+CnDOswaF6+UWRw7F1/GtvV1jXyoKwp6Xrst+DPLuLK5OIP5OkIA
j67EF6hV5prvlLNfvGx6Eqp2ySw4yMohNa5a9AE4R5ZBUBypeZWzs4VlUC4TtiQwr1pZaH4RdDrM
nCHqbwLkw3sMtwKFODDXz1bZvwN0kCWylD7i4ifpu10DIHfNi1amTKyBWKPKV3UnDlVdTkw4DRk+
JHFZgizAEXUYUcs+tnUy3C/+NeoQw5X10agceV6qCIf2FKd+ssUk3u5VupxMGjnegXW1766TKuQK
nFKhxdofh16dt9mMOq0e5Pm3OwGfKr+dids9u/g2FEpFUrZPdTwsH1VA5uJZDX4Dp9fpDmETtJh2
Eun5mLuVLy6I88geR9TIG893x/qgSV9zN1neGk8G+5lbgc6G6ZEww/kZXUx2XlpGBaulJoN6qylz
9xIm+m6YgkHvcgTNcHgw/4eXKakQ+U4Vum22qECK4jIZUI6v89EV1kai8MFy40ge5m/6lxk4B2EV
pY7qvVv4i3R54upk/F2TOqF4R2BxnD7cVAH7X6MHr4LzahrH/enN/yUF6W1V8H9/iWv9U6jrD4xX
dJDfv/Ei2Pzh/9mexJs33Vc1ffradrn+TTK5/Jf/1X/5XQJ6C7HhP/79S9WVevnToqQqf5CC2tx5
f45qPX5V7dfp777gO6nV/mCSN0++61KpLAm9HJS/kVo/YGv2YXGhOQd151C8fAe1iuADVAYrCMDg
WcCrFhrcMp+I/+Pf+VcUHYA1PY9wNFol61fEoydM6e8FBlJmQc8K7W0BVpk+jdePBQYBMQzLFanf
ihafSFejailqjKreTmKA4pJXZfYEhaA70IOC0J801sVVYzEXMYdhfGuzoXkaSZbnlDCyW2alvFEN
hfhjOPjRfUhkWEvoSaGehsZ4EYjlv/z68/anDxPYyv+9hOAlxujPn7pt/m+fX/L+5a1Sf3z0li/6
/uT53gd4pjaIYPldt/y3Jy8wP1g8ewxrTvpjJmJ/e/Qs8UGI5ankiyTHpMOz//3RAzpsIfflsTQZ
PTDt+JUnz7F/LLhw+0OCs4hN4M9ENwZu9sdHzxPzODl4Q3ZpH952aKU/Z6NRvSBAnQ8aAWK+M0Op
t12A3WjVqsU93Pe+daGsQl1jkUcUwsTfpstetjetTTI11aKcniqrnc5dkg25ydxoJJbBCxHPtrI9
syi7NmVilXc4f5JnmsTyU0u2U8KGrrJupEI3wwQ5O6+rIj54UTScJdIm6bfA0r/2VFNtisrzXpUO
UPwxxO825dS76TZUORzShFodP4npPLCEcLxFMjs9lgxT2VeAkrxEPoRMBWaZcZOqCbyKVcg3LnJk
W8Ec2zXyqyY0dx3ndbTKehtuVidYK20tJgwHJ7dlgbVUMvPIZeIFh3S04Dk0hc2y2KKefFKVN1+M
cI12DfON50Tz+iPEzUEa5UJUJDVPMnioh0i8ZFD40DoUsID8cni2T0DhusV71BSCgXPgrabWr98M
0mloqJ0JakxWszfY8AEUWx1H+iqngeRXH51LayQ5aFtmmXkc6n5fDvpYZlyFs+u/m5HUt8zxiQzS
KKQ3/byUZs24TAYZcBWXFsnkH8u6uBZ2nr5VLrvJVarclJ4jqBbjXdFGhD0auXkHhYsIJiz81UsF
TdBBdhnEB12O9aM56ccxa/DNiNI45AXSHvbAy/fE0R6m9lMhtBNtdCTxy0njYyhx2636vo/eQ1r4
fbagxJrUukP9+bE1tXmpQtacWgXiGa3ScxYP81pL1JirVEfoaowGmApCVcQAg73pGi/ZO0l99AYU
2UNR6kt2XpeTC4aWCRKp5QUpSoUPQmjGUXOAYW1Mq8LIp5sQNdNlVhoe/XLS3s5ekX1hw5us5ITv
fi/Zl2oeIN9/mGeLCC+LGmysp1s4atGOzpO6w9HM7YsSf93KQbK4anU7biOFhHiVYgfdqTz9jAQ5
24++BNaxSNJ9nW8Lp3x3B/QQxmj3W1yWxlfJEmOFC/pFlWnKJls/DvaEctSRgHURa6Ir7S5iwFNo
dlLWft0z2ix2YPzWGwhqr42rCuzxLogsABg7fD1I4XKmWaH0jUOa41CPyOEAHFq3EPVatRlC7zDq
4AYhCP99apW3WRN8bS0edr+ysZdX6rqWOttUtdUseir2/BbV6FZ51fxp1h2mwsLwuMTM3DAwH1kj
ZuIoeQb6az4q4Dm7yB4GmyDrutxnLhQdkds3rOGrde2n+OW0lWzt0RyuQLggmC/c+2lu87WuQOQw
7XXlqrda51FNveQBChUKjMknU64pUzyU5YTeCK37teokbxPib57VycHRynBpZfjoFJy8ZBYhe3Q3
FHEzAnmofVh1s3BhKlEALyVz8MkL0fF60CK2CvMU1kNG15OIWlIorSrChuoaTHrLNri3R8+6wG0x
cQCZM+a9MCenEqFJeCsQJ8nN3CR+9JGeHbAdu7G94SQOrv3J+yRoM0nYorm+HiV62aBpWrQCTviZ
1JNBXFdBr7eNRTBIbCSvmQAXMJgTpDTu++s8T93PFb9TunEGMV4zkXVRbVqTdZjbtvoc1UF4qyFM
HGBIBntf6XaTCUB7PsT3TcqpsWPigaF5Go1PAwIEnFtjMbMeESkp6qiyIKaUwZ6p83gFxN26qMYc
7zspvwGeRavcy2FsSaF1JXgIOYZHaXnjNWJv+HGpqvqvslveMNCxL0kpuDOCsQzfu8Cvs+sw8psH
hcSeN9it3c8sI1vrIve0/89SVn7KP1kuN4cblkUAswRY9Mst+sepOQCCZJJJL3d9HHxcLJ5IRrqt
qbMjTSqRgKyQsLoePD6kbeLZLbG6XbnL1G1ZNQ9ZCbfQRVjzT6ZJP+V8fPupSARgCeaSnQHk5cef
CjU7orMpkbvOiJ31aIQPiL7u54pVYJ00zllvzbfWjICjK784PIyrJq/aTRQbt1nifoRdi1q4wkxY
oWCvA/aSgozJlan9WycvBrw13XtRVfOqbdPj8vD8ocC5/laV/uA6+nEo9O3Hh6vG1A2rk/l36ROu
8to6CgU/fjeV+6CJj8PUXkZD9eIT6MPINrx1g+o6b9pxVdukYuWmOJPAdZyxARKT7aM+LA6u5f8T
O9SPU5bvPxe+bXsJ7JKsfn78a4XxEgRamnLn5ZDGcHDc5zEORC3ZzhDhu3V0f/j1qve/02X9UBjv
v1aLCa79uWH7H9mKUUX+eVF8fCn/7fJl+vpT+8bXfK+JvQ9EUkgIxE7g8DkRjfp7TfxhSctwmbbC
N8eZSnn7WzvmWfRcJl8Y4AM0vaXn+q0m9swPy6LPwcK9dGm/NaHfn+a/9PEtL98fWzHThBZMM8bQ
zLToGH+amFHy1W1j4DRm2FoSRlxN0VnaWwI+M+UCuj5QCVGfkKqhDNV9bCLZJefmbG6YJ0RplB9w
AyN8ikLHY5/eSOAXsSZikvFDjN3C49h96CXQnnWVeAPipTjxdrEOR6aDqUkW1WiZ6CxTOwK/yUiM
2rOa8ffZtXMNn218t85Zn6PTwubgUGIEHQiJ/cyMHom0qEtyIjUqJzNMu88awrP2WBUiGmvNuwF+
BJC6JCjO0XzMauNAXGV719hYvEpISVuWPrzNrky/2MN85ksYq+vUHqNjPYoR67Nbd/eMGxGgQbZv
9m0ykA/NyZvvgZt8ZoAcmmu81d1t5BbYP2RYPueASlBIuFWBYcmwaCwsQJJFB6dyAt73Mtapfi6R
xx+qAQ6W1KAIfv0t/b/Zm7J5/qv38OIF9dzLH/vS0xd8ewlt/wMHJRpswmZ8k0f+b++gbX4IUC4D
wifdlL3romL4PhGR/geaTkJMbRdJJ9Nz+tzvbamUH9jGIH1gAkG/a/1aX8oK/Yf30EM74bD4xbBJ
gIXHd/rJUJuN3sSyFsMYtt7yvQh08FQSyTrjyez2OTTfr1nZwzsCE+Uvq9+s2/pTN14u8Fuxs8BA
3ruwG+ulSFWUvSnEou0EJHWfzjWYDcVObFzLJPPMrQWZCL+eyHO8cQBlnpC/SehivADuMRg71OKq
ow+EhZ2BgclImexWHbvgnSW90Ma0BJ1jnQ1xxs1HibwCczN+GQV76j1Jy5qxcO1Tz0cVGjwwf8OU
g/EfQUMCaWvSbdUkKIJiYQ4raimw1SGK7kcn9+k/hYt4bdVOjaq3jhM7mIh6w2GEPjYjc2lXgMOp
hDIP9pAZR5gDE96fYb7ug7B8B1FoHLOkAm7cI1P2SDi9CSWj6o052+24Kxw7fykywE8Pk9UBR3M6
M7jUdjF9lPY0QaNMxXQ/TVSo2xHq3lkQZGxiE+VbT1MpewW/QPTBrinD+VHFUc0eNihrcpYZu66g
0dJ+ZI7p6w1nd07R3BuArf1Ue29qMMB1zjoWjNfrRF56HXm3q4ZYYJK5StW9xzJK7iPBt9nm6F6y
ddmS1gI5PopzZPmDcWmB2sJwOqnobqqFckAtDvMDG2aWKmUXSzxsfjsXmySyOo0Xu43utZmO0VoV
VdAgqPexOXmpixesdiua5QR2Dkr1WQpzW+ZxBn02sxD+hTOS42EqoXREfWq9dV3gHJ3aKPzVYBF8
zEgk6z62eR3b+8bm1+HjdVBPiCEc5a6e++44FXZXI7LsEO5mYAvE2rIL6MZIJ+hmYCnVClBFZz0G
2m+C1egpJwFe2G+6ypi8rVV3hUkX0lDumXbbXXRA+Zbk4JKfAZNNNBw615teHUOWj2gOKp4Z6FKv
ojZzcHQCr8e2EyJONhrsX7jWXcijpLBkQb0lueVC4TuON3HSNjfC8LIHoPlmucZ4lb0ton2WLInn
3hULrGyb+SlG3QZWcbbth1KvgPkHj7pHo4svd0lLnLzlo6dpoCd1gk412xF2zYOY8GMfkBJH76af
DRMTCpbpm8Fpk+xqxLWEUSewy2bDJGHaQ7UAWG9h+WPIZKv4PpyjoF2nIg3VPlI1hLlUO/N9zdKB
behkIw7WUwunheiSIcZXZ3vxzshwepBea4GF6NIBbiccIEYw0aCMFUhq/Tx2jfMQ+kqFG1acSKzr
WoXtpeNnlLPYgr1iDxU/LY5V4ZXiLIqqTp2hBypI1clT4dN1jlLvYUYl6dU0GJ15GMClgkBrZz5z
y4jtdi1UiFVK5cGMejHxIsyNjfDBzPqUFOs6oEFaN3Y7j0cAa+EtGETeZJOmIN4kddLf+MqvrGNi
iFweRvSEw+cR6K71nJSOKLYe2QqLDtEa602j5vZR8SAIuNNDD9RSOewd7CkF/U7pM4EMw5KUqXRV
I2snLjmLZXgTDbaHOD40gOvajFuGiw4vq7Uv+lLEHzOyFd+1O8ZQg7MAjX855lihcTA57R7XjXnv
UMv52yCr0y9ZO3p6NxAVZm9wGTvRK7GJ4hkyV/TWd9p5U3Fh5tu47AS0uK5fWKE0G/eltgXjBc6R
rXItQ+59W2QPFhwxUtKRnwQr5bvRg1fYbXOBBzjxtiUjiYcSEtK06dixTivcvHO+HduqrBn8IV1Z
iwpW6BbIgRvd2LBfmbaCKCgILXgNessYF40MPqiRCUy3qX05Q5otE+d2BhzXrjvT6qpNbjJnYtbS
K1TouRmiIbRwz/Ft24dG5O2rM2Q6RJDVtB6poZXBKMYS5AK32kCKr2SHBygEgGttvditkh353eDF
u9xKzwzT8N4pOkeWZWmI2YBy05nO8MUEDp5Mi/MqCSGI8zhlqJR80XhbrF3kJvh1XSBrjkcMIjJ2
B5T/LOofEy4Ai1GDbb0qsw4Vh0fqmhvFbBbu8hxqtDdJpoIzls/6S6uajkGWbuZbwwrD29bz/fZQ
+P6T4SGZEoVI530e41qdQzW8yq6Kzju6QjBOSJEAytpQ+KuxulXC15cD7rP3DkSlvzfjcjpo3Byc
n3yLL3Uq6/fRGLHG52QrcZkMOegyy8VHtxpyykQa3Wh85vj2iOjmEX2UWljDrYEe6dPsu/rBb6y2
WvfJ2F17QoD1z+ZweCDGm5lqKBY5PR+Q3HvgGVtIHFN+BuCuIQuBfrvaqcZFQFF66QjbJ5tse0O/
wcDC0v1eqFx+rlAeR5uiR0q1jSVcInhVVOorpvvBU88k2wN1FcYvGc47f1XVqZkDdw6qdueHNPrr
vmYVvuI4mt/5fVh1ot4Jgv2U9iwpceykzWbCRIzTDtLcVaziiTSUzBrhXkZ47VamKjGFVVYICROg
RGYxwYpjJkBDOLnrf1XFejp7Q0a8wFf+vDtlJxx3L+XPhTFf870wdj/4lJ6IR9HR2j7zo9+a06Uw
Zq5AQiNqdNMF4P17Yeyyr6FpRacubBbPfyyMnQ8++iF0DAyiTn/cL7SnP20K4cwEVMXsMC2XA9FF
vPLTkCOUOeeurDeeF9bBpkalWa3MUtgvLMWX4SyctwfqkP5WjeMzeuuQVTYKjx1Al9zaTlbsMQqk
yzoHDFPU27ktPI5xZonG1u7JRWZ90vTBdRmlU3s+jpYxbVTrjvd/+Cv/B0Mkx/tJmUJ9z6/AGMAl
m9iWyFp//EVIoHC8mdH/Bmh8HBzmqImXjMOKrJnMxRrNpD5P3hJ8VOf4TJuvCdc9xulmQEHMhRjl
cJiT5W3DcYBKHyXqncbhcO2GonDWrErzczYwTrqByq8/mRERKJRBgZucjZKpMV6nwmbgTuh1dABw
OjaH1tbAE7D4G7TfQxQhMoHp9hh2uKGR8GHi8mFqxKiY08EGGDEU92JKiAIPWpP1QzzjZaDE1/mX
2o+LfjtE3nhSZYQho1v2KQgAdI93dLR9h5QeN5XbcvAxcSRTn8UMzxcyWo/W2lsL1iD9Go1LfR07
esjXQZ0hJ2293q93bRQO0KP5kC+4Z/0b188XTILnDP02tZJgWEM8w4+kC9dqD24QGbhSIf5f4Gmc
/CP9VFjvAQZw0bnMyt78xGuOzRwgyFB+gdM2LdVZTnX/lHqpEiuAsw5/SUbTKFy7Vokv3AnmQ6O6
6EkieLnuYw3/OB9teMJcHP1HkKjcKcwvqV5sYzbcrZV7GKDYITLnMKaoi/DUWOlVkQBHQDtdzm+h
VgBFi3hw3lGzU+f1QPdvrbzrQYY7sf01wjRIUZcpLJsTqyor1ql9VY2lfdEM7uIzzivegIGfuHAi
RcSQl0IEl+Yw32ZO5AyfPMA2MyJFwnR2YyPbK7NIAqiC2MJYpDi9zey+ISrHbxEEkIFVLRQ/9Dsk
3Cgh78vK9r8kp7MY0D3ncno6oynBOa+t09kdn85x93SmJ6fzPViO+vl06hunG2A+3QbG6WYYT7cE
3BIujNPdAfeee8Q83Sk8idwv+emuEf0QvwynGwiRQ/A0uZp7iaiDmQyl030VWewTN0NKuIzNfYYa
gpvNON1yHuy5jhy5nNuPsoObEH8JtyJzqvyM54+7cliuTeN0g+an2xTw//BAc84diyKpuw5ON6/R
Qy8Nl+sYtt083Dp2mz6mp/s6QdzzLIBOj0gQDIyf8GEhfMuydOOz6XTrB7BW342lFGDwTVUwLwVC
URM8v4fykr+XctKXtNjVrUtNwSVLddGfKo2cl/jcXMqPYilE5KkmgTARgtD1n/SpYpnjKbydljIm
iw2evmEpbshsrYOzAPD0zPu91D/YuaiFMDFRF3ketOipo97aG23jPwZd1+tDfKqnglNtFZzqrBaw
0ZYsB6qv9FSJWTKEm9QZIX6r7FStTaqmcmP2QBUXWRR0iGWo7fqlzPO/VXyGpy1sUkslaCpFVWic
KsTYtMMa+/ZSOc5B1FJFLgWlLbP2QZYRVaazFJwLuTHbYz6nDu0coatNn0fUp4tz6hZOIC/zdKpg
yzmimsUIQ2UL0mF6zUK7KrfhmIPnsUV0UzkAF7YW3w9AyalOpoaeiDw81c+pwUOzAYKrHzKO1gAY
Bfxs+oKOBsWQMYN0nfSDc2567J9x6gdHZKADvb0bZg8J7c8EJYOIg9U4NgXwgy6PPsUB4uQ14A9q
Wav1yxKLG6pqxh8AjFeiCUIYPrAtJXRvpwNU5Y5tvEJpnFjXEYV0tIuLhGGPaVngnlx6DKDmXS+8
3WIiS3YMXaKP+JEBPxhwlPkbwi6M/YRpRY6ELx9ecHbHt76DJWtd5pn7ZneBGLfYnfv+gviZoXhz
E4DWMe+4u/KpkW2+mcP8JVd2MB8Z6oIJAaXGUr62y+mcbskvNoNvji8ZXOjLZNQ1w4FwgMqL45o+
Fkz9inRgjqwK84SJjlzbnwNs8efQH6e7eHLynIe8LW+I3favvBi5th2O7TuNHhksfTmqXZY5Ekru
0GUaxUGLAaENMjvgDWOcQp8BZGcLCw1WJWyT6ApCBFdFNchSIIZE+J01YWRd+LVuX+j0M9qlLmgr
jOV0dmtV13jdEu3pO4IRaK5GnKXJuu09OR2AWs4mf1TSNTt/6vVzE5spoE0mC8u6OUvGbTjI7Atb
bWDQZe/DvWpYCqcbcPziNgkn/uu80L1/1B3467Xg/bh2nYLAIhkZuLMbKMnT2rAJP8H5h6UVHs/I
/G2M6JbtaGCT3kshswsbjdz1oLS+HQsSKaFbD+H1pFA/MVuKczqIBi729l/l8W/lMWXrX5XHX7/E
+mvZ6q/JjwucxeD1rUQOPlAZf7N+sXFh9sbw9puaLvjAYpBhjxAwEANWcb/PjkEx2h6FNcpu+n62
BL/PjhdKo5S+9LEOLHW18H5lhbOU4X9Y4VAjk0KD1p7hMd9HCPnTfrUzB/ZKNHssTdhCdC6F7KzF
VZWBXhtC3e0imQPpkqpDtdSMW64yxszllG1Ms3NvPVxHm6YU3eUMv4/RTw9cJHo1RPJIlIHCGUuq
XeHKK3wPwybj8E51dtEjzzHoqh8yl9QSlfv2WVZTWvtpjQM054jZ1ki9cPQkYdOuoqJiwJnXG1FB
Oh5x0KEz6OY7o6jKZJXZ3lmdAmx18VvAhfHLHYWquGJjAtevL9jhm/G1YTDl803SEDJrAGbmpJh5
QImxxi/jfUgGwCfRdGLz62/G/8ulJ0/lX7033fi1eGXyF/24cOGLvr007ge6HMGDufSHvAgOj+23
l0Z+8JCSokANmJp4ywvwe1+JRJAHmW6UT9qm9eSP+75wQYIq0BDQWKIbJRWHDuoXGstvDtHfF5+8
NbwpvCtLz+ux5DF/gtxOtYwjp4vEym5ZWDjdOG11QepgUOXqS1PXwcL6KbC8FNbNRJzlWhIDv03N
lGWgVYCxyGbqgZA2ifWAvWeJ5N8Hdv4q21mj3x+GDTZyRvSRfkkK9wXly32lxNOMgytuHA/sSvIO
FfrWnMph5cY5c5m4htmmIFLq8kKDIzp6U/TJM/w3IZawGlE3Z+OMCauOiZ1yfUov286N8xKzyKqJ
w9dmDIYnbZG6ADE6+UyGxbTGhdbRfJnepbaWBD13QjAV0Sf0DOhRNFeQT+oWHlXZzjs/IqQvJu3s
ygzN4BC6w3ixZLOtoxgHWEt0pudMd34ZPkdFr4+Znd3EocP6ljINyJzsm30qEe10RsDUnwH6uuis
Z0YMpCam456S7gsc9vwYQANZFW21Ha3w3I9H3GuRA1GkKl4J1HD2iaYfQmvfQEQKwtXQuvPOhHO8
5sOBwlVDLprZi61BZoMudP2XgciBVQ/7DwlhrI/EWEXnrfaf61ZFxC0p+7ViEcJaSHnyIDgmz+N0
Zi6HvXEVDd5duWwNSqOYLklKW3wUxC6mjp0xzGZZMuXzWeEbF8BjAGzQ9n4cqsnaaEIl11BChw0z
/E+xGCGgzEHLkAJqPNEyl7lsU37QBfCDYAntIetlWat7Z7LZ0NGb8j/4L0iIvHPSKWeXME3YhUHe
dNUtyRz+2pfjvIEfdk/toiHOT5dyaBeW+dh9tBdbjdKTz7abgxeOBK4UoFFJGLFGC4nLiK3+QQ+V
vxF287m1mhBtZX+pRQfLEX7J1gR3QO7KtCPqZieXnyD185ewhmgdWjB/9IKWLJJ1g59thpW0gQf2
ak6Ru+1IGkb5Uu1q2LAdUlaOcGJyCsh8nATnuc7mVRRxERBe+6p62vW8nK+MqLxjrrnLluGAPRK5
28qHvDHCnQ7dcUcWQ7PVPeVQVY9qrezSRirYqduhJsDYib2VCsVbNEhqvnJ4cFshsJabBnCTcVzl
fgrUR3VPyolua4D8nyXmwEMSkSAMH3YPG9ndTMI+2q1/4JKnWwxr96xCsjryk7ORTCrGQSxSmTvU
xIGYpRUQ6aOeqEMFKx/fohz0wkMKPZQ4iP5IxsN46LVzBiTIPwSTs69lme57nq8HU6tX7YLcsUpI
i9XyIUSxM+xco5l2Se8/m130BTjXXc9cZjW6EE/9nAVUy8+0KoI52DOGh64DBJD8tPxjHYzQYQV/
0VXrnWedxTTbrlHdsjw4tqVNfxC4EBsQ/6E7YmsBhJYaFgVy7PO5xqNtMv3NHpSv8l0iMnIg2uGz
I9OnJBm2eq7njW/3DlN08MBhXBP5Z9Etczbae9EyjK+WGLWgaGImWOi8CGnTH6WatxM7izUhItHK
L2vnIAme3DUkDTOfMSnl/Ux8mrxW3kLa9DcsoU6QO5hLM6f/xrKm88LRZ21qK141NyHhKp5XdtYy
l+uTGwquc7scOFWMxFqXL2KYx0+E5p2FDqgfg+QHXJ5sUYPZ9FaDrT8G0fSqwiHbY2gG3CVDElIi
wsmaeuEWendBgI6MoRqPH5wMAFXzXVd6rwi0LvI+4xWtIpe1R+PswrB5yIcgw5YUHxAVR9uiMV/n
iE8590hOZBMWEjrJ26mIXqyMboKCjQKS2Cws2CE/z5KPeQgT72umOhORaLbEAPSXoz2+gT4cVym9
mkNDekYCtLf1cC6s/lW5nPw3/8w5Iym1/7ziv6zyt6r/USeyfMW3ssWhAmFGCyZdoPazA4rpb1WL
vWDX+YeBg7KSMmQZef9mnPFBtXO/B5Yjcegupcnfqhao65j6TdI0F0DGIjv5haoF486PakTPlEgs
HGbIAkqI59lQ3H+QeDZeI7okJng2DRRS3D7st6JF1J8CMetXQ281xp7C4xpHug/11LO2kJL6tTe4
gAKFWaQH2nOz3aEm9isiYmNtH1zXcx7wNgQYIPs3h+3dSuu02ZktxDuYmJxd7SjvTYtTuVL1OTk3
4SOOYFY9UNehwZViw6b4UroGXLQsaoGjAwJUhfFu18N4abnTZ7et30JbEFiQmBRWXAx6GFYWSA2L
W7CZxTHmqF7Fwu7u5qqIPgoZthuPMaZ5jVmT3b+FDC2jEQhtTp9mMPSXqk/M+BZ7IT3AYDrykDRE
91QKdllfWc8gbAj8NJyUEUAcDU5xysX0dlYfmAeOV6ie5WQAlIhkxQJqxgoI53GCrdfck6BmqL1t
T+GnumpRffejDDu0yZ4AcjAmZ5bRERzjpm7LSqthFtHqOxvE04MfdeJidFtVrgip4F9G2A4ipwxy
flsYfp0DrwHkN0w0nKE4I5KVqsyeK7X0rqBeYaz3xtDdZtkYXrVxUb/6mRpWhVjuidoVuFSM8Io5
WdwfVRTIO1nQfzLTbwpji9NpvA0MS960IidxS0tpfTG5lTYuWUEBwYBNewy1cKiuMhuAohn0BCN2
Q/ciCb6/iFtDHnsRCQOON9SsPBDptvHrnsGHys6AVQeUu6p8zkLJ5YjbvlpJtdR5mCjPEVZLCitl
XIF4c7uzIQj7c9ACkmw/R9yRTHaABuuu8THQi7ZT1mwV8JxPU3BdRRUsqrrsgw1YivTZRpm3XnQL
eZvZl1k/TpIVaZOgZggSkl8UsVl0noizRcbWcEw2Ars4ToYIvQW2H3aYuWQ+iQ8yxDi602psVyC9
0f8V3TlJyw8RkD9SPyKGPGbFvr0cdgbjH8CtYhM106WbTQ6lmSCbxEs3Qz3IfWCEIQ0w2XbaJ3GQ
8RR2kZ2YkFf5LbzExnBvwtC+ccfIQ0Feb0gYczC6eimLW3BDFSn2K5SIhHmX81M0zjaCFp6GeJ6m
fY1AbNOIfjeTpLAGa+/u+hAxz4w6BxSpmWAKTS+wBx+D7GYgsOWMofYig56ZdbcSyBUchaPfiGjr
Op1xBOCYrZIs+IxdU+1BvALK7nJ7g99TH+SY37MGBlJpL3YXK99WtRDbARgfDDscIr1G9LwZXRZT
YDB7tlMeXA93OodAetVOydU0hhchpmdoHHrYmcJEKaTWshIQU/O7wCyTuwEq8NkgUrKLrTtvytyL
vmFITwocL4Sysfl5Ep2Nk7zPKWGuCub/XHvuLu/VHbJJxqKNdzN58WMU9Pll1WiekGKuEVr6yGy6
cbyJ6zm+LiHyn0VFRgE1mbvEdd1X3bPDB39GF2LA7VnVhj40hm/eY5jmDSxLeYekq+gZxHn4v9HR
gO/DFM7OmpBq12Iv0/Xjf3J3HsuxY1mW/SKkQYtJDyBdCwqnmMBIPhJaa3x9L4+oysp4WZ1pNehB
t1lG2lMk4e7Aveees/fa8qaIROJR9QyMNFXn6Ncd0jIYJKd15VG/25rCDM4ymELEeGP+jEcam4c8
dLVG2yLrzyX2COLDDjkJNAd9mejwd4VGcg8KUgVCKs3f6woP9srQyHSSKfoeyCna5bFGYqaU6EEu
6gI6KKxWUFgMYBgJzV0Fvd6+qZpNXuf3INGaqEm5GircuquCM4Qb/qYRlJa7KSasR8h18A8FFCwK
C48S+fRNG1tpVMmj655euVEwga29/KaKi7mtuLk9OGvqteg6kDFFX9PUzNv6Vgt5yEIZs9T6Gquo
6RWoWW1T5lAmCyaJe7OB1MGbAIAFEyxju+bZ8Al/lLYQgwfqxJm2crzcS/y8QjDWd/oHk8cQMmlO
BGsMVRvobwwEkP7+ih6jZMlicMkcQRpEJ6dbRHFlFYE41rSCxzlk42O4NmbGPVDOqg+gGsHacv54
gJWsHhCuhZ4lsshBHo8OMEJaN2pVZEqgUJSHhPFwBVQOzomLfyR515fVODfzYPmiVmTHCEegw8zQ
HngMj13Wvk7Ldsy5ck1vNzBAvLjSk2Ot65dqaCqvFfm3YT6ue7SA+ZlEWxAlbdgSclgRpJyj33Aa
XS1cc9Bl4ACpDvuTe7VX0co1vfBShpGwi8UOP0Ekab6ULuGF1G7TTpTS07mb5IFTmaJXB0IduFeL
8lyMjDpaQoIIwm38bBRcZZxcMc/Z7gTB1TQ58pZ4VDzEaPMhZKrolwNDBzG94wekfqd3jCxCuMEQ
nB8ZWXwm5qI4yQgmAN98G2gzoxoJCiOQ8SW1cg/Z38UCfogRvj7ppnEBxlDvlFztt8MsqI9p3vx0
mfQzSlJ1qImo+1rWoXQNqSG1Ij0Z0OWCpkIZp3HnPTQCLxqS1voIJJZexdzHh4iIb0xcsrwBW1Yc
EFWJF07V6Y4D8bDNyX705CJqzmlZ1Bccelx7V0ifkkkXtCrD0RcrxCxWqh4xLD5Z5VK9yVBZNpwZ
uR8H+dYKAN5VrF0V417ozJ2q8UjEIRA/AjaHuW6uDb2vx3xNo9vClAIUTubg58JpUU3hKanvQfH0
e/AtgrLudf1hnOv7t4TaDdsqCUhvUTxLAVQqwyF2qzhNYckL7a7pJ9Fp1K47llp8UArw/HdCtMMh
9YOg6/rJAIF0zbKp3utowXj4y3Ur1lRL5CVCVNMGNF2shrvWKNFQjgKtVABWrNkM2g+hWoPwFedd
RTbcQRTZyRNOhls9K8Zttaz5VzfJKozyRUSyNT3XlXFLo5LIAmXajRJyVeCK5cUYw9ljVlJhuSyN
54ls5HNJVXymUfUsmRxdDJKyCbaGqs++/iAsYeKJ0VhtKtyT+5Z15RHG5Lxfa47lSRXNlSObzKAJ
fDeSt0ZRBRooPB5akCwJ8enIdx/7HiMd/SMNZx2akH0t3SN2+jab9jxJNI/JM8g/CFRG1lm11sfa
WtUrAKPkSAiYSZQNnRJPUPL1Y0Itilpy6YZ3XJzagz6vPH39XN0KBMqXBWcWPTetQxxgPNPx0TYK
2/ketwUtlTkWr8x/6V7UXUx9ucTR26TH4082R5xLSepBNreynxJyl53WgYjClWnwTw174oFkAM7n
Da3pULAWD/548aswhmYnggT+QQXxnRZD6JSTPmxaxKBErWUA7KJJf+gVjMcGSz8Z2cwjXHpPaCcb
JYwcSF/yZlFHZkcrhsZjz4hVcElCNp5S0sBJh51YBUUlr9DMlpo7dpblg9NUNK/XiE+xQyFNt3gh
5/3ca8rO6OLTnAztRkWex/vE1q1U/erXRHyf1raRvzK91rgimAtlv3Y/PCToXlXGu37SGKhCemwr
O2LHX2aaA2mbZt+9xuJc5Yp+68F67Ln/6guUws/UGKPtHFEvpEbVMQHTK7cRaLxRLQ7PGLpyXzWT
N4OGpidL1uCb40izxHyOxoWobXGL42Kn6SPdsMoIA8SlRAtMOBDX7FAMcsM7KHZPJOM+Nn3l6FV8
ZMPj8CGrVyNKoLfkh9EYrxHq5kn7Na+dY1KF5KvuhVL4tYYxgTxldylNcdg0xvpRmcIpyTvQAqVM
Ag2Jtr5KXYmmBaV6I0ueoHbU2LLhdYBEIJUElCHJtqS1ds9gCExjiDyTzcTRh/JX3XUo25ttiMzg
meDRyBMyoEpCz/Nn5ELjiou8ExZS0/Nplc4AyEOk5yJCGmNJX6oYFzpAbGB0a2ltEsKdXHQWEEeU
+VMxsMKCCS9tKh8iWbWcS1mlr9kSSMQEYL+w8HjJoPeBqRqOMk9eI2qLL1J0EJmAMZAh7C7rwh8p
rXfYiq1tyFnCwUVaPCLvCbfLJJFcZEWtW2RjvuvJWgZMGVq7AfGFTyqKwLpG2uy6Eg8wy2HokRuf
bDRJ2Akzd7nCtGgzamt5iCpURqqGFzUT20+SM1XySWdbQ07rtVqJBHedskMzQMFuDA4uc2FG2BMX
U4d/PH0wCE+PhSAoZxbkl7Jv2scy1Ugj7WUKriXLaZWrG9Qhs8s/Yl/PiZMZqZIPNe+53Vp9Ae4W
RdPdawSR+zJ0pnV34DzlsSxxX1ub1jLcCpghcrRtEaKxCtt09gHz3HpWFUsR9AOd9YSDGKFXoNz4
PgR8eYwRlG2rzFDiVoFltBpSsJzCPZO3/BQanehnaFmuMZfmQZLV8GyayxuI42IjskjT9XHjVvHY
+VHYHLWl7TaI8hETF5rhTLNSBSH+7RUQq6cRbuu3qthswEQ1yFutdpMv9TNNQXDQjTBtrK73TSuO
n3Mhy9+t6JjgMb5r/SeTnzSO+xKks9vrneyEaYxDwAof2OpHH539QZr4xl1NboAcbqyIj0QaK6T2
gteQ86BJ5bPWpOx0tNMoVZpNRVfUE6fBn1uyiuCb8vAWOFWyxW8z5ZbDb7T7dMq2tNuGvTD0EwfP
P7A8DEt6Cg2gq04mdbvZSH05I3/XWNPSj+KV6tvKn8pI8ASRaj8swk1Lhg897Z4hBLQZT6LpmYDa
d4XJzPEHtBmZS3LuC8IQB2s64C1TuXhW/q2M6k0p+xLbxN1QDUZns5Zdg/nsTimXysuS1+0mWwey
QIu+2ixpF250zepZv/EQyEtF2WlQMq9eF5XLNp0JbwZR3jO/TH/NsXLpVL/o9PQSaWK6mRoIDlnX
v7a1JDhKobw3vDY3lzJk/6wOB6s4D+P3xJGVzoQ28W6TOZuKbiOF7MH1a6YTFqIX71law7SWq82U
TzRzxtoRS/1X1RfvgiGPfAkHYrkYnmEnysxBMqQVpPBox2mwTompvyiz+RlGVkIGWZcDbtD3PfNg
cKnzcVrC2bFiabaBo+O5SFGtlO26VWqeSqEmkZt93XLjWJz30J57WOiNYuNUrME4F5wkBgYIa4Tz
XdWqxWHzQNs0IC/meFvsY1FEm671VxRbg5P240la+zdDXhLHalDxh6XqsYWNHC6JULNI/S3FZrKz
KukcbTSvfDqdz7tAfg7tkyHOIi831y3IDi9jcrgxpB4m9IC2v2tilaIiljZxBTjDNhbUbqI+vvJE
nO6KyWoeNr1soLZG00JhWSsYAUyDrk3feOFYjk5adAwrbqaVZffowOki075ixcMsqErVPg81cmli
qBsiSS6QGgvBbuCP7qVitlxo4RQ1Xct5pSYyzlkUQbsurNCl2O2kpjG9BdeBOwsNisHuXNTTGXI7
hz92T7O5S2aKyQlDY9oxIo9cY5r/6Njtx/twDESzh4+HMsVSnhJFhuJB4a9r8UAq5yTY69IsDmHE
phcjeN00TWK57TIvD2i1znnLVrxYREWZ9Wctp60tN0t5HGj5oGtMf8jr6Z20EVNkkBkMLW2lOcF4
nVASjXZcZP2U2UoLKC+/xnjiiJHyXoH1EHaSIOq7Al0RvRXhS0KbwFQC77UBmtUua7gCCfCEoJIW
2Uk0Iq9jNJleqjD5glMyn8NVtMjFxoHJYSM7Ur7fT6LKIz/zapqDv2RhfyQTWaDlEY0eLDTeixkI
Mt68J6MOjxNhsWGlfSEqCLRUeCg4iW+aPnlgMEbLUcwfWtSZezlftksRXc2qFJnuQJrsW3QQ0Q2h
4C8S+TJfAi7htkznHDRRk63WbenBRp04vungOBnIVN2LniyqH8vp46wDElj14tKYy2du1t8aqDlo
qrroxLEMBKDG7SJJbKVahyVKwdGznqpiPkSSsenEcteo04dZsBOsyzQGSzSPHsAR0RnjoYBVsJZ+
Ud4VbBx6GWdIb4oklIEqC5cuNjGVyqQKM2505wlGbX0xVcxeKauUs5YN7aRh+RkbWhuRygQ7K6aP
JQ/3ujFj7QC8BQopTP5AhTB1C9egqBYEIKiiNglTMX8Yow/CEvwpnpmLqGSptYyyUqafozrKDzMZ
mc7AJg6OP7riXGJXNIW30czfUTxfaDurbmvkiTtGg19IgrugzEYzVcC2668g9m40HXD64TKy5zIp
7gFZPKwIl208d+xCaxYG2VKee7KrZ+NlqaofzEMsMYaS22FcXCydlOVINvILWnUBUnfeBDEscYZI
kUsPeLDFpQuqGque3kWWry8SBwjOlDFo6khogaf1xyHHNCVlzfcs97eo7fw5lT+WIutsOTQ5C6ky
TcDE2LT0WlyFNpfDJg3KOi9WZ1zMMw7EdwQtn/ggeR2D8ZBZ6LlGA6xDMa+1O0UjySGQRWhr0Z1k
vAtUQu79BZUYqhht20fC7KxS+4A1EuOR2ERepXB746N6xJaUOlYpV94CusUWkA/SwWwGZ5Zo+4ZA
YbHSCZWt582zMInvmQrnL5xx7RBgeeNMhjQeP5ytZOmpqYRHSH/vUFW/jHIGk2Hhg1IwRklLQtgJ
7RakwnJrj4rxC+P5RJJRTSh5TEDHVJwBuOfuHOkJmiBqWKhFV4EvpGkrhy7ppkHI3YxJkQaovtQO
YTmEbcNptSeVaARxWSRPQV1LIZ6JjrIKEXc8KSSdEHLfNMIvNSQjXU7ArJQm2eGGUvKyKhJjx5Jm
SSyjw5RVdniFYzcnH7luflQB+2B/Bxp3RYO3LaR+j0RhM9Ao5bDIcscsUY16Audxut/NZfeEepyN
MGMJxyCRj/6t8GOk41Zosm8Tta6oS+TFZNvWGD4iExyuvCo3kBiwkZX4vJCZ3goxSL9+n3c8cqvU
zAS8TKSWsc2fs6oKN6AZ+LMyFX3yygvXIJ/Nj4GLehYNKkdLKwK40HY4xpw90JKwMYK5rVpv8W/q
t3ho9xyxPjk7T0EiHsZ5DGKrvSSR+kxgq7oHEHTvDoe7mcK5y78hVH/ha9rF2vg6EAMpNR+JbL0g
134f1VC/FX1bYZJYjZ0kssdU6p0AGRNjyeJDps5ARg4SVCjJquJ2RrmRzDWYe/2myepn30u3LO3i
DeMjl3fL3KyoboXq26R+qnGfRkqeuXK7vPd4I+wilV85KBbMKWTNFRq8QfSwMrePSqhE1GKTruw6
vf4iz/WujcjmncnQKsjwnmxVqEU2Rwhto0vTeaKPh4OfKq8p2usyCLTf8ydzUq5mLbxqCvABIKWV
J4s9c4iaMkfT1l+xSK5gOAp8DsO7WVWjY473ESsZa44Rh5lH6hbuA2HR/Xk1GbuSqLCne76fc4s0
cOuAa0xyEmOFMSdMtlzFFmEm7IEkfmcsc0LzbazTTLZhG/styjfVkEmcCrPrPPSMXlQCBIfoqQrV
C0k+lzmNLhR4s0d2gqOZ07opC+3cVwzrS/zONuJrlU1GX+xk6ouNSSlBtAchbVZCDYbj7ToOZMAU
iPKVKU7dIelcmKkdNxfogLRmCB13BgJjHbWraHbWQ0w3gjb2VJ0rsWHSyTD0P4iGf0FE/J1S9ycx
4u+//V//n+IDNOay/2ouXH58VX9Rs92/4M+xsPE37gvQAQYeeKgCoOf/cy7M39xjEHBKmeYf09//
Inioyt8MDd0oeAGUbibmqv+aC/NXsgoQRDTADiCF+B8BFXFe/VUDyoBZ1hSsWORiWyKC69/UbEbM
wT4cl5Hy9EpblxzF/VVzyW3yYyd1x82RHX8QWTYfTQd7j1e6RZAEpGMv/sraOy32/hbhTiwqJ1CC
3htRPb2iy9oNSNHd1J9elw2TQa/fTdFG03fi4FKtdqdb55FHuCk2eDT9tT2gU7ZrwBr6Ri5uInYH
R0HURq1LoWIXx1F7qBN75MLQqPmja0re7Id4Ot81d3CuA1dxHRw69m4exFvdi4PEzexqH1+VydGX
w7CHHDvYt8GOD+JJvuZbkZfDuc6Xd/VBD+SgdrW3veDmfBPBFV/UTbsj/u0z8UNv2NygETxiMLDv
P4EDpXEmFFo5hL6SwEOyxYfxTT4OzmBfQ6fzpDOybc2+7a63m2Uf9/ffLE57yLed9646lU1j4dAe
aLntspyr2hd2Yb/6T0+R/Tm79YGsMq94qPjD7NaAhDOQ9xj2XsRRSzifm6CnsezhFvsl/QG+t2G/
J/YT75Wdbnu3589m1/gCO2brDgvhZ/umuNkDqGG7PKCvOS1W6iTPEtqzhCNpkCJjHPBZGyXryLX5
WgNxC6Ntfx/A0fBVfIkfwtcdtGtyiZw66DaDLZ37lTFY58WFJ58Z0QyE7HU73TxPxqV9Xf3cNd3k
EG25D26zB2zBJYFqhzdBqSmhXUb0FALTpXHz/AI9Xuic7Fp/qhPzFXv4rs8ShuRvzW+uQwDHwu2/
qK7IHt+XCR+bom3f55LeP5p2d+GzpkhZv8ejhpMnuBtuA06ILyVnBChrzwqvhjfuOJLg7bXvNBVz
+HRb1Dfx9lLG27d23sY/A4UxIYRI1/zI6/fiFpPToX1b3ifGUzT6GdpSYcMyV1MINmxarjQFjega
h070xvFljZx7Us41tcl+DcyX+hgf5KPy2B6mYHjWjYvwaX2CqHFFk9hDy6bI4RfiLjvFrnDGnOik
wnGaPNFpM+ZNNoCmgv83HX7dAuXn1F0H08HYUprhjZdiPLbYZOmeHJVuO+g2Cb3DD0NLKjQEaBM8
hafhg3xz7dCf6b+1FWSGHdbtKt4obriLL+k2PSDZGH7CK9/S/cRIYF8uhx3X3zjiY+MKLAHVbEPP
i18pIsmgvaunnYQj9I/+rh85tAf0/ky0jY7gkc3oC9xgd2Ur7fgvCATcA1Lg0qHBteeElY+pZrX7
0dYJXB3s+ZW7riFj/UUiV9zR3lwGyOGj+JX6NgpAm+DljXokJQ7pGJqsL14Yfno/9gf/smywdzhR
tsf6xbuD9o7e70k5h8+Cn7n3J1hUnpeXOMPCZHefXBfFa+nUrxrrhuGMrwwAL9F+/qWbXvMtfA4E
AnIoZ9NV/GbeaEEZvTRUkcsTZzJpsxxLX3X8xVu8kSbqdnXPRLXuPwWbaQyj7336KzvpO8ie+geK
Ezv7DnEB0eZyzLf8k9N/u5HfLtHR+sCODsgjvcgPyiWx0G+ix3tbl23vSFflKL+Zhxp7X1TZWNG+
xK20Hs2ztzpGYL4SQn0kxsnBzPkpX7bKQ2A40in+UU7mZXSY0z0qu1OzRanjY5AUkQBnW6aK6k1t
eUHtqcbrvclclmXv4yPe0K+xtqL9GG+qy46cZOfFq+3YPi2up6G79b4YNLqR0/2SD/zKFl31tfx4
U1jM6cHTJvChnbqTH3/QUrcp5WzJmb3Zyzdks3nT4ST7knOiHr51saue1x0vwU5Gp9hWh8HtPfNM
EB7/BOm/XdujoyPasWHw8V+u2/lJ200uF8T/Xg6Sg4mvQqZjW8pWLZ3sqL9lWxW8wI+m2fwy/3kz
gj+u4tTfOMXRnQmQtt6gObIujjYj++7QHPB3IvclfcYef1J517kl4prWXh28WDanpvtrKrb88gDT
D5WdxlbV78g4pTVSuMhipGBY/MHla+jlBrnmC7m7ms7M7Ske1a+II16t+YoXXbTgDfAKr8FSXRyy
iGoD7krXCCSvcj+Uj2egobtHZ/MjbEsSnfb63vSfT+XKWdJBHaF9aA6nDPZN4yidAKIuF+YC7uA3
buMqwf0/sPNXA4bHO3ssl28EnPiipxJUqtNZQXfgosxXBhan6cBsn/juyY6PVvO+hI7wi7O3AW2G
HE71HHpXy2V6hBEpQKExRhu1Zp/T3nIuGUIDJNTO9Gtho4wby5V6EVTETreE/zuyw/+X+G/3TKX/
c+F4+u7j7zb/KH91f6ke71/1n9WjLJMWgg1Hu0caWSJ/86eqUPkbg0yc8qIMe+oP0/zfVYWa8jfM
ZKLIF6ravUJEcPgfXghNpLAE+4fg0AQcx6jtf6IqlPlGfzEQifiX6HuSs3F32DOs/6umkKNgNy8Z
1M+uboSnpdPkuwAQ+iYHtYYdPus5cGdq13sdWQQBPMe08MhVvR9eZIVGxTx4pI3LZCCH1hsMzfKl
meccFVMP7sXHDYy0NrozOlXk3FurFu+8TWPx/+Fd/29M9vfL/EdHBy9D480AUn4HSP9TDSyqi9ko
cGPotqyKXysj2noxUuHGRX14b+Q0DxVSnc0kWNkWhJ34J2ICamH0Xf03P1+5F9n/dAEAGXU0FQqQ
jN+0mUxRSKbC5sdRMU8PbSpmx35KKCL7pk/tMLwr/zpokLs6A0prDBhP40h4zPWo25Y1W9LaMqbD
as5Vdud1zJqzbM1dMLWNFdRm124VMAOqV3UlSsmyFtBZKfiaVd16S4duVY9qK5GkvhjZ6mt/SMX+
eKsLLF3/+q2WOO78/lLvNAP8OzQMVPn3MLQSdfdoYLe0hySrHzJUeaduFgkLWtfa0v24WufTZJIt
CWgVh7wz1HOP1Z5EdydnRPViMZz7MNq76kScFaujRkYbzsKnDZrApOQOVv03lyz+7pND02vCJgdJ
xmEJ4hsP4T/SUSdFHXOpx2DcgwY+SdL8jUxxZZyrqB5dinFfoOzY9db8KM/qujGKSWTc1WufSzEW
51GZy9yt8Ki4EvnsAVaSvD4hsBv2yOmnZxw35lcEdLv3qrXFebO0RfNMY5dQhNSadlhQB1/RS/Fi
4khPGYMEfIyNLxS97pZ1pwRzkjWf2dy3R8lSMNbJyvJTKZbw0EgFA86E0XgY1uichHsMA/olzxhn
LCpt1u0xLBhncylNj2yM8tHQRusXbInnlmyZG9KkklFyWd4EI2fzgfFk61He7JOos7wQSgJd5jLH
HAtfq6N/PO+KNdVP9VJ3x2oty3NLFC0dyFF5QdIYHjRpZYJkZQ/GuHbkNyUTJA6jqEHJ5rgKFIJL
XXJMt81M9LS98s1sY1ymo2EIB/wC/Tbq1uQ0p915zC0GiBpHIbzH1iC+0e+LZXwoMNRS4DkRrhy5
99TcEq8SbuuSFvLIwH4GIlbMZnqMMEC4Ok1gJ7SoiCe9qhebJMLMBpX8Yi6C5Y/62F8aAxN4Jg67
JmskkoiLyvs399fvy4+EG8GAeQ8l4O4I1X87gtd6lMwVQcpOZ44ThcWMhUyrOjxRMq1vziWyuCHI
gK2YkFI6X1kLptt46QVZKDgSjfSqZxSk6D6IlgEgF1HUWFWyGe9PvwyNnNYc+OV/c9W/NQ5gfsq6
oquwefW7qPze1/jHhwISpWIQYk1hXwuim9bgKSxcFizqzI8YFjwbMCu+JYI7AxRpChqfpXOtPAnf
/vWF/L6g3K8DO54Jh9G6+1l/WztnRaji1WBYSye0ebISPt/UAEgcD4vky7hbn9Ra6v/dZ/bPP5XN
wjBI3JOA2RDA9NdXz/gqkoWBcRr59kz543FqXlWjjb4IaFY4RWIInBgzreVzRgA2rW9EgTXd/yF8
GxumpX1sqW/N0HUHwTIx4CqSudeb2c3EAh/Lv36HsPv/tuhK+Avu25uO4oU4hHt98Y+fVYvHv4TO
zRHRGktHG4wzF/8ZL7Wi2Fhow8CKOai1DcJlCINV0I/6fozlqIKUZsbwtDDRCKX8gdS3QlSft6dM
hrWnt1CLBS2X3EkN289SETaIVZLdOPYMx7TyRSGY2lGlhp5p2YWPOrHIW70pxAAJwDPZhJNE8Rwu
gYplyg2j2nxsw9jC9RSR2iMhUEGQaQwnU+Q3DiMcGSW8QOA9iXEzDX9QsQW9Duzx9tqMwwuyJSZ/
amxdNAk9bjuEImFnIaajVVzj98Qyll2F0yLAm996nRWFfhZl7epAyKCSnxr9sWNsv4GUz2AJ/Re1
OOAANMnszMyM34g91HBT5XzzNZX0V3KwV4R8FeR5dcmmAyGsquAYerdrJ7m9aFrTXXuhHH+pETYx
lrPsJNYYiNxQHdddEQ9AXtJaNlxULrRs5kY5xhqo9y6dglpW6lc9bCpgCZF20rohuQhYC3dRWIZe
SvG3ndMczU/FQWWu7vLhrIhpn7frrgUtGBSKFTE7Hjn662LEoCacKg7LtaFVG3wb6mfX6JLXRzpt
eGGIQKilylj5g1InAY6sCYYcZ/1FFTrkHebimUmWhG5ZtvWHFFU1lPjeMcU13RZRMpyWZNJdMwnn
A8F9W1NPer8ItVdZDJW90sQ3qKICnQl83d2I7G6hUiQIgrH7VHanXNCqA5LAPgClYXFcNvKg1BsT
GQmomvtUqa4Qpw58zlplHnuzfV4ZVB47JMdn8w8sXlbmR2MsmZ9JtRZ0hngRO+E9hrvxsDCsvffN
aRfW4yi7ccMoGAJDyy0vB/Aba7dLw9coU6rrNNHBIm4SvhG10DPDOOl2d6NvK+yAezHKtoqymoG0
oIKJzWx5Yq4kOBFSugci3rM9ah2ss6n+Ugr03HVBnS6tXi+X0RKSnVCaaI0Kytm8MgPUvpNTD4im
XagQyOUZBhH0Opoldxhu0DQpp7t/pn/nM5wec61/D+s8wQM7y5dxBL+j4YTdsc0Zr00GxDBFIOfr
ehG6RUQkpTIw/BEWyKrVMIMimhXEzGmZy7u1QRdW4HR09BSgCDK/7wpBP8Powkj8OdOA0ozSU1gy
vUuitTkOItWp38qVcO15YK6TtGafZRUd8WTPSIjb6otaDJUbCFbuIFM3d8AW5QcV84ezmu1wKxv5
MSULeweSUGzsXCFIXYav5K1JhYyEYVHvFgM8jZwP4FQKsfohsei/CKhhNxVrz7OZr/W57uTqlVI1
9laMr4dOiTIqY3RxaaCnM+dzRC+lh449nnwNuWGEkkiibZRZcfgqILZFe5Ym3y3Q0MLt46I8Jp1A
+6ZSp20eyXLAPdZ8CjN246bk+NzKqNoMzLV5bOmBhCVnT8pKv0/yZD13cqvtDQ1Qh2msL0qi/1Q8
8T7OnoCt0fIjUS4IKqfVkw+FU1goP8KcSO3BMtSPMdEJ8wTKIWJZhfRpZcbNsGLUHUCeLAq0NZlu
hgxx050tUkw0NZcaPxHwBkyYDb8WRljIDu4Skm7KGDSW4xoMUUM0kgYax6p7xFjpguKPUuAUE+fC
k5dNwmlqxvIxTkuBZaHukiCndqC+FrEcIjlFIc6AeJR6mLvmMgP9icx9U1flkTh0IiRM3LJYbef8
V0IKoNO1a/FilhFKmVZXPwd4v48ElLLwL6oXdmRyWqM6HVO9aTc80DQyrNryJsPikxk1Q9BdhCal
vhvnUqWZZ5CAFpWaLtKVmNswgNKCqob9v3pDtUK6CeSediexjhHFgsaBJ+COxKxrOlsyc/YN7vPi
nOR3h1KtSaHljaEiL14C+2p+TnSN051Icrk7a8M94RXH3q9pWCvpPDJWq//8SWTA68dIUXD4h/fH
YLlH3hfNImr4nbDaY2xbJvnaYhipfg2kumJx1cXTWIVKQfNawRAe6eIKx1BFz8Sz5nU4ygEJa2zA
aUruKoHo82UqyatB01/RgJ9XCXF7bboruVbbVGPxReFbFAj5pPlSGpXMQsxMUfPqGp6r37WzqvjT
mDR3vT41yr5Khpz7tS94d8UsCaakTAK0kOaBfdy68cPz5kHM0JJ/hnMZKRdVbwiUVilGMqpgqcbc
24YE3qEcqgca40X/a6xFAANFJ53qNGk3f1wqflZ1S4MyCRZ5kp5qsaC1WObSqRi4jaU2kk7QuCbb
ktiMOby1prv0bFUhu8xBKkqmwNX91SfzZHmFmi0PrbUg5zLlqnqukO/Qvo4WSiClGudLr91TantD
Hx9moaDVuVYCjcBIUj9SfACksswIY3F6aKHkpxwoUYlnUxJ04f0biWXebjpUhgdN61ATKEr+RiQj
1wGAF+WR2NZv1tD2BN5XZv0g15YBniyPeogEY8oNW8XqdkgGXkhXrnwaXZ3SM5Oh4JGCC/Yq5ONE
xMD4jqSRlhPRkAvT3TMxtZu2kzWGrJJeOrlk3bOdSuTt+Szi/zdI/75ZUcVbN2fEBtWt3P1SK8Mi
x2WJab2jRtCpKGbtIw8l8UWyxm7BmD3PtV9X6nhhtBv+b/LObDluJMu2P1RogwOO6TVmUiIpUtT4
ApNECXDMcMz4+l5g3dutCIZFWNZrZ9b4kMIQDh/O2XvtP8SyJHck+/o7jBqkL1cBAzQeN/B2b+Hy
1noN2RlAYUAcNAp8HMaeHMpt6rbZLlAG1ph+WoQHxaOpZ/kjwzm26EhvBqNAyz83BVr2Mb6NjHm4
j7uYDn/Tw+rNRi98pq2vx61MnF9l3Ars2pym8HFk0wGIVPrg2Un1iGdM3s3BEnGZFfxzra1vh4zo
miEIlpMaSnO0clG5g4bv/RRNjffbrobysHgZ3ol2gokbquyl8dh11NY+jc0geW9PpOU6VZcfhPCK
Pxg0xrs8bE2c+3GXAhdcmAJuq4XaFXXVfZtb5P+tXYkY0JlgBSGVm45DXmMTm2HZ7HVtH6iqSAae
B/VhXZRzdnDbOJxYQW31zqpZpj0wtjdJJgPSISuhedsixL1RuSI8mOMi3G+M8TfZr82GrB6BrheN
rkh68ZRIdEHrhpP/oZRzdCdTvmya+tNnTK1f2GN+9OLoUceWWht1pd81kyn2Wdc+SduDGWtPO4o/
+mdU2gQXe6WDCcqLHqqRjdTkEMxlDGRuj9AG9tNsPMaDGaDQ5CxJ9OS0hdLdca0FY205JIu1ffeu
LBOMePk8Hqgi+N9txOof8jYo1+aQ2g9J5BdbqXOxFY5StHd1dNdkaXjvjl3zWMR18gmq+peqNOXB
Bpx9bxfdD6MPy8/aqegmGnGF0TNRCodkqw5B2HyOytr9hr0nWDcy0i9a4UGeZ79hHLQ0fWd3wHSp
fbm3jGpHgDXAbzqSj9hHzIamlU+JkK76HvON5Ne3XxQmvMCa7kCil9gG9PZfuETKIUHatnIa/57D
CwKpQYJxa/1PBdtONZkPJlbQVTFyYrOF/tm47ZPf0VFKxRdQsshbzOoJ5vjH1Eie4xjxV6p+WLH5
6fUk9o8kEv8nkUAe5+cLdfBSIyw8LoHzD/w/Xz1pJg7VBg4bnqRSsqQs/LsELv/LlYgjqD5b0LIs
4iX/pwS+RKDgdmd6hQfkcZjhH/r/JXBCVZBPUBgHrQUsyPtHxvrl5Py/lVsqgqZDiAMV9UXKYQlx
crL2ZVEGcwUEQ8aifoQlV31wS8fTqKMralBWIoanv17NmWLxUs84viJcGoqnHrKRBXi0FCt//XhS
RdSA9P3XbHsTuvXZZaIxik/sclycLUVzc/kqHriCN5dZtCk2bxDaoVyKVn9dJig6oy7iCClImHdf
RCONj85k6IdSZR3lJWIGn+128KJ1bbY+Z6G8lR+zFjr3qq8bum0lWiu1z2sK7xu7cZFRs20r8Wx0
VvTLfH05rmaO2GTj2FrrRrFurPJChTmy7hxOIOycdhNNsNBBkJfmuPOGPn5OKVJw2M7aGF681Yto
veSi0TQbO2x2HvUlWnt2JMKlSNi9mErlitTkskMZpUrxI4nn5DnoYtgjnLLT6B05cMNHCNN9va1j
ZX5ufWgu9Pmo1yI1LZsARipmw1XiOnl/G3Iq/GhnyYCQK6TYDDrWDHJixu2M2BY/jb3DLIXpMgen
4lZDjpTrGhcg0XUYpOY1LtzohmR5VcIaH/Q9hNcYlTO+UNSJURvJ9b+wqzkcEbXLzq6WHwqirGj+
10P5Lp3HOoWhFvOmlJkoxOW2UuPm8i//dkRTAbFsvgwwFnYgT3jDvQlQXxAHuakB0m+70BCIxzVd
R8nhWoGSvzLSThRIyyfk8u34tD6W4SZPP6EYOmlK7DAG87kq8EUlZea9p0fU41yxq+Sh4VwG3meW
xhNRb+gLI7Zv8Z5gBjdeQ/hE2FNjPpUbTCqQ0J0u/mnPkUcYoNsNw8GzHfEnnfxW7UDoEFJsQCVY
mRUC5b7x9fJTsXsqAExikRsHfRP1uQZELMKMVTRMMFI22K0CmC3kemRU08Vy3uOwaQd1hZxFlMbn
pof8g1w8CLpNXbf6Ns1rvN+ON3UhaxThfnNRog29/FMdFyH//eaghwjqnhQJzddv+O9vdBI4AWhY
bPKhn7dujEONk7p7AFzwbKFVP8CCFlfCw14rmyfzDxg14GzI2ihZWycTg+CQBvE9EpsluelnXlJp
iB02Jw5IVtS6Q5c8ZUvehd8plI7SRrLd00GjfBRUn4lSxM6bOvpTZRDmi8Y65gellzlk+wx19lc7
BDEMLqg0dxCf6y2du+LKALfezqBw22jjCDBunmXZy9T312uLiMuJijm0N3lR+hiDuO93eZGx/ezG
Pkjp+OOdzlTeu1tHmcjPQmxqPjiUnG81l00OxzMe82qThAK9cs1GBClRuSDhCHahtVXUTdegW2e3
5UbSHwjQDnG+0JuxHnJF9Cg2jqYrCPs2qERdHhPL9H/88ywgW4dFj1aiB/Xl+OHcRkI6h9G/STLA
dNlYfOVUVb+zNRPK5SuJ467lMvx8j5UXgaInlrLy8p7/eo8pd6GpYBqciEyj28TpOIdg/j0yBpyG
eim1o4kiaBcUv+tZqXc+kuUAFOnC6798K28/BH/pPqNlhB//7y7533dClSubyjiKtxOn+S2i9y9z
bSyzJmehVTQmkmpyEO8uX1S+vSqBUD49Y2kJ2g9LxtTfV22LKK1zr0WH1U+a+M1cLv05Qlzv7dDQ
FT75AXeQwyF8XXqpj1Ad9BMssF4Pcp8QuIPsPM68aYUbGVV8Ck7mwSaxHimNMJEKd2SNhe/pfcC4
qo2YkqvVGf4TYU5MbrFpJe9szEqYNMI05xKd6B9IC+vrXdawWN3q0lZfcJtgXKxKQBlbz5wgOhNe
0jGHBgZ4iNG35WdP+AUsKXwuEbi+0C3vkqlTB5GH1PYGIPoEuQgFMiBJcurJTutwUpnmfROA/ly5
XTCivq+6uboykt8sRJiAlvbSIi6QSwzkyeuN5ygMdIwIM++D33nntbdy8Ah1ScA+mKm81oc7fz2A
5ahxfZdWyfH1RlYDy3LzbKsgmOw87aO2JvbGWPdOK7fxlDn1lWH75luld4VuggRHUJLea4Tf3wNo
Gq0ITkqZUccb8wOGKrGfmhhUikyH58uDVRy3gPhYl2stzEo0H/SBTreNuciakjzcbCuGcXg/tsre
dzKZylWKKe9LFfQIc5XhUL4Hev9xjl2/oUkFHBvJVmf9uXI3b6Zg7kYwY7A/h9hJ5+b4XeNCpx+t
q2zLByram4zz3P1AcZviZZ++ryIcZWWSzi+j3+GXdHTzyXIQ6s0t7hJ7EtH7Uqt6X4SYOq7c2bK9
OZo/uTMENdybR6qb87pb+WtSg4AUDlTTycEZVZjum7QUjz5RQAmnSPhCSx4Kitx6YElYDyBq53Ul
svw7CQ0KeV4VzO46nEKBAdShKr2uKdR/ADtQ+Qf6LtgvaBdkeEMmz9D7y7d+ZjTx87ogThGxLCem
43cajvWc2ANuPiIR3EPlqRq3YWg+mQYx4Jcv9XbqJ/HR5eVIVD/0foOTa4HfsAEjR7i4J8jwbT21
h0RG+Y+JPte9L9voe+zO7k2Vd/Oubyz/J8m985WN45nvdTkRMoj4udg6nmxEZk+OfeQSr01inaRt
YcryuQP1sZ/lDI2I5kgxXtlwieXPPBkdPLTFzphpIuC7PX7HoMvq1KDwt8lUTJupbXIzIfNIImsu
fJV/Kuwcn0eYZR3OWQhhAcKoeg26inhk4g+QEQ9ws9xNBPPF3gzZVO+mziJtubKV9ymZu5nzQmVS
ZAFKVe2u/GrLxub07jn6stt2XNe1T/N0S0VNjRnH2zhmisowA/sKBZV86AG9lgvgMMUoMKJ6zMx+
I1sVIko2bThrOXfzi+qNke88c7DROOLE7K/cnndmimI/xvTEHwryzloG+F+fnqyiSemqx28ApT+8
BQY0GZu0CnH7hIMig4PR+MGBUlFtenMw3qX8SBDQabwYePL8xFrFZOXh24oDxI8JuS0rwLKQrakK
JdnGELExYEbV1T1JDrhkBpJCfhujaFkgDTA7G5hWuMvopYt+awYNGKImoFb/iZCMcdx0HUwP14yr
eJ1yhf7bgG4jvlNgt3ahcpL0PnQJ4uggX/6SOTENyNVic1WzfQdgVFlUGLuKIMEd7DQC1husv4pa
tuM/gFyYP4ZWP/4ubG7szqGaKjc46FvGS58saKlILZhubRfMN7bSH4irDhHMef1Tk9Sxuy6g7BzA
7nNqncMo/6Yqw31JoQv8FnTZzK1pxlgIvLnLfsSUV7EeNAVLmxfZrcKtlGcM5taf3BUSHNvYdz6h
EJuxGaIrx4czH+0iFYQMttRzHPfkN3ZRnNmVXeGz0GN1V1L43tBHxMUdN8VNNLI/uTLm32xSOW2b
yFsWIw2Lrbl8E38NqrbqE7Ktc2PTh47+SBtTbgjyCXf0S+JbfF8cb6PJs3ccOptfDmqDHYUc58qq
cu6pF50IjU8enA3N8U04mFStom2MTZ7I6TCLfL4Bc11snLb7OU4qfrr80OcutyyqLPosZLY4eck+
zQrSD/xwgy2T8BVBOktYiPlX3haP8+ASPnj5enwBb2cWAvHg29v8zf84mRcdbQBuNnjLsECgw4Fr
JJ0Eo1lNP0LPGachTk0dnnT6s/1BJDS3MAVL/dwnORIOfww9dz8VJh+1n6DObku2YiQL+yOoiFnJ
Z4PiPhFF82j+LNMsQc9swCc4OPNShp+l5lu3Y1jva52nwUhHKHYPMHgUwAonUE9wdSKAZ0lQGOs6
9xtgc5mZc0bL57rYQFqYYf7FonkWDvWkVZGN+Fgio/lU1r5E7dfmj4DMkg8NEgjiSX0CQugsEyO4
r3QZPkJpq+K9BxrqxWGWzDAbDum9JL3lZ5fZU7LF5Bfb6OcSdsxDm8E0GsIEdtpIBt8dICLWL+QV
CNDZv5EFKGeDREUvmOfglkCb4Tv0aYPKdS7N7+BeoT4oK22pycTl8NOsQzTu46T9p2kqRmwVTYIq
pXWr7mluMC6voYGgYE2BY6+sulHfgUGWgtNnhSqus111540EdEA3SG3s9SiAHsoGUPPaNU14BtFo
LR2ejEgM1E5ICVboAIhKrltXkE7Rh0he3M7O3vul1qwhtHW/qlDFL7WDK3KNdsy95wPAedEPsKhi
oIm/zX7MsfkgdTvQdXT+CHiiBVI+mX9AWeF+quBFftCyqz82hjd8ngIbcJ9slzCZJE5Z15tgAFM6
WAakRwRoEbGsFg7MpEeiu26QDwOOppJFNVKV+kuM9qnZqZa02nVLP6xZ26rwn5PCHVOUPJVxJx2k
nbDK2F1hni3NfZUnQXrrupNpHpIyTzB8Ofh5ZVyIG4l1FJBbupQio2GIuh+Xv6e33y9AF9djp7Gc
r1F/H08XvqJwJYLC28CEIES0Ct3VBIHy3okllasAj9Dl6739ehdtOQpXzlvU/OyT6+VxKZFB5Cy8
eeWu+ZHC51ob+edGCP3PZ8LlcIVij8o7gconU1PeZ6lTqpSpKdX+Z+Vn6b0/GGIdaeSOlN+CK1PT
20ejcUB1EWE3nQI29MevUvR2R9OsQVOGunjt5xoLegThIy/YNFx+i+c2xSxq7A0tGhIB/3F8LUtF
Rlo6SbBpQ1pJKzzDzl0x+sbNkOBt98BgfJpl1KSEuarhHbvX5nFIuzq68shnTjCI2Xm5Ju0PzpYn
K55dSmeWCTxU3xqRYjaa2K7tkIJDoB+sTPj9eNl3PEK59JhRvF+5/puyCL0aiUOVCiEhCdzH8WuA
Ey6QnpERq7LMegw6AIJd73mbqg/DXRCZ0x2JS+mVw8+5h0Y96/oOvlj/zeHH0M3glGPGuBote9gT
frZk3Ca2Q5fXL032YtoFeNgRkxu06ooW9u33ajKmeVSuzz28ro5/7TGs0hXohuGqRShGfyndousS
bQd2LEEp0FVN9e3KUPPPHEToO5lUDXDwEixzMq4R2eYqhbRFyrebqp3Qs/kjSrsG4Yie9XTog2n0
N66TRcUmGH3kESJG2P7YaxulVSDL4YVdCQQ2hHjlD5KRPOCXrono2TeXSbwwFOtgOs1RDk2XPTbJ
myBTPdhWPwmU4kyAErq6y2yWqg20qOgrUAFKMgMtXvKMh9HTO6Kj3a+mZy2iYH9ktRsgR9rsRwKc
g+zIx1U0l+mXMmiBsjELBjbt43YBQlT4NVZTQhYDADbYdq70qaIGKmzB49h4qZouypidhwRltCGw
KM75QCFOUdr5VTRTmODSs4bvQ+H6tMhCoDUDj9/yQFBpVsSLlD88NPDNLuxhYaxni7l4hc6eJW6M
0jSE++435aYD3nUvGgf/8wxkpNwGyg9BI9hzutSuLeMZ3VaFtasYkxqUVhvSLOhi4wfLSItfMp6g
CzUjf/xKTyl8qoryvEGjgmAhEoedJ22L5A9bV4Xdr46i6KNKABZshjis/viTwqiYNVk3bUDODB/d
VqXGFhHIVK8Jc5A1IYBpR2xxG8d4Xqtc4ddsBh29r0DOPeZhUMH8CbvmMFAQpC5BXRBUmU7jbD/3
XvMbjAB6M7MczS8FbREKlHLCC1yyxbgNawzjKxsRKuynObToy9V2VX8Zs3r4xfRDTZXgyQaAWDxW
EKDYuHCKQmqJJscu9coaS/nC1NMtp0r67nvAmnn2YAMUrbb0Cd1oE7YVf0quQi3f0+OZxY2IkgbK
cxiF1i63Sgxr6FuAPZstqieeU/oEn1mKZ3aiuv8+5FleoPVE+ENQQed9HdWSQkswX8DCH4W8IZbX
DK8swZ+Pva0RPbiDMf5UkQ4Ryhhi/GXGo/MrCvicVpU0gj/s0Bzv1kcLWu6V33kKVJrp1JCWhMZP
TdLhH3ueR+SZlBreO1DC+jXCLm1sNKyObFXMcvpGFMX4rmLYqLsYBBN5I5iGv7R+IX+JmThSEEoG
U5FyR1p5QV3q7mCBZYX54k9y3niEAgi0MM4cbcepB6Tm6MneoLFGOokWNGoBipbljHpMGMBCSFNr
NhqGpbMJ0qJ45k6ycmOpmOA0YcyjfSPMVqp3Ookai+SNNoqvHLPezvkCTxktB87vPsFVJ9MRcFed
ZT5yPqULaiHktS/bzqFmY2qbU3LTRGW8T8vm2pp7bhq0af1TQKVoJ1+NVX/NvBEg6NGfqENlbKPo
yMUebvhejvuyLeneOaLeerU7Ppp5D9hDlpTiL8/EZ/YXAVa64LWeyTbjpBDmtWbSGghQN4VyilsH
evxdFM7MJUH8/fKVzrxik/OVz5rKAVIsAUfHB9m2ISdV+hvEZMvpoy/qrQD8/GI4M6jdCm1jP0XO
lcX87fOxFcU1JOjwENrrnTwfEsXWNCdWbzJD5wNrw7SH6GR/ohXz8fLzvV3BudKyfSKODG3GaVdu
Gu3MrHuKU9ZslnepG40bC9o9ZQkbQRn5o/x+sdt9JZX+ymp65hlt9kkSOB9NVDKLj98s2sZIJNrk
zboD8sUSwfwcS//zzPu88p28ltiOS3BoldglBha9uUUzcnwtgJWR2ckWBlwLHf1bNSlz0/UAytcZ
ff4N3WY536rCc2cMFLph8XbNNl77cwWak3iGvoSdLGVzk8aFvnLsOPMeKG1ajk9r1DYZ1cf35oHb
7h3EeJshBRccpI69lZMDAj4gfeDyj33uUhgtfYl8hp3i6WCOE6dN+lmGG1iOFH9yETcrQu37Lf+/
vbYhfTtJCJx4i1NWcvCgUX78XBMRkPNkAEuw6WZF+9y3ikOSTbngFG3IEfeHUd7QvxUgxXoZPyyO
GO+ff0eSQw8dJH7/4M0WkVZALsbKDDdkm+d/MKjF38t2zDVhVrN4vPxyz8wUdLZty3NIFmE4nzyv
pqgn3ZTgoLic6mZHSms9rWJm52QnJOgLhbDtM4Gi9ZVt8JnrUjxmclqqePwPefyeq8ghJHCy/I0O
EnaCLo5SIExm/bnJwRnU0dCSz6Xmf37EY+ExObku/W7Bjvj4sqMbGm4dSsUqCVNn702MVjZXxFSR
H9ZeqV+emaV4QpNzFT8ift2TixWmZzQV38c2oWy+9QvTR1AiPX/bR1P2ApVO3gDn9AAuBtpQ28s/
7JmvxsODSuQcJ42lbnL8pF7axwJFRbyNIOUBPW+6G2r35p2RoT2+fKkzvyWHcxY2iSnRZm48vlTq
+ymiJiQ4Yp5K8d6WlbENM1Jjtjll4mKbm4SkSjw1/3hisHg8CGiUbGkDvFpx/1rQa7TkvmPThBWN
7f3xzLr8Yvp+coOP0DlcfsRlOB5PxceXOnlEe8BbPVh0RBVGDWud5QmIEwdF1ZXPYvlzTq+D0Xkp
dlD4pu95/CopTnakwk3pNini4j0RI81DQT/rvQGHeu2hHNtdfq4Ti/VS9SX1HsXeEu3JAfdUAtJx
tiIWK822QV8jei2TPMDbUOsEqoM3y+o+VHr4WAdxMO78smsfselXX2id6X1IWwfXmyEMWP9UimJU
YEnhrPIhLDfVlCU3uCpozl6+49f69+kr8lkRObs7qA2dk5kDq0tWB+BQtxNgx7uYCPnivtRR9ike
MAY91JTY6L+GXQ8aQ8igJTK+BNjj5a23MXSOqb0PsiLdR1bsfTURWUBBKkn6XVt16X3XWUVLw4ZX
/bHP7fh7bgTZh2QWDoSnLO8/5bMv2eDkEtqgJR0oGmRP586Vpf/tx0tFCOkmPw5kBuRux8NAeLnN
qSdW22ZURLiI/MPopz9C8JHPl9+mODOwqQiwAgQB63lwupMiZs7LPQP8rU15GCA02YOp3fsfiB20
76lczx+Avw1PHWeje1kGuKMcFTYc5MgS8NIlmoJ0BJxToUef5vK9vZ0+KWyiLmSeFuj9Tt3/c4XR
qVIqRtKti72a/W8xZPLbOqdCF7EL2Ik2nG/gv8ZXhtirivBkiBG1tYgfAjZ7qBuPX7+v+inBWE3H
Gtt8DtTBFAdlZnO98RppejuLHQGUhFTYO7KVLO/ZITT8xTK7OoAY2IzZWgcD9ZJwQlm+QprmffWF
rfJ93rlRsL/8ms6oNThJWYLNiu2bSFGsk7v1RBR1JRUNzA/JVhIqBeWoHjO8zX0SGNsqBNqcwhl9
59gQP0XRgUOXRQDEk5Xr9+W7OTOeuBlqiiis+dfrePtrTmah91NfoK7iZ8l3ujD631jz5i+Xr3Jm
mvTYdaItXI6RNly7o/NNzVFDtkD1tylh578ZwO3Omm1j5XldCzw54ox/+YJvv5NFueZLymg+8hsg
IMdXzKfKKmutnK3ZTWXEebnKnp3Zq+/QPoc7bOXiQ4wAaO9MFewR6mya4CoHC22TevrjEEfm+3ZW
6V4JWliX7+3NltXiyxWcEEyaltK17ONbq5PO7GsNuVpivVX0AbIyx+KHG2NrNnYt9uVYL8bs1HWf
26J3YLDlLhqVy3fxZhPAXaACtnxCp62AM+7xXUxRa+R52YOGGMGRtjltS5TSCHJaI+SMT15rxHDc
Xr6ofebZcbuzhCFVoJx6qsBpiTTHRJ6A3Wsk4faNlDPR6oYLGgl/d0oRrnATexdlof1kpWH8GxFl
84tvYfg5kIJJkc326z/TOIPI1Tb5ICvlL9TsxTH8wyrNykS/NruQ3Nts+OMNqN+Z9jPt76Ik7B+H
XupHtrIKFXgyDRi3ckTLa6zr/t5XI+7IbCRDwXFJEN2igREfst7MvPVsDtF808vEs9bksTogg13y
SGzuM/7Afrl3bjMvtN0ru5gzvxGYH3Q/fIXLxvT0N5JGT0al1mAIk2pTTLl+aEFA7CAXvMuMNoaI
HgXXBsabGYHtDDVnYfNvsaw1JwOjGZ2pLqtmW3NwO5CxBwy1Gj2IwJfHwtuWyrJvstyAgyJ/s6Id
X6gbXLydYubpfFvcdaywawOCx14mWm5rv6hJM2wwncUar4DTgdWNR/H58k2ce8Nsg6nr8wUwCZ48
LDIwu/Y9qbdamIo6jwICV+lhPU6NjZtO1geUwnF+5dHfrJR8eSZtOWoFLAL0DY6fXKAFQpg5Nlsi
RuybYi7nTW4a6sYlNoO0PrfcE/nwQxeNeftPH3fRjqHMoAMJUeN0oUSPbRUd8QpbVN3BN4tO0jrF
FE2cUECWwSZsrGSNA9uQV1boN/M/D7wMKGZk/gJ9evzAesZ87kCN2uZwae5HMsD3ZPGYN32bi3dD
nnQ/Lz/n2zV2uSC7EV6vS93nVCWhpRG2+awIGQogHG90wpYvzBMSMhBL+H+IgAGmkujcW+NwrBvC
HNrpvh5GOvPK0mZ35Qd/67hZ7sel8mVS3rMd9+QFlAYJ1ywqzdaYJrLtN6R/2fUaiXEXbezESAjj
nTUYNwyNDi7fGIjF2ilyuaQ41MSrAStp3pkaHMQtOCs73WI/aYYVpk9CIePezYwVM6eo9qB26GRb
xhz/njM0Q7eIuJOHgX3jd0M2hGuEwjK2gZtpk6gSDDGbejTZFZO0IOf3TTcn34wOFcZqUB6JO37Y
NJ9SayAuBcAXN5V1yn2Iuyx8ZtjYX217TCGkD0AgTCMlOzNr5l7QFRCArsfIrG+aMrOafRXV8VfM
FM79POTTtBG0rQ4E9C7MoRpNJhjnwgZZX2fl+BJqaoPUGPJsb9GSgHpZz2IEqZfWgXrWAcZ2yPKA
Rwo1xCVpuqBIbtgrRzuhmjG/sTkffCoG4psXf89sHzALoALq7XZxmvadd6CZC3szdPLpzxRoXW9l
rZDIXR6Ey67zaFfKb+5yHmACpyaIVud40FcRTaRBVeS/GVN/QJ3k4WtP5oNDkf7KuvrvWu3JxSjv
UZ/nEEojzDzdYWEdTpzIyqEZmX77tTdk8S3zCyHoKSx6OGMwvJ8cVEMatqMav7E9sq2PRWNkJE9X
GVhOpxl7NI0Z0Sbl3Os/wmpDY+Obxjy968Ko/ZRSSPVu9KI/vM0Mc7TeA3HJEYxrUkkw+Hj9M6bP
Umw0saKSTNYZV71o04LoN9OO12DkqAeOI4dTUgH0+Clo3IGjCNJ6/4OukLVvR8eF3RAi9oH9bdo4
cDoPY05PdmK37k28VYS9xxnxYk2G8EkOnQMpQ8e6PnDsDR7GIq1fMlUAokqtLjWh7pvDo5gm0wNP
ZEXkNbUSiaETdODwmQnMrRfFxOZZATlAHAea+tar57xd4/Qv8N4y7px15OTl99Roe1QtrVtiEYLu
4q6dwfUOATmw/S4d6UAz5zjRdlF6A7JDSSjXmj7rsJnwSrsbF4w4AdJdzuKGacObIPsPxUHlwIbW
+HnEi/LiOv8qo57Iz7E1qQlTRjZv3N7tEPSMTkIco0sPaJVirHlhO1NZW8hS0V2ftf6XoaVexZ8p
lLyXkl93LVHgkBogYUA/TlFdCdRJqbegOYL2Gxp72dO6sdXvxkpr/+NIxsa4j0m6cZHxDORgZ52W
2KZof7G7IU8wXKEJUN81ySfATwLEW/0EbUy0XnbQMSB0QMMwOp4Z7k36oPt2eMwijxRRGNQIsdok
mOkXjpXcNYka+k2QxIn6UFbd+DSSdi33bVdUkIQNd9p4gwYawb6wGdZmKEkis9gOY8zLXKn2gWPg
rJ/Id0jAAeRwqsJqCtlO8hcs1ICu1D6o0hkrncg7oKhK6j+0HxN/h+sS83yZOc4PMiuC8Q7fJ93O
MCYdJgq9+ampTfOrRtTRAFCISIcYrEB9dYySnA1nbJrnVIz4iETacVNNSNtpjcVtIl4ni366uCYW
YlkI0BfIV/QSeRzp6Fohx1rhdlaE7bqiLR+bKNPZo925JFo6Se//RLqa2vh6hukrVALn+fJUdGb9
XdwseFmQybDvto6nIrvWrA5W022pPQ5PJPDG5MQWLz7+ukeqDNc0R2f2N0uRb+kX0vZhAT6+XOTU
xZTFdrctQguQAx0PDngjyhQqFCSMIbKpd9g7s5sCBdvD5Uc93dFRATDZsy8CFeQxbx418kqSbZsh
XCdmGT4FwV1HgFueTT/HMn+Yoib/cPl6b4oPrxdE7UpbhZmPTc7xw5rVmOrJh0A8Qwejd1dTdiSF
ZZzzd2lhtsROqZi6xBLNHSwETcf8RpHVYW0yE+s36XfJXdBogiYnnXTDPSb/wdr7MtUDVNeydq4K
Ope3//dSsdywtJYaDXVm3tPJUhHOkyB1QhvrMSzdj6T1jR9Z/UcQubA7uT1Yy4EHRiqxb61kqu4i
hY3v8ks7PQa+3gJaMYRU3qtV5PidxZMzoLMYjHU+uMOhL2MADnFt7diRlcAjK+sGGW/CptxN3me4
3jaXL/+6/XvzCijTLe4uSqr+yXbMi5l7La8FmEjxA4oOeTlrqDnyxbKN6G4SmQ2/PkrKb/FENAvB
V2pnoSl5MdNOr43A7vZOLAJ0xT1F84RsjCtbh3ODmEY7FjyOyEiulg/sr6qMGTmiTWhHsGaSpyvT
MF0HkYjXdRR3e6NmRyua/Jp87/SrXX4UFMxy8YTblGtP9iuZanTdhMgHWndyvoQVMkhv0oTwVYBR
JtOd4aVAsEyMPr5yLDndKb1eedkVcyqx0DSfnARrCLHaq7N4kwpRrLwEaFqQh3Cm6BgcLv/0Z94s
FkrawY5NF43Rd/xmDVgcxSR5szppCdPzhnRel7VhA6YQI9YPosU2MLWaayPuzEfHZalSStge/PfJ
iKvFsmHNEnBiljf5SPjLdiMXDQ/1KZPIdSuLIEyFQbgbZIe9EL9ggO6lCK/cyJlXzX1Q71usNTz/
ydQ8D/64iBCM9YRzCKg9kZRg9MypI4ilz/aXX/bpssPvSsWe/AvqTDRGnZOLlY0HSaXLI/ZeHTQB
kozip4j0bFBv2RjeysZxvl6+4rnHW+Y1PuxgwW2efDh9adFV0sz+NRridWhk5dfcDPlmdNp++Q8u
RSsGoTTvktbO8UjSuu2iIGzhbUOBWWfSyw9wpuQmJMN79x9cahEfop5gj+WeLN9hM8DRGu1wjd0V
Sk0px4GQ5wg2vZG41+o/514hSOpXJi4nitOjM42uFoOLGa4lW1Ho78Fgwp8ZrcVz6+dt/x8MSFZP
NieUHHAVy+PXmNo1v9hAXLGVWcld7A4puzPC2Fepx4Hu8ns8t1ZbwuG3smnbmohfji+mLLxGXaPY
HMgeHk/oqOajVGnyxSam98+MsKkhNayW9wsLwdy1ekw+jJiSOE6AP/3VKQ/jhVVF47jSCeS29eQi
YOnmuH+5cqfLY5+sUK8I1qU/yxpw6j92dDjF5Astn04OfcDL/HyEWFC126T25BMClA5zyxwDParN
eNpg/lJboxM9rbSmu3fUON/NTjJA7QEzN1z50c6s33zQ/M1ulVruqaomauzJLCYSOtzIM7YNfLv3
kv7MSmMg2yJrlRssV/YKHV/jUBKgWXf59ZyZWBCFceDlO+f9BCcfRKTyIZCJScZYk3c73Rk9YCmW
xnAc70vISVcWjbOXWzgwGG8WDdHJ5K2Bo8x+wKRJp/TWIgBxnaTLNqnJhr0Yze3lh3tTvGLaRLLP
hcgVonZwuhDns2k1g5kj+GwBW2i079sycOObYKT8XNspx2IxOd3z3GfVl8gLipu46d0b3c/elfb2
mVFo06KirABpYrGnHH8vdWPBTETZt7Z7a779b87OozluI0zDvwhVyOGKMBwOg0RFSxeULcnIOePX
79PaPWgwWKLok1VOPd3o8IU34P4dnsiluoPl3dlNmiBxkSoYHE9zE3gQ/0AwCtUYbiCY9myNI8RQ
J+dCg6L2ClziT1hTLi5GnsopUYb/syb4fxXaxdfbHDUUhol6xCsFqWpzKaBsO9gaWog+QFflVKx4
BVI8gqjfxjoVKQMJSLx7D07Qzi1LO8ww2DZ0xpj29cr2CghreWjpwSuhhae6iRN5nVtBOB3fejux
B5pI9IpRoua0bKmhLVe3w0mMfYrta+KhP2R+0Sl2XlpdjgPVyeZHfUY0r18Q50Vkj/wbQ1/z4Mzu
zFgHSg9SiiIVUf9mLyUdWFh1BhqcrJNy11fCocKK8n8GgrWje17smM0nxX8LdajfndYbZkgyO4s1
5ASUsppXMJUXyoam1N+VSZafx6Jr/sqz3hHvaanea1UY3ettPSOIbIR/D40ivZv7yFgOkp6dW4TC
C6+3CUoAmrFYoD+CerhkQNlSBNIkJ/lXQ+uY/lFsB2YxpneV083/Yb3BTMv0F6j33wTVK5o++VSr
iT+jW5tCAsYRHowxQR9CpEcdjb25obkCIs2gzwte+HpuZVejkVcODFZ1Mtnr7Dw6eWrfVyWAFq/V
8OA9uCR3ribwJOCkUJEg3d+GX9aEJuhaIRmw1jLSrj0qclanyn6IAfjaSu+KNjVRV8XMBTT9clej
kfqua4XQYTI2l1TTsDOL6vDg7t7b5OQxFPuBAgoY1/U6pItWL+DLE7+S0W6cCunDoCNF31FAPfi8
4rhstzggQOIz06KnsK0uS2ALVovSp0/v8J0Z98U/eHHi8WVV/SNVQPPFsHrw55aUv3995XemCA8H
JKkjgkOQT9dTBJCnh2FYRj5Skg2MBTR0qi6p/EKjX/AfhqKFI0o5Qhdts5p9PDhDX+OCXI3lemeM
eCybMW7hGfzmgw+3s52A7NKQp/GpC/2461ktIfjCQszKRl/sSYsj7QkQfnyQEO2tHcAP6sqUXxwE
269HodYY5w01WzqNYzQFdTs4TZBONZiVBGnI11dv50xyJEXrmB4jdc3NE4PTCTKuCVELFvEGFuO4
AmE9OmPg1TgjDuqS3n97+4jEC6rGYtH82CL24W4WaqlxxdNADu/sHlqQvdqrG9O0xjScfszbxyPR
c3hA+WJUHK+Xs43kdWwsTAE6PGR9sCcYZZXqilBobH/OAFccrOje5xOJAz15Gc6Bvgk7V7Qrw67S
I9+cCHGzkBKMuQC0UyLkAF+f2u5QACQE6hV72u1OKRsttEfdpELWIECIWgMmqkVivIS8TG8/ZWwS
GlWUTIXbgzgaf7xLFsIr0lRqOYwoNNujcJDOMsI1pzhStbcXeoSuIdBTCPuIm22GahJk+iHR5P4y
Nd07DVzLZYzt6TEVjqtvXkChu0MeS+Gbh2lzTSEPVbQg8nCojWv4KpkQFaT0XzZuNo5Huno7t4cN
KpreNl1n/rB5/lCvt8EWIQiVGUCi9V5rHmitHN1RN4gJEgMbQAgHDHlIVLk2+z1pkkFWE7x0u7Aq
UICuP8VGKJ8nJIV9u1Kp17XK6knJgkU0Tblz3FpHXMydSwXrUt54wV1G7XAz04ZvWjtoX/moddWn
MbV/DmFSfGqGub+v5jQ82DA3OC6mjJ8Vgj0MR8qni0jvj82J6liea0qT+rUioZ5cyWUD9GVeL4MZ
Tv6MqfJTT2XxLPUldnB60rwD3FJ+7GiDPOLJqyeiga79rRtT8uP1DbbzzanmySDGNYp6N++gUqoO
QvNV6q/JKJ/yXGo/G3FWPL8+ys4z/7/cHFAMNjfO5soJF0KpYVZQsgsRR0b+B7GPk0pqErr1muF5
M1nmA2Yl2GolSW2+/RBRRONWIEGiLrwNMtIVeFycZzk+nkv6q7Sk6DGaGvOS2OXXt89TB7EnwhmF
rs32ZRzwd+BjZ75TtuaF7ESYMShyQPVeC+CaDY8htJI7wgH9/PrIOzual5j+DWAnju+W4Dt0sVwj
8JL7CAsm//bIiQcT6HihYd9ghgr39GBR9z4ptWeKsMwAUczNzdQjY92sU4JN6SCPJ5QasC9ME3TW
4hxEV9rYL+G4olevR9XLf5gqIh5CcxfhXGNzf5DyJG2KIqevj0jpQAKYPnf28n2R5/nOLp0j9c+d
N4yiLzkBiT16MDcTXZAx0RHS8AExlvgGG5GnzErky3F/JDq29xFpvgGq5A0Dv7Z5WOqyXZxylXNf
hRZ8jzmV8nfZ58X7UVEoXpi58/31lbw9/FTYKNIoFCy5mbZ0qgQedjdmWDSZCUD/Gh2CZwTU9YPD
f7uA16NsDn9RoGJU5Q5GUGquIBtVUmFTyv79DNk6eH1CtwtIBEXgy8vChwKefH3PKlKLOl2+lhAB
YusjxPTvEtnVGaEK4yEvR/XgDIhn4jp7YTi6EMTapnAx3AynT7A3Mxn+OrK6+akiVcVhTDXrZ3le
W0/vJXqoBl4NvjVHdNTxj0/ag5+wO2OHCgEEGJWDv7lx6nBNe9mqS98cECyHj6jXn2jwD5cQdzUE
S0mdDlK2vc9p0SsQvRcZYdzN8RtLPQ5xgih9mb4a0h+Jgqxw7NCK0qOH1z/n/lCWQehPBdne8qY6
vW6p8oC6iIcRw8OeZsWTyhriAopmzkHLfe8wIMwg0hoTROeW12MYRm9HzlT6k77GH+gH4ccWzclR
KCA+yHbPWPRshfYFgd1WwzED14GRG7TJpAEgj7fR6GKFZNKoXiFXarNzWhY1D2q1X+5sJP6DBGb7
r9fX9fbu5hWgjwegnHIlEdD1MZGtDEljWy38scLlWZvIqUqUXu8tLUk9NDWXezb94qPgMB6UYve2
KzhY/CYoIgnxzOuRmxX0OuxynG0yG7WYdPk3N9QRh8QkNT080o4wHGIzblcbiiHtJqJNwWa9Hi/N
Ic5E6F+zWdefeAIhblQBWMKbq7cQf6JHOcR9/EYGngPLjx1E3U5VaH9sz2QVkQ/n2NP4DmAq0DWE
U1kKnEovjAwgh5LdZYmTfFGwtHp7FdhSUNMiCYKiIIqy1/Mtk7qnPbSUeOIOsadJOFctsWb6/bLg
O18alWea6XKQMO+U+nmM6bkLqQ/oK9vON6ZRtTk6RuVTosW1Edm2XPeS3NS+c0VEfYBHqVne45yo
925rhbNQ1hrxA13HWfun7hDvOL2+wXcuDoAhcN6RvQWushWYKQkCh1RWKlzIW8VtMmu9oMkbegVo
wH9fH2p38oCvDSFDj8OfvNliRh11ht6lYAczPMPrVLjoxVhy1K6FV+NzZyTjYzXF61c0YYjCyBzH
l8WIhrtGT52Du3knt4KSQEeJudODAKl7/f2Ldl7jTisQvO5q687oo9yLnPorTI3qeVbC5GyH80Tk
bRf3Rm3nCFxE3cHa7/0G2xFtUOE6xrW9Sa64xwopzMjEI8Iy+amJjelJtxdHeL9Ywy9EG+X3BgFi
+yiZSfylRgzIuiN6reKDt3HneQYJBlJULIjgG18vxpxKYPaqKPNXpasvw6Ta50wppktZLZSTtFC7
VP2Yo5WiD5/B7i0H18DtJgStRpOWdgVPM/WW6+GXBFvBelQcb10KRCCLiNK8hpXXOEit//omvL3m
GIqUkCPIQ0nH4HooBFjqOYGT67Vm5njwmusvY40Fb9gAJIbHb3zVES48VKK9fcsouKj0u6nuCPLN
JrLrq1aZLVoiXqn06rnD38DHSrl8gqYwAVesuHJWU/1oOGjgTHb1oMxdcbDjb74xC2uKphcvGiCN
rTAYvOIO2x68FxclAfiFglzsW1ZSAf2WR8lyMYA2PsAyT3rfStu5DCiQ5vdvXH1+g1CaB+lkgKTY
shkRB4OIPVeTtwKdvWRLX91ZepNCUpSsl2nIHddB9u6tCd/vQemaosBmU1HZ5F+dArFnrOvJ06Wq
dg0zHs5hrQ9BtxRfpSgc716f440sBPUuHjUg5jp6CAbNn+stNmfdqJkLRkNSXjhfqtysL9Bhu0u9
rtgQGcN67h1zuvCQW+/bIQ1fUmgw56F3hkfUe7TvTdQvR6KVN3GMKPgBfaOBLuKJLWgxAwlcaRj/
eXkl2aeyqtFXjcreQ10e/R0HS3qk3g1PHTv9YDluzrYYGery77oJQfRm5xsr0kUD/XvAzU4UNG3T
+maspdhT4xf0+srvTlJUUAmYiLm3mX1B/1bvwnD0LDDMzwk9exfumXJO46S7q9B3Dlq1wWqaXuxB
rLo7stAtENVbYonNJB1zLSWnZpK2MeoZxsKN8oStQPnPoq7VXaXY7UuMVTqK+oWsHUTjewssvi0I
ArqtvCTX2y0s02gZinTyMPTK6rsq0bQfEXXX7NRNzhEf/eb6JFfkfUCED9oz6MHNTR0he1x2czt6
dlFjkjLGICXRw4ZBOXXTXaUVzQs2GW3+1ltbDEvIYAlSORWGbRguZYjQzdnoAapf70JtMs9qOSuQ
+tYkgDQWe1KBa9abt5NK/VU0lmFz4KJyvbD1MBC9miigdlmbehkaET7GsJrbGCEyxMkY/tSsKbrv
1/RIPXnnk6qiziDgIOSO22uS/rUyogGP9mopl/cLnIp3Nnonv5RaUQ92rpjEVdjPyqLyQUMALAbV
FPFT/qi3ZrB6eoJQdK/0Dl2BkcDD79q6e8wHTX9Czrf9/Pqq7u0gWGGCtQItlLDnekBVjRDq7ZrR
C61YD6J0ye9zzSkAiZcwA9tQ9+CrlG9Nj8UsBRSByhQXxPZK5jq20cznU6ZVPKMTp+JeV3fRg6Rq
R04Se9+OVqkCt9rAyWrbhZNZTtMYOSFtMxR3SdrKT/bUFh76Y0du2b/X6ubjOaTIFFDpZW6LxX1n
ZLzc0ehJqTK8Q2k7nf2JJwUq1qSgsZRolABOi64MpttAnv3mYLfzAec73HPTKB2eFahYNrhwfDX9
Jpzz9xo6eIZXTnJsXfq8s9A2ykP9L2e1iifsZqPvDYnc7HU9DQB0THv0s1/fHjv7Ec4cLFHiUVLC
7W2mZF0tx6PDTTqk+uOg9d1d32CqV8rmInDbR211ZefqJg2kKAX0mpO+hT+ayhKtWkPE2QJ1sN0u
6q34F7Ws3HBxZJ6iy9pP2TeLlVzPCLkXxUuK89DkU9OcVW/A1fA9SiqF4xpqWajUHrV+QVhvnsNz
iIue7KIDP37MR2U6CJr3VoobkYyd88tNvLn3aZPm8Eel2SOPsjIe8ST62Q5G079DsmKI3Rg55iMF
MXHPbjac2NeUzknhCNk3V6Iy2HGLWuHsGfVSv0SO80+vVuq317fA3iC4EFAoB05sUQK5viEQUUqU
vlOJGOJ8QI5RN4O2LrPg9VF27iGKkYDPgBoItbBNlLbWtZ3IvUQoqozrmU863uuY/xAMR6h6F5Uj
hOGPtCB2LgdsfMly6JgLTMVm0BRJRqdYCcOyti3/HZc1Xk+hBFcxS5E/OThKezME4Ya1PWAggt9N
ui2Pa6elEQF/XSc5ipaLXr/06OZ/bTWQlKmctie7jcyX19d17zzBMcGKCQswwcu5/npoVuINB9/D
myu573EANpOXdFGHYBymQgXeamSPsp4lT3k/SQffdG95gdiBLRSqLLQBr8cGSpcoyPFMnmjWBUO7
yNEdrYhudfOslqaDR2Vvn7JBmSqf85Y/UcoOVuZhPHtWWZrf+Oaqik2QeVQI3JsUUri4cylgbzFY
uZ7U6jhNa9Av9+qxWk5mVHcP41xrlzyJrCPe8t5YmE3RLAJARqlefNw/ooGZ1xlqAMjjgdKTb8Qz
4U6nyO1jmrXdQXi1O5aw+kDcDInhrbRwiRkVoENHXLxScheyPbyFBuwFz9T04CTsfCmyMS5tmqoC
GLk5dsO0Tk1Npu1p8urcdbUeQtVq64P9sHMhU9ezubLQPOQEiF/xx+JpetlrxUJnVmliGgxTraCu
rht9gXNFXDWXJTfNg9j/tqSGaxtgXSJU5OgoUW8eASonDU+SPXryUidSwOmWf8Fp0p8Qk1z+7dMQ
/IOSdjUoCGcuZD9LouJObqROdZuu6vODDGznm4rkF/6HuFkJLK+XIC4ikFAluUhPFcVNMXSmZT9U
d5NqxQdT3xkKmy5ePnIu6tXm5pum06ymlDmg3iLZfGd0vfkZmXsNLluWHwy1c6UZlOh0YbOiCvjR
9azQDZiGdtABGy1mfVZHpXF7xZieJUud3xlrJp9teOxe0kba+9cv071J8uCCkzaRUWPw65GTnnUM
NSZpGEv8HKF9RTyRYK7kyoW2vLX7SF2GhAZcNk0yBOs3tyfyuImG3NTklVaXfc5SiKyypBmPgGjT
+9fntXNUhNsPUStlGRBkm6H0xjBreURLd82k6XnpFPWEgnnid2xxX2unI+DYzlPIeGiSCUnBWx2M
zFExf1GMgYdhGE8RFTIXqZXPphJrZyt35ntsSpvT63MUR28TK3Gv8e2Il0BabaGhpiS3XY7flrcY
eoZzHb27ztUXx3yOVtgobqWNxVeMug0Tp8Gm+qSi0ndku7azf6i2AengqAgXrM19jqG9ArmOdY6M
rPgR61L2YZGd5cnEQfMoct9bY4pe9B7peSL6JH7LH9ef2Rp2EukoKIf2ot4P2mwEqxaNT6lVLj4E
JJISUCUHN/veIv856GYj9UqqrJFJBlSbJdomq7Xc52sUuRhLWG7opMkDnPKfqMEJV53/8oTRoKQP
SkcZl8abXDaTjS4Wow8ZHj/VpNQnba4knEDKo17B3peEkwEmirRZMPquV7fVo4haEqs7x+NyVkoS
rxyOCCx7UznYuDeagxQwwTKTfQmADKqjm1unUqOy7Wd98KzR7IK1rdOHVcKhsFXi7Htlad3oOmnT
fGgG1TPS4TzUBQpMhd4mMAwwHxLROyH0av7sqnRNSboH4+94kI8q2uLjbk8Y/DjBBxI8S3Pz+Nlo
sZsArUePmrH005pjLLlKNEo/dLh6YWmSKB9fP9I7HwEuA1cWH4Kl2cYRoLrLPks5TrDFENG38+6p
oKZ8stpo/fofhoJ5JCBDtGS2tiHaRL2vxcfPy9JW+oDNJvikbCm4t5pRO8gkd943Hhdw9awiEdI2
56Zd0BSlAYgQESb5JGk0AjvO+acBv/VThNvLuQbt6LYYDQavz3InMGNkwjJSSuCNW1iNunQUvLF7
9nLNlM5hVuLgq8VHjqK3fTbAChQVBAyDjjPB5vXhaWpSjVVnQ0uFWlzMNntvWc0UTHYkBVj8hB+m
EVmtWYaNFNV66UpW6Ry8eLtbB4V9rmH6rZRQr3+Cs2h6x0LwGsicWj2ydV+yyXHB8y3+64u6O5So
8WOyAMVa3sy2i2RITKnNLnUW+4xDWObjcYBphKq/GTQgFpb2ORwf4k/4gdezsuUoj1eagp5TW2GQ
jNSL+liN7qIYx4yeBBpPtOqI6HLL6vw9Kshl3DIoN22zaPws5SIuNRRihkg9rYWVBVGCnoddKeoZ
loS1nJDHaU7YTwm9oQr9fHypx8dQzqeTpqbT3SihKexb0RAHOfgKv6Trf6R+K+a+uZ1EZC46TvyF
g3W9Nk1rR2mUK5wqFGPeDcmS8kxUeECtVvqxzm3HN+k0nl//9jvvIV0+MioiOM7TFsWho2QAxIlt
hpnveA8jpP2WpevyJK9rejcORWa4ajiEj2kL0R8fLlU72Hx7s+aUCVg5Lh83GMA57anrxEQ9mjTb
d3lnzw9tRJKHqyNu2lIs/Dmk/AArs3eNiH2AlgBFKfbi9VInvdqpFfV53F0r+ymSJhlpGlyoX1/b
vXMFZpRykbhJKFBejzLraj2FIZeV3qBsptRl+QOt019h2vQHmeTvEtd276AKjTkhhRuhm3g91IB0
WgRtbvDqLrTxmp6kd9ip/2WaffmsSlFJ71JXfTmSFi8EAHkZEbpHPLfRH0uMrb/9h3kL7J6olNGA
2YQeFaZlY6aK58EI+5PWS/+MuT5+ogNSHTQjdjYPT5CBXAmlVsDBmyMTUX1usd7pvdZI2i8d0p33
pZpi8JZkzvouaSvtRQ+1/s3UAUJkEO4UAYXXKiNfr/aa4mtUrRi2zdTnvithY7uz0Zvv5mI+ZKTv
TVFDhltgAAAFbvH0cRrDfEXHylsHWT/VdTx/Rm6EyoQ6mYOgoFq+1ZRd6E5915cIoYX2KUus5h5c
eHmHK88yu3aZpjp4wiG+6KFJEIbFrhRMBpqyb9/ywN4IBgXmndRdzOaPmL7OlbZOJgeV0JgqbO7E
iY/tdfpoju2b2UsiT+G+oMz1u0m/OcOztFSD1CD7VYb9OXes9KmfAeDEQ508mFZlHWy1nStD5Lki
KmBj34jytkkiFRFD0jph1VAmKwIl7NVPrx+d7dfmpafCQ3gKRRASjLbZWYvazzIJSBGAUI7R545X
TxgYnctGxSatn9W/8lQ7okpuw2IG5Vkk00VXiU6buhkUFHtYj81cBZJNW0KtaiPIONonWJrql7iZ
jINNsjNJxhNVdMFhl7fk/GHQyXcidO/KMlrvalNDpNVcBqzbu/7eCkcTTfLiiJdyU/kSsxSlPNH7
goezpeBIVCXptSFwLfVSbwV5GduDK4cRgCUrmyTMDKtIuVRRj34bvrd9/tm24rI524DP/uoyfXor
vlj8ILICRI7Qb2BnbZa9kwuzXMykDSzJib80a4c3VQyWsE+6NWir+Ujja/scMZ6Qv1ZpldBnhP55
fTZBmZRSaoFjUesq/dA0ODdhE+Y84g12xIO7yQgZi7yTRETo6GDysUmzkzq2Jm1IpwDBXe2MfVJ+
X/PvQr7lWkCxuA/yJpFOfZ8q+ChEua/lCnaPHW0ANHQpIleluZwaU51onwOJ9s2lLU6y2hu2//qJ
u4n1xU+lIUbZhBCI/bhJCgfaVoZBsS6IwTt9Kaw+elfn5fJJr5PVcqUpmr41VSwHMaWtj1z8/Tkb
wv7gSPwe5c8HXPwK1okuFncLB3GzGUJ+l1layRggMJ5ld3pvRsWnItLkJchxpOz8hs77x1jpBtOH
mwHxRamz4vOgrcpXwEqEZQ0umc8ThrI/UrqIlzXVJwv/4TxvcGSrxq9g28KPeqisb7+yaMoDBiQj
E/SKTZRTJVFSmt3aI0ExWw8DvptBPybjg1yXdZDiNHxZ16wIXv9q29uY5eLtRb4HZWBB8t4slxRB
3rN7TDgsOwWab5Ttl6qOtEOVcHEmNp+FS1hQABAnh5Kz2RwYPKVAAoUJXTVoyymd7fJb26nRs91N
Oq6ggHDPEDD7Ux7rTX0SkqKPoRKW/2GNwUqSDnJpgqTZvHVOgSivYddDgFHCcqdPsvLQrnHroxyR
PtKu+qmgK3hQKbt9FZCjhW6FGDd8GRDl19cFblKOQwF5CJIyBXIxxMs/yRpqtoc+LVlQHGpHQaz4
P14vNrknURWVMXjWSEFcj5jS7hgKeR0CTAt0EPT5rApfthwYFGsav1diG3O+NVOhDVe9kSDircfK
c4NM/ncpG5Rfr++xnZsByrBMHMNrQT1/ezMgfFyEDbi8wI7iGHd77ght6ouzhEbW2ewG1S9LmXpl
Jme+gc2Gm6x6dBBL/0aabBcFpUSqLOBAwQdubm0HJna3SMYUDIrWKUG94kcM4rV0HqgMA8NDyoAf
Ynddg1q+3rYvzboshVsttv5iRYa6uCpoxtCV27b9FppzkwepUkuzPyO1/G2R0HNzzTFr7zNMsZHa
g0iTIc8bq939wXLubCiRc4EkJeOkBruZyYh2chKNlFHwQS+wJ1q7c2HjKoL8o8baLcrMHdum9xlC
60ElJQr6QBLFJBcbd+TZZRg/QPCre4tq3SWJ5TqQR60+v/4rxYHeLDftExtYnLhXbuiUdT/nfVwM
c2AgLXrXwrhz+5JguSHN+ICx8fx+LAf5vsCpMVDHtD046LvDw+KQEZqhebRtUsWWmc6Y1y2BGY/9
7I6pBvIWqRIrfCwskJheB4F3wY4zNya31GejFU6ZoXTQwPpdEdkuA2QvIHvEC6KJdX0UVwOBL/7u
GPAM1fZTV65p/Ii0zqC8wzgTi/SI2Pw95s+4mElxLD0b6jRWhC6Fc3HKvszOYDY1sPLVNCxuptvj
GuTKCkG1WRoUBkYFIV7XkUqn9WZE6BBZCXFO8idUQUldpET6u9RSVPhLuSEmnUu9wBk0rNDiVyYp
RbAzs3U3H2O+wjyMCtqYRvxACj8YAJXJ+/w0aqKzulpdiFjPYvee5UTpfZuXKaixWA4dt8ritbuM
vdn9bfdz/aUNR/1DZMZZ9nkK9ey+oRnVuOZCYGyruV7fLSQkj5S4S8dDbED+/vrOuw3PSN+paMq/
+6HohF4v+QjSw8SBjINuLsljqaMsm1cdm1ytytPrQ92UC4D1EgsDFhRuZKLIeD3W5KyOPMrhFMC1
afQYhCtKuX6NxdzghqmutkGMIHPxrEgR0pU8AwNk1HperR9K1zbyva70vfpVLiX58+u/bOeOILWC
gSrkF4Hcb34YPopD03VqHwxrIn0z4rD08VBu/pnG7iu1y9V/fbidOJUmjC3wqUIG56YHNTahPPSl
UMWmltBUyLL2RYkcRSyjARyN+XCycrnSLmHfo8Hh8By0PiojuXKap24sAnzyKkCm44hlZzWZsQTp
Wms/cZ9243shh/V+hB+sH/zs260CQgc8EAcTOiuX1fXns5xkMp18zTBGQBDSTXt6lEM7TQ91F4fm
2wdjKMEsEzEqAcj1YB1Pi+gkVYGiNNYlmys4lzKmHBFGIAdD3d5+PHHEwOL6o9SxRZOUUA9RRC/X
YJXLKVDtuvpbopt/0nNQLG5vFdV5Iso8qaYceWuNtpv7+n64zUxxFqC7LJyCSJJuZF9DR8XRx1kD
g8D6B75X1qfZqRA2bOPaCiQcREcMao3KOnh1fh/uq/sWPVVqC/R9RX0Brtf1IseVpoxhk5L3zUvc
X4ZIlp/bbs2yJ6OY5foUt12d3qmhzLWfTIRAbjmW6ScD+GN2R5Xa/oUhTfy+zojjTkYG7Yf3He9I
Nx3qZnbzNukGd7SWBVPdUFzizLNHWX8mPuihVdTushZG6A2VjoeuGQ7GD13q7b+qdokGv8YuEGPK
Qp4/tJBhZo++RA34l9/2y2w7a3Rn4Dija+GCkt13nRUfXAs334XlYWVAhwmlBypM18uDW2MswD9r
IITCMxcz4fq+7TulCrJpADVDuyY62aNkygc7UuQR2+8ihCUAc5CX8SJuBi6NkGxZl4NZneLyModq
y0uCr7aEcpgTfavCeqhc/MERrh90W/rr9f14c9CZt8BxoN6kg2ff1qmzSJppoXYke3nOG2cb86e0
TJXTaqON/fpQN2cPFC1oVojOlIJ0ov7rmRr0i1VcRVniriwQHRimL3GLa44bmfMUgOI0H8EDDsHi
YHPtxGF0kAH/VgDbLDUNGoDQIAEp0mw5XUkCoqKOaiUwKEYJl5GpQsbfyZtHdNFK258xmoF8aYfG
GZQE4of6VCLpXlppGp+54NHBJnuQ5/sxjKYHXV4gz2AFoEIWmvVwdM021z+iHxja/hJD7fZVK0Wt
0FIq2e/lSl0Cu5rU2lv7qn63zjx87twZ5ksKNj1CWNmOcIlqi+5ga//GC2/nDXIfCIlYfop+m4UH
BKANoaEEjj1M9UWWFOXnrFlx+zzEEXJ7czuInpCamLM3ls6qPvWRRp3Eka25Dtpmse6Kjna/MJxf
zzMhYei10OXLt96NHD041bRqYGTBQtzkg5RVy3DRhKVAF/c4OyNxgHtiZ9vzE3Lt5nQXjQMQcltd
w+TgFN7GK4wNoAkJDkIWOmObzTnNVsn12KuBMpXSSvs+sT+PY7/8y9JwHWUJqvi2jpw/RmLWc2vk
So2/dhx90zNsgQzUAg5Oy21uyC9C0gUMB/AgduvmYrC1qEptmd2qYTnyoSrH5X7lilZ90GzOmVyt
uvS80n5b9NKHChn6D00qmwfXw97eAXvJsSFtFqJam5hRBW++tNkoB8iJtbghQsmcfcsBiO/lyLbX
PnIm4Y/aikK4mEYmAOmtkZ3jHstKVx7qrnKlMEYvIlQ7y9WaQpc9Gx3696/fLTdRnUZKhcIkeiYC
7rPtbKqDmdhFZekB0mr6c4VnN5CxVPkwNGv5OUfW8p83j0fnHqa2wLoT2G2OVIZZJAaQoxbYjR6W
tBK78CGVJFD50Rgv8ISpKh2cjtuHAmwhhSLxMdBP2V6fU2UkcTRnesBphZjeOUkG5A7UtgsGcPXS
dMG2JA3Xk4318XpQqtnZjbxOsOaoJdNENbfuQS3V+zGpbD1ALMt5pH+q4mwh163y0MFlCwNgpuVZ
tpWW7EmvLykyUfGDjr/mwYbc+dAkzSyBMMwhdRSr9Ef7p8mGGlCXoQf1MA1+r/fh3x05dE50kcNO
mhNM/Q5O4u0TqQhuuOiZWKihbVFk4+pMmt5ERoCg1XKhljeUfpW30kNrJjDr3ryxqHEiSiJ6rTRL
thurUvESmgsGswcK0x3QrTHPMQRIip94WNUHOJvtciK2RtghxFbYUICrN8vpWDiFDkkTnVJDkz44
kxJesLJeOl+ZQuMSY8R3tI23gdbvEWEkQlQT8cYW/wd9i6vckKWA98N8hD/Yn5K+qV7kMZV9SKCV
19nDEcmBUjv74s83UAwLClDoOtHPQ+/get+MahlacxrZQZPM6jORrFOf8rmZ/1IGfPvc2um1n7oc
SqnX1BXFmQzfnYuDc03vwt8UaAHy6vcIJSegnswO0OvQV5noBccvHf8BaXypGbW3dEv0oYm18qOJ
pVHqyvg1/Jy6oZxOYRXVmTuWcfd3n8jD12Lu0eyTjdW0iLjNIaJp2sHzXvoEJ+uKEPx5tavm11rk
yJkADLFOE7ZY8qVL5+Gilo0lU1dL4u9xggcS3i71uLhyV1m15yxojaWVhMOGbndR6tpSvY60btES
4s/d+HeEE3ErPH6i0RdhD/8r/Hp/sUsGlBZWAmwvqXALWqpey7xY76tfWYyCvZtymwO8Cpc5xUoz
ZeJtK4Vozjed9N7BlyYOwsVKHxdjjFZvSsr+3pH51gECEk6Ba4+W/iBJUDIXs4sldGfHbD+HhKBV
EDYqQlSKgTmIi/sOdbtp0LInSU7wpK60KR6gfoGGdpOuwACxU9pIdZdO6tbnNYzS1RtQbiBT0DWp
dSNKlY8t/+wlLKIGGVJ1lCJvLktyibhImoU0q9FeQDT05mms6vGX2dlEhXOqd39V2MX86sfKSl2y
XhsLvj6q/lKLdilRXFmah6qvQjQSwHXYrpkq8b/cnErpp7NZw8AaEP/FEze0O3cp9LX2G5LmAS3t
zPpqDbISndNSTs+hak0l3HeM91xCnhrTy1YmwedWAZljVFVfeoQc8+LSoY0vtEYijdHoGbpF5kjG
F15mDX+qkeaMmydzmbtO5KzUGNShj+61QTHRUnak1sKZbZwtrzaK5ecqhy1/e1kj3S2LJH8aMJr9
NCBB9G8ahsZPG1+r3AOBR8nNzJLZ52Yc40equNn31Mg4ucgwmAvIoTgxXbWozR+QaxIZc+XRemwq
J/2HhXMabJ4T7uW3XY8cY+TKRFNG9LHoaV4f41WnJLIYZnKa0Ybyk8iR/aEDaGIv0vLYZct40DEQ
pYfNtUHzhbwQfS2iw+1tZSxVpUk5endooKwprQJjfKyrMjxAC+1cijRBVC4oDZ6+s4Vg2FSmVzPv
o5NGz1QJpCgL39FftRrPtMb+bkyz9BNONEcd651LERIqkRPhNnao24Ab1INEoTiJT/0IgEeOVuVc
LIP2TAraPathbBx9vt8SNpv1ROnhfzg7rx25jWhdPxEB5nBLdpg8Go00CjeEgsVYzPnp91faBzhq
dqOJ2TAMX8h2dRUrrPAHROXxKqLpsXbidox6LiLTCPdAfJ32Z79M3TfS/arZe4mSevcu9jI3wijU
yG9Kt/zaDWFLmKM1hhZ0dRjmbw64CCsQVIqfssLTuxur9Oo6GEKYFzs9apUKKqimfdY89GKClubF
r4T2bnkocEmiCEHD08VZsLIMP0wUUv25yIx7JUTUxo+KZX6mGGU2vhfqRnFwZ0t9iLNqcCmC5wjg
KDhbK7taFYV0D2ZHCIFKCR5vuHlx1lXNDow0Nz73ik6uEOdd/8XOZnzLMHhxlB2Ni4ruhDp0HT2H
KNP3+RSZGP/MVfXaW+jMH6ek85ZD4sVoj2hzpf2sSqeJ/SmHr8K/lzpYsIVG0u5Us4Y+lKaFw70T
iei+yfD1Qpg4tgu/KvXiKUQUdtipBZ2soCzEku6ps47zkdPp/W48yrD+gkmUE6A3n/2a1bx4zCtP
7W+un1n9fHcTOkLf4gokDSVAPz20Tm1NoaYO2WExYt0K5mJMP6GHgrBsZA3VPrdy9Ln7UDn0cand
tkuvBF6fhVIZwrVS0upRXVjApPuvKIz56MzV+NXidrkVXTK/GqHp3HtuM5OAqyXy3/MCPg3iS1BE
URE0tjk95ZEF4l804Z9JKfuNkO0M/CmVwICbch1BHidCl5fIPzFpL7uqmAWIg96DqcAYwW6xA44H
yjnJoFdwVhqEe/ZU5ao/KrJkMXH6LH4N9RA5O7MdxQdkVTE9mqvSvakq6fAbu+5i+/NQ6O8VmeLH
otZNz5F4Xt40qxvUylqRGAixH0AlaPgOYXWc4Kz7o8+TL0NsfmWS6qfrG+Cv1NvpqSe0hH2pS60E
ujqrBSpdhXinaqqDalPC8lG7L2+mrFbLfZW2FA+bWLOLQMeSTOxNpRiw81TENO8KvWutoJ31ukEb
xMk/Yc9X6L49dnb4bNeDfRzDiZCN451iq4pDyecEq2UkESfUeyjC2MAaXBw9PySxXXePxuwt9Fan
stm1juUsH/syNpJnPTbmB6Uw4RlNcdK9ZEIBUsk7mb0lKJD9h/yf9cXC4TDZJWhkzXeZnlc/Fnrk
/S6OOrqGjtvRbFKHOEcFN42Kp0SZup9iGSI2dWnSfFRTrfs0d6aZHwuW+KOd840OnpaJ9pZ6mPOF
BGQc7ix8IsegBxPyrR8HyvpOOiaPnok5LCGCKP40cazS3OKRrDj1aIW1Neeb1m2oHAX+i2gjjUuc
7kon78sgr/FDDIgshq/VpE1QxA3sw261xu5jfMVzI6D94uWfu6Ups+OIF6fkkXEX7jZ2wNkzCnED
gyIb0xsemvWzHRtmYi+Dmx9Me3COY2eYPj92V9UW7QynEfcw3LuNY/kXFnK262gsgK6h7UWueHos
G7EYbgeK/mCkeoyxV6QbZBmq2fqhXePvOEy1g/rJkN9YM0fY1ybb+lzi3Fkc9diejKDGq/h7l+dd
9TAYjS6eJvkJgG4R6pOVDaX1GI561gS8B8Q7xoxFka9naGYeuEYHQmo1LMpnb4i6Ry/O5hGVMSSZ
Ac/aCtXdSHH+65pc+SC8xv5t2KIq3x0tWQ6hC0+8JAPDNzhdgWkQhlMgEHKwprK4m5cpQ2OBkjbK
Bd6RSmO0kSnLc7xacapVAEgkGZ9a4yp5Hca8GYaqzg66iGPtURASt49eni/H69tpnZFzhxGtUDNn
MGpSaxlGS4vGpeBpQPxZ82BzNeUhV5v2eW4QjXj3UBK9LmEjEhq7VlvEfZN6oTXlhxay69FaQox6
W9v9QFFI2cB//tVQWS0fR0RWlWhC0BRfLV+oR7Mj3CQ5dKKxxEEhHR98BZjmTQQOwHsah8n9L9Ta
8La3+vn31PNg932Ha7Cb9jaJXZ5UkkVvzaqfLXZ641V2nT+FqbugeGt1xgeIqD2xUg88bsfGaeK7
roMVsGsUDf8Re7D+DLrXN76rwbbeUWPq32rLFNIhd6HhM9Oj7gLVapvPWPIYNlb1FGYfwtZOtoR7
z0NTpJ7tv41aIJw0BU+3bq2UOIRWHaug4uoRDKPXe6+hoyj3St6QlCvuMFob3/pMeIPCoexBIj1I
q4wWndx3/zzkicg1tR3H4pAqmef5bWfpxzZtrXvRK+qdkbXWDcJomE1Edv+fqUTzHDRu0kAQKqwb
L9cQjHWy8rEpFr2HYW2T/3kix8tVU/vC11sj2gitziMrblQkhwF5SlbWGs/EvUUwBSxPwsLUw6IJ
YEst+Eer07OgUfGpzSez2Tjl56cPfRdkKqVAJn+tI4iwcjPBE9McRgSzUnQMLOtz4eTAxKpNoTQZ
Gp4eCUgN6FMCD3O5xNfSDeag5tZQtuVhWSpvj27a3sMWQLiptR9m4T2ViAOgg2So39557OkOMzOI
dRaSnLQGTncCpOo6q6axPuCr+pmaQ0rbwczMwzwY9cfrQ53tdIaiD2w5uPLAO16LDigu0uo04arD
Es/Zf4ZA7owCk/gJIICKjRMtGyntWSkXqBdCHzTBpP43yh+rV8HkinabFo4gZksAPkPRWjsnm7S3
qq3Ho7A0fKHjuOPPeUDu6IkWOG4p7sZtd+lnoB2IIAdlVcAYayCSyIeqd0TcHLBgVn4hsYrqj6vY
+xmNh5G62Wjem2WqGME0u7nfq0CkZreoNs78+erTiiQgAQ+ITAIl5dWHphulomvbH9Rcmx/7xlt2
LJ57q+URlB1VVUACXv/eZ1ua7Uzu7sG444Vkc5+OqA2Ye4dJ0h7CrFxucp1iJ57f6RGJyeXR8sS0
K/piCegfbnGSzg4uIyPYIeE/xOBAkk9HHpDPapaqaw+J3WcolTH2XWkR3BIQpeHGNM+uJjkYtCTO
DhuOUu/pYJxZZa4Xuz24rWH8AHig3bStWu5qUx93XlO0t9MwbxkLX5wh6E74VqBuiPxOB20Ggx6+
mXcHlwRqh4NpvEdlQ7/Jq6x77y3I/HieoLBD2EBeYgUYKLKFnFv32oOhxrbf98MPPemHL2brRO/s
bTnSjcD5K6iBrjy37umkcM7Gf3HUCSoR7Lubx6l7SXv1J7wdtwO5R+Lx3g0KYEm+gty49NPWHGar
nxSnmzt6OsqY/3LCLA4cOD82HnQ0p319Ekaza2h275TZcl+vD35+HpFA9eBbEQRJGTgZYv7zBMdp
63WgEAlZtdw9wtAuuZZ078FRRYgP8/J/GI5TD1Xbk2iwNSqGekUzDYiKHpZ2MR/NpZ39qaaxZkVO
9m1EeXd/fXrnp4KqHfsTYNzfEHa1a2SEN8SVzfRa2Dd2b093atGHu7rvK19rNeW+mFB8fv+g6JFI
dAsoBfTmTtdUEH5MQBF5N/vZPsyF5x5HfZj2Hh2JQ2uW+YNdDdHGTM+PIqw1thANS7QIrDVFr3Jm
z63MNgcrpGfPSuU6yOt1886jnfJ/mB82CKR6NgU0UHan84saRx/JlvPDOGkDdEOysDAX9qOIhfuz
yDH3cYgfN07JGWIALB8YBbJZWsC06ddILrBBzqIsVo7+0Vi+RCn2uMdF0A8BGqXfWosx7boxDmll
mFP+mORp71fCs366+CoHi5uqP65/5fN3BVwbJRZdNrhA061ud+BdUYGeVX7whFp+KOZQwU2JTACg
e7EXbhvvndbAoqps3Hd/ahYevQMEBuXG9labOiZFceeuhT1TZdnb0FJHsfSyv00Stw6uT/KMY4U7
Nx8ZrBLsyL/76vRbW51GKKIVziHtHO+GNMh5oou0fDCTVrnJB8tofLQd8L1LcdfDzRrGU6blb3mh
bsFqzm4qfgl7AAciylrSnPT0lziZ5lTCGhxw48CD8JX8ROM9eZnbCN9OYVobLYKzzwtfW/pIIWcC
fhDozelweVoYY2TY0wFqQP0R4MhD6YE3UNq6uq/pbn4wy7752Tv6e51nAfBKoCScISn5BUngdGAW
uzfTdFEPdV9adPvJf8yk6Z6dLPqRYXW2cZjPlxWeD6AKAhV8QDhip8MlM1ItZVpph66tRr/0cv0Y
NoIG1Uhpdegr5de7dxRpJmsLHp8mD4JcqwG9Qp1tBV9XlTLMB9Mb0+c+spNjGRMF+4jw1ai22KTH
aSa+plahEqYmzh4LsfnL9Z9yJp7JUksbENr/f1OP9UVdCn4mLdQFro9Q5+cobdrWHyZeCZofQxTd
lOBXuw9qlWpfoY2AlfNGKx53ZF+d6ddV4R5aLHWqBxqFCGn1ubG86WjdhPs6NLQFoQ51tKBnJzWA
7BlGjt8Wtd2hV6XHIuCyyhO/iOBybdyV53uXbo4kObHI5BtrTY184tdYqPAdSpDnM+Aqx/mM3E/5
ITHRaKDBlu6TUq13uT1tAVdkvPBvAukRO9EttLGI5lpEGuL063ZgCXptpjecjQas5NK171JU6zZg
FOtnXY6CeQDhCrIhRJ6rPTRFim42sbqgpa4vv1In+V5Mdv7UJZ7ySGeINm7cbNnlnD1A/zsoPQdo
UlDI1j4Jo2tCThjMJYiI5muahoMBWtStd5MZ6Z+0Jk72eQU5MgC7lryWnef6izcXT2ZRNscGC9Kb
69v34iIQQhF/8wZDlj9dauTVshjJTxUERcG963RQImLWawZB4ZY3oRiMYw28ZWNznREbWQdq5TDB
iVnJaNfKXZYIGzqynXSdm1Q/NIR3VJrM+1SYZfQ7rQFzpJVb7tpBnY6wgAvK8HV0m+tkmTZtoSdA
afXBC8EVm04hbrRwADwmuvzrFBWTH+VuvPFensux84thJksRZ6A3Z5IYaYnGTNoCK2zMznmwDdrk
EWKbedAoEfQTu3FgZuSe6ittPB4aM7N3FvCPPW7syidAngQ4XbpVfjxjKsh1lNBHkH5cQVyIp99P
U0pq8hFSulbXjd/1vB16YAKD9zYupXtXJqGi7tpFwz0rVnoqimaiN4ovPaRvJ6qh9D9J10t/URX1
WcmL7K2yE+MDFcJk8AsLIMjh+n5bR5jy93K0yfVIoqXY0unvHQABFR0KRCD9kvbDSCPmDjHYYtfb
9lYwe1as+DsWXC2cGiRPYS0yPuY2UVsOaCRB+eCNl195URRgWVE+9D/rSDV9QFsp27tK9rPitIel
t6uN2OfSfEk3JYBJhhxrSo0dtVxcnTkFpbH8josYeEuoeZ+QtjKnrTMlg5fVtSkDLGpf8imCLnC6
tg2pM0Rork1j6emv/ZUzp65wAz4hSxATI7u2y8y55bTpRwEk2M+maa79ygjHl+ufWX7G9U/hS0um
HAi8s4Bg8ITgINdLIOjEYFTVLbsoNYs7VW1nBEaWLbmYv8yzswFpX5BpQ5OAm3k6dwXZ7pDxlgCt
yvpWH0F8P1nl1NJwgx3a+24bAj3MlZZYHxei1A4iwPU/ehzaG9+0xszYZ0baaAEh+PxzSJWIV7WP
h8l3jEU5Ttw0yrFvzOa7Vo3mS5RPgv0SVd2tZXfWuHErX1o+wITsWyqZXMureCqaW8/Ky4maXiuw
jEkz5TmKhMKFg6LHkoVbhnEXXgFK0lJwT771QKpPV8+ecmS8y3IObPxLAi2Ps70yOYJWZC1wOFO+
9VGabszx7GRQgCEyxWoAXSOKxKtHvl4iwGKKWeyi3nTvh0Va6LhZdOOV+pZ84dn05FCyKmzRpiH1
W02vjpZxCRWXofRWedDdaTwmRTHDZrPsXeqV9n4p2+69Mph/B2UwKmmaJA+drmnoJmT1mVfs6CTX
P4CQxLu2UYsHNxrKjUvmLF5iKPxdJQQVFD6f8XSoJmX7T2pT7pzSLr+mEE4COwEpt3XBXBxHat/L
Mg+o4tVjU01Dqw/8/J0Iw+WOagiFF4+F3WVLEn4y0F1DdUWvvtuDGJ5jFNFvjRYR4MIWRr8PO8f6
RURsHjI02zdW4OzAIBINVQqcNaUEXulVGNPo9aiHZVZSPjS8V/K/aQ8ZZ4b/OXvHoSy0jXr8hc0L
uhiXIUC/NBrXzKMB40Y7Kenk16XjHIBCAATxOrT8Fm/r416aGpv27/Q4outbHXuXGdQC5yTsO6Dy
KUDONsKUuCvb/FjN+FRev7ovTY1UXUqCwG8Hen+6mSCTZbkFs2LX05h8jUWcQ6ap6vvecbcqv/Ia
O7m0+WoINjAnGAA0hVfZuEvHXjUXMIGI3szJbkxrsU/DCYeyMTYe2niqnvQea4JDrVjpXs26bnd9
rvLgr38A0+TKo3kIumZ1MZSdGjphIdARcerpEfyV8lw0or7JqnB8Wma8CEdVyWIagpM4XB/6PHJj
8lRgpMyzBCCt2Q+ktWWn2TBZx7Qry71t9ulwhFGiNxBHjfCmxqlgvqMoQWs3xsPQOYamGMXNAibX
/JMtRX1wNAV9o3rJzc/1TG3Wbxcl/h5hqorSEqSgjRv7wjV68otXnysShRI1pPk7U/HaVwdvolvY
bylcWBPEjljc18HclL+9NCidJg4a2QKbUh6Pf2rLtpNOKQlwuRu8MPkzN02Y+VqGCo9ox2dwd/0h
AsKw3/g4MlRabwy2JY1lLlWIPKv7BIkHqoKKKHdxjQHGt8TLQ4PQIAqL44K3WXYMU0CXu6oZzNs8
brPv7WKhagnzfZo+LE3YlS8udLXX6z/r0nZlDQhvZPIE3eB0Lco8BXGKz9xuGIVzMN1y2ruDSriT
GfpL5hYl0PXaFAe3yquN7XrpFgIeQXiAojOv9erq19JEpXaSV7vIMTrEEFUEZ1h9682l/v08a/WP
d0+Vsw+VWQrx8Q1WsWy9EADFwKJ3bVbru9Y10908lGGw5L26F1P8u1SN9GvNxbnx6S9MlD4Ggj9S
kRLJkdX1h9xOkloUY3ci8uxAMztx2+dZv9MVxTxG2mbUfuFNtXm+ZYwARYi/Tr/p6Jh1WIYRCzva
mX7oXauIb5Fe2ZRRkV9otaWRjiDikj1TYAergSqUYkJ3pBcbGhJftsypfRz6sH0Ym3ZEwmZSjrVS
ZUEY00b1x6LvHu2pRwWgiITtU5nA00LT05fr3/nC8QYNIVNC/sGeXn3ndPaiDq5uuTOhATz1epcF
CsCJm6IJ24+g64wHnKc/Xx/z0pITAkAqk80V3rjVki9ZjiFSQmow4gqbR7n96GASv9ErP9tIAILQ
QKfLSH2SQVajJCk1OYVmCytdJAH4yHTXhSWE1alX73pwQxtv2aXxuBXgymDvANJ+9X2dSm91dXBc
vO6VWpYevSMNSvtRdYs6qJNxEyF8dkcyQcnfY08BSgV5dLqMCz0DB+8aBtQVuDZKHju/QHxM0b61
FCXZVYg1PINGqkHYLFVLtT1CwSuGJ6EHnUha6MOAQI5pqTfGXkkycPM5d8zBSvq4OEyem8x+beRO
6M94+YDmw1/wWJZl6/lKhDrp4fquONuJTIdcBLEOOAp4+KyufCOK2qKohIv3miIts4CtIqMDFXFf
zJV+1AotORjWu1XvkI9C2RVOHLsRleY1Vk2l0zWnITgKXnAUjerJjo9ZVxjLDniYt5va2aPiVW1Z
g52dATkssncWwYB0cVztFjGrg5laDGuKwYpv3NQZ46AtpmhLFPPSQCh2UOiTJkNcqKe7pFLIpGtF
eJCUAYebnT1+LEtLvF3/eJc2Px0W1APl/caCno6Cv7Oh5jjuBprudB+10WVX9ngpLGie3XY18lTX
xzsLkumaSQ4+G59eEl3M0/Ea7LHhh6EOLoqMuh867eVDFw+25pd62fy8PtiFncklwtr93Z1nrnUj
HB1MCHn8LHCEj5ox/1mMMfXNKutvvSIXDzmbdyPWu7CgSO9ynaA+R4FxXf2f0TAj07C8oHQHKG1T
bYNOxGkYp7Pk5zLom3j8C7cJ77zsy9J2kLzN0xWdrKxaSoqvwYLGExBxIYKQFz/A/YzUJyvVfZQr
8b5rKMxPjVND4sWDxR6b4Qa1wi3Fj4vTJ8qSP4fbe41JQWIoLHs9DiWIoj+KgchqlAVWETtfCayT
w/UvfBbYsZ1kbOVCt8BEby3o4KhckkvMVaoUoaXfEfQ6T5k3Dg8prN6fi7moN3VruLeJpfVbzs2X
dhcUSNPxpGMHpcrThTe5ZboBofogDRUtsJIqf8DiMt8VomlfpSHkxzEZJ9O/PuO/3ZWTcIQpw+lk
hwFxpgMu741/4vqWSr5APykMiiay5ntUY7L+G0D6gtNUKlNbBrBbZ2QFXC9/cVtA4cE4aN0vZWnr
JGhNxcHcN4VEeXQdpLECfQrdj2Goj02QkIoUxySm7ex7XdTVQeUpOJKztrDw8KeL9Z8YaMaf0qEr
KHPTqsMqfLC95KuJcM++sksbzEMfesV9pkwNLilk3Mpt1CiNcY8s2XBTJGo5+k0rxGc7tGrKhoYb
5hsNqvNmkezNywYJkAz8Vv+C5f9Zo1kNE5wPJnSlmtlGXgNBxT92WIq7GmTtrtUX8R0dGlS3eq+6
1Za09dPKG19zhRYJiulz5Wx8tQvHgl4+jGpiDARIzpA3vYsCSItfXRIW/ZelHm35OKbDfVrmVpBN
VRRtFFrOSgSUmv4fppgQEe7x6TapCyxNRi8lYphaLB0XuqrAubXjLAA++oPSUfJNqxoWJZFIQ7EN
r8KNu/7CpEkFiE6JmqUrkfzzf74CaAKFQl6jB+M8OpBvuqIN0jZXvX1jGv2TggaIeG/t0AC4jhkI
x44uIZCF0yHLYm5o71ZGUKbl8jDiq+BrCPDD6uyX2+sH8Xx2wNap+zII3k+YJ5wOpcd6T8ZBwzFP
R/IdtZgPTp/+TN002eta+l6NKi5UCPLcdSifmwSqq2veRlPdSPg7mNGw2rvTEB9xRS/fZo3q8/WZ
nb/RpFMEqP8LVcXn4nRmM+6cUVnZOr6rjpf5U5n0P/u+sJ0D7SIoPddHO9+ojIYOCo04ngs6y6vR
nDnRRoEuvWtl7r2bWdCQ4SnNiZ8hy3pckthrd12mQOPFXrf8qeejsvVqncdaElaOBiokUA+52NVV
7jWm00fmCPq2atT7JV+MV3ZNvzHTSzsGbVVa2OTnuDaszsOIpnpU5VD10qlEPsqeQ2OXYQW4x+N+
+bx43LrXl/YMPyQ3jdQ8QDwcMAWwgNO1VZsaWatEQO6pPLc8aBM2gF3fundW3IKhobinBLmdiaAW
Q/0lpO2AFEIRfovyWv9w/bdc2lQQBlFVoXNGUrfav+3cDfU0wsHq7Ng9NKWIb5LOVo8GtL2Ndb4w
FH7MMlOHP82Cr2LMaTYMxYEiEoSplj+bqftKihw+tNH06fqczlvb8BC40qm2oIdAp3R1yXqmng5p
2piBMzXFRwpf1aeQAKgKcuFWjW8VZTLdZHXUTv6UNE7vRy2EIl9fXDejfVOXNnbo8GADrYY+//5j
zNOHeogEnes0+E4/vqsrapsPQMpzl9pM0Fd9eIMohBiRdNDL3cZSyCNyGpbITUaWABzClkjI09FS
C7GSru2NQKiCTeCXldYvfuJqS/zRzaBuYKQTNd+m3KMOj9LP+J9waQouJv9doJpjGW1tfvmZ17+I
zy+FoOEY8nVOf5F8elTRpGoAPSvHjHI0fmNXIg41Jn2/OnjKLSwHYaJy1ZGJaNAJD/PStRsLc+F6
A1XPjU3eA+JgracSF4sUh4zQAarCad96s76bUWz4PZFG3i5FldZ+5ClJTNgx5N9okW49iWeiRlwC
MhICTQdwE773apMmaG8qoSPUICzy8U41u/Q+T9Xms9VF8x3VyeYlElMZxPVCCJgrkf59UNXyJp+S
4VhgofYK4qb8PpZqfmeVVvrf9Y1z4eqVhgNIAlMcZYFWV69rIlEqykwN7Gpp9gZK4aiENPaWW+E5
pkHqcoIWIdeFHgkl4HQ3zJhe13NUqUFV6zZaeyOIhaaDY+FHU1XDJjWnTxWZGw6pEDme0wXCHSKt
0UZoeuENoDsE30qqhco67enPGG1zcJykUQnGRPxJz5L6i6knyRvUZft+Ake6cQpkFLI6BFAvpEYU
rw7P7Op11dC38Sq3Jz9BYeC5cJ1o34+5uNO9sbrtjAb8FE3H2+vf9OKWg1DG6QNDibaP/FX/RH4j
s6kWMqbA5sX7IZtSd9WYz58aMxE3U4KRNcTdMPxj23PzVUgVKyD2HsgB8nP1yYwmvKa7CL+yJXO7
l1GU/VbR7+K6UHyjFmFLwIDclv/8wnKh98PToQULlh+3eosep4GX7B2sNTT64FzXL465NBub/dLX
ZwfSiwK+zU252uy4qPRjVggtGPQyygKnnpMXAp7MQF3STupAHwakYq5/jEsHDDigZG/YJB9/22n/
zFRpHbUy61nDodRcXpUufjPMbPx2fZALTy5x8P8fZHXHZJg/VBOdqGBuYDXt4JgtCPB5USEQseym
/8sygl61qXrIRuvqEIVLw8tfDFqAQqyBc72l9+OeQzAH5ljT8GrjLX18+fvXx0hKkTkWMRABopz/
v4u4mJpSVAkhcaKL26qfs7spa61DX1farVEVv6l7VHcF4Oub9y8sFAoYRVQ5QCmsBva6dMmcFu0C
4LqQMnHURl+0GZ7gtLUbG+XiHDkMPFIEpzA2TueYAltQbK7/oPWiqfmmCS0cH6a01B5o9RYGclWo
PR0iY1DMQNemaMuv69Ie4lBwYXAqwX2s9lBaJvkYu2SsOqJU2N4hidCoS/GhRhBlf31VLwVuzBDg
A/ASXoS1ol1FI6uMa+ziF9uepnt7wM72GWG1MQoQRmCR69AEU1yoWaM8Dslodvcin3XlQ94h7eF3
ldY4B6eL+7dY5VLbiBkuXROo9tI/pbtN6r66JkIbi9kIlc5Aj2B3VVqCn8cStw+Jm/+GfbZsJM2X
7kLJtEKUB39WBKxPP3zXAwCxJmpY6FJDOxTG21DQRw/7PD+6Y+3sQjPuNvb1pdSEIiHNDz4Cieba
zKtwrMQYNK4lbEH74oubTZgpNV497fXMzmkIi7Kmc7kovd8nhWLcjW024gwYgxf0SZXjcmtPXLgo
yURBO5LSk/6uyVjAALSSnacGsYKH6FGNLK07gDOus69kGkuJqR65za6rjGU8xlECH43QPmV5sOP6
mmpCxwhTB6jsqxNGPCDPtWhr4176jXLHSg8VeDhrGmmnK4J0uVWp49UaNZtQP+S5Ox+uH48LJ5H/
O5KkiA44ADxWG4J+Zz+Eg6VTtLb126lcrDfR9y9qWivH947EpcoOkH15fJrWz7DnhU3TRZUNj38U
xyRyUeSgUv4jrYfi9fpQ57ucoWhP8RnliOt3MC6SyGiN1g6EoyJunCg4bXLdIMwGA2BWtPEwWfO0
sZIXBwWnJ7t9wNnWIgf1YjpwFns74EnqKGDYVOKpAbgHD6Hph0SY061Xq/rGTX5+f8i2h85VQI0N
fLP8Vf+8VhjTJ4ZeOzZFaeigvL9oo0yqdUR4RxydsthCWl0IruGF0oKXcD08pdesbpSkxj6jwBM0
87x8jkVF9xvoVf4K/bfdA+UNHzXE9/ZpoxuP4eTMn9py3noqz6w9JJKPgri0zZFVwHWiE+M9OiIX
ZxNdVZqToXslVaSidMJqsoJojRO73hl3Ue9M37sy1p/zRSptWSEEH19P7fqPWtrud6tIqw6d8LH+
gpIBmpexNc2l3w7K9Luu3do7eLnp3iWm1Rh3cD2Uz9c36nnGyDQombKcQFjP+tFaPJudgQ5W4Gj1
qB5toSW4zpp6SVE+7jEBmsHKHHqusGyf9UZSBthuauZGDH9+01A4oPlIaQMlZTRVTvdQo9utGhqQ
9/S0gdFopclLi/zGxk49v2lkZgzFXELZKFSsRllstAeUxTUDdRq18mM9VLmyMydj+lktJNQbj87F
0aiCkXZJ0Za1z24V1fhE254ZGFVfGXfC1szicdGRJQocu0Uy8PqHvDQcRSi0B1BUlSJwp0u4qDgG
qjPmHkuXuN9tNy32fRgnX0u9TjfW8cLXAjQBzcKFOc09uip5ddi9Sc8Jhyy6iX9pyOq9VVGyESdc
uFYYhJVDt53kxVhdK0CBXTCODLKolWLgkFBmB4p6MUybqVnsW4G4w4aJx6Wb5WTMVVDo6cBB3KFw
MM2AzDSpWCWhHTQdOrjvH6lsRq/LrLlpgPnGdEynWL0f2mn88u4PefIj5In95z61wmYxh5kTOaMb
uXck3ntM4ubFBcDx/i1KRxOiDIh8tswaGwKSrxXUFN0AIgmdk4FFv1OWmgtKmZat4sCFIAwkD3Uh
GfLIBHG1uhVtw8rLKzfQlCE3jlWcGx9Mq12Mo6eJOtt5iY7Kq91ly3jjNGPzFs0YgeIIE4234F1D
sdG0unBiAJuDDyY9BlthrnYY7oFmQ4+abZy19m/ImOIHCfw0+Cn2nFuJ8aXBOCtk4YBpqZGsBhto
4RdwHBgsRzqmiWr3E/FDc6O7c79BZ700FF54DENiyuO0WmczSpJ00FIn0GZH0XZIDbijX8dNNO/i
Qve+Xt+uf2tZp9kqkBiajdS5yFgBkZzuV1FS73A9Dqob6WZLUjz2XYAde5/4ep7rr8mSzFShbS51
H4ZLcRwagwpMAUAy74b4xYtN/Xj9N11aAbwZiSYhE0C7knfLP0doQcEwihHkDRTV7D+LqBmCip46
rGlry8j00l2IshRLzZY2vTV7yUXSP8kphQZJOjbfU6rsdxUyZ/HG7S4XcbXIFP9ll5U8EqzrapFD
Z8ZhsgAgE1uW0P18cdTfSO+iRNQphuE3ilC/p6LeUhq5EB0gLQh6gURNltZWj4pZGrMgGHCDsTLd
AiWHuD7ERJfmAd+6JfLn2RbLXler6FPXTHnl52PnaBvPzaVQizvDg0AHVVrypE8/p+e6ogqN2gtC
1+vcu3lQtGXXOEB5fdBrysdYESIJJtuJVCSTKn5X6WoYUEOLHZ7UcVn+m/O8/AYElgXsba1KArN3
nMjPnNloA1dtUWN15rS6Vep4BL1iVKnnu93Ype8/mhZhq9TFkaaV6y5J0UWNrvXguSpvxrLJG7GI
yNXld0u4+/beM4DjCCOB3KDTSVR1umjtaEzlEHa4z6tu9+AkSMOgZ5jvcYcrNjbn+VPNUC6XGlx2
FFXWGYDWOVk1R028s4a+Pma2VFV2jeKYzU3+AmBjCwtzfryh5cqQm6Ip2O81Dkchs/IAxipBFcJj
74q821VWZT24fboFeDofSlpjSsNZMkakNuTx/+cmqZekyNsO9oZi6AVl44zHn0rVk1F13rv3BkNR
EIArL7OpNVjNmwYX07KJHmkJuqWp+t5PF6wfWtcoD+/dG1IIQAqWuOB64D6dziocjBoNEbxz7dAO
DznFjwAdO3WvV4iOXR/qfG8gNvc3BYaORE/EOB0q7eE7pnGmBLqeI3aXeta8T5RwBr3kPAvV/PPO
4XhqZOmUi5LSCqiw0+HqeQSc2kOs6FR9Jt0ehfeAyKT5rZo69wntuWZjwLMNIgcEziiBNhIusb4h
gYOOc2l0QcadfGOa3SdNUeg2J+3WNXi2knIkpH45YtAdQIP+D2fntSu3ka3hJyLAHG7JTjtoS9rK
viFkS2bOZDE8/flKAxyo2UQTskcXg/FA1VWssMIfrqdmxnndNCMjheB0L3XjiSCJwslvcmxzhhQp
w/tLeRuvyQEBKkt5JApUa1DPHMN1dxrWsiz00B9iNf4yEUM+GqagedJOToLRsbn8hTx6+oStrvKi
uFF6EVkz7DkbbK0y4taycscjC0v0eu6Ip7UCWCVxxdg2b/OwwIoQZhfml0O6R9DdHItwUGpsybVe
HQ7BM5wt0CeCuoiQbmhhLD52FUGLbyjZ9Hp/kW/eddaYq0WCNHjUKSVcT2xSECldbAZDyXb5lmRD
9rUZeu99FSdZfxhtUOmIG2ret/vD3kQtcljpS8GYVMLWn9Z0Ov5my+yDYgqBcvdZeFKGSj3dH+Um
epCj/A9AiA4U5d7ryRnJ4OCQzSip14+HcEyREHCF5dczMuNupGXPYZ8nzzgvDHhLI1f9X4YnXiBq
oCSxTveVaFLCsEKDo0er9VxOVu1nYjaOxtL3D4vTL4+9ZfRnVEEUv1HMcOf83H5aMmNODckVbEdq
gdezb8epSXsTjHqmLcu3SeSuJFdm6AdPXt34ReiMGJBUzp4k9O3+pZrPHyoqMgZec3JK167w+I3H
gD43cS/K6e86u32Lr5K6F/rfbiOsAjiVBtBHGWaspjgryI+kXSwkary1jqPqKu+0BMSzH+Of8E1t
bRRmdEf5a1rS8i0KAvqjl6TxU1chAVFrQnkm+XQ/lGq498JtLT7gJ0J/SpLo+qwO8YA4r5E54RBY
aZikfocSv99Cu8DuTe1gCiJxi9XFYu1EQrc7nsMMCkoGqdwga7vFHpKJYwK9CTwvKxq/WlzcfMku
u2+UbKHTQiFKz4aoxV/xQpyKkcUCMOT+tr99J/gNJCQaFyZJ2brpvxRd7UxOI4K4Es0Z1xPxkkR9
/VnP7fgjcIM938et/cYFBvwIlxui2tUmWJy40rENGoIRGXzcvMjk8Z4bArOr7Z0jtTEUM7LY2YAZ
VGCD10dqoF7htDl/d85zHDQxaiIhyq2H0ivbnVXcHIo2KEbW9FuIbK+HUtK+tBtTBS3kxZheSVBD
4Wnlk60Pu4DAzbG4pmy6SZJlulpBXUhPwtoYAqXQtfZpssbau1QZfC/VK+fPf7w96EBq0BMl+JDM
9HpicYyMjPAYrG7oQoSx+ZIa0vQtHp3ioM1j9sfUErYh+QdiD5R9HNDk1wPyCiQGfIAhcOYcum7I
DajV3AT3p7Vx4OWGRzkSeDx0/tUoZpspVj81QzCTkE9oFKDu7tdxk13myfE+Jnaro1UTUla7P+7G
FQidhSKl1AkmEHSvZwfGy0ZUq+WigWGPr19SJWcaauoeq39rj3DFUq/iUgNtuEpE1EFS5Vx84oHR
DMeu66tzMRo4CUEcOtyf0uZQ8m+T0tzEf6uhsjoPUcZnhxg13olESdojHrn/mEPp7uCTbguu7A0P
uBj0HE4aAfv16imAuSXxgMvC7Roke7rqR1Uu7iFvsHCuFsV+NntsncWo/Z0myfIFXMJe+2rrAxKk
cCakbf3NlU1Fyuo9jZciTg2sqOxlOXWuSHfWdONhAEkty5+SzAhQ9nqigJKKCq1REbjYV/IMjOGD
sObiaFTu8KZvvA68XG8HHhWzc2N4ez3+rU+KHTgEdgqdFNNXu9SoWyO2RCmA5ifpaVKyBscOWwSN
PfXHP989hLS0BWTswfe9nilyAIpblPgqj2WKwURDnUNgbRRMZvPHGghy98iyEPOS99lqo0Y9DhuN
SnGPimf3tyq6+pMXp8VD7IpwZ6duLCC7A/YPlVtKfWu5/wJ7CbwraxGEZCEHs4gRBZuc0S9GeI73
F3Dj/QaxB0mOOclHfLVVRjUUWpzjaaUuvACJ3gtqWw0GqW4HjiuoM9q490e8LeGSU0GPA66FbDLV
abl7f6tytIWVowbOu1qmgIr8Il8q6x1OGaN2RE+r+cfuzaQPZmcoLR9Om/O+wXm1PADrdt5OsEOj
Y2SX2vB952dtLbpGq+6XFihsz9XPSicrUtC847kvp+akwLxuTkM/goni0qh/2lZWtgF1oFj/jJgX
HNo+TkbetbJ+VjSzg3uX0mh4nizs3YwpL9QPvYFR0U5QsnG0JaaUsqyJ9gFKddeLpxXhZKlJiquJ
h2qSXaZpQGXWPHpN9jZpgDvyWGkXMTfDCdCoufP+bK0RGotSkRk3+BsB2sqxyMttwXMeJ5iXeJby
lETa3xD/tT+tT7FJEPKlEUqZH7Gj1WlLvTzCZB38dI2GwS+G78Es+ziwFsxP7n/5jcdc4khZVrxN
aEuvhjKIuWKcdggp42Z+qulcEMy2SJVjVxehBDZDgWlasTOq/FuvauzQ9UmbeGJ59sgcVpGRk6CG
r5eYhBsR22jUp/ybbVXl2/tz29gujIINNoEs78E6XAYmoKXCNEWgAVk/FEuvP6FMYXz30tQ5Kb0Z
n5yqtw+JF+l+pXbm6/3hf8n6r2epYTPKWQeQSnH/ersmAsebYsywQhcwUS56GNa0qOcwnP2w0+BS
hs2QhkcHOVDzGMZVP/n0fbqfqTnN/+bWoP7VlHFzrsACnEQYxg+j6RSfOiVL7GOUjSaq3WOMtVKC
4AZVopHLFAXKzq5PMzWx5OJa+Zg/OpZSHiHEetXO/LSbr0ggAUtbBYpP2ZY06Hp+Gaib3iY+Ak7k
fU5qcfZCrPpEJpNS+IWnzC0Aa8xz7VtFhzONvPCoWH8tEvs99fkHbCnf319yeQFcrbjcUdgeU0Dm
7QCOe/2LpjBrNBgiXKB5n37OSF0+Vo4xYbXu6cD63OKgJF34ySly63R/5Jun5NfI8KwJayBzrdm6
tQMkKOcFCaLZk9RuJNXNrqeljo3kUQxZ93B/vJvL6NfZoT/FWBJpsTq3BfWrOp4tfEzcsDtPk95c
hIkkS+/q0068vzWUBnKOI+QSfK9RY2S5aefR3wi0CZegMB/LsylhwPjE7dEpt74fABkpp0XrhgD8
+vsNpW51SSF6gtQ2rILM6c3vRaaFX3qRdwcgq9VDnabTyzCjc35/QTeHliYtxDiYkKx7qwgZVKlq
jnxAFGWOaYPxswuR84w2WvQ8aUkUFEjY+x2UzvP9kbfWF3QT6FjKv8x7FYVkyGNaVtdTu6uXRfoZ
LIEz2uMxzNs9jaWtXQojj64HJxYcv/wpv0UfmdFaqeXNPQDUDptNz5gPk5csfmFZ+WGBPrTT998c
j9ouXDX0MPgv1+NRkuQj0w8IsKBApSYts2Nj4vmFGmn3bNt9vPMRN8cjNWQtoVBzJV2PR+iVTuOS
SN5VNr72Q+MdOq2rHlo7GoIM39OdkODGNA8sJWAuVMMhAZPYrBdUV6qGunghXVHrBPFlhc7wKVaE
pQXG4Fhvi9Qu3IPhOQNPj6dEbyt4OuM7NR4W1j+Nx9EvO6N0fTcb3IkG21x84V/qHzKzt/44NZE/
FmT9L2w9ifFqdUhCJ82NOcgZL/7Rm9z0JUxIn8lw86/39/RtuslYYDLJ1CURg5799ZeIsMwtllqh
hYL10VfObP01Mxfz4gyz9nfflrnna0WbPHEL2K+m4i4/NbUd/liVQv4Kgj5wd3wihECvf0U4p+ac
esxYzcPlMOhu+n0uez32a1fNP9+f8tbeo0GKwI1s4gPSuB4rjgx8l0RLDXwwhrc8Rf3gh2jC0HZG
r/LQJ/Wexuft+8viEI7S4pbo+nUUhfMmcMi24bbEpuSjly3a+zgOd4KozUFkuQwMNaHaurRPr3RZ
RgfDLCiH0ycrU+w32ST0y/3F27oDYQb8/yir7aJp8NFUt+pxQE2KQ5zoXhB7eYp5V2of7w+19Z24
Iahg0beUoPDr7+QOhXCKXkYtuG0+E0eo7yuC8K81UVzlKzO3rn9/xK3JUQmAqEvegv7RanKgVqdS
wZs70LCSCEJ4H+dkcKk7tuke/elGfF1eSNCzCPVAI5HYrma3OFzlk8ELilIrftNW3xnvdUo59smL
k/aDMtZ9ClqpmaQ2Wz8nR+KZyPGttuw/ARabHd82Ky0PYmeMrAcuiwm5H10XsV/lNZILCQ5D79K4
6ynD5Xr2kI6DYvrCKNIfowl43xd92Ok7n2xzAaUCOhEFpNd1Ra7jm9iVhRC35yx6AB7fASeYqWeP
LvPh/rfa2h2UaqngoMksixDXu8PBm8kpLSLIcsrmYysK62/qYlkw2pZyQHx9L6XdmhpnF4gAG0P2
fq/HQ23dSLRwker11DRLBaJt76DBbJrhf9mG8COh40tWM7XA66G0KDepNdLZdfIwgRY6Ns/pPBt+
15XJTgK7EUxJAALcRHB4FI7krH+LM4Sl2MKc4yEYYBX9DHW0e/3anEVgI8X1iOFncRxrJOVGa2j2
+MEbK0qSDirPoElyi2ZtOzdLqrqkSICrt283Vn/JlMX0HW3MTvc3y+ZQyA9J/i89qDXH1dHm1mhK
Qoskif4VfWWc9HoQdKHGdGck+W1WiQ3UQhQpaHjB91xXFess7pdU5TlFxLU6pkVan0yrVo9/Ph+J
YqR6yvt1k1Rw9XrowDGf3hIIPcdNO35ten0UJJd1/vd/GYyHEnY5wp9rebHZ61Tcj4nVbGCLgTKM
3WMO3eIFDQXt0/2hboocFtAKNMWQAgc9hYrl9XacQCnaKZqFgeYl4UHXK+9sLGI4ZRlGEpJmTkV6
11pn4yaRxGcZfVCCIHG6HjTtQRfXA4MCaQmf0c7B5N0Y9dMcalMg9HnYSdO2JkmCRubC3pdZzPV4
eoyLjJPwUJP/NsfRHMZXaDjmhe3klJBE2+ohUcbyzyNuol8OGuhPgpE1bHGZzM6i8salQiSGf6l8
aOpshluRtH6EXvh/2KJSkA6VXJoIVK6uZ5mlSVQlsohfDQjRZc6gXipl/Gdxmr0+wsZ6QjejzwpC
jKLfWgZKNhf6zlE63jnXPMRhrX/JTPyODxWa7cJ31FYBZdvr5g40fuPuJNRifhS/CZ3XFEYu07Bp
ZVQ3tZgvuSmWBNqUV2/wVVmCKbcMrIGsmL5N0exka1vZDOG6tHP4pUS19qls86H02gFMsd321atU
+XyjDou4NJkWXUJbwwypEePbXlCG7gqeKidVi1M69NVBX9r+fYfX6wHnTuWfelbbY6Sk1R6xZONU
cUHxI11g9Dwuq1NVG5MxWBXJMhiY8ahYjf4QGUbol14/P9iRtac5cgvNgogM3JqLl3MMrG51rIzW
xao6pS6gKdTqg06pCJcyvUjciyKG5VWby848DakXPVKerbTDqGQiDcx6bv8VriCSuH+Xbbw5/B7J
p+XEsQry3//2tGpNAvhb5ffE09D5eV1a9Lg0M6jLcjrcH2prrTnaUvIOeDfQqeuhjCGZKbSkVAtU
yPTnpSG1xKrP6M1TbRXxS+oZ+bQzva1Tx1tKpgHSBdDperkBFhd6ZQNu76yRVAqamZFlEyTlannt
AID7A2oIOxPdHFRSBejJ/KLWXU/ULfDEaGERBlnUpV/yUNgBVm/No1sX8MzQazxZypT/eQWPnICL
xSVR5pmQ98BvH9Lt42bIe6uDt2iGvjlC/jQo+Zz1XonP9z/k1p7hlvcQTSdYQT/teihlcfLYajRU
ujDdQEKrSd5Ms/cDl6jo9f5IW1uGuBnfK55cCWe/HkkPl3xsISwFi2bHF6sby2dIIV8Vu4sOXk+S
cH+4zYlJpCLvOxisNSQAe0eSHBKOYBZdFqjo8gQ4jLUHXeN/+w9D0YqRoyH8sgZ5F4495LMWE6hr
bI8p8sYjqfEPvKDq/7AxJAATlBeIKp6f1Rq6oXDmgi7gQJYGdMpLvnWZzfp1Ivtwf1JbZRqAN5Dl
ATJB8Fw3y73E6lJkhDrU0R0U8mpKgwkeS0el1ZLDko3Dae5d5eCYTUz5pOjO2BSaO8nC1p6xNLJj
/oA3XeOWe7dt6CvypGtumQXoyxbf9dpp/YnO1KFprO54f9JbmwZdMg4dy4tXwepaG9UstOGbcYOG
dnc008g72rhz+9qIvOF/GIrQAToFbCSCwetPmZBzaG6fYfiyGOWRotiP2o2a1xrQx84ibkUNsiuK
9jB6IDeygBQX0UEyiMPsPi+CBLbZt3Bsq2cqIAVlqGR58rIykjFFtLOHNlITklcCXFpA7KV1U9ae
Msete0o3sSi0Lyhj1UA73GlnJeVHWSVAjCJdA3+5HK+xDjiEEfLWVG10c1QuQAGSb4lR1ufaHaej
MXYiIHOCE10IlT7FkOwEZZt7RkLv/jf8WuexrcfELjwmWRiQ2mf65e9mT2sDw+ySy/09s3kcILPi
o8EFSsZyvWeKQWu1JuL4J8XkHOI51VAcV4QZRBH9AA1Z8p2l3RyQqRFWwwEFB3Q9oJImw8K0Yeco
UQpMbVYPZqxaQUyIF8xNnfv3J7i5VeVoUj2fW3v1xKMolratYDy04vIXLy7C8yzKLPJ5h6fsGCJl
+pouQ/+6aG6182Dc2qwRzhHJAdukWg8YSn7o315du++zQncjCo30WeaHsUGswl+KJfsM/kHV4a0N
sKrQY4jfjekQS1WBPDvmIg51v+nrxsZPqVE96A5AIv0w87rKn6ZJHf2uwbXyOJud+gULzbH1Fcgf
eyqxW/vQphop0Yuw8tdBw5hb7pK0XChCq8yjHi1TjOanifuJFzVqtxM3bH2p30db3ZQ4oWllqnNT
tooTnewGp2tk8YqvbVIkj7ODcmMP4T1QlTL9U0oyn4nSAAoiZIwOf64/0wgUrhs9KhF6j2cWGVpx
USdDCdx8rk5eV8fv7u/JreuFzwtPjPedB3G1LSLMlopZoX0LZlp5Msw2V30TuxFYbhEWlUFjztl4
GLQh/pzyDf6ZZtOOd6LQrYtUUgW4kkHR32gRZUkcK3bWgsGZF+NTqPfeJ4RU90Bjt6gElpYUT2J6
IQsh63C9tDqfMg2RDw6qKl6yc5Lr6Y+oHfPOVzgGBi7q4ceiLBAlUPEfPiSYX/10MGRMaBu1g0L1
MKKhMk5T8UZBTqY/aDi6zf6oYLLmu22x/FUPdV8ErlEgt5t2Smj5qW2xUXVFK+qXpNM1fIFyGHKH
0e2bP4bpsDekSiQlLBB4UK6v5+c0ddZipjgE01DYb4UbcjZqNTv1vbrz5m4cRp52usXYRVKcXhdU
m6Vxmqym4pI1lumjy2tdCLNCJCcASt/fn1v3lqyvEKFRlybzW23QpBiJaFyqAl6YpmXg1PWM90eU
138lqa68p82aOn6U5oX34FhTajz0rTl8rCC0vfQ1vGHftKKx8BPLJoWC0ae9cSmVYTOs1kPy3Hbt
+L6bWdRTHSEstxM7y9O6erxlfAACWrbiIDFcf5IFyPDcpZSD88xMjrUyz5e8t79rYeJ9SkMkdzjX
xS66byt1Rx6Vkp9s60tQyPWwtZPbTRKTgbdGbr4o3WgdaILEhV9ROxkChLdofrajyAI3a8ajmBWc
BVq3OnLW9X/vf8CNvUJ2qVPPoTrHP/Lw//bugH3vF2fxmgD9auPvJBb6UWvQ4wk6MWd7L+zGeiPU
CZiPFx09ujXwyFWoRGiu4IUNG/zVst4IRCeiE+kfCom5XvxlWBTI/3iGDEohnIuFcHDda21xUuZD
LzS4xiY/VMOgP5iDqgae1v+HfhDKklRV5SOOXoWMaH5bzEYVi96hlIZakiiObk1nVeSTfgwN6iL3
Z7W1lPJ4A1cGk3IDfEXQdbIK7Jyo2KbKCSgMLFEITWe7Bj5cJ1785CCitRORbWwWcFUSvSxzaeiO
1/NbRteO9LEhIhtQUse3uj+ZvQM8IOn29Lo2hyLs4x+eBd6d66HyUU0skSDgHRd6fI680jj3Xo0Z
81Dugf62kk26rnBXoMpAUlhD0BMk4gEDUIYoE04apndqQJMoPk76XBxsRNoO1lD1xzSpp4Pn0ThX
x6zbWdpbCUsp2UJhAg8aKcWztgY0nVqtRVhRoZiLrjlV0oyWokX0aWlrp/edzOWarDNsUS9uJ+A9
Tmpd137R97kb2IsTPTnaREOQCqD9MJat5R3adJo/3d92GzE5JumEp7RzKQOvQdAibqqcOLYN3Hgq
afrEy9EYjE9dq+WPoWftqZdu7AIYdAhZUFgnOFgDTit1BsdiU4sCsJO/rTFggoEZRs81ap97L5nc
vKvHQFLmkBeQFnNIPV7vOKI+ERoTJYe6mUL7aMwOXlIIx4vAEk15mUr07X0tDMczxh7KOZ2HqPBt
xVJOf7zEUOpksAAjQmrHXv+O2o6RB8axK1DFHCOPXYOy1pP5aHlD+1SVTfT5/nibayxZ4GSqiJWt
ETG1StowLWTohoduWLQQs1P46B8F9YE/DkzIcFDN0kkQftndX08Nn1QEsWyjDcwo9y51j85gpsXq
qWj6Pdzj7azkUAxCew3Sw7rr1BX1ZIKKboNBLaeTBXPYV0U4nPJwlyd2eyaowEvzEYmdh12xygmQ
i3czRVfaQMVh/qjiG/5AzJydzNrIA33GrPv+B7sVw6BKxF3BjgRVSi9Gzv23ZyYuTaeijcbcqPEb
OFa5VnUSSouMpOCMvJ3ruVF9u4Lj69dWbz5VmemVR6RGo86Po5EcwhjxVvZDHLmzY13YxmNahOJH
6hb6KQyTPju006Q9s3Zjdqh1I34XRQqyGPcnsnHxUrHk8QJtTf+frPt6ImGlzLaK0n6AUeL4k7J+
8VA5XfZQFvDRfEfp+2M2Kd4ZWyD1wUMM6otVW+0eNmVrq0AX+8WDZqusmeVxVfWY9yYd+gRx8o5d
krzgaIIcyFjvusrLmsX1JYMaIJ8PiCM8IOKt6xl7bYxWvLzQMnu23pTTSHnBwG38Uuex7+bpKbbN
8dmyu+oYJZ449WxZzSq9h/srfxs98DPwn9XBn9NFXNMqzNkI3UHaYxiROfqx7gznKY/FAYc56dzX
J5fMTPeq/RvnhEATbDaFQBopa82OmuRoyjurRVrWhQzkVPNzaCTdy+hl2QAjXOR7elO3dQLENEBb
wqzltNzEK6OjllU4LW3Q5ApYgUadg3zU2yPdwjRIFMU62FhcHByhNx/vL7AMm9ffmdaJA9ZEonbX
DxdlwakeawpxczzJHliVvnGRBLrcH2UD6c4EoVrxHzIKd32AmqHLlnDyuHrMBrWJ0J6rB+zEZ1kz
JkTQZjRkj0pliCMq00WQJkr6cSwS7aB6Wfy+d0Vendowjk9LbLg7e2zjWPGGAR3WIbTyGVbvqdIl
WaonGQENxnEfTfCuRwebj/KghdT7dl7vrQ1N71USRVD3Q6no+lw1VM6pmDGYovblsYhNM4h713nb
e1kYNAqPtkWlbGfQrQ39+6CrjN5qqqWw1ZhO/JDZ9CfS5uApxAumHepvBS2gHUzD7XbmyEqmJEAp
stZ1Xq+qYzpGmWgDG+WWB3BnLbLBrXKs2mzxEZkc0bts8b5Ulz/22qQfARWHIhB1USLy1UzrxJlt
ev/wYpTE6S6m2UYFNNsWITwnXOb6Ui5TJM73d/fNBiIbJQwidYM3CTJsVf8NlzjN5wjW8ADfujjr
g9E947ynPZW2Fu7diJuDQYeReh/UYdfyk3OX9bVeVUCMwL0/4TtpHYSSOQevKZ2du+HmMzIvOPI4
FMlK+k2fJ1GhNBHLAcAZ0T5LahoFMClrStrO4msLZMZxyrMDiqV7TOVfue7VtcTQ3INU8chOkctf
xZZRCX6iUiiTIZuufR/0Kv5JQIv4vTkDFiAKM+xHgRnOj7Bol89j30WetCvwXsK0RbWnzpGbAxge
tq/3P/XN8ZW/ixeBAiOwJj7A9fF13EKblH6G/j5ZukFddTFOziiSQyQI19qutqiCILq0E0nd3NK0
9nCLQm2J9x98tNwUvwVSjsRCexJ4bhdh9qUs3VijXkjctnNRyKtuteyUPH6J4dPNx8b6ehxCiqZl
MzDOpKbn3Iwx6NbcKTGCWNf7Twmg7MWfClwRI7NEYwr1x8v9Bd7Yc7JFLGXdMc6EbXj9CzJvdqGv
8AuWKJbQ/rZHkbgy/cLpvEOTNtGxbW0qqW2xBz+/XWO0x+QbRahKGL7uGjcTYKnEocaGcvXwRguV
+UOT9Htd8JurGKCXVFkBe0NocRMSD3E6M3FS+I62KaZfwrx0VvJ9WXpxiSeqvveX83a/gitj2wD3
QgMVFP/1coY0rQbDpJcfu2OFjEjYD4+Z3keX1LDC19Aa9cdWSeud+//2jmJUSiLoZMs06qbVXwvS
Uwvk19JhQBxVBfCTwkiCBD+3nZOxORR3k8QzkQyvQZBL02Q6bm5A+Msi/B5XU/hjSnPtrVBs4+//
sJaSD/GrDqmtIaSKFo8sNS1Mxe61+GKXdaQdCj2K4qNGAuc+jFE3Dz4OAqW38xk3Z0ksKlsr0lRt
de2MVjvXzUjXyu3s5Cx0cOPAf/AAS5N8Z6jbA0h6CDSQ4w8Ykdj/esckU43Vrk55B96/e65NkSVn
r13E2TAa9yfoospFStFy3phlbO80iW/zLE4H7DW5U1U6AmvAlG6MS4zfE5CeRddrHxhH/bnMrNE+
YJeyfElMeyxO0SLaj5ZbLv96A65BgdI4wvpT0ob8IQiAUPqGy80Wvl4FJYyzcQppsWZFV7wdFDin
gZaXrrGz2huXjhQcgRYo8w0wW9fjRBqYUxDcfWCZRfsU6UpzmvWkO93fuVuXzu+jyF/x+/OR26mo
EdbBjWvIIPMmKRspBDhe9XV/GrxQ/Lw/4C1Ln/WTNhK/qsv0eFbzqqgCKvCEQKE1mdH5lPoa2w9z
3Xkpe3f5JriEHynbaKk/uaPxgDBJ/5x7RvJahGXx6MQG7Lr7P2lzDeC04lBMlsOVeL0GFVIPSSbx
HVWWd59tpcofsaTVvjVu4RxcvUT66/6AW2eWcEgWrEA8oU1yPaA19EXbL5THwkxJLiOd7kNYz9lR
Ci/9aQbDatOqA2pIuZMGyWq1l95ZRtsFNNZAGDstTpk/AELoD6k2Wn/8PjMUHEuoHVwQBEHXs7IL
ZUj7CEu2QXVy52C56fCzj0P0z5XGFA9OX4hntU3UE7yM9I/jbIBj5GkcTfI14L3XYy+SbFGiAhKI
SKneDNSO3kejA6UUjs3OiUF4d+NoUr0iFiAOJV1blzdNnFjdpgVe7wiMa5+UKXNrf2ho4SLcalSv
bawwzciO9eXcasPwcen1iVq22yq9b8ZOlpw0cLYflMxWvs/zFH6o2jC0fXQLCu2AE2uDyqnbaJ4/
a8k8n2fNisQhyZ1EPdeDVf9oWsOsT2079P/YYFMnv12w//I7kXTvkafW0PG1a/OH20zZD63Hj+Yy
L7GZ+01XT++mqB4qn3qajNdTI/+H8F77XLpET3QKavfr2DmiO89LlX7VAXVWQJHNzobSGmaviWkQ
wrZ6mLzDQrqLU99BHe5NlwqvvlB4FbaMPkFopOrS/hCitfOX3HaU02yHJOoEsANM/MUJw8OUJ619
HgfMXDsjM/JT7C1ucgm90CPNd0tHHFC/RIN4ruYuP9JNKZeDUmnJdEJCJL94NTK9x6xWXMMvirmJ
3rciqr4CpY2+l205fLVj4MxHvcK9FT4o+nwHUyzWG1FFYpQ0YPFCmUhTDko4DFjKe/qkPYUpRgw+
l0T6T2n1sfLGdWLtFYhZowdG4oQftLbWvMOACBOalXEOTr1TSyd9FcvYpEdXgPDzc6ucv8AYiNGO
1vth5v/SpJ+XaREGyZFqniyUSSiaibh7Uy6KtA7XSn7TYGnhJIlYyU+vdCI3mOD1464zZVP3tu7h
CqIRhsbWKUJai4qjkugvSlw1ySMacOVL4jghM4297DGylMI6FS7bP+CFMr9WIo2/40eH6Urueik2
j6R3dAXS+Vy0rW4cE82iQ5Djcpz6oRlhxp2XKd2CEiX3N6ZqzuMxqpwG+chEA9AXxa0VPQKznYtz
Xxv1+6iMwi+iWDQL5AHyOYd2xND15AyVl8PhKevsDZIFGhiIQsSPjaaCZWMW2inqrdh8VMyJQjfg
ITPzO6OIa98VCLVcLOGoyqEfOn248PzPjwpRwE9ElFokUmIKRyxo740P4OnT7jBGqvPdHL3GOtkh
TCE/R83V9XErqLzXYSqz+Zx4+eQ+lLOlpQf0LCvrbIQhf5miTPPjaCaWgphEWr139aZ6G+Zp3SNt
3HbP9NKN13FMVKSIh2L8y7bp9wf6CDb4jIR5noHR623rUXPD0AC2RLZ5TIBKDMhNu4vmW8LqALYl
LtPMHQHkOY4nqzn2ZoQ+DkrfCmKSatRXp3xuGzRQhib8Z7CdObuYTdj/U4V6+YXMcolBwY8mXm/1
lFSnOZq1f+PUTp9ndUq4hey4Eb45OS0ceycyHb9sWu9DFyns1Gpusk4ub3aZ2IYwMgHevg8jfObO
E+nA42Syx875YpNPlpVe/tulNDj82Rb9HBS5jfqEMjTdg+Pk2FW2BN3lKacyRekmzovhMuZOePCA
7ZvHLHZD/QFsQpXJ8yD+oVhsDP5I1e7VW0AxHkRbjA+R5Y6fWqFUqj+bWfjNntglhxKPsvZBRFP8
k6R7/maZjd0cRGGMPJIzvkuXkI+sHmrXUwq8OgfvtbfFWILairPoQYmXcUIvU0HkSMfUOToa7qii
IW8N6uKDx8Alg9jDbY99m4WNX1VQpYNx1ury2GoYJ/nNoi7pEWJK5B46tSpVvy3jtDkJtRrSlzge
0vHcJcMsDjPedOKShOkUPnllNbbYQ6IA4MdOo5AL95MQD5Wr5N656zuKe/OEisVFmTFQ9J1YVaa/
4iSa8o9kt+YPzR3jKELwra3eAGHQKahnS9Uu7zt+znh0jZnamF3lU/GsNYYznfuliNwnFl/TL/YM
DF0JvCZP+7ezOxnJU7goIjw2qMhVP2xD2MXXKM5LrsN5btCW94WNlj8Nd6v1nL/tJOrcvyNt7vXE
70PRzkh9op3rfNEzC91Nf7SWQfnQmFbq/ZwJFesDJqVli+1THE6a4ltzSAfUnzS9g4sFyh89bb8E
/zSrQaVmdnZeHKeLv0czvph+byzu8kPRhGgsfwLq3VzCyNIj5wl9dK6rQEu8Xv3YT4M2fQatGKIr
plXa+IKoYtL/yAbcpL8oJubYTwoPihEg1BiF/7ZGNcbDqXYllufcmu2cvgdHq49vpgmXmAbKEerr
it8VmlKlh5biY/UzQf++LH3P6KvhQ5kVSfWUTWPj0Ntzl6l4aDEi+oqkm6XWbB91iF7SsanNC+6Y
U/UcUbe3LX8orM74iIVsm1OON7GDAsmIBvv/cXRey3EjSxD9IkTAm1eYMbSiESXqBSFKWnh0N1wD
/fX3zH3dpcgZmOqqzKzMV6sP564qhNt5LUeVWspY4tXg1tYb1832coRJ7vwcQ2BWVmpmrC9xsTF+
RQAso2Ugth89GdI4/9ljfMhsB5ZGvX5UsS4vS9gt9dMyJJv8NzTmZiGpPR79J1/pIzg5vBsocWzM
cTHCscFt2n8QJ3M15Zt3NMu1ZnqucrcMh6fN3ZflMu3CFnD1/ibvY4H9bJUmAzY+XhaS9AUz57Iv
QipDZA4/TkepExx+2tonKEH6ol8efcDU5LHub9b0x7DOJcof78BHKtXTkITvw9xwU1CpWbojFm5P
Vnneu6Ql9XdYffci4mD2r53YA1bIbZG0JxkilEt9QruQ3VjknWaGbC27yq06qeq/cWS26kmidnRT
EwzY01VqI6zBXlfMpGarhmB0veN4nm/WHDlu5PSksveEewpcLbvcw752OK278PxMaYywVNpWS5Pk
tt8NEORd49jsYY9T9210au92QJqyzklKsqs0cNb+GT04Ds5mddqPekEHnoltCayzh7bxORnDyktd
YSVrvm3u8sM2zrKlPRuDfm7ZxIKUrovX9DhFO8xVs5ZV3nSh93z0+/wTOl+bbPUtZ0oZg8r9bpRJ
eOTst6wIPRrlNgU+GDgehdHSoz8rXX7e1n31NQTYrmQy2arxcgSmf/C6Zmhzb5fifrEcu34sWQs4
CrOV9fNG3ePCobT9HtxEdnVqCJWLOatgAbNlVD3ERMS/zYZ2pS+I2sgds60GWc3aCbe+TN4yb4n/
m2f7l+xmMpPrJZlkSpdIRFlSRtI7Yb2/JecYU4wg1fMo4zxaBJV5kgqTauWs85GV9nos73JYtDo3
zWD0F12j66fwfH37r7Z0i2TEx0T8XM6sie1PFVmp3clURhsrZdFAq58xbvp2dDJmtFyM4MpgKtQc
6r5QDsnBX8422Z9yYsvfTeNRHVdbTzpOQ2TZvFdN20SFPWEskB7s9pCo2sbucj/OQXuxy6AZ77ZJ
r3HqYJq2vji2tm1a7+CQeWWXoylChrnp/lj2Y8c9SLkLPW20Djzq7eLnTTUk0FpDAkRLKo9Z0tDZ
NE7KyI+v6zjXJk/EGDjF1ky0ZCmT9FQ9UYyd7sklvLN7aZbRGZ8PQQZz0XpiEtlixfsbbn5lf0Gq
F7FK2NeSXIFGmrPfALA9JNzHs9+bgGfDp+EtcBrduxcRHp5X1FLFd3NrmX+RRPC4q1tLOvbN+NQF
w/SjJ4lqTiNl06KoHe4Bya4ewjT2GmSp4Nz9F2/N8hWwkWGnrjIyfJBmkWsh7CH8L4zXik2zUKvh
zutE9N+2+XOdVxTPBzHh/JZXYYeae6C3HTInEH2T7yoZ3jRl4tWf1cLiIyAa5/TQjOUTCVHelM5r
h/sLBsFuneN44r7usmlFSmcsvpmB0+061y4nrRyJH7jjHJ6wOaxHGthlqm6mZNHBh4hJONsfk7ip
Hjt5M5aaJousSkqqIt3ZUmNuIcief7Gt1r1Qy2MD1T0OH3vX9c2ZN6F+K2XAL11DVjWzHW0vndlm
HVOh2wbnsK1KArsIl4M/P2OnfLFcR0cpBLNW7EgnN6h8tpjEsGxLslkFPQvTe2m/1E0btLRVjuYw
jmdxX+2bPfwAmZt/l6USyA43R053vJPR2VrRHn2GdV/VsN5D26Ytp8zHtrUbweF7YOY8qfrJTmnw
ml9LqAhpVMkoU3dDCP9uwngwD7MvrSYDAV6Wu35f5ddGPgUfmF1C5K8eMPFl8akCQyuS9aSiaevv
wiYy127ibr2KMq4fnI3KWByTa5w7Xs1yvAJ0iCH1lV1ZD3o1aj4TYc4I1Klxcs5WAvxD47BsXrFE
iRx+zoQWjT8dbYdjikPb2H7owQqTzDLCb9OuHRUeJqOXlGic1PK7snoEHgw9beNng15llO0J/R3Y
tUuDi+WEa05b2+v4rp7YdswGWdvTTxw3jzitoqb86VJbceYgSvy73y71p01w04+YjPUPdUTj0zFI
8xuSq+2vMaVjT5uNJzl3h2AbzqWox+8RW3Kgnw0Xb8QDaPltrZGnU29C7K1DFX+oOky2S7XMyVdc
LmY+B1W5+a/J1PpBoQ7X/1Nazh7mSTsG8ZUyTkkNGjrVyXS980DsqnioQ5qqlIMiRuaqpP26Dczq
F2xxHO+p1tMyXzRx3RSZqBTjYz+btbtoX7bO98GscvrWOfS7D3JriPwa9lYiG9isO+7k/sc3ZMid
fUvo8dtAY+o9+Ku//lejzZzyqWdVOPVjBF00Q2IW2SraLkqXAOXLY930U1Q4Al+B59KNrQ7juSD+
axPj9g5vb5YrOEbjprrtR/txteF8ddPFZR5Yfrydt9kracWWoD8P3qirSyPs5pu1DZp82dFd9IUY
3/JUg8YsD6Nug2vIckaQVdo19v3A1dFpezPhwxffGa/wsGF7rUbPe/cq1dNceEt3Y4Ri74djGyFP
iwC0Ta0FEBGfXqwzCnf23I6/jhI1ZXeboUJ0yf5z1aVqMxXwjLbSLt1CuY58RTjqjRlnpnWvJjW1
uY48EhV8xR8mHl1N/9yBVJAMerLxEUT3zUpru/ifwb53w9WdJB5GZUgGIpsfRFuxXrJ73/Z5jU+T
G8XlOTCD26fTZNql2JKSr7cNPEw5FZTiRv+3/3H8uhlzoTbLTuMqbv6JdjpIKA/D/a7ReLvtae9U
Hrhxbdn7Qy9KMaX+uoASeU0TcKCIdhQn+7Ab4gSEu2BIGVumJtHTGdVyHzRbLJ7cgJSIi6UQeqc2
XvAUE5a0psd+0f29a9rg/mgJBU1tcGrnpRWzMifwLjc4bbDsP7w9cY9Mtbh5nmxAgurObcfF5Ihv
sSspSaj7N5KFJtJFCcs581q7znmjRyHq3Mcm9upX5mju22Ofy1THbemn/YKTMjMgAaRZzD1SF+XV
0Xk9PNYpqToOSxY4KgWnqlxrkmA4NswjnpvbUoyJcNePxaJPLAwfp6BnZa+9Qk4hsk16XQ30xqDD
O5pUAQZnNrDJzJ9WaWNF0VvllGOUNnU11GklVkCWuK4UW0jdWBIJg0f+c2ONPUlMbHFPz359RJfO
7tspB7JyvlHE+5/oHWryw3Z//Kotf7iLVxcVrjU0dneVmj4RD8cbm9F2xn9tWaX6xae9RU10TjKf
W+CJT4xCvPeBt287965SfYF7TvBjTI5GpZ6np8fF53D6Ty+2/x33a8QqSPHbp7XaYsNEEgL7gJ4d
v1j58efU33a3znTr2s2DNXGx0noT+iqFh3CrrF3nZW0727rUk4zKhwAmYM2xfw7vR/ZQulyMTSJP
CNq813iwpgThMamXaRha5cTQ9/97a3Ri/QWgk/LNxI6cnyO/syl5q1+RPe7PcZ+vkzO/BRSJf2aj
U80wGhuCq9fP23d7wgK9kEjfkyLmuHGo/vH2sLOpyJPPe3Lu9oQkUTF265dxIy3ypa89dXJ83bMy
2fvmeVFy7q8be49LyvnpfQxOYKo8Hta6vHiHX74YV+y8TuxZXQ5t2SoXW43VEuah7OsQEsZagbfs
1Z6uZlEet7Xitq2liZ6RNAMb8vgsJJkpNC35gb7yojcsbVJXopcv9tG2p9zvWF+hG1tHXB06cfze
UNzKrMXusUubSDQghsNSv+JaX3a4dNFAX7AnBsfpgrl7WSS7bieA2ul9CjoEZqgRlyljowluk0jF
+C+zzX6NLObHFCxBnofGBXtIll6sX0viqvkkZtuT92NQTdZvkxzef8lE+no297X/UE69/BuDCXdF
e2j/+7qWzdW4ZdUXtAxBkwa67oYUltj+z+vAzYqaGMsNhe2sVUZHBhOfcve79XUS7m5OC6tMW26o
FFefZrovWDj035NS7HsGND5/JN64v+4hR09/gBNlqpqcd3HUm3837LJ/2Q9d2q8hTcF6smytWGJk
WWA6H2RmPfesJ/QppXV8tgzDY+GrabzGEIButht6yMdgH8xZYwzInGCcfijcul1+uIif5yuurf2T
7GcUrVEVLNvZseb+Eu/Cbe6Gm4yEIScYBGBXL2idOCNYli718PcARz9AmycC0LfFo53XxGfW6RCa
pcwPN97J42ZCSbs48r5ZYVMzD+6x/agCToACn8P9N71pT/LWwuiWEykc9BnGR/tPmZTBN9wO2+Fc
dZH/fYp9wLotDFsCsaMjAQEWuOutW3O71a4JittO9eeN8agzacbWZ4lwNS+jPzDC4W2BI6+xy3pL
Z1Opb47FGii9UbTyIsghOsXaJ/trC1VSIaMwS2HaNZyf1tiiYyJOunukrTmafG4ad8v3KNROmoCa
v4vKqPWjU93AZTK9Pb/ZDGCf1cHokknPV8GTPJr1wcc2JuBtYN+8peRJ30s7wjT+6wUM2/k4JvnE
7lhoIALI3Hj2mpAHDpxZpq3b3prpSiuiw8d5LmjlMKF2vWGcTy623m8L4rLxPqia8jJzorwJM7oP
whXHnrrxKpAID0lpXqykdtnJIfMp3cEzsSeyLek+VqsVfAEOBvLKHB88GiXC6qKNsnEDIIngFzr5
7qukYgFgs+32cDh9I1Iarvmj95regr6x9GOohcWrT2oHBsSH8r3MH+JmzuOysltWKwbeT15VfAwi
i+8C8LpHD0dcRX7h4ET+3I5V0D07QQA+cSRrrzJuQGynIE6+lbp1bN7lRFRyqo4D1XNpeVAxs6VL
nO+xh80qR8oqBfXg5WHSAgOl58QLOPLIaqF9gMO4Bu0hbTBU47YX8OntjTOaHM3uQLRahLXZmofQ
mTl3dvo29QRCebQPm0gYf7AjduV1cKray4PWPZ7L1gy/WhWxK7MFNf6bsaXtJ7zJuWw42DVW1sml
N4/74A0/toAO7KMfwuV3vzVB8Np73uzm9hKszkOshvHu2P1mKzQxMrxRpdf4YKlj+LfvkspJ4ctE
/VhLWz8u8wyFMk/J+tOtmqgFgcRyb2y1idKJDZN7GQLX5sNQ70+ibLf1bdqIDS4CTO3G1PcqCWlD
Vs1dtXd1/z05Ene93dYQM3+txacXqaG+bkzCVuFh7/+u9n3jiSX7J/nyJsA4wpfs6kPrPv7BWiof
uhmqACosLPcyX8W+ijzcvVJeFAvl+30fd+PLwQN63HlSlt/j3pn891EMkcpq2Of9M5TtdDf5PeIX
Y3uDlQ2Tu4PPbVNio39U20K/xFehovT49LM6YiWXEpjYuoyz5VmPPbJ8/XiDEn+HrRfuuEaEtCWb
nF2TH6M96VxvwXYUltV6v7x1ma3UsZJxTst9U81JaYi03Pje9AGkk1iXhXzDL2eEyXiS3jD9DRe7
fV76zWN1D5Wrmy3uwYpn5+xaZlGTqBc4eFa1oqpOrgf+Yu57FzTwSOR+HmuO2UWU/Ngh0LoLiPK+
PcRNOL/1ZF/uX7O/rm0mnUVQ6MPhyAkFZ781OBjA083sYXDvJrxPl2prKv+hMfIWpavYLLweGHf3
73NdT01KE6NquB0DnDoz4CVZV29ew1WMDsDssHvSgfbHl0Qv4r+Ao4HILMRdVNOhsqbLAkUoL+Va
8oU492cuTe2Y4ILyJDoyMQXN5bBKX+QJHlg39qgs72F7AuaBZkwecdYJm3xokhZjhESp/zyfiSP3
xnmti9CsobmtoYgXNnH2Z9X2055JbBFLTlBJJEYIOwX6TVFd84o05MtN9cX6pozW5htsK65m8OXl
H5uJHd+OIbIgdpdwMlkcOtNTEy5AvLXTmN8wv7CD5b4GZYpLKZ0K0lJ61ptN5b0IN+FdZtm1P8I4
oXIMran+zIMoh4KZmx/WaHwxx2VHyqRyBT0/tUNc/jXhMP3zG0WzrTunoU8fgxfS1Tv1pJoSaH2W
nlXQTlr1STVqXF6CTcuLQ39nQB/7QKR1zcR0AnsP5JnvErlAX8Px5m2Ipl8V87c6b7u2PpJ+OZz0
2FTinPH3VvLaYR0/p51d799iWJe2WFxDYjZz+qGxLzGMLKBJi036mUMdNPPsHD+9Y1fwiMm4M5zG
PSsB+yTbPTPRbr+u9R79XlXttERw356PkS2QPt/RWEN/G+10+YYs76c9mdqByZj7P6NTYhEtLMFu
Zz3Y4XmL57bJ+ZXtW6Us5bwlIykkqXbnfj4lk/JmnIWiA4Rn9aAROkLawhN0md8C89usR2i2dE0a
iFKOd9BPeCcSNLZPp1g2vp13laiOxxJzzmfjHchwKE72f+Mc9Q89uu/13Nst0XIkkoZFS0m5QZGD
6pGr8JrXCdtWmZy02+Jg5gFhyXWJH7ogltbVk45oC/KCRvnI6FmtKfM+g7w3hF0Om7fLu6SLYZ5d
RlNo6tjdRLFxCAAgVxbAHO5zvyfP6yB843GRBcnLiklldeWQjpvcPzFjmDn3dq8/W9ZaEWirBr+5
JE3Vznd+OXpcB+f2wPZyr/KwovW6Bmhwm8yLNPjYLErsi8BR8CPAa2z0cWBzQ4FVRp3saSfqhLA1
DihEJJ7hpbdGVn+KXq3ySXUNfCSyEsLUGUzkJ/1ze6QM6n2YOhEtWT4eQryO2NLH962OmIKsOSDm
AVtu78QWzjDlZox0+xAESg5FUpUxAEqwV/dJYnXHg0VC5IOYtUG/u7hQeP5es8s/V2oVF44p+7tw
B/tf4B4kV9Q3dSpIjhiGu7B3iFg1Vrl3mPcNgSzmyptP5daN4+c+9jTxWxfYT/NSDUjh95F9W9+d
HPBV65inNBY1twNnIOuKgQjMgq+D3seey6/fusbvndOylnBZtDfrPSy2rs+z40PbGafip6sZCc51
D5yIbNTDX2RqcIWeYDiP7bWCjJozUkxX/kO5QcN7BsPEY4ja5kTPrEMwfILwUuYsfU2O7hZA7bed
ull5mNetQ9+fV+wFxZe+Zg/j2uxV8KHgJ++0WQ6RCWj6ipZp1f3pkKNlpT3DxC3rwpHfB3CVj9Ec
JsgsfVMnbHFI8G3ZzLgSsUbeqjsLgvpN0Tb535kGZ/nN93YV/QN3r1EIRA3kzQAgtOe9rh0wHmSI
dL2VFl/dOs2SRdvZpXX37PJaDi2OcvPBavzVc3aCTdBwUqthzcvjv9Ay/ODGEPSGSKOnX/eIcU/R
/diMRipJTk1cBxH1dDjcS9/L7q2tVPOrWuGRsXARFVoFJ9kMq51j+w9Ow4FgMHBxDeV8j+fTYeTi
5mAFaCDoxxfSbyIT4v6ZLMn9eEyk5kVkgyCOGgLkRJuQ8otJgVbAxFH/R8CbbenegEIVzuBs5v7o
Oq84YmxDWXdxVR4gfZdXZo11LvqKJYOcoMLwzvVvwoOtppZnKC8OTrig3mHKZTDaJPP6ZnoWBzYR
YGOE0KVCUtpUj+bgsq2Ceh1P4fgNIY/yX2yX+/QrlKY3l5VaHqezvdXhWxtLNyqwtYHC3jFxqZ/g
Pah1MMuAcO7suwm7vriupRUwF29r2I/ALIOjQd567wPmiKN/WNpq+gg1Zf8HkfI9I+jtzOd8945s
TZb5HcF/2RW7xvSMuPVW/lB6jdbHZiSR9wrKAus//P+rGDvufW4wvc5L1XiIDXZp2h9sEtYq7Yad
pbtEVi3OvCTLe2xhG3ndd1qem8y6izNXldgBzfix/PSBMniy0IUM2U4ayHhyBp+jKuJ//lY6CDSo
emy/h2Jv/tpH3VYpehP7S8xRWN+XkyKEDvIuXE7OIeW7no7hXyz7yRR4PLX6Qa7DmhB6FivcRL0a
816z4h985zhz9d9gzXGdYb6GwSPbjPYrMxDacwxykGWiJAogamNEWG3gLJzfMyU9G8k/0QX+cNWf
FVXU+4KKnkzpsnXCPPYVMOTk+5abT8lY6V8ymsXbZukEfZKZq/60+4eLrqBuwnwQWNbjJ6IUXkW2
M6EfMCpZSNbzTd08zH3k7mnb4byVe9UMeK+AJh8MQgBERcce/IfkFjNgLNnVd0LeJmxKpvh4G0Lp
OClnjwdz3WGz+GAkJTGPzBKSYAo8XD6qaQbin9VuRYXE6VL/WrfR9rOtnVb7EfrdUYU/StMUrlX2
z/E8ujtIVc8pVs54ab6E2grRA0+HVnftbtEyTN3kP4altx4F0ezEiJu9TeyC8ibttI4DImoUdE0h
YjmZfKlRt93w2eNhjGcnPG3Hhv1jI5Q8itFqwxCe7+g/rA1lIBDByjXvNOK/l7KJEgr2KsP7kj7h
rfR8tF5egmJ1A6dh7aRUoT4lyRQ904aITwgvb3qK5669LLa764tQ/GrcMfruyfHFhqOZkvLZGrvo
v9D0dAkQrmTXw8P7zxOt7ydkAbJ9tmQQ2GAX7qpMyT2K06BGAHEtfRAmq8L4+l/n1eZIW9QhsKNa
7l1Ol4n0ZTZQIHKYsQ1RatxsfGXx9grsqo0hPGxGphTdDT2oLVF9F6Tgcl4TsLPQifaQNcUYDBXi
L+j8V8XeUZAt2pv/lgdl7L4lCcDNS6d3tlzeJklG2XalsS6r5nmd92F6bzqkfg8W8XzvNz2pSWP/
MJcQVHn+ZJydv6BqB+9p6ct9yFHNlEFh0bk+GAGPmjnaMg/NvO9+ih4iCdIafH99wC9qequDgKAx
nmRK0LEElD/yeuWTMCE5pugvjj7d9DH8Coc16O44z4IvXa7N04GVznsyqxBP8iNA6I5covuO7/9W
Zr4N4oqSyY6/gfH7y2MdcvCkcqqTMF3XcPtrGh9IHq+eylx6t+4eD7ttUEnB5QNsTDNyiFj18R1N
ulfntQMDkh9hNbzrjbTsEyYRk/3c1huVh1ly+jsee/s8TKXFIzlS7bOl7LuTs5DSAoEIEvvjGDHb
x6OKoGcclcrjSWijpz+BMPvz6npbfKa5L51iKZctQb5oJb+M7AIGQgIBQJVQFTl/Ig+ZYNFtnjjf
8jNYVRu8mtZPJ0mdUYr0fN961b7AHmB6l21h4z1LK1h/c+zqgxwZT+yFuzjiR9UaEtKTOQFSGRN7
r+5kt84wnmpInhy5hn52lDHUMv5gvXupkmX8zuw9QEnvTfVMEVCYsiHv/ZJH1H56WwUYfwPHfviD
qt/bUnhRVoEZ8Z1x8eFh7Lr4VMZd3RSRsavvvV0L5xIuSI5QD/UlHlpSUFCrfVavUB9JWmpShRGR
zh7g04yglfYhrn/2a9PPRRcn8r1kESbMUQwE39DFIuRy+H4vw0z8NKWiaod0nZQ/P66DVX0CsJLI
azeNwGU0kZTZsOrmO883+5HtosHjEfu8/R+oHjucM5arfba2ENwFTmk6xKYmTKbbLBLZr93aCxe5
2u7U2Ktbw5NJOu/nymqFe7fFjr5jaHM50zhVtrPrG8+8dIBfv9v42K1MrhFTBWNmFZ6adYs+DL7S
7dPeGLdigu3Hz+CworXYQy4JNbYxTCXNLOwiOqIF4Kfu2/XSrqzcoqTwqitYdDueRids70MP0TGc
eM+R2h8HKL8xvfvb2v3EOld9X/F1EuU+toDMFk+pnmRuauyR6Lxc9+cxe314RtKvLy5DwG3cn9S3
WFtuXcxBwJMZI8L6xDwOWFRX3ohqvK9fmymqqkyta/BnCCMURwO5fd+dYXTems7aLFRyIe4+OiF3
NlMRrcfJGpbgM9qW/k/TONsHJhlhmIWCy0ufZhkQrDbZ0jWIzH8bUpP17IbKYmobV++hRzP4s0HF
p04aGidC3XGjnSHlVjYaCdaWaLvp2prRl0eGOKuiLR5lf7+UkR6zaXbb74REOUemsZOxzma4Uf7k
AW0vA9oouJMy6j9Q8PgCNYLDhXKbMIAyZo741gRLRc5rk+jfm91SbSzkAA+ljcLypA8d6xSstvos
u9VGQGsFDm5TXj8cqdXCvNM8Yislq4ZdfzDS4eeAkBFp1uL0ZBD5AsuZ+WascwEgnanyzuyCGrbV
S8ljja68sQAq5mmMkbT44YgT9uq5l3p17PGinGB/DqE02mxB7BOlmKfsbYrTzDTd/ESiLa2CA9KF
dJMh+RZ1pfWKXApRRjUv7fdtg6Mb042p9Q6rhG5EX6Ub9M6LTb9b0ypCHFnSP2Nx7R/5MkWJ4hdW
yOnQPwiTCvTDS1pPpTwB/k8QhslR+8wSW7X9SjCh+tP6ZfQPPVB0700BQLKj6evR6TRhksfJWi9F
5e2ue464Bu9R0rh+gQhuva7Y5SxPpG91f7SyavsJMUaw3c1i79fn2pHxC3ynGDO5Te63VuNGdrcJ
Z/g1ovdGcuXbRMoNll6fyDUMddqtXvOAyGRRpMMP1gcMYY3kGI165sqQk8LVQ/8ipBV9adEsyR/E
ht5yahGc+/CZun1EKw/4KFc/+Su2GFjJQ1lWTCyWEhDidgInr23xrUt3bK1Bv3qY8S7ApXc/D7Mz
DPmEutB/gAwpv60x/P9pn0YJDO9VpX3a5xZy32InjnADrwEOYmp9s9G/9icGi/A0HbW9n26JJSyH
GBlvKNZWiMUO0m0s9hgpyOum1v2zmsX2vIZxJU9ruSoIgnBSZdaQ+iOKLvB9kIDN8iasBN3gvtJI
/1J7TgSRAD3V50OPfjd9Yf7OOXcMqrVyg6yte/TiY1SvwdDoPbUlzQKa/a1z0rXb1zxUDLkpCTmN
k4YLjDau4OguTrJ0IpgYGfRPVXyL/kQUZ5/IVHFZgViX474aN0o9vhBIwyYxVH8bdqRDmm7gmXue
C68Y9UgthICVLrpjxRGORXx/YMYdqC/txqwblUJPfhayuw7oE29rzamhOvXdWVxgHQZV2EV9WzNA
Ra6W4UyMneguJXHYrxXBvN3D5DfrSE/d6ns0LvLjwFz9/ugrzwGwaihrtmIdEkrq0LuT+56OnYJU
m8h/jFdtj+fFWfV4kaKxj3xc6IRBmgCCU4e0JA5sFucuKkDGzZqx1yHMEk73xVDks1c0OXounAbt
Cyr8mhBWlJb1fdBbcEJ1VLc8CbG3Pw4jRm4FQrSxsJtQCMbdWPJR+n369NldPCm5DeKauBJWmScC
PlxzN+aXWVYIMafel4+J5LRIK+uowxTh6FQ+x5uDJ8lQHn7yrU4Iwym6lfSCx2hjFsqI+Egw0+ur
YaTdCPstr/eQabRDvPQA3SzEmQl2fQlWH31a5bN2jXlR7E5Xyta8MKoJ8S+OALbQ2y8Lhdwk8ZgF
qJnKU0DiEbqT3hbOdQWdIBsippJspIO9T03f/Y0ieLKCADVe3kjN608LmN2jGjLwpagwq+MkkJqR
UidbzKw6Z+u/u02t69PQebaD4yKHa2HVMoCYVpvmpBkrouPDVsYfBuUEDXkS1qAf7Y60X6MbYJ4Q
CHMb5LlAZuUK/1/HdpcfWzkEmQ6O7RnDB7kX7Kg3U2bMekAQ/I+j89qOFcfC8BOxFjncUrnKOds3
rOO2DQiEQIj49PPV3Pb0tO0qkPb+42ia+raBPGrTMnGF2lYrnbHpyuc+815Xy7yFfEWLYazQOoyc
auO+p06n2Berf9UYzFN2589jCzpttUWWdvY0voug0Y+T0oa1kf7TctMivQ+gLPHIpIGsynnjVYNc
TxNPM2CuXLKPgB/54HmReZY9ETO7hg8CxjAaERrrOtLt2QMpuQXJGkgX9a9hCy5Xx72e1krs46KN
iPdfyhn3DepHvcln2xbbq5sf2pRT8zvCNODtwtZMFbHOrmAdH2ZadWJFF21a+grxbOJzKCAy7DJW
7BFRVIcGZyB0RopnaywjfRqywL5p3CEGWnNwMfboHsEOAuWFFzvCf4W3YRJPFLr3MGxR01/maox4
qUGpvqvMVuEeAJr/Lau4VDeAE+bZMHdkqWeS8hpNFMS7cg686j4K2uF5ajx7fhdekbsnQx1l8t2M
4Xyqe09bkPVZYf8sMGX6rtFkYm1Rv/vtxjhVbQ6ZO1cHF7G++HXibgr/7NaeVYowgKhU4fYOdeJx
Zz9QlQBQ16598LxqT8q3kDVZA8eW+vqor9dHpl0k0Lul4wO/pbcccUIM59qTeXgMvdpFZButcueA
iM07DLqyhnsioPGU43Ca+Xs0bHsGaPeR5w1ni4Wy/q/JffuH0EHER8T2hvcZ9iWg9uWaoSyAmpLD
MAFrbwaSaAw0bT0gI7eF/w565uhdG7VqhoYdg5/EtNhJkE2innYQRH+atrW/Mq2T8FbX4zq8T1x0
H1wja7L1Q3LrNqg58hZSR4bfOGOAaTVu5/JuZGPNd8Lp6mVDH7gV87VU09FvoYtQRBVVuG26Dtyj
6Vv7WRdwnAd+GZSQLCzte40kuN+C5rr9zqWzSexYBOrfHqei+LPCrPmpGhQcB9FHntkqeoSfghK2
TeiV/d8DNgkMVHOxvNk81vQIl/Q7b5JkXe8FMt/lzNvdtW/lHCHiSqdRjV/AJJ05+BDkMwuqb6gn
DKPFvNZD7oon0wbBwFQaoq3310T+y6Tv3Hh6AiKizwyDmozJic/yCTTZWWxnuSBBrNeNWOvhyUQN
Rg/uzunc+GMzpIslkUjCGPKu6sTnRPaGmrNHDyZ8KMJ6Rspu5fFt7ykTXx8YA9Njh6uoNrmnk+JD
iiUXKSMkxc+wNw4pQyXfBolQ+aVEUqhPZow6tOx9yEKQxQ1zKJVamjG5lcu0tXwcKmk8OHphYvGY
Lfgl3IcZdskcxtKeX3i59HgUwgj7kHPxHWHKEFKZzri3xJw6y/cIfZDt+JARivqEVqN1Gob2JqnI
ONk6EfvQacZl6KP4oe02ndXsohYTzrr+Mz7FhPcuRVjZYYSl82/aWcb7Woyus3eJSv2ZMKrfAjUh
xp5BgHaBuDI9fLw2pHE0/f8oFmMB1qyGP2PH62ulkbKmjh7KZ5/Uq2lr172+txZ/UYcmrIH/GmuS
5PIGORidt/Ki7weDXmBLUb2aN5XjB813E/UdGKTTZX+ALBXmErcbq33X4xjZVCUPGRNOlX8UtQ2J
xsw6JRvZrOAtIgJ33uQKwcp5WsCJBtmD0s6OsKEZWnB59kIh66OAy/IetDWt95gsGi+dTLhcanZ0
rmSKxbm1e7sw6YrBmmnNl/goS9DE8G4eMXlgtONAiDvXfkIYMddbh9s5uh1b3XSnhVZLrGUksjk7
9qv5nplUVCk5AyOPwYQREeyXxGM0XIk3bNHf2v42MEDG28rk40ssGJnPTlWwKHmTlV1a7kvCCsLh
ve0zODkvRGizZ8VGgGZiTop9Zrn2+6QZ0VIpuuE5wJD3gAse/KQZs/rTMmP2YgMhg8MtplKbrtP5
D9ge21RlrAERGTPBf7YHugp0xyQP5VovD926jDz0FeaYQ2w3drituJsegV0C4O0B5+4hjrPgdfFE
Y70mwssYh2UUvyvVrh+KuRGVxVoydY3BTGCH3RC1bI020kLtyP6u5kGtiYrC/cheNoXlTU4ABJwR
vxOgBCWmZ1CSwN77Q2wPr3Ugo/xk1ya/fj+ywDJSzB4DLJMdpMg1yC3sovIZMDIrj41dFZ/YY+wZ
HK7R8IcBlqU9Z0TT3DfSDu7o1CnRj5JV+CKrxvrgq2mWDTI5+aqunO5GeXn0O1Kd/Ke0zXg/eK0X
bM0a6/pnaIwIrieoOylI49Z+1S5VfWe0zWvzDP8e5Jw8Jga7ESRV/ZCFjKWX3oeO8VcUDoNaZbsb
QslGBFmLRZH8GFfVJYtGb35CeuudB01cI/FxKAuOTdNa3dHtAeKZXuPB34MilCjGJxRDUKkigZHW
/rexvZp7huAsgt2KyTwQvITBU+BIf+lL2/7P6/Pl3OdOBahZw50jEVznB1y/7SNytVwBa5At8+gX
fvdaKtd6G2Stvc3A3HHv9LaVHdvesm7ReGbm1W3w3W1JKh2PSb8AYltyFE9MiV7H15ePboq3277E
nYqQ5SY8QakL+kRaQDDbx0gOkTp4Zb50B3/pxnmXiwF5aNyaQDwkROWUn55KdHIPMDCPt1ozXG7b
OTwk1rVlYnC//FW4z9A6ds/M3S/Bochstzz2GBvUlexy/0xZZmCorTCPwGNVcUTUWN5XyzoWD4AP
cZGWazj9EvvP8VRgVJ+tlLC+ctj7pRMpcLqmXDd9FnFDNw3usE3rl350WGaApmMgg6jd1YvnH6Sh
Q31f5LRrfLpkRxabzggN5yzQjoFvAQVshyXG4I3CgRVxu0yqqE51O3S/HN35y+oZa9w5tYCqar0e
n4ygsfnPYgq/IJtfpouK2Ho3fjlFxW5wVm83uW1QbTsZi3i/OlWJm2IGsa8rPlf6U7iBg2CRIzSv
dDC6OpnjnTCpl+9oSOIKk2UMV8gAlHUv1mI133g2oH/oOZrJBFiG1sMoovF5lkqpS513jrOPDLWH
h6nHpv1GWvdkoMLAsOHuVRkyxAc+g3K9IA+SfsKjjh70vxz0fGZlbyr05fiVgcddC3EiHgMkuZ3j
8qvoOS739BW0AcrrMcnBymx8WoyjwwfEYv3lcQk4PGAs1IiQRb4POnJxrwqB6AUaoribMeXQU1F3
vjrEQYv4dgxXD+o7bv0bh8n8z22ixdmvMfxC2pER81/Pel+cIOeqX7cMUCXm4zh+c4i0Mxp7xtA9
Njn1r3TKKMbnwqGT4nFzdbqsGGK3NXshTp6gySCW/ST6wiYryQQpZezAJEn1HUXYpTV4a7QRDHyX
LDcxxWna1/8xCqAhU5MfJARcNKo5eSglnhq663kp63kOwCkr9TcOdvzpD1geCEWC1HXzmfc+sXxu
xrbv2/igFxtJax428ze0tuiOiOfCO6zn5XK/GqQnR5Z5CEbi59cBF6Wxf/CdAY7hU8jP0sZLghDS
qevNXHizs8PAiikzMmF8cUDf6n29JlgNCR9A4+c7sfvbrk70Puh2uIOnBSJv4mZ8NbzHkrc8lBfM
MIjdmgGXlJAenIW9VOX91JO4s1/63OcoyTVK+wJx99kKuHG2tIjpeyLC2++4dPw/0nqqy7rgB4Au
8xWMHqbHPwrfvBePvRS2NPZ7a19Gxn5aqxGU0fWaVW7HgQBw9Io54ht+QXZbJBPrA2+1/g/FI0UA
fQMTdaycNjwyAJCh0CgLN5LVN+gQyYwU26Lz3OAzYY0atiIPGpdopKRYjp5Z3fE01VVzbgK7vPZy
NZF/hPtWcpOTOkhyhLLX/iOwFtc5ISeHdyfYQCJeQjDXIwXhwU+nqJlv2PLK5OywIvW3IxLkRzX7
ks6vRZbc5zGz7S62SedLhRiXW2+6QjCOmJJoO/W+z3/EiprqqyS4JDsAjPOYx5Vj6SfiiHy18TOR
XArLugJuWSjuA1oXf21EJDb/9zK62EWcf7EJJCvRp1kdnghsa+pLW4NmPzllZ5WnZtXlus1Q9CNw
bRoHiAibSyREWz3oahJOCkyjvmSSQDsRZQaLODn0FO5M7ozFtsJtfocJFLsia6WPWTuc5hs8lnDv
EYOHm7auHJCkDhHxlH0l/XnrOnMVcGlSabpp+2G8cbO+/HFj46vPqJidfzO8UCO2tuyyZof3qLiL
gbfqw6SWBFUfVQjJxnBQ3yPG8Nz/eJ9kdpGFcu84JwsOZxVM5kZxIGBorPn7nJsaaM07V2FeilMA
J3g/FWb8F6FG+rHZJZ8MMYv+bl5F/xH3ZT7uCt8001OD4HtbYLvFtd/RzdjEQ5ScqdTMj7aSE6xn
rotd6WYq30YoqvO9l/mxPIG5Nh1t3AmnL7+/nhm3pup1SHrb3NdVKS4Rz84Cb9WBNWQjBRiHARCY
rKi6qjcOino8eSTCvznTVfiIEj15bWJ8vGk4Rd1XPhb+lYMWpUlVSDveJoFFLlM/qPJ/qoGSQT0B
9kmzBnTFlktlflYi5P0qBXbM1OJc06dMZONHwLz6kDu1Ynrw3ekncPT0MgtqOBgyB2+fYNH6Errs
5RbxmHW0m776F2vDQl55jUlhs1xC1JEue9sCEnvcZ35ZqC0Vz/YHiif1zwpEf+GJ6LgRCxE9yba0
s4tL88GFRJPZO+Uxcdx7lLNYIkkIGp6IQ27XLcY9DCktUSLZhe0JyU0kIfzTBeKhT7UbDh57kAo+
IeWS4ujw2HMFVpF8A0bqx5sceV69D6kjHffEIzR/DO6BR1NB4trcUi6x87gdYv+o2YCw0fWdwhLi
zrm7EeKqVlOlcOQNyXPjtK8S48HgNrV6lLCQQEOOiJH1z1mw3jaCEZp5Zgi9U9O5iWJqcatsvwQA
Fbspctx9AXLNXgwHgTguk92mwu5Lt2dlFlyei2udpokBZTcZ6KnUBh9BUbCogqCJcVJsW4Qk6YsZ
r4Jw1+W2IUq6j5BTZdjA0GeKe6pn4bI8MWtSaKaR8jRJj+eeYO6Vu7Ym8iUlbk5/TVNfv2R9s8hz
vTTLfV9lwx1zMGSl57sLssne724ydKNYrK2sZwj3rOHexenv4qsKxkvfqGR9w/2/3kW2aQtWfxfl
NMOsBnBbY4zkvBJPc0QG0t4KVxKB+VTiiHQXTqGziLntD4GR9bS3oBq5bBHSiR05BvKeZmBeWq4+
/4ld2W+OWUugCflbXfOh6yy6rA7HfcpgK986T8jb0QoDtc3rzOzZwmKMbIA8JwZdFEyVUkTp02UW
7wPG8JAFV4XQ1lHUrT+t8lFNtGvQbU2ZZXdkmZj8BqgwKMRGSzvhz+rGN6vKg3OLyZtPFQrtMNeL
P+56RIRDqoBLAebLyJU/7kTDwGUQGN7G1Cr9Wb3XpKv8JzsP9ZhlnNnF007m/TT6wZw2ylPRnpGO
4UcQIlCl5BJ20GXVgi4Rgt7Jd3LM7ItywqtVCKOfQFBvecgQrqrHTTUjO8cD5/qgtIaUwVS38xJs
oysMAzDjZ/jn8KmvaYcSydxZC1qR+7aKwu/WtB4afQYEvVv9ObHfueHa+DxTw7dCnXP4psWsNPaw
ObTQQwRiPYcVfEyTWtNorH3bMRFujd1xgjdoOjc23v58kyBfxD7M3biZy3i8Ay9PeLE65rq9rvCp
bpLGmb0LcioqyAEHOiSHpdA/WTiY/BXlaNET/mKQnRjVESwUw25h7q8GjfMWA2HxMGRu+4SMaMQP
yy4Yb8jqSP7zpyGuTpEqxh85L8XtEI8heT6tDO4tLwjcfxURSKijC5QqaQu7MWyvQztLQVFhPNTj
Ek4kBkxXF9mSh4+hTRcAl7rVAoS6Q98/ygr3PD+swTYWh3PZ7+Ky85+yqxWWidv25Y4d1sed3CPN
wMFUKPsRcQXSuNHO1d3Vd3SaJVIPoBUJwiF1gb2pS8quZ/VuovLA2ISvwQuX57AlJfVryXGAjWMS
y4dF+UVzKrJCN7+TBeqfYqGA3Ffw1P0RfW50i57dwIx1Lt6GBFgNGChLePMl0sFH2H8GG+0ORP6E
ZPG86wj3SOotwfICFu4/6kHP3yUs6OdsWU7z5iXdeBpp/8WMxRoMQtM2klEgqv+cPF9+bYicLDXr
0D9X/FZXaAQKeFsVWBRZyEr7o1dR5nopRS0x76fgTx7hzVqZwJYaFaDcZ1iCwyX+mCbNdoKWAM7Y
OTkNQgXKXbPHPmSf8zV0SnXg4NDFmfPk2haHkjncuYgJuTptb/1GWDSuW7qa4/hcVeCQG9/X86WT
XGK7yq3yjnAqV3nPYd0V+hw32fBPQX9giCJV5e1qay3JUyjnO45Fhq6o5Ibe60KCPeuelZ3IDcQW
OyRXhfwqrJaDd7CFTk6in5zHYqE+8+jw8uRpvlTjnTUky7BJyF9g0wjo0kRhoIdxw3KPfxRiYMK/
6ZBDjOBfNb9OQeZgKpMqMDuvobqKVO8ccxh/SQYG5ob5jUH59RnBasAMlAUh5L6JimSbE5hSbkQl
5gdFb8C7JZe1fzEejwmPKq890tBWDq9s8WJ4j0L06fhgV/NqkdXzDt5zNfB3hXrI8oq/Bq50uCGe
o6NKh+ayNk0aEzxTm0cQwVSKlauBDR9RJO6DeJMIO75PHKNxgc9IfkfIg1L1N37kxcg1nNw8eFkU
6r1DUMU7/ZThPz5uLzj62WqztfeYV/e2rubwiM5WnJ2syNTG6wMH5AyEgGAog+R3s9JIDwvO7hvf
JvXMTjyqmP/sEoZLfOnUMt2oPO/681RmETRaTFbMBiQpBh8BfsAHyz8BJ4KoV3vMAFiFRgqoyg0+
kAErV2Wv05YxlvyOYnF55ZYxz/xt1ReodAedowMAT2VubUlQRjBAXpqzmzEFHZBcdOHOws/HZADU
Z29xWboyXRsfR7mnXPux6zPs2JyTaocBtrA2w4BQYVP26+piJoqFPk5TyCEjapWL/yQLliF4hxLa
dFym9rNY1kQdEfj5YWqbLn8pwzF/HXHCQ2AGiQkoFWj0P/AqPq+4qPrPvrZtKCKcJVGKmUjfwM1D
DRi9EMTlenMRHzAYdv9VA4nVJHrES5YOZYP5I8MuuuwHNU6Pq8+HCfObs+kVAJfvYejRDo6DzMl5
l5v4LQv5Ls4UGLtTzQlnI5K0iKCrUShZwTnGJ9yeyzoijKBhru8P7O/ieek56Dc5ajZDsj2g8i7C
1D/t64b4lTQuSYTbekWSPQ/SFs69o2R4QhcwlHQOuvmeROaqPi4UqpYX5HdcbT2aVvucjGDWKRya
wamRECKIPCk8wEtqfeOQsuZsYj2ql37ykxcHO7W/17w9V/u7sg5DW3b5gWf0et4Plua8HtpqD787
oCOa3ei9DyWCw362kDKNPi9mMrj+YeoGlBt16cr4MKp+CLcT5tL9lbjF8YIR9YpV+oCiWB3tdj+b
KX6ytEL+UfqNqbcJqv3PhQyvaFujGn5Ckw7vlOE9RpROt6NOh9YNJNEoBWrmWWvcPRacSYLcFIMW
g1jJyjYHaAkxGs2Es11lhUXndCI1ZLL9jNyur7NaSR1AiuR29xM/685ZcVLsiNGwcn5u3R8XzFPW
BbDWo2sYP/qESLcKThlW1WFbNwXQKcfHlKT42P5/EHdx+SCFCwTawVOlDqxjdpmWobH3AyHryTUp
x/N/+8iP7+LO6Alinhwd1HOib50UH3Nkb8osGR758sYaWqNR3wn9wB8t0p7oHHmZsI8EJi8JA7Tr
NjfePKwhr1zgfmH0it646ytnN6D9ZO8tneTb0ZbzTEwAe3CvJhAPicZXY2H8Sbp+dTeSYJnhvGa5
kx+As5PfNmzb4uR4dk4QOnC8tZm8oV13HV1E8w3xE165ZbRiIpZq1O+rzvwi1VassDJbhYOUJQ6Y
3ivUGOPJCaXhHUpqOe89hZ1g2+bg/LswIN+D0D0KedEBZFb0TGYDNowwR4e7XwEZgfeC2T85gMEt
lIxPBFtAoOJ5iHM2ZJLHSDyY536m6M/2Y84RpIuPopuFDzM9gHgXCIYvXozFnVBYl6g4AXdEep9r
zf/IWslevdBqyiO+Mvcb2oh0Tga1iSzOwXV3CyicswnjvlcwXgE24mqsSJ4rcMxwodsj3VPBeE2i
RkLM6Beh/G5SgoCbPx+jlzpHAVPaRkju/x3FX9E1yq/Ascl7lbD+k0QyvDJ28S0pShzXrb9Ejvi0
u7Cfka+1RKPkxSofvISayMPMPMwTDkIgnwjqVKCWqw+qUHEsfFg16vMjQtmeUEkZAS3SRtKgyG7c
MMN1HNl86ZPDR31fa0iKE9NJ7Z7Yq+bqjHyHvtIcGI780aAuYhy+MREK2LMhAlfZcZ1zWKzrJaqH
BteIXOv4DhOtae6AosPPqIOce7HIg4l3CwgeP9BC4EXExdpikvJqsR5CvKqgZkOZd98JAsizxMa1
3CB4s9eDN+EgPoyx1uM9zGp2P6iw+rYb05dPyMFRMPIMLoCVeI7ZJzqPWhN7GIPoywP8F2e8c6XY
9jJnrKj4AhVWTxdRWNcrY50LN7PfqoVKz2M1zOLFVoawg1GpCUNBleMYiuOyvvDBjA9Jr1S54w5S
8lv0DD673irX7jAE5XKLspwA8sXR4UdRITSkdXzgtc11XyCGjfL5vrnqLMGi4ieboCqMv64n9h24
/wT5ApXw1OQhMgwcBdVwUyXeHO1tSzaH1WYXwq1rd4RT8G1cHKcduw3JaEm4G4U/xvuRQFWU+wHp
/RgwxNCcJi/Wn0SAtpAVHnfRsZnJYt9NPSvOURAPsVtEYtR9EpjmIyjX6j0mPJBtyMmWl2UVQt24
M8K6HbNN7O5yFyXzNp/XPNuaeEGPWRDNxLuRo9oCY3bgjFgJYfrn2EVQKCmxLggSWi8zUULDQSV5
5W/4/KoRl28+87Aq3TzVlpisV4TG1PMmgtq2m4iezGyHDpnhGesR65IzTU19ZJur9G1vdf2DPXvt
uBvNNJboFUQR7BwyMD8qNFrlPuoTMxygWYozCXasXnProveALpFchKslxt2QdO2N56nWJ1EmWutD
n80ub3GAnpcNxJLDP5PM6LDagDRAzOhJfFgRNhYpm4XLZrk60iMGsjLqfeZOQvjhWEamWIUaeDTQ
+Rm/lS8kARjR0KaIW735gaHQbTekQwLpxpUKzq5A6n0atZrKU8t3AWCACLa9QRM6TbsVPdNtFY95
cD+ZKqlup7mcoaWrfj4gJC1/JsuKbPq7BF+a467uCRyN2Cc3bK4veG8Ff00xdvMdLHCk9/21uPM8
W3gCoREm7OCQbCbfOQR/EonV+/abpYIBTGQNDdd/tAD7kKAjMJCGZYxvIZBXt5pFVVFsGpvkwBVe
EgzOzZ37vk3yicSyMAp2LWnfHAmG0WvvtKBHZBcR0bd61vSDbiP4q5TGiR1LgQHZU2q5xQFX/DCF
tPJqgDfbZJpRAl7P8i37zww/W8z5k9ICpBcZB9igrW1PQLc1+pfksvJbrA1UUsbQd4hAA4obfGMU
OSh0aAMtHaYenstJseGZwsseq85RP/h0yK/p8MjPu8rpqYMt5Aq84cQObQwRuGdCqgOVf7uYQ4OL
CKPDWyE7FZ+zXA1va7Ouz8RpkMTASP6LbUpx+ERJ3xLH0CdHr0fHRWzPurzYVRdcZQ0L2sCQp+ux
9wpxLK0wf2B3gooKDRb6cx30LEvX/DG1ISiMQAVfO5ZIYzM60ak1lf4ZugmzpKsx2BNK2+FiisEh
lqONL6F9a2uSaPfXrrB/QTWb4dzw7h7wLWfmMpum+gNb7G1kZlSgBQg2DEGkuFH+khHfFJgeml/e
35zpe4yl1+2Ip1NJqr1MHhKR5NRGSSCR8yxE7UD/rS4IboBnAf1MW92RWpbXd8TVcBSrsSKAIfQA
f7ddzd543WTH7BzbUIw7210jtbN1QnBt0OCoS32CZVFq4nM3d4o37cvXifnpIpXdEAFko2+eDMqQ
vu2ca5o86w0DflituzUunEfCoBFB6aRuH9FJQHb3fM3HnlAwqHwWxS8bJXy1RdBLujMZsmSwr1nr
VDur8sI/viztbBqCuIuTX84uuE1LIOImC+oquHDVDfmBZCK/OOCn5Cvg3xyPsWhqbqbAi/qbDHH0
tctpyXgE+yZ+L5hR9DG3ybJ2msb6DWz6TI5rM5TufhbDqq6+GvmI9hVUls9I/jbaB5kMKrP+SUng
3i1BLtrbF6Nt/iPNvvhlqZnvSkSOj/6kMAA2tdO+VbHjvXLoJXflIM1HgmNy2OVWEmOWlz6+rcl9
zxkk34J1naY0JxHBsKutgvpzwrBPFfomtHGl7XOd24vptxV7Bv72OEb/b9qBbObMz4L7GsG9xREq
hv9YmuEx66l0/pWoNb/GwYs+7XakNMIRxB6xcefBc+0OSKQUdb5cU1U4XUjKCr1NDTqh7E/IMZmd
lMrjaScBwPyNwMas9+Bd1vOaleuXa2utt5RWB58A5jzmNBWxKRFBqx8WEg0IMyC6BRIcYdK9nwOJ
pwwxLqNS45R3VocyM01MrqZdYoU1GBqs0LbXZTxArcNFIFx1p19/EfUDPb8ZemeuMDKrMr9HQpfR
vbwJomkWN6Ry2q9mZC6wxjqjU3acATHtGMZtCqLG2mSJl4R38Zo45G/2gf0Z4nh4RMdTFJsKYSpd
pA0186RiZcMRbgRDf9NZ8TulqpGztZgB98CapBIN9UjsCM1Pc7FvuPFQEKDK2+CT0mKHOwxEM5CE
sj0hvLdxzZErgg+tHeCw5ysp0UD3YrqocRpNq+uYQ4HA4JoN0NfsXCVscNoHsIQkUhhpzgihplfK
J3zzZbyFaEeEOpZ7qJ2ZvqUMKNJDJ96G8m0ICdFC3czPftRhfw3RlfxGS6fNT14SpQOFNzntmVlK
3YjJOERtzFP7u4SWfeMC1ADqQ5XfepXbDvt4SdBYV7yw3g2A4Sq2gdcmnLoeN/adsyCe2K2ytOS+
rYf4nd2AmjZbE7yYQjFxl5bLSphfJ7QhNoYJcNrLeGXszrxY6SvLnJfbYMLbsPWFeyV8rSB7XcKl
/jMNU/pf4DDv7ckkdYaL7Ii6SYn7Iyh/7OATU1+sKtw1NEhOsA3gJ2lR+sHrVLQK5iF2QflFV2Im
hxlqf5ZwlTM5jVU/bUtsr2NKLlkX0E3vhr8Std9FL739d5UY5akzshNw+gBBpAM5g1f3EeJ9wmGX
5NmR+Vg9TFY8FJeyb0Msfdj5eR019tdOKYFBSufmIGmAJVrUT2r2T2tdv0twHWLwlHb2Kg+ND64T
+ygFDZHKt1lHok5Ko3tfH6coANbCmWbrNDNW8FwSHPxjQtKRCXNJpvsq0Vm+CbyeEzYreX/3QYFo
YV/rYAnSxWvVHbm7MPkWSS0kyc72e9h7/bchixxtjcsYeojD0f4VdBrVd9y26g5bEy3efWY7w87S
mY1kusaqyB+QC0BQ8rrP8WTEC0EoMFOE5+nX1u8MKf2LGP8jq6tT6Uhh46/2lZ1tCaCA0iD7LH4w
dVgwHXDakmrX+eIv4RUkB9gdBfyTP4U3EwMwbqViiP6ThNmOJE+RopPWrIJRSh4Th0BT29OE917j
rEsgYM9rx7jB6jXbVUpKT/gT9oi9e6F1tnHrjNtDeTq6RYeO1QVNUvKOurw4urokl0fLCVOyCIjm
poHOQRxCdLlBujPH9I5qt0B34Xhd1dzbsnX/U6gD2lNCdKQkrby3f6j3sLzNkjce5tEmNOJgo1u/
8+NZmkPiZuu4qTUs526hTsc+oL9b7sJ4HjCwzLkzb2UVtP/qPC8/MySNr36YzES+zZqX6Yd2Q1se
SIEa+jSUdm4juxmGx5LSiOwodFWVJ1QPzNTI7cwp9pVDnBRC8ve5KeP3mHx95pdxnBHAyJG8aWcd
/5XSY1pfTY+Or/ZZOZFGBi9r7EcgmgR0YUgM6FuBjTFVcQ8uHrxaSY0r2Kr8+truCdA9kGUQopqQ
OkRZDOR0HQOoelbPgVk5FNsWzx28Zz/2+3Bsgs8hb0OM5u7qvYQr0kJqE3J7J2Cs0WyQsuHCQvts
p7xDRUDyKJaLLcLkCPtli1MQaCPpLJhWGw2bPxJ+m+aSo3VbgIHtJpKaBk4bOPvNGCH/vkMRYkgu
gw4i49rGDuGWG35W0u3sYarql5zMkYzA6xkaEhVlMu5I3sWBkIXVDDGXxYs8ciGX+RY4xK+Pnoeu
bte6o/cdQK83N+T5M1xLbV1jrYwicl349EHwnFneh6Pz8CVjrY13nvwfZ2e2IzcOpOtXGcx1C0ei
FkqDmXORqdyqynZ5X26Etrutfd/19PPJBzhwKoUUyo0GGmgDZlIkg8GIf9GmBJwSHDdXlwA6XKA7
ZKjQGPOnAbuUTymgiO9tXikZ/T/b+JjWY4dUBgRsKhN+oX1BgD55Z3fVSIEfqNcrBz0KVAAzzP3G
h1K1cNFxKML/zAirI7C3PLBRVOwKau7oYOOrIe3hY9q1w5dyAvGu2FEMDrmeuscqHKgx64YaIogL
yPtjAhhPPA4YEUAOI72atQXgWp3wZKqetU6wN3pwdR/GQs+xL8z5QACH4DCj1NgDqkJgHB6GBZxT
OYIyQlyqwRTxPRp0vvhmWjU18x7vr9cBAfyHofliPFoRCtWvFCgm1IpHx46IrMi8UwdMdfvZSAI4
CC0sjvIw4Wrb7qJg1EfXB4d54TJpE1RJc+DTtWKY79rUbLnEEu6lAiJpuwtFqcSkklb1YHWh47hR
FkjyE2Ri9IMcmu7bJEf9kxaMmXBrWrNyr3alzY728bZDLjccqR5nMGt0sEfp42iqukp9xfGar0EP
h/uJVGV8gMQsmmOlU9P3iQbw7OnhIwoOpzd/BgDK65T+bfCx6yWRzGl9PXJpB9kU5j3KHS6vqfiL
guhHuUe3cpRHnMPiL1lQWwMKNMrw8FfJm4SHEF0mmZhcMGqOWkdXlSiZ/1UGTt+XWYITja2n6lOF
j8h3XQsiCsCpSu+k8yAooM9d6j/8BuYpXDQwbIgV9P67wqSjg6tLRKUPhzT0QVTe7qBdWsQBv1Ea
b+3nsgqy9hX9bEH6nle+90FrB3VyRTgZFwhHYQrdpgyy3V9Or+tjRlrnArCJHukrOIiHs9Xj419a
QbGioDboBtKz/qFh13zM9CiccyewWCr05M9/TROMRrXToQBbtfDIaFUQiwoQV8ogRWod/4JB2Tiq
9JJDbolA36vcmw9qjAnPOQLIPG7YQq3YnYnZV42/RaqoVcwuTr9ZY9VgHWO1KGcDLmF8TkyALseh
bwb9PLR+8jSBs/s2evF4aYwmevzP//g///e/fwz/5f+bP/8/X8X/yNr0OQ+pef3Pf65YUgmD/jdp
vGGojrbwOuzJZiRRjrEzJOZHz5KHEOl/6twzyjpu7MP98VYcqRjPMYA4gjdx7IUZoB+NFd5BvKAU
QasVTcafSttUr3lrDA/3R7rxkSRggEE3VJ33j8mXvf6qfRT4OQpbeM1WSvjYT604caH2e0PBJcJM
9b8rq0fuHLuNx9psf9wf/MbzkE4cQ2rSwAPWokd9PXgZdH4MKx8niayKLoUa4mGJcMex9hv4gkYX
oMgTJy/9tr8GZdaqCrxOOIu1nMaibwITDNxUt8UnVUcmOytK5Q3i+OFL3RWZmGMauq2j9oOR2WIZ
6ZoNDW4H0M2Koj5m0slciKuNO3jYK93/lDc7RhoadRXN5L+maakLty/DE12BIj7Sk9J6XzlR8mrQ
y59G2qWvXz4Q70kDU3qNTqq6cGdLNMsE5oR2AKq59W6gKvBGEF6PNMPhat4f6+bYMRnDthzTwXHP
hrh7vT/g22K/kjrGXqI9irL0KHaxntO0ADO8wx6jc++Pd2MkNo/nzMtFgBEw567Hi4rGR/aM8Sqw
+ScUIJWD0U7p2/ujrMwKh0/h0KhQKW8Yi6VKS3/iWrdJOvEl23t55Byhj6KT26hIoei99f7+eCtb
Q0gJ09cRkq7Q8ohrCqzYVAWRl6gtjvSmRVe3RKzI6O3p0/2hVqYG11KY7HfJNzQWC9bN5YE0xHxi
yhLrY1S0NB1kYfxskCs8gV4NNuLyytRwQwfZR4mAAybmP//tTlBwB+CmBFOnIM17nvycrBxA1Z5r
fMuZcW0orKoZTlpcMMsDhuJBM9MYkJ9BFfSMvQsnoKWFAJOtfakfocTZV0WXdv7XYedfz0p48FRg
FM1n2Sh3igjViwecsFIiYyNAra0XMYNYCPCW6L9Yr0IAORwCplIBaICvyyO794foFJg9+mtTGR3v
74/Vj0jn1LAs0+FTLmIvzh990jlsxQxn5NPQ675rYB52auro5x+MJBwd4RFblVzd198Qyj9OOhKa
eFzRmp9a3ztUOab10eBXfzIpHXKlyie0TH0xlE9ub2jhQJTqBap56AZcTA8SBjIQcsM+8va2Zmcg
8klvDbgi7rbXswJYDvrGQ2AYZZwMaHOPhs7RJzGnKY9x6M++qgDvNUKhEzKBUn4YHZ1H7x98Wlu1
HUOzbd1eOrfnPOCzakD1QXhKiSMS3HMKltVZtftoIyD/+ruubK45CrSW4UWqdICFtkhPVD9tcppi
+j6bsuCLUtHF2TUDRkcFmLM3apDEz2FVGY80yOonXPHUN1y504F2u30BkyP/HeOi+xeQdmbzxgek
RYc/PkehRoFXgQyzcWHd5KiLn7tYH0UBtBpbtr6P6Vn4WUAX1hswQsD24oB4u7pPxyZEeRjZkPtr
8isDvfehxPXOQCcFwkvPyDVSjoAe0JlL7TcWxbN9qVndozPDAigU/PQqvXpSwzQ4l6238SvWjjfB
n/Wy5sBlL8IxVCIj0oH5wPtDadILURyvAf9fkAwvN4aaD9XNfJFT4IQDCrasxaGj7BK1EPmMvdd8
M0FsnmjMZLR2UZUtkBS6/3XXBtNnh1HQHpAhxCLncYq4MWY1XFqPma/tc80onhQZVSezHxLq8QYc
tI35aWtj2pQMyEiEJcXS19iBcU0WgRknci41Sr84E4DH9oqLJF2/jHh/AUgR1hHxwP4ZdFHzZtR7
3kJTjO0e1Uhrp5i+cxgBgpculBr1WFI1P93/MPP9sFgFeMYaiio2RT/uketdl81rkKOqBUYOrqVd
AsE36MEd7o+ysq24mxyyWm4poaqLve1NA21YlBD29aiismugmSJNsYOOPx7vj7QSX4nhGre74LPr
1mIDJ73egb0jAaRNVF2mIPMuBW2ePUWVuRdhZaeu1gLkIR3lCTOR6uWRlayagIetNlHixo19gAwa
9oG5d5RcedtYKnQLdSzyJ1jYyZf7U13ZXyaGxwbPBXYXpsTXSwdeElpwyVgCoPC5BaW8qyjYUX6N
0PwgLdgy6l1ZRYvrkSXEr9ukrbcYUBjoe5rU9kGv1Q94pCMHWDT2UyVsZ2MZ579qsS0ZytEEuQ3P
56WhM8Y9NV5BHjdyIukFJXXYoloaBuiC47N26A1VvMIsS9kIEyunwQLIZFsm4BvT1OY//y0bTbKh
xOwW4T1TYkaEHFfoekFhPb144ehOoE4uKMZIxEevR7EUlOUhm5LkTp763iiLiN4BAOQzHMvYAYvX
lWIjGK0unWPxquTO16S9mJipNxoxkL2i+n5THhQkxl6hc2JGbgjR/OXPFT4gq2fZltDJgK/n1/Bw
AlaQIV/IGwK0EXmOxLj7UBVAPO9/yrV5EbRsRxj4wkp9Ma8YUe0cILK5h35mYjeEFrGSYFbbAkB0
7w+1dkHPm5/HAyUdmJ+LacHcV622ZVpYPkl/X9h5ZwIVkPkZKRoVneUEQlTSO1nPO23s/60qAPA4
+1QPU6uRnN//OWszt7jLaKATT01zcaPVCR5Rskc1E/ddeW7hQx0Hp/7Y9lBk/2Akx0EdC4wPF8Uc
h347FLzesCvlF5AtCuwFIIshfCTAvuKPt/GN1469nN9neKzR+7UX90Q9VMC0aiAVBZDfC+qMdNrw
snIr+jgPyEgrF4iK9vn+/FbiKFkImSm3MdeG0K/n50tUH0dktEEVJz68W6AYaWBpX0cjPReT4228
eFfnSAtJGqRYqFsuFi6H7GCLERUnL8zbtzI0oj2OPNMZfY34Cc4gBhQoF248E+dzsIyntqnP8Cos
5W1rMccJQTowdgi5J+BV0T52kDaDYhWEX+9/y7XJ2dJmR7IvLWLc9bdEDc3wBrQ89tZo1h+HyREP
VQ6QNcKV9FMf2MlT2yvjP/cHXTsKlJVRFXV4xBnmPPnfN2iVydLoUUuADjO4+aiMeytR4AfQJz69
eCiqnVRiqAXOpZ/Fd8Rke2ab0TqAAqy5ATXKJ8rK8TEpvW7jClyZFVVyqE6q5KVIUnM9qxYKE8Ss
GrVYR1WPMZhKWiGJhQS2/fP+pFY2B1Q/tiIJEzUYdbFog+p5dVxo9V4HUPK6wrh6gO+Z4dN5f5yV
3GzOjYQFXY7iiLkIoLYsszhC3hakS+WcE8VWjnraqHsScxqe8NOf9Q60QsEliBGCjL/fH37lnEup
WkBK6JNZ1GeuP6hdZa3pS51zrpr9e+mp0zvw3MiW2l12LMdM2aizrpwFid8pdXEqW7q9jJtx60E5
jukoxthYnULhyJ+1ArEzpLGPiAkWlWnU129ePEkiNRIwuq6rKs+H60kif4xwPyjtfecgUJejFPHG
oi99RBMSXRPekRtr+uurLSILVyH709ZNzqBchGwn6Ue6pDXiam0cfzeDVP6YA/t3VULrhDpVodGu
BUMAg2mC7gGOy/+QUne03PsTv/3aprQc8gid3Ap38cVxgcaBhFNIeVS1FPEW48TkJ40IXFChHjwi
l2DK3Qi/xti4hm83lcmm4rXCDczAcj7Fv8UeC43h0MZYCQ9DXMfA5o0uZpTxA0yWf9mE4cYsV4fT
7Lmz5GgOV+X1cMgWajCXgDfNOoAfQPAYlyoRT+hegSjCobOQL5/f/EXx+oIIrzHH6wFta1Ymzvsa
9o9CVzLiwL6fWsO6RKbXY6KZNxszXFlHTN0YU3KPkKwurke97MIUpyXon05an0O9QMEeewdX8bz4
HASKd5kURWycmjnyXG9iKvnEc940PNt4T13PkrJsTvOIo4qvB7imasBoMCbPkVpR/GMFZflP1NR4
CEAv2jg/t1F+HtkiH+ABbgG8uh7ZQF1orEqTCxMN0wOdZ3mpdFs8ofWTbzQKV/YOdVtNpxZHAZcg
eD2U4omoCAwDhEOBbmM1jNMBfjUw56l4n3u4ed8/kKszYwWpJoGrM8zFrRKnMlCmENAJNOfsmJM3
AvD3lCPyOcnGR1xbPo2yjmM5NJtUudikkRhgd6SzhswE/6+rFP9goL2Dyrf+icavOCFqNFslDMpG
LjcHlet9w2OYIW2H5JEvutiscT/iTpRWDeQPqkoKTkXHkErHxpG4XTheHRSN2ZeEmpsz2GnokkD+
bvZ1HSGrAx3ARYimOKLWieoQ7jAbn1Obd8JyWnJ+ktFvEuTEi+NQqQVCyY3egHU2ZxFQJTqNaWAc
KJR3kMQh0pzUooYmYKnpuSxT5EpDpzk0na8j7dGXr1SE1T7e3063a2yh4Sco4NFv5gZZbCcw1z7k
u3mNDTVDTzKtlQ9+3AwntIKsz00DEfMcDTpK2SC4CYb3R19ZAofXJVkf/8DYWIR5R1oDtFygC0o9
ffORQKbdgtH0CJmJEHi8P9htnkQU0mjOcm5Mnbzg+qDit1MgiohDhQqo+4wpF0I7curPXoptLpU0
ecn9FEHJtmmigwkA4eVVYMkhYnx+hYUo++I8qWaFt1eWtfscLYsjjHftnVomuov2UL2RJN2eIIYi
I4NCyuXNhK/n2s7cg9gEbyOGDMZxGTSnkC7nxo5eGYUUjHflnBvQilgsH6ZC0NkRHt8LG6buiAPQ
A5qC3eH+us1/y/WxkXPRcZ4NzBb2y/VccoRrkZMe0GidNb3GQO8ulhZ90ftpOv3BSBYpns6DjjrZ
IpXtUC6DuNJ3+963RvRpIgetGu8i7a7bGGllL1Ix5xGioVRNP325PoGNNY0168fA3K3hR7Tm0RhE
/0oTVOl3qV7HH9IRxl4tu/Jz3VsvLx2jQAdiSABLsOhvLs49Ir1UdVJQVDNe8Ykm+HTIe7QpY3Uw
/mD9fkEVnF+rt2wDogPTtbIVyEr4kfZUypj+XNpGzygebvUj5s+23CqSGc3wFRVR6cWGtD2MqrQR
nmWpT/p7NO+Kz4Viic9CAdm76xrbcdM8y198XeHLC3CNB6VGxWy5mEj2DEPiG91+AEn5iLlS4Wq9
Y24ctrVjgMkd1b8ZRUD79voY9CPm0KqBTDtcQ7RBJx29Vn2q9vj5vbw0xVR4TxI+aKdSB7weShNw
lYFXA3aS2JZIhFoPuOGZO19HkuXlR26uoMzQAfre5uLIiarGGKjTu33p1eNpclDHDmgPH5Nu+H5/
pLVgRfuNa2YGVdGSvp6U1eipMyU4bpRV0V6aqrb2mQ3G//4oa6vEhaqbsGpRxjQXwarQPQp+EazL
0sY6BGV+5KArszxPTd5tXJ43QzEJsmpewhh9gStZZEkTWku11eLvqpqdPGGRMp7LvqXGAP/ocH9W
N+dqHoovZ1EaJdM1FjeXgpk3jCIkj+Is9c8An31kiJrgGV+2+iskeSQJHG1mlb14WIssF4sh2gbc
MssoSQObfVDgh8kNQFbdfME6UTslaSz+RXbVzhGCMsuNc3azT3gw/D7oYvObyOGkfjDMSGZDkHyO
zXEM++58f2ori0fXzmFyOpgZdYk9aivHnHKEEuYOmn7B4WjEIgk7t6pEduD+UDcp3jwhsJL0Z/mM
ICSuN74HmiTUh3j25UwGnNlQdjV09HfAKyinohPWN1Kw+P0g640Td3PJLQZe7BrUXMDSG8G0bxqt
P/IERLwoNOFnalNUPCC2HrgIeUG7x3v4iU5yunEWV3atNdfdOPO0TChFX08cjb2pqRycTtQAD6pd
qKJq6fpBkj156AJE8DJKNEFGdC0uf/DFacAjO0XHjGTzemBSrlLDpB3Zbw/9ARE69heBC9EJ/ot0
S1VOp7xy7AM+csVGQXptynTGqQZy/QH/WnzyvlAcLfPyecpg+Pdo0If9E3LiqvJj6jLluQvqSKGC
m1c/7k955dTwiOIBzMd2dEB111O28skoRwRw9i0aGNMhapH12kdNFiYbMWFtIJJOnXTTAUO6bLlx
X4jSrqBOW9ShZludsfIegwDKysYirg5E+W1unKi4MC5mFDaTNBIvVmdhZBxcc0wYprrb6siuxAFJ
BP//oywOZxAj1I7mh7pHCaQ5SctDyj1wZhUi+eKaCHgvknVaI/Ay6css7gvEpMq0CwRYGysXXwNl
1N6KVtLkAkbk3t8NK9tQktViXW/N3eYlfA63HNvJEk/dI/uG5B7ClUiD9+MlkvVwqZoBZD8qUxtv
npU4R8KC3s2cH4ENWaQSqgykgtOWhs5cWv2g9PI3sojT657I8Aj7PnPNaTaYcyTK8venu7aI1lzi
opxAwX+5VXC885s0Zpe0qTWeYKTjxhhB8BPI7Lz8dpKk7TMOkvz9BiPr0OypfPg98JTq/JQXmTxi
NrkFfl+bENVCkHsS4qK9bBgGfWW3Y4WVG0pS5dGZZHlpytw44w+sv7Sexa6cqyEznFPyMl4EaWfA
Mg6bL7GvzCw95EE7HnH+Gk+wGbdqoKuzksQOlVTd5CV5HaPo1BT+qDCrQGmLSx70/hkBdIR8knLa
uHpWh+L6o6ZIWZA2xfVQcQg+P5WJ2Nd4Yl6gLRiXAveUB4ttkm3svrXDxkoREAUZGm2t67FwTYia
xuIL6nr1bwxB8Rw28ORi3HHdBrMIjKun/HR/x8/3yNVDi1XjqfOrXE4tZQkQKIC3+9lAuB+dudOk
lXHkjmWfZrDm8WBEgDrbQHfcdkR+DQn4x9SIKTBkr6dp4l+f9QFQwRilZOTpqDgQzexjGJhozkEo
1I5DiKM8rKwO55Qi1BBWGBxtY2XXogzT5uUOvIvezCKKxlLDIioIAbtFtnhW8GJRAWRY/YkqWv8j
yxsTwhKK9F1d6Vv58O3YnHrCKh5+VPEpIV1/gkLxraEbPZy68qh0W8MYYtTxdsI5wkiq3dII+kND
Be9wf7Fvb0KGNTW2sTFjr5bvWxj6lLNaSG7YqhsHOUbeqxjFu/P9UW6PzDwA0G4e0NwP6nJysT2N
eMgNAGc986LrPj5a6Lsch6L8/OKRpEEAmJ/S5GfLFAJLdGpzgxRwEnVxcOIpOPW2U560qbc2JnV7
Numfzyhd2wJ5cQMm863QVLI6BIfvoKiuZznC4aqCDlVme0fQr8pOov69ERBuDyftZrAXPHN5g9L9
uN4mrYS93ZqA9WBshmejxNa2wmHuPDRQbesQ0PBLv+dcReIVz/OQFtPye2ZdHNdYT6GLFUwt5N6h
IjDkPDqeUsA0G5vx9gxcDzZvo986g0XrBX0/w4Vk1aBBbdeIQ/it7qqT2ePSC1Ff5jreXxh6b5R5
1kamd8YutXCr5Qq5HjlXzcb06XjufcSYPtmhhF5aoHOKEil+sQOapWWFxbGZim4j9t0uqMUNCWdq
JpBw7Odd9tuc4dn6mV/jqUaEx7kDBOxl0BIY4ygrv4vTctrYQLdHkfFoOsNUYUDKLdfjJcg1ovTj
jFjnCOcV1eUB97NAd32j3aos3H5UqRJahCYsHsJwLa6HQjRmmJDE6F2zqDrMBLq6+Rg6iLRrbRO3
0IMH8xtOK9Wjj/36xla6/ayMzVoCXjYooyxZVMmooZ065Kh3FFHxztMj7zxh1/rQ66I+BarWbmTF
t591zhHp+pLv2MAUF89CLHIGxQpl71Z6Sch2omGHagbOpmr15f6J/NXfvL6f5QxfdcTcR5sbXNef
NQkquOiOP7p4xaLG2KeAh3aVgTcqaD69/dQhjfVsIajzBsztiLh/RCdkNytCY0qAo+6uT1Jro1F6
e41IQdhVSZDnC2wJ9EMjqlUBCfO5PRWXQVR7gr3eZ+PP+3OfL+DF1KFqmXN2wqP/JvrBCcdmSzM6
QP0eCtYpqFoXhE8ZnjSMRoGf6aAZIEPZLtKcjb5LR+Tx7v+ElYWmzDKPTmUOzYd50/92Xg3HQyc2
ttnUpho/kRg0Z7Uy1Qcw8frGK3V1KJpnsGyI9OB6r4eqI53co9Z6V0xKg/lZFmjGPqhrJJ6l3rcb
gWElCaMyzONKB+w2v+0WMws6VkJFmQTBo17J9q3Q4EYjnfOgw0rdd40GR10fwxOUYPt1PVX+sz9p
W5TOtRWGHks3yAakDelnOWekAoWWDxgKadrTKHSMYUK8sLN0QpYQ+1cELYXiJglcfnKX9sP91V0d
nnNF8IBRDa/0engjqb0gJnC4WZrRyyAvpYXXwYG2I3NAFhH0ewItjYo2Jy9X5Baaem3JeZOBhKc4
z0twsQaNBY6jHarB9bu0+F5gUXhKKIocy0j8QYTk4mEvQ/ukArLkrfhaazdi6gfUUGIUM7BMPveD
pR9RtAkRtxHN6f6nXZsaKCPatHQtNVKm608b4YIZG5LtVXbO8MFiABcSY/MYFeEWbGMtGs2FkDlJ
Ati13MlNq+IUGQJsjPVC5Jcgs1FVwvkMp4H7c5pD7SIeUY/g3obWCol2yWqVydgVfs4Nl5e6/Ygb
qnnwctSG8raZ3jcmAteoajmH+4OufEgu7rn2MsMoxC8owm8RCDlT2fsxunmWX/S4hmEO5Bb67ApU
1Wh8bYSFX/C35RxpqIMtgiMyswuu120EW5xm6ohHMwDjXkPgPHNw+JsyVR6nstOmQ++FTY7Gcjp+
R4DBREweVVV0fctZdaanJtrvGjVC9TPGxuI1EOxmPNEA1fxj36IdP6Gr8a1VJY6yKLSxRvjEWNNb
RfMVb2dWfmcfkGYfmodIhPkrJu4nqDCLF9NC2Ss6+Q7pkQOPQSxKTFmQV4k0W7T3EL98r+b9g9+j
qohplnxIDLwTXryKMN54Y4KINamQzKv82yrGLYcygFrrVqmYfpio8T3kaBB8ReR7C8m8smEgyduQ
QgEOQA5ZDEVJKSmVrDVc0WbFWyRh0sdGNbMzHU3/7/uzWjkQc9eKMoxFcnKTzbZ1ADK1ZSi63sMj
ObXtas0UPEQJ3TioleJJ4Ha0kbyv5HoklzQ1+ZL0y4zFyumTqKSH8pibZlb2NpQhBa2MJKzqAb83
zRagcG2Ovw+3OBBZMj+kqc+7EwZXzrmxfXTV1Al3xJ1Tc1V1tEOxnjEK9XD/466tI0qYyALw5qQc
usgxQxRSURWkoNuPg/o1pkTzpVT98mMSp9Pz/aHme2Zx6Omp8EIwwFAB4VnMsdZQOPHpx7nlOKmH
Oixx7271n7jq4No1KGKf4/jys6zpRtwfeOXjMrAEp8liavBuro+FCSPE7rxac+NGornTC+UDEKmf
sEW610MDiNIatWzju67sH4dyD9VdmuzEuMVke7tAIVkyZudVNhcFGiSvUhB/0a4W2DJlYJGP92e5
spIwwdUZHUJ7kGLs9Sxr1L+cdkKntEf36KumNvXr0Yjw7KV5t/G+XPugM0+b1SSIU9y6HkpJIH+l
qDqgLtqoiIA2VW83b2WTSXoejRB7Udn2c19ACHr5HCEu6jp6S2RS5vzVfwtwYUnBRyeJxGgPlecD
hl3j5zJRUGhPnLTaeH+sfVA2K4XLOVsmElwPVknRxKGtamj4TcMnWs51DafPNo6WHY4bOeLaFzXn
6xA4PsiQJbwmxq+PLoepudLxqhrjN617bJ2pAmSDcsiB1pY4QPlvN1ogK6mpA66HLINiMOMuUkOi
6hSVlYGBgVko3WWUiX+WHmLy+3L0QYM1iTDepZ5ufUg7s/2Z1dSj7q/oWlCgMjmD5WlA8kOuPzIW
oNLs61Kn8lyhkW5NmtOejDwx/07iSr2Y+IsfAgB+bj369RZ5a236FGgANc1M0RuYgi6GdsitXkcS
LMiSwyh1v0TNUpTvYwfErJF78SOOAJbLQ7U7wHNPLvdnv7bFeNgirzBLBnGNXs8+psOO3JqqA9zU
M7dD/n0XFo5xVtDe+IPwAPN3BsmTGdyk5oEWR4FEkNxN+wDBxsBuTyndjEta4Gdyf1Zrm5khwDbx
dCenXBwc4eMtkcpIdxFKzFsq23Hlwnswvmc98OMdNi79Y4c989a4tzEXMQWOD4VFMMioz1x/Td/M
C2TBqomw1HfPLazIAz6d+NTwf4e/Cwo27ksnaqNhhX7ErIQ0i/hcD4iMOCqkXT25iSaiL2UpMOTz
FG0Xq9g3pfgj7hBbHjaC76+r4/oetakp0rmZ5RyojCyOzCBUPJ/jbkTn01dzd+gG7bE3TO/vHsr4
+8Qbg6fGr9G9HovMOjewW17FOByfxs5R/7n/AW73L0kgWQP9ewhtNy3UDi1TZCAUCn9I/n9Q4Qh/
z8AGviqyMvt8f6jbs0oSOAOXuFF5FC2zB6H7nR5V0eS2aGofhlQ4hwB/2kOR1uaH0A49rH0R0EjC
SHksCqzb7w+/srfmkp86YyBJlZYQcx8atEU1DN2LpgozdBli1PAiEAzxXh9M7+Q4Sb7R6bw9Rmgm
c5WT2gEXJEO73l12ZFgdBoWjq80UjC6xqoPeKs4BM5bpO3ZH5SkW8u39ad6GY8akNG9zyZJoLivH
mJJpQ1uiRljVYfgxScVz7dn5O8Khctb6AGVR3v6uTS688X3XdhIREFgwiGueoIvJ+ikmnU4Qq1it
onDUDMJ/VBJw/HET+xv3+i2u3rZJXEBRYO3DTlrWVeumrZLexMZCBwAKeLaP0JGPMQ60Ky9/XadD
v0uwlHUj0Q8Xqfnju5C06wOiqnifNkn8SpTSP9//8Gv7i0YlxXpwVyQAi0ONm1iEZQGhJJwgFuwC
VCYxochIp+FLmdklc0xE3e6PubbYJFHUaaDFgZNe1MWiHMuuaOgn6tlF/+RMmviEMWtysWs9/SfD
p/ER5I50tdjoN2LY6my5jUBx8jKmuH29tbUc8SuvRBiZSn/zeqi1fE8/VvmM6FXzUAW+txE81nYX
4YPjZAK5pdN1PV4KHreXIU6UsETb4zBw5ZH04QQx2PnGnTAv1CI6E6b4mjTYCVXLWm6e4rk7m2Gi
gTs0b2lNGCxj03988dJRqZlfU1SkyIQXx6VE4W+062hEPjYdyj3WhPJSZqjhGGYRnVUNOxm3DhuM
RCFzKBv7ZiUwkalB8iU75lG1hPtSyC27mjqVO/lTgUdWWV7MohevWwzIHimUt7tBG/LD/RmvbBnS
Ca71GZLErbdYQpMOvxmG2ayTWmPfahh4amABfVQ786Mdh+J0f7i1IEEPm5rDrGlgcuFeb5memmMx
dfAInVGVe9AB8kClEbxCb1pvC73Nv2lIO7sjpiiHQcUA8VBVqgW/1Is/hG2BMD2G3cFGlPxVVlnu
LsIETRE6p1gwzUf6twcQWRwty7oZXSuX4jl2lOkiu7Z8D7Yt++5j+3ZQR/RS474KvhQ8FX9E2Pmo
iEEa+RFfy/Aw4Q3w1BCBzmoc9RsbY6XcT8WEZtX89DUo+S+iGJTvYpJ6N7i9mdeo5RR9n7ghyjlf
a1VX5FEquKE+WKhf/OhTXCP3NCrVJ3SXURjYWL+1/UJNWKVbRwMWqND1l0ojKsJBTtHf7PCi3KVk
nccW9ebHuanO0zHM9IcRP7WzhRMyYuZO9qMC+p8f9AFt/VIq2Svgr8YplEX6FFc9LnttrJgbu3ol
qyEAkj6hNTl3COY//209w66UUTaqgxt5+VCc9MkIH8WYp4/ckM43ZNvRz81RcudTZsikqs3ofbr/
oVYO80wPECjYgHMiGF//AhMRPiwh6RX7IaHjwccU+wHPgu6jldh0bLoGUe0Ddnz2y68AOFUMORMT
wagsroCoKUVHcx4zPsBVmIpWmEH/G1S6AklagHTAzl2m4vLiydIU1wwIVcDU9OV71/Q0jK/CXnVx
E6qKb74yBueIVmd5svEBCHd+GKTqg5aKZmO2825bnFsGJtngqQAzaXkwQBkaWB5llIOquCjdMcIz
FFdpfCF3WNLr+VacmKPhcjz2Pg8hevLkOYurHW6ngA8dI0ufWwjZaV4fYx/YFo9ON37XQRodI7V9
Fjh9XgwPVW4avu37+9/6dsoUJWDPcbuDLUHh7npjGXo09QGVWRc4mfhMcciEKmcix1Rn6HTfH2sl
8IBeUclbZ7AFzdzFaQ8cHjjqxDmZRF/njymxKXP1JJBfjbaqq1fpNI42toPVaGD8DoNxX3voa2NF
k+ZbaIjbDADMh/zF1iKhReryeuJ9qKNWAtMC7/V2BEBTasFpwgln4+DeBrjrYeY//y10NH0BccTW
WxdQm+3Tt7bbx7rAsACrjvpvJ+qM4/2PvDYgZ5V6ETgBGmCLPdVEVmsOadxhMQcf0s4xAsKmFIYU
xoY7D1DNRkq89h3BxM/LSRkBgbrrCWKgqQFAqDtX7yr/VT7V2QdhDpsX/Rxoro8KFQq0MHTkmEgO
f+nH/fYdqcq0dLhanMOMKv0ZFTDpHJxlnrvUQVgIX+fxcQpaJPFl5L0tY0V/lRd+6jZtbz/f/8C3
+Ti1KB0IBjGCfGbJP0A/uhUTDBYXNyVgpnERKZ+jVMgHX9NAJtAex4AjE96/5OvxVi1sJbVgdAo2
SP7QP7opz5cKMv++aDo3CPGU2GPE4T3Kvo4fM7WxSrSGEIn95WT4JcCseO8ZRfupKdsfadDoH+pw
Sg5xEQxo+nXyiZ5N8+7+x7m9KeefN2P4Z24nVO/r3ZAHg4GTT9rRWm4LKszo+rxTrDw4jUqh6xg3
2xJuTNejGhTp6nsE1c2NlHBtP3JFI0xKkOHxsvgFnp0ZXuXwC3oT49Nd4KWgZiN7i4q7dswgWAK7
h+wJmX0RPmIc7TqBuZurKGr3sczVGINHvE/HkzNN5bGjjbtxK65OjEoW5Bf4Ebdd9LA2UPHPOhcf
7vyH3qb5a9sZX167J0OnN8m9O2vzLY8zXOoszwPiVZY06qFRPOmGaYcnV668HE9DFQGYOCUM5N14
T1/vFY9b3LEDiVpFZ0envO8d1wrU4OD5TvHii30uWLBOcwmZQRebogVSl4S607rgOhFXbdvmIAKB
s3gQbJVI1jaGJO7OkoaCitAiHhZNU9mFSfw1OF1vQisxzo3AlVyoGGJDIdygBq3c3xqEYxTkoMfS
41nsQ7oNWdHiAuR6EHhQ106rUzWUvotOs7dxs6wEPqGS/gJ54OlAena9XuCR9Ij6Vuc20kbk1Zuc
vZ8pEViOrj4L3yF9V4zhQPnY2zjTv1Dgi+gvaGBTUaSVzVwXWyUQwI3oyrSuoQT1xyweZehihSl3
WghO7lwWjvYVYWfMp1Wcy8Z90FPerEcy1NnbHCsoNnOLRxj3y9kvIAK698PeyirQuuRUckWBO1n2
R/LRLmp6W70L0NA6TWXytcCUB4VuayO+rgSBq4EWy117vKv7AHDjRBt/cFHwwC1Eb8x6o/p2+97g
cQi5kFsdaBhtguu1bvG+7luFXSymST05XVfxJtWUQ2Uo1c5WM/W1UmGXc/8rrl1ukBktKvW8dKC7
LXaYoEzf6jX2oG1kBfl+Ukbsd/UJf3S7z8R3pUhVNCTURnejsQh7XFZ0422mF8U7pITQgCZwtDFJ
juc/RjwIT5yY4fP937j2YYCyz60wAoqxFL+JMQG0jALVkkhTrA8JVqgHPWyVgx871DuiQbpYWFu7
+4Ouba8ZlkeTk6LKjQYmOva4nkqvc2028zkK8m+dF1IgGPx640mydsapbYKCmWv41Aeu192L6gmO
i0J64fjZVyvvvsQIUZ7CosmelKbzLlRYYCeUxhZPYKVfQrrKAQSAOLuOLPmshd17jWbNFypI/tpN
6yp/HY7Sd3ZjPpqnMG+SfcpTDDqIVvTnKgGv09cZaFO62FucopUgPj+K/pe6M2uOGlnX9V/pWPfq
rXmIOGtFHElVZRsbMMYYfKMwYDRPKSml1K8/j6B7bapw2It9tU90d0SDB5VSqS+/4R2YmIA53UCR
x8uAn2SVysrgKddDdS6LgYZEpt+NnlAX7tIPh+ef73b8nIY3hDAwWtlSOjBIx5fDGMmWBUyi2DQy
+Q5bHSjDY905O2fu8T/HKTR/lSLI9hq/4vaN5o/z/yB++XRBGS8ztyE3Of4AJq8dnkbBGGue8brC
5PKDSueOudy8vHCrT21llHY5PbazBL7N8ZXKusuYHXMlUtFlV9VYC2uuaPel402/n6gDc2TiD3aN
jPS0jVA0qyprPEvj3DPnfDf4DnZvtCSxyhqGMyBt4yOayliFApM2755/otsGOXmiDIsRCdwEEIxf
rVDMtC3rlGtPjebuJ23cjL5w6b3y+ds+sptivFjc/iUjnSc2EuAZpo5Ei62iP3mOmdNXvNUCtmma
u81ZqetzWNgaNX2eaMu7xbPm/iBNzbpRYMkRMRjslyqUJyIIaAxase42FUMk+/gBu3jm+auWDDHb
tNwHqrrxOomL9GpOe70LunP07bN44LT+/Z0FOmGDmBLWEeQ5aT0nuSeCeazYw0Xu32MBax8qZXZM
iZrphVPYfPImoaRy5iPaC9no+CYbffWTVcfaZl4857PAJ/iC0ZB5ELKS5+s4ZXGWulnkGXnzYcJ5
0I39ArDEqtvYDJV+IlMYQmI+l8tixZBAKizMVOMBOyqs4WPfWRm2RI37Zk7W3ELOfJX3NczpmfVc
54upyvuIKOH4IU0izO0Ktz/LVP6SfcWTdwmNc+vDwRg9xUX6foZz7DCPsXC09r22zBcVEmgKTqcp
QobbSsMeclmvaH/2LxQ7TwRg0EOUOgQloMOnG9nERDAT3jDGI45QnwicN73VpgPgU+ABTmbePv+6
PpFW0ZHauBVbuP9F32PqCz8jcRxjd+iommEJTjj/NS+JlTwR/EgQqQy+GwpRyR1vG68fEtlk2hjr
/YSHRVPWOWZt3aAuOh8Tzefv6alYAKR1O8SQ02RMfHwxzFULp5IrlZxmq1vh26K5XscE+vY0D9YV
oxM8yyStBCwkqaZ3c4kd3vMf4QnCCsAHVAuYH6LhTZPx+DNoqClIaRmwGg2nX5DNR6YVhYZuSC7d
tbHSSKSW+GBarV1feZkyN+dtmUa9ORpf5Oh4l21Rv6Tl8kRoJqllMkOmDtbwNEBlQ1Ahz4VZMFDH
+bIucInmUuO+Thu1y8VgZiHSNS+phD1xVUi8G4YoIK1iNHS8EplZBlg8an0su8G9g5/cWyH+Zuq9
kQtEjZlfBK/KbGq/PP8EnrqsjSIuNCzG1Wzx48sKX0hwo0hPy8LXEVeFrXNZtsxSogCzkR3yzWAl
OKleeH2fvCzae8CO6dZxJB1f1tJzI3OTFVvwxgnunN5cqBzspACWL9Jur4/NtHeXdHnhsr+6SBAs
iIOb4CfjR87+4+vqjSFK39RAxZe8W1eWMWD9Lq2g+qzoab8rAmGVYQW3+mxSduOGRln2VZzMRW+C
NM/wc/XRoY0NhLWRQIQ2IPDYxP0rXFstfXz+0TwRDL4Xi9sImkdzmgkZTpnNXTCjKiUaE6Nfuwpy
9da1UMGosUicxEsB4akLEsaZ+G0IDhpJx4sDjqyjyY2Mle51YO3JoqtXouryi3pEfOCFQuKJHcDL
RWNi2wJs+ZMdMC3+4Gcc93GSFM7dINzbtlvrKx/j3njpZbfP+/SlDOCJQwNNOTK9791oNvzxDSpm
hnbZeQxuWg0HlqIaPGy79SoNEYCb7/pgfqkt/USMhQgMeXurE7ba//iKmBDb6zjWgsZVNpfwF4p1
PMv8hXlqmQeIk62Gll15qT3XF/Pa21oRNsI0H357J8GtRo2akfOWU5+sdc40IKlF38dGDcBXecIK
tdQjjmV4xu2fv9ZTa4wADvNotEZI8U42UVDRAeB17uOsEPJdalTqttQlagsMcw7N2mUvdO6e2EdQ
F7FiQOOINOBU8tWz6W2ABKEgrIz+Gm09XDkXvcgWtCTH4k3fJWR4KPm9RH55IiPY1GEg+pFII/p1
cnpalVE45sCoKgcDs8sQYogNn7r4+dV84pVExpF2NbMEC+3Qk/Cc60HuBWU3xFU5tRC7bXVRDF4R
ZUHZ//5CMoliaEBOtV3z5IbWVo21tKYxDhqn78O0BFlVtqn/jhV4hNPj7WEYpLvn7++J3RLgnghN
inkfEmOn91e0sq1hDcaWmzdXUuEou9rYMddKmfs5eRGf9sRuQZhjE6j6cb6fXM8vSwT0e67nTmP2
rdFrkLojaIFOt9TrvtDL66Y1X6LlPnWTzBko9LZ8gp75cRCYqkYIlKbHuF9sb9xxxBbrGasdvNLz
Of0w1ibE4+fX9Xv4PKovGTtAA4MCDG+J4eXJjRqlk1dSSToGZoXcwOwhsrCf6YDXRZhLoy3iftCt
WyP31vLckPRz96nqx0MqdVJOu9cTC6Gs1jE/1wi0VG/LntfgPMgGw9ilsyjq65WXctNqsJK36dCk
X7OxG7FdQ5P9UsrVv6tav64jNViLt2eAXKUv5I6/PEpeB45xQD1Avuk5b1//aeBH/bZMTi64Q3Ao
1wXnVLxYQg+rzl7PCkd+YQlun1/VXy8JK57exCaqBiHkVIskW8EhotrqxH0x+PLVOsxDETqSejWk
USDWvVaS61xMQGteSg9/CTdMNBm4UL9yjDA9OwnhA4o8s1KpEw8F8g67dHOVzxOe/Qsv5PZ7jvfN
pjRAX4IYvkkPnITvwQdGYPbYvSAqMqtQId4dYe7cnqO+/qLfzC8vBjcF7wR04EapDU6FTdDIaLwJ
SXQgmo11XaIlcSmE9XbSsmTX1hOH4fPP74nrbfnmZmaKqwYd2uMtY3q4opv5toh6YmLCvWaOer0O
67wComcP3wRWg/rA8xd9YtMwJyPZJAMAZHdaToi+0wOVCidel7W7SxXU6Y7pAzPYHp0gBP1fdQaF
+vMXfeIxkuMwB6b9QHP+NJVrcfGdhrxw4yHrtVuZAho7KxoN15m0e9Hw8Ylgw1iMaEP1QkrH2Pl4
XQdzqnTM160YWHDVhcOY2Zc9buBzSNpRXOt+nwItMFOT+rw3EZV2skJ7Y7SO/w7Dlvqb2ddoD7BN
ayuGqrLaoasPcjmYuWmi62Wl2pkt8xGdiCRbLqYC1lJojjqoRS8Z2yLUNWTvIh5dce+2pfr0/Fr+
2nlmxKHjZEXZT5VM/+j49uzMIWPDgizu0ly/BKxvzmGwOPWG7BWFCOfFn5wdtV33anIEypSeckQR
akvujbiAWF599vwn+rW9tH2ijYtOO4ta9XSKrg92JuhPtnEA0mze8VDLYZ9b6artED40GXGsK0VJ
MwBFCDFjrx5tCh4UGVPc6aK10N0hEhiji1AHhd6ELhLYLRtUt/V9DhGgjPKhKN42vV7lobBc9Yl+
t4O/N9rw5a7FUuS9Mj20p6rSxosCE+TxPF/nIEfU3zHg2MCU//L8Pf+6o1HOQLAcAimaKDShjx+C
qnqIT6rpYuh3bqRaszoT9QjAYZ1fmm39GiYgAjHAoRZidv8LabQXMDPSpmtj0xfTp0zaLjwq18AG
ByG9UKcafOFtfXKHMdeiSNgyBBRRjm8Oyzfc1AGjxuZYzDsO9jKyK1Hu/HaEVCkbiDe9r4MxW53d
CmLjrFFJEmVem/9AYP3XkbP78N3p/UvbKZGjrn7yx3+96R6bm1E8Po5XD93/2X7039/6r+M/8pN/
/eb4YXw4+sOuGfNRXU+PQr17xK55/NtdfvvO//SLfzx+/y3vVff4z398aadm3H5bmrfNP/760vnX
f/7D/Gkjbb/9ry+9fqj5qf/Lb0inhz8emq9/hA/i8/T14eRnHx+G8Z//0Fzjz80ni86Lt9nJuluQ
mx///hJjNU7f7WBk6Lmh+ptWjNk//2F4f34ff4KRBanCkUJsGKDwb19y/9wqA6Yl/C4UEQn8f6/B
2x8n7o+FTx/bv/78RzPVb1u48gM3tfV//vtghlQMyp4dCcJpm/KRoB9vkclEO6orhIorWXs3ORXP
xYh8bBt57ap/trrAnEhFymQ/68Z01aw+batxVr0dlhKRTHMJ+mtnEcm5ylf7DnTHEHAELWNDAqyv
n0szqQ4oeqDQ4i2N/wJB8ftJfvTpAbnDV4P4A0aVA/8kHdV0vPlUi1RTNjnqYV4s86Z0HaWHS7C2
YRYE4oOBrBtnAOIMoarN2M2nvdJnuoHgyvBlWWqiiwZUuI1mSFxOyPTZuk0zY1fWuvcaNop6i67L
/NEShgLwtVrIni75uvfaZN25XiWmsKi15uOaxo3+JiUp511ufHXtFkV2mZhNeY6oaJVHc20veTiq
sj8MiMe+JNN1HMh4kCyFQTfnO/aO2dNJhmVMtqwrF0QzYOIkAunnhdPCkCnodDf6aas/sWmOU48f
l2JEu+EicE4FcnW8Z/IWI2YUKpfY9ZRAna/TLwYt0SIzkH7oDYl3SKfm+vs1fyuCXOVfRDu038bj
cHEcdv71Rj4KODqPfxBmhj/2U/P1YeTVPv2ZowD0vyPiEIB/ehC/xByeDOHm5zDz/Qd+BBrT/pPd
ybCRHj8Bhbbr33HG4CuIQpNIMU/eRBJIo/4KM479J5EE8SjQUKTnPNB/hxk7+BN/OIR5MC6kc8c3
/U6YOUHgwgLZkBWQEtCX2fD2p+hQRIoNoVMEYv7SQc3GLkMf94WRNknYpJrnhbU3iCrsSjd4u/aZ
u7PK0iJTm+CKxz8t2hO79/hF+f5RtrQZCgKD4G1mebx70a2d+4EOYjRVQu3Sykt2kxDvlJ/+3iv5
65VOSkmv7U0FGhGJ3KV2diIN8ohGQfGGps5LQg1PLTCK3BwUoAeoqk9hDCZ+YoPWGDoO3qM8rHKY
owX/5DjAHXqH280UK7sfwyIorDA1F3MfTFLd//7K/vwZTlZ2taehIELpZBBZ/sZClixOmlx7txiY
Uj1/qeNc6sfSMstH4RX8HnH/pDRwlKznpGM/wfGfLg0RDFYEM8NFRokXQcNPbJlfan4ch70f1+Qo
3xrZHJY4GRxvHAdnBtvJuL2Cp5iFWq+RImtaFg3toL3WSt0MkyxfX0rKj0/oH5elqqTC3NAEoDWO
L6tSXO/KCYlQlADbO9+Ypss0g5m/G+TsJvsWRooVCa9B98BByjpGL6zSz4USvrxHSqN2z5yUbseu
1l3RxygXUwetgIdvhnHV3jbQbbo3uPmVHIMqa+Vbj56H98KJ8dQ7tyk3MwuCCv09bP3cVIG92Upy
AyPy7NJUoUgzeQgqvLZDi/T0hcLK/74k/50WfF8y+zv4AsIo4eu0AaBWGyFgNK+iFu1KGQ6IfgVE
mDy/bv0mY3o9ZV0SS7vSKsxZTO/SY1Qkw7FzOnr2a+J6Yaq1KKN2y0AdYtCDujQ0sLHx7I1eD1Gh
scYzSdrXxL0Y7Syi/768B9tg4Lzky/ZWLt5S3665nWdRkE51HhVAtjgdU1vKsyTp+m9kXm4eAohq
3jbZdpo6RsPYKvZyiHvK8jXK0A4q7pmGSEjLIJ/pRaxPeZO/Fa2HLm/X+zPaIaI3qkhryvW+gSRU
7evCNp0rJJeBKHljqt0IR9qfp9rJun1iNSttijLJXezr5znWky5nMLpq/hcj1ZuGFp0h8InBY/yd
sdHChTc5fTgaFPwh/40T+vrZOO1Mc9bKeJmM8uOo98HbyaqTEVM2u7ule6R7V7OU7bVT9k59UO3U
EuGr1bsNRnSVIpqI5htPDP0nlslJ0Qg0p6/M8zy1n+w0F3G9JlUSDl7qPM52hsLUbMgEnZuqGr64
tvLu8npyP9L+XYyw7Qr3onPG9ctgFihy47lrfXTKZn0tijl9pG6dr2WLXke49kl5X1p+68eiWVc/
HFKAfmO5mBlGLp3zQYFqb0PZuuqmEA3iBN3a6jdY2aXpjg6WvPHLzn+3epKFqqSp5nAp/NFGtKVa
zzqnrRpEuutpCmfdXwGQISfqM3jx+gBVLi9tQxbF++I2S1Ic1lLLv42FbeQxSBl0/ZIeW002cz4D
vGhm+cZJB/OiL/K5C2ty+necmV61c+leeFPYeoG9fljQC5YHV1ts9yJjCmVf5L40kyFc61kWB1QQ
itsmEaYX+SnI+LAp5lKGyKiK28Gkbgk94IPd2aY565zb6I23e08ObhbawCDGcJIJjdhQ1mSeGYCe
ITdfz+ji0ck1hjQJbUHluRN1v1ynut7Qd+Kk6cOOYGZFBsIg8FyXtvpiZWW+7CAo0FQRGcJcYaDk
eN/N+dTvNU1bET2WnqPO1LA6vCq2V9DyHb3x1uIkU1GACKAVcbChSYi9X+ntSHWGB/xcUyyASIbD
uSsbO5RrMVeYapraawwlE+fMzHoEsoWbuqgcrJ1w48bsTNSV5bQue58JgRv3VsJWAFcPaIzz0Qua
V87sOMVt25NOhaMmEZdq3LUPDgqlBHWV0PTWrkwBfeduobCTu6brnX6PHfKyPCZDVizn6ZzxT+h5
sztF9DSW6jOSir4dBXOFIJnd1NOHwU0y+cYczTJ7AyjHQcGJF+WVnapsoAmbTvp1B+/iztHHxA9X
V7XiAO5ai/SR3ZlFKBU1eJQujUpBeQdifM0WCO70TnU4P+L8EYRe4zAdNI0kWM+XRYx5pHkFO9hN
liq2vMy+aQwzs0NwahY6h12gX0lz0FIgAjqT6DFXdKLbPtCmMzetHLWThk4EIWi2jnHnIAjw1sPQ
4DMsmVV+TOqO1hRS4UnS37euK9YxaucJ6fCrzJQ9bTrTEE79KrGS3jtr3dxFWlvK0W1a/GR7szOo
nGgJvqlLjFKcONCHKq1InHKGgueJVutIwgEwe19NziTpla0ep2Dj2F1oZS52V+ZU1vVhtjs24WQC
HoqTIp38aMaX732PxFV2VhfG0oWV7ssxmvhlcKK9pbxTDqVkaCj8wiNtnFx3z8wqPbTJUtZX9tCV
5tmgxqG9oc6kQdcUjfuhnFz53pVNcKkZIruiVl/hNpdG4oWrY6evIOzgy1a6GbJ52Lwu+sC6rrK7
HVorubGzRbZh2ksnnlfDnVAXr5uHJKuwCJ97I1Romb4bsm64RcSe2UegmC7NvvyQaGridU6TGF3d
nTCHcTdry1WV9cvroqgeWjsB1tUnCEI0M6T2YRTI3A0VSMQskHvbnL1QS1IzzkYNnTzkhysIOlLq
oTMZ+iuEdHZ96Zc7vevDdS4+pYWbxrZV0SiastE5o4Oe7zURBB/LKdBCKMPXAiBLfpZ3ziUN1+Qq
X5dkh2TN3pFZShtTd19pAhLa0q5yTwCC4zslabSq9SZRXuw33ubVnKs5CylWd0VQlzsLSR3pDQcV
eIjI2tJhb/hpFdqZpCVZVtkebamzxOvv+jVrCUXd4j8MyE5RmFf1GT2f6bwUSfUpWMwF73dbHuqR
wLUsjn8I0DBSoORWtevs5UsTtHdlmdD5a7OdsnqOALMrv+Plur3nLMVVsTRdmHvW8KocOksHhJ3c
2/QLYAYDVQsn30s+G8F83lhaclY25hd/hosRabVx35erFo0q5zQfivIw1ULPwraY9bBL2jvsdNy7
ZFi79xZRLyLH9K81wGa7GmUhkCDTtyLr3J0WZK+Gof+yeImIZV9dt41zHtB1PWhmcQfE9+2M/i9W
RpzS5bZWZYW+cVqi3bQKNQVRoguBM0Ejz5NM0Ix1soshN96blWVHTWt0UQBPfz8zBD4r7MS5UCVj
/CbvrSjXAA1O5AY1h5Otf0xyaxRxIlJ1MBrTel1AfGpDRNuKWJgzYw4hzSqUZX9vN31204DxzTfs
fO/EIkFPbuel3dvKVe5+7MF1k8m+31oNr+fc4cQx++YNFmIXWFWe1Z3ZRf7Qfs5QDyiC5MIUq4Zg
ozGc+2O7XrSp9ya3MccKpuEygxQVJV6gRU6zhRVkjFQBW6G+7IC+fQvADH321lWjz7vS4sSqPgKp
ub4qVhfrLlR9MbmBDkQ08FJgshpOPu08hrxw5mWG10KoKjvZITJ83uXreuPM1pup8B71iZ8ZG2We
OUMRyVb/NuN7SZI2vuk0fYxk44N7xc660+oviV+I2F59dFIs+002p/Lj4gzaub1m1yVVbxn2BXZK
pplrsd5p7fWKhWBoiKWJ3bXaW4Mn9nXjxZMPv8Qb+t3kLk7YTGtEsWOGuTbuyAbByjuzGbeVL3co
Ily3tkj3mVffp4P0b6zGuCj9bo40HYmnDFB9kPhXiVOFo9c92AF9qUQbbjRZnI+BioY0+4jH+Xs1
obsne/GqQ74i7rL0oS443+hHGOHYJ6/rStu5edfvmqHPmDxRHiVkPRN4uqEnBe/n1o+83tAPGa19
nIwqP+6KVqc+telRDSbfLFM7OaQF7sWsfe5+bJUHYlGpb0wL8jhD3GGY6jXKxeeutpzQpLcWD24e
tV1X8XKqe8wxJiAT027VgvHS8hXxVrVXNgnxHBLs/bBa0/nWX/Lc3Y1KE4dGWMgR6O48R3PbQzGq
F6E1bPdgJEsNRlBqI7njx9RJcUbI7Ex9NqeeAdEyKsJenxQ+2jAiP2OquF7nbpLeqHxp7rLZNZPQ
c/KeVatTRKZMK/PLUM6m/uiNmbGGhTuBpmVEXvRRlbvaNlypaZtylLL0DRI0MfmJ25wb2WD6oaM5
6/Qx6L01P+jYlAXnaCmMrwsMHOy9kdjt21IXXYJMcGCdYd+QXZicwFR6Cd44oRDmcq6XVXCmLdid
Ryj6F+ycoSm90A4y63NquFUVOZDd812BLvw3lrHyOCIanVmfCr4K5RsyFMlkz2GJwA0jGdBF2R6Y
rncfTItthkOjHHne0ad9PdDrYRk1PXnPVE1uimKe+c5XOf49lmYUr5EqGMpYoJz1YMyNwUFAL8pk
UztDHkHWKGmi5k6R7Dph9jCNAh3uASA5Ml8Tq7M1TJCcGmJJd/MDpe9NV+PVHgU0cfJQn/sKLdgm
K2RIccv/S1sGRgjHMPvWJQZzrGmwU7QFBq0DmtD2eh9ifZefG5Zs71PLUrvZScwPY+CM5r6YtOFu
DjyQm4tqWCXPREkjnAPENqLOT93LvLJGHW65FPx11gh2OkeXR2031R/okeYf8rRmoxpm4703/IVj
DIy6n6PjA9sDMlUi7oduKFgrVa8bZH7qow5NqbeZ6gMcfXEp4GwAOsPFvbG694red0PZGN2ZYVYK
/0HT7h8TRmf39dzIa1B48z149/68mjqF3W/b9NbOqwLnbhQJWWDV9OuhRFhnJNlevSXqZlpmoVkE
7hjl62R8llke3NlJQDyqnLQg7pZaiiaSEu7tgAsmiTwbUwJqrOZ3tte3X0tZ14SlFKHqaFp6dTkh
QKZH9iok5cpkO/0OZ2C7OWiwIh+Fr+x7vU6c95Zbd0PYAihuIxxXuiREZV7Aj5+0mcC1qKrjVWzm
r+7UWDjYN5tgx+hK451deeN1mjh1fjFwkXfVTHIQ0hjS5MF2xpLjcnaraMyGCc6W5a+fk9ppr5UG
FS/qnbT6kLRm/0VW+vqmBETUbm9Z57AX0v49sPqRwtfNmC70YxAA/9bmyozTaVgLUhmXnGVc19RC
vdex790m8RX3beZftAEfJE7cpLbBxDgD8+VszL81+WJdTxYQyNAevWGISRHWj/7a9gPHjAdgdBil
ag6D2VW3y5AYsAzRBP+qTRNA3SEV/TtZLdSnKBm0XegTadNdVTX61z4BmxKh/T970WCmrr2bUYzE
OFzhfB2u66zGaHWUusyxB5vjDovtT5X0hYF1nta1OFwlyRpKfxlKjL+1pQ3rsvI3nUlFUeUkguFs
NiMSjuKjb2GmaXJcZHORepFlVs47q14LP9TI8G8rBdYkNAZ/olIb4dyEjPZrsImu3vQ7jSH9uaTx
mO4V1qpwREbXOK8dlRr7MivGZb8CrhsPpTQDdYXh8Agm2jWLD1ob1F7oFXZ27ZG2GqHmzKLdOQxp
u7jHwa2EXFM3KQ2IrTLSRLk+MoqaoDO0+IuTP0rtnZ/pix/qaBOBq0mEV+6dTsy3riZcxl0oa2ok
2E1/bazI7Yf5rMrhbNM3rg96alXXYlwwQVkXQB47XB1lzsYy6SDLEofnEC484TzhCKdck/u1DpY0
mjvXv0typ5WM0zih9mmVQEcZjKR8eL4feiJIRMsLsRSswD3IFzRE6QEfdwnd1naRMKyzuGoW/d2K
WMs5U6my5tVp551mTcoLRytg7jX6ejHE1M/t627R0r3hdtp7cyj7qyFds5cMjn5p1PK5GNAxqqTr
t2GMjj9XHjhDWZYQX01LfZJ5MZGfI6XSTmm+Ix/T3z6/Dk9cjkkgTeHNhGNDNR1frkx74U6Lm8eB
U5exmSg0VWg+nME9/IaiunV4/nLbqh41GiEX4AlBBxIwJditkwG7bTapCQw2j1GcToaHvkXO9wOA
/nZnZ1ji3XuzZpQPvUTvanVG94VG5xNdVRozZMd0WZgTOydrC8ywpcvIfEERw0OfYyRUo6sfwD+9
RNT7ZV1BGsOmQFgXaV3GxCejDOkW5Tptl1qEWvd9bZWxVeCTY4zufNY31UsAzidubbsp8DFoyGHV
evIcPZinurP1901PcKKDz3nFe08k1rTfYwby5oC33bgCACjNzTru5FKWNXsiyyoulfpu5OkkNZAH
lshaDed/AIP4D4eY3f9nYIkNtPhffwMRfhld3jw0jGORvmx/Hl9CheGP33EShvknr5EB8hJWGwPC
jWHxAybBVxheojyCrS2gM2gs/x5f2hZQiG2uCVIbFczvIkJ/oST4EmxPhjQEnk0MAWzF3x/urxHh
cyiJ79Hzp/ecD0psZdgE9G1j75xaGI2F05juDDrA89QaNu6SHwJfYbjTDH7c0jY+mJm1S4xCvtGk
czD6/NwuRggnZvm+Kszd1Mw3Tt5IcK1Zfyla54NV505o1Wraaf5QIVaKdoKQljh3qwTqID2cGEJ6
S/+IEgMnyscKrF1oonIada5BAaJ737wuJ8EI6jPsMe+8FIaFXPyF9MW4ka5+plFphz1nLg1cvscZ
PnXpdN709yRmc8ibW8eanaDdbP6QJv2tWf37tubf06H7EejnP3sTDo/tBrkZTn/V/8L5PQoJz74E
3UN+jDDavv/H/rf/pIXJ9mfeDr//B+DnL5iQ4f+5KYdsEBeYbD/sMP6a37PLt70NojbYIHsceP+e
35venyAB9E3aDkoqjNHfgwltB9nPLwBX4KBDYhFvdTDnp0IYa7Y4qiloBmOdMbR7N0Xe8KBwZ0QF
3PAp8MWYePY5epbZx1xDrTzENKpOwsVIzS9O5nRNVHVOjiGE0IGYmZXRlPsaS6H7pvDqBNv5JDnX
JND8HVBp++BMJdu5nxctDxtn1WqJRl+i7RxbuPULh/h3jN/PN8f6MEVmjLzh5JAbP8FAOZRheuKO
X81C9ldlRfEdAT3l08+4yV+1izklIfoD1kXildlDpzdVFnueKJFT9P0EBmPQjEbYIhb5RrmNFUtV
FDfmQo8grjXDuQkmVbyielmr13ri0LNfGxPsHSRp4wqLBS/Cbb3B8EdZRYmXXzN1kRIOrnNBJ97Z
CXpOL4xjT4CBkJVozIDDQAaJ/wc6dMIKrLTWqxhXfaW149hnVttioeK1g+5gJaHDk/ALv5d7hjbt
VSVTop3T1jpFiNC63dhb2bL76UX4K+D+DEP7vn+OHwEgXwQ1tzTKhde05R8/oe5r287BYNGwGWfE
tM9xtNFuiiJAsjmd0IIFgu+qW4n3C9SAETAXBbryk8sgaPI8cqaR2RY8p7QIjdQJvjHjLcZdwcT7
tWeVlrGfurL+JnLHTV45XV9fTbLpqxt99pe36WLMyR7kSvfJ7AbnvYMMJN13XS8Y/G5/S0Dvyj1M
OQ3N7FTmWIFp6AHuBwYSSdiOfRrqcqAP5gxtaUGrrcnCVW0MXQTQhD53slo5HlbA3dnRslECGep1
yviVs62iWoc9/jFAdhLJP7BnU2TWtpWeAWHvz6B+GXvUq4Eb0JGYgK/T1GpDrUQPcmdhQ9bGjVcH
9nmjCt6USTPLS+pl43YIFL/JaT1ezbIQHh3ZOrgCTg3eFKRAFeyskXFK6FRgxsKO1dVCZUxIHT7/
YDcE0U+BA00VkPi4zQBgwLkMneoToMbMGDrN+rzhSrIWG9gH5QXkM10rmroazZq0HHSmYsrAalHC
vYgXdyMPp6VKxG6ckgrK91LzN2biBGJnVzUDCgbqvtjRxfawpcSyu0NM3qtBuyBf77974RYImqc3
gSkJcyf25neE/6kkdKf0gZGD/DaRw8hrLiq7aOCxoRQ5QlQPvXql4+lSbu8MzVovKfnWA0Nt+zEJ
zCr9lDTJZB1cUfNMWhAr5V3q9asRD2bDXikVKHNDgoR4mEh36KD3NMDAp6vWjZzOEwuDb2dy90aO
78xNpyUMR+3Kat9ywhvWYakZpO1owTkDwJ9tcL4gXSND0wVnDR6odusoqDTP2RUu+mR5TQf6/zF3
XjtyK1m6fqIY0JvbZCbTlXeqqhtC2pLofdAEn34+SoMZVdWGCn1zcLqBbmED2kkXEWut3wWp3rQ3
wkh8L0gMwruRhmfduAGcneVmyZjzbRkriMfEUail4pJvcC89u/ppMn8x5YauvL1K9bR98Yzc0c/k
U/h7sAWmIjTRfrlhTlWDxUZZg7HjwAe/S3vXKLZNLUir4F9yAYZgGdAHJ3U3kRMSbcy5US/CqDWk
mv04iHtWdJ2HiG5856RmhCO7Is/Sh5SWdUeCYzrtkypWJFd6Hc+RMUWFw4Oc2/mVv72uh2Yep4fE
rx1x67dzM4RdZGspcfa1dpeVrW5fjozmVGjKfsq34+IDfbJm2xcJ0XIIxNgz6WP8331vwZPd+6Sq
mE6T5NYsB4+AmDnIpnl6sQmmL8LEIwISPDZOFugQhBiHXityNqxWj2Nwax3+lyX15GRPoxw2Q+W6
V7Fmtuadu7RjClaZchcyM5qXGrNk/5hPkXE7of1Aogfh+tSs86Yds4xkDhWkUito43Fur2SCFdEm
mnpLbb3Yb8sd8neN4Z/j1PXG1Mrl5BotUCe5jd4zs0/D347jWmKa9pB8SSoXyLKAym/t7Giq+qOI
+3najFlVti9TWmY/a9wJ4k1dWbH+vba7+YYZ9pIFw1ijRmDUan3VWyTSJ8pxNtOol6UXgKinatf3
A+HCHUV/stNqO04eAcamb0QOIyGoDU2ykopFw9k8jwi9s6NoMK6XDiHx6ffObKV1r2DVKOwqdi02
g+Wwabkxnu4Ijn2uscXRgtaaPD2sfH++qfyWVJbWnUZxX1iS08QTOovtd52CLJArHJTOGQ6yMt8Q
mJBj+/l7KWKiNqYwHbKRf0VDdT+/zvV6RNLMLxlQeGLOdRxIs07K71ZuFsRcSqbfmFOJNaUl2zQ2
rOMnvIWd2cLbeOaHF39uXrw+l8Y1uUnYo/3+XBejjezngRkx7JNfG//vj66bktIPPZpfNGj9UlUX
ST7hC2A6Rc64tve+ujgZoqRKRctHP8b2MyTJ2jlW1pQZm1i5ZtDYWX/LMzFpEBJlvRAsnV/YjEuv
HX0S7abIEuvbLCZLbqqo/p7lhXagx8rOmKt3u7E37OMAqy1wqkYW29gzxkNcVj9jZoBbihcnDh1R
5ldEkiMatXItTUL0YwOOBpE0YZ9o9rSrskj7Mo86/PECk8JsyZB7NJ5LHJtWPUIVxqSyiuP6dSo0
/1yoFIqHElUyBUM+GMFQReW2q+viCY6Sf2xJwb60oVxMmzJushtzkg3MCixOD7Guee5mVm7yWMz2
vZfMTDZrfCoB8jQcim89YxoGJkIT8SJd7GYGz6d3mdZWK63OsZHXGnXhx0SJGumCdDtOjY1Crbpt
dFfd5SjjmF+p0b5x9LK+0L2Gd2CK4QEzjXa1igUvdWdc/SBdcZhKoJvY7tI71ST5zDP01PVSDe1F
PNVoL2wdQkshH3NXZlfKAN7Kpg5eH0UYQ6JIZAFGeJU4jmUdfZnz7H4g+JJ8saG74O4LcmCG4WWG
R0Lvl0bH3J/yoCmGet/kfLqjbMx+5ZBVKF5Z0OmYSKJYZ48MZWTx0HJ8j5Wb6WM77ZY8KdjNiuQn
8F55z45dxsDSvlNtsoZaQCPDhH/glsn15Ld+vpvatgvhJQFoFRaUmCDhTDCCrC2zi8W34gRnw374
x0sI2oAZkDZi64Pyfq0XUCm9rIxX8G/0fpZw2294hjraDmMQdQ8l1wHWilsB2mD4+dZVUoLnWPTO
dew4V0tR5EetL709O8lwUU45oeyAOCfD8tpDQbTUK7NzGcQDLqBhC2YOzVXL6m8cjRlmCq1MD7CP
5AGeV7dd55wAniDXxildB2yHoswEsD/O7DnYXj5+F/Vs/XCS8WekLd1lXNTxVtIkPSrolS+elruv
Arl9itti801WE/QA4j6igO7GKzexO+oweHqbnyIc45xlTYYqtxjbO8tS0ZZByJxusQ1qfiiSuH56
Wd/esMOjj/ZYe1fMUeU/ui7de9IKh2036aLYoDfAOrWycLfoCqMAQzW828ZQ7teyU+1tRhjwHaVs
SXZavHzJ9ck+S0pZdpsmuvSKHH4cfcaXgYorNPpe3iIL9YGZUNcStlhvSyIPxxcZYX0eNK7f9Vel
kSwPCwoiZg6YB1GO9V0zHnJs3PyXmm4UrBqDuGSX5bRzeCJi+7HRgCQvYWQ4LyjDWOzGMvqbBXdr
ptBwNruVDln8xEoMQ6xsavonj44u2rAdeIQsgq1znkSreAMBdQgxcqQglhaHcTbxETF7qUw3nNJs
nkNOg/xL7mCUEYLUjmfLrkZ322h+se9lT65a6452FdQtOWS3qvb6A54J9o8yi+vTkrC5b1CFzU6A
zqxY9onu6kmwGCotd2g8B2sNKtCl9wh2qHrwloEWaFO4NdtcnNnes9Fy0dB67Iw4H3t2rENkWHGx
Ff2Y9DuKoHxbWyyura5Xjb8FiBA/oO4lWjgBU0bbuFD+COXDwCXFn2U4weZbgqQZU5/jrmHv1oXr
g2EOBnryFn33BRzDId3mhIANjIcMR9wRXAEOWo/QC3ce5yb4l6MX+mudWvrrYLpqvhnIKED5blnN
3k4phTgDNNg+UAzbZNdBSBpuHCql9EKPZj1n/StDnmJ78GfehDTzCz/z++dUWc0tvZI3ntAG1iOg
ltmgRsTflH24a5rvg5J2sddgJhr7fLYGuISzyfFR4LB8MDMs/ffZSIYVhE63CdByo2+eJtuBbmpq
VK34tDj6bdFahb5JsX68sSe3hM+S6M1+MHP/TBiV7+0MCrwef7NJO6i172AzSZ2zihpbC0hgzQ5m
FGd3xjBzrlqNZf+kOLpy4H21PEOjdU+62c+A8xgBwSFr/H7mk0xFGYpozs5kUJlnaESNtdeGaMiD
Iu5z61yXM9+/gDYGYUJMzKQT6owXyG9Q86xlaq9yzlDa57m+taKkzGDqavhwmI1GBzaP5iy3kaAU
26yuSCakAcViL5j57OhnKNaZridfuyqW93h5cCwvfZdfdvrg/Ih1tw+VSFQQ2VRbuzlzxFVelM2r
r8c+3RGza95GOziAbVYzlSivRprXXFVDD6WwUVA6ltRRm6S3+UgriK0jTFQA0Y0NXMwcRlvadm+4
sWFuhsUWF1pF/79dBlvoJxof6QSoCNMnH0NC8ur9ynueyi7eprZFMzslqffUEi1actHsPYF0cFvL
xsQ8GY3nQS0iYGVAF1pxmYlZG08IzqoLv5p5/sqU8KRcqDQXzrj2d7E2WI9EbtcvVtGM+1z62auV
mhTzelHP3zFoam+9FjUud5xE1nEQjnmEh9RPR63QqpxhwKC9Rj0Mrw1Oovy9pNBn40Ll+VMWE+mz
w+emXcJxgZFykPC0QAeFlQhalWiyIRpHP017SvFQ0OYj578HK8CTF35f4V3TCgD1bZmYi7mF/IYr
KNVfHySLYS5fEqT6T4OuBmsHn2+5d8fO7Znslua5sPP0u2FGtdxgrEj4IS41zaYqLB3WEZuFrXcm
CZcWhradEXf3lN/jRrD8N56a0gOkBRrCpGa+wYPPL3HaqI99Irpd47rJMWmS77aDjllbUiKJZnPS
g8KL6fw7reQlS+EckjTKQ+E1ya0Fr+JHZ5XWz2G0xR36t+6VMAz/PlZRTHq8YW4NV5QrkWqB3KR1
lXvjsHx/REzjYOjRsjzLASFrUCdLgo0cCpN233bKfdG72hzxMtPUBlYvtK9Jh1Pj1F6rroF0k8BI
ahl6uQusTCIWg5B5FERkVeZ4GA2rOimZznsOy2mDMPbsFbAdggiddrNxtPlGo/LY46X0JYWk9agL
wzkbHXBzCmZ1IEb8QPWmrlefmGdE4s2yKdspOet1D5+O4qTbO8qobnAhhAvH157H+9mahyMMgz5M
lD4+zoXu7rH+9J9azQzr0h6ve0yUEZn3pn+xFO73etbFssmjRGOJYph09qo0O8hxYY3A2IVs66eG
d0oZGh45fX5A8oq/O6IdDyrRzZ3Hplpt/Vo4F1qGX84W0mhaB9LOfD3AQzC5Y5csLkuSjnZTQ4jX
ajshLM56H3AbCbMfTiqDGpX6cTD0cbY1G53SlnFfUNL4BW02djclSTi7xJzGy2kpftiQF8JRSXHs
HLM4W5kwDmPkBCkHmrVrdVH+8LLG3KUwyq79oidWy8Zs3g6zrgTLSPJKXll1398yos33bqOLUwch
vsBwBKRCDC5KQ7oQzWYG3KKfKPwFjgDe/8EQ9QXSCK/OTlCYx1t8bb4ucTOfKC/kIVdOd1EMrrYh
gMq6NnA8fRpL+OO72evSFVsx3S9TNqt9Ykc95YUhZdB5CJpCk9zrgNyr5Rg1ZCMe5mryv1lVWt9V
vSZ5+WY0wihOCnnWJzL3NhNxsv5OMuD9WXQtjYtOVcM+6cMz6po030/CUd9cIvKu+6ZphhOi6vGm
dwWLCBNotnuxZN13bU4QqeG/uFDMSvNLJ+kJLUxYqn3uuvO3KK+YA2ZUHaxeBnUCZ2oaFD7jhZq8
s2INNmw63FteKY4U41AGEw21pkmk98SJqNm7xqwSa9ej5gzbyHix2lY/V1mdBmWly9Bup8wJZyFe
NQCgvTG6VaBnGeBoJOLjTP+BbxgzWmoUztYuk+PGg5B8bFVCb6BDVDzAudIfZ+mmEGOEY+c7R3LN
M1EhXxqvimQAzWFmHOXnjEbr9tWOK4eUnryvH9QcPXR9LK+L2XG749QJFo6bW0P20FVjCTrmD3Ae
ByebblJrFNE1hDAvGLvRf6q0ooO1r4Ea9HG+hHM8WVCYCKHGviYr7qgHl1CfTKPdkLnQfcvtqvs6
5HHHxKwd/5knSUzkYC47lYpij9TV2lN5Cm/j+ZN1mscW19hyFFccgO23QRf5TWLHbdBFY00LRqrv
pUHrX+8F08LjVBTTsaZJui3HMXTdwluzv1TxbcENAtIjRgTQ7sozWhEF/zJKDrpVslEMS3KAXszx
R7E+BJUzeD+6SVN9gI+lZ2+lqwZqABglcg/rebll/Do8k/KoDvUAUftGdbkK60S+chyX91Bn552X
Y4NTquQ4cLf7AaU0ehgnH35YE56mpyWTi3aKXa+fdi05yK8LThDPXimvmswod9DwnWA23fQ5JSvp
rusyGB9LbjBA09IXH7byQcQD80JX3NcRIdEZozJSjSR8csYYgmqbPpmJ8uSUF4giECtPebU3u8h5
FWVKKHJsJpfw0rayhgSwlU40zrDYyZxj1oMPaW+o45BY4g4zW+4BFw+Wgnmnu8NwYugXB/AgurAT
wrqMLKkuoMGIZGcsEr4Toj34pwtzf0oAe0ivtA4/9WigsiOmpUOXmYv67NfjzGyuqV7dxKSGK9RP
HXVf2BpF+gSBGQt6EcHA8O3sNPtJR1774lwZbvG4CKp/NFXf3drTHuy+ZwVBEa+uC3/aWNPcP0mr
StIL4VXyqbdscWorT754lRYhzDLz2rjJqCPm18r2UC2N7qAVJNEO2bClH3IYd01pDJWzKXEnx6QH
8tBNupQMU92Ck2ebaG3/gHMpFaCJFmnZqHUSFFmp1u4Tc2Rw2ZroVLa+rDWxSQuhPSKsHwAJEhit
MQ4RZwHJgwlxmjg3CjO3B07cbgydCgH5Bup5bCNtjxkPjDQj5VZHRdGcpayjZFsnFFUbSKdYENsk
rqFggwiOP5Ps2GZwjKLp4p16DJ9Qn42f6DP/bWKOuhbniTVRCRDgLZ7TIkKYcB77gU5Hnbxy0OwD
qjyYp6qOJdG5Q4QpRdSpKzcXzfPfB/YfIAf4Az4kAihHq/XlSiX4E0vynLFv9Xr56tV9dZn65rCP
lQ4XnKHrNtXb4VCbxXAnotwqA8idWvj3n/8IeawZzVwBWmcOrg/mfIlrJ2J2mCQvJO0l6C4rlwGi
n6bqHyiB9vjQoJFEJKv5vIJZaNq3LENbFXYu083d1KHtDKj522yr7HTOj9EgVHEGtI+MPRa0pdha
eBrNN/WC4hvNSmaKTzzbVh7GW9SGugOrJuBo3+b/3ue+i8TB90C3CgQ7Ue7sky5hDg6tCALQODKd
28mc0BlKpRxMJ0FqSeFe6CtUI+bpyepXGc7SiXnc6r9QG7SyTvEJ1evfLpJEHhw0MKYHxXzPEYKm
O2BA2BYbp+mycR+ZBL6cIRtzXRzctzKZ0h8+NpoNgl28LH6jSH4N0W9ntLHh7JIsxhVihv6jGB/a
KPY++RLWr/z/UE0bGgsq89X2zkOBj4/++pj/QDUZbKMzbVHWyqHwx7vfi643eqQaesOM6op9A+TV
SZnXE0vcKecYzz0wsV8l84yIR0m0zP2cUz4UbcXn0s8mX0rUzro6l8gzphUxlY73iQnaL6PUt1eO
c+4akILJCMJj7R1A3GT2UvhJC40aki0IcU6U72sRt824E4qF/bXE8bvYTiKx8svYMGIkJ7WRZFex
InXnbJOVbR+KokG02RlJWoRAYH28nezeWjZ2l7BpZisaxCQgQU4mlfFk20iWIHAWDuRWpDJW2FI3
oyAsaTWopVtvL7y6hK7KEvhJx5TdQVZj1pq2YCbBvHjia5NM3nQ79Ynz4M8mLFVTyqb+ZHX8ioN4
+3AsfL4x8IFuyZ/ek+EWgIkSLUMMAzuZkyuRerQ2g0Q4HKTUTPWusmvLvMSEi4aqS1ODjCjfifOT
jUZSnS2atmum/z0kIhT7DDJ1JGwHNtE8O2uOIkO+dDRboJqxjH7bIv4mwaiM+asGiaQpFVIFaEwe
7ZB5XxunzJcjU5fsmQG/ph7+/g2/3Uyxg3KwfsCGZv0YNLald59wMulKWXmUbUqiMNYKOg6gBRTH
Uiubk5N2zAM09LKBtCRBRIIs4t+L6P8Zmej/R57Q6sLzF7Lc+LX49rX7/oYqt/6V31Qh04QqR8oV
enlcKjjfjP+lymn/BQlUo0XHFI7ERpf96H+YQp72X3ipcyJxKkKnRBf/v0whF+4R2gqiAAnGczGS
NP4Tqtzb7wU3SihyMOSwgcB5c73Ct1se9EyKyF7Td8rtJ7zYPPhyroCxu6lnYpcu9LaNvZDWVahN
nWqFvBDIi90vfzywf+GTrESqP3be35dBCriL3QAUWc/lGf2581aQdqFAlFxGt4ZwR/Ns+cfaQ/u1
GdMpemXOTKeRuU3xPLSOMW+GDhdkAPIcFfLQtNE1frcQmqLYBE6zkrg/OTnsl42m2jHjL1pVfPPJ
Na9L6f+2ldVIF4YXXhYsuJXMa6739MdpkWWLr1dOzZQgGRekVZXapxEan9rRmjNeezanbpTc9dDN
d2LIHNYgkqKstfRzPDr9psuQ1W7cJGIK/8mlwSP7cGlcG+xfiJiQId/tAoPGo9MFAwx70suzq5wZ
BXec7WbK2BAfiduMvIBjxdG2XYSuH9IF6KPQBw7nv1/J27ry9zOi90bvgx7I1t+bt+QAUEpv6ZAt
sPp8Y5VR9UPRh97YuHFwLnppsZrUUWov6rOQ9/ff1Pp+qDI4x6kroZa+o7J0UUrBFbm8H8dcsJga
5xiBB7aBYY52Itt4INvANC1Y499v+h1d69ddY+Km21jHs66w5Hn7ZfRDRwCNx4wGvBRpqAB23Ag8
ew69lxHeIBkKHvGcmjbdNFh3E+j2RjH/vnXzyP+Pw0NN3F+hwaw+gXDBcAl4ezHO4nX2gvX+zmiE
RErqClSNmW7Cg6o5hlDISEalpy7D/CZYnLn42gC/m4HTtPFnqoePr8ShOGHvApxm/TjvljkjhGqJ
MJffea3FxIP5aRuCakWXjOLicoP6J3pJqcwCUmWKq9SKIJGJtH0YbS0sGEi3MGpV89JZs7iYs9Te
Kl8kh5a4gi9/f4Ufv9tf+yIpIVAoHXyz3j40mWY2Jo+TT/W0pkUyvLGD1qEpwwL90iii4soaLOte
qeaz6PiPHw80aAigDs+JZgQb1rc/XbdLhFVjn4beommhbjQqCWqG18ySRaO9pGVvfNGHYvmZ+8l8
mGsvOTMWTcPcgy7w96fwiyj1ZovjCtbeiG+IfDQYl2+vZcjiTJtVvEJ3+AgDy84OS7VmW7uQkCnu
qtKv1Mlgh75eFAnnR39sofYxFfb8LXOq5bYvWjM9V63Qxy/kbeFnE9si7Lsla4KlHmiOTU3pF8I2
Y7WrjXKWeyb38N8styj8IFczvgZ/v6t33kssT8QXnDGsTiikEMXeNZxZQS+a6jnaelvKwzhMw0Gv
IJHiAJFux7Y2Q0iICtcAI/tnRol08PR5/GyPXn/k7aOFzEkwDP/lZOIPbx8tWzLOCPU8hIbTzAta
spbg3lHL9Etfuo94LVv7v9/2v7xMDlfkGQYUZId6490vmkM3N7ryh3C21PSiwSINc1lYD4ZWVN62
ZfoTNH0zX7RL3Vz4wHMneizYT4Z0scMuv/fGzMR3cdoNrtzZU1M7wA+jfU50BXMsKfvyYGOizwQW
T1QLIbqMNg454f/8/T7e9evr6+M+SMymqmIjocp9++QINrWUl0djKHuUCNvO0uTOqYf+2RJxeyax
1D6ggyTKCN3goVlidMgIb+6Rnt0qq2tCP4lxb4gM587i2NvZyK83LaPD6ygHDWnYQT85D4z1yb59
18xN2PPWvc+Blv1+GSFMJqKumyCYdelPNHgZlgLTcG2rQt0mUWIcaBT842Ab5Z0rpn9gl/oXRt1n
2z5uHWLeMyUuSBKCwu858tqoGaJJYZZY3EeL+rLAfQDUrOZryICPbizy49hFl8LMmCgBODMCF+N4
NetL/kkN9PEjXpcRipyVtm7wQt6+CkPiO5RV+hhGg6YuemxAdiOa3GsqOXWMTCv75Bv++Hv4Q1HH
0coRhm19YH4PRIhkeNyEsLWrZ1OK7xQdKT1XN33T4lTmwd+/tX/5PdzDkJJwDiBasd6dV7An8JbN
hykkQ9d6JPsn/yGW2T3bdruiZa39yYb7bkayftvIVuBjOFiMap6hvXugdJSVF2uxChtEJwF8ACCI
ti7vpzRv0Y2N7hUdvHXfDmLcEfOKifQw4Bmz8WtNvxmwj3owpYU7j5ydw98fxftG4deVoU1ghEMp
x8J6+6qhb/miT6M59Asz30fK15/iCJ84v3CGq1l6/q4kluGHlIQ8mEbVf8I4/7ef9yym4xqrn7X/
bvOq29JKjL5WIXFa86MmGv2VeeJeWERZwHMh6nEW8rvX280JU2n3k5v/kDi53j0vh/+liYfw/u5D
8DxZmSSOTmFfU7NswAXth85qsALASWPYZkv/4I8Ar5II9jSB4N1p7nhtKhvGCZw3wO2hAddyskLu
UyCDx//w5dh0kORer9oSGs336exOMaRTqbVm6FAKHAgKMq7ruE4u8HBvnyfbxN+kbO+YYJphVfTa
/d9//WPJYtPEYniHupa4GJbo228j7dt6MUEHwiztDHEnsEV6nDTTn66ynlW1LboaHns8Ow2xB2Ac
5BiBWB50Haknlly9/I9Lfy7IJVuXKAkHPev7rjaOlkErcZhin5isDNgKf5BIq+UlvtXTi6vLi0FU
1vHvj+HDJ8qPsnop+BGx8TEgfPuzHywXK5pJDbDCPO6JD8r8Uf8pbZjlqnRcLKym8h+XARIkhox/
Vguj+aywWb/CN+cMoR3rbMDwUW0z7Fqr2j860nm1sUhGzJBkZKLNAPdkNJ2nU1odlaG1p67WshLn
X9jKkJJMdZGIsZ5uTKmTpFllbbV+vFFZf7J219nHh+tCV0Bgpb6+lvehVoBn8ECMgeiQvAWqWYp2
tAPfhRMUSG1ckh1Za8B+igdTbavaKc19OvZwV3B7d44zRBTQ9tHw1MEHKPBDgn3pHsxRaNDHcO+/
T9MpA/NNhyXa95NR5hvi0+bps+e7vsG3zxe2JbMPlMc4SmIs+fb5djXhMg0Us3DI+yw6rNMSrCGy
lpFDMibgQ1EV4xKemL3Mgsgnm6GuK1cLwFwBbpWSSu6BoPprHY5pETTEvTRYNKj2Myfxj58iEkgT
d3h2LTQO7/t/t3ZkgeWeGwqGP9u8UPZRDtoXIDj/0khVcfBaXX2zSWxV+NOFf18HHw7NNVOFClNj
DIrr5vucEzx3kihPUzf0J1Pc5VU83jhElV7kOs2D1kXtJ67Sv8qnt69lFUWtaXk2MnLM6t6+FgYM
vaMn0AwTtxq+NQIj2oKel4BHS7sAZrDqXWTZGDB2mNpAuNd2+ZzXRxJRMqSasryqFzffwnUnvbW0
m32p0lbsKuLf4C4v3nPiNjjWqZ76SqXykxLjnRMARz5Ou5pnMSFZE125ibdXnyDhwNsn1cKKL/zK
xKjrQa9wrqpjPX4qZ3reAh5PGZDkC61JQT/QY7zFmpmx9MYlajtsnTyuPqlZf6Wqv32oJoce/0HP
Dazw3p+6Y2RSN4u5hMg+CswvOPfUpjWi5jF1LJywZivR6uOkAEYCyxidelcOnXMhF9M9STtaGRX4
MKYb9ATdpa+MGEvyUqjpPLU+bEazw2rjojGAXf/+9f3rhSO7ZKPFJnQVo799nnwJBo5SQoWQdt1k
06Ixqnb54Pg3letEL5VsJdQ8vLUYH5qDp+8yXZ9eh76CCsdRbcJ/FyPM0rSv9BKr8dg9DNEMN2TG
GQN0Rx/sVVIktM8u/OPuzWmFZyza0LX2e4+PTY0k2lDXFyLPNAyjYlOXXwlJvdYLM76tsMQjetAT
r1bXi9vYSPoHry6yYNLm6iqTLOxPnuO/XM7amqJxRU1F5MK7ikuaI10HNX/ouGQGxZE54tE3p6fa
sfvLqHeaEqch9+TVk3+qhZyvCp3gNv5wdA0V/1biv8kj+FNw+LEAs1FAsjrADnlC9vsTXRU19AnQ
NMC3el+YERQEEI3pDipgtI4hjLMZ510oZUs0h9MNjzPuO9vB6sfdMkD46LNuuQHlKTCvGotPyvZ/
2YHogDx0Cz74IZvQux3IqKrY7TRoivBXYE7UjK8xQonS5kbMHQnlhZkm7hehhNzbhpi00BPKnF9h
hVEAFWUpEI7Pbq1fMq5nlhzZTkMUbORpKhD5kpSnhWQcgkfcVqJJtKOkDoslpcxM6Vo+e9T/8uIB
FtZqkuEIG8C7m8FsLEfYOiLPqXxSojBNoQ11vHDOYhFtAECXS6Qn5XEa4wfBM7mBLOEcTD/q94ju
PgsIND4euhxkv/xSbNS+aE3frWfeXoIbkR4mTrkcM0xvryrJ29iSq7xgzWPqO6lwbKtA+HfRrCQT
pV678cq5CpN21CCRTy3Bc+wVdCYx/kyogjoNsqVdBEtaAslCShEPro2XWl8m2WtrtCHcTfkNWmD2
UpSu8/TJ2jK55rebKy2swd0QJIWN8vt2osvIxM07xw8xYtGvEz03L52OQB6/KvKvI8aD5K7BkDK0
FH6kFvk/0nj6xototkuvkjup5Z95n//LMcRMjIE5O9w6GXs/o8hIsyB7dInCmEHRRef0zUXK97ph
rLxsjVFXexzHcDTjVLpiX1DbmSJuIzrdQZbSOdeLBkn0749pfbPvnxKh6kweSSa0eUFv3/zYm+2s
6S4CLGU7X1RWpvi6Ej5LTT/uElGLR6v/PFTn4/fGyBeWArgYyAElxdtfze1sHEqkJnw8sbVn8Gkc
UJi7+6wvoQEkZXlGcl8/p12WnZtec35OZv41sfGy3TgAyfvck92lKPwcc2ETb1qjd64ELK1NTm4Y
Jo2Yau3rctR3IhPFcama6KEejeyBg+aiF0vnfvIU9V9Dgz+fo8VrXRcy6LeHH8f7qXtedMZ6JGoo
TdrOD8x5cfDJAzZ4yHxDzVsxNqvlKIhEvGUTbvCKGQz/OJeyh2ytaDk3SNnaBZdic2qeKqOO461R
Zchn0X1qxpXSTIG5IPrK7nXWyWsfgSP2C9LpPhgzRBbbvHIeCDJVzxEm0EAvVf5Uzxp+qkMyBi3K
vYpoG102uwGbcXonclVRSLJMchI4FBygprOmmxz7aubPiTulgZNY86tdedh1LXmqM9XEEfRk9n08
7cZ61NsAoL0MPKcVCxkbs/C3VWejZWodqyiOkaVNVzAaRBco24xueXTo2bKsy3904PcZ9LAZTS1q
+ng8j1Q50cHApB+ra0P2PTcohvxIhZDfMsjpfpJQNWEgzc1ty0ktxRZ4YPICrL6XHYLI9gof1GwN
pcNLliA1gYhhICcJo0WszPUgm0VBr2AqcR4i2T5HkUW6EQmNOI4vYkKnWEeaXwXDUHPYl6rzaTWc
oTv0djse4a3ILsQ7GnJeFLvWThs789rvldBOeg3GtsuXInHIGvdabZu0pRbtJ4gW+t7M++KOh8d2
2OXrg4ryWAtYjUSW67Xjfi9hscCZ/fu6/jCA54OkJzdsqgqcYuhQ3i6xpnVw/WJL35V6qp+IW6xC
4XasF4xYLs2lLOqNmosm1DnET1Zt5kf6R/2Tdv3DrI0fMNZh2wp80zZb60bwR7esWd2C79kS7VTW
yGORR/GpymxtV3jpVTxM1dGMnXuvx2dwZG8+l3MHKQ7HUjwvISfHUjnMgdL+x98fzvvu6fdVUeNA
SASb0NbW7o+ralp2/3aJ0T2ocvpR/Ddl57FjN5J22yciQB/k9JA8Ln2mlDITQipJjKD3QcbT/+v0
6ErdKOEOGih0qXQcGfzM3mtXW59sixif16WoP8PA647//nr/VbtwwtGp8YB1Y6jTSEf+eEFygdpw
XGF0x1t8X+q8uoK8rb8QluomKhi4Nwq/fcTwUlwm04AGsDG50WY5iL7DykG1s5bSvIf72LxC9ynf
AgCBsPhF+GA3C2cESF1BVjYOSN+eHPtvVxNMH97ibwcchSEYCmoN1E+UX3/8krG/BT0EEOiTzmLC
rPPFGF2GegAmGJE9Q47cLuU1rznQTnbtmbeB6684iMXYCPQDRz9sBYLdU6U306XOSlNLypfqvhB/
Bn3ZEc1llm2FGRO9+rcC6xDs2FZV4HoiuPNkv/bz+9gi/8yDojnlQsPrHaZpbHE4dXJ7kQ06IOzT
C/AG04v2swyN5uCbp749MbxD0V30Ns6ESRfzlHUl2RjZil3bXIqobufnOM/3MSmbKLje+us4de3R
CcDHFt16wUvXfO/7UvXHsnYrk+V0Et/hUbT1eZtK2F8htPE+rZG+T4dQOca/liZ3IQxH435vKkZj
CIf5vRjajT84IOr5A0OY8TvxciG/5FJI2inZOM21xeCM+m5lrQfv1AseIQz23Ai2QpRRrkZ/84Fi
ukd/K8uGIw3/8mkJbwsmlC5tcWE3hzQ3ZG3rZzXZYWSNDzEZjD2aNoXaHhLeYa1VpM9Or+r2CgTT
3x+wNgAva7XpT9rW+YPrcrTvdm9u37X7mncxBdE+eXAFASr4/3AARc+4HiGzzLj0U29rrZh9Y+li
nmq8M3Ox4c335tY65x18h8QrgypAQ1xPT9pqemhiQTUBQiBzqkwlUSFfImXFzxMMRTwATlfZGY8i
3Fx5O5kPLQ4z3Ll1UD/D0llHivZ1fcDlMI8J+OUJqnrYTud6K4PykHcC2Sgi0XDLJixJ7pF/S+5h
IBkMHxb4nvWbGBv1SJ0v5HXDGHQSzli0bwrrYZOZrZ6GD66A/vEsRNeup8HnwZTtnbR+VCW966VA
wT5ku5n8MAvzdvhoFTMo8XhoWyvpGnec8CTMNcLw1WdKNis13kHl3bus3v1Q0M9XEoFEN8Ukfqgw
1sOzt6raSTy1YwUvmS7do2yr7FTkYGzh0JbAiWn054Ma/Wg+9WWp13ukpw7/sqqWkale0eVHoCdR
eexMX7+2PGbX1AMjngbNWrXPqL1DnvzRQsiHvcFeTbkaYQLqRRQPLenaZZabTb1ig1FYUZco3+7d
yTP9GxlFIQwu7k19USN+iYMLQ9M6bejAyUuPFsF6bKtunuedpMiMG7zhU3v9Vp+MC5v8hO1pTTUD
/eZnFfQAeG1tS//a9GvIMoU/P5zjtb75LJS1eImrBmzyN+6eDw6sr5ZEM5A1T1x6WCwb7e8K12Q9
Hgtr2MUxxGh+70z40M8NmGUOdboWmjwdf4U5As66wcmZSiXGe37IiT17tWwXxPRWcMgjFb9h6XLE
MwfKuqegi7YC9MVtFaPZgn6otTvy9IoglBbFIkjdcHhuPvQExwNiLyhlj44/5iY1uwRrvxc+YLJ8
mPo6wZbsBIny9/itwcLiXNtmD97mSekfwbgALR06MDTEOUTedHQ1uPJzgysAUDrTx+kwjGb84oM/
DZJ+BVELiKB3Wnxw+NLxXBVQFmbSyHD6ueWyZBob5nul8WBoZG3vfjW2A3baYL4ROpAF3A11C4J1
aXQUZMXeYlGuFogeCX5CKCueaMrveWfrOTNeN72HrHvHE+INbZjnERyTroXlR6e6w/+eOXUx4ynh
isHg4oNFAETKBz0idqFi3NxKTVkptu0Om3z9T0lmd5PNcReUSB0C47/YxBhfNap4dFG+cTTbtnEK
H6RfSowWFSoed1GcE10gqVZYrI9zNgQhTPqpENOhIPKAGyhsdJwW64zLJqij+cUelvmjmWD6JhMc
0vIhJkIYRBPzAvdj7E3+L77doL1raLBcohKk/27tGOTgtvrmXutp+ul5I9lJ5BJEdeaJebYv5HGQ
tmqUHMPXIoitPEXnr93TtnHrnzYq4jUr6634uIw9pp+IrZ13CYt8u1jkD4DdX4bubWIO4MCsmJv9
YVPWtHBRBmGFMczR66HAOlfB6Jgp0iKb+BSkzjxnAmZpeLxWiRCYGdJMaAyBxBJMCeHIVWUNxZlU
Qcj0WO0iO/XbiAtYToV/9RAFt1eL6hTgaTPy3ZMJP592WEoafbjtfqjgW6m33MKkfllqHY9XHBJm
hrNUzVRs8/Khj+v+jvVz8bJX3KPZHpbOcyWb8PM6i247Vba9Lw97N21vwptQ9k8Nts8nrOc6TBwj
YKtWk88RK30TwvwfZpgQ9aC0SDEvSWq/GyMjMYONMqN05vwqQ9FontHK/SSXBXynZ2Ll3XEdTKCe
gnp+1avITRIKoaMDKrx65NDfHJE5m9fj/nfmrTtuTh//lGXE9xK5AyNK5sP9hKXHN2SpSIe/JZi7
/rKtwXZn1lUvaXQ7vQ6jKXgKzlQELrrG0cMy1iiGb/HC7HvXSOrSSg/Aekvc/91x5v/CzLb6GPrj
sQTS77YDYmct6/e992rM08y998sYiXpPKrfRDYJvbDJqrql1otontCAPDeoPi+y1JAZmMJNAY9uP
FeJCMIeN51L8UGLd7aKjVVtL7PKpqQ3W7hFf+x3udcPqEzzNdt/3EbtZQwDjsVfQpMkDYcB8zauN
B2HLJoSqQDHw8iYTviI7mtckDECNfGhqqe3HhrWZvFuKJfyOdi3uWXm74IYlAOGSWUQxNoCyhvmb
nH1MgsHi8Wp0+eYL3ljRZ+saj2sSdWaCxAKGeE48z9QAULZhfy330MxZbaztx7IJ+5tw6peCu4X3
NWAQTjhdGDAtXk12T9+RmWB3tveS7waf9G3KjaSPDZTzYJV2oA4ox4mbaS3m5SLGMMtrxHZzJkej
WY+b38FzUVhl02ZY9/yQ71F0nQXWZ5KZa74b22mKj5CfeZAwiVvO2p9kAeu3RXLgMtVqEqfvCMEs
Z1QtF2Yy26XrCnd+NYReWAdhBv+nQOjuHKn5LPvFWKPoEu53wscaT84vPtEkNwzyxJVKSUF11BpJ
OTxNeRnTqZuiS0iOiq88V/05RabatADdHGc9t3hj1iOnRjhlY72iIxcxBtqEhKU5OucannsCOst/
GbA6jARcV9Z5DvSwJAMHOa5FrW94mZ6guzzAVnMRbQ6DCR8NmdRxNFvnZYzM/I3Bp/3QhZMF5Yyl
JeaqyEzdc9EQRHICiiZZazpeZR+mwAE16PUKCAb1T3xUEI5gedVqZgAxTTI4AdsOm8xiLVpe+IBh
/totpXtBgJabh0GTYvLkR2swIutzLPtU7a7zi6GTp6+kcxHI6du9la213xCFMW8sKJspbt8xhc3i
3IK2arhHlfetoutYkslCQ5DOW23GR23tVJZd7xfDGYsNwYj54Igu5WbvRNbhCG6KJfH2BnKEDGX9
rcCm8LGOI2jAbriE8N39enCf45a0Tn6XgjyakDyAL1XpF9Fz37fleMSxwTmEQ1+uZzUsYfHZZlVW
nAPdyqcZBPBwxwnOHEZId3vUURNXV4/EHdRtrAhNIjYsqsfKFE5wiAuz6PvS50a99wxjjifd+6q+
qAb8ReayaXiWw0CFIfsR+D9woY69toqkvpfx4su7QUEZRw6NvunUTQukDnciG2Pods5U5XnNK5c8
ihaFJBbNFVYVmjA1+N3R6bBMOS6NZroGeygyX/T6HjcTTQTPYMd5KLS95kxfSCCY5Y29Az8dElJe
44YsSV645K0DkxV6K8wE266C18Eb3O4sfQRjGQ1L7pwlfBKCbge7MPjwNg/g0AwPDEtRWOlkb0rz
3Sb3mj5EyeKK3jSek60v+QqtgUe2bpZoBgDgrSTteK1lZYoVcIblgsibai6Gn4V/sxJvtaUJWoF0
AGHENN+9TdOVbrqPEEoRVE4InNUMP7eR+u3SqRsLKADqRaM/bIS3aIDbfWaR+dMcYwvPyqH1yfM4
RkIEB38aJj8h4HcCBdDOZrlW5qaLDRp//HC7G3QyNAAWE7LU+nf2lcMbiWqElgWmLwnsLDdN+mAT
bTakDFoxUnpUOR0qB8wAsCpvPs0deRvZLFEGascpfmnyMqq7YRmqiXWj513nWjRhZvt9r65WGWus
ndAp/dSPUIDgjVrdFHJVi2JttpbnQmM3OwIvbL855VSpU698u7zj7J1fCMEJSfYom+DH0GrHKlLb
ePZbvPrNnZqL9sycu02oT5yOBaRni29xYOxHtVF5k083bkcidXT0IZ7R+qWR6dlXTDatQsZEn2Da
cNunFqSZAwxPWT0eeKJYzIe1WPr1wkYpvyexYwyT0nVGP5XIYKej4wz0s2RY1VEWlotYYZsYUR5V
wfWQ5uQRfltEPwRJ5IykN24u/41XuXzoRkQwNfLI9X8o0ineF79Zwxv9antjbidfx6Gz/+GqqKDz
UyG1BxCRvblQys/yseiHFsRQsNY/JoIazoTm1R5UBYv6QJDzuKc+yPrthaxDYaeu282IpHGCdkng
DI57wvIAy6qigBP3EuRXdC+I82kOwI7XOFHAHOJ0FOxEktDV4PLLmDL1yWtgf5D/vJcrlcfuBOnG
2I6gBqDsGDBNxDmhhhzME5EvefNMFVTdt35kLfdSQKmIqePcB4x9YqF6Bk3xbGl3JsxmtbAdk3yn
XwebUJuD5xfTfup4tIiPbHnaMYtRI2LMKIh+ybxiG7ynvtqD01YuOP1tmInqzB0Tf/HQgWY5cnIe
AhQt5hK7FeDEzrVi8tghGBYfJT63ww3c2FNiNuIqYe3tABK7wk/G/cb/p7x2uqsvRyVglJmY44lF
HmkBuNAYCzMF8oCy+I9TZ7ouKRXKpKQrPaOP/kSUk71L+xvBKZGVwOXvriiPbA3hsKsB0bHJvr+N
pYqDo5WzZ0Pk1uErgXlOBqhIo1bpXU79QPTTfBfYGNxPphlzNlIksnSpLx19RzKYgZXZLQ5Ywra+
jX2RUYYC88tKSAR/kDQv9H4KYvxYRcCVambPsIPKfagu/V7FNaDU2GZOHreQGzuV5y8jxNPomEsd
XEYtxjkt83z9Kg0DhuPAxn/Hnw958kl2sD0+xMNixY9eLaAeMqsWDNsRYPOYjPSXMW55WlFkUTZA
ghRpK4ncod2sV0IHe5G3z5FFxXwZyzZ3L2L36ymxdnxyh+GWRHnezO3MtOCftpQfNMyXqFqwFR7C
ZrLfN3rZPZs1pU+2On1vjj2EKn0gxi3/VpYR5+DW0E+xc0B5n1pRXkKNg5Z4Zvfs4g82UGiwrzA2
u7MC5dlPfMviu4Ramidhnpd7gs96K5+cDccHYZXG+acBM4J6z97N+pL3uZKYACHcnMtaBScBVKi8
mE3fmsRprq+l31bEZLA4mZLRONtnpWM9JhuMWJ6DdYF0IJZcrQlJSnGiYR1JUp/Qv6RK+OMnE0pF
0KXHRz5s08DZ0JFcOp4WlLXyOCKS49kUbMv8OC/4OBOENVj13c5SD5tYNcSUSEbDRYy0w09tbVfv
W1eV37y1CpqDO5SyOLtlGK0JhsJwuKzkPpJ+NGn5md0UhAgvXHl5COgfDOh/Fgt03duVTmdhg4e3
O2u3zvNSJlXyquJ+tVK1SNJfyRgj3gVoqZQ3Olv5gFUnvwOEIvp7uxlp3PNh7f1rwIPjy8zGVB1w
dPrfYyZ+RdaUeds/+GRHocPrVbFjoabFh3pTGaZ1jCe3OwCQvnnpqxhZOuGHhkhKJvLgikQ53nFh
ag5ki3ywL940Np+dXbKRbLlH/SdllQQb5vO+6ItTdN1DJa0meh+xPKL0COV4rduqh6JHKQtPdZ2Y
BYbk90AJQyQKcWzt8b5sU1f/XEVIMOHmR+UvGvuuPfV9ZfLHYNvZwbad9r6vhHRgnA6c6FHG/LUH
3pobnSCo8X5UIascslpgvSAB9McToyOVsaHOqdq2WtsPjrGjPeVHoRD3hOW9QDEQBBzpIv6JGA5/
dqGb0j7fsHPTaV1F/Sz7AIjZxsS4pjPUCwWvWWL6p3a9GxvjMu8SUvJA2+N8PkI8G2C78ImguHQ3
rmA+sFUnEQYwA/hi0fxEaWMuUU1UEMNBdCx1HuFBgzAH/8wAmypx33+GbFu5tE2g8Z7xQrtfynH7
Tx7ihFBtWybgP0vezBsdPuYOii1rmq7SnnyV9uH0i1m3Fi+xpzaog5G2xlePpxOhh+hD2uNoBLR7
kHcerPyJRfzVXgyeYmrdCKaXFTXywWs1yEpdj4WVWooWh/BTX19Id4pheIPGQ2BOLKA5bHTrb9PO
QOMazcPWXHs52A+APtWbBs9CHRDtJf1Od+NmGMs9jUA34RQqstjw6dcWw8N+3fLULyraSNoa+Vz0
onEP/QSX7cAcQzyQMqCGK/vpEOCQZ7f6sY9HMT7aYg+CQ73shGZtgGPnb4tV4ZHeIz2eOolUvO5t
62sT+hV8PRQGJ0rEdmYk0vcPiFP3+JKjSy0pGaw9OMLpqrt0qkHdcOvPq38bWogoYbpngtOA3lo8
gcrChjObbgcAIbY9/MQQs2+ywQN7BHCiGYYzn7jsgVZE7pTlGK3W61BbAWDu3LPNdXadhdDHugrj
iyjXEi52RFDHIVJTZN2raR0J2NFaQ+riRDN3KzTZn14frJTaWFUHSolmcU/W3t0Ca3EOkwncD9K+
UFiCrJxhHT9pyibnrBuX7JzeiSnCY2af09dhQjrzqGtP19ct6PrPflWK78iBXZnIdpb2KawH50Pu
jcXLCo1ZJ/ZoT/QMY1Xud7g8Z3KWCi9IxpGH+mGwe9Rb+9BJO4FSuez3AeXeJ2OHPJt04ZVuOgVd
xHo5NHxCjjW/Sn0GZ19giUWfRLvdNPI5I6i0oSOEfuVMe1ZRDn/vqkZ+t4m7+ZpDT9vPkaVzRDhh
o34w41suvl4ccQQbuXNpxoOpDjIulzf8QljqqfiIDdP8Msx8JSlwEesgaJak/k6JPwTjxS0d8Wmo
bPOjUuM8XiYIgWR6VqAKj9zPfXgqFCPy1FlnbzsPVaXFXRffxp9MhrV8AI22dpnkU0Wndh3tn0xZ
/fyzGMou/Mryds/vaR/95hCXzkJIUwvh6LVHlOTR6Ylt/Rm6QAxTVxUxYTDaR7laciV6z2agKEkq
j2DRlGpu8o9lKOqHqVpZALIfrr51sURvFOyyTevNFydwzlHLINIbPejSgXPiy+BlBienx3eDkVnC
2Mc4FMp8n0DH8uPUj1KEujuSoRV9XTesFc9YhWBDWWKtxB21JHHVPHOyETiUdRwYtGlSN4Y8JxRd
rs2P3p0CSQoG0b0/9m5eUPjoZgddOhZkz6CXorHf2wb6FHOAKn6QTK5e8rYKe5ZkCD6SmD3IJyBN
ar/PNa6680atlfKI4omgGbX53xsu2HfSvJY+syG2n+MSYsRVLTP7fU/dkHtF7S9uCqXdrn9tgSmr
BKxC0x8DkiwJqFSxlCZhQO7nqJVGfVYd27JUo3v/QTt9Cwt3XOsXT2Maqt4iOSdVyBXttxv5Wz0a
XH4lN3Hcn5WCZnBP5iGapW1gYp+IuurixK8rizjYdh9eJ6KD9kMDSgtEuATfl3XAFeK0VLkL71lu
AL42kg9QPEZes5wsGFrrwclXjS0WubTI7GbwrlYDhjpRRAlYBw7sMQ2glHgniPwIT21kkyItO/bf
MNO4uz7r0UiXlrPw8o8s4Lon5CJzcJDLOFd3y9p78CsRdKtTPVfxE76xMCd+MHStRM/FSBj5xqOn
xDb8T4SXKYZPtPnnyhmsT3rg4ALQYyqdckbnOX2Xy6HGcBk2OtCj6rWQLJ1B+OfexSJ1sUtwjnoh
dDWveFRzM5bHdZ9mMqPZiWyHPXfamIcBZjtusIjxnBcW/XTJ1w1Sae3vTDqnsELoohe1oP319zBM
GR5aJXsiNPEEc6puSU04MpxbnQ1o2xgoRasxNt0LdkenOcJlWsW3zQmnDwNH3+fRgQGRYSEcXDZG
s0eccgCduY42877LIXKuCIJlxU6BfBiksJ5tZV4vJEGpEG2bdAZX5JwDZbp/mDPwXfVyvt1OgG6b
tHZVr09NU0cnAoL1kEDqquPTjJCZfqpTBRkMU769T43o/smnQLNQZWtJ9lsu8rNGYDwmLV0e5PRI
jBDpdOTfweMyrGItBmZkHFuaQk5A5Thxty/QNIMeo920BuFPWqFhu7HCu4COo9bRFQcWGpK8K1m4
gVAkNB1gK1qYzVnKjLVSdJuLus5T3XPJJ8g3OShVKFEZMGUeH2AuQRXutVNIStR+P5KovMrDxh95
aRpnJUKxqyt50V0t720BH/k+UPH4cwMHNBzWtbbqK5VbzdwCP/6x4iRejmD6o/LcrAxwGK2xR02l
0bp9ksJGqNTxOcOTQMPqH6OaJSBLBDXesz9kUNjuufurLCqP9yNufOp69HJ1JG8E/YLnN6Dk1MI6
/WB5DLCT0dpzO4XH6sGn2yMmMcBpPXoqsAXZsGx8480W5Ndp6+0im4bQ/kquEKGFDB639S82pf+h
5cC2DA4ejgJqR/ARv2s5isqmZ3OWOOtyhkoTQ5V0XoPlaltqxUDYFT9ITtlYVTswSpl8OMetg7xM
HeZd9zCCna+Ne12MCc9VNxJGsM7yY889SwFfFF8cuw4yfyLc79Dk9fTx35Uotzf3m4oDDgXZJrEL
xgZNSviHiqNu9jokMXGDgAxruCZW9yKFiNnrrN6lnmq2KCRPMzhle/cXDYn4U5CJI/gmtQx8h/Uw
//zHa7OlMpFfdXBGA3d6WgI0avnsOy7Mz9iujyFPLPIBS9bf5WnKI52nY0gm8qkR2vOOuBtgOCi3
CeGB9q0dIHWPmO3TZaOR0wBpOXYostUdD7riZdKN/lAKV5tHR5UwO6lXdUUR36Ng3hxyQ1hohE1B
oceMjgiNfh2Pcs2j6OCy/WHDwpYmyIhnbvpHqMTyE2TXm0l7MOqyWSv68H2Y9UeFO9sjUGL+4aFn
Spjotp9QwS7PbDrGzI7KDU65XImfLqZZABFHWwrfX9p81fxIoXqhRDHDN1nmYZTaQJE08ZBu+c1s
xu32A8W21X5m6ow1/IZjE4kMuupHY1oE6s7u2c/LmqN7YX9brq+yGFdzcnx0V5zQefc12CIsx1On
ra9IV5CX24UE4gzKV3dMWWuLibZX5c6xWYfhSxkCtfib5P6/hEO3n53MJfdGiLj5Gn+/X3yGvYzf
Bf7O2pqPnLHRocKPdHH5+jNvrp1UgwT8PsbVlzUc1E8/b8SxLcwDNC72zY2/PmnFe/73G+G/tLi3
q5HgMigAPmwRRPi/vy3JzMRldrgdUaH0jzzM7PeYuM2TD50FLOAwnYC0s2AkdxWo0ZJ770GowVKi
2k1cV8I8dnXj/UUv96calzfFrcF3ROqebcMW+f1NzW4/LDYu/aNV98V1jGFW0ikM5UVyKB40Tecl
QHLzNxvC7c77/VQI8PKFyNOwwwJa+0MrGIqZwslnmzX1TLXVOFF5Vv74iJgePQmGZ1ZodM9v1lCr
6+Cvn/hrIAZGrTkXobBBGTrxc1DZU2bGilrp33+q//Xu4Htw1oY468G2/v6lOKihK9agzpET9gkS
4zQdVNUMD71bL+vfnEK3j/r7V4ENB50bJgOuDCQfv7+YZMssvYXsVcQ7/vdlGnwCVOt9yubVBle8
U6sNqnMz5ff7Q3uLZYnqXrCezk32//uxBdwi/J7IJm0Bp+L3d0Lma69J796OudLza0XrzrhJxXES
Dab88e+v9d+PhchFCenY6DRxH/95NDOcXJBXSHP0RE9jLtCHHtoVAvmhw1nFwVPJz0tEx79QDPzl
tf9LjIlEP7594ygjse6LP37eaYty1k5c84vyb6xfNgCRuzbgvaZ6ymDcAVj+90/run/+yJjpGWm7
eK6wPdh/3mY9jYsVKTfPcOihXQEtGkgOJbvLZq+hpvfUsl6WIrRX1H/VAIy4dboTAyxafFoi+9JG
PhWJNq2zfLetqpoSEMgMKCsKgVvgLpdrllMlpnld0+wpfx6na2DWAYqC6Vis/PsHcv78DsEROiwl
yJVA9M1F84egda42rqJB0sCjdf5Ov2PaA4GdwQeO//ZuKAL9ZYgGZJbNzpnWCNkiGYuZZow3hyyP
3+CweCvT4KGwH5bF8r5uoij/woj7X2/yVnhgWOR/iL3/uKARiDcNe+7T0nXCOe61WvaPdmcJwofm
zZmuuN+W+dtfvpo/b2i+Gi5RlxxBUDgR9ovfXxX9kj2S2U0UCAFCFyY/PZWZH7xSo+WZYWP+4MFv
PY8725ODbm8No4bUd2Yb/Te/33/cyf/v4RLeSGLgL2lMMQrgt/j9vRSWqzqb/dMpd2z0dR3ywDso
0u5DAJ9V3Peh26g7Q89XPXJH5M4JC14pYFSjk0wrwRbjEGOLh7Ou7Hi9R/HKEgMR2ejcrT3cxWQH
VY2wbpw4xq1qCh5ZsNTmGHrRNFy0y3F2IDXJlmd36kmKUyg4DqGZGBv3pHSPDw0qB3GtfM65a+lU
bn4fGAZs6aSZ7xyMrwEkKCZzLnsGD5onDegtlkLTY92jvp8+B7Bk9i+FKe3yqRtbBrrbtJu7nvyG
8M7zR997dGeUTPDW7fC+4FKrE3+RGPI6KL/IOJY1/CgweeepjptAP6Ntk1vC+BJrxIgT9vSXy+PP
oyDkcWvfHBt4+imJ/zxld5INmTduNtxollhABmICRJl74jMrbAHSyhsw/yVDYEcrzifpWSgC60gn
ca6W+o70bI3oZ7DH9S+lwJ9PPc5h1xNwmG4sCPTzf9Qn+Dxt6GvFfjIg0NN5LnqcqRV3a3Gzqv7F
j8aD9I8jEfoGZhQII7Q21B/ij+deR1ZeM4VzcUK6JoabAszpnvJuqH41ntXvmYcrAi1XiTzsZSHf
7T1eIhVdFwaExdO+4kg5VUsR2F+LaKHf3gLURi/M3+Rj3KCrS4q4AN1bIUpyvnRWW28fBqmGOhso
k7es76fRzgIyX7w00Dbl/rQDQ3rIO+btOFn+84V3UMAejZ0Xa7Lw7ZeZ2DRg07zSllvwnwWV874A
m9zP0+TX5qNw0H8f9OB77PUgmjjnuIrbk2/haUtv+9HPsZNHPyEDM0UpHAHJrmAqR2HXzruVAWpr
vrpN4ZxsJ8zDa+3syHBxaeVEa1UYl3DagzSh9vemJzTcY8D+nNrqxEYMPvEk9yVkH1UsRPN51pp/
nNjan0Lm7nUS7E33z+bZa3tEhDSSRyD74UM8ujhShsFafvVdIw69iXX9D88OJj4NzN7mM2sadyBj
XTmAx1WZJ5RD3vipr4LiUtA+NRd/CdZXr+tDCpM87/KLJ/Lth8fJyhHf4ZFPvGpZPkReG+uLZnvo
paypp8+3R1Z8GJCYyiQoNcmDnS8jOLJR7f1yapeUjk7N+88WGeWbV1ej+FFVEXp0Sw4h3OoFEH6J
tRu2/0FNTskSgovlfmcgWZFKpLfwICLMpRl6m3pAgZUvR180LfvVcWOuyPKHLgbtz2IlbqRs8GlV
Q1Dc7hFVw7sIbI+HKd84BpaoLE4hDatJbGdpv0Qbc+CDILOXeRaJ7195QJruVrZJqzx1GyF/IDqd
4Fxs5e6+457FcuyamdAWZ1QXsVomyhD2RRipWddxni1lH51rcEdNGsho+rmVK3vHxinoIwdwDtYB
BRx7B5Rrs74beABJ4O1gtw4W/W93Zi4h2ju59AXZKcE+XJmxCxxZSsjt0HlSfZ/LtuzxGmsgcI6j
miapRqdje7EaYRLObH4G2QY+WmIynNyU9WXx7CrU78x1yA5LLU+XU2Y1wd4nXjg1b6SoMsd12k3d
RWvl4x8YwuCnKUmfY+Fhkzmiu3x/IheRJW/HsRo9MSNHCVMY63nrxPiN7j+Mb5OpnSugmb77lQnc
I2UUvY7Acp70vr/Vye43vWBBLFeYR6sTJ27bUD5pmbtFVo6euoZO5VRZO6/o7aym/RCH5X5p0RH8
QFQyXMIqUqyF3Qqcbe8BTLm0Hr8gBJMa0SVGmahPLfpYk5R+t0cHNoXevXKDmKf02qIEnoOpR6qD
QZbiG7jCdSX17Z1x7EIq1dxvr7ZTC6CWTe/co+m0xnSfxdDeM7gEGCmMEPmrdo2M78p1IqgIaQsX
aTQa9wvsWSZqk8JBeGCgxtfdolvEVOYU9paOlLFbFlbbxvIKVN3Izjuvnq26lvt53xhtoWQr3RmV
F5MOPDwYFQjvyme+jcAolEZxwSkU3/Q8Iven+7ZXu87AXhLYQPRX+4Jsf/jsMyQTh84Ewf8xd2ZL
ciNn0n2VMV0P2oDAbjbSBZB77XuRN7BisRjY9yWAp58DtvT/rOKInL4bmUzWLZIFZiYyEPG5+/Hb
ZFROG5qerM6WNT4f6GwRzI2bYR4JGpVNtEHQVnfyvNHalGQBnouhWspwpjVu2ZR1KtVxTL38mZmW
rkKmL5akz6koi5DcFuTz1qeqahaMBKZaAJcxyuRTnpF4OfhFk3wixUiGJvLlRBlOvtSPMsUYCLXN
Vax8qIkld0XOvc2P9x6mBHA+glCUPlGWQU4Pn7fKtwvWn90Ca7rZukVGdSajbD2iyCpNFuyWIp1v
eqto/W2UO9Z1WUskjtKKq9sucmyxafVy9YcsmKXDVcvp4e76RsL8Xlivdca+fTsWi1sfDatfnicn
ZhtCnRHNWeC8nKccRz5+EzxL6YYRPrFE0dNrFo8TAn4117MM6agVuzliFBoayre3Gv9HFbq1iyM3
1u3m1Ylt9kgKUL+5wTXv3kyZYvkp4z76XBRo9eEAo4jlB+rxFX43m5DJnC4PC2ivIlBWK+7Yt9Fy
7IxMIo6gwlZDu09gKVzsttrQgJ5rjK+EJgKlW1pJw4bu5mdoTeoxVailrONKxbe0vWRf22mhE0qv
mvjglCA4WbC0gYY1FRn2k4GuAiy6BRN0AsCgEax0JI8j1LUnIyuJ6Y8Y+qotUqez0WekHijlqn5q
61iMm9YrsaWzTKE2W0AJAXzMvrVcN6Uud5qPcylcFj1JDnPPVinAyW3oO602Cw6nqABin4/k/CZT
ec4utvrYoQPRoFo17kT1RuStwxCT17zPcYMnArtN7nh4Et0tGabT3AJgIF45EA1bRKLWGXbVvHqI
sDojX2FOoTMrmulGx4ys+7rzTIXhehiNayUWz3mIHG69kPAvDzVYTsy2/DECDW1jwNikaSRvRUqa
hwj4qPYtu4eOhZys1lp5lfKO9Iw+3Zo2uOsc3e/S7zAAbXhrh8/mnGlRHmRSG91dwirBn5kMHwie
1PJt6yrCoboSesfTtKFNY6SRIzmLC8t4MKbZL46M7QmAMa7vXzOMWiXhiybSbzydvhl38OHhYUaK
YX3z7CwDimifejuhqzAucbPtDDcm7jF7kLAwuGZrxMMvEM9yKW8zVuVXzN9pwptoWs5+6ghx4N8t
k92cqOHRjfXo1TYWXx0iPtJtnBX1S8ZBcdk1SVG9udLD5dfyzSzCmlYNjcxCVVC5QLi4ZHHKmIVN
U+LquD14dhHEsPslHEl2UjA9NerM5ciDGmws43TQ6PlIw54jMGdiiF6XIofX8wCvN0K71VTj7vqh
cu76LC1ozLRS1rHcMTv+PB11D+4yTzSHpP5yPlYZgE5oQOWRSk2Lbjj4rfu2LyW21sp2zusImGSo
eyQedtFiEZpUiUfWz1MC77OW9ils3rqflxvSfDXUwa61qIpMlEWJZlbM6OyOn9IrAEnxq2pl4wVz
Ugtrn6rMbbnPO4b6i+5i7uw97gNf1ndGkQqJH23oHsZ6zhd2jLYVFmKdEFGZHiehnGvk8CLtlba1
GJ2VdCI1qtlxp/ANkiZHPuDk83iOnNO8QLgiemAofbSvNETlKfSS2bhccNSx9CxGrTZlaSTxedmX
QxvQyRd9tqk3fWtYTuxgnFK7OivnUVyThkPgIf3cZw4VGWapNmlNjczJS2B9brKCxfocMEZdr4zT
tN7yPEisrZgMK7rkS794GOdGtfV7Fq0LDQ3+QpljT412l9jOnVVJOkqMGJrnySv5kDbrURobSeyN
RWjqOMt2Im1tGjX0Zd74mW7hw0kr71mTKtZZnLBABCVkGO8QyywmAjwni8Z2AxoQkHTsvWXgItf4
l3HEOWJjCGPxQjVlzXKV2Y6qqESKBm/LrpqqITboEX1/cTUQ/If9YGxSgbthi2GSfs1R5WwUpU5a
5ZkaUOwf+Vg1Bo8tTTM3nbD6C5jSWnGC2J+8LPogGAMPTfIaOXzWIfGaoT+vDHyyZ01h5s4VzCNn
/NbZ0ThuM3z847FMF+tGSxPL3rOj6lj1cbipIZjxfhRbtjb+JyO2yoOKE90L+CkWIacO6s110sUe
EsQoSn1LLSC/O9U04m2WnfbyPLGkn97mzkQlosPqNR4nL5fxvUsac81D1qbcJlmqF1fJgp/komiU
k++Ih8jp2RhlzXG8m724xAQN+8fN42jcI+JV8jaHj00+oBlNY0D0cbp559AymWIxVLmHNBsba3Ft
51MD6lAtO+Hk16ZrAK0tg608rW5k3+Fjp+C2mUJzQruivZV56ZMVW9UN7kfC7kuMNYDtZVI867NM
/H+S7/8to+bnGRI7fXwshuc6pg9G4/0EpZSJjT1ADnusatUlFIjPNQm+KUAz1jd1on5H510HZz9O
bECHoBMAEvEgdoDc+jAZ9zl859M8D/t0zsbHjtL6kCdBejvF/bBDrYiG0C+nZ0AzwwX73d8Fx/+n
yzMAgC7G6IhJ5YeXO3gOE2Yqq+iBnbAvDZUG46KzrPZhsuLu0Tc6+S3vK5xTVdKda6b27dfjkY/X
XxUb5iO4uXkjmM+u05MfgvKMT+e2JS21Z1xTeQERLqYw7MeO2J/6LRiPZrt41bi68TDVs7dsNr/+
C3wcS6xTEPQZNjsGU2lhfXgDanYTOpT3GV4YdnI81/KkJbX+5PPSzz1nGD/ZPIt/M3n/iZ2wXpVR
ELwwB7mSbf77ly3J5gkarmDNa9kjik1yGieKdAVe1WSjp6QcZOp5Z6kBXSPH930LW6L4zfznp7ce
DJ79nZ4Aw5j2kPXXf3jrPW8iLcwns4/ZhlaUr0F1O9OnYZxCCIjNctaAjipv48Zqvxa+1K9gqvTd
7tdv//fB8Y/3P5sqqCawC9BhHYZkH94JwCxlZVDSfpgnsMdMTsf2i97W0/K1tZtpvMW1ItywZZpi
rxm5/ptgI57scmBN/UWfdkZ+kVuT0K6z0q+6b1Nf54SAE8eVZzxdfJNsKV+nYPR7CDBjveR0H9eu
Yu2OsSNZscN6q7XzsM0aXDGh1hu5frYoDz+tauJq2tWW7kSHFJhV8UD8wqqe8Yl74tJLB4IXdhwN
8sAIuAZ84YCnOuTuMFlhRpnYsBsq38qJkJM4pHPIKvWJwLBdPaG7z8Z2GETxlegorYZTi3uQWmDD
uGf6bnDagZqSn2UUoNq/GZL/pEu6BroyABnbhI1ju99baH743HU8tLObTSTLwDpvFMaYXVTRxWY3
InlM8YHQWV6p00DrS1Cxub6CJk+/WL1K58OchJVeV4df3wXGT7cBOhj6mwf5ks42ZgMf1oF+qUup
waHb+Z0H52kiaaad+jI1tMd+LuACeNFIMhIbZRNK01/K7eCyMbpsGZfxFSlhhT4qGiraI662Wd9j
3jGawBqZeXwlW909esTm5WGOmBdtp1KjRZaaB8yeStnP9WB7DltXt3nSujan0SzFAJwDym12stCX
6GAJogXB0Ii1e1iUeDPgZGB4KaKZrSF10+U2T6Ia2+CQje4ZcY2pPDH8sK2byUxVvcst6LJ3Xu/I
5siuk0Jen0pui/opc9KCXku98wz+obUBZW8/iWZpc3y+jWqZlQ9R+ak2XOox5t4aOOgC8Gh3Ff1K
pL2IwnFCHpk8hUbf21guDNGn1zP7VPfE6Qe9G/D0km5nlbbDlSPakgFi2bS3VopVnxSDMc5HBxCQ
8zgYcLOklpp4p7BnOA+SD+pxGivzpdPsoT7rFNOXLeVyVowDVkTxrlxQVzBId9hyY1Etyy7HXZZc
Tn07cT7uFu/eGq3ZDrNaLrcdXyyqoYGIOJuUrUG8KyKNoZpLJW7CcW7wyRCnxBTwMqCFIRP646U9
pn61AdPAwBw+ZLvlU1iiDRnDOdt1tje81Lmk0rcHuXJShsQTO8RptxsUpZ0hmzheQjzEDgamCV4n
/gCrC/yoMLRtB1Y+uRpTEDenSi+4zSm9dMbQlXU1vcI7xbwfcAPAZoa22q/9vgrn97ls/fX4anSU
2KPi5Xvsq958XWedXgeJ5nbPnMjYB+N8wQjXZSJWV7LzG+fWGKr8hJfJwDjuORR1Ur467PE8VcYu
MjIZ70tNGfYZSUBedAIkLqFdsYieibrDQPczz2pBMkCjKlojerPinjxUPk/4xSaojacuV253mrUW
J5PmlNNjkXWDGzAI1offPMQ+7pQAHLLttdfym7U8xfxgJYB4XutxskjoWsDxpPLbm6Wl5YXdzHIs
udH+ooy7Xo9twgr14vMw3A/PK/aiwzAKrmcWmnkHv/gVjg+2UwwnX2K7nb78ek36ScPleg6NPj7F
EdgWYLC+fz66ml/nQGJIw7k2uRm3VVex9HctOchPaQFZBqjVSEWcP1aBn0yWQS2xUHukdu+TcORL
5uol52PHQsZ1QczCjk69sIwmWsh9jHIh26HqPKvH8jwmFk3eNLGefv0aPqru60vgFQjK0Fz+Wf+w
qnI8i+Ihg7onFdgXwgbGziUXtXHchZGrFADRdKaA5wOphP2vLy1W2fPHBzt2HIoZaD1C+PdhsX0Q
Y6tqwBY5RM6uTEjc4F7MAOR2U0mCLNLtwb8sxUicCLcxTtfOkVg9tCldnlXf2MNG9FDAQ/aMkJ06
jtgE9cxBHDhjEm0Av7W8OrnDveYszCVIenKGCYn3+PHOswe8zJKK3Ys6camDdxg//a5p8ad7Hw2A
9xbTCEuQYX7ctWjlGMmyGmvSyXO6cRj3fJMpPFfDIGiKEV1Lf7NNNVc17v3bCWkQiD0mNDaMbJnf
340S1iD4Idnsp1ln6B1J6mYoLIZSR/KSB4HVUp/tMo0o9nRZOyJI2VeZGwJA5rDV+ySbKYDUyZdA
5/CRdZy2eCy73OoxICRkBjiOkUN2Y5OM0YJW/agVg3qQoknkEScRs/qkisOcQ7F+IM1XcGS10v6Y
YeF4rTkcbqdVPGb17R6/30h/qYrsqn4r7/r27a2/eKn/61252D/e/2v357/Lt2rz0r+8+xf0APSj
m+GtnW/fuiHv//Fff54K19/5v/3F/3j7/lPu5/rt7397rYayX3+aTKryfXEYi+EvusampF/e2vyl
ZAn88wcev/79b8ii/6obMygV82HfrlAWtuaotP+qG7P/YM/Gmsu5nTo68d2188+6Mcv9w2N15BC1
7u5WA+n/qxuz7D84cFCihIFj7XGCHvivV3/9513GG/dvz8iA1d7djS56pMnJjb8FRBxiks6Hu9Hk
YdQYiRCE25f4mVkEIFckMIoxQatUgd4QlfCzpQ1HvI7BiOBLTkFzrxmHRMcYGMe2xm4ZWIbsGIL2
9V0MSLXuhupI06txVajKP8u0XIJKLscL6fUVCaMurS5IFPCExTJwAQpia9uuONbSdxbMRN14Usni
EUqU3dahZQe6y0gs0za1Yc9ClJ1AG/U7g3joJ+WmxkaNttcdK7+aqfIy7TM0xTsOEcT1+NN7dhro
lSUeezYjsn3uaazYkv+BoVPXNzk5AdgXZbtx8d94oVbEcu/OBOfzjhAemzYKO1r6FYI2JovYCHNg
J5Hk6oZdlxW4jkPyF/hF0FuNtadjoz6BgZn2uSzNHcmb8XXKqZVpTeutJQi4RbvUQ04TYIsyPz05
+GyZsuX9ll718YJT+sgsviHTVhqGe5xG4dJlzuSsDgyT7ldoU/GzXs7aF6EtLFO1D+ejyAdyx8l8
Ul2xMkHAK35aWkN8AQLlHvrehMZeOY3/SRIYPrXJXN91gyk3szXmh7HLCE5IIQ9ZCRAjMoHhxMN8
GKuyPMZVhFu7LM19z1n+wHi9fpjabgmH1pYX0lzcsy62G1atrBsPVdx1yDRoj2cV+NxwAGR5ZL6m
XZqJnvjES6s91Rg0s2JPH4LELNBBFy1xqCUGBYnC0m0G2/7G6uicje0wMeGvlptltOwbUQpYHnXh
HavB9Pdeo7V7xvfdGYHt1ZKUOScnG3PGd8RGXQy/zBHL9kEQ/t9EnZFR3UQuuwE3FEKXSze2F9mb
xtSMezywudhY4MURzGA62LTc1crdz4wzmN8u5eVU1Puuz9wvE2XXgQB3wFuXg9tS7pMvimY39Q7B
Byzs5Msadutysi7KLrJDnJv46F2YZ260NjYVtnssvKU4xkXTkw6GSkQmeU+Ptv7IAs8e2yE/OPmG
oYUIX/E2dwi+94wUt3GVWs9VPsSHtqdZJ2C6VZ5RbI/GpqPZhwVHv4qhXGo8x3lMpUE6jq84Kcia
SFNQkjEJJue1Mo48kPsm0Msk3su8jfgfu+co5SYUS5vAdRIXqrk/U6JsiszcDtXAP858liMJeAHf
V03Oyg1Rn0W76GHXx+pLKWL7Ht7c50wDMka5qXlptOMZ/UMF3BisDiZ695UP+Wrb5cDAyI6M26pm
dFkWvEX96BgXTbMqhWVRHxyaqNcG9s5WARGjGIPDnA+PzeST8Ipw6ZCBG7A49MuDGMHwRqO1doEU
CCuqOsB6MTZCa/UQefm58jp9O1lu9MRXdTgnwJzfFLF6dCMflLgNjcIR693IUcy8UhYT1STPgplN
3E5Lsuw6Ai1EZTDdOgFAwuGyQUsctn6VsvEqcb08IvSqg+lRIASk231rVGyczd7ArJ8ECoEu0Sch
oakpRjHU+/PC0pn3Tzi8LsTQg0tB2u+aDWfe8jJma3UWx4UdBXpGdtECJhINyxeAdvNFXFfL14b4
BRbuwpmJxXZxqCx8ySQGeWITVX4zolzb+Py8vZbN/anMi+lMZP16mCQCmGcPmWbZ9SaZUsC2NnrV
dAKaOfpXSTWjUmrNkD01fNUvK0aMaZgiDd/gwbnwJEQGtGVx5FEWE69VTUQAqKu4QylzvCe3YNVH
XZflnraBrmbGrrY8b6h9KrSTcOW0UcD60eNZ7uibqBdSViIn9KQ95kPvnC2o7/fEa3eFP3kMi1vQ
OW0l4OJy6xJkTfeklja4VGS3GdFXIBfGw7kcdQcOAaMvUfcWh6rx1WwA/PkDQGyTMC78CARrBaM2
iEmbh7nb+bC/AEYCDF4uEicdt2NSQABGQPKt8pWayk95Vxxdf3ym8uwSW+2doyUAfmKZMsctHVxz
bJiHkJN6feiz+oXo03xBDlOeE0jmL2ua7UFPMKQOJlA7zlMI+fXCSsng4JLCL/NZg7JD47NVnGKv
FIGpovo+S9z5c9IUHhq7o7ANDXnYDGPXUyVVfRJ58+yP8yVi3pXXs0C1Y/u1bxsQ6wKaBQvjltVi
AjXlqssF6k0o+ViPud2d9S6pztnybkycCTtw51/KSYueYF1CBsugXLBhX3hsw7MFpYXw7fkDixmQ
b6b6PBs1CulumRFIXNyUxwxj5t3kICGDbsjO6QnMYYbxAEZ00abiYCW+flePbvZSwHdMg9yTbgjB
BJ1zAn+GQKRY7Yb8aYY0dWqJLe89ZyY1xYyGUJxbPQ91VVo0Ig5kf93KORqiNr8gVMOfpbgdslpv
0vg0d/bXKibzCqBYv0GRxliAYuNdESBmNuB0J+Gl82lyZfRYjcpOz1ZB/5oI26sxEXttIx5iFL7d
SNcw7zi6uHtol9VOdj2UBPT8o09Ty8br7fhTMyc2hqfa1D5llJgdSztS5VYHx+WSzdqwLnv8j23v
uTF1knlwwmwydVfZrM9TyKGlvkEed19KkV+PRB/GHduqxQjoaCsv+IjRnXt3Lq+nZR4ewSg9dRXf
KOV1oJhQ/xmmKxkwpMx3VVvLrQF880FEWnWQzWhDr2Hr6QaZpTd4NNhEBFRD5RuwTs4zZC+eg7XZ
nkV6E104Iq8v45b0Rys7dTS6rNnEWrPA2vEwB0FZ4OntK+2Vv2NuBQaWRZ4ro+deyiaiJjX2tJ1P
2wW6AiNuuxVbUxbR+RI75j7ONUiPkwCRG2R+QaNzEy07it/2GlTVA+TCi8lLjSADISpPo0X2Xhtj
3QiYaTmQBa0MnlOcBRXB52g7RYP1uacZHIudp6mA+SG2G4zNX0vRqoNX+vNlFdXxfgFFdVKt0d6n
ozfwCAGvE4x0TYSToTfXjBrrnkmuA0qFL7t9iFOHwWMCfugzDaBZD8rKmELBkWxPVk/itfG0O3Cb
LFxV5DDQm5z6cWnT5lNrcoo8x14YvTG7HIy7OCoVKcvaxZGak72EXu9+pkdjydGYEkuQTEm0sMNO
tMc/4z1YTLWZ1H6rese8m/zIg9hKmDDmsV8Edl8XL76JhrHR87TZZ3bvX7bfGVZm4T1iruEkyq9q
J47rewPeBjuSuLqzrK7dY5u3d82YLbc2ISKChJhlesw46bB6DeY29dhryT6ANVpsLJvqip4P/MrW
nCeLveROwUHBYebG0ExV+uZhkdl4eE6PwP6NDTSm7KAPcb3lkwAegt3qoVQQ2sbic8OcJwA4koWu
zmfjJvBofHZiBU1H67DZKD65JaUKbpKcW/Zyx4G2D+peG1/S3r5Ms7697vAQHdmn3LRWQ6tofYmM
9CYqSknn8rbR/beSZkuU+FewPnut0t3DVC3i3GazRFs5xDX3mrywsVWzcVQLBdpuWaN8NaAgEAWO
rXR49ijMDCyE1KnjYswmHYpkvBeo8l9UyvAyzaaZLZrfpymEFqe7xZu8WjaSaqqPKQN07aZye9u9
0bLk1WUHeyM0s7+H3G8Oqy9ktTnN8kaTQExcPZ9CilzzzaLM4i4q8LhiqFg2Q9N7JwjfnLCXabny
AT/oAShgzPTgQ50zD80M62MLzd1mhH4z6QNRBx/o2SZ2qGuXA78lwtfdGvOFPtXaofPT5ODVC6eF
GMQaA04rPmoy167dBQtsSInAcmnlY/JGygtqawJNJ8FEtOrmI+iLxL62RNtiZIGYVSq4GCzGprMf
2OWohNqevAOe6eYajoWhKWI81228NUnAsVuq40M2RYzLo3RMgpIP2E5Yf3j2ms1Z2gu8hJ5UF0Vv
hfOUPDu0fTA2KpV2LOecHUTh7NtoAO07FG7GCQtaZD3zcE2FdwtBneap4bksJCNxd7grkgUJfFiK
A36eduetMAFpuxBS++kUE0feTwDwbuJGnOdWc+00gK4ZRTVPOgPU2yabsZ2KlFatWcQXTkPHFQb1
MnTTvNi3qSuP2B2iPV7HZQtyN7oCTCEuYkOJXQM2Ym/nAzWbqdvcpAW39yKQvLF8giqb1cVoJze0
VRjnVj9pxwll6iKakT50zGjp1olRPXZ9Mha3Sw/QEB3mMA36ROxcE4DVCbay46b/7Nzma4es1DEu
S2KVPJBI5CsrpX9rzFP2NOBUENs+GqW1nSa9u2/BYXB8KFCm+AGFey4JqJ9TYSJviJuXKlROiV+i
9ZdNbLAiaIvhhDKGK4Db4Fmaln9paBZ3G6DW8dwuEw9kba09U8tEUrjI+bSiXIe3US0n4FMcWHPz
kCFHXDdj63KMTOX1MkX+lhUO1Li99Lu41ZewcWo3LEpHfWlHqCQpFrpqpUM3X+u6qJ7s3ia42CvW
oUAyYrCqdR4FfMt8VGSx91XqZHdjMxOacW0bxgYCinKX7CJJMXKNLpufoZ/106J14Jfb2ipWgn9D
o1aUbF19rng+p3y+cYPpiPOHtb6WONAoMb8qsOfctRI6OafUznsuuDHOugk1Bx9VfQG4Uye2N8/3
3mIT7x+U9gU8yBx2OFu+Gb3jPTvanB6Jr6n7/6zsgqpjpqZEFIx4/XZ1oPgi82Dj9woxQb1gP57O
/nNw0yVl0GEHdPCNB73xy2CWvrqsU+cyTYYoxEwr2S0kNxw700tDGfP1Xx+93Vf0kRbvh2zfR0Wv
VU2Nu4z7f1wkr20FiK3/5e/av1WXL8Vb9/E3vZvm/R8Z360ujH8/vnvI2pekfHs3ulv/xNtL1//9
b5b+BzVLaJjrWAxM46obTG/rrwjxh7HKmz6KCQFvGjf+9h//HN3Z4g9+hXgcGAZ+8d3ozvrDZNKM
yLAq5VSj+n9ldPd+Ku9yzOKUQUeZScoRceujiFKwIKdiaCfM78I/QRSwTozLfleL/D9ehWwjL5Fm
CMzf74fVblJ7RVJjV9XoO9OYbmT9QQEl/o1E817eWF/MOnx3PXRd3Cvw2t5fhlMhgX0nHtEzqiGA
YlOFUSG1A97A5EQxYfegAXY/qzIj/W26d/Ul/P95/J/XRgIgO0MeTocD9f7aBfndXM+rcVNJzm9f
gKJ5C4pQ42GxBPdYLNser5/aY4/P1cb1fPnYG63xqWTwE23Yw4PZgkKeq1BqLr72otVpBSEtESM2
/nB3/nN8+2Pt1s+fBnFsrBVcBJfNT2IFXNQRN7c+bozY7G87UJH4Yi14S78RBFerzPu3xMYuwuiZ
T9zlMh8+DhIE3rQKMhvIwz07VFMo+0r0RTNdeNDxW/oBBgp2nmOfkl/nr75Ij62bcDA38F+inqti
84OrYej71GjM1Nu4neZscIm5Z5zp292v38qfPnUPVy/drKtjii+y/+EqjTnj8TUazIBu2pEm5+A+
2mb9COXj+ddXWn/Suzdzlewc+DICZZUZ4/o3+eH12LNfF6hAxgZKPccKIj8cMEemqp5S2lme2UT3
f33Fn24TliruZXO1QgEQsNeP94crJsMAEcdJyUdx7D9gjMEH5FTab+wnP90k368CIwJhElnje/Hf
D1exiZzQbMtVTL2OblMwyzsGnZx/VWIiNDWPJhDZP59j/1av+N01P9yYtJ1Ys7VwTeE16xYSjL6R
Na914ThPvZcRBJaue/r1u/nzNVmSeK0krMH1IYC+fzehULUYEgCKchCNTmO69NeGuahTplVsvAhA
cYikImOKfvMl/Pm+cXTLoQmGYy26zcc1UTKlocsUeieW4Px2BM/4gqXXCVh+3SEYYe/8pjbvp68E
KyD/MTjHmijNH5u2KijlXd7Y9oZK1frK8Oum3gx6kZLN8FLt+Ot3dW1We//FwCqJW48L+Raxatv+
aDsANo99qclGNGNm43uSyGl5qlOtX57SvqUGQvIiKUADr1fuRc8kPBBAvnNCyI5/sI22MV5UrnQb
yzDRjvZEh4IniQa4s7ZjWt24TDRA0gVK1VB7sQPRPGq0duRsS8SNcc+yhtI5u50yD8OwChZjSxyL
icOQtGFB40991XYUCZ/R9G2Up2nhpPHk0TjegH3Pw24xjyTHfGNrUhnBcwsUhTiksa/6L1bSKIbm
3jxV5xPai3PAt+HTruRE2qvRFhxBSfHUzxX5GPvIGHIhCmRjMwlsgq0lJEW6akOpV7axmUd6eoOx
9cd9krczhYQF1u3AzOshu0h1nxYZRkBS7KVmp9cUepJlXFzhjdfUK8fmDghS/QyVVNN27ETteocy
b3nnlkvIOMjbNfBlELi48nTLMA+O1LvHSMftysBFQt5fD9SzfGV1tJS1rYUk8htGUdfw1taTyKYO
FL5rPfS6oiezrmbqhQSOL6DOQN1QvBglkCRCgX2cFYrP3ucgYwTgWsHZSkFy5mzBmHIQiozv1kJG
YeIFruvGr0Ft7PXZ8D8zGeyHGoVoRBnSUbhdKg5y5Rl3E48L48ZqgF7i/KTrZr80FjwEjjsklLea
n/UTwFN/EbtYjaN2PsWK87qmEQK8dysQvMSnJPUZPCboKqv63oH+ZNDEgNBABcq1MLoSLHBD7iiE
uMM/Ry1hhM2AVYcZd1oaT2mq4ZqKCPCddR2fO2XIi1Z35xH0sXvmZRVIlxQQO5b7sXn0olbohNf6
xA8V6ZTs0sZkP+8YuEQUofEADFA/chrI+tq5a3GXqiAiWlGdsa6z2ShqZnBgcjuBtNKW9ksLKqkK
G8Iv2Jpqmg2em7633iKwlnNYgFRdeRh5kYSi0GEHq1Q1jwDttHtm6yrbmSZxAgDcaxgI67JBtFqm
mMPJlk/p6mHWvnHnkz9yKlikgdlF0SNNIA29HQ6IMdySCv7WAla32SSRpJJ0sRE71NjXN+VgEGCh
ryBqNuRhiDAS3hrMvUsBzVOVly0/JNOQsGQnYPprhIS/mJKo4GWSVitzXzgz82Mvo2A6HSC8BMsS
u1M4TZHx1dcGagbgo8+K2wsWdsh1+le7EKhStCjwMOosAueESdq5ognO5LzMZ5fNhyQ2fGvXQQ2v
d7PpEdlEhl+Gq5qNFS62GCb+Vp/53twXGjnVWx6CabJDhosHptlmczlHPlgsaGLFp0FO+rM2NumV
h4/G2g+JIgyIfyJL6J3PJ4W3TxPegzBN/cRXV//EbG6WHF01cVd2cvE/ZwJU/66JofbEIbCx1v/M
XKCIr02S5miEo1Eu/JxCzzoEozqymxjmjFVAX9Wn9skgEtddm+7QdmcQH4e70ZR2fNSrVnDUHnr8
ycj6GQ/lHUXXAvFE5GvEr8Red17jW892rZg7cd3IxO1uJ7cSVhNimYf5UywNQHymA1n7Nc0yQ91r
TZKWB76bZY6u1lneG1zHJNoRZ4CLKoaIDMcwawqO4DQtWggEzR2vKzLX53gtrXzHXKJXOIHp5mJk
CoHLw1EbzoYDV0y3u+wGJYGWUyOqs1s20fpjvFg9bE2vJoDpgpTb6NghT55j6J+qwlBvzpDP30p2
Aebebpv4qlZeUl9TLdV8QcGqP9uVOd2IrPbBPsrGe9CH3n7U2x7UkuvKNVvBugiXw/Vu09zXvtZ+
tTx3E3nizcwRMd3W5EjdE+nvZk/urBk3rs4GMmh1m+y1NCVws5liq4NZM2DXyLNvSuK0S+hRWDbu
gF5XakOJEwjYmqADb6ESBKZrL6rPcTq1924mWbFGqrcyvAiLtcXUPDlEhO3icdInllUQ7pSp9xgK
uo1X2ZCL7Xwc3iafBHUo/FZ7lE0mrgEsamYAuDGXm641BVw2NJyd+G/qzmO3diVNuq/SL8ALkplJ
MyU3t5P30pkQks4RvU/ap++1q1D4/6pBobtH3UDhonDvMZI2mSa+iBVdI/SZ8OZ09BJg0XSANLzt
sfbKI3zauD+BgXA+58KDoILHcXzHjg3Wq5Jko3Ztvi63o2y3B5y0NDSOKdGvIFFOagRtAsw0osKQ
aJwFKrsJCf83f3BgAkSGFprBax8Q3jp08mFXKok4OsEmNQ+liQUBlkPOZArHQ/88mxqstQVd5PPy
0X6T9xMcsFDgQSsYfKcE+7I5O6yqGG9ml+FECBVDMk6qhaakbUjuTdhHLoapNX1fFd8/KjZBFpTk
2cSlt/QdnMaiJxyYIFnfb8bW9Ts96NU7TnT8mEHsy44d3G3xguktM756XH7EoY3Gt3ZTOqdOVKyi
/qVtpse3lCIWZN8ke8izuU7SCCpqqW7qebQs0ngetGIzF/HRJY37B0A2/eY1ltIkFLVqv51L9ei+
GHPDhxyYuD+gx3pjF9NSga7o1JJPlGlOpEAtxIeFOVDL5rvexd7MDK1zfcYm/rpCCGzwML7ZpPqG
fR37atopYJpF4DHcIxitOTIH+WapdG9BH6xCCijinC6UJrtfelLVMGwa63NIABcy8slMvPBFQYOX
vRneZ4kj+70xNSpXMTd2G8ZyES/bbBkrn6wFbGsjpPdpAPdm5oQzvAgWrNxroLOF0KzTDwuDFqzE
+97P+sckd7d0x92lHUOv8Jv5UM/M58O2xcq/U8qmrRRnLEHRwdZjyBvSnRmiV2vUW5dmJ8mR5ytj
UXz02JzhxTIh34LJm0EC93WRDlg3F60jkmksmxbNFABEPLzZ+0Fupj5NhnarcPQK+VF6E+HPAr41
HgOolmM0xHA+gxjSCxt4O1Jn7Bb2cFyYUjwTlMpNSi3KkaQZgsGy87OtNW/npKvhc7cFn2qhdfro
ci41dtQ2theDeb8SJqSZKhI9Fss9nXTTV+5NVKUkjJsgrzg5QXpHYwShUd4xaNdKN58yvYq5IPmZ
IrnNBQGPoyYPCqcZFJUgPNNapwyOPWfItiBIeJlEfZSppM4wrSqqR2Y4XY8x9R36TGAJodUnBPTa
4uPcAm+RUMQNOxV3XUuH0MGcncQ5uoIgYiTyC/ons4bsbYZY/Nnbc+5FxAo9dyenzP2Jq7x1gkHE
aRpOLNM/k6r9J6cc/bM5t8TEl6HtX+FBFa/aTkTLagJ1A6RoZR20P9BE1PgutP2kcZw2lOPavyLE
j+zx7th+LQ0jrRro7cvQt2T68Ha0R7fRfNN9myknLJRHqaALqRsTkfS93VZJAnFL4dQP9QIiOOwE
dE5SdFb3Bi23hYu6mPW5MZyNxtXRAjNDv677aqT4dQMwwV5PLwD0jOiCeLtM63vOpgp5A/fIYAO/
lQz+Ut40nN07l/7FMQD/717ZFRckaJaWuAG0qwjs4jNzGdVaag0nl6twQGAeq4TWJvWbnoILcSa1
QCzQInz8BDtRFgdq4eobrEjbe88JL4/EwnAXP4/Pgc5G8EaO3rr5xGS0fovXmPxL1VTVLR9nx5gz
Zzwd2lTJPDh6WOkSqHvGJlNZPWnqbZ9se61f2IEq2pVmHf8hz9ox8MzWkQJLRmUMCove4FlbvVsv
1pTggrdJXv2tA7qQYMnyQ47Yy/eUVvWtFMvlzsEHOwUACi6lu8BlOAAnixo5K6YeqxalxafWy2ge
g7BKoVfrGILBibvYb4YcFUMYpk8Jp+OcH/4E2/2kUPspKeLA+rCxQvY8ElOT76kxip9WObKJQARN
gnWVdke/y9j+WPxrsit0VHyRJZ6mwElFfzfnMVeCxfUxfnXDNtMBpX1CuDYkYLehXjgox81womwZ
RE/1rjazMFuc+YMxUrsFft2pG2IrgsKbYW6emLYbLM6Uo3DPYBjXB11Med+Z5gsKyheWopeJkp8v
z6/b5VhSw3dXM/hNr1giq49hFTjd6LLxnmhIcLzAWJrxl+4dxf9NZkHuelFMYpsmfvV4EIqTtJvq
zTcvHkUd5xY3gFG518gKSJG9p7MXi3cH3EkmZBNgSvbpnNhqFnbCSKYbuC2gtyCeeCY5gEn5Uw1T
3QSj1SdnnXoQEOgIanRY888kEkMLiJVMFguqaXNzjSYfB3tkTdMmj5vVANKhKhGGa9HqBrsNd9lg
wsRGwewiS65B7lKZ4cbI94L1TSnUHLzlEplRbnqAFT/FzEMtgbOuYXVWFAh+cHCR9s5SeXvXxEC1
MLDgSyQTDes1sDkKXGEKYniU03pFJ9AMm+AB25lZYXAe548Je8ozIAX6Jti86tsRvkZ3iy7os8L0
JoePvrUrjlQYkWit5o5K8oppLHNwSnkWdKGm+5XZJIv5znx4ummlR+oz8plOUDV61bOFjejZHE1K
Hj3tiae0SAovsJhtrlytODVyPR98J5DrmH2mUDUIJfnlhs3F537mVR5r+qh41IMs9qEgjhCff5xF
pY/cvMZ0z9yu+NWpbPrD9Gmp96R92Zv6sjdoWRngUKM/SnxfnJNxQcyaJnMnZ5p1V68CREs3gakH
tDPSVBZza4UATSdhtb98p3+A10xAYHJMATBlGrp1a061dJRRLlRywSgupZL5n4zq6gudmjNwUFn2
Rl1YIgsndAcO94FNpuZaaGJx41iSjBlM1wgrs+XGmXqO/WlblXE99Yv+mBIzu9izWE9A1OT6kcE2
eSWPFAm0Z9vKzV2hVMkPcoV0s3d0G39xPhip32U+x2XWcPg68iaho87seSEC0FveresW7pOhauNl
dMvuM47Lja0dyPczXcdcZ/K4AZtq9LHzRDSG2IVfUYZzU8GEFQd/AjyCLF0gW6zcSn7bg0zfW2W2
ILHtDEGfWJc+JgXtfhDoN6u9XKBoSAIUtukTt1TOl73dF3wfBceOQzvr6rngg67o+VXqCOhEdvhW
fCIypk701aX+b5dC/LpiKkEw3V5J3h5ZUjc6n3DPGWGCc+lxdgrC5nT4TTJYa9U9ApEnv15KAT2x
UxXejGSjQmHnjpJi8bVLOIHCCewfiMKBcOTWtjac1FmIIwMKSBtUxqSSwwjZ5k4ahv3h68uw3W4N
To8szE5CnGBEX2oRUa7Ham0ManmZne9Gym3oJKdHEBGhpwkFJkWceZ81gy57x3AdP8ICmOoNbDRt
o1R5Yv/BRpPi6xEqv1tGT3URKhbZy87XNEt2VeWfslX7zq4HLTDioV6mV+3SGhRIPVmfIwdUg2vQ
utHeC5ClOdPRboHM85mW4uo2CtJdlzCXka0UCJFc1+0Vle09v+JCofEYT7zPYNOJkGRgJk+qd/ka
amGknwDu+WtqINz+VT/4jXHsmyW99AA4PFhyGvkb5rX1Lnik1FFHEW/8aDEF1lUAdltne66Ew02G
Rbc6zZBACHiRw6DiHp6mH+g2XbHvdN287ftMY0iRifLolfJxTid8fDTvyQ6nlTPwrESmREZ4N1Gr
6LmoU7empnDRXrAALXBCclDU0bnU7xyo3XKcwOmAjLBoxba3s6t5eeEN3tReYKF/AFWg8mPPHYrM
TRXTLt+r1pzxrjjLH2BrgsD8tK4sFXr7ltpRZ9tyQKB0Q+K8K6qq3vrc7r8T8iHUz8qUriZzmdUf
5GOMF1omGWZ3jivr3p3t8ffsLtDHOal3H37tWPgLWzqh6STwXti2GhdvN8/pYZqm5oEhh+neeL1s
X7SoYpxgjLPvSzw+7wgbMY0eBnH3aOgGkAvDpWwIM91l4zcWDxa56CyMnYp+QIpLuV58b0QtwaSn
zDEHGrNJ+S3NqggNmUm7n7xEfoncjJ8ohu/TsHLJG91sHiUxe5LV6y9XrGDoLXL3aA39JOZj0Rdl
dk8sc2x3UPHh5Qh3cO1jpjGCBc4F969n0dZqt8V1zoCL9/fe3mzeiLFw2p+anryJWAyeq2CBwJGF
oFaIpoHznKoXo8ibl7VjmENyQS/PxGUkRjfhcmzQilvocXLBR/ESkWfAdJS311QSsZzLefJZFSZG
DAh/LS0AjupsjkDIn9ejBJrOto13YJcYmNMvhnFgzw7SeSDHBNu1tuLiExK7DfOelxDob6aaKVxa
x3szK59AL3BO9vSxSSb+4iZfOcQPRHvWzfPkkR5k8Aq9SpM330DdCUdaQ6g+Txs0tyFz5W+GDb21
K1kN6FbFU3FpiC7zjwzyHifMIYdyjS0BP2djbwXVkuU2vXt4PBLsZarmAG6iPQUJxmW4IksNr0fF
XfsGkK2B0mxaT3nt6ThyxnTmw0S/Ckd76F5YMadbe3IVrUjcNMk6sUD/iHIovmxwbhwEIBgmh7Xi
3hNJOrzeaXQnIDuSGYVONGfjjeroV6TXnUxmBGoJ7cRoVMafx9QSDpMp4/ik0ICRu6rGoAF3LVr8
sIZI3oWou3u/NHDEoAnE9NbWhKZw/eT3/pLbEt2uto+JKCZ/L62pusVTXQ20ZlsxQH0Zey9uPsMV
7wfReeGAfIX/X5e2t2+ceEipoLUuZDJ3XL0916r4OjXrsQpVAh3jnFdt8x6js3bk2O30x/RJ8e3B
jmB8X6jSfZYMXfnQcmX8irUiG7zxQ2j2LdpfErlzSbZcND5mHDrBvmdfTJCS6OZ6M7GoxLt2soqX
bGro8qW7m4HRsEyVG9LM575MS9Gx67M+LPtSWMU302ZUpJz0g0GlS6m266YoFPwGZde/6nUVnJEy
U3RfUyuJ8ekONlfASukn982kzPIENHz+I9Sof1sd1d4BO00/UlzLWCYYjJkiULy61p0UFItQFTrj
yFcgBpdd1/lURtjIFjc964TBukj0xJVYp6+JGw9vJuUccyg5rpwERAPN4tHLb1iJkKK6Lka4NRyv
fstNCF672Fy9u9xp1eOK1PNtooUhKBH0/UqHhqsSlSOZdwBeoNE4LLf9oVOhodmIvo3bhQ1DBGoQ
9pGpdtmegY57ULXGDu5g23JK1Wi3f3x/M1ifRqO6NgBOxqEeKQ8kKmzlX/gamoX3qamR92Gr4d6C
akZm188KUr25YJldOSJO4aw1HBUubnDq8UA3+tgIxz0b1O78zhVhXNZRhgesmvDMowqworWnG0PV
YY1m3nHkja3sakVAs+ked7MPjOc8LFzZYLVjKuUtJoyi78ANrr8W6BXc9QQAI4JLI04wZPxLQoBp
Lf0i5to/p60t/9j1RgV83g7LbdkJkpYmratgLLNLJ0hHruNRpDSaBrHcBqiCazqheSQ8FkAI4wwf
PfPMNVi5aecnxmzqbhZ6IhU2iwm5Y0ZajJzeQyLAwbfZEWeHFiyRzb7Jl5LOSUjvgf88V1USh3Qa
XZqnOTM6V63TZ2o3+pSinvTgqVtwF+a9dXm2OWKx4e463VposiWEQAZKFR5JLIrqel5KzcwInp5x
J4zKxroIwJeix2LljS77xgaTA52Q8VlvxN4hTZlTYlmOY5anGmJe1NICRRMAfEuGWV7T54c4R9S4
psUOtVDbbI83BcKosWuQ37Zd5Uz1B6hdwwgJZlHzGXPbfOA8YjQRx01OXy5J4xdwAOrC0lPx5Ubt
ELyxeFNoiCAlUN7PRDXnyMPMqUIai0EKrnGLAhKXaDt7e7NoHB29luK4PKENGAaRA3n88qJQa2Dg
PiJDs41MPWY0r5Df5f/4PnUSB033MnPQpndPpLy4qk9cTm+shvgfTZqWy+qFU2yAUTWJ8lAzA+l3
kx9PV2PROiPdBLZxh3hChVJGn0cS9qaIm9AnNf5Hbn017DJmghfCEBfr/ZAOOFCBkveQ8kgCwGLs
+/WZ97YyIvB7bMrjxqqwb10zvstKIW/NRjRfE9OALVwQbdwQdkbLzS5eCoa+G0eh0Cpzh/LGAVIi
MRKGUns/bo2VNW6NH1UZ+4TCurS4rOJ5I+jKE1xdTa63JDDE4u65JyPjTJBkjDPHYBeCwpSZ6bOJ
oq2/M5Pj2L4Va8rzXeEER+Dhby3umhZo64HDPip9g+xZXQFdYvwJhgaHOr7+RpJQ4lq2B5bKi9m1
8o09E1KJaEnshHXmmMOecX6ZH0lYjXeWozDZWhYchkcga4DwsT0irCWJO73jCUBG3piDETW0S8+i
2yEH6L8r2aXlPmPo4EUbMbg9x/3FCh2zrAhL1IZ+xLaU/RqaLEOXLdFrA3qKZlbzjNPqqPzqqdK+
f4PnZU1uZCLb9nKcTY39wFgAhoNVOwUhoJqCKxzQ3N2F2saCbJJuSQXmfhmzGNnSDyyykoSe0opY
OHjD6sNw3cHcNaNtMEXfJuejb0l5MDrITE12tEGYoHqNii3+5vLDnwyTkpsBMaItzPzHX5vifckw
1kGyLcdvX41t/5tbDG6sfWpmSn40rFZVR8AABbkLG42pk3AcBIi3rZTUzTrlYrWhT0f8ekYca8ao
h/mDKOLW5cBdBktB4C4EzpibM04M4F940w+m5pTFbehRXgnDJPEzs4hUc6ea+09CY6wfBpnXJLAp
3ZCHOWUwE3DXpHq08+NNhUSJ5DExqAFASvYzLzJ73EsRFFj5VFORjuS1GeNp8V34tcrMy9cthc65
wxDXDFceE38R+ZvVZSHFz2J7WjNLgB5IPV77vDMLqIoetZiI9k6bnpueYeSOAGuSIt4CzN31Br9o
X5SjME7trPx7j8NeBdxsoAobaQyYMXZjNXVJaCccsT59n1LL1zahLPHUOCnmcZwFKKec0+2W63vs
wQvrciCRpsu7cdGpKdQM/D5Gcp22CimsH2ogmK07wtdMhcO2ourG2PYWSNw0RNJw5vM8jws2i6rw
91B6DBKViSRA3BXkG9EJU6JrpeE3jc2QcBtP/KNmoEz9j9vXgUIU4Qe3kngPKItrLss0qYMzPy7K
uIgxaW40tCChmddMC4KWtsPfmm3qycCQzJ3QEOsUQgNvZViuUp1kPGs3MnQ3IjDWFLXsLMTeHiXX
JL8gBkuvQQFuFMGDXq3hStW9N18Zir6UcPZ1S1HKmOX+2WLKfbOtGoZw7pbWvu5gnIYOFRP+waae
y6ZWbkwwBKf0KXOPzNHfx97ODtgQHf7wS6fNS4tFOz+mNP3QSmp1fo/qzHO5nLqidL4JzvrfVqdn
SjwwLVBzNrlG49xwdyDnRdQS4clvTReGESI/LYnFUrY/Xg3npoC5VlHrxwzgNCGYYgtfGApEWrrp
HRITHC50FFjsloFelwBTLMf6deX62qCSb4N7Ko0kMx8gpxTqBGtBywO7uenssx7/QLQQO0k58ChG
u5ecl31tJYKj/Ia+ZR4EI8X0bukz6UepdLv23WZTrO+F4XcGETG8HyHSBSqgyJzuf2Bw/q+5l//P
EQjUvyUQvH7q7Puz/o8w0+s/+Zgvv+3vPmbL/ksqT/6NOCGlC27gHz7my3/hzIsJS/GwODbWt38Q
CKy//tYo4mNdxM0sbMxbA3GRFFv05T/hx+HXcybAqun9t2zMFwfx/2ePhDvjIxooT0AicB1c0/9s
r9OYIEADEh27hEX78SGTD7FG/OsCV++G+ggCyl2eTIeK7OPdvmof/ewOrF8Ug4FWoggMBH4Br4Cn
DJTtc43vEBfn+pLOL+Z2m3b3o+52OaeCOsiXAw3Eq/fgNN+XTNtyDd1ZWU9/c7b9tzAXGO35378a
5LE5/he89v8bbfTuv7XRP/3pv7LPf3r6Lr/h70+fLf4yTR4tPLaWA+zCwrP5dxe95f3lwQ8jBXzx
3yKd/b+nz/nLYvlwXbz3zoUkhlXxH0+f/RfueQlTw3YtgIM8zP/Cu/h3/AuclP9ilrUpdcCX69EQ
5V8ofv9aaJTB6fPdhKpXIlbTOUsLI2Iuos6GmzSforHGNxsAFuEfhoB6XX6xbxthauv+zsMIdY0h
QX4hdWwcPTLvBN07fUtz6Flq3OQ1OwDJKlZD953z6HBoS0xZV8rl2u7jaMQZSK5kZhd6gAGsTv6m
jVsuBf2jMczdLXrLHJBCHe9NDszALMb2ddiMJKznNI9mNXIR5XIbFTobot63jZdcd/KSEqRIzMK9
CE4HVWYzl+4B0Ug+SYaqBPGL/KtxvZH7ZzafBICD49JW+oEKvO1qQU48sj/bpDqtLWoglO0xehTX
zTDf2Mq8TwAAJIv7WFoxRGrbeopxz4bAl8QlMw/jEsfDp+8B/zUbQnm0p1E4hmGQnfN3PFd87UkW
ZQAr2pIMUeV2B9QZYOL4Opmznm1R3jnJy7w2j4YqewCwar4fAW7vCYbTY2gm8/xW99N6XdceRiYx
6j/e3EqckWV1tDYbk13F1Jfk7fpl5an5JMeqOxmrfAZ2Pn8UsY8HLZEQCKwEJK24RehRh83q64e4
atjd8Vm8zLW5Rq4zMhZvjOk5QUvDONYmxIYwdJ3TbnZCirDGV2phFYOvFNtCIjv/jrzrN0m5yMph
7lWsnxQ7V8AIPbJvtavj7zGd0gMdn/pBCERm+r+NQxuPuARaSSAzlju70ffuoHGUEepPOxHOqw1I
YgGvSwfdIukuVSkBvXF5TVrMA+tihkkxfrkie1Q0xkZLUdxwkWnPFBDTq1tt6R4sSYMctV3pabnq
8JjRBhCWbf+VQpELkjGBOl9NL5N9CT0MyZheG92AYKq7li9isPpxZ9dcvNwCKguC7iuZpuLKYuZ7
FdPlifLHcQVuOMnatRJ7k0viLskpZsjqaO5+2x0JVy7wM0AJKPNud46xJYTJIIaoW5hPcGIkar3x
403j+NyMabRAqL/p/XkMMx9aB5LGwcsFR70E1RgCjdw3nYxtjoeut5vI498z9QmkQ90D4eBwdSFy
miRW1FqSg1UiQHhGo5/2oDECwQEOR52EBdcsR2iJ3dme/D99b53QqdHpc33FqHIJFgGcKdHucpNO
Cz24KmG+5SQRMOWryeZmtI2KF06kE0644kq0mXWmXRYFzzD3qreGUItanDKu77dDQ3fc5MmHBdoL
MejuezD6F3eir9Xy1ENtM5FGrwA9MVWKn7ncItc1Ppe2L66p6skfe5PwS06P384FmGxLJq4LRzgi
o87KTZtZa8CL0H9uWjpXferJAwF0l7GiERY6Tu4IViwBQ2tgApV5mEprfh0dIWFbduPTaKsb7Rn8
rFKDMoD67GJaAOL9gyp46mWa3TjJIl+LerN3bXmnYeDtvPXip6Q6ldLS+ZumTm4LnSleFfj+HQpt
dsXJby8yRn5aGu8IBdA+eq40Zp8+x1u/c3TWHOq1OrpwaS6+tsy9phegfZUM4vEN9t9lmj+QNBhB
Icsg9eUNIfPLwOm1ce2KqvecZxLoEHC93/XqfrpjB2UQD56bIaM6ZVnil4iPhGPzM0QtyaPu9PTU
FtNrZ1TVje0JCjpcIPr2Bm48xtD1DWu0v86gRQboR9tPnzfFrhYl1uDSSailcYcDowKWu4FhD14z
FJjWQk5Agyr3Q77QsJyWvE9di26Jpnbo6SGl+ChXzHx9VkM/TnfAK92LXXmmRz5xIrMSX9ssKYGZ
Y5uahHo5JNL2rlBetysuy+nj6rr2r6yRihFLqq1brPH93RBnsGaKhxifCkHc0s/2idxuShBhse/V
IqgtJ/3tGIVztCY/f09Utt66/dD/8SHR/Fn42M7F5j9YUy5DXEbLl8LJ/Lm2RYf2G8MuLEmCl4iM
SZeAY0KWmjplnXovKZ8qN/uttYUvqOnEztBW/drobXq8zOFfh5USQtvZTiRC4dOBqnkwmskCiZz7
NmXDm/NuLGoK6gsnsl1+rW79Eley2c35RqUDy8Dt1BXfqCykUDNNk57hljszhW/Nu93Zn22aQfIZ
DXt4zTxw6nyrF98pMXexRy7CfWPXXfdYbw73rmEuDep5V0OeiLAbH2Jq62uOH4W3K9rafZam4akA
R9X44TJRPfqbqu+1QbOb7xfNNcAfYzfInJuTnVV2HaDM9NcCwyEZZ8zcL8yT5vspo+oxyjBufY2m
N3tBDFvuSDylfSV5pp4lMm8LPTPdkmAoayIM1AkZnx09x4+TbfdAKLz60W7T4YmjCN2ic+2EpTMO
wYAiGsQWThrGUHSB+Wq5c5S73aCgjOe0KFtol1vx0kjrFcWZR2ysmiu/XcQ52/rlk58H97bN6Zo/
64bnvlvT8SfhF627MhvEi7suycToxWaFxPqNz7IXUHgPDdxhzG719GiPCvutol7ENwGGxP5TnqPs
5+YtDQaPBlXtJ9HE4aiBfo+w+R0S3j9ZPzuYq4mpD+uhVL89r94ZWEa0nHYIUl+mjdrgQhtNM0lf
lB+vyIANjekFlWQ4M07MXD69yViot2WhQIg22q/LcfFKUBV+XyUDFKNli4fQSxlwULH7Sa7K2K0J
Y2EeX0ZD48F3eUeZE+2oxJ4OxpaoF2mN845jhLgxS5Zjs1iSfe2mAf77LbJMd3iYcst56Xmd8KnR
7/WUu8LG6S/9+zSph8+sH4loj2wzMYDzaNwKB4p/7p1ShQMvE5z+Et2CZvFn54/jDl9r6W6IvuPM
D6fqD605yt+KPo2Is9fADoqQPfYc0obOulLNVj5hwKQ7Isad2i+0NDTbeKDS7QuS6qsv9LgDjFTf
Nn6P9JR3rOo4kz/Q4I/mSvcK76UiTp54zcGO4RVnfr0Emy3NVxLbNtXvqw1S2SjrP1OOtaDakHQ2
u00OmHhnEeRlnvzuhuLTNbz+zq6sKG8XdS2Qxx5VS1QfBHh6bwnT/uj6abqqaTl6AZ0q7uZRD0en
XGsSPciS7Yw5tyt1/j3VfhxNODqDDTrOC1VcDUeBuvN+RFXiLrdV5xxs3N28acAPCFqkkOULZ7pb
k7NZjM2urg5qxvcPRe+I5pgBwk/L+6Tp0/PW2P1xGRi1YzRO7ihfG6sog08QuYxpdlaCv0mxw54A
iD2MG9Nxopn+7bxhDuoI30H6gDz8Qjh1wLxMQ7YZqJTQHst4JsijYMrIKT9S3DeN/Ne8Fkdh6Mi1
4ie/vM487PGQxmitT/TWHUbMnWTyhUfZfDlZP4UchmNbpVfU9uhzn2TiirpWhuJA2I4FaIBT37fj
aRtd+63zrCokMQ/fCTKAT/VX5mAqqjraEIikZtHo9iXwR8ksd0IApxNvKGBLmPR7R3YWUy4nFz1E
cpMiDlwYPLyl0uBwBpsCbf/ynIN5an/1S2ZErdKHhL6H91mXkudjzeZqx4Of7EwTyw+nKIuxt5FC
0hrq+KriRaOppuglMC2ViqhfqOqiE4J2EaRD36CSzAAXiw6cIM6ttceFXYljOyBlBeWwYAhpt/Ft
7sEudJ7ICG44/Qo8JBvN55qxLwG7IbuwMHKmXUjdZswPzvReLT0UkIovc9JWuM9U1OALwSlePC65
qA6GF7t7EEbNzlxlh9kQyyGffGWHU+uJsF0zdMWhKdbncqZoxBF5dcf6n+yBHNIArimT23Bo3cXE
GhASVP9pU+qBnpAXzY9tDNtn0TC304kz087dPU9DQ8vv7Pc0ONccNKTmNGfnls3MqhO3RnpU2+pc
V4o9SRR9dSv7sT/ndVs+21wDWJi41LGBgAcTfAEzxONf/HTGE2MLHKpT6eCmM6CVt666hnn80QpT
7UpPGwVojUwRfJu201jFLHm16dR3+NHs46WGAs9y4oe6zzmq0CJ3tticz512tgMjbppS+8a4mg0P
rwDZ3v04eOYVvkgjwmEiKKlIO9jo0ojS/KKDou5W78PaqlPeghQfPbhZm2Otu9at1iP/ig3VxJ0r
D8NcWG/OPG3FjgvrI36QL7z0TYD5FKWcyYbWFTks3UFlsrknV0nHtSilxI1lXa53DK1FmDJBDuC7
00Hk0L7yRNLuce7lmQAFPGjHuufC8Gv0fws6suF4HKZxxnhUZZxxMTdm5vzYcOPDLTb7Zz8Fh7TE
MjvxfBQhMEb9zhf6EU+1wg7fvBlz5ge4bfWnU8g/c55eTQxoQgYmgVXBLPLEzdItRpDHjHgGN/0R
6pLxNvHxEKzlwuBPdIPl1dvite71IsdXfzDsCDcSTXJVfLOlxRQW81jdQn2sWYFK77itlNfuuBer
G1ezVq3QB3PXMF9ayjSDgUtF4HBa3JmLG3M6FMFS18weOPUSi6Qxc6wPdAlR0GqXoeiL/bLV6qnf
KmNvgEg8dJb6mOLUe2chLI5zVvyqzRppGl95KilKh74O6GeLWrtRBz76ZhfbgzrquHieacRKWdoy
jhe+5q7AhR5nVls/wn4EvWTBnCmYdLnlIfHNPI86c3IvycSYhI6TH/iNVDv4y1OWb9/EmDRIKWwx
IJsoUpra+L7D3sGP230VdKU1AXDB/CT9fPzKJ8uEWwkPJODViUS77PF1t8FkLwZuwMl/tH2qlMM+
9m46LkbeqG+yoirvFKoNofDM2Xd0vGAwlJFSVCPOqM67BYtsKIYVCAuwRl9xwOz0rd/53/noQZqE
QxpU0NkWw74SGYkQrJz+bvW6F/wHT73RMPLuULVTa/ggDDgfuVTyvCo+js7HStVNznSk65mKmpwN
aU5uYYDL86TW7c5ayl+bNOGOi8mlpYALKJcXMxwr7NJddguUMDldTKhuy59BeeGB6jNiZCszAMQV
O8rJRGWOtWvVyoHHtDAHav72abA+M03unkzarxzLS1TPGQ5grMyM2YA1oitFfHok4AzAXd5U6cjz
Omha5fZA8eFTZ3UnBkaX1sHV3wkyQWEnLZBqibxmv8WSGT8V9pdhz9PhP7k7k+XImStLv0o9QEOG
2YFtIOaJDM7kBsYkmRgdg2PG09eHlNSSuq26Tb2rXv4pZSaTDMCvn3vOdwgMTFsWk8kvvEi0vTXh
Me/Fh2j6U8u4XhsUeA6KwxgcwyNnRXPX5V11lKJEpsDDE3WDfWJBPh8AQ+1NN4wI14XbXrX3bBY3
E4s4OfjTHsA+iZvBXamFdllFC24UvS+oW6ffkbR0sEDZyS4PQyhIQzWt3bR5HVgN3jUZDgt4NW/E
dfKgKNNdBiUxSLPwkjGP76uQNrZpZhFjyeZ5kOnWUum5lOq78jwBghW7V8S/a0cz5nwsmvrNMgp1
k414YrfGWjfHgs4bpt0VMBeuOXoB7htt39l1c+CKvkQQSuq1gCoFuR25IPzBWulpO206ad58lQje
pZrxi+vbL2qs/xTAw7fNiZmazbwmzhsuZikW3PAHZQYvJ4rox8MogX24dpwgHv0aTyQe7j7SD4Dv
aHBgD0rqAFAMO3GLCGi0UqzSM3r01qnt6pcKGzqSePoMw/Wqk+fZe6qzefKQePxecaWnEm2Njy1m
0U32D29R63xGFjHULC4eK3P8bC22S3g61SorJN8jrMMr2Bc1PmhUDMX6dqkyZNWMAaoxtAfTrY9R
7XPdJFVJ2poCjRxFj6hhgpGE6ZUt8t4tcfvS0/RucPDc2dK70PnDVzSBBjLqINOz01AUr1i6073m
6snWdVRyNjycUoA2B94oVzMkKL98Too9MQSOCxn6O1g+NwYPHVeZj3vaAlWHMX3Nk34cJ5InfckF
s1v8+oyAv2HUeT/eFH+RdgJijpNrNRD+WPGKwtuhg0Orawv7Lg8n81Syq+kYXsd+++D0KnDnrgl4
ZbcPEuuQn+RvNErWB9oR2WnFHosL46xr1Q085E5Zmvvbw9lhJ+Euq+Z3NTBOJKRFPcIq1NUtS2Xu
PIrdmv3WOmb04ftYaQAbYRPNz1UffwkOxVUHQIExLjXeDMk3vic45uZOMGPTv7FZO5kQjO2K0JbK
nC5oRwvNIAmqeMzXkSiKJzuT8W60x1MTNR4HxzRs58n6ZAV7xLl5NsIPsYQErDH5ySXxXm35BNo9
YmVbkZOnOGEFG7k9OR2Vc8qzshOgv9vY8+PyB7XB4cboJOUubOd5EwvyTjS1RVw5i40ZbhNXPiWu
fzAymjrLnHsfq/KKuG87LTxnf7KeCW78htJhnOPJsKG+ONZWg3R2Bmipnb3mQ6/7N81u1360sCxU
/Q1oqt9WTZsHHXdBaLWpXMdD5ccYLItfnLNssYF8DhYEzoxIFNDFah23Y7FW9Y+yzQ022SsiNLmu
/KtrxjczddxVC30JjFZs7VMVpZdkiOezUZvO0xzxcoelyafFfqUS67PEGLP3+0sn525fV9FXVoKH
mWp9PA9TM667dMSZaoWMLRRTiP5sJPqJ7XvNLXoiSY1za67cq5TuBcLyxo+zme8edkSfjtGt6bj6
O+VNJLToHqVkoNlbk8RG/NOUG5JTq3q8Z5W2GQy1M7Pf0/zS6e89jFRCYFysctJwVvaDHXPrVTkD
JBH8e3du8nUHr4qM2QLczePXJs21Q8Rel8/jGUey8aRrNthtS8u/Y7gha1mQUxagfW/ImdQjai2x
Mp0q4rnSADRYengeeLLoIH0UaXhtNXfY9XiWLjltGwH2sechZEJ34lMcRbz7O02DdaIpFvfhm2lL
fD/00ZYz1dR2luYXvv3jVuucPcxHvtAyLp6UP/KmwnT01mlvtLluzWncKDCOILRkH4CFWOJfhnq0
qR5ZD555jIz5kPEk7hhJvgC2bsIsOunKxCraf1N7eqW1KAR80Hzju9iZZU3bKv1AWhnt4FHyHaNY
RRJvtHx3oy3R1xSfEPDX+ejOjkc2j/oIAi+7jubMEyjZbkOA1n4lUctY4JExtwc5BJieaEOe9ZlS
ldLbj2FTbblO5QzaVXMzezAaCRsDoiN5gXrrthzdnv3TOHTloq4Y4/hlCb4cAWrhPeNh5wKSBvPw
OEXO3k34EGIByEmYZweDEseWExcryCoR7xUUEo6jrejc7hgN8XSZ2RRtsYGCacTSnohAn1BUkMUx
VHK/k919Ryxy8tNH1aUz/v1IfsAyOqWhhvY1PJCRrrHqDZzKqnkumJqSiblZqboPwFiL4wioYl1Q
UKcTDPwac9sNXEaJSW+0Hag856RcTipEMHWyaYeMhm5auSUCQi14EPzaPtUIsxanHlxC3CazS26k
Lkobo3tBQbE7m1O36noBmAP5r7qMs1KnTO9ndJOBl0qPOrcCCHxBIP2NRUsFWkjJ7spg8tvMuM/v
WvjAG7qdNey6HJN47WgOItcOGWd+EthD960ma5ooDcDflcHcYxveQMcq5D1Xlf6lqfuO5ALOp21a
OPht4DjA5TVS8Yxr3gmGjogG7Fe8dCKl03eu3TheS5BVl9AoeTFxBkUbnYAMtXBcnQ1QhPhNDf8+
RXv/pek1/vrea7RAL5ekGiYgnFul/mmX3VmTLr68IjmQTYhfTQcWTO/zmu/HGh+4XacHc6QBIhz5
Kyajf2w5l3/44dabvvBIwAmvj1aSBsBXLW/0bxpoHTLfYR7/0AebcJtEESMqUgXkTLIvp7H1c5yD
rVNg+Xdk9Ie3kibZlwztOcjx5m3Jg+XH2EXcx6/kIIcm1rtp28YFScjZ0UpUPHa8CO9CP3mWcxue
R/qUbjG3m1+93tRUlnJPWDu+Vq3xrsYvLaxckBXAT65FLbNL3rZw2kcgmqnhJJdp6Kq3Tsz+ccCN
t0Wdaphq83YNgsK8FKNSazkXn1Gt7u2E/QH2TXq5nVo7xE0qrnwgui2FZEnFD0wvHxfH0KlLpPNu
lhMYhdiJhpcRV+yxo3wVnYkQ31RhoUeLHPQjDAD7BLRgfqRvKTm7VN8yd9D3zlELDFnkzMN5Gbk7
rLzE+oTyXgd7VN+9Q/QB82C5BSA7bQaQiFtgWeB0rY5jccAlGknjwc688mCaVfNWUFp3Ju1Snspk
Dr+ViXSCBlREhouOqGw+1bIgpYGQbS+twtXcPLeaQSCk0aL5u0voe9USI9whlVqnkhbgJtM+6ZkN
uRm57R7qR3drIjtag65hJ1ck+Q4sAA3Dja9OTUjT+kR0JMA+tDw8NayIXOJj7pmLmPFqM7xPQvpa
ddOwT0ZEVpdm3YIJQVAYwjfgOIMZ3yMxAHUQPc3kA/Llg+KGv/kfNg+ykh7q7Zz2YiV7H2b93Djo
mjNBxCjy1niOYl4xtvp/sAT9dzP7GI6x8M7+a2Lhocl//qP8/R+Xz3+pKfnb7/ur40KDM2jYwvap
YgMAhoUNK9BfLRf8Tx5yET0kOu864vk6f9vfyYX2X2yDkh9gwZYN5vWfLD+O/ZclvuQIR9hkaunU
/HdMFwuk6x+OH8cWuq77QMO4aiFpOPriyPgncJjCo27ObQQtgfEBCeITCsFyUaf8tC0T5yailGJe
ysZpNXT+L2g051/tRn/+crCJHqeoY/FP0f8XGptuar40B/TRCO90UA7saNn5AqCpmio8NLWeI9EN
bnukBqS/aWCpUfoTA1rF0Bxpkc5iNOKs+XM38ZfMR35qB34RCtVbP7Ggj+O41k98d9mTUhTKMjnj
+THk+DWAkRjJKOAVlhAMNpFy2lelm8m08rDGghBJzO/E6ImqlI3Vx1ty8NHK1hKz3FBeX6FUqOkc
hrF/k5NMPtqZ4nPirKyU2NkP48uyzHW13PnU6HYgx8OmgJUyEjuW1RoruDJF+XtqDefiOYNv//Vb
+2/5nv7/tOAZ/h+63X/9VF5L1cY8k18/32Xxr06ov/3ef3ihLBuEI08Zfb1gyv7+YJrUBDmWi+sJ
bJ/veAss7e9WvIUoCv5NQL/AoMTD+Q8zlP4Xj1+EUYqHifCM8+88lsLntfBPD6YwbdP3YbIZPOS6
6f5vFE46kGuT2xJhTFH2Hsuk2DjDjPlJgMZH01sapSvq+CakEO/DaKo36gMPrju4n7OmTbsiVt9O
hOkIDvu9TcgG7dR1yr0FIofhlkS0/25FmrmVmbHzQuNmTM0a++g9Dy1BXewv5dDGv50C2Yohk2me
nAGwMn1srmX+27LgH1V5E25y3U8e21aUd3PMqX1opkyCbHegYMvUYbcM4oRD3Ccw81DWasP8sc48
Oh7c9C4auU4u1fHGWJrbiajBJWaqvVApjbRnc9UnowVEpHjOS/VSy/lChuli4PveoeqzIgah5haB
TFgrdmVhbSZBFmYsS/fOYUN0EdG004vsAAgmkG146FT+3FJzuWtsM0gSIOaAGoJQKWwlMkrvmrIm
UoTCJ6kjYFLG591WZ3zKZ+S07zgxvmtP21cO9eGpLl9Fr284TY2nup6tbRd5WLwK+9EycDAAT1tN
UmnbfBxeFb6hKZqfKBL6wd/fn1n3PWWleJ+lODqSTZCVmt8FltzUwIY8TtqtSMJTWfj9in7zacW+
Ane1zP0rOysby3mBIlYl66H6CRVcrep3qastpIfmh/5FfU0/HUukpr7M/GYjl/GT5eJnsGyiXqJz
qEdS9dqhcfMbgFO2codUPMRm/hSrh5zUNeGWkKsNoIHHZCTCnfvNkzCtT2LTRKVTNi/4kFLFlyqN
FokeW11glXO1ciguYPpR10aZLU1ms73uJ+baRHLzCQ234kslKWPS7Rqr3GW7kW2ssoVtV5PuYJnh
B4meG7txAGgzGrZJVEDUGxNHwEorSCDqdYcYP8QflECQG9Z6IAODuGf63bA1906ap1HQg7s04h9M
DmU2V6ZFEWzvSXstS2IyZSV/Uax4GIy52WcVqeuEsDtqcedpTIVmv5tq4ixRF+6HFKu9OwoUe7cJ
lOT93nG5180Sx17hrclUs9qeC8gokhx8YPah+256zbuItRLKPkoJ2kqkul04EiMWt7RBMuUIwD5g
43PvTlNo7fiYr5VeY1YX6ZNrWxPPRw4qi7JddE04KZGj2e8aVAH+06Y9V3tE/yN7B3BtNFcQ9bCr
4YQICM7dO+UdzeHvJSGL0MdzVsAYfO0ycw38ZEM5JxfVjt4hEl5XJ55vFNVNe8JG4V2q9ownBdeQ
+TAVyUb3FSY7Wf6QcYEdwM9jI7B4WJb/EYHl1nlyDUdjnZ28O33CSypCHuOHgjqnZ/aG836dtSZX
B3uc9q6Yqr3jiOHe4q66K0mQr2UD0oKY5CPmi03nk3WP430xujqZDfHbnq2Lb5bRNUvnT2cKxTWu
HDb8VIdnESc2m/7AjdTaHqLtSBQg7DEJmdZeT3Wkd8lE381/4HrY5rjD4tmCjs+2j0fMH/11FlmH
kkTjqh+6rxpfUmeTfa+UQxyxJiDEbL2CZUatpFnRVxqDrurofsn1H5iUxy6O7wFS2PtsgqWOUOsD
hMFrkhOA6/U7z6K/ytBONMCQ8ERbJb/jlIpHJipYC2rGTvPHD2i3aEvmDITW8lr0K2ocTZMmJxau
WWA3w6uXzud0AF3fzTqM8pk7fog2PsY7fbGdUj/7gHDKjzXT9i6VHCt+NTkVpUltwAhJk9b6IM/Q
7liJcg+DGu2L+UPPMEdZ4mOS8jTqVMoqWaQb4cgBLML0biRiTSDzHOW4zyZ7/KKhepXZVLH4FCNi
ZyIRK9fUmVAeXTp7srP3SYeCYWFNDaquf9LDnprhOajcj6gyilVcwXIR7k7M2ttIvgYxfd7XbLJi
vfn0anJwdf80ksWDG/gK2avnfj6+T11/YZWFqS0n4hXVkIc1/xKJobvmdqEdUUWhKyyewL4g7V0P
ycYpiuILV5PGFgMBV8nhkxbVGDPsfBOYXgjZA/upjd9Gb7WnsC7MNba1r2YcrZUbvQzRlF7g6Ywf
SZ3JLSSo14KqrFU5hvdu/6Q5kX3szLxmOTYlx7ByoQvldXvvDTG6V+xuqVSjw82PisMIWS7NCTKS
cPY3hc1R6Lr1Hatn/rRf1Huxiouo4vCR8oV4Z7XImidhdeZBt2713ifjLTDnJNfEqO6Jh9CW4/6O
qnoKdLdHxPHtY5LyeUZcpyQ4ZXvNBuurSljgJwTPA02PnyPRGrvadb8mtupb6i3sR32xHoOhakDR
LH5ko8Wzmy0mZYvY3nO+GJe7gv7eZdRfp8RzN2r5pPl2XL2wVWsvTZh1946uQTRNZH11F3M047p2
jSSG6bJv9Fs0ePFvWJ35uXUn8tB/PNbEXJodWSfxRp4bKIS72LEN6um2crFoVyZFbP5i267n2frl
L1bunGOEkSLDL4bPGx8ri7nF+i1E0b1GEGQ+Va3ZR4K0IUswZLZmueKOy2XXW669UbHcgPXlMtyY
af6QzaF552lawvrMA9dSTDRPKWffJW219RO25ysrphPG9wAt6V0K+4u1wSdsUXLRbGePtpRIWFKZ
p9maPjU/bL8zPwM/lMr6CeprB52Qn3k44i9wp2Fds5C86RHlFoMusRqPQ4gr17ONQz21AGPaevGx
YOegPSSuTrgTMIs4tX6nQy46RjzVvNcVazoHsMpFb6ihKvIcJ/unQ59OGJGLpnS0Bf5RxnfEabu7
MfWcbKNqt04Q6JW6DaOvweFt59WIo3RnzDHSaOraw5XFLhSIDLeWPyfRUUOP8FfwUdFLU6APqxCi
wabLE/etpazlLs7qT6KK/Zog1fBrcEyNm44JVCmaFu25sIZ0nbNueXDTaqZgLKwfko6RjsuY857V
JvZr3ooNESht3lEzQaVqrLvsCq9YzrBcNVsrXLucYX7z2dPLtqOK7Suf9ECb3DULm5OYVED8Pz8U
bd8+wyG4Us68drzhI5X5SZuQmtx8OBAOSO+6Tjr4UCO8tBGAvcr5841t4fTqu9CkXBCXybmMWU7N
sXmsIGeuBpWx4kjXyDTlTdCxe6ryeWPnzUNHAaPVO8bGa/jc5pwSJAaH3ZDm37iqELRHkT9PYf/S
UJVOaNHCnDLHks1jvLeoRt+WVG6WkVFsa7b9d4TsLqX09iQgnuuMjCKzVf04DsMm692bH58Gk4dw
DglAOkB8mqLQrza5eFiG1VZ6431dt4GuiAlnzKFDuK4THuREy8ugsbTy2dEwcqPQ2uZ0wMq4qnRB
0VyV7EIteRgiDAzg5Vjso6jJJHyZZ4hSompxV0yuPIqxYxnXlf5tjLBtuWa4szN9Q9DvxXJVfRZE
g1YVbrB01RXTG5eKNw7pE1lZti2tsze93zUY+zuqfVisl0AXBv6/n1rBpn9kRw5JqkFrmtbKbb8w
nszHzn8as+iM32SLAafZ+GMDXU8jFpo4tNz8saVgaZox7GfN60i/YpAwC+aNv+Zed29ivFjrXGlk
WS8oxqNoKW1x6jD5AcoGPdBPL3W7HC7tixHX2tnysgtJ43nTLcnENLo4zbOFAYMtYn/R2+wM0Pxo
QUcO5qXZj/6sR3+hwPrtcaq5ZYgSpJvhHynw43zUW4Ten7zDqTKM4wcbpYR9/Xwycm1BGoOq9PgY
dS019tQoEQyV7B1R6452z+zN2aVFWCB4iDdEJkGEqJGDgT9CA1Y9KtcgOu5eG9rMfXu+o/OdVRm1
rbrfbiPHTl4JLlpnNdWYNP790NR/N7GOQJMNmf3/JNedaFPpy39ORv3P3/Q3RcD4y5KMovLC01GD
dJ/L/V+lOhQBUj3QqOgKMQ0CSv8UzrP+smSWLB0NzRau45Kc+ns8ykAREK7lW+SjUN5pM/l34lEG
EsK/agIogjZN7boLKsLl0r6Ief8k1uVpSCm1mxWYUWr1AL5tPmpdEx1qyAOgMrn8UugbF7iUo6nU
SUc0+Ytwqu+ozD/6yTqaXfvJhOxvHBzhm2qqqKcte4u9COVq7GctFsoMJaxReNWbzWeUjMN2EpwK
xjSxNmQ1q9XDXZRy67OK8GUQ/TpymU6LRt40w0r2sQemaeA2My32Nz0y7uCr3Ut9gt3TLz5TzbiA
JDAf1XAsPeOImh8dlRY/j0n7Y/45lYhYUWIOWH2pA1+HXSNWrsFmgoGgI0Md/jL8gR6F+krh23kU
2RvZNJ4oGZ0I/VjrVnYHo8Lk1vvZOTRZxndu9WDqptwVaQ4Ui+qm/TDnV+7H5iHU8pMQ5Zn0xEkg
Fl0SNM+OYamYAZ8jwlCWRDB6W2fpXapN+QZnQ7iht+deapZ2tDmKOzXt0x5wHLz2YuencuNlzU6U
AhRw3QCIjriymu5L2+irWfnQbahCSkUVpD5j+mhZj1E0Xuuq5zEvH3R/2tRdtefyzfSlDsnIuV9Z
B7g651636OjszgPH2ggDL5QsCmSK/JlWT3nGnreoxbPfSNhuFDhNwi8D5ABI/a6xw+v8bFKhxW1K
27dQ/C+TbeebFM+h1ihWtBZfzMAWXbFZEfOuWqaUrIjNQ1xXTEzNfCji8FEilhQSHI2dUUIVwWYo
GoLhjq02KTk4IQW8VFgDxPoPBPH3GP/3teNektzbJlm6K0RdrgHdYdHNmlNVR6eBlqZAS8GaaNyx
GfDKN8PgfpEVsNe1vg6gC26ZiH+AyjT4VsPN3GeM0jUX6S4RQEC6L2ge53SZxgyK41eZKYJKZju7
xjFVYpDSTUBisG73ad2nAbToT1L8H0TYdjjNmu3UFWdspy9ak91Lt7tjnlxnTf9EBgK+Sr7OKJg0
TMYoE5gtlb67pALdmuDEXg+296umtgwoOnIvwKBANwrSMgOQO6rqqLzU96HRPoy9edAt92yV44EI
CObIiZtK1uHuq6hi2/L5eQkLcWX449bTuQ+GV/APGcozvMeIMvl6D3AR4C/322kG0pn8mWA7fy1B
6YC3lpvKjh6rIttGVbkRU/g64LniW9H+qtG0qzn+sk3tZSqK+mhFNjUG9tcsxKdq2lNkYnLRgQCQ
Ankyl01S5yaPqIRUfRlni4WYhf+Idq69+WfhNC2pt2SXgidTRbUT2XjzNWyF3uSfy3x8juv0FtXm
BlbNY21Gt4rFFUMizdyADZeNlu8WT2ZKzDjMjC1q+s7VQX7buf9qQfnuyAHaTfg5L3uw2apvCodk
FbaXFv7snKLY6ymIeE3fA4RcUiuYFaryW7T5IfW+zZxDVW/KR6jIRy4skGGWbZtSXb/1Cl4SS6DB
WVZx+aAK3As28WPVH4Qt5LYaXyw9OoVRuW6k5IoA85fsivnEf8BK6sRmaqDwzeY7H9GQ67V5lcKW
m7SunZXBC6fWtCO3kS1o0vyuTo3i4Cpn65bdU82i0BzkXQ/bMlBjs8tK/Fat3sp1aOjODmhUhCEl
foa3ziwMgiLzXznh155ZXnrhGWuvT/awTrK17774xXPsPTMRUhe6cKiMmE32YN36pOXlPzMlcA+X
o/mSKQXqN1w33vRVMkUDnMMNM9WQSxo/3TesTzcGNudlBeSMyVVPR1qObShigAFO4HAuEt2txOsc
WDy6xDfmNeuUZ0cU98LhYcM/wlNCUgYXbeviqAML2HXviXAe7HxGQSEIarn3pt29dssyNrQQicII
jh4Vzwd0uWs8WWlQzf13U1oV5AJprawyvXVj/yGXle7QcLNWyntWQ0ENBQGJKcRr4TrycyAVsIK3
fytrfSupeSC9wCsXrs/r0PFfjR1hZijKhKHS5+JSIPUQxBn04p5XAaRQbXh1l61yP8YvjV38ciP3
DH72C2DDfSTzN17nBxXqh7z3Z6C1ixOle9FVtzc7QNlhpw6MhDzN7GSZoc1tXuGS4OxgCnWxRdZW
D6ByGo/cyX5pLjx3N+YGP4uB3F57mUzva6lIX6NDIeQo66VwpaBgkgb6EDjrONicTNgnjcj/PRge
CR5TdrzlDWqUiyTapMLtz2UdfYyD/ual+XG2qVAEirPicCPq5YuveexPdIbfJZZOX8NSsVCRnkQ3
JAAiouK1MNJ660bJfWJNL1LXfnojRlYc2oM9GQ/tUgKpXAGcUtwGkV1sArESIChy7wP0I7Hy8GTa
hkO2klxP24wnomsJ2E6xLwcD5/7iE5Aj+SqB3ttBrhlQNViHmd8iNe/5cT7z4lLnLKv2GSBJdHca
UKqqexADWGJPA/xN0RkN6C4e1278ocD5ESpvGdBbigW2unJ0ZKu8+mPj1jeKVbpsG+Zqs9wm2nTL
FTLR0Hj11i6ze8Ozj7LybkmZ0VM/d5AOevS/2cZDkQzRr2aE1tX7IKrs7KsxvSMhQThhFAhcmGig
C/n0oyNK4y4AEt7ODXmLYdqUsUpWVVI+JJV8MyDhcrjn+74v0oDOk2ozu2rjGT1mM8autjubOdwp
1AbNt/blTNl9TLgT2slGU96p9+L5ICvJs0Xjim33/dqKDMRnszMuSfXu4vXoZm5CeD+oCDm0jn7N
Wn8Xt0O99tt5XAlj5vXQbAc5bfPFMIJ18uDAzguMbP5IXO/XZMChFlHnrTpHv5sETAbMkWXIz8k1
6ON2S9KpQ8qPJPtsTDs+WdN4Yt8EuN/vHyyiAwBV5M6qQNGnU8PHubDOBLPtwNYqC2AyRpaxlP2u
+GNukc4n0fZ83SbDhdIWHTwZwkFm0RJD0iewe3yhoPOeHU8eprr4wtZtBMpPLnVEdsmQQxuoNqFu
tBi2RhvTSO1kT1qin0386zteZN0m7G382SN+m6jEP4lHDv0EE+JWQQaGZYOPpXXsM6AzcEoNb43U
OE69CuG1R6/DYuKZp9rakS6g5AlzGHkIPdrGDnc5rCkYnGLcsbYNEjoFL4h0UQjz06gwouOErbbN
1F55z516qz/zJp94JSYX4RWfAksFN3SY17D1NSLZzFsthTU6MUKtbbn4ZkmB7WYk1NcQtwcwvMkd
77k1pwe3S96HebqYMjk3TfopOtGulCAwjVWn35gx2zmnBZw/+UDC3bpiFAhJJekFNRlGJH4qq3M3
vBcxAGcTCDhjhVFpcU5j4Q/1VdMPd5pppeuhtm7tuJjeEBwGtUSEEUm9EU4PhsFHkKi4s9uTNK0j
Qj/6UGd9V8I2TmIcHufKe25sb6M0j24a2w8ALS+B9i2Rym3sVgSzHVli/qFAotfEBn8r6w+vJExf
ZCNMT8KkdObw0pmG96mNgs4W4Sr2BxpK9HDFy1TBf+3XiTstQa7wYQDbxpCMb9FX6Wc2dmfYXUjr
i1sMSM/VxY4BIIsYrRUvGmNU7DMd70BWdzc+fdzBQ/O7rcvnMCxAYCHHSmsDj78NbJxoWCVC9Nv6
iTaYammYODXm9EYdCZcfSjRWCBhPZqjOBJ6eSL/dwRh+aIruxGdY8mMdngxvWXwYzq8Gd2qrk0sA
JHq00nw/OcPJjq1DhBVj1bcpE5dwNlPKQIXF7L7PCT5iI6dwuYakzDA8Vzlm6tS/i5xWYjbsMWeX
WWAujrsJMymQPmeNyaANsizcOxqSSOUf2ib6HVpxt3PgWeWcKkAyC7psAWnUcnjNPDwdOQbDTss2
jvIPFL54Z91r5Q6MZHfMYvdKJCTf8N1b8S7aRll6QcZnu+KTC4kXIxpvHZ2YFKyzdg+Av8fqoC8u
XJ9Ugx47S/hyCCi16PZTx36PDpj8OMWtTmUuyAYL//vsjM9hTZuXhSpVJ/5nT9f8pslbBly/WQvh
HCvAjkAZGm2bkKRgTCHi7SQsIWloUEHTYi1Hsd96NjFYfZjemrwi+KU79zFNGLRlp6yxTG6hSEdW
K0kOJy9eXZyS0LM2YWkJZJfsk5bvlO++8AKKDLajonyA5RdjYA8W3SrUNtXYW2opXspaURkP5Y1G
YAigxlAnNxWnvwwznk8A9Y/SsaKgr3kljpa2s8tI7aAE4Al0uY5SbXO1Ynkfx85n6ygLn2iKXZfW
ulqV2wWxBb0TtwuWG6C12exd8d8yb7X8IQR4QIttdK98A+GTcPGLWK/HqGKp4xdMz9OH20PSkMkz
j+sXuKA7ttXcLxQoOm9S336F706b40e3+Jqs/NW1lNwqS25tZmtusKQvpwWx2EKW2mbZbHzEBo1n
XlyBiTTMiQ8iQXBgrfnZ9I1PA4B9EBr8LglLD90lfmyXXQvGjJm1iLfGiaOvAS1ygfCR51MD2lay
rtwzS/63NCbcwayQk68tDOgKSfE0kyrnGoKMS22DxQreoKWMBOK3V27mieU3CZ7QopCrva/6BXfK
+oJKjX3cZw+udecXKQTShSZuCnyIU3OoqulIFv7o6sjZBMoJ8JL1QEo9+TqrOMNUb0VEIQQKAS/F
Dm+gSwEbJ7p9a/W3cajDg1nZ24JL7iytg1sQ6bO9+nXsQYyE9fxSCyhIFsEm3t7hMF1xCaltKCxC
us5Sq7HzC4kIOtyKLMQ63CZXKtBOSaNfsIRdWkaw2C2eyS8+Qd58JNn+YgzGvoljqKpGgy3bJmc5
PSEjwNnwm3tqwQ0mE5MpyByg7ZnvYdkaK4r6FJfd7i1Nr+xUn5V09HUUNxlZn+lbzaxIGq6mNhNY
OCzXeGTsrOoILzmxEYSzawZONQa5IsKkW8URMgGpz4ZWZOB60NiAGgA0p7D5yzJfB16I/Vzfkn6K
d32Uv52k619YqV/6Hs/miEtB78O7WPX5gR6NY8Hfo+RkBUBrfhpRnyvdY0FMTnRZSugOkjIIXlvg
lXCTt1mSv793qk/MdAH9FgXc1X7bVswk7HWDrsEWjLPyIFv8BZ0Aalw+jF2HWz6R7CTH+HGyhHbS
h65dt86Ubeu+Z9YX+nUS9hONiki9yK7yP7k7kyW5jWRdv0rb2UOGKTAsziYTmVlZE4ujRG1gFElh
nmfs75PdF7tfFGXqShQ6YZTdxbGzaMrURVUACI8ID/d/4C/sJkAfN1IcHmnC1Ci+iRl/HDufH2EL
IaRDib+ryxvV0h5LuJaa399YdfMB4EB9zKcvIhZf7Mq2z8n4Z5yO55hKQparqAB286PA9AjOxDeN
J/rVhF6hqs5veTUXN12bfCt83sLpp/5xmmCygvDb61aIy1mFHUUbxfohldpbpetrR+TuvYAOL9cs
8A+WZe6HolNOGnU+g3r6Hn62jVlGpP9ZS8XWsZWoGb31Tzo86YdeOMqtaOz4zmoNxH80ygAYBCae
6aPp2XTiH0ht/e+EnOkmALD/DDh7j211+69PUf71O//8kn/7Vxt+/9ep/p5/+YahdfOy4vz8q35U
mxVL+0XThACBaTn4Tz8La/2FDOVHkMSQoQeaaaBHISvRfyHQNAPjah0FOcsFnOa8AKAhIIdyG7bN
LrA2R6dW/TPlZl0iP18gQ4ULBM2yNQshawdhOkNasb4oNvsudxFF1pS1Pqc9gU8CV0HLhXK9Zz/i
zgKyWf9ooiHwKZ7ozKCR0ThPfZs2H1W0INQBehx+8hA9TFFXMfIHIv4tzmzIguNY3NOubkPKk3rw
wbHA1mMI2L3HnRF3qc7WnZu40Tc8cvUF3FS+kaHzp4qVMv7ZS6xr5MKHN+M88QYcc1hZTvZklsgt
4psb7sUETchvYB02bmvCXy/SB6NuzLeo+yanGX2mXYOE8n6Mtac4NYfbNEYvswu1j4kViAPV9+mm
xQfy5kUoPf343i9dpi8Nb4V8ZvYACv+WDUbWUOU7vZgFp6Y2pEys2snIMhqqM9pWAz50c97v6cED
0/LRBro+prbyoUxBUGr4LoKDRNbtYlAmyTUKR489t4/1jxjHfSoH8k+tI5sqbPONbtUW1CpauCZ6
yUeMq9y7jUeQQyyiDyilA9KGIHSRsb18BLjDA9rcPALEAfuAOmcEa0TLfxs1qIUpSq20xB28g0YY
9VjwQL2c9JEqQascLGsK78h/KCOVydcyG2hvGjRGrz+hRGAvn9ByWJsSPA0RyV6sj9nOlazjouW5
xie6hzgl7WtwLT2Hcg+fk6xun8ZvrAZhNnW81TPrPjW+UVDbxUoGr1uAFzgpMIxT/nXuHM+wc89w
P08Ofqjmr+Vo71D9Okbue8kbvf7sKx/XckjUHB29PVVfPnoVxnmOmWcMEqygGjXWmVcgurJ3ORG5
os3l+fp42uu9xDIIX0DmggQVzPrlbDqiN12sSki0dWU60ha9U6cyPhX9kHEdhCmsd8YfXRvbO8zf
kdtOABPaA5C3RgNI6TQWxA6fpOL6Y73+DDwV2HOB4gjah2IBP+9cp07VjqfCaavfA+DWgQe29Q17
bOFNdNa85/F+CpR9ta96oUn5pv9et139HShz2fzr2OXfUBct8qWO5f9AhUrb5KptgKumUwpPnnln
vv/z+fl//08qD03YFPzj4rRc/UV/92o1TXU0B7cjVxOqwRB/KVm6MC7YKDGrR8qJcxL1y7/OTkv9
RQiHJYu6pHYppCrcXxxbZ8NzVUNY8rz7mcPzMrI40QUBJccHK25z0iz2BrPGZijq0aDXixHzmq4b
qLRbt1Vc9xTXrfH44nutHBJrw9EX5ksjjKPBC7lcXq1VmeQQ4ezFlCcPJVs32xCwvxrkEQ0r3d7Y
P+Ry/ffm/OP1EJF0DUFHXCLhL8dLGtKZSnDFsxX+GAatfUDar3tSU8AdnKMpENdias8uEmFHlzLx
xqF4uZ38GJ/lyuvyBDaI+8X4GSQQp0RGBcls61ypSBrnsUhP17/qotsuJ1HHZBsVI1sFIv9qlBoA
o44EkKeXQw5krClYpLgSZmo0Ha4PtfJByUocQoaSDCFNyL485euyiR2jnBAjMAGDtq6Ci6uoXO7u
RXqj4Y+8F64rDu2gzJIFWmy8qZR9XU6oDq4BEwNOMvbDxQc1HeQ4K0Frp0KICdlB+HVguRx8DpKO
xQY7D6WsCmoqt5mqjB8yPBi4OxcYcqDvXYXvMe/jXE4SM8GOtAjjfdAjFuJlnRI8oXY1fYv8zv6K
Sn+0FYva2jQB4tZ1MBGQotzFWotdEFkZvD6qeKV7sEIMZKquDQ5u7ChP2QiRaVSVBz/3NehAcb2z
+hhxV8vNb5pCQb7EDSOQS7SsFRRWztfn9TJHeA5U3XA1smiau9zr5c9fZG9j5LR56fvoxmvU0obK
Lk8BSGKaHGRvDaWKKkJhpq708fb6wCs7AgMLzlo2QleTt4SXAxdmlMO7NWbPRzvoaLeIQVXI/+BH
OX5T++b99dFeTQHvhrAscsLcVMgcF+GDB0ky1bj/eiNSp9jm1O4TlVEM6auy3Ei7Xi19OZTJrQSR
bEe3DPniL74oIjdNpTUQC0RDbzRV4uCmdNXg4/UXkjFzscExis6FTJUa2C6n2OUoGGGhhxWi/4p9
rb+btLY6xCZlNLQwwNrW836e7e5wfcxXUybHNAEdsROocAUXcaxoXRP3dSy8vvCHpyFPq4fehFDv
JjVk0VxrPlwf71lM+dVLCvY317V1bpQAl15+yizpRrOyGDDKsGBIwQ6Amg4iTzOdyGun5HPTB+Nd
Z1Xt+4xVdZOB9DhgCZhs7ObrD0L02FCrLJIG4/JBKBVnCDIpzCkm0DfU9asHlEsM5LgQMc0A84By
UgC9NVhkUjauznUy5IcO2amNJ3k97YDIEL8mMXYEiObFF7HKsgyhPguvrIBVWjiQnAoT8R4TGR8w
wuUOTkNw2piGV3uExaBoZ0s2GcrcYhHRVm4AiQD45ekKyITE8RGShUyBeM+ExEiMLiGW46dASgm5
DvT1DBBmIkz3aIQzEmoYcN70Q6V6gOsfjaqq76jBGx5pb7sRMCtfh6VgOaYFXZU7zyJAu8rMLQQ4
VA9LyneWhZhRYPjZu7S0PhdtRAO0Sp1wY8xXBxMsPJOT+Pnj6NzfL0PDtKLAd1QNM5Okqu76Bo8k
zBsiriul/wE/m6+FIj07nMpHbLXINjYbbWVuQNyx1RAThqzEXA5v6UU45WizwWZvbD4zulQiKzF6
zUzTa1KjO0apgqEk7tloeBWZ18ZmcZpURAEp14mDGBsdphbljXrgJE+KsjtYiI1jGoHA3/VAWv1U
NuRINkeqRjIhfrmcp6ko6Y3MqkdvHXDFoNRUnGlmolBTekkRnavA2WdQmskVk43r+up3cgkLDhwh
qcmXY9uRG+EjxjS1bdM9IvuEocg41bclpPhdoAWgkjgJP4yiNDbeWv7my02MAHkx8mL1NOAt9LZC
rKIDxH1wDPKzLu/jg0KZ9vr3XQt/Tjlwl/g2GIa5+L5VIbCxnjuVQ65oD1Vdkk+MeP8EmhaehK7D
CtFncyMC1yb1xaDLxAzNUrfFMA5vcQd5Rc0s7Zvcz7/Oqvlk0YAFZ0HvEOqbjRxQ+bM5BGuPlEWV
hQJhg4y4nNSusxtEvFjvRWkYmMNV9b1QMapKcpS7c3yANoJobSoFKFmLtIWBl8cAKAIc16hXeGaG
3RRM7eTkJ9Yf1MXcjfvLyonDq8nroaaqOkj6Rb6toLGD8RadkjzLWi9KArRT8h44RQN+xp2A8leI
o4Dq63NvVKQ9mAv2K1chDFwPqkVlhAxRfmTox5bqPCsELKJKmCr4qhDz+NpBrQYtTLFHwAXmWZ6k
B7sonTdK15d7UK3mYc5ph4PdAt45NeEbIwHjS71/vC24Kp83HkyedcuFZVF4pApMAZjLweXsh1Nn
YrKD+Cf+tg0SWTpC0+VbcLk6HmAz8McpG5CIwwwODUGMPGrIvW7NFphrxrCRGq0tPeqfALw1mU0v
l147x2pl1gPqpyk8tyAvkXm3yugmnhT7LScVmAUXPMv1L/A6H4Mu/u9Bl0vPSOs6A7ineVhBoqZs
x9HRnwPuDwLypVZa8cfr460tdfZ+y3RoCBnso5cf3Or6EJlFTfOy2OIKY0L6trLpQWmRacTWMTrk
Av5TV3c4tlVtcro+urb2uvj3gmCx5VV0+bpONHMHclh9uERbZ0QbyntNVayjOcA7UNCpOQigavtc
Xgoh4tWwCP3xkb82I1DiAgAySkxiy9Q6W41ZglHDEOr6I649IYIY0PLZHuRF9fID6ZjjNGmC4j6u
xeJ776bqPrXTdl8BLD9OmBluRN3rQw1UuCA7k8k4dYbFJjFwLZgSOiQoEIVgPQE8QL3Jx7MPLxYc
q/YAjHWfNlrw6fp7yn31cuUxrkwPBNQB9VXdASMFi24h11Ux6dE7ZD6LfU/fZ2PCX4cbo8B1MA2U
BtiA5Jp7cZHSseBFCFJoqMkK+8mB0Lh3jS7Zh6nZnv0Efj3EsgyWkf/NGR1nY69/PZdydBJ+sjuD
Ct7ybOnjbChUvq2rhC6pq9C9EFzKxxSsO/r2sbKx46/NpUEXBe9sMnx8bi7fNm3hMScZ2gMusDXO
MnzmBIrBpNpZzIUH1jM2buCGB5j/Pz+bFCHltYK6DgXny5ENX6+zOGRkNTeHh4D8zWtwiNsYRf6W
ZcwIOlqqywKRV5fLUTqQJw4gJN6Py8IB33mQysixApdCL/j6C60PRQuOs4HMYJmSG2DbsTjghbB/
mzwtg72KLWbrdcXP1zU5oinYCuoXJJa07i7fqgnQ+zJTGPG9ioz7kCZ/hL0fAARrqYVNsHz/wZvh
jUNvEL7Oq2x/tvy57QXE4CpG6K2puIzqLpoBOkqKG0OtZCC6ykiyeUTVyl1mILpSVhxZ6AU2g9p5
vVM6+4DT86jQ4gP6PcLRwdXOizHIQyJZR2gqG2Fz1LX4R08iA8eyHaTzl2VOvDaS2hC97uEUnRwH
v+gPIbBbb9QcKP1DBk8SPRQsCIrSg3Xa76xy0nF0VtRsY5G+PuYpmGvUE3VqL6zURRmpUCzU5xAk
8YbM6W8KJP2Bx+/SWH2gI5ncZKnfbmzxa1st3QOH1IK6C7nOZYDNlYvqZslW29R1e2MbPdIGXZUc
r8fV2nsBNBOuI6iaq9ZiC3CmBPCFzyjdFEVnQx0x7kx9FFK7/K2QPN9RjcKNb7m24ZFEWxTLGJCP
evlmkaXB3fFNeYhMCH4XCh7KWGKcCsOs39Ke6He0CtSTVSGXdv1t17Z2Eid5sqhcRp/v1C8Olio0
OhM3SN2LS9kuhh51yAYth9ZRhIc+yLeW0tp+JBl7Ggw9k5714iAb2jE2B4Wva/gg/oysA+sl8vCo
2ayu66/2XOJYbLPcGMgGoILJcs0iXgxf1SERRKzaRhkfyrYCBimNfusIIk4V1jsFKDCeC2c31VwQ
46p7j4LcR9UpcXVFVA7Q5oDjXTDgn8PxhzEuOnIzujrGPMY3A4nmiQao5fVG9FH1AwQtQGl91EHu
3UUlcnyiDfRdrjrDyUfMBOcSl25BQ7VIwb3mHMWhfc70ub4TgwMxxAYTHxhatxHOz1/01Vcw6MvT
eTFpmhmXsZVEmVoGoc7VANLxfeZOHTq4OAlFmVWdRwgknjs37bE0MIby4XscUctFsjFOIOg0uALE
ldGdcFeq933do6KOA8ohBPK98ZwrgaEh4PT3Yy4mC/S9nswjSyAcssSzSr15SzmmYKhg3thHVmKe
oVDHNfgmVF/kz1/EPM4jdVKWXJYG4vQW1u+HGl3qTy3tMzbTeY5+fo3R/FQ56yU4hyzxcjzbRmhs
kMmb2/X+WxBt7U3ju+JYdxh+mdWQbLzf6qdEIY5bOUkMXc3L8ZQgd9zWUuQ+qQUP8ZSCJqWqjI0I
ItbX15gjf9cyuti32EIkxxUAyGIsM6bxL+ssWZ21GPT60M3D2VDeYVEEyq1IwugpGW37yW3Vd0My
9h6iD9GN4SvuY5RW5W+lhrpIpX+Pu0Z7qEcX3YGsMUHPhYhyE5H43Rq3ZTniVu8XIaWxskVERa09
ZcRpeD/Y2ojsZzbSp/H9chBIw/o9mklKPiPUXpX2J6QldE7p0Be3OFWgEKQpmQM9cG6Gp9GN6ls3
zbFcApPbva9syiU7SqZ4XJKPS0hpGr5JUz1Vd5g5WV9EaowxolwGrumDKNLqpCEYLY6hjU4S6jEa
JA0xBejGCjtpP7t+mqBhUnQ0JxA4OFWYv/5q6tTXPDu3pt8yPYMUx+5VH0vRAVFylFb/NeOikyLc
LjCPQ+2jMeDRx+3vA8S19+oktCOcXf6zRktNpDrt8rM7RbB/OjK73TD7B+pAsDZybZzyfWsZSGtk
gEy/BaKL0h11el/FCsVkI2i4b5ygvMJ3uB4XK4col382Xxwq6RM866W9WGIzGYPdVdhaU2KVgtLW
b1XaRQejq2DGwYlGFxpWx/Ux18KetIBVBv6KdG1xtIg4x5vXZEw154Zg1C7Y5CacMMkKq42wXx3K
oMIBOYHoX3YBRFX5jt630rWbHSQv1eYEkbv4bZ6ZnOtvtbp/kxKAHKbFoXJduFxhOqpq8HN6hMPc
xAZz1Io7NQtR6g/c+6awO2ROoBCD1a2O7hRoh9qY3D0ge3ELfDvfB5YxwevjCgX1ShyHGfMaX+/c
0/XHXJtwjCxMiTGgJLEENcxOM+pQ51TPDzLgOAma15S+MWRpW4Ti/WS472N7Kxle2XwkaARYF6Az
+ouLjXXoTEw8MXjAZA5RVnRT8u5YJ1JPKZNm97sS73dYSpgyQjscg4997Iyfpinz3w8VNAzJP04/
WXRYt7IqXX+9LeoaRQgyOmA13BouJy2De1yVmo8qMw7PYON7ENK7dNKG1LOg0fyacHnHxkY3AEMg
IBE/hoYBSJPSXvRbDl4fcfc8uw8inMt3CIGoj8C+sEKw7eZzaAr3LQzhCEFicpM/KqWxP45lZH7r
jKm2Nr7xyllJIwdzV11QeTCeC1EvFjK48LLJs5E6F3DMox1NvzdlZ+5HB7MBtxH6z4eRrtM+QvUY
3BmF+8vvxsmDAnU2M6ONCrPKHit4byrq/X5oPeHsJb3pWNLXY3dlNWOMa3OdYr+yXmED69npKxxG
sQ6pooAabdHg1+PCzIF6tTGUthYYZKIgDGTWbT5jO158T9giBaQUXhAcDJLYExh93+G0sAeQiIai
+55dINToAh315sy5gyqaH5VqijERKcaNyV2pKj3f3bi+Qft5BVeNG7yYfJGSc+Vuxf4C4xWLi/m2
jHKs39Qhh90IVQPEO3QQEW/VbF+DQSxiS7VVvgTwByR0L2d7sGOhtyFFVKO27G8ZRvHvZ3MWCCsP
CRIIwnibtA7l7AQ1BAdvu/flXNKmaqWLR2gNO3T6RzhGFheXRp02Nt61yEeu9xljA4ZhGYrziDMM
IttYl2WVhvFc/GDW4wkjqvA2DeJp4/BaoHhlawFYDJciDkzuf+4ShIbgAyWOierJ2PilR49Mh/mB
LVqkZsgZRsaAjWwB2MdsP9UKpIHG7De6GzJVW6RyAHPorwDUUFX6ipezoQt0OKDU4VgpFzduCjoS
QL1+c32xrcScQZ7PYYbQPUiGxXFm2Xi7NemAA3lqaW+LSccXK4CGnfbteATjlXvI1NfnHNH5c1ex
X/788JpBw50MBOb7ErtFYyhMexilmLlQevPncfZytaB042fJ0cQbzqPIgIgkjMIytJWn66OvRbzB
y3MPA2EL2HBxLuBuaqtRRzkugsyzS6vUuuvUXnooaeDFe2e6kUV5ao6jg3AxlhjUlbDs8LlIxoMl
dZ1T6CSReOeUQ7nxaVaOcC4MusRHq8TfsvARuf0MC87QvcmGvxnOuvZUk5WcUQskFg2YfNM8b9UD
1galiSFJEy64PXMRdEidAX2yMAgMYBLUdfJodPl8jHBkvkm72b6b2o0of77vLsOc7NZG6NtgqS3D
PDZdaUjMiO5gIEwBGe2oQzujjIVoVmiHhuwmYqcM/e80IxwlGZ3jh8Stv6SSbaUIzHmuR8XKTmNg
VkWWIIW9X5WDU7gaXYHiGDyhCC9T2+pOSl9+bMoaa8cMl5rrw60cd1x+sYfnbsgXWPbnkoDyloE/
sRdpOHzFpeBG1JFCWm7nbBwwa7PLvsb9BYwUubI8DV+cdiUuSWlbofODNkKyVycA61j6FbukUN4k
aor/R4qSzvXXW91JwQRT+IE8AmBe7nMvBhWs8TRwU8OjQ93eoYNMRyZs4/0wAh6fekiPxYDaZlwr
lMHxWjiXcPs2Do/VFxeqgxq1pAstoYRxXjXYUfAMczlUx3YWszdmCYB5LfOaUCo5z+7n6++9OiRg
KAl9gTPqLJomsRYVI5ZFbKxz2D7mpJpkTTXgFdxMPXAzU7hrB7i610dd3dHYzSQYVXMoAy8WcFGb
UZ1oPsGbGP65StFPgONt3VX+NJ+cChpk0hfOAYVftNR96PjHGawe3mw5JtYT6lYqDlyHAbkS6NVM
0PXHW1taJBfMAIkGCezi6dp05kYI99ZDHiM5WLXxNXLwSXVFpNwhFulubS4ytpabC7A4hMmeuTDm
Yn+HwNAAr8SQk0lwMHCi8GDFWnLE06I8+Ub5HV/S8TZBwPpNmRTNGYd7d1/2To4nhxh2Ur6CXHQ4
X/8Kayue5YejAQ0nbt4ydF6uiHLocq7fpjcDi0RaE4Bak05eaxv5xvdeC8LnZoBEYpp0/y9HCtwG
E3LQgF6lBPa9beLm3QezNC4eaeShfXGHadoWqmhtULBC0MUk+stcphQxKOgoMKGBQY0fDjgyn+YW
n0dX03SAGsUHQFAffv6DgqxDY4wSIv4Oi2ketT6N8zoG2BDY6X6oTA3Ca4WAUxPNG7v1CqoNbLAK
ygbJBS5FxuKSGxlhIBBTxcYrUY3frQBdIaG6d10cdHu37NjXMjc6hNxtT4hB6fuR6vR9nk/q0RFd
S5QjgA7mvjyXpNGHfNZScMUUv6ci3Nh511I70lea7y5AGXqBl5MfB02QJE2LCJIy2fTcgy95p9W3
YV1XUMKT5LYTc7/TihB5cZ1a1/U5Wemh0MWgOW2z+ePhsUgsEY7Ou6BALCtwpv6YtgXwi0btIR03
5YnyJVTuDM1uZ5z+wepygVkSghBp4CpevnY4UFYTfsrAIdKjteoECG0gC8U1pf0nQ6E6C6PPAPah
Lt7RxCYw9CsivfGxbHLUHpXTUJ8OToUs5fXP+XxMLrcy6pVEHjU1OrvG4rWcFELFSOGywK79UYOF
Dv69mQ8u5oyhk1cPY+jGt9VYfaVjp5M0CRS4MCk6pbMOcrHDK1JRT27ToICRG9xcfAxR01rdWRQP
QCClw13AaXEKrExFr8Uf0ESvzI23WNsacGbgdgvhgDv3YvFMtZLOAZrLsp8/HkMk6w5Gbla3lV3V
+y5oerICNPKuf7q1DAQYrENRgVokO8RiezCUqUvyZuDTYVF/l7Bz7TIfQMpoF5FXt+rkGan5qcus
4FQUWJz1BSqw159hZctnc5JAQFDA9GmXQUk7zU9sIqVUkHTSQEi/KR37czQiTnN9pLXm+Muhlo1g
nCb7DgEz04OrgaWEhiexjYXbrhcDRKrGnZ9wuFTuZ020QMKS4SbPXB9F28A4bjyJnM1FyJrAjdiS
6fmBlll8d6rZ7hj7uolvcA/OGHNFqurjn0k+OEcrKdoTcpLdXs0mKg6WouxH19U3VuhagYeCJOFG
mxo40rK5BCM6VKJEM72wGJDgb224I1qhQOZvhZeTAuxE3yPISa52GCjsnlPDQBMCpdP9BD1kY3LW
wgCgiew7QQTgtLpcxFU0oqwEGN1L6TmgYK8k5zjEH32oja2++Urq80zTk601iPNLRHM+pBMdGiIu
luZtKtCFg96gcXV9jldfiM7dX6OYiwXdBPaUD3pteogNsW2IkM1W9HhjVsrmVModbhlOshYjqYHE
0xJrYWOP3iCPhvxiPmF4TQloD6on2TUA4M9Nn7BjYat6VgOURB0ktzB5oL4cdWArMdoMMYhDgOj6
668uNkonkNxobTuS+HiRyoVj3VSjPGwsekRAo8DthUZJxUCvq6NuZfXXyJ9MZK3z+WEoykI6EIan
eGj1jZ1VrqVXH8eS0gY4YuHLs7huBHHtanWlml5eWOhER0PrJW5gnpPZzZHNAWx//c3Xx2NAKgW0
NZcYNDEBzKkLua7iEs2TrIofjA5b8ZCjneMjEVupvLybvnpBqgSCZF5WAReRVhrCF9UId6lUn0wD
g3ORj78HyoAJOAofNDayGTUgkTiHKIirh6EO3WM0NsmnsB7CN//g5eH9gPuR/Y7lrKNVh41N0bC2
ZnypXB8afZNWlVc1dnGEXt+lG3G2tswoBVo6pmos52c6/YsbgzL1RYk+s+GpGM3dZmk+YA6MjJMd
VVun5XMCu/zQOrgqxJKBqUE7vwxpjGeCQdFqkITUfg8q/CJ6vzjrhamoIecHjWcVVKbxTnE95Mz0
fdplmnSsVo41LpCo5AzBQU803HnasjyjmZrdOyZcRwfDlCO2mIpH9x01M0zib4ZQTNi8DOgjmWlx
qkQW7vPRcI6hYldvUliTxzDKdUAp9lZ9bSVBRZRaEq1lX5Tbx+V7ziYisR1eKVjbZJGHmYjr6WFo
nZAOxYs8bSkuJ+F0rru53dg019YOOTGsU6QZ8A5aJAMQlCDPmwjxdY7dnFDuap4CS5EahbHPLUFV
N8J17U1NQKqqQT/QsJcZsVGqswgBFkP86VCn62sDubnwHhRMe27MIXnsahwikKmuH39+nbwY+Dkx
exG2SY/AhW7ikRE29rTXoxGJ0wKzBAFqDGsSw7q5Pp78cMvQlWU0/mfTcF5ed0MR0xxTQVoAAk7+
dETu3CIPR2Y+TyhlYgvxkBFN+6iyg+MQu1ttxrW7IbPJlReNFIDPy31BqWslS8jgvTnu3J3qF9Fn
n3T4tkjd8RziZLpvGx17vBET+cFs9RtcoKsvPs4VuybDLFcVfSd1/m00sNAqti0dG3JOsps+SvKN
b7WCWcdvTbPopdiU/nniy/iPtZjwnyqdKoQe31h9/s0YK+4utmhOlUShl7Yz7PwJiWykQ/Wj09KB
gFKt3jdImOxQGIkfhqo0HtUA84Ge3Pf99dlcPVxJlfmS7Ps8qNwVX4SP1iiVhjCx7uUVBvJorKfm
ochwFsRE5DjU5Yxie+X8mgaJdTQUisGWbaVvVD+sNw7Xte2X3ghUYJvMAxzP5YNkoagnnNRpBo2N
+dHn5g6dhJLSjhzv4/WXXgvhl0PJtO7FO4uk1dpRwDwzNS7t6Ikm+0xJzLMz+8Gt1aHl0fXm57lV
1WM0UcPcOGjWQHryxk5OA1kEC73F+FEfq64IC8BYSaB7gz5hxzGo0KxNUZw7KCvvAkdv7tEwzUl3
4ukUqHl4Lp052Y+5L96R1n/L9Pg98Wvegs8UUCJG884cwvqeHhDmL6kFOj62fFTtjGanD0l7H3az
9hnheMeb1R7510IaUYikOI1uD0hHD/J7n87oEXUE54jng3EvaEPfik6vjl2qdwddQzHx+kSsYQaY
PocCLisWoYZF9PEZzFzrgEZyZHVvwxByL0Q9G8xx4O+RIzDu+7Kz0aaZqgd8f8sjgn/D3Ry11j4y
8Jwo7Lg/0F/Clx61M69D3uxTNVj6m6Ar85NhxbmGDPr0fU4s/SB6e6uzsha08D00maVwni9BrFSG
Bk3PkL5ufR59ykK81lUrOdHzqDcOmJVrPVd6tl1ZBDHBki6C1ox6p+tpo01Zgu0xaBfQLV32WJZx
scMYJfcm+LkP1ydo9f3YHDTqcSjxGDJhfLFS0CbI4B7QphF22h2NXiDsNNhfNNBh/+DWBuRCzqlp
gjZfjKQhu+WrCiPVNcrOqmXe+m6vPyW2sZUZrL2TzG5phdKkAUNz+U6QLyp4uezJQ5uWZz3LEXDs
Nf+go+ezEd+rQ+GjSpuAuimXxMuh5oriGbg55swsQNtZVXq0GxKhKHSqjdx9JTzIXWmywnkQJD6L
fCebBDVHn55E3QTtGRPJ4CS0ot4DfoVrndBRRS9oq9e18n7Iw0H/RDRJnsmLmHTNJnDy0tU9a3Dc
QxmYKSgsMeJX724VWp+bKou8gzsmeyZhKHHUixdsUBVx/Ym2Ru/W+WmywFBG4EYOKkZND0pk1IcR
/vcxnafsMe0UfR+HebULHSlQ4OACASulOeFDRF3WDYAwIhDicWqLIz58zj0oQedtDaoZOLRRfC/1
NribsQY70ckJTlFT/n59Ya1lBgBiaJbRBKVpsERLaTgi/oBawDIqbiJIDbtSaYL7OsVvpPdLEmU8
vnZ2g0A0LvA4EIxqcm8iTbz3SxhC6hC3Hh5yxkOD+t1Oca3i0/VHXJlcIIUUlw0AXcj2LA5kxPzj
QS0I3q4IldswRDvThO5/k4SI3l4fSh54i7m9GGpxIFJL0ySRF9Q6LqQH05YWZaHqb2wxK8c+PWDa
zlK+Qobt5WpMBzzgWspYAB8QtgzspD81VYflJ+yzQ4SZFP6XefzOzY3yDAY321iha9+TeiztSir2
nHmL76l2E/3pCeWDsa4jPmoUI4bfflWGujld/5yrI5GhoxRFC4yr7OWLaq0BkkTCeMIiKN6jIzyc
6i6klm0Yw4+Z+/+nGPY/UP1Lk1Wt/6z29fgFiupLScznv/9D1Iva5i/4LYNVos/nWuTpf4t6yZ8g
6fWXhTr1mr9FvRREvVSYVC7zC/mUFobkMjZF14b//V/yh6SBeClT2ZJ7KLTvnxH2eu78/XstcZxR
wOUhBNKb6DK6yyo41aQ0jKrCf7JNB8mOMAY03fzBDW26QQv/xkjwxmtFgr+3E/he8h3d5g94GPS0
RlHfaTNrB3PE/oS3qB9G4zkqoFyqvo3oef9VmfU/nj/tT8XP/05NVon//s9Bhvjq91zKyb0MNPmf
/CW9qqGvivANk0gOTFFB5kN/Sa/a+i8St8iRQZ1OR1KKrOIv+TjH+AV5LtkKcBAZsSBW/R1nyMcB
E9c4cOBvgz76KfPvy52Uw55Ot4TLkasRzJq12K8Lq51o38bDQzV2FZzOzhkTlH0xkKeCpDeBwYmK
5zzSJzjhDY5/HjDPqz75Tp+VG+WP58vSv+NdPosNrI6+Nikxy2sJfeEEjxuZwT5whbH0GLFkNWxv
MWMYlI9tZpfWAzIEDdn5gHpjl56CCYulX3FodNDPdyLAIm2WFGfFcXEld/vIcN42Sh7N5xfT+/Tj
gV7KpL76ZAjhQp3nOKVPIDX+LvfkflRtfxRG+qDoaooNlNvBz8Iv0Bh+pYsbTV6mUVM9DTV+zLte
s8IaChed/F9//jGo2TBz7Eh8sMXMGVNVoGSUpg9ZgKvDH7XR9+FRN7I42RmICdjHDrqaheFzHpTu
Xaz2aXsbtGPh/Fj36EMG34uVz7HoF0odKQSFHF3Kd1AEfUVl9eM2pqMyuLcZgkKhdmsVbdLurLbL
XPWujIJZ/9BGyYBMTTUpUMryMCnPsc6VdvRzddpIDdYehxQdvAGND/rMLsvt4qLjisAfYsO+LTPd
zt92gRFO6N1L91c8cd0mN4/BzHVdNjwQyBs90ZtKQ2c/wajlbYHU17RRO5IB8TKuaaQxS2zX0p2P
quIyWzGmaBh9wz53iAoUk1cEVR2c4jYQqBY3Af5sI1qk6dToeGKLLP5TtLWC8vz1eNFlVnLxGFTf
UTsB0kXazTm1CJjWUOYaDDn088kNc/93uzaaSOqsNK6osCZRohIDKtQvkujR7mJkAfah6ZahiWK6
XaJNlnRDFf+pmqNQ9/lUxPG0HxSloKaNu2QIBFIf4QbeBa2tWF/CcXSaQw3hmpJ139pV8iXDS1y+
o6sUyRdarvzZdmXQOt71N12GAJQdGh+0S+kiUZV/RbVVRAwgORr8I+VEDRKgnYGaLc6GaBKeMmu0
XEn3c1D18mdpnxr5rqvaKrWPwMHcXNnrdS3F2K4/1iIMDE5p9n8dqA+HOnyYRWCWwogmSFL9MWtj
+JUKWkLlraLNQQrDObAex5DVuzODUHFOuMnlwdbKuEwmUdX+0e2C3U4RgB1sEQB4uA44SCErr1Ep
bB9GZ6ZEmaEN/83UBzV9wOShaZ9wTOT/xmit/RQGSYlzS56iYtgCcB/uA+685QnAZDphw6uO8+e5
STEGu/6l5GX6RaTSIOP+C1/IZAFz415W4G0cdKARTMiwlYrlHBGh15H8rsKmeZA2xO8hjfXjxiJ9
FTSwoWQHh3MHxhfaCfKhXhRIWqhxij2E3bErZtV5RAYgsj76MTW5N2bYDHi7aF0RvKd0Y1Y3dp37
6UNVC7PZtXrGhWcjWBYymWymFtupRKGBrUVldYnC8PV4SAYjbY6zpbpvnKLrtUOnRXiEQRfEZzAY
w/6tVc41YnlhpYF/jbu3WVw3NBUde/4MD9W3vrtKbD3o/4+589qtG0nb9RVxwByAjX3AlZQlS5bc
9glhd8tkMRdDscir/5+y9A/a8oyF3ke70bAgW1qLq+IX3jDatXUg46M66oaVByF46T3ccEia252X
i8n6Z3eTeXgKaTE1YNjL8CsJkv8+lg6eb0vSjcOxyuZYfagWXUYZDvXaOwWbntynbQ03fav6TXTf
FzV0GF5UcfD8+2X0Y0f9vI6M6rQRVzXVoeBtgwNQnW1J9jmdTSSzdOU5H+aFatKuzJXMm1TkEDAP
NbWs/qoWU5lfBv6QQynWmdanRlqZ/73GgHPp3juh3m5FBgh8rU3UR4Wc4+rNWVAk/ly6SdgfC5cm
Btpl1OJ2eS3LmUpG0Td7PA5X71RLiHkIeBez3E9BAL+nLv06+uj7Xabx48zX/qHu6iq4pb4XVLes
7GZ8J9n98SxvRtGkQog2ULWkivDmWSHV4+s1xfOxH6PmccIYqjhgFKcGKOVjX100joPVHtEqTnEY
KGHeF64Obpw9dMlPEVry077JvGaHHciCeM4YFMdocWbE5TMHRw5fbgj669Iaz6dsi74iByP0hUbr
436JbImniwCKkOaBCi8E7gh+l6peW+U1yVM+Dumgc/kQecuMY0Dv8w5R2/FbTult09ffLyizbN+M
REyVjP/4g01pTvi/HRE58cvQx8F41M62ig82TJAyradBBncekyfPxRaIq8i2msf/hzcGhwYp2iiR
viWkTqB+YdqCSpjapqKZHYzyBKs5L45208r5wkc+siZAd6bpnVr1m2DX7GRUjw3/Gx0k0lqzkP/2
kaMWjw8X1dsjzKpAPzRlEH1KEHF/3pp2Sj5Ha0TfA4cZlDQarmKUALIBksc//viEKxR6TZfyV5Wi
zqtz34qX6VgLGw9VOWtn3lmBgzNfHzj58gEvqHiPf1z+zwgeP07hBDwqPUpCScb+zZXpSN0vcdxP
R5A2c3iUKmuy7yN7Gkld7M2xRIidsTsAgBreu49MxfXNYiPBg+wDNN3+teLcYdneauypjlEwIz9N
11Cb/AdH8KGfUY6zrZLOqeviPZg7UVafRmUhEsVlmY2XnW0zOP98FiIKG4YBRMv4LaCoHDHfaYtl
5Bzo2uCqipP+uY6b5Eq6ltU/q0GHF1usqU79/n3fxk3AZRAWRnTZ0LFBgL+5mLe+tfsh4CYM/Bpb
oVW38ccBhYWPSy8tjPLoqta7IXepy+dzaJWH37/927SULUCxGnwswSStam6Sn7cAdEcxuFs/Hqt1
qpMZTTipDgo2Z7T3Sxp5gKps3HBKtwdDKuPAuu0A0lx2y7RhP8Y5dKswFqI3XMlhTJ11fFd94tdz
yQwPpFPgJ5Qk3z7hPMRzb2UFTyjocu6rKozXPzbtWOcJ3j7jH9ZSeWKPe+Z73J//NDak6qg0RAY3
/wuH2W9A76BhCP/fW+THOZ/whi3ZTNkudJoQrLbfQhdOJm9MoYJBF0PH7Cp0cveD3YQbmgOrAwru
KkBp4auLvkT8zuX1H6I6KvIgzylKQ6qh5fDz5PWF2jZ/yWCxiK36U3kFqtzB2uI/troNpiIicMvP
gom/91anPK/pgqid5zTbe9C/Xw9SDhIozshyOTzO21sUV2iF5G8zHPMkLCzWchOLIa071zpv3c6h
5bgExj8MPailv8jdDCFIH3De/Tur+U0WaFZzQPJh8lCzWt42shKEtFB7t+gEh90Gq6Gave1QKtii
KcKGKt5HY6a+dXJpotTCYetzWxEHHde6bq+RwtjKE2u+fVwaJ5rfO/LMZPx85CWRIReTJ3HrkCn9
PFlF18wSv2+ggKicoWai4vrKssHZSNs4JS9B84hxR/todfHa7wNrGtw0L4P25HRL8zwIifX7O8P1
y+EDPBAgA3VdWpmU4948kraBkmnFcMXL6AHjwETtMUtGnLrpgqPitunYP811KL7FS62v4UU2MJdg
5ePf2nSwGmo5MXyKw1nuOh0JMry2RNahwscVu7fGPs5Y3WTvPfcvtwcXJYqSZqZh8ZNO/TyUaGei
8G2hw+EvIUIC+6ihZ/I4Q5Ur4K6Oa3Q/ad3rvyYvb6uvw1LGxR3dEj18DipnslK3AQf+2mL476Wi
X5+KOBy0EWLnbEp6Zj8/lY+FqeWFjTjiwdlhxabHeibPtlwZi1s3q+PwYp5Hy+J2X4kLn+pui9T9
tsxZGOD33m3ldNS+33YPv5/mt3ZNPAn2WAbCx2UPuu1tiaYNi03R980OgdUOmMp6ZHRUPr0cnGyV
ItMQ+GeduxZQAFUEjuRrizoT1QO0UsIR1eWAvyrtnopGWdnQQHOlgzMYFMGE+dSy+BerT2oRpJmF
ZtGZn4yl/Rd6beCBcN6JtdW8c2n9ciOAw6DGwIVJ3whC15uBXjfgN2NuJwekLWJ9xBzT7i6tqc2G
QxUvg8BWNUNTE6nRrWvf0VsE+PLzPkbgDb0+zlt8T1h63N4/TzMyhNrjMClPay81jqK6GjcGK1ks
zRc0VfIO+LqVLEp/EZ7yI3VecR3gMLVuZXsbgvuYPi8/akalN1JzKny1sE6cuTBFMjq8nY53lq1z
uzyz+ynX84lOIS7cZyApm+1Jt7orv3tRb9Ufc7vbgs+l5D7OUqqk4QNO3RhO8AC2XOOd05CKZQ/N
prJs2qE21W5P3so7wDusap+pGbcyyZJDU3aDzeauJl4Wf96htKadAKTDjyxNZ8v+aNezrJOTPZcV
v76uAwoAoF4r89ZZANglRl1fZmO8x/bKLCaHvGqmZZnUZukUTUt9qi9iUxNDagz/WxR08nEUp7y0
EH1KqeC3ob5vVBQuet/DEFq/zA2GwJ+cLl+d9sIPKS5xiKuW7w/aDmXmnTJlWaXe5fD+aApxkvvY
+xXIcta7RrbI2uyR2KvGMg2qjJHbzyox/9ZX4RjeDIEozN+R3jnBWdw0ybidV/60gQqMGGxd31pN
GGIIj8N07tqnUk4IhJ/3oZ9lpcRgKkAciPkRZHaXi+Wyw+5sRxE937w+LbBcWgLHbdMRNbhSz0GA
8zV5t4ti2RyK7SlbKbVEIBMLxwrSsg1GdmcGopqPzDKql+7S1iM1xgAiONbHWeCSmh7zuXTy+cLp
Zo+FV1AVZei1V9qMuW35JQNbuHqbyfgH/Eh/MG2BHW35yA6vwr78nuRlyTz1r3u/WwomvRobFBL3
WQuCHYH8l++6FexJcIbISMOnD12ZdE8uer7BfTx69fakcBebbpIwy7+HtAbGR+Qyl/6rUK2tr3pH
41+SkkrOyK5IZyt8A21MCuZyrizzphCWuKZgxbbRV18G0vrgrMJUMIEhmtkaYO1U4HlaO3gMXQqv
R2zv1LKfkRyZn0LkjHnk+uVZC5/67deoy9oVk+GyIuT40LuLVSWnybKdEVPieet6JDdRHWdXTJ1t
zml/yikcpXGcy/AmSTaReOfugiGfRRQO9z65sP02meprt0syL81EMIxr2jR13UGFd8JOpCqLlvFO
BaUK24MQ9oSPag53X19JZU24IVP522S5l0lgqVM+BB6nQgEZPgl2GFNEwcdlbQYMTAdHARuZOk4g
XF2nSmNF7m6d92XrLPPIJXuJoFd34UaHtOzV0szIEnZ8xmMkRcfWghoZqHuI3DlnfBvIanvqkY5n
rJetLrcnHHvMj/mSxUOlBkif09/FjthYgjXgMP7SoT3fe0AOpiq0buoIG+L7rc/MFSJaGJhnZZZP
LLYogFIlTkGmzJdK6ZbhHPFrL7+/7DIPnDG/5JM8s2/dLSkVciLe4lhJSrGxr77OSLvynEEhVvYK
R4yZdOFDkuZY6wbWajmUXvmHY2WDPEs231dfFEefh3MdhgDJWelrkd23yjX+GhU33oIRB13oZ1tj
U8M6ynOzLxDO5+zMaSQg+iOqKVTurm+Uue2WPLbi3VxSQ/yQYDAlnnp3tquTIykaxykWTA7uHr7X
reUDJ6BK7p3V2/iXqPI2JI4Kwt3uKpPkQHL3Ok8oEtKOSflpm6O90YoL/+UDiwKrCoVCirMk1/M6
Sfp/td/Pf0aTzudPQ5ULRH0Db6ExCCG41XYayw6k5cFZ+rk/+Dlr6K9ucKR17QxDW7VH2obx8GEa
E8AvYa/Dwk4La0aZZpw367Ka5lwV+7guveZM5bTNbgbKrvSysqyaysNQWxYGf0EvsvzJzweXB87K
hkLt65bwsoCJeu1pMH4tDXqndXP9KLaow6RmA9nVVXt3Hcw+WqZ5Wy9lIie+ybrc9HzmPDJXZaxi
Z72cItjpXyF3mGWIZKoMzvNqDCCIYh/UJPeT9Ed+ldaLZk6p0pu+xrJkxlqvCSZoF7uspWQ8c7Bs
U0gpGQGfK29WQlyxYFvcTeAPOqnj1FRuRpZJHF9E8IDY0P5S0vWFoCLMGdePk8s153EXWda+BS5W
U0V9udgILgKtTkXvjbAdpmBwirsams/ybdtGc1+/xkq+k5nj+vUur+oyI8BsrcXso2JdPV6fvW86
RK/Xb2lALzzJy5WGp2fO1hwc34RLL4FXMIXmvlL4mvBr0RSaQ7yZO7Mn7M0xd3EphblU22U092cL
uJPpqqesNEPlR2brv956AKRwjtrR382E+7+9utAqzLkZhbh1Yx0Meyva2Yz6hnTPS5MIdsmPV56w
5oYD32mzHvJgNY2nNkbEzEKPxSaImZol56WCtmaedkNYsmUxKy7G/H61s60eHksrk1a4W+yqk0dc
saue09kfF3aljK2c09Z/iUvpjyMvSdFjSdp1P7IHY++izPi+u5wmOXBAaMvv+IWIlgF3iD0FNL1A
f4wmpnBerr4qasy6Ia4xW0+0fmjpg4LGYU6gl3eIKoDJyO6vFB3sQyNqc4EGCARWkGM93edkhiGg
solAIgjl9Fi5g9XXTwMoJYYhyYRll18KNzOjLrdo4LjczbrOuoY8HJ7B4NzMjRsPnI1qMsvc6xxz
LY8tvtj9sfPahh9ZVeUw6XaVmE9BRF0zkD1L2j/rbeVtzp0r62Yov2It5g3Obd4GFUPRCRXAb0jV
YvHqbQoOnNhP4OysfoxUW0Tm/QvQgdkXYYWjrJ9ewwJHVGL61o9rPD+uluexGTFImkyhuiYl3fnN
ZI5hUUTCPHTvm5jQMwiJCcUp36OHikQq176Y4VoNZ9MaVkzHa+wh3AE/sJ10fPMhmyIhIn5YBhmq
+yHGO8W7UEnTZpC2avOCqMDPfJxgnjs2EWgCSxNapbCTXZzEUw6MzvchBkEgZSIDuzXNSyE982iv
LxE1BLvd+dBPHY8WeCPUit1ajA1bBFO1jpdxOoHnnyFMy0FdY+di1nM7dmbqUIY3u+gVENIXTchj
eY1HHOAJ9ePtQEPwkhWlD9olgeza8jvkvQF0LhE+KgpmhZiPWdbDhD06AiOVe1nX+Sig89uispuD
5VlRfkPc34mnSFlD+0dSZLF8jhLebzc7re1PpyQa+/YPv69t+vqyRMnd2F43Q6/OHN0jDBE0dTA2
bBwiz31Jq6f6BARRQpSGPryBcSkkZc4uFeOYzHddtW3rJ9l2XoNu8FBs2Ca2Q+UShinJzHjXxQSx
aUyrJOhElW4dqjrzgQUdF/WjzleXL802NDLc4WtfzxqMbqajJJWzavRBappMSQp2uMY+papZUHe8
bkDpooCs0f4lpkJNmDAU7pbJlLGpIucKMaWu7O9jQDk2Wpp2rYLp1k8QVppPPaZdDoedyIMPjkPB
ajqrktG8P9SSWJcHaXXmO792ev8Mef2qsQ6N687NbT8qYcdnWiJMtl3E0Tq1Hv34rcC0exuHSmQ7
6W++dI70BrOVO7Itu/JMj53NsxWyBZkg0kRvDt2fxitaa0D1tDULZWF5mxMPNoK6z16i5tcjuxdu
AiyG2MaqOYnD0JzxtHMSZzlMcbmWX8exDwrs0jNkKJzDRDrUPJQNmsYFh3OdB5gCQlv9VLpVzMwu
CJyGUzonm4NpxeTUS5gGVmTXDeKofdDbuziC0Rl/ijeHdROKbBhdGuuOCK7dYDbhatMNJm3zXi65
UnPP1Du3XFc+gvfyI62d+zF02WazpnpPK9YkZSQgI0fGS24aDK15LUQ7QT0MbcDuLWHjbfouy7Q/
Hlm0CVc6C4VgcvuRnpRJ+eNeqPmdy7n3zF3vrZRFPHyDTabr+rm5vaHrqhkGxepmnT5S+M1KcfN6
XADCaLkR5r43pz6BXzY4etfRxYQ0MmI8MIl78sRMOWlY4UE97CpHmHxliJQ52tfRMjFmGTfmAo7i
nJ3KeQVbmEAxcLPpC5pWiA9BXKx+xKQZnA2ZvuIl7LAjzcICwBx48TJH3BmjsvmEyHkoxtRtewMW
KRurb9Wxmv1yqM5CpCDX+JSAKtMHZEdb+cGbPOky1zPDxqnBqgnsrHK5V51eGx7PyzXehqXmjFyD
8Me4vKQx1jjmjgSGH47tfhhjVezoEE2cbPaWsMp2W5Fs/JbXAeI6g8htTlFB3EqC9BI4T3lCyWaw
PAPIaVEE4QealyNvKuCfqdPr5Zr1lmBCqtiyapG2eUNFJe2yeGMN9y+Rj5gyc+Z5q21CBTfOzaE6
vYTredaYdLCjW2MSihXLYvr1nik1OFqbmy6excwFEY+OCbRsiaZ2d6iFlRSXS79mq/tltRK9bKeA
AdYI6fnk8Q+2LyekgFrETPJnpCCm7CFRq6zONlFY2bZTpaU8hNdZP42f+oX0111OicIZMKCMq/iZ
MoH9EXCp1F+KBair3hc503jyGyXgUqg8w4k7q5oFNcnN2055P3nbR+Zkk9Zp7JJAi4uV8qNEE6Lq
tupJ46Rhf3azxmkProL6ZFFcTpZ8xJRrHgfUspZq7u4xEt/CMhW1J+Iz6t6W4CLb1rU6TDCfvjpZ
rd1zq51k+a2c0P0usU+KTq2nE9leoIikwvNtUpZ6aOjIZbcqF2Zfjm1eMuhaEuB9zzZV5sk+HGP8
130gKyE5C2IdwdnacWJN+7HpbRTEuCb9TFyb1AwtdEdPbUuNjJEjeERgbjx69Bud+ioo5Lh9e824
XqNswgAT9bwUCV7yFcvLzIXrzwVZZZ70BPARQqlWiyjmDIAOXnAbsSjHl0Q95/N2+5f1r19iKFQO
zK7S60a5caF6xPIQgC+rry8pd5VtJtR8jXNftwQCAiaslnZjonDLm6T9mbJB/02qVUR0WHwz78fN
Q3QPjZNobnoXHlm2KA5tN2aF7YtJvYYjJrQWpTSnxVhtQ3k1USIrbzs3LuY+bSy7ay4itYVVuF9z
bY4MaromD7JIEHj7xO81m7/qGiRzUmoZpJK9rBxJCDo7SQU4MmOGOwTzerxl95WYnfw751LN0bX1
q5McKqmFFjuysqX+yJYKC2MPsw72ko4BSJHzzMcO6oYJ7JebvOpipAiF7W3Y9WFOjHI06Es9PuMZ
PY/PxBJzieAL3LsnLKZsluE4rFP5bSotNMbSKQLbU3FfhIM/7+bNNvmUWBeDe0KEoF2/YJ5nyl8a
S4rwuQRCIspTNjaKn/NX20yXnWtzfne9sh1W+Y/iUUQvvxuAToFwLNPK6s1wtFLbHKQDEQOxkRQB
3yic5cMb/I3MTaAdFy+j4+sZxo6LKU8Uo/KIcIQjnQpp4iBLytQJkIZp7iStSCYsfLmHZttreJz6
JZwfbM9kGzizmuMrcTZi0cBy2RTIPo2Nj13r6yVtik4Me4esHWVNB0D5U7i4czic1sAGukjRNO7d
qzbozOIT0u6Yb6wPFBPtjp4paMiwH0fejM4erBwdeWou92GgMxamfgUPUgSuE2oeDUZH+w4hpyRJ
3Tmp4MesLzWAxm6pmOCbTRKN1Dn7J2shXYa7xJlweI4npexPWy+ouAO07MObSPQuw4bUZL58zH1n
Vh9f71S77X8UTxeAnushi7J+/Zb5uXTmgweYywwasp2M9UJfhI9NyG2GKSu0xcls2exydP7ydex3
XIHm1hwcd524NT2fYvAustyGwbDF4IxTiuBlPbcHnSAMj9xpjwjkcvlaBqAZayINChAVh8PwWsuj
DkvkME2ROURek8VcZSMpRTOHzQasBNkXjV+qVJoFPKk1XE+R9FRMmLyuCHjvhjFYTHUoH6mInQmc
o5kXGCMh2tCURmNUNyt0tfjSot8Gq9DREpIma6homLoBAAcfIbdCE+A3omXeReeZb6yiDUgBRCRU
M8nd+lJRE5WKvCvGvetv6ol63/Mm6twm9nL0doOj/aLKnZfEi3Y//WjP/CNqwceu4f+3jvQ/udif
nrubr83z+Nsf+q8Uhf8f6S1Gf+e/Mw+un7X4s/s77QBSy795B3H4r8hFThEAjwtkA/TEv3kHkAf+
BW/Aj8Hm4bdI5fzfvAMPSoID3cBgnABbEPj8m3fg+P+Cyw0mEUSdAwQeIb7/+39+6v2Nb77/O4r+
TWMVXwcgNSHCwSFAT6OD/nOPiEaMI4CCy+tiISrcS7przm3ly8r90xqwJUtrC0ArJTA3sI5ZPRA+
/W2s7l7ayn9/gDd8eUMcA3kHWx7ZVmSmfrF3FouoC3o56qobJVmqq4YwefBzworzFafu/kKvYELu
smHQo5WWpYbJWjfehPVr7gymaBmOANvec9N5I/HKc9GzQ4AJcCBEo1+fy7W9YOJucq5caK3jPu4w
pkVDOV7Uriqxj0xJJ7gzRu2RY1SNTihZes0qwH9B9LvD4RdtH99HEuQi6MbZeae1+EYzkwYpSDCD
IYb8EAJkfttaRkvXd3sPyKSgMzPv7c6mOuL1Vnxnabvpv2uUn6dLpwJufVQuOOxU+1Ebf+PcmQds
nYLhPqncWF3mLio0xzpQibhbWiWCu3dm2PQZ/4YncLB9g5LOokWuxLjUspb/Dl5zOgJUS7vO5Wbr
Wp8rDjwj8hlTvMslMNRDETbtc9cV84cKDxWgK4scgzPp60m80xQ1b/XTo8AWNFwReGYsvF9II60o
Ml2HznLpZhGcfengjnu9LJsXpFs1l/1nQfWsyN+ZqzegE0AeYP2RykVIFjUcdPB+HoCWGnsI2mAC
D+YEaj9vg0ROJKxsm2RnC+THLRhKO7XQq9anDkAM0nZWSdTx+4l40w/mMZgHgP5wNoHxJW8JvyS4
dVHIvrmk7FVV627uO597WyZtoU+/f6vgl3EGrAfHAdVU2Nq/4B4aAEdqbBdJO7B0rQsuzHA+95tS
b6nsO9G9g6l/02cHkuibPUDjlIk1R+PPAywzKi657yKKWiKbt+9fhtApQu+yiYh1HoeWUOt8pRbv
n/3+k/7y1j46kRDf+ZBwb/jy81tbSNJ6CY2Ui9BySn2Kw4bcsOrd8LYTG+NqlUAxDzKfrX+m78E8
gv/DO803WGAn/AX0RfkT3K3X9hcjAZW9k1PDTn85jtC1ZyX9/oNiv/cGtATEDHwG4gxEzcbN4S2Q
exS9zrAVg+XbWWt3yK1x/U46uqozL0ccGJOUrGt3sD7gQiZleChr5V82dZQFh6yX660X4eOhKj85
X/u13kfSD4l4uvgyo3F1WNx22Q2QpdJ+mNRF7TfeJ5mEy5m0rfB+SUKx00PrHLx5utFBVjyYJibO
3HWSgaQ6IlMnKv/CtkC2W8+qrsfdSEj9PZmy4Vs/j+qYW059XnhbcMNy+NYA1jsFdjVdU6+Md31g
DzvydOcMud8mgOfgxpcDIJxTvCXxR0sH8a3okha0d4cbeA+zywYhfjXoTu4pr6OrUrYo1eaW2wLp
F48IfQ73ReRW6aqQhe/moLwIgQOc2qx5XPpq+6AWVx9CbIn3ihz6NCVjeJaPXfG1n6fv0QTjIEXx
Wu6SpdrSbLG2fUOD85Qk2t9RxFUk2gH93bbw+xsyTT91wKIWad87ZxPV43QJ7P4pcxaKQaGu4nSg
9f11qGb3lK1BdGyDrPuYg3s5bHbW7rmeHdBTdNhTw209rCAXrv2guhuRKv4QxBPtq3ByPsQQx+5V
Z6vvtCv1Li5RP7/AhSNOqzVY2g8eYgNpxJPA5cpXe9wFbUgBcQYE9yXIyEx2MCnkldutwYXup20X
FNl0CtYwOc1hT72x9S66IqQ+5UvqYp2E/1TwY+08TvIQgm6wLunbb1clHbWPWVwVn0vV1tme46G8
rajwPzhx5t3ChVJPje+g1F0oOjeUAC5l6IN2EjHmNiuSGUMqkRo50b0vDiRyU5cOFWyQPSWc8s9K
B5cuLgNjuEdFJC/pV1uyDJoHmVssrhsNAWu+6LL1TyplxjFqdDAuXEeqJrm+VIkf/UHDQ2BMhRvo
WQGaKk8nEU1nnT2ASLDrv1CycBChGZdT6ckqLcJa3cgIc7l+KY92VJF925KWq55yJjVoH1d/E/st
YYaUv0XH2hVkgPQ6j+UcYeziokQ6LOt27VNtokDlqAMYyKxJqeo+0GK5Kl1akWvU/RVScUqXPj93
+rV5oGL5CWVrausxwC74aEu6Otr+7Ij4hECJt5sQf7la8xnHJzHfoqywnID56oNXV1Slc60Owq1A
4FrZyqqDhEjdmgyMRGQzNdrk5LolmKCm7wC3reNDuGXNjcAn5Y4W7npV5p48DDBfL60+BHQ2RgqE
xbYMyK9NiMuibOkqlR+CqMmGNMKKTEGlLvSzR0k7QOepSugl6fraQaG9uoyLpa7/KKqstj4LhVEP
LxIvaLetSVQW131CNf0vJyud75KZgwTTesN9u1I43i+tnKabGFZk+CmhS5Y9QTRwcb0UmyjFhQpt
F4WuTimQce46hg9g/+y/hpimF+HgPGx3yo9zNNhEjIUUbVqnPr4EZq0Vzm2dhmTP/rkufJ5qXEvv
gDVLZQvsexZf7OJRDeJoGhsFMWZBVDfOdOmOSdm5xfky1hmSgWvDKyjPMtaDq6iuCycHkoMbwRxf
5a2NH/2oW1FdoNUOjAjzNN0NV1CVfHUTcRL7/kF22NUBeho4V57motLknRlCbNgMUszfeXWTjwef
cxTnpahb/Kugr4PqGiSN3O58Gljz3rWwCHveVvbHddNX/ld3IHC86Ndxe2wTlli+K8m1w5swzLmV
QHpkwR9aOozNGHN27EYLHuzm4jOfg60KqZql/QYvsWtS6m71lh09Z6IY3TQyR/O5gGJ1h1FLHH5s
wrirD46XLMm8Y3WqgJImZqopE5sBcpDc9O2zsVwDVovYd3fpwq8szm1UmfISXapYLPTgbWaoOESt
SIYBq4iwvQ6nxfWO7Si9e2BzzPeVtNvVD3cWnJKyuXZqvKjhJs3IrUc7uWjF2cUpT59j9RabyZ1b
2R7x30paHFc6NbL3FVrchzamJE0fq6p6oKoFNWuqAJUd/QU4Ly6aFBG7CG9HrabVOkTlqKJTkCNt
04kij8q9r/xqPmEdvcSp5RVxd4XdTpVfJDry/adEgyR8btqFabFiu1fjnjCv5LZc+EOfSD/LWB7y
bhLllYvJ/PxlWpYW1LPs7JrWyqqyzn/2G9vUIbwtCxDfhl9iUxB0vKH/QP3R3s45JP3xnjp67OBU
T9h+1hV9Lh77yQWdpsZ1Y6QKR3pAlYe15cjK5gagi4RmjpboiFSPH6ULSZXfYmJV0GQBb4a7NnAU
9OToBWW+7KZ9N66mmASOZC4/WjIpPkV56RwsgfJzHScS6+Gxkuf5UGfjbpaZT9Uu0F8CisePzqqS
i74t6N0LpwdB4oRPhOWfJGz1cz5ee1xacqA08WhVwde6BBu31Ec522uW9k033SWz/ioV/eUaS4JT
FpcxbuxNBkRhZZ25/Xge6sx6sIFsnTbkxKAy+8Mu9KOOt9T2B+y6yn2C/smtiBQ9PZGEe+CSAc1O
6aQDojCAT3G1O8hNdUdIjcmFEZk69Em+ASrTHCxxpyuMZeypvsd1rEYHnWYpLqM024FjlfVFEce1
l870dq+jAPXrc0BG9rkLcPLMWOmeeY4CtN7AuxXF8uQgGxClYZKPu6QNZWo3fnCp9LBe+KCNLl3I
YClzgn50y6oOJsa66LswhiDeB9/cvK9PHvIuaa3njS7c3J5PbSw/UDnUaQzE6HzYxHhox/LZ35rh
XuZBm46A0qktguJwdFfcdyUvh6Rz9BjUMzIYrR/3V4Pdtl66Fn10Wy4DHiqtFyCJAVxklwyTo3aB
NatHoHkDpXBq9Nx50AbWnUc1zD4M0+J8TzLQh+Xqe09glqF+1m1X78beknaa2KU4zmKcVEpuNcgD
fu7BU0XxMDhGSd7En/0BTOGNWtZyTGMOX7LOYCwJAcei2LdB3Lpp38YDwZA702zdCA/AzNZz/yC4
rC/yXLjfvLzLLitvcc9dXeOrpPBKPnk9aidpHLjrWTXlq7UfOjihaamG+ULnE+oE09Ddgc8hoOLT
x8CH6L+kfRhVH1tAIJqSvnI/CXDbjyIqNdL3Y3c/YbdyXpjEfu+vejy3pabUMAyjOGzg2KqdEIF/
tMO+Dw/ADSf69H6V/TWhkfMUOELGu3DuJzudqVqKlAJP8j/MnUlz3Fa6pv9KR+/hAHAwLnoD5MxM
MjmJpDYIipQwz8MBzq+/DyTfCttd5W7v7sZVIZkmiQQOvu8dq6BDB1wFrZfUQTFmw4H/sBcH7aSn
xaYfAOLn2R2M3diNpLeSlB00QvDemjKM6+RidukYWmMznpe0675OXpo/GgWKiMBvR/UiVlk+liHS
llz8/uLWQ9KI70YvWxni5swgfHjsT5639M8DC/89BzrtHgag711HOvFhGGknmmc8zrseliTdkpAL
BK/hFA/B/J1x55fLfImFE/eHzE+k5PoC8kKM57a2ZkAWN+YSa1sjUfM7Wl13O3ep8TiNvR+iVqlC
An/jXd/N9r6L4nrXR2X6lBMyguQHujLt7CnEPSteuLStvVkwH23MOiVND2rAwTmeECSY9NTZsjeR
jTfGm1a4AgKhK5Lp1mc+vLapLp+d1JUVx3Ekn2dRDSf60PJzPublpanKC8Vsw4dsh+jiEAx5B2k3
7PR5sQ+4SxGrCelCAaTxiZqYDIwpt/Du51l3VnrGLdabmC85LbRDQ3DznV0r7d1jUZnDQlPqg4fV
JNtKONVbkS7NO8iz3Fuj92lWDJj8OqM3bjUlLEpCY8lylfrZwUpZx8rO09oNLM731suckyZ5Lroq
NfZZX6j9Mhkd+1XVX8yh6LZYd7+NQ05E+owBFtvsZDw6bMGbqSyTAzt5s60W+7s9a8nG6Mub2B3j
XSsj/16PTP1pYAc46Uyxodn58hZU2wqVV5uUE6phS7yj+2r3UX+rZahNPW1I9rWV4463Gvdo66Qt
llZvb40y1TeFB1SuWe2ZkhuT6QeJYzvLHu0snLaXO8WplhHPSFsZb4jr9F0DMXdEi61jjC7ScPL6
QxQ5gmlsanyxEzYTleIH2nlpGRH1mH90wk0Qk2n+doJpZ9AZlkPlRMVmcUbWUWj9LbmoQ7ufDSE/
Fmk9N1aXn/LeiU92VserZOLBKYT7gx2rfpzYI29h5/V+C7uQV1vpafIhshiQN14/NncYxyv3spQ8
XXg0Yu8mKWc9TRGkevZIl9Rgi0CrF+eaVrb2ZLNeeXtvitLskFXEOQaoaaOvzD60pg6+gop0ygdd
6Obr0rX9vk4bVBxenLOUGUb+xZtpHKJyqdvkazSmnlMpo3K/ILjIfBvl1DzIZGaOaqPpWjWtPOFy
iDmzXeMmchZUUswJj5HuUdZQo+VJZ4ORzhbeS+t0XogGW7tLM/NLNhjmwUkWQEC9SBzI/+Iy4ujc
ed3g3rRotzbD1JQfHGVQ14k2v9QUmOYIIt3iqNZ8F2yA6BPQsWjbwpvm27lzlzPPNg2Yk+Wf5zZx
EOPl31iNMzoAXR+rQWveV6TqbGhyHA9zZTq7WI8ZyrhPEgCINj+WKAcxpRXpY+Y3063F+N8cJhQD
Ia7I8qvVas1r07btrYXpIzSasj0Uaau9A5xyiKui2nFHU13vUeG9A7JWEP4iMn500hpC5brFtrGs
mFZK29r2fpc6JJ50AtVX7vZseZyMW6vG/DakCV7tvH5Jhi6/mnnRPTiOyAlqh8JMtEWvEG3mFz9l
NtORVR6aZvpMrbwbwqntnRrpXopg1M2br8rNrADhPwtqxXub+w8905Zp+B1VT1eGKcW/QaYbVzy0
9QmlC8n7rdnfCKv1LvNkWrdgfeK+n0zy81TpmocpiW4Qdlt4qVThhmw1iUCSZ4j9kGpy3mLtGx6T
zKvuRpjad78YeABTpf9IADSY7CPWVYlscQNQFz1a+qDf1s5k0jvDTHiuLHPYdWkz6SGUunNqIt3F
/eHLPeqS46TT3Bij/iOWorfLoB8MZQWs6MP3Eax83SanTTVP9b6oLRUoK3O+9rluviuwGPyPI+cY
8z4XzOvdXcfIuuUCfC8s/6WJcyT0peU/WMpo0C9TFbpEZXEwJNEORpv3e9l22TG2KKOJ43legq43
lrNWmMh3mRDtF91sh/tVPQ0kYtv8CO4NK639rHXL/O70fbUDAS6t7Sw6xRblNm9lLJer1y72FGga
4gH0hDQAb4Abx2AZ8uJroQrZv5EPAtGpDH/aGVXOL1Z1tfXhl/H8nZcl/RB8sGfsbRnSTfxIgS0X
63G08PWgLdLrc0GqBicm7k4KJbxYbtJ6ytMbIKMoPkeOh54xBzn6psu4cQ+Cw27csHbZL3i15HOR
CwLpDZYXX6v8IDOcoT2T6RONw8vsGJNsYf+tyRRtGg6GNzQlqXxpT/oMo+EsL4uRGC/ZZJIv3Vgv
HW/ai97l5XewEkaOBs21dc0Ho53rCOUOHHgTYuDUstP0c4fpEpCBWyyQ7JLI9AprDwIzOIFD/jmv
Bpcx6aY1U/7WxN1ZXdrc65BKLRF/svRJBMkLEadanjDd7aYCpb7u36oRUp6Y5smanmJ/sC4Fhd/O
pZGd7nwdK2HmFyXlEm0jp/DcjYtNotojBV0F4qr1+KqF6jltTzpc7p995Iz2w2KKGWaqoiaIz4Qf
jB0hhbqmIfvn+szBHc0fWkIQPfQw5QDRM2XDvdgZEAE99sbYK7+nfj+oB1fhibA4UzD+hrhglm6v
kCglN56KVXZD0P3kXoU2mGSSigRbD9iAmfA/loEVhUk/9loOw7nU3fjoLemYHVa/522BmUNdVWZH
KS6NUgBpRorlcVxE7xLOZPaud0KYYc53puhZ/IkDFuYNoqU1k0wguCmJ1O5r4ImmxWkUerhMyqtU
WqPvatfqQUFyZuljOxZLeYNiGuhb9yWigpGTBm5jiuL5xY6zyrNCAytGvYWViKy9ZwzmsGc0BSyI
81k3jktKVEwIKzT4cWDZS3nSgRfGjeX6Vn6RP/1lWto1LEETE/qxMSpUk2rUMaAHYMzD8kMZXqcI
9I2V5/wg/RwlZbjWOTm3hpGslFldc+GF1vFPhILI4Gy9MNlLB0fB7DmR1afnAuVqdlMagu9duYy2
rxzGmXllFso6JmSjvTfrwnjPE3j/NijZ1jp2eNHNFDuwGvPkNBAy0TrL6M5CmMYwrcBuZ49RIHzN
+dH2mjE9/S7fLCZvlaigj11vFhvXokPEIKVXG2J9I7aRhobsIIkYMZ96I4qBh+fFawJXyexk9olr
7boo45AyukEJwrdUXe/aqDGrHWPykm2p+KvsQIsdVV2zLOP3TPo6B1hUJimvpyKNjdcocwf6SPpY
2glzHCxZ6HBrHHgFSv+sGHW17Up8WZdK9VYb8OJX5n1i9fQsyBT9bhIhrwDm8vwdKQrlsGtJReRn
Wlz/xujG2SPWdlqRszzmwyRxA8laNDAR7FLhyBJyLKuijeyNPAllS2N0wME3t6dqsvgqy51cj5kP
zu2EslB5JzvCZHVk4qEbBy/QyopaPz/WTuCveDSL0S/DFs9ee4w6W0dRkWuTOmt94UxBXTbDtFvG
0jO3vppkdSv7ti822OC0G24uzadwwKqPiF3d7sGij69593sDG8bikk8NkJ01J1ZNc7mBGBvxz3We
Ux3I+S71hwTRSbXhIKTC0cfOnd2ivrN9YAWjry6zVfkbtNJNtFMM+8ywle/4ZxajNg08PZ9LzIhY
B6mmMFPAXcvvXn4J03/p44BpBj/MZ8o9PqwsxxRtWFP7bUEbdI1LPqIDeseu//R9YeUMpTUf9xh3
JYJ5cohf3KLkeUNVxDJlqrj5FHzU72BEuTgM/lwvO2f2PRSVaR2JzcLBEG3XJ4wj2mOpPyCR4dYY
smL59uvhHDqDe9TTO7896BgUkxyxFdFNh2oyEIYnjgkwiK5U9SczK225KxgUnd3QgSRCCqFk2+ZZ
n91gD6iw3wkxVJsEeddychazi+8EHQXtTaZVBb6hOVstcX1SZ+yVQ2p4E73fkopZutvddJtx41I5
Pvj5GKIuzm6mxW/jo4tG7Ifb6zL5IWrbUCDPZuRkXDgLZIcaIILrIEXK8tXqRp751GxXz25XrurX
uC6g5kIl+OWupjlxcDRrS+HeVGW8lya2wk1PFbGnAkIB22JvD2690HK2QA+vlm6UvhnYTn7iNeDk
F5uCbERJts5tuoP+BVnX7IY60Sbzly8txUFnc8khxSEiOs7PX6qrOa+Yu7NOtnGY+65TnmyV6SQs
WOlqGR8ayru+pG5it3tfsz3NAChn0uacLiN5V5A0nd75c5rUOy/DSLQzhyEV+7mY4LMSe8YAHhZ9
rvE7NGT5lwG5fEVx6ktPczdS97KDQk5uH4ykGLIj64b/TByStdZzQu6t9c8Dzyte3WRTqr79pk8p
a/fQp4a9M4DEXrvWi+TGIkjbDH+9I35RpXOJLm9LmK/xaKdOHV+4SHZ9X1tLBGQBmTp8aZZkcG5/
nZhui9f4eeqQOJIHpKd2iMXRFArDq5iSvdaPfHA0WkL8Wgm2DU5gsv8PJqXN2dHkozw2U2Jl4TKK
of/EEhoNG1JFVmreKTqHXGxzfMZlTPSrXhX9W2O4Orkji6eIhHLrRppDmMyjw6TMh6wzs8UocA9U
wXNbGEvETKyRWNZccTkBnhTLMGt7vUpn/04D+cQgUsej97WgCqy4WHPufAAztMu51waLqh5ei9MT
E5GNlpXJV10jE0HxkxuPLY/vXE9HK9Oc6VxUsa4ekAjyl7DGzggMwp2UHiOtS6yPrHKW1SeDOH+4
EVgt2u+8T4qcF4qOtLUIwK+VdkukjtHsJUYp/UCm2goIa6NJJ8yGFTqaZZhMeE4/orKLMduRkVef
vc4u62Q9pgy10XSvVsmmnk0N44bhQyjImwrZaIOB0KslTpFSlNPWwc5nfu1K2t02EQE+PFSQAz4U
QeqjQwkMYHPm4c5Nqumx74qpuWeZWLBs4uX3zkTnSyvMMrMsD01UZm95R2oItyi2whXDnmE5KIhr
PeMW/Klst2x6gzjFkKaA7Rht1ZffZyRbHwVT1xJjYeqpK+HVhSrDHXiKy1Ldxno+fRrpwgmgOcYq
EqSUJWq+dlTOU4SqY3m+rJbw+dFriNjcpPHIfVZ5FR+anuFUOQJdNM1B07S4Cwt7zsdHpTPTHPSC
recwKVf7AtHUH6TUlya0iNXIztFkk5MYxs60zEh3tPi768J9vrOzatVrTJjZN4SPWfuhI9RlD5Rz
4rhDINtkZgaAs0zoFxtKM/6GCVsmr9Kf2+jdXiLujQh40/8BwTK3h2VIounYLVm6EUrLFRg2HRpM
RBUZThdS7w1vG01Orz8u4FlNEK8X9kBapTacK8wI1W2EFgNNM4r9/MWG5+egz/HI1IGRJIRs7miU
My3oQ4auzyRJnclDs18jJa0WcsLPRdazUfVGEnNdy6vAbczj6yp/2i/8yDINRpFn6h6NMq/VmpKK
/ltZjd2CsCqWKZodWKjxhhSipj50aOyMlWRJ1Vl1g2ne4uD3qkAjWnIhelSynkWB0uphecWS2aag
I5UtL2U7VNbDRM65dcDkxtncsqHnl8yXjjpNU1GhB2pwSLtzqOVLnx7TPqr9axa5lnvrKYK5oFqY
WBxAkYZMfEZ5Qjtu2BlG+isNMJEX19ZSfwsMXI799ndl8CjtDqywiMuo3YwD0EsHclo7cbEt0VRo
zZ3QpsHwLxpq0GSV6jPojlvFt6VW5u+1HX9RAa7ru43fwCX9AmMYipY/i1hsZurOmbp5P9WlIx4H
i8CrlyqzUADPiQ1p5xsw7ldV8Am9+oXP8PzzB/hH0tL/KAn95+rSf69S/R8oLbW50v9ZWQq6PLz/
r4f0g4C879WQDsvx8//87/Vrfg+19szf0Fah/nEM4ZIotNal/B5q7bm/EbqLsFRw3HsusqTfI60J
wuYLCLxGv0ONM0TEv6Sl9m+MpsKjmIToEGzx3j9Rlhqr6OoPWjvbQT5JMDMz5Kp7M+xVOfWHzDqt
ZEgsFj/fyRrxFm+IadjigO9OMGpzHQLe15s2KczbDlfrVtOcZANioxGbnNXf8q5v3v5w7f4/lKa2
a5A9ycvKskiiImz7L1ItReSTlU+eS7uzZzwlvSeOndP7m8Ro5LXCjr2fnNQ/16tKosUL/FJBit/D
lKqnv/9J0Nb+9dqQTg9hKxD3Io4kHvnP1wbzVtEnLdLHwQfCRXCEnx3I6lgtsYHqxP9MumJG7kSq
YuiR47if57pH2TC5W+K59LOyK+NqR20VLkqIVzPS7H3bzeVOAeUtKA12YzLgl0vJCbkMbjzvegaA
oFP6Q2sPHxEO0m1dTOOZ+cu7YGxNbiFe9RPR6QMYrSg5qLu0u/bjrD24SV3dmqVr3/hwSEGEaARh
vO+YP8RsOfsyH6MbBAIVaiGHErCxWEPXONh13iipVo57KawPtO4Ee9T5V34QcdDsZPmcKJgMEfWq
sOktEcZu/GAVxc1MA+SXAhMJa2A5v1ODmuzm5LYA2Q9bXXy4Wv7mZPqtTJpnSaTxjve8oB44vRDm
VLx6WcOrtjGS+5jOicCFhQFSM2wYxxgEDWxkK/uuv6iWZUzIaN7lid0/V7LCgOJX/RHQlSyLwhBH
ItUIt5itBZGV2eQgteIOi5n1gYoj3dokFzDuZR8MGnMTLJ6m30WjJu+lkWlcPxElKsBrhhYhjgP2
2aQIwNxMthS7Z3ZMnM56L2SbFidu3bNmJGl06HyDEA91dpz6AJqnh9r0BWnaq+Py8TUxutEy6Wkn
ccpv2tKdRJ/8QBr4tW6TYZsXqKB9DGWHeGA1mpq6I3AcUdkyetVmdooP31vpaQOEwq/lkYVvIeLA
Hi6VJYb9aKdNMC0W+TO2vGF8SZ7RseRE7Awa6Tk4ESfI2aQW37Be7HqG7SOxqeWG3FpUP8Isnlwf
ODtP2nNSJAw9zfKZlbGzbeSEYk5qVDlpUsdyn3w30AOxEr+SSGQEFAgOwNc5zqIcGjLK7Uc8MyPo
AAm/GsEiyvXKsJDunVC1WQSa57XQ+bq+zefmIRo7UwbwGaEgGOjaFAtT0+hF/g5m0LrGKIwOixr9
51XwePTXbhrV6Kis2j5KT1GqG3e1k8/XlDWzRMrhNoATvXOtkCWcq0FSJiJ10PstWDrjyWhiNtqM
GnkmcMUyuVnj39kPPbmBMY8LzDTLe6rr+b3WOnvNXu9BlVuay0BV4++Vbu5ENw5ilOSunhyZhWnp
YP4IsFObq8xv8WeU2kiKYYdx39zrtT2rA9EiS00G5cyPY0mmWgR1+R0c/2zH+SsK46OdlU962tjQ
JjEgbDRGbEIFJjAF+6VspfOvoqYXlgSlzBR+FzKndsgcYUy1tmP4rM13olOMdw68/NrZxIQEEfAK
iDv2rDBG3ve1tCLtu07a4D0Yh/6ksaFfRFRCZUeR235qNZ7H2szbnYZGBhHFwhCvNwnuYIneZJ7N
A7kzEaZXvT5GUZps3GJQeyGLEi3PnKQHNHzqZSl5sOSs989LiizQ86cDU608mDJ1fwCclvNGN8DE
4Unax6TqhzTsppJUo67BxqgaQ94S3JLsJ3pocoKummmT2tUCHV1XmBMF4oKFG60zO0lYCdrIh4o7
jDON2/VazjaR2zkCpUBNFC/uRlvLjtgEovwLHITjPWUEE3rgKDBVKvDwkDfflUfSRkCMjxHdppaV
7Xy/X/jWAypYwb2Jqxk5BXSv7ocljh/ni4sW/ClyK1b7yLrD8l1dPVt2BOnGGcBYbhmviwmM1dYW
qtiqGz/wIkC4G644ZoIqVbhLGiKMYdrXKJ8Eb6xMglbZcpuNvRF6emodReOyM1Uju1Hbz0CAfjSf
xgjuO5D1aDytARARjD/5IMzJGKACvZvna2zHX8UcIXbt2HM5J6ro3OZu8Ux2ZYQqMR1NEVYkz38s
rv2Ydr7jMop78xW/0nzllpmv7pD4Z8x6CVa8KgEA7vvGePIhyp8YY+er7xX2UUY9jvuJAwN9JdnT
MetR4nXyYOt++RgvZfFIssKV510eE67/ZbTGBQoq0rtLTJneNgU03SKtlpDrRYH8hbW3yCqIrXpM
93M3cYNPqoQ5m6aNaAXSo6xwvbOfiWMjBY1vgjzIJ8y04g2MTIwk3+Bye0wpkYfHWOJdXNNHvsbS
O1BvtUfzvOis5uImlvNCak87B86IlgGjXRlqcUEIQuXa/RNi7HjaUNwePfD/2j3FvvBsFTSBrJv8
HhGAFrgEsowrBuzcE3xHajP0w5qO0FbeNm4bdYdcx0VBZom94eCQ3pL3UzzAmGxNr8mf7bq044O9
1BwD0zw8lYt7nq1J7LgJ9RU4xzmnpnLrF0bE8zJJBCqaHMenhQX4SvWyuq+mWuD6FfoerEOdS6PR
vvRNWSBu1Pekbg88wZF9MqSSWyDa9q2A9tgsUS3ezKGWIV5c/1BHRCrGeVI99V3WvsWt7lySUm+u
i4eeNdM6f+fE1rjnWAb/MXjuYs9zdguvjTQgBJ5cI4ufHcnpeKmijE5dhGqvmIDyB/gnwARddttY
ddGNyr3hEQUmvVnOqKMpbjAnHRNSxZbtmI0y9BO3bwNaIJo3v59JJpPtk15lpHtZ2GbbNQ2Ch8Ej
29rkVadldQJTwZC6AeNvd1AzxWGRSfzsGNWk+FdN514gIYf/hsh4ydRsJKFTlPbJBo7dTET3hXAw
Ne9+Z/A6nM5Aa7xQk+5k90Rkb0Qv+s+BQKcN+U3b1u3ynQXfdu2U5e1kY/fwm6K6J1eiueima34m
Oejw5uczaKqCmyWpHLIPLDRVLOuKGKtUv8kiXJ0e0uqDWbSknbQGkqFkKk6AJ83bzwMiTtPxnJE6
+wZ36G2KwY9uGwPshQlO50mL8io9LoaWWCF3Vr2NdCLqkCiRdHpSUozWRa8L86kbSjzdU2o+FWOP
KATIp6Fw2M88MTxGbTF8phOcX+hgN9jz4cxXBbOSPifN4vRMIvAQB9IvedZETOBl6XXc8BiTEYGC
ayU7pzLn68/XMnRzUeLCbf0frNuQabXXf1a97o8UUcaW8ZRnOtfWoNsNN33XGfj8XWNatUYDIlfa
D7J5V8bxcu16fOhIsOSrb9peqOOgv5KTUvoBCXb+2RZD8yaAni+Rb+AAsnAZXX/+IZMGN2RmC/7p
RI0QPC2yeUswSk0b1PseKt3M5hcAieR8wwdPxfTcOB8JqZM/oObR9RYVX2Y5Jc2nELPxVs7GfMW9
0Lx5+dK84njl/kSFrIyNMTj8lTM1bwTW6deJyX/fUEBPLE7hteEwtr4R9GTCaY8lGPZNV08KVa7O
wYRllj/1rDG++jQN/Lr8pLf5d5bd/lpV/tFi/u+36T9t5f9xd/8fuHObNtvWf166H9/L+k/79s9/
/79bpNy1RsqleIwoDOJx16X394XboEaKrggsm5ihLejkf23cmiF+I/VYJwqevG6HMZN1sK9/tZVh
5ySFleUd7IWmMp3G1r/YN//Ozmn9xaLDOo/CjLA9+E+wNX8tTfvj0h23o1aWBK48sQ8xgDA4UFTp
EljwSVxask2oL4D2Q4cdZkyRdegZiudnQb/vHqtJb+UurZs1mcX1+20sZYnok+7bq2UnZAdVusCm
zyRoupvMXEgRUtrXbuox11emrL/h/yd5jhCfXm4jJbQH8AeMMTzrUxmY4HDNFo1P8lk6jWcHEvyN
wO6kUx5lLEXDCG6Vu3aQkITSnGZksWnbam9aYvt3KdpJwm4GEEsgRtch/zsnpnmZ1f/DrviX1Xxl
AvDBYlLhc2Q//xll/QfYouOTTVVbMBxB1Yc96k8mNmva/OGe+jdgxF+MiD+/i0GnrEukOneRWMGT
P3yXoit4wpvUeMIqh3w2oQ5mFv24igqTrZhKbff33+/f3Bj8Kg6/mCXQLGFt/fM3HKllVaKzlydH
bygHqurpbRaeJnaI8BBvNGPesbsYmb9vYwb8IyGPEnGNaFq8BbW1FaTJZMzSFat8hdaGTAkSEGw/
r91wcOVQBvFSW49W6nHDmY21PI/uYlMuRWhXvU0ROjIes0xt6aNymGPXpuSNUsbCxjhK1hG0sNRu
WqWV3fVG77cbSzSLSR95dKv5ajQ2jtU0q2+zfXBwcX5N4sLNCbwYBWmjTvfDKvOsDRn2XbKdJ8Tn
wd9fwf/rE3MAbHhlWIZp4b9en+E/fmJy7o1hnJ35aYgrsk3qm1jj2kCCHbQ8Sn99XP/o2P2PZ+qf
Tt675nv1OFB+N1zem79a7v8Hnr7+3x6++/F9+F6+F386gNcv+W/A0wO8BKREzkXJK0pGPoXfz1/f
/M00OUDx2dvEWgPz/esANtzfPIOjFf+xid3eW5P5fz9/OZqxpuGwxwxs8YDg3/wHxy/FMdwFfwA9
Ke11qQd1XH42ywJS/wvGmNP3s0qL871Ffsq2YugKanvIN+x8V4ifcjsYdom5J/7hZUb1hBpJ2w2T
dj9H7oEmr25jJlQcWHMVB9VoLsfIzuMjh7N0A+Rq2yhP9piUBCLOWFJxb4hvMJmESfBsBOMiv9YZ
4Wjk/xObYo9nL7XSNZPLDi2h3+fe9AqlTdBPJN/BPIl8zSdcHrM3bdtlQdMt2x+Q4QVKaycJiLBA
sNjk+6lZu540e0dJMghTjyNt23l9HVCBaiLwEBTGBMYK+VQ9st5B6k+xkRmBSF2BF8XzXga/1YcN
9SFVuidDgLXLNfKPZWiG80I26Y6/ph9pmpf7JiOHNBB9VhyiVGC7R46HnSOiVWJMKURrjNuZa3nx
JFI6K21OU8uKKzySAwjgYpptkxjJdNPfjHAuLubItt4nHHxf22gUmw7Y6IIz6bbJjGc9MrKADEVn
ryot/kFMKaKVxvdv6xhGalxQBjPrmsxu+P8NKumCvMwbdG6VdpB525BMIl/jEklG36kdJ5f9vJTL
s439+tBKPb5UyVgeexTY73VXFajDF1jDFBjmayGHOqwMZYKc5VN/sufiTZfO8mm7bX9OrcI59jBH
r3Wr9d/Mun3X1VJZQd5YyRAgMbf1wOwI+skRbs1cTV8qEEbKizIk7kdpa/4dYnpSze26PREwrAVY
7NunwdTSsHHIUUhZ7vvGLF6VFZVHL6c7aIKsv8GN6HzGNFmgL3TyTxgnEJWhnUaUPU4ltAtSfVa4
YTYhHIn7LVmyBso+bDvJT4pAYZvXRTR1YNdFQUOOjhFhjtvqQLRR1LxE3moZHBezeuD8BsUy5wHw
TpJ7WgM9n1Vsi/NYjQ9sBchI6VLEbOQCIqmEWb7zXhxZ3PreHBAGuUC3FS/mQH4RGXVfevoANqJb
HtndrUew0PzGrZOqCdBtUtwy9gt+FN5sy/LS0MrQvk50V1/sVniHoYOasDGYvsyaTHepkbof3pxl
zYZ9TD06dLmcIMnjTRw7y4seUb4yy3J4zORQncvSjp4IZCLjVHMrcmdwCt+YHSToiIUfyK41H/K6
K+7mPi1fqbcQ34qx1uknUvj/0nHJ6jtzkRr3QynSHXkz2gss3Hwdya1ltURQyrOfTZIs7lLL9oDC
9YHd8R5y4IceIZJdZL0GEfrYfLyx2Cg83BuVivGUAgIFSVLeFVH0muvzRptc/aDJu7bGoAOZmx+d
zkkPLUVCZJrNIUEY1Q4DyK7MLJDmqkApjco4qIThh7z65ycEPKS3ZmHvdua2KuPdmMXaQ5TGt2bW
f0a6GL4PSdfgvfFRhgQQqZE23Vjwwdpz3jtekp67X/7ZhoJDe2HGJNd92fYQNylIgR2ZPqFXshm/
MMvcKJT4H6LL80/oA+fVrivnCoVtnVY71dANV6U0MNl4IPaYhQpoWBUHnGroAlQHVCxgx+6z1P4Y
BiCubPad0IyafbU6govVGxytLmEUouK20h6ctl+cMCIpaWNxPl5G9Ki4irLs7P+0GWMlv0M7OV2i
tIwvIzRLuzVFFe2STlsVTatBuWekwoRxniXhvpF7441dHcxz9c1cQJ91Hx9TX1F02IxYaGb0GVH3
OMeFsel9/d5W801EPNlGoicLBVnYYZ/N807LsRzV7Vs7J2G6KiPiphhuING9Kz64dDsmzXTnZyWZ
QaXIvoDAjYAjetUzPrXgJEa2xnINnb1DppEHtT67cxC5brk3jLpOtxGhBapTH4Vt3c9ND+agCzkd
GzLKNmRmiB+Ta+OQHiEexmm5X8/MEHHiRSHCO9jKuOHzgoJxQHVTpC2B3bYgwnNSPzlgwW7qGHde
oVUHwqHnTxPV+U72QOw+WfknQj4ee8tfQheE+0ngo4BCkkPY6La+WTpXbhtEX4eScsst928TGul/
cXcmy3FjaZZ+lbTeIwy4mBe9cTh8IH3gKIrcwEiJwjxdzHj6+sDI7CSpiFBFl5VZdeciwywzJDrh
wMU/nPMdoeFVbdXbTCrlTd9ADIjH+quqONklwDrbt8PwO+fUZqzhFtdQdF7KUSZIv90cNGpUz7fs
1b+YIR5+2DcbqoPFcZc9hCBtV6VhYkm12skbyTy5CgX4rmYcWy9jPC9lcCD/bXpq5xx3Rhg6ZFRk
6saah21uZwXSl3aL5T7zo9wdzi3JalKk9+gcw22NRWAl63rcOKTsbRrelXd2G97je8RKk0AEwwNw
2w/zV+SH6W3fJDWDqQFtDybsndE3EcklXbTpFrc+NQgUOSP0dJlsQfiUJ9IXTg2aH19byAVuUrkr
cCLTvhXFdBkhrtyhmpEeoy4wZoHDLzosey2mEYv+fdUskic+ogpaTLl2VNoe5J/kEibBOQ20E/YE
2y87MArALJly2b28JDx2ZGLKwSRnTqo2De66ccaNbnyd59wDSavU9Q3qKCQjUHqEmRgXiLKMPlrp
EXCWlZi0iqbURuD/RcnCdKvoTg8DKI2cdqGRFufJLc+FJjaCEiPNii8c3ebKsJBctIgj/DFWCr+V
UbIxArFrUYY+oCwyEZVEu9F1j8LGqlgkAzLj6aiXeDX1MOINaB1LAPQWLpJChmtmS6tIiTGVFnJV
xk5BWwylfChWYfzAa/V5cZ8ngPVWLoK9FYESVw5iKAkngVoLM5Hanpo5qDgZI1Y7076IYh/k/Qo/
97euCqNj2LvjLRaqK0rRm7jXok2ESIvOoVTXoknxx+q87ax1hgMU2RNIPN0J0m91GWm3FSmldrbU
aVjMF2SgeW8OVbRm/YvOruzcW8RKXMvBfTXdrjh2CIBW/Wh8w3ySbwi7kdeK7HpeIkFbnas0OZAj
rLKy6QwIFBF00ylO/A4PAzuuDk5Vu4LFE89HSZpXt26dsUxPBkth85h2DO4S0KwESe4VF43oiqXl
pOyNKUr6BziTsfttmrDw/jO19W81RP+VOdSHnunPCGX/A9ulRZ3x57OqEwj16FUW/zg+y/i5eP7H
vlki0JsPchH+ht+7J82wmDUZEBMcJuyoQmiDfm+ekLX+xv9kaaicHEJO3yWgC/U3NBzIRVRNXYA+
73sn4zcaKgFVCPGJQSyl8Xd6p48gHYe/n8kYsW6MvJF600p87K81JS3KMTDHq1SR+hpe+JOdMuxM
CtVmhVTMHj7Y3Ht3tf5gCrP07P/u1pafSUAOgGNaRs20qCk//syqcexCL7Thau67HnVkMWPUzvP9
X/+UT+lnbz+GoQs6mGWshDr30+hAq5JsyIXWX8HkLw5Rku9mcPbrbDboWhSOlagR4ZGIo/1YOLcW
SRi/Yvf8dHEZXKAFREega/DC9E8EqtLpuwnVJ+dW2fY7dF3usn+gHHD7wbMweVwQgSXWQcTqOK97
sVdSpms4ibJdqhGYZFoSUHKELFBrtfAyxDz2olt99Isr9RaR9+ELEQwuGZDatsEX4qjomd4PWaDo
YNfSDEwJOi9moFmMmIpQoefNTQTHc89aAbMBEuj6FCtjhBO3eqS4RHpnzN9hcUffFqnnKVFlfZGD
OD1GATuqTNiEdsLX3Vahk2wcMhN3htpd0XENXzW9cfBruxNfA77ztFWLJ2jHt3/3JuDW5vKLxTEI
Ec369BUgmFSmXjeyK2Zm1K8FsGh7ySnFcIU1X2aq1xlyONGODX5UTOoGR+S4/usP8VHnx40oyJ2z
dENjRiGAZX16xsrGGtAZs/4binahvpsPSSgK+NuYqSf7jDlU83RLRr+6/Zbf7cPXCtqP08PFZwxm
EB7ix6+1Vd2GoBmW64PNmAFD00MWdaMXJaayDpLG3UFfvwVOQjtOssaaPlxZ/fVvLpZH+eNHAKLI
L86chyfe+SxxLDSXOsAq3LOdlM3WDhVjXZOEcBMW8eA7gZ1ttQnsIMNHmjHwE8y9YxlstE7M65It
PD7/Oto4fTZdp9LZRXG+FQVQ4azVvgKQ91C7S5Srv+sieRuFr+V/5oBiZ8CBrArD4jtDSPfxwqWt
UQ2jItyzjF37Fr5S77dTHfh/fXG05fp/uDj87ajQliPcJEVyURi+f+wocTEiM6rHmZvvSXVRUDdw
kzp5s+pSM0HRKsdn0hVe4s7m2LJIE+oc+xeH8dtd8OlT8KPZhfD9YD/+nJampBK5dzmLc6EH6gkB
y9HWs+Br37rOVRvgoV7VegqPkeaUZaXav5hmzYK4A6LAjVOn5aNpHqMGhZY3yyFU1iLo7ZM55E+q
KCKxi1r26XVhyKe5k/rrL67hT0csux0Uv64A5ckTbi/z43cTfahglilTVz1HOVozJQ4fGyiufgKj
ZfIkaJJw1XduckzqBnBHbNgBbWEf7IEdqfrGiPCzU0VpT+ZgNUdHtYN21esTQ6RAnX/1PH6cZXMO
WEJHC6miz9RtEhU/vfcEhIS8Kfr2rKOOvxGUfBhbA7thtaNt0KorIAUKmwazGu/zsmrQAUFxXMW9
w0lbJ32DKKwgFaXKk/asMI/aREVBSNDbJf1bNd//n0NwBs3v7q71Myrf3/W9Czj3f/+vXVl87+Tz
hzLu7Y/8awqu/wb3jzrOZJ3zcQruuL9RZ/AFazRCvELFv9eQTMFZXS7xq5R7gBKXU+BfU3DxG48c
RzT5rC6FPLPzvzEF1z7eXguWFGkxTzFFh85dr3561VEKdTBdLWszTsPkw53EulmYl62aXOtKAyLB
GtdkSaorlurguB/QaZBZHOZi349IhTA0rmeGYZtci2/eXcc/OE8/FRh8NO54YLMM+w0CGRGhfXxK
iVfAsGPQjc+DFjwuiTNILPM0LDw2/tj4hiYciQlr8r1d4r89oHco0pVF+N5eDZTpdgai4dd619wp
Ud+gEy0bA5ehxkgOmcyVaFvtMNDxxVdJObcL5hwDDyFbuXiJEa22664MglcUvq702XyiaQjorg+K
Ychf1FJvNMZ/H6dvv6plEdGK41RlZ/V5FUHoi55H4ch0CgXCHblV7UBgFRMkkr/snRV38W2sKfPe
UVJlK5UufszNSukxbEaMf/PCjmEfieQMukvboqd0vnPwaQzbql+9frgn371+3j4pGakad+fbPxYV
+/ujM2J636tuHG2TgdSOJCffnnrMlxG3BcXscO7Rod2PEfa4WfbGeXYrZ5+Q5bVOS9h0XtCJkdT6
Mr60yDLa/PUt86l659MZVOwqxQvn5QJdXj79u4PdKlHOMg0myK9q2tuyrcc1lavjDVqW7/I47b+o
U3pGrBpcNFhQDmYzaL/gmzrip0eKnaMrkH26fA42Vp8eKTzSrmHJUN/YjaVkxwJREYam3Kn8xEi/
hqw91xPRNt7iR8a+R4mMxDLF9XzPuy5ep4AzL9N6FgxaB/WgLEmQ9TB4eo81ugn78oZ9SmWu4Hru
LMhYlN6muNJjc9iOhsbOIHmaGql5+OaTL6U5ZYtcNf3STJJ+we632YDPRyrDHYqt6khqccrLjHJ9
ZWldfBfp5DWurFD0BQ4T+zkxQw2xfyqyTaAIEyJk3xdrK+iie/KRsq0q1QOKhNlZoRyeN25haAX5
LGG/L6WbKmyaW9VLGtN56Ei2QoIdtDofw2TZhVXM3bgQolwtubPtdFwzkBUa7H/j20Ao8JOjpfUu
rjGoss+1GPSFKlkA82jzLNfZ4A+ZyWarikgyJmpE82otNb044/oOrQxWdpUg0SGYM/6CkGpifgyg
dB7z+slFzn1S8ozleuVM21Z0gU8EYbzHTFnuINI0z4HTeAmI94ODbWhTwwW9IH2pXDJnEtaEmdzn
TXkaizRn4libqI/7ZFtamcU6JMnXVa9UIGIQtkZkjB5sQ0SvbgtzVDh1v9eU6ha6WrbOJWs+ocuN
YwfDVqXx+2pnZeXnpeWecfDIdTz0MRvCxnWf2iF4RF55NU8qqou+M/W7Eli/h9LzLgbRka0jaJl3
yaA4P8KsSqLLUXFJm0KZj/xZ01a2QJDYK3OORC3l2mOQGk+hiBpUhFLkt9aE+nYqNGtLagSazLG9
nQBBblK7Rs8Fupbe0shaoq26O/o4d80sfOq8CaLLKstLxXdjvsRRlNEGoZu2Z/kSv2rNZHpY3zK/
HBwEVCXa3XJ4zKBTvCpRMzCUbCJkXeXTGGmFZ5F3iAhbHXwrsYIts4dvytT6dTC6aLYGeQ6m9oWx
KfwRF5SnY+uKV6JLLEmt8k3kJ34G78InFLcB9YoAohnFZT8r11DsrrPAbK5SpreGhHGcpXDceBqD
jdEF7fc0M69MLZgpr6JTTsLlJspi51WZ7W+Yu6ANDWGx0gJSQhPYbV7nxnxjkKc8Aa6PHIQAniu5
HpcUijiV5dScOGtUlzF8JB6HGcpeqaXWRgvKfhfPWdwCZJHaOjJCwGzQBXylcl95VTerxgxbj3ty
OFdTOm/SJG7vpky6uJlr46rWTQBNs4ZHLevX1eLpBKk56QezBtNBDx6rPm+N8SkvRvdFz2tjj8Da
+oq4z3iqCt0ArmnEhyBvVN3rMvJqVnHoRjuzmW9K4c4n1NL5FvKEdXbq4hsO4YewIZSU8848oAwO
d8I2g40CkfqL1OfmFl7bxRxk80WZ58F1SuL5geA+3Stda6fNfewRW2jB8dBEQuxWwo7KTJwYRBkU
8R9QoOMnkkFxYQSZYP2FFm/nIsbZLIEJnj4l+6kcsMnD0di2UncxkCdj9dAV6IKTfOBxy4wL6BXd
D9WchxNzY+mbsyxmvwyyKVmFVppckfumeKgBvibVdJDBYO+jhmPM0cnoYhJTX4A17/0cL+XlkvWE
VTC0QIkxcvKARxaXpBdBOzLix8ZNvFQq0Y1SOXCFwjDbsY3oolU+FBeaXRtr2xncu6GYTcSglXZD
tlS5VkUDncKKKKFUtNqYZseINHZc3WHU6RvM7w+0JCTaa0rfVOu87+ZrQA/5qg17YuaMQpNkyONR
KO1WXiDsitcIFArYbFASaHPgVCFoptFqs+s6boBp2nm0z7U6+Tok8I3VtFB/LKGhR5YOLylR15c2
2UhkIyrmHbk82boIXbHXBtJ7rfq2y1yQo273dX6rqKIQGmME3fMYTkmxT0lpxTFT2cfaRgldyD44
J1Z+nc/tl8Qo2bJo1i2vqehC10dMFNAj9iSXbFQIoheWHA6J1ZzRG+k+S41TxfJxpTSl6aWg6fZ2
BctmNGpthzfUviQF74K16XXRZdAFnKFaldbQjux2WuW6N1NAxtYUeDr5N0hx42gTJMFLMQX2OsIx
wnjMynbhFKIQ6KsHWYfls1bX1X0sksxHaFyCl+yBZ3WGuY1tAYAwM5LLwjJGTzcifUcAYcgDagh/
dBmgGVFtXxutE60jVGebPMOnIN507I40zqTNIvGtDe5v3nz9Tin69LKk4rsn7veWpGr7O17ro2zj
ezKWR9gawVXd95WPDzf5MRk5mmr0qEfMqngrRrNgqRMMdKJjbL4SGZP9wEk+nOq+DteyapHxgdRb
9UT8XY3wrxo/hUkE+qFWUWXYSsXYv+kDgLFJCC7A03RHdLDDxt459Kwi5EbpigZuNnHKCtjTEP5H
3U+q4aeEX2vbFikZu5augTF2SyySRKwRB7jgtzMM5jW4ZLCLZtfKcJUho8i25Mjk3wpeTtmx7pMB
mBJhh8SrOCBHvuc6eB2cHTWbK5UbqNwVbiUh7Yx5m96yRs0P5Fh1nE8uMoCeQJaWVEO9tHYh7ABm
GJpQw72qjrW1EQOAo+uOlSrC8JidpFfZDftnJEVH4iHDH7iO3RiFeTTcipL66sRt3tHAyGrbjEx1
TRTnJ5I8uR4CqTtYVXwW8KvDpD+A/QTCN4upeTC0TLvvANZsDazFJxCTHLoTYzA7zt1naOT6Ttql
7heJAw8s6ufG5oGtotRHzwNBuldDBCApdFe9iwy/m6dMsFEmx8mTuj2ye8zHiuScfkTsAqS59AlN
DCV5iTZ6obZtk3sbQohylRvwVEj1Dq862EGbfgITzimjXuLa1I9Q/bUDcd7BI9m3tCotSLNq3dt9
OYHSjDmbXJk0x3CsjAziQxVcKJC8LlL2bSpCvabYV4U13AJiqy9E1zFBFiobqCgG+kbE0/TCFaBO
64oAGhWMp5sSIvVFFPfUZnM+UD2N2iaYi/6lakR8QSwwuEEZxDG8jUB/KFkDPlFr6z7/yvyi6PZM
ulAImapUSvsVe0Vke3bcGLd2PtzKRRnSlcWXvJakI7nxQ8x18wJkJJZITlBYH5pFXzJDjFhRikae
uqhPoIXd9HWvH8piQpmyaFS6GCR5W6gpwhWrLm4CTlkoe2J2kLYMWlmAI+gDSGFwW0m2RQYDZB0k
RVsCf88jFJS+YXd9fqiyuV2ZAVGmOy3tNIUxdduI63h2cXrPxA1/H1yjY08bWt/RS5CjwAR/zSI0
38tFtRMh3ykXHc8427EXm1Z1p5QWsp4srC+q3uV8R3l6VvoENVAr0QVNFRKh5E0upC3KIetNRJS8
CYrYDCAuEqJ4HoaheXHwLn2NFg2SYaNGalI5fc+S5HFclErlm2gpKiu8nY2Mnqy4pAGeiYFmFt+K
5yTI8j2ilfDY4vrdxUF/H9bSvNcXjdTQhUciZauvWk9xUIxUC2ur6spnkI5WQB+dqfcFlEvId1aE
BiAmnhfSmQXlZYXBMPkOi+RKzZTkxPMLPXMUSUJc2DzBEGOusVY05A9EJJrUNpbzI0/B7+ZDe9FX
PTbVVL3A5xAlvitH/ZhSIvvQUdozKSC5z5UwMzSnUwW5uMhQLY+NU33Hf2Yz5jLWZaOXZG2WRD2l
TjE8kY2JU8Npr/Ug5I8UiOvWKryihxQMSuIphQPU3uChsUcSP6cScdxi78tsXqmRzeK4TDDnORAk
vTB284ODCADMDml9OkN4bYk5Jsz2FY/ueE6BafHe5ZQLivYHRMWxXVV277i7zjJaey2V1so9wszL
XQvXJfGzbMBHak9pvQ0BizX7yqiaI9f8R6HGLPVd6KJ62ageii5fElG8cnD9DI0e7RXTbXGk5NcD
OMx1mjoPIXNyD4MMxaQun0N4UFhneL7MvgruiFO5Jg5HO465Xdw7Yq5R35rp9DWMeSpXmWsEuKfc
fGNl2fjCiTJv+yZdI1XEjcxCfE+PVZELP5gr16JHbTon2occwOyiqL+AkjoMjnApc/Oz+Q8thfer
GzFDotohS9JOvmQDQ0mzpuSk+CZGqIQ4SkmXXhoyVFd1Ow53lmnss7E9SLKobyd2FIjRcwLJKmux
fMiyuK9mwLvRaPc9gvQGTE9mKIAQxnQRACCeXhUG4baQXYW8jIyJQ77mNHcnzTyNCUTWMBt1vxF6
+Mgbh506rLutJIQPhnevro3Ssp+RVHypMss+WWmQvORMYC/zwR18VD4RJWuzD7Pk1lCc9DGI+trc
AsIN967Uk28ttfIDcA/E+dYQfqGwVS5Lt9MOSyD8czc38gzRpVmreswLl0+WRvsKmg+EyUKnfMA1
+401E7ILbarQ2kvL7j2Vl8HeyHAesy4Ua4yf5SVgzuT17w9x/2zf/mEp/5+b9P6xBuB/4OKe+eu7
OdPPI97nuI3fr+nf/v1/zncxmbCgY9yDnwRvCAOnf2qcbeM3tvM2ek7bwnTLmPD/aJzZ07PWdw0m
VMtoGODkv6e7zm8qK1WTrRfhLfw7f0vjvOwIP4wVIT3z8kA+wCaNf3wah82O1BWydG2/6Hv0HzFp
Pts4ddx9OcU87CH6vSOPkfIKp709E9geJr/YYi4/4edPwIIYkwBGHOfTDBfyDXrKWto+LoZ0I+vF
cxURDCPS4PzuO/mDcfGy9/r8kxBMgMRAWs71+zR1o/lVghxdrp9rWr0GvwTIvcjyX/w+P19RE/4K
1QoDe4bTn1UIkZOppegIZgAsqZ4lFKnGq9nIIVhErmxsRJ61iBoL5WSNnflADS3+6Tf40z3jx+UV
M07XdLmfAGCg5xDu5+2oaxe1DU/J8BcksF9ZjXXMpgDsU9bk29GibwC6puz++upiR/rp+hI9JzSB
kYqtBB+B///daJXGERehyphCZZvELCOKI3WvkKgEKjcSFcickYi3PUA5CHMRljt7FagmajWyKctz
2CqglaEwTYQKZYzLKiszV2pv1c+kxgOMzEow7Zzvrn5ZazMU9ypZ/EnjXAheN/pMlU4g2Exi+ESv
uuKTEvcjnci4U50yH7exOQqbtW4SG995K+BzdSqlYIquDcF9pC821XJKbuxMN14cJJrwA1XNbXd5
ohmZZxFedBPSNTzN9mha10Cus/zeSOl9Vq451cnOASPwiOuaEAM9c6OFMzZlW8qHud8Qmgu/WiP0
FxFnm/cP9oAZ3ddGw63YjWbiNrQWuTFdVHJPNnCnbV0DLt3KGiKon6U0rNkvRNA9W3WifdND1JSq
xQjlsuzjEfUnWlgWE4baWkgke17ChtbbR4e3yUTSCpd9RVpKYKBibs1wlThZVnlMNwMiMiBelWuA
DfDB+5byZs3aQ5BLWzLlWrcluTKFxBHvWznlGFm3Zr6JHZu5FJU/qK8s6MyTE8XjHZXTwOAin2d3
NZK7dKBJYfglSZ75lmejCe7ZgdmFUlYDt8VId0tCfQDhhDk/amUeFOAiWfVK0aLdzqnAWUBO5+B6
osnzH7Ubw6MLp3HEuVqk4Kpl/4JBgpAaGEyU1/CzaUANZ6y/BW2Qe7PSaDuqEigrmJ/j64xg0IPb
WO5XycvzdZAxC3FdUV1aMGfWv2Z6X2+rJmu3Nu/tyzyd7B4uoWs81kAirkSt4w2OG2FckBRu00CP
ujiOVHlwqCD5XvesqLANx+QOM70JxYYc3Thfl8JuFhAm4fFDoRqkSDvGwAQt6mrPyMdCW7vY2zF2
CCX6UqV9dF1laaYwfKjcbhcGDt0hWSWhT3zFiBoYoH+6SBlpGy+6LoKMW821QSQsQs754KbjMlsW
uXsT42rtvEghlgQ0UTrT2Uql98TkmCCqAmqJ9dxBlV+DW4RPYgxZ+GIQiQroz80S0GNBBdsLYaax
Iiwm+VbZZYoMtJ1VCJZmj+VBwLrQz4m+BBRMRVcALSHV/oStrB0BYQTzzdRN5aPTzuIbycwgvrDE
BtdTmTjnKE2w/WlmFd7Xnc09ngxa82qXTnEFBRt+e5g1yTWE2RaxZqACMBdxnkB3MxXzi6Go+ZMU
Y/HDxXuPWrzO+qdmdoIXLWQAwOECoRhockFERmNgGNhVbDYJtoZhgdfCVWPdg6PbdYDfyxFvC/Q8
HAnqyDCFND2eE81O3CurN6OWDMtCewgIpSQTqehC7sEct76HJ1yc1DbRWSg6LY6LtEMzu7JqBWl+
hNGwZsxlInYlPKYy1mIQtuH1sTs/1ooFma7P2uIZ1fJIjRe18A6LHEMaBxm4yg3zatwCWA6kWMeO
DuQaMMoEd7ZoaCWkMmfhWa+QGXt6mvcOKywilbddr1fRCipLUXu24EW0nSucGzg+3HjGkl9HCK40
EsZWnRoLDpfeGZ/HTsKAxPhXqb5KEhpzBSbmuHZcZpd+nUh9WI/9oEYX5HqzPSHOSi/WA23TMyl9
+dXM3YsptI4ErD5ZzmeieQvNA+IefIMwlACvDfvuMQsV9a5WTKK9SooAdTWaNnsSqQqgKU3C0HjN
wgymPAJn3V7jCk/dNWss8y4vk9beYUNlF1ZYTl9eDF3LnTmm0rrvNBedEcnjMGUCrB3aL95qnzd1
FmAt4UL31ixAag4QrQ/vNNKhxgRnAN1S3ZnXWXNdajAU4OdUN4bNtfrrd+gf/TQAIkhPkJ+YVIUf
f9pcDjNzgMT046xUrhACz+uBXc2mJx70GCXt79X8n9YJYvn73ldE+OtwFpv4JlCEUqp8+nmSGbjk
CDH8fg67a4bPRbSKzA42nipxaTKFJ00LjmCSIH1ZKPX3onWUACgNN76PDwykLrF/EELbugEzwLiQ
rWOohwGkIwyiR90NS2tdZ0oDyHoK4/a14M1n/y4t+dPf46el7lvkLTIY1KZUxWBHPl435FAdAIrQ
8RHFKyHtLf3PCzblhhcRaQfWJbXSKPZ1kqvNetTURq6mWeCBI2bQ6n4vAP87hC79K7kw8hXBb9X8
Y9MV35/buCz+H/B9orF9d2f/1A+dgNwxPOieP/REy5/5l+ZFYNSkiYHM66pLpUoV/c+uCNQdXRLP
Ol8q8sU30/u/YHfm0vogfXUx3askNPCn/qV5UX+jizFZMP1fOT8/PRcmalUEhqzn+fn4Pz9VsnaG
5BMJQLPhAeENUpvmrW2w5NWDIv2FGOCnWt20UPIi4kFzjXD5s0a2tPTKTIgt2wx2ua/z9jphmozB
486AkdLav6rSf/5xXHL0I2R+qlDraB4/nGdppTrTEJtyY3X6nRE4vo5DlOVgkq2KKTvOSRb+QnHx
U3+3fMl8wzyePHXWZ+FKLxtTAq+Wm4iRHFMp+K197bMmcH9xCvx0mpn8JF4dCN+5E/jvpT9513+Y
ENKA0E9yU4dBs1t8Zj7lA+5a9M0To84oveSd096Bi6qwCvX7aBpu+ZueeqP6mk/WtuDwJVVhcHlZ
WvKsGkHlWyLYFwx1bswur3+RX/zTucWntKAz0qtxjy1qrY+fOEFBr2VumG0SpT1aZX2Y8ubKDt3p
kGPp6iO1X/c0maucHY4/D3AY3j2Vf9AR/6ztWj4A7TAPG9IzV+UJfX/JRpaLkO4dMic1OEIeBH4W
UphvNi4zu9hWyHNzGVtpikd34825fRCBSzCT+ayqw2UZjorXqvM3UWrDL77Nn9poqmXXAcmIshFl
12feZIw2MTLtPN8EIjUXUCrwaJi1ZrNvu0JFBFDNkFUrRByDMAdjnVeGfvXXV8dyfnofIw5gdENH
7ehovd9kyO/uqEWUBCjHjTc5s+4fEK3Np5nojgjcJSQ1BapPSSAofLUizvJHJZB3wUBBHYB1ItBF
oO/tq5nrJhzzhj9WXbCAVjcGL+WNbvd33YJ16xbAm8MTsnar8o4dD0HpQOBQesGGdu6MJogUH12K
gQkpF4R1MjC3hZ8A+q38EkdrR/pqjdsHaZr6YlUtOYuhnpH+WmTJqQCunjEoVNxHSUzBQ8N/HgC7
qS/oLIYKo5Oc7XXBygVf41Sj1ypiAiEqNyCnC2L5tu9Ay/Pzm8U0rRaXJsCzkz1MjE+jsulf45nV
1QrJeUDN2cj0GdQ1QZtpMe05hlLdhxM3b4uW3K+0qIFlxwSIPeA6p/2bAnVaNGG9iy4pSfe2RbGJ
KMcqTk6Tl36fKtVrzg+7002wJauCrLxDVGsEf6Rq+0NMY1KvUvJhT+SHlA9T2MhDlQILZdg+1aTc
MUYV6FxJ59vi0s0OurTbH5EYkEUppftQuFDr6OOU/GthW8GpmN3hqNktrmctE/usjdN6pVTgQopK
xwvdQkVKPcn45YIQW5bvvVESFpUFVPkN8CSwn3lHim7m1gGzaouMmwifWbcl0YANsRMSdYrY0jrg
eiB8A1Z681LFkXIOO7Oa9lFVVJOfhKBMfPAA7FnlaM2zF+gJIWJcy8UbbSBUushrVe7dMK74JU0n
xWrWDW097VnNaOmehblcB4jwSVONYnsTQefw+rrCO9rgnnbOIo4nNBqTUIN1r6csRjurJJNXWhpJ
DHp7b4Rmoq4DvRmfhVHjU4Pw2NcXqdRci1qxRcg8NyHpNCppE6sxTZPrIKVfxWafK3dh6TCLkczq
iWNh0O93aa/EL+bssIhFfmfNm9yuRLkJpG1ej8oURHtnWVyXywpb2pPx6rzttZsauU+6LLsJ6iIH
htjiIxcu+SGXpbg5OVfBhM9Zz8J77ArHdFmgz2zSq2Wlbhd5eqlk9NCx7qRMmmSVeUCrjHPASnkF
EBIJ9LKkH0giBAkVWNfTssLX5kn45rLWN5YF/1ypozctS/9oWf9nHUIAsOzI8hZxABN2zKGzW943
i3QgSIoHBTGfJ/Qp22UVrXu+SA3w672oZONsxCJDyBZBwqyhg2gWkQItPtmiySJdGFnG8rAa17Qd
F45e2ZfDInRQoqhbZ4v4ISktA2+9FMgrtFOphLqviO4Mbe2gLeKJHBVFmOTjHsuM5s8kLe9ITLlV
bHQQKEzKFRFnm7IgtUstdXaWWhj5Y9Nq+6Gz831bOtUxG6Ek6nReZBAj8BBWT9BULa7o037AokMD
ErMPNRddiELuAspNtCJjkr7Ui3pELfT5B9lR8X3OuflVLioTuehN+ra4DiPWZbqdc5Lniy6FwRDc
Aq7JulpUK6CCLXD1ndyiYUTUEi/6lmJRuozBJKs1PTwCmCHPHoxFZG8hjhGLSqapSgQz5u/iGRYx
G7koaiTSmoEcRdD2i96GXbZBlERxwSQOoIb5psthCXTCdhzdpMxIIHE/kkNnUBqVxaVlpkh71GQ2
H2pc1qcg6dLLeNEAwUauL4j1IxQzZpWkDKW916fhUA2AeQmtjE9FHl8Pscaa03qTGWF2kDzR1XDC
cNL9iBRHX4zSDeKwwVm1b2IlueiWxCJhsiotW8sw2+eLvIkFnr1kY31fWDieI2R9hi1ekfBdqsoW
S2n3o4Va4bKcW3RTuMKynT1QVqxo/WPwZl/GBXmuOuN8MEbLvS5yd7rQrLYmpM1ILuzE1r9EHBbb
MCzFVmEhfdDakYU7yq50kXgNi9irLOcZ2+h84yphuHMUxm1dCddT6CMSuXmRi9WLcCy0kZDlczUx
TmuJnlkEZhYx8E8Af2eSG1A+rmIY6IcWPisvz5j3igPldUvGlHlVl1SFySJmKxdZGznqA1bzDFKw
rSd+DyYAciFiOIaiyDiFWo4AABDLhbZrblpmT76WzPoq0KNHxCj6Nm06ZpHGorTjlYyHNnbLlZlK
EJV51vhOLKDDjQF/fxTN23gR7Rl6/dIXoOLL+Tmt0JHCR8i8il+BtWrw0nA8+U5e3LiNPrPU06/0
TnhE9MrnvBuSbVgToZRUJUtaGfpaH8urObLOKFBvic4S5C4xCtPBC/YsV3GGJeZaDdJxE2oaKcoT
Bve++g/qzmQ3bmzd0q9yUXMm2G02g7qDiGC0Uli9JU8I2bLZk5v9Jp++PjrPOZWSfOSbuCjg1iSR
gCGRIjd38/9rfcvl3J1nZBvXX6dFz9gsykZKYNRMh6MNzQItX7gj+hcFZMK6nTvkUfI4vxRTHKP9
LMe1lJ323XRTDFG0WX2ATNKLCaszWNu0RXPpEABFJR49VOLH/nUPoBqDuaf6Nbk6HkbkzqauXUGx
1yUTVW7jKUtplDqA9r4iCOif45+q0EkglJkXqWisGOs0jBr7kd2Gc56pE8brweST2ZP+m98TNFAD
EUGKKhdNKswZ624Aq08d3u+vws4hVjImmwNuONLWJqJkRfs4v81pun7x8eBgHW+yHux0lSQnuqBo
86fYf5qzmZqlEdpQkjtYlw98CckBXgr4VTAF9fdMeAwhPxbdIxnX8bVBqN0uIXTJ3RBVs+iD+8wI
6Z6TFrNOBktoK2PuAA/CAq7ZSyQWe7pEguOlUue5BC8afoaoM4vqYi2nxvwkYlFdEbHdQzIomuoh
dDSlbyQNhxo5sV/Wq6lOkjtiUBBRw75Nq3UrnfTBWnhhKyCp7Y8lG1yuRk2Bq7YyMj9XRFjJu3xR
eWMtyIFCl/1GzOQcJ1IzLlBO2aSuz5V9zKzIDZFWpqrdOUUjLj0vSV+QuVM0RrZpHVqnsy7IGvP2
MrK7G38qPL5C1ufPKXPAurW78lb1VWAVtjpJ1GzNyiEdjSlLD5+mTNk7ZJvjCYzPuB9lJC8T0Ddf
sfWzw1yJtvS/oEfxfuRFrXaM8vl6dKNwXxIUYWxkW1s7k1S5FdiAytgOIZk9S7CECyK1nJHT9PlM
cXvKpqvUJCXjJvG9CR9YohcsgY7YRG5n8WtbItgUlWKCivwiCmZ2OXLdm0wyFTnxFxm2MbXTZake
jRFMuk69LvY3Ydfp1qpBhGKuYlyoxT2aDfXN5Wj1XfbedGsgg/E38Oqag2cQiLARKkLnYTa6/jWB
FJHCbNGr2zoqSdsZyOECaOH3k1gzb7AKT5XPuwyn6qbOGRC7CUjFGVMBsoy6UDmcgbEMTCNuH7XY
9B9bfncc4A4qNk6XD9cGZ4RjUsXdTZnM2i6f8o6uSd1+bsERJ2yo5xq+A/qvBzkB72VT1YckC0az
EvR5/Ko62FYV2ew7Z2sm+U0NzkOekEVFer24pLkMqzhZsMWLCoikyQVmXPzkGqO+JCabQCF4x8zw
C/w4+UlCxhjoeXd6m8f5Q7fAkqef3GRf+TCU6eJ0D9lPsPJPxrK74JZrs0H/YS8Q5nHBMRcLmBma
wsSNQuqd044oEZWYIJxNjTWwWbjOtMgE4LqF9sxRvL6djbF9SrsOGrSxgKFNPxv32dTva33iFKLA
R6sFJO0uSOkukQn86IUz7SzIadMrCTWL/OrgLEBquaCpY23G99bP8SWKp4E1AelPVDb1Nlyw1j7k
uRfzT9b1gr32vF6/m2O3v/55hvxbxcBfqxyobn6rmB1wMXf/+V+TS/w75cX/RMGETynh36MOrsAb
FK+rg8sP/FMx4f5hcPD2HMCb0OGwWv/f6qD1B5UKqgJCx+wIxIAm/z+qg/4fDu126oJILSilOYuF
6h/VQX4fMRie79sWuRoQOv+WI+6NtZXioP+zJrHY4qhEAjp4XTUpBThN21d2UHdxvPWp7t2a7oRz
ZHbqjekpE+fI0B0GThLWOixN/4aMFedSoAG6oOGYbcweSw9o/yFAFyJ2XRcRZlkoyPw+897Oifk9
kSO8teuq8vCXB/2Lms9PaOiroj+qEYNmkw2OGQuUtRQ9/lLUMHL6q37oW0GuOd5VEYfJyQelg+k+
mpJNV4qnKm11uCiLN8bNyvg4oSxfWdKANko9ROxSLy639CG3c8pDUHafrequyI6YjsalFPCFjuKN
QFP5yCGWRTlhhUArR4ZUaoE1NxEjr5ki1a624uEU+/q0CVlwNwXd2aADn3nWhyLZV5XWblNXA1LT
e+YWfFN6aopC/abF88YvvbxODNOUJ/m/peikv+nxcBIsIg/KetCP/GeGtHzf5fO0qbxEYRMLt7nb
5Bu3X0oew/Cgcd49grr59vF7Wa7y+rWYoF6pk+I6Rgbz9rWIRi8I26Bg4jWFustl0hIl0tfRKfRj
2hWJlT2SuEjsdU/f++NLvy0Ko3rEhOZiGre5tGG9KZxWMVCaQXkEugwWUvsG2pk+5j8013uw6UEd
uIFk9fEl31aFuaQHIpfav7Ngcpdv9a+DkLwEwmZrt0OlrEPxcrxH5Lw3rVf+7kLvHysXovTswQow
gJu8KbGWktldzE4X2EQaEgIg5moXAnHccqa1N+B0MGE0nnlMh1T83fLu8kdSueQbE/yd1ttcmJBB
FUnZ0xYPu2pXyFoGpEhm5IBHboBS5k6WIb5xeIStMT8sB43fPOVf/fHLg7boogjn3VNuiQRFqt90
QSXCR3IWnxHHP6YWG+UaPe7YGZTBnbuP3ywT8JtxzPilDm9gFsIB+vZrSuBs6yXtOIJCWnFIEngY
TubJ+4+v8n78sMlmMjconfowZpZ//8sk1iub9GUXLTu59/EGuxKGtalrl0zR5DdN2XdVegAG1LVs
VhbUY0Bf3nRJXWeED0kXg9don/rava8N8V3j7LYmGUSu5rQJ2KRg8+Hcbnbt54//0p+fwuuJwTMx
/qLPs13WQvFmemrtmXaZxeU7y3xpsupCV80XV+++WFG/N0LqOTIieFA5G3S8t7rmfxlJmlyLGREP
eEoIwFgdyBdJ1pn79PG9/eItvLq1Nx8XJdCY9F9uDbni0Sz9K9/uvvJq9h9f5hczNI+A5g7dP6Yn
purXb9vRCqQv5ozJ2la3btfuvMp6yJcD3pLK1moprugYiig8Uzbh02pU4Mg+vof3w5pbWOjODGzb
Ml22JH8dcAlb07TqFYPAq6vApdi5GaVV/+YvfddwoOVhIgf1lybdYvx/fRViL/Ni1Aeukrr30eTe
dXn3ULLakj0ffPwHvZ/0Pdb+pQXI9Cjoxr6+VGrnvl6LvgmsWTb7OXIfkwqqookRZUeKkMBMZU6/
eYi/+vOgTzE5UDgC0PvmPfqNYTgqbZvAlj0h3T5ymbj52tku9TTr5eO/71efLTpZyFiIN0CuuG8+
W1Q2s0ndsAnw+OGj1Wq1JrWyALhP2SiW6bhDVT2sxs57rCLiLyjN/OZt/nLc4u5ehKCeDS/qzffR
j6Gm113dBI1jX/rsLk4JxqcthN2NmvrvE6/lwjBIbFTIbtm33iRD8ztWzi9vwv45/+O/ZBF686Kp
ZFe1GZd4HlX1aFn6zWSYRLh3d9KQD2ztrli7ZtiyP+zYJ21zwen/a2P/i/2mscxPb+cvpDNMUmxu
FlzS64E2FGnR4zNogqEdaG8MGiI1vdohm4+DTpTbFmQ64fW41Gu0TQosp8ZRnZRqzdSCrqOoWE7E
aNluispIy/ZYYfQNKn998/GNvh+cSIJ1i33pQnyB7fT6PnWvdOOZBj0Ll32f9JZ3TH1v59IvX80D
oTQfX+391MlSQteXY6fNGLXfPBXAFU5PyjIeXdEOL1mW3GJwBs2p/W57+w6S4Sx9fi6mk3FgIjh7
M6ekaWhkKrP1AE80Bg35OFuZjV6vvVIRW9okhE8YNROo2AIVIYrvjfD1cU9yzKbXsQuTkE6jA8PC
pszcLx0KrH032nh0ygJIo2AzAbLruhl4P3YOuhC3VbOR3URrqbfXrq7Q/pXHj5/e23cFvtK0WPzZ
0yxb5rez8Ug0uCNBfwY9B6hAiMK7VhGVMw8AMob48nfz8tvZ/8/rIerm5MlBUl/+/S/bjbjo0kGX
zRw0HAxOVaqL6zYKnd+MwLdT8nIV20C/pPuMQvasr6+S24lRUPaaA/iYVHtl/HVWyReoURdtAQMB
SulvLvj20+SCFudAPAgYFjj7vNmFKznGHh3DKTCJ63uUdWYGyFKfzcb4RpwwAQ0DwlTEteVvrvtO
d7BcmD0xPl+u7zM7vv5LcXd3aed5KshrIJ2SVcisrLuwc7NVhnHpaNLfS0V6780/Yse7xef0yfHK
i5AdEPSVR0ToKdiGuPrN+vT2o+S2OCgwR7k2mhwkJK9vC05715Z8CwHKNm8Tqsg+UCb2176c5OHj
EfwTE/jXaZFrecB0lgOQTzbF2wiHbNL6jhBYxRwY5etmLqN1ZIEqdjGW4bTNgplgz40zG8+CYDgo
nKjDDakR7GbjpcypyY/J14/v6RfDAegLKh2WC/ZZP2fyv4zyvrZjrpWpIKVivKXci9y3bum0uvMz
Hc3HtEeqECV5vP34uu+WahRCLJKcBBdXxnJoeP3cqdkwnyP1DqY2+0F/OIvI1cFTtfFVmQDESOeL
sewrUnghWhPh1UD+Iun35ePbcGwu8/qVsFEgUArvBny7d6+kz6leRr02BHY+Wi9Chk/ZkHwadbPf
hW73PRt7525gbxNBG/GjmwZUwD7P501h+vG15jVkmRBH1g9ZtVeNixYddDE6EA0Se22Du7G1ubp2
ifD+hCpEHDJ7Ng5+SRxXpeflkyhqsa+sWf/SydnchXbl72DyQ3ZtynqLX79dt0pfQUcvNnk7FOdq
JNyertvanGhE0AQyD8govpaa6x4NSmHPNHbVTVdU3GRvL/D7alua5kM9WupmyomN88DV702nFeca
TytKibz6VLQUVGMELgFKCzr8A0zqTTSO6jLPaDl0GDqX9kDjndRoZPeZW6ViR/+WkPaPX8cvRgVv
gu0TZx5Kfu8mCW0iBE/0eOqi0roTkX3PQ/2KTvlL32Z4PZbm6NzuaQ0G0aR9+/ji7xcYVmUkUQiA
+EIxYr0ekZTdwTrnzRDgFxQvHjige9MIy30x6w+i8dVvNuMLyOvN0ON6HqAvA/EauOc3m48imUsv
dvIhkLROHnpDmqsiccUGnVH4LaGLlkATrrW1mWvqxhnD8TNpaeldnDfuKXIr58eQDgzEVGmnroDm
s9JymPHrpq5oo4XLbJbpk7qhlm6u6UcBXHb5Rbpo9Z20KoPWLhF7Hz/C97OJzYeLkNNfCgLOWzFz
LqbJb0Y0UDg3IRXIJrlq/MT75EnF2CH15QAVJgowo2N6//jSbASWF/T6W16cXqxe3AF+rLfTa2yE
XYS6pwvCGEnTNkvRMxjCKw5m5dH/l9KRT1UCxH41RMrFh52IYgWSv/gUiqJ8UV6SfI5Kh1wElSQH
dM3EoYUipIIEC+JEh3d69Bx6a6YcfuS9Ms5p7LUnMzPyszcanJzqsBQ2Gj58vV1fqGGrJVN1BQjo
qTSMs+7mxt40K/skvQoxyVjcz37xbJXwd4gSrg5W25qfkU+4X2gxybWsqoUTZQHKQDVDYoBZXwGq
dNfsWPwbcl7lebTN1gMH1uN/xuNsgXTOm33speZdpbtVtRk0HPast3vgA0ShdbqxS0MHRghttZVV
ynrA3jK1jzHWn3vqNn6QoYdoArpbABTqNErXPqIDP5DYx/JVQafzImnz9tMi4QEcUA3VKQT6Nazc
dpiftazXntlnG3ftaIlnoWpavZqfsWobLWTztDPkk6JZu5khqOA77vMtuJX5oJMlSMiBN12TCVet
B6mF8D9Mlzp5SkcxNl2X7nOP5FCzBh1nmCdmEUgM09amrcv63ERUk7dZXYbreErVJSC0aiNiPaq3
qQTZsw41zXSQn3U8CzpGd0XXQZQfI10+wWqR27YuqmRlWJp/NhJDXhKcTPRqk5RfPLihJ4H6a4sd
DZtC5JCFTYzmanBcJPGYR6AJSCrKT+xlBD3HBgh9jOxhjwkdlyU6p2CyiPGYsjTdm0mdvejYI67o
7mFcy/xiRSOMeORCpcfJNpMddrWRHsKcggBLrXWrFwy1CTVELA04AzpKDK3KMGoNPr4jq/W0I+Et
4rvqJtmykdAxrMyceGmxdpS5cMFNHjmB6Eh23RDW1mFqOBRvK2egVwE0PGPvjqAqpSvt1Xudtl+Q
ZjG29pREbcJuLcLw6mRne0kPvchJjnEaefu8QRqiE3fV0ED3IeNHYz4dZ3eKrl2HTcsspH+RWfTm
5jS5NbCYX9RClrtONvoDjr4SaY0U8J8msogb3SgCPSn7o2qyelOXjk/P0R+2qvHcL0nv0FQnvQL7
1JzF2EBIc0z6kswWrZwuQ21AFGJqZEjohW8eR8Dqa0AxgTF5/WZWjsZHBokQALw82pXrP0wD8REk
Y6qbRmN/AVzDqy+bKQ9x4aD8GCaXJ9IZ566MloQo074MnSlQdTseq8xwz1WFa0VFHplWfpfsyAXp
u1WDaoL8K7QEx24a67Nw0uaWz+Spd+FhY9fJNxpnil3XmO7B7zL/qHuJtp9Fl2xmMn7ukqxzAxWF
/qMyUnWjYnP+JnNe5hCN3lYyad5k1Jcve112mzLPvDMBq86l64bDZdPP7leTVeCbX2q8urBIH6XI
THTlvNOxzZwgVwv0JFFIsTiqVSdD+rHau12Wbdqi4eg3JUN3SWAB3aoEBPEdfXI2DXAQ9qBt/XWS
6PXJQ1f9SctIJUUpeNUXprqplJWcQpVWWyxDgFjccEKh5mkBDAMsOyj+TzCB0CwU6fPoKL9fgdHQ
1roGKiV3xLVTtCxGsvEDE8LiFTlxxVUZZSHIq4Ke/cqctflTV83W5di5mExLo2KzmGYCYY9jZAl0
q966dBIBW9rJx/tSw7iIduk2AXN0dlPGL5doqJsOcuWkGciKpmnwHP9cBREl0e6CHh5yIEnMitw7
1tqn3OVnIeHIJ7Nv0hNgBecF5hOim3qsTpYrk12BxiwoShiXK3gferQeeRCPlW5zj4YayjMZtvuG
vLtjnaMNir3o0+B7zRZMX320KSeekyz3rrUUkUc59fVND1Xuy9y0yWdnsqfr0o9vy7HSvjuzazP3
oJughmacrUknTDsdSpggc3/lEqdiHIgE7CfiiWmz95jESKElNtX9JNO0MYBRld4NxRR5nIvM3DqT
xw/Tp3PvBxeQUKB0fyQnpI8GtS/JU7gGl6f8LYk0/YYnPAqOiAauRaq0UM8RKWqrsYZjt4M+g9Y0
Qz6xAi5mqXVWD8QNz4bckoJSXsvMAUrn1U61btLmPlf6CAW+cT5VBEJ9Tw1NwZH2NS7dDuN2MFT4
2dIAKhHmAC5ubIfqMaU67sIX1BxIOEogUfabDPVx3Pl4JfSXua/coB+6bZcJHGwIxgg8D8UlPLD0
80KY2yWhm4KDAFe8ZpUZryiOD6Dptew50wsUOlJF26K0EMz6ajQ7BJtmS+oOjrsnzR5KcuyyzpNr
fn2xF9HMfKPnh9G38mv6o9WPuVxcgsItybPx+/HeUdZ0JbWBqkiEUrW0cQ6SkC6toxGnNXnEZX8a
HHoymdyhrh8DyGr28+ib3Rnhv7oPQ1/OW0W26zmsbOu7ridfYYW4uKVF86LJnH1iT6LIvSLKGvSV
TZipNBS7mkx67v08mzQuK6GfpURf7ae9SeGxI/hHxwrdyoyIlTTNn/qZJOthaIgJK8Hy89HBhoxu
9Ww4cd7BZKg0A0BgdCLu69oRQ7nyh9q/0BQf6xDp1oGqo2cFTsgBZ2eQIHVhSfI2NKHKG2hP5k43
xm4T04H8olKyVh4QtjwBGIj1LYs06Wg9XIG1bw+8oLbi64xj/zgp80h2tb0vFHwAvuZ22KFqucpH
rUS5IjoOMLFZs8pZrcUUbFsNS7tb0kfgmZBfPY4hgdU/d0E+vs3dEEtxqACWzKhRinpvqOTocY+X
bFfaKybSfOV27kMhln1Mk/snxwJKp6fD9WhEyZalOz2pbj7pfRFtOqcmO5zdtMBTtnN7ttQggtA3
xfkeMXbBBArchGMe0G3T/VyGRTDG9KZ6zcXGOZk/QsbUXgjQ5FIvROBJNyi03tnKuMDgHJa4Wqvx
0Ul7bZ+jqVqpUXJBkcUPPKHsa1HHJaHGUPAyz43OtV+zu/b8QyYGhUDRbD91tucc+qVo1NSx+uw4
RXLER8wM1ITTg66TOQQsbttVKO3HHHGbMerVpm8xpEaKHEhXedlBh7Jf90ivrHasAlntE6mmDWT1
Oz7mfJ1F8zkDewW+UWZBO1lXnTPqfPmGfe2FBvHCQhEjpKYEYn8Sl5+yUU5X5izbYts0Mj5PhACf
BA3DazRa1W7G23Oep/QTaxtRaDwZdrBo53ZFw3Z0dIgxTVzoOD4T3bVQPb1UEpwv0japb0aLqGHP
KL6FWA/B4VPA2ji9412o5R/0pktxBpIKvTKqyAhiIL2L/NQLWoyk8HMMtEVDrY7xqAT1sKi/5/ec
Br6uIzlb3VK1N7rnqHie3ISohS4bNxWjFubnxI7MCuNdjWOffXKYXpi9cJixJO8wCusgCYsztDbj
rNmMTeyzEB/Nch+2odpCOC9XxGTZ/Pj4zXJIwCFSbjoTYjUj9zPGgz5m1r2Gj+MiL6PpZiDQ7GB1
mX4V4bnYDabOIafqM83ZGPqoig0NU8X0aUwX7mwWu7qxp3uHCKpViov7hkQGZB11YbdrdzBBbSLW
EpcW+avWCv08ALBKY9TPHNzQWrn1iR5J0qyIlQEA1CQ2H08/G+mEF1rPtn48xEFkIWtbj5jpwGRZ
83ewnHLcFGR+83uicGCfXnfOFTJ/i6HjNdWXlASc20HL5AHxM0n2UTh6pPNB7LpuJefcdaoDaiQM
GrVYZaptjRuaIET8Iv66aubirs9T7QJQA/aHfnbYAFSGRs2IGib6mk1vE2AU4vFD5murG3ws4lkN
BQaeWgDgsCbgPkpfHOW6i6jNG2WLKmWS+W60hQchTGnHaLYg5WdlepPkyM6M2vCfSJ4uPxeDBjBg
yciuljWfDBC2L3nCQ53RGTurDg876l52ghCSOYS1MvqkOyXsIGdO9m1FQoPfCRmoXKtJP/TX5SB8
4pZ0+GWt8MidI5t6oBc0dfMUFFMtt4aveYTXksgUjInl7oc46gJnyuW3ieG10SNXbENPc7eCXeMC
SZqwbNQk+VyJIkJlrvUSkBJims7GFZDNBXo4IKP6c0Ws0cZpPOMYpp2kMwY3TVLnJmauI9NqLuUK
WsYaaqG7aUfBps5aUjpSEif1LGq2ucnLqUbnWPvTmdae8TBL7cUt0+hhGK3k69Dp+nbuo+IbQcbI
O/SsQmHdlTdj3kfHVlTxxaQNzO0I+jfkjFsrYY9mRJawb9ziP0/UGkoL8YDLLbUOhZ4hv/AAiMiV
sJoSwip8NqAG9cXgmbvRYk/XdVLb1zKrwWW4/VGner1Twg+Pxmzlu0jr5MYAE76JPMnHuoC5zKgc
Tz2T1UrJhvOL1qIe9Wmfr+O5QSdC0XUvOp9gF3YMxNGWFVrlVVZH3Z05zURrOrjfxlVWxHWQjfmu
oSRySQq8t2osgdJ+7HZk9bK9jayep0hu1WFUPVlTFmm5VWINn20zGw9SarAQwzZn/JYLRKXxypNW
+Kx3QACG+G4WdnzEclHhnY/ZMIa5R/sGCAo+JK9hd1daHATSu2hMwkNo6NGmpCRBBWK6jdrEOZJZ
ACzYI6ZtqSH3h9Ayhm1pFXhUAFFuM2IV9n5eAcXQyWFZ89CqHZWBau2zdw/SdMwwNUEhlhMFe9ao
tDXciybrzr3iuMiysx5gZX6L6NRjaguffBNp+JQ7FKMQ7F1Fi7qayoi9WhjI6yEML3wXwZnTteN2
JtclsLTqMM8NS7atPRLxhm45/l4aC8vMXg5xY2VuunR2AjWDwGW34O+aDkQpFAwyRev5bij5YStO
53WHyfsQGUmQ6jSvOKus2yEj+H2MgJxo08wX66eBjF1tW+kwqSXMuZhWxSrGVberVTZeeCkFRtMG
Oxp6YbrJw+luaiAf6C6+Uhjs7qVhgUMQibywyiwJsoShIGIDe8Ck0zpJ1GWZgvSdo/wmxDi2EjAh
GWId+121Mx39npfw3EXpAw/qYRLZfrSb3aSc04jT9LJmRcaX30Sy3iQ4hEIUc5bPFmWefLHqXQTG
nq2pKytP26NhsgmaZ0LxmCnHVW0LoBgJBPErb27UtZ3UaMslFM8baG71qo5S8+xxov+e+I5Y60b5
eaZHWa3sDNpyCwx067eaCia7i9ZhEva7VPn2N74n3BnLtA+12MQhYxEbKikWETRh7oiM6NDtkeiY
Q91ojMH6PBjWnTfDEh+LQp4For4VKq/PGAwTCGVTht7LmE9ocnEm8Db3CZr+deJbnMz8oWUnZI3r
fEk3NxPL/2K2832O6yzIObWzipImJKf0heJEtgZwcW8qrUeMGQ9rN+9e+pAUuQb/2GhzuKa8aV4J
czCDJPX1y9i1vWvL671zEhvVxpB9ukcbV5wjzTiga/cQKedhvCrHPmd9yJOHcJoqlu9MnLu4My8J
dcrPeg2LvaujrT5ajx4x7GurZO+AG1BcQsoq+LhGZ++I1H50DaX2Rt+uBxrl54GtAcLCTn31R03e
VKmia+BwdAlnYz5SZqZ/4FhUy4RyJXakut3jTS3OWp2Gl12c+1/dqjFMhJWVr694AFTTcgQFzTqC
K8VKEetOct9R5IFO6KFT/yZmlwUqNxzghhyQrfOg22yIoyjaSL2Pn11qIqeab+La5R2corEuT8TD
T97Gm932u+9MMZeLU9oSU9fty3SKPrkuhiZwR/oL4ararWys7Ecoi+lC5ZF8agsru0F8j3vM1alo
uTUN+2kUYGNDt6fh35qbJU00IMKPwVNFYmM1tcenaDaPkdlOd0aZNDsFJ/e+ne0Kn2APJ74DNrIP
QzY+UaqnFy4+qYBWvTyVFazKgPOOWrH1cU64BiPO5529xpFJUqIVVzMRMm5/2ZUqoYPW9Ie0/sk7
TJFutba3neBTIgscujO5gNYqGqb4qg+14hYGe7NvEsGuxssi2qU1TgVaEJyP1E1ilHh1a9+g0J6R
rvUczQmFChSVfjAUitfUs2VITwRVACr03Pyr37BOze5I5IoSwr8j9gY1v1XI9ZwX9gP8k+izxtbG
rSY/gERVwYQ1LW3j1TUEokmxTBSz5q8loJaHpLUoo7kqumWOv6Git9ZtjsS0/Nma3GZUH9moAbpw
6p0iXRLBsXeAw+HgimtWrhHra8NgmPR+/qUrKD60RAzShNB+WBmqMj2WVLgLC8JRbweUtfcxzYY1
FsFyo3kRRV+Pb67OuofEqw98uv23pqdY0+Rju6liouF1pMCyqqkIhtjT6jgRR/Kv5Qq8M8E6hkae
s+tXwaxyIqWHrDvEVLE3gkX2u05K0LoThbm1ZyG+T4rYWtGDwu3Z6AHOZ2My+sOJuEx5sQhAD9Tr
tbUWmWLTYPltV/ZQFLCAynwN1EQdYaRaFY+OSh8l2Pa2xxW/onw1XMqIiQI3rHGX9b0f6L1FDOQg
yphdbsTBqPWgezotsauIVh0Gk/Kua8paFz8P3FNcjvdRXBoXlhUNGyI5u5U+VfHeS3PBsjt6p6R1
jgACc6Iyze2Eizha1WjbdyaouFvDNordYE8Ax1J2haRcV+nOGnIfJlMPudbq5BNYS/e5JA78sTG6
9oG6GrGuIzbedJOacXUqBkVgL12CE/EK1gFLs3Ge2PFc1LMjiWbN0l05RVeTV6aEAE/xw8cNl3fs
hUUXsVjkPceF24HO6HW/bKQZlcW6WQeGndprra0Xc6l/Xy65c7n8VIaGvBXc1T09l+8sT2xazEJ3
kepZuXh2lu30GHnOzq056ud6fg9pvDq21RytMqg01NeE/5t7/kUHXjDPIySxHBq+NLxf37NNhSkc
rQz1ZpXa91Oi/HWsLCLZSdRb5zZCrXaZccy+eokJf1q1NA1OaQHoRnqE8c4mok82R7+LennfNxMu
SmwDTiHHQUIcX9+WBb0pmt2IMGJK3i1KE/pR1yEHTGy4MXReImZWEK/z3wmSlhbj647ZQi3EI7F0
IWEhvNFkuGJmRHcJyQiVkR/9CvD95Kghhd3q3snUekYZfz+hJ157TUrKYcxGXdAwWHU10K58ljmq
RfFM6SG7pBHpncfErg5uPVmbWaPbVsxmhXxWX5pUMOF2GeRbvD7xjwbx7YqKtstOTTIN6JH5LWzq
c1j2xcqQRlDGo78rYLquBe153PNl8Q0a0bRxSR05YgfLWBfmimO349xRjokP+jAPT01mzJsmLPqd
lrbWBj1Rzm6mePKwHgAFSQ3n28y3g4ufArg9R9P3jz+Kd8o7gokwF9B/RNvgvFfu+lOFYnRELio1
MW3GZtr5QFnOVOKzHSZHqkG148Z3vaclTDfksxuOTkSvGLPf9EPfCRsQVphwPhD50MJx32axQZDW
ZdLrVdBNlnPthBHEMN8ar37+vX/L6/TfMzK98kT92jb1P9HrxJfyL0XkOxbS6rn5+vxSta9RSP/y
Ogn/D9vUEfuiZ0OGizPnX14n/omwJ88kY1SAAxM28qx/kpCsPyygdBgM8Gsg61vm23+SkHBIMbVi
PBDEY3noLv9O+tebpEW2HyaanKWLTg8dnZ3/ZjYqU78tTWlr61QYFxyLo26TcjAP5kyEfcC3ZzeB
FpoA4/wpmZN1yyyprWNbNN2qYAd6jLup/SHmAZu0meXjd9JlIFU2lU2jGyc9hXLLGF+W1JRVgyn2
vhJletk4+Wz9qUf4fzA8P/1/y+VaXt+/H4p38ff/WD3HOO9ejcblh/7pvDP/QN7IMk5SJXRhloJ/
jUZP/4MRykAl9XNRcJtIWP4xGk33j0VKDjPLB2RF44d/+sdoBGTMr1lgsC7zDl0F6++Mxrfz2KLO
QrHosdEwfw7+10ujaEZKzDAjd9Qdq7Ww4IwDLZHbvzyUqz+XvP9g7biqkrJr//f/WlSPf10I/7wK
DkIE26TfveXYRqLvbUtZcoeAZD10oQ88BFoFoVPjSlX/h7TzWJLbCNLwCy0iCh64tkP3WA45tBcE
RZHwHgX39Pth9jKN7mgEtTpIB0rKrkKZrMzfjDkcOSNcuX2vjoyCoJgZiuBWFgi4qQinaURJz8sM
rUC3t6m3iiib3e2RzR/iYmiUMTA/Aw08e/KeT6CE19+Qn5deoWaYhBgRfiI7EbrFrkAHNdsFVJfw
98N69wEqMq4aU6Ckd6BSKHnXamWeKlENc3sl+yfCoryiUldI/VMMwVx6WomExgaHCuWBlFjRPkig
ctpBRlAJ7w0UDx8lMPnnkorOsWla5fH24OaTcjE4DeAilsOz0LYJS+N8cKjRu2TvaP00k2J8UDQN
JoiBVSiqL6H2WSJRtBl7nA6a1vUPcS2wTjbK+ID7lqQiX9n9ymxfANiEhvM1CRwAbHriKOOe/yDL
RX7HsSvaGopj3RmqNnyPkNLcTKIYvyCSkKIZgE1hoHTWZnAo3yliMFZIaJcLi1tFBWqru8CxwGGd
/wYTNS/s2Ozcs/20/xpZTfbY2dEaseNiXYHkheCmYvtN5mgt6VhKJHIR9AHtO/ASW6cv0jt07cGo
Rkq9MqsXu3MmBgNY5rAhEArp5wMyzFZTG8GTwMjy6h7S7PAVYhSWcg7C/2IYlH/VoO7iv92fRLUN
eByQecHnLS23R6g+I+sm8IIZR0RTcEjp/DTZ8fYavphH+M5k3zrTOScD7mLFBBotKLVVKw+DYAcH
lTbZpw67p00r529H9BZqFqCH7uu4+jzP78C+folx9dD0lae0DUBCqG2NYtcrkuvz6jo7SgnCdyJv
BQpoXgrc5RpI2rgs6bsj8YuISnLU2qF7Rv6nfkylaf/t0Q3UkEOAUDjPIy+5OAIiLi9qVUM192Y+
aHr0MBkxbjGUmbJB+UU7utzc/mAX24uA8EUMPhiIYRiPi1nkFJwQpeXcdqwAsafYR0yNcs5/iQJ5
B9aURct1kYTZMkdqGZyJp0Im5+Epm70K8++/RGE8YINRvzTfaO/vVoQdtcwo3oheX2NKPcb9P4OK
i/DtoVw8isQ8Y+xg0gL4Lxd0JL+tuopVyVgMJCt6Fe0aDbkVXBvVLxmVuweq7cmx0qYQsKuM6P0B
iSwAE62cI9e+nM3z2pwXCpjb+c/fjVbLu9TUfL4c3b8Sp01XP0z4+6wsyDcDhcUOALvM0kAT3yCX
Xq7IKrGcRmW4UO7LndNSMo/Dbq9lPc6J3WtYlSCGdKSToUQFUXXyS/XHQA8FSg5ymagNK7Q165Vf
dXXsHGTMP3xG8ZYmvBu7gcAgNrBa6Y26fJ2z94NRjWtp1LUgCDhySLNquQrns+FdEKQaI2DiBKHS
nXsKgsBIbBnBynq6cmJCbyJvsLjiNN4951GaxkkK6ril59e5OMqkjF5pYlR3Q2PHK4fz/L9afkou
coG0BK+1t5fa+wGNfAzUEGXpdUWrYCvk4LElzHxXAujZygErUyD8474W2Hf97aaBmaZyfqINQG4D
g/J8lL4V+Oh/FaVngYP6HksTHTNaIV4pMQPUyc7upd0Xv+nYmo/YtaZ3qaH7W8s316wl5o92Ngew
GXUbKp8gwSLZX/wQBdHcokXzxtOC6o8QCk20sUvRt/f1TQLzYXd74BeX/fxk4J3L8DmXqGCcj7vx
naDJEHHyYiNDnxQiREAxnOX7hEss+jBZAb4wo4Dz+Xbci7VLXJdcZpYKYesuhT9b0+rrGJaZ1/Na
erRsdi06rebK7WjMfKLFbPK8AHbOewbNkgu+EcoIGEqNeGlKpf1cOc54csdUHv06U+5HANlbB/To
KczC0GsVO32yG2BW+Cw6W0tm03cmbjwZTmaW29TsLdhDfTzAhijcV1sa3zIjHV8ShWuQtwsmYVrD
R0qqCiAYcKyB3uKdTldlk4tB7hQc8F502+j2dPYT9BE7cZ8jn3OPcmK7o9cY7fVWD7eoPkUeiiX1
IQGA4mHskDyV2WTtxolz7a8/A7RF4aK0YvDXMnlV3AYrYlqdWOSOcCEEKTp+9d9vB7kgownelDyH
SLco1qk8Mc8XWa9hDYzKVe7VfvorKKPnwQIVH0WRsnVRcNslXf4h1BVYaNOeoqG56X3LCyVqjjpO
DGoOuGKocZMq3bXs4uLEmX8Zz2bX5s3NIbrILvBD7gAjTyx/bZCnSa1rWIG6u9G0WEWjNGAHaJwC
8AadlY13cawuIi/mxKzc2JEIOXhZn/W0880eaQWQ0FmETtjt+b+y13QBQ5UMEQ85UELn0x90k9YL
CZfJqemeYtkQUhYNzb9N1OYBoXxDLUI4JKWLqUz0UgdoPO/oRqqeDrNxp0/+l78fCnVqHbL3W9K7
OK6EYlaRoMvh1apT4a4ByLLoe3Xl21xbFdQlIAnRaeGxsPg2ll4HoDBivg3JBcAfI/kW+r25G4Ho
PYLTsO76oO3gKyioYvz9AC3yJUQD2Jew68+/FTTtSKLpmHlhbkRfUNyjDVj35vF2lCuXDK9VqNFz
QYnWzCJnmtBTAygeZZ6GPes9+jw9OBJ82IoAMFIdGOEKRf3KhPLBKL4Q0JyrB+ej0oaenqoVZ57S
NYpn6jLa1B3ykXHhgE+XdEW1DtnHLB/rlfmcE/fFBWCQbnP0wPviHbaI7KLR1/XQDLwJQeWd2QBE
n+RU7+hKxZ8sPuo+sPN6B36n2hRlueZEf2XrnYVfbD3cOfJSkU3qKRWGtlkBXHqw6mEle7nyOecS
N3Ravhp010WUBABC6TcmUTAzOw5knseYQhO0cU0ewHG1KwfK5aRyWHKgAKUgX9LdZS1NGciqizD1
Cv5sl8fFt55TAWP02Nq6ks5+UoTGs0InG2fxzjndXryXi4laPXsTbS0OG4SczhcTKFTRFZYoPYzN
njmjXXySbOW5kmDLUjjzOGM04gkA5Mqp8CYQdb6WVESOSJU0lvFsoXAeWNWrPogCv4ATGrXNY5LV
kKfobNrK/QCz9Tcq4QgbOrVSNS+DDJtHngFms4VyQ2MoCwb362zatJX2wLFhAYb4XjeYSGHLYig/
+xgSxEbFC7dGsNbBAlbIliqoPY3tR5Eo+JaWIHZxUg18gDBD3yEuBHG3+ZKbrTwBJih+yMCGy1Q6
ZVnCD2qcZ945mBGjQvYdY0gH55qiD38koNp+3/4kl8scTj2JM8UiHnsAec5nBjT2EPtdXHq2q4jv
DTc20Jm6+H47ymWuiiKRzmNKJ5GbJeLOo2BdqyMygtCTQoHDD4YHtXexLNfzVzwJkA5tHHfl9Lgs
MELTnmuLxMNMg/PyPGQloiZ0oKV5sNklxJbevxsRxd2xP4I7V/NRzEjQnxyyEn5eXWvxc2NDyPzb
cc8/guubJGV+oywWfIbsbqI1PhAGd87OU6gBd7KanBMmWBO+zHag3gvfmf69Hfba4LkAWehzE5/U
YUHWtyw/DMBEZl6LFxbEvkIAMcNy1bDreDf0bQu4K3Z+ICrQAKVp8kNcxZN3+0dcHjUaYgGuwGWP
m5gux/kHcJWwzkQ4cXPkOmKtuh3N4Jp2j4YnVrYBJlcbavnxPQLuPQruib0S//okvPsBixWAj23W
VT4wb4lyy0vVTvHLAMZvH3W9sotNs7yHAmgflATnUNTq8RR2NWtlGV5ur/NJWGwvvM0ENC8dqHkk
f6L14Xw0jalZuaOvBVHRZHir7vHPxaHeNpS3wbrPq0wPPzSdgeyIlunH29/zehR42G9flIV1/j3D
IOllWZPf2L4hdq2aaR8gSzgrO+ayKITKEyhgmqoUYIAHLJaN3rlNbTgVaVSc4bRn9OGnoRnbHV0E
5bE1I8Rj5YDDHRTixxz7YlK7IfntYKUIUEqxnmCNJbjWQ3+AjhSvONJcm4P3P24xB9ICfuSqDZ/T
wd9XQyf/RQE3t7s90yYzeX5bMQWmbaMDYlPXWOrf4LyuV1JlCnKjTD/repU/TBUw2tgIV17Zl+kH
kUCQ2wgAUodblu79sg6gbKeZN06RCnYlh+hgu+G+jOofrZ2vvQHWwi2OJUXjVuNyIZxI/S2aPjPC
PvBPlu7EJxfm8cpEXo1HhweSICgPoDLnS7ZpAWtGAN08gRTbZzytVU9pQmsXVnZLVbrw/zqbYzoB
KJG2co3QEzmP1/uZ5QQj8YDnwMHokTJMoJ9vXacZPc3vu7+PpwNoIBhZ1aymeB4vzxsR9iOtpTDK
p61lyXDvmMVPkLLNvT1lxeH2unyrci8WJs9REDHINgLcMef5fle2VIIC59lCSTzuOgzk4+RPWzrb
AEx0EeTPioiADiG6rkbJQ6xUd2Czdzga7Go1OShF8FDQ68MKMMbcOUfJvDzoKdKPtb8LUxGufPr5
mFj+VLSiAYqpiIvRmzr/qR1mM3lX0kHE+BloPuUHXX+mU1/iJ9O6u6wGMHl7dua9fxHR4r5Fz4GN
uzy40DNR4VpaiaeLuvd0Gz9JIGPJVjTxI6I11l1gT4LSibWmVjev4ovA6IBQXhEI3y6faF1QTOio
DIk39jjlKGVcgVQN25Wb7A3ytwhjMLA3US66R+Yil1FseEeFHyZem0BqS2loHew8ROGgde1jX0/R
HRDi6SfOMPrOVaUA8D64JzOtE9wpOuDkKcyN21N+5aA0QN7MQASagryfzj8yDFe4g1OceDOP86Tj
d7mDxabu9NRZa3JeDcVJMsM4ddpai1CYaDoUdxl90hqRl4uYh2/Q4guSuF9vD+rK5+S8mmXxGBKl
n8UFmGmVMJzGiXmr+Fik6lUNZdeJV6Zu/r2LrwlyiQ4Ej3rAlMtqRSNGY8xKwLSgYxPP6VT3E1RG
+DW+jyVRBafm9qiuzB9my7NvI+JBpCiLo4q+esd7UI89N4DiTgNkONhRPd45Mi9Wtv7VUIyMvoeg
j7PM/KWCo3GktbEXZt3ELYMmzzTq2smSsbFyf76tsMU0upaO7iZSOChsX3ysRi2k7NyIIrzav7qA
ULcuGkeeWWKDU2O4cqxFLdBkGEM0/FA6BO6ZY4kS9/e6E/ovYYQb9khF7F/dDkwclQbzdz2ClM4H
CBSwQhIUYukf6Dhb3VsJ5KAx97vnBPlGfGZA5TaYmvwtLAJYHc7ryHlSWaVaMM/vu1NeCiupGpxr
vIFmx87qSmszmjJZOS4vD2hqjrNgqEqnBGGtxTJXMx9How55gKLCBLowS9yTTEfObleFZ1kKvAEK
bYe/XYX0Gmd9J0ZFY2ypjaePYdtlaRjhIG0mhwhrFADO4HVsHMduR7ry+uDVQxr3f/19Z5mUD0qM
7qoNZFrWheL10jEOqt5qd7KodOjOGgDXomqfzZ4OQg+rfWsF9ZqW3OVRQn8GQBhNGJ27bQk96Xja
VeCRIq8GcnQwi7Tdm4NZrHzJC7A4WxpuGsVdThTg7Us1USlRrkE9O/TQDlBJAWAK7esYAy1l8gea
tT4EPxAiD/Ch8lPo18Hz6OY/Ar80HyZktTcIuNX3+jhV3so3mMs657tT58gGwAHYc9YYXeSbKr0X
UL+YK+Dj65/QNBi21RA0RywhtM2Y58NTrnXtPos7ZMO0ycbRCqHEqY6mvd+AkLr9cy7PJX4NoA8u
T8523jbn+8q0ht6oCgs3ocYyv8OaEgeomdouHKBO3Q51mYvMfAOAFxRu54LXYgubMCUtvTUTT7C8
qZg2kFUlnasRvdONlRv6pg3gslMAWSu1XVv3vF0AdqMlQKFNLOZck5CiR71KPC12lT1uEzg9MS/U
Xbr+2E7lgzEqj6hFZZuxHDXPCfX60+3BX5ln3jSOoMRpcjQva6p2L2E9QkIiCwdfrtOjg8I+IviF
PN3KVXPlENO4aIAmIuBK+WzxHtSjOLTGt1tN05o7BT3Gu6zLobg4DpR/s6sgxSCre3t8V3Y1spSA
1en/CrLNxTqyLazw4oSrdIT5BMVXrXc0KVfzvWvTaM/tZerEAkDEcmw51AXc02OPi+9pGvAlHzNH
IHjvBNtSTVqET8u2x6IJERNdKNHJauCwS5zJ8IUKKhqfjvJA6wD9HLX8cnsKrv42AG7UlWj9cbKd
b6VQD1IL167Ym9LxKXGM6iF2II4B1jRW1FSvTTZ3xdyChngi7PnP312GBo5opZVmkI4qK542VoaK
q23IJlw5HC7zMVB0dFhmRf4Z5LrYsSRjCmowOamYjqKvb0DcN6Lmd6yJZ86tNfH7a+t27vSpYPa4
GZa9FZSVRGiCJcI7SPgHGH7kzFGFTryRVYfQxsQOcQdjZd1e+2hvurTgBhCjWT6Q4tR1q35wSTnz
IoLjaQUHyyW71Tt9rW96IazMYT+/CeCJ0Wcg3KIkJtxIDXvhs0AU9VMIpS+q2ycS0Aff1PZdaB9j
szohlXhAARgxHPujqCoAzM2TEzW7PKDq3tdPhj98tsvueHvtXmJx599mUNzi6nHBvi42lo2kzkiy
F3sppc9tEhnI9gwlXFA16ndWlpiHPq7Lp8nUihNDDPbSnzrPRgAFOE2wVkO48q6bf84b2olkmUbA
+QqvGnKipGYvxd1Y7iMYUPdDVv9MZZl8CJr+Yx8jQAAanMYAsNVtYrXDHbI6iKNXbYOoEY2x2xM0
B1zc2syKmOGkgM+oXZ7/ICxkBqH1HDwIMxkn4B7uJi9FhdIbDosQLukeh671tdDC7jhO2P3dDn9t
x7s0KtCZZ9dzYZ+H7+BahaLj87g9dtO6WuEqCZBrJTe5OkibCgUIaJx8NP08il9giwvbnii0TeCE
ONUX7KfVHdVozFnZ9lvEp8Qm7o3sqUHeaGWO30ZxMck8M+msQksk2z+PP+BTpbhFxyszRerQCF9k
h3pJZZ0QLkXnwtlX8EFNPrAl3Wc95wRyq/iZmuBr3aPHpPqHUti7tlE3mQrUIkruNCe9a43kvgGT
YuTxrzYpH+ygewC4iB9X8iLK/o85lg94/25LLdqbZoAd6vBhFMGTilIrGJktqBkXNaPYg9uMc6L2
YRiSr1lV/JqzVhuDKh7Hd0B2DzzlHnWH/TG2p0TxPdRdNhWAnD6fX0jOKUEaBGXFY2x12zLy74fA
vUPcGGU0eUCM7ZQp6ofSyk5iDH4pSX8f9sZekeGzlowazOOCQxCJ77bY9lbxrVX0Y+eYno/hkK/i
6OP0FeIl1afbC+/q+Wiz4OfyITSlxbq3dRlUfc9GRJAerQ19EIesDSN+huu+3g51dY3Pkt1ATWFC
LbcYXo+TdJP5/lRUB0XbEQ6yTNdA/tejGMShxEAmsUgFq8SNQaEJ6LWBW931rKSNpWjFf7ihZycs
dNzpAQCFO1/JSD+kGjaPsWdIOI2BL+Kdgr3c6faMXfk4bESkJ5BUJ6d86zC/ywPKwUzSnCauN5Ma
QRqh9OEkuX9IyrWO7JVMgEh06GnpYBazxNeZXW2EMY5x3mg50wNKQMYWbRjnpBcJhOakLFbeCle+
EvkdXt68iHkY64vMI6PU10p8p7yUKvy97GX8NFr+Grb5ehTOSarVc2d2cd5RRJCZIIv0MllnG4Sp
LARruHNvf6WrUbCJwgBtTvyXa8EmS+3Tee5ya6zurcjtdrz3spWqz9W1MDP+SJ0ouS5ZyNzYk6aH
MvZkrAYHo80gsAb5rAVeBvvbA3orVi3OaWBuM1uWaQPpt5w3rMR6Bd8vD4fRAE5RhTrb1rGjpj8i
9RM+Ix5UTPtIs5MaIYMQD9OJInF/VxuZE2/q0J/ubUUYCJsMeoGZhtCSrzXScK/J5P5r+tO0V4bW
/DJEFkojCQLc9SYf3fRRHQE4bKrS7ow7aZYanidW1X4KRC+xoFB7zNaH0YrJ9W11RDyMl90vGzTq
IYlcqGciMNz8jh1fqS++VrvItXRZ982qoxgb1TpD+KcyO7R1kfWv+m2udha0X/DF8J8L7bvg3Y5A
Y2Fkp0ztNNqZuvkLQIo5bPSMjkJuF9lzXY0HLYcDiva3RGGioJ/2oXeAYwA81NIfZYt6DL9vHI4W
5sENsoNml2wbJ7O+paUQH1sLy7aNg8Dt19k5/Z9pokO7DWWIgQ13dvKNLXPiv8zlxkxNY49jpCk3
bmnGWKZqnfVdT2J9ljpvTVBQfZKgV2X14aZK7GTYjLZVvNSgP48yU8t410xSfWDO5HRXl3HwucIt
5zRS7v2Q4fSylyN0a7uYtMeqV+VBmGN2dCM7EqjKawO2oKVKNdO2qukriqIOzQVfCddMD668C+bm
FbUSmvaUdBa5j1KrflUIE005k9Jw6Tq/JQJmG0jtH0RdyruicYyVROjaliXxtjl6QDjSpjs/vmuc
R3lXUlO320zZDY0y7UPkglZqmtcOVXaRcGyKflxIi0NOogk5ZnSPvZ63HrmMZnbeVJrDQVP98XHq
1epwe+NeOyMoobognSC5mcvOqhC9wOOLYekt1TAnYfmhl5R4feZ8vh3p2jfjvYiwxGxYARb8fALz
LpsoVg2Rhyhse8D23PmI2C/l9WzsUbjTxD+4Bvgr59K1+YQMA6yGGjDp6/yj3l2HqdQQdkZF1ct7
pChZn91Jz4bCQ6/nF/01sbJIrswmReLZe4Y7ChTyIlutfWmrudXwCkcCcusmZrEry+jfCfrRysCu
vc4IRZOHyjRgh2XP2NGmukkwDPYsp85efQySPOHU6q4CSrONjMreqMAA9noTh7veD6z7WiubfTCR
fAadWGOjXPm4Z79mnph38+xkcYXKPb2MYehnd+cWTU0Dx/gAdecqUbITPuVrxYGrk62D3ZmbvCRu
i5htyzlp1+z/Rqbu3jCxkZflaB4mGxHx22v3yjKaLQQQ1IACRKN2LuC+Gx7HfuBwu5HyTgne7MC9
D0Ecz+LBGB+Jhhr97XiXDCuKOO8DLq7T3onloAEQ9uwJnF4QD0CPAoMqYY1YoJk33ZYep3Iq4jw/
aGWvb9vUdtETHFaSrnlTLq712WOUxIvLnXrPYtP22AhZ6OGzttjQO2wIS4rS+Q8kmsQ+xt9j3zZG
5Yk6UY5aKde204UkDeURg0q9SeWVIgQsjvN5B/aE7LGNhDrk1ISmU7EvXGeLld9Da8nfk23tjTE6
WEn9xe/jE3iUBxI43KhdlLkRpleLb7bmn1Ire7YF1tOpfNWkO65s+is3gwF9kObaXIUED3T+Izuo
UQGW75zZVoMLDH7c+0QW/d+njC7ul3MjCqwY1MjzKAmQd5ErAT2S0ek3UmrYbzmJujKWKwtv5hlz
PDsz05h9dR5GpIhvlhHP5loBQt1Xbra3kjbBNGPwT/SD7QdXidE7y1MfecMQmVWrFl7WRH9u74DL
HTc3Knn02ZyNdEYWm7v3ZTPafkXRL9SKh8RsimOl6JrHk7D4WVUoaP7/4s2/590OF1ILapRq/YM9
xiicxiC5hikJ9lWITzh6ZtUK0/2NOH6+swz6DngEkphD4lu6hWgui4aGinGAFRV+LPUQkUxfJJCg
fadFp3UCaCufmrIrX8FpIIRWorX5GvmN3m70wpf6oVJR6UTgdayReS1y/b4NG2fcTWAqm10ZWL2z
Dzt0XLfT2NjZttGROd50ia9+9Eu2yyZtogHF5rSItQenHquKAqtE6zyUtcDOFJWun9I1ixbZ9hxZ
aQEW+V83T/qfEJyzb5FdtCS84CmwuTfiutu1UzOd6tDQsGhoJkruueiddIv/RGptVEWZDuOQio8u
HRnkL9Oqde6c3E+yo28WFXL0TNVDF7WpxDdZyXilKAiAq6lhljtU5lEcMaugSNHG1Usoa9lgJTus
hdKXIbEl4jtj9DUxkWrdC98f0q2Nb9+30e+MF3xAKqQT82FI72mZzSZoxa63u0Y9pLolsHF3J3wX
VJTeHvn18UNXZ7WxTcY88beJFPoa2vYKdpCUdcacWpQ0sXBcnO6aksbg8mwXBQPtlOhSV9DLrN14
g/1FvDXGEfPIYhyRhTb8jdokNq7vWsmmj6Jnp0KAPnKVCW3QRlaIPqyh0d4K3IulCdiCvpg9C8dQ
fTnfC/FQI31bOe6hsRtMUAKxBd2ICFhuogdnq1vy4I/wGw0aZr0CGi/ZmCUWFmjjTeNHawSx7Df3
pZ1/YmXu/3qbQmqmm4S8xvzcnM/id9vULqtR9bmL0LIPH/pJR32sVsRLHhXGV1Vh+94Od3H9katS
5MKgDhEdikOL6y9oqzgMqwkdYARmsRwRznYK4+7RMSgEDjFirLWPnHWifh/KqV1JOuZpPvsMc3CG
SJ+FvvUFam4aMl12YRN5cPrDTaYHH6w+/6Im+PmVsvxjGt2H26O9GpC2L6mySZf80vZ3cqq+xCOk
70rfS5O8/WSNUFfckTqrUZlIDDrtXxdcAPXTHOSWZ5LJ0JeplQI3LuwYpZAWGUyfoqaM7PHKXF5c
J3MUchjuEmTZYOCfrxs3GeANBAytCtTyFJiCsq2ShvuwGeUev7Q1ta75mlx8O4o7NClogHJtL0mv
+YD7bBoiet6bNsZcsH4pKjm4juTjhsavve200pzbFmtdm4tkZB7ou8CLo6VCIBjBXx48MTaEm2wK
uoPfNWvI3yvTyc1M2g12H/DXEmM3WEbTadEIYAH3A0+ZEvvQThhPWBhUPSbmKvPvMi2BrEwmOFec
Z1zCEgamBIGixX4Ven6paUdLpvrHMhj0uzJgpTZOhAr5KFMPwUf/XsVMa+dHGAnHbqy83t4jV+bX
pP1J3gtjg772Ig0rh7jCNjoISYjHX7mpB0+RiU7x7SAXfp/Yn55FWWwKRIvMWnFgDPuYD21gw8Rb
TWl+U6WBncP1saEPc3Kr4RAHNCQo8e3GYoy3Nh3NjevHW6S/MegFDrDrE4EBykyhGsP9GNFxiLjR
ByFe+ib+0GY0TQA8bqLKrjfAH+4pqlj7pm2blfT12ooBejD3EkF6sAfPN2Aly863tST0EBczNj1P
mH1iic/A0rqdhtLYSrjL5/E8gwiGwlqjvKEu++GDnSnx1NqBF3bVv3aUart4NPQPuLgja++bH019
TPZgxsIHDuCWypGfHkYLnlU329be/pxXztVZgA0AtJiP8aU1Yq47bQHTP/DcEtMnRe8DVIKaaetr
PeWP1DIOTjqtFQiunEBzBwDNgRm8BrvmfMJ5MQaZ2rJQo6Z9yVGLfnUDmX1SwQi8qqFRbXNJcXiT
lra/tnqvjJfQlFzYp3SIzMXqpfgzqWMUocJpF/eBOoWbBLVfUDwpfWybEmKbRJDTh2+DjSx15r+k
tn3SreoX9Yx/K5Okq686au/dHytMaOempHtK95OuxzHAfHLX1PIRCkWM4FP10zaLZi+zvN0HmFTd
/nBXNrvFg46biaHM/c/zOZSysMzRZQ6HHB8Z127tAxrB5krN72oUHo98J0AV6POdR6HIGUWwCwLU
U6tux4rW4BeOa+bnVz8KmDdaQhAo2BbnUWSS4JDTo34EGGbaIkeAWn+SqicE/jAQmeaXBBW0laVw
dWjwNmaVCfAvy85aItBL72w98BrD/VW1qro3gyhbyQkvqwQk0uxy1DkpCs+9wvOhFbVvxA6QA5Qe
4vLZqCwVc89J4DkZykMe6OmOakqyB/6nfFbKqt1WdSr2YDejT4DT+m3fDQYVb8N87qZ2NtlMVHLY
2p7wCMzTzZBI/q6ggn/4D8sLfAmCBVSxL3QZ4ziK/FYRfBIcMjeWhsQRksh//ksQxABJyOeTd7EZ
y6Twa6ciiLCa1tNjfGqsOi9XjrhrH5osGcYFJRtKcYsoOq5jPT0tPvSEQEU+2vVWzlnB7bFcPpz4
0jNUZhb7gTK5zFAzmbiGb7ecpIGIv1T9ZJxSQXcJWw4keKjR7MCHQZ3oQTVP5fCCjosNQgAoZQIS
/tgPuGYUSQ2aJV/1l76Wo1C0F0SZuTX0V8+XoRbQqA9gnx+4S+RP0GToj0P82opsqu6w6Yx5SHO3
QDIwUOVNoRpiFRTHZbM2S3OgRfJJ/wAS4KzkjCbfooYzTYgmyqRVDmNWuM84cDxUgeIcJ5EZBzPW
s+e87GdRbf8PTansj28EJABTN7yUZqG+3P5kVxYGcn5k9nRMZsFJ63xSArfp68YplEOZjtUOgS11
E/pQa/42ytxGJdsGQjWLPi4uu6ZQYVhMKD9ZqTZscPqpTyF+eiuL/PIIJQrzOZ+g7Kcls9DAKzHJ
1ck/APjTdnU5jscIZT6sCqPhqIEv2YpcG1aCUuK7+JyEpXXBnUpfAT2b8ylsolGvzaH1D6lETCpS
H0p05n/RC3LEHqH43ivBJbub0i1qfSuzJv1o+jZWJ3VmDuqmFxOXcGmLjwDtxhdwYgqXsHi2Ytf9
FHRG8mMoQCXvXUC2dIEmLXsNQ137VekWHhulLUdrO3WR+CFTNRt2leGMClWkNjNOQz3gSODSsEWU
2U80uUv1KX6NZ+NFWI2RO26iLPSDja2DGdw1auwOu8gsAn/ndybq946i1THYlzR47MY2eqgz6X8f
eiWcCz7lzyiQY7pJYoiMGw2s7EsnSwNV8SH7k7da/k9cBojST4Ewe9qSZsdydiPeBUr0T2K07lOE
wJG1a3L8TkEqavbAKrcGMjC7L4GsWBDepy4Jf8VOxQ4okib6qfSuin+nMuAcqxXyizWNMN8hf3xR
i6mcNjWGL4kXh1qOa1MrQQiBa/01GKp8tqLcBXhpWvVxBF/9kqn0eUEdacqDWhuRv9cB7xxDqdOj
1hSR/ggVp/+al0bzkhrqhNmPaF4cukco3WcPiczwKKodKXIAQyUFl7z3Z8Mu857TxX5NqY2+VHHs
Yy8EPXlX5y6m9rS93SPebZGxSZBDU3a105Tin9JO8NI0ejeKtryJzBo5zYSnAnptSrPJFN/tD/C8
gx9qPnXVTqqqfIq7MBm92iwVY/s/aRsjrlNp4EgiO4SLXRrui5JYOSYUufk5RaUk26C+6WOO67Yf
A/BX+Do6CehpNVMcCkR4DX12Ukt56aMs+3J798+7+/y8o0YFeZx2GOIwF/SBoHbtwU9i/xA0SIP6
IQINslA1z26sz38fCeTOzEBFA4OX/flWJLOotDrIqI4jNnJfNuGfVibVk3CbaCX1vDYmAGKaMEni
Qacvc5o4CMJuCInE0+BQBVl9P5W+uW2k8u32mC6R8MBrUSZD8Yazk+7sIlTilI6jsEAPZdAg06Tj
zaXYdPo5G/QjF8m4C42GTj8A410YdPAkk2ztaH0bz+Ib8iP4AYIcmFbP4pDrSx0oXe+7hyywpkM6
WLiADpigFUb+WRvlPURpPKZ8p9+afoOLgkNxQ7rFfa20vwP3R6z0923rf48c6x5LZ+uPLKfg2MR6
ebw9W1e+C4UkF4QL0j0cyYvJGip7MgQ+JYdWmb0MQ+fftMnkHn60v7kd6cptY9DXBaYFM4TW2+LF
7AQ+wC0dC1tc0DB+zkzafdLGyDYfBEoQqT5sDJAgf7/uaP7MalWznhZ4tfMVHviYrBKG0rQdiG9d
q46bQIv7I/+u9R+mEpYT9SM2LpLPi81kq63hhjmh8JMWGxlheQJgqEJPsp1WRnV1jZOVsr4dODaQ
T8+H5ZqJ7NHycA9d3QOTKfzM3rsYO+6bSXP3KTCLU8/lu1dMtdtVTpmfKjKJlat8nrvlGkdChzce
2rcapbPzH2EFUTBSqXAPU6ymOMJpNMjDwTlEEw1rNHHr12rgdZKa+dpXvRqZtgpyTxworN3zyKbI
wlhJKZtjx9ftsYStNriyOndKh7QqBjPB57GI8cvF7nrlI1/mfwDpMAWFc0hNWV3mf06AnEodwMGV
oNz3Y1mq9DfcNbWpa7tSJfnm49qspiVKuK9o00Q5FrdYJ0W7Jrb8n7C9HkDX2SsN8avj4RUCYoai
yoVAtUESVOFY4R6MyKqe6BoWrNxoDWw0f4+LlQL23uSSUSk1zr/iXZvDBDHhknAQJUfKqav15qCr
Q/ooyrh+zKm8rpw186m1jKfNuuUgc6jNXbDQMe4cQBm5ByUPq2d3RPQmKNtyXxT4fRnT/3J2nrty
G2u6vqEhhjkcDOYHyebqFSUtWZKlP4S27M1UzJlXP09pcAA1V5/mkQHDsOFQXcUKX3jDhHndYJTS
pDV9V3XzUZ//2lXHbUqewF7RrT3KILM2kaolw8eGM9876eK913MHpx4dWRb6XZDB1Gz5cvt+vXYm
fhl0LzE1N1oM0o1Be7qSP3o7zrGBLrMIHl75YfXMDk5zZ4aKY/9xe+Crs6USCi4TahBZ+eXHHexl
68Al8XHpnyEa0tWhawhxVoe2C9YhrT8iwfXj9phXKsqUYHSgurKXRCaxuwFGLMxipJw4IVr6vRbk
L6Tn6V+Tid3SaOBbhFDK1vlTZeoRptzVQ4dmr58omLzGg8UdvWIqiDjSSvPE+WIpXfu+twb7Rd8Q
KCjZIhFkXfvcmh74H/rDEe17/V5QXAOWibYqcnAV/6k0l6rK5PX27K5uX+TE0btl9wJ9vlxRM1/q
tJ5ZUatSCrwPwVs9jr1HII9Two9MoKNaaEn6qDqJ4Wte3B3JrVy5f6ju8riYFFwpQ+1u9rTbHLIt
npeh7oZnHJ7Fc7a443PnmGWwGVX9rFpTie0lrnc90vWYaLXze4U8Lqy0Qg3twhH35bi45xlpMX/F
e/Ek8IKnCd1awYQVTjBs7vyoK5vqz0huxYh3nlHZQkdyK+3nDIu9E/oW6ifLnRa/b3on9BD5O6lJ
j9knLuj+wm8J7A1nOCQGUU3TDFrLS7bR4T6NBk0UE4UvGqhmOrR3brlVzyaq/39qWlLc3/5aV65Q
lA+R+wX2QOFrH0Sro2gVtWNPWYP07XIxWVOz1Di40q4cbyn1TocKxWv6mbs9kZZWFutuS0BpKc4p
wYAaDLyWhwl+7H62FiLUy6GMah6T6Pb8rsWyEreCWCW3N4nJ7vauM22aJ4vXFkxuiVG80U6PENX1
MXDtRY1R4WzWb8LKtfsm4UDoaYEum8CzDSbYsmKSOZpfMc4bPw4NLgg4fSrqk4sJW4XKdN8jwSzt
g1Pc536b0SRZFpLJxL1EFL5vVBRr4SpY2rJmlWaclUQMgaNjO9mlbR1iAol7vGUgN0dCESneeAQi
vHaKDBC9vHeyyrfHoiZgPZa1qwnSSiC2qx6b/tD04mxp8cEVfG0LAtiiVMQFBJjXuLwwsIx2kMFj
olo2JVHmoqGXqIl6sAXfUtZYT4J3GQBZQId/Nql+ecZxKM/KfuuI8Lp5ziKtzzDsA2+LAN9CqCaC
bMqnj33XJR963Gof5lhk4pwpIqP9AbaTHKheB9y5Fi/7eHuT/kS+7p58WTADW0VFicKSfKV++W21
5yh57Agvmgc7bBXv25KDNMQX/VQl1rmpi8epFi9eTI0kMV/LWf1XMW3PzVo+JF3zYWzn09xkAbbf
HycK481gBIWznBWtPulIGSsetPqEDTMaUwiHp/N1pGUO1vfKQ0rRT8IGUKSkHrdLIDJMnQsoDm5E
ggTSdQSfUjajGfSm9aR5wxA6Ehh6sG5ya+zXjf46eAVyZQL53b0iVrUYt83GatIZ+z/iLLfeecAm
KoreS8F028Hza5Ah/4K4rv8J4nru/H70visdJSm/nbL13QrZ/EcMtrELzWV5zqnOl35qZflXXdEQ
uFxRSv0iCmtI/a5GQzVY41j/s4hz7YjNe+XhZAVpnaCqCNRpnxcsIxr2abW60eB9F6LcHpG+Le+r
BkSZO6HU3KkF9qNtV2DxCfPh9lJe6dFKbSYLuA6IWgjFu1dTxFrsNPBJopx+sO/k7aMW9xi9dX+o
iUvrW6siZRQfMZJ+TW3l3yZUGT3rj6R4r+4ih9YR+dHP5/vyIGjIIScFYLRoS7wXvOxk/X7jvayy
5OTFLUbh8d+3J37t9gFtTzoko0DgTJcjSkNagAXs20ab0SAqXSeoU66g26P8RM7sdyo3HB4M0Ith
Mu9PeKai5DLyvA3J+g3SrhtVZQcxBYB4qBe4PzcFzfCGhsr9UlTdGcTxGHhaan1y4wXyauaYd7aW
tHfbJhu3WTWfaWVj941i4yNihEYkGsq3i52KF1Tdf79hKUXVJSZIgkzwFrpcpX4zlKpvDDdqJ714
pMWnR6o+936a6N2dt+XKc6Ioy8GVcvXTECPDeIZhBsLlclDq4RvKLJsbUZnJqWC2NmDL1jqIEK4d
OwqVsKVoV5Ll6Zej2FvXdEY8u5HQ3DqCtWRTFp29qN3q/JNlZf0TNmzeY1lN7sdOtOJg+GvVEIog
UmAGZQJJHr4cP+6m1hMK4xdrjtQK4RixZJHd1yAjgiFOvY+OyGaigHnz8cqmem6P+sGPuLrSEvYF
ko/XcQ+tU5oM6NVE9cNNTc1fY8c8D0huhLcPwe1RPHV31HCndxYq526kGF3/NPYVigGeMvyTuYCX
0wCYAdt3d+tJ1WalwNKzVbURq4FRc/CmR8TlH8wFLAt6R4S0QNkuv5qwCqM0x4m9maUJF7L9sUIN
8eBSvrY1AeHBF4TnJDXQLwfR3WpAMpjbcEkr/Z1wt+xl8wjElNXFX1s4aIYsPcIPOBqfPNBmB3O8
lqfS6+IX4M8Et3TP8o8do6hN1JY5GqmDzlTebfC8sfQNldZ1vw22l/9pGsVS+5gqqRu+8Bbe4QVg
avOBjLPwfKx7mgSXnSr+9zhRc/M9pZ7cEKCRQ6+jslAe1VbmkbS1htpe58H0tXNTTEHROs27DZ84
XMBH/oyxcCs7KY5XvnJ9Jq+GJ/pvtz/qtTSFWJu+MTEYyP7dGwgqI22mVhDD1NDDgbhbRA+8ClA0
53NOTn0ajNEKFtVZP94e+dq7J0nCdBS5g2BYXH7pQtdbm4Y6r9CWpO877CDC1i7+1Lruozu6r6mz
HYEibf6P+wfp1xF3G9gULgAXlXcILeWQNsoP4ejbGeZXsM2bcnAmrwXfeG+AAZPem6Riu53cdmM2
FiOvrJiV6s+yq5fWb9D1PrU9WhUpkcfThsP5uVqVz6k9eA8z6pThYrhFMLrjX6Drf9sgEHI5z7pk
94GUAE98ueKdp7ijQhMkSlB9O1eVOT38f2QdV77rxSi7eW9T2iWJvFhXRAnuUBM3I1QBbbqKff++
SNbsnaL+g3wKDTYXBBNFLdJu43Jm7N1Z8eQ1a9TbTCKwrYEtixu3d+xbAS8WEB0dqXHzE+ez20A2
voRaDVSR4pI+fbBGLyVeKdtwSbX01Cea+7nLhzVa+7gLe3M1HmqjMr/Tf5zeaVYsHtJCUYJtBHZx
+4dduTRJBCQqlOxZpah4OX3UYs1hqlGoSTcb62sHkDSek2RKo2oFZVHSPDMULZos44urdtOn26O/
FZHxkHSSa4JEAox8dbcsJYnIRjMjjkgZpy7w8mR+TmNraoIM/gYSffgbhoXbJ69aK7VTJKk/9TNF
cR63obVwegQz7LsVCUqo0DU+YcYk0iivMyHPAqfLL1xhHvzsKzcfZFpyY0kKBRi5u3+cRbeUfJYV
J0+fn9dxLB9apR0/eyJFXmRCL8Wh8BWpfWwfcG+uBAW0I+gVQ1UHMrLvrRaqRuFsRBSB2tH4l5Yv
Y5BPm3vAvr8yyk8IJCfdkcq31uWm8HKRT/bmOpG24tXqe25j9L5lNqV/+/O/Pe/QTQFaSp4et9y+
nKwKpzPqfnKiuPdEqCpF+prmXR5Y5uLcLaQ9funFxetvDyqbLaCLgMJIUMzl5NiOTVNoWJeYsd63
/uZ66/va077Ett491c1W/eicxT4IDq5c6ZQNIWHKgsVPE+zLUfE0yqg/pU6EeHbyQMG1f10tagtu
ohloq1IvbbUmfuk8MCfLYnsvyIc0UW3TxOxdutem0/x+wkCZjKNPLVNCXfeYoHR0ceLuDTsSXizO
RtGOdzjctqfby/325WQUeK7o8YHrgmZ3OfFGmGmGd5kd4Xgnzh3xRIiSSIii3kKSUh+JyB4Nt9u6
veH1A7vKjmAB2UGvNt3Jm0Dwqs4Yh3o2/X6UzvEn2aOjJh2xf373X2pRmVA6ZVNWO1qMprtbBnqw
olHmg+3z9sJhFBmgc0dj9rjvMnW9bWDp0NuRHetFaMT98mEyEgMInsJ4WCI/OSAOgi1bjsiFcr0u
Ax8KjWCxefUpCtPwvvx8Imm8UqyNHYGAVoJV9MjhmaK9zwpnOmpFvB2K6QHnYEEhDu0rm41AHocA
0oqyetbvYeTF9+pStPnBpXNlRlIACJsMuvfEdLtQhppBmUC6siKRKsljkeX6eQJGFNWtUx/c1leG
glVLo0YiGWFh7R5Xc0wRm6hSeN2ZUiOdt7UBziNe2NTbUSno6lBS2E56lQHP2n2ntE+zvps9M6qs
rI6UGQncZNbnOw0e4cFmvHJr4wlmq7heSEDAHo5NI60b0s00I1yw4dkWMeKPaWK9qFtWfNE6Tb2j
ZLcdfLUrnQmWkVNgwqiGBLWnzKsaSRPu1AY6tiTB7Yy03dK4YSwc82ESRYcO5mS+zon+I/eM7GNh
ACPECyaLls3z7tLC0h42tERCW5hDlLiFiJq+U/0BMaMnJ54/3771rqzRzyIZ8TLucQidXR4bMpKY
JHCj11CaLpcdd0MUmCDRzl0Zp+fbg12588g7aT+zNhInLffGL3cQPTrPRf7JjHBFNx4JPaw7ZVUm
dA4xQFmVcv5t1D9hFvAesl2kOUFYXo43i2bmCIPIjTdgm50Gy7l0y+xgVld29E+2EobOUpZif3ic
fMrbRmSMYq/mq+2J9ZSIbUDun+v89gLKH7y75EhkIajTPAICvoep4kguKiN3qAqunfYu9voEUYLs
KNS+AvZHPItbHBFumtm0tC/XrS2dxUKyVY8wK1YeFM+NX/siaehKoWNS+Jmp1Ce3bZZ73MeWv8u6
W6NqMZf7Dn2Id7RorEfPph1qZW29IbojBPoUWoH3Spb6o5NufQAo0n5viXSNfneBaA5TzpQ1Xw6f
s7vIBqOtB7tx9aiwKLKLJv7hul3yTwaRUi6IgRoyIrxcHq3dyhERZT3Cz3sCIlf33+ykrf64PZW3
hwWbZNI8tKUoEtF3vxzFLJMiR4yA0jIKez59mDTYhoE0ARgFKtHZkfPflRTnckD9ckBlhuSdL7aD
2IUyPKyiq6ldpuXfc11kD+lTCtdPG6eA9MxB6mUkE8uWNEIWav5a4nQFG9zxXvu+bk9ORo2THLK6
6xsE9m6vy9vjxs+krSbLxzRU9g0/I9taQHuOE61Z0QbtSCDYzOrogwUwDj70FboBY6EdQBGX+4qn
5HJJ8C3ywHBhv50lSCFCPetCra61QGnzJYqrhko58t33alP3IUpNazgVphLYVVsd3DFvDz4/BHMD
WcklodtT+0yPDA3GhxPhSDad5xhteWP1jopHV4rWDAOTgHYAhJk3GKWk2kQf076m65BA94esdE7i
dPRbtyW7shrUX1YkGwUuZI8NaGgUIjXt4Ptem6o0oZT9RnB0e1xWnaekPfT8ozRxTDxX0zow1NH8
7ZuUQF+CjIEvkFrsW4xq42q1NGSKsmF2wnid13NeOdXp9l6VIdrlfc0okHiREJKCH/v9o47dAotG
l5Q2BxCgqy1nbXP+nlOHpFvXYDzNRfmgEwMchD7XDomUOZclXqndI3/YLy8tkrJDLFqTRdwa53Ho
rfjUxwKrcK06GuraPcXtROgNxBRxEuNyKDwVDKVZ+V7zuFThlNPR0rQsx1V54FG3zN9PZH6maLSI
QNBKAs7leBpK172yzE5k62t9r4+Z8MWUugehw9VZcb/LUy8v4N2sJm2VwP2FykLluAFdk4Y0PKvO
WTl/MpZWvL+9UX5SxN7sFNmIo1RD+Lg/4Bl1vxR8ICcPUNOprtoliL1RB4O8xpGeGMn9Zky0kKhE
AF7Nlgcdb0hIH404lwt6vASKQ6ipg3mv5gaqEeUkwkHJ/oKJqD/TydOA/Fr1WRu05mEopq+bgF7h
aWATprgc31WVY5wgPSQ+WiBJqCHFHg4aOJQkjyuQ/lt6d3vC19aXKhrBmaT6qPu+tNGORrNuVFSU
TuiREEUcUXZgPDgBtB8N7QhTKj/YfoG51qS3Jn0ApP4vt01BA1CNU9eO1qGu0NkfvcBhHcMUT40g
SYzG76HHnNHctc8z8VcE8wRjgLlL32Xm7J7bcTJ8JdnWyNow1BGjOQerCpNk6kvNR0t/eh4x/XlK
eB/pm7j9gxe7y9m1pzkcNwn2nJP13tm8LgACpta+h5rwueli/JFx9jB6VGvt2vUZxbXrBdut3LrT
VyN/rBe0Bf6j0bohybrOiYoSAmWjbP2DyHn3NpqMX25/nGvX1q9rtdv8jdam7DEaRL2nt343lMZn
a7C0d22cG0Fr6PYd8nJW4AGaCm6PfOXyB8+FkJxHyksRQW6bX+6tJak9s3cyruXJap/GBW11TfT9
+fYoV25H0HE86eiZyjtyF1qBkl0KG3ZzNIkB20dhNefMqJ8Wa+kPrpG36RV2XL+MtNt1ZWkgdS4S
rpEksQJDr2YsMQBpKxuQI0fBMrdTle6fLCLcCWJgGaTunU0U+BxD2+e8Ola13FVeo9AzyI/wzNcW
kWo87THZALL2ePC0TZPGbCgUFt2IQo2qVOilzfrDoFhHmLmrQ3FbSAANWN690XGqdFliacIh2Cza
sPX0j7B983Nfg1K4vTOutD9IeX4ZSm7QXzZgXYoRzK5tR4ptOc+ekzZRH9fFkwkHK1q8uPmm1OLf
ubsMvj216UPmEuuNVef4rVC7x7GyfwgA/wcx0f/jZ9H/QCfuCnVnmCovG8qSc2FUqnrnaJhmhqtb
6/opq1Xbd+F+IUuRzeu7ptzMzo+ttn90Z7PpwxYHjLO91kDP0Dlq/ywGdTkqnl5JGam+yyYn8GC8
pPaiQQhc8fEnPpGZ2khPpFFTL4+b53zTvO1dqoCqUjUSGBPmW5q/N8blPOnp8ywRz2ORvV8b5d7W
qs+1NQSrob70jhLMGwK0tz/v2+uFaI/CHQ8PbBjEwS6/bk/7cdBra4sQ1I/vUXkbAxUdwINN9PZt
k6OQoUufYZJE2cr6ZQ+5sWqNiJFtkdWnLdmAeI6L+EWbejtwVKievzsnXiNK1oCQ4LW8qeA0Y5xZ
EJX0aNSNNoJMKCCx9sqn26P8DLt376dMP2C4ExFRedhNiiKRs/WC8rirKDHIgHFeHz0rmU5DNqD8
hR9VVOp9c05wPvGbrZ7P2Nu1IXGxOK2LMZ8ULANORbnmZ0UI88Ub8+3Jnm2w7zyvp9zetC//AR1D
AwVvYdfeYHqtVs58Atdi+jCmjpCNV6BxbFmq/eiDSQTxXoZv3do1cQrTjqTG3o+16WsffZ0pzFUT
bfd4GQLFmPQ7RS+396lXAbr0MoofZWmdaewf8u7f7k1+DkUqyWyH6bX34cB/d1nz3LOjVGJb+q5E
xUhPzDsrNks/FxuCv66SBaXUJ1SF/Xc3VRPEc1H4RPaTP3fqGHXQWA+2l/yub747xRSg5OSdPJiX
m9lTQPUIgoWoT+MnQqLqo10k7cdhQsy4UdW/7cxpziWU38jYUKi8veuurQlZGu09dLpg6uwean2e
itzOYzsiVVxDLVs2zIqyI3/ot+cVvhpKoNSLiEZRZbyc4qjFc0/xm0ZbjTuvFY/zU7WKTyY8jVM+
eL+PZGI4XOLAYzrkZ3uIgqRqjFnn2NGYxs4pXowsbHWUtG8v3ZVGHsPgWWFSiybz3It+lX1qaMpM
g6kqitFHRkkElNy/bHrrhSt//W1ekdzoOuvBSGp0p91nV7HCdFw+3/4hb1cXi3lkJpFCgqGGsOvl
6nZ6r9mJmPVoWcVXklU9sBQI0IknXCBp1XCwX9/GCgwHZ4zvSdkfhbXL4VprMumlVnpkbooy+hSQ
Rn8SZfqo27X5242gy7H225M3FdXHgkJgrC5Ptj395ejIaf6D9cNwCLVqTh/mbZcTEnVcWJ0NMnNd
4ai6o6eejLWpT043kJM661Fl5NoCWpCv5SIC3DdlSPvL64Ul7yoBw1q0OM3g1+jVvSOMrE69pS2n
21O7NhQFPJUCCTVtug+XQ1VqiaIE2l7AEyr1NGZAyNTBxXrNiYuDoa7tQltOi0sEquS+/YmuLwRy
XCFINU3znVE3zQMyv80pAQb4GDdVe7AN5a6+vDZ5iymKwFCR5Mw9xo/rei3SrGZqm0pJcKasd8qw
fiXjG8pTrLZlqMBKDBfhHZ2At5cmQ+v0CGDiEn/sfSgBnGd6nwgtwui+u6txMPErDG4OFvT6KJxn
ZI5Q39uXfbZBWVvNzTTcfDUzGEYqTGgfHPmbXdsh9EBJBZEdgty22yHN2DXIl/LZpCsALK91w7qz
wUTGbLuDCV3bIYByeHlJnECs7A4zUtoazLJWi9S8F36eLHbYpaMeJmT+/gCJ+CA1vBJ/AA/WsFVD
xstCckrO/ZeDJlF626wgcy20IXuvuAgGmWpi+QWeDKeSDZT6Bnrioe3F+llt1e3e1Ns26CqnD+K5
qQ527Nv583PIfZCRkaJu+9ZJ3JOm0tRWIypJ9mmt3REUX4GpG7TRE3Sr77979i+H2z0LlVprE1cQ
voe9CwVKbbNo5r2MYBn/cXuktzuVeJ+DLxVjiMv2F1qPkkJZVowk9T7uvDaeT0Kr2gPrmbc7lVYi
Lw/1VjJImGmXX9PtKyR2a29DbK6v7gnJk6gC/nlP6e2oxfwTIX95uYBEQ34I/VhgQbSgLsfyqrZM
yDbVaBz72AhmdYm/bZVuGWE7o/zjT0ofF+Es4o2oDFf1xxygaRMlXZ2OD/wrc3Kqez1V7pS4aCaE
CZXuw7q4xtfJzI022GpnC1M8+17adB4rDFQ2sMCDPXSo1FaZ27/qyvjDyqfmE15huebHzbh9ybe4
m/2hG6FEppOi06HIZyHepe5MHlBqeauh/6uwLEUH9HVx6k+qmDX4bsZsfrP6kTt4kf2W8Hc/v00+
DxSFuoFkru+uEFyd6JnakxotfTncdUumkqOm6dfbo1yRzeLOlfVMOhYURfbqBynBKVQ0NOTjRaHv
m83pS1VtHQJ6qCLkT1azKjk8h8rKQ6zMWiim7jS89/LRoOYaG+tTpljzYzHGw7thK2KYgeCsjhJT
eYddbhz2DSUv2VjB7mkPvtggPYmu0QYqygva8naTBvQ/XDSHZ3dbwqU2lc23FN1V79pJYNcZxx6Q
3l7Y1kwdZDaH0AMX+khJJP5u9V1WSnOsQdw3dmyUZ8cbiBHyoTXANmT9yeodZEKNtsm+0yievLsk
sxggRUR283sD50goWS7EzBrsVeWTzFSaDwShaQOzr+OzMVAFhPms6y/QfLanzOmdV9VccCBT26Hq
w9jBMcxHrSytAtQmx5OmI1YSaLHlLX5eqxPsrknvn9a8EUEOXxWmcFlU33urwty1VxXta0aA8pzV
OK6c13KleoPCvH5y0X6vgYyAVA/iHD1iv087cwmFa43Tk+GVPRmXkaKXktKOpBJMWf72hnobQIDE
IQADtQCiydxDG2e1yPSlKtbIWOzqUXJaQ2NOy5duUAC0lF4KGbyv3tnFciQ8+/a+ZGTwGVQQSRze
MC1wS6UN7NGa7yx1OuvAUkPDraaDvXhlFLJGA3cVXj4H1YrLO4wg01TmnCLJMOYzUrIb1gfmYv82
QBTTCnn2JfuSwG93K2tW6yDMN2xRUg/Zow1GLMjs0v0Hc/l1lF3oULRQxY2u2yAXtWNYtmsdeQZ8
rts74u0Lw1wAfRArsGAoSFyu2OwWs4LyFStWVK1fd5nhm0W1BQk33EHy+NNycHdRAKQDK8idaZC3
7ZKOVnTG1K46uA5zpLiQLqX40pFVdQ9C0TduBEW0T/2iJtWjUnSwplNjxmcmUdda8XNDce3TsJnD
96ZJpyfPNdP4zozX9pNH3TsNukaB+9ZACkTLq/UU3+u2EdO+utJfhhjObDi1Wn5URb5yothtspIg
jRfAu12uX1FgELVSHY1Wt3Af1nlIaOP0klir6lVQub1yUsqVinyaOr/9BklUHQODsSKI2ROxRDXn
OOLkfLrEVEORQ4+nhKz+k1EkYlCC3VxSxcsJJuB6nWx114hEiDqrVc6hYsRH6cXbOFESA8jX/i8y
5XKUTu1KSIwmFIDVSD9v1jTcgVMUdzUCQEHpITx3e9tf4VhS4aNRI6sY4AX3gem82aIb6cVGJcjn
RzHoUx1o2fYlMWKEtznc/tIQDXurZn2GLeW9x0W+uXPASvqGO1WvXbX192qdTFiB4d2gTCryb1kN
pmnW27PZtUTgTf6XOajpJ+hD1cEV9Ha95O3DbUoFBNjCvpNs940zqq25RJ2pzdHcVcVTumb2x9ha
dIx9R/sgsL4CWpGdLTiHCFOi/GDu7gmCmylG2WVB88kDwZ1nyUOW9vHDoquf7MXII0RKIJCgeXgm
5ygDrTbH56wxPt3+btd+Bw0bGXTLTj1VzcuN0q5xbqvLMANYrZo/gW0JyEF0/97XTdL9W1EoygAS
mMvqZLTz+qHSnM7BD875XplzeSRV8fbyJLeTWm+EgZILuQuZF5FZbI2fat70FI3OGZ8shObCchX6
b78GwIUoafBqS0S5tXtznDzFNEow1DTNybdpVcawB75zkG9cW16q19SDiA0kt3y3vPhgefZkizmi
wP0HojpxICa6teuGYMwinrbBelic2QwUfbq3hvxflBuOgHBXUlhSRZIq0ipia0DRl59YXy1nEmvK
ti7QULLYSXgs6sk7YRqtT22vpgngGdFSjWUwzGv/EOd4OdRZMgRlNpkHN4Xc2JePFr+GihXdHbov
pNWXv6ZoKH1MijVFZWYbr03fbOE81skBm/DKTkLjHTU12fOkWr97RrTWhR7RM4rS6i1C/En/cdjs
MfdVxegPZvSzBvDrlCRlURbbpCQpqeu+ljPPUMKJp9tIm1UdJ758QNRM1dMMKeMsJWROuq32G30y
BshZVXme7Hp8FFr7TS/L0TxBgM5J6Nq6MEHvJVvpj4kxf+6qSVMesBTMO+QSRAW9gzD5pR/S6bOD
zM9fYqrxeKpwxc0nlX2D/Zd9lDHt32M5Nwpx3FGy5wFC9/JzqU2lmIiH4WQD4uxE6ul+XdBn/jFW
Bl58Q+p+ELElvrlKkdyb9ew8m43S+Gg500HK0LpuzKl77EpHX/28UD0mpTlnMLjApFOI5bdvs/3e
kj+WWihlGjBHEjVw+WO7plHseBnbaDYrJ0i3zSF0mbeDEG//VjAKGwolEyrXaEjtO/ex00mVgLyN
QI5BFR1JdETa1H6crd8q0CS35/QG8SmHo8gLuwwgvoTCXU5KJG6JwTXQprkvvFM5rms4mpMdKtLf
2d2sHlBla3wwl9Q8qyqupl6ZK+feav+VdzPPqZ70J7sfe18v9MEvtq69n0eaJsBUj9KhNx1wfqvO
HxLai5w3MIDdbwVnl04EpVGd2umLs7bZkyFS74M+2N29ptT0iAYj7vCj6OpXWJnra+7Usva/glTJ
zbzRg62vjQ+bZx6Jo1/ZG/RxaDigboEnz14bvVpxRbeaso0WzNoh8xlpVNTJkbvDleNCFMQo0Aso
M+3rGE6rYgwTN9hRr514QaS9f8ZtagrGrLKem7iyn1GjLU4p8roHqegbWChrj6EAZkrAzsGE7wlY
camjwYfjSSSs8nNp156fGCpyLF2hjh8XjMJe4h4arNnHX5vCRqO5WOaD525/6yInSeledamnwyyi
0HL5+bFytvTZMaZo2jAjzzq7f2g7KlgIarQHx+LqULJfJYWLJP76ciiUUJVscFFb2wr3775Yjfu1
zr7YZXNEh3izrnJSNjkBORaJAQqxlyOhGF6XjVNOURtjR6qmmPM4RWF8tNcuObUFgi0L4nlhPIvu
j0KttpNp/DalgN9AbiwDNI+I3ti/MHbCamuTN0abC/bCyMqB52I4uj6vrKnMwF2TIqyKXfJuTXNr
86BPxiOE16oATtnHAYnS+FhSAzh4M68NBTULw2dQScA8doua9oDynNoeQaAINdTMRDzU9do+LPOR
JN7+RMqlAxnKuaBmjifCbk9ulrHMaULbPXXUKkgUui2jaxXnDvNs39iM/hUP3yECK3TklfnGPkwO
jawUBWceC7pnu0li22Z0c9ONUZKtI9ZhhuZbzQi13ks6X0u3inptWrUf+1Tm4Op2Z4/gz0atax7X
1GvOsU6Oy3GzIsMoC1wOze2PNq7yg9zn2reQPuwSbyMRN/Kf/9rioJMRp8BKI3UGmGAjVH/XJc10
AjJsHXz2/SUMcEJCrYkmuCLo5u+SXyL6dcRivo28oVGD1SQsGuf46Mn8qaX6a0DGMBblMcqnEvUG
PfdyRtQ9gUkkdRMZ5oj2N5DV9Zuhsgv8ZHXchwWbHbgxuKa+iKXvMdBOU9yTqlXvNJ/qdp6hsmnM
8ampbD0UqWl0YAGdIeygEEXOKsQoBdTj5q6ZILX75O/mV23s6cQ2W4ZjdVL09UoiO2PGgB5i87Dq
A1Z/apZxbaiYR/urN/dAsPIu6wNhV+5f/I/Uvy1zHD41ppEkYT71U0W3FWqcvw1ZfZeLqULjPRbN
9zi3UtevzMoC7mJPUxp5sYWmh1tp4wdr0nDcTYxCyvYgzK+m5fZHWcSAvch0/C4zzZCOVT2dzFxV
IAwomUuJxW769/PWr9lBSLYPlvgUaKnKeECSPt8+CV5uzmZuNZGopyVUjaK5mz0fi6ZGy5yDseT9
tPvsBGVU9snjwVjZu8+OfMgKartsItCvXVh6ehyi8FuAuqF73ThKHCIHevTi/5QGuxwV9pqNLass
HhEN7hKasYH9Ceo7Y4a9AnI0M0URlnYnPcmnzXtntcIb6RfOOTDgmH+M+GGn/rCcFJvpbYWyktlr
/A19nm0+rXa2vrRjUVt3Zj30aWTqiN/GXWwX9KzE1pwW5PTXe9vrstcVDu/kKykE71PWDrHuV9g+
nGIvRUbNIHVfAiU3FiyGyAv1kA4u9HunHBII04k9jJEzJ1mBhoSmIkxvtDjL4hu2bKfZzYz1viuW
9YdqlhNtJ7u+N6Xj5ariksUw5viHwkHHZH6bvJq3woKAcjvwfVPetDyCNXjKaPPx7BJVXp7iqh3U
Umn6glIInzNXclqq5Thu77OtKUr4JnXh62pnVJyjIh3Ow9AYA8W0Qfm2CRSr7tVtqv82xi0D+kYV
1R/LEgknM1PJtvIWt3e/nzZBs2Trh1PeNHZ5SnJ1a88o0uHnMFdrXb6/Pak3yTgXEltEesMYIAJZ
9stJpeloDMXYZdGAQTZspckct9A0lPZ9vHqKg3lk5jVBoaS8GAIaXRdOS+OJoFlgk51q19QoXcf1
/waP//lj+T/J3/X7/92u/X//F3//o25WkLjp/zB3Hk1yI2ma/itldUcPtDDbngMQEUjBJJNkkWzy
AkuKgtYav34fz6nZzkBgA5N1mkObdVUW6ekOF594Rbf6x/98N/xqur759dvDU9X+duqLn0/cK8X/
EX/J//tD53/Ffz7EP5qyLf/s1v/V2R9ipL9+k8NT93T2D8cC5OH8vv/VzB9+kZ92zwPwO4v/8n/6
w99+Pf8tf8zVr3/+/qPsUWbibwv55X//60e3P//5u2gp/8fLv/6vn719yvlj3tOcPxW/3bbZU/Gz
Xf+5X09t98/fJcv5BykwWpaE2JT2yfZ//2389fwjW/kHLSCq8VwEfGPuod9/K9C4jf75u8KfothL
DMn9wHsk9Krgzv71IxiQbAbotuTY2Db8/t+/4dlH+/dH/I0qzCO2NV37z98v4J8CNQOYCuUt8VuQ
n55vrmIaxqKoIgRW4rTzE/KBd2oeudMC8Udpp/DUaUr8FV2Zn/aoho+WPGFssbQHuVZwOEmHgHuh
dNBfnks3bOZEc6vYVo/CsP6x1YfJU4bktjeHrxn+vD/oPim35gTw8cXC/zWts2msG6DP4B9aTtRx
0Ze8cGyL0BWPG43O+aKxMcP0k1XNlavWI8L45hT1b+d59qN67lRPjSqiqKSaNK8My+GGZl/8rlQp
LWfKZL6ppUm7k2UqWZVdTECrs6H/2Nhp9WFaqi9ytqcX8cxIO3sMoHEJDAP7QBPtCxGNvoilVDuN
6xA066lF9j46KnrzB3Iz09dSr1GhcaCze+ZUlU/lrBcfqnr8hDWm/FCE+IzEeZFrnq4VyeMg59Xn
pF6y2VVbJwDFbvbELk4+/orQy74tou4rsDbtNpej4Qnsp8rjP+fF+87uS0+SZ7quCGXdNg6qvq4T
Ed25ZQcgWM+K6jRH8RfZzILwAMAm4AGZjQi1sJjy4/OHfNWt8v+9Ic5ulf/h3fO/8FYR5/zKrdJ/
pzHwX9eTuIPEf/3fd4n+D2FiLuIi2C0A0F7cJfo/AGuptMFs9GwAHxFS/HWXqNo/qDxRX6Biz7+n
YP/yLiGiBjpBeiiEWLTXXCXrQJ1cADYzokSguhjGWL29Zd11KeaXg9/ipH1qNCU8xJG67KQD68xD
jCLs2ISGLHJfa+RwJZVWNZrZ4EsVjKqJAijcxyg5xJK2J1e7NxSr/fJggtke6T3ng89v9MPo0IEK
7ED3UNKRd4ogIt57eQUwKYSAhJQTbQUqMauRbHvM9ExVe78sJUh6CEy8yYexxfaxiyp/cJwKl3i5
pfmstF9Hp9F2Wksbn45SLLriqPIKUaLVpwNcEQhNy55sUjWpd+OmbQVa+fpPxwUtAKEURtjDq6i3
raJWCYTIj1JJ0v2S1PFdmKsSPLTXcydYUCq67EN6KMK24/zTKWNuo/aOvW47DbZvaQKPHTl7vaeN
ZaMTx2ZEEMQxLridhdZXoW0Fna/KgUNvpLM+UozZw+9tjSLU3tn2gsC0tsbrLVLCrNI7v7I7/X4u
pwCHhXaP7buuebAF+S4w0bkfgNStXeDwo7cFy6vzQ7VobmtFJzGlMnkLCMi6wznU8hB4cA4YI+/J
Vm7Nz8bcDj+g5zBklYLJiUR+UXSd3/cEsJDcquNIenN8cYluRAiXh5kuFtUKyoz8sjSSzneEtciI
3+Vq5ReBUnroGeIsNsWmh+hD88riCBkdVy2iYnwzTvRaniaA0iC31VT5tZJbd4vaW7d5aTZva8so
bl8/K4viHu+BDmdvDSbqiiHSlzymK041C0/7JvdKzJ5P0qK+2s+VWb0cahUoajUmn12eMVTXajel
nhr3U5jvTehyM5yPsrqJhkHqK2zhSj/ngEOl1RUwXGH6ykqw+EKohpL40/Sh/ba6ieI8mfM6DJnL
Es43RqSO1DSM+JDIeXy4/oU2J/TvodY30RBEXYB/cekHlJFu4e9TsovVX9cH2drcL+azfhTNHige
FKvSrxIwUCBFLfQrJIX29NC514cSn/n8qWLpRIESBWSaseuWAepZwRzINsWl1mj8sIM0Fct4QcR2
/oPbMNv5UpvLh729SE/Qx1hLckWhtCQwB0o/s2LpJAk8YCpZ6as/kmjq0/glgEILcK3IVw+SVUDC
LHxqAp/7aUiPlaOPp+srd/GRKJMSvFHKpKJJG0ekMC/i/LJLVCxr5czvbHwvTTjlPzX8QmDENRi2
XR/rYtmex3ruvwphkTWIn9cqKIkUM6qN5vQUhITsJCFxuTPMRbma1xxlJHgQBJ5UaNcQ7JIWdx4V
XebLdhq9lUwnhmHVYm+QYsO4NEX/TjGj6QHb7vqNsH56l1JP+tL3xZJ4imRTTdGi5cHqpYiAY0ru
eQHajwU0mB1M/sWuFb8niy6oE2ihrYnGAWoSRtzFmd+HvfOt6QLjrWKWtS+FunWQ0Zrc6axtrD+V
KNAEQgJBgO/Pv7WOzl/Rhlbmq4r0eZbRJM4oEL1210KdgDuEEho8LKRjVlFjuoBMT+U689Mga05W
Xg9HhEv7naW7ZAALhgaIdGRVBItrTd3PUHSQpV5KfewTo6cqi7T5YEpaQelQtymTtUk1eBU0Ra9Y
8ulfmhY5fo1O2B/c5KobqW310VZC9c0419abXGMh3FoaxtTNh3Y5UpUoT2NVKiXi2EP1/rXnAAgL
eA6BsxAe2uJMvjhzKrwSlDV1GiEZpuB5D3ClQY1752RfxE5IaYk2McBaUEhkZuejSKEj9zYVWD9o
quDrXCHKUY5zeJoHM75vhqZ5E4zzLwt5iY/Xp3cJThcj44bDSafhCOj2fGStsgogmV3iW1GUTOh2
JtpHY5mNp7Jq5tgbe8vCjcLUpvdzIqfloa7mGklwRL+WN5WNDJIbdK3zLQUO8C2MzHnyUgOF5z2r
jMvjR25BfAeAnvrshXgziEVlnKgb+0D+NPgLyTcjKrC67vLZmxdtrwy89T1o5shCbYhsYw2Uy0RF
qpGXxAd1r3nIlqPTL1IPz+ziwDfTSv+GpbvpV7NZfLr+RS4PPngXR4RixOoglbTzDxLhyTu3UZ/4
U2CWxy7qTA+PytS/PspFSVjGQAUcINRB4HdCB/h8GNQjzTFussSvk6Yp3ExGpdUc8gmZrkm/syiF
3c2zEn1aqON4JSY0t2M9BPphKLrpFn0o57XPtPh9RE5niLuCrvf57xMjJ6mUlRn7bS6nbH70R5u4
39tGG4sLmgW5Y2oVPNdrhFazzNPSI2Di95E0HUPaNkclAaB1fXH3Rll9QiUOZho0jDLOVn5Mec9d
tUh3JdYvw4FnuBG1Evq9XOCrqymgvGf3sx7585C/swtZ+xjFYYNrUUT3x0W/v2+9qp51SPeSGf+R
lTL94FIto5MN/PI2Romv4P866k+VQ/VnNVnxnrHs1kpAU6CuxAUKOmR1u3RlLCk4qUZ+gijATb7Y
y6Oeacnx+npvLYSJPKlQjxQp+2qUtF6UMMGzw4/TfLwznBrnAqePjkTuw86nFcfiLHhlm9JyU4As
UGhlJ51v02jMWmgPXeRTXflzSqx3bazjHtZZn6oqOCW2+v361C6xnFQHyDTQNqdWDwdRrPCL9yey
lWFppiLypa5O/RxTuNCNg7A71KTw7xRlGX2pMbv7KUE4aDHCAnCDFj3yKY0v13+Vy1UWHFnaD3Az
wBasufBIZMroysUREWG2/GHaiXKIhNiJBm1i5zK4vO3Ph1pdTuWidVEyMJRKWH3CACK9MdDQ86fY
Cd+YPepI16e2N554Dl4ssqK3g1wHjEcROz2ZZaX9jNN08mjGIL0E6m/nuRfB2/ku4quK2M60aZiA
JDofLyHW6Ry5jHwtCpSbOpX1zI0t+mcYNQ7Kg0T/2BstNNiDoLO/Zkmg/Hl9wlvbiiUG9s9bgzrp
2s0k0lKpbhX2cVir9fsGMOxni36X1weBdj/ylY+1lWd+NuvpnRPWwbG3Iyd1q+G15QeuY1gk6EE/
16fWLN5oKi0nzJrIn0aFOh7HzuuHvnFDE4TO9Tlv7V/qX0DFRKGUgtv5ogfT0ChhGUY+wgapt6AR
6abzbHuZWu0JIG3tJ6gWsM+wcaYntrolujJBcjKzQr+Wo+hOi6bxmDfQoJM5ltw5ypKd/XR5zVJy
FV1Aun2CbbQaLx0acJmxFvrpEpX3RTMof8pWsUdXuLz7GIWYgSqzytTWsPJ6SqquxS3Nl8tg+FJB
9xGQYeWkWkPkTeRlBwyp9kq+m1NjhxIcGAAo1yC0kFojoWYR+vSlq49L2Y/vI0Ubdy6AjXAI9SQ4
JMB4he7L83l5cQNIkj1NmZSE/pLp+ft0SecfIdfCHe3I4K061tYdjqrRUS/UivpYUnhDYU2PQP1z
1yqLPRrvpUIHpwJMCVhyUYamMne+V6N64QJJcpZac8p3KRHc5yJaJF7QtsZhItU+yHZhNK4xa/Wv
MlG0o5zP+g0mdclDpYbhrVak0d7bt/UpTCDBvLBwAKm3nv9SuayMUizVoQ/KRPsF6nfwcnMAiHz9
nF5gHwXgmCvJxLGVzJfn5nycedTm1uyi0O/ZD99LtcIivAGe5uSLcV/1oEJmp4lunRBaVpVX1ftl
mqe9SHH7t7AB8wtqCNHLKiBlLzh9YEkIpM3J8q9ibHQPhGJ/6KKsRVu2sykBO+mhg+b8FrO2ws1j
p/zX9aXYWHFKDs9AeOrpEBfOV2KwuLIAkUinHB+w9wgCGEfbSZudzS/+ltVrRANPgDC5OoQV4Pko
4thFZjFKGKZ2n6Vuah/iKD8VtTFxfzk7CefWYBwvALRkIDZsmPPBNNhESzp00mlKUsB/JHtH4gkD
xefCvufW37PK2FpCAQVDOVCHcqOtnlpwdfBys57JaQ6kDyUdPSm20h2V/M1R6JxC7xeU0rUDcV+g
jmD2jXSy+jJzK4SJTkkw7ZVrNi5gcN6kv0C/OB9rARuaHNHS1IwyNEbyGM52fnRacfbxGUaJsx7v
wc3EO1MTX3+9O14OujoHIXriPbRz6ZRA23zoqrG7r7vZ8Ye21L9bABZvWtse/KAK9nSvNhZVOLAT
aUPKgji/KoGlhUQ9Jw6lkxNGui8P3PrLUC3+9TO2ERawGQWlFZEtjrv4+YubPxaodAMx3pOSm5k3
NUvoGaWjuvgI7wE1NibEO0YFF6IncgPrbGgIGiUbo8Y5wcOzP9ljvdw3qLDuhFSXNgPwNlg4YnWR
C/F/z2ekdqXcLChzncwGugwouig/KkGC1ks8yT80ZSxOSyLHP83EzhZvgv32A56fgpm4nPqWmQ4H
XFbDx7bXpNBFlBh8KjhGyQO3Vj1EhWEfsAsadwSTni3QV/sMUTwU4FHaEpncKoaRSWoCK4jxpU6z
6q2ejW3gL4rW2LFr54DobhKpjxA+s+T5Q5wt+uA6chT/SKUy/aCmRvAYzZYaux3+kZhA8ckr10S1
q/DmMezDHUTdxqYRobOoRlHup5dxvsR16vSmpPQYGw6FcnQqJ0YPVsqOVgPy89X78+VQ67ajPIKa
bDrh1NjG0zueifZWVafxoZ6WYOcb7Mxq3cSYhzEIrBL3wQi7qj8Q45BvLHonb+qoH//OrHDNgroB
XgHV3fMF7Ms0TBy6w6debpr+oFVJ1HspdoAfAjs3j9eXcOPcCW0LvhTXsxDJPB8MF1tjwNoavXyj
WzwpspejM6Iz8XdGgX0PgAllgbWwdsbwc9KwJ6jc965TtJJbRcWe7NFWXMJk/j3MauultrHIU1Zj
9jbU9WfML2l7B5L+RqnkP5MuVJ60wOipCcSGJ/dYDLqmCZr1b0yVGBAiubiX13HJaGVKoMs4bkpN
Lrky+houOumG9zdGQWEb1D5689i1nn+2ZXFSJU4rdr6C0Sb/FLGqebgT/WxuDmIDYcb9LGxxPoo9
J9jL5AUWkLLzZzTVIbreOMZfn8rmySLRFh0QErU1naeniEO+yXaP615/G0VS9hl9J8Nvq2Cv5LY3
1Oq9LhscF8BZ44aadvk9CveO3+nj4iVTlR9ePytwCuLxfKbfr4aCBRD9l5HtIIdopHRJezfNRXxw
xs76G0eY7gRxAMgI0rRVg6Sl6UZtkyNcwpsigiubI1GHunOENwIsBAXwd4V4Rb9qzRQJihYBjSHh
M42DcVfPcXyXgVa7gcGvubFqN/dDEVVfrq/i5qC0PoE1QYMCsnu+AQcEDIohxVwjGcbqKDpgGF/r
433Zdcs7ysYdrQYt3rnqN8JwuAoYxXGs0KBbx/xV41iDPbPrqyQ13+bjqJ1UW6qORtZbD1ak7Zke
b5wy4YJNKEd1X4DQV5NMjaWSO84yQmrFoY+78mCU454JzsZSUgfHERH0IOCCtXo3tmPyLA+MArdg
OI6hbB8KcoqDUtWF16Rd/al2+r0Heqt2QL+GyjOimoKzt9qbCUy9ZmClTwQMSU5rUm3fq2FclCez
L+yvfcYdqVda8Ri2mJBVseiojWhC3BdpqN4Cut+jpGxcAYDJIEWCyiR2Xl+cwhNjxgsBle8yiNEx
6BtPloP6hH7v3/mu6CaCJgf1Bwl09bTqgDSbFPOHUwUG+v2AvLOrh4O9E9Ju7R4DZVSCWsHsWZMy
TKkc5ZaiNPwF9mgvJ/kh7ttXG8QyA54ZAKiIYAGhXH3HsF/aJEgYpQI3f0qs/mlBSde/ftq3pgLb
SieloatPx+v8IKRYW1VZDjQ+bpMFuU6kThucMF7/dPKeARwDiSJyaHFQXiQ1trOocZbhhKE5DZak
Ku4Box31O59la5+BRoFTJ6xh6Fufj4KIbNaYUYsZQDvbN6MUKneBFOXv4ek2h+vLtjUUOSDgING9
44ifD7UgI4OMEJLyjVWYBzM046NEFnIqIlnf+UJbQ8GZEH6BAD7YCOdDpZEyWMuEMD+IheqwZF1+
UylWfoDFuRvMiRdylfTQRiKao+sJZ3BdKFaUBM4GMI+T0hi3cSrBLSqlI0Xqf1lShwN2aH0qHKTI
60LmzmjVb2NXf3/9ypLKoHYLvkF0nM+nG4xxkKb0Arm9+gJnOpuqXqoXx6Z2xp2PKELTi9kSHVO6
ELTmZ1Lbi11pTHaX5jJGk22lSvdhaaiHKlQjrwwU5cGIVUjNY1Ef4bcM7+263dMk2Tp6vK8YE5B+
C7ms85mGTpdCT0OnPMNO17WwQvAG7sqdGOKytSJkRrh7xbOqwz1fBeglVsxzPNT4BOBYAZ8rDgoX
EpL1U0JV5t5YFCw6EH05NmVSfupHfTjFRd8+6smivt4eFcgKpQARQQsTbrEiLxZ8qRV1QgXOPHW2
nN/rZpzdIXf45foGulAiAZWBpBAKZLiHUm5YNwbHakINHVz7SUdhZD4uda/U0B9z4Jfy0E8nGKLz
z0BLiaZqdPUmqglIIM7OUlmupUVZ4456rEyHbizzyR862Rn8wWiLP1H2SOGKThavahNUw73cZzXM
SuiLw8epQbTIamnbHQdlLPGDMpShwLJeTneuOXFZvty2MGtoCYgnXhA8gQKdr2IIbbay62HwEYwr
H1qyBa8o7Fhnty7yTTUQVsiJKv26vqzra+h5VIpEmG6Dd6FVdz5qZYRpriqQIcymbo9JmsGc6QbZ
LZq2PV4fSvxVqwlyCwlJIuHIzKNxPhSMi8CweevAguS4/uhq9LgsuuUh2CM9RpXQR0VB7Klb7HSH
trBeWqqixEwWISjXLa+i+PmLDepEUmSoxTKAD9DnP6nL/lxkrMTyJqxvUtMOb6alnZ6uz3a9sM9j
UnkmRBQDrzU5ImsuGnXgc+pZox6WcEKfJyptD3jdvPMMr6NsKnAIVgomPjoZCD+trgLDTqRQK8za
D3hGEfMVLmmlzPkH8ehKZuHsLOf6ghXjUcpnqwqBbgr658upIlaZD0Nf+1Ohteg7q8vtEGIn7vZx
Oh2VaExcWujm7cS7fU+LHa+462u7vmKffwGKLAjK0iOkbnX+C9TYbtuBmdX+3LUW9F4eODeXp3yP
4H25b3g9aEzA9hWwubVQvt0jycPNW/mOHYeFVxXq8GMyB0E5KIv41lZ67ZCDI/WvT+9y6zAsdXfB
huLZXrNscNsme6Ql46dD9g0np8RrqvoPiI57HKWNdaRcBOGKEpnQiFt9SK2yR6lW5tKHXGnc5jWs
4TmU5ptXT8cAEC28SEjJoACcf60lHGWzGprSR1tl/DJqgXRL7F0c5EJK93KSyxlBK0O1lPlAowDd
thpLSfEFn5PCjySMXXSrVVzAkNnh+owuDxyYPWGeQHRNhX3dtJPLWY4pIuR+HfbwzZUOqWFT80dd
Cb1WCvakh7YmReZDxY+8j1h+td2npKnSgkzPl8rB8QANhacs3TVe35gUiasQUdM4WdzSF0uXLHlk
lH5vpojNLJqXpPpN2+WJOyLhtrOEG3PiI0M0xq9WRMCr8BfmtGUQmZV+M8nLe60r59PoyK+F1YoE
SxNoVyJBNsTaf1cPEGNTaqX0EbfQ34zwZj9rpbwntX95XhmFioAQUyc4kVcvdzYXCCJ1OlSDRQ5O
MKAo06Mt7k+5tqvIwEd4+YaKCdFkBIBGJoQGgVjWFy9ZIht1mkpy6Q9or7gy+D/69P2eCtjWx2F3
A2BRAbKY61BEopBtZFMGTWMcFU+tlg7CgbTXeNvacJi6ALYlTHYAKZ3PxZkg8BaVU/hjWtv/iuZW
OfazYx5TB5mRxqqDnQBra1bPvDReDerzayxq1it5WqtL4fdYop1sS4q8HGevV79N2F5SPSBWFUa0
z2Hsiy809RUWNWNW+CXYomPRZuD2zdLaGWVjy9EQgjABUYDH2FltOQ2d/kbBMs6PxgHZa73IjwvL
BuC0e7X4FnuOxFFob4F+pJqwulOrrItzKeGVoELbuXZiA1LWvtCr/d5E2Z95NtxHffGxnJ37Km52
2sIb30w8HSB2GVwQMs/3yNgE2UhxofSdPpy9RBkqEKfF3hS3VpNKGGxkkmOklFYXrMq12AZ6yShl
CyC444LFguF9bDd7195l6ETxH9Mn8qVn34XVSPjamxJkiNIHhh6dgro3XLvVej/I2uSttoSqV4Lv
uAH2GX6oM33Pd3BrOenp0+2ApAlFW/z8xeaE0mtVdY/ijlU6s9dIqnGiGfpagV6xYSigCdFcelQX
cFwCjVw2BlhKUWe0j8kiAfKOcV4jk0m13C1Sedg5DpeBmjCoRsURmyGu+XVFPVXyQkIHtPCzdq7v
yQ/J/sJSf2gUpNNdxDFVF4BBvefmdtElEzNFEpuYm21D8rTansYUtoUURFxhEwbyQR9Ln0L0de/s
RtV/IGYfu30faY9dXDR3KpHi5x6Uj3s9GNmYO5q1Ag5CsEj/UVyzL75prOej0stO7iudI90lU5I9
6DI179bo4I8m6vAAIuC1GAMmDkZPvA4It3F9r+4ECO9dM6Ic5zcgx25wmnEwkwy7nchxY7saxPiC
nARXn/doNTVua9vI1dyXcUp7v0QVEjhUFo7XF3Cdl4q58BGRlxEqzwADzkfBV67oi2zM/aDuENhY
KvUdfFWkzFAjPWADN7pJHUluWffh4frIG/eOEFAT0GuNvHiNFe3yXk20ps79vEI4VyZRclMN7fZF
lffkCy+wfs+zJHHi9MM3IRg6nyX/FvDQWOW+ZJo/lKp4Y0jdQxc7hyRrHtVuuDHH3CGisG/ruT6k
UnKstfCmqcov1+e88U0pSxMzU4ikILguf6tFHRYdj5bf9w03IMIgbpemy+t3Dhxgsn2RSQF/Xt2z
WgJ1KAuXzK91BfWqVDNOodnuYX03IhgWk4xDYJwpgK/WVJ6aWmlzAMw6BsVuUWTSrQTmDEmS0MUr
77X9cD6hYNGxU4kuCGJWEboWTErfVRZCl02FiHtdNF/1YVx2jIo37hORQcFa4cUV7gjnGyW3wjHW
lDT1DSedvkWT2h7xSW7cckqcu6welLtkCJU9IuiFvKqYHDNDxAwxBKLC1TUWLU5SRJA2fPCo5Yhp
SZr5OXSdGysz0ftJwvEY5LP6flFy5QAhgX4zzs2nsdVp1Bp25oXVouGdV1s7IchF443fjKeMhq9I
u0Wf43xBZgkVYGCuqV9q5eAmUmC5aVTgHKA7b2w9eRsEcXxS5fCdFeVvkmJ8m9e26ibG9PPVJwfA
B0VCokui5jXgKmkKHTcSyGmS2Sl3fevUKOD3w85tuHE+RZJp0tdjD/CWns+WOuPUG4WU+Ho9tsCh
zeYu6Iwf16eycfHBZhSfWggmAlU7H6QtMrvSZzPxA6B2hymKFs9pIUj1Tr8z0sYRpZ/DRqZFyeFZ
I661CeztksyJb04L4oUx91trhXw9Iv/lyxKme8ngRWGe7QJXCotXYeUFRe1ibmOaDTGUN3tB+N7Q
JkSc8lCKP+L3YPiVM2UHaYqbQ5vZjjvNc3TfzGXiLWac7+zcrU+JZI4gExuiobU6ySJSmpQgT3xF
HprjUuaSJ4GsfKWKhJivULYH+krXHaDO+be0rSjMolJOoN2W4anPsVZ0gNMcUIGSd66mywk9V28p
Gwh3bs7k+VDyHOmjFeS5DwFLutWD6Xs76vLtzt4UudN5js0olnDNBscL7WY1oaIONKcvotyvCuQ9
vHGu4vq9TiA3HyGZBa1XjAhOHdNoskN3HKq2dnlP1XcCTg9ANhiX79R+s8FrgY2rFITohh0ifWre
y23aTlweZfXdKK3wZ4q0NhRcKQ+6+wUd6/ngEKuaXg7W/ieirfEfY95MqP/m83GQ1eZdmowNJvCK
1mLBkzVF7o/WvISQo9BLv5G4AT/LXTuWfmvMDWJZJk6bgaJ9qzXQJsgRaPmxMmv5KUbR95c06/J8
sLoRgTG7ceTvUS3NyrHL+uBGl4ylPiKlmS/ukFpAN1VER10dn+l458LZCKJZb/IurgKBw11XWWe5
TpJO1aCHJ9XyZWgc82udGDh6K7iCVXmkPCi5bvN+N+qdVWBDpNjpa7uxhLH8DhQNwe0RSa8TCPLP
TEVFmyfHXMLTpA7C08No3U639nKVrU0sNhbdLAbEt+B8E/cjBnOtg+SBWqOiVs4YpZFlvD7Tc6jS
0zRH2QAG2NqKxak0o6idJvOjNNBujHwc3mbw6nbO/tZcCCbh1Ao5Jjr053PRw5QlXUYYXFX5B2ZX
oR8EubTTbrh8LFCNeTHIasEidY6jdGaQNE7ocSZ26lexGXk0zvcYTptDkUUKsWDy8/XjV4RLX1rN
kPlDKLeww/BSDUCruv00dzuzunyYmBVQneeCLh2K1S2zANWZUarjA+EweYe+rgqZtsxlL8NyMnKz
YtpjvFwGdozIm041R+RT6/AxCZrYaRJGNOpWe7Ao+XvGPFqHBhd3TyiznIZEe32hikEpvgrSE1iX
dViXpgmFTCfKfHOIx7uh1FANhp3BI7wrx7uxGWGXsOFJ5oTx8KomZk/jsBSFk/pznI8PWa6aT2lt
Sa8vwdKCFh0wYYYFY2z1CFltDjiw0RjGUMe3alu2X7sizHdeoY2PxYkiiiC5gDe5xiKRVRD/wyPx
kzILvaiqlVvUFJXJg1OtPIxDbB6GxrJ38Hqbo+JnLjAioPrXsT+UyN6c6zn1Q6hpp1rHi1HppuSt
GaTyqQz15LO5OIZ//cHd+m7Mke6P8I+HX3h+iaA/rIqqVOp3lTLcxE4XuLUVv1adjBteoQdFxRRM
CI/66hZhKXWlLbvUH5c6fDNVQZa7pTGUOzeiOLar4OFsGDHZF9WYuYtMfUJ5zzc6O7k1iXMtd+ry
H4jKpCcsCU0/S7A09+Y8su+0LtgzT974goj50wMGlUfyuwZ+tTiMBVEdJP5S6N3bAYUvb9JDjC0H
nGSHVm9upTwPP1//ghspEi1ECqeUg5ASI6A/n3XcznlS1TVCFsYQ10ceGudtXDUWqXCr/TnadvNj
aGTrnrBqQNc4mW4iSVJ9E4rjg4yA986O2rjG6QCCjME7kOh0DfvPuTvVSaoSH1776EG4zI7FrMiH
OtKinXO6sXkRJBSyJmxe8Lmr2yC3g1nNJpIyoorOTaI6PRZJvxcjbU3IEsUpnYBUoAfP1xdZ50YO
oF36QRpB516W6lTIiY3/xvhaRSDOCX0lTooQAxbFk/OhrFIOlNpgqKh2voWmXdzJcbTH9trapaAi
YBPzBgLUWh3GfopgvNhq4mt2EIMZryf06OfwjR7NkheFpnkL3nMvM9v6VMIuiaCIedEJOp9ZEuRl
j813grJAMLqKrY4fpqGsP10/CxvvOr1AHtnnCqmzTrrQNQt0NSfhtIx4fJfij/RYJAHiJn2B0XYX
aMbOjbM1LZzm0b8g3qOIudqByVxX3RA2FE6U0vYNSW9P0izvyRJuRelkkiibsXRAcdfVh0yS80FP
h8R3smG8k6Nxuh1zBQ+cqk8fwxC+NoFMdgucPH5q24V6G+L8f2l5o5e7rQK9cQ5YWgTWkMeiDLJW
WWsTTHrtJeSesRf9syPhZlDLqFY0wbDHpdhYVg6bQbeGSaN4vDpy/diPk53PsV+UcvHkxDq7s3WK
w/XdsjUK0RidMw3CO25eqz2pjgC45xSlGEn5VuegMjVcZV5/HQLVEarN7H006sQv8eJNoqxMnaOI
Yn9KQ8mjrDd4hWLObq6iKX99PlsfCCg4MHQBwb8g0+TLWOAOYEW+Eklf63AKDvGoPko4anp/YyC2
PUMI342LcrajVcNsoUpTWmbolXMrH3EDiFwleDUphBsR3s5z6Y1m+IUYC7ZgKqoKKgI4ek39D3/p
ky6F9vH6hDYCB5SnKLfiZydU2MWV+fIjNcaQq+D9fJqAaEZAnQjik4WbUXvkm07HcTat2QtAvyzu
mMHwIBmXjB0C0cXlRe5D5UO0dQQhdp2bCvxoF7acLxQ0y3fxkLTeAHLXJVK0DniYB68t04vxQNqL
0qogYK2uZNyaG/SuisQfLCs/OfLYu7behTv7/+KQEUASlCCqKtDjlE7Pl1Y3kdQl4Y59xRl/1FI/
HGSlCdzr3++Z3ncW+YlRhIiCKNIDPRJtphcfkGYAJeS4jn2JWkLlznELIERC6y6LWu2DHTvpW3PE
WVbVG8m3EqWP3bxR8wdLRWMwbHGJ9xxlwAapDVs3q5F8bbRxOk4gCbG9kqRDE0eGF9X9InmWVs+P
Eiaen69P4uL4ijlgLkJ/hnyNptT5HHJkJRu1Y6V0PBbaQ10XKOCXtpnF7kRAu3NZqBedN6zjCZnY
9ORTIl47H06P9TQB744si6oi8BDOdXK0A0qkdzK1k+CutQTiNmsmeAXBVP9sljl865RjiWyN8Pm1
A8W+g7Fd/IxMTfLLWZ1ytw2N8iEurOFtlOrhse+D+KFcRgtIa1+4A8qBXqEt+m3XJbZfDHJzk4+6
dlsH0hOQ6j0y/eXeY4roOsClhHfFLX8+xViRCwVYBEpOZWa8ndM2cVO9infO0TPl6HzzIbNG3CHM
FljPdbnHTLRQyZI+8gM1dtx+UU9ypX6I6g7Uu/O57dV73QoekeHLXD3XT2TFt46Or3JQNF5UzI9T
MfwRDHQ2RnmU3WZsTnXWa+6MVk+pTTulj8s1ERUpQUwhwAR1uDopUL8dSafTeNKLYR7cotRzbEP7
XtrZX5e3GeOIBAD0CNTOdcgSpuhloF5g49u7aB/xmiy+l5T9cxr1Wf5hoYq7M+DWxASng84mUDD+
d/6x09aamp6n4RQ4g3TrJORd2hRlrw34AM0JqIMg1onW8WpLGU4MJZFmB/yGZrzFVik+CJm9vzMX
gCIE6KIasCaEm1rZLVXOXJJujh5CuR7dKk/jnfTp8sIhyAJMLNJGIu41KzGy1XJIR2ghXV3VB7OO
3MEufxWgU3ams7EXRDQHOg+FM8qVq4yj08KujFrbPBVhON+PdUYKrlnkHoMxfqpnc+/cb4/HWyPA
h8C/Vy9brBtd/n/ZO5PmuI01Xf8Vh9cHbsxDRPssAFQVZ5EiNW4QFEVhBhJAIjH8+n4gy26xqBZb
u44bd2GHZaoKBJDDl+/3Dh1V1r5G2vNxGnHZJMBvCSWum7upNZwXVu4fDL1NhQcblX0bAfrRnFrL
RhqYerl735TmeZI5xQ7MaN7/6v7w9QC60dlRruEb/nSAo9wP8C7b7sqCOpRBSDkZrGXGIMh9SU3/
owfIXsTCudHc4Co9vZS1+PgOWiv6FtDfs3XtrFdqpt+xXjh9IV4Yhs+f3uYdiAcQnXUW0WNnK5k7
bWslubXvzcUNs77nRU2a9UKJ93ywb204WqqAoWx2X7fD7yqElhDCmcuYe78LPq1uaURkjgf7Hr3J
Czjej+4H9oNNdcyhEIr804cnidRlRTDNfR9oFSx5Z4zrtEp+eSHifmC+0pPmNbG9Pb3KYqX6lKaW
SRu6KMK8HI032mCMd7865uAA0Z6BsgYYigj06VUC/CezNpnMPUE5yR4jmnxfCEe/HUwneeFSP3hs
7J2bwhb+AUG4R2NutXFCbv3ZpO7uTgdlO+dj7b3kAvjDi/ByYPgTaURf4+n9zF2i40/MRdyqWUD7
Ce3LJ+2lLtNzSG6rOhjRlB4breIYVW1UhcFrXRvEajb9XZ9JOCks9jK7IYZLFddGMg1DWOqCYGYv
aYQeCoTV6Wm7DisuUyuen7vVdQi2+/nrfH77VEFfuYGwOTfxwdPb19NaTjnCir2duuVjBeOS/r/e
vdApfr56AJvrINmb9pW2/1FlGdRLPVROo/OQ6a/5/oLHfFpdqKwTkVNX/Qsz+4eXQ8tJZxpjKziB
RzdVkBYNb0XfM2HW00bY5j53MWZK1RZRRdTbC+vws4e4CXAoALbW++Y0sq00360kKsnt3m5sZ28r
l3gj4tZ2+mr/Mr2Jq8ARZVfmaIbU8GgVIbUT97mRiE6iEz/bSnpRPyw23gHyQdOc+oWz54/uCZCC
o4BrbbDL0eSbRV4MXa87+1nYVYQFvdilgVW9sNI/e1PbmGOP5JRNs+EZgb5DppgLzbb3Qeamhzmg
C2CrdTodhAdn1M5e8uB85jz/VXVLWCpz8aujxNFIzEfaNiNmqfuiS+gkilXJhPCQoeqJubWhA9i2
EBnQtIm5+7BWphN2fTq9JYnDKWJ851oRWco0x8jPJmnsqtbQLDaOrpXki0oY2dUklpeaXNvS/eQ8
QeuAgwtEdtBgmvNHA3osqKQKo7P3fVrN7xpIF7ul0dzYEujYME3yL2ZoAy8coZ+vWV+visUwCMim
JD3aUMbZX3Uv5XySrll11S4qOA9w+jj3K5/4s47siLB02yl2UqE1PAPX3wMEtld2WySflOWOJ7+4
VvH7sH1uBF/US/ox8z3F5IFUeFT6QZPZVwsWQqFeLcOvbqNcBbdQHE7AVbeMlKeTGbhMki0jscaQ
9nJhT8IFxfLMX59eUCzYD4zNhvtZfl5vmTnOH6W9X0jgiByF/fVoM8J+/sR+NG6wUICkyNEeZdTR
wmQ2eulZk2/tSXVok6j2qzk2AlRSYU+m9AlHIvsURO8lod4P1g7eELQN0rzQSB2ry+fSW4zKon7T
aCSGkBFQ68qgf+ER/uDmfJMeNis8qyEL79MXNTX2qHejbu7tzdY7MLjODqc1g3xs9vMwZ1EkVNCV
b3/+TLdl9mguYn3ACIGVREV97PrnLpWN2eZCwWDMaTguc3VXTLO3M8TiA2klI9GZiX6T+MuXn1/4
Wb0KKEPtuDWB+AdLzqf32xkepuWsPVTF47CTqh6vSozpT5fRNV6Yac/RM66FMcB2gmHNwbri6bXK
fszFOC7Gvsl1RNZ9JqoI+7WBu56FVsYJkNtDRtpuDF3b39GkHndu4RV2RNCy3OEn15/B3VjjYhH9
fmHJPavSjMwXT2Lzq9EwC8Y2P++YIGG2mDWp9YYYXgClfzAM6blC0GXNoHl/LDcLcObSeTXGPnB6
90SbyyJK6Jm8MMd+eBXsQ0yusIlIjh7VUNs6AIo09prbv+qHxLuWSWG8MOi2LzkadOyO28rPFdgG
jvb+dgDLnPXR2OfayoKbq0+BqE2sxtTpMnBM//lI++EtUQ56NAQBAo5J4U1uZWMyCGMvCUAJdWl5
p+VKMNXPr/I1Hu74pkDX2YxZBoHyj26qIROor2ah7/XGaZwIZXT/gUAxEEGAEP+TVtbZ2zYzizya
LTzcgBLnadhXCowyTItRRxLpG8OXzpoTEfbYfT5a3rDeT0mvynAmH9PeIYXo80jrbaeKeijW+QET
P/atiixcgdF24N47tQiC2LYW/Mz4F6Lb1jJUTv2dkPebF3bzsZ4S/3NAU+/R4Ph7p2x/ejNLjXxl
Z7HsD0Q2lHOIutt5Z6cD0gHkL9IIddR6EFtNH/ZaZaf6HNVY3L72S6X7EVEmdEbQdba3VT6VH9K+
m9PIsmtTRUpv1z4yhD83m1imkiG/+OLs/uW3npf5Q0PqalIVbuim8INDvfWbTy+8mmfDDQk7QClm
WOjM6Aw/nf4uCSvKN6tlv4A0scvLEV/F1h9ATpyX1F7PB9tWZmxSZNK0GQZH82fk+DUZhVj2eav6
KB3t4FU2ZdXnX70jiLHsFiBoVA7oxJ/eUeBXYoXJpe85Z3o7c65ESPCyIOpqfsmP6rm2g2MxwC8a
hM03mSCRp9fSnbEvh7Vb9xknuy7iELuegkE0FBJ1nfenc18oDd/DrBjjakzdt8SoiE9mO9XnY94k
Y7RUE5CvXTbtwy8/hc2uim4Spk1MvaMZN8+dKFpEWJBPOzMKkHfGdEON0BTdS92E57sVhccWabIF
lm8v9+lDYDVPg97J1n2fGNMO3197r+n+BAFSvfTAnxcCXGpDI9iWN3b1UU0/6lKTfussmIgmHKKN
LhE3xmqTLGzbqXatSodAoXSxcOT6+eN8PnSBWXSa8HRXARaPh64jnSpL7JlpMgXrWdkmXwJn0l8o
cxg1PKqn6ySXobuOVTM6E9ggTx+lWEmhno1g2CftVAYnXSAXbVfbxlrurGSZP9pOBxlab1OrDV0Z
uG9V7hc6z2FyoRJ3Q5LEWTtXRqycujBDLHw1O8yl1eWhYUxGtpsD4Zg7KpnZ3mXO3N3Nwdpm0ZTk
cwHhGoeJE0IQAeC6Opi7fVoNKOsdHJV3TZUs1sk6ZaKM5gHsOGQLw9uF9IMijfIEFO9K1DWRLsta
eUVUO2b6vluUr0XCV5kfB43wL+DUpfaJm3ZQY72+DUJRTuadPo5dGqqp1iipkiJVO+X2dblL0jq/
caFE17SPUl9GXy3q42TU0+2m+4msc85EW9PWSKrYMhaXSOfErN/ni0xuER5UN8pP3c9dMmq3UOyI
pO80Ydx6nWG8G63R18K596uRYKoWwKAbWseF5WxOl3ZlmNCfnTl41Yx9m4RB6RVOtCytN+8H0qSx
Zfa0tb2o8TyiSby2KHNUro0pLUSf02Un/CC/4jBZEzmtDHkNED8gYFkz/U2n/CqPSmGpEgOPta7D
NXfqJMwtTEMOnSuyGj2amRQxzU3jtT31ubWbKnMQJ3XWj28tJ7Pu6exKrEY2Cnveu+rK1bSsCv2U
WfMmycVwnmerue46O5iyTeLWWgfZiqaJfL1048Kfaz+0ndT+EvSJ62Dl4ywQ5ewstcg7W4xXamKJ
Dct80t+SKmP3e6qqNNgxVPqbqtVUSzqAQRCUsZoSkMfNAhl6S6GdDB3t1BB7Si1h31qXD+VQdjw0
X2OeZqO2kAsmBg6XKhDM4TynNxYk1vjgJ479SRtdic1H7eVnK5/+pNJu4c30PhXotJbDBXDPau3F
oKw7pYJqpKrUM8msT6cgcs3ZdIkMG7MvjdXaF6Yz5dc0QvGk0Co/v66orV/7aVdR5AZeo2LZ+bQg
9MIQD/06kcg0etXErWlD0kYsdhMm6aOlztqsdD6VcBzo1IFkcmd1sNq7tEiXL6IvnVtzUq6HSbxp
0FKT7jLFk8exJSL+FQiVMJ+MRar1x/XEqxdsYxve3DWEVqoVF/5BRKY66Ms8Zckc1r4/w+MpcvHF
bJ3kI8ZF3YfGRywZDpzxbgbgeysyAw7GyBOM/nJwX3kqvehykdxNotO+cPwbyqhT49BEeMh6jxMy
iA9FMZrGoQ8qe9mbyqrr88q1edpTXvQPaK2chsy9zM/25piVedj7qrhq4AsXkWcv/r3oOvWYgxfd
8HQSxA8MojnSsXF9bINs9CL08loTTgSB3mOjP94ty6SLQ4v3M//XC5SMrdqw2mjElDoJV1EWd4Ch
eRXpdOuMsMEj4NMQgNzsSA83nXhcEkZIWTnJez6Ww1IbJzcs06nIotzpvB00RpdThqN5r6W2YIDn
FKUfWsYgrytL4DVGSKjHsByyzYc+D3gHQ+NlIrQg154Hk5l0pwnO6mrPlApeuantE3g2L3T6baPt
03BwTVqkOT5+XgjQN91R3a19CO9rKigJDevcb93ltVUXejQVFhrjSV/ss24NDAatkfnT2WBOApEu
BzoZ4RGb1iE3OJF757nDuea4+U3iyrmJy6ZyyIZRun2bZEl942bd4PIKW4NYMlcaJw4tjOs2cNEx
ebR9qBhx4el2g01sghbIBjrfmF+s+LnedbZprHvXE0531pCc10VDrnAMXoZgDaJcldnFlkTD2LAn
d963TDe1X2fZNgc1FqIBmmv85qQUvYIEk9cwWOd2eF/RkxiijB7pwU9SmxVXNFjT18PkXPhjj7q8
MjvjSoez5UZTXYyXRjdgT1aT4XgglZNltCEcMD8j3jmVZKZkk3FwXMWi2aF7uevLonrITG1KD07u
z+leqqLJDxU+XBztKNWtQ+5MAWW3yFibijQXH7nADAibUZ+gpA2MW8I8SvrrvUYp0FOKNfBwtaWM
sJY336010aeHflSefkJWrZmFDm+x5MXkKIbmoJ6d0BoTvw1Rasr3tZ/ruC4UOlKfxrPX96RtE9i2
1tK88c2yOrVG6AthPnXtHFoWZgK7wkvz4SRhNdZjMx09DXO41rtNMTN3w4BN67Jn0nlnnic0Hbtz
u6pCs2iqxyofezzHMDz6QP++P2+xok1gjhk9oKzwOFosq1iuk2DVFMk2Tc0i3ifOHHpFgQq80OyG
14y99mk1J07YcsA5jJ2nR2sqLxBRDddq0hw2I4q5IjTJLhv2jhCKR4B5BRFm6Ra3SYt7vLbzOS1C
uGvph8HR6jFyegWdnwZbcaaPjvjcAhhyJnVGpwgLW6fEphDWRFwVDWVwsiydEabCbfN4WTztYqxx
KgUicrIPli3dy3XppvzASmnNsdBMNrTMKLTQCwryHsfa7lgwu2K+dsZi+FC3SdVGVuvlC4upUyL9
mgyRxCuskzJsp8lRMROmCnZpreT9SjPlgDv24p9NWV6edD17R1x4VKn3pVO66y4vp9Q4zRot++jp
yhaxlTlmEUsjJUltro2DnPN2P+QCJZltlZ0RNYuoL3iWBYt13g5tlK9aKiIT272rtUI8+8leZuDi
sZTunegd6zELXPS67lBN+q6SPvb2DTc7hoXBfh3qfs/yIFt3eFX2ffcoO3a6A76I8M+sIVk4r7Ls
Do/pNPpsSzooc5PoyzvDmutHtRom5UHXL/ZdqbTpQfafs2pvFPX6mUxp/8NcrQ0lnQDLnhMJ18SE
FOGHmvLcLua9OTRzybi86UZfPsixUu9a7LmrsEOB/DafPfWZAwr1nXANMYWLOVDf2RgeVrdbfXKT
jYuWHVSV4WYZEOSlQvQJqEt6R45ThJ/HnEXrvKIY0oNc3fW96b0TviPfl34+jFe4FTQP6JhLN/IH
w+vDOtH6K28e8i+ObMz3pmULDod2knxhYWNvHkwbJIlA2DoN+Z7m9Wg3xptSr71b1S06tJ5aw1we
HkPVxTPLnBYzG6vglDLKnXdla8yn7spwghO8jZ4S0QPGKRn6Vz+V3g1BYGUVzpnI0ILi93Wjt5WV
xpMmmw8iKZ3HEnUhVXShgjeaY2YWhgRO/Tgkgfaq6ZfmspiMeZcro1x2jdHXWw5DPt7Xdds9LJ1E
YFYniVjvJvR1DIl8zm7bKaBq99LS8MheRPYYqgRvRO6hXJA3N235hgdWqjOFycvbrNXyCnlGq4mr
tesNLVY6cGvssd6LEBSODakoc8c7CMMAhcUiInXiKpVmzkllqItX+uQu7Zsh3+qOobfsNS5nHeIm
K4G8wRO9F1ETeIsMa4bqVdP3+s1SaS4hGfrE8kbp1SyhANetQyMj7jX0xyJYwjLAwzCkpeikJ2ZA
Qh3JdXOfh7SnxbgrpZ++Jfs2+NzSMYMD6M3ZGkqYfLdl5xLoI11d+1gTprJSSlfZ68lkFw3zHHBt
7u1kDc0Mzk84t2nbhlrC62Q6Nmlz5khjzoi8UNZVjdeveRjcMf8yy2bkaG2WSRwUc+0hWJu3w0dh
GTIi8EKMUY89qHY2EaWV4y/hZ3eFVymb9W/R5reEES/qJPBXuexqjoEkO+puR3uduFS2mcDUHPBY
dxR7N1nz5qRDnXBh9lIucWkVgN9rFZT7JDfbAU88y/myBUZTi06N75y2Yzt/hjbqibPattI+HDQv
AW0y0zoqEU28t6yWmVRKj42k7cd5eGUSP1yfpP1YBVE/OXkZG/M6v20sOd4nECrTqBxVNkTmJMV9
HuR9GsG39B6aYiXBdWya1Q39ivcX5SRyO6Gtyf6d1Gn1Qfyq/fuqHXEORBkLhFbXTnqBg3yn7XTp
GsXOGkRGRh07sxXOkNzTuHILPY21NVU8njXfrAbTcq0PyqzRX5ieKnIiVnAlObhehbPG5I5gyGnR
WtMVFhjNdK0Gz32jebjgRMYkWbV1PfdOlLTGIdQTHyAOG1y891C7LLBfgfYiJ1WdftINlWV+qMg9
Ga+0YRB+hONSc5ktadeeBuWSXdXUCW44lo3dhBxE5QcchOR1b5CmHs5r6xRRoFGMRsxsxHerY45J
1HDOaClYaIuHfrcUlO1FVd5iHlVZ4aiagHzPYRym0MUzuqGjEgzTQfK6/UMeENoR+WmmsnOzsYLl
nMqIUAhPGP5p1Qkdbl2DPWxUFV5/Wxnl+KUpWRHjqVy61xP9rpt6LCn6i5Tz4XmRDBVrBxoJ0sZE
K7MLTWj9HPpLLxRRl3WJwXc+M+PmbGr7ECMh+x5h+5DFpeuI63kmLuVEoww4lCX90F2r9OTjUvKk
457Srox82ek3YuwoGq1Jb4udGpXWb4/GG2+A1NsgluUoh9Bfg84Ki8biwUnLTAX1pN6O1DAzAwmQ
h6Y+VD7HOC9zFp6zTPWypQJJxTtP02V+WiJD+uDreCbE65r2a1wHDdni1bRg2UgFJQ9yBNDFAzkh
J1Qu3vxY47xwNiiH06taif8KUbrhI6SLrk5YrvxahQj108sBBeq1nwn3xtR8lmyjS2t9t/hdYobK
pXoGGS5KD6QkzwKuNZYiCjI/ABJYJ/3BVz1OcaaY5eeuoIt2gt4t2bfzGiSx2wzNwzhYvR7/y8pU
K0hCm/bldiJuS5PisdNm3Yn+JVzO7F0NrYCOg0fJLifrzhNAT6mDP1yEKS5JYZhDBFkIrp7avDer
uuV3Dn7ZitMDHqKN7sOsBns87okZuVpaa2nmfa/sS4w0XXbjAcj4l4Evz4NMh9GxiyIfRPEpIlUs
o6aEoU97HT0p7F9kT42+vOSx/7zpQVIxiYro5+iVMuCeXoU1d8hSXOCJghqLy7rI6uu+DqozI3Gs
fdf61gsGDT9oeG9sf8iwm3kC7mpHQOKad9bqOOm0n2wi/hzmcd0rdjdrfqthfhL6TWdHHQ7OobNS
vNfFTeFSRfe/Gn/oIByyNu2etbWvoPc9vfFeKnb01JQ4DxXTySQIbGpwOfjll8hVsMuBp8wdG8fG
CqWJqCa1JrlHpImmuvcGygOiY36OkT7DgbHKpGsFD1/fGAzHxFWAsSpvU4XJeDKpy6IiPwY41tnK
6Sr6+aWewbGYMcImpTn01TLl+FJyliJdVVXvO+kNUZ81+fUw59Pnn19lw8iforGoaSBKYYEHJItB
wtOXwy9v1wPvhZdT0dhRlHpu8TAnCsBN+4DaDG73S4TyZw8RUy/d35RyKIZAUI/mWzUS9Ch1h1fV
FGVk1IUWe3DhIgz6f1mWh86AcUEpwhSgoDmaA+Y6OGviyGVvE1MT5hxVDive3C+Mimev6utVkHkg
zqCZfRzOVBV1M412B2QvtHVH/byGq9H+sqHXdhX+2VLVaTEdc5jS2ps8QzYLnYfZDR1QrH0uCXdc
B+2b6fN/PNHCDf/+T/780IqlJ5ZXHv3x36/UYy/H/vG3y3sx/LYfm8/3Mm+b/9y+5J8PPf2Kf1/m
D8TztV/k8d968iGu9O03ie/l/ZM/7AjolcvN+Ngvrx9RBMmvF0C/t/3N/+0Pf3v8+i13i3j88/cH
tI9y+7aUX/73bz86/fzn75su9D++//pvP7u6r/lY3NZ5kz/cH3/i8X6Qf/6uucYfYNkbQw6hIGvO
RimYHv/+EQ5TuOVt1l2beRfrXdNysP3zd8P5gxYkw5C3t7labNTZoR2//Wgjf6Ajp8O2GVIGv//9
u13/NV//ej8/ljJ+bTZ/P60ReWEfDWuWDhIiw2M7UjazIpO50cWm3LD5wkepXdmmFiYaguKoHi06
0J7AFzW0sTYMQnx2htgxEjfuytoT4SR1/7FsijNbLVoHkCyujWY2D+PgusTWgeYC22okD2DHM4tQ
H6VN7dPLIu6MKb3IXW3pogxGzkXvT+NF4avlnSC43dxltqrfuqNhvmm6ejwQo7aeBV0+nyezaLuw
Fz097o5IYtRJ65UwZDfuv77JXxrd/+NIfTK6/5dz4P/i6GbRfXl0N7+9fhTjpyp/eDLO+ezf49z/
A7I97qWMcFYfpCH/jHPP/IMJgFaXRvTmgLxNgb/HefDHpgSFb4ZhBkSSrXD7e5x7f0B6Mzcei70R
WpGx/MI4/0ta8f1Ax78BoxvsCKhyINkfk7OEVpnFYlXTjval750XILTLvpUYcu3LsiruTFpa0w4L
HPDWNRkKtR8g7XThOHTV+WDorRlbWpm2Z4NTLfzFQFeH0QAljvIxy+/X0aRXtFat9ZleBuljJVSL
OhTCHt80BVtB5E3wY0JTploBaJL3zSkt1NaNK6/33+SN0YL849jEaU9acgnzxrfLcPCKjvaIt4A4
IsL0y8umqoc07NUUMKVGLykiuBpLehjawtOgWpTWVWlK563hFlJExDbiR2/UMzbD/Tp4Ype0nnoM
RscDsdSa+a7n3FmflL6/wY+2a6urLqvxmEzUILpICzIcmYIg+bz54o0hijzTjhXH7FuYzJV72RiD
CKKSY9HlFKhgPCM51VzCRQw+CEo/1zUbxmoiE5pYabAgw6QhMoBj+r00/Ly+YjWWU9zUyhpDCFNd
vwMbUdCJ6TReKwff9ngid/jemJuyCT2XT0awjudhh8EjvlWWm2hmNOl5M8XtLMfsYyYb/RUQiS7C
fPVbIHnKWnXFocueDkM+9e+G2lF0JQPUKmqn5QghTjohyjtwm9KOVB7UF1aeqTmkE1xfJp7S7yfP
L16R0OF9wgTdHsKE4xBLJRHdc2ikhW0gHVuKV5UdyLeiC0o/soSv52EzozuNs0SzPq3enC7hMBfr
m5SG+UQXKJlp3bqwzvYd8gJAfG3V8mhpB+gwvcDymiTfzvFuCg/AKySTVDmHVWs768y2s8zkCD0l
KmpRtxLF5RjDa0wmvG6Pn2JyKRwlzRj80HvcWCDVFbim+VoqEuovCluZ7okYLbOMV3v1ydmek7KO
/XqusHVP0MGet/gGTaeNBiYbKXMxJ/COZJDxIGeRRpVMsc4pDMxKI0N1gb3HHTXT4rF2qjIWpVUl
B63z7UvbrQsZpXKA29MTA2gdZoMW5L7MFxigWTuMrwcj8zhVJ970YNTTrEJXw1IjpEuQqYtG0u6D
2Y4daMa5e44C2g4i9MzedyKtVOvpaA8D1kHupOMi5FrKAL1uMHSgFdIFsd+X7S1uaAktqEZLgwhj
RwNhbAXL8cPoaIlPhxSv/tCZS+2dHHCTDgdn1t72uZqmOK89560/Tfq7gJZ8EnICbjze+Bb4AnzN
aM3pglr+3D0EbYejn13obHZNkS90Znr1yWtKda3N84wdu1osWsToIb6AjGKiv5SwvDB42ho1sn5c
Eri9h9ldlzla8zIxQhX4+OblpOiwgPZ1VFWzU0Zllg4PEjqVjKZq9S9ECqUlbIuOaeNl+XyXjaVz
ZUOSALFugs6IobzVew83H1DddPHok7UiPa0r7jY2pEQoPGK4WMetKLUups4WbWw6fQCV1ZAgBzWL
NAlNdk/ID4pNeoEBAWLLDmjZu6TVZYhI8xw6dMEM1h81Kp9nOFz1ZJ2bqYPlSa3rD7WZjPdNb9N1
cCbCFBFZV7YdLu46GocZYeQbuygaMDzCbW4dBqFAqpzl9LNSZ3ynuyDPYSox1YHStsxYVGGXIOJc
MXTDyc6gePj2BJqY8woM2Nlp+ilNMvtSl6UzUXiYlsa6WQZ1lM6u3oV+q2EVaCsSw/b+aJXFC0S/
42IfHxZYznhvkOuO49WxXYqL2G9dHYlj6CqMXWImQQgi/lJ6xlcRydONzdpkpRxbPNhX7rHVh9nr
2TjMPWQjPLAkvb5ecyNdMhnGcS0us0LvYQIUycepzJxzY6V1HtuoKv+qlZ4cBH5rxvq6zRs5/Pn7
8VnN5S6R1KDRhK4LNnJ0gMoGq5s61+p2blsbZ2Di6oMjiuFNlzc2RcU/Jci3Ivb7S21U9Kd3jM0t
RGskRUiyYK0/PYo2TRIYQ5ULVAhjXkfKnp1hVxoTbzmQwjcu+q6C25jVJhRRiHb6GA1Fm39zbP7/
1eF3Z5/tyP3Pq9mOVk/OPofx/vMjD1k8fl8Vbp/5uyo0KP2AWLALIiBsUxf8UxVyMOItbu6WOlUe
CjSmz99VofsHrEUO45xvoGLzsf+uCp0/fA5Em6IKZMDAiehXqkJ+sScDCbwE/jxKH8xZt8PWEabh
Uu8Ei6XGmEbnu6Q317AlNiOeZooDOu8vHP5/cNaCqQdKg56STIZnGkKqFhpbFGdxn9guDV7HlzsK
4OljSmzl2ToNqJuhsBEa5qRe9pl8MdGciN4yTvVylXroGrmehbk3mh96s6IL1iTaa7yDaJMVxmLf
mA1rXNxY7MBRwS0foOn2B2B/nS2989EGdPCIFppGVWWadxkUYBHNRDXkgULBM9f66bKs8xC5TiLH
eHEoJVJ3yVKEeAu0DbKDy5spy3was4Eqbr4bOj+Y1V99U7+f1tvbICSbQcLxgZfCWPleTqYlOEtT
KvJ4gqr72PS1eONOKLR2rgbn2ez8BjburDzigRrtI/9lp3vTrmghaxQJ1MdFBqVtLXgE3qxTK5Yu
XYZgaNM3hajpkxDKNkT4SqCrXZvVCF1gavgshRphq0FL2xmta3welCqK/TgGLs2xYqGFUThdKBv3
ZNYl5DuPKPlzPYd+Ni2WdtEiSNiv3so3eZNZQUSpjfTGSrPyPUSGcE1wzYp//qSehd7zpDaEh0WW
zHs2mSOgdCXwXqBfGGDErX6oVGWEDu3bmgxFgoKJfSnEBfaK2sGAISSN0QnXMd3JDF9HMzfM88aY
51s56c6BRhBcwwGiol7qb6Gep4d6mKvdC78wE/Z4oiFJIO2BmjHgpHckLqpSbxKlWcmYtZte2eon
J2oO3uc9/C7PxuGUODtapbOexU2+SuTq+PtVZa9egLqPt2QeHLoZHh6udBsCfDTEZOVQVzmpjFcp
rR3Fn4UH0eC99H62rzkayZtWi1fAHAaX3R7Hd8LIoug6vyoLGWO8tVWT/Rz7cBfBme0hGqQ1nwTg
/7tN7BgSt5GcYchhRk6Lh5BRJe1LT//5Mmeh4EZBga+5RSjL0a8DmbLxzBaJK1S37sJsK3EKZ9ac
omw7hSTZVN/oBKmbu6ame1qY69nCZn8+ln3zyjPlwVL+2uwLvj0LJ9Ukl9PYdy9Jhbcx+/SZIdXC
8QUJN9Wod2w1OUtayH2iDzHEQzOugvxyNZozSVV/Nvqv5CrNvx7LL23fr8Rjcyv7x0cJdnkMRf4/
AvCwqn43W5/t4Wf39f0RfPn1E992cM/9AwWRybTFQ/fbNv0Nv/SAfNCCbUGq6N0QejOr/97B/T94
ldscsDwm/Nd9/79xna+tF1Z4Z1NF+7+EXyJoOho36PR0A2dhMCIkNSg2n841U6LSCIRR7FdDxxgL
v4H8nrxKzgqTbRN9Qkae2OZgYLxuScqGETIQeR8THKSWsNIhpUQomTCfrutB0GjVDJsIQXq7IC2Z
d0H7wfov9s5rOW4ly6K/Mj8ABYCEfYUpR+8kki8IiQbee3z9LLBb0WTxjhh6neiIeZi5PbfBqkJm
njxn77Vz5rarMGMS3Lh6I5N2ZpxB8Rn7YSay1l4CJ8Dxp6IoHNIfVQfZ3SfK6BAFUX49Z4moXEYz
oM6M0MpQlpNqpXGkakhcM/SVhaNCGg39xUQe68ShLr7ngLDXk1wTp1mglvd1xvHLYMLgD1RFcGFl
ZcFYPQUOAIe/t5NtrbfKZTvKub2LRD59NywJoRgy5KVGfSz3uZvXo4Y6r53NAfmDdV4iO5po5SjT
S6jYtGbRuk93Ch3g3aSkWe7Ki5Lu+T8531TAlT+g1Ku/EPRh+SXhI/7Zq0YzOrWahiAkQl2N/a5X
p8RXll7+zqhU+5G2cR7vECrbv8y4rk809GmmDw9HqlySoWuNsXqSJV6/WNKtoqNLd2HIpPe2aWi0
HhBeI4ztI36cVljJfWW2EsK/Vd3oMIlvVUSlQTA7ZscMxeUWLT0ivBkU2jaIpzcMxSy/EY35s5RU
C5qAFHf3CDSip4D6y3JKowouVCgosQM+sxEe6Q/dIzo8Ibi7qthDK8605RS/anIvYfpwW2OwBi9W
0qSnc9HpE7dPKX5sNKlKHSnXWw0lri1ehrqnd45TfyqRwTfJpm31+H5QA5H5Rki7StIQJDpToI5Q
3NDMI86U7DFwhyBa40j6QbsyWvRtZBdF40GbNaj9PAAzmvturf9D0aV/Wj0rloF7FCsVl/GxMyYp
W3RHKFg2zKIKP+ZHdFjY6qazkYn8+VHHtzZmalCWmGVg5mbfOJ4yZ32chYhQkg063EvJXBI6nyN8
db2RfCTJM+rzeDit+F8vlUQe/3Xy/3e3PxpWwWp+97N82u3PfjbEPMV1//L+xvb2L/2+ssnfwMiu
tzWbazyITaqJ/wyswLFiODK5LtGcX/UPvzd87dtaj9Jfl2HpUWT858amfWPSzn/ErGoFZnIa/UUf
/w3D/7FMWIdUb3QLOiuw7D5u91nbo9gpo8KLihrZnG2awS5B+dE7BneX23yINHTIqbmZRrF4UdiP
P4yl1V5yIwp+VpK5I3uXVCW1SmyYC5NaoyOVtgUJQximJulG66AKLElj38YJ3GlzTLJtr462N6VV
8Vj3rXxbQg55aSv9KgzN2nBmIQ8e5LL6JBnU6ILecnBAFBS5RtmYwlHnVju3VtOMmaNLR0BmKc9G
3uv3LJLmch5E1Dpcum7CSm2RXna5TlZYLLqbRCoIydar7JVuOjrvelY6nbmAJn9X1Fo8LwlCdWdk
pV7RZ++dUFQd8ulJ00pXRYOFFlVHz5F1g15uxNCixiqV2Q9EuNwbRoDDlWPkrKzl4THIa9OxmxHB
N5h00uBnk1Z1ihBlX9qp+pyVQ7itU3uDWumyCkblDpFQ9Syo1b8LqUT4iMxR3pkqoXjTUhE1nFVo
f4Ypqfe0MDMZSfuiHbA+4TWZp350IjwVX7SFPhf3dBHWt5Z55pqzuf7n76puRGWKVoTAUXWjtT0k
oPJenqV/G/z+u5F82kg4K/7v1s9ZSRfwpWl+dh83Ev6l3xuJ+g35CwR3ND3sCm8Yx98bifpNFVxu
3q5IpDevYI/fG4nxjfYhlxQZbzTWwneDb+MbrRpKPP4h8WgMCf5mI/lERKGcBbKFlkugtSJ5/OhK
Olhja0wqFVBviPYuwRDxEKXTttcyGX2jNiqHURrF1RpH/ILU1LjEgj4dCpFIB8Tk/YMRpiq6v7Q/
UXE57+dYza4Nxc6Sf3WN/up9+/8+g14VKv/3q4YQtcx/xT/fv2jrv/H7PeON0emrUXNCCuBdYt3/
+z2zlG9McVT8XySgAgR+32Okkcg/oBn374OOO/y/byiS9o1jDvkF8PYV1y8TwPEXR9anEkvnHkSX
E0gCYdCf4oK40VSEvJb5Js7s7QzcDT19x4jo3VfyD4Xc8R1/7RUwJ+fMIH2CUmu9Jr3b/DAIjZnV
t/mGLXJTWOkpbI6tEk3n2aBc/+WjWISk1Jic9IIMA2P9wO8eBUtf9HKqwwWmEViRSWhnfignu7L5
ikZ8vKPrR086Ouy5+8fa0vCkQVyP2k023f35k3zaBKglUALQDeIVWTeEowcwpYi7vGnSDeyeqP7B
/c2g9i1gu/6wUimvz7Hul/pGZ/JZv+aQCYwbg6tktU/brJ2+VxkjD9Mxcd+0J1UukV9YTr2J92/u
tOE7al8hfG1ogv7yz3/4p3eKaQu7ILBiGR4dxfTHn4B7Bf4h0g428XA355d0JHGR/i29j/6VSXMR
cRBCsk9AoGwScT5gmNj0Q+9O+kFHyv/nT/FpdMXXz4p9U2FCLNaOpZi92SXqRId0g/LuuQIfJhQc
LF1wYKp9hxIRZ5fi1FrgScUX7/Cny8jbkzlFaDavZelRrSA3hhmiC483xll4PZ8Fl90hvpy2448v
PuGnZfn2HGASbEAUv8fLUm/bIilVO94I57F2qlPhYI10B690bX/Zhrf2tnG/yhj5rOddH2rSlOGM
VOnMHC1Q3CtBW3ASbbQtKPxzfdftgs1yIEBlJ+2V/Z8/4mfoL0+jxQMPYK3zYVp8fBclCacs8rZ4
M7rGVjtIF+V5s9fcyXnp/HGDe91f3MkPHOE2TuR/JX793P95ezySSi6wKmrHo3PcDFIT2rAab6K9
caj5sOjD9sbe8rodNgA/PTOv9WsdYlHpDs7iSpabvCQv0rO4tM6Nc3Nv70PP9uQTc69/8c28fc/v
7yrr681Y6fefdhwUh+lMHpeWb2YK/Sjy6QqJdtcpW2IiaUkNuL1K0Mdo+538xkyw6Hxx436L/fj0
B7BPY3OAQPzWhXu/U5sFaZkiGONN7oQ7+GGetLEOiGV2lp+eS/fSfXzSXQCR4X+0y+BC26gn0l72
xtPytrxsDtpudr46pz5v6SQMrNvWWnPp1vHPBYSmwtnYR5uuxdN5BjyxuU7oCkxf4CM+P4czkLn4
SkBmZ5GP1kBJXCbpHkRzxcQwZ96cqX3qsN/Fk//n9//zVsxGhE7f4uRFWnZcR46tWucjg6JNHGpP
3OssF4WNcPtl+SrE6tNewiQUGdaKWDHoIr1xhd6duxQAUmFVMDDCWtraueGr9qGIU1cUX53wb+iQ
Dy/O+ihbrOJ1Shf6NR/XdKTkbdC1veTrTno9n3cX0q/uRj8h+u9g+9ZFeln49cVyh8ijeJR/WV+8
t59TWFFHo2gnPGvNrqem+fj4ijJKAsUu+d2m2jd77tNu5KHc2YNfPc+9yn3+8294/LKAYuTWyPhh
bSWzXo8EBYoRL8u8rpMibnxEpYv+txBwnrBKeZErrFh0picfPxEOS4az0RxvZrd0rctsV+7+8iOs
KhOqEe40gKV4GT8+IOT+VaMSTP0QSY4T6YvtaN1YffGyH39RDK2pMRniUSqtQo+j90JKDXhTM9G3
M963jUC0doKR9W8Dt00KdXo8kOZwNlCBH7X0E0mMvJxp5qvwSc4SUwmuwzwrt3/3jXEwyivFhoY5
g0lo3B+/MRtWytARaklSUqs4IxRzt7aawPv7p6zocmxJfCoiGT4+paqXYWq6IvenwJRwoLWsb1ft
aLJ9sWiO96H142B/wgNFbK7Kz/TxQd2IDS9QGz7OUCJQU+vCXQhld+Nc/lu31fooprgUh7hZV5L0
x0cNGe7DRuKbA0tR30m9XJ1nhBZ+8YGA/Kw/9PttiDghqJdr+QmMjS3hqMwFXRC3TALh7gVhdi5C
xpjRhdEW2A5jNGUVFlxkVyY+XmCtpoOheYHji0lfcqQuGW8zXPuLl+WNLONfkxfTgcbXIq20RTi7
Ff6tV0jo4oJCWNnrRdbJ23BolV8iKs3Il6GAXSaGQAsXwQMlSxa/3QYx/0LElqYPaP1qFS1BVmqM
H5h9gMuII9F3QFgG/dZoIgWPe2Mpu5BEmuykXgBTeHbX65NvIBbFt971LfCUJJaXE5OoPdUrUMIv
nprJ9fQ9qUVACmsq7OlG4IlXEN8rUd+5iYhEgp21i0wwwjm9T61Oh6s2khTVW5I6ucxSo5+2ygJU
bOnj8dZKZ/5QIDxy7kSTxp84DU32kyz5RnZaK+PdT4OgvTb6UD8DDd21fmbmmgknwlQGDxhbqxAJ
k4LiiWEZX/R9HmdoDpQCzAGKy8rrGKf1zIWq4VmElaCbKI/muVHhHfWHEWGfY5JjezVUyaK5S7LI
+UaPlIG0yWUozwv+KPyJ3DZ/BLVoUr7HUKBlK2VgTXFDXPAmnhq4NdFiGKZLHzRmlzbjsfCGZExP
S4R2l1ZljYUbzevIa2HFT+SmqtIaNVEX1WHOKp42LmGILplXVrhGZRSIQOwRQ7OYgdXslNmUIajI
mfmq6lFbuUwpZPg3Zt/JLjE0TL5CO1lGN1egaLhp0kghZ4YUXKLPCTo/MhtSuPeZOdik1zTAZ5im
zxCNCiXvYt+UbLwOsyoY5imIPM/QplitN0K2ap0evkzo9YlemlBMSOfz7GaY6EktheQkk5w1XmIL
CkUrKVN6vXioffBT1uSosgR9pCrGbnaTuJgDR83z5g5IXozbU+sFI6xZSxiI9gGZH6YxoXnVxwGZ
B/A+/MZ1nVYwo0t1O+NPshxQBAaBJ1rRV+5oF2HNalrED/jOxXdFy7Nn1cr1n2S0mZVXdn0u3A4l
Nr8wO9xuFLFyw5pe9B1i3ETxE/6/f+aogIkCprH/1Mc2Ep6wNYdX3q2l9pYiQD69kLZAFk3ajYPT
qq0MYWPSI3PfFZqVIYMWku4lkAzw2PM6zR7EDoXva5TrB1svJ15vu7KlHCBLa93Vqs7yqpHrhG5d
pXKxU+sqRi7bs4c68hyUlgfq2D6pAHkhgDEGNIJzUTXLmRiK6iLR+UsdeeyyaRtKUxPtp5ALuVNw
D3pqk5xprUx4w40sOrr1bRTLkqeWJvwRY0kCCE5LZAm8KTXUjM5e005jkaCjDUjZUh0J2kzsJ4xW
H1KMLowDzcm8I4RreKj0pAq9kGASX5JyIrLykEjiQsr6c8ucZZ3Fmuuneq4zgSz1rrtDwj1cW12B
6nkpDDwBSG2ndltrSXfSSlgo0deY8os6gdnBsdqa50lFSwEvA1HnbijVKIGiibgQUF9BqEd7ENAW
gRRwjl5TimvZV1NtDDzeN87GGnrG7CkD3nYf3smsIrkPc8VpYriZztyUWuLZiPhhduT5YerU6UYv
FOlKbRFPewMuNNUfSkl/CaVCs/dQ36NmZ9mdIZwwbOMOmAM9fCAhKsReo4hBTQRNrkKFrxeFlNMY
7IFd2My+p6KF5JWKuoicCEU67CzZLKAkZQ1vOqruoNmEZVMvvgXQJ9zO4LlUr1shMWRhD1HhNBHz
Zl+LqqTfm1EQbNuwStGOq3E2uyKymesuxCX5tiYt2BTMNL8hUZ1BbzTW8+JaYwPhIxnqjs0Uj1jj
WniD2ZWWFqIlXvb2Z9j3GuakXMvEST9HpbrTCMOglq0i62VUkT9Ck2ib3kMwZCQuDvd+cHWBB3ZD
suryw8ZaobjSbNeRa6ZVdZrhCVDcHp4xT7YygHOSQorg2QiKPfXrSami8z60FFAtOZ52r7cEZsY5
JfGTj65q9yEKQd0VI4SIOpEiw2elB5bTg3tJ9+TgWCEstIatfVx6iUlNaLXE7wxy+1LN9bSsUxx8
CPo8icssQiVOIJLGisRSDM8noYZ+Xv0myI85Hon00Ubd8owIChtjKYuttYh7kE+pVuggcicTYoc6
y1LkACKvNJeqoy7dFj7Og2EmnXAioeAGmAPgX47U68jUh0w1T9hQBl6MKu/Qd+B+V2pIJnFjDw9h
L6bSJ/1w5iDQE0SMVVAbqduWTXxP7CobTzCG5XPQL2HBsZZXyiGaDGtBXpjI5g6spZoAkci0q5K2
1+0CpgshO9fM58Qu+hPb6lIm/cgJQ4fuKJP8HMfCxWAREO5W6shQrkqXajtyBa7dJJjtwVNQuYHf
z/v4th5IGXekhvmpZ4l2REc5htrPXC/Ml9m0MTeo44oOa6twEo49NBQQZjTN27Je//HY6+Uvkq5J
XavktSxplVlWwHdhbXGh/c28WnmrrHR2lu5uKhZ+Y1cYg/TQmQoqlapVUrGJbCaZErCD2lGhWQF2
r5vkvtMadl4gH9Qc4NGSRyBX7D91DcDQ4ZNUL4NRIZCBHtAtuy7TygkeVw32TadIfDUGtV0VkFpD
1jytVig58tI9NLnIe0+S2lxApVT775m6xBBhyVTRPD1RmpuEgxaJp5wMN8HU27IfaNq0uMbCPgf/
IfupxcG6OMw21lgMWTw/J/IkQyOT5MrAiGBlRXWOWWOyCGAESLTp6Qb9ZCKqLK5gSe37JukJmSau
40eWanGPd6WLzuoun23XbOzlmmFnkTHqVYznAr3FE1gtTEZ62jWF2yV6cF0CkeL9DkbzNobH4cmh
sOINOpDVmtzGhbpbgO+GixPFdJRPa/hvj0PNF3JV9LL5utB3iPxWgLbzMowe/RaNqaI4WMNFu13Y
K4RfjkI7tWuolQ6Kfj13q0iPYcHQvLizO6tatkIK9Xu4FFy65bKNok3ZGKCt0CNh82Cma82ORvTT
JRAXq3BTwFFP4dwunVdJU5V5OkakV4CZQAonWJOFb4yB3sBCTIbTXtET26nmnC7vmOlscbWwu5OM
B5/wsg+xh5sMVMqwVFhCxjDtbF/PRPIaWFVjbKK+CPwy7oDZZhrFkAzAx/RnZca+KaxeuYwhIabh
Dj9KU78i85DmO3rlYk5QX+bygTRU6QnZbFei6xHdMHoLZf+4lVSsITv4Ra3xwD2qMs6joK7Gs6GQ
repc5GGQXg0diMRdiy1t3KbGOAinrYPxPoJKovlQFhlPcFkp5i3gK3Imk5S15yZZLVMpjMmEmSZO
zfjKkhqqxjkrZJlxhoKdJslXQ5SKkPeJVrH1AleEMymcykjB2JSn2vfOLAKsMSCFHzT+3HBfIF+W
z0TdLsqB8UCM2HO2QzKeUrVV+e37Lqin0zhIJ1t3c47rlSeiU5LjCx9s34TWpMExU3QwZ+ypgWX7
KQTkX4M62cJfun557JpQg3ipCdAwXHEGiJFpLZ0lCTstDA8Y0C5btw6AGZOTZk+eaXUqTRxYnPFW
TjKl+9EBeJjRAWtBSwp61CiwqHorcQyYPSFIENBSF8MwiHEnkdjJ5l5UZu43vW4sGx2k1Hgw7JK9
XJktA20SCJ1ia1ZByOajBXbGrhrYtx1sx/gePtF8LzF+tbfBWJjLYSok+cmekxhvFBqfcWcEqLhd
QlKaARFwFI36NllCOd7XjIaiTZ9jj/fbbpqVK7pqg3muFmlt+4MqsYvIHcorx7SGEAhgkSnadZLL
UK6HNsjNHO+x1r6oZI5OWzxsE8NbPDjZIVEWJUaIzOF8oaVTrm4ReKv6DQK9RP4xLE2rIRqX9BTo
V5qm+t6iODQeYpmfBXGqMAygiCyNsxZnieJ0vWibn3ZNCIZPs8FO8WkWtbHJ1EILL5tsjibuTEs/
+lkiw2O0+2xKfRhAQe0liypRSeYpXFlyLVqWjmjxgSLlbVq+yCkNuOZVReA2yTwPPvuIFT+QJYg6
r+jKub+G+qJnp10sSghvYOIU18ilUvMMUZg3hdws13gyrcupb0W5zQ25edJzc+kP+kB/5apMxPij
Dntb2rIb2KMD1arMHBJ7OuUMoc0g+7UJONaR9C4cH8DkaeEuHSCiIRVeKbWQyRTluktjYOEl0vKt
agX2qxIvVXbQFu5H563MT+WZ/JzywUzV3NiMTRMCVDWbdNkPeVNSVctWm5pOTEqUknmTbNVUidIa
ipLz+wyeFckcjYmZas9CYFA71BW+Llr6y1iNJyWWScnrYq2iEpQHjtlwpuVybogGOYyQWl42UtfC
0FdGK9IvyixWwpM2iZbJySCUWq7Wx7Fi0YqHf+PUJE8D2YmXvA8OQs0s7XupyRyNWRUMvzTIW0j6
hPU9IPhSeHFtDHdCb+r+RsdBikMPPc8LQs0+20APap+g80jcuYt5OYBcldKtCPvlpqyGqna1JApf
YICNjadJeSae87Ycgu/NmOT3cx1FMdSguDqz40WFO1xiUHbSZuSmotE+eLZmsJ37XC7iVxXstuSC
SNTLe7WURe9hBzCLkzIHzSFRS9n7qUYHC7+lygfuInFvnBT9FLKilT690/BPWC7w4bG5pL8U3WV6
htNZSc0s3SMKB0eYy4P1oy6W+sdQBR3maI0kGafT5Tog2EiD1TfoEpaZUNYmKFHDSOFpGFUd7tYd
Kr/oViiRqzbVqLjYIrlFzJM6nWY524cTJZkuCFqobD4bDC6TIr9U7iKkUBFayTi9ARXKWQ92tu3O
NGUyipup7QCdyHZTqIdkWbr2dJC4jMBgNmo7PCVdp/wFkIEsBrWrBsMnjr1ovTCvltLpVBNBe6ka
0RUpTEkHzhJC5EaLF6jGtNjzxB2QJUp+XY9WTcsH4yb8aECiZyQYz8pJjOMyfqI+g0s915YVus0A
k/4U3Xxx2WeRNbhVmBrc5Bajx8bdz03x1DahcWkYah5skw72OcWHqrzSd8EpCiW5a7aalUSRk5AP
J3tLD8zNx8vDqWX0AitJ1QnMnznoxAjVVj9UfiSCWtp1lJyRkxnUK4B/xyHx0BFjPTa4eV7Oatks
p1kfyY3uDBIyuAczCqvbORJSsiNTgMvVzFLVATXpcnsww45Y8llC4+JkxNB1LtX6MDhWFWaTO6kI
nWHthVB51kH4Y9tZENMaibrCmdJefB+jZHkwsBfdj0NWh3uLjFmgcvLMApPCRBp3SRiFsVt16ZJd
zlOhsQJE2wPpXrQ1oCAyFmcNZLVdvvQ58wLQe/Bm6FfI+5BbFAg2MMVPpS1Yv2Gdh2dqjHkT+3CB
uK2v1S7ZzbDPL4NGMh+DJQquDZLPgxPiUlD7BIxqtkskjYy8+pSVlwq87xivq7bYNtzdD1jPpu7Q
pl10GQ91lDr6UMD2Cu1K8iKj4AfiksF1ueK7RsadtbTzpn5pbiHJltRgcNsi6ui2fQyLVr/RBnO5
CXK4ic6kTBb2VrvF4WUl4/Cz0qrpl0hzvfEiepSDM+Rxu1fqDGX4orCI4PoRDY9+RH4QAb+dT9zc
SvgeJqTugynxXxTPQ2cgKuELOrWaDEQb5LqkcVRrVi6FWUC4l5I1s6gloh0ebGldNYSiX0wFkwKn
6WTk1kgYJ95v/NI0qKMWAl0UmJeVSIrJmYQZXje1aSYr62x+LjJAnk4xhsZZ2stU+6a+0NIzC8M4
jzFj6dvByCNp0yZgo502R7/h2kbTXIIm5SyfaiCV7TJJr3GYc5eyIhFKRMfMquoBPMnwR6cyNtbE
Yl6yDxrZ0n0dRz/3+4gGAQVLSGeGkI5qIplY2OOB5bPM/Egg3d22AELk0mzSTvW+NUMvBceaO3JD
HItjGbGJ0LqwI+4RdUjurkrVQOFj2BFyj2h8VHKhRG5dlOEOkqQRuW2jajdlYJiP/WCYpTfBd434
LxrrVxPmXAocDkq9h7OZpoPadeFLMmjtkw1mtfLBv8evJJjOdKmVMb/riBR+qCM5v7Br8j820qh3
F5NaAJ1dU0FfikZID0M/1qmXlsmc0aw29KuSycKdXnUFF0clxydPDM5ScVJLPduDMeoyYJYxmk+M
YC7vOzquMgr1TD5gIK9jd8gCajU1CKwn9P+YrOI4Xk4MDEog0uLKPmQCqi3wgLVi6oqFZDUObKqP
RfQ2QvySzi2wv+zRaLV4vbviHaM+aSzb1dKe8EhE3eVTO6ekCFJ7wTq3pqAGX6HT6nJMw6ihGljz
gGN/Gopf4MRtMn+1IXENi+3aFdmUBf4yF8XVHMs5GL6upFRuuGnHHmBpami5Fz0IV4V99WBjt7tR
wSa+9gkMTE7ryLwFHjPe9r2az04TJrrfU1sq3rQIbomiy21gNmU2PGNcRElSm9Am+IV/RjExR2Di
pOQGI7/qZ6LWDkYThptaFFHvIO0XBK6U0NidLDDGHyYlHSreMUkuYJLbDx0diFfEsO1OVSXR+3SW
u85VIeG7693SVyPck0ZvuMKuxgtEstrtEg3ZBX224LTT54KMtSgbHlWNntHG5JQ8LOFkPutynJk+
0idRnmhJxSazlAk8aKuTT8LCAos9ylXnSlK2PAMoZxHRom3vw2XqH+BRYACcpGT+aacTrHi1MZmG
EASbnHKdzxBt0WEOHR0SCkoIe2l/Yv/BRTKYYnol6R4HZZH00900pAL9DQO0HiOIbP/SuoGFx7qD
jzqxRS7eUrXlowaOdXGVMVjlxtQsChvgaN6Inkssp1rVnwGkJcpRyygmHBnsbkZBbWlAbLuyhs7c
wqoMhiZ/tuTa/C4zYUd0MMz5bSy3xZ3a0c/wFG3KWzjfkzlTfCXAMaagzfEKap3MOCSNg/Nublqw
nhWVsBNlhf1oRxGgBskK6GeIRamvBajzXyH1U+XQ71jbFADTXxbRTHfmbDf3+jgVrEwteqFPyRYX
MPoqvcHWmlOQ18VTzpQYSkSZ41kEuiv2iTIktW/XRXyXROjSXRgx5rUWJmuoyxKAghQdSjkvRGet
bHRzTQlojNEkA9waReVXtaJT/MbUCG5fadrzHKrd4pqVnT8vtDtYq6O5qEQjwPZ2DCsqErdpIsFS
CtL2CbfWBIrcHsozE1i6jIso5Yha0iXssccoYJvrIEYFJKV8OX6i2XhN4pSzXDISlTVnqMPlWCtU
RWmnENjQQRm8Mks7v1vATWoOiyj4NfVMLx082W/ZAiY2W/wh8sUsCv1BU9eijOOsNxCv4L93Rqa5
LaL1MUIdV04SfimLS1q9zsiwEdf9umaFRi/PV5Q+WPxRLZPcQxAey05JH4HPHJD+ADu7gsAbF30y
49ttVeGIPBgMbzLmduZ9qaLYZ7IZ9LtuCdTWtTSuI2fs/nB6/zzAVT8NVtEfgOmi1Y0eeWUHfZx2
hky3dCWvM78yLX9Kt0mi75f6QlOSQ6vdwYfdqnO3QT3gl5rlhYAhJXAEvXJCQ+5cUQuv1s4FbT+m
3UAp+o0+7CH8OI027XPrbJHSL+amn2b0Bm5PpqWKwOuKIOtIEFVb3aDYfZf5S1kH96hGzHPNhP72
56/lWIxictckyXoN+lkl3sf6mqQlA1pZyHfWu2y5lQHUntEmMPcWpZ9vAdz4Sz3P2/NWXRtyRIwk
+vEouKOBQgVEnrRouL3PCUUlyrcvfux//FQIK/k3V/bAMXCwZ+SK1EdLAMzJaMdUqdppOgWlJrVi
VyF8/UIdsL477wfcDOxxB8OyYM4ND+A4LWgGy6ObqbC8fN1xJk07l4ndoHJnzKAaILUj8nL//MMd
v848EhgDn45MZgP5+9HwPkGnHvWM1ryyjINdCdAe/1yrE4hUFF98us+P4j1EYCtzgFgG5tGPK0dq
F5IZpl73JNUuXK2umLyHDC+nATztnz/V8UsP+xqwF5oUvAMYT48fxbZikDOiaZ4URHTFosYyvKZW
uL78/XM0BOG8jiwA+GQfP1I2izK0yb310lGsqT0c+OVkql+IeT6/FgI3K2489lWEQ+bREq7mltE0
giKP3r+4ZsM1KaukFZqEbeaxzwoGFqKf5L/+EkFgMmRBMq+gWX+TZb0TmCWZRRzzTPeoMMpqQ/dE
2dd6FX2xc3z+qdDKIRvHAYiWyDaOvsI44RAAl6B5kdUMBz2GUs328bf7xZtybd0CCQZnwrkiRN5L
H/UpjdTMTmCVIc7hpr3GcSTN9IWG6Hi/WBkCZKWCteMNR20rPj4l7rjU9F0lPKNZJmYWAUmFZMU6
tI11L5fj+gvd9z98d7BDNbwEGs5r81jZq481QVt6KjwlU/oNntHhGkb69PLnl/zz64f9ZpX9wdZZ
z771r3j3Hiwlqm96j2AaC0O9wEgltr1et7dgBKTLBYyjE1kWZdufn/p5t1glqmwV2AtRyllH3yVA
KTskSEGwFyqLY4f0TQNoLE4xVPO/HvVfT807cg96xnff/ycj6CXk1K78n+v4qXzvq3n7t34ba3R8
MAr4WNz1/CAfnKDmNy5phm6wBeIUfVMW/zZwYf2H9aghQCf6HB81J/V/rP+0Agk54CeWGY8iUvwL
X82bRv/94UkxhuMFogXcSOwon7Ll44H3JWlzUtIMySfncPS0NjdjRzWzmIyMKPNq9qDDrJo3ltwT
2JEWlA9JBP5mkZlCG4hh4qZGP0AHaEgk69TIol8ziQOHKKqxexf1Ce1ReizSYF+EEIkOdTZ3/rvv
/R+cO59WG8IRji50dCsqDM3tx9U2VpoSB0qcM7VleiPNfevlQXyp53JLm2JA70Jp/bdrjeXFw3C/
6MAeKKs+PpOMKAI95iL0g0pOPWFnr7RCHlGHjd6fP9ynDevoQeuHf7eVUGgssRVkoQ/s4LFJCHiw
cvv275/Bp8H+tb5d+Eg+PoMBTFzAsA19ggIspxlbSIUd/Zc/P+VNdfr+dUPDiepawcfMu2sgK/z4
GCOqyCfF5OM1Vm97wC9pr9s/uK1s7b65H5r+rmGQbXKX2iSLcpVb0xeb/6fDZv0DEJFycqK9/CQl
NUrq+iph1mGn5WlGKs0ZUJTaSQcS50AVfhVQ+smd8/aBMdThuMRaoZpHH5ioD9GizSJFsa+RLdfx
rwh2InG01uIEmXlR2IB7Gl27IpnodTDqmz9/4TTj+UaPvnFK8P9l7zyS49jS9ryVDs2Tkd4MNElT
BlUFT7hJBkAS6b3PHWkd2pieBC/7AgVe4Oc/kkId0XEbQaDqpDnmM6/hYGWJg95BKeTN5FHykQ6k
6pPpWeUJqgGnqTDLnqrHz0FXzhfYPVxgX5Svs74knzLSJ9wXn5Uo3ZcUge0wK8lspwhlRHEOV7hu
qeedap5WkXZBsWtvCvrpHCfPIvzsPDKxcpjwupgGAc+RjnyN7r5/kmEjcA6YogRRK33vU9Q5a3GR
6PSVi1lJFDufoytNqh4SX79uTGAjtXZhioysGshOKUOKmFb8ZCBdYVe0Ft1ltKGF9bFcBskOkoa5
cT0UhYLdknShdsETLTXAH514b0505fvlV1pCg5ImWOvpMqgfGgz1Rm9GGeFkhkqbvIRyhpanMInz
hUpPzY0avrrssz3lkou4Qf7i5c7kWD1MfTXtVLoWi0Vj4uXCMJ6IRpUcoqS5w3yVu4KPMR8wGXKG
caB+XNDbpDZ0WilDBjhevxeMJr9tUaxwcV2znALbc+Qp8AzSEjrw1L2ttewXsY1w85OeGqeQ3k+B
4xSbpCnmQ5p01mrSzGt9ETRhD58PZqn2jhGGJfinYMHh40bIyXNKP2Wh0Fvw5gHJ2bOhXNBle0om
5QbSj+xaRnPnZ2HqZQaXIIF+/Lq8V9/I93FLvYrqYnjWWT7NVwPkVEn9nQqO6PalumC/alApDSZw
4/KQXx7jqDa4eJlUzUMUTr8agSJ7YsFDIPK3VnT44XCGouWYkXFqhTA6tXoCXDABDqQm8aTm+AMq
SVuuRFDhoEUH2WsogK2GRpk3RUE9N9U1tFWZCrCKtR19++tQz/CLxePSi2cLMlpAhakSlMTVUFxx
/KXg5OcccVWVPptDeScDi3y5dnS18rWYG/ToZmRgR0yge/kZQdzrCjekFVjiAqM+bpI+xrM+0e7D
LlB2ggbkCyoL/Y8u6lvPjKeKrm56QYWrWFOVlb1I4bqBjc0ry2/uMGsRAevoCYVli6YpyHlXwoDE
tsIIFkAMugI1AGZN3t7NdJZpF0fPQqDm62Kq79rRSLzRxG1lEFIgtbAicVYfOV6pP6MXLl1YEnZz
AAsAQpKAA97L98uiEXu+GKgasMmSf16WO06MNXg0VFR7QUWRPPT56g4VrSlLnrWeRZbOUIlrkCKD
dJD94awSreus6+ic4gF5qJBwpi6SWeuIqtGCJL2YfYRYq2Y0aWPqp3mOa2+eRga1cOtUmpQLDKcp
7evBEzBszGILiTF8qoVysUf25U4QeFKTEd2iTdO54sALk2ZuU7ZC4TqO9OkQGiFdoQRBWq1flqgx
f+sVSXdG07wW5xlweyZcw5+n1cK/KAGi+U36lAcsWRKb6yaU6I+w+batkbhVU9/FmXxRRyWLFrsd
WpdMfNHHzFGqfeoWAs5Z8qBh+4X7pKKyZcxGPZ6Afh1PRiisbqYL6NsEYmuTOIWnCrAS38HAG/xu
w6vRGi5SFIT4AF6eSl4Kwrgv0yet1bmDLKSSH8H9EKoKC6m+yL5lc7hNVDCjVsmKb+L6rjbCp17p
7uqsvkM9kmePZ6pj6DWbssE8oZKJb5gZPqcRbtEv61QojessFed1F6O7E+AZ49RFXWxKs2dVYFXm
Cj2TxOyF63FKmFyCdWIlKXB82gyXvRqnN73h400j+vG0Ti3/B9S7xJVHRfAElU/5onyRJqDQODL9
xyYGqqstYZ9vLVsj0Mm9YmAthn+aJq2B5lWerBnDmdTyLimojuegh7iSQUo82AMKYMnAsoeaqe1X
LSVJXoqwCSLc9dJaeJzGIDxXzEwGIFoUm05mw09ozuuod7Bs0EXYA78pV1Iwy5fSHAEQ7IWp3vXG
xE4LxoFqbCgAPUeylU9KnbDJVC5ZovG/DrCc8eqpZ6fPlIs6pN5K6R+gcVIm1NKjuLmt0zA8S4Q8
9bRae8RrJXFVOF3uYDWmi2ubeEetSdthAl5iLiiW95Jgjmsz96eDkCLRhgds+NQEQnIJsvkRfGUX
ITO+vL9YBJaBg5vgyYMETGOo1O8AH3BKlpTeSQIWS58i/ZGjfOeNk9y4+GCbKwPo4x1aKk/jyPG8
bE4QAccThQMbZbyYk6q+ezkWiVsvgImhRdfEpdOIy7mY+PUOEzKcxEztVJmZh7nBMijZMBQ0nlyZ
BupOlVrBaZrhTOvb6KFY+p4ve0QS6adiU+ZXQh4/BYA4kG+gS9ECV1mxxS9nSnqd9sBeYjjB7rIf
j4i5O0lBj6mU6YJ2h7owvqlhep8byS7B8M+eZ6KEZsRpssgzVFF6UcYMkQUH36AEgIh4SiGmeG9g
pWnT4J129D2TPQ0MEhXfrF2w877NotvKSX8VN322gvPRue2ojecAwWOnGRoASyXbOhHlnQk016VU
REN1ZD2mSTU/gKPH2CJ8igKeX1JHz4sLjCMB2MGTYaGVLuECHnx3k548VTFPE8tBRA/NvnA+jtSW
DOVtnLaUc+DriTg3qRC3juK0jFQvH2fIvSZ7lW4I1wMjsWnGz0NEo2WOaMpS54o+GfdFs//NwJQW
l9oz9gIioflxgIh0WtPBAsAVxujPwshwAXaeKGp/4SeAViGUp8QidBbEOnWJRw56K9xIRnUXq+Ha
SHIkwVTO81lVCNmS2BHrCuOxahXX81WA6JcNcFly6Idv/Vb8hlqrgJ+acEu2C9in3lWSWa4qmPGh
EHyVmu57LKcbKTDgBTGtabw+l2BLgORGJzoNOjdN+/FUE9rkJJtYy7nPxq0Y+nZYYvcBVTR7mXNa
TLsgZ9eJlcXuPGWHbNrkbDJLnXY9xmcO6D+iRnhRTjQ0szOYNJizMhkdoZwVrxPkk49f77sE9UVm
FDEocuylHkRd4XUOB2G31JvIFFzKr4KH0RBBmqRvZyN4jkt2Tw7W509GfDejGHLRy5AoQDCljgVO
ZfAubeWnAoV+nhQvR6VpTGgLLD/wmma+70xjW8Gsd7JUXfe+ebqEk/LMhp6hZevQiCWAR1kA/HL6
THmRE4+3XBMMTEryNIYcpRl7CMa+2ynq3SY26m0hp89VWd8pJZFON5PXxMrFaLLPWw3cjSgqiYI4
9uUwSr2+VS9o3BIIEm4KM5FDRhDeiKxOMGWJ16TsAWEvtkRtJC0vMV1fY5Uwy+a12bBEBM6nJKmF
jTTwtptcOy1n/pJE6m6Mpea6sGSMRJth0bANFp1+n2P858lIzhUMHAwD4HlvHEM67VZTW6DHSzZW
fHpx8uNUsKxJWAK7pZmfPCGQn7hLuKVE1R3Wr61H8Oyf0DCfH15e3x+V166LjP99KKn5X1O1Wf8o
FqOd5virlqv5t7vQ/x1GQSQkr+b5u5Lb1SPK6f/aRW3b/Osx//6vUxrJzdviG5//VXyTv1BTppWB
Zi7yEfTg/61qo8tf6KbQNkIIyaB/tCzIX8U3TFMgW1DF4xOSsijXvCq+LaRNE5NRaSmbiX+kuym/
K0YwOi1RzhwJJigtx7ebQlxGkxSZgejGwJAPeqEml0quiBPLKpDPAVan69AsQlRDQFsCYyv6xo4b
v4vswWDbJhdoRwKJQfpWAJNZiUhO3kTTlBfI8mvTqdxK4AIHea7Y27RM2AGYeTCDfnyCm6qX8CSx
9TREtf6hSmrnvnotv6nIvRPQwNnPUCFUKxwvPF5juflXVStLp8mTD0AcAhzJH8HhSc+jpAv7GCXz
yLYEVFMwD5G2Aki9K4uKlmQDR4vu5qrfqvQb/uo6/dGC+v9Bqhaw7as39Q8LaN99e6sF9fKpX8sG
9UJDo6m9tEkWEUNikV+iY2jRI/iCFr3MooLBSEvo17JRv1BgUqCD60tzz1o6X79q1soXA/cu7LFE
oJksKvNPatbvJeDlpcWGKyDYIubVy8x7NbPqSQM1hMOpG4E3BXAeWV4zClQLWCoWsQQoE626wh2j
3acSRreoCzbpOpmKHW2YHFt0DZCk0RrTBVBcPFK0TJ0f8RYO9+0w5PsZHk2KGXhV4ULrh92ZPNZ7
JbPU84Qe7COuKNF5MPnzpQDi2QlMLawOzQSrF9SAzmGj6HiySNkkrjL4vLnXalV/M5s5dTaxI7lK
/WwztsHP9faf6X0kqScv2JJ/1jm7rlHm/P74/eVwuC6eHoO3rZnl039Pc5rcNIgpi6KE96Y1I71Y
ai1Cq0hoYJvIXP41zaUvCtuaDowFTCP9cgqqv6a5+AVOnqiKHBqAH2QEPP+gNcMQbxICi6mt0/8B
RbGY2InL71/NctEwgrEKNAuKzdCt+560YxjH9ue0+UfHkZeO4KvwX6cDjroLoaKmQP6gLP92mHqI
JEGHI+EIfuxfR6AERy9tQG7b5lCH90moCoI9RUKlu+IUj5I398xjW4JCdTZpeTStsHwkPdBLscdO
CsRns5pgcAFR0rE1akIRhHqpqN1ZRskUQI1pjk8qnvVIA1JIWgdj1t4gLopgJpUYUXPhfE2EcqnU
3M9kCOc1fAmoBvSFjcUwimJS1FGx71JAVQ770FTbuDNm6BeIhGFbP4U2s43Jlc9jlj3hfl+Opz32
VDowswSWBvCnqnYqX833WY4eM/jTvEvtAncjHWMebs8RB2t+HoyhChyZ+h9VgDC6iaDVwmts9O6m
Qq5wcPCiiGpbFfJp36VGrGynpla3cozF3kQqMttw1fqZpppWDTbgJ0DeZgQW1ymSsB8p8xbTYpTV
YTYMYfc6m81ZcAvagacIIPjUugctvKDGCsURnLe/UvIcuog/qj50izalgxBhHwhPVUjkU6FP5Kck
MBXQ7fpofn+1iH5zmh9NxiVFhL5DMsG+Dp1KYRW9noxJNgL3n2qBWkFjbZpxljmsw7+sAv9xMkpL
wPNmMi7D0O0kQzLpBRzDxKbcN1urawREwPNhm0TGZdMjx1C0arMzlbJxogWELsVF57Bs4/3o4xH+
8Z0exWQvd4qngUaUR/Oe/769U4CH/mhlpQAkO2wO6Vgrm6iJZFKfsPS6CFn9j8dbntzxLbPJcOMs
xQUb93a8VlWwS4O755QZwtQqXkdu2jYJpr2GtP54qONm73JvZPqMI2tMM3xj3o5VlaEfNWbsOxO0
D2FdyVFzB48euB+uY1CwsRyHUywUMexFXWvOi0AUfwzwspOVggL7HhZTaDpjXvRnVc91r33Evi0y
9T5y2qElZEMXt4rckuVjQqaNwfoNc7Er5Sa5CJFUw+62qE9f7uqPDr7/Whb0/66/JFKar171u5ju
uquTn+mQgw1B0fxr26QkR2/zouUr/jr5DOkLiDLCtKUTixL5cob9FeDhM0lctWg5LYtgWYX/Pvlk
DkWdv17ci8lV6KP+++TjV8RiuOHQkAGIx9H3JyffceECrU/EatD75KvAKh7DjiZhAoDWUh+Xh6S9
mTJYahLNPVdPFzPHNnru67i8UaTi8dVD+80md7QUiXgZl9AWkRzCAiTW3y6PeTLyoRTEYMWTAxTc
KKiqUd11IjHv/tjEmLHAE5OUggzh8D1a9jzKDn7ohE+gGST08+kBNXB0Ptlclit+tbm83BHq3ZR1
OOAJY44SzKZRjUyXGIUkOPPaJhtWhi8lG0r3+ckQjtleKHxPVtd1M2Tbj5/mccWLpwnKVFOxbSOU
IZR6+zQ1DMJnM2XsETSoZ4R40wrzoRDxaZTrSPLqEontj4f8zQskwyDX1BCwlsxjTzNF82mPipgv
wuKMHB/0H483nh2t0sKzj4f6zZPVF3wfy2FJQczl7l9FZ5YVlvUgwG4TmjI6l/GgdK05j7Y+UNSd
0EwPWiLuTBzFN2mL6cHHg7+ACI/eKyuQBScToCJlR4L2enRdaBLG1qiD94WJFIYxrzHhUGyU281N
Nki1q8gINZn51K2iGNaU3KJkIZlw3GeoSsgKOqEYaZ88k989fkAGKHQyr2XtGNc5S5yY9IDpCaup
tdIRPXAQDy7tIKIe/OdPAPzTAqoiGKfXc7R+pCoeolSNwlUfWMUOxqf2FBZm+oCEvPaVPknvWvrg
lGKcb7tkD9dcBOzpx15UjdVq7luQD5IPRO7jy3pX0WHSW3SC4Bws+GqCpbcvBrxRGbTN4qk1KpRp
agSg7FGczMKFJiQVpIipeU1VUzpV+lkJ7HJAbyKDvXhqFcpwAnlUuO30kU9NUhq6DT6PTpDnJY5D
nbya0Aj13TYL3KY21X0UCE+QexUnDEMK38IYpZsYMhMaEC3VlI9v7b3ML9uHaVClIvWH338cPCD7
EZKr8HZrCr8rrZ+7HSKUGd2UQsRI0i9C8Xn0C902J5w6XUVt4RtbUy/beIiWhl1TYj3goUuUAHHX
usUqRp/cKghQ9ZSU6TPDphcRzLdrhMOLAgbrkz2W+sPbVzFWJAvFqMHRKPzCbdGvqJwizxNKYXW2
i3GKvWzSUEJJMMu7w4wz03ksd3CU48kXEluqfGzKVNgnXD+Gw/aQNLjcDCn/0MoWLt2jLPSijafn
VVnMw3kEjeqipkaNnApw5l0E0facVkN6GaWaE6T5KiD4b12/a9V1FTbyCVAl7TJCOwYyWDPS7Vok
EwZc1b4miqF+jYkXv7Vq260k1Dc+2UKOAnpOBgyHRA5qWBk0f9SjtE/ptV4LFNXHyQD547ScxHVu
Vton58/vRwHpDQoW6NHxKVfOYewLluh7FiI47iBPP4pS/0zp8n24sHgncS+LZCNo22VberUV4+Qb
zUB6fajpegvEYjbuallBrRVBErxlaCV15VA7sIflT46434wMjIhgAMVIzoBjDb+4aWEwyw1SChrK
VCjWJSTrCe46dZPbgfEVI9XwRjDzz2QK39FpeHvsMUxvIghNwRzt7S3XoR4JYaxYngJRHYrUaPo3
Sl83j3ITJ7jL1mhvZpIoYBA8ZKSzIJoQ1c5KzeliuWwASRjlPkxEZGAaf18NdLVhN46tneRpfe3L
sbDrQ0O5noUA5qee5+GlkOTZN2yb1DOlhBI9don/SXry/kj9uXGiWUkBhcn59qbGUqmmshQtFNms
fqUiX3kFXu0SEjEbvDF2KwwtT2lth2tLQHPk4+3t94+UBafTBlUWed23oyc4SSEYVltekZTdGr5V
6PhCjrA0qIp1nFT9WSogNVxO4LWEuOCERWJkNaeicg6pZvKq3LxBRbmwx9CfXVWeMeVDTGtTFiqF
B7AQMPYH2S3F8kegaHgFZ/Uj9quQ7hZL3Y9v5h3MkvnBamCvJq8EnXsMqQ/GUerD3jC8KoBNN7Od
AAO3ol0ILLwFxEY/mdahtY1aX3VTrULaABEJ2N5NcPPfuBSFnZjiLwVlSARvn+uYY6ISJQVrpE5q
DuSufuwRjrJ1pWu25iwJZ0YIkLhSAwqoTd0jV27sJWQnLj+5kGVHe3se0OtjswP+uTgcHE8vi7cJ
5irkQqp6j4TXFrlDcSsperQnQmthzevYISvBfmoEdUOxwVpTaEATMELt6+Nr+c1Mp9jGTrX0fxBP
PzqaQgUWlkBg51VNoXzF5dI86KzUXSNBHscIw8BvVHq0onbaARKs/pAFxuRQeCPsluRwqn6cXkFo
a424YvTR8v2D31jmSsnU+ucc/E9a/poe8LFPFEiCNmrCf91EdRDlv03Kly/4VY7GMYNmG60T6rCo
zi+MkV9dF4yhUPrGBVMmsgTkwX7/qxxtfiHEIdzEgYW4m1Dn30m5hLXgQnKBAUX0Q2Ir/UlSflQX
IxYhGYeuIBLVvvQ/367jaa7rEg0pi5gU8rKKva+TNzpqVusunZ4/Xh/HicQyFjgJc1H7xeh06Qi/
PtHFBhWlvokJdXMNGm4QxJ5eiaVnhc0n29NLTvJ6V3gZioIj3S51qWssu8ar4GGcsR70I25rHkIn
V6xdb97k2Ti4eAEnK2wtIph2/VZPfAHZi/JuMkZABOI5oM3iIVOe++ASs0MYnAKAWGz0GuTqqKMl
Mo7aCuK+8ScR1XFWvVwvTYvl8Kd2gO3c2+tFWDDThkGy3G4C2DA3FXnNUMBmHsj3SsmfXIGKj/fx
+3iJBt88JRItZhhMR1gni9fH21FTWmaLZLXlljHla7MqLoKqf05lK73Qx/ow+OHiDDgUhzACOjkq
kqdOunXo6bPltEzcqozdKDIvQnz6HOayozTwuIPqUPY3o5AgTCtJEyBvnV4dirR05PLKATTyMGk6
QK2yuBpq/WLsm9FrVZCXEzh0p4PN7WlGtEaVOAQAChhMKv0JercF+yMovaYo09tmKVqPffSJscdv
2tuUwmAYMkUXE7fFxu31xMHmKxgiNNxg4HWji0AAkpBTgrJHBv2as9ntmuAua1ud2N7fiz4iEXUb
2mUZ6J/ETdLy9I/eDuk2bwWxeQL647rVhKiRCnwfAwYrQrhrieamknwCCUeQ5hXSPGlKWBXJbhKi
IyM1EC4nFZEzrboder3+5Hx5t1MsRcK/L8c4KjpZalcgOl1YrrU4OgZKFbi9ArBG6W7qYf7TRMZk
tMWACpV76KuUuN++hwjpVOrPlulWYJ1sa2h7Lyj1/pMVwF75/hmjVcDOrCz69sfRQ6aWUypFPe4P
KebL/dg+KKAwHSNatBnQ1wziGTEmUzkp0QSyfUk7mYxycukBGaG2afRUxOzSaNb6mF2Wipwjn9dv
qPF/V3LEg3vr0KWSf0AXMnCQwVj5udx7ZRGtBVXQSSwaDIJ6YJsRYpKh9bXWpDM6ROoOPBvavyCr
7CoIAcVGZeGVQ2xPetaCvHZNKeq26JtlLuDm2s0EgzQvzDx1bGrHSP1HQYy/J/lwHwRitTeBpQoW
2tnmiN6JZrGlJNHXPipm5FoqZJ4LoHKME3pJDgnA6vPPsvbfzmWwd1jPSRTVeNxvX2c4ptWgJ6nl
Gmk6edPoFGh52/Qlik2rCddhHxY7SQx1+v6oEoI1hRc2EsLiGMHHfsYw/9iPOs7vlrnFhkdrhnxA
wXLg7cUYVtm1aF+YrlEjSw6gWUfCqwAK+Q2ZtxJ0KXQFRK0/3mx/O+jiQUDhdOnKHg0qzgOO8gGD
5sF537YW+id9a6t1dZijmpoevqnMtvuPB/3tdqZThmYBYd0ARPHtreYDlZS+ijnetW7bUJP3zIkG
T88zLZCRc4SmezBQiYNKYzxMYhLtsl7bgMELP7n9d4Yvy0NfxLlY04Tq5A1vrwTxo7kouwB2WD2o
zoRmmuOLkBVCA96MWMFuQZfccKpgrE/8Oh6B87emJxvCaUlUcgJnXSg60jAQ0ZuPH9ILO+14o2Ve
Ul6mpk0b7WivSTBfxaKXvcbK7hWjSs/S6XRKcPId9BX4F4nFI5brQlW2iuLMaAkdkMdit9CiDj1d
OntJwBklicjxynVtF6V1j6ar5qRNmAFVvYzkugEqG1vr0Zr5NlQBFk0oB/1P5DriQ2UOpgd77n6M
JkQy6tLWk0dd7C3UsJkdoMKTId7AKMIoSAhypytQG2qFColhPXykvSui/T6tmkKa90ZwVhk5eNcM
49w8aHaCWHXukAmxk/Kgg2CMXRrlhgtRIQERnQJfUT8pGP/upICnvCjIgfYCWff2VQOcKfPON0x3
iNH4VToBNE3ryW30FVpS/XML/09C8johWWCM/wyOAUj/GNU/SDnyluRx+/1//g+6B39nIOYXaMXU
eGGB8sMLIflXBmJ+wf9ngT6qigxm8bVNufyFvwTG+Hfv79+AGPkLIEr6T/QZKUbw4T/JQN7hvug6
4qC2MHwRDKDReLQzFpMcU0rHOAXRauk21PHmHltOMhurWeKKBDlAGHazY9VpdUNZWLyqVdXfNpFu
7jSLVQD6+c4fVDg3FXKtjkhkRjcVjdTFq3zIvCGVMnvQlHDV9AIOY9HceXMutt9UOdG/dl2A49QA
6+o+QT3iQOCh/xCiIEbmqDKr7TjKMftOYuqHAc2O1WRijj51WbjiwYBYGYrBv0dwf7569Q5/07Y8
PjCWx8L5ROdBAtL6TqumTnG10HxZcpu+8jEGVwo3he/vaY1SuWOQF9sG2LOXCVr2M/L8z5J6s0DY
5f95SV09Pj2+XU/8+a+MXvmyVOFolxA4/pW2/1pP/GrJ5OngvdhDL+XIXxm98UXXwDWSjZLp/0y2
fgHM+BV2XEAsl7DkT7n/L9CSt8cZB9kiuLE0+kF8Hq0nKS51Y/ZN7E4QwltPibHBCcCyzW54lucZ
1Py1XgYNB9PwrQmkrSVF4laYEY3O8XEp5nrPNJMPJI6rVFDUg9b+DEr+aHr9f4HYNXj7H0yxBfHu
dU372EZd83ay8cFfk01GTQKY4NL7hj2EwdTf5SPlCxJzIkxEztqX0tLryQaua4lZXiYWu/7f5SNg
8ExExIf4C3zJ6WX+AZrxXWd0qR5RZ5EW1zWTqa28Pesz9MqTOEeHrqx8w5kM6JLjYzAG7Sa34N01
GhWCkwldqlvCD0IiQb+StcCVVeoqcTxmDsqLd7Dg4pU/G3DQgmyNUOe5NIh22xUCcq3Flewr4lqJ
h4timBGdR/bs5bn/Z0IeYWwBpnw4IV84GPYj9Yr//b/SH9n0ek6+fPbvOWlYQM3wn6MDixXwqzkJ
/2IJ+jj5XmbrsgT+3gBfgA2LasFS61z2xr83QGYiDV0DTSdrqUP+yZx8QS2+3QB1qB8yuyAXQenk
qFLht0E9mig2u/KsUbCLUcsbW5S2+/grO+FaDJA1b40fFsBYPcpSG/8h2t8wiPAyshxMTq595GJN
a6VOFsRM2XBzS9miq4ZcZ9fetIAB8BAoDhZSXQbCuQ7eLbnT9z5uJVgb2rUk9GtjNCrkIsfaI8m9
n8RKW9cIrug9/gX/mb71dPkjOJq+OsVRit54nENCQP6L3euj6Xxa1M9FmvxVn389l3/7RT/nNvP5
C7oawCBg1pGo/r3dvvxm2eYWOSuqystv/prZgmzyIXZh0zR/IcR/TW2oA19oNmkq7pegSNCz+5Op
/Tazgrihv3yTCsoMhAxtgbe7LaAyE8OhKrztTsBHpzb6A58QGo+wuu+HOMrTW0lpa2lmCNf8Gjz2
dyly9IyEMOxnqBrW+6v65ruRjlFsqWEUiWUyUuHVm/PPzG9/fyMvoBYKfBTWj04m7HxyLJSG8BZE
N5JHp/OtvxKvy9PPkMUvCJm/t5u/7uPVQEflAxXl6riUx/A2V/FG8jJspVY1rKencLXtbeVEO2lP
yp1/zu5gd9vJrU8VD/VZ3TVXyVZ3ixUsacnwXs3132QPR/WW91e1PP1XHZA0HgN9xmHhtjY3M0rl
m1Xxw/K6FcbDbv043vQPo2rr0s+96B9La0fB5/thjwpOYe3LamUwrHgiufX1uJ33qCRDDP7a76QT
327O8RiMNTs/OTGu/xu3DHQPEAXRN+nTUZFRqATk4eM2vJW+4YJlUol5KJzunhqfel3DPD5LVpHs
aYOdPH088vLFxzPg9cBHy9KSa3xppGWqTR64FKm255tvn7mYHtXyfj7a16McrcxGAbtBTTy81Wub
Zkp5L1Y2iS0segakJdOFiHHhsPtJtfTF7PP93S0nOkeqDnz/7UyiTozguIQOuIrVSd60qyCYUKc1
rdIuCUFtdVDoVhn6Bc5r+GKNWwXKiJ3VerszJJyyuoiTMOi72hHDsTjgRXJqYRXlJqNxFQv1A869
N0lmxl6GnAtNlnGdy8JzMRnhxigM7AB7AZtohTZH3tzO09x40owR3Mev8Ah7+evp/n2XR9tFLoVo
KItyeCuvhbP2PDiMl5EjnWKAdzM9SfeIcnzSTzmqib8f8WjfyONg6nt5Dm+VK9V0QBEKtuplXmCb
Z5RfzTucwT6+x5dC5kdv8mhP8Ke07utKCm8rL3usNr43mU7njat0T0ESMXFAFOf4Cbg4sto07pTU
bQIP94s+2UShPQCW24TYpjcbPPswmDvD2G/nf7JxLWvl3TUuJQ8K87jfHAttzjjK4LzINdb7eWfh
aBz/ZGD/4xb10sI7HmHpQUuARQBQH2PkJrS1FbWOolvQmNiyg005JJfFZf29LW08ThzB+0arpfpq
3s+70J3O2lssgwQvemh3U3dozZW+nc7lK/IXu3Sm28D1vTG2/cA2tsJKuhrPq40IMOdH7Fj3g619
r1FElbwL0a3Ou+/JuW/H9rDDcdSmQhucPw72Z72zowD458x6fYdHczkNK0lEIyW8xQLLC7e9m58J
9rwCKJnasyt6w6WIfvlJeGVuVbuC6uXgrOVmK/VJt7GmexBtn/+vrkKvs2lJf3ZGLBvVRy/gaOJP
0zTnquSHt9M63k8nIl4CN8kGMtymLVwDNlW7Hk+kE3GPYMW5tQfe9vE60JYBPrqAo3VAFW3Ah4sZ
gF3EXj0J7+GFbgqn3g3niXNtbGJ33Jlu4tzWJw3e2sukwFjHwfniEK7q3XiRP50/fhsvUi9apU7s
3HUOde57E18lZGnt+FDcypfNjhy2PAy7z2zij8ANf71emqLEoQuO4liDNJSxrBpRWrht3dbNtzXu
EGvrm7aS3HwVrwyPPbn09KvZ686i763Tfg3c54+f4G/3LpOwFr4IkTKX8vZMkMNAwOIqjm6jG/lG
/iFcqt91rBpOMHPGVVjNbE2xh+yT/esI//bXjb8a9Si4mJsg0ahSRbfxqjzTNoJ93uzbdXgy7D5b
Qp8OdRRL1CVS877AUMlpjinugR3BX0Xb3PNP2Tg/648eUbje39lRBFEpFt3+Io9u1bV/MroIX536
TuuOe/pgjnA6PgnedC9uQQC4tT1sm6vEpYVz+8lb/e3CfPV8jyIMY8rS2ci4aRbleliXm3mdPoVn
4ZN1GpxonuKVhx4FuIN/KrJ3rj8e/aVU9G5Vai/yveR2oPrezqk8zUfMJngGVOfd1I3PgPnuUjd0
BQdPnOfhvnI7F6PGE3kXuHXrHkwHE4uPL8J4kRV/dxUAAagdiBZSlkfFA9S1ArCdPIO77ROOzvbd
1eHpZhWdksy7zLjG6XeF/bQ9PBn2Dh9eW3Izx5Nt72Rd2qF9vlWdzDmTHdHJTjL7Tl8/oO2wytbX
7CHh6tJLnM0+dFfA1fm+7bmH1LPb2083weoqs8/oavDJ1c7JndptbMU+4CFgN/bDxcFY7Yr1w0Vi
n818VrNXeHq76lq0L+iT78fV4ax3B69xfNdJbWc9uec/Vuf3l9+86QwDO9mbV5F9OBMdzZadwt5h
XH1ydlC9h2tcMO1nXKXtw82DW9nXNxU/f6vdyTk7YDe0zexNYV+nNuPb0kqx71b+FvGdlwcgrXQn
dPlWZODYJn+cPRhc3EXhZvbV6WR/PzzM3IK7E1zv8syu7T3QClvbuquLk5vCHuwD9/O9tqPV1833
YGVycalT2puvneM73+987+bB30Z24ZxjfshOe5Xwc+Gc8SyX2THunngfgQ1IiXsuHMHeavbF4crt
3cO2ta/Xo/0wrR92znd4C/zTw8hNic7MrslZDgPbbdZnD2RqxFyWs8qc9cwdJofWvtR5q9O5zrdk
juqy7lZ8f2t7qg2Yevnhm6d53tq0HYS6HOfKOznV7WS9PV+N9v3mK5eqOOve2Tb2eWSrzNv97enV
LnVO7fP9zHTeb05ovjuV653sT7zLvWmfWO5dZe82nX1Ve1vN2zOIQ6T1f6g7kx65dWxb/5XCm6ug
vhm8wVWEFE32tjOdPhPBLSlRokSJFEn9+rvC97y6maqTlTiaPVQBBRhlmkFxb3Zrry/foZIr//U1
3U877EgXjM/hS5iHmHH3pJDnNEd6v1H5Lc+LY4S9RI9PoXa3H/38WND8BzBmGNDg/J3uD7p0zsE5
98uv+e2j3bNPJP8DdSqHGANXfMD/DPmZXL5dkz9lOa69cqBi8YfXP5NdcR4O1VVx9naXnv3sd+Ue
1SH7eRff3V7jH0I/d8Pu5q7eF7+K/fnw87LRKW5/3KjdWRVZ/oiE5ub6vuDF4eeya46iuFHnB7u7
mfdzCRRsKfdHlh9vUNW0889PiG6LaXVz92nel3Zni3H/+HRzF+XPxwQRAfLdwT0UR7lP8qebqwf0
nO2xIyuGHTzr8itV3D2xfd7vfwX5x+cfmMmXMEryX92+OD4+7Yr7s8UEvD18wfB1+a+n47POMbp2
39x+vUaVfH77hey+2NIU50I+QHKTL8VcOAcA7/PmqsqxtuM/B9ia5aQ8YrCHM83JHq1e2lO7bA9v
/0uHHotH9E4W52r38eH5m86vzH7CgCQ5Iq+ES+zp05OLLxYfUgzhQ7JvH928PYLbeua783T8zwnu
dw3Zf8pvq9chMPfiOhTIbwnSy7Nz9bzsv91MmDVP+FII2BPd3YQ7EGAw4b99OsiiO33HtYE4fU7z
68vedS5EGew+btsVQoGBIy6K/OBQ8jr9Dw3UVY6DhwJAT09uAQ5adRhOhOXtx6aUuIDSd/ExhfKw
CHYcE+4/j8uqDurPFfjFP79agTOa0Tjk02VP6D/80d+aE6iL+aEugtvqGN/F5XBmd+Kdr3FpdP0x
UOWCum28gKPkbfWbXcrqOQ10DTljDWRdVN1nMCYAzEp85RD/wkF36HdQxCTv3fJd1tJ/+4dxYQll
LC7KIaZ6Pdhdl/bac/AP62I5ub/SX+EX/ew/40Qy3CT3zqc/i3n+1hPLf+Gt61L88JX/I1fjz6/q
H/2vf3y8PH+huPf7/w8mVpdd4tsPev81kosAg796OL78lT+fTaLgn1D4wssczlAXj6n/vVt2kuCf
UQTVb3x5RAM15qJX/tflsvdPvNKBOgBgCL65e6l4+/PdxImif/6W7qIYOIJ4Akqvv3O7/PpY5Fwe
tS++9dFqMoRCoZSuglEwadVnuOx+q9TTi4G4/5+J9Q+uuvsej5rT//0/b7W8SjZtBCvVUKFl3K7n
TQ1DyTF9J3Dfanq1T6sXK0NhAlbYLLl3A+e+9YL3Cm7eaHuNCRpUApoZg3+uqwPUNke+2eHuJN5v
GpS11hsW1snUwlS78GZ4G6GGsP5TE/XmFcdb/V6lk75xG2NTOOwths9nSFzUvmU2+7it36vTl1+N
C0DFPWBP8Hbd1SGksbETft7W+OpAiRtj8NFhWANAHYuPhMuvGkTgd+6W3hqXy5+/uAtf0glLXuK2
RTAJXNQs16jseCeTv9X06tAScWPAngNRqs0O2YTsty1y1pdU+GzDgNM/zBLJ5N9OEVffg6Z2zW7b
cK8Cs0rnJG1q1RaoNzjJ0X5i0XvVjG+NyCowE6Eh9W1hr9tAQX/VN8q7qVLnf9xB/u4M/10d/OJL
RjIJFYzCWEH97wLPsDH5e7SkfyXBS3J+OUeqOK5MApdSuKFzuB6lLRyA8Da8abjXLxP1PLEphHy+
qAdxV/kzOUaDccttja/iEgUe/TB5QwvfY9t+X8aOnKbGz07bWl8FZghzDgODQrglPy/DLhg2jsgq
JKs08i3cmNtCw38YL+aigUmOty3eg1VQckCWIILFLIHa9TDC1h0OCmZrz1er5cw8OYh6hM1pQuB3
buoKNrNKbBzuVWBS3lYL0Vgc0qxFQoFdKewY/yzi+9vRswrNpesWTaalxSNV3e2hFsdRCZiubV1f
OwnEvgKSvkfrQ3M9qU/98M6m9Y2E4q8iM/RD3iwOPMZqf77pKlBpRz68I1l+q+3VihkHC4AFCwq9
8OB/Aoa0+0r7KHjnxeGtxleBKeJ0mowOmqKJY/bHGLvAE8OLlm+L+4ue5mXGWi4MrRrEj6Ka6nLR
fXi0nvMexeutvl/+/EWibXurPOJiYPy27fdVxNlxjuXGNWJ91QfstQtob1ftUX2Yu/Bc8+cfm9LV
77vzF/2Gi4xoaC2bYlIheJwq/BFUf8/k519LhL+KTS6XxgFepC5SuB3D1usP6jXv0YfeGu9VaHow
mBELUJjFpUAwr8fpCA7LsN80KBeV98uPKecElNMRHWeanFGZ0ORtwx62tb2KzhnAgs6P0PEGzboB
f5y67n5b06vg5ObicsHR9AhXz5MMkrM7mmRb9KwxTwzSiHCc0DjQLHkU7cdwY69XYWmmcBo7rGeF
bfWO+kjeMTjv25bN9evoBIcC68YU00Q44cWFMSxglfi4bbxXy2ZbOQNnAEQXcQPK+qHyMht9SXrU
oW7bva2VBBD8SFRWtU1BoUhJnc9gzGz8mqvQtImjTAUzu6J37FmSwcu7afm0bVhWoTlEtFEA1VPU
+uhvjqOuq2gQ2/bhMJ5+FZlAHSh4lEM1BN+9+EPjmscwIv47Ra1v5JS1VU7FRV0HmaoL4tEb7kic
e1w9bVuV18XcmS8dN6w7itPgz5GcUr7tQLVmsE4BbcVM0G6lQY3OHACQ2bbpty725LLFkdJjtNC8
AG8jzyAR2jRF3MsXeLHq+ATEYytaCjJ5ircGzr/gQPveFeVbn3EVltXA0G0Z0aKWgPSlzpTlfTdu
2wCtfWK5g3uqGg5fxVB/gflZQam7bTvorkLScYemgRURxewzQM8NKG6PHa/fOLdXQek2bjToFK1X
BJY3AX3wQS3Z9DXhq/H6a8pRE0c5CEpDvmJRZnml2LaPCYny67bbtPa06i4zpfX7IiXyaSJZuil2
IDd93bie6873CRpPJF6CooPfb9v6QAb2umUV+Tg7WEwTDWoHyhV0rmJQQbZEDxS2rxtHFVooKcBV
RZcKF+XtQFeQzNGb5iHq+l+3jiIDp7GOTwvfAhjpatLsBlPPh219XwVnNM9qNila71192zL9Uyyo
7N7Wtr/qeTVWs0+RCkcnhftTGEJbMVUbB30VniFJNchnMYUFh9+goNyVMDcXdFN4Rslq0GUWEyk7
iRAaKnWomBXws8jee63/64yI6fZ6YPyRKICeMDCpg7Lh4T4enjeN+BqaM3bpIglJaBHUDoQOOpsf
Zp2mG1tfxT5oaEPDaI+cZZecthUYOps24b+F8S/XH9JrrplAy41o9nY8tqjz2jYiq8AfbZVpkaHl
zulRrB18Mwr3Y9vaXsU9ClZt61xWTaZHb09hO75TprvZ1vhqBg4iDdq+nxCYAK3CzwavzKgX2djz
VdTTqY076gg0Lq9rC8jmpk0VNCivJ3bi90rCgZEWsrfXQ9veLO85XrwRMukq3N0xXUyaISAhAYSc
cdq0fYBf0esO81CriU4j9iapOcWevAoqut/0AdeGAZmQsLSAMUQBqtm50zeBrd9R4L4xFv9WRWED
V5sQi5mgTfOBBtPjpVZgY+ZbrcEwXCMMrnaXgQ4/jukN6uK2pY9kFYoGKCg5hlgmQ/uJqILTbZPu
UrL1Mnl4beiMIzwzCy/0vluYpy5LsG1jDBr667Y70rLJNZdp1ztjsfh9tU/hB7BthqyiJegS+IsK
jsYJH74m6eBd02hxpm1BvnY6brN4nJsMzSuxpPlMzUESJ9jY91XgwE7Whd8S9q8RG8XnpepVXAaJ
isy2Ob42D4LDO3MaMmDv0DbwxIUoNbXHTcO+9ujt54TCxgszvOu8I20t39UdnGq2Nb4Kn17EczLq
S/h0hyS0d9YM2xaE37LwF2c02wRRjWJB5BOeHhkQMQc3MM2m+we8ob+e56xjzRQHyINW+oMtE7LY
CaRgBReDTeOyfpJ2kVSEWYa4lMqoh8gR5tjSxNxva321M6nh1g4PdR6XWqUxuJwyfe5CpbaN/Frl
MoKCaphq45LD6uHoMBrcz0LKbXufcJUWoVfNJJjWcdkz/+JLxiDW9SNnYxytthGj21mcjvFhR/C2
r1gLkqHwww+bhj1eZUeAuuEZpV1kdO9TlEy5Z7ZpDH7rSV7mdFW1vkaFIw49FDrHoJp2cda52+Zi
vNpLJKKH/tyg8Vb3R1rfLE697TQVr7Jim/oSV8hYLlg63bepA30ptcm2DcWFc/ByTBK7eGDNqqSY
MzlfK9fl1wJveMWmb7n2RI5RFMw6ucQwZh8hT55DfrJaRBtbX6VFxj1USo0yLsk8dIdslAu4m+Q9
CfYbG6K1S1SSDNJ4ssYKVOkZpVzEFjRuzMa+r3Ojky5WZ2NcsmxSxxG2JqXB9cq2hfR3rceLtO7C
cjUbuYjLVA3dbRbB5qy1jdzY91WE8qiqbVWRuKQMpuDRBTjmUO+96X5JUf+rxvt/D0rwa3g9Izk2
GDxC0WLZNX3zPVnMct+AhZ6DUdaU3lDH2xLw2hEkZtTIARYToESM3hV2TSjwqUm1Ma5WQdtb6htt
e/yKLOYPIhTBCU5vbFuyCVezx+FOIGC4fBkjBfXnAP7AjQvPuI2rxyq/u1MVgkuC5oGz7UvhpNDz
o8p6Y+dX0yfxLNzFa6zaWtAH4QDMMcyp3nb2+jeJUICbw4ZgWWU1MLrBFJlj5cZbNxyrJB+5HmD0
BHEVhUZ8inru/6J9nWwcmNWcqWcCYgMMHUsjFUwM3QQgcOz6ti3aa5VQ5k4All+itkutLI0GvWCM
l/cMOt/IlmulUAc/0I7qKiqJUvRg0jYsZmB4t11XrqVCIfR6zRgi08uG+TCsCmQxhd3GCRmsNku1
xoW8og76Hgmzl67urlQcbROt/RtOLGZCgBbcYc5Es3/EtiAF0teybXvstU2fWUQ8pcpFMNWTuqMR
IWD3eu+VYr31VVehCrfRFEInOP6Nmn8QThSeFQ/jbUem3yXWLxYpxRgffHiylq7sf7BpyE6BbN4r
EH+r56tIJV3aUndJo1K1UbwnAVMHCozMtkhdm6kEChgGFhv4nnGX/iHCNjg0yVBvepJDtfjrFZCF
zRi0XRCXnkydQ1eFydmxASrZN23K1tIhTp1saMIJZwOh7K5KA5u3iXkPifTGwK+xdlUsYR7Ls6j0
G3BoOm7jXbo07/ET3mp9FapzNQxN4CNUQ9Y5HysITffekGbvFVW+1fxqXU0TFZo5wJQc8bR91fDa
7NzOzNt2Zf7lX30x4f02k51hiCZR+3HudqwunZSG74TTpY9/sW9ay4fSxq/7DsTBUgFAD8a6mK5Y
ZOYT60W63zZz/Nc/wCS0W6oBqSz0fPs8eO74kHXAgrwzMd/6BauYrVEKgpd5/IIx6/ntWLV8h0ss
TH6RDOadf+OtL7xaYymQLJg0cVQGg4lPGXXIM5Zx/X3TAK01RXyuuYf/RmCQqfo4eHVymFC2v234
1/jELmlqYHjCqFyWtDmYMezKbI6rbSvJ71qgl7MTtv4elr2oTEmd4DBSJQfoAtptN8BrZVEbMYWD
DqYOGKtxEU5+XUDM7W+LrN++Ly/6HlHXERI8ydLGVBecW70LmHgPRfbGnFnri2D6ReNpwUnQmUh3
7OuxykFrXbZttr3VGkthdpkkdZuUNkKuhFoxPcLBcONT1Vpd5MlKw7UTuz5XdsMPM0zxlSbcfto2
31cRKyNWzfChj0oJD7PCd3R2HGWdbNuxeqtYnV2BxAcYb9nI2bYg0STjz4H0/jYFIAyR1uksHnVk
0f5krR/m6ZIkh2oOnY25Zi01AqabcQ5ISwk5hvyculN9vbT9/E6+v9xy/EW+X2uNoKKd6/gyK6eA
zWTX4o1sl2V9dtcFdbCv2LTkCo+JZFuIrSVIM14oYPrGkjLAg+1vMMYtquWa+00Taa1CwqEN0PAK
F0WkFSL3GxCJAHV5l+3wxlBdAvtFeoiNjo07YJNsIUh4xKo+5lBuhB+39X0VwBEmjIUzLz6Eq+cr
vPvJchnlNnkgzFJf9x1WlSMzJIIJPBQy3o6P/QTLknoMqm0vXWtJkodn8ZYg9ZSi85cnlVbhrzFL
N16iu6sYDiHRGmYfrUO+nxWpPzwDr2E3LYjwuHo9NowHep6jBI3Pxnyc4Z9yF06kfSfA/jrtAy3z
uvXO732WoDK4nHxP3s+O9XZJ1/ablluY171uHXaPDnX4lJSZ1H11qlKv/ygRBU6xZVbCjeR1+w5K
xwbXh4taNKosr1BdVzoWm6ltra82yo0IVRoOfVZOUxPcdm3nXmcTS563tb6K15BFKacUXpPphGo9
RyXZIxkHveniL8xW8Tq5qLf0VJCVSSia02Ap8HmDmTdlMhAZX487r/pFpU6cwbqVQVkVBd13SoL+
57aRWS24FgUN2ax8jHvs2CeozWSXN1CGftjW/Cpawe9gWZ3YrARlXYAvuLQx22VVZjfdzsH+8fXg
RC6fDE37qoTbkXfTAymTu+4YbJvya9RYFCgtfc6rso3glyZc0Ov6qJHbks3FZ/PlItLXUdaDQJeV
AZMOkHaucxxkm20b+TVesZ4CIF5TbObx2NheaUmDM7Qpclu4pqtw7UDuA3p5rEo6YOMN+6/gVnIF
1vSmaQPr+1dDU9Mq61I6V6XoXbdwAqf52vFOftvW+ipex2CyRPncKWsNrWI8Nz6IrHhk29a6/7rv
icn6CrchTkmzznuMgwsFT9Ppx7bWV/G6DAwgM9k5ZdVZU6jUqw5aOt7Gz7oK1447YzNlbVWSqW13
zmjZfRKw4Pumvq+1Rtb0zFxekso2aP0b6jniE87/71mSXubGv29fETivx31xwWeMlXXKWczm2TeE
navEXU7b+r4K1jCB+ShTQ1XyZfFLPTS3ddX1h22Nr5bWCtBpwAx1VSaRMxSeNVVuFpB9t7W+itVq
jvngsNkpwzkaChQUNAd9Iahsa30VqnANVyRaIqeUHCyFk2gH8TGo4mFjDl5rm0gn8RxIAnj+JSyA
mkTrwdv5qna3BdSF6PEyCzdAVnkiRP87V8Z73E9Xn4OwrrcF1FrdxCLFzUSRapQdxRW1tjmFxLx3
Yntryq/CFeu0n9g0Qha2qj35KMZ7YrHu3jtuXqbfX0TUWt00DDgG2l47ZUpVRHaVMu4BJXSqZAKW
KgBagYCw2zSL1monKJmBzwqNU9op0XlPAh/VS/20sfVV8NZ97LY1WZCSAxOc3ZCE+YgLgG3bv7Xk
qYZQK3M6Qg6TjnR4Bpkpfuxx6zJu29ivVU806600qSsOUnlVifcgfWyGaWN2+O3U9uIoKx0/7Luk
nw49Iy3AiDPj+dLXy69tH3a11oYqorWHyvlDkplxL2kEuiBlzbbUtgZQNtQ6ce13ziFU2F3SvtUH
0UTbysbCtQKnoplTOUFUHSLLZ4pLBCf+Gc4j2XQbBa+a15nHRUUDBZ+ZHJnvuHw/cLy5x2wEG3TT
0K+VOPMk+r5K4cGRDKGbz/6sruXAyLZZuVbiLIDQ1YB7j8dJgSq5H1oywKmEdtvqroFseT06TPGg
YyoVR80ioI9TfFUOM5RtE2etxREXllvFSHQcGliKQJwwPLBA6k130+Eaqt4zpTEvjXOsxfDZ6oj/
bBM9fdn2WVcL7pjOje7qbjjNQdj+EQFE82OQ/D1laPxbL/gXWT9aRSxTrm9DXw0namVAriJcRVXe
IZHwEebX1qfKyVA9NDXu1ZD2SXjDtHbSg+8FtvqpLyRUvP7xZoR1sQuGqGpy6iyOvHHChM985zAb
JGUSg8D+TXBtuzzxXWMDQNi62D/TXrGh2wVLlbllU88B++aYYEDR2RLG2vuSXP4KrJSDWiwfYmPH
9syrrO5uEpo0/ByRdCBfFFdCwbq7n8z40RVCtcOOWSnDJsePqMg3x9ceYHLM9fvmh6MdCeKJyZQh
j5WlWsw5cOYUk663Y3XXg1BrrjtplnjcTd6cyr0Xdqz6MMxwwLjp8Si8wIIOgtTmQyIU8+ZcG+Ka
BBxRG41P7Ti29ICSAz6cslSlUU7k3M39fnbbtsPvp2oRp2UMM9QMuA4Vz/7QBvw27b1M1Ds9hrG8
7rPZF91Oa5OmP8DT9MQt0JjCBSS1nX13P3tdjdNXD5+cBNh1OMcS/FiZMqtOM9oUYj+JNPS+gbkO
clyuU9HU8FUOTAWTUQii/aTPMx9bxRFXOxUAWKTSVX/bWC6jh5FEE1pI4RznwzwSD8yRLUiKpeiu
mThrbjN/mdtjhrMJiPdJFfa2lJOHc+eSpnX7AALNAFAIFvh+OdDIRtPNpIJWtLBSh4jh4wKUoWx3
Ehw0IvLILGQ4UqB1nC9dIO3E8xrSuYSCHNpx0+MOxADjm8t00JPaQ7QXjHqHej8bBFcWaFBcq7me
lUteGZ5EzQGWVS1QTGKZnAgvLTytYpiOw/F3+DqDS6kfVe2n9FFUkZhH2A7ATKfegcJj4MTgBCSg
p1j1UfxHPflt80u6ibPAK484i8/zOXbw13YxnRtzbAx+lXewXTW1Tt7AesFzc48n+HcLnkELhpjQ
vUp/uROhQZPXjahQ+ChSxZ1nZ5EqanYjXYLlO7BC1vkBNkXb7VFEIWFr2gxZVwSDFoZfccsuAZYI
SUWBYvU+M3vK+zkzV2HdB95YNm4SS144GZXwjY9UQCu+T9K60z993DeoD2lHbD3tZS+reMcU+QIW
cZ8UDXiQIndHF9N8FEktv3sTxuiHaCZ/IBi8zrNn7vIuuUaF/OR/SAUeU70c58b2oYvj+qw95sJg
L2vDH72ee7aDf9jy3V+mZh+ENoGnkEeWTyHzNPlBwBcIDyTJaLIAdmuoqG5M20t2rSWzoVY7E1YZ
I8+KYlKxm3ChmV+fYZVj6nanWTbSzxOyQwi4RWOSmu79Ktb9ub24vos99H6kEfuwtbH+HDvutPx0
goqMj9OcDBnojhQ31G6uglAuDxRe2RPbt1gZPA6MY8KaJUf2cIzIexdvmEM5QyQw+sfEnWGfdUAd
ZTxVeQdLI/ELtWGD1TmB3YscoE+H60uay9Cm/pwnqmnEF3i6QRpRGmzm2mwHeyJgfvMJ/CaS5YsT
CnAGXCAj3WeYUdvsw+hzHX8JrCOJD3xtN4bom551+KuVY9A/1HRKxbPpu97r8tCEg7qt3MY3XzWZ
mxY+cNYd6kNbRfMIeysxwIYqdxXtaq/UJE6gQWB2BGr7ms1ganp5G3IRzPsxrQKIFFrfmbxno7R1
iyRkcfhLOTiEwZW+J1nflgnDK0IJPNo03oq5UbwHIcHMsEHFK0vykcL2wf2Gz6p0lacmjeoux9Kg
s3vFpZ9AytVD8IK/A4im/tYE/UgwmxvjgrEA9qbx1YGJAfBN2BUNMbmLwQUWex90U/fk1qHEepHE
cwoPR6GrH5a1M31gSavVXV+JyD9gbEj4vU3DzkOBIbDg5BELvWpgc5myjsw5nTquT6kIF2Eg2k6B
Ds7x+IQH9p0MZ+7rXaJaRR7DzOvl0R39ST9PrQ453GSjmjJdtNIIqXeDNu78oATyzM3U0Pbi+uPW
3s5LIFbbk3bJ4Fc+9b33kIDfrXLe2tqHpX2oTfvZqVS89A/Y2zd4whhRENwMV0AfL0mhvWkwV3hG
dCI3930+wbh96LzQ5hXuxtr0wtK13beoNWENzkdGNS4nqRjDAfgTCrshoMIdQu+aRI1I2VVlwq9w
Nmt5t1/mRno6R2HPOMQ599HG5ylNsumuY6zp+YG6DWXpgXvzmLqFRzynvvJ77k72TqczA385m6xP
lptgWfCtcuHJdoQ6QVq3cve973RNt+cxPi7fieFyuM7lEjjDwyDTKYHFt12sL4pF45KP53KMCE/v
gC4mXyqnj7AlMKP0zU8Pv32pctCsmvlHqHUGxZuZPK7z1jFcHkM/1cGOOG6lRQ6jQp1+cJWHwgSS
TYBN53gWwpH+V10tsxXlgGep7BEZ0PXrfA7rzCldP1YKaIJ4mAGa5Zz69psVyzBeVT6z7rkRyaI/
8XaZ5pvQtT1oxVKwOgI7Hp/IneFrj3hc6KPREybIzp9k4o27IApk3QPR4XfmCVm9cf5QiU18kjd+
BxEEabKA/myylo+fxlQFPTmEfUBTbyfaWGTXkStSEu+U6tk87WoPJOuj5aZ2AQWfPT7MuXCQnT5o
J5mRksNQhPw+iHWsTlVmZPywuMydCQxR6ghkT19KwqfdiDFJ4XlKAkhIsCVVesco6VGzlHh+0H7M
eI+lPO8jGsk/HKNn8hNmseE0oNij08rmM576my8ZG2BDkzu6bYLP3pw1gAuLsccBJq9StThgeFIY
VHnFtPCBId4sNoRRPrehba6ieB7jD3j5DbKP9RKJVuJL+J7AJWwsao7rLwArwOwBNHc4p2EVNU/t
oiL+PfHrwbd5yAPjibzNRi/+XkcEy0Du13FbfyaWVIDPkNTB3ic3Q1SJUzfRpoIvdADp9NPUitqF
/za4Fw4GMJYSU6uydUIOUY19rL+r4QnaIA/OkeOheAEGMwo7qBHH4hz4sqE6UaomjCCzxrvGniNM
n4IWubEcFu/iUcYX+M892z5grDTC1yPLQwCKqy/dkvXTA7oSIclVqu0uzIJ+8u/jLkyBJofsz8uT
jit4a2dMemAdwNiv+tBXoRlPnmlbv1xCfB9suEGGf5QJNSMqHidivwDnNzKVA+cddDL3qNuHN86C
mHhwbQNlWz6IbGF9XpM4amuk2FZm+Pm2J6ADQZrGO44tSViHrAiyiSQ/JwbrNXguu1GG/3/X4PX2
GHVYpT4vtkqSs2nSPnomHvLJ96XHgD2wUUbzHe27YL41UM3QM3RWCWr5cHzW6VnyaZS/vGHhc+G6
QG6pfFYe7Y/VHDTqmQ3w9PgYQPFIP8wa9PY+71GnbJ9YPTFxxHss1V4OIFjSP40u3kx/LF3qca8I
xtnEOvfxSKg/sUz42NDPRA/RyYpG18mxA1sWdac1dVSXe9Wgop8egNIR1ldGuieNJILxwY1cHWEM
jFPhKyCehbgyCxz6v7pQBj5YHLWi60Q5I6qbpXLvTa9QWRHUY5091nXdzN0OJ6QxunFYxtgXH9ZV
zR3DJYRfjg3i8CuZBGJyx6Iqi1B65GUBCjS98Odc9U72YJtqNDg8aceNjtyFC9AJj9Cp/NS3vqTf
bDam+PlI9czeJZq3HaKttZLfgAwBlLlPqObPgcE2Mh8AJHVPzUAGcT2CARQcZlUz9imKBtqxfGbW
747tEPYCWWAKnhSkXsOdquaZHaZGOo7IZ5enwMQPgvg/WSu1OmDlEybnUOd5OZbFBLPSa/xp78q5
ca/HUFXZEx94GyJnp9Gw92qVDo+Gh7iPxCgvCIJpSSRKxlSMLdmDM2mJq2fFKt4UcyQctp/TWSYf
HDIZ/zzOJAQYZNFti0Izk7W3QbuwheTdguzzyWTWRLuej6rHakMqwIvjZlJXrqtp/AEmgd3MdhVP
WkmK1EtV+AHXcNFUNmZmyIQaDKWmDBfgCA7D1KVJ4Q7TTKY9KpRDXcAFgvJrbD6T+ZykxIuLblKE
lE2ACD13C4+rIgqXBofdpPbEdTUz9+J0ClA4u6q7ULcQmniayZNrpUr3Ps677e0MZdd0AiIZb6wx
bfuO5Ao9jI8JJ3V8ayIw+K47F08i+yh2mgGdRY0TbMNJurhX1Riz/juJu3R6VoknvDuvxS4aBzjU
4cR3ZJjYWIxwhJ6vY+3HwymshETO99Tsnupw9Mw1ylNhb5HHjQyzP1hfD6ZM62XmnxiiGK4OzeKJ
wxjgUHMXz1M4YGuVNgmdcWPkZ91Ny7i/3M4xBpqDMuWA3tScIktCZ9lDK1hzOIg7Nslg6enHzntY
rDduttc1O1EnPKdvQnIyWBFhDdP1AhIbvBv/se0SZfWMJvwKcTWP9NQaV1zhed29ZbzfVl0A5vDr
uyu/kyrBPmk5RT2dcj39N2df1hs5ryX5Vxr9LkASJVIEpudBS252ei+Xq14Eu1xFUZRIiloo6ddP
+Jtu3Ll3unGn56WAgtNLKrmcExEnIhpetszWj/9ff/s/DqmydHeDJsafByqjS9x07fevivmfEF1/
GRv+J/jPPxonCx85sW1SnTvTNbatEgTctXmUuPqcQuiE+Sw4RYpyonGAZb/1EEmGMOz+LblCr9Ua
kd5JLKQJgClKr30tEsvdlgeJ2wguogwzdmUy9xleMNpE1Md4MAg5a5WNEYHYQUB7DTjT40UsMmqw
rEdwYuG+df/MJva/oDX+r0FZhlpRtKs/c4b24bA4Pq2nsY78HxNOERLT4NDyz7jg/2Id/+PY7Doo
EizjNp4XmOoFl04aHqQlkVFoSm52wDB5Wu9JWgJNCJCq3kBdsuXQ30VBCkhsD7ccN4ZHGFs6Be6w
dvXoTrxHKPUtXepAFVZjLGyukkkFfAYg4Do93sm4oyjIpsnO2QQr5nG07h5qRD/fwSmmQfMwNtlw
+RKvIfyX1QpddSXbYFZp1a2mZWXsms3jxMS5Ex8VFfF6XISL/EtvRnAbeUeXHhlMdVfD7QvdLPr3
7TiQNAIQM+xibIqw3gZTxh6WRlUvgnVcLkm28uWuz6iA2Zjyo9ey/GtL/LcM8K/yFyRr5s/0P76+
7Zexm5Oimf6KX/7b/+6X326CP/6/XN/t+C+HWX/CId/of/yev/sR4//868vitynfp/e/+0+FFT5t
j/Pvr0jVce7+96/791f+v37x34PTXzb7+9/+9ZdBK/yfBbR+hUP/1/b4uenkIt//zyDWr2/4D3N8
xFIDnUN2YwRxG8LLsU7/I1Sdf/nmU8YQ6pgkKZKD/2aOjy9RDKdzeAAlKcz1v8TWIxDL5t/+NYiR
RQxLF4p0KkL+Shz+75jjx4R8Hb1/O3cQCpsiMo6QBFENGIcHGPD3hycMk1zsCQsrZBmuoqrRIfeY
lo/dvFxxZcb+JfirO0O7j+smbAzdSweQdvtIYVb/IYSt2c8pmlpRjTwIpoJQusGLkyaCzIXddpXm
kwn002R4Iw8o8xQmYaYWQ61g3eETmJt909H90GXIKd5X6/c8dSQdbkNU15ktesIatIWRTZFX5QeN
StalhlSLSvc1KfZpGMZqWoZNvXaYMVXnZDAOsW+O+T++t9PPVriYHTIQ5rncGK3gKtSWQLHvVngl
vLi519hQwOJka+4DGKxWqp89Xipf0a+aX3A4SstxcUhxE9sHvPDIzY6zRYSiLhqGAdpmQju7azXk
VsL2+Qs2OMJU9SaMMnujVDoWTKjpEFE0NdvCb9Ix7e6J0oKWDSMFI8njuO2yVM4Opdy8qBaIge92
RQAhQVNUGtY8QrRA86x1d+m8Nuep2dzzvFhaZYvIzuis4yLa0ulA0uk3MENM1QzsHk2IOw9LcAFz
8CcKtkeSqr1IjQgObpXfunmZj2g89wPbWvMYdfEHb9ukcMASy6S2wzfbw8Vfxb2uUFt/BCL7CTyY
5FiX5kjD/RehTXAfktlWMbDVPHE7Ur5AmOSxkcuz4vPbhk3wZC3eqsuCGUyFqL8pTM/9hJstP2GI
1FbBSNdiQuFdRKJHTZfh3FxfkJjZhJ9+H9RrvIQS0YWezfR50HI7Y+q/JpdxWSbyWS9dxrAgTRAU
I+lTH9+1kiT8YGU6TUdwiOGtjfckq3gnhubSzBl7DtZJR+iGt2DpWtALA/zrSrJEGaIQsylp6APb
Jp7Byg74R5r9saGYtu1WsHnk8UOTiMALAFhTGMnL6FKrS1S5y3Ac0h4GAonY5ycRgs64yQwgNlw2
LnpGqxS/s51lBTwr19PcNsNjhNxXeHHhjpExrOrhlLCj8Z/qpqByom9YtqTYgznLDfLNgMCH/XRq
YK1ydXVr/wAqn3IttAEejhiNi9diu5tRzI5jZWzdBePrKGuMUrBW1YVCP1EI4eVdtJIHwQwpB0r6
AiNqi8x5TxskOtYtVnGGYne56XFeZJc46jYLBAOw7H4agZUV0FMENz7qwhOcl9YcqAEpkiDYKt7E
CAuT9TDejmhpwFRatGTlqNfaocvECOgHB+B86tLFzoVv6mnKEyHq01wHIt+G8VvjTPoz8LDkyvql
wVi0D/xhm23zkBi6HVkApIAHET+YTIeHZHAI0EGwWZHVGc3jPulyDPPC0B0AWD3p4Rz5NChdO+y5
QoRvzrVUjxJh5pev2dNEAT0mbXY/yljeuNrqs4VIFTNX6D2z0HnM0STuzfRbcGMmT0pvpuya7b59
Fxi1ydWKZY/MWDwMAkg5Sb9esjc69x42s0hqz47jGDUiV47Jm8wtiHYyLjtmgHrPqN3Dop3TPR+l
5bcKsOWd0QkpDW/DEyxI2xvf+OAmS0jyTaawsQODMebjCIf2bW/PY7MOzyH2Sf7Xr1TTNjwnW53l
If/rr+KvAqGoCCNbuKQlPg78Xjm5t78+QTPa8GTWnZRZ/PUTAgqz09VpAA/NuzJAH1efBBdnGn8W
jV5fsg2PBGdvfT9BHQSsdeyKxlkEBy7TdBgTivc3eH8AzMKP6ayQFW05OaNp78HNbfH9wBZfZR1W
j4TxbIHJrR9ZvbXvf/1+wykyhhntjmrEK8JB8Lu/nqERZn0J1346Zy5p1qvoUiQwY+t9ijHNrpo0
5HNtp/Bx7Fj7PrJOl6Pb23c1E/cGGen+sfZLX/YM6sM8WzYcfVD5/1BRsJ5BJ/EXhhGMZ7fr4FXa
BjgXtLN5G8FPbeh0dusjaGf7OPN/pEeRrIDZ3vBo50XkNLfZd5KmPGBnWwNHV1/PmMbxV11puuUC
31vbNkAhwkiYHJhb3ACbs/N0ScJodLllqToH6IBeRpmSy4qU3uPk6X1twmdgnk8b1adVk700mUeC
kj/G3XjWbD7E83aaCfmwWWaKsBVJmYlRX0IGcq+x2b0nAxZ6Fj1kYv++SG6+5qhArVIAZ3sfjUdw
w+gHlhmLCbDwQbrJ5VyM6gDpiK1qkxEgqUCTskAKxFXxMIcyNLkZCSQryLBFotciSUE1A4YmUnFy
FEt89LSPim2c3tkQxcU6uyWv/fYKq2uJ529eVFz/nF39K4XrXhnp4DlyfrjDXcILcB76FEVxX7Wz
x+pmOIpn8E7VsmfgOCdFv60mXcu42ce3rQHbwxYW3Di5BMfRQLWn0XUf6dicwd9uOLiT7M8ajod9
Y6cQ5HAPx2pcWXJ/Gqd6vgGydBxrUi6ektJukbqPVcCuNl2bMvOTKEYms5ut02GhFHLCeorcUdt8
qzUY3sDXyFcbxgua/u/DtB8tWMucdgs9ThksLoZI/ZKJ3MCWfHFaJnagL+FyGSRjWPIRnu1ORui6
ou20z8FQzSnrq5CvoAopkvMSnx1EYs7JtsTl1tLuVnSAf5E5upaYccwq3TU4BlMWXJZwX0EbzpgO
DdojBlhoNUf2DEoXZ7VpCtio6Pd2A7U0kok8IoWGHIVf6gJILX/owXA+RSPFlB3rwlJnXfZsHIuP
mCwjJ9XXYH2DTq6l6EdZjmHE4D/CEg23/Ig/1oKcUQ1mbSm5j2GLAbIAi6+Rd/vYd/e8i/oDzmpI
eKINyCgoLvfdbQkdoAKT8zmTjJcoSBHgKAyuEbrF04Xx+hOA+XZXA9K5osHtCqOSqMys7R9lOJhi
HwZxjnBJV3WP0VJceXQq62QmR8cU1muyNGDk9HBwYeteeqvgUe4DY8oZ5ho/NdfBEU5krlxTNxY7
4ijOy9LTy0ba5SDXIQCklKlzqsfohtCWnTzOq891NmAXWRvcw6N8wTIV6jbibj/gXIzOC002wOer
XwuLoWxQPQkOGQwEkg3kGTgXXIcs3vN2slspZOABn9OG38qdiZJZNqNWNPZqpHFlqxQwOPBPuV5D
96y9VJALoGKkGUbArGLbzyUOprztYikK4Zh4QnfgS5YuewVWDwxHalKYQM/tcRiajuYNhHHVvIHi
w+Rgmoeo1Mt699sDtAH80dbjVwm9YhBBBXceathf+MHqgXvE/kwDzv8lnPZvy7odaZ1MOYV36BkU
0oX4LSmp2rbfIu7pZ2ZZeAwoA/MkVCkVSU6yBVKY1rU/rogSwIUIZgRisXpCfYw7KWvrPxx5rBXt
GMtxJ79Nyo/XyEnzmCjNC6/NK7JIVGWbcL1op5oXjpKxRJK7PFMwVgWZUIBO20yrdsMPypj+gxv9
aY8daBFcZTkPs7uFz091mCDiO4aNNa7lGD49DrdJzZv+EVSxBLGz4lQbVvYdo90vLUr7C6QXn4zP
v8KOovZKA1JqZRPw0xEuMxHvdMJxqd1hidsP6lsESYv2nXU7br+9R5boPNw77LFcZUmSb+mMm9Zi
GA6lBkI9MxrnVIUduvUQwYsTu/Zax7dfipqjXgGZrmHXvIZJEoHy4l12IwjOYwNfPZTKccG/1Bhz
Y/xh1ThHHXq7XATaHkCyvWcgXE8ouPQ7BglxKPLuslnYdQeN4ac6kfYR6gxfzFE33EASqPExxYiq
6PhymcMV8Z3h9rzpjJ6SAX7FkrA4X0bflXWX3OmUvmfd+K3VSXwImdrBuM9pESkaHMahpiIPO4VN
v9snpML1Bbxmvj7U30RmyBsc6PwAM9e1mtTwG/ASCt3B9TDPBv81kkU/xw2bH5dAT0j5lFAl7UFs
i3TIWiy2uX4Fmx5YBLtg8N6jWso3CwGPki45cgbZEOj9XxipUYWisy4S2Lfno4vr84Kr7tSR4EUZ
ciYBAJg68eFpIpLeL2qAQira4XvUi0vEE1F2RnOcIg2SaQWoTxu4uOjmcT96PMYc1zbRFZp0cRZp
guWMCryc5B4+1eDKv3sEf+RLvT5uen6Pdtt9097lyZTYpzEg7YtI4vi4JI78QF81HiAv/RwQ1HsB
1oSzkA33IETu99Dc9UwffYZKSwu4AIMS0WdF++0cGbhXYuF+qFXehniu3+uIwg4bnI1swS4je41f
FHDA3NVjVEyp2Mq0QxLREnfqmE5xHOYcbMStTyb95JNsgi1QOxRbDTmDilV4WPg+nVS311WiBb9Z
aoHyLPjJdDNfGV9gAN8Hy++6zdwr8LS+zHrJD0ngUwxUG4HL0tavBFjlXQc//uNO0/rqowBXWJ2F
JXRUHWA41Dw1HiaFX/WDZ0SXMBRM76VplC0ofG0LiDb8NZ1gTK4jkl5TEvdF08/TXYvDuQDrhrC9
rR+AuG390dkVqFuELr6AVcinTvhetmuzPK5w4IWFDfpQFCs03zDEiMZ7mD+SJllRvsVb2UUUXoa8
b3SxBtNHs4BBJgw6JRjjxUcq0/kWnN27B1/2I909WCdwbxeZDgnWPwYJAX28bb4TxdCuKgddHH7X
AXNHP9TspRtZ+CiWKbltuQW4sPoAhTnfC+i7xY3U6nGBoTZ0aZQcdNx9z2SDENDEpiWMlBgmgYfl
7JdszLNm8Dg2qBwOFFMKD3h3ssLowl2yf5lTzsSnz3ub/HA02fMVjlhzPtuEP2it90ryePwwID0L
3WZ46H1UqzwNUYnMswaPAgI7R3JSdwLUGd5o2n65mKKHQrXBHxPSLc9jFgv07G0bl9aQ7akxIqrQ
C6uT0SkEJKKdb9GiTpVhgp2XJhrL2Xn1YnhvnojecA0kOGevA1ilUw8dzQ0xqbqbEdT2ua0K53g/
QN6jOvHcI5Q97zBDXK0mCd4mcEAnw2eSd1+xSH2ghh/hkNiLnIPG5kK16yEacLhMcLx9BfH8CCr2
mqD5F034swMF9C0DnFWomHUH61G7al4Px31Nv8mhSysF2cPbEHfDrRI2y0nk5ffBsu52blEERNH+
7mKI8tqu3o4QdOy3CUSlIeQAN8I3+23tYw+Ifl5PRK0TqokZubcZthysq8ZToiNRpUHS57YWv8xK
xqpu649lgKikc/3Vof0a99HcO7bqR0Y3+qeGHh8UlIBkGBXfY+BqeWRy3mUOZYH9qXXa3eLRyZJB
ZHNkW8zLMGzGR4Zi/GFGs4UM2RoKUYAOBXDOLsrTYaZlQLFZvp4RZB2cxyBc610zbAgelWFD03Jv
Brh/bDDYfsLM1HqC/wXDgFM0FTzt/ZFrFhTcDcEbt3VShOnelGao+2cwhmshGqQU4PkPF4ty6AB2
AbVyG/sJfU8aYxGSFRSsGuB23G/xcjSkhe3sVA93qp3ru5WrsUBBC+0KCMyfZsMfBXqwHYFzDPQU
26F/2lFWwxM4Cr7RCe1J49apnDHFftRfKEEo5vAQtLhtNxWe+RBOJ/xdzZmvAJOANXTXZOncUSST
/NPtskP8rIUcS03diZl+PC5Dv/0YLQ6fUHCHbDwNFRONBwIp6p69Z6lRVWv1fNrTKTvRUZvDBtjm
rQvnrWohAG1yOU/RJ59D/TpldoSiVM78CY424f2wt+EvzSeQmEvmigkhf79nwEmlUJsoTZut+by1
+sBnIDRxjUXJm9W+AoKqP2bdmru6naZCT8yAUoQgUcAN/ZeEMICIRN15WI2d5mlEYZPy1fzc1jV5
ildEGCRru/7IoODEEZJkH4uEEY4NwuWkcHH3BUzt6NMIf77nZaxxCJvBgnb4arT1FlzMGu1QrjbQ
Y1pcQqZB15yLXockT0yUXZXK5A0Em/KDKN+5r2tHUDCXffswuR0pzxAZ2JyOEtbCo2N3hEK/ceN3
Lu2xoWSEtINWQTypMrFsJFBQSFw6bbTcQOY8gE3NIvRqYuD3em3ZE9A2dY0gon/vYkjqIETqZe78
7oqlyZbvPcK8SmSY8l8OmNtLImh9w+kcwCsxiA8xF/5iJGS3M9Hg8eEe9Xu2Bsq4UD6Mg1ge4p6t
F1P3wM9A1CIaaMDZqPYrj7g4LsAbb1um6scAHxuK0o0/xGsfAeCkSPGGyPlq67C+4Gzt7xoVkapP
h/Ue22PK2SamT45CyBrxQWL+AVXZcwJw9TbQ+vsU1c+S7KiHlnApoa5dS4ZlkjXxZ9/PcxET/pPO
bdV1kNM40osbgIvdyxQlMaqguAwV+0a9lUWWATQMN3GIoonkPglJGWE3VGSLyxSFbB7YRhRNFyPN
G6bAoBG3IzS3OOKtR4G52ctixPSMIAYsm1Fdl0bEOO66/bC0GjFPURxfBhIvZTdtr0LPb2bgUMam
czXq5WDQjULoES7XKAKCWNf9CRt8z2UU1Fc7TXGJlBF9w0LNTmvUQakce5RrGGQtBQSoRdxO7ZlS
Op22ddyOm4NFSMjVxbh6uqJNQmR0tCYfC2vbEhPYK/Za/EjM4E8DxGTJQmQRSyKO1u3JbziVumeq
xqDaFYTZHh5TqBS6tiDQLp18g7CWAN5zEA6ncYXeCv6xbFZXrzmwV4i6fT6kUJBmbfs2w2y3hHow
fGgh07jKIfgSNe5zUuFK4feUAeLlcnnpZReV0chqEIe+z+H9C0VZSrrDQOvmcZmAHoSeBSX0vNdd
oKIfO8C384xcIT5Sc9XAkg6whUYfRdBkO4Nnn4Vp4WiEQPu/3hmWw8uqtyeuUSrLRSU56k5UfQPY
+a/OKuYNgsvTEMG16Xqp5xgh7EzbO9+aM7T23+0orosNPu0CEjiQMSRBG5N3oRihV4IE8ytCrRBh
zU6QhNMyFBmqvzT7yOjo0K3oN0A8Q7GEFKsLku3zBpVEYeuvur2PD2YF/rvPfRXAgfpxsQQLwEMW
paGAHtFOFAg4HIouWIJccWKyfPXZfYPNXSSxldXSqv6cQdg8TSMsGswbxK9pvsFIx2xDVqhEfh9b
aSq0D3VOQQ8dIB8dD6miA9iNHWF10l2T1rysaYv7zQGT1YTeaq5cThwYA1gQ+GogbK32fpVIbrUH
2iVA9xqLHPgaSsrYKfLCgvHHzAHTxUhxh76RrbgxIQXBWEnRbpnHAFU23iSZ/zZuXALcMuGht+Fb
mxGBo0UtJzrzF0NRcg0TWa9xAykVLALdkRNLLjadnxi1YEfWbrnDuKYgQAHAsXOzykOqtwPmAH4u
DX9Oa0Ai0FAfcdLPpZriGmevzc7zqsIXlI/tUfJfsMQjwO80AOiQv6CO/C7keo9Gw0DQbZpnCep1
A59zpyIWHmaYjF6TIPpkNdQ33Jah3PMI5iZHPuz65GFKdyHZesSN2eFMw5JgkfTH7asNgGDy0CX2
c5n6c2Pib/VQJ6VR4dMObfilFX1763p0tjxqy5jrd4oJ8tz16HsiuYDagpjxrGBPnm81ro9AZ/p2
b9sLuiRx8Sy0xziIfnWRfRFKvi8S2gphg+ikEGJ16nkHJgkF642YRHokKNWgf1euQV/tTyPGM6qN
7vx+I/En6ZfuGbMl69kEw1bAr8Q+kgxTJfCgMKWAM2SB5t09Crg2HrWef2BSqJe3XvhSNi840v25
673NSTdvxxiDhRgyMOKnXW1UzkZjiYdjW6DuOk++bfFuAtjnpMuR6P7c+f1HP0e3o5gPO1nXfFjn
S6egi56xAGVaQ7TdtT82kzzieZ9XklQpRj4I1l1OtiGsgLoeRyWf17Eu1xbU3zDr+kE2eNEy9zdu
GLcyGO0TmLYnsrrDHDdnm2YlIpEgHh3qKkIIbL5DvH2T1FOp5+Zh5tFrILDV7XpWCvrOfZg/Vbeq
sg6ij7EPzyl2w4KlcfRze7Vhdg7i7DmipCuWpL+so7ikiCBnCcl3ruKHtTVRDn5tRlqPz0oahpfO
IK+LdwN9bZx+g0cDyl9tfwxr8JCqpkii8TkZmq0Y9+jswUQ26BYr8Lz2Ldzbu6Ze86CfSlxR5drZ
b2GD8SFUsQdNyR2JLOQXUGKfZ15vd6I2JzMhjhZJj0kl+74GMwuuKw5k6cX6sSNA4hK4TF2WAPML
01S/wXSc5GmACop2c4lZEp/bWYxVt60/+ib01brX1xhtS7rA7cANNc4G7KOOMzC48F8SIBAO2cAu
Imv4zTBGEh0e0ew7ALEUw7KtzHU9+fuMhTcIUQAAjFaz6ukkD4Aa7BuUN9PDypL2ErRSXnmAiOFu
Zi3QVOryjtAjcBZ5bsYAfqhxh7EEEIv2FWYm/iMZULAjX7Ursch19y5pim4ddTWEZqANMJ9QhaOz
1YpSDvZUn5QuSdFDkAFCBlYrK9+htqcjON0+HMHnAXpqloRVBJ8MZbzFXAzB7Y3SJKmjko2uSmcg
yQJohlzYs4SK/rRgWgEOb/OvRCkgDyCpgFnk8yzP+AQLVIMGoPqsy8Ebh0MjTS+x75+ini6gNDD0
O2+vSa0vA1NTPofhA513VcXMdkVfD69dMz/4Jf4GKlQhkhr8f0CTthwi4c56d1uJYcFfTgwRGvMQ
KvyWmpfZLAwC5fZp2uk5qzk5zAOpC6iTt3xO9sfY7rbq3WKgaMRUZLd14OOjH3D8H6GPsW2RApwf
k1A9pvhEGVM0h84Uhatgxw3EaJ4BoCUNH4u+q1W5ZvUdxhaemAZoMTKML0zNlOP2OS1NB5dpUR/M
nP4cs+jnvKxd4cApVouVX2M506sw8y8eTuVQc1ApNK2WREisY/KA8Qx7MB0Cc7su/EXhcHwKKOYV
EgZ+jqmGoXSIYbu7D+XcdTduWkoxe3o2rP0RGJARqotRKk53LvDkmDRDdNjH4SmrI7Tc6dNEmbsX
K1tLV6/01plkLusJ8PbS41bG8UkumWYF88KU4KCby7TI5AA5osEoGcp20OcA02s0oYyavnAie414
O95BWJ5em0nejBiLqKCjPEGOfN8mWIZQPd+pGg2Ga1UFrVIF5hJyf0UcECAwuCpu733IZG7GMM5b
hlgNL6U6zCDsqyZBoaAQM4Zdt8lzlwG0DmnMygBtAbROy22KtJllX2iFAbRHyJ2AM7LwFZZFUMUJ
m+Af05zlEr+TFTCG6a+Q3vfVFuvuGoqkQwHKuyJK0KiwjaC76QOmgeKiscM0l2+Be5LXhdi16x+M
sBH5vce2Hsp6AHsPWTy83s7EzEzdrJhG3CDuHjtyBSeLqYMoXZQ7j3Dzj24H65rAAqoYwEQ5EQTt
IR25x/z1kLj31jYdcPpp3L83gOrWxxFQks0lwEh/xBd9ep3Qf5oKo1Bb84D7vXb3LjDbn12tmatA
tVvg9T2SpU59n2IOSNYaVgT5CqrEFL0YTFi2qQuiW6g/UBDSjTU/BusFTGLShNmnGKQYqmmseyVv
11Sa+WlxNUfhKhAsXM7QKOmLFg2fDxx0N8D7lM+0sGRYwiOG+R24ZrUbFdwIYK/bnV9rvLm6NoC0
UpKMU9lmLboFzE0tkVxzNyGJ6E0Pfg8vHNk7GL1r1ySaKtQ9NLuXEE9gHfsemXIQDG8lJoHkkkd9
xh+gpsjuEhZ9rEP6kDlIxZNloUVHtTxOavRPGcFY6dDaARLCuoZkTs7iZ996+xCoACMiDoHGcRGH
uEuLUEfZGUKPp31h6Usv1Jtw7EDbBgB4VBdxPy8HochD5nsEKsOoCgoc2DFtLnkEcW4uIshsVuA0
nPfXBErr7M/iXPz1+xd6w/X4zVtIzf3QHAJR/2qSOTr2HTvC6vpoF9TArrvdUhmVdRtN0PYbCSqk
2UHCSKCOLD6AvMCE14Iv6hbZB1EP7xo3cMh+2LS+DjvGpd1qbuopRvOGsvfG95vOe77GN33aNCX7
ekg61QTQtzu6gJjzCM320RP7oYPsroGgGD3ScPEWNR66I8y695jAwrZETlQgcI7S2LoibLBDPIZp
vtUjxj6DNabXLgmTEujlBilDW5+DxSXft3XGCJjfv9tJfRoUHeW0umM77vWJWWTdi4kjNmdPIZC1
/DPesvY8m/nOYGbiaBb/0qxyvVmAfD0OQ9ZVqWcYnJThTz3pppDNiFuGBMCj3W4hA0eDpvNmaQ1C
kNDQ8n0/JCt48rUZERPRrJWGdg1N1QAiYtguIO3IiXFcgnyLbZVEfjt2oqOoEhjmGVt0yjCveoQI
m+Y07UVBY47Qt6gWGE5l/IpB3qdEZ/aFccyItvNOH6Hp4yc/CFaCXBl+1b5TuZdcVHxApJEgY3Qa
F2i8EDSFXqIFU9s4jB0RvHuMiBGYTEE5fMZu/1/snddy5FaytV/lvAAm4M0tgPIssmna8QahVkvw
3uPp/w+ciX9YYJ1CUNdnJiSxmya5Xe7cmSvXIu9qmqcQMM3vksIByf0JwZ6+nx5MeRSdLKZXwdME
2e69+Ges8/6sQ662XI6e46gbnJSevg1l2OdpSNOzFXuUda2SaNBoG8vV0mj4lqtKSjADRupIwRte
6LBg7m3SorQDwXo1/QE8TP6VWImWPzYWj0OZrL60zRKaJL6YYx7V20YMxKMWpcWvqbPIB9odA71T
k3SiVSZRv8ehFFJhzIuvINu0E6DHloZdCpztVB2n2WXZTe3RNmoWGeWw7C4BLuiUIjmXwipqt5+D
G6kWpj0xR/QNCDIskUPQH+XaG444MAJr00tipyrYB5vMq/rAqVqJqKvO+kI8SjLi7bbStIP5m0cf
bVZdq8FKOHjZXWXFbq6W/XHwc/VJ0PT6aLap7A6BoH+x0mHcUpOI7psxyJ6CIvsTvUX5zCHOnDhN
hMc8Th9l1LYOFZo4z5RF6DpI/tKqyHQhaQL9SxNDPqnqY9EC9ndDyRPcSfcjDwxQMDUnULavaPN9
pfLYumM4bdpSFA6RxxNZDsOnIaaQp47kpriH92apCH9lJRiD3DKcesx3kZzlzlBO/QEPsdU0cEQm
h2STIvPZsslj1ZU0T+Jm1uOzb4jPnUVtT6T7mcpXYctqfyrURj7IilA7nmjJThf228mMmfu+r8Mv
hqh2hPMZ9cgmMGhJSn1XAyDwVS4a497XUwOlHjobnDyqRMdAs+YgBfFo14FcfZ2i+Jti0ojYt+Vv
HkDNExA8UA55/xzgdtF9pBP+L91QX0gQhduWeguV+ic/FQPHqyyD+Lt/IQSNaKPET9C1329hd/o+
wT5Nejbpj14tsjRSQ02812mNs+y+6kWgOONgNdGdr2kazeu98VWhOfac9FqyBcgQ7gaQ1BE4oNFK
p82cysc2+S0zmsiDt3q+ScHXNndGUGbqVpaEX61o6hvyROZBpsXv3mxHlVPHDvMkcCo9DYIOeC7R
riNN3yugA3pbb0ZkRKdYup/y5jXWyv4M7UC8S6J63NC1qp4oRtb3tAWpc0vP74z96BY0A53KCtiq
nWb+X3oQghQqN30zbMnoQ+zASbPKZzq2gbNRtNinZXdnCIYrWV2wTxUAHUozSQTjdHzkihiy1eWa
+McCmqEj6kGhoQb5Q+n9aLXSvqUkJ49N4tJE49CDbDIC6dnym3sjLe5SGdwrjWndtkh9ALZ0UNHe
rBrtxp+s4i6KKgH4ThTYGkglF+UZqql0JkAw4uV2GZrevqbVdd+SeGO8AL9Ca/yWSk3uJEZAOp9Z
iuvQB9YbQW8wRE9CLXwT6CmnvkWzgaVBsdX048RVr33JaRs6JRkk2yMVc3i96pMQ99kWMOieUh2t
9RIheZ6TqFTorAT8YP5EDCAigyL8qUjj81S0Mn3DPopKNOL0fSRshU6jv3mceB5qJt1eJJ8P/WT8
JdGGYzqS3jXocYZsLmmaDhmTdUY0KeMF8n+AeB+c/nt8+6zzcAMQX/1BJWX59f/Bw8vmv0zV0MEs
y6Iuarxb/z8e3lD+ZZmKKKsIPAOLt+ZPZXk1Y961fwF31wzLNKGPp86uw01Dpf0NDq8o/zI0SZJE
EYSUqMrQsL51HtAK8OXfKHe6COhL+O+f/ydrieYpJNf85AssvAZ4STEt7KuGrMzY20WbkkIvfCT7
dM+UWpMA/wiaptpRLSXf5RPWNNt3M/Mf87fNqRCcSZiiMwCI24JzpxAMNLgbdaBIVo/a7yGJpSkh
txByA/kqMKM/b9u77IqZh6dqIkx9jJBDoM3z+J57TaTyTJKd+K+kf/ipMRT9pQz1aLdi5U0Y/r8t
BZoB2lw0qPXT1CDqurRkCeWvJJ5w0uPp8LB92LvbrW1vT+ft1nW3Z4c/n13+7bqOvecj93zaHuwD
X3M+88ej6/K5vXvkc5sjH/LV28Phwd3z2TPffOBLHefAT9vubH4kP37+km3O9x9etg+HAz/N5sfZ
m/nT28PWeeVL+BVsZ/4bPuYPG9t29s4eu3wtP/HL7oEff3JdftQrf3PY2JsNP/GHe7YPhxf7sHH4
ns1m42wcx5m/bMP38/PmH+bc8cGZkfAbPc3md3vn+G1znL90czzYG+fecfmYUe93OYN3+O22m/2d
42wP5+38i/K77fjOJ+cPfuqeLz3eP+/3z/M0MVHzd7vnc2rPZp8d/vr2kr0pV9xYsaX2dBpVZEci
6fG8fXg9bF8Y1Mb5w9kfnecVS286AbcsLY5Yw6NIbtgbW/fxx68H336wNz/vHdFesfOm4HLLzoJn
EPWMIjBmOyzRj8PTE+vsMN8syf50dk+Os8IqJl320XzY9EtWYk9qymjC4Nl9fWG3sE631wg/d+md
lsdqqfkOIQxMQSEWHk/b07yht+e3//Pfh9ctZ+OBvXp+PW9fzw+lzcE5v76ylvbdjo11eNoddrvd
Zre7s+/ZYUfntGc7/7y7e9uOd7Zzv2e9OXkcC9d5PDk253NzfHROJ3bfcb/Sore6ERY0marYdR5J
g0f3h/vCuWHG1na1tnDnHyZsntB3XHsTnhycCn5o+/rgbziWHPeH+cAzbU/872Dv+Gg+1b7NCI9/
76mF23+7+/3+795+fF7bIm8karc25cIBp6AZIlIPj3ipl4et8/f+ENrb3Xae9PMWH+c+n2c3ycKw
EBsbH+jMf3Qfti/uy+Hp7P7I8W07+8fp15YfwFAedvbu5UvH9Ll4kafDjn23ObLPC3tz/0dkH59Z
ateVbfeRDfFq2V8393iSrWvv3c0jfuh4nh3M7a36xll2a5wLblgwyYMisVNx2Gf7Bz63s/m9f+62
9tO/PTPDw4meHPe05ZfY4Hdv/wbKm1LLrV+BcOJi7Y2xH/t5qn/g3s/Mwnn2a+dn98F1TocD3nr/
ymnBWePxuSV2m02Je91umXOunv18C7g/WJztq3t4eMBhs28ennzb/s4u2rIm3BKbI6fwB177aL/5
ssPu8HB4+uvg2389zT/018vDa2i/TPYv3z7g7PBDD0/88a+/2I34/L1z/4yP5b+P++fN8/5vB5e/
f7ZfuEUG2/btHUf1+939/ff7437z9XDc/35+5KZwHrkOnM3m2bX/uOMi2j+e3GeOqL05Hu/w2cc9
U+8yq2/TzMj/Zrq5XLHI3bI/cy+fT85+c89Rf/vCb8/89ewUnt3T448fbETn98qK3PZesrho0jYp
5AgGVwy35Il/2Lu7s8uVx9G3Hff470vOWdkH0puEwP++D2Rxcd/EnWF0OWaxyXScHzj/HLXZ6nx7
lzanyP413/W4S87FweYL8Q7bp/lWZqFZeD564hsO9j0BwZaP5u89HHb3/Hf/zKS5R+fxLbBhWrfz
rcmJuufkHt7Chf3xyIGct/p23oMP29mdBvaeLcT04623Lv74NC+ju/9xJtJx9w8u33N7AdSL20NX
TOJZU5ZIEMh0nYrLPs8OOh5fbDNAhWgQuWNTdHPn4Zqk6OUq/8cK/X+GStgny0ttstyrC1i30tqG
cMLaeC1t1VU2JK8+Qnegwy3hUxJrsz1aaERRNEVJNVUeCJfHPJFgl6B4DcVFZanb0OyHLTre0r+f
df/ru+Dj3NEiqyHjA4uFLmtLIRipNUOyIh6gCzWQv4thmR6aYphWNuvHucOKpaEnT4cvMIuFy6pK
0mWNYVX2EKvgYwJwXS3dYxoULrk15uRnyj54ub0rLq/It/mTRNB4pmjyjpKX6iRWppRF2o0VteRM
PqLCpLnQ6kRnEcnsleFdMcXLj3eORaMxT4TFpSAXUGilLeAMGqQKUovZRI9mWzh1lCYr9M9XZlJX
LVWlm1kzDV6Gl7tCK2CDE7KUGnpYk4MOI31P7q+5g/fJeujh3VsJZq7sj/f2jIVvG5t8ynU449jr
gL/3KUQfwibq9HDFzrUp1GTJAoPM8OBJuxyXlyI6HObkmSm9B50TRVM0gkJvp1fF79ZIFK5NombQ
iC7yLoezbf78u+iJ/LJu1nPnhD/Ksdt2lXwf6DodRColG30w1RUHdXVwJiBr+a0pfqkb3kFuYzYh
TTNS0lLasyI4Eho4KvwQQppP73p9FkkwOM0SofviUpBgwYxhVgE3WomJSw1ev6+jifpV6lcrB2wO
6f57/7wdsAtTi3dINxlFVUuMivzUQxDAfwVJaPnNkJQZix+X38g4/rg9umu78f3oFj6xUxEy72OI
u6RApM4PYmwb1o2/cpyvWpFU3dR56ENPtdiLtVUE1QRtK009VvslzqmyC2amfEpo5D/Tx2bnMOuQ
EpuLk+VpHjiSGZiR10A/lQFB5rDL10Rvr211ncohSSnJAgm9sEKGml7VkgY1obIU9C6tJD4meur9
nUL8/WLhr5p/cJKZOtyhxU9U1YXFSKDkFurKDM429F3StT81Vf0ll7Kx+fxmILcvyvPNZcrGfOre
nWJdEwO/1+bSlEfjTZ/WJvycVBxvW1m8fud1IqljqaZi6fp8kSw8biCYEF7O0KZSqRSqNUrvABaP
NgW9/zNYG74sXdt5XhzvKFLTD1F2Ge0HIviU27/Jx22pc3R0UYbXYv615s+/Gy+dVDwsKc3DA9sk
+mNWq5QLA6VN65UVfNP1uzzZWNKJdWTF1DRpGXoAkzIDacgrmvyC+Cgmcrcty0J5ybvq7OsCBa26
gCc1BjylYN8ZRpBRrAHoeuuAcEa5Egp99DQWlysnEqIRVdSUxbHvR+IjoYM9FUQXHa+9T0+/LTfA
AFzoNunND6sO6HeLhunK6n+ccyzLJrc7rCUfw6NRVgZAcNwUAyhPp8rB2U4KvVi3V/bq+N5ZWWyx
sSsAN5U4bZ51HW13iUzp3UNfF7zvaP3M4QZxb1u8Oi4WmInTDYmi2eVegogCbrieGVVGEPyCBdtI
R/vUyux9dD7Mno6MDGSLElnxxT2b5TJaf0ZDyyB9Z0+5OQLgjutoJ7ZJ9KsJaTa9Papr88iWBaaH
LfGDR/DinAS+xo2kR71auF1pCifZE33HNNP6LHej1biDTxS4Ms41u4tx6q0/lCUVWjtJs+oU9Xl+
KODiPkew/Z3g6aa/hE6AFfd3bXLnaFNU5gBeVRbubyjMtKSFiMkNJe1HI7RDu5GtbsbYWmB8kApp
vt+e3vknXroFay5IKApPIK7FZSzYKn6fabUPu59XZ64OVNtV0qgDADt8PuwklCaC0RVNFHVAOZf7
M1anCTVitbDHvk02QHRalOe1zwfTlqZKBCQEgvJctLm0ko3Q6aryWNiCUfQ7JaavKY6MR7GE2Cep
xJXdeeXMXVibd9E7/937sl4PoFJsMUw8yVFCwHqwN1fTuLIz5vhksU4GrfLivDtUykqL+IVzHCZB
MAHb6sT6GJhCusuzVAQkppmbArrjF9r2hBioI0wcnz8KljhXq4iveZAri0Ea4LqmuOH2p0XVegbB
Ij/A7QxbkqyVh7zSJxiLA09bGfGVnWmRd+GGoNrLvllcELxJ9IZON0JRyaP1HGycXUjUfEOxEz7v
qyGZeIuudZ4pb5nZd6toFnCwqTBjzt3H3Ulvy/YAtbx2DNHb2zeeARldQjvcyrReWVJSHOQdCERM
TX6rcryzWgWlPDUNVpVWl307CUPT7cO8PkIXBRWbmtMTYALyLKH0WjH9YdvOl66uKjJNOBJ34GJF
NQ8+cvqmaU2kzYAOo0wBbWB0K5I3H1YQK2QfrPlNRri19C3AOqHen9izU9hIsJm3EaSQYZ3slcLI
PiWmQeg02yI05QVokMtZivfSfgHTddEU9G5kQ2GXrTC9doKcGCtb5eqY1JnvwSQzoC+dWDhFBXTg
bcGujEdoVEb1JCZtegBJX6/4lmumDPa/qOjzRbsURGt6L8vzNMUU6AmbtAc6KtP4M8jFcSU4vLYd
iIU4ApCrWZCPX3qxEs6UcJCLwq5UMdxUArFu0KMdcPuquWJlvma4Gpk80ViqXcEfHAC3CXFhMKEB
na3pcstTc2WBrllha7MHsGHKy6I4p0gy/QQcSA+Fk0OpXvjVtVb26Te5JSpkKDWV24b68VIHxZDT
Ei5KsExq2XpbuqdqJ1a6mVvVWqnDXB3QO0vz59+5iYz2Im+Crhkq6O4b3BF0mMpesbLX5lvx4nph
OKQmZ9+Hz6W8f2lEgq4eqQD4uSU9F+/oEi+fU6XPDxb0AROcy8Owu70ZZsLAjxZpybMU+CGwuogG
pjKJkr7EoupbTGCJbP1A35jjWXAA2IHmBfts6PzNiBDmLhNL+W+Bjs9agz8iUPr46favc22SWUhY
CiVys8ApLscfiBTewEHNmgPBq9EKwqYM9G4lz3fNiKHpsgpTOZlTdXGj6SCMw7rQIEEPK5ne/T6C
E6amz0lfOQPXVtOwgLzSrInvsGbP8m7LePCSiMrI5syibHAAnIFU79HI07p91gjjirVrwzJBSVim
odJOuAwP2gFGPBRrCmDAmneKodM/FHhQ9/MrhMyApRL/EEMuk9pGYlTK6OMNozqt7nK0KoDZK+Hn
l4hp4wGFN2ShljMHyy9M3SE9+2MPUizpLdWRQi34bJoI7A9UiOShFN415lvp/N36mFMHrdW89+NQ
Sc9IdcJY4GXmir/9mOWYzYAN0gzqKLza5oV7ZyaFG1MT4bMCHuyFd8KIvohUJse81yxbF7t7s9ee
6LX22OuGdyLXfdStoli5W+ZQYuFZON+SQomATAtNRpe/xFSKrdVADAUZdydLmwY8dPZFHTSRfom2
7xVavOGSP1SdJa+laK8cA14C4LBk+AYJsRbHQMgDTWxTEIhjGinwcYg64P0ivFOQ+HPa2uPfn96j
XDwy+WcFgTNg2JdjbWVjSCcRL6IGAej5Wqm2Rgpx3W0r8699OaOQiRhkx9hBmm4tnwLkm/2hMlhW
UJo+nX5GfhizyaAd3VqT/fs4g5gyFUJE3h6glefPv9tB+EraKRAihg9RCwV3zJPStEVwI1+tWtF+
B32Krsjt0c1ztBwdJ2/OMuK+PgiVBzFgdb+EC7rIUqjfgHR/K9t++lW2RuJKUibToS4OpyJQ8j1y
O/UK5ffH7SopJE9kXjlEkXi1yxGnWSn6XY/OgJhUsOzoxu+kMl61jORUadGN06prEeV8CpcDZq/M
a6qQYZ1Jd9/Pcd3TgyTT1WRnCI/RO9pC4KB32Yoz+PDYsCQVdmhuOPYnd88ixKN7HQRcDmVRFQnV
5JhZGP4oIadR3QqujC9l3MHeEZsB+SIjSeq1O+LKntVEnVCW+I/M0RI7SIuEEWeUtuFp88qt5iO4
htC3FLzkdaVEK8fwiuOjTMIzGd46cii8By6nlG76WIXulIOv11/wi/GLhE6U26kVPfBqHWjPsZLy
TKYxqG62Mp05hi3UdQmlp7qqlXdl5qnFgs80Ca1nwOjlLyMnNVwTNB/acQm9Abnz5levE8tn4mAh
gEIDQk3nWukHn77KmARK6GTNwGpC23xpV6QpWSvpqrC1UU1yKPY8ZdrRQxGuKUheW1seXeBPFZ6S
kjp//p2TgBMs8kCd0hdat97XbowUYzNKlndqQrU1VuLGa8YsUlZkHy0a+d8AFO+MNTBTBSC1c3si
q34sJBp2emhfEBvI+5fbnuiK89NnEyLFRINCn3I5LslTtRGRohxdFMP7HTXS+NVsjG4XZ0myp5gZ
fL9t78rQyM+DONbIBpjABC7tJaoQpu2Y49dzgzaOgOJlVcFolPM9KyfkiimTcjNXIkMjU7zYG6Ge
Fn7dRIj6oU6CSNDQQlqgTZlykBCTytzbA7viU6GPY2B4OXFONl4OLBoyPfFbge6lNI0cD9UDuClL
in6OB4H872asaNwruWtWXk7X7JJqxKTyBiRZnLy2gfcXlgTs9rSC2kMbqvc0MNErmoXB1z5X8zuz
gxL69mivzS0aIZSGCb74YP78ux3aGXSlNwIEDXNDgetlnPIihhHSMGp9JY1zZYea+DkNUDYZYwDp
l6Ym+OaMDjoc26uniabtSd6NCJ/t4S6NXPiVhZUky7Wh8aSeSyfkinksXtqD09ovB9Oi2wEW3YOM
xKGb+lr+NCHjuLJD5x24uBWRNlGoMxhA6bmSL01BvylDCuqhveOHyb1Kz7IbQd60vb1WV61w72oy
6mmEUgsrIrybqa7hTZBYKzelJ5qnQAj6T+fBJAqOZCMguBE12Zifwu92BOzHJElHKC/g8hpgkhFp
+d6rETU1d9RMsVxxkdd2Bdmp+R1DUKGay0GJSJG2IX5LaJrnrpkekUehLYh4yjZKSPRuT+E1a+T3
ZvgUKWLedZeDK7I60pWCw12NpX/MwkrZ1jH8auIwFKepn9qV0V1ZMjwyWWiL5iHKpgsvGRty0dNq
D09nVxTUZAMRxh+UymiuvT2wK5sdE3NSjPysKi7xy0OhSnSRc46HrjPgZQY34BpxboZ2GHrV821j
V2aRSaQsSZUd/YWlMW+Q0KyDwsbWrUCDn120yj+zamZC8wSSuGT91eDz3pEbm0wpMQmV4eW1jTxX
OgQDIqVRB19FLPiuKsPgVLeasFGhJbWHAW7j28O8NqcE1ShFyOqcZ5qn4d1JCFC7K1JBJcask6NM
JXGTpAqc4ygKr7jGNUvz3fDOkl4ACQMRhL5B24TdAVcNUSzCqB2k3nHBUt4e2JWrxjLmougcm3Cn
LAaWIgiQBNCl2QgBN7tp1IQvk+5ZsEPU5Uagy/lolKH3/R8Y1We3wnHgtbQwWqUWTDGmkkFozSSG
wEC+pqP+NUCmdyvqpbLt60BdsXnleYbjJ6oGmwpkYSmPU5tTXkcKxLW8lCQbIr2jBSHB99ELoj8R
eUtftVSsXE0Qq4PcD+nKmfwYS88VIVwoETU9V8vDL6q5MSgJ1EmtMUiPrZyhJh1U/h+CV7bnyRS8
TQ2h/1ko6pWb76PXmbcrJ4U4moTC8jrKUMcKG/KTticDGqKc4W8iJZIfby/oRy/Aq9MgDwmkjDza
8n6lebINQxkiCgLq4NWfgi5AgrfOs60Kx/UrJLb+H7ctfpzQ+Z1LSs3QuQO1pd8JmlQIxIoIIm0Q
/6V3MtO+WBCg+HZFSWWrKRnt2JkvQpAOc/waYuGa9bcoXtJUet2XKvGdkIsh+tk8tuEsT1xD4GDa
PbJY8CH2CQQlIbT4vQtxahHT2S5If90e/UcnAaU7G5lbklwDmdKFk6AaQZiMk5CHWDnwzx9xocJe
H5jm9tOWSJGSGaKM85Zgv7TE20G2poRbEj1yI3OzyexH24qp52/p1R6DFXf08ZQq7CMTv06chmOY
J/6d96sjAcrRBmlsHdLQ31wgLjxVsSvFHhm4Jst3fjqWP4veKHbRqKjfbg/242HBOql0wM6iIZEQ
u7TetHR9t3T72qDGopNU6PCfRBBH/xMrJkV+Kj3ASxeBACfEBKENrRypbesYjep9Zw7C4R8YMeX5
1IP0hHT0cig1OD8BRBoT2U/FFwDpMOqHotit4cCunHyS2zKpSsMCNrgsJ1E7hcCUFl/bR2PJtUra
HC0p9Q9g/YajaULsd3tcV3Y+Nbi52GHQRfoBDVb78piX8xLB/qJsks5M7jXyXmhxDeqX26au7UVQ
l+K/E5Zg0i+nMIUyg/cWTCCG0dcHMSpVh2TC3P7dJ4eirkRIG1GRh7ug+EkPXLFyFK74GMI4ppSs
E2D4JS5YS2JIVUWCb4jcoKwoySh+USHLJ485GNWLjIxwh2hdWL6ooT9WK4P/GBcQYdG+SrGHDLi+
REvlkGnJGukXW5py8SeLAcFzJnMYnTbwkxqYYxw/oX+m/QOHg2GwBSwybmeZ+2/CcOYM5REwSmXt
CPyGB5iagh8SPJIrseviuHPyUPcCUcgDAB9OZHe5wF4XZKmljqEr9rXmSjCv76S8i1Y86DKp9x8z
Jv5MhLyBR/2lGSTWUjFU4J6MqFE0FlxpaEEJm1yMUN3WIWSgnpgdUdT74g3esC2pdj56bfPJ7fzh
11h4BLUQ+4bgNnRD2PntQYNFm8Cw3+VGqrixNW1yHZ0jTjOJN4CMm9uHaXFu36wD7gOtIpFJJYNz
OQkV5OUhot0hOip+e9RKfdxAKwy7aditlRmuLet7U/O5fneH6JNijFrahW5rWeGmURI0S4c6X1nW
heN7G5A1J4ZNojkePvPn31lBdiPWgjAKXC9EAe0I6Y3qOfVYwFaljJElPhtF430ympuNgqKnykd/
+dyLv5hFZVRLNNks3+29wD83UKq7GTt4JVi9MjTUx7k8gM7wv2Wo3NIo4gkkmFxrGM30hJSBEsPn
nxrynlb9mv4fo8Dj394gC4fzNjRKlzNKC9s8Ri7nM/cMLwhHKP/TQYRnNItg9pgcY6oR7kQEyhgs
JLSCrt/5bUm1/bbxD1uGej57H1wEQHt87eJKrpCIUAUvU1FDaPy9WHmjowN6XbGy8OiqThZdlAmj
WECFWvDCSpuENK/ksuT44eh3zgiPzUNUDtZG0AdhU4/c1imqw1uofvwVd/7h+GHapPgMFk6mnKIu
XJ0V5aIXR6niSGIeSF9krejKbyHkwYKKDoNRNyvVqGv2OBfc+cRyQNUXZzCY1ET2BLQ0xhg+HOg7
TRfKh8SBBbFyb6/dFVPk7i1S+ICbOIeLoRV0c1UxcBrEBWFA98pscgfuZVwagky3TS0ignkBQUFQ
YucfA6b8xR6N4AaThrZnVLWYnwIvK3aCN8H9JSAT03TU+D2oPp0oHZS7XtH6lUX8cC5n85RGCOpA
7rBTL4+ILFgWMXAgO2xScydMjWyrekViWkQxslRz8fH2cD+eCoUIi2ll8xAvvvX+vnNxhT8gVOfh
1tC2UNGsQOq8DINmZVI/jurCirw4FVAWWwJ6sp5DRd+YtVsguxlA3UmB9dh1irbiZ66ZIzs7A7Np
omB8l5OoZeROQ1ikXJyYmEXbAhrREPZODanqFi5bFVpDZFcSKBs/P5soxZIGIPQn8b08EqQawe/L
Aszcuf4ziClj5vUn4UAsEkwnXA1kdKgAceIvR5fkYxLopqg6I8P5aYl5hlRHVqxk4D5uDJofRJ0M
HO8lYvHFHEZQCvho8sBHLFP10UzYowXga4fPThhW5hwRJVESU8vUVJ0rfVCYsAAXqkxkRrsrAjz1
2n746D50XCJPXNozqbjq8+ffbXJS9d6ooIHjCt2Y20Egcr1BlLgfPIr1twf04YqbEU3EVAqPFxqF
llccaq6sGrScbkmb2J9T3KYvmuaX2zKCjKk2c8ROSaKu7Pdr4wMJoVC/BRZA2+vl+CqIrHUfDRo3
CoOSkjEw9lpGnGIQEDW+Pb5rpjhR3C+8V8iLLLaFliDvQtsXFZxJaR6KAHLTvDOlnyoAw08fprlz
DwwSGfU5rbfY5+JUhmPRmrGLjG2+s+rk70rR16AHH9eL/UA5Asz/fG0u/W2tSLAG0dXKBjTGr20+
Te4kqMEdPa/1WQyK5JxNQrVWG/t4uC6tLvyEp6NfrQZe6CpSBxNuETa7vO7k/e21+hiLUNQkg8a1
Sfs59c3LbaENSKGXAo8S5LnDL2ncTvaITIqTqoV8koLIS+2w95S9GjTeH7dNXxsglxgvW5kYCJD1
pelhqgtBGAbeQ7o+wBstx3cxlIjuP7BCUpvqPtleWsgurWhRC+LJ05BykbtuqxQ5FOGltJbX/bjl
edPgCJWZNYta3OJRlRtimklNELliO3ntLu+LWt5OURWn+zKVm2bFJc7b+l1xkWFgjmYUyLN4RfGa
vBxU52dqWU7QOHtTqe78uJweMy1M3Kiac1VW21kr2+TKESDrBwRnzpsTHi/WKmhUVeiMPnJNg2ij
aSRqVoaQm3seKg3yFYV51xl1nW5uL96VacUfA7rBqs6duVi8RpiDr7KDypvLB/L+aDp4MO7DCs5j
fq1h/sqkEvyjGjq7f/ShFpMKV+NoWD4EvXXT+DmtZ4R+DugDU3dC3aqDfazmiJ19eoQkVUhjccFB
EWYuYjnVgC2ybltEeSiGOuSWvBe9b5T9pOTdn7dNXTlvFK445iSKKecuEVRNa1AFCFBoBUNvOJ3U
aU4yWb//iREy0eQ5aANbPodFqfDB8zWpCwAaKdVMRO6yt6aVG/TDviB9wjVG3Y+czQx0vdz/A483
iotR7tJXXj4mpN1daNr7XTBK+vfbA/rgINnv2lwQI0qklWeJbsuqrPKzJC3dKNeUFw9klncIp5EG
Vzf3KhE6WL/sTTj4+6KMX6O+tZSVLUIJ9cPS8X4CKkmAPCNBaKS/HC/PuZiGz7jcjJqItrItTEoi
J1+6ZKp9RFZStU4nJCPTKUGuz6zqCCVzM4X6FL5Xa4QH0wpFKYXPFqLL4I8wBouhHvrELIRvgYFK
U/PdG+Moi/aG0NXC7yyNBA/h7FBEfMEOYWyPow0icqKH9NuYdej2NB3l3mjXQL6svHRDYQk5Yi9B
P399MJXKz9II0uZvqRGL/vuEjqNyX6VGlf4uY7VBc6cdQ2kTCXlYQlaNmn16bIsoPIpGpEcUx6Ju
/DEEWUOBPGv9KjK2shqihouAbNdbNhU2szqLycyUEClBYn4jvSOrJ50+SvG3VdP39DXmQQgTdk5L
FOKwzExquF0iRDDpN10+eEdI1NMGbZQ2659RTtVplcybyPPclCJ5jBZJY1VfB1WpogeEsgVln1iW
R4KQseTazzIZWwSDlbIfDG1flZM/KSgMReRinERMLNXYV0gO9LsmBWqFaK3ZzVTrc4HMcFKrtFJ7
HFE0cvPAQ+stbycp+50UmS7DvA1L4Pey5jmLFlCVF8I9eNncu29CC6GQspXqkIcKglJuqoMs+SG1
vkhDqzKhQ/cMrSeYVsuHNmIz1GLZOK2hJRGa93DQpK6gCK31XfNGo34tEB8KWockU9Y+13lE0tXu
siipAp6yniXtA0Vuhic9HJqYV4Q/tSX1ykgUYAVO5KqdvuuDkfgoZptdKWxhD+i75DDr3AePRtAW
XWfTMmNC743wFZo/TeL3YwQ9KHEUTKSjPuTfK4Nufd5dkDg336ZR6RGrCGEXFR7NWvGTP1FaiWXf
SQUB5WV36qtINqn4i1r7nOuBqP0lT5PqxySl0dESncBHwAh2a7OrpBq1hBLOS/SPcuRHbNjqE+sl
8kZIndO20M1pN/palv00tViMYhu8RAB7c454RA9JttrJot20ajx9KVsTGOROqK0RrQs5yioNCUa/
UdrKDs1J9v6qq0zW2MqeXtO2IIyjJP4wkaet6VdXh6nqHD9CLuVnEViTdOzlQp2+qlnV+s+KhXj6
C52tQ+Jqlif0Dm0Rk2GbYuNlbpeHo3hOoXOi2Z9k/PQtEUCPNG7e6hhH1tm4G9EuVr81kdlOW9PL
8UCICbR1gBi8l0u+sC/HhMqrnZXqOP7MVLTnA/QqRigabCMWJyAiWSRklXhSKjktLGfy4OPsd1kg
aAbiqYFJGtCe5JhaAMJhdHEiyt2l7fRbCwSqWK4X1KCAbCkfxVzdAhHKTLrlJGEaJTsSp6z/CcJS
gBKfjnKoo2V5VlG14fgBlmyPuenHf2hlNSCxZfgiGp96UECcQNfO6FmRPTVAZFobB6u1f6YRknBw
pssoyLXOjIeo66OByKra3Me5qCXVoWqSoGh31UBbMIzVPAoM3S0U3dPuMiXS0xbeIhRfgkODt47A
SEtWgxwN/DWaI6sCMh9O2PZmIR8mOL6L/iticWPbPmWxUsYWah6W0UtfKy/n7UN0h4BANNckUbUe
mmkY/h9H57Edt65E0S/CWgxgmpIdlJNlBU+4JFlmAAkmkAT59Xfrzt7g+drdTQJVdU6dfQ2zfp+8
Y1/sck3XZJvd4zRtRAIdErHW40NbD9twMZDlAbPGbU2nahJ7vTX5G7cemsfJ1CAKTV+t0bXrqMn5
E1Xe1D23Edv4uP4wK2E8ZIm0++sRnZyn3kK1kK22WpZrJyS18HmjQZ5fHNONzblpitC7nmKyqDKO
L+czMpAjoHtthG/ne3NeCbomIILgdTcNi7W4DXOvvCfZvT15TaLu0dV69J42SqbgOa6CVh0ZN43w
nBC9u/I+7JeVxd3eh2L85vnMvr/4TJX/ZsJ6YizAMlJy5p+F5EDENVHp+BAa/4zd2mmup03nwQGy
7ywzVSfe8ObPXiwcgDXt0N+IQCXNk6cq0JEuN3D+MMjKbjecd/3bLt2tBJSWDPlXtFdx+1grEUeP
ZnD25A0v0NCdpk5UEQnH/bKdqVU3ky7AfDd5HESbf3fJ5I4P2Far9mQBOyWfPLIdzxzp1EP1OIae
1n+TXNYhS4Uj3wNQnWX0vyu5MJ1ORTd6PNU8I459DPwWeUrozYS/9LYP+1UpajBvmFPJWH/Ji9g4
+kKuUzhFJycYC+teWBoFwuV3ArTHf+C4V+cb6tig4XuDn5tFNhlgX5/eaO3ssz2vbbgf2NBYJvBR
pisKmyZJWQF9gs/440odS3+AOhBupJ1/R3PrOE3axcPEpiywOZN8DLJ2+peoki1kqrDjQS9hsyR7
6GWq23wAEOStt0ZzkMZ2PMfx0rB/ju4x3FYiWH14TCVxQXFnOc+xHkzzO1HmIWjC0JL37BG+72YK
HwgeS7cDoB3YrsJW5KhKxi+2QDh9yVfR/i10X8dMK5tFMQ3u3RdXMDHLfJ5FP4uGYmy/pnmPnzB4
cWMnRJvbx1Cv9qLg/cpvVOnDkuX0Gd5iF+H3h2ys3idMPU8N4fp/Qcqa9qKHBvrYr2v4yNJpYf6/
Ft6L2AVV6sFjv9LAJOZfVArguIIySNrzsBNscSbMJAcnF+Xwa/0uGYOLfSJbP8Xu2750bsSPte2C
7PrN+cFN5KUDkJ20gwwjHlEEwdA09amGyXtDd7MRx982+0cluL8ve+MNEtT2tGLBNqY9jlDsT1DH
XXmSji7ONB8khvSb6qG14AsqDz0IICeDcAeDGvViPq9cb+8+XswmG3LumCxQCz9KtTWkAi24Wk22
jeusLicgQxtIjxjvGElxSUF6kF2J04c6Yq8KIi+2tK4BBqp2NJa4mjWGVCq4hgin56/K5s5TeD7c
GRzp6HahOPjWsy4mu6J84rjzXie/00vqbcn0W9ZR8TsobP6vRNl5hHvWWr4RIZxTWXXoSE40OrwP
XZ2saRJPFKuExvThTZ+3Vj123a6nsyenur+0HTs6p9k3nv2t2DIfDnKIRJXWwQTwTHU8muGUtPKY
b7HTZTV/5v7nd2ASvhG7npk89+BJe2SPHeROLYIvcWu5ROqoBdikZ+8jWYMWqES3g4OM+KJStnKM
f67EPrBRvlf1n46fpsqqtREnn63vgH+txlIUBL3G9tcqL6PZaU+1bPifjGGpwQsFBS31a7d4GYlp
zy9kAbw2jahUsGDUcdJlCWzGe9WAbztFHpj7NJnm0Jx8kD1I+smukrSD2bEBksLZm4rALeEQEpUQ
HIH/9U9rNLXBr1YVNZTMUMACa20EykOVg7W3QQTV7dAXflJkulgj99Dxe/Z3APy8C1habXDZ+Q3x
8K0VkuoyAveQ+mwGLamJDIfZtFeyOel2Efce1qru0+3AEoiYMzMdQogkwCEH/rO+ihJ1XEDQNJcA
54MCp7iOrpOmjuQ5bjjDQRknWn0rQG3rd0joylvb9NwndVlVYN6nJBlPZi8cPosLFoJqCRqyXrF7
XOV2DF68YJviK52zB5CV/lI87VGhnbTHeX9tl5zicllXirxl7xPvEHaysBmhU8kPx9lWD9vgeX8m
mZQ3VdO1MjWOXxgOw6SuMp0vHIzr7srfo+dsf0Sn8iQVRHm5T94MpykNsDi0b2oc4F4e1GRmfcdr
CZ0VPzw3X5hXjngoqWuf91kQ6+J0XnXducGcZB2p3+CvVKcgbxZl7F/wUwXLaZ9L6NI19cPTwrpJ
fcxtZfK0QKMuL6pVDOFJYdVR8Jxi2FS5yRkH7yJvyx/eg/smV/FjiGKbsz4xhJyOib/gBs1tmZ93
bwH6twZF0Z4F9XQP+8iHwxZHqsqg5XF2oWwApAX3kPTtxci+6wOzN685oB8t7uUQGZcNMUHPwvsV
VmI5E25u6wst47G/plaha1P8LPUFQwb+O049g5ObrGQVngWW8hVZv/323L34W/bd+pfol/JjLVRz
owO8eSefLv1hr2f1rHMBbdDhgXqDFOtMZ0f5+nlUwuHMbMEXnSIbNhQFTp6IQ0BB4Z9D17rq0m/a
6RmdPSj2jH6f7m032n8a2bHbjmwg9VAQ65C7QHBrZdh4ycbKGxlXFIOaBnUBBveAKk8wxc4yU3LC
o++MJxGNkf1d6wQWtZGKctgsTnTcm4V7KJ0qDbuuJ6uuSkMhyve6YHM+xbTmtM81NOHpsLRD7p85
irtbTBQ5K77+HrJ2MydhKveanACMFMk/Z/TsP8eI5N8kAzrbBXjsls3OHCBaxhP3GQa7pqIPab1j
HtCe43v5CYu0bjt8rOvKpktR+i040GT3vxBL6IFMAu5mN2L8HedR99mCFfavfLbTz64TxoCFw3gc
yOFgCnxicwX4ch3keE9KcGYvS5cvvC7dXvwJdb/ehbvMPxKzicfZ9+bHRCSrgq00+tgnDaTHNPrh
exyruh5Oq2yn6pi40NtSgILb7To01gFhudrPiDhSIDxiM1+1T0YCKS+wQg8wQKNz44yLw+Cm2D8m
B2A0N2esQWGryf9cVwnaO9m27qPn8NiP0RzXt17tOf+8uV3vFsEc/OQPU/ixFE39XALxaVhpbKar
OSwokQLElCXd8PgsFw0mXPB2a9X+s4MjPsER1R7n27b9qjpDJMvU7U15X1eDRDZtF/3tNtO4ZeuW
KHXchGwanJvNfC1a2wOR1Nvwrwhl/mfz++Jx5gp/CJvSvJcmACq38K19RYMZr207uNT6mt88JX/F
ulmjBHVg05Q/a7tywrbgyK2BQ1CW810y0oYD7FKGrmorf9qEOKgeXK+1MDqcKmAi75JmdFqmbZmB
0VZBdEa5dN9Do4KQbJJJ3Msx4HX3WLuMGFTRwx8sa+1jKiMb0ZXiJIhRm8SWHFewmRFvsu2udjRf
eVoBN+9HbzDInkYac45qvus0MS2wrW72YFDNU8RDli9S3udDXL7gvGieV29mDkTjN4OR6pMBUB8J
DJD+wtg+wZgPvmGtNLfAcABcQgWCxZnEFDGn0bYxzHIAh4zLc7e4dIeoMSdrk+SZO72rDktQ6eua
DW9zOXZN+KdbfHFra7EHJzcuSxCsyT5fRcWYPJVAK6FbToodgwkAep5t5TAcY9dG6mJwpQaTJXv5
FwQQFE6j8+Za7iN8sXXuTTYGU6iJO9rEmm78MucWKXI9LUu5v+UF9KsbTougBRmrPNA2sVlBDvfQ
Upy+oLnL+fB8O1uyvdF0+8+B8otfamTRN63MEICBFtQAB09tzr+mqttr1v1+jnCmV+FpXKo+ytii
MQ9ggReCe8l24AvY1zDbWcu6J9PNt1nZ76FOl1iEw7GgbA9+0FAwRZeVj5mwBEEOZLtGUcr7LL9Q
+PLfTi+nV4md/g8ywXZdNHNtM1M2ySsEr+4vk8DmYZz79rMOdv+y42OOGSo57a9FJSItA88/Prg1
yS99PTUxf++88UQJKJxH4LKLl7rwMflmOTOYg3jB9NQQ7kGz7+GK4PSMhgc4yGpNCfGt3et+E8Gf
ZZuC2yisx4+mUvLVj5DQ0kk25hOUDWQY2zD/zKa2C0FtBnXjpeM8xR8ozBTJc5kUNzvA7zHd+BJv
AXk4FatVdr7p54IixXFn97DlUQOJmWSCEJBRV70LrFnA2UPJvxvyGujQwe3Osq9zEKPLaGmBWCul
+d+rbjjnrVhvQaIDBQmRYkFQll5UZFPZxfORqgmaopz2+g2bfv7gzeG6pC390Q4T8KdqG+TSXeiQ
PMJ06cOoywqfhf2reNzGD2/Z5DMEXcnZLXb92GkTvwaF726XiSrUc2/q7stgsb4lPqLbTlVYJTbt
SMF4cyyD1NTjBmb5vxrcp2bRXAF5SWwmR2wYPVrtRK+z39PK4SKWL+UCJS1bu42tn3BUtrkyTu1f
NxNNMrWv380HX7virYo7YunoGXIa0lgS5DRRtdy0OzCXtJcNTF9e8fBTiLUpjuWwEnwEOItrqlDq
Xvv0E8yB0JTPzZBDJ94JSjjnInEv40lF30Ur9RX+daqYZqHEcE1sn5ksR+A2dZ6vmY1FXB7ioMdA
3zAQIyqTvfnbCrHpa21MAq7VdN4pCBcqem3qHQL5OE7vzrAmDyHmPrz2mkiSVAVtM2YJ2Y/XSJkd
xO4Rxm/RKtNnvdFeQyDrQu0FM3fwU+MX7S/QStGawSH298xI197IuNgSrkJTPcWk8EZp25sqOvnx
7J74jfudyo1V59abxDvmItbdWXr3pkPQBNNNw3bceqFQiZ4jsY7lFamRXI4lZXWZchaJi6R07HJ2
ij6KDmMQs6UeFBwykmHZVe42+/1kmiE57rZU15vexoAGLNj8NBHbBMEx5FbT0MGrQzOP+qKKEIoA
TAXlW5D3+8eQWGc48Buqm9kazz0k68TD3ai8fTVC9Z9J20gQfFQoX4gM220draY80DPrO2M30Tw4
RDGY4inpGQIfbOcbqDz5XI3vrg+6jFDgWc53MveK8BDreNg+1S6cKdXK8BaI2PArOJTqdIaTr/zz
jwGAFedqTL7CoBr1cRinfX1f89n9FSMcXmyLU/Li7AuU+3ZNvtq5a8pT7Gr9QnC6fJ07UY/Z6ov2
3am4dVOHjvv3LuqE0KUw6U7uGPKUJuG8NkcxzUl8tHPeVxcjs+4p9bR095uiSahZ4NL3v0I5MV50
rUcygM8AuzlUcK5sSlRpZ49xXHeKMYff/lKW4ASi03ctUjuW9t3ImjLUi1wdHduGf8yhWwb+ahsP
0XRw9s3eUjwP9LJbsw1Zy0SvOrKd38KoRxP6ENsSxsVXs/+MFDZnGB7jWsTx0YtxnGTrOmxrtleB
ZjIFXtDJxGZBazGdG/usQ9P+522R8z+LuK28iyBZ+z9DPpNymkfz8AO522lrtsifmfRAKuuvJumJ
hohO32c6RLAeU+KxL9tM73vwMNerulkcseqDha9dZcWObS8r7UiIfDmafj15HjUGDpgCG3DbtyN0
Rpb7nupx9hz+70t35/o1ddtW704Lz7bbZAYvNHxsG1wDqd3mnombaqM7Iun8KDV9OP9lId7OKcMQ
pz+E/Mz9oR1FycCqT4qHZSMYJ2VQopzzgmt3PQSWdM4saBOArAOTiNsmz6cnRJWW3n7rtPtzfINr
tnLmmCZbjT9eUU2nIneXZ2+XyX3fWmPP2PXrh0kXrncIyIh4NAnhjeR5A+XLdLh6yFVuOVMJOBO4
utOcMDJ6acu6wONRF4ubdZ2u9lslFa1awDXYprGZA3vsd0Fwp2j2tbmuxti9GPveLGmP/v9c8lQZ
nDVNDECdLe2Cw7jiharwyhSpxe5FIxoGxXku/Hg/EEzcI2XmtSnSmNDxPAvn3H5I3RjnXNKlXjJT
9e+7aA3/lX4CBbJdCwPtmwcoSoOm2Z2T2gu1AyL2luc1EK1IXbfaJrIxZBMhwlRRm/Vtj+F7IxvL
xpgu/H1lzIsfVt2t5KcFGTrtOlDtr/EtItH4O8ci5yD4Mwohy3bdmfq5BiGgWocdfF0+4R91K+6m
BuTvpyirnaGkTNRzjkIPHzoSyZYJ+oOHxNZUTmwXjWXqOEDK03Br1GXue+z1GosskwYkM+hDROU6
ZjMaX8svuXc0AFYGYxbUvfyVjC59tcvS5ROSj8sIY3BnCqF5VqlR4Kp5C0z/MFeUvMDsB3XZqpIa
YynEMhyWtVw+vXxzGuq9FQYfGEr30jO5eB6Bmj/i/d3bNDB5woTV0eN4bFH7bvcuYABWFoH5/b/I
AHM36b+9ebT3Air5i8i7oTkm41B/A3HnOu0Xu3+umxjv/U2X30NHhAfNgZ/f95sOOYLyzntZGkle
78L06SLyOu8rh/L3ykflGUMX3efDbPX4J9KCwfy+LyRuzXHZsJJMlAt5bXVw5J6T9yho0xOtKsBz
vwi2N0zS4o9GmeAiS0o7pc3sivqWtFL0pMIMy69+i8sNv/8O9qD3ovF7dMhsoVoPvwUhjk5GMxrf
ed5aM+kd7fRb2JbKujSzc9vUPyeNLcv8UXN9mmw17nKNOML2LUbmSKR5NbnhrQ12GSLNtM2jdTfq
Xf5Kfe9ZERJruHDfxdHCYTVGofM0xLoerqc88iwCU7sEhyJqGFMSoR17F/MgicoKSFgJDsbV2z++
oZ/DilJTZT3j1Bd3LRmWKvLx1jSQjD0KokmCCy5Bl7l2myOEe3vbPaqfpIFTor3thmPPB0JKBtGW
hrHo/uWilTLTthxohRe/e6ptMq0Zenk1nRKpCX2BXek+gjqunSzE5fMwUf6PHAdxifjE+sjMZrx1
RorswpL+nrf9kirOOtaTliraLiUbgd9xUNcybd1ZthkPyfa2zLV4Ltx6rJCCx/FDq5xp7QJITqWz
XfqHkGjSr5Gb555Js/tAXm/nPQx44XNGdq0CvfGjENtau+NrzuTPOdf+Nj+0jju113lo9j0deL3C
E8uI6H+1+Ak8/skaPrbTRC3vx1VS4eaZBLjLxS8/tWI2yxLlSEMrRqWQiXpVPnhsw87H0Szjscgn
JH6LlY/vd/MoKsbGCR/hc6qBr7qgVuhwg346CmH6qCeO4myrLU9s3DnRP+M72xNc1mW67uOQK2dj
58bNoiWwH8zBI5lNmJDPIbG3kMYl9vifa448zL7vfMq/rmBuRwyNl2eMdfe32i7u+6aa2E0XD2A2
S+/ddxitDJ4JeSZsFZzr8Do30RKljdOi4QdFNFy2k+C/DMF+oKSVURNkg4qDf+geAWoHLoIfsbhl
50rLiTaL0Hjni9kJY3HNobZkCvnQu9nG1vndCDl4wJ33oAKOjcrPHDlHjI9K5r8HsuS6J7X626fF
yfXOB4LQQrPR6GPEdkiYyWGZzHklO/2KgY+zph2P0C+qJd0cCj8XIGvjXfhnWK3+uxPo6gWXavln
Zjb7TpSnW57RqduXoa6C73HvSptS9DjM/NHmPvtukLc2iYd1PAZL4n5hHO/31MtrQgAgUUh16ahm
fdWgu4Irr4QAfDC4QXiQWez8x/toB6aHAzpxtTQbJR7Om+EYKlH2x2ms5PVE2gRyk9XyO/dbJgFu
F+eHclzD9RRVO27Cag4cQcfQiam4LaAd85lRBkRmeV63UzfPfpO1/HZX2u0ctGQWMr9Vv5rHXu8U
tSKf8iDbGFf7x0AHts56p/Gd6z1vxhx09RC8C8+iCOkCiO6ppoF9ipRw+ywJhNguq7H0nrHDkgzg
uCW1QdSR4dIZl+lM8VMHpEWe9/eN9vuGw33Vv8SIPMYtDe0j3d0+enSmcClOqzDtn6inOsoqzbA6
bUQRcJ95Tf9sBhv8ZeeC+YxWcxelo2EfR75JkgzdW3/bvP1GjYAiIKzmTJuWIoju8er26hBzD++H
0sQDh5IIZtbrFtIhTgXwluacN0NUX3scH0yey8G4RziV1XOtio1xT7CK6tjhS5KM8zzGyr0J98zb
ZtzDrtrVC3tdYZu25FkU/PFxP4Ta203KFYnGMXPTfE8E6MoDio97Fa5trsiwTMKrUMXCMtBf7a+S
r/Kl33eWjG2dVJCpFWdftpReSdyw7ob+xEioeJiAPLdseITui3DK+ZV9D14/PecYULa2t9OhlPEk
s0L0WDFkHnuXU83794FPgANSRhqhy/M5bBVlFi+n9sY+dStGDISbYI4kN3Giia3CwcAFal3/3Bhy
37gNovwoLU1EKklMPenFiPom2FbA47F1bJUWC8lEWaMZqF7EWxh898FQvmqOlJIvIZovO5eS6BDj
gZJPu2rmm006XXVDdRberL0T6XOw6KXKgqDFVEPlwLTGdRd3PLSLJxjA7AUPTxkE3fuyzXyQwa+K
x5am69XSE7DiIzoCDva4z3+ruOg3tin3CBsQV0d9ROodr/ueMuXUMlNXWdNv48z6rD/eufPafYlG
BNU1lPjggu3r+StcmuDoeOU83DG6R/MyLEVuHEpD+C9Z2urvhrb63TB9fZF9iHUi70n0yXxVUL2Z
gdL8UC29vDfYPXCIocGSo7RsFslhkSrbPCLICd1cx4+o7jgE55JpOTeJicasVtXET7FGPPoG7rhM
dTnJlwTr0UcJ2/zFGaJ4TltP2w9NQLR7qMtFPFJP7DhUBv7xUdz+lnIeX5TtnCTlrHZrdqDwneAc
kyNFy1b0FZFHod7p3fbJpBUBMIwaSI9nzNVHY5y6s5UfgWvkb9+J5kcpaFDTKV6mL88pNPUITVB/
yJE1L1s+ICVdPvvXFSVpmDXVMnV4VsisJuzTJ5h26TFZ8Oq3/Zm7sPyM5BoYoqW33SfnaajCg8QJ
Ux1yvkA3w5Yb8a7mPAdZ5fkVtmUyw9DPewxb6c+ZzNIKP7BMR5BSNzpm3Ikip/oXAqaav8ouY4cL
f2/udUPledwAVCNrIe+2h6RepD3ZGll7sGE7ZFukJJ8sZ0v0uOdcMGjjsf3TK0d90BCwx121Yn/2
3M1ha0UM67MstvrJ2xaXoZG7osJxfXR9hl8DZbqJTXe/mHy4a6Xn/x41nf4jYydfZgPOqz8bm3Xv
Rbe1v6ZQUWLjAK/xhFW5/1IGW8cG/lb5dwKZu7zodDF8lEv340CkB1HpSoybOc+OViJd5oT7Qmxz
jZyEmPgchpha6pKYy3QdtPleWLj4E9KCFtQbPu+nT5FANYHGlRy7cK1MNkx78ds1LmaiHkXnh6hR
IlcE3cr3XLVET6fz7LmP1l/tYwuYrGd0KesPHHU0IZtZ/lqcxW1aTj9P8TTJqrvYe6XfOgRhHuik
sVUmGAw4KdpBCQO9YQxHzqcqb0vT6ygbpTdyD6/8odNQyrkE7VEyHG8csTUXss0xDk2FNY/FlGOx
qH+M9qmUa7nhR5vFG715c+8HjLr55mtx34+meGCdhvDc3NXy0nMNM+Dxx6LECxcEBESqbo4PEUO1
F4aK/btTrF5wjJyGuewyVu4dnkkdZuyVMLiiXwtRpWs32jLOWcwblF76Eew9DZ4YfH7w0iAlH3gF
2PIocOy9idLv7cEvN+diFcjvnOGF/Yj7IH8OqGL4nkIxf7r+jspPgmcFYsYNNhp1sZYvbl4F+RWR
rOu9HkiMOfEqcLBhzeOu7AI4yCiwy1BQufsj86a2D7kqtm68EZKzJY1MYdTBNHLYoapv+T37FsvT
4sXmc5FGjhcumSHXukGKp3LrcmRJGXwwx1s5/qKxuOh8NuyZxVbd2VkHnD1Wiv6ajzphbYi8ssw2
Vq6+K54f/gby20+T04b/elk24VGMi/74OR7o0tA8yPGmkriMctsSa4he+j7Eq8u+Q+kXmhtKxIxn
mFHcNSPLBdhjwvxujxpofjuDOLwI5d4thyTvip6SSFZXe6CZYPc5PnUGGLg/ToPY1J1KOi7PdmhX
j8dn9K9UgOZE5o3TNfRQoXpyjK2/1m6P/pT4wTFklr7zOu0DTVHQkLojbYnbpvAcdgyL2ckpy8PF
f+UprG+w4n/ZfGqGzNc91V5UUZ9He+yRCKkb56L2evxMdkfk5MCuh/JYx5Ts6SLoRNMauQ6zUbJ6
l5hyyvhI0h1cplAL/0NjhuO08rmGa704F+U08Eow+E8eJq/3H3om0PqQr/76Pnjcmjx8cv30NKih
tFZ1eL1MeL9SnXTVy7ohlzGTWoNbdrBXnnDMleVxxtg3kg3VS7r5SKFihKPrXPHDjXg1lBXPKrEF
RrYfA2IXQBs6L8NSceDm+n1kifRt9afuTjuV9S/qpndOWlgjzxyug8oi05lS4ppgJAgKiHlCs1wp
jf7p/iiJeOriNGKjdLmwSdCiN7RVOHECeQx7gaSw6EBOPvL24iveJ36EfMTHZIIQ4WOJbwHcQzOb
fMbjtyyVMT3QVoURXJkRfy5jCaYV3BulOS591PgnKEGMtOvZH9+62lu/V80dRCIXivOhNtvwK0pc
0dxg9K2ua06LNovWn64KjZl/BHaZqkgjaq83ckjFNVuLyNjRvtYfspTrNxoff+uoJpUcmFs18f0o
WwbC0A13+gHyb1FddRyMr+zB9cF1GXTVb0wHxlBwLf2MZaYSeEYsqywqG3scWBcFI7XphnXa6XbB
aD5nMeOu/QI6Yl+V92it1nvGYbF/Ungt+OFtJPPpxRSKVZDjSARXdCmQ8j9I+V7fbOHb+YwmH3eH
hK4Yj8UsSIekv2a4XUS7eE+IRCO2Kw6Tu3JWSYkbrIwprrvu14SMj7HKqZxPgT1CH/ZKBfkRc0iC
NYrWtD3ICY8QSvfPCyDnjbBCT8fLkMXcKSEVdoTTDKUveTbdED/us786iJU7H5MN5eGM03a93Zdp
Z/y2czIcEEbmpwLT9Iw+5KqBmWasXiriEfzD3HUjqT+4ACkyVbsxK54CjpzRVTT9McYQF8uYMQZf
iigVEoPgsUG/JcZR9XuUXwzMlitCiihws87xkAyR4HR4InasJ5uJKLX4xORecTf5HtKcxEZOZty4
0y7rcfEQrXxR/KJ4XJdjSYLqFWEyLhMWRwtBczzx+K7WIVVhqNstT9XG8Y6OyMDnklRwmmkMJxHe
rr12PwLlKfaHNTGapK0uyh5af5F/y11zBooKEk0q/JYZbVLjAU5nDuunsRma3xgT/f5IV29flqJs
y0tB4Y22UfX+Y1R4JGxZt+eJNKE2Lqqh696uFDcfQ73Ev4gLTjAfQSrKj02ys9K5+565G+PK+1N2
XhQc6to6l3tQdP39mHTj47rpwMG7EeNg735K+zb31ZhJZ8YVRkUu2LzW4fSqy4Y+tyYWlEMeE2d+
YDIuHzkO0JDYMcOS6+tGCMxvYn7gmNqXzK8VHse+JtFoHf6/B6RJlrRzOnPL0YhOjI8of2MTo7nY
SFa1BwwPyIPYfIb3jf246TBgeBuuYKY4/wqrY//sCGZ8GWMCl6vECaFHcriI+OiuPu0n6efmb1t4
00pBrYoXMnaXx60cF26YPiw+BrNt/4oIm91JjYn6TLikx2PIi4USMdTxQARNHeEL3Sg5M554xG5Z
Ct4bthgo/Gi91Rczev3R9VG1pi7R8C+ouMxo1slst123Jh9kv+DmQTEOBlSAvcay7Iv4b1O3+2dF
b8Wnchs8bXMbLTKrqzowP3JesGROFTV/KrJdgfa4O+v2kkkdqmf1s9MxLQlmUd3tLeYTx+HHL5Dt
rqZ180zqRN4a8B5IUeIyqovxGPcJtmvuFnBKcSH3IkOQHe6gjjnbIXJC5yYoNLCByl2b7j/Ozqw5
buRK23+lo+/hwb5MjH0BoBZS3EVKom4QlERh33f8+u8Bu/0NC1VRGDrscESbLSUzkXny5DnvsiN/
jL+WOVGZJA7oUSsXhH4Aj+lP4KbRHbzWBpxhKKfCBkS4d9cQnwKHNF/imRbm7WcZrPhTQe/mUdPp
I6jcjldpnigPUaKo2X0Z9S1SO1bYjXvZ7IbPdVDXyKBOlYIMUJE03m7MleihLZSaylM/QloZxYlq
I7kLoqmTbMbmhleSoG9CNee5ONSlXrlyw6nZ+E04EB+tvsouMnWQW+i4vWpa1FY14oOmNPw4gM7z
swinQnDQWstRNIikMfph5gAndkhkdN51xxsHQBcu9Q8DuLlXlacBn1qaxVwyn1q7pwbAyUYQMMAb
GjH50VeD9+iR6f9CFGous45DrxIIyAE3UHGUZ/ggID1S6EHPZThwkVeNZO3KpI/pssIQSvcD+M4H
3ioFpsaRXAOf1yAH9dJUSk6dwES0Y1lOEhAmFElcz4MmQx5pGHfUpsk2NVgBn6IK+J0bYi9p0jxo
uZ4A1yhf5LEMfwwmyF4nSQyyXNh/VemUoundZZEKzojMnySXtmsQb3Ml1T8LqQyQp0U05K4WpGZy
StNrexv6G2imwhDzx9gIx+9mq0ufdRpa4kbyJlFwA8uiOYEvlB86cZWSmiaCkt1LZmM+4NyYP4tC
rQFYynNfdoiHlA9xhsuuoKQJGbzmSnlBTx7AJ3Dc9KKCeNVtJHTfG4ffR3z04DxfTlOfgxGhgPqr
jkP/WaaaBqK2HNKQTixbzJaVVBhBCnYz7hKAG+AAIPBfvWwMVBdE0kQb3jCLHQh7/qQCti7n3qP7
RnIMJN9uFXTSNn7VGDdNpAkDoTqRNGp/UfStKuLw0fJi6462IRWX3vMmYS5wDblt6gLUliFUSfdH
ItsLSQNPDRmUpd3kkB1siFXeDz2gVLGtrTJS3REshAXOqxkv1UlP0boQ5xsmEssk3KhdQFk2AdGh
bKTUNG7nd6dGUGmnizqv/crx2o7aHvpN8lXdTeqTHxPFbAQuQ9yHeJZszaognUG8ufrdQ/i7Csu0
kd2uEumXhyasAlaaDeloTekndjeNwjcIiHzjYUQS3Qwn6VEZDKRaSnCXMqUxUjQcdHIZ4k2cWfdN
7E2azWM9IGnwJIkDIcrCUx8q05MXdq0EIHyuMyMG176oUa2UztRTh3EmHCi8WVdwpOFGzeguHQtf
AD7Ls9oeFUO6hi5W3ZiWD+DYkFIye181GoyirKIfiPS052k60+qdhrj3tgBFVX+fSLV1L2QBKhqW
Rcf+k9L1dDNoh9euR9ivoVhw11/IkWoJdt3go9xklcBbtKHtvuGxmkXQEKM8v5dHCVgAmLEaEo0n
0u+CI9duyiEYC7cSB0l1zAkKtDOIbfvSKb3Qb/q2kqKtFVgxZyqwdDItAKgT8Dnfj1yJkmD4a/Ap
zGzaSZA6J80hwJOYjTGQC6uUw0v0x6z0uu9C804L46R0lW5KoGnlYOxuofzQ1G7hKbAYpZL+kuJM
qrdjMHmDOw6UrLZ+QGLsSqxi5U4EcXKLiC4VC5sUgkRVSPYewtIglyixvhAAenYkISNn9TXJBszU
Q3gfD3kzovAy2wBcY4jQfAMzq9KEzGv9utToOzvKNBZAi80iQotR9SSQt0QuW6CRciN5EpCXgUoq
SLweWLabwB/6lXvF+JQnUnSrgkoXZ8AgtWOqsQYP0bz4bXodjz/qutQKqR6ScUUaDZvGSMTvZHx9
4/BEyUhBu8q8lQqllHaeak7ffaEXr6GYduInyGTKr16TlLk4kwDPxEvIv6AwHEz0R8XsFnKBIoHh
V9qANjsGBw4gIE6UMUTifYDpQezkqsgH60RRe2zrirZy2eq0d2Oxti5GwW/6Xc/3/jxxgw97lWrG
RUT15L5ROmpIaJy1VwAiuCVz0Cc3ZAdcF4lY55091RQxdmZYVhSwZNgEn6lJJqQgeSeDl8pi815P
c8CwXDf+bZmAJLY7VvkrCPXudn7oAcURE/hggpDXd/AkvZ9xQQXZ6ZSBF4Y6mAkwESxVnq1g5DD7
RTAa4LMSyhVphLDuBjU89WdCsQ1lWLkIHgM1a3j5ilb5jM6QnlBky5KfvlRWoCC8mJISbO6kAJOe
FY9SDgKAIAv+QtXQPLbDGkNyl1M8frdGferI4xWwID2lWg0UDmkjOGk1eVBDuAwOXSj9h2ZWxj13
UK1sc8+nz83WrTZi41ek+FWhFM4cncetHFHc2URDQxlbMyeAkYGZ3s4Y1NENhnK4JnPJan3v09Ee
N4EqmSXScqVwXXfcmvs4z5ULk5qIbJsIzPOEz4dCuq0hA/6qPHG61UMzaeweYEW7bybqb3dwzzy0
TQUjZ20CVcs3uHg1xtXU6EnxhXeB8EWwKIzSBipE8Pl6RJbb9IX0nGSTKpID8jz6aflRJ9g8v8Ao
ehKkqV1Rghr/auAYatFysTKNIKFQGgNn61OEBwAUjk+gSzv8NiyoS1ulgMtj5+2ID+15xvWsJfBe
3ADzAKQ/kWsQETmjCrkgdyfSqFklwB8awqr8XWhzz27jst0ZcT/cCUKC2Kvg+Xy6pnWTuJV254df
Er7n4fFphY5vImNLF+yQaw2HtWqAraQ21CueQwlQ5nYvghJUYHcWt/QoLHvSVP9TNSTAgs8PvnQV
w1yO0WVRpOuo6LN+yuHo+ITpGq27zI49rtxNJXkcpBRLwE3MqyIE1kQVzYeZTf885EUFR3QTZ6BN
SGIoeJd6823lN1pyz5e/0UJiBcCzV1Ypn8PPVeIwLUw38i3ZIVX6UpIKE3johVew0TZJ02voe5nj
LsuoAMi9DzR8pOQAnsRaWamlBMDbr4WB4ax6KylHymLlQIRuVZ7EWepTboU75wPsSKhGxnWu5+75
VVhqQ8yjzQofxqxuCiZmIZNS9GqGxTtIEODA5g81NBTgcdClSAsHbfiBya+8IqJzahsiuSfp2rwH
JW0hfQFAss7jmj48dED5TgdmQporgcVtxOEC9Jy1KzK427mif8z+YbY31EEa6/MOZHxpsQPNHAYi
+BfafQjhQbmi/BsWT6nKXXBBJYjW9vmlPZ7o4XiL/TXqAsSUooB4mIn9LKo6Xo+M+wk8hgJWvGzc
0izLB0tL/O35kY93NiMjPqMhamzgRzX/Zu8kn+pRy6VQZWfjkCRe+mBbuXiL/INaLW/riUkg2wZG
BkWcw1EYOlSskhOt9FJzqc3QNzOVLmnK958N8NYr++b4XKC+Tfige0xDkK95OJypWp6VCuzUquE2
aygNO1Qcv0Kukfbnl+/4TKjobBg4kdPuQd93Xt53yweVq6qGkLvBK+XyggwGLhb04dAB4AkruaKc
u2K5fnJEBSEmGPBQE5bqhRIv7DJtOfNFIPQ/vZFCl9VEcyWxCuI71BrNFZ2RUzsE6wQTIoSJ/NNS
XbzHEUKlc0s0rlreK9ZU1IVbGHWX/QdbEQsiNOElVeWrLdYyBExORsFaTqVRgnVuLDBHQ7kyyqn1
Q65cAjyFCwqY+MMv1hvgdOOAURoQAjrUQmvaR4FcbQZqrHTwqYWd3yKnNqMlWqAHSMuIZosTpueV
5o/mvEWkzrrvM4RBnMH3DWHTJiQ1K5FkKVI0nzRLMURWUUU1YmlTklttQg4M87iS/PQlpKEHPjQG
ujIVV2adzXbEQtN9OT/FE+GLiwERMolYicuzfLimk2dOigZI1EZTAEanZHi7eqTeqqTRtkw8kyqE
ou5UBcDjynRPfE1EYOk2o8lEcFEXiUonh3lglpz02mvNZxnidcRdLHV7zMrarQ8/enN+qidOw5yQ
Yc2iSFxJy9BS91YDxi6hlwU81NVQtty2grLmSH7iKxoyim66hEoR0s+LaSFX40fZfOY8OZYGUO9x
He2UupbErdTMbwmphhIVSG1krczv5MhcBFDYMAtEL/3wU3rg/ocGNzCaJZ34DbZVTH0n9sLbEWeM
H4R2sK49TE5vJZCeOCUMJ5JcoHUNvG3+vd4F0grGuwHBlHWNi+GyzsRugxCscG9RQFkJaCemiPqf
gn8JJ2V2Cj8cqkxEeeq1lClC/XOFCmTZoFXwbkP6R/cFKOVvsWStyRWfmKA1S8NjH6RRQBEXnxS+
NBLMHWck5Nu5YgUaCWaLt/NFSAof3qMWkA8Lkw1cb9DAPJxgBOecchIT9NADcq0GGFNfamtyb8cn
YTZcEPFY1RB805eKgGJnYuJRYgMjoB9wG/cxcL4g6lYysROjzNJ4/IfgiYL+Inq20FXSTLPoRRtA
RAsp0wDrBPrKrj8xCnaGSMsjoSiLiJ8drtggBt1A9g7GAsxIeluhrZO7eSU0wco2PzUQCSVi9iJ3
HDvhcCAaSqqfUT61px5h0jCVKwe84org8HFQfHMURS4Ld3iyn8VsZPKVfsiocTLd+JLYGY6bsAb+
UQyQ/jcQrIvx+aNbDi1evBpBqGuzs8oibISguikfkDArSsGLLTCLbTEOg3t+lBMTM0zCoipyt+k8
8w5Xr0e+1a/ikpe4VdIxTALjCi+ZemsabeAUg7/mzXN6PF4A+JiS3i1F8TtZbA2Dsg4IBKGm/Yeb
KM1Vz4doE4lRft8OlfLz/BRPbBCmiIsZlwyS/0cvb+TxIa2wkGOQhRB3c5oLeTN9fL8jyUNdTFPm
qGstdIatWofiDufAbhPRuzMH+E51FI8r5pXHaQGVKI2bxOCqhBG/OLueHqA2NatnKjjbAdRGlAXS
TP8ZxL61s3oTCm7sD3Tw6ibdnV/GE1+ObAu5QA2rQolSyuFO6UIxLEv8SuxcV/1vMIC0bzDz1Hqb
5Kh22HoMomh7fsjjawVfCpZybuRweS7v7KCXM6vHRNv2lGzaaYCyvicCDckrQeZ1fudB4JXsvAwo
554f+MSWMVH1NDmAJudvKTWL7SX5K3KDdhc0wk2kqaldF0X/4TSW6VnIXsrwrVD8XtxfeTFA5TfB
fVmJme2gNXpovAmZwVFIklRb2aCntg5XM8XAeUXBzB1+v1bBEQuYKs9Scwh3SHsBrUtCAVF6z4iu
kSMcrzVqdjuF3Prx48tpsIyYjZhsH23eWu8yESOkdO3rGuB/sEx3EpJPmxxJxZUn6qkNasg8iUkh
NV6qi5QZyadCQXAeYLIeG3YNXuG7MiDqCfy23EMTqffnZ3WcfhCXeUmjc8urh1B9OKsJNZUchiDs
njTQgEaqPi1Jne4sUC+Esla25MnZ8dKfMxD+11y891GnAhqKSgMqLh48AtyBaZrUuTUk+zjVxPph
gv2zVg07MehslMLbhxXlHl/cDpMMVLmY4NqMuLbRp4LGNYKFz9G28dPU/fB6Ak1ArpS3KleDsggw
aR/DtEVaB1pUA8HICaehTL7B/zLKAZb42MtrL7s3b5TDmvBsm8LrymRdSSEWn3BIrcDXaU/YFmcv
3YRdI173AypiVthke8+kfSSFZb0LQEfiAyjQorL90aApmKKTt7J/TwQdC/ET4rqiE+CXOWbQg87E
ISoHX1P5G8x0gfH5qMWfX+XTc343zLyt3x3GSG+STvRwwPGmadDtqp0FtrCLVDUnVazmlt0sXIg9
PTYzQbW2SGhHI15u4swTiSteVaf2F1/8L3MFwsPiyOYIynmGypR98OOOCmL1VanKGFiY6F92Ne+0
85M/tcQUwLlQuD5nY7fDuav6hD8F0oy2oSkl2muwiIwx7VdmdSIwkLbRDkEgX+FbzrN+t8Kgg9Vk
aHksIKNXPnuRTy+xlP0XzLfX8oGTE+LhNauUg+8VFwuIQjIgAYmso8JI3PUqUIE0a4KVrOPkKBBL
CDzUPwjihxOC2+QVMtapWAX7oblFqkhtXZ5bsKDPf59TK4eFD/crxXcKEItcviLDNyG2MpDQiFsB
dLpr5J1xX8Aa/vyfDIX4szVn1/iAH84prYe6sQQ+UjE0xa3pNQFdThMoL4iiPnr6DwbD8YoyHHm2
tHyKI2kToBBN1tvRhNm2bYP5JShxt2uSdHt+qFPfijyNWxBJZq75xbzAMal6nVK+URQtvUfOwrzR
zc5ciVXz37IMnAglG3OJiBtiqcecJZ0+hhP7LqvBTtoteNELgmP/JaBKtS1aGD/np3VqZ1DwA6YI
Yok+1uL6UxqI46lO+wxNrcyJJihyVYRRGMl9sPKxjudGyURlU3DxUc5Yzq1XJSupwVXPjOpqF3jl
fW5Wl8Dl9L1Yhd3KxE6MZqK9jIUCvi8z5OxwH/atIuA4Totd6wX90k8t4RF7J+g7UjvdIdPnrSSd
x/uD6rqEeQ55hAzbdXGWQ1EHtC/kENvpsz8X0jRSd5P7h/Of6+QoOB1yjKln0Pc8nJUgdPowodAE
qg0VVrXzqxtgnGu+SifWbs6FaLbwQqDwPP/8XaClZA9DygRbn3VjdydJ3gybgPl7qaa9/lUuveT3
h6fFFqTSJKNYT5dnMS1FT6rQD3gXoDJGxp7Kv8LM+KBPNdUFHgUqYYmAzuWxzCtlAcGJbOp44+UK
Sro1+jFUmNXMAY4BSU3km62c5uOvRVzXsODkYUmKuWwKll0BC6ezwPQlZXtlTJF3Lba90n84ukOr
EA3cyw2iu2wuoruZgvkBBBKjjtHkmzROX6cZblbp0ZoV1tGEdEXiGW6IvJNlHMwXhwq130poRciI
UjmGz2kuFJu4CT5co2cU3qekE7NhAhM63H6AQUF8G0gOV3GvlHacmcjh9GMfK9ddWwDdi2oLIB1c
eQ4/apflaq/s1DznsMGznAhC1/HwN0h47sykXxBMVQJeJqyU4EoNtfSj9z/XyeyzxcXMzUxoPBxG
RCK+VedaHtQw07WU/jUDaLw/f7bmXPvgSqHsOVuGzP1wa/7v4SBVmNVVU+vfW3jCRS7c6+E+FY1t
Lsk2rjckOBC/8GxY2ZNHJYZ5VAhH1HbVWTRo8Q3BE6LYO+jfh/bSCsyrtNvIueckeuRO07fzE1wO
RQFZpAOBUQ5lV1jQi+ARoi0xAQ+FGawP/g2KJ57T9mn3SUBzfWOmHoAyblP3/KDLHfI2KH1++poy
KcayvhehPKT1+RDYaHjE93AEks1kjubKKMvb+a9RTHJeRZnN9RbnjUa0jyQwUwugOvUAS4S5HouS
kgO3fA00cWKw2TAELhpdb2wyFlG/ynOsyrQZkRh4jNUX5gMXGjfm0Hgf3PjM62CoxcbXdM8zppKh
4Cf2EBlSb4fAykdTtnkUyj/4Y1BcI5Is4mLbSgHoexQaCTLarqdzTMNtMrYf3Ql0aGFCEKcoOVEk
OTxfsA6mSNMhKHphUfCKrQNUFpOPRl7aPwejLE4xDxJ0AQYej4iCejbaWc9iLD2fn8nxBqAcgTyr
ibQLRSVj8VWGRGhkf0JODeMi/Zc0oOmQQNKdtSWMNbukt637PiyRYDAYJQJaJjSZli51PToJ6tjR
yqKTjpIMOaMAYduoryohLW8A4ObbRm/bPQKwsjOEkXyBUm6yEhuPTjFvZHxPJBBc5szjXMw4LVFZ
TwPjmxXCAiiRWnQGPV7Lpk4OAsqDNaVto4vLQZB+QUrYf47HMrU2Sqlolxl+ddbuQ19vRsWoPITo
ozAQHiiLWNEmyWAF+tDbGOIFoJcL8wntFGikahSsvPEWM/prKLJc7FrpY2NpeLjlFc8I44zk1tZT
COA1E3TbRJA+FiTeRqH/8zYZbDCXaIQpz5GSygLYNgFWHBWs6CtFnNa6dksI31/D0GKYDfh4rmqL
dUM7p6OJJgCl77RqHw3leIWSXHujtb62C3gww+4aNMiYcLj6GCMVyNKtf6Gh3eLwSdcO+uIQvv06
Ov2A+QiSEB/VI81MRkYPuYh8HBK7VuPk04CkwTaE37Ziyv2GDXt3Bt/GAions3Fo4JMbH35HVU2R
fx75jkFUPbYQfJDPUnaTF++RLd5refW9DfvvrYSFjup9zrT220AbeiTrK5v4Am36tTrFHCsXvxAX
ucmFbslA6ZaIIWgWMHNNZPJFqbKU1xQN2Pgyq2l13qGfmcXbOJxS+QFduPDnFKJIvYJYOrH4s5Wt
CFwJ0AQCfIcL4lWT3CIB2tnAw9Dx1fPcBUNcuGUQJe7543riDB0MNf8q795YpTTKwThvu6DRhYuY
DXFFMtp+/KQyisUZBc0234WHo1RQW70s4Qy1kx9sZWsQtoWM3tR/MBeeVRJ9QDoR+mIfWTgtJMiv
sY/yKPoOM7q+ETpBfzg/yqnNAdyDI0F9hAbuIuqAuvCLLoVZHYdStMO2NTBghUj+xlf95kosUHaQ
26K4VLqoe/r40NxRIMsAfBwfFOjVmdSn0AsVinPXg6T1L3gjCBfQvbW7FGU55NN0/Y7Yv4YPPN4m
gOd5bwFZIpkmJBx+QKGnvyNUERoeplpeR3GW7wOrXmu5HC+tSRuQTyeaIg+8Zb0+EMtOF4t0tKHm
PYi69tKp5qM36ZcdKi7otjZ7Q60+hm0h+FCRlFEMoMwqA9NdXItwkHqe3dkI+xTBgm9WgTj4vpCU
UHeQmS0CdBtrnyYMMp3Rl/Ofc94ph2HGlLi3ADXQfgFXsxgaBA2EspihTR1QtjJ40SYvgnKD3xGE
h6ZaqzycWF7GU2mFgEsGwLrYuaM0eaovo4mDEHLsDFmu7620FdyhiIs9hM9HBP+KPZrEaz6Ax/Fs
7guCVQJeyu5ZVswDPAchSKOziLCR4MRiLrixWlvbAp2tlXh2cije7ZBB0TTk1j7cqMgJ9UYqoJWT
JfTnnQCNg/g2LDp00ppZ8OP8Fzw6FljvAarQVXbt3LNfXNrCAIXa1CBiaAMSHkKFzFUR4592fpSj
fTID1hmCAApYkcfl4ZwsD9zZhBQVenmpWW/GPogyN9ED7RcUMRNJtCJasxs+WsbFkItlVBJ4gCbG
Bg6Mz8KV1Pg1MqTGTcukW5nc0RK+ofGBOpBg0b/WF1dDMI2BiDISkqJj2V4gWZI6UISylW1xPAql
Dbrx9Dq5VZFwP1xCxEW7yCghK1txrW3KoJsQbtKnldx3/lveH2jSFw4WR4tNLpsIkh6OAkFLwvoJ
xEvreeLDYHV4J/ntxagYnY0P0fDQ5WsdoqMhWTHeLjN6ewZvL599iWQog1LDpwjrSnIHZMw1x8ob
4U5CYOnWMptZtm5sNud35Pz5DybK24xMbYYfMiiYy8OJJkPfdmKMH1SzDe3W6Tf5TrmW3WBlmGUz
k5hxOM7i2iFhbPUyYZzC/f4lc7HgsH9d3r2cn8zbk+TcbJTD2Qx6HUAAZBR5B7DAxtJjI92g9uJi
g+JoG7pv9qfKvkRF3x6/nh97+f48muG8cd/lX7ygE7WanbWEver0Dlh4+6dxbVx+9GpdruR84N+N
MyQZshAZ46j33q6EXf8FXPOlt/LBljfMcpTFDQMrP0qEeTbTFosQB/1AJ3OKlbN89FRajjKfiXdz
UcJKUqP5e12Xmx+x8/iq7V6+fF4z0Hzz+D23LRZhFzxzMkohw5Qb4KcOMgT2FzQ3byfHeELG82Jl
J8x7+dxwi5BrYVxJ+GC43vmB9qv9M7Mvfzufv6wMcyJgvD+6y/d5Wme1gSLoPCuEsBzqRQ7WQY7p
6u7L7rl2n5AMWvtgK+FiyYNqTKWwgnnMzuVtxwELN18n++fTTWDf1e4LzwIbzc2Vi2Xt+y0x9gpa
HXIyf7/R+TFtxR3GWJt6G9yEF56d7Fp7ZWHnu/7M95MXUSRWoVLCMpwnGTgp/1FthD8dNNpWlnM+
qucGWoQMVcCRKKB5aUsZCt+dByMir9rLLjbW5rS2VxZBwzSi2szmg2Zq31pvHyKZXMh4nmUxiiRr
Pee3Utu5eS2CR2QKsobu2F8LmNxi1+AaW6zgnKfQDd3fcO8JxKL9e22Wb+nnuYEX8aT3UywFSgZW
PsuX9Zf8prxUfnh3VBxR3y5exsfsMrxV7rTHlR2ztryLAOM3Q6jn845R2DMIMLA/uz1ZnuPZhlNs
so3vmo7prEG3j+oti/gpLyLNKGdxUs8Hgx7kNtxL7mPqTParZxcsb76V7dV7/FQAoCcImH8mzcGz
OYzYdWymmThvWbyINxLnQ3EtMgfVsT6lDk5+9/Udwta7aqdeWRcrq3wqrr4fe7HKyMqMCT0SchW3
3+hfkm2w7bejG2/rC3m/VjY79UlpKdC3AFdHX3zxIIjQq47GqqjtChF4UYKEi0qVOr62WeVG0/35
qS0DAWk/pU/qHYoC2B/cwuGq6k0oe0GiTo6gNMoWmSTElaUqxGptnFZizhxT3h8RhgLhSa8fKpJp
II91OFRiyvogdxhoeZDVP+VWloELVpKVGLpcvXkUlSYWr4GZNLssraiYVWMLiepRAzn3Fu1J47Lq
ktoRRzm9jYo0fYLRJN19eBUp4vCsImmnD6rP++ddNpGjl1DVBZaN+E4WG+RZialqk96jWp+s7cXl
S44J8oajdgMgX4OFtTgHmPJUk2UIo2NkXWY5SGDUT2jAIaVUabkSPyZS16D7mhrI11LcrgUbicT0
LolG74vWZE2OjkDXdRdlqsv3AEpKrIaqsDDtQsQ+6fy6HCXftF1pj+kS1SagYbSvDhdGxUsjawwD
L0up67AeERJ/JBoiXRu4Q43dK2rQWjdEW4xOu5eK5uNPv7Z805VoEE7bqFD0NaL7Mr+cfyWF/UGH
C8VX7IwOfyUBraYQs/jBwWkhRm9YkW08KdJnav9oEvRFZ16Ohcy1G3bDSmp7fNgUPhoINUrCFOmV
xe2EoKvQj7BEnKoxv5fgN54aNIhuEd5cA4qeGGlm1Oh04qkqAOc5nKRfz853ljyhqhfpoCngPLn5
GCEaSqvq9fxHPj7XVDEpe6EeAGdDXHblfUMc0hxFK8dAEWfTVAM+T6W/0kE5euTw2SBXKqAy6SFz
BcwzfnfEfPoTSjS1neMJgWcPGIvaUeorNhsqvQzbKd8YiZdsZDFSr2noJ69aOkorEez46PE7AL2Z
WUsgzZbFtnHqej8vOV0mks76xs894bMai8ACrQZJnAtUjFF0+fDqznEMog9oH4li/eG8Uy1IlTzx
4NvXOUI4oxpv09RQ9h8fBXzz3C8AdgBh9nAUv+9oT41Rh9oLtp4IIiE2jKf2h9dPFRUmIlFYo135
9o3ffcN4VGKjARvihH2RXSdqLbmhgAhNj4iom7aDt/3orGbYBqBKmiDsHHWxZ+RRrBMsaZGJn0L/
MsqF6cLDmmXlkXAcUExZg7rJpOi6HeEOIf/S1RvN2sEmNnNFERmcBK32vWhqAqANrUcgdqi7C0+o
/0Zl/dfP4b/91/zur9uz/tf/8M8/czSfZuTY4h//dR3+rPj2v5v/mf/Y///XDv/Qv26716ppq9c/
rl+K+o9tm/16acI8W/6Zg7+Ckf7+TdyX5uXgHzZZEzbjfftajQ+vdZs0b8PxO8//5v/1h3+8vv0t
j2Px+s8/f+Zt1sx/m8+v9effP7r49c8/55bsf73/6//+2c1Lyh9zgjAhXv31N/37X399qZt//ino
+j8oZtFAnlObP//oX9/+X+C8/yACm9AoAYf8RTXJ8qoJ+BOS8Q9+whYF4KYDhZm7Bxyrt59p+j+o
OgMmoMcPMV9GTuHfv9XBh/rfD/dH1qZ3eYhn2T//XIQSSrq0KQCmUAAjbrJxDg+cgixrhEPN9ElC
eS9DkCzXk/sGYWPvSc5wM3wK/Cj/8W5l/v4d3o+5vI1JJWeuOO6jNPDBvC2b3QiG+KnnJ+alYd/6
9sPXq5vP92vc8DmLe5flHY2xmBgeFSi/a7F5Gdvfvj/69pVnr10F8yv43BCLbHzUi7ScLIaoN/ff
rh/vIvducp5Fe20qyzvnaC6LjLVUq2TURgb6ZNm8cAKXyaRuthI/3uqrZ+azzEjwvJfgNfJZYq93
i3xnpGjTTsEWOLhtwFXF38K1zL1lfMYR2aHSbQuD5tCVcBp44op6GaeW3RZrbZCVL7lsuKrjv5d5
2t7eWs7uBhmKlQthbYjF5VaOCHd5CTNP7e+B89jYNzLljvO7fg7y71Z3jssQ9Oi2Av+ds5PF1Vb4
3gSJB3n4HHH9jRB7gauHoGZLXzBWngGLt8fbUMBWcHqmjwMRYnHfFIInD4lVNjtB8/JHX8NDesLI
uBf8+LK3+gazKMxKz09vEUiAGkuwzk0ONBcr4WQ+LAd3qhpNMYCzfVkjdDeJvW5rXYs/hCxnl6ls
hLvz4ynL9ZwHRBxhPhwAgtWlTpQnRKVcyTIDpmjEyZWqb9SswrBViw23LfrSRTra2zVRYGEwURqf
NK0q9rXUm05s+eXWj5v+BdVUTOYaSWodkMymm4ThQBcgHCZXoIf5IOipaZPEWteG5+tIwCKg71cF
amFD10Cr7owLlNHTTwLSuRvegoqrtGW51eTaxLgAfW/yemTsjDTZ0GhfI53OW+b9lqJVAsmFW1/U
kOviQXu45rA+jTRtLR8pskDcWtCwtijadh/LXlhZY8bGk3CSlan6kuw2CprixeJUbmFkyk6ved0W
yHK1MsrR5wQUr4IaJHlXZxj+og0DChoXVXT9cLy0qi8YIguXSan1n1vKBitJ5omhgMchbsatzDW7
fLki7JniTeSpWyy7Mjdm5KcxbdoN8Ln24fwuPTUU7zuyTAx2eHcuTkWejmYe8hjbwnyiV4d5uKtO
WbDFO8ZaiS9Hm4F3Lfc3FRs+F13xxQJiSzoVHnrF25nvDHK26LEZEIKVY74MLcC/IdFw9mZ9NgBk
84TfHXOvbsO66a12b3iS/DsD4B/gf6WGvxPPIqxNtVF8tpA+XsP2LJJbFTbNLHsEXHFGx1EkOhwX
ZVaxxOcJxQwfFTYbA5jqG7q7fbxF+j782mhG9YwIgYrBh1TLa/fDMrgR3UjFVODzby+/I7xhKgdF
p9bJHnFzfFhQoZW0/VCDMXeMKhYf5M7ypQ+uNLhhHs4KhRyYPTSUFzM2UwwpMaHSd12Zh3uirv+t
wKDIQepS+TSZPDTJYJuVo7HcRJQjwPfOrPlZPQgw9uEya6k3pYpm5ntc1H2e61p+XeZBuIKSW56K
t1HAXusKyB9ENxanAsilP3IA8z0uouknKcWGAbv7ZhvXg/DBU8FQIFHZPBwIbuBl8uB3mjQOJhPS
K2wNewM7QWOaus3Hjvk8CoUlQjEgbxjPi28V5eVgTEFW7PtMnj1s6ikJt76lBjJ0SuLQiizK8fpx
pwPlQx8VWIi+xNS1Zu4NsdwMe2REgBZrSvDJVNBUzrCCXYHvHW8ItDZA9bAPudVRWzrcEFMrNNBQ
9XEvel51o2E5thMLa1hJpU+NQkUdvCjcXZEy8OEoAjw636C3v5cwEtg2fVjthTL7cf4jnRgESg/X
BcBvCkRLuiHKtDXFvKjfF7k0IU2ej7h0hEH7+/wwR7GC1YLzjuIX6Qlvu8WK5SaqZaqU9HuBPXlr
tKV3JSPifY3x5OTU4zD+PD/eIndlF1CU4evMwjXoJC7RrZKWFH475sNez1T/Xo8bOv5YAlCVSku3
tHrcZopG3piRp1802MasfLoTe5G6vQEhxRJ5P4rzz99dCJQtJSOQu36P+4OwwX8YwcQeq2c7KfU1
zOCJLwgda1YlJSRSv1y+g0YxTbJO6vd+RrkZChginJYvhmvt8lNzosImikBs2P1LeQavqJUoUqxx
T5kre2FFjXoP4SWUdjmDrckjLp/DKlkcqzeXE7lVpSOoTR22oKOVRNh3fq+YSKXopXknCn7+JfMF
4WaasrR+jnACfuw903zIqlwxwf0A9kN9NrFWMcxHOxi2oAJTEYUs2IrUqA8/qT/okRr1orj3WQfc
HFEdt3aCkRnJVp4CtXLLZtTqTSiT9LqEd1HaxjiSFo6K1Y6xi6lt0VLRDGGwceYC5kstT/gi+eF4
Jw+ZErkfPAD8uuCUeHUgxMgRWBy4QTeiNlWmcQ+sy/iV4RjZO4GMo3FQydqnXvbR+QZrdt0avUFd
duxXovEyJZrJlQZAT3YMX+9IIhHhsgLVlXLc40vp4bhiqY6ELPhOSdPqmwfw7Cpj7hfnJ320RRl0
BpjO9FgKeNZi0vhKNoOcCeM+DKPue2x1SYvMe41ScCdl/67vHZT33ldsTo6G6AQIKfQZLWtxyIs+
HqpO18Y9HoDdhYFENeISdWk4ciCLK8nBqeWkJUHoRL1zZhAc7j6Ovde3mFTvk0bAeY8nF2F6DNs9
LkqAswx52AwGLkAr6dayk8wpnHFulKVga1kE78VjKpDQHjfqYdxPeYPl1xQk7U7GtfhOCU0sIiIx
2ydjty1QL/iKJ1lxqw6U3jMldpSgov7//zg7jx65jTAN/6ElwByuzc4zGkmjYEkXQpJlpmIs5l+/
D2cP62YTQ4wPNgwZUDUrfuENQxe/00hbhE9zqdE3ArO1M0kYiNSapVI4W86KEjuK6NVExXilsfwo
l+Nn0SKovlOapn4wVLGVuawtA8Q/JBQIbua6xe0yILQTu2qfqWdL2HhZZLn3Do+x4ktpVuGhrVF0
LHpbeRuA+WUN5ouQ4ib1cuKN20ExI+uwi9KnM34bAh/QxJxtW/Xqk47x3TOeYBHYGnxwnY3FX9nf
FC+ozc8xPkXaRS8OVwqSqiZWz3GP5CA+kp5UDiLo3L9tFvev14/uyswaxKS0Z+m/ESksol9l8AKB
Mux4jlJVYRc1AlOQ2G6f+kiiomc3s11lK98ayM3vGBEjDQLrhbZ6O7W4pWHugpvyWaUuCg9YM6vK
Rz7CCQ+vf97dI/0yELfxPJG0ihZr6GL9bmCDOZ2zRG33JFTpGWfoLaDL2ig255SPgtbiLkvIahU4
g9YUGqLwNR50aJbn6p62SLYpvDMvx7+LLHMAADiBmh1yDuRFi/sIOzhPCbDTxa9KVYfDVOOnvC89
EwCBEc7Tp1EH/oyav+lii0KzY1fWuMKANq6dyG96oToQ4a00PsdubG11kdfmgQidpufcWeLI3C5r
4AV5GWelhvcbDkL7IkktebTNaNoqL6wdkX8PtFhWclURjAYDWTk6fLsprxTgYMgePWt1ZWyJWN6l
+zNTiecaYUnSNspbt59VVU2L003O7aMojh9GhvKXnTQY5g5D9imzpPM+rvV672WGEW/cBXfxNENb
gFGgixFkwqm8HXoM+nQUDnfBiOj8ZzwNGtWvK2945l0ww51oPPUxVIIRaUWrxNAMEtnGL1hZ01ni
gKYMqAronIs1dfSirTxbqmc7AxqKUKiUPa1lWXob6j8rA7GzyT/JxdFyWNaJ8xHP0jxtHMT9LXMv
BLaY4Kuztz9dZChESLyttHbtRfAgjbZvvCFwzoGl2NTus37w9pi9YO5klwhtQKcwv71+B61sVgRQ
0SedW8g00BZD4m0VlVUknHOh9PAcQwfDmHFUr6SAW7zrlYfZ45Wc9UmImalg3m4XIiNXw4bZpAzd
ND+yNMw/GF6ARaZXZajo1IVTtxux37IfND+TNMfZoLDzZxzAYkxYhOWoaaF5znTUso9ynPRxF1VZ
+qHWouph6vPyOazC9h+zMfpsR9dZ+1h0YtMTACYsX7e4HGcaNfsU6hEzvbgcKcJbGZrk9rlrWi/B
Topo5NhoTfVRUUPTftJU/MJOrlU2ySluPfBI6aBbv5vQ8NSjnjY2xscYS1sHFETTr0kYVcVe8oIU
F+jJI36dAjXRQ5cYzdc8j+vWj2OwOtg7Apr21XwKPhW6Jv7C0yN7UiMsxr4ZU1obZw/h5PeI8PSl
70o0qfYdhS37BAEkKI+KQOUCk2fF7B+itGpcPB1qs/dxgHYS30Kb/m+gSc0/BKBV8RjpliJ90evp
10qJEDjxMpBEh1jI4tlqO9PBlltRp10ppdMdCr0xf3ee248+gmHIr1S5xpT0uC5+Q4APBJJlDmm9
x3FScY8DJ6P3lS4Zaj9LjeA9/aGueE5Q3QUwanSYAyrU4KyjkVRS7EySQA0fVVcPDhO+aT+0JlKa
90nc1u+63kKuBCJN/SMpCdB9Qa3r52yb7F7GLO5HXEus8WvTle3nssmx50GXE3W4OFH+jLVu/o5I
+uqTJpTpo+2JEjfnAdjTbgp0b8RHmsyOMHywjI9Cs+tw34168LGOsQHe8Rbaz0FpJZir5GHwO8qb
wdl1eIU8NWrQOWe+qfsCuMgK3mN1yOth2dhmHURRZ09trpXSx2dIB45k9Ep96K08+9FDqjMQvXbF
l6FH7PGAZ1v7t6l2I9a6/B2z456MQIcEqvXbDTXEWYyqzPOHKGvU3HcQ5EO9okhpidhmC7wL/60k
OMosdKtjjOWj+KhOPUiWLK80nXryIGdzT0MNLkqWjJ3f6GoPetToUngMWaSfU/y51NOge4huFHom
jX1Y9Sruol1q/C6s0PJ2qab1yJo6dZddXaUUPwfAJL8JIacLLtYuLAVtFg209KrG2MEdgl+hqxa/
TKPJtCO4Z6H6TqAqOZKTrvJNCVVb7lMp6o8lYQRRBGax55R9Fh5ctcG701KMHraFOtBn68WQmYeQ
R/Kf/+nSoR9kUhk8n3L+q0eqn+goxKXYKK+uvNNQ6CyQNGSisEjn//+v6k8CGL5SAmmezd7AP6lW
cZ09pMMQfatDiDW70KrzMxrbITEtpttbqf/a9QPZekaX8RMIBm+HR4U9yHu11M8N1+RTTcdinwkR
7V9/TebrdHnJccfxfaSHtHEWHzmMLUYSRqafdanAesJIVPDyu2qL3KDKCyrwlxDOr8jBNf6f14de
e114numLAdObX9HbDzTbIpxDBf08igSZrxxe50lC2X+2Stc5gVz8/vp49586k8WhiqOVRnly+bIE
ZZArWtRb5ynIsMbCuF6Nfa/qy/ZBSScLxwSk54djNGGU/eatBAWKGhiMWQQ87/q5NJ3Qr1SG5FKO
IcL2ReMYv8I4VRPsD3ucb7PCydtDC5kZ28Ao8rZyz5UyHIVbWnVz0kJutkxcmjGyTWwss4sd4/t3
7mw3wogizvGdMULi7ENDSqfhPIVLFqAqu1SOnVkjc5pItfmCY0y+RZa8D2No5c2CnyTEKK4sVyNV
MKQcRIwuQC3pQ3uy9h5GqVlXfNDdn6+v/P1OYyzOMqK0s8DQUnq6DK0qL1SRXnBtbQ8RPoEHwL/t
u8jsvaPlYh76+nj3O42cBcgAU07lGg3V253ddbHpxmJyz26cpEjwhy4I3Cl7ZySjdoplqkFEN+TG
SV6Z0LlAiM0A3wgcYzEoJr1gMxBvPnNziycecthdGKIdsBRXN77v/moC9M2FwZ5Ad+uucVKHke00
lvTOhVXqR4y00msDnP74+iyurBqYTE4N5Vo62cv4C5kmkoWyBZSjJgpPCEBQGWGHHPdqzynVoo0q
wgvR6PYuJJKnn0ZvkKNCNf522ZJhgnlM1kZtWMe83Ygg1fjUM4zqYegr42NR5b196ZtUZn6vBUFw
SiItei/72vmAgnNh7Nx+oLWYBLXyORgd7FM1aWTiXaKbCCAHRjy1J1lazcdEbbrgyclH83sTjN6X
KSQU2pi+lf0AEIBsj9YdcNBlNzsedUJLqwnOg6oPGjgQVAwP4DgdZBBCa3irMiTZiAv8h7oFQ86l
vNvJU/AVLCeQP+eyal2o8nmOPS9V4/qzCdtKeXMaCRxnbkjO/gnzvXo7WjVqmORFWnBuMkl4GXb2
9xZ1mQ2s0co+ZxRYFECN6MssezJezQgCh8NzYSsY3CupkbRf1AEo/sZA96EGn8P0oRhBj5oL8fZz
UsfsKtssg/PkxM60J1zWif6Au9ayzSxEw+z+ULpD9BiPU7ZVFFjbKHM5gPSVbY92xO3ggnqx0kk9
OKtKE38mImr0b2li5F90pTbLz68f6rXBKA2S5JHDAhhbFD9C6Ya9N3TKWakbZddViZcgHV+pl07z
4o0TsHKBsPFfaOQz+uYOdjNMeQpXRTmHwsuwtcavXQ31/ghE9tfI8di4FVdufZoVM4Z+jqfubkVL
bZrByzQIwiBg3utqVe/tyRaP+Gsi0Fp2yqXWMntj59xXdMCpUNLneaecgwTi7eI1KOMPvN3KWS8z
Gzf5TI0CP61wYjm0thzA4aHB6WGNm/c/FT1wT7qUo/nm0jYiYGAqAM3MxKBlGTHNBzuz7FY5U7jM
tHNUBADDutDq+6MhOiDukxeG0neDsf70+nZaO6EILcB+matJYGduP5+jGHWtzJSzqCb7IUsmxQ9J
Zze+b20Ul7M5uwTMT9IiUpVKOVm1W7Cy6YiKTE8fztjjeiOdjYHWdiwSHARotL5pUCw+x+48M7WC
iM9xqCYlXlP6uJT/bYbUXOsw2wLfrh1GjoU1R0X0npfDNV6ciBKyAogYae5No5C0nxobG8TuPxwO
euhz7xVYGltlcWG7FjhUvRXBuUUB1PNbN2k/QuowQTJmbQYi1Sz5vKTyvLdfAtynMElm+xYwGIuB
p4Kt30x8Yxs06NJojthN2mR/QTqZeoh0toTdV+aUueS9heox23Yt9oolKKrPySQm0Naw0wMt2Y+R
a1B8lFteBCvbkiYL1yhSLXORc3H2aeXnhiYq71wmVvwkYJdcW7tLTq8fsbUPIgSjMAd0kb2/+KAQ
aECP+idRUSqGB1cmzSGstPCPF1pb6h9LxQDGIHRF/QMlV/515+WAy2+t9SLxzokni4tJfeU4jHoy
J9926KuoP+wFnqg+drqg9GSHty9aJX/VxhSeAqG4G/iPlWfZI1fkQptP/13aJihsZPUwv/+yTGkU
ukV5Ktq6u4bU0fxYCcUhrm0iPh60av/2aZ9lePCP47zctYpj4GNOmzE2vZY6eeztATiUm5ugcm1l
GLqNgGptlQFcQawEjgjsZrHKsRGXbW5YRIuKV14QBjTcPcvVf+jL0Qo3Blu55pB4Jarn3yj1LcOd
HgHW3u1Y5skBSq0Ng7Ij4jGwmmzGnRTqluDYSlGZyJTOICBlHIepMN4+E7bS9SK3Gu8MV6mZdpjP
G5nf6pE5HcZArZWjjRF08kCZX6anLJQdxsu5gdm7l8G32zhQL8n2Is/gp7wI1yG1e1fiTnpTmuhz
BWeZ9Bncaoow1bWGYR69r4uacmskEhcj+0nphr0i0vShy5Lhjz3a7beoREoWXVJhhzsMZOCQ1aGW
ZSe1aZ3rSFkdkYagr7YEQ9ZWbI4uXkrzc2fydgLzIA4HdYqCs5fU9Z8S4y0ERdPiO3g5MWIK3Fn6
xv6/P3uzQtxMAprN0e7wUA7n3Iq0zAUUMPXVyZSd9j2wgkrdEwaI5oC/eZ3uAeWYnyYpPX1ji97f
rS4sM3V+OtQ5z108Gy2u6B7Khi5xlVF72FraiXNMBwB+G+/T+kC4mXHfkcoswb8RyN+2CV3nXIWh
e1IwYLy0jbnFcLw/3nwOrwSANYot7Lnb9ZMirLE0kYySRuKoTRh9ZzVYbXCJw8b2Xv0gUiDIT8AR
AT7eDhWNRRuBU3bOIgBE48EPOJd690byLVcPH0QYQeGQqg5R2e0ogGzVSY62c46cOt9LT6v8ulON
i6PUb4+SGIpUmmIk5Oo7AKxuhFY8lD2lfq4KxKHV8YBMyuDj2K75b73056FAwvCa8/wtE848I8Ce
XcfOUzT8pQEWAojdy5Oblv3G03Z/oGeEFUYHxMx0Y5che2yBMpzswQHYVTSXWMvdo5qlvT94uQ7X
ydiyvVoZDxAxYE5ggMDJlrWVIDL0HHSRe0bNTr0WapDuKjHJQ27IztfsfuvKXxuPaJNDhbeCC3z0
dn/kKVRbPWm4PpxE/dDS6v5I3lbJxwARs99qUCT6Ria2csTgQADeBLA3s5QWRyzsmzptldI9Y7SL
dF/RFzg6GM5+LMc3KsvMm38W7iU4INTEl3bxcU5TNODHDPc85ZN7jVBj2dMCGva5mW/5YqycZqqG
HOQ5BJpDwNt5TL3KsBsenbPRUaVtapnuh1rpN/b92mr9a5SX9/tfrRZDgzXfjNI9czQAX3r6SM9v
7D7jLtych8zeklZZHQ94/uyyQKF2CQ7oCd9GurmsVTFhwJkX3sfRHsZdOBT50TQT9e01FlaMgil8
dqKeu9Ki4nYONb7CPTtdEB4c6bVHG0AeXa5hi00yr8htdEEReJYz5K2mCuwt7t/WSiQBQc5c1qru
NyWNqdRkR6YZYpJTb6jn0qX7XMFU2FtJrf/9+hW2EsPPRio8nXTOTYQRFjumKTChRlHCPfdOYpbn
WAvTP141teYeqUJH+Jluy+LDWKV1f3JrHUNsbzDkJ5Qy5LWkREa3GeHELVezlXCCuwCEJzwXMFXL
tCyvx6StB8Oh7mSN5Q68gPYuqQPnZ9tWsvdpO3vIJxld+49WWbSAX5+UtVNElwuiCyU2mISL+DOb
odGVR8Br14rcD8KOfWjEyuX1UdZuIDaXAW4MaiR/we1ZjULHHGKFtoOTVuMTVtnJIekwGXCH8vfr
I60E1DM5m5fqhbFEvnA7VMORmijwuGcgD917pD2QwdDoc9jIlQr7u5nLBB8ML+wvqkqy7Wk93d5G
2Woirczr7ETkzj09Eoq7KM2IDQg2o3fOvSh9QpK623Vj/mZoPtoeyMAYdKtmR4zlzV7bZqr3tead
gzyJg5fqCCjs0W3eqKsz3+szMB2KBV2Gudx0O6tRFs64ijA4QzJAOVtIxaj2tajTr0IEdnztE1G9
M7RG3Srer9yHiIejW4pCKo/08nUeEYXBQV2wP0WqPTbM9nVwovCdGdaNn4+uffoP+2fGGwLtY1bp
O99+qVPoxIipRpXENLrvqRuU71B3dOmR0DuI+mA4WDExKnRX7yTTJDv2WrO1edY+mvYB+wd5ADQy
F7M9mA3ekTFdrLa20u8DunfeCWurxNuVOb6WB/5gSg+vf/jKESUERy6BhvusWL64CCh79Ebm8dC5
jdP69RTF2At55TGpx+I/DMVYlG7ma5go+XaKDWts89aKeOMAMnwRsWei3VBM1i7KrLDaSJdWrlew
qv8/2HxQ//WAqyq2zNZIFmO3WBj6ClH493YS8jIAH8t30RRqHwB7uM6uACE8nF+f1bVrgHRjbuzD
VUO67HZ0nd6j6Y2Ke1b0vniKzbR/hCmgb4TMa2tHDjVfNNi4sIa3o6gp8UTZjlyvo1UfTCMO/WG0
zUNUlcHGdK59EJVSWsgARe9ZM2aEr4YqiLqCNqkuaTDFezc3iv8wChDMObueG7l3oIAmgWOXp/Y5
Ell0Qt2q2E9xVW7sw6Vs38utNrcFCYvRlad8fjtvFLAHBLUy+1xUAv3qQJPPo6EgLtmZ1PTM1PbL
YIxOpY4TnywDdadAdXsEPEbT0kT2WlV6DU+Wqn7KknD2y0ysjZVdVmTmWJqK+wzQmHtTNExvf2Kh
jTqcI0+5UOKovsROZjR7cjTjUWuSqdvlWdt1+1i0qMkHFhDEnYzs5ppbVfic6MnwrOeD+gn8WBPh
TD8o7Q5znMQ9oHKf/9KGbFMhfLE//u/3OsBaUQeHHrR0uaZ+nQyNbSgXJ8uTj2rdxj8yPVU3GuJL
GYKXYRhiLp1jykph8HZaiNwUmG5ecHFdJS79OqJ3tx8ayi84XSV0DNNucKedDCiF+mMY0NYLA8Vu
zrrWuD8z/L6jjwY8r26fKZ31zYqQ30H0X3rGGWwuoo0m8FnnAF6hCB+6FKCcb0VWHX3U4IBaPtww
O9k1wA6tkxLHIBWD0U5/5oPZjb7sLFUcxkbkCHmkqTQOFnzE6hhRxCz27Hmg6TBxpn9cza3Gj2kQ
6Lr/pmvnZXoI6nX+mckOS71vxUoIeaoxuEwJ3jdaWYGbDqpyi5a+uHf+bxjU6KhFcUy5325XgdYs
qME2D3DQUPLfLYzYd6UmBojicQfb4fVvWhtsxqSDK+awkkLcDqZ1gKTUXgQXkXTpsbAnNNN1kT1a
YpNYvHgzXr6LZin8c1rsfNhiqClw2sAIouAyxgOayrhnYEYn3AOVne5RkoyelBwSXgUk48/rHzm/
7P9KkV5GJhmAFMMZJq9d7OsuyoZMcXvvUnllinLUmFrnOIuHfa8Ci1LcCPsxW2i+kVnTQSrFFity
7fjiXUi0xYvFlbO4bnptIntq0bCy8iC69pE94Rdvb/lZrc0v2QDKdAhb3DvVwFmdOitQvIvpYFm4
C4qhOwkrEt8TEfNUKv3PugdLi+lS8x82kUeszH2PZwN67rebSCm8aEqwUrtY/WScytoAW4o04YE6
Vr4RSa7sV1pg88kAaIW3+TzV/wo8pNmpfT7v18Ct08dcV/OHvGqdY1125tuPO1t1zuKIV20abrdD
jcEA6ioW4dXtK/m1MnClHt2s26AIrqza/EaiCIHeGW3ExdzZBZKag+mE+JK46T+h3vUniIlRfCjr
3vsxaRkEMcPKo1OWlm/UcpvPBWPTyafcDurUWnyhkyqui8VGeC2L1jqpRmv0e9WM062i0vwNi/PH
SwsWkRDnxdXjdia9BmCp1U3hdSrD4RAgATHh+IfZ93DWw3yrWrYyoyjpUCqjMQCOf3nPjMYYm3oU
xlcCYYDZwsHQoh3tQwZC/4tR6dVFd2GzNrh8b2zOOe5cfOdsgDlrpHDNmUvq/5AWnhthVnsVdtfs
Bq2zThDi0s/maBgPYqr/yWo92IAQvNzQd4PSqAX5wtWCqM3t5I6ZjV+jI8TVDuwyOGS6qbi73C1C
ucM2sh0OaDdnybGJk8I4B4Mmu2tWQ0Tdg4MM/8JrPBl2Y667vyXVGQuN1TgvD6Ss07PQvdbawQ2Q
zc7o2KY7aSrhSVMGG2NIr7ZQH0ot9f0Q0ZZGEdZuyquM6qDBsLJxdUgDOLW62Vh/txUvvnRlW+vo
IHrxU5UU4Td7CvpvQaj2/8QhBdpdWLlkhFHj6b89RRffc9Lj8GDLVo2eLGuUP5rUMp8RVJieHDYs
vK1JtUdfF1P1+fX3YnUdOffgdImSvaVCeeXlGuoT+Hk3UZLqP7D6bqAq6F5v7QDdl/apH+G/+UMy
Y99fH3rlqYIFyMAoYpIrG4sjOUkl9pIxi66Jg0LgSXRpWEH7ADn9XKSyfseG738pemq9j7q81R+r
IYA79vpvWJb05nuBp5I9Rf+QiukSJB6jsI8PbRxfxyRt0o8C0aToKKIsC3ey4FratUiEIG8caOEv
MPnDh8EaOhp1lPQiX6uc7tPUIcW3cR8vi1AvPws9pVm+A6iMuRTUxLwuCGXDVVnkUnYHBpKl31Wl
VtCQz02N7q0WWydN68oGdYrKgosqbdJRV5hb7nNr6wQtlFrULFEEku721JltHuplP4RX3UucfSHz
4ZCUY/CE8Jp2CDLb2nlKjjPGMMCPyd3g9+tLNG+D5aGHKI/bOC3T+wQmGLuir70svOYmWp+uMlqP
AUH1xjlYeWzRcyTNV4kPiXgXcdPoJp1rhw2jgKg74ZIKxJhRjn01bV2d60PNypFwpclPF0EvqHHp
BF7KE5Hq3qFpB/OjkWg9peygOrw+d+tDUSHhszxab4toDIURopgkRLw065t9HKv0RvNp2rVdu1Vn
W92y4Ejh01Hm8+6Oc92LKC+6RrkI8u4HYCz5QQkM67Oh5PJpQPPoEquAjlVnUo/NoGFkYgTi6+vf
u3qc58Ib9l2wwnmfbvdqFXRZHGkEMq02Ot/bNImJgau6fC9VkcjjOBVtdhpSE0J6k3K9vRtBAE37
IjT67wVla2+n29tSF2uXLDuYhgXdrdlX9vZXqfQnHG6R8Mo91P1Ck2ow/FyE6hcnaOSDaEug13oP
XuT12XgpDi2ODlEPJB/icUraS3E/LdBQfyC/vQZNVWX7yvWaX4VpZT+LYVS/53pbPXejI/JnPemK
BIwKVCX4RnYyPk2Ccr7vNY3zPFhu8oWOcCV2mTMpP7H76XI/n1rtM+U3LHnjvKq6nQoLjPIYhwz6
uI2jH+K8ZX3sClN/V5oeDyt8FAQoojZxPiWxI6yrAZ5a+n1UJ64fTZH8IbM8Fw+ZbYi/QS13ZP7C
KQ8mfRdvN1hT1frCg0OCjrFInpOxqv5WEtqRiBsbRbpzwyCyfC2LEuOAPVwguRnH4qd0tUKjYj9W
zs5JjOwDqaFSfJOuVTz0gSeNT+E0pIfMlJN8qOSQ/IaDav1BTLf/e2NB7q+ym/WYr7p/RfRlOLpj
arA7eyv9qXexcxhrmkS5mU7nN48EdhSKBozomWy62HGU8ng8iYPAzUh4eyjUnPO+c/Y5Iq4fXh9q
5X6mE0YEQR5Pt2SZpuQSh3J06+NrV3jFQzMFg28X9RstmecHkb4PudCMVnBArN1OnRN0qT0aQ3K1
q6D9ywzS+Cn3gviY9326EWYuGUUvYxFkwphABNIlYbkdK6DrjodVmFx7xat+yl6dfoymmX5VZah/
aiH1ve/rMvupVV1ME1CNeuT6e6MtD73pBj9en92Vq4N3l5kFRANEd5mZRZZXtl1FfELBvX5ym8ne
6TQbjzPn/2DR6v/mofSxsaTzi764N6A54ESMltIsR7qYgNoTSl4VWnStwjw/tM2YYZsXtU9hS88E
25Xwy3/4SCrsaG0DtL7LdNXCwpSTr7wmcUyNqXfz5FOo5Q7/KeLge8aemnYmVagtxai1vUvni8Dv
pVOzXGnuQg9YA7NLywvygZGj9ZVNkfv8+ve9NJmWE0q+QuJCORq9qMWzNCae1jj6GF3rKEB03hvS
7jMacMU5bQITV+4yFB+gyei/qzwYLhIT0WhnQxvLD33WV37TqIl2RPG/2ljolfiAXWXO4EE2O9H4
7U4P9bTL6jYi+te19KlXnP6EVpX3mE7pFgpzZao9ghCSReKQuTp1O5SIOjsvYPdf9ahTfzi1bhyb
SRk26rorx8VDV4lwnssCwsli54JuqLwJYvO10nlwBmPax23gj2oy+kFqD7vWKeL964u7ModooPLM
0vKjxL68aukO9Rn4SyJHS4i9aYfqydZ6ON16Fm3c6ivnEugBjUycHhlxuVx6DVtMFX18LUepPHSJ
2z5NEMFHXxD1N8dcKfQtwZZ5Zy52LkkhNCHCqdl2YjGhZQFRKNQ4Iaoh6ncVkfcn6bjjQ9ZK9Roh
w/dg2dJV/GRKlPbw9pllIWdYK0cHeNXtlun0iZ6lalNGLI3sZDrx965Sig96Vf15faC1vQm0ALIA
7B0E2hd7c0x1VXbz8SxsPXkPzOKnWndbsLS1QWaUHWJ7jHW3NYPC7Y2JQsRVk0n+MMhARvA1zVo9
vf4xa0eAx8CbbTpnrs7iTCuWlscRrNhr23SfKsrQJ1MpnaPZiBhhhl4t/bgeqH2/PuraKSBXxYTH
mT2JrcUNZ+eR10ME5SZRzOBDXaJ46moYs9iY22y9z2t7ksY2pbxZbuauOZGIyJChXQrksQNMH/RW
Vsn7Ohvaf2rTij+JsR/wrhmQ9tkb1BsRQDCj5kMZZvKTak/R9yTpAhNzm6D8ie2i8VsNw/ZTLhrZ
IStglRhKeKWzFYzfLz8ASx43MDLALWH03G5mjpApx2wU19JwJQKAgXaowAZsFA7WRpn7ZsgsQAi5
mxrXawl2nZAKWZ/H2D05EBWrdKvveb/YbOMZcMRS26QXi4NZttEQNU0lrgBgxJENL051rZWXtLb7
/ev7au2DqPFTZSQG4hpa7KuqdhNd9n1ydRTH2pdClgfg5NXbtACJ+MCsUwHiuNAEv+sGZmPTZmGT
JFe1iTCB15tqavzADp33QRN4JIXloNUHKEwI5298n3F3wdKRIiyY+0QAHpe5oU0yFTlhnF31Xjfm
QERia9fpILr22H4gzpBok+n1JFlhAVzWRktqlo5Qf5ZCb7/kYiq7fZ+0Zr7nNbVpNnUy+42ojWbu
FHDXFVoYcRc+osKH742uKt4fypDDe0tVErrTSOS9N70ofq40e1Y90b06w0wiM4b91Ggi2wPHdO2D
E7YGWhVRqI8nmms5KikCWfwPiIq7wq8HadZ+rWlZ47uoRvQUUjOMe4tSNb9ORmGOu86zuHKSYiQB
NAFLPLi5xR+/Ppdr29JGVgGIHpEy9hi3RyzR3YCagM7zmKNbgytZedCLMvULJ/U22ur3lyyrNgPu
ZowB4pHLE0BXv1eMIb4OFS3xlDn6Zaa1QL2lqz/VVaX57iCHjbNw//wzKGndrGpGGr28Qrq20Ywq
JUzWJ107y7EEalegLFMPurIvimGLp3Nf+AONQEIHNxAva5hdt/NZyxrBGStPrppbWGIfp5H5O6nt
AI5/oaTpTvACHZ3Ry/vDbNn2Ww8rb4tcd3/XU3/XCXc0qqHEIIuJrpIoVWTQEX+USR74XTCGn6lF
iwc59tmj3ajVxdTrFhE5fv/G2VzbT6SbtDmYdjCji7unHqm560iCXnMhPJQkO2fnBb25syaxVfBd
u+YgllMfogZNTXwx1alSkeJk7KdAnerD4KJJXaBzcHj9gKxsICLVudRtURECVXS7oGI0Js6tnV51
JfMLAbcmoP6+U6th9IFdbMTiS2nO+VadzW7myhf1R30ZE4SJSBWraJNrqLe6SWEptM/o8zqfXYQw
A0BoI0fECmVrHaBMjdWurlLlsct66MRxLPxcaSsUwHult/0gir2HRA2zDS21F02x2wAX3BP9Mxg5
sA9QSLidkyHkxlOGlrcsRNbiNAF/AQlDR0Dbh03vxo+aMEL1ULVl+z4MQNb5QKggUcVtKT6j35n+
41lFNj3YalxcEOdtQD6L2vzhwkB10McavWSvdrGLuZ9Qy+IiqH8pV8/psDEHER6VfuBO6XDIAlum
V4XYRG5s45W9hd0fUs+gLimMLu8qm0pGPLYsg5Z74rOZmXCmgS9vPaEzBHc5kbRXMSCH4WHCcLqd
yAma3axDq1w8F2LhNS5ErO0Km/7Yzk2VvEbr3CpDv40rS/tolYWp+EZK+2InrUGoO73OcTstlbEP
/MRR809BOJn9TkqNtG1o1YaSrjTbPew6t9jpRQSowGtV7twkzEXth8PoviMf0dPdaJfq5LdqGv9O
gVnRipzsX1k7Gc+YkvXGTmsG1K5VGcXJAf0q196HrWLJvRRuXBy0trL1fd/R3qXK4gxfC8RiTL/r
kbAqCqtvdlmsqT+qMg7+ZGWAWJqN/wUoLsP+HPfC+IVUrYtmd+6V3kOQTw6mphQ+g+OYTt13cJFo
kXGJo34pQmTND1lrWd6jE1Id3BU9Slp7D9jvFyIsJT1OOGpexlSof7tB7iAba9bNr6zqRs6vMrrh
Yci6Tuyge8WAvs1q+KrVo/SObhC7FnHBaGyluyvVMbIYDaIVgiIs2fKVHe3InUq39i61HHQEDiKx
R+819EM1G97PdcInD4Q0HbMmf5cpTbtv6KH4jtPqG7fZy92/3HGgneaEChzXXc5BNc6A1zO6lyzO
DPPghV1U7qtEAqebvKHiZOlRHD6kIFOTU9YQHfhkqSh6SoTbrF0DDs87AdMKxqNh9Mk3mTlVvkvD
BkUTi9K8+0jbZGz/qDiaNr6e2ZS9M7bLFxUOnThLd4r6gwzxB/UHpVOL57J1u/JYNGn/KxOOSHYO
eXnxznUn752NYo25r/+XszPblRtHuvUTCdA83CpHbW9vT+XxRqhyuTVL1Dw8/fm4f+DAqRRScHWj
qhvtRjFJBcngihVrxXbzPrWU9JsrkMz109zEedPJp5Zf3hXzfFBaB1E0RTfa70m1qNj1OWqnHSdU
wGofGe9i/AgPnw0zIzlQPg1zXz2NaJEXB3acOh1zb9beqcbSur7jEWc7h8lG4sPjQlJ72OYkBqsc
a6g1JV2mygsQgfAutV7Unt/xxjqOGjGgZG19jMl0d0bdCjqGRSrH4tbillwdLmG1pFHTKG4QK2gm
pjbsjVGSOmntpZrVI2njFm146BCeO6i6GN842thcjHbeY8pu5CNczzxH+C0OsmKri9qJ5yKl9MEP
CSfjONbZ8qLoU3eiFmW9dL2KyJZTOGfL2gOCN5IR+gEkaVZ2t0FavD1eHXgDniFksKteeQ7bVD0g
KWCe1SEydhCEDbiSi4qaoaSxQ5RbAy9TSanVzEfIkShDfjDBE8pDijZi5rfGQg3YLrLlQwrJNfed
WqWSmRhTn/zVj8ryw9AbYSC9FToGTUdJqJbB4yRm4zrjFqP/jXyQl/QdWDNFIwXh2AtcpclPWVIs
T8Y0FjujbMW5rJxxvpEf3PG8+IMCA1DXCdI0VShuQZz9a868Rt4evfc09Znj+qkVJ3uZ4NqDXGZN
SLiRdCJsjpDMmkFnte7odHWsBFGYt9PJaKKW7LbwkFyY+SPTb+ZOILlkDfM/E+2bvziLuo/EDcXV
Mps1x29io/NOthZa9ZVsM9OPoSOGrzNEM4p5DopT7tRQv095k358/HG2f718zZJuv/YX34YpcPKo
6VGlBGLhpIJHSk3bSvMWkoBWmM+zERnvbD2Mzrh5qG+mMNIbn3exdchNxXwZUy8/oNanvPOMSTkv
bq9+iuYWl4oiUr4ZZjtd4lzJdr71RlpsUOagbozKLaDG6nDpPQTkvRjKMedIHqQLjPFRmMWvdJqy
v5JC0XYWaWMrY2Xi8rgCPbmHG9EujYywYzzdyPKftLsb9aEa+uZ9xKX/hy2+r+HEoxijD9l7w6C3
H6QLY97xsa0E89SnSHUU8THCAuK6WMueLNfGzkQ5jaORAAbIWOf7VTZ6lSKYF4Xk6aAteo9psGUc
H4fY1teSHGcimunw3W4nxAxJp+KSN0IO9UTUS34ygYguEYnQMa70PY7d1tfitgMFV9F0uMdTlx4J
0RQaJs2a/dEiszopA9aKUVv9OYjKye5iyk01hrbUNRnJDBEZyiM5tWTunr3RVD+NmZsFXj78oRHF
a1jQW4a6kMNrE/rg7Spq3UiZtc+UwBQYIPSKNwWglu2PQkMF6PEH21zA34ZafbAJDko8RSnbSy+j
M1IMQGuenXyOwkQ7/flQXAt0KksuK9yG21k5cABH2tDCIDXVMPb72WjwQEjpNXc4RB6PtXFDAIvQ
oiwf1NTPJHryWzEfkS89hVPiBUXWR6fWXNKXuBjSo2MtP+o+/mW22rhzMW+s5O9Duqu9PJaLhU7D
4gWanaDxW9r69KkaeEuSnLZ7FIKt+VkSdaF3jrxjnXLVkmKjzlUYCNcuXxQ3zN9kdWu+Ke02PeNK
PHIJLs4OrrY1Qyl2JVEXcLU1oZX/cenaPnQDpVJxV497sNdq0c8Ibu21CG2cI4hxQyOVfaW0E6/C
EnXYRGs7UspqULrjIszoOBpdeNDMJDnwVP/Dxmy548iDLSA8+OPmHRer92Ya2cvaCzIkjc9JNy7/
jq313ew6/SlBHmvnPb6xkrzOQHoog5KuqqtEPdESPE0ayTWJ4/yZy6E6FElXXnqe5Ds7YXMovtXr
/cmFtgrLqUqyoqDb4InDd3w26JZ7AfWx3/cuvUaPN90GwctCz5dmfVx7XFm1vt11lp1HxmKH3DFw
BlFQKpSDmErzOMHLuCiaM/MQWUa/cWPx0hii+1LgR3DQNaG8iSIQ78c/Z2vmr52e8ni7r0QZNeNX
nk5zlUNz/1wWsLw9VTlFILU7Va+N7ehCHkIwiWuP62+VpAzNEI7OMClBl1fzs2ir6KolinpuFqSa
mtZ6PylVukM+kVtg9cCGFcA9RLke/NRZdV2rLarM+jIrQdqW0cmby+wDtYhmB4LbXMTfRlnNTKhF
ZQ9urwTIliW8x3UKFalXJ36dDJCXHn+xrZck/HyUKCmOkYOtA6gP84XuWCBGDBWdvxdDWMGIjAJK
83QIkIp6xvtadd03XTh5X7Q6M51DshhQyeowPT/+LZvLK1tYUQ9x79/SRsPjPTVIzcSs5k+d7eRP
XuTt+TBvLq+DPrQqXV3uXqyKitlJWojoCUH96cnNa7Rcrbh78XB02NmdmxOiBCXTJMgk6+sXF0V6
OmtItO4UQ8HUPbyXhuLT41Xb3AioHMi6BMD8+orojNRr3BBqdNgYkT87M15DdmYelbSvD0OetIc+
i/9+PObWGr4e3LKblK2+OkwhJ2mTg3bCkzlHLdigjlvMwmpmYb5nXLM5FJCWzvnGf6wfIxXHZ55G
BAViinQezllxyFu1CEIlanfiT56V6+0NqQMdIxpI7ondVNCaSq15q3Xakl/63lUDZ+yz89ii7Ff0
Y/qdB5j1uYum/wBJQ07EdwIM0ZHdHLen+DghxzXS1hyEsfAulVlkRyfp550CxFY48sCSYkCSdru+
ArMo1kbLZatDPLYDZHXVINP1vV57bSsgeTiirUzTpez6u52M02uUWz0TB4LGWiK/1OMaFm03zJpv
Y4jVIB26GL8okFFIbRZtEsemnYfmUuSLJXGraRA+lYDOOyIXBp1WxkbsV/lS/ItVRtOegDf1vVLQ
VpgBo0mYBySFFPb2R+s4Ak5oailBOajz0+I2+U/kkYyT7Uzaf9iwDtR9qnguLKk1cqXNajOqIgfQ
qAr3KGlUfmKr/QU7i+GcZdh5FlW154a49VFQ5cQRVyZAyETfzg9moxc3KnQzJRyHQ0Xnhm/G5XDK
LOWD7c60K9CStXO3bK2ph5aizfMUkG6NTHk6fTR6qkVPDiYvn7KqSQ6mUTY/Z2f5/vg82ti52DkD
ejMKr9J1ZCMGq4k2heamlHoUUU4wMZNLIu1Fg0Na+okVFZ/szhTLBWrp3sNnY1vxNuWAB4l81VS8
XVon7eoxUxncmiDf+lqjwtlMi3nPmn5zHDAwkDDJM1kjF2YV2nHdWtHTgIbH6A/W6JzHOQ//+fO1
JE64hCn+IaW8OtvjQujzYg6AmLlVP1Fs7k9URROfem/41CDfhFcpbYIJ3io78bI1QaBF8lkp338H
zegUu+w2BGZt+mL4SEGrpt2k2buUtzIe3sOYOCEX5rAHVxNE2aV25pqW1ThObdpakrpFANPwpsJX
xLwAY2I85JxQBylCn9aUcQK9jUeKJYvROwejKQ2xk8xuzRwKHGL0tNrIDvzbEMJsN7JS5DKCwlTn
lxb0gY6AaS8735w5DzweC5IMyvxvh7HycVYFzSoB3RHadQKZfnLLqTpGNm6mOLfq8EGL6AX2zeR7
cT8EaufVxx7bih2EcfOXsFVhNyPCwJ27+iWj1eMWtGhukCtzxuUaQ2GgL9xK6mNpz459bSLR/1AV
tZ79EOtT+yS00mrOBlQD188Ue0x3ftLqgPw/6Qq4JDDcse4g/m/XJhykhliMH7qX6j08kiL3teNJ
LWP1xMXg7oT66xvwt1zjbjgZEb+hJZhsFwk8O/sqhkH7O+xM4180XIbi3NNlZx+KxsyuqYirv3CQ
NPlMhjNQ0QuXes8vZHVIv/4QQDwYpbKXDLms2x9CNwrlYXuwr8qYdt+8WEso6NfRu4zG49Pjk2UV
5a9D8c7nlKYDA2201RIjCRLbpTs7+H0rxiFt1eUYxZhhPR5Fbt/1ynIT8J7hU1KSWo2Cv96YuFCq
rnE8O0HcuvqRmsGE/mVVvq/NId7ZuxuBAx7PTY65Jnfc2qQNioHohBfa6L0t/ZtwiD2ymkJ5YQWm
w2RZJcZm7X9Q/JG0GBQNIM9yra8ODD3zwshVGNTo8tDPSkGFflSsq95byc5zdGM9ebuACjFHLjh9
HanxMnRZHfPVEuEdoO4lx0FU0SV22+yAu/MepLERkDfjyT//bWfkar+kQ5o618gGeGoSXX9xqnZC
Oq5Or49DZXMoeCBwbBCIQFvsdigxOXmPEZt9LURaUJzL23djrYyfKzs8Ph5paxG5cqRtO3gFFa3b
kbiP2hrHnygYq2Tww2SswSjc7s0yuin0Dmuvp1L+8tUmoCgrCc886aXP+O14A1UaYzG6KDAaGsSD
LhzKz2mpadUhq4zxh2tPXn5CKtQlWUoN/U2XDXsH6sZup4PYJSBI/zhb5L757Tt28aQizORGQS9a
7WQJVAFJn+qd3b7K/OSZwtElAT241hR0VtGCYEmS1wg0oD7ViWdDxMNb212ct05j289R2FXekRXq
It+hJeHj44/6Snhbr7Ks7UFY1bnNnFUm0SH0CFeqjIPYqbwaiSgM+ZAJL1zzuW9HvOe0ukI4dhI8
lWk6g1z9ZAEA6P6gFKI66mFvXhpIqsvZHvJm8WuX1u/LCPCSUVgREAgWTVrYOaNZm98e//ithbNg
ELJ28q+1sChFHAOsx0PGB33f2Hd0xTmHtL68z5Ole/JUOB9u1qonZy7c0+Oht7YdlwCQNv1NjLyK
jNCpwtyFc3RVC3U8ej0dxWFhTcesmsbg8VBb+4DOV7acDlBI2e82CB02nUqHbxKUfZzBz8AKBAGW
RuTdDzs09B/uYGjfJ8XEmiSJTfc505DG+zPk+TVEXfhfUugPbfm1BLqRe11jJn0MgjElJ9hg4Wl2
op/tHC87p8zGVYS4Fa0ASG5I6+nVrk+zNFLNOcFxhS4524fsg39u0ivNcogL+AP+YHvdeErqsU93
9uHGAUeLEcp64Ca8GtYHjj5SxDOGVrkaCBv3b4vBTeEv0qreHiv+7GNLv1y9czNtxBFoLDA7unew
4dcimFOc6MJLM4VWTvVzXnflZzUvPkNsGna+4Na6spokgC6F3LuAzR3SVU2vwmueNxP8UKVA5g6T
76caCJpmRzwnytPkVMA2j8N3a4ZgswCIfE5oZqvwnVXIFR3Ek2uVd7F7zIRSwgy0tdTwnalZdopN
G0cCSjR8PYNrQ3IuVpulV3KuEnwImkno0cXrHNrC3Xlwu2uVWk11qTjuf8VOHn0qQd/mnRDaHB7w
l8ZZ0O87VeVMGWK2qxteSbWUz5pXYPQaOe2c+y1pxvTcg2NXV9NNqyaol3FQvjxe7I2zAtVjgGcD
Ig17aDV92ocRh2vSOEiLwRn+pSrV0QFF/A3HRR9xxBSuk5b4YmY9pVQsIYWvea34w/q6PC6kDyT9
qjZYIC2Ct18Bh6R6zgQ+N8rURm9yt08RsehpVXJ2yb5rRvL/jSWVPkiYiey1zmFVunm2KI5ybWpb
id56AmrvmWdbXPrDbJhB5VTCSPweEl5+jm21aL+iPJFOcMqi3DnX0FvSi4ORNtiHovRvRkWZX6Ye
4e+d0NzaCHwZjjZoNPevFKsYheo1kYLN3ogwTU917YcyDI1JG2NTmTuvs63DjCBEYIPDlI+x2nZF
FupZmCFxF5c2DyOrrizfdOPFCCJDRH8n7J/5/Dj4NrIlbkSQK8kyg7u5uhPJcbpJj9QkMGetOLfC
qc7LaO9RRHX5y1cZC4kK/Rm0w+FYuDZTy9wlmSrKHUHcdHHxbx1lWvKmtbQ58Rsd2rWfGHrkPc2d
V06XHm0KJah6XuvQq+o5DWCY5unX2jRj5Coaoxkh9A79SzwmdnfojEFYhxlC3IzDp93PT3rqiOZj
goyj/UshC+v8sRATWQ3emNVOhKwhBRnLr5sGIQTQo7vtO5ralOF8lgSKlxuSErA4E/qSNDf59Tx7
0ds+VUVz0EMvUg/90rLChWW2OlxXJX8RXgYP+c+/qSTLMQaXH9jk7U62NaVVR8NOAs0JRZDUtjjE
OT5Pj0fZ2BrkNbSCAbgjcr5+79a17g6N7SZB4Vg0bJEOv8+6RVycpNS+Px5qK0hJ3GjaRCGIf632
xVKkTQJinwSArNNlwpHjoLntXhP6xm0r/9lsc3xUyRBX53Cu1pmKnG0SdD2Gf4rTILQxNrhMVAIj
YWHq3dtIi8Xlv8yNRZTYp34nEYzmoVHWHRtQjzTk3rzZVNJjVbv5zhpu3HLIrpGzQEOQXpfyz397
FoWj21Z2lKcB5RieRMwR9dqE+qHwi4xu94sXuol4QQ56+GwWdfrnTnm8d2Qx0kbPQeKAt+NH9SIm
M4vkQdPwLKOQf6iLWryUjRpey677wx7t122J+AIVelvaKq0Vtce4jQRYcxzQFJ6eF/zirjSiGcdk
juev6pTuNWhvnN0IFkntIkxDkMdYRU8HSoM7ZR1BQ6I3Mo9Tyx/TpLyEIpmual3+h5sJBjY+7y7A
qWxovV1PxxijnL7VKKCEhVFIl4vzzFF+xld8z7V0Y6czFDcgGC445d32S6Z0jOssClo78VCnsfU3
tSq0QIxJEzzeDZtDoeNLqEqHknUSskypllc6r8NhxIZ8Sdv8TVhH7pNCGXSnKrmx3SntgglSPiEi
16/BpdKKEfmlOFhmay7fDG1oNL7gQWgcITPShDnHaRp+s4puib8+nuW6VCmDE+4MVg3yLUruu8q1
NCurdQvbggA+fVZf4CLi8E0xtvq3jTv9TTaReJ77ha5xuFDqnB86j4a/s2MncU6HWN/Tn2AI8+vQ
osp5rPveee5t/oeTbaXJS0SPbbyTpG59GFk2pHeaHw8CeBtuGQqp2J0M3nVEkeUQ4eh8BQWiWyuH
+bOzOhJEXCULoCtQ36VyKvqUq9BWTHwyUPv3rvjb6S9JU5skwtV4GiA0H4o6jlHjgJFdh0lyrJtY
PdRdssfW2DguZT4MQQy5SuCd1XHVwv5uUrWRgvxi+B9NncNTO03mkSYx8zCbyfjRtYpfYVoPO7Gx
cdeRUIBPYCbGk2/tN7DEVpUkE04A2RB213A27PfONHp7a6xvrTECYWBt0sBmjV9Ns+iNidIm5jxm
VvqiRS7gOCddH5/1wmi+44+Sfu3QVP5qdQP/BzONkaCZ4qqqzsoSZ/bF6RYv3slGNw5RSSmWjjOw
O2hZvI2yXMtpBoN7c22bJnubONHyP9uLlks1Uo9H6058exxqG18Z6goLzQIYlKdXUR2PTgTJTWAk
0lB38ez/OVryLm7st3Vkf2004++qRE768Zgb545DJUx2R1OBunvttqgclk024UwXGdX3NizmA1Rc
/RRNDjDtIv5VM9vcOes2di9bl4cFG5fJrgFn2yhQoogqXDi99DtIE1qFRYkJQbPsCTnKL7Tau6SC
HGt0q8h209U1aDeWXVmZieNBYg7JQen0rvdbOxWTX9Mm49KJ2FnDsYq1+p+oWegV8opGef94ibem
C/ZmQQKgZn13WFVNrgwJqtlX6IY6bV2Zar+0jhXiGGt3dbWzlzZH4x5B7gHM+S4RttppGUwTsGRM
+hyLkir60lhxekiMP9UJkveGlGf6/0PJw+O3JG5IlCGi0zC8JmiXXOpe+W6IdDzPWjb+h50IoEOR
VINNg93O7UjFyAMjDXvMVAu4jkKP1ecFhaKzO1eICyA0cPkPn4ycm9iU/mfrG1EYBmBaXodXQ83Q
JqigMfQnve2KXwYNDHvWXVt7kLcRLzYKI/e1s6RUa7XtbExAbQtqYzclRfriQRrOjvo8CwCWVNdi
38KW7Q81O14/IWk4ijAc8rIcebuw9NPYYzwrbH+kLk+YLLkvZVWoB+QZ/lB18nUoEDzKyvQWsB1X
e1GZEnt2Ywxx6ypazvDI2PZmpF613t1DgLf2AKEJQoLWgKSk3M6qQ0tKTDTaXLNqzN8XqgYrVszO
YVhEvUcd3TpiSJwoC8py612mPTpemS0qhUFh9s77WomWoA9N9QOejUZBW9jYvuWZ1QY4jo/fR0oz
e+/rrVsDky2a6ulTJ4lb3RqRmSkLWlM8DOMwVAO9Dsv+vACb/FLzKPxfHYuhPUa0IH8lW8j3jJ62
lhrWJaxEgH1+wTqAqOFRdvCcq1PMxbuusKezcFvbB9yxvv75pgR+xN8F82uUCuVP+e24cWgqTiwK
vteqH8JzkyLjhdZe9qS2+n8w70NRA/yegfim6/zS0GfeVgpDtZ67PNPBPhw63I8OcY1W9JA1ewG7
EUQsHiUoSRu/L45Aeyn7ZHHda9qJrkVowFo+19hbNSBRVfR9tjJur6bUrZ88IqqnWW+TX48XdyPR
g5TAlcwpK+lbqy0zR12DJguOMrqwnEPTdvlxKJw97sNGtMhCpdwn3K4klLef0HCnDjYcPn795ELb
qs0Ye0l9uqRNtqes9Jqaru5+0nbUoPCVRL3nLpsq3B4FQc+7DvT8D1drTDKj9DtqG//QnT56XzWR
h+4x7/u8+RUpnfW8TGbyoonQEF8WU1AiMgfhjC8jEqbTeezqOf+ijIPTBFk3O9pBGaqoeEtrVPEJ
Cbuu9NOmWV7soe2Vwzw22fI8CA2XFMoXzUlBMLq/LLRn/+ulYogPSdgidqePM9QibWzLwzh3cRJU
uRahQT4b2nxs8J6Pn5A+QGs8975pzjhPH6xy8toDokCmdi2TNv+kLche+a2G7cxRb73qf+gh5Ljf
iRYR6LTAIeA620n3t1LVenhsop5Qcus2/mhnLormApZ0GeTdUA/UGUyRYAblNeKg9mmHMw3Seei4
FMJafFe45kvqIYn9tYKpo54eR+BGto3pM49tdgEBuN7eczMsaS/3HKiWckDcSQQKCshSfGsJBr3c
44FtxaIkm1Hkgep6t8cTUtDQQpuTyFCdDyjmFE+dwJFnUL2dvbU1EmcgGht0Frm88m+jvhuUpK6X
OApiy8yqs4N0dnTQsshtz3qSlnvWVBvpBDcf+TWADD0J66R3riE78HZWrj3EoDPXY/SXNU+tn2ax
jSiDaR5Bjsedd8TmHPmnouQI+nNXSK/tpm4xqqIKOYxtwMcLX3Svst/1ebhHUt46LKX4ECVWBNWp
hdwuZ+tM5jy2DXUJCCsDFSEUhi6u1SS23yiIBsPhmysTLSrVfNKH3pkOaewY9fVxuG5NGN6RLLki
fHF374exUsz2BFoo4jH6jCRheTCXxv1SKPoeL/71El0fZUSp5PXKovL6ii+SxjG6tKNARSI4f+q9
svpBPdQRvsgTE2X6fBnnc6+HyCQviZI+Rx0FND/tM/tb5hjuS5ELrwuM3FLKo7NMEMlVC0YT3rSK
mX5IItsrD2gAO4mvxH3zuUas2z2MbaeqvtVlyAKV1Eb+hruRfiFVLZUzyj7aU+E5KJKiy1q+aWjb
/MMeZZkwwmehCwH7UDos1nE8gckpUEWVq6cWn7PM8C5ixncBOQtj51tuXH701MOjB02UTPPVtdQN
qe7RZMuOybr8FIqCs7dCR+txxGyxHYGakcGhMMNpsK5RVELQJlWYfMbEnJ7rCvE026pCf/A0ljgt
TfMfQbfTabKzb+OAA0rUa78e/4aNQ5afAIqEp4vOqbe65rUeILP0FLZpZSRXxcww+KoSsZwgCmln
LSujHdLAxjbh2APg57I3QdDkn/+WtLXoSo15OyvXDN9DvwxRRTE9hYYuhbv38dw2v6LUagLElDjZ
6lyol8lIrd5QrlbklNcEsfHr6DXWDtFxaxSpcyMf1/o9KISquR6LMVSuWFJgytXgmKh3KMQ/nstm
rEiSHC0kQOokMLfrVqHP7k4zAL4aNk7godl3LSfDfDfYIN+WNy3/o2at2r45ePaztG2KjzDA7A+P
f8bGVeLRjUP/OSc6GMYqXCZvLLpcSYD1sym+ztiPH1AkSE+kpgvozdRfKBumO99xa1DJVZIN6Fwn
a9S9pjJVmNFIlTuO7FOkKuGTobXl2xyJhOsQlfVHJOq7HYRh41KhpYAA5SCgR3SdmTZtndjTVEEE
ixPxRYtjg3ZN9OtDFKyOk9IUb6bUNQ/xxM2plf/FmlPyTUzo6BCH7lAbNZl1EVk1+5Ii59uyE+VR
88Sv0AVplG7sO0t8H8TgGlIqmMZxWm/WeHKqdZrQ9Ta8xouj/4UmSyx90OedvX/3MuVVakHFQlXO
kuCC/BW/7X0sBru6o6px9UTrfmgGDBd6T2+Pfd47LzW+TrgzC0iJ8Jf++KHB0MjA8ioFX5R8pduh
i94LUzxU+is6mr3qL/SM/GjDZZl9p7TCvZaN+93KUQCkQRuNQbmWssTtcBHC+gvu6+MVNgZBU/eV
kqNsly7Ru8GZavuoCYBQ/P1ENvs1Dw/dz3Ua9+m5tNJ0hxC2sew8kD1qluweEqXVkzxNO1uN0nJg
7qW3+BnE/eIUsRpf07p3v7lq3ZvnqDUQDptji8fE4zNjY3gQZXnBkB5xm66O4X6JjWGkwn8lbTEO
VQew5CNQ32JamGBzV8LqFHhSPel98fXPR5Z9a7wsucvvihWo3FaALM3IBRCi8OCK/I1amjU9XkU5
XrQlct80Td0foVaHweOhX7u4blI0h+0ECY/GFSTg7uxbQhc5Shp6xyvqusNT1nRmdpzLUD/qQ7xc
Jq1VnkXaG9+9uR+oGiXtOVWN0K/tdpE1zMZvhRX/7MPS2znY7k5Tfpi8DvkbzCGa8W9Dk87RxY1T
fbiiw2R/cUvb80uxOBd6EJa/GgRuPveIOn1+vBx3aQbgm1SzpreIhw8X8u2gtQKQCxu/v6JB6ww4
vnhpMKtz+tdklqNxahCmKHduzLsjTeJ9dITJio3s7VxH/ZixASMxXL2Sd6+lJ/NJBQY/PZ7Y5ihw
h1SJ5nNfrK7l1um0pHJb9hYv8n8MLy5fOn2Jdr7Z1ii80aTEKE4LoGer5TNzt2xwobs2o2td2mGq
zhQg9yoFW6NQsEcwG+k2SiTrucxCsYt05hUgKvQSSnQQZrdxdo6De0YSHwZaDsw67gJy+dUwogap
sMNiuJqj4156vYqaYxna2vvccPivTjqCMwCAWKjWV9X7uugr90hOaqBjm3fmXuPbXWjSvQGPhG5t
EhoqCvL4+u1SQngyFo5WL9dY6TMdcwdQF7/L1QpvBa/SFQrf0/zvH0aNHBN4zWEfwnm5w6NFFQ8t
BLCrQnr6vje79gWNyHEnNjdnhos6nTBSuHSdrLlVYllDYi6kMNFyqEyvv6boan6kfKtftCT2kp0t
d3fSUw9nq1FXI0kja1rt8mjq4Mdr1nxdcjM9edDZnp2yST9NRiz8SYuci65V9TXqkuhPK4hyZGoJ
/Js7Biz59iPaCcUgWCAqpp61OJuFkXygB1+92p6CI/Hjjyf/WTcnuxyL+4yvJ0mx68eha2Di3Qll
QS2oMk9N6M3PXWPHn8bGpDPy8Vj3iQSDYQFGnxHJLxmM/Ma/RedEhdDpMPG9jrlSfzVQvXhDPuom
52JsBg9vwhb51K61up9j5Jkv7uBN7/Av9NqdHOLubKBMI+V2OBto56Jkc/s73KgTQ5SS5Ou1Xr6n
WaM7wwTblSHbGkY2G9L6yN/pXLkdZii6ykodQpYAC1MMEOfWPXhaNO29vfcGWt0OmaYXSp0by1Ur
FPNN2gy1tN79Y9YVq/bbdF55p799PYx/yQ/TebniQt/6NJYvH4SZ/gz1ZTjWmj7tHK13V7scDqNE
2fMj7cblpH8brllyUEVHXa72bC+nqrDaIDHN6TKmS+3TwW8EYwEo/DhEN1fyt0FXK1mWs2bRGL1c
XWvSEEaei6eoHvWd+LvfdHSwA3jxF+cZRfPbqWU6r2usmJdrqE/z+1if61PnpNU1otVhZ6j7CZGw
Y6BCKybiZjBIb4dSlDTuWnMwrqWSxUc84NSD2bd7rW/3E5KjyC0N4oxcyOrEkoglnMPauHYpjsv6
nI+H0ZjEpwSN/p1c9P4egLAiZbg8Moj7pyz6jTlGWKpxnfEH9d0wU08zwq+nriiS4wgb9+vjiLgP
Q4OaEYm37JmAGKvfLiD5z5DbfWwCCOTDZSzU+gfKDcsRo9AoOaW5h90AVFZ1B4jZWlFZJ3j14+Ju
XYVIRYuwExeReYXIGR9h6g2HXKNYXimGuhPzWysKFiPpFCwr0NLtDEtecrVapua1zrM6iLs++xzV
9vK8pPr8y5uBbHfuAbmJbu8cuGYkTdwG3Dz4J94OaEkfTxHT/TnqSfN3nmRO/bSgK1r6higqnfS2
VaxL3hTOAQsi5DpMvfr5+KtuLK+s55IlkU6Q6a5uolAf21wkpXNdQk3xe88RBzPDnsR10+nyeKiN
HQi6DeOfKW8Uduc5pkoVFfZ1qYz4QlOcfVxYm9PjUTY+Iq0xbAoIqmDpa3iQFlCrGDhGyVZqh9Kc
VZxHYfVHGkfFZcyl+PfjAVfTohLLxebi6UJFl4NlveUdWAAlFaY8AFlxn60Q9YjOjPfedxuj0ALN
zQKDBILxOlTypje8uZUKpRCnX7QoaY5L5e41ea72uJwLQi2krhRcqGLdzcWss0xA/QxMrex99O21
U7/k/ziDtggfd2cyoQgmxM4KrrbB66gQYnjUgSFTx12hOH3XaXRZNHkwWkn5V0oR62kIjTT1xxKd
CL9CyBqErk9gjSOLZLzPXOpp/+U30BVNbMoehjVUphgm7uTmlAfDrLofLQQy3k0h7kF1FKYHO1ma
twp+gL49p8W33GzE58dBtLXw0PMo5/GY5r0p//y3O17klH4HjBMDyszaoUGo/nvo2LVPfob4uKKX
b2kO49T741ExZIfPAgEK1GLds7GMmLfgjFkFC81mH6JO1S+1PbVfWnVy36Yi+5XAwfj2eMyNQCa+
qNg7FLnu0RutwmtpaYYy8KraeIcAFSY1+JpdH4+yEVLQD6ReF1gNjPsVUjdEkiBXK2WAsaL7w8X8
OzuNKNeIK5lNEx0L/Ngrf0gR2/BxM7eaEyL9TbKDq68OVxnY8NiA9sn0KWOtS1tjhyWTZuVVUIZh
+y00h59zOVu+kvT6X4/nu7Wqr6RDMkQO8vUtGWtiWbqkqII6DLuzl0fWeTGmbOcE35wPZ9zrVQG0
vLqv4jaJG7NZyqBNeXpSgmz8Cq1vXirKH9KdXpcOky8gBRp9sA9ZbYjWwt6yjOsicJxJ/zIaOR2h
vcLefWsrk8yA9WqwgyiNU3EEiLT2lNg2NiTQDEgGjBKpHrM6k0aVKhd0ChGgAKwc236Yg9wV/WlE
r+zYFzoZz9TtyTxufEUIClhqgaJDgVyzrEbc4ssSN95gjFTjbIR9hVvkuOzs+o2vSFcMNRBZx4c/
t5qaIQaFt35YBnglm36WCHERhr5gv6EMp8dhuUaF5GdkLAAR9PqAudYc4CwHu1cVdntbx810MZqw
bv2kxoc3H7EYOAuI58+R3QzzcRD6lD3rdOwpp2Z26hHTHa/Mj49/0dYS2/J9BnMFWGgdwlMRR/2i
zUx+mMqftT52NMNjubTzZtschvsThhXAG6WR2/O8n9qsJt+pgqxumw/RmDkBblnKzmRWyMzr6vKP
h5Eo6yB3zfZ1kuvN5NVlYA1ehiQwYKZ9NIoev9AOA2MEC+NJ8dNBSS+V7hZ7gssbk/TwCHDAw2lB
ImBvJ+lhVxIp7dIElD6Mv3D7GZ+0/8fZefXGjWRt+BcRYA63ZAe1ZFuWbTndELZlM1Rgjr/+e+ir
Uas/Nbw7i1lgvJhqklWnTnhDNNhXXuWlPYSoOAn5Jj5Bm/RsGSYNE3WJak+Z4ZqPkdGm93VrBkej
tbqkFljJ1H1uJOO49gfZW1Fii7n55BlKXCkhLxwcZrQQpplZbtZGZzGpmIfW7vOsPYEC0e9G39Nf
aBNhS+9k45VIe+nVgjmhWgVJwH+3n/KffKCsixWXdL85Dcy09qOGPMce+scR7AZWIhnfdKAgnWyW
D89Xge6cGlTK4mQGGollyU7jaaZo5IxyfZoHWvHd+8xOp+xKYHjxfKxMprNhEyABvwDLS00qVDYQ
A+lXZh+cHt439NThCk320iqAh7hAaMaSV559sDTCwyy0RAmHLBhi7PKAJizNtbP+coPyMJskCuxX
TARfbFAls4IMNS1O2dhwxjEEGovYa1VUvxuFmtJHO+9X83aa7M45jPhBAWZXnjb2jStXEcYIcpT2
6fU4dy7X8vfbbmPRjZBLgXKe26W17uwg78qTrhdn5t4ySR8XN1PMRmc23N5U6XKq22oN4jwso18O
2W8aww8zyzsMt7ZBVo/Pm9lalEyz73TfrAVy0mFNVf6pa2uUlY1MYCv6+g9/cch4mahAgEGHMEqK
cfbNXGSy87F0xAkVmPmu9HVxmiuZPrRSRf/WWvj7igAcMUDdHG1exC8jYkisolWcYCOJG8y/7Hiu
RHBTrPLx3x+K+LzR3YE7veDbZqoCwobHJAdN+XHvtP1JYiGDsII0rpysv2py/2kq/H0q6K6UcVsj
iqj5/FCPbSeyyCzFiVzTfqpc5mRQ15zo0YDRtcSyl+p7wzf4Xpam2CzVyyKMrWwwv0FyQ5iuaQfX
YbYtjOGtV4/eQy97z9gHsgiqZLZD/dNMU9eKx252PlfhmK6xLRVo0ylzlmtPc2k3AHKkngdd9DL2
2w1Ifgbu5SmYsPkBQ1zGjdki9ctg5crGuxQsKOHRxITwzVk+u7Kzeco1uOXy5BaWe7MOS/EG6NY/
zvz+fh2ubLYdYlV4rJ+tAiC3j2QQlCe/jMJdmSN7VBWLv3t9v116Fk4+dzNAl82S4/ke6FBno5k/
FCdPLd4O617nAO+w+/c3RgQH+7GBXTfWzvNVCvgqebXwxiZhZ+/nsO92nj+ofw/irLIJdsOSh/R/
9iwL8ofaGTJWMVF7hockDm46OVeyjAsbjTkIHTA0ajcX0bOw0xr4rpV0P04Q45cAz1PRVXE6h6GO
/XoIr6l/v8jcqNI2NslGbCWHOr/fhcIRHSXy8gQ8ZLkZxlBDIpGw8qIxWr/MVt7tC7N0fpiyvFZZ
bTvsLD4gD4XB0N+w90ItrcsDf2uolKcKQ6MdMtqNAfPJWp2bOTSrt9h1TJ81ULc/WNAFT43pPb2+
Ny+tT4uJv0yKY4QYn+8aP/WE1m0kTqNW1XIg6wtb2MMSWy0/EiJ7W9pN+9ABvxv2RKxW73DOFtWV
BGv7nudvIeI/NnklUnXn16PEYsZJm16ccnNUR2fuCMTIooYfeqvUH3NRFvZt42K+9PrDX9hmDq1a
yg8ySXbZ2TYz8AGvInqSJ3/yHGzpQ914cUH3G+wtNIZ/v+AoIgk0W0uJuv08v3OCLsg9rU9VM5l2
jJdw+6EJm+xpdhb/Wkp34Y0+W8x+/l2Fmzae16ZU7INQd0ZYZjuv78y4Kx+N0vxapV51eP1lnrV6
t1iKPACjFmzhCKnnh2jARqOJalec8NwUYyxkOX3qtALqhJmqGW5KSmp++/qaLzwotkUZ7uMdsAGA
AE0+f8yqQ85zrHNxUmGzPkQNot95MS83aN05aMvq6TDKRuzm0rducAkacahs2j35Y/uzW/Q1+sul
l87FCC493LIm96zPxe4pZjyjSSy8kgc2x+F2jsL6zZDl5S6lbgIuLqrl3wP/FihJq2nZBuRPz98B
Ok5C+0YlTmmv1ocej8ykMY3w5+uv+tLnZRIDhXATSEEu/vkqSPTMU9+TyKx5aBy0kXYHFAmajy3o
gw+iGK6xiC+dTc4Ix5LzwlE/+7J+T3reRQbvEtNsdM7mau9lQ3gEPqP+hzCwvbdNmJ5L5/x+Nmd/
NupQiZPf2thNNvPP2rXWZIk868q9diETANILGwvvEHqu5yGg7ArDkID2TzjP6jdmYEy3Kb21K+3W
C9fZpihKFr2xynCaeP6pIrPthmCi0HJLtY73Ou0yfFujYm2wytVle/KLzLF3UTo3wa3Oq/zP61vl
XNtrCwXodhAJEEQitzqvGla3C4JuJZUXGnPxGOS4eZMZaA2cjLUV01fHKgL5RTeVFklIUx1LdWNR
GaOaKKgel6LEnrOsy7ZLVq909V6vWvgHTFyt8d/PDr80ghzAHfCS/wTOWDt5y9npOqoaIQt1R3Pj
ytG58NUZcrOJITmQ0JxHxjF16f6Crj4VjO+PFDYi9talvtIPuXBAt9qSTQx+nV7p2VdHQUiPmyzo
yZva4IOVLsV9583Fj6UO5WNDri6vvLtLC25aSfQL/k4sz+6zAESjgc1WhkFU1ez6Ai3Nfs6Wt6Gx
fnMYfu9f31V/U8uzJIFMndkoSNetwj9LPes0bO2pGvNTr5rqwfFxYI2h8uXejpm3/mhN6YjBa2r6
cAWZeN5MwzrS3nen5dZfVts7OIMIy53eRm4/ylI5ClxAmS87v1ejE5uLyLAtLfXsJsNsW2CJLSfP
9n5UOIKudujQh4HjY8RalZaRVG0mENDdJHgOEuOcQ4SdY3vbpKHTx+0sS2enyqBlao0XX3BoLcyZ
/j1w0RAnoeD+o748fyOVrd0QGisaMou77KdQTGgPOM4u7bvlylKXPjZTVXJxjvXWoHoeUyR/hE0d
/LZwjpZTqm39qe8r+R3uopkUwrD/l91FLxMhEDSjuNjPtnMKr8JVmEHfTNYQ7LLKeZdZLvWm2423
62pckz68dEYZeNLrJ3jRjj7bXKsS5gB4x7hJTbPbFY6X7epq1Vci84VLDZw0UlTbhPrldNpEhzxr
It+4sezehNrVWHedarsPCIKIj68fl0sP9N+ltg/6n54lBDHUmUNklDpH9olrCHUMKsSo/odVYBrQ
FAAygYjS81V8f53zcWPMZLJtY0Ff/MgUr7yyyoULjaEhoMPNPZPC8ywXkEU+S8vV2Qkn2x5nVcvY
QwcvDtBq7Vvlt/kxC6W5yyQx7/Xnu7Tto7+oPBfOBtqgz59vMHsb3hEnbMD1Oek48sdqlFYcCR53
GpWXvL7etqvPYhytywhewwYte6E5FAHBpQ4NkCxzF+MB38LwIGj/HZbMahI0VCTEWbx//4dF8fPb
pkL8z3mPqmfYKksvzHHfstO9mNYxGdrcOyFJE+zGyutvInqqVxa9cBSQd8JzAz04OKovrHo6v0kN
o0PvJtTWu1r4PcVuMHw2xsg5vP58F5eCRwU6l2ueI/78I+Jx6I+h5P7VRREeBj+VsTIwmwib8el/
WIkaDwg5F7B3TmgqdaQ8VaPIFnpNMyRWgYECA7ZKfVNDOl3DHp8DV7c8C4IPCR5njzv4hX7AnOV1
L/L81PXD8MYNcakPXKlwFQsz/2M3oea399S6qsRNO/e7WznNm2ZV6tp49v/5Idvwi8PCaPEsWGd1
EzSVRI28sBpnl+PVdqzTcjhMdl3t8zEyqAEbvJUKqwoTVLOISunQ7l9/+RfO6hYduKNgz700JofV
oydvRo+9EwNSamXwpBy7Q9JJeDRW/H/1Ut1ePrUnPUp6FkxWz4o9WU2unWJYeWNs/b1dhe029MQ+
/9mDj74mTHkhmrObmHPRRaZhfT51m6u1qdOqNm4KNU0JzLz2dhGmeXr9DV46KBt4cVNnBRd8fgku
qvEHT0L+neuiG3ceeK2bRUDrise+cL69vtjFz0UdhP7OJnZ2Pu7KJ9OvKhvGYQ59y0t0X/HlUosp
SFlZu2mlLrgSci6tCAUBwS0aXXgMneUwtRvM3C1w2GEioJMfumoAxlBm+G8b/tLvPKkC80pAv/Th
6FEwwt9AoS8gqE1tUKjJITuVRckxVG4EScC/tsqla4O0jLyCzsPLPnYKt4jRHql4q40BIIbvFM2x
hbB2QGW+v+uZQsh4dXLvysV8YcNso2b0NWH8QXY6e6MRFnUq1ybb0iut2zyvir1wpiBOgQ1c+XjW
ha+3+f2B5GUISqm2/fl/EhpUv9clKnFfHvNMmUdbpX2zU1qma4JRZWt8Tiev8Q+OslVxo33PaJJU
dyBj7DUFGmOWZvjRDDGEO2TCqW4ERk+PUnWlfyi91DOvJA6X3sx/f+1ZRGyNpZR9p9AWATiyc5cR
8bqpt+OAGvbKFrvw8cFQMFtCrd3imjtbSnYl8ztm1PR/1vGTOa9VUmlGx47RNffVULu7ru+HK19+
+7JnicpGkiKDBFtNtX9W/CG93DYV1q6nQEflQz9ZS+wbVo7ho2MnoS+NHRoY7jc+j7kbh0g9/HPw
AJWzCTPQa9wi8fPNMFa5309llp98Wzt6l7WSwWno9co+ZjPGHPFiBsO1GuhCGkp5AAiKRJeq5LyO
VwiSAcTETSEy7OLOGqru4G22a6shLTYRLVZL1CNQwfwfqTfbRU/cAkPHEaNLf/64c1aXwgaDeTLq
1L+vArNm4JdbiV22wZUPe+mYQbpBWWoD4zEWef5mA3zQ5lVts5Ay3VL6xrGOyhf20a/pXGZms145
KZfeKlwKqqJNGuGF5nI5qNIBIVie8mzMvkydqAFcNeW+9awluC26IapiQmZ0oHo31JXF/3bczvZx
sNUViASSMvBtnz+uN1gpU+2GNzvk5QBx1HCbnYTHkd86iJ60+6ysRuadY5bvnJ6SlylIbtpx64T6
3si76TFr8R2ORWZ3+h7KaesldWalt4Ez9OIhTYv+AZPU9i2avKad1HVYr4c29Cp95URcuGigm0Jj
IkL6L9vvc5s3btnQHWnqcr73ltrK4gELqsPrB+/SMhEzE+oTOu8vukzQngQKhDLHrNJY3oQDokra
Da6JgF6InkjHIpnBFkRL+Tyf9DtvHfzJV6fag/Wyc2CgoItt1CDkXNrC319/JvvCFgzR4ALgw/AU
BNXZNTZi8lSLbViSOl2YHdKunscYhJb9sVDuNCR+XussZpv29nGxl7qM0eeMYFh38yK/K9sr1wPP
UcjdUi7Dk4Pm25q4s93Km6AK+BfMykCBfojCtDtWazY/TFAzpnvXzLPpY+/7mUhcjZ9HMjRpZtyi
aNtwY42DvHOzQT/AbFqbKx/ywiuGyYeIDtA7miznwQwhFDUEg6PIlrVak7QZp6OTuXl9Gkr+fuWO
OqdqbxEspPonelEicH+fBexV6n7E7pBXXIxWmKBzJa1kUGarYlx2syHJ7V597wtX1G9MqOPmsc6M
cor9LKDBBK60C2NjbK2B/ryDLuO0qrrZvb4PLr0SGHHg+snpEcI4+43atNQ6j+DtdRny/c16OBjz
0sWelP+odfn3dUAaBfYJjwzE99lSvVthBY8n/AmhVOuAGFr/K1WpTgZ71X/+/alQj4brsU1XmXM8
j3DZNt2ukYDBUbEKD4tw/F2PzkniC/3p9ZUuHSPuJwBytGeR1HWerzSlYhArRuUnujHfpSrCfYT6
ZGwimvLgRpv3a4m65mTV5bfXF74QlP66/6DShKr2i2Qk7b3MVB5vs6r6eu8sS/B2Afz17/PbTRWG
rgwYGFRDzqKE7Fypu7Zje2DXdrMKo97nM35fxmBdU3bfbp2zW4ml6EdyMwFROk/pit5MlWWWPFCY
5be5mnTS+lRkGDNbXEBGnsjarB5ff4sXtn8EAoIdAhzhJd457TcDlBHqTLG0HWCoLr0rLQzbqqC4
AiK5sFE2niEGSuQYL3V2+sKOWqKxOE2zMa6nyEau9zYnmNZJ48ywO9aymud3I1BT/2OWhXZ6LRxd
yHK2aQxBmQvmJeyhX1plZpUJgcd0i1/4zTv9DWo75SfLl7LBetVXnxDrolOL9F/pfzCWGqJNS8br
x4PnFvd2L/3qOKLIcAfGKwzI7rPMjWUKvXb/+ne5sBkoehhMciPCDD5vKhWBOw6lYJpWk5IdlT37
cWWK9abynDWRivw+LebxCtn74icCpEk1SX+JKcPzsxzW1WSmwShOQyCdb1ZUycel0hN1uZsfy64X
bxTvl+vN9E6vP+6lZhIZBqeY65iK+XxpukeLxgxSnGwsuKu4UFCxY5gqa5lIpNibHTeNlAiKVLVO
xlFYDjZ3oQNFe2yMD6//mEtnAgrABh0nOWRQ+fw19Nqhdg48ifqk34Qx9b39tcjcZrNuMfv5ype+
EMdgyUCSoRe7pT/br/lPiUuVrfKq5gIC+hdAc+gQYkRfbvfvz0S+Szdio6+90CHKyFdoHA6sIq3g
ARCtE+fmovcZ9+KVB7p0zEhGaWhDw95aos8fCPdB0Ri9D4PNS8WxUyooEmfOgy+zmHKHecGgH//1
4WDhgiMCT0UyR2bzfEVEgSHtR6U62RLx9jh0cTdEerHuvbhaV//KaheaEmTCTD9pLPuEs3NiinZp
AxopcSQcQ1TFh6pES1orT3wWcIDrk6u6sEl6CIL1Q1RNeRanaQR8fGk9Yzn6XMQL/eFsTPd68st8
7zfupPeNtvs0xoaicf/5g6BYjDTTlnVAbjuv7uwOXRONzOcJOnm7L6LZu/VEXd9wpMR9H/XrlfU8
XvfziwxgOdNJMDpQh16YeYCnq+m7VOUpRTo4Ie1okzLE1kE7Y3Dz+pe3tvv3fC2yDxqkNKOgeZzd
zyiH4Zdm9fJEUFm6HSbSCLL7myx1jIqE+amibP+Wyq6pjmvQFkOyQNfAYLsNygyudFOLuOlV7t+B
Sp9v5ZxFT4CY2gEh2NmEx5BNU7aD6upPu7GcuI2v/H775e9nIPJXXxOYKMPU51s3WNHADRoAVEVg
te9T2m0/p5S8DqqnvfpJm3rubwrHCBaUiohAInDLj0oItbzxtUQjOYdPU1xJel6eYGRq2N8AY2i8
vdAq530OOM1tV7VV1Z+swvBjZ4qi/ahG67Ee5i+vv4QLy22dewIuOdZLzfnCMKdJjoWEOUc9kqNa
/m4oVwBNkU9Tx13La6yZl5crR5esGEBAeAErU7qEeEN4YH+Kvvgw5WCyZ9NcIO+7Idagy3CD3Hl5
Jf95GefBNCPIji0RCSsz9edfGjZABYdNjKdamM1+DTu56UwHVy5Sjti2Zc6OBCNTilqyHPhz55Mv
XxWpOQoZnbqsdfKDD4sle6eXwNtH1mLksZqMyUqmfA6+Wf1Udfvcm7tgh2zCuMQqNMYnTFi0vdHS
/K/97GX3dSpz9c5rOrzUWkuNzRtYJX2XTHpeKsbMbZ4B6bGz7pguKWJnTdbP4/tu0tKPixWf8WQW
qcR9eDBVi+J9EP1oTWl8dRtPvVfcshltPDv9GmZZvsa+JK3aATs0/qwomy07vY7VO0tl/Y9lmaV6
E63z/MuzxrGEGuGNOnEEvI6ER8lljOIemoEAxrrP2xHO45m2qHdoei9fkjUKFvEepTL5ydRKfA1K
u/pqzWvZHnNbdp/zkL723irWdY1lO024AQ2pEL+RiMmr00BvyIjDSOZTXHt4un6cUt1jIAI3UrjH
afIZnUTGsNQ/ssKhR7gsjffBMKvwZzFFjbcvyMOno40zm0BGQfTtG2EwKn2joEtlu8GbpbgblLGY
d4DGHefnKKPCiBFXmtZfRDSB2lYjbeDq1qrTpIgW+VbZvsGN17Y1Mk86bT4qz0izEbbIHJlP69xE
+sawm8l5WzoVs1msgGfTJjQHhpbtCU9tgKlPdpgPfgIOS8/ku473xGRB+3cU8MtRLGvTJcPmlXMz
03Eab2Q4yqc8tYevDIzJVBRwhsfBRIL7Zpb8H2JQlpPelf1izzEKiwHGQWDua7zw8qlJABBlf0Jd
O24C37Fc40Er+b1asglyt8omhhZNGH5A2NiSIMJU/qXx0rqBYtbKbz2KrjKxw46cfOGyi8C4Adzb
Yz6imhg0j7XGapVAdWSrIzBXMOaf0gz5tcSyAHsAx8+WbAdOLZI72r3z53TJrXekMf03QES93ud1
J9r9KLOpjVu87obYR+5fJmGE1G/Semv3hzPu7UbgFQ9LF+kiLpbef2PoIQRqFzB4VJUlrIRKRCRl
WvtDMkZ58WB0LbK/HnrKQxy4zXAnylBWmG1W7eesEfKu9Bx9NLSqfy6Or6KjLRar3nX4ZsgkQoT4
oegrv4wNbY9zwvYXJTaJKLrE7eoFv63RSb+uOOXdVuVczHtYNXiDaVM6cteb3DNv8qaxIZeI2r3N
6VdXsVlP3d1QoEwWiyBLH6zVLL5GXKESWfUi+1iJtPxkes36PTfKbk28IreWpLTT7BdOSLkRF/Yo
i0TAssxiAxuyZZeKQIc3tdXPnx27cd5HtXSGuKgy8XkWq/cYZe4wJWuz+O8GBbJ0lxfh9KtyjcWO
h7Gif9mGYZXD4BocqP9dXSLgHajC3OXVuAxxVK2jwT8fon0ZDm2K00RV3iPQmlk8WRE05W7oKq/Z
OUtXLL+g7XGUu6jw8l3F/E/eGH3jvlGMzO7XNI92CoY6SiaYTi4xsEN3TdAoHqtdxXBPxQrtvkTJ
bvpgOH7b7ZZ+su/dzJH8zdPtTtVrqJJ5nbw8UdGgvxailX+wzXWgDeva4usuWdCzC7V+3yy42ife
Ugxf8kx2WdLMmVpj/E84IGM79yhDe7r5KTxMr+KUYKZ2HQ616aHPff+zb5bTn84P5WdHD2Le9/7Y
e0nU+fl7D3257AieHCLQopsh2+Wy9QYgWjQCdyT8kUWWk6VdPGWGfXQ7obKDUzFEisesa9/OwjYF
kU5Nj6lt0/zSLnlzXAWl86swiyzfLy2CUQchlpDWDtOXb86qy3wX0irDrhURuMfOyNMhUYXvfaG/
1/b70sjaKoaXuf4xmPNuNLY5XOPVMpYvGG/rNokyQ920LkV1MjXCQmwCXVax89kzUWwZtX4Px638
CsACDNjY9eMcR5HZf8+ytME8SVfmD/wi+i8SrAUSBp0tvktv8Zt9hqyfH0dTj+5jULBWUhbFxrGA
bebFZVrUf6YCCNGu9fxS7cdxDoKkCU15b0MHeLBgJcxJP+d5j+la7nyGyU0P0iyGsH5Me9PvQaSN
+se6AUw4jpbR7tdMY51oBzgNupbqzR1Ob32bhEE+f65h6ZCaYlnr4faksagWaGuih4KLgRWvrY1w
Jk1bNH59va7BPjSmAAxOYABfAKeKiKrr1supMlMvPXZVvTH+ArfgpdgzHf/EE8I2ElQgLbUvJ8P+
THugahB7nQDoDVXlPHUqit7CPoJuGCxwXOJGVYPG21IuD8481m88kXdB7GYt4CauSHG/2O3y6FZi
faxkw15FKMz/E6bkcftqJZ0mdgj7di4Fmq+yzcLm4M7Y1sVRPfQLsErkQGOjVK584zSjeyqyIf+R
VYQF3BHzXCRLOTaPnevk4lCOkFxG2vzVLVI8a8P4x+1Oc91ZPzAfLLHHqPk3DKi9F4T5wcz2ug2m
P/W4OkhqQ+yhm6w6wqDZVdFbSA5ptluGJThatu6axEk9Xydofva/PZ1KL15rM88P5dIHilOWRX8g
cbdYyBJNjHituC0TBQwwx8y1wAqUGbT6MxT+uJJb5BW96Eq6S2wBK+gTK2szGVuTju7zLEc0xVy8
OVkk5lax6zTl11EO+e+qtqdxlwYqXOhqG/5D5pgV598zXM3ESXokGKiaAlDiYhUN3zl2B93dr6E9
dMlCyvwhNaDDHTpi/2nw5zTazSolOa65iWx6hcsQAqcuUL6Fqset6/tp+8V2K3sFhJOJT+2yRnKv
KwCwMW5S4X2N3sC4C+aUPVnZ/dzdCNhqvx1t6PfC0BjqeMpVU5KFYS2SqYzGebeILWoxxVge5qwq
/JvSLou3SFUhK9lh1weew2vH9wIHieW4VJD8D0QJ832II/xMUmAt+2pQdfSOEr58wN6C2rd1m0Dt
tLcAdVuMDS7BfbMQkddM1nuzQJgyrjOTawfHtjxAEEeaxRvDyOoq7ttK1skE2YL7cZxrjijR/rde
+/I9cmlU/5ab4xmLK8lq36y9np8ia8iOna+9iPPSz58qf6nu8sXpP5mm4hpEcp/5g266Jo0rmwib
4Cehpli5Jpe/IQQyKWEA7sBvJ/+bDEtOmLm2zm1aqrDnCWh9xmlLUE4sOdX45xn5WMWZXflvqeWK
OQ4QsK13bukM5n4VlW0nc94QF1tn9rwdIB1gRBJ1BpsjEoX3gIBw5gjSPBWxMS2pZvvlxpsOUQoV
10038ofFGN1Xkrkd90yAq3A6RdN0HHtmhszPJIlXiWvA79r2hgJmPkkscEqFUansbPZKugziCf/b
OUUqObc+KlVnj4Y3RF+DzuSSzyQxfSixeTpOeZ62hxaXTKSJfNtq6VDXRoWLzewbbHhtMELxdfV1
jMyxpnMnhht8X3N9I+fC+aTaQTrUH1bhxHVrg2mMhtbSB7MxXADdHhiNHVMNxA/NSaf3brhZKucu
k2KwSB5Sl1RYErPOxc6nQ86opkeDzEAGeoZeNsRo4Yqfg63X9ka7ufFBKRORog6g+qO1AUQSr0VA
LS594OMx6Aj7RitjZn6HAizWY/M0fIyKujET0Yfj9860sjc5XjJLIlpHNjfUyVaZQKngJjEodgTp
oXLftW6qmQ2GuXU7LYY1HRWwuy6W4TR8QibF41ebnsToa/HN76Iuy9vJTyeR6ACx0qRv6vlLA2iv
j3Or8yeMgJ15TvKhHfsYGZi0xnF8EvneGkjEk0hT2ezYqpZOGCW1v3LhjqgVRUVQxtwyhvnWMgCC
3FEcBDK2kU2jlBpt9aEpiqqLkf6xf0E790hBIo1YddDUaj+Vmk3mYtQyxQh+NO8zII1VjPJA+tMZ
rP7zWqt23s0kH5r3tFUCrZpVuxsX0dM4D2fRxilDS9A3TVN87Mo1uoewwP2/+ks7HTrSJDcumyj7
1TdO+oOxp6USL2zMMfFTt2ZZZITfVcyRnlrXI8POTf+DQjCwjbXRindZbTKAXbQ3/8BQCGX4yIIH
nbhV3U27hczrp+tZ7ZdNYcw4TOQjX43VGv6g2qcEHNIh3IK0WvpYkL38UHLk8exuGekuwwN4lzKP
mQ62IYtflGjzH1nLvGMgINmirqpbQTUxNlNc5i5BOJ09fvA0WYi2SGoM1dFiSp3+LYgGz02EruUv
zKPaX24WcWtIF4G3uMm7tdj1peF+dQdqs8Sdg+krBS2BjIAFTjIkPL8RmXKLZLGKMd+R5tXb+1FI
ivSrXL57s9/UMfY91JaevTrfIYqS+RjF2M874UWyhb80Vl+LtJievEEB5SgVpVMMOMW4J2P3KF+H
RqbHsVHWFA9DP/OZpdcUe4zmO8gLtBt6bsV5+aYKROjiPmhNI+GCL29TzFCINq1YfhpTVtxV9tyV
D9oCClQZyv+cQxQXh3paIsgIVR05dwigF/Uu7FR2DNO2FzvyzhoAi7WM9VGNyDPEc7s4GXl2Wmlg
J/ZA5axcm2OtZpmYqb81jFXGNY4zS/sb09xQxNOyFtSA9P7kfru0v6+GO/exDzRI7IjR6bu5cYo/
vt+75c7rDPlhtM1C77ZNfVfhpULi3vhmk8ArsLF0KAMabV0Pem4ie/wYLv7QJt00zWYCJMTg+jPE
8CTSFU5aZKyVF1Pkzje6jBorJrVqH7NwCeckKFGgiI22NX5ILo2f6exX34WTrVE8yWgg9nuVR0Xs
k3VZ7myFhL/aiJJS1t2XRQZega3O3AYH7v3lY2lWxQ9gMs0D+kvqe+uvVnCcR6vpkwgx+Czu/KXm
xlB6qJJ8VQHhXwEHjhUVDsWxyN0fw9D275yCdeMCR5CnuRZKUnWvU4qOQOlw1XBXe4nZzNN7yZ99
kIURGUdfWcu3VKnoQzr2ZbRLDYBXnISm5WZ2aeDHfylCcQ6s4TSW6Zonhhwc4GDh6tm7adLFoyD3
PUYqjL5Pq+8SxyNdesQ7ZOrjuk6j32j+NCImGWzbfdSmrjygixCWiRPmBNQlndQXskbrzYR++hC7
tWfhxh5YXXeozCb8Mafl8t2d7P7WszaNOqxblyfCNXsl7D0WjNSgiZIgBrPYogXw1C9eeD8Ea7Mm
iMcWP8mPIjdeQkPfQsroA7oUA4gD+gFNesrrlT5S15jrdCyjqaRlb5bcHv7aBhEFraOOJZX5fNPi
MWZAivcMa593snsLbmVZkqIPi4qLqaEFpY2Mr182QyvjztaS68xZpvDOqKf/4+g8lhvXsTD8RKxi
DlsGSZZju53aG1aHaxJMYABBkE8/n2czi6mZe2WJBM75o/261vP6iOWbYejw+/qOoZl1ba+7akAl
sWgKqbULYCcOy2MuROnXpfVI/n7RB271w6Y35DK4rnzejmWxKLOgdiYtndjIfCvraEyPWG8DARFx
LLK63nk7ViwVwGXa3YvYr7s/h3aST9tSc0PvXuJAyE5HsqY63t0qHWNA8mxdR+/Fs7X8bFRiKDmd
420DfF5G+4a9cd2YWLdZZLTb2U5WAyxXaRATu1r5I/tGqKf6wbaSbvqOGq+tE8ZE2A58kMFzU4fO
kHfuSpauB8C1p74TEnjSREb+CztNTV+lo4O7PomXt7Yx5fNmvLLMIRnc/xb+moc2cfETRk4X/zBC
GT5j33y7kd3os0SS1adtw1KWLiWgdurPSfVbEedYZb2cRm6Yqo6nYmRr/8/1trjO1Sgl14rS3pEG
o4ctVCIsfii9njt1AqBZTs63w+6qjkk/Wl3T1+gBVfI0hvPKAW3ZB8BGNHsqt0Bbh+IIpMXDAOPt
pHZ/uFe5ytDnA5fhB1kuuNniTvc/LN+p76kHMSGInpHv0b4ufmaHwrxsjVvxfVV7eLVmaUVX5Mex
A7G0VoaQ2yoKr/SYm6+RbDZqH9DPfY3+DixT+TZx1j1yFOYV1a3/xmBb53RXrXvHZLav5/7b6pcm
AownM8NoHmfG2M8hCVdyaiDjXxPq4moW8qWR5EGu8Se9dd2LpluBq8IQk4oOMmYXaw+pn5JENjWb
tnSdwu+PPsRSFdk/IQSt+WZQ7NZpUrrhQxeU3pWg4cRNY12tn6YK+j9McO6X1+9wATU9wpTTjR5B
PmMZtTUT2+HM53IQ9i0e0nFGWF1Kk8dbNf4W3rrHUGhJtRDikIRLoY5qftNgbS7De9WOBbMA0GK0
HoLA6L6evjp7shc4oLL/q+eK47MDs43zLZYWb95h+qeldeovFDrs2O606pfDWczj7tfbL54P7zmk
hO5PDcrZpmZBHUo0Zjl99uRF3FeVrNzz0erq987EGGdzs8MDJhHLWHq0rnyvNj38OlrH/tCDM/6c
yQr6sPplDs8b+sFH/PrRbyGqciQWcW+bfAKBG/LDcswZXRqqQoZM978DFfivhRCjj24wvcmIOmJx
ZVJ1//U7OH9OklTIM7fykqyx1xKcZzvtS+iXxOe1bomoxOf+t9OEaOYk3fsumbPANsackxmEhbFF
qjeIa/dHEyXy5xrU8taZRNReVG/bdd6SDeJnG5eJSVXt2bSguPQkpvvmVy+lNe0VPJzbvG9JbXFs
ms32Cinn4L/BinbgVCifj0OsJG7WnRh9oO3WHgs4n+06hpuJUD1E6s2p3HriUKu86DwQIR2nPJdI
nvnriBrYV/uOg4jjTZSyhHkdHf2FlJBTxd5r+iMhl6R14vv6Zvt4zF/2MTLsC4ot58YbzRaku4RH
TMekNXHK6KE/J1wDQ4rtJQaLa5hl0w5WYEinUfgUmyhOmLRHgC2gTFYeLK9yu/8WAAbwbMdGjDkv
3nDy0RY6ma8oXc/3esaOi02Eo3GyOlbiYyRVJQ0ACvdcgp5WSEm67mltJyqr660PJXeuTJKsaqb5
urnEu/ERG93kPQXm993UJ2FGWZP9Vpo5/FqgL34OlWbGUC3P54rSdwYnDKTP8bRYCX193fDuKsLK
UyMi8apXT3uvFLn4zxNSsnE4xSOk9zuc9fLfOrkWZ/wSrzSjnhfuuuBMH8B437rJyj4z9fOdI9Bz
XAjg032xa1l+rpwdN0yGpj81IxqKrAuV/OeLsiE3veziOSVCHeiZqruE1Vnq9XVathqUlTO7PutI
rfeJUnjBaYHXX/W0fW9sLIg/gr0dn3bhRANJB7O3Mfw3/f02Ou5Tq40tigmDlkhjuexfTR96t7KO
9pdgdNr3nqc0IOl42p52482/ZTOFbwNEOwiaCFk3B69ZXzvk1vIuojdnZiPqNtbKyWV41r3TAAlp
HbBLcJCK6WEEXZ2dSydjT7eAMMEeeED79i6VjZopcvsQsGBeqgJWYIiYcpqdyd1GGNwW9eyU7FyO
J64j/X/81wM1aqkVG8fOZ87X18ZqvacY5JRxAynOfxtpoO9ru1gfM5/FSQcy/Hd4ocXBnsi2/i9S
ng+9worsZSgOmqsC0xrzehm/cUBOmQeCZTuJC8vdpqIp+TiwGia8Yo0Y/JNdYxD61zm4lVMf8luR
OldqJpmEgZJELjZ6DgdkaIoMtzIU5UNgfNtkeu+Tn8M2meniEtW7n3VPyus3uGCPF3djiSsCtze6
6Lyheh8sdLLAFzOQDjWKdZjZxL42eb3Xh7q1w6opC+MdUZIPQxirVCxjtOUSKUbMWKKGZxwbewMx
v09IsaONL6JN5u0nQIRcsibp7PhfbXcBrGBcz/Z1WZ0jSCNuzzpbRo/xTMVl1/IyMaafIYYoQ1hW
FocpHKc+n/p+2sFPsW4UnjPYLICisknjSnYEHifqYo3zRBuORrrJHffu7mUM+D8E36mOo+/1dkHJ
i3nT0aqSfPMihYM5hMpKaeLZjkd+vsnNVAjjlisdj7dc2v2HnjfvkjTd9LflBqsvGmVue4q3vW9O
4TQlj71e+jbnZQFCaNxoqlkzwjYppINbNBVrwIAoANjH0/f16NxUm5DRfcOi8LfsfMrrJu39kqre
Zd50zjCkhnQWmSUdXhVS5w7nKxh8JpsUOEyFZycaXfW0B2I9PgA9zHJ/AIGHhc8YU6dlt1X/4eKr
9rMDddff9lQesRKsddS/STJI3ZMzEYWRAwr60w3S4qY66Wiu5YO/j6VJq+2IhpsNOH1mE/VpCue9
YAgGjRb7tff8xfng2GKjSUZcCCIV27yGaSe4gx+M3YngyUoIPvFSK9mNKjCPdi9MVWV44wLjV4/h
pFns2jjY3by35fFPCqDA3+u3efOseNAUr7wNcVcL2yk8jrymEBV+v0wrKtM5dYfeOU1xtbKb8vxA
pTobIW6C6GDF/1KW/pU0qlDdJt9D9yu9IbH523TWuvAGc/ikLesj39ciFvNA9urK0SbtZiart/O8
+8iYUFzZdvs2wx7RAKRvW01yaMmNH/6VYTAmZ6D8vsq6eIEfqYMq0QXcRPJW74mFFnA63L/e7i/m
uSvDZS3k1rYJrOqglvvN1+QW1Ik/2eeudl3nnoBZyzlbjYDUs2hTkSfOuenLeNZs0wtdEtug4EJP
3eFs/8aqAQdpy91sDC+J86X5h+s7ILipPXmAmOqVnLGhS1uql81dHTTay0bMCQy3JPB4GX/0pD+I
51nvHFoU539cJPGWwTQNzpNVTrGX1fGYWE8+A9tIOMOx6oek3GIoSd737Ycj13m7B5uO/A+HAJCo
WMziw6zI3d2uzR5v6p5n3lEZW+VILqfiBch9iSs+1XoJ7L8OvPacxwIo/sbbum68AcYlTQC9PZeG
wn+wcE5xOVzmQI11HoRiW87uinwoxamyuy8dcNCS9u1mA+bYQOfZtEsz3A/Rwtnfsbcu+TYPCNIN
WTV92pH83KUII+xb29ENIJPw5j1zRz9RrEIEol4TgLZ/x7jDKaNFX1TBolp6p2oqSf6rOB/03ZBM
PDdQ2ofJFaOO/Nl8myW4mwQxOGY1q5VLKqRbPuZaNkmBBiA0WSmV/nTbQ/tZghH6SHnAVHipuqhR
p6U9QraGhH76wh30oLLZp6s2X2gk3IuSRDk3r5U/7e9t3Ls25KS/hi/BMjrRNYFLZSkkxzDzrIEP
TtOdep0nU+JooZZaZhpTqckWupyPXHRaU3ardqXM9TvHe8/N4YumwEXj8meFB/6Z2po3+ZBsQ/DM
P5wLUfLHvS1qW5z8UGtCnAU8/j82p+WB0KNqv8y87G+hIB88pUk8tu/s2tjbaUw2JolgY76EobMY
6+qw6sdrUynuwba2jjBH8XHAdqvIG/cM2HTyrnQW+T991lnUdo0i0C4FnGwH1oRyPd7kbk99StFi
XEInDDC9MlnL8mRr2x9fIR4Wfhjd9NUtwAWs/yKUAlOGzwqLztQID9GZLVDXVefoN2D3ujodpiRd
FGdEOOUjXT/ouoNYmYdhjaz7ADlFfAN8EI6pNdrCuQ3AOl65jUqdK3AFzncwpJ8u3wJInN/6FCJF
CA2zbvdIwl/cfgSQc/qyPqmoCvu0ESyP1/EIiACmBNB5Bohlo3D3BG/LElpYIvklms/ad+SRy+0Q
ZdaHx7jQjCd9kTcDcp1fY98z6HqwUU0aed3QXWYpFvsxabFMnnrdx/a9TbwdB7YGIYDChBZhyMEJ
4AUF2aoNKZWQXV0RmwET2TovOHnqpgPTdRD6Wg9eidr8R/AdwPHeqrqu4X415GwxNiVrro/QOvg5
hsLW+arJE/7XqDKe4AY4NjvGceAasFib53yy2bnO/gxC+XC4TiNyC52rV6hgS9RlqPxlPSXIAeuf
62xmpgdMcMPJWASHj53e5WWjfPmlJ376dqbRes5doQ5IRGQduVc7wXAXeY0cb7jUeoSFRoCICLXA
C87C05TVe6L/AN4qw0xMcVnTAhOsX+TJIPfxW1tPt2M1k8GkcX78G0dnedzguj6wspv/wyQ2uL9S
u3cCGbZcWoVAA17iKon3dFv8aMrdsbFKooOYgA2Zx3BciAm80zCQFPhCVA0K9Yjqwf+adTHHdeAM
3AprEzGiD048Yu9HWJqNt819Rm4hpZ31LWj3f7LbuuaMwbTtsxnaOsrdIQr1afJh5XGRGWudZBod
TUvbt21rPd5XpIhr0olBZO6QuAp9Chs5ffKkMtGRFSgAEhN7IC2DJM+SA7GifX1xD/z4nT7md5aH
Xj/OQVLfYSKeq3M979o7STBhQAHdQtMuyeEMqGoGr8xHt20pGt9UjJgnnMEAl8n2ozTAhNanxvK2
ewFFn5zFxlmSOQsMYRb0xt3p0ppZ3lZrEetpaKfxrNBWVZlHL1V958KR9Xm5YhC+xORhIbrdh3bP
aVZex0y6u3PkqgrkmkEpcEFzqwsPGttfrWwPoure0C5EbvqwxQB5SVs/KBSbCIfqNeAPE85RhMJR
3nlPhvlXM8zVg8akjPRF8Lkd8n/708Ha9FbXU/iw87mHLCnjlWW7EvJ9M537m8yD9tkPuvGzKp0e
oYU+/OPpW2gT3zueBmNFqrSQWQPGPWZgUfJINwJjP73WjdrT3FFp2NnoC8+HsYb/HMEbfepMqYYT
fYdBcOYtVHHh1pHuTiREIIZSct/Hs2uFrTmHKAeWbBFVFJww/izli15ZivPZ978vgkHZ7/zDnPlO
MZg6v+mWTYKzlJbj5rLejvo0xuGSnPaG0pLntdTi1W983lkh5/JXGycLSIXxvU9oHfRaDfFgP9UO
MFiYags+5wqrSDqxyMEJM5zwrnMivS1ga3VW1vP0tVHv2+cCDugB5K9FPhOq6IkIgBkRQxzo5gSL
bniF3Lq0U9uTAl2RXO2BUMAqBAHv7eG1liZ5bfZw/EId7Hf3/m4LRMo9DgdXy67PIlmDpQW2GPGu
TXyynyqYZH1BokWHodEg1C9r9E1OMFGvP8Jt2v84aG56QiVjdtPYktM/iLhG3FF+yEVfhuHi33q7
WpaPDV1kdCrp3/LPc83Bct0HOYkzxjxKiKfF02hj3K3HalqywDRAR+ZmFZH6SQQvz6ZlheNnj2ft
z4bC+oeVkNicDRVhMryKtEZfGkMsQB5G27i9etWg0VF5q9gv9W5pebb0ZJ612WB+APUJf1Ew8Unu
xjscUWV1CliuFnQCjCNrLKKNbV8uCJbWLef/aj9hJQIVk1gWyQ9lr61PPWvff1LHBhJqjyCd54pH
7287mLlKPdccLmilNtMN4j6+BAaIMV2oAulPXq2cOg+N8n+xRyANACzb+7dVqo2be9VcRhTOwl6n
eEAkOciju9TFCtja3LeyEW/11nZtPsnEsYs2Wmf5EU3lEPKjebAlHm246mI7yt9IEOrtP6rcEOgg
ug8OpFOb/rMo6yA1YRKruqAIohohCgJa0+ON1p08ctvg0Y7qefvX0Tfsp6sHDZdt9oJTuBusWqLk
mkNxqv2GDNmEbD1S+LxxfNtcEq1P8zbTlMth1HoF/9nBj7CqDdzHDs/zMvVqw3cqjg+nbsrhTJIv
GWfI83xVlDyowLso6l+brrKj+yksKzQJlXKqwtQKrNxOrPC6W+sIKFRHUwdXM39PpoRfBhmVbwhD
KgzmgKiVXaI8gmgZboaO6pdcD3FlcjRudY2cZASu0mOlaMkdY1BAR0bW2z70bEx8Xb9sK6ZAdx2x
i8HgQ/PmRtfQQWgqbcQOHM0Uelb8yvmxdtF8EZDov49FAJNFYMSa+a1qmTBEPb1oLRJ9Y2rj/Bcu
dVgWMzj3j+ZYEBNxR9Y4KMYo/KYh+7XAfh1iHTG1n8MbBi8TspmwwLpQ/kfmIBqc77CcpyN0++ac
lL0dXTk3dZszZnsud8M4sfkGh41WiL29PlWMi/E54If/svm+JuZaFYlzhyC5+73MJOKnzBpwz6mI
BvcC/F9dccBb6w3m0aT91rscYxb2hj3eBWqcnmUIap66QwyYtzSxY245N5stC5IxLuJvj1iqYA6c
S0BAa39mIapx9VVt3V1RKLcG8WWwYECPQNROPOFDe+8gJO15A0EzCoz55XWY9/m+Vvz8pyNc7Z+Q
ZPo5ib3kc0ZpAZ5PIpC0waFtHh4EifaXmBOrTRUEZp1D+DjeqU0MJAZoe4fyywB4r5OYn6PNt7ec
dhyDdXMdxjhVCOQ2BMrL5hag6y3kniNcdOJg8eK2pbtkxhbnqArCHvzqIxo8ad0JjwkgTybo3sy3
W2Lp3Nq1jh9oM0DY1FQmYb51dnDfofWqn3fJJ27oq+6XNUN9Iu47ZZzh0Tu2GTJv2evk7FlCfCfm
L86zjd+SED5LuObHlMgKk7A9qv+MVM12a8B65SOzyP6dXRCXDMKDLe0zFCtziB+qyX0CgZKKfuQQ
9c20xM27XLbWT73SDeaXA5yXOaqtwIBLRgjr3ZkmS9/tnQMLd2AiCR6AuTp9ojUg8F8t2R1ejnzL
ABGHwou/t5MNjwbipDpfmGhF2m6NsviaxuSpYTEDpoYAtS8Il5NfHirv5qRWn+cmSTqDZNHz9r+r
TnbuwHaCYq5QzPBQlar6ssY50c+VZ8HJYTDqvSe/jnfUooBC29PhrfoT4Ww7I11FoZdO+gj7s68Q
PRWVSqyF9OZ9WTJpIv10rDRUM8GW8pdiAqrwmUjrFwXFTIld4OJeSrxeby8xfg/1NwT8RTLubwoT
jDxG8/OgIMR+UgBDSCPc1feni9g0F1SF8u2HG+2+D94RJO+D09m/p2SO3jwU+ev3fjf96quuSX66
ZYNI3D36Jrnb7LHqnszhfSNTsYins4u8Fi2vh2Y4G11I3R+HAEG6m+dpSu6cMYJH8JVufwb4ScMH
S61uc2b0Kd3CbSFMaCRKtAWeZZUzG21YCXPXBOBOxbaG+m/CVauzpR5HjupF2gOFrxMrfuk4Cxg/
OW+PDdrDPg3FuCKzGNiAn3aAIpmT6TWUKZNGT0freHQ6Rf46k4JJ9RwYvflOLWDh0kwt40G/8axi
JHrKP0qVRfMugbyku3pZxfdORNU6bZLpIozHzObA/Z5d8QfmcofjBsBHK3kteQWTbBdglVk79bFk
fhmnISPumE8YJ6M9fx2m8dz6Wwe97sWcuIGbOcDfv0S7dVuK19NzizWqI/9+mSW/o78Q0nxPfgVS
6TFxx+WlA4s9TjtdJN9PYwL4hgOj6bIjXIbu5CNJ2ZFcfq81JHagfeK+5hLUYfDhjABKGSOu059b
axnn20234sWZx37J9NLsVr4a1Lgwrx7aZB+c+vGgacM6UWree8UwVtV43ZypqW/9eNRMqp5Gi8lX
w/w5iG1/GAhHIMpr6iQpqqaRDdvmMizM3Ml+xffRdB84m6MLyaDr8+TVyITMNI6/tyDqvuAc4xda
aIC+V7dEZk/R6b1rB+1jh8P5aRukmgsDI4GSc93d545BGG4bWvvZ11xCcJdEHTEbbbPKys5F5myv
iz5tw+Ild8CRTpSvcb188jZMXKWs/lDgzkZ7g2QK/dXHWmOK2Gdkb3sVxF+VSdyqaMTSmgwB3DJe
knryvnoLGWsRdogn2CDp1iMid2rGEN65NX9WpP7vZuGO+Oauw+XkH1NrPzo753wGXeHON55Yy+Pc
Ik3/hRoKs4O79/GLQ8Px/DgixlNAVZGzga/EpXxc451Deok1cXXaxMHvWrRNdAbigBWT1SKuXrQn
mBdIqu8uXOoKiWlU2QX9gXNfoF1FJLfgtbw9xgMmoiErsr72TuL8kGqRl3KQCJfcqeSP2sVWMshI
27/GUc8p681y+aV7y7VPUd1wvrOwc8jyIdmOWtGF02+HC+XV1OEyZzUxOF5hB7UXX3rBgF/gevJH
ppwhIAOqrGSEv2VEQdaEW//XdPH6vu/WtF6tyN5uWlVp/3l0gnH307Jf3X9VFMGi+YML5L+RGfZL
Hy5o30RGs3U6OL5y5OTNgAd3nJLTsQasXyC1pu5PjmUcgWFhW59qyxr+ke/BOrzb9vwpRdfIE8Is
1MmN1gD5kq73gCl9sN8pSlvqF1w32yt7Cg46E+9Jvh/cnmgkPBsvzcxtvDOw/6HYcDO5JVeOM+qw
EWPZXozYuWfDfGhQWL4SIQC55k/19DdCmabSuE3G28iTdGbH5QqWsxytuAX54Cki39YsWVy7wSc1
4c3bLmIRpQv0SJ3OO6IOnNbi0Knf1QLV1TdVeBfTNGMKp1yYLiPloAvHYo1wY/MsFwBl2cn6UuRm
vPhHX8FSoIr4G614m28ivR24pu0jnE+Riyw8K23jTWePYa38ZvETkWloi2KyamYw8urlX8HrWF/V
gEkNKNF1u9zaPI7Z1ZI+aBV/UHPX9xAY6PYnlCToB5HLDy5rQdEtsbUUY1KZB3KStvDPwTdJqgpz
o307Rn6PJ6pZXX2qRbJ6Rbh5e3vpIuNPfF8BJ0V3dAp/j66NyFluSKtPDeMkj4MN8wEkP8pPkraw
ePFTeCKHCf2WF4128sce0Vml6MQ78XDYSzcVVhij5GIu8X2+XH/ghB4mXa6nGWvMcoktIHaI2wON
7KwcnrkFpeuS0x8iE/Q1O4JewRCOTa+iNKwgv9tFyFKrh5Yd7j6K1FLlUa2q6C70duePZ0gqhkfV
m38GVzL7eRHJNv5ul2hxM6FRxF+/tWFjTgkGEAgIX6zz0KrwdDFgxPFlcbamuT8mR/5lRd6fOdVa
ccY3I+6tJVzH82YqEdwiCU9eCKMSfwe17kSaoWn2EQEPM2VfchA1az2B3WkfaS5oNFSDYDdBZJph
LcB8BFlbgTFJlsUT+WiU903C44JGdhccVGhr5T9ho3LEqXRVc0fo8qGKhYG3fVjYM07D6pGylVjT
zJlJ4eEXlT1+c0VmqD8SvxQPPvsGK3PVqv+q0I4+Rg+T1UOcbLO8HLOtfkSd8dpfNjjE8XpUeusv
sdorxTOKZyQfokknDApttNw0VcQNwxHovBqHjNus8zvOOkZ+Dl/uwZUUUXanhexZZ/DP1rb6Vo4z
YXgGvhZf0tLW3xHRHtvdCneIUHDtf1v9wJxIE+BEl7dcQlEEddcyRDWmLuhR/Sa4Yk8gR2KmvZvB
FYZ8shHl4mT3Wr9oncgKwOyP6M9gaqg6R+MLYoaZ2iM3A57SoosE6kFN6Jp3CS30IudmPdxf0Yp+
KneQYXdnO4zKP+HGR53XciXfCPbtEY8IwqrVIIL5zr5BuaP6YVc3Acj3qQ13M6Fv4Fnqsb8N83vd
aMu9IFokb3D2gs2cJ6DPiUOhj3/jGPZ+IKZw/3C26/BbOdVWJ7DGqf7p1PY6ouTnplY/6naT8Ddo
Ssui6c2+cQkFor04buUybYc7Kyai9kHmFuD4h5xqfz17OwsXDFYl+/vapTIFJ18p1ye7DsYl19Ou
71rdDqhLkUKyQHnwfvfYLKSNCFYcUP29N9Ij6SuxmovlgG6nAKzOxR270EbVZfDyYNFYmpz4n+E2
aIbJf6Rhop5PofUNxiw6EU98oOETVTHfT3rAijG17U4NsECv8vjTKw2Ux3pohaiXAHs8MJvcl2sT
yaQvEhs9Wou7DuU90eTxmTPO1herRq6KFCJZOB3Byl+Qo+9M0cHkVvfVvA7qYUuOY8X1GB1oFWzM
DxAXCofLsmKsP/dzWUbPfKgB+BajTpltpe29lhIaNxsdwdIb1XVSIr0bOIyTGoHgbq+YzDVigbvS
tYLoNGBxuG1bHvofkU1O0oVtHTk+mxaSuXByrPKja80KHDrI7StAdnDcsHzN5mxB6npXxPGMm+HQ
eieE7R0PUiPa+1U6G1pUFPEveKXQevGcyu6ZETT5i8CxxSUcVeuUYeBy2VuJA61fwqmufqMqivbT
SHBnwD5BEx/+LD9yT1P//+WTXDyP9w7I/a+7jfOWop5t7kGKZnGl16HXmenb5cu4NSA3kBAq/4mI
QB6gaeDXFozvx8kO1vG4Sl7lKu98IZ5E1Tf4MSJe5Tdu5wHlPzqA6r5GGx1fkZELL19bzKdIIyFt
83JX023feU2ZgePF7xMRU+0ZpyDzzNq3zXgTzU5bXx1XSLo0GTGw40AwkZVJ0blIqxKWO5s7fxnf
N9nylrluQ4Ql4WiUHgSDrVQB2B13j8hyydYPzY4XZXfH6pGiOMmtqztTwAH4ZdE3Gwj3aHnxKy3q
Ev3JtG/lPS8Zgorvle6nXfnOeumOmMmljGKOiDDAlhRi7Y3zxVm4+hNvlOHdaiJMBhFgAIevs0X3
WxseH2IOUMctYPJJ1nslnFvS2mw2bqP3p55/D98KvgTBCzyyj4BDDyKzEQsEhUfPxlb0Hi7AYnB8
y+aEBd1L1xldVRZWrt+eEd+08ckVce+fjQVVSgLXMJ/tWCCmnZbdExc/LIV/0qL2vtViQfOo1FZK
FG1tOD4e/SyGH7y/MrwpHWszN9gmAI07f32sI3yzmRxrjTyUL5GJnLAq1x6d9Z48IBNfk3EeHqod
+/pNspMxgtilPdgkxB6jdSmbrwNf63wDuckSBTCVCPupt4J4TAlUa32etubo8l7VgcxnSNQ/Sw9x
X0SLJedsikCSGLGO6seCC8D8npRHzYVgYmuLEilIeB41ZNdl1HPE5EgZwpfHFYmjI6KNKbdDtxnO
evX19qQc2YZY+br9LdpI7edfEfYx9gRvvo2lqeyzrVC5putRwU4Q8MDBPlS4E0GjJm6evkX4kpo2
dPigZQPtAUTXIU62rfBfUkfVnFWuqUUWz/vkFD0B1jcm4fjM0FYSahowLc/cX2ZeXhddHSE0FV1K
kqHJx5BVrfvr0pbxjwqGx2F0QMCf276iwdtBhoS6WdaYnAfCmvFwdMGypUEZTb9hQiDtkyHx2GT9
GmEhX44AuWAubC9Ix522cL3oALAJV19AgmEhLgjLqaKTM0MB3OwIZ4CuBsSmjGCtvQAJIqbLp2gT
Vta0C3dbSc6jf2MO5OOXwPTxP5gHrFeAQk1VeGYyXnHIfn/lLYZNxHq5p7GzS+fsDSTPEp+g/ZcJ
taG8k8m2q+v/SDuv3biRsE3f0E+ArCKL5GlnKkuW4wnhMGbOmVe/D73ArkU1uuFdzMEMYIyrWfEL
bwgqq//EAV/8+Pou2GduUfySrZx+A86N4ItV2gQCzCF4Vh34Th4NB7ZTGWfRXneLln43FDr3qI3N
XG/HwPfnfS0lWRTb/akAEfWbFrq7A/G3MI+oT9df5qmfY36cIhYeSDcgkvRB9UiPqiI8HEG4eETu
g0NcXtfOpvBnbj3pIuiwhWiTF3ssOyzQLkvCsxtDROA3BLXT59612g+yMpqvY2ZPpxRRouimolp9
a6OLtlBWB6g2KbYpoHZt1P6pbPnxXQXi7YsIaycntCyMEtA1Fzdb3q7GPQpWPnVNzFXskzNoTrKb
ZAgRyB3Q2QgdoA7HElgfAg5a5YBHcIL8CVuw6ivituFLNCXaV6PLae9kNq/JHUpYqdxTruytLTB3
586OR2gj+OuYwJ50LPxkYgOPyHwxnJYeKJ09IPZU18HT3TfmWP7QMTse9t1oIjuAfAIMcdspAnUc
cetwqQsCMHppJ+WS4PH2bEiW3E8NyLsIlozfKUSFfOvVArscH6kljK92NleflZlgMiWNIvzecuuN
+5Qq9I9KA9+1AVIcjEc06PXvbAl0QklTdPIiexgfkZMwF3282TJxDamTZN+4XdM84epSA6GWs/FT
VXNONkI3Lt8VNtrZu2C2yw8RWj9yX5Vd8BQhGPWLx9xWO61LJ0E6bUhwtHma/sjp140AziubvGYe
TDB1MqGxVfcF4KFZEszPJQxVkLBOYp1sQXK2DUHZU0ISKC5vVI0axVYYIX0NcwxcFCkixIta2jTd
MQmK3ueZH9QXfNcH2Cwysx4DOyAXMmJXful9W9D9L+zxOY7SIL1VwFZ+K7uPvjRayVnOOFt/CqVz
t0PfLrO3CCGFn+yiiPtTFc2wM+zAdk+aK8XwABsMV6/eHTvQkyKS042jwJgSPPbURIoEx9JN0o7q
6zSMoATGzm39Y0JX+taAohcdSrxSdEKjZikeQ380j7M2T3dd1Q6dJyDcuTuVkLTCLxxc+5ZeaZNx
CCt+hdYVlKNhZcYJnVAUJHaW0cblQx74CFqwe/WPCbdFfgSghbOTJpOpeUlUFz8lzTT/NOA2eKMB
h3Jpk2M/3/ZFFeARP1kzVCSHsrXrK1dszZIowMtVZeoAUTQU5swoTIKjhRIDPXnLLILdaBJfHqnL
h8a3sRmH18LsteYAhVHdz22Q1UeFAMTXqCOzoMhaZi/AN/NhM1hMHNsAXYItLybaGoOv5pci7axp
QyFhAqtba6iuBYYCy9JpEykP2f4UnAIqlXuhjzT44ygzTAKXvvrVCockoQVZ0G7aQY0m2c7sP2dd
JrWDhC7wU09TqTxzEPK/bi6tjNKK0p/8OckA2BdO92UxjG5Ah9UloYKZu9bNDKwSY3c0Qh5zlKpM
aP0BW2uRQHmsXAD7+6nsrfkAyzwHIguNZmMhPfp9gDlPFd2xmu+uykLN66i3faggJsQbuNDRQwt8
OKYpVJpPBrVxNtwkaQ6IqYj8e4iHEQTPpHYfGyNNxyOETNx3xdKiAUtTfdCMlkqVngs33FttWnGS
tLrtHt0hGIP9NKR4iDVIvhcnbiqCLzczcPJlZ6Z4Bo1OkrK1bEREohwUSRjQLuNSah15LIVpgeT5
UyzKFkooZQ5erO0EsfvWKsaezZcBZyKGCmnNIN7SgQk0aGL9SOrQfYx56ZCF4U35puB11TdR6Adi
r402pQhqE4Pc24iLRDs4t/aL8GcDrLsswwyfitp+asOKC7/piPe0rIIWixZOyVWOQKJLm8BNA7mb
E7+k4CZK+6DTqALslIfS2nY0YyhI6nrxQrxGTDcUugHHreHGOs6WnB5Tg+t000/01QYrjpZouqYA
PfcqpkhWROE2GgEAb3ofF6VbWepps/BQiCp/kN7YNlIglnhknnlWLEvHKgwi/fRsIsT12S+qBtWF
UALAnyMukwNyXW19o5PMvASDncC/t8oIsBBMqn5TxODQ76lAUBMLisb85DuJ/9QGs3+v07rxb81C
zfYWsQ1t2LvuYGSbeTLUBHrHRDhtbPXsN7aD5Vct7PxPE6jR2VukuH7TDYlwMsvBRGycdu6RA69C
ymSG72Z36EJz/0qzD38gZBTaR9TkcEmcpnRSZELoIXiaXVaPflgZlOQVOdjequn9sQxhDoHJUr48
2RroeYj4MM92Tl3VNCUKx9iZeQbQFZdB60SfjN4FOJnY35mz7YBiA+KM6UaSdvkLZIfuaYq7/llm
RcONDZK9AYYfjp9rc0lVII70N4gwACBzkswebrnufP0DuxEGhZpk3oNdsyxjH/jUTWCAAmTbkKMu
ivt6O9z6zgho0tIsZDLp5mVb5QSGHmwSvJX+q2i5L+A1KMYbqvj9185wgH6TstQvYVuC1UcG57Zo
VWTt/YmeHIJNAUQ0XwbRr6DqjHEHVhzNl0UsQ2xmMCD+waIE06IUIN3Pli/CT2i0Fx+SMeLgRGbe
niZV6Dp9mdC8hZkTiE3MpkHzn9An3luJRE5iinT3WLixvKNN2+bYcFP3fsy7FHQOlWvrtXWdvtmU
naw5CACBfCoLAY+nSSTZPMx+VLmbAJUqa9sY+ULfDghx9lpgxF9UE1fzoaLz0j3xU8eXmncKRX6t
cimmKku2+xmeAcBKnjHFdFm0PDNzbj6h9UQ7KE2d8mfj9na9MQLl8GqkHZQNUB2ASMy61dpNsLgi
bGPpZ9Gx1seStkFX49lBYUg2D2J2o1dq/8p6YCOmiIUK1fl7o7J43ugG0EsPOmDW1C+tKtjryYAU
DP9rX+3RPUawILZnNPAgMqLuz9xCtqKSRA0WTQc73tX90MaHBi3bkFwr7B+E6PVFPcAJ7+dZas6H
wDen12w5jFQqYhLesnDVqw4kBF0Dq0xug9pJJdI6bvOlpws6HjPI9Q8ZbwM+ajl+sAF9qIJXohu+
tWhC/4dUgnlnapmJppHt+M42MEFP30Bh05FuLovRQ5bIuqlrvBY3MFqAScwEWexXUn7rm0Ft9LMB
VJMIChAStU3wlfYHJVJZ7vu6V0jc8DZvG9hFHgoUfXXkz8Jk0wwj/YJUqFLfSShF2cExu+lbag8U
uec+dIOdIBnOvlGfdfZwe5fqjqwJocn0NHkCWtjd9LKnpKQ5lUWIYlvud9ppIoV9b4TL+4AsNESJ
dJCvSLDpH8ZGpD819snXJhuL+9AMpoUv4nODWv6U/4Shry/UZIPKmYt63X9hpuFiR0NGjZuJ9+vW
ZadPt6mZpU9aEifWdgYgHG8sG+zBFyQxAmhuGBBDS0OXmRL+TNLIO0P3edeO5fAyxvHcvhT07yBM
uXX7KaM8CUgUA9gvQC4G5wieTFbAgnJuStwgbWtTVeSgp0EvtOYbnXI934ohqso7ShzFTUGoNR9r
cDJiH+qBBpcBTBfqPNkYPhOSiG9G4BOI5jM4EsDbLWi4WY+rFh0dLB82FY2mggqzLOPjPLsTVLI8
JY4ule6y58LcJGLmAhwPGdkct0DRGOWjm5vJAyyaOr4bytQCG6RnoLCSQObAhmMz2FuUlUuiyX5p
jFbILz4jfwZn3TIiJ/eAzSi5Bajlf0d6K4ifys6q4wMeGCLf18IdgGc6onrAubmqNkak86th2Ahx
Ixxw4MC1nfSYGlka3lArLQjh8CUCMZ83k/6ldUrtF4l5zuwOhf08qcwEhDnFtdqgF9lFH6pgbg4y
GKdun4qR5H8WfQMUVvrFAZhd/GQgcYRGVFGU80NUVRK/WTg2OL+Bww2yh/8BI6i0NmoHTzl9eIMu
Z2nf9yLy3c1sT6Ox+x/hy9oEHpt5s99jkWVkeZmjtWPm6X5ADng8AEfXC/6qGZRCEZfTqayn3N6n
HS/W1LFwMCaS4Yqs5xkFUUWAg64msq6kK8uf/6WJSzd0oudTdh5K0Tr2hoUEKAKSV5ByXlOFPieX
aON/5ig0KPlnpSAaLzKhUHk6r0MfYeejdrSPlHAeJlRhthSL7G+aP5NauMSBNLkBoxUE5jAAY3lF
dvOcQqQt8YynQ2Tjx7TSAtXY0lTO9M5r7Lk9dAhhoo8d9cfLaptnxC+VjSqcI+Ri5yBXOpRaQEV3
IiPxOr/+wAIGn2VI2sj/oHmUEsinqhQm9uVBjbOzjPK9AbIZ16C1mUkO93HwqT96Q98bT+AanKMp
DG1r0ps5EHUhWQTgZp81at6VQ1JtcDV1t+VQXHPjPbe10Ov6Pz9kESP9a2shs1TbtWKS+yxDdg/c
leMY0S080f6KN+vZ5QS/gRPUouj+TtpVjSq1zbrzFK3ko3Sk9aDQi7siVn12FNu0mS0pQbqtlrMH
sNIZjSSDxZaVQpVpnYqhtvaX1+/spvlrlJUktmwDBSxr7LwSNrSHNUWwd2gUfUaCK7+Ja5CVxHz9
lfNwZqnw+tFxLzV0G0Ph1afhHO9SczQ7z0YIcU8Lv33oksFHtQ2+3+XvOzOLgEOB2SjwS8jUr5TP
O1SWAIjEnYdDnYA42yrnAHaSPvq/jiPYDbrE9sZAg3Z92YQ51zmoFnZf3MiHYhZgR+cxuLIn3gvq
MgphpDRtyJHvpGZRaQQhbrHzfHQWD05RiY++O2rjzRzFwqMk6IsrnuzL+r/VnMWISjexENBtlOPX
e13gcWIjRNR4hAjdp9AizdDiNNmPuQrQUl5E/hNVIPvmC3FF8faPQ8dqbBu3BFchNo7Rqr2s7d8n
mgYMjLBo9tpeU4aXgPxFc8nUXBLgMheF19sAEb26Ix470SBQFWmKYd10HTyFQ6K7FXmVD5mYdj2C
LVZqT9kWcoRvnXJ4tOAJMgRAabo6bnCT2RYN+RK89yaFi5/t8YECMpshdgJ0MJ3NV7ueZXnl+ny/
PZG35mEwgdCYmNasbAcNNy2iKBKTFzqJekUhCkjDHOrPlzfn+/O2jLLsF25oXJFW561OtMSkvTHR
tUJfINSGdqv1ofCGcm6Ol4c6+0Guch3XRDsRPaa3a6bDUZ2dwGYojLL3iUmRdsESXjnV5z4Idwus
46QyFTX3t6OgHOXWtWviLgi6aDs1FpoHM0kdJIZrNoNnDgBFTp0yK1mPTYPu7VCAnXMIjM7oBSRI
xSbNBoShumHRMkK5UIR36KuG3we3A4crUm0Kr1wsy9+/OgQOwxumDVeVFsHqAqOwGmedWY0e5RKN
amJG67YYwO1RcbitKj3eKVlccx8/M78OxUALizKuGSyb33506ZdRbLf15MVahJeHGtK9XXfDXqJ3
8+9LyVCLQYKJdQcOkm+HClSMenzC3ozN8Yspxg6eF21fJc3sykhnZ/KvkVabpq00tGO6bPJagtAX
YFzqIXeLCa6M6L0KeRPas446XD4PZwd1aSxKHHR0Io63nwczjgTageHRgOP4wYkJfmYlyYuTQ+HN
jE58n2jC/rg86LnlM3nzTCbVdPS1UDgEtoD+TjJ4AaSXmyqDbaWZUCCoVtdXJvXcUI4SJuA81xBI
Eb79PkSnSVGHcvQGEzXwwaxgI0X9f904uFdeojMzCY5Ct+iA8BZgPvV2pGoyi7w31ODFTd8+IR8q
DxOuIR/p8lZ3jh+AZ4z0n5cn8uyYeATBPuMNBKr5dsxooqJoLJ3SHpxwRgO4SW9TtOV30YhiEuIA
Oro/E/By83R54PcPvTQM3gOMaHW1OHu8HRhYXJ4giFTx6FkhPGr67inmF7+KrCv+k6iTBFfW8f29
zYCmbvHO4vCh1m5ZNQdvCEVTIWKvNeSMiMhlSdRcWcPzoxDSEjwL7u7VbjGaHFnHsa28rBhBkrjg
+J/dWIkrH/N+U/IxmNA6PK3i/bIZlE7N3m9rrx4QMgPI08xHRT1x2IXIFv++vFRnBlPL640dF1q+
lrNaKhpdk11FYeuhtKPdtvgOHsLRzx4mvbzmtLRs8bdvgVQCL1+24uKmsLbkcgfLoqHgN15ZNlX7
C6FmsijRTekDyoTAqHv6kP0NrB//CeuilEzX4Km//LlnlhD1I44fbzsucOu0BOnH2U8oqXqWH3Z3
etuBfIGA9OnyKOcmlWjFJZvDOMhav3pONBf4ShWdF2YiPPhz9h0Ob7a3TeDHl0c6c9KWs43Lt03y
KtbfQ3NhCI3Rrj0Vz/qxG50gpoaNCjTt5747orXa/rvXNDkhDr46KRBP3/pNKAtcFCQaBZ5ea+MT
rwFyQmp2bwUU3cPlr/sTQK62DA847w5HeoGyLjfcXzE01L8QSAxqSCZk0OxmcaqraZ7D19lAszBv
Gqsu/oMkO3zHhUDsuQf1V4G+95X77Mx6smGEwHtEEretXyRAzqOoxAJhAN77imgtHUsnarTTlIG3
v/zNZ1bUlSgNc51hh8Qz+PaTbTtLVRdFnRcB9LrVhtL66FddBgOwoVCE/iPmMLt/HdIEUc7VaYJV
wUFodQcA2snzNIobD28JJB0stacN2+x09M63+QB3/fJw788gw+G+iKuKThvRXkUy80C5K2yd2guN
sPNQvoD2ybdeGeX9mjEKYe/iVKZTq1vNYwrE2PQHv/ai1p0f0NlxjmnggrNeNF4uf9B6KFZKtxW1
Ol4ehV3W6l3QKhPJ/k6jl1731U1TyAbQql0cAiv614Dlz1AcdukgNui+82qkAQOgrE51DwuR/ETQ
8gUm4bDQtIIr87depfVIyz796+gZSDkkSVvgTBGWw2HofLUzNXQ8Lk/d+k1YRoFTo5OmG2Rd6/yk
jyeDl6IzPINoBKlVS32S0rU9YnZ737dGvEcO0r3HLKXZj4gbXjlsZz4Siy7J2TaIU0jF3n5kgkcy
pkVoRQrwFze55nSnaOEdXP7I9ZHmIwmH8CbB+ob6pr7aiqh4KTPiZvHyxIKsnkFMjdDvxEAmAuCN
D8w/Wvos4/3vGEWwJ+HlvP2qbtaIhnxN92gM6v02m5P4S13bCNFd/q4z+56ZIw5yAMzo716CHuDP
pOVKQGfBvBUadTwjrtRSyIV0g9LBleHOLBYgVCaQcpgLP2z1GFhFBYQcKgJpswUrqYrjOxbX9i5/
lFxm5+83h9njoiftELqNA9764hCtiklmAeRx4hv3U1TkIQUOs2heq1IDDuZg6xZRUwnCQ242E7YX
lRA8tzPymEBZe7HVgshA+sTp7OgQuHp9Ym8bzbZ2XMDO1RxO2B9wrcJTp5/3XNR5q+1Q1lFPM7Ad
SjepJs2DGpLI/Yoi89R8C0vRA8WGWiBoiuFwcjP6etJtkZLJwy32PDowcsCf05X399wCO1i0GTo9
D5uCxduNNAYCARrkSr1Qd2JvhoC4ibW0oJgA++zytJ85I5RNmXY83M+UkuIYSQuE5GdPH8P+s411
jQc/bdh1Zlf+N079FZvl5Y1ZLbKkdSA5KEt9ZJ0wOPXQ5bPOcPjzITA0B9lvHCadjwEWFVtUb8Uj
Kh9YPmcYlVz+0D/B37uhLVIVMhbKoOvXNkuDuKkqkFfUdgPrtszN6At4CPel1xxrMVl1ELMLu+Bx
7rTqi8i66gDEX71WfiE+D22fPfaUDPeXf9WZlf5T/wWszqS8K9dno2EEUWLifxo21imo2+YGBZDi
I2C6+MoEnB+K1hbdV7XU9d5uKtec0TbQFCvd6ohFFjVoHSvK7wsNgMn/w1ctVXpBEYj7ffUwZ72o
MFTntUTSBBoT6tjtLtXC8AUKevt0eawzG1gu+ZOixG3iML36rGoiBIkbZ/bAB8zJp4DY7uMImOC+
S5EH+inEpF15vM6OCLVxqTxJ/rUaMdSyKDCSfPaMobQh3aMlCQAOi5cuoA6bBtcsqdflBC5G3klp
0SUganuXvzW9VtpV0k5eEgZiNwpokH0Jkgp4RgZoNPipu1L9Y+T9Z0z2JBcxEQ/tx9VmCYF0ZoHF
BZzbxQvgEAieoIGPxZBG/59DLc/PXwFPW9C/Dnpn8mbhxNE+x3XgOUvABm20VBfTla15djItPGVt
JTEzXMcEaAQrJwQG4rnNYNwOKPsfOzNNfy84+lMwl+UnBHHLK3v03NETELpMeti0ldZP2wLKK4eO
aqUF/+hhRFnw2JZ1hDASpO7Lx+HcBUvZ3mEw01H2+pTHTQ3xO3dHePuCJkVQVCcYiwbMyQQNsIHo
Bz8s7EnB4l6p0lwbeTk2f68jqqexNuV8JMjEbZXZoJ/cCTXRMXdP5mh0v/qwAVNQqyK/MrRxbuyl
h8thw9PWWT8rlVX2NOATVrWv64KXvPV7EI1T1O/QB46dLR4j4bjLSYuGrQJt7E1QXGO09333BkUt
x9jocAHCrZObAdrW0KURhpxG39nUVtXgUjSLAaL0gBDQ/vKCndsbVIEIfuhLmO8i8SzMfGNC+Myr
Uic9DK5m79ASSIkedefK3j93cRFQ6II4jntrnS/pPdrO5jDPXl9X0yEowuaET06x04NpvkMvZDpe
/rRzZw3NQNqABPkWpd63OwJksAwCVF+93vVdcTA72d2DbfGDp14WwvEyf5GZMJKmfbk88J9+0fqt
BzECE4Gnnkh5NbIKeOd0FC+8QhtFidhEZH6vXexfvNaunPpogoNwDlh0JdF+qJMQuYMKJgw4y9H6
MqCjkD9CQEkEmvIRzCa/MAdnV2LVhrElegPJoYEGrp+Kqo8/ZmiiLeI5ftnB5Qjr4AY4/vwxRnkU
jNJkKSCkoNfMb20AM3sLPan9ObfzjICEA0RoB5Gmep2G2EaV2alGAPod2ne3yOhIDIMuT8yZHUC1
FrUwl9eEKHt1rY9xjurfcjtwXhZBs9JItds4CYdvwG3j9NB0XVQd/n1Mw6ZERp2fkv867ioxkwj7
VqMCX+joyFRlPrHtuBn2AF59A95qT9Hj/2VMOtCm5UpKuqsApA6oDo81Y06m7bMIBoDmlrvhYGnj
+KHX3SsbbnmjVvsNwAVPpS4pv9PXeLvTkSqUvY/6vBdkmDZs/Bb/mq2FYvc14MyZI2VSm7ZIkZQi
LlgtoIs0LBy0bPRM5B9CJCd0QwMTn2FTikhrgr5/OM93cTPF3y/P6JlryjTRViZ+5l80hd9+4TzE
jdItensCfXF8IVQ0uXu8emS/74UlrrQvz+1T9qhhmQb6N9Tj3o5mZmM5VXCqvKqdO8SOWhRBzUgT
485uZwRMFMrlV+7hM08ILQyLLUrySpFntWWcIgxaGVYziCT0Ne/bZGEKqzBRQB6z72hl3tu5Lcdt
7rT+lTd72R3r3UO7dAn/DQsz4NXQyKPlekN66nGnVCcu/3SftQD0aseMPaxkzZPCr2qX17E2b8q+
qq/M9rm1VS7JNQ4FktrdavdSAs4Izg1uhTZ/dvAQ8nA6+DFjv3K8vImMcyPZiIcvtR+X+Gv5879i
hAThjSEPKtaVMEk8hrFFURXigZbvkO2hI7Jx56y8l3YHTRizl/xb1VT5CZCW80nPcgkKEZLjD05B
pW4icCuth6YydaTLv/PMcea5wi7EFERRlMfe/kwwKq3tZuPsmSE0TtG1SIA3EJKvjLIc1tW6Q52B
aE9dkSr3OmrRhIF1IAKRnsGrnx79PuvKW2DXwU2HMRCc5X6oJRQbI761ceBE/inI56/UcQtsSccE
agsA+vyo2xGgfxtu8a9GB9mNpLKQuJvMwm63SIxp+REBHygmpJh4fPnZBN0jdt3Y/qG0BnVbtKB1
cUt+mE4np6lwW1amnQxImmY2csFlO7FIUVKivN9yWd/10xT/GM2wfDajIPgtSpW1O38wAoi8Ps5r
W1xKcahBIr++kcjUBbtMU1OONc4gbqTeZPnXyzNpnFkwRfXeWDJBepHrJDBFOhbdhMDyFKoA/meA
qjWMiqSfuDZMtxz+61AC+gztOmyedLMx5X2Vhe54ggCAZmw3Iiaas1Lhlsra9NsGNZ5deZHO/EJK
/JwtCnZEqev2gmMggZlWhunJAhj8JrCMj7i+jsn28kycuThJEGl+4ZwumYfllvvrgOlunQ9FaeGw
qXHRIPTWVgjtxDZOw0ELn/SFnkP479kNNRUKkmBqGHJ9cwZzJCIMACQqEZlSJ2IINzoMAieaL5Np
2Ndab8vhW50aB4iQhbzekvav44mwmeg0zob0Mgm3W0JhONYKIwD017PPYLmHQ6aXz5en9czjwOai
kqxMGhvGGjlEHmn3bR6atLhtwKjIIC0G4042PNWVSyhd9dSsgjm5hRodXEM/n9k62NKDfATHw/3s
rtZ0yGa4+LguAlFFtxveE+JaqKv/+53Hqw5MkLYprJI1bG6IcFBJplx5SWcNOFTamG2HxjXX+zMP
gLPAgxb8Jv38dYk8bi3XN4nOvBER/J2L0heGa622lwVtxMtr9q6JSQ2DhNBCyMp1DWZvmde/zgKg
fBi9GDV7dW/DOleZdWc6bbSPNGs+2ZM9UTbO2i9m18tdqDnxbsb95MqsnjmPC/yElaOKyy9Z/QYF
IQHFqdj2LDhIn9PYapE6N/xD4QzWZ9zCg2td4nNfDcLYXIp8AqSss/yiv77aaVJVwvxRS+ibY2tv
wZ2Zc6ibrlXuaCzh3jdhkpMMIxqtQTRg0Tjbu8tTf/arHUJ+4kV+zPq4JJM+jWGq2wh3uuYhga27
xTMHHSvwBbtC2vG1/P/MEXF1KtiCB2ABc68AkRDiUxX7ne1BgIodhEPcBB1bM9+1DgYndmku5tdO
9AIKAkEpR28wt6f4P1lxvemp/+5QpXeOEdo0ny7PxLkfRhHUxE1KoB6jryIJo0CYftA1i7PrmC82
8e7G6vrgyvefuRKZ6f87yuqGsBBOwhI9Up6eIATrht033OnF53Ewv/fIA980QyuvxKx/uj6ra5iH
hvY1bV5YNe5qZyNYT/zu8OSWddZpm9LWuvpQ5GOJKQq+wJsWMxdIOyliAo85OhcQl0qEh+5F3OXy
LtHb/itSrtMJrxu//xqlmokLhMgR5plQUEE8BNgWAoxwd4NtPQzJi68GPI0S0SuUi62FRa+l4yca
Oho+iEHQWHj0WY29i4CvHMOkRZtNYgAM/RBxf4xj6tjwd/iTWP6L44+AlAq5FBkDcPnBrhnQfECC
1zKv9XPPHkhJ3Q9yKmwH3RRvD6SNaBYq042iLlZM7iGOieSOdWXr4clIcH7dNLXpahtjiuyToboJ
YQYBFBZ2Vuir4+XteOb6Xfo87Eb4JCCzV+fEjTpj8X5R3kzbYR+rAJO0WGDx5Wb6lTvgzJPJUJTJ
F9z50j58+9mJlcA5cgSvVhCFvxIIT6gal7gUBvV0DwtuPHXoE9zQ37euxdX8zeuduUAcqKVxKdCJ
XY2cIQwaT7PymhlRuNwS/dYco2uNs3NTSUOUlJEoC/Ov1f5HnHFKIse2vGEesUwMjIybLZafkbH9
+O+Lxs0Gv8EBO0X0+PZ78NDAKUZmvMwurs9JEhXfwd/K+6gFW3F5qHMXCYVjbKWXQJWu4NuhtBzl
wbJkf2SjLW8CS6teVZaJu4gM/E6MiLHbqr4SW52bSJdUi2INh4Mr8O2YQYwYW4wnqWfLoLP3GkFY
to2svtyjuxJfyRTOD0aSADSboFWsDqNZu1WGiY/lRXiaczMUi7q5EZ+QfjKvHID3Q5HD6gSMsPMI
j+VqG05RZGHGzKXsinS+reoJMWvfmj+Uc3itsLtM0dsdv6TLEq8KqruEGquh0IFIuFSF5VmQ7qFK
88hniCEeLm8O9f5IG8s1BmB3QaG9q+S5feiHooulNwRW5R5HWhji2eqKIbzF/hkbIMy5uttlX/3K
ca9A25hnFRGxJnnFyFB/dU1Ahts6iyvkrIxY0ENHxs1GFBZHNSwYmtaod7HfOp9GW0FEN0KR/54h
OnzoS8D6B79QJuXK0fd/qhRi40azwuAjtLEiu3NQSXM2cUchcgPjQjO2Tu+rn2mXWPIYIR7407YQ
XkBDW7P+w69X/qyx73vEXdX50aK9W2zJZ3FYSXpRYn9Y2c0xdMvOfoV4Rr0rmeeqf2nGNM5vE4wb
nufcGpKD35fzL3wU6+zkF0j776YBfBAym5V4HaDKA0iqgPxugXnlxoECHX4wZpoPchOgGfAzTfyw
3xdT3KIgQsB8n5Sawkovq1r9BjdGtAINPdM3nb2IradKdurKM37mdaILzxNuLwkj5Y7VgYhaXcdT
IZEeUTA+jchfucEPvQp5DSm7RQ402iTG0TJUbopMOjVO9NBRjkRmwSnd+kq4dCaR51AuOaTBTjbs
dS7Zt/2AhKROiyILPzgYMqP9EaNShpfwWN87k93usXhGBCOmiVVoprsLzTBGh0hKuk0aikLUl18v
73tjmYPV8VqAbHC0SCRoxa4u4Dkr0JpMC+GZ6dQlCIg4Wn4X5ShzsNXc4LM9g2Y5jXmETEuDJnq8
zVx91m5g6bTpTVZmY3wwowybyis/bLmO1z+M9jJRPnBviparH0YjDMTpVKBhFRZFj1SZX8b7dBoq
935y9e77rLnJtOmbxCm2aDzqWAXQ0sJ/xcRK7JPI2lE/aQhAyZ3ELLdEIKJtv9Oonx7LyOh/Xf61
Zy4pAcLHWfDVhB7rVMjC3xNX1FrSNs/0DwmmpeN2kqg7XpkV9/2kUIoHYwwImNHU6g3rOyhZTqhL
Tx9y92vaB3g7AOd8lMSpCN5gYZOh/jygSjQ2KUpIFS4LxhWIwPt3lKcF/D8yJBQSQQ3yG/9KwjRY
4GgHVVzI/McHltRBQjYTCI8gJh+gdzu5pxSA5JU84NwU8wrQ3wEmb4CEfjtsVCLt1LSz5blzL3Dh
zeIbsgZx5ZCeediEKQEG4Lkl6WivJthP4fTDTjE9+gH4haCf4v7s3DJ4NsFKx4d/3jVkGcSRlKZh
oa3vJ0L6fszRy/aKMrO8Ca+Q57mNgysV8DMTR+ZoU+2lCwvsYfVJ1eDkMbK60iOmDG58HbEbaF3V
w+VvWf6W1XEFwwFuT7gUfUkH3i5PPre2L4dq8PLI993f7iBUsoNhYCKJ2XAA73O611fGPLMTTVgN
UI6JDN53xvNZjY5dQAQzKtl8G/QFp4LwyMZGcGdXIih4NxWY+V3+ULl8yepL8TCwqHzARKFat5zR
v/Z/I3GujkbZe32C28l9JipQc6j200UB2FQ/MT24W+E22i6qsgHdbmTArH1gNWG56MfD0hnKEFOR
KMtiYxcgsxg8jvCMPw7RTMdrgWzc22mVY2mQhKXxSi21Ie8nHcB2OeHC/S7xXUm+lqRW37U2NIpT
woXRAOkSkX0Y0gT12IzQOnhJnT5Tm7C4TtM8N/fsKRCa1H50Vv7tLNihK22zalsvjuX0wcfrBQ8R
1AYBtrTiMFLJxjXFqIaXy7N/ZpstTTpw+3TqYOAu5/evyQ/zClU3EyS7AZ3qKQ0QRkchyN5CfnWe
uazaKxfucqusF5sCJV1JstuFLvp2POpfHdEzkPJoDK3nITean6h5hVv0E1Ajrdv5J5CbaosOVH5l
n505tiSW3EEWeQMzvdpmVima0q/phnZmgzYaymNHK7DG4+X5NM5MKCNwipbbAfWwVXhdzU48VKWC
rRZ1iJe0lq83JxUbwlPloAI2bJHMG3yMNG2XIkg031oNe+JDhw9pssFU2W9/1QHeAQcuuh7FM1EL
EECFNnwUOFKbV37vmW3HbUmHbWExvacW4TyCfXEd085D+IFGsSqfpjRFl79vZdJtotpPvWJsU3d3
eZ7OjcsVDbIA8LMQa3hJGUskZND//1+cnceO48i2Rb+IAL2ZkpRSVPrK8hOiTBe99/z6t1iDhxJF
iMh7e3Ab3Y0KRTDi2H329oTCKE9p10aval0gC9wn0jNusoGltY4+315049v8LYxT9lsGJded/r4f
oVlfJgkVcy6hTRQRfjJ78zB2xWcf+Snv9nIbNw7tP9q0+FeR/vTqSdd5Iqo9apZe03SQgBi9hUKD
WqZ7QI0rggyQyXRjl2iTcQMLQ3H5qGatojGIrqWngYqe3SFQoh855aWF7zefUEYOa9WTIPXtAW0k
0ZsICbt816uVhva5rE4/bu9749sahDQKn4ngDRji5c8Z/VyAZFZsvAjVTRS908h4LbnHd20nF/cJ
hGPyQUrD4v1VliVS5Fkoy7e9avbMSSJG9COYLexhB/d9FBXTJGhOPWHB4fYWN+JG+JgpfpDYUmVZ
px6TNZGoRmXjFXMoOVqgS3ZVi5YjxlF7HJXSv5N8sT1GvKVjiMDex9vLb2ViXCpaSdhSChRraEc8
g3KP5LL1INGYfVc2OsiJcrQLXiIYrCF46isNsiEDr3FQolSlxBpLwRcxhA54x6JvRHgGMSQRLJOD
4BJWdnUkxYb/kRmeERVqVweto9uqMHa12/RFvddt33jCWHBmGXhXgNLWbpJkFxBX2zDlNRRg99qw
O5FmdbaFvI4Lb36+k/Nu7c7AQFLJ4GsTKV/e5RDRtlKx4taDvZnx7apWkBka8yn4hlBHIz/f/q4b
3pGOLOkZjoqrtV6N1n4Jn2LdMlfWtU4nSDD1a1LhdbEkHI0R2uBRMrTXCl6oHXusyWzk0jFTa1nC
Zra5NGhXnxGgS+wXKaNEzPolPNWeUN2VtC6bbWoYIv0vhkie5tQc3qw4RGOxUM3pC4zgwuCC5vMp
sZumrx+CeTZN6KFLETUp0x+g0hvaBuWHuRoje0JYQXLhhSrrQzOk0Ng1AbCZOzMpxoVafYYmNFB8
6U9mIUsDu2MwGbbhl8abVDZCas+wmj35naT9SQxJCI/aSMvAUyiYfCwCH3rgvs47IB9N92YNUFEc
LUY2IARsNUHh403oVvbGYPXw/+kJsF50ylyN+UR4dkJ/+FOEUN15jO+1hoMkjJa7NayTviMhIzyG
tpbBxOwEVahrO9fs+sPzlEF1UiuTyMnWWBc9nhj5g5TNg1C7VN8WSgbrD8pbXXgHaTq4kjCrmTqJ
sbe+Tcgm74Hgtn8AcRFlC1G6AvtVQYjamyHgj3W1jT/MDSgbqIub6jEgmrujYRQ/AfNonidmS7/e
vvXXb5p4ael3EH9g1P4au39i0Kih0TYnygwRMz5BNGAcFdGYswfoVI7TQFh0e73rN03AQRDIUZPu
wDtz+abTxAgrhICYOFCb/BBBa37QavG/tu+GHYTFtSe8XGl5dP/sbJTlPELKQvRatNAP7Wh1aDP1
MOPjE49yiC6QNk7V3e3tXYcdLMorNiXieUpRqwi0jScm00O2J/tUUIdIMc/9mNQ7wQ394WuLQRT9
t2BN8/bK8OfZNLTUT5aWeZwPn5Ue4tvvVlUkyo/SYLziXlRDebhj7gx99TaqIR33Ib+GOz6FbfGg
NrJVeYQqCSUpYGyxXepTO7sI9MrIABfZrNmK1JaVnaIZtlDplWV8H1spFfFAT8oOJh5Qti6Gpqu8
plTT/oXYYpYRBTD736XqMyMbRlULIXXozwKaABLKmVUyGr1bhQ22VWqkFjrw1Ed3OEDormeeZlK6
FyE0iEKBd4fjRwBBwic9imHJDNKgC+613kRvDt354I+vG4nhqiW8tW7VRbQdVT1s7HmAg9CZEcSO
7yj6l0+0s6P0sFSXZghcIv1ZpVESQkDS5r8KgsSjqvnSqwkM/qXmx9/Lg4WoaRAGIkKW6Ic17jxT
ioCkO46rB0abNarOEMF/llrJTJwQebKR7bXy09BKc/y1mVGusymLt5TZfQRVcY9ZXX43486sf7Zp
QVEU8i8rvNfgEJyeZlGIP7fTFPpuVTVDcYT81Lrr5Vxpf6GUE71BIZold7oOZfTJRNOreBELnsyv
nJpAzX6FMkCxUW/AdLWz/AbBP6xezdDF6aEcy654iSuG1Bxx1Mzoh9xQHj03Zo1rETgYxZGyWobf
UMt764QagB95PF54RGY0OJgnL1sY6ZNams6ox5qmk4cM4z2nba8PIKRzlCVMhED8b3oZ6+e2lZH4
ojJObV+h3PtV0Oqmpx4uJePHdC5lyzWZg1Ge/ShWywPzD1niGDA5m5+HACjhw1yBJ/ysQ8xd/AiS
RJBs2ajbk1LDxEatXzRGW43hC30QWj8Y7HHsiK5m+tXqfT1HanwKsqImn2rAlNvQAwsS6tiTHqHD
PVfNEepEvF5q1jQAxFhTyi99ExnDl0YTGtlOK1n+EVRK2NwXUY4gSNCEUBuN2F/xNCEkOiIxsoRz
VqsUz5qmYyYZwzTEIzoVItSOOlS9Ywbc1+VD5LXbUouPoKLVJTU+tDXa6eDy5vQsFsgiO3Opyd9R
3fPh10VbDwBc2k6vaGshu2cGKFVZEDgr/K0+PhZZMlWQbOZh5ySgK376fq1TG0qyuLzPTWv8bTVG
hI8aSj47haoRmfTQ0ATPaBlasFPkWyMESIlxDiliEbpNBoFSH65ZTp2mN1sJkW1T+VlrgCAOtH1o
7yMtCvtSFrZN5gZyLUZuPgpRdpKyTsrAqvlw+EelFX8u0DW+15F6oyNu+umrqLW6djBjUOtnJnz6
6VxaUtQcjdnwPWxwMjyTSUSPCJCIxV066G3tIOXNwzLCic7iGE5Z8CBK7aCc0lQc3lI4mH4xBo/g
rppCRerMmt6F7jD0AYo6pRDD/6jXXeL4DXShd4gQzI9TbVb3nBqHTvuaPlZF/ymzJ1PMpcMcW+g/
gkTRu8+j2NbGbwY/OtRpmw4NMPyCj451LeN7Jy1f9PTAgzDQhcv6nSP5If0aZbH/PEZt/iKlsvRJ
Y2AmuIvCNPKGsckkdyrQO7uvuqqu7/gjFK83ybzsotbo10AZtBe8bvRjqFUu7cslv7auyq9mUmpR
nEam57dRUBHNheZRzWT1hwqV3FuiTsr3UtPSx7pU6scoCsxjE8j6YBu1Fn4P+nz0D4iFQlyP9oC0
k5NuxBiQB0E1wPi/fN3nF/RINsdOYGjd9yuHa18eR8sa73Oxnu7FPtfe7/mhAuThUf0GLS0vv+cf
z98GqNy1JWcRkxe+1ohrjDZeLD353OXQziPd+jgVfvf53b4f4KhEQqpRS7zqySM8BFluMhmeBT2F
S5LaP/g07Y63V7nOfjlCincg4KlzSevWQQdMubV8yfCEVLFSm6TQR2k6HpSnHO35z3UV5veqVvYP
CA0OH+Z6rn7d/gEbERxUVzoFD5kpEWVdgofNL5bbmtNFUaZ1GwUQYhkwrDEimXW6vdTWxVEAIBIa
L/ntGnEgMpwqjp3MXimO2T5a3qRkOAUI560niWGovUTsOqpaCvA6xUOoCK6iNzluGrQMFMOT5PCH
GujVeU4t/UPqz+LOzjbiRIunSh8XaArVqSUl+OeK0h+XE8wJwLsgJDlKB+lJ64fpw+3zuw6BIY6g
f4GMJwNWcMRcruJPulz10mh6WiOI93EcCEiQhgaH2JYnOgKFM8jcntuLXt8PBscXtPwyIrEMaVwu
qs9ooic9BT0ZKSWoGZF3oIGsAU/vpcP/shQ9W24IPbz1W0DJo/LFoabMNSFkDyukYoeqNt1lsR/u
PLvrD0bJCZwSPVHe9hXqFqWvKCSwM70qBGq/INEfiXqrnRrE9YVnFVoBENWA1KPKcnl2cwqyJh5U
w8OS++IBxGaQ2kqgGWhECWixQ2sJb/f7D9ECi0+1lGo0XuRyTTFueA3oukFtKi8xFa9AcnDEgqO3
1bCTa/8tZaxKHX+BKXgqbgiNrsvVMlRcIdQydW+ozEBwUFbSnuiQaqpDV8D62EVy/IexPA2xRADb
pb0MTtROUw+5jtoGCEGbQr5RHuFhFYo73e8Hye3LIE6OvdkhtIDKcm26gaWX9cuQtXJHKD8F+Vsg
MEbxOM0zFCnM+C1aWNQyURyAmWZwAAaYXj/XE82XOFF+gSHp5B27eX2DqDDAeMVjt5giWaPdqqKf
J7ioDK+t8vgUIq55P4t5597+mhvuAWLAZTQKslr4LFfna1lRX1oCJqyAg/lDN9XJN1Qyi9JW5FZS
ULc0wnOeoUtgy3VV3CHbVn157y8Alq5DJgsXFByh665z0zRhi3qS5nWLPoUN908QnoYqjYE2D8DV
3XFUTNTlCd7RVgbl6dLUHeudc/hL7HV50RTwKUttfqmFX0EuxCaKax9+P08ZjFx2wZ3o+duQlHV3
b+aUSB1w1VbmpKRIH3s0Thu0pESUo5nhj9pvIeyyg9sK6FSdGG1DREyEybW6r+LBUA6TMKBcJCEy
uTcgfX1JuBk0nqlDLn3g9eGlsyGUXF2VooU0H6JYypAXQ0rj9ifaMNHLm4L+iboXz375Ff94nwEZ
UKuOLM3LFzHmNqFJYJcR72yuUnmPwWi5casPocDWh9WkbLzMFFwuFqPE0gYiUxECObHTWeP0tZ8H
I0Z2JZxeVILUyulCQ3yIlHaX4GLjPBV2SGNGpFrCkV4uroh9oCQ6IPvKoGwXTHritJO25xw2xpgB
dkKexuQs1A9A2y+XgR2lMeqqMz14a9tHJvPY3oSW+msjC7DTkZdMAoU1sZUrsnSeJqMvCVlBkgvK
wMi/GEjo3uvzD8a5QLVReQ14q0UsFTZUC22Gos6cIyRCTT89mElcn8sWXLeDkmr0WNFLB4WcdPU3
vSfiQHAqNLveNfD+4oGxPOuXKbXwbiGYqzxZGVk+6Z8sFA5MPoh0K3MO5y3yEda7Ld5Cir8UNEGf
UxJb2aKsz3z+YWx6ZtekBxStlZMCDOf9/gsaSHogWB2qp/IqyCks0deDkewiYkLfGVsjQXMgR2Gp
mva819ZtYpwJejHxL9PHqnjZyyleFKlL4sNGdKmBa25IsL5T3dt6nf+ustoQBb24UtWEY5OjGdRO
mR2D0e8/xkgL7Sy1ESAShUKwsWCwiTxWX8gforRMgtD0OlEa0GOeUJ3EgyB9SW3owapo1jM0b+xE
iBtRDuNLPMcF327K6wkmf27RJJMoXqohcjRaOg9HcUBAkobCeKjRVHq5be62PhttHQNBMe7XFSww
E+uxV4fB8BLO8mlGctsBfGbuhDZbZ7m04LCshG7c40sbYKUghqIeajYqkNa3AtVvCx1P6irjLJ/L
ZhA8pKT6PYbxjcvCfJ26zNkRlF45DJMSX1oTz3jpiOhHVAqBh/IbAnJWaO5E2xufDetNI44kl9mz
dTaBdQenl4sWvFNhTs6ZaPIvQRHGJ7o86SOzlNkOOG+j0wpIDjJgQPt4Dpq+l0c6IvMQIE7oe1R/
g0eYtozfACWVL9SnrI8j+Ec3T1oM4pxYbiJn+msVF/64E/lfR1SAfyDnhvNDBzSx9l9EOgXccEVw
LnRK6wjBx8P9HE8jjCWwFXwOCess1KvCJHQsOQ8I0qW8jHaM3MbZLzw4KEoRQ8J7uToJI8wYqgaB
7bWSOE+2JQrZBApUmP7ks49JDfWw2LHeG36bko0MAxiAAgjAVvdZ1aASDUdLQE1njrwR/MZLgWqe
00dTfYrCarRzK5ztnozi7t3vlQn3BZXJ7Ity9dmHINNKa6Z4qRmt8TLoKKpZuZXuvNe/xm0VmEDZ
BnUS2eoSJa6cdswUaTBblYD2wShKyK/DTdVLSIDayQDGwAbLLf4nCkbyEjMhjbyVNUXPIgqkP2Rp
1uaPWZjEvq0THIZkTdo8PhVRVmQ2+HJIZkup0iXHEvoWjZZAiKRj20qGj3JTLKIk1AUWhU4U5+dD
zyTrQ8NgJcwlXSoNTDelKIWF+mSisD5FQ/LQp/QZ7B7QunYqg0D6yBiDNZwk0NX0NoJe+dAMjf8F
xp7oQ1vnqewm6HU3B1opYXs3MQT7OsOEBUZ8WGTBW3J3YOpTpaJFmyyyw32kjm96wiS/k0DGN6Kl
3knPaE/oCJdpWfqhz8NMd5FSzT/2RGvIPpolkUbrC2hXaRGwUqcesxo4ZtUajZv1Vpk5LYJ0ut0G
ErpzGv2hD7iZHmg/5CudHXZjRS+nGPNXrQjRbkKVAUVxM09H+SWPIR8CMq6gohon5nTOSUb/ZFor
/+kCAN7lxBkfhqDLvkNPmVj2SDm7cUQa1z8ZNFY+1lmU/aSl6X/r6qD+ZaaoMJzjLp4/MViFPJ7J
VmtIODrzgTlaprhiQ0iPCIeRefrUh9DKhF4qZa4tNtVPmWDo4Y7v3bDcS/QNAIvG8zIDfmncps5s
FKnrBAbNoy/TKOt0B2rJPKhqHu04wK2lYJSGLoM4nChpFVFUqB7zMwhUxDwfXyFiKV5y9LbOEaKv
O05iw9cukEaZ4g/DAVe+lgZf7CMnZ3otHZNTgtzn0xQjnXXbQmyYQ3MZhdAWlB/59OrsdCSmULM3
TA/tEuErH7C6DyNLjBhTUUxSpsIsevf2klsbA4cC8gdUlUjwsvpccRPENPgoE0wQcAhG3z+mMoOr
t1fZ+lLEfpwb5cGlqnW5ihkOUhWBF/eGRprdpM9GV+2GX8DJkp3rt7kfLCwD68tArrK4vX9yQFUX
Ul0P2Y+BRvUJJUqkTkt/rx++vZ//X0Vd7UdgCjRPc4BoFDtTJ4EH447GUeS0DMCebh/d1obwV5T9
F9obOA4uN4TovZkg60cdS0K6vqHc9bsRjPjnu1fB/y7CeMtk2lUVB1FkMxXq0PKCps8OSldMR6ko
8ve/IgYIRZwSmDpCytWxxXA/ZMjdWegDRKZEhjb41gmp6aHdObSN70PGRKlrIS9duCguD60VZz/L
mpqeRdl1H5MhBiggK/Co0UWvgp0gZmsxlZsGvgpM19U8guz3lF9aEhuGMXyXEXtQuE0/2uiL7anD
bQQvFlBglNJoURhkupf7CvScyEWmF5NS/hAclD7pj/uJGSv2VAhlCyCgN3/mIbp4Enn36+1LsmGe
4Erm05HiEDqtbUWowGWVzdTdUbTObGES0AYdwlJlxLacPsJqEux8xq3tgkZkBpeWEH+t7v6cUoiL
AWd4sEEkv8D9In3bN/7s0u5Ln4QUDCYTGeJT09cw5d3e7NZXZUyCBimUU1T812vDUxZ1S3YFvHc+
t3qvEepotfEI/EOVd+zjxiNnvEtB9YSMAHat1WINBsSfjcIAlRfoh1qxsiczk9OdVa63BCUFXRMa
GEuldn2cvdIhs9g0vmcBdziBbGjsrgmL59HYVQLZmFkDQQwTmcaUjkXVdLUjAKYSXerQ9/KKQo9L
lj6F7lI2iihjKOYnUop6cJCQ1Qe3abNmdIoMKXRbLdUcgVxVJT48GGOj78Fsr+/U8sMoVTOLwcza
mgFEhGtIb/JoiU/mIDhS90x+QjWqHtEilkoI95pWdeQpqCM7LRBIPdy+VpvLL0AqOhMY2/UbGs0C
6Q1R8r2o67TMQTp76iE6Av1pC0FT3PeDqHwBF5lGh3aA4+zdEYYqEuZRGIG9G3O1MiBFjTwmqhs+
FOFM/aiCZbm5WPaH3LeUD1mQ7LXqNnJdHAp5tQl1DPnuOt2q66qis1r4nqggqt6rLeOkUB3od1OH
6mknteJBk2L0QEpzeEHJGKFJdSg/3D70rYtPwgWChIKpcdV/QnOhbxqrFrxwHBRnskYmZ9M2P8i5
oe28seuXvDhQSqbYjGWOfXXARtLoQTEUgiePiFWoMfm0IWfK/3CL6FHDmIbjWUjLL/2AMbddmefm
cqrxdBSlFEHHNo8PYwKHVIeIipsmg+JGBnSOt49y+ZMvs0v8N3oRC60miKl1kSvsGMzzZ9X3YADW
nUpX1Megq3LHFIX8WaADseddN3izVca+l7fKmtfdXjTgVCS/WsubgYcseVuWyN/hCguqD1o/69kx
z7r8i9G2yqemz9XUMdC2N5zcN6MCpeqi/tMzuveqFA3VnduHsWXlwEMCql5ILUByL6/9n2hTS8w5
FesSSEaqJdmxH5LkTdRjGdpWePq+DJMolUdmx/PvomAFqg1Jfv6qRIZcu0NnxLNTCaWU7FzB68oO
EFTCEV6dttSZVj+qSRYqlNowvDgSP0xd9lBASH4XWY12ngIpPRAe/EZte3aDtEq/3j6R62oh58D/
yGFgi7hSBtRzOVT0jGphIOmPXZ64SVg7AJHSp7QIgb3Bu3m6veLG2wYdhAIubtOkG6JcfoIg6BNB
qSrLs/wQALgl9ocwlcTfpTS9H91AZZegEncGvzEe5HKprpyY96J/60VGJjuKUHcuI1/tzufb3BCT
Jku/E9KtdeCRRApBKiUYD5gesqYkfmQYjBq+zYNCsvH+09MYc+ePoVNIWH65JQioZNUfSaEDHVAh
2NPchQ9HQ/HZ38sBl2u3shyAsTFY+D0amOu2iVgwtW4KneVlmtZFp7ZnhMz2R0QybOSnxsIR9Qgk
utybwZuI+OPeY92wXKxPmEVOwP+tAT7UPkxCLOyIaAqzazIYcJiVtnILo08dhtb2mL43PAFAcDZs
0LBlnGVlo5k/laVpSea7RhseSYZU+PWjvZ7n1q4otjCkRUCOg1v5m6kX6AOQmHjBZOnRWQuk4i2L
FMywWBp+d4Bp6P1Yd6ywSTMXSoINZMWAuGQjB2RxxqD8J4tN/VBms/9IJS7dG+3cegswzUIHQ+EF
aZPVGU5C1lkDd9QbS3GA6BXm45qapCNCc7xTnd1Yiu4g/N2ADBaG0NVS4gwCRpl0xQsNUPSHeaDz
QclME/6UYZNkh9vvbstzUJplzGoxXFBrrJZLKmkeZmiLPJCd1Z8hU2ACA3csJnackiPfTXNRjB+U
epjh3Q9q2GF6i+lpN0nkmipswzTrYRRLMd3x7xu31gQYQwmKu0S1ZmXjYD+pkixghD9VhfrLLAZf
Ri0XPtze/cYi1pLWkb7BTHXVKRNDX5FQbtY9qZQDR6JS6AkT6P7bq1w/jaWgBVQDHDv+eR16Nn4l
deoCXOzMonwV9M6aUO+KdCA4c/wjmgJ1x5heWzgWXNhUKaRocF+s3mICzaXRSJDtMcfnv7a6mh3H
yCrfCnAj9jyF/VdmjXLHirVmp+i/udXF4VPDA5q9NuON5LdKLPYGIPdxugM1VtJMUnRHZuCWTqTy
flYEeNw1mpz4DRrhV1YnsXQ6/BWwXL8f74rRl051Pxjvdu1w/SzFKBlqYmLA1V3sZFg2qREZHsPL
zHmJSvCQ1/NPS+6L958flKUUipZbT8d95QZVo+sTeQCRCX+2/CR3FrDotoGBthak4yxG2k6V8jpM
otPIIA2keXSM4d69dLu10cehzuQVEAJo0GM9qg8jTBNOL/jjWYjVyYG157365Sq4oWUqW8cb4YbX
HT+AGZY8NyU91drS3ahAKIQLVR4WLvhPt5/e9QMHtQh8YemwWeQpqyosYJ+O9Uf/NOpR+No3Q+2Z
pTTsCWxd2+xlGVwsdGsc4noqeFJaCC6Z7TsVpiqUjiBJhctIImq8opzstQA2F6PuBYR2eeFrtmTI
klVMY+afJlFP75quRJlJr/xTKFV7SO+/fc+LWAnOStr6xCQUy7Wr8TUJ2TMz0+vwLEwmuMwQeg7j
IHYJREj1pLa/pqwcRreAg123xTqFi6jT2vxHPltxfggMLYfLfxyrL7lWZP8NOUWnYzd3U0GlIS1+
hqzLrFg1VL6jap2ROvFcgXceFVMwnpWAbybbQYByrZ3OsWpAdBR1qVPkBfS6mQw1mjt3SeC7ONPp
i1L51X/DlMSgGgF2ddBHAejAsk+QGi8TrY4CGxf/cs6H/JB3Rts75eBXz5owU+LK5iBEtXJWsi/8
BzBkzXXe/5njoD6BK9IkN8wtCc32oUsZ+BDn5MM4m4zBvPPCLge+yOnQmaXSuM6ZmEDMch8tpLM/
NoFLqyf3chmAw+1Vrq4QIFteIG+QjAsk4crMiKEARUE7Cl4DJuyTKpaKm85S9xT6+PTbS129wL9L
/WWLYKUruLIZQgOhaaAzjLqJDkpfy/dznu2BCDZXwQ9QT1rKAuuYfk67Toffg2LakFp3UEgKh5z5
tZ29XHk36FqgL1lIPhm0uKp6l7NVx72p+R7NRfngG23qSIIcffWtLj6r9RjtqRxsfCeq3JDmLsA3
HPrK8dAKa/QZteIzEt/w1TaiceeDxbPDsN/Liq6XWjqKC/qBnBJd2iWm+LeCoBtZPWmJ7yVTlB5r
pVAflHiUjjnavDvx0PXHYimmcdkUU1xX5d9sLnxiyMj3arg/D1pbxQdhrPaqD9cfa8mQKZvDUk3+
+hdT+M+Gxin3laYCfqAnsumEVRmceiSNDnJR+yjLxL9u3/Ot8wNKwdFBN4K5XD0pK4taRsyXASx9
VB2x1ttTmfcAhfok3WG3unLaS+6Pw16+FcWN9WUveqEiBAkEYtXIv2uUJhZsENflQ9/MmsI0eggS
OdHC+fPtLW6uS/YDQI9d0gW8vCIFPbOWOSgBeJ5i3NWdUJ9NYwru/dgE4QC1/3nEnhxuL3pNocRu
iYfwdww4wde6WjUsy55ST4hFLIVcPUQlPtaJ0DsFAsoYq0FsqXTnjtFNxY6VsP7V1SaITAPZDLtX
Yp+RRjFRBVcvamM6tUONjk1nZvVCeFBP3cEM0+F1mi1hdLU6GQdbijq4/UBcwJ2kKWNGQwBW4WOL
l/vKkEUCDW+v19/ElrnPl8bqe8DEOoFnXNaQC/WZKu6piy9bvPTCZEHLQBL9eOat1vG8IYRlVJWl
741CWNA7HGGrqqbSOlZGLJd2BqmwF1qJ9XPUymgnHd16rAhVEwWQjulXhbSUOXUrlyp6NbIcHbpK
ae+yyI/c219567EixGVRsob2g57E6mplmsGkyeB7QhWnJ02sxcPE57nzSw0kS6EkOw7wuh3Arfp3
wdWtqksg+iGDgl5jQJ5fR03mLH2Y52Ask+XvLFudwL+lILht2SecY/wz/F82DfwOKwV88opOiQHS
sppyWhKmXlbPo2DVx2gOkO+sFM0OYP3YCfavTZSONQT+zhmTGUrrYLhq4j5UcF9i3jMnSA/ENXU5
Q70m3ZNfuDYVF0vJK8dVxBPiB/FSnTeN/OeczYNj4TSdqWGQrqkslTPO9sAQy++/fCZsaqnQUwxa
kAqrb1olRa3ICd90jGXO07dAUYnZeDAjP12mpJviNQkS8l6hAWeY6u8eb4N2Fuu/cNcsullXeU2j
Qf4hd+FZUbLwORzn/MHsqnL24lxT97Rytj7m0rsjiVro+tabbchlZIGB5XMSBOmTAmcsoBl/fEmL
Nt7x11tLUb6gMEuViKmPVZI4qsGkxnUanUfdKt02NsGStZZ8aBKaHLftwNZS6kKTzUQdscg6/xXr
vBSDdkY6jBDufpKE9Hej9K1rTMr48fZS1yaH4gjZLwDFJb9ZN0AZ+xemhSbvHIod+t94C00ZguPC
RO4C5ZgPt5e7JrLidkB+Qm8GzCXsFcvv+SceqZt4ioKB0igZsfkRLhcflTU/cRg8kw5910222OjK
kcb75IJnTB5K0IrOmEjKDhPitTehmE9fBKpkwFaAYC5/iJ4OwKR7fog/tPGLVWiWo+g12C4I5B11
nDQ7qpjkrvJe28FtXBcbOYN/l16czT9nIORJqvXdlJyrWUTpia5/2WoHUUuSx9kkFbNLaAZ6G6x5
1dtIOCvnjt5xee5SXzw2OOaW06uUPcOx4Q1AHNEvJcflCV9hLMYu1xdCp+gMmwGgZ8Th7lphjo4x
gq2OBW3NvdI3sdsCauGj1eFdXAzi/3D1lyQbIDSlimvohSqBSuCOnJNWMxw/r8VvwBdbRwfEuvMd
tq7+gotcoE/wqawDuV4MqiiTdWxHOX+xsiAXHRNJJVdoICPKy2bPgGyeLwEMwSrdBUZ5Vu5ACdW+
InAMz37cpZDDSCUF0ClT7IUZELp4X4WlBrtVyFL4rFVR44A0q3dS661dE8nQBaEruLDJXV4+2pFm
3gRDdEZsxfwu1q3+3E9JfmyNoLlXieD2Zgc2F+R8mcOgMQtw7nJBQ4pjP7WwmxKk3GctE9MPkxBn
98YghK8pLYCdUG3L6ZLoLBKTJFh0fC7XK8IuUUrmmc5ZVwRHYxgAk+cjeOS8iye4s3vfrWNV+XDb
sG3uknkM3jU6x1clxDAg8o/RNjjXaGh+G8uwtXMhjJ8GzbcQ6oKX4vZ6W14eAgZMF+AGtBtXNkSu
0K9vczM8G5UOyHpI2zsp679Nug/drw/vShGFiQPdRW3n6fT79uJbN3nhcwJxQL2UOuZqda0vaGBa
TCtAAoY0aojcwXiUpMHEh7T6fMxAR57lWjaO9IOHR0bUlQ95z1C4d/uHLOusYh0oLRm9AwOx1PhX
31qvNIRlxi44w1Jg2amph2+Q+Yg7YfLmKmSZBkk0j2ad1JqcsJmaZXCeokr5DTnjpyof1S+3t/I3
VFnvReHuYIyWAGN9b5VB16puQUKJuQAxkmRJtCmiOWofO7FkXG+iQnAWzdD4ystNE7Dz1MYo6QlJ
Y6edkiW2AAlSDQEbl9FmOgR1Uuh+AbgnYaW1bpfDGWWPBYQ3e0598ZVXPx2uV4zoFr4zJc62okwi
FdfVynKEIUR0cgwbNHS6SBVPMTFOQegpt1+DTOw11zBH8V7yk/JH0Hb+g16kZuYSC0APevtUN54l
PS3G6SGzQCRzHW4MYNXTXBPA/wjBcByrVjmG0+D/luHBex2hYN6xrltXhcjFANaEIbgq6nNVDKGn
ln+Wq7k/a7Kv5nYnT3saa3+jk/WJ4yMpBQCsxpusglETtGeozGlwztI4Ne1BVsIf6MOon5D5q7gJ
mZ9KaByFwQ+5M6TxUZiU7KR2ed07c0VF6EmZisQ4yFAEDU6Wa+O30NBnODZMWTBPhgZ7kW0K/fS1
VjLjJ/RfrXgnjbx4F37ViuGFOcveCtNnbsRu+8lsT0MW5RZkSwWwXjhm+VEzGIPhOIyqVp+g5Ztm
e1KL4h42Yiuwh15K3vKplPVHMYy7Em34LqjvZLkcvhv8IcmfNhSx141SB8ahKQmRDnInV8Hb7Quy
9cGIf1FjouJ8jbgw5Dkp5qkNz604KWexsvSnAX6O0+1VNnwSYAcMJtaK4tjaTvVWhMCxWYWISxfi
fV0O1b2eR80ZUrzsCSzSJ6vwpa+319xIIkiLMCWLMiwYj2Xn/0SZbV82clZw9aeYsZkxUzOv6pLQ
9VHo2zEAW6+Muw6HJpkndaqVGcbpx2k1CyCRq+JXaZk93zSZ3sB0WM9+YOXd+181QCpqBosDBNG6
SnEn3wwonmeCV/rKJDPQ0k/dsUoFClaBoNSjUwuKGH+6fZ4bm1w4O5eQiYQTdPDleTKMlVZT1/te
GwlwOw3yTyNEIkOfyvAuQ6N7x5JsfD5w5Zwl7LMY1jVysTKiJiY49L2uRjXMHoPFevNfw2FRREq8
8wU3ngHs4FRu8ZN/Y8PLzQWqUgZiRX9CKqrWHkWwzyNGZceRbhzhItO4DJHSpaYqfbmKohZGUOqy
4NXirPDFZKoTb/pgherDZKFUfyjrItDd299t4yD/j7PzWK6T6dbwFVFFDlNgByHJlrP9TSiH36Qm
Z67+PPhMLDYlSp54Ypd703GFNyAFCSAQJZDVbGazOeEFoUujCumuHvXat4dFOmcV+lgZye7BLO4M
BUQDvSIkU1A/3xKGBD7LsZYqInDqoTxbpK+PQ6Vhr1qLw4tL3VmyNcwlecG/leB6cwhSRFUlddFE
YOWJU5yGUBGOh8+5MbiGMWB4mpBG/mx6K/kP2Xy8LnQFkUg3Ryv4f1mW1o/cuNXia42sF6cqU0EL
TZC0z/psK5/lnsDaw/IGMT2n7EPKcWPX/lAGVf6lIRYHLqZMxw82oMkjEuredxFkoeRlUtK5KbXq
U0+FYJKyoEqchp4mbrMhiJGDG3lvlD+1ldXDBQTa5gHVeYmMKSIHN/RFXKvRXjxHO5R62htlVb35
E6ASfqzvwl93MPhOxHy0AdeXvOoe0CEdvbbsjjD0R6NsdgIUGiUa0VzEaT63fW0y47NqIsrw6nO0
wvTAR6A84QAYev4tGaNgzdmIAPVpyRs16kXmmJZnXV66g3ti/cHPoxvoVVwSYOIpToGnez6UAway
bZEECJQwSlDtG5TmFJq5/X6ACx352mhY50KVr5qVxa+u8hHlr4TktXIJqmZzRTnEhaiB6VmwFHoB
fi+R0ZhEWzCW+iOL1b2vXJF7eG1T+L4BROFnkaNCHIkAn/Euv8Rt2vZndOTsyBMFQpA/VWuAIarn
Whh004yM3ssLujs+VG96qkSSN0aySZON6Ewwy11loOa2jNEb6qeya7dGfM3jKX2T1458HrO8PRj5
9p5kkkF+wt8kaSCGfb6+HU7USfdn5EVWFg8qsP0D5WUjcm3stg727e3pIEMmPwRHxJA3cVAxVgJh
kJ7TQSINlXiOH5Dg6i8vT+ZthGcRh5OJAp9Dv+tPxvzXSU+1YqTPWyC7ie9XAQ9rMnJfLp22ROK6
5m6t4y58NCm8HDWNdkqqDE2/H0g+ZTsW9PlsNnJU9K2W5UGpF/OnEGnSR7R2TRlvRaX4GXfG8K5D
lcWfMqO/zzQpyrysEKVwTRvw6D8s7QrbQEdgrS7dUOIMuUQFNBTUNquPdZxbd7ERq76cJfHH18/4
Kk641nmIA7egLa2e1a434zzQk0TcoUclv5tRXHIdUbUfG6cvzpY1NwdN553KB9woYA9rIwBs2vZ+
aIea2m0e5UExlNV5NiPJLxVjehqpNPu9pf6a6965ZA3ywEKgPU3N46gXvLehWWl2GnWTNW95vt6J
NIYJEk5Z0FAgv/S1jSm8YzsHx2b3S0ElwEGG+XzbccbgIVLk0MiCyWnEO/gsA0oj6uSkrlCqGPu6
eZwfyi6KT7aJIoFbVOb4aQGofkQ5uY0aV3zXylYGC4Tg2Oa2CNWx03vQzAHQGYxVKs0af0DG18Aw
jVN0KpTsXw4z3TMuZZw91jbW8xlueiBaPXFBMLYJiDybx/V+bGn645McooiLw8aQeY06NK82K6Xz
+/fIm2+FWwN8rU1FgBLf8kYfazOAo3bksbm3g3jI+TaZPh06K8+/b6JAGuV1yNK2SDIHaE4hDxwm
Ue/4L5/R3aUDdGJgfYkuwFZQJJZHsg2HJy7U1fpsaL90I/kBnlP1CqetDrLCnSt4VdNkyxI+ciVs
ooa+k6fIyrQ0yEZVTT/SJ8m+qMlgqm8z0wovBuSjO/R3p+urvxHtqVUrFVwXjLbNknX6rNOlNpJA
tJifuMNCdoC/NSWwRM3ae7Xoh6eXR7yt/QLCB4gLiwEW+g2VwbLtoUoaas1mMVJdd/EQU+sHW+ok
/HTRJHi/yOqgnesiEfHvtuP1Oedj1OkfX/4ZO4vrEJvZNlVRHtjt4g4tKu4MnQT2YvePaViXfqWi
zaGFZfQQW/0RDHOnb8Z328SfFElXhtHm4hu4EGmNDAyo9WAh47DykYnRH5At6y6NZdaIvmcNhuZq
66Hu3XgwnjCjiZRvhHXDwbLv7bb13QVdtYK3tq9u4qS9rlPYCfAVo6Ipel1C67915s91Yyf+0Ost
dHcl6g8e2PUjN7ExsCcKfwDhVtWczSRE4zSGWU7XKsINw9eXQviNjUrgyTCT4WHonCcttV4tGEg0
DC3p//tGtw1pgEIgGAaHVpkcWicTWbg3zlKaB0/Oeu3cfBr+lag/EXvf5GSInOUOiVISpIaUeHkV
NedFmUN/zqEmvbx394bCHmndRSsec1vSLwC0lNZSpIGzjCnEya5ZBjdD8li4+QBR4OXR9k4KPoJo
9lHgBza2/v1fwSH+jhPMbikNcoSGPS0B3dIBILgiefRjAVf1+luX/IzyGGAkqgPbGCVKl1JPGjUN
1Dav72hz2z4es+0dKWJ2SkOjPYh99yaTItxajiZjv0HEFXln96rEeMPYxkE8hssJ8RvHRwJQ/Yct
QnSNmyf3PNWBzUwKZULicFLSQMoJSqoFx79sapUvnRbWB7O43tvPd+PqGr7W1i3utxtudosomJNW
UxaETkZ8SeZ5Urt/8IPXGEaH7McLslMzyhXSddaRYRpHeLCJssuazpwqJ7IvsdDsp9oZ6ou1JKkr
KZPum3rTHLyctw/K+hssZB3I7CGtbO6UKe2mXp6JKA0Do42YW/w6DdL8kLLe3lg5k+Fyn5duIkXR
aZpT6+A03t5pjI8cx6qbRx66LY/LXWR2sWoTj6htg6Gu2dxndtucIvp7Xg/yx8VYeX6H6GJycDJ3
F5mDSQlt1bPfgno6pcUaz86ZfRwIEOxPyktb6Ef88NsD8qcwTrd0BZrc8IGQZCiSGjuxYIql0Cv5
V97YKJYftY30D1OJBBPQbG4a0KLq86uGbaxITlcxVNiV19GyOmQypgoF98Xx5nnCRqJKxrPRtUhQ
vXzL3VLD2crgzmgMc9nBXtmM3dZ6h1plmwb1UFjvplJPf+Y4s2H7QidiuFCaTIyLiKXkkc5bVV+d
zkpOPAS9b05t8rFdcI9I2+b1JR1+Fm0XAEeE1jc4j0gbBgRQDeJCtNZnkFtp+H5ZpKn1paYBNPzy
LOztKMSvgI8jo4dUymYSpqgSFqzANAhnG2jHOEf2x9ru2uHgzO6dGXrAsIiIvFapsOcLnVg03pek
TMn6+2Y4p2WVfbIHdRnu+tKe7ssuJ7c3TU1ELrot4QF25o857fZ2VFZZTRaaqGwb/Fn6IKrOwVF4
wfMke7+aR3c066Il8hW16eUv+VQNBjYISjIyC+mozr4Gkk1zoeGSQya2XsWeZGKW6UoJyEB/Mlq7
vYplab92k1phstNXw7Wd59A8V/k8JVdZHrQQ5p6OmP3Li7Z3QDks3MGICEPy2UymYSVhXhZZGjSy
mgd5Nk1+ZxviijbK0f7YyasRQKIkDJcOT+YbfKYaOkrdDkMaxICp3pYDlhGulqCwN1cyYsx1Mj3a
BvRn3H/y/6FeDCJPadR/2KWQRGC8Qm2nz7T54BQN5Ag+CoCCqOveTMsgeVaeWwev9d5ZIEZFDwB6
MhiATTEVrSB8fGxgC3lWD+gsNtK1STr7qECwt3qMgYgOi3cr0L8M9lAq5kx3tVFMP5YT02vh7J8d
EVkHYqG3kRwFCJBxq2gNuj3b65VLezRnayTKWaruUelUBWYuJctpUAYfIZ3Zf3lj7u4WsJJ0zahz
UcXZTGGfTUsbawnZ5aLJP3RJn4dTZxWDfi8Uq1BQHB8N/LMcuxHIV2al9ZT0hf1Wzrrl1RJMXO+Y
CK1lTgKim8yDmm0k2SgiBrEmJN/WmzCIU8c6p7lmHXz23oqiZ4IE8npObgTDdFAk7YwYZFCCFRx8
BatR5XGsZtsLlYG+78uTvLeoK4MeAAAX2g1IJM5jAh0pI6XqjMKD257fRynYAycJ9Z+AMI/gvbuL
Cj4EphFZlXZTqVCrEn8TjZk0w1EVGJvM4l7rdL26zi2ABG8sqR6EVhV9RKItrU+4GkfXbKq0o/rM
zjwDIFuL/6uiF/HX80ekZVZwBzbI68Zl8nIFiVsXuFV6HYqxPngydsficiU/oBV7o0Spip6lxmIp
AN6sXk0nbU6ONapepkBCeXlBd+4dWr3UmxiFFvq2EhSNjR6Lhc8qy0W+ID1XnUM5POKj7L2BxDqw
86nG8BT+Wea/0joNoy9dgUARmBGOTu6ciemnkkbKfwCbbPwmijJ2YXOoxX1fDhWPoUbH+7u5cGrw
x9KqT50zy/1Jr6XyWuJCKfsYa40ZrmbKLOyToo9D66Vk3o2bJXa2Anhs66TPlXAOnoO9tYFQQyWH
ivKqc/58H0AtpcNc0nOVTC3zjNpWkCSNsmtmiiNFpp3DBtqGq5NnBwzqNtfIh0QbVBTBgzKfuUGl
vrO9BjrSt6SXprOmh7NycLx3Pw66IkhJCp60Yp9/XIxN2jLnRN9Q2+fHHi/uSy1F3R0tPecgndgJ
yuDAAzol/l37h5tEqprLZYDWRxfIjpInqXDSu6XJzPLC5OuPUOasgL5mfa56eIYHa7i36UliYOeD
MiL2Xyf+r904RSnQjZyxE9z6TjNgzFNn4FX88tHam0yI8kh6soJUhDaTWWoD4gZrN82pc9jOwJqM
QB2l9Le56OlBXWFvq6yQG+B7FNlukADoDqep2nYiSHMzPSVqXN1PUvS+QnDALyx7fK0tDh0rYBRr
6A4p4MaiBkH1sRqB0wVFmet+y2vzOeor1ZX0IbvkmnHUwNqbSkrGxGCwkGmsbzaLkWRWgzGFCJa8
U1AWH0OfLVn4hSa9vmXEp1EOooqHfMsNBoZ8ZZaJFwj3wiG8V6qhPqVRftRQ3v0gHLRomqwCONuD
Bry673WbMlc3R5Y3UZt9U1YO3HdJbz69vA1vq698EFQcDeWiFXK6ubCyoQQdVYkssJtuOUvci/TA
Yvst0Nn8gjlMdicwbTpo/u2dsFXgjXiZe/IGoYv7cV3XGEYC7iRURttn4C2rfr38ZXubHlIKdUki
rVUFf3OMcTxtVCizgQaKdywqbJidej6jS1j7klIczOPRaJs9qNdFy7MAb3soE+OhEvn3tM6yp46j
h6rNfCS3uLdDALMRq1PmcfApev5xjjrDqyiiLJgHeAY9kANPwowR+wlOwD/MIxKeq089R3qbhzs2
4Lx0YjPqkuScE00VV7XFGiZBhg37h2k4uBj3Ngf7fpW3ARR/k9Zp6uJYhU3hxckUcSaUr4JQypLr
y1+1N4HETg6gwD/PzGbfV3pb5k5fZoFpD87JgIZ7QkI0uka92pxePxQdBjJU2i0EiZu1sikZY5rJ
dRilanIuwyTWfGlaptMICvJIgGlvH1pA9GjsUCW7KbaW0WKhp85dKMUyJEUlHr3EaopAXujXWWV7
hEDZuz9A3YBMhTQIgG79PX89lqBOYJ4UPGOzkxefmrxrXaypE6wtWvmTXCzLSU2kI9jqzqAEibww
ZMKs3jbKYh/mCKlRGmIC2qAUGJC6ojM7bza7yDOl3Jy9vmm/vryOu6NyRzprV+W2ZC5ZKhxTa0lx
5hksPyGDvqBAZJ1FE1v3Vq8UZwRnjmSyd/Yp4B6okkCq11r9dp8OzjJUacOgc5u96Yslfp8qSebn
6qQfgMV2h4Ibv+qEkFtsl1K1Yt3BRT4NJitGWCU08cuLMpCTd6VJanOQWuxsVO6TFfsBK5LHYJMx
TWpUCy0OycczYf2H+2V4Gfq6vRjJKLUuvdbx4NHZWz6aEKRoK1f7BnbMJC7FMEw0c6RU8pIEZ3tV
j6OrFqvDuQAe7+lyf1RRWc/2prq3pgNrW/dPQLRZPrXG2cnE9SmoC6V6spTpDWmseUYzvsa0r04u
mN1Nlyls/yEmWsckPUCL7LYupRT46wI8oRCH/G7qdYqOtkw+wmIaTDP8h7VcQeuU/bm3b8pTs0rI
UAo5CTSzjDuvTqEZeJVWxRTDSihVT3bBQ3/wLu28EzyAvOtooYFW2EZ9CLrla8QLHW7ttZhOIR5t
jL3clw/93ih4xpBgEfFxh28WMDVraFEdNe8alxM/m9dyYzUcCcjvQM84b6vpGsQfEqvtx6SRGCvD
WiGECkEEesKO+dWpK+mp4RimmHwwJoaKdVG5CkwgHxUjI/YXjDx8lH+6gwrD/s9ZwakraZrS9OZw
Qk4ocxCMhBcaWI9oKHOvKIb8QVkK80ullNXXQul6N8Wi+Srou/l9VneP0VQeKaXv/xIqqwjQ8UNu
KGOxMwlOrkJCLTKj8eZJTx6MVErY0qZwAnycuzeN0ujnuTTmt2MVy49xMyc2FuLd63muf6TU2A70
n291Up04Nhd8LDhTWfxToDlD1pa2eKY66mVMpSO1nr2tR9TFzc+1f4sTjkQLBMUwCSmVdHlvWHX2
NgaqcHB2d2599IDQ4tBQcbhFdSK+Yc7RrEUB4DOM6DX754wj5JlQuTp4X3buQhj/XBIco5W3vX7v
36HCENqTVciQ8Zuy+q7HZTrd5XYr3siwFyq3jdHXorITj6fenkzp8vJB3hudwq+BfBsyt4CFn48e
LXbVCsoVgUTtlQYwcJu0bsuz0kzxNat189KYOXI+XGQHV8jeDFOGXCW4cCm+Kff2GADNs8gpdcvZ
fMK4xvYxpc0uVKrK08sfudN/BjwAPAIqPlfi9lFFyYVbuB2jIFvaLsDAsLkiuJZ7eRtNHy1LKdyi
1OeLFY/agsqb8nqWIAn4+gjw4nAxb7PJsE3HaViXeB6yEwyV5bx0Czybrk18VvZgYndedG5MfibU
A8q8WzSIZS1lFCsNWvypgxqTZAwPNk64XiM3s5/Rtz3Foxx9fHmKdxiDKwMSqUHQA6SV22JlS+Rd
RoIXQS6XdDotkUVX2ESwOz8tdYlH0gBabAwmLSsVeMOj+R7rjBgKPgLjgzdZlfIFQbb6BNly/C2P
sah9NRMYBTR1Lj1kVRgJeNZqnbiNQnnsMixT9C5Rpk4/ZWpX3YdltsjYUqZReu6atvyqN6UyX8il
MuHShO++0y6q4zPNrubzpC2JzqLbU+zPwknsa2GYc+LnSoSpEPTA3u/bzhE/KY+T3KHlgHpw1+vR
darLSPmiqt38ER+n9ggpsXMc0bWGmkJ7l8ncdl2zMlcgOCZxYAhcbPIpjM5Dnw2+kKr0f2lFQ2YO
ixgyTnKkdr2za6AjrDAsuvv4K62/7K9rKA6VuilGmlxqFZdBo1SwN6e4f0fVA32MIWo80WZH2Pmd
g0n8/scAiYj3xo6oFrK29A7syLyPqpODujqWX13xpVY1gUqPqC5TVAxea4E/G6ay/3awaW/DUKoF
zqoT/af3tHnPkYJOM2ihBGgLtiZtYiVnWSzNgRLIzoOFGtBqwEEcQ9dpc8FX+TTbOLGtLbYB6UbL
nge/FMV0UF7cH4Z2xFqOgHG6DcnahechBr1ojEj/ufkc5d+LuDySTtxJUPgaLmwutD8R5vN9Eq06
Nez8JKhix3is7Bqt+VZT3RbBBL8cl6N+9u5nEcyiHwNph03yfDxtHLsQv8YkKDqpClK7Ex8mMRz1
WvZHceiDOrzF/PF8FDNBASviqafep5gJFruy4UUZdmuvDyuwXALWyXtHFL6tGlkpNHaQSIgXjfgJ
u4NSkm+VFk4g2igBcn/9/mYkqkWgsVfc9/OviktFTfMazJzAKM1tKhDZuCEeCQ3u3VmwbGABE5aB
StmMYnZ9X9UgkAI90qQ3HCfLTxF3e1jsrHVba7J8bpTCUxSEWl/+vp0Qgr41Dx2oLgNA4ubOWiTs
+eQM2Kiy0MCcS3mVNpX6d7AGv/7LSCsqGE7GrTXRGNva1OR5EkRmNXwrjaLmy5L24wRQ+mDR9g4Y
rEvqwMQqzo03V+oMmp10Cx+FeYxfNE7QqUJ4ZrF87uLuy8vftTsYa0Y9eN3221gBwr0taZkeB2Mf
dY+OkcRu3sv2uZoz9TQxFwe9sp1ztn4W+u6U8Clyb/ZKsuiqGLUSiZocJxMCiflugUv6+n3BKMSz
xG4wwbb7IunEOM3KFAc93sNvp9bQfJNu4EPfjkcozp3Nj4Q8HWcAIpzr7QSactyheEOPlkaLowep
nInUN5e+QaRYcgy3pMR5adikn516MQ+u/J39T6iFNiW9ipU0uXm/Cq1UYksRcTCNosn8cMyVD2E6
ppUvx+p8fnmr7OWc4AlAptDlpKi51bCXRISGe20WgUDD8KTMWuhn8iTwnOyk82Cp4TVRnI94duiu
ZBQOpGQlxqEyOziKO1sW4ia/Yi1w0Cpc//6vQGUQSY1+7pAHQi2juwIlHMzlo/Bs5A5B2pAexSg7
K7ySCNcLbsUYbT9blUtJx82wCEZtkhukRZL4qzxJGLFbSjgTuSTm2zaLE3+GkPjr5TnfOS6A/ICO
gFVZHRE2x6W2Rx7zUM+DNgfixwKHxlMkW92RhtJO8Ac4jbgP4P+O/7KaL50hwdIMxDhEbjoOUGN5
j09FC8ivjhvZa5s2v/7Dx1FxBPOD0OlN4hulFXpojVIEeii397ne5HfNmNYH6fXep5GTwIKlDAfe
Z13ev7YLOFS9wmG4COgMGT/bYVGvoWJl35yq1GDTREg5+f2YHWHW91ZubSkj0mIAPt6SyoCpAF8M
44KqeNafssbC86BWxwO42M4FQKcHmgEdISQctvWxkMI31CNRBrJWlVgD0uP41qRtOXhoxByqZu+c
BArSnDxq0woq7Nvd2BGhIVnPSQhNp7/a1tg+0m0ZvraOEuMkowGd9PpU6hXwl/NUGpeXN8weAJgf
ABGK1iUyRtscRQ+VjF1j08VZJsgpC34PmG41YfO9jZ1UeEVtVMt14NqIXSuL8l9aU+afl7idftSd
aqfUlrHxdSW41uHBq72zErzYHCFMmEj2tw+b2gIvR4CUnxahpSpH9ny2NKFfkew+MpbeuQAJQeiA
/7mVbghhEhB+kxqYIJarK99YyuGh653ejdqlOhEKHl1Cu9POTcslBPRjZS0+P0KSgflW3IH86J2w
e9OmpvFE7F/bZ2GJ2T4nkywtXivhRgaqYUnNQBNm8wG11bTzrF5K5bslz7QrGHzkLF/eEnvTTraz
lgOhpWGxsvlpVTyWysSOKFMj/ynh8uEJCYmPcDT0VzP3KZOt0R+tnTWy2Dy2kmqLiXgDfQIt+W2E
uvNgN/1w1ig+fHr9R9HbgoZCCfLWYXSCMRQmqiGCbM5Kf5aThOwKgbkcK9CDfGQPKkinfAWbonp8
G0Kn0mDMcVLnQSfC9L8Rw4133SiWEEdtJ7tTRke/mFRgMA9Mc7R37NI4jR3lm1cfH/xoCWNQZOCp
u8GqpEohOWmp5UGtKaPuwSzsMx+s2wpqm9XmSCb0dts4FOuJINZ0byX7Pd82ZdYPthyDLrfWa7PM
ZvF5Ns3vCL1qr37kGIkOJfEoRNgbTcaBV70IcUsI1IjaoiGHy11diiP8ze0jxyjoMKFqiWvwzcVI
mXzUBjuhMYH+7if2iXwliMNDFbyd5cqx2Z8GGY35g1W7vYmAg2FcwcUHru+mZpTxZqd1OiFKuJji
A0rAKozmsn1jznodXQYtUdTzy0fj9lllRJJZavLwAm7gylbZkKAZehKMSWT41AZyX6os5eCh2ZtO
dgUsixUHcRN2YWI/iJZ2fdDWIro2eHie5ry33yS9rZ1JBboPq5zn648ibXuEcv8kfvyxiVRwEGsN
ZSGbTdJCdbOQo7c4fexRKJw/NCjb/h7plt4pfSPOiBBGbgVnvDhY0r0J5pYD/bR2cwgKn5+MytZH
5oRmDpX0/BLGTnhP8HJUBrmt+63GnHCIdM67eXNtg++YFScGFlRJ0tzjYKQ7V4nH+2OkouV3VrtB
luG/x+I9ANyk9+ikNk+v30kgDKm0quwk7p3nH4psX9Tlagx3IByiO03DD29ELPeg9rd3QjiaYDap
X+EnsHk0eia574RKVdWOFm/Op/4pa1T00KPoRyoAu7z8UXv3Gpc5TlvAhbngNs9hgYoL5pnQB2SF
y01qNM1NjBgbe2THDjbK3hnBBVtZEXJrOrbZKEOuamw/C2h3LCq/dwwg5miRwjCxzHhVWe6i61LM
/eeXv3CHpE1VBPLuylHm2d/mvP0sVaNcknBHRj2FHo6cqjdNofwQAXn9bWAD3nlw5pWLgb2t45Ir
6uGpXhb7bY1YHe2dIrJ/vvyb9s7MurgrA5eoeJuR5igg2s08xEE7JtqPLLKLJ32IrYMJ31lbnmnq
XUAsgVBvc0EJG8M2bmgN2EYXBtaIDIujDvOj2chHkvl/GmLP8RksLBJ4XIC0q27wnOTCSE45XOxp
lojGI5SuH+p8xFZ90eoWjEYWGZEXWch6nVOe0I9yXubRjyYqY9gjavtlMKv+rdx1eeN3Zj1oF9ti
y1Oi6xbTXeJSV1wkHDV6MBOo2LPdOcapSOuqvUi9XJ2q1tYF5YQ6+dppzjh7Gl6vg6dMC+gtR0lK
y1vA62rupEjtcHD77yznKtlFvRQlqluhVESnifUkEBRT6XxUemE+CoTZD9LSvdWkJ4lwBZVtGsyb
kxppQu2yTksCyEWdb2gqPQF1qe+NYZQP3sydOwhwLpiQdSlvsyY1zqq5XjEv+igraMov49uxU+NH
a1nU74U8Hdl07Y639jrZpztCXoNVIJlv8UZLApFEHPi+osMprgPVy7co+NoH7+becqHLQV5ILnXL
kpAqZ0AdI0anrpF7+nPKdIKh3h2MsrdefM/qqYbv3k2Ru44WpS1hXgbTLNJ7pTcrv5RUxYMaVh0k
9evNuTl8q2Q4AcAqHc4L9fxlKtFjxIUEgEPcGPPPDK1JD7U87Tr1ovcqyU4fLC2Mn7q0Gf2XL7Kd
j0Q1kXxq7cpTzlefj6x0Cs1FDXEyhzKQcUbXM3uT5GnzTaRS99/LY+3sEkBK1BFgfDGlW5Uhs9Fm
pJVXOoE8J2dsHMrO63V6xkXWSg2Gyrp6kMDtbBSVd5hppWJCE2bzdRnmgsWUVHmwxFLpmUOhXVbP
mdPL37U3h9AJKE+slecbhyJTMuAkLkkeNK1OhTuKkyBBT8MDlHYk1bE3FDEUMG7iC2rlm42C7lXv
SHKaB+hwLd8HeY5Cj4ac+TWBo/fr5c/aee4RhAF0g8s0/IVtuDRwOeupIZNoq6N4VKZxbrwwb9UP
SagmhTvhl4daaikO7uL9YSmiYXGN8+T2muxXdnI1g6Nt7Kno3Z5rpXKHWBineNIlw2tQLQtmeXTG
68vfuze3dGFAfa7O7je4mJlT8v80onHqcU9MlehjoWmRm0+y+v71Q61FV+rqKxtxG0lJmaFOWW7x
FHSFgeIMAvOuVenilI8acIeXB9u7XHhvQOGCvblVnRg7RZtzEz8OeTTML62YFPRttda6M0Vj3KVL
pV0V2EOPaZHqR6TgvTmlxAw9i0nFJ1l7fr3oIGdxMySqMGxoL2WNJbNcJ/U5Sezo4Kzv3S5/D7Xe
BX9VfUU/iqiaFLrGdp6ei9RuzyOvx+9FS/AcquPw9a1WENBYX/4p/q3kiucDalJbV0mBC0GvjL8T
fQgfRJscgbV4Z/hvNm/D+tCxXSgNrR6mz4dBCCWhzQBoKqxiQ/+Yk94spQtbXoKX26vyWSxJa7lh
qGadh5iO0XsxCv6kyxBLsF4pityzlF6aL2Ztm5U3R4b8Dpcb7YvV5pHlwqzBmViN8snwZV205hNG
vc3vDIpS6tp243yMMqMoro6J3MRFs2slOrVxUbauhEB3IBRF6nwnz0LZi4tp/G3KhY0DS2nLXxWz
cFQfw+rq3TCM4ftsMJf2NOZqUfmmOiHg7qTR8CBNTtudayfVvtqFNA2+nvVR7RVCW3Jf0KZx/Nao
h94t5VqSAilcljeTquFzWo09WPdRAnLvYX2a/TRaEsv3IZU27ozQzJSLWjUt9Md5oU47IDnnzUmZ
Ca8LJWtyZ6OjJb8AW5xMUrWifQPhCBfKWtiiIroopx85goMoXFNbAplSRNPnKZqyT9xS1vK2dSz6
Ui5Yf2H8QmxyQgqiVeJvbVon411e6c4lH+CM3Enq2EYnonkl9bRMtsUplEVmnuQ80nGR0CNV415L
NMkrtTR5s4AXED5eT+3/uD0m814VU6KeIklqwEWNaTF8SmeSHH+x9bx4Wsq6/VCltfmIvF6Uu4s5
Ts3TbFZx5YrGXL7aRub8HM1lPjsTHlZunyD0c5UUs7EuhVznKByOw/Cmzwo1exzbcRhd+KeR7ZNX
joT3uZFF/pIPcEcz3LqXq4w3XuRGMq/eCZl+S/jK3OuNV40mzoYVtan2msmDkruRqGrdbzonuS/m
se1d2KDOVzTIRtvrpsL4VDtGW7gWYB37UZXGMTAqZRQoC8P59WQemuk6xOVcI/tg53qCvUmbK27n
wJyC6FONnS/AR9V3ShabeG/xWNSuPUTdr1pH5s8NhWTW2NXRcfbaes7l+6pbjM+9FMYAwIy08ERf
IKpoZvSo3RmUW/Q0kEy2bm6btfS5mBrV9CLo1YGEJ/cHLUXk/qmQK7G4xGzpwKZ05uEOi8rm0zC3
RufqVad9qWq8jc8IrZrl714a1NxTMdM4KiDtvJXkhdT/6OQRd2wz4yqbIhh/EDGMPteeAOKGH53a
sX/m5OYf6lb51UzVkev9zZW+EjCQgOKBJNi5UUpvM3u0ahgE2OnMideuWLsqkdLTLBk/Xn64bkpG
VPhRayYlRRuTsTbBzkRZXzZGKw/MVhXf7MnJ30VaZ4I5ctLua4U+56XP2pKTN0+fweum1enlH3Dz
qbScyKMoPxKu0krc3PBTOrWLGGt0o2unfDfF04xDYziStjXZ+V+GQjsDaDdPyraZlA5FETkyRMBw
hK+ZF9ECPaEyzqoUHtlUrb96+6AQzdE6RMHmlqOQxAtgR7ug31uP9a/Vreun0tMpe/0Hrdq4vJCr
ZtC2qhglaLsB5id70gaObbNMqePZdmp8X+Vjl9fHOEhCggwgyKGiun2L9a7SZqcggcpg6j84iTZe
BhrE08XUJsLW2kmmO30olFMpK9PRKdzbJjpFXPpsdINuKn4Fvsc5JSJOYYt1ZN7pjeyqjHtXSF33
ejVcQDTgAtDlBbp2A6cpzETu4oU6qqrA+c9Urii7my4tZiQHc/oHefpso6zQRZ5KZhTf2pu8RjUl
s0SSlYZ2KtLRXwum93PjtD8WvbD/Z8Y675Wc25nq5k1TPGbYWduPs15pkt/Fki3O4SSSb3JYyLRs
RxLbl3fYTWC0/jzs1hDzoDd6s8Ow7Jx17ErzAHPlwitUjXekXUYclyvn+xBZ2sm2J+GFYXFEoLoJ
NRmZTAF0OWklLbRNibdUkniM6j4nDQmnk6QV+UlU1XAxMmt5UBNjPqqv3OywdUAyvpW+S9awvQmR
HsaCO2bAQkJfvpzliWNVvYeSIg6KVH8umu2iw6IlMaERSUlwnfW/wmhcb2YQuhadSHUJB1cdIxDb
kzoaka9rXcO7GNZ26RKxrKzKuqiRtJ3T5j81S8t3MiZOH1Uj0Wd/mWHEX4cesWy3SIw2vmpObX3K
29YcMYKosv+AC4hvQg3BLs0Tn3ca1FJZTmOtLT+LSULssxr+j7Pz7JETWdvwL0Iih69Ad0/3eDzO
Yb4ge9cm51Tw68+FX+mVB9Cg2V1pdXRW62qg6qkn3CEA3IDgqpJhndc06hf2fN+5STuL4X0T0ak7
WS2kUqZsMOxd0h6Tphoove91GBrCpRywYg+H0cRxuQqHzg1L3F/eErbSjw0yUIGrTPb49eWNuQmw
fC14g/SsUcCDH7nK2IsiMkVUIGsf86wncw66z0Yspa/F1S2r0AVjnAkDZxMIZCvB/UrO8pucdSpx
LpYemrw+UrXcQsBYhvkU8YsiZDsdipMkMzMwpbfZCuJLlgXjiXxH9kWc9Hx/JfCiTNUfo7iLcZkz
5qeosbTHkbm1//Jb3eQ6yw9hDEjmB4kQFtTzjWmOgUwni7l/nOrTCTMigr3UMpuWNeGntsSeJDge
HIe9GMNyHAUd/9ENtY6T5swL8IQeSFj8Co18uCZSaFsu9aV1DvRSf4IfljwEiHIfEe72Dj16Pguy
G/wBGfDzB2ZrVRyyqriZ/TTeN3I2gDcLsEYbnCP5392lEDmmpcpqGyhLIlWUewt0CTFqmwanFMJU
QSxApLN9kOjsfEZbZsBqMfEnp18jS6giQm1Cr+c2tU55mfS0ulWpZZ4URg1eVUflvWwFxcGiO89H
Qwl1GHCTTJDWyUij1SaZ+ZzfkNrunjQcKS9x03e9G6uzdYSsU3auB/plSAXRDt8xvaRxRgUxsGka
yka3GQzlajZN7pZthjhhPMkucP3k1KS9/XtkVOhXMZi71JTbuwQSzUUqZuNKF6xb1CpnN6jlIzWj
ncyacS/dIISaZLCGqwtsUQ5ShOA+iQ0L+BQCjznBEpG6M9YO5SfMgNpvM/jhs0jRiEJtI5vuXj7N
u+9oGZNyZJeJ0ypG1jZwl4ZS+zarqXkv98Y7DCpQ5hxzmFI4nBzkMnvLMdehGczYcittWJl1MTNx
ym+VrUif7bJFeMDIUR6thuw0W1MnDhbcomxoQ0JvwWwSjNJ2aNkOVeFkeQdmNTCrt+CIwlPeVRG6
S0aafMebaDxndVdZnlY406egS4YrXKfyIEfa2/i03JHko4ra+oOqQsqaXAdkk5ttfJ/DfkK3d6jd
Tsrjg/i8+4pxzqJOIxcDPPY8XOWZPNd2OuY3OzO7kxXGzgW9lOzOqULrvpsb6/vLO2jv0ejt6wDj
QKTwjM/XUyNRjaPZw4cNo/aJlYzZQ3lZ/2wMQ6MffM69h2P7cOiYOKG3ujowPWbTIRZWKVpLuGun
SjpflFqtLyXCJF5vieg/PBxVNo6YtDTZtcvD/5WFZUqRWsGMU0LFSbnMQfFhcIQ4xViifnn9a/x7
peXJ/1oJVIkSzqRDt44hsw8sLKXvRd8N/9ijhuneF6OewBppIUQa6zOvtrjAOAol4dRWpVuC43vI
2g5XKdhvn//DUy2YUbqh8NvWycIE7xUzXtBRiVx0t9jisPulTXwbsWGTDkrdZaetUuYFsq0xNfij
d7Z6hSmtMpkuUXLro7D3Rlub7qPKng9Skb23twhrkpobO4Xf2Jqx3gGHRad61j4nc5SeRGfM52pu
j1o8ew9EgUO5QWW1zAaf74khc+gn1Qzq2jBDlYh28g3wzhGCbSe3YiOQvHINMO1eD0Ew4DYTUeM2
BmETXVS5jVzdntqrMZjRKbJpz8b10F5ICI9C1d6rJEOHwgEOcMsnz80MVAGXGrJcSQxfQ57u6EKl
XibS8vzyRtx9ldxwoEQY2G6oC60pMJmKzOxGeg3beerQ1BysI3Dj7m1DNgXji5qY+eDqOkVfOxKt
tZQcgdOfkjaZaZTK0cdJm5MzyWWWuOgjdSctnenUjX2LYbFVHnBTtqhh7ryFlQJ9gYtvk7EGPXqe
FD8ZXuKdGp4SNTAFvfREPw8JUgSASuwcVrAE0d4tC6fpL2WZo2icpji2Um3nuQuUoL+Scx81vfY2
GzGHX0bPZAvWboYwKQKVIUABXPp+NGuGGKYlvcvj8ucYCPmHg1jb08DI4eDm2NsAhAaKB+q0Lb1X
DWxT0pwquwl5MB+sboy/IlVyJE21l1VzywPega+Gkcfq+2NGoRZplec3K7bCf/JehN8cqZtcRUBy
B0IkXEekR+7ue8eIR1o0eRZA6DrIdjoWOnaHnJORG/JDrkx55QaO1ekukCz158sHae8DLgpwOIPY
9LvXnotm09qznLMYPwZKrRaP1QW9iID8uIn0C5pA0VtRy6NPd7o9KLWXAL4K8AtWmfoSkjsdH+V5
PIyqLESUk3jIQEn/UCvSv6nInN9YcUXUwP3QHIwyd/bMs/VWX7OJAnVwlhF4lylD5hZqN/10ZjXx
X36lu8vAhYZHQkqzycEJ/9AbIy2Fv19KD1INX5kh7kEmsxeaEGBAaIjyUtE3Wul8TZm5JTZmQ6QO
wx1CQ7SSsGs3fTPOTMWXTDNWXKPoTdWNmq4pXFx24szP8Rt79TgawSrkWwH4Un5yUFY3tWylDcGP
nLEu8yfNSHERtnvTA3Vavv62xtoECwRiMq4g69GBHOiNlnQITfZ9Xn7pSpuuVVHCDswm8z9kBstH
RNByGVRsALwDw32tz2jE2ehMfKys1HiMkirwLTFYB2XbXjtoaQoSamhKcPJXqQE2IIVktqiqGa3e
wz2Z1P53nlblz0auqzciUYKzkrU1JH481E5QKIerqhW94uJlpx3s3534w47CrRfkGSoUjvP8WE5t
U9mSQpKsmlH4tW8mxTPGsrllWTidXj4qLy8FUOr5UiU2x8PsAJOKpiD2yr6vfUSr8reSRuH88lI7
oRzeAEqG9GGcBX/zfKlWwwy4XRLyKFXALFnwE0SUxFdHdOmlRhn9boqOsBPbSAByCbgg+5UCjhv8
+ZpCjesuKRpa6SLAgS0IjU/UjfKRJvA2jrIMm5EG0JKXr0s2LQotY3boJQ6DPZ3iMNYe2lEq/EAq
zDdx2x4JCeytpy4+Q7xP1OLX41E1rUttVmj7xFGluG2lBA/qGKVvVW0wwS9hnPPyp9t7jTA+AWow
lF16wM9fY2EKp2treKptMFgfe0lJ33ayUh+sst2LmERhPMFIUiOjWZdRsU4tbyKKcBtJ/f9BMzc4
p30kHjQ5PRCK2965rEQBurC3qW7WdUCqM8+aIuBzUEqqf2YH1yTP6mTjYgeCoQC6pVfDYPYa2xhG
HhyDvXfJmgv1g4oHb8/n7xIcB2xjDVBdia3StRVCeROL6ghJurdD/lpFXX0xPYiifFILdqTRye9C
dUrPVTRNZ1Ppv0sAny8vb5C95fBXXMwLyAg3CMikJzGHJY/U8VR1XjFKVuJiYBHex2bfXlr+mwP9
sr0vyFyUjFcBbraZYJutpgQjrMRbo9TCNSMLiA0aCkj9ieCjBHabpuSQfMfY3TmKY38s/55nTfSc
wEWxf5aif1PfgefvKajy25hMHdgQiwzK7XADV7yB+cinqk4VoqgMEkUL+lsqeukNqH2MrDCD/Eo+
Z/5AYjVtXFvkSY5QVTAc7O8tswBSLsNUTiwp5WJB8HyT2WpqjAwbIPiBBfkQpmV6Hpsh+ISG0fAG
z+j5DogXJtYZliJ1bssums2aFw6t/ZCVVnRwsP/s6fUbA9DDL6IoJhqvfo4hg4aKuwG2LYT+wu3N
PGi8JNX025iPduP2kVHEPuaH+XSWxrIqfVugAOrGipbZHrAmPXftoDFtDzAvztOh0kXxuyRpWsvr
hgQ/MiufwV7FkU2HX3SNKh88wnIq10/AnUwOQkgANrocgL+6SVFtR2XsmPnNofY76TSRzj0KQ3BC
7eZBDVD3cTKE4qZqLNBgbY60bHfOl4HBJvr8C0B2U5Fgwuvgl64WN3topMdRHrqzYmTGpSknx6Mn
dCT3uJPccpg11BcpTOikryMkh0sqwhCDlzpx5OuET59XG9pXXThl7RnTPGOTVJUgECBrD2/r2si/
wIMSr33rIHQ5ZYtIDwoYm3u1LEx84plmXnGS/VY3ev4O+ru5jF2Nu6Zq8kdtbkCByXO24LGM68tB
bZOwMJ9aKMJQcheN+PVwhQczsQoR5tWR4IKU4MYemR0ND4wexDlXsTileXpEvv4TPZ7tNASzFwAt
F5QFFdFY1WTCdmY7kRPn6ujIDr7RVBOSSjumenqvG8L5gty0jchT1seu2dj1u6GvZNPFtT6J/BRZ
r0d6ebJ0FzgTk8M5SMOPBZv3rWyiizrr7XxP9qAe1R+b/cmPRpQAsWU6u4huLeH6r+NBo1qIrJTs
61BHXxMM5i66FabnFqq/17V6fZC17ixHXmxCOAX8vuX0YArYBoth6hW1RvEhsNrWY0KM//cUSj/t
uvn02o0AGRVwAk21RbhzvRFsK5QHHf/Xa6kVGgOtNOjfaIP6TcoC/V2OaOUdSNDu4ErdZEM4cuA7
i+crnVudnuXzVyryqh6ojZwrYKPpauu17ekT6oLjiLjhy8+3SUlYijYdLDuGiQCNVsFt6EsRBq1g
y5no+Pk26nLhnQ4G5N+X19l+NqgK0IQWMggvdK0INxicJnpV1rUeM9tP9Ey6Wj3wnmCO43NX1crB
NtkEbfSp+GwIKjFTpp262pWdOtp1rrb21ejD5r2Tlt1dDaDiLjSq8qYIZ3Alqyzf2gKt80nLj9rn
2/iBTAfFDlp09LU34JZazxx57hTrmmty8Ii0Q/adsWXPqkZhPCFsyKXsWHXov/yWtxuHZZHj4rIg
Qdok633ToRoPx+IaWdJ8ScEXe8iLOme0xJODjbPzQSFokoTRPGL0sd44YR6iOqgNEsde/gxAW72O
sWydseMu/KES2ZeXn2xnucX8A7ke4OKc/FUagVphXi666NfEbMbche7Vfh/tNH4ryhwh/nF6NR4K
dATMOT4iY/1lovv8DE4tBDo6Ac7VHgv7o1RXspug+fgN2DnTHaX5/fLz7WyYRXByKf0Ja+yb58v1
+P1RqyrONVgquhGu7dsp7ZVHTbJqt3GU/jrLWn9+edFNJr08I0IFTHoWtvY6VYSGAjxlbpxrl+tO
eAlxOqtcJ19gHzMoo/SKiKP0ZGSF8qPMm+7IqXgbe1geeMai6raEodU3RYu1H02TUN7w0OfJ1tK7
gIc86FrtrcKfjjwr9ziHcdlZf91PdqJpfdDZzrVuav1rjYborYzDV/cdDTYLAx8DUAvc/nU7NQ9b
EToS5FkrLmjDS6166qv0KJveOd/PVlm9MbvR9ZA+P6Jqk9OeaqcCNxxoskvX4eha33lt4ITZk9wJ
fJ11wA5Ltr0eoqhrdXPtK/2kXrXeDg4C1u4qfBqg3ir97zX3S0SVM0pk9Mxn8/mqiBSsfDi/2reQ
j8O0ymKOA7GCC+H5FlBCRcnrBrFHLSm+zF2QXfJGib3aMseDrJXmL3/W8xyOPH3BZKB9R1xcQwbU
vB5VEWOZ3I629WiVdfhtQL/iUZnlKHF7LUViKC5iXbhjmSOyBi5Ezb4UgwGlPhh6EyRkFIHr1cf4
DkEPHBd0mpKPkZQlv1M1hAPCkQbuuzDJ0ofYRD3Mj5Je/kcuI7N3oWqoH6zOAiRa0NbDWTIZ9IfI
zrPJzXX6z25KSouJs4S/hwXqNvacLh7Uc6Z0tfqJpDyXXQMNnuGE/LhFopnlcuKXNS6BHsavzLom
qzTfmXNayNQ8kpWdpFHnZnN6xf5Xt1O5gr0Qct+kjdDf2VNPbdSGszO70VjP01uSXOPeaBsUIwdh
yz9K4SS/o0iz3kPxDQN/lNCbd02cT37pTVZ8yDIk5y4F0f8RjaSg9EfTAn8p91KqeQOuL18TqSif
2qHPHW80jNz2s6EKRhwwrehTasOs8TvodyctsMf+LuiF+YAjfDG8N2db+1gZjqAQbwPtW9JBxKBf
ry3AnSiVTmOvidA1EWOUzqkS129yMbaxN6ZS+hSjWhXfFWh/CddqlcY5Y44dFZ7tSDUg0hjFB0gw
As2xXjXqR0zOlNoPRKdWnp7ltX6dW5SdEHVKvpaIw9fYMEbwXKR47mvXaDvbdM00GiQfWpnVe0nJ
X64tGdUjysVS6tcBjGHfJHeT+VKmRBui4xZ+OzUAoRgYTdq9lVuieZDUfGrft6Em/yrKWdG8tEZ6
wR3qeq7fqUGaXhKzxGIjpHEluQBemn8qPvbgjXMaJF7dFhBHdFuU72dLjJZrJE7d3EmqWv9GjiCL
rg1L8j1UGDWuEduJ885MKlV+HAaT/gzVSfuGgIuOAnC4CkiWlVk/cEiJUphSQ558CCCXlgeCFdtT
uIz6FyYiYXkrixHYAKN0lJSv3O7G9yEMui9cLYP/8v25WQXyIcgrDJbIn7dwnSqaJSbhWKZhD5S+
TVCRerJiwzlIZXdXIYCRzjHnAeH/PHrlQyoFlmSmt4H4C1ym6W9AerK7Vz4LMZL+AgN30ECMPlf5
jhnXigwnL75NXTjeK1obnAyzaA7q6r0LzOY2plQkP92QeyYuL4G5C+Iw/Rj7kKJmxvd94jfBeOQ0
tLcUbQP6NYvSG1Py568NZ0PkR+MMSfhZwkSJgg1sSZxeKB7bA6r7zlJkpnDAaXDtjDdktS1HI6ml
a5B0mpfUTX6uajN8o3WDcwQ4Wr726n6BrIRlAFcyhqfr+6UzTMzkQIJjjKH3J3OS05NRGtkPKQ+z
NyNmiM1Bor/ZfqRMtKz5VqzIYGqVmWbwhdVyKILrbLXCz7Gp8GsC01HbcneZZTS0yPhvFbw6INYZ
nrGkaSSgflb3juc0WLjbKIS45qjq/xhDk96ZU675uRmW90M9/eRwZn44m8XdWKm91zXlcHAsdvJy
mtfI1FFygERYZ48MlvCxmUP72poV/gWhEwHvr+VTZ9nlkz6ZxoU09ghgs7OfWBRg+OKdu6XHBoTw
OQONfe1pNfsBAiLnYQ7BBvSSdRAot9uJTvYyDaGXviiYL5/lr+x4mm20BY1KvSphmPVuFIog/tLI
8KfHImrjH+UYHAlDbJ+O7cRonoEBM1cafM+XDAsIuaIdlGssRttvEM88BSqg96SojwI0qPb1cWER
Kir+Xh5yAyKp0HSe7JrBUqIPdn3CNto8q3IYmF4XodzgTqKyfqcFjuznNOsS25X13LLPWhlUiYek
v/VZZaYX+nQA48AXYwixFMCQ4J4trdJNNbWt/ajHyxw72lJ9jOHYC8yVS9I8NIL19Cy1o/HOaXAd
vmTF1D1l4LZ/KUmafzGcKVQvDi165yqHWAq80QhZupczkeZCdYT6r9k1RnvGRmP8ZqEQON1VSANZ
p4B24PcCB6AY8nLWzudOy7LzrIwDI8GmNKzrQh2vzoqTTLZvDiiC3Et9S6oSorij+4aexY4nS2OP
WgVWMMEpKgV4YYUU8SmHOVxilZHXiavCIDD82JY61W10p/nYtrCeSTVsMA0o/FmKVwY9HQa04TUL
CfChiVxJdGXgSo45qa6ehanyXeSlWYKEbzPYKqmW/DTiJg48soD0n5CRmH4uYsf5JlU2RBYnLLL7
VnGC5tKQ6ZReppttdO4h3f9McyXIzr0hug9KWvUJ5gdxKdwCZlrmllqvvRnneZzvtcqJwgcnlezB
CwB1fTPG2CSZjSw0qHMnne8jeRoz30bTpfMGucHAXO+D8t8OU1o8/Up0An0lDlIJsrZWvbGdLB08
VGYm3U1EqP2aszx/SrtOu8dgpRxPahaK1rWsJKzvkrSV73DelDu3d3KAIGMh/aua6B/aSmM8TaMj
3aWDmv3sm7b+1hRYNECA+ICATtkHsX6XBZrzcUq1KTm1YdnHpyUaQl8286RwozkZfvHR64dE62fl
HUr/pnmy1aHP3mOBhZPpAAWy8WtVmj4NsYBylGfDcJGSKdZOepB3iDNUsfOI1pNUQ0IfYwYp5tyd
cltNomvRa0HpkfJUT1kGM9rV48bozq0zy+mdZQb6r1JUTu1TOkpA2yIyHz/rZ2isIjWCcy2HVeGp
nd7HftH2IVtAlkQzuaMi2g8BXP7FALzU6jdySPXgdkVrWP4oB1rq4jkI81zMUndnDtns3DGfQL1R
4AL7WEuRzmkwxw9zGTgPbanLH6eIAeddFXZZ7OaDmX1mEJdNfE09bE51Z9vhpbW09gluC+yuCk7j
8CNU51Hxc6dWKD/SyagvUQw7II/bJnXnri4jL1LsavTtasjvRKxUjU8QVj90SmTMbx1JtN+b0nR+
WpgSSPdYwsvdfRSF1BhSGJf3Y2RG9inskhHMj9AyxYUR0T02qZZBaIRLLl0mCVktSMaB8xnnNTF+
RFOKV6km7HDOJ0H+sSSF6D6iCBq372e1aEOvzyhwb3wVFVz93H0NkCszLnoxV5+qsqln/+VscHPt
kdkukCLmdWBwNtmgnSPXDc2MqX8dewLOI4qsvX7K4gaC/tyap6F8NYlmWZJoAtx40epaM8yskgEh
QAaw9vk4nrsYr4yqbSKfJkVztWYr9gc9mQ7q9U3WsSwKxHBR7WS6t04Si6r8o0wNM1C0wZdeTfX3
FHdHQmSbG+/PKotHL3gNenyrG29QtBh/4xDehKhzj4mo4sHDrz/0enmk+rVktc/Swz9L0WVdhL+Q
eVrd55Q7NMPRUr5xrQyxO/YVjidNCn4RpYXA7TAHAuBUZudUi8Nv/2HT/JlbMRynBbJau4zp5bU9
OCoctCyvrTqLJrsuTpnVoawg4lTyuAjkp5dX3Xm5ABgZUzIzoemyRm/leYToxrhIYVSx/SbDKdut
LSl5QgX1qKu/txSDEj4gnkR8zFX7Df5vV4jl5c6znnrDhNy2ouWF3+NL8dquJb1gpFARQSDn3M6d
NDtodZHhdKEWymNM5nvfoL5wkHRvkj+SIzA9y6Fz0Pvc1nwAk4tFvQ3RNdhaoZwMJ9tgIBPXhe46
lPIHtcT2BdJllhf9A8bptGRXtcQoR9jNd9D0w4Qd0Umydo/66uyF0J0PXuDOsy21Mi+P1HYrqWwN
gQQtFpO7PKzzuzot0lOTdd2lLuXKQ6HkcHirbU4ez0bgooKm2ASz/DytBWJhmF08pje9i7PJrxF4
lLCr1rL3uZTMzS9VScmNIk0dmc2m0fSuEFg/DdGkKO40JejfGGyuu95arJpfPiLbKEcIh7HF2VzU
kddBIdCjfIh0/ISlzG5xs1KC923Q9x/+yyrA5PnATN/Woj6O1tAOSW06n71a+RJi22/JWIZ/X15l
u4U4GAt4a9ELY/60CjJGB9uN2wOlhzYKsE4MQhdh7+hT14vmAPu/txQmiQRS+vpod62WClJMC1L4
E7egU5OHSWTG+yCfR+F2qRjjg6Ox/UaLVyo9HsbMoFDXKBOosJoTjsidqmYqe6MWxWdNaY74KTuP
xP2zSJ9xEyE+vGqKTGY6l7TyE2x1pae0LXJfSLl6RYh0PNgN25WwJ11gkcxgkVtYd/aHvjb6qkA2
TjfK+U1QT/9m1oRre6y92i172XHQfJf7mxnWekSvJ+PcolOaotcOk3go6NBCaJNcNaqOsDGbqfKy
FA9DMw5Y8gaU0gHsktGE5nYtEWkM+8b67kA7PWdIbX4tS9P8zCMP1yoOYeBKYNEOqvUtG2X5AaAW
6dUx1cbH93mQGQbLKMuKG2jqrFpc8iI2HVerZac6WVVQBK7GsM5632C5+MvuKiX1O4eRA/6eAToF
WWojbNNFpuWGimS8mtzNj2PAAmiHALB1wkDxytFag0alHibKrZpN/UJXXrqUuHweRLS9/JT2iMpk
FiU2NvTz94C800Rax4fAfheCb65kb83CTN1xBAfiRgGjgLKdj3AZe58f1Cjwk2VouqEYd1gGoLmO
dj5m6cYJrQUi+VibF416/NIxmvuM8PXspWN0UaIj76bthUZKh80ILTKwxpsgbmkjxn8VeU4tGeVn
jNMkN0TP0g1yLU1dLHTkg67m3jsG0gzBCwwK/b/lbfzVGsK8UA6kDpKDMIzgyxCFkodtTuCm3Zg/
9FUyL32P6iAh34YNnvL/FyWhe74oDH1CZBKTYqFXfjEQCb8f64VOXh/Ko+9EXHAPYCSXwAuReLWH
AALXvQ299zYIlWYIvd1HOUiPLpHlT1kn5IuhxqLYuYhpLp/1r7eoRT1k6YAHYkqmfsDtNj+3g1F4
CGjpiluK3Lwk0fhNUtqjucHObkWsCLANtyQ42U1BVQOnrKcpvNWpOvwMkb+aWa9RGO6rgHZdhMOc
+n1VWNY/2lTIzT06pskROnjnJavQU+iNLw60G4ULZdBq+NNFiBG4OQHejMKzLpVH5MedVeCjLOgi
ApCyySu7uRRkuvT6E2QK7p1RRIZnJZV9tDt316GNiHiQsxgGrLYMsAzRmQjcQZmOFTx1s/AxgxZ4
cAZ2tgyoR5yJ6PGby0zm+ZZR7NRUx1ySrmqfFx6DWgdvb2WmZ1Srb+0qUb0IYfl3IfCx12c8VIfm
H9oNeIz1pa0akTzEKBzf4jBAr86QghPy7Lbfh3N0EF12XiUtWQ47CiTYu66xJ6E2jCrBG99c1Ave
NaOl/IAhlxysshPD6GLwE1nqD0P7+auc4zrupT4Ib6WNqeRJqUP1l5GaDpI/ImvsM6yVSlzLkFrn
oLbaCWT/R8lizgVOag1Ay4qhKW0VqEY30i1zorTx42mufFFI0fXVKTF5sE1wQVwWENEqxIxKG2eA
2dCSr2I8T6kfCoCKYXzG5Ej9D4/FhbAM1cB+bfrp6ZCidx5YIZKGYY+9ShaZdxNEVMbKcTEeuXTu
vUSGLpRTAJFhvi+b6K/gOTaG00hxG9/SmsvdQqTJH+vA8O1YOhr07O3HpSgFsGeRsa57NLaqdHam
ztTCRRA+0F6cLpI2/n75S22x1djAg2YmYwFZw/Bo9UCl0xijSdZ2ozqqTomWNu+RjcJ/vRm1k0i6
2mfWixVpIpmnIB4N5DmnV6Nh+A2LOgKibmjwEJ2fv9QotvpEDsjMRzmvr5lWKxdtRFK9DtvpYLfs
vVRO9yLIp3ABbHamFDtyUqCommZRd2eLZLqI1I4PqKW7bxUyMhAyZllIuKyeiIYiE1BoBDe5UlQ/
KlXrXM757Fpw4b1e7jN/RFXMK1GicZupz9/Xgf5qBtPyVqGEgLhHu22Dh4ynachCuYrh05blOaYB
AuqyHF2QL9nBW907FdTxxE5I8aCvV+c9wgq76tsGU3cR4hnWT5bbCNE8Te0hwmF3Kaje4OaorTbZ
S21pkW5ANL/BvE9OKtJoviZiyNCx9mrsKhIrIC05HDQPIKis+ieLwpjmZEoO0b5vPgKcsb6gToJi
gmNG5kFxuryhVVK2wClYjhk6YhqrG1bidFt6ga6LlHXDWZbl3p0XHrbaJNJFLir758vnfuc1sh7L
/QGibY69LPVJqMoI5/TVnEcoEKvdG41y7B2YreBgd+xceSjILEst6PENS3fQqxHiwsJ7ZEye+Aa5
no9MglOgnpDm/B96mlxQubU+vvyMO1kLJBVuBPAwsFfX/S/ZKLUKBVkyd7WcT41axcQ3OXvUhlZG
6DZpGUz18mOR5ePrsxYamSi4wlpZOjWr8yDyXOKUGOggdKPwjTCKfAwSs5PID02C90INexQvxEWh
kephFWpac0LOK8NanAmvXrtWbIpTpSrinBSmCYVfU+tzb5bWTZUAXvmlqHvzvna0/uur3/aSGtJy
pKG6va4qyYjDTJXwOAj65iGS0taj98asNw1+pSqWvjL2Nb4QUM1eXngnpLOwCTtmET/fbGXs6bWp
Mqmaolx1HuCL6w9dlcSnl1fZOTA0v4noCD1xddjLJv/r4i/CrOaOonurMpj5pMj9eFbDaRHUOFQ6
3X2gv5ZaxQIMQwdLMH68daIyfUeZM9+S+6PO0c7pWOyJdSqyRWT4D7HwrwcC5hpV7VJMp+OY/4C7
G35W4fBcKnKOq54UcQKN0CiY25p98fnll7kT7Z6tvTofqjYNjUxpe9PTvDihzWUxfqJ5SvRQ3Jh3
e7BFtoT6hbRPe4bmzJLarxFrZZ20UyuhLAX6M4wAEYTZNelS+yvNK6wAxx5NK7cF8uPLUxDy5E6m
vTHCcn5AOjA/AoHs7aVFt4DWPELEqKU830uJPvP18eW7cfUj2G8xVX0wwTJUrq6N/afXv2t47hDd
NQPQ0J/48dd3phEoNAdYA+JC1VPBjO0cJagrw3SM/UwRr0YK8aaRK1nuFUL9Zn7pIGMEOnWiGx47
1S3S9dZLLF3yo9A0DnqPezuYipSskQLb2nhsq1EdjJGGpa7WgK4ALhpE70epRDg96oG8jFbICKOJ
zUD4II3S1+9hso+l6UpY2OY84BEmYaApeJPj2QSqU/+SJ/RuDLXq3ydWkh1s4Z09gyoLni7cocSg
9ZWijJo9ZcCPb0MzdO+QjtJ/1+FYf68GqT+KqLtrLfRSGsrmFmJmG0yDehM1nc4yxJsiMI2rAhTt
2htwLF/enXtLQfggITcYAGxuyiKQmT0ohNWoG6K3szTOZzPMh0+JVKuXl5faCavkuERuyCx0zNfp
XFqMplwGzGkyYSTvBMDgOwAf/+E7kZby5lToUzvfKWDoXNvyMnOqo+9T29VeB2DnYehb7eCB1J0D
wICP65ZyBl7M+mhL6MglAVIPt9GeLQnwcmU1J4zRdecsgNjEntbkSe9BOANnpRaW+TModFR+k0aT
n7oZd2ZKk3ICr2ko6ac2F/wnUTeaOKRIQ4uYbxbyvztjMuB0jiTCVp7bKFv1CIhhYj8lg+dEjhT7
WA6x4cMy135haj0mZ9kIcCGIOxvkzstfcWfDMFhZcn+YUMvY7XnsBM3VA4+HzYCWan2C1jWdHFQn
H6N2fPfySntvF9dI4IDIaVBILf/+r8Ap2WnQNmiaI8KiIm8MHvNiCzO9YNRQYtSW557WhwJDPnzw
Xl5553oEJsxHZa6/ECFXz9hbXRPkaomx2JDkp4T34dZpOl6SLuzcvJCHgyfdORkgXBm369xIW8wJ
s+4J5yYw0L2ph6eyDOZvIOudg3R878v9IY0vDfwdWIQaRTMYxvgWzJD0kkEdP0gj6mSo7x5l/ntL
gX3GxAgEKXX++tPRJzTCUKah0JilX8dhc4YokrkpjP2Db7XkfavCjanigoKHbMVlvrzbv3fJBPNe
VgMsWvREGi9mp9XfVAklK88pg/iciyR/D9e0Cv/DOViwBIiCkcBtZtv1qFhzmNisGwEMhDQlvueB
eNsHVv3h5d24+zK5dYAlkUFs+gjMZQHEGkZ8s6QwQW4u1D0kR3VvUsqjJHtv4y9bkF42HYvNJdeN
f8YfU4wA0JR7JoTZH1mQyZ7hhNMbq6aB8vKj/XFGWn89BP5JjCBVs11WJw1DMRNsJzJA1hgZ3xg6
qF9rkLPvZVCtX40qjz6JrMahJ7aaaECOPVB/l2AnPtoQa2RP7i1p8sh3MOq0hrq4IkjQT67dYpo3
4oLanfvEGn4MRmtXjD1rAddJGHXuN2pp3OtzoR+56e1MWOgd8CCIGvGPdXuSu2LQkY1JbkVvDwy6
pfzfirr3Z2klzeDps27T/2lU4c9MiD5ro93OB5fSXixBC2hpOy300fV5aI3/cXYeTW4baRj+RahC
DleA5JATpNEo2NYFJVkWcm6k/vX7QCcRRBGl9R69nmY3OnzhDe7ktI0DvV9a1V+GDbKsyqJpB0uz
depAPdHb5sstMtDXpw6SkBisBdmhtHMJUDHpHqak+Ox5U3MGLNwGHp7J5/ubZescUHRdcOJ0sG4S
bUnm2YUm4IvBUb5DOdJe6iyNz3ou+p2CydYxcBdSMSEYxad1fiAjChQEXKBjpKp8dRVT+2Z0eRYh
biar57Er9wTHtp46DzjOL8AhNMHVcsYeph22tdh2x239niMxB16C4VStuKav1qP4YnTKfMxz9u79
Rb39kAbFLNiWQP43QFGdAVGlqriphTfmR2yYR0DT7nR08ZcNph5Ty6aw4p3dcztdBiWPhxOJnNsN
QE82RDBpinGnEoryrCvm99HOzCCXkY7bUW6978LKOuj4X+7UhTbQEozMyVwUq+lZrE+HO1tGm4z4
iphVnf1NwzW3/DGREioi3gJHeMmQntM2Q4FAeMrIvWN5X8Kuq941GDvpfkcIqwfdkMd7V++tSg99
L+gICxPC2IBkIYKu6ySF5DNW6nwBy1GCY0JLPTxY2lD+h8tYZcEuUNL33SzK70UkCYhMoRv/ZIBG
pU/nsMh3Hrnby4TfhMgNfB+ySipq18dcq6ZKyXuCabXoxdkY0Di1WziJ9/fg7cGmrAB6C42CLYVG
p0xpfVeEW15YWI+DkrlxUOeJovu96RV71jJbm48UDkQexYhFeut6Tr1WJG6vcEVncaI8Fbml+p6a
T0eSSfWhUI351EeV+WSi8bMTqmzOk2QKfDLqpTcOOtBOYD72QK3ApEAHGEBOtw3PmKIhvHR/Sbcm
uYhqQ3kE3XdTb2mMLi1gUhLrRXFxiSGAJEEZeop5cHOlxBJuDt0vTdjVT6lEt3Vn29zen7ReCFeQ
9lvwOOv4OUojOzX5go+NMXfBnCfZBydyYl9WY/pg6lm88+Y5W7cYXVWq2yikLPI8198UyNOcNNVi
VD0Y6Uuii7GCCFyXAqJFiwY83oxFy8eFWRHIyoWcmtOx/OZkXuceHbefqgsUjbl9Q+ENxog0XNiz
8ZiM7wZDCvevIRkVcaRmlhYv0tErbsUelM2B/M5Szq2dTeED9sNJ5nfhrHmH2MQD7zQ1XmcciwGM
K3quYdn5lCp6A1LB0LyM9pAKDKNCG+kvXQufimyAalC50v6LbrQb+WrclAtdpjJfwrqP1QBc7FDD
7BfVW+4kSIuOk2JUR0SYiuTYSvgRvpO31Mwi3kVsLcx8WEBIBmJjA40/hUknFaQbQPT4bvWzMSHe
ZA/fLVC3+mG0JocOZzvkHPLEnZ2g7CR+srolWnhunVKOB6l2AlbGNGS2X0tr0A95F9ruSe+TWPPz
Wi0mzm9s1o9KiiX8qUcRvzkTxxmfi7JW+5cCukd9aKZBfVXp8Cd+H9pDfJBi1Iy3+0dgYxOSFiDh
uZQB2BPLnvktMZhqjFL0mjc1w9fML+i1BHMzmu9SfvcPO3KGT/fH29iDOCFYS4nT09FkWIGjCq2S
QmmS9DGvel0JTO+5QNYy90M1Mn4Mpdq9FYNb77ykW1fKok+6qLrRqV5v/B4VC55nMAVzGhkHalf4
LxIDPzSjEDuRwuZQi0ELlybiTutDLejIN4mdgynwZHHilm4DlGXCpw6X9PsrufHlUJAhCUGdYXkZ
llfpty9nQdOXRTLQvEXOwvD71k7fyLTsBzG54rvVqHso/uUPXmchSI5QDqaQSSnnJrIUjhwARjUw
nQuntHwljBq8KxXui51reWtmcM8phC8kzhtlLNXubXolOIhLNW2DkZ7zodca4VN2HMhg5j3JtK1v
Rv8NLgtFbmKL1b04hSaK6S5+QYYq6weMo5pDlQ3dW08D93j/o20OhewXqSPmGJSGrj9axGs6qGWc
PtpqPzxFCKE/arXRHefZNv+PnUgWQJJjQIbV1rYR5QyUMk8nVrEszaPSZabfRHF7jE0oC38+q6XS
Rf/VXkoMq1kJ256MuEYyei4mBAeVcUrPCKaFIUkmku73B9u4QeDcorNHDeiX9Nb1EiamNiOtsdj7
GW4WGNJzex/Ycu8jQ1E/CKSy31HH2AN/3Kas9AxhIhmAZ8la1/dWnVdoq6rEQ8VkJt9pSzXHzNQa
12+tCRNxuhch/RgbqhU0V8/+HCm9txv83pJywWTxnyOVTNcCkcrrqTtqy7vD+/kIy8yhJFU2yjvF
G9FbreMmf0Zxxi3eIgjLLQr/oPMDvHzqz4WqFsQXCco0O59i46CCil+copYCL03s698zaYU+2EmF
VPhUIfmHzKTfppXuW3GbHW0R7vExNhpkizcEtHI2GbUXdbUAHi8TODxCplhPdV/M3nRueun6aR07
h8xqsrPtVPXJjGR0zKRMKTb34aN0cUW9vwk37kLs6yl+AtZfiHCrH6INlpoULs9mmuf92Qmt5INX
mOHp/iib86WMTPOItjmSiquD1dLuRP4Zl5TUXfAWbuGdcK82sXlHC6Yb3PLieDX8ffKgoLXQT4k6
gDwmBfaH+79k494CgEVZjQ4IP2U9X0T7qspBq+FxmqfogKYhl4mVyQAr8b1q1+akgaywvHRBlp7v
9a4quiRMCmh2j2bYGIOvVp1rwXTV2x/EiPV7GJTp5yrprbMVz88j8vikeqV+6eJuT+t/46pZ2oRM
m7sa4Pp6f+s2wYmsmbXVKXBr43x4orvVv9p90j+QjLdfqDpMezf3xrAIGMAt4zmC07kuj0VCUKGj
onrRyglXwkq6sRYYSJmeWuhKZQCTHQ2hrnbRcLz/mTdGhj9Ht3CpjfG3ViiN2ok6exCZdzEt4Zz0
uiwv3uhMD4oJRTdF6weHmXJPnGvjLAGZXbxXFmbITTXQQG/EiUsGTTBzOIGRyY/2QI3j/tQ2djCW
X7RkqE5Qe1yzrACou/QJkY9Oga4elCaNDq1pnDoo1H9+N2DVRxmau4ji2DqciKSMgSpyIdagLvzJ
aPVXEaX6zigbiBp0gZnNAkZkoHWGjg+rJXBWQegVx7IxGEWjvKWa2xExjVGi+LKvbfNFBTm/MKLq
BvXZuKui54bCTvrnYQ2fjhvKQyyCTbvaNwjMhk6oiugxJFk8VagWfB4zx/JjR+7pC27Me2Edg0rm
AVgCgSWp/y3uJerNwbyB8rZLHFZLL5Qz75ymfe/0QjZBqnmNONa1DD8mizZEUKbd8N4TrfHj/oba
/iFEizxIsEtu+ppuM8RDzw39iEZDiKNUlQRY3xqJT6EshMHYaacurudAT/T5UCST7uuhaf93/1fc
bmtWA6WOX4zNW6e1uamsGvdr5dKrNSLP/B6Eolwb5WGr2DlBmxNmo3FD8AKz5fTrla+rwoyHyFIu
2eJWFhhRkxp+UhlYw+agJ87ICujioYpVJfWdcLDiU2FF7SNCyPAa709745EA7Mh8KYxC/EMY9fq3
MJyXCcuK6J11MbDtqrY/poi9vSuievg3VYwEGydpvs15O1/6Cq3rIw6hpuGXMkaj6/6vuQ0Or3/M
emE0leRZwhjRS7V8iy0HRa9Rm53nJq3HIJ81F8EhKGSeG73W6IL9+VVAKASwlROIiCLiRteL0XS1
0Q/I3z0i640Cg0mE/wsZ/R0HB0K/PKu9d/NQhScE/RaVO8V7ZC2UcucWuL3IF6g50RC0QmcxXLv+
GanJZozsPnrMLEecC8uelUDmSdfvjHMbdvK3SeMX3CKtlfW3r4TjxcqowSYxJ8hcTgou06r6k7Ts
2EcUTflw//NunbHFVITSsmfyKq9qFjFKadL0Jm63olYO3VRPD60ceh+pEW+Hd7E11MLLAzzD9Mjv
r5ewdIeodEfulNRSEj+iqXeIXIlKX4k4x070vjkWmEyQgouJi7n6XE5qlUVZZtGjSOMOMjCgSKtT
J7Bl1l67bXOohR7gkpHSRFl2zm93dpkBIJhiG9HbXI0/ICZjfi7scXiH45f39/2PtbUJFzy0s+B1
bMrx10N1oYIFu53C3jKH8WjWoXJysrzYiczdrWEWdgxQUoIJaiLXwxhFZFXhOIcXL+mn5OQkpipe
Zkjp0auwtP6vpM1yLSgcSfd5qBvxLYG5kz6gqFdmQVx5lRXwQMwJGD4v/VTMU5eeooFasd+IWf0x
tTydfh1OVYc4UJtkmL+I3HxoiSzkYZAzlcsutqOfiZm2tc9bhBVNbCRTGlRt7gwH0SlwHKVjJXGg
U2z5WUK0JzWwrOkVj6Ip9KkQ5dP7JqzYziqimCIYPb0kZ0xbxzlHrtqYwRDHdsmTmhsnNDeKBmm7
3m4Pg5gm70jOnw0YMoAlelF16X5OtWwqnvHyFahVI4t5nM0Ur8UOo6xz7pQF+BCnjtOzzGzjq53j
COCHZR+Fx2waCvng5KPSHTVRIdtZq3XuPhPuz+coQrDTX7Rf3hlKBSZ6HpX+S+vmRXiJjbb9QXrr
xUdFrbMXvRENKktjgXAOdEjRHwUYcnSfwgR1yBZJg8rv1C76SMKE/kQcYTzrdzp+b35ZajPiUV1L
3SxRzOobtf8k3XkoNs4BaKClaapqFhXQVewSJrSDdfRvLqk55k+861j65hGQD0m1Od4537fdDXLh
xR2GpxrZDW/5Mb8durBtKyMq2+TRs6PkSD9h8hENl4dCquKIwsChLHK0BJ14b+DbLALkDBWIpZZm
QaBcXSy9XvVG67jxo6lm2ZcU+4W/Rm1MEWPXXXHBWpi3WNSRvTPfjVcYSzaLIs0iyg5V53q+rhGH
fZOZVHnjqnvvsihnpOffj6Yrn1LP/Je2pvLQTgOF+Kpvdi7ujZ4p5TzKyxCDgBWgC3I9umdJzSxE
nzwiI1p66GsN9QPmTNSlegEHsWvNoXpEHVLvfARJiq/gjPrX3vBIJtFszfxJa42HJO7H8/37cGPL
UalYGk0u79cNgNopokImrQpqqsJKk6eT/DHtp8NEU2xnd299d6wNuXTJAnhWVhsuQX5Nl2kbo0SU
2FBKZR/kXvGfakSVn/aed6RnvNeZ35oeV7CpwUhZ4E2rBzNO5yIfXYiKMPf1ExeIdgkRJXtOFW1P
9XtrKORESSLJzhfNhOsvnAngZwRYbGuNdqtF7+cwtNqAL3Y5P9z/aBsRDvkwneRFvnTxf7keKhw9
F3CKySOWzqHhV7kXPY99NQja7ql4SKCGqTunZ2NI2pFLP3Ixp6RgfD1khFULtntuhNVYHR8xGrA+
0X+KTl6MKFpmTcrOgdnYLEuTl+YFhKzb0laVGiMVDHSyE0/nie6nj2WbV1/BZduB5Jr0rXGe/4+b
CXAyK7uQpaCZrm6mHDi4Y08euWPS9EE76PZ7ZS5JnqcuDxBfFsFU13/s4MhX1Gxq1WhYIRdvrwa1
kTB0B5uYbrIqhBIjSpJOEHIgnP/jEy7RCDEqOSkwuOtPqEVdhdKbVC4GztQ+DY04MNLKPSw6cg9V
kivH+7t0IwaiKA6lZ0ESUwdejRdmYZE6YlIubdbWXx237AM3s/Y2yvJXrttOCxOZyjvdNKpi62On
JINMncxVLnlX6g/j3JdBJUs36KrW+vNjR4cQfo7NpiSlX53weZq9PvcYytSj6mVUIHwUhvd3mjbu
EYPPPVWnrSP323BrQmkKhtmmP0zuHnuJH8eW9jAbpThYca4fQaftleu3VhIwGo+jRfHfWeuMCSPu
ZiecvMtsytFHmK56RLfUDPpBETtY3a2hFvYxZOdFDH9dnJpraBwawpeXbs6WuVT12awnVrGHTX5/
F/5qZK02CDtkAaDR372tw3QtZytzYozhSr0820iN94AK0vHi0rx/mdSQuG7MWi874mWd/mjNvh39
kdIzQKV+5kSaxuzKsygN1Lxzkmf7o5p4UnxCt9cURxMzGTVAnz5sDkUlVesV5zT9wS0z66/UFNUY
WGBznuK8tD86lbT+Qg2V2N22ZW68oyjnhCee+epHnRsFopqDK15CcqHou0vgOfvwPrD3SiaAZcGk
a3FycMCwq/6ohK7n1yYQeR+tf+F+7+Qg1CMs1uhrgmPJ7OfWqJoXty3VMQgTdfg709Oxf0AIx/pC
PY5HigwFqXwjRrzOVLQo8wenm8EezE76s6B0Tufo/sfYiDkpQ/C/JX/lIVn2xW8xp7Tt1E5qFJ1j
PbOf8jELD7OG0vrSICL5IGlWAIn8l0Px3Tm7GzuOoivMIQj2SM2sr4lOI4BSsePFFMOqTiP/j0Me
d9R7Zmt6uz/JrULYAiMgxEVJk/GWt+23WYpaEeDMDOWi4OB3nsltoYgp2Ux8zQ5U8lnxebzGoI1t
871ZGt/Qvmk+3P8Rt/PF0QV8Ou0Jk6bMuklQYIfYWyWQxELUXmAD4w3C1pGfDJHJnaf69p5fxHuW
Jh/iypClVtdiUZilE9m0qkcaQ2eiW+WcZ03/8/6EtkZxEWdyGWKjymJJMDx1SfiOs6P2XM2jeUHF
Vt/DfGm3ty5ySyjzAD6xF4DsKtARU4MWETgr0Hpu/0ED4vItGyZpB8jI5UMAxJoSOsoY4j3ZrPiM
u4B8mBNosYnU7G+QV5N/07H1ACur8acZG4HzyHb+fH8xfqE3ri81yqy0nFDhI7i9qW9Srsl1txzj
RwSsu8eKWs3sq31c/BwUNzqTViA0qEMNfJ7LaCDvLeSnQmbjsU4V52ANjnoanN5+P8S2vNz/aRsb
j24N0hy0a+hxWKvdEPcymTCHQUjd7YYHbAbbsxXicVPaWn7486FgDQD51cmXESq7Pmeu4tIGy5FV
EUqvHtS8x3OhbMJjbmS7MnIb2w84OkwMnhGwnOsGf0lYACKOeDSC9P1toIRa+BVlxuwhNPrxm43+
Yh30JK+R31hh/x74yzD4oH3EN5uyhngWEdIXk9kNJpAwqj2HSXr69xqIFxbMLmQZHxlWOZ3iSBWU
9pSqyfxmMLpPWDgmf7ltMca+QZv3POtTmh/SKNSW0ks1ffUswLgH1er713rBYh8MWyKq3ikaqqhF
MaFTpkVWbUGeUo1vgh4M5d+8slp/4A35OY1V7PoCYX2bhsScNoGOgUhINbpKPjax9PbwOxs7ZIFU
kmFTjaYltPz7365HhY5X1sXoqhRuMgT6JMujDmz7w2RUe9CdZbOtjsnShMcVgY4D1iCrzdh7uWWE
HumfLNOvWm/ED1KxROAWRnvQ3U599WBDHLCkV/2kFPPO/rzNYeADUnCg3YcYDw3M64lqIA7cPqcw
3BqZeihaTxygITdB5Hm4C8MLAdbY7EnzbE3ZIMJfLFwRPlwfimh0ikxBHvxxUlP32NJ/uQi7W7B0
/Ri+lWE4A0oJi/AhrivqCk3fAhG+fy637tCFtLTEyfQbqIFeTxypnHH2Qj1E9Vpk7DsvLy60gULv
54xzg/avR6Gp9wcaHxcBajI54/DEoyhpoyvHtjT11zFL3S+6LK2f5liNyCk6A8V7OSp7yIWt5aIZ
AXSf2tBGXaYxQXE5bXgpsK1pQE6AJ0OkOiEGrCle2b5IEt2BuyOn9lzbUax+1pLOdHeWbON6AUvN
TgUuA65aXYUMZaKSGWUt4YnhzcGo2/mrWYr6jykZJEhsRxgDC1N1nZGJLHM69NqVy1wn6niwFC9+
myIUQYNqrlr9hL52/en+Xth4Ttn8DuQkyDS3VZEoJ8bMOhFejAzrz0Or1PZDVwyzdwSn4310ae5/
vj/ixvUCXJX9v6BvoEWtNl+nhUDPuyi8tFyIDUH1URjUC6Y8K3ZqZ7/qsavrhVgeRTFkTJdm0+oB
srImzJJZKJdxspUXM/ZyxycZlWqQ1NP0nQ0nMQ4AiwQCuS6L+ZKlWvJ9pHZTHpSybr+h0W80Pmw7
77/QRj/aNxVbe7Gy0XrFH2Qa/U5rUi2QmjohfFkoandqB6W0Hme9pmrmdFTQ/9M69FwCPRonYoCw
jjzcDKb2rR8TDE31eQqBvWV6/dlKOoqqJElxgZkKqeRxGJoBCELYi++0W5BK0ifF/DRokuZSW3vl
q0Kn9OJRzyJhEYrpvRGVqE84mGnawRxMu3rh+p7EBzpVoKzdPi3kIdRycN+D2cgPJiG3Erill0HD
LUqlPSdZiY69WzZafFD01sRjDWvFBw86av6B0B9Aj17NaEW0rjdZAR4BjgiSXld7LLDr/n2jirag
eurQPI1z9XMPl+Rjj6xT6yuxMrwkeVNHiM5wJQdyAt1YFZ770TBIqABuD847AyzYF1frKhfgDKLT
h6RyGvMU0zUF5y7TSR5KKafGL9qBZhcOl1EbCNZl8GWEI5PflGHsHtzYdrmPijDvD9jRpP0BNoSa
I8giPQgmU5XDO9EjRfWdrC7/gSmBLxOSqumX+5v99onB+BOKuwvTDfnUdc4+tMJy6f1ZF5Vi8lEo
evJ3jjrzSS0GFCUnazphT7AXd20kOIvdKLuePA5O8fqNiQXJjGW19mVGXQyVJLMx0bkyq9miJwnA
37eNNvovbw0Mz6hOunwSPW7n/AnCUtbtLMHteb/+McvV+ls4gQwRH0dxYPdnRXQo8SQ8VnajHyd1
11ZvY7XBOEPXpq5Fi3lNtHTsgoM16uZF4+YMgPerj71VxQUWltI7SQ7KizBQF7v/jTcmCK6UIIZL
ZmmYLFfsbxOEmSeSvhiMy8C1+RDaanNA2gBuxrinNL8xEok5UAH+YZZr+ddE2KiUp1jI9GC3D42w
0jehxupT01vx3/cndfMu/FLVA6hjLTA23ofVpEYlqQc98i61rrxJlvVRG7tPXpegISiNaO9R2BpO
p7HGg8AMb9q+WmlWwJJSfE7xqDnKWJgBwYQWeGloBGYh9zw4b1Zy6awtmQlxJ4jItcgrTiGxFaoS
jF7oFJ/DQYTgqxR8TutSKnvyEzcxzDIYBTskEXiNbgqtuARGVo6s4MXKkiQ8l+CIrCAv9eLY6HbX
B3Ju8NsbcOeIuCXj/H3Xy3JHLG5rgYn3frEgLR7e1feUOu0IvE2di0vb+iWaTSd/GECbNsT2eflU
c4XuRBa/tH2uXl+mTThjoLFPxnmTkpnc3gXAHu8SZ67dnRuty+XBoIcGMRiawgCoCs+QUkssOHBe
XxoHTQzhj64c9YtwesjLsZtFn+skHsE31F3WQa3PxV7N6ya042dSgKGtC0KWWv/q+Cqu5PlRcINt
gDF+0lFt/s8ZjD9WIF9GQfoQqhjQT6Lu6/Pk6bDV8NnA9LVspq91MdtgrGZ6/BEKSZ/vn92tGS00
MSB9lB9uDlNleGMo6WdcUDuZjsTE/VNSJ/rh/ihbRwihEw++zSIztD5CRHdFQbLCrk7HLMjwwnmg
vlr7oUdN9f5QWweIpB5cCLQVXtJVHGePHY6LANgvnVaqke9Yg/F3zbv9oe+L8K8cVEKM3VHUErqG
Ewg+m7bJvJMBbB0ggHoojy00fiZ9/QE1TK0wyprdyww+cPEEpWwAGawbUgq5paJecCTdm/fGh6SU
xqklJTAXxe/rMWdEzQnNdftCSuMeyrJozgai/5f7q/sLcrk6qGRYxClcTlyI67aa2WqukqqYvUUQ
rOruUMlubI/EF+nHAkEBcUxJZN2D1jWdwDrKRsITz628fUXBFAiNTKyqCXBAUayvLcZIr32IEYoP
RDyKAlWTYn7nIYsTvwuduPpbVJZQnmSPMFYwe070YzDNghhbKeUJuV2vC1QLezAzVDDZ6vGvwOyq
04z8Uo9V+EWUTvrD7bPsI1bYhntA2Wd2z7qJT1Awts3wVXVmMCaTOY7/jsKs9tDtG5t+EUAG+rEI
OlAzuP4i6ji4TjZiXOa4bfugqVF3KgdDOVUiK0/3P8tNMEM9hNYcrzyqhjyMq6HKfI5bW8GJeybW
DgCDeH5nxukBUoh8sPSClAkZseP9QW8Ll8uoVCzpddKPv0FhUMLNagvZxAsSPcqJvLwkHaB/87HS
NO0xIZSMgpKe3ss0NNZ72WXFi0JB472ws/RiDx4cEmHq9lcPOd54J5/bOA4Wq45eDTR+ft3qGuDh
smRaUwvQFbv6N1Qs+WGOpub/WXfSCTgqOgnxOnhOjc4RSeN6F6VCoy5FIKgKwjw222cHQkN/SZWu
+rdJMwTF76/9xi1HKLI8ECQEC3n6em+1et7WbTqEF4DJtHo84R3k5IXBbKflcUwr9VFMuXcUWjS9
YdT7xyhYvjzlB4JLNrh5s9/w5Z0zlPU9gkurv9TCSwIlzYtz3vY1alZa/tx6RX/s+lE/1bml73Qp
tmYPII9+jEdIBiHyevazZqe51iREgK7bflnkHN5bRqWy9A5qfVpXHhot73wSyDGYHHUXHb1xv2MJ
yXO2iMLwC5aT/1sUz3xnNyzz8GIu7F3k8rryNXXzVDuIXuqvk9SVkgyxbf5L5Riz8TLnn8aKzScQ
HaOGaLI0prOgkfk1DE2ClNJMotcJdnS9s022riAPzvnC6/8lCnT9Q+c2w+V6IHQtk7b5OumpA1gg
ncnDRyMadx75jSMH1g1yO13HJYddHTknmialjUgDdFCtdEqF9dOe1P6f+zt/Y+3JnwAIANOlWLNe
+zLWclVRKh6gTNpnlLe0z/EsxEkNTUUNRPPH9C+IvfTDFkQHirs30X9miLYe29i7jFkZPnQIiadH
p+jbYiczvJW7YCAwpoYOeIvWxC+bzt82ldSR4ghTApdSE7hm5Npsu9QgeuMrnlpK9dEL5+F7p5uI
4/IQiG96npg4uHgmtWenTOrH1KmT4c830NWP0q83EL6eDk6XjYtZZjuf0IoPP+gYBh8bNZQ7gdtt
JWJZANAKvGSgoQgursdqjNJpq1p1L5MZ9g9jDO4pgZzrO5VXnwtumwCiheFzZBKcSSeKVH2ZZzub
eOPEcLGZVPmXqggP2/WPqNNGZkrdEeHz3L6YtgIfra3CR1R799z8toZa2GZ0KNEhvgnzy162s1Ww
sypTRD87MfRHrMrFF8euPt0/Mxsnk40LVn8hkHNjr8IDzaKSloCdu3RWZx6LMKreZBc7O1oyGyeT
MRZAJNjl2/KwdGlcWi1RL1JU8osai/Q84tf0mrDUUZB5vf39/rQ2noGFgrTw/HkKKUlffyuRFsKJ
1NK9VB0wZd8Zm+RrPjnp9HesFUCuzMqLv8k279+mHIpuMKChundAtnbtQorF0QchAHT5Vj8C0Wan
a8rRuaD8OX6lNxc+tJgTd747GGXqh6QAsQ+Zr5Q0JNr2CYyAfJxdrE52zs8NHoNEYykt8R4vXar1
9TvLEO2rXrUuXkz5M+pdw9esMTumGirHRZ2LD3MvlcBCSmjnOf713q6SAtgSnNlF3wSFwNWhcbDc
ccaosS+uUzvyaE6deWrwSHV9fdCN4RmRy7r1DcQgzpVnhJ9i4YSfUs+R7+YuC/eO8EYwjFfNgkjm
ElnIjdfbIiTFivM8tC560XYYHfF9/BHiw8FGFuWk1W19dItWfru/GTfOGBKJDkqCAINvCdJc6IDk
m8K+FL39tZFN+QQXId6pzGxcGShKg3mGE43l0LoHSlqZQ/BmaiLB4r5Qpwbd8Lmfv+NXZzfH+zPa
HAyQBt0XAN4YrazWMY0Wh+2ZenRaVJcS6ZbHxSD24HWj+efROhVocJq0tJd+z+qTtWphh7k9WReq
OKAzilqcZtXKdk7I5j4laIVNzrOISOEqap7UwhjDObUu0pya7OiqZYHyT5Gnb2GjpSJopJY+90mV
ZgGOkPG7vgba5JfTiCNyqRYoMv/5CkP3XvxG6Z7ftLQ9p+q6fM7YqXoVPw0Ulip/hHeXHdTBNfud
p21rh8JeAV4B4O22tEit0pyk29kXhfZeIOglBfgA5zsp0daugXQL4BZiMU/p6lOauAwNZcUotPEh
6xnWGGRmM59A3/T/x/JBUOc9W3BRSF1eb1CkDGurLhkKPkDm5944Xbx08g5h1Go7Q22tHVuTG/QX
aHoddcZJq8gaguhFdZTicWA8kI7TnmXbxmOC3spS/KM/gEPjumTgUSpx4YNz5JLC+yGw0g6DUAox
+tKekTrWgKb+IEay0TgqZI5Zd1VmB8McKWrd35q3jzm/ZAH3LTKyRNurte0iOuZuolkXBxDVy5Bl
A8hKYUcDJtFO8azPQt/LH7aGXOBPy0lY6kurnWODWE0iQsSLDlPtDG9pUYSBcnWKsAB7nIx+r5p7
u1UpDwBL56P+smVYPd0U0YfCcBPnAoFgOKRFG52oJ1nHsgVReH85N4eiIIFw3FI8XneXjUk1QEha
9iVX7ALWtIpnG5Klp6ZL1R2K6LJM148xs6LnQzTtEMOuhSSIwGg0Y6h2MerWOarhNJxmMXzTksk8
ZqlDSTR2Q6SzGgwa5nQfdLfQ4W7GJ/9b+P22DZr7+lSqqaHEwH+cy4QzERiIqP2IY5b2pA4hXsCN
Nj5Io616P8N5KfGNMh7fIVuzh1XYWnDuOqphQFZu08QBqlxqmZFzUTutOOmQKwLTmPOzptOvv/9t
N+pgC7iQr8vbsnBUl9/ye+ZWgTCG821fAF0joIoAmP5vnsYzSYurfMpBMDwoVuF9bNvJvkxTid19
D03zWebq+NS6RvPQJ0P65vTZ9PP+TzMd/fZrsL0RkEFOEOHh9Tk2U5epg/m8hFnkDd8Iv2rzw2jl
mhIYiuE0J1PaKJg5iJbpz7B6BEjpWZlnf1FY005TjIFn7ZdWg1xXkoEGtD/UtVJ29bOVmVb2SsTf
Jcem4M/7QztViT84WfMTLJtb/TeXtohOjQaC9VmoZao/Nx7d3U9WQkbg9xi7u496NUTAhWa1kv/E
udeVgd2Z6MYpljdjp2MbUfoN0E8zHgZj7o0HxTEK7SxcTRiBV4e2GaDv3Yc/HWy2ChAHE2JsAZ3s
KH3phrFFohR6+nQY0IznOTKr/ltux2l2ApEPhisuEKYLIgV9kaB0+0IciG/pSXTI687v41QfKNwr
Xpf7XZs2j/2cjKGfwEmYfGT8EbBDDkl/dZOKDkrbNYjPZNmsFYFuJB2xJ/BoF6TRNHxvrWqwg0SP
+/igNj3/ZZuE8SvSeU3/mCWNFp6jsFH1Iy524La7yBu7L1lvFLp9cCiOO9/k2GrRqTQ7JzzWBsDu
4+QmM9YQYGhl/hfwDLd+ntJEK5/G1JqrU5uTEnwfq2JSA+Dt9hCUk25Wx6TsEYiqkP1sP6h5reTo
jMr5a9tYpXmA6ZF/FKjQK9/x7a7eRVVmqAdY9aU1XjrZabXweztSzZd8xqsmaExjel64UaApBmF9
d3rdCl81u6PajcJd85dlN8P/mDuv5ciNLV2/ikL30MCbE7PnAkA5+rZk9w2C7WASCSS8efrzVW/N
qFmkWKNzdWKHtqLFZqHgMtf6129EjL0w5DGjz2Bhoaw29RCnNFx/8R3RRwKvEvMjsv7su2ENARWX
Oc9XskGsuXMVj89bBLjykRGH14Sg9SILsYcxHpbE1LpbxFqzEbYGKd1XzHmsG2d01wm3KLv4NmBf
qj5maVkuO/Dm6QrfqFrerWwJ2SZPHbMIi1EsXdg77nxBSM6YbKe1Hj9iBWMG8WJq01sjcZxLXRfa
x2Dhf3gWLwt7cO7JaFiy5FNNW+eEepuIMZ76ZcURITAqLwiH3MvWCJlJ/SiZ5aaRbSvrrgXkGC9d
7PcwNFw4x9CSg7VEymqI3spYXz54U9U/9p0/mHEgCyYXOnyd4VIkrbR2QsutYZ+PQ/UdqZWa4oqw
8C8yGEQTisBprVDRjm7X3s0fc2xDPkuPHNvQ1UsstFJtCj7kXaYbzL2EMYTpOMxvNKVRCxaFyrsw
cBjOhUPj5sbWhtgZbLE5JPNFow2P5yRhxpqNnkGPl8vq0JNRvuyFJVXCl7Tz64LE12/95BtNbBhq
/jCki5vFJPT4dy7+cdUYu+1seW9mI5F2ZOXJ4GyZriNXaG2V9XRng6HfWx3GeoeydNP6skURkWhR
6/beElvIpiH2ZQ5Mq0od+Yit7dFfT10WJFhiTA6V32BZ2lvPVtK7BG/rP8ieOd+jv4iSQM9uSLJr
oy0M9+NcLGJPsQqdPq+zDqZuU85TfzmL1EpuPTPP2+vCUV4d4TAZXDIp74tNqgXLtQr0+ctYrGBg
CAcIHSiMxn6jMtHrdys2TQFLId4wrKSl/dVgBCIi9KrBfGH5nT3uGER2VzNAgBuWJGmlYY3vCy6S
ULn7u7yYYVImY0Mi4opIJEwsY4R51hbV/URWI4IHe1gn5OVgc3eD6sobDV/3ZD8mSoybAUQp5aGT
i4P9W16/VXVlwDteuGKNszbvukbU00cjG5Jyk7K83K5DX3jIXTT9s6v85hZD3d7G3rLTDbTddY+q
FVhqCXG3Xr3Q73vvzsMYzUbvgzPZlaFw2XiDgq9/WFuN98NK/fa6dXm2txn7AWTRVviR7qLTiXAD
b5bItUjfiitsDZd74q/Esk0t6GyX9Wrk5MCkc17fZ1rXGzsbhfq7bFgqb8u99YMbNvtliEg7G29V
UqdzBCdwmq7V4kFFwxXG62Mrb1eBVQQOgGGZL50M7UbPysiry7HZlsJ0062qKKfZ4oyh3FgmhvgU
JEa9dSTpZlGejrC/RmE6Xwd77o2wGswSA3i6uBAgj4d3ITYs9JayfjvDfPliaEP+3fNa666UeMcg
Z6yKb3nXTt904blFrMa088IJZYEeT8NivwMpL2CmGquOSIbn754NuZNxMNTLp8BoknejO3eX9Vwt
P2bfnZkal8vwYaTvZp2o5r4PST9s7idzLQnNLbW13ZbSqD54Vqc+qcTI34ElZwTeiFJtcL40CMTI
R/+zI8CMCbitchFXWPf8cH3mAheJno31wRiqOounMdNva18TzQF/5/xmHfzJjQSM8iTsR3LmIgyl
sg8YbyuPpoSnOip0T6pDD/2ziJl7u8tVX7vOfQYlKCEcYvD0EBPv+cfkM7HBSYvgKB8x4XWLAbId
Oq2Dy3DpOumVXVZKhKhaMnzal76Nk7FjPXOEtwIF933HLYMe+EYyb2HK2afzGmlVkX9dVbLaG5oK
soTs3u4+j2ltqPt59uVHZouThhSpxpSncjJWWpKVNO8wLCo7+CRN1KwbVvB5Ghf11SbFxt6wFEn9
0zLOjbNN2sQgqyFbdHvTN6q6MT3ZfrJw32OTn8z+etBa8wE8oV8jx+qGObRG+pewNvm8naqX3I2b
bob2EvblqvwLD620hTasG9tQtGWOLQS2b5iau3X1ZlrT2QH6luUQJZ2eHCglvQeXZk9EQGzJe7/C
yDbyl6Zr7yghTfaXMleodoMiqONF09avlTfqTlgPhKzELRQFekfPXayLuTf9IkarvxibWStnfWeO
TrvvjN5zYq0uxuyqNL31bTvWjb0jQ5JnHNrT/LEt4VNGQ296Q5T5gSi5Iw0Nt2ih5kJFcgjLo15Q
NwS5rcvewT2Unj9N1g99mnGWAbzat7LOJyOy3QnvxHmxpJahyU1W91vVd017/3rZ+xwKhWtyxMew
+Tz6s540r+PI22BnwjhIT9oHoRXDFPe6gMxoLbRAYaon6WWHJfRVMXhGc6YBe6H1wCYKgyyqTBhq
p008anG9ZEczDkEZHIu0NL9DDSxD5RbnvEleOBTkRbBeHNKZhp32eizIstR61mKMq6c4pY6KvCTp
9kuv/rHjDyeEIT6gjm2ALp92sLWlp3U2Nc6h6ixnk+Ctvk0nmb55/c69gAEcDdUAbk1QqmeT3bqX
gz7Uk3OAQ6ytIUIY9XFmTXpnJVO7dbEO/vr6AV+6ghBbad8QiiOoPulWR7ut5VQGEDKpKzfG2JtX
U+Xh5FWKc76iLzyVR0N39BxEF5BidYKnziNCQWIHbZae2mg2K57Sm0QtSbXvE63b4cbnk3PUTxV7
ozKyc0kczy/tcTxxfCJBBvBuODlTKbq8SusaQmif2ltPz5NLs4RbawejHmOmt5zBdGl/X+g9CUEG
DcQJBdLcyWsoKfPX0TdNLAYz7VFhcJiQ3cC3CN21tcqobQddRH01jmPkSl9fQ9F13VWTWDq8rIoU
wM2SIrslxYRwaL534T+aHRlIYcGMowjtVB+buNXZU9kqrJoookYPHherXfFnO1pUxaUnUgJtbbO/
t9NRm++nqjFFpOzKeRh1YbNQabmA2LwqF+PmhKJNx1W8IIFdoqhZ215RN42YytAMqFzbCDPokws+
JVkvlX1c6ansjTbOFJMZgQnu5N8m8E6Wt13j+flGG6Xyd3NTZnet0hf7c2tYs0WQlYlPOgWlkUYK
wA9HmIwNLo1LFWgy1BGoJTs3bSeao8To3gZBVx/9pY9pWTeFNIZ5D9XCxOAjr2bGLI3U3EjX+2SI
7dzCUNMvdM3YASPPIh611HG3eTAbVUwRVA0YtbhNvW9mj5I7Nc1C3YyugZEHaoam+ODhM6eFPh6r
+SW65UZtPGUrTIeICSeay0L+8cGmhb9dZzj2UeH21hCpoVjXKLVwkA/dDn4DmM+i383SH8tr6NzO
u9UJijrKAlSrmzFLDbkxgrQm7hvjd0jlDAfsvRrr9XGeV+NjgrMPW7FUKr3SDK+rQuZb7D22rCW+
KrnM2x08vuZuCI7ULRxJZECdZM7Hv4gT48YkCgeNJ2B3Fi6JtvpMAVOlbfqxzfvIwzIKrGJwii6q
VNC90SxfsjOwj/VbrW+4BpGoF+t9pdxySEMZuFMf9mIomxuZ5E37o1jb6t7Vc5f2wbEX/zI3/PQK
G1FiI+mlxBDB3EkumlYQ8xpUmo8DpV7W3ZWczM7ZL5pL44JUW34MqrJxkXGYDu8BJID7cRrcC6Vm
M9h1i1EgrpbpctGXTluHKneScTfJwljj3vXLhyFH9YcR4WhnYTkL693gqOATbU7xbg4a8zJlEKlF
Q+bI8kr5sGTDtq60YI9Cfrgu7QW55SRWr9hjl98lUScYFGz7sqBwkJCR65jMzUGFvKo6fkuN6d+I
DE8jSMkVXmJdk1YqckdZP9o2aXm8gmXw1U5lNvHerMreUGzpzCPTFHkKvgTGGpkIYRxcE+vx7aBX
trjSSywa0DEuyb0t5Spx4ffzB2pEr4zc0lnfB8DiP8a10ddNk5bze7HOathpyM17bMmt42cWcy62
oh3dt+naHxUbutcDBFVOdaPGsqkZfDrWN1qAVbtepmB4N1U4u4YjEmd9U/p5I5DxLJ63S/whB+6R
RFNsa7ga37XSVQsKF4iC4WhJSxIq4CxvsbxrqigDYzRDixgDeQhU1e7yTgZB1OPIXUf6EqR6RAkv
q8s5h6iG75aec7OGHuHxGgxWHWaalWxyoZIg1DW3EVs6OovujjRpbqrmbK0pG5huGMl8OZjjUEQM
HmaJIlgx0vbqfno/5q3PiDMwu/dFW3tmDK3AdSPDofti8lSS3Exo1EPapba5c5p0jpNiVNiPMcXJ
oj7t9INorXncyLbVhkgssJsOs5mSRmCMSXFHz+1+luaQtWe2iOdTFUz90NaDVEPlYpd4CpyWBipz
jFmsw3qEUBgFd7E5psE5fPb4MU8RaQ4DYYtND+z9mRWM4VU0JU1hH2DGDkU4OV13G1RF1fI+T9V3
purV7dJVzk5kmIuGgVso96ghNbFOtIpPrxccz6sAyLOYmepY/lGanp6zvxIw7YGBHIg4qq+ChP5U
M83hAtzPewPEV+CjGAyhb0uxe/3ILxUAUOZ+Mk5emMz1ZdOZXtdZh641/TfzMBv0GIvc2oNf3UxG
op2Zmb14pscMaGhauIiellZ2hrvhpBrrcCz1wjro69hvrHxbJvXnJJDuAy2SBKtsx+3rJ/q8psM6
nYLuSDRHanNagGvFiCjRcs2DW6YrFljOEM+m8EG19OXMoZ6XOBwK+AoDNHQbxBU+fYKBNkRROKl1
gO6wxqXs0uuexewWc+5iKyxGnqPrudHr5/fCa3OMmqRaBdeHsn+88L/MG0Z36ephLfRDbzfNIRiS
r86in4sveOFpQYbC5SOGkfSl0zmuGrM6x2BfP8xG7zaRP0zyCzG7/TVe70Gz6fzcOaNofeG28bQg
3eEfOESnnNbcHTBAT631sAhWUN3JcmyUqnw7aL48w1h5PiM7BjfD1AiogwF7T24b0YvmWDuDcSAb
ZN2srWt+OVqL7dC02RctjgwR/V2L+cBAl4996pkV6YVri02Ui/sFrg/wK04On2ei9ErGNYcRF7hN
O0LhFW6RUJauRTRM9v/DCwEv5ViG/zTcOOXnSMEkTPb6ehjNVo/UKmpsIPPx4DhjeYYE9twcD/IA
D+eResMFZll/+nC2jjtVzuDqB5nUvNm65nWPR/v6JjSmrP0alGTlYIxlVSosikArIlq+uUcp2ho3
Q98IpI6ePhKTPAfVP24u+Wp0lRgHHkfsp5fBbvrOHai9sCbNnbetZS1fjHEuRDz5yv6qDICTM2/q
C8sDKz28KIzPSDg5nQw2JSo/1xOIMmBbHEa9m+NltQhkdNRwcQw/jAZkq6+vDs9fI5DNo4js2Oc5
OOU9vQF1UM2Gs67WwUnqfmNMFTOliTFDgCngPz8UR4JZDNpCkvHpCg+P0s2Tkh3FqJyE6do0lDvc
YtxlIwaMAs5czOfLHkse0je6dRYmdGlPTwxfdYLgNN88rCN8erBD93rtbefM0vD8lsFig4OKBg2i
FWS2p0cpCOVsyibVsTXS8+vWocbNTeleOQty4lHXVbRYpfH4+j176dQQ/MEhJLQLr9mTg+IjmXh2
rusHAgLlZWc34lAHwznTuJdOjbcTjiIIy5HY9fTUfGQ0pk1q5AERkX9rQnNgyNZ3d0Kk9vumCfQk
XDKYqmfqgJcOyyIHQYcnxCPS4+lhe5aefM0H/WBYSn+j5QWGNaWTb0eGYHZkCOQJVAfF2Jw57gts
GkQpXFBeBszJeGieHpgHybRHdEwH4GvvKIFpmcyWrb/e46gPp6aZWieJO0rQrcpnbMGMXspYVJ13
Ls7l+TvJN0Gcw3z+mEV/ut9oPfoTQzZUoMsqtgmA9sHUO2djNN05DtELh8KoBJTuWBk839oqr+9z
eRzP2I26SXK/vxFGj2NJpZmbf/rQ/txSXBhYhAeytTy9vMjNurojyORgMhdoYi1xmIc5tTTOvJHP
Xw5Et8cI2SOphcXm5LE156zMJcEuB2cu6iu4/lW8jKZ+Zi17oVqlGEAIiagNBuvp2YBlVpqjbP3g
zmwEqGmQ12znpSjMrV80aoycfii+LCBojJK7Spx7OX/SKU+6FKJ1juigyTrw7BlBnGEPqbsYVHXA
kGGHXTLqFVHR8zN5LBUd7TLpIZR08y0GFozJ0YnaX/GICx4CV1lfdTFPDwmx6ETzMGu9GRog+2jO
jnbiE9PLz8KazPHRNAbwpJbxfagP0GgPFgYHtxYN0aPIfOeTMvOsiQla17rI67zhc+sU66XViV7D
uw6NR6wWEJszL+sLJRGk3eOGdTQyfhZ/4xR+3QnIfgeLYAOwthlzci1l7kurHaEzG/avP7ynrwmS
MP84INC56Uf61/Hnv9TQnbTMyncR5w1j1jI4Y1Jva6WKNJmpw5lDnR7rp74WajAEQljqLDpPj4Wh
mPQBJWfWoYKJXwegd1Nq3mzerAIifRS0c3+J4wJhBVqaZ5/YcrU6dMbAvqVa8a/mFc5LiJYMd72e
EbgZFVPd1g+FnSzeTQMlOGrhJj/OCeHw31qnDK70qe/0OfSbzHUBjiYHQ8PRMUSMkYWT3XbZ7DA1
b9VQR/MxYytKSzdJkZt7+qd1CVbSDHER7bdzqeOUaqqmnWOtc8su0o7qq5C8MSTW+to26X6Y9fne
0cwM1qx0OcFe+n4aZ8WkqrtpmrqtM/fjcmMnEiCjw+o12NtTkFt3jZkWbK/pKPA8oUhVByC+PN3V
4CPuHp7OQnqfD+z74fU7crojcUPYFwxmM6TVPpdLYrFSarwXwyH3lY8BBG5rOytJhvJyZPo+7kEd
zYegzub0nDL42Z7EoY/M9KPUnYoJstjTZ4HwFNPWNHc8WH6bisjPFKlK2VSnn/VaeGOUkSCiXbg9
DtMHo9eMj7ytOJzLcoUt/4+vAoUbr5rOaAdq6/GV/OUV8IYCVjzo+6HrkjGusVQIC6NwvwY2jAZX
SRXZXpeeWcx/nuCvyxwXgPEOTDk4c3C9T5m0BAcA/Kl6OEzw5EZadDe4NSS4HKZvEyZnhT2DBmdL
UuvXck4RUjRp07uxVqgOzo6RFudsAp+/nug32F+Yb1EU8f9Pr0NW5UWOe+VysKs6uE0HrTj4+mTF
a9OJM6vc6VbmoWrCr4kHgI7AfMbvLVGR0vxOKyOgodjbvSwvFPS73es39qWj4B8DzR2/LuzAT/AB
KYI10cxRP6zlIONsFaiP2/Kc3uSFR9kCx/qZzcPFe0badzB9mnzBkp0TiH50GtfxCfS7jdcMRmyK
Y1Q9cps6by4DrXFvjKqaziziz99jvgEYGughfhlMfJ/euXrq4O3Yi34YpjLZw7jL9w2C3G3uJd5B
WO0S1W66nikUnnW4x5sI7sIbjPsp7eRJ3WONGN6VE2aLxFrCzzETj5haDY1zth2qWT+MSjQ2Mwvg
XsNcOqz5bL25hG+X9bj+MZvJvFTz4Enim3Lmuz2T5//8bjgtIHJgr3m2rZVpgHdH1q+H0ijNy7qY
3OMwyW++eCupNZBaRjnjFsfgJu6OQws4QcFaHfSxtbMIynVaRbBCsYha1FTlIdomae7bnmoj0nqi
M0MX0682snr6lCjJJvfesjp3DluFFU08mE1359Jkz5EOieMTGcOdwme7GRmggOw/Trz9t7PMijZM
juVM2PaNrEI91acfxFrkYKG9V+Sh0zMuCEt49nc2rvaf9KFX54KsTgu+46VCN4CDDLfpuTmo7aok
D/puPbSOkdzoTuVdySIlVcNeRfCtgpX3g0zjod16deu+f/0NfWEVBIYGk8EeACj2We2MoszseH/W
A+TdvN54i+n8ECleFaEtpDcfyVbJbVMMRRl1LI5VfCwi7st+JsvBsHvQ8te/0LF3froqWyaOFWC1
x4KIXu3pm0S6Eo51Ta8fWLAnjSHLUozYY5HPZlgYSYd9JpgNGTC+ZLzYVk5FqWvWmS74hYUYP3oK
cBYvcPrTrWG2tSpNlnY6qLotoDToy0bXRPKOQlCdWSJfWDlwAKUeA9ynWD6VedpdklDsr/NhZUZz
2/SCUbNsVDSlSr+oWPljKYry3xf5P77O/yf9Xt/9+3p2//Wf/PlrrZY25007+eN/3Y7f235ov/92
/ai631gQvj32eV395/FD/ueXnn7Ef13nX6HS1D/607/15Jc40p/fJH7sH5/8YVP1eb+8Gb63y9vv
3VD2Pw/Adz7+zf/tD3/7/vNT3i/q+79+/1oPVX/8tJQv//ufPzp8+9fvxyriP379+D9/dvMo+bVt
+736mv0Gn/2x4uH49yf+9699f+z6f/2uOcYfR3US6lvAF+g7Ntvb9P3fP7L/QJcLbupbkEQsXCd+
/62q2z771+/OHx5NKEog+mvUdyjWfv8NFPz4I/MP7Lbg3dFWUHH89Lj57y/45J79dQ9/qwZ5VzPh
6fht52mrwmLhUb0g0AEdOvqeW+bTd6XpDVNAsXUoTJIRWoK2mn202L6C39iJ0Q4XUNYOBokzlwhY
mumT1WY2iuZeMAHBOnON6hluXdyvDaYFqiYkPEytNN1BHTLsLWiG2OZF38tN76zTvu7Nxt5QBWIS
ngtXm5i1p9gTk/orwr7N0tu202qS/3w7bcJU4aAbJabKYDsZ68qqDCf5UBOe9iMgo/fjqCQjyCJR
vbNfvcSeo7GVdbNh4JnoO3vpNLVri2EVCBmyZH7HnMi9mLqxmyMufvuJRw1uilH47pumnq03bsqm
spdLXXwT2tK8FXogYDGm4wS7OGPsaPaMQbp5LLQbr5rm/aRbDRSOrFm+S7PWzbjya+/rUJvZA/YJ
/lvHKiWK1dpbzSs7MTQrgnC/JlHNjvWB6TJsWiy4MXOHGSy/GWbiyo96yiz8I6ZREI8TzSb+xDdG
6z3kXpwHU8/DPElfHRREiRwJa+rdmdnvwAyerHn2+vxOlykkZBEIOaEItAbuYjZC1PCLQWuu8biV
kmst1nY3kLMDmpqlzQVoc/MNVFLPGfVaRbNtvcVnqliUFmho0prLRgVrfSMHNOQhUuFuIHjaAu4e
VLnKi9xIpiMZZmiYrEu05rskcMRtpcaO22m6kmR4CeMvQlHdf8uC2WyvBpFquJrgevuw6Jr/WJmT
/c3NKuaITJqWj3ahpfcISwrOxscFaGMq2x3CGWg9hWoOqgjjZOrYlxUCsGsbx8TvadVU8lY0nW1s
yVSjW4DWNxcfejhydtzPlVPSGFvrHJoD1zas3FxcGxleI2FOmwOxoVSD+9bz0NYep9j6gcYrNeJq
9ig0YOsqCROHSOr3LbEY7CxQQ6Y5bBTvWTTC8XrA2F7aYdqm8xekkDgWw77MuzjJl/ZBNrMRz02L
xLuVrv+mzvJa21ojO+Ibg3ChFkeweiLJobSnH22fBPlF2RVZ9sgC1vu8BInlXcpORwsiF7wVYmra
rggRt7rJtoL0T1xUR9EWyXWuXGqPshhCo8x6aNweHoRR0zUgA6JI02K3kp7yoONr9L2pPI/ISddT
Rmjim8rIwrImyb2y6v3spNWbfm3teWtBleVpEjzvce7Zax9D+LH9jZor34rzAnZbrNHr/9BEqhRP
Sa/Bty98s7tyx6x69PBSole3rfadmCwsH0jCMunNtNJfowr2S3M9ZHU/b0xY+EaspTomhmN9HCmj
x1GhhKy8NUyl5/sZsvFuhtMOX6nUxzdr3SQPKkvbI87S+zdS75I2ZuXr35etzGAkm5Z4j6WHwGPG
nL37VOrBW8WE805fNNjxGJlEIEVDHfN1siGmmqlhZEkJZ7jJhnrgpYU7wAqZ31NrzY8JzA7/4AdD
Wkas1I0MrTmnTkd2Ut1OPt7BG3cyeTfTqpjullIZVgjbKbEjuQhBpdgy4omgRQQJjyg6g9g3BeVm
XlTePl1djPlxH+7mizIZ5jH2UQbx1BPEUGKfPHp/tvP/aEf/2935yY7+v9z3/3/c0dlkX9nRH0tR
Plbffjt0x391TzZ1fvO/N3XvD5o0WlHQNvu4cf+1qbvGH4CdjOqPgzKauONc589N/VgLHIeWDCvQ
sKFCPYKmf+7qmmP+cQz3Qf7LR8LrMM3f/8G2fuJzrTEGYFqFtd9J99/mA16yUpR7HFZv52xtQnQl
OZSu3NrORMl+1juhARCW8wMsHRHV+TptpTLcaEnmJSIBItjpKxSvUU+Mj6IFyPjlev5ZgPxacPyc
a/1Vm//1zbhkv+IzJFDpY+fbYl9ambw07UVdibkl9ha0/BrmYRLpbeBQq0OwN8YF2Za1fhg1VHuo
65oS0ht8Mnst01iHYLVNzLyJLRD7nVf78wZXJuvtmW/6VPr51zc96cP1enBZLYXYD4nhR1Y7tIjm
FKb6nsi+6qWdXbr2XG/GlcF36CQ2pU/TnXWh+Lujn9RjaGqSABBX7HUYdFvW4ynW0HZt/Ibdpc16
ue9qVUbZNKlYGRPiq4YExddP/Wkz+deZn8B5NRnA5IWaYr9WKbuhcsf8TYrg86BBN4sc6F5vcytf
grD3UN6+fsyn7dJfxzxeh19wO1zXdVNDx7qHYyi3E34TYe1X5XWd6N9eP8JPJskLj95pOpLPkEHq
6yT2o5Fml6tqsg2TiPq9dPNpj+7pmBomxihIFz3ylKz2ch37rZ+uN6Kc4sDRcFu2q/k6EN2XqnHt
bZ2bwzG6OTkDJ/50RXrpG55gXJpW1ij/p2JvimI+pjAUG5cRwrYEttlbq15doKkRF9jzSyjxbvYe
ZB71ltEEBBNhR7MkaRcu5GfuLDETEDIZ5o1ah/nSatRy0LsAHlzjdaGcl/4M7vo39+10wiS7Ke9L
THL2azKDcwZg8uiAxl2lvHev37effhkvXZUTSHfIRFriTF3vSyRM4EyIvrLK1/ZOqebLkUIqNEkR
2GkdYpG1WtrD0DbYGUhjDPV5MN74bb5sMvxub2vB3qxhLnffV6m9T1U27L1i6SMGqhWeBGmzs6Do
b+a5HndOZpBL0Q3GRpQLklBzxmQoMbdjjzetPQ7NgSBddFAOp9wS33Npp3YD3w/yL0Ou7x3hEtcm
jjXbKW2tM4SUv7vaJ+s6viXYbqLl3Vf4m0ZHvWa8uGsLAX3xtq9f7hMk9H/exJ/Jsb+8iU1LsFSw
zFxur+i22M3piJRxZO+r4Ual8n5K2k92n1XxhNI6JKliOXOjjePa9tKNPllxEWwOnt3a9V5AmwKV
cwrbjSa8GumEsvG7xHqyoncpPTf2vUUQ/KUMyMRBT4fYYLSi71em3eeQ9L/9OidLsJqR1a61w8VW
0rqaVjGSZNXlcr8sDtS/yr6o/LTcNMw9aSHqaaMZAkVT10ATJ0rzzMJ4gq79dT9OVuOxcnjddaPe
p0GaM8xikCBGbDPaNPnQWED6pCkSVaszyUTK4kP8Cvyd7xNe+foD8RQh+Ov4JyszmKyt0eaWe38a
vcigPYvTumwuK90vKVTdcxy9v3m2TzlWOOnyZo1+uWdcJaGIuy6bfcAExWjev34mT3Gy/zkT72R5
bXHQXRMViL1g6h0nRLLFhdAC7qAxwHUsjE1hLsb96wf7u/fop5Dkl/dogEm+SuTP+xlx0XYRrnhT
Cg/n1+OqIwwXWjAWLwfNVj+GwW5jJJHVmTfJ/Jsd/Cfa88uxPTr2ZWl6bZfnWXXRKeAGvfbXTwsO
QNfKMCoEDzTxkZY5CA6UCXtaN0ZAa/pz54veU5GFPRc+ja0pD26qJUmsuHUWNNrOJLeaXaV7S+YG
OLgdqC9C9+WDnWdqFwxYpEUaaXMlSGszt3FuL3h7W5NaQCRxJ9i9fnkhMry8WnjHu/zLOdLK45hN
aOOesOLlG2mBSHAazvzCdVYt2HYO1x3tjUvkxdCW5WWZ6kgF+yGZh1DZQUnKDojJRriKnACtE9eF
O/Hw5X3iRuXoi+u5bBEwG8Wif3XMPnnED8IgxgiRzifU9cOnTB/TWGY9EluogS2WDRkifoyMC+L5
eg9y4FJlgdi5CZpm3R9Q4dZBYkA79SHlhctsXncDI2QrKc1hw1grOJRL51Pe5Ya2bsiHRuyrQxOY
Y5cKeOdWpHXECGGGO+04vA4nr/JuU8eXC9c3Ky5zZPlGNEPMd7AMNrX7xW4F+Jgm502PLxPZ1vis
f0LL6F3mA0PhmzGojA0uAbYVkXSdktdHG47InxwINwoyr3E3marSrTXXab8j+dl9bw0FfhhLVa8/
NISrX6ciDzZmovnOvlkq603jgyaECH7sq7ZwAxLGAsfYGHaSKw66VCjaR2naYVkP7QMdLzrWIOP0
wq4J1nYjfat1rhYMpi2t5z8CnOwHq7wo9ZXQjmrODSArt2GobJhD8VgAPL0nSk7cCtCOQ1OV/c5J
TZAxxgnceaYtyg/HUmULeIY95ftu6XItrsygJd+OPOvdKirjwdVHxhSTEvgJTIYrbt3CC7SLrHe6
7+h+yx9ToYJLMi0VugPVVRtqsHoDRXKEPJAz8ImaCn17lDgDqlajnf330l+5ywaO7W+POfUydJTp
Q3vJIYlrKyaQADS2gLBlBQK71dGQDxPCJ1CiNbfxIlAkkYQZER0SQ9DMesDxZNxbvmj/L3vn0R03
km7bP3TRC95MAaRh0htRlCZYFCXBBRCwAfPr7071625VPiW5usZ3UJMqlZAAAmG+75x9PhV1Ubwa
peu+VbaG1oA4maX+RKODNrejVtJobXce4oLqRnrv5lbdRkaj0c8js4j9vEmv+oHGVfWcmrKG5C3M
Ut8jcaRVYCGr2iairO2LVvUmNlOi2rZANVZKqb1bs3WU+VXvLIEF+k6VXQhYXSWxiyyeehzyg3vY
r2zJ6lGHU+vnvfk42pqZxvlA6zg0llrEU+O4MZnn8Bq6AAYBPvWYqkuyMSgdDiFRYlRACg6nYZIW
65dgcdoWi9VKlLuZzMNj2zh1HdLp04qtPjZwX30729nzRHQVGTfDfWowrqMx8RnsAgwlidbNENrO
dKybGoWz6SR9qdAb13avEYqxnfu2KW7xlLuPQDjHl07HMbUBssw4ZOiksTNbbIZc3Sru+yz7ZaVx
idDjW2sxznTeYzI29U+NtuGbnyoDBsuinB9k2Lh5ZBBhRUWwHdUn5C7QOegQBN8G1Q8Z/h2r/iFT
u/iUyx6UAxls1hgLe57tECjiYoQtFvbXVk/HmxF/6edlHsetqXXjk9vlDValBJ3+4Muk2SSOluB+
yMwbv/c36Qx6JGzGMf+J4KDZFJXvhH7mNAe4CfPTYFTUGOeial9J/6SumlV61+5NWSHxh/ooYiF9
64vqxznbYLE8TJWeXbRD0lFohgzR7P1ZSJqcSwH11xaeCQ3CWL+VQdcM+6UnKm6DEEa7SvqV9AIm
hQoenZiZNYfmCxbnpTroTaJf5yPi+HaEnhhaYCmebWSMM8XPxb8ywJYOG1p4YLi1iYpomuQ3IJK1
mBfZ7p2WVCNEYDIfo6BcC8qb3hovVS6YKIYl3yvARdVRcx38cCTW0A1R2/pblVK7DDmvOyX8v3n8
1nIiqLd+w+QZNp6RVpFL4e96CSQtY+F27hQS916EXe1lLJapTw6P1thfdEKBXpVAGR6K3kTMFFRt
3oRuWTKee4W/kjmcOTPK2wArpJ5lzlUw23yH7y+BZzZM7slhoJ0s7PBNx/50WJAj1VZ6ASFrwfZp
fSS/PlZl/rAjd0+qNfNY9VVbSbmnBtnR61msfVosH5tqz/z1Jxv+fDVlsHpmvZ8rSVO2LmnVBNSV
RyeFbFXK/lE4AuwLgB/4E4EdzYnlHsaOrWEg82xbGkhdfSwPYWFLhxrylIF+KvLnBprLTjMHctkE
+onC8YqQV8gqiyvw0Np+f6N3hf03t+juyUlhptyd5MMq9njyiyt6MsR1FOggCqS623yFTdCn8vi1
Bf1FyzZ0J5J2BjKiPlKvUlX843s6OSN4bOOq0odE6iyFflsoO7mep6Z40Vr85stU9TGBjume1M1s
VxAT9cFZ8ZeU+0/j4+RssIALUdlo5/uEjOnvRKIPzjbHgmZk3tRcAXpyndBJx6QNVVtNnwbH7l8H
jivUI8dF6YCQStQ0WDQhC3nrXG1mY8rpO9mKbpQHL+aZkz/tF7znCupAL9InTVSoKGCfyGDjZsr9
og2zwkzqEcHQ2lbCBGLXHwFxzzzXU9tBbTeFZHLN9tk4w3VbsmOhCOrsZiSl2QnnNnE4pxJ1Zoe1
ntTfs76Qafy3Pu/TrKMVQ+vgWpwfgtqtvrjpvGxoT8xx0RT/Xezefw5EJ5WVbs69rvX7gp2bGc2F
RoBJbbCR1fLvMwqJDz6PM/PUqWI99dZcS9umhO9k2VcpTVOaKWy/J7KWP5gKzx2SvZOJqq5XVxPW
LPaWs2bbbsrsSOQWdW+oBF7ssfxEs1Msd3VNWigCUcjn/lrsdNI1f7z/uk6UVP95mCeTmUeocqCo
UPGV4e5vkmXZmUGd3RnlkN+36UB/9KjKrY16pLRhOddFWzn3a1u20YJ+dN8k4iP8+rmD7sl8VHdp
zsAcSqKc4Q/4AiBBpTsTSWdSi4xKAnsPFvX3alKnuA6qYV5ZDKncA2ee6KanfiQtqW2sLpEP7z/b
cyPoZJoZFkN6c2cdi4wo19u0rNnsQCYrJ8BE71/i3Ep3nAF+O002yIMVVAVJVRGmDqA7GSMONz6g
qJypobgnlQc/magFeG69b1uni9B6PMmuCi57MS0glD6MzTkzXZ0Knmo1HYMLjXqfzc260Qd9uhGp
dp02y3pFOA3FtIXP2wWnhbk9+ShV1Toz3NyTaaSeq9nI+lruq0Rvn0s/54ZcreBkogl7fcktV89C
lLgph94pBeff4Za1CB6s1i5KWq28GkR35CAlefkT3YR8lig2/LB3VaftCqmgwNW/DtTawly81tjt
Li2nlbulqaa7pprVizfnSYn4uyaHyKRXEeM9ypLQSthu7nR0XkdqQhtwgvCX7t4oITCg3uvIfZ6H
Xt3DbCuf66Wi62TXrfwoBuDMkzkVfwXDRDdLlMU+kRRBRLk2OOGH9coSfh8VeVm8EBKZfjDIzhV9
TuZAJLhWI0mG3Zfm+sOyhnt0Mj3HlwJdvjJ2vT+Jrxj7P5L/nptznZMJT3eLhZgpWlT1mF0Z/jje
6zBguSBKB8/Mm+0IwG4rgvI1WT3tBRGIHo6s1nfvf7FnJgXnZJIrjUQcJZ/l3u6pZBWp9DY5/cSt
WYn8g4bMuUucbKs6Wi7+rOpsTytuvEigg2DszOWlcIkRff8uzo2Qk6lt9euyakYt3Q9WZZGF1qoN
c0R51XRGczG3auQAaGtv71/szP3YJ5NcjcaMkzv565wd+8ifdPcC/14QTbPubd6/xJmZzj6Z6TKv
nlcUC+WerAJ5Z6xH5koNQ2YAkLJLBmyy71/n11/4h63nqfssGFqHZBa2R0Di68uiWayod2USG+hQ
trVmadej35eHXh9vDT78O7IxiRQxZPM81qbxSmazYBdp/Kg5YpDXakgogPpTOhX1XiEITpq9yFpo
p2n5mTBoF/Yk/A0OyXU0aRqA9TEtt1o37DJ5FFE1lbNRPlGj9ajK28Vw3khKWzjh5gOnD8AkSqZW
qHtZG46SDdDsZtV9zevdJGXHckyC3GWJKSLqe9ioq5t8PWYwbT3OoB8MtHOf62k2KGYriZLB5BTg
A6TLilpCjhw6FxiJBOcm6BpknanvO21KtqoV2pe0b0dYhELfv//Ozox1+zgsf1tjYcVWwWoZ6b6v
vPQrWLb6cTVbEZmjbkQKOl8DxcVWP96/2i/B/J9GyMl86LVKkwORTnsxePq15/ZyYyX1um/6riMQ
2cx2x9xxTo29GdueqjCCURPERG+HCRzciO7+pyAjoaWvoBSNTqdv7QnedA9L6atLq+XYIiwwHwkz
5hiOPmmR8oPP6NyjOplbAxX0mpeP6d6b5x6aY02km6qXm7VyPg95md+vggLH+w/q7Mg4mUkXopyK
qsH0ZFacxSFK9ztdDMs3Ty3qMle5Oii37C8zkWWPU1lJ1GBFH7c5Gu/3f8HxjfzpTZ3Ms0UZ5LkG
O3bvHWViC1x6EFBAZt7/2891YuyTObbtuwBsIy2L1Egp35oGiR3rMeCP4IAomGfvstFmE6nZWqCb
J9WQdDj3v+JA/PtUcBoCQfofMM2GbYzuCCQN41zHelnkMQ72j1JWz0y5v+wTv31WFJ0K8L1atvdA
sb1YgKKukby99f5aq4jayUf1JuPMoPy1//vtQv5SIydyvWxfeog/QL8u99a0QjvpBhDTMjF3viP0
7SRQSRJUnd/X5qhtyHNny+c2BW0MavuIZqE8E2lvHRbHrOPec5O/+axP9qGIja1h8VmuRVcX94lJ
OdhYTUHLxDGe3x9Lx6nqDyP1VGKfL74cGzXme7wDwQ5RMuY2OHy39mh/5F44s42zTqatfhL67Fk5
l+iL/uBNBjocrQy2JrT1HcQyEwylMW7oGf13wWr/GaMnkw0i2HZt/CHf8/qGyAUrc2DI9hFuko8Y
JefEN6f6cuTBqbJFQIXK0zLQvW21U0Fn3omuAz6Qala8tFI9cl3gL32e7XFIt5GT+iv64xrWjW1A
afNmYpGDWcR27Y4RRYQh7rr5o9TRcx/SyTQ0Bu0w0RzKOT45VHMnslqWwlu20qXL4+Vru3t/EJ27
zsl8RKiNZnop83dnLA7N9Gq5XGWASplyWpRVy0dx6GcGq3my3QuqGo1Y6+RUb0fMU1BBQi0JtE03
iY/SA8/M3L8a0L9NCZJu4GCsiBOUmpLNOgT29dDWywfrwrkbOE5Ev/3thqtQaVdBve9IOQphdcDo
JPoy9he69u+/i3OXOJkzylbC+SNcaV/UKT0lSCs3fbPeIuP9yNd37grHf//bTaTBMvpEy3MTGYCK
ppRIzGS33ikFbff9mzgzoE692FqWrwHGoGqftsnwnCR6gxAbVqur9zDuRDJcvH+dMwvAqTWRn97N
Y2lB1XPMR7dvbnA6u6EhNRGrBgymC/vl/Sude2gnW5LVZWGZEEfv7Zp+gFnjJy681qCKkAUfXOKc
gOA0m3BIzRpyvir24BBGdvVzctDnXIsKVZs7HN5o5I8tG5PyAiw7Ywg7wzYPXeV7G+H5H+7Lz728
k9nAzxzKAjXH6Ey2zQzxzh/6CKex8TVpJdp5cym6C2UmY4DCYHyteml8dca+kZEabettWLTpEJTk
QNglZw6kcYJjhJ8aFFDefxcnPsx/rw+njBqp5Q7HezS71giOv1j1x8Ue6d0X89bsym4zzJRbkR4i
6nWlH/UWwHT6yOM2AF4f2sJxYqRby02ONzCchF3T7fXaz2Nq+LvBgWSpqmTeoL1c4wrvyKY42qHH
MrvsJsCpCjKm7LFpjCAfgDusV2pJ3c9u5qtdBZpzO6bdJW+w3alBCyCFpubNrPex0X00R5xZkU/R
ZKJpC7MxGCj0/00CcWfOKUGB7lbvOCyu5k9ilDi7d91HkD+sin/eZ/zagv02aaDUJDN+zggbXAMd
wfMoQXG2lU6EJpuwNSaC9OiswmceNWAxro1cKkDWcAy6jeXkeczxEUmKT8u4i3JWWoNA14YVdSrW
OuyQjB9ovqkIYOsWrH9KNarm2YJqENPXCrA+Vl6pJbuh9PsLE7IYnX9qsN8zlXRTmLFq3zmtpm6R
NVmPwjLmO9IVnO9ZS5TpET4DU2Hoc/ca7n2Th7gkxiwqLDO5rQIN+qbSgukhpbWq4rRx5bjV0je6
pLXEEZGYNzVwd7QfVUkPwsRS5FlmU5AcMLQgMC3ESt6Cw3GX0z6cNwDhU2Covif24zrTFdQ8bRVx
sBilR/Yk1qTQB7b2w6WQE8+eo3lxPlv9l07pBCgMPkJKre0C+hF4nhZ+2pq86rBon7GwPQxuNh2c
hf5qbwS3TQr5218XMw3tLhuJGltcjc5C75lXcqp1neiDzFYkwPf047m//PsohHGVFGniRK6F8zZG
JAPzuZXZq+l1PX3NpECq5+SVyDYWJNwXZ2jNg8jqdpNlft/u9KqmVGGYHnDgcgKmGPlNQg66xu3k
EyEmkc/Sld1VzAZGVCdjYUXUyucfUm8G9YBysn0oyHOgVe4HIjmKXIK3NgHIGQGvFfsUPJWMa8NN
MKg0S6Wh1oLRezMEmvheN53zIhZOoaHmlh4kbhJInv0iB2Y8AccgvSFz4LFM/pzEJDj4nwZcO0Wk
1rT5VowLn8paCqihXboogGGFNYY63fQITUJrbpHojAzp1XRpU9KFFyEDcnpZDEOmGMmU/6kxk/yn
hvQp3+EGq8rYIypwPw914UR9V9OWtxdkGKE9WQVyB99JCBBLh9HeEcEwPXHiqNEwjXlbbDmROCsK
4cqed+VkE9NkKcvcNEVq25GTefn15OYrfGFn0u+nNFs9nPZ4rXKTbIAUvEt+7Rs19gi9mXXY2utK
4ki5pKLegOlFvdX2Wv0tH2zIgvM4QN/3gm3iU/eOsEUtd36wLPjXRODtFIADiwQOiLOF2ytIv0Q7
X02iWcotVa0WTn+evvb6mm81JYpjFSsrItPt9eCgaKfJqCWffdNMtEEPU26YKgICn97jg2v8Pds7
Ol9+p3liM3YNL5TZ2/4WFNn4SYPNOYd8Fd6hMI15jsq61gGPeXpx60IPfCHTQ13ScuyS0ARgWkR0
k4LHNO+1Er0t/VBa20FXPFBplru60Jw30I1NzFgA8TwmFTEVQ9nmn8Y68b4D7C9ZtItq5pEEfZ9u
8qGWqKRbOgXbIWjWlFk7aa7T6Ui6tTTR36dOrS+RT93DiTCtg2Dr/G4EwILVgVSRbAXyoo9T+aRh
ocNqRUDGJyTRmh3OoH6++YbkpFm6dgu3CVIAFwPCdLv6RxE/ybuuiAtvSHaI5bpsowWJs25biok3
oppLFc7MIDmWydVgqmmUhrtE9MjJRrFom8XSGiMWFq6BjVz9YWuTlP2EZQa5t9K9K1hEpb/Ngmr4
rpThBCGZPOt2yQOdNg+kQAoLNqlLq20K8NYktTAzKurk1jBdKxv6ZMjf50cmyIJ9l/SFeRjHFdow
t45ssMk68T0I1DTG8JDGbU/R8UtgdzpTF3lBPKFWKf/CgpHlhFXvcAcMX3U5r2UKJ9RYnVtdB2IT
Ek0/XVQWsUqhH+TOPV99i4QwCwgzqRjJS7yk/hTJtR67XUoV/xtMxWu/ap9T3c27GCBGcDmbWvqj
4v9nJCDmAedU57d25VlvSZZilVBFQzxq4ZrORYq83ttaGfPUJlhzOrC17nj3zdyX+Vbqx6rnLDw7
dFsWVPKlRpWw1RnoG4CkWuIgKFJ675VhtCHVGf0lWSZT7IcKmEBuebeVpYynXNJtXEs9k2FrNgAi
oAwE6AQo/iRor2r7StBtY6A3U3I368KxQ3tojC/kMI9y45ByBcUnaW/7hPiLOV8+IVg8yiaCon7S
oEcX6Cqz/jsZL3KJeoRdEs13WX0VgeDHyZyArKhI7O5AhbFaI4MhGy+NhB09576uxSaU7QcUadND
VgTz11Ta/bLzBwuAmVs63RCJNp8W9p7EK4Qs6TrtKZnq+5pHEJLxW3/DUqieVllXN40lBnyleroS
YlYTEBzPpAmBt2Hg7HXZL1YoycNJI92bszHK8zG3dg2GtLeMb/cLG4PODCv0xg0yO6AB+FLTbj3q
dcs60oMkGBBceATBjzXFPjq64xV9bSdEyGXhFDa1EMHaVa66pg5nx+wf/gfavpuza/B3qi6qz+h1
+GmZVjef39+CntuBneyRi4RZcoR7sCt8JisjN97sSfTwjmn3VWli09xipVHlGPy9zo9+cnRm6pzr
7HhB1qPmvkQI/JNzrnsB3uLt/Vs6V5U8BdpMut1nRzrczlNUxWqLRDJZZeWWkKr+2+B6NKAHJeKm
6jsoMJUbD0LO3z64+Jn95SnuRUcl6mpU8XbKmJ5Sx9CjRWWYWTDjRmaqK5DVDpx/4phCk1n5QrST
fjm1Ew5fu6xjqxfattTV6/s/58zr1U8O4fNqAmZSk7vTJ8mykyp32611fxPkmdwhXBRRoufjNmWT
8sEVzxy69JNDOcvmULpmiVFCK8pnE59QbAFmOuRMWBeo9ue/OY5OinmGhAtgmpO3cwa73mTCFNfs
LVUMj668f//hnTkqn2aYrIKIrK7x/B15d1RfAvdWzORkdeTQfHBSPneFk8N4TzSDpdE82rm+9mko
LOuuEMTgugCaPygsnHsdJ5U3eACCnplNAyAnvGOC6EBQlDS2uELlzhgJJnz/WZ0pYOgn80jSWXbf
ZLO2S8vshUMsIakTWuMq+04G2XJRusNH+fG/+pD/f6XYPOV1u50gwyMrsj1pcGbUgiO884JO3dJp
csP1iIKz3BF1al/U13jQrEh2qbExs2yOoaiNz+Ts/Kymjj1LPpRXKpmN56KaLDw+1gSIavE2fop6
wZbaQtYTWA000e7GFLl7Zw2E+OYevVaXujSKtdq7mDSCZ4fFrjYaXUjiKxfk64EpbtPVyHeW15TX
iefSQx0JFFRaM28yT68uKlHSHhawNVhC1009FdWmRKoee8cELE6iA3rCfvlgoJ3pRBGg99daGTEI
BRI6oe1at+4vDPaZGzmLLMbE2Md2YhdgNRaMtmWpHfp80B8yw2BD5mfZBwPkJP70X7UOWHp//QWl
mbZml1TJTk19YB3jzMQtXUKrCzvcFDvPcFszxnkfGKgN+/5VmaqK3dkdd75sFCeIpTRioiqdm6Cg
Pv3Bz/rzdA2Y6q+/ysrSfrC1Kdt3ojV2dc6ahJbTjN//Ks58379c5L8VG8bS0II54etzcAlEUmQB
p+yF3MKRSsP7l8C//sfGySk0esTgm8GjLPfwJIKYl7psm5QCO5lT6VvSoc+VxTrhrW3XjayT9AvA
5W5XzPD7THNdDsLkYJeAF9ytE1iIqg+S6yQd8y3FCjyZaXAnyZG/Lwf51jlBvn3/Z59ref0aJr89
mkwCDxsF/R5iEYfNhGwvqlQ5bf9pw16JDews920mAuBKLLazD3JaM2au26zbfnBnGcF8g0SWTy+x
g0c7c5zQ7APj8v2fd2ba/CVF/O3X+WTF2SDQyn3iN9594I6ILaiVRmaw4m/rvI8S7c9Mm78qqL9d
p0z1qkxhj++yYLkDICd3BOKMIRCwJOQlwg/B1fD3bulkJSBYZzQ6SU6Q3s3qakEXFnFWnLZQe/Ed
Yvb456P7P9jFbxwqbEi/PfwjHusv/Kq71+41HV+X3ykXv/6Xf2Eu7H8QgxXQQTB1AP/88292lWv+
A9qcCyLJ5b/AueBz/xfmwgj+AffXBihFvOuv//gfzIXp/eNXUgh/aQBBlr7Af4O5+Ou8RegYsAyg
c5ZjH0PcgGj9dXZcSumbE8SmjZWKxxpfWOgipqIwmnofTF9/vpLrBboB0zI4FR3ZqnQNzS7KDR3w
5aYZdecOX7DNIkUl77d3cPfPHcLvhIw/XcoCVmSSHcEduidbFZKjxsEcuClESncZLoYI+OJD2yUf
yHb/Onf88+FZFsIf+IquxzP868Mj5gRqBUmLm3I2e8B8c8FhxMyMSzrCiPcL9E/v39hfJ5H/d0HH
dy2mB4hJ/skaTywWIG+0j2xYOnEbSP8rbsPumigpe1tmgRZCp+8/2lD4vxTg/9mHcVkfMh7vDLal
AZD6dJAkVd8SeW1lG/zk3p0GWuRHTU4dnR0EAxal1kc1N9PNctxZWUPf7Em+EocZJ8lN4o1OTAix
iJ2mrD4HRt5vC0qkB7Jt3TuSYv3IrnAtZsvYXQRYx/ZG6nqPBRXCUBozxMm+F0m0VqwOnOqZwwhv
8g/uLMsvRKYhSzMzggXgr8k+IllriEFXJlW4iNl4SYBQUM8tvS+wWKpdhi3SDvup1259xYk+0RP7
q82ryzFQ4JSouhKl6TAOy5WXVMMrAbHfs1IVkW55N6r3cImagYqQ4weINCzCf+HaehQpHDY01IQu
/a7D6m0gVkG3rn0mctK/cbx22hgVNAyXcNT8WPCen2uAUztQVvltOflmKBqXYCbq6Hsomq+6bM19
0k5HT67q02fdlcZrx07jsRmI3wLMgAcbctXyBuROosSbfLFdnYn8KxvbXigqpWINpXIWBjmWq0iY
xXjrFHo7UCaaBQfkQI8SnKBXmSCIkn2rXsZlpXUv9B7KB8MW05OXNcaFvxDLZWqrSzh5bX5zV3LD
KF/XsMjTHB5ukmtXxEL54FVIGO0mf3xLScEKwcQZT5rVHNdUmTh5tAxVceVKGnWqEslFR1lnY65Y
pJMu6A8ZnajbQnTpHZFEyYUBblSFBv9yP1aE1kVsBkXcycXZlsh1XLYycxLlwlQHuGjD41I5LSHi
VT2RipxV3mEonOxLaliuEa5+guRKCRfdVQl6a9WtAzz++tVMe/BfcijMN4U1eQzLqh/3U4KUI8xQ
9oXC7Py9kedFEVIHWzYjLbeYrDm102V+m/feyuq6jt+P4JpDNQe093R3omdsWZ3xMOhD92PU9f6y
SFKXZjIPd3UAo+X92gJWxSaowrqd0BibBVVVMbQvravSC0DqFlVzsFdjoGVebI109uB91jT68jW2
FjVhaTWc52FS8o5qHa2OtCZOWjbJZ38gLgYQDCZZu9IPnM3KZ4d6BVTXVnxdNLqvrfQajh3+jwH8
7naoc+/FkK4RO+6wPOVBlT7UynEBjdnBp6QqyXxLXX/XUzA7BIArrmlP+TOwFEP/ZK2ZfjtaTXJj
GLmPSWyt58cMjGtMAS35nkPDvCWvh/yqxSsvg3wu74Hg9C8+XsUBq2vTio3Gz+jftIys7425EG6+
H+pFJ9K6VmQUHBm1g6K7cbRDdGVvtTvqoW2Lf9Kdq3ulm0UWt/D49O91ICaxtZQakx24Tr/eJQ5i
+tAKLCmvM0Rd+9Lqg+JTWRIZHaaL0L/3CvjddtGndNmkuUGSR+tjbr1mSeF5k7xLTHWyDPbXtdXc
gcio1fO2aI7HgWwDoiIPbt5AhMG1cacDFfIK3XB2wrRT2t1Y8aZ4DbDZ7mtM4tUrhd7xKVfSBrnO
ttPbOLZpX8OagNPH9reaDpkzJfJQ4y75XBOEoXaGa82vlQJIGXJecvBomf38NuqFtlJK7K1nYGaB
dygJbfxZNf3yaCxVZj0VZcLhtgYfOMJfN9fsotO00o7JvgX6khX4lGN2BOKB3qVPEHLyCfl/t9Op
TnHotTVCwIYrB/E9pWwJxK4nkWYcOoStisz6LvCAEMrpkPochemYRQaIg2eLzDlURUXx086WNVJN
Bm+qDcAsMZxm/mBD5JeNqHSXOtahq/0kouKoX2qjy3zB87jQlPYDs6G6am2tuRua3Ih0QRxjJB1z
TzGYKvuiHkuGlxx0uKxou3SutzPmo0ExC576sb/F3rhP6spvuJavb6u23zWpezC9uY39GtxjndjG
LVL35/H4jNZsxwoEGKq79Ibp0s20i6rxLsUsnqepfXFkmxO3ubw5rfFqkUdSDDbkbHVluM0nn5Ds
T6xDu3Zx97qbigu3oxhJLRqQ5IR5NjFhOabpeCFruVsphobKXZ/Lhc8Gc3YaN976KvLuSpblNavk
bgi6nwgUdtKyb227iSvRPMpW3NdEMYRAeneTa+1yLxu/jswNYZWRjmd71FXpaoWElNg3qk5+Zvb0
hKn+1jMYJCQmNSboGc/sNjILPnfAD6IgWSTq5YS83r6/9xvGkVr3HkjqTLS7ZGlRPhbZ26zTHx+X
MA1+jA0dktYJQIeLZ3QVQygcxZQpiiEsMXRDuMCpXV85zvwld729ZTvREQ9qSebd0tgIwo7tYXjt
FL94Na6ycrnFQHLosr4N6buz32xW/kS77bsJQbd3O/QTpn/dvUmlybpvjdcOyLdH2+s2APx3rZqf
qnQqScfs5HXrJ/uqqxhHZrXH0bpdGiz2nli+YOtu6BKKwzQNGzv36ZEajOFEamY0cayOJ3pfu3Fu
yfyeNaApNZxCY+LwLAlQBDAL+SDoIukLLSRHdydRtYTF0t1pWdF+NnzlR41ld7cjlApL2agKk9mS
V2IdwYC3ttgidzzYaAjios0GXDviKXfYGuplfe12WrorRb0d1/xCX/1Lp89ehSwhTevtAzGSm8WD
vGCb5qFwU74oZBLoQR+Dyr9c2tS6LbSixoiAQJ4LcPNFvfGSBTm1pW8RA3dbbfY/L8nyw24kGxTH
HaNRHtv92SiitZ8Qlg6Gd296pL3megGRkyJ5qOvdTdOA4JkDDVcKoZIXgXReeq3gkfXLZeAVydYl
Bq5dK30HXHZ4UN2YbKVsweBpyT5YzenVJE7huvVW70BN7C7J6/2iJ2Nkd+Z6XWrORetrcp/Dve/w
NKIs0L6SrKbvqZqosPKNa7W69/UMb6yDrxISQAA3RPcRaTQ3lFj6F/oLVjR1AldMb+6WZIIT0ZcQ
SvIXqrj9tpupUdKV58+gz5j9+b5X+bM0pofKty+DiZzywJQZgzvZNZNp3hiedk3PGVaCSxCQHLLH
edFvDItchqq5D6zlMOb9lYJOAZ/BxUoaZPW0a6V/TZVr3fg67aw2BWvX7eU83crWqbfLCK/WmZ+a
xfhZ5tMe+tZDmyXPQrgPlmPdpGV35ZEDXAaj2qp13BjLepRBoCXJl/mNKNl4oXNql/5FMBDMPkEb
PYLk+VwR9KGt7MtrmaU3oiiLre/nN1IZ36y5itcxpzVc0H7HMxYamv/VsNuHdCHtyLG926IUG4jK
W7M0IAWLkl5XFZNPql25ev00rPo3mgV6WAsVZ9qcExEsNYbslB16i25lx42nxL5DYZmX0BV4lrNp
RO/Jc2FdWq/oLV+tBd86ZgHmQqkVYZ471oPXDiAIZoMsy9HYD6U2RHMHw7hpMDIPDfFWQWN+0nrj
oqZDvtG71QsrXS0XwQTjU+vM77rPSyQ+NwSRMpMUpb01wta32KTdAw5qnUmx/ySk/Vhno4bs9H/Z
O5PlxpE0W79QowxwOODAFgRISSQ1SyFpAwtFKDCPjvnp+2PWbbPM6LqVVnd9N72ptmBSBHz4zznf
oZVGzOBDNGT8FBxrnz04/UXcFoSmE4ZjVPqi5I7e9GNKmnhXT+15dGfjJoN5jjHp8qj4b7qsP5a+
DpXOtyeaU70L6oUJrmJzIpHW7dsZByqC0zeHWhP+yfkdxfVclew3ymXga6E2A/bR1pXcCEcOi85/
ikl9iqE8rNo4rn3zPWY6Gy24fFimIuny5y0T+lZat8Au7lrbPk/BtvZee8FMT0/UurK5tO4135+v
4ta3edZ+lYs+emaMK8y9eC0o19xlwBCRhXCELRD4zmbuq8CptBEMotTHeNKw+IbFuFRDwMCNraa+
cvOiPjSbm5thbbY5Z9akC60O+4ndgGjexjYsGMyhu40Xmg3N8qLsugNd004dQpYhc67N5ZWYxXKj
E1wO0LeKZ+gWtxq2BZP0vnqiHteGBmOAQktjcaoYPnLPGtzx1ayVtaMsAgEaQt5n3Qsv2YkqtaLK
brwngmScABLufJd3kaeOIuEdM5bmywLWeTKoQ36lpdj/pXDvHIbZJnDkVsi1K7RO6lWKwY+8S+ot
mcr0MQXC9b0wS9qzpX0G/pDuZ9MrbhmMZl8wr9UQ2r4GWOv6VCbLSw7U4lhNR25cUMnU+de1lxJ6
TbW5Xmej1QHSXgR6EoKCDqi0FieQ2fkNQKhsJ+euC2tgB/ex5057d3aW275ohqdh0M4dkO/q3Bf+
OwyKeseAXn7FJVQXAjUD1xs3cXdJwTN66U099ayCB5rQL2G3wn3q1zqPTJgWt0NtFEEjymUfd30X
tkYHS9d0prs6k+7rOmm42TIduUStrT67YMmOGtF0DHKomQ+tn9B3hil1Z8cZrxPglW/ZmopjTQ/u
A8MBPEM0rRdnnGXZs5EUHH9j05y7XeHExZ4nVv2QltFgDGq8bwtP4S+lxj6a8ll8Lr5dnkwMmzvm
0+0xrfoMjg/J8jHAXqNTnuuZym6Hd/8Gs1ZyQMxUV52Mh7MTw+stM/NrpER9n0APQdFIved8Wey7
zre6p3kTRrjqmeNZZV2nzkZt5OT9nHorjhDo1Y3efH5ogNlharbNenSSbXzsneoy1VD50h2wjHR1
uFx+qZtMJsac8IKlnJow2ps8t+vJrIQtvV81JgGviTyHx+FepWJdx7Mpu8yaw87dihyb1QBgdQhW
yD521K0F8lE5QyWPsGqU2F8WwzprqubkvVt41rdBVqsMKDOzZTDJJnms5HpC0mNxrWZ9babJhJUV
6tFhEJ33rV4dm8tWluwkneiUT7tN5PJfz0E0tfc1lPG9ZZUd3d4CeHLm6ZAgphk1azdG2B5XSubQ
aEb4EnuLEvOraTQ5nmxT1NsrefrUDhuKmvZFVStGMLmEuWUPIXNC73RpXwnkGN93M6clC1sSFlt/
OTRs/ORIc3EBa/FzFe104KsuNwUU/ANX/ifw3eCaktm7jlf86NPQRfkwJ+dcL+/S277cDIf9apAn
nOzBiIBa2TdpGx9kvz16BZccinJuEiLLGMCT6UQR0xACd3f2y4IVaYLVcwOltz+3gzcfxnIrj+kq
SzRpjM/GattvsY/WwPt8SEyHzJqZ1fumdMeI9PKKaiKfY8EheHX0fsxynxuFSAa8Z366w/HkHgfa
wXaOY0znvlLtPsZ1fD00DpigKhbsldti3I5V5EKghhLcGKHCjwbQbPuEX8OTJxdzB5/L3a8WdgAa
ASiSrVL3wZHy2DurG3mYc/nvgRG7+iLseY66oPGbJmw9enuyRp14lRc2TIXTtKDvUhSpvOvb9nbJ
QDKkrjnsE7n4N50/W2vAECv/ppsKMpduk/kajNtn22g3dMuhgIxqTZH2qH1dVqoEpE6AO5l2hSlS
f6eSsN5jOELOyjxjn8ZJdp1uXnfXNeMjzHM3VH3yOpnYbNQ6F1HfrR/Q5GXQmhOcIIylV7zv0LcX
ej8FDWQBFpd9Q2Mf5eqW/bZWdbePL8LOwpwAZ6V9y6hzvSXOrUNulVXIFWM8OiikO1rmDI5EjkM2
GfBZw4ljV1k8mIlJMWwPtzegOyc+clH7boriV0+eNfVYmslWlbf5snrnzI/vCOdwnejF9G7TMHvt
r+lSBs1k/8KVDmDlwol6AUc2MjtLHtrBzE6eAfmr2Gx/P5kI0R7Nce8WC/N1W5h9CKZLnVni850D
A+SKa0wZsRGMASOWEhpIJqK1Vw7YWOeSNrKWt43xaqRdbz0xB6/u8mVeuejk9acRx/ODZDRP2Zbv
5BDm6iJqPSu+jvnykW4XKu7FQNU8I/z4eoTCfiNMkKVmj4brtw6NMGtvdLukMswXrxvZLA3bjbKq
Hp9qwrxH7uJt1PS4xhMDugCJ3u6cz7V/TaDFwgO65Qw2cxBO2Or8FiNo5cW3Bq2HeLW613UsKGCO
C3s3gcnfOXaPYVGIirx1+V3gvdyxXfC84XDbpH1r0ZdyB0PAZF3yOZWprs4vZRbo4GGx+upVgMOk
vEYkh8XvjRsKPDD1AaZhCNG8FC1j9o0cctykahfnjeSwaBi7OZaU2C+2F9Bk+8bjkF/pfruY+3L8
xDkBoEBMHEFTXo/AmXhSJAdlbX1UEgCTPVgMnW2w/rxP9+4yEU32Km8/Fszrc0ozdr7Xuvfkdqtb
2du3eLNKHWwYpUM/I+dNl8bLUFovFkg2Rp8pF/nG4fy3dk4Q1z2rBI+E11OSYFNFYQ/uawfNLICA
wxFm2wPmxGRY08tdR3Jp31XuXeWxfW+v3gf5iE+OUg5HXMC/eISGu1QuP2W7yX0udRXFUnHt0Poz
TWa0e1DEMLy45HXmcG31s3PPO9eft6YYTj1b/FWVWzps8ZNdpV2yRNRAFvskU4Z5D7muuKFl5Oxk
6ze7W78beTdyY5vXp3oz9aOcGXB09CytVKJW2CEGcdeOpI0D6HBegG2SPEI2H0cxzvvaqf1vsV7p
+QOckFJjZZxJ953HMpOBapchSDzwbcDYntzJe1W+e2ysotyXuJDLwmGH6xMXvFj3XrtrF4p4PrTT
cqMISHJoCBnonlbq8j66lX20SM2Q+9TVpManuc+iYfFo49ke3ZYWBibweydnFJKZzRlsoODsi8nK
yQfct1n2MPc6ZAAeghUMG4dnMYc+TJXVtVqcW5VRldmbx3x2dq0UiLH5TdLJK2+rnhdpenuKRnfY
p67GhvXSzx60MT5PafvS1+Oub7wrZqr7FPbSyDjEr6abRGdhmbr7Oba+BgQCDUFndfV9bWzOhxCA
QPHMlBabLSTEUHRG1CR9pJt1+5ar6mqbyFGlDgzNS1EICMbSAJzI21v7R1tZ+yqeAANOHkbn5VLG
hy/a3vtO9doCVUiz/h0eClZMrsaXq82W3GBu31VOC+2LALaxDu9ThT+sIIFEPr/tBQVkpvBvKKV+
iVus9L6ISjnyFG0hdgLIqy0HWlggism/K9jflIIYuCBdVz8ru+1ul8rXV7NoQnaNm1nM7dts2zeV
0x/Sab6WKbt6Fi/XxEvDtCGNJMEeMtw9DU194GLKsxrbpxpPLQMDqkn1buK/tEia9zbvwyTPd+wf
dNW296ihb8pgGfQSNm3TPVVO/VhrBki+CR+InGNAWItuLgtVwOLHGHe5ck+L0ofUJWk6lve23WIc
pz2lTNGNBm9v+EV94k959p34eRh6Thk/7FmcdJbt8VTfy1ke6dwqQl3qZzcu71cvZbq88I8wfeay
44uJCE1ySmANQMSsnrBmn8uV6Rc7uj0IKgOrC7DAxGw62w9JSqx28z8ICuBZxZTH5sF81Lii6zWy
7U1gGF1ORa/P2mtZL7yzMbZHqMgh1UERHaDXdcy1f+Qd8xeEv6CdIeuzyz+0ZXKyp/xj1uP9mlDU
lonhRuTbLrUc75HB+soxoAybeBwi13HPUHNJJRiXASa42rqZlgdqGC+VvQUbwpDfs+E/lO5w7jlS
bmbBAEEwWuPbFxO+d8cfjkRCHmH2jUGvpmNbapICDGKhBB4y0CWttI5LNdY7PQOOYex0TxrxJCEi
7Nxkfpyc9Skt41DlArIpKZ3a1nM02n0ZDD6raWzgj02JSO6HzLzKUvIVNs8Vd9vIzeWH7cXgXYvx
vZHja0895cEo8dsUWh2lWFWYlP1Pcx7ZXcZfS7pc93N+LRs/XOrsfUrVA4rRi3Bqj8n7+FHa03Er
PP8aLeKZAnNWAu8HGid+wPRzndabdCKLkLv3q59fJV7MconYY2V+Gvaxv1dW/zg7DBUEFaY7K1uO
naRRu6gu3T0v3mbcUTtKDMvYkkAn8mnMar2LcS3LpDzPU/WVw/NZOnFoF+POd9Pvvp4M6gOz61hy
8btc5Rq++mw0d9xNQtssjk6ZHmN/eSzc7nGkv22XOvqmbvUt+99HkwH7cy3vpUzS5VCJgfOTgmmJ
KkihTX2n+uLU478+xMb2DQU7mKvliHP9jtzMxr0iNk/kerInK+EeboC6vd02VLnZa6hoWScxPm1Z
9Vzk87JLIdBGBW1sKzbonmsX7UzXyscDZZnFeoIwRWefv922PSgPT/Ne8H6U13rt1CFZpEduwG6v
hk5ZL+tFFwRVzoTe8oYVCM4A0neRHYSLmoGP14PfmznOvhmgcyg0Vv52zEzbOgvHGXbFoMtu34Cj
jKy+vxyBPHePkIyI3JUXaHWZPlUQsD4LW+T3VB0z9Sl8Go/tOTbDMcvE47Rmzr2tUvIGa+YnAJkK
82uafCYxOB1HFqI4y3dJDIeoM9PPMl3i/irOaDfBfpWM78bc0V8o52a+h1razoQ2vJHNCmQsNM3s
kywpnM+q7h861MOrphDqyc787Rs1T2RbIbTfGn5nEeMquTH7GT2VepIm9P1yuWd0aL/HRmp+zEyS
r5q59OkExL5KHMqMdzkyXBllCcjvSg3VPlbZ/Njxy0SXTrAobjWHKsEeVusk++53Ci+k3kbMd8Oy
Q1W3OY+DsXPzYTk642LvkRMEB7vYfyQUBBPU1NwbSw4XWTAYwt5bTElY2Kf5LCdBtmd1XH4jqqde
yzpeCDRO6mZyZu97Cstm7wimoEkxysDzMPDOslxeaHDMg9lOvhJicmGzrhnY7JkNgLKp9kqLerzx
LoHFOdM/6W76UIMz3GVMDyJrLrrnsZLmGMhGT3BBi+Z63cbiqXcYrLZzxlCGuWq49Za1U41T7wqk
FLNi8hOzUCJKMkB11PZZow2SyPP9+XoxdHlo9cD6Y25qr7yuPXZNX/MCsbR1iRnKxrptmLnvF8Zu
j765FcdscA4YEx6QhuzHtNo4B4Oo1JGJqydcvLqOJk7b3xa9ECEn+RIJPdSkKx32fycpGahn6xQN
jFBDYTNqmmyGDV0We+e4UcYtwK7GDdS0UNrkAFhhB53KO7HOSGa1TI6yX2b2jjm+7CY4LgJCPuNt
pm0b4oqVH+NU5nCl1EfXi27P/Efvk8ItD5yd/J2hnIrMTMPGPgLYuzUn1WQ8ARqxqYA3dUP8yH/y
h4IkiB4b/XOzYlKRydhX+07N453XmhXXNZco3biJ8TDN/sahn+MbV3wlD5vU/cCxIEdM71MiawDS
bXmO+0XeaPy3N7JoS+If3QZ31U3bYtpX1F9cga+d+tBP8pizv+jls9Umog2hCG87FEMmAEOy+Xe0
0xGaaldj5cQ4rLdLQRputZLhzdJWdVVMWUrvyExscRicc4ZQx79puLdtrFXoQFjjb7pWEP7yRgT/
tdU4dtrRYpTgi5UUk5eYIma9jrlKNGVs0aieu+mbTXNcAqsZZStU7iXK9l9DanVWhxQZJRMGK+QN
AsRoY0Nn3gLb1sPhvwq6I+m0YFDR5vQdBWnGZ+1WnvFlB30pfU1iQNP/9F3+f3feX9x5OKT+711U
91/9+FdnHv/v/8eZ53r/oGcVaJflcnn/Z5MUUbNL4aRn/cOmP8D3KZ8XbCECf9n/OPPMf+DJox7b
95WiaApvGf/j/zRQWd4/bDodhOf71sXRR9r7P2igurjH/uS6QiQ1aTGWdFRSqUxN5cUO/CfnaOrE
3Nf7PIk6c+NW3jjbwbWKvwO+/DU34v7zUzAfovh7lK3+jkzpUb8amgBRG/v2kRLFQ+tn39NFnYEt
+2FWTPeG3fz606/wL/x5v9nY/vhMyjkd5Xqeq+j//us3q722rtF+YVHHpC1MAliPiTfGJ0dv35dp
ss9LLcTf2Nh+8wT+8Zke1g5qmvG1W7/DhOahSFZ2C4ORePbN8tOBTsBkC3zKJf/54v2l1PXP7sN/
9RdlkueatD1SQv070tFqnEwl3sA4etHza1OTYLMTs7ydgZsjl8TWlW3Ow54xWPk3EZD/9R35PCER
r4Rrc+z7IxH/pycG57LtFFJ0zNu9CZVEDtZT1VAMHhaxIM3273/F//V88u44eDktHJY2qsvFHfmn
T3N0h7ZqSVhQCOW7NtMs4BYX+P+HT+GTFGY2bI+/x06GCye5zN0+GsslPlNrRTliKtroP/sUx1FC
ScWbdikaVn8Ezf70Xey6pdgyi/uoxH9070/C2AsLZv6//5Tff5/Lp3i8a54rOZWiof71L9ZaqdR1
mehoHDZOjZU1PzV27N60nRUf/v1H/f7j8FGKj7Gk6TAyw7r5148qbGwGBhCbaOVuTy8XmUtOz3+H
Jf4Xn+IhnQp+YMejXPy3L9SvSzl6oPRJUzPoMDjTgWTd/q7V5l9+im/ioOaEYDm/B87wsXNYbjsd
zZzqQRvgkKtGFJj/7C/GwsBaf+mbZmHnkPnborTSmNRVfb5EXcc9jzrcxQK6aHTyb5aHy2vx52Xd
xb7rUXso2Ftoi3d/d+lPqp/AJZmRMjVhDHPRV8Iwi/dEekyzvULW9//+i/2WCHL59XkKmJaxM/HM
+d7vG0nVQFaEsBhlILaDsiMtOVoGaUlh5jfSbb8nEjzWxkEmWrlJ0iwIBVThivubb26Zf6Cq/vzl
lcNuetkdTUdyCv69R05LtU1qqqZoToSEEaDB4gTGtCkG63D0WsxxrUV2SGL0FPu56P3q9XJm9x5Q
l5OVa/6cfK3EP8sbNOdFn7tlnrc3R7DWkWJBm72B/pcytbKrnuV9nGeV7VAf+0djubDjBJUECVce
ufVXZT6395qWkWlfz21/MpsLL2Wx04UqYdEWzzbvV3WVujAqDhlgBNy7a+alIUM0MaBfja4KzTZN
uSAAXQfeMc/rTxpT8y0imb/Jt8TqNOHa1K2yIxWMsmBSYGCi0UWyHMfcmX24lkM17ZjTzZzv13Zb
b62Cca5xpGl18E5KrgWcK5pETk3WbAb36drrdtoxmxei5KBIM1O3kV878RjleMOPOTVueVgkRfE8
Zwpf5hwn6ykebLP9WXtVpSAaXF5Zt8hUzqQx7s3dNlpU5TFW0IjH5VCJYFhc4tX2PKpvWvW40YQY
eo9aj8VEhrFSRvEA6Z37QsKt2anekEfJTke7LhexPDTJbO4bQ6fJrk5skYaV38GIsjPhUP2MD9CB
miE2Omr1oh7NStWo6cvlXzGLxesjg+8NGqZnxmLKDL1n0rH+kQ/dvO2yKh2TyDGX5CO1tP+In9T+
MFIafS6FQxMcAlmUCNpyNmfwxcJqgyy3ZixAbTu/66Rdfm2yZmcGivM2drL/npkm9NMqm5mcxg2p
fZquF/dNwgTCgx37YABbqdXpUrlSBMwWjDsTG+SPAlNWepXTU7rtBxdQFbVyrqJhGX7zTcKlhyut
cnkY44bHGvtXqvf22mTMBwVGbiNR5m3fuf2rrklHHezJTXAF001ioiHFBIzb1IV8KmCWhFCfYydo
lykrwmlIq4NR5OpjSLL2zahW99tst0tZ3XuTm3vNg2/SHXIefasZx2igJuKQIehbuywV/iM/mZCM
yGcjiwqORXNAl4f/CumsnaPK+IOpAeMzP3oGppZDr1wEwaIvcA1kg9fBgS6czgrjUaOJzomj7mQR
MwYpe5kZMEVWsZ2SNMmxcfUQ3OP3wtv6uyShZIbfJnF/bqJsn9thwaGut2ExA8+fl8udtps+jHl0
jKhucabRIE4zCVks5p2MGuqndGaaE6Rx3N41jaDiqB0sVEiBAxobqpVOz2rMGUT0Xu4/F+lcOteL
PRa3aV9J+oUqaXf7siSqf7apvXk3tqmLA2tYLPOI2Rr0itG7wo5iY4CuP240zYZpnTpnUVXWl8ra
zQtHqeKb2RWivHQ8revesfoBgcpHTEaX7V2dnLvcsgz6e7ZxC6zYUiSwGi/GJC9oZnDrmi68ITUY
dZi4oo6qYL1CjMV8FoFMrTEYGsxTcD7VyPFjbQy/Zrl4mOhZZHB50Gk34RXGKDtNSK83xGfpQxIz
/QYYP/rkJ5TiDkKn1Zvy7LRt+tmwla1QwHGqBKuzOF+jnKpXu0f2PfSjkO8rHUAfOGuz180a7Pdy
WxjQxUlLrmFNKpdse5osTzAhkIA69DvsihejKvEAzhZm1kBxcdbEcIJVKflezvb6OYMkfMRtk+dM
LOOhC5p5UROGio04QKenUkY2UbVn0/YzAEAGl34gHSBLAv7C5g8QD10XjUnFy1PyVsw4Zh3Agm6m
3V9c0ErMuz2C3VUsYd8ElZOo7hpPqn01lYpjzlSl3beSyEaKi5MB525tZfNFty8dckXpWXiJfevd
2dT2dkl9+LucE0YbFIbADjcm2YzsIVfeRmUXMr0GdSYPPMtK7ia/W75v5qwtchVMc5gijJM+jra5
PgKk9n75NfXeLMWcAhAass2gtKtsPx3WgJ8E5g04GtJwH0Q3OAkNjYV9cSGiSgcTe1AkbKHRN5op
vfctAdIjXsimXJgUuR/Mk51+joM28BJ5GcJ6DNyF7sTcB13VxFbxFPPMJ1hBhTEdsr5MQNjZzVgd
W0tS88WoDpuxfQGNrWk5llGc9t0vK83sKSRB3mAbVRnGmYUk+b2pPOfBdsj1lHSx/6AppL3Pjd4r
0PfgMwfb2vffATf10IzG3Hiel219g5kxwH6DH7oFlWjtnwl70HpdmiupkTyGVMDIpiLJscoWnD5W
V3Qbi1GgvimSTfaBGtL8fgLUhV0ip4DUpPKPXiDsV93e9sQwXxx77WMD4RILhJk60NPqpfzld5jt
g1I3st6lnrGe9GhPai+49D2IYaJmWKB2pzgV3dW5cmXafvMy/AfB0ltAfTpjyF5pkBVowapB5EpX
e/3FBMt2wrEem/4ka4weV4Zb+knQbg5BXLc3L3BWOo27IyRW89ErU17ttXfVjYWbmGKydK3vrKEY
IIAx4MZGOmIgq4bSds9daauL893MYzD61nSsMHUP/C5p/LCwxQ2staN57pWyZNAVsX5hzSnsgI3d
v81BI5jYNif3qzPFfChBjn5ReAIeplzLfD1gZhyfJnwwCuAYvNUzU/kFEYIghR9gkzI+elltb6Op
sGMR5tePsZ1hO++Wwok2VPQPVouSqerEPlW7FtySipXuY3VX8zI2lgOsiXiQ31zRiB+bGVNhgXBY
79pCiFcq1ZBRtj4z7rBaYYRTmZ1iQ+70HccA81OiNXVBxb+Ncix4HFABpflpaWndQ/3uvjjbSSTk
xBmALnVlDRzJ1DTCthpinufFW9hReFkFHZaDB2uIjWejsvB9+QiQp7FXW7kbSdh8bpU3d+EoZl4y
vKvFddwNFBkuauDgV3gSm8/AiJMzMS2WNdkSQIwiLh65YJI/c/NWPiEsuTQtxFuzRXNvFhyfXGPF
gGsjIIVtS6Ap8G3RzYE7+/m17lPIVplmvhF4CxYnyoY9775UrHA7TlluG23SL55zhsDE1shafVbC
utitY01Wce4242I7Qd5K+3ljYJ7nGSZWe63NEIaMfhm6yjv3Egnj0BldXEay0rR8jlssANFVuKyv
DM4NWcRPRS+ERDJ2w7jQwmYPNcqUg2xbL5GcfMa/Q+oRRkgKnVWh0+CKjMh/jAAwRhcjiFPjLgaz
1Es6hxbDw66b6uU1gXgwCFyVcYcTshBFNQWNT4g0wB/jvA+w4O8GoKw0l805BzGSfbwA/PWNT9Ns
8QkZy1y9MEf2H8rBAkO1dISAQtMV072qEgx7DmOnCbNQ0ez7daTZsI+zMt/X6ZI2exyEkKjtrmgN
bpwI22AfJ6R/CXwX/IPV/+gQLVkzRFfhz3WgOwfYkRBXjR5WduC1fvWzU9N4SalI+bNBaXF3XYdQ
GjQY9tiL3ZlYn6uMqcH7gEt6Lwcbk9y6aRpy7YSR7b7oOvXIeW4kSdfV2cvE7aCLGk/bCI0gGbHc
LitiFg2JP3o99SfDMckbEHBB4nTcJv1y56W+m5pev5l2v7zwV6u+0FM7gbqMyBRIInifm077R0zq
9GrGaco5OCtr/wPVQjSBXnt6lOrV9m+5/UCywgTLMH7OcpBm3roowgtyAcQU2wPCYW7q+mWa1urZ
VMzdkM079RoDiPm5kJtw8Wkn4IMnj0W4sAenvE6wpbFs0rNSBxlr01mMPTE/mRbqiQLwlMY3o8O5
7RhZiVMri+sPq5czcTUCFS1ef8f1Am2V/mdp4k3d+eXFmNPk4/LC+2UWnHPq5VdKzaRzKPxNf3ft
cqYtntsbSyyNwdm+6+gEs3t1yXYUy0p2AfXvezvO3oTDKx/fSXr1b4qu9yLYNrH+TBaTTkMqrq1z
bRXEi2yxPjt5O8vAdHDAHIfByFVUT4n30yuourbltml2IzF+jM5KHZ2Ik/hEpSl0j9Wxn6Xfzncp
0U2Mvyrv7lO0kmFnY7HiXM099AoOUfULZWGhzHLSIHicvlm+pbSVkuOrNwwLAAVxhrWTtn+MPAnc
RjIS+YGiT+B7lhTGndGU009cgoQ4hrHmQDtVRMlCndC2WA0Z2n099/PzWo/qecovb2aVG+kvj+vq
02KNZXqj1wRI5JzMkqsLEFSCA0NTYZmy0BuD2ljrh1yaVYztnzIVAILzDK5sxjdYd3H9WXgrDlPP
dTFL5k6DcbEw134NLIIjE9GiuF53qaHqH05BDBWWXu9xYnIHE/FwTDiHOCQkv8eqISyJ+uG/2fR6
ajZOqDoRHluFUFMIyY+YtZhNZsUhIs+y7eh69QRLMI69H3OJvBR0pdVzX7dK88ZpMbiFJFqaN4rs
0pWeCk+S9yCWIuCo+Fhl+okIDnh0iIZB63nWS7uV7kPe5GvJ99B9ETa9bby3atZfPv51DoNNMd6x
owB5YaGu7tKuX9837VcvCm97FYhqyX7Ffde3Efzk4Yc9DMnXOC0Fdbj1Vg+hlxgZ6DkqDH6t/Elx
2k8uuKk2dtkyeyGfZotrza6vm0slgE0NuqfW6UO5fvptNOWlprJPmLLrmg7PnekNrmDVQVreu6NW
BGJz3z4NtWRq4XLcRoFfuw3zBuSP+WZorXbBw54otofM4Yzg029GOHdoZBuBHWxWOnnJANIQi92K
d3dUfSh0vaiwX/X0xJwzv7SiGGzP84JuFdpdS/x+irXDi8zDQOLGI1m1VxTGEVaDYqWp1KjMckfc
Sg3cMDz1pbjhPJgqW74Mo831DnfKnFHRY22aZz7B7SJwfm3BlNFlvOsmV2KU7LccKq+pvstcd3Yg
3dHCuyK83A1NDv44c9DAy6ixUwKyIzcY/rPUUFahnXfJ2p4yX9tnt2rjF5nHc20/D1YXu+JFJSi2
4TwCaiWOMC4evvBtcLL+gRkEZmYodBix4AeN31S3mdcUDRO+M8y++wQ/sFiYeEydnCY4YWwOVdk5
ZIvxK5i4oIkmpcQKsPN4jDYpqpDLjcxJa0euOxhDUCcpCN5KLfkPlxxvyQaMxXOXbXntB9RH83/9
CRwaQezFPBtYsF8Ns7twWdq1eTVBkDzlmnLR3UDxMFX0S5x9g8QIfRdcLVbRvF9+Cd8QP4e8ZqMT
a8kdSHqLxvqjuepTRZKXxYXMStSktPAQ7gSuPn9XucV8P9jp/WBYkjN3lfa4Hmw6mRPCg+mBjJV8
W0bDgZGwKNpZiPhU9S5huyHC2K8pXIaVXBITm7GsrxNVut2blY+eefK3GrxZg2edFVCjXpFTs/il
AtGXJIAu++vG2iGFmeE502pmaSmptLK5E8ZefqryOkbg3TwcD9cTIUoyQv/N3pntxo1tW/ZXCvXO
BMnNFqhbD8Ho1FONZadfCFuW2ffc7L6+BuU0UhHSUZTv88XJk0DClnYEm92sNeeY5DADonNktOh7
W3PIdPwJIVL7jFXPK8lE6zh4Rs75UA1u8wBnUpbXCe17Z21i1qSqiQil7c6D2THlQxMN44LXE0S0
rueUCiCZyp0hcZQRYn5RjRhmAQ7kfROvVSiq8IaymYdyBYXIAumHd7dSHpsOi/et6Kpi+Oq0lpVd
h9XQ9cF20ANh74wIF/1ak1y+jQyGhpImLy22z7EAGanwHgB8aRZ71BzfIixw1J1GmIq7lbbQOF52
EzhKZd0F0cgySZK5WufEWs59g3HHcgOCbtBOowxcWX3nUt/QSTxGiZFZU4wdyxWc2n6MsnFD/E9k
EXLJ1AjI4NYxSFnkGC3GxemTKg02XbJgi5WK7+w50tXmSvSDybRWE/230eSAQyfSE2PeTbJk4zii
viX0bhDUJc3YsDl88y0KijVxHU94b/uSU8InpsPEDj1lNqYOZ0Iqox54bsVcqnHpUzP/Qeh9bFP3
nBBa0Y4o8+ccti0TCmW0wrxAxu1mF6peJ1w1Qj5pHSUtF+IptlssoYXaA2fl2Y7H+nJ0wnp4MNHd
WpJqGi0AXxaGalMz0zMTU4wGLwC9AAINSZQZIevxPetWmz52uGeIfYisOSL5wKyTTwDwofAEonbq
i7QxzfhuRCgOatUahcvhHNLkxYgiE3NbJiUkZezutAHWABNLfVoxyZeWWKO7grW0qms8lHvkAIo4
S+my6J6Zu7n+JQ+a4I5uTwkld2yFm8W70GySdDybtHbU5k2HUCJ0dniGOqVHGUbIKGXjVOClpJzM
gQkhuVDbTiWHcbCYbFdjVWXN5WA3gkW5V9DIptjWI9nOG8vOaUj/6lb9j4DglYBAN2jP/GcBwadG
HtN9Xn7iN91H/KXS+bIt20Hyjm6Szso/GgLT+ctwBQ1F9LP8iOrS1PqtIRCICBwqBC7YJ4T95oLC
+S0hEMZf/Az9od+/1PoTCcFRwxFdg2vQhTEtjXgqVT/OTgTB3BvGQCF/zgv17zZb3C1zWD+wc8N+
8erKvNPUP2p7/xpLA3jNN2Y74y6f5VULdVLVWMR1KjZ2Ybc0nK3Y73Xb2VJAkztJA+M+TUokxk00
n8D9HPUHf43MmBrNVRQFx2EEzihQ2eqx2KQh/rvSzBcPgzgxyLuXUvD9HCg4NNiXtt6rr5cbshNp
ySCx6dyDTIUk0F+lpxhvx726X9/l1TBHfVutB0GLAkNQa+jja1lAaBjqRnmoDCVlGQtauStHmiOU
ddA7mVn6mYzk22iU4Qm20Uv8yKtW3T+fxDBg2xoGTeSjruHAdiJyBu7n4KmeWLdeeaV48Y41Yafx
b6p3w5azwApvm8e++BZhupd/58R9jvf+7FSYxbv3GFbV70+z/Pmry8/cG1sGMbWbfghL3ADmpbLk
vH/8CB/fY45cOGtt0+UGg+xyFt3Kq0EMYxqGQBZiY+mVuaUWnF0ja0ArKcbyz2QNcBmQodAHpTOL
uEHVjq6uIdoQaS4zPj0AgupTFpao604xt8RCK3vdbV7GsW0EDTyzaDV4LQ+/kirJV0DsxsrS0FJa
4QGIZpLq5dRykI+CYmf0Mop2VSyM7wIF87zSrUBUNJZo+1Pq5YTSw2VSqWiYw8B5h/11QCpoAPH7
Nu3rOkTUjxLlxsyUNPRiUWF0pW1HjDSnY81E5abb7UWTxZiekapntGcKYgtupUggcNAsUnFiJRRo
PVvJdOcqn7gyZ0lamV4KV/TaWeTarnmZ6JgzKNSplHCIu7M554ajBijG7o015KHpkz108CboChjO
ejSULtvHy793VRq37j5qxiq5Jw2uonMw1ICgnLpGEo7Q3H0MahkEsGw4zALN0EwMvZPZw3xQYiV5
yjnGc/AcKu3vOafYyLtH+WJDLgHBJkrOXtHRHKtcAyYY101YtMmuM4yY8nbuhO12hrque2regFpW
7JKNaRIhIqwoWG7F2DoYX6NAUDonv5sCVtydjXmWy304K8oVFVw2Y5iEnR9GOVbaDcxsWXtuF3Y6
sXYB/Kco02KcnVJVrmI64PUOBiz+kcHKnB+umuCa2tnu6FyEJMC6a9ee2mCrCAcFQjp22TeBaEhu
GrZm07aIRwAhKY6DmdNOXWzwnxbKQoPTfL3R6Q1Y1uT4NWRtH2u1fUtPxPpu8o6UXpZ12Z3bR2xO
hsgFchGnoooB6FhzvxbK1P6MRnY3azZcnCuaMce6WhnR8JCaQBIwyw4zTa/IdjjbanWjrfpKz55Y
PylCDVpf/x0bRZd7LScu2B+KUyAmVo0nBXviNQIGJVjxwtJxjaoIDFllhyFtti7M/jbcItOW/TBx
EyhIqp8prdorrIPBU0hF2Ue4O6OCj8ew8XRb9jfDVBWfAQQxwYZVGN7EQlBDtGnu3LbA/OaVKNq+
Ai+g9PcjTtYfQ1vFFSa5YaQqVyuNsRx4os9zPQbJOlcROayceKAibGhNdg3ahpLzWDsdKe99DCGH
GINbXYqMPo+YhmsRipEOTx/L+0aHJLYOOaF+csDJnlGYbahSZDbV1kFVTdYFlZj6eMqN1FPiXr2d
olyCG0+aCkZWSLwshTGFcIuUB/1GVxpiZGqq0XtVyXB+GODNacinmvhBn6FXL0o356CKI/cr3Rt4
qTxmzs1QgybnYnZD50k7U79aLsHVJAnEdrUqSRm6c4Oe9zKgyfYTd7P1rZsnxCxuUyYLR0JLboqg
mj7xSEFUCyMtW6MuGUbesqSCqsNEeZ2EGpcpwUFw1zKHaNhQuA2o7ide6hnn6lVg5gZ7Ykt0X6be
ybH6Tp25jnli7vIC2ByomSZ/LmDlkzGTiJTnlsam5OKoFetWUevW3qiT/MLUUH94VP8zk7xfXm48
51WdopAvRA5uw8ZZODVDm3t43bBFxmDJorU2T6n0dKqTX8VAEhtPqdn7pDcbIxRdp35WVQWOGFI5
sFOToo2XHMoz8zJO665dZRFa760d23O6bevQNTYDqFV1U1uBaaxgblHQVSpehFsi6sHWx7KcKC7m
VR0QD9iaznnQVk2zms26ISRlkWHsjLlu5ksN4Poj0mupezMB0fdRS1mKwA+hRl5AbDzYKE2Y2SYq
k2a+qsKk92cUdPpKm7RMrPSivYGfkVQbU2vtEdsDBvLFnWZivSDQItmr01QPHtacUewN8GHcMLUj
Vi60jKr1ZuY+nmZMH/c9ZSHwAbGCa6NQC9XaWRhvmAYbS1EWudvY73Q3pCdFPT0YPHpzcb5CCRR1
m9GRKQQ+unjzqrUrFYs0Xl6Vgih48y0OcHvYpLEqa7wczvBgpKZNHyvKhjurqWIcMIGpiwuEBdGA
xRnlJQtBlDn7wsC/uhbzaPqjPpCXV9mjMDeRmiIkn4sYIoNW8uG3uVnqyoUmdbOhvFpCXSMuQblK
tKb6xAYzNDZO1PfXqqYq1obQz8zZIIlEGFOiJFbRDS7it3RxBXmUiImcsFR46JcmgE16s6GZ4YJS
I5FtqjLRuweLxsWwZuEUn82xHu09JsvRvVOsgAumFEU9bpej+ujhNgyGFe+XWXq8OXQtEBwF/Rme
FaFsgKsIdWVKGigrze2SK6ZVGsVOU1lnxqSXe7UK53vNrsgEcvvAvIcVQ2etCfSCTeNUN2tTVq6F
3Ae8Lr9Cz5rk0nH64WfVpjbUvTyhlJ+znnO4Bivf7ewY3cB5hoLWQNyfLx5XvhuH1MLWPyPzz26m
VLe+dB2EyEslUtqSmYzoD5rShrisRQtByYjtLt02MNS+vmzg/ufI+vrIisjyP59YV89NLn98e616
1/mB36J3A+aszTYQrTcIUWtRtv9zYLWMvzjZGIBMHdcwD0TvQv9LuJpqIUPn9KM7y2b1n/Mqf4RO
z7DZlrOLtYFR/clx1ToUhpumQCql2RbuNOCMlslvO9iA1zKnbT52zXbUUiAeKckbEv0ayBJkMfqw
Hs07zoHrPp2uQ4ec7L7b8aEwrZELGGlXiZ3uljCbenrs59TTWuYhtB1Ul2m6t/ugdda4yc+rkIgr
8cPovrp2xkIs95TUP5ME8EnKAm4KzrEo2aOf8Qrat0m5Hat53VEyR6i+ChNyq7voc2i0GDupYxLJ
EyU5rY2MmCcBdltcpmeJcPcoDXOaKhAr4imEubPkQRTJg1BNYBT93cy2e4jxz+GltBB/0dvvcEdL
fo+GFvDVQ/DO4fxQdPr2worDC+uoVm/lQdtsu7o8X8gUg+UbMtn0tXlC5Hl4UHs70tFBrYKOGo0V
txArk6L/3WsneN1LgebViWYZAF2jaqHht6mrcCA8/Cq1reBNS4Zm64RXYMugatyzphJp71kGfauH
UC89mnZs79PrKroQZb5lQlonyU3nsCpA+xdkeAPQOW8Vc231n6Wg+aw9jjw4MMtXLdIGKr2w/phw
+V1dPV26iGqsDt6FuFUmjgKwihIqqvSmNgTVbAibRbYUAlABG6mk+wJBlmARL83zGpbOx7fyCK//
zwXANME7QoWJutPhBVCXfJlq6JttwyYwKiEUPiUEPrvyMy71faoVHvVUwx75jgHaDTajerAFUb/5
+HO8ex9efYyjw3KuIjzGbt5sE0RbHDxXNKJXGhovJPYnnqnDQ+zbb3xUFCkr1Aoo0JgWgEPoNEIC
aBm9euobLRPj20eLMznYGya7N14DN2oq6Chc2VZ/iCrzLFEDDM30NPNqx36+cS/Z/Xudcd6o8m5W
rsuFCjB/1vH9zgbXulJXZbAJgu9gtU6UJpZz+r/VmN+X4N+PdqQaN1rIeG0imy3nfDAX9hrtwSqV
7K7rcEPY/K63lA2F5Lv/zk3+d9ijCdlVximoem5yTfaXCQ201KnwVP02C05xpt9OHLzXry7+0RRF
UwlYsWSoiX4Z8XQgBn7tDv6jMefUCEczR4R8AQgZIwzT18Z+aOWJqen9NwJLmckFE6559GJaqoCP
ZTPJSu2mm56kzdMRmuzdnj6+Ke++DiDbqbEKizX36HVg8+Qi62CcOlt2dbtKPqrz/cdjGMa7Txyx
wNSNwJuLl1iHV8Ww1gxVVc154hBIMsMNW5LO6Do7Z/qsQiKBDecE7AnR2OfDNrYukKTDzMVXbYvH
MYQPU9k/dRNUMqpf9qPJSirjIpMBmIs4AP88f5VTsZcG/V7hnJSPn5JU3RsQMSMt9YoouiHSbp3L
dJNV5g71etgNW5XzmMRS3tlPav0DHoSX2tW5UqnnWnTd44F10JSZyK4MqgbzRhE/WuMTpuoZXBMb
3AT8LmeMsx45VWHzdkPgUBQX0lGxDWd6e3QnwdKdBaT7Raq9hr0Giwmei3YOXmFPTWDfgSqpwGm1
2bVePKtELZbf48b+aRr9o2XO904w3nX2rtOvKSncysz+mUjIqcoA2qLZBIl6TxAouq7oouPCtZFN
gHWzphjHmc9Fr6VuCKRYW4OPfHOlDF+b1KQ9KHbmYO5KMKkVDak0vKY5SFqp6+ddeo266zKtf0i2
EDCsbrv6KZ13AWvj8hWGwtwGFC0m5U6W3wrrKZy/SuNzk7osTt8Iz/QDYEjWJNfG6K5T9Dtz1YAA
SzadS293BGbSJlczBSQ5ku0bfRrqelun5fmS8JWDYaAcpc7JVTKhcwZNtzwuSkwoUL4lgWRnG9Ed
t2dNaw77boAQcontNi+hyv1w5LjF9XI/jKAFYhWYHFTfS0KfrkrDsNDHUwvpB8RGw17C8Rjr+yBC
bTdd5DrgkDreoOzzdNW6oM5GaTNlt7VXc3M1LMtDzN0eEZSWJnIdEwVhsx5VCPnddyVP1hMMP1DH
cf0DgNgKWBJYy2ntfCe5cwOgYoOd44wi4ZkdXhDqgls8OkuSb4IcUazvW655AQer764M9deOAPU3
rce9HSYLhd5bagB5JTZ5ma+73n3I+xva2mv2Ie4EF5NtXye/g2drgHi4+jUproPqqwbFmhrEehvd
Qe7aCmGsxypfK6L/Avmf1W8hYPGWpSCyZLii1LjVE6oB0mU+1q/cqF/XGcmgZXbd2Ma3VE2+xsZ8
U1jldTkPd+3gXOZsZamaQcE9p7OFQjXadfJJGu4KAcIjcWXrwP7U1+xdosoLy+/d9Dxgf1AprxiY
s8mTZyM0IaVr7/WZVC519jIX54ovY9QcyQ8Nw7ToWA81bRPz8e3OY+O0MwYy2Ppqp1nspN34egTq
pKXkAE6eNU/rRFM2GfTGClZDo3cXeV16aMSuxrD4WvHbpK5vnPKGEzqfgHpRgj+7uylTwAHon7Fw
U5fst7ESrafkMTM5O9T5Hn84DyTQ+OorsEM/kGITWbhShokibeWB5wG/fY+SbgMg0SPaadcDtplM
fdMqNO7ZTKKohOt82+Tm2QABIp6WHu+4iZtiS4HPM1W41wBfcYYTqz5sFwVyEW3yKd4gpL10J/sm
oywZlZzQqWIgG+axzNszFyyFMkH7WcrVSOeWb5g63b3Vjrte/0qHY5MU96DwUm4O+uu2LPw4B8JW
5F+dRrmNIdWMbXCpL7mJ4bAblUuFHjcCCewUXxM9XQvugsl0DWpzA4bB4x3rqnKrMZBWVVto42dG
kG2b1tiLQJ6Nscsr3G8N6W560Lhp6UK09dloog8idtqiwggxeQLPHirrORwuKR9vaBvtgtS+iJrw
s8sEpcCgyvWf6uiuWtWPXHkx9ZGnWNQGwkszDm9tvb8W9VdTD+8aOZ71/VUF+gEl/kZBn40dftss
qInirNApK2bpTjDdDQBIaGA8NkGBLiy6aKz+RrPzq5mAc0k6GPECGx1LQtzeN2F/okvzEk99sO3i
UEvrBPW26dClcY6WdIS+bUQprkFiUZ4vrDGLQopJjRzNFlLhbJsXHAnBS40TulZIQXSCN4YTXaS9
eoWFxmscDNTRIyKUEx/tzfJ89MmOtt92ihWWDRl5yLmzFkSbqGg6If6gxXvMuJdum2+7Llt/vC14
s/U4GvVo6yFk0iEkqxa2NEp547GTyc7Qs1Ob3WWv9+aya1gkdFN3LPc4NT1CAELqSsqXo8CM9nJv
Kuy2ZedLlWIaKdTl6MIBGW6WDQDs0M2EstSd5UVfO19CbgWNwkqv0W2lni0vdEKTTfQryxk9GpCw
LrRxaXwyasGhkXKYOdGhsNfkCEDf4q2xzgbrsbvr4odOA87jhl7a4hnRNv1ecCTsSXgNGnKPqYGX
6QYpVRVshMHuZPH2VpAQnWGLlXLXWtN1Izof2+PWEc9xGvpUxPzlnbO0/tEM8y9ITdfmHPpZ624y
N78K+mLrhsNjZGkbbFGY1vSvQz55dnRvhUjex2bc5tN83yrqOurlfoHvIxD5knXh3czRRNWbnYJ7
PuM0VtnJzxHHlJTkP+W1By923dIdp9m3EgkvdCS8j58P7cSdezlivdo1MgUGDS295bG8VpkTo+be
ULZLGceZncueazw/ynPZljvm3sB9+nj4N/UjTae+tRSjYDvQtF4e31ejt7UzmmjjG2jku5bUy+os
uo5zE0Gl/PWI/lGl8aHM+ef/LD/zVFaktYRR98J7+Pe/ruKnBhPrz+7Dv7V7Lq+/5c/t8V86+M3t
/3354/C5XFKoDv5jU6Bimm7lczPdPbcy+/Up/vmb/79/+E+J8WGqnv/rfz+VsuBNvnsO47J4XUwU
H1Yf70GB4yb+X2dt9q340R7/4K8qJL3ov4hHpE5hwQ54VYPUTPMv/MF0+cFqCOACzLa/NTMmkhl7
YRrAvYXeYHPnf0tmNMqTFBv4I+YLRHeG+JMa5Evn/d+5Z1He0PgHCcI2U3ONN552nXzgJrPz2C+p
j+9xihcE2GXumTBc5bxUofHlboZ0t6eub5Y9yXbVXPrFWCRf5iR4/viBfjllHX8aOiicjF0TQ/9y
+V8/0fghxs5w+8RPu8r+EgAhMnDijNmDgErzPExZO6z7JCceYaRHiVYpvFVra0KmVolcYvrTBAkY
QntAE43CtDLimu4UHejSK7JiOPH+6Yev/6+Lh3KC1xCj5CJxOvy4Iq2lhZYhBpkMx21d4ml7aPqy
xqZM09F3pqgijAaFy1kR5/3dOJll6ImQHjLmtGt11PRPfeWMDwvtB7drmTXPGUW5nTJawe2ku+lP
nU7jk2lE86epTav7VB/v0JAqjx9f98NSwe/vQQ0ItzryiWMxk0YEELvxJvYtHXScEyJgZrusbT8e
5XA1fRmFx1XXUUxBhsCif3i18HA5cd2NsZ83Cq5eQxtgidb1RZOwy/h4qGWjcvQcuSoxYBbPtCCa
c/nzVzNjn8Zu5Vh8ISWWP7PexPvDiaFVUDA0YOo+Huy976WBUqB4gEsQlM7hYLTyTHJYDQRgTmdc
hKhNyB0AvToKVoWPh3rnRsHZoRIM+QSGjXH0fuiGG9O+bxI/KaJ4Oxhi2My0K09se94dxST7zKA3
wd06+kIkTKkxFEfIcWGebPkbDQ1L5ZTE7O0oJkIdhlHBDy3iwMPLBrxhCMZZS3wmJXznEkIkgulT
SaUvLJPDR8FkkqPGya9RKSAd1fS60YgRJ6c8CrNFFQS0/l5JaFEjUQemnHMBa7rD9uSMmxkd7EoQ
C3L18V1btonHH0FHrmcQPojQ0Tj6CAmpULbVp4k/RPpPCepzJ3R6OdECuTXmWHpYm4mqLUGefjzw
O5fYEVxlCqo6raxj2pGTZUGPyijxAbiGa4mIjsNOXf3xy7aIuiDPGgByDPRXhzfS6Ra5qB4nvlrj
azB785s+FZ8VMG8weU+8AO9dSpZKqt6QNYQmjnbkkH6iqTWqxO+aTNs0fYd/ExDDqnaqaI0GvL6c
DRwAWY5A6eNr+c7aZC5tQY3ZhH06d/Lwa/aRdIohaDPfGb+mbX9lTIgFKXw4iQqnWnlI6HnrIfbW
IkB2pG7y+R7BxzcMt6txwpmcUsWWPz7+UG9vMEApw6VHyR6BXcbRpbf6OgKtMEe+mynxI7Zq9y4x
g2b38ShHMs1l5oZ0y4pso01aOp/Lx3g1neKo051SYlVmRUvXsXBTbxisbk8QSIxEKbL39qgkf1uN
LAnz0N190gTtFnnM6H38Sd7efsTH1IJtHjdeavNowR3gLzlBnwBspWi6J0ml26SdOsJqXOQfamFw
cp1juqZNdGLktysKI5u0GxAYuw7dqMNLgLeJtgiaOn/E6IBbhGpPbNEQcVHrkTaRqCeu+eGB9+WS
cxRk9bKWy07mwOF4ukYklAkR2I97zmWzGAThkKNSdaCphQl3Qhe4JIBy52cK1sGIIOT5xFd+77az
C8XipLPYG6wGh5+hmmIxGWQZ+jaUmgvRcWaDk66vKgkus++BfFNm7O4TTAsU0CzLc/qYtQ9L44lW
wxFIZ7kajkpCrGCXtcyf5lE/SFba1OHl7PyYpJClDVgt5qwEZedG9oADNokCR3ThUoQXitJsLCRT
4L2boaR2gXeH8MJc6X2qQEUAOiDH4FbIZGG7hIhfgbWOFsF7LYBSsiwD5xILr/439tJoHU6hCw4c
d9wXpJfjHTZ9R3qcu4ol+Ee5s0eAuHlmBbCgZDtZlOqq5mclJ/AhHz/7b59AdsbLm8j/eOWPAWQx
IkiDiMPWL5Ve99qMDWerIRYg/YNuZB2L+4/He7utYQOgguMj7xWC17HOXNi9YyVAh3zR1NXejARR
PBMKgqRU/6yL/nJ7ddqQ+EApuGAfP3rYNVnVOG201o9ZkM+VVCyoZNX649Vw2dGoy1LlCva5R7NY
PcnYGV8KEqrgiRmrz4oBhvPjq/Z2RmYQKmj09tA8s6M+fGeiuoe/jYHLl+iRthl516vJneP1H48i
eAiEiYYFRNjxpmZS6kqH+U6pJdSzjdYH39PFBP7ng2Av0NipC4rv5tFa60xd1CH1lH6myxYMff/c
Y24/Mciyah7ujZwl1plTKNvnpQt9eL061ni3IyzST9zmxYTd7BVXzc4IgQs38yxybx6sU8vIOzcJ
lRoFTgM8Isru5dF/tZ4BLTKFPQkGVZE9pJBUNjjDTwWTv/MCmcxVNoedhRx4/FTnhdaY7tg0fhqT
k+WCklmTqKSuRhOUwse36qgQ9fIGATZcikHs2AEHHi2MIm+dHtlf4yflRJ8Hn98GlrW2raQdXAXQ
pS916PSekqBzLGOYiUNYi/usLpONhWXzkz504vzjz/TO1ye5W+N0LGyD0sLR4zNlsUU5v+jYqoFz
Fxo0r6jKpiW7sT/xEGnvjMVZgpq1YLGCmne0UnUVdHG1MTsfXEr4qEwN3H3o4wia0mbYRWUBpFmd
i2Fj9KpWL9r+KQfbnCB9D2lAJAhj2g5jvFN8BppD/6x2y7zYfHxB3nnqWMmF+VJwwblzdEHyKVSr
sSmln9smtssU6L05xvLEZX/vUTgY5uhRsO1Kz6kiSF9rImdrTiK8MSLyEa0FDxwoencWDjbkEdOF
1a4GtBLDQdklLQriRAtHz54j+8Q3f1GyHb3lLj13IICUdZZD8uELV3RTFEyaOfhVqVSXCQnbK5JV
bAkStR+eLC02abYjuIRJVS8sc7LbGp9CEGiwtkeJTZ8qBO1AIEEVepEd0f+JwqnRgWHIzsZPnNHD
qfGUbyNTIcXXRIVNPgpKTN8q1SA+sTMSy4J0/H3YClqkcGLE4nsdfh+HVIQwLF3px0g8N1iYk20/
ITsnUNNZ2YhrV3CknhObGlTQtv150J0PuEbloK+SDLrnBBdzO9PlXTeVQyrFpFM9yjKdAqze/yDD
zyEBukD60vJNY9P8GXXS8B2jD7clwItLqOPF2ZAM7s6JHYdQubY9U3SEuaTDTmu84cOJZe3tC8Z8
CQkYH7POonZ8xqtUG5B/pA6+qrSKFxHe+tmy8Kynqkhu//Q1cVXMQlRtEG1SNz1aEepR9oY124Ov
NJPYRW32XKe9tv9vDIKdR7z83z5+FxVRd01UdKNPqW1Yl2RPe5T49BPz0jLtHD4mFLwQeDIrIQOj
lHv4mOAULmc2CqPfJ+0zMLnzBDqaCip7hY/iVDPivVtksFvjjObCNj5GxwaDQQpDGYy+PgFdIeFs
2uakNy3YkuzE+/wynx5/MZYbCp/LaKylh18MiWcCyzid/CY0idgNnfisjlN9q9OQX/eFUp+7U9p+
02JLh4+V9taFQ44KaS8t2B1OMLnbeXHSgJUyZpxhu85Oh5+JcECu//F91qCBCiS2EJ9hcB5+0KFF
gauyCvs4TSpPBQbgWU2YnxjlnZMSpQGOyMJAz8tzu0z9rzYUda4reJK5Hixw6oPbgnOh4W8g6xqs
hoz1xlabfRKWPRD/ttW+hRIG9XYMwvZ+AX1qJ7YD7zx3VOWAGlBwYvE9LhOaYSgaAcDPH+ZY+zaT
xcHTbSd+YS/xQCP69Y+v8jtFNvdgwKMHHWGqUuc1A3ZOFdxMswtH0dBJRIJmdz6hVOBwVAVfCnVS
77ssE9t+HP+sWbtsgfgMFIUozTB5UI46vAdgQogFzMfZr2293hHHmQOSUbp1IcI/c07+MxTPE1VL
HI3MjIdDQZ+K0zgfSLYkAZFTZw3HR/bD1hjaU0rIdxo0fC3eMGvpiyzVgMOxstihDTSYM2UnR+x6
ys9rIyQOIU0bZ69EvUEJosBOGQOomF1kPz25r15CFPRD0GjJiSf9bVmCT+Ow16I6DE5eXRbGVw+6
UjVOgTFo9icmB3BHvfmpzElFj50Cpl3qQKkLOjIXhXhqml45sbd5Z4pjP2lYJr4z1qDjbZ5Gpb1L
EOH4+px96UIEG2NePraC8KSPH+iXvfnRBHcw0tFVn5KyJt5D0fzcIhoHcRmRt5reVsna1bruZjas
CHtmkEmsdKLV/D5sdGoRVW5BFnbQhAjKcA9hl5EgOamm3qNcJB+C8r1bbpVCb54c7GsoqGCxqZe8
oToBkyq8kKIuhevVICjrE9/p7aS90OeF4DCici4Rx/hqRF1joZmK8KEaEkkYV8rOjdrcj4xQU9bO
UE34JSEhgSgadaCqbaV+ntJSBahC5niKXgYmPxli9s8gbRSVhWxQ7lOl1x4/vvjLZPn62qOBABQt
dJVEAhaXYwB2HDvWNCdl6weaYrInFfNucNv4xJz1dhSbUgDZBTrjAVw/mrIGK4f71TWS8kZy15NF
16CEyLTixDDHUzHVM46YNIcM3heapkfD5CjwnbppBh+qqn0ZcqAFLpe6nxQwv2cKOsT7ExdPP7p6
SFfZNNE/ZatNv8M5GrDKYJqyaVL9oBb2U5dmJEfWGrGRKFf7PvSyxKYDQHaQg7edQjfgwYz8uAUa
HP5oRaoaXtOGTQDqKYo/27VstbUB4IeYcKJGSC80F89GzuYp98BXWjdaHmPlrGor/try0wAUBURZ
yK+y/d40WnjVygrZ1KAA/SwjU8U0OKNm96wC2s061pqWDKqywReYtHFHG1RPW0ynjdn7uazIHo8G
Y3KgyLkIzzsUK1iPTVFdxYrTANaijvP08SV8wXK/fgDZLZBG4ZhYgzQsQseTnJTkORVFK303hha6
4rw8793BUa+N+omkVuWTmc5wtIzEOnPw1K1US2blmq5FQpyRkbjnajlDn9bo0a3SGWHeOk9ika1I
P1Y+T72ttUBObPU8WsRFlxoZkGdxoEVIHTuj+x7h6Kx3NrLnPbeXO5MPbuSrjdU8YPGjyRBmzsLr
bVKVdL+uElcST/O4Crq8O89lhytDwK2kEjkREbtC4hnClhW98ShlWDarsE0UQnFMWAuVi5eNiDF9
uIrmGldzhA3zEeEeuv8lQtP0FrVY6rWFlNUK27l5Sx+wcjcgOKLzyexAJerAIjfz0JGmFbvTTNBX
ZzfzhQIMUT/Xe6P7pKcFgtdettLxwgbd3oWDO+dKCef+tiwdDJJZqH7lCZM5UB8JJwsQkqp6k01G
6orTHpi8FBqF3Jk6dG8etZBoOL0vH+I0raGUD6MDwcetUgDzYQFgYDSI4S3yKdrj2cWI3BAT/Kgb
HGEws+B1X+UzEbmWBrSLyblxdh8/QMdTy/L8WHjIEMYjx1WP2+ntlMe6rHTpq9LqNlpBtRGLp9j+
8ShUzGjP2igl6Mwsn+LVUlxlOS7agvyGxsCSKnAAb8iaPHXwe7O148swjMUXWmSBUHgPhwnKLpeB
IickW221V60OuALlRy8R87Cb7PGbWWrjqp0EInHJSbt10/bEYW05TR+9j4secWlg0nqh5nn4EZDG
BpMCqoL+qaYBJhqemp4AbSrEhZeFZr6vEzKs3On54wv8puO3fHVmAs4O7KLZWh6NW3Y9QZBOTd+g
JTQKH4rSfs65DJT6Fdf9WXRVDwvR4gVJ7JmsJUvDfDXPro8B2PCGPHvUiqEwMOPLnmiyqelghGJa
xluuZydaJO9eI/pSzFucAZFZHF6jtuhRpUsDi3bfwzg18IATuOFCV+Vom5JTi7ba7TiA2dWJLeE7
TzszJQ1mVm1ag8fqRdUscDNnVu/LgXjcQSWKNKaEe2KU440n94JaIq5Mwj3AlRx3Pwqt7OxaVQZ/
cJR4r/bz/+PsPHYbR9o1fEUEmMNWVLLdtiV39GyIjiSLOYerP0/5bFqUYKJ/YDAzQA+mxIpfeAMw
bTTHe/BBBFWvbZ5FLuqgVfSnjdEmRaY0mNbKPnK9F/uQg0bzEWASalvLIohAYbhOJ4V0fnDnozZ6
qFxNeny2ckRD0jr4lKE9/2llExo3BiXcpdBPx0J3ly1P1aa31IfadIpVD7pIuyGKeyJ9/ITcIW0f
1ecB/I7A+BZM9ankak81CYcU25XfcWOZbQIyxHoomcia7uUGa6u65eINyXlw0btzI918wFXEvM+A
j0khB8MfdaxTdUQbdyQH8OCtyaFjhMrzIEW+slzXfCA7xlotQgY0i1Uh02XjyQuKrHdR70xrC04K
ctqYAXQjBAikQvFtOOF5WBwRXEw2ldUCme3D5DvOOu5+LgIUCHMC2Pdn6Mbu4BTgoSUXiut8MUFe
EcB+lEl3OHSo04159zz2ePmqMN59tNJGvJim8u79Qd8AD4uvl2ElATP1f3lELpfFtlJRGuVESgQy
6BDYKPbZZdIchlnBYTJCNlQzw4+VlnY7U0HXpRY49k10C+DgtO6ZLMs5dHmO+3WUVB9MYU0bBfOP
B0BGyr7uZucOB+/25+TFw50RBVKFxU23eq+Z971qfplmI9pxK5M5sPLYUhdYebSoHfTzAK0kzzNq
nTX6l6pDiwUvdhqK6VZDxvfRjPv8w/uzsQy2uSToiclmEjOCh8QiL8dvJRA9fsMnKRa8c9HURd2w
zrbYMmI9p0/mysO0zEfleKZKomhrPBRvCM6/n+CqpUWfdAFbT++GU2IjP5omyDuIqC4O73/ajeNH
NErJGZkTNvpb1f+v114JTR7hOcHYWtPs4zBH5qFHJX7llN8ahaI2zWUdkJltyg/+a5QYAKUorF49
NRYRrZ73zrHH8WBl2q5qGnLepDOZhMRKG6JFjpLPBmF7E2mnIOWRBTEjgz6DoPqMmzXeQOPYf7W8
CNeygC99KcJRy/wqtZxqrySmWvlpUUNa+fcZph4s8dTsIXfJtC4DNNW0yFPxXnYBkyQoU8bctSuj
3AgqZOeROIbqnMctsbgmCssVRuzk+imxZrErei+ctqGaxQiRemnyxShE9JUKLgS1IAyrk+iNjhQN
9xoC8LmJ/6OFaMaYE2f5D9uNmidjTGGSOfageT5y5qG7cq1dbwl+r0fTSmayKJItfq/oPYpqk0WJ
Q8WgIwgsd6tNfbvyvF+fXIr+oPOAsVtIkS1DZhJ9d7a7Qj85NpdHZ0QRyZbRfpibFJ3MYUZb4P3V
vjkghWH5koMnWZ4nnrpwnppZP9kBFkduHDQbwEzabiC19Mc49VZO1lsYdHlR84V/DSjn+a+jRYlA
y6vO0E+5MW1CJxZb15jvERz9IEoMuBFJdY+90gY74Q3BPmti80DBBoWErqheqIfk2zAfpvuiqb6P
iSt2Fe2Ku9yelf1orSzG9bXGT4UEC26PmoWzDPlz0xKgXPip+L/HW55XxIABTvpx0CYrQ91chr+G
ktHPX7PiEfHMI12Ck2dm7ZZ+ARWm1NQ29jBFe5iLa2Hkrd3M6UZuA7yBSnn8crzQnATJWaaf8H8I
78JY5aumYlj5KnkmlmvNyWYFcMBT7SUxA/GnYhywhjjZVmWjJ1Y5p9xOhI9hFfIaVAB2oMm8r+/v
6OsMwFMtTo9qcI5osy7u7lzVMDlwE+OE257tD236Ry0t9xM9bvtDo6ITTz91/h7EirNyQ9xaQ/mx
aAm+te0Wr65h6xMnTBin0SrjI7f2tKX/PD+ZmFxDX9W7/2E8lwuJsyuL0cv6YFdaVoffgHFC7o7y
K4L8+H2gdZRF5gRVKitWUqsbx4HtQs6BfqdNFrp4rah5x9PYZfOJJIcgTkw62s3Gb1GGycpIN3Yn
uEaQysCUGG9ZLES/CmVxpMNPwqjUQx45j+Bg18B0Nz4HMDDGjB6D0K1aLFdujKaLKex8QuyrOhKT
YR2t06EJijpc+Z4bO4NeDJhr0gZak2+wvr9PN+LItVIqMyvl6s/tWBiPCYrt+7SbtAOlwHTl3N0c
T0oFoFhKWeTq0yIk4anpqickIM29Q8L2tUq7/xTDSZ7mZIxW2hE3aiMeQQxb0MHOAr7O4sjhsKqV
VmyrJ7tU50ODWPfZiDIVR6BA3XNao33oVhhHpG6/t9o6v2+GRFnJAG4sJ7/B0U1Dxi0Qii5vtFxr
uynjCT/hp1ju475AQsgWxsGgyroyvTe2J5EblookBVKUZvGEIVjR2jbI21Mf68HDNML+DutaXbnH
rvoUkIxkE49cEGVSWtnyovtr1xRVgVi6jDgmxy1/GkrHg2yg6mvlgX7fqGn0oLbhcK8jXOcbJiRf
e2iVvVHa+qGwiwzv8fi3UhraUSob7vME2Mv7N+2tt5x6h2RhSYDCVZjs1sKdGjVTT5PXQRJ2huiD
hRr9MW7i1xEi1wE4WHyfptlXPczzD86EogOWMtkWQwLrqzKBHG9rFxxFD068GpClV/K63rZ5Qmlp
JdC5tT9YNVO3af3QP1ykxy7+b5C8LfXktC5cybLLXnrHlOl5sEYjuvECyU4ltToQPqACFkPpqMLY
GHJpp7RlVSx6D48jKvlPLT7rwIKxjIS7pfJC6O2v91fk1kfyIqDBIzWgEUW83DJDrDeR6GcNkgd6
RtiQ/ddYg4Xlpdbv3h/pqtUvdyfPrOwP6MDQ1cV5c4N2xkCk0U+zWz4VdAIOWpi1P3ga8o+pkdr4
CaTYpNGH+U8bC/2z1aTT0XDilbvnRojBPUeqq+qolQAFvfziMYrxx6x7/RTqNepNs/mUD6697aiU
bGdBMwsR04/vf/rb9bkIa+it82QgnWbxFMrf9NfBLJ1eScbAMk4oVtaScxGlH8wRmtWG9mWabLjd
7rPYhvPmFkmvo3dSWw4KBGmOZ4o9Jae8sv7QX6wjRB5jfedNqvcVrzP7h0KgqewjJ0RKCodd0FCd
k+R/hBjGAcmrpkx8RIYyhKwUxxA711FcvOwrT/+mddn0hM3fcJinVrEfTauJ7p1KaqOwzSuUBrLs
IUgGm5bsLCp8xjyrbLZxEZhIEShD/wA9qaddNTcTfDQ1woJj0sK53FiaUk14QGn2sxHQOnvUnAlL
tYFECbu8AucX37a6ZvTTKRiVY8tWOSCenj+oCBr+hDBm495LuPXc6DZINaiUxWGmZlj4uHIVXw1l
UPVtjofD7HdR2X8tZ+Qh0cASvwJMdcq7tgstWe2rPZQiw1JKMXkFCiNBEK5By29tahBDiIzJygmk
0sWVi4NF4+miMU7Ac56dudQ+NGh3fp7zsftjTipeLJAYt9iWZq+5GigjgPiyedLmIj2+v8duPDEk
QsDMeL41WD6L04VBoKLowWBQYs3DO/qIMBEdNzz88yjyCGMeLnm0KNZfbmQU2/VAKIFxSqvY3Qc6
1gLQq7//4yA6lRoNRJAqXdGp3V4OMuIVN6pta5/idqh2FVLc2zmO197kq5uPURzDA5rnIPkJE+hy
lE4Ksqq4bp5GgXKwI0IdeeBJHCvHXLv6rq53mllSDp6/CLuJIC+HGobEROskUU6FI4xNl5Yv+Ca1
GOHkyn2LO+RWxXVv65rFGrzqxsAS3UOCwdULRXURsVpinrViMJSTTUv67NTl4KdVhm/kjOsGpogb
kcztFuWltd34/2WAiysP/LsEusAd1CUgYXHlVaBP0ROOk7OLK/JJVnWifVPM6WPXKPG8pQmm0CDW
6v6RXqA4Wo1V7sp4BneMf+KjGaoULuxM8Z5N5IV+ZoVwvmCUWj33apKYvhc0RfGJwgoyxWUy5cFe
Cwe72RP+FLsqn7OA5BHrx11tYNXoNM1Y3Fe4sVaYUgK72XK9Os+J5rTdxuvsovKRkHIyJHmi/ljP
ZVgi1jGPJ8/ywhgZyTQ+24rXn9OMA+hPRZ+ftCrznlDWSb+LQku5uBsPRZQ0A/WfKHbyVUQTCtew
Mobfdi0dXu220X9rjhRIn4Yq27SD9xChX4RfIbws7YA73/S1tYbQ8D3ADuG+aSwpJyiaEf8Wy/iF
UbX6p4ACTFYqGqRPJKLU27VJDO85Qjv8bsIQz9rCOG1+J1l6h3+J4PoPAxg9RstmOCpJMnzAjdX8
2FqzwkfGqX3EK9kOI5SdnHnXeUm4czJACpsmsqZoW7dG96uPoO348dAjIdfrRo+3nodlPDXz+Kih
xh6ibtlRTHEr+vZOTiU9KFBpUUPlP9Sqk6+ZCYaDtSk85e2rxD01APNEoVB8Nd2qQf0liCx0n/qo
+da+Wbp6xFsnt5vFHme18K7ykuQ1rTtEbPuyM54iC94LSvgpxrwjuPhwJWC/ChLk7qUKQdeINaYu
sDixWGA4hAbxWcWaGmEPVdlpcVNsO7Nsd00pnShtvB3ev/euq7t0QBy4iNywJnffkiip4h6T252b
nBVBI84aqvIL7MHJr7DPOurTIA64KqeHpKARH4lZPxp0dOc50R6cxo7/NQWFE03KQiGGNi5scHl/
/hWzCJvl9ZIgO/M7op1uBsZWjIO5aXoYseGE7fTK18vL6PLGAF5Fn5ImBGPCgLgcsEtTzxRJU5w1
kWAo5SjzQSRwzpMia57n3p3w/LZVZj/TDnGWTi8aCsKv7/+Iq1cU7xOoThKcQZmZVP/yN6iuErlu
LvSzEwbFgzul/YON8ejKQt8YRepaEC1IEjfdictRQrysKruJTDqTukXoY9lbMFVrFcLrB86mVOFK
GhJSg/qS8cvNpTtA08yTZdbho4Ni+ibN0WUKEBJ4f9aunxmbeiNRAaCpt9W7/B4rGvtZrRPzNDcQ
QiLaHlM+iUOOBMdu6AuHkmtncCHb3j/yw6WOB/EFpR+6h5C1F+9bPkWASePGPNW6V/u24jTfw7Ey
997gTfeJPQxbZG+KnYO0/dpulTvhcrdS6ZbIdiq+kLSdxfFo9AkzsiqzTkE2fZmS1sZTHAdsTCqj
e00KchXVdMflEm1ts/CeRk3ceXZ6aJXox/uT/3YrXP4SHlnqNnTX4ZxSYbicfVebKBYZpTjjZ6Bs
8zgK92GCtdScRspBzZVwW7audiy1OvRDNyjvEgNbjLoxlI+8Oe4uSIRxtN3EPcZa5+ymDoKwFpTd
2Wny+L41pmkH0emEZlGCWZ0wmnuncZujDTTiXs8cHEOl51fOQ7FyA93aVtRnyE25gZ2rpqRdYqbm
dZZ1aoK+e7ZmSgLYY9b6UU2VV7YVfFrIMRlBTDJ/fn9SZUR2OafUZCFEwaukQgVU6HJOefZFmcWG
dYJQMftuF2cfYmcM77IpHZ6L2sVkMoU8LXgcsKtfeXyuq2NsawoBkJclkhMQ5OXoBgaunhgJgPu4
QO0kj8tjH07Ncz447n/4fCBAbDaYEvOzqjPAoxQvNqteMfa5KgkufsRig3sBFhdzHtn0eXrVHz2T
bTVQI7BatDNQDYh370/5jX3sSCV8ltqTbaUlHGaEETF0aLycajVTgM7hWPjNsEX23eKte7FKsLd+
q7pp6Ldla3wjJNLwrG2TGtiMPkUtgvfBwBZH+Dndd9gyIEEI8PYbMRGwvzidbMwBgeKWeIo2CXYF
rQUOhKQOzkcbK98aUWNf3dCXPqaaNjR+Akz351gTtr3/pVdEM7obpIzAscDEwFW3FrurKkaiydq1
T9NIh79oFOXOa2rsurOg21OzVDcqPa3IsAMwnf2zEICnHX5s2UZoDms6Hunv/6LrteYHkZ/IarOK
PMBiwzV6MfRDUdknMH/1GTvK39xew9GJMvdh0Me1FuL1+8dwbG76EAQYZGGX+zsG7ljF1mifNC02
PlhFNlB56qO79z9qIcoH5p9pJsmTAiL0pqHhXw5jSaw5N7NzMivF+gGwn/rEFJ21WPee9QLV1FBp
lW/GpDSfeqwgHvGBfGiFp/yC+UZioGehtQv1wE22qp4FJy/wQnwgjST2c62fVhAY8jhd3jjyx8IX
p73GvbOM/XBLicvOnezT4IQzuM4QeUlwl7AdmzWZ7Ot7lb4CJT+UOCTiZnnQErsc7Lg0nFMyFPMh
9DztoMw1qqPKmB4dCjkoOA/etu5ddeWM3xjZIqiWkSU876uyf54a7SycKDxr2CYeqTuN+zDMbATt
lA6pVdgYdQ0LN8DffLuyGa6jS+rhhLK0ybnUwftcbobGDpLIGe3oPDTRWUf9dZf1VXVPBltu40o3
N+M8zJuEuPaMgu+rgVrFysdfHzL5CxAqJFCh+Ij82EVAjfe2pauFFZ0B2pAZIkbg0yDrNtoM+rED
A73yfN4cj1wCpA33DM2dy/ESNXPCKXWjs+iq5mC4TXYMq8z0+9pFYokFX/m+65xJgodgi9k81RY4
+svxIsDQ6VRTZ1AdgXhEpiDqIu7K0cs3UxoiLRMhf7+yqjfGtKjjQl+SwBsolpdjdsC1abVr8VlH
ifnjZEF+wCUrS83HED/3zg/ytPwEKRS8cqK32JCGfYEDagTGEZJTiMPyxtT7YcDOExHmdraN31k0
hOrWnprsWRh1vqZZeWNVaDUBC+YMAuNZXko4tiIR6ibinLEJ2prSE45IJom3GW9sNBzfnyA555e3
CikGyEPuQqRIuOMv56e2otlq3VCcrRTRWcBWYqtbDSYAVJUP/8tQgH6RoJMZ82IpUorqmTa78RnY
mrvpcNf+gJFN5odJ06zs7Ov3g69i9jxaadyWy6Jrn1RKWOMTdzbmKjxA5sAf10QU+f0PurlSf42y
qNopWlbPlmCUyKgdv1NTUIKe9+KqFXZyXrNm6XhzOHoDMurDW2W5ldVx6B23V8XZmSzzY9WVs99P
k4Ogp+Ldd0O0VqK7dXRg2GIiiv4a/bjFdRTVqmumPSRkHczfHk5puy1KG68RbJZ8Cz3/7RRX9so1
fOsjZXsZUDwfSWHhcj86UxZ28B7EWZJmjqiqRz4iGvYuiuKfhSHWIunrMB4cOkUcyjho4LARLofD
ZkiJzHZIzkJT8o1j5A/tqHzMKvOP3htnbxQfzMx6Gqv8XxVAeOTo8pDZS09DMAmLxDSiSGJpKXdh
0HG5x6GDzmw29SuzeSPC4SGTKpek3Tyr+mKLtjgXB5FKmQpNE/gcEKrarzk8GnUzJCRkmzlVrDuV
aGZLA5riJx7OuJMEeEU9xDoi5YCnTPV3N0Jlm+eh8J1gbqydO4h5jxr53G1QfkjWylw39gAcD04t
dHgp4Lm4k8YksOZAoTLsDFhA46RRHWI7iQ/JLGx/grG5co5v3IFEVZKAT4MTvyAZlPxVyIIumE5u
IKiq1f1rTDn8TjT9b2gxa7JPN64lwObQ0iWMiCHlh/81EC5+Xlb2TnYOwxjKdCFMv9WdcWXRb5xb
V/aJpQALRR1r8cza2aSZRWdmZyR/6LJhM7bFg7X1C9tLdjk6TttaN93d+3fhNfhSIl9IPQipqVHS
Fr/8tmysp17pwvw8aLXrg6mUIcuI8UA/qgcXgMGhjorhnI0mWPsCxTaRetb3Eu33LSk0UsoBItee
JzSsPyFD1Z1bPZnzahHxxlq7hJayC0blFu7g5c8cOjcLQ3vKzyLtkgdXnamxqxgIlqPbrqzDjdVm
qSkS0qyiWLnEdLQtkk4O1PyzjtaTX+cKIs8pYtrvT/wVn5abBKIlCARehbfA4fKLVGfQ0F5KijOE
JhPAuGHdB7WVfZur/u1U00qh5/phFmF/oLBT7MtErx5RJaVmYFnVvpxbKD5K+bsui3gPeCrf1UE6
7jG+iu/sPn3VhQXVWy/nnyE0Oz9V4KC9/w23ZgqMAt1RJOiIRhahtzJIZcjeLQhEVY1buLHRwYjW
OCZvaLJFrCPFcsj4JI8HNNjlTIVQAAH5eeU5b82E7Sj6+ICcPpJvSpcZ6bbDZvRHlMAV3lZ6a3yZ
p7B0NoNpBt9pTWjnftTHz4Eelh/z2bZ/BPnUNHvPqcW5sPTgJ5Q6PafGKBHXtWi1cpO4QbZyzm5N
layCy/Lzm1zi5TfMXmVUcZGUZ8MspBBCG2D10GTe6/srcqMCAeMJBWMQH7Akidsvxwk9uxxHDBbO
RhAgrzB8KQbaKQkGgl1Dhb/ZmZ22ExVy3LPV+N043DWD+ljM/6ZOL1N0fgfhKSUf6lSwry5/h4HW
AAuai7ONeZOP6Nx4Jyyj9w3hNQdvHv5gF7jvgrb+bIx5uoIEuTELBKqkwi7YRBsp4kV4oCWVKqDk
5efa6B04pNr4xYgwX4BTZB8E3nfJpjSwR7HUInocUCPdlXbvHiCtCt+OamuXm0axotN5403n+pK8
QfhSQIK8xfMIXy6MIoPCnmOM4fe6SSY4vaC4Xie7V7KNUukFZiqTG6JdZ8YPoqqx2zRg0226UFOD
Xcx/9SN1NMq+Yyygl7TV+AfnFAisIg9wZiZaUdc6Gm+B2+XhA3xOPYEGN00HpFsuF1Lg85zCLiWH
asz6xagi+3MayhJcSIMC3SgEJ4st+YcX4JTnVHesSHlAlTpW/CFGBt+vrKBL9lXemT+KQNUeWz5u
r+djzTkblR6Ajt0JyICBglNaw10IjdHudKD7k56cesWEneOUSvOqxRl/Bk/QHdBs7YNdgiHJszvF
k7stjWoodxq86GTbemJ6tDpixC1VzhFuT+hCHWi8PPf7oFTsvVEBz93hkhyHflcbabmd1cqhVgVa
6U4Ju0i9V+aoOVBY0LMNQUZ+trXaBC9czzWmNSEaiiAKlC1ZoN8K5wlVo/lUDoA0Zmu2fxaoxFSb
wFTqT12rd4mvq9HwXa0dPHpBf+Ihg7lm/jMI+uK1TWcbBxPNzY+tixoLRgM4mcLgDY3UN5UeF915
HBVshobExqmXsWtf435HtDdwwJ1UWW6d28SqdCqk4fQrgX9U+ZPX0EEVyCjZmyRFiXLTNY37ZzJL
mrLv3zne1d0mj5rEt1HxtCn+LDa2oZhWDEdmPttVAoSI+wDRyKooMfbWYjeFgTw7BIDd7OUHxUsH
9bMA6Lrvcd6NtyBFtOSBnuBY4g5eG7/1cQw+WX0bdPRcROjXuKRwOlBDxIAF7d7/yn4OWh8W3fAA
716F8MoSvMQdSd2uC039NXbbKNtMcw1T3DRqrP8mbXzQx3aGlRthQbznf2NIuzr1e5zr85dCTTk4
VV+VxjZI1fSkobBFs6mdknQHgzcN/AKDqBK/7DL7gWFRr28L3W317cCJJwby8I33u9QltXP60ngd
47y5axN0MDYIcmbTwRL91G9q06QPM6atXmMhgd6V00zguAqj96y925W9tlFgTLQQ16UHmhPl6i4v
pmwrdOHhfFyhxVCFVvQrKMMiBjAZRqmfpZod3cPtw1I8EEb0R53b8CsKn+KjFnW4NlW1jYJgKZkK
Jjbc6obuhrcbshl82pAmSMUrRjY/JJCm8x0PpPmKrm3AZdmF4fegCiHhD3oPT25wIukiBbzcV5Qq
eIySLCmewjbRh3sRWGp/cCdwZ/u5LoqP7++xq/oiDUEJOOH2kOgedRFpRHEg0rhrm/Mg3NS3ytK5
N/X63KhhvektlEqtdPjRjIa3UryVt9vF7UepGXIZfWvaFlIw+vL2mwQxmJin+lwmqeEXHZLKRagj
wxiY1aHtV9lmN75TUtdlGVeF0rbELjUi10bXDBgvDR66lPZbFxguYN/soavzA3sLs0nd+Oesluea
byTSpNVI93Mxvbodau6s9805koxoKRS/S22E+d9fxKsYnraAI6Go4JUogyzjuAaL6tBUs/6sVc55
7KLvqWp6Hwaz1ld2y42BCH1saodAptk38s//yteCFlmcUO+6c4Ew9pakBY4mLYF9UtVrYfz1BqEm
CgaLLUKJn/rf5VCDBmqB+HE85wgP+9wJ8w5qpfvgTKnjjxID//4cXrcQqff+PeAiXxNGAWipG8fz
bI7azoMz6HsTVHwj0RG/4DU8YNnpfLEsnuUywl2MwnmxEszemF8LDRASMvAUHrpHlx9tYnLW1K43
nj0j/1N4VvKYT7NGFKC6Kyn+NQyTzyWrlTEze4bywuVQdi2SyqqV8TzqWnFQMrt/qLHO2tXmMD0A
knD9KhzES14E9THkR/uA07qtUllrv+TWN7+JbFNwIg1Z/pBxEkjkVu1Adm7Wm3GorJ3dRsU2wXd4
u7LGt8aSkEKMbumO60ucJFIwoHfSejw3lnFI0vC/wXXj16qqNm4QHIwu2iZGeJjG6g4UxAPA6k8t
23BTOoby6NSTCpvYPr7/m278JBYAsCONRIogy7wi7ozYnTu55PaYHhCQHJ7FAMqx1iks/fs9IcWs
yIs9wFrUgS/X3KvSfjKpgZxrqwWdlgj3oxgcBCQNBKTe/6zr3jSFI5seIsYYENPAuVyOZYODUqLQ
1M4DKF7yP9XJ1b1J7JVves+D6xcPolR8/DYJeTOpbPhZVTTlQ9yM6OQKpkzfzI5VnCoezmEzdQF+
F8TTQmqpQm9og8zYgQK0f8wQRZ/TmMfXr8fhzzgXyU9enQ4zw0GZ7+D/8jQ7I9i0xznAs3HlJN1a
QH6dzA7fZEfln/91J5pj0RvhZE9nyygM6CI4YEWUtV5oLlQr6dfNoVwpB8FZoYq5OLNK3/XKlCjT
2Zv6aZtL5b8ow30qnKJp7ahcdf9YP5B1KD9TMJWX8OVnoQVX6LPNWFYbO37R4s5jKja65zmy5oYS
PcKQUbYJzPoj6/Fh0L1iZWLlCJchAhAWSt5oDpBoAlha/AJPsUaC7+ncpMD+0f5SidFC9E6VmX9F
Mf41VYt8Q5yZrT2oNx4f+VrTCYf1B5ls8fjQ5ZqtqEvns0Veg3MoPcDaHiqyIxzIplH793NJoxXG
MwR1sL9LrTkcgOvecSb17MHucWK9+mxkRns3DlDR3z+WN659qFuS60T0RfppLAKSDnfbuUxT6zyD
pvgcePT0hYdlql9VULs2PUK+d4UCDgF/6xQ5F2/2Rn0blgmYnqpxvrz/c64THImKpwTM+lIXXNId
zSrsERB1+nNS5Ank4trzvUH/Z6wG2uVAB6XnlCzdLLdyrntxVekVNVQzSvZDX/PNuinutBavxaRv
tZWCxI2vcimOWDIeQ0BwiRagHo8ER1ibZxVRn82QUwSrC6/dvz9313tUVu3Aenk847JlfXk8urKp
KZg39jmvrfw+gQxz7EIjOpBHjMepV9V/RTdxH8g6NqB4uVJLje2gqdJ5Mif7TGdF8zPi2l2nDsLv
w9Q7thV+gO9/3/Xxh/wDvIlmDeqX/PPy+7I8RBNCi5yz5o0wRmGlw4dplbuwouCmzXXjz7nrHGYl
+vX+wG/rc3nx8By/ARWRnDW5BC9HtqMWGZGamcUpa/hjmgTVoZLiSdYpn5ni5qWkU76NGxfUvZpC
yimxKaXNa+4QSZietMhKfU8YPxoiRIT+ovzsome8D1rH3MSOlR9Xfu/1fuP1IYnixnqj2S4uyibB
6mvsDOdcpUq+s6EL+U7XiNegQLZNHVCP9IIh3pJuTR+KJi/JjsN4p7Wlsm0cu9xEsPD9ZACl8/4P
u/5doChANcjKBR2eJZwi6JkOKxzDl0AHDE8srfsCwcq1Z+L6pYKCzo2ECAtj4PlyuVzgs3Alppn9
olCZPHtVpZCJjx0gCq1sh+/FGJhnp6J84M/0Vdy9CJEV8uNY0wqk/+oBR97EKZ5TnjuYWPhw/8CS
qtPvXUyTjrkIvUMkBFgyN4CcvRnLGBPjKWyqeTtZXnueKgt3MTsn0d6olqjxh7Ws7Asy4/ODbed1
hi5f5MGGAIi+kb3HeedEIjkKz+uzVwfHBqQuugpj4NSx0x1Fm+Kr18Hl7+soeeF5zn45YWy2RxSp
8s9VbXpil5ex/hLMjrMno8m+q1UR1Uh2BGO2tfmY3+AN1HnDLTS/6kaCfVfTTmhNGEONv23Z1cFu
0CrtDtiH+BWXmlB52dIk9N3MrCsk7Ozyoelq8aciJkXhXA/nr1Wh28+i6rJkW8yJ8ZTpCA8eHAcP
HDTBxz7cdH0HQ60Oyig9pEPe+2mU2uyrikIruKmx3enYjX9QwiACqVWa+P42wk60lf0gg6DL0yvF
+aUkD6ApCmjG5XZAWLOrnLSNX0SLHL1nD/rWyJz2W2MqSLoYfXtfO4qxKyraXTN6cisx2vW1xfBv
dTs6XDQ2F6FDPONQYwYYA+WJ8S0bI8grUWL7zhDbFGGd7kTjBO/dHn3T90+b/B9ffDdCqwRJoMrJ
YVBiXny3HeNZ0wEieKGtUz+OhdNv68jW7gVlsb0ViPCRoF9ZOeJXk20RmfN6c/JAKJCxXk62knIs
OU76S1ZH4SfbZXZjXMd2YZ2quGUnwb7EjGyTJ2XxC6ZutfImvYUri48GG4HSLOBI9BKWlY+21rWB
X2C+zJENGG3sXEvZCd0ankd30p40EVHsDQq1NDa2GXZAsnvr1WhMxIPdoupR0cdk9KEnJxr2fZ6b
T7U3oOSUZ7M6bEvCI5QmMVKgqugF+X4QYQOgFqmeDWp7XbgDkWmKrVmY3l1CPkMwOiO5v9W0vESe
jJI4zsq4n1Nsiiv0CkOn5dl6f9mvwgCmnvuPv2EVhmbOIiewW1EPNcHNi0eZFrCWl1EdaeZ9WQ/5
DiOQePv+eFf7WxbQ3spodFfBbMjf81e6EyK+jVGkMF4au04e8TiiFGsFbvq5UotPSa3qr1UxWK+Y
ITYr1IWr50SOjOKgbFPzLC97T7WhNI2uTMbLUI/Sh1hJfYA3a4/WdYTMMMAOUellMim8LyY087Jx
0MvKeImnsLiPvRTPTAt/7iyh8CTaOUT6TxdPGov7nzUl39zWjO+Qql7TeLtK9uTvIEkkgyYCoj97
OdFpaXYiDjvjBUbF9Ekd8uLolfT4olYJv7y/prdm9u+hFqEWAV1mmlyXL5lLbXIslcwnLFpDO17f
FaTnBOAU8xDQBVpy+UGxo6mILXX2SzQZ2j5R4+wO5LiBReeUH7uy1O5D3cBqS+3mxynRtJX78brA
B6iJUjfwAzDzzOciTojNgbfeDsyX0hzdnXCzQxyJdGO21QNA1tc+V5+aub8rzPq5d+K10eUcXt5U
oHeI10mlLZuu+mKO+8FR1DaPrJd5HufHLtGMM6q60WOftPMWGYrhIUnL/Ckx1Ow/zNo/50UshWxr
sRYtyndg8UMIbiVfjGWg5r94Jxqvc2anzpQXtSZ72GjOQCMbfZb2uebPTnaGS+ymysfS8F1U7v4M
YXdsuWRhlA7N5M9tGWt4TXvix/ub8OrgmbIeCcmLx0QHe7ZcnyYJQWADDzvr3RQeRtX64IaTcXTM
wiiwzsmme6R8m5OVAJ2pRKZQhUjy701oxGvHYXn0pL+1rJHxrJiElkuQmObUcWRTbD7npV5F22ZS
ymSnR0TuXvJ/7H3XkiNHluWv0Pi0+4Ce0BFYmx6zdfdQUAkkUr/AUobWOr5+jqPYQzCqNmO7m2yS
1kUwMysTIjxcXHnuuUWUUhSbIFWhggpl3CzzhY9i/qQAh5unLOsHA+89sR787AMQbI0os1E2Yp7/
6pTALEeQMxFBqTSITSCDwSyajunmpMedTsosWjhlrKivBZD4GyQWuhI1oUH1aECNNgR1JHlHQFre
vijNqNwvhTzYFJmA1IIMb2lJsxSVfzQpecQs9KL+zpCHGpDeMFmjgaAKfq0wlQhMtlxiJfyXBVhM
8rFHbDdOQ0RXkO0lYp8Ec+2pvuJZ4V4UDAVUawLm+jURkODVqdjlRXT0lKiU3H4E5IbUvgeSx6A1
KolA3kfvbSTFN2gbVCFeN0b1Uaob2YHRHb8EYqgAkIwQMYKF4dLzKQh5EbsQ0X3nY2YfcjlweUAw
VjQaAZAAte6AK039iXhUsyoJMVYU6ILTMjLimrZtIdqJLDS2IvmZ64tZYkthGR0Hzl0J7EXLxC6K
KKKec6Qq4vTAopcLki5AnvCyDOi/iY0Fpt1gKIuFdFygmQhI0x2EpE1Re/INxDEqzeJ0Lpn2nIjh
Th0xc1nrKH30d1rVGATqENByFUQ5KLg483VcqH0wraiNepKEY5w1GkUpJlZgHDS7hbm9SiqhIHnu
d08dOKJB4jljc3wFVIJVi6jnub4MWhkS9Jeqo25q9aRriX4cpX0QbyvxKkNS1pAbBqpKxhurKWDn
DcNrrV6ik9vDgIIvWcmpp24T3S1Kw1RSkSyl+zANbSEpzZktM3VBz+MDYBLynY9v2hKtN7p+EYmx
fgQ81k5Mw21Ng/SmTw6fX2iqQvl1QFSB9AV2J6J4k3lQurxH/yDMQ0QkClYU2hIUoZA5G+8rUTy9
zsTIC+RT3nYa7kegIqmoz0AIycyQABryZV/9x2v/f7z3bP/lXFX/9Z/4/TXLQbjioZHfL3/9r23w
Cis7+6j/k7/tf142edVV/p4e6/L9vd4+59NX/uKN+Pyfrs+e6+df/GKmdVAPh+a9HK7fKyi180Uw
Uv7K/98nf3g/f8rNkL//9cfXrElr/mlekKU//vSU+/bXHzmX1H9cfvxPz+2eE7yNZq9Z9cP/Wr+/
x0Hq/e8f3Cp+Tt+q6Qe8P1f1X39can8BRAhRsCWAk3Auefa6e//pGQMwQUQUkAVBQQc2RJqVtf/X
Hxei+Bfk9PEeQFyA5OUl06CD+vKU9BfsIbwB/FpIvSGs9+PfBvqLFft5BX9Im2QPJEZd/fXH8+6+
EJhAxEvo/sMp6IHgBdh1IqDQnCCMe7jittYmRG3XoecE5RosbEni1iXT0JMAfEUpYvYKOsAJTl87
mrwGZxgZUhnFJ6sUFlAMykcC+qw8AJ+vI3RU1lalgUYgpoa4mkKrnBXVsQ1teWEvTk4J5K5O1WKT
SBx9xnwNHGyrMnXlbnPS3M43Tw1VY6bVdtKvc3Q9yKwTWLOGm6QE2Gfrr/W76iZ5A6f8R/8M+Iyy
GwAQDh8HxU1Oc3BOfl4+m6GJTyHBrC5PvgIyv4VZPQ3v+n32VDxJGlXvhffWJ/qLmDP9JXvKnpr3
1CdRRMaXHvjCI6pBTlYzvA8BgDGQeCRrUGvmdOG6CV+1CID1wg7HbSXTIbSGDNgYcESBsvUxXnzA
iEZDB5/04b4bZkTymU/vk1syJu6JHueVfPKw6J3+kJcHI3YEY60ubnMJFcBkN34sDsZDs0luxrvo
UTYXMYke4awVLUX3hmVBwYaJMtL8ujuRATRaJcqriYw3Xhyqn/bq5d6cHebE7P6dhqnMbJBp4v9P
sEHmpMK0cOXfTyp8Y83BMwRjhqf/4fbwgN6FSZWIIBbSEk22g7QwCEocYzS6QCD+pLFoqOfqEeau
NhHS/+TVphYb1wmgFgVJFMJTYCOYWkSlMmae0oJYuKGaPVB0Q6UhCxkOPV2aEPF0xEOlAUONPPOY
OiOeYKd/LXIvBzA1WJM4GvMTaFptxe5MMB+im1ADmCmpYtBJEfVhoPUGOMoa1Z03xnP/dkJ7mVs4
JeD1x/dFDcAgiVb5EZVBBYogRxslevJLsEp6ipbRPBd9m7x7hxqpMI166Ox7u9jJOqnXwa2A4kgd
iRcCj8aJhZ9+UXLS6wQ9mboQoCmU+xHdjDKCWHxUmWFN6hPVbrxN/eEnbHG72IbXHdqwI0Wx8vbe
4/ic9+DSoemuY+21p9BTTDcn0mzKOy2meUw2ekm0B/GuekNVw9Vw3609llwXBOWSwTV4AJCKElRy
I1s9nOmCjjHN0Ho2pJ1vjY/IhfoMvKzBh49nP/LX9DV/LUPSefx/OSfa7k3YyVC7vLkIBkzl/BbB
faBI48gGvLgEiRKaj6AtxpO0DlhlIO1JeNzzWNsnlAsDqLAGkHqOhHV+mSfy/fsy/xmXeU6aTHuQ
/9rSZJJa+SLMOAsnqCglRJ+5bL2Q1EXbi4Y/xIqdS957JylgoSgCUusVenWBLo0uZGXO35675EQ5
/BqXnHp9X24T1ZEITwLfCUzBL28zUqWoAPBQsYHspz2r6M09QJc72szEEmYvNDGH/+ELSd9Semji
A6cEIT30bZnMYiBlvmRUBfpXnE4nKhtZR1IdndOA/nCkoO+tKu89R1+ivkoGPaa1QGSMlFqkclYF
w+S0nOhMMSTuIPv5ykdTE6oAtA4GT7+wtAGSt9wVOTLLmgGRHJ6ilJ2im15SYhC+1XOF8FNM3XmB
Lm9nskBpFWlBGYSKvZRpQv0OnV/oCK9pJAW4nAwat9RLWRwwKLMWZHdEeOjRs6zYQ3GcWoLYmd5v
0+c4ITrAu3RO6X7zmF6Ob7KuXhIL6OCA8Q2w7F2wFebuKQaFFg2P5ZXxoDmGIz3k8A2Mq+6l3fZ2
uQ1mMoJzSz4luPqTL7k60W//6iXnO27iBcK2+58DNkWUZn6SCtICZl7xXIAdBtVfz1VDAA6kn/tx
c1trmrX4LbbW3L1O8lf/8L2euYOmk8rbG0hAA/L/JlKrav04HMGAaj88CPTqyiM1eXy8PR5nohLn
xfnsOhNx4hkp+Ar5dYaVd127wAASYXWyPad2X3K3dFFeaGoUBrJbkZ7YC1umoFcisO02+S4lz88r
Zi5sc6Xhj8ik73JyrxCNpGSHPlxkOWvUS5PI/Fn+XU7MVL6UvREUKBK3M+QCriH/TigzOywtfy/6
ZkSLjApuOdIUdEOHfFVclQJFi1EdFWO3ujuzIWfGcs42XtgEYNP4zcYyt2HO+vZiLP/ohvmm3r6Y
/yn/v+p7CEUm2DCtBVozbVU9uVAyma0sQUpgzrK6za33OTNycV9dWFQCspSKXbP+NenZ8iq+AWmD
CkSPz/yAQd8B2FHrJHTkgC7lm6hF8JAWDBV6MdylOazF3Ik5L8TFgH73EzO7YpOEwT+7YlM+1ukJ
nSKZK61ZtlGAHZImNLMFuMX05CgKEz9k6kfohcoWc4wls7tkIi5/810yOwkTufprTMK3AohAA4MY
j9fxLb8q55HDSBw7gOpsxp4y8pRbnb19AmUye7BCRt49k1SsYsbVIz1Upkyc43GH/D4ZmLMe6IPD
nNuQOJ+LSCCrv2EdXAxKmcSI46Y2QGCNQQk2ktsMioZqB5X0ln+j2c1AWua3+K1aZetqhYP8oG2R
7z4gU/SKV+Z04Qw4+rUlk7uF9VY48qPKGrp0TrRw0GvRNG5PcE4OJ/Nwh9L/vWaiZxWRHRdllNRg
motAGu0dgwV2TXSKL7Mm9h5ZU6tf+9Y76ILMkVYsN9/LtYLGgTd7hKYWJmzn92x7Ysq+Ju8LaruR
rZstJlAj1HysSYSPj6jxZrD3GNrOpCVZgVfR8l+gql88u7LQmhYvBukufd2rW5Js9gbTTdV0l9BQ
Os0xDo3FxKysmghuS3X8WcErwJ5AA/u0Se8DXFJj6rW+4+Ey0Rbc+/CjXjXWPXrYrXA/rxF91djm
sWP3O4PcI7xF7/fXCbXRpXSTkswFkyuUsX2Pp8CwT9TVCjlJvFxexTz2JlhobExWu+PhAIQqAUSQ
aOa6MvnjAZziZP3WX6EJgtXQklVmzdYNfbuTIPoTAgpwFtI3Fe8D5bhZsnSTkNZ6WDdkG7vAPDMo
CNbRh+06dEtWmIgOXfmbdbrhH5az0vLdbtU+FOjQQPKMdHRYhZvQbQBipcj8kGYVUjQb20sIH4ab
YSVf8cvyEZ7oCV93aEKMR0Tedo+qfboyyLPz0ZC7O+EAnHNPBEKKDUgqMce5WTHhwXyM3NrUSGtm
7mPFGtaxcdVZ+hbTvKA9cT1iD2QgTkqdDvc3cxK4afiVpfXz6ZzSF+cN4IkoaFRslVRmjDvFDWwt
N7MDcrXt2Wilm85ke91GYffqsXJNcYUhWoNlUjZj9c1JimkN3L9EUszNzwSTVNZFUYO3gM8P31Sn
rX7VmVtQiyLF/SSykS1JQlfPw4aaso0zkBLB8vab1ep4mJmeeaE1MfO/C63vQuvfU2hNbMff8lDO
yYdJAPa3lJ9ggfyGMEdaC+2tODXpVwj/hVKfRh/kO9BNJSuZYHP9WJmt1VqN2ZijNeJnctdbvYXc
E+XPDasCWrI+v45npPhzgFJa2XPqipZoGauRSVRkqiWZPk3MyAzMkC3M1tGvW6d1FlRjMGjYEj8D
WNQqaAyI1FC9tNK7hvVUI5uGma2prlrz2WNLZphck4KTx+3MxXGAFgVCzerwVzQvZMjTwGeHxRDD
qoE03YXEJ7fPMn3O8Xfu4sNosN8TauwzaMfryN5fK6yGYdSS64xupIZEm+WueJXtkW6gaVOy2W/u
HzUEBXzixDAf7jKyJONZa0NNv63vVNgKiGfoBBbgQFVyaMgbn5sPPqDjB9Q3nu/wPDcq3t7ekA1d
0dCMLM+K7QTGq0IGq7Fyk08LQJm3BRsszUpYbnOjADVPLLY/19tYz5m1npjyAYjEUq/MEPnH6jWY
vYYa+OIrL0OV85Vct4xnOPkyKqvOzN3UNezc7dlgypaA1KOEIEoOKzww0SXM8kzfCvFbivh6YqLg
HAsuM93ysfz8b4WNZqQIZoRWYFY0xvN4tZXRwBydxI7wbO9EW/i8aJIkXCUZTBrBGmGCggpoMzyg
VTH+V65EuzQ7q3JHc2Cw9E+mRCSrN1EhAGs6hw2Gm8FDxKgC84Tb0PA1mLDemA6LuzAbmqwLU77S
bNESEAiK3dbKGZrEwAJXse0NrExm1VRyckpT4GlM3yHFjeCOO/mQbQpX2tQ29U2PAS9LQzJiOOIq
dQJCYJ6bhZ1aiWl1br2rd4IlsHSFT9oeGOqsqL9C+zqKbhLYwtz0RLsfGsOQhGFIg7sWv8dmxnp8
YotsMvpsUTTZYLVZYyrWiDvBAEV/PtMwNXzpuCEY7fzwIDDg6JvlJrCcJaBz2s1w1VgkcD2XghvJ
9ue2z6yomASsvouKP62oQIXZ56Ji6uyeGmURoWieB8cqCIrKBDgWAr+3Tof+J8VwwlmSICP4M+oD
CCcgH0QmmANO4MkW6ACURMpCK7EX9LWFw4pNa7oB+HEeKrgDDRvNhAXYzzoOYUxje8XSbb3tXO2h
x35WyAlx2HE1XAF2wHAqPDO1AD/n/gVO70CR/MdHKlcC2UkP/nVN49XSre3axuGzZBvoK9ffZS6S
+tQ4nxxIO/NzkQpKi5l5mmQ0yjZENWxXKraMkAA/0Q2FJ7/tKFePjam+jlbLcqjF0VIfYneEVELv
TSYzLif5QwMmVaONHTPAoCExFTNmlR1aPubNw79BIuR45okBhI+fnpnZ3iowY6uyC1t84bI3gmRN
IV9Dltn+kb8vATqFvzY4BFC+gNSxYov3QfaKL/wTRCe0CrzfZ1gbM6EntsCEt+vE5q/68srqnb8i
w8O3+HdvFVvBSnQKGz9xxcAsaGUnGHeAdYkttJbH9wgji8zEzC2MCfeYQgugGQNGwKX+ifm4j8TG
1zax+f3wyIW3CtnoZHw8Fv+JceJOMryKX/n8dcX1BH8fhO2udRKIXC52dRgQOgIKAd1HbgKbYYOO
gLAfYrI8qKvKja/Da+UhcyG+oVvrXXUjrjrWW6Dws5uzkdPDs+fGDIoJmMgaO8UqKNSnEbRcY0Jj
QH6D5MjOzjI6Y/VuNCHdKdcuEtbLc/h+7LEGAk7JycxpTUsqMHCqXatUREIhYr652AdWZPmmbzKw
ScM4WbAF1DtXXQUUQmmdzMGJbQ8qbbAGluC52kIkgRsUCsbaWlxV+zaPU4DJBkoARbPXAxPpxrDy
DxWGxYn6W1DrsYGoe+R2Vx47ZkD92GirSVPbuA7tgEHNn6DXThRGyYCzZYI1haqYSaRklogCZRS8
MLZKl3bhVptqo9vHbQFVWUKNbTvoUAkDL2nEHkRLxU1XmKDKzLHt+fkC8yDAT5ElUw9AqLWzXrod
ueN3aGBiMGQMnzmNg3wuVG6DA4LRstJsWIbQVm7qB1R84NpLk0D1tYToiBqM9NY5Qc/DLnMQCncr
V15VG9GWHpRX7bViw6uHnVmxaGNsWseFX53RkTvaQJTD/ErIGqEcth2tB6s1F1ssLSxPzwZKbb9Y
9XZs0g8Qw9GPj5ge3pBOp8fb3XNIbm878gar74QFo40T3mo7tubWnkhGcs1DLBW54Vcp8I8M11rC
PASXKC749na3dEqGMAjj26wwO2e597DCBmaqgD09YGvxJVWZgZeXFuJNdudk6wwLw2Uhn60TlqbA
PhgAhkdeCFbPBsArhPc6S175zgoryc1xkHxh1/HNhGw5ttCJgmMX/w7xBvDpQcAWsDOpbmeubouY
OHmlPSwQGkpt3BbdSUylAyZmQ32Hh/eIubRN2UyuvKuPDOD40D5h76d4ANeGW+CCWsZfl1hCnYG1
Gx+zmAlZqGf4yzS8dOGRTEM6So4+pm1fIU9yjtYVpnT2SfiB5RYqPxTIoJz9k/6B+x78QGc7KB/L
c9Ds2BpZeaNaIlOouBEhYJudt9bxe+0KphwQz1EoP7sa3XIzVd3k1otImltIMZZenS1VSDUux2Cx
WqkVrRq7gLyD9XoYbhu7PIJLdlvZIoG0w+sgCW1xjRalDpfMISRwBl3FZR0sX8Q2I44SxANuxhKE
kFf9QTpKx2DTPIo7dRttPFfdtfeZ3ZMF3rU0eYgUkdX9Er4Bl4VcDqN1FztLWWiGyI5wbjXIwi+f
vcBv3kYhJTwmBTYsto3jWQYOGV8lHmCEbb0WzZ76d52FVyGc2+I93b6lmtuvIZnt+OiZfIy1g4At
Q+CuNmHBprcei2FjIy59392XdsMK2J0B5FuEz8cuMNGRDuIlxCEeoLRH7KbnklKY1SW2J9YJK+jb
1UsMpyZn0gF+HM4/d4FCW3QRDcUuRLiUW7f42Vp8pUuEWrnq5KKZR9f5vxBmhMovAOQpEYyFd4qN
CJvBDq4GxDgX+MTURmU0PuX8MEHPCtnEw6qQXZgMH7taRHy8gVktQMIu7Q7uVv6xAxbS0jc8SKuf
xZgH2x1PoQolw3e4Gxa3xBuEWHvMGn97b47wFZbwOWTCjzA/rksI7CXcVA8zEmPOwcG4T+4h5twT
TeDOYK2wExKINu7wwvEEYpQnMGp8Pnd3GlcgFBIcx0k/q6LzzDgLfKT+2K0Xro/DfH5Y8aq1a7p0
050AsGR6167ULZaLB92J/7w4QJGbp6OG5AC20u7EDBdf561oAK76RaGCDvs+whC4E6HuDCbjiyvX
6PbkLq6hmNfJbev0a66YYTxY/BPAbYVP5EYFjBIrZYHDncERh+gFnnflVih/CAj0EB58NUIIbcna
SJZuvvKNHMAo6GwfLiCMDkxBskHZ6FVuO4GVUhq/NwhUG1jdBomQAuu3ZAG2cm2jsVhB6Bv2MSaI
z7Zy7dt8V3MPubjnsw2tCGcHe/2Gq6HFDX8t/6tBK4f/W3VDW7rmmpN7g74NNwreIF5Nse1mDMJZ
H3tKXPDdx/7uY/9cfCTOuROTcD1qTVG82iEaF8L45YqjgpH3zMWktJ0DZc47L3w0FwCA787Ld+fl
u/Py3Xn57rxclv9eFujxCOhnrssksyMuksRbcvENqAFi0q6twyaeKQKcu8YEIPQPXWPeCZukCr47
Yd+dsO9OGOyu707Y7++EzVrRk0TVP2VF6zPyeFqiIQhFlCx7ZEo6qpzzHrnLE+fpRr7iiVWOHEP+
kSBYgeyues4h5vBNdcSNR6aYEvIYKmJNI+IwPL79JWoEnJ7BXt95XDai79mSCG/34wrhbdRLmqrd
IWyAvhe0B+gxYx7gbzwgw2MeX+Ksa+4fz+G+Zu90kuv4897pbPrrnEm/8Iz+TdNfINr8lsEDwkTO
ZAW2ximEvCtb0Py0Nd/8iNYhXsdjbnd3b3cDfUFQFWTs5A5/yBmi6WvABDt8l3loncf7EIdyR/Zy
PZKrAi+tKILqNwtyBSjBKr1Kryrb2Nf30l7eydv+oNzkZo6AdgHkiI50VYXQEtnv968gPSN7RDVj
skcoalyNK8EFJnU12gVTEepvrAzRUd8SaeYOALMW4H8Bnw2ca98ieHdLxtVjTPTDx8fRJ0ekATDW
BXsL2OEDOQAZ9xAhsYdWMfSOwzYX1vpujcD3piEn+vYWUmA/kPlD9P+uZHdIbSAuqPIbBoQTqJCG
/+TP8Ls/3GEuznOET0anifMrOKjg8PZ5ZvLbUfSLlZn49nEQLSMjahRglfljjZQPferMnmXkQSfW
DQpx7tGFmFz35OZcy24DvEzMDQH+ZQMEzS1qZEy0imFoLER42q5FcsVKkbwKzQCJCdxLiJjr3Rug
NsN51j6AfQnNj7nWUmc46VdG9cWdTIzqHg261V5CPkB7yh9O74BZ291KPwbP2gHsaod+j8ZPKel9
9K8mKH0UlgSU5ouR6FvjiOJABV09Ql5N079krxqSfGwBLHZIqxMqvCgKB6WDZrYdaR8/XwF5wnR1
rh4AoOp/zsbEUEcnNbD0nnA2QKIcIE/7zlOgCX0FBxFhHgm2aCt1m1iJFZugnj9GR3+LzsTI3AXI
CPGYNscHfz6mc4HdZ3M5MevRCkiRo5znVpChUigyUUiFyFa9MYDj4vk8AGJI5ZyxJrRGGb9oZkAC
ifedtQJ2CRVTyGwiC1idkzKgA6chhgpMDHJEHVKY8RY5I1hNqa0+okR1BnkMLqAZecOfv5DLIZin
9WCB8fNsgYHx8iQt8gZbDvkZkLLl2QGeH0oBXOpM75rDl1pk4k53yP0Aj1ZfcTRadRvjJ09v8yTz
Celnnk7ncCae/uYge77fA5og+26XuekpTD54N+VyXSisAJs8As+DEwJ+XSGDWbFg0yNK96xdjabD
IT8GzaHukfjFKhpInFbI+7XWOZ2GIDQfcez2Z1jSkkXArylXHK/QmvJKgImQIlH8kdvd+u3tZH58
3G7eE/t6n0YkTQnOH2RUwPDNxxk8fixZBYQaj47zmDfX+/x7h8g38tZIFDQO/51ngXisHOlFBNfL
cz4ZKdt/cntJkxKJRkmD0yBjyydEOGMQUK/r8OntbmWnIDx7FhCfBhAlELyrFSTGMacDyemtQG4T
dnt7zFhine8QMvHw9pai9o5L0c/PwbctxJ/P5rlA82IfCX0atHKDgRbX8ZWCfpQMSDO7tTOOArNL
LNK4ke5nLjqnLc+1PxdX/a4t/1XacnY/TCD7v8p+mBPG0iTY//udljmxe0YGXmzc72L3jyV2JxbS
H0yrzxlKZ6KIi931rzCU5oxOaWIo/VGMzjmzf0r2+8c1+3UeTfjKVAU3O2cUU2FHT6SjmhUeSEdg
6hmHpxbInausd9yr9FhtRQcgb/YOJIUZk/do68GSA/aANbeA0dNgBfPCSVbA9hCAfeDevfZUtStg
ycBZZWvWuM0QiQkJgHrtNjrjKlLKqwz82yUs7yCi/iG30YspPJQFOcTw9FCsOWPKzt7exD/7k92e
9s1ENhjuRRHU02iZxksRLs60kVRJAKJbFMsONL1pAJFR7nX2wE1zjoXtGYxxWt7A/YADEjnRWjtj
RQvabDkONLR4mQhaoWpoOUPQDTXmuD1ePMDCK4CsrGS7hMvPIUcNMuQccAkoD5WxpqB8t9EOlmQi
6TRbFa1lY35uyM3e3MRa+FPdnPxN5PfFyk3O3SBEXiqBgNhGmEAl68Md4hp3D/Cjgb0TEAWx7b2C
iEtLz9HJvb0/5CiXESn8kRl3gqutryTAxUgmR6Q4gckoVjGSK8tdHT9fw9nbnOjM3/A2VT6jn93n
JFCATnuB1pQI1RQmx5JGuxFBGiuA9HrhwZcXdyeR58eN7aF+NFi5O4RswE6DZ65eAHbEyzKKGBoP
Kwzmk2xXrmIle2mjOdracJKjhy4Ezuezx0f02Ygn2nE8LfXM6DFicNtaawT0Pv/4c5vIzz5/4ubX
6EyXSTqkR4kO0SgGGmh098KLycSNQgX8TIHAVB2O0ORI9JiJjiWuOWyce/C+5bPrCuziHyWq8hGx
6DYyFSEcTkSm8fVolgTgNNJ25un684HPzMty6v/2mrDwR8xLcnhE6dhhzsH+ttb4+UhM+y7kRe/X
coELrGtUEY9AhYIti2aI7SGEuiA3fGeM8L1fEFe1XGKjki3FH1TrBe1kyDv+f9+D6+a2JI/olEVK
glGioI1HCH144auSXEMXosDpiDjeB/ptAZb3MbO6Mp+FT1Z32pFskY+LUPBxE5AqAwb/sCQPBQLA
PFr8tOV/aRn6NkG+8yKozSNfvIVdEvb5Ys2du+VEjP/xz9206cjfe+7mtu9E4Da/+vadCN0/5/ad
iOvfavvOaMdpB8O/SzvOCeBzJOvCfPvDCGDp27OCRJSOVkO8QQ5kz8XA02ghVqrWKfaLj/Kkys5A
3INg4z1kHT3CRLmFvGOopeBJqpnKBVHgAuNrwfbzxScJ0nispWwh96ivTWixC1FRNKIWdjC3Z2av
q8SUnRRgew7nX6KYqgfZFHCeRxWFUC/r8uihC3dB0OCwgjNToKaLS3hwashOy06PgKRbu52A+5DY
R4i7aG1jLSD9G5IEVTkZk+lRwD8Ht7d5qVGIgH1gCQ76sxAPVSRI0vBAa2hKTgT/J7FCMwHEGk+i
+kOCAS0xgUnsmdvRBZ74XNiCd3NmciYewVAEYKE8YWWYjkrqAcU0XOKvM6ieAWYl/1WA6N8+Cedq
Gl5bg2pj/EUnD3/LYvEq7B615bLFdURGeG3A0xLvLPBnbjXxShxej8g/7akgeO7Lw9/z14A/GE7h
DUrAAOLnMP8cyQykDE0JyUGDoNqQ9ijv4ll2UG7x3wH3R0USysJ1VAy05wILdFLDM2ZKlvYX9L64
EqGgevDRfD5l/w/99PN2muinxBOTJouwnQR4SQV58Yhb0Osb9InhpmFFUmbxP/A9kpip+/R0P7B7
mYK5LofR8/z8BgYb6PCQvB0+VgF2fU59bIaEza3t7MbnFu7Fqft32vjfpI0yjJ9XcaJUi/KUtnmC
VTyb8zxSwR980bj5Flo37g1qiFBLhALys9EfYH1vXl7Qn5kcPu7uQD3w/m6A+ymCP3xyuYWHetrN
6uPjA7WER4d+LJCO5Yu7kgg/z/SIEr0AJTo56vBSGwVuPF8bro6+OZAZmTd7dxON/ue6u3mhNdH1
34XWrNCauIa/m9CatRQmPuavail809BeioKIhjaiJJ+DExfy8nTSgnjooQuhpdD+GUc6g4AH1d1I
Vs+ahY6/qxkZ/U3KWePikpPbDaRFrYUSLunr4lsvGGClMEo0YKlfFB/lp63Y2kkoliyKksRKR3Ck
KiKoRpWIoIXWQ9eBaL9I0oouhHyftNJL7qNfUzqUtqpHFVl2rTA34m8aDD+PWJmYckkYReqpguAE
E0mLOlxAcnyauzIZtogP1ijsdXLQgNw+c1DCaueBn39GA5+j/F8ZdBdDmBh0SamjRbiCIcCx5iL6
2jN5oRyns4sJp4XhdYMecEIHWFfHjxhYiM9tAIlbRZ+NYGI1JX1TRX6BEWy5d/x22HJCxCsLnH41
Z7W5XYXkMHPJuXmfmh2//ryfmcw/u+uJPVHlTd0tFrhr0SpgyQEXVlDEvhDqKAArKOwR54UTI4DJ
h/cM26GOj5uGCTmkQBMEDACJwcGScOtXRdgfUQ6AlD7uPp+pb8u6i+0xUe290S4WUoph3kFbv3AL
E1YZzE6ENLhJ+8DsloKPKCd7TrL4qoBYiNM22ruS+yG8sNtxbrglwIfe8XgMRSH63d3H8ePzkc5u
ZL7mFwLn19/Is0s60aS/05LOiUne9uxyon5/MTl3WidyPfEiuYty7MGEbPebmTjvzIdPsc1/34ef
G018csrP+IiLTRn2siqcOqgknJYKB1gETQmISWi0De9rsuFV8AGNdxkgVQ0ox8CvAbqvnOxAzsAR
T2884/Bofn5S5s70FPn7+51pccaImJLI/xpGxIw2Ok/exYr9CtpodpNMZGwyBpqO7t/YJAIFlZgH
IC+sJWiAinLqW64TFuSpZ/D5bRUgugEBkMg67YBFtIFlPKI2n85YJrNjmkrTP8KYJvL11zxMP7Wj
3H85y5P+l5Nf/+v/NlVdPsfBc/oDacr35+aH7OOHY/1cB1UdvFZ/gtaXvHPMZ60vs+hb/S75u770
u1yIqv4XdJtFGxoNPbsVzcBTXxpeLtCd5i+GgpYTho6WuCKaXv7c8tJAm0wBkHt5qUiSJuicCOVv
PS8l8S/o5Q5ubN5HVzbQn+zv6XnJdcTPgljV0a9NU0UZPXGFJVL18uSM6WqvNlp5kq+rhQRDN/JK
qviZbtcqOSGhLujoatj1RBzH48VU/bQ/LusluR03ubCuY3rQWk1G604RE3OpbRMY12rllco1+tVk
LNN9RDz10Xc/vwr/lF9cRVyiPgFM4oaMoDAA2b+8ipq2YZM0tXAYF/J2oRfvJ3EBEOqiX0Xdm6eE
6QrN3Gf0yC81J6Z0cs2JBZtVcZn3oSAcKv9EEt8D/06VgHJE8PZGPtex95ea4MvFFDQ+RS9ddKkT
tMk0Zovk1NZLXMxPO4EtgfpHh7hoYAFKG46J0PnW5xMq/hKbc76gKomGqEqygg6p07KPtqnk8lTr
0qH0omvppFSb8lS4aRS53qK7KZVh4QYSdLbinJqdWo8+mRkA35GTJdVVVRR1dLFaouHgRAJnMprz
LutMOuBS8qZRpF2wzHK7WHS602UNIqBaBQ6dNpOY5qf1MbJaqYElnqfhfRCk7sKtq7befj6qr9Yc
7KqKilkxBENC0+2Jw+qhC5WYx4G+H5UG+P5qGAgATCCGyvXRMfpibo9NUKtYBlxQRQNpCd28DEmd
rnvZapVmFKO2T9WlRwcjOJbiYi0meWHl4QBmqFoab+K074lfLKjagV6m68AJnw+5K6Uq2F6T7Og1
uj6jIL+SJxgXiuzkJeqK0Y532npLkPqoS5ajvs8EYN1j1QXJ7FMSNoWJFr6i7WvCpinH0BlisZwJ
SH5zTpaKJmiaDKloTPlXytjTq6bFtXWv2iR6+LEcWvlW9HoLo+3v9WVz5dcgwBrVUjEVWfHcJUIf
mS6Da78dhs2yP0kzTvy39sVSRzYKXYX1pXGOnl9YTQsJ8tUrJCxTXkZ7wUC/2Npr3qOF8piibf3M
LpxOPu+089+kfVlv3brS5V9pfO+6kCiKpBp9vwdNe/BsJ3sneREcx9FIah5/fS/5nNvX1k5bfdFA
cA6CJKZIFqtWVa2qEsJcdB3Rl+P/qO2GJAzpAC34KOzu2a7IoS61oNeqL+NIfsRz+3VM0HNUzeGG
xnt79O/fpA3zZhowYzYxMSdhnZAckrhEuctsPFL7KeEFRs1HHpWmEx0jNLgCiQ5d3brWsdDeLsR4
8yTxzK2amzeDcfENhMLaGjCrEL2Pm8dgYpPOAzEee5Rh3HCM6TB/UhJ07NaqXcjCb86CMdkzDaPF
3LJw40M4Oyn9T9XT21G8+4yVesrrZMojDZ8R/WY0qF+Mbo+RlHXvavzIlBt2Top+ic+s9rhxpFtB
o5VnABlbbuLd8isRaItIhvqE5Qc0ODH2Edn3iTcnmBZ3N2j76Cs13kYUz19zNHL6pvL7BlUlr58r
w7eRQZ9dxcoodalUglLdeOyYxGjr7z1BRZyonX58UfpDCQGpbfh9E91QPm904YuFTWMxwCZhlK9M
b69jbPuU5OSRovV07FJ9mSrXRS4bd/38GEZokWjuYRqcbLhJm9Gphx9zcavocRqCIf/CMfeLIuVq
PsWdJ8tjghHamRuxG0L2nx/RG666+FK8FxOWG2aMrsXE0rq6yEzjMauDEVnG3rljoydGF2OxUXzF
0RUYTYoxG/ypRyvll/53c7AUekqOwGV5UKpd1d1WhkNsR6Egz9MD69QUXhe7HXeo4drdnswbor0K
kPwlW9TQoWSAFgVGuH98YWUsQqmZPXnMUPGV7afnmlxHvaOp7xytS6WbRA7fJxQf71epj3q7OXqY
h68j+lwrb7yJN7TdWxR4fYbvv2d126NRxKrQOnwP2oJLd4pcfiv6mwgV1UnAuI/htGl200QHs/Hi
MZDV19TcGxMqULu76IeEIsofpH5l6Xs9cTRUYuvnZHDqwifVkWNQSk1R87Urkx1DJ9NvmXjIwz2r
Hf0R038+F4c1TF1e7fudrHSXrbdtp7U42WT+0dp7mwc5gs3iuZtOpnn/+VoXCM6mUJAMZhL+hcEw
8f7jNVIttmxbUePRbjHFxgwkGq+Ge/vG/sExauzzxVYxFcjMarHVzga0l+cxh5x3SJ6b+OW0tZ8w
RD25z4ujJR1bHbN4R7OrvsdAYlcDfhrnxwSJCYxLSe/67haViHqJPu0VeuEVjvWgX88ZhnQ5DSqJ
34YgG0/JEyZmVQgXf6MB2L8Zu0njBBNZNMccvjTmfu5v4tRPqSenazPy8I+TF1Z4sfZI1PHzLV/A
kL+2bFs6YCBcvrXNB9qkGlWT8TjtbBAbKleiI+WL+W1gbkOCMNmBn9hzL4mvq8ytq41X+haY+/Aq
lhOHEcb/YA0AkD9erzbk1E5LnLgd7VK07ETLwNlbNLClUNLLDX9Kb5W1KwZQqUdrH+fu+AuD7gfh
tYajipuhCuIwGJLUIelpqZfNnRBpFvmgeo/ireXXc3MShUOfyB6EeTPz69cKHR7lN7t4jDTXKIIY
2SPxZTau9BJNNEThqc1ZWWs35O2QgajgAROwzN8oJ++AVVM2Np8jHHKOJpOzm4Ea8qxDe54YwkSl
2xk3VRSQ8agQOLzteqdljgmKRxOkzNObXbtl99/GcF8e+78/aGV4w7Y3ZDOOxqOY3ASBKXJK6fWA
FsB3KDju85uqveuTu54du/TKYEc1e53mkCerdmIQeJmTpQ6F/oy8JvSUguvijbgU5UR3Inbjwu1+
Nif+UnrTY/xgPbPQ4U+QrnA+BAx0ltwphFM/iiD8xohjnozMiZhDf8O0CMsZTvIWGMC+s+9TkEZl
MPQu0VwT/4p45VH79fkLWAX8/370giHkgdAGQ5ziowgSnemGrg3Go/Zk31kv6S+MebV+SnLV0oNu
BEwLOqjr6/povdazE6VOdYe9y2cAcfsbSFDFs2Z48rZ9NP3yJL9UB+t3fQuR06WjvnXCbWF0XpJH
dR1eqdnRHtCx+FBseRNr6P4mYbZuEOBaQYW+gO13EkZ4XrSjjU3gcGu0yAaHuHbkrYYGp/WutBwj
2+Pa+GuLAV4KXgWaVX5+jG8FO2uRWpw8iggGfO715PehsTXJ4pg8xr8UmGFfY7R73WWdZ6PZyOAg
KpMPQW4HUJpW6urfiCOumi/qERfaHWTpKerkFJ7NTft1iB0BPpq2+/wLVwPi/rpoiyF8A/BPgAhW
Qm9LXpdM4Iww7QxElNwZv8D+Ww9+mrjNfYuimv/PBVfKrc5lp7FFslQNV8JhrwojIHRnQu/YyZlv
KHqGAtVtDW3d3OdKFlSmQiEXWQi/zi8tcYbb7lV8MR7S5/7ZPuUb+PnCjYPqfneqbBVM0Jj8e7Xo
FKLnBMbbPZNfVrxMhEw289xbi63y3NHcsrix4LpNGKU2HszOjaa7ogDFbAKzrvgWcwk+QO4ATxUg
K+kB1dxSBAkscPil4/uC3NvzvgxvdStyrPpE1Q2FuPXwvKy7sHoqxq3mlX8EMO/PZ6Ve4lTTOjOB
qq3QuTf2pq+q2BfoHZw4JjLAL1bqqHRL8BaccvEW/y3pbIV91dDmLIqxZoh7MJxp8jU7UM0TMKYW
+uZXjXvqMY0cbN26D8uth/Ync4e4ik6MJe6rr2v7tGhQtJsleQx/68/RdAy/24avfpZXBnW09i6R
G9j60qNfZPDfC74R+d9rv6hXjV1U5JHZPhHeiCHbdiCnLwp7tzCUG889wbgFcsWBszKdBaTYOPJF
d1yc+LsvWAlmX9sNNTm23H+pMQaw82IMS0ucKfvyuU65wN4LfIAq07lYIprrRGcc1cM4haH+NIzw
GWsn745TFfQSE4Jj4iT298+Xu4xTrNZb7yvrFK8TrJdNfi72nfTbfpdjBhBzZ0yHkV4rPVI95NzL
4Dx/7R8ajD/0k2zjhre2vXpEg6BWOPT4DGEcBTpZo4F9czSi74lypfjPtcxq06vnY6XFLMIYq2nC
EejDg140TYCZmbrlRBjZQP2e3ckbgTyv8KPxoH9XuWNGN8xENsLLQge/InTvTjytcGvmVgZCmgjj
uyUJPr+etyDhB7FbfSn9aPatLOxFWeBLc3QZb92ovI7Rfb/fpYgU3sbNISquymg3YQLG7Jj1TuFB
jD1xrOmlore0BMYOE3jA0jNLBBPqmwEjsarbDCUtaJSuEXfExJ/8GpVCjox2nR67FgwXc0ctd1mF
1uZo36/tCwMToOGoVvxJ9r8+36GxnPXFDplhUhPBaqR9VqEHS4vTLiHYYa/ufpQ2epehVQc71Og/
bn43s4MN136+z0e3Ze7G0ovl+mzpNV4Qia3HOpaOqc/tXTrgENwO9Uxg7OMpoCB0q2zq0lgs9/lu
tyvEoFQy/H2f+XWhH3R37I+9HejsF4/x4G5M2+fNhrpmF+oaixLMPGcmEZaOgoSPQhRresL0dDKe
EIVrqwPVd9XkxCaCM4EVOzZIDbkznTRoTtsjyTHNAh7vDETihoCgvrKF1TxIdM5H7/nSS9F3SXND
7pPUo4NjPQ7f7Rsd3d3pi/Zj+h5BFiP86NaLcwf+MZoe9Y+1GVAM4pGufSMSB2HGxgBgXYBqgj5O
4touO6elZ1Ht2ugoaneQcCA2ntKbTVzfNjEZ8nvEJBwJzY+nkNtpR6JW05+S2cF6NdL21/1vVPvO
AQ/vbJTzKQ9SgLns8c8Oef3Ew/Opz+MRY+BsR3zRHrPCyQUO4AYAj8a+LvZmE3Rin3yPvmQ3Eu/S
GS0/ERigvYunq64JRuGw0okwe2D8amt+R3932jHXXbNwhy6YUycRDtkhVDTjMM8xQzj+NUSnIPho
iAqnGxD+Aly9ycG/T2ClZFu7sZsuhbw35KEt4UbsEm3PDs+VRMmBdvj8da2GdMGErVZbKdlYE5Om
GM4bQZZD/cJx1QKt9yvgxwKlHaUrMH7mNcc4WbDF1Y4ANGPk/QC/6qX+kWYODE34M9uKAP3hySMe
vRQuIv0ByutHIdAtrifZnBpPNUYeNU4fufBLPt/4JVhZNm7pjOPHY6F1xEVVWW7IejSeOHh0mFSD
wo/CaX/lPyPipKHbYkYuisJLR0X76Pz52iuW5t+H/m7tlb0wR9OOqcTaSePQEz/rr6JcRNA69+cB
9TnpUsXO4Y5/R7SnMdzoHC7zoDOcdeToGw2C/2TU3x/EKtoW2XoxJONgPLXSnTEQ50Faro4+VRF6
yH++70uXaHXmKyui7HnSZD0bT82k9iJDMA+v0dMxaMu45rDqGhyXQNNvpm5DrWyuvDIimZxiHdVE
kKjKQ4CrQlkEJgBicgg8FOJQjNoRjoURQ5te4HKVF/rs3VWvTInMUmpOFhZmP7pT/R0yxp5n4aTK
0U7aa6y7FeY0jw6QycZZ/8liv7/WRc28A+NWI1PBM5y1ZT6aGG7Te1G1028BIM276Zm+duOuNHHT
84Y4rbij/xLuJd2ucwtJ3ZUGt3Pemv2gG8iHuCmGnJmuNgV1uLPs1pt+MNE7XfylLr4pPjs0fUmi
p+nrXB5r83tlGI407ocMGRjkYpEKDNFNkbiMTI6Z1K5JGmRY/M8P6s/i/+/PXemaOCyNvsXKTyGC
ANQtYWeaQ2ickH7sqq0w7x9t/BLcMnVQIRCH/Hgpba4t0xpK40m1fsXQcaIcXQOdCheqwXVcak6Y
BGV83Ax9mot8X4jhu4VX0lBphSg7q8AuAdsxLr13kDaqMi8nvkAPROp0vSd7bz4jEZKRoMXM1Q7c
fg8MfhsF4qbfYdhc58cY0pYdpvGKIBne7mgamOya8YeePkXoWdgf+uFodTfzuAubDYX9R7P47x2s
6f1CJYbWyApiRd0Wkeka8oFo6JR+b8f9HAPvZN7nknEZklzUFQNnBGUXnNA1QSM3ZloMLRBZzA/m
bDl1et0YHfwP5dH8QDqvwTQgDHvS3Zrup0YGI3xAw3QZejTWQa5OlrzJ8xsE3Qi6nSZ343wjiNtr
nkmcujxUww2H18SLc61/TzAiqvfn/FtOD7U6ELHPUdyZzdelxBj3vPJVing5QUzFeIzD66R52tjs
xTtAAsAEFYUhPI7uOXylm6fESmI2AgjY5U0BaEcFxhi1CDOLnTzV9oG3D2l5h9cq5VUkDzwN5hxp
2QercUrmhJmrSndIPPu1tdFJwZj8WHoZ8TpgNYAwgIdbTfNrBNoV/LardlfmKBvNJ3+sg4Yfhm8E
xakwvTiQFs1b1MPn23vL4n54AKvtrQyAZs1T2zfYHkWJZgcP0W3QCOFZuBqmQPboVYkCWpTB1g+I
InOCg/cjfkUtBKQCioF7llNib9QVmPtHfNTn2sPvFNPtiN/hmMxdwdzUcBttV5Y77F1KNDKk6qnW
HZq7Q7NvuWMLV48961Zy10hdHE0tPCty5Ryw7Fl2fktuEGJvEq8jHjK2tXQ61K5UTjI6GY7vx1g5
5Q+4rzUJ8nJ2WOhSEdTWubSvPz+rS2i0nBWjNtV1gbjRmtNcG4kBpk0EaET9iQR6nDlze6+i0mlB
CUIVEnWb7j6qjvOCvccjazeCmRfaavUBK1CKLsFDyyrgP5HuRfW1bG85czm5GsKNJ37p165WWiOx
0jLBiQLY1kO/hWs5Td8M9kD4oSqdrjja4T6rr3jiFYXXbHVFMS5U2mrxFfLSpVmN4SKTFRqWTC7L
PRvCMB51bTeo66Y/WHFgjX4YHpN6Z6S3Ub1jtWujeS3M4lbo7JKAsfqalQKYa6qMMI2NJ6muWr4X
yE50Pn0qfoG3V4E+0GxhsguEslpw9STB6KH1TLB9EBzV9KvqD1JEDjPPunxUk1c1D538hlMHdAnH
5vC5kF86PsifEx3EJpszMGYviF8NyUc10+xJWiWmIZdCObSVid/a8/eQF+iUks8UzmX3I6rs+Cpb
3K/GMgev4fCGlGVZu6kOb4daKpdO029BCgzJNLTXumU/gPmmnSmnlzgK+nngN7BYX+amrjfA1gW6
xCZMuMuGEJbJxLo1ypKq52ZiZE+1WkgVrBr9EWZr9/lZXcZD4I4bDJFT8DeQnnv783dYsuWjqaUR
j58qwb6PhZwxF7EFwbdokWLKQsMHVfnahlYDPQ2Z0w5JdbPf2uulWnr7CtBH0afBZrpYBUjGWhRR
FE7xExuRysyayBMVS13VNexAa68QoE3Z1Bx8eOiy2GvadZOSJ14ZX7shmTekd3kN7+yJ0EFpYQJZ
SRusIVtfI7lqHKs2DsPoacQiXpXkT/HYcEdvo99DXWsb4Ies3sqynEVthKSQ0bNAFl0Bx0woS5/t
AnvvzWtGEgxcN9vYrVryNcwjJy9psm+JWfulks9VBk/K1AvtqtHnb0UPK172XHMoKys/yuULEqBR
11n7qjfhbY7UdBMoFsMaskPMrHwD9a45QMvHL1kIAdkB7NXXhTvTVHAQWSz7kYxIfcwVwoe1oWhg
h9khbPMbS+PGQUVj61SaxMTVSGpBVCOHVFZZ5XBWnKaiypxEJwdSCoxjFVcsnjQv5ejUbXXo4myZ
W/e7qvcFENLfaFYEvBYdoX5rhZiHKexCwiP9aWTGbSx1Z6ho6g0iaa7mNPyiJZn2QOQcIes+8n0e
l8pXDdF3qRhurbRsr8YRwULQS6+nRE6HzjTcMrRuEvC6nUnX4/sQ+3S7bgYKYFZ/G+vdcJtoeuoW
Mp3dz1/wWtthNwwELJuBU4xG4/i1cjxYl9qJpTdPfWpjRmOM04+0Bp0FRsV9q05AxEq/cWZ0ATqn
x24YgUjDZQYWXAHMVqtuPGragGgUMssqa8LbNEEILppZgMbIblG31UNLeAEQNKFLSF9izoRWhx4Z
4V1/vpV1LgRUaZBFbZ3h/dl8YTN/3Io+jHZvy9J+TMu6uNKS4SsB1JSM31oQJLdgJeawJt3emhEr
NUdruJUxCC2mIbJjbmR+N2jp0cxTB45q4YHulHrEhLl/+8z/qJblJnmpi6b43a6rVl7G//lSgHKe
RHH733flq3pq69fX9ua5XP/NZb3/81dRK/P3+t5z+/zhN75qk3Z66F7r6fG16fL2v/8X/mX0Wix/
8//1D//H69tP+TKVr//8r5eiU+3y06KkUKhNefujw69//heH7vm/17cESZqs//a/6lq4+AeePwpa
Fp7tXxUt4En8g4F4Ca3OwcoRS+BGQVzif/6XZpB/UGbYAjgUvGQdvP0PBS2AqDACYEwtnhkU5r92
fP+Xmv6rsAgn8Pfv39eVXISHAHNR5wEDt9AmCIpaPspUJfKktSD5p8mspiOKEppvfUy1n6qprbvY
VPNdxuTkhfDXbjVI/CEb49EdKpLfT+2AbOa7I/vT96zjBPgeizBm6CB7MhShrJ4rjG0c6YPGT5Sk
5qGlmM3d5GlxRWduO70tMKpbKxRC00T4eZJHoCKWxA3bTG5EYtcAAx+ylApwXA6yPvzNJr+z/OFM
zFDZnXEKVZ37cRRjdvY0N/vP93vBwV2IjAj4GyC3Iv9B1/nUKWda2JI+PGmwZi61THS5lzpa7cQc
LKewFbuRtVdQDLNLmnl4HcsaMyZCix9YmqXgk9V5II2q240yAg9KzdFBDGG4V71Ndm2T5F4o+/GK
5doYZGVFA0OPm6+yLaVyECizfapqmEaTRBvQaa14+bKzpfBlKeYi9AI6WVNLZI8U8klT6qrsNMQB
6tvCSK4rBR+Pq71BkaqdLK8s0NMhTlxzAmWuQ6Z8rPZxBASuhwH0k0MUP0pZBGnK92PRP7UWfFIt
3GkEnoO2Eam9vPblq9FFVzCLgbe7iuER6H9zaFtxigmr9prIbGcqq62U1x9XAQWIgiOB4hR95f/I
MSyYSJQ4TVZnuTwF+3hq+LiB1C64lW9cKCB9wGSE+lEi9vFxR2ZVxCQn8bnPp+ShM0DKwJCGEdTR
LMqbh7qhlR6YIk1OU112MAlkqG9iodfcZRlVld/WZMBs9LyKOqecmSx8aU9zuvGdfzgNQsHUsKlF
CRdrBk+W13kD7kJ4SstS820NjG4yNdaGavnTU4McUhy4TgEs1i96KGsdVkkLTygKMfZ9kZRXFdFL
5NWsFubbAkxp0sZP07LZzWoU7tRW5MmuMvXdIsnkaUCi7lDHSTAV6lcSN/Z+gCN1n7Ysc1jct+7U
MRPJwgaMvbmfvbRkRjB1UnlFhqI6Oc3jkaSk+E+jFss1U/hBxAALb0GcH69ZyYQQ0F0wuSPMh2M9
YSesnn7CAmU7wZRyuyLvg24EnTitsvpG8aJyiiKnj1oKcmWng4dqJdmWLl9MxztHgQsQRVBrRZDU
BQIGqvz4WdYYIZKWttE5IjS6GhMDoFDTzSsRVsXVVCPHCLVW3zSy6bzPterKRflrZRC2EbpESA+V
fh9Xbs25Y0mcRmcp5LUybPbEtfS1ViGq2VLWbEDMxSSt9wkPFGlzAtoh1vu4mjWgMgE8//hs5xmC
FAUHWXUwMQKmkI1XViWCoEllbhiOdQQFhwvfl5ugjC7Y4a3y+p15igqADbuwxSlExeptnJTcVSZV
LqGq+IbyUO5PVJ3Nbp53Vj/0Gy922dJqyyglpCgagZdtw0p+3HJqzBmKlkvor6i3XJPlP2K9UG4+
ZVvZnItQ9LJRVGphJrMgtkHX+L2itmHlVmKftL7uMGCpatguUsbws6+6eF+ZwzUfBN8bQ/VTIMv2
EHbGfq5Hy7Mj/rvXJaZgmay4NxPyoxvDea9V9DtwFQ9mjXTORLIefGClBTnNfmfUTm5NirIzQ2WW
mzKLeEUS1ldWZ55nfdL90k5bhMqQBDA6jV8lTZH4k6jLq9lAHI3MzKe8u69yuz4UUkOtSZHI56mw
bLfVrfZQ1EMUjE2JgfV12iABMpvgmE/6hqr7g0TypeiEmgCRBHzTj9fTcGs0+3LkJ5Qu2gHpEUSX
MsRgq0pi6hcDN7iXcoto+AeJBC1MLO4jokso7Py4aGpFemmWzEYNRsGux56ZnsGVtpfQpYdimiw3
msF8X4h0YDoO3caD+INICqgaQCh4RohMrF5ha+mYp5NnkJPY1J1Okva+NKMHQxbFBjK8iBfi5wuy
AISFEgRDsii+d2+vTrKU2VNsn1gyq3vR6Z1nJqbuNaxBY8XYGoKM14M7iMl0sx7kUNYO00Zo4SIy
tXyEaVIBqAzaH1+HFkbZDINmFdopLyT16pYX17I0ql1Wy9EJuVkfyZyb12RKpj0CDHbQxUW8b/Qq
3ojE/UHZ4tLBvIYBN7ixjsQlWU9Hqyj5aWyMfEcBTR07LYrbdLIe21k3/M91+x9kGxxvdAIDskSK
dR0LQ7Uu7ZUyxalOQPkvUQ8fpKLQrzVzYrs8ncjtYLNfn695AVCwLQovDMYMtAmULn+88CEf6pka
gzg1esz8KVHP9ZiJDaN1EZGHQ486MRgRC3e6tBn4uErL4dxn7ZCcCw1x2WKuer/NzOkwDIw9hrxu
9oZpj8dIVrBndZPsYoNoxzKx21uJTtd+jzDFlqhfuGOLCbVgIZfiddiaFRzOdaXQqrUBtOiUQpHa
1F+n/TB7Rhbm+9aa9F1smpMfJlWCUKAYjs1gDDsECKeNa/+DvBPLgBFYmkAAu60hc1EYuYyKIjlz
tbCY87jdo5C9v4PbGv7gFun9ZORqVyCYuLdimR1VD+ZxpeJ297kwXMIaRJ5RUo7wGL4FTvrHa0L/
EJ2MYZWcLS2tCm9qM+NLZURwhZs8HtFhHICvRRIris+t6ApzA21c1DkINIFYaM0AfOA2w3f8uD4d
Me+jt/v+HGbV7BYlMf2hAGNJUOT1gE6H/aCF/RmBWSS8sxm1j6FdgbeqxDkN6XjdjX3zw2J2eZdR
Ej11k46UeJvXx2aGLQSRWd4njWg8xWLN6VjInX4a632VExQOScvYpTYaBKhMt700r3tvNDK2Yb8u
VQqIAtAowOpIxCHO/HGLRpHHU2Ho8lwV4eiVdU52IiXMKyq73zUjGTfO9PJ9w7EGUEXzCw4nfB3l
t+p8bkpQs8+W7BPE/OZmZ2ox3bBQl+4YynsQUrDxvhfPkq8eE6tylc+2WZwnNgknqqwjkTbKI4p5
9M10Mr1qHjtkjJV2J60h2lVJ82tIiP6SZnlyEK3MAyWa5EQsM9z4tkWDfQR08NBRBgclDu/nAmUV
MtdaSVR2JklkeioqMq+oC/NBL1HT9p++H+RYgZOBE7Aaiu4+Xm5tduVICqLO86TU/VAX5c9uSiuQ
78phFzcieTBI2wUJ2iJsadhLbQbGOgITYK6jpAqNFz4uPYDv0Mykyc9olUSeIgsKwuQouNVbNmH4
5VD8TEOwGIAci18t2kZ5XGho69KAnfP5GVwK+OKsoeoQLAsT/UYWgXyHIKrBijE4xFJnzdAy1+hD
6TAUWHJll06jl1tcrMtYDBSgxRDqW7iFIP2tPESLyDxVRKpzYs7jubXmFGWVenvVmg36/gneP1TG
gIcua8yMICliK6OsHD2tyDUfc8yuCNEVwI7hHatYasekHIFs0sF0rDyJbpD76pBHYdbOkmLyUtTU
O/bUjVcmK+uHskInjc+P7xIDQIvj6NC1fAmErz35qMj1EPWD8bkZh/xLk3IUVNFIeH1V27ueNLU3
W6nYQlzLIX18I4gaWGiXgXPEf9ekGFkIkcRhnp5hLLP7MDf4sQh75D2sH4L9rHVV+1JLp6t0lv1t
qvhWhdullkLpGIKEAgYQev/NU3onNE1L9MFOZX6GfWw9OpUN6mfKfuNsLzUBVgGXDcKJVBBszUfR
nKTOZ1bx7Ez1BkSVeOyvsrTkO0LZVjeePy4F5KrbC+EZibKPS9Ux4+PQ5fk5LwrpNDysPDM1v6YW
qqc+F5g/YCsG35xSy4D+XYj8H5eyE9TBWVMmz0MU8cBAbCDQuqrZ88EcHJFpbNc13TeNo1Zraqf2
vstG5LS7IfZrRhPfVvaw4UJf3iYDzxtaAKwjgKt14XGSjVpNU4kvCht7JxHDc2db23LUL18KStY5
mE0M5YYwqqsj5kZoTKUxyDPKNJLrnvcM5WijCpoilnubdpaH5qHDhna7uFeBtiYcBGvEzikCnKtF
0QvWzOdYTGeNm6+dVcdB32QEDQaa9nHjXi/eJJZC80OAZuRYkfNfuWK6HolWz4r53Mk88Udm9z6i
qQh/R5U6RnNkONoMSl9sjt216pCz7AYqD59/xMVNoocMNDkeJUOk4uIbyIJLRUjJeeCoOVC8B21J
pVvVIBc3uRCSln2iizBmiL8Nonj3+hEGqpSumeW5J3Vy0BrDutbHafDAhJiDKBXhvq3KdOPdfLRT
QJhINOFcdTAfED/W18ebGXSoO2E3XyOLXRtd+tAMSxVKbJwSJX9/fozk4zn+tRgarKHVM8eF4rs/
vtGJTq00yqj7KtFyCGPGW6sEsaPOdqgY4G5b2NMuFy0DYRn6wa4NehfJRvkZ16wDjEx/NTMwI/Q0
ZA4SfJNrxH2zy2Rbo0QLBZh1N/WPBs9tF75TuhNqErvKaiy3appxw1asmm1gLwLN6HBVOiIiIJOt
J+YkeHLaHM7daSo1eZRahoaMkJGbMK8kZlckxLcncN5MrZJ+ESFKAq5Lg+YzSIlQK+enlpPE1ykt
fSXSHkxV2NBMquyk81ztumqobyHS4piPlvDbZsieNABYX1Qo8pwpSq9TTH++Qg7j95ja465SoXkm
KUdxgw7msQAJH0z7EbO+DcWzI0XbqSsRId89x5bhJ7legtE5YDKygbji59d8ccs4GdBYFtFaUPC6
2j1vB2OqBO9OQ5Ni9gZrTaccsNTnq6yw9nIBQHkQWvjTOhI5FxWZYSztlob6aeoFwf4ndBcbFfW6
vui/zVOGIe1zYgVVrVn7MBE5XKApAezJE4fA/7huZC2DumNgbpu83Pi6yzOgCBMDR0Bw0XtqaXP4
Hv6JUKsnyQZ8nI1h1dTAGHYkvOyNx7seJPJ2Bku/RDB1YPaQZ/q4jErjxkg6Sz+JIUI5HXQYyPBd
jXIqmt8hVY29GmEsfPN/U3deS3JzSZJ+lX4BtEGLW6QulUVRWSRvYJTQWp+nnw/1985UItMSy9mr
bcU26zaexJERHu4eWlOsmJfym6yiOBTSiJjPkDFZx+1w5RW2gm+IET9RZugXZuIcNJyWCfhsghgM
zOAUguHzn6gHYSeHtqSc4sgw1mRm0FLDHl2CYnQQXDKaYpdGsGsl/5ddc0xu75Lzh+qf0QmmKIxR
+J5qT+ejF14eSLnpq6fEHqK71oKHE/pglCnuXwuLcXGTglcRs+IjAzZK050ZauA1haiKJNNOJBPp
Vm8Vb00Ym620QvUfU8LyhYmdFfbfvo0UmiAOOzUHAGc2oEbVd+Cl14DoPf3rmOraQa604uhMNBwD
FGEdjTjzUNjXDpIk9JVapd5WtHH8HMfVsBASXPt8MAV4NHhDWDyU5zMdyLEUMjnaKeyLcQ0AbrgD
CZCrxY2+zlorWxjvysqy44G/LWqKJAvTCXz3WqoQPPy4tLQTF7x3T1zIHsoH5Um35HRppqfT+j95
wT8zPZXg5DddA9Dz+ViG19pp17KH2zq3jgJgeN310gez982N0HsLglMhv8pWZG21JFH2pVOpK7LU
EaCm+qxCKlxHP+hGmNvdRjKUFDGesvQgXf2NnDFFgfepQTs5/41mkgaF8HTl1Heq/lHXsuGxr/Nk
Mxatv7Wp9W7TKLfWeSei59tnbJrpi9mBv2chJTCo48xWQiJj8vXMUbjrVHXbx2q/rWxR/VUM9rYG
ABgQ1yAz8Yc97Yd3621Y8FlFKOknuwkUN7IBUOsgWdRFXH4L23cia1BHxrBldqasIYicwE8wDwOr
3Oh59rnSuyUc+MrW1YnXbXAY0C9QsPNPUaQqV+x+NE6KGZgHX5b8vd7m2b0Z4Qb312uDWQskG1Ph
YrLmnYPHGEqQJhiqyQIPAiWlykxL24UX/8reA7OdTFAVhWLlvFJB6hWYbTXop5BAZyd8y9qleWR8
6Mc+vh/zYkBpTKVaqxx56Wi+3Suz3WeaOqZHcOeIY+d5X5SbTdTB+D8p7eCgxvCk0dtEaeN/TxJ2
vRvwqCDTUoroPgy76KVqJPsjyFV5Z6ah/ZOQuHwsEtN5VXA+yFaiU7zvUlZLH3zNKI5Nkdg1jm7W
ttFlaupRaYXeKksi8QPZXYTGzJDj76IZM2VjQoa0V2psggtQrS0eHKH6W63sIh6BXonpsFXY1Xes
h4EgpdCw77PONja4VqFLtQ3S0bH1imDdiGKoXKdqjJ9e6Fk/nLKjO0ktNJyAfKMZtYcgCGn8lQFl
rhOjLfKNYtVmeV8lQOir0K7k77rWWb8kvSmMzSCGfh9GqdSsYiUvk7UfxPWnUW/CT5reFjo1vNx7
9rT6McjjPFk12pjJh6rRrZ+T2yzikKLuNwSMfbiLhA9kHCl1XOBCkEf3jhH3jus5IV4sZqY0D3Hp
IZwoAcur1SBn1texZ1tih63a2wCdE+SfUSNW9pKuFps6GfCiK3MteSqJxHaTu7kFO14XDZ2Ojeq1
iW0wqJIKeLDty57n1Bi87LtIYQc1lMf8Q9arzJ+njdqvbmgAuwjruHzrzHwqKeGFCErarFq1aY/x
Su5E0UQIzlGgGCKQw70qt96njulHfRRn3cnvJPOP0+I5EGpRfpxSFITlvOiHzs+qX5o38fi1tMhj
LAo6VXZr02tf1CQasjV5SfNSlKKPd43StF/swTb2kToYCjaLlfUrDhLxoA017rdFYTXEZnnU0XWt
yWLC9nAMcDCEiYP0yyiTVaFjZqV3oqAcjX3ac5U2O2scdHU/RiTbrt56WgrDuRq/dKWkWiuZhkN3
ia/lAz41Bhx2NfKHzk1Ur/yqsh/JkZUGV+lUMcqVJVUVvdJgwvzp8wE8TcEmsnFlWWivNt6s+LoI
4SALC/WHxpdleuyNkRWvdXOwj2pTeCtZsYIvSppqjUunAHPrN1nUroCva+OQC5H/uX2TnWfHb/c/
Lz1UAKpn8lQ4OL80JdFJHTAmNDrelpchH6G3OeUgee7A5kdG5PmbNtPD7e1hr4TYEKQ1sHwqZNTv
5ll5YtXFEHiGd8LXyXgsQ698dTIJkV5nVH/KyvBggbTRxqeQty76tlx3ie7t/VTVP9hGmGEWg9R/
LMn9OJL2XZxr4cLLOJ8Zaonc4haVS93k9Z3nGm3lqVqexc0pNrrwKfbrZGN3kbXSRY2WK56MDSt1
CXC+NqjBgwx8AI4Iune+HJi1Q8Jq045o14pWkWrRsNBXxUams5qztbrs1+11mIeX00eCClKjnBbB
mFONukJtx0Equ5Mnyl1lk9kPEa4Fba5Ue6hACw+aeo46QSSfIg2eMup/wJ4Ai+efV+qZOWqd0Z16
0fVb3RTNOoHNegzysNtHvAyrGhXyRnPCCn+ayNsH5HgYomnqKiqict1Qul5ZQeJs+OHlBlNqZyVB
ft8EYVQ/Op41rkU7jguv4ZVFgbQwRS9vRbU5bUFP6toJjLA/xepoYtmj289KoCoc9kzZq2XrbYJe
W+L2XVkZbYpkQF0pI8OBPp8qkJc+acqsPzllVe5HW5L2HQw/F9Zpv46aLl0I/K+MN3EIbR4f2C+W
PIueujhpai2oh5Pvmx/DSC2pgfrGKi6cO18fq4XRpl//PrxgI+DjZgNATVk8Kd7s6zBs70GohlNd
SWiEgwDZgFMtZRhXvonvAUwiegf8mwuAOw1adjyUwylryn7VGWN61/TmR56D5p4UfenwXh3OYq0w
5FSgtc12N+GabPmhOpxEVKX4HOH0ZECCPoxS8QvgKV84TVfmEJAMPg1RGsDfnL2YD13feyIbT5gs
BVsoyvk2t3zl5a9vCF4Hy5lsP5SpgH6+Uhh92F6WGuNJbozvRtI+O2r32x+H39bQZZvbY73Vn2bb
AmqvxnVEVZnmE7NsxA9sayjgjJxSa2zXahzRgs2SxKaLan03WkWw74m4XMnuwkPXhfiFZtqwtoLM
X9VJqK0K2QjWGTHC7d81zywA3NDBkKACz7NX3661d0mSEyZShdNqe5L8rtsWdqSt8Zux93LOk397
qAv4YRoLa5GJiokCBy79+XxTkjPC0LPbU0sI7kLVlj6XgRc99IVZbLQ6h6qgDTBAHSxOZEcZ7wa9
LnaeKJJDQyS++9/8HO4FkHrKQNRAz39OgvmxnOtBBx4glQeh8vRC0JgEMvrgjgLsqe5yDeo9TD3V
G3C+bUW5bpWs3odt1i9Qpi6g7rfZMQxct7mhCB5ms1N0eepbjQQ8DL/6Xu5QWBgDoawDDWFtqriP
6kGa7eQxsd0iDbunIfScXWljnuGNPap7hKOWaNKdQwV3ZUuxeqxFYm+MwpCe2jpL7kSiosVHmraC
+DdgdY2UuUnyfoEgNP3Q852uTRc7kIKDkQRiifN5bZ206yRIoCc1Eei3ckd7inVSrCBoZNcOHG+V
UEK41yP9dHtFZ5bg0xusQfBl7pDVQcR5A4DfbWa50ype6Lw7cXXg/S2N4jOkVMLjwcLSB7HXuq5Q
sfdGOe5q+izsxtT5Gkae+qEVRfGaG5G1kQgJV7ovh7gpGZLrxIqxqXpK3bYmSWgRHHauodfrtgr0
rVl2HhorPJiFE+QvdtLaeHZo1LXMsHKVoGrvFRiHrmYFYlOYer9CZJQ8S6pa70paXCzEdZfXpg4h
S6WgT/1L0+ZkkjhooMv24Xgy7BFHAi3vSTxDY2F9L6+MqW0OAOkkVCDGmlFWxiqX+zQ0xck38nYl
VZ3lQj7KDmXTSwtXxpUPQnAPI4Iy3hTCT0HX+wU14RcYjSyfWnicuBR3mCTY6ZLu/doH4dSoTmRt
rmdjevzejeJTlCUTj5UThBeMb1A9uaJwnu1UaTe3d+jlMwo/GvatZbJQVNBmZzzWrIr6Rwn63il7
OVbKlamkH4rRuMN4Y8nL//IcUtpWIIRBwwTgu7jaQXaVyqu1U2zGliv5o7yiZ1D1KCvge14Tyfsx
l/PXRBZLGMuVz4SOB4caeiSF9fmECqlqyeED7eT0vvW59vXvSiDLv6TQwXrXsvqFm/zK+hGUQDSm
0gpw/9Zm+d361XpmN4U/aic5lZU1HQysXWhjEa5KZvtyewHZERe3m07YhcZOZ1eAks2WUDEHvxoj
zzoFtn9fl0Vmb8Kq8R+aHLAKPYhufR6ipo5XeizZn/IG1si6V7rYXonezO4c1YNTno8EoW2jE/SS
Axka+ICNxZoz5FlAXi9HX4Fr/ZfKQqCxr3WlUtaaTv66ipwCW+I2xRSrrOwOD4pswBUP1SLe6KGZ
9dFGlwgreERR3bt21ep3Vh9bH6E/8naphePWVBpPTRNCUxz9HLSXUBVKurQvaiv/aHlp0yJOCAyk
KmX3segT3Dz8nol3VXCpem2KQP1i5oo2HKxhVL4EevmxN4a4cg21iRIIQ1LyNdLjqN3ZSA0a1+cp
TXCrHOHQFyG/zR9q6TDJyHHuTppwTYsf0uFWbj4YEVR8MJexU/c6T9jnlkD9F+Vo6bkfUoE1llV4
L+MYOw75u9yh+YawdSeXOeFUEHR4cELvt3DRreDkV5D7nVUApqXw5CSN7pa5g+/0EBotUEoM5LqK
zX74MJYywJwhwmLCcPz4HkkpTu5xHn9V2lH6we0AAIcMrOA+Tcy9EgvufbUw+9o18jgYXEeN0m/w
g8BiJtzTWOWjkL5mUEA/V6WOVZlphmrmJrycMIIqUb8A3/Yw36FOfZLlwb9vJD/ZVaPffKplW3xT
LKmvdnWQKQWTpFeAbnovzJ0N1TPCVnNsho1ZI8t8yURYekejd2jUAXwTPElRZy7Z8F25S9DOwKeg
TssrO69nKGDPBQoaccrCetVYZrGnX5W9bQJN2o6cM5fCFVYxcrRwtC8fAAP0fmLVomKi4/Ms7yhD
I0+GQHJOWAxU+1GOTWLERW3E5X01yV0BXqeKKNS22ZkudOFJXd5IJ8Kz5g7ngXqn9rmEv83UMMHQ
lyLhywuL8Yh/kXlOCdy8dUmfe4EV2p10Kmx4y16OqU1Xa081IsPt0n11cV0xFOUuBE/O9BRMn/7u
blQ8xKFDZUmnsLaC+8BRxEYB0VzLVkNpp9SktR85/scIQfWx0Zvsj1/46doxem0dmYW0JEs7Z1tO
Edr0c2jXAl2O+uq88kOlryVMUKVTJcxx3QRl+FxX3niHJsByS80rtxz9wBW6b9xVGDSsbHb3qhHh
EiZwbWNB/OQVJsukbjMLYpRMikNf9f1XWiXH61YXAJV4HCxgAVcWmjeYpAcGEEqIuQwMlLoKe6sx
T2oQoO/RkmBTj6q6Mwtsum6v9JUPwsiAHoi4n8AEnKfMnmGOUu61zilKWv2g+lm8LmjetvBBM53L
2wKaE4xiwpijujlp19/vJyzcY7uLUfToKr355BYDiCFN6y1X8LhRHQoXZhaoG+H3ilvnwsAQYpQW
yocz3v/bj5gYI9SpiHapi80yt6is4ljzq+DVCzq4/LWVeQ9kOZgtpKGe+5AXpmdSpdcOVZG2eBEI
afHUsyT7RXUkJCK3p366hM4TnknoguwEgT4dIOdhN7Ycsu8FOaJGqxLqCn2VX25VURhTexQvpAVD
0jbyXV36jv/XQ1Ok4y23gRLJfObSeF+1hyHj3jzRLLOlXVURraCqO6s6Tr/GtfZ7yHVpc/trJ1Tk
/GsxGnAmewAIxDwFs/QuklrZFJM6vRxG7XcCFXhSNtTlKdATCQaDh48KJQQaDK5MI1TjVZ7BEvvr
xAD5MtxFmK8QGCFMnm9DM2+dMGxU5MEy9tZ6E9V0AkN9cPtTr4A258PMECJhQjyJUoYpnYJKFc10
XYur494qVeXZktLkGA929ZIm8GBVnGXWOORYbhKHwVNRmQj/2rE8jmVkL6RgM+7qdAK4SXkaKTqr
vFfzRWhrTxFtKOOaqZr5lv9b8qhjiQMNLygeElM4mxhJ0joM02qV+W0CoCuGb5JaDmiRo2it+L2/
kHxemyxg7+meg+WJIdFsY1Sl4wm/GyaJi9bvYiQpG2+Kc6VkxAtp7Ci5ZHQLbOz+Nwxi51jovbkm
TuTOHzDd0e06cRvH7v/6YiR/e6sC8eY6XF7nWyX3fNWkwkQZqNN6F7g0XRdI8RZOxRu+PzsWZI5T
sEJiAMlk9qAEKerGISzQEUhp9FkqhfRHDdVi3ISlkshw5DGECiglr/1WExmmulm70+SIXk1FoEWO
q+q18+xQ7v0gwRax1nUR0iElGmRMuLzBWkCbrv1cjAaYGPQtoNXG7B5XAs8ys9iOXrUxtp+EoDwn
jbH/xO2Ok4KAIKNZUv2RBqzhnTESMARjl97pMj68sanX27yUi51somE22irCFjOkaeAAUWHhoF/b
VWDOuH5QTcOOcW6BPVpAXYE62KdixIJYSlJ6QCVqiVF8Lf3wB6/7FQyV/jX3kwaL7obY3ahpQwAs
VU1eGYh1jRwcB7zo76jq0xnkwoVIRdkKuMu6EF2JqJX0aHBOTYyU0sj6bO3rEt2ScidY2MMzscY/
YxHEvSG12H7OA4lQ0srAaYV3KmQ7PcQqfsSFXvcrdBTmpmwxK45y+i1UwSh2tW+kuzbx/CO8gR7F
smnvNAsX1UHBikvuUAnWWRDcpaARH8sWO9mECOalK+0GW9pehhEh8zf7drRxrJZmj36anG5frJfB
CqUyzYbdBdGd6uzsXi26IJexT4lfY8gT+94K7Dslz7/fHmTawucnciJ6EWta8M6hls62uK57yiD1
cvwaDDT5C/zUWIN7tutKscelMPvyUYT8Q1mEbcAlAAn3/JJRozAbJd+LXwslMN2yldW1FGXVQ5Xm
zUbmbOwlYqqHvKiqtaQN8p3lDR2QYkszSa6vjS9S84jUUtnYqVmvLT/yN7Xm4BNMeeyTL4tFDf0U
+M9mB7wfehpt1vAMmJuaAN0mfpGJ6JWw0YTw7IXJlxQfN9V1+q6PJ7pJeYRbUbwaLU+xKztxcuiq
eoAgo48t4h692BZDHjz03uh9NnrLo3WQEaUfuUcGEFBDxKcu8JwPfVrEj9LAPeSKEdBik6lF8BFd
hYx0Py7xpVJbzXuIHK9M6X3W4Hnj13X4HXwzDSBfhmyTBtBdYY7NtZOGw8rir7iz4yxtSLe79FOl
22XiKrjTViuzGegN4NQquikOryLBeOiaY6Yk7Ve59GkyFSZ4ci3cU9emkxCM+x/S6BSIn2+AGret
hGcxejUyJaBbblqtC1CpH32cBxvG/lsW/kSegxSPGxTIy0QrPx9PmtzYFF2KEP6Y5lorMWS1cUZa
6XrlbNRxGBYS8SuBPyXNqQCIsoIbaM5ezwfJEoUSNTh31CrAzWg7r0FrjZ+7vgvKjUXB/xFBP8Lf
NEkkKD9yiHdPlyXekv3fzCl0ugwdwG1MTSjrU2FwZgebvxH37FLqXgFWqkOmy/rn3O6dbdEXdybi
oTviD+MZ2YDs5rb/swzgbtM2o9jKbVUdhGL4G3nkqDmD0hMz5/UOWJTehr34Rtaz1Ajo4hqC4Mjz
ABuB3Ewx5s1CbIjlQxI1eCCkRI8098pj4fbpfyLiv7JY+//NPG0S6t8wT/v963f1vfn961+fGv6o
/5X/+debiVz2m9P/3lZt+nv+sVVTTO3fwIFILQj1Jio9q/EfbzXN+jdvzuTFQoWEQ0PS+B9vNUX+
95TLUjsCrua/TIXLOm8n2zWF/wVPUSz24OS/UVf+xlltlijyFxB/sh1h36D6Nd9e+XdgzMQPS50i
ix/lOlwpdrPxY8ntZHDBVHV95/O72Xr+5y5/7+M2e2T/GQ1vo8k1jptenq6sd6OJcFSkMerix1zq
9lWrYZ61AOdcjEBhRuEMmhaySzLg2SU0dGUJVS7VHzVPVldB2tMtJUyWGtBczBpvKgWMianMfYfL
w/l3pLYldYadNI+FkdDEtDX0TVml7a5vi2BTCkBZu1T0pQB5itffvY/gTWAoDAggONUy53SlJszC
Ikfm9FgTAz0oXvansMZkHeOvgyV5PxJG0P4czW60HgXuhoTxmMhnnbnY+Wn6votfwvbTwMwogTmz
WaZheC9R060emyy0t7mgO6unVcoXKbb8vdc3/sZJVH2rh5q3Ri5INS6lF05vd/m6lDvlMAxxvBkT
Lb63jEm5HxJv0JquwAKk+5JnOk2P8x5tf9naOyWFEeaGpt7dmxSPPnq0OgooPOcNEYJtPsiYlH24
vU3n1/k/M02kNqloORhznl5iR4RO6OsfCXGrrWb0rzmUJZcTDELpN/42wqXqQ5ujj089K3hCUAx1
sQP09uBVrRV8uDaWOn6Gc59/AW0fnz08M9b44lIewO/1cPv3zl56fi65CPkk236yGplboabZiJsD
N8wjzhTmrrfoSDTwYIFL9w7moRQPb493ecgQ2pFQcjXxAFNyPd/+RoIeSMR6+CiH4UpkoYtzy/r2
EDMXUZKqScz3bozZEdMasx8x/w4f6w19TjvX2OIauvY30op94SorbaPSazRfY6Kz8HWXsznZw0AJ
pCzCv+ZxUyFLpj8II3wMm60lgocwo3pjj/ejvsTLeqtRnJ8jhqJmx3VO0EQueT6RahPEVTyq4WOz
NXfhx+izc8wezDv2u/IlekhdeZc9DEd1Z22LLerG386j8+GpeMoP6pEGNHq7Mv70nesdw4XZn87v
rd81O98x1MGwRKnwqPX3I5asRWZupKqhQ6nYRqHlBnDEaeB0e8kvdhWSf+RmWFhzr2DPPaus60Iq
Va8Nh0eIeH/0eNwZCJ/+dm3fxiC3gKbGmdGmK/bdA6S0dSFnWjI84l7vKvTIMmit3unPQ/z79sfM
AWEAzulr/mckHvD3I0VRAJO6YiTNFWt6Yu+j9U9jVa3q41Kcf7FYjEToiX6QlxyF+gzk8tHCJ6bH
SBFVIc2j6T129cr4vROvIS0rkqmdjrWA9l08AG9jolia4E6U8bN4V0+E5nUIMR6dBOAIIjECrY0V
PNrOpzqhj1+58KwvjTcPHKRGczqF8bD0piVt/tiJbOsrf8zGO/g0xFDjhQGvbUYCM53EgnCLP86X
T1Y7ayjNfHhU+mA49Kz2ykpssbAdL5bOoQDLVpwojEAozuwi9ZO8TXqjLp+srqRYjIqAtmcOUg90
7ziA45aTBweMcBYyw4vZfBuWyO+NFizPle8CgZ8+RGX5JDnhB1mKt43HPW7Vm1LNv2EP6Pq0w719
Hq58KXxerLCmQg1Uu9lxKC1JwXOLLy0RmYALHSjKbWsDfzu5Wnlq+qE1srvaOdwe9eIqJ7+FRYOo
C4YfyOLsfk3Dymmg8o1Poe6tUW5vvGpn0QckKrKft0eaU+w5f5NyB68EhUeWf86W0s6TSg80oT3q
j9JRv+uf4jswDPWzx2MVrJQdEumNbrktXeuMheWcR6P/DD0NqugOWspp7t9dakOujapTGxptfcwV
z+baALwdSevqVIdxIP9vhpswGtyPqfPMw1Cn60Nt8CXt0bflVdQ/4yW0S/rxnqpSrJZkSf+dX/1f
ZAxv3/ZusNkKmiE2emHxNti9LX1TvI9/+/dPKrnpHxxyeDqzZVOtotFCGX/esvfaTZsLE99E1MW3
R5kl3GwO6twE7Pwb9+oLRd7ElgnVNPefMqyhtllZf8uTONlHY6htb480v7cYiVEIwEkeuVes2SOa
U+NPRSDCJ1RE4WMAD2ndBdoSVDc/V9z6MIY1HEHUSTvxBuW/23G+Mk5MxDE7BpKGnV1ga59FVyg/
woDe9KWcfLv9UfP7iuEme02s9NjdmF9NH/1uOL3qokBgVnkE2oafEhz7VHPBS9ZjrX7qC4XmWAvH
+coHkqa+LRd5ORHa+YhFGYgyKrv6qGkJXQeV/mD4QqaxqXVfdtbCHrzYHXwecSZ1Wg1DJ5Cz88Hq
PKe3glfVx4brWNf60Y10vKQd4/72NF7sDR4bSFoGdD/+xdN9Po4XF1Avtbo+tkl+H7b3qezs/t9G
mJ0mTOaimI459bG0IJfJRzuLFy6fK3M1qRjYxirAFbN1/g1F3llq5zf10SJ4k+Q7tT5I4ZLxwbyW
OQEs70eZ2zKkSi08J2YU/aU4WrIrXuN8JdWu8yHE5cxNftPoKF8qIF9c47NBZ7EpDlZjDjZfH+Hp
oquTlI1HjQsO29J7ceU4cXYxTYJZyn/MX8XakcranvZbTiNac8ifdU/qac8WuD3mUFKjlG7f/bq9
M+bv/zSjFLgcrmuiDvWtpvbuCAe+kmAgJKqjPa5UeoY8adG+xlPDp9ngql5sJ3ltOMgP2GrAO4GW
MQs3TOFByDOMigU09sWzL1xnq92L+/jR34ldfNDunDvxTfrVQ1z/nb/e/tZr5+z94LPLQ69SRBUd
g8uIOLX8GZvV9e0Rrq0gzDcoFpPZsHOBP3l533UpI/CerAMDdxnMVTXfCLk5xJM3Zt/yLFy4hK8c
CmO6ohACYBoD/DXbnwB6ttppUn8cFGWdiO4ZOhX99uq1Qr+xTu2BDvVtFX8b5Hhj5o7b9waKkcPt
L788/wY4O6gMJkb4Rc2FWihDupFO6+KoKNnKooNJMxwMZ2GzXvtUXhxEgdDBsLC8iFYrewiZ+vGo
qC7dGB1lpWuu+tP+Mjz1bvmjO1Uv2VIN4fLJ4cvejTnbNbUSY3/T+3wZ+poKp4MUYWwG8GE8357C
CTs+y+6BmpGWAK8QqbJ55pXBUoQgmoUijikXDa21Sje11+ov61tH36x0XT9oL2LJ2uzyTJyPOa3r
u/PvYW3ix/IoaNYBH3p4LZolY+e3PPc9aDH/rNnzpilU5RMoJ0cNqEi7Lx8HV9p0K/LFe+kgrcPD
4Ia7sXfD3A0P1S79E+ycz3a2cDSXPnT2BNZ14ZMkDOLoBOGdOuwhpi6kpm8B9sWHThDJRDVD7zA7
iEK14hYFtjiOdzKK711+Cn511SHIIVe7/S75ZH96UjbSB/mn17rSB+lD9FSd4s/l2tnQCPK+XQgr
LqCOt4lHYgrHD7Lqhae1AIW1SiOVj/EJ1AForthMVjyfNMm1vi6ldFfPJo3U/nu02TLHBZ7Z2KMw
2p/ul6EdjHLn1BD7XN3nDXMhVoz7PNx6C4nI3KqJmIAd/G7c2cJqga23Ws+46Z/wo7ENtvo6PpjP
1n3wKXwI7kXpyq/DwlG9vOenMR3UGYS+KMZn0Q688WD0JcaU/+jWQ9zt00OifeKx1hYGmpNv3r4O
FjhsTXbVpM44P59taeS8WuZ4HL402/C79Vn8dO7zj7Hvhvfyy1itES/gdmbCd/+y5Il+7chM8ixK
NsAg2Lqej21InuOEozcehWq6g7RSxVLUeAHoT4v3fojZ4ll6UliQ0cajfGesMQPejn+Kh+xB3dV3
2SE66Lt4X+ob7SmLDiGNJReC1qUPnAX4Yx+kaloF4piIRHKLQdqWbbLkvHd1EJxxp+AY1GPe7MBO
cCDN6D1wlHSOAz2a63Ihrrn29k5O0v9nhNlnSCkWDUXCvVNXJxHG98lo7ctU3t9+nq68gyBFuOwQ
3YAyzr28w7DFiWS6xlvnyRm3bf9aZRskB7dHmRZ8dodO1GSeQdIhmOiz/S7sMsqj0RNPvq8/jf62
jV7w4P4wigdH0je3x7oMRqdoCU4WtUKcpeZ5ly2iUYmczHhSIwcX3eBlcA5yeO94HgVKmlo32Vp0
S5DDlXsS9g/MhMktWaOUNVutcoybKirbFlMSZV8IcRjpJuHZ0p9WOoxWs0kbc5Nk2barfnSqvcad
hkxnydjzcjEpoUHKpb8DPNML+aMZaNAHY3l4QmQ73qujtQX7L1dhWX+ubWmpbHEZ2UzdBiikTD0H
pnLY7GUsMIWR+kH1jx6pqDs0+ibHXaVJsoOdeLsAvGr0IuzjgoPtf+yqlkYZS/Tni0NCRQfGJURG
nkOExbPMw+siyqG+7jyFpc0Z1AsqJ0bpb/XYDxcKwleHgv9iw3uHhje3YNKycuhDgvUnzxDGJknw
vJRrj971eR3/7RYm036Tb9LmjbRxXmNIhkYOW18ej72g2ziVoCH4HQ4v+Bc/yGlHt8hj0CyUGC5O
zTTklOdP7B4qZLMrWy81tYJIMB7rEh8dI9sPjrIOde0ZBGU1qs1hrMVO9EtNeaZjcXYxTKj/pFKc
kC1k+LP1o92SlQxOXx07tVRXo9R1907iic0QBKobRfITphjKoTPHfHv7lriyeRkZ2AHxwNRiak6O
oOIFwTEpa0aOd3lo7Q06kEkKablvBD8o7Gz8SN52eIca6q7zbMU1ITDf/hFXvp455flw2DdYOMyu
xaSuhjGwyuoYC0nGdifV401SOwVETaf+RQtLek02hfLcKdUSKjHrQsoepk3QpGvFIBefYbLMWRjQ
BXIbJ211rAwpDFzHlJJdbsXO0bDy7FGBFXpvOYGgJ9OYrgoovm7fCFSIjgJoYTm0+xsDqIMQg0VF
SxO6C+g0lcR2NswjfyWQ3h3iyhxcq0jL3e1pu3h7p58+XXE4l6sTLH7+0/GFEEGVeNUx7J12A5Mq
XA+S6SyciDnh7W2GAO5IeykyMMpshvSyEEPmgBBFkUOY1CjFxjTaL3EcKfedTXN3XYgPfpZUqz7S
7E1kV+Vf1minNcJBGIIsXCb+mIVqIsxwLPXk+mh2RXsQVZJth95OFqbz8ugDiE6HANH4BFTOv9OB
smBj5nWsa1PfoD1Mv/de5qzMcew/xUnc4krThnu7S/qnvNSTj7dX89oh4BxCZuTamYoC56tZ6X3Z
tHBej32k6zszKxGe5Z22KyjGKUUfbc0OhqikS+Pq9sDTXzy7e7jOJ/0IQ7Pas21kSx4uTXFvPsUN
FZzW0cqdWvftymPfr6RI1vZV7Pz8yzFRReBpAuuUB9Pk/J1/bEpVSwksX+PU/ZCkx7D3Vsge10py
6v2/c9zmhM/Gmn3f0Gep1BaeenToZxvb+r0j6vvcWiryX0zj2zBTpREDJBzJZ5s0F76ttHQNOeqG
a/72QRtHV3lsX29P3MXrOxtltkvw8G4aOSJq6sphn+fWKuzuAl8sJNcXe5FRHG5E+CEYogChni8P
uVHsyQLjjL7ammI/andDxcnfKPlzs9Rf5CJYA7SE/U7KiZRH5/U7H0tqxkT+L+q+ZElSXdvyV57V
nGsgerOqGgDeROdNdBkZEyxbQIhGCBDw9bWI8+pluNzLsXx3VINjedLCMoS6rd2svRZzB8zoDS0N
NluBnsi8ub5qZ1d7HgMs5CjIAsEISOTpGAaY9kSLhdunlj8Gschfcqhfe8CUTJYIY6MCGd1Ibsom
ia4PfP68no6swkuQHOqMyec64iN0uHRVtoWfFGrTj6bIHivdBZeDiIijrVpgbjs9QofJAt32vH4n
13v+AoCfgfiZaVhVjwavu5cnQ23sfZetXS1Zpf6XEe3xXXFsE3PhJT/3/+fRZis9056g3VbZzQbO
KbRiuLFngxFJ19nUlK1ESiLZ0ldreIsZeUurJxst31LLg6kDdVLFFpyaS0cKDhyoMlB2Mj4Ugj+n
/crCqHIK9q49xJ4jId7NIgtc8VMXS7Qcl84VcBrwoGCw0IapuG1T7nu0aRpjbz5RiEg27zy7q36y
+JFbe0B8rp+lS7MCVNZAPINXGKXJ00Oc6cYo8tww9+C+fHQn/Q60jA9tU7w1ubtwXy5YGVC3/RlK
2cWBZkPmD8RErYY8ghZk3bUDlMuXCK4vHc05aAFIGZ4M1vB0RrwAKwPkEmGZQZMQov/6Le5BSNBa
3auZyy2HhNzCGp6nZBCbwsvTsXxzM7gan0LZtwPBCW/3OhhH39hotEHfQPjPJOkYJkXR3MAc/mJ6
7q7c3KpWsoSOfNrfgzyoCmIdT1WcFdFUZfxhhI7DQ52LH6AOzTaZLfov1zf8PPkH2jSAO3Q8Kh+w
RGXHQRBKjLhlLV5JyKlbXvmV+229qlroSiboZg8tuKJ3PVp5g1Rv9RVz63418qkDDw34MzpQ1gVF
BzKtivlkff3jzvduZvjDMwECKngNjlLyb/A8yLpg8JZ6D40WLb2nIAKKenuYVqajQciU1gvh4AcA
9tSUIZs2KxgCqAlIu9pB4KcECnAz3hWdNu574nXpT5m37GmU4EAPkImX70Nh+lU4TUXxteoy0wla
quVIC6N+8zRwL9t5mlWKoAKatAlGkG695Ixq7zXXjQJhjwtcsDb62buZGVMdSBwSP0hiQo40bXVA
I1My3Ura2kerJpoIG0gFeyC9YCkFU1ceP3tgO8EvHsgEvlXHFrtSq5HONIws/4rs+UiD3NPcd4sS
ecyNMQfxVN3J76NwUNntC1o860hrA6/LnP4V4JHiu5Rd0wclL5L9IFHOWLgRqlVBSRaACjzAs9Q2
+gUU70ivEwHkiMP3MN1RMqxGApamtA2hVHf9wKg2RR1IuexS06UwOQbqPB3Uamj6Yns/HhamM3/u
5yOijqJcmRJ5nqovMYqtA0ML1opKVAtvurpiSBAgd4c3Dq1HIA9VU4WgYzHa0qD9nhV0l6Sgt818
CtJhqJoUObJr15dNnRBKrUA64pZBcwD0bCrPAC0BYatZ3++zFJmdUa9FKDzg/a+PcvaQIb2KBAvi
K3QIgpZFWbbecYbe0DKANNJ+1QiZBn3rPrZcgm7QDMZ+QjnSK0OQQ/3lqUCchYFBbg8W1rmxVQkE
POkMbcULBJeWE1RNGbg8C3pvYXrq2fsYBWAApDewnHg+Tx8axHMAsZklkhxaH5Fu7xlZUAHBc30R
z7cKc/k0inLCaRaj786pEKZSBgo9P/6C2sOSNJLaB4zyMEaZQ0SMhBBKzSF39iT11KOIE9s4YtTd
82oK2vYX6rhhPtVQDbG2tS9hu6YUL9YYmOYw4CdyW2tLV+H82MD3QfUY5Td8F8pFp+s6FgzCAVac
HgaNhaXvgKO3jqYcECnShrFtrXl7RP/hwpU4e3rQ/AIhXJBfA6kPpkZyOqoFsY4RpaPsAGlx219n
w60NLiXrpvjyt/uJpw2phxkVPid4lf20ikYYpNSyAzNaba1D4j0obLKU+jvLryDCQvgzK1EhhzsD
HE+nkzjMzRiaCffocx0CKycGUD5yXPdzs6kEOzDeLQvpHfFNjIhYsqpeAtapBxdf8FH4gMenIwOm
SriWMuNQMDXafQ/oNRibCglm7aJacCqXRlFsDMT8gG+u9HY/+OjILgDwd9GRs3A2Lg1iWzONJygQ
4ZArZ2OQaLockMPdm4mDZzPXy/pFg/70+vrRUN+AecXwWIJcEHTBaMZXhnHh9HgV+IhxCd1yjebz
BrooWhOhPz9bc8H5ggE7mxZcLNCfweUB1cVc1Tk9I2ZtUbs0Db5PnB6m+Te3X65PaD7LyruJAYBW
xkGYiWSUmwzf3Kn0Hp3OzE0CP4MfgxJR+vrvDaKc9KEpcQJAob7P0IRP+Rc5PXF3iSjh8lL9mYmy
NdAmb0BaCQ/AqN7B2RZk0xhcn4Zq9eBjnKyV8mYVPHVAbG7yPYhah5tCBBYuKkWVOojb1V/KySMR
o4w2z/cThgUirx4DyIrvC/N5VkKo5B0SGAvXRjWp6iCKqTNqKBfQefvrH5jPdMMtcMMjQl8YZmlv
FBMwS8G0aEkCFUz/3QTgMFsKEZaO8TzPT4tlZuhfhWgf30ONMtCKg2s/G97v69u/NIZyF9HUXWSU
YYxkBB7Y+2YWr3a3kPFeGmM+gp/mkVXO5E49jhgt0GpmAJoFIcjFcvTCdqiAUzkJKmofM+m9DA3z
acCtJTr4M0N5enpV+B4TmETNCd+7Bt1yV6ItYS8JWI7r79d35eIJxus5C7iiP1SFeuotKLDsBtce
ocXKQ63Glu/uaK5c/zH+S+LXf67kp7GU2+JlaL8sqzmUafywc++N/sUp0uj6hC4egU+DKHel0fSM
STLbMbBbMnOre1po/HfCP/QG/Fk25cK0Mvcb8TEKScMaVNdCIwGGDrvy7480AJQobyARiWK5qczH
0UjjC02H8Xfq0IKyA+LlAFJL11ftgm1GMgloIgS0Mwew8o7xTtC4bgTfmz4qxgiuQREN0bpAmqiq
ht5SuHlhkzAcPHJg4pCUOCvBgakP9XiJ482/gocqyM0c6ivr63M6S6p+BLWfRlHP22AzhmQQ30MQ
cY5cdvUhP9Ix0CGI3Af8x/SQHslS4HlxamADmj0pVDTUbuS8zYhG0g775bMojuUvp+sji5UL6emL
w3zKPyjPteshQ45KBBwP+m0A1otpu7z7eX0BLxihkxyH8mATy8hbW8MYNGYQQz42xotowWtdsAXP
4PJOfZqNcp2gGC37VsDcSRAbEJTzgskbHhpJ3iqWRGbloYrXbVCQfrShKsN8etu75qYnycJDuzRj
5Y1yqxxpVTlbKNpCE5REZovudZ1svEX97LOA9ON0fpqz8lYZXl4ZaFHhe5GC8i8q46B9Fo/uNn+J
WWgWEepgVRFW6/gvqStnM/x5W1XN6dzQWA5eZVhIyqKWxUE/Hq8fnPPYTBlC9Vg7yI8gb8H3IDvw
37opML7nPMhb9JxFfrIu7IUDtLBvqv57YhjV6AMKsTcHO8rHB5LlgJeW61b7b1muP7umQi8zO4f1
zDBSRvjKym553q+N/PX6+i1cbn92QD65MUXRJY342CGIVdrdHcRHbvQlFZULL//JMVCsY6wJYlUm
9kgv5Mbom2BykhXpZKDlu8ZINtendPGB+bRu8w5+mpJRN5lmz+vWg7R8yGNggDf1VEW+9QJdKugj
xIANLcU0S8dCMSv99H8HBY4dZmWfyhdv+DKJhWYLtez7z4VCzWzmFJrrsadzg/BtWXYt3PO2rNa5
rQdIRQcOQM6uD83bttp105frq3l5REj5IY7Gf+p5r1Cn4wWb8H7WfhRTel+XY1iW4I+0vUeQW4e8
XQIbnQHH/5nlnzGV16BNMl86KWLp0tJCab6BFTjyzB605Nm6qkC8QG4MHzIct+ZiE+vZPqLbE8hE
kOCi8oTUkvLYpZXrMEE0e9fWX00GrSN05YKWLwK2fvWXC6uMpEzS96lnySJxdo1+iLl+YwpMkCJU
bbOXFjoaKC+sr4+oEsLDFp9OTrns5uhIx4gxpLWJyK14JVOImtkAFhURAEgSuNtkVYSoyLzat6Pz
6KFt6C6LluoZZxW+j88AgActNJAEAi/Y6SHmWjmxfsJnZK/im/zdRM2NeGyekqP7WK/Yt+6me6oO
GBwltGix/H1xgz8NrrwX4yCn2CEY3HmQSJmDP8QITBpCh6S/E1FxGDbspSqD4dcSfcj5qZ5Xf8be
zgKfBAim02nnZmF6kLBydkMT9X3gp9HYRo22ytpV3AZ2RB6chSN2ZneVEZV3X2cj5AgrjMhH/0jK
Z2OCyHzSR038OkFQ5frpOntJTgdTy426X6Y8FfN5RhcYGCw9l0eDry8Y96VRlO1j2lTGTY4pVQKy
8WDZROmuMn5cn8qZzVOmohgBCWSyWTjzAU2LDQE7cFf6W7MZVpApjBzeBFDpW8DwXTyWQJzjYID0
BbXT08Ph8alBXSy2d8yLg4INoZ1HGrtNl5q8Lq/fn3EUE5AxRvpp8uxdlqDtydzV+obwhYBhaS7z
N3x6gGXFJkNUPmxo9cyKLgI9a+Chwaq0FwzauWP7sVF/ZjN/yaeRplg3K4F62Q6SDvrR/9E+lXqQ
3ZMb9r37ISEdGXhF0C15tUtrqLz1UJAY9AZ18F0pVmkjA0gsQMDj5foZXBpEsRYmNxIKonB7Z2n+
ysuyNS1+CUpW10f5fxilPyuomAhNBwwHQh/2TpSr3tprdeh/834i8nG+aHrUZWunXrjB108H0RXr
XwkguBEK2DtebUz/jkF1BQ0HIBq8PrOlYRRDMY21lbIEm2QndQgGSqCA38ohIv4St+6Zu3lyBs9q
XTrasKg5YqPAa5klAezR3Bi+AWeJroVpFf5701LsRKtrepV7WL3W+hE71m3NvyP6D2VjRtcHOg+U
gWLy4O+BjxZ9Q2ed2YVVuqUQg70b0L9H+7B4HMBRFmQ//T5ygie2Weqkm03PSYFjHnDu30c/CArd
aruXNQJG3qA2vPNNSL2A/hd39/qcLtwpjDDXCfECg3JROew+sOJQxsIIespjZOyYWI8VSPnc3F56
eheGUn0crXB6K0WT0a5waFjyFSVNaGa//635qDgHD0I8GQeGZaeTKsihc+uIOizcpRO+NBflOSQU
uCazx1xcV4YWCg969q3qlxpkLh84AF1Q0p0bDdV0luNPBSjPdXtnPBW7mbMfTBGI5q3Ihq5yHTQ8
gIYvqHL+O2v4Z1TFzlbTqFdgObZ31QxNem7tN2eJhu+S341z92cM5dzNDVCTC4WJHZBq9zbUjVfl
k7tLo+aJrb1IRP1v+s3emGGxJt/1NvC/Vt+r7b81TRXlasWAVxh8tHej0SE+9SOEpqx6uT7I5Rv8
X/NU5dYqg8d5GWOeUnsdUyiHf/2732/j6nqIQQF5non7VZpsiFfEbZbw7iDoxCI0C/7SBn2pz/Bs
t2bjMOMOwQUHGOIZFMUDYNBgwugPuVbqQ+QNsfZuDqXzLFDo21uk5BRK0V3zhbIC6dDC6gRixCGR
r2nX8XAClrkIMmkAYD4yIt8Np7aHEECMhAU1elq/mHUGYaQBKesxKECzVQaFJloNPfe8XfBk1Qhg
ngvwvsTFpQL8Q6X08DuzbhPoSR1SKBw+9yXvA9rwAvlMNw1LCH/PZJ4LN0r1nj/GBH0IXo1ZN0d9
4E3WFRX3zfYAi97/MiSVIXCwWVBKUE/a0Gb6muv9y2DaN9dPh2qmMO5MND3rJ0DIBvScp84ghrQN
ruvyUPlGfldVUx3WLYMkT5ylCz7MhWWdVxRnENyMiOcU52JkQFTKyZaH2APnaBr3vzRcKeg2Pbfm
9BB3rP/LZ3+e2+cBFRNMbdDwctOVB1RP0pVk2rNfODIgI5qxhIj/MhjBaJgUGE5nDSQddEenK2l4
tUMTfZAHP05JmI8NfXRi+VoxN/4pmn6JtUR11ebhwHAEfDbGA4ZCMcF4XojDklIebBe8QObYtVEC
GriwqPI40iruLezemdOLJjoA6YBTBaYNxSEVbJbYtqhTzTMPzP2dmcmjDQbPvLa2uQ7PLSbRYHt3
RBYPlNf3FnSCrp/Ts/sBDB3KXuAQAUIFzM/zOf4UtPiNZ2sUfXYHc6TvgyWSm1FP2lCW7atfm5AA
rVM3oPUSB9NZowNmfTLuvA2fxpWxI9k4mJg1Nb4Mo7VObfNOagQdqXUwVW0gAMZtRHxDpQEQ7GCi
FadcsA3qCwFdL5A+AMUCUSQwqKoomYZ5upZNrnOwc92LKtMuAynGpcLYxVFwaJCwtOC8fqzEp5ka
2N1mblI7QOWHb8rChKhMjg6O6/t4Ru030+qi5odeULBu29DIPF1Q16vMruq07DgMUG8khefRMJax
voe+XVkFvCidbyUVaG1gWQXlPcZayPjVblk/J+DIPEL+cdjQsb1JRJWvp0TntxPV6D9PwF+xrX9w
kYvqd/s/53/2owLJc5ak7f/+nyd/+/+Okx1W8L84A6Nv7bf/+FVC/G3cfSt+/a//sW5+lT/S/zgg
xDhnYce//IeFXYOqx7+gzjWTQc1ybx+2/B8adgQC1r/mOgKCIB2afh+Y2//kYdfcf4EfCzSHaFhy
kdSDuNR/EbFrxP3XrHaOTibEGPgTmb6PlU5+VfPXJFUplL9/5kb/aP/5ExfNWF8EQwDFfpxngDUU
77Glg9FmgBs+yKyL1xzuyV0rKSCyPa5n3sj+oRtauTIMKMKCamu67cqqXBE9Z5FsPB5Qux4ixDog
vLFSfa05VhZ0EytuuaPzYEiz7jkrHC2i5fTaDN0LH7Nvkg7dMxRIrI1uI+jTNDQrfNqM/5zm52kp
hTtMC3YA7zTaKJ1ZmkvtppSQGKtwF4YHVk/eDfgP9fcaCRtQZGmbjw/VEW0kIksPlpONCHSrpb42
hWYZn4AvsKC8AlOEKBdk2acX2Mkcn5q1oT9Mab9+8/hYHtA7T6ttn2ur0muGtTHEegqtHJK8GTFN
67D34vaLPhnVkcqyAtbLGS0ZtJU/bYscIOoAhKPlWwd95h+g6Cn21My7W2kKFyKduk1vBlMCvZFO
9AatB9Z90/CqClgFDZCg7eggAi4YGIgJ8yGp1GrUhRFeSo0oabOPecMKo8kOXMcz+ZrivjQ87UaD
N8NDYfvmI0taPkEszNe6oLIE/21kKQhXesbkGqYPoKNBxtbtYKOZn3A/MIBKAgJtLOhXqGia/cIT
ocSB89fhPuE6gtcRQgdgtj/dFZpn1GfSIA8U3C3fSpYyht6wHAIzfLS+ou3IHld5YyZ7mtTDLetB
WxdaBOVXRL/QZNcQFsP4yjxeAK6cvirzd7mQccMpQZ8inFs1hBKZ8J28EfKhyeh7O5e+em8ZHTun
v05uO+wJ+uIw/38kPmGpPr/SfWwn6HPn04OO4CNsGglnCFJNgW6nTznn7S3ciumXkRJtlU46sKYF
05p1UbfFc8GqJAsdyNI4WIueBpM+xn0EFjzwMBemtjHbqYeHWnI0kPgu3TngAo1MY2xB0Vx6xwKa
WGUIesVvo12BAGNIR4AmhZFZT9bgFe9u0bxnNio3qzQDbT26NGc9u7KJJJS78wDgekoi4UoMnDv8
Jw5eHuEZZksO1IXzC7MB04sGOLj7qCCdrlEzSVLRdNAf8P62byQfrVkLu7QbfKyphVqViXWM8pkl
aO2E7tS5T07KC9BuQKLLj+RzGZoNZT8XLNp8ME+3Dpz3OB3o+Edwiq6w088SQrS5rP3xoaxBzazF
E3nIR6eIYmJ2N4XUp1DTpLyZql6+TlMFMTlqu9uR5cXbwpfMhkv5krlFBOxGwCMDZKW4mAZESWlZ
azq0jCrUMGNmJ+AAMLFJVFgQtoant6ZJRSHtUenjO6K4hgSVwALmg13Vq9zBXQq6cXCi61926uqj
7IajDfcPfFKAeQItrVjc1mQt1M/i/ujm5beaYJk8O81DcJjD2xzIQkSotOd9DAfCzpn/+IMHXaXO
0DqvSaA53h8Lwt/wCuibpnlIaQMe9LLPI8r9LEoBZtI7q96a+hv3vyPVhWKcOYEmphFQKdS8JeSP
akdmxhvkU5Hi8uf+JNX/1wYbKnDS0Y9iMPlXa2DpuqBNub2+0mfvK9IHcFxAOoEwB76pCnzTNGLn
HU+M46iDULMXTFsJXoCQLIbnPfaoNOuF+V67cR4I8Gy900KWS4HWaUg+rz82eiZHMzwbvcZqZDf5
8IZE2Y3HbvCHjSvKei0tXaxcgruRut6u990HTzh066KDD60iffzgevmuwO8NqtgHuEE3+ymMrXiJ
6EkJAudvQwDyIaGM7QB9lRJ1otRud4TF7OiXhgzzNvbCzBvQkGCJLJBpZiJxgKJ/nbb2Yw4d+hCU
ova9gB+1FEeoJv/jS3AWPDiSIB9Vm2ytpByGQjfZ0SgMtrETkPehEdGIvGjX26hxFnZN7+zCQlEQ
6jVLe6RaLXV0JSxEPqszCdXZEZ0ZTWDWQl8NugnR9qLkLzEH63BWohELZCkgntUkSJrMcu1BiXnp
wJ7ZBnCI4qCCfQs+M1h2FKM15IY1lIOWHt26QV8UnPWoHsp2G3dmdSxpWUVJClh9qcVlWHZfK7v9
KlBSHBqnfZFicg8U7aQPzjRMa5mypSTF+X2aKU7n04zKBLhOPs7Tp6Cy05DSil2aHc2kS6Mhdpuj
NKetPTjJnUEl3p5G73aUtv4dEISAFUCeesF6zkfys1kn+AS0yCFX4iK4QEBw+sB4WUlTs5Lg5rdi
1PRt/dFKxmqFsD++Ea1hBFUXpzuPu/XhujG5tDVAxSApNHN2IRY6HRiUAXZSTDEG5rZYmx2OR1rk
WQgJn3SN3A1bOAtEfcA+ZgpKb7gh4OkFEOd0wJHRorUaSo+2z4DMiKm84U5sBwkvnJus5WNQi4as
io4lwdygGDaTl22kXk5Bp3HtdtDlO6e0W48NL1d2L8vQQkI20mllRbKOx3eRFk5kD+2r09TGOnHM
ZIGF6+KawYtFamuW/bVVRy5Df3KTddmRdF220nJzijJG3yhEeQOjsKzw+hbNK3J2NhywhSOPNj+z
yop5gx532sTokafuM9pP+k1deCl64tLvFfXvK99cwieev64g29R1kKEjfvPRZasEpnaeTSzVwU1O
7QbZjZi86XP6SKKxAyhvUEdkbgvi3+rR93a+Xe0ymbX3VdttGmQeVyQQGlb++iqcLzoaSBGq6IDH
za2k888/XdIycftUq2BDDDF4oVW5r4T0x6lNjWiKqyWdHiUDhDcEK+ChFIHmVERR8DFOhwO3fd52
Y5sdS22yWdiAGAgEU3ZC9KAZpuanVRoH5KzXkzajRBlB92yGxKMIdZFOmz7TUO0h9rZPRvsFRV32
DcttL7EHfXzF6dGYyfHRiTlTGoJ8WXG6EA8UPJMTBQK9MPf9YEwvbS/Tm9RnqFeUyMgXgcUqZgYd
KooU4V6WryoXdy0yHGo+SbvvdobP2A8PxRdk7AwIEeXC6ayIiNJ8KAFIvE8cbTyWzCZv13f0g5Jb
+Xq0I3jYTKRbUPNRttT14gohSJkcWTlOQcw9vmIoZmxLfyJh1hlmhAiDhEWXkSjJ8008SvNuFOP4
5sSGvx0lscDqkm8bPqCC2NE00o0WnRQo7Tip6wbEy+UtmR+2QWtDIYwpzGBP/SGOI6tx/KDqbStE
RP4LKWrt1m4ePcgRP4G5uI4sKx8iziB7Wpbtw9jkKPLmQ72VvPDWvHRYOLY+uSEQVdx4HQKjhbU5
u/PobICUEDia0Gys27On+em0Q71UT9xh0g5jnXQBKUQdlfaULcB5Pp4VdQcQZ6EUhi53OO5KQO4n
wqiMoUiOwuVjZNm1e0PKCgJzeIuiBr1PQZ3zdiU0Y3oCGZUJhtGs26MJ9jmNy+kB/YzVLfMZoNlW
/Y24xUuXQzUa7+yzMw5fY1mkqykpVrrgcsNJG29igpyT1WNLoJ7HFx7RM/cbuENQlCGEh/6pi5rQ
6aJ5ejc2OFHawRSQNJwawg7+lP5n1hX50j9ZvKvpLZgwMJggww8mApTgVOMYazWSX7pTHLIMFyvu
XXi1yYCg3Sz3lmjR6JC6a7CX1ZFX6A92YxcL749x/iLgCzBBqD8BvwEX93SiegsE5jDaxQHKFM9Z
vUEBX4vHwP1OLYgRtu5KuPmdMa18dDI343Bvcn8jh+6hTn8nJAsH6i8kUBTg52wu8UUoR4LJbFak
UcOxiUMPFXWl4jAlrbk1UZMOjDEj64lagLBAI/cOLbv6c895AaMjyk3ZOlOox5AH1L12XJlD3key
muhPDUWv27HQoIaU2KDrBFgKDlfu/fVZmR8TRC9osQH4WbWcwDtY3Mit4tADz7kaJWSsMx9Ys+vX
+CxKwrIgw4x0HIYBx8Ps9n26xkwHNQzkaIuDl/Zik3cyCZlhiigeO29hqPP3EcJ8s3uNnggT/6uc
ibTPHL2SPj1MWZFEZAR2O4lBKJ+5hIa5qS/t+IWp/RkPgG7lgSQWpU3vZPmBMu8m83rYALO9E7m/
TS1jVZvpQ+nVt8ysQyBmgkzb8r7cSHMMvJ7fJsP6+kLPszs1ZMjvz68IsvwQYVN7wpOibcFj2bBD
nUMBuraR7LIo9CerPt0SJ4ePmHltADffDqk2LMZ5l4ZHPR1VzjmJiHD4dJ/tBhLD3B7oIbOsaeO4
TfMUj9x9cE15m4LGD9yBxHyQltYBImJ0gJyOcleUWnJf9gIAOQ2q0rdj3hjbREdqooxBI6/VY/Lg
tzS7b434+fpynYcbYGECgQXYTdCwh1LG6fdWtRObJnJ7BzGhjxY7CGx4T+2oBEdcmLByWgtX21de
tdTrfCHWQu4CmZuZQgjJA3O24Z9uhMtKifMB1grkFce1BBFb71nTS9+Tn7qXTF9aA4rZZqObIfWz
GFIMdrHgTp8fXHzBfFIgh4wan+p1ED6g/6Kf0oMvxGNZN+SAJkzQDZVlubDKZ/luMNTgYUVUh9nO
LR3KnRwplbzuKgw1VFvqgjtC83LzodMqcecWYleDtmOX9l1Ug10SNIlR0gDxhzrCrhtBL/jXe27o
YEtAJGEg9voAx3xaeSJdZ+rMMTuY0GdFt3wudp6T20fiTW9ZI7aNUxZPesHoQmPLvKPK1TQgWjyj
4+HiASd/uuMgVeDcJYIejNi2N5qDtguf9H50fXbn5g+7OacXkBYDmOgjovk0O2BP4yk3y/RAm6G/
8WkiQ6Qf69XkWE/CGBcEGS6cIVh2CzV+pGGRYZp//mk0izu5RJ8OPWjcf2Zlk6/HCWlVJBLkzfV5
nT/1CJM9lNYBawR5jlqaaAiXgwBN1qGXxs+qRVO1EZPmFbTBP9jY6j8Bd1oS7rg0OQwKzk8DvEcg
9DidXMWzgkgK6hWDmtq9Y4rXBMy8W+bov67P7cKeIdGPOis4LxDAqC1PaTX0k8DbvOcZ6dc1a52t
k6E9g8j6bgR6auECXIiW5pw5zgZclBmsoFxHo2Yxck3E2E9p6T7YxGjWXppNOxS9kPCwMzRr0n6b
5u50j+Kdd8tRwnrzuzpqMu7eNGlMtk1iTyixNG7yo2vbYdPVw28zHfJHAEpEWEx5tgDYubD/MFXz
IYML4WNXTjeDpKDFddBit28a14rqvqZHrbLuWxfOZtloAo0Y4LS8vi8XFwoICNTOkbNE/lS5smOc
1WXbcbK383IDCMttK57z7repkV9wqLZtCp7oMQ6sooAEst8GNAHHY3VrxRtRFkFu9y/epPmwMU5o
xcaWym7BppyvCowJMiIzsMhFY7uyKkUMkiawcyUHUumHrvMfhdTNHSfevaU3xaMsebrgXp1bsTlO
xXWYgwtkdJWzU9cCYrU8Tg5IpNGg8ksP9OtGt7m+8uepa1AofBpGTTuU8Phl5bjJweFr0rRR7rPb
3vZpiCLmm8Omt8lrN0Wi3TfW8B0aIktVnMUPUFbWHrPEzHo/OeB0rDUJ3JCd+XqAoHDd1WTd+/mD
xvy3Ir6N0elZ+NOScsa5UYBbgtMOKgnYLuRgTg+8jHlu9WYF68NNEGmBl7IYu99GAoXwQny5vtwf
ycbTt2lO9HxICKBoc1bXY61Js4zoycHk9FE34ISxGoTnY1kQNH6Y1doaafMbkUtyNyejvxo69+5a
yym3loApzqFMCAJCy78XY6L/pm3tQE+JaQ4Nao//qkWMHHs38VfkF6QAuWGy0dwcNIeWNRR3mp+m
eRSDODIC9SFdZQkBi93Axgfqpf6a2GO+Ix6r13FfON9NjbOwrcf4DURn8b2HTVowNZf2HjcK+hGo
L4LVXHVXYpN3fl5n2aEDKurWKaZfwLPx25hoa7Mn3a3t9kjATxkyW25SrVDPNl5qs17IEJ/7piiy
IqxGiA0ZHGicnh6AVreQ8G2M9GDjGILWPP/tTzzb9I3M7xHl8Mhou58Fa/Xf1w/DhXHhQAAS5M4y
l3j6TsclIM9MStEnhwTysQGFo3+sOohGxCM56HDibgYQhG9L2roLhM8Xsq2o4yHdiLgNLgVKu6cj
VxrAxRw1hYNOULsDuPF3Gxc0KkzC6pAn6BCqmYxv/Vp71YfWP45kJBsgsoGTaNN0ZYsM8KDa2lPP
PV5fkwseLPKKsK9IhYL2FgRVp5+WaaBlRo7I31OffKuRCwnrLwToAEDpITmdD/mT0+b3nYNoU5Li
tnPzXwIUrw9jniz1Dl+wwHPGBalOqJgBKD7v3yefq0Ize+NA5xZiifnwza9Qx9XdKV84BefODwqH
eFrg/CD3bai1oIplSPpC32pfVN2+Z+lwL6jfbGTfONnCk3LhEYOeJaJVpHBh6FQsLiknM3OIjPcF
0m2r3O/pOuFJGXDX6SNuVn3IarLEk3ghd4QLjtWbleegOaHuaMlJ5jToDEPHPggDA6ux7FBUYPOr
rOwrAMFuUPROumHdCPNLSxJHaKs9mpOXbsFWxMGZ2rh+KNpauzV0F+JQtaf/Fp31unDyZjuvmGYg
95CbwU0EN5+uPLiT1Hg/6YW3T6RTbCvCHcCVJxq2Dem+wIB8Kw2zvh/aUb/FV3k3HoesNO3SHwvf
MY9z+h2zKoaFYgh8R5QC5vfq07Hzc7QVtTyuD91U1l8csMHcIICkcMUaGY0o8EYOgrUtceIXzRrl
qocfH/XjENbaUEZFPa7IQO17qYF+tp1Yth5qyLaV46Ddsf/D2Xntto21a/iKCLCXU6rLsik7PSdE
kknIxd7b1e+H/k8iyjCRDQQIBgpmkVztK29JwjWRr/lpbp6W6gPRIrBVdJ1tREtvn1YxqJrnHCZX
uRzajTxUVP6b6JMzTc5mmJx/XsIMh9w+5zTBGIH14uPEpArAYrWAFLqNQDFO6X6Q7HJrV1myN8Os
3nLpJivn5d1BMA8KuppDACqCtYwQKpawhWZkcO2pxGyoTSc4lKTjyjX02ptffMp5V86FArT48Yi5
/ZTkrajyyYXjxXV0oExCWTtz0Uxw2/bkCGQLAm2bBoe+/Z10D7l0GmLZ67pPap7TZykepCHeBugD
DaI/5GW0N4pPGMy6uuj4W1952DvcFKELe5qol8PLBKK0KOhUGV5nZZpLXkPjYGelHSLlVXSY86CP
wOjiYyJaaTtWzos11sa5S9FlzhKf3pU8yBmlftk6CnDtp5Xdc3fG4VXEdDFb5MuojC+ei4w87odx
DK4t3fR9UPniGJAknaAaoOdsxke9oBtMyhA82XIUHXB26bd6H7aHBhhV4Da23SLvy0drRvE7oBv5
DBpsOrz/mHe7Rud+m0UpKNTOBZt5xf21x/WgqBolVNSXkdb8Ps1+BkinalMGurtPt++PdX+lzkxw
hmGyiOYpEC0Gi6eYaJE8rpBs06ty3bPEgMdo1BE2BoV1Ds1afZjjXT23owfUMmS4zvJPrRWoZNNv
3L//QPfZHmKaXHTYSSkqiNklBMCeWocQRHWurV47h6GtJ/QL5IAiJeChlxZpjseqc75h+q4eehv+
v5WXqrSFiskclkN6QA7WR3G2rD/aQIJ+FaVENRhCV1XutDbw3dGx/wBaRu79/Se/mzYenBIiPRii
eOUuTdVjPM4U2devU9jvpkFYG0nNn2nQcV3QAPr3wUBu0pAjCJkHvJ028FiwrSpDv6ZxPF5MI8s2
fka3scFV44j4g7oy3t0px8tRfNHxNGOXslZux2syFmDat7wcLnVuoSIEZnXy2in35iisQgzPWYnA
9m5HSVOzKO3K1K9IrA2brigB4DhauVJQeK1S3ZylnABUALlGZUwfqSzdDgNcOkK6cbCuqaJ2F1lq
2k95HPTbtu6NF1vL5Fmsigwjsibk9Cmz75SonYytpeZ2iAd7ZfzQfZBAmzpU4pecCCVwp3D0/1jN
aH21x9r/0LcVGnBBJpuNO0etmySkhkMqJ/eZ2w2VvVOtPHiy4jT+BOgboI8Y6rpykayr95mfwSSR
xzzGHNcx0lOEH7AbSPz3BiRn8cMJu2MhU8bdOH4F4XcK1LBwSxPh7k3UJeqWBonPBQgEM8b/zcoV
qdkV8aDsfT0B+14EYgjczkqgPXFtBSt7+G4ncFNBAgQRSFqOIesiNiZrmcK2cOSrLjKxq8EBo75X
6zxVEm81Gg0ri/OVT30zoeDqsS2b4ZcEy6jW3k5okxpx1yR43iqdfLatb0qnfW9a+yLCBJhy5QbR
ubS/5+H40iexq4DzLqPkqCFI4zsbCqY7VWuOKkZHkvW7bv8k+m+awvSKVfrCwi3KZN/QVRa+tE3U
Z40eBWIGDwWNpIyiXSp9sruxQeNfeUYFcp8r2U5OpG3Tr/TH75KB+S1nPReg6hQOl/yMluC9l/sC
Y8qxI9NXq/oyBGXyn5i6j++fLm+OBFXif40RWru337MPtLCzQ33yusgav9DkfmBRZ6epaZLd+yPd
Z5u8FAXl2ekKisQdhQpEoOKbTjl5uTG8iFr/VSfJs20CBMy7+ii6XHP1sfkjKuwTjdpNouTacynH
Yb8tbAr4crmymO6xNvMTcSkSRyLOREp0+/Kxqgp5lDFLDWur2cStqp9ytQtdq9H9wAUuV+wqdTAP
aaLYl6hL6dWY5zqFtaANUra1FKolnVnYT5ZWqNu8T6qVhvvdKTnrS0KWJLTmGTmXbx8wl0n+rNxS
PGlyopNhl0SAcX1dmZj5NW/3FCg8NjIzQ58EauTtKF3vNJAwVGyOyfv2itr3MVdnYpx6YlG3CX37
W5s7Vy131KOZiGHjTzIYOQgqB1OEsFWborUeu9D/rw9nRJQQIVMZK7HbSXq6soxeESiLp6VzCAOK
KxE8sr0IY+JILxQ9lFrPMrkFOycSB0sXxj5F/LAk86iTs2NI46PApcMt9Fo+kMEjVp+hbO0HWnVN
kI86pFplckqBpVOGDIGNqsIaRKnacRMW6GxMSptuOhrsLu6IwaFrLclytSDjlXKdspmcoNCr5+nB
0aa9k6X1r1itcYUGCuKfSsMPtlkzNofMSTL6rj10oNESe8oI6ol13u/CJqq2w6iKM83H3+ko2kNX
aM0HMfb2HkvCZ3tUHBZioYjv/SA7XlPk+Z6G/rDzO+OJW/tSa5FzaCVk299fDq+k5sUHhpSCxsNr
8kmEdrscirgScqw1g2fmKjebYzTBc4DHaR/4E8D/Ut5iafK5ViL/ie675Qldx29VNsW1mkrb0wqy
zja1xKEMh/owYc3y0LQhlI46GJ4K8CUPox9bv7E50bYU/GUXq9/66FB9XVnYdxk0ZjVz8M8fkD+U
O25fpDOH2BjDsMdJp1d2IX4xW5Zvd6gyRf7N6vpVNgJ9ymbsmn08VMoaUmHeN8sPCSofgVj87mbF
2Nvx05IeR41nqadGkfVZkWpwz9Zgn4eeiJQAZDwokSg/tUZQf68lspQWGa9a8Xs3aO01w9rX1vri
aSBmAblCJX0G3i4OuzHQ1K4tGsuDxRedZLME52pPhnUxh/Flslu54+katNmiTqPUHtU/Uqiov5Q2
GV9oONQftc433ZTg8DGqZOe5jMv8YdQy60mq03Q2WYv3MMRS1y7kFOK6Ge2bKep25hCQ2jgjnNWi
Dumqp3plnFTRmN9HTG8+ZEVROCtr+C4smdGaoNCJzqml3bV+cy2g5FnZrach3YjMUR15YG6iAwhg
ZVOVfbVSGbhPg525x0wZEjQ1uJulP0cPwL7ANsL2FJQp91aRTd9JIIJH4RTYq8SVvI0qpd2z+ruD
Pkwl0t56918bWvkPUHjVjhNV3ai4OK18iLsLhAICDXD60uCA7jOVsdMiPcNjyyvQVISDmJunQu3X
dFbma+hmadE1mZNtesWkKfoS06QpWSSrYnI8R20eu1yVPjdqf4bLqPx8/2x6eyAyRQqIICmWjdQo
DY2kC3E7RVM+e0SoMt9YflgfilqNVlLz++x0dvyh+kK3/bVIPn/av3JzPGW00VYT25O6Mf0vyyLt
mRxU/mZWGNc40RReklF81SQUHYcynwPE1PkQyKPhojpTf5ckKQKZW5jHMR1TrhYp+mrmUneEnB50
rkZJESaQ4fx+/wvd3eWvBGFa26rDwucAvH3qsU1sDEQb28MDA8lBWaldU+BzBgK36y+xPTqPkpGN
n6YyXrMTuiu5MPQM2Z6ZVZCLl3pzXW6EJHqY6NrtFO3k/sUaLHnbIz5XNWboxqO/Vn1662Uttvpc
5LFN3vb2ZSsjEFocS7bH7oy3UyeZ267IgiemFd9F2Hnhxaa31LhmOKxVmO5TS16XGjqKAKBsZJ7i
dvChipwwzmvba8SofJAzVNu0EJ2JqbLzx7hrlb2ofWc/2hV65IFtT1sjUfJNptUB7jUlYUNQdpfe
qGjVlaP8HfYQNBlhTmi8TG1KBlmGfLoJRmQbN/JlMvAYM6KwwzCVWyv0R6xHDHLW3QSR89g0ofXK
SAh2LIIGutGY7Lu6Gj0J986AYg4eUpHUdHgg4XLfpZLuFjgnTC4oSXGsZCHO4YTAiTHBHtZt/+Rn
ZXGKgq55jDA52+Rlr2suBQ6xSe1h3JitrH18f/Eq9xMKJ35GCpH1w0dZGkliJqeIpI2xIJQ0AzOj
Di4jPlGPIp1wpDIaNd40fNoHYvpPZZMom6gxxRYtnO5ErPhBNGq0C+HhwWNtwQn4aV8/Wr4udrKi
roEV7s8inhWMAthHCmvKUltK6cxWqkVC9wtlnx++ne20CU53MImX97/K/WVGEwLZoNlzhpB3Kbgz
TKIA99NonjJdCVYBqfaWdWzU4uNoKish0/19wQAzcJQ7E7Da8oC18iEPtcTAbrIPuyelboxN2g3S
9p/fiMuZSaKUDgRnCfQxB1WniyBpXjmqxF9di4thGv4MdUwPLB/kwfvDvfFSYNlp7XOUg8BZ6g2X
StpipkSfcpJ6+pxW69NS8/t2ZZ7uIYYUaXkvdMYwSQQdsog3x7zqW5P8wJOD4LvRhgDoRx/p/lpu
Ilc2iwcxDtF+GpJqh4SH/qyG8Yf33/Q1zri9ienpzTARInhwTUtf3WRopl4pJ81rpjjeaWnSH6dM
2NfG8J+BU4zfYORxJRhVnnxWCrPcmFTtBwfmdxuN2mOlhl+EMfaPMBjah3Lsh73UyPZBQ+597xR+
fQ2UPHDDSe9OftJTuOvqhzHR3Sao4GnXarGxu/QhiqHmJAC2850FjsatYDBvq0CE5yhT8rXYaz5o
F++MJgt9CO5psuVlklyFY1k5Tqt7Im2R3res4ZLkhFhanKheYNnll0pyrlSkOPHoFABrUKzu2/sf
/i7VIBqAv0eoRRINO3VRzjRC1IWqVNM8G3LSqTUMnLShVz7kqd1u0aD70RhNtget7JnlqK2EKm+c
RFiJzX038niAK4trMFfUSPRWoXlJaFzUrlETN89wodYrIMnvv+cbW4nM2zHBaNH/Asx5e+kplhix
vc9tL+9H8TNwsu9lF8orq/itjcQ0EkfOgkYs4vlE/Cv0ksxCliR8EzzkpSHYJL0EwpHbbxZapIVU
RxdL6nJkqjLrYKT+7zKGt/P+i75xE1EUgk+BZhWhprHI3eJI0uxWSx0Pr4GLqo9P6pimzyZV681Y
5unFibgSU5xX3x/2je8LiWGu9xBPzwIxt28+NbXQqTY6Xp7Gyr5wAmUXFNic/j9GwV+Ds57FCkb4
dpRUSbuwan3HkyCeXhMhXzRlSJ7fH+SNnAh6GPt7pufP/ZLFJzTawKnbwbS9ItGudAkxRIXAc9bC
orgUpl6+aLk+PupW9zkKBvnZCFNj79dWvU/0rD/FVtCcW6NZueDuN6pKSXX2osHKzbKWcN1SGekZ
gcvC9W78LnV18xCV0Ad9J++iTSQ3iIWZPfTwiCPoLPm6vXIX3a8rbleH4TXo83z/xdKubDlQYoWs
Qsc38txnfb6tG9wvtfi5rJHuzrItRcs1aNN9aA5HgMBq7rcgkrC8mZJQyPZYKpZnTfnXJO6Am6Fn
kffRC63bH5rUdStH0kIZDF4OVXpyYRqvKNrRF1hMftzFSlBX0uQRm7WHsTLEoXAmZKtGv3pUzGBv
2ZXyoEci38JVSHc2fjDbHhzDhsb9mrHWPfZkBiYQqUNRmVVal1mRLBU9CSrHc1tkxk6OuKQwgo/S
7zGdlYc6GwuvyWzlP9kJsAUGXDJO8dYZBqBGEMi1z7qMxI7qT+mu1OXwWmgapSSNe/2fN6YKWZ3n
I1Dh4FsSfCORVnKpElMqujCvppM9Jm0brmyB1wLe7YWpEkhygM+XFvjnxdwAOm4jhW6ZF+QpHq9h
iIdLJJphn47NQxin2dZopnGXtbK6d7T2Qz1h3FTovvNn5YR4Y1lyXWInzcKcw0Ht9hzyJXT51EJS
vH5U4lMQTfmp0A0SIEpIEXL2UqF/98MRceCsjQ9JbY1XoZWnFvrgtzoo7EenQMiGnK8irRlxSz4F
apqenXYtq74/NQgt0NinsAMU/l5HloZvLUWK6U2qNP0OavST8k7B9UZ3R806hkP0KVHq6XuO9NXK
kngtntzOFmPP8sLIetBwXiJrpHbSot4ZTA97B5eayKUptcKNHRS1pPM0/arS/8pu+JVHtgtA7ZSZ
7dmmIOFmE3EedBZMbIbo0Wpqt7MfIhNRAVyBagN9Seff5DLnTc/aRWwBCC0aXNRNbuczDHOwgUGo
P4W2/ifrRPGUJkGxdfQuPL2/dO5zojl7gAE/hzvwLhdxiBxEtZQWPWLzCqqDJT4I+z6x8l0N4GI3
J+4r4cB984qxULYCe0OU6cAcuH01Q25oiDSJ9lT1vk2ZP9UPUiLg9IrE/KVmjnE2yyx0+zneN+LZ
acIPd5RE9I+JGUrYlkfWvupKsckjcy1ouBMdo9YDUZxaBAtkhgzNAeLf8RKnez5qjekF/hOggKLC
Ln4Mf4X6VylVtgLdpS42H7osu2CBPmzQ43Fj9WdjTM9mUD/U0tG0kTz6KEE6lorBdeSnSn0U9rPZ
gbgNExJxbVs5/WZWgRpA4Q71sckPnWStLfY3Ij/ehCgaA16VkGEpuEpyP2UmfyiwhZ/DanYsmCoc
3aK2eA58O97WaHV8bU2l3iBMVRzqQlph2NyfSWQSmKLSMHjNFRcrCxEw1QkiU/XMXiiXIpGeMZff
tb3+qHQlaD/Rf3p/Kb/mBssNzqoC+AzYD32BRUgQKI1ZhUNANmykZ92odh2NihCDmLiud3H7YoP2
1yUg6bLYT2O2aUOgkWZ+Ssv8cyCbm3J6GexiIxvn0L/kuu9GUuGNw66Jw43dqMdEw7IIb/eseXn/
yd+4SPhW8KY4RlSwkksvrlLOrSyMNdUjrR6eQsRVX4JuiPD1qZUNdxkXvNUFO0OX5ENd68bOF6rY
1hNA9PefRH/jgKbAwzZgg5L7Lq+0QRUZnnKpjpzcBO5Af4gwTixS9RqLfufEL0r0nLbR1pbCY4k6
JpsIpMC4k4xyR83o6oR7NZSuXfF5kM4gJ43qcyQdKgPJOvuXkJ8MZPWKK8YnH82gPJZOduwt9bPI
TqYs8U8Cz4rqXe8/+R3SauhJu0EIEKKJf/mqcSjV6RlO/Yckw+bDaOiDTJL1OWudx1k5gNRljcP/
qhW8WFHkwa+aLlRYIBvfngdmPierRSd7FeJMusSxP/muGX+Rhn7TEvoI6zpGHyn41TQbsbfQBMZW
l3D4M2lfBsymgs6jmjb04b4IYM3DpM4z+dTa2nck+kzXypJn9By8CYuy5lOOtpBsHN+f0DeSB8Ql
YEaQYnK0aUtLR3RjEJWr2snTQ2O6hJKK5AHZ4jUt/HQvJjU5RHXeP7a5Hx1kqfIBo8fp6MKnbreS
IScPVpe0pzDo7DWywn2KBoCBSJKTFgkwcynD33exNhYggr2hEecIS0FXmL1xVOzEdid8SSjups13
AtFxTxDX/WqySeyNKZJdx8k/5n46fO2qeuUQeevgpOkLtxYUA42L1w3y1xXQD6qvRwmUNmIh5Vzr
6jfC2xDd3dx57tJQHEwTXyCtUsGoUWk+W6G2prI43zKLVQfXFB0hmMh8GnNx+3eSExm5Br4j0OKj
gkwAGAEYWw9TGK4FGve0/7nMQlGPnAbF5TvGiOEbudM1/ujV9tidkdu6THqZnA1oa49BjEBe2UOT
wXo6/BYApm1AAaUs2C6cHriF020WJdyKhSbaR6dTlR+OFFhHtQrMZ3mcrEdN+PLKvXLfVqeUwJIG
u8Qxr6Lld7spWyUWdlk6g9fK6RlaxeCJhsa3G8oq9UBhuAkntGsOlv5cy2P4IAsa576D0X3TxcEZ
fUThqnY4PtVVOnhKGtlPvWHt2sJqLtgXlTsyqEMQ1OgXZGV8bRvpZ2AizLJy1L4VeaF2gWgT+AAb
wMjta6TtpINfa7WnqEq3iCT4W2A8Xjdp7cYp9JXB7vcaURd5Mn0sIE/WMrABumeHRllqT4PUKptS
0qxtWVe/3z9r7tctrB/axZwpZD1caLdvFEdjVABFTTxfDzOvtOuXUTjG4xQX/5z7zwPRIqWuhR2A
vKjTwXz3O12tE88KpOzolN1/VeKco15Em16JLxmxv1vF6T/LOAFXN2gGQl4BKsvqu32/LvdjJ5LT
3BOWE3zWJuObOoYf9SIGzOLY7TEOc3///ie9n7d5SHgA2mz1csel82FlW+nU5J4U2OYF2R/10hhr
4Kj7SG1GAJK/km3AF7XU2/eSe61LUfkg1gH6sYua0abmmkc7y0xVd1DVwZWSLl7ZxveBxqzOj0IO
dDWSwSXg0bKzwEdtvPCy0egPXMHSS13o7VMV2T+cSr/QHleoQWvjJfcpcazsh3tuAHP59/Dz4/11
zAsrkqYorgtvkiu3S5/95FECldV3eBf22GLJxkc/7Y46cPe8/ZnbHcU0tIOq7EOJJ2xhfCqJ3ePm
MJWXDgstyurf7aK6OoHAkUx5CZ01vca3VgL5FmpuNO0hUM2///XAjpxlhT2KkoIxCtKN76g728nX
jOLeWgp0XMh/uAI5XBc7S5ahSBuhXCCDEwenRIR8nDj7PNpp5o5RW12tSV+LA94YE+ki2OMc5zYv
t5gKtRzNejKN1Jvb+yboV92oXwwp3Qpt3EWlv6nQdm67n4hLPEXFh9SxX/JO2nB5nzECuOpaeMj6
tT1xfzqDS5jRRixNgHzLyu4w5WNbxErmRXn/pTGtnIqIbJ4mPUVVoyxW0+L7jwACj9OZcIgeDAfb
7fQWalUK3rn1kk7PvsRJEuyr0p4+i1EFcqUKuOmJHvVPca36p0Z3XjI29KdMlERDFjqDlQ/GzHXM
QHtJm0ycosKafqSOEX58/0B6I1WZAfQcvMRHiCeZi8MiFwZAsKpA4pzg5Vhbqn9pes2sN7oZfx2c
5upn9b7KKfG5imRmn8oJW/ScfGPlDrifIBJbbk4iWjBp1CJvP1hkK0Gf1KAX5Qp1Uk3qpX1bO+Uh
Lwy6hUq+ptR2X29mPIKO+aikR71sTIE4LKMcSpYnOmzk1bQsdkZjR49ppe8be1AueY+uQCuGaLvy
xed45jYcBINCQxQM3txB0Rd7UrUmTbI7q/ViIRs7kdXqoRsN6ezXMDzSppeew2CAMlQ0SKRB6f0m
+BWMhDC8CWj8tk+dNbmcN1Yr+SFAKEBRLIKlx0qM36Kc0rTx0kY1j0Sy/tkwymxLly7/BtjW2XXJ
8O3973B/AHJXgImZC88GklmL27cZg77MxdBRCCcltZXYws4HzbP3R7mPYUAqvZJEkDul/zj//tcx
G5X4f1RJVXqIZdTgB9P6YCuF/DyFjljpt771QjN/CHYuAAHm+Hao2f9mtG2/8AZB3OCDaaEmVE0r
9+xrS+J2+czUX+AVHK58t6WCFXxQ0plM9p+imi60OSbZiQDqkqWGuVFxrtkVufGzGPXhoUNH7rfT
QGnXLDLspIqzXUsXYSclab0xjenHQGS071VfuFDoNbQEElSqCzPdjVKn//rXmWBdkZZAGAb7Sc3w
9vNUZmONACj8JyzuqdPE8PZyM6sPfUX59v2h3kj6CELmgFJm7jnyF1NRp0j6AocpPagePxqyvBdR
df6ujwNcyoXtuAkn91GTJZr39jRrMTb1ysKbh/h7mjRs9Qi9TKp2sxnS8nWbobWqzGiaJ+qd0r63
RbATzmh/7uxEHPs4F8fOqGuvC7VL3mGeuPYJlltaQ8lpPmEQOWZv6UsUlhiFJQq7t55aNJ8felst
T6IM9oM/S73J0S6L2NWhpk/k5vE30Zr+Seqg/zXkGy+F1OFFlJThfgzVr4Of9cdcKO3u/Wm6e0Q+
DYkf5XCWMZfyvKH+2ptOEMAZGXVx7Zzyv7DvDWoudnWSjTj3tArArCay9uv7Y97132Y7MwqpxKgE
nPy1GDTI0GKHUx5dU00PPvSBA7/IiFCQSWh52gPca+RUw6Okqc1mqKXsgoR6uonNqTDgQRVrCcHy
2nt9HIw5/xedkG3dfoMWKAGQPFtce8n5GanN11QzDvjSYuFV5t3Kmpzf7WZNzu/+12CLLUjOLCjX
W+Kqt8J+8NHhBimAVu77n/j+lSAuzq1cgluC8rubVekCdRw6cVUbJ/1oJz45CLO8qbDuOSpklCtL
fXnEU+ZQAC4SxrDTUOZZHPEq9RzhZ7xVHxg/J0OPT0bcFJtwlNauyTdHmvs3pKjcXMsTPtcl8rd2
EFfMQ2zDzdDucpOh0yaX5DHavP8Z7w761/ci6gXVO18p8uK9+hgmJ0c87AGl2RRatNfsuXslkBDs
h2HaTH77UsSgjiiHw8SxdkYwHuV02hdp/DhOI/wKiuLYIW0IbFxkVfaBFlxQkzmLIF4J+pfR1Pys
M+FcnwF53OeLZ0VGz/Ij0xHXsBhVCCCZ/TI1arYrOnQocln023w0/J1eDGt551tzQqPLQMqRbJY+
4O0GymK7qnC7E1eRGrqrtJH2IBLfdwNZz/6RdDS/JJ3h+T1BonDF3w4lTeZoVAIZrlBYKR63g7mR
nL5fmff7TTrvUiB5LDOixGVb0w9jqYm6ILoW8BppFsSEYTAJ9++vrrc2KVcD6RlLCwGT+fe/zl4T
kUMoir24+o7/lAR+51XUZM+l1A9PAh210/9nuJmni9IFxi6LCxngDqYnBXsUmgdCpOYfQsxy50j2
TzVRh937g93fK3xB6uP0yQzQssv6B3KrahENMsfc0BnuEIW/S7lEqquN+kOS2tdIrX+9P+L9ItSQ
WuBDvlaYQb3efs1uUouw1Xva4LoJrjgZqj3Sn63baWW/crreVToI0HDt0Sl2cMDOMOvbseLOgFCV
qQaQDW2v1v5+oAq6HewaOnLfnKW+kbZ2aP808g9qoB4H8Zjo13z4FKbXugJyqJ8VMMxqSDk0mfZC
GtRNZWWfcF3wsRtq9naioSSVrzz2XZ7JY1Pfo1Y5y/QB8JmX/V8Lri+EOTikl16MUY4bpVq/Raec
2DWM7G1cGsWXCMVA12wa80mRu+7cKai8RJbTrKz8N+aKJAdaLqmHQSiwmCujaiozihHnxt5MeZhb
88dBEnBaAW+vvPT8Trf3rTU7CABT4HAiDVm0m5DxN0onlQYvCwMUm1AN3A9ylX15f/Hdb+XbURYv
lAdFYVZ+MFLGtMGmayoGDrZyiDWaWn6wZin+2jFcvtRswwY1HVNBUOm3E6lICO/YVT16Qabspdr/
WNiqv4lrSIUhngDnsv8mRcGlVS5ZdDX7c1S+iOjzGHmGf1GHX4HtGdFVnY1Yx01bdpvCvAKT85Li
Rx3/rKtz2v8XNAF+xAjw7FX1P3v6ObVI2eMxgDm7bbut/61HXnx0zo6NnkuD+PfXprgGw0U4P3tH
w6SggnF9xN5v4ygfNONZmj7K8o7MVuqfGwe9sOhglH+c7tQrn5HN7yhHYr7hWuEfydnkRup20dGc
dYZ+ZsGXXordLPpFPz0OobDUPyzxO8v+pDDkbV8nzDiP9VlRvxTOk92CgFK3GVLCEvhtKznhe7IS
7dzlNrOPJkBTVIypy1M+WH5/2xBDSC4FerClRdk6ymdk+I1fjTMED6UaBsjDp8oJuoR+yYH1ueju
WmuOLq9h8mIVkFbMaEEidxS+513213ZO48GGzOX3XlNhaCnkc1QcR6P5gYUEhaIw+U0TMNlOifFL
walRVn5EI5W+zG0B4pRY6WnnTkyXpP5qD/9Nym9HOSY2fA7pqdV/SCArcJR9jPOHodlHufVFz9Vn
I/1hDXSPUcbYULZbORXuAxggwuSmNDu4cu+ovoYchlZvJpqnCvjXWvhRonK6EZB09npmZA9o9rua
Uxorw961c7XXNh140NkcDpDDIiRXygyJM2MYvVZnkiKrLg/DhPhlYvjNQY9A5KE93ClfheYfmjRL
PsStZjyKPCmucd7pj03b+hsTaOw/X9iUZbALRG8UTPMdMDKPYyNMMKb1agRpc8Sr93qX2RtqZm45
A9HeP8LuD0pMXjhLKPtpzowAvV1NuM8H8ihyRkPydj8WbQYBdlgDQ9w1R/nY3NIc/bOEJoLHi61j
Qc9VlUKF1p5KJ58TuTkBZcYr9EOXpqzBLqSVZmwCRQo2UQA6c1J+Rn72y8wLzc2q+gNao4cqTjbd
AOdem1bd3+8jl5lZx61O3YLEaZkNioifmxF5g9po+meYsOJK7GtuOtt68TE1+kCbRfvz/re/vw/5
n/L5kTMFjQy0+/bbo7tRmpTHZU+VYGc3TljvuyAfdpq5Fj+/scdg6nNZGTQTZ4rL7UhTqk+hFABd
sJA82wYCaCPU39b1w+kShAcKa/6v3mg/vf9+dxjXedaJO0ASAbgGBDbfn38dVVqagy8Kk8nrYYh/
TgEqPtD+yhHdV0Yvo6jthVnZY3xDnq9L0q+8kdCvEmOxabQAOAW53qGDlXoyYcG7clJ1+Eb18ff3
H/ONqedO5TSgHjJj+xexgsDhIxprE/0Ozc8hd9XKc1bW5lOhT2LTCyPaaV271gF9Y+4phIBCBntN
RrPUl8yQc6v8XmFGyJqnQbGpeOMJARygW1lldzhBZgG2OShI6DekUEsxx1EagWrZDrgVNTK3Sifj
GFxNn5IinkBdOo3+e6zR6XKK5JkugGtimfmtcIzhoKOt+K0a4o9a0FX7rtG0f47S4KaY5HM8HhWL
JY1MxVk+rIei8mhvBOgjGZJbDEW6csS9tQznbt/r/TLP82IZJmUBeMYoK0/UE8iiJBwfbET8XKUE
Qtdokr6PhnInq43YE4yYW2H1yIFnlYdehLYDmJXt81b+BvVs2iSzC8sYD8PaQ87Xze21jgoW+Tsd
Q74EtbnbvWI3LThss829pv0qEP06q35VnfXE6L9mGbCZLHAgQvqjcZkw5Lk2OLDs5LQIv7Zyf+7T
f3af1GbZPPANVBboopHh3z6P1ajIhRtV4YVQ0z7pRl88TXb0NR2E81WqI+tDN4Ldl4R9kaow8Wwz
NH+oaIZiQth/iURF36SUk3+/rmZRH2CJ9EzI0ZfXVdtggNPWdFWTICw+ijoP910WT7v3T4T7S5HW
CFcwmHS0H8B83r57C467KYHae5adhpd2Eij/mqO9svrnZbeccTxgAQtQBUA+ZHHuJAlIB7nMS8j4
5EQQKstdaf8fZ2faG7mxpem/Yvg7b3NfGn0bGC6ZTG1ZKqnWL4RcLnPfd/76eah7Z7qSKYjjgWEY
BbkUZDDixIlz3kVbXF2IANpPyd9skqwflLGoR5M8KoBZL19q1MxqmSq5POMw1t2KvUgSOBo7vcTr
sEacodFL7rLasWy3mtyJIbdvvUKoIwwhl7eP5SRlPyxUGN//RFfScbwOpae1jcWxvUqfXb6OLC2R
kQlWe+YgQ8ijlwJfNpKjnrTzsUQX4s+qkf246+bvwzTHDlDX3ullJUUtWnlOjGJPo+wKM7s+0Fqg
WlMcxKDMTYpTdeAwErxlz200+r2q2WZSSRaMgT6A0JynolPmo/IUsZHd0hI9sRstdxH7/gvmiyv7
U7VKGvblaFsR2jUWCrx3/F3TTvNu8JIRUVzORm34buZJbyMvOT8PnSWe2jJuHDHrmsWOlBgIXZYr
f7w/2Wt6cLFS6eiQnqyQbvqmfNzLua76aUHxcxbPYguERY2WGDnA0rrpJbRC8tyMTwOIzOdSquJT
LAqL8/7w19+aFimSaTTL1ZX8ti3MmVnUWEuSSedsytPnwLT8KlkmP8iUA2hLEO9DGxyR/PpeVEnq
aOWguwaWDvKCZd68jMVOI/BqkfM4K2uJVjt2BFdONqGkdzSYculMAz+7yeQwupuhAL7UebB357yK
ROtQ9Bwh3rG+kMC5nPmgj7pZs0qJCkO5fBA0o3UmmT75+xN8lR4yiolVK3UZ2BKwSS5HgV6QRUjc
i+eVIOxkcpf7SimNaI7N05mt1TzVmjZ4NaLrO8feFU+AZhCFXW6x1NagCmzL1wDG68G0uvaMqzPW
cnnafhVwCnGnfJRv606afSPSvhQiYMSkDMFPYvd3nvvIfJoNfGVpKA/Yh4TBU4bguF8NWP6WTf0d
3PoHbuqiLaVWdzNbU34WopZznNLMX2q2ck4QSZT9CumsgzJhzTpWwqECJeFmhSZ8o3UiH+bB2jMe
uco1eV0qsRBW+ZeGySYRz8rYGjC+pvtYN0ijUsNyjQXPz2SWMAtQrB5tKyM97nzeNbRf7l9GXds0
wAlxBrpy1DQWM80HtT0j8ncE2WG0nzWqgEI1AJP2enLrWk0duTzmzTPaOPY43nQQMoTia5iAD88f
w7Z11zBbqSr1zsdgRDRCrlYNNF9I8LOyXqpRPqRd4mblQxcJuCAckHCOejogUu5XgYKdJWI7ceeY
auqFMtMfoX14D+88TDVH6Eo3GsZDYiQH2Hi+kY0eXFwXRbwciELUIPtZRP6kFl6bZO6aKGbp6GT8
tUDz0snv1BDQJ5AVMMamp2jNoTDxxOa/4SjiBG0e1Cx2A+EEgvuYGZKThn+IPM2kHntZPrbBfMyp
kyAi1QxRwsEIPf79j3B9BabIQY/M4G651o63belCb0X6VY14DvrFroQFD16MBtFvs+4EZQ7PM7N1
nMjFXFnPGvgvSDzivFjfzLrxl6DU5SnTCsMNaFM4eFaHngDrwG0bU7nn+rYnLHylewGiHOkvyl2s
GUL/1mzDSs1AEjKZMpPWlX5RxfUdSq0ShcNRuFWXUHqIxCy2I2Dd0miqnth0gddminSL/fU3YA7n
wqBNvgrK1M6SJuMhUKzig5IveyfvdYwEZ0Cbn1IvnQd6kZfRS1/UTmln8FIVFQN3zqfwMMtG/fj+
93trlJW4QMOGxJP29eUoViVqA+TAHrqfiZ1YiRiuLqLS9v4obxx1ZDOg1pBHWsti26Sw6YsoEJW2
/4AVknFDN+ybjB+C3eTyz0mE06eoOd6Pw5HanJM2LSI2RrJg4B2m8S3zK+3kqNfNAy6noARoK3N9
gp+9yWrKvNGaUEirD41VKI5SpuPZLFDuLuJQO8R19IJP8eCNgPycoiT1EpBfduK0e3p/Xq5nf4Vy
MB/UXKCgb6dFi8Mpwful+LBYxoulYtJchWK5cwxeDaICh8cBAykn+sxXjZLCakMMPxLhvCC8eQcn
kQpgO5U70fgqmVpHQdqQxQ9JiQvA5UJKYpapIs3CWVDLxeuyofJ6vRx8qwILYZpRcujjUT8Js2kc
wQgKOxn6qx7CxWGAbxng0FWinPIMtc/L8RV5KZREG7UHbYwRZMei1ZYmHGvqMgpdbp4qLC1qhbYV
U8U3ZxTU4vzP2RoUO04z7CSRK2vldHYQxfmSDANgolAYsFhsDPnDZCWGb9J6vk3bYbRnXN+99xfC
1QHK7Q9eF+Je+M6sWsCXT19Oed51nZae07yWXKpPBZyqhILR2B0bKT7pcS/u7cmr4xPRGc7qVU+W
T8aXuxyzUaeGaaTNk+Ok5HRYmnwYE+RDjKlUfxixEp+mkvq0tCzaPZ4YeF0GenVql9g8zkg8Ou/P
wFX2SX2STcDDkBXSQ95UMyx09oMqXir4FugBY9WkfKkRFf5LmAV1Z/dfbwiaZ9DmYUNzllzdUKNJ
U4NUALJQC0V6MIYVsoSU4s4oV9knswZSFybK+lVprVxObw/HYaZWkJwDoy8OSYQXaoqE2QGp8/Bz
nY/xl7QMokND62tn5OvohigY5qE4b8F1XG+Rl0On0xiovd5V537sNHeKxP4eF4YED8LkUKpTegjh
dtpNFpUnA5+DAcFGJynU4Y/3P+l1SFgFjjhwAdFQiN8ixgJjVOnXtPlZ08CKICvSHTvNcKRkHh+r
ZJ6RQqfJU6ojMstBK+/MwvWW4lKFTD4Aylehj01OOso4RSzimJ+h10R2AWnqqPba4LIDPyZDanqF
lOz5ql3X5ABAEH9MkVsNNZZtRRpJ1AWhL1N+4OBSPRLUyiPTq3K3S9XwWyiIuR+JCyT/EtlTm7JP
ZJdTjyR7qKf3RZXKTtktFQ1IRfyuVT2bPq1S5VbJROvv7reVXY0sBgxrmq5Ayy/XSLIUg1lNk/ig
CvInOuUDFScV/Z5g2Dl+rr4DGA0uQUBcKNPC61534y/VciEHM1GVDLQIZyPPvxlYTxYl8hNNk34O
8mCvn7z+vouDYB2PzsNagFoV+DeLf2nUoqHdLz5AP+3syJhiRw+zbOetrsLVOgqy0dx1KD9Tfb18
qyLNAgTjRvFBEHK0sPGHO8lEbJsy+7JT4bpOnhhLhc7yymcjkGxCYzXFUp4vrfgQ6fKTsoJrMXhJ
HRVU1E+1n4bj0Ir3QSU/xXpry2DtazttQusY5nRMi8n88/1t/apUvZ1hXARWNCzNBVLHy3dXerOJ
J6sWH8ywmt1CjwIPOZDkRiqV3s7EwDomYpT6SyAmf1U67pg2vOTouyUvCsLtXW55mGq1xyY0Ohv7
8eIQ0Ko46mZW+6hN/jnpWeQDoRSOYqr9DNK0cutGnglTgnKrjWn+EC9l9FLrwfy1Qb/dz0pZu+1j
VT/XRSc5xHMsWNWhvuMgs56lot912Flj9+UM0MgEoEO+AYsND/nLGTCMMkl6uYJhKPW6q4/Qx8dB
ekwT2bHKUXMZU3fbsUG7TzFDp26EeidhuO6XU1bAr4msC3TQWm69fIRANxI5LOCDyIVwo2jCXa+E
rVc3xnSbo9d300bZy7gMyW0hoiOIyWQF9yBR8NtI8/guy5hQJVykI+60w196l6lu0DaYNGdQ8JMq
9BuSnGPCke3VZD/eKE3iXWvm1U0dK50jCijvO8sMq3KZFf2+CGLVNstcuJMUqcZzsSDWG+g2xcWH
91ffGyEWcRDq5KumD8Lt23hST0KV9HUKy2ZWhIOKGn2gKy1iG7FUEy7jrr/LBatxm3Txs3F56urM
zRTsb8Wh1U55Qh+WJLALnuh/Wi5FjXNvjspOdL0OejwkPBCuVeQYHASXX8cMwVI1ZiuAF1frm3aO
kE3MYC8lJjiVuEkmux0UcefEu458VGppOlHysjj4tup7SSVM1crJONdhuDyhG9bci1Gy1+Jb1/bF
2l8JSAq4zFUTBBG0zbmKhnPNSyCiILL+5VkdvXIaU68bkxpQ6a4PwXX0o6iASBdpFPV9YA3rW/9y
fpg6kVbLZumcpBUa31WrUxPpp/ZrOaqCVwcN7gRK/DC3knxKlEhz0hLteFmYWldOsukJ6Nteanf1
dddHQtCL3ILARkPl8pGKVohFY0ZNBwm6r/ybO1le5T/yEqhKqIrxpznYE2O/+ravQ4JqR8CHe86r
hu4vs4BJ9KTPZSCd51gLnQ7pUzeZyvHvloBRQqJnuQq90iSiKH75YqKIdHVKQ/SsNlJ4MJfM/Noj
3+7nQqk8vb+Pr5JDMjOGoRPFBMIW2+yQpBoTpIeR0hObtH+I09veajADtCwhcxAYUkSHFrsno/h+
A1F4Z/BrlAxGX68CklSDaLdscRFLalZmrHf5eUQC74j8YuCnmtFQkJAkyJtYXIneWIvPohlV3tBm
Ek4F5eDlFMXtatQCJwz1eSekX6ft60Ot8Auoy+QWW966mQ4CB3uUn2NFbU8UtUW3LEvrmGKOYqc0
jU6DKH+MtMlJxQTlpjj1AznbK6te48F4DKojq8QN1wguEpeLQAFWicnPmJ2LWrqfxTi8R29T8ciy
ATNJdelm8DpcqxdTdyow+M7SYie5ut5fZBVcHbg8UE24ssrIlzDlaBngiffqk6oK4alLUM4Soqpz
0fPyMqXe29JvvDVYLUDS8HREjHLUNeH7ZYNlSHZ2bV5m57kqGqRYK+t7Ewk40nUppcvRFIF3UDlI
qJixSNvaayeLIsH7m+J6l18+xCavyKkRpU3TZ2chjYVDrQuJl5VJ+OlvjwLBnx4PDVqI+FuIWN5Z
kpDmSXSWxwicnSgJ7lhAZHp/lFdG6uVBQRmGliHUbYQAqblezmg8i2rdzUV0Dq3R5TC38/RzpsQu
fKXDpH215A+JdtMpn9WxcIxEtQHS2lbWu7OA3XD/YAQzmswxXoWi3cUv8pI+KMWNpv7sQxXT+Cc5
+hRMOEukwC/70TFboCZ15pOZH8xi/AQZ6s4Mh89V873EJ81rqj9QPP773wsSIGcg2AYOgi0zGeJP
H/axHJ7xVbk1c0HGL6LdzXjWG8t2Ik2AhMgJrkSBbb6NzuxEhlJH5xTxer/SZsMJYOn5s1UeIsEI
PWw6Gmc0E8sxwNP5RSZLNriLdueLvrE6V+YXGGfws1zmNqdDi7CH1aMxch6HRKG5geGguFZI3183
15sffhnrZo0ASNZuo2DVW0MYG0V4LpbmeRQX66luje5ZIFDhhBIbXHFYwB//9qCk06BUyOsBb20T
+qgFRBWZyAstYpudFswibgGX48ESTIcsFQaXTHTP7fT6RbkSM5FcVbHUhuB+uT9adYroCncFyipg
BDU90T6L5tK5ZjFJLssovI3rPDu+/6KvVhyXi4lRAScBNAExh1LF5ahWTh+tnpvi3FnnpQwcKcLj
UMtQHcvtEpbBMh56eNrF8wQOVxyfM4HbnOoF46kK/IpalZ4+dP0J8RbbMB+H+LtaW44+z346+5KC
Qw0UMPhZeXlQxshOlCcpv1eiB8OiDBxq7aO+SIdZBLfeZug8tnbMsWrF+SHo8mOLXOYgdW6HZKbR
pi854GdvzsDNmo0QO1GHY9DYjP77U7LelH6dEUoSVOhwnDVW5A0gycsZMRb2tjjG48eCw8GvRbzR
agwhfaEUFXpz6Ch0xmB4ea/uhcjXrO1iaPRuASORtK+eDpQSLoc2rTxaOJSyj4hlynaHCO1Tn2kf
GrkLT3i40EILmevAzANPSdjeej+qftKBJs/1GcmsIZdx5tXjmxLQgFOkuXWoCZkGBq5PS4711hR8
fn+yrvp9yEtw8zdX6UFW0ZXd4zSFaaQ2uvDI1dtHSKW6KYFLnasoaz2h0hpf6Fs308TKFUYSmHkS
TS9QBelDYsaWP3W4HPeU1PVZxnJ8kJSn2RwatyvD9EMuJ/LOcr9K9FbEDqR8DEqIoDQ/NpusFKy6
N4ZGeQykkIuCrLYHyATlV1Dm34WgR4kMIQNHlIPyPlxMza51q3dQIA4ONVZVDucVZYhpUnfaFdtQ
CmyPzt56jV1ZHFSKLz98Wi5CaZWT/BiUYeQlutC6fRgFO5WjN0eBJoPFGTx8urSXo0xVFhXjstpp
zHF1wIKPbVfX3en9JfGqxPLrKqbIBvAKeLfyenPYngtDLmVSlwnaYyJZ9UFv1NmpUHuFEy2+oA5w
M6ZK6qVm9qyvOh1z23vFkFTePCH8a5ld45X5lPpWYUk3CK58aXDysfvoKYriCLlk81OiiZM7KEV5
Q51dJzpwA0JdpXbkUIq8QjXqOyvINT+KqsKRFiE9UJzVHFXMDdQ7O5Tf8Kp2ilpVn81Uzxw1NWov
Ec1s5+S62s5MBLNAR4HgSh76uhh/ySHjalysDqvAR3IdTzug+e7MznCKPcr8t5NT3kcuNL9z9b37
GT8FO0fYumQ2X2FF2APcWcuR3BIvPzZiy50cNZ38CODTh8mpNoarq0eJ68L73/uKMPb6mqAuEKWC
jA7S+3IknBfNnN0vP1Z35lE/pg/ToTpJB9jWduhJtnjIHeVYfR4841E7GjeiWxxDN7KFw/vPsT0/
t48hXz7GpPd9PIi1/IhSsK0hB5dp35Xq2Mg6qNKdNb7dSeTK4FrW3IvMBDmRzSurylpNiVBcm6RC
uzfM8HNbWNbO7fvtQcBOU9bjYN76XJBQ1U2Q5YCnYxwVyziJPVCs8c6rrAf8xTpBmwQIBL3+Vb6O
4+dy2rQxQs51qYqz3oc4OMO3RhK6DFd2fuAimPGd1kD+oQYz5wjpsrd4rt9xxRL+q5pDWXvL2qM4
PMNFZfRaTHUYlHO53rD2zCs3owD2WlEGePCu7XVKeMrlO+YZlZ8c8YkzFdy8txdgvn7Ghfrx/RX4
Ko3xy1z+axxq4OiAUAtjz1+OYzTIY4DtyxFoBH+UdWZ/HMvqUS60P8VFk1Cm1OPZjmYEo+DTBe48
6sO9VsWVh6GS7qNX2Lq1FI22OEgxIbJzkREE0Dkq0UEVsyOXv0OexK6Ix7JjhcazZKT3iZharlV3
h1mh1F5agrZzq9kkRP96K3pD9LFWcPZWRmGGPR50BW9VW+HjrFLybfhWGoRQGzWf2FZDtCorSTT/
3oZ+HVelS0QUJ6uiRXs5mzNgSAMtc4oyraR9yvIsvql6rnWdmod2Vhtf2mrPFvqNhQIqBZQyRTVe
d4taSFUOk7GOs3NnqJEfzIvJkQ9F6nWd/MeP6T/Dn+WHf62I9r//iz//KKuZBm7Ubf743+fqZ/HU
NT9/dvcv1X+tf/X//q//fflH/ua/f7P70r1c/MEr4JDOj/3PZv74s8Vc6HVMnmH9P/9ff/jbz9ff
8jxXP//5+4+yL7r1t6E7Vvz+7x+d/vzn76u5x3/8+uv//bOHl5y/dmh+Fj+i357Kvot+NsVvL8Wf
v/0vzDWaH13847c7/thuf9nPl7b75++G8Q86R6S75JDMPMCm338bf64/Uax/rHXANcKuhO7XRmFR
Nl30z9+52/2DegVbmb9H8H01lmnXsfmZav0D3ACcMrr5tON+/z/PfPFZ/ucz/Vb0+YcyLrqWh2GB
/c92XvXFODhXdhpkLmLUFhWU4BrTlUsYOYoWtc+pYqS4u0j6yyCqwSFTBuB9mK97v0zcvx/i10Ff
EXIXo9K8odTFsc3wRJJNLkihOsi4ZiROlvZu3T9I2l1m/NFYd0vyUU0KZ2geW/lj3SVevtruWpkr
Jc918aTGqTuM33pttEtDPOXNH3R5DtgV2+ngIwKWGdMpp/Gg948QGA5DgPihGjpxcidbz7VEA7xN
bZJh24JpoLaTM/fFcYgkuxJJj6qjjI9vR030/dfdIPCY5M3rbs4fpSHyoYSROMaTeR8/1HZv5/bi
CofSac6Vpzxmn5vMlhzZtnZOvsu4dj3y5rY1TosgBmB5aBj1vQ1k9hw0X0Mp8eoi/quftJPa/rXz
suu3e+/brofxLxlhqekgexSGBDjjHWrv0Lk0Z+3soB0Dvzzh8nh4en/IqzV8Ob1bSuJcliOtBEaM
yDuz8+Koh3HnWvHmECTuK+eCIsL2TiX1wyJ1MsXQyfixmCQp2oewRsOt/Jwn395/mw2s69/f7Jex
Nqsl0xqjHtbCa/hQ0Pz50zzWnxp/ui2PEIgewp/hjXxWOZJui8foGHa28jwl9vjl/afYVOZfn2I1
H4PJRHVkzc8uP6OatX2TJFnqtCj7Si6iSxHSk/Ywe5VuR6EdS7a8h5l8Y+lcjLlZrbnU6CI2bIzJ
7WnAtrbo8BkIJ7pNZbocdt7wejQSTupeGoVasrOtOzUlKCEX0MV1jFJQnVDOpsfQgquczpHuFqWi
+FzcukOxVPm9itWmCwTDfMEPqvfbWqkx7m77M1dx+Qx3Kv05p7r691Yd4ZFUhPYfwRJNX5RqL7+B
pAkS8S9GSlOL1oa2SA/CioNbRZgB9AUCOGj6JDsh4zI/QNZxdTsEKAyviH+AsVwOKkq5lUlyriMF
r7V2bobNgbwn9t+f/TUK/BIlwK7zTpRVqVSsJ+O2GpDNFFRjs51BR2PPAWJd7ymB64X23IiQwqZy
Nm7pTIH7TxvdiKm66nu3x02blXNvTZTpVZN7gTrGwOXyTaUKKKScQJuXaY15mpRZlANJm1Uknmxd
zUus26vvkd4UTlxbzW0SUVJIY2l2LKELboaeuuD7s7IJM5QTaMAD0QbDBpKNOunlEy2l1RUh5iOH
TtEXsGtLfZtUdX1SG/OnApnRB8ma7BzGGzWvtYbBeOJ6NYL2xD+baSiVMumEImLQecqfqrwXD3Fv
pZ8MOUn9SFGaHJ+GeXFVPBLIibFym+wY+MHsmPAXVRvx6T2W86Y1tT4TGGXWItdCwGzSVmp0kMWo
HOulPkRIJSHgM6e3gTEoVCmb4CAG5p/pSCGlRJdJCrFw6axa37noXE8LoDZ6/SZkVoyNqVRefgtt
CWo4YDXygCyRyKFlI7EqskEsQViV0cdCT+TxsGgQC/2qWgBXRE39YqCFrGPaPS5EyakO/nh/gWwo
wEzMKyMPEghiXfyzvcqq4dgKQy0P+HgrSBdSyF0+JsC4/QLU4UdD6+LaFtWhopweztMPDAE0080M
ZUY4uGmSD2ae55I9yoaAfV69LJ9iWQljd+cpN6F1PSZRcTRXLSvqB0gSXM4dinWdMRqF7hMDgjs8
CfOv0pgGNmKK6D0Ns3RIFZwCTSOkjAHV7kQ7Gn8Vs7McxF17R8Uby1k6DZWoKgUp2PU7xcjt3n99
Qup3UDhIokFPb67L6ay0Rk/XwC+C2cjwL0AUpYsjHOqbSraDrqq8oMkqQIuBgm4ffHX8eXMvCU3J
iVS4fKAhxp0TaRN5X5+JLwzpkBo5+lWbFVfVStcBhtf9Llk6BxUQ3akmaQ8KvMaQXyLvOsqKTSW4
cwWkRLqp64id1sd5hyI9vMSfYkP3ZVQaav0UGPby3nUSL4eCc0vdER4lQitXMptSW9dTraWBPzfJ
j9mKE+Q3pIjGElb3cVaoz5Rx65deaUtb79IGd/CmcdCUNZ1xwl/EQNx0Z1dv6pWreBZND7iPKwoD
u54tGXpUCGLw0AI/6LrkzylT1Eer105imAlOggfHkSBf3mZRZx0KoZE/SRQy7JHvcZjGGE36QOhv
W31Y2RqD2XnN2BU36dLmxw583Mea49iThqU5vb+hrr8ZTw0SiMse9yZx2yDMOL5MdEkDvx+M5S6O
EYGZ+lr0s0Ccd/buusg234wSCOqOq+sjoIB1kf6SvmtpaOlTrFl+Wan9s9kkYXKoQRt+naugS5C5
MvKjnEipX85U1A5NkWh7ws8bN4PXj8SlmNr62mZelVovn2HW+zRtSznwi3asv5RjkD6qE420KpqU
1M2AmWMnr+Hv5XRQef4s2EpQ0tRK9RZTxCIda/juk4FpcuipZVJGtmIgBzOMAsowSR1NCBsqGY7y
Qzcod/3QJC+5lmilb+Q0cY6loUHQldAw2rmnXJ1qLD5O2RUjR41x5R5dvleHRgZCybxXADfwkPdr
V3sMOh9wX+9peVYc8spIvJb+nAcLOHND2eiPf3spceEGqgcZCJzCdgPoEP4Xs2UDWJMxHOIqW47B
kOm3uZzuIQLX9HSzlFYZIIpba6BFk+bydRNx0NEnFwU/ygLN7ZUhcik1tChZTqY7oSeC6iI+Hl1p
VM77L/nGIl4hgWsBBeAkQOLLkTPQEHOS1oLfik3jyj1o9BLDHgcDEcmT0qpwhbwQvbyGMIBjdbkT
+N7Yrmv6hlQFNVLMSjbrN26qLDWXJDxVZajdBf0sfihYfLYAF2TnTbcZI0vqYqj1UX7ZrlMX5aKJ
JO+JTWvSycUNpRf17DCT1rmDFvRuKWXpTox48/3gWqwUvVczq8tBc2Xg/OgRw+9Cc/C6VvhiEAZw
BxurnZHefD0QnqtUhMU9SL4caYhkuTNLidfjWuJCYrE53eJvxjIEN0oeqE+auHx/f+1c5y4EP1BH
OBsBPVS2ei6pOptjUPNyCKrA4DKE70ZmwUJNUi5CZKI7b/hGUFjHYyfiLgCDeksMhy+hp1ESh6dx
bG/iVv48LWn/AtRM9iZlIIuUm/g5DYriMGtldYg5wXYe4XqS0XpcjXdXYLXGI1xO8rRkiQUHKzwp
kVmcBBPMUCYP00NjrGlkXAWuOC35Xga27sHL6MDmQLFqzfHZrNvK4zi1Vabj8XIKJ3383kkhgAh9
KFA9kGVgUUuDHZRdL2N+kkRBi+y6lITphE6edJPNllDvTMKGv74eOlRgMUgj6QeEB9bnchaI11Ox
pJbl1ybKjaPawltpyEX1qEbIn3DitEWjuTJd35PVJvNNGnFR00MBg1dDrEEmZMFjnqIO0UVSCQu9
7W/qZJy/5kaCll4htl4+KfptHCTVh0w1+5NRpOkpK+YJrnXSnVBzzz9IU6Dcd7OS3YhKDKhkHOqb
aaZvG5udsZNVXH93YiNUoPV+RT9AUy/feFTjsgGLAUShj9xGflgaABna16J+iIc9au8bY62ZC8kt
lwL6iZuzYILl2uQNTco4NqL7ure+0vcQbxFKRyWjyp7bZZdg+MbOArAFghrfKJ3EaVs+iZE/WEIQ
Jph/IiIiKaGvd9GEnThO2ch1tD6Cu8iYW1bqmp1i3AXlHOxM8XUw4RE4Bbi1wQcio7qc4jLGGWWR
QXOmJpbSkm69CH0duvq8yJ4+pnt6x9eBGS0LJpemOIhpwD2XwxUFjNAKk8yTWcz9jSTE9f0yycNd
Ns/djlrx9RG7tg50eoAk0ha6c5dDzd3cz2NURKfJ1G/CMmgQ3ssNV1Uh77fMJsl8EDyBMtLdWh2T
navStjzJbl1rVIQtEDlc4LTNxMKEUoRhEWKOWFgZxRybpzpUIq+0lMZhvS9+O+fCH+2QSZ6J88a5
KIUvqPMa1s5Zf72wAbMQv7m3wa5G6+9yHsws0fIJI4RTgRSCntWTK+XC8q3PRuW+iRRxcJJ5zwxt
3ZiXoXMdE4EPHVwitYn12/xy6AdNMuIOY8CRVbLYC6Qkuid/HXfW7vViQvtXoqEMUItW4RZ/3yNq
JBQ1kjBjgbZEJteyrzQI/UMx7HYKnW8spnUGV+oI3uREiMsXshplVEcjS05Z2aJaG2jPmaintyjC
iL7EncpRhzK7SyoRIewCX++/e+LzoiSKMvdCip+vBflfprOSyj4NzCo5wRHPvCmoy0MdaLU9lcpp
GYx2Z+e8pvnbz0dqutKoVMbcxiW160ZkH9CHTkQlckfdmDzWjeA2xVCEdtDH7Y0YNsmBkyp1JLOL
/KjrBrvuGzwRxR7l3z6O/xD7ZobZVBr+3GmBS2qLOUNsVadSwAJziWrz2IlJeITWP90Hi4CBFYXY
F23oHhW97T69P4dvBNtVKVqCj05EAIG22QdhKkVtX7TJif5nghkEBhgmNkZ2FBQhEsTNLeAy8Wac
ut41J344AZbeOcJfCyTbicUsgjON2yPia5uYRM6Uz7hEpKeuR2tkosztVvKkmHbZSp/BpCZnoYag
TGGuVH3gM90dsAXzqyQN81EczMiXy/pbP+aL10boOLW6PkKk1DTfFBSAiSp2wwZ59k0hcQE1mrh/
DAYTqXZBUAtbHcafyfRtauOG+2aInopq7aEn3wo2qMqR9BNyyL838b3OqziJMIRGdFdNDl0lFd5S
zxFmJKHiomONQ0lVzC/vf9q34gCgGUIbzEdY8+vPf9keqpQIAyYcyanWe80Wy6mk8DsqrtVo5c5t
5vq4VKnHrzRd6r4GIMbLoeKw7aWka1hEQikhWiSGt30IclZWpumI8sgefO2NQIogBjuQkxdxvC1h
3SqbVWOHRSu1ku4qaoMMCvKCO+vy+h7MWyE2QtBecWrb+CIs2BAJ4ZKcArAwPvWSyAHuOzptxg28
EwvrQZDH0mUDBTtJ9pvvt1LjWDI6Xf7NfHZhMlSJbCanVjIhxEtC+RnPzmaHn/jWV6M79ao+uwa0
TW43I39KuUMgnk2W5JWhGNzP8yD4giGkj3rQ7gknvz0ewAGuLOstfxNq0DbJm7FnPoc48cDolAcZ
YJdDqwxCZrfXlHzr65Fp0AIlr1qt+S7XZAoQNLQMRjNaKb9FNyB1IfAu/pQuTiPN93o9fQ2FsPTe
33VvviR9MXY5naorqQqLDlATFFpyiioZVmpi1IdQyno7DGbh3ohF7fH/YzyYYetwWFhtG3JdXahW
PkQYf1QSMPUlK+6ChE83WhQ3h3LcI+O/ceQDVluxwOvJS5J8Oa1KkZVmXHMBovIpOCOmE/7Ukjt2
kE5OgqiWnoVjGVVXK/JHUYh2Mo43ghpJ+crPX4vA0jYxR19I5wzW01PFu3HmatPDlDTfJzQk/Pcn
9u2RWDqr9giZ+WZ3RPSyrbSOspM0JIEXxlbjNzHdcwqp6c52f+sQfrUGWBU+EOvdng/gDCeppRJ9
isQu+iNVlvo0z7UBQj7BukjvKy7bhXk/lkvgkBG1X7Wh3dN1uWqcrcAeMgDE4NbyLZzlyy9bwcIo
AmlOTlzbA0fU0RIiWQfOn1vLITIGyGxGLvmsfRSii6h0Ql2JWAZB5SP0Pxzfn34UThjvMiuAd0mn
F10EmHVAHi+fRxXgB8v1IvhxUkuS3RlR+VfeqdLZKI1oOQJ0mlW/q1L1z6zJgvqoq8F4N9Wj9q3t
qonKsy496cXU3HdTAwVE6if5SyIYw402Dspn2MCpaM84l31YzAl3bjGN5siWh3A4mem3oSs+Us/o
/zd7Z7Yct3Zt2V85Ue9QoG8eC0A27ClmUhL1giApHfTARt98fQ3wSDYzSTND96nKUTfC12HLR0gA
G7tZa84xSZqYO3tNyzP/GcTFMK7w0hsPJLM3NtNI4nN6hPku5ju1U7LrosVbgFZfust1XdxKWpQk
bjHk7eSmhjxlYN7YnfpVQO3IjUMSXkFpF63fkxWZXOpRSA7DIOGoWdc0bDM3IFpg0yWVYPNjYIRz
06SxuajRZs8lBN0veR6z4uZjNzzZYsqubECCX3XiWiKoPBFtaHPQArfrLJr14M1y1ScI2LyUa0Vc
jZUKL05Lxvyb2jAb1jUlnQ3tR34beLMudSc9alZEZjiP1VQ2X/IZ/qGvGDnRInHTSruWnw3BOA1z
xZ/jXHnI5SLcdWMZkwLQmqnlVnIb7yQKYHgTrMke3blDkZkpiXE52OInMbdfQkuyjNWYFcq3qo2L
catOdGGvKbkPTxXS91UqY5t3KRcnih8mlrZdnrd1Awi3mdwBYOKFTXGn8PKOPZgXj7rVrDQg1l+x
qaZPVqT27cpkpXnQS2sISU0wpwdHaU3rnBa4Dsyuj61rMU/Ro5HGgXNWS5ZyJtW1VpDV0XfXZNY2
0Jjyochdoi3rYFMYJRHwixcAmHGJ5Ecyu+DKGc16F6SDYrg1QghlNUrBbLtxV1gsdRKEQV+KnXmX
6zFN1C4obbwGGHZgGkd9cZ9rAtQVCtB2q0dleTcgZT2b8dD60BLlK9KDxR3psVS9g66iBWH1ff9Z
FHNFd6dx0tbN5k7ZywGzybbOuuRylmv5FqBxrrtpMOLmNyUpHd3JHORoI2I53HZmpU1ekE+d7SuN
eVVO5vhcVGCfvFa3gt4Nh6qt/FKVM+CIRi7/iOYgRcM0z7JNfT4U39RB9E9hkyYOYjw8fW5Ty+JB
M+Lyp6Nn7U4z5u5xlmNlZDCPmq/DeOeXhENyk7ThZHjNZBhPRjvUsheMlSwI8rOlgWEYIQYcjXoH
QcGOXTtg+vKKzjAfmyaacpzXUfmYJumQrCQk6t/UFPhsTN1RczU7FrkXxsvfkyUZmQnIhfQzeSiV
J4OKaboJhtG+pfMUqm6RlnripZxtfAwY+pcYDtt5UU0JdMNYIWFACouePHdVL747AwVW4BEx0RYi
nsJ4palExkQsHyV6imrSGCCpZqx0VuVv1pRHkRs5gi9Jj2laeZ0c1eG6K7ppWmVR3JHXMc0ZTbHE
zAhlK5pbLLRT4WqjFfpMA/Vz2Yz5V0lL9LO8dNTElSNUnkssQnPmDKP2ZU6L/gcsLGTHcRz2oafE
adB4TarYMSlZkoTELMq6h3qQndSDTtt8DxMQjK46zHa1BmUAdz7p2i/DlJmTh+Ws0t1Qy4g14XdH
uR8hP9WpJutTdeZ0SYubIMqvs6EKcteu6hGZZ94ad4k8a5y8BaYStyrq8TaClQQeWgy80I6hu+4W
gl5Uz+jNAw4/cKzC6bZOcC6jLEjaApBibzDUYxHfMoGHvTcbGoxGfZ7Cx4Ga2+wx9HoaI32bXvZJ
Oj71QRE9WZMyqKjSUZ24EBYcsEnp7NxNDXEoflPSUrpYMHD7rIOv405DSJl8MBtZWfHljbj0pi71
Et3KPudy1T4bIrlo5/groni9WwvwERj/Aoy8Z6lVC9kXEmzUHB3q4Afo3gY360dR+4yFMroVkY6l
RKmsYluqcx+eN1JkWT4tLOlzN2tmsoqTub5r4i66c+yeyBYe5p5gzsvccL5ydEwS3+xYbMDvM3Ok
fdFdAraYyQ5mAD+IrhcxQFXGlpyFUH7NEKqFlxd5MK/stFPjVZfG8T7JtPAhVaroC389uUeUpHhP
czoF53MIUtWNJT4Wl7pO+XepB2rnKq2U3+coJO+7JqsabiobTVeZIJj4jiQt5Y2CvYgbNcZEXuCs
GXf2BC0zg2d9mVWpztgeJdJjiq6V6pU9OHVIWEYQMJiiFEoluBuiLp2S/DZCOdMVtk7RYoVhfzXn
TW+5YxW1kUfHDwZP6gzAC2R7dM7aplQe+j4kKzMcets1FZErXhlKwwWDGROnpQmrJ3ZmEMI3y5bg
jEwrW3yfDpLhqTDLh7yqmhvBBhG3nOaMZB5GVJ09FWO57A6CAMKVWvXKNyky7CsQ3c6v/Kf/ak29
w77+P2vqN91j/lo0v/yv/xHNQ6n7RHEX3Tz/f2Hpc374RzS//AnHPo5E1J5f2mW/JPOK9okzNuVv
4H44S42F6/1LMc8fsdsnyBMl5cJZ0NU/0cwfy9eXpMmlvLT8OBxv/M2HO8rwhco4hLg2DNHu7bzr
tkGtJU9KX9c2s15fUGq2ImeLEic7G+ahWlnlqIUrvkujZeRO9TZWr+IpIiOkatPwLgcCcqeR33KT
5I76le8l3itGE3wHT6qtSjG4guXrWinlqV+PYeEZU6rfh9LYXbRSL91JaqX58RiM9woqjdm1EUpc
RgiJnwN5XLN/aT/HY5pWLshpjL0q9dTIG4zZPs/ZhzZr8jqY+IehukQtq/5PzCBX8XNdNuXf7aHz
49BB8v+cZQT03Ufje/vzsf7x11mTLWaR5V9Xz35ZPGa//7vm9eB/+bt+WUa0T7QiOfYDCkcJCfzm
9+i31E9IgOi9M5o1DPQLGeG3ZcRQP3Hu4zBtccRCPLpAen5bRgztEx1t3G+MV45lfAZ/8gW8qYks
ZTFnUSQtQZ7YVw4/ABMZYkDcj3QmGd3iYxfmqrb671Ja1KshyMpNZ0z32LruXz2823/ObAe+kaWA
e3CUW/DFWGUWGBOproth53Up0mnplpdOkJz3aVPfCrlxCPMcgvIrM0n+mBWRdAe6vlz1FvIuIuHH
qfdo+XJmIZZ3FRVlD5hfKBcJO/zQWwh0F3FUZMq6zuTyG5mBYeSTHCZ+al2nY9wVY3I1Ybn8O2Kv
u58oqv8tJd1Gz+ax8wKlW9bTtLta2tjPRZ3f17oiOo/1T7IJ9FKlb5NUxLeZE2+KooO0b2pY83p1
gNJnyBVIrEgK5BuLKN1/ntQfLRX/pV/cotP/zysKBHFOjPlj8+urO/jAln/01/IiG59QQS6dCr4Y
Uh7+9YHxFX4CRcQEjzR0WTBefWCK/ImuowZNguIGaJJFnfv7A+PPlr9rkW8vlcnlb/wDW9Zxj8hE
PkTOE1E6rH2kpB4rwR0NIBDUAWVbiUY7B3lUD24l5VbkC2H4wOermd17HqNJSbRqrTv4h2oZfkSv
DZc5y1DpKo38BIZdnEVmeEuhAdl6r945mc45s2+T+rqKcEX1YTA/99WoeBT+yOKlvVac6UFzVfbD
L3n7H43K/901bf2YxY/FX25X/3zs/ir//mvXPlLxxkfXHK8Oy9/9L9fg/x02wRfJ7H8egddx9/Ng
1C0K239GnUSb4RMcosVGvgwRWHm/5/WXP2KCRiyLVtbkGmx4fk/sis1eCKHG4pTTFrTDq4ldcT4t
zUv2QhRTGSrsev5k3B3OsGBoFsE2Kwj9HpoGb1LfZyOzwsyRxL0MwjV1+0iuI3RI2nnGMU+4wWxV
1y1R0aqbqxOlgK43KUzVqrJhzZoBRccjULwYntXlANyspxBGGCWbFQslUyLuI7kaaq+2RXMlGjl6
mmeCll8++D8aZf+lc9+SkvSfR96Xx6J7bLvDwcc/8WvKs+RPgDGAUoGaRjWw1EF/7ahN8xPNKVR2
9G0XWSjD619DT/skM6Zo+zkMM7rz/FO/pzyVv5DSOX0RDMxMU1Re/2DoHWFWbD4KWprgzwi2W9q3
x6qGZFCtVOR2veuN0fxKLuhEkqCsb6QpKrat3Qo34qR22TSpehbXXXJRF6n6aOWm6o1xWa4k5L3o
IKz5JsSuhf9Bm28WAdqmsekmzGi4n1493Xe2I0ctmpcfjOgD9xM9IBoZR4VupK2xMKK02QVTMPvZ
OM+rvuRoX6qNs1ayKPE/vt5LI+3V9uefCy6MX5Onzr/xLl5vf5LG6AAUys2ujx35i145N2ZORvmY
S8OqG+2vaaaX522RJVsC6js/7YaR+bzPVklr2SRV9FdpGzZekg3kXVpOd9kPyHHrNqs8ebIbtwR7
utYn3doAKnSQA6rT9uNbONo4cgcqI4mmABzTXwvo6zuYYcfq6ZS3O1QzIM/zjhkjCWPP0ZoM7JG1
k5O6IdGw23183WO90HJhdfF7sX0EeUQ56vDRSWPS53MxtrsyQBk1QR3cqKGIL/IObwnJebU7WFJ3
VobBsBWTJPls4hofz8epvtd7v4TrUwAzINSgmDh6iXjrNBFkVbczsOxsk6zULu1o7i/jrmqJf9Wb
286ulHWLdPnMMhJCQxucM3oZdd6JZ/LOy0Afx0mWEPPFlr6sBa8a+wIsuiIXYt6lEwSGKcjYIQzd
cF8xgjbWlI37emwo8sAz8pSpENd8TekKRxEwur4KEBr39ucBJ9ZXsJrqFY7R/ostZdm1HDraiTbO
S+v/cOwDmuHMw8GDyebNC9RyS8myNlV3djXEV1ZUiedI5KFnFHFzFWnD7GljbW66YCp2iTDrc7Sk
DLFpJmFZLtNxrZXmvOaP2YvTrcazKcknHii7v9enE8YYZn6+S2ZEVMhs4Q6fp9SFlR4W8L/0uNE2
iQD3PquxBkAxPSWnfO9xLBhzZmTmSjpuy2959e4yJ4kcedTVXQ+No3BtqMOza5bREPstFAnVS3C3
7ntY0yQnhbJ8pxrDaGHsm5Js5Yi6pganxGqzosTRjWsrrAzzgq6C8rXXKu3HxyPtqNfLg1l+Ib1l
dBDsLI55to1RGzOiWG0H6SXe1H1AHxCP2kZuJ8BjfUI+VDZPZ7G0ZFHrgXLivVhvBvqC8IPbQ6dX
Q2Z2DI7u9Ex0Ge3Znab0xkNGcwL3Zh426qImk3ctoBLNbQoKJLQHdFobVQYBxbeof9K6kRvjO57Y
qfAR3DhnSiCMzB3hjN1remY9O0BbXWJxjYs0V0j1MtMJq3Rk2mPh2XJkPce1qXfQnUI7XDU5Ogwu
r3Vkbw9Jc1aHZiBcpyM9yx3mVAnpwfXD7LedOs9eUxZ57qnBqO97gpOFG4ZG1RJj0KU/0EM7Pyw1
bAI3mEiN8Ww7bfaWEfEpOI4y/0zBmpZ0Xky18gWq9hhQLyyHDR2JGT65EFm/dlqxwN6GXGzC3lYI
depx9XiZSj+QboeGNE3ps7l2sT3DXpg6RCrrELjkBWJ/CVoeda/MzUFuAmkpkch7nUXD24+DODf8
ohF7ArpiCrZdmPq6UmuQ8GpVDTY9Kp/Rr9I5kc6EMaBoktsa3Z2aRzeiKezWG9TBkD0cQNnJKJxl
sj+YS9C4kwvJYIBozKRyNPGFhd4M0MytnZmPzkqacSHS84vXvST076Wh5rf44ih0l4axQ+4S/Rij
7M+Y0ux2lv440tnFZkVJ8vibUMoyyqOytXZSXqUbdRajV0iW5vZhUW5zSx1ObB7eTE5cj00fRSNn
EbkvB97XE4ZFzt4ELcveSVI8bLMIU4hRhtaaONlTipk3+yJcP4ADmKiX0FFONIeXYo5NJAMu2K4u
I8uFTx2uU0lhn9Ko4TpXnT8LJnh5lCxjbBzZF7FtPI6qLMTYhcFoO7t0pqozV7rJR5v+BP6mnphJ
3rszB/AbUgImXdbMwzur9EjRg1wOdgOiUfqATuiHQgq2PQuCP9TBeEKlcizoWEYJdDWE3Kga8REd
g4lzkWJ3cQppp2dquaXopcFFyNKdYvOVFiYrGvB3uuNYF1ZVVulbAL2nPDjL9v/4czEIqGdhQySH
cfJo7xQ4St/UpWTsplhi6qskqGFnaVXJtZ/FgR34xphDb64DHVpDgLNu8FoGYeiRIKXdY+ONhWuJ
xQP28bLydiuFb0RmzQWRsIjrj+lJmpbbaVIFzs6IO9MbnQBgp1OcKRWKDTym1kVJR951tKD3Zcmi
LEgGxzXeTXP98Q95uzFnP4cNC2IqMcic3Y/GBbNfZaJVSPdZm0vPQdjE34zS0W+qSGt/dDyMyVem
FqpABZ79EZWpCpu/i0PFt2xHUr459N2/RG0GAkEzwi8Jwv3JnSwpUK7AA8r3msoN+jE9wMTjqIa+
V55yHrPIdA28jRD0ej++pbcjnTGuYXun/sSh8Vg52NWiHXGwBDspojkmzFJzu9lU1k1UdOtRq099
w+9dj+fGOKe5QrzI0X6m0zJTzmE87By1Jt2iCfw4Te/QgtzUIMZODJx33hcVPpwtHAlIz0JHffgd
q8rQqBHygF1h69mu1Nr4Rg2AIA3EPaENmMIzTD+SS+ZN7QMYHHxt5Fygdepzw8x8FbYSqpsp6DeZ
amRbJzHthP58k3p5EALNiKbGPrPqZl5lopovJjOuvtGHPeXbeu+ZMdwY90uJkC3n4V3gpQ/kTopD
tnkhEQtm8L1P5h9Nrz5l+ilk09vlgye2kKJs9nDsobTDa9HqV6uhMaSdNoStV+Ta92gQWLQN7eHj
gffOR82V6CkwFPDOkAR4eKWB+mE+GU64L6Oq/Y5eaH7UDNrtLjFOg+RNFTEpXpEETcxBu+9nN0SC
833AHzi7uSK14gST4505mB/EJmHZKCypuUcft07ASpyLItxnZm1tAScMt+00G95QW8lWTpp21ZKP
fUk0jVjZTmDfcCwRf8RJXJY4AiiWBs7ilaPhePxQkH/BoouivRNmYIkza1gZMRCYj5+9zqM93BeB
dIZVhv+bng6qucNHXzR1Y6bVGO/nFIRoxAbMj7FGnPj63hm2S9uIg9yCglWPrWB5XQJvVeNk3zZI
LQqp2RmTdtYSH+vTUfn58S0dG/55cguxl80949ax1GOTG517VbJrkexZsf0iRFd2OaDyLDwwhbWy
qaPWuNazXiWPMwvy5POsLpinmlr47UCpUl7BN53uM1U4t70tlU9qIfQzM/Aqq9poudlobJYLSM1G
a9Xbj3/78v0evg4qFks5bsmjxpd4tE01FQK8ZmVI9o3cnCcmepPKau7LTL+QjexZVYje+PiCbz/y
5YJLZD1eW3YdRyPdSKJ0Rq+a7AeUjGwqpHAdZJ28EkHvnBgE712KmiPFZuRWy7H+cKgRzRvmGrK5
/SAmB0MGZJlBqQ13UrJTZvD3LgUtz2EIoIFnZjm8VK0miAUaFmf2v4k/V2W4MetUOotU5ZQx6wWe
cfzKuAYVQXww9EePrjVGSpJqelvuU73qPttmrX4LZ9t6MgtZeeiUSfuh9Z10tcheabjkqfUtqiU9
JScgVWIXMod035c8dkgY1gL+DsvnNJ2J9A1J5x096AC16nd4WNgHzkN7GYi0nn2GpDavhiZubovU
KHW+Iz0RbkGU+IMpCfOprgMTiaM29gtbD1fkeQLklnQ8WRlupLayzhKkcNllaPbjpdyEsFjn0Bw4
2U21SbBxNmuhOybRQG9zVk0vdkZ1upBDyIYei6f9uR5GmZBbNSjadZ3IKBB0U1QPUq4LC+Z5FH0n
OkdDD5SUdbaqLBU3ZDsmw9/KEGosW1W3TiQqpm5fOiR6SZ3IEPRPU3ldS6JJfcVcklIQHQEkzM0U
92+cOM2lVrXS7E7tOF4jU7pvpSAgPsKapgtCpOUTxvCXRMqjl4tJFrEwleol3G0pc7yquagawUYp
fJh9HuYR+inG6uCVSU8fdwT+GJD4MCcyp3Hb7FFu2ulTYNaT4lVZXX8u+3pgxtBges7s2VsfSKW8
Vu0qidw+GJszhOraWUEy75cs7A2a00V8ndZRKTyz09rrvhq6bNXaWv85hkj03AwjpVw1H4beRama
/qwMOY7dEhAs+JSoVcaVRfbxt3hspVPHoEVJczwzcZzkWdAlooR5bAlKHCdpda2o93qqOs9G0bIM
102X5K7SC7KoyzyOGEIRuF13koWQN6a0NL01ivyOp0M1WxM277Re5uS14spjGTxLVqrZPpHfqgle
Sn5ogbNAOav04opbEr2nC/bwbjLDwnZTKaWG3Wahorl6bhTXLS/ArZrYNM8+nhPf3irejyU011Tx
W+nHh0ui3BIr6Byxl0dVWitOEZxHSv/cSppYRTaUMitFM/nxNd/OWPSW0XriGqLUSUPkaKAZTt06
fVPuFarWfiVgXqm5bq3keph2H1/q7ZLPqW6pItLVtrne0Ziue0UmID6p9qGSRitTgVTujON8YmOx
LByHXw5XWcqVME/oLh4XXCggG60RVdV+1NPIb2T7JurIhwuDHmhjO90RfhS5Rp+Oq4/v7p2jK30p
HMq8uKXOfTwfT4ou4tyymn3DtuNRtmb5yirl6GqydEbpDKNfpG22Mpn8/BQI1DW1UucnHjtrG9d5
cGJBf/fn8MnQqF16aW9W9LZv2T1mZrsfhTJu9DjfqzV4tcBAdj+JiDEu29NngBeLbt/SNuM89Z/z
IJXPVRGfgqy98+qJ4cCvhVyIk8xxGIeZ6HWhj3KzH6pe9fJqiIAu96f80e/MFQj4MCpDTyd42jw+
a1WhrXRD3A/7OE6UKznsp2dcq2yaUSK0q6Q0p9plyatWcqk35zm/dVopmgPwsJI7wkIzOWMhIqG7
pJ4qdfVi9A7bHGNpPD93WdN0vmFK2uLUrAA3zpPaXIyyNOWE9/IffDUie30LfMB4DmKyEtVWyh1v
Bkn1S595gDx+LU962R+9HuYUIRhqPEyNijcN/qNDUqfYvR5C1N07dNg2at+waqaNVp1V0bxuqeNs
Cq1pLnkj92SRJvd5oYIbgpJB+Ho6rfMwmShZVOX5SBT3uowa5XwIg9JPB3k8caA4Somgw8FvpZAF
9xI5yzuW60kx41YY4z6UrekL/uPem7Iuy5ZsaGdVN4nkp7a8nRcEqMJYuZPmUTpr0F+dV1bo3KiR
0z4kRteuP/5kj+e+5Xct3wafLEobMAaHc5/ou6gxzGLaV0UUuqKK+4tO7TPX7qbof3ApxqONouJl
H3r0utD+ambRqtO+A+/oCZl4e0wu+abTovrEBHi8iix3Rd9jAXoyBTKGD+9KbmUpMAgw2S8ro9db
sJYJYLO9MKn6qwJa0JVinkSaHB+0losSP4uSiZYHmLuji5JM0SFD7blopWduiBParfVRWvUh9Si5
ik6VmN9Mb1xwkbVwaldp82rHp1S0U1nbdK28zxtnWmtsTkbPCIm0EH2t+2qKuUpemgnzaFAP6ZX7
vkYjKDCGXZHGVZ8Y4u88c14tFX7KSoui5uiI0QmHwAbKuHvKlQgA4268K6k5uMOQK+uqVseVMQ4n
cT7LQz2aA1BY8KoRBPB/xygDu9a1VBX2vDcwTVzMjlG4qR7jfYFiuGlUw8RSJJV7URcZyUOpvG9o
vfnUksRFN7RXEu2OC6PW5c+dkFqMkGK+ZKdf+pV5Enr/zqdGY4wuBHoLg3rL0dqP5YPWslXO+zqK
8y9J2anL7spZ130jTnxq7zwVdhnsnTWGBjXto/pFqYxMwHqm7HWrm8/oUkxn2RSqayOrNReCp8wZ
Ay30GKSnolqOVzk26rRYIBnLtLnJXzy6SaQkMrVnZ96b/SSft7U63QaJ9PjxpPX29tDjMm8tfkca
Si8lpFcng2nMco64mbwnzzr3e/7j10LWc9fRy3StNWI8r6u8v87Dtj+xw3mJ4Tgcb/B0OKsvu0Vk
v8epzFMf4qCJNXUvZn3yW1vS73IjMAvqkZ0qXDxigBVnfFaPRRO+0Na6cfBbhMQoWImLWdHDlGVP
2L3m8GFG4l5tImM70vqv8UfM/E164lxrVlnL/lxM89+jinHPE5I972wz7nZDKT0Yxpzd2jXKhTXD
IFQ8HZHy3/pslBcOWpL5fDJnw3A7o3OI/5YH9SZo0vh7F0JwqWNkDh656dqXdjIA9MScFW8yByyz
q6FeqU7srl/qJgePDOM4jCc2ogio2dof1VXsrF+acmZKBrhcXaSFKnc++L/x0priLFxFTlbBdKaB
gQ3F0vPPOXQz2SuDPFNwPjVT54HDKg1Xr7RQghUqFS0JzNWjlHeg5fMR/fw8Z2Cbx6Io/KToR8DC
0ZCXF1LboqDAE5mgn8ur/m4mFy5cO2prnE9OAMwb5nNLejcdly1NFbu/1ovqJGH8zXBdjPOLWBD9
KwVFY1k4Xg3XUsoHbAVtdW9pUXQh8MpsFSMpYy8JzSJkMipLQgijrrrmhJNswyFrUZ92JsF3eiVJ
FVRUHSRuPUXa4jvN+m04ps4q6yverg1hzPB1eh5XdmXTdbactBQ+HrroSadF1a7sOk3W/UwZxQsK
q77B6Ui5MTdnvV0DZtNPnNuXL/zwdVP3o9uLLIM1kKng8G5pZYg+De3yvu+reh2y0Gguby46D2JH
3zBKylUORWArh5EOdyxPq7OPZ4c3JW0DtDJCM24cihjq/eV9vHreepd2TWfH/b1jpMOW8NxqVVpt
um3l1vDn0OjOpCFtNqVNQrWM7cgbSjP5HFn5tDnxS5YtzcGzWGIbX3pVqDEWJdbhL+nlMdaKohzv
p3xoHyxlsBHPtViCvTS1k8wLiVqELaoK9dssz5yRQisllhDCVb/Opqz9nGu95cnplP3zkv6/aPN/
cYZ/9ZKW1JKDWJHrn8Nf338+Lg6RA+Hm8k/9Vg1bJhpfgCioBBD4Aqz/t3LT+GSz5BCAQO+RSjFL
/G/lpuog91xoo9QSlvG/SIh+KzdxiqD7YkVcSpW0GKn0/4lyc1m9/z2qkDMvYBM2PfxdL33/ozVW
pX4z9UXSPpC/Ya+NMJy+DmwFYNEITJlmq34DOFQovpll/VUQxNYdTe/ocWgNpgfDSbuHV0/w9p8r
vz6IHW5slt/DtA4yg+UeHT7Q1cNRHs9RQIcv1h+UvLcvhjiuzmetzbwxVU/1oA8nFy5FCiaUXGjl
6Cq43tHkwpluYhEdk+8i2Ng5HkTbhQTDaaXC+r4a6xLz7ylqzbvXRMwEdY1BgSLu8PZaw5mK0eaa
jYtmc4NQx0tW+HxP7NmOpq1f9/bqOstk8mraMjCGD104Jd+BH/vFOjwPV9XZo+xK/qkS/ZGc7e2l
jvbqFXplcge5lOVK3JTpQcZ1ZT/2nit/O7iaa65OvbmjWj14CW6NZ4jsWeXNoa0/vL2M4ycktUR9
IuhCRhVb2CqkwFrH/0nTyNxYci1C3wJSAGJNSMKjx1+Gfq9YskMOH0uGZ9IimT2hlR2OfjpDgdcb
NWzowuJQ4zmNDFM3VIdcXQfomCoviaw2xPSTpjeaVcDMY2dvP9ntQP+WXeJouIDa8wIGQsgqWwvD
fAjy3tzOltwXFMwdMbsjkRabJp6h4Xd8QJVLWGg6o5JuOnWVjZbyLMqG1PhEa9ofTRmbZFtQv69X
o50E6WKXohc2yuSgdkM2jW7D/LIfJ1MRbjcUoDCI6EptKJxmLlxtMGJnEwcawbe5oNvgJqKjfBKC
THNc20GM7SttkTQXWqUICry5klwCTq0JbJd0aAA9ZujRmwsWFgr3McKzuZnUK5zmS8t6JDT1Ys4D
tfFo49UAj7s2v5sQwvxZa/PlZS8zpE67kSlRPtYXOBHBGUZez0+RMrebWik4VnWTdGJ9PZ54ONyz
86GnxVkfbcGLcfTVFzNprOpCDuQnYQEOwDyB399KS8+p8UJ/PMe9+TpfrrXYYNGcomR7yaJ+dS2s
QAlWqEx5kgfmQC4mEBX2vVKgMmnIvVy1ZpXv4jGK92brBD8zQe/IheqXfod7qegnDiLv3LpJg9pm
GkTiiTj98GtqgH4wJU/cehGaa0ORhnWgtGJbT9Z8AnNzOP8tJhgWQV4jhN5FGXWsRYjsIAnVrsgf
mB0zAjkayesSO/WmKQ6JDiD0yTJHDONy6Vw2nHHuP37yh3e6XH65MH4IkFeLGOJoyqdy2DWKkmsP
YQKBYnBs6pdjD8A7NU5VqI4Or8ulyOZgB4GSDtX/8eHOHiY7SqiUPVQwHm4HOoFru69OCcGX7f6/
l++XG1pohKh95IUoeSxwaEJNnSw8nA9lFSVebJn1FWl4gRfM8XThCF36+vEDPDp+sAmnvLd0jaCG
UnA55qHBduicYLDa74Ggymuqs+J1ujms26Sa/cg2om9aNRK8ZpanMn/oPx7fKyOGoieWFhKOUdQd
DdNW2KQklob2CDssfcqV2YaQaEQ0LOO27otLzpv02QM4LLaLZzNMV7OdFKqHu184bjFHWrXJzQoS
QalYeb3uBwtNAIcilJt2mwAgNRQgWh3oWVZNMFNPI5y71B8ElT43JzzlBzUPgoxbm1DRKz2QorOh
0dk2hApz9YYdXPJj5kzfwZIIK7CilqTVm2gylGk19S0PLU4g2doGa9KKopcECkcbxi94CpJqEzuR
NbhmLQXXPL4gXXD3qb2ewVI4+7y39Cu1wiTigvlvIncuzCFJ3VGTBoEQvFN+JFCEBBuZ3OrPCq0v
W3cqx/ZmKBMB/7jG774Z5MmQ1043KY6/6Fu/jLqw78so5H+cdGpGumVOlR+qk8gQRs6StpxplHFr
WGGceBMUIP2qhOHiAC4KTWUblao1X3VU65OtVqArvQXLE6bbTMllcx3ERn/DR9BnZJiBMt9Weh2d
j3kMbhXVfxJtENvnBl9fg3LAVqJM9jQh14E/ymIwNgKBNNAdNcx5ZSpwoFuniDvgKwgH640FWGT0
JG1E+jyHOpm5Oe9lQoU+EB4QkXr6d2OVacghVma91yulXjkR/gamGFNhQZfpmwAMsuXBVSW1bf3Y
SEeKrWD2LtNAD7/MZmjfpWmeo3kvVDukyR9qCdVY09kjVx2+5Hj6M49zsPG5CJ0lY6R08swtByOD
VRxY+tf/Q9qZLbeNQ+v6hQ6rOA+3pCTPseM4TqwblOMknMGZBPn052O66uxIclmVfW76prsNAQQW
Ftb6h3HpKmdjdUG2mZH9KEMdVZ5m4ynDiDepm5hpiJ5MkaCmDJAdWKjwuqsiCbJxs3iFnEJ4C+Vw
kbll8jw0QfOtXZb4LZ+D2LpurKy5mWjLiW1eoHKyHYdJ+zmqVeansSgRbvW0Cr4urZn8VmWWZFvR
WCxToDqL/azVCTd6ZiXPNZo3RugAxfVCDzOBB82zUcpYJg62MbXesqXKjiqU1S3PLhKo8FP71YPV
NtQiKb6b6W7orVRE0I/SIBzpNASvc2l6z5PozGtFB4uik1dNaaThK1Wj9zPRvZMgtbeWQ+bVueDs
YXmgY/RUJMiT7cnf/PRnTrrlf6JVnNzHg9S+Ol1ncFHqcz7dStPMsls96FR/kzoTdCksqbIilHOg
38Rai1CTp0yV78rAm8bt0os6A5KeTU+xW+jZNuiVfVdOuv81EF3wUgPSqEPk3vPvVQuQMcwt8GuI
6QntEVeTioyp14v7dDaMLuql9LGPnpxfiH0Gv62sN751pQBM4DhtbKIehR0UC1q7awXGL/B01oLs
cckLMLgtviufDf4kzmixVNuBN/0UWUiukOHNgWq29FgQyAomu7534ra7s1GNyFnAZiAlLYrmp1em
k7PNfKd40vQhmEOrG11IdAAMrHYQL40vSg9AY2t+piWXPo9NOUCBtyroEV48PmoIiO2TfnKYShLg
kepBP/ky8rHARuKDzWFEb2vjOLkBRGPwxjvgU6YINW3S0M8Zc5ZqkChmhPFod2/jhM1biJiN7iKh
5ng/6hzKUVg1s2azGxY6U7Pout+eN04bNDOwlkVGrLijLt5/Se3RRqgMV7EHgcBNBwwBin6UO1I+
JENiIgWTeXwJqP7dZ6uaE5CLVp6qkLVEp0hqY/xzdgCnEAulF0AyH8jW4z7Wm2ggej00DiENqV5N
/x7rq4xUHiiYiWXuUgzMdbtAekuV8yd4NAbFNExdRQgiEU9CEKHmpTORbN4GperIi00jmzZ57gXT
NdHKtDagpCu0biwOfCSaDOshVHOQWpWqcr+5itZ5SBtQu2/IPNJtiYZAjU9xsSDOmMriJc9N+yvF
6QS+iNYW+a4pDOy6mlQGL71IEZILusRWUZcF4xxmSM9XgDIG8Nk0gxaiYlxW982SaEPUdSqeaEqB
cQ/TJu7huSCqMG5GLevVJjbETIAru06G3lJ7VHmHLEjQvEr0acM1Pl1nFqpc26k2s6/w+nBQk5an
/SyMinSi09CvA8xSmphfxtPAPqp87Idsszda1s9NASfhA9dFyRKUVaijR+Qg3DAM1hafEv3Wqvvm
RUkNyqPvzOXVNMxIIAurbc1dkXi1f2VV5Ui8hBzVAyox2NSSukMfgkJKnJ2iTVRjmeeXLvY5LTpC
meYGUCHH2X20tTx+KyUIqZC0pL8xszp9lDlgSAT3MHGPU9HeUkmpHUxDhzXxW0o0uDLyMRXabdeg
M5XkXcw1kInPw+h091ZeUEe1OsP7TYVk0SPNFt7ezLUOKDr+Lq8jhJxlN5Wzgg8Zj199NdagjrV2
HhAubmJcsW33pySD6EILqIu/oY1gfM6Tzn3rFrH8LjH52vmaIAYWbtPUG7v30R8zASg3CCb56kkv
p9i4gJnGS8/pgjEOu2muu61ptgBJ40abLxdz9PdzlfEAtPV8eirSJtW3zIL6LFGEpzGvT9CQmPO9
xfDGRdgIyQNzLqbuR4ZH4n0vK7cMNZgJyXaqRvFDNWpmyRx02CLbk+gqybnpo7Rr45+aV/Q/8SUr
kpAXev6btHm+iYvM3vbVZ0kTpYiqRvhyB23X+dZNGsoH5uJlzkVveqqIllHLjRDcgHfn0ExNto4f
Jw2dK6u6HXyI5aG20FcgRvjr6xbs4aOP5tnbhPjjl9QfPGgUrmggu9rI/slUxfscrNXXiQp9vim9
uXvssBPF0EHoFd6lQZPsce7JX7Kmc9mVuVu+kitlbyWgUYJXNSj05Pohe0DSqqkBt2HIsqsWSPF8
gjH4ZmR6/2CVSqHT7NmZjbKgtdrUdtMt9MDnwGmq+0rGKYpovmGHU9Uv7Y52i4fWpLDsfVPIfIya
uAqSndSn4XGWWFhtFEmnoNugTZL/zicaxJyVJDQMpYKdatq+j6wsS++QTQtKGkHGVG4blTcxgY1Q
lRqpcENAZ8Und4Q6fW13jTlvYe4rSjyqzvotO1f1l4mmm5flnA0Ru1HcwQLAuYfj0X8xG0kW6SiH
SJjaE9q0iQwXWgn7sRoHLmqjVDaqZaMSYV+46pvNWUU9zmwqqjuKKGxmc3YLY0SHu9Mb/iZ2QYhF
EOzSHvxpjES4q/q4uc5ajNsFiHrQdH1RinuzysvXWq9cHa2jEYlvujZIceuLYAkSDFzUjwLNNQoe
5WSqSsJASyVOHYZVjltz8DKLrEGruQHGIfiGMVP1AJS4vwOGCb6dxgvO30GujeY+jjtgaSli4LfS
ll40FLTOd0KZ0/QE+LLGM75CujE0/La4RyMcnRdKH9nlGlsKMuIagJ/TV5O8EGApnrKxWUs5OWy3
i8FsCCE6KpVdVNStM0UiMaZlB3rF+yHnuXjoBwv2XMb1foXJKPKBFk+qz+6iOnWtt6P/VQinj6/m
puzqzbDI1L4xVwzDvI3rrBbZpvaGpvuMyHSOkWpt2/FO04BYXuRlRawyplq8pTkkAtRsbOu+BGra
R8iVZt2l2aN8X7S52V/ZJqET9qBOzUY2tQwiw57NZTtrbQJOfHGVDM1+7h6oiY36zhN6ftN2s/G9
rMrgTa8JCfg0Vnq5hQCYt+Ggk4dEcecFSzQVJaRAz5ZDHXZpPt7FicPVALwf81vTXVIs2T1Mm8Ui
p52iGUai3rb1vHFpN3ahU1bafd/ri9o1q3IGt4k//vQzxApJAnh/UarqteHS7TNkfoPC5V0DoLQJ
kTbiO9QzaoxGOySvItbrK4cnnLtrxiZ79ONhKcJ8SQmZPc+XhwauASKc42ylkRfM3q+gF3YdFlJm
33j4iXtSmVXw1KzbSzyswTsMbWyHBVGLWBxb+o+giufLuW7zx4ajBvoAujocE999ZFP4P5A5vV3S
FYT1aCt2WZgBCv/KIxZetpjacbrhQh5eTWkOReiAGLj3W5jyoSsSnGCLuqieTUIa4ts9AocpngnA
b0ORTHG8MfU+fo47I21vx7pM4601rhNTbtEl1+iXmfe+wNXyBj0iwf/ZKe+7Rp0vQPDDhx0JsS65
jjWXTUYAqn6iwcgFUNep0xD2p7QKa+r/6E+qOBBhmzjjt4QCyg8zU3TBPZ6wTkh7c75OuqZ7dis8
TsmNU8u+GM1KPkmDstUmSVaIc5JZrGqcd5jpBE31BIwYAyKbzvtNB/kBAcG+LT8vqQ5vJ6vLvW5P
uhcKt9BouUvOYR/n7TNv8+RZq2q5dxp7+DGBIXseRW+hj8/j+BZ/rrp6GP1hBKAKeqxtKOuaw71l
uMuTPY4laDwPbQISA+dlnD1QToFI3JbP36s0FH4Qdz9i1cm3WXgBVlRQWvUbXTOBofXgQoAFB1n+
nR/RfkPS2P2SqVo9OvFMIPLcfLzNLa0iU/fmgJqpg6bKAIr61RNz9bnsLMWXKRMf57LWSN2rxEuT
ixKtQt44/QxHmeatAluwzG8Q3H7oMSEA9oKV3QwUuskRpL9shoyIEko/5VEz91Znh3O3OF/beqCU
m1ZxsOsNuIWoIyJUBxLA9OSmTkoEguNq1hEXyqeYZ35idd876kO0GKa4su/cNHGNC3j4SX9r+7FX
b5FOpew2qUB9Q1N30MAP+KVEAb72ik034414k5guCmENP9Tb+kM7PnqKpmw4lO7UXY20FM1v8QJ0
PkRtN3ZDz5+ki02bHH+ncrTsXaZXMt0lmpe60Zx0C97iCBtMV46wBQU/KrshJfzqq+3ThnqIWbRL
J5Z1exVPKdp8FVdGDrl9Goxt0rbyGhnhwbjUZTXxDeJ0zHdJ48oBwq8SNcmSX3sRL2buPvyBJ2dX
mZmT7ozFVv11rKwl206NZUmyGqXLa1j/Qb5f8Eppo6y0Z2ejuXGbXqV+o4YrJI3LBhCEEPkXyg8S
YdjZoRrPWqwmNYvjTbtCWz+2WPr1esvM5KHvrbyD0NhoRqT0cnyqAX9854mE/GYD1OI5gRNGnqcz
sZ2oeeUEGblPNJZUJjc5uKS7QiFszd/smvLCSxQk6iCeaVYUJH5rYlFVX/Kkz76N7KgsGlwvo+2S
OzknoU6r7jK1c57aop3IrYxmsJsLrsb5q0QCIggxiBw/ZzQsZahrdfPNKGwE+EXBfrgBhbs+Ma28
dG7MQtQw63PpfPdBm07RNDrVU1nMGMrQR4Bo83+o9ZsOCATrZXDd6lcdpDMYRD21aJf+Pymcd3qC
J6VUz0ChhY4PyBMAyMeOwqLMK8qLrv+SlqlxW2XK+EaVMT/TM3t3FABH1GSRzQEUdFgFXxbVzP0y
By9p4U5bIE7+tiqMM1M5qdeuU6F1BWucKipA/MNB8sKlCES9+EVBtt+MviUuK6dVIawKEuMhO4ei
PqnXMh6pOIaGwCdMFvBwPOWlfe9PqXhZgm6BhjfVYT+l+h1lVrkTo/mc+Om809SSnelxnE7URMOe
hgIpM2t5LHLRTr2dYgyLXrLXywsIl+2NRiITteUC6Tgf+s8f75GTyj4XKgR5sP40BSG9HhWHO5TU
vIl34b4IUIHlQ2qrBkS9qX1oof8/Q2E5d7imXuVMc2xZVFBKrboxK25WN+nbyE60+gyJ/GRPghBg
m5D46IB+AIQeDqWNPem9F8t9X4HuLulD3s+OHJ7+dUKeDVCMngieUfTA1rX9qx1FtakXOAnKvY6K
B+BsaEk2HgQD9d4zS/fefP4e6eiMKdWgwadLudf8uL+yqGNurKD+/fF0TrbeCqsAtk6biRYFINrD
6TST7uuA1uW+mOJ81yL/fB/HZvMyN531afIX7erj8Y7x2GtThGY07DtaSiAJjk1NurwtIGY13R4n
bO0l1mpZRrDUnC9lmxab3s3qS6niJ1H06gGGltpprdVQqaxa9/Pi9m7oiKn5ruxeP9NtOz0UHD+U
uXDihXcKhPNwJYw5bseaU7d3CNAXnUFnbYAIfLXUw9vHa/DOh0Vck+P3R6cJ7vnhSC3dEW5m1ewR
cS8jrzLzDd0DcSaovDcfvDE45iCyqHyvv+KvjVr0Rl1PdtnvsyIwKTWVP5dCKzE14B398XyO8dDr
N11NjLhxVnoFB/BwKMXjEKOArtsX2ii2KFKblxTx5T3PGuNSa6CUo3uT3HVaPj7DEQMg00/13WJ0
5i9njOMzceDYHmv9ORQQVswDCliEN/Po59Q2FhRynvaJLTMjEh6651GQZO5FQR5ihxiGYzoqzAby
S0O7Y+N2XR1AzPPjh2ms7O+u6BszQukbkf5pDBRcIYoLguZIMON/B6Ekyl2JrjxMgviybqzyTvNk
/LOwSu3ed6Z62SwYv3zVLFn5YdBSmI1ma7E/j9wB91oujHPEo3c+Nt8AlPeq/aXTLD6cslc1wHUT
Y9hbPPH35JjN3YiV7M5unG7z8dd+Z6hg7dXSjwZ3hcDM0VCWgRrFIvp94WAdoOnkqgBHv2UNrm0f
j3TSwwRgsH5CA/Y0I55QJDQnhsYrlz1tle2iuf6WFFRtc2P65WZpdpkP6ZmdfDI3wNsom2KGyyYG
THGUcagi04iABnPzdC+qnML4QoarhyYdo8uPJ/feUOxRf50dSIo/qJ2/jufom5osmnjc+wO1HZHm
026YbSPyTQiWHw91ej6Z1pqseSRrBDj/KBR4M2U7UfvD3hbJAg+2Eg9G56gINPcSVcuYbOsGzh+4
1BfFC/O7VvCa0NLE2eipcp/P/Jp1EQ/a8Pwab/Uh5JWJqMmx5MZclLWupfW4z3jfhSNIzks1Bmg0
mTRyKBb4jyKbRRjgFvDojbW+5cXtPLdlqVP6CC4ys9NfPv5J732LFStjIQbIJaAfrY/mdRNFe2vc
D4Oe3tplrm+TwWmuqS+f22F/mv5Hs3fgBthsaQCJcAQOj49062mczEHtNc/FGoAW+4g3hgxAGC+d
N99Dkefx4w+mevZRkyowTHGCCyzoaMWjujJ90rxWLWFnztT1PRzNEf73OvnbTv7UEnnOX1NW443Z
slA/XOoVz8akac9FluhPHy/buiwnU1l1hQkFACqOt7CpEDgrUkvtp0VK5LbGYtP6Qp4J538kgI+H
4dvoQJp47Z6EgaLiJT6Xct5jR9hutcZzPy31Uu8aqy4fE7hVUVP2XphgVPLJy9L2YRlsVmxW/RZ9
knjn9eVwA9ANK8S6VGeO8Un+tGoKemvObtJVQeLq8HMaZpv36ZLNe2XgcUIKUW6TJn5pBGcsGadz
xoHvLTlwdhOlDMgsIJwPhwvoLKwN/XlP+4D2o1DZto7VORbLO5MCIkOtCfTKHweCw1Faqxd6atbL
XnP1tfqZgtmeUwtCw6LdmZ3xv5jVyk0DuU7khau3/p6/YqE5aEA9gmreT66uXWtmRdPcN/PtP2/X
ABtunyIVdgYnrK2yjtNSi9sZrZWFj1OM2o+yqs5xxo/lXVctbUjA4FVBRjDWKn3892SUY05+E2TG
XuAGej00UA/hYAiqqzZdnZIC2kXfDrh9Ny50ic4W+4oCZojCRnGbOrKh6ASUYKZmdYcvjxXhU042
HBg3Q073UU6ZPLOFT/cUWSJSJFTUkS8ENXj4g93SqaXQDGNf53G6q5sSj5/BTs4c49MYyygsjv2f
vaBzlKG0mm8NrhDGPpOBuMhGvdzMrWjwEJqsMxM63b4A5xx203rNcCTXn/LXdsp0C+8Us3b2vkOx
HQq0CROxde8Cu1HXtMetzccb6yRPYc8ylO5yYAgFx0qnswHJe6r1YA8T1bjwcgcaJ2Icbhy2S2NQ
H0/nC2TB6u8fD/un/nEYGFGuJt2mAMNlgnjP4TyRZKKq3PbaHmCUeUlU6LVPdYPq4k3F7v6kwQbB
oSqvEegAKtvRTE6c78IsMcBaXC3YdzbN6cgQAWXQj3/a6ZZaf9lazsBvnbfH0cdOJjfAfckR+x78
yBeOdvK19NL8zCjvrDucd177GBtSF/+T9vz1nQXsDaH1mbbPJ9hGqOA1Gzc2GvpzSYu3u5umFxZ8
yzPP8ndGZWvxJbm+V5+VoxzRaCyBJRydFFJ87SrGOOVXnmfmS1b0yYUxSGebB0V+huN5uqUBRqLq
ovNIh2LjHy1oNzdLALmvfG3Jfq+CTNHxLVoK5V2FaaY+D8///AGDlTaDdBiAfz7k4dZqTE1HrETJ
V/YYKSL32l0KuO5MTDjdJkiggW1lk8DPgqp1OAqdv8Zse7d+dZ3lJ/y5bqN35bnL7Djw8AB2eQVy
OCkjrjzQw0FoIJk1sCbntRbeHRIB7g1uiLh7O5Vz8W+LZhmwVnhAkNSTZKNkdTiSxBnQqMlTX8ve
b26QabAjFcfinK328aqtw7D7eOkR5qjjHYU3z9DAiA3shSVFz3Q7tH6eflqCxVQXmqGs+9mNszta
BAGi9K1bftL0dr4KKlGMN4EzOm2oUZEHkd+bO0SDLS3kmSMtEDBJcKECI6svZKp3/WqTQ2MVg+Lx
c7D4wXOrawbJZtkWJm9aBJXPHKzjPf5nXuxtToxhoAd1FM7KMa8GXvYs32Rs4QdXW8hbzXW/2PdA
Bc5pj7y7iv8z2rGoOQDJQMiA0YbeKDZWD0Ot8kR+Zk4nm2/9VutVRN4BLe/4QUm+0RsompSvTZZr
UVFYkFED2HnFNP76ePOdjkT2ueLEV64TFeyjogem5PGyzE3yGhd8u0lzedTVvM0XSAebfx4Kxx5o
WNiD0GI4vu9K2YBPLRTWF7oyb4pqoqPUwOwkwrtnQvzJ05VkEC4DDBZuc8LfcYiYsiLpRmnnrxJJ
EZgidr+pwPYD9UX4aOPYsE/JaGo9xM5D/BotqTZWizUI3qRIL2V0d84kF6f75vAHrf/+r0tHi5GO
6zwcSCraaleOUWqXMe5//749aZ+u8YrKLIp83noL/TVMa/jl2NZW/pq2sb5pg1J/8K2p+vHxl1yP
1N8ZBKuLldh6Sa8JBO/fo1GqFNzY1KMYM+pIGBT6cEtpRN0AjQ++9aXFOxOFku0y18BaRZKd6UMc
X6Xr8D6FAIIl3nnQJg6H9+yhTMDqVa/0wrzbDLJXSFgZLixnTjcoQCf7HE+XM1vqnQ94MOhRmBFm
0oDG86vXPh/KC4w1m4vBH8cz2+QkOWNuFB8hHzIvYpp7tLSOq8C5i6p+TfI6+V6BNwCuht2nMxvD
ti5ARiWGTY+dfTpcxK7mRsi3BVUIumPByZHiosYx3378vU9DLDpWFrfUf0zJY3mCDJ3teDBF+2oD
w74tNM959kHpgScsjLuhj50z4e+d8eC/U5XU1wwVjYrDD5zjIZki8tq9UlNb7hWY/Yem8VQY+1K/
q200GD6e3x+BpaMNTUODtgy3IxgA72hAq24qzwId+iq81nB2WVk6ZogjDwilfvSTN+S0/Odg0bWf
fY4STAqK+jLBjhs63iTKT61it24a7s4rfE8zBLrcKdA3DZwtPRwqHF35Y4W3a2s5VaGtfO+3i/ml
fmbZ3tmidEkoDBIBYFwe19Nt5WiF0Xfda1AMBqAUv7upDCHOLNbpKLxRwb2ZZCw0WJ2jStSQTvQC
kqV/dcpObVEo0EEQNPKf58IoSBcjeGtRKDoW3kqLye1t4HWv7tIVkeHn+QbosfWvhxq2sAkL1qcl
Zq/mPocbrSPkpyk+pq8lT76dni5iC441PXN8TsKlxUnmziNorq+9lZ/8d1BeuRWtjt7EK30Ordsm
iQ2rxCoyY4ukQXuXWUq/AjU3FVvg+zqMw6A4kzGfHCh+AaBMmFJrjsQGP/wFuKDw3rH08bVPNPtm
HqcZVPII7qlUgCxWwPnHB+owQnPv0kjBmM81eSSzJY93oiGHocvdZqFbV38Dd1nVoTssCnS1Y10i
hpFtk3Q11fh41D86Iv9zjP8blphBORZ24WlVDXhKP9SOsez72aoeS6/qUU/BzlTuche+a7R4Xnrt
eTHWFraVjPqVCyGbLC6TxTkq1WFe9eenOCj9QNReNRGR9zpccTMF6yVtamF48pVAqOWCZTAFsVoF
wz91IP8MxVx5zsNs1elsHA3Vg50tZOtC6IDSclFBPQGdk4hLEJ/nHuhHgfLPWLwS2M28KhH9PZaL
tYRWFq0q9H1Qp7EXOcuc46UsALeSmo/pdjLj9mnE6qDekO8FDsjfMbaiOS8aHHYXYW8QWxouAfRB
I7HiWrcQ/ZDNvXQCoT0EcY70ppNqT5pBdzyU7K4n3266rx9vlMMD+d8siCsw8i2qh4ggHX6cOXVb
NG51tieKfiig+71xbxtdHzUoHj0uatJvobI0P7CKHu/mzJNn3mLvbI4VSLHWSYk+NN4Ox0/nTsPr
cFn2o+F2m04DbZaSMEHIwOPh46m+OxR+BqDfCdYn+f2oZN+jYKrv7RTm9uBryAuJor0KOggbHw+1
pl1Hp49LdO2irjVt93hVrcKcLYmnwx5/PSwuQD796kRuRugZtqg8UdzoGy24TvQk+6cyx3/fc9UP
CyhDEmD/uAX+lfVWdeaNFTyPvSqa9i3j5tjyX9trNTS5WoouO9e6fm9VqW5Y69MCjvFJC6OSiVMg
j7jXYTxuYA75192U+JvEMdozp/swdK9zWym8XOo+sg20f473yoiZxJg21t4uCakRYlnZzgqa5jsE
dNhM+HMm3z7+jkfU6f+GREWDAgtZPut6NCSsz16M6aLv/awdvd3o23WzhQKVPE5BN+2lqgE6p3ma
fx5tq74l5spbz4mzqOEvnrlJTjcVivcIOSC7TULMgT08KkArR/K9tf4L1iEFaoQ0UIrsYxGZ1C+g
RWbFU9oqcJayNt8+XojDTOfPOqxlM+7OVTHjBBm0aBUqv71l7bGmGXH4E8VGD4AIfzzK6V4C0kJj
j4IkxxSfwsMZIsSxJHANg72pNX6kq8BEU398jec+P7OVTkcCocKeJXqTztNNPBzJVN3UE+uyV7q9
xsbI7HLntNqA9lDan3vHnK4dKa+OaR6ICuS3jstnCe35Zgj6/LWOA/mSK1prwCfNbRyD/m3HuLoz
oKJtIdXaz9rk2oT9Hr2jUgL0hGkSeQNY4FRrzmVC76yBDXQJmXoY3avFzeEaLFpTo5LpFa+Tjwl8
gEV8VM1dfGGmdEc//rDvLQGdBIvzCzqQeHM4FDhjlTjoeKMspsoLfZHVtkps4+rjUU5TLaQT/2iS
I6+GYNXRYe1Fh9ABTkKvyKpZty11Hvq7+gRFxknhAijvBbxDv/l40Hem5vFA45GGyjHyJOup/Svg
wtRzEm9ZB50cK/KUlV2NtWGfGeWdb0VOvsoZcP7559HUvETXlJqzhjdAIaI0QQhQ1zRzJ3ORnUmQ
/zRcDy8vhJpxyaGNT5JM7DuckQviaWiXgcq17sXwnoLeffNjLbmxRK7u2ekNTXfX6WFSGQ5iCgXo
2DRE4Nhzo8lP3EuewW4O96LA25gynUXbvV6ggZL9QpiRXmGEk7V0T6ZK2nynZ65x7aQ6Es5IP2MA
Y0AnwUNEeexKCsL6bwnnwQ+VKpyvipJDHTbEHshb63so7D0LVgVg4O/Irg0vZe3wG4FFDFFreMET
gNTx5zDk1GutPJP1JjBpP1yBotR+LHpZ22FZ1/ZO11HHiygnjFCHsS/FoVxnmilgoDIE9z0tIe4e
5k3nwSCneyCyn97YYFKkSUs9TJOkflaJtlIbvzNgSvbI36GOlbWOdoMpRKxHZZXrCdwdPRabDIqx
Fpl5b77F1Oce+zhRvysHrjM9GAHdXXlF84rnOnICba/7P6SF3moEAL26c6WvjLDs85LauNdncjMW
GURUuVglTDu1OG5kwlaACgc6pN+W/qr2AQ/Pfx6RVjxXyXwnDWbTewQ2GrbU9Y4TuEKZI9tCtq9Y
jFT4v4C4uMmt+VeKtcVDHaxc41RTl6kxgMkwsUpp4MI8tbYz7NDDSDaN0ee7eXCqK5v4f7V0ib/t
JDWHWO/VNQ9AOJN1YV6hhWCfuQTeObqUlHV8uRDjRdry6CmYQAZUJt4Or3Jqax5kLRBptzK2HweI
d44u1iuAk7G5AuRwrCOBKuHkzgrj92aAfYqXW7CZlxG0fjw7/4uhuEFx4Vl152mfH57c2LYmaOMW
ET1YvMvSjd2NUfTBFWpE85kH5juxFhmvVSsP9fE1/h0OJSwYfKNTlK9aYkI5pb3B7RG38mbUliYJ
214Ej32t5sd/X8w/ry3wMlREjqMtyhVIE3lCvg4O9gZ4rWLmOgkrWlI/OZOMnGabFHVJN9kedKRB
cxzO0LBkFig3kK+VhXGdt4xplCRJfjnZA2qTU5udeZ6882THrnlVIwPEAYL2WGxSw3lwsotiFR+3
4cA0VMTzDJfGzhwpmume+KYVKK+3JAXXVL7TrU03+sxFffIcpFyAcQ3bFHleJFCP8iJrmJWgjsVn
zSAR9XS17iynF59KzUjvkYcVu5KfGEK9yLfNbKkz19zJruLZzgrwPGMD05Rez9Jfl6ntZTGKHqVB
Nd3ovrOJfxm2XaEPnGVXNbCuy2DqqjPf+XTK3HXoetF2JL+mmnc4plxkkHEPmq9xt6BYDde3CWsd
lXfs9bqHvJgguHdDeec1bbf1l+7fiCCk1syZ3IGFZ/QVpXU4/uQWCbh7y3y1RdtvZsdWt9ninMtC
/0Ci/77VyXGBC9LYYjMDvD8+ORNFcgBipfNKJbYzwljioQnZsAtuqjouhlXOQis2NlC573YH5wzF
jhhhE53neRUlVd5/SjTffekDHDeiCi8GY1Nac2XC8BkdTCymSX9EBsS/GSpruBulENseUgbGEwWM
0IqO6cruEb+9Oa/ehERev3a7MtsY7DYr6po5SzZI5xiXsKRrF1/NEfJIbI3Li2ZOZgLlW0DFVuij
v1koyICbLcyliVyEwb76ooVNIPALvETFyr8y5rHTLwx3RFxGciHHoY7M9IgHZWU4oQMlqQE3BBl8
29uJc2ul8TiFoCXr+6oqTTtspdQ/aYPDr1eZsq5jxy7fVJ7aqJGxcaNSJhBPF9Q5+xBayrjv4IRd
oPiLtJ9QpTafCw1rrDn8eLBqCLN4Ua5viGNLRhXD+G2Usl+XVogZiaGxRIazsl0SMcO9IhMBxGhM
VfqAWG4wXsHkhPmJJ7blRX2blOkGCeX0s6Vp3nNtUoMNJ+XZjzNq+58M1mS4lli5nzlYQI2Pf7YN
0YPCn4MDok6v5eiChclvTHkNE9WC5gwDd8jGF6y42yD00BBF75byCKTUVXHAtJoAS1Bh6E/JklWv
dqYKelkj6nMb14uFfYFPS3eLKXX/A/cX7UswaE57raSJdINhDRgCpUGrbnpN9UskKz31LsZhRFuk
EH72BkHbXcKhgTcRytoPfoz9ZP5wCxiuYYsGhggX4SmxU8WUA4SZRqjYSMwgzVaZEupUgDSQs0Mc
OUsjo+jqN3R2tHaTV1jnutOo5guw0LaxnQLscyJPqx30fXWRB19Q7JIzJR8fMS6Bcd8XdMaUE6Xt
VN3z5IrvMtDgQ2h01fISCDXfmH5aiiipu/huyHsERIJZg0mht/nyGa/uXNvEea1dDpOLDDbaKNld
rA9KbBIExKsw9dH72Bj5EHx3qwEZg74r8m3az/6PIq6WuxKSoLlDwErrcNCZ6EC3tn6vnH5+oT4J
43/UHSIezrTeLzsfoIkRgMVnmZf+CAasyoObvqjiffV/2TuP3cjRdNu+ykHPmaA3gzMhGQwf8lJK
E0IpQ+89n/4uZtXtliITKdQZNxo9aHSpGPxJ/ub79l67AZ1kx0TPko9l+eyxk3CAO6LUsa2rbX2t
FVlpOSJxkOj20k57SYa58hn8QitXeD0FqEHkPNySRVmIR7EeLcOdu8Evdqgt/NRrgFC/kbM1CPeT
gLrYDUUpqNy4asfpmFbkjjkg0/vnsSzK6QQuV4iv8I378ZNe+pqAiKzqBvyrUiQ014ropyaUgTgo
4k0392MPfTif9PQ4hCLCCASagr4x6BQLTlEHxV2MQ66xS8JjVDcOErGhcU5RwiY0p1vTs4eAwXHA
hw406eWbobftA3m4/ImkhdOwQJaaW1/RG08ndknxZt9vDpkghCJu2VheuLlhteMsJyV2E3Q+xMOp
Z4ORVbIVnyZSfIkxKBtpWBdtQuKA0cXdZlCakrDbpC77lS+Y4RIMKUzJPjPF9I0qg36Y1JioptCX
NbAzg6QfKaLVL6rSqJVDP0DfwzuLseSNPqDBsYQCAqoH5hUClWgEtyOSkh0Snidty6lXaGpSN563
tOtycdep8SSsqM/IB6MZQ9XNhAqEq9ohAN1CKaqug7EX8m3eEkV6IDrTii7qQTGQ/1PJ2EpdU+yw
keYV7GhhTl/C0DdOpm+S4VQqBARjEFGC2pbKzDhyh8rsCVPOROX3enUCmym8d22JKJtkUQVy0pj5
MBDS2D8OKliQ3VhIQbBBR2xtpJDNkcPbnjaO2CqF7CbK0MneOIwko6ilnkZOI/lN5klFD6GA9iOO
/7gwM4P4jbBTNujSoIL5YoALdh74eJD4N+APCn64XZhj+WJAU0CcKNPy82Qe8XcLfy+ZyEHaQ2CT
o+C6F9ussisqo4/0k31tJQljMq2S0Pe3LaAPwwbxkr70UoU+Xw7DWXSJ0GK+GhI5X8kWv8MtrSDa
axG/D/CYlER2aFThi9JEmrJeDo4kc2elfhUkoMV2IDKLPV0EPPzomfDrLPGqGsukMEH+VGdjmSHl
9M7wOWzbDeio25n19b3qkrq1gQsGqK9h1FigxKboyW9MYGPYea3SLsN5jNZmJwUP41yjJ5B7s9GZ
mFpJdhQ/5eBPgph67EQQlnZdz5HqVtQoygXRFWqcxIkW8fRuovnVQkIlMa5JODb4ULECTqjyfIu6
x0KG7lft/aQW5bvZ5MoTkzgMqUIJ1IcknqofZUViuasLUczIKkZYrKe6NJ55uHPplK0xstoVYXIr
lJGUuWwsOtJq5BYoW6Yu0t+Qu2T/3krSSolqgKhqFI6lrYUREWqUCNLeZlGRIjfvB4qrEswDh1iT
QiT3uhAm2+isFDpqRm/ZnQdTWRcBpzGnqkX/Ti70JqdrIsR3eLG1u0lvq4LqRBORmg1D6JF6W2C6
8mglF8OYMRKaVUmHWhHaAxA1+SbOcx1ff8RfQfvoDiaJI4EjFUL0gzlDzZzGwvRvK/DImd38WT0B
ZwdH4E8T9CX2kJRVWrMEL8itWtQuwPxQ0vALY6NPNCRc1RdjVjtFDAXwVnpr2kMXqV6SlpzP84L5
1Z7KTHxUo9S6pxmchRAXq05j6xUbm5Z0ZtaFUpLfw7jRU6cWk+ilIDQsw/Afp3u1TecOcFEhgiEZ
i0F2IUqNj3XThwM76KKKvSKfEmibCUAoaBMdsK08iZQrNnUQvkow+t/1aRKGbToMXe6oRRXI9lRb
qWqXUASyxSBdcgobAr6sJp9BhIlK2D1VuZC9VBHp3BtYXeI6niLwiljHp53SZ5EOdg66ji1naXuv
qUH7VIISubQGKaw2ndqpgRsj77lVc7O8RhhVXuaEtiXY50v2gikHbi/35UK0MdknF7opvOiV0ub0
HzIm02EUOqJ206jnacejKa1GyRJAYBG6Pm6pQZNikoPc3bMnESmcRX30CjkvA4lFwTRY+52cxzAG
S1W5Y+JWY3BaswwWggYCx85WyS8NqtUK1v9pVtfNlNDqGNJuYL7QI+UtJ5VKvkgDxT9GLXEJdsT8
3dkNrrI7JnQWmLGJVfh+bSJdT2ZmRagXY+2Omodo7CPTzJO1BEQkteln+eZNzlw7OHBChulxYMff
2coI1mLdNYB7PMq4TUenhW4gkVMqi/0wgbwYwEi2a7YafE0FeJFpZ8Wz6D+p1J7mbRJKZfEjF3WQ
eOJczZ3XmYH+XJtCPNn6OIfXilrJoISGhozcjrPfAz1XsMMjGndhpwMbvQ9JeaDORnSjLYZTr7uq
ORZPViSlMMfghw0rSBMyHprC5C9CjkAOnaI4uxqlKRxOqV+X2jvPrxMfEx/9ErjLSBR3FfNMsGqt
Wk4PIbMG6OYWDFRW1UO2EbQ4q3dKOoaBN5D+pd+X0FsPIMz120hSO8Wj7S+9g2eYalcnsiNxW17F
xs0GHEZe0yld4o5poZa0j7pqxqOmdHsrbWph5Q+QzGJome2CRSk7V6QYFbm4+NoCvXuhUk+zhOqx
l1ClInYU+/EoS+lsXE4q6WfrYpbr0TUicwgcky9YdGlUjTEzl0zqhNImw1sXT4bgIB0rnjLJF8rt
lNVsIOaoEy8CUWoPg2GFIO3ULHtRWn1ixZiqJPHUKU2CA3yMiPRJipmu5HOQw0oPH8kzesqqjt8V
2IeoZYqX6HUHNuqm0dz3bThUW04xwHW47ey1LEXjxFZCEDwBC/tkN3VrDE6fS5FMOnUcXWoaWMg1
cLneWDVBqyv2lNTNGwdl8RaWTvvMPC0UXiHiq7DUIQuQFunyNpEEdXJ64jkeBF+YG8ads4RXc2uH
mLMq08YUEkdr9rXR2Pwbm6tRjCuOHFkllGvQM/VJrytx9EaJA5urZPLU2GTKiP6+TKTykCHPIL1g
CAjazgaSXldSnGbHNEOIb4uVLv8Yw4o1vDdABjl+X0mroBEQsxfQuj01mEXVbrs+yh/ZgcUrc2wK
BzcZ/OFSw8cBvwgMl2MFFSubPE2svHE9B07TZyDhQzlp3KDKihqhhKVUTg/rjFOFngQJidHZHAFM
hKSwxuc21GuxkcW1kULfOZQFM08S1ZJ4SGZJvsysrtIctQ7IW+yWBieHHVHQ3ZQExqdRE8fvojQl
OZDVEQlvUTdW7RaNYBB4ZAqa72j94uKU6QYcOp3/YRcRDSW+LHV4SRpZfbfM2bqetEGKt6mgg6wT
yB/mMJf538Wqmy+yWFBhjrai9tyDilSBrwpm4THnjmgy40xqT2QWavVJLsf5RfOrot7V0wD22+8X
WDMEW47jrDrvg1Lr/aqfrFJ02mzh7MnmpN6k+RgTVsVrOqyGZpqgnmvTrNsycF7rYMK8mt2+q4bB
HUhzOqUdLlm84gOrn4T6aHSinDiTjW7k4XeBDfsPww/m1gG+KeL0BjXFp68I9AhjOQvfwNVmym07
0j3AbtQMR4SzU78hSt5I11RCx/cK+hrb03zUfiwJlqVbQKDW3FIPLIjoC/UqtlPUrrcpWLLQKUp6
U0xdxB0wthw4udmofi7ixAw5rshRTvchGV8tYOQQtWJ4/qtO6NQLzovGxPmY0gSLj2rc4hQ3sTTI
cgDwh+Jo69B3BMZTYLeAYSv48QlOpyFswQJksBBBRkq7WsqmwE2Vnnq7IoTdXTQsJEVVzwzsyH6S
eUpMy3lpydBkwQaI/SrQotrRVBg2G0Hqc2UlD3RqcTBnoBRh3EWXTVkvY1Br0v04RrROWBW75zEc
phPt4+EiirPJ36r49yt2XaVwAg8SEBijFP0jBiASQsNxLI5kh2QA0ZBko0sZFeWlD6PG31nzjPBy
Mhp9U2VG9Tb7EE9XMu5NgeB5NcxciwCdW4CI9T5UqEvZhQ63y04JV72BoNthjG3biUqmYInNJtXi
RrsAimFA4ByKjKM4coJNL49sf2nmqnv8Z9BJfQXqvpPVE2xFtRPj4zRL6vNYGwYmgURi/QQVFaqO
HHKKtI1Rawa70/v2cZ4L/PqFYWQcJcPI3I/ANfy9rKiUPTq2VaI9hnpzu6RG3M3A2g+WUg7hqilI
GHC12DAu/FDVT3FUzq9ZI7Sqw7+reg/TRH8dKjbPtsV4PQEXbKDSRob8jJs0kblkOMa2X6TKd6p4
wU3SQ2HicB7Jvd2z/W+AwVnlJYbwAFMXwYoJB15iAZh6oHuvWlEdyWfjc1IBDcOFpJ7R+cwjJasy
m4ImP+iomgELkg7QrBW9br/XYxy9/7nif6Zfxx6P7EKmNIn8H1kLTdvP9dEyYabLgzZ/ZUayu+Cd
OFgPEuts3uYFx9ic+TjfFvGPJLqWoMd9cfXzHtH51c9KWFJeWqJhdPkrR6njBDn2pbhRj+13/Yrp
sZScqFuXhtuu/3zZ85r0+VXPeg+5YpaBKnDVVMFsM2svECp3glDbYw3zVlvpk+p0Tf9F//yXKuPZ
SC+/6kP1PdGBV/ntwL3CWDMMxvce2EzKsLeQWn31i17D8uA+FTU/XY4C4efLgTkVxcTnJvVRdtM0
cybxnWhfcIjhF32xP98YHerPVxoE6kpy3+evo9Bf0EHgSoqjmz0nGzBXrSdbt39+fn9+a3h5P1+w
zCGxNwTZvJYJLXBGM48u/3yF867i5zfkFzGQlpeBAIA0f6WsZi82NuFlGL+4xi/l2+UBIcZBKYtu
BXHg57ugF6/R45Py13zbrFXXWAvbfxa28ffH/eESZwM1zo3WmqOcvyIjX9XZayh9pU87sxH8eomz
/g5OQgneEHfB4ZdVNpdtwsXvK7dezTvrKricnfD/8vV+uKnl7fjwHWmYZhug+/lraHZE966rjprj
Wi3ydRpscuEB49YXn9Jv37cPVzzrm8n11NRGwhV1nEQ+0WXNV/3e336sH65wNgtTOmY/QOXyVRRE
TxXUrQ6b2fd3SfOF/OSXNujPN/vDlc5mXB/zb2R0U/6KmWKLINSZjJodTep29RGMtiNKjRfnb7X0
JVjpt9MEAi0gRouAWDt736nTzyW94PzVuEHHscvuo11BzIKdrNUbqjKJGx+B0d9Mh8n+KkHptxP+
h0uffQf0ZCY9ks38tbeeu/GOM2Aw1K6pvIrBibT7tao8/R/mjw8XPPsq0DXnylQb+WvGF2e193j7
HdjNX7yXv3+YHy5z9inM9HKNDMwXU4jkXV9eAsN2Qf98cZnfvv4frnL2+mPRCJWOetlrZhDpwI42
irw/D9dXr8bZ6y9PqoCCnuEqodi2K6pD0oKpcEaCtb6yV/122v1wN2cfgKAmJCxJXKswHcPTnown
IMbZF0Mm/XIV4nfpBfOeSxY5Y/rZk6nmIlDleZReZX0cLtF8gY7tIb3Pejy7U7hIa6s2ONKLVEhc
ylOHfXnyI4bX73ajimQ9brLRzixddetC6B0iR1WEoaX5xQ+Vlzfx0zbBkkRYNz9TspkZl+C6j7Op
InelmDSV/wPBKKIHjpZj4hjkXIUkgRpR5LaVYr5nS8nALrsY8gUWBIJLeqUxrqTRUsDKanO+tyZ/
/pFgDEBWMShDa7PfacsdIg+DvBTTonjeCQRJZ4sCwe7l2cQCrMDp9WVcbn9+nX6/KC3CkgX5tTg0
Pt+UUdHMzpbl24w3MNa1wtafm8fgzrqiOrwNixPxMF+thL888U/7rV+gXlmctZGksAvKzJhjytPs
X0wMXEmbPfgqMu2ng/XTUzu72Nn8ggwdZlLG5i57jk7RLrkyt/ol0j2DqsqBDLQAjvVb9sXa8edN
EaSMz6PqS32joRBhnzfdzNZDWTqAx/785H47UX84jZy9jVPRxBltZFZahHW2IF0JvIdCe5nU/aNK
uyDvnq3w5ec1/5t4+S+sWB+G/5fEy8uofcGem/8PPcbn/LX5HHvJn/7/2EtZ/bZMRGh/OSeinuKp
DG9N+7//EtDJfwMsgnscnZ/KdMc78e/cS+UbUwHzHyhKGdDMoqhviq4N+TtZ+wbpS+LAuRgNEHH8
k9jL5Wv+z8eggWgw0DLhx1A1pLvSObFRt9qq7Lt8PmljIUD36+jmBwGpHVHiBgJs2w+DdPnXv/hj
qOXZkXm5HuItjBLUdgE3YFL6/B3UajZGkhXKJyEnokoM1XQlR0VIeRHw0yA/iVJKTdVv47XgX2bZ
dyGoqKFV8lchsj9hSp9uHB4m1ihqasicDCqzn39IMWdwCpuiOJVKSC+UUoWfR1CCszHcV81zk+X+
WonoDxVqaGzqWnsPmuEmB4jiAjbXTkgvrrrCyteZMtwaRRNBu1ala1n1Ny0YZy9AguNWNZDkHt2j
2wY9CtJHWS+hUkdD8cX0glzq/EHi2sdJjj4aEQ5Kn7Mja4mhOiOqQj5SugtCB0lrRxrOi4bQPGo8
Vd514kZNd2qyDVqvbjdpcxXRJr60ym3c2Qb8LMHR34pdltAlXSMab8zVLK/q0GZN434pv9vNsThO
xSGOPDPncGojmc0XpL6rrYKtXrlIegKSuy2bMhNuaD335FctsRPBQwM0n4YYFtomfJCegMFPBplX
O2k6AvChNF+kDni0/F6HlqQUL7m001FrG9ul3pu7sIE7xygpJ7pW71oIqDJ83Wul9rLQ7QhoMlxj
cEfNS8E2kvqsOuDAWX/L6+6ScAKdk+5VeWc8Ko9kOwNmM2ixIbwiJMbLmgcOwqRSoeahhy8cek9f
/whWtCkFw5YeiivhwaKLgGBE98bM8wXAYy/gx3rKWOFxVpz2BS1ARWomwoM90SxPlbjRLHQ19qTZ
SUYj2NYkWz7GR2OrucYN/hFkz/5bY3gmHHS6yPvgB09Nu2m4q3gzGU7FxuCWvNC1v1bXMGDoph+j
hxlAOkkn1ZaIH+tiuPf8o3Xo9v5pMmzttti3XnoYv1voYo557oBTxzsa/JiJznKmXe1pW/+afiWF
tyR0xvLI7nAc18plL6DPsi3aRHZyYT1SLT7Mj9mP/Ghq66x049EJPN+R18N77Nv+VXoYHOtgbcOV
6DZkKzvl07Q1vfE+cGqHHBoyTg36ajZS2xSuOjoApClO+R6/W1hL31EcxeK2Nx1tR+6IV+wHevYQ
Sy7BmhQuA/qYr2mQbavWpSfXeZKTvCbb4vsUr61r8zCvrWO/gpLz1p/Sk3WFSEqYnPQ0P/PZAiQn
Fbu3NRj3l9Iqv8qv1MSxOheRUpSQRYc41tHJif/bCv/fZfBfuJA+zPC/LoNkPnef1r7ln/9r7ZMU
lj55STBGs8s0u+wk/1r6JEX6xjmWdDgmLABSy+T798pnfmMdhNQL/85kklscSX+ve/I31tAF9AMd
Z+F3Yjb/B3HPn09NWI9/1o1Y+9iKgQQ+T1fu5cqHD2dMByvKWj58enEhWB17lMiB6MupRfozrdRI
yVYfxuc3KyDD8WHBXS6MwhWWNUshFAOWw8/rjki6nQXmiRimcE7sXo91RxHkfCORwvvFYvv57Pn3
pegOAJeyVAvj0edLIe8PJ4DA9aEgM8RJ2p4JTNO/8s3/hOn8ZyX9eRmK4LS9UdwvNIizrW1EDgbx
Yj9lISj3xNoMvUbUUPNMer9rI3HwtCSVkJrUo7lq5bgir0DwiWUX4dpSN55aPGQlh353lqt6LSCe
IGFLKsoldM6QLyqFnoYzqGL1WETJkReOXUreTtOd1E/M3n01vPZRKDyS0EEQxoyheQnl7U89/dmA
/kw4XceZLN+p3VA9toFk7DG1/NCaWLxCTkvoV0/gH8FsYkVsFj7tJ2uWUBn/+bn/5mFwpoIURGNG
h9p8dnSWpSaTpUFsD8lg4C+hneP63Zh98cg/b+d+PguFz4f3i/+qAJs/P3I9FlW2KWZz0OaQsDtX
6U5hNZS0QPyv7DXG7+6IyHTOibA74TIvb/qHWiJMIhIUStSDaLK8ahKJk87cyle8mAm5e2FtLWUS
U0Ddl0nkTFrtdX2LSoSwoxY7Y30pd8+JGG+RFb0FgroKB3OdWRcKraJBPpHz5STsE8JBcbXs3tQy
t2NZHObeGZSDVF/20U5snbK5Rjtkh4t1+iHud1TQ09xBb+OEhrgKQEHHSu2gcfAE2pvxvJbCksSY
h8a/iIvpKkGrafmo2ukExleT/uYj8ppj4tav2Y17qbTz0TOX0olILWfQPcUMVnJPBAR6KCW9MEt5
k3fXdVy7X7wty3bt7KNSVFyJKJcxhAM8+Ty45DzlfdFIzaEII6LPopxNTC56cZK/RQmWmYkgi4Me
wMSoCjRXM93xsO3DWylJThGWL08jUMcFMKDvizob7MwXaZV23/GUeL361ktLWl2szm7W5/VVjCbn
MokKFktBvWkNaXbbUFEcqRlp6A/Sa1pq7TYxNChjRW8c9cWJkAvwD2uCvW6URC+3pMwNPKl8WpMh
Hm7/PB5nZN2/X2wkNIspVGZMWBc+vmwoU8Uy7vT2oDXswNGiRR4T0rQDFktTmJTXd2ug4hUa1NFj
0li+B00uk/46irAlLN3pfb2yIymWXI1mP9xNVbElscecppEJBsqn2Ix+w7+5S7KVqiZfPdCzcuNf
NwBGlsYRcRAsY8uX++FrEbpQCxnY9pBNg+rE5IE5TUCGVVvSxGwIi1mnJorZwYT+V0rdgxF/eeb5
zdKDiYO5mlXnp435808YcrUXEznpDoJJ1hUanngvEIq0JoZX/2Ie+u2lWFtxjqALEs/XhFwNq6qZ
u+4ADw0fhjpJK+JUxcew68MvPpWzk89fI0uhyoBngImEw8/n20IuZDaAYZoDDsb2lJmZiTczU64G
hPR7BgPVYThTrxzq5BBKIuF2ct14mlBMGwMl6MXUFbont3FzqmFmf+E0kH6dkTnlsjSKWJA0cCdn
57LAKOahMaXqENS+vGpCfbA1XSTYK25K0wFM3blGQOqN1Srf/SpSXGWI/Y2WD4OHwklf6+kwbwQh
Hex07sVToE1fQW1/3QrhJWPlpiy2+NvP7TeqH4Q6UIjyQEgyPJa8LlYh8b9owOt8bSBW2sbNrB+k
RVj456/6lxUEYADRYBil2DdA9zk7g1dIvTojzPM9ykFzhf2mdAMilP/pyquyy2NXyX9gIeH1+Px+
lL1V9tUYq/sMKb8nEtpoAwv5qk3yy3OmjkMdYQH0q8uUfTZh64GIZn7q5302SWulrGsaa8hW2c1W
rkD80s+R+++BgwMHz+ffmUi/HDiOz3UTPqfpb+tuy5/+ffYwpG8WdC02QVB3/jph/H320MVvFmz+
5YVAIYaL8t9nD0n9hicJDhDzM2nFyDr+ffhQv1EeMwHI07TFLERT4p8cPj6/K3xikAbAVSzgrKXB
cZ5GMkhZmg1ilF3Xo4iQrpLsWTRv+gGNYTgiAP0wQL85cXz+vv+6GgBA+JQw5nQMmp/ffz0OhjEV
wKkbEQ7B7Eqeg4uB9O5CaY+FEpJ5rBrR5h9fk5lfB/IkAjsAAPj5mlnsh7QmxuSa3LmLMbJYXdtx
XTbRSuwLKj9yso8s6Yvp5DfDipuLJW4xTnO6OvsEe723cAWl6bU8a/Omb81tO0I6FMx9GulfeadZ
WriH/2zRGFcKs5DlueAyrixzn++RvX4O10TUr60LrfdMws0j10xexdGWyL5r4tcIwWSef++CGym+
iLuT2V4o+YaCWO07IlgvBK/SszXbse924asZvJrF3Vg9hN2l2G/b/l1Rt2a86lr2Yl4a36rNhR7u
U6wI2irqHSNE97o2m8e5pV4bsKutHfm2q7dN6KoHHEfhalJep+JW7W/C/JSGF7PxqAvruVyb5trX
rhXDLeUrUb02ceYsTsRKlu2hJGdTWCeU1QhQWY/yRghCVzANhwRaf6usjZ1SBj+LOsaFdT8/66Gb
aa3DehE9ohj9Qah5IlyiCyKP5hgROVViqSguMdA7avZmio+TeaOZIFN94rM5x5VXcvUDi4WLqAwt
/VsPV5o0ltyyg85rlG1Ps4nWnq1U3/35ys/dJiRsFNRi13PHmiNM3w1afhJy22hfj5QNZ1bKEs/k
Xix3JUXLyzxy0OPr+KcCYmMtj3chKN062ZMtZwyPHYVPdU3YblRsja+WuLN9319vyc9MjIXqy+76
bP2v4qBGAm7p10OU4QnV0Sqp5Fu6k6jiRfd91TObSDnkQwUuUqhui1bt/+l3wcfAFox2wkIvhtf3
+UWdjLZNkklXr1vzuZ3a0KHwPTt6OWA8ICvli/3YL1/h8ukxQfLZY8KHxf/5apogt0iwa/067aw7
PyxD29Dx5eZ9fBjr8CvGyS+Tm7mgrKh3s7mip3DerfQHoxc6ZUxvR/a9SP8qV22NO6PEyTRke92K
7qYaE8OfZ7ezDjUPlatCBQN+CTAGkN3Z0XcCEi6qiZHc1pP22BqbMCPFlihV/NhmUiHIblA+hfq4
apJhQ0wb73IZ3kZZf6UPuWk3nals4WQUKxzKLj7h6z//PmMZ409TEzU03LiA/YAGL6Wfz88gkjXk
KHJg3eTlEYMET9ugTm1uNNm1ONVFtipupmQjeeNWHFZEk6KfDsuV8IaRa8LGgHlQszkIInhzKJEf
6720q7ZAgNfElnccNSvHOuK/qEOHfxCnLH8nkWjf25JDvDRlGJwOHiZMFSCKLbwKh2ZXkNBh6yci
R2/Cnbyvn9Jd4IVrf1WtZMPJBRsvthS7/rX2+OfR+DkR/zoaQI7YmmkYA88WQPh1poZ9AMPrHUhF
5YWjFxYq9HVkoSKLxfi9L+5oZ8iX6Z6BGFEPiW5ZE0gDFtSu7/GGCpVT3ZTHYR+/FT+4D6O0KSf8
+Xf+BOf/6XeelYhgAQ+UN0LrBqLAQZ3swXTCbU2JvNgIm5xp9F1ibL8np9nzr/rv0kV+mHbdiuBY
/5TIaz90/GO4tTYB1fprBe6rQ2EmKjZWhz3JFSo3DUlHdefkQH63iZQndEGDD1jX8Yo3DitYb9oJ
dRjb2Bh7fztcSlfj9STYBLCUlF4qOiwYbNyqW9NnUeYLYMKz5jW0IYrLyX8Wi8e2vc4rR6lt9Xt6
8u3CUzflOr4qj8WFnDjFDRzN9Vc7759b6/Nxo1KMeJJCJ9kEZ+t+gj4wA/lh3kT34k66kLbzRXxo
TtnJsrWN8KDeN3Z21VW8rTZNLEToWkscj9NbHsmkMb7Vp2xcUTUyC6cZt/VwSQMsFZxccurG4e/S
mmbTyog8zsphtYLUYw6oa11aEqbmIIzHEVapK4ku5iHea4mbk7ZBAOxKCHdVyUfnpU/VjbDrtuYD
HuAH6difMk+4ZOFRIBVd0WHJcLwxedx0oq2pN4tNXnP5Hqpio6hQ2j0hXg8zva8VjmkR30dox8c/
v30/Afa/jiK7FlCYCvz6s4VqitnjZOx5bvwjfq37bqdswzuExG56qEKIZysBjlDhhY2jE7hGFvtR
33Zeus/3yAhd66rYjivZg1dE4vUD9fP0WGz+/BOhxZzNa1QvKClwYKRxgNzmXHBTqsVYzZjyr1Jz
HWVrbAKEuJm1p/M9Aupm/t8npW831ioLtkGwK6NtalzpxLzmW9Ha6cO+KR9V685sd02zMoKjNjk0
Zyd/g3m+eilNL+jttti179NF6LuompWrvLVrQsLoqr0mJG4/B5flu6yvuuIumL6b9YU0rvj/KTKm
dLZCZxocs1vh0FnU/RKhi24k38yF21TuNOyK+ERHoU4xIK7T0IuCTWvk7G1CR+Kzs5SLtNj14p2B
B2+KT3NyLKt1GC+TLLu/KDbsOT8tjqfOsFw5v9OVk2W5fJh998aPr9o1Rc/42mzs7gckDUW/Sbp9
LHsFEEBhrU8/JvaKer7J8SV1OjZ3Q1klZM3X9CtTlVvkx6gFNCSKNkMM6A2SFWOgObyieZjYYjxv
WjOwNVeneziEkl0bh2y8NsLLvjs2ZgSG8D7C8ZGjv6JraQ3/cCujqRxjmMNFNFtUsdSzT93P5Eaf
51C8zjHyY3CMt0ANlFUFB9+ZK+OLleN8K0NDA1G/iTyMyIeFbvZ5GRWzWNVpOdTXFGhem5qtm0Ia
CH0LPLlh+WWp6HM5xERKxlFVg8i7HA8XZcjny9Eq0RsgLMFNrOMi7aRqdikDv9BOWPb5uzBWRScy
tnnfKweMEC7h1q46B/XGKo1dXSj/0GGw/CB0GvRT+FFE+0jnoQ0CSJFIDEfxWjL9B0KUNY+NIzVW
/RBA/bLDwF+3CouqkF1BsThFlXGl6UXGaUS8MiY1/YcHWX4O2xqN7A0o5xzGz3aWzE1jkInyfO3X
w1rF0RuqaOX0qvKWho07Z4VvM8RfgYc+1zKXUaDZaLB9IGcEaPc5eGiMlNYwi0687iL0cAj+RKeX
EImNJW/en2e4890sBUI2KexSlrBSjIlnr7cQpCoAmay7bqtWgNqGPZvGJL2ckJPlE0m7uptIqvfn
i7JVPp9W0VgSHchLzqguZL3PL95Yy6VClrl8nSQ7lJ1ZvA3VVytVnKQ4zamjAqawTkbwnGe9rWBX
jjEOK+LJFI8a1rGyeNSqW7W99sv7XLwcx30+3kzl/dT8ILOcisZNiGag/RHpGLEP7JaTfJ/MG3Pa
5BVWpQ2GNQkfDzIcSWnwCGfO9wzfStY78daoNglebBWanmRezPUqmjc4e8cS3ghf/WXeHTV9gzNc
BN5QqcKpmjfqdEyE94IzxyxrTiMTdS94Bksv2Z/BdWddG8V9ZXAS2hj8EPNCCDxZeUmLe21aFeOp
CdxB37DG9cZVKm4tbV9nrpS/W7iw6oYIhQvT4KYx8adr0nXtPt0x88/CyhIe/h97Z7YUN9pu6Xvp
c1VoHvpQKSknEpJMSLBPFMY2mudZV9+PqP3vNkk1RPXxrnCUqwxGSg3f8L5rPcuMH+X5Vg5P7LCN
xZhFjBtXUdjJ6m+/W8MEkYrbXLmPqoeU7a3e7mJpHQ7ALqZtzLUSmGhrxxBuIjpkZWa6RO45iobo
xut+hoWwMvMfksQ11b43YYRJ0y7JPZVWYQM06D6f2Oxs6ohsy21p4jvbsn/WjYe+ewj5VgI8VrVy
Rn8/mpfO8iT8ccqGGkXks3FexuqmdBV6X9oXMLsPszbLMurzKpGbVF95n94/XlWUD4FBzP0pjIKU
DbtOR600W2J/FRK8gNWAQimNf7uaRtW2sPNUMo5UDnu9VgjngACsXFROs/4r7+2sXtIw3QWdaBb7
pHpthFsxAfPPZBrcK+0uUHZ+vpb8g1pdWgAcgtOM3wTTSw3INAc5u41kIAPavclWQLufiIALVir2
f+oJLBrrHWB4bGq1vpviY6MufEiu7LSrCq+3nH4nGze5nSmPrOrmo49Oxrq3+s4VQ4CTjhZ4PZZt
H3LmqjF3c5/bpbgDbTI2vwNMu4AOwM7/8vU11k++Yt33yeF2Rhk33IXxc4HQCAgh1JrMlrobsmhL
o7CN+mIAiCIIob5LFY9khjz6Qnb2d5r4n6vG5SoDJnvzwcEcv2bWm02FoCFX5FOk7Ojyslrob9Kt
dvTddDW89lhHDzMIrmfVcCT6bBOCXjuedLv378UZNEplexlb0tE4lOFNqr4s/xNgh4myC02prHfS
3J5LzOd2Ma4sVuzn6baYd7FxCPPDHQgOCdtFl7NqVrcqczN4x7Fv3UR57kwuQcFv9DW2mVR6eE2t
FF/+jyk+WNR8LNp+6yk6h5ErjxvhpTxKzcEQHCnYQ93O9Ys/PfZdDzmlsuXpR6DeKyXaouagzmtB
vysVG86HLUoZ5kwGhPpumn6YdLzAMbTGSYiQUnY3PSh1ADcnUaBmV6wEcFambFdAGDS7n51aX4eK
nQUPjVa4fvci0UONhQQFE6bLablkE/vBLtmA+dHqg8zmOmYPH9nI4atktHXDmS7STScfKmUtD7Yu
3qrRqf4xOIF0HNJVOYNPEw6pDtuiutP8Wz8enKhfa/UvhbEtPMgdAMy2X/mDdpPXx0a7SIG/SQK2
4+Vd1bo/NMRiWvdSjNpN10Zb3AxI1sDQjS/0UjPjt4i0r8pKu5lDoDXrvG7sufKM9qcUrYzMZ1z3
FAMUYrjz6/WEolCvGTMTfCrqQ1bu/Gk7Jk7ZUdfrumOAET/TX8r0l6Y8yHbdO8K41hL636yZN/EE
ho25gGW+R/TyIzdznX+/yC9C6YXzOvNhpTrxSXjsREf6hf7AZPNSecrgWrgxE7ceD0kIQ9ju79vb
cWYL7PW85Q4TTboOt1Ps+cYaPBd6NbdKdlPqlI9tsqes6uGhnV1UZEAklGArOjdluh5WWgBcBnf9
Ierc0PD0jeXA4atW4Te4LsX3YG95xW3yQziihcskuz+NbrcdNohNmruOWqq+BT0XnsLvkLpHso42
1TmKOTsslBVW9m25j5/Aa/mr6R6/rfqUf7Hnu2pOLksb4607qUBwA+24NDz+bEoXrOWzxMrlU1zH
pttHcLPGqsdCzcRFtzByOslyYxHW6wi0ygXG55D9t091CjtRpd8CSn7Ek3/TiMkXc8aHtTD1Q+wH
2GpRStHbpbPz55nRNs4iAYHMKQ7TbhVocuEkeR/92xWlzgqXXYSxUGKBh1/NTEob+ZUZT+KJZFmq
z1p3EUPxqIo9m/z5RyvOxyG2vhgz4aty7u/GTGqVFC0RZXF4xs7l639IAVAJCVAjJ+mUpVDSV6Lh
ZOKGQlQ0MxJ4Ve5Q/x4VV5c2uXwbC+uQ53S+pIyxVOHLrfkbDNALww/EDEoWXbo3pFMQF6sRCRRc
nbG/jTTGjP0U/u704zz8lrJno9mL6UvfHauYKIhL3r/OpkdrvI9XKEGMGSIfjm8niZ1OW7HmlKjC
20bl8QzEoZdPq3qCy+UWrKTiXVRvc8MZUU51K4hVvDFDxMhr03kI051JWdlDlLGR9xQ0NixE7huX
zeSKeqFD6WotedOqcnuvcYNb856I1Ff/MXktnwuko8WePgrfR9fIq1zd7b8lT9mL9K3aS1v5+3Qv
8Lt2HABNIyMSaaPYQ+HwKw82s+Ql86kXNlO+VYybcbjP16ayKbOXPvk5ZQfizMQeGdBBjO/aYSs0
OZwFZppy02vnmOSL4jlz8uqGF3yWvajaScneoogTbNNokyuelazRZjBh5/DzoDcGvNDiQ/UtKe3s
20SZu1gZ1DslRjaGQDsdbeNb9PL5Wp2N7seHB/ULDfulAvJxNzK1qBnNtJtPoeQo1WbUN3F8Q4qC
NHq+5bKo5M9V3ZGjLS04G2gXD7b63cJUqrp9+ZAbL11xSy3enBfHIFVGVVr3ERwtN5w94GwB27fY
DspVc0q/Cc8LZvC2WbG4pkKQ2vq59d0B5ETmynf+eXqGtpRMHs4m7V597i/Sa3jKL4hylfvgptxw
QrvqEHoJP8D6niLRru3ixr/rPMPlHLf5pfyhXYhD8ZIcvtUqOTPcvyIKRG1FVVnSnUhyutKOOMFN
eGds0tIWIbU7gKO2ZQ1c40G/071yF37PEX6BRHKbbftKJZCJU7Kbb9oB6pd2UA6aa63wN6yTte40
XnCDTtzBVujVLjsY4UdMgYYXKl4p36m1iGf/xn8QkYhz7X6Jv+RtQA6nDQbcjO3qUOyGW2XTb/Rf
DaO1W3jyi/wU7xGea/c5pc+HCr3VM+9UXro41qA2DtNOo4YquXO+EelZ9b9K437qt5NyxtK11sYb
K/RimHAon1WMSHaY28ZJ/JY/JQf9WweugVtyyB6hUvDLKF1+gYHThY1ewIlZSWjx9VWYrKoCSJs7
DBurAXe8N/tDMYhU656baTdQw2R8f+k3xpq0m3amau8O4RrNSX+PDk56HH5pv/uDTDqkadf8JBOY
92pOXCpIQr+pdch1OPG8Mlk32lpub5MUNaZnLDa7FdqxXLXD3wu2p7L1GDypY06O2Hm+tvMtiCog
/jxN8nwFJp9nFrtwuE8osQYbvXtVI9ZTZ4UWcb+JqnWjwn1ZKc3dwNYE3kPr8IedAXhwXRROOzDU
2ei+En9FYZsm4kDXgvYdncgvdhFXZjFmSNwqS6cHm41Kv+eaE6pqdWYafjafss7AJjHwhvvRmNpJ
T78jTIxdm5yk+kaXuyPJAagUZUfgn1UmapR4leSLGftDRYrTYdpQdDqJ9NeuW3nYScCXdaF0kp6t
3JpcUcNJVha0NUbzi3nqb0/a+3kK4QwrA4vcLZjW19UIeO9KD3FoPo1Otql23e14M1wQVHqWOxx5
NbDLzBBnw103PpTJqoZERIn4UT6qDxPcsCNV8rg/xgjvqZgL7EfYCXuRBR9tJUMIgnP5c35EDrrS
fmTZStFsGPyEtaUFASJew7N9lA03a+/wrg29a8D3aJ0udscCiqBHv0Y8xq/Li343fev6jRI/BOrt
1LsKw/NxOpZ7+Vu9CbbZTYudPlhH+AeSteC2++moOsma2uoT33fH8H7Jfww35a3sDYxLyi3SwCq+
NXgkfaeJXQ1rUL2bIrK7D3N7HJMDuJQudtTjGK+o+KqgPzPXJ1qudwXjXmLKgaBmcG9Ww1F4XMbG
g3jk9EGTsgx/FI/018Rn5VVgjEz31ImNwPaBsTj0YdgQMcboR+WkO7pTrCQbtusN61tPxZ8sO8S6
vtYYpyxbeMxfrHhVNtBp7ORx4L0z7eo3F3oZajbzTn8OT1jEo4figa2QsCvvFyrj7z5fZk3rl3Uc
hJUqIUGDP2M3L3CGM1pJoIBku3st3PxQ3UXPlE125m23szb6Kf4dMD8Pu/omfdB+Tjv5kLxYCoVj
/DQUhfldGHfxo6LQVgZEwxbabqW9piyvKgKytL9v/L3Z3IKZF7yk2KX9Zhpvxv6+a48AjAPVi9AI
644AXlLyIpNBh+EBysfaataW4gjdZo7WUegNxooqhlqu9O8UrHUwnbGTNSst5mmxkycrtxdlARwk
d2qPZXeQ5c3UefKEO+uQNKtQB7K5EvIboTuk7Z3Q+qtEO1jRpQx2fmMbX0gA/+GdpVOBCElBoagj
AH2/3DM7IvR80L8nLOflHfk4kOgzaQQfOqou0arTvx4jEGMvpjZqH6jqrpvTcaFP8TAIycmnoLxq
I5MRs652hZj8mkyiKD9fkbwFRr0fJRbtNwJCS5IINDWvapZQW5W+C83kFDd+6cxT9qLJeXdUjKRe
Te1PNHA+CaBuELaFi9HZAf2DeSzPmVJ1pqs2k6k9NbTqJ2HdouNfkdPQelbQ/Pz8RK9vA1eeatBS
XRd1TcVx+f42VCMugjbOolM5WwWtnY7HVNdbh80OJFW5235+uDcjx5/XZTkeBGV6kosMgrit98dL
SiubyyaNTmY0D/u0mm7G2De9pAkbIADzz0pnRzXF+MYnc6bREpqGR2k4XxVqWu/7mj0jn4dA5xhL
oQ7bnLJeadyUGPw/P9M36fG7M12Q9joqCmYVro12dWUacLl+UivzWf7ecTxpYZGkD8KdutbO/hra
hFvc0y8Nz8Gu+K08MdTTFI2+p8kKsx7rlRotdnwEhp+xAMsZTVypuyXqW4k8IfLIhGRJoi0JqYEt
Rcz/5069VfuNdcrifSDtc2Bu1Z5VXpWuYoiU2BY1D+JqP7ua2dthupVar6tZRHi0PjHuCSBcs0Mu
U7y9F/zTwHI/dqPKpSbAQmTa85+KYEcvZEzfYxmA0dWjPAC2h1oBUx1NFJZLrOWYj55aRj80VsYK
kG0YOzWLQG1VDl9c4jfRy/UlxvtBW4d/qLZfjQFgE5b85FQ8z2V9k3cZOZlwuFZpyEQJ41SG8av/
AD4IJyBhdZWJJN35r7GVFFuaIscvbvjVFgLKvqIxrxPkQGDZ32z0P/afbIVDnVc2P8tyJNHFSe9U
dejXfvRTInrczh+nvtjEA+S0z497XQd+Oy5uqyUEnOzjt63NH8fNFaLa9SbKz70leETPwCUb49mO
dEBdciRTzNKbLxoqH156PiqqX1ZuVBKwU1+VEQSVpFVJqbIzYYe9Wxv7CScMmzxW83H2VVzCPxxs
eZGAo6I1xt58VU2AVabBJdK4rnH1TOQbC2zF/F1I3eOURl+tTK8LJPx4ighIG1gOLtPKVelGqRSR
4nYwnP05oeSWN6y1ZVo2n9+yt8ni/YOrEepGui/PCbLYa1txrEJTkyq9P5sHim6UXu3xIQStCutr
5vVn0bcy2fRGGzM9aqAhxQUYgd11zh+7aFvk+zg8CdZdOe5LzY19gi81XLxeqrly5pSt243OAES7
figbJw0cqYG46VjqpgFYGmFi2beSa7BRtPaB6uKUqOeN5buWRovakV7ZTtK1Hlkq4RiDrfKQPUgX
Y8SqC0V5Vd6y9uLr6SXBbEb6cuhK1Spg9dmvunZV0DJMbwvFbaPNmN3Ghje8beLxDpnCqkd6U3mV
4gbGOt632Ub018mw7g/5+qtE1OuuH7dy0cstmW9owT6YJVRRAOpLPPdZTOaVpfd39Pjs2ZLHVd/W
z+QP3YWU8z+/sR90iYQvWBp9Zh6j5WG9BlLkRjjkKU6EMz3JmG3g6EwA/lxF09B29Y3qkJtASaiH
vyy0gVsV5Vft5Y8fm1Ry8vqIdIFmYLxNS38MB2IwB+Ggjfk5FdRLGmVwXNXQX8VVXrltLMtOXLx2
RpF+8ck/vqUMwbKBOYUwF51El/fzctOBcY36sj5Pet3sWnMtoMXTQm2VSYHwRX3xH66yyRoAP4AO
rMFAZ/b+YEIrdv5QFxxsMM+VKG2aPMVqDiJxOBZCvmA6upS0AFpIaVl8sRD8h6OjPCVyieUHSzPj
2gAKXFIOc1KkzkIuWvQs4I3mwUHptMrRougw3QxVHNMEDC505p4/f8A+XmbLQnuoyIvnhf3q1cgr
q1EZkOlbY2pvACrI7GtEi/Gi0+3Rar4cpz5MaRyNshiJHouq/7qQbQ1ijcRPa85IK9oNhayh3YLu
DexO1i8KDPsVprQljQOv/+ef84MWFAk4n5JbTCEXVYoiv7/FIZ+GUA06YFk2IXKrSQlBD513564V
9nmt8BbLtKTH1hAwQyrmCoWoibN4qxOku5HKVPTaWfSMQdXPDX32L05vuc7vBnDMR5jZmO1p7Csf
4jHjMhUWLr54mqrWXAXj9Br2FeEPRdkAB6W7z2LAQLpOK9PC9cO+mk10FT61ESxOwmVUrzW7ws10
lnulcpK1tIOGh+KtjL841Q9PDHJVgEo6XBSFiNo38dcf4wHhy4M+5np5tkr023NDx8QqK2nly8nP
sEJR9vmV+TCBMgYAmeLtQBfN0uxqHLCarpFy7FnniWREJOXoVlK/S794B7VlZff++mOAZ2kN9ISg
NW7F+8dj0GqlaED+nivEaqApLPmbIo2nJpy3YRUVN7qKWi2YZprAalXudcJJbEtIlQPZx3fkPFhH
3NuJ58/Ie0ZD2/V6MtyWWqTsE/hltj4/qya0q7yO9TsrJAekmzvJm+Wf5NyzqfBfLKD8W06DailF
YTkdb61Ko9qdW+oqrSfUBiILlVYVdkLiFycry51YabkBM0z30hDBnFAd9Vuzv58NNyXK6ISsYNLa
4mhU7XTbRl8sTz/unGRi+5gXMPCwjYVk9f6SNRHAra5J4/PcZjGJQrSEe7EqHNIZCyjtlPyiuPV3
RCceGcwfwAsMditav8VWPCSy7yqj2j+psrWaa+oAtWzVHp5p9Yul0ZUl1eTHcpqcIu+XwU7vOqi1
kvOgs8w8OmtEs6+VoVfupBaITtC3QL5bHqfOL1ATlGyJCgqnCt1FsebdD7tKcEpSMxwBqjaF3Myb
kxk8jBXdZEaP0Vbt1lHaNDeqEOxbX5I3nz/6H2ZeHkT8ABAWEGUQdn+1ZVe6vBZCbegXXZcFRaW2
b+iwEWuIgN3Emm6n5tg5//6YDJPLqoMkVIbK9zd1kDV0ukDPT3Lc/iTt+XcWpk+pn2wz02cqpPsF
rsr7/JjSVUjyco9Y9XOwRVFnLePK+6MmilLLOljpUx45So5v+WxYYJTHSw69GvJyID1r2QE3Ulvt
Mh3lDgpNAkMJniEZEy5N5UZRQCzEL3Ei0wZnRmQ2jsJ+rSHvgqQLO5gRZMgvRosI+EUfC1xV+5qy
Hw4gub/r5YSy2IZk6yk7yeMtSRhs8Db+dGxTB7ZbnrDjZDt0aVJQ6uVjJr0MldvQxOu0rWp5VviK
+DcNqQ/CgqGunqmPerExn3LdGfJnRdkP2G3I3OxXzVEz3W6iH4bsh2ap7urdyoJ43o2vQnlKqJED
JMpHXNxk79wZ9aNPFU9/UlPVNZO7gBOuTxOVs8KDt1iP1GNvp9KZTFv4xthL2ysCIGN42Bl5qbKK
KGcsFkzqyCHXZA59fuc+zgXQ+ZaIctyhaDCvpZAw5Qlv0GXGSQXIPKFDClWk2wBxbTH0yReP5t+0
j/eDNIfjTbCYE4CMXFtgIy3LxIUcf+pUb5DvC93257uGNItUrFYaELyUcoH2bJg/rPLgcxML/xy2
z2G3a5RvivpbUn+PA4Wu8hiUv1PhEPogpVw1eZq7Ncq3rtj7Ip2YR8l8XIj6avwU9PKq7SybUC5S
5e8DSFstsUEj0ooe5ciQbP3uNISHQl4H5nNH0s1U/pKbejUrVDG4Q01H3Bdwp7YilnZ8svzdFAIa
wtMz6Npqgj1tUk8Zm3bbh4KrDPkKgAEyOnXoKKAMlOYoLyek+vWIJOioWXDRDcBC7URlkogAnS5g
lwFBUn5L2q9IKO1cOlrPI1sqUttsATk/QRt+8FwV2brn1Ceq2jVflTEyDb5IlfWCNsYWI1jwDXNK
QpsbiPp3DARkv861HV96JEtLRPh9XZ7i5JdKCzmRLaoCWxODtBU8WMF9VH8r9JOIbiZ8LlDw6PvK
Yr+LrQi5WxaffE5GtbZWse7Kb4ioEDOPYOPRUPDEdmtBc0zU6dSjq60p2/OlYOYj7cy2rBXVFrpp
3aP8Kp3H0KEPLqlIvJIbGb/CgjKHn+B25b1wT2+wf1H24Dqo0kfrggSY2h0YEVpbRcxB1QYNGzwo
9HxMlaKTmC+DfBEstyBDSObHOP3gdAl4olUVOnq3NuJNmq8tdsj+LkLMOHy3GgqTW5mcp8mLa29Y
PHmQo0YBOMXyx+N019ZI0XHJNeMTQSN05b51xbeRbi5a3CF0jMvwCxAWTT3QWFgMadPW8oOV7Hzy
eeVd0D4H5jadvxv9j5kn08TCYrLoWDrWXegmjGM8J/RGrXXRuaDkzXGPKp6hkF95f1ML5wR9VLJl
ZzbKuyRFPnCTdW5c3urIRfLmJVm6yqOdNNtculc5eaH81Uv3fXr2x3NMy7HRXCwjZr3VmdeL5DEP
D7l/q0hrOViH2U4lcia+SbpdnO6qbtnkK/MGjWQ+30n5nqCDXPUyjWjAJ+x8Sv/YpV627QpQketR
9crooU4wCJ6k7tjR/vefZF6PedxqlmuZN8jZM20DaAcYRIgYaqfTliy+KDepy2L/aiBZ6JLs9EQI
Q9hf3883fV60BaFc/WmmDRihME3j1jaA1XiTJJ7jOB22c6UPd2pbqXaTBTc5Mb+Ob/nhOhSppVSd
THU4IWc5kdHNVQmLYKNXSEzQM9QMpO8RINFZ/YMZ5w+tv3Rx5cJNDRENxCIHy5FstVk4rqsxoA7T
AwLpG6ap1BKTlRY+QRmQ7BJGP5rZHveJ6epVu4pSHdXnXKyTHoHW5yP5x00oKyN8h8tu0BJFrIHv
Lwl5g00shUJ6ln1xOOph71RK7sDJ622yhpmMeywtZvAydg30IDHovtqDf7gnnMDiElwckMse/Kr2
qnVSD6deS89s4dSboDxSE5i8slVfiX4a7bYFJ5TWlIjriUjoPJl/YR2n81TyoH9+LT4UQJczgZYj
0wSyDKQ/7y/FMKehlUInOc+p+C3QiFlJJvZdS3LJWgd5YzGuf37Et2XVuwdyOaSuiLSNRY1N4NU2
PM+UtJlllQJoM7SOWeTDqk2MnwqRtcdMDbBPdPJWr4kSN4vGd321vqtH+UFhMtxV5oSuT88eA7nm
r5lTzRIo71dtndiW/NsgUGyFB3r84iq9abvenzNeg4X/xdIfZdr1wjqa/SiZoipBDMfz0Ut5uO5H
EUyg3/WOROidW6YkccgBmyYdzW5sZcGRMJUkoOnY5WlPyo0lrSdR7NZyp9paBRUo6QLJC/xG98ii
tNamsThhshhJRtM260Yq9c1UoL0Kw+jnBNzxZoIxOEyy+MWnU69HiAVZT8EWKbSKmcO4WpE2U0nE
oTonZxlrhQ2q6WES4y/W928Uzesr+OdBru66H2gkTiU+cppGpN0xG5kXSXWJmoZ/qSa+PyOQAeik
FGRTiGB6Yz1X3V0+pqUXG2Ltpey7pUG+G0FX24SIukvvaSUiaHDmeFrSOJgZRhxMma5i8RPMTakG
mBNKwfAsh7urfLWU//gWLyV1mVqWqSzCxau3uIxMHYLOLJz0FnkTASKzWxHHZVvEtmzDkk2Lzrqg
C260cSnyBgFpePwdZFqD+cUtvCLOsKugmbDQNmVuJWtT4+o9bi3VJyy9EE5dla61VunXVctVFGZ1
W2gyVgW5nLwZbR75jytZmpQ7K2pZJOCWcAONRZiW0W+Jja/kjP94YoQ2L5wxqpugKt4PMHk55GTF
18KpssjXaYPhpICLZH2QOoxtWIDz9lvf+c7ocw+zUNiLVBNWxoRWqhfGBhJdeC6y8flfD0Ls5Rn1
uHsa9pZrNkpN2lQ8BWVwJvA2vyX9aaMr3Zrc02E/5/6WOLHaIY4iWI3qKK5UvmulN6W+JyzajQVS
aW4UeqWqmAuboGkz1gr6a26Fk1dNubgacUe8nfD/0FX+F42wP+7dB7rKQ5H8vgI6vv2N/8CMoapI
2O6WwRlDBTXP/xAdBcxRf0HZ0egnoqSl5suj9x+YsfkXVVGFTT8lUmwgoFf+m6siWH/RA6AgwNxM
/ZeA+X/DVXkrpv3fcQ8xM7VY5laK3qJFF+7ayCSjIyZhqxTPsnSvVHc5wFQCGe4neV/IgEa3ingq
yY/D9ezjudVvy8xtYm/eqSBrn6xkNeNBsHZdvi7KXUAz0h/t4BVZGdqSB9bkhcOw2MekHt7i/+rI
YVfvALeO0r7VFwOkNayDyR2Vm8pSbew3+gwAKGaSt4UOysdjWH8TSdIlyW+Nm6HtzQdBL50W65IU
77T8GEXfyWTV87tRPFjzpqnuyE/MMfeIaExN/SAll0Bl8wkzZFI3E+qh4NyPNmZEu7prqp0mfdVl
lN4Pu/91RamfcMupkerXDdRBJPTPDDPxTLLrs9YHkTMGqrFXZuO7MXbUDS26GYI3PBFurR0MZeqd
eKCX/8dTePz7Dr7DRr+fNZfTWNpEdBGQKlDUWSjaf0qm87wxS6VR53MSyhepk8yTFojRnmKLFsXP
g1n80Ev1MRNHge1kvZbFkhQ/JZ3ORUyXr5cePz+fZZJ+95yxduPxoqALegJ29tWatihMOZgUczjX
ci16XRlZXjOrz60yrbNY38kKCSAoZf6LOfM/4xLjEkPJ/5v69FDkwY8/MbNv3//fo5LyF+ViQENv
ck1V5G78B7FuML6wWkd8xdhDlZYb+Z9RSdL+QtyJQIrK4Bu7lNX6fyPW1b9AhS1AEaLR/x6x/gVr
9kpEyjjJEgHq66KSWrQf150NI4lignxH7XE0C+tGbYtma8WZ4OQxhkQtHfsNbLz8AdosrmpyzIuN
msvjdqqxxrHIqZ2uneHzhFI9u39cxn94sZYH9c8Hma0BC2wFWz0LGhBHVwvFbCQoM4iE9tEXw5oi
P6W9Sq+kIx3/xKsFNf17Zv05/u/gd/EPx7t+j9+Ot0weEOCBDFzvxcIeock8Bf0jeMbOTQcMVVnc
SF8NF8ti8PpjIY0wl3YgfS/jahse+iRl+nnYP5YG6utcsAo8BaEpwMiwhpPZgQMMYxMWo6yDZjea
fiVUdXf8/Nou1+7dScDa0Rkz6fpaONavx6yIZOTGt8ziImjCtGlkWXieKkxFAAq7J/K0WwRLWXeU
CZnH3oN+9PPDX228ubj0tNhlMrsukzLbP87vj36aoGrNLBVLrbvF2+kXaGw7eTSPithKt4Vm9Fg9
YnmvVM14G4/qM2HbXyFNPtxuEGws+DSVfY5BG3j5+h+nkLcJCahp0F5qWfaRoVPcaGtD/+J2Lx/k
/YXmKBqGCEymvGHXq95xjIdKCsf2UulKvZWjBOF+2Gnrmri2Lw51JeRaLqplYYSXeYvRg6OzfP+J
5rIfpEKdpsskNRrq4Da5FQok7WJiWrte1sKQlOEQdXYrPOsD9r4U+cQmIu3gyQ98OVtFSqp/4ZV6
X1b4+5yYjIhTEJGQyNrVdkSlnEPyRz1cdEX43iEJoKWUb+JRu4f7ZodR+VW3/eMFt3iHWU2ooEwB
A1y9XrI5q71eptOlGGMkPBjLnUAecC1kkfHFU/zhUNSMJInHF+ASGvxrmUpbaVOjpUV/STtMhuQ8
G85s9SFevObfcTC5jByKzbmpcLwFGHk1qedlFZehP3SXTsgzbzQsYed3Okz7WtNOxaSLrmTUhi0U
2Ve2/3/6kGyJl44iii40QO8fqrjtwlJN6vECIlrdgOkV4GsUqadq01d5gx8G/KUGJ5KvhHvIWlAv
7w81BghCLHKbL77q3xhN8iz1QWqPRgR6sFFePh+CPjyYHIz5k4IoYC6di/r+YEYpg+Pt/e6SjCWe
VZZ5RJODWt+UU1bezJGQ7bscefK/PiqMdbbojL3MMfLVfaznOaGAE4qXOcn8l2SAoBHVNGgjWdgI
3cL4nQTl9fNjLpft3RDEAoNqDiJaiQ8LnuL9J+Us1L63KvHSBxiurcFnL8EP2Pzro8gIl1kKs6LA
/3VVA8n7AQJa688XvQktl7zz1jaV0fc+P8qVK/TtReC6aWzGFl0aK5f3H8afCqUvtV6/xKV5yLAe
lQFOu7Y8phGG5tqVFJhnkL3jTZheRjHAITrBdyQwPWD5MF4+P51/eDmWlQJ1n4VCwhru/dlUSlgK
JHbrFxNxboP6eS5GR57z/59PvYgcTcZ18oev1alTYgDfoit2AbaBUGIAObiPDuZ5UF0FCYQtb6uf
0M+CX9gL/K+ksf/0If88+NWbUkhGamV1o19y66B2N4ZxG4Rf+Hk+HkKW2YHzgGrwXBDAv7+OvZLn
YirE7RNM7HSdznXmZQkJwcSJJ//6OeUh5cVnXYlEnf96fyhhyFQ1TDrrUg364CYy6AGk/uUXte03
rtf7l44N/RvKetFOsh97fxjJiOuIsr91Mc2+IH48LdrfwZCiJ/djWpmOX9AwtXXyO4EzpNm6bNvw
tcpTunaBNMbGqqhU9ZvYZRYlO18PEwcdArFgJJhGdt5KqPJ9QNaUpcwkatehlho+zs4kBfGktNNe
Lav+iKANxbqJkQChHQkmQycU4iaIKp6VRl2QgApIt1eziLKvBrqPgw6fH6wk2sKlpfC27fhjdaVJ
SUUJfDAueZMWbpn5Ck2LZnA/f/8+LGNpijN2s09AYbdINd9f5Zz0qlo2G+syLXz0hPDQ3vbbwpB3
shVReq3Uqb3pBrzSsZ8s8MMmzf6VMmwZkGilQf+hfqggKbzepczgRwHRC8FFI7d8O9IpcmQxSTbC
UORuEtKK/Pwjf7ywMB1F1u4i0zF1ev39R6Y8X2VS3SYXsrASx5jhLukZPobPj/LxwnKUpWRGRWyp
1169kPIo+WMsN8klZKZGZKKUGtEJFfSFodeOedDX+yCnPKpUI3qiICi/GBD+8fjLthQZEFvg68Yc
6Eo1nY08uRA/EN3+H/bOYzluJF3bt3Ji9lDAJBLA4t+ULzqRFEWxtUFQDiaR8P7qzwN1T7eqpEP+
mvV0TEd0xISUhbSfeU3Z9n8YFaSKpCDIkTiQb4ZxRODCKYynKrZe60ydQXOWReXzwf9KCtWIbJ2z
4Mds8I04luljBmV0QHOW57W+9CKzooI2lQ9pHCFzMdERhkCVr2U1Z4dqssQre+sXa02vlsIk1Rwb
3P75KoSlcEuDVYDCM+/HpAUW2RXN/uW1/uUotHwwWEPaiRzidEcNcxRUlceOKqqWmmM2jhelmb6m
IPbLUbhvA17tYKF4nI6SDdrLXV+pR9nC4hmGGPcm7TWv3LvfmVKn9+4Sy2HkZppAczgnp8N0Yd+G
fW+mj5OhfLQ/i+bacGvo1lHjrrtE3870Y+xVMIngQzFU8XWmA/1eInn92QzQAS7CcNw6Obqb3th/
88wO1OI4eGBcjDmfvlnKsPdidLDHcdt62maJQu4ohCsc9hZol5dX5hengI8BDb58zZKun36MPUa0
LsIufdQzzZzO46yPIcWWxrDARUy2WBth8Unn9l3ZT6+B4n4qr3IIYOGgaEbgyKqdp26FhiBWknc/
5lntbpk7AD1GaR1rE86TKq10PzmjdxiqztxV7uDeFH043Y+hmewiFcb/wVlAq2lpIFHAF+dzIan8
BIPO08cgM70jniAFlAiRv3IWlhn9afsQG3wfhxLbWazcB95Yt/2cPM7+oNahGtFBDCJ9TLSej3Ph
jq+M94tJBukLwwC7cES7qYScLjHNsprtWjePwdD/UXrICxSx7a4GS07HeXTkk9X2T71A+KsvhvRo
dSY0ebNvLp26UK+8pj9VZZY2PBEYYaa/YFzts6+PEw0mZMpbKvm2VSHu0jYXJEp6GwVNvGfXNx+Y
OOxeIgH6qowXbH5lvrLpf6pILr+Ctxw1PKoz5Ltnu74yWGfleO1SMvDpZFTtB8LT6DiYYH8GE36f
zmFDiFrnuwn7pk9t50wPoWF/zQN9W0ztPX4+wSsFs+990x92Bm/BUl9BbnDRCyPeOA/oisHPgYP2
Tx6v/VXUlemTbBpQhiGENuSAPB8BuqYGt70CH+heR35WPclqEi3KwTNCRFPmZDdV3oUfY6tdJJO8
zL2WXuw0q36A1IK4UCaBNke99aAFzlOYx8XF2xbrBuCcgGSeEE3uxtXcDvlDFRQgxAzHzW6bobHu
KLcBW0qAyj/YTemM0BQr9LrqIqo+RkkWf0aGSzxkukjhj88N+LmRNA30WzkDArLdsLrvByP/mOva
epz8ADFdt8PeZyWcEI1PwHzxs222M1DDWAWXxSjza6gj0WfsbHJeJTRwPjkzgu4FntJfoBNAtE6V
tj85vZ8gUiRH8ckKoupOzCbimGVOi2RVlibB7MxeQlPOiT+XgadR+BgIzh23WyBGQVA/GE0B7E+n
ZTCDEpqRoSviMv3DzHX4Z2rw3xYGLQwO0QstjK5/zrrTHgZ/4O8eRoDh65J0U8Hk4C+Nir/8Kjz5
xpSYBvGqww373nP9dwvDfYPGN6X77/4mPGBLdezfLQwLc9nF7wS0EX+MCPJ3GqvfS6g/nEyCFoxy
uDkXFQySR3GWBDSeKFu3dFswd6AJNdjcy9EB1efqThySrvGPeTPqvYzq4tbunfJClGG5yyY53zbO
2F92SmWwXfN9FMHF8YtKXQVYzz5Y1phfeTkxn8Q04SDqZr5MrNlEesttQoSHkX/EDqB+JYQ5zYWX
FJ94F5VNCuOU53kXTl8EU9QuQvyOeOcCC9pEOve3qe9/xlfAOP6wyLd/TtGPncslFvpn4v4aCbcl
KmABFbdzlkmnmyAdys59Z2s4j3E8+jw56FjlbqlBssbyuuwWt8Egs+ZXLvlffCQjkjcRXAe0bs/C
tNgvi9HXZvjOTRCORvI3usxCAQLOldMrr9pPQ7HJ/AVhRnF8eWXP5jNl3/RBr6sHY5DtLp7ks5ax
uTZG6y+nzf+zgeQs8fjJhNKrwqOFbQhtEjTf2cvlFaaMtJyqB+WZOx01R+rGO39ur/LK3FYYtGLf
snKdYx4pHFk/cEPfWYW9TqGah8/o1VFbW9dGc4iH9mLSt2YNNrcXRy0oh2Tv3C5+P7qIkehFa6i5
RC/gsu5Bl8XIxnW29cqLt/zY048BruAsgSfoRBKxs8jEH6dUxnamsG0bUNYywamNYW6v9NQW60QY
rxW5ftqNUBEXjWEKQHRL2Bmn+74ckHFLKVM8gJKU+zkcYdMaIxokOsyP5Tjg8W54QJbqV3fIaWrC
OWDkpQfKyQM+RZH9dGQvTUf4bjydnUdJKCpzpFXsUL9y2s4BUAxDFodKMA03+C2mt/yMH0oiVmnR
8IdP/9CFFhx2I1YHQQ9qr7SHIJSfbaChNKswAlsc1UC2mjCWq1o0OALomiS4y52tgYNdVz3/5j2A
1lvggYSFirlIF59doOVYZV2RhtH7JIyKdZi13VvPgvUSloDgLRgl296CKe0hIPPywGfZGjO/JISS
aI9/6dYsAKCTKWln7MakW79vBah7kP70qOA5D/ld1Uwfaqd/SLNpWntRYC7x06cWa5rBQYFNixAd
sO42HgifgIg9F225V539NbKcdkWt9lMBo1QsWXNJzo622su//CxU5pcTKZMekJMtOiaQM05/uQFG
VUTUZN9Xrn0d4oU2ZOWm8IObJsCIIRdrd3EONcQH6y/xjv9GKf/i2vxhFX4CgH3AWitp/gdH+//Z
dW2Xs8u/5i2I9eOX//fnn/07YJFAJJaKMlwuFmcp3/wNuvAXlBhAB5LIH/AWzpslrqEfDOJr0cLh
Cvg7WBFvFvYs/lrc6hIBBet3opWzW4DSEtmARy4hqU1Q2TlP+CIcVpPEMtv3aZcShteOzm7GPPHM
tUvxcL+whVfpGEVqO092/6nqajTwfbMB5OxI9T6s2uomGx19b03mvG/IH195L0/v/e8/EFQJ8GbJ
ewn1fXlPf7imBmC1Zk3N+H2VIlCE6sYFKlk+CGZdiVeuxNOL96+haJ/Q2aD4z3qdDtX23gAceG7f
T8aEWORQR9vIjNNXWtA/BYjL6w/qbul9cVx/koofYDUYNcyDR1Lobm9J6A0ajvsIuGENk7GCYNuV
0DTbkMcum/ybuTKuVZ1d1nGI8JcV5eTdat4i7u++0z4zbliB2qTTpHZeeK88uLGqT8tDGtHOLps4
3EOjdLHEwA3+hx3/i5Dte/v6n1d5mTLAs0TW3JbmIlBwNmUTkWE96SZ+9Dwj/uLxJtxSSmvWBFnk
5UkZQCyyLkaBSnknpnLfZ/M6mpS50S2GXzWCflmjayjgD67o022vouTPRf3v/fSvJfH5v5Oo/Vfy
3eTkUlr+wJ93kpDYjVPApbREy4nTxVH480oS5hvTWt6Sf6O5+H/+yqGE88b1XVTJuX9cIrAFSv/X
rSSsNwS0IAFoMgl0L2jq/gYIjJ/CSftnWxFuEQMRcxFZLS8ajJjTkwhII4DK09Xb2W8rtc+mlCdz
8Er5mLh0inZxF5rNuop6R+6kqMf3dp/5z/zi8Rj6BapsPSUOLGziTqDOLGduDfLFNLtslBM8uWGH
oE7bamCsfhIod08EPMAInPv+7Wh7TYX0tg0XmZjZ/9hmILDxSTEn5OWCKrzO/YBucj208WLwUBjF
muYgGrPKHMartrWcECvLzl5HHnydt0MfpoekN4OrVmbTTQSG6Vm4afWtKPHTJuwyn+d5oqlBg079
UQR55iDpmQ2oWmaxeZPAcPqjrXrvfZDrIdnH1D9wXU9jbGXkFKH2GQ7Ca1ZDpmc0lyPdPCOWZX2J
c20hMjcn+oPd0n9cmVPkUB1qZ42AstVX4caPG8xxLCgqT24s58sc2SV5NCi17RMre2uLGn3mbgjq
CzsWWu11kxv4vrrwB4IiTb/EqTJoZAsxXdSyJCQy+9aTeCJNTYaGNLW0tWu3KGuL2uj7DS3rJlm1
Ye5QxjHAr2zTzHHg0eRdyV2B5NF1USaYypRGZ38UTW7huyiz+g44Y7TQ7RCdTVtSs42pROauKrv1
39bKwawui3CIX1e6QeSGu8a0t4Yh6g9O4QafgAwqyIuOosLT6MF67qlW1+sopnq2UUtq08e8L4cQ
Hi0NyDIFpWzZeQvRqRKVv/J0N9/KBq96SkHTUB78VKTNKvIUFDtjyO1Dj86kvZHmgN9gYc3+e51j
YEctPPWidYDSusLF25oSmCR5Yuy7MUA5XQjDqy6qpoTjmrkmpmBVXlQQCwvUFrBg7kr70FZIco8i
gHlFauT32ziIW3TzkxoJwSCt7Xf+gHx6PrYxNMLZp9g9xv4qsXNnWkuHPQZgcWrQKG7696Oq8QP3
vBT5XSvotLyY4zzt1imZwXMWTaCtQwKFy8rvwno7Sb/Qa9sPFwaGdD29dXWJThAFL//amwup1mLw
/GlllyHF/zAzJH5YXjPPh7TC820lktp1D4WPngYMW6hPIJ4U8vGTsMaPOWaTf5SGjVWYaP2M+WlE
A5E4mHr+OxumnTnVwad6bvmbqg7ubzyV9fXs5CTJOFObh1b32DsNacGxdeS4tFBkjCYPKdr0TY1W
8ofXzbBrkQhoKf2lSJ4cYyzu3HVgckNgIlrV3yyKos46pZOtNhac+6WoTVayyhyjyOjOhO4HTxe5
WjtihB0Ol6ViMoWoH5s8yb5llCg/6qatMAary/BrW5ZoznMChxu3t+d0k5V0MdZdU2BRROMCfTUV
1FkHPduKP/gqsDFHdypprb0xNqM1LfeuW6vEimZqHCkSTwClU5TPLH82SclyFKXUsnkWI+7Gu8DX
p7JXoo1FvHZUj9JqKShV793AmG/JlweUiN1Y643pt9pccUY71IJ9g3wSoLxnHiVe2um+Rc8b76qM
4GtXzIU97CYj4mqSlImdwxQoWP1UsbkOnUjUGbJSNflEIkrA+XM5GDWC8qnX78JqzJCd65V4Ktwa
UXbfH5NHvy2CL0Vodk/EzsLYDGbS9HtpupCqsI1vH4Jxkgmq8r2Sh65s7XzrTMiN7EIj9fB1nqyo
5OYxnfQzP2fsjonUCdbEshEfx0Cg98uHd/exp6J4q0ujHw510c3OPspmq70XdcwOMYzJlbdUxEW4
ddsZuYIciIDaDUODoYhHZ+mLkcpmnXpVsEu1RG6rjO6C1MH726u6FNeQwtMKLf7ykNMUWrkhiqX1
nLCuBHqsnxtAlHUx6pSu3idjIa7mIr9OBxvOsA6PLmvvI2bpF9Mtha9tEE0IgVnDytLdjYrg5nGO
ddm/FZX5uSmTO9NFh8tJrQtVd3uniyG+hsMqlro99GrYOD4kX4rVQKPxcQgg4JfwUxP63k3tPuEM
9GVq8nejcjil5a637Gcruu3b6lqrCSH16eA08bFpMc+Lgu3Ua85DvrZQtxuTaaur+KnufWPTulV1
8OrhoctDjBDTZDw4Eon5PL/vtcHdVrnowPjXeezY6wyrVRNBfK/77OsES5gegEfAaJmJfGWNpMIQ
+heBk35wJyfetZkJnialyoCkhwFTd1DYt80qQ1x6ukjmUl2IxjEugP0+RErolSuaDeq9xWFQB7vQ
HNWpPqoIFYc49w8Yh+4yv79vyG97GVwEVsnlk2I7Mn6aexORocGbjvz5D2EdfWhSQWUjF+8ylVz0
XnzpK+dK9RPSZ/6Mp6M57ftqpKFh8teWkbiLs/Gza6T5VvdxE6wH1+qpnNEmy9GHzTUntW63hrB3
oLY5o/NlivNIlluXg4Vvns4hErvibYeG17rmyjERhFj4lTBV/OqpNqDNpOprIQN4etmhS+2DOfmP
ZbOAgeYYbVDtq8fZFGtTlm8bO9laCQ2N2dfXXEbINI462cZjihn5TJswzhF2K8j3W2uJZLL2c1LY
93Wl6V5xGteYbW88I9tVRfXQ2+kT9+maknp8NOjc9kvC17YFl0CCxLmogC7tiH3eVV5xWVXZs53F
H0Ykbj7XhWU9jHm861zE+VH2DEhjIKEa/njd0BfbpEGMNkcx3vXwtVcwqdW26Crk7w3DxmG8qz/7
Alps4fXW9WBZ06odn0SJKmaQyq8Mt0l9dRMnNfr5be8GKFaHxGjauk7xQHLisNr7xBsbuzS+zGgX
wOjbztkcXthlXb5rhEdsYs/rflzUem5FimJd7tynJjzdLOhwrrAlwiRmL/7o6n6+mlW0URVwpayC
q5NPd7YYdjpF6yC3Udr0WUPqKLc6L/d1fVNHfXSkgnSTz2g9Ge2xzvKAmU8+zUl8PaOtO4NrdMbo
xpDusZ3krdemGN7xysIj2MA1fme7WAXEA0rFMtrGwsMXAzGnReMyWk0KyWezau2NKEJ71Sp9aPE7
tA11PdXRpVLoPVv6Pgdk1XgohnKlRmZwa/PQuAEwA8uCcxWqQ1Cx2YIKqtUG2VnMRj/GCoHyunlP
lPGUoMsfxJ/z0r8S2V0y3RhdzXYu3nWTcyFDlh8XJqJAY53AF3WQ9neiebjtokcqI2vPqndhjdxo
8MUo2qsJabyuDcNruvOXZpvujAwUvT+F1IK/DpaDjq2wtlWsEFCO8QbhkSlxW7UR0ay7AyZh2zTv
zU2/DIXw5ccQo0wBmtLahw7iZCBeNpGSwa4fFB7SPNKB3GVNyM1sz59VNaFhqNx5Y9miW0010Yg5
t19yHJALmBObdO6IkXOBpIG+GdwG360636iM66RJnvQAo4NPQ5JmUOgJuNUzsTWyq8XzaBslXsTm
BChXkrR/9FoW6BjNpvfFQRHZGsIqJi9oW8SKDNNu6GT6Zo6NYFdP6MBr9RE9ASRaU5n5KR6HOEMk
TWti/1DIgSpK2BmAC1PegqbsEsReh0av+yQRWA5KLT7XbqqfLaFR66aDEZZb6YWyRj9F63EdwtUn
1srzpN5AXbUOruwRMg5GyZPYwhRb0VxqLktfY4cKa9W5IIPpvjK3qj/aMvSSjUxC9B7G0pd3aaT1
t8y14MyFJjojcGrQqDD9aohW4xjlj2bmxf2VMRJfvZVh0t564MtjMDq9eFfakeUD6A9EtolH3DHx
LhrLLxwtNLPGOoP8pREXgFiRo0S1Gn0+bFN6LT0yi6fhbhjspkGdv53e4sCOLxGwssBF51uPA5aT
o+nDy43otg8i5QdqxAGzC7OUgmfRt5fIMshseVGoxPgwzIVxQ2QyVZdqkmqrm8n7YtG6ljR5O+Sm
oOPPn75n1/+tM/wLMspLhYZ7xCZO6wzf/8C/i5/Sf4OeBcXKf3qyf3Vrgzc8CvTawHkteF6XJP+v
SoNvvaEKhzohlSUTAq2gCPFPpQF0swUynyoDIrVgc3+j0vDdT+2fQgPuAIKSJ/AdesMI6oHvOC00
hE4Rm9i5zly7pohQRDATuY66tO6eRtGWGYWEtFTtrqhAAd+aQA7kfej7aXog/wqm29oaSwc8Lb1l
X9MLULo/0B7BLiTDfgR1/rA271QRFI9A9Hz0nzWIFhJJlbjbIpahvBOxG4Y7mBJGjDpRnvu1IL43
irHZNQp1QZRzUtgx26qyu3sqFCapjm2Yt+hFNp8DszWQ7zeClFdvtHjtyJLJFYoEm3bwDRhahKJz
n6zOWcB6KdihjTkIlGygGWTX7hDyHKskAQ8yiJZQIu9y9H5l4sXNLk1cdW+AvcFsI+3LbGfavSWP
JviRTOxkMzFVmRFUvIxtUEcksj9so18UF087pX+uDTXFpU3FQqMed7o2lZH3NnPmpfBIorQGx1LX
gFPmMrjUyqqTzcvDnaEsl/EWpB4N++//A9p+Ol6YgMkTVivSVcr1ACu5jyBhwTsUwyfT1kQBc5tU
8WWRF1P2eQ4a66Evh+ZpGhq2wJQ042ta2KdlMH4Rd+0Cd6UnxX9I5+wXNZExp1GUE3s3qQlzSBiF
vcEx3oCxmzrDjDbSEGOjlQUNcVCVj1gRaC967WfYS9/rx1Pi0yXkoAi4zaD/OJqnMyNl3s1GFlI5
iFH0QlIiAS/+VuUKhwoVt4O5E6ERYv2GKLK6HCPpfDWtrNpYo2FLVKJKe352oh5gNFueRtWeokxc
5Svld+XMxYzc371onSF+N4TzFH52+7FBWxxC9eDm65eXmavj7Fs46FQqacRQY4S8cPotZurHUwJA
A8kr5P4/ziDP9FbGDlqzLw902rgQcunJgdBaSEpQWqBJnA7k5k7I7ggpscXe2Eo86KzJu0kLTFLW
uSbRIo3QZFMvj3p+aBiVI4MXEjJ+i1TwWSNQ+wMiijKmbgLvmtxIIa/hyCLEVCaoDy+P9dMXolBE
l4rjgmjQ0jE9/cII9Hlmq4yGUCizsUTLBEnJQzvlvX+BhKprX7YdwOjglXthgf2d7EbQO3StMZpB
pEggCH06LIBa39FNJAl8olkiKdCoWx2mhO15EDaP1lQ3u1bLktr43+Xz/4/riD4T5Gcw2NSkYWuc
t+VnWw9TYQuXYc15rtaWO4zXne+X3SqB5/j55dGWI3X6kcIDA0CRnmF5784+Evyz3c+zl0bYparu
UNeltw87x9kbYRbcNjBI0Zl1ZpyBxvGVLWR/h7OfDo4sBIV+ywPtTi/gbPAwVJWdVA77pwnHMo/W
KqAee9/UZDvPGcKtTQCBid+9990ZPcdYRfSnVlZvZFiAqxICWLgSTSvxeS8UCAlkINI+v556B+8l
M+/QaqhGQxJwZ4CWUlwturmY74aiGYt9yALru2LOSS7kYE0U8lGGrqb7sjUlWkahNOTdHPbJ/M1J
qtIdDmYj1aLLMnjm/L5KeqP/CjZ+jnB6GXry0nTyU3UthsQWNwmln+oOaKYc15EdFdgvDZkTeZfK
RNwF5SRr8HERHLJiwt+2EHo7YuJYT7toTuy5W3dWnmBhRcoj+2MgIi0wtU+9IHsfzxml7XiMZmsk
so0xpEideZzx1bQTBDB6N8ebXJWRJJH3utjwj2WWDSimR6YT31ByyVOMxwstDvwdUTDvYmMswn6N
4KmdfsryuA2v7KUGh2SlFXB1NKY0/OIm9lI/1Ud2rofRXDm6Y7Bp5x6lbrTuDANbr86zQ3ebVbYe
nVsMVcCBfssdmQ/1oSp1ZiSbwsEjyYb/LarYW3dOOBHBR1OPQVyUaMP/Ghg6QP+vHhQFVumWHjlB
EXvlJ8MtUZBAwx8pzgQJ/LjdBtZgNF+JbLx2401znH4NgizLLwwnJCahYJJWNmlEXkrMMaI5Rq/W
MkfoT6JNFUazQ9MVazv18+yDsGdSo1paxXBhd1IHhyEaNAWLCBbGMc57w7ghO4t4fQx0bpp35OBT
fkvsUn4DpOkH91FtDNjYdCUkoCfKAlHMm071iZqFGifzmqgwsZHzDALnsh+nptg5nT1RylcycS/8
FvlvvNVAiI7vKUKPhyjwQrUrYTbzuyyV4YdR6hQn4NjL64fE1PhAFoBiSZszI+rk/MnPDegr2N+C
a4FD5hdC7QercfL2qqns2JL7MqfjUm6CQcUzDKkIMZ/ZaJH+Rg5yvhyk3zv7sdEqOw4l78qI91Ob
dH504UeG61VbLw1E+uB5ju4eKevPU7eu6tSMj6PTGDFb17f0uFO2k5Vo6ZkmMler1qX4THOoE+ZF
0Ue91Kseic2Z4viYuQVGaigreM6qG1pJ7i0MPaDAOon0CEqxNNZLuZvi/mgo07715cTMkv5Vs/hk
15GFI6es4nIrQtDFGx3VChKUcglIzQEv+o+jDRJu51KD6m5Km17Y1Tz51nQtdUfdmvqW0VdrZQ8V
iP7Q7MerqfCseO8PnhVdW64fJY9elkSqu+5TXfoNRm5x0U5rNocYj2VitqH/Kaupsr0nUVVYZsx1
mo0Tj/HQQsvyxzCI3ze9SJKDFE05dBcaHII89spTTrTzx7yt7bf1lBlUnUzdesVdQUW7MTZZ43BT
UOCxRPbHRN7afugM7WOPOBuW+ai9zuwuPVPjpWvUThteG2FMJXochPg8teCsX3sQl+v4n+uaDAqc
CJct+QuoU+LEs/AszN1YGT6Cs9VER4WGRXNsdFFtRg80fDl6/SsPxM/jLVQ6uDm8DsTf51C8dKGG
d/0U7FQ4xIc8LppD4WEa4Ttc0vPsvAZkPH0Ll++zl5B8EQJkw0FsPX3wjVD2fTv4AW56WK6zG8fd
GPczvaOwufI738KFNvQ3hnReow2e5QTfh4bzAI7S5vKkLX32EnYFcUVmzyRoXdzEF4qrYlxPYxZe
mmZcfTAlbuQZBHmMcOraxY5ZD3qXVimeHLLIrVegIz/FrgSVvkn86kuoYODUTifCihwjoWUTfotp
5l6knWUf3YWO/nLocbq8BK4ef7cLMgDMqEe//2wUL45Sx53D6ltd6MxaqaqJp02REVfuKyfr6NWG
aei9sqfOUx00L4AhoDuzyBeRh52tsQwpFhVUg75VnLIef8o8V/vaNtNxR44+9EeVKMzH0HWdyU/D
qT36IVzqp9/9dGS3HfSwwOcQXp6rz4yurELfiZfAJ6Yb6uzLMULBH+tiYDbXFfkhnp9OtQgtvzzw
+RaXaONZEt1PhBsW1Ney8j+gnPCVmGwbiu3B6ROkWMMYwsXetzvrPud2jPcFptcriqX94lKGov3h
5eFPs4Zlm5t4bvAPzC6AHdI5Hd6wI9nBbPR2E64Dh8yxq4vIHuKbMCdQemV7/WIsCjsgT5c6DkiR
s5XO7HZ2UtLUHTF2cIVONZoKrqtuS5mO29/9LNDCy3ZiLy9Ks2ezmnVmD/dl0dyKIy9GpRcESFQY
9IVNZPtf8a47TUu+XxU8sEBXKVot+kpnmdeELROGRlG0b9LaP6a1oh8g8Di1yw5/Tj835QrArfPK
lfCLUQEpk5ZgIGLZ5CenKxf5DcGvIwxsgrL2rrDt4Sgl5DsbFdB3meGrtWX00LhentgzvCkfC5LR
Q7eXFgfEXBReTof1gTI42Bug7+zNykTJqx8I7O0JCxoaE5KOUWSE0dqa6cVus6zUxbqZTG9YBWad
Rq/5U/y0pSiNgKXjN9Ha5FU621JR14cRlWDMz1PLGNZll9XZY99VuHJMVdL+7pR/v6hIeAXgbFZ6
Ocs/nNW0hjBldw3tJ7/u610CEpFetzWsxaT0xqed/KWTiZ+9ckWcXstMOQj+RX0L1QxqPby+p8OK
virGuAqb/aBG9JEde7g382YAqNh1xoraDf7CL6/y6Z38fcRFfYpCCck2l+HZjjaVZTgd4d8+Gqyt
XevobU5Tfp/bbfmBTf1kizS/1200XkWEc3cvD35+I7KMFL04TpTkuJzOJWbGUphZJcN2PxUknSqD
yKaSonnIBGYrQw5CYDBKnLVTNb6yvmeMv+W7bbC/5N2oMy4J+LLdfljgMMqNKO7Hft930bxPfOx/
g1EHn+u5R2ksEUibD61a02NOtlnfDQcJcGqvQMhtvARTUbsD7tSFNjjIl+fkp33ONkKkiqVEeIer
5myfF6XkcWjraW9UI9IpblfujWZ+7jWqsy+P9NPsMxKoTsi2FO+hW5ydbzepNMzuedpnCVLbY26b
wIUa7DZS1/ijNeLmCpdEuTK8qH3Nh+5XH4ls4VKaZ3D6eqezX4gor8UcTHuqasR4bg/kycmi54C5
/fLyV57Zp7DSWPUuIglAIcHkYnF1OpYw0Eqg9WbtmYFmSwONdldbF3uolepYZUBCCpsGle1X0c0Y
TNa+bVK59s3afFfOk9zNWfVBaLtcRyRqYN4sDcJCxV9zAy32l3/r6YoQbcN8XmR0sSPh8FOIPv2p
rdYVA/npxk1g8F5kxijmj4aRAT/solC99Uqvudd0/wowTjSaf2tDcNVDaRMuJKnlOUU762ym1OCP
fea5M8qeXn/MjTK/c6v+WVlxv6eCkK2beAguciNpdy9/9+kD99fAHsEuMkUwyn9S7gDUpyT4KLyz
rfxLZqhBb2KvNhEldbwSZJ+Q/WNCu+j9y+OeXrfLuEtCtXDN4cawNZbL8YdLwLJVEXn1hGRl4tt7
iu72Ji9Ge5/FWBoEzZAd/4PxWGMONskVVb/T8crJGSn2UEp3Q6+59CB8X4NJEvt6Tj/F1mi+cr3+
6vPspQoeIBTN23l2lRhOCRLNr0zgs0XwNndrsjbwZy7d+qKk7Abn75WY4ZcjUq5FBxoBGu6x0w8s
WidIrMW+axDQZkAl2PuJsuHWCft0pUdRvKLZsezIf7LiPxeQdbMWBDHX+HmZOBNG34ylzYQKEGxR
jNMAvOZx08vJ/w+GAt8CY4C3Cgvbs8OBIgzhsx3OuxklxW0zTYa7KmAUblU4hsZvPQJ/fhe3I1yf
BaQN2/V0HltriCbhJ9YuHUb3qnFj/0pWNZ4jVOvuX96TP08hD+By9IhreQi9sz2pBynnIXXNHZRF
bxvEgVqZcLPfq6Z6zfn552MOFnIRW4LMTgp2Hmu0AfjS1JLmTiFnvXVFJzZ1lKI9idHZznRjsE0D
3l6//31k1MvKsURoep5OZSfjwez91twhOeQFYJNF8TCKwcmOxEX6tYft/AZnMyIhgILL0hTiQjo7
cnbQqT7uE3uXeEZXvbUKr5pWSd76UN7HunGqTRbbyCgDc3XDd9VQt1nyygf/Ypa5x6lo8r2L0OTZ
ByN1b0xzj+mZPRsN7TkgJHmJkH1FIQCXOtDbYk6z30qMlg2LcMf3lpvD2wWN53SWvTnTtjswaCU9
9PMJ348Rr93llHgAgpzJ/V/OzrM3biNs17+IAHv5un0l2ZYVF8lfCEuW2DuH7defa+QX53i5+y6h
EyRBgCCZneGUp9xlk4mx/vCRpI7BwadAxasJZeF0UBZXYECLW10U24+dmvY7bZQ0uMxtvlzfRJfW
VAZKbF/6JahMnY6kNNEgAAzji2cQjOt5Ko7kTcSIaTLtO0UipzD22Fwf9MLJhEWMvjjikpyKeWYb
gR+IrakxeJ3GcNPagLVFNSWHRsIwrw91fm/zyVQaCpA/eC/meyYyKOQq9ojLfJbp6zBSjM+9E/V3
/qCED6kOqu/6eBemxg4l7nMciQ2Z67xkdtEpfcx4egEwVpva4d4Msz9JNbSH6yPJ9P/0hSAClMwy
Jidt1mblAXpHfZKIcdqhuNg+qiIHtqemebzwsp8PQ+WBqh2dNOwTnbkup4c9I2AzLDUaNTRHuiaU
mNZ6oRs/r0/n/H6hrgKihiCJIhJvw+lGdMG+KyBbtZ2aYluBe423mygD/1FDkNqdjxoh9a1uFwPb
XXiSzreIhOpARdRpOlNEmiWKk6u0CMpN2g7NYmWXV8abS2/gTun0J+qI9sLevzQalUkalNgJorIw
u09y8gYNRrK2G4y8IuNyRLCF1lKvjTR1bqpodJoPjiir6yZysRR1qNAREJ6urI/pe5EFUyvlkbEU
87RXoTs3g13C+rWDfmE15weA0XjWKYwBegEWNZfZyrWs8wrVQy1W6dRjRUy4V7LCT1cZCML8g1HZ
+2BEusgfoxjPBj2dmkWqWoQtg5VCD/c6NB6YlaK6mboAb+iysBfO3GlNQVaWmRz3sgSEUWWea/q4
kUp7tzPb7aC1FsoD5fhVeKlvbUaBxT3jNdCXa/+oN7b1yD9VH7xd5Pjw23Byp3Clnm3VJiF0QroC
66cgHdbUU+PdSH8Xdf56Wtg1Z98RCAb6JBL7AR4DWMbp0g5e54N/MMpt39jjUxenZXhfVqKJbyBG
JvfXD/+lwbCL5MGjAsZJnB1+A8SaoUUmYVKZx7e+m+Rbr6BD2npN+fF5UW6UpQiLzenOPyFiJsKs
bLPcTlpY1QBxgw6ovF9IQfa+yn99eGLSKZ6ICTAN0hmzuyURtg8QjLMX0FLfkSW5P5LKizdtCH7/
+lDzl5yiCq8B4Bn2Bcn2HAyI2i7qTr4D9NRv2xu7sYHI6uZWyvUib2bE67KclmzQZirZHAiqObIa
TjFRytnM75bA1WOfFn2DGGQ13isW2wSeR90epp7+LlJu2q2jC38HAk7115TqIGgoGqjfrh3wA8/N
5ghbEvT8h9cCJRQK51KPGPzdbD8NXtLmmkMvH7PufJcPk5euK7MYtwESKgcbBYhdjY/RkuP42Sfg
f4fyKuGxIdO2ufZDG5uBAVIE2YvOGsH6ASo0a0hUYLamo9rWFB20duF9Pjs6ckwJM+RLkAmo89s9
GJQhTIp+a45p8hYZAocK4oVjUarNRzezHAqyP6IWsoE6jziMGBEra4z6bW9ayirNJP2sS6tjPjrJ
Qlhqcrv8G9ywmYjbKN+i946mzrxXGE1TBdEcAZHGVMzPsVOXa1X1+4Ujc2ntyNoIoWSKCLzv9I4L
jbHVdeH0W8eouptBT6odDBklRROwWsrWLu2Nd8MmjibAJIkX/rciY1itMKoyGLZ6pRsbz5qqVQVY
52tYRv4KVRj4AELkH73s5PUt0XRyetIf/HTQCM09TYvFsBWIbG7wo0hvuH7GraZn1e6DR04OBezU
ZO/T253HNRhhtblwKeX2+mj8QQMdD80Y7UfA+VH7rTDVYe+Tlj5fH/XCF3yHQdoEHESOZ53HEDcL
o9b6bWR1b4YoNARqc5fimjkulJwujwQqEkYpJZF3lOk/FTUzyylrWwbnLFKDw2Qr3CheA6+H/vnC
7TUPhdn8kon+f4eaRTWOHyq+mY/91nWT8i6Gq4uDJ0yItZ0YLXAwP7xXuiBeK3XRLwQ4M/AcF7oc
G2g6yEhq9Wyb0x1Tx27klGLqty1eEpJf1B89pLzuU2cYABVnSVes8qhBJ9+2ITLYmI/fq50/fFGR
67vloYiPo+eXmwTFSzrBJR1wUllVWViiC/cDrXbeOR5wNO7n390nefRMqoxbKBdvWp6OcMEcd+F6
mIfqci14ToFuANgkIZ+FQJOdwrD2+ORN5yQ3Jbfvzq19487tQmOrDaO2UGo4iy7leAixu+/JgTHX
NAJSVXKpdoxXQcZrWjrahjCjHZV/bSOd0mHzDRgC9wD+03JYkuu8cEMxPNkrkZhUSZBr/s8OF3gV
Cj8CyFbZQ/pJq7RO3Tc2fDinqCcX28hUfGmt1jI/XT/DF5eZxBLohGyXzREbk5b2Q6ey5dB0FBsy
Wve2gf2zsbMUXlDiLjUDLuxxtNJQGpLPNOKkcwH4rgHRONlaty2hBPrYIdjxK5VO6xtsiKFddWlt
7rB1t/90cd9tyjoKqo2imtVrMWoJHl1hiTF0h7TTtlOHqFiBjy42gTu4v68vzPmVw2YgSVS5LSnw
zVPipugyatEd1KmOpLScklLbWjVOL2vkdwx/IQY//wwyjqB3SCEIqeq5iw2HzbBL4G1bI4HcCmxl
eoKfwS3jtyGzVbSFC/XSeCY9SsxMOMLE46fbTSvTCXNPdAG6IOmgkqEAnX4vcB7IV42IPQBZfKdi
YdALS4peB0k+BWiU0YzZK9yatNSFGostNOVkP9Fe+6kGgK19PYjj9fXPd35HYWlOVYFskWmy104n
CIJudEc1HREDFM2r3mFtnuI98PP6KJr835yGSqfDzNaxMfu6t6Np3MIyxajGacNHrVbjitRG198q
o3GUT5pRaGCalU78BB5qbHIAuNsiaQwsVQua4td/0tkiE7uhIimXmXI4JdHTicPBA8tGnLDT/CZE
K4d0oAjRxx/JNLfXhzrbRJT1XdB1xPg8Wvb8ygzQxUeLvrZ2RdSJezBl5jbIIMmqY5VXEFHFsPBA
XhhQU1EOIpXzsCKbN0vCPhFtiJj8zm2s/E7lu/8wXDg9rhdan0LhKMPCS3f2KBBWSW8Fwm1aGazs
6WKSuaVtPsb6Di3o4oseBfaDaiTGW2DCQlll4EIpyqm0T24C4anZoYmUJX3Js3hEji5V2mhEyQbu
bIcR7HlGmnT6LsjD6imnifkZNWPxqDZtMa6TIYZBLmC41rFeLezu863EWsIMfWfacYZmEboT9sL0
7VHf0VKRnCbLa7ZIBItjkCE6vrCZzh5A5omDF0rn1D1oh832bWkgImxOpb6DdZ1v8GhTHljRtwyh
mo0Fre6Q9tqSMPilCdIzkPJDPLqANU8/r4Vqb89ThJxEOSrwPZWm31Rp41iPReCr7sJTe2EzAQPF
Wua9c3pWeB8MT7HMvjV2ZK/RxtTH4XaqXLT2NKP8zyj7eqcGSfqpg7iG8oFevF4/rWc3IhsFLCoU
LHoaRG1yMf6JMIJ48idRptpuspMMzyXHP04exlLXR5nBu1hGYgg2K5+RPhGAtlkgo4LVzOq8Q+Bm
UP2f1ZD3xyYy/ccmS7EuboVPhpeETRpu08kaynWBNtwvqs6OufBLLswXLUipR8VFSNYw+yEWmISm
pDe2G5LA+lGBNjt2KWaf1+d7fiVJoBG3A9QVgoX5w23Xg9vmZGa7tI7eTB1y0Ur1+LIgxrM73wUZ
f328C7Pi+UR4i0Ik4er8mBiJHXRkJ+aOaOElxA54YynuUt9GboWTV40PR0zgUT3jEaZ/e7pVGoUX
Y2obc2eOVoB/S1GuSMGag6e3ycJzdbZ+VBhg5DIXII4EhPJa+GdXtnlNagdPcRf1YLURzwIaZCOZ
cK81xVc/TrrN9fU7mxrjsSlxWzF4RmgSzcZz9Kh1plZje4b+dxVc3AbYP3qdZl2jvnV9sLM7jcEw
/0JcU5ZVgV+fDqY4mVk0caztRj0f/4Pp33zP0glYsjGFN2RnNOKLaVqIfC4MKmvH6C4T4GEGPbtI
M6HUMBmYIeDO8q7sPPXWLhxrz/Vqb3HvHhFngRL7oZlSeIPmyZakNMVHpOhxOtOmVFRlGlT7qYyi
t7gHkaGagO/WGWS8jTN07Y+UkvfHgua/g6LMZqJ3i4jWvOjaaWNqqpmwn7qhVw+mGurJqp+m4YGq
urlyrST4YDzwd0QqcOxUzgV9q9NpekERpB2S708wqKd6m4/1dEuhzEFdydH8zyBfAPcZsUVIXTpO
sVZhvSy4R8zigfefwFTB7dJQpZI+e5SpY7Vq2jBpNW/TfZt2DQ5BDDU4lZQ3SzTs+4wcwQMrX4i+
3nfOP9fC+9DkChR72F3SLOh09gLbYTfxA/cpGvyk/4SmiWo8hKlpTSs3sXSxHXKkwj43GhZJoy1c
Y9uVY9iv414LscIc9PAI20k5dLYvprc6yHW0VNTWzqNd0zja8AKAosUDLG9D7WFCPs5dl73q3PWY
l5YLr8Ps3mEuRMemQYuf5xBjS7nM/9w7FUpPilOkLGOp4xptiTaGf2emmNt7SfJZE/4Se3j2/P8d
kTNJ3CqZL/NmP1xw+EyKZT2h/SXWk6m0j4PSjrsWna0b2LDaoTFQD6KNxllt6/BjqIb34eH4kHaR
X3JeZrGOWiit2ae+/YTuhtjrbtFugtAbdkE4TLvrl8GM+uLIsfC7BaqgUqmWgdXp4mKzCBV7KO0n
u69TFL0tMdBN0mD7FnR/2k3ninTdqkL75HhF7h1ajttW743eW2HUUgT7679ndiP+/Tk07aQIOOHP
fN9C/jC7dNTsp4pY4ys88opW15junLDUVpMTqXsnhXF5fdDZQ/N3UBYchpUkR8zrB4OrII5QtvaT
T5F7bxdq/xwjoaetG78wP9Yb+J+xUMogdIZTbc428+jbRlPHif2EBnv8ox/JSnJ9jI9NUXxM2/zv
p5VFbeaFggaTO/20lWflaDCxlqndoaevIg+J1gE6U0lxjKxAWQeTyHa6FUQL+/f83pObyqQyRv+V
psRsjiHuMrrZWfaT0lP4HaIuPzhe5qygmQyrUhTbrq9/+5a25Io2g3TLGROwMyjcDPr39NpOZ2x1
IrLwp0t/mYPllN+6LPS0leEG2ndDFSo+8VaMNv6YGQRlVWZWzoa9lWgwRcs+uzVB/LPh+1LL9k1n
xFtDabslp9gLB456MdLdQPvo/ZP3nv7GqGgLar6D8Yvq2C/fT5Odhc6nRDXoG6LfEYk0VNDNZipX
VTCAuB0Cbx+XSD98dNNTRIVNQdxBq96e1+nbSG1EGHbuE7Xq8EZru+G+qTrl99hbSvaxOIfvAqhX
Al7Z8RIYMLtkSM1LAD+R/5TkaXvra5gS+6EVr/1RVX4g4Jes0PRcOtXnzwZBFbUV0m66YwQBpwsd
T4GTTnYX/ap1Q3lo4sR7Er5DXdIPTUG1Ugx/rq/opQGpCcoWC8qGZyALNysgIJlq/KtrrPGn7uvN
1oPbtleQhHgUrfp8fbiZqLfc7VIomyUFlqY7VFlOJ1imMR0Ixwl+VRFAnP+KLAGirgEFUG/RlEWA
rYytrZLqfxri51s0v8N2NTqtti9D1992dpPEMG0jke6svo27xzJvpoUlOb/OZTZHWmdLggWR5+lP
HJF9NCK/cZ/82iR7tgi84qGFJV8m/YuZCRcT8pgH5vrKnN/n5HfECxL2T94wN/ZUgMdNBtqmT2iK
RcesSPS7CXOhR1WJ6bVcH+v8rmNvEdsBiSJToQt7OkMlpZUfGlP8S3WieF1Ri95nNXKqeeUEt1h+
iIdREzAHkmZYeLrPZyl7vqhxUyMwpH3F6chlG/pNL8L01zQVELi1OMnXfZOH6irJzHDhtriw2RiN
0jpwJSoG9AROR1Py2BFI4CS/CsmxWOdtRUGgNPOsuoctlLdbmqbWuAlSP9C2KUQC5zeSvMOXEt1m
f2Xpvvqmitp1bseyqyj1pp4bf0taLNUWPsjZstCaoWDruJRWwWrO05uIDhUE0zZ8BiHmZetCIKRA
lDz6Wxe8x7cPfn0ZqdB3kHhm+l9zTjZ+yrXVo4D4nOl+ctfZSbp3s8zaKyzPqisU4zueGndGg3Pl
9YHP7hoQgKA1Ec8Ga2/Qcjj9HGE+oLuHtMjvmPfhd66n023XlcPXMq2G37GdLBF3L48HupE4nMrU
nJbW5g6V6iHRf/tNlh/01FN+dkOebnMhkPoLNDVdIMJcGhB7VZAAoGV4KmcTdPy0jyJ/MH+Paun+
nrrBvs8xPd6oqAZujM5cQgDM2wNwXTBawIiETgQ4QCrXpys6aXTIhaUr6JrWAvGjvmrJeJCcO9a+
h6irUYdp95yi7mMpKFKUbfEQNXbb/ocMcxXs4O0VXK15AtBnIXcmHmfsk2xOMtTeSa5o75/HNY0K
LKgdsu4FKaFQQQQKZzwiqSZtImfdD7lr+XduS8EnUNx0+mIiqYcMNrqJxlqJrdD7XAZ6RtkEQucG
B6Ks/9yWAimD3DHV5oD0Zp8fB9hwwLzyIVdvyJA16zBRDIwO9ahJVXYVLdhHZAwHYx2J0ki3LvX9
F4NYAYmlsiU67zstyh+SNGvscK1g1TPGW7s06qpaQayOv7uoWIyPaFs7T4A8VDqnZmQ+kZ/EyGyZ
XSC2MbLo4brJxvQ5bFsnwrHNcX/iehI2UuYsoGSAdEd4X+k1pYq2NPhP15ZKMoLMeYPIyrEIbCt6
wFtHPPht7Q8HZJCz/0AbhSMq6bYZbcYYGeaNgjDa7ai3+jcEvlrt15hNCGoWSZLFX7ouHm5tJxhx
iaNCmm5tQCfZ98YcVPWINETh9quJZlG/oWoT33nlgOKtGbiGWKFgjkIs7dgEgiy2CNDXMayvXpvM
V8kmKq0eNsjUFw9x0iM91mtRkt65st3D5/P875YjmnzXaMVoo8edmD9HF2mXTVSUSbP3x0C589GD
9NZRT6v5m12NodpvgemV4ABR8nSc8FCgkOzuBiiyj5MSq+ZLEtKdBdWN1tzOq/B5NyN/KpCVxzdG
FBu7HyNrCdt69ijSHQcIIIM9qe7//pj8k7HjuadGWamOL1wR2ESnvdhFZhvsZFaNyovhbGBnVxs1
6pOPllxQGQQXAMseWDmScrNHsbCxE0BE0/xj92pW73TRKMEGDQDta+t1xfe6o6gXrByAzN6+DREW
WULanpUOCDwoqAP+ohuFusLsGhmR/LIyrCLf2nGwg6+G27qPSq9NBGJZ/aVHjD2mlYD2ehyK7Duv
07jwUp+FXMhnUDt4R2mTgs3XPp0qLSdxSZ4J7zVorZkZbMoccfZVpziflXwq3bXVeOWSYfv8wpYM
EBnnYVnDH+a8wpe6VTuUtWo/j4pi76pprI6l7pZ7NB6GB8+q0Du4/gSas0uRfgE239LalwKXNFk7
vbBFit6N7wzec1BGznTrjGj9KPKNXkCbzAMKikB0uWhjSi9CvHNm46iKgl1lwzhUipBKHprum1UE
2ateCktbX5/T+SJC/JbxJNEL6Mi536w+mv4Y6b3/rBYFGvvN1N40mJ2uCZ/GddXVxcJ48xaQLSdH
YoY/CGxoKMCzjDl1I0R+vcJ79lIr/OrgWffFd8tx06l9e8QtwAnAJlEzyICBHsHl/YYVrhyuT/os
JX7/ESiDEEexc+Fln37JutNKMM+p95xVQq83qBNJewPH/R623XjTj665xRY7eemHwH/VUb/+klq5
ilh4hrjQ9d8yv7n+/hS6KQiDUDN25+uRC3WY2s57xmpL2Eev69B26MTkoqHcdzp3iVZNNwWWpl81
MQZfr49+vqWlGsn/G322EBaK8liQav5z1edo9jbuGKyN0F387Be3GbgDbkhZg5hztUZDH3o6HCw4
yn7/mV6t7eyptfY8jf2tHaE0f31el8azZRouRUdAEs2SpKJDOMrzRvd56C3jG/Jk7sYbx34Nb8r8
1VZ1tLCtLx1ZQL5Exhxa0mS5zv+8Px3ALGCVAbYgQW3d60MdPOUhrjEYLWBD8fG50Xun1ABPi87Y
bMckNRFhrUeMFXbOsC+End4WRuROK1jbXr7PU8v4fn3IC9tEV9GPgRMGaBIY2un0YEjjFB8X/rPi
awKcm80Ed2rCU74wtwungYHkRwNsB+dglvSVGYUMs5z850YtCySnfO/3ZJTK1o6Ef9BRzVpXhV9/
w3hjyR7+wheUWYYFVJYWFdWb0ykiCTpFZoU7iIZeqLdHXRp/FfSjpq06dNm0EDXM30xOPVhc6bNM
TZaMYxY12JHeKqkWKM/QifEMoCCLo0Gj2+GLXyKhr0sx6cDw/Mfr3/HCseCSh/5DZYxdelZ3Dk2b
CrPF8mJX8JK0RXcgVURPDLPnLUas1cLnvDQeNHCAXaRwjDnrFdMMrFNNHZVnxa6Ryx86TVqhjOlW
caP4zmQVlmy1L31GNCbpK5Cn0uGefUbaTrHn+5ryHFQTwGrXTvw1YrFxvs5DbDSuL+elYwFZBRQM
uRJJ3OwrYlkUNmXY+c+5Cc1piwBf9ahpA64q18e5tFuIO8j3IROwXWYn3utqfIYmx392skAcJ70f
t4m0mAAw59851ZQe63H6H5vo/9Xm9dKgQBxl8geU64zEDJ2w8JJGBC8KmcLaTGtgoH5uH8JQq3BU
EeanUo/i/UdnCmdSdqZpoCKnO0cB9n6nRr5qBy8iCpEpzCy0dgQInxbhvKC6wzLBg8ai++bm+rjn
X1JyNYmAqGtB1ZljuahY10MQOpyJpDXqVcWHICShZPR2fZzz7ckFSruf5fTYOfO6tC1iO0ORPHwZ
ese7M8ZsXMW9Yz+YurKEmbo0FIKy4NUhUdJr0k8vtCyIkljF4YWh+uxuVPT4W5h1FfFkkX74WrE5
5VwsgE4IYeaBcYCSWwPAgVl5Rv4pUxrlCAabo9CFd7iBFbvri3i+MxkOdLC8Q7nL5oQN08fzQ0Qi
ekGjytpEqCA/egrk+syLo9teMXQMuYolccJ5msUi0kGBykPrgjLffI4W/he5mRfRiwoSd29QdNkY
ZmZgepMYn6kwt9sC09sfIYWyrZcgynV9zpe+JqGFLIWxbSjCnX5NP6pGp0Km74XqXHfkmYzXppOn
D87U/Y+z4f968M8vbYJ0Ktng3jgL7NbToazC7azJrrKXZkiNaqtmUZHcA2RS9O9UqNqvQanb2Ihc
n9+lQamFcdBIJgltZi9FViYJNh1F8aJhj7lXg8L7Sl3IuBtxgjnAlPsgWpQZArnhT/YQURQ8gtNJ
5p491SbpzYtRO9bKUvWoX5V9027wYjPfYsrECy/++QeUryANKQp9UqlBRj7/RIiA0eI8EEP6oo76
hDBE4HzvIsRRGq2b9IXFvDAWOR06HiAK5Gs/G4swAmnDvkxeUAg1pm9jUpP++56fKUfMAYpv1z/d
2Wgyj5Nus+/F77OldGs9KHsjal8G1DqxNYRbpxGg8vgqRvf/MRaZGQgJWeqgGHa6ilgWlLY6ReLF
UNEjalU79be8icamb5RoqQVxds+QhFOblZkZtRXyxNPB0HAd68rXhxdvaJo7w8eXAGq/9WXo4mPn
xVsM8ZLj9bWUv//fuisyD7SvgBNTAFDptc3mV5Sun6dBrL+oiUr40jrSUl2nVriQ951/M8r5NJG4
rOGUQC45nZqXdDBn0C54aelR9KsBr6CbcPC7dp2ioLOwHeU6nU5KptiIk0Dt4DWaw+21xlJCDTb2
n9QSIO3D3PoO8yBeoweMMqSCqZcx+t42SPT8z/XlPKs2oCFoo9DIcccoA7KQ/MT/nDpjsJEuRk3v
jZKp/Tuqs/KWzGp8qGLTv0HGt/9TqkL5hrrBcANDyv2hZ2O/sNZzKi4VKkvKywKDB+sJUsA4/RFR
rgx+MVntKxThGgVmO5aGU5EIKupimNLdpJGqPSqeMZnfFTMLAcWNhnbIeqtOqBln+m9U2/34mKpa
oS68pWcIBqIt8jogqty5PCvzH2dEgD3b1NJfK8zKHnCyM34rIK0eqXjXGR6BqP8NVI+gHunWbYWX
koNAnKLdT1pQyGDC7H7UUzL8VG0VNuPC59NnO0f+OI4EslUyrADhcbpyWu2mbadN+qtat94nnDCC
R81SUhwhGtf40seTgvJjW3nOqqdcn2Hw5IThpqvL/tCaYY8ZErLj1sL3nD9V8keRCBMJkNVI1bzT
H+V0xIkdSumv05gOr1alFW9WSlXV5Ks96HhoLa2C3B//nh/qm4TD77BsDDNgG5wOOLhWhAPa4LzG
Ra3iB9jnLZLADqoiVdgEX4qmzNU7JxzVlZnGwt0UPNUP2NB1q8LQsj/5SDyzC/U2+5gVhcQ6UPqV
yToJkAXIYrYSblpIxL/m/0mE9VtJUFVcYdKAhIuTl4csrl+vb4f5fcxw9NYxPmSrkZDMa5W+J5pK
FHrwGvAIYC2IYSF0YOW2LlEQ7I28uzF7N1xY/fnl9T4o5H0q/A6M+nmw6Y1tWHYI2b4Cxk0wJw/N
PS0vbx1YhXYvvFLbD1ajHRscUReyvvN9BowBboeEzQKVmuNl+imsLEsoweuoxf1TKW1/wjgybk0x
JJvBDQ8fXF1g1qYhQWK8dnDzZxEYkZIaRXEco6+PVdjK6Ir8ZTAEPq9el/Ur6lrGsIL0tpRnWvPd
LaHqhD98WQNY8rwgrGkTLkJulLzWKUenyiVjz6t9bFps3r3N9UmerSmD0dpUQa/wOQkhTo9SWTs6
dggieQVaEeGVmbaFAruR6kcetcq2t0cUz64PeWF+1PGl+Bi4IGKJ2R2GDUxMo7zLXi0sdw6177q3
2ZTDr4iAsP7/DAUAVypayAvjdHYTftxlopbZa5hi5ph5moKgua5jNppQIFiY14WlRESJqI8ME33B
uZc2VUhEcZU6fwW9GK6xkzYOgmbUfhw75T4rpqViy8Xx4KaBfKEGcqapCeMx0WItKl6j2AqalVMW
VXtU9cG6Deq8UFZlaRoL0Mmzsw/WRZ4Ged2AD51/uiSkJ68kTvZqx/EA4aAqt3UR26taJABu1EZv
7yrTSnZS8WkpaLqwbXheDEgjMmxBI+v0W46wM2N4RvlrKIYiX4FhKQ5N1ccRne7MXmj4X1hbBiMt
4R4nlp9LSeV4Z6MZ0RSvU54Y28K0xRZI4bDvfCNY9yPuO9c36sXxeDklWYXi53xhM10XYZkNxauo
Y/tAQSLZTFOd3fNw5YeGZ36hHXC+mBi+4WLAn6Ry2lxltBqke1WmJa+T06sPVSCqDQXm8Z5C/hJ2
/DzkJIjC74vEGWIppazZPQp7NtEIltLXwK1Kd5VPerrDo9H+6TWIGbvjVGyqWK1ATnXGF7vHRqPp
pmqhhXi+wPwIqUKGLKbKh52FnFQlRzUeCw6nM8V7KynwQzVz448zlIi5ecVH0TqMhJAVAEFJlkM7
a3av+oboylaZ8tdmNH83omoPgcHDVU7OJiJV2l3fPuefE2gYnVjKkhjgqXMlK6F3IjF8Rbwaiel/
jtRJ2SWxFx1No3v9+EggCQk7aO4DLJ5FOBHavGOr1N2r3+vl3aR74bbvgmiXoVC0vz6U3Bf/RHnA
upBLAB0LhEGDgeTJy+ifVGWcmtSJlUx/C/LC3Jdao28bze1xsVR8/JRRDcpcK9iEfRR/V11Qf9eH
n8OR/o4vwWXceIYEU5+O3wPZ7Nuw1d6gPpjmtnUr/UdrtmKfBz3s5bFU79TAf1J93T2A4AaEY0/T
zsSb/YvaZkvX3+zqlb+Gagk9ILJ94oN5gkrrFsg0euhvutI5mybwoWDYuW88JL7h7hvflMbvjY95
blIv0cDkizz7EqhTc4TpjHNdzCun9mA4uR7kxhtuCSmujcX0Q48dZaEgNE8L/05RTpB4BBWBOZQv
ayli5rlmvLVgfo5aqmCT2HgZfop1He7U0dJXeYyZ0zgO06e4UT4bQ4JPudMeU7xn/wM/XQcL4dG8
Mc5vei/1896RrxK8z14ddxADhkym8WbrxW8M5v1DCMJ9xxv5JHCDqtHDscNp4+GS9YA3LjSRSADE
mghqrm/H2RH/+0N4IeBHUIkkfz7djWWVA0fWU/MNmGO0bbBuPkah6HZKZyrb60PNb2w5FqAvZkuB
ApbEvLQrei+CUm6GwUoxXLRTPRfHpr4Nfg1p0BynZoJk3GB1h34e5jeKT0Eb1M/z9V8hb8jTTedI
dRGV9xDICH+dTlgL3KK3QOxgAxc33o1wva9l3bsdWkSi+i+uETcGqCaSpS8uF3I+LluQfgRIxHNt
kdGPCyUxO6ipgxF9Lh184D4JqDBrvVLGtyZFbdhSouA3oog5fIYUVSlrwAxB4EeAMVenljd9Q7Nt
Ibq8cB1JAwiARWTYCBXMYc5eYoW2h99CsAKTqn4KBhEerVFxVyJxBhyx/eFmGKpm7SCnvuv0wYFl
15i345TrW4N29Y/rn+d8P7oAUYnH2ItQKOahdat7nd2qBb55CUz0A75Y/hc+Cu71ZrHEZjm7f971
fCHRMA4lOmN2CMu86BWlcbqA3tCYrUGXY7zWlVmwpLh3tucYCEIQew7KF8dd/vt/nhynr4axRikF
WrKfTckWm0NT36RtNJU42fHcr0D/tcGN0PuyWLj+3gHDJxuPwYk5ZZWTngoX7eng6HeGfTkZbDwf
qtW4w+8j1G/DtAzuo8ywhlXqOq0Kjh1g5AYDKtW70Xw/eoQxNRXrKg5snKyxTG1XOtrtZKyDRlyF
qStMBPMe39uoWOOY1JorUL12sa17z49+W0ilKV/tugzzGytGCHNViAhkJP6MIzG8NuR1Va58eKzR
sDaNwH3uoj5/DLPQxHppcmpDbJGPdLGEomA1wW2qMTB/vL7ZLnwXtABo2sHagc09v/yofmOINBha
sLJ5D445bp+fDLPK1iEqjL9IWofHBpOQJRbD2ZtLpAOTRIIgKAWQ8px+kc4qUt9sMh17T+hOzbGv
irFe911jaLdp2TnpDbyu/hYzqjLbVjRslh79WdSK+CrqZDSdZBcRHu0cJWRDSYOK1BvhqgUdhxWa
2UmDU3gH6rrwcvFsm8ESnf1s0oyJlBTCe0R5skR9OmlQ7YPWdApjmlbxp+hq3Eikt2Oo4zugI621
t2Ai7OxhshdOwIXZkiGgrMTTL6kj8hr45/SRyiWWl+i00sY6OjhtUCWHQNen4KFF4cK8K4jYs4W8
4Gxn0c+ncEYhnmXmIpsFeVpgilhQ1IxBC5vmqnUSu11rtaVlq6wPyrWC5/OnGrCNv/DOvNcCT447
2Rd4TclCBPUCPfl0tqPTFV5mGNBhWrVr85uB1Lep1yXyounPtkrpuhem0NqDOyRm1K4dF6jR3WBH
ufjk5D2hwI7sf9J3deImXwTGweFKq3Ug85mSiXLjeq25Dwms4RyWzSSx3VEWxCtox4HzJ0xSW2xM
Qnn16Bgk1uHaor/o33otp1nH49HBDTlpsT3ZmlmmRp/thILQJrWautxgHA+G9/oZnz8oQLdorbLr
+BuA5TluOCHWV8nR9J+9JzaW/t1L0YwZ/7s+yDy0oXMFrRUiHDwDWnTOPFNqgbI7U47IgJbUwb2m
K/XajIx6Q4rM0xUq6rbIJogjmlnsBC21mzoHR3b9R8xm+v4bEKMghgciIymap19ezfsAgG6JqkIW
WttK7TrcBaaURpC/pPE9eznfh5L5gixgEsLODZtKoeh+jUvkTve95FM/jMHtFGOeen1Cs0P0dxSi
dimxCmN7zvNTBi937QaxlKoIzV0Y+fE6wb1pp/Dw3AZ2Zt5inbgksX9pFd91orHlArU6BzbZvHqR
4/IlB770WqR5eoMzRIQTFf6Z1+c3u5je58cbwGsAAMcFoHb6wVw/U72Gc4lKVKxuQPAra82Jm01U
VtGdEuhLovOX1hMdFpltAeLn9jkdz/DxdpTmNLsa4twXvS0kK0Tz/w9n57UkJ7Kt4SciAm9uoVxX
te+WvSHkBpt4SJKnPx/aN6pqRVfo7JvZMYpRFpBm5frdVhYoD6y4nsPRLf6xh/C/h2T1ceFmXWCb
cj6oMJWbt8TS7aRP0dAORceWDwlHJzd298/v014Z+vQswG/Q1ZwPRVTYbE5dau6cUlN1SINIEeYE
OfALIcf2JnG87kq/6y9vlBEZjvA2jBgvvSKFmy+yhUa9k0kyb5IuXwgVM7090b3dranSr4qN+vD+
U/5lgjItGYttfkU7L5Z5Cg/NHfnKmKeUSeROdr6THoebm4trXM2LM3v9djwXeNOq1VqVzecvtNFn
2yyCWN9ZJCjvCqupN+zy9cZqym5NzV12vb802ziW1yrmvz0k++jayIc3AjJzPjKCJlVloyBOJIvF
hhifIeztGmuzwL9mlPCXVbiKylfTpFVhctlfD0Z/cK2CkJS8SUgSaeclysdJPJhpD/6pDdcMRv/2
aLDy1+qA7AfGPH+0Fb1LRnr6u2SdOK4CXoztWBzIFvj57zNlZdmB5nEwwbk7HynHwtfTi4qHSlVl
/uSOM7pPBnW7ESozWT6/P9rb94gJHccPBxCdNZyLz0ejr2xaRcBG3UBz3Gl2UEDcyIhTVFl51Esc
wN8f7+175E7FXsahzt4CZfN8vAH7/oU2tr0bU9052CWBAqm5tF9dP06f3x/qsl3DQljHgufDXIRf
cak7RsdFTnM22oQ7wQa7b+w47X640iuxKkkyr2v309znyc4ZCI6+dzvQaRHNoymm18YnqfxgSs/5
Z7dSXvVvTiwdGuyvL6lcDabqLT0FLFmTOHbakFOxSL7Prr2IjaOmRGxxsiU6yZuywrjCn/nLxwYa
graDC84aJ7b++R81NVhqY0BjcXZJwcWVY8Q3j1Vq+jvyt9vII/Arev8TvN2Kfu+ycCgATpDrXHzt
MlskZUgV7Ma+LnajmrLPsT9VN+iB9W3eav2dsOI4hNhaX9njL/uHfHxKASiJIGJsg1iXnD9r6g2W
qMaZFKW00VE8J84QTS3ROzn1MAJWaz6JilDozKncW32e9ad2aup9vczy1fbaGYBwMa/MyLfvH5EH
0NTqeYba45I7OJG5DqOkpjSy6/TkmP24LVRXnVLURfeN4z+9//b/Nhz0PXpEq90R2r/zV4Asj6Nu
xJJXw4T3pTXLwoxyfyoaGGjTsm1LOyj37w/5dnmvxFM8P8A6qKcvfQ/5mD7disTaWUVa9SFsXpLN
e1h1uwkV4rWsh8s2GB8ZqumKWHPpZ1u+5CkiEqY+SzhV+z7rNrbfzKHbj+bzPCwVep1p2DgL2mvg
O/GdHfQzLRwvEjNu5k7t1lee/W15vV5VaL3D9FtNRC8KNVH4xjxy6cLtWAz4EAWqiEhdTa+JxN5+
VsZhVmMwB5JG4+38swKsTlOZ4i2ZVSp9FRgdnNzSECdYvVrolP739z/pXx4LX5Lf4sk1k/sy46Iv
3CpJbTKdipl3nGKZd++ntf74/ih/mTg8DcfC6mVHku/FXG38IWmWSsdPsszt12FOSxEGhZSnsUKE
Fr4/2NsCEAoAJysrkYs+L/P8Daq2UPT4Y9w5+zT9lmqB840+a7LcYMaq9dvGGWZtn3V20VzZD//y
lHiBsh1yrq/RR+b5wIPhDWvFtl6LlvHkpHaHLQiAIDG9mv7h/Yf8yzRhrN+I9UrkvQQdfQODPvhn
nH4qFceUzXKTWw3mbgYwXeoV11yy/jreasDOZ2TxX57sve/O/ohgc+cWqC3K3C+PHgXLjd8W9saE
N7z9fzwfd/fVWmhV9158RMrazu0GZe8skbvbwCS7qi5iL6J30G/wdRqunSjrx/mjR8NGAwNxFWfC
loRBYl9A11ahUgAQH6uijk7nrqkG70XLZvT06If7re73HoCb19kgJQ1q341X9kilFEbsemUQlNRc
3XLezCd+EtgMGy6zau1Kns+nhdCnziHnbFdxBcTF3lTbaiYiofTUNSjkzedlKJ4aBjqWDKv3yPlQ
ad5ByQGg2eF73twnzTjv02VOt8NqMDfRNb0Ccb3ZdhhvFbnBfoKjCu/9fDwni2OtJg9hN5gd6b69
wGU+XJQx/KN24PcuwD0J/QKQOcSuiwcrbDF7zVSYe5ZmvhtmO98rfIK27OSf3p+xbx4JOuBKPFgZ
XVTclxHW+Jr1boLx0t4iTfKFSeMcyQZMrzh1vB2Fv5q+6brB6GuQ6vmLyxbPJFKtd/YGfidii87F
pGcdz+Xc+1f20TfTD/QRKJTlt+LRWB6dD7VYpT3M9eCvXgjFD9yd3UNcqWZjFLq8JuR/M/9WljQ0
uFX9sFK4Lh6r9OjD1lbr77PCxrwZyivCZM26ja3hVOpafKX9/PYtrhIPNupVTQL8dzErpmKEqto1
/t521bzFdXQ5xa19TWr9O9Dnzz2FIPc1TXDNuqVjhmvN+RucXI8ELizINhJTAje0jK6suhvyxbE8
CfLGTCbUzo4n71ghvFKTOMV4j0t5ah2JBHTLcKBHHnCG9F4Zyg57h6gsUHGFydyrbmcQgPe1HR04
b03SvYAo+Q/QnKxHJy7sknq4VB9IrhpPceGaL3LGFStMxso3IojaZhbKPHF+4BDVjBFh2/rd7Ovz
t1Savti0+LKeBgRb9sYzVUF7tjOD5Ugfi/2vsJsBfN5TsRW6Xqc/JdIkLDEwCU6+1+tpmG6RKVnz
Fm6T+zOgny8iM7XT17gr5TdhLilBBR4Nktukt+M2ZPOBNBM7Q3Jf94DPu1F42rRznTZbNsDkoiao
OIFmkRR67m1daSbGow/z9acca1Ht8Vf3AaZiwwgnZ17kTyshx3iTzKzGrbStTI5AVQ5GTVFX0g3f
lHY+i+Y4ApVSxLmQWIuDATpmWYAvSRdXeL4Uo3io+jJJt0mXOPEvy8bmY0vJ0dlRpmeWuBmaefEj
PxWt0UeZrXUtL88e6R1QiGbtDuO7QAQhfJU01naYyOTzTV0N8/xLNK3T0nyzgomNaFTq0xR7qBxD
5DNdsO9xxL8m8lsX0NlUpLvBGltxVXBPOpznUxE74cVArplssySvcbjDbFKQ2VCGmKgtO0iofpjU
+HdVWgVciDJi8/7ueLnAKeUp/VgQbCb0Vy4TdqelrxWEonwbu3N9HLz+WzyN1c71tXbnmfU1q6g3
Sw/TffYsjjOIYAgQLiEGLLDSckm9/JhYool3MjAxKFnmznS2deVY9mZJRSZvbLMxnRuvb/1h28Ov
PiFgHQOk+bAl9p6dZ8tuils93rZtp/uha+YG67Sv+vlz3adeGsJomPW7etSL+AVCM2mlVkVRe6/m
RD/KwbLaUEAhbVnEtngSFODTpyHxjHprttIcNq5X0K9wrAIQv8PhSCdOVRrxg5jqut/gIFnhw+Ml
1ECAGFX3pScHxNtlhZbihU727WtjyqF4KMiPuzW0pq3D9bj9rk/ZZG+7Ns+r+6BLDWsvBz01DmZu
Fv8Zdl44Vai3XK5C9os8eJSe2eDaNyVf+FLCjRBmwbsx+my6w4Fp2UqJ/O0FbnShn/itc/a9cPBN
/pjkWrLcDositCG2Wq/ewzX0yDqqCtK+D24BdQuMsZeP2VxV/l5pQV0S6j5bd0FtqOyntaDa5yYb
j5sCDCawtw5G1FqYj9jAp5HrkF0cukbeITIo0LCYn1vAwrk5yAxA+OC35ZLtsSBKDHJSksAbwky6
i3M0uZVqqCGCNnm0VK7PL661GD8HCjrjRMvMSPbN3ASg/75ZCgRiLWxPu3P96fP7E59L28XSAycB
hVobAqjrVxLF+dLr00zSavLrI+CxAWujpYvj7cjuZsGnWl0nQ4jAMuh2vifc13KO5/+ChG3hsakw
8wuLmoyusMf1oA4HGjvjYfGq7LvuV+l9UnOEbwXKlSnCG7SxtxkLIrFCnBAJyR7yWZnYHqdm9cAc
l3lUCd3swkZhA8n3QnP4OGmJbJ4INtPEzvFFXG8ReTpZVLWV1UFBkLqe3U6dZxThoPSlHiMdW515
V+NJXNxpIs+ybdUKf8qwlaxT/5Otenv54mqL73w2u7L+7vep5UWjbYz9jZ8lsFrGXLeUH7EfmOV9
oOLJ/5WhgmrYiNw+V/eDW9bGUY3FuBVwSPNdgIMdlpWQ96ws8kjk6b+C7HmRKptYhFOK+dMxX1Kn
EexnjopDFbdttsmWqV5CIwXz3OU0AO9tsw76e5hnVfzFdcXkhlg1452TjV6tdnliK3UXl0j6tqvG
bojizMqPcd9pIyenQLD0JLFhGkMT3xJv58AAghJDD+apk7I6qCCdiwink1G/UZXmxydcjYMnzRGp
X4R+N0v0BKbZKS1KO2/IPxSmZ36G+xuPKpIdq6+OEHWk3UaUg9A3Otx8tYnLpnA2Xu07WgSukdZu
1JuccmGFSZxPIA1K6gW7R3j2MkT9mOkPepXG3g9vsTTYOsqqxXbAbk3qISlLeflEyeJ8nNuqL17p
Oy8brTJyH0aIn/zoytJ4bsZkMm54/bratN6cfx5YP8nBQgCxcn48r9U2sbOYe0vPc+RHbo2Ws5kT
63PcW5kTpvGYbTg6rXaf9dWivlXwYI2HHutC9a0JeovPZJhzeT8XKS7I5EPOr8kIMB+Z+iA3BHkB
yw5TWR2S2qzTjZJNwjyOs9QhLN2PczMspVOVHypNxV9trRmsh2wwoKpludTTnds34uBITZmvMIBV
dttLP6Bj1Ex19hpbvcjNvSwJub0JOmb/GHYZwvd2Q+enENvFlpV6XYzZ+WXzh6Qy2AsGYKGVGRy4
YZDjowgvlGPukLRGGrtbZXe9HeU5zkXfvAX05pOMY1ujLEfwPp9S7EPsY7qkvrerjMK67TSvlwfV
4MF9lwatZ52WWBMG5KO8mQCl0wIWyuLPwdasR7P8CXw2BSf+LocyFbpxs9W91tuPrkrKBhZiOmMo
nmjZEtUrASG0ir5vvk4GRJpt3yN01GNwgB9T02T9JhXLkDxpo9V9tI0WB9wKzqfaK2nadRQ0aXYa
0diouw5OMM5sJafLthwM7YZuhkbZN01Uz+HYBgGG5Eqvxp2+BgjOkStF+hkeRFnf5VKMH9oqMLX/
qL6sKrQI+22OSLilEc65bvxM9DTXrrRfLksMnMhWuB/0m3yNlT90vs/mNtxore31I35zZbk3lhjd
R+GBzM34mPeGEQ1jp2kv1/b3y+2dYemKUNLAx8YD7OIqmygoBuncOMeCcrF68rulC1RES6T7YZlp
6t473YQgpMigHGw1DNNmLGEFu5k9a87yGMwDS8bHou4/R6kFUXRdTcMYxs5qxLfAuPwuocsXMhwk
nu+E2xv+rR14rQkncxyn4kpb+TeY/meluBLwVgCc7ut6Z9Yv7kY2d7FiBl4/+kafEJhs1WN5Y45G
0G0w9y8omOs++1ZWtf/BrpwWNpTwGu/Rt5XFHQDTqPhWq5JMXy81ht2GNfhz/Mz1Kk8XYixMK6Rm
F9ZW09jkP/XFkB/tujGcl8rGg893BmMIjSwg8t1tRnEta+Y3DeL88eBPrx16mK/wzC7DJ4MBElic
WNNRkkbS7MpK1+9Glzt0M3TVQ670ItgOMIWyMEjmGPNCvf/Sqaq2NqpKh6Pmqy82qM4vcmjQYmJi
MX2wx+mnD0n+Wq7zm8KBfgxMMBMeKKc2Lc3zCW2Dt3Zer+QRaZZqUCo3fV6HSd4ARYczE6qPsJLR
7z1dzvVuDZ8pb96f3G+XFEZsFIyUpb97Aeuf/wEp2WMKChq7+nGg2/kB+GrYtuS/WZzgHDlzIqhd
3x/RuLyo4EtA5h5eD4h/IMRddh141KHxtco9QvPIdcgXTQ3dcOJycfIaK/fvyUQTeoQQwT9qJk0Q
FXbK9JbIGL0iNkMsCQPvCY33IkKUSuWEYZLr56REOZiLzXLMzIgKtrx3+X/NfVeCTl15hssGtEtb
a73x/6/Zzf3//K3hlecVCAb9Y9L78qahIHqgAx/cdi061rGTeMGTnnmthfJ2VNqvv31/1vasf7lu
A2tErz/S+G3QUjj7Lu8CeailN/mPSanK9LUIrMG/9Y3MvAYz/56JZ4sKvGu19OcxuFoiUj1/YoRT
Gl2hRpz6Qg9ufelDEx+IBU2eMgDRR61tZRPmrYXdk9E3jvmQFm3v7OxExVWIQ4M+Hfh42b3K86mr
QtV2TrmfhVl+nhOT+EUrb8j8435T/dfzjNauKeImuKJ4ezPzEIHDhYTYwMxbBVrnD5H0fTqaeqUd
PXfcqQDet3QG9YuzxHnkLEy2ykhHFMeO80s5S3ylsWe9We0BGjQ4OdwWOE/e2OOYU9ZUy7wUp2mx
WmOTBom8LYfWpU9D6SFw9i8KUh0R4bYvHo3SlpPf6R/NaXHmKG4KgdMrwtxka3oUuHE0LSIW332E
FnfKi/16VyxcOaMap4p+DlOoaag/2aM7Fdqjbw6PkrC4WwU3cg5n2461Lfx2YlbCitiKn7aj2dxE
Z+WSjDEY7rDNWitNTmBVgXmCNC/9UPVFoyHW5aqco0eSrh/RrAqQbTvI7Im/w0Nb31/ZL9bFdD71
+GyQtejxwq3kH+dfrZJLQEtMz0/STeYltBAtH41+kff0zus9fYD8FICKh7qR/Gxm3zgS5zl8e/9H
XM6cVYvFJR79ED4nkJcufkNQN1kSu+N0qjowoJsyphYJWeNGfgTNo6tpWbmrb2yjk9ZOc2o9O9lZ
rZe7f/4ZYOGopW02Ah8CwvmrmJdFGn6ZDqfCg5mNoBexwNjoxhw5ZiqMMPWzYeskhXY3zaIMsfCs
r0zi322VP78GbwLfFXjtHFwr5fHiTXRBSjMuS9uTjJfE36dDMCxhP/mdf7MMIzRT+OhTe8sVq/tu
tzCdt8K16/timMcOD7+p9Y5tmSSkBE3wUXdjl03dpkNTWAxwZ00FRXbSx3xHwnd/Wy96NRNtAeHx
OMnaP1V2HM+h5pXNsQ+STnI5gtHu7rB51PYkwo/VFZTqskXO44K/rw/K4QrH8+JqLw3TWhI0YyfN
d3/Muq9NmzwtPqXt0NhXqts3aPg6Fv0DqAV8XxC/i7HyfPDLjPsd8hztx0zkqx3GpcicLQ7v2b4Z
6YqGWWd59a6rBvFBxrhBLJkYv9CRm+CzX197l9XBqs0HV2HqwzehRLmoFBUNTdmpvDtpEF+zaBhQ
bVRV0Q6R7tDCjMw+W4IrZ+tvjsH5DFtdoKhKmN9sHpflNtuJq8/tMJ6ylTRwcp2ysQ4Y6/XTQRaD
OYV23YopO/W6lmgvirje5qG19WVTqHIoP2OMJ8XngEbHQ5YGWrKtENqcuNmZHq3Rzhh/2pUp553n
LmW8z+nbD+HiJl62qYoiJ1ELU3DOLKvKpHNPtGQhnxDMcOhyrx0+awhitJy0E2HW0TSxVYdliSHW
NQL1m54Srx6GFc7pKBZWAufFZGhkrNlVMtUnYM3hXqWOnkA26ZvyYABL+uEQF0ay6ZwecVI1Ds2P
pSUJeGfkqGoiv2d+HlFf6JsMlkcWNbmbfkR8UqvDvBhavmmUad1MTjxeiwl5w9rih+MsxA0D98cV
j7u4LQ0VqH8q6+7keUzeh77mUL/LUhrDhqHq8tQWhnOvL50T7zUTl9wHRG9FH42WW8y7uSoy79P7
m+Zf1hVEFhrFcHeAm+kVn++aZqcrv4ACwa5pNafZnSBPYrz+aBj1w9j66aNEPPNIeW/edI7T5qHe
zFazcljnT0kHW/LKDP/LqkKDilkCRNKVtnfxaedUxFKOpXXq6SHT6llcGXpGteztFpB/0cGer4z4
hikPz3IlzAKQrrx8FvT5K6jHqTRiTR9OFgJfVC+NV82RNYhM3/AxRVOFnS3N/tmAtz9g9UiHdaPR
LoJoU5SWc+WLvH0BPD4/wuWjcKW+/DXSs+NEb9zu5PSem92UC8jXRk/syf2Okj1rNmgzbe3m/Wmw
vtU/thUqBFhG0IXXFYUQ5jLigZz2mc3SBR1wFf55hhqXV021g0NFkXXXxD5/GQ0UxgM354pNzXJR
apJFXNkzECWKAGOptkuJ5WqkzGA8WqLM/3v/0S7ATh7NQAkBtRwgl0X3ewH8cYkrlDs5TbHY22VY
OtqGwCJgkZp1pdH99pmYOjBfuIOgsIFRfT6JmsCZvRhe/TbDAEPeTQbJBJ/kCJJ9ULYfx1f6LpcX
+RXe4dKBbnS9xaNRXevpPx5L6cS1xU7uotZDZ4LGn3CBgtvhGCPVBdJr5V5qyZTcCIMarIvwmR2n
TTDG5Xdt5blsAXnSIowlM2vaChuta7vpqmQBObUbIlkxvmibPPQnrTaN/fvf5HIf5NeD4v/2DLBX
n7rf1lR//vqJ9rVnL+5TH7h4P7AR5PQR7UAggU3vltoVX7UR4c0S5757QBZZPoumkZ8b28z7K1Xb
+mX+mPvrb1mt8uATwOwDEL+oG0elO1Vd2elzlXi9ESZ24kZpORtfZZd6L+k8ezQcg/IKBeRimTPq
Kubgf6w4gJFLWKTKB2oEOU1Pvqzin/GYitdY85flu1YR7LMpJ1uqKwqwv7x1xvTx6zSwp+AQutjo
KgGlhu68/qT4NsFNM0PCPjV2XfkirOLS9Gn8i8Ldx30iagKlZrdsvmgc8stGBTLpSJsY9Omau8vF
9WF9E6sP2brZIchwL9WgzWLH5Tz185NeLNvBK5UbMTlupJnbTjQT+3MkmoWdiAZ4ZR1S2E/dteJy
/cR/TAF2P0x6OJexCFqNmS9t6goPc8tCxcZT1RpJFprNlLn7rtEW7TN5H/rjMlSy2mbd1E1Rn6o+
/RDDAhHHCi2CXhyttKiNEFa5IzYJsl79Gnz9G58+/4FsFHR2AY+5ovNDz1d7V3ekiemDC9egNZb8
iNwiQD4rWgILQ5nqQru1O4WdM232IK1CY1w8I8o7ejVPui+DadfBAABzgkFlc8RVVlm9mJWV9KeY
TJebpebU/a+DCoKuudXo/MPaQ1q7E3ki47Abyfig3VfFZjxHht0NL2Im4gsUXzWZvymbBqvgjZlo
xsEQypG72VCBeIiDqil2WpBgqD02/qSe/LZzaYZo2E1su4laaJuXiaMd6zhzughtn3x1JkSQ23Ii
AMaMUqHy4R6A3rSfmsJMlApLLZcE9PSzcjaVaul9uWncjAdzJrFRQ0usPfOrys/0nID1JR+U4BYS
fqiQ9UKJ49jO99D0bfEY1xXC02vlxLqKLr4Vzitcg3EepBt/eVNptBpGnD0YT7KV022F9yb9BqWw
oc5J+4uwqV7T9zBxloRsjvHGnCXOA1gQg6iREf36/lZ70VdhaiOKA3ShssNu3LhUdA21tLGxsNvn
YYkfJOlsh4DOcyTLnkZHFRf/+XYVH4wprq/sNn8dmL4kPTGWOPvJ+ZTVpN2YRdV0z3NgpwegMhF6
FXQ6/rV4zH2lfe65LIiwI3b88P4zX1Z060OzuXJJgoqGt8IlNT9tSuYC6T3PjfTSYNO3Ux7QP4Yb
GyGtKSJ3iEvrNZsML1r0JnuWZJV+KoP8Whbh23cArZAfY0JjpLl2ydPXAEo7TBbG59FjphP0aoZG
KdStmFS31+02+5brBBiVg6t9fP8VXBxqvAG6IL+Za/TOYTZfXDTKxgRYFejdfSOe813pTKm6zfIu
tzekwCpUoLgrhnVTB1c3099Pdb4AeFbcj5Bh4iYDTe/8y+sZbLwu6MtnuQI1NKuttlxvL0o3Stoy
K9exxkdPhATl6Xh6B3a1vMyzw3VrUIGVp5tMm3N5K7UJUIHLkIyfSKFK5v9mCEwq/6VQKco7BTUF
JDMXMt0PiRmQdRzIuLydmzFtQz8tTBW6zTynoImdAUhdVN2plgnBXmXPKtwOEzCN8HNTRULXZ6SO
APzwWzIDuwXTi6fuLl4Q/+/o1tbTjpaKludh3BZj/0phVj+6llq+xuyA8ZNTt627nyF7VFt41kuA
DELP+33vZXYbLYNL7mTqjrr3YxmQLhCHajTxEbvnks1h6CT/rZXm7mPsJ+K2ygFe90oETh/VpmaO
vCpe2HDshrYnR5Rm6bjxJmTekehNF2YAsFX7An097x+r2B/ESc5ObkUmzGLQ1NqZYqPCOUNkoMGz
mIud183+M8oQrw69NO4+FZAauIT2+TJ/cVzhfF2v8j5ks7F/hHJTufsxm0QOzNmlmBHISXaQV3V5
8EWlyY/SVt2hyOYcHpVrddqtlJR4od9IlW7dHNiXY6qaoHFEgdHb+c9OgqpupoKEv2qfqNZuv/oy
8dzHVai0PEJz1owbqIBOn0Yq8JJtT0VkRVRx1tIeiCzR73J24LzdLXLp7E2HP4ofLZ5iSc91Yw1f
OteQ9S36z5L+BhTAX4jN/MdKCvnRrNXshyYEhmqD5VITbEwB6UGfSrPcLGUSHOAjcUmKdAEKGQVp
CmcBvZh/TNssVntH+vXXOqjBg6W/5J+4VpYBRhUrjcctraqNkPJDdNjD1dPzzzXS92DfLE2jSCFp
4dR1td8HyFWcNI46JWU+bh27C8obZc0lwV9GNX1vS5EUG3wT6kaxaU7+h56Lp3U7JmL00JWlWhvW
hNZ44tCWuYkpuGtPJ8MTnv0yIA+DK6Do2WUbWwSuemAilOJbb1Lm3MezWcsbzQkW/K81LW/23qgN
ArKhLMSJLsPgvCI9SabbpdWdPpywEvyxLIoAsVk2BMdLE0OqAqw2a1M8PAi62hIn0+yFJ23jVYNN
syQ7Fx//GwhP1WDu1qKGikp4+odZa3xwRcNtYtQzsVPvch9Gh7gXtZDkfTgp3duICI7+abLrvHw0
l1E5eL9ghnWF9f52k0TSAmZOEU7/jm7e+UYFuxcWiJsNz5BezA0EOH+bN6l+q/Q6JS5rLI4NmMW/
HsgsuvVej3Z17Z5eBhbTnIa9gWqL9DqAFiHK7NXP/fpH4PU0qWvWs3Gikx0/VANemFd4iG8PJMdB
xMqNA3yRbs9Fg1r4em8tqeU8MZkXwwhHbJ8s8tlYoEg+MxcfhViJ6R7WICquTZ8V2TWz0b8czhh7
GXAhiZdYhaDrb/zj7uf2YoF0mmXP1axTGuHzUzz04FI3tmjjF2vS7YNjqezgDov3hCdVv9WGTLty
A724fnE+siiJs1np6pzNl7E2c97NZWDU4rl0MAdMomLIVLJnfWF6lEBj1W8co3P/0Svv96g4mq0B
JXSx/8eV++PRS0Hv1i6X5tnT9fSpNrz01xBXywFWffmg9+As/16MEraO0/cqguVye2m3iDXfqqOo
6ufeS6qKiMK5mLfQveywI0TS2xC+7vv3qpUfq0TL9+DK2FumVHN3HQqex/eLkrezz9UBZuj9MPlo
yqzr8Y/Hb3CkxzXXaJ5lV5df+6Fpb4XC7hU35+ZUAODMkUjYFeSsjVdW3V+WOjUJon/aCsTXvqmH
PE7pcm7rZ2vs8/tptPQN+VDjt5nmcqhKh7ttPuTP7z/v20nmUADx6ulyGRa2OufPWxqt1tWqyZ+n
ER5mk+WcgpokOzmcs2YHVATD8P0Rfz/HRe1lYeVpIIRle3mzwKXbUS30tf1UZAv01kqrLboZhDZM
GMwUhYH22Sl3BCsBxQ2tXWGlEsdpMHxiN9Ca28Zv1/N4wOD7ONqlld/To+BQjmNzeeGXQ5tncxFL
Gmq1soKfijgOKLqFmrFcMmKhrD4cs45a7l83LrwFIEawSdt8P7ik568ScQnuq/6UvwgvL3Gh6532
oEF53BvNpB+8IKvxhaVFBG2w8torb/WiQ8FkXXt67FpUFOB7l46ERT5IS8xN+WI7qdz1ms6UoVJC
WVu2UdVNxaHSCuvBgpF41LLceHn/o1726Nfxublxi2D5rCqbdZ79sW48tOCwlTv9mdUi15jVMqgp
oSfn1xxM2RN9KztsF0x19nnrVq9jk5ZliAmN9wGCgQA5FM6/Xi/YuzzOProRq3TKvpzZwO2tVqIh
zousfLYQLBxIj15iaN22c8iLKb6dFuxz3n8Rb9YTdsMsXbzDkJab9D/P38MCkTymE24/t7EW+yc1
WeI2bgVk8roNioOEqPrj/REvurq8+dVNmdcL9IgY6BLhTDVqgnFO1PM4a+K1b7X62cuMnJhRquv3
h3qzQ1FQYlTAVX2FYcBPzh8uIUoVv7EgeWnSpvtUS/OLzHz3VHG9F+EYj8XWJWT9Xy/pDIo0lUsq
InJ8cy6+Ywe+B8utjYkXtpITdzY/0o22psyLnXu39bxTW1H2YQanpisN0LevlpGR6QPs0hBjdp8/
72LO9VyUY/pS05s5ILKCC2usHlxxhzrtyjkIoMNfd7Yx4tvGdIVdBXy8zt3z4WomM3eozHum/Gi7
J4gTeL7VPanaEn2lsPtfuodU/3VBU0uOQGII2o6U4HiP1uMM03k9ZNOwHwYD3YbZaD/9ti2yXZ9l
4lH6gYh3FjyQLiQJN4PgS5cpPRKs0FtlaOje4Ic9IcY9SH0at6R7OFOGIROyjBspjXp8pBo3xh9G
5gflfeH4rc4tqyCb4mFYke9w0JC3HkYy1zMgGa/92IhMfGjJgy9hwWVArEs8Jcs2GfX2h8GGUGxq
N++SSOW9NYUuu/R9340IWyisdchEadX98ntbiVCNfTPcOUOvfcnhOI/3ECD7j/9H2Zktx4lsUfSL
iGAeXqEmSaWhJEuW/ULYss2cQDLz9Xeh+9KiHKpwR7cfuiMaCpIcztl77ViWyiu89OYtnzUj3eK5
mh9sqwjNIOpjqz2qRmc9mmMxvyEY5vBZSKH5WU9pOcDkU+akauph5+dTFN8Ohp5AQlDzKb0mi6B8
7CB8tVdCNLO1IRWuCyovQdEW0XwSPgl45KiZnjsUWxX6WnRwpkkNCI4b65d61BRv30VN9WdI3Yyv
Isegus9ddYifBCd35bfUIWY/IOBON2wriSK2vLRUb0LKLMcoNXKFeGal/cM/SNfZZA5vnt0PBqny
UFl9ijb9szJMtf61lJW4lg3rwjX2LMPdJkPYpZsp1rpvBmt6ucW7BQmAAl7TI3dG2+1XKK7ZOPPv
ic7upIVMWM/K0r6byJCle6rS53pwOS2NO1cFsnckq1hPnq0mLepNyGlvJBcoMvLDCL6MmkG8xG5Y
ZmkdZCkKDX09tgW/K7sUPF1SFN1tPVE7CcjU1PoXx6qz8BpWVK/321kPE4ILOG951XfA233vW3Uk
Xjqsa9lmivpu309ubDyN5SKnMPRcIi1hKxr77E8nw4+BHi8ZeuE8kgtduq8U7z37rZYoZDdgRdrn
OjK9NGhh5KY3ZJ+JcjO12mQeCxfn3xU6/ORHFxlk9JZRonCU76FFlwAth/QtYpn6GiHb+17kopC+
olZihwjLs+7SJHJvW4nRY1uHQ+i8Uv4u4by19uSQk13hUHMY/3CIMVUluMc66xeTf9ucOmsY7zoF
cegGlTFNg47JrfMLu6UrlpCJ8ZqnuIwesna2w8l3Ett+dEOK/mjNCipOsvfUA4dBZhFqAtlQd37a
xvW0bbKkTgg7N0aSrQlzdp7LfjQ9CJQOoQk+twrRbWMXtJACK1aEsRv7IS/9sEEYdagSBhvfTVaM
W8dpuCO0IYZ1m8ayfZVi6N4W0duvXGNwBwOvdjw2vdd8FxCwkqMI+7QkVk1UEB8m2/bNJB2dq6wp
rOJKHUOlZzcmklerE03xK5Rua1IS6HQ70LtUf6vxsYaHrOo84UOZLfPNUE0oOrSYviBR7DiZKG4M
hXlCjV/ZQWbIoX0Lm6nPrvu2juantLNy7SDqCWQV/Swl29fZWFi+3lY4KRiP+B9cVosDdKuR9mIp
M/AYcZ8BMEqSKlBRyPcbpFPGyNzgRPFG7d3QvFLiLo2uHYfAEp6gnk6+mxZ6SAUvT7RNG0rzzplH
Z0o3aWklyY7tqk2h0MyrVzzCxHZ1Voib1McPYMwQtUxj2iqpHu8EGwjruTXCrrvtQ8ppQaG5QqKp
tLvSNyPdfhnCGhNYaEp52/FUO2tTTyj/b4wq1uad3lOk8E1FS4vdaFnVNm102ggZWMY2QOOe2o+e
jTwixxARm3Yw1hnAKQ2GJYmeWP22/A/0em/jfv2dTcnwe04r8WxoWtMdeo8XdBe2kzNioVDnBkwO
AXI4Sq3mR9UbOgoQI3F69lIy14PJqIz4empVULyUCvPR2WAAK/W9goHMPcXVKP+Ug5cqvpOXym8F
i36PiYEU7G1thM4l6s1aocyWyHUc2E1sABfvumV8XEidqmoRzPT1kxvF8XjVDMK9imvAApsMHEmb
+1bV2H+izEvuKXYpChZEvkZNqJL2U4f8b4udP7OCPGEkba3aLH5rjiR7Ix7Cqg0ssoLVfZrI4ehM
SXEpOfx8l7XA3Nk+stlB6rBW6EW2g0pIi+VTAWGsYr3qvO2Ya66v2GqvbE077jcJSb75hQ3I+RGC
DStqcoryNBnPmkKeVBUeXFs9GbgKWdo9WRb7tnMR0c9jGzPjtu2gA1WehteBNNYBsnYWjRfu4nwD
zdZZXzR0ePzoEKzeXU0hNh9KrXya8YP8hK4ao36KB+xpcakE2KrUq3/d1GKl5rS/0PqRF6/FLKYx
mDxNwpFQA0THJrbSaqOarngYral57BElYmsuu+GffyeXRT5jU2rD9quuDkyzBGXbRIPxSJ4vW7c5
jncsKe5dls/FnW2XT//+KzkLURKGPnV+6EbeSuS93hiP6CCb7+OUWj4JHl0wIh6ags4SzaGu1fxf
qyn08MG4ehTSFsrZGkhXVsiW0j7On6yO44gfeTW4kLLo75uE2FZfmSrFb+mu4Rts3EucnvPxjIoN
5RgaLUoNZ/KTpFDJmi5697EbKlxUqFiRaOteEkjDiptNB8j10MwUF4MKJ9LXYYCrfOEl/+UWUEHC
guBQuHA0lh3/f07FSAbkSBqEeGrHTPGnIQOwOGjCcPyo9ipa5LPwI3VwXoWneD3oAKu/wFE4/5yY
CpccUuAN+DbWpycquWqf1U7zxDHH2NNUHFoQTZp5bUapeGx0KZ4/H2hnF/QWzSlZEeRSeJSVVuXb
Wm1SBTm3/qR1ZnJbDzgUh8S0runs1Ne4Qy7FIZzXaikcooewKOosxcu17sApgbrivwyfrBI6Nh0k
u2Wh8hCO+J2iROVuKBP7mRAA54tpd0jddWMo7xUEhZeQKedFkOVW+N1MInzXWBQ+vm7HwudYp334
ZIpugItjijvXrStoBAIbjpaLZKdrQtkMkRp+y/UwDxJNGt/jqdMeK5f8jgvD7y83RFQWawmL4SLl
cVYnysmgDeQyv33RICQcVVoh37oc2mCQWHiloGM1yaZGyUR5TJ+n6yjSOJBkHl+DpVfqz7avLgHK
zr4IgEjWQqZ9f1dn+TNZ6Hm11OKcDowqR79xFPdH2+TDdzOerSOTxetkNcYBu756lSWldSnvaj08
wRAimKX1vgwV/HOrV+SRFmTlXS5PSp1U8TWWFpk/OJVwmwM+L4i1TgXa/8JHuF7RuShfBZY9rI/0
VdZ0XBGJpEhz133IQGv8altOzfuGf6vvdZU1YGuPhex2xlDU8sK0vy5nM/8BtEIzhqaXCv16AlI7
iWRNoZCPjMX7GbaFfVuVs2ZuU90bvK01p8q3HMSDGTR2M8UXlta1mgvKITYrMF94LhEAIu74+EGg
2JMSh3V0KkU9/hh1BSuumIsqMJo8+4YLq917ZqScvBLK7Whm3XPV9bPvsgG/VLs6mye4l4V4CWIT
3fRS6v54L0oNPR6tQ37SimS6XjB5W05R6SEEJ3VjaJG0/c7zohAQSVPsQ3fOXno5h8bh8/nxL/ex
UKY92EosS/joVmtCmmhGN1AsPk29KohGn4o7U47E/HZIlN7gh2s/HHNsngzhKr8pUEb4ja0Lk/T5
sLCpa6EkZs6kOLfWs3kZLv80760TwUhhGdiiS0t8Eab6LNXWnAim7EQXmNiUbJ+8W9LjP38I5x8E
iyHmTjAKS7rnOsOmg2uajrU6nsBvFKdMG4vd7HReoIei3OfGoFzxiC7tq5cH+9/yGltpVwNISXQA
0RXquj4fKpaxxFR0p6adO8+3Q0Fa+5BbyhWVnUtR8WfzDJfh2bL5UeGbAFX5ONoSVAOyLjTt5Kp5
R1ICJdz3SKA/yaiGu4jEuuDzR7qeWJffZSLpQDFm0H5YByQ2xdgMKdbckznP3mHsZ3Frx2My3SG7
6K8Yx9kLnWxrSw3X4Qub89i98FL/9pOZ1dnooFbHbLP6wMxy0kgArdXTDPAq3FHz6qe7qIN3HopE
065yWnj5hfb42UDmVyPg5+nB79A58q0eM/qSoskm9WRFXQKZpZ2bA6WVzgxUt3cI6A6z4pWKYFgE
ZhnGv/75mS9rCVM6xRY21qtfbLc134yQxok1rSTv1Ijl12rh+GYtkKEDq1e6FzFVKiwDThBicrsw
wZ4NaeJGl8Yd7E2+YrTWH38+zYZKnRRdP830f9qNmVSKeZVp8NqkF0bJhSG2TklYdnOcyZi4dH72
Yqf7eLkmFkCnMGieRArvb1PXvYXPoC3N4YgUoS33XZNB+yjCuDVwQ9rIMksrG5WfiEkMg4p13xPD
KNCZRYmXAKT1+jw3/N6MES8FtVk1xU3bTGrlwAe14h29stQKytTilFQ5netXehNvcXRDs/FnG0Vr
HnBURY3bNzEl8aSqetgbo5tYm9FaNv2tZ7b3ST+m7YXWgGbwWz/MJjwL9tSQdZcNDceb1bPok7ak
m2Sf8mmk5NSXpxQAFaEVIUSusgvZzsdJ7tx0SVVum7Ed9mZlix+dG0+vwGP6PdpR9dJNLS9gdVOL
TpkdBgTrhWf28aZiU++tGGrNSRMUu/eJEknvSOxA0WlB7gplzwOvqDJCnvC2VasXyj5iFkseU60S
l2gPZ5M8ph34d+iBORAQFbOaAtG+xXIey/lExmecw0eJw00yjVMfOFplbbE5D+Sjhcbm84/yb5fF
6bxEA7Dncdd7DkxSDryXUjs5gFasK8WWZLbmZUzVuq6rXjk2yKJ2Td22FxpVf/kYWc+YBZYVjRPn
8t//e9iTeDjR9aknxGjZH1u68yaWit4jHvLU+sKvXPs4l28R9SIX5HzLzn69mrHYCW+ee/UU4hn5
FqER6oKOc5mg0JfHG5QCc3qDfH/YxF3l6Ns6GmhYaCKVVxoa46Mrnal/gI9jv/Z6Zuh+rcy244+R
VDfSbtNpO1R0I546BNpxAJ0mcTawjOpDgpuZ7OasEt7GHJIc84jsF+07WYSJD6PTKy7Zn9aSAWTK
DGnkqQsdDRX+OjFAT7OoHoyqvREDIMrbKGyojM99Cl8fY0YSPlSZSVmT/nhRBGE+228VDq3hCP03
vvOUGYwVIeX1i+DeMt/r+njXWWmuXqujlyt7LEdorEuE3MNNZeT991SXab5NJkXZhVNmiAvngfW+
+P33sAEkcYZZBFfXaqhkaV7OOnJ0nKJ51nxpvVq7T3O7pk9Djyn1szCdExLEzP5eiqYTJ4PKW+eT
Rp7GLzjIxQV/yWrzwJrNHh0b0rskll7r8k39Z+iyBffiml7nMeMpywwP8JzNgZppjbGxHTqBqs9n
Vb7oiS2GzTDhCfRTZS6MC8v5GaaAG3k/lWH+4NTC7PHxRhpLevNo2ekxDc2x7gLCxprhtbTQYAZ0
mTKQhZMjaR4kDT1qEgl729nMQmuPExry9mZwZWvFKBzB/misKCXbL1/pPE1qQWkUqvvbTKIRPhca
nqNTySkHPBOVIrBD9M4XtgermYjcPt3FsYO8mwMHC+fqqcYg54Y2CvUjxa2u+aqWWnJFV3bQNhSn
q7QLcEaE1m6WeDeeP58E3xHK/1kJ3q+9xNogYuPL4QY+Pki19+BIdkTOAaIzR4T9yElDwGAJRngg
hsVQfEkr4ui5FwBheOiaLO+TIA8H2TR+nentGKhaGsJ8be3oFYM3/tWmj1xrl6ACZjG32uym6FQ0
ujrUPnSoKMRVqlt5odygGKu/6W5XPqLZBJWQFV4rj0qYqEu/SZ+K0DdlRlcvaYvGjzuy8gLNE8Z9
O7qgn/MunaIjBCJ57caA37bgIKM2MHokozSnGIWvRdNNYlfk7ngL2pJTQ5v1dbSLNK0anzF5JC9t
j6J20wLve1MclCfHsjFjDCdN6b65SQG/pChk/6sI6V747Hkajjpo7It96XH+2tuOUt0QIQ+xsy10
zusZvukDRDWcEU6YolP2ofEl7rGiXo+NuaG2TJKuNXk3FJ2Uej/UjnaVVV6Z8APNftpeeMO8wI8v
mHLXEsDG1m+BAK2O1sVA2VPv5vgI+KYaNrREuoOp0ujZQxGfD202al8/v+L5x4k2jQtSRl5cmGfj
mQ6ow5qbxse6TMzul9cP+neo626/zz2deK4snTWWijoUuuNTTHcCAEqwHPHjphYNSFvABYshC8/0
2TU1us6yRJv2c1Ra48ZMS90Gy+UlL5NSDcmdReakc+gQFRkXZrt3r9THZ4cbERELGzimrrMcgIL0
UkDASnzUZdWmV0ObikqDPwHS2veaKr2K9SFMrr26Kz0U4mkZ60UgpTPuBnINcK73WXhkF9Dq29Jt
y7QBMqmrX62k9u4t6t3gvk09R/BAMFiU3YGgnr7UFciZrfTMfOcZzPLXAF2zp2xONLHnk1ExsVu2
nLPN2GTj5I9KCrMx0JJQxxzQmPn7Auu4LZU6LwU2+/m7XZ2jmC4wYFCy5SxBy4mp8+N00WnjVEet
5904iM9/V65jITRNQN9pZvigKrwtv6dRQpEmFt6l17HaSr9fHMsZLhiaMLyZ1cU9Z4pmuMzuzcBB
jYW4TQdcBY2dip9OTKjlM0eq3IFI5mk/KBlZyXMDRsD+ablDQoAEFKY+sBVd+wH+pW2lLzRnujeQ
6vfatZZmU/pMKRC5CpmNed8Rz2lVygsf6QyryQqL6C6sSWXcAKJ0m2Ez4/na4YjIvJdIi717NyQG
klHNJCcpGsA3Yk/nlXdAZ0vSqkdZ/xy1EfnEhdPW+zP/OEqX5hCfG34/OhnrxzJbKV9jpVo3Y1cV
JXgDyIjenWbV3RZJS93sDE72e6tIRbaPLaV4NRXmSnrHrlXPFfgpJP2/axnbybVKFy3xRatQ7vNk
jSkgpQgmdg7EBH2jVZRi0qCQqdo9jtKtW2Vb0v9kByLwoGHVK3IWW8tNzXqPByAqNjjyPPu7VXCw
f9Lq0S1v3SyJmo3TpA1v0HInYJ1jmphX0sAt+kSzUxgPGcjn/thiukXmEY9zFQxaMllbEyUGh4Gi
0jUEKe4s9pL0u+EJaCaP1XR65yQL2BF3npOljwL1JPKE0Z5kBSmhqsOvJdGaEQsWFYZpC8rRTF/t
0AB20fDlKM+oSCnxtWJMwTnXeCdCE3UOuDBvgloolEr+SZLMBWxYcWR6+fzTej8Vr9+jQ4MC6y6Z
EQicP35bSa5awFO6JaVy6avamXR/sF2N8re50UX+prmpIFNSC+ctVOgp2U7xYnPtHT6ATedocSR9
GU6NfstGO9Pu5bsyO5Wt8RxB4V9IdAXUvO9lYvXOUxRnLLWWOtQGq/oc968V0d3xWx33citwKoXe
1qsb0wu8NmX1d6N5fPIoVSV4JZASVDFbzwuHlb/MLtwTkeg2qnoXjMHHJ4CPyM3dwptubDSRDZYi
r3swFNPobvnmdPXGlD1mAq/vkuY2bdU5GS7cwPlOzHDwUtJQpyBknbkoaP6MtLx77aazKbjfZq0a
3Uqza8EI5KFKSSElNPQGpvIsd5+//WUn//HlswHDQ8FWkDYo+vaPPz3OS8ryXZkewVUOGQZ/RZxG
PSe0TrUq58JMunbcM5NS4AZagKHNZLyty2GtpUqjxV5/o0VFLzkKuQTdH8I8g4PM/C3K164mBiEY
jKHKAkBSisVEqCjarlBb3W02eTc1w009pePeJePL9NU5SvuTqESukzWtD0UO5Fe00YXHdP6CGBUL
YJ6mOPEOa1SAqmVuGie9coMr0tX2EA1VvJgzMVCPJS4HFgOrf9E65ssLF/7L+8HfwqMC38efa/MB
XaJyVNo0Obpx2o1IK6kdPKtdBKMb7dBo9ZdawuffAl14gETsonBdMq1/HBCojLo6TpP02KZeae7Y
sg3mpmcLHT6wm3aTe1cNtQoRZxP/7MgPak6fD8jlW1sNyIVipjNQgAJRxvt4fU5YTgp7wbupO5Fe
j+Fy6GdaVU8dDZRbPQ/n/sLe4r0U8fGS5FUsJAWQSHzba2AgfeK8KtTI4bSrOQCmRloPJ6x6srlR
1FLWr3nUJk2QjRJVagyaDomNsGL3QYum4psdaVEIrroHrP2EKxXCq65OhX2pWfqX7a0FRB3NEA1s
KBnraq6qDE7l2TI61l7I3tGflD6b3/qh7e6UCRKKL4sEH0y2tO+zPK7ul9CnBcPchtp9LKpWRDu8
REp7tFtsAr6tF7Fy54ncRnIwYac7KKNh/VRCTZHJpuMdiF3kFH10obpw/i2RU8ysojN4kdKsQe6i
q6u5ob99LEdNu06jFKVQryaxckjiHDE1OfKsilvcmqK65Cx/J1Gs3rXFOsepd9Eb4Fz7OLziMpau
piTOzZCm46vlIvcjCNsWqI6daoiYPeZWdQn+acPQ3uD1dUHQqXCZfWBCYRP06FSmpwmwtWT17kTx
YzZRBD6ndFfnF5IUOoSOSuKV3+p6Mg6WnfVRCHg1Xo7ybQRea+u5lGyCcS4EAmPHqZttM3jKeKw1
jCBvslaqRN7HQ9w0chsrfSoif6qykn7T0NvCOY4GPeAvPYkHV9DiKnPXFBD0fCbtRTpNYFjjQyYV
P/hMO04yWBRtcsBH5ftgqNGY7yq3MZi9Pv9szyo0fDdLrX8xNCAOX0+QTupUyPtq6hz2rA5B5uoE
cEhdKb5GETDOAKEUXKidViFluk5KR/xIS81UuqvPb+MvYwv10NJGo9FDx2PVcMgATi/1gOjoMlsW
G8VrOBm48ayiq27MYT83trvJpAUG+p8vjA2O8YzUA4HY+rgLKZOjSETkBfqCLmMLT3yD7OOSW1Ak
usKiSI8YYy6di9Y58KyoC3eFrhqzgkmm3TKd/qcy5sQFu9g+nG8WZbfjBDLtbbmbYJ7mfpm7/W91
rNLQ7wHHe9eh6c63shWi3YbNYCpo2k2gykOSujdpOrnbnl2es5T0tHA3e4DZ8fZ7BdhvFTbn1zDL
gIE1TTE1t2xcNfcQUoqYbmJvSu2bfrL69kc+ETtwpzjwrx7n2sx+9GNNxUSpB5AwVghRe9jSYwCx
v2nMLBT9BjrVJezt+yL18StfyLxsaFnD8DPrq2GwNA4cQ6geguoyxQRNJ19ujDYT0yOh9+KFL5Yt
AmAO7wvngvIbsPPeHTeYgOcGeTRNCrEXIlV+IaOFWPv5UPnL3TH9GBQ14U0vVop1EbFHcxCHLk7g
vJvx6gG1GOIrU0s4Y3hz5jr7SCub2yHu7PBZr8aCDTaBIUkNlQiz4RcPD7CxAXKVmD/6qZKJ+c+D
mdovWx2sWnjF+I4+DqrWobI74l899taQXqtuit1CSuor0ZXZMlD2xDQTS2sisxbywh7xfP1fjpM2
cjx9wV6sFSHD1M5ZD8eeLIrG/UMKDTJOh4R3hAcdGiW7SswLW6zzarcNCIpmBa3pJThhbaPRnbTS
01AvjtaIz/6my8PEPnjh4O5lIk44S+Y/Gfw0H3jw9MWWA7LmevDKkwo4sLowga21we+PnDoem2S8
lucVZgSrbqXnTXtM516ZkgAVtNpvKLW5I/QYa9TMBwu22X0HG1cJ4NRb+amb655UHTqNuDL8AQNu
THSDiojxqS6H3rRhH4St8tzkihmemIWU+KoBGVYdFgZ0/DAjTLMvbZntszfJJIxeHI7w4pBiB/tx
FOUsmoVRJ80xEm6Wfk8NIxaPiINdWPP0Z69NxMklyHLmS5CqoAoxNeTJ8CKjIdsltkJsB0uXBnBE
oRwuADlT/AmYU51vIR598YTiXjyqtOygUeRz+D3Meifya1z0+aasCvc5cTjZ+LU2Md3T/QydvSZy
3AtAO+rEzDdQ9c3h2iqzBEdgHI4LriBle9BuWqKfikPYhYULHUG3ou82eUr9xlQy1drS2C1B4YQx
R9tZb8jrsSzRFXeRlRse/WbP/B4OqaZct6NuN49KPtrLvszG6oAnyEXUqunJobVkQg80Q6Jx1TEu
a18bzLb1K5Xu81abaalc2QBNw0M8alADrVxnWwfX1CGTvaW59sPOaLq/Bw1XUeWT3Y5fIbczF71c
M7i58tWGDQ8oIDYkrOTPZ7GzlRba03KEY9eMqMJat2QsyOMWeTLRUbGF1v2MrR7fW4jL85qwJAVK
WsyuY5FhXJo9zw4oXJipnaaBQ2mZSeLjsGrjil6IixR6mhfZdWkp8aGxB73+QxZD0lwntVY5Bwmb
uwwmppKf1iDsb3NeZ7L11THzpm+RxQmK7mBKZ5HpJSlFd5XZJBpcR6ZGKK3fgrv+GbOEXApBXCse
+bwRHNNWe5ey0y1cSRT0MZuNQhfp0VMofuy1dHI2xmTh0jBkeKRbA5idbGHiscN8yPcFBZQ4MFPN
8KmFOWRiwFK/UHw4n/+4J3ZvmKuZcICaraZ7YBhqK/OiODLm24nMF9NM0RyX0jk2EaajgGwW1mny
Q4xdE9Xyp3BC7xvmMDI4FaMcupfPh9bZmRdbKmDDJZtyOYGuG9VR67CLQTh6NO2qpAyQFmSVxI3j
Xqk2O+fPL/buP/2wV+BqHHugZiOFomOxWo1zNgt51pVkDmRuFQMJrokrIvBDzdACEqwYULRM8G+W
Zi7jPpi6gUewcWGsoaYoIqXuHzR8GOKGjXYEEJVsAA9es0mpYvDdMpqL+MIncPYFuDSZ6UNil8SQ
yZb74xcAbJQuXTdYR2eE7NZlpfPk5u0kfR2f5RPWdUxvBdrie9HHzoUOqLn8zz88LnehLyz9CTZW
IEdWj4tgc+Dd2IiPDBhXZFdKo1UvramWhOkMbkRCSesYMW1+UeE90bdW0qRW6I+TJM3GwVWHi5PX
gauRbpvqx8SA/Ixbdypvq3zI5GlB/kx7DI05aA2CsPRAQkU+DXU/UmIGGW7Egat43ZyB2smS6UlV
FdN9yzSZ/TYzkRDypCd9FmiFMcWBThf9S4JXa/Qn2HLOlqRv7IekDLXejVDHUifZq288HEQIzhPE
PKZeW+mGGUbRNpOqiuib3pXyOKQxCgU/R5dodEFE0sNpNDS8vhdG43paZWZgVtAAajh0G2DLfXy3
xoDqMldncU1uff7U8sAeKr2dCd6ZHXWPKrp7xKtKspa1RCtx6LqZrK7Y4fArD2pFYBXTdbufTKld
D6o1HtNOG5g7XFKMPr/Tsxs1Vf5aTh1s0tjFrqbhGDh0inlcXuOatw5unie/Sqrbhwm/0rbS1fI+
z/6RyMXstyhXLFqKgFa5/uqa1AzKIWyU4TqvIRYkY9UHoaqLAHf/cNDYjfiJ4fQXRvx6NmJqQEOH
HpNNGeVhZ1WQqtIK77VbdwdhzsUXy4Ei6Md0C1q/USnhXxgAy/v97+f1fjWmIv0dpoMy/uP7d1pP
oYWndoeKQEYKXyJR/Q5iVbWZtDFmfHowq/71VfILl5IIggYGHWkhH68Z6f1Q12TGHNDeW19hMsl5
U7lRJu5MhGmEXSky/1K0bLEuXPhvj5aFkPMZEpNFEfbxwpAXPDLute5Qto3cOINVzjvs3knjI6Fw
LsVbnD1aqq/0Upd8hqU5vEZASBsNkuCwe1WYY7wZMzvdegVgJTK/f8qK/f3nH8h7reHDq+R6mC24
IDqoJQT146/rCm/ALzrbBwk0OydtqZ6iDtXyIrZ/wEdmDoHTzfZ8bydTdS0zpbKPOZEl1UNdSA7a
9axF38lK0RPQXIoCVa01UIukOACVjW6n1jdXy9UfNRPauNUnQE8beyjTLyLFo7ZlvfO8Q+IK/QRA
DNBlJsAFHIX07OHgJXkRP3vTDD5rJ9oQp/aWAWeGb0lUWNqPmD7wwDAfynYeglrt2vxNUnfC6l5H
FvbjIrXqGGZlSe1OiCRsg7orujcdnFxyo8Juy3cEvzjR14xzbnfVIMfa1CSlRVcE0PV1YJiTxXTO
JKsfBzbAW+Ei2wpkbSCQ1AenL2vUDobGyUfEeMfFFAlkyk7fyy9O6mXl789f1l/GBvVAj5qRx8ZS
XafHKprJGQgSwNVURtr8RY9TDQlZof4eRjl3d/mU6Rc+9LOxTx97QUZQuGErY63R917Ss82z8uQq
k1p+h3hUkztkiup3JWmTcvv5z1vvGIhV+X/fwoDTza5h9YUXZdlSOJiQ9xDOaVBMoF4IGH/cuCFh
pqgwq61oAFv5nlJccrT85YeiLlponmBHOFyvditWMrhhgf2Zj3wMkV3o6nWkVcatOev92+c/c703
4WcutkwXxTXbE4iRH7+4nEg5DmnSPrCODH6tlylBJOSZpRfe3V+u4yJople37BydNRBU8xrAzmXi
HiJYCebXXu0H67qQptpdmiHPVllAJoA2cOgRVcBUspohk0Qn1oKwngPq8fCe5uvwqEYuEI1CVDNh
tTnNMm/o8wtNmNV4eRdvMjQpAYE45gS/uqzGWb2T/WicqtSLtnlGnqdt1MSXSsOoDnjmc+FzjnH+
KCI2D5+/xPWG/P3ilEIX1SimJGJYP75FExBg1jShftI8UFrYwL0srIPGnXt5NUF+NZ6aPh32o1MZ
BG8plrj1sOTmhApb6k0Uz+60jax2sCieE5x4mzb9cJ9lwtU3n9/oas54v0+PvhGnUDSBFKs+3qcW
EeFDyLt2kpOjvugiTNMga8YuYLLOxUa6Mnn6/Irnr4WyNr2fZZFeEFWrK1J/U5E6SP1EQNkc3Xdi
ap5jXcmnzej0WotbTNW+AQ+OoyvDacyXz6++rFf/Wc/4vfhEaQjy51JZX5fJprY3KnoA+qlb2OfN
qFlvTmj1gSLAzSkEeG4wq3q7JqdL3yj2fGFcnD9uCrkUlTlBL/wqb7Uz4leaqMVn4xRVhND0ZUUg
plXozx4YYC2oXLOdL8yaq5nr/QfzB9Qiju2Ab1YDESJk5xEyb55CwnnGIHPM/lkpU4oOZlLrD58/
3dWX/v+L0XbFcsVD5lj3cTQR3KfqTSWsUztRG74bnVb5AxwCtrFtqOMtqXIxe7D23x0aULFdjb8d
/G/u+jfySFOlYKyd6FNkPxUFGURAEce5NgFUXupW/O03oqBd2Eyat/CnPv5GHfbE0KJ7O9ErYneb
jopysvtQvQepiT4vxtu1KZtuvNBwPLe0MWYXz/4i8rfZWq+WPz1ObKmXoXmqotkjJsFEZC27zqkC
KzHGjRBF86uBKoPlXCGLdraiLW4v/dvnb/jvt0E218L7Yj7XVq9YKSEfjYpjnnpD0SCfGdnOhvEM
XSwSyo3Wxva1nU7V2xQn7h0ypRCbaXLJfrCu9iwDDfEFq6PGZ2rTS/74EshEb8ualZSX0HT1lTaB
99nDzIjQ3UQJ/MweSdbDnI22wOWSQWbxhmFeJpQ4P+BKrqcLi81fPmzQcKzXdIXBiK5N+KY0RZ7J
zDzVRfY/ys5jOVJm28JPRATeTKGMSl4ltVFPiFabxENCYp/+fPSZ/KrqUEWP7uD8t1NQQO7ce61v
IQVr02QHctvcZl6Q36q4aS98t89fawBwVEGgy1mVGcz7G5Bk+HfI3I0fF4nTIOzasvmiF6jaK1oU
7YVvyPlHk0qE98sGPE9dcrqTBnGeaI3Z5E/G1FT9g2qzxdpP3ThsLFdLiL7008HbVImUry6BQV8D
fQBrdeEocv7eMRDiNMLHmw7fmQVd0WDUameun+q+K9/4e/ooG0erjfK69Jd9HAvzJo/J9fn4gT/7
YflO87Sv4Ew6RnjO399og01pECNMB5QTU7VjFhvipIYKqppu1zDsvnCZ5+uBjkAxuwrKEbSe9lZr
EP4zotD4qc6nJD4oq69e7AZ5GUwk0altbk/Lv02rkK+zJDd07YHwBT0trCug/4CY/OCpc1TTH+rA
Sfey8MgKbpxqGvf64tr5hdt62kP+s+jqmeYsy5N1Zq1JXIYlRV2KY2GYgmwfQszar+CY/OVl6iY7
27QdJeq1KYPijgYCRuI5IGR2JXSX00Eq2crtMLqJduHFOnvWAReRAMEharWyUhq//72DZHYa3GTB
U+mp/lPeEpMF2ckHLsSR3n4YZM5plalm8VQNZcXh20svGMz+8gRgYEeqpWMfZixx8hcMRilra57F
cSB369oUqfka12A1fdWKPMqNQlwala7/4ruiiGuGnbFSeBHCwgx9f81TTBQAlI/gCZL6ot3UVlEe
isb3eZsnYr5zf2nsTZJi64loEzBg+vgVO/uW2TAC4Dlw1lkjqE6/nYUxIKQHq3VMUPlkuzH3in3X
5CLZOwyOLrxf59dK7u16natwx2HC/v5aB0ulVTzK/Jhpmjo0iK5fFkda37DofQ0AxO1gaqJQhzgE
kufj6zzfO9ffFGwodRiaIft0basGvuuBCD1mEHA+A/y196R96Qc1au2rmzg14DrkCirW0OWMVfp7
AlF14WX/y4u3koDpluEIX+mZJwVh5RLkA4Lde7I6UkVbBsJKPaeT0JwH5gGAAcClU72kGOjXoNhJ
i69srcqn0JBjVhHPlJi37Wguy4XH/s8Z+v1TCM4DUQEGiD/N+ZM9vVK1WQ1+HlDFsbVvCdt25Ab0
njeERavPxJqTOhyTGi30/sZ3u1RGZOd02wQ5mbjySWkB7JWNcRaB6chAzdVT+YVUM9+6xsOj2TTH
Z3i4GROBXe8F02960MOjgie/HMkFbMaIsZRstgl2hbcLv/zaXz29NggxAXGqtCYJ4nj/1GVZvhie
GnjDXF9ridizvMiFzEsnyVMY5FMB+N+wYTaAl7kpZhPHhtfmt54+XMqiONtHbXdtHyIVdG1YDac9
755tx3OxST8h4HIYDxeW+Cxco/W2nT6KISx9H7GWcNvs+eOb8JeF2dToUOF94yxy2nBwoeLXMZ+g
p8BpDRJasG18ZQqQD3sA4QSt5cvwkohEu9TkP/+8UJHpjJqY9ZJdf9qk4kNAbm4xiaNSjlFCwzdk
hERaGuSxTtmFRvt5ZbrmbUBtpc3BIU8/PeH5DdKkAZL4sS8K8QtNTpfv1ZBZ6mHUxsDZzoCB1ggY
Fwljif60fgajpjUby8iltel0qV14r/721eG4sm5nfyQMpwcHTQhly8FNjulYeZ8advP7vtYxYhkW
gFOA5zJkeDgdytKOMchow4TeLlH7j3/9P0yxk1fgDw9j9dTSIDsVASPIhdSkRPA0an3VHOxUW/yQ
QAaTSCCMisu2TOsBjl6at6ATB8/5KpwO1GFjF1l/NdVaFX+KrVnFoWYX5BEjr07QT0vvwSQ06xFX
VFKGBW0sGcXzVD3PpCk4EXnsjrqHxzWnYW+X4m4RSfHL6yk8aHZX1m0bQHXdidzK0mdfT/skQrPh
A2l0AGcxQcgBSgM+jt1rw2iLrdMjf9wljZbOUSzRWeydWmn7vvDhpTsxvH2cunocbEDe1OmPzEgk
rfOejJ08m60s6gaee6JFuo4YSsfoknBVUqLXCcZMD6lvq0eE4cN8q7DJjZu+1hJ5rRuLbn23nMKe
rztlm/N2IpOL2IzEr1EGpnJ5IO7T+tYElYFXJ8/STx//eH9Odac/HuRrdg7gbTgMTqrgoa8Lx5Ru
/KTsav45V6Nc9omvuS6CtD61o5rMBtwiMwbBsOz8sn8z2coEAelBWezyTrVD2A5S3dugWUU4+HX/
AwKlTKM8rrvmQkHxZ+Zy8ueuEgCDMz/nBf7k95/btJrwcIhAe0qWqhw2uDRxF9UinnXWdpLkZjCH
Qj4I1en+XkNS1RLKM3KS6cp4sMMGJiqHqna0BhlqU6/bWx7tntFSl4lwGS3jbYl1ngOr0Jvvxpjl
z16pZ/YWvqc+bQwFc2yL+bh8cBqS3LcaEhcW7kpMbOBCTclTPuQ2/wcoy6GQ3K+wSYZZbhXihUvv
/1rRnN4MHL+cEZFYrnv/+5uh05Ah2yiIn5hkW/p3NjqCRkIMjYlgRDU39teK4RghweNc6fcYf4Pr
INW1+hoDlD46UTwQk1rT9bl0hj0vdFFskI+FOo9PMyeB93+Yqzy7dmerOuYM0NsHq02W1wybSnqP
zti5wsfTXdiHz1ekG0vbjcKeASxuhPcrJpOlEGME5REblakT4cPcdS69oQ1FNzNiqi8pav+2IAwg
PndMJ+lFr//7f5StKKVo9sddcyzd0b9iBySOZe4ZMzcInYy93sVNd/Xxu3q+zdJKR0TLPv63znMh
tDJYjL45QhHvnNAmEL0rrMWI+rLKIqsvQS22DLcuLHt+bqK+WcdOdP2gl5+WFSUOD99Jveo4BjL2
7lPgy3WUBZP8SSgRJmRG8EsAOHmd/C7kIrtowcy+7cOPr/4vN5w3ntMbIxjIeMHJMzV4Q2q2VDBH
IGAE03QI3fgeJq+ujcu6lnVzoZz+y3qYXBnVQPVk9nZ6dlGTGDU4Tu2xJiJoX9bxt6BC1oUbqduT
U5gcP768v2zmXBqjWB4bOINngZkVyKFxni15jEkjMHbZnOCh8WGRxxTJ1rxrqTeSLTWOYd4M9JPZ
lIa6SI8Yo1R+4aj8t2vH0MPn8Y/U6TTqVAeCQk7E0B5FHI97YS7NrZUb1oKBs34gNRcl8MdX/2e6
/f5Ttlr7qCF5i+FqnfI4mFjZoAt6FJipTThmnOjOGw2yKbhaGo9eetb2rU8mg2BpnRwhJIYYSB90
IIFVSL07KoRY0oeSrVeaBdHd8HCiw6skiNDOOWJLyyZYV1R6Fen9gjyi5zOSYPHqrVdrqPNhl7Q6
RsLRhziN9LLunMdg8i6lnP/lHeb5pcOHNAs726l+OLAzzZpcVRxl2xcvelK4O+zLWAEya7xumiU/
sO8dPr65fzkYMg5ZPSWUii7utpNNs8RMXbXx4h1toJ5Hfk7UDOZkfZNja+5drcu+MFFWuyToudNC
uM21NAzNjGKETCW5hcb8z+8WUyKTcB72rJWcud6l/3w850ClXgcA8ihSIyd8eSaXuCR4a0JX6pu3
TQ7G7kLlcP5Ir+1kvDUMMNBTnzlr0mbMsyH3jgWWFQ28OvRWbsL8Kc0AdeDmbKcLpdX56YQVLZIR
14bfSsd9f5EjgSno3lgxj5flNUmVHRXLkrphK6th+/FPjJmCf+3dCwS2GSbjuv/x2eI6368WO7mk
yEsCvtLe0n9PbAXcA/M9guI32jDd1O0EdtYBYKVKTbL6xhwitUh6YX/izS6Cr8DktE4PeaPkfAN0
VCNDIe6y4sqp3UL/xfvWuRBvssHf1Dlauu/KjEn9dOIFYVpGom97hb1dXE86IYRoRRX1FjD16aBP
4BZehLKEfb9CmPOwcfCscSOMrLe+06DCB3E9mc1MnT/Qvis2CKy0+ZpsDvPOFGXn9BG8Jh32vu30
JifKOTA/aZzR2AiaZHrhjDssRCDapG86pRXvyMQhCRo/Z5+HWhZ7X7zBGu7Xgj6/atGm7JxxStRG
ZnR+NyPvYwH3B2FkKDR9SuZoJLFQ/4TbU+lhTskZR83YLk++JgNvWzjB8JbYRFtufKfWH0o16s/G
5BizGzqVPcSHLKub+NZNhI9cNjWcp9KPuwoWYGF8caq8m5GBG/FjVk+4F0sM8u2mtpT5i3rUsT5X
vIb1TS0cklrx0Mm3hbyQ721P+2zf60Z3w/usQZABGrGEeV7P6UtbM3C1SFX/SiakfEptIeeIOVJ8
LHMaUqBV8zwqB9p0m1oW3Q1A1TqLUjl5Rxd8/+dYjMNL7uXxjyEPjCKk+16Vh8EU4msTlMEvWpNG
vIVgLcUzRvrFisqcc0BYQG+wIvJ6VHFfWUM83mf6WL/BvOEUNRsZ7V9pBQns/4LkEUgeJhlcM/3C
ZpMGna7AzFfd24JLxL9JjCSTpNX5RBCRHhYkOw6Jwr7zl1gFT+gQiAPQ9NK98c15/ES7s852GLGr
G8o0P4hal7gOdoUEDsuczvLJXSqltniThAqzzG2ItKc2944egWNeqIO1+eZ4Xv29b8wxv+eiks0y
D36/XZDOX6NvLs3QHvV+fJ59fHKbZSGwftvGufzVxNAwKff0cYnq2OuLTz3TQ5OwhBoAvj10hvdC
Snf8Ntocb59x407Dja/nmoy8po+TfVKSWUtDZh7aTSzreYkaPJ62wlLgKB5zpm3fW8U4JOoYHpbb
jIjI9fUShAGnqTKmTc+4nWC9KTE4iwUNDOx0FShGmS5hjbvmYHwdKhIPXo1G2uaDgFndP1vc/q90
cOrhzU48sjRDMgjM+pCIYrzVB6Otv4kRle4To9gFTNXYEppIxnjn/eg7kY2/uyS13fsOAuayK2Eb
zGHj+uq61tNgClfLhsVPBKvUybvgobHj1rnJRatPuFYGbHZzS+x2NM4jp6ZNTGLIPbBDp7zmPyy2
ipCNyY1gK9KeLKiVVuQztcKVH3Pi/Fw6eUJooN6oQ7HIkVpTqXkJC9SPeuiIcvE282JL7whFT9T8
vnnnb7RS74ZItXJ8aJdlMQ4cf7S9O2ROsMdziiZNCZf8lrSf02FXBYp0RFMWM/hhaBbi4C6o0F4G
uwnae643rj9lGDM5TRYtZDxDmu4jnghhbO1Slb+URoDMha3yrGBg10bGsYoaGLszBH//XbdolzQk
Uc8Ia0znKQY9muMPiWHBDdgZru0FY9Y+LuL8kqDhbPtiUIXcF2IY5TZ63/V//88ejQhN+AMHvKNb
VNrPvBYvipZFujEJAesulH9nm7MD3pxjItO/9fx2mpio2yQwYU7xgVMM9a5ulvIt4Wgjw3h2nKOp
2vlCgXtebTOQcBi5c2XY5RFRvL+6hc4SwDCTQBkYz1vQoPp9OtXVT3whxr3RdtO17nbW3licYY7g
T8UynAb768e79unJiiE3khV6l3zVaY2fqqlTppwlfqHy2Zyt2gythimY0dfpm1YX2a7VM45SC8l1
E1EpI/zGtuz/eSSFj4E0IXrXOMuCMy9dWSP+JEeseMaNK+OdnpnTL63omVLkLRvvNSmk5oXz5Hkj
1YEsSEHKFXOg5bzz/t6TQgdZi6/EsbPSOiwcwl4yT4o72Ulqg6AxmvuRVHF/M3dF99bUcRXS7p5R
ldk0e/+1LuT9WmHrnHUoRrHYvf9jAKXRMTSr6eiPwDLnzFARRAMFusFR3lOgtEv+8r+8V8wAOd+h
FUJVcKrzRTHtLUVvzUenKfA/y8S5Kq18/DyrOr5kyj/9eKwPGAN+2iErRxJX/vuLczNfi4Uv6ufe
aU2xCSwVQI+UxHEGXqZuk75tHxlAlr8+fq59/tn/1qIsa0MJZpyPA4qpyEl5n4wNNLjWbJ59TGLx
Q1xVPE+8iN2XxUrEvhFDLTZlxXnrziJG6MvHq5/e4HX1NYqCFxv5GzPf04t24qEBvvhMEwhGfFnV
3hPYseHgdgMhNR8vdvrlIrGPFhfSUSpyAPHWSZHvLXlmuVifns1R6RMxTljx0S2SMcoczXyzRZMk
F5Y8G6cxyudYTlwg9lcw+ac9UFSWI5yAQL6UmgXyOVyBXBYJSJUHhSiXpbhCHTkan2t9olannl+C
DYIZ660WJqPP1hfGHMHJ8iDmJLo+hGLK/GyH1ta8dazYZYO1hNZFSQkejhP2EOzgXgHiry1Cn3/q
mpi+zCjLXwvIc+7zxzf0/JHl4sDccHBadcenfoY+i9ORs4x6UWIqj6tW8bblfPCSq2mOtKlzb6Y0
T35/vOiZqJMFmSCtTnW6PcAo1if6P5td2Qu/WfyqfiF3HCxS2cK1inovFTfC6T3nkJDivSGcssSW
PbeOd+0bDaFPndZae3jbQ4P1t5+bPcfZ6SqYqXKuzFlT0/Hjv3Pd7N+/WCsZlQ8V1S1QxNNmfeog
iMllZz7PbdXASaZXovYWHrELH8XzV4h1Am4rZ3BajacgXEPVgn6zZT4PssvmXbV4Px0UZ2lkDDpD
jn+/KD6GXA9HWF7e0/e1zBu7g6n2rFUamVW5qJKDR1rWfGHf+dtF/XedkxMyEvasGHWiNTgLSB+r
CjqEEC7KHG+Y+iAk+/iy/rYcZGvdQlKIM+d0OEdok9dM/mI9p0y/Kdma9MZx0uKHnuTVpd7o+XNB
4xtl+frdZclT+UGaVcpLUpOTRpyPr6PWxG440NX89K+XRFd/NeGs7ydehJPtREodsCsz5BcxSYM0
2F4tbJvM2qI0a823jxc720RWAMtK+WGwq1OinHxZXYCkhk/+4otV5327ScoqeOPgB4/c7+35FpVY
+uKkWfN7wYw1XngBzr5C6+IIEHEQM/Vlv37/PUAsYC05/YgXTk0kBga4qC3sfX4QZrEo4r1q8upg
xO5y+PeLBitABYwYbjW7vl8XPwyGRPylL4lqY0Y5JP5sK68XLwsByi81HF96E73upqHtSPefNzME
DLRRUIwBuUNze7K6R8adZjUSN1VGs9Qac7xrU6V9tzvZHPqku9STO3tF1vUorXloEffCN3p/tWg7
46REVvgCWNnXrpPRKJvd1McF6hlgGMHm45t79paAElulVyuxilyNU7yX6QLgpPQiAbQVqqRzUto/
g6W5FMF1xpZmGL+q7dbCEoukdVpS2nZSsM+W84uf0h75RiS4BWVX+oKUu3bo79yCTtqV2btBvLUY
XNFjHV0p5b5ygvm68FKnCAt37JarOHUUEFanAX5C4m43Jpx653a5lq4s2hffT5qrWtdbg3AxrS+j
fFjIWIVrw6k+VBUnerXHlQ8/gHA6l8D7NvuepB1kho/v7NkPCUOVHcOjol9FEqezkpZKzlPwBl4W
V/NQY0zeV4Pcyb10+0sAjvOlMPPTTiW0CFs/EO/3z8y4mAIjXtK+wNVWL0mSB2Y0pt2RZD+n3318
WeeV1h88PaYkck84G/1hSPynLEBvm3J0NNuXfrWi7eOpK6680Q6sCLqJan8Husq6Vd+yOPvE6ptn
FP8LffNlotlhxF0J36FalqTa6J2nPc16Kc3Ik92EaGAQNqGDtlh+ZMJnEkGMpPnboVq7YnYwNztN
gQQCE5108kHirykv6FnOvq9r2AUAnNUwQZl8SlHhFW/z1C37F8PrBkh+RKVAs2/6x8ls6y+z6TVb
m0zsfUbX+cLjclY0r78eJmLeRDrkZxW6EZRSxIQxvjQJvTwggg2Dc4Jm7T5qU112+zIRy6X4hbNP
+vo2MjzEOMQLilDq/YPTS59NErPyiyGNftoD2arQpDQZWQuUa+N9RbTMrujyf95KWJfxIUgFqgHM
OCcPbNs6Ik2tdngxLRLFQ35V/TqxloOPP+d14HxMKLJrXuqonL0ma3WI+4txre5RwZ0UO0MytZkC
aPRS9fQ0CfRCxhEGg1aUu3j0imb78ZtydqZnZukhHgGMx+bBZ/3kKtEaoWqr5uTTjFb9JpWMoo1k
zG7p9N2lbb137dR4WOmm9zTqnKueS76X7dj925PF1gXcit2LORdyZzpm739k8CiJ4zSMwL2SsmLn
zRxSd4EJBKHoCJiNXAC39b/VlX/WtJkqkdBEmYIU4P2agAhLOMexRgKWnymsMChb0WW1yf1c9t8+
vs8nPytrMf4nq8RFSP7n5Pl+LU86siDjNgC6rHc/xqmMtz0AdMJxvFl//Ne1SLHkRq5WBFY8PdqW
otB84Y3JtR87oH6HyYEhDle53ajGR8/18Won3wSuDBMopQ9Oa94ThIrvr2wFJ7qQ0eNDUwT2VRHM
3aOezXJD1pC/Mc2y+7e4iXU9Ni1EyfQd/pz93q9ngsiz80C4Bycogs+DXoOoSRV5VU7PTvnP18Za
TPU5USFScU6uzTCxdC/94hwq6XxOfWk8smV31zhOx6h1xmH/8XLrQ/6fU+L/L407yZZFTUXB8/7S
ciV6SGaEd+SoQTZAiuxQc/R6a/W5Eca6Nl+lpVrQTgXFPg6scvfx8qffgj/r81nnxuKXobN2UkaW
LpQ2TRX+gQTe5DXxZXEjqkl/pZVQvvqDppgoBmYeWU7l35a2Pu9jhKXX5WLrF/6Ukz3u/38J01f6
UO5Kzjw5WjoWQ+WJHvahgsu8cfpl/gFMw9u1gBAfaPXlqLNACV/l8Fx/fXwXzt9UDLgg0tlyAiRQ
pxS1hbFERyHnHjQM4ddo/sgWT8r02avlJV/x+nue/t7spzzQOpgEQj7e/94lLh4ORizVVHazG/u0
3rDZEXhLhsfendH5f3xpJzvpn7uKP477imaQY8J66f+pigCutU4+GzzOxmxbtDCz7sYnrDQyOr3d
tDNT4Yi72l5Y9vwymfqSx0fnYdWVnfp1kOLAO4kn++ClSfKVYVUZuks/7Sar0yNImcaF48L5ZYJj
oKbFQEFVS4f5/WUGC6MuTYzWYShsUq3H1NwEdqKOcVzFTig5Bz5qvcl46eO7e/7gsCyHeWYCXCma
+ffLiirW1++tzYdwSPeGkM7B76gEyTt0nz5e6m9XiMrHp6XEvoU04v1SHG3jblClfZhlq//umFh+
iTNaQkTcu8sU0pxb7sgdrad/vbO0Qzhgg6GkDFtjjt6vC11RxpD/g4OLjupOmiCDokoLnFtVzsat
hgQ2an03vbBPnz0/66ocylYpG2a306v1UA11ZT/42KBs71F4CkCSiT3qu20DjwrL3PYvrHj2U8KA
0HlYWZfvDx/+99c5EUgc+5PpHDJvNslIqcrkKp31OEyKRr9UhtCg4597/x2Ai/ifn/Ok5mOWY5L3
0oHMdK3xWDoYQg5N6wKBwXg0BuHUBnkQIgVvnXtkvY3+5pVJh+PK8tRBr4YphvKeOkAJBnME8IHK
wm0jc6FrCiyfo3PYVVk5b0tHtUevMuvvfuPYryJb9cyWPusvbN1TF5mAhzXcz2Jk3iqcun/UrTIu
t8sQl/KLCQ1tvh1LrfUfhxqm7dZLgsa5smdZtZvZjmPzK6L+dIhsn2fzejFrr9hZQ6/Xm6FtluEz
0j/TemaDM4haKUmACHUURGVY5UX8qUYQRjBoRdbPtjYM8bmqDU1szDLt7xurqjiXccH3Q+oazSPi
b++gZdPEBDh1C2+bDrZ8Lii9vntm6T0rO16IxbMC7WpshfXbJP7kTXeGTotw8lU1gnUtzcKmgDoZ
KmLcD/yZNkqqps/lFoRs2l+Lvksex6U03XvfLaEytFjgH7xUF0csLPlrRakIKoXbF3p2G1xnsaOS
yCJToI5AE/rlJ8OoEF+P+Wh/BRXa0rQ0jEVuxRwra+/3FdP1ctJ+tNIuzO2oScfYLBaIgZD/v/4G
CLgPrLNsgxCdW9HcpN4cxEWY5NZw5w0BookMRqB758fMwyPapBqBUG5iundJNnJbFwj/z71sRbwv
hzy5a8lhbkPdb8YfuXBInUXy0kNIEdqPzDPIa0H7VbyKIoO6hIKglfqTVjQAlZ2iLIpHDoW29pZb
crnuSuEHb2OQl9luSkxZboZBQ1w6ymYKrrWm02/pDaJS6OZZIkRT0wQUx8Hm8VB5BMqEpdkU9s5w
a3bYVjfqvZMgOnvAgo8ScJADKnQ0TyLfj/CKpyj1Rar/aIwha+50D4z/VjLVcX93QSqSyCERq3+o
S2UtW2GVzm+wpzDu+G60t14HhZYZi+oM5yF2JnRyvrvU+c6DCraBzhL3n/WinWYjspVl3yqP8XEf
0lmXI+Es86T9KmWwPNkELC3fmSjUc7Ut4758gxKRqVdzjrXvzah4eyQeGmTLTTzXBXE7aoFhQ9gu
PWRRt32tmMIkuniWieVVm1ybh+LGm6uaJPnc1eecr3aa65FCrdKF9Jpz7Zm3ESlnYdbD9YixBUx7
0rXej1yZmkdvf/DaHclQag5CNvDkS55pNMZzRHrrKEs5P3SyveVVoUY4Y6R8odfDvPas3GGxriaw
p4+IMw3v2u20RkZ1Ohe/WplKm3lJI7UtQaxy4G/rCvUFvOGorolNLq+8XCWAwWan9m9EXY/yqloM
3O9siGMTNnCu55uil3b3k35Y2v0cNLtpHpO8YRQTkXcwNFe+cmonssu+PVTkONA/m4dxDgE3w4/W
glEHlKY0p7mlL2AXD/k4FfipLWv+Cbk2mDZFymcbFOWcakj4QURvubNm98hI2PY3UPOML207Vo+p
o7n+TrT+VIezWTspSXF5xovRLf1z5ZLDCgazDtowabpe3HVrCBMwIAVG0UD6bjJQp9GBEEb37hjG
Ild2hzoNDhmYgU8V4Gk3HD3BfxBYYxf2nivQodU8KjvY3cV1a5O7h7nBNW9KbY0+KCtVIAxi+JRv
i7ifss2spP45KBet3YzEKsEdS6eeJqKXlgffagmPVGSm0WNZFiDM5ESa9l4SD2DfSincb1U5+Q/g
YZiOdnbfo7sp7CHbegP34a0ds0kwv+jFEE1DPcF8BVMJuN2dYits6WaJXeO0vSBpsk3HSCBqIg6P
w/8vjRH477EQwduENPHFbS3pROvptkbhFEw/hz7j62PBvLzJlEiOi1sDjh+CkQ9HkSTBZ00brOJg
Jnom9zCdlkPGY8qsLa7jL5MoJBpov0+/Tbmn33kSA8pGW5r+LjFzX0TJMvfD1u+16RAEXf210BAf
h+NsNh66ak3hjQus361mdmA63U7KbVw2tKD6yUt/kjBS0UmtvTpYEzYLPkKg6LUEFIG97BYEWsGe
NGTYJqodNCPCSsKPtHQqf0gSEjQB0pjzk0miSoJOzOmLhyDJp89oIIunLI3TZacFrqwf7Exq9pNl
awwNQ4rmuDtMINV/q3nNvGqtXOZPxbQ4N7MaCZ7VtLn61sRqetUT6eQ7rNWBuQNM294m6zCPQF5l
33dz7hrh2Ls44Ya1AbWXxuLeehWi3tBD5vJS0AP+BZTPkIdp8UYgWrLjV7EB33PsNvwi6uE9lJFF
ulSxk7XQhjBWTYV4K4befWUN3NwwBwl9B1TLttlw7PJucEb30xg3OvZS6QTXDMaFs3E7OysPbSzH
7mBx+lNb0hV7fdvWgUYsU9YjTSyyTt5a6VBg+nfTpNukNemJkdMxpQzdVDnjnUO8ysPIoV5uMr3q
dFqq5SqYs9z0tghEMO38unKtWxsv4s+sjVExJpC8CRIYS5WFoCq6o1/aHgpYPy2y7aQN/a/eL5tX
ZcH+2tK5VVecanXGPSVNyzBOnPypTOOmR2CuF0NoaHmPtyHgx9pjd+iPqOAIlqIENB7muvGos4gn
fg1y01seqsL2UaBmpO6FBueWKpw6Shh2nKqG/EpkjxbauaE8PkOB8cOz02qEuj+qO6X57XdN6GN+
a+lj98so6SaFS00WwLNeFviUhrbyv1hOJ7vIGMvhV6YZU37oiUGsrkyjicUN/4UVRI3WJV7YmUn/
4DM1z278pBt/eoPAJ5m40lGfjVrlzVZ0rU7rtSgt4wrv6prUtMwgL1PbUOY+XXx1dJI+S7lAzoWb
zop9n5DDuI0PObLd+7lv0IwnbW5koaIOtn5Bk1Dp3l/MON/Ixh22Qd0h86nRUf4a2E/UrvYn2OKj
mFB4OvnowtoUnvga2B3qP8YbZrbheR6CyBGu7Ycm9r/kMNXlnO013Z+9sO11md70xlzZNFCtuLoq
8jHZIll34n3hddbnNJFLvVUkBhGr1s/UZUGwzM8wnye5TyfKyC3Zqi4tJ+o0cHLa5HhXZRDkRy3V
RmsnUEL6UbN4/mMmDDQTFbL4uyawanHdGRL5tDUbdn7V58L/lQQVPjlo+oO7K6cqq6MySWLJ/uqb
7SZven71oE4qdY1vCueag7Mj+SKRCLV4JXscQxXixo07U+ChzkfXcVWAi6Bqb1yjvIuBQcd72cSE
BKZ1nGaHHCwGL+KI/yOk5wi3uZpTBGMmyWz10bUdY7xOeOgRMFcyfvGWRGtDUxNGD306qH+Sd5Rj
HnEoBR2P3eZ6NOFA92PBC5DnMZy8ArcHWZq0WrHW6n2x7QKBt6JDNbwgdF4o6QoJYj20yYkmS9Tr
eeg3bjoN+vpQZyWdfSG2le0nOj702jMe8S/lHX60EmuqHiiwWLOT5Df5tEz+Zlq6/MGtzbq9KUtT
bTpwWiU5NrXi/e2aZVIvjuqDbsPYi7/AW5zyU1WSufmiN0Y8RhjOFC+AiTVxN7ZaTZay1SXGgdN9
b+ThVDdqejBx9eQH05nLIOxqyAd8wJNmJ9TQjiJEY4/8Y4U+UmV7JgR58DJx96X226ml0+EPYmMM
RVbvCiKVg20ne+0pp7luffMT/uWwwaQURxg3XW3TgM7THlVjG5QGfLmajd82LCt7s6zv/kfZmfXG
iURR+BchsS+v0HvbcRLHdpIXlGQc9rWAKvj18+GnuB25lVmk0cxINFDUcu8534GDK9imVKX2uWsW
+cXvgxKJQDcOBQRZgIxaPzB/+2xOgTtpQ93c0Fsyi6NtTyjhjaDhzTWGnMcP8B29IEIE0MpbW1Rs
Zyg05tpHdtZsvZykq7178mW0b1iprfj7Irv+wwAyfthrAmzaFVvi36oK9JaoQ1E+5gR8UcBwCmox
45DYR3TDp2VCiGUilI3iUbN3ejX/Xo2y+/cLGS9FkcujL1D+gPI4KFR8F69P2hIMSkfMnnWkQ+Hl
NxZeTGtTsYH3sBLN6O3N1AcKZ6R9Z57ilGkobOVkHgpH680dSVYgeV32JA9oQpJ0mzCFeyH13Ow/
ugy8BddI0hu9RzC3AdvhfrGD0a5vYOEbvyiw1TtzTuf01nMKXt5A51PbjNMIoEpoHDY/t16emWdT
yUoBWACLvp3tcuJhiCKPSr2p73w5MSmGGulw6nvRYnMIm8W3f9Nsie2jUaX+gw5ib75pOuU8uQOo
jrBmCfmNE41DYODGWrYb7EUrOX35SE0UnYouqk1BvMsMTR43QFPioBrgJvl7khnb4ZR5JN0dwTnp
w47y0HKeXWnWO4McQGObzm7xMAf+mD60WjxXG46EABLtET81q8MQX+k2vCnVAsbBE4TqgdYGpZKL
UUNNTUiQeelJC2r7sxTWclNUmUlrfCkVZerE+4VCst+navzy/uB5W6XBMYP+iIoUOh0kJ6/HTsLJ
nlSzJj8Fg3vyvSp+ht6/St5kds2+/KYEBcIWz9OqMUOKYF/qqsguUjr+D/eoMtp+88C3B1B2jtq+
wjAQl1ee6V8q8VyP6iVNMRS+aEFf3xqt+pZeQOwc3TbIDma25B+1RZKsXfbu/Gj25C95yuvOZjaS
KjrFHnvAcWrtk46H//n9x/zmBaOnIcSClwwYH63XRVeAbaEZDDVaOrIgp0PfjibuBSLSUJAiSqyY
9b+L0fyZp3HsXak3/u3S8DB4vxAhHLTmrx+D0SYN7ULdPVrJuq/j+LJjq9DvAvokbFXjevzq8ZjO
XqFNu/fv+m+vgDYApGSidxCKviTk/FEst2x0H5U3u0daItDy6s7yQqaGeCUQaGNEXYQkY0l5xQiN
gVzdEEYjONyBVfMDvONSXZmd/zIEgUHy58pqpJl4Mdoty2unBHbMcV4msW9lHXQbTWn6aVRlm1FJ
y9U1c9pfHv/KnwR+hc6awvZFU1YEsPqLRjpHUODmBhBDspcOkGC8JOnJNGa1Fz3xUdZiV5/ff/p/
WYrQxSHn5Nu2bObr1y9ewPgqCkWnIhgGf1fGSf6DyutEzHqgHUcySdeAjKX69+FG553W+/rp8dGt
z+PPV25WcbLWzwgxgaTwoywDK91NJmY1aXqy2VBOSSIbOxcU4nkJrilk/va4184TfxiAey8vP2tq
GTzAo8egwPRXw147+2qWHzs5eHUk0j7+lWSNONTs4qsrC/HbEjSYKIQdiGLQ7KEFen3rNXa/kgKH
eyxGKg1h3jEpRRzUyVUNhKzzMEfvHSmTE5ObTe4tPOnyn/snfMmYC2hYYxYPLue8ZpysQKS+cwRR
aKLW7ZIjcqGbwquXKwqat9/2Cnsi6gByKxBa85KYKDwJKXJhXhmp6U47q4ZfzArpUzirUrvsbqaq
xK7TE8bm7YKuyLtPAbX2dIdq3L+RkzFda829CQskBDIgwBJn7aqrYdJ//QJc0LcGmZP+MW07Z2/2
bOJDm13/3i2D5axQNOWkK6vlo1d2Q3kedUIKznaNveJcgbXYwLGmYlEYWb/VKoF8/h8/SNr7DEqm
f+ZD9PIXrcrAFyzB/pifynaiHuvm2K45C2yMxDOfF7vZTmDK+isXffNBcFHahnh90GegXb2Y/hdh
C/oPRXFyKkNLw95NzA+9V3TnNEnK5SjKzBipocx5ekh0nIL/Oh1wedo/8MYMIkzJxXj9Shy9M1lz
bZKqJJ7XoUY6Hgoab5SXSqM75HgqEYxgWsBp50737z/wt/eO7/tlMw4lBO3uxcaYNy/NhU70MU56
wmfMFk6SCQctSkQiT5ggm2PvDrKLOn3Uf79/7Td5qix6sOdgq7HzRvh0ORtYHIvmtpqzoz7X8wNZ
3n29141BcfLKaVcjZwzaG1V3qEtEWg3xozQJN9m041RZFBLIbd7YQzPVSbQQy1j+MHzVmmdyoxJ9
X1S9dXDHQn19/0e/WR/X1WJVTdG3Wy1BFx9QW0uN2p/dsmXCwUuR4utM7MrOdPr/JhXY1xIf324+
uZzD8+H0wt+XuiljUrRnO7c9lgmQe5vC6u8BvsVuqA2Rh+/f2pvVcL01OkkrZWJlfl7cmt6QNqca
pLyJjWCyGNFsYZO0XJIfDZVl26kXyYc6ruSVNvPbeZInio6IxisyUWb8i1VhJS0wM07GsQ+qSZ2o
qprbwaqn24yt17cu5djaA9zHIB2UVRzmjSae+2ai4Iy2IflX4Q9uP/RhsEyo+gOrvHgK7axRaBk6
62iAqHnC/SrvbCuxgmMV2FP9b+5NHQQdwmYGE9ZGtKqXd04wh3TqBikOxS2UjoRw98YhY+D5R81E
skBUR4+5fMZyWl7BCr8ZyD6zLLhm7Jt4k/gFr6edFaOb1Rxyj4urSjM0+XZurZreVGNOd27r3b4/
uN4M5PVySBYMgog5wl3ucxNSgBU1tenYY/retMOcf8TAmO+VLK/tr96MYy5FOx3RKkoJJFwX+0nH
xuOeLfV0NDM931e2GW9zYGNRlVDqJJXH/FAZyfDPb3JVONLPX58nJtX1R/2xqUMK4g0IkqdjMNbS
36S1W07RVGKGCmlc2uUhWbruOe8qVR7ff7JvpnDU6syeoA1XBSl7m9dXbqnWeMATlyMSsvjJXhLz
E+Va09la8aSL05x5ZLMRyQWwAxYUbIf3L//2ab/ouDgeg8kFL3ixfI1V1WucTuwjqYcBBnvdS8PS
LpvTIAtzW4jquTOgy71/0bejCZXjSoRh9+ywjbuYMTJVaPnMWnpssrY4lYYzWRFBd14fadSX4sP7
V3vzqRBtjkEH9vZqOHtjyZRBSkPA8Ppz27WygtjQ0sFKkpT+oVvLZyq7POF/viTG31Whh3IW1ezF
cMpqIp78Ug5nJHoGnU5Z0nsrczYI6NpVcmqTbrhyl+sze1UjC6gWQdjBm7Bayi+3hsSS1DEDaTzr
5Job+3QAg3tsBxqGz+/f25sEUYpFCKaY8HCTcMHLXV5P69/Nc1z/EHma9phpwq2jjNJt9l8ilHvv
O0LNQbQomQHwwFbzTWf8Vrf0U/KPdGll9qupPemGxIt71/TYb1+2t879nM44kxJqb73+nGA/wGlL
Rv3cVhQnQxMDdGiiI/jkk4h2qMR8pQjz5vNFY4/KaWXmG4hzLrlVZCICyFUBzdtSKe8kvMX+QIjb
b2UY6T6JXWP8lHeWfsgnme/ffxFvvqLAW8seqwr0Rea//vc/5iwE2M5QkXd2Js9ycsewsiwEyo6K
3eqGOLP0yj777QBbbxU5LQUuhF2Xp+1lsIioi+vmbPlNbz9qXqOXu6rEvnJlJL99pJysLXKS6LVh
XL/EBWCSoi/rau25ZEeTzVvQb9PKmR6Lp8qZfXXUEF71cJ61avrlxnbz7f3nenl9YiRWYAEmOARl
6JbXIfbHc52yRO9ZCtMzbN3qm1WYNlGODkh4cyV2xH2T/8D3vOxtbSqTzfvXvpyOX669VhdY/1Zz
4cUJqlCdRvgI125YXcOsByJJC4SOotcuXwdZ1Y8q7dXT+xe9/GbWizKCOVQiJ+YYcbHi8rHn/lz2
2TmL+ezDDE3TZ1t2pEANijTPnP56cmWCvCQ0sM6ukADSWTExsPBe4laRPJokrCz5mdzUdAvmJz4C
dx4+Wl42bFzllgd4+G00ktJsRP2AYM3DUXXlaf/lTa+1BGTwZGEysi8mixxdSyfoVp3xrVtPAX26
Ow348NmfbARqTpyrU+BpcuNAYLnyNb0srH/O1+sD4CCCGJTNDqaVi3VfoOAxAJXl55RuItkGdIAx
mCc0s8KaZJ+HvkTPRe+tJ3l3aZfliF9Ri6Mi0WicD3IiLKs35904o65Cr29twDC5hxbB9plWQv5j
EulVBPdLKfXiR+P656NgaLJbuTxrjzUHTrevl1Mvg/yDq0DjbjSJdDWEogcNKRtqoM1kHeYRspZS
fczzJPktRmsNOMgLMLY9C8qX2uzEM7Iu+WCpLCkPWm66Wmi6LBY3AarF7Bt+llLt4qDJ4pvKSoi1
n2g236C3qZLHtLPTZ5XpRbD1alc+AsKepl08m/1hpp2L6rtNtN9pGysD6oRFi4hOTd52dzQoxhu8
iP1Sh1Tv6nwjxDiKLzM9+mKnuq4F9wm3QTf3WAtsgzehO9WPqumMLbOqln7vlm4WHxozGDtGJVKY
iCRa6+OoIJs8NIOTiFCbjTEZtpUlHP1gW3XznAI5vjPSZfxeK8OtSTEzp4eE9hPEoyVTvwdptBqK
zr7ojoVrcVIMmPKm0LaH7Kx1sWNvx9KTuyZ2qDQtJDDtTCv141MQ9MSkqtIg6AFhzVR+aRC95He9
MejyYIGF+IBDZ5UleCMgCuksA+jdhk5PBBrL07ZZ3xXVbV8W8dGGN6jCIHe78dPsdsqIjIaONrtB
5HDAxYRINp1HnjsQbOoBm0yv5IMc4qq+w/yTNFFTLwlZ7f7knmfsq3HkjCNF4SBbhmPRimYI5wZO
0kCo6xTCRPK/Y30lVdY0O1Vscjqe4yYhnfYb8E1bD3M50NhzvFT9HAGfj2GGdOzZl5ApPkyFRaz9
UJrm52Cce461JHbOty3zBF7sqau8qFgUOpVqHqyzS4QrtF3d78U2o0fwHWem+CTTpVjTi71Z7Jck
89KIHn4K4Gi0gp0nAe7tjdhmiCC9n4Ez+aLY0f6HegaO1jQjoph9fddZS18dZNXpyZadDSlxRt0N
/01z0v3S9dbJtxM9+fKj7cVtcbP4sW3stcnpjNsg7izqMqPrPy6js7THYELq4niOHD9lS2kZN1QR
y1+eSkc9BDZB52SfT61grHEgvPcTAiifx04l7bkdggFN4GhV35F3+MlvVA9p8cmRlad+O3T6im2N
VzCGRUZ88cFKupbQ6LGoEShQndpLTh6cUpU1fxytvMq2ttUlw3EOVAKbKllQiVZ8A+0G9K0QmzhW
xLiJhlnyqOyJMjuqA934zIerWfexKpFveFMKEL+0pP2LdqwsN8m0Kp6KrLbNcBnLYXhACGU++SnT
3kch82ErmlI3vmTpiNYsNmAUb2ZUyO7XfI4lR2kCmNyAVIXF/s9weUgEFdt6H3nFUn1auXsPVZmk
xWZMdeeBUpwqHkAF6+VDbXtKhCWVT3FskgzU5pRoZa9BmG6kgWMGLdy0KeQS1D+YrsUP+oTL99rI
9f90wgQyMr+R3nwfRAFqV++Fv4cBHBibwoq7aR8bMh6RJpAIu1EOCmxMCxP/ox0MSX8yBLWYEKCS
/hlQ91oeVINzI/UK2xpZXWDyyX+J63PXK2uJ7Ckh2ncRlhHlno6rF3fneKdER2m70/ul+qbRSUEI
SpIh34czdUPE99C3N/RQ43GrdyRiRbpyqb2ZQ5qeyNNjNbFYGH7g722TEBW+O4SQxYKzMdqq3y6N
9JxdXLdOg+xYFmrb5Ev8VWSz7CMKm6KhbRU0Xycsq10EmLb/OgctH23MefbJypLgWz6Ckbr1TCKt
9RR+30nr43gfNLamR1MixupAxQjgUVhSxD21i5kVexSm7G6qljAYFeUkCyD5hKb+2Ujr2T41pJ6m
RxPo7rFzlrH51NLCbs0QZl1qbJBSZreBXYzzaWRhP2lU240NAMza3a6a+MegRI+5YasGRCwWhtSY
kRvrW1pBxtm3AWroPSe23Nv4iFP0KFVrPIhrCFg64YymA4B0MNXNfVCxvD3ZWWnWH9tReOJEqBoy
obw12wrP7txrhyZtk+dYOAa2YObtyd4OlWGrDcBS5MczUkjCMunD+1+DxAyeSKfNlkifq8ojMB1Y
xgYZrkuAfIKA/oic3ZeHLLVJhUKmPaCfykdqP3fzMMTNB5G7kzxT+lrQUFcoM5BjNVkthm9ST9vs
KMEY3JR+UBQ31dSrUwV+VP88Bco+cV6C5kdsmDZuZndoDXbTU3e0DODuG873ZnVsp2nII0lEabBx
OLfcK/LOHmzQjvahb2YvfYrZksqPq5jsGxNI83OwUu12wfxantIZF/VXhyqH3KbQAnU4/VplbHzg
dMUX1FtGdxp9wHgdyXHZVs+dxPjB0UEDCGp2zc3qijnicCdxsyrdBmqeK1rTQQOE71TgfsyWdq/G
dmn5kpVdDDcLqDvvwzLUsn8e3dR7TsumaXZUwezhoMOO+w+YLHpgwBwuKoPYzmkFGzSAm82qo0DU
xMlivzhV3/+kUirbjeuX9nPQ8FOiYIa7t0Mjbtgb5SaO8atNXaO+CRYQyejuEWWXT3D92vxIjqSR
/o7H2LQhScb1kyqxvR2SDAhB5JfVdACCaftHS8ucx9KgNjluq1mnJkAFOD17zqycbV/3mnWYNa+z
MbvbZnkm3F7+yLxsGja5o+naOe3ACpzt0SuTiKAs27uJJ1/fZ/hVy11TA+190JUe7GfaOkC3dOKI
dpA+mvpnwjyRRHXTEfXleTAZIoWmxN2XrKfGbn2dLrSgOMhCMQDEb2xkcngtqHp9YIZKso2eJM02
nUhHOK4RRwU45lTALWgNTW/xlPvVo2blqDJbbbTjXVVbLPhdB+IMVY0pN2ZWm+neW0AU7tgjTggS
QRzm4WSAO7ytZ7TSkSaTftwaSZmMG3cYnCcVyDmJWn5kA0e08/KtbILyZ4fYBRt3MCFcHLLS2/l2
OrGN8ZuYHVrQodq1tODBTGZP/PTyJtMK9tT6+NtrPKRizZBjT5z0jPrhlJp+ftvbi2EOoVst+W1R
t6VznD0/25RxlTlbbVEWbEurdufQkJ5worptrXjLFnhG/eYVro3yVPOy7wRzl+x1U6nuCkqo5CAg
ixw3We1P/gfqMSK9q7waROMMJ3FfEdbOlo6OVrDXBuHVSCebZEY61xE0iUOnDQrwQiFKTu8jfp6i
ve0zKiafqSDlj6DTlvqggh54KTsMs9tI0HJftWZC4w6wsazMaKJl3h7gvRLv1Welo23xo6He7xxk
alPtqCmSIA9U6CMTa+uw7FJN/jKzJpGh1zaWvWVwI1LzzWqmMEktO2LCqdzvRWEX/ZYABVkwU1Ha
2yjTA3fRZWTQJ4MmkqiTlrjNLFe4H7wWD1oQ6siF23NDZDY8fg1dcJSyLyPIXMsN1NalDXpal35Q
36I0b3sKr7HW5VHD5ri6kcDmc8ZsqSGyQGq97rgp8n8ilmJ02Dzaneatml/QKblbVTMi6l58UX3t
FBujAWezzTyX/A5LkYDmLrk2/5ILBL4NthR57PSiR20HxCO4TeJywbJusRKYH9tAik+LnozFDfaK
oMdaIII+qXESgeS4WSoj/e5qTtof4zGYmbeojJifNX8ogLZa694TJ6pItgIcTAqDyy81LwwakJL0
gpbU2rGijhBmc3oim0GUdbKpE1mCmgdidZsSxPYTIX5Le30IvHSvFeV0yKxAtbCyi6IIB2Q4+o1c
pGZFaP2zfmNQnKp2VcZ+LSKBLP7CpYlOHbp5aU5Z17tyzyDqHOxLudKjWARWcTeXYtH2jjAqKoZt
2kUmELXgwzRmbJfsNK2Nx2pZNaPlXKfFKY17IACqGIXYIrBtD25SZvoWLBYHPANVMIkSBeLLjdM0
Op1mWkFanIVOF3QNM1kX1NGk5V7FVmQo5E9fY0MSloPvqG0SBKW+wVzmtKGDcW0+sh8xh8OyGqqX
LnB7MIGaF6OApZdIytJKu1uPjKSBZhgPnMIo/Ns6SOxly1PGn5yS5jeFQ7u4XyrXZPe5+lCSs5gr
0eE2cvE2jYPC9lNWKmOyapKtLP0l/QLhNd4F7PKTejPKoH/0YnPKT53dZF+MbPbmbTnjjR3CIcfw
HprtmDdbldXAT6d+7MuDmDr+/VoX9s8UmrSKzU6PrB9x7ehAJVcF6vcqc51v8TKj84zNRfO3aEPZ
OZMk0ipAycMyQM1m3TCitGCOaMKMIJHiRmWuJ24112xufVNV5iERBMTxJePpJLocHK4MZap03ls1
F9E09fFX10f+E7r4zzYQchyeJOqSLmqlqr1TAiTO24JBnr7Poz1wD5apxJYdSMzTR3DtPpLg3aKP
deVUnFjS/S2U86XeABILnntmkCJGBeEO/a+haPJvHahb9ViVDZY8PcZjWMvM+oUPpJtvPYGadS+N
OvkOJWOaTzqxRTPhNU0xfBJxP5wquzeaTSorSx6KwTR3Rgt/A7Vw2mWnqvESklPmYqnz/bQEqbNJ
iBZkIbOyES0E1UDN/0ISytSfJOevH92SGL/bDJ5OWPqEPe6tkXerWMiqbaAcfdnUo0WoQdhaWdel
YbsIbEDsz5FBmgKfX5gg9/5kmKrQdwhCy+VUU2Eedt7StGrDocaREVqQ5mGuOkSjaCvcAA9lVzCT
6s5iP3nEr6vtPMVGuzUQnhubzsrMaKQhXz0Bpl+CXUWMrntvol0WD502dO4mWwj12SSLk9q72ct8
L7QzZ/EjiObG8j0WrlIfWITlsGHmrpzjRHGak6+jozDrIH8rJszcM9HjLGVxsgd+Pl4RZrEkSnJq
xXsiiV0BNxltd7igM0ntkADMqgbNmRiSTaK7DFsOOnoTshG05e1Y9OITPhGR7123Np396jM4SRfB
VWiUFbYdJ1+Mbr8YIDBRfRBdclvw8fzoMyaKjRXEub/LuymfMRF0WZFtYyut1IfA7QbvkYXW8B7A
xbPdDxEU9T+M2BH5xw6zsHHjC2quEUnU3XKL8clA/z3Plb61vC74yczKOlY3Km0J3WY3GerdjFS7
F7hituWoddlO5Yn+JJBs6lE/pgioY3LgUbvOMnl2k3zQOce52pCEtpHFWn2lyvi2pms5NpRO+gQ+
/+CvVcg/6sm9sRSMMb0/G4CjprvcNRImS79E04+fst33HvWIzxUj9x8jRSiyonIA5esgi0a/dOmp
d61c+HnRlGer0esdYHomIk3DAxp6WT7sBbDw6QQpyLWulXfX9vPrQiEdXKgHSAJo8gXGRXVzgNFc
JiZXRhXCFo6TdqlR92pNeuJJouPI8qqfiSowcJhQHEK3N91opMjynzEl1ZXm9RuFAs0/iyYgsjmU
kbRxLzolwlOOtB2tOFc+8guW+2U5UTIsG6ogbfvQoT8eznPR07TC+fE991JKAshXsNEZuDDer7a/
KTozefAXO3P2XI5xmb6hqblMA3NIbrLJKR/NcsmPwgC0wCxWYv4pWuCSg4exAmb89v1Lvyn0W2ik
UGnSmYS751+SWzs+0NFGhXLyyF79ao59vNNsC+eHbU1nzJfXourf3CoDH8QeehQyMbBqXXQzyNBK
ltqai5NMuyZKpXTuHND4twu/kSGw1qLk8MTHmF5742++Oa688ljW3D48vpdMFuVyMO7toDwJhaJ9
W8x+n3+ynHFWODCRMbRg6Jm4sfm0kZ+qmkC1mR3Ozquhpsx6jz/Incc52PbFVAdPuab0ZV8wO9k7
y+pLDpAx5qJ/7YrQLebNeGwM6MWgKXnpmvwxVdSqqtCaFPmDSMSytbGwVqGdCuZ27Fgs8i3e3htK
MS0ymrZQBBIQgcXM7orgylC5eIAvv4Sm+WoZQeTCr3k9aa1HYuIQVP5gwSMsNinYvr3MlnRvtEv/
NZhmawue9Jq49WVe+GPe4LJoMCCgkVfGJ+JdqiHE0C9Tprzyoaiz9g42RYH/Xq+sYy+bJQ/j1ZEf
punUtaHNQrnvfaQuPrFwlG9bPJ4wqgiPef+reROixo+iSg5OnEkU3stlUy6PA0PqCRNFW9XpEGIV
HjeesEbMdwIOTJh2o8dmEFdPsmnrue+oFucm7t2y0b74qsv/65jcf1W4fOrQShFORmaZjnshS3lF
FnTZnOcBeitrnAdI2cx0X0R7f4wg9h2OWLp0vufL6Gp2gtC0SC3DexmSECZkSHsTbB3aT4NkNQ6B
WkS6YfnbnrTqK+9GzOe5bZrHMTfMf82FWX8bUaEoQ5mPfcNeO8yvfht6PGsM1D37XHFGmx18NoWT
6WFXt9XR4Yle08RdTHgvTwMdGAsvU5DLH6+vWNuBmGptVPdlFmPNKsY0vgk41MAWoHSWha2yymuA
yL9f07dXaRgKtMsY4LGYKnPylLrPKHx+9lx//lpg3Xoy5iLf8NHbv98fnheT7Ms9oiLkfdMxd1ns
X9/jGm818B7Vvb04mO9r0aC8LecHs/W0Dii4xj4vDsRHToDtFYn03y6NvGFtCQIRg1f9+tKuAnjB
vnC+h+cuDqOvOSuPyvnVtLrYFaNjH/Up8R+q2h4e3r/p9aZezxMr5tMmf5hGzCrqubhyZSBvF1yZ
tbz4BFOg68kZoqCqJaZ1RRv2l2vRj8djBkHeRle5TpV/DNuk7YK5suflvhgN8dVQ/nBeCVgjYAhY
vVf6wn8ZPVwMSS29BoBIl4g72ndTgdJ4vieii0yAgb2vQcLnOKIq1kfwHEUHQO39h/nXa+IlCJBI
efy9/vc/blAOkxYoDpz3TB6/QGlJ1kRhB9quKXobLNIg2uHKnvhvz9QB+4WW3YKC5F48U4NykQVV
mNsEtHnfms1dLQrrsZznn+/f29t1jK/ijwutQ/iPe8N2uQqBl/me6Xm17eekDPfgevqx8h5ico4O
eCmdX+9f9M0DRR7Cdh+pJCaNVVb3+qJOVy5+mXnqi9NnnLaDVFJBiYvA6XZZgzQHWBBOzStv8cVe
9uc3AT4LNd069RurBupSzSC6djFKz2sfkAFbbTgsEM63KijZPWRtXn1sOhDwx8TMzUOX0u/Y+Utn
6MfaNMdgn6SW6E6L8eS5bf+UpIv30e5qscNwvtx00oy6wYlKb8LTC1UnHaNKubO+nzur0Di+O7C9
KRYHEGZISErvEztWhyFOuj5yU1G7YdLmQFiQ3FgfrSSlz0GqZ/84ZSAwSGif5dc8SK34PyoXyfKj
zlX7XzPN/o0yJ5zu5F6mAnu06RdXHtrl0YDzGKcT7EPot5hBUYy9flV2O3nxjEL7oed8gGMnyXFw
mcOs4r3R4+RCS+DQNckpVvykg0etu3SkB17HoTbVzzW5kP82dpjWqLe4KyndRjT+JvWzbVPh+fHw
YNQysFFUNATOxrVGWgrHlmJTiV5e+Rjf7LrWa6L/WY9JCIDQo7x+CAnV9k42zfQga2OUYcbpeoxy
uBg1NaJF2lvPKKb/AtKY/ajzhX6bBFIqOBmTTcKvsTQ9AiVCUqsrz+Jyllh/l4OYnY+IqR614evf
pVosFVYs2wdvmKrbZBnjA2qiZFkXNOoI//zgMaYGrKIkyOHou1jMKAy4pHpSgrGd1PoZx6P/y04s
mWzoi0j4AZ4vqyuj73Jy4v7Q7q36Hw6CUAzM1/cnrAFVgteND1pF/7cP6u4RDZ6+E6KUv3pmxOZc
ApORV0yC65z3aqJAVbeegrm6+5IC9PqyFeRCmmy29sUCbir25uB6d9boi2+Gl0NNq5j0ma5qrznn
S95ce6kvp+3Xl2dgI5WkbIfW2rsUEvYxhANK5t4XkEr0PBzll+rbkiezs3F61xsehEXsl19JhyHX
xA++YWnOYZ5TwEemPRQ/qsTKgr20mWX39HDFvT/noFoKUxhiu9gT4bDDLO16Q4fFzMm/6GuXk/3o
9wc77pQmOTvgV1N7kqczlNZkuULFMQpDjhvVUtSAdaAHD/68CtCXuO7x8iRGvtXsKS32RcNIQNk/
duNWJrFJsn2ZacOtUmkg72glBM8c4/z2WebzbN/PJHG0nxxoB1x36mdcwaEO6r2/dWM98P/7x0HM
+EWc5SJ8RdHHBuL1q8300ev8JQm+gJ8ARuHBnPlCCF51bs2sdbekXzTX0K5vBjF5vOiNGU4cWzlV
XCzlqAQaiBVUQFWddUgc8tS+G+a6pNGZuMmK86Ed8tlIjCbevX+zf70y3ypFDWpb5qXxFxLIQpF6
qh9Y9SRfCqVIfTDHO682dIDPMxkGZXxdurhOBH+OXwejB+J0+CRovMHoX0wUHsljls/qt/ZBoBD3
wnCeIF94wakjbsLbUYuTE5GkCzmMuaafyR7RmmiEfZKeSIlys1PgNxRM9SkbflS0pK9tri6fC1Wu
Fw82k4tl8Wsv1rQ4zfXGIpnuYSzc3g5R0bQ/oEH2zTaebfVDOXN832H+1zbvv4/L6frlujjtVzsD
p/dLT0raTyhWVJ08ak7cIsJpgDT0k/8pm9Jm+/6lLvWjpIlxj6sSnUUL1/llQPMsDcQFhqY99KoV
50EM7Y8pJkpPy0wjao0us7aVXwVOJIiWz4+cDdzj4HgiuLJfv5xL19+xmp4tEx8Qa/bF6C9s2vak
JccP86R867AQlvi1FFVNA1WCurFXBVBUJ+Ni3lQZS+U/LlqsVSb3/xIUhFv1BRr5x/Z2Mfyi9XB9
PqpY13NMFJB+piaWTzn9aly5tN+uPPm3N7xekYmb5ZhKzWUNMTGZezRoV48Qn8aTXTjtRlZSfqhK
DO9hb7E664k7N1ghXbF//62vA/fVl8fdIrs0TKyO2JAvq8oZuhk5ELr62CWlvteF1G+acoxRAQy5
gzhLTtsht5w7IhD7LQXx+srLfjvAX8xBNltsDoMo71/PrkU6xz6iz+IxmWZ51ozG2zuo1bfFaGvX
lsm/PWfG9no4YhcI4uH1tf7n7LyWnMbaNXxFqlIOp5JD2+6mgW5s4EQF/Ixyzrr6/SyOsOyyil01
JwNTs6wVv/CGxqJH4itReh7nMt/1oZF9ayx9cCUoZXvYdvM36q1Y1LdpspaD3t4fQs3ehB8p5Dog
6FwP3VWDRO/ZSc72bALxr534TQ67alsBiTnOjVNdfIkmzOO1XeZM7GRqtkBqLBx1BFfyetBxzOjV
NFTEkc2CQgtsCQXgSEFgwYuiOBldcFXKGqfhzpeKxJ7OOCIORJmLKqekICxVR0V2BuhnHttubt/Z
WTPRLOYJpDya+bWdpeDftxEKOg4TS7UGw9vF/Ry3jj932pyfgVcc6e4FmjdQXdmqg4/E1eNpvXNk
KM+gVU1pTagVLLfszGFFLjc7F77ff8/80dkqOgI22CWXB8S71VNJXeobBlnKC6zttVW9PzxIoz8U
berI16vK5Ado5Jisajdm42nsajt34Y9Qxc26wvpcTZDkQ8WnRRiSsG4qLDfMlTvy3iJT1kDNWoZj
B97++je00Ui12k/ysw+B8Mx/0WwSC73UdpSRM3XiKXBHqWj+sTYm9jNKRQS5Jn7vbLHrUcsscuqh
jPLzPJnBk+mMsrlF47rZF2VjBt5YtJUn5w40nYoE6/Gi3ztLpE6CiA8Eh0hwMbYhxQmHNT9bEyAt
bwBjC7ykGX/76E2l22JGjHdlT98k0tQhafZYHF2KEIJGcj1m2IMrtyItvpSSOnWUlmvoodHQhtvW
QAUHqGIKejBQpA9jT6SwJ4A2jlYNlQxokRynKznObYAgfg+UaNJGlFCgIF//HtUIcd9tw+gy+YEG
vrEYen+PLDCVEUcvgWGG5EHj1knKyNrKYxuXmxob3c6LqIbZKwtycwy4RRFTF4GKKvopi8mZ5Mi3
e1ULiBPj9tcEjOE5HLB53XfxiEBK28jYouRgnwyvM9U4PuQWgJDHm+Lub6AaLJP04OWxXCBtwhqd
Tn10qRtj3gzsnSepjNIfSdL/GOTZ+hJpGbKnuR/OXlAl4cr9fnMKmQI6WjzbnAnanov3rBjKoTCQ
N7zkcmBtOS9VTEPYrzd92zrfFPr0z+imRSsh6U1pAyYXvSQRM6ALSy9ycQEVeI7OTVxLZ4T3kk2B
Fb3sRSVpXKo60ZdMHy20jatJoGDaZx2cwVM7JdiFBvLwOrAxV2rJ9xaBnrgo1fOLeHGud+VIQgJ9
xgou2og+iBvmMCnGqZhl5EVi2dWyyXoO/KR+Kia72HBu55VdcBNWMB+iNyHaROSHy+RbMQT31pzR
ATaj4B3ojnMWklzPqaWnX0xJN5Hwiar01zgnw/nxBry5lRgaN1qTY0kKRJfz+tuB7OL9bLADlLEp
npBAaliJimJSFU1Hoy/t/ePx7uw40lF6VtREbbrd4vf8FRtrc6T0wDqiCxHW8NbJaUsqpsqeGRny
ZjZ8/WMYsBseD3rnI9nbOrhDskNqG2L+/xo0sRNkrAc1vjgo/b5C9+ZaqRQTPfMGj2ppjZJ17xtx
PUIHgLnlmRF//9dwE6mBCZUsoUMd2AiKSrOnUnWADBoirmkGwIA1NXVWLleD/+tVHA49krdctNfx
Qbt51aVygIo+2skl17B0k/MQPbVuliHMJNRbHk/ovS90LBGIAltQiBCvv1DvGq5UqALn3sJTfaRY
/VYqE/rfc2wBtDMSklo5/PR40DunRFUR06A3gAQBTfDrQefQlDS5z6Sz1ElO6QZOnFy0Ibc2QWr0
G6J1rfdyAJ8nKzatlRN65yUlFqUKa4IQoTi9bOih6iCrsWH656DAo89V4dnUkJ1qNUTbWfGBnZoY
JqborSOP6+etV+IbShkW0rWbtOmwfzwXN4tNiZyePPktiyAi9Ou5CAkcpxKw/xkFcPlgTgZQz6jp
ZXuTtgAPVpb75vyI0dhXJCBiXy/NI2pVDZKmk8OzLUXO1u8zeV/5ybHLkYhBgXty3h5/3dp4i5fZ
V6uxHeFKnrsgiX7Plt+ErlX1Q4aIr/kzSoNW/X98IUJpZJKAYohMFntLzuISsR49PEdV+SOQOghJ
rZW8N2DU+MA8+vrvHyh6ewYgMMr7y04bTeE4ptwYn+W2iT4DAc2OmRXUO8mna+4RENrx4fGItxuG
9FGhMCZ8RLGZXdzzkRkMlOHK+GzKHT4TTq8ARJQpffRlJq/N5s31AEWcxJHphMCryMsaoI2Wo0LN
NT7bMXedBL7fP+a91Zabsc6meWNbvnZQQhDWu8dfebtxGFg036lJcFUsFVGUSU2MxjSiczgCJfOm
0kmljaRHibIFiN98gVsGqe/xmDfXkvhY2ok4q3NAwOheH0V4C8iG+l1ybtu2+OJHMGLACzvOB0sa
7Xd/Tqf/+Vqd4VKQhsma79RtRE2Vi44thVZIR8QOi3Ut2ijSpURLzgQ3/vesttHPzkIt2EuZb/xE
BDBCUaMaVTjcIbl7MzXjFuZA9c/3ET/DRKlbBPbgJRaBpI8RZQYdKz7TmJr7bR0bSbCVk2GiSSdZ
749n/CZeE99MvCoiSMTFltsLhvXUOKWUQHGRERx28rH5WU/UbW3ey13kUDJwwemV3/M8AOgOVSM5
P/4Fd/YZufOfgF2ImC4LjFkUznYyU3NCfqBTP5VzGe6TgNaQhx1CsJPnNFX+NUgV5UyeIBrjnKub
tptCU2OUNCM5z1VXN5sqcKhfm3ZZvEmw0p7g0Tq/YNi03T7utKDlNfDDFRzTnWNNM5taIlAhpGOX
YWqKlYRk4IdwBptpS26pWOlLX0v9L5mysrOlGTHYF4ilxcqpFrX7q8iGT7e5k3l7QQ/SRbk+YXA8
CeBqPz1nehw32zjv1ekJ0GS2sqp3vo+WK5kJ5QhEF5b7yuyA1WdZkJ+dqNG+Gq0N/Q9iutdAGHpn
OoLXEdrxystzmwyBrGMfk/7hoUPpafHYVcqIa48fZ2dcecfgR+LrZbpHL7SjACVpwRuhZK1vZJ71
7qfc6YguKIi61dBx++6ArHo7b6VqiNeSojsPBio5UCXoh5IbLaMtNMGVACmw7KxoVRhuSyhFLm0R
uz+h+V2PKxH6ndFQAUbAmumHGbFsuhY6UIeuZEWhsXXVJ9DmSFlS87SS/xnQ+KKVO/vecCT/RDJA
wKFALu5semJ1Idcg6uC19VDINXIsj3pX85+EOdm3x5fFne3L/LF3wfGg9LC0pFKaDssYjCdgXxja
vA997IOOfpwnXx6Pc/ejNOGehhQEUdpiI6HXUMRcDcV5KpPym+LAbUKLni55ofQrN/CdNw8FBeo3
mDujdrbcHMiKItyD5sTZtOcO1yil6k/wwpSndMbRKW9M5R1Z63iXzlq3oiV35+rlnUEzl8SV/s6y
n5WDTNdCbcrPcpXhYKCbNfs/8a19A4v1rWvjNcfsO7cCt53YJUS/NOcXofY4AQ7VUqs4W3Kgfsa+
Mt00ZGGIj6XJS+iXVbClHwWU8/Fq3vtOhPvAmpDecyOJ1f4riVTaqo0mrSrPyChUHrYI0bbUkmKj
TQ3IfCSl9/84HusJAF2lvQA4m3+5Hi+doCxVU6qcdVrDJxwBGsAtOp13yL2wURvooWv9wpsNyyji
rFOComhD3/B6SEm3KbNjO3EOkE/dhenUvCZhi/1ANjaAqR9/322kREOQpg2oSATp0QVcvCKp1hbA
vBX1HCtT82bl1fDRHiCv7bIMCBI6gaVRPfWKAkU2lVJcsCrrAFpgTQvrZjuJviRXARUw4gdCt+uP
1mg7opGgaGcczeQnOKfjBa8jmAZ2n+M6aOxxKIvXfBxvEMjESlR54FrQDhUKYYuPz9OhmIJEV8+Y
R6WXOOxRCUQY9mM3NSp0qnGsfsqjhg2d3M6XvKzjzRhY+JPhi4i1doVAwVSH4+/HS3KzxflRFGVo
0eJISKVk8aOKJGlkuTO0s5Sn0c++iVIfK4vBUSEd+0H2VEc14I/HY97uOcZE6A4RKdBlyBldT39L
sh4Xo6mdy9y2fsR48n2okFiANBaq28dD3dz74vMEbwC4vlBTEj/lrxMMO3EWD6h+7sdBbz00VvJ0
Uw/SmuTYvR0lardciQSH+rKaGtidrFdTYOCGlpbPtPX170GPRUgTKM3/DLw+UrfTtLUn4N7ioS8K
FgpAA+bBi4k0pWksEn7Rue3kxHQ7o4dwGDWIsdBft76OnYOez+MJvbd2Qj6O6Iy7/waGW7cVbYyg
1s7QEPRnKbD0ap8OI6IYRW+viU/erh4dEz6MKIHLidGuV6/ATFfKklg715GmSh8s5DG0bVs3svnr
8VfdvKVkTYAzWEFaNSh5Lk4BdFQAM7OBS7Emo0qstyIfdxJf/hxyl+1yG1nzzaDB8kC31kpXNunt
5mF07kWU+kUktDQOpmpY5mFnGucyUhCFl0o0voaqekI4qN4E8C4l1zGnavf4m283z/Wo6vXkpkkV
pakqMao89W8hMi+HAhIUvAzV+C+GHL3yuN2bY6JYrlvCdAdhvuvxaqQNBiwLzTNC7ek2tdVwSykx
ciszaF5QI6m82EelGd+X7v/xpXwrxQFkWnnsxDb76xKI+wATnW42z4hWYbuZ6nLkhfnc1NvCQdEt
nAIscP59ckVni1od4e1Nib0fLbwV69Q8V2miP0E987d6h3/lBkihCT42Maufj0e8t4loMspEhHT3
ODfXHylNQBQTfLnObWnal74e1Ww3RnjueHGgwphWsoKmbtsgL7zGA7o/NMOCmlTY/+Lv/5rfkS+q
DKStzqDxQxyS/BrDwpruYV0rzQFbJmYejP6azay43a5SUggOlFtEsQlhY3y3r4dNpsnOY9wUL+h4
yE8G+j4jMLfit01LrXXTFPovUGFrg0JJgAyb+a/7GRAhdWjB4bNhdC6/uutbGbaxVF66KFBRYWra
ixIp3ZY/870SKe8vSj1pJyurw5WRb+Zb8B8sMLm0NpjwJXRBK0ajQX2vusRBnCPLoOjbauiLvTZE
EcIrZXCMsrReebTvzDbIJrBB6C8CtV22G6qytCHdNfUlrOHs1EVQPaMDWO/RfLK3WDgpW3zsyy1e
oNVnfWillTN8GzrSPRfdQeGfrItlv17tMg8MJ0fe7GIiu9Eh8yA5v01QufOrrE2zvrcIlvBKNQ2p
IXSJ8vxJwujcPCRYjK7c1zdvID+FFYfHJCAExlLatBwTnQVImguMKdxOg1nDYXKKfsTKYKxUnNSb
J1CMRXMBWBl1PWCL158d1DH6ZI1eX9I4LB0vIKx9mwarU7Y43TXP9dRJwZZg1kdgKQ5zHJuE2FyF
sw/lpzCCGqmPUtxgL5hSuufug1qCXVKAXW0sWR+10JD8XdL0wzFvm5oeIKrA+QuarB0aWrD1LS8s
kvktbaCJ/uOFxZdRceGxBWIkfLGvv2xOEZ1oMQS4qEilbuZCmK6ZTr2JMGw7tF35gbCuXKG/3rx5
jGlD3ERqhjPE1XE9JohIcJhW0F5wGLU8pxM26iOtpHlGAk+2y38vDYsBBVBfUBaAlC/uKKBFTu0b
fXtBn0W/lA29R+5+aRdYsnSkXgjWpe+qeKvEc555oa11KIpgkfzPU80X0wUVvQCHRvP1Z/fIdhSj
XHYXYE3hK7/0W5dGwb7Xx2wrd7X65LfqGpbr5rlHpNwA08H1jJy1sYT5jEEMdWzUu0taoc7tFRxp
ICQGojLdJOvHwcrsvabi5udScvr6+Hv/sNyunwZR7CHV4h8sy4zlOqtlA828Ty8Up8MvQyJnT/ZY
d5ZX5UEOW7hqph3WwehgtVk4PI+KU38PWwSrpBq9r0PXKB20uV4q/jeg7v4a41G165BueUK2OHC1
8mNY7GRJdZ5iaH37qAPpvRJA3F63fAH5CthxbnjuvOslSya5r3FRSS9GMsXfWqhZzy3ybaqrI42x
lVIl3SgdfQUowaFbzZp6eDyFd04KxBdaKlQkwJEvSR9O6zdFIBfZpbS18GOFktqHUMI2FYNCdIuC
0lopKal39ouKLoPFgiEtrC6XrEuTFJN6Jb/QQ6+fG9VKnrDA6FG3nOcehzi9eHWcIHyvVCvrXL+f
ZMnLkWr6lMBa/ZAitvQ2zfXYoQ2nwzaerepMpX7eAL13NqlhthvwitInWphJ5xZN2iXeaMz+U62p
2ZsGQcyzphkN0kzjeYuySn9OkpBE6vG0qiLKXexM0f0j+4WMTItscRRHyUGqtVSziwMMGY8abGWx
DTDrIndboxm+A5Vy0NpPENGhTacFW4yzk/IgePvaDqsWu/Wyvox+NnMpfXXmUK938NJ0wx1LSh4C
JzNFbsoxO4LWQSvKUkPzpVTTXPIef8nS5QR0KDYLPH5ALIDL0Ni83qEVLZ66wAacqCeq662uxggz
lgiceCo146fJcoppA3fc+EArI8aggF7FAcla/z3ABvxTM+jDD02md7bBlTpF6DSbzZ0qS6mHcst/
j3/s4jQJUWUdcDJGXFDaQLwsMgAQ4GBLK90/gpmodvTtlQ3FggLVUw2GVlNZmx6VrT1qJAjA9m20
fTz84jD9GZ5SByxk7EcgPi+mKvbTBsy/g0qnluT7Isf+JlEyCh62HRKqh/+oUUCRlJ425xbJIOp6
hIjXS1POvlXn0pweJ6SFTCBcg2p+xnDZloVYstX8ylBHhnSYxqvM50Vs+mdoQd3imaUNSb61HHpK
/KINUpT8M/kDUhZZ5GkgML5IiI3FXq73/wVyOK1M8BIa8mdYsh5yO4CKCsDw62Ez3zbpu0608GV5
0lxtSIq9PeXx57AYcnSfIDLuzdpisxmtan9Ish6aXEnH4ZdZo7D9eLnv/hoOBsgQwMWmvCxXGypm
UgIifmwbKcT+ZMz8bd+l2rsuIf7t4jeoCl0tZz7Tno2504eyiT0cpef4lUp3u3K3Lq7WP5NDf5wC
EXVXQpHF9jPLoevlTM6ObTb8jsym3855jfJW4WsUjegwuZaKHqccqkhkPZ4KcZ39dd2JoeGjC+ok
BTgRxF6vS4qnn1wjVHeUQiq7ZqgUk8vt8FPndfnyeKg/ZcPlWPQIEMigtAyye/GZSFHlXd8lBV4D
YXbQtBTWfZ420ScIckXx3ox18W0aDMl+63qz/aJJWoEUFW44e4dbCwZB2SrBV6mlHnzSqU+oGxCB
heGCV65+D2Zvfem0MFF2MqIX09vjH39vngiGqcMTL/HmigvsrxQ6rea2j5KmPA6TMr03VXCOp7p7
0XzTX7m3745ECExIYZPKLUNgVI8rW8qD8hhIsrqbzcBCFJecbpuVwZDsHn/WnZ3HFcRXcRHAB1qC
lhz4mqOvKeURI3rwxQjcDeMBt4/gwyDVCkravZa9oU6go1oyZ/awsvHvfCumDNT5qW/b5m2dX45n
6mpJeWyrLH7twsz82MzN8E2RB+3pX7+UgRTiXV40cBFLvKFU1L3eTHl/JLJHA7nFXVTKJeNAeJG+
SJIZvlDV/9KpwVrleZEgAuEENcohcyDE0CtectqqvJctH+FQ5IXt6DnrLKzeRAa/MpU39zrlXoh9
lNG4XoW4xPUGbe3IjFS57o6zlSrbsZVUNODreS9Lk+S1dd08jUF1eTynN6+2IAHTELNhx2HmtmyY
mOTYVmka5bFWwYl7dptW2wJ11nd5xO0RabPC+liUtYGStB8gHZbUafu/xz/hzmeDRoPYRdYobNEW
70qD1GaoQvk50ImxkMkeSmzt1Xk+xfaAiUtBZcpNu7xf2U23i2pSV7IgpyiEWTc8BTlPYmNAD+xY
4HAfukovJZ+0FqH5x193+1CxdwjgKDtTfxY8o+tVlaISpBTm3sfQwbjmywBTAakvsCzFuZ4dZXSn
KI5Q6nYiRToktpq3uwEFs8C1sZUu2qeyw9H38+MfdbvqwmZKgNNBJzuID1z/phooY4/iX39MOwp6
lC4r7MX1ZDxwy+Sa6ztj8tuP/WGLm0150FoMSB7/gNvJ5wcIpItgUuIXvZyUDl3ezkiHoyIH2v+0
SdI6V0r1+Z9PFJVhcHmikiSw3yJo/PvKN4d6akqrP/YIYH5LtfRMbcfegrssnyHTDU9C4HU1MhEb
9uqRpAELzpyYBKgLFYnFx0VliySsqeJGR0P4ZPPOtR6LIXeuUgldSmCXw3tJndz2zCaY2hMW89Uu
x5Bs2qDNQaVzZLtGH4xICsETkr+QeaSj4WnGEBPqJU1jbTIF1qWHLir6jBC7fTwKcPXWCcMaPEIt
q4Y3l8Rgp8asVU6tIuc+Npyj3WduOPvpK+TYsHxLbBB8tAcmsNtW33bvgWPm/K9QIivfEBau0VSl
4qm/62Yhda8cKPspj6ZE+a7g/uD8nnulIcmTNGhEXdQP5rPgnSluPZq16fYKpXmyyxBuLIqcLZtM
KtoL0hzl2S87pzxWRqH9gLjSwNnM8mpSXe4HJd8gHWAaXllhV0ibt0v35Vi2+YUYVPqdo2TtPAm/
TSQzmZbChRiJxGKfjf+Fxeg86zk2ai57r7XRWbdmZ98DKLK9wFD6Z2eM1NrFpaT+osdT8p70FPVd
PfEdbAn6BoS1j1TluC+w932XIHUxX1gs6O6MaD5mMfhNhZdZHX0VAJoej7+TOAorKtKUQtC3xBjg
oOM19SNtjAGd/9rSpBfkvfu3GNXY6htt3/6jH4W5vyGjLFW3t+Zgfi0hB1SuptbW8FGFISK5VHyi
Nx95usQLTD9NtnpVVvZBqVo8Lqs4wwmviYYQwxYjyur/mCTkhyuaXLnXxTaFPgwY7O9+mnbFSnSz
zEp5Drk1BDideAMSobGom8zI9JrEmvXR1gb5HNrY2ruRj1KqG2cAylRk7CdPijO9fQFQMqq+h+CO
2GBlJ7+mhhNgX+K33YhJKUXZXdby9Yc4nBHlcU1SGkSlHa2c1y5iEQcvjqX4tfCH6ZABq1w8r4kd
BVQ0ouZooS+2MbGg7d1MjQuE9LsOQKs1fkaqr8Atq84+NFhnQlFSlWOb1PZ34IDzGiJOXAM3v8fm
qecBgg/jLN69Hm2crFXNGnV63OBjX0eKcpIGZKwCZVp57JalfbFm8NB46IQNHTCERZIAoRgFfytv
jhxvFor3ZxxQfQRMScO9/5gpSM/XNkmzlRbZ53Cswp2fgo1a2Tt3vhmFCLAZXPzkLMvU1SFx7Hq/
wVqwmcw9LhD9S1Y30TbVCmVlqJuCAL0MRrJooxCHw6S4vvtVgNGEHIN+zGq1+pQmeYY7ejBxM6RF
WCleX4bl18ev2k0kAzOFvIJJButOfWD53JS51Q6VWh11JTQ+FXFWHECHSy9qkc2/JSlAPh+M7tq+
FjnX1T4ydeHzJ0CzAvK+BKnFfa7mTjvpJ1x5KPUiBG9+h2HUo4drQvjDF74JdkZkNLVHcDv9HGLk
ZjbT3EqR8DeRV97cm3k30SmzgOCDAiQpWPLk57RtiKos49TQtDnMJCy7NtWljaJ2kqeO/RoIXxzb
xedT/KcQTs2JWt+y2jf3JpiFOtRPdW8YW96D4VecqrWym3F2LOg4NPGnIESE6iXPEvSc/nHJgToy
6xwSEU1CR7reZfrUhKOCs87JNzjEHbpqaA/Uw6k2DATYkdnNPupOIcm7x8PemWRbSEIio0PSD9P2
elijGjW772z1hDuG42WKHdXnlEDxVxoGuXyOTeQNH494EzIKtQtwetAcRIdyie6cQkx1JcdXTlY0
qWe7NPKdMivqHtER7RdWlg4mPlj/IO6sq3udUl+5gsq+s85QsehBQ+Tk/l5SgYKhAUalasqphonw
NRs77U1CDHWDQ5/0lGSjfEjNoHopZUFufvztN7cWeDLWFylSWDPU3BbnWu3ajD90lFMytVPjYpM6
v6u1gxh4gKrrSjvy9qpmNNBNCCAwHrjTRfhIf3IooKorJw6rkOeV0HiAmq66ITHuJudee4IXlv+u
0MZ/w2JTHQ6jOsb/PN3Xv2LxzXoPsB5FD+VU1X5wMQqTK7O0Zg2fGn+cvyFNrHtlFgQ1BLU8KFbe
q3szjvoDIHiU7AATL+ZgypDfz0dmfOx8OkpI/GM7owIkpK1hRSvLe7uzUMoEOQjaXyTBS1B2kJmZ
bFamegrlIdFOnWzjYlJkwQHLQzPCZEJvf/lSMkcvqV90+cp63x5lanaGCmKHxaZFKw7eXzmKFodT
gRepeZJmH2eoALn0aTN10fRqlVa0oZFhrKgD3B1RwFggGgiuxeLysI2hcwpqpyctz8ptigl648py
rnwqndrc9pKq/vtqkt9TYuJFFlLk4t386xP1Do0F5GatU6VAB9XmQcu2GWBmGdOktloZ7M5qwi+H
2kCIR9FmqXhuSrKB472lnhJIjq+jlphvKNHPR7WfKzeR8wF1QiOJNkXpWyup382uFc0mYL7ENfgU
3hRwhh6x+zqbkS4rAr3ZyckoExknc1lA20TQcGXf3qwjlW92LBcCWrsANxbFWBkfKkIbueJLk1JY
KUUHdIKSUwRy/JAihvSvMwvMkWuQpi8Ecpr7i/HMOkb+Diuyk2HE0q6sOJmlE7VeSG9zqxSJckmk
MPqipL326R8vYEYmktAgTgjfZn2xgZxeMnpDnepTG7fqJ9mctdcE1KIXY3VRuo/HugniGAuwkcHN
C/CIDP16s4YZN7sT6fWp0/FOMoI2Oda85rjq9IAYFHJBV42rtSrunbUEds/+oWAM7EhbjBpEMHLy
YFRPTdYagdcMkfReV4bz1mOxsEXnqVvZPLfPDOAa5F/onXAVQIlfXLFzGNmmBH7nJPl6+hlfCL/+
ZcqxpbBlzZwyn2tGenz2DSH+kwFDOqAX5IcOdamoWBVAvD06GikQaiVkKbTil78G3ymOVmhPp1ot
rJ2cCTfUYPpF2LZ2394W5OA306Chlsy9K7Dp1wtctFkX1pYynwJqCNlBnU2S8172q7065FR2EUK3
h82ooRRRoWBTv8sz4QxGMoU+TSCR4jL+8njL3VxZ/CLEQiCtCilMKI7Xv6jUU2DZ2HadyrENkBwy
lSb1/IgU6YRLGIqCyHbbkReEedTuczJv+/3xD7jd81yU3Fq0MUHR3EC4p8yeAppn40nHpQPsPBAZ
jy5Gaj7NVaTquwin6eE7TDFttZiwyMp59ODL0XAnU/vTzdOuv50LqzXIF4LXDoXa+ZRaLIF1SroG
3L4r4diIWkw2FEHyY+zypNsGwVzEKPqlifOmxjrysXQCKsS7xadZysqNvtwsLImQqxBqleA0kMlc
vM6jEtc2orLDa9BOjt48j7lE4gjsq22sJ7uQEF2UtSzUKc2PgalsZ58Cb+rOlVUVB6kNW2B03Bnz
2vFdbBlmiy1DgMSNQdBwA8z059xBAszBqJNC3uQOlLCbpxB4R72pTQQJ+8mYXgwFX9dd2U9q9o9J
pxif4uafLJ5w/EaJraG7qjAv6nNla+U+szvH5DEAdvyrz61gr5b9mO6cKU2SzE2VIS8PKHnJE3rO
/uihg+OnK/eZOCN/pYF/fhDZCWoBPIcqx/p6H+VpIvmhFGvPKYZ0Ty28l8kN8Rpbex7Egl+PA1OJ
Tgn+ANwiN49u2jqT2aRgc6xUwt0QV7wxcVGCsCwvzfGx3vZZXpheHs1t5oJ2AZdVjQ2wyccndnFf
8rn8DNG7oOJwxxC9o7FdaYVkPycGllduJvGj3bpCGwGeMETLleFutxvD0bsAjUmLEdbo9ew6qQEx
dTTt505Xx52dTEpx0CUf49giTLwqjcaNJSnmRm7QYlpZ2Xtjw8Klv0kxB3E28XT+FT1GXZWVY5/a
zxKZPupElK7oQ/mDegABHUhPMXmf44bRlL9B8kTS6fFML+5GMdPgDBBgp41AULdsG0MNi/uJhPRZ
alCg06GcbLixjN0sYWJQT5P01ITRWjhw55vh1KCILmQmiQkW4YDChW8kcus8k47H1SbVYhw5aSRN
G1OP4lPQDBgiAQf/pNWDoq4c7ntfTLaLWw3ISiqTi8EDnJeAYvPFHNNya/VO+jTFvvZiysqlycN+
SwXd3j2e5SWyALrCH0t2whHROGe1r1cZZ6BgnOdpepGTQIs3U6w39k+ghcp7YejodAdG7whNvr43
33M5mYKvY13SoaQPE33M7NR4w7M1TT+DZNNHLzWCybDcabTy4NKanV+X7izPSuc5cjnt8U+Z14iM
yxMpOtPcCEIL5w/bT1xQf23Turelwm4V7RlzvWI7ObESe5pTOy+dHE3SynlcLhGFGFotpDfwoZis
ZVNRVrNZzSmJnQIcILdKE2PRrhTD0Yz7GUvlWPnc9cZaGeTm6uPDiJiAfug46gBzuf7CMZzTUpfA
unVWrASuWiqN9U7vVulkz4rRyXlvM9BmNKX8kWZXOoSo3HmNIGWtYIyXx4OPFqxm0VfFFIUDev1L
CmfEHZE6/8vUWg7O3Y40z5uyUIbe3EnSNOzLyhqapynH5+w74sMOpnaP9+ufxvjf74DgoaGHTdRG
piD4INc/Ab2THGvoSn52kBoNNixyGaDACvjZjbvKkjZ+MCeneJLl4EDdVvlSD7D/6PZqDRS2ocAh
TvNQ5R/iD7XPFVDR/yqs2UONzfF9ZPujsXvK/UrNXzF3M0ePAc3mvQzC0NymioYPL/WjUPuU+cNs
7MexH78apdKNB8vvZNmLm7rr94GRFf020EMt9FpVDl4bQvxwB5K65Q9SB6kMW5tBniO91qtyRYMu
szd93eWtS/4g4TiUIZ7Iz2lGWpa435YuDcUk2UjA8zHv7AEgN1t9GFLlE6Dq8VAHTjC+KlqjooIK
g1nfDPg5Wt/iYZ7f5RDkmquEGYSdx+txcyCg6HFP/0mhqMZai0cCx1ArRLk1fEYrW1Z2htpXr0Gl
SR8arBQ3RpZVxRPB5FpVdJG2cfq4q8QW1GGVQewXG/WvQ6/NwZA1Ruk821o1e4WUNIcmFzD7fBrN
Twmmif/YQWFEAj4qF+ICFmooi62fOwiNIHTlPHe5YW985KY/da0xbIg4MSh+PKk30S+DIemNaw4f
h57k8ppJRtpjTV2GL+DeZuUpMSLQbIC4Zc2daW1O1OTkwt5U8dQKh0wLp22rneRkExlheBKnOF05
+bcTzi8C6UQbWczBkhHU+Dbtb7hkL7ldGz8n7O2/kKKP9JOEy5fSWmvthZtrXUwB1x7UbZqGMEGv
V5hob4zgFQYvhaG1J5Vhd7Q0o6M5jMbKu3szFIptcMugJwrtXbKV66G6sPfJs0z1uQbT+KFTo/GD
VNURLqowYB6v7PIqR8yMUhx9A9JgmnHLaLmf6qAD0GSeUieqpG3bVM62b33DdCeT4+1KZescUOJF
VFkPx29OPlkfH/8CMW9X9ychlRAYpuLK0TGXfIlxqLuyqtPuRQ4ts9ik6O6nz0E1ZdOPxwP9EXdc
joSAm4MMn6gJGosVrAKIgAlW9aRDoN29Ztas53HA8GNTZr72cSrQsnGrSSlDkjjUQLxgUDNpx7tL
DdyFrW1K70oHAvwFbyWF3CLtBrwc9QKTcDs26NFjKGs655Z8HYstAC1nP3C03loJRG+2PjOGoCsC
bxT9QDovvkOp647SLEROqiPtsWss5RXZI+Xoo4f6X1dLaxidO+PxuAkyCzcNTdTFdlT6RqkVDFRe
un4uvFT3sx+8VOrkJlr2MSsLc+UKv9n+VKKhQQhIEjRyAt/r7d9IsdETjrYv9owmZhOZPm+Nmcw/
SEW798eb4ua5EGPxXIDo42zTOb0eCxyME6M+1r7IVa2+KPEo7Rw79k9KUKm7pjPG/9RwnFYW8GZQ
2tHQEoD6cG0z5iKJGqzAHnBhRnTSmmeYUcgHmuqQ7JWuBF8HxMfy+qRIvj/+1JuDJkYlavs/zs6z
R24ca9u/SIBy+KpKHdzdzir7izCz45WonNOvfy724n3hUhVK8GAXg92xARYp8pDnnDsglkJpieb0
5VTDudTx/O7Ul0pbQBQqlph/gDKMH+8Pc/X1QE7xJmK3SE8jAvTlMBU9MhOrDO3FaVxcbPXCzJ95
v9qf9NHRDvfHutqZjCU3JKeZWVHDuxwLJt6kCsyJXyZhFk+cAf2IPczyZAmEm7AIKqrv9we8NTlZ
M8Q5BBQZidnlgJUqqIMlA97YKHKpPrsXofkFoNUjaizj1j55xwdfRCxSem4CrngWCETk6qTDuYUU
OFvp6xJGprtPGsrD+8lLetq9GvTfpa4ND/Foq/leVnZ6BgCEyHGEfoXllx6+IYgIe/iVRFP32QCp
VO1yG4qVCht99KmzOcpPfAmcFmoMjlD/aaecrTg3Tjb85OEW5sUx6ys8moesz7+P6eh+biaDN6Ka
z+D/seMWVQAoVsFk4v46v0tPXc5cl4wXyK+cTlhlqxgQIr4BniHSXuzUVluPHKJxFyyrSNfmQ2TE
rni2cCZ6o9YW4Y8ZRebHxKiwoU9M3v50SNu8f4KXXemPqZhcSk2J5Ux+nqctrHSkwjy8MXQ9/V6O
yMcVh4Yu+vghz5CuaHczysMN5Gqhl/3nsmX5fvAS1sQ+bLtJ2Yh2q2DwTu3h+cKLgkNDxNMvt9SA
lBiCpU0V2JmmnOcyH15RUcUBHiDSIQ7b9KGywnxjfddF//+NSgygogkLjIbn5aiTniIMGFtlQMsm
e5x4ID8MuFc/S9mAD6pRLN9TCqHYkqnW0xRl+U7MmGrf/8g3Zi4vFegroI7InFaxt5tytVShRAYN
iDoflUrkEkc3+2H01fRqGHO35zoKN3qe8iH+28aSEydZ5r+U7ahvrwETmpmR1NZGGwyl3RxGethQ
osr5MY71b/HcL48Wfpl+kc/DRtCXoeFyYAaEHgk3CvIM875ccQ9f7F5ryzFgccfHrjWiR6KXcpgq
9a+8ctuNMHw9T1mdk10UnUaKt+6jgH0nKhXTEHgj8FbHhvlSz+60L53Y2EdGlnxqMT3+NHr9Vplu
nSywxLxNGJzjS4WAsuTlTCECaNkkujmoQm946nERpyZoejTpMu2bGqrpscrSHCZOzTMzUdx530Ka
epgUfStvWYXr//0SHkkoQ1CNoep/+UviaanzcuymIJxm/VfHg+PBMpokaOva2vi869fl+1hSpICk
E9VRnhKXY6WDUOzMaufAGyaPnFwsC9zHAZHEXbo4buxnFShHmmaF8HxhVcvf/aDhMdENNDge49KL
v/HK8vJdHyb1m1Ehw7gX1WQoT2k+5j8tC4lFP9G1wvT5pF20G/vQ+nb/RN5aL0R86NDLwjag+Ms5
uO5cUxCwpoA1pbM3V2BOcGmdqxMiWc3Ge+T6QDgUb+gccIXT53tnb/6WMsdDXS4dtM3AcUSI9ksT
poclX7C0HJwO55xad8ctAoc8ZJeHkDSHC4UnyjsKYXUIrWjIwIT2WpBjLrjTDWXYkypGs6/Oqvsc
N7F2KmokNLtUXyLqIum0ke3cmDRACyrYcoXRrlvd6BkqdjZit3owklwcEt0uP+T5rPpjpdr/FaIc
Pt//otcxlvYmeQIiMHzQKwaSHjb1EiMlEiidGx5sJ813LYMebK3xjkpURXs3Rv39/qA3J/mODgD4
Z9MwuNxGpAroJgOBCCrIqqew0LLHvM+7V2vpqkPBdto4e9fbFgCEbFmyc/EWuLpIOk/JFgi8QUSf
6QzrqGt9I+q1T/M0WNqfZcycczasbJHKbSvxjavJLYvRFGlrBE7RaDGsDI9S2Ij0QOMT96mTlx1p
ZGSOSX3A6cD5mAvF+WPLGI9qBK8jFBbBCXCKLn8EvcoKESHDDsB9aMI3EXU/zcAxd1ZUqrPftzmS
DtampMPVpcKwLpwqiElSH2SdQuQKiqcWHJGgWOAZ2OTFdEDxTNwniWIFDlpYz06rzycXG8aHP9xT
nhyV0jooR57D65yJE60osbFYAeLUyU+87pInbw6dT2alF4dR4E70L8YDvYNcHxV26gWXK+zOkztz
iVuBmZgFYduh/QPeIxGv7lDGpwZ31Y0ZXh1VZsijhAc59UOQjavnEOo60D84q8GkKOO3oirhp2Id
cFS0hsZPXAzfGmBoW9TyG6OieiB5kJiUUH2RZ/m3KJzmy5gBA1aCWTjfvDgKd6Wm9ftcJvjSe+hX
rnbtFlT56sASgsnb6FpjQkE8ln/+26CU6TNcDHUlgA+R/1V1NvegUVffhsFxvt3/jtdbVg5FjVSW
7AiEq1jkpqpJ1jQqQWgL9bka4+pkTLF5bgwMpUbTJLnpBpI4lP+2cP03h6Y1DNJNivisSfvlUPXa
JOLobCBFOH/ORGt+9qwca9kMEk6NvoxiHTUvh/JSjDB/NgLVVRSWVfB33CjBSt42l4s814nk1Tbx
2Uyq8r9uMfdP0+TUnyC9qhaPL3fL5uTmgOBVIRHKEvhacNKcPGX0Kj0+T3GUx/6gowYCW+cH2paF
r6iZtXFgbuwiqWzJSBSQYXOsXitZ1xj5EhleMFciank38ZjYKT1mcH5uEoI21vPWcLiVICf5Dipc
FyoHGxfH2XBCWp9GerBq+pe+qofqg96MWf2nVyjeidTaqO9xOq9RDFnlYtkZLjQ3kSPWHvppMI9d
h6bozkILxdrbbVU/3j8pN+bHkCRGPMUkDla/3C9Valc8YEV0rqweDr0RD8qXJiunCQRS/c/9sW5s
FUQpoStgYUctak3/iGl4Gw7yCOcm9ao9TcT0DaRZeurmLjmCsf71L4ZjHSmbmiSc616JAtnfmgnb
57pfEoQik8580pOmO0aatSjw4ODA/JsRpbss0AzqRKvDh45i32hJFp8zvUy7XRPlYnhqk8LR981S
JCnWLylWO/cHvfUFqdPKdIfV5ba8/IJDbCpLSssxUJJMUV9qzDaLHfZfc3eE+WttXck3rg6C2zvq
CMWDK2wCkM82zr08PuOlSxeR/ohSHBuvV05LMtXVCwpMLykGJRu8kutZ6pwKrmXOPr2o9c2s5Y0g
e87F2W10rAfAuFq7spm4qbV56xjeHIvYDY6Xst9V6VsvtRQLolqcoyLWHwEpG0fg6P0LYhblxom/
PRR8BpXBECZYRbOmc83ZqBqmhbh2uZ9KVT/gsmB/8tSw/fNYxhoSqv/fYPLq+u0CVsfKVWrVjc9V
Mo61XzrD3PmRbifKg5sUWwX9643CaHQPpVUCj5s1n71RtN5TDKZWeYM57/rIRQAox9gbB3O3fF0Q
E3kuCBdf//Q4vMMoiTISsHPFq9PqKJYtW3GmYisetKz3ziAaYQLFSrllmH7j61HwINOCOU91Z305
VDYEvjHWxblnWt+8ygB6EjpShqHMzD9Nd7gTqAUTPIksspZ/+fFqfZ7yZlzi85wb5gd8pZSXrBv1
3Ti3W5ncrWmB/nFIM6TrzlokG0WbDCUhJT4v8ZRz1trWxCu7H9tox8XgxBsB7PpakApc8C/Qn0Wq
br1REvZlr9tpcm7QX/hoj+W3MbYVuB699lWMff/5/ga5fqBdDrd64892GVtoGcTnYlxAEIEozLl8
xtH76bZ2/eZFcIi+tmMFlyvlBx3uj74x2XVGowhM9rw2Ss72IAbqAfrgh7yePipjs2B2YOYb2+bW
eIRNbnhOPsVb+ee/nfkiDCFBcv+dvcYdn1MvUb5ErjNgPjhbfzWU/reqbzcHhLYDIU82TNYEwLLT
y4LrQ5yH2Qu/qJNevJR2VO06d8keAVv3f8ZUQuMLMji8NPpOKJCAIr+coGf2Rj0AyTubFJQNv4WH
rr70c1yPh6LXi+XB62vVeR7FtCQ7+nNbCsq35ov2jtRrBkwOMPRy/EFxuiikT392K3OkeVnxfpqd
OsgLtfyH1djqHNw6nChOSUyyxrBrwmOWKcKI21Ccs6oZPmdjT63DABX4aEdLsaU7e3Mw7KJYY6rY
UL4vJ0efdIB8pcbnUgnb/q3phvpRL6u5ep0AJW4U6a9LyECaYUBBs+PSoCS22qtYHmgj0NbknNOX
Cuk5o8+3myZhAUbyls5H/yT76QLm2enx2PJv81H4va6lHyYSsY2H8Y3rS9KyoJ+Bs75WmCqKIhuG
rOLgaKVtvRmRN9Fki0PvOIbsbBRD+lg8UFoDBnU/RFx7pbAOkiUNtE2XAqjyq/x2ZsMuF0bWd+k5
KfQw2ddhN38z7bDZ2W3qmb5J3Oef2kx5uRVlFRRjXfB26CzvdV764aXTqy2gvvzQFyVUfhLoWQ4u
LwjZYLj8SUaVOzCmwuRc5FY+74aEMphvcrBP9+d+4zThEerQ4iH3plSwGieaUEiwQBqedbOaSNBV
dOSXpc3QQ5lhUfd163y6P+KN64CoSOJBV8hEzm31ZtdTrnfk4/NzFuXh8zzTKsWfdUH4IdSXf0Tt
KZ/bUGshcqHmcX/oG5OVIEKCM2dZNukvFzW14yKdFrQ5jaE4163azTvNFjVOf0qBpJa9GZtvfEWk
BClDS/0renyrLv2gDjRIAfSe9STvx0NZQyT1EeGwu40tfGNmSJJREkAUlYRvnaRPmRaBTqzyc5Wa
auSnoBH3ZiMkzNGqMRe12y2+/63gAQGbEhMYErCAa+JfnxhWg8hXfm5EqB8bh37w3C76L6qL0VNn
FuKB4lu3o5NsWjvZlwN+uSTHRFPmb/c/643I4VLj5/1EVg1gYHV8h1qPlplve44b3VMolSbJTqDT
B3Kgdc5CdbBQNFL1cH/U9ZIDh4VySOQk11Vhs65ODtLjvUO1dA6EGbWnmb/zmIie2FmNwy8n9aI/
FWCXA6IkQY+NGMVDaDXg0gzcRcyUvprhPk9J1D2W49JMPv2W/oM2eeIPX/ZyQDJ52T+ReeBawQNg
WpRj/6MHBtrbxUOMCMMvZISUdt+my1ZnT36k3wOeHIy+Hq8/CtBgXeVy/xaDMyqDDX53ahAuaZbs
KaTm7WfFc6J4b9RFtmxEoVtfT5o0yTSPjvH6yd3rbmdkgEiDam467QXfxDz7gECG8X1JovlQz3Oz
8W6Sn2c9Qa5aaj4oaHGzrz5fPcSaNxX4oMDnW/zYpqvRqFbxPA5kiLtyIYNHhi//QdVmOfXCQ+36
/oZdHxO5wmgYUH2W7yaeF5crXFtVVQ1VogWQP6zc13vd+Jxb9OKUyDP/HpQ++TiYXvbl/qjrEPi/
UUlLYZPIXsrqcEZLbw1LN2uBWtda4VcFqZaPj4q5vz/OjQ9qIhkgk1CeM1eEpDmHwCAqoQaLM5rt
yUL6e9j3iKmLk0h09eugj/af+k0wN9m7kJKYVC2QxbhcUaXL8Y72Sj3IdWwXjpgi0oX3sfwRyVMf
UuDzqcqVyo/7M71ClTAs6wngAG9t1tRYlRWMBS1zox+NIGmX8mOsmvleRd+pQGW2HvmfMQBxE9Le
MJvxoZlGaH56Y288Hm+cV3rj79V+ydRZ76bEaLU+rXuTsrCTNbvWtcNHNaaf5VuZvUW9Xr8Z5IxB
X7v0AYHR4ulzudC4GU01trVGkIbz4j2pmlLvK9i7nZc2SPdZHqWb1nDKD7XnbNUYb2xg4gMnBnQH
4Oy1bpCocq+iT20Gw2z0+R4AfmIevC7aEjK7sYG5umEZvovH40lwOcci02uSF8MEK2Q1Hn4HSXzC
oTY0z+O8JD9oj9Xew/2ddHNZJbONzjWBfg2nb1KFVrgImdo4RvOpjSpAmB2sGtMPDUP50C1epu2H
yQzP2bhsIVhuBEQkrSQkmUIc3YVVPIJ/VNB0mLhe0AT9qwK11ZymItfTIyr/49OkjMX82A7e+Nnq
InKBxEJ3Z+MSvxETEQwl4aDoSEhc51swZ6oBYKgWQKZI0udZgWXjO9msTa9NbKca4uCl+qw1sSqO
99f+5uyp16HPgLYaXK7Lzy0iODPIk+pB1cR6+qqEU75vVZxtD0Y2jM4uEmKRj+CitPYWf1lyRWLt
fP9H3NpzND/+/4/QL3+EoiNptmiVHtSq1r2Bqsp/5JRIDnZhtXgl5Mbj/fFuLTcUY/QTEG7g2bi6
DGoHLbwIJ65AV0BjcDNnA9pzs/416WgUHqouWxArM0X0p518GUC4VHgiU7gH6r96+Xdz1rnakBpB
XDbtXzGKyeFLnKuKchSAMfNjOCfuT10Sue5P+NYCc9WT0BvA/3gmrhZ4bMGrV6YRUGduD/BlvWMI
xDHzdXsRh8WatiyJbq2ww16Waf27S8HlgOio06ZrWjNwS639kHrj8FI6ZQJ1pU5dTJOLIgZxT+1q
ywvu5sBIOYAylJKq6/dbiitx4TSlEShjqWEvpf5njJrhVUfzRPUrEZZYi856nG1c+zeHxRcR8AAl
MA7y5Xxzcxo0M2qMgHNafXS6Jvoy5AM9n7A2hv+GqWUgcoc87xaj49b1BxJGJpFEMDCll+PWACoR
ctAMvFsMemvVPFjTMYuqUcFLoXL+TZySQnqUamjn09O/HM7qsmgE8GMGdh9nQVopy0fIm27oF/pS
cVSb2DiUMZ2o05/vXy4+eMAESYkfuxx30dO4BKppBhXuxycl6ZJoZ3ptb/tCeAWyDRnlnN39MW99
UtQReE9xpYPjlJHz90ygMOfJanIzUIX52lWRHnR1b5xIKS3Z3waVbSjzj/tj3rrkyWYpQCFdx/t8
NaYCHM2IeRAHc1Mk0RGIWnYMO3wXNqL+rW1DrgoQhKRREgUu54YsID68gwOsqVacX/hI6dluGQfA
ouasdtPGaPJXr1IOmeKADqP6AARwdTiiENtwzW7tAO5q+KxXfZnvy6l8qZvmrFRJdtKIie4T6r+6
n4dhtTH8jQ9JHAJczwVHJXwtdgyECEsjp7SDdp4m+6QMoR0hhWiOQVNMS/OA2AfcNTMX85Zh+42J
s2fxPwaLh+bSuk8UJqNjQ2FnZMscpfqvsQ8TXXR+V4X/5aFhJ34U6RS5xqnEpmIqhan+eWCSkrQU
MsFAkpGsdlSC/H1p5qoTlFBAT0Ou4VuoTLQ3Ys9aUIydUCyik7qly3DjwqFZJbUneVjQ3lkNq7n0
+hD4dIJ6NFRxqC0jHdDB9f6rJFGv+5U9Ghtf+dZaSwCXDPtYFaxpdLOxqHxm4QS9MkZ9v8umJP67
6pM83qtDHypHo5hb5eSZS4n3cuPoXxv+zZZOxK15U8yWWEGJTVzfA5Ouz+qMYlKQNHnjL91o+0o9
xY1vJeFnHJLjLUby1oCrpxPOOZ2SzaEdLJXjNQcVGyL7KQRrsncRNC18LYmU+nA/St2IHuTvtAnB
GIKt9VblxEZvpykraj5uEVcVvtktqnU9QIedGXX9BvXzRkgEOktDGbSnpIesQpWhT6hVm6EVRGlj
hj5e08L0C3eYNsoStyZFfgVsDDlMwCOrIIX0MaIv8LgDbD/rBdkFlA8/xVOFJ5CYjLkJ/nwNJXID
PS0p37/eKKaawbhZDCsoZ3Ron0TsOu0urGzanklduBtqczcyLFlpgQrBZQZ8arWIjhklKlHeCuwC
ptBOCDBNNW6Yn5sclz/L69U3142Sp3hAi+7+RG8ODdYe0hb1nivJGLvIKA+MthlM3LTg2A21fTRT
s0gedeBGzZOOwBaE8ngW/yj8/z/UZwDszDsFeQY+KleQuaa+4DAxtGnXOYERI0qN7VDyUx1qczfX
TrOB9r6+Z4BSYcXB9uGm4TF4eanqWHKMptD0IFSjZtwpZVv9gxaNPR+zzLD6g6sKmNJqXdCLvb/G
10FAp/TDCkPD455df15FX6bYs1MrUJGfOCEJF+V7pMVM/Ys0h3gYo0xTf90f8vq4MCRqRCyv1CtZ
Fy41I6+j0RpA6NZ5/yFSTJHvalLYnaqIeKu3fB0DwF9jxY7gK5iSq2eR6i2Q4jNhB/pQiv9ozqy1
xyjz6i15pVvriMgF2icSrcYb9/ILTnqn2REi7oHlLk1xTFNHLPtkdhTrZBuls0/tcNqSQLmxawC7
UAsFwMn9ta5uu71jt1baeAH9VqM+tnVJSyqpE1vidNrwuXIH9xes33qrUnl9YZL/Um0hEZZmMmuN
KxZxpqMLYjQsS8vboWQeHQW9TXF028j4K2/dZT+P2iJ2ihr35h7t1XSr2XpjwX//DevGVK23yGFH
kTgXlpq+RW0nkkNa4ae6d3sUzM156cI/DoUy7QfZLsvuOE+svrE7ul0/oD125spZ4mdMgQZjVwsv
NXwbk3KU+JKq8ZM5776HSddvhP3raChHR2jDRMyB0oNckN+SCjGTMpfUNs56aGlfZyoA4Y6XhP21
6UwQN1ORfOR1WiLCnxsbL8EbJ5bTyuOI2j9ZlL0KT0bd2llm2kowUYd5NhXY1nnqKF860ECn+8Hh
1meVFlm8EGD7X0nGZNAul2JKozPaLI2P6kn00UvCed8v2Rd98qyv94e7cYRs2U+QohwwaNce06Bg
VFynUiXIihjbVvR+pvmQs/jiYGKIPkV+M4NEi5zJ3ujk3ghMkrPOsEgpkhavXl9tH6HRaIfxmTL7
bB/TYYycU+cI618sKLVfBCpJgKmryN/x27YZjCop69gSZw372xOXzIQmJUStzF2G9iQshQr7/TW9
9Qm5UuiE0VuVcjeXIzb5ILxkMsS5g7I4HgXwgOLkzY0VP8AhcJrHHG3gT/fHvPUdaQ3xdqebS8ay
Ohx5GqJHb4IT1jvEGsZFnXa5gt2FVXbeJ7u3mkNr5ltmw7eOBaVfymKsLl351aDKArlEr93oHMOB
nfyEaPioCyP/1DYQFu9P8OZY+LuT4gOvo8x+uagJhTkFTBGY+WysP6qpWu1ClGS8fdmParGxZ27t
TZ5dfD0YH2DmV6WhwkEt0UFQ6JzqXf6XqqVldOoyURf7P58UGBHe6Kwe3AMZ8n7bm228NK2R5l6Q
CWc44gfmhDuj6yLj0ZqX1vn656OxNegUYG3Ls3m1Lw0L0QRNUb1gcEcVqc5WWvOanVqIQ5sY8T/3
R7u1huSxtNeZGnAQ+ee/zW0KKyfOeGkEFs39V1SZAAABiWrSw/1xbl0LXMTvcCvC5lp0Q5K33LTP
woCmh5U/eJEjXuiTuC+LBogVATS3GMBBITT4VzR5arMx/K2nAIURMlbKtYi8rxZVVQcXWkytBOni
ubmvGBjZQa8vn8t2gJY+efWRJRYnzE7S9pAXbfHt/vxvnXwptcc+laojV+WCKE6rMCGCx30VvoSw
2l5ScpYPhbVktB0wkmub3Ng4jTcamADKAUkiKQHRA2Ghy69rFho+rKHwAi2am/SlLJvQb7H1NE7Y
uJi4CRZhHrk+4mq6/ky7LH8NLRyjzwUiEL/uL4AmT+NljYzqGJhi8gfSQYp/l78louI6VF4ZBnmG
eYrfsNwPUOarEDkGrXtSBy86RVraYbg6WycFRHC+Iy3VDiFNs3mXOXW6r61ii3Vz6xrAqonThscb
yKxVEIla3VpoAYYQqsrc3E9tVo+PVaoKCN5z1D8o2MM+3l+Km0NyxDGSZifQEbxcCdR5+0gvTSeY
ugVZNcWouxd+3ugeDHMyeJrFufX9/pDvUWO1+oB23oF3gFfJpS7HrJDIKPKxtymjV64WxKqHjTE7
Q9GOlJab1odhoRt+mSh5s4tFm1oHa9HH9mBHLZ26dJnCT6GnotOblnHx6NXhVJwNpcfW5f4vvREo
+HmS3kYuz1tgdVsJp/RCw4pCGjlVUvvenPfebiafDrpBVxKcFnUrP1hG5lofrao1pj8bH0Ym9Xf5
hOS7IEC7Pqgo2bTgCpA3nNO4/mImdq36qaJqD7UHDPWY1aS+D6Ej1YshbtjL8f70ZSD67TvJ4WmC
o3uL1iIKMGtUM4ZRbsRTK3xBnanEH07vw3E3SLsN2ri4oNwfbbXYjEYkkn1wCQ+UzcnLXVFrjjTI
KfWXqhTFbu6z+OCYcX70lEQ8WG5aPnoc1j1UpmYjSVmHJjm0rFnwIjEYGomdy6Htfm6jPl70F7uL
kudmqgXlktjedYlnOD74inxfVZ3+0tWq8WDPbudjCdFuFU9WR5FfIctF/IcOEiSjdVAqYjUx+2Qw
P4S4Xry1PToSoeAZFqblvNNx8tqiW6/uAcib1E0lABRECZt7HW4Gj5y3nDsuvzxdftVN8mOU1rrp
RJqUZ525S5bEfbj/la/2FGAH+Pn0DAGfwhtZhTjRuUoEsDp5GUtFPEf9ZP/t9fZP4Xn5Rinzajkl
rEJODEYTS7vu7sxGaKrNqKYvS1omuCNrYVXvjWKcbdRnov4nTM1uC1R8a3aGJHPw6JR3i/zz314w
fTW0DQ2Y9CVLuuJxiXoFX54R5BeeatHXP19JSdaCLg7lAKze5VhD7LZtnNjpyxSiBeVGmvaXAXri
b6MQw9aL6da84OCgwEvthG+3Opslo+eRqaWczQpJoMaiteKq/SO4zmQjybv12XhCIyRH9JEQxMtp
mfFASA7zjKBTyW3fqy9iTJKTleCAckgirdsyXb4+BkQbIg5jUtTT1t6+hpHwAGz5aILq6XdLJO53
N3TbEAO7pOP0lwuaAwCetiSorsMOO5QjCAqfqjRwGLkUv+2WWc0oVboOX9Ab4r8KKzUPQ9aCFcbi
rjtW8+z8tBVPE7s8MZeftACm7zq21If7+2j1HCUK8CtAwtA0o1ADvOvyV/SZZQ3zIljwXp0+qqy8
Fdf/pNE0qI+NWzY+Gc1i7HGliXaol26pMF99b6BsVMtlMQ5P86v2xuJAbXazcX4zu6wcnpE9NbsD
ELOkttBxVbOIiD9Yobtxta4N9mTOS7cQiThGBSDyjnT+bfG7TtRmA2rizUlF7dp+USvpF8OoUS3a
1U01lANvnxgTlY7a3WdNmqc9l6EFV8JWclvbzaGb/IP7Y9n5w1COnuUDhnTGJye3svmDEwrd9Clj
9H/f/1rrpyu/+z1vgf4KsgTw0qqwNDoV2s1D3b8KbD335Tz3eBnEQ+nzFDLcXdliZui0Svgce5ry
RaSld0o8vep2Iy4m6k41y/hrF3bRxi56pxVfPBbYxNApwCugsiBZ3JfbaLE6LyyVYXgdxNxjpllk
WbzLOsV+iyrRdQd8W5pvqIvF7ey7E16cXWWbLW/cxk12mqiq6VNqQZzcqUL3kjdtShRtI2Je7XRZ
DIRoAvYJ4DgM18ufKMreLNUuSV/VearcXWzoKFD2VvKat7g778tkbM2jF/YuHutu2LQnGxWvLQzJ
VbSxeePg64geBUB6st3LH+Fa5Yh6QNO92jnq+T28xr+tpFbbg+sV1CjLdNgXprME97fN9dSpZyHP
Sf8LVMCVxUJn9U0zKHb3ChKqP051ODzaczLZfoeyviP0XWnlyV6ZK/dTZTvDRky/MTqdC/gsIFd5
3KxZlWVoj1Ovev1r5KloyXaj2h8txxr1E5UuNfoL+nj3kXytomM1ZJOUs0LsdqPedRVo3gGdYFYl
RsC5ao2VEbVxboDuVVfs8OgqMQ96zZ3/cVst3NW60vy4v+Q3xpOWU+ABkOkBfrY6EI1D/ZWiVPLW
kmFH/jQDcdt5RVp91PKs/GWj1ZOe7g95HRy4oWlIcQZ5QTLL1ftjdpMSife+eIt45rr+XIZzpPg8
KhUD4bU+xOPaNuKGY1flpnrIJ8Xujzx9m6r0e4BW3y0druQHI+0NgdOpWcfqtBEo5E+4jBPwf3hK
SF11tF+unmXlGHt6PYo3vZ3z/HVq5whAU9OH31OUxLbA2tc7Dz0hVpmLhf1HFXB12jQEHKexrt48
p5ixf1bGmH/S3oZa9aXu3B+oDhs+egz201wLdUs14N0YfjVbOj5kbhw7aGbrXmGT5E0CJTR+KzFe
fUuHyTB2MMFL8XGywxo44mTO/fcYiEWxd/o0qV7jITUzvya4/2ibdA7Rl7Pc7wS0Jtr1S+hF+JaR
jh0zNScDaefZAqzrVnSwqinB69ZySn06uale0gWwCl6hC81+v1VLw3wt2OcvyF4mn3IP6rjfC1F8
gjOqe6faGvtm70ximfZtjbbAISyNLI9ozbdYWcJVpp/dhsqXpBR68imOnO7vEFOK5attJGCHo8hj
5yyIPhBH6lT/milO+B2HK894spdpTg5O5oTZL9AibfWcUk83vhVChY3lGVlj7K3YjMI9XKKhfso7
MxtpCMrEBwhCXR2hZVvTEwifxnyu4Rv8mIy2Ejtrcpb2UcGe13gckmRu3thCIBGnYaGON5ZeBuhG
iVoHCqdaxcrx/nm7sbtIV5GWpNcN2PPqWaxiQxkXiXizum58mpty+qpjq/chpLzI6TPb+peS1taM
uqgmcrZZtlWgvf4F8FhAvpDC8QuAzl3ub4raPaebVwziof3nRsnir3Gcd/vGUeF2thl+aEJRzVdT
VOERqOwW4Ol6fE4xUAekB9hF3pponTXOgiK5HlKrA4h4TEoPVJmHklW2091U8pS8ZrHNc+L29UuP
SlK292h1phs3+7qkhIwLCRcxlt8hyQLr1mZm2fNSerp4E8WyOD5moUL94jZG+2Ech9b1NT3PP3Av
O+cCT9YnlDOyM5zbyP28cPnbQZZUVfJVC+mz/LAyFM6fk6xVrC1Lies7wSVZk/LLvDrpC67CUVsj
loJiQv2mYXf0NOsJdNM452rylXggUnNtlf+5v0fXlD25NHQi6RRQaYbWtR5T5JgFed5QvA3too0H
RR2Lr8Jti+ZQDpJWm8UWbt9+qrUi+bbEnpHv9EIZX0YtqXGiVIwotX7c/03vF/5FWJTPRNaAarCk
za9rPdZSoKww5trHpmwy77UK4777OJPE6x8iNWnH/dACsfCzwvTiT7M1WcqLk1YzPk9qOcS+3iRx
9hUVvHLcqd2ACYheK116GJq5SL/jRDFWpy6fR+/rVPVzdChRPH9t0GaaPiNDmk/HKjQideOR8y6q
uJoU1Xzk27jX+Mf6wjfqPnX7wjQ+4lm+PKpztPzH7cvC+OLoYXQyutpLAlHXnEsvHoX35CELkD2a
Xd8Fhl2X2T7GXfCDbWamGTRZXH9wRsoVJ1zieuWDVqRD/s2zhJg/5w7Vx11TOHmQhboYNko0a2a0
hGPBi+BAURrigl6zFGJ7LBInz/o3tUVyDganUaLkqpZl9HkYW0f4+aJ48UMurBHf9Kyv/Q5Q3Jcl
MiPjkNJZ4G9PdldtpGxXseY9P6daT/sAVPS6LSviZOiLfJjeirx0tAck66LXRdTlUwjXYZcWWf4D
QK+A/eoM09dldMXG0+Xq9PIDGBtINGXZ6yAzhEmpj443vZk9Pok+tijmP7ndCGs3aqAI1C4eN6Z8
XSKgGSaLZQDlQE+gynMZ342YJrCJS9GbClv9b3UcnuYlSo7SJMRPSMs9f3JT9M40Jyw/tiS6L5RO
toC117my/BU0/WWpkJ6RZ17+imnSa6MjKfk/0s5rR24jWtdPRIA53LLTBI1ao2RKN4Qic858+v3V
7APsaTbRxOgYhg1YgKurWGGFP5yhRCF221WV3u6lfFQfJMhCwa6XcmW8l3s0ogvEoPJHbbTjaHb7
KtNGoe8BE3CUZi1+Msy21/fS0EDAVpyUEvpgNLC3jEnZcmC9vvj41dRRIaiSMXMBLoJhBRYG4JOJ
UmpT4t2Zqv1P3o9sPhSdOr/32/mXxY9MAKzW1kFqJNS44iF/lgpTeiNAlxMFHhjhIaJukGrIo14u
oA5buCsTsYClbh3D2P6tI1rxWcbV932SNqXz1lo6471IfENAgVW5rOnMkaBYtfZ05jqvkdlv5g9l
Y+snO1KDT2E3G+48OpwPq6sN7/bdfpXfCkS94JyCC6aq9rKjX9VVKNnXlLF78zw3ffu195MmQvQ7
UKyDTyv5g9akfyN4k19vj3p9NMm0qPPSOmB0yF2XC4yj5uiUjWEBrMyy3gUVlxx7y5y/ZW0TP3VV
9Pf2eFdZDOUDInrBohMS+Uv8amP1dTNIoXGeZzAaWaWOn7u27nbCKH7jDri+9i6HWkxtNpNasovY
OJt5htGdHdaYsMigNPZhFQ5HlPmiU+Jk6WHUxvgMQX+Lh3kdXOEHS5mQuj24OQKYRckiKJCUjmm4
nUeUDZN7PSvL5q726zlxO6eq75BdBhFjxnb2y+mU8lsLMyU+pW2lv+9pHP3U5j5+rvCH6naYoUbH
PAmnrebJ9bbTBK4OJXPyX1xkxAZ5te2kXilHYlD1XEoD4uby2O1lsx4+IyOCppgqzenJp79avLXJ
gKuUkL4TQk6U45YtFNPRxjomQD/jQizvfNsqd02oW88FhdY76gzB/e1998KcvggykAFAJRasF3bp
/E8W83SaaNRLyCTniWtVOSVEFZrrJ6mpuKUMBOUhbGVknm3ZHO+VbgAO2waNI/Egw8vY9bDqpV0c
GX5/wrpZOZNEjcM7be4kDKYmXf5TqpE9naw2b+86RZ58cFxFlbiVPVpFtvNVOd4XqpY6B5A8g3Hq
WgVPLDVKehiUkW4nrprlkyCWWHOwb1TJSJ6NztBP8Pw7xKBkafhEPbDOv4MqVb/q2ixxMQhekNtH
5XAftv3kP9TAwLwMvZXnqGs6/91Ally4NebdyEnnQ2v8ub2q16cZLQCAUFQH6TsAq7ncPEbTFF1R
K9a5pV0W7v3M8KVDDgecpmfX+Vtcpxcd4+VHpNVAFYQitPA9uhwPtI4EjF82zkqH0+pOK3SCv4TO
hFvLhnyyKquZT8oUdZlL9t8XB63ntr4HlibdhZGltt+HIiMCiYsZ0oFo/e474DKKGzkYyCHLkShU
9ZqMsO32Qq39cmJbAZrALo13ZbFSWQmJJxiS9uwHYO+sKlPDvTo3+tmiYGp8DvRO2gHNltS/WdIl
h4Tulf1Bqdq8cs0cNexDBPbjVJfUCgC6dkWfuDKghu6H5BTFrlHtPP3EigfzVnf5+hYVDGscFxHu
wIZ3qYgeJFFnVnhtnDkSSIBFRejKuaU9NEVRurUjOft8rL47PQr6PCFv7rSSlLK5LLDOEOuubifs
kOw8Gbr2PPFwPiuOH34vAKcirhzpp3nq6q910/dbJHaxjRbbDJwRCAKQmsRAy6dYalNpRvW3ODcj
Rhh7JNj8vVXa2l05Nv5+tOumved6zO6yoMBz7PZWuX6RySDoCPA2Um+2l4MXemFEtpHW5wyS+51c
QbfaybZP2EoV0ssDOflxe8CVFwD2K2+UgS4oQNjF1kRaqTCzKe7PRQWiaj/6xQiTu8sCpP7DYRf2
ZUCmkCVfbg+7ssiUPQSFEMcPSG/iZ716eNqkmmc77IazTZ6UevwAjDQtCz++/RA0ZfO7puxiPOWz
kRefLH9qN+6u1fFh0ahMkP7GMsqFkZoThRXd2cbjIQEHgg1yp02AYien9lN2nAnrWpoQyjgVkiFv
NX7Wll0gVPjCdDJ5fS/nrw14UqZK0p9jfE8qwIFxZB91u/eftRzZPbQ/JYrfoxRt1DVW9peIMSki
cBlBIlh8bvpcTl9ODvOeAUmpQwTNMMT05KfqR9ymg+9shRgrlx9sHhAFomXKM7xUNcnNRKvYvcN5
tK1ofMhHLf/LHZ9q+8Qyk+YRHf7kdyI6iCcldfxfQ2310r6uxt7fqVJv6o/aoCbSScprCffSwExK
ymOWmblInnbgRXU7Roi8j8zD7T36EhVc3gSCh0QdiEI4+euyTDeosVoUUz6fYyUanlUYiNq+RO+L
Vr7ml+/GIIk/hAHV6d2MunN4kEzi2/3c92392IRhVNALRaDNLXBVAfmG5WjlTg4t4R1qU6VzV8Ii
aFyqs6X2mCuFmnhlZybDrkhH6688t8p/sN45fxFlaOekFQMiocMc4OF8e6LXmwLiCqodwrtRQJYW
edaYWkqpWRKqBpoc39U8Sl8Cks+nDB7onlPRb4Rj111PqlgcPiHdLxin5qJ53ipYYjty3Z8Vu0rS
2e3yMaYTbFZN72p2l3X3XIN6gueYPevfwy4aHjlLoXMwUL2N92pu4DpqRJWgsitd9KyYs/nzrWsi
3J64D6n9iTLp4oBKGcr6Y6PPZ9UJFc3tMCrFk8qJHnrS4yNKyRjt3R7x+kpgRKGvRKILlGNZCKvH
0pkHaZjPrV7H7qCn6kMwSp99u+SCKuRO/pVzE51uD3r96amTCCkVXlcq0Uvac2H3mV0j430u1GLa
53miu8kI38ZO5bthtOrPt4e7Dhkvh1tcP7jE4NPnD/K5n9Bjh/3Sfkcs2cviSd14YK4jFwFSpexC
XktSvwxOE1sflbQu5XOZTc3R6gffOlJ6MtKfTSPsVRK1GWlqaTpajcWc2MkuGpPReSNjkyyHOgLS
R0KMAJvOZYbdRZljTaFvnC1lqmeXVr0KDDCQDw0OaBvHauVbikicqx1kHleuWPxXb6oe2lWRoyhx
bvp0PoGomFBiNFL8cuvGvCfnyZTj7c+5NiIPqAUugA1EEnA5YujXOj7Go3JWKin/GFtJeHJGfUx3
QdYF+3lotqKVlf0jKlNC/wwEEECAywHroFEa0FrqOe/ncT7omdHbH+RUd/DLUVVf38hTxcV3+QAQ
Bgr2mdBfAXy7WFEs11Snrx3lXERcMJmE8MoJN8Na3SiCX0cjAkxIc4NARGQ4C3SKFJYzmKFEPQ9t
0e2URqcPlBrDMcO6eUdWJd+jSRTv8T+ljPzmT8gJIaESNkToby8+YR9o2lhRmT0naZXArY38e80H
eIK1fbdHYWgTNSrmslxTeBHwXQli2KyLTxhV1BZxEVTxQM713RjG46lAJeNdngbhO8WPnZ2Di/Az
3iPqEzL5zi6qu+mAKtemfcLKhSuUdSjSgG2BfiKukFfnhSS7yjXs5c48yemnuVaS3znR/53OtTu4
uZLp816RVFvaOKdrm5jiNPqLoux2VWbshnKKhMLbmaavdnIGu49cSdxApuZbG8/Y6lgGhAkElinT
LnNm6k96AnNSPhtF1X+vYqn+hO8geOheMYKNB2x1LAGjINcFmrasdxfIJoTqyLxKLRt/936ApS05
ba//KDobQ/jbG3ft6wn5TizsZEFtW+wjJdaduaaQekaxxrlDqR4ptzhvjk4jz9/o9cNUrOfoy+1B
16YIQAQ40MsWXhauilLvuq6elXOEivszJhHyQ6ZWmBHSd6GB+g+DiSYGigLUS5f7s23scvLpc5yL
ZI7LRxktyINmSyj9RlJqbCznylVOZQZ4HH4/wKyuEs/B7oYhibnKTSN29glaTDKJtqN+r6pB2nco
gr9RaEq8jQbxJlcA4QefcHH1zGEW6oWUamdLsqs9tAEth09sx3uhB+EqtWYd2dLKBmx95ROCIqNy
xQNJZ2HZD5usuhu6Wef+iUr1G892qvygltLc8cjp+lvRU+CKsPmjAwROFqSD+DGvrhib7MCZJ5P6
alSn90Pe/ykb+BZtSoGc/ZloWw4/K6eCAYUUP0eCAHZxKiw7L8eImtbZ1Eq5+9ULTbg7apBGd2JP
+1S/VexD9y0q8/OGaOfa0MQeFh674PtZ2cu5RqkRI4IRa2fJksoPgLey5GRpU2afwKwl38mQBniv
2fAvcY+JfA16iRRNKLgvFtkMkjYPucPPs2Qm+7qxsu6gRLP/NAd2dZa7tKg3Cnpre0gYrgl9WSEy
sphqgL2SrDWaeqZsLH2IsOCx9lXRx8kxMecs2VjYlZacaYkjKcAaADWWfbBRKSFzwR/+MNdkg3bo
ZObeylrKBrk0PxCgRcdeSXJ3aLP2QdKsIHofllLwQD1F+Xj7TrrGyuFYReBFHi9oCHARLr+yraVB
Al85/RAFJt+66FtNd6N8jD4W9Tw+8qq09008lcjcmwO8cWNEtq4c69/AJqlZYwNT7KC9b+mzX0dQ
1JgpbAj9JM7csrOk1GDhLKOtP/hQQRI38kvCCrBa7wAAUQ9WB+lTArTKjSZ83DfevZe78TKkYfOR
zQrGD6du6XIDiC2Bb6W3bPryD5rNAPBDw3iH8ox1CpUk+5jXeX9o1Uh3zS6oHwYj7jcumuvDZ6tQ
y2k5Ca73lSQwpXGshXN7/EBAE3e7MQICN1IeeUYtInZcW4WZ2FSyumXbcv1ssB8pzoJmosMF+eBy
O+TIEPaxUw4fJl/r/8y2095DCWqkL6D3eYINPbCCN79UAEypXhGUY6pwVbHUpwzvoja0z1mgnMI6
UVW3aeMCQllmf8zmyv9xe8tfH3aRRuIghnwdb8DL6Xx1h4dzNLSILVs4DLTFn77vDeqjpv/fgNf3
p9tDXZ8urH7B9xA/CctWtvLlcupZwGObJ/V7DK/m+04f8/uuKqzk4AyZ/6Cn/nDuw04+hG2i1bsK
/ckvhtaGBdLlSuSF2lT8ihKlaDd2+FUeBOEC6KlG0xaIC7i1y5+l1n7Vgnip32edWv2B3DtCdaKX
Udzdnv/VbhKeTeSR6JsIZfslxbh1olxX/G56D6nDHk56HnJi9JYU3WiC/E8wm+bx/2/ExYL7sdnq
E1Ku7zuIGs1OsvX0zg/a5l0EHOYURerp9njLzSS8I+gAgS8AU84uXrxVldlIcJqi7KnM9eSeZ1l7
KjT/rITJm5mBL0MhA4x0Cv+gjHn50dIqm/KgzLKnyPLpcen4DoPwSwsPDC1W4nZr/lBQdJt2iYKU
yu1pLq8jMTatE+jvFLiBeiqXY3eNMapDZ6dP40hPKkorExZgZruBSacbrSpb+5OjCP3t9qiL7SO4
poAZRbAsWrzcRpejjvOU2I2UBt40NsYTqovd3qztfKfHaMdw2qYt4pp47F5d/P87IJgGHhF66EAU
Lwe0GqWV1VH2/+uwjch+6nnZe6Dr/LtqqmTnKcY7LvuI9aBhflBidXB21RxsSRsslvrlN4g+AvGl
kDG5Kq/TPOv9eZb+Q1HbD/dV7sikPhWA9N8D5dMSiJdZ+UCFgro83F7v5cP3v2Oz0BxY2ur0zC7n
r9DXVnuk77147PuD3QXxrpR941iEvuTcWUZi/a2IFt83el6f5LwN48Ns1tLGz1hdgVe/YrHR+6YZ
mr7BBnHSima4S7VyBE0baXP9bEbR+GeY9RiVjrjWtwwtxfyW35/OGWdLdOuuWFipn2GulWjSfxDM
sA8vJ117hmsds+Xx/d24OhYhzstiA+Nje8OLgIUlluHVO2REhlzVwRB6AJdr+aOs5qrkjgqes3tC
nuBRb1o7+UOQPJzyMm+2bq61w4V6K6BAYRvBBX05vDUbJYF0FXh+jSOiU2bxec7z6lviwAkgrMvN
jSB77XBBA+HZoTupc7IvB9SkyQmGwgowzRjsYT/TTTiAoIu1fcsdSgNYl6xx38f2FO/aAoLXjvK1
VG0E32ufGHMhmoQCscTbd/kr5qrslGIuA89C9/Ru0Bx/r02Nsa9MQOK3j9P6UAIgRVJPHiX+/NUH
loyU8Wcj8JRxSL7WqhDMUR3YRkrbW1uJ4tpgPLYE85D5qHAubmhN4Y40W1x2MfMcn6hs6umxTKsS
i3clMtS3Jd0vexf3diDcBA/kS4tVJHgY5sau/P/CqlaA1SRaOB0HqQnmA9TfwTreXsm1vQoqngT/
hbC21EhTm3YMCiG2ZFQoXA6WmuyTsrQ/TOEQuIE/bUn/ri2myIaE+wfChUt2IdW8IO3lUvpPJzB0
S8dCQy/tg/yzo4fplpvMyrmwSfEdIW/A9JadKb1GvlPCLfE/oCrhjnnODwrgtvtuLu+aqXc+51pk
HbVEGhLXLvAb3ziXK5MlNuUiEgkX/1p8y5KWG4itJvBaZYrvmm5qH7sQ7Ae8J+KK2x9ymfqKjcNg
FN/pZwAbXNpNGRSBSGo7iRe2qPP3ViBZv6ma5tHetvvqkA1xHe3mRKaE2s2zXOwqW4D6csBA/b5q
yjd71okfBCoVMpzo04FPuTykfjBmY5oqbK1SGU4wOShaZSFyreXYdg8Ka7CFR1n73nxr6qkQDqyr
9c6SSKqb0Mg8Xe3/BlY2Z3uquo62a7j77qxZis4+FKGD72v2Xa1tDb/2uYX6nijWUYN4SVle3UqB
mulKGvn4Mhmx9j21B+S0w1n/kXPx/779tVeHopyLEoAsZDDFn78ayrSCrtGcOva6KJT8nYyUT+6i
1jqU7iin1UYeufKekmPQ9FZ4vGmcLR40XR3jsYUS4aVzp9Ufi9LI5A9mbJbDFwrHlrObnb7PfvmK
0pxqg5rP8+3ZrlxSNu84D6qo7dIKv5xtCdDaD1I79spAn0BhIHX8l+RW/2xpjdEfM3MMtwDVqwss
kHOi+ULVfBGvIoTHB06k2NNzcxp35mhYKREb7cKzH4/K99sTXBtNVOVM6soCAL8YzW/HWhujKsE+
bPQzegFVMFvnLLMz9Wc0DPrb3xjUf8jVZQBjQv7lcj3TLgOwJFuxV+h4lrkDt2S+b5tivqusItyC
taxP7v9GE1/31V71VXjbShDFntYiA/I8VXPtPwLRNn7bbbiltbA2GCgt4TuHugPhweVgBoB7vZcw
GM7LxG8/jnEa27u5w6H2WYVAbmzcumsnQ8CWoR5z51yB0KgsFtJUT5GnSlqfuUZJ4qTmwKXcTKPq
dwoG2yk0MKt98xuN4KH9h5NBL5ItI0B/SONeTrcEJlAEpZV4TVNbPxprsk5KPCSHQmq05wg07NYz
s7q+qF0KYT9MA5bqGa1udpEKSNsblFqe906CVoGrhmE/7DK52uy5rg5HMwHNE/D3PKGX8+vLsG9L
5Kk9M9Rg1ja1Mie7RrayXWsP9Yb5kFisRY5Cq0OUGmD0UsVaBHqT3zZ5m8ap53SDXT3KUzRrjwNU
ko3odeU6c2Cm0UoVyuJXSAfNcoK+rrTM87PRTI9KpBvx6EZDPR2NSprnh8JK9S2FldVB0YdF/VFF
1GEZeA1aaFW9cKPsRj9HBW0EJORK3Tg0+7ZINPOooJG75Te58vmwc6WlihoaXYBlYhKgZ2iolZx4
klGHqNQoVFz1mpzbLyMIuTlcn9sX6eoseatetJaIPhYv1aTWYzA3ReIZ1TR8c/LxbgpUrdyVlZK1
1NSHdivZE2/PctPQn6OawhcFGbR4mxTQ7/GEII43Z0X+UZ+5bakpz2a3Mypu2Sda9MDoZbmzsre/
yogMI8yKZjtP47KJPMOAs7FXSD1q6Vl1NEqEa6ykybSndMZKfheOqhZ1blD6sr2rpay3v95e7LWv
CyBCpA+OUOkXf/7qYkc7rkc+xcw8NUuK33bvSE9mr5n+DkL8eHr7WEgRkTCICARI5uVYjoR6b+TX
GGwGlfEuUvL8C6mR77ux3P64PdTaNSAkNOgN0l4hnLwcStJbQhH0773cD5Rxn02tFRzgkG2ZC6wt
H4gyoFsExxpXzuU4RW2qg95auReEtvGTZrmNs2SXIxOSY4h7e06rYwlYOjUR6n764p1AbMvEndvJ
PLsx0jvUfooP2DtblssO22LzrY7F7QkonA7PVb4cdEjvQVNNvSrBA+s+SYbm1OZcESccr/LPtye2
dvxU4jRiYYdtuCzdoj0QOoWBRWnSxybeH7Lh2tBUzsmAyInbjeOfWtfG+9uDrs4QHAwgT+J9dLgu
vxz0h7noUjZ+nTT6u7RNu9+TUffT3mgBQO9vD7Z2pVEcRhhL6PvgkH05WCZQYorMzo/TPLVOda5l
kxspNZAReVYDPMBzOPrH24OuzZAknUYZirOCh3I5qIP0shTp2LDacl1E7uiApy20yX4sA2sLT7E6
luCPI2JBTUBfjEX5z1T92c88xxjoe5tw0Q6FMWArpWjhVgdybTVfVAeZGtDa5eGOdCuyzdREzpHK
e3ZE6CjNwB7X9UHJ6tB+ICd+Y+NPJObQ4kGr/r8hF7vFBtFd4smWe1mDGsq7KNX671hW1dXOruTu
41DRpbr99VYnKXSnuJRpDy0RKnHV9s2QtoVnyvhywXQf3/tSpMRuj6n7/aTE+ad/GJBEiUtMiDTp
i66XMTdzqThZ4YVWmJ0GPqdrmpG867K6eeR5mjeus9UJvhpvsWUGI8hSPcgLb6h49pghH5HSo/6H
2Dv/kSqlvVHbFIds+cpTtqfaCBQHSOXirp4atkvQ1IVnyVmd7WtzVCHiFXa1ERqunQUiBKE9jqwP
/748d+XYOV1AAQfT4a76liqadNcEWfHcTs7bAJsvu1LAfQkgsNnhvbscaW4FrSbvCw9jwFg9pABD
flRpuBkCrn0qoVcopP0w/Lpqewd5HEfcH15s1cFzVlT+p3huujtofR/zqtY2gqKt4RYfagA2DEY1
LrzaFg58fZY7bpErUkH9Xw3KvWk1/5ByQr0C0yB2P99uEZoQNztzp+q5V5OW6nsrtrSj6Wd19cmo
1WRLV25tJ1KTQKUNqrwwYbn8biGmYkkQDgUa9Yb1IZa6CAG9qjQ2nriVxJbQnOBSeJRCSVkMM4x9
4jeTkXsdSvj+o62GcndKS7M6lWQu71oDM4td7YeFDPOo3NJyXvuKr0dfvHmy1YhwxSY0mjX5OSiS
oDlmmVI4boI8grx3SjyYbl9ha+sqFlSgW0VzcHGF5bWJ4FGs5N7YZfFwUiVlqI55L29BFdfHIfOD
LIg66rIRWLUZBX1SBQ8xWqn85UTKUH5wKP+8UQrm5YALJRgEkIUQ69LdNrbGqZijjpNQRZl0CrP6
QR+RdUpz631YFH7+D48Om1+EsqRBtFgvN2Zdzr5EFlh4+uj3lZsOfrGfgnS+q6u2M3eh4Wxhy1b3
KGgLiAuAFGnXXY6YV1pSVo1UeJI01A92MTe7HGDY35m24InT2jxjGJbejyov3+3NshZ1Gq9GXhz5
us0HbUiT0pub2D5I4zDdpVKTuUmTh6cZw8r/nNKX9v8wKJhTgbOntr28ZxDxKYMwbQoPzTV0j6Ta
t91ygBEdE8rsZa7xbmcP+taTtLphLezFMVgBamMsEtwyGUo65QEXjk3v5CR1iWUfBMhu4+lbXdNX
4yy+pjPLVCRik6BlqA5QaaNfGAgqQuWKpvwhQqr8KQna9t3tRV17cFEn530yCT/BDF7uoQh1NCCD
In+YM2k8xWjbycdKG0vtHeqsxrRxra4OpyHLKSr3pCyLwIWsoenG2kk8NFdU6SdmVl3yJHdGafau
6BbH325Pb+3joSAm03+BAgIu63J6rT7y9oZtDkupplCnKCkBYVU75pZD7NqNTX9AUMAouqJIeDmQ
qVRGgYV16llJEf1sCzWY7wo4i/mxhJUFD9DQurvbc1sdUmR+FHvpeuuLuc3qpMmT02YezlxZeHYM
wPR/+0Jpm4egxU9il6LaVm/EF0vc2cu1ygzBYsDKvfYRpYdeWXJkSVgCzoHxo5mBCR+JpjLlj6L3
xbzP9DRVT12PvOo5HVLFQn20bjUDzT19CDvXKiCLneqqCaN3E8Hel9ursrbDyEtBewtDYorglx+i
ac2gqxAb9vQymD/lkCh7d4rT6T7IHOfT7bHWjix9IbBLfAXqJYvdTPbb5pEmpV4H+bPey2FYDp/U
Vo99V6YSv3OS+Lttz5m5Me7argb8xhFigtcACzQcWqIQDm1fd6nzFdZ0K0U7RR7rLZjh2h4TIRDS
xYLbuixx5WPdSnE5ZV6D0pa/VyN/+ovRsoyMsJ9/NxplOt1e0rWpCY0ZahoIMl0VvK20AK48RWxq
KWvH57Cd6/RUF3Y+7G4PtLZPxOHRTIHIvcKM8IIZc5KTlbZJqoVur9RRd2fLU9ccm3Aa7I0Xc3Uh
kankqIJSAbR5uS2zsscU3gRSl7fjeIqQBnu0Z9zZ3KiNLGsXh+Po/8tSmoQFokiDveXiJNQJwDJZ
lXJPibFAO8yFTzdEB+P+5/ZKrk4NUy8R0LEnl7W1JCvRIm5Jfk2pjWj/dCH+qxFirMNObcfQ3McA
+LY89ESEsUxIxWIKUX9BQ1kcvSzRimRCvs0bLVxEDDnOO9c352ZvzfYEHZj+3zvgdv5dFiflB+qq
5c/bs147+6QhFGNJVslUFx8UcyVudzoGnoybfOT6rayUkH3bAOpUCdxKbswKoc7IMr/eHnhtuYE0
M3EQwFxzi9grnrCLjkn+PbuQ5APBOjrYZt865p5mcPOlAcE2bwQJq3Ml4MJyUkjxLGN2uSy13mql
zGtza4iPiQM99kGSyq7+IcVziMRi3WI05SJpl2wFuetjcxMILBs3wmKdq7Q0BgE+9WaNikBgxJn1
iCGJQOfYaf5ttMNGc3sNJN1GN2ztgqCpQM8f5vk1SUU2p8acpIaKe4zEJT7gSTM+2iYX30eIOnG4
VaJeA7CA6ILEBfCJY7skcZUN8s52ElN3rwflqzGG9/qgUnWXuzF4F1p18r2O+/Ahlq36q5rkwTse
puyT0k3G8+0ddr3kvJ9Uz1h0Ov88MJd3lRKNhTUDGvQkv6mOqSZZj3abxSE0JPQ03RJMCRQBZ2w+
3B73emcz7ouINM8N9IhFQNODvoh6yw49zerLk5rqfnzg4BrtLo26WXzqMtmIR1dwqWJMSDM0BgVJ
ZXGPyPOIshXCkWTabWK5vTWndypF0eGLI2l17dJaMq2HMXKa9Dj5yW/ShMYJXDUeyy2a4vWVxk8h
AcDbm6bBFQHTsiDXG50VeXFFZjPDlPlTDtEcPWQVWOWDP5pje5IwrCdDkDJ7Z7SJbp1uf4KVTciP
QGsBeggl22sJd0oDuZHR0LdiIlhEu4v2V651hlsmjXmwImwMMNkEtMYmnrzIHPiPaYC0OVlKsykq
dB0NCJ1PIfuCTiagYXFGX3XYSnVuETAdQ28ebRNFDL1UsiO1PGQNb897dSCBt6exT1l8efaKSQa3
pAShV4XwehE2TqLhmFppvYWr2Rho+WzUam0aVVwxkOZUdxFFCnSbkbAoNz7k2lkCtYNynsDWc6Fc
rpxdy3KS2GPkNQmaci6VLlk+6YiBDcfKhOmPKqJcbZm/imTx8lFm10BChbEDqQ8lz8tBK1q1Uh6o
kRcgQBI+gr4bfzpKGrwfi3xMT6AqwtHVhrk/5VNlJhvfcHXvMhECAsGiNJeit2pkdIpWVZg89l3x
1dLC4V0ftoFxHAPqQ27ahCh0B0VszoeYaq3uKmM/mDlUB1v5k5dyW+1v76rrJ4T1ICLSROeRv8VF
+2r7troc+75Txl48GPnXVJ5rei1Y0x3MjHN0e6y1jYXoO6qpFJm40hZHJWxKpVHmOPFaOEjjE3Iw
KtLkdT06W8Wf9ZGEOYYwKb0GWkZoTrZhw6wC3Zz2JcjZ9i9GFOVWV2Vt+YiVqd8BLeCfi9pEnKpN
ZUkJ4B41fS+PYfFN6ttf0zxZwcbWWZuSkEkmhuUgUAm5/FCpj/Jdht2zx88Y0gOqsB265vQFmg3k
2dodj6ogJjA8OMBCFs9NZoKDz9GA96IwtKaPTjGk0Q8ErKLYxZuxjN4ndtj7kBDlqjv1Uhuc28H0
t1R81h74179i8cDLWo8VRFbFXts28l1vpygSZgTO+3ao9QcjNdRHkBVdv5FyrQ0rLgdhcASucAnY
iGniGl0Zxp4VDnmyD4JAv0efR/4MzgpTurlDv+IdbNl5S0Z+bSMh4Q7mSAj0XPUMom7ALL5SYy8C
H/8ImJL4RbUwqhL69uYWpHx1NOroLyUI4LiLiNUJJ3jxwxh7CJWlh2oanU9OVE6U8Mbo0+1Dv7ad
uN3BbAl8Pv2ly31b9HmlG2USQ9QKUZLEmKBsXVincbwLmsBQd42lAcItkySN3ADe605WQt3+ePtX
rE0YVRKRkJCSgNu//BW10nVzDwPPs31Ul3byGCnlc5FFg+VqfYH37e3h1p42JKLpXb9w15evjAon
rR1SntCSQs+f3pC/Dh2uCzEqjV/AdMcbw63P7v+GE3fHq0s8qPRJmbMMl1tTS+oD3nWW81zOM/AK
ktto6xVbOyQvJSWBGhcxz+VwWdPaaq0UgWdippO+y1TZb9CaxFcnOtWxI323/GowDqFUm+Xx9sKu
zpQSBYAO3o+r0hnP4DRCiwKub5jDR0yXhIOLVKZ7O0dk8vZYqx8RGjSEQ8FOuCrMTgPY25qxwkoZ
dpirGY9V2ckuMP1wH1qj9eYGtqBbyGC3IQMjp7K44SU9mpCXkwJv1vV83IeZGTh7ae6CjQt+bQ0J
3imnU5jgPVlc8NbQgreXuthr2io6x3WdiaKLlGTVrlXVTt2Y1toyUnoBWQgCF8DW4ug5WZ/5XUW4
PtJ/whRq1o0f0lRoB9se4q/zqG2+HasTfAE02jzJROaX+1NLKIaagES8PAv6Y9qHTrmTkqJFjxQ1
oP3tXbI6GI1l0VXjwVwS2bAtCAqUHkMvVLU6OyC0WEyuiqZJi1IealW3R1tdTCBUGMUJH6UlWtNs
sK+vIyv0BloUT1g4lE8KiM09KJzY2EVyRKz49hEpP4JsEpr3ZL2Xi6nAzpnijvwGDeAckZ/2r1H7
yXNedcNBGfpwYznXJvhquOXLVJum1BVISXsFJln7fB5J49DEOJAfR39nqgl//mV6ggtnANG+alB2
I8R+jJH4fOg3/gYI92RMJnZ7eWdOrl8a/T9c1bQHqRoTLArzy8vlrEw/qhQaC15v5sq0K6Vq+twk
re+ciPS1+9uTW0t2OAKGYOGjJLKsHKhIUQ0DFQsvVSr5oFLzuyuB2T+aoexIrq01BULesuPOWAL9
uD302nek+AmRGI49ceti22CGl8q4jSXe1GrfUmmUYxfn3uRRV0Y8VAM5/e/2eGtvErVOFpYbhlrr
YrwkyRojl0boGZZZ/aG02ub7rEjyQ28W2h3hrHPn+LU6H24Pu3b6KXnxl9D2veJMo84Cs83qAFJ2
o3o/DhSidrUJiSmPSynbOBurg5FmCKtmSPdLvbjWKqImkMMUlFrfeDCgOSGG1XeH2tK78fgPMwOL
SiYAaAYI8eVGTeUob2MjxSIngCqB0mr2bEspDaPGCP8loHjB3wGZAd2/ZDhmY5DNPYpl3ih11Xxn
4Rr0wyzD/H84O4/lOpW2bR8RVeQwhZUkJFnO3p5Q3tt+ydCEBpqj/y/8Tyy0Sqv8je1SLzo+4Q7P
iBo54ahwTQjNKTVvMZ53m3SDMnICqaqxR0l19sCnktA0EFpGvWhc9dhs/a+GPWRYWawPcy3KG5Hw
bov+/9E8XvhNoA2I9O4hLAsNHIgz1o+uPuM6myLIbIYK/53kKIy0jwaoU/dr51ryxr55PTBcN5aQ
UikbH1LRy6XssqTKS3upH4skU/dp0X6WTPMA5SUxLnm5EASIavm71i9fS52QrjYgDrAtyDG9HLSG
QZo4Tdo8pr6vgP5VVjCcqtxeuNWdxML7bx7aG2/VtQ8FLocyFWobAHF3Hzp1aWIWbNxH7l7jZFVD
cNEtTLdSjNeeB+VWEdrztwbdncrfH4pUDNxuUhyCt92gaTYpSDyieeyUNRynfDXsY5rK9bEA/XGL
VW0za3+Ur6i60t6wbDq6HBS8DnancujyBGiJExxTA3zLppueQM6t9eVW/r0/GgwUgJum0E9liMd1
91WdZSTVVA/BMUsQbEmUbX/AiXwKN4uvd6M/tjfexavjEa1tOs4OWeJuvLkwDW0WXnAsWuGdhoad
2ZCXHQHxLBGE7hvD7Rft9+dtr/6W6VMh2u1Og/vMzzQzOFa+6L7n2tgdxejmZ8rGtzj3V5YMtBrf
hRcKQdu+nGoMDuTI3sYtoW6dQ5uaY9SY418yTdgYNEppMm5FRXCH+w6n081FYjVLcFywLw9Tu3WP
doajgmk09cnVEPNqYa2f0eAxj28/FK+/j5G3dwLpCN7eveYmXoW1mbhTcJwKKzi5xixx8EtvsYZu
jbLb+GYagJmQY3DkHjNi+m3uKXMxGnj7W17vwu1btv1HxgekYNs2fyTS5WxYorH64IgQ7Ga1ONtU
LCD3+84oj/k4BOHb4137qg1jRFVia6ftlWVguHW9jWHecVi94pSvZLMU98zT26Nc+6oN3+vQPsJ7
YD+KnuiiH+vUP/ar715KiHVZ2JuNR7/dUkTWYFH+9rswAAJSDxbN2Lzu9qgT3VsTuYxGeVonv30c
XdU9woEuDm9/16tDTKSAFwZqNFxVbPndaqWl4Y5WiRVWt5pdpLu8oUvfFEfwP7d0aV75oW1+X1y3
vGbohSCMttt/mis0bTBxFBrSrvhc0SU9O4HU1qg2TO+7Xcvxmfs/P1qDn2Xh2DrJu9Ed3F9pPUi8
iFBetW/s1f1jt/0i2BEguZhjNN13Xy/WCreBZC5PQTbUd7U1NPcLMdOB9geS8u5q3Cskvm8k89em
/M9Bt6325wHJ07YX6MOcELPtT6PRJ4dEA94/FTh2//3qUrkno0ZCZBMvfzmU0zO7WsZQdtbmaNBg
e4or96gaqsFFc0v959qHOTx4mwUMzc291KRMSqlZssL5Y8ihV5Mp+C6VSH9wT4Dmu1sqiK+OJIu3
pWWbUj39kL08+oTjiBrrpjxBTs6fdITCYAqhwVKgvnCqC+8voUTGtlkA9fBlqC7yxG4X0R/rBiYh
mWyTV0DZnYk66bwc0dVoDl1KVPb2uu2Szm0oiAQQWwjBNvDS7qSYmW2mTTAlR7vxUv/zBHe2vjhl
1vZ3dkVbN6pwHjElVukOvj9TN+NE9vYvuLKWJEgbXJT9Q2NxF2jrxmilXiG1o5nMzs+kdwvjsNSW
eE6cvG1vXEJXVpJCGp+pA04FgLZL6PV0hR006kQSZbsAcGlyHHdGb0O/F3KeA7TK+lXcgDi+nmMO
BnkgAQxAY0hnL5ezqUo0gvyt3z/XXmTW63gQsylPK9SYZ/asPIxpnyElItIbn7sfeRNK+X1Ktq4h
jPpdnDYmLkZR4FziGm+H9byZSnzPA2t4grMFuw7XyyGIXLPu46LM0Ez8u5Xd2t8bPZq2HsxFsBAv
v7svvNRLMAqN9dr3+wgLyu4/TE2s40Rb9cb9uv2tP0Pt32MBAsajneYFtqMvx0JwbaCokE1xOkxm
duwnpENQElbdXWXl5ngIurIoPvhuOt+NRZN6D4QMQXp++4P3lzw/AjQTmDUuQFLVfZxqZVpVlkEx
x7Ac2ksSmOn7oFD+h0IMwXuAIePJqc3gw9uD7rc0I8F6J3/bNtfGmnn55SO/ZvUEUKKsA6/5C642
xZxTANVpPGqFsY4/Gq6R7O/K7VTEXo66/ao/rii/zCwToeY5nvtiLb8Yq1c5hxmwo/PVduH2RqTV
86e3v3R/U2xjAiFBt2DrEpOovhxT11pnModKxY02rP4RraFpOmCNVhqhnw/zLf+EKxMLdIVo77fP
GNn+y+EmQU2zmQMVY8HmnidnTD+XNu/2pMxMRFIV+a0Q6fX+AQJNKwEVQZdobH8Za4YedH6Wr7Gx
clOEjjGC1uqG0bjTU11zLxPPwdOINMCNHsMe6LCtJgEZaEuSHnBS+14/lgm9k+RqjsfU0D77fSJl
mNe5Zxz6tXk2/c6DXgYw8DkZErc49XZmfE40FFzuAA6OtwwpX99aRG7cHAbK6pRB9xSCYLLHtpmy
Je4Kmf4DOTi9L1v9l5xb7SOHynuH6HHxgefqVoXp9SWyhYxbxxEdl80h5uWKr4Wsh07r5jhZmuVk
5lZ6SMExfwExZjw0WVa8n+ltP9rJOrzTDBd9r7c3+NUPB16L1B1XGdoSL8dPJkDDjscyUNeaPiIx
H/Qo505oWaBv4a5RlubVl87qql9gCdsvbw9+ZfPRpqNlQIQOzn0vd5WhlimThY+vslU74j9TPvbB
YsL5VtN4mJ1xwAdQ72+k9ldHJYnbxHo2xPvujVjQKELuwZvjrM3yo7I9FXv4ERxMvRQ9Re+xOXNn
3rIA26P0tg2PXPcmbW1vT9SrArShZ86IkSKwBCT71UaBA0WVt0h1ZsFznSz5cWqX9OSUzjtti/wM
nOjO/4cJBzvAk0UeS2L0crVphXFrIn0fa1ky/QhQuMoyPaPyTovvQ5Ll3YdRy4LT24NuoePLd5IP
B1S95SGb8c5uUCRYxtUY/YUHv3fPGkIcIkQcM/n59jDXlpWwkjYsMgRM725Z4aVvutMVotzD0nN7
eQpBOF3TRbSYuZdG1lAa7xQOw+JGHHDljdjKif52nyEYvD/CtqqWpMxrdrEnxCmpx+R57vpPzVA3
N3butcPKOC5aOpRrQRW+XD5SRF2aw7TEAgOVT0On1GezLf2LllbmfPI8Jd+lZh+Qe0EZvnFhX/lK
3nooa+jScVXuVzFZsbikZqtiE0X2kAM0x+ZUtP29tRrGLXfxK7ci1VkuBJgN1Ky83VNvZZW/pvmg
YqOfTHIQYR0yezTvSLGBFOX1T1P3rf+5S/HJtgrx319vpN9FcHTFkaFDgfTlLLsk8etkeGtsT4lK
TsSU8MnCXHRJGi1KBtlDM+VSP3gAW2/piVxZYZR1AcLQqdrcsXaRlbQKyIjlwnOMSY0W4iSXrQ/2
qnLQyz61hb7AdlofNazVinxqbvFNf5sm7c4q1yJETLJqTE73Ey/tMpmrXmOVA39ipCZwtENqwRR+
bMx8baJZU1WbRR1AwSZC4CzV75rVKMSBAoRrIjtbZN3R3sTnv+tNlXdxmVftQZqzp083nq4r9wpi
xMAUcO4GsLmPINZN+zC3zCXW+1l98+3Ejjy9K/6yv73d2/Rj4Q1ZnDviwN12mJxqdIysVjGlhcI7
GqteH20Ljj9cjbpozosj9RvZ25XtDyFkM4+nmUdivu2SPyJdJIZFUZhqjQPKQvgy9tP0tBae/tQg
a/1uHI20CcFMDd1dqVfjj7zXsRF5+xBcOe50LBEOAZRBBWLfR7Dh3GujU+j8hAk2kV7K/FOCJ2CH
ct9UVX9ZNdrmmJuTuBcMFmZ5uyeigAII2rfW48pt1aOwJK7RahOmvGvSur4FvrryUpCvbSolv0fb
O4fhyZBXCcJqsW+l87nw7eVDjqbwF92S+mXxlymUQaluZC/X1hRhQEJsUIO0ZndXGi/m0hp1pscF
lhnR0Af2/SBUFhrCrI9A3xAMBHj8XvNz8S6xuvTGI3ztm5HY2ayvfhevd8Nns5cB5DWMmCKk918t
V++BzlB2XwnDaCMi7Kw9uGqz2nh7H21/d3+hEGpweChGvC70+pqZpWU/GbErrDnJ0XFYK/nU81Kj
BpD42mhHpvDy5H9vD3vtHkXTiteDi4GXcndoF0tvclPjYGZaaR3QoLE++krvI0ODy4W8eHHsF7qL
VrVUNyg31+I8Wm8cWhqMFOz3XVxHp9tRzMMaT5Sv8khuR2egLtAb3qcqKGURFhPU8H9GNJayB3rn
ABpL+O2oDSbGX/uPbWeYRiAtHyyqUCDaVZ/sxuYATWKNs6bHTrPEhAziURYqXcwHNfdjOOtTf0af
MriTBbIoSWvr4WBlt3A71xI+YHmbzOFWjwbA9vJSQ3o/LXyHX9JoU/dDSVf8WMpFi4YhzS+5WqyD
p7ktqBPZU0Vfc9XeByNlFGNOOZFvb48rpwHUHok2oAIEF/eY04wXsPBnkzVCGeziUJk7ctus8wEF
SPFkljoc+abJuhuH8MquBILCLfcbw/caop25bUN3XcUq0AYdSnGrpqikspMeW9dvHDS9B/wM/WQR
h8I2qBre+O4rtzo1SHo8NKMR+dln+5ZG5U4iiRhnSrdPIlm7sPfhj/q1Z/x9rLoZl9DuRh4NP8jd
CbTbpZ9o/fGG4e0bq6GAeMaJFOHMhfdoDjiZhoMqyhqBB8vqzm8v8NVTCKaAY0gQR1tr94RqTWsP
mm6wwsaUR5OtnCfDKMs29HGWv1+0tjtARBDvnNomxV6orYdO18IMe/t3XJvwzViVfA9MFwirl5u+
0tvOcIZt09sGJnuNyg+pUCb+9Ll245OvhEOUciimbDLgREXmy6EsjGgkrCg9Jtky33duNRzN3DDe
v/1BV56xF6Ps7pO064FljIwyupXxdVyq5Fvjmf7J6H20GQ3pf/SapLoDY9UfLDw5vr49/P7gwgJm
i/IHf4s4cVG//EgiwdxZ/FXFZZ8Ej75Xdd/Kbim+6qrOC14SM2hCVJXtG/HJ/qvxt8Lvh84IaQXm
F/vmT03PpzdR34yBUa7g0kHqBKGVd+pc1qOQB+XmgkKr6D52oz/1h6qk+nWDHLPfSttv2MJPCBdk
06/urMCYh0CVhhcrv5igOdAztQ9GX4DyqMrB+0vIFbEn3Uwf0SBQA1Ty97lmFSAYDYfPi1Mi/s91
XXRRPSR17K7B/F5h7AqRzr8l9r6PFn4PSpWXuWaZ3f29nPqyEHbT+HEJ/igKhK9Ad42j97G1y/4J
XU5vOP7thoL6jOoviGqWl2D/5YbqxMDSZcKPVQLlWpejfJ8teh87UhvyQ68N7UfU/Jv1xkvweh8z
7G+yJiU3zEF3w5bSaR27yvw4LUznzrAkrtrEoMF7mUnzUDfKi1TiLbeuo/0dwfxuYKutLby5E+xB
NK1VuWjHB+wh4UpEZ7wsCA61a+OV8/a0XtmsDER7AGg8LgH7PNbuZTKmyH3HtUcBBvF0eeoSx7yr
oR3fuBKuDgU4gksBs45Xok9D29l5MBd+7Kwyexx6x4Sf1oloNtP2xma5NhTvGYkx3UMfmuXLzTJA
8vLgPQaxkE73aOjVfAIG5XydJ++Ww9uVk8C3bP3fDR9Bg+flUCSFAVL3dRBLLZ3e9avH8UOEO56T
NHsexBLcvb1g13YGGiAgx6kubyiQl+MtRovGm9cbcZGXI8D/tfwvMbPpxgRe2/bAKGn6UoDa8LAv
R4G3A8yEqC72vRZHcVUPA0gTb3TuBGTe5Gw5SXOerNy/Bc/YVubPNGTb+JsU34Y3+V2mezmwlwyg
Q2VpxcIcjTXEP1Hd21idXQZHM5IIAKJ5rl1dPUicurUoceqbGNZ98Pf7J2BbBG8MJZ9XkJe2Ye8E
qWvGs+xsmGK21x76qq1Ofb1MqD65lSBKKPIqXM2K/tLb63tt5r1N+pACKSDoPTl45jrobDu1Yi8b
sAlcRH+ZGg5IrmX9R5VrfjhgBHwj+bu2qbabdfto2Pj78wL2RqOclRmxhWz8Iadt928+tt0/b3/a
q1iPmcXyi9Kys6FmCfpeLq7etH4GbN6MmyYo7huaNEd3HDBU00bzSI/dA9qmiacuxYS9GtXaHoY8
uCWkfGWCMUO0mWL2GOpQ293xR83GdJAtW+vAiBfHnuz0iH32YEcImNRGVC/WUo7Hif5VakYw3jgj
0duTcGV34RBOXZjmt+O+olzl1iQnd9DtWM5p+pjXvvEpbUfvlCFXNUZqXepfltdoB9+Xt6rSV64q
agpbcZ9bcVuIl1/Oe9IOquzsOM8hDFyQq5NONMCx+WYNiyOyYzfOupneuEqu3MXIwbDmYGMY1t+h
f5K0C/QZnaJ4QabrmDjr8AGegw8R2nIvb8/tlcuDPIZcZiN+bsX3lx+InEIqZiHMWLOKpj2NvTm7
h6lPhe0AsEWeMspIKJx3s601+ccOI+i7ZhaB+PvThH4Ii8tUs9D7ecZIoic6CkyskYMqCMfcro6+
J+z1xla6sp4IZrCSuJ4iNL8/Tr6aTX+wcyse8yD9X0tBqg9XpxuO6eDPocymW4TiK0dnA/dT8qQd
xwfsNtDqo4/Umo0VT7O+/qjmkjbgsL7PJ+GfQRfPD2sR1DfKcdc+kvOi84xvA+/xTrY5SUyBMyuu
Bvy0/XmywRuBiTUcaR9JjG+BwK+OR4OXHUQCTv3j5R5CVY3odUIqNS/s/OAl9gIZq28ihDirMwGM
vHt7z165DyhuQBdmOCrJwfZ7/riOSl6CQq7CjatkMpG1oWYcLP9kmfLlEdNpY0kvyRDQ7EV8PtOW
04xy5i2Q55WLmao/+KoAVu0mZLYt/B8/AjGSVmRj5cZ+Z/tCREZtZOLzXEuPEKPPO/3BKYppMo9j
UDTFJ4AjKPlFg9kqGVbJUt4Kf19PCmkTFmAkN1R+X8lbLgEuG6rt3Lihwl4d03aQ92XhTFFq2eX7
EhWm9/5QBl98q/k/PP+MDbybhhIVEQDzL+dikSsUITZXPFfrtES8Jag+prItvUjTWzE9zP6YTxHl
NyMNB7Duv97eEK/vSzY7Yji8TPS9UfF6Of5qjq2Ra4kdY23e2uHa1PN5qle3CDvdqm5cVa9vzG2w
TWsSICx4iu3H/LnwhclLaDdO7DW5OvpF1pzKLvMu1jx8JABJvgS4K71rrKw5r3Iqmhs32NXhmWPK
nfZWgtrNdS5z4WCuZMeMpx5ApNFJq53kw5wZaD2oRDxlEjjsYfYqsYT2QAZ8I9y6OtuIFG+zwE29
700FKId53urxHDt1/Unp1YfBnNu7fFluHfRrI0EuJfIBukL0vjvo/doWnZv5dqx12QUnh+S/NLf1
kz0t2V9W9MCHbIgJBCgxH2Fld1cYz23XoCfkAFUJBvGM6hJKWidQA/XyXGcSr8YD9sTBN/Ccehqv
aPB++fstvHn08PhhyfjKGiy3yqJyOteJy3W24r4alg961skw6/B1enuo15Hr1vAD0U3PZLOd2/79
jw1cqtKS7RQ4sZaigRbB8wa6nbpW8/XtcV4/CwhfUtGhLs6r/upNXzGqELbovJh8OTsZ/vIeTeYp
C8tEt8I2WW8Vsq7tFmpniA5w/VHh2R3MVPAWdpLxEntSSzgMFtnQODfNxZ0acWPDbMfsZdLFx0EK
3ooAPEL7zqnWCa8jzfHi1q/cL5DV5z4OcFWpfyp/sfsf5oxuedgnY2vfeP2uTSsXDAKMWyOdUv/L
5fNHOTt6mbhxr9MyD31H8yPROk6k1VVRhkZb/vv360ioxP1Kq5Qzsr08f+yX3upMv019N0aoSIwX
v7KqPrTHKn039XUwH6FL3aqVXZtdgDVsH8Ju4Ey7pZy6ybcmpblE/KJ77qZmumRe575zhKwua57q
Q1T5eXOrLnjtDeU+Ix62iCpeGcZwb5ZIIbKDvN4W0QgqkoS1L6uHIhfFwXBGpY4zWjQfF6n/pfED
zzYVEbCRuHYQuvGYvpxls8WhK89yP24STUbZWmnHvM7y09zp+OfhTXhjG105LdAnfFQJNlXcV4G/
NPV2MHTGo6jr3AHQ8x9QZaq/z5Zv3KjuXtmx7J5NIXCb2VfVXW8hibU7RWXOFdYRjzpkERMoIWtl
TLCLvFvEoqvjUXkkPENrjJbUy6kspipxvYQCZDNOHbxkLXha3Vr8u+pqeKrL6RYs/NpUUktGmcyC
kQPV7eV4uTdhy60pF4Bl0xyGZeQ1LgB+LpbSbsH7X7UaCe82ucMttodOh+b1y8GKphZDFaRBjIi5
cxrrXPtU+wXmq02nToXT95GtWSW3rKemg4HuZxp6iWN8pShr3YBNvT4u/JSt47cpM9F+2V0Mbk6M
TR8k4LlC3hbyUfa1UY4xHdd8rO5cQ1lfbLtL2xOaCc2Pty+lvc7xFuZC6gKFj0EEGFNr94qZvZ+a
2M4GcbWaOhTbphnC2QuGH4OeT1W42PV0Zwe1PGpJq8nQaT2cBJ1gtKuDsif/a4PXzztP82+dY66p
3e2FwhrBMKnJdrboWe3zobQTomx7DU1KwwQg1DplaUWUx8Yxysq0tkK3TvTqMCnlve8dEv1w7NVC
91Bii4eq1Nw3B0cL5GeMhR3rKDNwAFFgSfIqq2qd/uAayEAl6Hk4xxVpKitaFhtDXuSolgO8E7V+
2fo8F0NUmhbNTlJYKkKV1FzGqCgChGui2jYrQ0YLIlKpDOe1Noo1moYpT56KVW/Kr3S7+ulHqptd
fmpcYoQL/JUiG0JRuE7yRZNmP5phUlvegjxMpakUFx6/7+dfU7tN8sVV06y56K7W8/zJtvs0f1xw
f5anDPtn/R9KC616J/K2ye8sYWvBN2fOPP+S6IomYjjwBBhTGHRTMpxbuIGYT5lrGtT3oq8mRKqL
1E3vXF3Y+MdMfmI8O34H4rUUchJRlqeLu4YOvCyBYqDODK1luf6Sua4qGRr2Wog71ZtwtwLl9/l5
SOeuflC+mOx3WYqgf4ynsp2fTXuofGSiTdS3QqjO9aUTgV7dNTBOl89AM5Y6aoyqT45moFwbMb9e
lZfcp9R7tDDAUCFqD45z0voh8Y9YKxh1RPsn7XBoSc3h/SwNc/2JgJBpPWqzg30zNOAKd63AUXX/
pC1Q68LJpx/5LF03W386Wl/mJx/LkuxxlPgmnJZS08f3XtpU67l00Wc+QOXf2FRGDYkgBt02pcsd
8Nc1iPqqWvxvODK2yy/a2ouB4rpLZnhfuSgA/4dBQtOKwzzOKneOM3xrO2o7zGGH0LDWrqpCP2vS
rA49q7OkGS302DaF5BbO1mdTImuHQ3Oije1jUCmRHPANG/MxrKw21QqUilC2eljdhvaa1i7jfDEh
DfHf1ipvRR7REXKz/DFZR69/zDUoaBiausqqjEPeNcZ6WehnYcHcgwfVnlJra7hHwQi7PYsIFvLu
K0yyrr43ENnRTpTLZVcdg0qb7LOnChPRfmEh44wOtx344xwaqpuzGY7wCrLuUPcc0jpshkS4903g
QSZeaZK0dwjgD8GzIXKrcCNDYqD7NCVpOvxMk7XMI7Q9isE4Zm4thyHCGhvQjx10bonacqJxMQXz
zBRH9CUyBJeNNqNfd5DOajRHp1iX9dhoIFLDRWqB90NDjWjDJxrtYz+pog0ToxyDcKMb1V/KQVvk
cRQC3ZuAPJcCd92L8gs1GV9DPj0ZxWntaO6ZkWVmrvnk0eJcD8k02OaDdNzOuVO+Ryp1qFoAJGdT
JXX3PalpEtw3teuvH+dq6pYs0tQgjbCY1zL9KfJeAuvRjSQPiGeLTl/1yNR0dzhDv29APWlei3vN
uq56wl3ly1RcCr3z5B3UsKJ6XPTBVM+Do4ZhBu2aJkG89KmzhnVbePbPsjWxDg/1Yp6KMLcCbYOj
Tp6e/EzsWlM/LNGK/gvKn4u475E1LD+keYqeC1ScFK0tqk42dXfkv8IuWO3gOel1qd9nMCrXuNDc
wTTvslZ5iQiHlubBwUxHFDZOteOCl0C8uHa/Z1anpf/lcuodEEK0Lo+ZKQt5LoXQu5MpJzO9Z3F7
8Z9AaqJ/xGtXU3ro2qXOWUADKZv/lWlTrieoYX5RhYZ0pumSzghS8Mz4o/Ef9X09TUPEHnX1QUt6
/pPl50l56U2Fvl1JtS59J4ZOTk9G1mnTnS6GevnCBvHcyJqXTkZubw/iPLnG0l0yc9KzixqFUd0X
Tb9M/6rW84o17seU1pM7VUZxN47tjI+tysXEJSU0GkJm2ufGjwkAw3BX+F0jT8uoJ8uPRvCgRD5g
JLRV3dbfJDCttN+EqmfhD8OXNWhtZH6Tzoa5oaeZrX+HFiqc+yZTSo2nakFs6hsaUMg/zD6PgnHi
2anlORBuIAbMtuBDHjMIF6MXibUo2qhI5llceAO77hPCGO3wDaScrtqjK1E1/r4otg+PxTI0HkkO
+CXxzsTOXt2VPhC0J8/NqG1Cv0dCnL7v0gQRUqJue1frMtfuGNtzP66zmvPPWcqpvtPJUJeL0Mwc
iLnjtCoPKzvIH6bRTUYy08Gvfjiu5s6xpA+yCeaOpXK+0AEoq2+qErNr4ibLmbnUDlCFlkezHIxz
2TlKzqGipu2eJZCf8QM1Zrs9ELG31CZ74QhXhMDUyFaCDqDgs6Ku3Rybwgd4ENZO3fr4jrY5ZkmC
KPqxK/AFP5aTr1ljCGI5zQ81lGstajTfHWQ4LoShoURYpL1kSvY8Fh3w3Yi1NZHgqHPbvaQ4iazh
5oQSxEGjt9mxRHUs+8dx20DdW+7S2/NxsWpvvgf47gf/yGHS8g/pFJgS8dNB9tal770kCJdhhFEU
Vp0rzO6gc06xbscn4rPUQQw/yNVOtPO0NnmeHUEM555AJ9LN1x/lMIvqf0Pf6fzClkp38IwtTLd+
aYvMLotIkDGvkbJrnN+ixR5ZUzzMguXdOgaWOuFDQnfpX0tbp86OeCeX5GOCbMEJG5RuBF42LNm5
gZdoPqW5ytqY3hkE1wOcjwSdHmObkQoE5U9upWY5jm1dHdA1gJSpzBXd6GZdq+656DSWSs04F0bA
a3Qn1ETg/K/Kyvyj1/fZxMuNHdK9lNNAfJYuMi4XlfzX5QNdeA3XvO6oMk8TEV7Ezj9O4fv5kxCN
X56rwe+bs2xKAnAdDQx4zmj4nCB2YusnRWJSD8WANeC3SqN5mvvE8RgNuPNZtUNihGIap5+5L9F2
9v00/95bSfqlt5QOrDH1JuOU17L6aFlp4rxbqnUujoBAJKo65ai3wRmyi12epPI6+bCUdZ9eDE2C
3OxyntH7umrmj4tlJctz1/la8E/SlEYewhl2P9gUkLUPGlqS839djTmG0RqTFRH2Jc9qdVjOxZoc
I9b1Wv4sIcCVUWUL++MwttYzBsirHQaNGXQxGoLlQW1EoDu91VHmEN4yFofaGF0iYZQxCe0wiFwi
lSqjPXPbps5FmMNiYwprDR8FXYCcR4Fp+tW3dtdHnoG67MF3E5keWltkH5OJDRkZnlZ/zNtO/Cx9
f0zOZiBb9X2tPav6qVZUPiPllS67OROGvhyQ/8SxJ5vpXH4nwJTBe63s2vnLaKIwB3I3XerLimwO
Upm1VtQPxEmCSvZQEsz0POYd8XrSee953nL9fqY5aR8CX9kyRM7X108523WtQystvP8lYLdIzgLS
w3MKdkWcu4JoOZpVm5RgAiZbPps9LcQHaYh5/mZrtK1C0cq5OWI/kQaXsqVpQBC1pum5kG5qOYeu
Nl22j2Mt3nG0Mw/jLIVBT2BwDT5Mk9Tzs2GnmpsT3gVuG8rJ0T9UZbX8KvSmng4Ov+RTaWnBeOQJ
s83Q9adJvVsTZQRkUTZhAq7rqwryw4q4gYicquvKQ6km9O1pL9fZoegMfKc1P/XEpYVfHvzD81k7
x4JXSjvTTFvWJFx1vdcOcwshjF61Xzfn0vKH5CnrSyv9Wnq91xxnoQ/WuZhtvY1U5jj9CdWafH4c
VC/pKIlmaH9QNZHVUfNKnrjU4jr7pyvW1rzbMIA5JIV5CS6pNVvtV8ue3DPuzT3Qn9pSsg7rcimz
YzC7+fxMZuHNB2ss/QKoZmesd6aAOEq2iGRymcR66xcpx9oqvHtuEKCuodP7vRsVZSdPKVD+6eDO
QS2YUXOk920udXLAT2f2Iqh2WXdeIWqNoe2nZf217XVrOtW6JdaDJxepDqXfJrjdYDuj3y04x7lH
s+rR7yxECR3RKp1UfVrn3tNxtataFTUtSuA6R4gQK72QV6ll/LRSRQVIAUI7mIH2DsZYy1Ar3LTK
YydZPKN71iaLp3aOcEs0TArzLv2IavL1e2+sDPuQdN3gL6TEWeoRwEI7f+jWyUCPi6sI9T97Eb/y
sbQ6CIOmUo9ujRz9E7lzY/+bsaL1QaL1z36bjJEcLrUZaggaYKbGIt2PKgF9eiikJAlakN/65gOS
5+z1mvVN2Va+3BldUtGsMbPZujNSOfb3wsSOPsp8VTZhrg/BRxQPnc/YfqvvDrGsHi7dhKhkI5X4
fxyd2XKcSBaGn4gI9uWWpaq0b5Ys+4aw3RJrAgkJJPn089XcTEyEu92lEmSe868x3hTn6AveYm/O
uvCo4j90xtltZq1wLjhSe0OW+NR5N57p/RfBvgVQsjiJvDkGi4ow6QxemBIccsT5NI+LShttETda
xokWuaUPHWfjNG5Pa+cgE3JqjbKhb0tX3XWjf3AeYBFLW/DJNj8cb67T8Vrse9FNV3lZPU7+J4hH
0pzGJlZeVolpkJkkWmcqWjOh4fLiOvIpre3qIR1iER7U+QmuOSPwyS7LYIep76r4O9mW6tdQEyee
Rn4dfttzUv0NTWREtrdEUXnJPDn8UXk8BNZVmWD3wRYxcyStVUyJX/WpO1XB5w4h/F3rTWxZTUvH
kYXJJn53tLjX2dRwDOSIxke2n6kdyhvT2ivdryMKYtfrmwDFJ4hKrvyGaZ9ueN9JPbIW/gba2mXa
QTLrVJJw8SOcWU7SxtVhW+iujywUclHfZTvuUTy3+9pNuWWpxeIsjdaXYRdzkpWgGPfWRvhduonV
WQrpHxXJ6AyZVuotxzXo2z/KNRvdWTSpMOvgZA3LSZ3t45xEKfmK9dOg7WNOQ4IIzXljB3kKu/oq
OS8DvZ0w11NbzVyg7mm7wn2r/dV8YgRm79tLaUAHpCbguiIm5MfqtuOY7ZHf/WM9G3EJW/MxX/T1
3bvfaNhwMkc2DXVoW4KTODkW5zn2TEc8gp1sz5bvd2veHAcF6wNyqfudNJoHbBM9yyoHJKGF1TJ9
u0sb2kVJPdREtJI1npXgjM5RS7VLFpH9z2WpSVdN+4q1OLV0AnNqkoFM1SWc3W+roWY5cxZiVDKe
sn7ONjJeX30+mVOg9arqQtmHNnndHETqdYAWUdo1q/gxDa7e01hP3A71wkCfV2Hj/BOerbd8HR2n
zVuARz5L1YZczQipnldP05Y1hFb9Z3TV0GHr7WwrZaFF7R6s/Z4zUarqZFhOHpBagYISbxuw0Gkc
DwXhVeFGSmuHZSSOVPhzH1myVVzpir03VB/w5EOQeoHxXE5n42my8mz0lXuLNLDUC1FlyaL4BbdL
zIATm5qdwPHateQ7vk5wLg0CdT6q8L/IulpUhXs0mdtFkoaOg/fGdj66eomvm23wd2pa57fu4j1P
5oNYHbsc2sd1A2zhNCnjH7I65uY0eyEXbo3iR6YS3Q0YyGi8T8JKnR4rRTCxloMdXHjNBo+DUjoi
XfZFe2nrST/KB9ccFX/3LgrCmSZc/h5JdSnCpXrPHVONPd8O10S6aMcp8cEJH0/vcITMoBGNE1dB
fbinpew2fKiVs8k0mlq3IkBwFCJ3hth+DJtF2VzONuGQSKYTN6vCNvnP98YGLxsH32fj1kGThmVE
5mI0b+ML848irtqj3TM9QjqJU5dpYH9BvFgiEDj4WJI3V2ae8npSRNVhMfRMk9yzqOm1/xSWKHr5
Rhz3hLsfhMsRdlDmQTM0f5kYXJw3crX+28elCwrdz+HbwKUssnGtJ/ZrO66/7VaNqgB+On4Ld1zH
XKxsbamqcaZlhu6T5Q3hciWe6kjp5XG0PXkbbWHz1rRzvKZj7bQPK5f0cDIxMt/bXkk+5LBGzgi7
sJZTUQ2ipGZzV23W6qkPGO49mEefOf7SASZGGYHr+PAwhIdlyrNlxkwASNQn5Gz9ePLBnY4T+CFL
y0jxakqPp+FeH7eyznziolVWBXh4C4aLub3rwZmbwoZRSX7YmynBNcO9Z1EkhvnYrSYuJHmX7PyT
El3hrnb7EjaWb9+4vDF7hjF2WP/1lo0yeuxnf713JBD/TbniQbiUjaEkNGEWmHIqb+e3yTMtsAsp
TYgsBleCCrMlq0weS8SOPrn+wwGb7qR6IOMBrXUYuOdKL3RBHNta84+oyK9umEW0ncXCMjq1PRIy
MghTuCZnoDzpMmkS4rK4CfDpqNrnT/t13ybahvZDPFiWGVS++T5vsEvFlX2xW0SAzTyF3Zko9LaF
BkFzlGF5tJOMjXxrUgj2ejkLuQ6sX8m8B59R0EbbKVrAg7Jera1IgUOV+jc1OoBQsNg9s7aKI5EP
cUCGZmrioYl5AOzRucLB/x+aVvPDsNN0L7Fx9w/ka82UTVPIf2pQ1GA81C3o+nmoVutNgfC6qZzF
3MBAbWM0ZpuxHMxYYxl+++7EBTeQ/iJS2SSswANN17z3SHusYmcr0plxF/dmSpSU5wHZxUeF5lJk
W4WdW7rBaE5lsM4fc5d0Kj140tq8Z98TZI9A6BTc9ECG3rjUUeFHInoS9L3wAte7sk9d2HPacdxP
RZQ0VpdBLRyvrrTiT7uy4vY2rszqPLtSCuYbl+GtwJ28zCm3ivQerqitpADwMOYmQpD12uDZWPJ9
qZGMdoKX8uSYjbhxXul1z5Ka3fcGE0r5LG1VyWKdAueVOzep8lLYw+eyr4FMzTW25a6hAdQvQFdZ
fZLd81570NImnWgI/ttFNGbQX8MhgIF6nYAjmoo/rKba9bI19OUNfYtmzSpfrN/87q2vdU2GKe2Y
B77Ju2S5GcbW9Kk9+xouQlbNNTcKDuGUtH3VFqrbkqpoh32Msz5a+n+jZ6almEg84f41x/Y4qsD7
618Xn3QxrA9nlgFRQRT34+0Qs2vnR1y7Zb5P2/qrEWP4J4QP/C6dZvxTJRaJgGVpzU5qG9/VBZcL
U1W7CMCwRRDIct/RuFRQEbiMeQcewM/MVpdOQXc89dsyi0y1R/DC7zY6eJn94cOX0diReFJfk23r
LfgQLDtOFk9m9Rlfw2jN+GxiPFXdsIEbLjHXV0lIx5COvql1sXJCP1zfyncCsMo5i3GbiaKEyjCn
EKDnTerompIQ7O8zLUI6bzph5OVw9fqGjmWoc39W5lku3HBFPIyruWsAhY+CNYtfV0OAQ5KJzYIK
cunHq/jaN7/NQpIQ5kyV0tuzCYhkKGa6fFSarCjJ0kD3NasaAcV8z/UQNplRvnkU61XuJZh9Nb/U
NpFABUsT5dEs47ztN0J3QgIYT2AJbnXy7UX/c7jTw6I6RHWzERPW5YOGHIGYW8jE2csa9KP1x/q0
+gPf4EBu7ZiOsqnf1jEEU+fZHT5HR2tmpT3cu0wQ8jilah2HZyMbKXMyvdt3qHa7yWC5zVe5sRjl
Vd/PQTZ1TfymRymjszSy/J2MVn+7W7Na76vQr2+aoF5Cxntnf2+DXblZi7JCQy2p4cjxFdG+rZq6
vemMjJJTXBLQnAUwRxabnapvwVp2lQZQt7fSRyOeurOZ92yzl/oOFVI3Z33ollPecdHcsg1LEgei
2VO5WOh8yeYDwUkm56m+om7JaOMhANcEQt1GqNyuupaESFO9LwQ1ySKAd2IeYxJr866y1Bvz9Lil
m0efZbrXnYvhG8v5t1fGWIQ7dzQP/OCmfggCq95vm2Nj1XdFUP2JyWGy0nkDhM6utbwPFFa3nN1U
Zv+ajhgEPW40xWet7NdPMx9WmR4ilmW2gk0cpwrz3Iet8XjasHK/yjq03v3KLv/QG7DEzD0dWPVh
Eoy6wK9dikN4tG9nrxqpoXTq4M5jJt0yzz+GdzNX5bfmBD5SlujuycdH6qXg/uOaaoJWnayyHetX
qy0yzruEFTBDRm3awqIdDX7PG7WbinKI+0ys1lWg17nAT92UkHG0hTyI+b7hIix8ZRpGvWMKwjRc
J9J5xqSKmhwL+brksRdDJrIa837odt5hRqxgECmWJ7nl+xywC9hzfXi3wSotJ9vWBYRo8rfhOaJF
C8etVnR7ESMm/mt1MqBJKoX+jLZpr05HkFhbDl60lTdWNQ/uo4V4tD9VIWAv13UT3ROMvbtAOKL5
dFYyDBl83VGAFrAn0q8gj+3k+L2DtSu0uSmnzeHdiOQhmTsP3fz0Jh6/U1TXSqajGeqvWMaGMHFH
Nfy1VVT7uQVdyr8v3D2+NGw08WkNahA07TTeOfHrvj5bPeTCeZ6GaXtUuEmj1B12QEB4j409eWaS
LXAOyThjmm0b9jfO6BO6r3K/lI5aJXOI6/xodVSbM9g1g+wi6r3LI7Jr9FODIZg3pxfAttcH/RWn
00xyfb/PDpcEjeI9Lzy1byCBidn3tArDfTo3anELUftSncZppVT8WOOpS0EQEvsS+n3wkzOVh5OS
iI6nr9+rI/XCNbC44BlKsKXPx93UzQqEcrfUkVogVk2qYPnA6atWt6QIqjjJdjtsZOa2NfNjwrLc
p+WQELo3gkz/dHlby1zPLs0To16p8uLR439l5XS3ol2SNzNavM5I3kAft8FcDVy+bv8cUDhMNQOy
haKuDte5tM58GKa6oPzjiYRQWk/3q8ntyKpvI9J3fqq6RsXsxDN7AuqSpC/acFcTYz2SC3RuNgHc
3bY1VgazEHxgzm23jPiCzuTr6vqfg6w04TbSix8IaGRwt519voe/GKszpKEjbuMoKLsHSxxL9QOX
mbQuiE248h3jbxD/k3P8SppVwokJIhfuAtm06idPxOKmc6AIzmiZHMDmS3dvaboPNwg/T3ht0dRT
xHEfNVt8qvYSkssKvNdkLmu30Hqw+Ke7sLGJhq5GBnQbN+rDVWB3PO4AMOKD17AWXVomu3s89IPT
iredO/+jrFxxvBEfyFdOJFYsChje8a8/e4s48bGo6KSioPSeFoWj71enHSUfSmTd63l366WIN6b7
yzgIrsTJEJWS+rMf/tajp4iRFrx0l5HEde9i79Ngv/nIF0x+HMJfiiUOZw5lcmMOjkFlXuxGiIPC
wA3eKDXOXAfnAeDKSeUAoXN/TCAPqc/Iqqhe0vxvB/JtWMqJfQpuXBj16LOPEKTgWEo2/TxpxS9U
y9hV4KVtML61S22JzGyebO+oPku800TjQvJstnCzTioct6kgRVGMd3VMlV3quVCol8AM9gbV7DUq
Gwd/H+/rpsf1ev2S9rshMUH4YyeqXj86PGEVswxkXvBmgoXyjALp4yzbwm9YjBkm6Vl66PR0/BsO
wb21ce1c5tgtP3ZwJ6xHm4YL8/o1jlK5zvOWl101/103aL8Cbqz7bRAI1QV9an2Sb+Ex4DdWdf+4
BeEhbiprXTPgoC2Tdv3CQj1zpnVP3DcfZRiXWRLO899+X+cbTrTgk+pen42SDs7fBs+d9ejsPsvu
ggOANyb+Q1Xr9BHtwc+OlA6ix/rpvdriJuURkaknVg6u3O/G4dzMVf/hKO2HJ3vqFVBBrX9Hvk4S
7qq+XP/rPad7DG1a0lFvjOGa+lIa63ZNmnjM0OWAhbbzTHCN2oLky6wKqgI3eXOpZJDQaKgBrsqy
iv5Jz6/8E7d/4r+O0TG5p5ppTeeirTqiF+0uTIOtCd0L3WDmDGnu3YF3gev5o3h1kaKewDfiIbWa
evvnu6SbL0gjOG/8VhVzPLXbaR9GpU9ek7jmqRXkBtUBESEFjP9Q2EFNJBv2sSCP2UogcqI2+NMO
NTBAvF6Pl6o6yr/Q2NOfuD2eEJonQ95FFEWk65wMXJ4u9rp0sQYUZpZ0o2KuFODoQu/4mptdbWf6
jf05C5UtFBWx3FFpTWeqnfPoJGPK6Tr3DJKsFkqbzea19VkWKJxYX7ZyX26WBocvS1PS/WZAEI8o
XW1WsHAOLjPPpMc2tnpoM6eqi09939TfpHWFQN1sc7888pQc1rP4+DdWuBWyvZyar6jmlxIEplYv
+E2jFPlcV0O+rcNjG+ioP9GkNXuf8oiHr33SHWCzrUCmI1UfP0nOrVgPzBUAChzbuu9EMiefBwog
77H1hu2zNvM6gDQKbV3Kfu1bhDlzsnOsoF5JTWDtUS6kxdsfKxe+cEZNfPZKE5UnaUfN/CCtfg+h
++rgq45H+z8ksdWS4sa37deDqQj7jtfs7dvR21gnRbzFX9Qh8uaUuu2KYdBLfQ72COZ1Zgi7R1LV
3aKxcsg7qVBz+PyuLHgMvRQq6MbplUeQBXASunNOtrKXPWvCVs7FzvArc0xJo/pSU71uaHFcLhuL
89+5OPiYgDQlIFvuwZZs98espcN/TibIx7mgq3PTxlS1s7Womhl9CJZT7QTVniEQGpIh65GAdHkZ
OXQq9IlmhJ9NyKcKS7a/PkJ2dlqTw2fXZueYrqbqZclN3U1W5rTO9DPsEdGke+Ov5ItI08bptlYl
4obEAx31CLpIGG58LoPYqqMlndH6Iwbbw665rWYn0amepuDLUtuwPB7WxnDnG1IikaLQA9QRS/qP
ajA1Zos/a0X7WIV8Zo8RrebHoHorLY92Wm97Yw73dN0MAL9snqJwB3FPuXX9slAHt1ea6IjiuWoy
soB2QPmRqDZBcuSvDYOjBZBy7VhC8dKiLmKRPiRUxkQB6nwbjrUJLxGeP5WrYK6Om77q/Lpo+GGC
06b9eIP0CYY6DYc2eKh1279MtZ5/stCULNyWPbxWpRPccNcoO0/MKtlEzXCF6tfeupmFqUSK03ps
i7KZh9cDGvdvq4/k0Z+8aWeOmZtvxUgJ4AwDO2bVCqEP0G029xIdHrMX8ran1j62L9tqui3ViOe8
VMhE3LVjq24kQCMJLHBd18nUoaRZ9O4XS7tAeOi54scYia7NZ+lAvXVL1TtpF1Z2lDmx0r/6Wugb
7ntzR8GnDbfp11Wfczq9VMbm/0Gd7FiqLSfO+7g/iGHea774qLSRs4XOuAcp9MeRFCr251u37fcP
n5T4IBvLctRFsx/9rYaZG29JHO19ErmtNcDUKNtnt9q77W6jLvG7GZBRprjyyaZ1IcA8yo2d+eNw
x/C04PJBTeCSrHkamKivQVdNy2piySUCMunKPlUmYRh3dTO9B3ErvjgPEYB0VV8/27FdF9er3uTx
6sXlV4wk8BTHJURr6wQ9ahFZzh8lKRiQsQzG8TlIyqDPOzFwFnCTE1Lo1giIeGl6nwtNH9wR2p/3
ldoG3LGIMar9tKHZv0+M5n4Bre6XjLRj0xRIPKCNrXFT/WvXOsMvX4BQZLvvCO//mWv9fTRWAlbL
XafpyJvarSHR0FcWcD+qPy/8nEhOVRCIFLRpGODveYyLYK6bKe9D6cMveC1LgzakYJ8la8TwqJLV
3m9KwCJIUspTpTza1wW6vCtUXbX9W192+JlaPi6zg+BHpJwIAoQSUtu/qKZUHb8I0i5v6aIZVRaY
zgdftFAp3C8Vq1LO/Vc5Z0PsHNt2sFtIFsTggveFVm9fOkT37P4HiTWZconLSVXbD2veR0r9p7uu
KvnQMYWgwPzIdVeWn79hNNZuDkUc1BlKQs/OeruM/gSBJoxBQ1znupKY7ccuqU8RReT3vb/P//hW
rS97OqapkCyh9sUbogjqDAkl7FRZMYRGrTuvKAzbcfmLxJqNHQG5+0Cvu/mx8DqNWVNa293BLK4L
Z2jtv+Sa7/cHeVv1ebfs+HXHbOKnbt+v8yVcDdNsIFTnZrwobY9pl7TCzBMbwVgKFSlIlixHBoWR
mCYWhDL6MMEBbKPczUsu/lRO5fPS+1VzcyDoCLPI33ZBalXkrdQHNoF7aqzJ5gJYaRPNpSFXF9a8
T+zzEYZwfLPTL4+GuCCZdU65jDyhqPODtLSjHbpgTpLt7Jdal5fdnVE8qZYC6mCKGUi6Nm69G5Yg
rGwrb3uQcVbuFkZ24L+T6VvvkdxQBCKOOzVObi8GcBUwdo3SKtD2xCw+6Ppn3TSx9duwQFXnEVCs
z3hCx82hem0a9hsuyGDL0aiC52mkR1FO6SyKbJ9squi0RmCe2b4H4X7ZyfsRWdi5hisblVzFMz1x
nYyhsP8kiFq/2kC5PR+hXIKzwxISXf9N7ub24HV8g0tt12y2yph/U1ac1Aht7NemCncEylig2tS3
4FZ0tIjPtkRb9kBsblWfvH3QP7tOzU22N23onXx2M2gaOonX87rOmiMgiTrnZrG4r89dQ+LuPR12
k3Vi/4poloXOis7MWKCYLSCefcHDYlm53Lf5zlMrpQ5DyTkQxx1fr2XJ/7Y+DNdz3KjSZwJpOsOB
Y/nzfaj55WVCNtuLEqg5wYWC2UuT+Sqzt6B1h1NQmrZ6Mr2nkjxcPX89hdwR0bcbTdEHlthSnzQc
ZnTbJvHy1+O9Bv8QLojcFFKOldoAtuTkiQq1ipkHkTE8zQ/OZLd3rbP4p87a9odkqh3CBbgSHkea
DN6RSFJzb3osDYgC48V7WJE+7OzNnvcyRb6pslmSXXpLCav/I5hl8iR8eXQ5XL+gs3ELhjdMgJ64
q5B/bGDLtQ0/FpfWZU0ksEqoR9cuIihHdhq//TjWSpl30Y5hdzH8xI9YQjuC3EIEMWerc6d7/EBI
XeSGQ+KqE2kl1zZOXS71sApzVJ57lfq78pl1TcBiHHkLdnPLJ5oDZaIvYJKSUoGiEYWaEYpafZMQ
mRznCM/RkbeJmf+hikULXINtK6gN35x2vNiF09TlLXG4aio2TzfvxxLyrF3ZzNfjqNjbIVWv8vGq
Vnamtqb5pS1g3zTkHkboWv7uxRLdQ1TrF6Qox394oiJ8BsDcIDSIXEkvqTsx3m+Nj+5l2De/WJug
/VgnBxhm5ybMbUS3RzrB7Lyik1n/6Q3lJItBGz174bUoe6iJKLti+tPdWun4dqnH5McIZfxIM0z/
tSQr29RCdMptK7vguXG37WmcnfXTnryEoSPZ9ifJhwPon4L+ZysZ6o0KVp2qafa/hOFNRbZF1ltX
BeJOSGMzd2HDy/3E1g9S2FCJ3CUiiGiVnY0IzT9nBXiftqs4XwXiU8VsP0fbM9f0UF5uFdqZjH1d
XIHjollDeer0MJ2NEw1fk+69G1UG4c2y2sP74izOXeUvFjSqz0oUDFOdJyNUX7C4Dwgo14I9en9B
evpfPWwV3wcfZmhJJrJ6h8mCZCaULKI0l75O/uC/I+KjvfJPkzzb0aSe0MGF79cX+ty5UHqW5mPv
xm8ug1epczzE99UEAO76h58S5QvBHMj+F0Le5BHu95Qk/cvQxy70JndtNib+qd2O5a4i62Gw198o
FL7EuiNFGI67EYliyp9SO+qF+n6ZlvFHOROcmTUTSpz9vZks1ivSPtdMxdM25ijlwvf42oFVBNHi
ZQO75kNQhxEa8UnN/4WhccNT5/TRg1l6ebMv4VIB/c4SJXw8Ih5ptkd86zzdYAaoveNhXU5m3Ma1
qNvuIMxmcqIsjLvgU7nGejEYQD/mGFNIPVbz02gN1X87enFGK1Ic/oTCt3+uLBS/rdnyfwyWcJ5g
s8dne+nFraysfcntuvNOFXfFvTNuokgAou9g9ZmS18MV3yMyS4Q2o67T2J/CYkU5BP/uJo+HCq5K
o00V4Kz9b6dDG5X2idPe9vDF5xiNNIQZaesf4XDEfxS3/q0LXfqdCBRH0aMDTyLR8q9g1sw58oRS
Qj+QWjm8V45iio+lvAMqw7YuKjO9uaWy/wQ4TwrGAMjbTYLXJcb9Zc0+UlHTucW6zP57zLty6fat
gc7YADKb7q3i3n52Io+/ypoj92+TXE0XOqjQ+wXHLWduD3voDgtS96RxTpBr0UdSGXHPiEyFL2dX
9Ox0fv+TyzmCuivdW9si9BMRxFGOdNI19lnvcX9nDyizEQ5ZA/SKI/Rfz7fqFx3iy+mb1nqMhk6/
mnZ2deot0j1tk9v8trbS+9Xss9QYLubjhmHN2rCO+OUb2QHilybOB9Gw4zdfc116/P1V2QCNyM39
DSCgXjEkTahVjpBnTo89f08LQf6MApwSAWbsKrlxhG+BRSYYmDhGCK054grbwLbzvlUj/phpEE2x
j9J7QEw53SnkkXcuAo5URYN50uSG1RnyPMfKg31ACBnXHHU9e2QBVDg+J1N3wOiDIL6X1dK8dJDe
SEttSwM3V2P1ez3KYcVvhYRIGWv8r16XKl+QxsVpqIKEpSFoaKVw2vqQKAb94CFhjHycLIUtKcT/
9Q9eBQWi58fmfRwSPP0JDi+MY+HViXWLLHTZ/thGQ4Snq3FreWEScfwXT9mNe8sKBjxkEstav0Yh
dzsFWLM/vFouIVpxbOy/yg0F/KWT1S7+zfU0tE8cXZ533/WHsNny4nIuWFZMkMWr1f1A/hj0KFK6
wREF4hKal+XST4YNaggd4ofMNFd1ps3QBSM/0d65t3g8uuOGBUOh3rtWcWL00WO8cx34Izp6VkxL
xK+zPHr1boU1IrsM2r4xpyaSZfSsKD13HyqBIroIgiq+wQhj/iMTuxFZfYi1vtQsAOPzIJgUToiB
tLZP9eyI2DyOViij6bSwXLTVeYkA6Jo0ltu04cBLpqN5kxIx7sZlp0z8a4BvCNmL4N4xNHjTcWBS
CJApL2dvRsTRYJozFIeOB1RDgS42RrWgTCkxCVsoJ+z7fkS0SNEcDAzL7Gi37jIh6YZLkplGWaer
3NvD2nkcIJbiiysWVfJNwt3If5xpLtjpbqSzqRu3pKHjp1jMZp1RnjVqTeMN6a7HvF6utGTZ8RIf
C81jrMj2KYqbvfqxWhH3cLySMvmICmZegTAWz+7oAsUx8B46/TrcbBjrIjgQxuxbH4VAwgar9z3z
K7ck7rxHh1k0iPy6+9qPVJnzczeLDWnmxvqT30WN6j7c9Z8Vf63945g5GH8vkS006wBV2aw51VIJ
+xd52C5BM4ZBtXsJV+XMjxMErnuDc3p0zwRmzAjj/Rkuhmegm/BB6V40j+EEhYcGcrG9woepic79
WA7qOwyHboGYQXD8homhHH6O3upAO++uCyDiacl4ujWT0zxqgekVnJxKGTdr8B2VZ6NDDanGTsZN
4dmWYs4ViE3zKibd6M5GqFEa7B2x15ws12u8z1o1kfUAwXnw650XazkeSxit+AdGFvwE9lCPxNua
MWmfe5TCEbLHwSsvmCejMiVM/jA34sCP97QkzVJC7kce64Sx+I/WKd9WXF2seD00gid7UcrNN29C
hAzSOAbtE+0dHMAmtpFQDOEUgPnQWDbPT1a9AX2klSW7KskUPEUQnPkJk+ji2FGHMhkn8trfYF1f
YYujGeo8DfexqghyYmMOPu0+Xp0/fhuWmEJ2hUelwEk8lVCcmJ+uUUHlnKznsWLoKSY+ouvkvVp8
dfYOOjW9G87ymKl6bWawocGdPO/3ZFs8I9HSWa5FA3TErp1aeLXkRlZWybyKrybQ9+UGUptysllj
XvL7jFbUflfwI/OsYUJ/AQRfOh+tPXryOUAh1D6VTgwPLnvVz99rFATDLXNmNONOqpFqowfy2+rW
UQS5nyEnlPUHkUk5f89yDJabwQWgLVD11iUPbXXI8xqtu7gnWcFKQNfbZLooqYftzhrKssydCAFo
luy+5//GZeq3BbH5+/7col+yTgsIIB7WAdt1ekQxkBjuYxjrevgfR2eyHLeORNEvYgQncNhWsUbJ
miVb3jAs2Y8TSIITQPDr+1TvOl6HLauKBDLz3nuSJpzpXzFsB6fwVcRT6kPZydymNH7m1ZKH/5gw
4S5+UiPOQ4fe7ayBexXpUC3myHXiIxiMVVw5dyy21QnHAKsfELIbqOpcF1GHn50iZzWSXq5bxrsw
1KlCZJ3mOsyGOHTszHRktt6rsyI3oCrRhL9GG7kQzLZeoH84je3ik5BoQO9mbdnQRpCB//8mB+Mj
WEdyXncGW5C+2ZBtvWcp4DB8ki6uzaXovUBwzJFi7SHRiZowQ6rm+mD5UBZ7zgXc2td+6JET/KAP
67s+Vy6+4KBwmfgfEqbAw+Mc13X9W3l1wbtKb+9vMutjorH5kYKn9efjUnu9UpeOWFE7niQfiVUf
0cx8/tMlq+JbhrK89099IiYZvft5QJ55V7KMIcq8akkqOqhikMm1U0X3n+YoSfeO1HV6FMWsCSzj
xXe3U74GjbkHSU70daOD0k+x7bm3Kzg0z7HRHg1Q0LTr3kgwPrwZU+BPXz2kdY90okBUiI5Vz86Q
xyXtx6bdMwF16vtYNE74GW89uz9ZarR0x04JFjjsFGdx6RJPJ3J3GaIwze/bOPKYQUhW6IVXh6y1
PAQcmJy0+BjTO8vAv79gVVgQrAe/638Mvmqaa8wVi3hjEDf6HbYBk/IwbcY7Rh2T2LMMVjYrkocJ
xuJn4DRFf2YmmTr+WXtWBd77yEZ4+13GQV/+7BrIXQH+03qN5h064zbhXmJXVbfTUxPhBqpnPEEr
GxnKg9DME3zaRjPN1ylIGUwdDNub1H03ewRsYCI18bSfYKJWz12CMN3tZLL2mIyRAOXOOmOV/hmB
BE4Fw3inrEpggTCyj+FYh8Y/AOiPAv2YiKXbLiSqVfdFHgKBg98icJ6VYsp57yWYp8tMOQX9WWvW
JX8hqD2zYMAwpch3ZIMxNPc+u7DveL6CBoloK0RBODR31tNIxfpXbNEwX8M5Bz7h6GhBIYmHVL1u
bpmOv0oHG0HIudak6ooANDuMIBHE+pG0R5jT1zR8TmVWJgZ5k1pniPZrkTTNieZcEXuQopXfEnBY
+RQBuWj/wyU5lP8F5rbDk1Xy4MhxtGNes5RolTsQ1BoEmU0yg0Hm+EUrGL9Wuvgg0yDry4IttX+M
8B+Uz9IjZ3Xc6jDuLsbWMzXQBvFJXoKKWmrdxaQIiXQmm3CRjLHW/dHdzKUEWm+m5tFmUq0+SjU7
NVnxObX6VArXK/qs1mgDZ2KbiPD5bUvbnbs0UXcY2tH7Zzspm2ds+WLSeFJ5964t/q1r7TMYpTQn
/vurX9Ik/8aVvhhnJxcc1NmACyxOsihXsfpy1ybf7NkWRbx8iA5+RbcrfUBOuwJKCUwXNBwG94ku
GgG6VyT0V6u/RnE2tIXWR4XUOny2I8N10pCut/7EYqE7whXcP95bgKWGm8kJq37MuhC72YPybYLK
ZT23OLnAwHC/hMo4zI68Jj9y+3OwaoblqFPJ4CAp6hm18yj9+mYUQxINENDd1b94/jrWp5yCaTn3
MeV9TQlYN87nxmgDJ2tVuenPcOkBNuwZR+bzulvisJZ/KekLjLrgZulSBPprfm+DOR6gcjBcfUHy
WYJ9jVebigvNtHsqMFzZjwLPF4wKh+s66xMnCr+5Xwb3ZMiUgVbNKwbYugQAUO2CQeTDsUorf3gg
ZulUh2S2Kvybx26sp33otqE51tC6amoS/Mor/8AiGv8wrGJJcAjpqt57TsgEaEfSjuytFdLH111U
DvyAJUHBcFw9A5KbOq1YOp13k7iVy4V6d2K9YrIXS1W3x3mc4/K/Oec4wyFarNK8EbdO7IkzHo45
Dc9aABinQPRumTGCjJgDaUl8TwXdl9263LiZkppaYhk1L0jUaRu/wbk39T3mGlLctb75AcZ4qdpz
1S8unhN2a0BnmKcmsG/hnBL0R5qI1B0xYlooJ65tvVJEktv6DUtkHE+DIHd2ntNV9jNPsnLWV5AS
KHZHZScGMVZoUkWnjqqnzNii6nv26BgcxacmKWhw+aqNOLViiXBPYlzyA3Jk05pjiO9tQbDO5L4U
93zum31Y1jJQx3DWOv0ig8qJlbnJPLMLpah8+6bYdvuJ+yv8VKG3cospzETVfb0Ihn8HbKWQGIS/
eOWd53cOgS+e83rELzIzc8pYVCS3+7kc/ekn5ec0/PQN8Wt2BHNVmXvpOgQ+KcTiMbMLYXF54Xnv
piSzVFWkaHXMBerQQuk5eXMbshXJaXCapcAtmtcbi6hkByM8Uek6HYdmsvOrH7SzMZhJTdmFiA0K
t+alKfEWTeeJVFg9gynalv7Ri3mzO8b608YjrEagC6947p3yaaNdtr8bHCnOHwFZbv1qChY0XnoO
1mrDWep66R8+1t6e7BjhfyIsudZF5rZqXrHXDQkttMvCg+0bXhnRJoo1Hfq8qXGKJxzxq6ycYCfm
mYaf53DQzrCDeRE6KWojrmxuby7caLjfQBZP44HxYtx3+BkmHQVZKFaU6nNIKV6/s0uhx0mOu0Gs
f9OtGO03IwB3/kaoi/yXhcRq/F+5NMb/567DpJsdImgo/R8S57SZDrnb6e40uNXE+z2ZVMcJl1Rh
ZpF5aw9BYh9j8iTNIt25kifJfB8Mg0+G/Yy6XoWnVRdd8twX2tN3IE2H+aXpVCIexsHJu5cRSbX+
NfRYuY6l2VL14KK+RbvACWt27tDaV38Ew/78IrBLc49wi3qZZml2tXfLkFWMHpJP+L4x749eXEvN
Cu0k6G5/A5r2/aptEow3y6RlQdfIFYLA2Qc6bO/ywt3kTyGkSF/IsJHXp09u/C7zFCfyOc3ryDsP
TLTCQ9xzAt3NPBfDCdhTgLNHuUCDk5J9FJldyZhfIXe45gYV2OhBBBiGlUPJDmHwhA9nC8+RB+Kp
4kMJlmU+jUmKTwaZ22wkd4SNq6vmAYuijNBA3F6QoQZ/gzsdMslZiq1yDi1ijZi5c3GPDRnbOkrs
Xr1InPELPkwrl70hLAmN3w7OGt4p43Wrk23oVv9v1Vbix/h7a3KXpH83Udsd7szA+WcCyhHFLsko
X0/YJk31IAaiNqy13oLyWMipEOc5ZFRVgp2gt7hO60aoi1x6v9zsqBHB6x98a66lK/ZahQXAFIN/
IXndhcduc9qZ4qPdCP33JNaSH9RgnfekScnZ8UD83iUfwMm6/JjrIeqO5bAuQuEcSd3oD6V6CUeM
1C8t2dRG3R5Jm0WZ9KDL4nzSQIiVJxqz0roPQ6zsU4bVsoDWXRHc0PV9upZVR3PeNXPw6TCbCp+H
hgPrUq5IGncd3l9CgdxZGjJJ43nZ1EVJyeywLrr6uqCM1jCKNg4zNq8NzLTBwwzlceMPps+6jOx4
mkBcTW8jhpHb+dYHcfTRWtr3f4ASEvW+RJ0kvJX7a0zcrkMy/SBA40IuifDOfug+DcbjUHVp/4lF
wNI9U9y71bdRrlbPGB0dCjkiibzGuC18/exYyMXoZl65ZdgrZfuctMvNsuINHuX/mCwkJHUkjRPv
0n7Ih+i+7CVm+rHAxnHc5lovJwvWpTqEQC4ETIYRv8V9U8SkftNwXdvXPgxV+qiaDbXRzAu/q0mo
3ryMJW6L+WVKPl5F7SM4e09tzZzpKpmFNwfBZ5+m+2Yt0vBUxMn4Od3C/2Q6U4t1RAee+ZMsM/TG
K2M+BCZ6OSgu1NMsDbyPFcm/33kSVszi6fEUNb+PzlB/bNAIDBUbZtmGwj7CwYlPLSc4iDdCOZ8S
lun8hhQ1d+9oxOihu36ZSvMD54HZbj+YkWlvUpImfjczwa68tLPjo1eORRMfbNp7DJ3zOWA1CPZV
Miy6cwMy7IM/2wfuzR4RypnJc2Cv7JtJl4jrZUhPUDdiavELB9gGagZb1UOehoOzJwA6j39WO23q
jE+7r/ZFFQE8SCh3cBZVhQEAyq6ZRYhktzKLR1gZ0mQdf4RlINP3VfUpLt5QJW644/gqB/oPHzbP
jtnYKsi+JAP/5IRUaVaReUvet45kPdHKKudYO1RezeakUfQz8fF+iB0CZaLwui3r3Vwm4UPh+VQe
lyYc2NUcDb1v1ROem6UULzRWAbuq2cIah2916gbmso4S4LTh853IAts0ZtBUV8ERKJ7rP8u2q+Zn
YZl4v8+wErxfboLoecwBk8g7ssPwW7Wr+yTfRaXII1AKsUoezDI37bWppp5IaFGFbHE5lTY0LE8c
A0j7NZZcW+Ks7W8bStHC/bqltRedrOfffbooPozS864mSZ3qkQScohUce0qZrCME0p0crRCEd5gR
CfVlUVEi/KPUlXAJWlwXJaGOZoxpW4kR5ON2QPFlfJrg2acPc6ooHA8wnHT6yFC3rc6cNihQDPwc
P/nsFVXvLzsOPmNDPj18/gQPGYmR+vXC98WxlMs7YutYucAvMldGAopd/sm0XvVFEzYNs5p7aqj3
VdEx0IxZuuS/yBxn0ryPu7rYPmfQF4Dg2AnV40/A5J3zaAVht+hDOuApxQhY1p5/AA6ES651dTI9
bahQzPsxqaRYzpwFzmVsC8zlkChkdfareW7LHzfMzXiQ42ZxLk20Yd1jw1DArS7LrS6rKCQIAXbZ
ouceTxJezWhJimtkNL3fgzIp8QQc9mJe/qMTJh25R+W5Oa26qJbr62g8EGBHNrB73R1dv3X/bdOQ
DgGr+8bSd45+uDYLC4KWnk9029AcMvK5uX2WqnTbF4AuSWQu8RaESl5Jmcz1A4Gc+tjTfDf/GKAz
YUKmwnQ3EzsFHuJ7y5tnooX2Vc3meyUQxn1ZbOaFuUQSn9y+r/6WBf7T3baKJYgZu7qT0+42jq/g
6Czp9jPkpfibaxBNbAwCJ7ajpQzumnAdzX+U995TEXYVAuZSpl4mFuJJBJ4G/3GdmFEdpZOXzcVJ
/O7YSlsGJDPX6Vl7NxsHRmUd//aYqfaQRQwIGZxCGCkNAeX6dYQw2D2U3MLNlybH6Xp05WmpGTr5
U2DeOWfjJNi5UR/Zj1FbKowdrZInjz2juZsN1V+2h0mRRyShuI16743eROMT6ltHgErBtmbyP7hn
ywGzkr+SKcdnjU3+OHHFg8KIiyl+5uJxv6QscXwT8gmuRsRlf8LdTGOuQYH5PKM9He1+aXwS7yWZ
r5xhT4WUHrR28zM0uu6f9juY9zG2qDeMOgHGBrCn/q+pTVirIXt8ZmexqKG51kkXeNDO09Y/dNNU
L/cVzsXhWbACLfiJ4XYOfxZtuPiPecIw485hp+l4V2EygAojo9YffzLCDMUFHpa8qmlYmbdHXZri
tQHrekrzEnAuv6zTXGqZ5zMm1KKPgi+ced3o7scaENwFD05cH8tgI6sVeW7qPEyV1Ey7W0vHs0Pi
TbaPshGt+YFxCAiE+T8dHq52+RRiDYUwIed0u6atE82fDrdlMlMuMtRkqtKV/Az23XgLFjf4WhrL
CdIcmoIeCp5A3pXnxmXWulE7zFXVMYRN23g98MWtaUskApcEcl4v27TZi3BrsHuBX2NCii037/TP
gIFpiNssYX7vNZMT3lFGRe5dgfduuXOIP4X4Qpu+WX6GQgzO1U1x5TN+F6uP6y2d9Hj2GeKLP046
gH9jYYIwl7lpSJmqtG8eMZmuHRVXEDcHT4wUDNQ1hlMlMVsE0wVoTIPHPUo5pyqPv5muBkNy3a6h
OiSyW6OjZEodvvpADwkN1gRaVYYvZP5D07yaLKELJ0BaG/u6OnXNBNU3AXClAmvkgz+Yrb+FMqIn
Vo9rfZBtUZjDhORYP5ncpEHmcqOXD1baW/jA1L8r8jkPBVZEEngedudDJIV9GWo81feBA4DrbuWI
RNRqRv8qyS5RIlN0MCrfYiJSzwzpSG9CaHKD0+CTlMZozsT8aQya/CI58ogiLbjiH7l7qmmXcJAl
55vdJdyBl1AeT0JCUCxcoohAU1yZ+RGzbBN8G3gSBUnRkPU+Dk5WOxLi0sOEyRg0WjkAJg4lZpIR
JODcCWZiiqqXhSRTPVpzYFsvCwkKl3afk9GEQGj39ejOGnKF46TU1733H+epxIw0EJpru2tRYV4N
TwTHyiXzmIZth2m1RchY02+/ktX6atqvydB/wvAkOFzFS5vcdhvOTspDygSDdBjBVoWRUZX6ytJF
yZee+6BSTpvo4ghye186/XlbXWmfgXaQnqK3nuy7LbEUQ6Lp6tA+9n0T/DcEQf+PDKgrTqlIiocg
p8Q81NVCVeV29Ci0yrSE2MEnNiqTAqvmXwLbqj4WFFuXuKggRs+5IwFObFXAvw2Kwm1m3UZzc8wR
fl+wwdeEtUgN34MM7EmL49H2jvwewQvRru6P5/lNda75ctqjHEfBTAEio93FFCnOlb98PdZOvFWv
Sqz/j3BRjl1zlwWwGYgDJF+aVl5c5koRYoUpvwMZ6beYE+7b8cPE3lfDHI8Pc+8O7/xGU/hZtM20
fImSERBD7bnpzl6lx/5SyhFldOhVkR/Qj+GhFOlEDsGzhN9RRfrmoKBLYDkvq3Z59rGw27PDaBp0
iSeb4p5Hq/ti/bGMjttY5S8Lo8AgUyHV9aHFCKV5CohaMi4QZZKBP8VKXbBRBPfKOLlu98c2syj2
PNxURRWt4XDwWb/QfDWdBCLFYCufJIHoTvi1n7moypjSU3yUJMwGqaMzKOIC4EZSUxaSHlC8SPbA
ZrFe7VFihjZbNTPy304VqvXiDyBCnly3yO2NCsVCVazbSsZAGgaPAnMbMLDuandCgdul5Ozqw9JU
Do4zMHDioUBh/Me8zhF/F0imv8bJq+pXdGCcHzFy8wP6IKDYZDP+Ba2MW74YXOucmXImfxk9yWvq
QOgihRGWiuB6HD8X9OL1MZoMMBbynh6sZXDALcAAlkfv5Qi2DjAL4Wl8s+QzHgNSrYwB86ECNtBs
KOzcq8rfa1T+4Z2s6HjKGXpbSqwGnAZQQuU+5HBy6kufCgzFeVBs4jqkvP7o8F7yWLi66/fzir5y
ZWKoJRWVAsunew9bo+KiyYh1zgr4gDUPPm5Mve9BfnnYpJL41dCOqePIA/OfAzz1Rh7oLT0qXlT3
mDZ5m5/KKXEvrZJDeM/Ikjzl1NwwL7RW5VvDyAfGH92Cvwe6mpwsAiPjfSE9Et8OKwt/DF08PLos
RJZ71n91fw0PDpqsZml4xBSPRREI7A5LSlqE251XdV7ERATzR9Z0ccPeYp1O8ZlKAGFUm8bFYoZ8
xC4rs40vnAaYd7eqnNYMdtGGtxLlOUhPdh62hy4W6mnOTShP0U0RjxBt4lO0qglCa0oWoLrrWdEV
BseOL6o5I4MUNMn0Wt5hcCYRj9dEMXbxPjzliHk4ECYs8QKQLGl/myXy6vtmIq57omprZxauRvlf
i8J2ly9eok6zqaHbBQQNfpX4wBFK6Zk/IjgetH6UT+zEiLgnnPMKRHj+oyXRmROV5tZlRS04ChnL
EwEvmsjnFaN2Du8KuIXuYWPQZf+APkHU/7JD3xGddvO2lAAGVe6yBpUYblJgkhiSO5c/GbdvKG+K
myYeODKwhnCCV8/eYlvkTK+svALvUF/mq7X4loui/ZBTup37yVuKX9LdcjCKPkAkfaxG240kK3Dm
ZouJAFBMvucFOz/Q6QNE3QU1acAmcsR2i2bkOA4YocTjfcN1PbI9iYRpQzia62vDTr/Oy69q9eQK
FahfmywAEJYe0P2h9I7GB5fDE3J1iV+OZ82uyofEVvGaxa3VLJAp9VJ5L6we0c3fdRgGFIQ8UUB7
gMt4wU9MU6w8OPi0Rv3FH2PQUnPXp58Dykt6YCTHFLySyl/Oqp2JhSd5sVwJnonkO7FgHn5xxtvy
HsjEmK0pPnHUlGW9VHyUDEbaBD40/ozqr99ELJrmFhUW/WEwj/Twa/cmYcz9Ny3k/cghKwluwGd/
4a6auqlps6EyeIhJBNniPsT6yTinNiA+/BZ/zsUHIg/npGqtPJkmXcXR9qO0r5XPglCE1DRR1wGO
aYlByM+HUzK2gmStYqy7qzcstMyC4b02jCRRNM7KlCv+qwSYRIF1vj5i2KHbjM0qnyMkcZVVs9+o
41r6CwAU2XB3Fklqlh+rqtVV8ayTLYs359Sq2/K8pRvc53yoneRQB2K534bNw/e98WbfSZykJKT7
YbnUAdH7rPCXBsO/rbCB5rmHBLpj15fCWDjH0/1K6JwOanPG+64YyMx1moLtbQRBWp58TSOzi62o
xe92JmG1axj4/+WKLZ6SicT9iahY/ewYJ4R7cBOLmDuP64iZCQ3e2cHtQJsy3ip+x9EtocKzQudO
qhC6ykCyNLPeUD6NAAn481oXPyeWx5mMHIUnfzNnX4IdRsDtAYrRXOyZHsX4S5ncweGSAst4Gvsh
Jt6ZSNHRI4Ct9onVzu9ocuYVa4VHC7fUINyI2c9fq9UEtG54BhxJETvb2BhHmLyt6JU9tgK+r308
A/3wArxWUIvN74jJavUoa7dYiCg7wAw5MttxfurH0SfkTs6oPpVuRB27OJr4AYu8OnSEjdUi4zoR
G1hTwNHE69rqNPaBWn4MVLrLeWhM8aVrDmEmq+76VlhtgsNiN/BNFerdkDEQoqaBnu0Oe8kGmDOg
cM20vqyXt7SoRHRsA2OWo6nN8F2mFNq3pnh+6WpHKNKgDuE6+ocAkg62WUN2eAt/Skz98tA0Nmh2
a1nzEIeSi39HJ29+pYWKu0x2XVBnQB40Wpfyk1O39RUBQFXdt4WV7zOICUyRXdf8xlhYyDsF+/bD
8+Hm3IErCp7R+eUHSJ0NNc8vpmuS6IVEOUYcfG+bNYQn83UL5AP+tOQfimoRX0Iwb+aKv64fHtJI
dJdlUnhIAUSk7wStgahrSYwa51Wt7EPYFkTqqwYJrtS6Dg6ICssBS6ElDzYskpEOS5/UDdOVY+YF
XJT+i7RurTmG9PP6WCuB8pD78LePigUF+R7oRHptcowsGbnExpwbHUQXgIjzCWThTNjAlClObUNx
8kCWsnUPVW8dUtyK3RWE3zCh+9hrT1VQsilnxmtH57fZhrOnid3oCIhse/fy2nd+lD1i1Q15PpJB
hAzAC5yDxzZz9Yn+6vLIWqXT+EFGde68IE2hHiWrGOerGw3BdFmHQo7HCuO3s6udNP29DjnoCUnF
B2x39YlfRdNauGfSkHS/aYcg8jY0iUB0d9ZY/CJcXifcHhOGCbeB0pxNS+zlPZZxi48pCmyMbrjF
XddmKoekDWS8mJdPz09pN3b5VM7vmh1gzH69ecyW2YmrF3kzB+/mLnWGx2ZkZ9RpliwnvBABdexp
rt0YLJgeMO5sQ0M/O03MLvYbRjsaR/ZbjfeLTrrue4Jw8Ghmuu77fAQRi+UUXz6DmBAs+G6e6qi7
Z8IPSAyunR5wTbgc/saSeMz6baufmzCW3zm/4+tU0+yQ6eeDZGip9Rs40Hlk4Cg39N/YAtmHcY48
oAT+70B1MaPwQjVdVsVbos6RxbPFsdak3nWM0/i6Tjb4EEnVPrCuGJCOh6Xto3R9CFxh7EMmZYi5
vlrKJ3gvBMqnH7gm0cyLFQcnIfTF6zOvdLr4z2bYjnFl22BSnqqJnpwuk9lwpuDVERp2oCCCQeG4
qWeiGHs/hOW6i8HfvKPd8gXXtss5F0q9zkeqS5lkjdABIOPeqX9NIjLvYMuZISoQbx94JfLmnlV2
zvQZFTHL8VxdjkdmFtJ9ALgsfnQBcgNKZVV/W7fo7stRjvW/yQ/ckZ0sjKUp9BPopix1QLSiHgZW
qbWdUbhMuA2/DFE4oist39sZq379PrMkoXmf5234kaD+tn8SEYrhCT+U+W+G0lfvpbd5v6mmVHeF
ST22eCFM86WE0zy1k9tg0It8SHK2cVOM6t5szQ9fuGSH6GiYnMypO47PaSkQG2O+7Xur6+p7CXLX
+XKJxhJQjEcbH3kscnoZ2i+ZeX5MDgiJMDyvE6OAC3QbHT5vCMTDLzqNtf8PKpNY76Rb+slzTEw+
yDDwr83V69v5r/ZSV50Wk8r+jv2QEiWnEqiTncF2thuSYdXM7uzkZsaPGC7tZuFsw6tUYZs+4b/1
V35i5/7rmyoNr75IfJcfq5eXfpa5uU5Vq2MSEJ43gXfFm/tEayLzN0UcId9rbOrrYYQG+7LiBuxR
HJbpktaM3F97eLys1ggWcWq6Cfw35T2AJdIINcaIT1xqkfiRANqtdjrB78kSMXYsnJsU4yVBuzpt
jpOb4AlLUWf2IVjoA4xxNnAuVegET6NhqeB9bn38oYAAl3WPCMZUsTXp+lzagh1eVO6z3tugEp/N
Onp9se8LrzW7VuUtzmwB5g6LylAS7KEmgIA45sG/sGdi8MPFePUTwF7tnnJ0iRhokD+/CMMdlUVl
72/sElH1/FfAQkPpSxnMgKLlwz60fM14a6bKY7KyTb3IqhqV+b4cmOv5ol3CX/E8LMFXQvF5mdiH
wBSQpTTNdxDaYNpT5/SkCnghcEPkc3pl0uDR1W+tuq9mNkxmpOBysKo9TdW+ZK8DqmY9jZ9d6JXI
9f0oBMHhePhKmw4mxLiFY4UgNeP1h967/XXygAYCCnT4d2sJZ/wozGLRuJImRwLo6WiGafHp1OiE
+x0LPKjWAO9iGtCjdGhaOw2MDupmzLMkQzk9slqFeQ26bRHvRWMs4NKJtY4jtvMRMFLDWhG6rP7G
GMQLdcYNkTMTWzBMeBW4PZQnFU17VtV2AwMcz3+nYI8A7wcdILGmAcQSlGLZ+dxK/3kWUzkw3LH/
Zj9AwY4KOgpO4pwx3c7V+fxEyHPh8uZ+LOFEJubN4DL5hvAOnCGttLF0Di44MDfQOJ2FFevZozZe
d4xhCHcOYJqeJ9yrWAUlyJTdgGEoyEBALp9ls4EQbRhcsVklbKP6R7XFkDJiggm4eoXuf20TevvN
XRTDkjLti9zscuKJgb8D4sB5HrDM5NRr9XAN0tQlRSkcHzhws4T/BanLVMMJAnmsbON8Ya/H5CXG
tH5cVsUZl0PuUgx/5fiB0QIebFyzeoxRqD/tG3UbGXvEHG7pEHChWRqs/ofyS/d1anXfHdCj8V83
S+vzTWi9/mVO0r4Lcn8CAhdKzc5vg4WFOwxOYFAB2muhvkWCVGq7ffbNIL+2yC+Bh6LRsBuvDQmx
5fOcM7hroogBOqPVnRck7UtpYkxI0uC35VfT0bcFoXrmS4vsvgTaMRB7qyrn6JaRYh24vXlt26ZU
T0Or/II8Z8W8AafbzPoSm8LdZUHsJvce3dnb0kXDEzenhEcoONCJL3bssY8wXX+0rsEzv5b99nNp
IzyAvJltuY91lDxWnqZOoNFeyEH6jpW7xfPxiALW7MHr5GTqjjlBl2TPCufWo0GoGYDj/VcfevK3
PyAD6ph8JubpAr0QlrzQ5X+39hhC/eaur3HcCOhteK2o4vi8KdkKRp+2Y6tH2C8OsTZLLNllgcbj
4McraF3wvMnu5rY8sWWmS4nUjmTZa4Yh1b7mfb6As0uGq5WowbsSjAXx2DLB3mqIuXwavzF44CG+
PuvGR1aSXZ58S7KzIEsicr7HWEXJh2db5uaSEvaFESf/EyPrbV9NNfFiOvOi4sPWx6A9JiB728FP
cvlcFV75Ry030CABO+fYce2U+1FNPF3Ab/KHyGuJD1M8oBXyQXAZ2zyllo6LdO33a3XrRNquo0iS
ftQXh14HEzO/uhrwUrAq7B1zKWI7EZhb8tqm40V7OEOyGZ/BP2dzin8s/hl9hPzEv+RRu/3UnIPL
Pp1k/GtdnbFEc6qqd7LA5pdshZ+Q+gqXxwQ2krvvAwNqT7vcWruKTvY1nbyc+W20gApCwabnD2oc
68whcCESo2rEtY6n/mdqGWpdcz68b1yEYENgx9Hhb00ZX2NcrNVR9sAQ8ADMy6Fb8vgxEtZZDpNo
y3u/XTmSgzWvS9AcQj3qqUu+bcXrciSQkTo7Vib57QFWJPqiRqVgDI34y/aBiDZ0Uyua0yJWE2RC
jDBV0aK8v14Zexj6wlVM52qZ8uemDaBg6ADbZbaCKu73fT8bIFRj5YZyZwLf52FxTXglYOb8SZk+
pZTga/PAZ4lsPbEB8oLyxW9A/qdYjh3Lm2ixplXd9TXj7ixJA8t/YdL/GuRoacMOhcejZITLT7ad
3DT5FOY/rXcflE4ON0GB2PpZY46Kj8kEm58oECOT8UmOOGN3LFDi7e22AcYEInOR3BWiSr7+x9F5
LEmKQ1H0i4jASrBN0pvyrntDVDu8EwgBXz8nZzvRPV2VCdIz955ruwrNt9eq/p+ZEB6QCNKakZzP
EY7n79UBhOJvaqdT4cMdBoAYjceqRfPGhNpDyI+go3EPBpS3/qqwACi8xwQqzICIEC4RJ5PkR6TV
HaMENAzTSPCrTaX7JYOFEf1+oYkMjtBR2WiyUAM3zCKbK6fPwvnIuhm7VTup5ViQg0BpKMuMrK4I
C3aQef13roQKd2HmVDCVe5H96jiYviXUYNb2YxtlNNgZU7u5GTGoKsaTf6KoE2sS11kvx/a8Ks8L
T8yBO+y1EapaPn4VKO1fJy6i+i9pPAtN7Ti4zT0BSt07GahtNR1FF+nop3TQi22ZyaYB9jI2Mge3
a7KrV6M6ju/FHID+asaItuABwMBZqaGI15yRg64yB4u/l5hvVtI+ygOna+brAs88ghTvEiXPh9vW
BtUQiNapfwkwWfQCZ48k2iOncse3nDKiOelVqffSLvh7pE8s3WM+Mw/ZyMoKv6MEiBVVGRaDTYPk
unwyaTkQwFIm5S/JxDU6ajmG75YKzYLcUOCm8epW/+sXH49YDSySL8aCxEsoNE39DixfqA7R0Ldv
qBZVsNGUvVAqGlkTjZOqWb6PBBq+GVDdaAm8aFiOzuyBsU7J0FkOET7qbhe0jV1vRzl6D6x89MhR
wNg13ODXKvuLcVQ+/krZstp/LeTqLrfEUIHXwed9MN4snlLDwPWzyw1b58KzO3Nqy7DG/w0pra1i
Zll59a1Zd47DtsmwF1NTLCnu242D38+60tvwciGSln8mPUL841exqmverF4Eh2UI2CYnRR9chhAF
JhlKeVJsRj/oSJIC4jS4j0TdUwZ28P5X+JuZQAjnlWWBAsSYJWbrlsHiQhlSz7vOrhIFpNstPfPI
0ZLVfwP23OroM7cl50Mz1N8ADUqbV+zs7fLiFGJ5WVCwMqmap5AXvBXACnlWcwMEfi3c15Xhe8Y1
Hk3ZOyjnaP7MhmJqr7Yzuu4tI/mb464ofNgJ2AWSi0bKR5pRjR1uJwXuJMzG5f/7p0I9MkgoABx1
Ram2HcndlKoBC5YNo/ZkeAy1WpZjX7XqwvXOVYPfzkx/mIiRZhQgP0JzsCToy3Tjqvd0KRp5M2UQ
BVtb8xN/Vrpo/S9MpI58lqBc+bRRJDN1BYyFdoggLP3IId5SWmPxRBtK0oW9N1qnB6rxXMaVcdmz
8/jpdlMj5B2+kYQzBwVrhOQxWQyzOxg9MCPTap76d8xScC/SUCX6gY1AG+xazYj9h155Ryq+M7C9
eyQNVf4MXowFiS909YFmshebsV/MYzYYgEbNOq0oRMG3yqNXBd18Yafbux/t0K3T1gqUIJiEtTcW
bpPYTvGPXcHsnRSWi/FpIO+u+2g9wWPCKIWpR4Agm4f+j2Gti5xI1qgxVmeQwEM1UntSMQ1qHZqS
hjQF2PM+zhm2R92FhpS2q0bo4z8TRqHCdw82F55XlBjJj9AVmf0CynCC9kWTe4ZBo+SDRoAyXCu2
tQdGH02DCB/twglnCcye1WEo+Qv2ZsAyB92za53yyRLFGwUjOnk4/JWyp7gu8LG8hVI1/hseMA96
IGM4HHzoIK14gFeBYRAHsg3aHGTAW44UQhwo9+0jyogqfGP3RwSXg6wy33ZicZ9MnWfLMYB1cDUm
dd6SqMSAaGEW2JW6yc9BYzN6Y2WRQlPJa4qlaOTRj2dvqq5zfzeUCM3q7Lm2WKWfR+w3+Hlxi2A1
mBZgPKgKR+u0IonMcDHaoAgfvSElKNJbB7M8sEVCqUmgd+79LB2Wtj94p4pgh84TxQedSsAVrisk
nD8Jikd3KZkoEN1WSTXVZNQvDCwociWmiI30uZvPLjOu/ta0LO8xhiXjrY+sCEGgDXNPYkiLsKcq
tvcYEKBIZxHr4BGt1M3zov4NjVPzTQ8rk++IX/Nby4GBZum6JYuUfG3+YXNTIeOyymWFNM9zlp3m
Ns2eEWGv6XaEdjDEGqorsBK2BzeGvYq9HN9SXsW9W9yPowAzV9xbtbsNCr+vX5KlG5y9v9b0qeOM
dBVailkX4r5s+RiEdRDuy6hhUBCEGYuIZpqhdyR1H219dko8dXlu2u3EfWx9BEx0xdc4Wu8phhu8
FK118CVXhd/wCW/IgXDDG4Eu68Tkxmu51hX+IpeSNeqs4qH15xWT8VjmbCdVz0ItXOR8HV1SqSnT
IJeTuRHVultxL4Ttra1s9b70qrvT21bHfioYFls3BRHdfwKUX/oHzduuDuHCG/fRupRXm9EBLwdj
LprKQzEG0Y8sC+XfEAUxBcEaTX/KWtRkOwy6g0AAv/1VjaIma5OonQY1TjN/0Nci6Vjyybn6DUop
Ar1MRjHS49Q6JgwwcV6TTpKdnC6AJYRAAhfpmhO2cMhxYHxLdAvL6x1psDxGaE4hm/bsdHf1kqd5
LBAWFofK7nOSPev+dxVVdkufbXXoJq3IeMeUYq3dBWj8r33EVn/LYN02zBQ710BUxe2NzLmsHqel
D1ggAUaxPwDgAKEDTk0LOMnaXa/zWsDmdbyo08daDF2/X2xm7mhzereKCXl1rGOJd5sG3StAcgEd
GEVMEqPNQFBictombMGeA+pIAKKgjocB7arOeQ4Xq1k+/f/DZYp+znHauqS83VDYzycqIT+7uW7b
fdGZ1sPBdUQAA2HQ8NhTNxu2uLQ6TDkA0/aeaMzekmSCbIjOXeZ9PUQqP9U5knfAJ07EwJOXhiGf
MHI+JKyX6geHCmG9BIGYgt2YSPce65FPRXt0g8x/SvTkdz+CnNRoskKWQR9Y5sqPhMww4GsV605c
2SEMNjjypBPkrjUa2iXXBWkgqah80QvK7ShLRffsL0518kWVW1BtvWHdOwzHuicxrcPfCNkrG4xl
CZ36MrTpstXuHX3NdGndThaz+gvDWrYbVou/4WmCxk/ODX6Lp8oNu3zvUHDcg0vawv/q0cxjPp9z
69vxbOxtLHr8eocYT3t5PMGaqI5sH9aX1U37aD64uJF8Cmws+i5fh/FYzHurZV1QNCEPqeuEUjMV
FmtYEHq4PlVZ7DlOrCcEjJ0TtyNO64gwv1LUu1D4coqbjI0C4mrl0ZnqRv9chrC8BDM6rThi9B4d
hPZEDywJlI+glJRUuPFSC8UNjhtAnmimnRlpv+AiMA10YjYiK9iBlXWmyCKkr42YS+szQ4J4UbqS
cyzA4yx7ggPJPe0tZANUlFTCcIzW8XPFE1TvUeJBRB41RCLkw+0zB5z9SiJIsj6rXlLgsdpsG2ql
GctZ1d2Ry0FQW4AQqvGLnDo0HQ4yIgSxTfKeIIT7yS7RLfgOZwYYaKNc79jWYf3o9H773TZ3WMja
g0juo2jxroU1cPmPqzuDUSpa+1J3zqJ/1XYedc82/sU9BXNHT78EonlzujpIz5I9d3W2GZQd/NxT
KCrmxrWfO7aHSD4c4X77zv1JyUPXEPPXBi3YEy/E5bnAOjQ7QRJJQmWiHWbfjpN227VLgXqTC0lW
ECsEL3td5inxtzVqCLmd+RbK3R2d6nPEk9y5p4NaGm76URUvarEn++Br8jY3EDAYsrBWA6ExuTY+
HUbm2koO7JIFe8MhTWRwSKZO33chg7e++Jma/xBsIf72lERXIJAZ+gSXsOrDoOS0vqMlp9oInDn5
o3SXjjflWMkTBw5ALHTLIxQxD1Lrxhup8k//R4J82WbhgkQCrxL39yhTop7tHj/JDjA5J2fdZY31
bQ0Ye11XleFjmeXBB16P1v7BbrUJX0zDOYmSkqvQJjd57YLYCex1/OHNk22xNLorH7ZZ1ocJYhCc
yxtDB4BAvs46dcrh8Mo3JDo+JCx2otaPYfX9C2SrRcELLBzcUlGpgY7rwAOXbvMfoKcGeHWAVjVn
48jUbDH6V1eUfkN64yuqfuDoLMnYGDo5ke7QDjc9QPAEadtN02V0MjLkNplXp7zQfOXNd8pcSHz5
3TC4NA5NSSIXI1ek6vREfC2a75cKD4KWz9lTE7sdghO44v2DEjPiY/kJ6iAKOQPsZDopFc7NsZLI
dfc+XE51zqjwgqPtBcmtopNcn/xuRfMxyHVOyQfJ3PREF4wYe2Ozp0zO/T16+wlJwboe7Dzo7Eft
wRyvYaOhBHBqMFaq6jVVasNvi/2xjNzgufFKdb57ZNdde18QAMvwngTcqr/uwixtOyGSQixMjPgW
A6BzxhUs2MG1YZoOb+Vkhun3aNVDM6L7UnJ5acOssnbKzPcH3XUFrQOV1FvqlgRBbwwP0jcLOcv9
cRc4eDvgh4n35JhcR6eoo1m71bUU55Uki+CKuJKpYMgrPn4yxNTVIao8a46zIRrhwCxq2IJOqcbd
wNCC2zS8u2DjSvhi/l6SZABHzOM7j2scydW8W3C7vccAihfbZ+KkGfdvu8XCA3/v2W6I2lX/wCxR
DPuWpgIRRlbRuKNnLOfvcWk0g0XVmd+F6ZLlKZjmHu/2OEXk5HDe4mwLTDA9M0lxHOR3d3kVV072
APJS1kzgGKixyydDK3aDxTTP5HMO1SGb2CfGhsiQs12PgngLM3KKlnnRtVtoffLx7silXSKO0d+I
2amtp4YIsmUTeAPJKmMPbnFvG9zgAL/If9+awEpfifxwnTMCX8mvodOp3isoAm9zD08/BpguiUuZ
p4zt2zzJVO7r3LHOBCchWXELeDw7NqFUU90YOn1ckOSJCadA2UQeR1E49QI0OLXVdgWgI/YeU7df
dlQsCeuIaHhgHHTXZgKf3aaYsVc+jRk8H74PKhCTaWhgDCzqZs8Ahg07UPE76MwlNjKWI2hxr+9m
RfCM15ktQ932KS2wY8d9MtApIHBXxCDcA4EXB75cHI7WZLPVG4Pfsqt1+z5i/HYf2fjabtyL1EH5
CZ/whuywvCjgimu8FvjKCEWrC3MmV6/46wAFSvcppLOLJ1Wegj3w+vm9KXoLdfMYWZeCECVxzW1v
jc55HrQVfCx//hu5nc4/Ocqm5zrKZXtmVYtVdiNZkD0XkTPfwcS2YZIYTkhIPTIsyS2fO5oLw8aU
QZRDmePoEQMtsdXjLmmz9gsP4lo98m02zRkLHblsSw797MQOEU8Bj7m3/CkoebgztBjqGFufSzCB
ywh7y0XDet7qEkMqd0MCEQV1UgWEjZTI2jvs9+HG0VirQji5NhrbvD1XsKNB+DANO8qexAnQgQyz
thopVLlbWZi+rAgD5ZEtoZjfq1HiQRkANxyVr8o0Rsl+j5wk96Z9GVPkOyIytfUazjgrOd5Y9j0x
PvCfrZa5wFPKJ0Q6epYw4vHxrx6kVaBR7dh4fbc1CcObziiNtED688Fa6vzG2t71DwUnyNnYs8lQ
hsDefIj8QBOUwgFceFhfg7B5xDdrHwQhNhAq20YN+yVDz//KujJ9Ize16Y5NGVoHU4+Ej9h9qM5l
yLzxeWbdWXzjktdg7UKx5n9UYZF/CgaUB58Fqdd/Tig2ztLqbSIyZ0zrU2+l9dWsmHI3syo9sMYS
X30cYnruzosGhs0WLAqqvdTWDGhnIa2B/2IA6zj8nluLSAemEhPbNGJUgvRxgng3nyH5wF/PgHv+
g3WokTKx13vh+8/4/UKZy13pQSJATjBW+rOqkhY7tWRn6BJJzASSfUuz4zpU/mHk1sGYQ46Ts1FL
BXcUp4W+1g27qidbYYJidoF9mADUvN2ZvgAzyAJkpfy1q5EQSzMk6y4xBlJuwEhGXn3gpU/ZRGRd
3GVZ+TnWYeHtQ1Lmc8LU1+BxaZwx2WFT6gPMinfm9soq5xkNDQsOZroeaojCiX7iQYJ3A0dk7B9a
huJyg6ym+wmCLmPylNzBhgWlHIuxCQONJaqCfL6CFm8TLFASniNjIyV07aJ7bqnK7CONgvsZDNph
PVyE5kjcaLM+zTbiLCRoSLExU6/2pegAb5Ov0YXRSybrUO1Wt1CMhUf3HxNRQ3vHk/eHktqc0Yki
QLY5iyGjTMr+d9c+EzhJiqJ37kWnn0NwRkFsWQb1D+I0bKMLOV93GHZPJJEuqz/OkCNgj6nswj3E
Fj950+GQnR2IltVf7EseuDncry5Cvnzo4Q8aJvPkc3uzPR00+In5w6eZtf8kjtfnxxC5E0NB/MsQ
8p3mbUoC5DOrn6fYf9Oe6M8t67JpvMDDCAHJ4ybarcD3cSo0/vI6wAGh0oqyJfpB9J8EsOPCAQRs
0mQPZCosvNKLh/Yos6SbQ6mcc4IXc6SklyTMi3+DFEjMBOCzkaFMWDh4FO7RmnjXKYrkpNLXWa3T
1Swsi+OWDNoktsd6ISERn9mjy10zvAVNmLSboR+b/NBMlg8RIprTB1Zq/OKu0mTpNU7rXqIRBOBG
JSuWAYOAlXMKrcsvKmyd8g/7zN03ShN5eJQVsI+jHqz+0PqY9A+kEtwrQ4tF+6mv+/I4KwT+8VLJ
FU9f6qgLHNn5F+KeuiIvgkrrYcm1n2yzoQ1BFWvk71vYhwFuVAHrAI09iQ1HW4VLSvqAnxDF59Rl
8o9xEUcGqBAdbemYrW9k0XSPWWtDbkx8X9cf5ZKsrJkCnOuv9PWQUi1JyxijkEA65hbSPZKYp5e9
WFvRnU2VBe2VUm/mD7pW8A+63giwanDlIYnCELyXqJHfprjp+xPxgZjmFlhjCaN0PrCPcMy9Nyjr
IRtiga0KLE3qgtso0AmumDDUkelGN36lYSeluHiUycuPZp2VdZpJ3rwNosaJxKTR/xCIWEScDz7J
WiAMVjIXjNUOKABF1qEJJPoSDoAdKXHg/cn8g4lKqH0Fmp23QZFGdoR4nsGjU4V270kGPgBYe2Cg
x6KOpt2dSlpDJ9Klhddh1nfXkB3ufNUvj5CEXB9xbDTc+y7c1Du38JJpD+KAWBgE+GC428kO1YYs
WRCkXLj6SnrlnWeFOJfeZJktGE1esW5ZI2i1jcyiPidDhBM1DHq0HRMszAehdPU76NyRmEnagB9a
tSyTO7TEHOuQ1mx0/KRUbRLamYhE5WF8gWhFFAU9qYVrzXa7sxqMUFebZvgOVxylOTh20z/wmmbr
ZSkn/2dhlXTthHIM67UsFvt7IIeoi5O1k++DKRu6cqz8BJFykmYx9ul6YcFPO7AD2SjeaY5TYhMK
z+oJFLGjh7m0x/A2VIYLGmqG856ZPnpgUl3m3HlZxZy8MebauC1ZUGBTpr1aIaPdSpPnj7NjwjTu
W0W0nlXoJjtz8ZSPNW0ryY+OjMLbzJgVp7Y3ev8K4BsHRy4lcn2QkXumIJY4A8CcOSzcJHviMrPN
hkW2cHZmzZFgZi2sORclDI9T31tfuPnd32HVk6aJUbk/kP5T/e1cq/3VjGSlIUJKGMTTyRZFA2Q2
dZ4C4ioBDPmuhRITvh7NsLswpYgHZ0SGnjgDa93EGwlqbZneXiey29yYlxoI1NitqPk2kod32abr
Eui484H2bB1jlfuWQZ4X113u+c9s0Uu9m0luuq/gJ5Xs1hWyN2JVq+5uFA2E/G0mAgxfeWAagg6Z
XtJFecn4IcqWUswuSJHC8R0hGnUmXopdE6JJ3wI/wCg+YPL967tT+F5S1hLGPGfdL7iSqEXc2Sz6
1pnW7T89Nn47qSodMDK0WJyAbB8/SfCAzySQMj7aXYZonWhmFDuQtT5rop+iGOcF4Iic0z5gUzWN
56AOZ3tbuh4LkpLY5qfFZ9h9HIpxHk9myMMXiAbMDXymFhE/uiZgOOczJ14Jms6GPAq6/CZKiEzE
EJqFx7APJFIeF9PliWRwtMgwyFyS/UiM/PDoIaxfSIwTsFxGqdscmDR99iaJpJq53RdCHwQ/QYCr
csfkKWPJnlZ+M3wGbRKtJ7o1PUEWbSNI6mGy2kfFJ838m/A/+w5NCqoXgjeWx0VL2pQMv9kJi1ta
7zsCMtsHVl3hBfBuwEMn8OxAXGjBTK/E1FSXGjKbc0jU/zj2OQwBk7aw70cisXbRmvjqkPtQPX4i
0ncfzUxRuHVIwNCxqwB3UX0tsDZiBCAZ2SSz6WSlNh3AgfKATXDCBxlYjsvl5TsVsQPe+jy5nmT6
W5rhuQbfxsR4DLBwfQQ2MQDfNYQKcYnAysISi2Sqne4pzHwk1Vv+tWaxuK5Lh9EFM0+PZSgXogGB
FFYkHa9gBniw84nZvoO45hWigmn3ZjbhM4Wl3+7GdW4u3VDZ0zZwfKzr7UpB8kVblKUHtgYTo/DS
Hc6RBzRvS7HhRbtqFMN7s2jagy6zDdChJQ+OrWTmvHOVK/7gEdYcjprrY9M1jftZTG54AT1ZfIUt
mRYbElk08XhK9N+tsumo+5Z0BZJvUcxsAhZkdDjOGDyh5UwIx5PtEO5GNTQtnse2PHmIbPRxadvZ
PzCeISiIEpLF7VwitD4Q0ND+WInstL5seyFa3QKKV9HPJNORsNL5KcLji8DC6sv227JQ6cYR1ANq
WNEiJSRzz2L0kana+wnFdi1PI/kBtwG+yrxxk2X8B9SiENvV93DLrgJD95HYCSN2TM/a+jyZ9e5c
gL+EapXQt4j1Hj52tG7B8Fs6afAr63qc3qE1VivuOtKes6nBKoFJtcpOWeNYz5jbFZ60EMnFlTiG
xL5QnycooRe3N8GhJTMrPZHJW23hSyLXiAEfJfUxiuCRXIy3QKEBR4CQzWegHdPR1NmFze3ynOQ8
pEfcnAt3s8gI+FQBVyiSPjA6eyp75HGrNH3wiiuOlM461Zm3w32EiwChqjGQMXyClwCr0bnkA/Nz
AOiezvKdHCtBWAaYomW+txDYS6CUqPUrmrQJTpZdDfnvsixxKFq1cslagb6Plm9D/bhS2fP3wOzt
2bCWytkW+Dm8HalQxO2J1qehrWnnVjgQuAMJiuJ/vMVXhWIfPsS4o9qP/mpkpCPq455FUOvTLmwC
2n7mOKpKP1OvYaT5KFjDJK/Ew2GzhNEY4dvkJUEIc1mqofP+UoWsxX7igvrbEn3zoxvJzD5FYQ/M
yrCgWRE2uGxNeAKb6Iy7Qp0JIUiTc9cPzusYiZrXkm2Fs6+wU5kzURHzP0KY7d8NU6Dq/sJU4Q7v
jWAJOobdulU2QG60hNbwAK3NWO/uhBMqWXKmDMwbS49GOc2RbDEdK/VbDV/GviUps+w/XUk6wGFB
kshnCsXK/+IBxHsRD4CekmPGl+/+UmK0ndOSo+ZjvtXNVnWU0rNLvKuu/48muke/P/MVnZNZEBy7
tRx/RB/pM4X7YwUFBXjIu0c2QjIo+wQACz+xhZQ3OToLD+U5weyKo8NFPMqJ5AKfTwLb7yTBrait
Y5EwytVbdwYWCzkFzAmbOM8KuMa0xyVkJ5klbh1IZuvCnZetuzSCtb6DuiHEi+P07J1xu0z53p74
iR9QRyPOMkOgTsKyhHdaZVAxk/MFTq0JUJdHL2MF/T7tZfXAc5oQaDYxpQd6XMKfkWMtdjlwLJ+P
lGXyfLYzRHjMiINQvtdYHODEVUp6LIhb/WXnnfvdo52J3gbMiXDwWRCeIzNownVFIV845y0CzRbD
qBU0QXOdOp/czX6tkeoDsImOA0sqYuyd0btosMHzgRKTZruzwpDpIraWehuEsx/skRjI6tMrWH2c
MkNJ/hZlEEw2ekwzcSNZAhE0RGmRoy4oapG9MpINaN5LBgXiMPZAuxnt1ncuRRSAZ4WULtndbNfU
omfdyJ4Q01cEVn79sIKpyvdM0pJfTQujFMsicrR9PRKJGdeOYSFFi0Rs3yy7+ctap/krk0ZYxy7o
pH9jpoaVDylluVUwSv40uvORM4rCA+c6OI61qbF2G7SFgkHTilah3CyTjWW+0Ho2u5qcm4gYK79r
jn67RuEORCf5LKC5OozhE1FI51SX4Rtptd0DAzUWJtFdjb8FoD5UZAGhtObe6bwfsiC1fUMRvQAK
TQIEjCv2A5LJfJvMndBOgp+UFJwzQ0N9dnAXxhibBJkDgtuKTKNDHflkzeP6hH/qjoF5QpEdVu+S
Yd49R1i7F36txeO8RESyLZMI7KbnAe6Nqm6pfkS41xewA10+WS9iaBC/5BryCtZfVBwfUHwFfEHs
POjwDaIBsVO6GPJLQrAz0lzLz8rL0hm/+bEKwvu++aFU8t0Fbi+d72Zgo3rEop5G+9YbvIcxpKvB
B56lVjyVkC7O3EIrSEoKQ/5NRzTWSwHAiqHN2vXr+Gpauy3RhGswBGcNtEzsdcBg7My+Qi/fmVtO
X3e8KfwZs05MI5PE3sJuyHwGOU6dZies1dICC9xJtKFjOtkXS9kijGciCLurqCbiFSMGc4yVcz9t
DAlonKiwLcDRZbFTqvDhvotBy1TkNbhJDeVrg9xXXgo3SQkSB3ODGJ4IcTplJFJQX+89TTutsjjM
YV34OyJweKXEAPkFnGIrplemzyHAoSXixIdpYpl4TlGyoYCNfO62dkyT3/hapui5U9zH13JeBZ+P
4O9Gj4XQy/BGIJ4qngWqnbtmRzsJtQRhOViaWXGeGmBY8PnA9WG4L5ZcgLnCqbyXc+TSRECy7xD7
5UlyaEUGsX/jzHxOGCty0Krrtp495ZISLv3mk/Z3fraF1zjQaXPcCYzNxNlmvWTR2ls+cnlZuq9E
cK8EdpkKmscOP2PNw85hi80m79qDFn0v3/0op9dkRbnu8WbjfegBAY2IwdnfsJMy7PZz6cp3Dl00
4tiJBW+ZkppMRPBbP4dJun8yGHOojThAgZNGDJEQX9j2Z8Y4llxKdITkk9td8HPOS6KrKVCIh6f3
JG0y6UjjAXjCJfqENog4L89pvMd+EQGxajDIqSLbQXK6bfoErA9edAUEwi2j3N4tiJ3uyScisA8r
1NY31s9sVxqU1uVBMOhAHJb+n4sMyQ+viFauffZnNypg0gsimlVNfcPacCSmdFSz/xNtCggT9mgY
D5eQaT341T6oLlGtgr3H6IJsl74S85aC0uW8JZAOvbkoZlZxWiP/4lTqoLXjmWAkzaWdxKA20r/5
aPekLrYTvOlo9f7onCi+tEryX3RGsC5QJv4BKUvAg4Nx/OTVDNA2pJAX1i9OZwT+ycBDuKN0JP+z
shyJ0KwCSXhtWx9Ine/pvjnmM1pZpHHQyx8ymvCfNROsYiuVLN7szn+c9RxVj6qY3auUupzjRQUe
QTGLhO0YLZbtHXsx+/A/WBIyKYcFkXNEoOB8pXsfxZ6N65pDWdcUP1W1FNSn9UDVBfpvNQ2ezJqu
EnQRskC49k35LDt3ym/aXcvfztr6zq6uMTxofjOLZiimq19/lQvKwkO9et0co1klfzvVdIpnh4Hg
EDfSKbqNVYoWIURT259qKs1n7/Sy39ehcaKdKhzLu7RplHzxTEz9AbhpkH5OFZTuWFoDY3MpF3Gr
FzqNbYgKkKzouUvJeuoTd+HeTdy3KDQk1HXRuE4fqjdwOU0U2NeWmJN6C72EeFDGYd68bR0/+2gW
Gz+WV8LOwIDE1jHazhEqvNieh6G+4ThpqXObBi3P4iz2xV4CEqs77KgQM8JU22jgipqK8M3GDmi/
TBiz8gspaV3zk2H6CCxaZRioFp7EOale6IfTL5h8jNwwaDHp0jJJ/ThIbQuDYlqjAa63A+EDSO9a
AVwuVllrjde1kbqLF7qh/HUKesUhNssg2kYIz3AXTgz/YJ3hVJkRH6s+qXwOdW1jmBsszc94V55g
VWHsCh+KB3xyhvTQtAOW2K6quwiQOsCmjuVGnxZM1IoOV0/fGUaWTS408l9jhQ6icbx5tBrV4Dmt
fchINTHrDStyxpq2t/Dgqye3y3tnTz/WtR9LY6/Ed3leN0b7Mk8GzOUiw7g8CIzPL3Xnaz5YcHOQ
KJAeayyYrLij5axWxI37mcyc+taHjRDXIh85Hy9O6rfEq6DfDicYd5xzPjCELtAHlvVa/2I7NQdf
CXvT4kNlNQpnclAAKMTOQLLttlDd2lxtRvhozGrmurDDwmSEIdVLLPMTg/Xq4DT89deswgUFd40F
BvLdTgfWudBMrw+rXWf5U1+h4NwwBuj5Q7UxGWS7lBABlPCTuo7OXM0/irR1SWGzFp/wBrtq4qjz
hwuBNP76agOf887dVEGMspxlkidNezxvcgpTMkRJqWDy0IiFItjvYTMdDEuF33RFBsdAKR2kZ5SW
6Ku4pBvQQCksIforkKJnxaJVx4n23JWuGc721gH7CR5B2KbZji3K4m3kWrp6sQuC/9SmFyTo3tTC
xYUIbITidGMpIfRL4XpDc0NwsAwfgaEnZuJZpuk2sGa8hB7yXIAmoh1/j4G3Zg9Y6d1r42j1hvjb
ro9e74IME1hEbMYILZk2i0d9WDUuE6LWaWz2Q3k/XotZA0euTDKjQOmnOyashR71oynQzGIOKsNf
Je+X2UEbFRURLRSimzGDLoZA1Y7AovPF+PLg9RFa7xw+rzgu0TqwhKNWrGJ0XCSiwm/GoxTlEZmL
3IMUbWxlTHebW5fmvekhTJO3O6MoLAlhiU7l6Ovwy2GY+9miB0YJgzTnllVFvj5Y02TXP+GOqPyJ
GAROAvb+ZkUkrqpIvmq6t34LgMF8t4NFId8GVCZHVPLJF4rh7gTCDC0+ajmbl54m6zrVPdrG8V6o
ke3IHOqNNUQvL1B2cRvYSDKd2PSzMx81agN319fOKJ4yHl5sYhXYjwdLE/Swnbn2foUKkf3BFYHO
8EUyctwoJxTF1mm6KjrzRPf/cXRezZHiYBT9RVQJECBem47OOcwLZXs85CCSgF+/h33b2q2ZtbtB
+sK95z54YP+20AbTfrIvKbu959MhgBfpl6uZ71tExmPcfKNRG6DlAEg7XHdtm6zj2RtXu/q7emqx
rvg/BNVzZuv5gfjXWdxYjvDeqQxlVRLhPOcwOEE2oDiJ2rxX9vtcyXkpTnwXRcJ6GlOhx7yRnNM/
beqOMWE2Qf6WsWAla63g5cPMt1HVn1ljhilL8bAeXuM8STp8906HtRI+XmkfPSq08paldBz/4eVd
XQi5rPlRNOg0EXv6zs3MP1SGzGRcT11QwQZw8vxrKKB4bmclfVHuOc4GQCm8wNk7qmTcN5Zxj7Jy
zDKpnw3/WF4Kj1OYM5R5tHxp1mG+SsMcLoPmbiHzJm/wLbc+IHnIwd72qBW5/0VzJvv3CrvpFU+Y
QVs/KfxaTuvTHhKrLkH/JpCJv3FnefIcqJyg+hTcfftesk9piZ3iW8fhv9jIzzTcwaODdvzdIzP+
DoEDeYEAsHpzJG7MGZBexO3MgCSoBgZXSr7BjfTJbSsny31FuS+bk0GOZF+KDQtEOUWm0ZPv4fIZ
zTCV5xIienrIPbvFDYpk7tqkbRISrYT34uDa+AEpXaz4ItoZ51G/5sU3L3n3x+B9BzHrC/eDrRLh
dAuoxPCU+g7JzezW2o86iG1ybKc+eVt1NT7AnmKe3eCBQPRGujS+j0ZO9TdVWWh+C8vlfmk9sjH3
ydhl8xWWk+qpDkf1L4VJYghmd4xCIqvAZeXpUBcRgvF5fQtm6Vx6QtLcyHLp/KKBOW3LYoer6MSa
NUYgXI+gU7Lak8+N6pYCDxaYqs4ut4qptSuXdcaWq44SPZ8ZIpI1elHDhNimaqeqOmbD7Hd7Q2VG
HiSYdmKFkR8T+ju3LJPTMGkQznQZE02YlUgcqc3sjtiS0TmOZJVbh8LzvFunsEaUIKub33O9sJ+f
QscBMN8FHuv8ZvZ1EGUWp9ORaJVZneI52IDhELfz4T0uNgRR2amkQ80jsGf2iem/CjuDxaagCmED
JiJhwpXQM0113OqlRq7De04hJ3cG+wooWUzTTv9kxhCRwA4F/urcThiM/60Z/PCoM9IqomphwgMm
gYCcCtRb8myDcEeVJ8LljX0fFTRgQAtKJLB2oKWZ3SDsDYz12+c6u5ZVExZXzZq06dnyk/q2LkjP
xgqop8nZzdnqEuAtmfXsJ2xmnzO+ueQq88H0vVE55Nej6Op8M9aGza0hTkL8LJ5DHhXu3RgOj+V0
Hzw2wLoTrAs6YqrswTzy8+TNtbHcnHTloL+8QPuu5s8JxwCi1tkLy9PIPO0JbKD6OyHuQ50/Vbb8
NPEwzrdk/5DniWoWijOA/oZQsAFr/k6lTsv+0a5/8F6oW/JykTW4eD+eA+MQQoySQop7ZTEK0xd7
FStbT6gs411tewNhMqKr7AdvnTP35HEbhQjELVl07XGcitJopOlEKYwQxZAVUsHXnhLLdUjlF8Ap
swM57cBEFxbNCot9lohaqL94pZTkhyAE+oxKZwrIPEawu6uynvEDLkcDI0f0CybqzO6h29eLD1pK
0i3hw6vwwFB5zjdhSzz3URqhrsBNxN9TAGdzP5a2235QR045wfacFV8O5Iw32CYjWSFJ/Rt0kznV
cnbfMGoEvyk3MvkXNh0BznHyukg7vwtRHBgGNADysKtAUaC/npbzLHIYfi2pIG8otTn0sdlxG+tY
sB8JtMOUJjW+F1/DDl7/oFVZvzBrun9gHfPLOIplD3M9jHbHAGHRlq+DFS8j4WU9ryMlQ4TLBENT
SCn4QU60vfLJh+F8Jp5j3PyDNOf3TJNz/wFNVS0Qv1Bx6Vsvc/z1BoShtezxEAa4zMlVAQhobzCu
rqZL4t0OoAV2qK2qb936pr+0UJsgHgRuXl7HQK4sKM1kpTx5gj+V72K0moyIUeBzfLbIbW+huhaY
DacueFrbgegNxPsZMdYjbjfeBmKRM67QV7cV1l/s8bZ7DoCWicc5HWJubzQGJKngVmv2nVtV+d2m
eX/lLSFkps/LJYKNkzssaJfi7Ni6gGNdxGR2/eBwQRI6xI48j2SlsDbN5Xzjh3kvLznJnIDaqPlB
3GNEInIlC1nmN29WmVc0YhldM4G22OQP7lSRwCPHyRmAsaWm/TN3ThfsXW0P64l1brFcKeZabOTB
MNd/UReHfBA573fzWfnQBU+4DVxz3BKDljevsKYhyosNCArygogRll06Dp/cnPecylX6OMkw/UNe
Ilwt6oqWyNpdjoJlJxpLh/dJQjl15YdVr6HzokSPj9t1DiGmJF7LkcOmeXVt56VmiZayG136OnJJ
W3eilZTO6bmkkk+PwLXEU5PA49yJ7Vtm3FkN2QnTTxEy4mg4UctkMOiLTCVuhFDVmexJAixokVZ9
huaDfCCntP/MlwCLQ8hJe57QvvL7Ikp7gFLjx98AyTIcNYmvKXnijnxAlk7LLVsN4izi1LMAYk4e
+C7FkftqnAUp3ihttqiz73bgGwdrOQjH1e5Dukwrtw3+fiRCqKpfhtRZ8Ceumb6dBNdz6LQmPKbS
ZjLFmrZe0f+WktBblCDdE/1Eh7UXd9GvqrSrrwkeMAQYzNl4w3tfBah1RfuCXIP0b1Qe9C+dVZgY
SuEypoex8bz7nO3hClQTG2nW6fW74X1P6K5GYMcM6z0bLyfrP/AogG5jWAr4YckvCM44cdiMQ5cB
xKdp/xBiuaGTn1xOnfrS04VNhw78cj0eWalkzoHv1cYCnxrFxqkc3fWgme+E/b5r2L/4J7QeA+ej
yOBU2k9OkdPl6c6zrNPQuEt38pyeT8HJ2DDwKCaoRnJrEa+j9ExJs2WhT2gFM6e9yLI4+J3Xso2J
hiLKA/mZhqZXA8dGeWXmnleMyWr5hJxxWe7yFtMVzzJs22acWi5T4hNuWZGODERHTrcT2ATvi9UH
Q+mZvno46RoO/QUhJbqrrICzEHn4N142e1jK/WxpzBP11N/mFgXuy8io+dxZszMwG04GqsahdJAA
knyQ4B9C5TBcGYsLY481hqOTELY6ufIJwYVg36vknlk7YCCDe8ccAiXX+XXKB4JUKBtSmHUJKZUf
qhDlbZhANyCWGT8NNm4E4oMrI4alHOexpdW3RGYCJk+j7N33zMsZMdTp+LgmPbEnTB7UFXEcZDK2
RZxc24WlwjctxvFcEgxS7Hw1IZggHmxBYxaSHUU/aLpVivoEyNMxN+xk0+AJIhJYX6b06q6yBelV
DY613zWj694jqzQyEpt54exX6QzoyAvpwi0ErQa1lSvPbbqAdh09IggogGqljtQvo7lviUo6lDTo
wSEBz+He9Crs9KEj3UTuphFIwbHIHSquiZC1/DLDSvvVyYzuDpMi9E3CAv91K6Fy59QPYH3DcSFm
5cxKKlsvejJQCrOcgp03WZKuDjurS04D+xwWvYHmir5rUZkELt9G307nouj7P30+Dx46J0Kft6hv
IA/c293YZ+0NjlqtprNPRF9/VQintFH3cJ1+2LrFk1AZSEQItXTFV2OcmX2nxskYIX+H6tjRxnzp
oC0mdAiLXibkmkBfPmNRNicYY5V4k0jEiyeoHnF3N0PHIqIVdj/YQUCM/hacmsWY7xwW0swWV/gL
qNhwEu80g7b82a8CNAkB4dqKdX5KRZxTu+NeKpLev8NJQTgQG4CN3LKSOLREjdOzZSiKqd/cLFVB
0F1WMFDUqwNZo49r66IzXlZmQSWzc+LtBvJv0O5y/LMvLxcWtvFBlqqmjeKplHF+dFKiL6G2jDCI
n4pK2OGGZbH6+SlEuI/4QnttNewKgi2X5EiDUUq9X5cm/ONZZZHutW2t/WtLnFuxL9Ep32FEm58z
K87NDhcsg56ZLl5FPTjj25qB5FPVUSizsezNlatctJsedv6nxEoyuhlDUvuRKM38EiClXk4t+Fr5
adGt5wS3oAnKo8nKE5h/a1YCq+ynfv1cpUGeG/Fyl9B1hWNaNLXAyb6HbKy2UKzQ+PrOZbzFfcgA
FGW78ooyZomK0HQZdlXconIRQQakTaaMiO/GANHJtQItx56wilFN7rnrPHkkqNtSRFyQUd7ccQDG
Eqln4rGVxF4PbQvdOGiUk2TIprwzuCoQoXv6t2Z0dg5rSHDuqNuy8ke5aNM4LTmXUecTwAVVrSDP
EaEidUBq3Vh6dpbbsU689i/DwJnpTWwLH0t742T2qQaKhHavxOaObR4c9KqGA6L8IvlqbBU6Bzmn
c3LtAGAZibu05zReP2auq78pGrmZMqoX5SOJL7gU9i26kZlity/tuzwLN0cVze9bV+Hee2Ib6cqP
1h0s0B6OnOzsphFr5x3mGcjLARFxMf5KeggZs2pNIWZ0E5evd8c216tQODYxcFsqHTe9V2Sk2+ic
srzDglcuU3eHx3MqDpyDZX0PNkqiMIR7l9xkHoKOh86mwf6O5x4a1MHu5RyzUkbsmeKgZ0nj/3iU
E84mCI7LD5ebDefHyBTrKhSAmD8WDHsI46u+FRl7t4ZdkTGs9tq9g5U7PFDkQ8Thb4RB/BXO4+on
LxLTA0tFVixZcGpYOE/fvVR2h183ba2jaTrfPik9UDOvsAJT+EQBwRv7Hp1YSCKWio3ASl1RYkWO
RbAK2+80aG7QhocJiWvZKlm4oHWZkktvd56A5qV9s3w3hAkHp0n6rEjB9OJX/ixy6mbkmE6a7CfZ
tAuSSxNWN3OhnYbw9JQOeoohg3zbxoNuYxhFDcghuATie0gg3A44+WxWWWEqrDOzX3vep4DHg2Mw
taBeoDWr1jmt+drNd4BpA8nEDW4OMiAxh68zI4/y0FfhEpxGnDf9sUWxnc9R5Q0Vsffwb8QzgULE
bTKccrqLcNuetOFMFiVnHkYfF6xJE08MnuFPWgHx4TO9GRaL1cmgCyIRQqkfUt+AyIXScAQ1qOvi
XIF+kA22DA5DItWmwOatJU8oF7uFjXn7WQzD4L/4GvksIUydT1aRCYjCjJrcpG6PwZyOlv0xk7Cw
3Qc5hhP+JduK73pcijrCg9eb3ZzEQn4WKu3y9Jr3JnAxSxeo9XEO1JyoPzxrFR32SvzMbSK6GJSZ
z0p9p3LtQ8bsJBkObMNmqE9AjDAc0DC3/C4d9/bHzOjDvWFdUYhfv0Zujz53tkAao6CWioCJgmEo
JGMSzX2Blh6UYyDPbpuMLrrDhY3CVeUzaD0bqbLNAilcDnXiQ8jBwlGDMG9g5B956Dv+lJRx019E
D0z9iDVy1EhCigadIsG29Nx4xlhPA8EYNFXS8MxLW/u+jymctfptAI5cPigXrM4IZxfKE/bQJh2f
RqovHV4xzO6hx0VYQTOYPDUe4DK7C8AImfwOYGFj1LGBvKb1ATOwU4FdrEUgVARKH/P0Qh6CQdKu
8nU6FnUelJ8xZcB0rXjwhpOpO/IqqiTMDFv0ug/P02wP5tQKm1Q+q5cwjJha4H419rKQuLSRRy9M
+4cJbXCKuLPrKwdmmFGKVPUEBNihGv35UtJaIRHlQ6r2FSI29siIFZiX5WX2hHxWM+b3poK0I03X
EC2YI9p9XVPy7y0TDlRGjC9o1tKaxDrk1M6ud5chPTOv8ZZzwOJP7NloCfQUeRqeBUHL3xzyzBir
3Jc3jTsQbIvW4l2XwhkPoipqg1e8x9IlcZAwUvJiRARYEBiLtnM6XYiNin/7xiViufVi1f+iGfG8
Lzobu+UrQRYX+WhbvDOBy9o8IqkjCmecXZALTd5XwZGxHlzkQvdW1BC3xrbPnayJXR4HUr9vMfoZ
3CdEKn8XyjTXCEZyKHvFShNlU7RTD5XejPMjcXC4KTCluMh1kV33fdeE15AYpgaLc4m4LSHI3jmw
maJSC5KEGJMgz3iwAqvJkXQ2s7dyJoJzRN+r0g9raLL1XMFx7Hm27Tq+5hBAOzVMavhJWTq+iFLM
bHyxoSGftxvK4Vqi/mA0RZnATJx+bacK1Xi7GQ8dpInF5x2wwKASuRT64R8bcoD3sLjUIQeKGx/9
Cf1JekXiTDDdox/Ps0sfeoO4DuZy8Q6kRaSv/SSVQhJMC3gL01y/5QrF5ZdfJwzlag/G1h75i5sc
28K2/iTKK38HbOY134bdv47WuuCzIgewigzyr28IMvj+yeZlg9DGWybn5Av9hE+5ci4raW4/ZeK3
DXwnqOOI/No1I0UwMQ5bvtxc9xA5f4cJYRiE0jBcH8nSSu8bMFDLKa4qT0cseLdAm0YEzSEg4Zng
mS6oz0iPU7m32ybUjEBRPj4ODqum49ARVXW/Dgz2n1lWkczB55M2nLZEJu3YF3gnOiQQemlfvMFV
cP95TZaf0VmDvsfNlb1IPSb6KvddeBhk78BK95Ul7pZkwg5M3Gj1NAk5NcfKX2xF6lIoidcDf6t3
0s/6Z13PBbNpDqNjjuK5PqmsSe6VZLN9nlyGXUTxlCFe1Yn4yIPVax+ilExjsXMD5s/3aV0ZH/z4
KHE89INiHpPkVuTbGb4EwYw1uDBimS+BZaNmGk0g6RLqBMcPudD6DlYvETyWH2BDtdEOEVyLX4Zo
itC3TnUXk5RRIBQoGD5LRE44DVlDEzZqPTRqhlQI7CZ3dyjVEqSa2J+20xqn21H7vMZfcYK7bR/E
lveE7AiQ/Vib5FFXIv8rrVzc1EzJmcP9T+6yQg8tf7Gu24GIIR+lYrUMcNmHnEkaiN76xoNdgWhs
6AUrTNzfIblIMM6KjWQ4XAMgCNCg9Su3jV9U5se2KYED0g1AbwRNdpmIJ9jGTFgC0QdOkrwua62G
vfBbvVwjeE/aGxRr+CTmPP2k6Ft8gr3a5GXEAOJdGS8lBQu7Q/FeW0P7nRMo/zcHvWlfbenOL1aH
DjNiyVhfaX6lbJ/iL2daY5PB8dLYffiWcI4+eXPRlsi/OHwFwvxOvFRgdtsLCT3TkbUfn7KKA8IJ
3dYzUYAivae2ASY7A4SOv5lauag5QJeVJ+HlrnMWWmU/qxDrX8VuiRTGcc1PIVRbrHpWKdSZSm9h
Sxny25NaLRL8q7w6IT2uMMG+QvtB3Ffi9TcDdEHJcpwnhbFJ44HzlAUjM1KZ1iszTgFQLtT3tyit
huTCN+gCcrYRRO9r4RXsOdqQhm62ihhw91D29vWAsTHbje6M2Yqbt75busxMeBaMDarIseu9u4Lc
uVnXTr+Nqhg/MD/C2AktVRSHIKGMjMbB3hrELGn/aGZBgFAyZmyftTX1f7tV4MYPB0NAElqR3FfX
pVP70zd2PKazAIn978QsvJSjI/W8Y7cnfolCXX5ZtNbjjV5jNJo7v46THxsFTwG8bu3ds8pI/941
UHg4TZHIO0e05aq+HbXy6mNPV+dGbqC97llWMXtwou7Co9ulI7kfxLtuL203vJgENMuBLerGF0RD
QWgSZTupakBhaHbzOnWxIaFzi8wgcVEkaep8+myDvZuehLD5pcZSDenGTSuifNEs4YC2Jlg/bmzZ
FzWGJREvRUdV7A+xV1+jKiM3FApF85NbK8PojLr+WTWy+MBelnzHwPHMoV64uxFzhDSmwxRgd89k
dx+3FIlRkk6Q1JuhSz7BbeNJguXks5lrYs0sKGGHtwsYq8UIbdZx7wUu+ViEV5VVVEis/4TeB1tQ
obTkE9of9o1+RjjzTGS3eqhs3/0LRWACfi4796tMkZOc8WDQELsNWh8CwJbg4BNxVN+7eEkK7u9M
FHe2wL13Z7LO29CoQBFwViks5/vSU+sFEvsMt7Ca4SiKKmzdfTbbmGBaU/Ry7/R6hJeJvHA466mZ
oZ2B2LBPdohAkJ+qItBogE+yT/Eaix2WDzU+mo6OZ6c6/KtXTe/l53qkSbhedKqBhncMAHYr/Y93
SK0xp1Wo9XKho5AohIl39a07I/FmBGcR0/MccJ260ztT0VTcVy1rhH94bTBvH8aghUB6nFBYZ8kt
uz+CpU/sGdx+OOQBRlPaD2fycj7nInm2ZuFlEJrCeOxu6tFzXznEg+DgpWneR0tQJp89Nor+77pg
upYHRrmDHfkGQzch3tKtvnRa+tfjgKcAzwlKgopgKITH+2KRo75Fh7f0x9EsDXpCFDHWvPeoxGKe
dsfCGqljJndPrHixSXgAdPWuWEonBNwQON27D/y1OWHNbZu7BbuohZcyBgIdweWq0wfSwDKHwffK
zAbRzYKimL0pqAdM56TkgCLzy6iw5GquDQdjdl45oJF5ESWYYExGY3RBPjLQS8pg2sIH/JBDAx9c
Ga2emF/TNewkFuC+6o6oiuzqYCNIfPISnGf7oCJTiGmKVb7mpAY4t3HrU7wyj0BtymC/k68M5cbf
kBeYWll5EzGBs8+1jCHIFywDCbONeGq24z9odHXyW28Kzq3NZJmlFlybM7sdJ/lL5BdaSBiG0j82
bYr6O8D1m55J1Vlc9uayE/W1l47D+JcL3sluIUXweeW4+DayTiOfna1ef0IIkcTPoKe2heKySogF
5cJjfdxs5OnRrPC/uOMS5Zyll6C5pIod34MlXbJTkiBc3ul+xmlGQ46OnVZeMFdJbZoXn5IRXI1f
qirKFTVvVCNQsp88enpWCxXx6vl9qnCtcgPAlSpWcM8URaAgIToo5SloRe3yQNXjkBWgQEXdQnz0
fnuoHcsNUwzVv0y2IAiOkbhGPxRYwaUqICc9mozS96PFRuGf3YTZEAqq2uBHT9dptySeNb6nqaea
q8agp40YrLaCiZHuwnu3mXtxYE4puBuIrGz+OTYbwSPqNQ/waVqnTEBd4J7PiN6n8jKlhokZ45gQ
5VOCslM+uuhPP0dMYu5tR5LxcLRjCgzACg4eoKXg6zpOpLlvCIluNjrC8ZeSqt11aE5+GJBgBic5
QN6gBZxtAPLEG6BKteI2fWkrtXxRVyzTow4JdSa2yNjeCQGcg4/IaqWqdgjQ6/Y2oW3Or0lwCPK7
tmH3sw+hGrKxxgBSM9tBX+7i4sQbCJTfcUGuMv9WwJmQY7U6JD4AC1t/0yB8GbrHufLi/GUspgzR
P18Lh9aSs4vnmglj6yHz7aDrXug0DHGkiZ1ULKCsdSCcQst48N9bXCszZIsRIzv/Rbnh+6DCpf+b
h7TRZ9xRo3dmUGdn71x5tvXAwNzETzLJdX+mjCFt0MyBi5HctblSKq+X9cOMNDs9bCsf+yw8jHAH
P0O4RU/NNptVkyCXJJZ40OPKozilzOmJngV/YXVojuSR0bShwnYIOFJXbYIL5+B7WV/9QCkAdjGn
QfahpUkundVazEh823EI+IinV8dn0IFmTpv5Yk85RjGZGP8nzvu1jzrm0iQSFRaXaBBOzp2P7TAm
oJ1ndb/dYP42dPXfQwfeEPNu4FHs/xpYNaiEIHLWvd2d10mMG8JK47ISIWpPNjZL0UIaUPBJu1qt
V3GAv4mR1wxIUk9KaKiBhoyenrFQEhUD+pSuVPMfq87KxyUN0xQ3Veoh2ESJDc4ZUN773HI/4pPs
kleRAoJhOG+sWwvnA/alnhcqQo9HNY9mTU5bLG/2htx6+JeZFjGShQKfhXKbefwRsBnM060MjjkF
4F/c2PiSPcTEMStkDIB7Lx7xR6L+Rplcm1W9F36RN3uN2v4DWT+7vcyfDdmzmA8/kdQ4hAiRr3Lx
PSLtDhNz8bdh3VY8vVMtdx0P6S2gQ+aaZdGo8R3WaPm1rk6/cdZMbEVpMLqP8IPMk3Hi4ZMcy/qf
08viOyaD9spxzAjZsUWXv5u5zPG+oSz6YjaK8KpbdNceOuAM1iGsyvwjHGu4eDby588M89qzhTQ+
Rd2M+mRv8DHeVSkhWruwa5BfQXbrfvqCamWHzbd5xVDhvIbCdf4VWfZ/gtM4BtGqqg5x9uhrAQ7T
LogLRHzM8i6p7T2PGufijPK02LNErq4VwkxwSEQf6x0CRkDLBoZpzaGnMTUuUpNohGeSPUYec66R
lMLeqFI+ziFH5py3a77gotAp2rWd6gUdAd2eVWLzk82/Tra9H5Gw2f1SZzXZwTF1kFHA1KA889oJ
rgc0hwJ7lWQRrpqW31UTeJPRVgRheeW75YDbiPNqJEAK3aoSSFSQK+bxdOIwqH7NpOW3ZThvN0p4
ZV2Nra9/AjZ8IRK+qiYNNmQef0gscFiHcZX6bnBt9cydk/hn0vnIdFiQzULIqPmcdiPnKt2blQXd
pWMCCvNvSsrnTvcEVTrc16T8NuxsDzYbl3+yH60XgyD4vOrWuQe0vCF3YDX1rMyKFL0JV3tkwtyp
Tlmc4Exb0lJdd+UavtagMcZoBO6AuLFpcI1kDkUKIhA8vyELwQcLzYy+mEo5T9M0pI86trkLE0mo
FiSCZL6z+6mG1oGS3N2lEMuucfqt32KiOo9Sl/zrnT/ThbNgtbHZymme34xYgGfSjLL2ZGXdIc52
a0bCaVhdPLROUzR23vDIVk2/5MnS3OY1kVk7JDMMzrw+6B9LUJCMaZJg/mcXOdIRFmH+yS2GsjkO
gszyo2WRSh8hOyfUUul5/YOnSj+rbkqoR2yBncRRePyO1E2knPPeN1MkLMqpQ+1lq4lMpmBeoaUT
O2Z8xYNqkpx2aCVMFWi+l+0xNuZPIY1tQNUYV1+hkIjCxzgBQMejQHBWS0/2FMIA4uew8fEcWCLo
63CzKURrUlmM2ta2eO3CBZ1KZRnvJmnt2jmGlE56F/Q5J2jSMUkiS4iDdReCLPvo5jnAkuzzAFA2
xDwb3GgIhDgcILaPbWY/EJDIQQWmy/5CSIm6NF2Nf+qXofzwRqf8AOdSfw6Di7CSD0LesHDIX+La
hxA91IzrL1OVV6dyhgG4n9lrfyLDoUWKA42U36yIoCgecurewGngcTqozdMz7AeW4z2m1+kia/pn
FSP4Bvq0sOfqeBuBNrUt9cDEtJ5uPhAwjmkeCZks1uCHgPfOADfzuo+KdvPZ9S2SmDGAKOxA2n1c
cAvNBwsn1p8yTad7o7DuUV87HlXbVMl1E2IxBgM0V75aAqXXDkOpQBOZJKHZM+7p84NABISQs2cQ
vOvHcIOys21hnNME9pviBWah7tfFsvOHlCB6UyzIXQTTvnPQgz0+lAVygAPqCVDQJB4X7x6RYGK3
FobA86LrFcS5KSU0QvcxjZiWRciHkdjDA8KYdt5Dxc+Tz7xP3X8ZUid/h4arZ75eDpgwqrT5ygA4
XIvMbJEAxoZZTNuRKOJWlvodGrC93Lux6jggBDbSzjbucOkSPsQIlEcFwMjR8D5zOpfmXHf5JryE
TAENSnciOVgAmadrAJYsE2WHwpNphe3d+Wsf/hvCun/2tp8aiZ2x4Q53CRTvpbJRv2PXw4MxeZvk
teggFYZ5q5+LuQq+w643XKMcgrhXIYQcFuFIWEvMQm/kKIFv0qEB8FGg1AiQhMCI4pmtHIsax6lm
AhHAyvEmYi6ErqPLEzHGzRZMwot2HtmugVwylO+HjJiSZgdbgRgvumMMuDbNEOlvTu9k+BVFclVz
EDE1JkLmnzVx6UUW0Bf2HT5kIHww9SJROeWkzjkFANGdCHsMSPB029cB2CAcMlbnNyyF2WMJMdHd
CdvU7yWRuTnQ/SZ+Q6mP2zNOjHtqBzaXfDvYzG3SCrckzVlttuua7s1pq8+urOr0mhJC3qtg1cjC
2zz9xpncvFaqYgDdxjKprhLAG4zmLcGMIGOX1B+7STXPMcE5FNBF4t1KbE5QeWbffCbJwD3NlkN2
+9R2kuAw+aTb74RTtQh7mFnvDasutZtyLJIo9fvu3qX1xbLvWfqbV52YDN+Pm38zth9SZtFYoFSV
Y/6lQozV7kgveaxFCh4Ka97wGJJCxLAxb+oLCvZ2YgIVEEa2lZ2MO4LZeS9hz7MRYVm8WZxJp4Fi
qepLmaTbAqAvEAyOeIeJMWABy32kU+S2rjvzmPKF1nczHO6fBHwRGTirznSUDkXy1qMnnXlz6+FO
NdVsscbgbd05xYh9pXS7geCDMP7lCWegA4C4Zryei2eOxuo5Weuu3ntDv/yx8V48snIYvIgBu4YA
DibrLl6HTbtAkt17ECzmQn6tFBEvgdgwVTFMDTuZigReybx+2Gidb7ED4qwQI3wNPj7B4C3wphah
PhHUBthoCvqRD4N+f5ltkF6CzSplS2F5zb4MLffW5mkkwiWr1DWZ4HiV+DqdZu92LrvDZXYpxwZi
J0Vkmc5hiU19ghfIXkNz6ArL7w6otPn0gXsGb6XMmNqmqHuYfOjWPffW9qu1la3ffUfRwFXzxCRj
QPH8uFSbV4ryVu1rqPv5NurBF6spajEOlZLGbMQ1cO6w3ZDjkk3TK1GH9TOt9/Q9p3mBr6gnPcdi
2NBGNVNLLhOCxkWUrJV9AuFFxlfvJG5LrVQXb2jWu7ceIF/O9bhZGTJrYWUdwvgG05AT8+VOWfCP
U0UFe8wnOdbhcjBfKbCs97VlAbvzXea4B0LkMv+sFc6yU0LVet+rkeYLeXiO+MuU2ZsrsS9A6CSu
/irtrfoJYWGKWAffPEatuJ4/05ZqK0prZpV7EI72haOLlr5HhVLuLfQC5oyXILnDzcVey2X2Aawx
494hr6zy8gizoR9izc+SIXLZdcNOTxrzXZXsfI5Yo/qDTaIAe0KN2oaBZ9dZe9b4U/rEhDmh4Gob
az9jhRR3w5yzEQ/rEqHZoljUXgZyR18w9PZnOIKCBeGK3pGFLUtWdthOPh7ycY0hMvBIuHsAPe7n
aA3gJDtyKYdLqvC4H7fHxePj5S06sM4GxUELCsQS4WBHVJcV+Ppo4XumhSIkfAExSBb53GgKrFJJ
kBFKknmASok0WHarvYCMGDbmpGyjx4jyk7sDn7J+CogwS47a9uc/fTZvIJjOwTHM0lUiYUDvQZrX
MDZfTFslNAMHH8rOQm/8msO5AR5jk6y30zXqy70sChA9QmSoQzpA29Drssb+GlrY0xEmfed+BUOE
TsYzREpNiLaIZx3kf6SdV4/cTJam/0qjr4dYBsmgWezsRdpykspIlZRuCLmP3nv++n2o2cFWUkQm
pO2LaWCqoZMRDHPinNdweNvOrDZbB3E/3YohCutDlprJyR7HQG4KxLdAYJAwJDdNXTh4S0Pl845Y
ePEQoX6IgmnF4+afqI0gQWoNcK7bVLFqRAzJZag+Gr3h3fgUS2C8D7hiI0OUvJvGzlAgvfld9tG0
cEXZwZvwnPcR5/OXNugDukV5aYtdmXk9D1hcfr9RGkCCpB3qgrIS3Tz9CcmYotpBuIwew7jSe3AN
/HGnYjvFvoBLghO3TZaz06USuJORAvv2Q91/TLpMb/aYPhnHzlKxWhpk3L4j4RvCo8ajMtwYXEQq
u79FZKdWYvEd3afoq2iRgNlWhZJVH5Fvt59StaW32E9apR5lCzQU4HLF844uQoisN8JUVHm0MvoK
7zT7Cbtc5NtE9SBtYEgppr1imIECpQt6B8d6qFBV4aWCAB/ZXYAXZrfjwqxIZRD8crvYRr+vahvz
q2FOdgU5RhcgMf1g9qw22+7Ga6UBEhJnu+xgk/L+1ClB+rsIIDkZJryWR/hCXLgyp3EHC6v5aVOk
qShKaBYaS9DivGOnQrtHrUKmr0CGaN4VdWPsKakACaGmx1MuQYDhIxW34qGkLAfJKqmy/mOKzqG1
AZFDvwVwDl7L4Jg1CpORFc0q/hiS+qkMb2pVpharOB3Rwqfg2v6YgFZF+7oCZLETiTW6Maf7j4zj
6GVEmTbcZtKc9jaPTmTzc1++6m2U3as1Bic7I9fpo+sy/5JaOjgapKWKR/TOgg+TbhswDdpk/Ic6
7fBThc/ymVSyuLOpuEa7AuU/xKyMJt0niJC+BnzgZ9pUQIXiluJ+GOTo2ZdOZgAqT+dam1O09UAb
J8WNCjZP/J4dhtQRyW7XFyjBY/jc/iD7oorKpiyi5AnUTGACUrXzTqMYwfG8E8HYcoiomuycFwcy
WnZogs60NpoY+xi+TaVaXrdJbTrR7XYSw9g8hLGW02EGaVV/wR6AabJiusyUuOtQ1W995Ptbmjf5
WAI9orBMpz2bNGpeW6Gk9IBD1ufsrtHo4bHBRXCg2z2q7JRS+E5scOsBhr3t6xZuII0/VEWa2NGH
Rw0bVcgUkhOsfPQ0S6N9g7iAiS1bZCat/6qZQk3tbcs3hwJaRhI/AKSzULd8ibCKRju/L6z2Hkc7
xzgY7RjJo4nPYfYdUqtmIRihFXWPNGORm3uUHdBOvNMdBFvJ/X3RokUfJMKExkvZc2jeBXZr1dmN
7WDFZN5D2KcFsQ8DO2RCBr1AiGdfx9AjjD0KhQPqKgF2dhuVCr86vxx440PqG0jVHGV6TJDvT49g
vmneoezJIZkaDRc+N1Rt3UXYCirbQWQ5ZhSgnbBhhWk1S4T16LdHeJJP6OjgF7wNAjjraC5oHD/Q
f4JT5CA8tokqgKlkFmEmINGaUueFTq63MzAyfS/B1uc0/gGLJDXn0wYCtvKlouT2j2kY1SvV3Kre
RmgNkFCl+Ldsm9CTJ9raGPu0uSYA4Ums0HdhDoNmp/p2om+7zqz+mTHDWAP0RjSroVQSIj5YdhzQ
Yx0lUnTJDd5jw/iPbcK0xh47HegJgesn84HTEO8hYqk3YAo1SRGiqN4VrSLHDSLgzjcr6ccDAvDU
53HaaMAetQ11NMvQgcX1bRN+HsDof/Hxzwv3Q6ZnVJ6QfsaIjM6YvOF30H23FUOdbmBMkeWjG0xS
Vgwlyu7+JFuD/6vY74wUVgy1Q2kBA5oaKIeDSba6RRjUq/YIIWEbn0vMRsIuc1xq6wBY4MKm5p1J
Ex9MZR2DgHSaVHlWTYMKjdSj8p9Ay/Rxm05Stvd2VGkv5Hxgt3yHxHgzqRiK7nsD1MtGSvSWDFXV
o1ssUSCUFBktlS3sR/BHoWbj7K4bilXeNfMS2UXwZpSj2g9TiLCUwDTE8yLL3+JrFqH5ISb7k8lr
lnYqSAoNS71OgwkG+BOLkTLGY70fQYgNNLLI4TTKPkUBA5zjAVs0HsAgvJEjyPATaYPKNm/qKmvu
Iq/2zV3YaX23taUnvuJk5fC/Rm5HbqIs976BJapPDrBQklRYFj8tXau+gnPsnS1PG1Z2oTVoyA/I
2W7CBk3THdw24+So1H8PGXXqJyBjVJgYW3zTArJ/Qnlp+CYzvXinmdjcHkK6ON4eBxvD2YO007kx
9VnxSK/oXO8MDebxVgJtphXhmVWyxWyDuhoSr466QYAL0QK780bapVH0I0syLFuzOlPeo/WUIAln
qdVdFmfILlumXR7TEF/HWwfO/b3aVLFrBRzIWIeiL7hD8AAQIvBmEEyiMQ1r401hegLlISD6odH1
LQjjESSghe0tfBSr3sjRD8MNpWHePr5Ht2bDdHDz11RFP5mB1n/WpiZ/9CQfigpjRhEiU5Czx1lM
R0V37NWvUSozGvVt+ByLucYapvrYob1us94MrOjg3w2UbXjtwSIgeYURYPl99FXN0XIVcdhBWlBQ
coD4NIUnZxSWuQtAEzqHghZ1sSEhoFeA1rKEpSe4rNE97wOUIvDdgvoLfw5DN6v/zuNvxDy5HJp7
viOv8kh44fzqoh63aTmK0LhEQsieRRWsz9IxZl7ylCJHw9srAxCHTcUHnlhDvoNQINsbapNVuW1N
IR/R8Rm+QmCsvka8WL7TzfVbHnzT4CaQi5/pgDYuat7Vy4B0ebGh8oK+jtBNRow2JBPxH1DfAMmT
6e9LZEuLm1K1ApQ1KgcxwUNb0Aq6CwH241plQiTQ9v/+1//43//r+/A//Z/5Y56MNNr/lbXpYx5m
Tf2f/zb+/S/6CvP/9/bHf/7b0qWqGtJwwFValDwBofL371+fw8znfyz+I1DDoK5qWs2FnjbvOhTy
Cy/oHi8HMc+DSB4IqmM4ttAM6eimaZ0HoWho0Sm1Yhcn1eqzkdv2e4v74jiFeo8MrcD16sqw5n/x
zbB+i2ifR5zsUNroU8RunavjI+cf1qFK6T9Vnm1s9XGCMoAUTXC8PM75X/0tqqljIaPT9hL6IirF
gs5u0U91HctqnhIZmS+6ninKHpOyEBLZCFDQTkz1SLYKefty8NVJtnQkojWLdWAsviRAFkoeIFjd
qK7Gh5nSZj+RyHkPSMh62W1RVT3sqcsxV6fZ1nhAIXlv6db8m96sHpFiOGw2auJi5gU7e6I984M2
bvi5m+DCjYHoD1kv8OG5HHZlnoVKSNOiCOdgE38etgPcVsgyjF2zHJ5Tj1p2Z8cgg8gxQQ0MvIJP
sZihT0B4E2d7Ofhix8xLi+C2jZ4T3EChi/PgozbS2szq2E20ktQ3h1RzB+o7aW8ux1mZW6EaJnQU
S2OgpnMex6x44BKGQSqY7ShKwE3CFUgpp++a1x6pyWOG98Pny1El/+piCQtgpqSHpmUYkD/Oo9p0
uAcvsyKXRT7rn8IDHfEwKCKgjnlTBO8uh1udTLYLS9aADmLNP+fNAoJXgVOQUnAyVD4dVxHJU6AH
9Ecuh1nZG0J1VBNwu83xI5cLRkz1gIhG4nr5AMUUY58KY3f6dRYXHJitMtC8w+WQa59PqCxPCAKg
fOX89zcjU2ZEbwXyyQ17Qwufezsmf1SINO79vjDyL3bpqx1SojzH7y6HXptU7J7YIBzqFmiN89B+
jSQ+Ct2MthjpCkTo/5Zo7vrdX6zQt3EWK9Tu4skWoYSUAsgPTnnpvwCzK/cYscFuCEKEfnM//PYX
g6O8pploPWvcWeeDE4U9UZ/WE9dy8qb7EMel1j2ZwKd2fxNHd0xQsjbzuJhESH9WOsA1dgcefCiQ
1+rkP+cVmMsrC2X1a5mChoqto822HBB4AIBMbZa6gJ7lMcZlxd+jrIoP5OUBrS5IR1NpvqrCsrXF
10oS6VHgCzLXTCz/EylLIPa6qjtI/0W1xZtS6rUAuReRH1+OvLb74O/8d2RdPf9knGFwQMDhuaiY
qx+ElSDyyNEj4LmgUPytbqisXY64NlZN1dALAjGvsQ3OI6KhFWFmWWdu1AIk9khy3jXVkD6pKCyj
IJnTQKVIFV+JunZ2aixJAAemCQF5ETUsjano6yxz8XZxQPmrU/EN2cPCtTCQ+H55hGtz+jbWYnnS
Ts4HeHV8zVBvXh2lmXW8SiySBzjLTx0U9+f/v4CL5eMA31f1Lsrc1E4qBqeYYbaHzlS8iFozPpcZ
JNq/WDecXqghUyLhKbuYzwAzS63Ac8/N+8Q40q2TzTs7wmFvOyW2RLDNiszy/vIw13YjvXeDa1cT
0ljuEuDoMG6rNnHpP9fltvJwud0P9MuvTOfqCv1/cZZ7QmZRKSI7SRBIDb7S/B2hVgT6U2jH0v6I
F20f3uIlbF1L2FaX6Juwi9OzQV4k6Kw6cTvksQT1mtQDC1XSZjwG3mCEV862tXBcf7btWELjUy4W
TdCg4jGFYQpgUPUOMdysWzJDH6XrNPx4+cOtTagu2O3StE0VJ5LzLc91WPgwa0l/NWP4PvMd7jId
tMMmsf0j7+MbFMHbKx9xbRNyvEhV8h8NPMZ5TDOlZSADLsCe/pO1RW+puIVZZd1jGuZTsszK6uHy
KMV8Vi7zMzRrdQvcjOZotnYeckQhsTEVg2vJboKvFlCHqutulS4HCAJ6ay5IwZWlAjXQp1TsojnI
fnb4vPwzVr+rCVAMmU7HsuX89zfJzeQ0lUx1O3IVHyWODYod7T2CPrC/eXFQ5b0cbfXT2iTDUtBE
5NueR5ORgjPiGESuBxz6Fh5yAaAfXvOzmVJzLJLSPg0AYK6csGsngY6I6Zy/GTqc7vOoBiptc/13
zoQDFQLD2NW7mtrlsLs8urW5JJEhA7ZhYUmxWLgJxHKgLV3sGrgS3beDV7SHIZ5KgaVt6V053taD
SXajrWlzOnw+qC7v8d1wxshFQNX4ih61cqfmvok6rNruL49rbXMYuqlSWaDn4BiLUI0+gutSdL6a
UG3M7Gk1bYegHB8xHgHCDymxvPLF1tYJBTRDIqxgq7q62I5lmqupBSPYbZsK1eggH/pvY21S2Gl1
6no4CVZDdaQCJK5lwmvTynaAzG/w9FbVRYZj117JhShI9ukRYDgaFmI/ZVLvdzYCE1fSbrEaTWpU
RXCbZoUuxsmN6GUjaDMXSG21LSjLf9SEhayIVepHBQLXjkOghWRujv2L0bYmwpOBaT/WEBPv6VRK
RJbweqOZRnX5NVZK8/bypxfzL1ieUuSZc9mHkhIp9PkywwI2T3BeTVwo+4DDEYy4SZVq+hmDvgEz
J2KAwlJ/6hyMMxEcFQ1eKbz7tEOALcfl37K2jXk+Oxaby6Qit/g0Td+rAin1yE1y/CTRMFTRQsl7
tQ7+4q57G2j5VSJtqOMi5ymbqvWXqUAYZqd1QojbNgftfmV3zafPcobx47QtYBKahMl/PsNqLcGF
2iVVCDpR+RZwrgLcqTItGk1IzFEOxF8UYHj4Hu2jent5TufPtwyOYtF85c3PW23eiG+O/2aogUND
kzzhjK5AjmocG8JIon2vI8jxjxhOGMoLur5jdLQLPzBeYaOV2qfLP2JlF5DisweoP8HKEYsZaIs+
qGp+20lqCGMhdpu05o3RyOy1yKE1XBnyynxzBQAp4LajNLJ8UycdshKU0Rw4QG31gtYmim+iRNjk
IGEahDsrqxHWyfy+elAqQIJ/cQdqFnkGyQZ9Ycry51OuDRAX49JwTgJ0vz3XyTleaRuUztMoMNDx
DNDTzxLLwezK/bR23CCCoxmmBXaI1tpiM8+YtDKi33IyO5PuXtdqgmPGn5zHIgXcfKBS7WfPsJaA
OtpOr5zIoKFqqLj47RXPQStcb7p+ePARCsL2pBhb/d04wKFwLy+I9R9qzycwe50Tb7EsdRqUcFs1
7+Qg9JQfqdJhlK3KbnxERkRFVWWkFSc6m76d3QxTe+sB8euPQRgO9OuLTnpHv+TKwlHbia0jq8E+
ikSNruRwawuXipDDDayxg+ViPisIkb1XqPapV2CLGnDBHkL8ML6j29JOf546aaTDfJFf5/CyvhYj
xOmr2Hqf9A7lZZpvE53KouzFvdJlfomgad0HxrZohRN+uPw5Vg6JeXdKdqZu8BheDBPniEEjC3FO
4OhRc2gbzC/6RPDqNzKQNx/qSub/oDKQfKkLkTwPyJ1HN5d/wkpCQIFIMteQehBSWBzJCS1QiOme
cwJTR2cYqRo4zUVufGq9CTqO1kX2F+TCY3l7Oe5K6kNmjJKW1HU2zTJhxca7hVoovBOcnB6EC/du
NivXIbntT3F4RKM4zK6Mde2AQuBYCK4Dm+7DIt2ajBiRmcLzTjFqzuFd0dHZi3B5cbAfhIYLm7Kt
6GrB3Ub4Leg+Xx7x2prG249GgEOlWshFdCTZMgE3TTlFqaKNO5h9SY83kF3q0U1nNNW4vxxPzP/g
4gpCPYhZNnWTA9Fe7PW+Y/Xg/O5RLq5BDMOftm4nL87Fqx8N6nNX5uNL1IyzS0BYguUbtOjGVjJU
F1OcjZmaLFf3iu2pVwraa6kPWQ9lZlXo+u8XM7YpOGAVunKSaH28+tXUvYuZGxq6qEZGu67uUpQB
GxMdxCyB3Eqz3XlMAmSjjmEyT9fliVpZirQrVHrXVKGp0CzuDc+iVIXZiXJKPNoGPAxlZPyckhCE
HpWpakfyPmhXlv/KUuQlLnSkbWhDQUs9v6tSy1Sxg/SdU1ta+l2Ohz0+uzhu2zvHLGPAcT1ysUcK
IL4H3DRMvNfLY15J+RgutVSq36owjHmxvklPRIKNHjAQ66T0cYo1qlPAdR47UFqX46zNLZ0LiUIW
3XhdWxwvArxgiaGYc0rCFLRWNgr1wQo67EBqFFlxHMi77ulyyJUTTedMoYJDXOrfi6ENonPyACOF
Ewiu+j7q9T44NqEWA8LD/XALZIvGdu73nDqXA6+O9Vf/BEUBTpf5m7+ZU9kCnHH63jnVaFvfpYVX
AsbSEEq2VMv61AkfyYO/iEj5neNMF8K0F6uoo2k+oqXhnZBcdu4U/Bk/Q9+FuUPhFglkHFjF4XLE
lUOMm4pn+Nz74tJYfM+qzYEKe41zijlMDz5a1/exFn6Mq6H9dDnS2golk+TkYktq8lcm82Y2QQWU
DRmcfRorI9zBgMLOROnHSfuLrwY9FmSxSrfyt1MS9VBq7alin4yybo4GCHM0n1szetYV5GEPWa6I
L5dHtjaHbAigGL8as8sr1xxEG8JZYJ3MgnxwjOgjbnEhRfGk7HC3+vN6hi6FwzRSY5yrUefLcgiC
MMLpmwIQUDognPkEfinoEVZRbUgwl8e29tW40U1QIGSZJBTnwSJUopHfDp2TzWLcSxo1M+QJDcy/
+Gpv42jncfSuHPSkm5wTKlL9c+Lgv3fIdXgvSAPNug221qQ/Lg9t5bPNHRfbkcyjIGc7DylGu8Pt
RLdPiqZ9NbzYOU36dKri0ny6HGitgEkk2+Ilys2NMP95pDQbkA9BHfzk2Phapk2lvsN0yrc2Uqmy
I6IseM9KB4JvroT2Sfag+bW6SH5e/hkrx5lBRYBsRZKEWsuCTcNTDoupgXXToIKvR6b41GMtuSVe
+l5gxnpl2Cvzy0OZYinVGhUW4eIwy/FoDVvPUU4I+ZOAT7b/FHuBQEZHgxN0eWwry3TOO6WkYopJ
oLqI5cSll2aa4Z2UKUPAHdexEfvecK6aXg60MokSbzxBsY2Ek1rE+adEOxDPs0goJ8OuwfwiZA+S
tEqlUt/g8ZfVn0QE6PvKs2IlueDImLe7DmKA9t55UChGnl81k09TCF+slyDz7b3QBixSZI9Q/g63
FC14VwR+iFn2UF5bOGv5HfEtkB80hgEgL9Yv9p9mVQ6e70KzEd1BYyE5MBK62QEBhOGTkL52S1ki
BAGa4UEUD0n2GfI1atbQ0XGW+PNvwE+heeyQKKrGYuOaIES0zFJ8F7ILREWBbC2N1QzVixjEfiQn
8fFyQG3tq3MrkzhSAoI8Mf/9zd0F6K5AxcriA9gKAsTURaSb8ggqb8ZeBBZah/hb+o8AR3WMzYsi
MtwugVKHWxvGTgcVyc/oxsfCBSUEexLhe4RV0b7t6YhVB8c0EI0SqeFjKDBx+/engRv0XWTXivhg
1zPJi5tFjQGMJj1gWK8wrH0BrMN/QIisqb5dHu3acWWSPkuTbAtEl7k4i0clR6S2jXy3r8iTA5wO
n03fNKK9gWWUsTdjhLIgCXjuqNsHPwDEeJA5SJk/T6lByegqFQyUPsgYzifdR/6r7o1WOeHV7lkx
eNTSGT6kYsw+Dl1mPaXCSm+HxLQeOnyi9pcnYe3w4pmFziO6hiz8xZIva7D2ocMcoIJfv3oh4kU4
2mX1JqbieiXW/G8t3nWgqixSTItKG4+o84EigoGKgRy9EyIaPFVRmvAqpDhQbkJ/un9nNT40fwk9
ukYbvVf7DWr4RnRlU61k2XSbOT05RTVaA4uasa7VbTU28+MSkTZsbXH68l+8LFCfuVCSftdCyn83
NnJI//nzmSa3mJtBTABlzfPR+1YKN8lqvJOHyt3erOEP43ULE08N5HS8HOsXtPO3qXbARdFEAHW9
LNCUpQRcDWfolKihC/w4/OChO3MbFqn3oCpASBEeioZHkWOIdbDtRkNrTUIMw6sR9DZc0WoorpTG
1p710qZiQxuMhvFvQK0MF1mBYRl1BNMOH1pc6h61wjGP9igwaPSU7MXCpwJnEROFm1Tqr2aCX2td
KRNHARpjm3Dwc+fKPbe2HPgoJlUMeq4ktudfpXUoYLSd7Z0KLUUn3AT2rd7keNqrG9wlCrFR0YNE
W4iT4PInWg/sSJoE5NTGElDiW04pCtyoT2FiQ2K06qH9oAazVZ1PS2E7KSDA9thy43F9OfDaGW+D
ypOSpit4lvmHvT3jg1766CQ6Jz1G4dJGnmmjtiyQLBK3qMz3Vz77ajiUV8kLZxmj5XNInXLI3k3A
sneq9JM5UJDdFJGibQcLJZc7buKwe395hGvnDAcpmTyNZcBkiy2O2kRfOFHLN+3wtd6EnultVBQy
4vcF7UF4haWRQomL2+RTZdTZwQga++XyT1g7Vhkt8sHkToIteD7JObS0uhpM5xTifHHTkbQ1SLpa
P9oo6PLd5VhrWdN8bZCwUK+QyzJQGFPZNweGK9GHuYHMCDuJS3n4kapAawSm4MqTOTVIc9sFyNMr
R83KSClMgv+gOmlyiSw2UC0AK1SIop+amZg2aIVVHmXffO2UsgyvjHQ1FkUHB4AgtVB1MatpPCHN
hWuBO6VVeBujxYPiJU6fBymNvrxyMqws3LnbQAZCB46q6/z3N/uk7dQBV50wdLvSjp5mONpm9NLk
XQcvD1+x/FpPfWXV/mqqgryA2/Mb+gM2XgQbtAzdVo91aNZROCCIXTVV8mD64y81v9H8pqaTcQcH
IQjuB7XFT/fyWlqb4bkoM9cukKj/DRmJmXmMBQgYAmVuswOEyz/2gD9do1b1KyfDr77W4pIy3wZb
LJ2mg5jUDlroournfA/BJ6vHNBLtsRpR7SflRnxiw1WOfonkLf7S5B3C9ZsBahk8D1hBVKF1aX61
lXzSthCEx+rKGlidDj4G1wMADsfUz9eAHhtA/AN+IfoQAzJPVWAbx1RvkC2nGI6K0+XZX11y4N5V
Ti7akfoiHPZ8EtCdQ7gKYvYh0XC/OgxIYqNaCegneDDM9tvlkOsfwTHRBrdopJD6nw/RCwLfB5Hi
u5nmgLLawFUzn/HkGVE1QB47v+lUZIRuG2SOHrLUMXHmcaz4vwRphluVnIHyVhkDTMI2q/hht0Yv
rmCe174CNZn5wqJ4R8Hw/CdmjB/nV3DrAbIPEZJgBmYSmB7cKBXiQFe+wWqwuQ8MynNGJS3mA8lp
K61NJXQF9qD+h3pSmuYw4bbaHCck5f65PP3zibXcAnMjQZ8zUeBmi8u47ORo4XMQuWmZBclO1mAX
n1Grm64d02sZIQ1J8nzekgIMzSISCHU5YBeI0mipoAEaU/L+imQE7DUN3+VyC/oJzQkNAC1F52i4
9fSo2INtzfGDlOUNevbd4fLY11a7BIDNjUXViGf3+WdNmqIN9F6NXPtLFFbdncyU8r3wgtBDiMWo
r53nq8896qTy/8aTizJ3bdS+jkpG6BpGJLpb7L7a9NDqA5xz1QzuS6ot3iP2Gv7WNBvsiXiBwINP
gzIP/uKUNcGhUu4H9cb3Px/5fJeQuSCQpmVpOW5w0Y12U9bpPySN1O2fzzIlW8OkhKqSgy3W89T0
zgRNNYLGI3EfqAcrxaayBeKHGE6JXwIpkXolJ1jJSCikcovoFI/mo+V8fAMeYJrI09BNeVtm7xxv
iJujQHLxHTqtfnwIy94fj22B6CZuLUOG9v1fDNoEsgVWlKblEhgEXaTVxphDbTJBTWAWo8BOVQN+
6z7s/NnulTaMdyXo2skBPlXYFECpfurz398kDIpitp7Kdnb1XOle+2LEFDpxuJjSLnUvj28tFLUX
EjtJzieWTeiKNBoYYR24AQJk0Z2J7t8ezwr9kGZ5q95cDrZWFgMVw4MB+hnP918b683A+qFo4V5R
C0w1qh9UcHIuh0xXp7ugSVBvoBVBzw8ZIkU90jTD9QHubwEqUMJajmpGcSVzWDs5WNE6JGQQeZiX
nM90qLeZlXujj8CgYt35E3lRWxpWuC9GxEZ2dGDSx8tzMK/Y5TlNgYT9Q65L6MWTomgqhNSryndT
La4kWs89uugj0nr5Q6FIf1sqdpfs0H7oyytnxXpk2oL/FflXye7N5KterOJMarOUbbvV9/R0ZfcM
cdoBwD4o1rvUSdEncUiBsv1fjNm2JIk26CgwLeezbGAzo3Cd+O4IjekJvKF3Z9fofX7t+NOmA/Fj
31mTWv7887C/EJ5zSqJZ1uLjCnCLlCCbAGyuaA4d8mObkIP7JkB147Ur+qFByCGKp78YrU1zkA0F
J09bvqJQ15Xt4FNszfEaePGwzHmpsfS7K1U02A5xiuHSxk8UDPouD3etLMJpwb0+H9IAnOa9/uYD
o54kuW9D5dSqoh/vbaTObxGVQErHVxsLe0jI94kdVtY9AFs8ky1rp5Qshq2o2glBArXQPjUAq/2/
yLro4dAEZ91rVEjPf5eOatKMDPPdZsBxZ8PFCk88873I7SqMEa4cnmtbmpKcboHkmc+ZRTQT0RjW
seG7ftLjE5x31tDtygr2kNWJdpcg8fQ3H9xgZfNCh/ZtzqnZm3mnwARvSU1Cd7bdeR4mHG/tsBj+
0dK4QziYF/xOVa72GVfHaVAFBVw5n+CL1Y2SQ4hOdhC40RROLr2cVn3snVKfnj0gTdXOQMb2Wrd9
XkHLw4uMltoLRQKuw8XcInGEaLHsQhdRk/pzFdWzwuVkF1tLT+32yodcO694LRPKINvkvjif1lxL
s7CCOgiFNqhRE8Gy5QmbCbwl8kGvkkNixQiOVGGOeNblnbQ2tTMUmKoL5QHKjOeR9SlqeKRx/wYI
DH3t4sB+QBGrQ8BdC76UIw2EK6nV2rxSYOVSnDGqfM7zgJ6SaMg36IELBBbctYbfjXoX17Jo9gjV
ROEV+NFKVkUzE81+HoZU7JfdKTTLilkSiOcyT/P6ocYZq+A48EcE1tKpHt+3bYwpiZXM6kohDqzF
4fIEr4zXAm44EwxpSdEOPx+vjkB0PuHW5aJ5pu0KreC90Ej7xwjC8eVyqJVvyXuIJTSjumHDLO4e
bJJQWzLSyB2MDFPaaTJEcadQ/8HN0B6AfvZONv7FVUs1wXRmEiWl4OXeNFvMS7LaCHkidWLnOFXg
IMoorH9QmJP36FYmR0+Acb2yjOaDZrE9ef7wNqM/T+64JKNYCP10Cm6vJ0C1mJ8BBa66J9w5+vjK
ib6yNWEVmMA3TN5AEEXPv99oeprpVwM4ZwNP+W2SWHhdxJRuvZ2NtnbyhHGTWW/p1YPu//Pvyb6c
qU2UGYS9OGyNQMNUZkyAV/h9/oDsmHHooqLBTMDQdo1Qxiun0NqcAh2ZWTc8MNk050OFp1UmWHMB
MuiQFb4VMgYgaxVJfwWjslY+QSABcAVtHZ2n7OIph9pYpjio753AIva3EZLsCPYp/e1ojcoWyZ/4
o5YiwHT0qxzR5F75QXkHeRvfbEwU+qSJjthkNSW2sXp3ZV2tnRfwHHUwEKTYvxX6y3RC076t7RNI
IUe9K/Ek9W80q+nbjxFuEMqmVIz2GRCFXh4NOkH+7Z9/c/IGKnAQrfjvxTe3uk4i9AdSFmMZ/GaC
etyNwPUO42DKLcYuf0EMtoD+gIjk5NDsJZa9SkWgY2nmnWrY5d/UQtdypHZN7B92YTEpIdKcVIzv
hwkb7qfLQ11bbuAVuNbnmwfI4Ply85CophuQKifPAo211ZWy7ZDYt+rvfxGHOw7i2owAWUJxPWyS
UrRH6d1M4XATF5WVbA2KctfQH2snPb1VRBuoTVliWRTM0RBGYwMoIoqHzRYBrvReV9F/hBAYfro8
pPVQFB9JNHliLvtDWdooaD0TSlfi+KZL1W+xV/Wfipq79C8igWkAAkVCS+nl/CNpKGRh7ht6pzQM
ml2c5VjiFp36wBr2rlzVa4Oiykb1Yf5UvwkZlLHsppQW70mE6JGPaZ3iJh/ikrvxC6e/cleuHetk
ISBVeZtCj51/zJtEFknsWscjQDmZgY+rVaj22MxbRTdh5ond+q1Di2+6c/Qpv/Lp5rNteXE583nu
qKTPxrLKoifUYCVgYJfHSfWV/VG8JJb6rWg150FEgYcovDnr8YdF+dDETXUlHVkZt62SjyD6QS3g
tx634sGHbfyOB0rqZC9KnQ7jduyc4l6TXfLFLJ3wpXIQnLxyrK6kJjzXuFjmjjFX6aIUECOIOPp2
HLiJZWef0xYPHbuvpbcxldh4JmuIrhwuqwFZsvMRzpt4uW4b5NG7QkbktdjzvCK77T0Otf8i0jYW
XCSJf2WAvx9mYKAoTM4odyIuId7lLOWbI8V1GinjPKPzyH1FEqZ/vbwdf/t80Eb4cmAweDrSupyH
/WbZ6pGaZgomuW4NPuHFyYTdbLrBKoKNNeoNEne6HaLLKf9YK2MRd5EaoNIRDQL/Chd+N5eCZ8kn
hBPzY0pRB1unUEVbfvT+9C6cg1LBEcLhOAA9fz7YZGBhBlipuB1fc8fTz9jFFeK+uGhpz8hq5n96
1hGP5yWwJviy8xl+Hk/AgaQ6ijyFCYe9gyNR6OoGx9lC+RAC8kn+dCvO4ebSIMUxm5t3ka5j0JFr
Vh+XaLXbyNEEfb7DXSi7oVZWHfPCMLd4BltX9sXvC4jtz+ud8xm8J+ic8zGOQ16khhxydy6g3A6a
cx97IVrHZk+FOy0jZRMFfXUFovjbya4TlFe0ybOP01YuVm3v5VWAVmzuCoyjrF1Ajeo5GSN13JXN
1VfQajAAu3xKWB402M9HiJr8iNpHUrgl+c5rm+fFk1WAREFoXB3+NGOeB/Ym1iJb60K76rUxK9xk
xDpmj1o6wr8ADVFHvbzvfzvO5kAz5I5EjQlcviK1qYhoRfUopxSF/dTH6L9ieB1vPcvXkB212ysp
+toygYVuU9XjMQAA+nwSB26DCrhi5jY8jm4bFsctYvNjv8HTVN5bea08lWGzvzzI33JvBvk26GKZ
CBli3qlHuZtW+fTAylAwmQ0HnMJtLGZe2zLxvwVYc246LKKuHKxrqwbJIfCEAPt001o+09FrG9Br
yAESZDXYqcTudkOHZveOdvZwujzQ3y6LeaCk26j/zUoZS00xz04s0OtN7mIEUD7F2EOjv55nmb+7
HGd1QmHgw8S3YGAtN7um6JYy1W3mTiMtSSfFzsp3pp+V6n0bcksdUYWVAa20IkuuHN2/ZTm/Rvjf
kemhna+fcuo0H0u/zEXP3n4tbIpn5gTYVWv94iZpO+fjpBcDtnnYgHkzUFr5eHnoaxtGwHjiHcXq
Rcjx/AcYLYLvBQ6MLkCIe00rjPcadteYLGCc2A1a9uVyuJX9ArYG8UjOVJqGyzJT4XBos/dROsqN
ZlOoQ4o5p01RksMj/ogwqf3QYwNxuBx1ZZBw6ngBEBvq7LJsGKNmkjmtnblA9a37UM29I8S67A7C
IzaLMZIg5Z+mOUCWuIhBVoO0sLhDzqe1LPqqnjNHNyuaeD8ElVbeVKjtNn98FZ/HWZw/ORotA1Ky
mYvstYcVEBzzY9d2GtYhDcWPy9O4slh5bPPd+BigeZe5YpuGJARhnrq1Xvwf0s5rN25ka9tXRIA5
nJId1MqWZQWfEJI9Zk5FFtPVfw89wP+rKUENzcaePXMwA1dXsWrVqrXe0GjwuT150KRofy0o6qcm
S6ElY1TAY8wXi6/MXYptpbf//Ed8+C0tKFBkH9zO60KskI2WUPzlWyLlTmkpm/dRF7pnJCTognZg
5j8f74OAB/bM1UC/Mea7ZEdqCkzn3iif6gzzEaUjyvktndezefbK8sS2+XBy4HhRNFQhr60zOd1q
sHINo4pAlEgMr6r5jj66ehBtrF3juBmdOI4fTo4X1oJB44SsRYE0J8LfdmZyVdaLy1GaSuvXcojL
jZKMnnHiGH50+NGepDxI64e+8jL7N0m5XeuOyNukeuJ04Mab4vkyh476TXOlvOVSn7eh0Tp/vv79
UP0DAYOWB8WbVfYY2WqZ4QzPCTE198qrNSheaPX/LJ3ilGLIR18PPgW8eXpMKoHmeH5ahRT2MGEq
1HUoql8WRpoo5xUOYtMVOfIY/lSlQnfxxJ75cFVhrILpohjJ/49HxWyAcjXMnae0VtV70GOuse/U
MXvVGt29b8LsqlJjRKk/X9YPrkwN/V/i+N/ayrrc63QmMEmjLZ7UsE1+eDig+p3Ua3fjDomGC2pp
ebEfT65encWYZscn8rwPJw0TDImARdhpza6g11OFmoJoV56jvB6GGCH1XhO6vtIJbSvjGXntvEdP
+/NZf/SFLUgzfymRxJ5VWEe0oItx9CUYDKIAxeTOWDmV9VnaLJLuYGT+wzQXMgMQLsId79jjbwub
zSjxQ0SsT9PzZ4wymo2Am3w7q11/sDpQpEGmR/UJiPNH35Y9vCg/0KegK3M8qquooQE6FakwPURJ
e0IXiDQoetRUjBzHQSpbaZjdr6yLs++fr+9Hn5U02qVaZ/MPdbWXcaPBm7JFpKzpO+cKkXSs5LA9
KPy6rqeNLop641n1KW20D+41osuCB2BUmrba8XxFryLekUTMl2TvzDLs4W7AGXhTTrApN0lbY/2S
4cyMkZgXWnex6J3Xz+e97JujYteiLgssAHgmG5qO3/EvmLNeU8OGX1Dqs5ueJ30R39A/ccfd5+N8
EO8ZZ3mn0LXQ3oFt9DQ2ReMgNdRgiSIC3DukPIhZZBX+cDghnP2H4WAvUk5epA3WIDxqMDrleDt9
QvKCnVTB3dIv7dAMZ3hmVY6g39ejEvv2/w+4CvbzMNu8l1HvlkRaLIYcZfSl4rWPteARiHscDnNj
Ur5mzTCfAPF8EBoYGigNbdSFgrM6qo6o9Cxz0FUyIgyKfFtiaL/DJ0Q+NN7g/c7QtD+xaT44LIy4
AKlR0gMmvxoRlfKxMzFPfRKNiG9UI3bAaY04ruIMJf6USu9hHWbjqPP5R/3otLwddrXGssdNUDOV
7MmLxEtVV85FaXYZ7jVV37zUobgASnSDk5k8x5+1arafj/7hMlOOBlaBkBmJ0vFJactJD/WOLzz3
dfQE3vCiKaLppVPNCZq6M3w9v+a5AHCHJxp/rXcwkt2Zkg5Z/mTL7rUVFW5URqQ9Kb1mnZKa/iDq
guyjoI/YGNJc60eKJmVYemqMBnyunodNXZwbIhyl3yqR3Cdd0mFGHIeLK/LXMdBL+Hkz9OqTeo2b
Jegv50+aSKGwOI3nbD3FtB470sATK/rRruWeBA0OjIOIt7pCwaDT+8/M9KkqZI8Ny6x3/bne5D0m
gorjbTJFxzKtb3CZOvt863wU/Ch00caDAwF2dLV1Shl5Xa6A9AbROl2MFtQvFzLAL1O28kSe8OFQ
5IC8Av+CvlZDhaiCSy1W0idgx+LgNnN76CvYljlq4nf/YVa0UZkSFChusOMDoVSTlU3YgT5hxItq
GnaE/phJ8zpxuEj+w1D4Ny8aiRTx14QFZ2bjaos3gpgb7Bn7bDJ3dmziRRXnTjWeiDMfnQcEX/7f
aKuN0k3ZiPwj0og6lnh4xNVAu660cDCDJMcjoMFnKfSREHb2tdWWJ1Kg93hujgTwQEREUDZgv6yW
dcZCXY16Ri8kCSEG7EOOiqeuD2gpQMnC7DMc9UvKcNb3AudwTEFA9p/nOIyf4m18tJcQJSPkwSXm
DbPKDfRGTthApsVTMbTDro8z54LGvNjaFk7U/te/MBh25GFgDHNSVoEAE2sYVpqSc6Vg+ZAUMtWC
OmkBUjcdrefPB/tojcHhmIsWJXqfNDCOt25utbUylVX6RN+0mwD9atmwndRZbvtcSHNv2JocghbL
2elcw9vt2sPOrd6A+mq+ff5TPghKvA+JvRhg4JqwBghGXhqPbY6wXFLlzmWZDIYXOMrgW+GvsMiW
b17op/b3BzcZzW8MC9GNWbBsq7WmE2bj4grAqwF1+moBzdN2Ds68zvOQigZRgMQts6/fnnT5QMig
VL1k+KuUodMrVFfnMXlyZZmeh/NY4W3tDeMZlE71OupV5ctS3CB8lqepxXCLQs4qEiLnoGIbCq5T
mRTHh6DrHrD+zG+hibqBnUbDqQE/SKXBzPAhSRGQzVg3p4yhq1SnZ8BUS+1AdvpYbTNt0NQTS/nR
lkGZmgcwj24utNXmbbXIHiPNZSl7Jfumpy1+40VlDtHFQIsz2je1S20xRF9i/OrInBhaUwt+jTIR
qIbjY5MkoCV0DVpPOXg8rHvq5jHSTUadA+XNIrRIsA8XgeWVzu8vHpNl33Ct8URD2BFDk+ORER5S
kRr25FOk0R4PHAy5JJ1pO4Y+ndijEWjl3O2mXjsVKt7FQAZeqkaAUoAoUl05HjgtXTepxmJAEL8T
V1XVn0cSHWLs54vhqyWxJalcFHlpcmg0G1cbFl8p3K292HnKzHZ6xKFyvEuwsQq8fnK+Gm2XoWgJ
E3EAOHBKjmfViMEaey11niStz2FbKeABtkZsjRdFifHc59/uXbhZpkUVjKwZ3A24qePB6tQgo0rN
/NmFEb6N2mj+Yw729Bi3avVj2Wen8tl3B2SZnE5RjWo/9Ma1hPtcG3kruqx8HmKr2JqiFTFeXV5x
kXv1/BMBsvGAzKb3H6bJOx5YGi5K0KBWny8MO7scIYM/N56wN2WpKqoP/ST3EQMozvDd7bT/NKKF
XQpfCZHTVQun5iSmNMPz56KeB3+E13tVODK6irFV3NWVO5wY711exLqSN7uLysUiobua4WTY9aCM
bvE8QgnaTjJRtp1qjT/otsgdZrFx4xfZmPJw8MIvWhhxYfCKh1ULHpm4/u7JWZRpjFnzlH6vNYHx
5hx0p8yL1nwgUhxyLkoUXIuQCUl6jvcpEh6KtFtDe9HGZtpVou6eKfX91KdZhZRsxM/12Cq7zM26
H9Qd2stUtt+AQ3X3nx+Xv3JAb0oy/A7gfn+1CBeAI/H2+HeUVQdSRJ2bn5ae20rtG0o+9he4Oku0
1qWHyJRfwSlItuhOqDAlsjQyWt8J23S4mXMTI/hIupX81XXoX2wKlI4fHLz6Xp0MYBcMF4zIkd9P
KoAMYFu9/loMdvsPWF3rEctktfU1s+ivjdqWya8TU1viyvHUMFMDGQOBbgl167jT2d1QJ6GW/BwH
4M7XIB26n1jpYkxN2gu2fnLUaJuhEm2dJUZjGtvGHtXc2JZJmc8Xk1pr2q2TKHHuz7EzxJupTKMJ
dmcy13tlqrLwWgNSXR3SiKIHFpno6xzqQi+0b1nGv3Ts3rBOICdW0Y27HuAEB34hly9qlUvR4k1r
YQbQFzpOM70ANa7udOkl0vc0rBU63Yt2dtmfIIlBWF0vIqKlACeA+lEgJXlcx9NkKJUcMt5PK09q
a6+0Ew8xH2B8Y5/PxehE26Y3vShwgMVoV0JCHfPQN5q2VlhpJcbdjlnsRBq5P9U4VrRN6E1F6gP/
6t2gSew63qVKLMq7AsPNzB+qObqxJNyPS8vtDAzrO28o97HbaOVja4ZhdCFQNJqbm3ns6qa7woi2
2JsGPZa7OUVQ8iyrJHaU2BIoNZ7Cphj7Pd0Yca6mZdFiMjxqye2sRcNVaQvd9R1Fpq92G2OzWJli
vjdLdG82rdJzJnMnb3bpNI39GT6gWbiv0l5vgzGPKuzj8iZNd7L2Rnk+urOgAjcYU2hfV32R/8oo
i/W+o4ei2ToG3oUvkzkhKN9muZMGeZFZkT+iw2mmOzsfwuQ7PJD82ZtYsouSRrkTNFaRp1d1g1a3
pFhg0pr3O6uxlAujCZ2fDulRvDUaL79pxCw7ZBUwPt9byKdF29abcvMw4jVbbzod3OR27sVQb/G4
zTu/y0fvDmlVvfbVwWq9PUi9LPQnC3p6MEatgXVxbUzdDk6PTA5CoU6DmsGs3LVcZuFZhdpA4QO/
GuN7rxlqd1tqduxuWgm69bJU1TpHbtsuvH6LioaaBGBxR+eiNyvNoXmAslzQNGEKPWga3QeDMql9
4Uy619zzejLltVVZpQkGYM7OdYl2wPc65sxeilKM16olpPRzK048dGpnER2aXh89LkDRWFvTqLRi
r0jPSa/UTM/s6zrpbNC9SOvPZ23ipp7fuTEo9mIuIeWbo3KRSBpyQa+mQ/kzQhVNBiPX/Ktrt84U
NHZV3xI+l1VLzWjETlyPpwsDPYn82qmG+Xc0dzE62V3l1NgZI1mC4EOuitDR/bpPBjfgzrKnfYR5
THE9D6qi5b6REVzrjVIgG3BlkpiE91jdaPLQNJGnXZmqUMpDiBP2WAWGbMriPioKJdqN6B7GL1pv
N+VNqzp5V23aLg/17RDqNfpPTpGo6UOoxDLW/UFrnUoPiiEprO8q0EP7oqiAWB2cpooqmka8HgKO
nuzuVVfRy2inz4ZRR8GQKE7vD4VthufDYI+4lYgkygSM7j53087HTgSJRxHqWbzR7Smkso6x0lM9
xZH6I46EejfTHIx8QVxIDwmhWdsh+a//E+IZdmFqqANsYIjjdKr3QjXu51iZhhfNqA3gKL0q0x8D
UuPXpmLEzaUluZt8IhSiya4b4ejahIM3BpGld2LTezbgnEGvCvUOp+T0HwnU1bpWVd5FE5U92x+V
tJgD/GGt/YzEs+arwrFf7bk0HhskMDS2d4xXtz3NeB2HtTHk0ECdtvUrFIWiQG8i7FAbp61aVK5c
5CTMoh4BHM2JhmTuLH+5WHEXQZspxW0LcNH1Y7tyx7OSZsvk920UYgbslFVx3mBJ1e7UuIsPs5Eb
2kZ0eKf73tRNHSp4SirVLUlVVWxQp3VvemVWGr817VLbmKFVxXvDTHUTc2UL3+OdgDOaHXqYSy1Y
BEwcrWfESIpfYW9yrnOZt/EGQdrevIGP18nzXKBFe4kafdoXu1SdTfs8EWH8aOXp1G7y2bBihPp1
XMqdJrLuoZ6nw0aZJwdbWjQf+yryG5d3dKCjmX0TmVnYPeUeyKWANpGe4hCoLrOr6l7Z0NvX6x1Z
AIJYtSREfat6vT9Th1Ln0SbgkgTFGBfzRTvkobyBgo1IQg5H90nQPPrD9WZGP6JymnajhpLUr86x
Iz2w2hmoFyr/ebu36rm8Vb3Ms4LKFqm1NUZT1ruJllMf1HZjjjuF5iYI7gwnTH/KQD6e5XRJ4k0Z
ms4jfrDJdDF0C9/YzS1THmTnLTaocJH9Ye668lJkYL62tZ2M9qHUBvYzlG3d9ukjVuLOTMqk3oNl
6u1tqJZg0tvaUbTLvkchT9u0yENpr1OBJNS1CtEU0T9rTHP9MloKqaABItbT486QQchrpn6U6VBX
yR6qOq7Qm7yO5yL4PBtatTNo/C1+SMBZqHlRjVoL3dM8D6U3ZfNLGlltf1ZFXX7foDAtb0Ij5Iy7
XCP4aDPFcVd1nVH7RSndL0rjLL+CCh95C9US5FnWbD98DjTssG3tJTRy3JMJ+k9a52UlFJNTQpTv
UiWG4u1OBRy2Ji9q8zhVgryQxlFX6y9ExfKpnbrowokT8bOr56nf15qTnTI4Wb1YmJxNjRRIMCKM
vOPXZYMMWaqMxDZ+9XIztnzFqYdrrS+0y05BkiyqcRNwqhr3hLHT6hOfd1U5WPq6VBcpVvx9E1pr
gF1pDXSGhJK+dl09NkE22clzQUlqY495furNsCzdUWLtAhT+25MDKATfelXSa0XkWvSn0pco7pS7
FE5Ud8XdUVUbDT6Du7EiCrn70uot76YoIIBvG7Vr+q2IZpKyzEhhFsApaw4hoPx7EzRwT5m38/o/
4RC7lbmBrC+Th0GJVXUHz6RQD4kn2t9Nads5cdMtqosZkGN/Rq5XGiewru82DnR9ZEV4mnEYeeyu
6k59OtotMlLWy0y2LJbbXItuMz0WF4PSCzZtIytxotb17vMx5kJgX5iTi8jb6hUmZOlOOgXfl+XW
kj78iCE5lwqlE7/yInlKAddaP41YHEojS90fFixbZzXHaEBqdI4T9WVMcULb1bVWyttRafFGt3jI
DFtLaDOsHr6etSn13P0JOqPXA5ozsKUmJU/G3E9hdObf4wbBO3sPk3QW13pdSu0Me23bu5vxE69x
SF/clUu/Noy4/ieZ6tAiPe9hJ4wobeM8+aPmJou2IVIcxbXn5kUR6EAXs60ude0ZXcdB822zacBO
1nTReOTUaXteFfEc35uitsRtVOqVxL3dGGW1AeWtRoGCf7jiBkhkhumhMAGV+lUS6hgeQ9pUto6e
WWkfdHavOTuUgPE8D0azddDLIVhQIN8WvdUvduZVV9JEC9O6b+/MmSvs0Qujonx1YmG1X6xdEasW
oiDPOxVaDLWrVchCgThNBjFMz/QLom0ylzgWxYl77czGKxaPyok+1/pKsGG/8UCGy0UhVaeldRwh
OxGP2hB36rNS8VbY2VMW7SYl02/V3MqjverO/UZ3cyP1s9hoIr+1q8w8sfHXh43fgCovIZoSCO22
tZLoEKlKlHul/hzZkRE4bpbdl0MV+1TwTVIOqGwnipHvCi9/R+Rgg55AP4DKwPGss1qTVpO2+rNj
klUkHeT9PBbJbqjC0FcGe96jz6EFZdI9KImSXmjSjAK3yU+J6X8wc1aeQ49kBYUmfVVPK6y44IDn
xnPYJclBhXm1NXsxfQN4pV7ITg5nnycAa/Eq+hIcTspaQLFZbm6L44mLyZGDNdjm85R67W+ny+1r
j3ePfQGdxlH9RKaut+m6bM732H8pPHGFIrZS7+t5Ew7g03ZgLcITBY1V9fTfH4WOKzwG6rXmmlgQ
Yb8jobqZz8CA4kBHX2nrVo1U/bkvh59FhRbBbhZGqD6eWI1led/eYctq0MGEbsOt+V46tM0m8G1E
xuc4dsMHMCai2CBkWZ81cWd427iKp3mThWn8nHmVeKR7mm4h3qraF2+bv7+D8QErUZmmJnj8VUwv
qVJrGK1n2fbubSp0Jwi92O5IAhuHpNOtMrn/fO6rNaczRlIEOR9hNsqPsF6Oh8zk0BmzFuuPxncC
jOJj853ceCcqR6vt/W6QVaWqi+FLW0qkP1q42xtaECnnyE26pzomJ+aytom1nREKGOqCzCU6c+7U
79Ph1ExWYXI9E2N1V6LIadV6nuqPfJr4Uut8Bf+eX9F990O/+/zDLAv/Zk++G2m5td9U95pRjx1V
MJJ2k53zbrG21lV8DoDt82FOrdkqAupOmlbVwJqFV+Um3ajf4fafQImdGmIVa7B070IlTPRHO2gC
cxP68VbZfT6Lv7ivz1ZrdXISQJvg85lG89JcN/tdgti4L3/gaGv/ThQ/efIO0UY58Li26hOXyLoq
+u5LLbv/zZcqEtQau4H5pdFemGdtGEzFrdoulrIWcrw+N+i15W4j46AZiq9YjQ+6XVEv5nbHb94M
RDn7nudsa36x2fbuly1f5s0vU4FRpfnIHoqd12L41pbPUnz/fOU/PBCwzlBABEpPCD8eQo+lPhC1
2D+Zf1+caz+9n9Em2lUnLqwP99CbYVanoZrSxIszhqn+ZGfVr+lJOUz7z2dyaojVSVDsujOKgi0k
t9F22aZYT2z+tyFWJwHVPCqZ+TLEeX0ZneuH5pCdOgnLgr87CW9WanUSRGzWjkAehLhRen5/WUw+
OHXxWguMXYPst/r6v81ptfvbyFOVrmD3V3/mC+XBOC/3pz7+WhPk3338Zk6rfexkWlwrtOEew5/1
pb6vftq3Q+qP573YdQ/xD3P2u6f4BJzt1HZYXYxdVo0iThhzmgKUAJqNUgfevf3jf1u91c1Y1lFO
TYzVG7bj2b+bzjh8PsTyAd5vCLK8pVdLlWW1r8EkzkVbZfqjI84r5btrfreG2TeG5/9tmNXexhg5
RCCGYep461n7NDuv6yA5qbq63t6Yd9DihEhng8ZARG8VbzpHyFHk6vzstW5c+loyym+hq1PFoSkT
m7uqrKjl8HZIzhTgTeUmo7r1J8mESdoBeOTla7NeUJUgfCgNkEqjaryKS9MwCiPtQu3ZzXIA8+pY
3gilVjYWZme+dObxRCa1rOLbj8l4cDWpmQEMod6yTpF5m/JzMi/+GeGfbvphmuTwYENnOhHWlyhx
PA51j4X3RipKxWzd4MdYm0amqYfPfau7DWr6nirVc1kps6sFTl21X8Q4k+47DEVnnyodzox/L9k3
V1UexU4Sibz+aTSFhQOzXqqBq4D/dawZ0mTa1afKLOsDvlAOEBiC7YH2Fta8q6PXIS2kzomRvLS6
klzMcZbc2LBArmgBuTfoclWXeRl6JzL8d99vQVQvbmnQI1HUWRvyFEaujgqtKmqeurttRpxXgVLo
wee78t3XA0dAQs+K4noPpWV1SJTapUVdaOWLUPDzC2haVt+9hYS6n5WhOHHjvJ+SC49kwdZBSqJa
tRrMrQFtABUsXmq7lJcCosu3EreMEwu3TodZLKpvS2EC+DQvlVUUU8N5aBXqZj80jY57rdjWVe8k
2pkzmd2mT+wpDcwow+Q3Ler7z1dzjdmkOo0lOyIMFAh4ffJQ5LC82ZuWmmeNEkfujybmSvCrbHTF
izOq0rwqq1jSB3DF4vPSYNBT3lO/Q/nbt1EBV/7Jcv6zEwv+txZzdDhRNoNSuKj2w9AEN3L8e7gK
Q9rYZvTQKXSK0iDMWqfcW7Lro2/FHDnOhehKU9tYhivaIKJt5Pmqyc77LtD0q/+B8SgnXB6pNWSd
b8clXRLfy1u7PS/01qo3paN1fRFMEQ3/s8lsU/OLQFCWlMI/rjX68je4n6tN0+QeIJAhM39M6GZd
Uw6iBdNTRn4UboFRFG2kCgbU59/x3YEHG7XAfDl+KtTPNahYsHlj1y7cH1R90gAcV+ij7uyc05E3
DuFsN1cmpvCHzwddvsXxt+K8QytjtjywKbAdfyt9xOcqS6vwR633s70V6HDn8I5awzqjU+86+3xA
GPOQFL1a7mxlHqM9vVf3lPvm++MDlwM4If6GnEYUWY9/Rr88wUwnUn6YjVPOd4PSeYYPX9s2DnHX
eCioiKGptpVKl29bNbUVfvt8Hd6FJJYSlLWDLdNf6OhqHdS0Nq1E1auHOUPXjV5qOo47qwkRQi2l
HZ0KSu+GY62h+LO54H2h8bM6Im4kHLBJTvaQ410MBrctUeJX0hqVg4x1PxEh3q0uXmKUEMmu/gI2
/1bb3gSIIRtFZMVS+QE4d/qWS0MGdW6U+zqLBoRBbbmZ8nTcmCXs38+X9X1s8tAVWpCGy/+Qel0d
pLFUrVCYuXgwYqFci8LzLs0+9a6rSVoBkzYvjKzQv2mhGV+bWvxH17pi//lveHeuuM0WWTwU96H+
YyF7vLc8q8hMJWrIxLloUr9IjGxb60P2exis8txsoucEUNH280HXS04ndBFCXyD0NGhgRh0PapnD
kk1I60HUVXnbRrL6NhSD2X+j0Tr/GVDlszeFNTfpdRjP4SlN1nejL81EHr2Mz7JjonA8On3kJuvd
YXywK8e9DPOklK9trXt5kBipUH0g52Ox52oa9tVEC+GrX53qILc6eScieMvltFrysI9GO7GT6WHg
YaQFcaq752Xmyuzc6IHs+VWXT9clqJ7vadPa52U/Ja9GFY5f9O6GWbT4pAIchru10NtXp1qxtMGb
ZKM+NG2HtQgJQi32g97l4tB5+GNhhFTUJ6rEy5/5NqIipAUcG/wZJGzQfGt+sBwLMDEAGx4wWXM3
ndl7N3Pj/XKLTNn0kHhP5FLr3b3odi28UbJgtEwJoMefOrOQ3m/bWjygL0zNr++Gq7lN5p3ieZHu
N2x0OiJF+/vz7b18wONJQg1ZlA+xEFmME1fHOsoso3ZIox5QZpfGZhqt9NEyJ+PUnfjROBweWgEM
RqdptZELOSCEnXgGcbJXkvMZCV4nKHQhTokUrQOysbDWFw1hcjTi5FpTrwVPZuS51B6ibMQLTwur
7UCb04/RY/9qaFiGIqOntWFgubiW6/FkWppAUrUH2sHVpTEj9C0HM/Qziy2qZmq66RCZeM177xSu
4v3WBKa8oPYx3+CbravDGuTbvJW6+gDU3NmVuXBQCSXjcH38XOx7QwI6/XyffDAibdZFKGhp95Oh
Hu/OISvVrO3V6MGJs3YX2k6387TSQxQpBgPuNPOJNuG70wBif5Fm5SuiV0w+fDxeVKp9MZVyfkgr
PcdWiJISHllxoHJGDlGh2tu6kk+fz/HdHkUcUEUOEQ1zB1Tyui2IwVgZu6KcH7LKU26y3DB3RjtV
J3bNh6MgJgFpB2VA8tPjmYURGBAJweLB08ZuMyHuCkAzHg+fzwVY7vpkUyRgg8Jd/KudtW45Wn05
Y2FtJj9CRSjdRSgm6F22UTXZ62g3Sav6caaiFeobsI691EdQA+2FWfRWsfTP4cX9nsK0nc7sARMD
9KLzGE4g2ht1G+DlrnuvtEGcKfO9EYuyJ7SkcG8IlNgehOeb6NcqXNGjbc+BMQ9hcdMalUxD9Ajb
zt6LOpYUudJFwSkYJhFb2SaEBjeNweg4dXER1SEoCzx5Daq++xZhWGBcKQL/NpV2F4DlARxcE7d+
WFnIZAXIF/QzyMXcrHvrTEKZBNI0VXqj2X4MhCNzqErKxPL7wRDFpZeC57vOaYyLYZMV6dhkW6tp
3ewCn8e4ekpSvaq+lw3gnfQAHN5My2Cw1RAM6oRXchT7tYZtNyocUhSN4iPulAPlw3Sr552jdDb2
M4PVNAeqGlr6OKc6CgB+HNa8Wv15qGNb8lKiVnFWqNY032B93Akc30o3+6MapBw1r8ymV25Ca5KU
PCF4pDsBjDj5FSZ2WW4TsHXaWQrbw+FPGvmG5wM3SLjj4W2nf6qxy9RdE+fDEFjN3NsPxuyJxjes
TC92Y1LN6q0bYZ93qUe5lYD5M2qZRX5uxPjdAa2BfOU7JkZ7150W5vAuRwkT9izPEkc5iyKj6+9M
kUfFM4bv0L+80cut20yAaHtWVYosY6ClhdbMgeqkpiHYJGWFOwLua//QY0Qqsmr0MdmGuTFYOysC
D7f3vFJRN5Peju13WBhtuZ9IdeN9TU1+OsR2jV5EPRphuunLOGo3jqtEZjCEA9rQMjLwxwPU5g2B
aAxAqmbY1+IcYo7tfs9cRbpPUzh5Yg7SHgGk7ajkVRQkQsbWPmnUIgbcabv9jnxszgLLbaEk5rMr
en/iz042vaaOURZ4CfiuxDfjanAmX7cHNxNsdgDH276xG6gM8EK66VaJFWU+pxsVdTdDL/XkGRC3
ae2H0HW6H3OfG3Dro3wc/CJHJOglSmEkbEGOyaIkqWsXuDuFt1a9j80mtX0krGPb3ZoOilckXZVp
7Gwbgv6VAuDVoiRh96qL8W6LD1Xpm/kEEs3H0QtHJgPRD3HPT3CHw8irNUdQpcehUiK2VNxVnTLX
/zQ88zPgiJVp3U6u1lhqkIC20kC5Dg7gI7YfEMVmNqcqqDPHmspAzTXR0tUnKy5QXC+NBNz8DNTs
ujZjB8ZpnoR9+LPhJwFjVACih9YmR6Pdex2aMhxfzH4cUZaJkHSYcL8hEFylWVhEh1ZD0tAOqhq7
hTHopxK1OFVxtApt/DJKZ8sXjiW5U7UyUrSzvo9E+bs0LRxRzzI9ZSU2esNb6PesSTfZlrETea+f
R9d3tyFC0f8SoXiHUSNdZTNMIwUKnyv3Wt6Wrm+ohWkEuMyMV3aeEGrUsk5OXIjrvAaUwqIGSv8c
iiCbdpWoTcKYhkYoxXMaO02Hur3uiZ1UEmP8BYHEOqXstH54mEtGaDAY4Fdgk3+fg29emliKUh1D
aIzhBs8LZFiL+J9sNEr3IhM90UbPUqcv+eRz1+5j3Rq158/X+N2E/5pSopIDYGjR0Fru0Te/wHLU
GjO7NH+sgbc/erER/4az3n7TzQbaw5fHgnVFKZM3jgpEY3UnGy2Ej6lz0keZp85ZVWO4tqEa3fV+
XDRYrH0+2ru1Bf3EK5piN1YQVNhWu0c3JwWEu8wetaECVe5BibyDx9fdApsv9hA39GcS3AyjBiev
Hj8f++87/W3Cv9AZMF9CM2bh8gCoPF7WxLQoyZAfPk7xEN7XdkrhYud1DRq3fqnAJdnlERIAAVwj
/Vclpmgs4NPUWKAG+myO2rfeCZXxRNH1bzvh+Fch4QledmHALZzm1ZK0qN+BThbqQ7L4fiT72CpV
KBulS05yS7Qax3zXTRQXKOWks0MVMY2F+xQhNFYFTdvnbRW0IZ4wLGdTutEZpcDSjjZA1YkuRj2o
+VfPI69havnQ19AJd6CzHq8jtk3Tok2qP42tVtl7rB4z/WyoPXIgcqP41FvjXf2FrFQnZyQfRh6C
Asiyqd4ch6RhJyaTpT4V6Wwa1xTd9XETukZb75KxKbTCHyLCw17XlS7VfIcQFN1GtTUYO2E5sHQ+
30fv9jCuAKTJ6L4tTnj8pOOfMzaqHv0fZWeyHDeSrelXuVZ71MU8tN26CwAxMziLQ25gEkVhhmNy
TM/Wu36x/qCq7k6GysTOTZopSQYCDof78f/8Q09w10vXRc5GK/IJkYsYdlamdaFO2sc2WqwmmJS8
+qQz9cu6QLtolS6uTokrofQCoOfhK2ntlskLBzIqTYNA1ehUR56JQgKqY/kXUQAs2Cig+Q8PGheD
y2N52Y/dUlL0vjiLkx+QraUHu/OUexjC2cGWevEXSSxcb00MY7lnGQLwuBhY7H9aogSnDoq6iKCE
2kP5hO9c1IZ9I/TW7xarRTBZRuYnrhy/jiuHH3A9QEzGlVfx4xMdad6uS/30YqUQ9I5N5inVOUmr
JQudKkMh9/sJ9G8m9LqlrcbTGg7bsAM/Xq+iLVaOw9i+KBgwqY9pRtsl7Bq3Eid1js3sCDaAO6yY
LAqMsuz7KUxga6eBK9L8M3jickPn0IcFJQcmoBfw40ufvzIv3SQfxuSFg6EWzpYdHTrjunWMIAbN
2v/+1n8dac4V2ImDGZskpV2GIU+RDvuvm70XHIWbL6IetdustmVBTbXE97+/1i+EJW6M4FVo18Bn
DOTlnUV21Xu2bJWXsq9iTlSOhdIoDTDk8Oh/iroo5ztBVV+S1CtVBZWc9IqnuqGJd1UbShz3tH10
V/T0gA1hatuaA4h6RUZRUhxLSGrzi4RAbX1JJnd8+P2XvxgoRFrq2u5ee0+sfKC/H6fIYmTxRDkt
7keZGQdU08W+91SqcGIpP9mTLy61Gk0wCbE/wC+AtODLCqCPEfY5lao90yFykiNTr3l1OW0mJw1J
nxL+pRvjahBBUYrgxvSzSbJ+mz8t5kbZqp2dlPYzVl/WM7pCuGq2Ym0axD2fvGfrGH3YWX9eikY3
uZbY5V422GdrRtoX2dhNwSZej3lxmGKZtC+LZiGxvjP9jFlzYFfPNvFi/kU7+593itSSdu2Kb2Kq
8fFOpQUVKU8b95kAbqgSi/SqnAqjTzjix6r3mXPmL+8xwmsWUJoEUFxBGy8GVhoKsVa6qry5liRt
cFiMIJNxfGQIuk2TV9kn5J3L6zFrCEWiAU5nH5T4kpWWpyiLsZPXvw26feu6Q3xsSTp+HEX5zFHr
M2H0L1ej57G2ApBFEzNO9sLHway7sc9pVkxvTq/S0F9aFTmiI7x0pzt1Wm9mDBE+gxov4So4MJga
0tynC8yCfekOUgx9O8p8Ud88L6puscqqTjIjCeH3L8S/uTNgb6ydWBPJSLvsM6B6SyvTFeqbIqPh
CQ0PPvZeV4RiNrPC15XPoiovX3fSalhaVntVmgmrQ8jHkZTItqe6jvI3FOWq33hJsRkIrPSHrFk+
qVd+vTXaNzw0XndwaarFj5cC4WJs26J/qya73an4WOw485xr6tPzPFXDXzzKcGLDQZp2N2cM1aCl
8PFy1MhZM2N+9G0ax5zQYLffxmZcBLawq7+4j+FjxfNmJNfWAUXLxXQkzM3MGdzprXOkQC5fLodU
0eOrBLXq01+cHzwoPMNQjLBHsyNcVL9RjebXWCz5NvdegcFSd3RjYnmQ3/TJvo3tT3bNtcj686KJ
WRWvFzwhgG726ctJT+oOxAcvnd5ip3ZeSF8mDEOb1BF9sXSmaiPBxPATgM/0F7M7sclCI4L/P39L
uQmT7uPjM8danRe3Kt88wYbqUyRG/sIhO5gGxLmfzJVfpiZXom+BcTP+1Ovk/Hix1sZFYW6tmfXE
9vYxPtU/HCmXZ7eIrC8yFp+tX78wmK01btFa5UZrytcvdwd2lhRaFCnfMEV0JywQimo54BqIYUbg
Fm1UdYGzzHmtb5a2K8ZDTVpyHVRNKpLDjHn3oPpDymT0a+n2ZdgPaVb1PlKGKutPGfuC7mtqqirS
ryojKjVfkhjuwNUpUk9BANZKOjNmk9TD41+bnyvJZI3Bon4AmzGNi21O7bSynO0q/jFH2nyPqUOx
L7y52Uy6nb9aGpkVv7/e5fqFJBdEhHqdBiXi2stTgiprJdKb1vgjEqjIIJxMPnYD+Q6LPOezs/nl
DkA6DDABztukN0A+uIxNEinvgMlJ+xti7sF+r1UMqaUfz7FUilDGYBTbeCHwdatnFrthMKQwKyc/
bdiqsXbqh6kqglJJMyMLO4hi5tXima30WX7d4rMp/Qu+QTDRKjEBR8BWBgbIxcrOzpkMRVQXb5Lg
mvFdb9D7YTY85CNyaUBiBROoTs3fh1hB+o/Jax/fxQhFQTRzKuR4V7Hdl5/VJRcLyipdXYGNdQCR
rrI2f3zTrMhUoqjW+nuhKFOoG4O3nYu+OEyikkHepQ4QWuJtfj9JLo9YP6+KIpgQGk4Z2JpdXLWM
2yyyC6u/J/un2rrZmOwL0k2OQgdbaa1xOFFADFuTVTuwMaW8QY32Gdv9Yo1ZvwMsKApP+Ii8IZca
YYlLiYhMr7mvx7zOgt6NNFJP5ezuHFIMrvs4TYpPavl/M9iAhhj/wURaW7QXIjfIwWM9Ca25z+Vs
3FakoO+UIZ9I4fJ6/BxYcpbI1He/H+x/e1GolrT0YEqA0nx8wgouGHVfju19meXVAQ1xsVO1Jj0r
aUU88dpIUEQ2fvKEL5aBn4O7ZjQyqVAxwrn6eNHGcmvAnb67F3mFKR2t9QD95BKaTal8stlfvlj/
vJYNWklbCuHmZR1TZEpL+0Rv7xOh2NVBgk+oflUIMzotWATF28os6RzyGmTafatl5hwmkd5mvonT
R+9rCJqbTzC4i5Xpn+fDdYdmDQQT8y7GXEVHqo9qJe7TIo3PiqcNGymSzyrgixPUz6usgRiMwFp/
/Gy0/umw1mspK0JTV/eTmJOzFN3bUirTQ6/GSRh7mIVil9Lv6iRr9hAm//j9tLp8wusRGKzYRGKP
NJfm+8cnnCmxkw2xmd4ri5fdsXUqgSeW4WillFy/v9S/Gc2VO7juzivRy7yoBmg3TYVileJeGaRB
K2nqb/TCy7/+/ir/ZjRXDgh4BPxWC5O+jzeEC1GkdqlS3+caurwiUdsgiyI7NLAF3AzSbPbDbNKU
blbNN+L0z8LDL9cjPLmIGGAWM4nZJi536qLJRwNNan+P6A1j76imJ60aqVqEs6HXf1RWHH22ga5v
4Z+qSSbQSgblHI5HA7SGS04kHI46Txpd3g+jopySMZ7izbgo3XdIPsQtwSTWrquol284aYyHkq7W
m/SS8k1Lu+lbwW2k/6we/vNt+h/xu7j957W7//4v/v0m6hmnnKS/+Od/39Tv1UPfvr/356/1f61/
+n9/9eMf/vc5fWtFJ370l7/14Y/4/H9dP/zaf/3wj02FgfZ8J9/b+f69k0X/8wJ80/U3/39/+B/v
Pz/lca7f//G3N6T1/fppcSqqv/3rR4fv//jbz2XpP//8+f/64fXXkr97/F//s83T+f2XP3n/2vX/
+Jtp/t3lLE8wJsA2RfGqix3f15/o1t/Z/9hE4VIYMMPXtkkl2j7hj/S/06FaaySs9dZ6mle0E3L9
kWHxeRbByXgdrJsRx8z/89U+PKT/99D+AxOYW5FWffePv13MXMAbqIAI9bkWVSZNsY9vjuPJjvhl
wwzYR19lMl4NhXcqGzxTpvGTlxQTgI9z9ufF2LV/ng8YiF9yAWWn99DCsCsApl0eyqwmxpvMiDTx
aRM3la/Xk66dE8vLfpBxULm7MjHGYaN10t2jK1dKWmdUsT4WU1F9p7iNtA55HGfdrc62Ve2rlMCC
rbXklXJoutKeTliT983edkbnbKRFI25ylvcrq0v7+LpK4ACEo9dOzSmx5rjZLqZeJOFQujHZFf1i
dVuNyJLW17J22eSNvlQh+p31jyyIBj5uRka+62Xf30IecbTtYOSVcZR1SQpoUTVluTfhbhUB9Okb
Sls+qedwTm1dl/Wrl7sw10W+GACkndOY+Eyh2fIz2Rm3mYjdjLb4aJFg2C5e7Td8QDDqxRBvWaxV
LQRQVwcaJGqinMdpUg8cAIXEVGSk5Rcsqpk3u8rGR+xqqFOMyMJCcuD2s8WO+oPuVVkUlPBsPR9v
QUlqaad57S5Z6Hj72kiiYNDFPERokZnn+FYn46dxlkt1WMRgPmcKtmcm9e43LAM3mqbcQZGxQ9rN
NSmd/Uz9WSubkTOYr3f4XhVrUBEcFD4pj6qwVrjiAIE8HeXGVCotKLSuD2Uyxb7dW9de7dzHdlKH
WtQ/eQpWZP1ko7xN9JdEOo8IJu5rPT2b86ot1vPvJAYTrCvz4bDoWZjmS7Zlxh+a2bUOQNKRn8Z4
6XUL9n45l/aztDmmtjx6M65uw6RvKbJzXzP6nSibMlCsNMgc5WaYRqgAC4nRo7mnK4+fXD7eTU12
WtQyDZNM2XalgOgyVaFMpyiEfOaGDc95LLvYV7t3bdSzzYhLiD9F4KNLqZ/1ybo3Kz33Zz3+mnT6
cXZikJuiDvPOHkKisMudVnVbs7FuV1unbJJ1mGnK9aDJLeyR+1mLr3N8+vaFph+XOfYjV3Ixp8Nu
JWvPtpntDTXJwqmad84475e5utFWdLYW9hX5EreWnrwDIwdx0rYoPoYHA8cuq5qviU9J/FJGX6Di
nFQz2mPrt2wkZx7GLsLtK4O4VKiYWjhpuOjwtFR7Wb8TUSGIiAMdigbWOF9Qd90Uuer5sQPeUPVL
G2iuYvtmXnJG4PUIiyp5NtsYRbEnbwYXCojTKzB6VDX0Elj1ivddUzxBqt907aR48CRW995N2MKq
0eD445w8oIEI22KhJ6hNPobz51orH+0cyw2r8U6jvlxVS3or9HhGte8Ew6JeT1EV++VsjVwoNyGI
wMCKajFtI0OUPgYXT3rtFWHqYuniLd3OLaRv2f0LX/RKd7kVrwezVHJcgBJxu6TJjyWWD3IksF7z
hl3b2KeqkC+2Me17AwKUWcHmSq3uW4KBWZDgMLeFEmsGs4iUEPYF5aWOYyA3vdTLFJQQ7zYIhbNz
XwOkz3Z2ixeRuSPw75atXSdOovkux1zxSX0gLLJZ9lIRUEUS551ItG0pXHHC++SeQ+EUJJM9bsjY
XgAnBPrZtnUDUS1XJrQm2skCDp2R/xhmo+KTvG9IG4KhV7jX6JxPs3WIvCHaEAsVIGx7F6lHurCO
I7inwK0y5QYbMAX7uHTyW9w2ihRtUefoN6Dj/J8+PXWJWu9SDN4MAraD2XETXophu2RL4CblMZmN
QxzlJzWDnJR7/UYdoruOHAR/QUPHBCvvsihrceyzxmCwij7IDesJ17GcnxGR0o+mG+D+NofwAR8i
4dzqVu7eYlfobPq60jeZcB5NrfX2iWtsMUx76rBtD/q42dPl37hjs5L9TN9obZxQczOFZagt9znb
tE8H48wZ09uleR37kBWK3dhXP+aiehK2870aZw70ahIuaoLTSwKN1IgSJWTVeFsKLawr+HgmWHBQ
5bLfxI2+hZk9XaldYwUmAodDNShYbSJW6amxEDk1ufoEETLZS0duo7jemAbtNDOL7gonvrbL9q2x
mOhiKDD/SayN5zabsltd4dxIDdQ5fSxVL9S70fHtsU84hrcd6258TetzM8+ts7HLZNqwSVTXTHqx
0dSx1c5TsXiBhjSNLJoSt1OZxDC7Mhh9NfTDYaCpgqrK8ZRp00aR5WfecBJNcWxqowtaz/lhjHgH
+Fqesy/GOtIgV+tdhqU5uJVCt7dST5ifCj81o3wvxZTs9Sq9i4v2FXHhWZTaI6p1prVwdi0e6WOw
LFjakdHw3mWlcl1RbENsLM7AQecqwRhSgNcGhTVv3a755tXJoz4K830uCzW07ObGseV8lzdzsZuM
dMvm9w3y2Gtfs0R7ZTMfMkXdR3oxhVZU7xNZ6VBPcf1sR3GokE+S/hx9m6d4PzbWj0HwcPWhdveZ
mdS3Q5mNJ82uDbzpXUAebTWzjNgxJacCcpkKg4HiIVXq9KVyIEvIASlxN05+Ydf3ujUboZlq50UU
P8oK8wRP1jV+JcZ1mvNSlWYnA1Ji4bouZQ8lzWKbbeWN9Dp4+jEhsSFeTc9IN8ygroE4WnByv/Xk
U0QHJYCJWvhVYil+VUbz0WlryItee1ApXElHTU8Zc8OvYhV+rpO9Vn0lD7Vq0SuuvY0qFvxCyzuF
dSpCdYqyymvPemnpoZHm5pVq5EugTzL1B1hSYcn2gt70SMf8jii7s+tUD/Q3jY2GV9a6AWK5lejm
/eLN8ARLtQjiRS0eXHt5tSap+/Ng7iJRlDxLFZlzrDQh1nLyrsGq7GTqyrnuai+ke/8a80b4qabK
Kxt0kGXdJuRmLJXvowESN03iWpvSeyuFvRg5lDyeq2hPwJrbarTSnVkLJcDw+RWDsHoLa8rZEmYl
MD/ksTfKbNwYbb/rcN/1K8CdzaBGh7w3NrBADqYub2DqfB3N6cwMN68gTAyhHRVbCT0VFwzvWpYY
ExizK4K8Z5coc42S2YGumOMgYS4nLfcgXVbDd6EWG1DrU5FarW9w9LVz42ZpvZusTx/rwQw1tTi3
iYrzJABj7jU+BM/Cj4Wthumi7pfUugXXv+sXNDm6+TItxOc5lBgUciyDbuP6U6F+7fHbx4bMeuJu
BR6I07dh1L+oTt/6qTOeylZ79JiIpa62R1PaA9D4qISyjVOM7UqmotcOAcroV/yGieBaIv1a8GWm
Q9ZytPTNei7kzm2nOrnDfbZke3EVByalPVbv6ahDY0kSHGzx6yvK+1jV8+nMwjxqQZpbZRK2i2Wd
6hSO/U7RIuzABMi6s0ecpFZfc1Dm5zGT5FH5M3LEAZ6yZ5w7aaqUhAA1QdZ2fIjpVFV3o2Ki5H0C
fV8AbWsPG1dtDs1wj1ZHxwuAF981hg/cIBDlivfjjkxkOZPuqhqSKA7mdJ6AFKyo+6SR/tMU6U/H
eC6M+BzGBrpCuq90TD6ev+q2HyQEAkI9tNWgXK8VM/XHrG9qoiHc3PDRQOOznM24HwWZXfLcK4pH
lXH2upBuT/4AkId/AP5bLzkkkO1oahXqibKPwyXvXWxBZwVQLYfjekpUtuvSyJ0M65/KwN2ltdRH
2Yq4xtZomP4a7Yib42SLuwASDzgCv7SWm8pJnGJwZNCXbfHUWXBABrXYw/NnF17jRV7sJnc/y/m4
BBXXhwko8pPLBWpKl/TjmObK0huxOqqklQxFinCxNr4YjWaSVzWtEUStPsyZL6yUN6nEv7UOp9lV
rHV9KQLmPF2d38NTK/z08SETnrUe2MGtaaVftsQGAL1B0Vs1kMzmU+nAd53yTjnjRZ3eKnWtnBvh
EAasjMgbfn/pX873P0GHtXthQAoBN/g4FkRaudIz6j4onDH+NsRuzXJBamMcGHrGU2/JiHLD31/z
Al6kpFyNCXS8+CAzQpi4uOaoT63jRGYcymI5ls4eG3Ag1JdPLnL5yoKGr90PMgcAUVHnXrw5cBCx
WXQwGdYevG0RLoeb0g53nf/tj+FYbYnH9rU7Ng0COFU9CNw9i/72918BWc0F8KgjpFxtA5BR0kaG
QnjxJcgITAmqF1HQJ83Jy8VjElF+1bkcQsMR0cOUjG0IAHqckvymxlu/7ll6Szft9nNRY2TSpeu+
jBdI07PMCcfrjpOT/LAVrLhjWeRBCWGdhd0gsaZdklDr6BEbbfLc107OMm/WOxMnUQfLuaWztx2g
gTWLB1FYRye1b2u8j+3VFVoR132r7/ui7sh/aQ+iMcRqTEHuKx47/YDpPLgmGh1KxCsSw2iW4jFM
xT7eSiN6IVgdX5TyAUjvbUFm4A4uKQIiui7s8bm1pqNVMMrWPDxHcnzVu+lVHepnbCIQS1QnhdU1
zPps49ScLyetOQwlltCT4j3Gox6WMc8oUrd5au+EOR1ocdzg9+ycOtd9y3Rlu+BSHowxqNSC7N8f
iuxBS0o0AfYWOfauc9xjabgYxI6IBtQ/xqh5SHr7a9pEV2Me7+fRuE8FfPMBmwPL7l5LjeLQaJ8Z
lUcxYMMOO36LZnVHpsKxVKwXKrQz9lPXSTmjHeGXlRhDrFo+D/gf5xlpABzQoEAoOytR3nL2V/DU
kk1yeBemeGSd9ojzXnZjOh4jTCMD3s5QQUcPixgJRd1vlqQLIMjdJ4b+YuVJMMryafHEUZZm4dvo
/HxSM7YONPGktv0syg+i1cOh9l4rdLDxwjKSNdf6nD2PcbrWxnuYhlvUEV/L0RuQJYl7Ix0fCoDo
pjQ29JL/UGxn73Ye9SsPdiiWm64rHpNYO5ZmU9D27oLFHNCOGK5Ym68VZ5mserVTBY/yDAjCpkwL
HDV5oKD8MvZdE4LINUGhMoto8Wh3UgFeGPub3qgeYzmP26ZBLZlGbfFWCcPZtqp2FWVQjPTqZJcS
vT5ZUiU6hzBS0itzcY6Ttwx+VPKMkUcum5VStiTuTmln4Vc5/ZBiuZqt1Aik0d0p0uivKzQ3AAzZ
teF2Jw7EN2v4d2jPpbtVEvOY2fWJ4+nRW3jP5Oxk29oTma8Ni7OTLQkZ+Pql+6TM55tc1FdDlu+i
SC4gFdnQ++qIOGnAkEd2FH3GMh/MFhMC0LGD2UjlDpTmR1YMmO73ynNf9H8Is3eCRZlRKEEuPUje
tk0q0tfe6x/tMiqDabansGMsVGfZsR70wTyjlsNKPahKcaVUdtBH+Q3jGlYCp3YMpr3AXhBF6zMq
sEZMNvoi6j5Vn6EYze3GLNKz00X7Qiz60zzRuJ9n+eihb+LHESryQTy7NZthA8x21WKeTaqrZLOr
+yIs+tE1fK2Xp25qfkS6dSRzsQF9EcmmIbbAx4zr7CUoCTr5jKcuioI2iLtkwbXHyAIHuxuwzQ7/
28h8MVu1OSpNsodqMoJJWASMeGf8hzeQbx7hi2wKqLJQyxaFiGLVtwfrRrWHa2uKX7tc96XW7Fp9
2multasjKmnMPHxc4J8XMV+nUruJPGuL281VK1JiTHuc4JWNrkiUW1agNHj/4u5TzfmNnNNvZaXh
fKnu08K8nQj7a11M2ufY8rWi2Kqe2DWu9iqXr1qiPculzo5e1pvtziwLJXnuWnXY9aNDOozB8WBs
iSeoCFEWY4stVK3HfLm02UjH22ml/W4ro1dw4K/VbaHNjp9m6XKI0O92GxtOxVenwlY+auMxwOG9
eiic1LqXRMYBCTPoHmtjrNcnTRmqu6ZPa3zW02k3e0jGmi5/MjkbMvnn/Mkj09Cvu2kKKl3PHjUv
b24Bkb/3inagS4tG2MM2ZVR+kMdjAQoOk4U2M+3Hw5JH0WZs+1vMj9xAmwz1x7QAkhyTXoJ0RgVA
3OSqZ5FzUsChCZSBWA8rXi3zk2U516n6xdIH7V5Vsy7CJMH5QoqR3GSdSbutGPVbtD2Fh2AyHk9u
u2bUGU7/DQOH5phl9XxWIhXJVxHnUYALsR7GLhI28JRdU3QH20tP1aCagdJHvS9ciElLxOlqHu1z
OgzNBsPgK3d0b/tRN4NV/xbCq++CZPXfiGV2rGLN9KkFsFceKW2TvH3qO+OlQeDh9y1Jt5bT6QHM
JOVouM11N41389BfmeRkS99xevGmz/13A1r+TotsLRgaBTS4JNpDwaMr6l89dRBoSKtC+VYkpote
swcEHeBQ+bNoXtWxro9wiLCdT1yO5/eltqRAHWWR3oBVme8aXYdtp3VNsskaUyPnwK4soEU6eMTz
mH1mhN0y4/kM56940tPopuXQoBxYWpMBNMbTyrArXBK/BlRuaRBH5vRHmphvMlatcu85o3bde6Xc
TtiKhY5SRttYAbAIs6FLum2qTh2y9bxOzuAnNoJM9G64R93N9dhu4Wdw7iJVRXQb3uV0IxC9Jn5B
EvzNvHRkxzVFc11KLY7CxlW6EL8GFdBcuN86WTqbfCjq+6kuo0OcZldWRDFjqNO1mwypchgsA/EK
dbd3P1BfPPZK3B5bvVgkJJ60vINNwUTOtHACtwpd6DtXTEY8s9ppa3bJ7TxMzs5VxNMAsj25WFC6
ix6FulqlmwyUEilfvXMTJQ9EqozPidXea54UQTKyAKbDaN81TVkE3eB4L0qfYFlvpJH5owJpfVzK
1pw3UAADc8puSj0KvMzZmHWj4nRD+rRo3KdG1JqvMB0Dp63qoGmnbO/plQME24vigVKk8BGqu4dk
tIp7r6ySL+os5/nRE2Y8+JB3D4jOpvOYNiZhDUkTcBCNtnppxhsPpGtXZV6O11E7Bq4eTbeZNlq7
fPHGvenJvN9b2CbsOD40yDGzgQVdM0kbMHif94NXN5uoByOd4uGqcqfxhb6YHU6LfKCXuOCjRDik
UCPMLaPccx9Z929aZ2yOCMlXsSwFXtDmzYj+yXZJohXgfYZ6yq36K0PzOiXedSb1Lb2vQ4ttVbZM
Oy3unLBxxmzboOxVAdZbZ48Dg/s+WEl1FcXLNnMqBKuqpU6HVrbRLmZerrvnsKB814fiNOksopWC
MHihI3aiR9T4SRfxuLIBie04LAd4lHdRbneMfIHvqmPVt8KZd0SSd3cV5Ah0JZhnDd5GpEV9oDei
+qNZCJwSljNvyBx4mmw3SjP2ftfmX9n9y71UiSpNGnebivxrH/NwYH1aYaOPtx0p9Ymrra0Bx49H
+R7b1r2tKx1Hl/aoV9nVqK+aZ1Pe5q73hoplCfGu8mewmXCw+hhbnhbr4VhDBpuFrQH0S64Uh+x4
PKtVi8H86B0zBTBZSfpz47q3ca4E6dLlexxAUDQN024y02EzxbT0aGqwG6btPiaaw1fksnxxteiL
Gdt6QNtO+m01PhZR1WwMS7DvVkWl0X+ghsBrhWQmTBz+GCnCcn+tKI0xW/bCjmkQZqk2burGJAgm
9az0ViKapbFjFFQDxMXklnvbFpFxdshih92ELgy4sj9GHcFDVen4q0fMpm+oXwkIIm4WLLgitUuZ
GhiWreUcGIXK98xmDrrK2Y+kSQWFhObdtkkyxD6NpO9IcoqdAlxx01fGXVGY03VeucaDOpKN20zu
bd0V5dbC6f4Pe+zOw1SilvaS3Wgoy11TUanGVv4Fb4Gn3kpn8l4zCWZq3jgRpI9KazA0MeZj3IL/
xmP7h2v33aZUe4+QZdfpboSchx9V3tQhK8trlg3OMXPhS3fq8FLlEYeFJU+vypj3KFKbeW+BB2yb
luzMqKNkHSEIh52eZkjBhbstDbn45RDfzhHRSwBi10IVxfeuLqc7MrOdUHPqjfETbYjEAe3aLmfN
o8qmDV322ypTnhZCpsXQMtz1NvZkYMcopNOqc4Ns1Or7tFuCqi82nTr1pR9FSb+b0J1/6+EwgGKS
FyhI3AO9me1DUgxZGlrsemlQ2Gb8YOCn8wDxZXyyIYXUuxgcXt4OthC5X/eVEk6ELm2WinJezmCF
tslmroYs9DRM2Sz1kWC4MdvIwdtRX9f7xUjv6GP6iehubKLLpjbb5NBupEmvGlhnpwqDSEOHlkrb
eT/a3K2l31f9szkqQzBOTgCMp57aKVK2s5bWQSZqJZBzXGy7DEqbLmoMDRZ9Q2R6uYsJM9/b9ItY
Wr4OGkZEuaqfhW7iZC+OIEtvtDLMDQviJo0dEyNi9usRcNKHHAM1Dm25n0ztLRqLk+yYAWLIHooK
VxXanqWrL74noLO3VhXoNf00J26vm15vbyfTO0Gvz+/NokMoUFE7RE5xGJrxtrDjzl+PXg2tiMaX
OcE3Za0+p3PPKolL8jSoa4osWUetrn9tCv2LpUTWPZ13CioslV4dDeMYJ23RNlZ5zFMukbHoFi1N
chOVxPVpUJiHNF0eldkTd16MFwqRfu5mtFzh93MVbXl9DsSdiSDV43pLCEnm21HS0Iyd1BCcUSPR
i1NbliQvqqBc9IaKVpGVXRHrVm6kRY09yjMbH7YRVgPBoCK4TLcHY6vTFPe9VL+LkQ9HCsPeOD9a
nXhYJ/PunMkmzKGxqIWEjAMCfk6dVV0TgafvCrfPN4U6BnPV3yaLd7JsUR5Sahs/8TgQkbi5HIs6
nTdQzzKoZqwUdtt770aq3OJ69VWiQQwsbB+Nzj6RgNXe5gJsYHCeerZgjhTGoaUlfSg646hVtJc0
I3Z5edunZtbr/83dme3IjWXd+VUSvrENmAXOw42BImPKOZSTUrohIjNDnOeZhi/9ZH4xfwwpqxWZ
apWqItx/4xe6Gy0pdXh4eM4+e1h7LbumdnOjmuE6os502XqJSRK5g7yjay5aodGWCH9RlieNKjuN
NRrnRVeS7/bzs0HnglSHfORWHiqnKtMYJUh5WEFUdUt1Q7DVmjw8TsjCzfXaW4ih8CEotdNGaJNH
wP4eHR5Zi5aIwvum7qz0qWTmXWDXYntbFyXYCq+6iuPKvGu1kCp5NHozcBnBPI9FibthzPjC1UNf
Nf0KpSL9DJVgYqoKpcmSthXHT92VnAVP6pj2L1mnQpuQatZZH41PItJ/Z9ARAnoLPxWFShrIyD8l
SrkexTyd154unBpJF8+BKlezJMrvQN1s3QAZ4hEbO08TZaMFUE/mZi05PTVyGjaNuRmCaOirwhnz
4MyvCtmWe28NU1joQE7haHA3LiALvTIgTXOmzIOstrdmjwQTOlOzFuHWvm1WVUO9x9f0cwWtOUdz
i2hZYI5JPF+HrZvhYefWNYnaz7QnoE6qmvdDI32h3tiAa81ORVld+1Krrmj2QqJL05fEv8I8aMqC
apieOj19K8uui9cDWoEzD2qNlZX43FMBhVBFLJ7yiqw5QhACBCvCVaWqazLVhZPm0XVVIOAT0oJt
a4L2RDMzjzBUFM300XNombuhZdxEuJ4LR2rE8zRpl1HsN7aPB3jmd1L6EsepvKz5J60ePjZ0M+I6
GBewaJiXcd7fRj659oL2Zbup8isZlgynHgP6TeX8vijE+8Ey1l7S2/CmKExkarzWhNKhQ/pO0oLr
JudAC2L8gbL3Z63GF7K08DxX+sHpFATZyiY4h+unV2w9iksOzKRI1kvXWh69eIj7zQJNmPmRkrN7
cBGTQgR8FCgkmVurt4dyCnNMTXCGrlXxz9GlHblRhhI0s8qf2bE7XFRDfu8X8e1ogJMoQuGOnviP
meqvWEWkbzT+zxCv+zx9xPk9tQoiXGIP0ollH80G8BzsEaufFVBHOaTRqHHUAow4+W3blffxQJpH
qIoPsADjpubleVh4l4rYrZqwLVf0wmTwazVr15XO4YW8NK3qJg3j3C4r7UEFY+SUArDcUEw+QiNI
pjW+Dkf/3lApX+UBAPRsOO3deKOa/X0YikvdApQVKMmjXsbhA/JFut214sJnYS6oFlSk9JLM1rm1
ba8OL/omBdRBmpEvroanoqY+Fz1Yczq0F0qdroPG4Lnto4aDWoURIUYSirYXoSuH1qIjyCo5NDJK
PWzSVnuto/I9NBVYGg9CHLXftGW2GoQWzwO2k0UXWy2/JTmb5eJtm/sPhQ9BCTJ252oWQ07ju/Hc
c4t5VGUuGTLzQxS3twY715KoNXcGtKNmW6/gBr3WezxKAXU6W+sF4kBqCvhf1PMJ7Bfow6wJDOnV
ndoYTcFcD2pSkGKi4YKK6Typ9ejRCuGFK5Q4m3WYILR1LNssBWWu6EkxHwST7ZSGm9irLgDvtUvC
3EUug4dIUrRl075dFzr8p3GFcoDX3nSm9lhYYPliVHQ5XbM6tWajnizinvxeFvAPQ4sUHdRkuM70
DGVxhPOoluVnrS+fYx9CbiKsEavYC446eqRkYkV25ZmfavVZhymm+aGnL60U1xCwklV3NYI2170e
tPhiEKGRV6JLryA9pZQNxDFib97AN3Pf9R1A67j5lKDYSp1MWYq6ewamL7RFuF7sTMKhdxuoV+jk
vvLH1gKcp2/MRqKFvOKxiZu7c7PpPkz9SXaNiLStxUXtgFc4i6zuAV7xu6wiaLWK5IJ2n2AWiNGd
OqguGyJdxYlezuCv0hyqr6RFu0tPLK7yzrzKXeVczARl5sdBDCivfa4huIUYCpWqVFyi3Yi9RHdW
zor2tFNHNBkrfCifGnDr0n4bZ1U6GzPxoVa51X0TrHwoBzWsWAWpcjmetV1g2IIJ66CXE1EAM1SI
gmFkIkMjWtWqF8CagAL5II9ZP4+pIF2KSno7FB0kQqpnrjyJgEChk5+lkrW5a/YPgpA6YdRvrGAE
IVa5/bVYkD1TswSrpqw9y0f/HRnEm0rlurMjORDOht59aUsQELDrJE99IgmXRp3HTiNac6lzz6fm
F7Kg6XAjuSO5bKs5z0pLB7GU5U5fida5n8XKMs0huO/K4LoKRXJkKHMhvYWxGYzmrnLJJ8DeJwAm
zKUFxGUORd782mXL2mqg67OhmlhnfBN8X+UL+QNw2epOd7NqPcSiu+4EKZvnZdr0F64OjkKSokbB
2Wo6Wn0gXjv3IAg1MZ/LmqwowXm7CKwAA4QvlxVPmt6ojkLR70LxLWtRZopqU3cdk5nRluUFPGU3
QS+OTpGomzg0h1U7mu4Kv49YX3xMe/e5EjL9tNC0e4TIAhtYVmFLZvwSJV6AaCVZp0jvPo0R8I/R
19dRLw4zSW4ewDZ8DCy9tUO8CEBN07nJ82BO3ewl8XJpLjXFNWQtAWRq1IaUXPWWktAbs7rqJy0d
+XPsSQJHltfX63rV+f1NCTnQKZQW8lxX5K0VSaHTyhJhth+fC+2IETfBXkEgSmJNKj4WfoTnZ2Rz
0TPPwcKPZ7ng3asE8gtAiDRPj+mccmFtqzB72Y3ch8tih3MhOVa5oJBd2BJKSqXpGHeLEd1WR20B
yMSWdJr4fKnIwELCMjdvSOuA2cOpK+EcnDWiCorQ0J4a371S1Q5arjAwZgCnNMjH6vwSJa+OhRkg
v9B81kw6yyHnuRLIhc0UryTNrdDfheBmGsmOoZVcEIpgOGnqVUA28uK66NJ7PZs03bo4FsIZc4sj
1EyLiqSrV2SOrgcUeaRakpOl1gZJOi8rwMo0rUzVJJ3YHO1hmn7OKjo0HE8qgH5NaWxfqghbI/Sb
5PwqHdGY1lw9m9MNB5IvpvhR68q6yClbYXVO29RY5DDbXCmtOy6s1CzQzQi0BH4aHCEad+1WIr41
iApnjTDM5aQ7owb5sRX0pyRv2K5GVjh5Zt3LBRLmpnUrkEKPvXuSENdw+sRXA2jbWTNYBe39ATzE
lrrqgb8BzBLwZX0VFgfozfzSlkd8wVByyUAJso1YIjSqOSmN5JPmWkvy4eSctPgy1VQDIi9Dsw2h
Pk1GoGpwL4D67pZlZt2VCsFKNMqfhK59QDL7stWJLHRiJbIWQ4M+DeuFvu7gfXT99rHtRmI58u99
YooLabTuDaW67di3Rt4MM/LvpHCteZ9yOn18Sq/6nPitSK0rVeduZ6SQsBJrqyYayW72AGJlXrfp
6RC6l00rPveKfFP2EqwVrkyeoQLii/6mEyvtVQrIyDLGWYfeepPDZaZl0U2cVCVK7EAtmfEX4LNX
YuhXy9htP0RdJzuQBgL2TPqYR8ZzuhlX3mjCowhCjY7gkiRtu1HQdLb9VpopPerJhULVrSf7lLdr
xf+cKJOgQSNA/A1RJs2SzOwjRec7t9p2A1EvgZMvJI5aPnthzdVlyUiABP4qM9RH9OhuYAmn8uYp
M+7oc48MaiVXZ0SVK6QpPkvjOM8qxG7HhjxSTeXVvGmK0LeNur6M6JGtDP+6Jz3ArjklbllqefDZ
GKucdvohPY17Y1VrElDN/tSX1NPE8P0lPTi3Yw/4qZKzc4h200UBBosQcgSbEYTb2PW+5FryBXXZ
taup1zjlH6MgPpcQaiSXrTx4YgzA1HAhM/FUXPdRALliRFJ3AbUZUF4Nj0+Vu/sQ1hGcsNqWfWlB
xHFuJTFda6Q6RSPL9EXY6SYLQ+rXicTxWlaD5lKqB3JsSdt+KuiqvSZiKW40eCJvsVGUqKMuiJxB
lc6ivKQ8X0vsQSVPZmookOvvzXKWCkYTz2Oh1r9UsezdW17pLaKxIEsn17WTNmLSnSKs64xapszl
Ib2Xg3EEOCuBlaPmiwr4vOlEI58pSdjOUhqcZuhRp8tWz8XZFMIHpu86rms8u15X3GYpWVK78XUX
XkqtI+skGc28HbU5zQO8bpgrju6Pp3XZdmxJzQhSB4hM7xgeWZm4y1vkl8XPZEtLTqO/Mrlbr0dD
wUTkorTEsXuuYsO6NpX8cVQp6cBPeVX7FULoQl2BTzPDhVijMuSr4k3gydpMGfSLEawBUAjIIgD7
qLAYKnmZ3waFHgIyTzh5agd5LWBoJRde5DwwZ6nuUq2vwKr1Wp5d+TmcmoJpLQFKL8V+bOcGhE/g
arXnkojpina1O8P1P7gGnlw5PpPJ1OZSVgjzEWZA3tgj+zfFQIrhvTQA22cCNF2ngy9f66H3gNDC
aWzlt1WunXU53bFaNplJMdmksDQ22OmRBmOKqJRYSg8m6qTMHwnFEW7uYSt1ycsulbARnkJ4m0jc
y8UiLxSTjCXEUWDp9KSyAVKT7INMDqZEHu/V6XkX0RwrCtCQDv4F3Q+F7QGKpmezoKSvRyu/psUk
Ixp0kCx8FAThftTza3EwOqeHKzJNmp7qo645WtZLLJQxN0YqsCqyhzatr+VMkwkxRusDHsKM0kpj
B75ym8QQVrZ9O/OE9KOXVs9FlOCvZdQGjYtkRHjFg91RoqM0Vut1kzXy3EBSelHFzTweudHJvNOL
HeqlbWrUOnFEz8OcNg/FGyBsQ7N2LqrlGaSgc39MF1LtQqwhU/PNR2tcVEVzOphKMuebn4UDdKVl
RoY8dCF4b8MzQVU+0o2mzyrBQhK38taj0rSXwhB+KoP6fqLAPK0r0yUhEXqO32gIWdFsjPz1wor9
zEEOvHeaNOKUiOqihDhyrpEuoeincp26AA6atjgXpeYRpDnbjGEy2+X1ZqYUl06nJqOduqFxHtbC
Im9S9C8Gz72FwKqZGm0eQdM0Dk73OkQns4t0F1iP2r+IjfBxqBpm3GhgSKmz2IOrGASHgb9kNWhJ
Nc3wsVfFrV8q9a3aprQ0pBUGOZJHavLAQ4Ye5z5lfUW4aOE0g2csESwHKet14HvKjUw3AAz/lcZN
Q/3aKUFaOb4/WJOJu+9K/0IbJw+kwvHOzIcqmfrdS+LVyIoooxfcigUpDIpOQzMj33kaZ74M2qs4
Q5oBbls0QGe9mNwR9n6IEj2ZBVYsL6uBgp2RajCxAy5CWwIJkJjovvJdNDPbXARHJ6BptASOKcNd
yDt553z70VoEOSImly7wzfSTFFMBhM5TGtDCQKyBxCo8wtp57E+JLrGJmpkC2J3GoCgpZZpARS26
HPSMh6RjT9cMvKsoniOYGdz1MrnJeR/RhXJGod+CC05LawcKMUvhuCiUxyM6ofwZTtCwMWQDPuU6
k3J9LukETHOa0EP2waA389GEgeK6RdR+2zZ4NEKRY7SLmkEvAs0Yqrmh4dLRbBNxFCsL54IIKgy3
yKWH6UPac75puwBWNKNnt2m2STzRlsKVoq0GSR3Lj2ifOzG1wAfyoqy719TT/3q7RmZliAZSz3Rx
2mkhCcqqT+D4Q15BfFEbRaaAE+KPZxWVX7fNkuSi9822PKMmBMJI8gbrEzSkzKvX25FBgbk/FVId
Ds+d3Lbmcw/u5AHGRYhiVc4A04LdYTV6uKY3bSchPy2PSXSpSK0xQJ0bZ8ueLovhUoSNS52ZOOnp
Uu88pZgDBqYNBCAWaA2TKClyJMhbxVtNauul7BpNuWgb3wxX3JlIz+foB7uLqNQHYz1pz1jnkPmY
zSd8vQDORKCdmePGiWjanWV2wmNYBblo9zplRQ5qrYvkGXzyb0I1ZlAJjpSDZwHg+rkKZCwCrJG7
+GTovSy9IQbN71addKcarhXM6e2QxmUbpwJyiG3VBJe5bgj+qdV0FbAhOgCTF9Ixfr/0ScsAMAr1
BsfW75pcIREbpa17RlU9QiY5hvv0WqN3KrmtBF3HpaJU3H/IEorSZ5UK4H4WFzT+nnkqApCXnUGL
HGkRah00+AK7jkpFEOG0FHttjv5w+0wCK+1wtMxcvPRbA19eFKOQlLUYyeKNpA/aY+2V3TBXEN6W
AP9R+/0gl0KcgqMLu4Xp6SW1UL+SQFIUkjxrJtjomdhUfgkUJoZsmGQkHOW2qbayQYsHEYZ8LQFm
b2/0eNTRb0T1xl1QKeYwNrmZGRcGQdzpCBC3dFhKmai/z4d2JgB+Mylv0YJ/HaR47BeRbOiMVaIS
nYnpKJ9qAgIRV6Mec31g0MFFW1LWdiv0rUGOim1FXlXwAQLYQeZiOEAQ+rdqNJKBESM9v09Lz9eo
lsVjdlmIuXkeAu15EYa84cbUvGxFTaG7AKx/GaJibdrcfwBOWqGtPyQ5xIHQ9KU5pURtgN1YyFSc
hAgsG1k+ASy/V410YZC2PmvzpKU5zvXCRVKlMRXQqWJp9gHXYUzS2e5RiQlnQCNS3CAk3YOWvSgl
T4BFpKcg5EqxlXaHxMSjEmaqUmvqQ661YrkgPrPyS3hpIQEVhzYuQemzOusEUzZlIPMvSlqN6TIN
gHg7ndiDUgvB8ioIxOryR0GjicEORoP2Dr/rweh4ldmEpwBKCdtDOYkB9YU17OK5GdDU0OhCf6Pp
/l0U9OBye5nWss6W3U7Oz1I96b54PDe6SkmWkGmDiVual2rWugTDVKpozFTvKrIcBSCtSKvncj4I
I30RQUm+QlP9Z6MvUOdJ0aO0m1QyN0kU5+u+taq1pgokdHw5pCBH+or0Uu8N90bYc5StKqrl6z5k
Og41rvhUCztTn4WhWj9nMmJndtk3sXzZgvJbqXFCj84I9QdNcFpSn+EwRBRjKhHjOfFdnzV+GXU4
agrYLVxmoXKAyFN6VQOZ9QU7AlxdAlJFi8MO8I5UyEU6JBIQhSp1KXuUE559cHuUaYquuKKtGRNJ
VeW+risaXhS50ucVnPTFKhig5nUsKH+A2Zq1cKfRL+TNQkVRVq6S+Bc1+d51JtL9BOV9YjgS+INi
URuJdCcPVtMyWTGgQ0WITyu3G24bP5PWJDLIlecFiUqnFGGSNOMg904zmNobkJVFrZKfIsO21Bv4
8ukH9dprMFnZIzhbTAj5pAqG+1HFs1TE0a9nY+dhH4me3NyB80fZ0nii+DOlDFSnDiKpnYXuIFgk
JkByQzgfXpDtSctFDmPbRRmMZm1b1pCdJpLePuqtCYId6gDuobInr5xlGRduZvKd+kzvPpd6FiaO
riZmRgyiaZ2tVlJ16Q+6+ATECZ8/FzIyF6rvXQOt4Z+pWAkaXXoxA4dpxZZvF9AmfUmAHMNeTle5
43YQKttmGJgQho+kM+eYl75cBCmdY/ZAa2Vox43VIrGQ4oeciWYigB7hNCBAUgmbeAzbT1XYg+I1
u35Nl7NpzvDv4weqhfEw76QKoKcogBSlxOupV1GjY8MhUFfdWV5l5hexyuur1qJbDNc3Bw4FbfkC
dao6pZ8iMT+1WZ/fgX5qLgOkpJ7Kgo3g0JzAXkrkmMbVwKv02yrVwXqC/aODTx3MjTsG6iPgOn42
lfEg1iZRlj8TMewUXSDrv7HQ8AGHUBnxnetXF2odV/WcCBw/var7u7Qe/EerKshxiUaiAjKJ/Djd
VKKcfugFUXzSoDC8iNsmeQp0qSBZp9GxLUQSQVQ95uR84ia5oXAC0E4UcmUGqEnM7ChX29OqKfUv
AYzWl8Mg4pVAFSMvyL3FD6BSIZmMNN/jy4ygchKxFZVZJ/XabRMXlbBSqbJckXtp53KH9vBMVPzu
hij3rkbAAGOldmCYa20I7wYotLZNG28aZEPmOvm3cT62Nzj83lrmNvpgUjKMzkOjBBfeBxYd3L5F
M26pl05BURRwCTSQilH468LPmgsly6xZFBuhAYZKqK9GVCBBmvuS/xx4lgtkRK2ye9hXCCtHYD0O
Vb6IJuDW5F6RxvIDCAnzhdf2PqiKC7ao9jLhQssr8R4iteA5A2wi0FEHg+iipSJMhc/QauRJOZ2n
gUnGHG9ACBa+R0YXJKHI1g4RpMsdGZUhYRaXg54AYBnLq5CAopyPQKD7ZUxSgwO165cYzaZtloqC
a65KibSW9ZF9ibfHvpf6IdXBhiaotJkx1YahQmvnTKhT7Qu1eeFa8uKQfL5IG/PXf9cGFnVbekGK
GUCK8Rxgl/W5CWrpWRzpRpuRlMtvfL+xSnrjlZLUCXCj00gQsRlBn2BhYrRi6F4EILpUXAWkTWWA
5a/Cgssn44YGbqTxY+J0nmIvzYBiynT4yiKF/a6i+xceVgHIFYRbtuf2ONw+olSMToYAwHsmaaBQ
wjB6KsHTzDQp1M7FQsfqtiqMZLZPOuwsLQQTrxWw1nM/tEq1qBstTp2EdoEtgYV7mdF8PDOCfliI
yJXMQtgbHNwGqoDGSKLR7kWou2xYcFjKHJ+5IDuahsvEktvKRl5aT+e0ZMZPXUrMDkmOT0vR4FbG
QsoGoZ5bpLq/gFGWdVvxJP2h4yBjyqS46OjWNdTcIVDw+9sKxjWqdwrcRmR4aA+BarOVX+rdYtX1
6CMPk4PC5ABr4BAJRTzbiOuelKtLP1aKAAB3J/6zXpop/YkxK1JLpLT4v6Z7CUxcmIkIEzkpvMfr
UgyGMLSBRNOAwNygGoiSjJayJPRS6143IQej01y9lTNqpn3Taw++Dk/NJOGQiHZILPeoSn1KT6Nq
AlrSa/+DX/XjFeAq+UM36l45E+t0AqvTOBp80IHIujbEtIU6twQPF6kcfP+D0ViScqbUybhoClIb
MeWiB98y6CgIyvsyA6BcmkX0Io2Fx20MgJq8rn5J5h+PPRCBq9IwVsr8a50u3YKe+niRwqtAhkxs
2S7pEHN+RpfYzs4yioE2EqTNjZQM5VleqsEVBc5nCdKPxhE95CrnXgvhxkMmR4M+p1+DDwqJD/dI
VNayuhItXyjnX2//LmiAWdONydEKwLbPcnXo12Pj+7ljuiU7vCXD0p6rHrsUSRAU5ebGruXNmq6a
y7QSKmWRsFNKG9YBksu7Ach/cyIyGnNBG4RZ1a/1wsPlUqAGBpveaFxSnZzxJ2rfc/CjyGJf0jsv
iQ7Cp75QO0CyxKdo2isA7Olu1ERxWNQ6uiyXOizN0WU9mD3iKZKqnWsNjMl0ybQsUOQWDELHJxdU
Vw99tFJKhJTnkIdoIDLGhshYrrs2WuV+z89/tQKUYlz9zIRNwCNAigroAko1otVzZ8DoMDAGjRwU
MheOW3eA5RpfhUVdQ5+Zh4GOBQuTZTwSWc5o7Dh0FG4ax0ybTBVXwDeB0gNVEGDEBybj46eNWkQs
AYkvLlRMimtQHRp/yek75s4hrDA+4n1Sj1F+TnJASdZA0yzo2BrAiA6tsXK08ODFsVaWr09KNPoE
hew4qMvRTTFew8i5AOQcRw9CEhSVQ8ZXp44LsIddDURza5Xcp3YPjANykLbWDaepcaQQBXdH0Ul9
4ioHKTm+5CDmcXqRD70UrpqYZ9slNPH+TBCy8iN7SCedCe23N+/jviEn5ZYAUOC5A3Yuq5Z3W1cQ
GoNJrr2zPEBT05b0SqTFGlrw+rSQ5SGmUAQk2h5HciVLXwpoQ7fBBMr1vUYEYs5xi+gfbAodkBR8
A+yc0Gjjh6/fsCT9Xi3iyouaVZtGomYX/HTmEK9az9QmW2VJDohysKhU1VoOtLjBqpg1HAe+KIJf
aXp6gmLf1cxFiB7wrBNpXf9AvOAaS70PRPoSuiR5VnRSm9j8YUiQVhhItGpdLd55aakWtz3AHPeM
yJ7tp5Y91RfwUNFDpVhs+YDMSzpLjMg95e7q5GsgFm5MnOhDzkFaMa6oC0a08FtNn1qrqpeUz3j5
5mNUuPPQFIBPBXTWTEBeCL5vhJy913npgxfIPVdIfNV2Kj0eCmEPqQjbGhLvxkMRqaDJrAaoVH+R
S+sTnYNYRE3jsl7UYv9x17H3jSNqj/7o+Z9xVN1lCf95Szu1R1X1T8mp9n5quc0mAqjq7VDTbL5/
+rfZTbxUf8Zg9d2Pzt/yW33l2vpGcLWjc7rL/t4PvdJFTTN6P9CvcWJJEq2Oe5xYu5F2fFw/GyHe
QNvVvECbJcu/KZqs0RaswOY4/fovJ3GWet/+2rB+UyYJCHTCcab5RWcrz/tuhd5P/T0R2N/7mZ+9
wHb3XSZasEko9aAVECAAM+iVoEWZ62v3a28JJEX9DbVoyaAitVsCSMD+vZZA4ZsdtAS6/JtmIHao
0w+w+8WafrcJBEv/jWq9xCaR//j7f68lmCSEDloClVecyANhxth7d/k3lINg3Eaj4I/N8e/16rJ6
6Lsr1m+aqOACKMbXz4tR2fv81m8ibCpQPpBDnn59feC/kRGQ1UOtgKb8ZoEJBYT+9RUnVrzv14AT
gq4j+krfToj49YH/Rmvw7atw7X1/O/2Fq0CTfhOhRadaj2LL9Gv/JEjib8C8oNc0v10Ff8EO/sIy
/XGxOqRuXnZXarCtvmOW/NMfeL1Q3w/w7SaZrgsCVJgq9n70Dt7Jr4N/vVWm3//P5+9pKHf33Xd/
+Xr/7Z707Z9/e8X3D9971ut7vf7hKtiWm/LZH3Z/MXyb6FdGS3vjl5tgjwNT4pP8Yx7vyDL/sIA/
G9YZ8rKpXseZ1mTSAzp01OVm3JxAOhrkr2PtLufpmBw69Gm52V+Eibnj4EGrcrONX8fZzfUYi8tc
i71BJ578Q+d6lpUvb5ZAPsIS0Ie3CerX6e2WQDnCsBfbp026T90qTR7KoatwDQrkdZTdZHWuoUMH
/YDzXb4Osxt1snqHjnq7aV6Ck9/LzVOweR1tGhyVt9ffTlbj753fW0h/90eVj3DI7tOg3r7s5nwy
T4JyU2/3bIQ8kTEdui4fIdw9sTdp9DrUblG0IyzKp22y3dsd8sTDf+h8r7ITNt1/rU7iTfryOtw0
Z1SrXn/79z/kMmPYk9vm6SWoMJzPe0cRefpjmOW7Jn06Oa2m+e99TknkGoSr+/C3+P2pOblsqr0d
+W30I6zR/7qZ385vHuaz/30ybZ5tyYK93f/UO0R1UoVCB0sH5wCL45+91o8u6z+i2vdX+H5E+9f/
/ttG3O12CKAO9z9w8v6xt/d9la+JkO/+9l/jrDibdPOytwmOYfOXkJinbw/fpAXwj/f7e0b0cttT
gnodZ/ow0sT7feiwt/hr9ckap67cnnDmTi6DotkSR7wOvdsCUxLl0Cd9s9e39TtDPYWDh47uMEC5
iU9+T7YYpr3PKhui+bODjZn5NTd0UwZPT9s3dzr8M+gBw1j+T9/g6/j/cQeYNBBs8Qh5GugJIr9C
de5fHE786N2/i5NeQ4uDzBREgYb4S+9FIi7lY70LkfZNVPbMl/6Tn9kLuf6DzNjvX97udzRR3u7G
b6/8ixv99xQX87l+c4wkWPkOHLd64wZC5X/YiHMoJvPt6xg7owgc6Z2P8Nde/2qSUvihIdndhG8O
+l8b+/cGx2kTv1kHDNSBC3E7aTz8aM6IqVnvjPdfm/P1dBL2Z6yjSqsiwqVqZOBIxGNYXj/Cq3f5
156xJqrxsrdPQV8ejUeF/5LNRA1Xe/eU5h/KG79qxtkzmzcbUUdlF7WkSVNSliQTbeWfOfi/+iB7
E3OGSDG8vfAmNQ/cPirnvB9FQlr9367e33ivy22V5Vm9SfY/Fb6mZlFg1HQKAmiQ6jhzb7bw33nY
hlaI7dPrSNPJ+9E1c/iDnNdL9+RqW/vb8l1cYKrcv4jJQhzKDpGR8VFeZ/W6Fd+934/uo3+NM/2j
2e5df9Oc/7+m9n707se+i6WdET70vfbv43+LuzYmUbR/vN7Z1u822y9fty9ZWe65rKTytxjQevjB
Fv7VUaebZn+u0hH8bHsbe0GTvM5vFx38zKD84mwhJWFhdwHIaluOWy9rg3RvSSYG7EPXhMlv3mSS
33sgf/0D2pC3Y6b2pjsp0h063dk2TTblXurpGDmi05Jl2M8O6UfYcPOqfnuB45AfvAjOuH3299fW
OMLaAiB+uwgT3/Shn2yxKbPtj9JXP711f/GQLCgrPG9fJzkdvamIfOiUl8ETHumbpPKkzH7wwGis
pdV2eB1pmvAkCnnwuNuSHOf+sMdYBzI3+6s7VVQPnaxTZiBX9kwDqITDx101KTZnbxHQmD983NPn
d8ZBmqRcD12H03oT789WOsIqnG3LNxuMBrrDJ3tGlvtyM+zn53cCfIcuw8UGGej93aAeYXUvgtpv
3rom0vtAuPlHuPSLNuc2ztpN9HbKR1jjiwC7Xm9TUuRvKsbqEcz7RdNvk6cMGZLX3TBZH+TFX3/7
9x2rS4gYWZPXgXbjakcwa5dZunmT4NWOcEQuJ9u+N9lJDfjQffxPgjHJOII/TP6l2+zbimNczaA8
33g90jGqSWuyRY232S/MHyPhf5Nxy+0fPLBsh3+66URv3w48YRIP3RO3O6tZBulelUI+RtRxm7+B
lRDrH2HC7YaArnx5HWk6yvIk0H3wSnTbl/3LQz4GquK2C+rxawrkdY5fp3yEA30fTcidPeeSbNjr
Y/6+tfxW9TkPUu8l2w8b36ep//r19IBz9cy+c4iVXye7W5OfZoF+8e7DInNBbb1yf0MfI6q53ZZv
kRbGEVabuvn2JPuC87JXv6Nn8xjwm6+J8cvN8/blbaQnWfox/LlzdGDavdW2LMSK32fH//pO+b//
ZzL/PwrNQJGCFUW+CzkJYBKK+ueP+1ES7V+TQPxR5v0/YaLtaxUX6MQmyfa9lyOYZ5sAstkv/R/F
6mdxlmTpj7aYcoRZO9lzVp38t/PtFrpc77//6DGTfv2hd9fukE+olcsppZVufvScY7i78ItHPxz7
CO+wgJPvdSWm28A4xphc6RPG7OVbQWdnZicx+nT7ppr0UzDAL149i3KbPvsnU2fS+/GP4Kt9G39X
Npw+9mQa/yj7nlzw2+r7BTSPEJItm83e/f++ZPjXjfpqi/v2bRd9Ra88zwij4tc/23sJqhKv7/T3
/ZnzABAITsfrSNP22qkvHnruINwEVJdsqm+vs/+AI8z8atudOJv4B3f3MRwahJT2nEfpGO7MwyZt
NnWztxTGEVJ9V5um3B/1GGd2WuDP2827KNM8gnu+DurnTcBB/REy0jxC0L3e5M2GGmt3smyIA/bv
3KlR49D9vWZh9tfc0g4flUuq8jdx/MN1eY9X+esW5is+brWNt+nmf5z8Xj2TsUIiY2ds7qYTS/Dx
sjmBOc7fWzNwBIe/3V0WkY3dWzX5GK7EHe2S+7NVjjHbhnj6zWSPsDM/8nmDarfgC5q031YFj/CE
d06mfAwgM2R/eb5Fzen10L7uh+nK0MAqTC2qikaAI4JzOUaGaw9hCZAzzcqT66aOB/zFHx0QHsqT
JwVhEylSoDyTTOnPz/l/XOAzodr+EwY6sQdede8sHsHW/p56JDtfv+W03/70w35twvtZF5ad1VVH
QPD9sNIxxiUZuZetkI/grdtc8OnLnpemHGFYx9/sZQuPkSG72ebNUwxQjLwNCKcTB+O8lwJRj+A/
zLZJ9kz4wmP+/HlH2IEOBAclxDzfb5Y/b3L4802IjnpWZntuvXaM2Bqrt0OP78C06R9r9P30fwrS
+8Ww7v9xdwXbaRtR9Fe0a7vwSSQHiDc9x8bESWxcarAX2Q2gwgSMqCTcA6v+RtddZdFdl93xJ/2S
3pGYRG9QIEW3cZpNTuzkjKSZN2/e3HfffU01D727MB6GYmQCln3+ViPdJe8ldcJFsTVaztPiy9YJ
L9v6GWF9BL83LYk29x9C+82kBcnfWAaxjPtIK0UjjLl01w3C7uxh218oCLUJ58oI6y9UX27C54Tl
uxg7x8B+wHT/kpVcOxjZrub6zzT0ht+8eoh0LHYdpJ+sXVeAA8LZUixaCaX93186rnTfjQoglFz9
ba9AEUazAjtQhl08IwTQeF9nFhhIZBvlWSOVDJxyV8YxAnJHlKbSHCgZI1xyfxFRh18jzC9y+M6g
hF3cxkE6cAkHhC3RBriiUy0L9v064ZTOR3aT4j7jmGtHK+N/UfomNgeDF3mtEeKLURlHRjaqPC98
Bi8yd8NHZzpJJPCADJ/9iMPd5c363QLKZCIshH4HYWDcTNyMDiGM7YbLwTicTp3KcgaBb1Oxs1W9
FTBYfF2TtpaclIDB4uuaOlHlXYXIethFM6dIYFS9diMH+yOALggvbmUUQziji1yfsDgUiVR/214k
b2nBMeGA7q5/jzyozK3fZXhXJ17/MRtoWeEWHBPmGlX22klbIfFNmBU1W7kOGgJF1Qe+HW1tcAZx
EjjBBIUG3guViLAoYJAQIYqjnZg+qBEmuQUcBjWsIiQIGAfsm607SMAgC77R933V/0V6DIYWSu5D
t/c3g4V4pmOvh2BOEPtQ6VjdlE/7y1CsXSMIwD15ih7rDdBo4Kj336ceD4fNyoC/QiC2tOa5tl/4
4PFWItc1qLoUxfc3gR2KD4u/apkyNCtrJp5l/8X+cid2DM7KSu5/gh9sRki/eTdOnTrFw07BPJo+
KBTm2f1uwpwG4YgHDSINEegI1ICRqXwZzYamtLn4wkgt2R8PD9qvMcGxGi3EG/s7JTU+EQ7tAEe6
l8PuLxAqs84dNstUwjHgjjX3TKxis2EQ234IfqW4zf9CQWIEQC9LZVtjMcZOiDJPwVbuK/1Wht81
+5TDTfI0hniWvP0SEBHofI2mahgmY/uG2d2GMBHtJfoBShzLqLZ+MJrDNIHQtxn8AztOtmgEt4oW
8DMZoBwT3hUZoX40lGvGiOC7sfbAV5sIN8IAS7HBZbKTcSWAkx55l+aP7ulNceHQa8j+ePi2eDUD
MdulI/oMJgpGlkuX6XhXtd/Xai7N12cIA14u49FyZZg5dkbNzkCAbX88fIJzBjw6hcvcEsTnq4+d
X2ZKxiYYxiW0TtEOaWtKCPv6Ssl0LEj01ecCNQYq2toiNcIso6YD3AjHlhkhIzD6oX6QQKFfJ5x1
GFgtHazGZ2Rhr8O5hAh9Bk+6g1gRNcRlfCP/OcE0OqhG3TJkRrl6ByrOYGyB/ChCaKOWVvmg7oKB
peZwG3aoLLDwCdbRGyvtMk4DRmzRU2/19kwDqbCfcLgX7SkNuN6Ok8dYBE/UA5ZnwkLXOgKGR7pd
9cOS6WAUFN/pMMU9SMwHw9X9AAGY6MF7lYILNfeeeGhli47Ji83OLD7OR5cEwgJsHngJjmYyBnz2
xLN/1WUPbTxjgIvdOWhN02WZv4HKFiP2aevhEGV1LZWkxUnLddk/7hrgRT5JVnIza92xnkC9a4ZZ
e//XnOxdfCg0+CDiRcDTs1NFYYFiPf3719+SiVoq7yJeIueON3gJ2si9sqsm/CG06urHDNJAT4PK
dQRKgszDN4KTk+OnhDsXcmATNbHmnjw51wp9lFN81Y+gBioB9580amjiRnjoeTQZRpjAnprgGqkl
uHFi6LYMavGlWqAMRQgD+U+B9aA5mDWWw71zRx1N9dEAmjtHSbKw42UhdP4MAqSEUvFRycgEH3Sl
5ikKAkoG33twPR6whF6yuYhsVXCp+AnGAv4TMPc0XvTFbZsQIKH2TANhzLKeZyruu+WZdj0PN2tw
ohd6KmFXRgBm3hY4sfCRjFJowwlEPw3go2JoxgW5qZaQlig7MRnhTNOxDgYB6jy6R75Tyjozggc7
bjnjl3F7gx64KzPOUB1BFmEIle6FpAYwKDov0WFDZCd9xmH8GnbsrJ/P6M+A+i+TCXd5WwxOuFF/
SAzdRUR9PoMG3oEyWhqZzJWIQgJGj4a8YO1So2V55k2vwwctPQgj1M+fcrUYSCQloHg+SMjooRpm
r9+L+hAGtu4/uysylCDNXTGfnybsEnX1JXWVAUMbMp+oOw3hPujsg8OS1XjkXmELamCwZtFZNNXJ
2LvT8UiXOnk0n7Dzefhxetvd+QRCovQMhdwOZRsdlqu/eRNJUqCLdqDMpBihf1fJqChgVCoDOEq9
FqRcQfhZyG3MYHvm1okQJh2v303D+2VxVmocxiA+oK3wBCmIBLoLA8PMPyA/Bbxvc4HM74ofcYxC
y70XlmLY3NoQHj5TSjmTfq8a9u/IPz9WVwKjPuyyORkiY8jA/BRNrXJIcaXrEDlCJ46Teh2SQc9R
Wbu/1OXx1j2X5f8K1z0emaSgTJwyQLgzJG0c5UyGpNVZrFaS4seg8TaRShBQPwMvaxp5IYdOyoCJ
WwPcJSTPidFYaKMwg3oCp1iMQc58oaYTk/UoC9saBHT0YgHChsQ4KGkgoK1A+oVp+AxlaJN0A3wi
jm+fIdrTCV2hFAJGdxsv3JcNGDvkDlUPKzSvEguHzhD2lPhYtPt4x0C9pMNJ1UOh+DX7McDi/7ah
D7sdRFl7lc/7lXnxiXHL7/v02hfYRVu9CCNcooQ5MVLYN4vEyecHDIylt/4LxQxL4V3QPOfLtf6y
Pjh2WbK12pjvjvB2i15ZtOcvw/rLGvB8YV9ZnLQSJ7DJIgymUFv7/h8AAAD//w==</cx:binary>
              </cx:geoCache>
            </cx:geography>
          </cx:layoutPr>
          <cx:valueColors>
            <cx:minColor>
              <a:schemeClr val="accent4"/>
            </cx:minColor>
            <cx:midColor>
              <a:schemeClr val="accent1">
                <a:lumMod val="60000"/>
                <a:lumOff val="40000"/>
              </a:schemeClr>
            </cx:midColor>
            <cx:maxColor>
              <a:schemeClr val="accent1">
                <a:lumMod val="50000"/>
              </a:schemeClr>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8F968CD1-51DD-4B64-8355-4560F96B9E84}">
          <cx:dataId val="0"/>
          <cx:layoutPr>
            <cx:geography cultureLanguage="en-US" cultureRegion="NG" attribution="Powered by Bing">
              <cx:geoCache provider="{E9337A44-BEBE-4D9F-B70C-5C5E7DAFC167}">
                <cx:binary>7HxZk9RGuvZfcfj6E85VmZo4cyKOVEsv1UADzXajaDeN9n3Xr/8egYEqtaY0MBMx5+JgG9stqh69
a75r/tdD/7eH+PG+/K1P4rT620P/99/9us7/9scf1YP/mNxXz5Lgocyq7HP97CFL/sg+fw4eHv/4
VN53Qer9wQgVfzz492X92P/+3/+Fb/Mes0P2cF8HWXrbPJbDq8eqievqzLPFR789ZE1aTx/38E1/
//1/mqou7+Pg/vffHtM6qIc3Q/74999P/tTvv/0x/64nuL/FeLW6+YTPGkw+U0wToTm1vv76/bc4
S72/nlMungmLUMW5INMv+g37+X2Cz/9Tr/Tlhe4/fSofq+q3v/598tETCk6eBFXmfGWCk03v+z93
Xwj845TJ//1fsx+A5NlPjuQw58/ao7kYLtNP/04RMPaMSyaJlnxJAsp6xk1uKmXpLwIg5qkEVt9m
mft/fWzG+b9+Ouf65fP/PNed+/T+079R8032TCpuaZPIr3xlJ4pvWOYzk2gKsbDvz79a3VfNX3+f
ZcZ/+9yM899+PGe98z//edbvyvv04fGb2v3rTkeAtUxoYjF1wnP2TEjNlanVX4ZgfcP8yvL191hm
+bfPzVj+7cdzlu9e/edZvn8sk/t0+Eb/v85zSZ8Ri1pameQrc09ZT8kzrokmSv/lZWZ+/p94n2Xe
f//gjPnffz7n/mb7n+f+3WtY3b/riOXWM0m4VIKrr46Enyi9YVnPCNXw8Zb4KhnxDfur1t+lQf34
6bfX9X39WH17tKQQywKYfXwmhtnTuTDuXv8vEMb1OaJ/LtyR/JkluObs21GrT2WBM0ESaYpvZwLB
oXDs9P9i1zXCvk9Z8u3ZTwvj++eXpfH98Vwce/t/gTj+WXX8Ocn8n5WchrQ/G5T+85r5c3L5P4up
z+US33OrzX19v/2SlB1J7vzTL/4aqeLso+cOnq++6PLT33+n8EzfM73pG0781JO07NtHHu+rGh+W
1jOKcMCkiLYsyacv6x6/PKHsmcUoExbXlim0wGGUZmXtI1XEZwTDR4VJLSWJpRBCVFnz5Zngz5Qg
Aj/XFqWUM/09E36ZxYOXpd958df//5Y2ycssSOvq77/DC+df/9T0nhrnpAK25kRwJKaa4yXyh/tX
8Lr4w/T/eUmmasvv2EG9SFM79e2gd7r3Wb5Jo6/Rw1dbWkBCRHkWSZ4ijZ4rIiVbdog0tQOy9YIr
M7ZHJ6PPy+LaEPKrR/6HeEjWzuJNz48o6+nokZgDr1Yv7EJftvHG7cNfAJGCM4TRDBKxyClILkQo
jWKgBxQuNmH8kSUPJQ33fsZXgCbuzOUkLc2klBC6KWfUJKoM+qH12CGt9GUR5I7WvhPlmyPVXZDR
AoriphBKmfhLEajdMc/iFtFVlmTi4PVt96Ye3NyJSaA2UVzxi/NQk2LNCAKUsig3EQdoawal+jJM
vbgUh6Jj2lEqHje98N2b8ygLSqAEZVJTTokwzZl6txnLKZVcHNKuCDa8lW8ar/O3Y67zm6GtxIqU
2BIDUVxQlHHBhJiyrmMGttozCs20OCDwaZhjJCq5y7qMhnYf9F4AbnId24Es28DWXUuuosgr75sy
6aNNlVmV3HqddDvbEGMZO63K1X0Tdrm3o7I2fHv0w/BN1tejE3ASfvaLsgs2QcraD16gWPOyHTrr
IsyjSG6jHg9XyKNITZ4IzSRUQhMVFfBqp+Q1VUeENzbiwAPib2taPBdR4G18Q4sLMiqnd40XiWg+
5m49XsWVUdlFqfnhvEzpZFQz1bHMKXtFjcw0Id3TtzBztzDrFkxm3KAb1hNbWPVNqIfAroZwZ5Bi
K/PaTi1y6ZfjmskvMcHSFCbCLMtk+O0UXmSKuDUf5UFEeeZwLx9uU/qqKqtxK+o6PgSh2CD/KzaW
GV5GRslfSNWbVytMeCoKpI/aYjgJmAVlm71FrVmY1EEjD4xGxXuzSd0LpJwf2jaMLgLGuu0Qk+im
GcZmbxR1vqVuQC+qPjYuz7/IEzvGmYYjTBEOpVdKslNu5NyqeKcz49qMBnM/WKp/PcrOXXFMT2UO
GEkUXNNUKuIEmd2xYXFBK16xxrguvY1yx6te5Z+syBhtbhLHD/3c7qgOoW7Bjfc10/qHB8kShRLV
Kc3hRiwUsk6h+4xGXemNxrWmVyWN7c78eJ6FT5zURNsPADE7RIbRK0nEOuOasdtkuGpLp7EuiVxx
hZPrObEaySXnWkotuEnheE/JyGJFG6uyrOu65dShgXwtjHIXlCzchKEbXXg69rc/TdgJ5Ew3Kl2W
SRUp61q9iIsPlN3p6K7id+dBnrjcGV0zzegi32vbzLSuPfKxS+8lvezi2/MQCwJC8MZQnZQUzFMz
ARFuVpEhAv9gGKMTetqxWOP03m3L2915pAVdO0GaCamrwpSy0fcPDXV3mdT7JujfnYdY0IMpEkWh
G3EfI2zmwwvdsj4pQv/Q5Y2/b8fiUkdetU098zpy8+Gm8gOycm4sUYXDXptwmzgW1YyqNh6aushr
QHrlvhi6D6WpXp6nag1ipmpt6Q1FVgCiHErf5qr07FyuhZSTpc9MSCm8/lTZk4i/ZyB0dJsydxv/
AEN1vfZKG/sBx3kNNUita128rjXfnKdrSfUUKlpaoDPEtDlzPg0ZChZzQHrshnhs0jqjuw0q71dE
9ANnruI0t0LVys4/mFG5Fx1tbX9I+hWQJ8mG5FNkCd+DnEcTc3Zwk9gtA9kChL4w020m7GaIX7Th
sNeJbRRrwdiitI7QZoqeRJEag2zwD4mX7FmTXNGSfEr8wc4svnFDapdV7shOrTi9LyfvEy05wp3F
gHQwWyNygVv6r0hR7yur2XjFVR7aPmPv22LYRJ60KS3toGmcJLr240fPv0gq1wmMj115gxZp1wp7
9Oobr2vtLtuGZrRLrGhfcbnvs3qTas+mxoVXDr/g6Y4lNEnwKGmqiSp0EhP/kHf+jiKmAAs3vcFt
mdyfV+wlN3SMNFPsTtZmIwfogt/cliR/Xoz+J6985wU+s42mcs6jsck0nwhFoREytaGYnhLqY8Ja
qzE6NXL/0MrAHvUFOtBW9ZGOpT0OzQfe6jceEtK+eG+Em0Tabnwb5qntl8MmG9WmSa/C9tYMB4cr
19Zq58l4xTYWjjGljl5wxnk3bHxSagueP4utHUGA+bzpie+IcVg7lpd8pSYIBBRSL+SUM8MISG/S
vKH+Ic7ictNIYdqNEMnleZYvea5jlBnHh9b03Vr2MIPgvmrKm874WA/iKmHJCucWyWEMyoT+ITXn
8XgYVzJCcuwfIvLGz7NNy8YVhCXZ6O8IqJmcKk9AwrErW5BSG7EdWaWty9tfiWMUZMEIF5YgjM+k
0mT1MJbB6B9ceusN/CIjhWPwfCXtXiRFTqE6kmIEZzNSsiBPeV67cMFQfaN9m48fu3wlN1nEQJMF
NRFiMmpNz4+cCDMzYgah6R/C9MYduRNV+1AWKwfj0zQMh4k+Qpnxi/MRFBZ+cOhZSuykFmxTmZ5/
Obpevg1CdmPy/H0edE7lyQ+yqpOtx8t+5S2WvNjxS8yUvJcedwUDqWNfGXYRC2sz9AG3g6GXtja8
Lcm6tSLNIqYiyMBRucDAyCyacoOBFFEDEV4mQ2u3WW/rUTiCvRhe/YIFHwGxUznK3mzKVk0uqW1s
g99L1IVwSI1Dt8LFRVdxBDQL4cMpa2l77R8y63Xd5navG0fyK53n2/MULWom2oPkS66K1PCUIpxt
Fu9QSDmkxp0Xqm053BnBWgCwSI2mSLGIgoDoTCcaVvCuNMLgELLPyhvtKHxu6Xgjan/lUKOLnk+j
SCynKgBqyafk9E1qqLIKgkPLTbsY6o1O9kV3k/4Z+Sh/pBe9Q0J7tDYk3VVWYBsrYlvgJqY2hMTI
EqJi1EJO4aMuDgPVT4RadzW/85F/rbmSpbz/BGOmGqwkddpLYJjC2CMKVlfmEGzzXT3EF0NR7Y34
k6HZipos8FVTCV9MUWJB1WHmWhrFOgSqXnDQbncbFnJDienbP62KqCZAs5lpCYlS1inzXNXURpUm
wcFt5A6pscGjbekWKyqySMkRysxXNKYR1j1Pg4PvxnajCttCle48IUsQqEJRk5j4B2fXKSFZ0fo9
sergMOqbJi13XmuuICwYFBJVVNdN1InRK5npgNX6sVenVXAoyduA3XR99spnN5zEK4XFJX2Ga0DH
GiN6FBZ8SknA3cqPCwl9Nh9F8sro7up4LcxbSErQbPmBMbOZrEL3I4xFcBD+2Fx5ES+cJhP5HiX9
qyRX70Krim6JLm67MFpLv9bom/GxHklhNC2wK/3Sat+G8kNtfT6vDHT6jlmcfULfTBtGHdC+r8zg
YFxX1NzLC3Owx9Z2vdDmj8lQ2IruRdPZSL1UssbcJUU5Zu7EgKPAo2a8a/yOB4eoie0h3RbyXZAQ
24oezlO5iIPwWU0TDuiSzGJ1kTc6Ir5EEPXe7O+7diuKN4S8+gUQNHok5YgwtJpxMuuFGYrpUOTq
QkT7wKHqOl5TiUVKjkBmHDNTavh8VDgQB6vbyip4ZZZssKsy4k7QC+38Ck0WYhecvYyqGZyKhJEU
DI5V+bFdefnGrK/iIt0EbE0VFoIkdAgsbkn2peg0c6+9EEVTKpwbJfVtRNQs7BwzaDaiL+2kwRzM
947vy6/qfdxEXTqIT9BmnoMOrls0IdDGcqPeJUZpl/EtHW00mPzqugm5nfd3XQb3q7Ze5NnDIFY4
u+hX0EUjHAkE4/PSVNrnkUsVfGTvoV7A0DxxmqHTdklasSmp5dpxwcdNOUTdPnPzakVZF13LEfzk
Fo4szyoYrenEbsMa7CZQtmvcrZZhv8Qzc+ciiDm1qxUTGOQ9RRkTXxukKScHXduG8aJoA2jpTZi8
D3C8WeU7dUezS0RFG/TTVpKayaafYFOC2W30EZklZ6rbEBNFMb8JDm+HrLL9ILPj1ney6Fr1fMfV
L+RpWhzBTYZ7xNAsDL0kLgFH+tiW6jYuH8fw7Xm1XRLaMcYsUPWE0SvWAyNvr7LsPmhuB7nCtSUz
PIaYeUpt+H5RtBPERrCblG0L40IPjxVdUf/FOFFQBelYMHomZvxyXdpyPUD/K79xEBLbmffKy8km
bIxPjZ8fSDq6Ttpe1lH0dQL7H7aHlqEZ9JJZUxQ0h867mNNsOtKT3OOX5pgEttU1/Sagud4rEre2
5xblHvU9euBl1e3NJPFW+Lx47iKvQSdQoymI2dJTfQmNOCgIJaCf3WbmkO2iptiMLf+UBOUNhwC4
MV5OZUOek21s7NvuMkjJSotpUaGOXmJW0yN1WXqB6INDQW+ssrRJdbvaLFu0QyFMpdWU+cwL1VpW
URvXGQKokkZO6lrmpTS9dNvEo7yM8kbY5TBcE5mLh/PWsqjKAlGhQOUfEfvsPDY7kWRtDOA6j8kV
bcU+pHR0dGq2G+VJvQmKflipoS2LVaLhThS8OvlS1jxyA00+tGHcFHDr0rhpiruovWB8m9X1jhob
C/XIRr91I7ENaLxFVWnbfjhP9ETUE68nBYqmagrvMWt04oa6WruN2U5ZSujeqFps0J5aMd1FpTmC
mCmNDgPTLDukKCR7O+aFM5IbbhYr2dai1vwAmZe9St8nTPkAMZL8PaLTMHrdq8ZOquC2DR7ieEVX
lsIqKKeW2pRcUzY/qFxXlIOVg6bkahwGO46vUG32k5VTd1ElMcPPCYYyBHp6p9Jp6agL14RK9nqw
McblKPkxlumGBut2t0iSYhi4QOcLdUN2ikXjsBziHlhhr50gYE6dfc7ZsJXdmitbVAiFlJhBYHDp
M0Ozujiv8wquPIsru3c/+cOONTstr8fYdS4tnTtotgV1agvTcRFhmWm764ZP5xV/7SWm50eGl9YK
hwmF4YXhvV8GTh1cjcGf5zEWlRJVoqkIgAE8OsNIdO4TjHAEBwvhmdQXfUgdv3jp+TuV79xxBW2Z
oh9oM2Xx3GiURYk8XfoYkyg3SUXt3L89T9KivzgiaR5SpCKOghiyq1nhmO5HL/8lSz5CmHkkxTHe
lFVgWto4tfnKS9yt74+7uO0d6205eive6YsQnnjAI7yZe2p6FZa926LGFroO619EUWGH1YssuJxa
QU1wlfdZZEvyKpTJXvJm42e17UEjo7WRnxXezp1KZNIuDBJQ7sehE6pb143s89JbVBGNBr0QGLBC
XepU6cfRsHwVD/CSQfO5atR4OZryfdrzbCVmWnQmR0AzzS+6QvaxCab20T1NIge7orafJLbbVisk
rSHNtJ66pcCMHJDSUV4ULLtC6wZjDps0uz/Pu0XpHJE003ydpk3O6w4OY/Q6OzAfo6Bc0/01+cx0
fxBJl5UNMEZ1l/h8m1Z/0ijZnidkDWSm8JgRVtwnUDMNoUTuZ0wcrAZxy1KRFqrHiCu0nsmfhKJK
RA9FS2i879LRNpLPA+kPdbCiaMvE/ACaiZ97qW8JDxxThXmd8Ec96K1R6hUlWzyHNWJvjM4Kyb5E
cUeHRV53KhsYgu/ekwpTXFzZmPzO7JDKbRkH9Fp7NFxxTMuU/cCc2WoWFxgflcBs2ntChy00Lu/z
FZDFEwpTjhhxNhFizB1CTjwfmf2IrCL7HMXcNtsLETy2xCnNXZ+Sy5/XPMlw4GP03TStuVakddiE
Vm+h1u+nZF9khtjkbtjtqyiLV6C+NGHmbh0NRIGNVHRdMaB/6uqqJiobgZlIjCSNF5VFbY1DK4q3
lZ/ts3xv1bspieyiahu1w0aNt1I1r+tGXFWkdiKDRPZYD/vz9C9ZhRSYJsdUFkbJ5cy8mW5HK4vw
TkHQbxDK0fRzWht232zP4yy5KokZbzktf2KecWYUXTjkda/j8BB7rwbvM5pg579/SWuOv3/mCkPf
ReXJSMJDlmKyx7Q5jezIe5cPjVPigEyjzXm8xQwcs90Yz6SUoFMwA/QjKYqxngiyumJXFpHYjZHJ
7bDP1IWXs8iuYstzCjOy7Nzrk/eDhRnd8y+xZI/TfBtGw1B2NPXcbaqozqQJoqn3lnnEQSvMMN+e
x1gSnKkltaZNEriZ6fmRn4nSsalHloWHNE7uKmT7NsbD8l9wZnDJJmeoIxDMFp+CFEExDNmQhoei
SoXTEL91CKaBNm2eP1R5i8PaMvtf8DNoyZoaoQe2YeYNN9SFy4FkQ3gYyI1X3bUydqLsA3UTJ0lu
BitbIXGSxdz41TS5zZDNCDLf2ghiCz0KvwkPOlRvc26z5kPILvr0IujdlzR/ifxzRTsWEU3BmOAY
IUWqdsrUjJMgNmIzPLTVFjFPplPkLUPtZMJDyVTZXtG/L6TendcX+tQSBeHYfMDGAXqZaGqdwlYy
T3K/99CoeFA7EW+K5JrGTvOn+4gKTU8dqz8Uw150DjYR2uhqNCvHx3iLt1qOf6q5eBHkdBamt8Hv
eXmqwzBhnHuFf7CGQ0M2NF1RoIXSMACwHmNqEDuNOJ9SOvik4NiAwBBQh5SjDjbjhVG6L82hwCT1
Xdc/DmnudGXhcMN9PjTmikYtMhqdSUottA/5fCWhyJU5+GPlH3DW2F5U2h068i0tnXpbiw/oK67g
PY04sAKGOAL+m6IcLWfkxipPS2x9+YdCVU7Qfqzy3mm7h9jc+Um4ciwtYUmsHKmpG46jeVbMiHMj
8TMPYyC8zbcseT2+MdSIUWg7ET9dPxRou2IyFGNpGICaj0BZja/8KEMAYIjPUYggKr6iUbCiKk9N
UaDvjrEkxhhczdy/JbQ2gjFBKagO0B5J7oo+dKz7wbw30kf2zupWMuIFzQCcROkMp/rUVz5VzDJh
vawG9CyyLkZXxNhw951wdyy61JmFgOrTiskzfN+pb5vI+4E3PT86IwxMpARphTSfmvEud6nT5vIy
9tVe0/Ytx9yw138e64/GZRzU9lpFY6FeeYo+08vS132nB5RNDN+4ULq3s9HduSq/qoKrMHJvrEZu
q1xfuF29YyTb5K10kAOsWMdCQIDXmBpE2FXChTtPlsuIqzM5VVZMq79kNXME+TiEb4c42Fdx5XD+
YWg8u+VrZ+fTIABGaVmY1ka9FHHlLBBxE0I9K4vh5szI1lZro4WDPveaCi8UJTBGj2HHaSEB9cW5
DqNcG8ghxrT7OHwie59scn9wIuE7vqD2kNh38tLcj+1FathZtdLsXHAHcLMovivMcEOhJ4U/UrDJ
QRSDF6BqpR5oX9lx+KYsH63wZRg+rOjy5FlmunwCNYuptGqENjpAFd19ODxm8nmQZLbpvVLjXphX
rt5l2bsVzAX7OcacV1nEqGiOZgrsNars6rkvL4LsOnT3/Z91+cqXwsbfwkIFbb8CvEQsWkiouqDo
iSR7xlfPLcHuHqbjxwfRPpLiPnqsCHe8qHF0/UZob5cYa8n+05QD04lY/YUosSGJZOBUmG5Gy2bo
kR/35XYq7LrawkLu6LB0xQ0utMhPkWaxq46qkXlTHS0ZGwdbjEb1Li3ZFikXt7Az62RG7Azk2s/9
l4wle9965Q79Tw/44B2mOSVsosBOv7iNI9XtK3cMyURtaxjUKY0ut12FARGTh9nKKbNooshJCKan
4YyxbnPK2cGtRj+hQ4BV2swRvL6I8xdeglbuRSFEZAv9lgps1yp3o0SynbqELI4OfjhuS+auJGQL
Rx7o/vEuM96brA15k6Evl6JkmKeW7Vr3kSpt01T22CR26AfOanV7yRceg85CXgtrWVM6Dx9Mozsr
15suVTvdPZ43m0XSLLTKBS51QbtlxuYqNyWWSCyY60gvSr3njbWpa3OjRfkY6s0ouBM25OI86EI0
i9QI7R1sfiHUnHd8s7RtTOJT1F5irEm0uTCchPNm5RRbss1jlNlhwjLD00WH4gsz4n3ts4umuOUd
Cg9rcwCLQBSOG5vJ6J5P154de/Skl23jNgbUA4W0Lcb58n0m1WcBA9zRytMrUd4i91B1EFMuYKLe
cwpXj1J3RSawRTVgQma8HbJmc14+iwRNm4cIjyU2PmaqFzUVJikN+PCksBwubyjJtoZ3tVpdXIoz
2NQN+wY041wzGOnYT0DUlweV+NvCZ07Yt5foEmxo1Zp2MPY7YoUPKDt8+NeInKlHz6VX1tM5bI4X
4bgr4pd5FtrUG1bUcFFcyKtQkkIfWMgZjs6xK+hKbM4gnnKwrMOTcXuekoUQGdsb2ESckicTSc2p
QvC47GKsimDzgaUbNEldRMomfR/XwS5Hu1n1K0ftJP55WIFtEQq54Tc1T8Z5XET4MTYHwno7mBiJ
vah/vpOC3f8jiJliDAZvQ6xxBoehfhW2/abyYpsNa6voi3p+hDITDZcpYUaGTYDucwYSlLrFOseY
358Xz/Qt59g1C0xyBLu4cQC09Ky0o7jYFv111D/vw8bJwxVVWKNopgqJlaIhjLHyQ5NXNzocrjL/
sS/esbB8dZ6oRSDco4IqK2aGyHx0vomMltYE1lOQYSOKt3TgNxXZ9F65EggsKtsR0OyAwhhXKb0p
3axojticThmgJT+6aSFXTqVFOWE/FWNQ1rQpOhnyUXRTJjm10ghywr0AzsCvInQJ39Qh2moi8z+f
Z9+iyR5hTVQfYVEMjvZjiLkQJarxRZe6ZJ8M+kWt6GNZqWCfJsOfJhmzFctdlBpuvdHwR6i1zivX
tGKJ8BsMIShSZ1vlYVckS93XqZBY/ffD/ldcHy4DlcrE7r+Yz/xVIxlEIQEXK9RaZRbhsMcK34rO
L2kIKtcauSquB8J/nPJyLN1c5Xn8ddQPNlzz23UvvgYyM6wg0kmrpymbiF7VssQO7I2Zrd0PsnRU
TIsTqPShhIPA6JQSNy8wm2+h1lEpXrymbVHY0gizlQR0oXcjMNT7A2amfKHXiHpIe5y6lpVdpGHB
MWsXf4zLMNnFsRViqpgOG68cm21vNebWZRHZtK7hb1LTNLftGCV2F5v8gvqBheB39K5wdczq6soU
x8z95vFrTsp8ZCO9x8yvQ0AlczKzw9RAve09XFTB5YUWV417za3IQbZXr9a4lqWNoS0ulMaK2IxD
tHBjywrQ0aq2WLTWwy69O2//S74GlbrvADPauMRFNsGIKhMCnmuMGOptKdItrndKUN7xX4gxWLH8
xVBrik81hdOeKr2n3OwGtOy8AdGwzHNrmzdGtkk6ktlG2kXbiJWRXTRe6qQaSV1eZ/mHUmZrVeZF
tsITIOLDnarwCqfvEIed2fguw+lEP2J30gpL24/+PM/ZJc+Kaj3WMzFkrLSc2VDq4SYQ5kZoAqoN
YVcFrzYGMv/0IyYWvGqlPf6l+vhER4/QZlylVmaSlMP3BIzslOuQYUCkPNyiCbRt63xnlB8TPiAo
a7aaVZfnSV10FxJ3uaAai7sN9IxUiwa5nwr4pLTdl9rpf8V9Q1bfv39GnNsOsA0D39+7yYayzB6D
teB4cptP+HcEMdMIox+NQXU4IUTR7SIW7Bi9robmIiRvMv5W9vZq8LpoeUeI0/Mjr1LLLjT4CKJC
8RD3hrYtP9rgxqdNNfiPId2dF9Gixh+hzc6mhBhMdyO0McTw8liUL6ZDo/HKXyjM4EwXJm6GwEU4
ZC4pqlsSftleiO6L8M8wvPqVjRCcGigKm7hkHZfmzW/ZwcEQNeUAlzX6G7Tg3qR6U1Rv+rVbJxZN
CpkSBsKnMjACh1MBNRijiH2CQlccNtd1ljlh8mY0MbBbm3ashK15h+sUfJQogmY/JHqtOLwkMhTy
0L3lcPyCzERGzUIEWYdsXrLPMSad0ERpAH1eLxa8FL4dokLUgr7a3BtzngQkzQBStmip8crOm30c
8g2KFpvMz+wuXfEVC4YGQORqmEbBCTAPkjA2MiiXoiuNETgndMMXguBEZbhGcLDeShlcNeSqVmtt
28l8Z+aNSVds5WOgnuGqupmHKg2zLBqzCA+lhdqdaRpvqiC6qY3C3aRExT+fKsBZYaQdA6G4P0TO
CiOZiPpY9NGXuYwYLcqc3nT69rzgFtzHCQY71U4ZplgCcMPwUKNBOQj3KlKD7fc3XfO2DPTmPNii
lkx9CtyWhmbIvEvpdojhuNeGBzF+6eMntV1I4e+YS+JdRrp7o/Ay5Pfm43ncBRPAPO0P3JnYaqHj
URt5eDBqR3g3RN9XaxeKLEGALBOuBIWLJ5lIhhyLWHEXHqxO33hufY2KeduvjEJP7zlXP1wQioUD
NFWwMTejozLbhlgeQBTDlM5jptY2yJf0G8sFWHi1pvnxud/taSWxIKnCwxQl4oqGYGdiAjN1X52X
x5LSHcPMTsmKpy4SN0w/BDGur4l3TF+yi6BMNiJ8fx5pSeOOkWanI8puBS8HEKSGndGWqR0T8r6X
BZp91E71NuY/v9IocHvbDxZOb3R0HqcCXQRCRHjg1r1UN2awbQvfxqLNv0bY5B+PYCw11BWixfDg
0UvR4eYkIztMxZ7obVSUdpyXK/52Ub9/kDVvlYQtl7VyOfR7RJdWuZVTTXc8Nsnn83QtHZfgHxqJ
WFxCOW4+iDdG0opSw8VkTIoJLZV8YJxdkq58Hmb1Q9HuWvJYPkofJcExI2sXuyyqCyYbMIOK69Aw
dHDK1dJtS7fiBibVNIb8qjzdmDTFGn4Y27nCstqIO5wezhO8BjmrB+GiLXfsEkB2lL6IG8QiKS5n
DHGTR1Vdijjf+l72Cz5/mt/4RuXMjeC+zjRvWRQdIjN0ct/0dmXCMzvrqGGXfnyRdG20ArmoPojm
pkQdd9nM+4r5iAtjy2mImMXbBm32EOXJylxpJCyCYAd7Wo7CxXLzu9F6o8qxqII2jGjuMbPpN3er
bctFaSHtnPafcGGSObPuOPdDXIqLjC/omBMNWC4jf7o5sk6MNbIL5q5EAMvWcIQ3M/PIyPw0LYCX
B+GtV3T2mF/p8YYGu5ZVW+IyO+GXUfwhX8uvF3n5A3i+VmcZBcFFDhwFa3qZCuwomnqL5v/L88q/
jILRwunIhL3N2KnrxK2C3sTsDerhKrsq4xJXT+3/P2lf2hy5rXP9i1SlfflKaulF3e3dHn9R2eMZ
7fuuX/8cOe/NdLP1turOraSSqbhiiCQIgMDBwW0hS15zHiQzdyrBdbKN86Dv08ImhZBIEdy4Svad
7H3cFrG0jhlQh2QraE/AoH1pN1Qx6JF1gYgYGPkx+5CNZ7Dy/YUMECihpwBffFWszpQ0b5UwRMTb
7Dh0+qVjRSJk329LWYoAgDf+V4pwuRLd78BVo/qw89V9Jk3W0IBZLt0pnLLiUL5bBdlg5lwSY2vV
IfHANt7AUQZ+teUSJSUDgGSbpg0GqwqLyvSlRrvnOTAqlnKq3kVicl/3/Q+t1wLC+dPg5IIfkkLW
czMYw5LwUzuRIeBBq1zpr7rqo80+R2d9LfnGtoxC9PeFSeBoQ9O6DaD7oO7EQ6jz6zWWlUV1QHw7
w+RR72cxI14hgYoG+Wd3iiKqJY2FyD3U1pzVN3roagfRXov3K1qcgf27PCvJm/Ae8wFzVhIbcOed
IY1Ul9O5D0S1RjF6FpNHUZ5Rz0B5VfeBGr0IUUk79U7KPtsoMKc+39b9EbzIqX4PUL3Ni88+J1Il
s5rkyIHnjECp7dsatpSuleYgFiTFKJUjprj87DQCwwQfIBpXi33Up/dhB3TvlG+VIDL5cXLHKDg0
KTDiWRkYpAtAo5y3TlnXJNdCU9Sk3RiKlleO/Iq1XTy2sw9jbnEsqVFRK4Bsq+1Ah6gg4a6Wvc3t
5a8JmX9+HrgNkSElEjDbdRJS7qUcfmX6SvZk0eChMxlo7ZmuiG2YLMuxhL5UiA2Hh8iIKM+vmLtF
I3EmgFlDUJf1yIUQ0CcmqE+hXqL4GPsvt3dq6ZWAWVX/LmP+irOdyqMOow0iPLYHfZt1u37YgdMh
OUbNikIu+fRzOcwboRJ0A8oEQyQqR40zB6CvQQhacQbqBl/QwNurWkpcAw8MYgDAjnAB2NNpJx1j
D0poGUIhSZxor6F/dkgBeHqoazOqhD0e+R239mCYjcGVsTgTy5xZ7nFCPvVImFSBpYPGUkZAS4pp
oEKgkVoyqDoIpBXKNWz94imeyWVOMexDPYnnJIbknXggn7AwAQ1ximFViKhv7+2iLHRYz008M/0j
47zGGp0mo4KT7LRd0sQeiQV05SfdpvZCJHzX6H/nLbva0jNxjAeLNCXs5AoKavgfqCuBaOA5T1e8
/mIEiEYIUBsC24lZD4yRN6pUVvIBvQmiN6hUKILdpFNh+vDQcZ2CxcVvnCLlXkCam1XR89/s57+y
WT+WTWXaDT1k98mdN9abRq4pkECk0H8Z4d9ku84WKjKHF3RclRcaej44vILwLElypwVs9j6Lp/Qv
cLmY0QEupbnjCZVWxgXJQpBXeY9E1L5QSioWYBzmh5VayqIynslgvMnUgl0w7QUYer4lTaPTMf1Q
q8jsQUuPct/tk1pUxTNh88/PbCWuw5iDSDtyU614FbjQ8hTtizdU87aYZeOF7mdwqoBlgNeZ26y2
pd8EFVrSCqkio5KcCk/ZF+muy/MtF0/HItsVBk0/V8TOZ3910/SZ8G2mEAWc4XJ5Q8tnWjpBbOnV
Zh5pNC2ewbHVdE9DkRCpy4mEEqAzlWuYu0VXiioBEsx4V6Kd7FIwhwAmmjBlA1MVUo1q4TBse4+v
ndvrW5PCLM8T0OdcibMU8NVSTitG04thvm5LWdQRIEFmmlTMLmAriUB9tslQwfFo4KxtLWMmm55W
avHz+V8d1JkMRg/lEt0N6YBHihQF4pybV+iU8HByY0AH9CT9j0ti1LFBnk1VayxJ8nZ6/yGYcbzW
8rq8IhBpodKM7K46X/OzmxW3gxJII0TwGGci/VZAVNY8RVn6FyowJ+KBp0NNW9MZRRtVWQv7Hr4k
aSZAFbZjIFv//fGfS2CUTPQjKRbFGq8F7WdeA/HgncpyNbpZUmUgRoGiAkYG3MuMu+LCgUu4Hu6+
qnfoRB58U49iE6VdU8ZrbKRDchDSDcdXduY/pNkx86oVnViyu2hxQ3EINKQgypm/8OzAxnjqMOUF
ByZDwcFgD/6xVrZaVTGzUDUnJX7+i309k8eqfGI0RpNCHpfqW/SuU6ktDlw+rrwbllpp0LonyehS
BucQal6X6yr9JEzSAQ+HtivMSjsY/UiKcoekGpgAOxApBjpJ8X6TMpMbQE/+1K7NHphXwl7u8y9g
dDSM+KLLRnyBnr20lWJPqUH1aI2Td1GDztbJ6Gkeh/GgNZCiKnaoEZ1f8ctrq2B8v1RMFWAG8z5W
R3T/w0f2XLaig8trACYNtBkKkhyMDnZixylxgyeu7kmfga/qNCiEyfwbxfsjhFG8CKwMmTc35iIh
FJbiTld+Nl62onbLu/VHCGNhY6XOpH6aY9yw2Hi+bhaDsFlFnC9K+UaJgZ4RfAjzE+3szupdGeU6
j9gvV0uwfrSg0Ks7kFtOHJfat3dt0TygqX4e3AH4us5co0LIi9GPICoQVEt748aYDPlG6X1L/qu9
A+AKyjyP52MpfZMgV5DWmuYaNU8z/32GndfpStJ7yT/NqK7/CGEupSQ3CpwXIj9DDFUiTD2mzfWj
ZktymoEbTFpD5C7unzKPKUT6Zu4QuDyqUNMrjAPjodoqJyAB2UQUHTSBzQlxZWaGjJJJ2KcrmZml
xmUJndL/SmXcihykxdRUKD9NdbUT64mqAu+MAqit8syaOmOrjZ0pfsidYQ+h8YXukKOm+K4a3U1x
tJO4+xmtNDPK3FamRb1FDyzqDcCfYsbz5WYAClCKk6Ej7Eb2LdacSvapjorp/yaFWbyS1PWolAY8
Go+3HiqlxrM6rmXJF/UIOIPv2ZRog2WE9H7Gp4h0YzcXdRPsjx4P6jVjpFO3orDLe/YfQRhadrln
Xo4moZHjou9cedzJO15rCIYM/o11/Hc9gKVcisEjko/qDuspjMEUfWOjyrGZrFIMzyd85RPPxDDe
Sq4jbga+gB3BE20UZO/QNm9EIW2bw9wwiJ6Pv3BfoJUE3wPYCtDKyriv1Isjnotx3wP+ODwIKdb0
F+p2LoFxXkXfB+XEw2wF/WMw/Rq7Qxuu5a6XlADdI/PAPLTjoNx7eTpiXsQ6yK4RjGbRJsjlDfqs
IyVY0YGlwwE2E93PCNxncodLKRyn1X4bR7Eb1iMBD7UVAwGAaobAZZQrJxJFK4ezZByVeYrl3Iur
KfK87DM/JqHbV5q8Jkb/TxuSrB29L38KNaqXnU4LA6MFRE/4G4sMXBfmkcztOOAqvxTqDYmhd30a
u7L8VmQ2nKnDvSgBDavCuW2IFvfzTBKjGUqfVUPmV7Hrdb0996AGnl3pHegrYPOMsvc3vLSmjcsy
8fxCJxoa9FkSnK7sxVya+thtS2CmUZjNnaKRku1kxJhJFQ+8hce7FcaRupJFX8x1gLbmX8mMRRxz
bygy0Iu6YzWixVfwgSgeD20rYLQgBTosICImOVXRJ5DdK/5u6XogOJlzmCCGQuP65ZFmCVpjxVyJ
MeUgfh2ycdzKY/wWjqq/YowXF4m+OwNEKxhJDCzkpaSxDPQ8CRGpSn1h5R5C7oB2cW4rn7Wk7rvi
Je0Ns9a/bivS0j05k8pSSIijp3epjNA1Fw5Bs88KDkjjx8HfAai5spVLfu1cFOMH0l4EGeZcRUgB
GakBaSurQx36KAo+317T97BT1hWcS2JcAYc18fGMzqpykoWJVYYAGA3pLwDcYg8ZKq2zYz4h8og6
pNe/takTDbu8/5jy7tivXdX5Kl59DHA0oD0AvwpgD5fn2mp+qgU5UrdqVZiYbzWkhX17vUs6ikkj
/0pgNjZEaQxkMpAAzlGzjTULG7v6MFjWT/QBokyIWPOqiYn3NMSU4YAYOlCcBB3pOY9mIsScnmf2
U0dyaRBJ07Z7Lllr2V5U0jPRzCXUKyHMvQkvhSqxBdhvfyBGWoE8vqG9ukrNMx/I9YH9WSjjq3Qt
VRDKI64OjGfgV6nqh3ZTx5hdKPJOLTv9AEJLgz81Ebfi7xdVBc2WqJxKPLDdjC8WvEgTfWWGdvkf
uvfb91cuxuINPPv9jIkpQkyliSsg4jD/pqiqk5Y5SpBbYIdeWciyoHmUJdCeqLwzjjAaY2NIRmTc
ZTG3hmTCwDrBmTKbAx7/tu4vqgYiMDBGzWxxLN5DkSNEljP6rkl5OhdyMX3bCmvdKiXFrNZaQBZv
2pk0RhEDqY5RoMQGcsbB04H8AJe++n57RVcXTcG+YTnAU2MaHlrbGN9eDUNvjFIzuGJ1FEipUs2g
3ZFPD0GNuWAWt5IovkIBsPKYRfWeoPa90g5ubnV2TaNT/qwdS9MjDRGsngTkKzWDg7G5vcxZ185v
2T9S4e0wkFuZx05cmsVKUAD3aKrBHct9iNRj1vlEL3+AmVPyvvTEltv/lpkJEjEgTsTsJxTjQXc1
q9JZSIgeiThpsx5clmZ5KMjHbq1uxl5fVgBzfeGmwV6BwoTbS4ccXL7VGmJhYc8uVsDcXynXEx4j
WgaMAh0spHZpC5oM34oViSSiRiJQ6K2NNGM1nlnTt7KebdrQl1OMAY2DK5QSNZRDENEMCLvbunCV
UWWlMB5s9BPPKORucCtTsKU3yW4+XWU3vjWWRzy6xiTzHbQxuod9VEGugsI/svzMPjaV3KQyBgG4
PQ3ueqfbYs4TAX+MU9uKI5uh5e9rp7Jy94iqfIGBOco2NXP7a2XVrKP5Z9X/+Qz0Ol8qZIRgQS9a
6EscbbvRJ5Ok0rKqLXBYYDSZyfst0ZDE5tfICtlAnpXL7nbCVzEoQAY32RZPveX9aN3iYY2J44pW
hpXCBGEIpiOkpevB1Ws3qU2hJWIfoizUvZftmxTC7WAQX258yrFCxk4nughSz7UU9rL6/tlixsp4
AEuWSoulPt3RtYrkihph+sjl+Xk5aHJ0Fb/cB7aLQ7eBHIumCsgUlhpxtAabLSaUeulDGVjS8AT/
V6MDsiSJQXkw/rVOV9p5520xrZ5Ok6NPdmMca2Gt2Y51kf8chDEjFUHeijary89UFK0bGwNXuEX4
Mpi5v6sN0mSWJ1i3FXpNEGNgKzXSq6IHN1Bl9xzZ7trNGlTx/6NUf9bCmFhuEDuMFceVaUzQeeDW
CrZGBDP46BIS3JsKWSPzXfLGoHpBHyT4vDBRj00s6gJ6mj1wE7mhkJEhKUiFaCnpfrUoqGoD6bwZ
BtWiW/n2XrIR1PehnYllTNSk+qOSBtjLgX80fIy0efVlD1jLFS98RYZ0Kedq2F2AsglfyZCDJgk9
cZI7rnPGZ+TLZg0OfnT+ew0qOAmcuiL+HdK1xvRFlwZM8Pewrpki9lI5xULxo0TF9uoh70ohZ/XF
b6SR7ImrqRh2Njc8c9729t4uu5szoYwBTNq+QdsChGZieq9zOVWCgUb5TsJAH2Xvd1QXX2Qt2fK4
r0FmBdNao/z3sq48EMw7MKNAX149pubxEL04CTD9Spo5UoMSYWw1HuYel7bMd1arjVtwsRNfMoO4
oVlV7GPhsQs4Kgb5Nvb31fSuGYc28XbpGtrvCuj0rRNnH8cGhFXkc+Akg11D4U9Bh25j3HmtIw2m
h2HB2JIHYdwWXrei8otuScMoExhlRGos0D1L8xQNGLNYz6eT7zQSTVL/APjfxzQolq5zKznC5YWe
SWT0QBoDEVQEkKg8cpsnEMzuhp14V5rGNnxdUbnF2PBMFOsNZ7xzOUBUnVqC/eSZqqk4R0slk5Mc
XW/FEi9brTNxjN/LkPGIBB7iOMEcJ6DUTNXlfnOpWdxnNHBWFrdorM6kMY4w0I04RGFmcJGl205T
u/HReqqIREHZxwmCQy0L+NGLBNRhBjSxj+aWeNtNcEfVf1sZ/9ZdVPigRfgjRndc2hN10ri88EV8
SuuI3UERnwppRW2u9XSeHwN6UuD/eTzSGdOcg9FV8nNhdN8Su7FgEdcCi2ub+A8PHvKA+AN68C/X
MI21FI4FBGh+9sRVtB5sP51IKFslQKGZ/EMs1shJF9cEmCZIXnljxoheivRGvmsmXxpd6a0fCHhX
R8LdtadojX1JnBXv0vBhSWeCmPMR+UYGkwEE4XYDN/mJVI60GV8kUwDGW7MGK9zW9q/K0jA2NyOV
adz1n4/q35wgSkBzD/Z3MfNytejoUAelwgaLKvVpReU9Z641DF3fCSwUJBEiKh74fSztMYDMdaYm
6uim4G7sWlMv0Utm1sPaji6e3Jkc5u7FwARMlayMbvTEqySrHC4l1WvF37fiWhpOmg/n6vDOZDGO
gROQn254bXQHGySqVmM3puzEpN8BUnkkE1UsY/6LVlZGNBo7BezbLiO7ikYEgfBqBD7Lu/U9TGRb
xiDlF1Id34OnUhLZnlqjd4netm7LQlDOQMAgg8aQFTJ0ieSDOhcVALspMMx5wik25m0hCwZ7Vpc/
UpjYGb2cZaFykCJHr5n20CO1asuIgRLpHYAIQ0upNCgrK5t/J7t96NkHPmvOMqGof3kN5EAfO9GH
TC22I+Mn8ApacwRo1Eil/9q1Y1gqyMVRNMA2oqH5UtIopLJU1OXgguWyevIikuy9U7Uz7m7v4sJR
zSSi8nyvRTS2M1asEfTRiOt4couIx561p8Jwp3CtMWshbEDSCkNmZx8DIawDaIumGfopmlwtP+UP
lVtgVWmxkVoS8qdBJw3X4dzWvMJCnm4m4gc9NpRQAA6dURENAaMWA4Pt6geOnLJtY/NWbiG3Sjjr
V2tLAR1dwVpLal3bl0up88/PEkBqil6FQoHUWlaomO+ziMgDZsA/+eioasLN7RNcCM0vxTGagmQy
anANxE2x7QUHuUpIXz11/c57iBOn1ThLlixOHjdjMCBn+Pm/iWc1yI9Vrs+adHKbnzpSu3gUbDjN
3jS0cny7GUiIAHytAn99DS+WzAJOm3IC1jjLJjcLC9Bhv5Xq6/iGMjrt+9+3l7csCVl5GS0MQCox
pkyuwYqKUVJQk/Yx4p557z2ofkver5xfue/LxwimJOBPQZ0GgZdaA4LtNizAu+9GrWai4c+Ky5DA
4XJIJNadXea08BKz49DUyt0X711Tr9QFhHktl8YNu4qiLdQFc9wBb7j8gimZ0EzQJJMbbHOrCcB9
sinALGx5j8GDsfPoY/uY3Qe/4tfbW3wdu81iDSC7gTIDxREjVkz5BsQQ0F/QV6oqaUVHmGxZRttB
gh76nfhwW9yC37iUxxgFMW2btNJhizCfg5se64+cIn/KA/qlo6doi3zJitNY3lhsKCZsg5wa7FCX
G1toUpprRT65YACwVetQnWKKYb803MrEI19ociP+indctEFnIhmjoLfSUPt9Mbk8Ffayqe2UrUbW
MhGiuKQxf6SwhdpK82O0OEJKa2UnkT5NJKDT5vTw2ZEfvilQvNNp4uRmaEr06/YxLirrmWjGE2sj
jyYpDMJ1m6mkoVyCfLcionQKVseWXrtI6MuZpHkTzsw5WM4bAfRr04xgk0XfVNPJVCaUw5/y5C3z
nooAg7E6R+R9WhTCFi8FOtbbpv28veD5/l/dzrPPmJ8JZ59R1ZleDwaUyPB+hMZnPKzci0VLd/b7
WfszSVGDAcfzWabFg+69JNJJLE0Q8Tu3F7KQyQFTLY+rMPMDgciB2dCsUrw6qaA1gx1Q+WXaDKTY
gFPc1OxTRqSdQGEI7GwHHsz6dVX6vE/sPp5LZ/ax99u64yJIV3eKjeoBTWlgh4dqo1khHSg+gHq0
MuVDdOC28h4pdrJWPlyyeKh8z3EkullUdqJDmnlC7tfYagzmsrjTYOuWbytmbRVbzKsXTLWnDfoa
DbCo2z3Jcrqa7FgyD2gikwH/BCj/qo0Z5a8R+MJucvOXpqXxQ/WU3YkfWmdmx/5V3DdUoh1eJNm+
PzUr1vCbxfzqAM5kM4qmKYmeyXw7uSDfJaMjOtW2uhu23u/OrTFn3sSgNCI5Pv34UdAXBa+gln6N
JLKenePzs05CatCHhHz49IfzVJNtSFDjJTW1PlyfDpZ7rI6irdDGeXzu9+rDWky5ZHfOd262FmfX
sJ0STcxT7Bzo791mn7rJKunarP9XGwRwJCwLGNeQTr4UUdRZMib1BNvtJwclD1LaSLWOvhM+sQpx
4g5p39ZEyuoOVJyFlWh5uU2rNkJ5yJfs25d1yeqA3hwvEFUQUFxnnHPDdwImoIiTG5Y/teCUrc2u
u7Y6WCSQ7AD6GHgYsDFHwuuCJweK7jYyvQNOzs12yRpMbEHGPEgJzhdwB1x9Zg2hWMuJ1keeqz+X
L7wV2DnFK9EeKG+L29FUiRWQxOpfb+/cgpmb2XaBgQN8BC02LBmQAt68rBYrz7WLwJpe05Jsu0/5
CSEVprY4BQEu7nVsCO+ZU4TU0bDysltwzpAPQg/0/s1kLzKzbC71pb5NG8/dGwlVd+ILd4zfs6+B
iFvj3Tj0Zv5U3jVOtKk3CpXu+OMaw+i1kQGe8xvoO0/GvOo+0wPB8wpR9Vw/jU2dQx7gTuHukCBD
QrNfa5/+TlNe3ppLacytERowRqO/10OFGpQ2p/ADwwZt4yQ6vQVg4ANmu9ixo5royyAheXpQTZ/c
HV9V8noUaHrXbweLN0W7c3iAAiZLhN25rQ/XNwlgYaTOMKrte64e89I2ginW8tj33CAridxs23HF
gS8Upi4lMCFRyBdgnh84w5Udzlbeaid/LiwMoHs1nqtj/pg5wl2wlktbiKYvhTLO3EtTLw8HLKt+
aPaTA023Mgr6C7oGq1i4xUiHgCBeRhaBR0/KpVUEFW6QDjreP4MYkrY8ppYU38tCDEt/+6CWLu7c
JIxLA/zsPCX8UpKXN32jBQLnpiPxDsFdt5X2yWN+KHgib/mttwmOo6s8y3v/5B05t1wJD9iFoqII
Hn8eg1YMGfwr7EgJIVW7oSwkzuWQovPDL/BdkSQfSSWhgb1cWeySMAQByNJhrUhlMzrj8aOo5lPk
H5p6m93Bu2xSfyJ6VprBtNLmzZqDeV3nohhNacaqEosk9g+S523DQW8JV3J2WSNR54OQMkKWgAe5
wu3DZEMtVigT7Q2jX1SAXKIm9nTSIzM8qNsY1hYq+nlb0DeXwbn9+UcSuFLBAwCiLhavj1SklBUB
B31ISOeKtLATMzKrPVK6CYIWlYAYiOR2ejLu6s2K7Nl23JI9n/JZUKLWrRy1LWQb0gBG2yd1cvp+
4x/C7VD89ifMRg+/botc3FeE74asop6DltlLiWMuelrNYV+FxhEVsxx4wr9FIFPRvIdxq4Urd2J5
d9ELNveK4WZKzHs2j3sxmWIozxQmj8mQm2WHbojaR1ptKz0H6aMYPvseGfR9mZ+i5B5DBWndOV0W
EDTRdsUvcQpXVOsqu/h94n++iW1qTYSh4lUDe2CAI/HAnbxde4ifxx5WAp1IbnRMju22OIQ8WQUg
Lt0lIKNRrkOANOdUL7c/aPqsDeLCPyhEqA6YyPLq/ShOraNR3x12EzoQwTLlSs8gjtyujVD8JrNg
te1cOHP2Qo9WAr2A8NLCW9Ea9s0J7BA0p/EBRL0BRXA+7juLfzxydx1H+rWuitn+MvLRvieB+QKo
z5lX4XLxuQzz2PbgQvUzJ21PdXCPSaeiMK6c75oYxg1IWT8KZQsx9e9uN9EVa8iGA1AeFLpkbQYu
ywLyfZeLAF9KmCFAguHVux9eWG3R7LOS0PtOv7AbJYEzDulv5PYllTHuATgL8M7ugkO01Z3C1neT
me7qg7I5cJb6VR/ykKD1z5wOxX1EvJOHLM1mg3IDilTJwUBN/7bNWLowqJn8+R7xcs1JpoOAWGhR
3a5eOv0ddUCCcUnN+LP6oZfPY21CeaoeM82/ajduCfrCw/QZ45BXDnbh8lx8BrP1OlqZuFDEtiSe
R8BgSQzpXubMuN1JsRMpK9Ku6rc4abCBAwaFLktVwbP/ctVVGmhgBh7Cw0wlTWMqvDYZGUcyBahP
kykFaLiw5NNgIeHwe9zzZlCSfA+S0s3K9s/HzagDPgTpXRnhBQjMmAi015JRCtQ+PBjDI/iEMunY
Y0IMeEFIsIlPSH4elLUnwFXv67x4hFAKHmB44iHnc7l4YcB46cEYw0Nau5pdDjnR7ErbRbId3mNG
sWTYcmmq3lMSfmEwAAl0F++hXF85g6vkOvsZ8208c5Bcksa9r07hQfI/eqGmBfCiXn1K77wU1ft9
WzyJhVlkliq3lFNeb2/8gq/E0LwZQ42BKKixMfZyqAIfplqLDrH6qoOwylOoIoDf6T3XIhIKnpWB
M+W2yG8HcHHWwCXAtIB4W0TyErPvLheMgSNlgfFGwyElORIkNVVpTVQqWt2dSqc3/Of3z7sfoxlD
ISfyillIZkAa5E8K4BjQoUx+cbQjrxOdKADFm5YYJijKCTV5BPd73yyQKIuQGlt7T7DJVjyV0Soz
gwyQmEIXBPPdUwFi+xYQ2ENXPIWg2yoqIM1WLsKV6Z1lIMIHvwb69TH543JvkiDofC/vhkOrYYBJ
nQE5vJYlQnM3fgl7AMjtgYYXhK5YByOkbbg+MYJgPIz0/bDvzA19q8zpZ2v5G2Q9Rfo5kNeQvKfY
wTfZIic7Mx11C1wvPT2dDCIQsn1/2v5Em6D52pHKery/l4i5czv643dKdr2NmdvkDqkhPGATuplB
NUfBwR8r83dHP363VkwUktCe/lZPMhFt8PSTr85W8P/Syn7UyUB1Em8TckSSTTkhRe+4kvPamz8y
8uwmxGrpbZ28ugbY9vMdYUI4veKBRB197Igz1U8KZ/I/BzCO1jwmCWyNzLot7Zt24cYBsHVJrsv7
VtYgbn94P/DUjMlLTraHr/et83AwD6dtZeFv19rtPhz3V+W8bVbuoDwf8a0vYNxvis4vcGjhC9T3
xqxclW7fT/Yv276zTAs2nzxaHXFU4hBrYx1d+rJxLULuyI44H6ZO11Ryvjm3voZxvmi6l31twtdg
uIz1ptF6ZbnXIfrl+bKtvF2ghpHRQ0BTbQPgFeDkfre/uJ9qa+UpyaD028mq9/IpCe+5gvBm9ib7
a4Z+bZXztTwz9LWuh0Ja4iPy4o4HOBdYZzEGYzMmixB1fAq+OG+Pacqk5vY+sD8oHccZadfGJclr
n8GEqFnneX4m4zPslwyX+vB2yglP9zE5GLjhTwSXj0IH3mz7oYH/dx3rbue4j68Spfvne9zAr7Xj
v/bEoHjg5bncgMQy6EOY8/e6zhgL0JUeUhH4mG1dP9d5ZpbvYfYqwEnUkZnyrh+a2XjoMTunBtq+
Jg3SZrVpgEJ85XbOfp/RRkMQRVTVgTzEMHbmbmicFvUKNyWHN450ptls/T2of47JaTAznSibCJ4J
UyedaqNvsUGNAxJ6D8bSrFAqLe3f0aF5ztZg/wt7JOJVgTgNvdozxSuzR8hHZLWQBfUhzEDNEeSl
f4Azik2v8HjHEL3GEhW/dIRxaKymmpqfciYa28zI02OsJYmZjFlgZ7oYWpkxpk5f59yB11TfmkJ+
rVvk2lPiW2XMjsP0JhnZKkbTBxHTnXMxqg9F/qPFYKUufYyGtckQ1yZsFoKTAgkfUkQSE76VmhGU
nQEhGAEuxE/GBOJ6ijq5usZ48f86HC9VAvUF6ASGZgL/AG29vLpDLuaYd8ANT4hqAhnTxmVlIq0X
ivdy6wsfvtxFP6dgSHiK4RLdAePnm1/jqKuYJ5vKXkD6Mc3cqtd5zcQ4BuG9ykrhOILr9XeexKoC
OuXewNNYGlo7KRCO90bunSak+l6qrC98EvdKLJIOQ2Ay/JPr/I2EoorTc6I/OEI7ZU9BK0UKjdRg
kAimkgFoo/Ax5t5M0CXiDTknbBOlS17LrtczM5GqISBRLzdf5RDpL1VeBtK2yDippULThRHogJPp
hS/ruo6pVqb5WGAgWD1gwEMWCnz0O5A0z0ePn+4ZWgeIad1Pdi4rWb4NWyMdbQzC68WIBG0bfY4t
WJtoLElVY0ZKNyGSCEeMDFH9ZgLZ9hhLYYU8SCyD10MN1NJM6jBSjnKu5+m2NjI0xAlFWMTEk9q2
N1UlmTw6ThHQl3FXS7zVSYh2qFRi+J4jTmobbvApgN9wft58NT60ByhlOU8oqrsCYPY8IHG6hl9M
ukhtXnPdG3CplSZU93LPTYcsrYVgGwjZ8FAmcZWSNlcKzAtXm87sCqG+H1Lef8VcxuazklORp3lf
KQcxio0GKKZJfyw10SidiOdzjiSj3PSmMHaKicmGXUz9oo5qZyj02MfM5L76NQjgLDAVLa8SE4OA
SjgoaYwiewyl2MPbj1e2RZOKv0rF8DgHk7w41J8zLrbCXB8mO9Pm4x6kVlOInqRNQOuWa3wHQ37S
J0/j0Y/UNkqDWa8xrzpaVgkY3Rxq9YS0bdzLtDFAUWPNpMeHpDZgzPoqLk5ZFiSP+L/yhPhyKIV2
WhVeQ6Yxqe5zLxSi/RTIFRZWBI0T9oU3jxbnxXGjlUaz7wd+FOiAfptfsZqH3FbKvRSp1aoRaztH
+0lExpxXvqK80nLS9HliWCIHAmdSDbx0X0m9F9GgU7xh01at1pKqrHnBNOQ4+JmnevvTkDp0JUVc
3ZSkVQb01OSZ3rxwtdBFZFAnHJrvNy1PfVWsQiTfJozMw5iBFth5sBkhXS3H1XMcY/40KVH/G00u
rUPQExuq35G+Q5oQU66EkY5jFzYYXsgHvxX0SvqUr0bFKaJAEKjEaTlE8kBD6SGOxM4FtD2YbQjy
MiJNQjvu/o+i61iOG4eCX4Qq5nAlOUGSZUVL9l5YjgAJAiBABIJfvz2X3YPK0gyJ8F53v+4wGUce
awzINo8bwfDaKZWTAoxRHkXWg46Bl18w7fs+JtVLwGN8cYltLwveUuwlIm3/eBq3ucsm4OR9mhwg
5CZl84+jmOZvgjBgi2XFxi7bWwBaziMGqFMj1hki0Vz1mYhQ442mtf6LAQmJRsnkxz2dJ+x/iyuQ
d7nF4BIk/HZb+mNUynbAsFrEBmyLwuDQHvhH6rjlPQBr82uXsOpMiYhTR0XJHmTNWn1aG0/b/jaw
dg2znPEHMZND+3Yak97MDGeXa1aYgulcmms6O6Sw1+M8HsMxIsw50eZ2zcPV6zHOKRAIzoX+tq6l
cF98ky14WnwiONfaTPxZbNCwAXIOH3Q6qqXpbSlSWH6vU0b7QiVthGSzGd8h79BgRUZMEMCpsETD
hgD48k9pxrANMrAWX7qqYFwURpN+qzHDGAfgENUvU1sUf8em+NHD9J6/y0nsP9egOcOI7lyvV8Fu
LxVp6CAma3ibdyIYlt8WGU6FNrPmnowYRem4rHBq2WyB8ftRH0mOvDrDf7l9bWtMf41JecpTTZFI
WhXbfcLjCAIHTWHoQpLztC+KiBfhQxuqU4rsknKAnjSgWS4Ou/bJKPLvVWpV0RvEzvuuNTFpTxK2
KaabMDX/4maJQnPm1N3Jis0fTOiaXGonxWcrc2LumnZTlyPZ3XoRpVbwHRsPws+LEm3zyFiLcAyk
3dNsIJvIXAc2Jjzsjs43kAjzXJ1ZquVxO7SqLsjntm/tyslX4MJ8eQsZgScmSZxKIRcs8gvGpyhm
7XD0fwcrDZPFPD3sr83VrT0BJ5h+7tCmvsEGccu7zDfli3O11X0ja/MOF35QI/m6l2WP0eIcQ0y1
SPylQeV4nJbWAVae6O7EXVGMW4k3QVd5IdNS+W6mWr0bDvb9mlaOVJetjOPTnuK66Svu8aVJIepf
+yY1fzpK7W0vFgwavCWlAWVR5KNeH/dtbR7Xap0hx9e1YkOuloz3odHWDVkoaXwgNjA2sCRFGvkW
cylPktoWjPqIT9+nWJ9rX0HGhMc4z8v47Paxfke5EdJuwYFxPAimI/6eKZqIAXBL1z7NACX3LDfb
D6ih61c1BfYDjVuYcUunOaJy22k3X7YwanflguwvHErN+aynBIXQUiJ1stuPSE5J4iw/r7c/NhjW
ZNjjsFm4y6hdQ59nc9J+YF7kIMhTyjwdSmmc7xpij/8oArP2DhYsvu4SEoqfuV9J3ktYADwyD9e0
M5MAc+HekYz7XalN63twhNOEMt1F+gYsvuWDcBsLPXJPEohmdlUt9zRyWr/4qcUqWhGNZXu/JnA7
ojeJNuKhVQmlU1IziZE9LO5+bLf1o6FVsvZ82wl00nDoni+FXZGHmlBD/+0l39eTmMv6CaqiG3yS
1wHWZIEsttuqoLFBJ0jGhhGIqBlIUJm7xQ+RxPY0x1+5OAq7+i4jqGt2Y5i9x7tInkg1x/FhS51g
19Lhp5d9bH118amy7/XUyLn347olZ10Jrh+QFE8eyEjXP3Iul9dY+rgPli3QFlR0ddOppTY0gBZV
sd21R1GIL4rEm0UClbCGgBcA8E+VZz490z31L0thPX1TOeKnnpp1Y/S9tDb7Jqxq2m4DgbY9VDaL
Hrd5hJ8eRu10Mn1IuyOzNRQjuCaUHzhu7A4f66EgKFX7aA8LdYdd3SfCiZJ/h19W2UeMv4QrpLAT
7VC9t+l5tHpBwYdCFHIekXuGVllV/ux4OiHdOJHtSdW6WTF/bEN5pVmm6esh24wNiLOXaNi4S5e3
cR9TigiKcf6GeRMVBpqMS/Gl9vUxD8fmVno5mFGQgRb4lXfoatAJpzv38iehbU3fRuwh0RECbdgQ
XBMSlFkcRRSqhaYO8U1x5bOvEp9KDb7e80+L1fFfNlbpeh4P/CcwS8WLmtBndi00vd/zlOwMjrKZ
et0QefK7tAmcRtKxES8C9OG98g0aFj8t/I2O5azvjBPJa743YIJvly5qyyVr/gBVYP+B7YrxFQZy
DT1LQTXKB7i4snPC5LH2zCH9uC9XRed+krfMMoWK4bGlyf67WHzTdGHadDtwO41Q3FUG79DgEsu7
QHAUQI1CxR82ppguR1CN+ScWNX7TtU+3k8bRuPT5VDa2yxsM7YFyMhQe5aLOWecPAa43Si/OOMiS
rZ/mmn6dITlC4ZLo7Bl3SLV0vInyh4ooc6Dq8+gs4hSwj3Z+HLETFE+5a+BD2aIJWXz8m9p6fkn5
eGDiz4rfLU618aQ3j4NxmjU8TVBqtJ+ZLCsUAaSSDvMFeXxESDJDA5PkhzhlM26D1bL2xe21+IDx
6XjhMgOtQ9rywhG+8kkJF188kf4lMck49ksxpsUp9yb9r2UJ4Bvm9IzXYZtiSOay4NcmZ0jty5Wr
EERDE21PTLtd3mcO5rqnqYS7eLcnB2xIQPYXxbAV1oSveEQowqfGAFtfWkNAOemV3NMS3fGp3Ln+
GDMHJJw1qPW7Y0nbsiNsx1DdZrNmP9mdtzXc7xRDjwdTf8zAlWMxDaVTCeLceHFI1O8H2CKg6hjl
Wmq2sp7Mdav/xgBvzS7fKHOokSYxX/zcbhbHFq6fR/RgylzMXIq7kpqJX3Pii2zIErNuLzUEmgIb
E3fWciko8fOAoW/YvdRLvvQycXB98QXwlITeKo0sX1CjJTuMYvvaoJvuVNrsU4e7s/rupCw/cwsn
r24tQqY70swaIhnrw1fiTAtD64rzEkQA9HYQ/fvd9FFRhAcpuh6nEic1XNsMWPeuYqUEBh/0Rrsq
y90DLTF2LUqBb9UWQX3J3CRaVFZpc68nt0MuWUFt290yJI+OJ+0OxnGqv9NsQmzaJqOD+naPIu3L
QrZPe66KtVs0rcBOuZJXXbEJzvtmmbIdNZGLv0daLwl869tlHpitPEJh1SpfFOfkT9I45BtVrRdx
8NYssndVIxGEg/WkUKpO7A1jhMXLtgTbnIrN1FunCd1pZ0RWPxLWwj0qFmBLkJ1DQJJoO6ESDdCy
/zPgb2AGUfjiQeNnR594ePhj0Ay9u8i5+OuzwL+mnFHkP64GW3KuJBJpF1RNtF8mntcDxfwDBikQ
HNp2ZeHjc5Kw2SA6CAcNThRdv2PlsTcf4CzX4WeUDEjAVdAHysw87QgjMqflwFjysCs8APwOFZ4F
LZL5RDVHSJPxDSxbj4wvfVKtMvRVcPKrq8Aw0HQuA34pClj0srsvO+ZDwjpU4PYTroDzaw1nS4BN
E8rhRPFEXQQYxaxja6Jjl2E3TN1YpHhYIlv531mYNDkXJcUxyHzTRthBH+x3dNvxaqdQxCEfgXPg
n8zzA56soagGK/VVlOhc8dRr8hazpfiZqlwlp8TMFYYtUwQJDRmEB0g68fT4wGm9i4HTmdvrWLOI
pF90dj+aZSySU5gr8SSmY69OLVnYj4huFdiQK23Z6RXlULewpXnCdK6ELcEScepmhkztayhdri7F
xNkyYB4mcaeAeLBTAYNJfxWgUyGvN2pJO0Tf0B9pUXh5j2ZCpSgJHcDLqSFoV6GuPDL0YYtWpzqm
ND3RvOLXNcyxPoWwsN968eJZAZRm10zzXF+12PT6trZ0wWXtkk31wUsoSRYtBH1XqTTTuWGHLYZG
ceHvbCrM952rBjfjVrYfVMDLt79doXVXHMmKNjhZ0bJQUaywll52zS8wIrT5OWWod5tpT5dewTnm
wOWB6Mh+I0hKREQZTu5dJtuTyZBsc1o4ybDvBe7YblQkY1+USY17KI1Dw4g5QZAkUMnCRZcAxb9i
9pgdMEtJ3e2kRDTCsLICiZPMinztKixB4O07Uq4HZFmtftjYXjS9mdAHDACIP/Dr9gsmbgA7MVq6
z6NRau+tNgrNGAFf+SRIsgGGscCkunbHiMd9Xqb7hIrKmmZIEbCBwS6shKxPYRucdhvHcEJX1/Om
Oor2WeOE2jL5UM2Ixx2Qjrt8zVvRrh2aI5x2RyKLvA85LeY+rylE73yjqj6N6uAwWhES/qbTGF2K
o2/KTwgi4cebDAq1pLxNtnQxH4mGeVkFIgEwO9j7Bu3J3+RQ5MehS5ueK1TXFpcmL/JuxFrHFHjl
bPu0MtqOQPx5/bQaCn/IyeypRHXJ8TVUzmBLogzNmuuSl+K/NtXHR0ayiLEPT/Z/mTiQNAQEL+VD
UcDRrxnj+NpqghUfMo77r0ZeG+0cZAWfZG48+ouSAwNrgVtp7GQZz2uDI7pr4YKDU+/AsCXSg3HF
99VSIFXSweVrvLi41EtHsglnrON4o6dlJjOI+li7rQ/znjQIjoYJSM/2yv7IN7mrE5upKTq010B7
WHDHzya4/I+MeQX4RpbZm9dxgzvZhtqor2WBzYwUXpV3sVIcd2ibi9+eV63sq1uFD4TQCBzgG81v
mgzlZG9tipGABVnBXRImNE+jgBsy+i5fY8wn4+ppDLE5TgikWemwzCLPn9J93G3PcRz8XVbeJp0v
EvWojMyBD05q+8zScskvMjnsY9NoNQ0wL8Vc9sS2RD62nFfsWtV+S89ZDHl2nokHKcy4kNhk6Zj7
MwifAEOS8mYAxzOT0IH4NJ+vHmf7c1vOCxlgLw6ACVBSPfX6KNX0VEYyTw8hnyXttjSFjYoJas06
Hpup6KN29nfObLoO5ZoIOO1nUIX2ayqmBpm4RfYLZq813s3Bte8nVDvZ6cjpZnpvsvDZ+Np/FVEh
HC7JVuX6jGrzH3GkRfW6udINXi4lCgAkcuJ2S9fqeyhvOOQOOeSdaokKd6tKmO7XmObqRKQrry3Q
nDgIzAYg/ZeK9Fo7NCCntl3EdJFRiKYD/4NwlEBJ81Vb0rpOM1RVqvM7joahxlgOhkQjLmwSgc84
apZXLfgC3Dioqr7MNmdtP6Owajofm90A84dH5Zlh/gkeoHPRjH0qaAKEWYBePbfaAB7W6MvYsNAW
Y226JHyAolMA0zOseNgKXZsrpbfWQvMdW2zEFQHFOwBNiOZqYWyf6h1Z505m+38zVpnq/bJwFL1r
g9yrtWXrEHw23xNXCQLFDMkBwuAh8vuN4wZEmVWsD8pzQDk7wNKviLIPpm/RtV0Nwju3gasd8eqR
C/XFMiTaQ3/hoCqAkwQ8eg41/W5YgzOQxuQDoA6PsGWPOQomiclPlDJazV2LmUvbZyOqNiBFtvmX
Tm1lOqL8llyytcbVOkfo/Qc4eSTyikJEKGSTcewnvC5UBbFg9aWOCJb57nIz/kRFhlAZNu8TE92q
12y7qj2dJgC7iSD3cyp1OB8e/0PQcwYirsmdzmDxA2zqZnrTABaKLtYDJP6NOZcITXzjOuX3gS4V
Zo3XQpcLEGmcXtTvfH0hi6dp0oUjmbKumVsE9OwcKmq97zGCt3Ljw3wAVemBr+RllyzKHzCDhIvw
UAMi/h6nHRWSUnN4pZUYv5fsKH/rcT7kdy5RZj5vuELK9wyXdrw7Rp6yZ3zKHTGNyVbiaoNZXfaQ
lGM2/heUOfDCpF6/pGsQvpftguR07C8Ph7O81nygsAv5YTA9hcVQyOZdhwYzA2PiBYqTZB/lW1x5
wLEmxAaMNdsibUK/WCXgoNBsFXD4MWkK9RSKfVN3NLMqhdsVAhrk2xJJinex+mp64vM8k6FEmYs3
bdT0uixqghQL3ZL/s8jZNgDIwRigzYfSQ1RfTC7LHVPWRyLO48gIMkQ2GP4pYMIldffwN60zHNiS
kYGgWg338AhJvwEdt4+6RgN34agi2IkaP5eP8QjmF10QaIepcFnYr/mCCMkhZ1EAwUa3iNa7VQ2o
evwmcSe49/pqq31fBrfVu7/3oKxwTN9MJlC5pe5RbCauH1uslgnIg6owwwsEHuOf21pcFyRRiav1
CiLlrmx2O16g7uXpSc9jAzM/OCaw+5UfeF3Ok+QHat1q7uaGJ7D7aEQJUijNj9tnKvC6wprAZ0Wo
gI/nRFU/ALDbthMq09IPjXTV1hUpHLevJAPk0XPrq/XVoEdaTlODc3TIKYxBz+Wc0vGCIZH8W1Gj
SsFjayYyTHaJ/zEYfqKGdOs4+tMBIZm9pMEv851tt0I+7GnjqoHN9TwPFbdi+gwHjsS7eUR5MwLj
iylLO1wTtvybJ1UCad2RVneWFrbqWpU3PzDqm34XSF6OfyZL6/E3kLq9fsH1mqMJifImTzQCRRJL
9f1RKFWDwJoWVLESSA1Ke0auW1EoAF2GqS/pPALaAisAxWLcAY6Zoj2uOKlMgjQCqeI/49UhHkjJ
RDiztZZP25RqaOPIkaNKM9sBW0FmsqWf9CqPV4465IPMKPD6WFXLO5h0UDk9gpUjuW+n1jef65LB
DkkfqCUOuGMtd/HA6+nXJhHrQLdE1ZdKBFU+tSGdYCiy8u1XOuUVZLkxLLxbkdVTXRu32Kc6bHPV
xc2mp2oujscxm2R2WkeUfKdcIW1rV4mpOjq20EgWCOz7kzGe1I9eaZcAiwIQhiK1QtAfDpyN3ee5
N+a1VNl+i0cWCaYsZ45il3JRAJLeGwGE0zYMrUiG0QovxXGX6WZ+Z+DNIJonFTSgzi/2VTsVXz2q
6+kOugbACxJ3Y9Wtq0JHxMYk+8DDbJ7RYeyP3MJe1rd4WZ0qmL/U0zE2XV2J7cdRtjbvRLmg5GK6
yilWQa2h1F8nC4A0mOolBY4pgBdUNUY/tG72DiBAVF0aKvLOAbmTDlLOEce9HHEXBKD+MFZeYw2/
12QqDD6NwkhKjTsau0hn8VTjtH4PcZU/DeC759lb1GGIkEKa5HGUd9MC7Om0RnR6fcotPtNULEYP
ovDJPynS3HbFqtPvCyPqJ804cd3qd/FaoMAqBoemez9tmTEvARYkYwc/1ePTLRKl2trI8nSwqPde
3QpM8BcV/2DVgaZcVAxUD5Kfxw++bCXkDjeg3qLxPu1QPkyoZfUcBrb7KQyeL1WL/VCYtxZENDAq
CzP3fgOQIvuNre33yCCvvFtQ/H89MEn4RicPDm9MNYHjdPDxaSEGEHQamf9JxxrlPpsWqDdSIGf3
m5x5dQ6pnO/GLSDRBlNSB4wqAGXiPaKRxxolRXsFBVSioJkRphyBAXzgcsh/Q+wDZqgBJQ6ObTyK
dzLjdkfH5NaPHA9y6RKBO70jRpAIyH3KflZua75ui17BYKRa85401uMQyzPzYdtkfEkLmDA09mjf
YzPyBNSOj6RLJwOgf3ELELt9Ss0LZtvK+YTTEVWJoLT8dFlg00XXO7swxLxPnQEP9WVHqhb+Po/T
fb63FuyMggGz6StUgHd7WwgFx8vW/qE1OJAO4Kf4VtFUAggDaPgKPwgZTtD/b23PVUzgbZeyLe/L
BUU0egg/4k2zmN/X8H2bO71P/jeSlTBMiUsZQG1aBh2uqCF9AZAefHaPkXkB0mwt9vm8bmPyrEed
1B0cuvE2G7Xj/boiCfZiVgWIwk4YDNpDJsAlI9ToG/fj/C+srZY9lbYGizTb6l0SqXL4tOXqA5T/
Ibs2oAfu5bY06oJvnX2lrEAOxxam9oIoN6wwHLeYfhbT9Gr0gXwbzS0WVTFFtMBCw/oNmzyq66rn
BdRGHPkb09shhpS1uzyVDk5RfZLH5vcx55g+c3Clf4VKgD8LfMwnR8uAFbHdWA00xfa7IlZ9ATBA
/0SPCOB+Q9X20+r8eBQ8A4TTxOpepLcBFm/b8i1nrMTYhlyqf3I/svbkZ1fJtz0H1YY1GNc7Z7Gs
TFJkn+gtbpC5ryE081SqB+3YsgFwyzbUQ0l2x5Y41qctLyPkaBVnP9tlty98Ba7QWXTL8Qx8ch8R
RZTvP0khpTxHZ9bvkEqg6mloOVUDykpSQh7gtvuQITsI5C/1GjDkpPUdFzGs5xkl71uNfGr9A7pT
RzAxViIr75ITCGl7URN9Jjs1+sFtLZjmKo+3VTZrf1yrkLHiCr4iY6DLEyHu3OqjPO/VnucXZsmR
XeelFZ8ztloBpNaU+S9gsTb9hsna3PxAbUkhsQiw8gH/nbNzRmaV9ji40x8A4GV1sfs2JadFBYsH
aPaKoI3CnwaYX0NhhmAK2DdAB23L5wS6AJSD04iAuPJAJTtkYIR/VBLU+DDijEpOcuEFJBOg96En
R/cxXdGXjaFv9jC25+OwsGcqkDNTXdo5XTSGzKIGSFEH9bdpQUABeZvtR42mrMFqr/AgPdSLvMeG
sL+XphECCvEDM02tCyS916jtzTkXDiB4J2Ytv0kKkuZ3gx/XD+uUkKk3a97i4oSCwIGOoCIfDuTA
k6mLoD7qwRz4hV9wphXtwzpu8zdE/GjgY26sn0sEKP5ziAQfT7ZJ17Sjcar/a2QKBwCVuARsMJj4
c1XOJFxnhmERaKLRkELRlMAHOW6F56BMrQJk0DBOtlMZdhyyOwE8ecaMcrWdsOyACoCrLiCmO6LE
VL0n2KgyEvGcI7duetpKBWy0AnoCJUQBic096tYCLmFIEoBr61RARjTiyhX9UhaT7HOTRVSuuinf
krQ9PEjjiFay3DQHby9qHdDstQxQWp7w5QwZDEblYwHdEVjPWoKqc036jWfpjedYYLRzt8cw1h0C
WaoU53Zb2n5hLZofh4q+6UgNiDS04Hh7wPHNL+zjHaKR1Vkwkrvd6AAXjyZ+y7jBjd+IYMkJ+ql1
vjcIg8fCPBhoMQ8ZRXXyFbrWHgdq7TAqRWM+wDx9wgOKM8KcuMjy/YmGLQXDa8DPHSeC8Mnj5FYR
2fNuaAVrow0M1HOZQ/3HcJ762j0HoGlhkKU62L1aveBPpkpYcvHFkoW71gTA9WJDBNIzdFU7u07V
0tZoN3f52GyKWhThpPXzNwB4HIlgyWrUa27ilEQwPsU6vadjydu7RtUgXdxCyhJPGDDzJ0VCn77I
VACjb48kvOdoz6qOpSbeHHjZtgx7RObipR1VDfxuJhhBV2Td/0AwBjgsyWcEfEDrN5EL0MpcnTk/
mu08RpCtqojhl8+Jc+eUjFINUjVx78lhRtaHQkGlF/G5QLCgu3sWzDt69XBxxf0kw7g/QH1nRQ+h
HvAiVnrAEQkgKCCXIsi2d3ldNT3qj4BhJJFhWE7YA4hsY826vlLBgNTjog3HKeUlhif01N6ERUmo
4oXrxv5Al0Nf6p2CD8nqacv6DToGDeQDHlwny6V/NOD5j7MgmlI4KaCw+D772mJMb1qb8YyXDDWc
XMD+dgJzGnZYw6paqCqQjgboQ476SzuziXdFk4f5NCHGEmGVNt+hLDNa7d8X6BURYWmyzX8c+Jbq
ZRshzzu5UuTs1Tuw599pQ3gBJdoIF+8yVQtq7n0R/slgduBREzHZzzQ7EI6poM3DbvO4fPtRT3CQ
pekGP9uVwqC07ca4ztObEGBo+rHAjAFgYJC7ALXYMT5GqQrQRXWN6A3wGJW8g2ByL+7lBq3tCYD1
tJ9X12Ig1CNZLD2jQm2qE0AceYsj4sd4FydqnghILHWNmGmZ3xzymeqPpFlZdi9x9bA/TtaNfUgj
Zpe7uU7K/RoDr76kqrbsQsddHL1kERF3WwUhyiMinjCoDWklDKvccQCdY6Q50G+DVJi+kaTON8Q2
1Kr9alvSuB/Fms9YXQUN2f2BOgeur2NhTG/wZcVw2DCDjoRgxMEcaklxa/Gxbr7AYqluL24Hv3hd
FttyYKUVqrnebtg/FzDBm+tykRXpGV6Wc7yFXYwtVpmtIcgot4LdyyZgVQaIrPaLVkkl/6Y6OSbo
tXII3ezatgKc2KZ28q0puChPsyPjfIFKY+cDKX26PuFUXp5XkeIaVGm9hucFX6+9InlqGT+kI7t/
TWDyjo+O62p85GFEebsLT3+nBMPZX1Je42SugFGTB7CHyCpYgPfCqWFl6fwn7FWG5IdN5eZEd1WA
PQUOP97NE4ABKDaOHYwUDu59OR17WNJzgrPZvhNQOvZG24DvQ73ZQJMIkHpkd45m9DeQiCBJB9FN
Hgdp4lh1HhzecufABIBNRmpMdiayJeFcJiV82GM2N/S+Ispml/JIj/dajtNxJXHO2MV78N/dZorx
N68o5DkOo+cLWBJc26oDFgNgF5IXNBvojx1mrWqyugHMOCT5xNsK10eLyxriNJPdpCRbba9EOWIe
sM0hZGgOUfBfckE/1sVMp+UptD6rhsK7EjBRmq0VvNN2OT9UqvYPrZ7RAkZL4M1ki6PY7/w+pwCv
RUGmM+IzIRjJS1UUfbaVkP3ilsS1mqwRbQGCwv1vzcHCXhQEyHsnUPSYLvGNJYOQEs7XbswgwJsA
+oDGgEALYzYtqM/TLHU1/+DKJv/JQnsNzMFAhwfdRWs6E+r6Bxjior6UjUrf0B/B6CjqucDRN296
+grSRITLLkH13M0yv+1lm+zY+7PYK9BW1Y5r2hSV7jU3pnwgR5JYNG4YA78nlGRYBEcJcDsr+Xx0
a3Hrr4zLcuQhUpk2dxJTAPFKDjWDkhUUBRlBcO+tgtjQi2IGu2wHOUI2gTZwaeBJ5A5adNO6bf+E
yo5/tJrn6iTArbwcqgJa0zqZYBZ4rI8PnBwYN9LoQ1/yFmToBaHn+7dAGKb8WyW3VwD661Pb6GlE
C7TFtwmuHuEyaWmO84Lm/oCaUOd/JVZT2QHmQWUzpXksQJkeFcjFKqRQF7WN/VeSLRZXWrkUXx7G
HxzoUJxg3lGX5CdIFDtBdbdWr1sE09a7djaiH6WFoszQxD/CKMPDggUVSnpNY9vCsNDGqDu+W/aZ
TG32A93Z+tULCL07F9qE9x6S4/RqQLv9IVkxr1CPV8L0SSw5HcC7bhgsrGf9CKdjiukqNkPkE0Ec
fKshBFTXOkIj9MsA7naQBtZYthCRi+keMEWhYX8pfNK5XTVQlVGs+RM0YwHpkkmGBceNToAubNX+
t/bLoTEYt63kbKmHqmJnW3pcoCRLvnjsHj7ItgwoYfEuwDwhNcmczTZlF7iAtpAGyEZkJ5kDWxsc
JLu4Z4o8TtcxUUYBfuBWXqSaYACI7Yrx6v9JO6/ltpVoTT8RqhqhEW4JkiIVSCpYknWDshyQgUYj
4+nno+fGm/ZIdc7c7NqpDAJodK/1p+W55zGpuZ+I/WL7BuemZxcDmQ2+vBEiQKeoFdNIOAs4tFAY
TEm8dfvMt8LBoujgA2srtemEhRxxciFwabHO+kHX6if8aTW6JViF0ZwZ3xGxwKNhpuGhNhLTjvHo
wyFBLl4BxVFBkIiVEYehgZbHDaVxtjOCwFR3UOjBUwD/X2w8pzcQy7elK8PeKBZ7nyFHna5hDvga
jAVZ9aZMR2qB0W4qdKwZsFDopnFTUsR70xffpT8KQTnN+Gp0Czj8vA10utFu6ZihWAYBy1f2zYPO
BIWG9Pzq6+hKhaR2HiJ3Z/U+v1lP7cHucv+nrDPjEUmOdxoijdZAtaj9rvkx4F9TZhVFqNxxQHLe
+AQ60QbM3zuvkdXrpJVQK6+arXaVu1ksT5AVdkKaXmmUFjRL7JjWvoCjY9lBLptI8dEab7Ro5fIl
8YFvVyBQKbnUnU3Uae6ovti27iIPJm8nCGup0+b2rKX5BiReFmG5NGkb2lUdP0SZpqIvWVnXECWs
fVvSU26rtG0fEyb1MPplhky86rrYAO1sRfTKfr/4W0rQJVqXkQKa0y1feOgtVS7uKs+ed/bSxmht
566i1E474GXuPDdePW/RdJ55inNmGG0neutggnbnSRISoQZLeL6SomwR+ut8ejQMp5vDwQfyeKs6
W9OvqIYUPsJsDZMIfnZioIx8vi8ZMY3Gy9UMofAU5pKtbVp6ui7Z4p7gYfzvWqJu3Bd+278x5jJI
1o10+Los9MXjLtVeiU/aa+fhvmZWEfOlkrlNXjxnTMYtz7ZiG+xs43loG8/dZDH7cNgUnZyuxzqO
tIe2w7FvRywdA2IsbeNzTKUXrEARlmHr5VHgboc0r8+wTB68ecr036vemhQq4Mp+MkrdvjoNQ1oZ
/JfP2aZyo34OmWjq37cqzzhv2Wn0tnAz08DFHhM0hYBDQc9Wfm5HBwSZabvuBp+8MsoO2TzCprgE
7dUUoqE3uuTKC6VAtLu5FG+9MySnrE1sZmjZM1BjUdCuHaxgUXqt4nRCDTMaDRHjVedb67PdowHB
mPSzNVZWE6IPiZ5GpmMx4z1J05gjgY1sQ2dc3pRe53OoOTEoNHUVLgzg5OKlEqr7Qf2cT4yc1WA2
3jj0/sbQVp3sU97Cz06qPH9zBJ4QMCl2nvXQj6AVttYcoYEylmndyjjpNm7Sxvk3XmCCNJsOtV9P
+OCJwOU0Lteu7eTfFMfjUYxiekODm8vQXyT6pcYcZBsurXC/Mb27kduOnTOlMXQb44uZn61yUM+c
0lUdBfO7jYfhmCu0Zu9aZ5Oxb1FFizV6vbS5yQgXXB6XGCozTN0MVAGWFzx4g5OmZPInUFb7gzLI
EdvOdyfrOp+mSh0NU2v2tWkZ7dVgj/AjUmvbROlgRrl9082yjdYIBHuXkJxucB6kmhyyPTI2gd3C
ucAEjnhM0eIpa0iu9NKO+TZx2qbYyZZxitcDR7SxByOGADXrBh7eNZ3OXHM6JmIbWxJ+PKYZA/Pw
4+4hbQO6dSGd5nlMlDuvlOvD+Jpoph7doEvNNYchUwttC2870ooEOrQr/YbNfXHVQc0GWnIX7mnY
IsE2+dXRjCyeURwTArvFZtOADB+qq0YbtXPLcvTizdTRx4exCRC+anBaOFfsg0sflphojV0gGEwb
dqjCeLy56sNYjMYbSQ7NY6E73d8HbWE7m3oU0bvbojhJC1kwaLGKkh/x5ET2Ku7sNL2bvNkAkMGX
ldxa5CK/g2wE70PtnWdcTkL6DwXdPsMuKxRt+VUOXYbEGKawf4wwQSHFSMqW8lPKiW9x8SKxbdNu
TvajRP7LPiWScS203czbYmz96FaIyOLkGn1LnZiRkqTrXrdn/V7meq3/5hj0CizSYn4Z6y43r0xT
I3j3IxWYt4O7wP5M1TLbd5GDAGZretZCoWGa1uCpTYXJoulR+BQI3EDBqkklVzKdpULQUJsKPMCR
HhGP2TJzJQORcVUGjnFnmsCyMV+vKfEiQ0SrpxLKsdqWAAJL2LSRxd4QlPmPlPWWhD5ss3rW0ktJ
EcAIQdshstH+5uV2iw0oYATrrZSgKsRXtMkC8kwVNo6DflcwYD+D2anwEFrkGj4Y01zFyUoZfgGA
oWb9lGedCCi/DcuobzqR52xORaxeNJ43aKNB1F8XNQ1PWsy9/RBMMZOgatVXr5Yueyccym4UK1lV
pvvKYAGFZjRFx7uykqlk6S1jA4iYUUZZ4TjJ2d/aPjkYuHS8pd5OczvdWI6m8UGgtiTHEYzKpFlO
wWZ6Qojr745agIw7v+4KRlFB/ZWbdvSX5zkJ/FOJTUlTKVuZdycAKsvryIm6+HawkszfoN9K8ztH
6Cq+n+xqsTWFU5CWaBgorGakk/Xk38+Im4cvUOLm11bADW2I8DCKTdKhcmGDTjyOWJCFcRVXPbEh
lSmTJ8Lm8mE3mOirIXimqTzakXV22mC5G2n9GJWxiQqD8yIqkuw7lLoA2EMu0AcnV5MV91j45EWG
rEFOFoTV/teuzcqn3IPdwUNTMi60onM1t20euKyjKOmsEAlsdwvpS9/a1k55QPl8dlZPrTWuLHOW
X7UnlvIE80ndNJGzHK89sy3fQKxszi9YSFQ/vazxTJhA7oObBdlKLqmLW6I6S5tFao7+LUoESLai
91p0UbRfRRjnaR5wIitY/0jyX38B/Mbx3gU/qrepi0iJegOJPftXZzZrfJ9meReZRcKAZWpd5C9+
MSCHLIRdjseYWjHdj1629FdCVPotg7cmeXWx54GO3xzSlZclzc9JTu5bIhrFBlGZWZgNfn6qo9F/
NTGBvHlGppEgxibeQtPzW7mu+hp3qDbr/E2PvWHepNLEIYGIPR02jHJv9/nYSX8VoZKTt3Y3pv1r
pmUfrfh4PUZ6QKPqteemaJt7x0D3qwKbQP6sKmxY8GbyXyioa71ysSMQ8hTFONLQ+qOEDKJ54g15
fTSd3RpzsuLRU2kNeSebEPd3JyjPpZ7Xqi3N8Wvf2gCDRVlP8c53lINlNDh77qCRKOVDA/KIwaD1
XFo443x9L/Vg34FTdD3oatF9rybfw2kjwUABmjDQLD+plKbnCZqt38ZKUYhuYw/lbMXQ4GJcW25S
EPJGZ0fb7eRTH/ppxPSJtqkrax0lGoNF5STlYx24iUI0Uro67IasIbXfHIwapUZU3WPbZLEF1iCu
KdEjfy2MJnlkwIFj3CxWaep1NvXRfGjdpKTq1Spw1gHwfkzx5bJX8VEg69Da7F6YpNW6Ye/B9UUk
1TCR1/Gnlyjtk/FlmRZgaG25aY+o67xMxzh3fgLU8B4ynJfRTvR9Q9XNZ81bmhbbCqENJW/SGRgq
4qDJWnuNYxC1MZ6hjWg5F0lNbGPUbQP4TKT0qbiZ0wBnu1WmzlMTNw3jG30LCY4bxy1IWmwYPfOI
+v4JyrdCjVPgPgD5T5kh7Fl6vGE6TAYgypM80pfnR7eLMBOBQdVlKOt+7Df+kolh1TPzGLGxISBz
U4yezgpC07oBFenfhtwcxtU0ZPNdSbvH9Pc8iqarajiLNeGfxf0keCiHoYOr2EOoDYqMwLb6jmxe
0aBLWR14gNkEPoeqFQIktfXWDPIahmFwTKxFCBpxR9SLPrVGr4p1XNT0+kbAj9hIR/vfbLvHaAAI
iv68dKyeIjwme5bBnQuWbz6HskGXcBZ1jkZJ4yj8SuDeRR4YAmgGL64XuO+VyGr+GTz7pSuEuKWB
TZewhm96jiOK5dAZlxrTQB/l9y32NXPlo1cE3wWWWyEkB1nhUELtqwCYv7P7NvEWDT1mQV7JZG+n
NJrMlbSZ1Ls244AkcOqk3rtLF9Gd4tSYT4llVmINOV02V24ZTL/KBi/KKpMdzCHDa/svMBjqC+Yj
jinfLnK5M1v09zcazvJ7mUf4FZbcHuQmcZP8gVTVgWa/sfuDVBD0ZyFAD93RNuWjM+nC2hCShmYy
XqbsOmJMG168ShDr4irp0fabdlRVbMGpCu7Ygw1kX5G0fFQEppGqNwclEgE4+Hva7FuKFhKpIiui
vDYdoxnXWsoAy0jMuIV7IejAT05T+fqavWv4ReiA09zSYvXJVVPK6mViCJpE2ZXV7VOmnNrYplXh
H1KQSc7WVPBiuRHkdIMAFCFJwEaEoDIHKo8GtXNuTNyQDUanYnLGTVmBYT4vpYxP4wSldwvIKR5y
4Rf6Jgtc8OzOVnZ6GL1W6puoss+S7J7J9ptiom7HgpQv3zEQwxzR4VDS0ABCOUMRx1/9lqqJ/yOS
v2wPRJe3m9RMReQykLodcsOdXkY/CBlmHx2JuEr7zTAF7f1oTKa9l/DE5mukI/vJ6bL22+KYY4NC
qVfJyikUzSpShaDzkE6UuZGs+jxgDKHnRe6816IQyw0+mNq/x1k9P9pVjhRiyhpc9+eSrLtulZdM
vMYCgx8+D3i0qch8Y50pzbTyJR3taGOJksMCCVW0gyQYvnRWZb8AumSMDeq7jFz11vUZ+53E+m3x
fRt59yBmscLukX7TS9B9Darc4AOcHIwoE7LTHxYVEgRiC4ITIoyehpfRyHtIvJ5dcQvnYzu3rTnR
EeMm6m4LbK+Y44KY7Yj2PV8Hcz05q9gvEUsPQBA1Z8ICOdjbjsAvQTimu3UEFf59MI5BcPLwC6Hv
88b4wQAvHI6TOwZkM9g0NRV4u4HUFitnRCqVUSGnKbGndqFoam3vHDtBg5bTTXjrGUovCBsnbp+q
XA4453oMQnC+XrQZHFs4+6atFWRN4umvShttezWUBS7WpO+LtalT12X3jqoGXT7jBCm3xFc1LAIm
ulI1UGtmlzsTpPdsYNPlBkxCtnw/01KGQ2bRwfWOlezGgs3iGid8hLI9zY3xlWqnJHUJmis95Ehn
up80cBUZGkVENtAKdLTwONeT+aDwDzyPVodstuqoJVa2ZY3N40yYG0q+BTUpP9eXxTM1aZ/uifYa
fuQJ1qQVUqWG/UF59ldZGfMhFzOLsE5rlW+HpldfpmwqH720WAAjxmZ+6zmsfwwIVNyzRao/VUlq
qDUR3bOFrl+g5/X8ST7KaEY9KLVvvxSJOm8FsxeVIXa7quB9UOqhAERVuUqbjiCdzkEQtg74nd5q
Zi96lkRNoLXSafzcRUmePtoouWD+2VeLx8aaki956U8zKsWuP4ELa8VSXLDR9LHwhx1UEBC8jLtS
boWJUXelgB5/ejN15rq1l+zQzRHeXLxmLVoXTHFPBRF0Eepci+QWJo3O2GvmtHjrFuVjtRwNhKoc
jd8En7deIx+t3jyQd8KncCEOa2wcJBhUo/BCyOnxhYC42cGFmGVH4voDZu/5whBXHSXmHaqI5AUd
Elp6qZaMdFWSO14wdw16S0Jx3FxF6J1iJOJt3nxbOMepwURuP9Jh+klY2hWqfpG2+h7VyZReo1iK
+dfuOFV7l2yZ+nYpyn7XLFqzSiCTUtau4yKBhhJ4IbifV+C13XDIl9p50xZy05XH6GMydPUIyG0E
WHmQErnopQCF2yeH9vw7Ho+yuyojbf4itqOxNhOjnxgKBDvP0MwhPr+N3krR1pNptvRwe2KR2ESU
gtptlFXboZermfR0bsA4eHqpn4HGIH3iaKxe2HSrw0RNIEIQWp9qqU17vfKcJP3ODtCbK+xgU3A7
k1cBVWxlwTVIsS13iGDL/MEhD2DgNmtwQN13PmVikI93noMuiy1PESKaNpRUqzQv2HCGQrbul4FY
tuQbhpU4uarcIbtFOGUHIIsEG7FoUWUooMppB6zSNLs26QlUkBnyydC1MkZqzY7wrHBR3ogrQFbB
j7O26m6APxBXS+uPkoK9mfXNGUX+lhJVkSNO8OwvubQCUPNpTPxjbY5t8wBPhbus9M+hBkaam/pQ
2FWXb3qvkq9dFs9kDlOdHSM4J2p5JE+vypyxswxWtUCXG+lcMeF4pkUOhnwA+6/jogIzOqs2wN9Z
CHwKDeZGMWjqfa+ZzUPVLvGR4J7stjddHNgrNjidP5YY9oKD642VSZXWZXi+Q+EIwxQHMlhoI7Z1
1sjIR9Tby/Z9KRnHp9fgtghlV6XveOO0ZdzrYPT3CPHNxjz5c4+z6spMrLTEzYMTsIwfgplshebG
t9EE0ynSb9nxxsVLLz2sKfjC0z3D/HyDsc3SLAzqVJ0031zlLoIOEL3TOk8HhSW9cr1om0ZMz6nW
tbYsUkkzn+qbAKhBVL9UGzdoMuGrx/HOqAMneESdvvgbqx5HKi+REqBg150XrXrbnH/aRLfU10tE
wQG54KjqaUyjUl0n7IRy3TN84i0gu0mcWpj8s0+bTd7/YQzlGJ8sbw7gbHwrDwionNKi3+dG6S1X
lT0y/vmcJALkMsZl/G2ZXV3uZzUm9q4D7YzvgpHsz2tC/9gzrXZJyvUoMm967PimmUNcea6LK4Ms
hOemt7LlpvVzGd3hLcJpZdGg4t+CDUUGYfL1d9YKKR6GrFXF1yWpWzGPbEA+tPEAeIJpZ8qhbq8N
EjanlSD9ha9nIZ2AGKMCWU7cBTN/LCT6sKLzHs8QX8M4zLGsEMMFpnkiwzdHU99P5oKJOIAgQHGR
fZGDdr9Z2Gc4L9QYPJhqqZhnbAF2zlCL2ISKMqOy4dypaMSDSK5yL5pPTiSd4Qg1xRnGF+l8aW2f
CZwx3/hhMIaBqANed3BtSB18n5Imfs95AMsmQRIuABpAdja9dtvvZTJSPo5OCgTqlfBHkT3yZ6bR
MuKZc6zlq1piI9pZuTL0Dvpueh4qb9xWrmu1V10bTcOhmjShKz56gschAOJDNoEHeDdFCr8p4T8j
a8XLCT8dWIGHpeaEvUk8pD/IJtkdyAvKog1Et94t5dI1m7pr6od5/n3e2eb0pbEh4dbaSmAxsc5U
bphwXS9MxsCcwMhljsuk6Z1pF9V58kLcSErX0JfBLUZWsk5Gp6g3hWNKb4XSApVqKpGhr4Bu+3rH
9q7Ys5yB3J8lSe4Bu0y9om0HqGsFHdgZuDLtTYsH8xEKH2rabgrjOCcJkK2OS0zr0RD0v8bR7WhP
+YDUJkNPQasOUlwDD+JIO8SYQyMiH2qz309gKDf+0iGanhjRzvxU0nusm95WPjLruEU7IaBmGz6o
cso2ia1abi2OuuXW8oBBsaXraAjHFlSaXBFzoSFpSR8+Fdqe0iu/9ZOzQatpxK014CuAOjDA7ZSe
hmktSjqukP5XoJ2YM7RYXt1iJYkHIhZg5LJV3Fp2vbbyePyJdJ7eL0JwSkZm4vXOVd16MRYSzuur
mmTRZUM4mHxIGtIS1mR2DPdi9KG4+yiicUKfxzor0Lt96aLGgSwO2nbtOWDNSOeEvif6JQXPwrKg
bz1yxp7nepyiQ83Q2RdfzHqdW1Y/fJ1tKG9w9DnIqHvh6/m+4WkxypIHir5RD8EKWkdUIZmYRLuY
GVDkBs0JGlebcAEEF7RmJl5NLV/Uue1ZR5KYYH6xq8p94CzRFy08/M4Qt/LRU2JeYyofjs2gi+2C
0DVGR+92P7Dvo93BGQL+TkwfzcYC7Cs2dPHiSNBMcHYqw5OuQCBzvOqYt82Ngb+J0A50yGgI0Uxg
K1ULRLtV6uIlL8ciuvGLwpjQeBdiXWYuQQGB6fP3gZKEnI1yXO4amvbvNTYDTOrGmD0ki5YWJjps
MSsUyL0NT4m2eJuZMPyss6C9qYUZWQw+CXT1oJwYHKUSVfurMgf1XgMN8wt05dOkgxjM74Mstbfx
g2Y6lkBb4yqtIjv46QoDCsmGm7+KzTxgetNsdo/ER7gKz7hf0hV1qipRCjT29eRoOJS2kkm8r93W
X9YBFJTa+L3FWB0f1f2NeY4Y2sx1MhzZWId8A9GECs1kOzCuzoPb7IMq+3m8wQmAYWIke8TcNyne
sICmGh2gaNt31/OC6RbHSOCewK8DB18slg5vCoiSGoyCTw6XYWJkO7fsMYGljpd8wzGQoQhug7E7
JvHktnd2P511aYOZ3i3TpNSRnHdrvBNDNEGYYGVJ8y06Bp+FO+ZYAk3cv99TMOBvAZ6LE7oh1N4U
FINHQFCA15G/t+o7D2uDsadrGSx8wV1dbBpYqJosCCw0gBIpGrVVRC1lhAEjxvKtLmic+LJSWMEw
1bZhrd0i8qNrdjmCPKVtnEVEZOuRQzMsY39CkE+OOQtf+YSZxAuKvy6UqdPbx7g1KiQsOInTkUMt
wZuhQ5PNunwAA1rwZjJ5TG7HLojrXSBzjImQbb29XYjmdG7mEdLtjARbLF6O3zWt6ZKEaWF2P8a+
sU+lQ6x1EQY9KM/dzJxBQqgqV0RsmfHcNTeIbErn1SRKAhJYGsZ4D0SV6GfUkglWag8VgbPOkLug
hrGgB8EGSVSpnlNvcL8XbDSoP2w4Cm8ZHPie0SX7EUmbV6xHjQwdNTjE67ZUeRfti9EdvCtSenR7
FYwULByIaDiCUGQ6V2id3YBAzUln/XVdlbiRk0Hbd9MUizgApU5M+32pHH1rVaD7rx6CLvPUIT0k
4GuZO/8hU10T3QaYJEEvlGEQk75wmasGw63xajrtUDPOlz/tsfDA+3dBoyHzcb9YyO+wh+dOubai
uLnvjK6y9j3Ygk/4kmU9ZlYakwQvLIrrJh9R9hhnK2QFGSGuqXnjbD/FfLG7hLfy0GmTLjPQHSED
pecnbzSYU3tFamZ/GiyvaTfp6PYDMuXOiPd4imMRqqGecXNhQjCNGx/wnriuKEii+yhX1vdMGXGz
V36jfJTpAV0I1l73jS2lI1mog6wjxyn2hxywwbN9yLMWSUzzWi8cgAr/XJnk10mSie7NF9TbYAM4
4Dd1Ojf2QZJLl+zqDCUCkWjkRq0kQB7zgYsszl+IaBnjs0ZXioe6aVV9NOE76rW2nbY9tUGD3G3h
lYk9PqGYmt0ypN08Ob1yoaj7FtBjGMl6W5dt4pQnYPNpurZdZD/GYLs4ATynjrCx9YNDpTjJ8Y7M
6eWH4w8yRZbbZe8fZ6ua5+TPyyBNVN2MRxAWx691ka2aD6Xpo3zq7tAN9+mjVZSbEg0eF0TcJFaL
ET/FS7Hta3Pv77ow5E19Er5s/iuc1LeQFwlmgzAk5OInNG7lqSngJzDUbibtOt4QIbJGF3JX7plX
EcbbT4cLnLNZ/7pr25LnRG8bs+JFHqrBbQ2FF/d3Y9HMm0EzAEUjwYIPHpkuiI8AUUXArpZPTb81
XO9rhWVtL4bEOsZYFKJPEm7/mh5hWgFqUsbde4IE1csgc9mTo5PUdX8H/bEZ5l1W/gziVwK6PnnZ
fycNn69D1jsPm9Qf/+JJL6PZW3iT+jv/fuqe6nCe9t6dNDZd6JlPaXWn13Z8VRLEENYMczyWnw1m
+ceb/s/1LyJzAUASi3QFvKff6KhVx0BTucHON/+Qd+MWafkO5iQxt0nwyQM2/3nngJgBw7Et7v3y
zr2USXyi6xm/osKlPyzkZdDsxOKK7IGAg1IqHAW/aDuBnTfqLDnu9rP9yxqNrarzT5b8388BAE6I
8+s+D5r+PQj+j+Bp3WHwHMgsu4PdOcbNFgrtLmsePn7b/7yIyewG1rfnmpeLCo7WngoMDHemU96j
5bux+4fMefxfXIRWFRqAysy6nDyeV7HduU403JFl+xy45k9c6/d+Yn8yAOXyXvgsKEGwA3oBuKL0
L75X1wha4UtFilL6os0Hy/viN59c4nKFcAlTIC4hTFhSM5oXAy9MNQQMFreyIzpU1W00dlJ3p4sd
6oqPH9nlx355oYulSAktO5+q7Jip+y5/yKNfVvCu++PHV/nHE/vP7Vx8aikjC5ZCm9mx1e9W+sMP
jstnM7o+e2IXec8yyQu4Sp5Y4YRtf7Q5vOYNAnBXf7JvfHYvF29fGVOUTKmdHb30SyQPkfPDqXcf
P67PXsr5J/zxRRLCNjnBwOMao5OMD7wUkT3M7f/wa7l89RfTXZLBxmQluAoZgmFhEpPhvzru/ce3
8tnTOr+2P24lxSfgIADNjjbWk9z4SXwgxstPltf5kf95gP7fO6GwtE1h8eVc3An6AGUo4WbHcwrZ
CuLsWnQYcT++k3++FB8yXnIouqjc/nsnNHLomZmHckzU0SdLNiNs1Ex/6FF9cqG/jofz7ViSDcb2
AFJs++Jr8YbKFMmcF8e0uwXdSNtbvyfNGf3gor7OEtQOnot8zO1iHSPvNSff2y79cIKZSdBeBsSA
fXzrl1nqlz/o4tuausWZjYgflCzWpiD+LJUWVG+81obCUscslZePL/ivZ/3nE7j4xpiAEbktoNBx
CK6sbxXJkqUPr/npk76cPnd5Yxcf2uI1gKZNXBxz8ktLNMs47VAHEfcWXBGnF2C9zKeth/fh4/v7
vSIvV6xve5x6tonM+3LF9n5uCnwhxTGojCPGSRR1J8L1cAIQ3Gc85g/eO53icFteu7clcU3A4J+N
GfnXM/YdH07uXOw57sUzzuxE9jPavaNaJ/0mMRilgrNfVp/d6vkE+etWpelaOAwkg30unvFs+hGi
w644Nt0DkO+KtLSCJs38Gq28e2dLoBZSviL85AFfjmzxLAY3Uc64ggLLtdyLLSFH4qUBmOaTRZCH
oI9tSYVgPnM2PLjjk1nfAAxmADa9d+Vb71NTnM7vAgHMTDyY2oF6bOVQfvKr/jqjLn7UxWbYpek8
Efk2n3qMl/P0lBKEEBAt1oNemPX240fw16Z4vhi1tU2wTmAxOuO/+5Ui/VOWEU/Aix9AflZa//yf
X8Dlzz9PhiKA6bJTArJEYiTVfBph8WybiG7j68dX+F3m/GftcA9/XuLiHoxhkj6t+XyiHlq5/m3i
/OCeD06+GYnthhbfEwEyNMEn7+n/cV06Mc+TFGDBxbcB5kv2YTXMp7w6DOorcYhr42zbC46GTwzS
+9QTN/nZcLe/PkhulsfoMSCQOSeUsP99YS1WlgZOfzkZhEl3JdYIvkmUK3dO8sk3+a8rMRnbpNtk
QgZzQ/57Jb+JIj3GjTg5MdHrREpF2Z7ccIRSnwyw/uxCl88xqKbciQtx6kkXOJDzawBXkpzLh1vs
uznw1x8vmH9ez7PA5383M/7FGT0zHoGOeBInq81XRfcYUD+Rjt+U+4+v89eBaLlnjMCxLOBRz7Iu
XpWM0SahexEY4L1jJ/OrrnmKG02kkgM9Y52GWjx+fEXr772DS3rUNqASNB2XG1qJt711xlmcvJpc
1cIx3tvI9b+UC1RPSd7XjXTs+rqFtrt22sX8AdrX7BxQ0DVZse2hzKC0FhN/8CqKs/Jm6lC5k94m
r0kSWfWdeutwvGDNlt1uIJhi1UF9hMZoHEpfZnsyPZOvWMyTT760fz1IGxcMgViseEterETENDUG
FEuczPGx+prl7IPhMqw7fVCfLMV/fNP0tmREgrOwHZqXc1ihY4y6VQGfF6nhuTK3ynU36XJt+1Oo
SNeZ8OiMC7lOy7z5+N39/erO2wgjzX02SY/C7r+fW93mFlM7puXkucaW9APSP4ztUF4n6Nda++3j
i/2ehfjfPfO/V7t4pNj8TU6+YTnp7wjTu6/LD/NRXAfbbButnb21H2ISEFfBt/I2fuqf1LXefvwD
fk+7+esHWLTf9K1Sur/ny/1R8jsG0T2IUZfTeB0/QCfcMCvSOMgHd71cqedDeioZ7Rrs2112hyLr
k4v/VW1Y3L1j+zIIJH+xzjvEHxfPiUVCIewtp7glvAlv1U3iyp2Tla9mCfdLzjPZcN17jVMaz9i6
s5fX/80vCABaWdeWDUjw318wWRI1PLkjp7Y1+Lj0M7jtPprWYyb3GNXfsEmjxXf9fNVT13588X+t
NCoeJm9L85zKerEv9Wm8ZC2s/8mu2if/uvXCoKoey+WXr67+v670exX+8ZwTWHeMK+7vNV2vHDzz
8PHX5VLsjRGHk189f3y9v3f2M2xETwDQKTkeL95rZSN7CvJYnLjD696NtoRAkwmhHvzhkyv9c6MA
/sXvy2HM4X9xKUDnZHFEyZ50bNwa48f3rH1iLFyG2c2I1KopxKapvc/2p3/e4R+XvVg3ZAvaZa65
rOG1Wz1cpZ0ODVfdFVn0FEUWmvJNErd3sdJkRK9J+eqN8ToN8o0CndefTR8/V+WXHzGnDQilJwln
cy9W0mTVQ00+qzhVY5FeBcP0i2lD427KCQj4+M3+a83SAUkRmMwxkpcrqbQqiZqV+3bg3/KFgOYd
wkk1fpG4lz++1G8o8/Ku/rzWBdq16Ek1TpGL0yh7/F7MlAmhn3eOUX1BVHEYLdsIM2e6XRp9D6l1
Uy7OY1kstxlpViEJ09mmLRFDS+L1V15AWldl2pi5xDEmJjpZuvs4NckvNPSyrkEQybaAmInMH4kv
r6z/Q9p37TaOdN0+EQHmcFsMyrJkSw59Qzgy58yn/xc9BzNSiVCdma9vGmijvVlp570W2hvNQnRt
te3QlC1WDMV/UzwBIbMGI6rqBi8i+2lQi9OKMED7aQmnRFSAaCzV+yZqXnhlDM0kTsHyJKUfgEJe
ZYX8B7XBXaD767jMREwQS0v0ZY8M234bgOB7JFgAJEvBIWxQzhhcT2TA3YY/1PAlSKeIoYneWpkh
Zea56nAQFPDeSAj3kKu81rd5Y4BuK+KEQ0aA6LruFllnhw/oBw4LB6B392/Q7SO9FkYFsyVm+DlJ
8sSDXmJ+Ihe3ibYfwbCGzm1+eV/U/MJAGaCiLiTxokEpBAkgkFKOgZ4D5kI61Qkt7Y+/BxAXRuXP
/X9amCIZosjDeTZ4amFoiB6DBhlpvAzEo0BT9IGcikYDjOLcX9atYsEOwoWFJjdQ8aI9PoAKxaM6
QNDYVMBrEYtxUYPXauFlksfw0mdFqTwuoQHAFFWcnM8LG8UJQ5I3CIAOJerfPxgZC0wv6NJPNVA/
7y/qVodhUVM4gFY/0eB1+qgASK0YHiSlaMhAy4YZt2u0UyTA0MpiRmlAmBy4ayUGYQZQmg1VFxCI
UKo5iuWoAmGJiKaJHGDA6LrTzqCVWsraqdb+JGgiCIJnzD8CanUZYcJT8hns7LcPG2VzFVEI1LWO
EiF1V1IfE4RFB4oQfUArO1ycBNX2RP0PFwVRnCbDlRHQu0lJAbiZgNJ0Jx7g1PPojJHRTyimpvh4
/+jmXvSlGMrayyVG8cHcLB6yGEpwzQVH4LmiF+y+FOHWL8WeTS4MVoR7T9d482rMORdgdIdQ+h7Q
G8lFpxpQqmmyjOJvNCwROQG5Onq8j/cFz72BS7nULg458u+SNogHDwVcOZE3WrcU8tq5L0UQZ+7k
pRhqFyU1l7oxEcRDmgHTQHclKwMLmV2VyP5PXaHg8qjbFaKgcg8Y72AN6MlkF2lRsB0ATsD4mkkY
9UDAWG/IMmwPzALNIC7XKQb+O087DOjcQa4BkS/wdYhXapIN8OHGvr/46b1R4gwNsbkB84OTpcW5
KKOokQz4vzb8IwFPHLky0+uPYo4bW2Oyx2s2flEx3uCtUIPHqL0i6yrSewgz8FEXug2jNC3G2CLt
EBTCkkvJ+BRLh24QtlH4qKtrQ2XImzlhYFXIBlxBCYEs7Pq1QMkNe/RUdsZBFBq7APZHFRyLaAUI
d4DRlaRo0XbSnGVJMDXM/EJ5MHZ5Jq5Fk7KOkcxJ88Evna7gxYoNjNDooTz4x6R5V4wHjKwSOVwI
aImLerNBe08P/EVsOfgNuOSI/sVx2GmYmgIUVAHYsEZNQEn5ZSgFI+c0tzOajqjEkMAjipiXuvsZ
JqfRyiO4hwgjN2il4iv4j2s0prdojPdBrIrEEIaNX1UnYLE133SrTIYAcODCFGnDn6K52ttRqtF5
63nHrhGf83KVR2bdOEgwAv9+pzW9bQCateQAP2WMiyzZKcFB4JZeUDGe3IxRQgMHnHgEZ3BZ4Ile
nw6mbzAkJUTeETOTlqQ88yOyKuVT9imid2OHBl4+80yg7Fhd/qZ5DPN7m0W6Fk4Z+jxV6haoGd4x
SnWnGABwDrgFQ/4DuHczR9ef4LJIf6fbfv3msdmA2Zdgn3hgjVOvIQCNCcbJJO8I8CYMHgboagOQ
pLEEXAqrTjPz0ifnAs8OnYWyRtdpwNw1DtqgeUd1B1hJOVil/V7rDBKrkZ0Vb5zOeGgsedTS5BAs
KiBp8455MxWjgCuTbhtQ9GGa3wKI6H3deZvWlNB4gl4jJGsQb8PLvb436OUTVSCghMdx2HvLWF4N
3k4Of1ocYBSeGhlVdiDi586gevu4QwrZFPrP0AIqE2eK3MLgNhXgkF0gqBY5ZxbdApOCPrDM4zBg
BRo3Z379qRIVz4BMEcj8URMes2f/DQeuH4rv4tzbzSpeoxvt7KJVnbE9N54WJZLS8h1oY8Fb2IXH
qnuTwOjdfN/f/htLSf1+SqcCVk6rVBe/X24BN6IXJgaFi+C9bd7+vRxdVJHlVWEfJdpl1duyTodx
CI919yKX1V7PoZISdTgGXscxzunGF8eadBnvBY4j7DJPHVNaKF3NRS7WpCXpgu+zGOCjBWLgMc+W
1dC0K8x9Mrys21hNQjsQvA2oA2hjpOivrzE/IDAFdNy4a0ywmNjdArdzhdmHgNm2dvM8IQnJVWkK
qJGgod3iRMGgYtB6/A4Za6tfcfvA1B1+GTCs2u3NuBZDGbXB0Pwk5EB23ax7K1qieVVkxbe3l3sS
YaCoga6KyX+63jMj0BKekwN+V6+QnbYwvEQq69M7mGuATW2//u0NvBJGV4aQrwRj3ohti5a+ZZji
VljdF3B77a4FUE81nvyjgf89l84G6MwW7QOMMxFvNdC1DOq5FrwBcKTO53faE+ZCEgy1YP7msd9i
+17ch8B0sbLOCg5Ieu+7T+Pokm6FGRRH2zaMR3ZjcX9v4d9np0vXZ1eD9LdIupDfVbaBuoJhGuvA
0hjrvQ2aKCnTDbpw+TpM11SAGMUNsTobeHWObsmfRCTIZTHWM/+q/lkPZfQAeZY0bYj1YP5sE1qc
qR3FJWexxMzqiYs7r1PPCuDFmDZOcYKVjW4eCwlB6In0vV2wrqPAOiFKIwEXAyjCLSS5R2PZ2NMj
xnzJMTrnG2MvriSzcMQXsH4ZlsQwWqyXQHlj4K8HgpoIyaLpm/lGsj32PrJWR+mOsWijAvNc/G50
DCfpl9IH3G8z3chEMAFUaqp74wCoVqOxPOb65q8lMppwyNDMCq/l+loWaSgHih9P17Kx3XVsiavC
Qh+JA9Ynhla5DS6mJ3Ahi1IrouiCghBUDbvpEAc7WmpL10qX/lKyMyu27+uwWf1yIYzSL6miS+M0
OLVbPS5ZFnL6v1ceM7UQSmOUSFoVEloBdi1uYmAnuPed1dsm4nIreLm/jvlnpqoaukeQBEAl7PqE
gIeTcFxa8Oghj5ZAbLHzTXTId64ZMvQGUxKlomQOWPS+BEnTA6uIawH/a52uXZP1qpiSKBUlAOaY
L6Y1dXa7qkhgwx+05G25yBgNrrO68GLzKB2Vg5Um9oZ80lG9JZuTudTW9f++dbSGSpsh0xUsCLiI
q34VWjURfkwAej3+j7eBUkjAAzGEUMKCSgc4DqQixj4yBRO8UozbwNo5Sis1oLtP3QgramAVYwyN
wAc06yPPWNCs8vvngOjCiptzjaQaWE9vTcZXXKGIb7I0z4wWR1cgHHYBSg61bOp00KqP8igGnCHE
N0MIGbbJf3imVzKogxlDGdRj+u+VBs6QRWpCshW3Ylndmf26EkMdS26A+gqDJtOxgLPX5GH8wEbB
OPvb8hsa7S42TKWsggcMhGAMwN1dEIzvm/UWDKNWCF0dAHgcwySxqbNESrc69UokZRxAzyUDbgoL
kx7U46RXOTMFhjxpLN5a/7D0wpzdQznYQHSDnAe6xqh9FIANGGatNtm9fpW/5Zser0h7Dyzw9TGW
dpvtm3bzH1l0t3UH1lEtr39lJfsWmM2PHbRRhXQEWMS24pP7IJjZl0jiNb9xH5nKdlLblLW6Ek/t
LMj5SsxG/oqf1HpsoX309zUXDlgZTB9xHkNJTb/xRiKaHdGpif1FazB+fuHrioIqxIDow+YGBPPl
m9yWSW+C7N0EujFDw8/eVUSr6AtFAlGRFcrQ1xXS73UVCbskwZC1j7K+elQQgr2O3VHx1lVyFNGh
JJ1Ajks6jHxrnMpa70yAOQXMf3/CdLcv1iv4RRABZVaAORPN2DL26QcGrLs3d4m6qqnvua1rZh88
z5D7O0JI7/OlXMpgj73CARIDciubewCmeGkFlm6O224Pu7oVnwMzAXg2aOss96F+ByaVVbEKeDNm
AoUzQ0Xci1LoTTYE2C/Ye/R6IrZWwOpr+afgMXictCy4lpxkC9Y2cI75j+m+JJHFUlSzT+tCPG0+
uCpGwg2kozt/qzzU1q7cyut6GywdR9gvQMv7Dj63nxFXL10w7vjcq1IMVcaIJ4Yb8Dd15kqXifxQ
4cyPja0sq50Pm+8uJzUiEnHDjhN+c3I3p30hkVJZvNoOnhTUwg7YemAotjtTe+oWk0uTLitzsBFY
ImED1KpNv+oWUyDrLkfTAJT7JzgVY1I47PhInHGF0ery9zYolKUIuQDDxSO2wVgqD/oR1f1jsx4d
8L/A2QJBffpRfYKEfpGbYLRAQF8gsGCcxIynf/UJlH7r3CAENho+obdiC6wEVrZzD+JqNMNlugMl
tcmdWA7FXChzJZNSOgjXKpUDMzaOIc9JtJR+A23MzFtoV+mejCVjjdM23jl7utNAKyWlk/RS2P2R
Nj788h6XLDcNiymIdZ6USqnBEp/EPBYm4Tll+8rkTGDCmgBH6SywaK8Y62K8IoUKBEqAsbjjtK7O
nuJ6F05Gsm6xvOTgQl94/ykIvTo5KiJAnKWVSTidHB7LFIb228rUHtPlYKE3neVFMy8K5XpOzDAy
5+Jy+tvWSvagMvo9vc4CFtE6ZxkE1nZSSqmvJ7x4DSqigSFqVxhTAw+bVVvAqrLFlbt0oQS4owIX
Ozc1XB6wgyPXxTzVWaNwoRQoTaV7gDEoVZwquHh/80JAmTLbh0lZyRZAr83qMOkBw+KYyTxpsrV3
XgrtuqrgLATrE85XP7rrYg9VaINjc++91BbapLHrD0jzPaDlbWmAUZa06/hZLa3RBEt9S7R1Y8X7
eA/q1v+YA7y8eyqlqUCQrhtKi8uQ2c+VXSHHeVgoR56wzOKsd4uuYUNQMe8Bt5q65Jiyj8Im6oSd
uhs/tV+NAZ5iG+wgS2Yid87Zu5RF3fCSazq1AvrJbxpQeOqdbtGuwKML/Z8uvUNNtEW8n8xiiAcN
yBhyX4VMV/r2vP9ZKnXlgR3egOMA4ps1cDBNJI5h9EJWQytrkdSNDlXJDQDyDj1lwnM304fgOKlF
EBg8/KdI6GJDaZMKXS8AaR6yUHVHXrU9uVY7WU8cn0jk/xbsoc0SIwtokUVzGXUrYylGgmkQ/nqt
4VbfATYe+gKHt2rxHnTHt+8f2azXBpdRBR6DDExLlTqzpNO8JAWl4w60iT+9JT5L9epUWMKi2HKD
DbilZb7LHH+XIdDkFgrLZ507TGgnQENoIoD56A1uBsAgJWBS2xl4GTpuKPpeTWBlWfDSWdHJnOG+
lEVtbtHofFwDe2o3LBCx7wyzf6xJuv7/iIOmd0Y/hEtJlEsCUMC+kkOsSnsAWPx7e9KWIQyqvq1/
yvd0XzgyigCuOTzeP8zbto1pKO9iN6ngB3oGoLktVgha0GO2b+GTKhvXKn+0tWdK3zypgTTCkDl7
guijm7qiQOhJK3nXdYWoVBoRdo4j7UO29myc4gJz0vzmvygY40IWdYICIGSCYqxxW5ZTMTT4rlZo
aGc4sXMW81IIdXitopRCBEDC3zc/qU649QsFDt79jWOJoc5KKatu4oKZ9i1C7r1dAw2eoIub8cBn
7c/lciY/5SIgLodcRMG6FVHYbR+qo7Tx7AyZqnYhvwSMeXnWkigPshY7URtB3/1bQwapdmWBKRm3
nXVCzDVRNjWAjdNRjhdhUyd/37MntdybLhF2xcv9Y5rLj2PG6p/7TdnUCCyZmeBhUaWFYZt9YPso
L/hLOG//44WgNHGWjkBami434Pq3U05q0vtYFEsNTqdwo5wuFkTZzywTKnXikoSVnmxatJTfh/0U
pAJM0QKyvjVmC+Prf9tFjYpNpdYV6sqH0KnkyiMxk5jjGgh+psvQR79jYNTyANXCS0hV66AFoHum
tQQIyLE8iCgTdvtoiWaGrWR91ugC6CzMhr+f8dDs4unJs45H1tbOOEBXsqkjrACsmWAwQtxtXvOD
aEebkQCT22xNCFZMoNfaiRMvWHs7aYp7K6YOtNYKKRd7rHjcouwLvFwk70GAs00O/V6FkymdGIc5
k2O7XCad6akAbCcqMZapkZ1geZvceVgd7HxfHc7LL8aezuiUK1mUyg9H9D/LIRbX2GCLRcAWbUPS
LBXG45vzg67kUFrf6PsAeLxY0yvAw994k0NbwLhafaPRl7y9iQ7QNkHrh+vKalWTZ05P+G3yUTV0
+tNtnlUQ1aLRF9hMudknRXmO4mjBOLAZGy0K6F6SMa2AaTd5+oYLGxCg70eQhmp68n+VXaJdvqn3
U5We2Vwxv55/ZFFGAAjfEmCWJ1nmbwrWJ4C+njy7KfWEmqxlcMwga+5Cold1apQ20O/HU+trgqFs
GqEUd6FaYQTS5vg3LflRNSboxJwgkUdrLLompQlW7Xojm6SJEiGUxZ28aBHJo4qJ5NrqEd2xtugg
12jxMOGMw5tTKpcyqcUpkQwGmBgyhQf3mDw2z+mKtyXrBMIks7TT53ifnOq9ZHfL+4LnDvJSLnWQ
CEUyDkxD4g4ooyBscCrl+76AOXcVc0H/7CZlxsEY42lyBAkcsBgnPGTNcvMN74KaJbPTdl+1izL/
aFJulSsvemGVIP9l9Z/P6ZfLb6DMOwA0hbTGhMGON911tPmIbM/md5N9Angn1GhnoYwBwk10m7Be
/lwvzdX6KXPRig3o5FpJ3IEq1o727UraChhpbklLYgIM4cFSHckuTai7E2PrWZeKshmykIsYIpgs
1cfuA8C05PS4WBxQGOgXTx1hVaHmqiOXK/3VvhcKKMlwkcAtg9DLVBej9VGQhz+xtQImCoyjCstc
TvH0piNf/+sm/37ahWi/BjK1MGCTQeaEOi1HxtXDaXGYsiDv4E9C8vbIShsw7tRvov5CpFyKWo/y
6aRuO4gMHQCLItvOiiBuAZ2AQwq0jQkDAKNGEo10qJVcAJ4oZbo/YJIIt63z4DwE5Pu7tEsbVE3v
nvnDuDeTGaR9jUuRlJmUauCgBx52E7VatFdk6wJpnnpdPqrL3GRWtGZV0MUCKXULQrS68Qss0PeR
kXZ2J+/3aYiv/Key5qzcur86lrjp5xfnJsqcFiQBxClRRkZ+L2chQ8KvNb+3f5RSNdoQrBPu/7uN
sinbgZ2ZOK/pBcTL0vwBDxFD5uxTxxSrAbo1GcMFlIbjkGIBboAq7tJXD7yErZW/oO22kGyQB9/f
P0oSRqPQIK0o4lTGxxSmQukzUQQorJGK6dkBKP5ZgEZ9AHPc8r4Q2lP7S8qEMoOSNgbf6IRqx8e5
EOVyen5G20344KOGDoQyECKYa+BqEhB4LLvlk9kRIWXFFpQfdSOa2kqD0zwv1qT0vLGc5tu3RrRL
pc5I9HaVAmXaNH/iXfbR5bbnRJXJOEcaAONGOrW9atN1UVpj4eVnZecBRmkT0pxM6RldGUZjl86x
I8epULNkSZavX/1fktH1hgI3BsAllXr1gcT5IIgOknMsfYKtqgf2vFr4JBwD9Anr+nPlA00yBrjx
CoDW5cQOzoLi+x2qvXg4v58AHQdkIVVEiZdOM2ly3AFMvEzOPfi89EUFmmqAFtiiPQAj3Ry+k8gZ
wCETLUZ5ZSyiXflQFqg0y44Kevet8D0mtris6k0YLFPlcP9KUl7hX9+GCUxdV4A3Y8jUtehCrwV5
Ip+cDQEc4Vymi5gWSiE6zE1QDbJqOpOOuNkKjKbDj8dcPk9D9gylIBeqoSTnpB9AxxCnRC7BnKML
i/vL+gVPpQVBZeBJQxbGSyn/TBqiTG7VOj2rKFF9gOEu4w4Y3QGWDv8MnLWC8N9VDkz8DnRL62hV
+g5XOiPswWffLzDWo4VW7NpjAmD9tReAMWodvYhb+REjvqCid1E4/fESe4wsvzve/3R6buz3SC4/
nToSsK1EMB1NetZVq+sTTPCANZPEQI6HO7XhwlVakGzZPbCSzL9AMDd7pk3juBIGNm5QaoIIrFCe
Bh3oqqYGjgByitC82VoHgOCZwN0aFjVI60nxFSyq88S4Aw7MGsmBT8BiV9tAXjUK4xjpvoC/9uLi
kyibg44/3297fFLtWIMt28O3s1IPixS29DP/kZew3ImD8aYFJs4e75+DNKc5MNH293ZQV8gXas0v
hDE9hyv1GL2/yj8PwaO2UVfJNjDLjRcuavsHiUJznTwFjrLaY8b1AT0i+HdHtFgJSjpx+LsV0F8G
ZukxxnsDsMVz2VAPRZKdZQBhFivQfQGwH/SQyWvbCvxzHYCu05IAkY5IXwzSp2ZM+GfgzCevmWTE
HsOezOkNJKkUCbPuiEFoP3Hw8TMwMGTnpvZHh6+yFJT0yWdV88pTW/KsYfHpzlNXE3jMQPGRJaQz
MWaPn1+4N0avgfC80rIzJsrllR4IopPzhWBpHLibpAIcj3EZy4zbRwc505YDdR3RMjo+ZRFa6Fqq
OAiRkDd1dhZjS1VIGdp4kmW2lB5LNOkshOFRtopdqW4kYamhf6NEcYTlkNOe8l8fgfqWDBhXTQKO
0fVHSIM/iEreZGduqQo7EezEMim2BcAYB4JdR2PjqpLtFBRKjQM40PxTW91/CHM3D0oU00jAjURF
kQbrkn1P1HylyM4fCDELM/mTnWrMSgQfDDkzdwpyJiBZGUS/N8YhT0Vp5H2s1EWfCBZajafCByc9
blMRgQsXpBkgpxMUAL1ypCk9cxxt5TkC6Eyh/NvRxt9tRyeaADCHCfboZtGg6ow9OcXZl06drc/r
J85ay1ufwEn5emZkCud0PiaEAVLDS7wKtL5JF13c77L1g95ThuwcETgmcAE2JUhPUlPZg0K2IVrq
5BxhuUZUUfGvJUKdAPYbEOQYl74WCv4FTmjABHru+LyzuGLQiNgI8jIHXyDhsnQgWgsasNjXT53h
uYux5VklOHHmYeNx4bDheuj8DbJ+KxShi5ePb3Bd/qUPPO4r7SVDslJQLwInocyANQ8HqjuBZxIl
XSPTK23vRooBnlK3jSIrwmguqPH62APR+dA04RaDbVVk8UMkvqS5JL+AKhXz8LxfdZiP1wIBNkPL
hK3XxbxBDLHzn91cVJ7LtGrRa6hx8llq05w1RDxnyzDnCX5MYDFiTJpu9YtBhFq6xkQXi75G1Qaf
m9YCFCkiYLgxueJDfMPncGtRItmhK0ByJJjqR/daOKpr6oIJsDSi8jUj7qH7XqdLALAEfA8G1OEG
0gDxIogvy8YXvPPEwaOh7y8S0fSoaoseHGJrDxMpHcjY4t4epf399/4bvV0rdcxrKsCmR9MnYJ1/
Nd/FpS8aT9Yj8Eufrdc/g52u0DFQrzjyJyN/sBHkocIoWGFmKGPqK9h7Qswn6+d4NNcY4rO2W6hB
lM5i8maayyP+LAfy9JSaT7kJUnV0Jq3Xa/OJFU/c6ig8GAk9MehRxbfTdg+okEkhGa57Eoo3cMeR
ql5F/sHvGabn9llci6GyB76bKXoDgOkT0my2F+8rQIgAQAgTuxsJVO73D4IeosQduJZGaR8vK2B4
IkjzOmsw85VG0Hjzk293u50DForV9+dgkH7dm2Q7/kQHVifFzMu4lk8pIqGtyw54Ve7JUhfo9d45
H5UJ4iGykg+HF97JiQqHCmxHJjD/GX7MbUByLZpy8nQx0rVoEg3aQjn/EaKHCGSq9/f31pG8ljEd
9sU9B6WNl0CtuCc/PhdNQYKa8ZLo1MxfB6hIE5wOUiVAV7mWwIHVrBuljDslS/fwvejX7XoPQMsv
VLM3ijUw7sttrgTrUeAZQ9zEyUDtGV+oXiuVDXcCdBbp69VEvTaARLT4qNWXTmFU5mdPCLppMlMa
aDDE67W5YimP3NBCmoKpg2qRaM8S2sHvH9GMj2PwgPiCEsTj5uHWXksZRtT/9ZTjTpkd2clC3+pk
/eOh65eV1J1TINgXGX3ugLBAoHUtSEXznlb1LnfqvcTp83VYSaSqdkX9711mrOhCELVvUiVnoIaF
ICPtELuhhULmwSOrkYD/jOORtYFzGutSHKWxqqqRK7c0uNMGHJKYTBGP6BYliK8/BdNObXOtbhiB
8tyzgksK4B34SwAYo3aylAopHmUsMDZaWwVZnoK4/f61mLl7cACFKTeICidwva8PK4+rGiy6iXeO
1fKlDMotWGsb4geJfV/OzItCHRXkKVgOQo7f9t8LDaFrYRe2Y+Wd0ypbAzjnwVWiVyMNPqRiIEXS
OoLIM57VTFbKuJJJHVgv974v6Zl33jkPwNoH2AD+6pGBX5HFisDYmuulu48R0z4xvN3fSSXK8F+J
ptSVUCpqVXcQ/frKm8+q/dyZ4HtcKsRynJVh4xM+kC73CPINJfjfNrKlYoDLrBfIElbLTW5ZP4zM
7Mztvfqi6SJcHIDGSUao1IV3DgJjqY7gGlf4bdELVlLWZlWJjM2fFQclM0VVIJVSqXsVCrnuionn
nSOQKot20CjA5FpG9SbPEsbDnDOuqC8LsoRRZaQ/f43/xdLENqrqXta9c7MudLPysKESSXWC8dKH
+pBaimtWLqkxsk08zIK6RHZPgK9974qSZG9uxfgeupV9slVX30NZD7D1Al6bE70zJsWF112I1ggH
tHk/IbqGTJdhGaly1o0wyvSCYVeJWtDan6txUTy2W17YvCtIJCm74d8CT/0lC2CjmOFCDQFZx+s7
xPU1nxRR7J83CdmNRBDs4etr8xwjN/XVLSUWPOWc14ZCwj/yqJx66PpKy6NP/dyFq7beAPIw2vit
o4FxmSeBu0R+IBiBZR9bsS9ZkrxpgweBf02MlVhv0MnEk5xba6kNhmyrT7eRqzH8nt8Akn7nl19I
ZW0GPx5dvg39M2amwXHooOgBpFgC9/LLW5t74Y84TTjX9vfp4cF53HLo8DafjtbrbrN8kj+Ch8BK
zaVrf2lWRzqyZPXHzT+Nf3aQ7uBNJS0fZT/yz6KyCUVSv1QggMUcuWqG2hrY1Nl6AMixWK5EKz4O
6q44VQLp3+tHLjUH7Zj7jGT8TMIJb+Pigyi9gNxIEHQVjlQB3YH7JnCCrRhLyc2trjbOSuZkQI2V
kHviS2B2r6vcAr+u8V3qOzDVk9hlVcVmokN8EGAKQBiCrATg9q/vNEB8+gJAlv6ZN/W1bFeL8UU8
BCb/2lmJ5boYxOQZL3bOFF5KpMzSkIpGUvuZf9bKpVqYQ4Wp8XT4g9S8z8phzm83ChESCC0msELq
BTXI8LbKgO0uZEcC/EJiyU/l3se8o2F3+5ikluY/VDyKAYsRtNEkxhzc6b7ln1eHijrxwIH8Di7h
9Q43E/M4OEBx5PViVEv0/0jr0HvvPLMQkd9Nw1WiRwvR1cAWX5kKqyQ55/iiSg0gQ0C2STBFlNZS
WhUU1SnkDwuFFD8gqA8JmKMF04wcht2nm2Z+NSQ2G7kekA0AHJC63u0IYtwiHfwzZm0dr3oGY3ji
+lbLH8VgE6oT37UZgM9TfCty4nEWr5mK9szY8Dmf7vIjqCs95sYEVDf650Z7anTT0JcCphV6omfW
cIz84zBUlpAFAHZzhpWIEF8tRYYN/G3coBUj+jtBWQH1DTg36huifBTiscY3oBTqJLEl1OQNw6X7
dH8+nxMnsjC2QH6g8o7/ZfFTJhn4yaDzpGfI+0rRa49XofHMxNYAMcVh0GXR2va7Yn5lHwojdTxr
o+Dk/C2POvGg0uSiVyCvWaOZtTylh8iut9oy26mW/14upf245hZ7sD6ANWvtk+YDs2Qm68in7aS3
Gw0EQKdBvKoAHPf6jZVe2YhJXAXgcH0C73Vw1Eob5G6it9aMfRJtvS9uLbGYtGa93EuplPULfAW4
gS2k+pLpvP7Z+Z/NojIr4kx28BWReboaTA2dPWpgH1SikiFAMW1/3oPXi5Tk/DS8bBrGzZvTrjrm
28EHgYt3gy1ogNjYSDTXPwf5wq9PZbNJxTcNw6B9Rli7PmlqetcnpYLcniaAeILyqUE9mY+xxCO9
19kB8dbDLiA6GGr3ItHAE/dfbCcUy8QXi3kOIMFeH7JRogFVirjgnDWercifnkYk0c57YJsYTqMe
+MwMMOCe/dTAKNwmoQUCb1OVzaRcxAYr+J6EUWvH7oIZT9ZRP7wBckMZrCgCTwzPRr1Q46XAHzt3
ESoMB2smjMDQODIxEDABjVI3rJdCSQJfdnhu6zUnmbVkRfbgH/Tx677amH4PtRq0q2gyLg08Afi3
11sryo2u1woXn6Mmt9BtDJRZIjerYFdKy0D0CLqcGYH3zP5JKCrKGCUDAARCs2uJgdCqftQbMfTU
Q70eHOa40czlvBJAaeCyCgc3bSAg24+b1BK/8w16P+Dvoa/YOHUfnHN/C+cXhEw3PCm0gtCgnkUK
F6CWIU8eSFu9KNo+Hddh+n5fykw5BYlpVVKh24GjcMPSJSRJKVZFmJwxGJqVpLY0Ep7qbbsFGOsW
MfVIHluS24cUqDJpatfPAtLkT8v7XzGF7/R1ufwI6uH7aHDy2gYfAcZ4W8Y0VeZ93Jcws5uoEaJ7
kIdvKkHDXF+PTmw0oasKNGr1MNzjKgAialccPcYtnFkIjIYMXwUwrCBsmT7jInQuUzfOhwwLKdvk
WeNr3RHKMrfvr2XOA7uSQi0GSEyyL4Pz/BwbD227lrZuEJtg54mF3ZC9SuOi6sHAyPLFbot/qPxc
rI2yiU0JKuUx9xN49pH2pIw/1XgMi33qnYQK8dAq7Bi+wIwSgYcrQ4kA4hLNJVSGtcwCo02jKDl3
CmnqiITR49C/lbXTi2gc9I+sePzmjkAhQhBAiZE0RuRCHV6rieAVVLP0HAwhEHLjHGXjBWiSAjOO
RMZFuVHElCzqCGW9THohjNKzUGlWCGI+n3cStIAHIDlq+M/7F+bmVkIYnOgpLQkYKizu+lZmqTZU
WoD+IHAlGV770ZbV130Jt2HfJGJqfMCcAHL9dKkyn3B3BKFFnyIaK3zUhNrXVwFQcYrjHcTNhmNd
xhufHHMPeF5osQAdHdhkqbOSchC1gMQhR/kbCgtj3xwgyTzyrWLqewTcB5zh+yu8Df0pidSJoQ6v
9hEn5edN3m8+wA+xaNEN/B06LQHZmXlsyNfSjD6tjPXaZ05vSvrBqAFVkEdHIHV6gRtEoRcUZ0Q3
1h9jAygh1yGeaL3XCyO0mE3kN88OC0UzBRDiYUgVBBvX8rwgU3W374qzvMhQ7LZ9B1wcY0Ty756R
1LzxLSlJk8m90JZhYiDNqEFSE3zFqvXU8ORpGBgvjbWcaXsvhCghJ6btJCQh8mCm8lI1yFl3LUag
xBJDmzCVi8TSFYpzYU+NxyES0YYd+UR4U05B4Ny/jLfdH9POASseRQYdCuvXql8sCn6iAvJbtcD1
V//of5zkj1HtmxUwUJ86EresK3jj+0CcjHo/j6FnGQwG1OLU2q/qHH2XZ/S9amQTvBeZU8nWi5oS
jBaqCXPG6TbRMkmcaJtFEY4kFMv1qfGunFfAtS7PqK4NZES0B84eEOo8aMhaYchAPmHEMLM012zj
p5p7jL9Hlkd5m2ihvoG6OW0AJrYKDGJnTFM0E3C4lSek9k1gdKzXvcK4p9MeXvlAlDRqj3NNa93C
6Mtz6QDDfcOCJZ3T0Fc7SmlMvvJ1KVOr8lwEK7xrYu0cvSB89dZH1lI6aCcmh+Hkct9bEaUxMRwX
iZnXlOfU2Cnqon3lRNyeMDkW7tqo0DZLWKlA5rWhfJRQy5WolnBtpGwncNaYoP30RbbzxAk/cwzd
YGQfIPyJiG5pNAYSgYtM6Q2tMgrzydx4SzjOaUJvYlBEJlShbG7dRehA5JLqLHiPCQCi9JRownp0
zRqwid1xtFk19tuOeVhBsDX/8ifh7f/m0i50Anz4oQkitzr35WuEdrhz/KIgJZlMberhXifaLt2A
NG1c646ERNF9jTTjz4AkCvoI9HMy8Ompt8LzrRTGhlGd8+Y1bMzW+j/SvmvJdVzJ9osYQW9eQSev
klQs98IoSwt6//WzWH3vtMTiiHFmYreL3t2VBJBIpF1Lbi40I6q4IGfmyQAV2thKoMCjwZDHxC74
NVW5lFZOGJ4HYaU4XrGHIrXE7xbQOoTxQkzUF7QwHOoyGqoz4Dy9FYWcSA52QKFyWLNGDuYDfUaK
5W0C53EfFpiwft/wyL4AXQZgY7Z3THTdPF+K7y1majE9tzSgOOd/4HOQiwITHCBTpj0UQ95rktvK
lRPXug/2T4vmZrILtkr3g5NdAbDSHrRtVK2lYcX7pEW+nTHEg/oTvxTRwoPwNx0JXbv+mMnV9oYg
bNpCrfCoNl8YJATsH9pcCYCk4Yah4kFIhL4031RIC0S67VLqZtSm6dFIPHQAjiZYcNjJ0XBlJjdM
1tdOIYP1ydWEQacZCK3v6zQ/8+zJ6HREVDx2GsLBu9WAoqWCWwNtzSmGgoAhiH+Ki/VI5EhKaoaA
7Vz5gG5SiDeYYmvnaKYuwf8ekuZdbZ99dRuK27rWU//1/nf9Zr1vl8+hoRnz/mOIib9PngoE82Gt
UL5zCo7IZxd80HZTmMInYI5WYOsbPNsXSZ/pbb4beKNNTU44xiGh7EpJjDbaohm8tnvOyMov1wCd
tKiBl9N0h6+IH/T73zqzh7ffOtlDGkdpxHls55RkD61EguENVYOxc2CECwjMx2SbHST9EuvwJL4W
hP91ym6FT9QUWcZATfOhQ8j6Fuv73kTOMgLlw8eYPH3ca+TtOSCv75LN6Y5+eH5fkP+3E3ukXRuZ
GRAcjeHXJCnFaGKXqLnUwU0Dy0BkDiuK9sOoMBIQCniGRFrM2Lv6gti/hutW6uR2UEGrVFHSOqfq
Dr0E/ywuwaS5otxSZ5Lw9x7eSpp4aTyYKMWgxPosSqyj8dbrnVWbA0bFKrRfmPoOWeoPQDISamN8
GxPjBdHZrQ5rTZby1H9nUSZ7PX7r1fOnJbSTc87tHPqU7IRnETDiw+ocQ5QPe5TrFRTO+9JCYpxQ
NgAqxsLLNMVOAYLa7WZMbuXAoe2Iq/EBXv7FVdvEJ5W4i2qR8MlrFGZj4ycgwcmCiv+1UZDKIS8z
En8DVniSJGECD3CgHINlE+7T8i8Pb2vms1qHlkyy93dBQTese3QPAolt1iMjKuXCB/x9kfEBIEpF
OhLPPizS7b5LXqDxg+r1DsT3MdljJvcx2njk/C1+2ed1fLExK4jJ4w/x8LX6ARTvUlH+7+TWuPFo
TQLbMGZL0Hp1+wUME4eiS2nvPG1fjvtg+wH+ncMRpaqAnLOtbdsH89KTzea9XB+cTWz6BE2/p9XT
/Y0Yj3dqlK+/YnL8XFzxqcvH2AcgIBbPShkRIMQtHPfchcNx4sRHbAv0hd8uFa0HmVKUWe8Eg+mW
ihlzmnl/GXPHeS1hcqWL0k1lv8h7p6SAnJNiIgi4uJHtcYohRQg3+0WW5L++41i+/3dRk/Pj+rAD
xnLaO5nxtN+jWJCSbX96edm/+frxMd8/4ok3Ek4/d2Q9kLW79sijsF1T3SbENJ2UI44PSEu0rz6s
LiHZmMkBw7HOT6J/Gfc3Z86yCiM7G0YyMR46zRCKzFigpbhsLR3JeE/h8JZhqpmqC8c8Kwct1ogd
0C4LfrTbYw7dYQjpeKcy5MLH1KcK54qV0UBR/dxf0ZzWjoV1jNCg0QuEj7eSMlfIml6Legf/UUsk
CQODMt+SBhnQ/5OgPzA6LfYuHi+pRl9dfluxjsC93Bcxu2v/ruUPd3Obl6CqDXvQUAP52dtRBAZc
9OxlS7W6hU2bNhg3teRpeE17pxY7BFgJ7mECOtI88tf3VzR33a9OR5tcRqlKe6ZXIMhtEVNpqPOn
1f/iXMB/CRcXpnOcKLpVgFrlxZSNi95potrgYjSPegcpXEjXTiGkf9/GaymTR6JVwEGbJ5CCVNGO
jsHJy/7ImkfrIVs15Nxtz2fgRjXm67vIk3eWGJjPuL+Vv/WyqX2+/oSJ6UTvROOKBRQwM162KVE0
mJm9ZR3PeKrs4fAgnBKyewchzGWFPopYXzAdc0f5OzgjYC4Q/Q2TK93zmBz81f+6Q5N4mhA1eru/
wjmtvJYwWvYrB6jMQtkLOyywjNCz4Buy95RxSx16/8NJYprl/61jajAkyitlDClBuKLkaZ+O3QnH
9VlCRtw5tw+fImnhezQAeQDAij7uJWYwFuzjwlJ/XbGrpSptCGJXFR9RjfZR+5ac2LP+891EEQ+x
HwYoAScxuRdc0+W14vW4F5jeLhPJcnN1nWtL/eIzkTSKhejpAVoV0hoYFLo9tTgKRaHmmwH9LsC9
hk52awyfG+toT0zQn3l6sVHeM321NFw2k928ETytroHMLZFB+Tk4Ail8W34Pom35xj7kDXExKCeu
tIf04/6WzrkWcBLBuIvnEzW9iYKyXBFWQloODkUTU5+YIpoCwvqMOPktCheyN+O2TW875GCWHyOo
LILk221NerD8lC0/OGqfkDq+1FxmZAJhX5jwpAnZhuZLMzuzwd61yMlJhlWSprQUBgR72x4Y32gX
0r3VG8CrLM8htNYT9D0s9QzNRh3IugHLFhSqGKser8rVVWj5JArVRh2cIbK02Mo7lnRRalDhOWBI
y+7q2sS06vr+Sc7UHzi4DP9KHZ/iK6lerXWJlruD04DkQSZJY6KJWBH1pv7hdI0+gCEXEAD0xeVX
9yXPnuuV4IkZLeImZ/kMgnntIdhw4C6JXtn01RfsYkOXENDmHNPrVU6UKFVcSdGSUZh3akEJL31n
qR13p6Xekil2+O/zOHb2sbACCnzIyTsfYbDWo4I0OPt9qW8tZJFWzWPuMKaNKUY9sFjD4fTP3jLf
TxQmol5l9k9o1tvTwiM1u2BgE4uYYcZF/Y20ro6Vy10haDVtcJCpF1SrWgm+Dg7opcrK7CFeiZnu
a5nWotZDTJLtm2OfkxaGIAHCm6o9VSAwua8ysykoGbDP6AyCQw00gFtlLWsOtMaZzzocWa8Z8+yZ
j8ePNwlDo8eP9fq8BriK5TGLfcl/X3wFzWwomSFHhzLqlD8tr+ukriumcdiBdxgp0yVhycoJfx/C
UQbGSoGqAEeRnShOWnh+XtRh68CjwUss69oHt8VLTJLj+jtZfT6D1Bz9c5uyIpeV4xJ/9b5ZAThH
MbznhV3+633ffspkl9FhkCmxF7XOk0CEI8A/CGchgEMLEbVHojp2bT+/YkbuUB4vp3ypT/VvHxOu
4vVOTOygygD3t48gXnVe+h/M/utHjlijcPh38u7zWTwC2/JwqPSe+G8/qNbfX//8af97EhOLOERi
KUcVTiLrn2l1zJWFWvmMFt8ucGL5qraNFU/EAjMD+OzWiyXqwzh9VXnkwUxQ5tlt9NXqSzUXqTlG
Jbp9S28lT66rWrOtUqRxC8eyBPQUi4jU0DyDapEeA8hFKVdabPvcsZAe4mRLs8Vp46UPmLysQ6Wy
QxthbwXyEh3eUIzxjUdhtV4T0bBN1tpkmwss4pKXOeOb3Sx86gMq/tBF3Ch328A1A85XbD1+n8Nn
AOJvdN9cMQ8rDMve16OZ5P6t0EmoRBklpHwKoa0u1QTAc2/7j+byGJ0e0816bUvmc4zkdUJY6xXO
Iam5sQTfkkV8uJlH6fZDJgFTL7VJGvzaltwcr3Nrvr1VjxppxgTNXtYfQ+NsJ1tCd7vXVDIPsOHk
Mo7dAPR34dVfut2//sjVw8RrdZ6mCZSfWT29AO8ih28l69YaOM6A0j9/K+bOVDDlzxPO2Zw047Rw
uxc/YLz+Vx9Qd01PqY9TGcEAgUQG7w7vBzYhIAB2tLPVA6Poz6a5wQ7E+5NvL0TQf1/m28OYmLe+
VyXaMJDvY7zQbbdq5nCANnETPcwX4si/mHO3pvR3dvxqraGq1Z02mtLcpCjp7UXzuAaLy4PJbQ46
j4fEWFL6xe2dGDehzLK6ziASXQmSxRlr/+KRZvQLEFee0e6021EDhnuDif7nr5PwJZ+X5vpn0si3
Wzwxc0rkMqDcHW87QA22Y6MCuhXYTbHDQY/g1t020hX94fkZ1BSAkDCFnpjgCUyIe8wIWtRx9KvV
wrFPAb7hGd5+1MT0RQnNvaIZPwpMRUfkGvG2I/15tj8JDF/wAJsPbO8vYX3fCv2GDXds/q+OXOnA
oPkMjUa5ERH3lBjVbm8pmLV1jfO5O+8Ic4IqoMsOcenCVVvQ9F+jfCXZBbKOG7GQLOT5Gvkqq8/S
bVB5ehgNVtrw5v2VzrRN3OzwtN2tKMrUpxnkFcZL/r4XdvAHid1aKNE9YIkXzzIWDnUmZrsVOfXa
NJ9nohgiM8Pdu7ZkBRt3JR7dbb9kNxf8w1/1utrMmP7/F2yc1drvm92QkuMxAeCvR9yd/YCUWyIT
4ClfoEaLDBZLRzkxWpXWlak23iiZ2lVpu5i4p6BiHNZMtJhHGW/nPYWd+F+R6mZZoUFWbxthQF7w
ROXEQvkJC12fHxT9U728prBjhvNzArzBdkFthdkPUABIBCKbkd1zcqhqH5dhmMBLEgGIXyO1mevW
Odqf1ceg1UFAtY5Oa9+qtsIZVYsUVyew9OQ0PlYrdRh79hYbOWdaRqBnV580ebRyL1CLKsQn9Scx
AhDKHqacrJUB/aOu9UkOSNFddMQCC1sxe+xXYifHjtFAmlMBRwF4KkPWM/WVBpnu5jbl9PuX97eL
6s+pX4manHqqSFrcaHg3gHd8aj7H4JiF88/rHwmmQHH0+JPbPhbQgjVu9eHAGyj+pqgAYkrXKp52
zwLaeFmABTXku6jImV8/19ZreJA2JkCCjBPGBIDYvZP7pU0a9/7el09ePD72+U4UaevULn+oI9Zh
OGGpPj9TEx8VAN28aGFixxrprdeSu0keaOroNiEjpYweC7JRLm6/Yg4HdKRhqsPEDMsqQfFs632s
8sXxsb+6oLI8q8mKgBzqOLB6+wVDzpeNUqFgWbOxEVbVunaZQmddeuBVhSSsEhv3VYIb13S7sTcS
p4WmPGm4NvST3jEYnkTfYQg2bHF7Ygwo44Kov9b1VtRke3vgVEWDj8W1OmtLx+1W1bd7YGHBZ/GN
fOFW/Y2vIQxFUliYMf817bDjmrQqmg7rcn09yAnmXY2F2zTTPTmKkFEHwmkBxnCS8w5KTPv1Awqx
gNcYh+7f3rwVYAkG8twf1Zoc9NOQWPf3cMZGoXMeIGJAxsd8IcYtbxVEQ82uCytvwB6CWRQNYx/H
87CSjdJCn2+6JroTmi35CRfZkWdeYXTTixiMAEwQxhamc8xuhIiCqaXeCetN35qZIgOa6FBWaOkC
7qtSfQKwgSTZUlLx7ztxK3b8/asnueF5nw9yiEXm1MRPZ+Bk7kJPZxZcuL9YCtKtoMnVC/NCaXxM
qztPSLIlxhH5kGj7CJw8zPxp21L/KO1jADJADtnGkZv5uN6Z/Bb0gw7ghm0nteRVY282jQ1So0ul
449Nal1YwpIes7dLjSxz6g2II6TLxiljgI/cbotchUOcSf7gcP0l2ea5owVW1PoLKj4TaGBTrsSM
Zvlq9zmxzLWihbrxm/qUi5ji+IyJbZqHsVD1c4lNfVVZq8vqPTJi+76qz5lC5ANhikUV5R51oul8
ntGMCsngeK6nV9rRFdCPFm4ZgWIcUl0QNhM4jATBGg+MZpTEFWkSvWtuiCpkirpAsmO2GUDyoAIM
goezon+gRves4hRBSrlH9qSwl3qhRtWa2uBr4ZPD5N2yKOoYCV4vXslPmQxnR0GWl/8pYbaKHA5I
tQg8MWf3r2VOTrbRfK3xKBbM7TqM8GYrRdEDBvjHhUB6VEOfc+V0/0DnLAgGkGTQ+aFLA6HIxNHh
2iRuhJhrHOUZJh+QxqmVi4ao7RvHpWu86fflzezqjbiJs1MXYOfyOrZxxE1oYCYOmJsc1ZnywfNt
t1pA1ZjR1hth4+9fXRQxHqQqLrE2UVcYq0+MvHjJj5W3UKeb3UN4BmMnL0q2GEy+laM1lQyWgKp1
OjaOH2Qp2qttmhPf7SWzzgtm3YaUIyIQrGnta7Yk9ktUZNyoGRNtxUUBjj/w1caO2skzjg5V0EwL
WuMEncGGtpSNSJbMhj7z5/Qj/xBaQj/un6Q84znciJysmgYylzUuRIqsnRWv9QfDfYiBngVbNiFc
bgQRCbi1372yOObOkLJ9npwy4NgmdqftY/eJ9scK7ZQSMG+/Iw1cp8lGBS1ov0/ds4j/W4tNGV4J
Dk869W+ALpA7yx8MmuolSCxUO07sGkzxl2EjoCpZfYVAzd0krJ5Xz378KUufSXuWa11o11JZ6tTd
yZnZKetgk4cNME4qHcCucr/ETzPzCGBbYKww1ITZPmliN5quRo2kQMlEzLbDpeR0xqrFY9SPI1Wp
v6k7ADmbggps9ocEI9jP3VIv2szjfPMBEyOCxEMfC0mAtEdriD2hP73/gxI1bexaXtD8mfkC4CqA
DHQcDoHT9asjVzdMYLOKr/AYOXxuSSQDTXMG8jYrPDZWYSV2vN6qvu5bw5Y6rjXESCsKumtRhLAX
5e2XGRs4GMzCuzHnA9581cTIxFnHgEEGXwV4yxfJJXu0zY7ts4z5wgCorwy2tW/rmbNgS2fMDTB1
WFUGXLkEvouJs0LlTAaccNw5ySBDRVk9AcF5gpRyjrG98OX+9Zu58AKnYBoWRbkRLGDigqEAq8Zp
m3eOUjHBU4PolIhy5y5o80z5QBU4FRh9ALwEish0VkXSUp93VbTpKyCsAY+BFbuG1vkGoJqyhhSK
M6C8iiq9Cw+XGoGApohWj1tFF/uLXGzKEth1BbPKfJMTrPs78Bf/E9huCnhw0fWHBwxNLrdmN1Q9
ro8GpXNCTEF1VkF3opSRU+5/88DCQLESiMKIpUvDZfQ8tz2W3P+AmdD09gOmV52GAQwyWsfpExC+
rLfWfDG8j4icflaorKyA65p7Ov/asIT2W/ybpRzczE0HCsDYMD1S8WLm+3YD+LxBsFUgnCrQu45s
kdsaoNe0jgNhj/Kx3QUP5TrcrBZWPfOE30idaF7VDsBz4tG4tK2sGB0TJDrkRACT0eOZ2t8V2bXW
7lPR0dbarjfd3tEXPmAuOr75gMk9w17APRXH6BjvAGcB0qcxunfeQ4vWxbi/2LkdRuFbBGgAxukB
inm7w33KMrLXs/BAMX8moVDRPSXD40BXvbZW1KXLNvOiCpi1QyMxmDCg0xPLLcNVSMqOGxyf6sJL
/R6hjQLJtwciG5/Pz4fGxHgsoBO/L0WElS5t65L08fevbLniM7naKpBe5XtgcMJuChj8IZo7kF7Q
c7gyAHaJVoqv849+flgitp7pxwEyE3qoQVmjACJ22uIQR5EcZVWP1irFyvc+R1TvB40AWx+RbOzu
POk4NCsPtISs+R8f8o3g6cKLVgFeU4d4Klzx3MaTCa/uFLEhKa/76UL0NuMeYJIGXCNoSsVkujZ5
m7Q8qxm1QFhRCbvmQ9R+iu5RUxZWJM08RSI/pgVURQJkyDROyxEhcpWG10EgTz1oHaWX8Ev+6Xac
BbR7XbJy8jZYjcHqw06123cOTF02WhsGPXvHK53vGnP3ijGHjWnvduZ7v+ZMEbRN6+dB371uNj9L
PKwz10wUFYDx8wB3gCmbGFIladg2TPneibMT4Cq13NAiTNpUIJyB03z/tGfKQqASuRI2uWUFhlpZ
JYCw7f4ov8cG4NYdopyr1adtm5iKBoAkA8x1/rldNNgzpvNG9ETTGk2o0YLJ9Q5v53CLAvJhbb+e
9iWmyOInzd68M2tpwYLNWcsbmROFa8sscSsJMinJnxTyEq733CF7ChfMx1ywLqIDW5EBPYIUwVSx
Y7EqmaHBtqZIgCVGqsuIOQApza4RwJbwv1yrMtUXauRHZq08fEmPgL14XKLzmSmF4XSvPmPyJjZu
6PZ+i88AYDwHHN9Dhc3lN8OLKR4Zp/nArGWH4T1gvq4vHOYJpQX1GrVnEoihBR2/ZIxYAG5gcsSi
W6bYBdy8Pv0uw0Opnu+r728z7V8BCC54TGf/7UAdwgHF1K7sHLRzvIGB0hh24pO6Qe++jHaCGKz1
nl2Y0TovDMV2LiiNaMbPSBIAcDXmocEAYwX2IHBVkqVbPL/0f79s8i4jBM5Z2lWdEyhsuY08ST1I
any5v/5x/+4s/7e3++qVqlqtErisgBCXf+V5r37KE3iXmFpK9vclzS4H425odQcM+5/cqtdjcKHO
sdF+6F9yFbP2wtKDvyRitItXixGkUmpCt+6cp7rXKQggcKTHzPrtCdrRNcYPZUF/3VxQo76/ttnb
Kl0tbnpWfMcM3K/kF36zt0ZC0dQ+BzYcdyM3zFce+rH60dYxqipLmbXZI/xX9jRdLieC2uR10zmN
LK1a9onVPlh5MO+vcO6dvVqgMvHc2IrpgE8EZfTS78o1lO6ZC6zQp8b/QgxGTkZoEUwQTuGPuxIA
Po3QdU6WebpafXiC1WSXEqH3fTlzwQ78hX8FTVSFDhFwVPi+c1SuNGmCaW3JLQg0KCUJBrd9NA5H
AZJpIf8jhIqeAXmvaVCeciXRypVu7fHik9bRBQ0epf65jVdfNVEjQUIzvMbiKAcUMR/5Uo0sPy7Q
KFmh/8T38+jUN+JHwajCQivhnIMjSah6YIYQc5vSeLOubg4FNYgrMZiKLrPq1PKBmeenfniSEn7L
aksZ95m2eFR3MGrAIwLGeOg0Ed0lDKL+HHlZt0SzTGDIBUk0dIyTEiR6w5dYYbRvEz9XQHIBXEf3
I1N9EIB8uJDPnH3LkW7BLMAvo+L05khSo4G4Bl3A+Q/1XlxONGLBTJt9KLwrohV2INEBq86gvSwo
35jWnx7zCGI2FtVUEfW72932fb4BybPHotmD1VOkiffMISP0wX32F3Ioc7lUwFgibyaD4gA9CBN3
Jem7xkt4OjgG98wB1OTDrlHsTkj5XC/YwBlnDC8oiHhQJJTgJ08kCZE8FG6CWka4rmq9M0p0wIHD
OT4vRTYAjv67f+iexsSrBBQGEYn22/2ro1KsogxOvwbGkr3WDa5slhWSwRbgjTmVxHnF+3o+uGJn
xbzCfOSd6L70adcwNqsmnUy8MTAkkY8roaeCLwFGtpGZ9LsT/Cp6rBMQG2JGQhU9wnpoftdBAx4l
Z0X2SjQdFTnyEEGcZvFOrZRANuVM1FIzpcjefoG93mUtsMkxKhKsahroqiixvVGIDZscO59KI+UY
JpbNcaQ0sZIanayEB7EwY2oghRCIF/V9YHStF8rrdmi1k0CbWDimStrFW7FPeW9f+EHBGLLPuAIB
d3fG2kOKOsoWwAp8eKRJJRUvSqo06UMTBoW27ip0S9pFGQsZnnY5QI/o0MaipXWxwG3TrO+LDU9l
d6wh8K685zk2x3BK6wqclcSl9wgb6HcX2gdxufclyVf0ApjfYLOTcgDOpkUQIsrTRICea7IYVA8R
bbPQGtAxVts01dTCEIesx2hGT8F+F7hMBCQePmZrU3J5wV9xhdoFgHXK2chJxbhJPiWJopOd+AOy
ZB+Uz3hwmUVuyvgH1AfE7CTTVhNXSgdg/pOS1z5myvpCYAhf8XlqxqUS99j6ogsGXW1pSt8SIFbJ
ZoCEQflZqbxXfIplTT2gVw0lk6zqVNTajccwUvgERBs/NH1MwcaPaRTyUU6KEpN0YDSgoXxoGkUK
HNAveBhjQw0IQ/Ra1GWo9xSNhqS859UKeL1LOeHOXtrWgxHjn/OK5FKNv2ZakjiRBg5fs828xtuW
BRIjP7HHBXG7KZtY8g9MXcvSK35MhvYIqrTNWyVUVQX6ukR7jIe470kHMkPezGsap4abA5DZ5LHT
+CItVLpDVTDgjK77kJdtL42DcFfzmg+eMF50I2mHBA0TbN3CZZM9EyMhZsOAqPihmDDfCoNYM4Q2
TdqZfZAmIIRP3TKnelmkUqSrOeaBAX9VJn3x6IHdUAjBnKK1ySXLMmXYJUoOwpGY72JGFxmMR62E
JOJBt6xgkziSIVnRGviWyltX4FdNgNadJJxZM4VAt3nKJtg8v60ksKXCq+Ew+lZFakcwLKkxpClb
mq8pbbn8AQgEsYL23j7v+5UbMCV7kdQOLTODJhfqm9cqSvgxpEUm2V7PyCUKH3LQmI0ba73O80Hj
W5zsRQKOSujEwyADJQl3o843nN/LAK3IQFBvx2URJ0BsyTntk0koCBFYr/YkYwDf27eGFI9vgcXS
849+kfnMgSsSLjJj6uWVyahBl1pcwLNZQRqWiQfDwzCK+tMmCWMCrmV47gDt44H1qO2+Fx6ZmScd
cMmo+AIrDbMgU+wncWgivMLp4AQVOLZDbduEDsuulcBBjZJo0r5L3hr1MY8+0I9Dcj/46brM0Nzv
gALnVftZ+JyZN+8f5CsBCG4oeE+eh4IOCRpNxlK3ZzEVAWkdZyOdrBJOMtTcvi9t/GGTBxZVdST/
UDPC6qdD0onGuQxwV1knkVVqCYz6JKmBlbB1aIRsT6370mbCDjx5oLGC1wJED2niGwvF6IA3GGLs
Qyk3kirwTPTNvN4XMleSBJwWygdoiAFUy2+z4ZWLJlS1GrI+xhdjBgPmCMfr7MDV2L4KyXnpURow
iFERBF6VGXuA1NAKI1VVQ16cT51sLmragHAG6BSHNxhdMlPo0IHXwHEIJLOdGF4q1hCEtzDYhM79
5U68iYkQ4DndPvEq6id+xqjgYfTemWIvwODxshl235zXrhiQOsbd0lDYdIf/kQk4Qx6TU5jw/c0C
Xu1w6CZ+0QouTGX32EoPjFAYWoEEsQp0tAHNgRI4RP1CyUwpBYgKCp40yc1MTcpNRpdSjrObjMQZ
wMi1EdZ0dIGuvsVlQi6qSnxLQANSDcE+paHeuZUeoevq/lZP1PefZV+JGj/lSlTWt3VUR1q4g3rZ
JYvyMbfEpD2xRf+IADYlsOI5YMFOS0u9lvmt3PnRTij3vA+lpMieyYOOd4kw8tP99cwKA+QcUJbG
ifTfY75aj6bWDVNlEFaU/lMnbyqxsBivtplorWb1Unl44ov+szS074DXBBjtqFPe7h5wpZsq0iCN
oSdXifQi2cSDsJDlnj0ioHoB403FsqZNm0WblZGkBNGOVsybFCr9A6tQfyEGnFM5LAc0JiiWgOx+
oge+jxa0SMiiHQtszZDuMdgGO+35iIjrBVFzm4a+DvQTjriAaEa93bRSw+MZhkW0EzdABE7e0uf/
XAWuf/4kum8lmmEwJo92CmewCB0T4A+rcb/J2NRs49C6L21+NShpjWVTrGpi/7U8biS48eGuY2VC
kTkUQk1vkiUSrmks96tqIEH4bzkTVUvY3mMiTgx3cbyLQOLjs5WulM/o6SacSy1OLUiXfZfRkmGc
VQz0QCC2E5GHZSdZiSaOaVb5sEVJswH9re7nzz79ihdngOe0XPlXzjSsKxomrQCjAjn0WATHcilw
nD0nOAWoP8ow7785oSvDoEae4pZBGO1ybp9FhamBLERbah2asz6gf/xvIRPVbuBjB3yOqxolhht9
+Vp84SK5JDWzaSt2Iac6Lb78oxJX0iaK7tKkbet+tHW9lTAJ8aWSRJ7OvWalLaf8rh/UY8xeZJAO
ee3Jr0Tw0OXrTDMHH+zy3hstTrRG6VXXOL2MzywGyVmlIl0uLeTZ595zBQlElGMRHKCr6/bGBwnn
yqWIvU9iXWPeeJkxpeqLaRXCMOtScLxoIfMxe9hXAic7o7YlotE6gjUrMBEIJyisIpL0Cx07s6d9
JWVyNRRfVbqAhZSq/k68xGSiFas9SqERgwz7vpWZvR3AktLQnwxQ9d/ZzCvtFfw+YLoe5rlR3E8U
jpuy+7wvYX7L/pUwfsGVhNDtuErNy2jXZqmZFWA3AWmYHlZSYN4XNGtQ0NUL33ysUf+OsF8J8mmp
BiVfRTstfHPDQI/aTevWerhwO6Z5xn9ux5WcyYvGpkHrSQyeGRpvuqbVk2bbBVu1zdFg15h9rLvx
h887mMrX+26rtdleCb1TlZUr5M1Il5YLGzyrLVffM7kERY6MaCVjgzv0y4WrVlIuKVOSPK9tD1HD
gl83e5wIFsAv/YsiM3kuoqZwZaZJceW0mGT5pmgG0i4RJIzX6CrS+meLAYUjiSzw6P+AhSVCprVD
N0Q7SWlfcl88gTbdSsOdnBp1LluhEiyhU01Ran5FomNb0fALoBTS5GYPEZAP5QYiPVXQW2bV0I2b
vzBKrUv5Vk5TQxRrXS3hteiy8vqfay7cMATOI8j6n9gnbbWeMnEC2cwDyrNrLa3MDui7CC0XupHm
7si/kv4EQLLIlEzB4vS4Id/4CWOpxanVpAdELgt6siRp4r6ofVgpsgxJWoxRNK0/xl61R+JOZwMw
3t/fvzmdvF7VRCcxQkwDn4mjXYC+iJZ5K9SHbom/ZnY9QIkHuzQCZpR0b80Y+PH8lFLcsqq1RdHf
euU+SnPMGJYLFnk6OfCPJl5JEm4lSQXDeCy4UXddr+pi0AE/TDE112AKanCl/OW1/T7uCluj9AGZ
OJ0qyQmNfw9+OJjcwK7K97IGH1LYWB567win2FH76rfDqmdLjcRit/aZCtM2KmglB3bJrZu/SJjB
GlMXmK+YZuzbxItpHeDzkxZZe0kgdWAX/SeHHlNV0ksm2taSeJCouvXRJwS0xgX7PHtQCvIlY4cD
xvIm5rBO66zFQA0uE3UjmwtVed2kVHgSQO56KJhsiSRnVvnQ4Qi2AtQU0FR6e1wYoOpC8B1B+eKy
NES2lq0qoRWMYr6ESTTrq6toJQUCK0AhFWWihI3cC0LIQFbqPgCX2h4UNdXTOLuAImvDqr2jeoUp
u81/kXZlS24iwfaLiGBfXgFJSKjVrd7tF8Jut4Fih6JYvv4efOPOSNWEKjzXs0TMwyipLSsr8+Q5
kIzsHm6fsbVA4dI0tytpQsd6apTsCCbQCjlPZnkjU+vdbSurkwl9KBMtfIBF8gGdOicEsZ4Bx1+j
jUP63tM7GW0rt42s7ZBFOxR/QaIbF8z1ikH4FfFIFSG8Lel+tsp9krVB1gP/AoytoPa6Nm2gAwIh
EJjyTSShr21VmdY1VinhIa9mT9Zoe2rVEcF41ibt0ga3A1UqlWYyLOOJOy8d7+hcQpdUEJOuTtoS
WgE5BDk3mzNiN4VaGLkDr0RR/oq/17XkJWm/JUR0c6xO2YUlbnlAEtr3RmTDkvbbLsE/wn7fXv/V
+bowwHmIukGxIokxX6m8QzoOJXnZE4Ywovni4ok+sUgEWnncF9KdliNJ1N5NbKvKor7G1cEsEgVQ
ZFjiF86OMVSUyjUG47TnqsjddnqZyevtCVtdkQsb3Hskiu0MUrTYxCXAWV3qwRkItvDqbC0qFjgj
Cpj2OQuso3lrF1l+bLJq03Z0R7Vzk9FNDAHK22P5U6HgYku8dTS0qoHGbmmhvz6RkD2KUe7q4WK6
dHDVBAGdJAEKoqBur6DyFmchiyPZA0QCsgYRfdem6K7PSRsaLEt9gI2BZTYGt7Ul8/ftb1tZy6tP
4zamJY0jmTq88mXWesN4oLnpDrbgCbs+AdBKhKbFAlKwOJckxazox14iUByP/bjSAxK/DJLboD+n
il7bCQXmg2QxV49rLzWRXwjJILuoEQjWfG20S0Ms2iLQC4xQ4XohUkthslUhy2C10paiTp2BC656
+fspvTSiXhuZytjWCYORCamtFI2QqZ251JKD22ZW9i90s4AXRlMprmUeYZQnY2pbJvRaJWL5fSlB
JcSXsJW1QjRra5YctJOAyHPRP5G51YsKo4MWBSzhOzaNlPhJX28VKzQGUSS37Db+oEAIGe8hzQY9
NO9ZYsPSqETxnkZGPPVVqkORnUF6Q+q+IU9VeSytY8HhXNsSlyY5N+DUZgEULLIRkDZ062h6zCHf
GRPF//vVQtuXpQJMAGFpPozKWiUuZ7SlHKVhoaBmSR80LEj6e8PI9b9/m+BZh3ILyhSQmOLD4Wga
7CYm8M86SGSD3HgW1bRWnDO4uxGAgvpAxzuN82dKyfLeoHF+zBOoZJUAvXqjA+6m21O2sjJXVjjX
JOd1IytlmiNm2o796GZwm3QUAYNXrWBVFgUwkJ7zxQKjaRtFmUl+jBSkFefHpr2zaSOIZJcbkdvX
gB78a4QbCggxwKMeF7hrKmvYgO/tSR5aw08Itd1Ur/INlXrbJzP58R+mELg0DAsOD4Xka1dEkr6f
mYMsu6yMqS83kEEF155v9X//AML4/rXDeYhccuLUZJjEsiaBU74mFgjrq9GzmMDprTgIGEI3LVyf
4QDidz2goW30OW3b/AhmyiAqKJyEflJzNWCSoriTkKR8dXcAvwQ4GDqhkS25tqc5fZtYbZkfaaFu
8TD2pf53l1uC7bGW3wPNJfR+TJAHI2LnIqq8ToAhAjzjOIBAG6WR2KV5vrEyGe0umTv10Wmwfw7E
eo8BJaTzITHZNiNQW3l2lI3U1S92KaJnX3H6V5/EjRzAISNC/iQ/ju2G4UmUlcFyj7E+FTxXVpf0
37EbXIFcqZg9TazLjyx6GSM9ULoB6a7KK8dt0VeC/bOWKjBkwELRE60v8TjnuhK1o5haAN4A4qav
wByRfTMoiccUXfWkoijPdm33j6UWs81MMuLbivpDH3Ryblgpwk+u7i4TsqxAeOioF3HHxiyUvCIz
dhf6Bp4lucEFZMl+mYmUe/8EmLz/UWSQ3iJdgK5IXm/ZnlU6OxLmOJrzwUUyrIfjMcrWBf6sVaOt
TMBgpfc7pqMNV97p2e8CReDsKcvPYyLY7GuDvvgWHqivAc6Tjyo2FunwqgMsAWrrgBwKQs61XXVp
hYv00FCkVlOJdZazNwlwN91l+k4zvomq5mtYC7yz/5lajYv2qrFIkJtvUMh0+9aj7e6z7jwABLXc
nZ6s2u0j/3ckcOtrZ/PSJufWda0DF7cNdyHX2qZAFaAgndcULyhwCgLm1fMCuMMCCoDb1fmImRLT
iSUZq8Was9X5qJnCIc3GQSF7tYNo/JNkbTLFI+zp9s21lnfCg+Ffw9y81tqA+zQdMK9jtJXYYQCM
DTDmcWtCQx4FQRlpPtaIGJZWN+eFVW5m677N48Tu4R6AA5VY50YR5K1E76FVK6BrXjQFFbSHcJsz
7oqpYzP2TD5XftzZrgMWq+G/nAAUuheZejw7Lc6BM7RXt2aGM98r3xOt3UENEu+RuZZc4BlF22T5
Yt7BoNN/6TxaCJz4U6CaeiExvSyOtt5vqKrsgZIJ4nlLzSdH3kcD28QgWm2+EyqIq9em0gRcDYQv
GmzzREcp4vfYSrviGNWnIUbpbQBqWmRkzZksFgCrXADhfIrQaJXC7CynOLaW+asf5OeuZtuxUJ9r
4LfGVBSSfokW4U0WMVo0PS4COTzCcBqRaZZIPIZW7qFkKcnKNkH826HpVdN3cTcK5nDNHoaGS2bp
F9f5951d0JyMwziEau9UH0Ctth5cXuwnqO1tWWn8QPnKDirSiQT0+L4FYLXwFAJHlqyht9cAx/V1
eCU3ZjS28jCEtDfJQ2Ek2eOYmW+pPjsB1NHvZa351VNZPWolYccERBN7SDuogt37ZXnxFfBtmoHl
RVTAM3MMZTeByzwZw6LXkI/9XpaGmzvNzqlDGYX+247ti+/G+xnAJwNPaVBkAEp+PeSWGVkdZxYW
dzxpjGwy3bgDICZIS1NQePt666OuowCrAJgaHp1f8nR5GSfZZMEUfdcPw50Ehtf0JX7J7vQHcpIO
0B/+2f0U8f2vjA9GkbFFjgUZ4i/XO3pvitayx3AC3m8aKg8cfRtQgrpFIkKorJnCptGhHL4cfv6d
O82d3UMudQrHjLlOc8hp4tbKXZm93l6yZUmunBvmESQXGug7LOSweNY9q6hM6Hj1U6iSt7h5J6I8
99oxAG0X4JdwnTJYwri7zkFprdAyewrRf7CVrFeilB7wax6pyqOdl34CVLlUW96svg+miE1rbXQO
/iAARYYHj/rrDanJ/ZxXqTOGeOyrHo0LwEHzRiQrtbJWADIjAYhkJ3ISfKhLRyVtMwpwQicbG5PK
5zaV7yp0a7ktUle312vFny2dOxoOM5qzkN+9HpGqzuXcdDGm06yZT5nZ+KweIExZqcXP1ErlY4Xl
CBBEiRgDvtxG4HhDUhwPC8Dn0Ii7fNklHmS20mkqjDGsc6h0KWiRUO4aU/DYXjWCzlN4LWRfcK6v
jciaVCm5mkyhnEVu1xgejKjq34aYy0jQRofXNi4jmX+RTgqVtaxPp7DPP7OMgreJIErxREo9K64X
STFU3aBeBWfIZ5LQAqSjTUGewtz8ABWXgapYnh90Bx0vTAQjWTYyd4xxtJZnFsSrwXm1zOvF4hia
RCO0EMwhCgu7oo6f0ZN3mLTfRAapquop7UtvjoIgbG2tNAMwVJQWgYnh2XjGoQR5hobDBSYwN9LP
pZ1DXkCknLg2i3C3FqhQbbxt+SPsAHOUVKk1hTUAMpm0qTvtM5/qU19b4ZCXm9vHa8VhLGVFSL+C
H265wq/nsZL1ts3aeQ7LtG8/7SLvmQtcnqihfc1jgDVAX4APGlZtCTkvlqsbc7MiujGFadLpfm06
8BmQL7xnGbx9pVD1++1hrXkNG1cy/kGFACWCa3sa1QcnsrQ5VMoikOtQS6QP1oLKKNt2zbztjNS7
bXBlPyIWWLJyCzmcJnNuqiO9Y2V6Iodgo9skyrwpIUHRaK9mtyvUzaj7qE4JTK7MKUxawJSjowQu
ijNJe9JJBYHJpAFds1NswHpQNp+aiGZ/ZUNCxRwa5mDGQSDA039Ns4UkltnLYdQpNbj8iP69qtBf
BLZEeyflen4vz+BMvj2fKwu4lEEAW9Y1G6lpbl+CsTbtSkudw3Q8212/jfIwUwzw1EDgYQQ7dxnc
trc2mZf2uA1T4w2uGyU2jJG6xWaONnRHRFfZ2kRe2uAig2nK7Taq9Dlkxt7KzwMdNo66M/O7mooo
PFdcFVAQS30HyGy0WnF3V2kYVllNIKQCjmondUAVF2zTDpGgV3ll1vCEgjdcYG+wxs0aHRtaTno9
hdMImo00as+jvCE9C2ktqm2umVrYSJHvW3Sq+caxIsvatIRyTtjXXkazF0mHvovRqb5txIKofm3y
Lk1xB6uyJlXrFZjKjUc0Erq4WaL58fZ+W9kLixQyHthYJQAUORsgAZBlSsYpNHvoD+n3+kfPgIew
3FqUL1zx8Av1J+iYkfXEdcntOsh/KomRwfVGkJWTgDBV58/bY/ma3sGTEcEZyCdxaS34x2tvK9FE
VUZdwWDi+lylD1Ec2PS5lvftkG5Ys5CqHjL5+bbVtVVCUxR8H/YdHC4X6mJPzhA6UXGlGNLkSukc
aFoGzYm4P/8HQ39IP9F/CioC7iwRjWho2sTosB3iqPFJi5e8Qza3raxPIkSh/zxeYYczY5tDO5kS
1qmuiD9Jv7Pox7BN76EjsmfSaRKhZJaf4wIolFwQ32JnLLcyZ47GSMhZ6P0MgXDwYxlg1cKVMmtH
1EM7TYdEkwQDXDnAMIhXgy2j5wo4oOtNEsnVnORdPYf6aACMW1UvaQLARASMxbae1Q/BdC7JvS/j
A0AGvY+IO2Dz2pyjxonVj90cNo0+HDRryNwRVUPPyoYhqNEy5U46uETTNrHDLB21QJPT8t60crN1
08mhYYbeUMGNvXIUUXpHEIRuPh3pQu4oqsosTSqlCLb6REaM6hCPNWjCvT30lYMBK9hBDp4VKBxz
pxHp4zKOm34Oh4N8nn5Fgp9fiXSgD48kJMBvQHLxSToq27EuVwNCq8jateCN0x7t/CO3sv2A3lb0
edBsr42V4LSv+Ev0sCICATXHIszJnXaphysxrQlTZ4Jkqit9Nj0WJa6Cbvb7+eftGVx7w19a48tY
Q9urelEy7NWD9d68jpCp29r+9G6DK2+viqytzihyOvgbwSM86fVWjUY0cVsdZrS1aFircoAOwqCJ
zOep/8jzeyN6QVfTndb51uyDTqFBT/1Ajk2BoC/2CuOxkBM5SIWiDGsHFqlLC1hK3BvA4l5/VjKb
MzpqsY807VFX7wg0jvT5REQUwyuTDSZjNFzgfoL+IPhXru3EdqsBAAtPZEKSxHmyULNv8ruq/W0o
9JWkOsQW7yPzIEV//4aEYZTrwOqjmkgaLnvu4lESF3OfWUaDVe5+Ng5zY4S3NvNM47P9nhhu0omA
o18XGiAOBDC4JRUVOe7l5F4YnGRzzLOmRZAplyf4SBRge6xgDRYEtFsMe1Irg58bk8DtfHUIi9kF
QbIEAqhKX5sdnHkoLQpXaOZvkrajztOcCtzt19tkgafA18oW3qxfWifBoY7+sgQmqnKz8IRMg+bq
zqszgaWUVdvor3G+Fuwh4FgYu9B7xAeevZV3Ehi2cXvlqhqAm4Ps8YJJvit1KkjQfC3n/zEFHWkk
k8GF/+WZNc36iKtkDuuPsil3hdT7vd4dWzq6tEn8geFJGZdosErCsTsNtDkX89HUc6/qY4Zy/+Dp
uUhOZm0jYcPaOC8A4eHP9YpmSCYp0IKCDy6+oefEncA+7TI16OIjRaLxr+NhvGtxRIFCX2AvfMp0
jhvbJKY8h1F1GqTfaFDsRUW0rzfjtQluQCi/tFGmK5jk4Y3NP7W/fw+hGQhdOShBotNP5WkKaGGC
6mR5KwOBvgX/EY5e0r9KVipAOa+dA1Q64TSRskSLPOfLaI+W7CxO8SYHutnc9cCZ7Ov2NO5iUxCV
fr0QMaILS0v8c+FLZtuCL21gCSodLlH6reOkPnqPwilO/MgRuBDRuLi7QEf2UJkYrBHp8KlSL9Y8
A6IgIlLvNU8FgBm6lZHXUFECvB5UOxmFQe1lG5TEj3IoYaP8N06RYDRfC+E400ANoEaES3cpqF7b
AStOixgG2QUJLsNM3UHrXZJAgHtMGn9IfpVO+6SM9f2QxTuw93Sp4woijGV5rsPT6y/gNjzObhkh
nMFVQMlWSrrj4jWd2DlM2RavmFymr3lab9PIV/NNRr1RFkFOV+ca5LGY54VdjX+BRn2nD4xiDuT6
ZANrUBlHif5tR/0yz1AxQRiBLBzKoNfzbEgsrylDxsMcfpTzI3qehAn0Nc+BdQSaAfsFVRfuHAxy
SSnuCUQpPgval9vL9DUEwvdf/Di37Qtd7eLZxo9T6ZBVj3VyB9J3aIjftrJ6lAFJQ4oNMRASAtez
pMYoV9ZphNi2DaLKM6QQFDSk9fphe9vQ2rWB9yvWfOnXBST32pA8WZFCoUkeoq5zJyXzfR5ln+jt
f9XUIIrYMxhyLNeqBLnYtY2GNAeONfzVUi+6tkqknGWDnMlhnXWgKbuT1PsS+Pj/MLQLI9wcGjIB
jsYgcjgy57WOIXs6si2oCSDqpnp2pm5ay9oWVba7bXbNL+IdB/gigkhwO3D+Pp06JOuHBv6+fTat
B7PpIZFzj5klBO+F9u22tbWZRNsWyiso7S1a7Nczqeb1hM0Kaw4d3zspDqWxOxYS2d82s7brL81w
gyqdhDZNUsthWm4M5hUkJCXy2a+3raxtRgAF/nRR4K7kfXDsZBoqzq0cxkGunNTGNact20SSX+7A
sHbb1urELc9VVEaBe+drslOjmw34I+XQUJE7TuKNQt4cXC+3razOG3DhKDAvREQ8ssTpy6ZDa4Qc
2mkwoUuLafcWKm0sE2Rd10YDuhqQ8CBdBBZk7vZqIy0mbccQzMBJ6Al0WDBhCvn596O5tMJttrbU
ioXATg6Hc999Kta7NO3Uv+7bwQWByBrvemRCbTwzr3d0CvgmyytZDif1ME07KntRv0t7wYStOVhs
MNRl0LOHIugyoRexkoTVB5mgJqNz9FRiDHrfeWPsOWzaiCuTyydzNzsYdwAvwr8VFGgWl3FhrBxV
JLigTRLOM0JmOmbQBinb8en26nzl2EBNBnosy7WxCCHw0BN8u9ySKWJhA3o6630ot1EVlvXRVr9J
ymvb+BE5TJ/6w0B2RRmmoPrIp6P9lEqHJKjQmJS5kaf/1Hq/ywW3zEom8/rTuOmWp65zRnSRhtUP
ts/9x3k3bb/JR+Pb7SngtQRQrby2s5zHi5kmmVNGdgI7FEwF8x2oKV2t8i1nU2r7pHOdb0N21rUg
eRH6E56f+4tp7ibNsPTawGC6rfapvNegjQsZ3tiFsoDRBQV5g0aS8i4lljtBwrTw0udKeqi3oKpp
wZPmPM4msq3xMQtmfaM6n1Tdteaxne9i/M8VBD+TF/JYx25Jm6CTDqWN5m1okZUCh/Un4fB1r/67
ibi9alsDazXmsBCMt0N6aMmLHSmuOrxQxXQzVFosqEsj3wQO03nwkumzuuuKahtLjynZZUCQk2pv
j+9Gnez10IjfQX8IuSNDL11a6+iI8/M584zeLe0XIv3uhthNwSpBBHc/L1L1ZTWWq+ZiI5jJaEEG
IR5CvXxAcRCEgbNmumYcLOQzs8u86iX5KNx2b0X+DH/Zg0b53gB5PVahCXNgZJIgtU6Sl8Vvk+0z
Z09Z4mfktYLOlBnS+/QMbuWDutHB8Ob0G0yai2VpD0rxVG2rBwkSBtO9fradc0FeMuk0QizLHZ7G
10Zx0+yencwMOhPgpEfD4FGO7p3CB9uNmMJ48clf1hPIJm2hmVq6ra8nop5sqRuRcgjBmAXI31R0
GxMqdvuiqUBcPYI3mVR54caaeQ/O0+G56Hrwt42TqNH8D+3L9YdAGQnc+IgzEZqD4ff6Q5ScNT0b
0iGcsV2AwfQUgz0z5LuRWfXmlob2Z2PpbgsgRdUom9wxN5q8d6bvmeG4ZNA2I3RykWOhrpSnkBrK
NuAYC5Zkb55kbiO7TS95dNebbWAvmX30ydpFSDszkE1B+CocCzepal9BEdFJgGuUDlPiWe9GAClM
Ut1rYZxtxtgGBnczjoHT+2kBqq0E2WKUJqt9ptyTe81ydSlINynbVZkXqT6rflXb5IAEo6Wdqx7U
p6Nr/HUEh+kH+gzBDootuIyupz+pKzZo4KINv+v7B+3hr/3u9a9zE5JqCR6VOX49ojPWArpE6o7a
wK1X3lLNkBSQ4c4bOhXfeu3Y1TEeTYkod/un8f3LDlsUZNBdiK3G3382aYlc9GQAomS6l2TpAXxg
bjUkD1VmHMp0dsHNC/Ay3FiFgsGk+nLjRVG+q1TnsbfnJ/DofiB/d5e0kBfOWXfHmihA1eYxigss
qpcqmh+jd1ECHbESlPOwodpWs0OrfxxKwKEt04slkSP7cnwxsUCC6UuBBaAc7kKrZY0VuV0OYUsK
YCCJXxUMxY5NhJrH7TXk1WzhMq9NcTukBn9x08btgNjBfGzjEk27wKxU5hmsIC+akfp5CUVD0/Jl
bbpjQ/7OoIRePtLkM++oC7aZgNmy22s/hvagFboHgaydWgSCr/waS+ErF4QBghwURnkC+ChmdtUl
8xDGeWptJ4ltwcnb+UVsmn4pUXKspOgEzDh8fqaDqxdEp1RnxJe6yXGbvFQ8sCjrOHh9v20AKNnq
oKE4JnEJ8omxLDdpY7vwkgXyLLOJJyM1t52q08fbw+Cl6v53shFLA00PagpwRlwfRzQ+gJHD6Yaw
AumjpYL0sQdPqFQZe/Dh7jpjb9u7cfqhS56T3DUO2drgnVeGra1M+xqRzJD9UJtZcPkvRrkDBHQN
ingogqCn0OJ2APB7yjK1QzjY0WPp7Gh1VmJ923dFAFhqw8JkpoLIcGU5YRJ9oEtpEiGrej0PY4N+
YyeTYTJrvZkcQB/5XwYFkQbHBKANbwvt2kJNrUGiOdDvJQKAJNlR9WSpudcxECZvq/5QTQJc9jJL
X2bxwuAy5IvQAy2SpVFVMDiMG+ji2WghMHZQBGWiE7tSJlOB3nT+0DSgKsdjsVtHGod8xOQpVkAq
EiDGujNOsXzqPtpXlkfbWBE4icWPfx3bvxa5F2CU21Exx7CYkqDzqg/gzfe9CO64agQhCwC2FrDt
Nrcn+ljPbLNShtCuIyjofXciaZsWj1rCQDH+nYkKAau7/sIct0FKvZjrKsGY8v1wJ5uefd/tJeKW
h06wMRZf/WXyLgxxG2NS9anJJhgCwbVaFYhGf1nSESRdgjO18trCvrgwxL22+i43C8uGj9Tei13/
GX2DrNxvHf2dbicobqxvwQtT3P2UqzNFDzlMkYf2QZNdadNvC9/ctgdcIJbgKIsmkPNPM/KutTXC
GERzHtHGP9yDRULgmJfVvrVIXCRDNNQWrHaZu/vkgVGX/mRvvZ8c5G2/B6CtfxPY+xqfX68VdxFA
2aHtKsQSEFVEc0DzUuy0nXxMXCiCAVEsonr4mie6ssbX7cpmdCrdmgbUGALWn7oRezETTaHg/PLg
hZT11EllnN8eknKpVwRl4pazP4dq6WFfQCshlHb2VnZ9i22S74JTtjpE7DnUcgAERxPwtfuVxhSc
9RHcL7oRDnkHTw8BjVLUSLiSacBMXpjh9qJDiiKVJBzmOJw1H1pDlT8i08C2bNg6SexNDTx/sgG/
lUgHUzRAbodakqoQslyZeraxyS4xdvYsUrRf6S1ahodWh6XPBwEB54Proo8JZSqeC+Ve35GjFlY5
hMbIfUtds3erfb6RmSud9VYQ8K57lKVnDGrzCK75njEKdpUM/CHYosiGMHUO+nfHgLZcGdoZtDNk
dB3V38CZ5g16JPAvfzDn/OFfCGzQ4bh0l/Bv1HymkBWKDFxvTXLW811nvlk52+nlcZbvDQ2ks/HP
VoeoL9iw1DslTX09DvtuN7TP0/JxzjfZ2cZ68PcksYu6twxUI6gRFmwo5yWitGKgiM3ReJI+1sNv
af4+Da8CT7S2r/618QUkRtQ0ocDdjCE5GmYAbr1tHiYn0x0D0E2dzSd32Gu72zZXTS7BJti/ABPh
eYNkqbTiWsGwpvFHp57Gaqdb59sm1pwRQPj/mFg+4SIaszSI8vXowAojqMHPAYQHTuMhEYViazHE
pRXO6RgglcLjIxvh8p4saFiaRNrNOQAv5q6V9x0NhGRgvODh8oLA8dDwdEDO3wT7yPXA1HqAGpiK
gYEsY1MF8QblBevU3BkHx2sDdhgP1kP6c95CVuVe29+e1LWL+NI25x2sorSNeS7RU7ZjqJ6gO+9g
vtw28bXxfhkfqv4LgkgFsQ5no0ACSNE72Gh94K0De5/uaJBBqK7e6Y/SttjagpLAEn7xh//SIBcH
FnKmj7SGwcEbXRHz0eqMXYyGi/06rRgsQgvMWDGgxb25V8aficROWEHBmfqDPro1Dm7Hj200RSPD
OKSnbfNYP3eb+Ac4lvbMtfdzkB4aPzuY+2Y/7vJAfScn61t0msLuQRAarp5twGpAqwJ6U3TrcfuT
RDpVM4zYALv3KZcMV6lLUaixFq2hvwaALxumZL58bQOPWGvLmjnb9IU+6Qd7A8LpID22p27fs61g
Ty6X+pepvTDHXb0aMbOqKmt0Of7uAueJ4uRp23SjhHUwPAzvySn/8YT8b3Db7OreubDKOf+snPPU
dJaNCbr+YQO4pFc0z1kvSOIJzPx5VVx4ykIey74yYYbZgdQ+sfl+1k+TKDO/lmYCLOOfJeOBaiB6
R38PJMJC1gRF4du7em82LpRjobbhK4fuSXdnECg+GJvG087soBzs/9988rHNFFegVusbzKf5Lo+7
JIHAWjuCxlYQTqyegD8UrmiAAOBkmfCLCU1mvG6rjo5hM+8AIkUdWyhhveqzLkxwUWhhgYA3QoI/
HB0CdOpJwVTe3nwrwCj44QsT3J6v0pqRycYoivPQuOU3A+Jo5V3JHoGa+zRldI0CMS8wqi716q8H
bWG//d+p47a8acWmklOMC9nz2NV+zsfph71rA7Dgba07+QMBr/lBgoP2Dc8JqXZFFA2CUQNlfr12
Ou3HzOlafMB037nmofPMX3rtdgOSOS4633/0IoLy27sFGbFri1PXMhkqavCX6caWdmkKpUDBDbfu
vrAVFcvCIXO4pSxiiJy1BtyXjY4O87WIn5oHcA1Dik6wfqtBPE7xP5a49ZOjZuigxDaG2etwABvu
Vt3XQRTUHnhK/pNTRvBloT92ITHmLpqomxPZ7Hs4FNW/15g7V672PpzmNyd2zaN1GH6ZvRd9VD5e
umUseq6s3kAX1rlDHkdJqUsWdiopPIi4VL8dpPz28Wemusgy2k/Nr64UFnNWHyog6/lnzNy5T9ta
bRggP8Cpo7LpxEdZ87VuT+5HTfbsvHXt6Vw6+zh/S8yfTpJA928bDfuUfmRx+RaXL2RkJzppwSRq
IlpW9svJvfgybo81IN+q9HpZjfZNVyXwJG1maM9/lOkZEobZf3upXk4Ft9WqFJzcs8Kw1aKN1vgK
buXG26MMj+sSlR63DI514afPzv6/OMZ/R8rnUpRIJ/MMKeWQNPv8oZ1itNK9me02Zs+t8qvJvzMF
IZd9pkKswXpsfGGa8xW95KBRimD55XN0Z54hGLhxPKg0+rbb+OOhdVWB51i9Zy4MqtfOiTqGnEaD
PIaxXSl+I43oSowkTZC6WY1ALqxwEXiqKvmkkgHDIkELvUS8LZzsoAtfusv03NijfKHQmKosi/vF
1YI5Yq+yb4V83yu6SyJXq82lLF9J99rEBF5x2fq3zHKOCjGPLk85hgfepMxzTtHWDiaIbb7d3phr
Fwl6siGPgqKKicaS67UqojYhOZ3HsIKwqDnuWI2oUUQDs2oE7Spo3gPDFSxdGxklpSoJ1CgXlJZT
K15Dz6ohao4RGeG8XFKBTgWyq3jiaq9xb7uyuafl4+3ZWtvZxsVAOH9Fap3FnQobdvQUkZ8ShN5u
G1hziJcGuOUY2gF9EgoMAF9lT14P7Z16YzZ7NIqMFZrVBBfS6niQu0KDI4rgaFq8XhhSd0qvVDBX
7yVPRA2xuiAXP84tyJgYJKt6/HgWoCT4LgleIH86tvkTsjQL/d/Hc4uxZCPHscHvq3eFex7vR8gT
uc2Z/FDO8TP1fuM/trdXZ9WVXprkl8e27YFaCl6Q6Qt4gADMiw7Uary+gNxnB4ao7hN0Z+X0VDct
IIIy2FXb3p3ib4LvWKaOGzraUJaBI8nnoNf7et3aKNYpsXQcqDwtLI8ZWv3DttPkQNQpjzd6bpiT
mw4yQGVKLhdPUVLrYK8gijLus9ZyAoY+5dyXdCgTg5atsA+GUY5Hajh9DJhYLcLxr33v0lOK1YKv
+dIDZRM7l+iwbGsI7kLCppA+qqbJd2oMzdoyMpLQmjVRM8iq0cXbQFUKTU58wXNURzkF4zteVOxF
HX443b6pdbx7ftX60+31WNnpSx853j1Llh+CctfLwaDNkg85LGWjpvt6k5gBUdvKw8PAEez6lUGB
uwus6SC8xduXX/lYq6Vel4GqhfaL3GTo55yPEOWKpLvJLJ5vD2vlCgLYFWASpEqWNgZut09Oq0ed
HgF4z+Q3ZF4BtXJOS0ueVp1kMvsg0jjftrhyp6PFClKAC+uE5vDE2AyFSrS3KzI6GZx4W8yZ49sQ
t9v3oIDroG+y+w/mlolEQhlts/zbPintshpKoIcdUGZqKJJIVN9lsv0ZW9Dlvm1rZeHQl7T0skDh
HUhlbjJTu4Cm2pAroV5FIA9uvWScvQyd7KY+P7dUVHJaWzsFRHoAjADmij796y3Z1IllUgDawaU0
b9MpoF3r+CmRNnZsHTqrfG9M5fP2CNcWbyF4wUwCVw6C0GuTzIplOSpsOcx+a4X2u6AN5CY+FNX4
/R/sYMkAOlHQC8/nemnaWlC07ZWwgDxBNv1AozpV3K5rBJfjyqmG68DLF8TAyoKGvB6PojZGmVEG
osUqebecejvMhg/6U8EmXCvAo3sY7bXgbNDwKuWWquoyqLCDGzRUpXo+QyGe+gVeYVtlVMaN7TBr
M420+7QdIoEml8V7Bj1w//acruzORSJ4IcNalLV5coVezcY4Ra0wtAFPpRnb5na9teP4jjrqJsl+
3ba29uK/MscdBkVPKh3yFUpoEdmrUZSsrcbXx59woU6e7UxcQKYee2NpbhMIkQqO4vLr3O0J6+D5
B8QR2EadexCNkxI1JfhYw0qpXCvClTdHu8GxAZe+q+tdLuu/cqkWNMGuHEjc1+C6WfpuIMjDGbV1
resw+9i1ZfIMRd3yrWTaXpKfKyPfamYtQJ2uLagBXCMILGDQ4M+/rZRJ5DAAdkHs5JcE4PKoPv4P
ade1I7mOZL9IgLx5lZS2rNRd1eZFqHYS5SlHSV+/h7WzczNZQhJ9d8ydARroSFLB8HEOocW+6lMQ
qlqJpIC/dTwErtjy5SRDqohiqxerrjZ2pd+lWbCq6IRiHDClD1MK5OjuPscAy20V2jwfJ10Hrp6J
9qOgQcOyjHaDnvNds44+Bz727q2SHCtMZVe6DJxrw7JhI+e/wsRit72y2aVOr9+NE3Z/Jo1ioQlJ
bUVI9jxMMj5Fwe64APTB/jXKqNgu5VvjgqasxlACerU2os4cgix/clAdYvPr7fsTvte7EKCawBNh
X5B/sGvjhs6t4SRmZ0Que3O8aGW9n5L7IjkBVGpq1L8zL/+RhiACBgbARO878hfFbbXv6OTosxEV
K1F8lpOdPpb9ziRO2KKBvg6TpAQhfLH/FYj9afwHVIoYZ78+njfPHaiSNSPCWF0+Rh0G9evynAJK
8PY1mtem5D9yYDlRvOTpM7/mi4MZYLgrG5j1qMuNMeCtLd9ItVHiIrZP848UQdlbwqycTLoRZeie
Wv2Bg0nOKfXB/Xz7OFuqhx1N5BbgJ7I+XFvZVzTPPcOITEUNKgyXk8bygZ1xW8r2cf6Rol9fWoo5
Tjg5HMe0rD0rHrFC4tta50t3e2XHEZRcybB02ZgQBO3D0kac0VfXkRjaLQ0Awid/qcA3wKGuD7Mu
K7EGAw+pxwgx6rpkeirMUobVt/Vc4ZpRsEbDDjuPgj433sj49JwZjd4nN32y1GaKPYDzt/r0KVUM
4BDp83y6/ZkEE/uu29iiR5yF8j88iHAyg7ZjPmH7Lqq7bud2vxMlXtHMwOZYCAqi/W1hWzpxKYz/
mIuH5CZzX+atAp3QH1ryzWxPWRcklgSMY+tILqj9HIyDw7iKlELKBPAkuyFmBACcV2verdgo0e8B
/HEcdBle1ZYsvluHFN2xEEUKn8woKQHJFTOj7DOZvtvwgKnxqxqmXd5K7m5DBaF6HLAbTW0ku/wZ
XNydbqaL6c65HaXJ2p0w5IvtkhJM4Le/0MZ5uJVD9oXRIpg64dV2nat1I8Cqo7QedeDcWNGkdQF6
wABPQy3MIunX2wI3VAIr0SDDBUAltpHEZSRrNQu7yCsnavH6QgX0f4FDrTvsnGMnbJHBGWxKQ6cZ
XSGg0OmiixoK1jdND2nLYGVVgDofaJ9mq5zHYNZX9wcALDND4j02XjX2PAFVAafIRxAFuz6OxFjM
FV5KoQ8GIDFWLPXVp7x2H5sEw3NpJ1GUDXsIfibAtSMTxbasuGBMK2xHVb1lRAlwguzmrcrmYJ1l
RcXNm7yQIvjE2hhWShvYDYzjGRPGKRFgswattn/hra6OI1xfrs6FlQM6ItLMFYPEWvNmM5QAnYRm
kg/1/vUvUgZuC2F2UcA2gCxioJV2/cSowbJmzFNg9g7zwVwjZSHPNJ2wJlCCYeDRM7DA1/gUvDid
O90t1pPBQiUNsuy4VkD7o9SQxL/8bB9+EEgjgMuEET9gP1//oFqvOjVpEyNaPeRoyZ+l1APyCMiY
NYnavgKvC0uPf/8ekVAgq0AJD1sownedaaMXdtVaUQn4GwdEklPxqVp+Z2hZ3ha0oaZY3ecQ5Ag1
MM8lnK2vF0cdwFcRLcqji6lRYEDakmxsQ0evRAgmM1+XFg2JwY6ydSUHt7ZPhVpM2HkuLR/WppGc
aMNCg23HBUSbY6FCKGIzphPLct0F5LPekPTOW9rKN+qkkVjorXt7R5bmE06cMOJaJ9wFvF7DVFhR
OuSI5oEc0BFgCMvS5w1HYKAHAqXDe4C5FMT0NoL4BUwQUWbucgfLl5jYXkGrM5ovKmihb+vChp5D
GOJrZM2IfESlA4jeCITgzoqQzR6adAgYQNy7H/Xy0pfZXgW1TvH6LyQCGgEDAgAnxOzD9S2C+T2d
zAYSl1R/MbKsOI+V8dJ3g4PhcDBIOyXJTtOiKOEKpNfwtvANj2CAXBlwBvCztqkKelkvRZqQvLEi
29xbyZsRKoE6Htl4zmW7VFsvAEtjqMnjU4LyXTgmRZiUqMqA16wYfqV/n8fML5M+KLzo9pE21QUj
TdgTQwIIwMfr+7Q9NqPEmVgRFqt2g/p7MN6cLh4ATsNkvdotUbAZ6MIYhgMCA8FweD2AtWCi7Agz
Wg9r6s+B7Uk+kFit456Ak7f+V4bwhQbXyUutqO3InZZ9zuhLagMqoPvd1FXQDhkIxudDnybPOZGZ
/K0vhg4qSuC8pIs0+voix3pmaeOtdlTZ4CRZDSfUWRJYg/fkauTP7Y8mdrrej3kpTFCPISXdWueL
Hdl60pADOimqugMBc3vvTJr3U1uZDchIYj97xXSesBT1oPRj8X2ZFHefaS6KMgl0PA36Qve+3P5t
m/dgWsDx9PBPhNfX95BnTEM9prSjhDY/l+G7ngIgIK2+V4mUq5f/VYKXRQEGMLdAyeNg2ILu5gml
/+smQBDnAz1T0cKkdo7DoASr5mc19cem/z3M1V7X3m6fcstlgMYUFW50lQBVKJzSJPViA9TJjrC7
fiiZxFVs3eHl3y4E81ZiKZpd4m8H5gRwU4qgXA/ly+0T8JcgXh7qnaqGlwgYWVvIvgd37RcXKLqR
2zymWOCe9fO/yb5xNXjsSE9hLT/sYFjlUNZq40RJddfgLOBrv32IrYsCWhLAxziSKZzqtbKRZU4d
jVIn6jKOZbSkRxBsSAFmtq4KnsaFPltYZXT4n19kcIudNEW/zDYKVYcMi12fpCxjm3brUoSgyguI
DNx5gghVSQ+Oiykkj+wSF5gV+U6nadDN6ol0LACG6N+XewDTxNNgEI/hEQnxAisTFC643WqSXZd7
odY7Psh89XGS2OYt53khSCzTeuWkFNOow2Zh57megBlxr2goyCmdr1aa7xmSIuPmVwP+NUrDMA9g
LLn+aqPRLa7WenbUtpaP6d196iYYDpahPkvEiH1sbVgNlq8Qk4FK6anqNXYEQddP8HRLYq0tkwPU
RwzhI60CpJZgchRwF1IUn51ocFK/GvKAdTJsn63n5II+FRmoB/B6VbA7y4qNyW5NYROUNtBZDxaj
qNJzf5Dy/mxIgrrhyQLcHR9HHF9d2jlDr06xI0d9ZYi31+4O0DTg15SE9hsxx5UcQQmSYV7HKseJ
SsDDuDHW+PzRqUJHjxZnlKShG5rwjyyMGQsRgMfGhNVc4dTB8HWsWrl54JrHv7Z4HPQD2QrqBOgE
Cgdal2zy1ByuAYbCDBujbgFtuXaB1i293+mObGZ8Q+uAqwZYWCDyIrQRS+jeoLmJq6PwQoefmOEK
au3T7QNt3tqFAOFAeQogrcSEAKJ9K8rH3sCCaXq6LWNT2zx0vVGuQtwujhUX1ZD27VI7kTWcNOsP
hjJIG/UYX7gthv9UwaXirv4RIxhxczI0pRtxlNImyc7qgEcIvI3JrxuNBH2/vI3NaJ2o3XifsrKV
mDuxa8tjQhNZMxhcMBGCXStB/cB/nCXY43IjC+MS+rQc6wmI3i/IOH0A8R2z7JNevY1WPJmj5JGJ
E/YfRAumSacKXYkD0QZkasZw7rr1oGVF6MBK/ayBlpwm8y41zGPtlU99UkrCgO2z6xik0HQAxmBa
8trWswLEUHQqMKALQKJxTs/gjTqjCAKYmnvslt7pdnaXty2w2twmboqvt7/71huBk+FYzdiGARjm
tXRamsXUwNtE+tQD3LXUi4Coqizc3fCfaAV6GIWBCqNSwU3dRRSyrk3ZVLRzI0SG/tx9A9bTnplx
DlweRvZs/HP7UFs5BhoLwKBDjMjXRoSHaWFBSpkT1QVuSDjPnwo3bBoAOB5bNTmCaDYc7C5c3c/K
NL+01O+8DMhassbKlvlGOgfGS9Dd8Lu9PnPbj9DWofKih3TYJ+px6gJXCUvZOM6WGMBZoSGPkgLm
Y4RYuMDwmJMuKNErzN4xbzpiVmY3prvWtk+pLrESW8YIqzBI6iHRxlzv9ZmckYLqlZl2VM4tQGBq
9CPL3rBOld7aex0cXZLXuWVgUUNw0JrChB/ahtfylkVJlYIYSEw9LPeoVmv4qOkDNS2X0XJtnoyj
l6J+jbE0kVfBBdaj5U042TINGGlyABHAGs2n6X1GbIkfFNeK3m2OdSFMePLWANLeHhFtBLpCwCuw
pbSPrdUAtU4BDVMIdMbJn6jZh0ZKmp02VztLz7FOMuifm6RRgWLQLHtmZHrAEkd7xnwo3c0lNc7I
iuqjsuRYlCcyjI0tS8GvBp1NgHrYIkVIhoat2gGtPKLN8gIK8BNuS+IHtkUgsAKjJwIFsRFUZLRe
XOTKESnt361Gvy/qItvp2novfAqCI/6C5kicvdLTop+HwcLdWywoE+3gjuPd7CZBqnUA5cn+bpfg
/VOjps2TFDTQkO4JGlwWFQGwlx2tFdMeLINj3C0eO5hgVvxRzvMU3TZ9W3qMtBXTp9BhDK8I5sAb
l96ePASnGWCGrAUTen3j9wBH9Or9bUlbHwvvBUD/OBhCOkGJKwWDq6zhYfDkkP3i4VnaNpUhhWye
B0G9AVRZpA6i52h7bEnYLQ+xanYo9Ab4h4Dpa5GFlbJNms0DXYjiTuzCSbkWIdpsow2JgeIpJCBx
9N3Klm1fbJk0BKMABLd0Gy0PIdTR+bhFCjqtyEta3VfsofczZ50ArJXIUiKZKOELMVZO6KryoL6x
D6yyXX8k2Eor51USB2+VAMAVhjF/9LAwiC1yXibYFyxsM0fyVT/n0x/FGUK7PJTznjgF8AaLnUee
UxlMxqZqoH6PfjviVkPMXhcNOHReDqFW25yr0Xzu3ObZzAD3affxv9B1RBMcCoBPCguqkdGELVOJ
Wo1qlo9Ghpag+pfb1e+GAtkxBxrgxK5ix3YoU7vzqtmJJjqcmNft8yR9bTP1HtQRP26fZssEXogS
o+2SuQVdXYgqzP5s2b+J8UUf6Z7PX0s5dLY+EicDwX847JmIpY04YUKRxnUi1uxSwBxXwDbelbKB
fJkUQdNXTcVOOgLPSNP9do3bOUT9um32t+9tSwoGO8Egi1wZNU7+5xcGAmfUWq2CxdPH6p6Qs54a
/jLTQMFs1l9LQlMKFg9JMs/6BEmpu7qKxvOhFmwMAZKur6CP2blDVfmuR2XJ/4Y+IIJEfRBVPGig
WG1KvNRYjC7zorknh3r1EIHgawaL0gRzMf6ujKSUREAbptbCIjq03UAJHGSD1zdZY5qPjnPjRZZd
/qakAjrTrMiYQTZSWoynIh7EiYDq5wpK0VedVTE2eFE3BnoJjF1oBiArV+q335t2d/uLbdhaC//i
qIVAKULscn2iSkNU4ZLRi7R8bX0111O/t8nn1rQOtwVtfSwU0kzkFbxdLvqPxMvomhmdF+Xa774+
e52ytyGsbPTAMb7clrV5KMB9cmHAmBJpkxGSt1jVWLwoHWMMudXaQyEDQN94UzxP+68IftyLN1Xk
GQEnxIR788wAjZJ9ChRkNa1DwjLJo9q6OSRDPH9BXRUh9rUofSYVZRSnmZwfU26cm5cOG8or32+S
NdS2VA9zKugva2gjfdhwL7vG9iZ0s6KJgGEyyOjuMT+7A4CX0VG6/Y226gdA9f9HlpCTLYXbpUun
4gbLoDqvPzDB6cXkRCZ/pwCZSwYxtPXB/hEHfPzrW2Tp0jQKoPMjB+gm/Z1O7+cvtvrr9qG274+j
52IIBf1q/VoI1hmU3l1ML2Lse09eNfOl8kLWj76XPulmEc4y4oJN3QC+2P8JFAzSZDHLTfXVw0RY
6rs2UMW0r8X63Kj3E+0lxm/rVdlg7OLmD47kHdLtQuWbSdUWtMk8dOKjnn2emmdGh+D2BW59JYTm
/NECmRMdhOsLXO156StAb0bATgu0OrKaOUzMP1L+9q2zOFhlQTQLnMwP7aUam1OD1kPRk2woQgyT
trHXqdVDrdeHf3EiLB0g1UC7DP2y6xOBu7GrVzOB3hmvWOTyGxKjtpL9i84LNxDoISD/RoNRcBqt
OTTMU7sk6pKwsILR8yvn8+2TiJBZPNSDDBDS8ZlKvmp0fZSqGkzsTqoJVpWtfI/b7U+uNvRBZ9Z5
AOTn+l4r8y+67nY71NLWgAE69lw3Tn0YK015yhdtCs01Ww9VZqg7Yyowm2Woy4OeAT5mwE727vYP
5tGtUBt+H+RAMQus5ZhivP69FEiN8+B4STSs6kPSpc+1cl8nn8ppOlhoTS3et9vyth4jHxz5P3mC
RUvyLG0m4CdHGLH3gDGNNnWfvqUyUpStrOXyXGJsqiq4L81Kkiiz9F9eooFhKK/CDpUTjLYAHV9D
6pLs877wO1NWF9h6OBhA4809VF8/PBx3LYulwO5WRNgb8NV8ZfjhtrJax5YVALgzxCCnQFVFUDQH
6M4GGfIkqhYHsNgKKw5aYXwbqAlAUcWWgYttfDesPfFtFhCagP6D/5wLw6Yx3UuGDEbHsmKd/KHj
xF+pDeKyWsZJvOEgkI3xGQ2oI/bLBS/ktSumgttSiQqQHpoN4CerJdCm+2Xiy8iBWSTB2si8+sY3
Q80T6IcezwPh2q/Pl9RuuZStw9/BgukwP1NSX6aUWzKwLc+5yVC2xvGuZdBOmXNlMZUoZ/phwnJJ
Uut7r9jdfmEfpfBRQRSNOWs56KGE60s1igX3Foqh432lmekbIBnVzb9eYLiW8sGWJpqHSZ4ksmsW
JGYTZjJ+so8KziWg7WthVR1kM4LGJSofS2R1EpWANjS+JiwLleGhmp7/zXX9I4Yr/oVij0ytEoM0
eEe10t0Rz1zPWlIfm9qTQQt/fELXBxJMLZl7k4wg4IscoPX0YRZaB+8w/+VOJhwQOk1ow6JeYzgY
1haurSI9ApBJ9/iKVpW4garuHUxU5YBuLAxJtLMRn/J9a8jS+KgTikPXl9cZ81BpbQstGPbV+KQu
U2CZ9wurAqXc28VzqX9OmbIvvUYyHbLhZ7lkmyPIW3zCU/hsyFzavrVwmU3/Q8tfOsOvHbAvVPvW
PuhGvGb7nmLCjrhPyXPd7VVlB/YMb35Ss+Krmbifu0q2rfbRbOEX4TJUA/ORWMQTLAgYgSyDoMaP
pa7vNYDYiR1MzRnOZ37RxyxIw9t6y/+6a8eNwRgUELA9hn0RvPTrq0dxsRsQYSeAPIJR7CYlC/Om
NSWx5oYx4WE6Z/NAMg/qymspTFFTgPX3uOYF5qrYIST0qWyrcOPmsIYC34LYzkJcJtxc45CCKQoM
/krnvdcH5fSKRWYeCLZLuCw/K+fX7bvbiA7A7oD6NoZ1gdaPsd3rY4FFyRzqoVMip+nnbkcVDTgF
ClZlgJ+yDvMPe+py3ce+R/VZQWNqDCjGdwdsiw/e3w8ycAX2HLhw0JtjAvv6p1j9RBW3tpRIqyw0
5yl9m81JtnAoQklzqwAEEjgEpMbom37I7JZp9pbGwIHd0tf16mQ6YExCJGQsbuAN+7IGFNyDaxRP
WFnYjwr2tf5+eBA/gU/yYqwLqPtiamTVjp2isatETD/n3Rcwrrl9AP6O2592S2EvpQjX2XZLYSWe
o0RK+7V3nw2wq7arRMbHmBkn4ZUgBCjoWImPYlSGTuvSIo1ROiHl4eCwl7wJl0/N3688ojjDIVs4
+AOK8IKaroArYKtWpXGeHjA8HBbtg7fmwVh8+/tLu5Qj+Aynt8d+sMs0znIMvi30TPnuXivxFhv+
7+o0gskmK+1Ty8a15fmK5si5mY6JZft1Biga2SfaVHhH9/C4TQw926qgB3Sm7ai5fRqvzbfS2AF4
M9fco6Foz5Z5ytoyzLtnq6T+HPU6PY0zlc3fifDm70/u8hcIH88G4WOb9kMavxLbxySC4dssrKLx
jjh+VgQtQeko6JLgPqioxDtu3TS8Mq8PAFj9A2oA1UtOUDelMefbW3Z5/x+Kw3mRvISt1wb8e6Q6
KIsi9RUS9xXYDwBkMNK47J7adueOh4xJdHMjDARo9z8iBD/HFEtvktVMY15EVIzOt41Hp8wO0rXf
LS8EBBlMHTt8XEmMZTwATjsZ6bJ4eF7IuSe/5+5uaGlA0rexe0pUIhsO4oG44MFhRf4rUMxz6hV0
0J06ZHFt2/60/qZKDg5BHDDhYAj3jZb5OqDYy7z3bz/3LfvF93NtlOJRQH+P6i5CXt53BbM8BBdd
uy9cC2HSF4Y28mKip/fgjjJ4sq1PeClP0JJmqOA3nT6LvRGIK0u0FonPkWplixwb+3YAOFIR/HKv
jv8jJCUUUBNzX7Ms1oujtXxp+7vM/sncxu+ce4ycIRRu0gcdpJR1rK3f5/pTr+xpNR0I/Rfv4vKH
CCd2SKZigUXP4m66K9Pvvf6azRL12Xp6nOrdRq0JDlVkFy29fF4z3cjiFnoyJHqgAohymGTdqi1d
QU/MBVwG9kewLnwdnsyjbuSenRJwcIVa831u6atWHfN4cIa3wv18WzG3FOVSmPDW3czsCja4GcJ3
oEzO5l2hPWedr/fD7v8nSPQOlYbJo97JYkKKsF1+a2UdmL2GwokukSTeHzbQ4L/5lgEKPuCeEl3r
gNdsJDmLaL3zcnXfa2FLgd5khNm68xKJi/2QkIniBB87agAMJUvBwCxhIr4L9DrUsh+r8zO1Y93W
Qnf5tZC9RSSTMKLDwcyQoQIzBss5qFqCLOBaS/TWIpaVGGq0dnRfKiCsNF0Wd7NSBQAqOg1E/XP7
A24JRLaFGhHv1mK16lpgpXXdZBeVhslZUK7V9rFUX50B3s4iwURktH9b0pBsociGfhVWOoSPqLPG
ocxotWguSB1YvfMjqdV90rlfx2mJSGrKkgLRF4GvDdkAFhiRD2DURhwYcKu26VusQESrWgTOZN3X
xvqqKs0Zde0gLcdngya7gbqSWgj/TJceSRArDg8sBJjYSwGxCCz+eAhSPLV/vf3hZCIEE50D8wJp
Zob6b6Gfq3LYo+EpeXKiZeTjDxhER4EdzwhYAMLX6to0a0eHpLGXVvvV8Q5wF0fSfbl9kI+f6FoK
15kLJ2raHpmSErG5Opdg3myC2vCCSvtUlgVogNGp8x7QiPx0W6jsaNzaXAgFbGOiTwOEGiN2WlNM
gjY7j2qS18wv6FoNcDTMgAIEETOTaGVcS1kKc21nC1LMuveNjgZOzwJsk5a5bCxLJknQhsRbaqVY
6jQGySmqC7O6Az9LIWurb94aKIZsjo2E4rVwHmbV49y3kGKBRqn2gOtCQ6k//lBTgNqhUMmne/Bs
UfkXpFClVV1zRizMZgdj9ani9w6Wj8vnfl8X2fvOc4HtuRCYEdFtrfj4piAZSoywFdUwwPNdf6+6
rEFiMnr4XpleIbjJAfuam87+tpSNW0SVAlEjYg2gT4jVa7s20z6BN4s9vT4BQ8EftPRU2E+3pWxo
xJUU/ucXGp4qmV4AgyyLNdfdZfVLa5+zod0rVLLK/yFB5J8L+TsSRJSeUHbix70QNBttbpgVAhsj
eStGUL1kbmjVUTv/od1j1X8fVc1frBObsZYBtszqb4FR3uWjIIwpFlwq1tyu5WOYHoOwaU3gJbUw
A/VpPb8snzChL4u+t74b3wDgnhmYVpbwxvS0cnsvQyaRJ+uhnkBtMClHx3z++++GRUTOlorZH+Se
18eZMTvoltlMYs0iQHZxAj156lXMP8s4DLYUBF0BJC9AE8Bes2ACB7vunNFdSGy5B5AQnmAzMhWU
4XMiKX1uvSrgiaKKDrgz9MDFE6U0LWrwJcSJkX0HPW/ha2pahLev7UPAhhK9iuE5qCJuD1oofB2A
FIAtvG6LuBpfqiUaHWDta8OpNPdu0ewx/hGsNPeRwsiWgt47WtdWns9h4982CDD5i77+Yvq4qG5q
GHmsOItvgUpxdQ+qjaX0p1lZj9QhB6cNRnJnOv1eHWjYlV+7XMZf8vGSMUDIeSIwtINBLhEtqiNJ
0iokKeImqmMZcM2HEgwuF4vvqE6gF/+ultdHrE3WKrmTlnFaYZfh5IEcO4nncbwnU3H01F2B+Tvy
6BTtwc0OYL958rJj0+oRLI5EmT4+Qmx8ohuMrBsf2Xzn6r2wNp1JAK4zLVW8lD+N9hfmJCmTWLQt
EdAkjPlhytRC//T6sEQHQ4GHGfS4+0rHJ+3hr6fTcJvA//lHgGAxs6y0GuATV3FiWb5C71pfWxBw
P+Qo1N9+FZtHAbIuNuLgSME6e32UJU+GamS0itk4n1hytJv6sTSV020pHy2Jy68K4TzmTjDcLLjN
bh26fjS1Ks4W+2yiv6GXP8Aq8lwtv24L2ggNIAlvjFcmkESLBReHtGq6JDo+TdkHBMik49ehBtBK
cW7GPtBAgGSbCCIT2VTc1gO4Eixk72tqu4uSQ7Ddxhmj/tS8EPPczuahrNqgmJSwxf8UARjuDTie
cfmD0NVGudCLb1+BmAZz3QF0GprfgCbgaMbXXxSgVBjiXu0qptPop3nqp+xzw042TI/pcBBqiQZt
ynuP/zGcjJFe4eBA1nYdFEXw3rTlxWwH4JiXbd2h1DrbJ2ZoebBqdbnPG3M63j4pN5uCWUX+AYOO
9hJCDHGcvGwmZQaSDmADzfFsl8gEnNBVQ+KaX2ZllgjbMuLAAvPgCHnJC2hT1/dKS6sDofpa46VU
CFYwdvJk5i0JxzYJc4W1QTWQYW9V5hBiE045NK5T3oM5pztpTZUd02EpQneuS8myz9b1ozmLdwWL
ASgmwVQwLD7WC21h0r363kysl8ouT0aZnJY2eaT1U5djfPH2vW/qOnBrMVrEG1zoSF9fhQVe8Xkk
dh072uP8NWOHyYB5n+kBjV+aHiaa+c30bDtnXet9PiRTvJbnVoZIuOHQ0MbD8hFH8MNMlaDoDcVc
TprUDdjtsdC2GtTdaSC3kriTLdMFXnfwb6AJDJ8iRA2DZlY6cqcmdg9oB72WTqhKvuCWCb6UIDwg
w1o6fVUhIUMIQvRf2RqZEhHvyik8FRSOsPeDRQ9Mi1tciy6cYs8GnaG8U8er6vnozpjK12Sns5/m
wQVnSd2GZnLUM9Vn9a6zz2X5Bow0dpcA3rb6szRf60fAM6zzjg0HhozL0vejii7LbbXauAdcsYYH
hhIXBq2EexiUEaC9GrZz7Xw5LAOnAQDmaNbJ6qwfdpVhIdGNxj4r0NlcTnx5fRlrZY1abU41Unuz
8p3WBe66GmAifDdaZ/VHS15bdMdbKyiSUJEOL2wo1JV0/ucXn8Kr15XVGeriKvCq3MeVPSrauSBv
/+IyebbjoSaKBplQtQPDYLFgwBFmIVGQ6BT+AC6CPJNlPCI9pft+lzwPR4bAF5OF56HWoHNXMpiC
dD32Ldjb0qcJtf/e81eMW7H8oWsP+cqQwTaB58Y12WMGETBoAcgkfeKe8xdCntJ5P8yB1o4+OBoO
tXuvJd1ZYZJW3Ya9QGaE6jDgbhAhitiiZGDAntKdOi4bwEBZLnYix7aQDQVtfV7MggGQyON8PeKQ
QevN6zzZZh1T9pbO6oEAsblZ/cz9c/sDfyyKoSfOYT6x5QQsNHEvWtXKwi2Gsomp88nDwCvp/7hJ
ESwYRPN+sDJiiS15nxvu9kqiYPXzeSjzDK2P2AWeHK1DCt7ktvij0yqcFCIRtvlIAeuE6W4MXmMQ
UlBgLQNFwWqyJl6WIG/Axty+Ns6z1/dh1w1BSuzXYjx1k4mahRlRIqmNbCWLiCg4KBL8C4bnRRtR
YuIOZRjEck3r12z2VZI9JO60p47yzNrle92kvjlOn6u5B7F7v0rczpay4lWhCg44M4Q4gsHOFpJM
GcYk41pNlH0/0PrL0iuqpJSwIYUj0mJIG/kSnKnwej07K/OSFm08097ZMXedT1XeaZLQaUNVURVB
8ITMni+xCXfZKzb1nMls49H8WqaP4FY+JKp21Ii291oncBgmIaa/HJqEXcKYHKYaMWAKlycizXW0
sTswJ9G4KgY3sLXGCKbJlMGObjwJCIB2ACkHxbp3BqQLW16uWZ0qSk9jAKR8VssdSaejk7KA2L+l
kwYb7vFKluA3WjN3aYPqQGwtaD+u5l3WL2fLYxLN//ixoPRgo+YTRCgUiEONVl2ppKd1F6vmfhxn
42jq1Nx3c37O8/ZRJ933YVD1veNmstXNj5EsJAP0lodamOsXR3BKPIQF9GRdvFTnJkeK5D2iEqTk
RWh4sZrINn4+3icXhwkEvnCL2jt/Gxffrpt0TJ45dhdXdthPd0rziKEZiRXbuEz8YgyvoSCBbpa4
dt1BtuaV9RBrjN5hAO7J7b8X5A4Aknu0+L43ZGdIw5uPb9rjGo96HabyEewJloN1TAcVQj7gylpr
v7BcD5QRA5q33c/G7WEL3+DLh6iyoFRxfXuT3dWlVtpj3Dk/FSuqrcav8q+3ZWzdHlZvQADC8Zfh
s69leKygxGmtMc4NLVSJgkC1yM5TXwZnMKT8KdoUw0YyyqGNajXm0j2To7mggID/XksF35DdF8Uw
xFZlPDWDh2lF4+RNqY/mD82s+5UQvyjyr2ORhXZCwil/zMteYpg36hj8V3ASVN7qRXZz/SsqkETn
ydgMMZgRQnvewVH6Y7nrl2+m8agpqt80U0CxE3D7ykXONsRz13L5N7l4FUrhUsZmOsTjH+aGrukX
StwCtGcNrcfsFUw32W5Gd8rwvTpwZGnKhte9ki4yFFXpasHpQrpK1Ldu+sXYIU1Nf9b6Haz40h8B
pgUMnNCE07198I+WnPeRNKAhYsiQE+pen3tGedPJpw6S61+WddLZqWjR0Rz9te93t0W9VyCvk7Fr
Wfq1LICBFgUyAGgYx2Q6tMnTYL7WDDAGIMEAMvRCFb/98c1gT3WfoqJxX3k/0YTs2G6WqJns1EIK
bS7o6/fpNMR6Np0sD2gQoJG33irdvV9MIhG2kSvwc6MUDrOE+xSTUJAwOAA5rIa4tUv9l2sw9Yx6
kbeA41ft/ozryLqALMmw7gqAO4y+m+SqBjq8rm725sTG3ZrkVftMB7So0soyf/R13pY+mUvnU1PV
egtghoJZu9XWSWTmnd6HgKgvlIOmlm11yBprVE9zb+fGnavU2RMxWC1DjBe5fN8fEEoxqAWCSQVF
GfX64/ajV8y6teDj+uquOczH/Mk4OsfkrO7A4QgaCJ+NB/vuU/PDTsEkHDqS2vSm/br8AYImk86Y
O6teh3j42uZ7008jfVcVd/P8c1WPOR1959TRsNAkAevHvAcf19AxloLdBCwLiErdsrwYM5x7JGMZ
tHaS+KNeV8fZSaYvTpWkseQV8Yv88IouBIq6W9RN5wFmKM5nCqYfetQxh+Pop8JpwgFVx2p+rcw1
AJ34bcEb/hUtDiwd4J+osIrgTXinoN7S9CEmlW4ERVow35rWdH9byoZ/RYEChgi1PYTMon9VrKEb
VKccY1rdDeRbov/WDUmkt1HGQ4JxIUPwMU6SOmoKLqPYtr6qU0zL89Tt2K6h9wyQBf0dBmH6F9sf
7/T+oaNvKQawbx/yf0j7suW4dWTbL2IE5+GVZE1iSZZkW/L2C8ODzAEcQQIcvv4uaN9zW4XiLYT7
nIc+HeEOZQFIJhKZK9fajPcff4F02zTmtGZsIgxZ+l2esXs6WDGhbznBTPRuTHxrTOjEvoxExdWw
dYio/8Bdxcw8eJIuv9IuH8xAoz171lZf/9yWSF8wGZB+vb2+TSsoKaASjyYR6qWXVsBRk/WdSdmz
47T6qTJpf3IwSayAJ248lVHVQwILAgggMtFeuTSTUl6mHbHYM2b39vYP/+BGbQSJ9hcrGh8aW+H/
pviw5A/vozlp73KLj6wrTPY8FRi5dYqZgDV2Zt/tyc3jtSvZuaPa+gmjhBjZt4wmsdwUdSDDZxEI
e4rdumZjjJqG/oDx7RId7No/VXPD93q+TvtBwxyubab9S0+C6qHVV9CrZ4VqhOg6wQLQX+DV0T0A
MuCKi3/B08ceCp8/11qX/7b6Ko+aiRqP7ZQZ53XoUsxhWxWYDaDVAAKebh3vDLDJ/rrtIVefOX4F
nlnvo9Jg2pNfW8zy+LCU1QT4uHUqwEtC8+w0jiq2pCtHFGbghqjRQVQP/+/SQ7R8AVDLZBO+dKf6
lvmjO4PXZcKsw+3lXF0C73ZQXgbfsyhOSTHZ0hqSTQudnnt0oePKqv80HIyAdrVApapo49vWNjcP
pHb/Y02s+kOuapa+02RImJ7doEmjwK203VqB5Z2iUPK34fh9YWgziSljjMxKG9iQns5pP0zPaDmE
vZneVTWPvWJVXN7b5/QfM9Il2gP0U1rgzXrOfecLRtvTO5MHuSLub24bCABAJGyKdF+KSoXOpq7I
ObatpIcGEpZuT+8m39jdPp1NX/iPGRmkxQKb+Bxjpc+j+TbyuwlCwrz83Juzwo5iObKwoUfWztEc
HI2PSWUP3YxyYKE7moqwJ6LaRdRDHQnfEMqRQPdg+FAKsl1AzIKk8/Ssl33+T+ulYDTNacrDSXf5
zgZGPE4Lc4khLaaqImysEHRZ6O6BigLwJflFX3VQMfDqan5m2hD5FR6CLt0ZmJq+fWBbKwSBKiIF
1C3ArCZ+xofPKTcK7JrRzihm7Tr72RygUF3NRkRzLI35gInXqsmdDR8R1PmY5ARcA0mztKlmN4BD
0FxnoEasOuwpg9ynXr4VeYvZjHlcjrdXqDIn3Vw+tSxeutP8PE3TPvDWIRzBHxB2aT3HTuor7uWN
jxkD7nAYVEcws3sFnxpN2li5Pj83VX20dX5Ac+tv4aNwyo8mpE/ZZuYEvjhzfnarV3uY4kG7J/aP
NFXJ42x64H+W8n6ZfnCNhjKgsk1rfibVK0RJdgbpoUOyKAKTtGEotZiYk0FGhpISYPxyAzDHq5B4
dm8mTeeRve6kYMXIxzW+7QTbVtAwAQu06JcLJ/mwFp0MKfMINRM0ReeDWbh/3KaoFRehXEf5dy2o
jAkLYKeRPXsm5cpGnE/SQm+qC+lYro+NTpdHe+iGXd4aZJ/Wzi7rfAr/G8hZa6spLOdy3eUz2Jtz
ML3fdfrqhpBsnqPbWyBn/v/31wmVFCHSAXzn5R74xYzpAXMykzxfMbFjhmYeHIgbnCajiesqSR3w
RBcsGeiT7h+a3guz9YXWB99E3clTfCfiI/8QWd9/DLBagvsGEuYo9l3+GE3Ty1pD5x36EBEbfgR1
GdL2kC5L6BKFqa2zd4EZQEUNk8BXVbUc9aWhNTUjGTSHHQl8LarI3Cn8+F3bS14R5uSBM4SPofUh
RdKqoV3NWQYXqyvz2K6mfZzSnB+dGdtb+I3+vNpjGbd+9tqmOGcnn/TDZLGTnZIvoLFjJ+Yj6aQL
xJuMse/3ELiDAMTErcjGXw5LmmLgvqFa7I+ViRov2G6H1Kh2vt9qcWCt7pE7kDxomt6Ix0l7cSxS
n3JupNhW/dvAZnsPIG6+u+1W0gXyfpDAeBmYjAAs9YqktfdawqfVNpMe3DNH5utpYncd+WXnwz9T
zf0jNET9eK6o9ee/MIyXOMQcgXG4kunLSWC1YxaYyaq5e5p2D03e7LuBfvL05Whly11bqTjrtzwJ
9HGgUwXQFyIGUqarFYzOuV1ZSY4yLrS87uZhUXWX5Ofx+4Zi5gyDKYBxoYcgp4MgjkOh34KscXNY
hn1/yF+Gf4I1LNJw+u3+JCphQLl2dGVQWhU6OwYzUxgsrTnM6p3xUyNh9cP9TIrQ+pE9ZlbM0lBF
CLltFrUUA4rxWK6cXdsd8QwK/eFkSh95HlefyL175vZeZ6HxAOqOF/ZIR8U1IOO5/l0r8B+IOh6o
fmWK36Gx51nHFF4yMBZl631ZxO20c/RXv0SJuwzbILTal1LXwqr8o0TNbYZgcGlC5xxwcSDKpDrh
3KaQ5J5SM9E0HxRUpY05fVCjrpHtZ/WpbkEMznV33a2+Mfyimdbv+8xr79rMBng+6D83mpGFrjEC
ZFE09DzQ+fPtj0q68//dH8xDgeQE5TzEscuwXAQaWjIaaqVG56/PbT2wnWmNzqG1JlUdaCtwiNGr
f02h4HVpCkiVBnDazEpWa+cWOSCap8BE/bBqT0gKzqbq4ShXTKS1gf7x0uBEFpeaBGtjdne39Px+
qfX9pPUPIEval7SNOjMxrGqvuUsEMGdEmx+3N3dzxWhSifc45ApldW8Uxznar4WV2AMA52M/fOt0
PTa99XvnEjxh1uzQFESR4G/5HNp12Gh0eNGIl0ENrp7OWlb6elJYd2T2D6mTRfZiPgTr7/E1g76H
FVvzfeZ1CdAz8Yof0nvTYUHvS/35bbgXvndcwshBIGUts8qkWZA2+VoZiVfX+8L5kg5a0oPIpdhV
/GEBvMzs9Du9+5S5RwpQbZM+Zv53Pc0UV8dG8oGsEz1anAHI0q4ePV42VJY9GUnaPuCkEX7S3bKm
wDG9kaBQxRzpASL8DtZ8zEWhvR2AsPPS7yAQ109dahqJn9HQMeZ93SwHvyOvk+uE6DlZaRcXUOGr
TBbOTuJ5WdzU2dNMh8eiGXfaoioMbV0xogYAcQUkw2hXSC8wvrh53WqekVC9f1nNr7mNgfGq/hxw
sOUvoHudUfAIsvk0Wq9mo0Kfb+2+qH4hDKJeBE+43A9GXJcFM/Ixrmn7erkzBrJrpirEvLqhwkWL
NFJKylAr+h9bKMhe2rJom/vgoTESY7hbXsYmnOwweHXP7nhXKJvIG+mBoCjClBj+Q+D4L42VOHq/
6oiZ2BbkUPgSBSCXzX8/lfRLiy7f5Gb37rhEC4BoFAMK6dMChZTbIWbrJ4CkUIwX6oCmyPDYwGUl
sVmADwz1vlhrXJTIvErVp5Crwe8ujW4XyooojiFNkWK3ac8FhlsKPNp4ejAyYLCdLxYdIpe2O8/K
71pwO/A05iM56X0TpnPSs3Xfdd2ffDEOASJQNRVgfvjdQhBsXuuT0eVAEOsniPkqPr/roCuSKA+s
lIBF4BkgRf3K7qAaSQYzGSmb8Ora9dnXYtwN1klP4yLz3m4fwIY55KIgckJdF1NU8jy/5ZaaQWc8
srqMB9G0gM+IOkfqtFHBIVM60gUX+KRqQG4kU4imIDVGmdfBqcuZqRHkDUKdYYINIdg17s86BTQ9
iAOnvGeAyXsv5fqr6n/b2c4QRRcyqhCQ/59fIPQfMRsDpVtpn0GIEmiTtpjJXEwlBh7aU9mlZ6ZD
BNn/WRt/cq38nE3OydOGN9TMcM83EZ/54fb2X3/vYh98PEgAogM1ixRb5rxqMsFYk7hfa8fb5TYU
oOs9AxyGBc6xJ0+AMty2uBFML01KIaahbVbzGg8gR2MsLojV7711tZ7NsZx2/gLVMbu0m9+DjSFI
WllVNNaFH2qsU2mlC0OXse7yh0j3TFv6boGgbiaBVmr7ucr7xyVYq71Nuf50e9EbAQC2wIoBpCI+
f5z4ZahztXLgLdDcCc3tfWkDUe3axQtkBBvuRNrwqQA9uRW287zr0hYk7A+VFq4voxu56ad63vvz
L6AsFgMgT5RtSQj5FtWxXN+6l79Q2o0sywm6qaaZZG36286LEEpCYGrcLXOYpvNdV33GXNu+0F9T
/1TXZ6R/mfFQ4J3FVDVxueuEaHn5U6TrdqWgYFyxmQkD7vEzBGoNPeLWaeLHqo/qLqalokIos/f9
axGAegy9IcUBY97l8YB/KQDprG8mujVM4TR9cqdwnc6088PSMU6m/7svu6MBpAJ6oM24p8aXBSQt
Yw4NyH6/ZAkjkZ8pftW7KqfsoPg5KP6KKgyoNC5/VW92fat1eD5D3qn6Yi7FsGsyPsf6st7T1NI+
rU5ZCBJe77nkA6b9g0bfZaPxZKQeWNVs9x+PjVMcpK4f9W1exUXg82MeDD/wP0oCPJsfIUHxzRg9
cjd6VfPUErN+YGh2xzMwbZG91suJs8H4L4KOEKsSqSRw2XKhVFz5Lufaewlk4iHqg8tTawTQrLJb
LWp999EKMpBStroRhGCb8P/+ikNeKSbvhVTpVSvY9uvRtMAVlbjcjnuK/qsb+l0BJdxQW9wQ0hiq
roGMZhIOBjgPYNI4S/TT3+PDh3qq62leCrJlK6ldBp1frtPPM/fbmBVV/gtUdMvZsvlShsVAmiP6
4ODjWq1zRgwKxEaxAM6dBT+mbjQA6u6rt6CF0mRT9flZ61MVX8VGJMDVj6qN0MjD1Jh0M5E5q8re
4FYCrsVDb5s8zHtmxgz6DJFZpKrO/HUKhtYyvBt60KAMQJZ96eXNzI2SjdxOtPGbaRdhqyI/2rjj
EDBAzwgUN2bvAimcgH6F2lk12UkK+oiy7eMebRrLfYL4oOAuOVYkHF5vx3vxJ6UvF9S9YF33MO2B
SV9pTW3dcq8bSztZ0cI/1pZe3leMgt0w941IZ2W565jb7W8b3YqbuMrR6kAqBYiRTAvjIoiNdlU4
CV3bbyA3PPVW/iUtguPK2KeeJ1kGUe+1uLPTURGqNrI4vFMBo8UbEQUPuUw0B03QO9y3k4CawWkE
YfgO8u9g1IZU774gwLaHmH54o01GFbFExEBpp8W1KvRQkJfiqXzpPannMh/8ik5S8SAkbQ1ffaGL
4vrecFExwgPGKSTEmE6XsiQgmVCIQh8jIRScaBl4acJA61WjXVubCHQlWi5CcwM0O5dLmWsNgO7F
cRJ95MlkW5GX/5jTU57lu25JUapVSimJzZE3D29K1NXwtgSCWFoXh3o2GzvfSeYszp5FkwVxRw+h
OT8uaGRG9PufWlU+3fg0kAFhDNO3MGSEQHO5StwKA+va2k2C4mtT73VyKMBnsWR11JBZ0WPYsoXS
JUi0MbkRWLLstTn3GUMTyU08Zh4KFy253sCAlXawmjoM8m9///2953fQiEIxGloSl0tjxtBro214
yajdg7bZGXdNcWhbKLWa5Ikz/xzYcd2qtB+v3QY8qthRTMCIaar3Eu6Hq4X2fpE7S+oldTrtssbg
EXfwXghciBjOU+xadRkFdFbJbF5/E+983vgq4DoY4pI+PFB4rC3eq35iUrLsO6M8UlKqBGk3OoSX
VqRa+6KBLaW1Gz9hff7Nyki4GmAo0co49du9NaQxJFUfp1cLIPcgT4ZUC3n+m5fFrlMRuV77En4J
YjoyB93ANIQ4hg/b7Gl9qeks85Ou13d1cY+Sd7ew0AxytCEVVYnrG/jSltTsS4Oh5y7uiqTJy0eo
Z+EZ7u6s6lNXraqgs3FpCFsoryIhwqinK62rmie7dyj1E0NsqcaLHwVUC8He15GYZZREQJCad1nt
At8AwMe925Pp9faHs+VK74QHsI9Oq1wdmUm7pHwa/ETLwReoj+MUWp1tH25b2VwpMBQAtMFdATiU
fGmYMltfG+YnWfl57rowr52wsj7VoFqd9fpQpj0inx+Xxa/bhrdOE0UfFNNQb4CUl/CsD55jenxm
XYYdbvu6P63TPD85mX7v5bN+b7mTfvp7c6Bu8XEbgmsMF8qlOaJBfpGT1X+/ETXt00S/FzkeL4aq
iLJ1bB8NSREgmK126fvFTzi4G/BkxuhVeHspKgvSiUEkcWFTDQu6nZjBy5IrXGIrdAo1MtQfcRNd
UaTPwNLb2qj7CRhmwvQ3f2KfrPUAeidHVVW7zkHFXDz4jjBKhatd7qU0NXHqmWl+ErT/pE2ITJpl
cbXsomYOJ+fvZnjx2EAShnFM5J+2jkazFD4Kn2LTKtdPaoLhdLtNaQSBU0cRpK4zL4gloXkPYgl0
dzHidOlnfHTZTOngJY32tZ31aPHbqFoUS1EZkZy5I1Cq1IvRS0ozDweuh51x/782IjuyxRo/BUVf
0lRZZHYPGFGLQTx725c3VoJUCy9AQayOeUspuwsMPN3NJdeTpciOoFJMip5EvU3j22Y2XBqvKIQa
FHB1cKSKT+pDsKHmNDkF5vETtyjiIGs/ddmZ2CBLsl/XCpTPw6xAY25ENws5K9glcCeKSu6lwaVZ
6xURW0867+A6X7yotWgYqCo0W7sHHRRMNyJrBB5f/IoPy2r0bGZLveoJcmd+9IsqJlrj7fNZ1evZ
MgTYiy8eM6DMuLrmM03XRxP7B7T7d+r2UZMHj5xOisizaQYtVaBfEHiv6q5oeLqgkYYZC2OquXef
l5+Z8/XvXQH3zns9C74gZ/d5R/TODgY9qfsxXOi+4XzHuzfevEIdTtWdFpfY5VMCoutCmhekFELZ
TCz44wHhUeSjD6on2cOY3o99G/eui2LdHVM8NTfuBEzPoDsowg7qKZInQOxw1Utv1BPN/Wmnf8AT
fXvXVH9fuq0HwyR2PuHvr8uD3/747/4+8ixREELa/p6lfNgoazbKyu055En9fkDQBOsECejx9iK2
3Av1LUjjgasc/Q0pNvdOndOuNPSEtG+V1UfgGIMymyKv2TzyD0ak2Jw6hgY4j4mV8ALUwfwT/Dhz
8h+W/h3zAYpUYCvMfFyRFKPNIcsIH3U9GflwsMwfzcxC4pLYUcm7bgVQhGhoIok5fJAIXzqytQAr
ynF0Cbjq2zAdXub1GfOzlruvVbWLTVdDlMGtgOIuKBwuTaVjhofrECBWC1amFUzyKjDD1q45QERD
y0RM6sqwb9uZjBVPfD3BROEPc7SfdYgpWGVYZWR/2+M2LSFC4+4BOAkx4HItueasXo7GZ+Ja+9oO
nR7PUfAbqSZQt05HRGe048HBj8bUpRmf8CmvkfkkDgtC9jAaOw01YoN70BXK0axW5NJb3xG64cB+
4m0N6l4pqnUFyVsLJYTES6GFh041/je7ViV3sYG0eQf04rZBagh8gXRp1yVgRI5XiA5/f99kc1IQ
ZwnLxt+Pzp0bsHAsstDAiNTYZudZr+JUJX2+ta/gogU5DcjBkTNKASM1s6CgBjGSZRxDm720/mNA
YGo5UDduq6fbzqKyJjnL6nYuRodqIEzrPKR2txsyfYJ4aehn+1Vbdv1otYpsdStYoSQDKQVRmQGU
7dJx9IZU1IBAUdKlBxvUcv7ED2bwVtIq4vb88+/XBzQ7HtTwB2CIpA9b70vCMdihJ+BAAVw5SBhq
MH62xGUfAoMZOkWlCI+by4PMI0gKMfqAd+bl8twys4y5haOaAAabYITgDRQ+6iOqzkgyVaiJrc8C
kF1ESFzEyGal8/PdckWrcDCSDnoQ7p2Z3julgoxro02MdOKDDelLr9eiDRyCPhVkC0LgvfD52dHo
f5kMI15siCE1R/TDePFrVHFebO2lyP2QzzgYK5VvaNyozBww5SbKeCvIA9rs1+RqEcRKkG4qwubW
ToKJApqmSNnFw/Dy3IycW2zJYMsFgXpKnJem76JxqBXev23GQXEQZMmC+vDSDK4g8KEYDE2/9sli
mNYj4VSpOEW3rgA4AzqVQDWjICj29UNmgzpkr6EPYyRT1keQf8y0JaT+4zor3oQb16aNc4FqKorx
Fl66l3Yatxs0W7wF5oqs4Yx23dFsB5VQwsZqRJgQxSJUjGy5arPaxjK3zawnPqvnXWbZw85ajZBn
c5z5naaIiBsHhLcNiosgwxKilpK3t1PrWPmEXMouP5fe/To8K1Witk0IqgwEQbQZpI82xYOJpQw3
NAhJAsheu/fNMnCI/gyK81EZktYy+wPpeiw2cbs/4Ovt8qfFUSTpmybQiREsqWKgV7owMQ9lmIVY
y7I2ob/c4f4KG5Vm06afgd1KsKTiA5H9rNYKrcin3EgsI4XQ4xLYJ3RNX29fFZtuhmc6OgYIA6CZ
unTmCfMtDjE6I6nsaYy71CGRZjvpcVzz4XcRAFp7295WXBXZJiirQSJ0PX+wDsHktKwxEn3t2Qk6
d2tsO30ZodSjo1ak5TuvqB1ot/ZwdF5irMIwO3CXTSoE1NbKRb1ZR2UMkjGyy49BgZxHK5FytGWY
mfdDkL7wJnY19qxYskhepLcpng4+YB14dPlgOL/cYxPDhwvoP41k3VNMLd+N1jGvwgP5gpRxVHjm
xuUBLnqBKBPVPsT0S1uYXgu4N8EWkF+h0x3TBQkG1H29rtvb9tfbK9vIowSiAOhFUO1j8FJaWIcx
4lkfcJZtndRNovmA5LrfV9bFvvXCfEWM2raG5haiuwlsoPj3D/HdQMu6zymWRnED1zuQPw6R/bun
saEi0dtyDVxS/8+SFOHHsUTwr2GJQ6zY+9nV3ydnitxGcVZbUeSDGTnpraagACctkqbBfwVXU6Tn
PyDzffuIxE+Vfe+jDSnqZjO4ZyGpCH8I/UPbHZi3exjXiP2eKsVqtjwPKSfI+EDWiY9KOp418HtO
2hmphNWZsT+szc72CnpCisqipu6yT5DYUt2SV8sDRhLZJrCzwNKgjSy5+wBOUK8EBiIx1zU00+w0
ZfzbyPZzEJy43YXF+nsi+cvtPb06N5SZRFhGjgHIHED6l46o08LmlJtaotXtJ60/lXr9HDiDKgO9
ChvCDLCwAjkiHpzykwF0OFpgp1pS1X1sBF/c39DV6TEnhdG7bM+K/jQ3imLqxspwFaCRi4EljNXI
7/WGrBhqsPX8TABBEjJ5fA2DSeGSKiPSlbMg+POemPm50E95sYOGgOV/++sTuliHtHUpBH+t2oGJ
3B2gH/dnwhesEl64up7FQ/nDXkmup/UBHnXTkp/du2ZP//rOwF8HqARfE0rOYlrv0sd4UeHPeziJ
qXlATT90XgPvn2reZ/Pd2P7JoADu8793a1G3F5pOaDSjAHVpsnftDtJ0aw69YqCfAwrGYS+auSJM
XMVWsTDUlcRcCX64LsXWKcvRChrd/IwcO9J0AszHEBr13cL/3PaBq3h0aUh+RumN72oDBOHOIF7B
4/e1Ls6pe8DgYaSrEF7XHo1KkCABQuEJa7q6dFPNApOlU58LfDY9OnhVFhZ/fVvgD380Ih0PH2wU
SFYY0XLwVAWwoA37uv7rjxNWMA0r0lr/mhk3XZyS89Kuz6v/AwRuUVPdNbniZK5RFWIpH4xISxl5
TlAutOqzlwEwVU87Xnsx7ci3xef3QQka6ymlocnsXb4AhWhRjBh2/Rk4xWimHYaRVOWLrQN0xfvX
FuQ8GPe7dP08H9uZN0VxDvJz53hoUx161Ui7woasSmSvi13mRl6c5+A71YNIfMM9U9WpVVak+94m
edAOFCuh7ldn6EIocDGThrc/LZURKYJPzbB0hTACjaUCYjPGMsZOkSnece8sbBe5i5CAAVQCGB98
XKgNXp7KYBZFC13y+jzwKiR+flzSLCQ2aI0jn5F7nXW7FmQUYAY4G+0r6Fytiu75UAOvTSJSvcF5
jvpgn8yiC1c6xbc34TqQ4X2OtjN+IernlnyegZ5PHXBc7bmzB0CHPY3smeHWUQF5z91iseJw2971
fXNpTzpZqLJkBvHy9gxd1NheB9B9/C8tSMdKKpav40Ta80yyyHXfCtV74Tpbu1yCdC1zPV1yx8ES
0M/kjIa0hB3tzXCfaOvGKIvu3Flxkap2TbqlQRKKJ2VXtWerdWLDueeerti1jY/hwg/Ev394lgRT
S1uWlu2ZGYd5DZLVuXOIiup604iH5yMYf1F78qSjWZwiz6q5a8H4iJcIGrffeIcYkjb07e+9TNz/
eKLjg0NX/XI1pNBbDLj27bnOQfOJmfnCfsB0mAoMtfHxoB2E5AaVIIiOyXPLxgAct4bR4XMNvTEv
8r9NA2YtVWTyW1aQZIDmQKj3+fITfxirgBXIas5E29Wd/gRq5j9gQwNmXQVG2XAznAzG5sD+gx6G
PCjbTBhE5m7TnoO1aZPUzc19UAwvt89mwwlEu9NADQHJEYAvl2cDkRW/s2u7PZd6NpxmaK7/1Oap
DEeU71QhfmvrPtqSHG7yiYnSMGwV61e9pyfH+WfGnWw3KkrKa1gcHo2o2IoyDLLCKy7OkS+onHAX
X6in7StkBNFK2KGjNLKsKuY6JFP77FOVu6dhfLy9oRvx6MK0tKEoKtWCGQJfFbriIXzfjCukonm7
G6vfQUlDT6vOrFhU3a7NzQUvMwbVkSxC/uHyIA2SDgahbXsewtl/qvQwz48eP91e3Ka3/MeI/EoF
QQS4RDi+ZB0cwWn3lZUQEW48rupsbbk+SiUo62M0GPV9aROBE4WWCVvglWNu31ltO8dL1c/h7dVc
Z/OihAbyEDEaAhlY8e8foqzpU4fYadYhe0JfUKuT2WMPqIT9KjDWGga2qXh9b+4ehkHgj9CEA0PQ
pT2rZXYDyv/27BdtsyPL2u60ivr7Vs9VpGVbGwh+Q9GEEbxeciwcCHNcapHuHPTpYTAHjL2mDgNG
5vYObq0IsCIED0BQMSMhOx0zavyCtjsP/uPiQvETL6Gh5rvbVjYWg+KBgH4BJ4X4Lp3TWFQ+RH7G
7mzrB/A4w8J/kXehMIKUEIzwoHSRr8J8LLUqp7w/k6J79NsqafP1zTbzN6ex/vpqB90FhmjwMgDp
Cbq3l07Aqpo0RlDU57L8obWveBXY3tPt/bo+lUsTUo4rdN0Yb8v6jGbfzIsQQxZG8/W2jeswBxuY
d0ChFkBTuMDlMtYcMhXUhY2K96fUBUH6136697Nnqzro4KfRFZ4mtuUyb7+0J20bWIXRNjNhL0C9
Qr9fItJ8nfyTrpJs3No7ZENQxUNNHaUY8e8fYwLB/6GCX587KNk0mZtUxb0Ncobbu3dtBekQiO9Q
DwMTDAxdWvHLNnO1Zq7P82zv5uWZ202sLCZdHxGM+Baa2RayImQRl0b6HsGzd/G4n/o1amcvtCfM
GvA/RT5HGLZsD0NbKdZ1fQldmpTi9riYo8c4Xvqlo0XG9OIBpQeHmFRl+839A9MoSqUo9wCOcLk0
AIsKd9ZN2JnsXY0JqQBMA0oM7cZqgDwQjKbvNBUybfnS4RIirlefza6KvNTAq6xG0UD/rDyq6wiH
KP3BkhRHl7XWu9GBpYC9FvN9MKm0+q4NAJEFNQEkB+jHAYp5uWGmrxkoKC1p0tfHhgz7pVDB8643
S4wjCfAnci+AP6XLDbz2ltENbZBojO6I9pLVK4a7mzvBzn7747lmsxFYLICXwN2CgSQ8/y4Xs6xG
B0LHPgWM4nczxoH+goYHOPvT0FxCbTWPXLvDsLPmLz87VBK68ZzRkzUWO0c1QHPth6hngd4ZsC0B
TZcn9boyYKvFV9CdLf507jxe7dYJbQIa6PVRsWqxgZcREMRygicLDWJALQMpZuS0BPaVjCl6IeOh
89/GvNxZY3ucNfNurqtHt9FRyR9CXv0EafHX1iwVk2cbi8Wmix5FAJDqFbPhBKq1Aa8cLeksHpvW
uci+Npmq1nQd5/FAxIA40iPc+egCXp7t3II/eBpRYe3tdB+4c4jomC3Bfsm/M+vH7S3dWBAcFY0Q
gR9w8WS8tOU7tLc6nhVncDb+rLzvjfFEGufltpGNLw8BBFcl7kiMcsokh/1Qj6R3SHYu5p7FK8jO
wHliq3AqG9sGPl/cx+hiwjXkWG9WrF8XFKeBtrsHK8uDNTyU9pNRc4iu/ry9IJE9XPohXr3ocENS
zcDUoyVlF2YNrv881VCo83lc58MJxenUGvZQCI6q7k/vKor716cEexiqF6eEL0wWRGE5UuY1Dwpo
XC5HO1/PTqclAYg0bi9L3kFRnUZ5AlPbgpwL//XSGQp7Xr2CMBQ5i5on/aD1aCHVzV5vNeTO4A2N
SuzGX35SGL1D4QUTBsD94D9lyda6zCobr9DyPDR3mvFVtJTGP7fXJfsfTGAWVqiXCobGq8bikBZe
Y5KCnHMP4zntnH3OnFo1pn29eQ4eG+AagqObaGCKM/yQNRWTX0J2cCTnFBA2H9iK1DN3C59+tWAs
LCGRentNskuINQFQBPowgKU8LEsyB9VR3QGP29kbUKIFk3yJ2ZZ/btuQs6d3GxANDFBTEuqBkj94
zC9KGszkDOXwaOkAyWl/uPMjuAzCmX2pacjp97+3iMle3CVIO/F4kyqZa20WdeeTCiz6xi/KivUR
0rnTJx+BPe4HWp7y1F0Ocz8NB9IPKkYu+bMW68WtAkYnlC/AGCKtV59BUkv1sjrbAfgrytE/dsz5
NvpTzKb5YK13yqRna4eBEXTFHmPQ15MutJmOdgHBlOrsrxBswcSvFaXTuLf13gsrjZSRU1ntrqZ6
CoUpPii+96ssAgvGOxzYZIQx1PJk9KzGNObPTtWcV+YjWS16enCMikc25GJib5i6gz52/Y6YHTsa
HWi+w2wug1Mzz8wKG7dZdlCj5s/tmFZJUdP2uYKAmqKYtPHxYj4fomhIcQUmTIq1PHMgfGMZ1RlK
N2RXaTb9XjkaVdQlrnib3rdCCEqCwARYSnkSCTRijW/0PlSLv7bdn/IT8I7twf0CIsb0nphRB82A
N0s73nb3jZghYPUAPSKdwScmfcSBBem81cDxd8Yfyt/yB1O7qz+XX29b2XDrCytSWmozr63R76nO
pEkyJEcEiureF/Bh9U4V6iqaH1e6G//dyP+sSfqEHWv0sq60qvNYO3M0mTQDd42j79LKWnfZMGbx
7dVtBEJgRUD/gU8XpC9ycsEzQgT/T3VeWrA14r6/q23F9bt1TFgWmJ4Ebwr+2mWsdSrCBnxB1bll
HcRT9TK4x6Mov2uMyntszWoNO6rKNLcODSAVBEOk1YL7/tImKkjFSGr4I0sflx0UZUNj/ZX3f8q3
29u3EYHAr4+6D14sNupXkp3Fz3vdo3iGD1zDUCkUx54h5jfcd2nT75ZJc04ot+YPS6v9BGpW1Rrb
tC6YYMWbGQwjkrNoBNPpoMWpz/1M9nk1gY++/8frgc+mO67Rz+uQf2+IwmO2PBTJNeqPAUplGAG5
3NrJnnrgWF1UHlISit7nnD+l9LO/u72zW46JGxq9GCTzoNkU//4hIWgKZ/QmKNidq/FuABmNld13
qpb/lmdidPK9kYuJQ5nnbbIcNi26sFGE3hHgBUgWeDScVPKU76MqHzNe8VX/H9K+bDdupGn2iQhw
X2659aLW1pQsSzeEZUkkiyzu+9OfKM184+5q/k3MHAzgEWBYyawlKysrMgKy0YCCsXsJ0NPnzkDM
Rx0sWuaHqXxIIAKYR6IDCm7SPCqiLebg2yt82gFT8FaHrS2U94XlhoLl1XpkD9CzjEMFIOvWQGN0
ct8MP6V4C43XfTmv3YyXRv30Q9mInYx6V+Lze9LkBwUkuniwhja6P6d0ZW4vlxAuM+B9YvKWqP/x
zfhiV03DlAInJvfP6VHBnXuWsi2oydeOpUt3UJxnJJbAuILthA8DbdUBzViK+WGkhS2Bs0mQ3quO
2OJcOIwTRBuAJ2rjZykNTFHAPT8FOnW2+07zY+Hj+oJeSBegmwKAKw5JVIgvLov5gGawSQ+Bx6n9
LvfCu8zatPNHQvdIEPy4HbZ0lsGZDYm58aPUksdKqZ1J/xoS//qXXEAYsG3PvoSLWrNelYIM8aSD
brjq5AHxdN95vd/72S5+MPf9TjkWvZ32dpP5ZXE3pzb6L65/w8UDG/8N3LFaKsCDgJsaJWb35+DF
TurZ3c/2bm3rfYNkzrfeua9cjEzqVhBoayFGep0n+f2h3ame9GT5xR5n3T59TPbzTX/Tbg3vAeyx
vrABa/AGe2sT3X9taVDbaIva9pvCzT2wDfvGSji9PKnwfbjvYC+w+5vOxblqrEkFItT8UKVp7afK
jP1vGrUjZV23ETWieE2sh16et2tTsLALYZnVSGTcGQz+yqXMGdFlQvJDOgt2W26qzqkzu2l312d6
yQzYmwCqZ31fKHiehxQqIC0Qxyo/iFqW4eYD1Qi1uK0hmpWslWOWxlLH7QOyWLiwQkzw3JSFWG5a
JaLXWIOsTwNYtOsPSngDJjXgcapXLV0LMOzj+dXFsifGlYteBb4bYjazCRCqOD9k0GcTK18YPg04
Rt5CNLGHEhrKM7DERgdN2g4rLd8XPQtsB53Y5is2aIYMW6Bi80M9/7biTSOhgB29ZlULNSG7Kh67
8XfR+1G3cqNYtctFjxA6bSkpYNcydd8YLJc2D0W8k/YW1hHEsucO/I/TWwFtkOsraSmaQxAHT5Ls
JQ9l4vPpJXIx5/1UY6sINXHiNCd4iEfNSGqKtTe2pZWE51lGg4LUCmru56ZidRrQMKnmh0QDza8V
x8KmA0uObYTD7BdWSzyiGx3oCPNqZbt8p4z8kjoxbXE1xYFWcwYce36IdM1RUvXZ0t/awZcs4vdq
u5NayCqq3gyezcCaXNwvh3GfyC9jnd2Ger2Z2gcU6rfyg17hlnl9Ai5actmSO/02buoNNVEM8I5g
6q29bLiNtI1itKkwLi8/mh4sb8SdBceXtXJafD+aXQ4K62wDDQUEXTjDg95WVpVjUOgRhZTdPTjQ
wx964XzWtuSgsmK3TubJdmm/vELtxEldtJk4pZP4kc9+Tl3kU164ksawRXDxUagdoZrOQNEaF9na
utUtIR0QQPNNlxROMd3P1C+yfBPbFbHsel6jibvcAegUZJMApCpKfvxrObRcRrkDe9uBZLNmG3V0
E1piZAtxtb0+05dB+9QQSvbn65/USiOraQtYX2/ehKnxEoHOq1ZNpxZXBlG9GERmicGUGcEtGuDO
LUGiaEAVBUANq4vfUV3qnD6j8cohu7Bwz61w66fp9C5u9R7ILsNCEtg6cvlpVZWDG50zFbMda5BF
6yBuIHiQVWjsUlNXanOLU4eqN+N2R2fX9xeeZNaaOszCyEbUsJ5RqK2lW1F+vj5pl0ELTqL3GPFK
QQWBP2mTymzyUByKw/BotPvKKTV7jp3wZxqvxIHLe9O5ITanJ76YcpUTA3j8Q2uhLd4Vyk2v+9qT
WK9s+0U73/udVbjh0bmdKVXUinQixqzVsJteJBJYTeck9d4EEe71wVtc8Se22Pyd+BSHbWWWEWy1
YAdSvEmKnajyVoshlzEDQ3dihn3GiRnS1YIamiPAXYYT6TZap4F/irzBjVpvlP3rPq2NH3ebMyOz
pnSSioOefJkxQWHymKH+J+irRDdrbnFH89SlNC8zGbCurkA3V35LjLG2ZXm0ZaCd+9wPJ+l+UqKV
zqA1B9lnnYxmM0AvK9PhYD2rt1mobiHE7mrDFjUK21BWkN/LPiLoGgarsfP0tY00RsBPazA2foXJ
hya3tkZtLEaJJo7xMErDypJc9u6PQW768hmwj6nCoEraOwntxqycZheq9/rx+jJZjo6gV/2fZ9zs
6T1SqxjEdQeSHLofmmA+Ta03kLep7jfzsLWQt1tpt8M9HS1SK2v0uw3l/BRlO+KPcW4Owc+bSbiD
lwdA13M7KZvUFrQUlfwasEs70qefhjThsQIYTMMjqQUyS6VKXkJdJ65OSb43WwEUnwKYvFeGhR09
F1+mg3kRtyRUEVRur9LI6oVwANqO3iU3lSMYtvCcPnSBTO354b/YYj3bTFIKgAQu1GkKbaxkwvEQ
m5tE/akUthKOjh40g9OKr7KJHKfc/CebFsp4qE6x9sjz3WNlOEUaDbGo9SdR80LrZ18FMjSglaMw
PEfz51itnFDMC35EwfIGcDVKh2gf447hUpKasKcIsnOZP8SWddtKk3fdq6VdivcvYDtYzfmCO2IQ
MxAY5ibWsrFtEQYGehN3gzOIDzTM7Lh9q9R/9wTLiAOg7YubLQNao7bH7R6rI6bRtAbET6PWUdoP
qXkO55Utyk6fk4G7sMFtkrKLxyEvhPEIrTiQE6QOeLOdPvxxfey4gPOXFVBGAxXDcBq8UG0ulGkW
1vF0DNtZDGJUTlyUl8m2KiXqCXUi3+nhNKwkRlzW8rdRPPqC3A0cghp38FZW23UonI7HuFZ1xssv
UOjFxtU0+XOi1r9BAaS+AL9b+kMshM3uust8HerbPABgsAz6Ktz4uE1eCfMsUAEjO5Dyzpy3gnLQ
gH0u+l2PNtNBJsdO21rDv8ts/raKIigotZDY8EV0XavzmQxkOqrdURUyr4tdoXsb9P0QP113kH0/
v3JgAjJs4AaBVhM3vEkKBFRsxePRsFByMcPaD4tUt/GoJTpKqK5dEZdmEzd0NKsBQg7KTe7MMmg6
DTlwYscpUpqj1QxjYmuk1nvfiqc5w5u3CX3AKZrAxBPqRTT/h4FFks1qWmj/1zUuwqjZnEp5L8/H
uawBW0xck1rbsaWfmTC+Kkq/Jm97sWWgA4MHGFAbgBIHVS5ueFF/qGhf9d0xRq4zaZDJwANw3b8L
8e98TfntYiqZLbxy4/qgoVDIl7ckZa6zRjC7o54Mfl7KIHoEDrOPdrK8MoqXuwKmGCcwQjQayoH9
PD8ainTojUape7xmdZ4+3GK5btRw9LvwIzNKO+pKu4uTp04XVnIeLnyb4FyWEU5xHLEhxbP6uWGD
Qmk5HUyopZeRMybvZrxPYsCCoB/92ofaZlVXZWFQwagABCiOCvTK6Mq5wQwX9bnIE/FYA50JHakw
Lh/lkeAa36+c8cuW8KAF9BtwJ7xrZpzUdVoQ8SgnL6UMpN2GRChZCGsAuIUhRCMOdDwgIsJKV9wQ
RlIyjvFsice0Nu5KufWQJR3Q0loZtd0ScihH8l7QlUfeJedOjcrnwyhFsZZ0wCAcoyZxmngnRh/Y
/5Py/i+jGShhAK/CeQv/ACTkzlqCRLGrJvgWf4iQ+JTJD12unElZORUuoth36ySjKmGkAziZzr0p
26gZpLSRjmUcv8qTimYml6rSnRr3B8AZulj3rvvFF1Wx7lEjZ7hFVJFZHsE5FvVSJCqjqh6xG/0Z
+m7oDNyYmeXkcmYTqLKMJujHuzKoxBTiWL9XzF9OHyoSwF1hVBmETWZr6uQi1dehUGj6bB7bpoOA
z11epJu8xrs59QoxsJKvcnwl82O+qZQtSVJP198EtDmsjAKLKmdnFSppKF98E9+wOj63F60pV/Iw
08NjJtQxQ8gINwNySYyFtIabu4zbQM8D94enZRxVaAo5dzgxp0zKdDkOqKjaysES7qsGx1LphOnz
ytiyr+a8wtM88gsALdAex2MEBlxNqDF1SaA0mbaPournMCTSXTrlsq/lAn2xMhncMSJEvZpMnHeV
pN836dDs07y9UXRBXkm4LkZZwwCjPRgFIvRHoaR27rpWKolRSvie3rxv+qchH7zUUPwVry+2EKxA
b4W9azFoCe91ir4eKf72OnLpl3Hfu+/jlnwlzvBaQCW3dEw78wzXIvb4sErceHl+fVtHWAc+C60L
PLy/lKUQmvN9Eoxmanfzk0GDuHtszQRorK+irD0Zj8HTmkYQd71h6Gq0WQJFg9ZbvHfx61eUIbML
IG0SpFXkaROY+bTcXRlXFr3PVhNng33DyU6FV3gDidns/URqJTvEtbyksPuv0i6fjZX6yvI4nnjE
rRUhyXK5F9sk6Lxh8Ijg6G7nRo7UuQZx1yAfa8PH7UlVE9AW3cGYMBI7VD6S2FrJLniOh79nCBSK
AB7gGf77Zfxk9JTQol00YF2gxLtLb6JHy+v3AAT0nujWt8NWeAJnwBqo4iLWsClTkLTh2QaCyN+a
7ydGk6I19FSGXwQnsQPGKDc2MpzHrXlskvSNymtlsYtozhnkZi3LYtSvIqyRKI9sakV7Ir/X+k+9
7FfWx1IoQZ7GeIew0cHif74Ym6TOUlkbkyCRVDzG6VAayZAxOoMprlG0rZni1r0RZzKIjWBqyoJJ
gCCGFdq4bawtkMXthasDWjJQ4bvIP3UapeMsh9he4mdUSBs9bh8bqtwm4z7Lyp3ya5CrnZAJd6mx
xuLLgyj/WpwntrkcKguVGt1PVhKohjNnTmK6pQ+Wqjp8r4TbSraNdBf1EPe1ca25HlUWFgxYsUHo
i7soa5nl5jGqtUSXemwL0Sh2aTUdLXW07AztDErXkpUxXphJQPMYpS8uasCkcsayosWjWYKZrCHc
7eC2eBQAot30prLi1cK+Y6/yEBM1QOuH0+h8deaDmeFDMJfSvdYFleolCsq1Hv2XHCps3lh1EOh4
5CxoMOByt0wDx3MOWsQAGflWsJ7T7I6Y0kqV6SKrZ0bQX48wAlEBwOTPncGrXx13dUYCMHDP5JC0
tStIRyJtoHppj2XrKsJKEsxXZv/y68QkF0ZSJZZxTwcJf/EFAH5c2D9z13z9lD8kw9Ft2bL1bbPW
ZsbXov82isIBGg7Qn8U3REn5jBQxpiSYFYd+FXf0TfWGzbzTnTLd0d4xV2AUy+P6xx63GhuiVcBP
w17f7a2XMnuMRbAkOWoFcPZmDQO2ZoybxLyehJYoJdhMYwuaprj9RaZjjK4hBNTaDaOJq8WabNLl
1eJ75fzxkJvGXqtJlxF4GIUDoANPlWiPqVsqg5Mpo5eGn9Hg16jVaMPK6bA6l9yBnumZIo4T1qz0
u+jIrpfMrfBcRVNA2kMPdbUecppmHzsWueuaNaYBNpZcooQN88dtFh1OTl0VbcUiBd9/MKlC7mVl
PyNPqnLveuRcypBwYUPw1JgWPV4pz83UtJyKnuQkyA+IEbZsbLJil8h2E3u1YA/zzdqr0OIaOjHI
RTUKKALY8TGdujNvSWxDGNdGS8n08nHdMx6I8tdOPDHEHUdVCA1HWYKh5Mf0VQbGjflJf4EaavCy
e4navzNb2b8e5MKeRyc/So70fP0DlpfPyQfwW1NURzK1WD7FZEdHSO4qt4Mv+oNbPbUbY+eumGP7
4GLBnJjjNyfwmXM/wtzoQvH5Tf58UO9LT4mdcXOwHlzyqa1YXJtJbmOWcatR8A+ToA5vexXQ+GBA
qUFiGJr4WDwRsgb8XDrmoUXJCFihtIF3rfO1Kkh9gQ4QzOhQ3o2AFOVf2Vtd+NfHcXkY/xjhNn2l
RGSKioYEYSVDNHvW32O5lpxkGteEsJYSJgYdMVjVEGB/vkqZpyRvINNGglYjaMrYT364Uw5d86zp
+4j8rurt9AT9PZDNi851J/+PzfHHNOel0cggdoCYaWCO92H22eg3Sus0EGKuInsSbxrZravf+lP3
i3SO2vyI1NgOf2cgvm+qR816UU2fAMh0/aOWp/fPN3ERj9KhAn8whiMiQuhqVdr5FKJbLvg6A2Ee
vOvWVoeAS3tQI6ZJYRQ4zJrYr7+pAbLezqz3SOsf2hZv4uNez5yy3I9fMZF2g7kdJZ+kEF4Fqjhx
5BkH7aOi7LpsDe+zvLP+jAT7+5PYD1JCMLOw2RHpjbzXnZHuett6jh7ENVYJFhQug8Y/lni+NQ3v
fppesEHQasmepjpxGzVfY6r/P0LhHzNc0C9UKzbLAQ5Z1rNseOmhr+1UsalrvpB9/Hl9Znld5r8i
PzhsWR0eGAOeCUiIO6GN2h5HDPVE6w5szZuif2ISVpPsV9ZztiP189A4N+WH2dxMnZ8JO7zQS6/X
v2N5hf35Dv5s1a107EQVoSTXt8XsaIDNb9T5NtMn7PZ7qt8BAtCWjS1r7giFjrFo2HMICH4PafMo
hNtO+KVTWz2ufNZCaQvNIv8MD3+vIP1cKhlAE0Hfx6+C6efNdoqhwn6Py1qTFY9qVzlQ89jX5Ta1
fsvklfZ2Ih1R8J8U4uWdin6ObTn5eeVmWrLL5NuIFu5cGzfKYGfmBCHNtWeV5VB58s3cYT6gSzjN
8a4RqM/FWxakj9Ut3Yze8KS+xI9pIKy9Ay6eAif2uLM7Y4pBkDonQRVGsz81kOtUK0juoalnVQ51
abcj+kPRx8I5AO2D892eUchuSAY2R64A8l2A7JBGO7E/KpZbits2nlE4f1JmX2+d2eztkD5NEI6Z
bJU6DZJ9o7VptLJ0F9PC02/iYnGJvlShbCuMN4R1m/lVFfBZJHELYfaV9neamXbZv+ENw7++OBcn
+tQwF5UHRZ7VqsWeiaObIg8U8DIryb1RQQngvkh8vE6GaMR1S+MAoe/rtpfu26emuahbDpVikBmm
S1GA+CyaqqMDLSU7/mnKa11oS3H3xNb3+J9EeL2sLdLiv6AuJFsVE3tc2zJLp+mpBS7kqiqRGjw2
kYDK0zab5B2tmu1cyI5oxCvIssUrGsDmoLgGQQEE8DhbUaJPpSzCmyb3cCp6wi/DKTelM972t9NK
lrC8NE+McaFgno22rvoBxkTI5zpD5/ZGeVN6IRhZ024rzD8nfU0XebGWcOohFw8EHY/XjYKYKffU
nkpHa7e17NRP1j2EKooosVHJMDsHbQuG8ANkqddX5lI0OrXOp/Zjkxlyg+gXVmaxiVATcq1Rxbk1
IL2/bmrxqD61xb7lZGXGZV7nBbhWgqi40WeHireSWINP+NbsbGE89EPiRPV94ZtrqchiGDyZVy4M
SqMxzukEw7GxHZWvCiUMyxltEL5sEuPDeLru59IheOomF+BSwdLqEjffIMnvajH3CEBW6F8Me1SK
ohnZsHvd3rJ3jCUOL/XsEfh8WHuQ1AhROyHI7zSmF4xmCKccNrR1zUCpV2uxbMfxeR3AQP+Y49Zr
pKTgiDPhnoX28tKLbqWj4UB+DPkE9MpRhV67my0GNFQQ8UQIflPU0s/9q+u8o3VowmAsWLYyJLM9
aygiXB/FpQcQiTHg/c8MdzzISQ40YIJzmWT3sYKuaN+o7tHMjg1qq0x19xOsOUDB67ldTLGtyI6h
r5WFFiPryTdw58RYWuheIPiGAZrhG+VGkmzxs8idsnmpP5SH0tXTu0x6Mst9I+R4el+rMfLtuN/5
7Z9BQK/Y+VhHcZ8IWSfhcBbxyLqPnvvc1sznLgVaaFNBkiTdtukxHQ7mY/GSlhtL2CcZ2gAn4vQy
2VADjHjyQ1K9DuaR0Gnz/zVHEFY//7wcnX8ovuDzqLjJ0PXT3cXtpmvf59TPobJg+nP4KKSHVux3
IoRqyNzbZrXGgLq4v/+ZpAuqyTkc1X6QdZTPNlbsUui1PAZr4hyL5x5EWqA7jhXJlNbPPc1kuavE
SE4C6yYlePGQJ09NPqhxyNs3Und2V0pubXpa/7oyxCxa8Nv71DC3DeYhBenrMCVBmP7o4i/6dAdQ
/F5s7Wj6EIjdvT9eN7i05EFvA44ePEcwGrVzR8t2iqGo3iBuaAQtWvcifW4idCiRtbx7KYycGuIc
S7K5FRWzwlvjONhlMjia+eO6K0sL49QCt3vDvtKMtoErqVY6MjS75+GQZvcDea9yX+vXpIcXzQEV
DcI2VKygNXA+clRKVEFjM9VKlVOVuRummU2bCQRBGnFAiCq5Cqn96z7yvdrfEYL1wcMwWG3wWnVu
lUiCUUJDE1bd9rcQgD1WC90Hmtj9tnLTD8Vz5N7Z/lsUOG+Wb4ZKx3IW5wpmO9Tm7fo+elOOoj+/
iS/Cf0lvTzzkGZCkhOaDPuBxjGSho/c3iuG20aNuraQJi9kmNAtRKWZgE1z6zkcSyBe1nxRWrk47
ETcQYXQTOSme0f19kPW8fqyndLJpVVkH0NS0D2qqkd312WRLhN/sp5/ANudJRmY1piLQjpDAkFy1
bu242/X5ZOfmjaCuJNdL2w8Ixm/YCzra+IpkJ7ZgQapQDorMytzTstZslL4E97pDiwUaA7cFLE10
O6M36twjo+kLHOS4mxhT0Ef7ofqBfafMX9VnDsgmaNu61E4+Zs0n76HoDtY2LD3wQL1f/4wlZ0+/
gtskxSR1QtPgvhdFor7RixKoVBEiI9etLCbUwKECqsVoA9Elf+7s3Ol92BAk71nsgY0b4i+yBw5B
oXhAIxXObacyb8VD336Mq9W9733OL51T29zSaedxMGoLaaA+3kOJYx+2wr4r6I6Oz7K470X2Kkmc
sXmVy99JnzmT5Kf9YRLwzrzrm/dJc3uy1aRdU/hY/24U/hJKskslslUTCrENYUfG1Ev6zX8aM1wG
gN4F5psfM11HY1Q7IVseKPiD3gvxdp61rWCroLicf8TpLkE9tC59Y+VwYHNxOV5o0lbRoioBWXc+
V+1sQVodOVLQxCogNpkFMgslrjaTAKno6z4urj7QLv7PFDviT3a1ng1z1g8znmvQQeDFbTlv0V/y
dN0IW8LX/OGuAb0ZArPZiri2ltI23cf15OhRasdRGITRr3AwPSNag0EtZkWgFf/HM+b5iWd9FQK4
RDF5phTtIqgCaDlxDAXX1S5xI6VwY6Aj9fkwNrZIJve6x0szCCojhlMCHhqkQufG0U2X9wPY+AIV
NGWeXGi5L6Sx4KZEz/9DXGZUryIyIpBy8hzGAuS+0EpvsVIVtVu8vye9C64qT+x1L8pXMrBFv8AA
yXg2II/Ch0xUWCt9InEaKGEM9a0YENtkaBK3y+e1y+OaKS4uqvkEQAulaVC1mb5JcR320jRKfJGa
a8WcxQDF6Ef/dkvnrjJilwqhTPQsEMs6U7zWrNvMjqzG6Pw66efqNpylgU57QUMtyxEHBfJzQzKE
YBGaJc1L8VSYeKUuJ8pWIWEq7ehsRN1Na8mj7MoJwc+RkiuV0w2GQB+NqEjqL0mMK9QRdXncTKFG
ClvLa326MQcZlNeRPjbVthZL6M/0vdi0NggyCtPBNkLT1trhsBAFmFAHgy6hKgAi8fPlak00SypZ
SZExVd77bFfuZ+Mk9m90q9sEPADXN8fSwYusEFcygM8B1+bFLqo5RVOi2WZBbX5Ier03cCaFahgD
USEGQvHZlCBrElB6zuZDN+W3Q+Kp6VM+hP6gfI5CEGofUOD4uP5VCymyglIM2uqAdAXjGRd0c2vI
2rGMaKDGtS0Lop2Lua9n4D0rfRAq2OXwet3gUoSCxe9+Cfbuygs0I3Esm0lIaND6rWTnEEJ17E/l
1/zcBdAu/w/GwHvLlP/AbAlA1/kUk44aBWicQMWz6wO66Sq7/5HtHXpP9tUKGGhh5wLD8ccUW20n
kbeIYUvumV8ZjufYND7jMv6lSXQt9C0upFNL7EtOLGlDGEKMDJam/ZBu0TSNl4hweoZQBYi/toVw
m3uQfFfRlYkW4x+m+IKuZvQ2k/J5ZXSXFg+ioQUmXsbyyp/Y1ISeXkkrGoz17Sh76ehk4uhZIJ16
ln/Wx6ry8scoZxrtVJzsLDnmsh2PG604Xv+QhSSdwWf++Q7u3KmNaiaVUNCA0tYGsYlUQT2TQUui
NUqopZBxaolbT3qZ6wO6emmQ+8ljsfYI/92FxaUMZ45wa8iIkmnKQwxoMjlG4ZJ6Q9InAmqpm/yz
ei9iu/+cAUlwxJdpmz+bdwMmfi1nXno5ZR0H6CwEfR5TNjxfXm2mxlCvabG8wod6p5t3ZeeMrtjY
VmfXr3XvSMPv9gdkG/PabhQIlj1UvS1tjBqXzXwVs764rQDog2QkY9SxuLml+dxncoWv6fYjBNbn
8LUXbqiJh6ip3LbCDTABsfaq6vdj1/q0b0Demuy1+F+SNbHbtYIVBsJugChBXMjFyXZOR0FSehr8
kNRfUESyTRNiOr2XaaCHdeV+G0qBKrym6q9BWTuoFmcE6u/IqiCowpoxz2dkrMKqNs0R6/uIlk9v
p+7m92qTbOjOeOy9Z1DBOeK75YpgQGtuupW4trTk/xi/KHiKcV/npTrTAOzAQCo0N1RchdazSeTX
PbuLgo0XGGaIgp07qGVTA/prEUtu3uulk6l+g8cOaJ062o/62YKotOHVawpX3xWRa1a58pCGJkWQ
DjPP3N4dvNxNwKDnt/eqE072aHdu+iDsFe91195rh/Fpkx/7u/Eu3mpfhYsX4GPyfj2Mfdczrn0Q
dzWP0dzfmAU+SLPlffOr9N9jp3HIx22FjoPe7TwtsLYQS/usto/FjYVvrG+E4+/GNbxoYz2bLrAC
u3Yb3Wb2K/K5jYR/N9vGpnsiduZc/1ieCPB7R5zOGbco26JqI7nHx4IAE31m9DHRnSxoHcGVXzzp
qHndNrwTX7pd62yvm748doBkRvLPkNl49ORr3HJTGURVpzrIBAh8gGjSin08GXcIT6iyhSj6XrfH
PDmfFrQ8YXUCUczAYvzzSqmkeV/VZRuYz3C03/0GRLP+Qd21+utCvYvRiTJdGxC9QsidCzLaoJoU
HXIwlOxiAAy6oyUfhkG1jbF0hXRXdWgTXsGGs63FO2eAmItVK0FFLXInWmP1UVUURRuoRLuRCDp2
rfij7hW/l8uv6+N4GUmg5yZCgEqCNXR1ccs7HKmamIBWBVEjHkArgZvUmqTkZSZwboJblCYZ8lKf
qjYwhtHPmhJvfNuqchNTAkZm5UxYcYfvB8qnVO+0BLbGVj1GWeor4RoKes0EtyDEUieF1DF3JogJ
RppNopfrc3K5lzD5uKqDLRd/XkizxE1YVL2WYU7KCQomaM5qYtOdk8LVssIj1fBlifVKv++aTe5I
B95GFcOQtgENiaPo1W4yIzunD4gndtcDa6Nurzu5NIwgSwCRARO4BgHP+fFCFGLkao5h1OZJ9yaD
gBFKF39eN7JQa2RD+ccKd5wMUa1mlYTlXdnNM2jB3PTwEnb2vHe0xB1XGsKXx/CPMfb3J3eApM2L
WbPyNpicabKTX9ZbO4G27sd1ny6Tr3OXuO1ErRrs+SGsjH78FP9YO4GXduufEQOHxrkT0oBZiFrE
Hq1RPWEONKtHghegU6NTV46rpTB3aorbSUNaAnA2sxje/C5BwgN22mfh39Ki4kxk42UA9wg5FIQ5
LphKahU3SQIr8yi4tNwkkuLXCnlvO9O+PjPL/vyxxJb8yfxbVkzGQm7boMit3A5lyBZL+Q1wRz+E
qljJABdXAZrMkfwC+o3u33NbWtuOKdEmrLUqcvMYaDzpfUZSdt2j5f2DzBqc6EBkX+gADMDQl9IM
M3F9GzUAZcu1J1j5rjTBsB17shHdgcvaKSLlJ4iWvTEaX69/waKfLL1GszUobHhFxiSiIOnIxTbI
0tfCgpvZIYrX4MVrRriNq3fQVaexBC8twY+H+CYThgcqJCsxduEqCa0m5NPgIWDsshIXjcLIEjpD
DbFA6GeIypJoghE0c8D4SGsIrKbUzuZPeQBXswJZsdEjPfW6Au8RBbnX0sKRcQWtkqdyjrfXR3kh
cTz/Mm4EgFapkq42cOTgEukKtRseawDdv8LZo3fGdpCACnaNZ+NO6339wwzMsLE1NVi711wGH3wG
3tRxx5XBg883NHStmpvh2KO5L7WcWH4YZekmo/uJ2pq++ujGjrTzLItVqnGbBiiaPWhyPguCoE2N
WnYMjTwn9kR3dfqrsDztLap+4Y5rA+kp0E+wCa3s3cujDzAkcOqA8gV5l8WTDJvlCJIQAy2MsfGm
6Td1+n59NhdyVhhg/AQqnvPQpsw8PwlEdafORaaSPmiboddtq0xF6bZP8dJ/oJ1pJRv8bL1Lgtkp
rkrNGVL0aWVsZQE4Lff6t1xuLTTQ462P3QnQHcq/gIvpHKVmGI8BitRS4oKFQ9ySSRdLFzp+a3wT
lwEYxmTolbBLAWOdOfe7E6gUgctyDIQs26l0apxSQswYyYi7Y76WOi+6pkANCBwmCt4y+d08zkVn
NuUYAOYi7sEEr9+NILzdyYZIVjKLRVNAr5mIGhA54gH8YaKLaa72cGwCdRV6U7OtrBUKKKnRbHh9
whbHkMm+4LLDLh/sU07Xjpn0VRzKY0CKpLEjeRun4B2dptHrtGn2rhtbgJEyXilUKQEFYd0Q3Bji
5X1ANl1OgTgK1oMV6U1vF1oEZisQClmzExlTmT5gH2dOGkW1b9DWqPdJZWTvZdfjzmcUYTZCcFjq
n9qBZvTH9Q+83Kr4PsbAijZgptbGpSh114GjGi2BQQjw8A011Jx1dskrw3A55t8aTyIWr8nocLjD
3JgjQ6gUYQoqNHTdoAt/2uuCEO/aokmeRHWoVhB7C15hdsGJAwwO2qi5W9L1Ebpcmow788/v4kYI
BSI51CN1CvRH5T3d6S/Xf/3C08T57+diGShdIkjL4ffL0BR4S2/iYGc1NprAymeasf+v2Ls8gs7t
cXOhUaJ04KmdgNuEVMlN1mykF6K/jfVmBFbUVP8faV+2HLeObPtDhxEcwOmVUw2iZkuW/MKQbZkE
ZxKcv/4sat/TqoJ4C7Hdu7e7o8MRlQSQSACZK9d6mCRf6Rz5UKeJiyKdM073bfK7IaIe/g3k//mX
cNFsqQ09ricN3bWxr/VXxptRX6tIxzVvadCUrlzqoH21+9s3wQysN/zzc/HcLhcBbJVIC2o382Nv
v9SN12Z7tgRFFKBW/T3+le8um9vyfXQurvhVZU1AcM8ZbYAsTcHK5ZFmKqrvFZ2BrY5ubdpEzqBW
IgriTX/ScOji9rVyfPMUF5R1K8V/tTz2muoZ9D0Dt/636PC6KPt+sMA6Tq3g8gi3dpsBHhlQnQNC
gUfIeUSdbYVRbZQXPAsMFqRyWgez2YkSVeuv8Kt2aoWbxya3k2gah+XRaiu3VaJdVe/6a/T8O9GV
ZaeCq+zWLoGGDyg58XTH+c7tyrzLyxQSaMujbcXFjYx3gpN3ZnNQJKbtGKkehzStDn8xjyc2uZ05
KO04IkjDpjykAAnV065oKmv/N1ZQgkdCDEjWLz1quGt3ZkdR/VVJdw2d8ZcRWCWBkS2nX8kF7VWy
0MCF99wlpgzS872MErPaTfF1rJiBGmkPuWmV3kx1Ipi4rRCNCA28FV5wOvprz60hfSlVUV3IjwuO
OGe0+u4Xprm80cu+EZxkG1dPEJohk7jSGYJB0eIcIx7IQlhkLY+APWqHaSohEZKxyoX+w+yWmRw/
Dx3qjuYIHZqmhUCzOdqG4La0ObuonWu4veB/+NvS2piimCNyFwvypsc0g8g91frZy5A5cZPF+v0X
HmMBhbveEmCNW8wlU4vJjECrZg4TC5ZCkR2rrSX331tBH4EJlMLKa8qLrOqFpDb6mMiPlTnel1nW
OL3dP/x3NvgYYveSSXP4flZIikOHLnYHW1TL3CiVA8OGW46OiIgMN8+va2ZmaWnFBCvI4B/Rbcuu
TGu2D9E0dw+9jMRcZjFoZcWg9s9JC3xpPBuOEsWz3wDo7etUsoORjZCKaObF6yWDfotrkrtJPlNB
J9fW1gEHDGoaaEeEDjF3FqKU3pR2ocrAf0aRl+F4ehw6ED71aZ49Xp78bVOQPgSgCUSnPG+ulKpl
zDJbfmRSP7tqngxPFbOIo89Aglw2tXUioWoJcsJVVBnyG+cBYdJ1SnOmwZfkPr5Z0nTxidrJf+NN
J1a4UNC1BcRFELFBQd2TIOnr6mDkPRHcHzanDfLQ4PzFkxqZovOxWGo+DZkRK49gtgAD5wDsYL2o
6Q1SUoZgC24028BzP23xBNs1AQgnlSz5sUBGARUgqy2HUIHYxbiPtUXuw2GmGgTH2TK0nmY3xbzX
qC0zB/L0DCX7XO+RIsuJ4chUZ7HTtTpanyuSolHh8gpvz4oJ6lXZRNaOf5tCY6GXOiWS0SCX1Uel
M/WXWR7ZfdRXtqDksk4wf/GAFimAfHi/ACHNbRFA4sy6szMF6Eb1aVr0n22jPiT6Y6ygAQS35xVb
0gmuVFvDA9nUesZABg5CVOeL3iZkaSYGm2NbJ6CXh9RVLSVJAPBELDC1ddMBGTj01bD2oLPUzk3N
uA4MSlUrj0kKNvurzvCmyIf2bDsK7gRbm/LU0Pr3Jw/vKIoyNbWq1ZHLuyKhbh4XgsTTxsGI4wnA
DeS7QCfLkxuPZH1qr14Rs/hYdmyXgt3D0ccCwJanyw64dc9GhXaVbsdeMOEd58OZhzaxpwHDkcF1
7qrx4BldQgI6tdONRVrJ7Wg1hl1LUNnXrWujt+bvhaTVglnd6PxAugQ1ANxV4SsKn0Cuc/ROQ6ZX
AUzCcOIqv54IevPV59aCCIKquM2RdCD4iVVvrPHCn40blvd+nw+3RVUdpDKeBFtzY7+cfZB1PjF1
W9nSqK77JXENQgM1r64izEI/j04Gyc9mDokIBLzhW7AJQjgT4QBvLG6/WFMNYTHKYDMuPJLeyaWo
V3x7VJ8WuG0y4clldy0skDaJghwVPXt67Ef61A4tkhn0vp6isLFHwTtkK4F0NjLOzRakdeu87ZTH
ufxtZN+lG4g8ONUyf0tlsqtS6lSdV8/UtbXGR0ftTVY51BYQsG5USTC50K1WgXkGRosnSS+XEndq
CTECqCwNOJVaGt3M1N1yVADWLAskH6NjanRBpEyGU6ZaqE0ioeHVbbgwfPYNnFuZDCeKPeMcbMes
f5MlGS+/chj679OAm9ICsu9wzAbVW4pSJJy9GVZOhs8dwcZolQpdh2+iG0GyfuH26hLz55KLksnb
QeXTEn8AN22TxoAsI0Y+5pCRh877DZLX6XPzbbwlP0W8KRunDKYUrFgoP2m4LHG7po0oTYa0VR6N
LiTao8QCMgsycRuny5kJbtsMg5rn89ggOhm/MCKwDKrFWzxaOM4OlwPy9iJ9DobbKF0x6qNhYKMU
iwuE0F63Cqcyqtt8ElzItu73Z2PiLgS4c84QXkIo6JGfbbJDWwQGI65G3lXUKaVk9BTFlVLtDkK0
wWTt6gGLR72WzME8GN9Job3rVP59efib8elkLdfpOTldFbzNlELHRFvKa0I9OaodAgV7+oNJt6Vy
qyWPl+1tPYRRd0aK1QAvM3oOOYNln9IUOQrcGwanha9qYEl4M34XqmMBqVQ/MBEMdjsKnVhcfe1k
iEW1yPO0zjtLIr9uoJi02LsagqhzvCPSW5WFY6/u6kquHDY8650gFG+eMSfmuQDUF80MYdN+hVza
EFy1lNRhcZP6gnnd3JSQvkA2A/SZYJQ8H6VZTSDMK2HGsFz16UCw+xdQdIWqg2wNyDVc0TNmc4ue
GOTcGWJEFJUybBwC/ZA5b53eUn1JeS3qxOuWl8vDE42O85q472q62FjDuqp/sD4vXStVFKfI88y9
bGlzQ5wMi/OW0ZzNcZ5gadE7v9DvM8tvtT0zQnt263pxkYwSWNyMQCcWOQexi7FIRxMWzaHcWdF+
Hl5Ygaa5Ibg8Mn4jADCH3sITySBuaNrSEDUtIugg9S9o4HSVFpAfU6mvVKSDVp0UlTKP2JVT0geL
PSRz1HqXP2Edyslh/OUL+KHGDe3Q51yFePhCui/L9MTJDJQtzOIK2uHeIu0uG+T85v8ZBEgRaQrQ
VvJoZCJ3QJJFGDLJkcaO3KTYR5ZIRYRbwA8jYGMC3hKc1wBcc4fVtJSlNQ1pFU76b226iqoYtFhO
rAvGwp/y/9hZB4LuYmRhecSOPMQJiE+gnWXHuWepL7abK5Wr6I7i2upO/TlUj11CBddy/qHwYRX2
gHYGqhzNE9wtRp5J3aLwUYXxsyQd0xBUuOk32QgK4Oe13axMTvM7okHT7JrZnYjHhFRPq1/yXkN0
4DCRlVnzYtx9Q15IHWmSCb3H423j2M76Rwts56VyAhX4kGP9Rl+a75c9Z8tViQkQETDeeEnz55TW
T9qomJBry3Fh7PJbCjqzvK7cgu5U7bqORR1uW/ZwC4F0NFrc4EycExUj0wcp1urQmrqnqn0iFb0u
85cS73hTgrQP6+4vD3Bra+BYgiYdUsHI6nOzqtR6XdlV0oRqaw03ozr3h3w0j3k7K/vLlj5EJvgF
RDJ/lZBFRgT4zfOzSYE2k9GatAnXdYv33SHex/v2MEKnPGZOtANu6mAd46vukO3x7N23yXWch7IH
3rYwEbWu8zeQD4c+/RpuppV2yUorT5tQq14rKXUj6yWNrtPI3DFDCupGP0J+BQqAT5dnYXMjndrl
TmhGrCUCLUYTTtMUkMIbCssFBU40PWGNlcy1Gsmz45c4D5SHAf231W0LobVetJ02dhMaoFDe/tA/
U3hZjMFIo7Ie8RmZPXqpeZ22k6NMvaPpsUsqQZ74I/3OLb2C6j1gIFCY1qCTcb70dmx2RDLqJrwy
1537DEJkD4jWoNrr+P8/firOij6N/ST45z+Z+w5cpYu+KD9yYld3ZU9xJ3+GuLHsaIKCyNaJqCFF
Cgk4wHDWI/j867J5ABhmwlyQfnEguQohGPq66NMdM5eDnEpoSbgGGugwZrM/6/m+a0zBBG2shobs
2coAjjamLzWZjORlYY0FC/sRIjwQf3Ta+ZAotylex5f9byPAYJ8jvqAbASARvuGZkkReRjQdhaN1
04GdQsuvmdy55XJsJ5AH/rtn1brJYA2lUJxTOlJq3CZLzVGtISzHQpY76m7B89opRHoTX3cyfBh8
9xaEK024mMndCnVWJRnDfTPM4x9qPnjZ3kL/bd57uWo6tPGGur6JRHTN3AURUgkwCswnAKY68sg6
dx5SKSttvRuTEHXKzF8GtQwlNP765tBm12WhVi5Dn67bawzqNgsVpCq/+AsY+FdpcmVFya1J3nOP
TfLIWKppScI5h9rViEqfm5Ei8m2oXh3jEVK72dwXgmvbGpnONjFablfF5bUqi6aqj16gkxdUijSZ
lZdaElaq7DaR8jox8LL+S/dcbQBOv6LG4KT8eRsR1k+qCRtJ4pe6j04Z0w6igOQ/YlHuc2MOz0yt
f38yHC2zrMWqjSSEqzxSrXGM+U4fHqSG3Cnlw+VhiWxx61WpfdFrOknCcnDi+lF9iX9HA6RcBbO3
tRVW8RUgsdZWSOjmnY9p6OXZ0ksFfpF+b3sDEsg3ZrPLr+LMy6+KbtlP9fvlkfE4nHUjnJnkzjM0
VElaoa9eUU8PAFRd5Tiu6KR7xty5Vgz9atpBSG+6l6fYAQP+Qt6LLNtd/orN+T0ZN3e+DKxrTV3C
uCvTq1iQ7YtrU0Ir3GUr66982QBrpgtMH2g/4pP2A0uXelbhMSxBbzAyRdS8X7JFtIiqwAw3mDnr
yhIlYjgm2wHis6NL5diatFPoPfWu0e9SVg/t4ghbz788YNaVPBkeF0crtRglO4LdRH1PrMVfJuKO
FODrThC9vh64H5ZMyIEC2IQSKzdCe0EPRblQGmYWiX1aE+CLlQlp6KV6VFKFukVWvqIY86vq0JgO
2ozanZPymwYkuuDs3xozYBBI/BOcTiiTnm+YrE2mcm4w5kytjzr1LWtAN/jiSAI7W7ETKllotkC1
B9cubm57u6EGq6wk1LOa7fpK/W6OpBEE6C9nO6b11AgX0dKiUlJt1jGYNns3Rrf6VZPMjRV0X1PQ
DNZ96l7eEJuzB+KntZ4LBUv+Rt+zTKOTilHZ8l02v9pmDf5Et1MfL5v5+uTFwFQVtzOQmeCWJHOH
raXHhpWiST+sBohJ7ZTOcNMUfERoLgSSBjTdrnQHIgPBRtyaThWIYhvAYjzreS+NCS1LvZ3gpfI+
mQJauebPNnKRIBwrEbn/ln+c2uL8Y+yTKKMFbKGY6o4F/tSC4CWywDlHHE3qPM2wAKpFcBW3Tt7/
uxTnx0kAVLmpEeDM0X/N4SYsXPbUnC00REerJ0rQb8Xe0x9fg+bJaZ0PcwoUDFxAblp3Mn7ooOMr
2Q+Bo63bnY/wp1a489NS9KQ0hnUIKAp9p/6w/2UFuW84+8uGRKNZF+tkNLLa6pIsYTGS+An86btG
bhxLExW9tpf8c0G4MJtHdl7OZKbhkukO7e8L8l+uOOe1ETEqK60wXejmcsvknim5YA+KhsB5rdZ2
wFLOGEIPTu8Z8okdFQA0tmKYiqs8jgCc6bhWny+FpCgJoLVYigY6Tw0oOcvU8m32o6n9y2u+GU7W
7Jm8kk0Bq3ZuaNAHBvXkElvcIgc9pc+2dsu0B5xNeN2vDSizwMk2j1n1xOL6RSdetqik0esYFpM7
CVkVkjv1Y341e7rpKC4ob4dKcB5suvWJQW4uRxmNqgZSVqFiPsVZ4TcQGTRERnhuiY84gxwCQHJo
yF7BYOfDytqStQ2TaajeG0C+Xcm5Q55i39j1fnZV/NDvSZA747f0zTymsXNo0sAQ+AwPdfrnE1QC
Dv41n4FupfNPYI1UTCozaJjPwXi//Co8o7myo+NS3+s5CWftmSGLdSv9ipPaMf+l0tsX69wEsCSP
xxnosVBmbxpQ2bSTXbm5tsb3Yv6bgwlpc7w10V1oAxJ+PlI7qRK9jMi6xQ3bWVVQPDCfiErXW9sc
ty/kWGVIcAMlcG5Fj1a6Jyi1hoB87G07Pc5oEb68/bb2OTCvaP0CCmvN0p+bAJ6nBwzGQmgHbyKp
gvjFmJ+nSZBOXT2cP0B0UEStovA6qB64A2S0NKp2cQQraEkvHVwvg470bgcAOEgRlnlwtUTEa7H5
6js1yg0t07DNiQGjxfwDdZsxkp12p383lHcjngOjTw7R8Hx5NrfGCdlXENSizoisPHccd+BOM6LU
piFuXRKSubG/hNZdUwR/NTjQYSI9jYvfmqc+X7dMj6yqYkkamtOEp9AORT9zpo6BfLyU3CeT5qQU
Kl2i/Chfp//YZAbufsiUfcifcOG6YqwxIGVKQw2nDiUMwroF6MF10L/FbhPfzN8l5RY0N0c1uof2
rfoTojtN0L6nxjdT0wXOy3eg/vM1H/Ur0KAaUKo/nwXJsnOGHjAazv70SJ7Le+vnEvQP8f34YBxQ
RdtjYtC9P9y34Nv/iQLF5eVW1/Xk/RqQcZSd/rHPHSXUQrVc0mA/r5zoWvf0X9MdoMfOeN8B9/dD
2S1Xti/5xegM0U3sgv3pkO+Np8tfsel0Jx/BHS8qAw+z3MDP1fGpMdBopFlOu7htsVfNIEENIQdZ
5WWTW4f2SmKE0ASqOTwCzue9jtMM9PGQkc8X7WhAC93sr4fSaxI7iO+Kn5eNrYv4dZI/jXHXKZuO
dhJnMDYf6T597FVsLVEY3HxLGYADAxe2TiV/DaFK30sVFBLDYQU3FuArMro/cQR9aKId66y5W6+l
mp1dx9ErBQr38hC3txUKiMCLogqN/zqf0KqO24hBpSycXcTH7L5KvfIxfVk6Z9yNd20c0FvZtV+r
R+lVeh1tT2B+fYN8mWJw8QDkCXIqJKXPzZtqrywxuthC43460MyLnrPMaV6iu8hpypffAmubuwZ7
dy0ugP6H749MWJ1JE4gBwrab9vJ4P15bv2jvqJXlSONT17q69yRqEt/cJHBUyEagbgliAG6ESDvX
JTh8w/7N3PdPmQsQE3XRRCCYys2dcWKHe+2h86msh3RMQ11/thdU6yyvtENC3qTD0E6C+LN5xK1v
8P8b1TrTJ1dZQ4XT0hLWOu8P0lLfIq8PlxsULIUp1NUDvniIuWJQ4R2rl5xbKpbOjjIJ81dBBWBK
ggY9Bm6T7KnlG4fhedJ2eeZUz8y8VlEmjUQJ8K1rCpDU/zHPBfoSynVRnWGgwfRTA0taLIgx2+7x
+ftcIM9MO1p0it9Xr8ns2KvAR3ltmt/w4kFHpdMIzP1/Fu7THhez08lCUztgEWHJtPc0NXdlXRw6
6y6qDCCb0dVyE2sg4xI9tgSryJf0BmWSVaOAWS3IwqPhX97Y28fh5yrxtFdVSdOINZjFIZj96K0L
CNptDuxZerE9axcfk9zJZWf+Fb2aP4jiyNdzANo9tdld/g7RKLldoQ5DvQwMnxGjT1OWfgzDbduI
ciLr7fHLhsC1GSUnBdlLfiqlNEHIXLfe4sXHV3M/u/pV95260VV7Tx8bPxUMajOwnNjjAotMKtkC
q2QaZtWuIPfLypbGHrTxWp9vK3S6X57C7fPwxBw3h7rUDqivwRxg7046gBWO7Jbaa0Izc/X6rhVi
stcnwKX5XP/+JJTVvQ3wdYz5HN3Cn+9xkTiy8Dea+Z3JZ4d/iTz/5+J4Mrx1dU+sVZox4Iz4sFaH
qksgkTT80d0/l2dxM2qdWFkd9cSK1pvxbLVTGhZ76272yJUQvimysP79iQWQoZRlosFC/zZd4S5+
PV0Vfu2nAB9lAfRiPJAzP0AY+PK4PnQhLi0WF44BB8ezOIF3kJ0yoMOegP6XeYCqAZeQHW2f1eiP
nr3E+y7t5L32mrjNrtrLV0hF7HUP3cXuHPxLKOmXJeVC+DI2RplbWNKIFLCjmwBdFr0IKLC17XFn
ASri457EF7hZnQD5lEjQXgfdRBLVyDAINvrm5AJVZasoIaxKMdxAkOJBfYLaeNoFA8Sjd+Q4Hpvd
8Dvf5eH0GF+VoY1MDnPbPQvrXfenemG74htoIv3+0Hv1Tfyr3glTO+t+51f89KO4A0uLVBrnEz5K
um0D1a895qJB1gcvslu7JLjsX5vV0xNrPAHMrNKa5XhJ4yAhLgWVd+P8Kp3CLUFegFY5wZ1N24o9
p+a42LqoKF8aBQbXgzt03E8vv5UggUMnt+Obdiv7UF363vrFUd8p++i2xrGVXuO6ozpo4dt1T5Yz
7aVdAdjO5Wn4oJ65MOl8IQldtb0WyfguT76WbqUD8PAHrXdBYdFCcPsbhRjB/Kztyzc8+o7GFfAx
5n3iQzXw3agdhmfot/iX5sp3cpg60U0icFS+jeZjx51OGxey2VLoUpVhlTSglZ6b9V/TfV0cxT2+
C0nXBQ7I0/RYcZ03JIUx+Wg71NF2wQs0H53UfxO9BbeuD6fD4qK2rseAYaz7LyfvfX6n1X8KUary
K9wNibtTG1zc7iU5JaA4goMjaia3kjM44IwP5iD2JhDWI3uze/5z2Zs235inNrmgDeVeSbcZbMbW
HNR97dISULMo33XxvK+j5Sj1bE/H7n7K+lvLTm4GMNbXOZi9lnmnKY0fK9bT0t9KomqGcDa4iDfN
fWqzGV9mP2YAwM2+tu8hCpdD1l5yB1/y5pfyWAt2/eYd/HQ+uJDWj2OTjAvWWd7Rh2UPSMY98Yqg
8TrBXXHrcXFiiK+mg+EjMuQewxt9PVyuiGPvUn90kvvLC7zptyBFQj19pSzky8EsY/IsFXEWZrT1
WgUKdZWbihp1Pk6fLzHp08rHrJ7cOAhkePRKSrJQaQ80/aNMyd609jZeTdM83E20dhLDhjBW7aZl
7w7auE8Ut4hmtwPELV+Kb6NkOmXf7bSoCsDjiCIf2WeN5Mdp63emdrvSlEZN/mhn4HJhIq6JdWNx
nw/kHXq+kU9HxYnPA9TKCFRv0SUhQbtC3bUOgfinGj+Vo2A1ttwLcmXI6SA7CGw9XyIougniKZkJ
KFzX7Csrv2VtQDPflndq9gQONTbEaNgX5R82nABXBxPymOCfAuCec2qGXhO88BgNY4Df2gF8ygZu
z5VIpExghs9XzTHJWF90SHx2R7S7ebOSuJ2cC7bolhVAGFdaOrCCADJ5frvFQkKfkSDxxuA/fi+/
C0u1G+4AhOSnhfULTry5keyqIwyF1Hwpr8ZKPxbWFLTt/Lz0cnB5e65BjPM8C/sS4gYodQKduH7K
iamoXZplVlEVVnM/G6hnzYrm5xO4KFJ/Mli+GxJLgChaI/pXk7qmggAEyESTS3rRcUjxeMX8jZMP
3W+nzUZItBpObpd74B3cywPcXC1IkPyfNe4WpZhsMpUKWAQyep3xlkU/I9GNSDQg7lUKLKfFekml
YWcu0y4C2YcnFeCa1YvpvdcTdHUSIkryb9pEJ+fa64AWeJ1zQiVpmSTlKPUpIOdProPe3DULZNsF
b6qNQwJ1sU8znCeymtRqXKF22rTqQzmCliCOXKmT9tOi+E0t0RXbI00iveDNDUCQwLDVj8Z7btFy
FXqzOtMBhkjHX5O+7Gw18cYsr9wMbSyXHWRzByDDDbQSoi8EGM53ADhb1LHpMESqHBpXA1pWc0Fr
3wRRvfvvLHGjkogxa6xEXQYtVEr81MaOqoWpP3dXpcDSpnecjInzSLQldFWvoH66NmuVPqNHq3Sj
7GmM/iYWnhjiLtsgbmuJla2GUnmXVkcIWfhFI0BDbWEjLKgH/WeJOGcfm8GWsgVLlJB+B/n6oHpL
hp1hhYr2Iy92pYlympE4MZtd1gqmcv3tL9HKADkHGE4/yB059yCpZOgNihDa8r7E95Oox0T0+5xT
mFrEugHthGFM/+jyD+FZsvX74DIAFa0J4QvVWF3lJMAPFjPtuStwWtWggk205TiptqhPcWu/nhrh
rsqdXuSVXqcfewh4rwwdQCm5s/o/lzfQVixHS+AKLkQC4ks5jMzdSA0lo2FrX2fZe6uKlEe39g0S
iCCnQr3c0Ak3jlm3GCSOMVnIXRntvJNjyUF0cJTiKEEn5/Jotl6quA19WuNuRUlm9pGVAYGTJuOY
gRYKBA9zEqONJu9s6N2rg1/IWfetStn9YkIZB/t6vOn7Ugf5bMG8sRyfrGzJBQFx02M+P4tnJrCW
tjKTccU+0VhyRyKTIGtlkY7t5loiYQXqFgC6kFQ698uWNXM3GA0Am9rkIhSKF3Pr7EJ73n8scDtr
6Mup63pYAGb5sYKAgjRFDlVHx4DIKiFOrZJj9y8VItbsA7jiNFT9tQ8KQ86o0iXKWprHyWWAF2bI
rhir7/pedpVu7RVK4v1lJ9qYxjN7XKQ3rWJqmgb24EcOtHTQjnQ9N39xHp9Z4cJ8kuR4oCiwUtvX
ZLrO+z85ve4NwYt0cyyIsmipBMUk4GLnLgHyCi2TwT4agjl7n0NrFw1k/5LB8p/1AS+ZbqqguUN/
6pmNy3O/lRC0QdX1nx/jJr8H8M3ICM4llvZpUMb0wKQkvmNd5c8pBe1cVlZBZVZ/siHLwtRogDvT
4u9zqy0HNvWiVu0PYAl3VuF7zFVnw1yp3s4H9z9GrFNS5DiNYzu/Ko3mKMdvdRZ9pzQL7MRwjBoJ
eA2tm4uTQu0LGRfHyoMqU3dmll3lZHyVU+Pn5UnaCKl4l6861cC7g4qSW1Qttrsi1zBHkuTRxdev
muEbMleJKBUnssMF0zRqarAx4nKV1NURml57eRmcJtEPSqVctWm1uzysjRPvdFj8i13OjUIfeyCO
oPMLmN0QeVF0bJjg8SKywi0oM6F/NydY0MKRo7uXzHyONEEA2TZBoJiIxrgV73q2If5HSfUumlrM
mwqGoXE6jl6uvWjD/d9M16eVdfVObiFNYibZkMMKNZ0JKpihnfnCKLVxcGFN8KZc+bHwluWNMELS
fgH6rLGs3kkn3XTnbBLBu1aH/bLJTqxwDg2cjFUSVVovIUfTGl0CmthouWNy6ugQxO1EvI3bjv05
Ks6xNZOlyAdQFOX17io16qcs/1Hnd7LBgOIWcQpfHBw48LhTuVBaUJ6uEKpUU0H1B6nuPHfkl766
zUBaLUxHbUZ8He3za4MkWjO5uUSyyERqCGMbaxfnJHsd06fLjkfWLfJludBjhxsw9HmA1jj3vIFY
UwWuJWRxu5j6aWE2XmwllTs3meTMQ5l+60tZd0if5X6TNlkAefSXSWOjY4Or21FqBg16A4tLuuYP
WEZiB6IdmrvQoXCxd2wXOtxves56p1PK5ySZM88s0gg8oIrlsESLY7R3gkjLXuj8bPd15A5KnNwu
Y6x4VYWu07rJLadshtZHUgTsspMxhUoCyggil6avxKPklKQ1QNWgacHlydme/s+54aY/sZpsqdM4
DWswGdXJ4Emx4Om2GV3QOAZwEzrxvlDnIepYPdKyyGbr90ocavM+lwdHF926ttKaOF8+7awjPYkv
Rp+baSXDjnEsbB/0U5LuRgR35SP9JR20SjBxm5HmxBwXNKslRSXChFMld04v4NESTRnnsKCp7tRI
wW9XQIyS2/a4vF5edZEBbtWNoWuNasZcxWkEopyndjTdGAIl6fN/Z4cLXGWuaXXXwE6UH7t2ZwER
zK5lVbDBBaOxuYjVV72sFBqmK3rqb6w7+m0S9M1shsTPteZujP9jShAyaID0RBlWoQ6T0Se7T36O
nW+LJmwz0p9Y4q6TwC5o6lLAkpIHaCPtQWMUO2i3lEXd1Nv7/j+7had5VmNtRukchqB7ZE7UGZJr
bB7n8vJvjgalDP2D3QrqMOdbkrCxx+qvy98+2ABYSUaPXWk55rshoqzYHM/6XMc/yHPwdxgmxWVV
TiWAH/IO119HmwqnEeHINsdjgoF2zflD1nyNCSchJgebgUT1Jg2t0dPQ+Fcy0ynMxEHzX2MIrkub
PofkJ7LW4JbGA+Pclt1Av66qkBRihZ9SfxoCIPCqAo21fi3COG3GshNb6wY7GRfS8WMq9bAFxVkg
0xLBCSD6eS6cqctQRGQEhLnvkRViGTG9Po4EQWDTAU7GwIU0KI4UrSljDOV00+nvenWsaSK4i2+u
PwhHoKGC5yng5efzFKPEgFcrEkPIuCcLWg5zxWnzxKnkcMwF6795nqkQPTIIgMHQAOIWJa57qV9w
bQlVFEv8eVhuzLGRdzErFS+ee+qiOe2aWDPx5n6qnclSakH03prStWSLhmHAfcB+ez5cKPGupAUV
pnT5ncbfpr/oEYVe1efvc6eDYSV1mbWAWzdx55WZ4Zjlz0YT+MVW7xcUQLBaGhL76EvmFk1rwNWS
aKgI1uNVLjeNi2x12HV3Uw9JWbWB2g4FYTAQLFjQrLhPeysY9c6Z9DuTivRYtmYUN0W0Xn3Iz8nc
jEL9zIimBN+iQDrHQ06ocas8vx2Y6Cm8aWglWQFkH4TFPC8Vq+xItUAgHw6L+r5Epe1rVOo9in3n
X47x6yLxl2sQlWsqqGOgyMDXdWnVTUlt9mg4q7Knoe7Der4t5UOyqC5jLxVaGZdCsA23QiNmEMS/
0OFChORmUZ/6bGrZhJdkFgfFvoU8YZK6c6xCVTl2IhH9wdb14tQc56ZJ0VVqqyjIr1HzoNjFt7wu
ADJQGqeV6eEvZvNzaDwiAxIxYAQYMDSreka7vpOMrVPaizM9aOq9liyeLOo/2ALUgnwEjyNUv0BN
w/tk2TU0XSjaM8sp0JXsqgJbUv5gQbDPsiHhl3rJlUFvGzoKLgdbp4KJdlcdTMP6yhJwHl1KRTUG
gyCxkTQ0/oN8PISdx0r5ixh2aoW7gsipveB0w+j0Id3XGp44abB0dXB52bZc5NQKd20rcnuW+xxW
THX+oTIHl7gjaMlcSkQwl62NjW4cEF/h/oE0H3eWMjhHQmQ8lyOkC/ZgnPyJRmXZpcn0FzUA8Fvh
2Yb+TlxseF2/qbGKIVrfCMZigVNzyRIvZ41I6GfTCz6t8EgAdYZYmEaQsJG0d4I3OWhhBH62mRIF
8gTEJcC7WOAQOne0rkTzo9ahMqU3vg20fxdUT7J008QONOfs7r2fDvNvdMPr80sal26+uEV1UNnd
ZRfZujtY6IlErylaZoHSPf8KbZH6zmxqNAFnBzrGQVIdGnozGHOgJaL23C13XIUwIAylAZ/CL51k
tm1Xt0B0DFGxG5j7WuSxS6GdeHlIW3H4xAy/doliFbUp/y9pX9YbOY50+4sEaF9eqS03O21n2i7X
i1CucmlfqF369ffI892ZTKaQRM+gG43uLiBDJINkMOLEOQuu4rVLiT4Q84/4ESTHlNfks3bHXBpi
NvHYKxrtO9xm6d/6A6bSkbzMgqsHDq+9YG17ocyMU0kXURn4biS5iIRNsMojFMJZf6xPIJD757AX
6/LXmRpKDYxBFmj49RwYl1k8QMcirVGv0T7qYHN/bdYGAvI+DWl3BKto+r12t1zIwbK2dGgXY/2i
U+0lKtuNJnz9F1ZQaUDLnKap4Nu8tjJF+NUWBECHvE1AnUrU4WRMPcfNVmssqPkCbQWaZFCZMvd9
N6RiM2YA14y1S1G0UGjnaNY5BWdyXkBVZ9pYua9HPlhOSKHsBNHw7g9zbT9Zpq7jbwUIBJZzIhXr
RO4nTKZRJx2axC2vAjbLSfOiJqEQRv84/YO0K7rRv3v40dXGzOrcCUFeWXjKtCO1+xZEj3TYLIkT
reKEG7cDgyVcXHBKU4aU1uJFF+4+d5YR0hptV3gAxmCYAc2MGNcuVC2QOvPvT+KtR17bYjxybqSu
qRLYyt/0jMxYRpljYX00CK+X9nNwpDIHfW4KVdFoeJ6lA9CeiaQkm6LMG9LrsUVMIzX/R3vMdp5B
lK41fQdciIAOF+uvUvzFDuMynqxPHJLjIKPCc9Bg3L+taVj26oTXuVD9Anb1qWiyRyHMePxJKxib
b2FsfDbgmajTLVfYhTcEhZmbRYjxSFlB5DCyjVwkOt4mNEwQxrdEt5JN1qC1pPnVVdu2Mtz7LrK2
gOha+/cHMCMVcnnQ5xkPwsR6lbSHVHhQ3IEH1VsJeDFMvIpQ/0VPMSQRrocpFo0qNHhUH7LYbeuK
oAQaDYkT0hwnC1qA1MjutYKo1NV42Nu1pbwwzca8UHGC1PTSS1agFy/zAd6QeMmWlfcuytoyoraF
tBf6KMwugGJeLlZji0nsBFerN+ZHhT54VDpADOJE0+9xcqjW2+DtVrCiXQqyMch55PL7/bVcQfVf
fwezO/SsGmjd4DvSt6/G1ne1ox0+g4/Iq96sHfWEnf6Un4xz6HDsLqfj9YP02i7z3qd0kiatgBNB
/LtwC9VecB7VInEq78TWRc9ZwctzruRqYBP5IJBeLKSwImNTtPJyCCCScAiLFl34qt1Ap3lM3QUL
pwe7rqdE6Q7RzHkIr/QnXNtd/O1ix+p1C/ELCXNcEqEkx173I0d9oq9AYyLaa1+oSfSQRCkZ3qdP
zjwvfnQzz6CSRD5MB0ML2/dSxSmYOASctqqgEbH+bXWRG0WjL1uj10XlQ9IWTxkEgaQeA89+asXE
CwuX8+jmC6BpieB+wfayVCN11Qc0iUTkj6bhUazR/mU1n4ix3mkjPDS9+sEZ8apnIRkLGCJEQqF9
ej3b3ZzT2Upn0AOIpQOk+y4WBog1VOaL9momdiO+1+NWA6crSUXObK+djPAtfeFBwD3AsuHUBkVR
u5NRwjzCl4ujUrgZp8ixOpsXJhhfMhDHBIEh4fSPHDNPSVGDf0onQtzZlAcWvH31wW8vbDGxQK7P
SjgZKpLbnfm7tVQCUYqX+6u1LMaNc0DySgHiBOvF5uqnou6R7IJzQCaUKK3govhU9uBVk75i4cEU
OlLybpa1013BCumQcAM5EpuxVfR5EqNZRzSlYfvrP8HxJMkd53xbXaYLI8ufX2z5pC4rMOsbeDDn
Vukmlh66vSWSuVlEpI02IjXNI47NVe9Dp8g3LwaSbsy9XCcm7o9cSw6j/FaIETHTN2P8WQKEeH/N
1sYGgmY8sSA0s7A5XI8tBnFcJdfYYCNG4gA32R+mQOsdde5jWx7SP2B7kDg2V8/upTANHrQl9riJ
gYOon3ILd/Kg7+n7OD3p0PWp49BWCsses51Jn3ODs9fWJlQFBhCk+nATeOf1QNMi6XvFxHaOQMck
2EGCFLTwBEE7zgWxOqEXdhhnmVN91DIddvqx/hTLU5NGvvUO8kpvEgKL3F89dWXHgWQXaMslHYwA
5HpQdK7KVGjj9GC8S6BX4PGGL07GbujLn2ecQ6lkeSyGPD3Q+ecQBqQCA34lnDphJ7eRPY1f90ez
tpkvzTFLVCF6Avi1QDvZoJFyeDZB1cYl+Vw7pC6NMOvTWG1Es3oBBvYWeKqegiFzpPFZGx3LdNMQ
kC8ukH5Jq96bRmYvF0I7jjUUdw9h6Rf1JgnfQKpLeuSYhfodIoqS9iOZ1ef7k7nq7xeuwdycFagt
x7zNUiQ+wMclvaAjh0jScUYu576h1YgIiRvDUCFtiqc6k1XuGjkN2hnqULHo1zp4x9qMhIMF8ZEu
Ok5C7Mea7o4DRMXTbS8GnpTPbnnSQBU2i+VeDDrODlxzI1BCQuBpabBCLfd6U4xS1mqCVqeHSXww
1Fc8EbntA2uT+51SRCkNip7skCFQpcZjpqUH5CSI1P9dmK7DRieyxJvdNXdFKQ0JMKjZ4G3B7HBR
LiyBznp6KEHhGG3DXtq3RbjPlr7vYqfM6bmvOYDgtUMF9QHkJpDABd0184roDWUSG0VND7UykgRv
Ui4AbQWDv9DfLqECQGg4jpmDpa6tYIgpioJmeES3vZ0ID0uX6OAM+c95L1XorlJQmsCLVHSbwev0
f1weh33EDd/qAEvT37WL0EgYq3x5FKadWXhRJbwWVvDPE5vXRpgdqEbQTQM/Hl6FQeEpdUpqY7T5
/K9r7n4xlu/L9iI6CRtqtaaCh1DWyNtwfEZucsP3w1UrAFkuhOToaGFju6qyBnNB/BySGY0ahQQA
Li2kX4LV8eid1i4dpJLQLAuS5KXR7nptKqtD4dNE5FMJmT1klg8ZWGjtgXaY4BTyuyYUIRAQHe+f
Yqs7GkzroPGEO2oiYzWMNZSoxCU8qLeTYOwpmj86LBf9r4a3iDeAjlIEY5B8PTwFy1UXy/AAut8k
irEBh5aW4HETK15eTtAj4IVbq0t3YZHZzyLaZqNSQ4xM02mrUL+bINmiccKr1VUz8MBAszlEN1iW
Dq2mStD28I9U/4HemcbTgq00vNEKl0/NqeusHlBLZUlBhtrEsXg9hW2UQRnctJDSMYb2Kcxl4Vjm
tHPve8TqiExA5/HshDOyKWHIyhtAaSG26pBlXOofkNd97Bpw6Ny3s7o8F3YYhxAbI40nE030svsh
Es5duOrWaCJZaEhxTbEwul4Lu5JGJvLaMros5dluR8iOC09lzgk3lLWLCly/kAqH8MPCiHO9KCJ2
7QyddhzpzWB+tEKqOVMwWjawM9EuWJpVkzlE2iCcDwlNZBvEGhFR1U7fV73gIveuO2KWqxs6Sq+R
IEEEqZAzr7KSbCtNCnrlg2p2mjpp3uN21DzwVIjEjJEhLefspc/rgRhph1RMJFfHPsF3hGMnQbCk
ijdjNsR2qQNyJ5b65AL9k/p9mUf7EL9MlATgKCge8cTelxODjfoW7Sg8u0GRh7joekJA8kzNUpvT
wyikp6lVT0hl6M9ZqmQOrcLoIxJqjbPaq/cqEM6AaeBxBeki5sqpQ73SY2VEXDKRGiqpRLWtd+ls
vKdf4u/8j2Q4SW0DQXffg9dH+m+rbFEyzqVUVBJYrZzSanaj8RHWX4ISbgft9b6ltZ0PkncLLZUo
ooBQ4XpOUw393k2JOVUpAIe1mJ7rgPImcS1cR9n4mwoAxBBs/IgcVy11wpSiIUrejO17atVPIuBJ
1uhTa5MXAxEzSrr4fH9sKzU33GsXdpnFi/GrQm8h7opKoSKDmL7OUkyPlRaI+3wMi+ewCBO0vQyT
M5iasA1k6UcRSoozTnm1BWQg4qzr6jv94otYXjsTKDgqoD0MGkqkOhifoeTJv/tfIulKx2w41taO
KtTfoLuJGjDe6MzwhaaR2i6CsTBBy169zXI0/+YQUud1168bAuIHSQCUItiaVRypU2rh1D1AakdE
9UFqW2L84mk/r24KYBZB9wH5K8hBXrtqMzVg/6xxDhnkE4Ry9i7zOf6yuhkuLDAXx9TVXV8AmIXq
ngINmud2AxaTjeL+icjkCI4J/qD/0SJzxmeakSb90INE2fhdu0jyZWr3IRTtRoo2gE4jdTmZD1pf
EgX6AEZG+oKn/LN2KS9I0P8/q8ucXAS7Wdhp07jMKsgrHNCpblM/Pkc8D/lOK9+c3Rdmljv7wswk
0DxIGpgZcYoSDcqL0L7yYxL+RIqfeM0BDVux8448oIsygEO34bF3X79mlwf1Wxsvkm4oSCOgQdsG
M95e6UFYIge4VelsJ2DNqcEmXtG3SXXzRsfLrOTswrVoBCEwkmRggserk4mtkCaMVSlPMrQhQxHD
EuM/aLB8zFNemmzVjoY4AdhutMezt+NUA0YAgAnsNM9jtVPNLehV77vriomFVhizpi/pADbLaDRz
ltFygD6mq71n+4jHuLuywyVE8BoUbdEUj9vo2klQ8uqquByzJe+hAjWwoT00Im05+OdLcmWHWZJG
7Y1Ct/rskFd/gbEGHQIXjb5yJAJOgp54DASdwKxgbhinqSnoU3aoMgMa6g9L22ojfnER1qtLolsL
uBnVbp1tco9CSxCzTs8Og+RrzcOQuADi/BerfmGCOXdDMzPHOoEJIFeaYgcT4MC/b2Ktar9gvACL
kRf6KLbJAjneVsg6YHACX9sHXuLhuiatPW3+vPLyP2tRwZUt5pRHGr1Xoga2kuTVGHbKAFZwgEQt
pSRi5BS6A+rqunSH7EXJfvNSGMqqY1yMlDnx47ArBLqMVIiI9dvMyLQPH/uD+Dp7SNHa2f5T2rTO
uG/d2Ouc7pTY2YY65WvnQ/N4P3nqpnZRSIgX4tYTmOa4J/VKsHY1PcwBWeh1peTL9LxJjuiOZN7K
sGbYOqntwHkvn0TQvLxZJHLv+8CqJ19MDLP5IbozJxXis0M2BH6tuYMo++bs3TeyesJcGGF2/thB
v1qvYESrzgivc+FFHN8le7I4Dv2NpmLuu6tZXD7k4r4bY7NUtWU0ktMR+tjtJM/c6raC90NpR3ay
lTbpY+XNjrHXHWpLjz+bXb2NwMjnKw6o0x3RUT1QuNndCdpfspc9S9CmjTYT0THzCkmd2ONzYi5r
y371UmpcUs+4H9ksYmUFE5UXICt0xOvNNDv3Z38NtQIoHy5dpBk1UAAzWy8KxM7IBIgpVGjoV8ic
e0GKzuP2rcnckJIqI4aeH3ODc2+t7blLs8yek3WhybQYwzISw2tHNLuko3yQ9O6X3kc8xdKVAANj
hJr2kr1fCN2vV16HG4eKhjGmsr5NGh9ZNqkIvWxjaV5jcELWNX/G2xRJPUQYEItgzmY1DgKtWvpS
m7q2E7HYI7ftNuVzLI7gsf7nGamlX+HfxpjVyzMoNwQ9YNtKND1qRvMQdh+60TtxTYkopd6g8sTE
VhfOgm4Vum7hkSZzJpghcn5VgaarpAG0b6ooSJd19CsVtSqRBL0hm/sOum4PCVkNYhUA9DO71kpA
RWb1aFcKpe3PbZIgXhsr3mt48TZ2kyGFgWIK6rRIJDFnkBiPodwsHUmV9CZWldcjbSPHJ5n+iNTt
0G1DOSIZWn+N9Iuqm7x+vz/GtXP20jwzxqmIpzkLKmgoBDpguyWyV8F8Cmn9ct/O8rq8HSYq4Eva
GdkeZtNV4D4KgaxF65fyoYraXknaTZ2fZPMXlZ6yJHf7lkczsT60/5hktl4ItDAAIEBNoV+icUCx
9qW2wPjlOuWMbW3boRTx77ExfhkquTBLOZZwSmq/1S2nmvrn1qwiW9EpEaAxcH8u187lS3uMy8yx
EKApbPFLMBnF6ktn/rlvgDdzjFOIQ2dJwWKgOmtdZFflSdU4hzDPH5Zz8+JGpAlaNHoKvys6yJNl
oIPtcMuJTyDeU9IMukp/FWC87g9rdZ0ktJhgK4tQC2XWaUJ2U5AVgJCrpxFRTGinwyZVSFv9um9n
dfqQIEQ6GC+jGxbDgIppMC8QtqQxPqegT+1ACh7GkUfZueoHCt4TC4nb0pN8PYcazTSzaBe42viq
dxtBO/0X4wC9hKia0FyA7Pb178dRVyIlBrzRAKqpXANyBbhSsefRDqwVuNEZ9R87i69c+EIgTqmg
D6htCBJMBV6egmkSzft/kYbzB0MGbIaqdlabH+iuaknRPGkpUN3yeMixmCG6Y++Pe+3cl3EYI6ss
L6hrZtyKMNIpHZYKGXKF2hbp/DklJk8IaN0Kok8ImIGGj9UBEqApLGgzRg1kcFN9tngSqsOTmnJi
z1VnBLXc/zfDHBZ5qA8taJVQOAJjIgSO0xH9QBkPt7hMycXxjse/hVHgXP9ui8e/Xy+hWssSnLGV
Tmqdk+g0JL7YqiRUQRMSU0fKO85WZkbF2mMzp8GoJmmrNdJp1LeNAWbhoCCzyOlt4RlhwikAO+Jg
ijEoebDcTrVTIEoC8fW+s7GP3ZuhyNdTJwvQdhhqWBGfm1/Q9fJfgj/15nfySHFucG4qxucWW+ih
Q/IJmF7IA7Id+PlgKSDnE6VTWdfawQoC6SUoNfEzwpPeAaZE41QS1+0BV7G0l1sKm6RVE8UEHAj2
esOftP1YSkSQCyC1jA1nFpl36v+N7D+WmFkcLLGsB1zDp7B09WxLLYSFxUPiqPSjyY4I3YZB5vgg
c4X9yySCtgUsjP9gC+kqKnVjqUzSqSrmYSvWFepkdVF4FsC2btuJ84uW1NlEclUdN+GoKlvOmBf/
YzYdiigy9BLQy4hOosV/L85NtDMk7VICP+VvyR/akPGsPQ4/ckgQtI/FyBntyma4MsacI0KftXoJ
a6cmrva5WLtZm9rT1LqcQfHsMLFHbhllpZSwM/S6o0XhsaMmuI3mHYU2XCvZaQc1LIghED0rjtVg
bc003YlR6qeh7EhT79//ntVFvphj5i5Amz14jQYNww7nc6jupHJ+iFNqT5KyjzOg4gvRFZKGMwur
++bCKnOcQvGvgFY7rA5Z57V66AVB7KSF7LX9xDHFmW8W3jIKZWIZA5yoBQ/MoM4/jOZxVg1eIonN
s/1rt/xnSN/JgAtn7SHUBjgKhiTmf3PjR19nu04yySyVblzKhGbCJsKVIeqzVwoqQWeCrac8TS7O
an6fxRcfoTVlX4Y9nEtAqj8etB1ymY9qou+1tnc02m2zDMT4Cm+O1854bJ6Fxg1EaqgoLItwYTek
qSoYsYCj4mNsURAjPZntXe8XzxUaGUj/cd9p2czK/032f+wxm5Um4CBFZhWLGpmbCkK2Vay4Zd7b
Y4VWJxXJI5STcjDJjWCGbqzY49hfdSoQYRhLvx9AksxpbFmp1tLelE5FB9zAlDwMUwLIWf84o6jS
W4OvTchlTfq+mQHxQ/k+gTJtvNGFmXQKB3m0uuYX38K8POtRakfwAUonJfMGET0NoD9zjMlFqXdG
3jT9b6488L5hdoGaR4LkeqnBrUsz9MlLp2n8AOf2MHsSFJt4QvffLU83Z/+FGWZU6OltisEo5VOR
QesAmDGwNVY1sPKqmEDJqKvQ+mknQ2ORpkkCO9eA8WraanAVs7ScxpzTndyMgR91wuj28vQRGyPd
G9As2UHISXVnGdAPIy1nB70//WOYV8n2vpMwr5dvHwWlIXJiIuSXJLYePYQWonk1lE9pQI9tXZ7C
zuQ1yq/5IerQIIheCi8QCr5ejNhMuh79H5glfZo2sRIaW7OR0JIfQP/y/nBWDzg8YxDlQPYSFVTm
piiHSUWevJJPRqr8TBPd0zN/kB9lBQyK0FqJZScTf0U0trO0cbUROdWitNz7H8G8cPFMA44G1Ch4
3uJvbL/r8RpjNQex0TRn9NXipZbZSAk6gfK30kMnlF/uG7uJ+SGxgE5bREB4q2sAFlwbE2JhUiWh
b859Wp0EKj/HIzStq7YjlThvhbmC34uDyLmQ2WbAZYw4VBYmgCWlip7Ya7Mh2KLnXBmbczNPntn2
fpUd6vQZG01oZq+dftQos4nnsHV7qfeHZjtD1ktrnfuDZ3Wsvj8D5U/wi+BpJQHReP0ZaQN668m0
mvMcv87HQrEBf8p63+hIgKZxd/JDwTUKgNvKpZ9qH+teLrndc1W5kbZrJ2ixEnqIJD9WCOrgQQk2
bqcb91JGOuHYnHi5D7bk/q/vlRXwCaILBTEjcy5FBlWalAbNudoan/lX7PY2hfrfvAmcdi8+1a6C
+6jZ1F7rDZvuAAmu07BvnfkoPk6bhOOn0s2hvMhzXHwNc3wJpZoKZozZk/3ORY7a7tyQCDbidVyM
Afn9NTkJ+Rs6nGfCyv6QwdcLBhAQUEHJdfnzi3s472YaWoXYnqXYGfXS7uT3RU5bKnFi4uy87yK3
JwJEJqByjNQGaGjhtIyL0GYagraFpyZ9tTGK+lykH1Zd+WnUQgcqPJSp5MwSxAz04W8rfHXm+5Dx
wKm3ocfyEeoCHkPGHH8xuzQJWrkXKr05p9DuKPUaCNXkOXzWSidRZXtqnVIICbV6N6DD0uUn/eDM
wsoxgVwYSEqAFQD1qsnMeRAXsWgWcXtWk/cAYrlD+ZWE8lbJC9IZIjGqY5VG2/GtqbdD9VBl4aaO
WrtRHC38EUtgEpVVTkTAwviWvaBIyHqryIugs81grgVhkLWO5kp7VhqwnSmHsraF0B8RjY4JKS3N
Gbu/8ejryRMVRwJKEDdVZE5yYZn3qwsc34B+KeT9QfCHfzDfoA9FXQS4n85hSVG9sICUNAeZh6G4
jQQXMxq6shZtJMW4EUqoownMwn13Rgt4E9p56qbmW6w8GtTLhnNQOuj77Lo/nDVfDpPrwS0iTAuW
HfSFOByZNe8tAETFJNJO5rxBWW96nEZbHUGRqu2tiSAiQN1yHDcz9zVzu+cAfgD5g4nnOHJqwIVd
73AB/MiyQWXz5Agbb/sZu+hYJpJt63vOUXJ7ATCWmI2VyVqrSTUsTX51qLeFM5KvgpjOjKKuakPz
wPYkyMy1mx6F2t6NfdPRITgnubET7XJP3Ife/MRrN/xuUb6aeearlojo4oQrNaXTNJwDp86e7NFJ
/pi7YltA2xFyD0TZS5vMy5zS/gLMCvgNBx0hqC3rnuDLnuHLZILoY+pVfsZpCLk575nPYh4kc6aI
zdJldxpsEATbhluQCsAuniIX26EPOa7r5WccTwJLXFkm33bKN6i4Y9CFcw7J7/dfNQlIcwiISDje
/s2KfjPnyPQjWQy8IzA+13NuicKQa4VmnmZvwJwrG20zb2Jb2iWPk5M7KMXai+qgs8O8+vd32jIe
xvQiyIAYBJgfMCsypguZtvIY99YpKs+m/EChF5jUH3H1kKFCet/UyhIixYsGTxl355L2uh7loPR6
VCdoT4wnUlIbgPMQDVkV4hbkYxyRJxm4fDkzsktzrJLGLEUzXJkKJwMFUJp85s0/nrqleg0dDRCP
KXioMVOn0VGRasD9zkpbEUVriFl5YAawEUDYUshrmrtdqAVVDRrXRY0JmXJmA6hC2CRIgMAaYMSB
AqKuD/ldbfYTTzR31dC3EB52OTxj+fOLAyBTp74sWiU+yyYFpMLNzxXyZ3RDY84teusPmDOgxEFM
I1o4bpkLrEPuUzOEODkbp0wHDEXN3DJoCRXsrCSxKLtg+rnvgbePXvQ+6AuxjwQQs3azZMj0lVWS
hsm5heZ59/Cp7ib7r0CSY26jJdJPoV/5ITqtX+GvyOUVbFi4Ng4XmAdDI/piQMeLg+Z6ak21FdtR
yZKz/krt2YFg56bx7O6dM8qbRytjhrnCBokmdRLlyTkHLlYDOnZyKYnsz5nI29oNfZVEj51TAyCb
AUH08VrZocO7R+TFH6+33/VYmd2RIWAxmhgfUf0INwKBYJDdkw5H9wxBWNUZ3acZGsHgVyeVbxIc
ruiyOoqk4Cz5mjdfTjlznelJLoW6iCk3yCQdFcNWId1a7dP6dH/Sb4JUzPminYJsuYFojD0MGnXS
9SJtk7OGxKBZRJB8VkWZGNLzsIX68H1j329DdnIvrTGjol0Xg1ylSc7Nr9TN7N6zCNzJNl3Zlm3D
AxiCdF7lSmR0ZufzBcBzXwfEPfbLA4QmAQdrSfOhk24rktqHxqXf2X9rkmwEJ7EhVe+MTusIW5Oz
FixY8dv/jYXnT0QHH+465rOjJOnrVFaTc+8pTr/fziTcGKR7niFSLQOoPdnirnWqLfUTL3x+6bzB
00m5FT0lw937K3eK3TiSU+wITzx95NX1w+2E08FQAbRltuY4tLgt4uXTOgtQoE3bzU5LpY2OOCNR
SC6+3F/Cte2B3hVdBPEterFUxp5splYu9DRFJ56+LebMLoOtLhgHgZfouw3g4ZmXlpjToO4oHnUj
LIkTUbyQerTzAmOfUV91BOQWfojl9n8bG7P1o9qqFKGoMLYOijrRUzc+9vFIWg5+jC37w53Qi7Jc
vqBhRlWS1dCN87SQQK+QnGXDqbt9np1DBKPzFj0qRAEMv1MRj877XtgMfnqSwAXy1fDO9Nt1xDdA
U2Vh3EEcxUIcxXmINEmI07M+bWrjGMT7gD7I0uf9GV0dKkRovhtVgNawmNhplEe8vMU0PY+edVQ+
qJv/rZ4SR96mruEDCOVCjqQklJOK5pi9SUAMaGELoYmQnttD56vP5XPjdJ7lzrvOE71qZzg4eY4y
Z7C3RzYCROzCJU+H/C6Ldc+ycMhSeUzPkeAFD+pjk26mACkGiYPSYNWRF/9B5IHdp+sgjb1pmRZj
vHurUMzO86F5/mEQShDoQwzFA7cwefGfDod3/+vp6yv4MRzTo1CRnsd9vTJU5JYhAoD8NQibvns2
L2KtHDL2INCixTn4WXjCL8mForbDcZ3bMAv1XTTiAt6jgJ6ADbunSqJBX4/Fedqpb93P6Bj+BL7C
1zbCy/SndYdT8I6D9SEVSVk5CW+PLqfL9U0F6ws/ExrGQGjMJtDrQWlzGinFuXLGA6oC+9AHQBrK
Lrjpswce4PI7d3vPHHOsShPklFJNh7ltvsmfR6hZ2+LWeqz3+hZqmBvFoa/aY+NBpsJv/fhUvFrn
wBU33buREPNR+MheuQvAmwLmABatOBEqa/kmAOArT7epH3kApDuyU3rBI0/kdHW9L2acOX2rqo/r
uDSKsyC0ZDaflexBm45qZ1v1qzLYIK++72C30eb1CjOXeiX0xgge1OIsBo9ynzkK3cfqP6REXrYq
OrzR9a+huIhsKLOusR5OilGL0bkBZ4/0XvHSXCuDAGkCwjZImuIRrDCD6AsLdJKyFJ0148/YPgmF
Hwc8yNHKZkfUj2om+BkQJ7KUraOWW6Oql8n5qDiq+yKThvOguk1L4m1xaYG5JZCWLISgggUpfEHf
EzGTJyl7ECe/1P6Yslee1XCvHrRfFkSaUMO97wcrqZNL6zeXBSpSuSxPsK7+DKk9vKVfmjfvs8/B
CR+IspkSV93G1bZ6VYjOk7NeuYYxqzLouOAkgJAxmXK1KJROqSmePDkZ8NjZ1M86D6K2bJzLswUh
BnLxMAKKTA3iI8w+buYhbvQyLM/hJJBUezSREeVMIbt3WRPM3i26wGjDHCaKw/BX+I3hvNE3+Ve+
i04x3kraLg3I/Dd7zJ+Gs8jJR94k+v9lHP1+mEmMkc0w9PVQl+aUwPhZ2VfvkR2d9EPmCk/YDBHh
3QzsjmOtLbvl4upLy5FW42IN9ADO2B6yCGmN/u3+hLJR/WIEsa8EDSzkm24gkmCQmmmniiWOXlP3
6Gua2+OMFikeifXNy541tPjnxWjo0OZ5RefyrJBgssN9+ZrtpV31aG54VxzXFDNx+ixWpgxiprOw
Dx6qbXYM/fAQvSSER364tkKXk7dM7uWYrBTHrg5DhoYXe/CHov8k9e8v0KrTobSjogqMAAiiLtdG
JF1Q0kCSyvOwU0GVSfrP6t16BaXuq/GkJSTnFE1uXkNYKCQ7IXiHRCQSdyqzUDVummoJSc7KUc7I
8NI8m0dEmnvlb3zkHUor3ndli1mpFvT2YSRk9Jzu411Lgg31unceweLyI8ypdGWEWaVIN0fw/MNI
tM2elI14lA88l1sdB9CBkMLEWxJFr+s1igFAl9OK0vP8e/ilPEafSk3k9+DXfVf4bspkRoIrHkVd
6OGhJ5gtiMtamgGmXtJz9iOyx/2L73njniBSfAzIu/28SUi3uW9yZe5g0ZREnHZLPZe59cFwmHah
2NBz/hJSIh9bH27HIS5f2UWLCgZeMnC2pQ/uevLCQkhpKQj1WZQekswiIoDpYci5ONaMoDwH9DTQ
GyL0Ia+NgLIkl/oqas6xtE2ADgOloQkgwf3Zur3/8FxasvcoBuLFxKL5tcyqaUULYEOMCgXHDFoe
ZZdl7v9mhRmK2AnomQcfNeqNJ0EuSTlOnHHcAEAwTRiIhTMApQ88iJiLXCvNOGkCmOik3az+EgXL
02Vb15GOeqomMnmt3Ze2Fe4EBRxa26LguMTqRKpQIYDv4VnE1lykVE81Jcyb89hD0BzSm7nd1ZPE
G+a6GWDqAS1GLZXFuWhRF0xTCHhNjc5bDZTedjnbRW9DiwUQSfmHmP7s55/omoHCpcRjumEDsmWO
gbJZDna0YANIeO2Rs5AD2hcAn1FN9UYT3wM9cSf5DYrQnGHeuv61ISZkkgBhA/zdaM5g3bNz9PH1
Fbo7/PtOeVMVZYezfMXFXShoUqlHJUAQGgFdiNc8jJ/hVwEK722xAUoJNcHYqfyNMZDRq51nmewi
0hHNWbLvIRLtpw7/ef+b1pYX2lKgYlmo/W8K1dFcankOJr5zY8TRi2SJljPPUcM5Im9KJt8jB6If
lwjYBi32VDbmaY5MU2hRTDB30j5/cTzRLjxpbyDzBAxqttH3qPnKjm1tOZf1NwDs+kbA2l7YZs7O
jvYi4LCwDQ6P9wcUo+3Kqbf6rj82HjLCXrn9VXq58yaCSyVzT3/uT/B3M8M98/L1omd9pUhdGHZn
QDA906+OGlJEol9tg4wgx+5p/rgx7MFDEeNFPoyPxY5X9b7BCLCzz26jIR8HUcEMhKZdtp/G+9js
AuNHG3nGe6LaUoRHXuOllDSSXwizn7dQNXPE4s+kgJq1PIBMVDdKiIIJTtkk4CGwdcHJLfzf+aUL
/XL80qBNMoAMv9xYond/AldCVaQGANnGpQQGY9Q9rydQGxI9ijtgR8LKjqtDE7q6sBc2zXvxYB14
l/nafsDNBzoopLuWs+faWNVJYk0FsTuL3a9eTYk0xM798aydaQhLULgA7gatef+PtCtbjtxIkl8E
M9zHK466WCQLvLtfYN3sJoDEnYkr8fXraI12qrKwBZN2ekwmiTIG8oqMjPBwF2LHlKS6NZKse0FP
aH4Y26rcgymQenLnOC4g8M2KvYVgFdAv4G+A/kKvjSJC7hjP0N6eFx2eL4Z7T56N+90zIG1ft4f1
p9Yg7vNzM+Ims3KrlAjM8C3aaw/Gs/Gp3G0294pvnuguOm6N7+7WdZ9692nvBORHIO3DUHaT72EH
vMdz7XH3a2Xo2ny2bn3TvNpnDlembDKcDt9kcjez74gFaNmTnGwcVDFQTUQmMSxeUdWqXyZj031A
vgD0RkBkW36z42CZY0H7qpE75atV9kz96fiq4dJjxP1kLf91Vemcz+j59Al3Ay1YW7Ys717U7I71
91rtgVbhK96UnuN7gzvc4Z8gp+GSgAR066lPfpgrK0ftD5rh1nwJe1Mde1lSo6p7GYotz7YAplfy
T+C1Yuo5O8kJmXFwirAYHpt6crXhLq/3qfyzNnMvt1zUS4rC06SPyfaye4v6julz56kH3j0LdDyY
9cOgbooBjK9f9Z4OYCBwFWlLs8cqC0bbg2q90j0k9cMYnQgDJTSD6iAIPgY3h9LM76zYdke7DiZz
o+3TTxKnd3YMTLMbj6tUPNcZFNUCrTD+j6LaXGS/3DfMYT3o5jv28vH98SdAM5Lb7qFneZLcn1Ap
Rul5Lj8juy+BiiQGRdX8p/Lw9/iXEkBFDw+H4CC7hx/57lULwImIq/0ZIg4AXXGkrP/6M+xKD2fg
9jFcOu2QJkHHr46wFKyEgrfsKC2K0eIIC619Lsufqdnd6+/khyXtTGdT0vbF7t4IoWtb5/qkoSyg
zh3N4NDAe+hyxrQqzSNk7dqXwegnl03Nd504HzKJ7510klfO9dKVABJSsMqjdIR0rlgC1ghNy86c
cbtaflfwF2Ywv5Z130Jm2vwg2mPRu6xZy00uRRIXZoXj0WiNTNUZLuw8gmumPumNmz9nh/jV9Afg
1rRA8VRX2su+gjSbtGfgpGl2yT8thsBToJwzJ5hnfM2VPMhgpbUugfvyRZUPqevYG5XEfvvKn0Fy
N2oAKAR4ID7q9Ur0OvtKwTegmqZC/Ab4IYi9CitccFLoVEYcIxn3lRq7TF3DDF2hJv+M7MyEML9S
0iAnNUbtS6NsaywlWEp6Ndn28SaTDrVX1Qh/h5/9Nh7ebp+ahawB5vTMspCcMGuiOkWCweERs6F7
0FHjJP/u3c9P4BuwnIpHcUnFvoM/aziMq/qoOGwh5lD1uJy6JAE49l4/9OjjhE+JDwl8CvDw6gd6
s0BJueFrfJ5XgEHRrvBIHqyIxraE6WYBBVQj8UxPAWQwOxpAwWsFHiSRW23KMPMdAF/UlcLpVZ1B
MC++CZwiivsKdMJIQdZH6cF6cJ7Gd+vBuh+33U/nlNyvpe3+j1VGChdwazSKiChkGqu9GY84OdHo
Fm/ZU/2cbKad41WfCQafuAU0I75pL88skGO38KMHO7i9zxYSlfM+++8XCEsta0AUFDqWutYCK/ei
LQTHil0G5k/iRqobPcpNIA+/VqwuXWdoUkHtdO62AyvbpXO2JTkqNYYwSPkc9yb6WaF8/10OdG2T
xnu0d8snhR9tPC6f9fylY0DEql6braz37B+u/cd/P0KIxQZm5HJiYvLtvBuCRIGvHlKt8nqzfr89
3kVPNasz461gg6NasOTEo6NWtYH2ium3Wt3LtPVuG5hX6WooZwYEV+hodQfSJrl9GY/Sh7Ez8BC6
m17NlQlbvOX+qEz/ZxyCO1QmWlraoLQv2Zf2KX1kv51X+6g/N49ltTKg5X15NiLB/028rKdUg6mp
c9XvkBAs7vPEawAXvpOP470D3rtvt+dQmX+lOIlgGkIZDOrhyNQK3seSQVYD/s32pQbF7zfglr4V
B8MA4+b4BsEddme9FO9xCZW8lYzH4i1zZliUitOZLCGscNAJgkc4PZpb58O5g6AQngRfxSY9rSmG
L7mdOYWFSxNxETalsI6kRBdqqeLF1zb3eFQnJt0a5JXqr7SZdu0YVKgsQUYjB2iVu6O803WPlpoL
zd6uOtAi8sqs3FXlplqjJlqaiosvE5a9G6imRByPDp3s1ObOQPdJf0rUb2UGZaCHSNo039r76ZCT
n7cX/8ohKeibAwh5pulArCo2IlM7GdoO4VSIfjQHQH/TwyX41PFTE9FAGSJ09K/hxq/ztcBUzoTD
WAEbzF0iV0caMx2F85qFifQY8zByJH/UH8sWiB164O8JePDMY9VtNBA/Oz7hW7n7fXvU11kwfAJg
Aeh8m9nDAPa69MNVbSdJ6rQs7Cy0HbsSuCTl77naBkklbxRD8kwLb62HlO/zZm8lflOcVOlr4hyt
W82jA1WZX7EE1l2vk1YW5MqjzV+GDqSZAgaXkFiVnoy2o+gbZaHGEr/Xj4301bKXgX+0prPTcF3e
nomru2A2Z4J0GxE8woA/J+bsXd5WhQR2kIGFZpxBCuHOASOMydZwZ/O1duFhBCuqMN2GXeTcHFk4
FF9W27ttCwb4vvGZjAyS/JRlG6Luyqjwmm5XTq9QAVhxq8sLfjbO+QvPxil3iWHEaH8Ou8YjSbm1
pDYgTQlJKr5nU+UrqadntTuhRJl9+zY2Rz373ravoJQJosSPqoNuMdchJ/SeKXG5+xeLgGQsNqQM
5lwx/qrUUk5NMkEBAxCELt6NEfPyfv/PjSDZhaYvgOUh/Cy8pDvbTmlrRSzsbeknYyndZdaUb1FT
X6N2uM5yYrkhKILn+ny4AKG+nGymdQmI1ZQ27OX2u5lGQTzeTylQyvpWjZkHNom580jblYXPtKe+
e9LGg9Ht0lNzRyJ0TxXtccqfE3UDCqTke+qRYEA/bBE99s2+6reV5Q7g/Wi8pllDbCzukzk0mwGg
0FYQKVSqEYrLk2O1YSYpd+B8CqShd3nCn1I0t+iV7hX2SWJfs4BqwhCaWj/xDndZehpSIIshEpTl
G/Wjw/ukrf1cl33oHK/s5esQAdPrQFvQQpMPKjF/Elhne1nnnDSFMbRhM/gQL8lwIx3RRR4FPXWb
Z+sXIJzcv715Fq6JC5OCv2wVEhsmhUnoxhb3HfBG0vik8bDHQ6X8Maz2C86bUXQYMxoY9WmUWnWx
1pXCQSLjFHdh99W2aI43XeepiJ74aRipizh1lxorDWkLjhDsCRBTQTvJ3IYpvAdGDSjV0hjGENmc
yS/qAf0isZpB8dJak6+dowxhcLN3Rw4drcfoMhCiYrlyaKLwaQyBufJrFYJWTuxVza6LVzj1Fsd0
Zmj++dlGUXo1pnUrj2Hfbq28dlty6Pga69FVjI8A4nw0QkxlM4Y7lmE0Q/Yek5919HZ7613n0QQD
wt7jkWKmJIYBQ3EVa9d3XsI3aItA2RPcuNND/9avxPvXCwQeg9mDySoq4xjc5bzpapdnVpSMYVWl
1TYx6uyuHWTu2xOvgExX13j+r+98lDfQQIOEHXp/oa57aW+KDAJIBh3DOLV27WOux24UsaDgnT9l
2PAxWesCv140ABiAzVBhFuk7sQe710FThWLcGOa2g7RpipbvrLTWrFy/LMCE8OdhAdl1OC3xIuA5
2CLt1MBE9o21p3lhb4BjUL1BrjO/o0W9GyUp2+UUbwvGy6/e7niQjlbvxhDgCMDiFLtoMek3gOjF
gZ2N+VaL6VqSeZ7ey/OIr4TcqDZn8mw0519Of9obqdOAtDZ06sF1nNSTgTpUBtu3hw1x1lgAlqb+
3Jqw2MxxmKFyxL19U/kxM3Y6K1eAo0sDUlW0nqKxfVYVEPYvFEb1btAzHmoAe0WvqYFtdG9qb7Ly
dPtsqteBHbwzDoqObn7ELqJqapZHqaEXHQ+Tutok+XeZbqDg7pLWGx/pyYrR3mC/J/bgQ2UIx/Z7
Sp6KeEucOzAd1Og97j+Nb2VqufbMyTGuhNLX7g88HH+q6QYy4SgjXK7rAJVwhzcDD5ssPqYGoCBO
w90mKddY25eWFGh4Gw9LpGRxhC8NmVVnqYPU8nCy24dYpzu1SF5vz/SiCfRPYppRT4ChSxOWBDpU
fcBYEiXBk6VUwD3cyKti23MgLh6FGQuLS2luhBWhYbwylYaaBg+rCFIiEfzCNraU1qdG1XpJZ/N3
I2X9rpQS6hWcswDiq8WhpZR5RUtU//aglxYQ7zNo2OPFjoMpPBvyfKhqShQeGsx6NLBx8q54BL3R
9raZBXc/C/IqJti4UNkWIV15bmFvmDIP0yF5KsGKkU1lQOkPvsY2tnQuTagp4XKZi+hinD8ZzFQb
LZtC1pPfNHP8En9xUSfy1cl5aVq2Vp65Dtvwpj8zKJyAtlVjzR5iGOza7aAQT6k/9fIllwHcdlX7
U+uD21O5EJvCIqpP4FQB6h5O/3KfTiB4LAoAlcKCHJRO81XlEJk5GM1aN8azOtZ/8U7f8Cl+tGSy
Z2W88pRaOidoRgSl4pw5Qpx8aX8gSqOBy3IKgaGcPKrF9RYUv2tiBNcJe1xsFvBmcHyOhReVcBw5
TaSiSS0kL6xsp9R+z32aumrrR4XpkmfN2qJpGSxc21pytnXX+Nqk3oHZh6E0m2bfB3NHiuZAW+15
Zf6vA2d8GPpyQOUJPnSc5MvxFypraWngw0bp0QSMRdW8RArU5lF51epNanwf1nK8S4cUEwFAEaDZ
6HwS3pWqjlJ5pmsTTk8cSJG2AaZiX+ZrL5ClQzp35IJEUwN/vlj0UqHLOubyNIXj2OdoLidgr7Ab
6poJCJSG5NfteVyIyBB8g8sJGSpsZFFcr03qzBnbWA6VqpW3VZq92rlkeHKstceiJMW2oIoV9Pq4
1riycGJhGAyikExGNlaMRQB3tnXOEhh+Vg/0ZdiqgzeVh/ZL6b7dHuLCul1YEuKQQi40pSYYolOU
+8YA5QeoJRNunW6bWRoQih0zEdrcTyk6BL3IJ6ctKx7a97mHM9K8PVWGpyVeJbu3LS2t2bkl4bbg
JYhvogqWaLZxzN+AEXpUDjP0b8v2C+s3t60tjQuoIWx6AM+vmdXipJYH4lAeWnIeWEkMIJbia7bP
bShay09ljQJp9HLb5tII8SiZoZigxLnqmoJsPCh5CxUjREeCHnK0dIM5rgRB5aYnK2C9NVtCwiyP
bTvKHdy9sic/VMDxg6ZCvatWrCw5UrQKAEutyqBSAEfQpb/S28oq7EbnIXcAQOyqx2oofWMkm4iY
+yw/EimgQKAMJyMdtuXUvknIOES/HPNBNkB179GQ27+66fP2RC84m4uvmn9+9nAeJWWQpBRh0Bij
49nu9yoBMQ74wTIQB982tTjPZxMgHMPIxiGElicPY1XPXVai6qPGEI7ESwQ7lwxY4jVF3IUwBCVX
iNejPR5ORox3eBlnJJ9SeOxWDqN4W0dy4CT7Pv8J3fDbo1tyMjPRIsQscDOgN/ZyIiNlynqqVVMI
cF23GyKbbyQdT0GiTc3+tqmFsgLgsxjTrLw6u09hx1bchN+c6inM8meqvhXZ79z6bB9t4qfTQ0vf
cum9rO/awgemEkx2ZHvb/tJQEXgAqYj+WOAyhHtQtiU2JDnHrOpjti1K9gm11DiYGNQLbltacj1/
tMNwRdi4D4XdqYK6z+EKbtxh9Ion7bnij9rdpKYgONjEydoGXRzXrFT2H2vCBqXjVMdSZU6h0aD2
2AMkbKdB08Urb9Zr2N2cjcDFjpYKvCjRwXG5VVqOAD3WpSnUex/q7jLS7XXoON9KWrsFA9CrDoix
6yXqDeQXZX6E7Eh2ijSXZIeG7RuVuOD+z2tPnR6M8SWtbTcbrHuzXHmULB1YZF+BSEPrKjpAhHWO
xkYfbSOaQiC2ZVej2qkD9bzXZ1TxnCTtfQYybK+y23+RJUKPATI2yItCNUVM+zac1cwCd15ofUDt
QFeZb8eAiO+LZvSL99tbbGHREWWh5I1YElh0sXcwQ6cTx+NPDhMQCQZKUihu3VZpQLu83t029Scb
Ibw5UeaCOjceRUi6mfOEnzlbQpxhMK1BCW0rfjFzufCrCJFzPiqqN3EKMUFwjfsjldDIP5lgqDQm
ZdNRudjFcGRPNB1LiGCn1J06M7uzEf1urL4fNlqaxi7Nne6eqHrp27lCIeBQ2UFJO0hJTWakfGj9
2AXINmsBsBDFKedy8jQmsQ3F2b7yc/R7rXiphZsF3BbzgxYpJxTehF1ed21Dkq7Uwqo7Fi29L/jJ
ZigZ2PbKNl1yh+eWRH9UJGnVTH2uhYW1AX4BANIJkRANkrLaKemDlYMZDEpxWeJWerwh33l015Xc
tUbp2+0F1rF+wvrOLLR4E8pQ9kY96HJ9O9T+qOPgQ2Sl9JmOBPsaIO4at4VjcW5i3s5nW6iViml0
ykwLM+POrB4sigYDxBJDp26t8TiyBwtIQCRVc35sTe6pYCcigQbUD3n6N2PFcwg3Oi49sadKyVjG
WrPRQkOWjprUe9AaX3vizU/o6/n8rw1hCxHayUrb1lrIvVLzc3NbeFXuWVt6yGjQRH7+8f8ak7iR
1B7tVXmBMaVIvRtAZgGCfdvCNb4G2CC0pOBIgK4HrWjCkLSR1pNdSnrIxv1ofjH9vXV1/ruD9Mtn
owbS5ra9a+8Gc2gZQ/ll9jqycIGyVp1oAoK+EDtzk5aPY7GTc7Zi5HrbQ9FVhrqVCReJwqsQ+kDe
jpkZWDzDIUHrOi9bsHKjqrRyzOeZudwMoB6A85xrSfiLKeRbJFZYcSWZRthuzAY08tNR8qQ0pMbH
q0LW8JEL84a2SvSAoAMb2U5LCAXyrI9ZlsZGaDbFsQF0TPJLrf/HqFqo1VlIHs1C2LjlxP1GR0se
NIthSFFNNxCpptDNaMECC1mgYzkmaWDqk71pskHZDbUFqrfOSh4sra22jRpXu8HIyMpazgMTZxld
d0go4dLHlShcUXQiYCbqayNkgW19SLLb6J8D4GbS9vbGnDfepR3012FnmMihgUrvikWqnUxQkjMl
nBLfkDW3+jTHjcHXWhyu11EHQhxvrll/AL01wnCSmf6IF6aCF2STb0GnBglJqjkB8ml0d3tECw+8
2dZ8rjXUAQG1wZDPXLODK1Q2mKGEyvSeMuddG0mgorSeyf7Agt5Kvc5iLloWW3sC7Gqbmuou092q
2qcSAFovVPcz4G/6X7e/64rdAoUvtPFiI88zjTBa8AGNCdr3FLWrcACJVgsm0G441c0Ha6affat4
DXKWeQ+y2lj2NPJIqhSFv0favFfy8NIAKWKW6i9tslcentfHGXgoHRMFb4hMv+g0lH4YKIgO1VCR
DlZRuQOvIG/l2TTZVNPbKLk1X/HuC3HCbBLW5k03X6OXCzQOcakQ/CQsnnhfAKwf+aTKiRvLmSe1
iBtkYrv9Q+O4ZqY9JkMgG8SLemsf027lmP1JBl3uf9AagR94bvoCN7G4/+2myvqBJ3o40MgJVCsr
Nk2kjLueNyys9Fp260qKgBbTezeyK3MnAbGNPtSh/1rZHrN3vvoSHHdl1msDcFV4TGaUFWYspXpo
KaNrJIElfWvRgc1s4ipgEM4fWk++ayBEbAW3LV/vAEzBmWEhWpLbzNKYjinInBqckrxCx0uBl6xX
OAcpO7Fk5d21kLEHLzOqHqoxS3bLYio7siUFIChqhsmxSl46PoAAfCuFBClIaXDLtnSNwWWOtpHr
FcjFgm+Aabg7CD7MHc0iGjrTikiK+84MNSt100JzHf37EAHEAucgJ1AxzkEzuaF1oDE3/oSbqGhQ
Qyk1qndcv0/JPo7zwLHHle+69vbzZ8HZgzkFgm8iPkO107Yk+mCGkqHuNLavY1BiT4pfVsYm+ucg
WMXQFMhRoBVfx1YTeW37RNEHzeBW2KEFtjlS8KTO2UTCN4Q8c+B/H+lwX+n7hPA7S1kLJq9vHEMD
zEZG5gTrf5We7YYSJRKnt8JWCwbQXJrRcw8Fuu4573/lzZP1NoIuuxzJdpr7wN6B3OLjSvv8fNsI
R+3iE4RASUYfNh3TwQrN2lOkjZq9AXuK5Om93d4RcITfPl/Xd9/lgIWDrdnKVErSZIV4/preUEOy
yao5sCR2tfZgvwb1YmlRIEIciCgTiVshOBvKdkraQrfCMUFTZf2WoPRm3ikTsNx61e6RnSAAXlh+
Ht1n3en2OBcX9sy2MKvQ9iFgp9Ws0LG2aX2qoqcYKvArzuPPCRXWDsgODccEpIno7J5n++x2B4TB
KFmukSddkrFDmjzSUz+2oh48CCUjje8QBYXkttGA6Uhb8PXeN0wZ39M6rhuXoBM62o0yS380EKx5
lxwHqjIospQPpBjB5tBXHFpFDv7j2C/lHH0ZfZqU0a7NiGx79ZRPNsQygOX1+3iwfqM1Oa09sPVW
hZeOCn21jaH40BMu/aimORuAUzBZW6IVuN2NYbLMAwhDpG6j6zXShEoKTKAnlfr8SyE47w1Zm/9o
JwZtIjB+gKxUiyCTlFMAkcwkG98HuYsGv0zNHm2amlJ4JdHQrVO1jVV6mVlUH8QaO7zIjEo6FaDz
AkcYCqSGx6EjaJ9Gitj9NyjKNWyCYUQGAwhw/pMWAyvdsYiM8mGCr3vvWJeDRB5tG8dMyfPGq2lU
+GAeG0Av2Nn5CIqsVjpOshZDPAoZNuabmJvMH4xp+GmaCSs8VvQovnSqWjlbaTL0+Efh1PA4cmdU
zSatdPBr8qLqtVfO9PzIIyDUVnL9wskD+gfVQVzsfwtPCq8Ha9R5mVTQt9RylEtTyQy7tOxdu1u5
u4Ub9C87M/e5DeEbgPwFO+CciaYJYrHHqoicO8Id29OK0fCbrEjBcDLQLXWYva/UxpcU+g9Zxf5j
HSoHeMPMFVHhzGe8yKK4scixPzo/Ue29faoFX/nnt0MiAk9kRGtzwuzyvJFEzSKtmMgxz3lArXaf
Gq03oLhV1C8q21bmP0MQXtkTvKUzxnZjSbBnYY/qUobOv8pdbRMSLtwrK0LMU9VMKSVFQbO6OWKF
nPuJOY9m2x56p96RbMUzzr/tzGf9ZQ0vER3Zc9AWiyXymROJQ16DHKk+yV5VxKOnjcrk314pMafx
lxmwpeDFCFgfYKWXS1VXVdGi7ZccG6Pa6PJOAnRQ9ag9bCfkpHme++hC9xlZS24Ijv/K7vzzM5dc
14kmaSaWzCwenH7bFmzj1KeuXhvg4jSejU84ZkaeKWrVzGLAo8ufh5V345KzQOPB/87efBDORiE5
uDz7efZUhjyl9EOOZeD/1jh1Fq0AADmrRkEORxaO01AbpBkNCYfVqbeDylyz0BHm/LN48q8VObMi
HiLHSNBjFaObU3kzo9prVbjpXA4q/ptpr7e33eJRcmzUa5A8AYZ1do7n8yYzuFkwCx+RhDZczQDB
oJalsq/SmGyhSQ7y+DpbU05YmkYQYM4OF9QJeLleGo3LSME2S7Ojov9uoQ+O3Dm6KcLbI1s0Au4/
pO3Q9nzVSxhhuEVtl9lx1JWH3pAf4tZ4GEFrcNvM0gRCqw8ydABO4yEqLFZfFD1XsyY7WnyT0R+W
fixjH+SRfrbW87U8oP9aErze0KMhRFIhKY19twdVHl6Tt4eyaABQvllXCBG+eBXFgzZ2dQsDjVwE
9riVObpu4pXNveRuUI76XyPCETJzULTIXZUda3TKZEEVH6xyO60lBReHgisV2cf5sSoLq6IBsDxl
8oDFp4HcIDosvQS3+e35WhoKgvS58QqvP6BZL7dxNlURGKaN7EiTQEerZeQ5eIarwW0r4qv3jzs4
NyMcURkBFrO0ND/KFA3mSDINHp2UbwqvUPOcIjOC2HmR+8hQJcEYdegxay203OtS58ot1BgrXnua
xcst3qhS0FITxBvpGPu9NvWeMfbQmuPa9HL7q5cW4OyjxVcqVeoaSE3MzdAflWarTYFirtzLS7HN
DEk3sFfxHL4qAPeExD1tUcQ177rutdHTR5X1Lh6nkMv8PWh0ZSEWhwScooOnC3KUYsdHI8dV1SkD
ORZOS/y+NeQ7jYJ4xqHE2N6evaW7cpaZ+9uUsOSU6mQkpCNHFljBGv/d8jgAiwOCxgajl3DhT/nQ
KXSetxy98qgHeEk9ec6w4n4XDwdKNH9bEa57qvF4ynVYYSpqqVl9MHjuOd0PkLM8356sxfFgG6Dz
ApcK7rHLY8gA1q85aDWObfrDsMIpDof83wwG4K25NoMGBRGWYuZdw/MWISC6f/mgu9aE9mYnXA2f
l54is6rg33YEt6U7LJPUCbFY0WmBUaPHUELXmsQ9BpYdCLF5jgJqzGRlAhdDT6DEgWm2gBO5ajDi
KNFAahDBEzdqL8kfkVPegrJr7AfoX6ReEn2qseXZDJ2vt5ducZ/jXQL8IkADSOBeLl1dqWTUBgQC
OSFeE3051Vr3xOLmOLMw//wsvkEWS6cJw+NujF6H8YDksDt0b7dHseiI5gIumjENUxP5JJPUNAeT
4Alnl1s59SI0+iqBwzYEAmprqKGlcONPsfg/toQZY0OfAWgBW1kNvHAFvkH9EZAsS6cb1VgDDi0u
z5zWBB4TFQ8xH5WYU4rGE4RQdizLYC4tT1WVr2TzRCXPP9cbfvXcRYdoDaWMyxWyxrlPkJLsiDqh
YzMXuTyWHjaj/UNSg7Z6059BdCfn7+gvJ5D+Y5oLhq1x9OshczO13Nxey6X5nVlBAT2bm2HEB3Mn
tRMf8yI79nIZlEWoAtbBwZdnF0BPOSsBxNLmRAs91KDm7nYkiy6HXkVI8aYyYsd8X8mF2zj3BVRK
bg9oyaXMB3tW0gZ3r/h65YpTRyM0PI5dKx0IKUAPkwc1ld2sVyiGBcL+onUrQ1rrFF/aPABxAMUB
yCu6aoRArzWzVmlkpG/koXwusWbDmO1vj21xsc5MCO4y63Szk8AsekRyz7T0Z8W4JxrdlE3njZa2
slhrxoSTV8zttZJhzOmoTTZAsRFMOzTdxPp47HV7xdiSSzmfPMFtSd2oQHUbxrKaPxr55Jup7uZD
EVjRA8vLIFdXw8zFzaihDwKh1MwSJcQcxdxlqtYsOxYMeQ63RHav8xh4XCH4nqjAQpolBcm4XZSg
O+0UdIEThUH9lVfqT71orcZNkwYQVISh3WdBLXYqeJaSwBh4uplTr5A4osPv2KGAhFgskl+S0Uoj
1+yy6NTlih3hcCPpeC9l+bgSKi6PzcGrBmUj0CkKIY9ij1nWQfkNeD/khxQ3bndgZ1k5aYtG0GsF
RCf+hy7Jy9Mcxaj9cqTzjlKUueq0RQ+jK+s/bm/5xVOFAtAfkXD4TnEXSnmJF0eGR+AAraEU9KxB
NQKMf9vKPB9iygv+HrNloy8GaoOXQyH21FEb2kpHNEx0A5pUAKI7rMJ4FscCXLFlAXwr4wK4tJKM
rGSWBfcHtkLH615uj2FxOeZeG5RowAsqwkKIDf56ZuO3G85rRh6shLpt8nbbxuIIzmwIDlzWoUNd
pngxMwh47qOqlNwmtZl/24rIt/XXFYm37Ax2QpFfTA1OrRQBxDi/macNz90P+567fQzg6g45+jx7
MnZyQTy52xqvty0v+TzA0lBmxIMHrHXCCo0cTAZmbuKCSgsesLgDz4RVQpu9n6o7aZCPqlGuSdAv
rdu5zfnnZxGb0sklYa2OvVcOG4gd3IMKJGB0XJnU5aFB6M1AWhyVBtElpIzRYbCyY6JrPnSU/Ybo
viqXJ6eT3YKu1DJEpMKfJQRSzcB1iM1+BYWCjn2v13GPvQ5J2f4hgRDRgZZgMzl05rb92Dkvt1du
aRaRSUaleO46g5Dy5SxaY4lad4ukQVOdclNFShTUFKQKbltZmkSohAIbB1g54iXBSp1qpVH0EtbK
4D56rzkD95xz18vFsa7Kf+Ff544xEAkDeYBiyeWQUJHDU3LSoHVPwPXXbFvIjXdrDQiLIzozIkQt
kmlGyLaoCJeq0SM9gJ/pZtJGL4psX+vC29O3uEg64GEAaM8HW9iDFS9J3yTYg71M3WoI55Jev4ZO
WDMyj/jsPJHKyQa5hJEM5TsyRVv0rwMslq6cpzUzwivc0XKUMSUc27Zzx2SbSfdrUp5rFoRLqS8m
zmI6p5QAKKp7MNpD0je1VuCEs0sTrz5INP29JmLiisfGGGsNpss2mNeDUo9O/6JGNgdYSFqhigDv
c7kgxhAZVWTNh4aYruX8JCTzSxCn/Yu9ZULhYO5KnNlWL60oZdM6moRxGPJXSe/jtANNwb86kmdG
hCWp07yL7NzOjikDK4kBdDpYx9fKIUvBCNpW/h6JLlQLsjodmmT21LZyaH7k0Z2SB2vQi0UbFriO
ZiL9WUbqcrYIYAg2KyIEv8m71n2V2nZIjo2+svJrVgQPpnA7TdB7Cqes3Jc+OtURTp/6fsWrLFtB
b9zMvD532l6OhfZ4waqE5EdmlDs1OWStAwHVrVP9uL3D5sW9OimQ2P7bjrCPYzuFdEWNnjtgHBzV
8eSa4YnCXRtSeqn2M+9lbzXgWhubEGNXHSrdbVYgF/6dOK/dgwUeErCf3B6YCHH7c1kjoY+gADC3
GVh7OYOA4OC6xFwcy+k02epu1EAOzPZ562kt3iuyy/Tf9fTSTICeaXpw2/qSm0PjMu5tILRnyrtL
4/pU4pXujIAjQBgZ9LH03krfbptYTPjNPcMqUi4g/RC7KM1MVphDUPWr9SjxVDnf6il/sHpwyORP
Gn/swDNaAtNpsH/YDTVPrYrSEvIB898goL0cHaRdNHTJwPlN1TcJeNXGNfJDK3sob3/dHuTCVoHk
pYK8HEyh7UrYnhOIL/g4NmgJBfIaqT+9azZ5tivXMnLLdjASG1K0uiUqwDaTVJNGofnR1qXXUWc/
+sHalzw+VHiOruzMhb2BMf3X1vwtZ3d5LFcNRG/b/Gi1ByMNMKqkX/FRCwHQhQlhgdQmM3hlYTh9
gwuwSMG+p2rkRPMsBJ3OzoFYze11WrhwAWAH3bk+1x2BVbkcU6FpDat07EU5eZ8AmbXXypoLfurC
gDCi3M6ZNraIGycJAWPQqHwbF3v7FFfJxqRs+0/5tv/a4zPVA/RvUC8QyYpr2hpKDjmr4xCbvyXV
OEE2fCW8X9x0s+oAGu5ApyVGKaMz/Q9p37UbSa5s+0UJpDev6crLttQtvRDtlMn03n39Xam5p7uK
4imidTDADLA3oCgygxFkxIq1LGmasaau94pfVXeInG1UCa503C8DmB6YnyDIBfzQ5ZeZWplAUAMB
vsDAy2AbYTz9+2ULKeqvhfUXnPnzIkcOqWmGsxObLno3mOD4zIk5s7CeqDMLqM1r+bzAgqne14Dv
ZM0vNFM/YQRdIRDO6GhBwY0vjRiJpZRRhnyRW4fqR+/siCAn8L7EuQFmFeZYzXpawIBWuphgHVPB
GeQdEfS1MKWDzpMMHsPLBciNPOhoE2MB8lC5uhFhkNLZZqrlWqBz1cd7ZZYfDTXeXj/6PC8+N8uc
zGnusrGoiuwYk5Pc/pZ01L8xlhmJ2ky8fId349/1MTl1QgkqMVWsL8lseiSFKnldN2Y+mLzuMuM2
m5XbmTqvxaibaKYTEX35+ueZm9KFeeaaHClDr6sVzDfkdsm+YGgDMhQ96IJmo/RaIqg18HcVDQVU
bNC2eefgOnN5OrRxVmmwBhGcGCBbFTrv2b4wRLSdXDuqtlp415dmvB4vZSXWHXw9YCyWfm+U+yLb
Qwrkuo+srv1h70DGBQjPe6GG+XSSpSdNtCCNwwQZ77ESYataZIL5PFlstWAegwld75F/UusrEN63
diEaO+Vv2J+lsCSVqeVgQtpGak2LFfoCPZWlDp1PBSMM+eHGg3csytHMWa4AIqybITt29pMd2T7C
0VjVgoDBDUhrRRC4WYxgv8v3nPmYMksNkTpsmSZJhZ/XaIZIifGP/FfviRTZDbdgCycUpbrLpcxd
oZZKBSutYvr4+KC7rxXwag++qgjcjLcgpCL0cMCru6qxX5oC2Lqw8k7Jjk5VQv/GymQP9e9ZsG08
T1upLWAHGigfYEnSohoDoNyIQxQobI28rCwMmSOLut48T8PrBccSvQ4AuJnMXQ2dXRqZBo8G3meT
jq6tedQSvDO5i0Fp+L0bsV6zL7csU8qmi1QVJxPXkOEZZGR2KwhlvMsouOv+xwTLnTBrmRl3Kr5K
DjHdJtnOw8mMNopsQXJIVMvkeYC2Ii8wT4f5EpldjkbTejGG/NjWUYiH11p2vh7KuBZQJ8W3V4EL
s5lnZaZKeDPHuItoUupKoBcsPgGuwzzoXwvM0z+vhsnQ3p/H7fc2zfdF/yZnT5GVCRI3N6GeG2Ie
V3FkUXAkYCkAO5Joj4lT7d54Qp15HkId3GbjJ25Y5/YYh056zRmb9Rq3bt2K42hAUyB4+fAODTgp
MW8ASjScUObz2Gk/96mJx5VKtI3UmG7aQmSkeyWliFCHawm0HED743xiiPLy5NR52Vi9ghCtyc9l
feegqkA19MBykVAM74jqgFbgdaUBS8ZC1mKnI2BPmd7fiy3VdnCGVJjWeG59boQ5OIgCaZV0CGqR
aaBqsAehwSe+PjiWlbWvihePtS7zLNskek+GfoCFMW8xGwSAiPFbNgRvEe5enRlh8qYWKZKp5tgr
nea+07+tBxRMI/71GCCywlx5R32I0pbCSlVgSjAbbMub7Bp6aaA1ESSbdd/ZmxOo6BA9HUwlouhy
uWv1rBdg4ER8Hr6Zb9ljsaTuVoI+R/NV1GzihWlQb4OiBPAnvEmZ75PJkGQoliQ/Og0olpeiGX+1
Efh04liW7uei+D6YvYhGmnuG4NPQ5AFuHUNQl6tTohHa5VmaI5UStD4nr0lbVysG3xx/X/9kPEuG
iUq9ApQp7lPMJ6NSLNVlkeVHxTi2VeFX8T3IgV2pEQzH8VwD0K6VNgDSGtBEv1zRNDbV4ERFfuwD
Uns/GhHDi+jvMztWFYNkNznWIVuHvjwCdh0Nd9e3iudy50tgzhDmtKaigiztWsuZxkP6vRwPwOh6
vfYbrQFMT+6v2+OFHhAFADAJdSLoxzP5TkFLqACrY44zO4OgR3f7T2D7cBtcS6VAxuAmwiQFtW3a
KYIw3zGtCab86qAwv9GXBrTFVunlqUiojptYAfxZIThA+iPiXTpBvuDmWeUl7JH2rs3j+xItgkjG
ZGtiSu6U/YiKt5GGClkEn47n5eeGma1sBqIqeQvDbdxg4g8y2HQISX6fiYDBPDcEH+Fa3F4ZX1l6
n44aRjE7cHOp31jlnvSbz7Q8V8rDPyYYT8/laplazFMd3zeLenO/H6K3664nWgbj6uDsSaIJxN9H
SK+MSZDRkzVt/m8mmMBjZjFxGtDjrjuFOQnslF4KDhB/FSs6BpXylVPr0t00IwFhV9PlR1WLlhDP
MMjladabMStRcH0xvNCAdyLKBcgUaH0yt4QkKiqlGGDJnjpwQtTKgIecAUSx00wyZFWi7tQTs94u
dae8LoMqauxzV/rXPgsHqjIophiQWj+a8iu+F0mfPve9bJAJ4vgiaLBnt4ukbO1j4gjZlWeXUFte
PF00GsA9p2dGmHMq2SNSsGXnRxqNmyia/HG4p7Z6V42fuA8Bm/VnNcwVPyOObM65gUgEwlBMoKHy
YrWCKzfv4gCeV+C/QSeCyzBrIwVRUW2Q/KjFMnitT63duIUsuYHg1sUrwCFHrO1QGc/iDyWxAhIt
raS9r0VSXah/xo/2lyE+CTMSb0XnlpgkbnRmW9iDjgwI1Ye4eCL1m54NYdcStxpEr7D1W7M3PGuV
BjQAPAfPK3N6RyC+odIEY+lbCYI6jFocNP/O7r2ZuNmrKVT55J2hc3vM4oacDlRJ4BLa0h+twZwg
wFV6dmG6ZhcHM8YHgCieNqPzG7xmYTyq+643vjnq5NWpKYhc3I1GhWNlgIRcLqt7JZMBbG1QZjr2
8n6MtbBviWcVh854JKO+ux67OLbwMFjnlVaK+w+gSwhSzDYmV+lRqhzztp5l09UiaD5IIwayrDYv
oblWZoKAyYphrNUvbYXEr9cA0Mqw3D5GbnUU6hX0iOEWjzyDTARc4ZPj1urtXNWBo9E7JTll0gDy
wddpREVZ+aqUfdDFb1ohotrhhB38mLXQK1ugCWfBV+boSL0xVPSoOl1YhEYL6g+QL9Wl4KnHt7NW
k5AikMKZ+09hGLFcqD3FvEZSh5i6aV1dp1OAeaxxizG3WhAZVpdljhBE0+T1H1zwMa10mQAlkLCu
8k3Y5B6T6ktKCr+fjH8UJvjvU55ZYYI2lEWppSWwomHyuWjCmIaFmQm8lHM6Ue9DZRHoJUw9sk0c
UJu1sd6M9AhG942l3uWVtCP0M9/nzMh6VM6e4lVe4HlvD2iiYDY0+UK03+CD1ARpgesE66bhtY9y
DFtdTkHPWCkWVjKo2j6Vg9/LDEqrVFBcfH8dfPj2Z2aY8ElnY1YXMtFjlMZequxT85bq0qYyZm/s
9EcQ2rlqdK8UT7O8c1rTc9rJJ3Xr6+pNh8d0EzjT0Uq+g3HEsreNtsVZPkppuytHUMsqt8YO6Nmg
r6SAtCdbdHPjxSQASTHCpwEoYrPTj4M61mWsaPQIMrZGOtS79GX4XX0CRYZT/8cKW7LMIRc9dDqs
4AqKu52Xgmqt73RBpYK7FtQpgO7EKIzMlnmnXEGXebVSaB5Bg2dZvOiOdGAP+vLvgRzpAihq1IgB
v1gd78x7lcmS+q5HC9AAnPous6NfTUdVfyG5tDGiGRXsCmnkuk3esTy3yZyYJZbGrO2xOKQMz8y/
T8qe9oJcwTswmKbHCBXqlgZGfS7XZXQTuGIymhzR/AH916m1fpTWJgqvr0TnBUvMKyEDoA6HQimz
FCXJKjXKYaYO9M1wlLbgWih8sgNdkAe2dXDAuZaruKWXuXkYh2nw8vS18bT90xAY2+iu8VrVHXfW
BmQ3buOlu9R/LtzCSzbZbvgt+K1YMXu2z38qU2Id5j4m1IqTIy1wF2p/xNrmugEeSEw7t8A8aKRp
aDOVYDM0M92gHxeaE/g05S+ZWgcTuMnsZN8YKzm1ZYGTTzTgzlLYvqeUM/PvU+NnrkzGNCr0HgtU
we8MOrR+cdtXwC+hPHE7fCffuu/TDWTl43uU/K6vnO8FICQGdIzDBgm9okFOshIcLzVUfrOsqPzY
UgzBsWEJF/9bIND5NlIZBlEcJmeapKiRsBuQi0mhkbySkQaWmWyr3k3BbURd6K24aAgWs99N2YM+
btGDNCH9hQnPCARPs7DpwYtSqCr8+UHMIXNyyGxGESaaLajbN5h7gETVpFqeTlB7mgTJnL/8lboC
Jw20syYTqow4zmUQP8O92tmrSOovauym5FsMmvL+pJ2KH5NautoQqkMSTiflQZ7DSLkrUbGB2uL1
L85d+dlvYc59nUBNrQR/1BEK5Nbyc5TA/VRuS9OtUlH3mjfrgqlHA5AdVHXXa+BlKMsg/uAYI6bs
iXxfgEmyizs3VU5SvSezFZKIuqTzLQfa08G00vpBZWIcBJVY7tX7/EewvldRdAMUjJTjBT8eBkQt
b2lPkUtLN/rSvTmTr7wm7oyBhy/tF9HsHy9hnBtn/CwG/kXPNQz/z1HuT+YrWlaeUMNqjU4f4iOq
5yt1LjaZvSw6tJnracEKm12Gi6+q7ttiP+Y/ZO04DN8B7fhEhsIcCrCm4E8G+8caVM7ClbFUhQO5
TByebl9TdCaB+qQl6j4iZAKvggoRRg2qRija4lmgXVqKkopIgOAlxyIdvCJ+qBXLW7t5BFRvzoAh
DkRpPBIfrh8R3oAPqOhBNrMytaOwyfhtrqWJlccYd50qJ6yXzFuykDS/xsZVjmninJzlCcx2+0Rw
VWY5A/8Lk7jJAPiMexq6IZfLVeS40rJRTY6O+jNRJzQSy8AwqDuWhyKO/CbWgeWa3Q5ytNmyuCZt
t3hjCSoRvPsHvOjPj2CC1UQKmrQGCARk6ysQd94ImgKMfO6Sf2Q7fV8tXAgwNSBFFXzjy9VqU27Y
0NNMsVrf7sLle5e50eDRnzbOouB9wMtzaClgFAS4OMdk+z7KZOYSBATw1KHGbwjLjVDGSixBaF1/
MHsOLcyaY8gORQzMoV0uqE3HJUdOgdsYAeQ14zrQvpfxsQeloKgZzIvi56aYuAIAHPq0FUyNXvms
HLPHCqhR9xPH4NwIc/r0Ml7SdIQRS/Vf+xESx+7gJYurggMYcLT76+a4uweNKxnUSyrUoxlrVlLa
iR3BGrHk3ayv7WcXqqiTAoYOMP62AjfnRWbLAUgETXscdfY1ZIHYfsUIIWiOGvWKmpycLHsjDREl
f96ngrYJtIzRVUV8ZrwCSsaRk8rgG+m0ZmsoEDjJD0u3gRa5Eh8gShDVhUvNG9V5hr5QM4aZbG7b
wYuXL5EiwizxjoENTlKAjfEfiNVceuhUjnID9itwnmlVurOtLglo1CqCw8bLRzhkQNCCyRlTF0wE
KcpFm6tJT47LQDZxJgUFBVw/bn0IzLtdsW/r4T6xKkGi531QDPuoYHzAvQL/ulwbqHAw/IEmyDEe
bA9sDxZkZoWplreB50aY1Kcopa6MwNAfl+a+Wp71eBEcOpXnLucWmE9EFhRsjBKbFzu3pdn7BIP6
Rl7uZZBKFNbi5tH6rM57aR/nt0l6knBjTQ03qdNVO33EiJvu4pUfjBkFjNO6ScYgypZQ1zat4hZK
s+3U0KKieXnRr2Y+eTo3Eoan10+eHucSmu82BDdeaeaB0lqwQ/zvDIF28IkCyq6u3nd2+wBJhJGW
DpIkmACAV6KuhJJipoTXoxH3QwMsj64JbgEYaLi0Ao0IdUgJrMSNDaA59cC/fd0Cdx1nFpgPLbXK
Mk0dtqxUAFQdTc8GCXchgifxrVjAwKEOu6pCXq6jj/Qs71ucCmuy/AGtn7WGNc2b62vhxW4IBPyx
wqwlp6SOQT4ArqPlpBLDd8bfaPoNTYbLKMh7o3/T6H6/OUAhHmpfQMSgis94WznOk5474AqhxQ3q
efmUnnqwbAKpF33G2QCrQvlaxUShwSyMNiQtWjL9R0U548bgjE+qImJ2XX8ve3HAsMEfK8x6sNQF
UngLnK2vgqyHXiLEY6Rov7Si9z4vNK8lRuhLYE4ZmN9Ld7DMtOksgg+VmRThpPRqwzOybxjVqPQ0
UIYAFdLrrsGNDGcWV9c5O660sCIppjhIbTn4RFXD2akj1x6ibdnFXxsiarVwXdEAsmwV08D0E/vF
yjSv0wUrTIvGwfRyY2wns90VBXQb6iyi/gh/gsBUInqsrH/4w0c8M8x8xBhMmBMtkOfNdcS8P6n6
bwxafcYfoXGrA0K38hSqzG4CNEcWArZc4mgbIEJTVFFaU3AT434yMIehh4voZ7IjMBEBaTTtEDPQ
AHV7LdlNX50BRN56uXHSXnBpZjUo1sMMEQ60a1ZCjHW++XJJekGGtpMQB+2KurGybMFX6eClNaAj
DrHX0otP8j53gz7LNpYZWPXDdQflHL5VvRw6vmiIQW+aeezFkSYpRpalqE2h/A5G/G91DJrtcrQ8
EpWCSwrXGIqtmMBC0Vq2meRl9c2UpRIoX0Z5LqBrlg1e2eUa1OZpGuBCKiJu4tqzAU9eST/QLWdP
Q2obozF2oECYNAy4Dso+n1tPhsa1SuOf1zeScwCAtIaMADR8kDfZinJe22ol4/ChXY7pgSibUFbC
cLyvVyQROI3IFBNU2rlMYgnUOUeFoAJAe1eZEreBOMf1FfEKs/BMxJKVUhfMs8yZHiNazWgvYLbW
fIBKhVf66Zd0J7vktjxW3hAae8krd9LuulnO+buwygRpXAsSKZfXm5QXe5b729qk/nUL65liYhWU
o9A0WWnu0GFkLEgZ1F56C3OazTiAfkaGolI8vly3wUk1SGmYDtYdvLMc9jUcQ1vGqgxMTup1PEGG
1zrIURosJQQ9lKCk+cuqJia9XTfKcwwgQ3RQPmBiHn3ny2Ayj1lSlpqNeyjmstLmNUMdXxJ9H06K
QXMLE2io0mBgggXj5mZjJR0eUMcuar3UUUM5ejD2seXJ0pOQ/ZbnDED8IliA+QhiEszzMZ97E/IK
MFYWz7ljhPRVS4g7JrkHQN8nNg9TQEDMrzysH1jeqqqRQS+CdSWl5kZEkjcAYeVe1cwiRW/uqs5M
MY81aYEsgl7hAFOAAuTudRwfZvu2QZ2krkSJmefsGDxBsEVVC80LJsD3Q9Vn+YhlOdHDAB3fvNQF
WZlXp0TqWtk+bZR/MBB/6XZJOsbWqCGHYIrYjZwad94ZeJrZS6FiQ9tlQ/NfBorfjvyJmdiVaxFP
ed3GcC/r8JpkpmOUYHi4gsD8y1B7eNJf9wpeCoEyDQI6nA9yH+uRO7vAoXcfJ6iogRdrzr5k/QR5
rnJPEyegojY47/CeW2Ki7RDTuYcaFZjdugZyMNSEBjKZVM82MlkQAEWmmAAI8a5kKkvwkNTxW5W/
Dc2rrQtATfx9QyDH0UVx3mQObmPmTlZaWI2sJ14p5R4AskUZhbQXpAv+WgAaW1/EmPhl/buusqWp
sJZxCoZyu2qECArT/KX8tcAsxdaqqNXhaUd79n4AM0QOn5luASLprwnmYkuWHrLCK30SUV/iym2G
74so6Yn2iYk5oFIpYnAZgjug2umhAcm77fWTwgtqIKhbScohZPyhbWBWc+zMFGwfUJVo+gqKTqeU
7Eb7/td1O7yAdm6H+RyNlkJ1uICdAUIC4FeVknzz7xZAio0Ci4PqKMLa5Zm3ieGU1gTmrEbxgYeZ
tefrf/8dpMleQM4NMBc4pxollaQrrQJ0z7U2UIOy9NCgi7bW8jjSt6XYJWi/50swDpVXfYUSmblA
mO91zh032SfRrvLBLyyJCEB4PgLiaYyN4r4HMBmz8HmWuqa18bssG4y00u8puheCcXmfD90sNNBA
MoJcy4S5sdYma7Ac5D5I7lYYO9ANwXnlNZxx8/prglkGidTcKSWIPnV5so3U05yMnjn5QOrfkgTo
c43IrgLQ41R/6RrbrR/T0ocM2aZUUl+LHwx6aCoRroV3a1oxLXAroADw2Lr0qVmrhnTo8Zsiqzyp
5mM8/1KS+qAW2k2j6TsItohg6usqPzgZ4C3ru2edNWM2OpMXdQChI/giyjtFqcPK+tWvFen8YOZP
1x2ahz+DlNo6BwjcHryHuQFUEIcqKxXsWfbJ3BdHeWufNL8LjcOwVX3jPvXywHykp+52+QGaQl93
IQrmS4D1dJ7u56G1kV2xNDLX0/7+KLb/Pkk5ZNVT/Cii4hDpyRbXbm9w9C2V7U06t34HEkq9P02z
7tmU3hftdGd39lcgfcPr+8ODApzvD9sFQWekI62OFCLd5ltpm97kexIqX8kWvJPHZNPvRFLJ68dl
Pz6+OgYyMdUOtmQmSOokrdRpzVk9plnj0VWnr0MF2nBB9YDn1edmmLyVw9NVKcYWT8OjWnu0DJCE
0y3iUyewxOtK62hugFoadTvck9bYdX4Ra/RBSyz0MPtaf3SM5pcTdQc9Mzp3oV9sSKWmQQFYA2ks
X2lMQW7jBUY87fEQwYtOQVa4NN72Uq7W4Pg9ptqGLJZXd3E4lSJUOu/EApoNKAOAkChRMrsZabNm
1AkwfQgVrpnUEtCYUCF1MCJRDfrPuJUErSquQfRrQdz9roTKBCVUprpuMrGn8c7eGTTMvea+EJUR
uHt3ZoTZO0UdIxA160ANolczgIawdl5VW3DCeGcdo4Z/VsJ4xxIPAGCbBj2GruDTv1MzsEfp/E8z
cbSvWiut1j89B5mfu+lB2yQVEGq63x3l3+19cbcclG9amOx0D6/FO7AhbJTpqaN7WwQ90dYPcu23
MJnNkRs8dhz8Fif2o0P8K/aMb0YI1BQ64VlA9tpRCZHYinA8xt1h2gBTlN7ph/xlCspb8jO/7W7S
MHWnJwdgA/96kOPeas43ag0WZyd0iBeZxBG8CeEtACss4kEQgdUumKmXo+i9r16czrXh0N68o7tJ
uhl/dQGFnOzWEjwKRI7N5CNLnVW6rI6do0SVPVM/2cWCoSJehP27WuTZy9VKctXFUKGCW/v9yQyb
k2A7r3s0enCXf58aWSkbEj61HASRd/1TXd8ezAtc/u1CJ2NprF8Kt8qfpb94si+aZ71+6qHYfWnC
kVKCCx5+vmke5Hw/mlvFvru+CtEOrf//mb9J5tKP2QpHloY9zqjbKiLVCNE+fYgqJEYHZ92nzB00
8IJCPeFXCvYe1Deur4XX+Abh+v8EMMSqy8UoSHvRYMOUT8ob1XsD0PYl8dMbNfgSHcYnWru/wdGo
humdepjxmt6k34anbCua2hXtKRNgEpnoegpIyHGxT+WEW1osupyvfvu/hzBcHi4Xuihy1NQ90oEO
vLXmpr7y3G3QwbyF5LJ1W2yu76vIDZlAMEJNTWsyJO7iGE5fe0E/g9u9OftqbPFBg8BoE62L6X7N
N5I3PaabDJWo2VW96hGPO7ptqpuxPM2iqwK3Nn9umQkPatyUs1JjYaVb+Q7+dUwGN9qqL+2u3o0b
5wajbCME4wR+uu7Xla/3DiU/O3P6EGM0lMBNF3Aj225Jw9ZwB7+Y3zT7Me4FziKyxgSR2pokCYTP
9Nj4mNr8NmzTXeQpXhz8n5yERTtMsaRPVF0DieTXcRWmWhbUpiBfcNcC9RDMAKHRhzGKS7/PrN6p
UHjDWpC64z3QZFoQT17+dT6IaNP4bnlmi3GOJi5iM0qwb7IEJMqkus6iutNkbQYHcJlmhkjKN6V0
4yy/p70FIHS2MW1jY5v54HapCADOjSlnv4bJNvakxt1sIxVYdEi8ZbIe9EoToq3Xv/LBM8+sML5i
6fNI5NUzySnzl9DayqF2tI+4btBwCEUD7dzMcGaNyT32rE0mqsXI/tTNMfOxs0a/sj5zqT0zwqSf
ckwVZ5LXM14owVw/zbkk8HzRp2GyTq8bXZ07sOAUr/l4KGUR4oL/bDtbA5NQMIUUG2MPC5L2nPR6
QJLdnPRhngbAktBxr8SDX0LywUbF8PqpFh04JtGUmZnI7eoQ+Rvd55sqUA7Sk47Kz+66nf/ltL1j
HFd4LRsTGzo1kxP1QKOqKfh/i94wVY/2aU+9asoLxbflcjbwoEvn0YX483ifKDYEhevFWiA1U2rV
tleVgm5IkZuYhu0o0qFTaCIqtXXBH0/I39/JnJB4QJcXVQpEIBLqE+7jTeUGkXo3jYId4V6NwWOy
KpZgXIhtOZnKopraOk/UpMTDhA3EvUMy1v4g/RZsPffQn1liAp08UM2O5gho7TbzEhNjMw6E5b9M
Dx0mGZ90CFSYiGgQ29KUx+umuWuEyLah46kOslTGr43WyaRCyyHZqOYuTTTFHWwnMIm2x3cW3de5
X+7MGOPK2iKXQz9haiWmy+s8RtrOKqa1vRbLXj1gVGqGvlloz42oIMw9Q9DLhbYt2tiYwL9MWlA/
bYw4B0y4Iz8cVEfpeDurx2gMm+g2AZoIoJTr28pd6ZnB9Qed3S8yQ5FIPMDg3I4bsB0Dr3QzgQ0n
VtBFMgw/XvbXDa4x9MOhsDFmAbAP5qzY77jUUP4AtAeH9y3Riv2stM+mgnmg61a46QK6qpoOjuOV
lO9yWSWFsJ49tckxtKCpN22geZXobiTiMeR2YgHWWD8YJu0h8n1pZwRecLZKrKYAo8GCyUX1Z0k3
s5S5SnOHwVS3rAGlFWFS31ne2E2E9Az8A4OvaMExy6N9XA4QTFkn+KbjvDX38WY8Ra/jgzW6/X1+
b+6QhX+okrscqm1xP4clyr/9Y927zRNK7xvRa4obks9/ELMP3ZjYabT+oNmzQidIA8srN80hCdMn
PUxvtZfkfhGmujV+XtsFJpnG2ayNhMCojPUndz+I3wTSZvGU48/8TvSw4XnU+QqZ+GOB6cZqpPct
L8LfGC5zi+C6z74LBF5bD3P4l1Y3KB1hAs2mGwcqzTdO6x1RaT2od81Dva28fosgFCp78hLtmn2/
k79e/wl8fz5zLDYc5FCONXv8hGxn+Pom3Xdu4xK8ekVPAF44P9tO9iFHGpXkqQNDoPFpuvuq2oMH
G4Jhz9cXxIs252aYfAVg4QK1M4Q3FMplV/NEcFNN4BbsXWSIlsY2C6xDu623fTChCUO86kXfu9ZN
eaPvomDZTxvt0fDGcPbpJitcPSh+JOFyM/vTTXwcv+K/e9VNf8TbwjMENwPejBdAhn8iBTvmkixJ
jBomft9cPDcA/p10r4pdmkFyyaM3hS9bP4hzMPFMub7x3HvouWEmRE1tZObg0UKI8kZPdhPPOuiu
7ec71bUFB4eXw85NMcFnKYY6z6vVlwJj19yhLBCsFU/BgkSuxESbSO80aC3Bymn6dZfuJrd1h2CA
T/2GzMbOuc0FtQ7RqpiAMyjdXNMY9jrfDJyw99d1iVQhRMeQCTm6XNnUGWBkUVzpZtmnsHF9394B
rVeiGgtWMsD7g2VgGhnjm6hKV6BL98q9Gpi+8Vzdyrt+8IZTcTM9lwjf/a/vkIC5/gu4a8RQ59qW
BWxJY9zDWaicWAtytNPcYybWmV5b7cnqBeUGbiAAfQrGCzEWCyaVy5vAjEGniOQdgOeGWxe9B3m2
xPGXyBMqSvOTLQYEMEKPGwcglZemSjBJFrmGKQHt0QL7vR2OmHyx6fOkKOFgqx5asG6P2Qur18Ez
hOG5k5F/z8FAcn1fuU1WDOxhehMDdJBqXR8LZ3fHRM7NKSFYstJ5Y/UrMsO6CgaoSnyj8msDKiVz
mVwnyYPcOC7aXoSL5NEo6KD2XiUaMOuGKs+lfQT3zDamFZ1e6V6f/tTnydXBFVmM2/EtT8IRUqTj
Tpn2k/NLsHTu1wb32Do4CKwpy/gs27GhVzFQ5Ko9uIirU/lCQZmAWSRJ35a9HHb5Bk3odbgf10av
0+/lrnaXuXJXdRSRltaalT8cMSAOoAsGhmhQbFxuRAEFNaPK1lm0tLDdrJEe+9J5pB309ByMVAZJ
lsTuCPQ3KLbSF8FWrCn0mnEmxaZd1TRShYkLCJH5caN80bWXITpi+mS3JPpN24MxLY+C8i3+hIqA
DqwvOrjAmxsg2bxcNqocUdn1mMuB9Etnn6h9HKvbScTWyNvcdYDFXrlwceIYLy9K2pid6SC7NMMh
osVerXqsrP5SxypeS933pVG+gSDu5/V95XnYuVmmeEDaBfNFC8yqmw6DCVGVBxIpXGLVp27uBUeZ
l9sA2ocnO6CrBZr+cidnU5OqbsFOptUbxARLzNsKlaN4+Qy8R6BaXc+syj5tWz2LYwkFL3hG5JXa
C259eln4aRLMPdiBSkUQ9rkVexCyo9eO+i8mBZgwKat1+d9oTmWgM9p+j2qQ/9etWzT3zrbPpLCK
0WXC1LTsoINAt7WKwm23BHZlf69iWdA8424xJmlAvALVAyBFLre4l+RMl2J8T01vXEl5SjVM5Fqi
+TvutQtsPgYKQSBGxPv60sw4J5Wa2hLOBHhdtF3fpa6cWpiLHPwhCUC6olceLTz0fq67K3d54FtZ
2XSBU3/vVZ/lArIsRh53CVTwBnvVWzAm0x+JwE25qwPjhAFJIfgREPeXq1OVTs20qgc6ndLyYBey
5qVaGwcOkZNdt6hdiPqndpgr/E+l/aKNtXnoUW0X1KJ4JB9AXwFpu0L3gJNn7oJdMySOhIrjcZjv
otRv6OhCNdHVjK1lBeUSGJJ2glBUvbR+VMQvqr4l+klCEaJctay7aPvvm3/+cxhPhza20WDgBlBT
K9n2IH1ZpqdCEvkWLxCCBxMj7GBrwMw8E+ghJVyMY40sk7dWYDmv89QcSgvDwSZIHNvoxlJrty5F
LMqMYwFljiLHOsKEk+yAooqJg5j3bmM1T+iDEpl3wOoEUfpdsiZBQl9P31kSW62gWoS/v9KvrsyJ
l44FrtLaSSMneYBM+1eJdDeYkBLVpJh76H82bMx+gbgfTADsnDrRlCHSJyl5wCPCG+JDPu5t0ME0
w5fr3sC1A+4fB7VlyJKw8p2SRroCMMT0oUsyf4ri0KYHndQ7iwrQTNxNOzPEnMZpigqFQBr9Qe5+
kOJpaZ6uL0Tw91n1ToApTXOZy/TBsdIfDrhdHVPU8GTvsP99lL9r0JkPD8K+EgjLPH0A0uDUgAcB
/ygHqLvh0bqboCzm1Tre5dcXxpZZPlhl7hSkNjJJk7Ay83UK59/kTt8BOXgkX5eX65Y4pwc+8McX
WJLmyJQGE5k3fZjsNpQzG2OVtA8nRxZN/jHB4f+vCEC6lY0XcwHMPqI6CsTl0KQPSeZhhCIBtZLb
5K5+LDbiwh9/VX+NMds3xEaBwgaMVfZt/n28kSK3rSGG4xcutOa96VSgwun3/xZlPyyRiUQR1Wd1
lOr0oder47ygHgeMIhi1RBQezEXp3Y5iOriMgTVjBRJfxiJSV2ZcEcu+z4h6t+AdRyoDudzcz919
l79Q4Tw475ypoLDAGCXuSkhrlwZpAqI7KGs699r4qNj7Gcqa172Qa2B9n+gOiEk+kJ+o8tCaYIN0
7lvnqNu3SyR64vO2DJcP9BQQXME6wESiHiyGWWMRcl92qkeU25WEnrZ5CLASsHd6LQse++wF4P0b
4emtAhr739zC5ZYpFdTE1TqW7iGMnc+umel+T5+b8bka5l0OqEbt9/2jU6JH9CxTt9RzlzihUVde
Ugqi5MfDAFg/GkNgJkAOAzvl5U8pyyEt62qS7jHH7WnNFOTQ3XMSAQcCW0jEiiFRitFNdDswqI23
0KWZTKqtmhRJ9HD4MT8k3wxzv2wMoBx39KdOvLYS9hQ+RhQTym1YEF60WBVbuQS+oNBjI6MPZocS
OGJJvWyKu+wtpv+PtC/tcRzXuf5FBrwvXyXb2WtJUkv3F6O6q8v7vvvXP8eF972dKL4R5g4wmPlQ
g9CSSIqkDg8l18/ckFcKW3DKYN9GaDMjuDGxko0BDEEcBuSw4TFXNFoH6Uq13qzfWmBrEm2lZDsZ
wWFCg91921gSC1IzQMZRx0ALKds2EBlKDuKVLjzWSAdt3cQrUmp1huMpVX+M0jLbGFaPOkrRB5s4
LKUXC0m+e/8jbnUIOZmpotsO+d88POL6cIUuxeixegqPRTiaFLO/YT5NLmwKzeOxJjN5LfQIIzfm
MEsGJse6Ybo3urHvJDHKjsbJr4k7bKNjvb+/mlvNuRbBrEZpNS/JulmEREzBaVpioCiXmc/TlOwS
f43mfOefS4TrBNckii8zIdf1/nV+mJqhmGTHCtxiPpkskil737LzlnaqSnTeA+DSCi/lMf5O0TJJ
iTXIU1FRFycSFI6sOVO8nQGTyVk+3l8eW3H8PrQLeSxpgZcUUxiHkCdI1Gw+9Ipo7S5AW39TrNOc
dkAdhJumzOF/VBo8N8Af8wb6sXXk+RswkVzGHYUAHR0vsw5fZJhpnYhdbHjZUS8bou2r8aETPjz/
ILXnNN+1xe+6+GWlxPwapOcmN50sl2gdJkQZwl2c5yTx0+1UiRzLWbgJ5s/C0cM/ohmPbZNoQboR
oq8Nn5Xagr/XzX36Q/pQaGAQ8Zd/qlNSrbRDv6ldGVOEOc5jQQ8gHP0LYA1C6YadBhY1CSCJepQf
pdZC6cJu4fxXQ4GQAa2mycHgGNZtZoG1InWZc29gTb7T84sjyFo8DlaKkB0DNTvHR9lEGJS++EW8
4ujbgpOYu/hB8IPUD0ubA4oLQXVdNWMkJ/mxbz5UtSeWt+tt2FXq/PgCYOcrBObMPNcaqhw54Ca7
kpPZfLMFXOWDaK8GGzLmLOJUUWhgPmBsFTHUa1E9lk6xzx+SjfqsP8vbaONvzc30bP0Mjv1ZWwHX
Y1fU2vAmjrCFDhM3wZV8Rtk1E+PHUxQ+jxk4Ubr6FJYhyAptUJvjP0+YoAd006M1ok2x4w0M/s5D
76191oKLza8KPxvgwdWjTLMNwJnAcjW7bN2s0fawG9bhyt/oLvr8wFIuPytPsZu78lpeJSveEOnb
q3HeBdQjwbsFdjeR7eLqSxEU2D52QZcOavGhylskTUQRN5qwUvJjo7k9KN44uidjeezy0bqPJveZ
wwqdMtfLL/WiGMqw1I4akb/Ab4oZpQd/j4FATx7JH3n4m9uTRqCBOBIBDqIcFTMkr8WJo6nXrSzo
x/fk0f+pZrSNiP5YHJCqTZEtcsK4G8MCRgxxIkhbAViZm56upcV4K479JLaOsuW03SYB+7tKRyIo
Gm8bFyWBnmCeWIrVsRZUd2VdtXliHbt1t+veslN5kH946JMx1/FjtKqdYJ/9UWuOWJ5Uxm7iMcFz
lQepY/DlPQv9FyZwkWZlBBXP78+/dKUm805erI+xkrSt/HqosZNFhQ6CN18AT3mpk/ZYiUCBU2t8
lYOfeCWCuq5bdDFlvPr2Tc6DVBuDRb6f9tG6xmbcXoFXTaBivWOrAfau7GLq+6sH/eW+OSws80rK
bC0XzkBKvCLtp947psR9+8dlEGYJTOJptrkgioARH9sH4DWNx3P/5LWkICjDr+4v4zZ9mUUZcOUa
mLpwXTPrKBMQ3Aq94h3FZxH199+Wm528H+IGih+F1HuznnhT0dj3B5CyIo8AsS94l8C7By6V663z
RtFXW03yT8La34WdPewsEH9vU/fUrsVf1cF8yN80W7M5K51NmFFMHfqAgVngpBFRn74Wq6FEOwVq
EJxS1UW2UlOMlFDAn69g6kTp8sbsLmghCKdR94fDnGftMgZXVqZV9lkYnDBNZ2WkpEc3xqOXEpHT
mXATeuDkEGYh7wRoEI6LiXj1PM7CCUxWSBrQTveZdyf0zpOx4WF2bxUFPMgmRBjzK8bMYnW9fVWO
SWJ+HSQnPLqZK/1PJZLgLXgTcBvsQzf4o30O/wzoAQzwtUTmwAbZ84Fy9pOT9DsrSPeGiSU1HlNJ
x3ujuXGOjCBGIdV+KH3Rx9JCnwxEOxoY8K6s76vfjb9gZLCBk9wZiYQr5tQ9WQ4C0fu/zj0dRt1A
YGmWkYKfD875Q00j23iI9XX7bqe2JiASJIAicETOX3xlT8yKGEffgb3AryeI7J1f/UsiUwBXnh2z
2Xr08xnjfu+Lu4noGWnzGV74W0vsJqOaF1hC/RLiPQG7j2hvOlhPKq/dYUmWBU8BTi4ZjysseFWS
W6uUahlnlROA7wSUWH6PLTXXc2cYD6Nwu42Aq0AIWCKA/bXYwTzBoMRT78f9yRSC6LGN+hqPsQaP
aOdWxeEa8LSCZ0jIAjDlevsCsRHKPsjUU5zaneZoSAp3Tf40qc/3j+lWzSEH6R5uE0RtNwNXVW1M
kkho1RP4XaQGT60CDc0f92XchoaAul8KYZQ9TSe1LPtBPb3HH1CH8Bi4yVv2qv/uPuK3+7JuE55v
WeCLRusIToj14xkgPuDam9RT4w7xT/Vn1hEk1pbyO/We4nijFQNJ4l2PMTSoeUvPM/Vp9VpXGwt9
Fi2p9wmPWHPxJMG4+/8/iDG7XpukaEwk9VS+pqOTYzxRpIK+Bexnyoaz9lkpri0c+wwEEV6V55Ij
W9pUiqmtRcwTPO16+m6hqe+n6kwYRRPYIR3oj/r88fE1klNLeD1UN5fnvOkXgmcDvTB2v9SzuAkU
zIt6iXWAI6MPf8Pj12dRUrheLoWA6/laiKhmk2FMMoQcilOx+eVt4pUFMJa1Ahu3e38rbwtFjDDm
9sQLAMqziHpPXbUWURh6NI6KT1ak2aKnl/hP3YPu2QJvH5ct5T8beWP2ST5ZkxhhI+NX5SxTFY3w
0rNxEA4oqDr3l3gTiDArZC5RqygTKYJXONnl86Z7FTglltuokfl95gI1pKGNGw96Lz+nJY1kO3ga
U7sFVxExnBpWmdpoefk9jY7KTX3n02EMAZeBBQpKtJ+glsXoY6EIPd50A+1U7UGFsfP2jeM9Qk9W
9Y5H4bx0ZJey2GeLyMrTUtc89SSuhn1kk99PGq2cfD883T8vlpxo1v8rQYxK1mjhUYXQgKs+VWdX
aUizE3+oT9mutlvbBH63egFapCDCU+3/83DlWjZzHXXloGAgi6WeqsDxd97TE5lWwk9tNX0p1A8I
V+CCQ7laK6OcYMX247jCpmpkckWnW1urCh3fnB29vcqvV8WoaFrkY1oOgnrqabTJnsqDXxL0XmBD
Fdq9BNv2reZElQuXwdW6mJsQ0N4qA+e3djJXOdkPDsembxYEtgekhBhLpaI6IrGICTVuBsBpVZBE
gdVAKt7AGsXZspsrZpZgSEAszUhV/HPthEMrSecM0TgV7+KX4UYRjFmoyegmCMWd2A54kfKNJmC0
PYadIC9DnQKzN+e/X1wtVZhraahI/hksSNIZveuYOwXjxlQbI3LNCkgHDTzgx84KeM74xkHOkhHr
ARmMQrHBtl4FSuh3Uzr4ZyPfmMh0S4SuffvJ2dCbLPdbCkrDoB1DmsuGk57nB5hHgvVpZeAqoVOh
77ipATxYqfW00Y3YTlZS46/ui13aVbR64UUStQRwLTLHqABY02ASun8GYIhO+gGvZrTA8Lo8WEnR
byWZyH15N3o/882jxQv1T7hjjCa6PsVGUYJKGeXgPG5Fx9/6G8npOaXu2yLrLAPaP3PDgcKcfftL
hSG0wk4NzsFG3Q77Yadv6r3qApbJMeLbq42RxOyep5SjEatacK5cAaRcoODelodqHdPCQYvRc7iR
thh8x8MG3AZAjFhmE2NM3237CWL7bfAUrlWaPUnPP6KHcmO6XEz6gl5e7SbjG7OgnQQh14Nz/HD2
MW3uhDnebnQo1zlvN+fdurqsmWUxPrGURd+LPSxLWJsrwwXN3icSnq3kiOvgIHACu0VFvFCS2egv
3EmfmkqQZFhW+PAovWUfuctbzxxb3C4HXIiwLODwWOBqpliJFotKcBZp7+hbfz2sQf31iDrIfZO6
jQewb3gpA7xmznxv9B1F/1yP9So8587kynSyExu0eTvdjjcTVSiM2Q5dtFGuXzmCb1VjnvyDBzQ0
h+DBn023AcnXDQ9A+W/1B4UzXlKSL2Ol7nh05QsmfS2JOS11kCo/6SCpsbvNRDy3cN4Up97lnHvz
Fj2HfprLJc1qc6EWQZ+H3jQvSUHa9PCze/rtmrZ2GN3g6P/AwxjvGuVtIXOrFWM0AagOeSM8lUAN
p0VfFCqqXIqBRUHgmAKEWkdHDwtWD5NULUHiH51R1sTzui09mI+Sg5bMk3q8rxYs3ZkJuBJAoX9F
MUF3Hk5GAshNdC6dap+4JU3sn52bknSNMYXrviDjk/xoPpYb7Zu3azwOvz/RQcKbNcv7Dn3ekouz
jFLc6mWD7+i3yUaCZTR78xnvXyIdncz1HX8Vbnq3fY83yWv0YK0U2qAX1dhwlWrWzmtPcLUhLJNx
YJYmIkx8SGE3dk2mmgrH5u33D1DuH6pV6HqO50T/GNA1d4ZhitqMApYxhYIxmTiV807DLLxz5wLd
oOwDOu0mj5q2+Fjum48tjZ6LQ/km8Ugzbh3rtVzGgtIkm4tZkOt/qFtpJ0t4TxY5KnbrWq9lMFYz
FEEInNW31aAjnPzSbe+UurwrYr5v2GNDGw648DWAshHNXuuPIIfNWGPA0DnT9nX0NGqf3shz3izl
3bexXAphrtfCk4qqHSFEXKlbbyVu++83+doNAbBoV96qXlVraTs5xkp3czt3+zWvXHSbLGDO2Ey3
PNNiarLKaMpoNb4CGvnkrINPd1A6Esf0vkuYz4PdyUsJjE4kbRSVkVwl5w6NfGPxkJoZ7UZHiDGz
9ag0+T+/ETEAGkz1s+aD2p19MYpkI8LMJjU+18rz0NJGANTO8fujoIAzTHI0QBC8VNzkrbyqQH4I
ti2MD7ZzdFMWez0AFVbu3t+AJVVCBoEhwfguPNYxqlTJaQtTlLHFXtHaqK9OdoqRKU7cVR/3Jd2W
IWD3M6EIEjMMh4WdXGttP5lmrvdFem6/6gdpl9K9vyl/Sy/RQXriiFpSHKBf0TuBp0GQj8vXooo4
aoomLNPzlEyjTMfcL/6ofRsKtEVj1B+jaXID45CbaY8Oqvp9lIdRp4nv9QddanK0TQtWhESnFpLf
taa35YrzffNSWbW7/D5mK0I9Gn2/bNJznO+GbNxbYM4IJrSwi6EtJ5857gRVyzC6trSVl2AAEKN/
vv8Jizukg7QZEGEQz7JDEjUxFPp0StJzYWpbCxS3Qg1CzX8sA3zJ88A+TDRC8shcc0Watj7qwOnZ
FAuAViPZp1beWRwNXoqMwMdjzBAiOC1NY7wE+jLQ0DKl2bmyO3uyJYSz5ka3VUDUrS0evNc6B9lx
+zQG14vxhxjVhEdnDNVg8oFMSlUBrEbZGYSvMxEoeuCfnI9itTaeeAHmwjlBlIE+MwCkcGHOf78I
FTSjK4vGy4EBo0+8+uryzl38OLMOyxuMbKyK7OzVbf9oCZX8ro1R9SwUbUuD+WSJJHa6CYplo4BO
FrWEQc4Axip00FETWDVmKiW0LpIZCx5YdcA529u3Eg0pORDCCt7N4KJYJGLjGaNfmEZ3FgtqAl8S
oP8L5FLPpf+nQdcx4FDWse82kRye0PFHyhYjxeuz3wZ0xJQpz1YEx1KAcyj3FY8m7Vt9r40Y34Yq
Fl7LgUVEO9710YiTWCa6UPVnoVyXvuQW3q9WhIuOjn6AVvBpPWa1E2slSQ03FMKN1wG3hUmNaUkE
zCp5H6z3RtgDtpInrq45QbpOgq8WM4HNRxNsYvi/2+oAKp2wA8h8KggY9fSxIXnhCKhoiXjUK94F
FSSFh7KobdH7nYm5EzyEf9JuVcW/9Ojd6kkNOPx9q769MjWQRH/jxTEKVGZ9K5xoE3WS1p9ToBFI
pne6I7aJ6KpR+FWrJUiyZfOzawUe1/L3bc/sN4qhChoPUA5CXY+5q6UQhGeNaAIMOLx52rAZRDf3
N3l2HPOjGD4pBhiyX63hNRQQLweksCSneFR+6RtZ2KZ78RQZdmSaNHoAvVThU016DGogOTfqTjVd
TbelwxiCYHt4NkancMIn2XIxDYgUFRkOub7qQloqL9Yf2bLvb+gt3BbhADDhsHEwJqD8xASNmVb3
hlcJ/VmMAwB8wRykPoLKvdapoa6C6dCWBSZC28azRvWd5p9041BWAzGilfmQBiSIeVhXZXaZ7FZf
fhGj2kOlDvEYeP25CzMiuX3pxuVTbNHab2hhpatRx9hzG68i+V7f6MFH9+oFpBKeNJGmzbvQ2Zg/
6JlrKONhDJzJsOX0kIGTRLAlAJe9dZyU0Bw6NjvfbgLe7X/ztgJ4PWY0Y1wHJm0Dt8XcO3EfF8Mk
D/FZI7Y3OuOAzNU5jUR74hEl30RPjCTmwSOWjVAtsj4+R56gbQbMHKfVNJh2L4HX676W3GQWsyjg
qtB+gsINbODa25Se2SXlNGFKGbGN0e0oYDJgu+TlyDf3zSxGgz9TcJ3qIKO/FlObbZQAgQ0xFhD1
iJBaKpsN71b7rhlfKRjEwHXgmOaJVKB/uxYjWXKRGnKdn+tqENaZr+ZglRVDL15JpZ5rNB8N9PIk
jVqtpqRtK5qoSWjSPh7jinSlCOyTMIVmQTPMhxpp5o0YE+dhVBOwX0VYR6uobTv/IRSEICADWnYk
oiiefCoLxYJqYuxQR1N9rBNStJgeQ8Ug7uFlK89CQSrQ+4/EEiLPbacsUOiUCd3PMAdpPRWr0eAR
Vd5ew9gMBahU1KmAX0NX9/VmiGqV9aklJefBbTblg2LXq8AN8UQXPXyo62QgLUeXbgMYRiJzynrX
dlPnI+pv3GJ/CJVt2tNwAwc3YWqFYHtHLr74JuKdr0p0+85UdGDjYNEi7VjFhQJAFPKMh8btaxfo
Ygxya926c5rsVd3VnwFaGRAH3zeb2wIdBKOVGd0MKq4NENRdb65UmN4ohWl6rh2DqNtDQPVN44xn
jhOfLx9Goa/EMDuaGMGYNphGdm5p+vLj9MUDlHHXwdx+tQUKBb+AAG9l7Bqyf1CciNB/Dmlktou5
i0Sjm4qintfhlCSCmzHJQwBABuUcy5I+XB4Lc8No4eTVVopjAQjGxZJc1yfqxiQ+NbYR+acUWRiK
Di1AroOHP+BOMBj+Wgu6SjSrUJnF2b3TbOQ/tU2614rob5/3F3YTHTGCGHULhika+yJMz+/goNn5
JHJSl6Nqt68sswwkbXDSKKxDq68XgxgJjztjDhnuI7Zts4/3p2duXXbxhC6kyNdSIrMs0VMGKSg7
SMSV1ujvBLTk5aWgX5xkdGnTgB2YqaNB84M3iWtRg2TGiRT62VkIyHs+gAE+8sl6ff9kFi5QVPfQ
4iLiwdRC2H4tJK8spVSVFpkU8X4qj9mmI2KzojWHdHPRUC/lzPt6kbG1CH0FIYOc98kj1oH45yYh
25PJawNf2rRLOYxK54kyKFYIOd6zTGuqP+JBxeGo2k0cCE27lMFoM+Z7tm2hN9l552kEfV2fA4/r
8bYqxIhg/JpQGygJtDW2K9nIK5EKjvBToSfe0+u8G6x/vlzJvJsXpyJOjaKFElYSbfStW+3nJsWN
UR3VjJyCF17xdOk2uJTGKLQkdZI11lgUuhE+4pDQL87BzBt/Zzns/KcExUK90pG5NxvVjracX1+K
Dy7Pne0GKjKMpMRswOysbzFAXHN08lDR9edIFVK+3TdLngKwJVGj0v2uCsrsPFIEnGSealLa6V5C
rwy3LjhH/ve2jbFNMI53Xd5V87kgEHDliMRu6Ao2R9s4pskWbaJeH4RqgrI19nDCwPdVRUObN5Pm
FgB4bTlsbSRPhrEfY2xc+RW56uaPtdugKVNz4tO4lncyUqvX+0fFWxYT4/SRoPnFCIF2ePyT7rdr
3pI4ZsMSFudeInqKCAHvKpXW6u+E8l4UeBIYN9AXpdBOIgzTPOwmdyBItnm2z7ln2MssUP0piTUc
fg92jnJVOVuk6IRzYy7GAH89DDrorv3ZCFIt2ai7WZNH2u1Bk/3Zu9u1SYXN5/1T5ziDG8Keyp/U
tFJgNHZAI+t577yIIumJ+lYHJKO8LhfO/XmbKSi1L4nC7NpcW8MYDlp8pHayLShvC5cCnMstZJyB
L/uS5xffzmCe82HSyp1sbV3twK3eUJpQzj7OYdl/dz7o4rk+Mr821bxSZvOJyU9lF9m6vX+JH3lG
dP/ORlvvtZjGK6O+GbF/KBuqmxozzdechdz3oio7zweTpAc5rKB7SFSbk/kU7KhDTV7jPVcRZlu+
uLKzom56AfQfZ/GLkNqdKAXrI+Fddfc9gqEyHqHLFCkbdYRRPcUzp0mBAH4MaEhV0n1kyE+Nr3Yv
rDKHl9Aty52xiqhUoQmAcaaxXw0+qhPw3k5lH2qCmekcd73siP5KYPYv1cJeFPMkO0un/CjQZqvg
oZbHos9bBrN9Uqn1lQgOCETVP1GKd9fK031t4wlgQilRH0JUTSAgnUhCMmL+jl7uS/gvivafjWLh
GFaLdplxhIhDb9o6nR4cJXO2dORhlOe9uHUAf+XMDuJCoUH+j7gqizPUCMTXyDYfXxKHY5ucM9eZ
JGeeqqRigOOszRYR0OE2ONviwBHyX0K2vwthPGdUdNpYGRFcjGuuUuCfBRKvajt6SNY885w/+N6e
MU4z6atUSRukhtF+B85p11RIR39Mh4yueVWxZcf5d1WM45TKpusjLcSr3vY9JPqJs5Rb1M93vPb3
9xmLz6w6lKoWZyPVW4NIsi1pRHoQHvB2Q1K3Ik4C9NPxGP8JqTEQGdEVxyEsK7qC4vHMwQckL+MR
ZK3TiqCdHxMxxGvYSMRYA2wE9jDKu+tmDbg5tgtJjFtAt2ebFBreZOU/pU8rlHQCYtm74VDQNSfY
Xiqfzs+x/1kV4yGMNEvSsMOqRrS9gAR6/0GdZL39elUQpcgc3V9MvP4KYykLUBvrUQ6GsGATnGjp
3ndFi87u4tcZD2GWVu7BQWTn159TQI7p79P93190DyiFzpQLc/GdOZYSqGAwQCD8tQfbTtfjS5QS
RFb3hcw/cnP2F0KY8yiKsiqkAXGOucJFunpBz8e/k6AwwW8loAUp8BFiB+8TwQAV9LCLa054uHjQ
f1fBThkG9en/i3qPq2eOxi6e8sVPM05aHkPgOGtskPzarzQMJFDXnHPmSVCub5qiKawYza1wZcDW
Nc7JO/7LJTBu2QPKDRgZCEieOtrbDjeFXvZVF5vEeGMwpPVjYEBVQbRz/JXTp94W9xXlrIOjq+xz
V2JVoJpSIWV8fv9lfSDC/PxXxsC63MASGqmVISA4T+t4tc/danVfwuK1dbFRjE2PY5PmGp6QzsnG
fxExEY5zby3f9hcCGHs280IokzlPUlevla3szGD2GZg7y7FqzkJY12qo/RTFJcyifMBk3XNGeZn5
wmEDbqRhRBFATyIQhddWkZYeEopGyRG2IDPHnB6XZD5Po5a260rKvMyLKK9AS7mFf+Fp01HcXxLZ
YIAFnmpGXni/YONXcua/X8iR8jIbxHk1yP8384aNPN1dOBAN4CZA6EGco0ssij5WFcxa1LUcmbgr
J4CzDiXnyJdqWFcimM0CSz/YVgSI8H62Tv/6WLj1S+GItvRK48+AcKx94fq7ksZsmVXk0tQUen5+
9w6uWFIVDBqYKUCrP/dNkieHMclKNvsmqWc5wJhjZvYD9R54iRdPBmOVuEMETe+wcyPVV94zKo02
sPMVKc/317JwD17uGVtpjhujN+JZDtiTSd5xiwkLVRFNAsp3BoYCTsfOzLWaXpKECXsVvvZOTUxM
zyYK4kW++S8Vsq5EMVvmCT3422SI0tAFayBpcQNMNYcGBM5IxDdewWfxhP6u7PuGuzDQOlLaOJpX
phHLFWhHMZ/8i3O9LHubCyFMxCir/tC2A4TEJNrsRmd6QJ3khRMLcaUwEcuoNZYRiJBSOurqEO9K
6r9IXy/jG0cQb8uYuGUophgwie8taz+ktX5ysp9f9/X5Fm0FEhggr0U0aoLtHAMLrv1m3kt91Rvq
nCJ7h/ih2Izb9MFbnT07PIQHQCH2P4bXcZ/bwEE492V//zYTGl/JZm4gH3BlESP/UMwIaPJZ2aFd
Y4yLXQWr1PHVdQuW9xKd/FW/7WxAwTFHplOo6IwUnCHDjzyduULCHdo01K90azjlVnGTnJgVSQ/m
Qd7GmLv3p4xJFZH0V6VgQguJ3vt95tu+t279lCqHJMXgyLX44ZkrTM5T38yYBsMHUIdhdW6mVZdh
gsmm0Unnc95FFy5fsFpo6K1E2wIwP0zM3mUZCMArCdmvZBe7SSMvoc2JVHgiGFvoDKS2itXPNXGZ
uvr+48RrvFiKSq9WwRiCIsj6KDdids4r8l46MlV8kmnYx2deb++St7oSxdhCi8mNpl5hNbUTbYqE
voMNsaJlQud3F2OTcu7GBT9/JY4xCyuQwZmfQtxO/AMolPTjvuovuZCr32dUXzXVpJmAGD1Pj3jl
N4DoCmhG1q/5Wj7eF7UQGF1JYmKKEsgFxZcgaVzJ9FCvzN/rfyeACSPUWKsiRZ/mRySR/tKfKs4C
Frzg1QKY8GGQ6jzLIpgKSsMb1akS8rH+4hw3z1bmb7i4nMo+lPs2hiKH6Llzx9YZlTWv3nT/IIAa
vJaBCbmVnhuQ0X4d8pVqF68eB4l/f6dAzn0tIVamxvREnIT3kpPu3FuE5jbl3LG8ZTA275U6pguX
WMauQ6H+pf+nnGQza8Z/HONNB04i1YNSinhNyckhJJF9xExPXicGbwmMcYNFP/OHekTdR8SjZGJj
XjGnq28hV7haBWPenpDpvZTM7iPcAifsyjzYOceB6Oyr0xCHtex5kCDsxO1hfjUBldbgvvg2r/f1
vm3oImPfImr0U23gRMqSmIT6QCKUa65/n7WfiQWudoyx8iI3NCVucCbvyK1k3PIGLffG65YTUt33
6zpLNIMWtFzJVCzmvGkILwnh7BQb4kKrVStK8ONiZ7sTSf+Eh6bkFpM5O/WtGRe+Kk9Tte4D+MOe
Ku7Pua9SJ+FTxEt3Oc7k+8n9QoynGoHm5VAwjbiueKKfucNxuosSMPgLdB8qRjTc5Dq6CX6EToGR
GEBT5RPRnkn/yYmClrDV6Mv4K4Vx7XWmTKFvyTCUtUHsOlmXqD64GKJrgzA7Jx4et7uVCFBxjsAi
ftBX6wat+O3bl/MhPm55ddRF1/P3a1gVQSweKoKINcck/1naP4Cv5uzqohJeSGAugVzOc7/0IKFp
iEWFp10Pc71/4y96twsRzBWAZsgikzOIeMWx6ZCSe+S+BN4imGgvwuOQoDbQ8aSy3ZCY+0AnBeWo
Bkf/vl9SLjQ8aYNS7nsI0UjQkRqZh/Xooi0mP99fDE8OcxmorVmHZYPtGunPanItNEVQR3u5L4S3
Y0yYVw1mWOs4lfOu2rvAJtrVa8UpT/F0l7kIwq4f4ryHCOPR7XbRmufZeGo1L/HiPGrdyK2yxnmg
0RjjjEEufLq/RzwBjCuwsgnv2vD/5+n0rh1bl4urXnTNfw3jO9m+WIEaDUGczhT14N7fWOQ9fhgI
njWTre/eXwnnKL4bBS8EtYOChl4BgrLfOXmEpYefHBv/no57cyFfrIUx8lpoW72VcNql09iSK1IN
70qY34eH5hA9pV1FjWenIqdPHhieo8nsQD9NDdq5B3LeRMmuI/K27Yn2eX//OCbJcoRjhlIxFiVk
RJveMV9/SytjNf35d/7l+wX84pAGs7WKzICQnmo5aLdsif6oHv6lEMbuFa8cE9CuwO7LVziwh3SD
pivKg+csvSpf3qJstyEu2GbsZoWzB2uFdtiObppz+R676q+duuaJu2VbmLOAC+VjXEFUe13f1VC+
924v6U64P5zRhfgUD+guHrbKK6XDYGOdUux8oXv0f6xsXHwA4yqi1k80EAHMSnjw1/5WPZnkZNjm
/5Kx/RXDPt2q3dBnwXxZv4ur3fgNUkEnYf7rvrYv12kuxDAxwRQYWVF6OL0BVwNwcJ8fHs1WHJta
er24PLTvSOxC30U4i9EIsGfAkvYOxhd5GMgJJlOQ8siHiBTwHjzuGO7KmEAh9EIDzXHYQLvJSB6R
D9TRQneN4Sf/cgvV68sp6KNyVENsIbLS9CVcvX1k1HjiVdQ4vo99k0tEwTNSSfuG/A7E33SOePyX
C2EcBtoph1QbIOKQrl03+sxqlybv94UsLgONjDOyBlOh2RZeTHYvhyo3ESmA1PlHDvI4fR3+L47v
QgZjoUUc6oKUQAYmH2F4PJW26vu44xVRFy+Kv1JubvRS0/Bgrc+xW/RDeQYOfwb7Gpy1LGfzF2IY
A9VNsE8YiN/O9kiDJ4tgcDeRts3D+v65fCNabi71CznMpY7JDabf5JATFyuMUv3pkZl1jFAHHJqb
7UN93kUbwTW3NTGQERUg6kVHNScFXy7lXnwEY7M5uEL1IpwXK+c7/xkDhPQT7pC3gAir1ObdJcsu
4kIcY7lT4KHhdYSi7A4yumVtqZtBMvKKt6zF4O9CDhPmh2nep3ltzKkdXibIe2f72+nr6/4JciyL
HeVapV0S+iKEoA2tfN3JPUFmhGaU+1JmH3BPTdhIf7ACD+TNgOSAaIj0GEXzP8X6F5s1r/Pirhiz
NBjLblZEnag2mps//90KGO8Qyg3am3r8/oBekIeMC2uYDeXODrEXN5rAxzHWsEPfz7TuL98JN/Qj
cnhsCEudDaB5+I8rZYFXQS+jKiZgITOuQaaPEwHqF+PeuPh/jmaxt3c36F7u+VhRSkD8TFsSPL+2
aBIWHoOnYlOJqw6vwmjbMc73T4rjYdned8Hss/kZes7CrZPw2J3BF+Dqgc1R6cXlgWxsxvoBZM7u
I/rPKvhXC06nfW128eYltrlefNEDXMhgvOvYh7HQ95Cx01fZXtxK9kBGhX78b3mmif5d8FWCOopl
PwBtVhz6GESOs3pNziBcfvVJCM4UXE33D2cxz7wQxPg0vUvbuhSjWZCBeS7oDuTBjJcV/EIEE49g
kvMkJVM8w5AkRKejU9M/A8VdbgeEV2Ve1LULWYxfG5phxIwt7FsX0wew+iGDCG2LFzMs3zgXYhjn
Zk3mVBgRxLxP9rR/0h/b/XPOKfMt7xumdqKLH9qMcQXXHrTuphGDILIZ6tC5+Uf/gbiU1vaYE9WV
ba7KzRHIjcP7K86Ydf/CYdcRxoUJYpEjmZ3c8RUsheRpot675HBuuOXdu5DExEKllVldpEGSiInY
j4GtYi5TigXxlGFRty/kMNaKkaut8H+kXddy9LjRfaGfVczhFgzDyRppFG9Y0ieJOWc+/X+ota0R
RA/Ku+tau1zf7jQBNLobHc6RQB15tkC9wMHPcYwa/+JKNHRogBBkHlGni/xtL3dxn1ZQN6BJquYc
d8zpZnYn+5K/vhREbVnmeYOaes18TeNDCMasrrKa3dtASkv8A42od+W5Mf/OQV1KpTaQ5xpPnkZs
oESmpxTvygYg8x1yQixB8w/RuncpiAoYB6HjhjFt87OGvGDyLJs1uc3IZFeHYsNIES5eq0tZVLSY
RLyfNSXOrHEQwY22MN8qp7YKWAsWacWSObqURVlXZWyhhCqOrZvRcl1McuQW4Pqt6zZcYGnH/OcX
V1erJQPE3hBToN45ow4D1/QIpgqofGc2NljIfJhBJiwcSyxlbNEjK2iNUc8GanKqNUAOLflVttG7
3NjJYXgRHlQ2v/3Spb7cUsr0xgnal2PgGeImTDlpH0ZbczTHeOpfA9NHoUzTTV6x0xvmqBFTcSh7
HHbSoCsVllthlzHAZhZbQMgAO7ZYMcEoZiX87xfiF7OKlCaqmMiz4jjijJy+c4SdaqaKTcY7lvYs
BTXfOwqwpZ/ag2d2xDUYk4GSJu+i7ZM/vdWuve2JoaXz71xbE2VN+r7oGzWBHKAQvaV24Hw0dnYQ
QSLBjKlZS6LsiTHFhd/nEDU5Msr/IBhCYTtD1yMzuJl/6dqiKGuicLLIByUOStMjovSdI0kfo3wy
UHzMeKtCXF1Zauf2zcpoX8ui+59hq5FHBWGq/IWjBnBjSikTLQyroB7npksNNSEJztQu8OLPzOun
t3zt/iPnyxNemBhE3Arnt19y6pfeEexs9Tf6RwGbCYQsAKjrGHCilsLpMtck2jDrIWYf5zPj9sor
m8VwSQ/B+aqhVs+LGAujLIjfG1ztA+sWaAW86WTQjhtldR8779d3bNFeXMqh1qMI9Rh0GuQAR/8P
qHZJuB4dYyWg+OxbrF7/rwOgFfFCGn1AQyjLqSdCGkiFyduw/TM9bFhoSV9Vk2tCKFMxeX1VBrNZ
6kFRlxLpD55zljoSYBlZx9vJcvB6vfHXsmwPn5G7MdYstpbFMsXlMikjkoS8mHY8vmDqNkq+vd+e
/ENLeHLo1wi7dIbWL3m4S2mUHfGmNta4CdIUoA4gkdE+Na/XtWTpXl1KoOzHII8DlBROxX9Fb10X
mNr6uoDfnMuwEJcSqBhEE0e+UWqsobLEGdRmsjL0gWtEWafkae+fQjMhvXMj+9Zwb1uvm8z8ZFnJ
paf55SdQ8UnLacbkK3PIBbyBGIlckXyysN1ZMqhgRAtTcLnMoVb7sC7sxn71LdYyFvOal+ugLEdZ
Z82oK1/qoIH99IwuYtuzOnSb3PNb4+b6wbEWRJmPIOGFPJ3Nh3R0ZjGDOaLwcV3G/BtX7jOd/G78
3KvHBn4SiSDxVSYpqNvArcCIMBg6TteyxXESwyGElB5qB3DnKTAPn/9sIZRZyOSh1jkOm2WFCHZJ
bE5mjI4pVl/hoj0AXqSuArpQVugnuREVQp53fH5+kZxpHd/I7vVlCItb9S2AfoQXHMicw3LCOrLA
dtSNag4AgYiImJMKXv2QVSaTLm02Mb+U4EImZdQjKfEjrYTfBSK8mRMVw9pzdKtanck7Znn8p2uk
zkos86KKU2wi4nfZ5ECKKN4nTmyq5858DWxuzc8Drt2KoYXLHhLg+qKIOyxJtLJ3fSEBbFNA2mHV
WdFzbQY8yc+baGDWP5bCT0Db/kcStaOcDGM0SpCkiND4xlHIfsitadWKzHEilihqM3tNzQchEGcP
5URWvN9tAKHPrsLOP/NbR75XRDlCwPmGeirhzOrYRboY3M8ykf8IttlPDks/WLIol4iANiuiBEua
nA6I41EASDnJrI+nECMqrBzRYk378qwo91j3SpYCSROjPkBgkux0Z1RIBDSr+VWClsFt7qJcZgar
6xd90fBeaAjlEYHKOuR8B6mSvqrrh6K90ZuVcs8n93zrpDy5Lm2x+oh0Jfi+gLmM5Di1pXGh8Rwf
S3ilHNcO2u36/W5A99jfqdheiqH2EhR4BaAN5fltbpBWJsK2eFHfWPd4vj2/dfF7MdTexQ2g4wUf
i0FPX0mCp3kYdOcR7QHohtf3bfmUviVRMUULyt+pNvDo4e3U/kjIbn5CsmJM5uHMgcDF06oyitYv
58Oxkt0+s4CwD08v2axrtey7vhdDxxOeJnNqADHZjeUMVmvX9+WavxteexKZldUy0tfzV185Jbp+
xiWgnMg93OKnKSPFoUB3Z8bEmPqy2b+kyOAwB9rpTDM9m8eLvRM4gI8GJTRuhtITnKfQMh/a0Ixd
yQ0c8YzO/HV3m9geSwkXNeNCLmXh0f4gq0UCuRUqGi/l/U15c7que4v7dyGBMuwFuhgjpYaErbfH
8KEJu844IdYaKJs+gvQe5TJIAOtK6vqHwQM83LGvXb//O9O7SJF/nxNlgJSs8seShywM8FnCLU+y
1Yk1bThbl5+6ABBvGTPiAjivtF8Td7LsN0luyO3ZWrPc7Px5137653FfP9jfId7Pz6QOVpnaMfAn
qQWiSu2k+94xWQVX1kZQB9sDArr3ZWzE2+0Nqy+V9dvUQapDk6qtht9OTSZP2ML76ufW0P7DN7gW
YNrtWbJuawtwPfbOh/O9e797uH4GCzMDPyVRPqSAJeS6eYtisgZqcU+2MBh3qkUc8+42W21fLNw3
27IxemgzOgK/CtHXlInyKh4mKuOqgwLsnZf+PrzX7dT8APj03uqOt4EFuve16YZ3ttlad+4htTzT
d4z1+/UdYJ0j5XTAGhvxXYWPcG6RG2X4zd+u5ufuUq6m7fSRH3X8+EA+WLd8Ia12+eO/puz0VlFq
31fa80Nsc4d0VbwlBBju0b3FsRjUrl97etzun2w4+C5/eipR8KZKEecNv2EcJesrqetecrXnhSV0
+R//8iz5wrt2UysZ3myqgB3Nauy8roAqDds4cnwa9iO+WiGEMLLiC3nKnzpCXe8sTpvQmHUE6Pe3
tWGL+f0puW0cpJSt3fuuBW7ouN1JD41iavvgLRhItItYUPzifKT//aL/mqvrBW/U9PmOgczalEgM
1kVnN+e1a5K5pfN0P5KVa3/+Q3WgbvaoaVnH8djYgZiMn5ZYqkZd7KFA42es4rfxKItLEp/y1cY+
7kZya1qnluzcV/P9rt2aK2vGdttIkVWy4ljGJ1B57ut38jfdkv5DT75C8wsFDwMB4xwT1rN9aQkq
3JHl7L11RURif4AF4Lo08OxdV4gv03YhrheNSesTqGVJ1pZB1oPFvcXkPUbJtHY5sq4cjBWmJC+J
LFvxYY8GGWXN2evA2a5HpLdFn0hvR+Xw1GRmK27PA0D9wZab2nuF8D4pbb+w3cltV0/16qjztvRH
PQlgd1vJoPBdGTsJfHok0EkI8slhUwLZguh74RaoIMQP0JaarNuENDfqp4AuyjXgF/APTFa4HcDU
CeqvVbJ7/JQilOj1Q2UJd3VmRTedBwqP22xXNHb+oDm52eBzuT/6qxJ9dUREGelXkgNu0drMdx6S
S+lKAN/H/iaf8dI+9vy6cVaF82EQBROua1TMTH5T2vseQsPYHayoRU0bKQ3ljben7XAsSXd31O3A
RCIbTGSqGViFE+nkaV0SEEzDm+XmcEQPr8M1ZO0oK2iqkZp4jpqADZbI627lAgviVluFtq3ZyEjv
jZO/LTKUMU76JrUB7dk7BUrnyZsCBr2JjNYgmMaHthXXckOUFBXfw01g5QNZq+HcN6VukaA7NaDX
7D3rXcF0hk7K3ty98m/pavNYbg+lpTwcxc7uyB3o0zIrBd6TtOask7cp7rWzUhAgrgLSGKRBNofQ
eAXAYQF1DfXQ9dbo8va63dznb2ltKqvAMvUWuDGhox3g++zG1AogeWGuDS0a0BGQCcQTsnfe2i7c
u55IwMTNPt97Szy67/f9oyIREmwsdTOu9VsMXGzQLeuS6kPtyWqjQvknjjR7k2SIPEwZpusPKJrO
mkScCtQV0YdmGuvogFaXI7HvKpLYpRVbQPrqwHH82JkdeJw2sfXZCoCBciuy3kh7czodQocnwm11
H8ACnhH44jy6w2GNf9npSTFg05C56vAtlm9i9131/aCgM8jU8aPYCc58CqzsbVo5QGfP8H8Fe5sS
B1xLjxyK/e+enb/1gLhO0Jwrk94KC9tI7IP7aCYf8uqYbw+tiZUCUEJDSXgVgh/lXKyMG0HYJqS1
4vsPeLkRmr/zdgCPLfbvGBQlckHeeVcktTtpzmaVbHJya7z7GQk+Q2t88px77QaU1cV9i5rrJsfI
sYWLxpPBRr7eJdJqs+Yyy/OhlYHdmtkeBe+Vqby/xibQY6XbGfZn01p1bRI3IdjaP8iEcutD0pDx
WG8Tu4oJcdd2CZB4w8LMtG+LNxzinfhYEHc0PezNJ2wV8EhJs71/f0qPD6kznIJ99GplgzO5PC5D
m+w3KtZ/3aAtuVkFQEayJksyhnxp86kGkcZxodehB1dycPUH8hIe5oaMxGpSoh9VZ4aBN9Y4qk2I
vm+GO2LKp2IqYaqlKpGNDvCRQmoK2/B8dkLg6bcOeodu8nWByFm6MWBGsz3jBfG1Nsq5/1g7FXWp
aRDxmQ7Z5UhezgZQDELTI8hSutc3eaG5BxMIF5s8O8QLp8HzvoZxcK47P1mhvQfqjXQon3BZFND5
auwa1+/s2k9x1BvM15tkUiucaVGQx2fhISJbwcEFYC1rIf7DsiRQqkiipAKi7ueyxKILxM7z+7NB
UO3PeAcWEqP0+Q163SPgYZU3TAS5hQrAvLZvmdRWxmXUpr4OmUB2zwK4QXC7hM5nz1gbK0T5ubTr
x8/6LeqTBykXo65AhGLdMr7yd/rnZ+xDHXTg10IFOrc5ADdIbCsHBcD9PckZYkSWHCoWBwRZztUJ
5Dw5AFQjZH/kzJf92bfh6ogLsqWHrc2TuweXha+4oGEX+SD1q9Z2cXH8uC6FdH69oJjFer2wImF6
AErTh6Ln5ufLw7ZznMA6R+gjycjjGQGIc0tce62sNg8BMQEV/z6aG99itct89YBTFujH+qhg3JPF
pGwGrO/Jsva378ejW5JnhJbONiepjSZKx4Ge5+a223oWqKaA/+YTa0Jx1PxcnQbTvrM38vYOroHc
hNbtJ5z1evPhfhx4eKhHiez3AUIwV7eva/TXJOmV76brcJzR1QBsQBQsOEfP2q/3Vo9PfXEUt8az
AcNqqSORHRgM8yOrgs+4TV/vgQuViCYBZNRz2ic1bZa6yb9LcT8u1Ndz8OLH1T7IhnJ+TFhnn+zX
806vTPvtjJaYgCBMy6zWst5DvAVH5HTmaE2xTIRWKsHTiZHb/YLxv7bJP23Q/0mFmnCxiI8B74K1
frp99E/y+mm1t9alqd80xHZXJrnD/2JyBm0Fqm3jA82VeweSTcBkuCxtZVxGugLFBZqudvOhA1GR
5YrntdBrNZD+l0CWipGJX64kGP20SUGaiwdLJSAM6p90F2OinFVvWae8ZM0uZVH2WAnQVwZIuw5W
M7Q7949H7uazvH5FloILUFV/r4iyzaMXpvGgKkB4Mvfx7VtqJq+YZmAiwC9AAMAbXsihbLOR6HVu
KJCj4cHX2y/SWwVKEKDdZgAu59CSD5ZTYt9/Vs71BbJ2kUqBtnWECm/ytYu87b9o8D13Wk9YTXEs
MfrPGCOIjHEKCyzPSjwipcT7k0IpEtzA68tZzPRgUAccoqLxxfL3U5ASaHHuDTpitL2A4S34g8rl
8OIM0BxU4RWRWr7Tu9o6+ZgRFkrGZV+qKFxKp+66UEjFGJaz9Pb2tl5n9vv15S2mXC8FUEo/JnUl
1BIECKmTjlau2aJnPvtrvraNh9GzcHQs4qL/IhP4kJqoCeA6p86On7yYGw1c6r0BeCJ1EyEx3tiT
bWb3f2t135IoP8qBrbWVIqzO8h6iyaotPF5jq3V5HBjHyEwupoDmWb9/LYt2foAQz6ouxLIKSyE9
OCcF4q15TCoBwl8DKhFhLG7JKV3K+1m5+r9YHiY/FbC45HlylcPKFFGIDTb+3XU5S08xWJLvddFP
MS+oPTnEcwiJlNyVLalzOLvYopVC3KYg6Er2HuIKvOs3EWro6qHUCMuoLIX3P76BugcB2F/qYD7I
EQmj2G5cfSfYd+XbP95U6j54EcdhOh2HOIJDB/MjoNJx7vXD35jkn83z96ZSbiASxdLoxq8FzSh2
KYAWegfsWivmiubb9NuFfkuiHEGo6vKYDFjRzBdqADqrw3g6pucO8/Sch1gpQp4ixEAlUzJLQSlX
kPFcZRjCfM8dQFfeqBa38iFRuLmuoMuu4HuBlDmJ5CDjAh9PvxQzI/EqAebya8jsJhJnFbu2j5Qt
aSXdAOUSTkw+9ciogvPXBIAwCowFAlvD9JwQUKOrDtZzk+y5tX+sXVY/H+Mo6caLhKtT0ZPhW0ez
vm9bYMaofmGpgd15n//zngLfVpVFEYEXQG6po0v7sahyDovtnKcaIGEVJg/uWL51Of9xIYU6ObU1
pskHG/j5wSCBGQ9kAGKrT2pLRJNMYoeOfze+MaUuHOSPtVEHKaeJJKcy1LJzvmJKvFUFG7lIZ8Nk
3lg4sAtRv2Z9ak8M/XK+eynhMRur2KJ1x2rBlVhCKD8gqGrp+wB5xHCFsc2eM+TJGle2y5NxO50S
fR5hRr+bWSBQyd3P6iS6O1jvjGzukSO1LIygWkCvsXjXYDbZL0WhPzaA9h15OmbZfMLYa143S9NA
L8+bt7v5KLaPBToAieqOhFuPHqpo11V4yWcoAppBDRnDM6B/p2RnCu/HUQS7MJqYBfR2u9eCGR5+
TbhTVuGHEMoxpX3Uox8UQko7PRgH+dje+xt1Xa4UOzzFmOmdfeIhs93tgFT4Z4uGrM/sxCGFTkYM
WrCSF0vPix/fQ/kvI1aGstbwPZWzF21eJqvB7g4NGrRY4+XM/aVcWMppRavWEGV5cx0mBgby/Z3x
zHoxLZj3Hyui/BePfttECSBm/+ZvbnSoTE9U+7quLF6hC1WhzJ3Ylnwpj5BR3Hi7ypadE97wjFCe
tQ7K2MWqEPl8g+zrProJ7T/cqsIT7O/43B+7RRk3jPGIUcVjJaVd27nd2mjChntP2YTKS2H8pSi6
oT3xhUGB4+3PmFEm2lba+ii5HXKnuS/2rHUtJT1+CKOMnDGhF1rmsHvCUXjiYUj2aw3VT8FyMGz4
Im/Gvb9JLBX2xHpu12b2qri5yZk7W5IJTJtHzHK9CfYS6lAogtmec9i43fN1LVpKf/34SNriBJ1Y
JPOO6AOGFR5DCcUvzDprvZN3bqCuWonkkhVWK2DGR8IxHMmkmMFkVryZpLYXoXiExvmxsKPAiqZN
VZzqcsUXd4zPnD/jis3SKJsVYSfVpkHZgTe9jfLob4evyufK5rcACHYjYmKD3t5LAKKEzgND+PJV
UzUJQxYy2GuogxxUdVTyAAc5mv3rE2qVPWlQMM+scNPvEx31vcksJmKHZ/kIz9XiT2PSbw2rsBhf
Mkv6tQ3ggFUR5ujiL7pMXuQknwOzJALjqEOiXEAZHNXbj3J9M7ghRpmeUXu7i4i8xRScxRpqWrbU
38UfnrLUmVR5RtDhWSW1ZvwB4tF0jUt6x1jlotW5kEIZaT8uVCHzsd28Wb1zZvyMrDwLF3fZE1wI
oUx0AkgoUY8gBJHEg4ohnRCvwf7Mk9P1I1vIhlzWy2g065Yv+UouIAeYw7finYQXoHtdwrJRu1gK
ZaWnKtXTZlZPOLXu+PGcuLnFiK2Z20XZaEnBaG+VQcYI5gzBLbbdpn43oxWLB2Hxqn2v5es7LrLW
ftChZvalYdDuYc3dqk6HHNX1HVs2eoomySoSZDJytLhmF1JCmQ+ztoh7pE2BLeI9GLEpbdErgrBa
dxLXfJ7fYyK6s2RkCZSHavXOUPHlIPPiCygdl4PEbyYp6M9PQ0YAJehvuq2BzoV5rC4i/Dbb6wfg
UIJ5OVsxXxOLxvRCOKX7oyHJ3BBD+NBiSHudEW9nk862GUZ7qa0V/c+aqsggPjUMmVpkGAWtFChV
jzsmo1OhC3GmANMwhwxcbPvQlTclUSareWwjUp/BIrgtSpgtPgJYpPoY3+G/3YLVNbZoXS4+ilo8
Sj3apCYd4iZwNiWxKZ/vAfhfP15XseULowsSBlwEWRK+uGguVAxcM1mYgEDkPG4mVJKezXtmoWHe
vl/OQIcb4HkV0wY01bkHUoQh8IZ5JdmT+rKVT8lRXQ+3Q0oycPW+nFiNtEv5BAUj8RKOE3kgWaMO
NMf8usJ5SX8OP+OHmXd2ziyH5s55/HNAFccn2l44Tei7uQtWRUQYWzr7eHq9ABVFHUIXVUWSqIh3
zPl8iPi0hykdMV9RnWMbmJU7HuStw+qONakszEbgmjjKrIa5UIR6XPaAmwE3RHlwBkD4e+i+MrmV
woJD+6r1/ZImgldB0TRcFxq7x8+qvsx06EtlDU50blLT10wV0hLXNnfPzxOCwfyZx0T0O2Nbl9RI
vJBMRTeNN3l52NX9X7D46KjazZkNUOC+i45ISmT4GC5x6QZeCqRCTn+UvJxrsdTAI3tplxAlIbzT
sIz8kpWDqhqSps1ao1Lq0sXTlFQAEEc3m04k0AGWmVnLp7QAhzH/OuiOyhkmRu1MA1hP+cFLnlPO
HbXXKBBJV2xyAe2NWdcRNXeFAMP8POMDF2b9FLRYf38gpWC1mIdSMd8mXCXNiTc+8fcfHiAznn2T
d5OSDfu5FIxcSqS8uBplnaT72HkJyHflJqlhlWtp7kLkvCdVXR+mvYGCUGB2iPGBR8FEtV2KX0XY
RN5QVUNRNeoDgpCTtDHCByjAq9zdGhgqGMwDx8zjLluqb0H6nOe9ML96X41TM+vYA5DdMRT1FBPZ
NpzsTgB2+UaGJliHV3FbmG1Goo1x0+xZOa6lKhyO9z9rpV8NUid2MV/iE7Yznnm37j/KffGYbadV
un7FFCno7V07st1o5R1YiaSlMEqUVRXTlYIm/gLEnRJPTJJixJO6nLNm6PVj9rMsDIdDfS9kUGcp
6wl68HLI2Dc3WWzOuZQNApfVPfKSBC00nMVKeSzfmG+RdLnKE8qiH/upRyFa2aZ4hc3NsvYNANuD
PWcJ6/KNWfhbdDoXIinr6HlxMXoRnKw105rVJzB2A3MMo8bQGjYYzKI0RQJJqqLKhqxTe8pPSQeW
Ehkufe2EvJlZgD9Sj/2ueYk2IyO5s/iaQ67838Jol+O1KfBTagh70JBrQW1YAH2TCGCihBUJLmbN
L0VRu6iGSQysWrE/e6vmHQBSwUHU1nXu4D+lHaAcN9wrqwlpx75lVFqWSpxgz/1eJeVtjDYZ1T6F
6MbRyDES7aYh6JNITg16MtAVzgqSFiO/S4HzGV+YnjQr0xh8JXOOKRKQYoSBA8wa4dC6+Hc8t6LO
hH6SrokqFcrGeJONqaHMASCgTNBONb8hBvOPaLmBze4rWHxoIlCQRbzB8LdCaacUqxwHBBpYlUFC
I7Dect1E+CqejmoKDmTStbnRWEWqAYS088qwJE1SCRWIEPVWtb1WbD4lThP+XN8GaRb7K3TCyK0+
syQb4lfL38WG81PM5UIfD+cETzbZFNqnUdwkEhnanhhB7ujAlEleeACwCpis0W+j6U8bk1I6JSgR
JU/Kq5Ggp10p3xLhJGZEHB+RurPrap9Ln6lYmgnaMsW3uCAxj8ZwEmemWq3Geg2oBk1lVOQXDTcA
chBlAxPKoNeSKxGv9VI0nEE5GKkf3V2WA5b0Nb6T7q/v2vJhfkuiC3OlJviVKEJStDYA/41JDP9t
HDYxuLBwei9hsIqQ1erXDLELBVYF1bl/L/BrHPHisOZozQc42YBRRwE9dqjTSeamYWb6lyKdmTYZ
rRoG+Fk1KraKBmniOdSQzyGITKdDfcPKhX29Nmitu5RAXQZd4vIY4zPDWcvRr8p5RB3t0a4yjIOE
m2k3GKRbZ8dCNpUnMVgnwcorMNcCcpaQtIMLeLbaFCWLl0At2u955NMiaOtkjsVa91fcBiSQnXpI
dKstXIP5lFqKjWETJV6SBXRUKbRRlHo+Tgs40spKP/cdZ6rrAnwrtll8dHt22Lek1ZfiKJM4ZXJf
cXI/2+D55bY/Z4AE0+zHuS6i2593SJoykxxLGnApk8rxjJ4y1OhU78GbjjziEWhgOfhd1HUK8I5d
bOUWYj9XYUHyLAael2KpJ3JWtGk4TRCbA8saeBBHQCjAFBG5R3QvW3NkxLs9GhrLbb6trGif26hy
MtJLSxZxTrqgB0zVQB9O6WautF6q1/zcXvCWWJo9ma/JijVvsZjDupBC5+qyCI84v5R6XOWSvB05
ghKKCaq+hjR38S7aaiVrxGIxALwUScUReSMmgIjCwkZb/pjOlvNidTvZ8m+6lezGfwKbYa2W4rFL
edQ9GbiMRycn5O0L8CuFhfkxHWIQfaMgM7/P3lnpz6W3uAIkJ0HAxeRBzP0zdmi4uEjHDiGZ3HmJ
FWh4oQ5hk5jcBPjG62tb1pFvUdTzuB89XhRaHSnvlfRUK6TULA1DWhzAfEVnkhnSFt2NAohDWQN4
tI4Wmp8r8xs19AIZK7MQ2ta3+caz4F5u1W3E7A9c3sRvUZTtb7uRE/oIYdEIts1hPZbEs9BdgBJa
Zlv1HbdG0wBLUZYetpfLo24cX05DiAbn+WHLm+3Bt/+01oTWiYxZvpdnHaAdz4Uo+hFUlX0tcRJE
JSn0ojEFObAS1RTQhzVt4tYqssRO3od0n+eh2bZWY/fTU6RPpAcGWbaR5L3RW72HDOEmrNeK70OV
zap1vNY0XlrjnORbT7W75E8TPNXF3gjeJwCYZO4YOwEwxnw7x8ur8pRdLx/5+hANrpcw6EwX35bo
tNQEzVBkCShBP7UFiWNdT4DCfH7avvCqmaOj0zZPhvVZYHzOYjYpfUUd9J5eyqOOz+OlvO4kbwA2
94guSAPYIw8o7Vnr2/WtZt7Yj8/aSEzFTNxNswI+CaiT/SNmEd6v38mvoOvXd6D3A212oqRoMvUd
eQy620zvx/PTE3IWEwBUges3uWhVGDA2QnbEfo3QTdCt7gqzWH2CWRy1yO3p+ldQ3hoI76IMIFKA
l/CqqogaZfTQCZ2Mca9Eu0JD/NuZOAlzetAGiaTpZIqTYV6XRyn0v+QBjkUAWYIEqT8Pe6wHvfHB
MbAz4nsAyzpRtNGRg2p1xroou/CXHAm7q4P5VVdk2gSFtefroxHtOPkz4BBZocO1ETmGKViUAvh1
Q9VRWOIV+edqfDnum67J4l1eJ3ul/QCaneNPH9e3jApu/lrKhZD5Iy6i6LFMy7KdingnY9x3LD95
jGzLN1NqZX3FsNzz916o5C9RlEviuLQc6gHrAbQwKExbPmcIoBzRLwHUsWR1HLagfIh3ai89CkDB
A6SLPVTyWsPDK+Dlte4NdhhpFbm+h4tqd7GHlI3xhtwY/AwL82vvvdFiooTD+6Ry24mXSoaK0wmQ
vxapQOl4TcNTndbxCghBmg9m413X2HJw4geTV2+y1NG7Y+a/6gLyENNe0wJSqHuff/JTDKdxvTkk
LM7gRfW8+BAqglIKQ+zlHh9ShJEpiPeiGpNiWl3f2kWdQU1KUzW8yWHFf6qnERd573dQT8EHgQso
nYJEZWjN4uldiKBOb5y6UeU6aI1fB4dKVSytqp1Ak9/TWmUc3uKWXYiijLJX5nLfzasJ60++AHRY
8FFo9vUdW5ahyMCbRnOpQL/GlUIWer5v4l3FZ6bOfVQ6pudZdW+WEOrsE6NJixb3badPJ86LCd/t
u1Fj7NaiaULJ998robxHn47grTMgRExB1FusCu4MlFJz6nIz95//zq6hEqmjBiqipvRTz0S+G/2m
ghLMWaayui80mVQxQ9MWd00XFdQ28VQG3c5PIV2Y9l1QtPFOq72eZEBVd/Uh95ymiFk1A5ao+c8v
zHqfJ4Lg5dg7L3vIWnCTlSewPjHs3uLl1AH5oyN1iIZ+SshYoffBk/p4V1fafT/pH0DsYegA/U77
y9whe8XziqDxBk2ylGqBKqf1GO9SzW9JHHQHQU63WZpYftM6YdrcNLimYhftMbpglp2tZn5o12Fg
xZK/61WPEVAubuzF91BnKApx5wXqMK95JHl/qpWPIn64rowLFknhMT7O62gRA+obZfSqrMM6W+hJ
1rbuwOvRShULZH4ThI49z3op0nnteYt/iKMMYCEaeecPOMa06J2sgrno34SJv9f5/jGrADacrGNM
DKG8J6WpnRXoVhMYx7wQKCqgm+F1HgtGJ430U125AY392dgh1IkqwtcpUbgWjYGTHYh4agD1Yfjf
/coPgdQxxmrAj0Y1xbtGlIDdXGpIA3iZzpCyYMF+SKEuSA26CzkDlc5uzD/1CGgugrLqVZ8UsX1d
Y+hH8V9neLGBlP1CnNFGTY4zHNvbQD0VIagupD3ifeUmxl2RQRdf7RtwArQdwwj8F9ES+nMkgJYZ
OnV2Mp/ofFxLcGrqXQzv7BeOFhI+XsVCaOvKCAphb68DJ0cVD4gAGeIX7iO2GCVgUZIk9HNQIX+G
Po4xi8V4N3WpFTd4toIOKbm9vr0LgaXCS5qCKqimQjspv60XiS4Jehvtws8UpIUnT96iK5sk005E
tJeqH9fF0UNnf53mt7yviewL613WuV/xXRftgtTps3Wwi93g1CZW2x9RJCEJMHGGl1o8j+jOEXLb
lz+q+l1Qjl5iZorlz6gztnDkVoCA+YdfRjl+0VCEJlawE2pCJpFIz94Krix0g51xV5x9ZKRX+kkA
2LVB+LneQZTA5vmbzEtNF71pz8b6+gctuCD0+EHxZUCJ4IlPfc+gRY3RoRFgV8ifg/qS64yjWLzB
Mv4CBzB6/OjGMy5qoXwBH+3AVL0N+oewIyJwfJRPcH0cry/la/KTeh/N/Yq6puIWyfCoP41gIfpC
I4Z4LQso9nGPfWoJ8oPYAKapqmF6zyBTsxJZ2+m5DywiJxuOgeKU/0/alzS3DSvd/iJWEQTHLQdJ
lmXHduIM3rAymTM4j7/+Hfi+70aCUUIlt7LIwlVqAmg0ejh9uhtDDe6/bb8sqoKn1CojukUHiWkT
0xI+KMOHpouHDxr1ozft7QbcXeA43yXGy8ieyvK2dVCbcEPW7DPz2Qib8WUzD2mZg5aqVNxz6UFb
LnFxEp7nWfygzq6Eo6fFBmbX/LTYdWBZ37xM8ehK7/iZAOEV3DpKmLdAk+L+8+iu+7ldbqh7tNqf
nel+W+jnEgTa109carvORApmheTQg2aCSFY+m9kxARA7K2l4XYhYRf6PMUHxynA8cMQYbx7W2c7B
ZtYkr1xIafI6KofNjgpMZ9xhvg/eWm8YdnHGNj/RlyLM0GWwn0g2KR5C6ebyGgJFygSYc+GaVvbc
zmmqwYA23+kXaFGEuJXpBTBDW+A6j9eXLNVb3CMPBTteWDMudWXSaZxUMVa8mtYHWKtwWVe/nw/W
xI7Fw6IPygYN/OC7m3smULgosV6nHV2QD5qGu2RDAEFU6i/dQNQ6qeVS20Ue83JJRdYQq3Cz4kS1
ws/L79UYkD5gP+wiihkoDSyVby8XCGAVT6YB5Cq8q+AxQKBEcfcdK4UdN0/5skVmXkZJpQW5FZp6
lJpJcP3gRCDJf3QV4REytVgouK8vl9kOyNfmSVqc0mEuw7YiWeAsjR2OqNbsqxGlUGCdt1ArnX1n
efnBcNbuafWSTKGvspuJygmxPJCj4nkR3EPKvCErRnwHKPHwbAXGl+sLFYfXvC30XAD/gLNLmVBt
JkuN87T3NKy+J9G8J1+rg7NLfw6gqflUBzlALCdw4j1ZAaWgQCzu8xsgB/oP5V8Oe3z3LYLv6Ohl
X+YpvgUujb0ntR4R+jpZ867qHrvxhcSntFQYW6nTeL5+4aCXbdJYDJLK091a+s3Xu60LV1RVQKaG
eA5mAThqVUFV9oIQ1PEReiOXBOTA5ZbPsTeYi14iZ1E4ftq+Gva364cq4nz//0b+kSBc0rrTqF3w
jRyDFBhfFEwwE+hEM/SkZgcvooc+9rM1U7wiCrFUF67qsOpj5/YFEnGTn5vsuzFHaCUep2+snm6W
4YNR+snyOWHPSdn7m45eXFthcOXHadgeku4eTIbYDWe2PZ4YpDFO9tD8LibW+M5KdmWOLrRh+VA6
5R6t2laaBVpy6BPjaDDjoNh8/oSINpjAT3MpxQkYIkh3zculQSMwcvIk/czyyrdz2MZNCyrbOBho
MtONxQdfezDm2m4x/8VenosXtKucdGyAiyfA8oAFjpugtVoAn0lqchSM3oXUyRUvu9RIna1YUDeS
51a7NPxRHb+zDD2bSMQlump+ruwhADc5yOUM1zGJ6D5kbKj1lcT5KdnAoaoDsZhG3fyVJi96faqs
dkfNTpFjkbosVMc9Rf6ST7wWzG9RoJM37XVYJKeHi/B1WLywyL9mFUq9DLN7u7t43h6raVa8PzIT
QeHomzbUCAMjBbkOWhhb8AwjFVzYvrvAq1WFq9yWilpqOuDx10HZgBqVcFenmax9ocEINd4dBZCv
yj6PC2pyyev168Dt5zU5osOVGkOqJUjOY4JUWA5xFtCSwnE2RjwreGERTxSqnmiZ23W+NsHtGram
090GOdSt2Lnt5+WXW7+ModHNfjn1/3BScA+og+ZFF2kjYR+TDkN75ryDqa1ftRj8uNbL9Q2UXS7E
PfjnIuAAq83la+EtS6c5G9Lo28e8v9OWJMyGXmG53wrs707JQ1HahdHUsZJLISDaTBKvRPJiyAbj
kMXuGq5ZPYSYI60FvUbJYZ0TLVpYBnDbVI4gJBpI0Fmt5Rtu17yUU/FYeG5YJ3EcpM7MvaW1i5a6
c4O416rAKxOq2HnZxsApgk+IrwbkS9iYAo1YeaZrcI2GJSj6G9f17clW7IxUCNDmKPzgjlhvgKEz
90hDLX/KirY8bZnfVAh1X8zh4foBy+46HizcQUOHTyDCB7MxRvE8zcpTiYw/mV5ZrWLpkt0HRPGw
JAAfQEVFH6fvGzPVsQjkigINsUfVJ0Fv38FcjwZqZbPCbEo37UyeoE0mQ/zqIiV0SozHrjJ3Uz0H
yty0bFHw/OHroCxjIvl/qbKpNVnMcPrylBvoKSpgUsgWWfoSeXq3G+v8YPYqpk3ZSZ2LFGyZNWl9
nU9deWqS78hTh7pbK3Ra6r+cixCU2tNLa+jiuTyN7eTs0WxnBJmeovG6bZM9Q2QXdPWw7RvdqY9a
1iD5QqEuVQqcbzt4aDP8e908/xx6ucnlVmqjY2HFKaK9wkULuArBIHvVMV6XcFY//rBzXTq7YJY7
m61TD+VpqB/x/MQhye/sU33SrCBWzAWRqSVcQgyR99CrgwaIS1GD7cZlNTXlyZpuDeORjKlvaM/X
N0z2rDqAOaN2gLZ64gkPd4He0C4m/PxqL5gYJj/Rm5GgbV51x6T7hkcHcBYHxQrR+o0dKOkmZpYn
XJFgW7a9qb/k1kvKrGOc1mG3OlFaqIJ/qXrimdB5nYbP+BOWB5APiLmIU54MjJjWZ+uxZnOQlWiF
pZ/maYvo+qVyisDJUSdN5zD2WlXwJPMnMIYKeBeETx56cC8PEc/QFJMt5utON5+Xi3x7Y3kwLO5x
dVikgTP/+pFKDI2NQXKEgxcN23AFa7aZc10bS4WKrIaOxfLWacLJ/LBumKdYvmSq516yPhsLw5XA
DEzbfuvzPrsPMRvbdC5xrqlxMoovbPnZfW/q+01V2pPJcTggCiwTaOV9Y/o4k1OwwkEZ2C5PM7s1
41NhWx/Wvn+2QMZvG+T79S2UpVPgWJhgDzVROkVH6OWpFV7mOhOX1jsViD8m0oRND4aNoss9lLeB
0POq6TiXzhBgwJQd6Kk574uy0/bXP0RyPYEeNm0KRiLu5ghn2Tak08lYVSeta4Op+bmNoQtvdFR1
BUpuJ7g1UAmgGLaNgpSgpQOpC7YsTXXqTCQ558Hv3Zv2hnoB2XzT/M1AsnV9YdLj/CNQjHvnumdt
SrjANszqCBX27Ys+HEkZXZcjqw3Y0Bo+3dvhJVLhDcRdj6cuxg72+YFhGMIruHrMcEgDF/jhpwSp
hi/bfnnF1AYrOJTgbFZ4S9ITPJMvPJBNnlVLZkF+biN20D9qTRYSb/KHfFNsqezeY9Yibr2JFaOs
dqmzNCEzBr1Y5amOI03Pd0WOThrLTndz7R1Y3oJMzDNUF4U/qIIjbuMRdJHrA9wO7NOXQg3OoefG
Q3VygPe9X3r9G4ltgCe8OPX8uaybwG2KaheXrnU/JluzN9yFPS8FS0Mvn7cIE1gRfF8/c8m7aaOK
BLYDHUBD+na5z0yFOcfMcOOiOrFkqnZbVY5BlsIgOZOhgvPI1BhO6pvxA5RDRFl1RdPlIJUtT872
2+7W46Qf5xDB3H7SVMAUGX4Nb4iJoXnoT8d8Q0GTG0IzMmWsOpGum++n1ImjWNcJsIdpEoEzIDvU
rHajDIiAYCUzMB94JaJlHpuonLs+IjObAIXQ59tlwxwIvW9rxcZLd8OGhfYw/IGibnKpDANllb6u
XYXqa13vi7qhe4ul3q6o7TLaLDN7MOOY3Vw/bdkFA9CT4+kc2Gsx9dAPGd0GoDFPmwPQt0Mf1vVr
Z+u1r8eq9XFlFpUdbznYNKhpmCjZXq6PlFmWzAzK3nRHy34sa9UVlqzF0VGq4AMLUTQVew8YxbCF
LcERN9bTlD2ho2kmmFGjGiotOSfwEsOl1JF5dKAFl+sYsgSJFLLinFK8py5anDbfWjR/NYabdvl5
/Xwkm+YATKfDxTSBp9YFtSWs8hI7JbiN7EM+3FVMNctWJgAU3wisYd1hafmmnl33pWdFSXKspq8b
NyoowayafnD215chOxqQ1aAThce8qLJcSinQuG9NMaS8AEnnoY0s90tVh4bsXM5lCCuxWcN5H/lK
gBZCiquIKnTJAwegAvdLLCRn3vnvYoSLukKN13KEoBElA7psAVmekcD8e3NwIUV4kPR+Wqu4hhRt
3C/NsUt8073Z6iCrFYUY1b4J3kts2K02mxA0r/tND+hr8zKvoa26nVJFA5TFQl7FRlqC//1M0aa1
pdRiLgZCm6jUdwgSI1TRDMWuyRTNggWgNqr1FGWBSyl9tYw1yvX1Se/j7178EKfObi7cQ1I2CpWW
aAFgOcimIkygDkZeX0oaaJdRjCfA+TStc9uZPfj4UrM6ZGZCo7++PUAgQARH/SMvJcTlbecuoNv1
qpOrodG3fW6qV9qjiaJTJB9lAR+KvZwg3MMQGQCrLtdkVaxxisaoTjzv+KSZn0cbDPYnsHr6s3br
BhsN5uFBG8Lr65Ml3tEuQmG8MU8ZaxSsXLrE3Lug1Umvh8OaFpE5PXlsvp1BYWIvyV1tdchg3Tq2
ppAsURcAYxEZWTB/6As3LhecjF6MEhaUkke4g0n9pP62YDyb8Xx9hVI5oMVBpyoS/YYYfzVaZy8t
wQkmLVpGF7/uj2N3x1R4PJlOGthCzP9B28u7pynpAc1uxoydSuO1ne+85YWkCmshFwGMg2eCwwiN
AJc7Nm7wV3WnYqdFe2HOSwpc2Fw+Xt8tialwDQ8BJLoNOMpKUMO0Wtw0t+u3ZVgoI/bVvxzHmQDB
gteNvnR23rJT590B4b1taADt7pTVENmp8woW7hRAKBijfrlXTUIaltOGnVpyB8wudUJEaLHKEMmk
IIdgomgF3ADAaJdSmL5OHXhO2YlMtxgo6ZvFjyn5mtVfrx+KVAzSvMjBI6sMrNilGG019K4dR3YC
enhfRT0YTltjCLxWYcHF1jleznatP4LejMXZQ7E6RdFp9QQNGz2fukMEgbuyyB7hNPbTLY97srn1
S+tTXoIrc0vsk9t7xw2EmtNv3fv018sGnOfNPQaOCY7Y5bKtjTTrkKJyxtiLOX2L7SfNfsisv39M
LqQIj33SjHNNGArZpTcfvcgqwFLaqBpmZWbWQ7iJjnlgVtGbK7wj6CwzMsdE9QqIi3p1MEgSe9nq
YCQtjxboSzIMK6RMQQghMRgQ6rrc8gEVJRJC5FVD2hxMQqdM36egx8u1BzIoHi6JbnL6OGQpiIW5
sOI0HJRrMaV1XNHiZa7hNINQta53BRquYvQ6X9cHruZCFHMhSrhtXgd4eutC1Krf2fl0m2GyYKff
IOcVaOx32rNDQqLrIrmKXRPJV392IWLK9H4ZgP13l+c2ZPWt49h+D95BsqomNKtWJ2h72m1gaHUg
qrGi+PPa1g+5fcvGl85+aItvsdcodlOWKvSQYEalE5oBZjzhAcaliLuVABC/9Y+5bvidloKLt402
k4Zrmvpm5s91YDgIGKrW/fsSwYVw4T4gRq2I0eAsDfY6G8Qn9NEef10/PJlPdSHEvDw9Z0it1HX5
CpE/y0P7u0YCB8xsuu+mvqf7qwayw31rOQo7yn9X1JrznRUUFUFyss4MiyNTHU7NGCZ2q9g/bpWu
iRAUcx22ONFj4CX6NJj3ACDaYCXrb1QFftVKBKV0iA2cWEKK03zcLQp3Rv7bfF4iBicixSm8auig
7OvYwy4hR2ucVI+H7C3D4f/350WGqrq3JxLzSnt5sz6b++p3dfSC8iMQLB+66FhrwRp5N5wo/rrS
KVblCY5HXo19M5vIJGpD19/3SdxHMdGUBJM80/H+/P+sTri8ldeXXVlhdcCJgzKaz4qtAxMDbFXT
zmRmieN3LYJaFNIUggaAxGIgSWEhM3qHgo92m4JUuQ9R/kf2RbF1KlHCS4wyDWXdCFEzRhBTbw6S
1A1Jh7Sz8bUfborxia2qzJhKpqCEmr52Xd9CZo1adjfvAGrzu3zXr+OBebej/tvTbv5BQf5sqJjD
SoxUg1E2sUqyL4Y9GnWv/74s3QoYNBwNBCKcQFbYxrSp+5jF6M5xaOCdnprb4qhFzo963/s/KWi1
nvSDiWm216XKXI1zocI+umzWxsmB0C5MoicVH6fsGcZUXqQuTaAN0Qd9aciNDJGzZnoAGxrfSH2n
6/rBrp4R/JT531c9EF/9kSRsXuykhKQ5sC5OG9bZ4v9oYVvNand9t6RadyZF2C0EWBOehpg/TBgW
PTfBYt1u/W1SPBsMU7Q6jrNQJbXeGybkMrl/j/gOsaglrIwZSeaC/h2VQQAedoTMj3Onq9RA4lRw
KcjN6sYbzkYwf/Zagt+tLEuUxxbbL7VdPgUttfbGRPw++bmCVo0t2e30ObYU9+q9IwrJSKO/JVMB
YRf2FP61PboM2JuJYMyagYoJzcNUAbhRCBH5U+y+yeBPA9lgGndzWfLQtafPsakQI+mBvViMWPwr
l0wvNwPAnrLVD3XyNR8bBJdFVABW2g1fjPaZIGviLaf1U17tJ+YA/0Caw6o1ivYvqdYgo4eavI5e
q3d9cFpH7a7Cgu3qnqL4aG3P16+CQoDY+EYrr2vasgaOA5RPMXvJVX2fktALe8nJQTjEk5fFL41H
4dKx6hzspZGC56m3dk3/wPS7iT3kK6bBs2O56H6yqnjS+H26fKEhluPOkXbHyyma4dXyuAeyQGwZ
IQTrfhnaQ5VV0aC7oRK7KN1FGwkPQEb49ROu3ZITVkwLF5Y6vqM9IJhW+LTvDTyWw4svaFRDSPnG
XXYWCeWxZaRbCglFasODxqQK9EHWtSoFoRLDF3omBgk0wDy5mAoQK06Y0LO71Rr/aTEcueqC6Awp
yEspeYf+6DHeUEOqet7SjXZKLVG4t5Ima1DkQeUsnt0E9EMIcfISZU9TL7CUe7Py0fTg9Qgb7/Nx
bxovVk+DJB6CdC3ATwLOZlXaU2pCzsULO1kAeJzFFS6Wi+lpjnNf2R+NLAtc/U4rMehvCrUGdCnj
i5tb0WC0BwdkkRU4xHxbSenx/vnGThBk7JHBsjlB0eV2YzKrG1cmbqC5b7ufSdahnfx3js5y9aa/
94svRQmv3JKUlpa3WHXesX0MAvLkfs2KXT2vQZWFtVv5ZA7Yz7+3YefrEyxME9vDtK5VyROzjvlc
T6q3m/+AaEuAi0CXA7wfvOHCqtpOr3V9AzpQ13GCTtRmT0nynJgHe788a5ridsgsFzUM2HswaoKH
RVhOuekNM1dIy5Ip3ZEG7Bvxqq0Q3Bc39uiUIGtFg77jlOH1fVQIFrE1TkeZBYpx3Bhe7zgkc1iS
n4u1t4qPKVCg14Vx/X+3p39WKZpMtzOa3C4gbM5+udVdvCp+X+YqnO2iCCfPSwBJ+4r7I7XrW+Zz
YiU+hsP5hCmcSbmhMQDU46k+G0Coy+vlgL3G0ZepPK3IIs7Da5UM90161/+staNBf2p0b9A40sFA
ONEjGOmv76P00Cj39pA6NpE1upTOUXvVOMJiU/SyJjdIppCnPhyCdv59XZDUipwJEpY55ZrZFBYQ
n93yezID+5SzqMcQErSg/2+C+IrP3qC8WpdxG7Ci/Fu6S1fMUcjQhKII02QPHcAYSJuikAnKNq6e
Z0KM1skb2mA1S/WCNvasv2Pp6/V1SDUQRUsOqccDJNI0uHW6NF5lwOPHVLQqIIHKxZGeyJkAYQ0T
wDLFYkBAc0NAAZ4EWaAr/M+39ph31/RMhvBUa7pTLjWFjPpo+8+mXxwB1D4+eFFz+N35ZRBjZFYf
dcEvhug2CNzgK9210at50BRfIj2wsw8R9Fzf8jKnKz6EWjf5cK/PO739eP3ARFZUKANerzMZgoqD
+qrL+xoyupOB/uXb9rb4nv6krz1GhUYgnN5NgdX5zZP20T204aigIxCHO74TLyj+WLhpRTaIHyNn
B70PNr86gpSgaoLt1vQ13wnqHRBziZ9/bqIOU3SzsAsx2G1H9uz79tn4Uf0gEbkx8JfrOyM1MoDg
cBoAQBhELoCxKmg+ahTG+jsNLUAeT+Rg3zjZ4X8TI2yAneuJAVZaOLnlscL0vPm1A1UMO9D2F1C1
/2IBztYkPLPb0rlbzIHl1pL4Q4wRR0jlUkV5Rqq1GAYKDnvTAp+SoLVm7JWaO0KIkz6jbc+3tc99
N+2ub5sk0Q69PZMi6C2p0LadG0CrOzibbAzH+EDN02x9m5wXlF7bwQ1Ai1cAtpqqikJSI+fpLhoW
AbAG1cClHaV1zDItxpFlZFz2yUZNf3U7EpKqa5nfulQFAJY032KxKMEjGn57bwWrZ7rJMGfMRWxu
buGIsecTBmGBO9Wid3ODgadtHXRw9q3HIkHxpgCKwlRojvQ2nH2BYBMJSNISbcQX6MFsfekK3Ee2
L48Abzi5yhmU7++f1QoK5NnpjEgihknawFGS/l6Kj1oMDpD883Udkrm4IPrAgCh08yJiEm+DYwHb
N+TVyfqaYlqRE/bOF5atD1bywRiGyGi13XWBkoZ8zGTEqwjoOHA96Gy71JzFsMCTVKYAoHideexn
WvkDHfIom6YZdGJFBX4oe9shxM9uxrVOIzTvaQdv6McPc9HQgNSY9DMPsfap9uLvzKlGlMuRsbba
FTwN6Cv1GYgdoqka0V/ERvdYpJ0JjNLi3bkk824BY01urq9JdlicuhslZvD/v2OKLJNa6wEhLU+a
2++QjfWbIQsGvYg69++ZTLB7poV8A2ISRLnG5e5NGCRZ2GB7PVl4nIwuSljra7rijKS5G46M5F0+
FIyQglbwpsC4T2FYlp/jC3rr6z0KlAs8THDK9gpTKd28P7JEXql6yE3QMONWITHP2qNVHy1yo1uq
1J4sQgVEFj4Z4jk0rQtL0s3NdhKOq98SIw62eU3Cxp2+mWzLAq+ev+fFWO5IVwamWYGQclqj6zoi
TdGefcC7dTbTgL4QoMybEGkc9L98MgLvy/QjmXxtDqd/yeiA2sjF0FHUmd/NfTPc1qwTHeutMFuy
Dtad5alWJN1SYKjBx4K2WhT9LnUxM+2mb2cNNqoLwei23Q7VrjTvUvrofikwVOHb9R2Uub0csv1/
4oTXLl/KDHhumEQU6X915TOJp31iNJFd5eEwKJwyrg6i/4suN/T0gJHFfkdysAxD03kOTotqwcZ2
2s+yX+5z98Zy8w9AqX5Zaktx6aTLQ5ss6m3ANsEbvdzNNXbaqU+n6lRUQ5i0t/aI9jK0gKD6lxaK
l0zmnpgAHKHVCPQc+lsS6ywK6sbCWEkBDHzddrtWayK99o41BqX8w4mdiREUBEMbTbfKRy4GHUJ1
up/AcwJkUWjE2zHb3EEhT3rHOGKJNw2CiVuc4KinMbg+HXQJGfXnZTjkILDsWHcwE+DVMVGC1XsU
r9L269CbCtEy3+BcsuAbGGWKEqpdV6cpCXurxBy20EqW/dBrR6hd4M2P17dWdoLgMDNQHYZDZLwl
J85OkJRabrQmWidI/8jsLGDZXVarKJBlKnkuRHC57EXHrIoYalI6h7Qmfp7X4QzK+WI/VipMn3RB
eD5N9Oqh00DsViF2V5tjagHxa1dmMJGVBZsG+kvH0lXLkoqy7TduCKxApH9ztp444zRDLemEYQZk
W8Nad28MAPYVd5oruGhF0MbAOxARCaBQe3mna7ra29rEQPm6ja+NSzimn3VQkBVN9PfqAKXHWqAL
sFr0UhDmB4B+n6JpYi2ONQh19ZvsX5ZyJkHQhWFkg7tSAKXT/q4uoqkLqviGqbL3smt0vg5+dGdq
nRc6hqkRrCOzdtpWhPP0pJt+++zGLHLH6dP1XZMez9ma+N/PpKVghB8dDmhHKLhEW0bRKDk6wdI4
6c50EFBdFydZHPSAGIin0UYDEP2lODufLZabeFP6dPHX7TjbP0ByaQxH1t5XhcJASNaGpD/wm8Du
IXUtkjB59Vg388gNUntY+xP6wVM7DibVFA3JXUIlB68/8JVv1uhyTQXaHxIGVNlJRze05QbteLQ0
1YWV2KELIcLGobiwWJR3AxQsGrtgne5Atc1aUK4orLhMEOpsGMLI6fvASXK5Grpa2+oVuK+oHKaJ
GWnLi62V/mi/AG2s0AbZAQFkC8A3insATAuqbhhrpeWY3cL93riI8voIgsdtUvi9KinC1jmNVZB+
g5SKHC2MrdZ9o33MVc6mBPzC6yRo6sSQMGyeWCkZtRZcKV3BTpWBoi795LrIWI0mXn2nPnm9eaL9
qwbAmY5admK6r4Vu7jFeCyWNlNxSpioCyDIj4JIB3gLkQpx0wbg8yIGtAzPRwIh6VJQuqe+6gJFq
3R2pEwxNezDLgHrhOH1NPEzSLsnv6xf9jU5GsPsQD1wucMDox7YEY2lqw7okPQDdrMj2TXyc55tW
u+1SDSW/6RGvzi7pV+Rn+qBbRj2w2POst5gecLfYIFW4tbTfsbMbi/083jNgemdynOhvhqSGZtxm
xr4ablwVz4+EIgd0DhxsgM5IHZhiYcu6StfGdOsB3XfCMkPtxE4OJcbMocEnDTA2yfKbZI00sgWO
Nvn4qkn36+y+mO/Igslom7NHuPph7lURL9+rd3uJCbjgDDAtUEVxq3pmpPXFnhDzAqStGXUSLXCS
943ZDoqyseTmuzry9Whlp7zRg//9TEqymF3qNRkAaeVRB7Ex/Y54yXMeVCVwSX85GgqQOONxDOff
FgSNJO5NqwPbgvcxnY9T+tNh3xiIcWqaB6UedvN2u/TJB+973v0eqt9pNn0cjc7H2+foxQGt6YpQ
QGIgeCEELckAD6GtS/ieGargAErO+fiLYCjH13Ez9lvuPM2NyozLRIHhEf2wKJlhwplgXac42+KW
zzKosiJ00xsDozwxHjzwmAo1IZeEwAYNOzjSd6RV5pa5ZgPY/9fB28/tfWN/XVXAJ1nVAIydf4QI
zh1KuBqbxxYwf8MNy9gLtPKH5rLASqx7Z/nV73ML2YR12rl0+JjGfZjGh4FOuwT5YBwnkGDaafh7
IB0mrfOuVpS2eNuKcJy55tpdswEQuHVfSbzL5qPdfFtU7WuSO3khRbiTTG+sAT2CaAnYNweFQvIv
FO67i3Zw+LB83jRoAi5vokWmfhtiQGyH/ohG0Opoebede/t63URL/BaYOXR/I0hEd66Yv15Br4Ta
PgjoUAd0t8YHlsuPn/5BBp5DD7UlF0hrwSm3OyD9Ma8GOXLjk7WdqgRdwKp2Apmm8+7S/5MhvDSr
XlZx20EGkrsATJpBXuxw18F+6YXXVyM7cz5ZCmR9eBwwvuPyXGAopsZOAQbN6nszA/94omLfkfjH
mAf7R4KgVbEH/H5VQcK6HfQFgCpvBxYotA2gMcKyFMuRbhzaskHXgqZW9NFcLocuHTZuAkwoe7Ky
aDWRTMXM7etbJlNlsAzg93m2GwS/lzKA6umMNYYM8tVxf7RPzvjcJuj4VHit0n07EyOkNh2G0NMZ
OdLuRQPa07djsMHrn3TnqVd5CZK0GHwEDD7iuBtgPgV1qw2WuBsDbpuV/QfH7D96iX5f2qi/uLn9
iWj6Hr37aGCpFsV9lRzXhWDBW9bADFJmDSyOkSxhbxrI7/c+OGh9U+8UBki2Rj7rls8gAJRbzBQn
5uYk2gR+0w0+40ZuvPlX8wFDJcgz1fugtI3ddS2RuQSoGvxXoBh1IJcyFuUAlyCuW/JgOUOyyykr
7pNlqKKqG/NdVxqDPxYE3RMxZkBRoE4Cb+nWIAMRmD9P2bRbkbD/VM1lZqNB0WL1zgBJ5A5DxxZF
QV6WZLv4XPHmgHyVugkIWN2KnlLvOW2zhzwG6258m3l+j9pNXiXhuKy+a/19UOtx0wOFBijr3XiI
Ap2JhZFipyxEggNZ/Yn8cHWUV21NYbsNbpyFZ4hPD4JL5IKNFd2/l3c3Zqx1GgPOCu1BMdxGbj74
i+WGIEs90P6WVrcJZtGhJhj0LtvnqU+cHWt/suwwxF6oN3sPMxAXpI9BUr4Ofu41X+mouvmyOOfs
K9+xcw5rn5RxPaIfpYqm/hsyZv66fpjouNNAkgsg+JcUkyRZd9NP93QsHq5rrsTwANOOyYOAH4HD
WwSOGVujtWkBN6vkzGGPdswCrQnItPpJjDnJDvkf5QmaVzZzoW0zzmTITugx8uls3iTeTTNgACqK
f9o/iQMaDwzpqOG/Bb1nMUGmpe5SONhcUJT6mvus0d63ndnXMPRDMz6NSa94k97w5e+U7o34hLfn
412/VLoGxoxZK4bLWDOqvlOBlsQ881M6HDvNxpRQzNTEUE/23OXdoZz1XRY7gdtuz9Ua38TkqdpO
DaUgRc4/DPWu9nYJdT9fP3KZHcacW/5Mo0iB2VqXX+jabeJ0GdpojGkCPkNDY7/hDLvGWCN7o6ui
3U5mirH1fPvhagODciktbZzRqDEu4VTUdWRiPjwDDsdGTxlNHloMwO174/fG7MP1NUp8Q37mACgj
ccZrCZdSh4GBjQkIYRAnfdIc5m/Lwdm+Xpch3Ue07fL+LmDjxYRJrbfox2/hfzr592GweUcDpyrN
VBMaZHIQCIASjuNEABa8XEtcJd1/SGSN/Nh4q4/h5QEbd3aiSmfxHxJV91yQYC81o6csseGI9um4
q9rk0+I+YoLJZA77pYsj2if76zsoca7AaQXwFHrVOQBf0A2AW+ppeEP/xs9LYt4x806fgsZ1jpWh
oruTygILKyriIFoCednlLtb6PCUDQTuGm5ngeJ/HqAZdaePdD0V2wOQuFV+x9I1FEuK/AgUV7OKh
XCsbeOqs+rVpuzI1n4n+AxMbwnoMluRxy80wxjUHG/E/7KqNEiSno8AQEyFmYaU39cuIFimThaVv
0mBNw0oVSsigsx6iLyRz0HMHvlLh7EDFbPW5Cahn53jJYdI4LL5vt9DZRhPlJVfbMzsub1nRJre2
3S5R7k6PKUm8j1lrWHcE3AgK0yu785idy9OxgFShceTyhHtnSr22nIGV79Fj4b263eOSqDxL6bGi
XMeTWfgPDW+XUtrBsaeREiCIzPl+xkDCenFCa6qOJLHx/7A3Mi/sNfNojY/FsO2un61828Gmw/sv
YE3FplK2UeYss4NAISkx+S02prBdszLSmxTB49xOAUzfEJgFi8N8XFz0PC0sGGwErtPYaCd9w2jh
698k3Xdg2JBjspEDF6NKvVrqMrM4jmws/SJ3/G19KUYVy7Xs/uJkXQLCQT7sT7i/rsf6sZ456Wjf
hhvAH5GeN54fZ2O+b8fqvq8ery9LJhBJLugRp3HFS3550J4NsuJpQj9en9t31fyN6Gh9vjO37mhn
xc11WfzjRct7LktQqs2z42XjjVZ9ygfDGrEWJavpKB5Fqe5iLiSwjIj/ETXzl+bMG6pNt5wTD3c2
99pmB8KaPEpTN96BEw6TXNd5OVj6uEb/j7Tram7cWNa/iFUgiPg6g8QsipRW0gtqd7VCzhm//n7Q
8bHIEcyp42v7YbdcxUbPdJoOX6/6ZWoq8agvSZq65W7QEsW+z/Ccq5lGorA/AFUn3Oftl6yyclBa
zGHvpDEHDm+LhkMPwNhW60U9jVd+jRUG+qUL6pZjJOacKcJAAGBhFlbFK+SWcOoVvhS6OOl29VEi
Ya9L+6oJDe1f9Dwj/6WDDHITyrdNELkYVb3kgkG0DCHI0aTIQZ2gMOrB4z3oZ1lCpk1Bq6EAlEjG
3g8tnECVw7PJK7T3lvU+WmH1b/SB5z/H+sxpOpKlaEWa1lPB6t8enpRLbldNAwtJ+YghfRJgy5eY
DP/CnmBx0wrIv5AM5JpvqWCkHECxLWqsGaL0PZ4LT/XKV51R91xyXwrnTg4xInLZ4mdLHqPiYubr
nqyhwBpO5rwganbo49+yz3luzx7bFRlGu4cxbYNYA8QjKrhi8OF1MtF5VfdZVqYqAIo/WDTATh6h
0T+qP/sX9fLku7kB2D0Ve+X85Of9I5vl5YsO+15EsS4ttRTuL6jKaZG1j+UfecSxDnPmEE92lHGn
FkmZRamDYcojOBKYw+UKUEmJ4ULY7vMxf15fJKb/f2UKu2GRLuoUTZi5a6euZkjiAwYJhX/RRI6H
wRcZRpY1xH+lWIKTGJ0Wy6dGX5fun/uc8A6LMaV9WTaZh4my3dLXyKIoqCeoHKM5f+lfXDB676Iz
ZSEVEzT2UgWWY+kbGobNgBv/bwyMjuAGLlfByCO74wPd57qnuiDUSJG1En+uIszHaB/3D2zu6lEe
BL4ZEB2R9pgO9OrqM8VPvahDSxTUUVffKnlBMO5j9GHNEePpWFivPqGO4fGro1OaNZeBkg/uqAMg
UEFkGJ+C9ifm6zNsGvEXP8reM5f9/xyyoA8cqPdonMN/3/oRighdHmoH5Yx6jHgMD6NWEcFDL78Y
rbvy9X89RgyuYebmE7ISySNG7qK+AOBIin6BKsWiy48h2+XdmwesrPtkvkcKgHRGqmLCF17ithjj
uYjFcRRLJKhEOzAh3GZuLmnM0aHvNwUiCOcxBoEdNhKLLCJkaqLrJTpGOuB7KIKhCYlVtjkc3ADY
I4XCg2DL8uDcZ20mHpvgqoHkCFhWFdljRq/kVTd0iY9UPKBrw8CWVx+rzg0JmtvoAhA4kRSRPsho
NA47wf2fdRq0kXiEVuNoMbV9qwVBLCALFKNSA+e6zleAie56jI7ydOC7st2SYeyslAW1pOXTY7So
SJhYNXL+yvJR0az7ZzkZ0ltdu6XDGFpFLpbpiCHsndYlZlSg/bbbd6ua9sOlE3hrQr/bw4nYtO0Q
AoPYgYm4lsUYhovOR8SVHuP4uKxqoCBwEOjYl542gc/JE/rBClPL2N7EBCdy1WiZHrrdZSvQwiPN
wbewT9fyKFaKnXr74/75fa7FuDrAb+QYPauFUUiVAuQ6mmHwhuyxtDgpaWliXONZ2Jni66FEerYk
dKdS8ymwPjqSWJGx4aUv2FrKty9hTjfLMnQAD4vustdU4037E510q3fJo5pv6dNH/XPYUR+ji/f5
51JlvIIeN3Wb5KBqeI9WQipHxhSfaPpogv8gaOwQW5La/l7lXDNbpPjGLaOHbSyXhaDh3IcnhO31
Yq1gaQ722NC+JYrwkj30BQ1e6+f6oxg8ip0FgaVfRulHeFCwwJqW4a/7B8GYwm/fwyisH6p+VFU4
hwSJamILlubkNKeckPjzuX5P3Bh9rVC1qdoSZFojGmm6FjZqQ7zDc0h+tiY5N0Q+dqhBPIq0X4+Y
nlTfAjvZiy8HwbJf9Z8lKW2XUNp+CFZnHF4Fa0VPvPoyO0Pz11lghctUIkE2n5FErOKJolTw+ktE
YB8p+t5MYPKsPfq/gpJ9o8RIX+B2SZYPoDRaRn8JkbeLHmoaWZxjZz3ONzqMtKlSrwWoR/SXpiRv
7TrHbGoVkE1kOLyNDNzDYwRpNVRNLsdgSdlHh+bQ7MeDbucViW2e7rJ9b9+4YoSpVJRED0twlRsL
1FtUAUt3WtKL66VK0o9z7zsYsco3SUJRBSo0UijrMKAllkijO4HjiNgC0F8fg+qDDDTqqTHh1rHq
KbIBogrJznd7baQo5z8ufRLtH9SBZNaH5tDRrNbhttx3Dsen/4PP+KLNxGTK2OBRXeAg+tLQfvbN
tnwoJVqUtDaVS3aSrRpd0UgZ3jcZ82SxBwhhBOoUSL7estxHyqoFIHV3iSJsLD2p9Tl8T7yVvQKm
fYsdJIBu/b1CI5Wcr3lDFEx4+J/TviLNcKzlaVBKw+S29MOioVpI+sHQ5e2QY0sXh895WsoENY7s
ESL7WzZlD+BnfYubra1mM2JTJCnWifF+/zB5RBi3L+lujbWEYEjcuLa+jcnr8jnhMDKvmxgN/C8n
jLOPmixTxsn6it0Fvq1H2+BRGuw62QzDTs2eNI/jXidl/2burwgylnTUS3+VNeCqMPP31WZJeWjz
XJak28upR10ssbuzu8jEKB4Ra8KG9mZvRxz9ZtGB/pK4r7NjTKibryqUMUFIs2WM65uYcmlS+iqS
TYjx7R8d0UyN3pcJdnD6L5poBMH6JMzXaMx9JZi1QUIfNDuqNtT9wKy4/xqZD/HPNN8mRmye7xOc
FPb7dX3RY65r8IXIbX3Qq+V3lMuf8jdskm2f9LrgEPoH0/FFibk2H8OrUdr6/eXll4dCNH2QjNfY
6ZzK4W1l4vHE3JueBqGvhToCPPlHkKFT0KUVpwP5H4TwixvW5wlSJtVTwCB8RE9+TVIiGM3WMxYc
IzHvx5Ek+a9AMBY3CUuxHgccW/DxAiNrrbHYZzBEsv1XlgKtM1h9OAkei4IwCAJgAtxscq3oZnKO
Kv2RXELi3Je3ead5RYbhp115Uh1qINPIQBimcmwtSGYrlx/Re20mL9WCKDvADZHWXmw+MFJZbHmb
F2fj3qsvYBxJO5aiV8r4ghDPH9qTCsgcGvnp8Q50st/fVOuKDvPmD0Mvr7Uinw7Up6HlPiD3uH6N
T53Da7XhcMS6q6UWhSu3AqXM9A4+fXSdaA1wcY5t4lFh/NWYxWHYlKCyOvsXhYZGYQjW+PFxX0Dm
LeDXsbEWEGOhYT5GIOP+WR0zgqbiP7qpGa61OMVmvt/w4JvnDdMVQcYEZkleeUoCgq2lkmO2rx3P
Xm0OA9HX2+X6Pne8M2SMoBAJ3bLxQEt3gFoD4ZPNnfTCW5rEo8IYQDkABJY6qbK4XzREJx4Rzupe
IxlHxKffYSUcY2tY/gJ0gylDcuuJu2VdraQhGi610K6Au+mWRhsEmd3mnc4JK2Zf7aj4YzwH9XBg
hk08X+VyU3lsYwGrNy4q8bbtQ34E2HtoSES1l2bmEpcolk+2GhY+v/2rB84VbXbaG0sVJUmKQduK
j/7R9R9as/kh6IZmupl5X0Bmxf+aFqNlsjIElZ6DVpNtpfEtdkkcGEOzjk3NNSLhQUFXa7SuDBHa
J9n/T+JM9FG7qEwDNRuG5MPdbw0FsOkenuRTfIXOIFM/cejNBYvXzDKqNwhh3EoJ6JUGsuQvgbmg
wlo+pdvYRT7q1aMfmUt5YGyzcd00aoJ5E+B14g11K0qFNrUSxJMLetxbAXZg0keFBC0VjfP5g7fC
ZzZSuKbGRAoBVsojbQhq2I10yCNa2R4SGptx4IUk02F908YrthjPWmZeGClK2l+M1WiUpkhE4jgf
rqkceM9wtpP1M0q95olR/FwAOmhQgaeXdKeS6CD9XCWGRlqTJyA8nhitj5TAh5UBoa3l0/aHug3W
9ZtjuBQ97PS+MM4ZzSueWJBd7JzHvooBpLxnryDVbmEY3HPj0WCUe6j8OIg70Hju6Ms2OrytDMs3
gifZTHJCz0iGPd9n6jN3fEcoJEajR09T4qaFOdkeKxqZv34VZL233la+eZGMcDCbHeDozp7h0H5P
nRSptfU7b283T+EkRs1dNIGv3OV0i/vcijzqrdFvTh3Hs96dlgcaOBsxX18k42PLolyVzQiWB/qi
kvioGAqZcP1Ug9cax7tOxpDIblwLRQFKETGCg2R4a428rziej51P/Y+yqQowEKeqlcQit2hdHsdF
uYReSz/rYyyazWv7C6PoOzxAH1dEMR3jXB3PtNsi+QRIuo7gXHnpxFlXf/URjHGp+3KZAfcdkmvs
y53/sLSs5mdB2vXjDyTbPF6H32xQplzRYyxMlLVlpYaglxvPL+h8o8XvA6UnHl/Tz3xTD4w3ohCt
A/uNPdtkGKpVnsg4WwQWZrf2CeWV1Oel/4oGc3R5FAZDhqn4i5H8TFSzdXRTMXbLp01DtvsMORlO
J/xsxh1ttn8zxZydXutlLwQgKLy9qUTcRJ7lkcfHx5GgqrpJ7OP64hsFIJU2xfnDOWW/To5v0idq
9h+t6dEnh55PsH08QZ74vHfWjC2PIw2NBYUEpwFE3u2wvm/p5n3SF9effvgqQIz9TFaTHD+PAVzP
ls6bjXM6nTgR76zGXxFhDHjSqkusOwQRIymoZADDjkIq73My2Sf2nFQBMP0AggZkCxvpCuUSsyfK
CNH3H1fR0sgjkePq5sIubMxGBzgm3RC7MyGJl0W5FPbJcEm70MJuLyoXWCSioDma5/FYaNJP46Vi
ofsEoYEFsWy9HQhvTaWgyHfZ/1opdkDUmiR/HtEYYemm9GDb1DwLPz7Kt+g3Le3Q/MBSRWxkN985
9/Y5Ev7tUK++g7m4pvbbpmhRI34x9hkpyDHaoMAmEXzKQqDEpiU5Y7UT/v2I9x3pW3PLudbl91NX
MLyKVXuYjUfsyXrBDjvCW8mtuwt2SKGrd9PugJ4Xknwb7GpTR3iNjmIHc1icy/4usrdkGXfoKmU7
djLIysTFBWjrHUaNTJ4r/NxhdnvAIAPNgNFGkl5mZySWwBJYuc3QXRQb6zjdjZeaOknPo4FygE70
XyE2dBkSzXepbijA8vzp/U49UlZEKvbtc8hbnDRjDm6/h7E2i3qssR4ixFMm0uXWyNRCXy8bufvI
hVwCZP5S7TNSLoviog+tBqjalRoQoWvEgLhShkGSTkpSnglkFy5BHaavUtBOD9WeVsFB96+MVKKG
ogtkA+TiSUYWOpB6S0zMHsRjZRw+UvrU7s/hPvtx36B8d3K3RJnwS1gBw8JVl6gB2MVTZbnHM0Ih
5z6NOSn7XJuNlTqT0jMVE13UugVGZCYpG8zI9A3Zxpo7whOzmeBO+c967r/oMHocJ3VQFTnoNLS2
gufRKn8sD8k6JzXlJYak7zHPLS3mspbRoIZ6BlrdJt1dsBb6WKBjQjWAIbpav8B8bLYekYGv3GD3
bG0oGzExBjN7XNueb4Q/R1OyRmoGO90MXUM9dbuBoPnawGbcvcHNUXz3Grcfy1xy00dSPEC+IVnx
ujD3F81QTXGtkE1uu5RjTuck6vq2GZtSCqMco294uu0XaPj+Z0q5DE2nyxqUaxpMcO2GzagvJJz+
dM8AG0VJvnZUutgvNjn933Obt6fHeMRCHQq/6z5PLyPHeutaJqDhOEH0nAO45ogJBN1CydCqCCLF
fmmjs4DXxTCvg2ggwigQ+ujYRq/Y6+oOOEVTQ8fR+2P+/Ki2z/9Gy78oMMfUVP1iiHpQUKHloZE7
GkkMz+CayUlYv9/9Fx3mpIZGUcvF1CojW8eXmL5kxNJe2+fE4gbnk724R4mJlT3Xl8s+/uToGNih
kdCU4BncOdxH8LyCfvHEOKRKEMKVjlXml8oMLwVBMN4R6awQtNyEtmcUWx7axEzmaRLqvymyacuh
SHI51HGKz9WpoH9GekiOnsEJL2Yd7TUVxiKHvhS1uoJKmExG65dvCK/ubknRNqYaEceRcTliLHKg
pL7gTreVkMa0UJF9PyyMxvl3JzctQ0K4NuE2MsZUERZeJYufbSZv3gn+OSfouEb6lfC6wmZeh7ik
K1KMKe3SXi2i5ScpZCusjPo/MM9lLQ7emqZ2UtGC46nnXegVRcawVgrw2/MUFcVw3Ru/on2/GdFm
51knXvA/a4+uCDHWQnWrtJIiZHcL8wUIISQygOS1vm+RJkvwTX+vaLCWYtGWQahHPerlLzG0Kd5w
jovHBGMg5AxN/W6OrOo2Xo9OS6I1KkM8YL7Pyd57bDDGYbka5WbR4KjSl9Ia6Jt/3lcUDXOINtBV
sxHoco2di0ZGcvTIie/Sq0oVIlmaZb4qDf5QGcNDtN7I647XzzHxd+fL2Gd1s1T8rCggLXtpM+Jh
PS364C21/HzS3iPC2BC9r5s6kUDkuU3J/s2lMWIWGXsT9tqDKxk9FYhvHjaPRDcDW7gY6Z/Y5io9
56Y/Dd1VbF6qgRtH+qch04mw36Nuhgk95zVZH55oBoxO5ZEXmc+QnDYOYKx2Qp77jvsY9xXWKTTd
5WW0kOCuncrIzpyoY87CTDUz/IMV1xMCFm74ii8VoEaBO7WxYK+ThXSC1W7hC+jCjk2ffLj0/b5G
slBb0xsH2G8ghkZ77JL7NusdpdJiSCHL20qhCZ6ceytDVyUCUg+AF9aSJkZqa49JTYTH+6Q/cWcZ
ObohzbC6ENNATiUY0+IDQ8pId/U7YMFMX/Di73PjDQ22ZHEoCP7gGyrtLPFBOvf0Z3TuD9KW0my3
0deT5HlWbKsPnOhppoZ5ezKMWxHltgSoOU4Gfd50iacDMAIPstmFpLHO2sE8uAd5zSs5z3RcTFQB
woKxQQxEflYcr+4/lStseQhgwVagiK0lqNdYMTaQoh1MpSigbs7YN7lZGMAMxIuNJw0zYc8Ndcbb
yAke2qWLHLlgi/ZeNJcOoniz3+REfUvt7EfGE/fpjlkZUDAeh4XJ6NJD7/6tuEdu3jauBHZlUmLl
TmPj3UDkzWIz+Tjeu0GcfNg3aoBTmbC54chlxnCXcdO3kYrSBp5c6tayVpa4UUl4LLcBDQ8LOzdN
54R2cmLS14Fgvwi5L/Kz2j3hufz1ASy7CCozv55qKzXenktEDomNbbb7rCMHQNUCdYWg/vcvYj5M
7KFdGsks7FJkJ6b7UUn8fKUhDSpuMEVsWUjsHR5Q1fR+32dvpvih3FBiNLrCSE0YrFyUWJwevSAx
XOBoFdjUtPJIQL1LivbpkT4Eprl4C6lniB5JSEgd9bJ84NbmJ9FhL/uabUZ/5UEYUqkth4vu9v0m
BcLVmxQVEsmL1t+WoRpQV0swvCEkpS3lueS4HVreOSfC+wgmYMQEe9B6Bc5+dQ71dYyR/5Zg1Vdr
NbIRy5b7qmILHWlimqObVEd7uQUgJAFGrV3f/5JZQ399HIxqN+JKjZtGReWkMBY7qafZylYzR4qo
Ygj9Zh/6dBgOqrcO6m1MRVugwy91ZXC+YiYCvJEQJsosaxEQBEsdAQok0VAMDBXsXGzaaqmyRQRx
4pVX5nz2NddMxJkmpRRqgGaAwmWIiH68tvZAeEzNRF03TDFRZ4p8LV4FYGolEiDpiMscwGFmsK5U
iiWZSRIRaXxY6j8a/T1sLSV4DOqLIBhFfUrkhrNdYSZ3fquDjI2LMIoux+mk7WNG9gkZG/oWHML1
Pl2H6/LdM1UzV41grdqNkZJXLDI2TC2hBi+/MdP9jw/BjhOAcgD8Vf42IejWgisH3nB57l/etP0b
auf6z9g+GATR8BQRBwYvCTiXsb2hyeh87oZqK4SgKZxkGJbleR84kok9OA++UTsdrgfTUi7lpQvm
QuIbuoyaL7rhL7FWAbyqVs5Cd9Szmr4BI1UCNH1poXOyRZOklUS0iLdaaq00UopPq+VmEZJV8gMD
RH5l6R0Rxq2aV6So93W0zkvqne9r4KwCTjAlGGHTJ5jcW4dbCQoqK0UwXFaWRBdU3xx4WRoeBUYb
xrxqF33nD5fECQ2dxgeqv9/nYc6Nozj1Nw+MiC8BhqEL5cQDWf2ivc0To1mj8ffvo+vo9ozcUMjE
egAHxohDyo81eaXur/s8fAZyjHsCLMRUOgTsBzAfGXscF6jN4CEwXKqNaEumDEqPgC6mfxS0x7Un
bugxcy039BjLO0q1LIkL0NPPUzYe2fEKXaHK2rM7S7cBMW0JaIe43OdyxjIChgubm9DigacGO3QT
LYH7Xg4o5DXiKV1gyEg/SOWSNLWTesiv55yFRzMXd0OOEb2i8jK9DkFuBTVcaCqR0lOjaTRcZkRP
frh6Q/Pg+T6Lcym1G6KMNHrLQvHR8jGg+SF7buxmn+Bp+LvarZ4C9BzeJzbZEVZors7z0+ZevQ6G
RZ3ocYQCre+VlyjzjXLwnf8fCeZ1LzWDiJ2QIJE02H1S/grj9b8ggL2QGN2D7EM2brVLV7PKayaZ
0CIEomqG9TXGfQqT6nw7pSsKjBfQFoEaBO4wXDw0q/tGx1Fd3s9Pl3R1CfFKa1b9CgwEQIUVI0OH
ow1UnsLO6evyignGPlSLJvfU6R7kGDg4TUpEF+NAqU51QKFUnKhhZswYSEpX1BjrEC9jNRiT5XDZ
bvefJXfkvC/x70tGyZr83rXmLtqRV4x00tTcnMt9StP9O3LG5P93c4x3chdin4UBPkMYW1KtfndY
PF0XvHfgrBZdMcuYiSqWMVIdC8MF3dKoCHqd1SsiR0g+18XdE0LGLIR6gBV7eIOgjW5vdY8BVip6
RD/0JDw/Pq4qvId2KdmQc5CS5Hj+0B4/tvrlfTvY9090Lgt/dbPfcEzVRR21fQJpFU7+Q79OHtvj
0knePSTJeZips+eKVQdT7xsQJT+P5EoxpCBpBFHE7bllSrTVu99wA61Zh3JFglFtOdQCJRlAAiEV
ivL747i+pNal3yL3Z9vmrjNydNLWeMKf9fXHO8fWz2r+FXVG833Ak8ihijvVyxe5+JGmZlJx7muW
QZweEoDo+ME6xVvj0g+h3AdtMF6wxeS3GAZGo/fU66v3phBqcxlhH4SL1e/3hWSWL+y6VpCbUCYA
rluiUoFGrzGIxktZ7N3oUNYPS4Dr/v9oMIw1Wb0MsioeL6H2K2taooubhcfb38xjhFE6SY/dWNBD
mK6ypavVus2XZoHw/z4rs7Eb1lkAzAVYf0D2Em/Pa1TzsVmO2fhZRdtq9oIsyYK6VkoWdmYA5ZBD
cC5xNa26/cSHw0uKxU1FYmJQtT4fEfHuW6RxsK50V17E51/H7GSRwtipJXktH5OHkgzrc0qd032O
5zI7Nx/A+AdJ7usiiavxsn3pA+IhknsYzP2v3LIS+hjQwjAbIy9o+tPciEaJClVwRFGWl9P5LIp/
M6pX58AIaiWNnrICnOXl+Xmf794q8mvIqEfsBbUx1Oc9HESMokWGj7baEM8CjvrP6uYVdUaEtXGx
wE6Zcry0+Unyzh32JAn5kyvnptgiqHWXJufUp1O9xy4jzr2gu4NQg90tWjcG8+2oW7+qfU/WfwJq
myFy0CXNzufTwjjxPPFqVpW+mGURxeQmahJRn2hvXzT7LXx/k55GxFNrYput2Rmvm5/nTed8bARC
X1vTfAoJrxgy608+AaKxtBGAj4y5raXO85MhxXmLf7LFYyld7p8v7/enI7jyV17QSYu8hRqHyVuk
PSk8sMG53xcF4E1PS2AAmcaE0mUoVsu+VsaLqmQvK7980bP+X1huYFhNyHJo5gNq4y0LXdSOY+EL
48UtAqIP60Z+zgbj/jHNZVVw/l9EJj6vzmmU9CoM5RFaJ1sKFWIMYpbny49ENLyH2uwsdGM2CVEv
HLKTFWWlfwLERllf0oHDxCi7oIaJmDXw9V3YL0La6ej/pp6n1xkQVaXCJWNSBS5NVjDGW2XQ9X0Q
LtWY1D06N0kT5LFVxBmWPN//LnHmuwBUiW3Z01IujHgz3xUoXZmihWIJ678QqY8WLqvYJ/vLiErC
4gkl15Bs9A2gUDaO0zjPzn3yc+9NNAFj2R2wdPEHFr5spQVJ4oXj8mK87CUabLBKwdx8nDi2bq7x
4JoMu1Ko0KJSk0dwWZgJQU9P8oaVyK/8TpvJhjG3fEOHURJXjv0h6UBn4SCe2x9/9YAUoqNtwriR
88nh+ZA5541WEbRxTA4Nmw4YlVl5XjG0hby8oG00I/5xbcOY7gTL3HB087u7UCEdmIFEXzh2pQmM
2mjYZ1EEDQYuDasiw+uOjrxwZya4vyXBWDBXG9K+K2ME95txS8zd5nAeOOI+Iwi3NBjX7xXBuACc
OuZGURku6JrsBsPkHNWMUN8SYXRKDBBe+EDmvmwXRHo9oIWAGmhx4Xk17oExLnwhoEkRUSiS0vsV
5lTSR95kPu/SGZftDnWWN+V06dVpeDkrjxxjzPn9TwavbLGOnW3jmOH3KzwlU0Jr+8yxL5P83yrk
zVV8ysMVhWDVoiOgBQWZTJPwAfUdx3nn3QSPj8nIXlHx8jEpWhkXEf3UfwK1jDf7MVNqvWVjYvOK
gB9iTceIrmC8v2Uns3FUG0jVQE48dJ+ZZvpbSoyey2GGfLQESuNx/9LQl5c3nzrHjP467q0cwzw9
pi2PiNI4MTlPZ9gMspB7ZSVPyr98eXtoCdmZZkieOJr53TxPzGEKAoCv01I9RmHSUKkDt8wwEoJm
DBhmPDDI+Hpf5GbA1m6JMEoz6oW4qJbpp6V8ejwCaKt3Hh+9fVMbj7tTNBp6Tjy0riKry6HMYU9i
Uv1+O83Bi6Ds75pH9LzsqoL4VmDXjoYjXT7uyA8zW2M89wl9purrhzdi1kqjK64+zJTLbs7gs1vm
Sl7zBXCcSgEH/aw9Pe/hMaw1eVDprjR/mAfKE9p/MIR/3ys7alpple75KcgVBaobKMVtT8a/MlVf
JBgN7CUFk21TYtwoSJTRH4DFC3lrZWfK2rfHxiifXmMZcIelpJe9YVnWH/HBftiZ05hXSJ8TTrcK
944Yd9urvqoOOQ4NOb3ROlpLXJJdOqmzQ80mRwcoH2Po+zPslj/G+7ZCXHY5aiiXcdtYVL/cl/9/
sJJfd8T4XblNsSI2qcDRS3TYY+r4gtIs8Z38YHD7UL6/Zm9ZYUxJhN66UMxwesa+BxpEaGHogRLz
HKDDTDd4DmCmEH5LjjEqWShVriBBMrbbhBh7XNd6/dBS+0/tPCK63GDAWMeAB8+x/UO89PeRssM1
g1BhFmkBNhOPym8biKKGRrHK4QjjvAP9IsPEzRl2rsoY00YmNCPCWjkaTsdrbBCn3/geCnzRYJz0
kAxBqfuTvBsvVkXRzYpci2IQ06Tn3MbEJu/RwWOKMRny4HfRUBTDRXmS8cq01gn9Ixk2huBeMfLK
O0LuVTHGY6UsazWTISJpBmAyb1+9bDBdfzpxrmqmlfBGFNntBkt/lXveRAdiCJuBOgA6Y22Tmo6+
xrJkXp6K509lxmiEajHqQpzDlyRo0P30JZc/5Dfy43hTUcczjHeOHfne53TLIWNHdF+SAsUDxYjs
jW5fWfApR4NDhOOs2Q1ZoYtUbJNDOl4M9LBdyBo5f4z0YnZ4q5k8PZ7Jud6yxNiPKqrEbqmBpS3I
vYGebz2SP65lmyn6A6HXH6f3d4GzlmvW3IuihgVlAnbmfD5er6IADFFViO8hKWpDshdAqd4/wnmN
vvp9xoPl3ZC62M86tU48Y4Lh7e24RkJPImgG0nCUjsPT6Eljv5mQK4KMKPZADVgi8Q8VQ/kLKGXT
w55amtm+3udsUtV7dBgBjGWs5WkbHJzsSEb34/6Pz2TAIAtXXDCuK1fKRMWizOnYAOCJUejdcrOi
G0d/6Ag3FJw1glfEGMFr1KFSsLgJ5esYaQMUCXmJiXl79EWBbSPwGm+RqSHYyZFDOsKs/5nMEZIH
gBTh2b5Zy3BFi/FT7WpAE6SLi9Gt8Jg7qHb65PTOCy44evOZs7vSmzr+7/WvzgBst+9f/0z14+b6
P+3t1a97ldA28RQsP2//09H6FjnWpbDXNhLxu5F2hnk4JEZiOXjl8VibyTfeUme8lKoNdS3qOMEt
mpbHdbzEFHqJ4XerprT6BbhE5905Pwlb7kjQpDN3dIodUUziElvLp8dR2NDYfa1JiQWYouWvOEaP
I/CflvjqePV0kUYecJYv6lFby8iacmRwPm6/kkHGOJTLcRHV2XSCBmoZiHKPeFvVKGR0Bt0MDq9u
wTMXn/J0xVDZAp0aENVTykzFOIP1HyNrmDLdGP8qC3DFG2MtZD2V1FSb4CEwJaDSpf1KN6dTzTGv
8+/FLzLseGKJTQl5NB1h0BMBotABsRAz8KLKeZHPYMncSDuLr9/pxV9CtzUEU3bczbF4eWrfMMbE
9fCz4e0VT0x42wfLbJkUk1gk5Lkg9c6Sd4gqVKSDAfBkRi8b7rN7+sk7KsUmnwdA4QI+FLeFrBQx
KtJvy7OO7YrTcun7Rmv+ZXzFHWM2qkJsEjmEVuH1Mz1+/gDNDMGLSZ2P7YmHKDCfBLuixgQWghaO
ouyCMQO1gr2VmGgdWj9Whv26MTcDOTt4nmzf77M4H+ciKwWwEknDTnvGt4htr9T5Eq/XFXATj/n5
ssb7RFwTE9fnYCz446P7zPhxyM47my+yjNzk/mqRa+In2ZeXI5YRYwuBiaCeyocpqKcf6OPN0Wcu
OCjL8IqKM/WLSUG+qDNvpABN/LFY1iiL0XoXXt72a9JT0L8cDjx0rn8IF79oMTIUYnuVJ4+gtX3e
1sbUGRYQ69GuUWqA7TQReN8/2n8Q2i+CjBgVnlQI5fR4nl6cMJuAYVUMG/mvk3Lg0OJKDxOarhK9
wgKZyasL9gtm+vZTMOxaP2zz8NNENGwaDoe76Re/a/8Xd4wfarU2DPsp+oYnJwlEBq0b9s/S5qL8
/0PM8EWJCViLRMDquQVM23P9WyUraMfaTp0Rkf4P7AkZqWQBNorD3j+42S+ijCtS/eqvZGpl1sbW
R4eKtiM2Zl0bSt/l9ckz3p95HWEcdUCdHWd+5Wvr2pdafYplS8N4EehedY7oo66M3m44/P2DW/8v
fyq7W1X01SRJprfMm350jTWRkHOnny9qXqPZajqqf5YUVWBMTB10gDrwp8enYRnHKUR/TGwr2L4h
yYkMDPjb7UxnSenZMYCz5gTGKX7ipdDms4N/mxqVnayHSVeTUp0cJHTfugQE+RgybpA/4J7tvC/+
OlvG0rQLdbFSy0lggUyAQcvUwQNbO3A8hsIjw9gXbeWturIDGS0iuo/ps5eBrn4npDbiAH+bRl8x
sFaRdarhM9a/bXv3utngXXQ2TbL2Ldf4/fsHBlhe0A+rn7IdfXfxaN5sTDyfsYOe81yfT1BdXQBj
ohaKW4XulN02AKuXrzHlvEDYcOKYpfkn2tfZM2YpwBRm705Jhwwjt3TxJlj05PBAvSaLc0+iGYuk
LtNM86Yn9LguDJdMWKf32ZhP2FwdFmN+Wk+sxaoHGxFB8vD0gl6VCTvvEVNmpIaqHkwaPABa8nza
clFq59Mcfx8hW5YNc9nVhemFuAfViuqm8JtuvJoT03HM+v+R9l3LjSPLtl+ECHjzWjAErURShtIL
otVqwRKGhP/6u4rnnBFUjc26MXtP7JiHiVAyC1mr0q7Ehu6fYJea1zTBFkbcEmQS4WPBW120ZIOE
7MU+ghSCV8LhQDpWw/4UWAw9It8EKbf1e0VHseFgHR51MDjJ5GuF3QrHZHH/K/JM/hYfTPC8KXu0
M91qgfoq6Ii0Bw5oHeIN578UxCBOHYnlUNOwulgEb3jusd3AP3IN476vaLBF2kTsU1PpYRgv6xIc
KNZOfIuPmb2/+Yb3NbrF43eu2I3TbnJ0rSCHsSZQ63jZbiU8+VisQxapnfuoDR9tX3kzeAbCeadu
T+ZEZKqZnWTlOMR1hJZe++qET3sePN33mrDk5acNhmCyr9Mz1No6sY/Ux8P59FW9YrkGQgou/e1t
Kc69Q2RQJKqVLpdyWHzvOe9rzE1uH56Wh3j75yl7OKA3aVDInz+E2Fe0mINJzNqsj+lx8H3eyXJc
YYNN0iVXRKc5vXoXZ316f/CeHrGzB4/+cW8sM5vjDPOu3S0SmHzIQYnHrKJqC75XRiTwFdem3LSc
j8l5Bdg8nRYn2CdNq9ygwm0ddWuWZMwckXe3eWKYGClpgv8tuHie5qOQbtkHYv9aoYaPu8dzQTl3
4BYaT45uDP8PSNZbVLqDRxDG3b/YPMeTTcS1NbI8Vx23bFg4SCg9LBOvXv8G6tNBB16vNwex2Gxc
n5XaaPawhHj1B6PinxxdeJ+GcTa08qyEFa2hO2jfps8J2scXLv0yqLy9cITRP3bnMrOJuKjPOryW
0AVMBO9PyJsGm82tzLE+f/DSSf8hc/WPD8BSwQ6lFSslte3m7IgayXU/0fys32TWUalg65W6yOvD
gIE33qpxzpmyybm8TSWxlaDmuvuS3y67L86tnZlvnuYc/lp62TRxluTUbT7/2qL7PLUXS2+rLjyY
4iFcoPxMdi4GmTryhQYrjvVzhTM+SCmg9/lyhXaFe0K54undc9bqVqqczh5LN2j25oM9vDp7/+uY
bZMCsLX+L9GRTdvVTaKPJjolaP0HpMzwktHukeEfjq7/Ic36jw3d5vQmWHLJFam/qvRLxr/QRmbY
8gldaxwpPHNhgiBEdUmBBbbo/Sns0tdJ8TTwesY5mKgwgcsQGWYspmhbQVQer4yFz0MpXtzPLreT
civRwisknLbnnWi/kxI5KRCCL4QlB0Q4gMi2wDWKWjc6JRLpbGy+2IQkXRwWj7vLAZV7jijqv9/B
q1taYPL5w7RJuw7PyZPjdDoZ0UNOfiGTGXGcbI4BqEzOJBOqpo5HaIRgsgCtLYIVlVPT4WTXQKL8
02tTBLE0swFJ0s4GsY3zgI2tIfmDeJpginSX3NoQrljLxiOJnw9ZFGxkszQM0Zk3w5mcoRxKgRFS
GLb8Fy91n3TnDxI1Lqr2NFvC7ymedU8n8pjbFPRCdE1yfDONrHvfek4/7hvFfNA3EcDcpRqjERkm
zGHpmALy3j8Q9KHqmBHytkOtbL/+d1Y4Ecg80blipGYT0BMky+Ui8NA1RQJ3ONzXa/ZaTaRQI518
J7M8530RU7d+dMATx4Ps2aTG5M+zfnyYZZFV0auk7+NFRm4lAQ6Q8myN9dGxUeJ/g4XTGixdtDn+
D8LxjX2x/SMyQzydZrMM3zqxTno3KmbU0ex4tPnApzGwB3qtg8vFcqS3K68SNwvhE2HMs6uJVi7L
/yPM2Wae+Nt3ePrMwt1EBOOmZ3pqWfEty6na0uEVWX4EqDz3/Bb2/gWqEynqT0NrsvZ6jhWcWua8
Y53Pnx70VwT0PGjhCUv3vlFzhTFoUIXdMCgmhDmn02VzJuvOVtEZ6qlvovlQLf1r43Ek0p9/Tz0W
HqpcBo0eJKZgyi8WBNlhgoKJry151s77XAwuYN8XXGna0IsiOgZ10BK10FBy3qBYgrDUWnYYfH25
rx3PCBmQENA8khc1vcXqhQgpZk+4JSfe+TFAocRW2VrUCPNlvO3Xlt2jf/iLOncJ/s8x+fkczbcx
sq56M/Z6ZVmQ9rJFXh9HCA5Z5wACLPyDyhNlWMBagYaIKEnfP8r5Eu1ENPMip3IqJIMFQ7mAppQS
lRrIk3a2dSwfQjI8/u68djWulG2YwoX2/fvS56cVJtJZOEmroj3TftX1+/nP1dNgoXvTfeHRZswn
MiZyGExRxyGUixEHrJAAlPa7c4flOyv/GPOSsfMJmokkBldiuba6RKW2uaXtgWCST3EXVqir+Tze
l/mOrYksBlbUs3LWxAg+wMU5NS7KXHiYa4JVFBiTQwmI8604t+4v770IsQCWQr+D1sePEI7b8oBC
CFoHsHGei8+cl5r15DVdC4R6gLTG3lYkdKUFFtxw7t18KWtygAyQGFCoqWjmvFllG6w9+FLW2pmE
WNi3ww6dL64PxVOKQZW+CUQxNiDvNj2dOda78Hj/K/H8QtaLH1OFKgUR3sPZRZKrJb/R4muSHVK9
e195ui+OYxOsPw8e2dxUAqrQNnOkXU70AzeDwnEJ2aGUJu4GuaaHhi47cvhDRxFcdCu7+wvn0eQJ
YkCi0K2rYZQQtMUG22XMYdPh/XUGGMpEkRWTJqzXOvhMr8v7H4KHpLdNGBPHOZOtMr/K+PON3a2c
ni48/z2uqqW95rno9FL87VroiKRUiy64ZjA71tAhVSWI4cw/jWMXDnY58DYuzmbolG8RzJcIBF0u
zBwiPGktP2ZE5sILTwnma1xHzPueA3gtaHnebpv3xFFA2PA6kHyBTWzohkK+iPOF5h2lb6UYtDbN
tLsoA0TK7xnWCG8e3beVzXlQ52MPFUuhwCYL4lx2zkQazUhqy4b6fWcy2Fv4Y+iXqQnmnzAHiGeI
4z/MAsBEHuM+SJ1yrumo49P4O8PgjrICbnLOjSeCsTfl0sZVa7X0U4FPAG1kD5iVWCLbiHwbHtaU
V42Y98aw30exFAtkyywXmXYd1GKk9KCNfSbxlYw+pROhXtl75JjxOvi9OmJGI/byrZKs97wGtlnT
nIhnjH/Qg7xtIoh/CPdwUb5CzkM+n4SZCGBsX4h0s5UCykxKos02sh+8xGmel+QgfqITsF8cMXyV
PfNSMPNZzIlYxv5x2EY4jHr/1DsjOT/HC/TZXmt4tRz9Zu1lIkf/GdnlVi+IZxO7815eDHw10xke
qleOTc4+5BMZTNBDWwxro4IuaycAYxHaX1D21t4+OWLol/gLaidiqKlMQB37WS+RSvcOVocYy1oO
tx5GlKyOA08heonuSaKHOpGEclWXGWcolLTgJKuvNvHSP+Ei1Ja80OpWKvrPomS2N0vWzKjSR5jf
Gk2h+p9UBt+1Gi8uIbLnRUSwuYWyfEeeuPt09kaC2ey1xjGRecfvn4OV2aatPK6v10HCwTpOVhKC
Br+c5Ifjkbtuh2P1MtuzVYKLJbUCrBtcl+0albMzsMM3lnuOpcx6FxOFGNDokqwTUrCCPSWZF+Yh
ubYZSUDj2y5VkUjSKnYUfR3Up2dhfKwVrzOXnB9w31T/5rVQ6mjME/pVt6Jdvl3jXQb+kcFAjjBw
jZIXt85XPycKM2gyomB4kSycqxovTTEnUmo3C/n35aVRbFElcUX6xUr+7Nejq0UnnRfnzXooE/EM
yFidEeidCkLl81eckvhxFfKe8vlIciKCwZgQe6KNawIbxVwxaJ7SNZ5ygiU2xuqX4h4d7lAWTyUG
bFItD0Ujo1/Q6X5hxzBNj3dO716Ib3OATebJYuCmDbE0x4wh68Whex4KF7tfnGK3fW9G2zySYrnZ
lG7j6Q/aBeQFqcNLPHDks51Z8UUHyfYV1pM79cfOxTN0/zrwFGR7sppzVXZWSh+h0ylYLWMX+O3J
SxTuaIrDKfy1v9I933a4qQ5qeXfglW3O6kF2HRf0Yjjb8nPZk6fmT0i80g9UG9TavvZ0X9P5wOPb
TNnWLDNN0GHU3+QVpHMj7MVIN7qXI03GkXT/YZfZGk4Za9jbSjGO+mWDjRW0m9L/nRHacbv7VWAB
tsPxbufzRhPlGJQpCr0o1RjXvHBf1K96VWZkxZ3luu/wybfs8eTtzaz42qgjHD5MwAu/VbtfnVvs
hb5/epwH4oanEyF9a45lQm+3d/i6/5fnWxwmh8QAR9l0WVXSdQYXpzGcIbbTg6EuLoHbVqR8sbZo
imr8gseDxzU8BkPMSijytsaxRRGcPLIAXKH3C4k93tAM50ax9ZxGufR9Sr9P+is5jr/8+8fHgSK2
fKPkeqyIAz7MNlh4hnfmQC3HuNjeKtNIq1ilp4S+vxSF/TeQst1XgGNZt3BjYlnaIEhhWUCBYInp
j+vq/l/nRGMgQP3pmUpt0w5GR2/HadutaDd2vclj75rZIJREq+n+aNvu2+6wKDUe4MxG7N+GzXZY
YQ2RbGk1BZzVydwjUio755M3Czsfsk+kUPObnJ9athj/OkNBsCxL3jslOFiAVBnlE+y7sbkdhPS8
7rwPt5drIg7UIXEXp/Q8M+dSE1smOEdki1GY5LrZvANkkEESQsxhCUCG5kJOp+J8LP3kZQyOES/m
4wE122aVCnp9aSi8XbzrNkCy47LgE1Hcj/qw3fvnl5KlIggVui1lwKKl12pbtcTe88Vwriw77Jj3
V9lsZMRi3Wqr2+Zjareo32Gea3BwcmvlkdvfyouHWO5aMVXE7KxCpOEjY+wSTDP4duh98tq2eG8F
2zNlaWIiXemV6jSnwBrd3fFT+0RBjdYJ/8uYiG2b0jpFHKsa1peioBW/tNjK1zotVokN4Hi7ELNe
uaJ3H61uPsid23UjUJ3crjROizDIIFNpQB5yyMjvGlRNoB7ivBoc0GWLMUWjyKqQYKmSVZM4IFce
qP+H+ApdJNjUYloqO+VTxW2byxaWpoAtxMk94ZBu32zsfVsdY8/h8i/Oly1A6vl/4hiUb4zCbLDh
nRYS6EThPl0/mUv1d4xVhZbjrxLiH/0952n8Dx/rWyjj3TWlKFlnupRkfFh7S0+wxwOW2X9xEZ4G
338bxbccBuGvw7lVWoGe5RrknA/LwEHLOGWkumBbG3j0uALnsznfAqnPMbHCGlSWZRRA4AXtkHT+
DQOalECTesp4V/CsYJze4Zj+vCPzLZQBexEzSY1iwiRf1hDpbbsOuzYfg6PsiKDTt/fVmrc59D+g
/rdIxgWsxKqOOhEfEAQzV2I+bijVHUi+OJrNP5n/iGGjxQiMeuOFBh4v2WY72KOHfFGxHWK6Zpg7
DsoxlpvOk29nXQVFkxOBLgfzvPf8Sf2VpiTwfhWNy9GLd+nYUDFMxTpX6YoqzA2Fa83zMHruL8kK
vQbH512zVOAZ8Np75p3p77Ok6k/UE0opUM0CVnI2nADrp6OYoxUPudgw0QiwetpoKZRg16pMTuoC
ld2XzlzoHtLpDueV4dkGgyGFlYYdim8A4jVG/eLX+6Z3e+vvQAcbG7aBEuapdoMo5ySvsEUbS0Y/
KOVWj4mT2K4xXr45L9Hbk4F+y8kWmPu8/xO458mASVmrZZz20LDcnHcfuQMMuW42rxs8Bz6vrXY2
xDcME1suTSw6ZZ39CmtW5bJM0B96BX8ZNil4oDRBBvi+SrMO1kQK882yvlPPnQyOTKG2M82tClfD
ErBkmZTrc80xx9lGdU1XDLrtCFvWWJZ+MBFUkT7QaXkHGNV+FDboy4D/1u6P7jyiPTn0mnXo6bvP
EISnpsv5fHP3bSqeeXtyrTJR54J47FAt0JkV/bl/lrPVpKkAxjykIB5ANo4K4HrrfXh/9GXt04Ze
lDZzGOPni+DdFzibUZ8KZN4ZyTjnendGPRA8RWvVLf340V+/3BcyZyFTGczD0ve1aokxZJxOntOD
nyqpOFHzbPpiIoKl0k/rS5co9MOst+Uxea1+oz8jvNqf3KXIc+/yVBAN0iaI2zZSa8aUrgFjCsEq
cB7RIJSRDfVJfd3lHBw1JxavpsKoZzIRZvZNr8Q9hF1djGu7vNdjNlAxFE0D8b+E+jabLZHCRgLt
tEjbHAxMZEs1MUG8doEue6EkGL3g6DNnCFN5jD6tjDbuLoY8JSbJa0aifQ5e1PvGNnuFpkKYNzGU
Ll3fyhBy8U5reGuN+56/xa78drVIvKw1JP076PblB6KdLCouMcTtFWG/2vQH0Edu8tW6sI51TRgB
EinyK9uPakEQBkoLMrq+L3FalLjfkIHfaydoKGxAXQhztw643fUnmrwboCUH/WZdfEOVUVuWdEOR
TSZkV2RJGKuOfj8odpL+FwSTHRleeZhxC///OsWJLOaiDRgwOAdXyHpZG8R7Lx8NP3noUYtzLqBr
c46BiybAo6174AnEo8bNI88f7OQHMMaappig6yT8AOf0HoAHERGGD2/Y4Pk8c5d8eqiMverhuVDO
JeSswf1SvobH+/dh9s5N1GCssUiFPugv+PMZ4iRx2Tiuf+FyPM/lcqY6MEbYREUBMg0JZ4Vur/cl
iRetrTqb1xzTtHZDpGXHcRRnUx9TifRUJ5dsDIuiCgpIpOmIk+cJ7tUjxyN3BoqnGfMg97HaydgQ
QymeMO9tQYq9Ug/3P9Hs6zVVhnmEVWPopQx5a+rVYGQTC+lVIr9ygHHW9ZxKYZ7hrpTGEA0EkFKi
O3mEOZztfL1wn1d+6PGggt6Ov64vfDQ0TZkmxoQYYXqRY85KUyCspks0XAmFTx+AyDk5alh3xLBJ
RCuwElWUVIih/Uyn3jF2KkF3OWpz/+r4vjViE4nXPtMCczSoRt42d1ALv9iPNongUn/2/x99+fNo
OxHIAFAYyamshTId78II2elDcVQnQ+fpF0+12bZ1YyKJgaBzJiZWmuIUcZWQbYger2A1GNFCsn4U
UbkGvsZHcQ25n7rLu8gcQ2HzioVZXs2g0kGx7wSP42JzXPlf2tK0eZ+Pvhf3LIWBKDDQW+nYQs66
W1keRgJex71k7zW0LN63yXkHZHKaDDTFsZxeKwun+ZIiT48GO6/HPKNlLxaLHe7a19437fsiuabC
oFSp10VfpTAV5+Jot8a+3lMceZm/yM6Kd5KzkDjRj0ErJZJDM6pxEZyW8hgou+IkaEB5boM373Iz
GKKOepUnJjBeRNKhXQq7bH39vfvqkLusuFtyeJ9NZZybVpDK5NzjDKt35RVzX6pCapc8u4sSDn4N
KgzfVBd7JNoBNRU3Qzz7TH8fKtv7XfaJGksXSH+5ulgpHu68bbNQzgQ7p8b9m/i6f+F1Hs+/OhOR
DL4EoATNRawPpq1jAM3DG1DzC2sgXrgfknPHVQZfsjNmRaurhqN1Kb1rWRPBVV/9z/u3YC40m6CY
qv50CdASKRRBh3tXKYu4XgiYp1yKr1a9vS9m1l9DvzYWjmGToyYy1xuOsWmOsonO48W48/mjofOH
9f33mbuc1qKstzr+fuU64I+myzIab3Awh3pfj3kHd6IIc49jkFC0gQVBaHK3nfQQrsLtKNp6Qy7b
PSr/O+2p57Tt/weg+laOudJGe8kSSYFMDeTbRHSxyBlF6N8mWUUV+fzksgrM2oSuwIxFCedmMoep
YpFzG1DLu8Az/cgfzs8a5ipqpGLr59IOQWPNH7mkOvz10uiWaaKjH7m3G0HaxDWVMZZQWwH2i4JM
AfzfAtH8SLLlZX/BgpyBpJ6/z2xZ/FdvwEQsc52jy9hasZyM8FRxx6TEfn22/WbtK1xg1uh9vach
c5+VGrt45ASiHP29IIqXO1g+4h0wJPH6BwXWR/f1bfAkOyDPq9UKHacnGtrAhUH16/MTXG727g2x
1B5Aw3l75+1rcggMBoRI+KdmgV+2VXwNiLbDAkXQZUhLzt2hf+feCTDeRCOCZk2k3xiqbYutrJBw
aZf2l/JYrHWXI2z2HZwoxSBOp7Z6JWdQCp7nCVuPkEzYSTjAzOalp2dJEbGy7R/bZe5LMEatqQ9U
FFhwzMVJwU6KMHWDjU+ZfXzfBrltTfQOg/4Y9ad+IRZLYbyjWSMe5+anZqF28mtYhDKiUMtELM09
Oe/jWmk8y749/9GzGhLuxNLN1bz3URlwqgWjlmQF4miVdnQib3lYRg9mbiMrFieOD1AMbFP2S7BS
wIyPK7pxav/C84hnXYFvrdlcptgpkZTGsC18gs59v2JDWLBRFpiuR32T7vH6/Hdh1EQkdZ4nkDVe
E3PIBmgepMSrVmJCBPggCzfGtg5fe2u43QScL2swYBUGEcZtBAhcqws4H9IZNZeVuI6xgQp8FZ+8
bNJ8umCiIINYaoJNoWNL5aFNPjkOD74PMk8O+nCA32DAJy3jvtAMCEEB9QwKUZRpuflnDvQaDPAg
VS8nTR3SNcVrz/I00XbxkIH3lceJwYNSg0GdRsDbKVyhzQv8UexU6UkIHn469M45tlua+c69Y3dj
nzujRXdvQDsHOjvZGJhLAuogYyvtRFB3X5dfe5RyAlt3uZ4pB8cNBmG0oLmKwgXHmWJZhxPvlQOd
u8T4iZ0L5L+DcYOBl0TVQ1xsKutC1qetnNviZ4kSO1aYEs35dzHht8mzydoyz2sjT+kj/X5dpM/h
FgSMR9A3dUTY8LI9827WP8+GyeBHnEfnsisAWVtglveRI+LN1+A4jY/++l96yBPNGPDATO6QCmDX
oU2M0cOIkBonyBsc49m/yUBG31uyWYQUhp103xuoi6BB0kG+gLd9giuJwY2mk025ucD+MWJ1SzOC
/2iDYsGai/P0ZO7cNJNBDyMNUyVRoxEFJfTOgJqKknDDb+H1zPDw1mTAQ87LTEgU2Pr6dN22JPdL
Aj4imTvPPNt1MXFYWAc/UIs8P7c4u2ERFQTOWOwKrmHZwSavSTk45YXo5LqBt/S5juKd1dr3b/Wt
me/ekTIIIhhWESQDzATJHoyI6rayxiblzIld0Kgtg8oOQHbsdWgMlWM3tE0fL2oIX4LGO3ymJK4t
MSDTSPI51Svc+mHleZVtDVgVD25lYYkKCbYq3ld+PqX8fRPZDcbpKI2FIsKekKDcYmHUEgzP28Or
SbC7zFp+cqRRo2GP2lSxBkNXTOzhvgW0Ey+lamStHY0M7qDiFFsFg4ILP37I7c9k+4kwhyNt7q5M
pTEmPCKJV7QWpGGqhuRObL8O8E64EepcXnIqhvG4x6xo0ZVyvjkNAknBB+kPH7wa06xZTKUwVppH
eZx32s3/QYN/DA43kNOjmsUtkM82YE8lMQY4VImUtgH0uaA8WI9Y+Ya5dps2OiJ++ELMYmHdKO9b
zUVIE6G3HzWxjEzLgyHS6Lc6Oa0I/TYR5UlEgPTJM0KeKOap08wxB8UKRNHk7smxkL7oyPWkniHt
5TM7/XdWyE4cGBKyFxf64YJFdFRGop9R16XVhoTH3zHbHTU9RObBu4AFPTSv0GxYVBghW3uYLDax
+QK9jiHRLKdCF70trql4Y2mgxTi4JX25/DKz/uD0hzDvYRrJbVTTm+dsnbomkI415fjfF3IGSMB+
vnAc0NkmGFM1LUR3mo5uOuZ2RGdBi4XyCqcaE9Sw1v9jWuJ8S/q7/8avbzHM1QituhHMNgd+YbYL
A/egy3um5RyeN8aRw94GVRql2qRXEHFIuA+xrigG2SHBwd1XaPbxnZzb7UNOrp0RoSEgVKAQ3l2P
Mi31fg8eeGTz6JuDtMCal+OdneOciqSoPRFZathjZWYQicZmUNm8bxXvvNK2zVJEJS7Gu+rc13G2
K3YqkLkVStsKZtdRHbOHCjTK/n5YcETwvhf97xOdukEds6YpodNp3KQVsfYJvCXaN+p88rYISfOP
6D9GyI7hZKqeimILW385AbIcHR0BoDfywbzA0Ypa8x1rv02uT7TSTDHU5bii8aMj2g+RXVTk4qtP
xurraLzRvbD/H5thedoxr6mgyTp4nCB0fHjBPgeaYk6ccp1u0ifwqvBaH2c5o6bGwQBHWBdxnknU
Gk9ee0wCB24eVnahJvz6+fXFJe6fd0m+vx0DIOI1RAVahTjKR3Jy4Gv6ht09cQFk1icxFRmM6Bb8
LZExyOF67vWLaiKVDPaybq+52spOZC9bcOPvWY0mkpiApJFTNTShFA5Qe00wQIXhKWEJngIOVM0V
uzR0wEoqFr1IJlZV/rxjcnTO66BWcY3VxVP5YR26t0uFtqF1+HHf7ufqiD8kMQ5Cf9EFITc1SFqf
HryPp/r1YLl/fhNE+iCxz+yOaFzPeOauYeZNEiXT0mlxhflggRgVVRFa45OOXM2LQAq76mwTZLpu
5Twfy225+N9Zzk8eeM35e6iBgRxANhRVRCPhz4ONh+EspWohApC9YPVE11uTt8HZ/cIWEC63322i
iQGVH9IY+A/L/JINfSPeUrQFVpLhhv+yvCv5CEniHcBjk912Dr79uuxMDyN/pQ3+FX+NUOv+Z54L
fXQZistgoZAM/WYGE3iLW61s8i4SUT1bb2W3UlEIh1ctQqL/ZS3pIiaORAomjO4/JDIfuRaHuO+x
uuMpe0Rh2DDAt4p0MHqehtc9/OoXfqJlxtf9IZG5nUMrJOEYJCItRW4VJ3iizGdIt3CXG895Ej8k
UVyfnGaenUeQ/Kawohb52YdxdOTPV99ufOvpE++gTAkGbXSL8l4pdebB0GVJtlAdBsUTTPin4Esh
KwjzMhiURnqvhRGPG9DpuFh1bxC8kIlNq6PIymBSoFqYbya6Aj6yV2thJ73drX0suwElth29lAf7
/HB0Wl7acK7l/ccvZD5CG527C1Zi4Rc2KxQmsKpiC3sbL4vaBVcgjsYmtrk5q0SjuzbNDzAytry+
9zn4/PEjmO9TpWp6jkQcE+isNYLhXdQkPJMkXHeLnvdfRj75HswDniShVVysHNoi6m6P8tv5yX3+
qj544f1cpeuHRszT3Y0jXLsIGjUrx/GtGsTjqNYG++1aIwqJMNhYeunWwlQBPNoFVjhvsacEBiG8
GKlvc6vGc0HPj9/DvO1yipdYb+lndpwP9W380B3wsIDtsiYtRh5pzmgdWJwEzlzMN5XKNr0I10C+
ZhKVut4Ou3gvV6AFjJxHdbkINz3SBNjMFbkDweIItO9d15+hM6ybDx60zQLN91dnu18SI4x6y8TP
GFBERBZkcfEDr8eWVQur1zgwSh32OxbGMu51YZFZelaJeJ9x3YPEaQ8+EhPcQbd5TJsoxUQOchOp
F6G5CfKQFs8UIoVIi/e2gHEODHTYUC7MubvGbod1T0EG0lKQMYlFW0LBggxuuirs0Q/Jx4MXlURD
680uy0jhwEktF8dVv7B34Gyymxh0WBRhaVCPkr1pp6//pnj1w9oYKCuvxWhFOu4c8PSE6hVmvLBb
j/9ucUDkBvqT18RI0hAsEzj5YD9IJTkHITGDr7MTJl5U/OoCEo6OkBCs07BWg/rOMbAZn/aHlgyE
FaWltmKA80cySrSF2FM/1RhdomPh8e4N5/VSGRDDwGGWSwb91A5dHOqGmNbf0HCu8aMFDzLp7/7L
rhRFFy1TkjWDbXwSGqG5dgZONRs8i2TdTg9+iWvDcP/N+U3kMOdn9FKA04OcF88JEoIsiYjeYWqX
HEGzSDARxJxep/SdFV0v9PToA5+uGu8twmtwX8xcdy3cw+9zY5AdGcNaCwKIaeza8Yadsg5A7rgh
v5d4WXLi19tb5iLbcpMls5b4LZkdtU1UM2zbBpJ7rEV7/RN44WdCxt7OAEDcNWyzl24ijAkEGh1c
GJJF4U52r3aMdysAzGB50pFbzZ+JT6cnevNWJvc7K9sI61Wgl0K2awmN7Jr7dlnwEhi802PwWzMC
TVNLSBEe4F29YRoa/S5ov7Dv28dcSuuHNixeWxcwwFJ71w3bkf8EDvi01RJTys1ScPxP2uoSP+z3
HKmzT+7kczFYbMp5lXUxPcPWzh7MTePJp3rnlM9fgvMZLbjrq+dKED/UZFzIs3mWLqUBgSAlkJzr
tmnI8av5AFZx145Ls7g4UY6BkOs1F82zRmVhKdV7RbxlSDJwvR25+cE5AsYfajEgIo4JhhDOEFU6
tUe3nMaVjcFii+h26gqHc7we7cv+a3z2j/niy6CtQ5xXgEq4g8s3+5rcBmwZiiyL2g+NQwtb//3C
60CbC/KnSt7++0SECRaOc1VDRGPfNgAj2hZGjLZ/+eDPtD95VDfzrhPyTiYia1GSTOZKnFNNuHaY
VXnSV5eSdNviT7o9P/+O/FWdOsfmATHvmhY0OSc51xKryxO5zKXojSaRyhpyo836dHlCQkpZIZFh
H9FEyLmAMymbH6KY6yCG/SW+ChCVkuxJ2qHcf/zkXPFZRJ5ow9yCNAgvpWlCROlsH9pXw8Wo3NHP
Frx84XyIOhHE3AGzEjOtUQd4BhcfickzSb9QFcLcHu0hlN2LSaTDxW2c9Ml1S8yge8K+Q5hPnnk9
zXNXQZF0EevTUEBCagZXZWKnsRGJgaaPNBlVprZSEYfnBM3mfRRZRjQm4V8qS6V/TdPwKtYmvW3e
IWjdAE29l4X9te/QhIIRYM43nHO6puKYo1W0IhmGAuJS4ry/j+RhAfbpjOyefW7H0GwIOpXFOCrC
IOARv1LVEANvTw9PHuiuF4GvguEEyXOu/zX7tb6Pkg0+MyR+TS37n6PU7f4MZwiR9lO46F1QrH7u
I14u5RbbsVA50ZCNMzMlGBEbGLjfMVE+0nElSG6MXe0rc71yFxjv+0M2AdmtCGUZ0vXV3kEq71M/
gBbtVwh2EofzdedAYPp7qAsysVfZvAiVRE9cPLuX63qxOETg7/39Zg9ohfyya9n7V0O8+lQm49YI
g5Jo2RVnsD6dIiSJyetuJfvBjuM+8VRjINxUhPOlyiAGt7+RsNoq7ve1/CsUbPGysIzN/ZPk2S7L
2G8oehiiww43/ykkdBGaayX2crEgaAFHqJfbyR9geMXl6ZnzNBQZDSmSRJPBOnOaLWqR2BsSIFgR
wKxMTiCdw7Rj0ZO+slGa4RnMnE86Fcec6rnF63S9QhycqHbTJ3bi2/sAY2zL++c5fzW/1WIewsAo
ivZKDdM4HNGgiInR+39/9qWdKsI8f3KQxSDcEqCI08t2dJQW+mmlfmDvvR8+cIe7Zn3sqTjmKQxr
WU9MCjVYips5Tqn6gxfa7uC9VctV/e5zx8fnmBZxzb5PkAHuc9KZGJGAgihU5w7W/2AHEaWMXDzS
3QE2rY53xHQboru8s50Lj6aiGRwf5DSUzSySnl6GBZ5jLG9MO6LzTJ9jImyb+qUwr0pR4kjrY+eA
nAINBhwImY2cJ4oYVNEJPFbXrhxGrHmBA0OpKkFwbtNhyoO5AXkEdvP9OmJV8yf3283V/Kffju1O
V9p46AszxAE6jSvgyyFrt+C57XPF4x9SGOjIR1m7tDks5MV5zxKCPc3ho0ieRYLeidCh27F47i39
i38/f//YJFsm7M2+VC4WzrO5EIkEy/FMezVQQUDN9Yvz8WZLBgr2ZqCuoqKzhqXqScaLXvXaWXpq
BtsRnyVar9oVj7bp8ej75rpN9akoBkzaupZb3cok+qQ5YriMMTTpNg+rQXK5rWazCDxRi0ESU85q
7M/IYRsnJ3UvvmI74C3jBAezXt9ECAMeetd38rWBEMesiPhb94/nVw4A05fiL1uYiGBAolXLMUsv
+DwdbMEP3acrqWxzabxL9qrWudQv89b+LY+Fi6oU5Utn4huhnqasJb98LM92WZWuYDnRed2PbtuR
i2elDoj15RKTm0riFs3jfbVv7vkdtVlIyXPszFCQNH1aX12MupctUIVOTDcheQkWmHEg+cfhgGKy
k3ga6KX0p/iEGbLlyq2WekGaJbx8bk/OLGBPzoZxA/VzXjbakEhPpUnSzh9HG6mmgXzpZ86zzrsp
BoM5VqXhqgj4CrnsRBbGSv1o76+eV1VJuNx71ILuHTXjq2hZY5zjAUdN8yLb7TIB2VlLFpvN22rF
ZWmc6+GbYgA7GBML4xmpXEjb9jHBrsvEVk/BK49CbjYzoWiGgtwEuC10dt253oS10iQFro0d7hSn
WgRL5ZD7/UGlS3cvCGpRL0P9RPlMif5833jn38OJcObOxkmrB2peSfBiQG+8fdDtB3i7hxq5rYvb
27Q67zvq4V89G99iWZKNMvt/rH3HcuRIz+0TMYJJz23SlGPJltSSNoxWG3rv+fT3UPPPNJXNrzKm
5y60UkSBQCIBJMwBqVpswyIXtdzn+xtrDCzlhLaKZbnIHxWAVwL+qFiufP7ok1b2CQSMRpZz7xYU
67fM3kb+/8QFP9vUUE1Bkgn4eGjaYeSpygCf8Kd68Ruu5GgWHrwP3yjWiR0ffwIo9frpbTvEX9RY
MUaSX3bZ1BAkl5aiXHAc35cR1aS00UfAobXpQFa0mMjJzMxyVmVwdj7Hga0NjiKhibZyn9q3xwRr
YXY8j7WdF1lRZGxYXPu5OtfgTqa9m0uWdwS8rTM6konijf19frzOIefoZMaQxXXpF7M8kIs77PK9
4j6KnO3a3ONizFeUJbOQDqBQC/Z01wJfNsEGncOJNzW4bZNXkmPeWnkYK3KXQ3I20nSRgyIxxiDR
Lc8HR98M2VeUmDipbYBdoDYjQTLpxV5eqhdCL9VTYR0Mb/fVspLb/WPqPCL65PXZbNvNFWk2bOrU
IZGGFkye3s5v7mWqKDYpUivdh1RcevXv9zyzxbsDTBA1J1npKy24hVxVYokVjZ7y0zL9/zi19DE+
du/F+3Wt3Cw8ABXib4vCbpcPiR7KpQma4g4vdLSnDU50NmtL2FlNeUwtfhJtMx79RZFNonXykOuh
CjV9BnhPaKFfft5Vh+bd4D0rP67Ub/58RYmxKXH9tzzVAqgUqHC4i3V+7l/RlXTOXfNBffjxcMFW
ye5p3AshGoSKgzagesV73y5qeu1DGFMjFa1Sj2TRJaA61LepmwPS7+XjUBeIU/RycE6Vc29Y/BI9
qOsijXFDW3Tuu2/twaQN0vanAZGGe9TeUaXjUNx8qa1kzRiftO4iUx675aaSWyy4nj5a0JTLXHNf
2TJPnIz9kZrQFI0ZtCqndpelEC+5N1kGsJkLiiE6sgOI2+voOF92CiCFMFuDhbgo/Zi2feIJmqfM
jIFSJUXTwgDXJ/cWHXtvLO22xoXlvhgXnq6pEGOOCFrgM98EzwCyV3aATQTqWvylhI/MHeu/6itj
iFqfkFzWQSxOrfPJfa9Uqyx3xo2NrtTYiv4EYVtbGSGFCWuKBbtRE6GuJ0SHeNdF1LTgIfc+sk3X
9fQj3L0iR3ZDZtlMilpEi0d5totjeNvEmPo6HG5zu7IElbY7C0HiKbXCMxA30/N3blfsx4aNa1/A
WKUg82NN6ya4afd8wtaX821jvUc0OR4WUHgn3R9LKrmvT4/cqTNOCKIyZijIRiPvA5ihs41+3OYL
z4Ftwaysz/Hj/6tQ2O8JVreSHufYu2f0qslu6RZPg+mYDjqn8Gp7HN5zy+p3R7SA7r711t3DXbbr
0JH6FALDBwgdu3kn3t70Djaep9b+eRx2I+dBvZlZxRpWbXkNoZGf7QqKmlYXqklcLJWwxwBzehjt
JrHVyBVSOhzM52ONdeune15+abMmvSbMXOGxD82WBB+ExXuV5hHFwMfLWZwAvnDsXsXqjNF6Xkpy
MypcU2XuchWkJqkANnRBZvDl9pw9JIFFMnTTKZyrtRkWrikxtziLWg1ISQslE33uipW3Vg9ZHmWH
nPXX6/d4sw90RYztFAKudqcUCYidMIIUVG7yFt5qlyy0u4NV6PA5lbPHSrDMvnFuZOuYO3tcbE2n
PL+3FGjZ27z+DuY2iyEe3kW9MF2HtvCQTtQqjwuK0XV+N1/SazrM3SVBXo2ZOYNfjJHd3lbWA7Ze
7XTLoUf4tmU+O7Z4peMte7GmyTxZurbow2oGb2NnvbsxigFo2D5yMdJ5KvrRiLMyG5WS/J+KntpH
efcKyMF7w+J56iUAuXZQTNCQxXOg4bAgQPP2fE4wi42O3dBc2lq/82uWy3Fco8bEBXFfVFrog5pf
U0zXH4/97mt5vOdo31aYtz4gxqKYUd/mbUDIRUoOwgPq0XNo+QJv4ntrQEhbk2FMiNqZUp8bi+49
ozXpFq1Jhwd698UBtBIQhU58QGreWTGWZB5J3MTpclan1rZVAD88ob/6tnJDFf233KzKVuy64o9t
whiHNMUEOMgBRcl08xNGJLBvBs0R1+/wZglR0zD1pKmKRFQ29iCzGhIZCIaXYt7rSxo3tub3IbSf
jijhx4g9uBmcrUh5TZGxTi0phLAgMqLGU40mYgENC3hMIhN2fy9wCtqburhijjVQZTh33bAoCaSo
5JYKIT5fF+CmPVqRYOxRrfUCtg1I5CJ0tDqrX4C401kRFt7+kSdbEVr0c2WQ8llM46gHL4Nlp3eF
Vdd0maM9cVHZtqL69fkwRqkNQr33I5zPqfcpouzjDbY7J7f3jwt6ELcStKnnK7YYoyTIQhuPggJf
pX8rXwkWQmTETkQbyRMubiJP8xjTFIZ9q+gf6nBy325nWkEdUEEGvAH39cBjizFPlViYADiAEEsb
KEWzXez0J+EIM8ErEC635TejvpIfY5ZEAEQXRqsuGcNzfyEPR8l+WjzvdS3fzDytlEJjesKKMqqN
KAcZJJSV3cv57e32gDEMrDr1HFQkn6xTuLtOkmeZWATIPhHyXkygGUCAPNd4ykpOWLvxzamMKR5D
/1GQGmMrBqPuZFMEuecXgSoHdBegY+M6SxxzxLa5hHo1tiQGiTCmww8RXRNWL/E0YtszomKsLzPV
umoyFimYsEgmAeIvXlT+Dr7x4B5+3EXWDo4R4EsWFpLy82ebEeeKJmOcsMFRacNAwy3G+Ndb7003
AiD+ebHfR9D1u7L/Yo0xTWM7SmHVLGQwuglYv5mWLpZrI1flW7zmmsUYXKPFGKasHnojw+vhAjB+
8uDTI/fRt60Ov7hhzFEk1SoJK30xfXibvJwr5zyGAPWVz8pLdlvufu75Ucy2cf9Fk7FL2HFUA78e
XCHd+FJLtA2p7qRfg5I+Il/N8Y3b9vYXMcY2zVKrhW0KBhdi5+hw/TZtpom1f5ROExmbNHZDHCcy
eNHdd7RSPzwc8v2SDUffX4H9bhaH3Gb4vCLHxC2loQz+rIKcgGjiZXDKx/RUPwPLxeYQ2jLpOoqj
CziyguZNRi/EIczTCd0YGOO1/de7zEZiH3OLHCpbHmpNhdGEEVMESdaBCkoJJpL6CnVkB/vwONxs
9hSu6TBKEKfVIE8V6HzskQHYyOWAfljM+379ikXqvGbQzebUFTnWUSXSDBj+DOSAvWO7AeKJi3ur
0w49LOfpHs0KOr1dRhnoQ/M63ZUqvXMmr8bSVIwE7/PzffUFeEfXRb2ZZFl/E6M5GVZCV2GzHOho
ny+YsKdYB4umIVhkgJF+Nz3OvVO2bNeaIOPL1FFPZNTYJUQf0i6ZqPKG6CD7iQrD4JxvaXR+KKzU
vRweHgCnP1rxM3J8qgWE9sxEI6tDHCenNxZqZzyUvi2LsP4wxjeV6ihIdYEPe67RBmLy8Qa37Nua
AOOIprwrurFcRO2eGysVqbz7C9mQvPK80Wb6Y02L8Ua9OeaNuNxTNK1icBAZkNw+XAB4K75+i79o
tDiUGLd/rnxeCxpPisv/V08BpR1GtV90XMbOefMmda7r62Y2cs0YY4CkLA2b6eOUTi9vIZY/P+iO
B22NsWmem5bY8oK6bpqSiW10QA9gpKi3RJxGhCyXujsCz0ly2+XQjMQzdE4QuxlRrkkxcuvFrp1y
jMRcTsAYfHvLbaDaOOYuszG5zDGvPK4YEQJ6OBzVHKTE3fP5XbkkLseubrbqrJlh7Pesthg7T0Gh
fOwdTBYsgBIcPdh2Eb+OhjHd5gLQrwcgYS92AwtbD2jQ4ffAbj4uVqywXW3jXCpybPaLPrvudL6E
tz/ot6XDCTOrP6f9Pt7xjud/mOR/WGM72GZgAI3i3MErvZxdYC7CFu7uECIvg3u8jMdmfWfNH2OO
fcnotZGAPwBjXIr7gAbHNERzPUUtcId1i9ZjWdGfAD4X7pZu5u8cXdzMZa7pM1Z3mfKJZwn0px06
FmAU0ayKVwDP9y7qwEbMazKM7dXVVvfnFuqCuZeGBud2qZdwdPJ/GN1fB8eYi9QA2kRcgRekQbA1
myYdQCVjmrl2uWut40+M0d3/jLAdgHMXtqK/NXOM7SgRq9ddAbpQF9h447Xfi+/NO48MT4aM3ZjG
v03vyTbuX0x67r62e6VFV1qMUwPy8G7pnuHwtvV6W/PGmJKMjGEqReANSw/OWPZX0PArjzGe/Bhb
oml+UpaLsyxoeqegAvIxuMbTju3A5x/tYOGa1bpOOkOGCkLPVffwnhwxNTB7CPdMC9c7fLg5Wt1J
OUknzEhwpMjhkIVv1nJVgMWHSTm55BQcTatyI/cEqEUOnW3v/4tHxpqgVCx1ZIYkT6hkji0dhKWJ
wkYuCxCa71mLajh/H+PmJMZKR1gg59kcRdHswN2Cmobeow+gQuw+wzjGt7ud9+qEzscwRsN9qHCu
BDvGKpbqhNL0Itdxtt0DWguBuvEo3C39/UCs5lbjeefIWJhkmCe9kCFftGZgf6y8xx72xkKX/+uy
qyFw0dmFHdTXD5Xnj1io51TSS2Q3wCRmgwEDCV97+bEDZI7nYCSfJ9JNagYRDVVWCF60msIEkGac
CX6ysHieXaSI0G1AK/uLujuCQ7TdUg53WyJd0/tNpK2hpMsDCEh4RyQPG3pBa7g9yVS1bkT3aGFQ
0UQjDC+HsxWFYfpZl1R5CS5V8plPKS3DfsJOZyit273paFAvedd+SzvXJJjbqMZVROSGQDtt+/Z9
cB85xnkzOFoTYJ33bAaSmoIAcl7LIwNtGXg/Y/7JwcwJ9hlx6G1Z0DU5RjWEoq9aIYLIjJr2AXrN
f3AIbPa4rikwytCp4YjxD1BA1RiVu3eaLREQQASvKx2XDuOxAUfW+10POnjZvwA5M7QuO/0eoQ/w
Cziklk9mI581S4zXDqMpRZrrgyUbhjF1yQ6oebhKvIza5tNsTYlx1V1dhdgrOy/GCd2CpAFEu9Iu
lj+kRyD72ny0+63gYE2RcdyG3hc1kio4rooqFwR0fI/GuaZszqZoyzBRB5DolgY9xI6IxpGx/oIe
ifufz9fPiqPfbFUhLys51qMRApycMHINwl8IvW3t/rE6bCWhELKmyHyckdo6Yv2cxDt9pKFg1ZFV
EaBJ6qkt2eV4uc4YxxCxxYWinsx8WIQItI4YsFTHvcXb5rCZy1vpAus30hzTyLhXS8bj5UWzFMBU
whR5TnS5wVZmrrZvljLW9BhToXRJYvSLMbJfyIv4s6D14RadqtlOGawZ40X7Y0HoUxXS+8fv3KvG
O0bGfqjNrMzDtBC3B+xuWhAbeXZjK5Rb88fajbGaUkmEpmB0onlorGWtWnZ3s8cqWXQ5czSfZxA1
xnb0kz9JabhoyMt5BDSjezHshx0dd0/fOeHMZnJizRhjNJoyx9ZaGbcM6O7yvvmmvn6/ru2b8eiK
ApszmHusTMBuaTBzht+V9xHFcPDjwzJ5grYFdO7tHgcsWz3xKrscU88mDnJ1nGcSQ4jR7p7bDMkz
7+zMLJH7pBI7/PqzrX47hQfkq1GN7C+KaqUp4O6Q5uFW1f5HNPiPvWLH2cLUN1Qh+PApyIthpQmA
YN8D5xWYLV8dqznwPDPHBLMDtDKgx0c9XiKa+i66e+ThSfOsFDvElhC9TtGos+h5gfgicbJ9Q880
CqgcUKUHXnyXIAjg3WauHBmDUSbJKAMSYlFJbLme96G9LO7+imXD+3t07vzH68wufBL7MdPmEjcA
8c3ZJfalwr5hFZvCDzBV33mmiuOj2R1PvjqoVSx93DfVPb+F34P75C65FAfYqv8PF4ExIKUmBVk1
LuRsBIkv52dx92K6MbGCgvoPKIhF2Dp53aTwLh+bPNBrfwZE7Ic1RubFvX3YKZedczx+DOhxkd44
7oVNF1RGJE+5Dg4HNNW8nM8+ysyFszdj5563/4ITGhjMG6XK2nZW5I+z8+8KD+kBXl1nszK/Msds
eqA3CrQcLM8goMXjsQxE9VfUth5RLuD5ls1s6poU80JJsqqclBzXDD1dACbD2xzp2wBLUO8Mj1Lv
FXtSsK0Hu3qWxUA8KCGecWGXP6GbOAwkAkYBCOGmdr3f7SwHHVJ4wSydFZxHzAdy8pWXBZsX6NW4
V5MJ5DoLiWqkxrEheqQYsbzb0S9e/hVx1+P05TG9Lxdkfu7E2SaIw1rYTISSZro26jroJzRHB45i
+xH9iUcAh09ewGAwsQlQZyJBkBfbidp65oToteelp7k6ytiUSRN0bFladBRPjHkv757QOWJznTgv
NGH3ORGkOiNSgU7tvqB5BO/OS4pKtG8/HFqq2BTFVcux9olg8ZIRPHUxmYRHD8zROZFB+mXpw3Hf
D1iCBq8w7pfNsrvx3nd3Gh2xM8WzbjD4QJuT4H1PB8rL+DAWRycEQGYm4L1ERZGwHZk5zsxPRzEO
wtRTihtptrDfR/gaC06RWdNF0el1w82EZL8RY89VrOfSIEHqlbH4IFcmNdrqLA0NJ6jl8MS+UrPa
KAylAE++SouZziKdsL0ntYKY1oWFEb3/xBX7UK16wc9EEVxpXUrT5lySe03nRNHM++NDcpjYNgwM
yWmKyDr1DvMoQzhnqSfGe/Fr82Z2aJiYflxnhEeEOZ62werdVAaRTO6x9PaBZImlKYk1mX9wQJqi
ExPAdTpQRZlMWQV2yj4tUm/IGqolh9Ggav9jIOpRF1S3zCQrzTIOzS3mNFVXsbMB3YHIMX7OMJJa
08e5L1NPj9Fy5B9KI3CjPrYbjbMwfUvJ14QYQyxrgzRIWZN6WC5lJeKxiL6LmszhZpOIBjg+9IFh
hRMbKJjqLOrqQkQKQwjrRyvtzOB4XR02aBBAC0pYXaPLaHJiTFQjG10sNmLm6Urs5tVxMlFRmFXO
7dk4FyIRhYCCCEixD0O5apGohyidVFPJvHwQ7rWxsI3GsHT1NR5319lRPqf+lisEQjrGtkxdURS2
29LvjS7H+sLMa7txYafSSw6F5WRXIcBfFCQMUyqmYmDHAnN/DL+t46EkmUea+2QoLSOorTQ6V2bg
NioHdnvrcKS/aS2i+6zO46QlfSzicPLUdIbYaRXFLod/r8pY+AFhiSZoEXn5iNXZBADV6v1SzrxG
01svl4vUFepe9JSmD9zrp7PJD7wQFpIh+6+wgHZxLuaC1Ke5F4m7ts3szjxEaJz/90RUxCaLp5NV
kxVaZKiG3OZx7gXRfVsBCGhZt0Zk6w+oKLoCyWmSbrBYDUqQaSEcW+7ZQrN/J8nhD34eIyCmohAR
KDrMyffmUHdlUeReHTpEPev5Tin+4ObDLP9Dgrn5rR4rUxKDg2F2lPklT49G9/MPuNAIQau6ahBZ
ZKxkAqg4sZRBIipnSxBhWRTNElWOAm8ZF1UDDiIAyYmpscFqnBMEOD2oNESzh0imgnSvqq96HP3J
mZvYH4VshaRhP9DnmwIw8FJvApJ7U+GYynIoff71usS2rIv6i8RHUmN1GfW+qZQ0kXLPDB5U5amR
1d0caVTEBKgglM51YluCW6RmGogLicla5VQ3aiRnzNwbo/wQK7GF+0iK3A7nnnPxt8zymhJjYzoi
lHPQablH6OvAue88Lpb/r0QWadmshKWeeyrW5CrnJnSa7DzWHFltHAx2bEGFsRYJg+YfgAMrKjHJ
DTMshdSb0zcsazqQfD+L0T5LVRoTzvNrg6NPtJhrI06aIYQCaA1HZYrsVrQaLyU8bd6iAt+iYtIM
qL+mysitlhqhEPo880TsyKSVEGC1afUNs1OSrYuZz5Efm45b/Obiyv4hxzA1T3GY6FoBcm9N2NAG
CfasdpXAp229U6qLOn5XaypPNItdI/CUnSbYzeCZcmDBjNjitBd4Eli0jnHlnz6JfRYFRZzFJiQQ
9qcu9+bhNtT216/YhuKDhI4YDp3vaMmQPivnnNayORtl5kkTEKSDB1I/XSewzcMvAkyUXaS9OoQL
AV1vaCwf8vpuMN3/RmNhcqX7lV7LUyPUmdcZj33wNBg+xRW7ToNNB/yffvxiZGF0RYR0So/FXAhD
JFXrLIlE7aPRmIatqYDmGouqvZXLoHATjYQOUP6Q/RBE4kZKmxza0UxRZJNUq8v75OH6h/FOkLkm
QRYYerII2DAe8+m70L//t99n7kUktpMCUPPM09LZMdXm1IUJZ+5yU0eMZfOhAZxMlW3ZmYUm0ToR
EdHY7vpHgRzv/4AFQyMLWAKGJFTm6Pox0QMhwe+TEM2M4XFseDd18xBWFJhD6OUo1/0pAoJKV1tZ
hLEB3sNhU0aI5sW/nkFsFCzDPQUa8PY8If4ajUcxf2tyji1YPvI3c7MiwTCBApyWTzVIdBiZy0qr
k1zxcTIajj/ckpUsytgUgXU2JmHhmhSx6eOqwwMl6r6K7VsjjxwCW6JaEWDRmSa/G4gY4TFnKuVO
GLpzpolAZEt+XtcqHhkmPm20JIgHDWSUXqetfiao2ev2dRocWbF7s6ZBkYVxlsBK0FFiXCTj+3UC
W2cuEwDX4JVgICXB3O6871SxX2SF5vM9MaUfmnBT6sGMLeK87qpNXiS84JGX0HDTmScDyRU9RDkZ
77jyeewx76DypoMXf8gqMNBQ/qHAnIhQquaoh2DGn6ufuZ4kWKR6KKrmoisvY3Ke9ZBHkceT9Nkp
1Fk/d7q08JQmVEyf0o7ndpZv/p0n2VQlVTENrBr9TKHLYkCfDHrm9UHa2zUJf5hSbc9JI1MZ206Q
ixUNO57Vl0KcDqJvuNf1Yzn/38kDog7rW2Udb+LP5POpnKdRMTKElSXSl2F4rHrlqOfP86DsanHM
OU+YbYH+oseY6mAu8X7S4GV79Skuf/Q9xxVs6ju2pv7NDyPORurmQhPw+670U3l55fz6pkmAwJGt
wCit8TFotYoR1K5VZGSsMm8UXNXA/jHxlBY8nds8kiU7IS67X6EYn49EDvDgKvQg97Ipfq9SpJaD
0dGafYpyCy/jyyIIf0Q9sgrcVcyMIzfPonWSpAuGNkJGZEj7cOcrU0D7KZj3szH1FlEF3xITVXvE
SDm6KOQiduOmui/j+LU3BKx3LGfF6oMgsIkZm/vEb1PDqsoossxu5L3hNoWvIZY1JCA0YRzys1wy
ray7qk3wzupV2vyIxQ6S+fdpDwm9oRiBwNZ6uEomIh/TQtHrLEckEfgWmU2rAK0xfr5+6TaVdEWF
ecdjZb2cSQqolIHdYshJuZnrJ+PbdSLb4vqLFQzDsmmomJhkwhbK3NPbY2u60fDYxhwS1/hYSDD2
WNTiIQkWaSW5M5bHXDmXpcVNSfAYYe8D8qBCEIJK1b1P5VNf33T17r/JinnEqLEg69hHD0ake9Ry
THKcZ+cPSBgmtAtlAcy3MbJS8qKIjbDOPd/wb+RJjaguiCFF/su+TmjzUEw89rCESFQQc3++JoEv
V7OQ4zk5KLVLgNuch4Ri3gL7Mzhh/aKmrO9Ynu6GbmBQD/n7z5TEuJVE0sJ26G1uCYFrDLbhfxem
b4MR78Ps66T7HN62vMeaInM9U2Ma5rLJcs8QsdDUfParghNb8nhirqbRl1gMLICCMIz7ur8DxDpt
tWNlSLSp0VvrJPHr9fPaMvcf1kbVTYInDCPFNIjFPDFxT0cR7xc6YRTXsPM3xb9cp7OlF0iyI8MO
SG/ymwLKQzHrZQUFnI19Gd+mp252k4RDZOuAVCgdwC0VjHCy7mTKsjjrZgWWTf8hx2gZj//gGiEB
ZhgSnLxmslDhTUe0WC/hHMcwz171tKqBmJaFXtx3M0cV2CaED9+oYQW8jpKRIps6owu6jOX2wgyr
oGLDKi3usQDPDeLIESWvFMn9nLa0Vn9kBu+xuWXwwBymX5F7x+at5f+rKKOKC71swgH3qpqcMg4t
M/oRz/8++y6jII/KG1a+GRobrethPAA9Y0w8XU21x7oMRlce5fFYtr3Pi3E34nYEuJqoLHlrBSWe
zwwBLKYbAmNKvCLy3SqMbuUQa8Gl1p6r3agf/WJEqCEOtJWfpFGzdLO/1/qO5mfDrGibkIxKJtr1
Cr+7/dd34tOHLeq8krQ29K2YmH3iEWK+hmZPI0xealG8j3WOrWSRBxdl+kSKOVRMGgNRuOsSL+km
NxdpFR6j+akzTCrLt0Te+6WnjamtRc6YxHA/kf0nrJoKnmYmLtAH5OeK1ULtxdRHpgS+uqFT8FNK
RLzQDhKvuWxDecHnLzqMiUa9cDIbTU28bJj823bIsoMaTZemB+rtdY42KWkS1qCIuKG6yFAy1FlQ
h3JOPDnIbVV9C8OaFqPmXqfCwor8dXArMowV6CvNT0tJSjxttmTdjCxkG+ic++5M+vekV2ADKidp
63MfKDdiMbi62e4UacSKZHF2jKCzxEE/XP+oTdZxdWHGTbgMFoy21rS50gdcKKDrUeng+wmNOaXf
DbcEkwdMPcCQqjLils9XY06FAn1mBHdWNKJ9ndd2qo5PWl3dZ2L3jK03IkdBNwka8hIcLZU6k7mL
oz9UIV5uiRcIX8JCtcWZFq+As7KT8ed16W2aoxUl5irKKmJjrQKlabpIwG+JgQeNdWaagWQ/1igO
l+vktjLLMhJ7+ENSRIfV/SzKODHjsIqFxBticQZkehY7aglMvVQWA6sdUx97zZLWJqE/Yn457Q9A
wK32SpmjazhM3v2yHe0QWyf/5P6YMgRhyIpqsllZY5DGXhXxWU1+RJ2ZVnNNpe7xOvObmroiwsp6
6rqQzD6IUESDijcQ6zqBjbBGQaCrozCGmOA3wMLcSPsyJnrixVNt2sp03y2ZtKC8D1GzdK7TWg6K
CXhBS4ElR4MHAmwmVMuxu1gcS9g2NZff6rrdh11zd50EO5WxmBvQ0BEMIoqC02TeCXHR96KeQ2Dt
XB1yI6N+j0e3Rs0msXIJvT7Vc5E8zxmgvLX0VRpiKxhHW0cBYiCFlU8oW7W8b9o4xE/fJH1W4EpS
UagzgMFhJvLLHM37FE0TSob5JZkO42MmASmY9Hbf3tR1A2UWv8ZS8abAViZKxAkmNszEp29h7FLr
o+tcDNAHh3ZC5aD1qU7FZCqPelf6NJ2FzB2zedhdP5XNg5cUoKchKQCAYOZQ8igsh3bAoVRq3Fhl
2OD1QcT531t1BW0j/1BhxIzttaXRBSZCsnBnxrdac8j95+uMbMW0n2gw4huixkyNEuLLhqcIMZWE
2EusfxrBT180rHpqrFCX9wJAaq4T3rymkkFMddl5I7HzOUkn1XmHLixPEXdadgz7r+2T2HCIbFla
cPeLCnNOZQEsYIxppZ4QqRLaMMbWSdMo2ddlS1I76sl80jWz/hIPcX0ou1G4QXYLG6WFCoDTgh9b
Rtx0tIh9nxP+bSvQrw9jjjZtijAfijj1Gqe/Ezj+bPN6rrhmzlTrmsmHEUTbppjTRq3safwR8dBy
eAfIOLFBSeSmNqA4XRA4QQAIrelnA6xb0wg5folHiXEZYt6aYS6gsXYe3UA6z/t+3tfyv3/+fNKU
5SNW4XDbJEMXB9DHsTtWQWlr/sFIE44+btoqPOBkoiooTRpM6Jh0FXLdS89uG/uW2rkwl3HzbqbH
vPh6/Xpt6tcvSmy7lpS1Mw4fvpzow3HuHuJI+xPjtKLAXC0tQN5+kmCc7Fy8If1dwVvEtQjjN+e6
IsBckSDr47iNISwyqLCuxwxznJl+F4uXJTAJlJpiwcx1qW2fjypqugqMfcJm2rWC+HE4ob917rNm
Nzd+cN9k/i4wfZrBWCGK7+Kn6yQ37yqWaCsoUZgIWBgxFjCDUAi8JirlNTFPjRZTVeB1ILKDsn8F
ESsqjCxnzQCG1qjBkwyhp4xWEdtDntJREWkpjTmdlQa75pvHDgEokE5DOiQNTXK8WXrkcc2scWQV
2AwqdpLVoy2jJatV7bzzkWvpHnWC0Y/rUtmIyFHqWMr3MpYzqGxytB/7pRsI3xuVIdWayR7Cb7J8
TMWX9qzpvKfw5hloiBVVGbkIgN9/vvtRG4OVbonHjfoswi3t2k6yKmUwOX1UPELL/1dGptdHsc0K
xE1oHbBU/V5v8dIIJo7wNu/+ih3GlIUSgrNUAzuJuEcrfceJfdiZn7+UCYeCh7aB0uvHfMuKC6FB
51lcg4sqP5Iqt0h+SPLOajOUYC55pNlB6zzqOe89uM2WqaBtBE20qLd9Fl6RZmWDuDPxJOle0YOz
3pscp7ypdUiy/U2BSSCkuj5iFgE+oDMLOso6lSLxLQpOQlml1Ai9UeEF0svt/s3GrSgyDmHK/aic
ltGUNBT2pRZmtO8dvcsR2QcUK4P22nCIiWjPYfqlqXgZ4OsSVX+rCClSKiY6+K21/CC12b6oOF51
03X/w5/KFoTquEHoN4I/gHzSbg7ujEi5bRWNKjFvNoHHDGPiurAbzWQRZYR6zZn3bOX9OhNSdUIr
zukIUVXHcbe/buy2LxTGKbCoGMUT1Eg+a3YfCcUwJ/j0ouqsOu53faHZ4TQf8pm8RIWMCVC/fazN
7jGsQy/seF39m8xhgzByqgp2zLB5bWMQdIEsgzHNlDZUwrjKQ17V4/t1NrcaLpG/RneEBAgScMlY
P1MKMzmN89RD5tOaUS0fAeU+q3g1BpJVlCe00LVTTJWjMlyidnaSXnT9NNy3iUzR0OVOpDrUMXHH
KvKGUPt6/fO2hLD+OsZqlm2exdGIrxOblAaNQcvk+TqFrYAGr3lx2dRsINBjDJjc6XJSVpgFytJD
UDdOHFVuP0xU3CM6wHu+3+dKbF+nuRXRrGkyJi3RjLwQ9EXmwde4V6wgAYZKefEhzqT5eZ3Wph4T
zLqgIcKU4CaYS9IraR3rBOGTLj9naCDMKvNQBONr0qvWnGtnpXdIHThjqL5FScEL3tj57A+/tCa/
nPDKLxlFHGZGMKUe5sgU3Uh2KN1jXK3a9ZV4btuHQAjtUUPjbn2qUCHKh7CnNZIHdhfaYVe7aOJ0
TcResz9bSs7bNbHl+8kymGEYS+MxW8QhYTuEmQrhkMktopvskjSc6GLzLY/FGJIO7gx0ijCV3iTR
5Low8dotKiw290Orbx6IWlhZID40BqBlfN8xAAkk9JyIY6uYgTLsL8qMBSMpsEZ7SYTxHWYaNRMN
h5u8/TGWP6rxhyzPVMzRYVadBISVxFechmdc/gfvmO4TdcxBoNb9+fBFKTCKHsAOXieWll7dF0a+
NORa/TRbs4SedTM7Bu2pjnqO9d68YcgA/T/Svmu7baTp9omwFnK4bQQmUBIlipZ0g2VbFnLOePqz
we8/Y7KJYS977LmbGRaqu1JX2CVj4Rv63Oi8eJMqfdf5PQ7dE91UwVxMLZltXhFNr1dlyBpiXBSj
C3KUkKOBI6mAHYuIwX+O+3LFBQeDOVfC4omy1FNYqUIut0ibSNhnWxr7SvgupFvsu90IcWrfNxuL
xDCDhZFC5J1lGphIz/sSU3KQHbEyzLC3K6yYifiPAom8KWT4IBYt6vQAXqZn1ZwPCjM7qvGeq3+M
HGnx+lHlsmBoxVLwI1wwRp1iEQ/wKTOxIO0cTtti+NpBu6+ZQBfuH+Gy5b0gRTkvKex4n+dEJBbU
H2mV72Jx5ymc7Ue5OWo/ELp2EXrlS7coOkaEtyiPMhBiZXR5ijcDrhOnVqqRwegKOvai9l9VWJp9
wSCy6DnxOhNRlpYN1CuvlVtPjFxoWpykEOgr3d/WUWrFHYy55zTdEalE0gg8I1ezeHsXNGdRuvAm
GrrLVGA9Jq5RbVLxI5MxZS2lK8DxP9+/vEVCODr0FGiohZ8t2wUhDL1hw2FTwkUnw7jKx65DGFRM
Vs37BmnanPHmWLwwHdnB/5WfaSSOoPGrsunhhxI/JYL42oUVUVnJwXMsRz9sBDSvIqaVEdPeTKbx
2CbWFLCKvZFYjV63G09DOVYpBDNtdVKryWsV8TmZfkZ1sirQTtEJTpDG68m38lFnlbYWz9iAgxIx
+o0zpi6zavikbQ1IadU+lHU6ET1viSxPthQhCLh/n0sHLAqYr9EFlcfzmBJWX/Hy1hNlREHoOAWp
rnvtmBo/Gyr6fC+JUAzJIt/U4aBg+j8orCrbpujpus/Gkqm8pEBFjkIf9WITqLjBPDHF9lPoVthF
RxrUeUUM/90ntnQ/oqzzWEqDuiNaaa+VbTTw0vYRvqH5JDfLLNoWw7ipgwephTbcJ7V4PYqgSJKu
ocP5jKd5oW4FWkgQBOiJG6uRWYlWVqO7ijUCyCJCRcKp1oxpoOLwFOM167AcNrSTNPmPnFDOTPaE
XgslDbgW3VbnBFPN9lzF0pxFQbs4LupmshjDQEWF4+J7U1+XKYOHWYpu5BiN7iquHXGbQvEwtVGk
GBMmCzu1PCK9alZT/Nq28nYQ+VWdFz/9wGCQXBRs9GrzCp7aPDrsrmWtEzsulvAWdcOwdBUVrTXS
JixQOUSnM5Kc96Vt8fhUtA8LGorecCfXxApJ9sq6iTGczzfwxbzWr/RIKhi+alHcgGCrYRgU8060
THeplAXckGJuMDYyMxJL2ZTVVoA/7rPVfYYWNVXVMZ8OZ4VpbSpjNXCRoVQ8RhSNXnYK+VQFvjO0
MdGih/uElnn6hxC9eLBBx6rm5RhzK7AHpOoG2+hf41Zl3A+DHRptomxqvJmmMnUVzSN9qv+o9Kcg
Ke1U9e37/CxJgsTPmDfILyo3A/TxmCe1rPqp6zcTOq5UgFf+xGQCS+CWpFuGa0dIhlQLTx9b0kly
26rwPv3Y7UYOLrbwi19BKzzLFSrjqfdyn62lA4TFlox51B1dxpSA633q+9hml7plVZmZ/isSkT3h
aifrD/cJLdZyLylRpiLVMIbQ83XqRgDaMcUxQMe0USuHWtZVx+d1rHodq2Yj+3GHOQzjV6t6vtlK
PAfsHcONuFI161Ty/0IfLr+KsiZciKWLwwB9KKSTpn8K/HeU84KUBaC2pA26gmACETZGM2SKebHP
0gDNibAjcWGrzXb2Jn3DwhRassaAqECfLvq85h7ua2ulJroOUE4MBIp57RO9tfw2/9CacluLnB21
yEmHAkMtluQHOoFpAUVHK9R5Z/KFO64Uv8lQR0wxSDlJJOieREk3hRZLKIaWZSZZtMRr9tBQ1ujK
PC6Gbpu3LLTbJLJ8JAQ8b7LuC+uSFiLNh6l8NOyIAt20g8gp57lRSV1JHNxIEVwP6FZC3aySRHWK
JGb0wCy9j9BLhs3gaIJGRzdllGWhkou0QRP0mAJKS23Vh3p4k1pjFyg7CS1A+L+2xqAyLDS9N+Sc
cEMfm6hi/kkD7Ail+3KQqAMXYMxWCZBVCpqDF9aPGZIEqS6tJAUZ2ykz0zza82W/UyePhH39F+bH
MNCRjZSawBu0uRPHKBxFDXO4xlhu+1L7lkaSWcTdWitZ1aFF6UHmGk3LuFq0fF1LD2QyzgUF0w3Z
NLqD0T9oaA7sRmWvM2PvBVKoxgAvSEdzPp711H1mTQZU/hGN5np2wkI+s2oHq8w09Au83pfTRUJ4
CSIQAsQXptiueRKFQslKDTdYCntFV56y9Csbt5yq/fmjU+ExaQAgEUFAnoPKzim1HiMthikKmeM3
PtoaU74G6jXDFi8YySsqVBaylIeg1jtMThRIW0XaIVSAAZ3/Rch6RYWyItLUBNgbjMvpOu6xQ0+m
yr2IXDMXCLMmtDytMe9f0pKegeIM62OcfQB1S8XY90pYzBM8mtqSRE1MIz6oymlU4dELO8eutNzv
SMl/8wEzhwGdzf0PWDpXCAdS+shbQ98pyc+NjOv6nIeeywMp0i88NP4G/Ee5pEE9N2sVlRGxBY1U
LghK45IuEyVl1HgWGUGNX0YWAD6H7u8IkwS1yAJgNpH4pWVIRVSHyGA1WyzplMgDwERHaRwlcuq0
2qnkuzJPcncK5XzVjmpBvFT6VfDlIxC1KoanWaQm8AJQDlBBBLlrDW4jeVCMWMdsiD9tKrEhflm+
tFJgZRlr88n84dRbTQF0CEwtumMwIUoJPq8AtDGU/dwNjFds5p7STaTutH4tRYygfOmaRPgxZGuQ
QjLoUZSSF4tC9bjMVcvczrxmi/zwPu6k5z8X60sylLkYItVAQTbO3XrCS2mF9R9Gz5gnmTXz5sgu
OKGOTNTrAUjnUe72XUKE7qsty786K6CX6eiUwQtwlo+L+KmtAz7XWjChlicQUI1Xvvu6f04L0cU8
C/4PCUqgtaHRpxCTsK6AAWQSjl1FjGZCe4Idh8NOG2SLK4sdl6qn+3SXIn7kfDEjJKC0oiA1dM0b
QOL9ptEUgGzklbQyirRYFaHUktBrgIPP6zC9CLRWwyAqp17SMIJcaGacRZKtR5q8QekzMvliBGjl
/Q9b0jmMYmvo+sakI5rNqe+q+qA3kLV1xXJcKYaGx8jkjNI+n1h5saXub+ymAQbeHNbBRc+qcnG9
g9DVeBBAFYRI2Yx66UzxRip1W+sNU29MHqXUPjTWQPox/SejURxP660xD596fTDF6kWVWc1SSyIN
YAINEyCAB0A29fqLqhHoEX6Y525WKiXRK9k3A9nrGD5vyQRcUqEUp+p7Me8kyNww1BXsZ6WYYgAk
SN0bC+f+bS66V/hXDBFK2IiNTM01R1Kei6EwZTmSQV8aNnD0aDMrwrlI2fNAMNoVwnoQd9gMaRaG
tlHL4S9MOHrz9BnyDIMm55H8izsu/DRS06zKUbrcjuI2/aiLgjB0eOk88a7T8BSRsM+JznOMfQaU
77bErdWcFSarqfKsYGA8Q1hEqEtThhTQERoYydHehvhLx/49kQWut0gEyQa4IsB24g1yfVsG79VS
og0gEhyQEzDLap91/V9cCfph0ASKahPOi7I8Rp9OOUKeAgP5dU60ZF900S9RwURi8jfhAjqkVBkz
rJKOgsE1P3UEGLqmKQs3qupVlHE/RvGnkIY7KO99OV9w3/AQsgS1QhUN+1uvCY0RHwJ3qcmBktN4
xCg4h2v8ra7haRH1lpJ+u09u4Z6uyM125EKqtcZLkQerc1dvR+Ll34UYdaa8/HM7gYncc6FJR2BH
t896Q1rygcdDrtETnDX1yl+HSszw4kvtDaqOGcb5fmRMTM68XvDi8QEkeigKt+b0VW/IT4H/WrTh
XsX46lQXVp5/RyutmUUVqT1sn8k4M04ahnYtGF6U04Aie0YRRYPH9UdgkCJLwrYuXD0vNnlVbTMW
9O6ChGDADzlxtHbO1ohSLVQt2qSNksKtaoWU3kMgr3w/I1IaEG9gubYFdpCsRliBOpmk6fQAiKb6
ma4lY4HUiCBNFqS//FCCAE+2+3K4xBSq6gruDkRuerp7ufWmaRRhL4wGq4FKMduofRY5XSYLxCsw
56dPgcwQywXmEIujwgTuAJxNw/KnqPv1HUDaXCUp7HhqsTMlEv9i9B1HJ+Oq5vFIiX6WNQLWshiD
UWACw9BXTcHF2zAwuK2cDzVDAxYOcb4lVZyHaTSFxsnNKr5FUhf1khD/gYPt0tJWLtuQqJMqOVkW
GkTLG4mRNFg6RBBEFk1DcQh4qtcCPzRGy6VeVrqJV33ngrlF3fBW96VjwUqh6R4D78jUYfKRhkMM
PYWvhkAu3aDe64DeqAwsSsD4x59TQY5MPzdYokuKUt1Y8aIs16LKlYCeq02vKAlXnP3faFDKG/mD
WEtRXLlJLpmrEvN/Qsxow1i6EHQO4FWLaMlQ6QxY041irfdhBa8YrfWp+pVGfzPEDagmzIShTQ53
Qj8ypUZQqlYqKkwyqytf4yyh9O229db3T2uWneuHGZjg5yy3jKcFAI2vZSvLq3oCkice6arvVvKH
KlSkwm7ULmQBbrIozap14TuaqEjg3YMcoxcvWvSeepixUx9j7v0+Q7d3A4ZgB3A1eKzd3E0daWoz
Sh28+w9hJA3rSc76eSrNUADXyW8REblcrFmKZmWxytARFgUq5JJLNfSDFgz0do0dRfdP51bN8VQB
3j3CKzgdoOVeXwIaFsamUPH5lbfSjIw0zUkPGDZykQZytcgaSBAsuoubLzMkhn0NN1Ad9PAE6GJe
fL3PxtIZwYb8Q4IOsMWq9stBhdTqI8m6EwDo7hO4FVagUMHgzmoBh0mrBdbmBGMiC7kb10NFApVv
3UooUJUvisgcuH5i+MlzSHGth9cEKe0ohh5jSYCicavO1MdVUVj1a1fale9w2zDbCx1DEFgMUnLs
Z5k88KhXumruSaYul95mSLn3jEdjqlSlFcNizkJ7yx5QIDDDrSHEny/0QvlTjwuyVprAHif1VtZg
1EpGHCD0lS12n6XUWIOQc8Qbe4Z9u3XY87miwYVHeKVgfPyacOdNoSZ5eCWhbSctnDTzLewE8OrA
DOPDfZlZ4nGuH8yY6higotHOMToWtZmIAMvQKjcF+p2Wbz3sbtBTR/QikusaUVlB3a0iYLoQkELw
EnDaKr0iLo9zCUEOX7uS9KuZIbYZrdQLx3f1+9TxZWKk9bGE3++HEImHB49E/mMeklhnHN6CPMLR
4dgQgaBXjIaCmCE6DWkSawT1n33yAFlQMJOXMhNJiwzNZACujTiH3n2SprWiTYNXu4GqrAsNuCjH
lsvNqey2icKoC86HQwk9XDgIIVDAW4luQ89HvJ5FPmzgW0OSA9ZGDvCaeL8vdYtEsIdkznvOWC9U
SFXl3OTrMoj4OK88OnWtk9Sn+zQWJFvXL2hQIRWHvfdZ6ycNAGV4U0+ibYnm1gFrIsaQt4Pil9TH
ZGjEkPFiWRRuXUPIi1gLmkUJX9XJnjqOaQP0kecsO/Q9K2e8KHR4zUr4eWTy6O1LiZ5jmC6vG5cv
n5LBQ45msGCRBlG07x/gAieoD2soy86ZQumGk6zkpbEfWjcEhIMt9WW3qZvQYDmR2XtTAoe+GrxZ
UflGBxTttRquCTyjlVt3zCYzMZJTHuj7ThCcPm6ImvbPY5s+y1O2VcKVGm8F/aR2H/c5vRUVtF2h
vWdGo8W7jzb08I+obKpSB+wUL7MDdBY4ESciKyz2HqnEOLEDH6V5rDbZKMOYbu5Tv71QUEfiUMFS
C+SSaO1uCoSFTal3LgbuzM6YSMKv4N5JoTKeZLdm5JoQ5c+ETs8839M6N47WWeL0hdNjtMffcyrr
Tmf9vb5TVNrhuFBtBFYxgvRrB1aHXqXXate7TR+VMUC8k3LLS5luZwDONcMJCJaGkXomus8rUgy+
4HB8na/un+utkcFHYJoGD168RlA3vP6IUEjVqIEEu+nkWYMPBIloIFwlMxR+4fqQl0V3DxQFRUM6
AT14XjYqPeAY9d6Onmp/HpV0gyJjkLmV0fntDgBQbI3A40eZP+MiGKlRO0m0uAKqoFLyu0Jqp33A
YdZJ6pLvjQZUbnXk67WcjC9oRJcYAQm9GBGJWsC0YjoHEHNoCtdoJoupm/Qh1wRXAXDRKGMZ1nQs
kn3y2UdWvDOm51GMCN+ZXuso8bZ5xg+tRu/YfWXyS+xteDU0WRhst+euz2PMQFnEXCIy//OBXRxI
KmYKJooD0Q2HurDHiq+0g5FFXWkqgZJjMK9ARYdhEhcGlQCuByCfeWACV02Xh7tWTLommbDOSOuI
hNGz1MAiSk0nADUlcmlYeaLZ4xTZlfrn5hhFW+wMweghEmGY0rvm1xeiJK8TQXCllMMWvFhV3Dps
yuN9pVk4VTQDoZMLzwdgm9K5ojKpOvS/+zjVLBQ2fKdWHMkxjkdaCQ/tHlAEDKN0q6XwYYgH0UQ2
Y4/SebAymgZdw6JbF9OVIiD7VGBp/UgqpUr30ZCHOkOSF94sqH4ZZ7wwVPhvyn95hbpGlNeCy6tW
Wpqyhm1upJAswOdjwZvxkGIMZ/hjC39NkwpF+MhTql7PhTMYRtE/tVaulCYwyO/f3YKJAEospBK9
eEAp0cVrCYlLPCqQ6RNcLZW7ypyURkjNJK8yvFuSuMxN9Otib4heNJPlBxNG0FIO0I33P+LWySD2
/t/wCDAgbnCdsbhM5wauw0dwgrhCjkm3BmCeOUJUaRtlCp2+lUOGWi7RnGNwgLIhf4Jq3DXjAMqf
BsDrCe4w6u6oBvsRFUCSS0aFVR+86xsRg8mlk0a3Bgp+GtrnAHF3TTDhpFpugGXoZln/MwgwrAi0
STFFiyVgJ9dZFJtcXpMyrhjSu6As8AJQf3hXtMHQ/bpCFYhVOMDmoUuQs/Whb77nYmqYTVR3I8OJ
L1gCAHjAiWP+Bz2yNDq6kaYINLHNABhP/nPTYYw9Lu1WBRYRYpP7MnMbacKroX6KtAvmCG5Ac+Oe
K6oOgHDYBCAH30u16hyRq3jG4S1TQaIYTZ3Qe7ovz1ew/lmABXLRVx2SdCzadVz0rE7xpSvC6x0/
BLFAYXA+1gu31PdN3idaJLl6kk4uL7VfcuA3ZolOSoZVWaY0jwqj9RalkVkrLigV0LQ4ihPJ9RLl
x9ArL6PSPHCd9+v+5SySgddH8IEQHZhp12RQjkb5NEklNNqIAPAZfGM1Z0vWRclPjCTc7MKuw0bs
WQQOMLBcsEbsRryngFe42ldFYMInWzRGmVL5rax4M+2eJI5b4Z8/Zg0VOVgNAVNLmkyzVmqaGLRo
xHfb4T2bEmJguE1kwcbcih2q0JA4dGAid6nRO6V5OQkVAISrAFGWMaJejO+ROsQMg7RIBB1XKLTM
qwx0yiDlYQV5HnwQkeuWt8oyR9mv1ws9/BtCAAeHkiuoJtEjMUYbF3mmlOoMrlmaYpYi7vGnrPn8
05vB9aNeilUnMOuY+7sWOn6q5AhLPlUsRK1T3q4NrSvX3YgQiLRZKUTPf04OcsejFofKCB7W1+Ta
xquA6RZobqJVLem07kUO9LX651Ad6Lv5X/AxT4tKFJmpLXuAUIeaG3ClO1MBCNsfp28M9Hois4Zt
PWhKoOF9jCRV84TzNbdrwlc8WjxU+bTPMtFZk3i37mEmBNTac5ISRvv6yOQI5V9PjzUUFT/qmDvm
WHGUyk4osBIES4QU1LPhGWRsm6I3pFZ9y3tFAAhnNTdMvwdCr4+xdh7IzqzruU/pZtVnjxZNvuVx
PYDNssXmQ9ILq2+BhqmzfOttwIJA5R+esADy+vCCpjTwIAUlydsLefUALKaCqx8Ev8QjlZENXeYK
RgGr9gDXTb/F+xJqPJU4PzEKAzPzxcCpivApT/Nsl+k1Q3EXDBGay9BngS5TtPnQnLUAbm9TvkfU
EKAyTzjBP2nodP55X18XqcyVMvSOIAKjp67DWFS8TCxFIBNFRUkySaxWAoK/P3Z9gIk/t23j+BBb
UjJeFkLjFykA4hstSazIwNhOwvGSWarCYP8FRxgBAfQK5kDQa38tEXkoCllfN4js5LAzgRHcAf9D
0xkVjcVzOy9/hnmAAZ///UXIANjdSdeDDlAXUWo8Y8IyctQs0K37vNxIN5B7YbQxwKbxSCDSHZZc
DyA+H6BHbpv6pPLkZyyMs2oJ7lyTX6S8ZhwdjY+HKsIsA3DWaLbEhBXdBoDKfVwlnSAeY2Lt992m
JD82xw0pLVKQ9wfFNNecdWDwSGcCbojOac2Lo+QkoTDEHESDTWNZ4bb62q53n/cPklLdGxrUdQ3o
TomQjBGP1sc3RjBM903e/DYV1gmNFsZegt929sPm0d9EZGuuPZtBhk4c3ZChVKjjRK820Gh/PO0V
kpPHgWxWP59cYj6sX9YW47zOfvoigLyhRoXEjTdVlTZfys56E5yPff/8uHn+ubK51UNjAvrLZInB
2Z/eoziHtBdiMCIPE5fzMVp7wak2k/URmJvNhhRrm2SksyXzNSIvX8aGwSqdx7hhlTIYk8yPMV/N
hAHV/G2CkPdrJnezH/p37m402VP/P3c74F4RyzmSYb2JrOenn99GxzS590/rvsQv3yC6eOcl9ciG
q1SIhJb7dqpUTjy+Ndbeqcnjc2A9r34SuyCC6ZHtwTpxDoPmIpcXNClVbtFf63mRJx6zDT+tHkb3
XScPdm7Vj1uzJy8vPHlZn+7TpFvD/3d9FzQp1Q6TfpAMZNqOVrBBf6o5EflT2OafEJa1bx0OrPGP
ZXt1QZDSd69vceiTIR5705eJaFlrz/yMGDmD+Udu5OWCCKXtkS/1c9VKPMom/+Q9/9dDo9Rby9Us
wqNBPBYWpDGe7O44/Bgjd52s1q9m9XpITBZJ6kl6c0+Ufkt9yoUNQoPjaOYJMvtvP00z22ubw3qL
vgrnwJRGynneEKT0OjZaJHlCXzpa6uf66yQwkgY0tgv9+3Q3mzaNlcyHELzdniO1mePv6l20tgFZ
WyxxOM8v3ZGHm3GD2OeVboI2Y7ejuU/J/vHx8bh5Vje/np6IaX//DrLbnlifrFTost/5LYl0J1rA
BbXECaC8exusfWA6m80TcXXy7pum+cmQEhoc8eZQKQsi1G09KDwuLXB31sdHbfpkIE/qcdWMxFwf
Pv0fzKNlGC26iaKqMPnQ8SoY3Dnwq91LYtWrwEIZRvgaSb9bxy8j8a1oxXQKDCWnu1MqPZcStN2L
x8Y57ffB0z5eO45PNs+ytXK1lWsKpmhV5vrzcN9mMjSDHpbygZCXxylU8ccxJD5hdWgzL5GyLmhH
qJJsdj17a7AcZyLPqydi2/b25YsZqSyHXxfySdkVTU9DP+shMbuP+oDFhE+Wb60ZMcK/KAGiROSf
DEw+UzZ/CiMhkoRYAkcfTmJNEMrNE3zpNiKFeVgfDhK5f0X00Nf/KcJvipQDwJD8IIwzxV2y+eg2
cmYi8Or2I1kfWKAK/xIq/KZF3VcVtv4gAF70mJKT9SFYR+cZluXnipiJ/fpyOHwyjvPcIXtrzX4T
pO7Mk4XML9UIptn60T4/ToAVt7Dq3iwHMpENNvcQlwz29/Btu37xA/IVkOQwPz3W01NM4KMYD/tl
1/T7cyhPYfSFLMQ1+Lfi9diTdJO+WKz9T/8ip/8QoWe/mzLz0q4Bz3m8Lr4plUPWr9v1qSX/jZmz
KF/E0brYas2UgxnlR3w0PbMlCiO0pOdAaNk8y9MFiUKusH09DaTjyXpUI7u3tlurJ+uuJwxBWY7N
AVzyf3pHo0qmSRZMBSYZjxJR8Pett/HGEnrLYvgd5u3I16+PLsuaKChAaMe9BC9ea3tk7b8cQp7s
GKT+xZX/5omyJcUAmPswmoV//4aF6WQ0wVZOPnj7I31Ndv7xUCBYNs3k4d18iRjTM+fExB3VozMx
faunHl+Hs+q9OR/O5ni2ZStCbDxbX+Hv8JclL8t+7jfHlH3pNL+etJlma57UbS1bD1uEK9zT7nPN
DFeohpkb2aRMSz62ZRQXkM3dbjT3DkccZ7PqyMrGA3KLh/J9M82wHPRex77syzEyQM0KPCIcmtP6
i8URSzSlmeMLbUMjCxBn+JkjrB7Y7ue+8GOxwwBeJrNsB5PWHCtd0spR/x2EWbP3jgoMbhP21+GO
rDcUy5/S+fux8dRCPd/S22iqq/3HD3IkT9/e33vrOx7gjFtiskVFlcAQAQxdPAu9gBBPx9vQDK3E
tBhx1blQeEe5JMqKtEaQZPzZkbzti83HD47gjY+Ajmj2iujke0ReAwQMI0HIwDD7izEdkvoKEBDm
CS+KRQXTaZIk5xIeCLU9Hawd4/dnH3jD2sXvU6ypWIKZAhcdgbmBFwhS+Q3hP8cN66YW1feCDGUc
ZdhgT5nZOCEY1vYP9vy4vq+zyw+3CxpUaNXpoVfHBlhJSePASOydkHQ7PbTiY7QPVoU1MDpzmBQp
AzjEvudnaTZfjrhqrDeDYIZ7MPGiWbPcy3LgeMEdZQDDttGwWS+VjpVTWfNNDW6VWK8v68MXK6t6
Hsq9JxRU4KRPftrLMk6yBR3LCSzVtaG+BxZTDOGjqxSizMuTrIKnCIMRx5evnvg/GELBELxzJHJp
+YpM64sUJE572SxfO5Jgplp3mNZ81pM7R3Y2VRd0xLjEFmgfdMbV7k1dfaRbbiDZw3pdsg5tOXj6
LQl0j4uhV2nuKbid/T5CE6yNqKInJVwuM+/HOjzKOCQeVwLOFpRK+816dJyBPGe7nwmxEeGau1O+
vn9Zy+7jgjPKSmAjEZaMFjhEiaTkDenNzfOzZj415Ml9XyembjKvbc6W3rs2ymbE5TQ0Hno3juFJ
5VaDaa/XB+OYfkM7H+Plx2SOMhZ54vsRZvtnY4GIVyPgbrN6lucqjG1uYTEYXusMrHCPN8pilLkX
jpwKglhB97HbPzqbhkwP9U9z/XU4/MVJotkBBTP0p8xlVPod1HkGevjkBuHMDHPsaEQ+BKXViVsM
FOjf7gvKudh3zdo1MSqe6TFE0AlxCa3evSF9hcTOZrUyDqiZ4A/DQy5koq+JzTJ0odoG15UAHZ+J
IcVJJhf7owJrQ+yHup1LQixys8jd443y+GUtV93UgxwWsDfWaIrbkgA12NL2LoZ1jsqAN4zJ8M8s
mpSi+3I2xlFYSUd07KWZnWN2vOdf0K3LuLfbaOb6KCkFD7IwTQYBvFlveBkB5CW069HZZvbLej1x
zLD31n5dk6O0W4g4Q+hbsLV72/Mqyb7zLhTtPk+3PuyaBqXWWdWFfo8puGPZW85bYMpPPJZFmeZ9
Kgvu/5oMpcxjNeQ6wEckVCd2PFCA7NwnqTk+yq3ZCgg4WFI4S9k9KaRCAE2PGpWrQc+SHvfVMebI
tEc+jGmlGJJHv4LGCS2ylXi+ovRX9coSuPlY7rBBt0kVCDEmtcTtxCN5gxBAgRE5/XzrLNlOg2eN
QY8h3/T7hzMMcSrmU9ufwu+B0z9lLKPOuBeJsg6dH9eYWAVD4+FtFx3l3lI5JzkVSCzsGJK9EN5e
yRz97OGUUEsnHbROe4sje+JtOhNPrJeesFLmC8W3a1KUYdACsVF1DweHzv2oIe1TADqsbNBCfvKa
CmUPgjSXm1wHldP+rT19jLZBpmLbWpU6PxxfbFMl7wkhD9z7br/jHvc7yywfUTdG5ee/+ksabUAN
c8CbD7PghyppV78AfIXAas3uw2BJDGU5Yj7R22mEY+5N1AT7aKOZwPTKVGKZFkP8GbZQooxGK0R+
3fgdcpRkZxUdQa/5z/iFZZoYSibPVv/CH081ABD7fhZLhewtfWWQj4/HI1mtsDY6ICeG4Z0l744F
kalQI6u8IAauoXR8G3xbIZVrGcQHioatHLpgz657yAx6VLRRi3klBgAHQ0niMSi3LqqpmmkJT4bV
shJ4CwWCK32gB+v4Uqz5ZD5JOBXvAyF3TpzHDco6/ibcuOgNYnpLlh+jIVm11mv8sgd7Fszx456k
+35jMkNflohQ5sSvS91rJlBpzX6bjgRJryYlhHtVVrCUKDSwzDIj0qCb2utxNIBNDimZHk/6oUSp
qmWmghYeftfXRYUaVZA3Xt/Xc0D/Zk3IeA2Wt9rHgX1f5FmHRxmMCcsZm96YrWRKpl3G+HWWqb8Z
SyuCiu86cJGecpXo27Awa30jY5baMd4Nlg9jXAyNoJzV9QhE//OZdRZ/MhzxsxWJuK7XrIIzS7Rp
ELpITwBjJIGUtUdwK1gOv6+d8h2ejJUUXMj2X0kCjfTajlWIbnqQUtEz8KYCsRJ/H1HlqsnG3/Iv
VWYPqxLq+8V8DrGMBt3gXmZqLY0F/ImEMsfeEW30c4V4EaV7zTZWbUdMkbyarVlY2Z5hjBn+hV6n
IWZxG6ezK0saW57MI2cmuqVMrNcQ8yYp8yF4CEnbCnTGWdECC8+vxEHOEiEWg6OFVNv1TVIhiVBP
YyoNhYSOndMeI9Tts/IwfSDZ5qP0xky4LZT4rslRJkTsMHlWzg8wNEXsix86mYO5HbPKPX/1HadJ
j+Bj+j9NeQVkevP0pj06lmj3rY1i1GTb60Yx7xushUzHNVdU3FGJ+Rir85P5pAiI73dTQfhVbwJ9
xMaEmUkisl5rls4iO7v+O1zSQL5+IqfAjJoPE1uWCs80eRJbX77Dio6XDTJw8TD/iToA3S4c50NU
9fGI4Lg1sTmAO8i1yQqqlnn5TYMKczpDaEfscJyN1274ZiPFQb5YdZR/Sdv8JkLFNqWeVsPkgcjb
3AVam5vURNPRAzqOttlq/Zfvl9/kqLeSFvfAOBkRBez2b/t0b9aW+YI0IuPoZmNwKwW/qcwB3UU4
qqqZpE5YAHw8FTwB/BXLQsyHcu/3KWPUNaIeCxV+PyanvWQJDw94g62ZHVrLKvubDcoQlXk3eMNw
FoD6u+FMu72DP2gybT4NM3soQ9K75riGN9Md8yt6Zajwsp/+TZ4yTKOWenLVgrzz6KAD2sYEMCMU
WOhEnq3EbxJUXBNmpRrIyszhGxw0GpEfj0c0vfkrG03waCvdfhnWF0M4lg0ukE5m3Izzgr9r6eBi
uQfI84QnUUAiN35I3vlf8mO7yWzsA/ZeojWzf3HhJDHEgiUqM4QdwC4pNgclNXyvm/jj6NUT9nJJ
/rsfN1g0HxU8anxTKLq5bozr0BCxjA6joA+Ikf5wygrleuyEwoC8Mg9FYtM9penoExMUjhP5Y1Ef
osQnUmbr+bf7MrPwUppbSACJgiGKeT/p9dFq/4+069ptHdmyX0SAObxWMSlbsmTLfiHs42PmnPn1
s+gZTEs0R7z3TqO70QHQZoW9a8e1fKdn0zLnz114ljmZ+MChfCzhZ/RnonsQMQ4G/few2GQZqoQJ
Az4veLj1IblGK2Tt392CHiLUGN39YcVtTgy1Env7KpNWzwhWypv1ttzujUtjPS9cptkFA+MYTHIj
7NUUDD8EkLOU1Bmahz2kDIRcl8olrI45f0RiAVcDKAuwOAEY5H5Toxjzzm7lwrur6BW4pR7RFNJm
JGwJErVr9NB3gS7vnYWdnjGiAH4bsXsFQQEc+uQFd1XeFeuCh1hRIGljNx1Q8hY99PFGTI4TMIIA
igZ2E0h0p21HmBmK3DzVYAEO+Xvz6myZ9fob+P7Sk/744syp/Z2kyaMQSq07ZB4kFeZGIcFZM0JO
D3V7UxOVFuZjaXPhACZEJA1ECSMNyZThPI1yEQ4CLFtIQrLLE6PhyeAiMSKgS+bUUBGTFuWwZ3ad
TBrrghKXvnA154ok6FhhR5iKEX9reoC923WF6DBwmdf8/rOzK5/4Nhx0hbXiFfXNhOrDYQkGbqYB
RIVUELxwI5YmwF/ub2sgsdXQs7F4FopVoNl1K1MW4H40OGWWJm/rntYKYAfI4/2eC8Sx15j+wl3F
bOJ0Fo1tgQuhOJx2RmLcaDb8Kl95hH89Ltnynz6jyYUdx3xHeCkg2mCO/X59MRPISZcLEKT3PdXz
D3bsLyheInKQVy6aKhkSfzT4J2HHefQVTMm5LqxZgnZS4NJxT0tv6JynffdBE/MQcFpSRQyvnUvD
3e8i01+X9N21GaLso4g0+8BIPXJc6kwcf/XRNkysg9N6juRiSv0c+UQ7hVso0rP9+ExnfOybhQEl
+n6nuRrAiRGwqc99oyceMOQ33UZc+dKSNzfjZt3JmdxYtdbKknMhZxOsaqPXaNOa2l4k5ZkaUaJj
oJ+sQWv8eHEzcfOd0MkzFlRi7NYY8T9D5mAAkKdh9dT5qDr0kUrnx7IWrsgvMNLEDSUxz+TxzvLr
9kPQ25IEZkwlmezXAjXka6ovpmkf3xCZndhbr42YYIixrXqxYoyO7hPqLtj0GWUEORAG7oGZJQFp
fjpFyZQlE6Wto50FXSCJBS6fTh+sgboX5lCtmlfJKi8BIk+JKNLODUFYaoYhdVGgWw2n7D0iRUXC
6OxK1hICxe/VA9SUBWkNkI9YLH5yqdiqc2NM5zvnIdflEsO48SoVNTCyoE04ikxlCcz2932CPLBJ
AL1jhJaSJ7FCl7AgJslD53xljfPZo6hcXJcea3k8snulvxcysX0yWj61rICQl+vhr2luVLpBrsvk
dK4hsZ1aO1Pf7DCGcFhhptW1vcPT23ptePuP/X4vrOMnRONHoJ+T9do36Xr9TD+Wkjc/5bxHnzie
y03o5/qDKzsSPlFHh/3np4bseaOnaGfe5eRs7ddomhrWa44Oho1WATCJLD1Eo+L++gCgWWjAMUCL
4PTVHXxX4ovCcVANHExwCUv2YLdvWU8iOz0wb0s9LLNH8o+4acIjBshYOBSacxbVjAbyVcoXwBlm
3E8c+o2EyU12cwHoMA0kFGay8kvynhPWyNc51ai3d98y0r0UlF+w/T/N0dNtBL4JSK0BW8ZiM+/P
0c8ztUvSRBynYlOSE5EefGKeiIW+oy2u0wUdM0uXZ2aaBj4EfNERkATYJz/V19vLU0ZOUPqteEZQ
weloKEV7Tq47h/1HS1KjNhT4cs8fj43zT8l2stI7oRPNxSy7w4kVhBY6tKYkGEvy/zr6ytxdN1+a
/vWV2nrb2HkKtVknlB5l0EZl5PjvP4P3i58oN/icG6bK8R0iEkFmuo50/+genacV6a+JIb+Kn8z5
8dJnbOTdyie6yrOq1Ad5LZ4Tn7xnApFXQGFe8oJn9PFOyMRRcQO+jFIJQnTt8C7/PQEyp7NQRDs+
XstvZ+Vu96a9Vl6ZKF3BN+JZtbzD6UlYM1+PBSxdzum0Se9nisNqkDAc2PcKiSBBx0TByiKivu3W
7TUi9NIuWLOZCQosSwbTA4DDAI0wndgL+xiwt1GP3cOoOGYYXONc7s6EGYcFNydLoRaV6DO76Ymf
kO+jsFpY9Oy23sifZNoYsQNvttSNyhGjAXGs4pg5PcN52a1C+vQ6zljvL8/e2jOQNV8405nk6P3q
J6oJDy3xA/CRn5ur/yGvoZmdjYZLGHXj6XWbrvYAavCW2hDmTN/dnk8UEbE+/ve45+MAqm4eJPu8
khnMwZ0Uw0BTyfq7/xx33NX1xSrWrLbc7PdEJYW+lJHOgGy0Y7goBb5EzysyHA0jfvoQtwFS0FT7
T/oh7vd5oqNgPm2UAbRuCGHMRD/D+FkiWjDflKX7PBMTQxJScCA6RUYFMFn3z4qs+UHiqhxOFOrz
yW1WVkS2ACIwUI/w9Z4sdR/N4HzcCxzzHzdPSuq7SsUNELjRd+8oBeIOnVT9JOsWWkz50WelSEAs
VntmTevNOke34VYs2hXQ3A+x6C/ZZSYnrqI9v/1Szptj9D4OPS0VROYcr7udnWiqMsSponWQWNON
boZ2bjV295pS7fQX3UNWhUrTx+VS7ELssrY6SgdlpRqRIe4XDP68+twsfaK0fOVJnBfjQ0J0vOzM
ZgW8aQyGWP52uxXWGVmnOjqL2H+hDjvnKt3twURzc7CqcVII0bnxgn42zFWkVtHD4WXt4+L81YzH
fydsoqqiIzRdU7LjOoOnJjnXKZUUUrBGKB/kcCFcncme3d/jiYryjMCkWTZKG2iTwA6yz2/rEm2O
x7Eqqj82+0sbOcVaBxgu44IjG1qzQ3ihkgYVNkz0jPM8QAxZMPMzbeB3a5sC0akFGI+FAkZP3eVr
oLwQYmGaCMNsGDumieHrysKzNtNwcS9xYoZSLwz9sIJECQWkd9MKV/bCDs4+nP9ogTqxO+VQxWrU
QkKmm5INjt69YezXCHfg+SwlO+ffyRthE2vjC1IhSAmOq9HVdUl4qp9//IMnVbcYK7Jjk9EZfYnj
aN45uRE7MTmeFgc8F0JsTDa7HYZJ4A+ZK1Un5A/ZtjpCvbXtml/20jDOkolRJyYmAn1U1KcQ/HLd
wCUxTQ4WJr0wBrH+bA1EletnRk9oRAO6dFfHc/sVLdyseWJigioqW7GF6JR4TzLlCCYW8Jhs0SZp
fBj0Gam+o/ofhIC3pmZKuBH3aoBcNoSy40gVzvYc09PKckxrz6OrauHqLi1xYmoCL4w0sYap2Wzk
lhYoEI+V6P9kPOJOCaesEZVUqKEHYP2z9+Y9818yaqjMW0s2x6WL+tP++ODQptC7ncYxMhsKuC/e
VjqEe8xW7+qXYsvpn6uR34GcTngft3seo/h7mcCd3xqK9QYcf39E/gg//387PE2bBW7LDfWor7zB
ERwnCam1xdSuZ4inx6JmWpPuN3lih6pE4uSuxiZDQxnCfpirjhDiU1zXS2dhRvP4vaQiv6ut9yIn
1qhBv1fEJhJilsyMDsCXZVfoZ7Apo2t6u3kG7o6ra2/MtlwqQvx0Sj4654lBCgJXKqIKiwXzpA6m
dFox+slEcrK2coegvxd9y2M9CF2y0KONvnm2n+nb2ytck4G+7dFi9Hj3Z9rF77diYqhAM1d4GYtX
QN7lxieDyGXFWY1BkT2pyddjYUse4LQyorJZ6fUl9j38BuKpgYSbCSyslW9xMeH/vI3jisoWyQzd
ph/IB8NQPv6AcXcf7f7EIZK9sE76QMSj+vknXKIymCkw3W/lxCqVQiq0bouzDaC2BPhsxv7DeLyA
hWABjAn3Xns3VH7HDrB8krsxcxKCVuPJoxgrYVA2ZEhbWwjCqlNAjFyzWZJcFlRn3KFfOwj0Q5lF
gR0Ildy9fNapXT8A8cl5k2ylT/EPUKMWJMy6JTcSJo5P0QsVegIgIfSOfLxtar1nqMSQl8c7Oe9A
3siZmB0gSiueMOAushT1R8N6en3l6Nh8CV91KWCfvxo3wiYGJ67A5zyGW+dKI0V2UL+b+AJ6Z9Il
RnnuNzUaapfQx0fFfXRSE0ujqX2TlBz20f++lqCfYdb1ElHUfKx8s6yJ8Si8oHS4WEUll1xHGKwR
v+J0uYwgSQvHtXTvJk4N21WuXPbYwI2f6MNG1AdV1xe91KW7N7EPCR8GYMNRRnfxilmjjiXRZ2cA
HsPXv1tbA5jRy2I/4rxMBRkVUAGK6hS1gg00PEWiJ2FmS48OMIR4iL7bDYIY+2ux4D8qz+9L8b/C
poNbhdQwaRsGEqIKfadHIPjQVUKBXbEoafaJBY/A/yxrOsOVqz3Hu64vIbrAIJJG0usijuN8xHkj
Y2Iq+gIU1hLv/KQw3huPoHnC4ska4ESRtXD/ZpoWYNxvZE3MRTqA2rZ3IEuzd7qAviyTX3VG/Lav
l0bFhXnN/WfrJsYCLSHgqOIZWEAc0liaej/saiNb6SU1z6fTydJoZmyt7Vu93QPFYv39DYTAxTmT
+Qj0ZsUTA9Jpjuc6BS6mZibjFLmzMusVv1lqIpzp8Lvf2YkRCX2xrgPHhQJsGh1I0QjQRpSOZIN8
EGpHa/qc0ONRXwLamvd8btY3MSlc20SO0GN9L9fdVTHr3XDcX8brQxejoznrNbb5gCubFYFnPznR
pm5ywWkj6VyuUQ5NQWqE9Ajz4q/EKxwtOJtfG/3x8zb+4lTRweABCgUeuVFximzgsnlWFLEgnUU5
BZeaT7qlNp7Rm5lKAM0hugRRfwPA/OR6SInrpAo7rolkHCkI/eD+Lr1hs+7OrZDJ3WhqL2LUJpUw
n0709/Ij3LP0uom/d1fQOwtI9ej99l+Av50zk7diJ1dDFFPZyYZR7K7SPX8c/C8x9eycK1LqFsCg
jIqucSm/Hh/abJbkVu7k/RHTemDaPh6NpoL1/oAlAVNya1yAa7fklMxdylthE3eVTdWqKuJMOg81
VfN97KyHDy+yNH0JkWJW0/6R9MtprUqpcUDGie28ohdaeA236+YC9MGlFc2m6W4FTbzTJg4lrx4F
hagEAUHYRD4d6L7WE6YYeFNaxjIaf/D/VgL08eH/3yTRA1GtxHo8sJAAiRBd3vT7axmFYnEDJ48P
CMCbqETACjGFflUtBeVuBW1c2cY7uQHR9aWd/Bn6fLSwicUaAreWBHCRnZGrv+4kpKqvjM3mZNB0
+Q/V7ZcRq7Zf4y/riEnby2VtDPQ1idCUTQFvs/Q9s0/97clOrI0g5F3TC/geVJ3M2Eit7tQYttAu
hgVzJwpOXOA2oQIEipPJiRbAg6u7uIUgJiE77coDTtZ0UR94XlL2OcfvVtLkUMWGUbWghqThGe4z
E1GFaGYDS4M2UJjTMZFNcJkWTMyc1t9KnRysxvex0uWddA400od6bLEVUmfDE+o9IxoWj+zv11K9
ZfzN6WUCz4WKxmQJuO7TTqcGVOlV0UvS+XrlALeUouGRcMQzJU3P7LzQHWJIyMQeaW3HDvBCe2th
0UsfMDlUkJfCTeRF6Yx+TOcD3MP8ubFZj7rxh8hS9NemmCToc0vwFyTPPmC3S58cclB0DNNFWHpS
6vkLKrTsm0a32xqpZ7gaRLFeKYu+SO84LLGjzwa4t6InJ42ErCtHHkRnf3ijK84iv5LR6l476INr
df5NfdM0yjqbEN3i0TrFTNnCrs9dcGXsKsahcyBXnKyd1RIsfPAUJKIB6nXYvaQn9+hF5HJpXz3U
Nb8ey5sBfNMQm/0jb7LgOMY8R61A3ibI4J97HJX1hjgYBMxe0c6M/HdvboHLrG0lIJemhmf1GP2y
hf9gsk1DyyEvijyoHEcv7P5VcFs2lADep5wjzC2xIvGUY2tK62qsrfR2+3k8igNB486Sns3o9p3c
ifsQF4rnYLpNQTgOXGqAZlxzjLSePwfo2klciec/CZB/18P7utrZzOpbWZwVW/qCiU+Rgz2uT3h8
gWtLrxhD/sRM6/HlKq6vm3L95Zq9vXDoc7d8nAxQwMkH/ibM7NzvdZ8BVyNGm9i5DZ/8M6+joNNv
YnNM4xzLjWdJb49v2Q9Wx8SY3QmcLLGPEt+NGga3DL3dYCL06KHTfZttDOYSrz7Wz87+eW0Q7+Wn
voSmAbQMVACsDjFDsPAp46M3+RQRdJ2YGcJsJmhCJp9SgsGy09qSOauuGXYxEZWz+lkwVuE/SZhT
4rJ1K7ylg0Kk9jtOzbA+Bq3uax3x2Yxk/Eee7aSgIAFMYAQkUDsMti0o5JJDo9KmWzFRTXn1XDB7
bzBywP7+jZf6RefC6tsl/NRFbhyoPkv7KgMb55l7Lr+FasVrHiB/a23ncEZ2ZFa5Q5v6/Hjf5tzE
O6ETN7EfZK5V45w5M6xewHcygy+GM6TNAHfGpEQ9UG7Hni8selmOS92Yc2H1nfDJWxR5seJFGlac
1Gg2fg4jVnefZOHUZ3qagzaYOfHJQtp7prsbKvLPRZlCRuSCmoudmjFniad5aToq5XjQwv1tNp+A
DBb+5sWq/uOQP4pEBhE2MQ+4pcdg4a6KE+M8RAwm33jsucDTgKd/T4exNJkZHWNgjBR8FPbCIY/7
eKcc0ArMJakgDAWL/S9oM7VWWYYtOufsqtTcpfvsWTQCU1FIhHrh3qCNgY4eGh8WlPLnxj6SO7lc
RaYGksdDbsmtqtdiAyI5gMiXVLCRSNHPOxYFtcgkVmla50Q3LdcK4D4H3uo5MjQZzZuJFVHh6fFu
/E5A/+wGpm2wEQBnmppJiU07WXZ455y/aD5Ry5A0nyg+feaxXmjPDFsTOVvwfX7f9InMiXlSm8pJ
PFFAo7XyR9hoR4muL0uQV79LSvdCfmU0U2CHYvLOOSNJFtt49BRy3WR64xnyU2hh2EZ9UhxDAnEy
YIFMvMAo8n0DRoIf/u0bPn4JWuvBKC0JHP7l/iXS8r6J+ETGcgUHBf/D52EElA5KPXEwYbP2uoWb
9jv7PhE42V82lwovbiTn3BV2VaHZuvmqd8puMIr9Pj7DZJs+soO8vSD3t591L3fKtZE0WeJgx53z
JvzeXMN9SmIDZLHhu2O+hv7YLIcugzF60Z6Oz9Hx+bhwl2c1+5+NViYapkZpxAml6pxTibAlqVhS
GcwxfoJXA4P9WNjv+ZFxsZhXBY+rJoOEeJKBqt1aq1jRY84b0XKOwVOydYyeBAZ6mqi4Bkw4+kxB
iuFaA+aB3uJmrM9jluv5+/F3/PZzJt8x8SnBnaumKcc4gBOwwhzk1Qa/paHu6775HRhVTr43svFY
5u9B2onMyY1WPYYDXbDLnHUQVOpmtzWjP2fTD8l5tSPtuyiQD9m0+c26fz3admQoHx+9/nGBl7vk
2Y5XeWpUwXiP9mKw7yGemLwempu7pdPD08HsyIuLJOBwbg7eNd6LNFyrVrtrObKOjBKhpGhr6+o9
WBd0nXNEX5pqm7Vqt58yyUT0QlcwTo1PKSNbql47lkrCpn12ORJ0mLZnVo8PgRuXNlm6BmhOxC7j
2jHocG9WMrWtQD8ELYefUu9hR40ORBeoSXkoEH09FvYrYtNAM4TXUlFk0B2C1PNeVswqcarJuGRS
RXvg0yUbRsUs1F47P5bzO9H5IwgTkqC2E3CqE0GVH9RFrgRwSIgen+r3JkR6VT5I3x+8HhnNxUbK
X1kEE/idRboXO20abEIlRcoTtJ4ZUmbYSzEg29yUTTjtSxRLc4ZjpO1GQIa/8XBA7vcy7FotDVLI
asbejmNjm4LdXsL382gvCJp5QP1lPIuv6QH1KrTVfEJt2k1Nl/qL557+uw8R7j8kVXOlThN8SC4T
cR9oa9kxeNqpx1r5U9G4Jlm7wGvwO3s47vPN2ifqGmY92w0hRL5sdp2efZnm+/tus9nYGdDsykMC
LZbpof97LnNSX4z4zI1ZgfwNz3OynKSd1SCU00RJACcyJpXuN4Dj0hAFGIk5R65RZ8Cv2rDuIatA
am7WmqVGVO72/pvW0baxSs1cuOqjkfylv3hCkC5F0wTmjyfSM0306rqFEVWIs0swo+RTN9Bbkwem
71c6coIsQZzPLhhHIGMKmeeEH5NyE1QlAROGaa2AvZY7NNhaNk2WfIBf5V38vKQhyYHQE9TM8nRP
M8ft+rr2Lry6R5MBjYOVEB4z5iqLAL9NTIbGhgw4AMd9SYQ3dSMMFBvcZ2uJ30iBMWjOgrc5q2+Y
J1cETJYDkuDH5NwsGrT1Reqjp+MyMEevWnX5UWwvXfdaIruXUTWlfP7C9xURymvD68GgGM1Ahpeg
/VAU2mBGWXFTXRhIFv1lWuprPh1Ss5V3iqCDJb7wqyV/cfQcphdjJAUHRbwIUtFpK42rZA5ItBv3
IpiKAy6E6CoqcBirhAw1EVOqCkZSWLlLe4Ro8VPkLrgUPw7p9AMAqCCB65wHQMS051Cp2riMcsm7
xAlqeE8qEPh1+HHJqv2oRL39GIA8rZcvQ7bj8rcqA1CGDGR55TNNKVpXgjzQJTMGSoGpVrQWxtym
aKTMx3DKL7FGOZew8knUiG80vcFKRqyYIJnlLGerqVQzu3Alv2YDHfb+qnYIJtA5TU/Xnmw6mFD/
cpCIOFc7h4JyKIiJwJDa172PFtxfztdjFZ01V5qgiSpamsZbPfGtvLJ2JNaRvQsTUO+Qk+DKU3Xt
0Ug3gQhPoUC6gX7EhDwdRD2yQ93ITuvQ/FA+bGUl6ZWp2a27mN6ZeSQV1MqAYjLGbMAymRjumPdE
xe1F6Niw4zLiDzR7qhWWSIVr5/mu2fkxZSKSPqupnjC25DwXHWlOlUxrcUm7fpsUfAsPFkK4wcji
T93gHlWuZOgD/1JhMjlb9ZwefeCE879SYPZhR7LwXLiU53RGWo9+UEvKoCE9Sgqub/CRyaw0iSah
wTWvLbPkHf42Rkgw4w/oEvwWVKPvTWycBXmYtrF/8VbM1TNT56kMbPa7ROi9d3KSYag6JSHzZ/gb
h+8Bu9MCDAuwNv9vN0Fr+A4RVwjj1aAlEyb+ctp1clG1hX+J+iftGeojbeMLygx1f2RqHyg+ZvFX
RgZ+0FnVyp+VZuHdnYnMADSDCgs3PnNgRptshM/EQ8F5THDJ0WDQ0HKgqULTv6XzmhpMv2lzIIps
G1LUe7irTHHqUjN3jVYl6ad7CKWdw8DtM8vgEJyqgkoLSYjRqbu3N/dfN96xGwtddF45COPXVRjX
9Wjg42GCCR52WnpyWNJU+mO9ngmQFbwIqAgIYFIekV3uBebFUPfV4MWXgN9m4MP4YB2jDvSc3aQ7
xzFhYvwzW9icQLxLGtAhJ+5SB8PvBCeYtkEZDmAeFhUwbuoGOkkRsI0QJpfaSsB28+S8ocUL1lVv
X+tVdGHdhWdlRlHv5E2uQCyDZNsJIC9hvzU8d+icfLyrv/2ZcUEifHd4UjIIxO83tYsTTnG1JLkA
vdIFIfB3+/kvTKeNXtHkrtxJmdwVzsFUpewWyaVRV/Wx2whmtdHWSFa7hZ3q4oapF3RnvAtTgYKm
KiBBQEcLP00qoN+jYgTBSy9O8V15Zle9NOn28c7NhI7AEr2RMS76RgFSf+TGzSEjW10rnrDBRj4z
FrspelSlHsuaOyURwRXMtSJKijbZP0eLXb5qqvQCX6LuDWS7EuCOlwb3wixOEs6d1a2siZplTR5E
0lCmF+VPW8DuEHbjedsweGGqg3wta1o2ZpQajxc4k2eF4wn/VsbkP16lHySKm80M6lxINF/JLh44
5Qc4EMo1TFYNY4J22BO2TanHocE+Cd95NBDks6vw7NY2c3S1LSO9+1xAeI7krq2iHaslUqDzMY0S
W1GuFfNSl6uhNNRy1fjItqx7eCYY0evhJwY0rZ+dpVzp79uHHCUer1Gt4E5P4+EsERrPb9v84vm6
JL2nyU6sFwKR39YXIpBDQAZB5hFxj+7ozX5FSekwjjbkF6B9k657LtBm4J/YVrL7VXKUT4+P53fJ
QVMB8CbIQJeC34DMxb04dMMJPcuW+QXJ0KYmCkeblVdYXr2XV6VenLiThMFsLQzhb37JucUsKdto
h+4VGh8AbdaQvYO/MoW9CIK4jTm/w3o7NNsBEs1F+h+dwy1pdk5JtafazsSFF+c3pte46huhk9Sk
0rUsujchdNed+cun+Rk8R4MebTggzqwrDHaYBlUsgJw8SysaNPbjTZ87Ym2MJqD34B2bKn1WNo7A
tVV+kQY9c0jbqVbYoatY0/Tkw6+oVLL0scQfJOZfuyzzWDQAQDjgBt4fc6QJlZPXPTiadKEzU9QV
k4QjHG+o3/lLDaiinGhGwlCH1aPE4HyzTkkr0uGEPhvib3qZJqi8feQBcrh8r8MzizBqVIA0yKNF
RAeXlk/d3ySjHVpG6lUG9Fuf1sOu8+wituVPvqQNY+eZkSE2WUTO+s09gEByBJ3DwhSAtE0vEdfx
vjo0UnHxBMJWEY2K1yCmbm4WYU+F9t1PLdZ50TwzfOulUyfqYvss/EWRSZIA2k8TDQhupqAaWmwH
KO+UaLguVg3aqHidRSiKUphia53uKZua01PNxH+UkM9+fEg/w3eTQ7pbxeRWcnmUyawkFxeMtPua
rqDhSNkJQOUatuX38IluCZSAHCv5Cy5w921QV0Fgcorl9FRR7TKg4bDmWavXe1kPKrtNLG14itit
yBhpZhYO9U6ScEiflHf/JGSGL7y6LRglUVjuDfcg/qkcQ0m34Eh0XjtmU1iCvJa1o4Kg7m8eWEWs
M/5LqFlleAg5c2BsJzR5iRb7FDF3tu+DzAibnIoeGSwMSnj4FW/NSCSQqQDx2zI32MLkGtq3T95n
7em5xiOVgz+fWvS+etLCdv6e7ZxcivE9vLGkflUKcqGKxYVfB6sdcz3UVpyTCLk0i9UB3ukRGa4t
Gf5moOxF9GokVmH55lL5XxqPbXqsMoYG4F0CCIX7iQZuviNvGA/AZGpxEQ7tt/In3ef7auWZHEAg
3HO8NRNwzRx6Opjh3iXKTrKCPRhUkZ6/ROSVAu0SlEQsOMgwa8jSF3D5XmzJ4k3/ECxEjzMpSJW7
/dJJYNQXqRCWjFJcWKWkSfk9jmvLz8lJsnCqoektyfvt/dzLm6SX86wThMLFznCHwixRrxkZawfA
gqi6Zzorx+T24iECd3G9YIFnyjR3kqflSCFh5Rg2A3fjGL64m0Y6DW/irlVpWRK5fhv6FfyOVA/C
dSrhavDPj1Wdn3n1bndamKh6G8oOrj92WrN56ru0Q9IZ3UBXF5pAfBM1OV1YpZuESm8OLdepkW6E
1dic8vg7/o+7KQNMFsNgAOabnICESmgbx+N3bPIP+VjSbpPoxWDyMqLPDdSFHfkeo1WWkPqbfc2e
ulzPkWjZV19sQLU/ih3HMZHWuZU2RhAShzAl0XLKANmoNsdbEx7aM8NZ7bB1aKXHerN3eVJ/BscG
RmQd6o6ysKYZ9x1nqwjoKUA3Ba/8lKJv9I1r+0iLFb+89K3udXAev+VUo2oS2TW/ZdmcBjmzL5R/
O2qGVPhQyCmoGpIvkxNV2SaWfMnBXRYNJyL1S9d5RHn3Nm7zLC8hus5Um0ZpCtLUKoJm5cf23awx
F3m05DBBefGQ3Sn/ehVvytWuSF/RGCRm9hD8kRqfVILlg7GgpknEL3gUs6p78wGTXFzg1V7LpmF5
EcNVhCZRuN2rKlyp5aZbsBIzab/7tU6skjwkhSeoWCu73jGH4DyY7McB0EEyje1qHGVDxq8ax/bp
aw0on3iFWI1ENKGV8ZGR3PyOVjaYE/BUUddciqpmIoK7g5goECYGhT4Wx48LV1xmx4FI5O70WEt/
A0bhJVOQXkRAgNmUX1oqJzLSnpX7c6OD8i2XzpFkS4c4BP6qcpH7TV5bTGYqQBJi0DGxyyvkaY2q
e+uAi9hbrH94/EEzGZvxgxTEdPgcVGzGTN/t9VPdqG9knL6CJ7z29p3Zwu+D11SBA5TZDqDwkViq
amjiIYzzFFHpK1onSw2cc3cQoSVQGWXoHZCV778C3cpylksV7iAw++vcdLyXIf3jlGgwcLqFOGVO
FuZoFUUZ6YLFae4yz8KwbWWvuqAfu/oDR4ZBhhvJQtQfkPle2F5+xmNQx85UNKkocGonMaCnlE2X
Dnl1EdqNyl3VbwaYw4oC8B8SupYglVR1jbwM13y4kF6Ziwe5W9ETvebkLM78JKsuxR/uMxQEKvS6
KNG0UgEe5dOS1KKePsuS1e1L0acJugzSYqMuBdozJWB0hN1swUTp06RNQWpcVhcwC6/OwbMEM/em
WM8qksUHRecXVGzWoN7Km+hxI2ZuxnKQ57BrkA2G/C4Hx2wWoOJyrNqVWlMuJCxHlcZWzlqzYE1n
PS+NE8a++58HZHLimjA4KVPV1aWOUVDJNploiDl1ul1WSUahBbTkMAaQE0c+L9y18Zen3umt5MmB
90ktcyVGjC5B2ZI6gVOsxDQeDJdFJfBvWOpD9ZHkf+L+uaw3vLZy+9e4ot3b48/4jQAzlgLhIQuw
KSwr/DhMNxYl5LxOihRsQA8n+Ako6KLOJzTf9QHRLtn7t7o/Sqjh+CZHL9Iq3qhGYNSktKUVv6QC
44p/7QjKbCIywSNq5aidN5/ihX4t5ClMehO+97smN5BmVMfMSN+CTHP4YNJNKK4Uj/pX7qC2eprZ
jzfjx/v79QVAHUWCQMXrrkzOhB9p1/kyLi/cNTX+i7Pv6pFcR5r9RQJkKPcqU1bVtrqnZ16EcS0v
ylLm199g78W3VSyhhFmcObsLDLZSdMlkZmSE/jQgIdipuUNkX06OeKcA4tRugRdux810BLfINsxR
kk//dnhtHZoGdbDkA4K7pzhy9dE1ky3gg2x4vv+VSx4ROb3/+0jhhFZhrdqpjmlqqDPVboLbtTjW
Fcq0kYuo8b6x29Yqvj9sFcoHoLLHsgjhla4U0DdtG1yBLgiyDGc/o18AD01v+sjO0z72kfpbqVct
nowLk8I+6M0yA3tV2751GbKJeLjG4UOZeqm58hhYKCBej40/Fi42XNOnFNrjX2OzQTVSBT3a4jQP
WXsffRF7MJcGGojOcr8EpfT9eV1cRI7o/WppBzHktem8zJlZ9ax9sw7K4xDlbjPDSto/5ubKBcov
45s9fWFJWEBlHio7j2GpK0EkP5SSvona+tv94SyUcfhU/nc8wppFWqowAjK1N6TU3qRfxmda70pg
OLTAKB2Z7uNTG64kExciQHDVE0UxFFtXoctxPYX9kETEZDroqbvYT+Ebs+q7rq3ska8HqTB9V1YE
l9CHo5WAJKt9Gw6TS/z+b825sCuv39V+5+VP0VH7NSIpp7jyhrkJ/lNzhz3z5f2IPtjxIXtdQ8gv
bB3sGhD68mqZhR6863HbjY7MbSq1b/nwLTEhtc2eGdpSk42GN/TAxv9lmi/MCftnSOK8nqWwfavL
vz2FuIr1q8qSleOwuJYEDUF8OQ3orFyPCRF4OneQ5n3rbTcLPwsN3RTZGiB4yYhiWbhZZAUJfl1Y
ykoZe2lK0/4tCv2IQDG3A9n5WlvZ4oYB7AftXCi/qJZ4h0iNQSREiv1b4+X70VM88jcGB+mMttQG
bZK+tU/cYm89Zns8GeMXsIyD3tDVHgGt8MlO9Rrn8/7ZXED+AOKPPL+MVAOqvGIezB5Cy64p7d+U
0qm39ZvyS+69yLfddtMhx2W6SEqj4ZjIoPHw9OCIxitzQ9wjQ2PY6NTHfO2iX9rBlx8krLaZzXZf
krJ/M5WXxHBpfpSGQ5IlnpU6EYkcwNGQztgUlqNqw2H+ULcGxDbejWnFNS5dABAwstEWhwKIcfOQ
GZWxsRhr+rdjgUI7uMP27HHemS/T44RuaCTXc79wWOBVB+XUrFzjC375yjbfrReXT6jVFstkrMqI
ovqsnLqRrtzdfD+LrguSSRzoBvUS0xR88jSTtirmvn/TCgDNxlNXHcN+l7dPJNysbDHuBC5N2RyH
gx5G1DiA4sP/uB5MwhTL7Ek0vEWD130AzgRI1hbAihLkjyc0ck5BBDYayx28HQqL943f5J1QfyDo
2wAyCShSyxRRq/NIyVzlNTvTdP8x44h1v8JHkH0PAV25DcSN+2XJQJUQoizIAYkqnyzvQ5qnan/u
c0cdikM1yKc4hZJY3D2n0x7I2ZWJFTfJfwyCrJDDZtC8J7gsI5HVtGus/iypyAejb5CRdsW/L5rg
uHGU3oHJEUE5kBLPy8xO2DkvUOlVYzS//KNz/xoEmg8BP9JtFMKFJ55hx1JZJA07K7OxkeynWsuc
KKpXxnFTduBmACHB0vA+R9nWrvdgb/QKm7mZxjO2TWBtrYN1GN6tQ7RTvNKTfNNPoGlT7xXX3tJ9
9dDv453qDPB3KxtSvGj4lwAtR2SCshhYv4UBK7PVzgiW2BmFlmSHF5UFOgKnkCCXdIzlnRyodN//
oscW1Y9/N23ZyMtAxAKJGXyHMAlynlqNnY1nA5WExJ9OFOrw6UP/kpFXvT2Tfs/Uk6E+6aWfPoBp
b8W+6HIwcgvYKqRHNVzi0C4SzNtVXKe0Hs9JEru1BNyj9YZqVEv2rbnyctX4el77HG5LQ2MHcBzA
hwrrbQ1EGqKohy1TdnC12ukzYSeCYp2Enmb4c1S/TFZ4KV5whrktSOyy7k/Y+obWOFPzLW4PWfU+
tMccve7aMVO2tPTD1Kk611AOgOG+Kt3BoL6SAe1Yk7W759ZlXn++sFJ6Ew5SY2KqOnOvogdWcVDx
i14y+zPPHFtzctvNf/wvu0MBqJYATIENKmzMJCZhFsdsPGeW17W71tf6Y3VkB5X41TeqvE7gSbL3
LHvQv/dAB/4v1qEyg8c1IhFbDFzR69+Z8tyN5755IWPvNug/nkIHx9kJAXvUFEetdqXVIA+zl1Jf
oS4d3hVrXPkOPrHX+8ZGLzSuRHgJRJtE2KMGEDN4WI7yWa4yya1UUiDWnMoVJ8BfH1dWgOAA0BqM
/zL6RFCFvD4JNVWlaURL9jm3MkfLT9O0GeQnJfXvT+pNry5OG+ygBv9lB1782g62UZgl+Ovz+Gi/
0sZpD+O+dVEOPoeBJTlN5LBDEQTfh/10jA+JsuLbb27EL/MmLl4AqXjK9No8MxmU9SjM60E0npLB
r5LvTEE5UeGA3HlltDflw6/REkSx8K86AYLz2tzUGyNeIzCnVOda2Zn1ri39QoMOU+okrel2c7WL
IaLcFtUp7fufSd3+hP6Vm07bes3NL64wcJOGgY2Eh7ww89qclVTh3zI2IC8e8+2cnhrpKdNWR80n
UdxLgEdqhoo+O7h3YZJnvSYonCbKWW99Mj2XZ1K6lvRSvKi8vh/jDdNMXtQ/jpLiAMTkZVmxErIv
LTMakYCdUZGrAJ3A9bwbVliZQ5Ur53z4nO1tlz+rPUzKYJ/Pz3otr4Q9N1lJvs6YVwtNIdAZMG6u
MTqV2RiaMogGwYfivB+hYPPj8XF/3jNQUwffeg9gb+c1RhPl7vn9/pFaWtdL28JsF1qr2lHMT+74
0LfvzbEG6L+bt/et3ODzvoZo6YC1IbjjNabrKe3TIhk6s1TOJ4wN7JBki3cO5O2cDXW3IPvfbjMw
RO/PipP5swM2uzfNx5+fvOt+cj5XKYRuHq7/+SDEUGD1wVKL6ChmhmleG6F89hgolal7/nH68fFx
ytzZ7TfDtvbyh2Z73L2+Pjw8g23r2/35uCk8cPPwYVAltS1IH950zQ4AI49Zq5zN1m/fCtA15Ebj
asi/p2UNuUPNURFBPrP5e2GWB/tpxfzSGTOByMOlCLK2Gw6uYmIRQstGOWtIaeaAdze7Js6BV3q2
2Y9xKNCo/Daqut/pECvMPG041wVXQrv/GdxniCedc8eq8G4aATDgelOYaEvKYjIqZ9XY0NyvB1S1
f1bvarZhw1uCYOa+ua+SvGgPUHw4MbRQopon+LCm1622yhTlbNCHTIEK6nYebdzGD9CH7wZ0AMz6
Tsu9MdzYoddWb+k7geKdkW1H46wVjhEFhu6OEB9KZ19mLvThiuYXsF35no6nuS2dqfCrNeG/m5oR
3yoILrFY8Eh4v6vXszSNHZg9GhwdxArxx3xMUBQjOwUMW6+fYEK8P0cLG8NEJRC4ZK7+e0OgAtxb
lkvQpD1rH0Cmg4P67/3fX1jyq98XlmA2orrUkg4c6n+Q/tDRq7tnR0vf7u6buYnMeQ31v8MQ4xEb
pZWUTRjGD7xBvMnrV87vyjSJwJrCnKK6lvD7ihd69kn5fv/zbwp1WPOr7xfWvNMnJhsMv8/5IU38
OzyQA9s7ceLSFVsLF8CVKeFhYWtDZVY2TIWnX4mvn9Ln+2NZmyoeoF5kfqok1LWJ/776GW9Qq1/t
s1kzwP/+wkAyZX2v8y2VOehHc+bAQruR1wfou//kvAPrrHArm/iLsvXC4hzG5QDsGoH8UAuVN9t5
VBy8wAAO+Q0snT9txofd5xqIaiEouVonvuUvjKJFUWuKAsOEeIXhSj931suf+yu1dCnBxyC9hPQg
XkziGzOTjDYbuXjWST6Vr4pLD8zpn1KIyB2HlarXwgG9MiXsijRJRpOUE6TcvmdH0yeJox7XiFbX
bAgbw2bIVsQabMi127pO/NCvTRi/oIQLxcLrCg8CdL7gTS6cnTg35U7KFb71gKhzARrYgqJ2ctbs
3LyeeQvZhR1htqAEoRIJ1+g5Qtma/NxHe22bPQFC+7DG8sB/6d6IhDmTsipsygQjAht/uPIUXVyP
i1EIMSAeSDrNUvx20TrAxg7Baj5obZ6EM0Ko3lQt11M6Q9f1BdBxstHQV1C+rB3GBQ9wtSD8sF4c
RgOw9maOYegYvWx+Za7mD95KcLRw3q9M8E+4MBHp6FZIJXD7G4dTdAw95g97eeWaXPD9lzZEgFUK
dlQjBRXiOXnpt/m77a3Jci4aQIgNqiHE2KYY5ppppIYAViGccBQvAvD5vsda+3nhgQzNooqSAj/f
fqZPdDtPkEa/b2Ep+gL27L8jEG5iK1TULoQD4A371MGuehmdvwd7+7rLVxZ8bTCCMzEnWrIRmc6z
pyN70rv0vDKUxdMBgVlUHtEPcpOkybMiZr0CPntwuFIncf62nrqq67ZwG/Pk9/8ZEZakK6ea5QOM
xF7l2/+cRuSO8OLXhdWQzVqvpx6/TvFSVt0N6HZ0iFStRcE3BX7EX1d2hLWI0oRlbQl+dw+qwM/v
5V7fKDtlWCVDXvQjF+MRHPswawOcFsbDY5cCivDnauutLPui272wIbh0rIdMkxRjeX9HWh7ID8Qr
0PLuIkcNnp+f16CqN9g+ce74Pr9wXLaRdOGI2/2c7PYn88V9e4VG0vHjwQvePu8PbdFFXoxMcPd0
rpohyWyEls/5huyDGRxua8NZmz3B05M4o6nVYTTpvnWS4PD5fH8MS6H+1VYT/PyEtmTI6GJ5Tsfo
odyfzy8d+B6cFTPLG80G+RmoIVXg8K8XZc6ssul0nSuTluiO/IvGmDe6xrK3ZETRUVbDJQ9WORFd
x8Ayklo0BrGua20nX8HLCCwATrMSRyw5yksz4qGp0GE29VBEsLbJDm/1bbQCPF7aV5cGhBMTtpEp
dTMMAAXzWb+pH7/Tw7R2LJe88aUR4ZiEdOimUYYROYceY+toz3RvPCqHyGt39H+45y9tCQclrcF1
ZIywpW6VINzR/Vo4v7wkqAGaqIUBeSF4ffAegdV5hL7HbKOP1CH7dEZMtHJSlrYXiC90ZBCRwbG/
2vMuHEtnsDRrQk3DC+hD85pv5RHZGLdykROFFztCFvX9f7GInIsF7DnS72K+f5ajqaOQVTgnDj05
0YGO2/HAHtwdkIfPuvdH2vTu+Li2WjcaGNyDgqnn/8wKW2OiYRpKqaVBi8LTZSd9LdH6BnY77/MZ
/G6fn+g8xD/tzgI2VQen2Vp0+5WNFV8Blx8g7BcZmqjMpPgAzPS8wRX4/t552cn0naenlxfl4fUz
9mP/c/fn/nyr/Pq+scshKuia5V0nwskuWTgUcpXy6xCW0VtZvBngzK1AzXx4cH0Fyx2eU9TrgCF2
Vke99Jr7Aqn8f+vCsdeZmqSdCuvv77B+3CiZG+6NfbT9fkCb3Cs4bxOv3K4B3BZjjUuzwmpD1ULp
jBZmQ9CCWX/KAwRLuYLL/bldPDwXUyss6ZhURI4aWJEN75GzkI4OnpFKvBLELuYQLkcj3Jdm2/VS
zmCnPYATkTqn4aU/6bkHbNXznxUfSpYu50tjwq2WdVkn6TmMkRNPlA25o+3CJ/vlFxjGfgx++i30
EK7zju8RI2bHwniiCudgrtykgohT50hP5V9QgEbe6+fh7ecbSg0rF6/OQ8WbPY36K8rAKPDohuAa
u3Aw9Mwa/hPifXzkexNJKtOxtpwPdNzxpTjv9+RpUgBBl92s8J3fvzOQlUMGuNlVfge4ZeulvoXt
f9j9+eQJrWhTup/V9vPzz6rPW3Y+SP4D0qAD0SGCcDQ1yulUIAnU+upzFYwQwznTbbyJvzX7Tbtt
nWgf/i63mntIHsGv6FEPLdv7+5v1Bof95QEvPkLYRelY0GzO8RHaYx5oaGbNX4tT9mafaliLNvGx
flqjVuS+5WadAFJAzRHdbngiXUdI9WA2WlXPSOlWrHI5MZSLQKpaOYaL4Z6maDJiMMhRgQ7w2kw1
WBRNfDWUoz7Q/Lqf9wMBPMMDuMpf2XmLgfilKcGxqIOkGYVJyRkQtXmvfyv3savUW/vHp5kChKk6
oNn5tDaRZ6xQHy3FT5eGBV/DLBCyanNFzk2Q+Dh9roGGgTWHdguEgwIXLikV4DRbBhZKeKM1bZoA
e2TO56qtHX36lnavU7qtib79NuaAJiuNQ8q1ktXC0NAuhPo3AHj4bxG6W45kSlnH5PPR1v12G/4G
bRB9XGPoXriJrqwIfi0nXcVUvNvOqf4Z/ZR6l0HlZd7k45/pTwe6CjNerTLdXr047bwXBazFuq6a
wonLCpabGp6j5wpyI2Gubez5vY1Ra0e7XVS6FWteAbZuiRvqb7G6WTnvtwO+ti4MuOrqfqyZMpxl
5s3ofqg7bRPSxKnIvuqIa5i7JlOPoGRasXt7gcCupYPKTAMbo0yEgGPIp96aLApY0rTJ2UEyW2em
M1CblU+yh3j6bOxNGoE+bDzqOjQ7bPMFUN5tR92Q/en6lftsIRTA54AEkHcUA8f6dZdcRLgkilQz
s5vxbP5uyfPcPNfzjko/2KfBQLvwiju0363RQy64iWujwhwkBHGvQgDNkuTOt5TWb3qHjUFtQpwy
3U3Th9SBJmhv0eEX9ab0cVBASyglzlz+nMipK99W1oRfiNeO+Pp7BA8p12xIsPvH81x7U3k0M1yM
1DdKNHs+R8rT5Kgp9VZxUl+x5a1ZkNSAPgEpJrH1cs4HWitsGM/yQY1ck7yY7biNVH3bVj9S67tm
bmqjeEhzcPK/2uhHHOmpavfZvNfYScvdon4alcHp4rM2bQ3yaCX1SmjFx33vA4V1YjFa2loZCMB0
0D4qW4q3SR8fpVKdV07jTSMwkLHYhv+dCmEFzGyKJdB5jueoec/CVxN8z8iCog8/qzaScTbRPDh5
GmBPmILi0NSuGp6k9iVVnpv8VVE3cvR9ZU8seScTMD40TKAYjoa161tTT+bK0iJlPNt5Yo1+WVSZ
G5GM/LQna96Uev23Azb8sdHr0JeV8SilQEmijP1zyK1iJQnJfdHFOqDNAbz5vKMCRHKQuvtCGVwe
0riN24Y2XZDnG73e/Ziybbhr0QdD/OQfc8JfttCvCNwMgEiAFIvjhtDkOIVdH2Sy5OSK7dql7RYb
Ek0rm4tvHmFQ8H+AhICAlGdwhMs0HFs0pShqH3Q9e4+sqdjYtqStGLEXpg6ctwZmEDPH246vl7Hn
dAJR385Bo1OJuYY25eg6KBn5lYd51Xl6KpXawwiRv/yYonflxdZiy95mzMjNEw0p2lisRrNmh9iQ
dsNtNBp/tK7SKz/UzeSHpafKmYayApqh0e7Qs9/25EEbhqz3akmpX4qmRHdrV1H7nY6x9kknWv/W
O3V+BJA4O5eZ2jzn3ST5eRRC3YSYWvXK1JFpTq/RnHrV3A8v6dQXj+hJAqNjatpS7zNtqH+rJc1+
FVOYnNMwzktHLyv6HGYzyd1q1o2TVsl17E8MJANu3STxR5ypMmpsDJVktNEP00adW2ZvgYjLQaTK
aJacCS1jCjilPZ0a0khkEyeqdAAuR/tlhKkMzmLaaTL4WJP8mRXSXD6UiQQRmlmeos6PkVQEQ0EB
suFITrKP2WT0x2C25j6V6+kDfjADxUbal9TVysb6WaZ5XvttQRl4O4H8T/wcWl2vUa0yGa2p6Hnz
Cl2pU7frSlzNedy1hVP3qvEGIsex99sypcC3onHuZ5xQPdv144RugbAHBS+T07oAZ2vdUc9u8eD1
szq1QwdsSsP3pIzovO8xd4ajswG6L9MYFWvYTfGxyM8Suly57ibEqkG+yH3MxblN1DRu1WEcAhAl
l6OrTIy2yLQaQ7yRZ3vIvRBO46VvKNjBitxOXjvamQkmRIMiLusplkKpbQbtjkkpfoZVDuyQmYFM
UoVACjCZCsgdMSs6MTy1Mizm52DbzdzKSAoA3TKzO1mZicRRMoFmwA01k9MY4TI6gdWu8Jtqrn/3
4dzUnq3M3V+pisrMK5mVgEt2AJMgR2bHR7Q3wiEnRSHtlD4v+g2a+Jtx29kNEIpano+lA/ym+TK2
gyx70qRHIFAf5wma4HobzZUDojwTDfVNY00rUT8/vIILQWMRssu8Nwa0coILSSdWxaUxDcFgVG43
bA0t3rD6r5SvgY3FHANfSVCgICGngD6RaOIT1ZJQKOvlaAysNFJeZskYHdtujQ3IoWTcDTXAuP3Y
pU5dWnhkgxfJ60NT2lBzqtHOaIPjlNTpWjPAggcFl4COvDcY+xC8CSHsqI2Z0ZFiDDRkp13NhIRf
bhif9y9CIV7FyPEyxfSiBRTtR2Dput7DY9+3tE/IHBimvoEUqhub3aFvDWQ/pr+Q6F1x2EvmeF8F
olHDNlURwz7PBiN0juSAAhn82IcEkjkVNm/RTOyJFrPpahCg9++P8XYf4QriZQq8RNB8JF4SudWa
QztKc5BUqe3rfV/scN/2B1zn1KNoiFl5BPA79HrfcntYMrwhIexhCvuWtSPFosZyEKeJ6UYRqU42
kxiqsExaedgJr8ev5UMHhyzDRaNTRhZCOHNAgq5RUzmQ9XDa60b5U+2sYTsmoF4g4Tw/lIbSubki
1Zv7c7pwZDgNOrpBccPz7Dl/gF04P1mCThlVtTkYx9q1a9WXLbYbevsZXeHuRMB3OZ5ZB/Srtk9o
C02wGdJbVbgGBhMzy3wGOPUuKk2o+iPPK3wHYs7WZl2pBKDnl11GEV455mAwyGWUoECAciBI+RvD
hasEQfycIBOTMjRHJn2G/8sYOcXA/taJSdxe6cpj0cvSSZbn+a0bWjRgx0XjoRiR78tmtHdlHVev
KEh3zlRO4aYs0vrBimj3en9yb08+xsQpoDQbQQ3aD4W5rRK1atVeDrRxeqjU+ltXaeTfN6mBbWpj
2vA8QaHl2kY1JQ2kZ+YxmKOuO6lQlPKwn5Nfptrbu/vDuT0PQH4hF6AA/4msithjUWgsobFWqQHN
auLYejft2mIuXDJ248p5WDKFPBiSaeDPwo0hzlxp0HRE9BAgmWIMbhtuAT2+P5rbkBNTxqsp6Ajm
aGvBLUMuL+ZvHS1o5KQ+ql2Ldk2mGy8lkO9HRATA9/YGyDBHI3LteYJu/H374pseO55/AFrj+B8w
GQnJsMbOG11D1SpQxo2eDZMT2tB7yH5JhHj25LcgtSEz+F/kYcMi6pbT/n/5ANC0I6mJ5CYkzq+3
jlVYml0YfAZI4fVj5EPS1s3l+mCS+V2R32ql3pemFqSS9SgPrcOSdsWjLywzQi8832Df5ALh119Q
97A/MQVujxbsrVEIPaRmbhFQXYTI0t0f78KC8+gArXL8uGhf6Y4LTzdoZtqlpJODQtYaihB9huoX
I2RjZu3wPkhJ6LcqyzalifqSNiO1cN/+7fWFtlxNQxzBJXOAMr8erBWPUojdJINzWLGP+pQwH7u8
RUxr5D/KUvrHLl2+v9QvQh8FJUoL7A3X9kJFkufa1uUgKVNjZypleYhCK99Ykcqe8iwsHqRwQD6C
mvVagpkP5frmxPxinlWCRCznDL02reahNVgMQ83V2A2p/Tyl0zvlVJ/9gB4l+zmm8blN0VtO1jJ3
tzcpN21ZeE7yC028SUGGEY8W2L+CWi55UIB83HeaBsTIHMCZ3aTd3l9VMdvMp/nKIN/jF9tKS6BZ
TnoYtOvBkervmZVtWq14hI6iA2K2QxInh7IGpf5gKiu2F44PmGgMrC9iMTwI1GvTc5ZrsSHVamAU
VuGpWaSgSsQK7Go9WzF1e5URYhID3de8zI6sw7WpCY2sgM6XarCB9MlKMCmmlfgUXv64eIclFfrZ
8OJXg5FSPMKdcuwPVmmc5jD/IyftQ4e2RCmr91WdvAxz7Ku/hoF9S+0WLFGSH2boBZIBs04/1RpU
soPxdH+JFw4uQeiOqIwHnbgCr8duTYZZpWOnBrqG3lmDukn9Iy0HNwPV0X1L3OUL5+bKkrCX+jkq
wnKAJTP2KwlUPyhDxvnx7b6VtfEIpxOgLwOigIMaZBnzZHbqjG4T6vvKXtOUWjSEnCE8PEoyIJm/
njiw49ntGDZqULb2w9D8SLtqYw06uiJXQONLhnCBQtkDrCboDxTCBT0dR7RHW2qQp7lXGj9pZew0
bfClzFzZq0vnAE9LvOVQuQWuW3CqdmiCa4dEWqCnXbmLzOINccQaQfdCaACpHYwHdARgJIMu2PXE
KQDcK1GeKYHWhpE7WP2wb3Mlmp3GUHsIo+uzb0A2addYXGQF0sb+hDAU/LF292YTk61M7+2gUdLi
nhy1atybYhzbxRJhcZPJQduqs8Paud2iCJV597flrTeDNDGEFfC6AxU8iBWvB51lJm5PLGRQsHQ/
G+Gp6/p9ZKxElrf3AwJYuEoN4g3ISojsN91USJkcz0qQqWA1g9xxXenI4s1HaJH9BKfYs7ZGIHq7
OVE2g1weKO4hsAD/eT2ugtiDzZC/DkhZzs8K6Ne9rAyNg2X0cyANxhq/z8JqoTqvIbBDDRSjFE6d
hISPRecGYV2nlseYGtByMWL0RN9frlszBspieItzSR0gc4RwJm1QQE7kkQS0IBA3Ilm7HWj07+cN
wDGE6YC6orKKfXE9ebnUZCxuYSUmBfBMIzI6tC+slVN9u/VghfNqwkdxWhPhvM1mUYZjp5HAGsM6
wNMR3EAIWp/rtl0Dq926eGxjWOOCWminEaOytlDmJM1TPZCqLt3qVYEbSy7lXZGr2hYl5Ok9lvq1
23tpfLxzD/cssuwgzLqeRbQQh0VJOz1IGoLuybhPUyjdIsNMHNLSSP/nrYEWeDA6w+fDSeJxc22O
llNfzUOtB3NR667F5n7Tt90aKczSoLhQCp6iyBfcMLbYVcbmGv0FgRmVDp0f7QwMJ6m64pWW1guv
d5Br4CipqthqXxAwYKpdYQSJlUBEgJF8b+TasLNCGu/sDsUAEBhF/v2ztTA0NBZwMk5UlHR0AgsT
SIyR2T3Rg8yomGfFMarM2VA5k2J3K6YW4legJDjdJEbHKUSExdImPWtIaOtBbZn5lhaTdAQTjrEz
lKYPerOJ9mUe97tJMjSXDGp6LMZJWcVs8BN2HflASVQGVRhBIhPsZMIJTEYWySwsjcCWS7wKxkNH
Ip+U340czHmKQxUwLBuoXDha8WquPhqW5hv3OUiTQGGAvAP/+4sYvmpsOQpnWQ/izEQTbxuPHomh
SobYu1qZ70VTeGujVgiCWbxRrk1Fo2RKfW8ZgWWguf6oa+04PKVTkkNpXWKjtlKTvPXSkHNBQpyA
NskgpoiFKfI8rgmECAKJQom5yc32bzWG8srr4HZQ3AqiAx21QsQsQkTZzoYE7yobgdpYzU+V2dom
11DucpKsXcNCLI4IcZ4K7hS4UJHonJoA9uUS+CHtLh7ANaq1AwQYoUdLVi6FRUMgtUAxF0xeYGG4
XimltvSyZVgpXNblex6axQ5S8dUKpYTIXILHD7/dODnZF7rDEmCAbYqCDzWSMNAjm37YVWE7IBuX
HpuhYYd+0OVjNM7KoRylyU/BO7/JUrnYtkXRv9RKvidpmrtyFkJWOa3DrSUx8kMG/PFbWk3VoxkP
hseaLvtjorS44uYXVh0qmmgLxVKA+EzUQzSHBk//pA0Ds4hCl0ZIpxqF/qrnq5D423wCDueXniDg
ksgrCFF3b46owOpqGHS4vqAbI8fxh4G7GpSkpZT8rqlRnyGfWkNdxmAxlCazgb6zTFfWhiziD/lq
IUBFOIwdgZK4WMyhuQr+vDS2gtBKU69K5fHcSLHdeVaUberUDHcM6tteViCsa8Bs5HdT+JAUdvM4
xEN2yjPrnTSpdszh+FeeqQvLgfAF8Rh6dLFhRcU1WemZ3fWRFVi9MZ2NCGVJWkTV84xky8rRuL0U
8ZqDyiPUe0FkhCa+66PR9TzLVVbZabAL1yh+a+gZanr0ukJD8V9FrzDlNjqPQVEE6j6gI0UmyUmL
2l6nZnGi1oNhN44yg8fqx79euLzkgOwgsujwU2IyGENBdS0DnflcojJbjMofAhY114iQs7pv6eY1
gHZg1CfRCoFzAx4FwVVqmV1qcUTzU4jL9DHPEp56jU03D/X0gKPDNvft8ev76mLlQBQQLGHBUB2E
L7teqphrdfeorp/KQiavE9IsHiM9uuHj4e8cdjrQKd3sKbFmv6jyWK5Yv3ltwToCdyS64R9QnRBG
29dhpzUdoyeWReSUlqBCqtRx3LZx9zeT4uSRxnLjxnamvN4f9s0O5YYR6HJkEO4KsXan9YUWzYVN
T0AP2rOjaRFUvKQwjMBjDtaRcVPMXfM3rcbpX08hDMNBIdOMtx7qPoKrSiCKwUolrk79XAJngojS
x3ZKHCsfupVb9zZ047bA4gqYIjwwYEfXa5vqJUjdNHA86fUQemVT2UE3IkxTqKI8zbEcf1oA3B/C
bgQ6zYwS9Umxx3J3f6ZFmCBiCnwFV2NAEZEr7fGluAieBiuKAWWoqtOsNMYrkQBbkfWRoxdMqP2q
UOFKh6ncyCD5fC30Xh+cBERjzxPtcme2M+MAqL656UL7lxrN5Wa2QZNgNNACy7rq5/1vvXGRX5+K
igMKL0i0id67SphuV0lTnbIwJX4OUeoSUfa2Ki3t131LN8EDLMEPo5oJ3CBq7sLrGGWfTDEk4OBm
W0m82mDgt5XHYsUP8+Nzfbj56eK9e4Cq8jLg9dQnVhvWiVFrqICGXebVrFSR/W2M4rlr5XRwjbLT
x/39kd3OIRggwEfFA1ie1hB8P97iU45TbQQ1maP5tawzCM2UwBfVj9VIoeX1r+YIysIydhbO8y3p
l95rw9z1uRVkQw+glYmqrXUCK7SsO4kcR+0/ozU4/Awniiv04RYTc10VadpamiwziNQM2mehbKVs
U4K8M1qJzG/nEaQ9nGUJjC4c0yscXmyZucnKxApGQPxctFvEiQOoWPY6hLG+Rix9ux2vjQm3ADJ4
sV6C2inoge9x8KICx+mYWv/s7fF0A4gPKSGgbwAOvt6OVkvjuWCSGSQ1U7fa3EDaGbuIOQkBYHwY
/h9pV7YbNw5sv0iA9uVVW2+y23Y6XvIi2Fkkat8oUfr6e+RcJN1s3RYydwbJAGPAJZLFYi2nTmGy
g6516GFtFD1dARldG3y4och4ofIDZwEu9aXsNkzGZtBiK5hM5lZ9eCCMAB3QnqZe2tTC6bZWLuwn
uMFAjwbCdTTp8rnKqBvLIYGHGNA6Gw171MRMcDpTT60Vd+FKS8B+hRgHNKoAYc4po8tlqWYtIQap
ykDU0y0x8F7LVBI8S16rm60J4l5qvTaVsNBKDODTe4y++FUOj0ZFVt6Kq23DahAhihr4JlEW+OyB
OXsqwnBsYxKyErChLvGTsjwVIs1XMryLQj7hVkico7F5/vmZkCYWMiE0MUqQ9gRARi2i5F6MiqJY
Mb6LcsBf+3sgPGavX8rRrAwpI8ssAxaRcDfkGMWDuvIaazCv13jVodNwYwDqQh8CX+OLu9yc6cm0
gz46FRoPKU3sMPEaY9yw6B9NO2QBpgfiNXnmbAe2/3JFgz4aWqWF2iETH8yOObVrdJ17++ZcuQuf
QvS54GchAQIYyaWQMRvnTIWlH8REF4BhjZPnSTWK5x4h0b4erei1Q6y6n4DR20TKRBxTadUXkerR
o84azOITzMJu1KjdF1XWOCxXv5elpWBuXqJG+orDwPuv88ei6wLB+ScdPx/iIr4LE3Mq9EP0bFSe
r20kr7/r325vCd9ZBwAIalPINGAiKwoSyM9ebkmlTGNj5pl5gCObO31uRX5W15IPSHa5QUWQucXY
YM4Cq003MUl6r7doQRA6vYiQEqThvpTN2guNMr432ja8MwRSnjqx7J6snvVbSBZ30xSHidu0keh2
nWRRWx/pzKNpAN9txxIQvSuWi/dNsCgwGBqAlgHzibwpZ1AArs4nNunmQc1GBIYbSW53Av2WIr9x
e/vWBHH+ZyWOwHW0hnnopwOgDZi3qtg5Oab983+Qg2cUGUJktVHUvDylSS66jqiQY2ijLUy6ZxXk
W6XWHpsM/7aohUuP8PCvKM60jDotxTw2zUNn0Ycw15+N2u/Gu04TbVkeVuzlmjDuoAQDNGkymAQP
KZYVuXdC87Tt1tgylg7JwoMIsgFECkhTXW6enFGi9EB9g2V6KpxByYtdWzbm1hzpvWqM0spZ8bZ5
Vj7APwz0y88dlTwJutgrcSiVEDc0FrNTvaBuI5NiRfP41iBEEBgFBAdOMtAXB2oLTiVS5LwSy6jj
YJBJhRlEWhRiZk7c9S9t1BsYZGMM8ns7tLMtHbOYOaxF+4wjMrkbnbS06ImaYhG7TQQKbxt5dSVS
7LFMVcVWonH66PU8e9QLDMn2ilSVQ7hPkSJ9F6sG8zLEkTaD6aLog3CWyFG9VhW7Mn66hJIYun1h
kmZkKHexckVlk5ZowgEQ/vprb9j6FhPIhATTn1Y28iqSxUbCwwVR+tz/YSBdcakeVasnhWnSKACV
ZefX97VdfMzNr/mxWnt/rlQDYF4ULmWkyhB8X8GxpZGS0JBYFFgJMDm9+QhE/1ZtMGZVLAS7k771
Naa7KAkqY/nLhP+V4LqrtPdGYQ27eXXzLj/F4FadI10jlWSIgk7Y55hnKtN6k4H9dsC4L6HY/KNN
+RSGDimMjQcEja/XDl05anE3RgHJXogieP34q49PGaaO9Oz1tijel8RpGuJcuDJwmnNTz+VpCl2q
AI4+RYGU1K4c7hn6HMZ4hYvlyqKgIxVZDzwviH9nl/JSiKWVvSyWBgma3Lyj4XMopZshBoEwXYks
ruBJWA4kYS1ovYXtMjkD2VtWGMYYkROoknDQjHLwFMQZXa2UX4YaTX0pK5mXSVrk65GUPrDYbP0x
Bt/5EJv9Bv048qM4ALZeSnCta3guDyHc+iMtlKeyR+MoAMrDKsv8wvZg2Dr8XzRtzUcw5wXPvGA1
RO8IGUgSxGi9UXdSFDBth3pv/mDtpdTV3tsfYej64WPxE998+/zn332eloBAyEYEDfuLw+GzqXoR
xq2EwkRAMbQb84PLYHoEvYKVbNiAQTq3hV2BZS6lXVEWjwQQ9lqBtDr5EUf1jlSjK0/qBmbGNyx0
Io2HHkT/xQtsaWZMK2tdFI/iMDoB5glcyMdcbnSN9p9mFLUkkPLeVusSoLQQ5Uutt9GqZNciw7Og
PWjaW9S80FZ14wQIvdtbsGBHrPNP4K5CKaWplmo69nt8j5JnY+zAf+72negoa0irhTdh5ooCIgN1
vjnMv1xtzAwV3FpYbThuh/oXC0Fu2n/L0eUoR1+1lK7EWNdaDNYg7OxcAYDn8Nm6dabFQ6F0WSPT
OJBI0Ju605hgWgEmXMs/bm/hwgsESTLCH0C7ANXnwxIzJJGcwIMOel8DgVx9l9m1E+sYcdauKOy1
dUTWbJ6FAEgL3lY+azsIlWiWqhIjoyXPHReYiPI1XxPC00nANYEUWOE5F4MkHV+STaR2QgUxIsHg
sSDc686TrnqRK7iNuza3femQzkVxfkKSFR3tM4iqy5+C4ESPhXXompVI7KpRZV4QAMWgkZLhcyl8
zUlPxpaURUsCeVM/Ka+ih248uzH8x/ojYzNdy9fbGrF0TOfyOI81rUdNTijklVLrZJWbxSg9jWvp
zWtTebkq7j6l2thihh2kkMkjng+Mk+Q1j9bP1Tkr124P8PUIM2GRDSRweQdcMCLFCHWNoBflxVDy
BzEqN6URP5lN6leT5ZCidRr11YrAJWB2zXEahV81+lAFur29rwsGExEUAkOE1oAlYPmXJqSGG10Z
eZ4ExlE66s/mD939XrriFgM88e9tYUuqeS5rPuQz+zGxsbJmuFXQFvtKRkOT8dHU1B7YGkfUkrbg
PsNDQMCBYHe2m2eCMlLHdWYOSaALiVNgpB3VwCyUrPg8V+Xn+RKgVQIJf0xlnSOPSzEzHCAq2ikJ
UHB+TB70PTCh+VP+hJEAAeb1umUKrvktXbFYS7s4TzVBOwHS/kh5XkqN1VKIJ1VNgkikNqYN2Wh3
tpGj6dUVV2vRas14v3nyAThweCfVQBwvQU1J8Kr5+mhPhwHDuzOv3SEAWvGHF/XwXBb3alZTwqRM
gKwBxJeW/a21X+AlgJSwc4aVB3rp8p2L4hzitgFxGrLDJGg9zftPvxzAKVSUgcDB63V5OqLUy3EU
osehTTqwWOWDPTtm7r9fJGBy/wjhVoDoUNIn1sCdxCRsveqOlVLaqfUYNWvk3It7hSy+YSFMQ+aN
UzYZhCOWldIkSIwcLDNCchQF8HHdXs7icw/wFZwKDM1CGp+TwuqyapoM93WUe7ZpYgnPpDVpbgOA
MMoT5vdRUETUTLXM6wpmeeFgrQ3su/ba4CMD4geqCFxlxDCX54ZwnumoH8IOEi12Bcs8NGhD92JR
+TW2leYyFbHF7WUvWSkL1gMdwuDRA5LmUmQ4qQ0L0/kiJ9YGyZppi+A3dRKw2q5s8ILJgHcDmAPw
fOjF5svgeiXSeiiiNJC0XyX2Dy6BkjbO3Ej7z0u6EMQdZBRTWqmJkASanHnAqO/DQQtAiOHdFrPw
Ts+xJtpfwDIyt0Be7lyELv0+J2kakMGqvSososEeJ+tDTzBUEsVIjL8GI7TdFeYQoct/WIVALRzd
xQdwRzcJpEFwU6ZBK4mvsiBuqKgds1HYhqI+2MxU7xNdeamjejvOM8tQ4gR+MqnBP5OA0pVlOcaa
Apns3t6Wpa9Cjg1mB2Vu9O5yX1WUwOKB3SEN4gYjFljiZdOTUWkrGcolZUK5DVVnpPWQJOJi2TpR
YgoM27z29q6u32PlKMlkayFR8+/LwTw0pKKAzITB5q4kQR6KiFaG5SiNJ6loDzY+2vqfSzog5D+X
whtsqhhD2OZpQD0dGIi4+Cq1P0v0WH+9vZpZJy/D8HmYDWYCWsDWAj/FrWZQeisZmikLBNkqnKav
SoSkg3dbyJIGnAvhFjNqXaVGpZgFcQZiV7mw/8P9NpCuQyoMPeBwfy4vXh41mOesVXgO2lc5e07k
bZP8ur2EJfVCJQoxJjhkQaPAxS9SnYcglKghIrrPwyeW7mjo6vnutpSl0wAIFo8NQAWY2sNtVE1D
rWEaLKICeuqfaF5rHU1Dn/OK4V2KkwCM/SuHe6mbtiqFQYrToHrN4A0KsR1i4HHYh7YYdU5Ti5sw
z/ZZVdvTGGRGfF9I6sp9XXpdL76BO7SyzWhliPgGJMGKH6ha6T/Nt+rQmG5cevHj7Y1deEfnCQJz
GzPw8sjPXWoIokLSakOSBqUQjCQ/sgyTK9vtkIKKtlprzVpQdyRQkSrAdG48ojwynzZEjYxESjEy
e7I7/VeE4U6Zoa1cqgWNRAsP0LOo+SODJnEa2Qt1PITNiDM0P0RMJxUiHzw0OMQ1POvicpAMRncY
EGtXg6+SyKR1y2Q807Sx5TJypmk/FmuYxwXVn4uoc/fT3EepcMsZ6oK0iWHArJo6tDFyxLb5DzuG
o0fNGtgdFej6SyXIhjaJulZPg7r5TqbHvgcTGVgB0+bLbWVbOhk05qFtGqoGx417ijAUA4PjNAtL
gR+sDDF4giJHyTag6lq5yEtHA0MxYzcR8IEe43JFKPRgUCiNskDDQGKqvlhg6jGSf4/sZlMx43hn
ohMe4572dR/mfQshOrEj07OioxTf1dkaumTBfUIpaUZyzcUkIGy5xaCrhLU55LRpaBOSek1Ddqle
Y/xq0JfRPqbmHo0Qm9uHtRTiQR46W6AWeNGvusdy2ozTIOFxCuRHdAxQW9wURxPsKi790aeA5K0c
2nV6dMZP/BXIqUclJmiwSmeBJ9nLXOHr5BWesvKSLAmZ0WlAwyFIQlvh5Wam2iTmeT9mwSQ9pAyD
6+UKeD//h1q9rOzf7CFwHoSGVxH5Q+D8ke/lblUC0n5AF5UMzSp27pkYl+NjKq/xPP3EiLtxrWax
dLfOpXEaX4hVLSBvCmXsI6DKP9QIfJNi66wnR+ffdGtds8E6y9ZMZSTFmqBiB+lhMrIt+4ansRi8
TnfK1OnTA0n8tnJpvU/921s6m7pbkudbfya50hUlZ5aMrqa7Kg6Y1/5oqW1+/P+EcLetj6aJRAaO
jbWbb8l7+jaBlvTptowl84RGaITOcP4BWeFliE1MrTHLg7ZLfpRovmkndDPprfv/E8M9HUIrsngU
8jyoWm1bFPFuysZvhpqsuU1Ly4EL+AlWR5TBG0JA3UKlmNI8GNAFbVO01/jpEM2FBm0tm7b0GuL9
AMhp5lWEa36pAkCNAAAlFXlgKYnuSCEadXXMvL69bwt3CZB7RGTAkSIxxHsQLGosa5hgI5BbdmIN
RAKt7KA0CkzciqTP0JdTaXQCw+hJKN6jSMNdW8OszYyaLAsSuqdtbGvdvZy91OWGVkBefBf7/Ug+
8ugdpeda0pyxW3MvFtc6k/ggmTPz6HCedRI2pcIGqHspbg0EbRXxh5A40Zqz9KnTVytFTQXuH4Br
6Jm8PLm4Bbcj/uQBuBd91Zncj3yPoU+2grx14WlOivLK7WNc3twzkZyyTGk0pupAclQ9el/cD57o
ETvu7AdpX+/YpnC0FYkLF0EXDXSPWwiGgPmYtffMQElSqVm9CNMYZvmmBB8YqlNC/HB7WQtWEPws
6kweN58XzzxE9Qp9H12YBRhgh9bdzZRJTqM8duGz0K6kzBceS7i1YO5Q0X8CnifO4HZgZq61FLet
APmN3edRAkrAJN/ko8p2FUU8maMH846gA/M/7OQ8vXnuOZgTCtwzjWSNLOf4JzDUoO9/0iDp/x1A
gnYz4NVR44cpAXHa5WEpfVhWcRTHAe0+KsDwRQ2tkHSfo3XVQiH69qEtaAYysgCOAP82t5dx9xwc
Zq0uTCMJprhyinrfRioGbq8Ecwt3Gd4hXGgAeBGO83lZkHzmcqqpqIepj/lEXVH7pVuoafw7emTu
8/orh1MLYsRwDFWUwwztSQ8NlwrvSfkEUPeKdVzQdNh41N1m0wgd5BxCU9JYA9paEoDy1DMRMLhE
k1Cal+B85um3qa+klWNa3ME/EoEZvtQJtZWUCn0HJKiMzFER/svJUwGOVR3jhP6DQpxJ4s1hViWF
VIQoKbYhoFSDiAXq74waK0HKouKdyeFsoEVrNlMGkiCvUcFTElfLEUauEYPMd4Uz7nBkkJ5RAR1E
go67S+hfC1PNLACiaDS2saR02yvDWpi6LATIRDTrAJXIH046tJo4JMhmoQo76dEvMGr/uH0oC/YO
y/grgTuUPopSmkmQkIqtl6nvYPB1GtHYCtIdeAtchHbObYFLS0IkjKr8Z4jPEyRQK0ELsA6BKPUe
CzAjiGPzfFvEtQIo82sLINMM0cDmXao0OH9CJuWw4UJlOmWc2l33wdZqI9cbNwsBNdzMBgxsOiek
b410osiTB2UV+pml3SfKV6Krh5ixY5x3oGsxtreXdX1TAe3HA4FaLowRbOrlsppQUC1guPMATdp2
j4eIPUTmqU/+2SBciuGuj0qtrBNomQfoIAC/skHvp+peX0PJrS2Gex1IFXZxU1R4Z3UvyzRikxYZ
xrzO7Mb6eXvfrm0qFjQXllC9M1Am5hYkW0JmJuKQAxF0DEn13IHbpmItlgUMbay7t6Ut6QWoBpBA
n8eXoTHh8pRCkQooFMCTjhNU9gmSYwJ7rtXOqZvuF/qd1pMyV+o+316UzODNzk2KPHueEBkdE6eK
BmqWNG4LiKYLpq5yq1C2xhW0IAq+A5gbgFuAA8+HCQawVeUYS32QkhCjklj2yjCZ1Z8MjW5ub+OV
mcCTDljETPExtzKJ3EPYhLos1HXfByipuoJRuXG2khaZf8OFAb+UwGMj8jDT26bCWnBbBZtSkXqQ
2PhTkXZbgPcSRxAb2Ve11nJZyqSvtxd4nWya5eOJR90UwFdM67hUlNgspQJOaB/031X5UXV2koGR
SAUwnmDOdBqnXVnvlWJ+ykPCBDEXijt8n5OZl3pam1gva53yZww0FHjoqTsJK8/81XXj5HDr6usw
RsunDDnMj7TaNuRT5DbKvbxalF/URuPvirirplA1kUMLK4LG188glt2RnxbmXDUecb7+Et3UXzmz
taXNPz8LdqKIxBimA4F30/eH2MWMxZXH8coqznsH9m9kPlE1xhN2KQAee9QONfZu+l4SZ3JK2fVu
q92aBM4YlhUyjvmsBa1+yEBrGrYaqE3BkPz9tpzrSJRbCmfg0b1N5VpTcL3IU9K6pHlQVbvbBmFv
V5mN2RAvDLPHNYw+/H8Kni3L2SFVWh1NWQTB2lG2KoypHfy4dl4GXxG32v6tea/slT1d1MOzU5t/
fiZx6upUiiWcWic+p8qdGj1nygrty5oITtXLkIgjSVTspvLQs4/BvCuVbysbd5W95U6M027gFqc8
n5UvjXMXtF9W7KivVWunLhrDik0orxiKJRMPRkQ0pMN/RkzKrQks6YkC7tU+EAmzxRCPsbI2JW1p
285FcEtqY7RTJxEZApnZw04/kJXHfm0Js809O3kMYyggA0vokm9yd0z6p5UzWRPAPYOxIgltrcZD
ECL7UO3QOFDH98r7cOrvzHvx8JUcEyd7vC10ZdN4ivesiwCdNaIhyIraLaXaKYFPLNZmuy1KAd8G
iA7nbIs5//xs6yoC7oGswNGEzJFtAAGaFVu69N6BZOqPAE69QKIzZG2XDkHxA9gNJ9FObb7pe68h
G3WtFLFo7RCiYS6IiWIfyGEuVxMXWSiDSWgIRumbONOQ+8hQ2bGNEaumo37DIa2sbsl7+SNw7pHm
BPYp6xpjFuhUiiMSx/jowNIyYLQMMmQrar68lf+7Ogi7epZoOphJOSCROf6ybJv9el9Bci5oA4iQ
EOOiHwPuMe+jm9QY0MwGnauaxyI5ZfHdmJxuq/XCIi5EcA9SWVaVkYLsNJCltzL7getal8cW/f8P
UrlybWfV4lzLC1HzrT7TbZlW6DrGiJcgz1okOt4V841hgoi0FoMuy0GxF6XYzxkXl3Jm4zb0Cu4Q
VMAaTKcwkcjDZBjVWtOABc8HK/oriTN0MwOGNBq4TF2ZOCnm9aiF4KWKI4TM1ld2b8HmgTTaREoF
QzQtYHkuVxWJozyaVTYA407tQp3sAdmv27qwuHGY3fMZRoPPkDM+mqRMXVpBoQdxn9eRD8pEW9W3
Ksu3twUt7RsS1qgoowsGdXlOE8yaaYOaUYamf2oTtsuqF7N4m/NrEv13/x7pcZTn5/kRMw7kctuy
MhkIUUoGnHx/agW7kLyqdoA3Sf8ZmgQivXNJ3KIwNi8aRLVlASYegIlKSWKHNsVaIH2NCprFAGqA
P6gcwjG+XBDoniJDI5gg2ClOFYheWG5EYct0e8o29a5c685dsg/n4ji1G0yMOBUYjipW0oP+Q5Aj
l4wvcuRJ0gYo43+kc0G8d7E47rRG5CUtlmJxWp+4eSnaOaY2/yP3IUBqKOjhVQJeGEAatHNc7mBi
CaxI2omdgOzCPEGtUHdmpK8VLriNu5LCvX1FGmdEyTBTT3tNhg2oVAYJNItPGKonDK+3rxPf0MDL
4rvn9KRRcqGFrFQIhPzNzEFK9k3/JhcBQVWt6+043Sb3Jfsij/eIbNeqXTxa7rd8FGNBYoXI/ap4
GROzVsD5xk7oDweznJv3ng2OOW2X3KHr1/Sfb6/3E4d09pJcyeOuWqEXBsEhs5O6ybov2uT2GKTp
Y2JzgVpesRm24wf+bIk/4m9hl21c3bv9CZ9jCG99Amcr+znn1GoY62OKb5l57NDkUxa9VybbFi2r
ycFA48UgkSNNO7cp3/TufQRobyp2KBg6ZnlI459l7ekYNsgOXdXBO3maik3aavemgHmH5uBUwkPb
1btOl/aDOjjjSj1gWWmAWDKR9Qf+gLf2YafrlMYGO2G6hOiEm/nfZofBsPhv7LDGZ/Im3ru3942z
/L9PDpC8T5ZalHQ461WNFnosZYGdGGBuqluVNQo60agSewCTsxsa4wTONzSt3xa7rDFncjkzxuqo
09VUZ6dWRnTfu6QYfA3+gRo+oMCTqqk/CC9StYn6O2rthggEYJZNZFsfNDfWX/MUqF9tcAgmcRaH
cuXr+Iad37tioJILVkwdQR/ntmYmhm9NPY6iURNbJz+y6h75vcxE1WkHjiJjEOxmH64WHXjW1N9y
Z+adOZUIyC4XCGaCiibUCKehxb2f6GB/AdOIHmKAu1m4oTXaUZRh7J0nhIcGOQPprqpOyFpI4ICY
KLHzSTkYGJauP4zlvgKz8u1DW9oWREEAnSGtCqYQ3uXp9aHQw8qkp4bd5xhdVJEn6CpTiZP2BeYE
nqLKHsZgbTz6go6iRUsBHyDaWkAbxO+KUReYkib0p0l8bqVyM+mbtqx9VuSeMvxbwDKfAGSBuAw8
JSjt8EABy8rR6qCa/Ullx0qN7X54TgVfl5GVP6BXRn1a2VIum/Fb3owfBZwFvHM8vWmvCoU2SUp/
GlNafmEskr0KctHirToi2oQ8JcMgG4LD/CJHg7HPCsyvvP0NCw8jSHoBAAKTJgIbfih0pWaZ3BCr
Pz2ZsYwMs2qLaKIUfmRT42RrXbWfBUfOTgMCDEwSbJwIKknuqcgmiwpFrg+nVB+L+0nVhKfM6ARM
L0wjHRQqXblnFBqvVM3oRh3YlgvU/YvRoh4ZJzkQJhNDFnVldMYQJFtwjyufGonp0K6mB0rMr5gb
qbiGPOrOZIDxuw+rwqktGDMMue08BaM/G6mtNgKNJV8YMPdTHTvVpmDv9lVxRCq4pQrsjabU04qJ
X1Jk2DxQgaAGAkAvp8gsFuuI5CnSIlnxAv71R1X4MIbHvr5vla+3D5XP238qFgDDQBygvohRY5zn
lpndAG6WcjipoWepO8wq3VkS5m3FlV0Nv3qQDgIN9jK2g5MbAlDFa2V0Hlb0vx8AtxjjdVEM5FGW
VU+jyRDq4VSrfsjMDa1jfx4BW5UuyA8PzbQryD5HJV9Xv4v0S0lBcFzroIt5LZLo4fZuLKm4Dj5n
zKrEVAeEgZceplZMWq9q1XASwm81/T5ax7SyG902yvtVB51LefxeNwpPqIUDuA1E9aUskI3lQ1zQ
4SR3yQdgmHZq6PDByFH/3guVgwnAVF5BAy0f9plM7jWNGiZXpdwPJyUUvivmJgk3ZYUnNNqXWbsB
vMUdKdh0JGaHxeTK3Spabt7Aq1uNPhZrLjWLYJG+XPRUdWCzlLrhlKsHNdnVNNCyu5QeMa238whz
SnTpNNVBSmBCJ7e4m9aYmBZP+OwDuKvV0LxWx1nblFjwtCy3mVb44YMK8nAKajGjUFd8/LUVzx90
ljzBE64niY5jTkbpnkntrs6tQKNr+cfFNxcX+M/OcmGLMGCEmpVgZ0eh3Upp7YqIyit9RwRmY4wd
sjXzvLfYTzQ71za3r83/oVd/hPM51pDJxjCqWGSX+Xe67lQesu3mqzd9/dJuV5yu5RPEZEQ89fPI
Bk6HhbBBkr2FLCN/q8Vtl34pgO8cn5Tw2VoRtbypM/GgMktD3Hl5eCSOmEzEZjgNxc+B3Olgqg4R
vRcu2teQCytD/1fZ/fovm4lOLPBVz+T4V95T2RVi1+OSUrxdJuh2fA3hUoVZy45g2b22NWm3o902
/nlb8CdV8dXlPBPMPQWYV2VmpTbgck47KX4CVeXXSQTcpIINhB2M5/nFZWKLBMPsIozJ2A3DXdWZ
WwvO3dAlDsaS7hL1FNcPtfhFDinojzfIdTEk1ajc26m6NfuViHK2F7c+mfMS2nroGC2xV+AWynYm
MmzRsO2EtZ7Fpa1BWg0slzOnJtw9zm7FbCjphGEVp8S60/zYK6ijtJWdP4faRo8w3trNwAsA5uHs
o/1qNSehQOPDFNqlFT7Iwh0ieL28A5HZvgH25IFNm0HZMsT3t09w4WoAvyOiCQgc64hGuK9EJ3Is
VcK8G5t82rPwUVN2GILujuqx1tYYDpeFYTAB6IbxWvJ9GCGZWCrkGu5hAQLkbaQMmExg6+l3ET34
RZ+seJ8LJ421/RXH2TdAxiVQuavDybKbINz4xvifNu+PAB5AkTBNw6xxcThVWevUou6NxXu0jzba
hB63YY2YflZMTnHPl/Npec6ehVqoBrUdsZyDZvcrW/WJW7n1yzkTqVZKlxY9frmcfAkBhJONFvkW
dVdEtduondt2R6GzjW5n4qaETARRkwokT3NswmYvk+4uHddS1Hz6c3Z3sGD02QGdh14kvh0X/Mty
hP416KZYPlhGWN3HYzZPkO9kwzGHMX3rJe0nnHtjryVtU9gaLf4ReP37G9AniQ8A+hWzoC7Nea9W
1IoVqGxVP8byE2rpGA2uR5GjyrvbN3HpRZzJXf6I4vyMpGal1Sg6bkdtHOti273WyIeOpA1EYU++
N5qb3IXgYQnXpsAvKhYih8/sAIpbnEVU0jBsGkmAYFqatmANmFXMkm5NxRbcmjns/SNm/vmZ/ras
qJLRDIeTOG5NMvp9eygdVjU2fYvopqFHejAnG9RE2QjyyeJdWtngz+a1Kx0/+wDuLLtKSppMi5EM
3jG/P2H8BrFTj25ap3s4ar7ifxPsyb1LRHt07/ts2zls0zmIIsrt48pZz2d59Smqim5zc0498LQt
UTjmFNUkJOSye4Y55cCgiCATbdyseU2SDfw/u1Wf6teu7WxlcsLp3qJPnUPDt9sfwhNy/tbvsw/h
Qoo6LcspJyXSQse+tF+x/9JTm287A8MJNjkmi2Y4kScjcXrErfIQTOmT1Pjd5LQpdbvaBwNIeozR
oVr8I53U7y9D9h4B3pxo5om8W7jAlkkIOyl9+Uqs+sfYHeL8/fb6F88B/VgzpTwYo/ngwlS6UZMS
nEPBJAFZXZAnhyJx9abwyrAD4+UafnDxrs2FROCm8eDyd61AxWPIacJOIPtI9ko7pe9jnBQr/eSL
V+1MCnfVmKWEmSHV2LuUqgGGFkeHSoljv9Q668vtHfwcJXSlyiitwNmxMOKcp0gxqVg0pMMWwp/q
/c4f9/JG3qBp/qvgx5vqFdris+9ushP3rTeOx3ITBS/pbvStb9SPdpVHfWkz+MWv+F0znJbu8Hfv
fSF+5qw5BEvOuYVA/c+3chYA/KxAFFSwAIkc2+VoMwlZgfAOM39SWbbNehtGT93df8nEXYjlLHsI
Pg6id1Bloboj4rcy/NIrO7M4aoCB5Q+VBCtz+1AWz/9snVwEWaamlMZmxk5GT8Z9yVjjlbRvdrpJ
1rqul5IxWBxSWPN0RtxTbnENWJ7ziDTsVHrDvvPlTfEgucJ3/ct8uqDFD3S/2LTb2wtcvLdnQrkF
9gKb2xIK2E9hCA+YCEacqinVoGljzY5LJbIBADZW3L3lF/pMKudQ5mDTM4sYS5WH0mNbrZsAbT42
W8xTa4o7MB/JIbK6npCvWY3l8/yzx3xQKVF4miEq2ydR644y4gYUmExhWDGG/8f1+CuGfwwyTIqj
XYVCl4U0/0NqmU4v7kloy8aP6K0vYtuQvghrvudSaQJpf3nmkkTrtMYDxvNQTiUKGr0TEbdRbjkG
cqYdwcRc4sIY7zQ2OV3oA568aYrIBQLJVaWHtniz2vfa2AnvkfBLZgdwrjm6uhayLJXOLj6OU2+p
EfoiVXCV8tCLkk1LH7vkZKruOOxytAY4GF5eulp6SKhpd6A4sv49sXshn9N0gViYby3g6KsicoiX
l0FqeF3VOEa1Vv9fjJfw7ioYUQcGJn5onKAUfa82eDVC9VUetzp90wWw7WxuX93/47j/iuHczVCP
imkGT5wSwVdB04BSiGp+6fIjWn28Gs1KcHlkQEVMN4OuaVAIE3C1Ev5HbmzF8siEys7IQUp7RybS
yh1f2wPu5SSCWpty37ETOOIcNY2dIvQ1oXykqwSIy4bzbLu5x4iFpdFLIsWrkJZ+QoLUuq/r5K2y
HqxkW0TVYRLflOkpF/dJtw0pdcF7uRfMoLbWAOtLiwZdAR6MeRTl1TRfYsYd08oR5sWo2btK+lmO
ylxW6VLQ57m2tsuz0vI+w7lAhQsFOktN4hoggui+1R8UsbNBhEuJT8p9Lq+VC5beCpQWRZA6zyyJ
PAOJOXaKzMoQN/g9Kj/aeCeCLpzWxmb4uK3ZS4JQY0eyR7bQEsx3XYWCNpgzk9mJ1bU7VTBiAv1a
NcN2KsnRVNes9UJ9DygnJDUxfm+eL8VZhjFFfB72KI1OpbFJ6deB5RjS1jsm3SvWwaqkvUJ+WcU/
drV++uXnYrlHMJI6JdViYzwRMIS0e1K/pmucD0vqcSaCr5FP/0Pad/U4jizN/iIC9Oa1aOXVLbHN
vBDd0z0ki96bX3+Dc3DPtihCxH4HC+wOsMCkqliVlSYyQuqHLGWgydhWb117KsseentWGItEja5l
tPa6Ln03VE05oBCAyAAHwO1pZEKvEJiMGa51gDJOhLRPeeIbR+0aJ0Cn8N8eEgzeg/oN/g/Nbijt
3Rrz1bKnQQAVTBGAldJq+Q/hV8YTJVp5N+7v9K2d+RVTIxqHPuww2rZWfo3KW45Z0OfHi7nPZm6N
zFx53cYQYKRAxgDpUOi86LFbJhtY67GVhcQdZiCeNnV/UE2dl7chdjiwLaDyV6nn9F79RPTT8+Ck
NUfG8CtIi7Sb7I0Pv5jhJZF2yvA1oIKQB4whATVQiNQJ6t9B+C0C2jBsUzV3eHHDZ4aPl6ZrOihN
rGzL/fm9/b2zvQdaPJSUDqizJDsP41PtVEYrE4yyyP4KanjN0uwDJACqYFwGlkplE6ibSCrMyH/F
XJ7OUhZojRXM3gK2BivDA4FyGOZLMaV9e3qxKCaIeg0ri+KD0AZOlZtle+mFnhRdc0nBFqRaXcWS
LhoJQCVUZHUM2JLQs2t207Q6l37QFHyEHVpKG35tSP0+Tpbh5tH/AAeYivbw7Od1LWhS+4of0Afh
PFMti4FEOfiF24h+r5zJhfs1PSkKkHDghr7jtRIyTq0A8+GvYoknutc5zHplpjJcNOkZUjd5cWrl
gETMpfQlTEESKXvKmacaMKPwD5V2NKC/E/VLwdwbNLubN4hQMo1vZfXKAVn5mXOdEJ/L4cI8kb+2
YsRboKQ1a6UItyi4RudgqNfGQf5yGty+7Hj/AHCZqEynZtsshQAFW5xEwLJedxlBOa0gJ1n//PwU
9c/z/vX19f39/Xj82LoosZE/HYn1r3/9WWAfdRzM9008O/NR0DyQ5Q40rdI12ANnQWS7tyQLjEgH
3w7teifYniU8J/boyBvOzE6yydoKJfGWuqu03ffv86RCpkz865DduBtdDzVflWNonl0lABOIVUNw
yge5FfNeOWsQxYVSOdqaeE/AQDJBhefKM1xAlbBsFPnKboN3zRodkLocU1MGR/jjDeam533+gSe6
HdBLYmblriw3sAIVhkaTrxk5DTqYwfW3k0++RVIY5/37NiAdeXls8i925c4kxqTAITPFb3NSMgWj
ETm4yOWrsTuU5+vJ+mUdjFgfdC0kn9bmhNFpcrUI3MpzdXYcR3e2pmkTisUbT7uVd3UhIcRW//g1
s/gnGNE2Z7NcviokNLPWqFwA+cIrdXS92PfbGNWk7Rq0ac2oMOsq40RDiLbHFiDhfNF/DZ9FbAqv
wn48QtGsfamhJH3xLyv7Pj1TD/Z9DuBkQ4oUPCiw78bB+HU4WadTalinQGfIr4J8TptuJVCbI9mm
PBrY9wsl+gdPspPzJJ0b4qwchLmuDELPaetBDIMsRZu48W5fnzKNZX/oK/nqHZrng1Xu49Dav/KW
ZtqY+9G57yfgO/8MW2UNnrh46H8Ynrzsj9YFVIBQHuZheOQMXs8O2qVs7SJC/m/VwtvjbV+oMmGV
IIj6OxctYiTo1lgP+o4sZGvcsISM+1ZzuxHkHefeP3ivSqjT5wDCYytbex8CAxoMiScwQmHMADpE
tzZBRMx0Ye+r1xxfVDLd3M6clWXdv823JqZQ5scepiGUlDvPU66sLW4BuDWpFZqM3pLXV3TTHNFZ
hWKsWZzdVAARGiH2GeXaG63R6b7DHMtd5HLPvJFZOKBOevBW3OPfrsTszoDIFUBPDRLD4FyYHVGZ
KwbejyusEhz57S7QNbPQPwMDfOV6TND+tzIrJc+FXWwLuzoADWFNe5DYPmGt59gIHWr05CzZJaEm
fQJLNonI9Osb/Cm3QyMmjP4K+KLe7aRNfGA2te5bnh5sCvDkXxhLXVnR4sn4saDZaZSTMgkZpVSu
Rm75T252Wpvj+9sgmG0ZEOkq6BlBEDop0t4eDAVt+jppFeVaG6Iu7Lwz85xb1MKOmaMT/QqM0fG3
lc29VlZJ1F1mBbuA1HZtR/iI3jOPfQC5t+Mdu/V3dcEFoleD7AXYygW6B6q2YarGoXqFypzZmL/K
jWKNe94k/jUOde/18R1ZKI0BG/HD3OyOwFwSjylVr42J+XRA8y3FRB2IaOZHZoQWtQMTMTVRjMd2
58Obk2O9sTu7Kb5XBWIpYJmyrW7rTXYMSU9a0Ai8FpvWbo+e+djggj/9i7bWIFoBVpL57OZYQoib
xr169WxqCE69w4e1WKdY8TlrZmbBqADRMFRNYQZhoNNv/CfNpk6uK++PV7MAnoA2C8Dj/385s7Qj
hsSzUnSden1LNxjAsaInIGKf/YO8H+0GChkKnkgUNd+5NcPTXzy/OmCeg246RqnA1zpboIxQPoul
Qb3W+2Irf8jb2ChN0VDs4RL9ls6PlzkdvrkxSC+geiEC86vM2XdY6hVc1wbaVSjMUCTwUGii+RgP
WNPnWIpmUX3+x9JsP/1aCCCGR7WrFpidLgXAte4rwYiai2x2nM6vhHSTC7tfmAx1C7ALwW1Px+jH
y1RhdKUek1S7pnt6kS+8sSZ5trxz/zUw7/ZDSJAbvMmAfGAcIMOf/T1riSuHfXnXkGhAK0sCS+C8
fA9Qiqa0cqFdxQP7UWz5r/IPiMxM/plfySkXLSFKmMA5GFJFEet2w5rEExul7rQr6DOKZ/pbgXya
hWYm2J3HD2Xl2C06p5/WZjWOOpLbUPIaDeW5CS6GIZnsyX/iDuVOObKRXv6C9CSfkLUMf+Hhm0Kh
/y5y9pJTDDB7PAez2gm8Bhfxi/tu1tiPlxzUTxuzx1XLcoULo1ZDQBu0pPvARNip/JNZ9Qp5xkKv
QcUbjtkfZKMYPJrDDrjQgwpTknpXI6pIfO7cDX8eDF3Sqz1nbsNT7D72FQuFIhgEgItDLQZDxnMW
yZhtU0atYZDdKqSwA6Sk0q7B+xmgKwyeecJbCTAAgg7BUr3ZdZ+rLCiLe/vjF8z2FtrDPsSs8AtK
AwNdT0QxA0v4rGx583rkDZB7vMcutdfEFe99CXAQU/MMmBIwN4mzRG1Qy4QDGZR3VdjR8vhNUXLb
8Q9Td9bjDV6yA7V07C2YEieJhNsrWMpFVTV5xVxZLd8iDv1djL7igPKtNXO+Z1cChOlvu/GQIooL
HKoYyBDARjUfHhuECDIfecRfYwZOOOrK1MigzmDyQiOsxJvi3XdDGR6UdWhHQT1rQtDerowPAI8Z
RkG6MuORK7ZsvlPpJteIgkk0j3n1vK8QSib0wAJm4l/G/ixlROJdRGm6Itj9F+t/NI7iXfJYH10O
HWz897v8yDJHUy9dqbOYefJ3Qw/FMc/yfKOpjBrDCzKkk8D/l5DmNYpJ3ZpygcA8QQ/M7aOd4K8g
dO6eBKwSTyjiyknY8O7NESHPkqRTRpkGqmcW1QChUwVlRAriBDMOaeEEfO6bRTN4KydnybIqTsz/
0KAB2fF0sn68dqLUgx2QKeWr3DOY6+7BL+8LfL6pemxyKGmJrVRR+iRpw1qjf+nTThNKKMwiVEKz
ZfZudExZ+FBQkAG/AU6CI4wHjY1oK6WuwJH8kARWk21BlC7Tw+hvqXpKtUgvuAPb6SznBIw+giz5
Uxt242hVJfHlM9cAjZn/4n0nUk0BVM2VxWQv8Z+wOCS1hxlOu4nffUjES6SJdHXHv6VbSXxi1dEK
KfE6q1T3Av70+HLex/F/TzBYzSSU/jBcOFuoLIKztB5RjoOU7Rn5UwnsMbgkmyL3nbyqB6NsY96I
SqHdFFL1VMcyuLqG4uLLSWPwnKfqkuYZXZL+SaYVQi8m02shUULCC4lACvDhkTZV+s3j330PAJmw
dhqQaYhnsYR5PCkEfCePvhq7QqXGG1D8JUeekTdBDH2DEAD2todinuD1lpbjriEkzi0pof9W3Bru
SpEkyBQjGZwqyXPn1mYAytNy9K45hZRDzWVPFFdWLDsCChNS4EtGcn0OlJeQW/E+98UXmFaRuYNq
HKIY7DwWFD1ZKNiS9d0ks71OF5yOs1rW7mojdLt6Czim5H2Lq1NW04G4dbAwizVDNgd5sDSXZJGj
TGCjKvVd2miqyTJoF3Ue65lD1gZ2FXIQ5W2ryhkDT9zyAdNamCshDR1zQ4Vwu6l1Rb0WTt7lFiIY
VXhNgrYr9EEQ9c/8RFuDd51WvltGIipttNJlNpL0SSzbKoVssBpACo2oLlRb89kRmmhVatUhpRt1
4NcQCvdFAvwakM2jrQ7hGriO2XvnUzbMQbHhu9xFDfQkOgx/WBBzjToGSinyLNHoOjMNTcE7caJZ
+RagOZlYEDY5xdlvfs9j/jt3EuhtxYSiO/Y1tLZEt5lkKtxOEgxNe1FcX9QVZm0fp/B09mmnYiVm
c/BOg9h6eu9++NtEgjhDlnQ4US+eTAIf+a6wT54a5ViIGqnqt6z7HnZ0tBN5XPFDfyu0d7aRfaJD
hX+DSeTW9iB0PLQNct/l1SOch2f4zwMDaBwJ8m2j6nzrROK5lizWM3ij/Iif2OfuRTSH3pDojtMV
U+SJcJauiWp0ntEypgb+/TWnc//g49P++JHzB6kpJCUoMt8FXaJ2Yiq7F0xB2foHCX3D+sSZ4g66
8m+C7yhPDLx+aXA6K618pr+NodlWgRkBt3ACsU74jdutEjAZ2jWS6rtVF5nZ01C8pIXZ+7aX6bL3
XTP7NreL5j0dKRHEfTD8LllD5mwFuKBeIlxqo8bQmtBHhLI2YXMzbg2RsccBownHODapd4ZQhlia
TOQ0GuFiU3oSvtAh9S7ac003JagkahR3mW9RfgpAQdBwh2Y71u+KRnrIvIab8BINkGNJt7W0huH8
S3v+aPGzOoLIJK2YQKjJlQ+VbGHYkVT9c+gftFaPtiF9LQqSOkn0ipEmPNoYzn9PzzRzIskYg71f
W7L0yvfG8CX7G595FoEMz7bKYDTw2Fp1kr2YCOUzvA1Jexdj6MM0PaKH3VmRLfDZK788caO0bhxt
ivQElGEwaZDvZcUSx0Oa72LgSkPSMhtf1XM0jrOXtDRyxSz6XWmHylP+hiGVxy/hwguORpMMgD5C
NNRWpFlBfFCq2mcZ2XfryJILHdj4wt+ACb81ANaKCR/aaq0Ph6zGuJqJ8bdKTzHPtZVVXR4O4pqo
x9KzdPNzpqDuhxOJU4gZdZXnu8MhETH2a1WR0aGJHrAkC17qQRdFU2QjQ+XX6DQWbueN5Zn7amK+
HxOR8V0mJUkSg+co17VKIZJsgVmpTBOCifOV3b9P+REbI/qHs584hEFPdbtcjHcLYln6gVuzRwYv
Dx37Q+CrpMqBp0gnmkQzqgYC5qQth6C5VXEdg2Gjqau0dnd5Fn6J8J9BpKm+Nh+5TmjOF2IjBG6m
Sh1I+kLtKDV8bxetwundUKX7SonVa8Z1Z79m612q+b2RJQNIwQKOf8vkRtMHNo4MvuCyr5zx1qDe
96k9fiGESaEywIMED/R7t3uFeSQlTKogdBtPcMqQGppS6oCyV4qdV1bQtGbFbFLaQknumTIvcbnX
SitSAFf+fHxn7puUaHaDeQthIT6cqsgzRy7nojDISRa5sh0B0sS9KtZwgLOKRJ33NrzklIR/j06g
CnIfW74HCE2WoeYr4IUFhFGaxSotsBh8pQWxKxfHVLNKH5w8ThadFc8V5N9UOSQV8TBuwR5r2azU
ykg99i3nrz0YA4J0ktLIADR961ggq2NPV/NwC1PQAqx1QfoKVHDFBCsJ4F15afaTp7Dhx43mxFhk
EHdFLi8ngtvDDVm0qyqgeGJIiJQ01cU+C1be2oXTjCYcIhHoa6CIO69OMCkwviFbxm4JSMS+WiO3
mY7a7Bm5+etnz0jIdyVw6vjrueGoDC/dlyJs82Or6muF/b89oVtLqEJgXgdgJNS+UWO63T2lTLxM
CKLYHeJx69ODOGy5Ujl4zb5wi1E0u+w9H5xWR2xhMKJ3fXze7gugKO8A4QIuF4gOclBmvzWf8IzY
eIEXuCU30WDRjkQDJj6tNj6kJSVJabNrsyv35+XW5OxyxQO4orhWC9xJTCTiGxILHAaw3sdR+mZQ
ZHq8wmkBs/1FcVdBzwtkQaDUm12oPsl6MFUqoSsEXWwEzVgRNmN1plMi/bGl+6Y+9hKykED2aQK8
xjyyz4rK7zmFUjdLd4P85LcjaH8wa8Z/o6IjfYCvNE7NwuIo6fayetJqazyAn4c0FUn5XbTWwb0H
uOD3gDcSJXSwT0/ChbffVqlzSnkmpm7NHLqJXoLXE+ZZevIsZiR5uklOKlqSA6nOgqvJ57J3/Bxl
PsjKpStbc99Xmn6KiPIB4KITQfrsPuVsn5QZuLLcUvzK82tbPlXMWUggCRWYfkhkD0P91JV6Q0Cv
WNx6kOtDeMk3PJQpzcefaen4TQ4D+Ev0fvDY3O5KlBV9x0GJw20EAeGQ1qR2KdAauNxsdKhSxAaC
hLX8ZckoyJnA6YNvgZdlZlSKqoBLgjBy40BVHbGt2E3XvHN1uwMKaUSKR7WVjGmhAvKXPwFfHgLj
E1fE7TqHwoM4x4BdHcXf4rAZFA6aDMg3xIoklx7BeBWaXGOqa7DgpQsngbcHI/jsVB2bhVl81+QU
STh1FbkdDxwYTqIEsy51Oa74ruldmd9sBQRUHAosIPGbD9sITccOihpEKHBA/kgI4bxWHpkl58z/
NDF91h9PmwffjCl/GrlBxRFOjUgzIm7/EgBdeGHT90Eg0JSqoj3tSb/Smlo6MT9Nz4Ih2Rc0hENF
5Kq5pICapWd0GnOAJOUK0l0lU0E7lST2v78bCjJ8zC7JQDzOI7AxCLiR1arIrQeKgdmrJxRGIPg6
7XPcx2TtiN6/spM4koiARwJOCC/5bHuzNgrGDGvEuCpnZZ3KQ0W9L7YjNz5D9HxSclAiw0es6nBN
DmQYxaiuGDShUTMlqBDUMTUjYOytppK/FDoIoLZiwl0y8qsj7ZODujtsaDeh0I3xLjD43P7UGsQY
eTJy+BzJrpFQdsWoHlGFYwU9uHGL0VS2sqM1vp7F84ctAq86FMxQ+Zh5cDaTBkEcpMjVksoAlTd0
zy/MqCfpFbVuobQaZOi9uqtYAzO/rL8WBU1Xdb5ozNBNvVENpBpztpma9fh85PPYZbM2PDCZihFq
NY7PVAzcCDT2p3SEgpukeok+5N37vz6LqF+g7waEJtTl/8boP+6eJPhR3ud17IKaCNO2O0EyusIU
U1Cy/Hps6X50HEfwp6mZqwSzKgSghCp2+QNmLjdvSmzVnvnavIU6CATM2MIQ5jaPdAVSf8mJQr/L
8U/yajf6PqYF4leFM4MU5SRoPbvykOMVxiiMExfl6crIeA6MYxEkpv/9A3hjZuagCzWLE9pFiZuM
FFPKW3BNBfwO7DH9Wq1zIY+6WdE8uOULP2AbFaaEC2+PGVFe1XeIJ6tQgdFrEyWw0Oo7gt7XZeWL
8vcnF1hlgAARiU1KyrN4Azz+tC3DPHEBNzNRcP8Y3OpArW96qohFDRXgks6ozvIO4q/DDu/HWvC1
8Djd/IDpB/48vYMcAqaYJm7JphoZZC02/WhIrcfrXKimYIN/rHMWV/hiBuR+niVubsjeuekMUMfx
UOsFF6bF8E515cutnDorVhfephurM2coq1UJxRMsTjl9lb8Tgt5UZIhvvY5K8KbUha1uDp9Pj40u
vBWwCSpsUNMh4ftbaPmxoazP++AwqBOXiZBRghr1E48GlCyaNtLDNmTspuN7XUyzNUDp/SAAvAMu
DLCQLHCQSM5vPyU6OD4aRU3sxmDnO9G6zzk8xb7Y6H7OcABjScWoXqba24vPRkNN+jgrpX2eZXWm
h0OUvAQ+bb8iRqvarx6noDmFYc584gpKviO0DQNyDk0tAwySFOCULTkxLw2Wysp48KURjCJhWeUy
2hKd9puBiLBk9VEmZiguapLJxX3wKfShHxpNT8voAEnvPtWzVMbbIEp12hmPP8TipZ7owPBe4ylE
e+l2P/islaQiL2IXNYWaaQ21IpwPogTvSdH0bi+hda3qUQheqE7HpC9mXB//AH7hWYJe2z8/YHa5
RZFNKeSxkDJTp5FYgEmbECLV0baCLrugR+Ce/Q2eyt5SATRFk8QKKiLtmAZcy/WfknkLXrDLcf1c
+9jxkGjJpZAP6Lv8H34mQM8gSgUHPWo5s3PTYQR2yOkYg0fsO/xgHbpnAhH0vKUVNkbbWXJJWpUg
XdILv9FL6Y3xjgkw2a2ulbHeI0yPNp5nomEZ8XoZbdp+U4Z4+0mhEHZNUeGe5AunXEQjHWhf4DaR
o91+1QalcmbsudjNBqeQd00RkSiwUCkUMNVMhe+mC80aVf6WcqSN3gZw0XvbEFosEQaB0MosNqrw
og263GGu7XWgzwOADolRFgzp1trvS74A2RRSemT2UxJ3+1uZoAy7gWqxi/5+a/iNnBtFMnhEw5ab
aKzKJI6TzClLZo0nayG5mTCDYFCaRnOgdXNrGSpLXhHJInZJZn2n6oUKkINhPEpJka8800vRAFqQ
ECFBHA72sllwnCuFL5VjCNcucCKYrZvBpFr2gobPlo2KtcbJ4kuC8BZ63kDr45/ZpWIQaYYNGF1c
NsHAE6dZtCE1CLLqqzxY6AyEr9FoDMHaAzY5i1mIKfw0O3snPTUIPVo0iVvIRC7OinRo2J1q4YIy
0S7v7aFcSXHu8Vw46KDxRY0Z7VdAyWafsJeKigsg3ucOLaoRwBhBN+uTB2y9Ig3/iraIeg4QF1GT
GYy20hWLxZsKeL8GVuvxDzdsPXHlJy35MyBnQHirAESDXvXtoWILjgkbhkGUFGjtFoy0AJHU0oVn
KukAOepgx2WFr7NMEuoNsLsrieZSoUCAi9KQgqFJDtasW/OR4gVgN49SF/JERKZvyoA+n+gwylYQ
7LSv7dh/KtXKDNdE3xbjbhjlxUkRAlXImYcUuQR4ohaWO4n0xVPFpoYGiRCPmlGb6CWb6ZX82tZ7
TPUTP7EkuYJrRFaYmxi4Hzm09ALIdYJh7NiHL2pssJ4OPr7HbnzhGkKxFcE4ioSoXs2vITPUEuUS
LnWhWa0zwsavWrBjHLQ1pM1CpwhYJuTe2lSolAEXuf0MRdHIah4JqRvvywuzSUilQ0aLPD9zz79L
wq+xOi5VB2/szU5dN6ZtXQawl5FDYIl/pvGN5+/xeI72MnnNoWzuVtBNXH29F278jd3ZQ5OmXKWO
lE/d9jcygkjcpcFHqthSloM8A3pOpUo86QC2Lra/VMzOw8/JjTgyewwRNbssN7N4BVO6cP9uftF0
BH6Elswoyh4S0NRFu3yaF8iNlk1w6nvCBd9Vv0obsmgPoDUWTJUY75zzDA1DHCpVDntDj0FKB2VX
ssns4NLjmwNjr7NEzw/TvIzZFrrudMT4SnZeRV4en+y/mImZ751ik//+jtn1S1oMHwcaTsAOhCRE
IwJawwTErjh33827XRn7FODWnGzdS/f59LRWiF0qCt/Ynz3jVdoKBVdM+04AbAUbYblH/pJRu99m
HpYfID0MjSf/8/G6l3oeP+3OOYjCoQHfRIh1N/ogEYzbI93WYw9CF7YhbB4bW0iVbmzNn1WxC2M1
wBpVZdeCD5bWZ2946f3vVYjMUrHoxtTsKU3USMwGAcsSTgkGbVCTwYxwu6s6JLmkFI/0Vwew4sFb
q20ve65/ztG8xSL5PoKKADd64JysIE2mswf2hR230TcwOmNkMCBgycziwssrlZtF5/zD8syH4fh0
XTxid1nhSeYAqqNWDwm61eB40WdNRW3QvQJCMefVKDuZEWUf6E6J2U3oR8lKOIw9gAt/w0CBWJm6
PJFVfvCvrNTorGpp9IhKZYJ2oVau8ZhPR+b+2v7zY2buKm24OOg5fGeaH9rA7JHXMDr0FzAQHwPB
s0sMZq1CtnyK/zE5/f8fHnJKf0Ezg30WpD1HrRoMqeIbEMbcKqnIzDcCooD6KoZj8dpOqsRz+CD0
HTpNKGT+ABxtMuqyZHhGyBvs7+YLqOnHd3N2eu5szfwPK5clON9U/hBiFG3/3OXEW/lWs0RlbmHu
aarKx9sSYjV5o4PnY9q2L0i0oGmAavbjxaxs3HymSQr9GOAzhT/IhxDvyGFEXgyBCF8fHH4VSzK7
D/9Z18Rmi2BF5oAxnZ2HOO6rTKLCIaGe1QZ7oTS0FlTyYwal0S8tPKpsbQh5Yj1e49zF3dmdxQ5y
1aXQHoHdqtDHvVyQxNeLEPOmKv7hDtWpe82NFZuT2/xx3f5jEzyLrCKjRQ848e1aJbaLc3AQCodu
MBOnA5wVNWG9+l1ApBjQkIP2vmZy8VOKQO9Jk24wJChvLVa0KMWGQn1WKwyU3FnRSCUSfg1X6var
YefMm/xneRiTRoGdFzgw6N8ay0Lgo5s0Fw7NH/85cVqMFgvH/iW6Rpa4Rju4uLD/2sJY3K2trm1G
qdNSbCVwhkgyrzIaaFf/KzPUz8dfbeawZqtCE/zWEuNjbEDpYEkFAL21qt/9n7wgMb92IGf1gDs7
0+H54RiBJ5b5aLKD9ssh/IWCE6YvciDJ9Og8OKVbfSqbTiGy+3h5axs5O5NVyXrqCPz8AWkSDQEq
EL6T0ajVTRHsGborstf/zd7svgd4GHMvxjLx2HklQKGWUpLoTJ/LLXP+30zNrjgbanHRU5xH5hI9
R1vf9FKSXQegA83/zdDsGfWYluX8Ovu7JvWFe/UYEqLq8AQGYG6tkXf/DoDEE7qeKCGzwADMacCC
boziCaZx6GtVpxGL+lRu8vkpDgvCFF+hX6wdzOkE3HotIJHBhowyFZJ7oPFnB7Ogucq1mXeQAkAp
ytosPHWTcgrpQCiF2jAwHtuobAmDbhZXnhufMQYGVZfHe3x/PW5/xex6gLCo8cHK7B0U/nuI7Cw9
gazufzMxuwoMr0QtA6jboRF5i2LUo9t2KM3/H4xMTDz4foAQzfGAGHUYMFDWeocKVaI2P9fFvlmj
x7y/0397y5NyAZJNICBvv5goDQwXj2NwVDFH9MadcsFk6VelneJUJlW5wn813djb83FrbXY+hqwc
0TzjgqMv+JreJClmmCpxlWPn/uCrkOqbdMKgVQLam9migi4A7lQJ6bGGiGCSXTBtDVRiFpOhGAya
vySlD3hpZKLsA62jTihIoOQkjGLob+cmlVvTG9Z4IKaLfbv02980W3rB5wykpH16pKK2LdKL0Gkb
P35qQW31+NQshCsq5I+xbiAkoS41PzZxg+FKsYvoUQ1rDMW95pAlQ6vx5AeG9sSS4Mij2vCtSSsu
9C+HzmyFoDRChZMHDybAFbMVCmNY1WzWxMfGHOxBT0yiPKcGtXwbCqggo6jQAO31kpQ28hYDabYt
W1CGt1zuS12pLv6FGT36LTMXMEKWB2QQbXyMkXwGZ5R8QqQpstCStEFG/MlFEL/8EiSbqpBCqFob
DTQmdqpK55m3GrT2v8LEUJsdw5hdQST6GqeXJDAmkST/VBYGLU5I4uNfQrmJMBfHvmrxWoJ7f1cg
BD4xbUMolJ8GHW9vJh2jgS9KOT4WcfalchkCo/7y+KjcO8pbE7MvFuSoCdaxEh99Fs9du+llYyhX
kJBLx/FmHbNPISotBGMB8j6ytvS7sccabSSzTx3hMJqaBG04wufmsBb0rS1t5qAxyihBBBpWJcaI
2B1QZ/zq0Nm0PbNDhiItxpKQMyJvnPtOtvN9yauq7Ii5TKtSzlx5EcHD2oURRPGMWNpotCRdFdlB
s5Lh3QeacG8/LM8+nNf1jTCi0XtM1MsvIStNFVViHF+UWh6fkHnVCqHmraXZ16tAmZbmfpMdoVmm
cIavgmGYhOiuqXYNwdpurTWzuDIQsAEABOTP3dx7LiQJ1eoMKxPfmRq9Sijg8fl7AThDyK8FSAs+
GdrG/xibBWMscLIYDcyxODArUnoSmg8ls8tutXk97dLdSUF3E8x+SOkwEXN7lxVajGXU4HsFHQS1
uY0cbBG0K2gFM/TAeZceOFgMlU2XcMUTLn9ATLmDuhfAFF6dlVu1EZWbjCmyozduSlB6Jm7MkjKz
68pV2HPp7Xu68hDMK6zTmZEEVJihLsgLyNbnq62ivFMDOT+GH6OVnj8ZvTuLApFMiLQa/E5vHPRQ
jbXI+m/fZrbJN2ano/UjK2KrUG0GquTHofkQv1Fn1gMMTjEV5jf2Y+bInen95qktqofuNESaC1x9
378rmFSX/ZUof95jutuC2a7XvV+LuSzkR8ZhdQFsTJhT2IR2v9PMKNYh3BXqUCUhgQmaKjD+DWCv
YnXVzF7F1WHg+wjv9mtM///HtoxD7g9sjq9BN6NVHLORoMalpwD3s2/aodhT54+T6sxZNdcmExfC
MJwA9KuBnZEmQPCtZbDfYQghTfMjJAZR80Z2Ovh61FuUR3Eon1rYK95q0SB4AdA2Q7yMIY1bg91Q
+wGy8vxYSW8gpdHZ7kDBUEBlACYx97bGPrLgPiRQOkzEx5PC0hzuVSgjA6gznx+TIThGXmozXkEy
5MaYWfr3bhjivmj/Y7YZNZr5EOwI8hEuLMPi+AuDOEZkozhDXP/Er/SklmK4n3bmkbMvC8DiUthp
rfhaX8e3AqeFnhizMNqdiCAOwRz6dqrhWb3+AdHjS2CqTgKFiubTv2ib0nq88IUgCL8HyAAR3EKY
iJrfaTmlcF5JcSxzqmcZ1bu1juSSBSQ+6GHARQpAx92eGT6HmIwkpNB5DRNu1wPabVKlWXvW+IUX
AN1mbUIQqcjm5rx2YKppubKoi2O+4fWCCFbksKZoSrue7H39/5F2ZbuNK0vyiwhwL/K1SGq1aVkt
23K/ELbbzX0vrl8/QT/cK5U4IqYHDZxGHwNO1paVlRkZoW9GJzkW1ksH7qmXxFrK7c0P8r/WOY+c
m0JeZHID6wDROWlWSAc5CIcFryfNBF1Xg+RWS9W6tAIxR+nKu+wknIGfpoJII3stWeqDMTFG5O8L
3FOzI5tabSb2feDkuOWrMjC+1aB+cGP08lfp3oz7BafCF5p+fLl2YWIa9YUD1YC0M6DPU7rmRt5F
X0NJvXcdUM6J+sfb65++nX7e3/WzN+ilSW69xlpSw7zGqIKt9qWcMaGvkV19ZvtwOwA6touOBhQR
Tds8LRieHhX8HQrqMMwkZESm7PP1WEM/CuvAxPnXMkDMawvJIs8W2dpcZ/6jhFeCEZX/4tsAV0Pf
iIY7QuKb7LWsDowY6Wd34i+UndUhcSu6WxQimT79ZmgTcBDjQ4+lyN2DCaSrBWXoSlcBq3G8SVbg
icFr2AOFk2JFKPIrf9APTP9Gi3jk6a1xx/JPiHaxgao0G0BqBMvaU29X255qx2SvPo3Wh2k3e7Kw
hjeHEOg/lLKAU5siMOT/rpdQK3LwGmVwmWjOyq2KBM1G14bEqfASs+9vlx8Oi6uRcba4CzfwJDPK
/Lh0UzCaR3++h99BazFbYPvBBOBafapRKimeobiXgvgDNGC/8ffwWfW79sXf1sMq8eWl7bQ0fm6d
u6rxpdLAN+nKufdtCcTu0i8heC/HwBLBKL5t43VEbJDaCMN67CwiLdxZPLQJimuXK4Dk3fUKoA+r
B9oeX8C6v97G8/6mg5WVT6MC8Pe40shrPr5KpencX4yb/T1lXVAkVpFnQi2TX3elEFnY6k3jGl3q
FPpzK+1ktNQlPRhg/D/3bd3M8SRZOxGbwElADYzn5wmJ0pSlrldumSbnIvZXGbr86qZ5vW9mcnNX
2wtmpvZ1oC5RBkMG+3ois17rtGSEmXrwnVz5FWrFustREssXNs3ceC4Ncf42rjG1aQNDnSaforyw
jNQENjdfmLaZ8eB+nJJjAMAgR80924laF1pahRhP4RZ9QI3ghRSr3FwqMc9sBWwExBkIcpE+5r24
FKpxpHZD5Q6vakJVqzqUqtOYq/urMzNpV1a4w1/okAvI1bFyiZgBuXgInRE54/s2bs8SWvMR9IIT
GL3KSIJNcdWF72RRUihQGKxdSRdAF9GWCggzpapFB2lh55GmW3HtxVbRxqVlyn5J+1qInZbFS1Xg
uTlFczzqJVCMAd0K51bEtK26QlNKVyQtTSAPLYZfsZpZHgltFUTq98d961kxblxWABvrAI5q/Nsi
yqJOTgy/csfiffS/8lJGjdtWZBTaUINWunwjFIckD176AkKAHfPXLLUhdx6IG01uLdQidNKgbY8m
7ZPZk3Lp+24ChZ/vQ3oSHXQoMvFbOa7iNhM7o3SbytywLLP0rwANioryW9qBcCI+FYQGykYQd0kc
rgxlW/SPdUDWIGsb1Ee00QXJ6/0pU2+dhQbeO1lSgV9Gxyu3U5pmjFlvEMS4Q/lWmqHFgPK7b2Jm
xxPoBE21EgUcN3yJHHD7ABzcJXMLabTlcNf7Oo31BScxs9FApAOOdhUQ5ekMX+/4sKlJOcY1c/N4
J41/S9O0IzAuycEIHtxkITs745GujHFnOMl9Sc/0irlahf7O5ikovtriO1xCTE2/hnPkWBNcS5M8
LxriuRsRFZa+rYK8cXX2KSgxNcwK3RsyeAcfZfFFQynm/kLdPrfwGAADPNKIAM6Dlog7rUrnFyDD
6hoX3BMKi1B/8FNbq8+MgZDJdOstkJ4hcYav/CTu421+MtsXE1Q9K8PV9/USteztvkFfHWg1QLmv
SAZ6M66XNEmTQUjUsHHT7MD0byN9iEi+cCLnbCC9CEDzD5ibp30M1DwRUiVr3CpCscN/ynLkmdr/
a94ZQ5jyHVhElOmQOr0eSJGJeh01ReOOK4b3QUZ91ZnkDZeey7f75drONNgLry8ZklarDHaMAdkz
0TGidZSu25Ea1cKRvvUakyWcabzNAUP52UgXliCkoxYoFjVuo+iBxaT+Sc7yJW8+MxykssHqAiQf
HlU8D0Fd+v4oS1rrQv4htpBqpupCmnfaz9cHDBweFxZ456eXZhSAKc0FxGVVWugA2xqr56V8uXzr
LlS05U4sz+jYwbXEHauQmHmF7t8WSP30EbriHSJ4tjWr0gJ/Tho8j01xBunCdqi9XTI6gwfBbXVV
66rVKI5/CgqnQ8d88phnllL+ykOIm47JysxBinW87wFm1hVfShCgolkM4TDncYyhkfA4KUG9boC+
hyVt6LT18H3fCM8dhIz+NB//tcIFdAWU1apiqFs3HR8baDirVoIujlH9CA4qREy1J7/LSmrmh17M
Xou/erCKRseXk83975gZLEDdOPdTwRuNy9xntLnuFUZWD24k66DYaqi2MNCfcIPbX7AAn4qIUlQR
lF8fyDZTOrFI2wEJiQwe9Bwfo1Pz2j+wA4hw1rqdUP8QHkDsEYxOvZXpnyWFnhn3BpEDBLPoSodK
D+/eoJrVxQKUqVyQPFI9DSwp3yc1s+9P5Mz+xuWOVwfIWXD18pyNepKn+dh7gytl/UaPULPo0H2d
vclLCbnbYgVSgKBJQZf91IoCxdDrCe1YpousrkZ3sEa73yr74pfvyNve6uzMGfYDDQ++9TdaL/Uo
z83jpd3p5xf+LkzDJhOFcnTP9mHhETUTq1+PaZrdi9+tyhGTowq/26Tq+rPdM5pQzXqOV0uo05no
+NoSFyMNFRHQNAtLg/WZQgIhfzS26jbbjOv6XNsf9WZYCyvdRVYa+kqV7TlLaiwzBwJhOQghUW0A
tQoczPVYR2MkWdnlstsPXWxlEzmk8AaSTap+Q4U1bSwULy3iQaLrmMuvVb3KK+gaZN1TiJYKCNfT
Qh83bf4wDo5sLIQCt9cNMFgi3AGqE3hm/qzTxTpUQQrwry+p7igko5WPkmqPsh5skr6AJoWa6itB
F0GFGCn6+v75mbeMGJng4Y4OSW5diJEjQ4vkpVsBY9IBe5EZKTpq1v42r8+hscQ2e+v3AHCZZE+A
9UHsz3slkCFFwhhFqhtW+qMmFCsmhAsRz0wkOdGlIp2GgBwMswo3JGkgKWqKpuqywCkOoN8gbDsa
1Fin34mbPhQg+J2aUbuHKrUVdcVADiodJHSQSFa7mEm89U/XH8PtushD+3vsGao7PIulhYZZ9Gii
98wPrbDf1pDcXKXlaXztgXRi6BMwm+399b1NTIOvC7AqVKFEIkKqlXNbuVF2A0gtVHCvCgB8Wor0
HO49kr0UoKTWm10SPMrNLjZ2mkTJaFhGsoq0z6g5LmnF3laqfr4EV68MnTzjhppV0EpS6mOkuei6
ToD6pio7xv6TYIUHLXxKNacR1mn5WO7lXbBDG8qz/lTtkuP4DWFDmcpvEtkAemVuFHBi4owsXCS3
8dhPlyeK4CCxV6CmeO0e4qqWc/Bgae7AvhoITTPzOVX+/lXbn9bkvHhbWJe5k4A8yX/scfezoMIZ
6Sns9e2a7LoH19x59OXD/fVnYWDKFEleRwIYma5hSLgiUSbgYg0/TTo5i2PNVZ66hKILnx36ceUf
QyfWpubyZA114K4/At8HdQt/X76a0kp+bN/H36R9RL+I6sigICPPmr7JhN4q/BHsZMI6VKsFN3h7
1V1/6TSSCzfI4oq1RE81gGRadPl2dBzBXX5YmPlpvDfzgdoTChhwE5DzuLYiB1Lvk7rTXG+w4god
UCpeEcdQRm9pUNFJm1tl1ITE71JExPdOI/jE+BB9GuBMUlFh5yybWp0PqdBqblh+gWjAszPJzqCU
mlJl2LDwaQAovBGPY7gw5Nl5vbDL+QBt8KRGq5kGz/dahacMK17809pNDCoY3hR0cuF7xTphiPNR
c5uQuSOJN63B1orWL7z+Jud9s3gXZrjNjGJhoEMXUHO1RFtrXaJbZCi+KiRlE7NNnTBpioUgaeaG
nC4q5MyxdqAU4eIvKS29BBghzU2K97jahwxMtNqxwr3SCeEm6AXn/v6cGyE0XWXkEZEPkTQuJsv1
mCijr2tu12dU9d80uVtH3q8sB+1ylS4Mbs4LTYBbpOAQPENW6fospGHVhxCkgAoLMuCQFTaJk2cZ
WXBBM9EfQK0T0T5uIMgg8GJ7QSNoTQbSdVdPQkQYUDiKj2nyqoJVQ1QdHRuld0yR9k7XOhkZUXCK
s1VpbhnEH8OVqbyDsIQyEZIGKTRuF7bUbMCgo6t8Qq9N3TTcJGhNODYy2Bpc0IXswO5OvRS9cVhf
NGgEOpSqAzwMPcHyPFBjjx8Juiabeg2OPEU5+eam0N5MdWK1jmjbQKBxKTV2W6SH29DRsI8qBNhM
wBRyvUjVMDKlg4SAKw0V1RRLrmlX1RvPbgr64dmARjfaMTx0gmEP4gvITf5hQ16Y56anV5Gww3ZH
cNqnJWXB0DlQ6yjt2kcDGWYT2AhzUBZOwdzGBPIcRKME4Bngoq/HLBaMdGTApeXJdb1Ggiuy1cFM
VgtDm76ddydQBME9jFckKNs4d0IKRSdxpyBWPCHCdxyVHk3r4ejT1W+Trr7WIX0UrS3+SVzBthzn
YffmfNOPh4+XX83eGuifgO42v5z1w/tm87zZnE9/n3+95tTe27573u88a/+8BJma8w+Xn8xdkoXR
tawesFvZCN120CcO+46Uq1Z6kgDXuD8/t0gKbL1LY9yN5aX+WBuDqroKIPZFtQPgUSYvaraSPoVy
BQpukFHsjIeo2HvGUv1/2tb31oa7tVDZUeoow9ooybuK5GVX2c1S1MfzKP9cyZcD5M6W74lFwXqi
uvtzTvsVQPBUxPs+p/I62ULHicoOKAXAREasg09l6GE84HlMbM1eeiLPBaBgb8GmnzLhCn/KY3Bu
K0mMe8Yffuf9pp3uaZ+y8Sms9yIEKEAAe39x544YaiIySlXg1UBj3/URK5lRCmDP1t3SE6mGFqpg
oev6523BryCStPBdUPlAzM9NLhAFGWBcie6utlvB2p5G+q3bKv0iDrG+Pfv7EFqlrVNnauH/tSHb
5Pw6SVgPxz9LjXBz5/zySzgfZgy9Ko/tNFZtP7ieAjK58DeAEAsX3c8i3RvxdHgvItha94MhIxhx
SoddSs9nk34+fdYgTagezp+r09awv1PwJni2aR2+ujMEniCRigQzutFXHxD5tOLV8z53mv1rY2kL
Xzd3oCDzAAXKidYdidbrjxvLwMigKaK7rafQZti1yiZP24VdNTvTF0a4GRA0VqHHv9bdHr7CAMJS
MmgTUpJ//MPuvbDDXRA1QbaYMQym8UFj1pAajSJlPCzER/NTRqbGHFC6IElzPWViZWTm2Pa6q2gy
HgoP7bCRlKUkwVyECYUoVBoQI0GBgfPoXZq3fpBlujsYgEy+oieheCEgWRSRnMg/70/b7PJc2OIc
uix6mlpFqe765n78EiO7KCtLqpeC5jlnBvLTn5Izbm+eCEFqm67SIaTtFgXtImVb1yIonEu7758R
TPUoJprm8f7IZu5FrBOet7jGTeAPuN1tFNAzKRJFd00NLKCGFJQOC6X1WEDhA1kiqxzDBYszDpQg
dgbUdaKIAp74enOYg0pSX4BTUSrpTYqQ4Wnr0/1BzSzXlQkuS0DCXM7EBv5EilWqANarIm0yrtJ0
icJ1ZqODHFnCIwCSCoDacRs9GUOfxRIMleUfIEMCdMsP/UIv4ZKN6ecXznFkIvFJBRsshoLlU0M2
Ur8Ah56dLyQzVajaYFF59LGpD23CBmzvPoGYQTsOJ13HE18V6oTGaOO4vzpzWw7NXgDugZJLxNPh
ekCyn6V5PXa6K8h54LRBrlBpBPszxIXROpWGwbrJg4UD/KNYwF0xE0s9ASMyeiWxXNdGm8ILGikV
McRVSh8JJfQ1Wr9WdudMtDwhLa0n8PIQZ308HN4Phn2kA/S3HyAia1vQ86Cbv+Dup/8wERffxE1E
KgBUCK4H7B6TnVg48ToaTWaXKMSoExegVqgLFuf20uUsyNezEFVQKUA3nO4aaMysjpG8TcKFCu2s
CbgTUK7hXGCNr010WZ/qAmrqrjo+deCeRRsVBI/vT9ycCwHA7D82OKdl+nUlhEyFnxy7r15iX0Je
O/dN/LAv32yYCxvcjcwUsWqQyUdLxW7YvdYO3tQWw97Baxp/Ylqd94bV7M4KrVYIgk/fuSVMGyvG
1kLzQg62r+0Rx2eroyFoYjqG7KTlBRQsqtDLjrfRq44Y5q216hUV6Uazn/9le+kKEiKgnwAYhT/V
ba0O/ZATLLbmqyuozetrP83PxaBv5UZOn3T0TNkLs4bF5ScNOVNjQkuhPKtyk4Y4PZY6khBXI1Dc
2OIFlEeRJUPR6r6duU2GvBJEbKa+fsIXRNKhGbpKCgnCGLQwiJmS20mL6ntXG93CkZnzVv81hWLp
9X5OMq0qNU3Afq6rX5Havqq9/EZCiVHdHzQraPp2dX9wPFno9LqaMM3ShPD6yXlem/QTAzbDlLhn
Zk9AavgqpHPsxIrwzkK3l5WAZ1mg7YrZhtNZZ9mRKFLSGxQD7n/J7DQTlIPQGwm+er6xKQMTbZ+o
FXFNYSfoz6L4bSL2uW9jdn4BS4E2ObgxAba9HqxAYm2A8B24jQMQZqMGdqghHtZoGnLKymGM1vfN
zQ7JmIAdoKmEcBQXyQFcMMqhx4irphHV0I+WGx9sfLlvRJ67UFE1RZ4cjTAAOHKenQyBKoAIjbiV
N9Cg23cMDZ4bafjbs4OYgJh2ZRpojhQPpY4MnbouGzCk7bMRUiWbUDj2bUxR5wBlOHSGvO7RD0Ce
lNh1cxCXoMe3fZPTZps0TKBigWoHz+XS9ayqKzYQ1wtSQMWVVcD2HR56/lZmtiZZOtozrFo2/2Ed
QDCLcsKEAdT47GHVKQZYOxTiSh3UWAlhz4KQpWsPycaFyuZPZYJ3Spemph14EUBVkMyohQimQPwO
2uJ+paFYPlg5RboCLUpAkR2zbW9PHH0lfUIYANZdy39onRG9iwk9+Otv36EPIWaBBqYV7J6fG8v8
hygPhFzgcEAvw6S3e/2RSKBnWgIGETcc9ROCoJNekdLyellcOG+81uOPdwG1NABDeM6i6MDFAMGY
FMmQmvDRuKmSbUxbW1oNTk2fUMbaSPZTSL9b+pXQh3xbUIOCJAJVX8mBr6MY+P2T8vO+uFmci6/h
z2OZFUHh42sSfaAQBDTPQ/5H6NYaW3vZXk/dKKgtRUfOzkR/zqcgAX6fQ4F5O+SO2slWO/YrkCxR
qQQsW9ibyha4ZbvQ95BzUCJIQuM5HVuMxVQB7UewSyc95/ipbla1ALERvH4t3aCiG+qoYEEGotMh
/eBvtQJcy0vEynNhy+XMTz+/2IgCCNb7sSfwCi2aDUPwCi0BBeb8DkrFqFdPbzrkZ68t1HFc4Iz7
EPHsD2yUaRKeDAV05c3CFTWXsUG/mIJyC84wABjcmULRwg+DDMtW4dzk9AxOJhtafyC6VChuJdBi
gPBypVvYTEfvwXe+vwz69aVSnZY4WMyxxK8p/Bmo4TzHNjIR1I6spQLKTIaAALWCqwvlQ8h/cS/N
tpQZUYLIcBX/Qxw+son02/8osw9Tg9SFkTr39/ItGQdc6aU97iqLyr5UoAqF2Tc+Rf/RU1ZlsgGr
mksC3NpFScXSSjuqJra5D6POMvuVl20hD0b14ZnJMXhoeiuRHGVQsAH3eJtbHrKm6a+6tBPpfZCs
0fMhMkWL8pi0r0b7Czol2hhvYmgu3h/L7LUwzdvUxAFMCA/l7Jsu90stNdxka/TvHjj1AhSbtuqm
jfej6vYLtda5lDm4uP9rj/dKJNbNoIS9ljFrzNM3zXwTJ9HuJw2MqeZzYcBTgxxhDB09fgZ9oact
EZHwnL0/nvHyG3hfFICoYOpGcHvvSQwsL/tFZADUwEApQfd3je4PWX1GBGMpZDWmVtD1DhE/xLA6
VsGmCDwqLXbtTluGd4+o24IaCeUiAJGnA3/hMpgYiFUYY0t1WH9XKZEByr+KwtL1XeJvyiXxuBlo
21RnRwkV0TuZsp3X9sq6yITcLww31dAW6WgHDdgz1+/fS4tBG3EE/0e+vb/V5gqJlzb5Gjiy7IWn
+zmmHQhoUPisAqvfCA7Ie+jBoG9Q26CgQ7MhgeuiEdtOFwqZt8QtOLYXY+bzEYNe1kE92YfUEav1
fVtAlDNtLbSx6fU6GGqL1U9QTkuzvSrbdb7UGDr5yts1/s+c/yBRLta46f2IaR3sl2axU4SzoVhE
3IoK+ieDYOFcz+4nRL4qyAogO8SjOCAtpA2GV+FYQ1sX7FGQaLUTRKQR2Qv6QYZkG3jo76/vvCu5
sMlde4lSKJUC4K6rKI667khqEUwuCsFAPlCdvRUvkvf3vs25KB+1dzwPwSiEvgjuJBtaVCqC0Rlu
qIk2y84i0Dh5fLpvZHbdkKuFQgzYKwFyuD4rQ9VIal6BMT6KUiuUNx4UEInnMLW2BH+hf+Xn5Xyz
SbBHAH9Ghg6v3mtjutACr17DEaD724620Va00IlIR+pTsOSiNnIycQ8HYIFCFW60BfqJKthGfzjk
D539PmGkPJpuH146+iexMoRyIEdBFUVevfy5PyuzOwxvOSQeMDE37+VA0OU66+DItSBzDQ87eIj3
EBbDK2QVD/3vuCqpn53vG5276VFynbS8JuA0H46IUt6gHg6jRq3QDFJq7UO6bkxQr+WISaSF593s
7rqwxq1Fyao4KjVsaB0usZA/VfnPgNfa/SHNviERT6C9EUIY2MfcHh7MNM5kIYDrF17TpqaJ/tnW
26Y7+f45YZuE0QbAPjHEbfQYZW4qbXqNgPwjBxbkMzIfh4kooAEN1VA4lVK8MZ+tq3BdGOui29z/
1pmTgAgBrD8aokHoDXA5klhVxqAbMP0+xJb1/l31jugcpHF3qKIlwquZXgTA8QAnBzgPpSVI1F6f
hNgkQ24mkwtDoI+4pNwEwXokm6FSadQHwCjTkcV2jCRdS/sR/1MGJfBJ6xaO/6xfm7CB4CyTkGTj
BUl9aWRlIbSGK/lOoDl5vk6PTQV9YMRKgEZLRxD835/nuW1+aZGLBkiq+lEUTG4txFvdH4V3PwOr
vsfQ4/VVxd25Q0jy/zPJBfqNlzdRMsDkEMfOqCKuZ6c+ecrRpewnnaMK2oKnWxojd7hSDG+s234y
uPN2aR0+xN6f0j+SULezsF3YuXPeChU3PJeAHZgoPa83k9bISl0hg+OmOpIf1V4yNp1AdaAYQaBr
nBthYQVnc3vowJ5Y1KamvZ84+OKy76ouA3oCODUZEBlj1+PV5G+Kg7ICcyD9rTrQCNlNNQmJnqC8
ZbX0VFsjwdPXyZKFpZ12C3elQCoYHBEAc6LLidfekPx2gEQ38sPYyA7xP+Wi3jBi0Lxb4maa8w+X
lrg1TYQiAdcGLCXebyZWdHoLSUYD3Qlkx4SFJZ0dlgptVHTv4fLnZxgK3H4ZtQFxUXxCBBWtVNmn
tZ5bkriUG/4BOt1M4U+LBvAnKGnyvqhoR78sQzKhT8Joi0aAkWz1/Gu0W+E97p04KOz4pREo+xyk
h7AeLPBAAA7TbJX+NOhrOV6qSM55JQO9u7qOXBKcMo/NKmOzyoQUyeO0S1H0hPL0UTWcQP9dCOmW
5AfFz18V5e2+l5hd4Auj3OstRm1Bh9YycVv4XKH/BnLRZvl3gz4R1C8XbsbpTN5MOi5EFFxx4yNz
fH1mRUHRs7CBMTGEoFeSAEEoJOUS58fsNrqwwju+MUzEdiyQkJN2Q4pKHKpBLbrgu5iGwxJgYu7d
BV4Y3Gvg2QINJp+W7hSQAeLqRhrszET7c4TUmgfSnejBOPqvyQLCaHZomDqcEby4oQlwPYGjVEZJ
FtVI60fvBoMTVz/r+k0WlkAtcwulIyIDcGbqhb4JkEmYKG06ELc3TuHoGuzP/33XTQjbn3jYgAb2
9Tgq0noM3RHEBRcz1cr3HiQQZvZaqj7ttI/7tiYXxW869NlM04VWnJuW+FLpoihCmxs6Qp1Rrmgu
/0pG1GCea6SvlzzzXHoN0NH/WOM5UVEPSWTgp4mb1cZWyR/FHMxS0XslbKXsIwCplmdVGjxbkOyj
JLCLSgLHz7jrk8oxZcQ/8Vtfd5ZYb43glfSQkDSfvO45yJ3WswSw3fdIcof7uNxJ4nZqAx7rHXgn
tuA6N1oc3CNahMEOQjMBnSPZA0ism4EK6ZFATFxeUrSeuYKvxsrlLEH97IUgvyBuLQfHjq0NHXob
+YhOqj1afrotk5ZKTnP70sBJmxhKAN/gS3odokclRtXUTUlkRZn4aAjF9v52mTtiEG5AwxxONRIp
06AvrnnTa5oBNJXEhZSkSttENi2igAhATJFRKnyfLFx6vIzm9E5AWIzCK5QGQPTJo6GIGMRpwzzi
Pp41agPrAijm65ThP/9+/IzszxzJ2TP+61OUpK0pr6/iz1pPrPbl/tBnWj7xJeiZwmMMhWfwel+P
PQAttdLJ+BS1d5SGpsRO9X0cbPRmK47QWYytzmU1mL53IsBuY4B3ywqxO1gS2RJ9xxwI/OqxwH2L
aYSKLxml4QrlRmfhRigdHY+T4ZiD3dVcI9+RRX89xarwvvoGmciwVKmeyy5dfQF3j5RS3yfKgOdK
kPzOyaqum20bgi9OWxGNtt3z1PsxfhdJTNN82y+hMeZekVP7APojkT7EhuQiFKNJWiFvmQEybPQz
V/KqScdfKnA3LPkVKU+y9yj7jh99sfSvppyg8T58jWBh11BtjN7FcLCgTS4pNa1kDSVJaJHKf9j7
pHC/EIzOPetQ+0LJG8UgEehp7sQ0quC3flkbrmee8Y71U89u0WpoZNWjNqSWocbUjPYps4KDYmZW
4W2G0Ub/jC0tzdmMezDBMQC1QJxe9DdwD+/Wl9Kw6CQ8vEdQkWS7ZEnvYe62hwX8ZpAhmGAA5nZl
4Ct5odea4TJj3RDb3AjsWdIeJz6Z8rnQVVrW+3CpYWNaae4GuzLKbcSuCevSy1TDNbOTZn5OhS6m
rBbO/jQ3N0aQDAORlTkR+0xze+H3sEvawsgFZALECCDlFMzzaqqWQCfkLxnck9UGPVSkADpGzbeP
NqBprB7FqDGedSLoVCrMf8iuwhkBvosFJeDA4N4etVxmqcSwmkx4lMq1dxC0fYIUfnq8P/SZAAF5
QEAaCbIBoDPiprdmZaSWMaY3RlJIRNwvx/um3qBk4SOaC5ayD3OreWmOG9Yg5YNXVwoyXuEjkz+K
8FEDHff/b0jckTSFuGjGAUOKGmT/c2oUK6lSqFw65CH6h3gbDeZYJkmZeJZEbucYMkviRs1NN0U7
cSydlAYFQuHcyEsbYq6f8MoS5xJV0FvlcZaBHUcu3hL0AA0JzSp1XXsr0tX7HMq65Ufd4ClnsyXQ
8qybg/IQgTtGJgcYuesDIuVKbTZhabryWh3XcXxIIB7gNZYiP8WSicreVmuOzNwVykkAo2/0oqDR
ulmIFib/wp/SycEhby2Lk+j29Ueog6qEtVabbouefgZCj1FDmbzyrdpYyOZMu563pIOHAXEAKDtu
+DSyXA5ZNAomGpIyW/MfhhS6t9FWCp+N7vX+bp07Ef81dcNGmEEJoTdbHyrP4q72QFCAlnEAA+4b
mQlu4NdkZB3Rr4necB5Ul3thNAgRNk+Y/Co1O0ssrTlLNR4E4aPfbRMgEcJtl/4mkPb0SscEL2Kz
Bv6NCRuyABm5XUWkOCbZVPyFi4RPdCQA2rFWx4lJCvE9l8ozQC5QoyHdKlHqpUf3TF4BHd7o/0Wy
E1TX6DG73jOQ0QXispOwkpJmgV2qqKakq4YQ3QgLa0hWIlWXRJpvlxQ20WqDFyQkk+UfjObFbdLF
yPX3LPJchsjQZ6tGDqxuAR40P7ALI9x1XzN5EEMj8Nw6+RtFR3OVZRSEmfq2Gr8ERbSzceldfHtV
QEsBqjZgjkDRwuCnEo30g+ihhOIGCiC43nse6m7lq+s2+JNkD8Cl3N+zc7M4rRronwAnvKFgadUi
AOlDZLoi+jSHcVduxTJaKqJOKf7rg44xXRjhnGqtgAWhgt6pq2qNIykPOVQaiInWL3mdRc+9+aZ7
fwahWDjzM5EUzOK+0KGvjGQmXyTJcB/X8Ygz0GVuLkc7D6Ju0MSg1baZYEJk1QXtuvJDexGDPPO0
uDbNXVhmmjPTECrTrVDG7OOX5x56dZvehiKUF60z2/hjMhAHtCuSO4J2ur+m/8vAkUYGMADj5v0Q
USECkATTfEtZQ7PuOwKi6VGRN9mI22xEstNSfP+lHtWF3TRDjIAslQRIqApmQNzUXNZF1wpWhRku
D8jHHE8gKALW+YtYOlRvBKtHRRIid45Pf48U/0QKe10d7WFv2sBaQS0REPfV/amYO02X38Od36hM
ldafvkd/0TrQf/qWrDuQWsdT5V1d5MOZRsfvcxUk2eCoByADce61G/RDwM90g+EwGdBZCPEgCrV1
KZ47z1xVVWAZ1cpT4awkw6qgstsPtFceST/ieafV1hDaYvNHrFYkQe4IdJf1mizRFkz77vYLQYmM
vlyIUojTtXHhNA1JiX09GE030/VDIAQ+rSr/eH/Ob6917AEF3hdc/YAG8wqVuZSwuhtwGZiglq5L
AQM91nlLS7xtF4mOZxcYlcWpRoNuSMKFTGj4zw0o0OCg1YoVS1u8CH0Aag0jp7Wc0Qj93IrwJMbr
UOipIPeWoa/zYkTLVOzUBqGqcfKHpX7imcsXXWeKCVokNIMCxno9y2pSBSoJPVyHgLlpew+JNQnK
FzVbOG5Ldrhrt5GreixFBFBCoz7WYbZBm+BOxdMtWujbWDI0rcLFtgmrAPSzFQxBNlszKUvXQWAt
YW1m9+bFrHGBZyjlaWHWuGv1Nv4wghgYH+iz3N+bsxf6xdJoXDVaxZMFJPkYyehZHlB26trHvnn5
IpHtN4eBrO7bm6FpwGEw0ISAvxAS8vghjURiIg2p58ZU+CUC+BicensCZ5xAgc6QZSNrHQxhD2Tn
tiCquW997iSCsW7qaoK6PdR9r5ctUXt1wul5LtECmiH2Q9eokr2JNbDK7UKb2FwgcWmL87Ton5eE
Ns0QjnVrov4u0+dSWzAxd9Yn/juCeA94Ah44H9Ze4qES4rlBD/CdbUYSbfq9p2wlZacvrdy023hP
iWYVWELlRUQbyfXc6WWGZqixBqwsFR8QnFjoXLGFQPjWkQivDPlB7r6qbuFFtGCUJ2xkIQv/h7Pv
2o1jB7b9IgKdw2uHSdLMKFiSpRdi25Y7siM7fv1d1L3n3BmqMY29ARswLEDVTMVi1aq1Kmuq6Kmb
CqCWkRZ17xoFLz+wY/MZqs+TDYy5Fq8FnYt2IXyI/DDozNEPdD1YiiNRZk1DASAyDrzCAffmyadq
0B7Mtffl4ka5sCVdkp1RVCxVMLFR8bfKfjjGn5r8l4AT9d3/HY/kgBltI2KkGI9pAdZ70PZNCO2l
cfpIsyPIJ8vI9G6ftIW8AZ59FxYlV6zrHLSgGixadDz3/GgA26I4Eaopx6h8qpBTBsWupd6PA9s0
WrxbMS9O17fdCr57DTzgAm4i7daSWdU8MZh3UInyVCuc2K9K/UePHt3qWWU7l+ueont5dsgmPSj+
w40PKfj/sf7ldC+uh3kWKJCKU6CRVK8GyMgc7Z09BAwawNbKnbd0S4BtH39AVoE4S9qqaWMUmRrh
2YfSFhQM4u3tmVw8CeiBFxIuFgj1pPthgiMwOxNuLEE059u8DcbEtP2yp9u+D8efvPQh87RidCHx
g90jfjVaPDAlcsDQDrXrVEzF7km4X4JLFPgoshvnIIdolFH/5M6miv0k+kjQWbZJS7+u3zp1VTJ0
cW4vPkPaxApqzJk14DOyToeGk9dZz3MVRuG0MbdjAKY7CuwJqP5qzApZ2UNLzt1GZxuSFYYjIrlr
F9Q6STSWCZz7lO549g5tK2CMvSpvvFb1S3ONqWOh9ALmHyAQwdKBWBg5v2t7aWyDXV7BQgO64Y8W
e+mNfe36BrX8srjnPPEVsPQ2ShZWqMUoINbs/sN1JprcNbRfgnRZhjYX1ZQqZIazR9Okr6Ybt9qi
NYXWgabdO9XKzbLkdS+NSXGyo/XdYKrC2PwiOriaI2TC/osTvDSiXc+pk89TxAhcO8IN2jRBpn3k
Osi41beEMl8doh1Dg7HXDfOmKoJizNfO0ZIbxObBfCoQIAH35vUH0E5v85jZ9JQid5kbPgA4AXog
gFpCwo3d8X7T5b+c6lgkkDFKNjZ5/ffe48K+fH+DSxSdkrlFIYYZ5i0em2P+VPuTsqnM/lnB4z9Z
7cVYOrOAN+DoAKsFzLa0sJOSpqTXXJybwdqy7GRqv+fmraF3SplvqTHAddkB5PZU/quO0hDUnEfL
Xc1cCyvy/YMYF6EDqCmQAZAuXI0rvALnNYHbRCfI9Bx3e6cG6RhIByMOasmx92zwBdR6eipL9fn2
rC/0ZoiaAAhxILYIoh9LuhM0Z6hb+HRySu+F2uK4AZc20i1YAOhhnLKts09CwkJt2BR+vVt7tyy9
KRyEGkhgox0B715pCeJuaJtMM4jY9laeBXGyYcZTH2ZnFw10IdUeVsa7kE+DQZDLohvQhfCe5CtH
arM8yzVyam3F5zUJAXHpJijSt55Dt3b1V3EHX189XQuLfGVWegWqTDUqrB45lfnzqD5oHUiNbQfI
SA8sFxvQWCJubYMmXmOOX55gANeAH1bBQyIns9U4ifW56nDng1FXTTz0SbE55A7Q4x6/6wywrq6x
+IkNK21oSAhBdAXwJCE9IrmyBEdtdBqYnAi4y6GNFUPXIzLvwD6xv72aCxefg5gNZAggk7fAo37t
s3jZDVZKcOn2pbN3kKVwkjvGnJ1jJb6qv9lgEr1tcPG4CGoccJOgYUCXq55VOrb1ZGhw0wRlEBSW
QD+HBqXR2icOQxvZI/TWfYg1hGoJHjwbFM7AtRnI4CCqDlLtZxE9a9GLvhYBLMXQIPEUhLpArAgC
ueuZiCMz0fQiJac+h1IVCc0Cf+9THY4Lbz618Nqp20btVmNDWJdrcBBxaOQVv7QurYOpRlHXdjE5
2XRmXtsCXmSerMqrexNEaWtQzMVVB4OEgXoJ0OpylT/JGw3CMRWsQQo0TrGtWbeb9ARhBjoU8gq6
SOpqHn7hrkALG4gDUFkQCTPp6VXwjnRYTwK8BxT0NK0LirPLNyU9F7Ty0CYBKlvkzWIwqJZ3Wn0u
2F05rlyRiwO3BDmmhQYQKFpdL7KeDXlHkoKcRmvr1Hxj10lgo2SM09zofyDWtbLbFwIfEHFA1hJU
nBDpMaSQoLXA/z0i4wPtZksJ3AoFnISoRdDb5RqByqKfUjG5ECvHOUaa6XpsfFRolEUtbCFX4WMv
70isjPse8KvAyctj5KJnP8tL8zCU8eTHqrV2ES/OLmodeLqggIsC2fUXkCnOpy5WyIli57o5sgYx
SlZ3HRhjUv4e528rrmTpJoI1FUpD6G5F2fPa3uwO00gZVrNldzTNgvavYfkmN89QfLDNzMPzW1mr
Ni4d1Eub0opmoI/qdBU2WeNZc+VVYYdejvwX9W8PbmkuIRUtCKVRMDbksQ1N33NiuuTUWPS9qMtN
lYMyE9RH+QeaNwwerZRsl+yhGI7KO96euOykp2eZqVrHMqxdZ/spT7bk3G7VTvOV+sfIdrfHtuQJ
Lm1J+yRLEoWWYp8M4+wlHRD3a+506QK9tCCd87rgdsGriZxeY66Flt8mJCQAi94eh1hr2WkDLIHb
AglOZOqkE2c1FleZi9DLqq3j6Oyi8YdD91UN/nm1xgUSxo+3DS4OCyg0wf+OAtsX1PIi1WEaZdoK
0MKpmCFJRVyfUwjB6MpWWZP/WXJcKKij9QJpDh0KaNdHq+7USisYgrzKfB2s+8L+Ga91Qi7euJc2
pKNU59iNDRK3Jwr+ahq2r7OzszMfU1h4dpDon+6ns1aSWxmXLW3z0eE5nXvYdLW/effXcc9V/357
kRYd8cW4ZDdo6QSJFAvbW4cPUvI7FQTI+kmhO+SLm8/obW7WmFWXDhRaZgEcBp4MPaVSSO7WA086
R4nOdj4owaybkzcXxRojxlJdGfEvMO0mEgbQipVucJZQLWqqCuCcoPZiHxVG0JPZYRW+v1TguVR2
axaX9vulQfHzi/1et7Siqg5IS1244GcOe/dX36hgd3dXDtbi0MD3Alwwsu7ABEkz6FQxd5zEQqnW
7YIMXVbJ/E99QNdDMQBEXx2y5hi7mxmXzKQiA0/vrfSdzU8rO2fpcrn8CunUmWXsziS2AcFinx1o
Gg78Z+O+4PkBzPvogQ5dgW5IMJanMfGpdo8vId39nK0hXpemXZAgQuXH0gBQlA5mroBXfNBGegKL
kFdlgIGmx3p2vT7jKx50KRGGJNT/mpKvHSuaHZY7MyAu0Bd1QEUGXMKhsNId2ljPg9sjHfWUFWAS
d9SjaTw13QrGZunkQCBCcP0I3Sb5MdumVWsWBd4/rXKcSAwqiRVvsLCkOJgCZSYwZrhgr7dwb9ml
7cxFdG5d0I0lERwC7rzsI67xpGtXg8CFpXPxjEOzKzjgEdhL5vJKbaNOz+Mz+2sc0Gx9BknGgYXZ
cXxCMwV9jkBYm6IzeHN754odcXUTQuJU6GwAOKSAKkuuAERTnup1b8dn0MGPeiBQB0YLPRDPTO4r
e1MPK9HKir0vF3zpGKa5GHgJe2pSQMryI9Zyj0xnt32FAmLQFIcmfbg9wm/rKERckdzD+FwTcHXp
aHYqj8qBGtG5b/OwLoxdM2zz7LF2jRdKgtu2vi2isAXcEFBRgg1M7k5idfX/bAGFBajMtgbtGLfJ
dhUzsmZIcujOyLoozZzo3NGHetDBcwmlYqZ59RohwaIhPLewIQUOWSaOdpChavBiiM5jrwcpeoQc
4yGd3X2p/bo9dd8dipg7HAED9xNk/kxx4C92Rp4qoN4d4vgMgqZmgOxkOgVIcgQGKw+jntzlObBt
4CJAKw/2iFJ+rI51aW9efoE0qYIFoOzGLD4DfzHSbE/6Q2tBDNBgQdZCezBngRp93h720vwK1UkV
T0xUL+TCka1Xba67LD4reFyCVcIYQB5F96u1zWU7Nsj1AdjDWRA/v5jdvkXTtTlW8dnId0r0KYhX
QF4R/2vqXywinuf/a0byYmmNVlmLw0wfTWGVQE0vAzNa1vptDR6Wtc35PWAT5gTcGFAFpLLl81bV
0ITGKwzm+OSr8GHvaTJ4ND5FTh+aLxP5maXqyhn/DpMTRqGiJyRJFxCkxTTVPJ/gqcEWtiW74TG9
j/dxe9K31lppTfgm2Ts7loMUvRAGQYb8etXqivdjrA4x2IbRpHIf4SAcafJCtG28thFd8eb5Zkvs
DXCcCEiutHQRMZ1+4n18vvv5YXtteD6r3tn1/mw25/0GvV/nzdl7Cp8gweA9PaXB5vMHiA59hJPB
j8/w4cfHw+ntE5SE3j0YdQ4n//0UPsz+KQ7//H18dfePd5O/s73OO4D/9n33/PgHLPOP/vOjHx5W
FmjJ4Ys8yv8MRHL4eYnGP1sMJDoZD9xrdoY3ryVMxMTfmizhSi6OU6bPid6XI2xEKWIfq7MQ6EVr
QcFXEPXdDK5mxO0AiMstvKBItJoMdKRn1Uw9q/ynNxIvzoC+m35DHXo2El9j47avQuTl6mHH58YH
g6ivZD8a66mAAM9ASjSE6QEwX9vbjks4w1ufJm1NtMAAb0UaOK4DpJP+WYFiLM4vuDvxXDbgGeV0
n0XGPEnVOT5nIOzLcnT3r0TsSwbQtgpRWRHg4ca+XsBuyIx+KF2crNyEa6/hquKpqYPbk7TgdYXk
JyIBiO4gRpUerVaZAd5OHQR1T96D6WsrQfjS/rj6/XI+hibI53Hx+9F1OscMNP9qaPMzCgaevfus
7B+OGljJK2E5qL690QiqycuqvaL+jfMcUcN/gIqiYnY5ZO16YnvembUzYWL7nhlnpzLVvU6HlW7z
JcePGgQqERgfOAJcyUrcF32CIheu6ixG8xAoAncQj031RwhkZx5eXWvd9N8hymJcFxallNFg63au
UlicfwOO7P1wgh+/zg+Zn/mt/5OgBxbPPI8f3u7fw9EP/zj+wftnp48rp+5776X0GdKxA5EJz2Kd
xmc9u1ccaFWgBXNGIlPUm+rcAjb8aExpkNudZ3fOnarH2xFSFuodcf5wtfTN6VelvcfRj2FEo+a2
T4POBFVXnPjwEvBAK8H3wgV2NWvSMUvZMPSRRbBBa3APKkEKKGEHtg43fyvzGj3kZXj7xC04/yuD
UpyTsahVmIH5QYnvIXZp0Cp3Lo0DUq5swYVgEYagR46KE5gxZFY7fWi1JO4ySMUp73UPSGYR6Cr4
5NqA6ZBCM9/N+eftoX3VKyWXKyIOdObgyYvWJ8mbGFZTpE2ZJ2e9+ak68Owqhx52rG01AqJw6u5B
Txa6ZNxbyYtBiN/xh1kDMGhY42ZacJ5o81LR6CWKQgAeXZ/xNmmUtoww9tFWY9BITqCMZNW/ZngR
W/3CirR3eKFMBYe01blPP4xtam67+JUXISizb8/r0kqCSgLW0McC2hopXkg6vEl4N6VnPqPL61RG
B9oXIM7sfxUs9lz0m/p499y2uXQuLm1K8QO1aEIYgU0X8SOaXkMjjLpjGZs+RBn+vSkgbNGbB0FA
tEKLE3MRqlj1lOCFWKZnlfu90BwPgdSsjQfKj2Q1LbToJk0NeQywaKEqa0kD6/teBVEBhzWmhAQS
jn0qaoPDD1JtaaQekx7aq1DStR5JvKmBsWjQGeUmP8YUUz4Mp7r/HIj+m/0y7tvWb8Z/oPBbJ28d
Co0jgp+03cfWzgbvDd+n2kdqrNHvLPkPgAQxX4i68XSQ/Edizd1M0jo9JzPfohAGIJvF7pkKrsq1
Cv7SKQKljoothz56II+uF4byJMuJm6dnLfmDBHO6lqZf2tcWSrZACH6lyaTf39bJZLoZlsJFYEr6
eZ/Oxzq/h/aQB0ziwCFBwf+19iROEdJJaLZHfRoBj3Qvp3YLdi/IO50LCy1Deu+l6QGJ0ZXTszhz
F1aku9jAiwg1oQEzZ6Wux7jzB5n6NbG/xem7MCI5OUxaYalul56V8u/IjqYbqMWr4uxiK/Oc8j1d
675eihVBffwF5wDs/+t9dnFO1UGfEM5h6tQoiLP7XEk92wDzUbHGSbu0xS8NSQPjo9lCaBKGNPtZ
MdtQtXH/nxO73RRGcNv3LJpCGQpxk0ihylhFdAmPCZlbnCbeBFr/5HYo9BLfbV5T8nnb1NKzHHxg
AO/pQlMc6e/r46SAxA+KnXgraZH5wKZi5zSKJ7SAaDaFGZ0D3QSxse+QlyRZw3EvrB1sCx5uxASC
IvTatpEbQ0402O71p6raFRAagEtfUwhfmM0rK5JvsqKRuMjkx+fOUUuvAvLUSu91CFaPs/WUGfuV
CRUfLYUbILIBqh+1bDSnySJlk5YYOTLryblLNeWOZnkdKLkNkvuq6MJIyfPQHIZ5O6o1yHQrm97Z
bZIeY8umG7RWFShzluXrNODlye0uWdlZC6cTIklI/sNHi/eV5Ggg76ZShMIIv9xo24LoAmn1P9xg
3sjQCq7TQG35B+TU/7k9KUtz8kXVhMtbwMjlJSDQMzdGXKbDWP3IMvZcgBBO19ei2KX3DYjQBeOc
gHbpcprc1NqIp3aWn0HOM21BrV973ZxCczQ6EYAINB4h4Cs9qB51iDyrNeXbhWFC9hBn6P9Sbcm3
YK9rOqtZn58bcN1no2+9zxCsvj2V36vIltBW/P9GpPspm22bcLfLz8Pk1RNo3g3igXO09tJ/ygDc
YZs4vG1x4fzAIDps0WsJekY5m5IqRUIp+mHOTeNkITaLcmwd1QVkroh/2mpbP0QGW+MWlY0iPQn0
oaDaBvgEl6PklmJLoSwB7cV50HrgeLd2dDIBQqste5vqK1mTbzl0YQztKyBsQjO9gJZe+yGdxNbM
dRiLlPeqA/e1SjytgqI92G2cs2sHvfreQaCKKR61VT+zVopy8r4R9k0of1ggBTI0JG+u7Y8Wdcei
oflZp7mHbPYImEhm/hcjgn0Fywhydxm8wVD8cDMgxs+N2XqW+TY23COrgquLQ7mwIt2S0Qw5CyVL
2HlC/WbA/JWCuwPE3bf35LdHnZgy/AX0XDw+sHzSlBlDmw5czc9Zpm5aB2KDcfGCBieD7tSDrW4V
s9irzNkYhEMppAXjHaSo146i/Bz5+giwHgJXKBhEZTS4qjak7xxMKRCMTsBpAJYtn/tAv3vk8Pzn
z192HoDsuD30pZMhlBQQngrKCbmCjLJqxJwcm6Xk8ROY5pDoxP6kGzUPS2UN8bN4NIR6Dt7NSN7j
OrueZzvTYkVvxBBnKHVUQY/wCkk/USTPkZRos3GfuKNX400yQ2Khiv8y8Bz/hxFreDYL5hJAtaRv
gBgLrRto4pwV3CG+M+BajRAehZON3mNatdTLyzHZ3Tb6rUsIiws1DTz8kNVHZ7FcJAETxEwHB1ZN
sLEQ+lHOO20s33PNdwdwe4D1fwjA6Km7vxSTBd7EoZqBErdurmRMvq23KKMD/CQkIR28scTPLwJc
pStpHgOr+ujoRAkVqvgWFEP9eZojJKhMEGGWrN3eHrw4pZcxDMicEZIBvYrbGqmarz7bC5vEjMmY
6W7yWPIpDtpYU4Gr1+aVi+X75hJmwL2H+1IH7YcM4zEaQchlwAyIW/jwyava1yd1U/BkY1WgKRje
an4XJz3YMU9JfeI5X/GJ3zLBXwO9+ALZ8wLRZg7cSR6tHEw1eUCmuz67N43qHdWwrlc9lBfzkUFv
6PeIpgb09R66CmRnlse1I6E7tNfoa98knmFXk/+VdsBNi/jMBjpb2u7VDIJ51mHBB6aW+6RMh22W
q+pBp2jQrqNG9+a0VQFqVTl4vU3rmFUlD3ibaBsFyqgPRuyIXl3Oh8PM1dlzM5r7pIIopoLLO6gY
f41N4xfpoA5fu0kaxjGSYbc3kBzZC4IafD/qi3AapiavLMRg63yycn7sVNqFhaFYQY8baJuOKWQj
oCG7v23v22n9MghAGNwwWpGwb65PiTnHMSG85scY5auCPTn8SUN01DdPfTN6dv/RDOqeFMOWvrX7
Ib7rzF9wX3Nsr1xMX3mhy9UTHwIeEJBxqKilwXdcf0jk9oUzlC0/QtpjH6kHPrxB9gfK33XsR1ES
GjUo/eid20Obm0BfpX+I4pA+5N2vyOw3VXQsDGtXNu/oPYzxHxH6ePr2PL1aRN0Oa4Sf3xrmv74W
2p/4GLxUwCV0/bVjgpwdz0d+RErnMJae2xmgTra9KYfIIv8RZR20dT8tNJ0gPXzQizlsuRlAe4NZ
+6E6sEaQrJ/i1vQLsMqa7rM5jYLTdAX+8vXilWcVvQpfAC0E9rIGjtI0HIyveXfMbVbNXjOY1WOh
ClFebY47YKgiJTGCvLFy1+siO77TpjyhXj1C1F1JUOl20DIL2kKj0ZIfdQUYtWd1hnNIazoWYcca
9ZRmHXo8a5oWQEURh/2e0wjw9Srq0t91bQ4ReLKb6jjiQfERZ42C5K3WpGNgFNyZN4We6UAIzGyN
jE2OMcQKGch34bZHTw56KK9XyDAS0E6ZyDq2YC+taBKY/d9C/eDxBDKRe2etU0K+bb7MgUvFQI8m
+nK/XPaF51fnqbMiG+YA16I1dmqw8bDWt0/rtzGB4xwXIdrzgOqFo5CCREsdQUUdl+QYJfTIcord
1xxsc77LyNHION5OVH27bfKbQ4JJVBRVRJ+ghYBQ1vU0xnOkN6jokqOVHlDr3Q/8OOKJmBgvt+3I
Nyfuah0LIkZmA+kgi+mpXdT3GXbOKfM9Z8W3fB8D8kHoCUM8BqeKF/z1GLrRrW1rwkuIzI2XO82u
qQ/QhQr7aloJfuQoXlzLl5akAimrhqJpcys6zc7sa2RWPDLwP4Q7K3Wub7tNsiO5n7yt+wiVItgx
unsEmkFVRHdmxNAKnP7Om7Xygbg5r7wIHByCSEH2h+gObFXXEzhVRmZHFSawukcwcxxpAG4V8wVv
g17d3N4H37f4tSnx84tz1Oul3sUdTMU5PQxPeh3S7pixD0R4iB5WNveaMSliIGppGyhbYhqL5OBA
bARc+F7FTDRVAwvWzh5ITG8Pb2HhLmdSzlBaUTeDjA0WDfacZKiQODSYQX+A5ts4+nvb1sK2v7Il
bcbe6oiRVW50UgDMSAbf6O8LvDQma+VhtbDpr+xIm3FMWrs3ctiZy3egA8B8rW3UamVffEvf4Ghd
WZEcEWLpEZwKsDKQt8Ry3nrKXguq3Wk/8sfaCEiUPGkFeuDMuYMC4kpf+nfvdG1ccrxzWbl6o1Ls
SvvFHT4n9i/fKl+DE8BftPYhcv2ibLzY9VZJ6cBmEp1yF9QNo2omz52lDX6kNtWmr6vyVHfjWhZ5
ad1AKgBUA+CW4C2V3GLPyDwNCY9PQ64MXgpk+4HZU4ErWVkzteRAkD4RwR0yKKh2XZ9qy2oSPAra
+MSNOiUhuCkQzZYtA+4Xj6mHvGVRA37Juhy39Vx3IVWifo1DcOE4iNcSBJzR+Gag9f76G1gO1xJN
SXaKhiH5qScu8PodHUJ15MSfqqZdKYR+S6piUSHP6wK+h64f1B6kQZd27s6jy7PT2EN2T6PgfkRq
E/qIUTOE2ZxtU0r9zkpOGkjXbh/9ZdsA1aHLA5ECUEfXg63byTBnU81O4DfOX1O3VLaTXkP9zdUz
fwT6G1wRKglrl/zk6jAEdV1GK3fhgnNFGI9sJLLmUDKRa3PcrlKNjHp2Kt2+Zptxns3ntm+AA3Lc
uKw3sWUoua8XdZEENMnitQ6eJfu4JqEhgs9AZ6W03tymBbGKOT0pkw7NtrTOt2bX9i+KFqEJBe/z
OyUmfGtbTFtrs1nYamh+QU1XRNwg1JJOVj0rk5p1HQNHvBqdSzC4bV3e0KAonU3f1Mb29movmcOr
F4cL3AYgIJc22pR2Wms3dXGK5gJsZHjOlqzza7hi9Bet6bN+yyBiW6OHElqkWB/RTinm/cJXFb3i
NEM8lyeNO4Eddd6QW3uaJLtMO7Jo9kErNBDH61TLZyo5G6g1t0y/6+y1K2FhgSGdge4iIXGCN5I0
y1kb89iw6upUI8NU2SAViMutmzmHqhk7P027J40k4e2p/lb2w+i/WCzA/iIo3uUsYioyA63W1aem
dHZ99A+pH2v2ZtOzC1lfIAbMlO+S6TnS1lj4F7w18PA28t0aVhosqNfT7kwl2s7Voj6pRvGX21GY
mgM6S9N85aJdsgMkhahYgCsJgJtrO0NGs546bnXKMnhII2eWZ73S3LRW7IjfI8WUyDYIThAcER2t
udd2UhScoTVb1qepTULWoJMceTlzSDZG/kM3V+Llhfsb2hKgOIRCFgoGtjhBF3s2SjpK0E+NVFjE
ykeVFMU2AgPmSiC0NCSk/1xx8tERKb9hSqDcqe0mzanSfTAw75xJ3dZpdOzbl0FZQwgunEPsQCGz
jetUXOPSmLBRiTu4kM2DDnvXegRt8YepwxuQn80tC63qg873BaRfmf2Rumvb8ftY8RoECQJKTOIo
yO0TijKUk6Wn1Snv0UMdfSh6hBzkHpdB4Ca6d/vUfV++a2PSbdZlJZmyKqtOBYfySwOI/xrx0Le+
PjQkCS5U3Jgg4cUKSiZIk3Bm9052gjzcpjyod+BZ+jR3rV8Ccgnkee9Bebteq9aJNbo+BMIq6hEG
Oujw9pU8d+ZYAwQtYFVV8nAEhVSGpq+0pffMrh5vz+H3c31tSoqfO4haCiXCDOR5bZoEjv2U5Wto
pjUbUphMmpQ0oBTN0QxZoKe+r5IcnP7MCayS89fb41nYgFdTJy0YSjkDqxQ3O7Go9uZyX+fYgM6d
opf+7KxwYK3Zko4a0u1mkdhYJuWxtDbm+Mp/QWzXz9laQ+XCK+d6lcSXXDgqE9CKKmWwhM7GcvZH
8Lm4OfKLkx4/x3ETVOSZpfcDitgRIGqDuhY0LY4UtyogpgBb6rq0gi6nXYziAzbkUPhF1Lyl7bBR
ptjLIzz6y5fba/j9WYB0Fm4z7DukF9Akej1abk+zNSpZfspr6H8eu2prZAE3dyQ70vbRUP7cNrc4
u5f2pPe+nWvlxEzYA82pp4RFcH76XXlzyMC4tGJKPK7lk31hypCCE21uc7fJ0ETGo1Ap71j8d+SQ
c518kFyjNxotndxzkR6uxn7F9NISIkkIXJxYQHS3XU9q1kyOPutA4DcjCRIvMk6Og5xn8Ttb6/1f
dJqXpqRzEWe1bTQlTI3z24yOABVqvFq/oSW04XdlNm11O4jmAYzGFZh5aj+hG6sdvRZqzben+5uK
oXDfl18inZuYGnNnWiU8z74+DWEfgOKRB0PYPRVnQLTeo+PwwEPwikPOL6s8vxh9oPhvf8Tibr6Y
eGk3Q96njqDgm5+M6Cfuj/knGN5AN9X9YL+VYiUhsWZL2sk0R3Q2OFV+sqNtEVdoJgGcZVPXHvsD
jlmzX2Mz+V4nEhMs2oKA9EBvmMweJqhVqGp3+Wkmm3nTov+A/GLACrJ5p85PpPujH/r5mFjQ+WXB
3IRTt7HW0pALr1p4JLwlAYYyRVJaymi1EJKfUgszzGrw1mzHO/YTTagM9Yo/8+hFazn9ZXtwT1Ce
gpfCabo+Sg0hGbN5ziBP0eiqh8f+GHlFChkJP0p7VSSa7JqjStaVfxmqHlDgUhSgeOvGrv/DdYfO
E4SN4kn9raGyTceRKzU2uGm0G4XtNJzpKb9j5XnMx5WNvHSNX9qSDlOtpChlwNudUCyK2pecPBB3
pTAlzoLsHpFrADpARB1Y0uuZzXSr6roWntjNhgDa40g/BLEDqjQws43vTrqWgFqyB7JUzB8o+EBj
KQVaFleMuejr/ETnYyRkNz8tax/1d5P1Mbi7235g8ZqB3IcNanUd0HT5YZrEiVNOCoGx9nVKPQYt
b9CXpf0IWmvVUwA7iyyf1Gaozb+ntVTl0khBsqij5gc+b6TFr2e21JsiifuMnYgC8nMWH0m0YTbk
JLvMJ04IJe3bo12yJx6LgDwgbDBlLE8T6XoyqiOaqBPlYJI7YHt8Sp8iI7AL8M50YO25bXDJ9YF9
SJwDTC30R64HaOS9UnfMYLjEKyv1OH38nGL8+zVqf0T6GoZmaXiOEObA3sH7UW6JHe1uBl+Ky+D3
qBeBsMeKQPNR+GaCTEfxXMZ05an6DVqBtUP+E9rz4KhEK6bcxGfnEfBRLSlO8wx4BRKUXamfpvpF
7+64/qN3h8fcocdB9ypTD9Gz4mv3EYrhQBdWc4/GZzOYk98kOXRvt+f9C7IknVn0c6D/CAhYweEg
nVk3qmYa0bw8OUW6T3rzruH1L92t/pgAP4NUcsCGM9HLbrTKtiaa3+AhGntRjPBVNcoNbSxfaeYH
km6R4175toWgx7CBtUIiCBxYOOjXm0K3mkG3RlKebOtzpNN51lLPgT5FOQcReSpAx9I8WnMWdH3s
jXRnOJ1PkH0m/X6mEPxA/vv2Bwl78lxBWQlVUxNITMzX9fekrDEoGSJ2og71TQOtsYZdHJMh1YIq
er5ta3HsF7Ykd930hWLR2RCxQEC6LQqhfo2Jb/OA2Wu81mvjkg4fi5LcQToTV4MehzoagbVnovBN
May8VpeuXmx/NLwBHogkqtzYkyJn5JQu3FgzQH4nMyoAKUroXYJXJ1P8LlOCONc3M1rtbLbW579w
/8E2FEABkES5QK4UgD1hSlmfsFPUNX6Z2Ptsal7cVVawbzAucdIdBVVp5G9ccGhJrlrNemK3tGUn
HUD2ph1DJRnuu+i5s3/lkRtwy5stIxhosova4R/DeMlXpQXFmZX3KZjjFIH9RluyLT0W6q7R55kW
cG+WkfuaU0Lx0LU+b2/QpQsRhWPBIA1sjwU4yvVpAFAmi80GA02Kv04e7VnMQnO0/kzFeDCBdbUT
2zej4t4czKOjBG03Bre/YGnb4kLEpQg4oPGNilaretOo85qh2w7WOLA6EFiK0DPURtOK/17aPNiz
oGsQzcIoNV2PVSt0LNbABbhHUT2ncwk4ll0tVOm0lopfNPV1S0A/GukjORxGd4qFplBhqgjHCOqz
U9veJ0garLjXZUNiBSEpDJZZaUx4ydY8sQesn26AKfklGYBNzlbqZUtG0LQDwCYa8EGFKb2YdXTv
sdJFIEHAORr2tvZnaErFs7i1ht5a2vSoJmtIcwMDDfT69RJRVlZKRRFBNGRAsuixTMaVCVuIUUxx
qtGIr0ALTZYyNvvecce6LE7N3Jf0wEaOOgxF8WZbkYnTfUx0vJUJndw0IKggbnFRKSy8vekXJhSZ
aJQrIHQlioDSqQOL9dTEvC+A0HoyHGQ1O8+FVPFtI0tRAYggUbZWgd1zkTq6nkxW5rFjoXx4Sljw
5oa99wkSbf/h9PIWovffe+08UEms3K5Lue9Lo3J2xa0cZqQMRrO2CcCHDw2SEfpIU9mGTbrnrj/2
4CILqbGrstcmORAQFt8e90JcCEoWDa9QwIs1RZ7cvszRyaRnxQmINmtjJzENG7TqgPQZnViOXm0a
C9Jts16tJd6Xbg0ApNDEKRqCALOWDiNLxlKL/w9n59UjN7Jk4V9EgN68kizT3WK1TEsa6YWQG3rv
+ev3Yy+w28UiitAAg5l7IUBZmYyMDHPiHP514eUqf1RiOzzoxag66CIMD1FrLhYlxadyikbGpCvd
GSyQBJEUZx+YMBScVMmb498fBn1WAyvD8/HDrm1gRLUxLVEWuVRCYj7VhSUdGuKiR7msxMegsoJD
PZSTq6mh+PH+yls2ztCQsigX0WeWlz9/Uy8Vw6mHhTovL4I2H/2yP+exM1Xi6f4qGxEWXaMFc8WB
kz2uXJNohfPYzkVx6fxDVf2Q+/PXQft3txy6tQyTAqAIcbQUWVZflq7t2BRizTGWCV8xjQkdR/Fh
mJXnop81lyLE3tD7hqOih0SUs6Q3uIrV7Z2zcMzypCjRQ1IepZwxaoi9UsMrFMnV0nN/EtH0uX+Y
W5f37ZprZGZeKi1EQ/Rt2+GTGXiR+L03P3ap+JBRlUuVZxUR6UZ+PwNMzfKXOihO5V6dfeMFWFpn
y9wQ/Ok8AddmY0m+UDM3XJJXzY4wfm+KvfhV5m9YBVaIhEAoQIOaeGP9xohAapK8GmhOJ2cpPoig
8kuSxkPffxnSL9LU2UH6kiaHPS3QjUgH6DixAFUrfP96irKf9NH3FbLHLpWbQ6a2PxRkUpzEiEQ7
K83Svf8xt+wHVptl5IxKM1HP9UGKQlJ02TQVBFbdXNl6JJZ2AGfvB6mn/9NbD1Wio2vUxxWCyIK4
E2ttOGGCVuI6cPAwha/nzwoK20YcCTQhLcDhTeigm5Skx1o5D0K+uOKdEYMNs2GSmTiIiRL0Rte4
DsWfkl4pa/qQ3Vepa+14T1lrY0NUV6VlSp/hDoBg18cZp4BRetBml1hR63MwQbBeaOP0vlHS5GIV
MqgpQQ5gJA+MnRbXhiNdKlUIIZp0Im/mAAZlHBqznssLVHnUq6z2Xd9N53j+D61cfA1TmOBVwJyt
BxxA03fSMCW0/efRCQPdDpTDfZPcyjaASQBXpaW0dKdXrxFkGlkhW0A0glx4NHEy/dw6leGafm0H
ffExNBpYe4zeHSrT9tv02GZ7QvVbhiKT3aEELoE8Ws/tTroaIJENWMNPItpoL0335/4m9xZY5fx9
Y87MYKXVpcmfRvHrWPh7XnoxtZUDA/C9QHw4R4KcVXKqlUKoZD4fKk+POQK0D5DbqG7RnOUjY1tS
ZZt7/ZON588glCKcogAGcmq1Yh5WWRxNQXXJFrLqUPQM2NrVQ6FAZLsTsGwdH2NTy5AWhkLWcX3P
srkUzbJoqkth1NKhaGbRCdJop0eztR9iEwlQgUp6vzYCXUzkoinV6qKWtdPNsisiVKE3sQ1B1Qcy
4p2cY8Pzk8IDP1dlA7jbGuUOh+VoTn1RIwJN8ysYH41OPSl4aDvc2diWr+DsSJyWMvNNG4aiskhW
k9SXJDarg2pVz0PSFec82jHyrQNc1MYW1M4yGrS8sW+CuxmRgLHp1JrgLj0OQniRyhOzi7T5y4+7
ROYbJoHqESkMCCuABdLqRullHSaxnjZI4xVfZmt08rjaaXpsLUGUBWQHTiVq5atgK8mGaaBHCHas
6aErMfz40HfpXqtjww5Mwhp2QWGJyGPl/iwf/5dKAKvk2nzqjdgWZiia9Mzto9N9J7SxEsEqaBnG
7V6bHdffR6DfmirM0F2gRHHV6HdbfBGhJ9wlE709N7BoixIIUDHKVGuomCxkZa72gKD1WTSfR80c
vgcV5c37u7kNZViF9iZ4HIpy+IXr3YiRHA9SQCiTh/07dchzGETQllSC1nrwYxgQxtEsUQluhIPZ
Ttbh/uq3Z4mrJSYFoIzDAJR9vTpD5WXBi1lcmqFEQiaNtQ+qb6SuX4zUyEYj3NntBpBx8e2UV0F6
UNFcB4qjDDl6qJblRRkC4MCz0ErvGjE27VQSjHdjk8fPc0MoYNYZMGW98fV/9L5Ewilnhux4f/O3
F52Pi8fnF2FIfIbrzUd6NoS6TxYXSdMX+BPfKeI3tJq6pnIMY88tbyTQrAZTEQTDdDEIk69Xa5sk
HNC1WRCOcpG5TVNW3/Aw2mCrfSp/GIuC2raQV1Dw5EKk/gPNlSq/G5ifDp0hqWG4VHqhQi1sNsqd
V3fLCpaJZWCtuHDKz9c/rbH6zIgqsbxA+jMFH9r4Qx059bAT620dN+JnwM7AZ5PNro47rgMt7jOf
WK9p9PMUFP5J8yPpkCax5gp+9AlGKnlnzc2dUQ/lCgO9N9dJXz+JeazGhBNtHR5FQcgWtcRHo4pL
p9KbH/ft6TaMXoqvdOyJvwjUldUXlrJWK3KZxZpispd+iAVBI1Kxk5/YXWIdqHjvPL5bzoNwHfYU
Mi8c7+rDFYTPxAA43Sb5JIvfS+kQGo9KAENjo/6O9T0ff/sCs8E3y62+4NA1lgjzFVCXuH2PVNJ5
1L+BKtqTNNsyFEinFmpbk6mJdS1bjYOyMnLyHf74NKTBsRknb+zJD+QUWH28Y/2by/HeL1THTDeu
a2rdKERdOWH9ZiKdohAs+Wx1f2bF/ClOv0J4Re5byaYLJN3CC4BsoVa+CjgXwsFaVaXyUr9Lkn87
Vz7Wppv8ajpUrRzp8+f7y219M5q6S5uFpi4A6+u7nSSd0PSNWoL1ZLC6AR0PsYY17ZH4bl00CNig
1OIV49OtbD8M/MoyuonUA2XJvBFLd9KCb+OsfhJU/cv9LW2gghguZmCdEQfGahjtud6T1Bh+KCQy
i1GHRRXrHA7FcZQdBh8jxZk1UrzyKE9fDOuTmKhIlRG8Dc+i4U3R8f5P2bIdvAoj2YvA5E2xO2/H
Qkkrs7pU00HWL0301NQvRnDWxJ2FNp+PtyutrCbRUr/wQ6Oi8mvrhtMdCjv9pUU2488PBWzgyGc2
7rzHorbREOWoobOg1klehorC9VFH7ZyUhA/VZUYJVqLoC6PjQ1oPD6Kv2akl0QsdP8dl+nku96oS
Gzi/hXucYHJp4FH9WLmbOoObLo3n6tID8CO5YGKnrry2/pYZql3EXip91OQfIgPmrf+UFJC8ZsJ7
FL528o6Nb7xMqxGfUfgmWFj9DDlKK3pEnHzGDKN0zBx54KYq7k5otHFRceIgCRZGwQWDcX3S6HDM
aegL1aWTjUsLYDCSn9BrfblvsMv3us6vcXJvVlm5g6moZjli7O0Sp+mjrjswhtrUXg5tvmOwm9uh
DMGB0dIm4LnezhAUkaZFVX0x++4gmilEHPJDq4y/7+9ncxlDF3XG7uFoXacdQhdUoz+zn1RQLEZ1
ZcDsVdqeQmoLO45747Fd8oD/W2qxkzd5oSCiUwsdbH0Jewwg8bQ4cMJY+BS1kNRWVmwnFfxJ/l5T
b3uHdCcNqKCoka0OMuoNv1a0uL5YBKnpOfrl7wFqN20CvCEdFMhAAT5cb0zzC8LuKlwS3thmwuJQ
EP2qsXVIip2rtLUSfVw048jgcZrLXt8cYVc1zTTFdX0JQFZEqe4qySND0Meq/XPfLLb8lsR4KfSc
JFW8savIyGqQ4h6Dob5IhdR9SIqpPkrlNP/MNbk91WWByIykPvWRMR9nUX5so2JPQWHLbSzwzVeA
A/Cg5Sze7DWGY7VmxrG+QHDn6hk6y+NLIBwjQT1W3X+4bG/XWpmmLmR+l7U9l+3U63/MZ6P/ef88
tz4c/S6k98hSmS9cPe9CAfOhn8z1JU8+BylKL9/BZvrS5/urLM5n7ZxeHxnGNgmg10NgQaqVQ6NI
9QVW2qI8Kcq3+3//RoDObCyILRnKGZilV55ctxpBbxOCFCjksueQfX7LhOJRjPl/lRmZh7RNRRv1
1L+fVadFSXsEfAFzdOzt2haCvhFGfWAQLO0OpfVNCz+YzU5TYss7vV1idbXqPu3yUBOJD1K6Hjnc
ViLd2Hz6qFrtQRTfp+JBrk73z3PLxJdSHLmcQRF/XbzqGiru/Fl14Qb1Wu/26vfKsue+c9Q62KEw
2LzR8HATxJLuAAdZ3SexDyKpN/X6UpfyDyESpWNvmIFTq1rlMtEkHSUFZoMiC3K3CQC8delg/fj7
/aJ5DICDPJnG8+onWFkfQIhEZbBtHsvIekcC8ymIopMUSM+tvlO2Wz7Y+jIweUm9E50gTGd15WKa
JXUfRS3ivikCWRpsVqkv7bxpW/f67SIr1x80OcBZOWwvLeLrQ3yarffCYJfzf/D7CM/T+qS7BEJl
tYzAZGfodyUBuzWKnixlTjYZj01sqW5YKLF7/zNtbcoCOasvGj0I3a+8od/mTH0g43zBDCqoSeCt
b6V6cFOtOvt62+4st/Gh6HoufblXvMu6qi/GBr3s1G8uddtie7pZObSCEhB04Z7y1lYWQJPeYgYa
o0B5e535KH5ihXXXXoywLBm8+DePAXZHgaq40zhbl5bJpqM5C+o57UTl2MhZ/jyERn4Ms9AEB1v2
O192Y/M0GiC4WfhzQEWv3E4VmVNjjHHDKwfsLDBtpe9cXdlxNFuXnwYN099LZYVMZP2cy2PVhXXY
XfSTVT365iGqnlqjobH2UBTFUTYibv7DX5sRa8JRTZ5O5rVm4GwMI2ZQOO0uEI+Z9JgvafHj702H
uqJIGouoI2nWyqHkfjbiZpr+NaTstI+lpNhxJzp/v5G3q6zuQ5MGlVLPdX8ZZrucvnStW0jvBzrl
95fZMAWN+HGBlpKV85WuHzl5jP20zaPhohe/h/AxlByl/XV/iY2b/UqnC/U+iD1z7RPhQilEegvD
JZu9OPpcAqv2E/lgQdV8f6HXi7TyvpTDQd9Qml8SslXU3UziCP16M1y6GPj9FJbv6uorhXH4FZUh
YzqSoRvK1Ip1LjLpY21AcfGtD5xORpDo56B/n/XnIo/tig9aq9Qp3qf5s95/1iPdiQZQYm1y1uPq
w/1fvXU8wP5oIyECiHjG6kdHGYwYsy8NFyOK3dxykaixG+1zpEc7dru9EEYLc/NSyV0FUtOUlqlu
dMOlKbMTbDh9pXwMouL9FKTJzlKL1dx8CNJhaCep4MLUfW1V4yyOY5Iow2U6BfHDoGsnqqixPtj1
7rz3bXiIJh/3UIOdhIbmOpyJ+nQcxRgOAr0HJ8N70T7FbhT+qqR/S+Hf+59KvdkWBBKILyyfis7z
OtRVUFif6f2Qh2ujPeLDxz3ygdvriA4u+CqT0iZl1LUx1HOlB022VKPTWnYpotmDinyppP6t2CW2
xoQe8lIwOQKvWD+3cTPrBH8x9ZFUb20xbIAfmycxghcxyZw5FS/Dc5+kO/HgxgFSFdKWpgWzgcSF
13bhj0bazBNJq6RWHkyC3yUr33ECG5Va4ByLPKqynOINl8soNqaeRIScHTQybjpLhlMY2bPehqlr
VTDIolRWu0lNp0oOzcYd58zxoczYuQJbW30F1DIGwxNora51V6alWYiUUlBBPyRCflD9n/etcfkb
ri8ZfVtm4iiCY/ugAK8Pk8aJ34cNJa6yLO0sUjL6FT2Frtr3SlVq3cBU//VlMJ1itfM23V5vQnka
Y8vGKG6sRXaEXtOo8xn1JQrSs0ZhRQ+9YAGvJcE7Rf10f5u3bgvsHZwtcI7S7qSgcr1NWQURzahs
f5kANz6UCkoQshnGbti204OhFOLOh9vYHMcJxBGMI6GLtorWkEoopKwvWK9oz2DGvpY+pD8CykK2
OvWPaqIe72/w1oOxwTcLriylTqYsKOWqv+SWcZaZ2Qor1wBdNWOhiS+fmCY73V9xdaQ89mDgSGhJ
qKGwuMlSJDVQhtFsCq+KJXhI9TF/0IbUdFQpnp/SVttrWK+82ut6VIKZj5F4/pnruP6EyESami8W
pWcw4afSPI0o8FfG9/u7WoO5XpeBvZPZzaXkC9bvehlDbcyUxiHLxMymIMOoPcKMC9t7XJbObAzK
r3ZKk4/9ADelNE3Gky+poyvnw/A4RX62kwqu7Gj5NYCFQFUiNkTUsy4NWyX9ykiWG09Qp+YozdHn
3IhfdA3yFSvI1AfBh9rr/glsnDPPLagAOmKc87pikWdNgPij0ngKFszwsRBCjRsOhDlzuGNCayz/
6/Z4AakSIyDAO7I6bLXIFFiaZZSaQikxjuj5+GBvOwZYrSQSCPIjPYHbtKnrr2GR9OZBkBDnsAtF
CH75SK/+0zW98CHpptq0s26uIYtF0lqB+Twt6kMN9xdT2nkuhjYTxuVO3WXdjHr99WhnKYsaLO/t
TUw68G4Yldl4tZSWg50EcXUOjDlzi8JAjbDpB4H+RJAfm04vTokwij+APLayHXaVcBSqGOo7Uege
4wh5aNWHrrov/Xrnc64TqNdfufRRFlY0Kjbr75kkcziFudF4BrweEF/E9YdGCACHjensBGZaHYWm
Sx1NDy3aPDpSf4gs7nzo11vz5pnhRyxJMvWM1ylaUqvrW1VMPmyeFMO82U+QbMxkXwtceZyXAWHf
GMmziqj5wv32u2MI2LA71mBDWzufxuDn0PsKALOhrYjMpL56NrNJc2pNix8hZckD+iXmVJKDjtAA
m2Go5z+jaexbJ4eQnjyhD5QXeHQJtUTFn+dDOnZ+A1/YKL787dWRwA3BwadQwVzgyde7rKN50pNh
ar1ClopDXjcSY8mkDr1m7Za5l0B7faK8K8THeGC6H6sT7aolSRVF1oKF3PWDVEbRoIlRArR80y0C
3/88GgUQSiGczrXScRHk+RtazPGOgS0LrX8I3gICl4VAHBqq600HRR2VgoZ9FcZoIZkTvfh6mpzz
IaLUE6MdGzd/97i+GhMFaWZdF2lkdJGvVzQaVasTdW49fS5hwjYIu9pZhdUfRuQDdjacgMK1D/e/
7SpQ+t9FwTmSHOgwQazrEFEfoPoZS62HMmf9gbZhBK1RXrhG1U0HosHm1EmhegqnKXT8Wc//y/KE
29zjZT51jYwQoVDKuo7PrZeoMKtaNnxDbEFCMkP9nWRN9qCrQuMkfS071Gb30Cbrhuyye9opxGq8
iAsafZX2aSLtbtMXek8Xm+hTqjdIIqkifLXmqJ8iGBUPyhhNh7ErOicgej82bSU4hDkfFYA/TlvJ
lVvkQ/DV6Nu97twq9Hn9bWTqoFCB7MnUZ6/NQexGRrOkofSCgMqD2TLF0auGQ3Yi2RWFuw8mjbT3
ZWopOxHs7UvJG0lBmLFa5t5umOvoJZU9rcHa6xH3G+06aBj2tAS9E0++ysXfMYHbgIt5IIglKYRR
1OZTXO9zNrpwiJkj8QoAEB9SlZkvVW8mx9RKpjuSUou+3jf55S9c3WzGLPCMr/IaEIpeLxgFcRjP
kVV7ghzPR2ExPGrfe92yzW0txSNqLdRt18PPNG0GYGhB43Wjr2dOK/VKnTiUrUrhfeSnM5Ge4CvD
vJNFbixLMxy69oV4CjaZ1Wnq0QwGcNmcPH2XNGBogL8zAR6foN1JsTbskzBKW6wTuOGNSLJRSlZN
Ntl4FSJxbao5ht4edERsO/BapVGcmnyPDWAjiiUoocJAE4YhNYon15+uHOo86buu9/BM1tdAS7+O
elocyjTT3FBDMM4aldTpCVvtBB0zh3oYjdFI1ZCh7P096sUNQ0IPhSFlUmn89Xp6coyL0m+gofYY
51U/hmMwH9O+2avGb3hoSoNwc6KYDEJyPfRd0mCookjuvUTNnjvLPyaG6E4C7ETzQ1FDKWYoL4Ma
7kToG3ZE1YhJZRCenPbaMY/SnOfGUPdeHXS9HQLIkdrsu9iE50o937+PG+EyoxELbxm6ULy1aw7E
rCALb3yt90SpjT4pvtDp50yIe8uJWz9+1uMu/5j4ZmnZoYKfdsWyATfa1lX2WwnU5DiIhWEnPGPP
QRmN7yl+f6uSRjoT4zYPdSJI73sFidb7v3rrgNDopKSKOM8ynnBtigH4sG4sg8FrmYoZNKsHddL/
UMaqdMo6Pd1fbOOuUelc9DGIyZdy3vVipT4oWZ0v79RY985Uz4adpunvNpC/h33rNiWgTLXdi/u2
VoUiinFU5kg0Mv7rVeNO74yujAav1rVPTfZurn716SnxiUPag4aoxf1Nbhg6Pmspub1O/K2TQnOI
S2Fsi8Frev08BgbUol9yeFnL5GAp+Sn/7aM4d3/JdftpeWRpVLy+dzRhKftdb9GcmPhJxHTwjNmE
+yabzIc+1ZE9gSz31Kpif4KMtjgH0ZS4mWb+Q5zZHiRqnXZmhSdtMvfmwDfMankEcXPLPzfoeQnt
iyDOmsFD+il+gh+1PU1Upk8yjuFBSOe9CZ6t9SB0BdTB/eNNXGzgDahj7kZJ6HjmPUmd3QKUvM3N
+xEoxT/Eou3f3xnQjUQzlOQW4NnKoLLWanXkEEevC+JvFSUca/631KbPgV7twKRfiahWjzy1NzCp
NKHI+NcEjDGPUCxaUedNujy9wKf5uWvib2LVl64Yz/NTIKeWG9aK8cKcSuGkQ1M/I+qVHAwxipCP
jrQ4s6cy/6N3+lQxs2CVnxo2dvSp4Nph7Mt2XCTjCfYU+ThQddi58et+DZbJG0eTbpksIAtZxw9N
IRhm3SSDF6tGDOOA0KUPpA7mpyBQjknfx+cga+sPaWQG59CAoFmSQZ0Pek6mG2XGsQyVEbpLXXFb
uianuoqtY2dp7bno8wn9NKlFm073bTE1P4ZZLLih1ZHnMMnmZHghNynTx6jvQZ/27R4PxsbXQYOc
XotJ9AXeYo3hHZnnsuqsHbwqQdMNYFH0Ke6b4CWi53YYhr7O7LBRPjNaPDntrAzH3JjGgzzVsdt3
w3zoJuChY9O3j1Bo+48mDsqpaXCdLC3QT/mk+XYuRgjSKZV4iLtC3THk25ef378Qdy8kG/isJYR+
c2tqUU46X9MGz59Ln/FVoYSlCUnR+97p9m6yCgEkjz5uERb861VMZsrFJMcXqK3Qunkize8CuRiO
qSH2rjF28s6ubv095XgALkuNkHBmPR8k6Y3SzHM4enrWy05iGsM7CKxmWw2V/mAkRei2rVkgc6Dt
0TBurQzbFFUUYOTgy1ZxXdLDkeyXeKFmLP1TJAef4xnK1qHXYIAW5eld2yqnshn36tm3Tw4NF2UZ
EKZ2IzPwfX3CetbpgjnUs9e3JyIwF4ag8YOmN4+ScJpKp9ljQVuKBtdeaVkPfpLXQqRmLn/+xm4M
mkpTHkezN5TDSY4iW5GQ7As+VJLqzPkevcfm7uiAIKNEiMIrd73a1C0HrnWzB7tD59ZWBY7DEhRu
umbZ0mRcBACU7lQtVSddn3esacN6KaQziLRk15QRV3sdqc0ARuRsB/k4jQ9x6PX1d/M/LUKWxag3
BFNrGF9bKmmRTzBm1lL7vZEyN0q/D/qfEHWz+3dx48uxGwsKMgjywTWsAgUG1wxpEJvZY9wnrJ/F
+KJ1n8VkcmAIu7/SRpKz4DzZDKe/4HPl688Wjr6gi6k1eUFN7qKANz5EoRsnTkMRQnXar22b2rUM
MFJzd5Ze7tnKPhfZbyDhWM0yJ3i9tO8XfSsH8+zRae0dynTt4PAGmUesRXuyxrCyBS2iOKeFmTsZ
ECSFVR/tpB7rLuXy9MGPRClM5wyIrVd+L1W7emwMfkUuu8pX/4XKh6vbsmvaDgjl+1ve+q5v11pF
1kHThWalslYXza6a2jNVHelRS0OHN2bny254OdJkykTUNrkPa4rHWRrlcSxU0aPu8o4GgDkQ12n8
V4H0r/1HLuudiPq2kkNdBd+2QLw50jW4itr7WCTVJHmRlj4IZA0vCE9HdpkLe2DN22NkJSRmEGkF
rsGnuzYcvQzLphl8yWugspU/mNXvXn8UW7pZU7BzilubwllTMySqo5WziljlWqkNK41kD53D9imv
zRDxG0E5dmUrfLtvHLfPPGoz//sU0ma40WVuK6k2Am1SvLjPywPdns4ZZ3NvQ7eOEpwZtXUCvuXS
r6dCRiPPM3EQZa/r1U8y2htibdkRmvd1uqdwsnyG6/vNUrgU5rTIsoADX38mMgtdnyJD9mBRe6+I
riS+Q2TlGEziCaKFU03Vhmn3nZLU7QdbIIukdhQVQdWaq2cI3qchsdpegcLeh9KUZoaAPEUPD+aO
ZWxkc6y0sOHyEBAKr6E1eT0HaZyxvVJvJU/r2+99yzBfl+vlMSuC95KKqmslQN7UGygnJVI127if
0J7n6rmK2r8kSMOR0cQAfkOPk8iGSuD1cVPq6wfFFxWvTHK7zv4o/pf7BrpRwH5tkywxNEd8I6Ni
akFtzo2koM4oxrEtdUoDq4kPa7g64b/ERq6/RFU05C55BnmNotUpSGIQdK3TREI3HoauHQUnlLUi
dFIxhPfJ6tps5yJtdOugtiWfWXSrGNdZz0lY1RiW8agrnlE2qp0mqXHqkrp/KgKrcicGORxtxuoV
xUfwszJ/dkI37ZjhxjWDZAwTpL20tHRWLmrQEqMb6k71YvOH0i10Wufcyo6ZL+943Y1LBh8SmqZc
asgD1uWsyUceK+4aFR7+CWhLj4Jqagi6XZdpcdLEMj6U1ZgehbQNT/2o7LJ733otsgXKsvDQLHHX
mmUrEMq4lvpR9RhYelKLyI7F+P3UNudRjJ6CBAID5UGNfkRSRB8BBm5NQpP3fY/e233j3Lj3wM4I
ywhnGPVZg1MMXxs7Kg+qh7tmQkTKbERdnhgkf7m/ztaHXXTIluRhwWuu4iVLTNo6lkvNsyDAtpr5
NCECMvQBHPU7K23u6M1KK/cpR7VZBGaheUldA6b7GmXRYyP+uL+d26eUfJKBazow9GCIbK+dRl2W
NJHbUfNgKEdtdRgHB6XQzxDtwCnQMeE2SV39Hz4VFC7AnjXAwTdIVzX3G94RU/PGgfLuMBlAP8xU
PZZttaeLtPG16L3QaSSxZQhz3XJLQ0Vv+JfqBWX5XrfA04XiO63+XcGtff8gb8MtdYkRIAihPL8M
DF8f5FRGoVWgnOshuvQoGI+lErmhCKu89FOp/+Ty8f5yG0UN1qPoBAckfVKWvl4PyF1fdu2keZk2
i53bEznImLw0naRuHmtnrELrKYCM9x8zyyEyb2lKngwhZ3R/UisYgQZp0i6VZEWi3euouDqppiyC
TowDwsKlteFvVc5CcPhGOhS2EMziu8kwSt1WYiP6eX83G1kIuyECZ0vE4BSfV7vxJR0NcFnzUFyS
q8g2/MlOheRUMgRtik4sIaIiPneA5KdhtNn5ztfbyAIWX029kNX5H+tioaoQfS2FHc8IYkct/I9D
yoxb81UJ40v71RAfs26w2/aYhvIehm/ruaIiynckZsaDr5v/Y5UAuIMZypPHH9GsOeAGvyfNe4h5
aRUyda7Eji6PJePnp/vHvvF2kFVRAAZwTjy9RoNlyTJ7oFW65/dAbfwx6A9h1grnvLcQiJDF4mDW
poTsSjnCn06363B//Q0Pp1MyJTRcANdAW66/egWLMfFVTywKo7EbjEXqagCInSpSmp3M63Uvq2CU
twE6SCgmGCZbFwj8cNaUKSRai+f4AG2tG1vfqsh/ToBs+oozhQ3zmsjiBf1Rr18CdaEZP0/5udQu
ZfAnnU5WGNkStOMNRRTYUymmHI0Wjgrl4f6hbJnDUsWgTgmMGsamxWW/Kdv4BtUjRU8VT5W++VXk
Vo31m06ka8rvlppDV/bHelTOTbJHCLqBxVo6jK8Dx0gCcFSrledCMGMCJyLa4Cwrwcn3z3y1f8xy
dPwUWNg7sUrPaqKdDKV1/e4cRu3Zz8djrYXnNNQ/3j+J27dp+TlEmrzq/KjXcPTNQURMp2ZhOunM
KhwG0xUuF3n6WuxJIWyuwl2i/kGz67a6aiSzFkIH66HMXDjlDAl/EtfqgeSVXAXUL5UQ86+f9oUx
GRDmIjmHD18lKZMSm6XvRzB2NvNw8hu/dGNZzuysn+Lz/UO8veMLbxWxughtGinsKoqoxVLX61bV
iSIsp0wVuGkaZ8iKyzwqRzPoyPt0oov2/f1lbx9ellUYCFiiX2746mqXoRaCZNN1T8hfpvp9OP5K
A+qte6/u5u7eLLN6N2QhTycxMHVPiYsjdf4/EngVJe+e44GxESJRyArdQdiZ2trb3OqGcnHzrCME
8HhXk/NoeMajudcS3zBLDhA2e2JWxhzWLaU+7OrK0CF1reqlcBPqwVM4ltVDmuaZawplezBLuDPv
f7Vbh7x8tf9fdPXV2nDWjTCBprJnGtGlTUQ5vi/+CSq/PdxfacPLsRSjG+TN1ABvysV560/akGCX
ufUjQnrEsM54JkdOxXMuPyX1Yx+ew3LPXjY3+GZV+drDVWWvAWJnVZw5oGFi3d4O9lAxi5u8fmqW
rS3zynw5fPjqFEtJF8Ig03Q6G640n3clq7Y38f9//8ro9VIFsdTz95Pi2Wn7EkhfdH+P1mdvkZWN
y2nd5EK33KxRcmtDt/1Ye1eqf50KcFTg8ejRSkDg15W8wIp1COksnK8VBIeG6qHTZflvqn/98b7B
bX4Uog0CTMyOlPX6ywd9OVayEBperAGs1KW4ckrAGv9hFbgVl24jxQeG8K9XMSuxThYmIW/IpeLB
HCQawCbx2/293OYaUNnSsCfyX2CMysrAEn0GaOy3ppeLGdzpWSU6qZWaqHtZzSNUO7M9FNXPFLqb
nTB5a2Ego3RRlwfZWlc1UCaZJkEcTc8fZrTL9Ew/MlOYISgczYcxNtKz1MrNSUvy4nB/y2utOKpb
y3QZVGSEBIRGa9IiRRlAoAuD6Wnlyyx+QUX4mEXDec7gZIy+jyByE+msasKh1x77pa5Dg5RxdztW
J9tqijMDRo8mhFiRGD0azQJq3O0zL6/26t6jYfMaslFbhRnv+uMHWRqXRiRw79s0/gOFS/nSCaJP
4OZXz6qgFo5ZKYlLGUU9lfpMMRShEMg4QwfKQsE1Q6U7VtKgPdMHFZ06Vs3PsTXoYEH1yu0k4eeY
zcnHSBSGHavdeEWZCYE/k+SHNGgt+l12pWqmE17RmCUnnjRXzN2i/xqKD3Pxq63eS9q3+19z4zIS
kRAC0axjOGONA56iySonP4dRShO6g5Qa3/0WUN39RTZADeTiXPVFa5p7sqYUNqq+gC3W1710qrzC
OmTGE4X8Fh0TO5ntwAqP8/RT9//kcWhn4XPAoJHfPgX6RaHtJuXDMTKHp4Z0qLaT4VCbL515ruR3
RcNw6CEJaaj2er0TN70KYa2MiEMBRQL0kKnANcm5oNLa8PGKnjhLBbad1v4nSa+tl6jV28wZE0U8
yZ3RZwiwqVxwVQ6tAGxwPv3bqRGTlxV9vvkIXVkErCGsim9+bUWBbci+CNW3keagnAfooEIjkVtX
zqBMCrWs/TXO2ozI2ZBEiisls/orBsARurIS5aLTEIc3cJH6/0PaefW4zSRr+BcRYA63JCWNJkgT
7bFvCEfmnPnrz8M5ONgRJYjwnm8XuwYW61I3O1RXvaGDsJc3bbIRNJRR3SKI2hScaTRb+2Sj9V0r
a8O0NSEtH2Y/6hhAr4eKgJxoaHc0hTwlNITH+pac0XvGClF6V4PYowRRy9Qvci2WWs4yTzDsNpHi
yEEW1dolZq9+9Sel6m1r0Kq3JkjFyK66Ovua4AvT2H6d+zxaNKtFCNMvYhfsJoAOTxZ8R7BCLsc6
HevWHXv08G71zuB9WVUUaTdam+vhDkUnvdjXTd1+FztBkjcCijbqTtfG8ntOLfyb7ndptmWKPN8x
2mzqb7CSNRQ7mWSt2KCnmr2ILa2ilfP2gzP7eTVA2KUqRxsYlD7tjCVKjS6aIggcLNiCRlNj67Ff
JbZXg1Z2ZDmSBjtuqaQqSCgNtiDQolUDK3k0BNyJ7WCyxru8hO8rTqa8VTogb7bUSf1vq0r8L2ma
1yu91GXOCnEDExgUFrjRZ47gIjEJa8NqplqgsBeKxS6X0GCViiFyrbzz7sJebjZeIP5rovy/QQHG
UjzCAdpYPHDESgrFvAv1hzG+ab+YuepO+Uaqt034r+WKORKSxlzuXEXwgBbDq8QARp1S8KaxFNsL
9C9W2e6pC/3j64JuOEcj7ya4szOfepFDpGGhFmIqUg4S2LCaK3vojPU7RVmjgJwVveZIHDFcJ7xF
YQIvsuEkK7yp6xrtYYx+D3V9VKJy13f3YZbaTacdB1PZidlTE1s/4n5NpXJ55xAbyBkg03mtMNJF
bK20JmHyyPy8cZYbi7Z0Wu0s026NqLIlKJ4SQn3tSuI0f6HT7XQadLFWFPBacQJR8EEJfgTJm4D1
Xfivb6h5YKx+phXtUP6wiJFYeh0DBtQf2jKygyZyKzglPiYzK7fbMtsgDjJPwEkpg1BDWAI32jbw
JLmSzAcpz8xdUpsQxUGPO9DSpK3cNrLrJ7rvIP1RA4cxp/dar4ut2VnvsSG3d2PaSw+jR6aUVEgD
j1qjPAg61oxCE0d7tUNd39MyfetJwZqK8dIsERYmOlh0hFG3Q2eBtXeaKIUT5ohqHXkPYeLbSjxl
diCkb50vbkXv3jN3pXpnVYYjzgolnnDfj9UmK0ZAdq1TpK4mvBi9v6l8ya7AhETm2u87q0ZT/qVM
iC4jPw3Mkrz4fU0V+yL1dO9Bkv4EfMSo3Er1U7xRS9/NxAlfHIphCnebVN/n1dqXXSZHc3TAfhgB
zYUbbQnBlxsMf5Q68R5SKG92HgqiHXj6SgZ2cYyIbtI7mPfgmVOAIAVGgaQweUZf/lUMAAeRfOP9
ETxHER5Cr37V/H6r+dIW0WF8c9fQ3svnJYPEfkTBmozKFGLkiydMkMs0f0hlH0w1s30x3YoQyWs4
K9d3yVqYxZGt6F7gm90oPMjhaDfaTih+S9jWXQ9yVsuYBzNzF3BB4DVL0nm6nusE54jYs4SHyox3
ct/ZiO3qPfAD7VvVIQye1J5jFo2TjMnKjXvGZphDz05KPAShBcC5Pg2dRo0AASXyD56ELp/hCqpx
Q3RNf/SkBunkyp4U7WeidC9C2zziwPqrR9+4UUnRhls50ylgP4aJY47P1+fkLPn++GHAuijgMzn0
iE9/WECJPNbL1D909Qb5Edw7HAURoDLfJtregOsOTcjPnlNMxvEJaNB/lPPn2UQIFzZXSm8kULlt
9BblG8t6bqutHGWbYriJoo46dOWExa1Zqytmdud3Es8FHpnciszlmYIJcLRI8eSC3yxsR/DcRKL1
1YZIOkaGY4pMXWFCpIIofX22zu+lOfAsl0NaQft6OVlBpGowuP2DFcqH3ujtETEJTBk3cRrs/zXU
R58XETaZEj/A29PvkkiGLyVYDR9KzzTdxoi2tSpNGz/7DtFj+8+xGBEQXwiXcyV40aNMqFxIqTol
WGMBS6C/d+Nn3i29vpl7ubLgzr8dKiqfYi1K6oacFCWkJqzOx2RmsHu9m4+jayFFsM0C8z0S1Gkb
iHG498WovvkvBmqRrIEnpj2zTHxLj+VE5SI5CNG96G/1/D6pQtdq17pYFzI2EL1zsUyCtAGqb3Ge
Uc2uUiuN0gNvM6f10fGt3gr1L4WHzUSnN+nsPtiVmeBqubGSlp5fSxqeER90mflNvdT5Vswh8awG
c1x+WfOCqK90l2qx8nR9JpcVJh48qOjz5oEpg2jwkgVUIrVhGgMOslrnhbcDHToHeG0BoGiQQwYn
Km8pdUSc7KvKW1mul2LPesnsP/x/6EgutgbqWNkgYHjqIRbYY/+llrETCOjUIFkVy8pToRTv/z5c
wMSUtVg7s4HUachSamXBahVMa3FXDifWrLIzonfmeRvXDVTkL9fjnb/QwKzQcYXAw/5HZP80nimP
eaYMWnrIOojvlD36wBfcIh/67LEa8kjeWbE5VTegjWLz9/XYlxbQLHeFlSyrlwriaexmzJOyridc
a1N4hNPY0D1V1Mz99ygzCBWKEQcClInTKDLeZmCSRIzGmyzlbBOlo1VI40o58kL6BHYFYC1cRUDn
3BWnYfy0F9O48dIDnUXb0AKn6aFOdTciHIIgGLaC5m8a3Q5S80Xw2ofEXMtsLiTRcH8A95KkzrrD
y9UqGrQYLG3E3hWahi3qUbMtjfQgGukPWWu9LaJLgR3nBsfR0HhOpk4/jLK5iSpx3HpYSOyyJnlF
HCx1Yh5j9oxRdPxGbjeGkqrbkNbrv988oGMowfNQB+295DCWEx73MRI7h8YStghDHQdu+Lp6rFYV
mS/dBQjcs42htAHNXKyBUrRiq1Tnqam2unRb7/xN2N9GsPo2eNNeX2/ziXv6pNRgWJgzPxh9GXAM
pwsBLpXcimKXHuTWi7/gHOy5uIwOj31iqaw8TV5ZeZd2MK9l9jDSQTLqiqfxjFaxMj1lF4nJH8uK
bbA/KZd5f5v5a07FHw6gZ2MDvstzjbfsmV6CjvIlaHWBecSu7ynuELCRfUm80XwrvQ/g67tdA51N
TIVqY6UCpzQqui54s2gX6VW+VZTUuifTjxwAx4pj9GHnJn4lPKW+D9leqs2b0WoMt64D7c7XynhH
+/bol4WwUaOs2PWR4t+KSg8cvym7P6oZjDxP88TBb7NEZlWp9qNc89DNDXNLVc+DOhk3K3f7pVuB
Ehzsds4TUtnFB+4S8KyUFPFmFKY/JP+vgejZkhRv2UOOWvvOKILp/S8WFa3fmUeDYueyPp4KpidX
Q5UdUAq4q6QRo597NcgejObb9UDnq4kTjPOYtybkVNbv6WqKmyYUsAbCYpukCUv4VErchsMjnoxj
2k2v16Od70sudaRe4QhR8kH15zSaN/GmtPQiOyj6r864mRlCaWVX/V/VT+7Aqj/jln494gfG/HQJ
ExL9MMAPYGSxsTkN6Q9N2IsSZihagPsZkOWxye1YCK3fDWJIk51Dr+WhplhV7lBzgEPQ48R2VIIh
/yrGufYmI0402kZXTK1t5LrS2oUYK/upyeRveesVL1aglT98UCSdK6apDw1SK7TvNY6eWxUA58qA
Ln0wqAGgbj7wKsvrrfOzElxcnx2EBg5XIdrUw8Gpja+x2TtaG62pkl76ZLzi6PUxhfyzOG6GwK9j
nl45YAp9P8LNfvCzcZvgLxt44o2lxNA817xmz3cchya4UKTY8Ixgz51+s7HT8RIf/eygIxlWWNtM
/16a+S2whDoINhaP6euL5EJWTcCZdQ53ZQZvLrJqM5VDA4Q2luyi0NCLQB/gPQWgf+v3hfcG38Xs
nFSJzZcAtLlOjpZQDh26HHm4QBvAPF//PRfHj5gHGwTqF/SC0/FPU2JR5y8zrpQ4dtSILmGQdRgq
dnFGC9HKn3wVdS/scK2VyPNZttwt1GR5rWDpOOfBp5FbuiSiGLNBzUF1O11w4ninBOI/P7OZZhJ9
GlFMHffKaRRPGnAI9Mbs0Es3qCnYSfTc0erp88kxxB5eSLyhrLECyD/PPuegKGcgdwQUallwkq24
S8Rx4uzp0SlRj7yOVzLPS5OHVOHMf4TZTm3zdFhl5lueb8328YhE5OR+8UOy2vq/tP+VGa0NwABo
4PJJHRiepJCzZQcfD+QYjkUpPA/eiwcSyZ+er6/D89RmVkhAs2gmUfCEX+S4jT+UyjgoTJmSbKZO
JcFtHSWbNnJXrykGzt98ufLAg6HCxfNx3oeLyQvHqglmQ/pYyO88/0Us3kTVVn18XEhtfozm99pa
U3W7tCRAp7EI4QBiq7GICe24Bg2JQTidTG9bG9rkRoiDbK/P4oXqIIVBxBDZUsgekLOfDm3soBcq
cp0fpKDAXYWu8WOQlY43vmY3mMG7hanZ8VoGcWkxwutkC0M+4bpdHGmd0sTGJMOfVo27In1NtNtK
XKtGXDqnPsdY3A3UcbIu6DCQr6MR4dr9VECGR1Mc+TgFQuPKary08j9Hm3/NJzQoMrmVoVQ+tmZa
smlj2cmMwlaKL1Hd3GjKmtXKpbUBvAawECrx3A2LzSz2bRQJHe87TQMsEjXkecizr3XgLuww+HGI
B1skKcDpFmNKBqlspiwuDr6eZZt6MpQS6Hsr78YhDW8y5KlWJvHCsBgTr2MIhnBXlpS8yYqSIkva
4oAlSbD16XvbqP38o100/R36UcCH53eDCYphsbEG0wyj0cRPRR1k79i1SDWZhWC4KxvrwoqYufSQ
+FHGIdIijACoPcapYHZVoSrbvxZDcB+Lr2rV88AtHhM6z40y7uf/RoNro6BuEmBfgwOFnafdllK+
6wXqSpnsA0h2cpJRZaSaQ72PHwUVfvFNeXd2Ws2YD53RDt+SMQ4jp4hgOrv9qOY3TamEotPSFohc
JYwFt4s0facqUOhcqU1LzcYK3vgRg4340YweziB+2cg2q7CqnTEa1SfkxCo4CpUVbDzshoyN2gT9
4JQVLGaSz7KBIIFo8G+hlVV/K0Am1x0an/2fqDWHYZvoXt8+55ne9DdVUcWKXaJfVNtGb8nhxje6
uXKZeTF/9EcdPEWB6O7Kl5uPvLM5osRGuZtFf2bWJcdW0VtFoJPFlspeT4u9J6ZUvete3GegGh1j
aozRDoOglu26QoOks8TZWLAP701MBVb0W84TQG7tmY0E5AZgHWWT07MF9ybeoqBuDnymxs4TZZ+n
jatYOylRkK/1bxGv3k6Qvfw4epp6byUhOjusP8JT7OJ5CSJ2KXQcZolktkaiH/ra32alLvFOCZ3A
y8OVTPfsxJ4DUTWY/TzpvC11BcoyaqNuKvRDbmaAYdCcSSpeEKldNZDum/veW9mjKwGNxRa1SksB
5pXrB5gedouep4UmcF24kqbaRvxHsL6srKw5J1msLC50ENhAzrlsl22n0DSCphfZfQDDuw0nVX6n
hOrfqYXXAZkA88Ywn9TXuoSx0GVKvi36Xt8Js/PP9V9y6ZuC2uajchYSZ7GksNtWO3yzAJNVktta
O1XaUKxb+Z6XgwB94aOS1C5TCxK0VEdUUj80ABtrOpz0xDn3V7brWpTFqyC1KNn4XkaU+rahqGlk
O1VbSQDPFwpLn0I4jULqHfzxdAci8Iq2Q64qBw/KKFxAWbrx4j3aZo6SfJFCc2VdfnRkTtcJOw16
CV2UeTcsCx+BiGNPpUXqgRQqdcABTyhTj5q4ScMnOX4c1W+i/EWkRC2qmdNQt6q6cYuT9YOvQh9K
1m7MS8P/9HOWT6JG9wfFr/k5inKvesh86veN9aWRt0N012crPZbzjBSYEkkHMILZ7oLZPp1s1n4c
GZpgYAEu6vdDnBm2XwCH9MjmtqBNq4Oc+twFXClPnVaMTonr+fb6/jjLRPgNeDChcUIXEEG7RWFG
VoIYZKhhHBLuRzpdbpy+/3sEOgDcwWDRkACb5/xTwmjOUlbWVJuHQhRUJ2azu2JSrLnDXPhylCiA
l1KPQaNpeaTWed3mmN1ypLb9VlD+AAC+F8IHdY/xpcsz/Z+PFSoidFAAbgB1U5aaPl2IcWsnxEyb
Kd5qMiX0DL9WNdfXHGnPNz1dPh4u/CfIWTC0p7OHEXMhyZga4Bjc3WV1E9KfD58kz1rZiWcpMNj/
z3GWG1+uaVSIxIn7yTZRQonDL4CRN8Waf/aFS36OBOSE5gN/+mjpfFoPIUvc7GYhooxDYWu2tWKL
vp/YLVhk10s8Yd81k3eDKDHKZt4gbNs20zh+MnNzfWGe6SjwnFax0eN9oSlzEr64FUWEJgXD9zC8
HQW7x3YtTb8E8iZL1VcPumm5Mya3LIZjpGUvxTC80h+cAa9JXK78krPq3swM47KcUw8OwSUpQvdL
ELG1bB14o9BPlrJ6XyZGfzMqWbwh8e4gn3rStmx8Y++NsrS/PhGXwkMER/mXL6JQZjhdY4FeFpGV
EV7oLSRV/dotDNLALDLwkrf2E2LjeoZ3rbYy7LOHwweuiiOQwuaMQFucf3WVi1qEasmh/VHGNggU
725Q7XSl4nRxdMzp/0VZXJshmz/05yjik+h0j+1bFzn0Sf6Ua32aeSsu7jJgYv8JNB+1nxY2Qj+N
mk4EUnKbUuGX5M/1z3Q+XTQHeAZTwABii7TP6d8fcTFD99DagzoevfBdoygZTn/MbO9pK4+n8ylT
qc8hbQP0DTGmJfDOG4UYBbFqOEwWcrpCi4/K4AjeV0qsZa9S+xQctLNX0pvzE4igM3ILvztM4Jek
lrFXgl7z5eEgac/gxcg+UPl/zPRxJVm7MI28hedYeBah0Tj/758+U92K2GIFxnAoYV+i9mO3ZgZN
H2i+9CKF5UpC9XGInK4KldoWhU4KnvSnl+125LO8mFbFeOhcTtNvZmkPJme4U6p2q9qx7qBLY+++
vb20X6udcJt8B4Xf7MJtMNjFn+FP8VTcZs7ay+98qfKjWEjIolDnOyurFL7Y1l4fjQcISvc9iI5C
wJgqW5NavzTV1C7h86h0Ss7ec4MZVQKtyfFQ17DX+8cgALuf2Q3a2/8uHTC/9z8HW9xgrQkBA+OW
8WBMAcvTEfPKtUT/QUnSv5n6o6rvO6G4z4ubUFhZUZdmk6Rj1tCY4X9LGrEoiGrnxc14CPR9aAj7
LLZ1EEj/vPvBUvwnyGL3T1kOh1gsxwPV252hhnbSj3ftvR9sJmHtu13YiqCv+Tf1sJn3vUjZBniN
lhFX00GJAL2G35RadkTxp6GsJB0XMmB0M8gC8BwBrQVM5HQvVgb7LtPb6SBU0COMnfkuNvDZ3Jwc
H3nxTZas5G3ngBEEtT9HXNx1cS/HaIQQ0Winranmz+3jhBibQz0K7+Qhvx/M4iYbbLlbifzxCFwc
BLO6Plh/pHfPH4lwcdpQlPvp8P7+ENrbh6e73P5+DO2jZad2aYf2w+CS4tuBUzr+Zh9v4vkPdrD9
+bO0a1uy4UptHp+/3r/m745pd5tvnv0W2KMt29WOB/Qu2FDXtkNXtp9u2G6u4b5s7Ofd/f3t36e7
wP77++/1FfnBb7w2osXNWlnmYNQ9I9Ls3D5u7+66rbwZNwCIHWuLPcodMJejtfHuddf6Xt+jtqk5
4bF5cm56+xbou32j2CuX/eXv+2mWF5dwFFeDrvvzbzp6Wbqpil1KKWtLbV+Pf1RPwPLq6XktxZj/
0sVE4GykzqRWdATO8jdU5/uxlLCIiyJq4qGwiYt45Ur+2HPLGKhRwGMGlgdNZDEwaKZi7Gm5eJDs
3PmJqRD/wtfPSeyvbz8CW7QP6vPK971wDMAM/E/I+dz7dFOmodpNvUVIVfmmO/FN4gpOY6fO6/u8
YL+jw2HX2/RdYYoPzl/zoOzB69n6pkW2Udyiz6HnNneLvP3Wr2mqXshQTn7a4rCXxigODYmfJibK
RhMKnn24vodVU5OnhJt6DA9KjW6KKq4cwxfnBFgyTk8KtI8lekqi6y+NSiUejK597PKbLN3X5s9Y
bb9dn/zzAX6YOMIFnY9HfABO5x7YZTVWkS8dUP2tm3ur6Oy0wPHbHeXOySRlY9S/r0e8cBjDZVYU
LGE4I6FXLbZzOqlJI8W6dECdTZ1SO6olR47+9gkaXtmd3t7GXb9HZvpxJe48lNOVPXOo4ehQhZ4l
MhcrW9Fak3ezJh2ye8G8mVSJgjz2K+Mv1PVhwDbZS6lnG8nYXI97npzMYcl/AIzRnFu25qKk5axu
TekQ1bw84rtY+N7gsRweQ2GlAnJemziNtMg4u0JupGgw+JZNZLc/RP9VFr9kZewGtx7KnNeHdfkz
goUjGwK1BIPtdOWIndGgY8646nEzHS0yBTRjPA2r0UhCBdRDCuu3zzV7PeylMTJfNKhpHas8q0+j
hhbaa5qayQfTgNNpbYPm0cA613Pa8IcgrkzopTGyROm9z44gaOQsTqZKDOMpMnP5kMLA7Hs3rG0V
UmVpblJu0vJB6GI7wUbr+hjP9/7M959ViyiMKlzhp2MsmkAfpyiRD6X4AM60jetNNr76bb+ST16Y
S+LMwyMjomu8ONxKL1HCUq/kw1DUjpn/CPAkjMIC9B0HvqXdYrtyfWBnlmZUQE4iLr5ekg3dpBk1
Xy+P7TjB+iO3s+4dYI2gOOVQ7jrBVWsLf1DDptJnC4EFV8TN+WMz/Kq18s6zdk1q9yW+TSyzOjR2
ma/vEtlwNAWSS7C9/osvrgBQnhwXs7Akq+70W+RRKrd6W8qHQthGHtWDqHKzLYB0qUTZtLQ9A5r/
mpbvhdoVKjCkqtRIOCqBRp1GDUapANXSse4C7Tc+Zc5ghRtRcQveyOJvHq94CFR2ayBRn1o314c8
/92LY5IrgdVOewyCw5KPKmlVP7VVK5OUmxoSQnW+nbwkXpnYC/cOlm8kqGigoXdjLe6dvionMw08
VkKUvXjDdCgnxcnD1hX0DGkEkc+pUA2vVw7jSzM7K1BTkgMCyedcfE89qPpKoFJ+yLtfSJP2RBgF
vO5thazYtMPMVv7Uguxen9OLYWe9qY9tBmJIXnzQrpSLuhLoP8DRHqttLYzuoKe2Oex16b2Iizdd
2MrhPXKTK5nqpc/5OfLits2hUMRG7GuHfCgr+P89mUuDC9n1AV76nFwDKIXg8oY37mJalSRUssgL
tEPk0YGPIe43f8dyL2CO4Hfdpn8qI2N3PeSlrQncZVYPtMjRQPWczqk4aXSJ2bIHv7bFTTO+yOjO
ltGuz9/ExNj2U2xLKznE+WTyeCSZm8vxs97sYjJHVBAEvFymQyJHyqZtQ31fC0a1vz6yS1HAopAa
zWKPZztwDNRJyYNiOsgT+f0YYg2HaPy/GkyRj3CNUjKhuQC/Y5n5VR72D3FZTgddmNKtGSLWZQ5K
uHKanN9lp1EWCz9PLR2wC++kDr/wewN/tA2Wr2T3sinsLU/tV+buQjzuTUpOoETgSi4Bs4M1yYkX
x9LBixT9e65Z41bqTNIDzQsqG1RRtLK15xTg9Lgkj/1QNv3fjHZxkM0WoBXPMpIuYDKQLLwmgHCJ
jqOQl023ss3mbXQaDMV+E8tpKNVss2U7KMgGkKJ4Vx6qVLSNkVf7wLs8etb8P5N5p0QrW+x8Mk/D
LXb1UAp9aoENB+IYOVoyOmw4p9beqn8HZJwGmo+XTy9Amc6T2viiAXwt/5UUyX0QRpPdyrZsBLZg
3AmCNktHt0fV+9ZjwnZ9v81Zx9mszv0QpCx4ai2FfAyz0K2YPPeQwp//Pfp7/VuR/IkRjbwe53xf
U1mbyV/Qr+FiLddmUodBKeDlepgq/2cKP4aLzktXbrjz9UgQqJ5gIXi9U4E+nUoJR9HBzFPzYCVp
6ADsZUz0mqEGNf1/M55PoRbZnJ5mpl4gREX72MxsQy2yTTigRf1fzNqnKItF2PtT1OUjAzK9dNs0
E7a3azJxlxbA5zlbLD9k/uus8/kwqeFmQpE5KUiA1ng19QRdpujt+oAu7apP0ZbtwFkOKNc9pk3S
knprtV7r+lPzMlr+fVyN08p6uNAYYEHQs0angrLgmdysOtVV2CmleRjHzJXRR/Sa+qG2pI0Yme7U
3VpNu8MDda/KrSPexmNih620k/L2uxV578Vz3Bl/rNizlWmnSDx+aBUGsXRMFd0ePddA8oxVsBsh
4+Sq3cUdKenz9Qk7/zzzOpYpR5FYcCMu7pCpCtGbB02HhuUwgZ3lbpfdZnBVb5+p5toZe6G0Zxrc
ifQoyUt5sC+WtTokhaVB+iD5/hpZNzDQ0xx7LsEOKsRxw3Z0vKH5qwiPQSrbbSr8syAErOJZHJik
hlSDhs7pDq6FGXIuFMqhQ23WpUeu2GokrmHDLqRPMC5MYpE7zOr5i1zGLwUBjl6oH0qlsLMa0+MN
bz7jCz601Wt/zIJq5Zg9X/f0wVCTM1ExQU79g3726ZC3chhfvlcBkeqwhhDM8muRUnQS429CaXUr
ae+5lBKwfJ4WqE7QeWcWF8eG2sYIaoU6mMNY3pTZRGdfznYAv3jfWvJPwJMRlucmIktdsk899kXT
xDuNXpgX7hW5UBBKSapbVerG27HSfl5f0hcASbAGMMMh8wI9Sz55+pHNVoJU5wXGwTelu17Q76vG
e0FBwc6tLzLPIDzZXb1ub7w62aJTnKr3mnJbS+ZG6o7yGnr8I289vQHnXzMThUHAzyih01/TC0Nv
eR4wE/nLQGJhIoXwzUI83YFqqrU/w19S71iPRntzfRbONjbSicCymG9uVyRiFuduq8dyjZaYdZi6
bDMG71jbO0L+aEyvyF9fD3W+3E9jLU/dEhgn7RhiKYjrffH+Vschd2s3kHelaa9RjObFdTKfczBo
W7T7QZ6A+jidT0gUappFDcEUfVPnL7hg2AKm6wm9lfx9rYB+trEW0RZXviJ1fsHpbR0y/W8z1jYM
TxQRvs0uwNcn8Sy3IBAGp1B6Z94+6/Z0WFKlj0JiBd4h0Ue75BqWg+9Wu6aCdmk4c9WLCMwcYU6j
6L0f4T0RegdDdmPLBYqfBndmsZK8XFwQoGNBVX1oYC8h/xXD6xODMBNog6fppqlsP3UiWlpd4vgv
/z5zVPQAWIEQB1WxWOli1KpRIUQez5IKeR1Xyn4q6cqZMs/+YtFBUmc8YKxnStfiPSzD/9DFwhcO
mp7Wbq/lgq30crq/PpIPjYKzMDM4REYsCRzP4vM0UaLGbZAIB++tepReVYmml9P+mXx7HLe3+rPW
bSAEo2u/Enf++Yu4IHyp+n2gmREYWSwLQ6uETBGFg1jdR3T4R02z6/g79tddk9mq58oFADxpZcmf
H1G8IU0Oah7YECmW6uz42gmhVij+EZa73U2/raa2u/anIb1jVbYS6/zUoP9CzZcDg8llrZyOsIy6
KBayKTj22Z8hlF7N9kGMWxc0HnKOqtuveSN/AD9Pp5RYVMP4fwOEhwF4GrCtgrqaMO06qpxPaf2j
dWLxiOcaJCyEVab7RvvVI0rZts+wpTClhT0iNHdoje3CuU30ju2SUSBjbrFhKrooawI9FyYf2CMF
njkb4727WGrTOOmeFfbh0fTu48KnQKZthfpP4b1jWLpyHpwpzpJxUeFlXcHsZ/ss6W+dRovZw8bj
mHUvUfbN69+m8X5EMNrT600vsaJ/l4Id8v6AkJ79yqqjjByn+rUrFKSmJtFWMKFpZn6Fv4bIPt/Z
ZIOs+1mKlxtDXSwMsYFxNaZKdJRC4NJ1RuU8GTxrZYedeSYwAyxxbG7odAAxX9a6p9Gj0IsIylGT
2cxN4yZivJ9fkQXifL7w2OTlvi1E1/jqDblNJUUOQKCAs019WnfJV/jQjsD7Yiw2Y7RtPsDcA3pK
mpuGa/tyPjAXSxfk+GzdgTICmlOL/AnUpmcEoxgf28Cpsxc1r7bl7Oeg/2zl/sZLsXtaOfguLEbw
tzxEaTzRj11yG4JMlpLJMONjZd0G1avUPob+bVPfA8pfOQfOXyD0feZ/ACtiYksicbovURMvEXn2
smOQd1tg03YYj3bFSHtZswu/OlJEYBl6bjx+kbzsoRy6fx4sc4v4AS0oUNuwSE5/QRvGRtF7pXYQ
BMsJR8AWNXJmdD3kZGeuIFbOJxbZ3rnfBY9qfhcsPqWvj3ElmyH3VqY12zAVAJsMmnzv5RJMLrVW
j2q7ahByOSiqm2QAICnOrKmTYEpDMxYOYSFhB6IGvelkli9tpgTkvzjWtdNAZ/py/RI7P+EBwVFr
BVrBdj7bYVKud1IhDwIVILOanKwINd3h+W5WnPB57dn16Fl0T0OxFjfgvdI1F94LSwsxUzhPFBFB
AWModPphqU+lqtRP/ALPD3J7SFCAAfgb3Ge0BpwuY6N2SZq5AnK+dpbG6Mbq1Q2prLzTGtTQrs/H
eUJpAsDEOgG8Im3I5SOtD8IsM0wxOQbiIG0yQR4cYgIJKNq1/OFCKIqm0GMBHVDzXnK+sp4KdxVY
8bEeFMWNZ2zpUEF1K4dxTSDwXKuHMaFqBdAaPwAO1XnxfXrp5gIg07CN0mOBf2QDp8wsaxRkK6e7
08lVODfk4Y19fM8h0o1uVhk3TZLuinpraLldVcN2TMufNaxheWWvnb/0Zk8ccgtU70h9z2ZcUrok
CJo0PYqehRk2V72068bU9Qp4MN+lqnUMbavgXNjsGuMuSYV//uKo3pkzHRUHKM6XxWbndFUbOTfS
oyfeqpnKnkvcdK01dLa5IZggloqGjTm7nH+k/p/m31db9gDmV+Q16m2gyk5bP1nI0rTakQ709voa
Pn9ILKIthqSpQtv6o58fJ7Pbm2Vvi96+GNy3CL1TBGy0g6ysZYrnSfgcE0Go+YHERzQWMUnH6s4a
qvxYo1ZjB1KXbyI5e4Jn+qNSx3rLZRXeRV2Iwnybjq4y1tEtAhAoMotW7hZeJPwIMmGtb31p3qmi
o8KF/h2yJYt7y++UsRm7MT/SOWMVhQYk8aYz4DxE34M+KTeTui6JKbOZTjIBpoLnCCKqFMxI0hdB
KzPS677W82PWY9Ck1aq891W44mWf+pSyav/G9H1uL0EQXD1OvTtc7L/lklHu+7Ix/64shjklPfs1
lFFm0BaSrsvHq2j2PYRHOT9qL8aNchcVlJXszh7+Kmi52+E+b2y4l2tA2vP+8jwJDF6nnEdr8qMa
9mnFFyJC8Uap5sdhym9KSbf9p2os3LqrbQsrxli/bS3MzFwM664P+OInn99H6MWIOG4t7hMrHBE2
mfziKLbNW92O0cYrUcGQtUndRZloIIw6ZT+vxzw7yhks6ovscAqh5hl/VhPAzAnTlB9DKsOQsCIs
RotWcCoYYJvroc4y7zkUDWZgeOR+PEJOT3J9GmtyLak4Gt53RX7Trbfrf/9ZQrD4+xf7WBICTc8i
tTjKhut9iRp8LOyqdLJkx0K5HmreB4uVCTtuJgDxyqTdtvhSCW7pkZcYxTH+W+yLxzi2TbdsnfY1
UP+fkebv92kx9hL+YImlFEfNOhrmPu/cJnaG+nl8ETRXalbO3wsr8GRc8478FC2U/4ez89qNWwu2
7RcRYA6vZEel7rYkpxfC9raZc+bXn0Ef4B41m2jCd28DBixAxZVq1aqaNeeod/E0LjV+1YKtpF38
H17ytpqAWFiqqfGPCIkbffr72k6BkFykmQNLhaw9nLvdn4KISfReoSJ1or7Y3F+uhZ13ZW4a9odh
mZYwEARibkRRNnxr1qAMS9sB1B4wGmgLCMKU699vCaaZBqT+T7Fc2kL1pg8PkfvHLY5S4ejoQ7dw
sdwf0W3sQVqD5zwvTNJ7UKbPTMLU2NZexGandXnMnwMkeeBVeiLZ/J/7BpVIZh5DGAjWGn6WZhL1
JBg3SfXBhzkzK5O0pOGQDWKmj77gbVXE7O6PbM3C9PMPa1X5IoRxJhboKBS2SeTBOTaQxL9vZWkD
/i8REKgNoreZryBaAtaiYAWuSektVo9KRY/gIRz2TbNypqa9PPcVlMJ1CNuJn0hJXQ9ID+PBioKs
OHn6zodyPr7ISWr3xgrIeWnePpqZrUwL611WVZMZNkKdPvjy4f6ULRmg9YrOEjiU0LGepvTDwvS1
PuQ8eIqTaVaOlDyn67H+NBWzqeIEgcYweUWCNpq5hRixVY08VXkymgekUOi10o/dJiLEV4ydGJwl
+dAOTr/tD1b1HvjqVrbDyO6cstlo0o6ySrLWdLWweFdfNPccaVgkVW9Q4BDqgxiJ0160U/9PK/5z
PYA8GbQLDB9uCfo6Z/veEzICPcmoTv0uNN/j7ilfqxkuOPcrC7OrJEyaGhkTLCjd4IjtH918DIhn
pdBDuuZyf7NMv2u2kjSn8iynRAk34lxyqhf1uMiTvD41CKw45Bp93g1hfIhDMBT/bopNSRcnZEOU
Q2dhRae3RI5+VZ/GTnJU+VkKSTwM+/tGFvYBVBRTJE7Vn0M82/zYHczRqOtTAjl2lMCGE0U/jGx4
KLp8JQq8TStMGVNrkjEiW0Uedeabwq7CxaJCcUKo61Gq9oPB5ldfFePVoPUwUcNdBA24K6iHStD3
frzG5Xw7VvgFyM7TBAioE47L64OuQk2NmEhRnfgQ8Li/Y/nNFTY9gvX35/R2j/BuBpn7l5KVLT/b
j6hwBCGKz9VJEpCiSDMIueW9kK1lAG9dPcg8BkT2b1Jan5P91ig1yGk71qdUDe1OesvCoz46g4I+
xJDS0nm8P6oFc2TAaBsFT89/8zpsXytK3UVKTUCtfxaaHSC9tnLE5q10xkJcK8Xenml4+f7P2k0l
tgfu64dSfSr+eBdI/Q1/997G8Vq0MS359XG+NjPbkhIE1GiGDPVJT38NIV2xxmNZfJMQu3Q3QUCo
4ap2Hf53fyYX9qGCzAa5LP7iTExj/3DhdFnVW0Ki1id1D5PQp+ZpDTx0G7Yxqg8GZocaxk6riUIM
QBrm6I5k6xtln22C3f1xLOzzKzPTZ3wYhxvFZVKiinwKEMlV28cpF+XmK4dpYSNMGGxeyhCy0AU+
G4sUJ3k+ZG59inPoMyCb6UiAuino/otr5CvefWFlJpEVNCfBoJD+mRmrW/K8ZtA1pyFM/xvhWwoB
xZWjtNG6tTfxQqALGdpfWC0Ioik7cT179SDqnerJzck/ei/5sf0lPqAxva8foqf6j/u1XZnHhQzU
tb2ZVxITV+hDUWpO9a4+Enm8qcd8S7/aEX7bf94XVyObZvnDvpA6McxrRcSS+m55xc/Rir733r/j
UcgegfMiR06Ci1ztzEyj6XFGGNOcuvDZDU+a4r2W2lYQHvTyj95B3eNRcrSkQzgmkMpnn1LvcH+c
fzt7Zt6D1O1EAc39iR7b7AtG0YUDu8mak2XGEAHbnajYvvcoZztXO4/jZoxTpzTswYcE+1yTg8ut
pzVc6rQl733DzJnIcuYOY9823AKkauunRomfzLo6VGVBd8z4bRTX9GUWjj1MDDrJNFA5XAQzn5k1
ctWB1m5O8nDwh99p7tt5tluZ2gXHfGVk9rhoU/jzzahvTnH32BogLCWn1yCDET8p/T72jqX+JXi9
b3NarZuZBHTLngIQdhOkZ3KY6Ak8tGzbwFFQ50TcL/3iamvllUU7kAvDI0k2Eqjv9fEYdctPYl1p
TkFo/eiQUDR94WcSfhnUNQapRR+DaMb/MzXzMc1oxB2o6eaU7wgL6k1t2nm5y7Jd09l+vKE9qKw3
/bc16ZOFSI+jqStTyw5AVRRdZkNsQ2kUc4ZohdlTED3XTbotIOyglLMBT7PtRsrhfIPUupCt9e9i
Wp3uL+Y0spvF/PAFs/0jVH2pB4innuK2PIdy/a75a+u4eA4+mJitYxOaVpcCqTqhtbCtJN+22idV
XxnH3wD83kBmS5g0xQAjJFaUQ/C9guH+v5++ZAdbGaL5wk4AIj22h5j0MVnUr5Tkq0P+O/uZ9o5O
/wQal9SAeyf8vYpDWZvg2XWiuH6QeQ1ba5DTTSttjW5tfpd3L7SZtLgB6EW34XoXSfADGojCIdwu
22pEi3nvb8rjL7nfNa0d/oiO8qf7m2bxZH4wOP38w8UVKLAdBfo0pof42O9Ep1NW3nS3Vb/p0vpg
Yuaumy4Q0US2pitDfYuL58CD8sVBcDCvH0jdH7VYf0gDR6Uvil6pl8jUnjzds7W+Ooo5dX21tVVh
sDWEH81uJdOyEDZefdss+okL4rnOZPjFNq8L0hMX/SJF7/RP2r1+Hkp55UWx6CZA+5JyMQCsSOJs
b/tV1FSK4LWnpv4kDgBjrODZDSaElvw89p9SEvcjOcBErPalJh56P18j/VhaceIHYK30dRC0zJ6E
Otxvgy6P3UnoSlvx9pXc2Ur5S11TZlnyFZNUK/IwNBxpcxxhWkEBFFlSR5RCmoXU+s+xGFbCrqVI
ADFHmF9gSpp4/K53r4KOSikbYX8qxmIbik+GvO3rc9+7m7zfrgkpL+0V2oJpO+WRRklt5l8TqxFc
WU/6kxC1TueHe43+XDx6UaePbWjYBSzx4rC5fz6X3gIfjc48bilQho+TqOe19tuPdoYBpuqrnh15
uN039LfOMfO6BJWIlE1oQqCfs53ZtTDqZzqWjMxzyqByUrM8NGL9Rvv8xo1+qum3tLaLoDoFtL6i
yr3XpW958CMT2u96YO5HSNz0Mt32UuzkirsrENhtXusCYR0xWYvsFzYxGHGSASBxDOPmJSFpvo+m
D2uRiIcm2+hfkYj0+q01xE4S/6y3ya+AHvjfcNb17i+/sNuVxM40GfPJ+mh/5qfhwO4rQGfshVA+
FobwavbZWqg9bd4bG/CNiLhPClTzDKpRBlKsFUV/GrkEUCj9biovulY/J9nJH027ot8ra/4Al98a
o7Y2wdNmnhuHFH4qWAPXJht3fbLiRmtUxe2GU9xYnSObw0FEQZVOcsV9E4L2p6hAXuXVwj4o5GLr
i+hhN0a46UepW5mHhTOuQeoEXJysO3n+2Q3VCrx66iTkS1TxW5H9Fq3mjDKx0wl0vn0XrbUGiQW/
BdqRKj21EdI+89c3BMia2tXtQOkxdySvP6j5tjU6p/dje/QhRvUegPYN+Y9E/VIW1qn80XjuQxyu
MZfdtkIwZODeyBtMVckbzREzrczYq8bhVKenEC64xrdl5dFo96axHepda1j7HA4qGMiPU0+vGOxE
uGml36nmrez2pVuL5lFwI9TQUa4SZ66vNWXDa8RhOFXZY5MTW+Ubq7VHgJcvcrs1nkfzq+GtMe4s
bUHqNlQPiOeBDMzOmCuMA6SQyXjKkWXtUQ72G7RyUHoaKRUArjRJMMp25I12jhi8a1hrCbmFFaAB
Y+JpQ6SVFZjn8fUg60tDU8ZTEX6B1/Sp+sEUPRahVThFB1OUmzuC6OSDTbtMKRy8Bpoo7782Tf/z
o5/33fOtw4F1kPwxrKesAy2z1+fRVAYUzmVxPDU9cFq9GI8wi6xVBG+96rWRWaQmRanmI/8wnuL6
IYO5KafCtV0lw16yAlYd4gi4Zri0Z1ea33aaUtaleNJCz8kM2Ybg5k/cvv37hNHqzLqBEea+ntzK
h8DWDNEP1YRCPOnD8NjJRmAriXm5b2MhwUTbO7cm7036tqz5uRBKIJT0RIonv3lw+wMia4HwXIcv
sVtRyVU2iuU5vrrWFry0F9DTo0INkG7Kh18PTc5DhHpcrCKDOdhwUkZbA6D4Sty+tEyQxEJ2QbfY
xNd4bcWPDC3GM4mnjN9fRu4e+N4rgt4/cj/Y3p/HxQF9MDUb0GilsVjHmniS1HHbDs/IGawMZs3C
9POPuwH9Y6UoVCyIA9DCIrMtJV6J7W8vDnIof4HyVK7Yc7PA2g8D2Si1RJwwMRFifmLxnEnjykAW
EE2Tlf9tY6Ybch4VBFmbNLnB6UlbqOos3kSNrTzIm/Shfk6/5yvmbueNlJRKSgNOKhA/c5yP4Vet
xKDkk4cuQ13uY1SJ76/97azxq4kzyGiCtgCGer0yViUIVVjFykkcwerF5bajwy8Bn3XfzO1uJpLi
wTUVvLnB5gWIviRFm9WjehpyGHbEY01306g9BNEannbBEL6AfqOJP4JnycyHGkIit10kqae0Lnah
Hpxz1/yjVPSS1MmX+2NaWBwecQjCQRFLo8q8Wsr7LU2QTTFO3JS2L37PcaT3LSzsNgBsYKIpH1L7
RUzgenXqQdXSsc7MkwFOL3mqi+FSuRJeu7PsKmxSmkCEH1rQgbjony30g1Y+4HY2QafggWh3mXzR
vAIX0AbZj2pgnfzquWlE1D2e9ZIUXrCC/12xM6+99UPrVX7rWyfBDx03CO0WrK9sHdv45/0ZvY1m
pwGh/clsUk6fR5f9IMrl0EbWKbeeB/mBRIHtQrjbpD8kTzrSkP7pvr3bft9pe0wPcJo06BEzZiuY
6VoaQbAjnDS/hu9WPlTSg5h159IUadJuHYhw4AujZ/zZGi9j7NuV8F/eKQQysMcAoQ3+Pay7/qBp
KT64YsusZSMWTeEkX4rYFr5qtX10a8d7Sx/a5/JZ2N2fgIUJB80FAw9VeCQx5hOuwC8+Fcf9s5EJ
m1H4ETXKoRSKbeAirNIBwVuFct/sJQzR0UhIQOiI/uqUR/gwQFPrPFf2ikns49UaEFARPFLOrSH8
6VBOvz+6ZVuTT+NpxIaSr23VZVMmvtnpL42pDQ9BVb2bFWqBZVEau1BT4pXJnJzX1atwonShSQCs
PHExr4Frc2WOJm5darDht5u8QVJA37dl+6rq7me9jdas3SRcpl7hqSeE0iRwVnHmSr08V+sKlpqX
xviqG1/awnvUSrs2CqjRSV2ppqM2axN6O0JsEltxQqmvsY7XI4xLNyMdA+VF2Y7w4Bb1mdhyX7Yu
ied40BzNosns/hreHtFpnByKqcGM2tLcj3dRKuVNVJsvRQkFNDYPmaFX+8wTpQPYjkelccMnPxLq
fZSl3zJSDg40dLmt+aP+mlkFspDVGTSSe3L1Md4U7So92M0lrVLq4y6b1h1ewzlkxugEK4B9x3wJ
hZpuYCjJvCaBpiB5XZkK5WaDYQgWciJb3BV0EtfTnwhSiwiqBxP/M+P9PNZ7+KpbFHXrd1pi7OBV
+TMcySmq9VrG4+YyZYgT7xoPXDqFYWS4tlyVluq3TQ4Jfxh3O6mkcZGuP3MlRrxtUMAMT2nCQ94N
TOcs3NEsL3fLWLVeDLHUvw9ew10j+ar11ZDH6mdRJzjpofOsryMMFYXduEHk2QK+Jt/1QwczSRP4
Rnzwx6zdJ6XZrel4LE0DAjrIeaMVQjpw+vlH5+VVYtJM0k7l6I1PaF9lti8P3X5lnRfM6NyA9CUA
GqbQMZsGPYOHopJdmsyNOn8cCf4tWyojcDVoydr6qGf7yBjMrRp12oukAJVO9dxz6i5ptoIZGtu8
kWPElqM17scbnwOwcyLCnrKLE1/bzMNVRZ9HYhglp0SW44sa+NLec+P64npS5fgBvY50BsHhaRYD
fVkwY9yfmJuD9tc8aqeTziTw4/n0+3BUN7lPG5KRWJu0FYNtNLoBSc3in+GQOt7GJHLUKP7KSMNc
r/RQBDFUYKZ/Rhym+y9OCPDbQCoPQxWLtM/4zY/7Q7t9LGNwmtypbWB6ts5e5JGeak0ceMFZr36p
/VuHxjIEm7vgPZcRbPOLnSs4grrGQ3ZzQyJ5jMtik9GNgYed7TTPR8itiMzgnCpqeZAL2duVY61u
I73K7WBI11QobuKNmb3ZjdyhKJfzbGeUxmPRfUKXNKIJRCNH6ySIqt2f079P/asLGWtENYCe6e2A
3WDuterajysy0efOQRzuYG3jTbuBwHdjbuINPKGQmAvOrqMo+k3+lZwbydFSp1uDRU9WZl8xUWOK
hLN05SICf72VBAnxyYYG6XOikZRLkecNW2hSVO0nXKo/I98zV+KQhUUlpDOmzp6pkXB+TORGVYWi
ieOzEjxJI5Ld4/l9qNYIh5Z27JWZmTOQikpFaSiJEU7w9nSFGan3KHnBPou2mec6MdXvRjEPuWSu
PLtvvBDh3MfxzaIQlMHi3oiE6CwiLq/1j2F8KnqY9M7UoGxI+fUw397fSUtL+NHibCN1QlSrHM74
XA4vglVuEBP1noV8V6I1f9/SwtqR0UZJnpS+weN1NqmGgAqkHMjJWS1JqLfBPgk+K0n3MsrV5r6l
hfXjkoFadCISIsaak1SYZWjVoxxl5yEz4C7THOYx6B0kvsIkROHISekm0kKa4lYMTxv++kCAYgan
Rc2CZjfcz/WB6MoskDtjhLKnqr8XvTOMdkXa3trJ/rZOjlJc2KW4l4L4oK+y6d3O77Xt2UpacQ0b
mChhu3/1oQmM00PSeM7wZWWMN3AlOn54wE4bVaNiOOe5TsOsNsOoyM6CdK40SGorb9+7T6H1SMaY
nChMCWdN+HXf6t+H+O3M/p/V6eR8iE+GIeiNNMuyc4uDi97LV+1ndAlP7aO6gaXWyfagqp+ynfhI
6+5peMpfwm28H8/iJ/nTsK932nHtqN76+6tp+LsHP3xQMqUO6qbKzlItbAR4ebRedZLyKIkIrYyl
g8rot/tzcOscri3ObrTS70NPHJn4trp4Im5+fE6rXRFsgu4FfUJaLfb3Dd4EJURpYFE4RFPCHhqQ
6zmvkzxtiViyM9xATisJG8+UD0m6otSzZIXLg/+508gETk+DDxNpVYVpFdmYnxXXJsoSvq/id26z
WVO4yX5FJJJ0FhDGaxOu16c81/3iLLiwJ1GEaDcdgqq2olTKti74t6qPxE3WI70aK33yhX6fxKk8
Iz/en9GFM0pFExILer3/PqquPyQd3ICoRcvPgdrxXpvUTh/oJYEifo2wYmFWyQ5QP4Y4mzq5OVu7
LKdQS1ouP2fNYKdify7BoYU0jtwf0DRzs2PJ2wmkMPcxKY95j4ilJpE2tklxNtO43RW+CFF1M65p
iC/sfBpOKcrCW0dOcG6l8sciKoOhOFO23mlu9wBVxSV8FILhmySYP4Z43Bfeymm7rX0SZHw0On3U
h33pd97QZGZVnAchO0bh56IkK1Y+JEJrp2VvG1oDEPzY504qCO9eGZzvz+zSAtJky5alpgDGfXYs
Wtno/aSVirNba7umr522bba1kK3clYtmphwLqXGKVvMbyx3JaVm5Wpx9gYJuAc5OqM3dkOv/3R/O
grsEufx/dma3k+kHWgfeoThrxlEuSprh36QUyvanLD7Rl78C75p+23xbmhPV3NScSr/bbO28pkki
XyvLc1+l9UXNQv1zk0WWQ9UQOapMzrehFK6R3C25GUATPDimTsFb+igjJtVaqEl51kL/INYc7sLW
pF/kViPlE+xcvK+aMd0L8Rp35cLkwvdNWRWAEpVPbTa5EhAFM4cV6TxqGTqK5ltbmNmmT6OLRkNr
UJuGYwlUQu8v6e3Zn4oDMkZ5h5BDmbbWhwMSAUJIYqGqzoNRgpiQYv9zpevh5b6VhWBukkkloNPI
TpDKnXmytEhEIUhUBpcM0aHyB/1BK6xgowiaBxWPWH3Kiq7/HAoN/dt6I+wi3r+HlY+Y7tbrDcVH
kB9CuA4NACpj12PVI7OOYsmqzkpZyDba5+TcSuuHBJ3wcRxANhrtxB/iaomTxU22jb3SIhsb/nMD
55RCIjvJa5raDJCt6+/IKqjqSZpU54ZMxBbwSH0Yw6RYufiXVvajlVmk0ZolRauA5CIUtN2WNwuk
a0NVb+9P6u0hncbCxTtpnkHUMLPi0s1dBQlzKjXFo1K7IVRO+q9Q9vee52mOrzcrEJ9bX4dBCDEw
CWKb83I9eXIRJIpgYVATB7TNfemXLLkZLeulseJVb+95HsQ6bwAZ4NKERri2RIbToIWxrM9V+V/b
f1YQ2kzeS3fFpy5M4JWV6TXy4QCmZH57pcjqM6k7FEpgKLR9pIphOYSIN1Uj2kJSY42wZr43CEco
ClNa4j6GUX6ewRtKOv6sRivP4GY6J8+LkgS5r648hG986dzMbGxynadjX5gA2s0KLijIkNDF7n67
iIjK1cXwfw9DdaTTJfvHPTK3O7t2xy7vY1LF5dnSP3fhvh7e+/Dz/X0/+YqPvuSviWkOiUQpNcwd
mqdSGY4rrzob0Xe5QnweOCla7FvaWeDyprtG1Wx0m1e89V9F6blZPAdglYnjgJT39W4pxqTMc3fA
Xau78BS8y9/0t+C5fXCf0j+G4z1kZIxQpXeqY+w9hP2KS5nvVZnGDNwWFXKSRVNZ59r6gNqg67qU
VYLY1n6lnX8MTX1TSNpGV62V0OkGeT43NvPWeezLfuJJ9dmKSSLtRJgCkPJLB9rOWsS27FGIhoe+
xzsd1LQ39K0gp5Xv1E0JR6hmaG6wdyWrnbrXczk+uEVlmE4cBXTH6QGC3Zu8rcTxIOsxOB8l16vY
KcZ2/HN/n8ydCKMAAMpKgWqkKjJnzeJd6el1PLZnZWjDvUD5Zx8N/iNNSOHBHcp07Y5bWKLpYHPV
kswDwTA7ckGedUoSx92ZzkD5OUhq4b0aEuOoB52/dYW2wr3kI4lFsWodJcqFTZ4r8PjqYevwvJOd
bJQPYZ6TaxQE+RhijNArWe24mScgmJeJkFGny54oC1d+vZU8YVB7qIu7c9i4lq3L2aNmldW3eJTK
p1gJFbsnTbgt9Cw40rQjPZQIlKwAI2+P8IT+msrrwL+4ZWf+Pe1SJc8yuTsHndo9kPZ5EaBS+KqW
eb0NhD47NYH7bnjKi5S3a3zsf0uR1wd5KiHh+cmm86qdg99jeYipoyv9OfTk4lTGbr/TZGWgfOSP
DjGKuIsUWgIbSWifrBGxXT1p/QMw73ybeHn3I4zD9CWqFdkJOwF6zljrSGCg+Kb0lWFHHfKNsV/g
Z/PSeEAkr4C1qY1eoD/snNpSXZsHESSzmas5ujh80oPR2rVi6x2EVn8ts6J1aPjcCsSHdpfUqFCl
abby7Fy4HqjGQt8LdfMU488BeKkXlbEvBv3Zt342mbzxBsRY/c/IaB3MSD73LmgseUcg+MoX3j+W
C8fkyvTshqBIjB7NgKpuKmsvWuS+lrr0tbeil6p9iARS7vfN3cS/03an9D71vVMRh5v+ertXOdx3
vRj3ZykMUSVTNyGkviBknVhW7EyoHaXOjkIObMVTdyu2by/7a9uzfa6mbWOURtqfW2NAXaygMWeU
N228b4QfiWs4suVuhhT+DrWK9l2wM0TTATKtxGvQx6VJ//u6gY2WzpJ56GaF4tgWfcl6h41NF6pI
HNDS0zdUf0BcrAQfS6PmiuJjyQBQlJ7NuDFYlVK1IwcsFKg9upp00Eqr/Pd9BM3jlKNReD/RK3O9
rqbiJ5YZmv1ZT7RL66O8q9Ig+J9qQf3yvrKOC9NHEU4F1Im/wndOP/8QKWaGV1NE0odzUBeHwNfs
0vxcDEeVxpyhE2zJGh+0yjqlaAj61J0Z62D5dmYcKuNXCvA7LeP9/U+ax+L4bh6qJB0oYpGYm8/x
0JeulhfBePZclddp01ew5gI/DgYu4vumbpdzwkvST8Hgubznr2MLOU8lHZPxjI5rZwcE/1s3U9LN
fSsLQQdXEe4I7huA8iQBZnPcaqngBaV0jry23sZxUB9zUc3s3FS7fTcI8mWgcA8ptOftvEIxNvTE
GxvYdc2N1o7tXopd4ymysnTn+UnxXGextDfEznD8skE90pca5WJB5LsS8C7EhSRKcC0aqV66LObc
Gm0eD2Zrhsp58JINGQt1628a64/a2Hq+06BfG5zQRmMQGoxgA8Fi+nWczl1p52vJxAVXd/0p00p+
2KbUxQ1BS/gU/UF30p2/OZc/UJfdFWuhzhTKXF+haH0QRwPKmDTv5/QoitVFnaSkypnrz062xYO0
CXe/lAf3MXWi1/sbY2GnY4sXH64Uqtt5O8PYZKKnS9iqie/T/DOCqqW1Bl+6jRX/ipdMkFq2H+Cg
65mDIrX1qzBRzmX0Dn/fLhyqbdwhKOmvTd3klm6mjnBOQzt8KgrMLAWKUpi1ninn+JsuHIxtsR/C
fVruyKkJD2PmdAdNspM1sumFM0weVKYhCUzYlA69Hl/YBWzSYNTOpaY/DMWgOpoWWdt/Xin88KT+
OaF0zDnjuSJ3gdpHpXmupbbcGFEd20NZPo11sCYqv7An2Hd/FW2gPCKSvR6OKrex3HuyeQ41Idho
RlBv1EZNNlYGrc39QS3MHB2nIoB9qN5oJ5tdZqJS1YkfGuZZKFQdKRPZRK2zX1NGWxzQ5MuhoARB
N7diCJVS571gnpNKKY8tUWjALdKEX2okTS73R3Rji7h30mYBb0AahfLG9eQZgpfHeRBb50oWs0vk
epmyE2Q00e2S5rxVKtFbc4BlqOkq0BdPm2IWAwW0v5m5YQjE+rFtIZdjud8NpUPad981ia1E43ko
dip92npZ2F7p7vmnbStQlvRW0Mo3a8n+59xxX9IRBIp4tpZSZ2lB1cbeZcigvUDI6k80emsiAwtG
YB2HlJgXIP0G87ScWaCqLlimfzltV3zH2m+e7XpRsCSufX4zEYezdo3deMAJBvPhsye/9eHuMOom
S+hr9C9D8AVPctTUk/A1gj+7glMuHneKetSit9x/Sb3BkctnTxYfe90pTWslaF76EFoN2C68TEAf
z7anKCVVFeKML7UaHvwgpommrHNaY43UjoK1LvsFa+Th+MNDkHL8vKlKcCUhhpkhvBTtaHMwARW2
G9GHtn17/9QtGkKqhSicCwSM2vX84nPzqCnd8GKawuM4dgcrGX+GZuQY3iobwjRFV3eM8lfshrqC
AoqCl+61LS2JVZMm2/AShP65z78l415sX5t43/Y/NQJFUbdDCdknWjlGcmagRSkR2CWq8OFvXYjP
90d+Q86AtyEBw1pyi1MMt2ZDT5NGGiqxjS4Dwd8+qMJUsS2ry+288x+s0Eo/9T0q47JF1jqUMnqP
tcg/dq3WPTKVvuNp1Woj9M01zLUhgVee2hMn7t/Ja33c7laOKHKvRhe3i9+Q9TxFZrMdxNaW37JS
cZRsn1JWJnpsTdGHa32047Vn0m24NrHokaASqTlR+pVmES+iBLFfowp2yfRHnrAvYXQpor2vHjPj
WMlsQwGcixjZ95djwR/zBiRDRX8yucy/ddsPI4eJyzPJqkQX4mc7mJQC8j+Nv4aLWvBV3NCEG9RB
CAbmY2t9Tyw1oJKXQDJ7p0hFnp2tKWzuj+UGAs7WMibKcqhtUX8G+ny9jHloqK5mdvHFlRNUvnel
Rvrer4+ptleEFLKhwYlbGDOy3pbqYFOaj238H2jLTQkgTBWeEzdaOec3de+/nwTnHbHdlHVUZ6uq
+1quuTUg2NiPXy3XPLZZ+Uvrdlpq/Sry1hlc1xaGw6D8RrCzjobd/SlZmnjC2InIeipJzzvPBKFL
9Tbzk0vagwOWekSUNA8O3vtWFrwZ/BQTPAxVQ5KIsyMdhmraSUmdXBLErZQiOA7j25iEr0Ly/zUe
sCc0sQOAJXN3vcIttcvWV3WmM82QuT7WXr+yiZYOBDlI6DYopjGW2bUaSGOnyEGQXEo6B5yq03+5
fQPvuJCu9ewtnXjAl/S4MXncBPO4NYqBHzVFnl6GvQiRS6fvouHQ6xc3+NTIZ2F4K8R/P+3Q4QFi
YXigkeZkxYBfxyQBHn+JWllDbLIVbEtQjqL8fn9D3GR0OeVIZnNlI0MiyfMNkVuZN2RqmF5U5a2G
SdgRSSha7zWMheWnUi5WhrVww12ZmwWVbhkaYzyk6UXUMtg9BqXdNHn9OxggxY9bq3xQTE/49z2P
TZIg1GDQwlVnNvW2klxpxGYo/R6beKepuaONl+CfodBTdI4yHueKYAEJqblTc91EUOMqvXiBU4fW
Thq2/TvtZilZBJFH8P2V+8uNNIsWMMcflGt4z5uzt6GbmiFyNUl2CePRe1ICNdi6ddSe5SrtN+Jo
VvvOE/tN7VFFLHNZ3RWlLDuGoKM04kX9TiV57WQacmmloFQ7pKsUGu1Vy+nDXD8WfS9OKhH+Ru50
zQ79MHsUk0o6WG4H5Z2H3leq182uxF/tAqsftnk+RMcyzMOnqgg0u6V74D2WRsNxmRTwnx1O3PPT
T1EhxfsyQWe8bSg2CkW98QTZfyC1nT/IpLdP1VgiyGI0zf7+lE0ufD5jCkV3hF9E0gXW5IM/XKGl
zG3DD7PLoCbJXnGldEfM3zuaQYq5T2Jp15ZG+W7Fzdq+v03cszdUkZIWATLx1Dw69kdLqRKVd1sD
bYMqOa0k783x2AWXXttHZbgpxOm6y3e0Ox/vj3rB53Oj0NwC7SVPuZu7VjBHs6jD7NKZJu1Tn9sg
vxiTT145Z0uu5KOd2QUqa42coa6eXdxip0Tv6UlUBdtwv5oTZXj7s15jDV/yJR/tzfZ/TX+7B/gm
u5TBd7P91EFUbz1EMZlHds/9KVy4akj9AKacRBMmyOb1xsmMyANNZKWXQg7UY2sGVF5MlJS7uP59
39LiJMIYS44JKu0b9Tm3TbI4TRiU2j5lveaYFMr10Ide7xdp7i+gxqq1TKi8NDrS8XRAEfNBkz5b
OMFqCTxbAQfpb6T86AW+bZY/AvWtkxtbi8OtlxxMLdqZmZO5/qYj4A5t7cCr1I6EB69xiLLlYFNb
T4MYP+gtWm8a8BLz7f7U3HBxTv6VNAvhP2tBJXDmyGvftPzQwuHlm6lZ1wFAmpUOgba3FY/VV/pb
UH7zS5tG39f7ppdW5aNl+Xr9jWY0A1eLsktam04+6rsqjzYjtR/B7Ha5W2zFwv9MG9zKiVra4bSk
TcyxFDHod702axaJ5Cthnl1M2iKqNnH89E9g/dLjt9D6dH+ES67xg6l5+NnkWVqWMnOrlUrJ1QA/
nRR3z6YO0FMZ5XILOwYa4fH/cPZlS27jyrZfxAjOwysnSTXZrCrZZb8w3HabEziAAwjy68+i7z27
JYhHiN7RD+2IilASQAJIZK61spYpyUrGKKZdOGpOjTK0OJN587bak79oTx3tQl58kOrX/UHuLqOB
g397tW3Nv67nszKaabVZ3yZ5Wvgd/dSCAV59Ut0y0r3iZSbPai9Lz+yZtLF2QPAB4Izeldcm8dLS
O3uqumSFPj6k0+ixsera1wxqBiTny6PHrMxHpV455HzlxzHP25h66IIxGyvUSe3i1zp7UzhQczy6
GiPHJu3YUccVn2p5Hd6foL2rAhJMKOMApIB70rj+WuapKRKKuKVS7jGQ8Or65BLwgrNWySDN2MsA
znsnz/bcgsYPCJigwQr23LUjq1J3CY9PPPi3zPvtvLj8dWHXroRwo0jx64Y7xNr8VtXfiHVKUwjx
QG/yMLU/mJuFnQumSnJ/Hv8QssRIAw1O0M4OyHu00hbeWVPXeAs2UZeMaxel1SPEmt5GwwvMwo2o
Pr1N1S/I5dj8gfevlEy+93klj4tFAjyVEe3Pj7l6UCp0g5sfIIkOye2HrPRrRaZ5c7PrUVEGHGtL
+gMRcsNBUNfSbvNS6RLbWSDXTwOePrvsaVDVI23LdyTXG8lNuvfMxhiQbkcdBcUUUZ8gN/ngeSrH
zLCMHfKe49FPQE1C27I1KHudPOS493yuc3ocLWt50culPhTG5IUoB+oyH9k87GahcBiAM7Vl10VQ
jTlRbaqUrkvMLouodhyon2anxnlolGB9NZwFHRBfqp8S99iW/8YqaBk6KpAQNDEEz0SGbBlXt+kS
tdBiAOtbiFRkv0je+W5m/d13vA4od79XTVw13Ffc7Hme52DuVtz+ykcGWTaTZsdO+T0YaN8kFY/Z
O7RARgfmAq9diLIJn9ehs5at8qlL5m7+jkjVC5QB8hGmW48nvYMUilG5gIcxxYyUqR0kmZA/8YY4
O1gJ1G4g/LVpf1+fCqM7NYrb0A7KpCskQymvkXMs3Wz65uG98zRTO93YLCu6U2I/HRmjEEvzmDGc
xrLUO39xsu5RNYfsa9dMKPPDodgT181u3qpn0A+vjerb/RXdje//gNBxeIKuIeoo2KWa0c5U4Uf6
8tBa/GTT1C8bhL1zFtVvhv2Yp8HamwHkqyRRwl52Ao8LqHIhAoTcvCj9pUE1r624jvn6qB6J7+I/
A7VrWUri/xjjP3aE63OseOWUHuzY9W8nfc7drZPHK+m+rb0bAL8QebavucOLJ4v0b68J7JJNhn2T
xsH0CqcpJQNtnBrbpQAcEZo7Tv6rlrIYZEaEu8jlxEP+GreFnmRr67P3IX3OZtdnfReW5bEmZ+Ob
Yz1ViDcBJAtbBKGKJFrYgoFrx8frEDAf4GPAf7lZSGrR1ByXGdehSWKjZu9MlYl27TgLXoLoe4Ac
IDAA2NzXmwtC4irjfU0TbcmDCrwX0po+qCSnon7KMwj8OUtA1S9tKhnbbZx3bXf7+8XbW82rGfhK
2LXtx7V/4NrB9A6lExgy4NjeOiIruIFIDRBSRYhc3Rqu0mQNTQbLw9spn9JAsQwKPmwmRWvfnuMY
FK55HIdI+aCd3vWgeq5MkMjtadKgiWsxms8d2sI7G5svw3VFu2NXKo96Cvlar/ksOXG2WEx0Fkh2
QuQI+ogbiunaNk3XhXKQwxIPcFkoCyDQcNTcBvaw9D1wMjld2nCwIdRbDgOJGl70gbvMw6kdeqgT
o4m35Gq/CSZwl6HbrW2iPAJUjZjiSHHaWcus0sRo9DegY19t1mD+nZ+ttZwaszk6XHbybReROAdb
Rg9GoeOLzXM9B5bOoFUxtzRhQxk5OZpA2N1pmROk0XW6hDNCaxRiggqKvs2CVqDpKhnznrOBQral
aTfOmil8gDGBL4LqE5zNnhBZEhua+zYiBzQGlI31NjaHjMSFqe1TLjZQOdbtWmnoicLa9TvnJUKF
39lMfmed9rA6fdAb81Nhe4FqLj6v6seBmUGWO4hf1MNiHXknQ37tjR2FIg21MFRebmQZp4p6tHII
TSCd4qtE9VGJZZ0sYNwbNjRht+wtunTjTXI97MokaBGBXE9ip+wwdLo/qN7fndkdoVYQSbbUznZG
jg4Qtm1BTZByr22ZVDUKPnl94qZKRNUuUJmbkLH3eY3s3MqU97ZVIBRNq2c7j+8b3zn7gT33VGwf
cHSAmLq2japD60AYsgfW7b21fy6OJELZmUfkeEDk0gEGxBW6/f3CfTpdbbi6Tn0CBrWiA9GxPuvk
OZMBlnac4sqMcCLm5jR1lgYz/YcRmp+n9/uztPvzwMADyYBUHOrT16Poh8WY1mntEwISjkqiBdLk
aPD1XxhB6IlsPirM0DW8NjKoTkE6oG6T1ewDmqNFEErw87+ltG0kGMBr/mNFcDY6Za62TLDSh6Yv
OZZ2F/uf3xarOmrBRvQ4wCqUNYsdogSq8ZvqP9z8v3GqCztizJSpBSUz7KzjyU0h3JT1vlceukp2
zu5gEbbZAsoP7Qtw1oupe6WZyrlsdWxNAvQDxHMMhvpB7RcKIEi+B6Vm6Oo2B0Sf+Zkx93DfI/bn
8x/rgtuRoqlmigapCfrwBIaBFKMNEWQGZQAIUd83tS27cKWBYoF7HZQhpIzEx0/DzSJtBzLA+Ww1
NqhCDorOoMoNuAmZtQ5akLq69a2vn20A2qL71vf2lwEtJiBQcJ2iKde16wPv1WotSEHJ0r+CaxMT
Vvrr0kqs7CQBNpolIF1/2ioBEXhtRtGaYdLtbkhooYH+SFncGnqMvl2Plj7FXqY8dfUREkknz57C
cjViy1KO90f652V/M9HQ+kSHRxClUT+7/gbdgZyV5vZDAv3wb537bAHXrypqtHjER3vJCQmXrlFC
a9Z93Rkan2r0SVmNY95nMbPetVyWjNmdezxwELJCKAzAm+sPylPbbTk0tRNQxVar8BkI1PkqSXhs
o7oZ9YURYeazdgEXVGNDoijrYbGp7y4vRv/DzV41FTotkoWWDWmLYS8uHTcvdYUAs5coYwd65lT5
i53UeivbNHv7c3sb/u/UiWEYUZUSsfiQjKlvNu+eu/qj/tFIj6Ht9rqdPVBb0RoLKrFivM/Uzswn
UK8TvJLQ3UiPsvwEySd/0MxosSSTtz+of4wJDlrUrVVbGYw19m/P+5a5Z1StDSSP72+EvQNnK1ZD
nwNYWVt0O05bBA18GROK95Ha/GTWBwNUcOYHtXrXs8eq/bhv8Hb3bwBLvDOBtUGi2RWf84XBVt1C
01hE7TQo5iYcLOpTEC8AsPfUY/VUTvRgVYVvAWnzb8nQUA7eACkb2w/oMV2kKLtLlhVVi9wW8c4I
6Mp+9Aem/9s5RV4VwvWg2SGchNClsHTZuFjqattIWEyv/JSdJjt20oOmPBqEhbkMuXqzywRrQiRB
KmWqFtXqgNNLtHQKZrPwqS4DVN+W3zYzeIFsnAmsniecT07jpWXquV1CFeRhnNmmAXHoA89Uxccb
zPw8GyVIFHhoHmu3aQ+6oiuRSyYj7pfxEbcl9ZHimcN8q7bfd6ndGQCabHv1A48nRmweBEGrnKVd
kgdm9atf322Z8tzNzt8Gf2FBmOOFlOjyVsLCUOA92TWxgfOSWD76zD4bmWQ4t5m2a2ti/DZRK+un
AdZIBwoq5LvNcgzQjCyoWvdZbZnfI7s4lrmP04E62vH+bN48RQTrwkIr47yScXW6xFJSyGHaaxoU
TieDC2x74OoshRVAt1D8wdFjQVhLuBsQ5LgsxRjd+rB2x9I6MgXMyVON0p8j2Y+7E4prHg2gbIQd
NyRwo1vKyeMVTSzIaIB4/svp3+isRV2F/p9h72jRsMzjVnOLIF6R3J/P25zbNlS0GcKtAeVbwDCu
h9osEBare0xobqKnSfsbnIewNcf33GoTXirPzDEfoLvzaq8yec+bO+SP5Y3nBM4wEotCPLe2ba1Z
VUaTkaqHEbJZyo9+8A4QpDvdH+PeDgSoRkOHLbRyg+Tr9RDLvIcaUY9EiErQ0TyjrhHkbg+YBKqJ
kt1x657YWyDDQOlua1YiVifYtDDTbTWakJWsAXeojahilPVCllkRQpe2USw2FjZNuB6mik9peH/C
dlwS6ck/EoR4AqJOKfi/QoiN+82hSf4+TKXfctefyQHS70tuBHYacxq79QtRvty3e9NtEDUntL9E
zL2pgkGrQzjJ+Gg6pTYUeMv0OrAyOcJeiyNgKtROOUDsRUc12i5B+6/mcIZ8Cbi26IYEYgSiA0bO
AO5CkjHru1fDzHnUN+r7Cnnq44IuqcGsznVcKzSmqYqoyFRfWzPLn6vFMSCyRGYoxZgsLnoXUp2O
0kscY/vy6xNlGxk2OAqu0FQTeUzrSplrkBwpFKOPyj6PQG6JW0iRf0b+b0Jna1+fWHR/Om9PsUub
tkiyRMso9OBasz5Rvtbn6rv3ZfJrvBkk59eeM6Ig79kQdEXhVHyrWCA5VG7dIe2BfokBU6FGMK4q
lbwNbtRVN9eAijsYRsCb4F20fcZFuK40fQtho7ZPdOsxy8lXvgwB0NibND6SR4exK0Nb8SCnNocq
+kFn2fqSryBJojWVW/w07Bq+AhJcG3TI9lbkUzdDiQCF7I5+3J/122Nt+1DQW9FxArG4eD9WRt2h
tF/3SV29rfwxO6fg5WkSsv3tlQ8jiEg2pVmIaYoEdMAV+Oq5yMjp6Wc6rk9lwYIpNx+QcQ69XKKs
cHt+wtimAgjpHM1G447rqW9SD7ovVY/0nANgU0WPapkitJL1l9g1gzIh6Ndb8UcsjuQjNqg+qH0y
QuYoXFu3QMHHUI/QVpBJO+9OH96xqK0Da4mE3fWIegNCUdzU+mTQHwpPhSzXMQeTjGRfs1EyeXsb
HxUfqIaAvI5CjHCUFgWlWQk1rmQqlF/11scBL+fZV3tAOzRkytXuq0plYNJdoyj+gIQE5DQYY9fj
a9c2A8UBOSFnOqQpNGtZ4UPcrQ0MxDC1c6imX/ed/paxjO2Jm/X/W7TFd5O6qq2uNDYc8qCdiBJ+
NQIzXuIqZH4atgEP0Cwg6g/GmxukkmNubzEvTQvumc722NWrgsVUUuXN8uiPXBvDrqe179RzA4EN
w5UUuHZNoo0FskQ4ihAqXs9v79CsKbf8DK1OZkRwhI8aOBmHrJZSHW/y/phYaIxC0hnSN5uzXptC
vxUNZUMkRRb+vUCwHZRmrFd2qFmn3LViqr56vaxvzo0y/nbYou/Cpm2K8wUhzbXRLhuQ8SzyIbG0
sP1Oz+15OZef0pMSOBEUdD90JXRk6ph79wjAk3j9IvBGTxbBppvro6G1dEiAugDYZgy1fyvW+mdU
ODKhUIPUOQhS16Oq+6xtTI0PCHVfy+Y7H44E3Agvj8AEj/KsCcxclmTau4Ih4QgUE6wistkc6eLW
cpWqNJfeQN4ssx6cj7KdDtorgaYzhGi+4MkoiTJk5ra/X5gbMjI5aWoOiTosforOMYxCaqlqfvTG
s6Y/dshj3N/3uwZRWkX5DySNG8QUyVpHmTptQFXKWuPMrdDhG43TD1XT1Edv5mPUjqiLpegMKDlX
924LRIhboga1VTyur4fq9kYJZUMbMztMW0CaD3HmlHXYZiMJ7w9yzzM30tUmO4JSrqiGy3LKlz4t
xoQsLY3GWW98J8Otcd/KXtxwaWX7iou1M7RVq1SvHBObpH5RWpGZv2bZ2aS9ZM12DeGS3bBdkKEV
q232yCxvTKcx6VUa6EoeGuxcaF9HT2ZoZ97QwtbbCGPAwkNh7HpERef11ejkLNHrco3UampenDSr
JOCNHUdAkIXXOhqFbmhk4YBkJJ3zjKEtBM75MzBAyZqj+6aVH+4vz44ZJOU2EhzEf8CnF95cNWm8
3uicMWFF46Os7mPWDE0mJLVzsQADDGormrDBGUQKKVPNdPGKekpyGw3jlakpg24efjPAK+MaJMSn
brYHyaGxOzIkzhC9bekpkbtflbWuUSWHzeKvMf9k1C9KIXnY7bgcLhHUdiErCTUTVzgGIV07cBeA
t2RQUQgjs6WHSgf86ITGhuEASJrExXc8zwDIA899VGMhcSv4BOBD3qLn1pQ0g0fjZbRXqCRBhvW+
S+wtFvYQ5I9RL0XdWnAJK12d1K7mCVkiiHyl/VO7WoHxqtEudknzet/Y3pscJDEcadhISA2LV8nQ
MTXPCmtOvFrjL/lYW6Gn9HoCNqZ1VPCeDXLqQRmUKnpM1EJ/YLrN4r6CEtf9L9kbNmpSYDgj+Nm0
n663NTVL1Lmdck600W4OpgJcfK/x0B6bd92uPi1wb4mH7mTlAbFDLg5Ub3DKIKp7bdIbumHwTIUl
9lrg7gRCNey1ooi9rhpR6+zal2ls1BCxhfKC+6Z7rDMPKQsVpBHVUWTd1Hei66uvEa4eBckkzmab
JXxUu9Bo0zFitqcEEI9qQl4ZxcPUGeDxTcP0oLFMhizauXOBKkIwAazyJvgpmPfoWLR1Xc9Jg4vW
6d3vzvA81nawjr9Xuh7zVJW1qd8d8IVF4SAHEdNDk21YJDlaYbFv9Fyl/XFjUkHYz3la8q/3PWzn
uEDaFexrZAVR6RUv3BaMgya1W56skPNtktnjfrog9yNr6L5z8pnI0YHWDNL+LefOcJhloS8FT0rI
o0/ogIeq3EOjfdwfzY4VlHJNcJcs0I6g9XntvC5wdz3R5yXpLefJUMA1zkwSKeMg08rZOfVw26K9
LjCUIASLCVV1HrMV6nBrUjJbeUCfjSGknU4lgdetlQ3o4MH7cOvi/8JepPa8UIjNskQpWgA0e9+U
wcluJwwWgKfF4xXUFOQyrieM5pmSZSncbVho5FEwIxynDNA/WHasbC/D66TcZggxEGAFiO1UwVCF
sJRpfJwTdXlWjPyJthBmXMvXrdCn+936rcn/Tuef0yyT6b51cFSptneIi75juBCFt45ZEN1MycAT
/rPwIgbU0xRqhuQS3JvGjU1kI/WNBbOEXWtkLNdAq+VJv1B06B5BYm6D0f1937t33AFAfBRJ0NIJ
+s1i66qBKehHjtboiZp96rrSn9a/7hu4Pe7gCmCq4NfRogbPjGtv0Bgre7vJ1KR32jnqStVEDsXm
n4HuC5t6a36IRmARn61acuPuGXaR1cTrDag7XDzXhp3B0ki1Fiqg/q7fL7HN0QxNCbgaFAzYBCLT
3t5ZL9R/sVLgwyLTKTLACjetZpPla0L55Kvz0a6Yz5fD/dncdqfg8mAzIWeIg2Ljmgm7t0KKCmdC
vSbtcqyHv3LDDCr05cYLymolpnacfOs/hbAP2usQJBfyMkvX8Nnw+hVMDTfmhL2usx3OaBboKOvp
/qh2nNBEI0yknzGB0MIWQhLkg3u3UJmasJp4gTOpedj3VNaAeWeBUJ8DTRp7Fo96MYefOgSNWTyu
Jlk9Bw1J1owGjky1a3NnYYGAgIfiL3weImRi5+qq6JUxVQw1oXW0rJ+Uyg3QCgqdyw+GARXXOo10
9cf92dtZKAgNQr8eomTQKxIXCljwtKosRU0mbqEd01BDT7icV7+y6WmsPFWyWDsuiJIq9NygTYZ+
KKJgRapR06Q21ZL6pUcHNOo4cao9usAz8Uam9LFnC2I8uoUjELkCERTTTrrXDamtJcjEFwUPB14E
RZV/6vTH+e3+LN7qxkDwA2IHaEZgeijminp4xqJNZU8GPekU85Dy51zJoPfX+zaEOjv1r2XwoaEP
gRgtNpv2mbA0UvMmWufuNOXaS5exWE29r/c/aucMu/wmUdJzskCebXmnJ1VXRGsR8jRW7IfRPNTu
eTJH2YV6m6zc0mvIriFpiNUVOZo8d1eUdSs1UewjyWo/Nd6LnoTQYnPql0o5o8gLpmZ8f4w7mx/X
A5qKbZ1bb/tiF21vzqPTaMlYL7k/O4yDMpsaktNsx5OurGyb6CI949Qmc9ah1JJtXK0F5pY2ounM
GmT64hulRFVuzxoS6phHHS8fcEWvrdVIeeUVZVoyaBCj7wI9fQYtmI9hPUg8ZGfzb+8qY3tWbaIu
26F3MS7dqjo1zUwtKXonskpWoV9ByaCyDghrQ2Tp7B1/ROpEx2njbWBvsZRErbmZrSXVEm8ewtTO
XqDXUVrvGvuuKehxNyf3XWPn4Yj4EZwiyBKi5oqI63p0c+9UpCFATehIqFH2vra/jWYMGm05WVbE
WyV2U4hVV09e5T2xVKawv1MW2eJXJHJx2SJiFq+M0hmJ7WYU+6/+tZTZ1wVSj2ieclJG+6FzDH8B
DKnqjQMip7jU1B8DX4LMZifaJpA3PBdx/tS9gnF+f1pudXFx7GJONjUt9BLC+l9Py0TQHoo6SB60
Yx8aBDbNz72baHNM3G9lmUdI/bsoVFV/T56fgTrRA6ZNzgyK1oP6NwTWn0pwzFJP9mE7aJTtwwDy
BbTQg0CTsF4EyIYMkDHMFx4vC7o7ldkSlkXnO84UZZPrLyYEXshyGKSd1XaOEQehCvK8KNIDlCKE
KxqdiTm6s55MExrgMoVRINMVWZVjb7uBkAVRKIi9bCTS65mfZ0trAF/SE5N+4XMZWsOKVIYRp41M
LW3nCNl+H8BwYMNuz+KhLIzcNWo9aVYjrOosBNoFUj+ZX0B8p3Oj+y61bw1RsqsjZMZj93pcdcYN
6J1g4erSdWJq4VmTgQobcwiQ+hwpi9/KnDf/PpJAN1kIeaFQ9Qd5f220sO0qd5xFB6jii9U4IeDR
0aQ8z+N0sBtZ1mcHY4jbBU9ShM/be0eUIjH7fBrRwV5PNGWNWrSRnKAhY2dGtKpLCCGFILW7o128
ZMUPrysfpvlXpx1nAxIkyyzZwHtehMQIpAnw/gb5VJhtbs8aXfVVT9zl5A1fZ/ZeOm+LrPvErhUT
KQsHJHzcOMIpobHFc/gIkWy1JJ81xp+Nvm4Pljv+lXq2DKxyi3nHmbQxmyC5h7rEDWVrscu6rXBi
JfWAzHd/8KoYiPDYGqoHrg5vWfHasJ+dF42T6a+eGulkDEnt4N9O6FAZU3Nn7NihUKMGcRmpAbG9
3drMvCkbYiZtffD4DJGg2rf4O3Ss7u+bW/IIcGKXhoRJzlLLaAivYMh8VGYgVLIqXCa0dvf4k9FU
b4v7Cl2TXjs1OppZreRLPSiSzmw77xpQtBFo4F7G60Z8eJYOWzvIKZjJ2qRZVIwtO6ZlrwatCTrB
/eHuHLKXpkRwDNqKFyotuZnUrfqkcPJeQUXxvom9ldu4KcD7Ab6Jd6dwKEBAv6sL00zUZrReBx0l
3npulRNHz/bYlFcB9uxhCZFJwqsQ/FLBXoN+a9aM3ZOwpYl6awxt59xZZpiNkkLX3txdGto+5CJS
0ya1KnEeYO4oFGKawp/d5P7U7TkCtjqwkjjhQCLYvuDCgjv1hHF9sBIUgyiakTuATUuAS3vbHAWA
f2wI04UWUZ2j1r0FAzxauiAfTp5SPWrpEC/qqdOBJV67F4+EE//sWexh6j9103lW4x6kl/vD3Vu5
y08RJlTd5MtroCdwQ5Ko1Ydgm9QCLVk82a2/O7G4pBDIo7sCcHLXE7tYw4I3IyaWEGiBNRCCOuul
JC+7F+sikY2oDpXqTZtCMOLZlEIAwLGStB4J8SttQJzZWUhtOj0L29TInnSNvTKzdgjQ7sXJSEFJ
aSene3LNXEYz2J1cXMxgxkKh+Eag1/Iao21YaiV8OjTTIxuerLPUYWVGhHsQynXpQiF3mLQ62mSt
j2n+maRl8N+t38VghFRgMQFjpzLPSvqq8+vyuwnFRKZIopldJ7kwIiSxkEmriwotOCBhcdA5WoK8
osPPfY/fO0JQgv3PoggbvJ2yJst7jANzNZg/Z/dfM6Jxm2HF0c3Mg9CIJl4lqQeIjer1dpJ7P3tt
BRz022pMeLX+vj+QnYVHIeXP8Q7hzBtJkxRiWawwG9jJIV01oJtRhP6PfdRWBX0GdUw2rr3kzpYt
RS0KVE8g+QQPcLph7Eu1sJNZ/aYPaK7jvDjzYzM0LyTPAhtiuNVify7sQ2n7teUc3fHEzmYFvaSo
kYk87w4e+aUtOkH3XTFFOJntWjbQfEtSvN7q9lXp09DpX7xFxvXYcRd07/3HkLC9pn5yOwA84C52
5qPyCjnvfx96wFGQtAGGCJl2sYReoYCvrum2jjr3uxJpdWDO0tf/wlkujAheb2140jyjdtLrT4vz
5NSPkE6Z/zW7HGLCwNQgY4uqOBApghUoJI9u2k32tn1Rpvexf6FdLrmydlAAsLK9QlRUXADp3t5h
F1c068bcWpDrSCgpl6fZSs8K9MtCRgH2ckijQkPfg8wgXkvdSWOue6jWCmLjwGRV8f1Z3Tmu8K7U
AVfBVbMBTa+/xABad2kZcRLNOzsWGnfbMZUWynaNbO3vIDsDwJ4YXC3FzGfqjA5S7ifoPRn6Yzp8
vj+Ovd0EwsF/TIjjmLKu0lqY8Axk2HLtx9R9TATcF00CYZcZEpYu13IOMg11EqP/VuVuuLJzNiVs
kpWBZXbEOEBJbdWdJtgZTutsvdXZ8tIVxd9MlQSkssURni5W4xLWp60Djwe1lftD7qK5ze/7yyMx
Ir4YinkmqdZ2TlKqKDWDfsyKhzoN7xvZpuS66ILcJwrAeAChhAN3vvZlZxpTmywe0pLorxrh3NMD
u1qMqG9XLyjA2siLLD/m7ijLh/6p9F5aRiyIigEemKjHIUkoVq4I+t+2fEzXs/Vpnfw0jVw07PHJ
G3lix/VDoYfhi3sC2vexdgP7eXguzQPnoWNBCQ6CAg8jJNa66Ese15BBTqbjv5uWPx8HJMEGcXaQ
KRQ8KWu56pCCqeeU2n0wM1TUWq2y/a7LFV/naedX66T6BVdodN/yjc7aZhp4XVTbwARC/lS4bz10
l4ca/Kye89LXk9V95RBR+LH85Tz01cHT4gIiQr85ElmBgSahL8V7XkhiJdHx/nwBEDZICEKRBKyd
a58w0RG9qgpHPROLzNis9eLrVHOCLmW5JPK7wVtvtnCQIvEIFCOOVOHuUC065Xxo1XPY+t+p//1j
ir4PH53/0B3uz+sNw0q0JHj6MIEYbKi1eq59Flp+5bf+9q8pAirlaB88H0yqgPpGGBfMf2j8z9Zh
KvzpfQkl+3p3hS/HLMxvQRxodFv4ko/2z0c8a/7p8NlfgyF8eiiDRtqNZjuOxK12aVA4f7sxo2Nj
/D+DY+j4IWN+SINtfCzKgiAAp0x2Xe850aVNYQeVQ6YbGbqNnR+f47/+8l4OD1kYqP7bUXIU36SR
xHUVzuJidqZpo8ufH1kcro9dbJ6COmTPoSRFsOuqKCkCgrhxmyxR/N8q685lqLWeWx9S8t/zPuq/
rq9V69upHyx+PoW/yr/vO614Om9j2/RKcQygRo105PVOJGUKcZWBq+fYUgLtVVmDh0SXqbjIjAgr
ZesMu5DACDl5Pn+CPBuD4oDvSW6am4eEOBhhoQjacnE8w9UzNeP2K/lmntwvAC3nnyAz4ETksW19
pwggbD26Ue745n/jKDY630EUbOOviFfd3ALGXC+zdg5rH8//yvSp6S8kdj9ezkElC4q3g0vcc9AK
dFDGBBgXhYHrpUNKwnXBq1zOSqtB3O1Rq9X4vnPcKIRvE3ppQjjRqINenatiLOf1La38L9WP77Hm
x6f+kfnrK0BPvvcMFZ7Gf4mOR4CU/F8S+9tNdG+IwjnWVgoYtGB5nKGB0Ue1H35/L6L24IbFoZof
bFjG4XJUcLakkfVLpv4um2Bhb6gan2viWsu5I/zFtdvjpAyybg7bCO6NUNgaEDazdVRSl7Oexfkw
Rqp6cjsaDyl9vz+Xu4b+8BkBggI2RNgbVp9b5mqU61nLz+gZ7Y2/2zU2ZezpPwq24nhQaYD6xUZo
RAf0a6dEt3Bet266nL8YPu4B7WMJPvqP8OOT5r9zvw60zH+dvxVBFHV+kPvL49t5+BzIjuy9q+Hy
K4SVgzxdXfalspw37r31rNiPs0x6Ym8+L00IC0cKraZ1g4VDcwe/gnimMS9+Pz2tuqzl2c27dNuF
myovOn6Y9qZ3eD2nY2HoLW+K9VyerI/6qD1Cu6T8qz7VnU/QEuqv+46yGzZfmBMV6Sw6u3lVYfLY
5E/B4zPPQx7GTXhqg4MTPEVzGJ2/pZ++/kTAFkU/3hLocEmc9aZWLQxZVIef6yKrzTVfz/ryTB2G
RuyJ6kKOfPXnSfOt4QdyP0pVyDA2O4sKuQZcvzhOvY0tdz3TkPjNqkpz13P9Yn8BAk2Lpwenf2zj
cj2hJe1L6SvorvdUoSFsJglnbqTDMWR0OENHHohjQQhQxK06BMIAJZ3UM8t+cP2tJV8hLIp96pvr
j7oYD+v8OUe9Lq/Mt7Fgp1JJDxQ5RudjsvyhHsHEPtI0rMcfNG9DK/ttrauvfr/vG3+eBsL2RpiA
ghXyjxuPUHDFdbWJXoEffTafnz80BNSPuBf4Tx7jvUIQq7R92Lxkge4Hb1mYfLlvfc8rLq3/+ftF
gmbJoMUyNMt65sPD9Do7fu18VZWYGyCqhdh9imRNbtL+25rgckWhS91ekWIepmldxphmr+eUQ10a
vWIyL0qLFPKDLxC/YWaORgn2g/pe65FuyASaborif6xrqMAjIkRHKFGUrbTVYspHZT1PD0P0weOw
XQ5EiSDxHLyFbPZl8my7q2tcGBSOzXUBF92F9NSZU8vvAGcY56BlLYQhQv7XBFUtlwR9A3009jPL
gKt5UbRPyiZnH2b2YTYPfRF5E7IVHgRIJVtzMy06HhLfaKUAyXZw2IVIxIYux6jUIz5N87+7UGr7
MVSSfOmuCWB3tzV3kHkVTPRjWno9wwasfYgdrEfvzL+Q830X3nsj2rh8/2NEuB8r4DhGW4cR9CQP
9aANkHE54GC1gzBe4+6pOVlP8WwD+RbCocYDjgD6lj+oj81zEctyEPv+DToc0u8AFYKxeH3eGVrH
9Mzp1HPmmD/LqYj04dTPVaSQ32b6bs9xqfw9oc29NvuNFd6fir1nFVKtUJFHVAIgjcjHc9qGl8ZK
1fPMFZ9PH4WvTmqAXpcVeZg4unuS2c8bLW7RZkbpvpBSkpzcey6ABLGJHgKgC3yS4O4TWaFXlWMt
0vJtsj+6LrEP0xc3C/I8Nt/NN4ND+35QIXF+GCBShu5/0ydwTCSHzHZkip4NrvvWoQzH6o00Aw6B
zi6IrZ7R1sZQP9MvvRcWpyEPzT7sF0medCcwAgwZ+SbojYPXKzJ7HXdYzZlk/0Pady3HjiTJ/srY
vGMWWlzbGbPNhCjJqmIRVC8wSmit8fXXwRFdBcIKe/tOv/RpzmEgVWRkhIc7Z3Mq6ic4R4JI6nLh
HTR3i14amVwSfZ7zXdDAiFZanfwYFATM2HHzvLB/poDY0T1emJlemGGTl7zIMNg/vUIV7aVqHuNg
63knVdpHndG0KeHWt23OTh/ACKClRwgtTImC006B/OzgcbbAG9pd4y78+l/Sbj9D+uP3T4dUAZba
1WzK24Lrgmm0ZEX/BERwxpsuK0cJFJYHKMQAPDO8cW0Rg20b+U/iNqA91wM8FTsiag1uJtH1fc1s
+ywyAsnpItJqeH8bSQ0kZiekJW4wcAGBPqKq8aKBRA20Blk1h85r5lRQmYhbJvyEMFr96qHiCYRO
MeBGQEoJjM9Q72wEmgyVxlNoC4cQrC9bLrE4qWkrCnQGcqwDg5cwTbJYOrANghMjFiLxMeUSVdR7
INdL1PGAhbGyfgAoXh6kCPLSOfNctEXXmbfXbDZqGBEk/1o0YeLkyiaNtRgwcFuvgIcgyiq2YqSl
BgpEc2LdNjb3YkaW8Q9j/LVHZVuhz5km4Oxix+lmSRs9Wg+mv1K/TJ5Wh+GeJ9Vdv1NNVve29UNA
ogWowi/86XQPTUrdNXjAZSkf9yh7VBmDAT93eZCEXR4Z2XB0WaPLViqkMqPCZPNnNAnqjZzoonPq
PTOsGiNRj1q0RNQ5voZ+ObmLaRmf2heRmwe5wTyV4RKi0oDnYQcaOU88yVe3p3/uCr+c/ckV3peQ
3ekzmHF7Egg7xTMazRKQaorLhaM6G66j0Qxk4YiHwUk0mWYNglLQr8FCS0RqqI+07tZ/bNa1FcOj
BiTfsTtxBda3VbQJTu17RqN8TDkvZkHH3ft7Zv/4jsnMhpmXpKwTc3bc6NWxgoDWVt0lAzGoWjzd
nt3ZgHREHoyN3xxIyye2WC/q6j5NOJvtDdlyoxUHIUlO107u88b5KA/ZQOPzwpLOxiiXRidr6gx5
3PdyytneGmEZGKnkcYoBXy519dDYRWZCcvz2QGcvMEDK0WcxdtJokyCNdz2IFFcZh7QXv0nBRVoa
/P8ru8fPMb2wMQk+XDcr44yDDUag7ElODDaxUz0FCrtfiGtnLy2A9XBd4cGG7qDrs4c1S6QS/fy2
GllO9C7JWzZdCCvGG/3XJgRvGIumNPRETiesSiHJ2+G9aKepgVZf1JUCd5fJhD1CEceXFs7ekrXJ
1PWeW0dCCmuFY3UK4Q/OmAcJK3pe6kqb9ScX4xrd2oXbYocqdPkGltRIrxADe8c8MJrmHWCK2ztu
zj+iI21kzgHTKjqMrw3xRe96FeIm2/8OXWLKlU+44CVlIYMt/5n78NLWZFApUmNtUhe8PRxYRBOa
TxjuQ4B0ugadx0OxyZbSKnMb8NLguJ4XsyjXvqT0GgyGYgNtpJUgPUdft+dvbktcmJjmrNSBa1IQ
j/F2TcXYGHavzTZ5VDndW0iAzHqjS0OTYCJru6YHSStvS/mwZlwVGpiPDg8Q8duANcvdu0481+fc
q0nnywv7fjaSuTQ+CS7ULgUZS5rwtqdtBgfSJkBnYYOQ5JRQP1s404tDndxwjtaVYEjGUEvwwVc0
jdZudmTKTbbz0/uB7WhUmX69KpeaK2avGZRRIEs99k2h7fR6v4ilmMc8mv3sGOIbY3pHVxX09a+K
7NA9QMc5WXeVa6iZDpYT2RyWGgDmynBohwbQSACVMyRZJweEL1PGwRlFJq6iRXVOMtrrEAs2hHTD
BRYr70px3Ym6dtT8hZfTXPr8yvTkqDB8X1QVXqy29GGGK8kc1jiexY4hgx6ZJkMd9HSChpg6a+Uk
rlKPRBt+y7OExz+MxVjibgBXIfIGt4/X3IX4x4wALnS9IoFUxi2y06yNwgFB/vWkLCQD5s7viFSD
0DpaFYALuDbgMnnWOW3B2ejp7K0MYrMZ8ELUfUDWdSFAns07QDcJDRFIw6CDbLK8fSpVkSt2iEV1
7t3R7yq6QQnp5NAlabG5QeHyQHkO3CoQ1JscIBBbRaHbcpwN6EkbAvivpTog4EbbhGMLNfGrY5Qt
8rmMUzW9iwEvBxMQoJSQCZ8EL5mjsE2fqXh9r2IoZgC6aJRH6dEh8dEIz9t0uxTbz9UnIFoGvkdE
TBpKPhOLDZqnhz7UODsk22K3b61IIblJXV28v70NZz0D6pES5HIwOLQeXm8TaLOEnpc7nO33ry3z
xSjr1v2Uy3ViZFYRUB6UNKxRFNR/Cdptzi1c0rPreWF9Mk5GLHvNSUfr8rZOLfEtd59CdV24Bwlp
4SXZvbkXhjJ2ECJ0wyseBMvXg+38Ej/qfd7uATSkPPD8GsmHZyExQPZOyhCJIqPYJ+Eq/ihz4wze
kxQZszRbSWsO/d7ud+IC6TG83F6Dme0FzM6IREY1BERQkwuwHKC+lqpcb0PYnAw5eIIgY3rbxNwJ
vbIxuefqPm5kHn2kNqiXzJaJTZERd3Jpt/WqK/aBu+8Y3YP2YJa2ZpofuOL/+wsmRzcper4eQhS+
097wy8YqQHcblaLRIToDnX/luNsmFwjoiUjZdqaoxeu8XABJzc40xyMVDUQB3iKT7Yau7LKrO7a3
e6F57UDXzATBwmL+Yv7FK0RFCvY/NiZxp6oA/ZcPmOne6q1g5629dWm8HlyCf6yKdPfILq3Fg0xe
Nmdoguu3F3qu4ADzEBIDeuHnXF9v8aCWuC7qUGF/3r++uySlDI2tahVSC5V9G/cuaUm58qzTksL2
OHcTJ3lpeFro6ysANSA21Nv1YJXynVK/tclzJC+8vJasTM6KCq7Ytimwi6AWB426vD6WsboaAuTc
2Jox/9Rkakhpg0YPjnhyajLv35NZ00rf7w+JWVogJiD3BLP5opJ6nZvn0+dSX/HcNsXDD7AkDdf3
L7HyoGOlHgKAABbIm9C95+Wl/oAfRzddrAsL0+CeEzp0zImwEJO2p+pettByQw4P2JwRCR61vbbv
aEU+Ytph3/ok0XmjW3v0AXWVryfCbCpLohxFep0yAmmXEvg/Wd9b3zdZZiaqJDfx8X1A2yG/iKxf
ZAZmaqV75+isY2oZd3ZghGZhxSaky0hCW8KYCUXQcXsLzN3EeD3+Zy2m9B+x2mrAPQyDDcChSIG5
foVg6X6464M/s9kuLU0cpKwUXJlrKATHGHI5TjqGrK49cBIDlfPiokh5RpSINg4rordH+RMM3prv
cUdevCdDeJNYk39svz6AwJ7kwFl6a1AS49+w6B05ftRmZjSkWn3tniCdRc5I9VLI3unldhEmNHtd
oYIDeDMq92jOmXyPKJaC4HhDj7koHtJwlZ5UvS3uROEcc5zumwl668OeKuvb8zD3HATt2R92J9FQ
Iku1WkWwy1tQln8uvxyN0NhcLXjpRTujm7uY78ZvhdaFJDPiu8pkNzoaEqjdks+F4cx5S7A4gAsP
hUi8uybDaRzB58GAxsKM9HE4POTWGvqSgT48pgnugZVzt/Damj0ulxYnAxtc1Ay4Fhbz7JhIFdB6
tI2QTlxLerPz9pp0h4a3hVHOVK3AVYEkNaqeY1fr5MZlWFGGbDWwkPtGR+rv1Q8tF3JnpA7pEm/A
7MJd2pq8dHzkhVU+7PFsq8n+uVVBFq4Me92QlhrMf2oo0yM5Ml+B8wIhIaKV6y2ier2j5S0HkDWr
0trKlR14BY/cJl5b5B79TcQsTfqd7FWXRNZpKzw8inePmp6WcIVLqzoet9/fgjwkNALASjK924Ny
GBJOxKj3wbN7Uii3oZUF8hryjcO/sGl/OL1uGZv4/lYBRa5bjMu5Hcz3V/O1tlpL3ZjYuvf3Gm1I
tD0+fBlPxltOnwqrsyO6igxNd8/L781fjChjNIcELIsuWPRKS1OQRNupYaQxqAVUjZhs+zDWCy2C
ZBNgO0YJaP0GKnuerg1demAZF5eV0yvbMJHTR19O2LWE0pwVsINy16R+hL+WtZYwiMqhxP/Qbedq
Cx5sNv4b1TbxNoZ0Mz77etswg+9lA4RqkVfQHUthidhSh9WDlY67UVuf0vdvRl9tpXVNVLoEdxlP
2nTpQIkOArUx/v2Fts6TTPXaFBn4cjAG7l3gHnrG9Ai6ehfO/JKhccNe+E81ALuwg2S/3Sj2q1hn
4Lg7ZZjQjFswNBvOXw5pMp+BLKQYEtIoSkL05y3ikRq1X6N4QfeQZCCnIqEt4ahuIffNkM/V44Jv
mzt5Y+voWDOBDPd0OeOi0dwohvmscKERtpeELzEISe37VGS+HQi/sAwVmxwVR1JmG841QnF4uP0R
s3sK+QF0z6FsDfTsxKlXSeZEalhxduJa4XYg2ttTaVqVS46WYbgvd5vNSXmB14Gk5m3L3MwFpo1n
DwVs8ExjT03WOWYEZSiAHqw3Idkj7dIaQ4/5LpBgOgnHmiyEe3PLrSHpgrTLOOm/6Lm7UI1EqKFw
9lbwICREnorvBE0eGbkjKIUkVNPzbUKF9eNqdXuo40gmR2ek0MZDA/g20EFM3H3ewf8IBc/aSWtq
yWvuflTtDkrQNQD2QqA3/FJ9ZNy4twxOjpDEJ5LaIdFmBx9cule4QpfVJbTfzDHFQxtdsZCSE2U4
pOvli3mWkdMcNuJm3zfGQP1BT6oljoYlK5PtKcppmXk+rAwldTcH/xSuWEMg3AevgcBOl1e4E1dx
+8hmxsJ2mctrj5kEpOhAXoRe2sld5cseFC8aeFsVXAyueta4XRobcWgAWZJ3tV5Aqa/7UiCrxdCo
tNP325tmBm8F58D9cCaNUeuUe9bPRC5uhooHeJQ/KR8jFCM0LE65Y59BwLYCCqE0HGM43jY7A4i4
NjtZ10H0mERNYRaSPnLv6nwCVN1eM9V2VTRERdtjppiajk+IvTfpnkWeQ9LFXfOohXpeLEQnv30E
PoYfOSTAZYiUx+TkNG5bhnjL8gj/1j7xtktFm/HvXx+U698/OShIoQttVA8YLGhuZGUt+h5FapFK
wzYpziI06tlyrwV63q/TYV81S3vs90G9tj+ZbCQhwOYzjg/MfelTdyylByfUnfg+dN6Gt1A+KC1V
PlPSEwBYby/0TLh7bXtytDKlb4RcwtijiKJm1ZQZYdJj95SXqwJAaUMsl0oJYwD9a7bBhwNmf3SY
Qlrl2mXUfNWHUo5cuxBWEeCabAPSJKWO0EGptLJ4Dh2ePdel3+hQ8gKBfZt4kkCiIpRlAtV5YAub
WBJ6SGyo/naIwywjvdd27+HQ9m8pGw+fqeKCrPT2RP12QZini6+ePAuGHhTJmgyEUAFZQraUVwKA
26G3lboSYpNLMi0zOwJdCyNwdwR7/tK74bgqU1N0S9m+9CTmazV4iGvz9oB+X0foyh/FywDmBBfB
FJdSR2orJH0zYmBiwBkj2uflmvFCXckehUhvo5im6VIK5Hewg3QX0Ksg4pB+dJuv117Raq2uQU1u
D2ERWF4cvXWNtySWORNTwAq07UaSZuiJTDmFk1aMXcf3eFsuge+PNmVBfHFfg1ImjByzaUDOVRaD
rtamHz+DDLWOT3GSEyn4WMJWzRRf8CkCCEFwhUB4ZEoW7ZZhDdrkmLedffaQ01yXjLW/ybalbqhk
MBKRCAux3EwJGiaxc3AfQ7oXZYfrOWY8ta9ZCaW6/pSSErnhmIo6d9fRu1CX/kT8hiw0OrJRgUTH
Ohb22hoeTYritxFABBFuIsAYs0/2jacx9anKEccj9bOM/3jfPi0RE8+83FCNxMwCccSjcXA6t34v
Q18LwYftpQR1rJ74K2ddbZW7CsnbbWVsvvI1cPc2no4Lb7AZF3Zp+ef2vHicoC8zjlw+E2yuATVx
ZrEtKL0A3TSGSHe8Bc+zNE5+EoIw/AC6MAbjZL8zPb8T9LW7iSnaQZ1DYYjoD3OQQKys0CP5Uj1t
9ihdzPHPw+FipJU6iLETwnZ27CoC5iTd3QpouqOsZ1BI0NZbzC+Nn/5EyudqcafRcoUIHmIsMKxk
evgm0uggdTuJsg8IMKJgIcCYuwWRVwJ1IVKD6BabKgMlFZJrqtYBodJtu4Y2Gvl0JTPTdICjW+9t
KJcgMXMO/sLglDKHHzht8JoG1y4Q/D3peMIjjt2hx13atLs352kT4Q2y9HpfsjrZSUh0d1XewWoX
79iElrVVy39qZOCNAKcHnPwvhlum5esqDATgbfjHihHX0JHSKy4gEm/nAlGZdcyqr1zyXTpmxJt8
sGKcVbskITRzuUkgDwbUFLcoSATHn19s28gL04z1E8FuabeO3uu1a2I+l2InHr9lEslcWpkuYpZ2
ERoQYUXcx0R87XSIqb3mz+kaZfylBP7MuxX3PR6uY587aDanT/S+wjUTyT9D0uOVWCEkp929+vDR
fqgfNk80jshbfj8c0PHrmUJGxPtk6bU34/euvmESunXlIIWphG8I0X8DIhL/KGyget2+e0u6xTPv
ruvhTu4VP2IDpR6HexiI/Gm5FnkiwuY7NbRVuVSMmjkWaCEBaGqc2jEde71bmKJ3gm60tZeMz8Vd
Mv/b8YaDKiqAij+QhYu9WPOym2pCKtiFCUEiasare98qddY00hdsE/12WMfNPGYwmD/MjZ9zYa4I
FUjfqeMakcIsv1sLwGpch+yh3p3rVbPEWTgXbsBpjnhu4GfAsTYekgt7ksrlWZjUgu3EAWk3jWDw
6j5490/gcCHisSnu2WFXJunSOGf3ooZsNRwNoBXiZC/WAZJpbdjytv7MbwY8VQJ655HObs9IHJ2W
8DozILMxR4VbAKw8YH4Sx8j2YpiVGta9V2UAlsRGxuqhRp3a1yM2QhNjaLiRqidOhDnYZRmIMDNI
wQsnTkEA5rVG09tctPWGTZTytExXFUAg2S7kdcU7txwVCyq/Ch6elzrbfEaoo0TWwqaYm6yRSggU
1khigBP/+uu9DKjpVqp5+1EfeNKs1iFtViycI154OdpP7/mtXirIF4NR57bpmeY9TNyF6clBDtpc
Atkz7pz+BCpdNPBVunNqdI1IPhGe2MIwXpB7o6JPXl6su2a/ShY722f3KB4CYFMaxd3xNLgefuei
q0vjcb0LJEAWJ6UORyqKhtDTIsH73Gm/NDWZadnxgRMeYOpR15/FTe6SkCHcnkWAtlqJC2iXH9bf
6Q0EagLosIF7EG0nE2vIviluEeJqlZ7LN/ZR2XZ68yDchcaDQq0dBw4ZUK2dCvt8Fmy7IMR4SlY7
gnzu+eSaCydyJksD5us/vmWy0ErXC4nAqIBjo9MUnEymJGK5xaWMxdxWhhQ7WvuBnWN/Sd02Uq6E
vToIdiXdBxqJE8s1OoSGieGH9u29Oxd5S5e2JhdDz3S806csXLeO5hjtLNLh3bcZozd3yZtKNptV
Rr/pgtW53NuV1YlHbVDtKIOWF+yxBNATbuds5E3zQGT9aOx2BeHNt2Gg3kqi5eftAc9tXhDaICsg
g4sFaN7rc+I7VTLUoYyXhkqbxiXtOWhfbpuY2yXCT+8qD+iL9PNgvvCjxeBzPl9icFEPUC4kPoV6
F8QbbyGin+kpG58tYNMYhTiQZZrsRr5yVSVmMJQW7WT9o/uE3uFjCUaGZkVIvPvABsWT+KMhX4zx
LpTE6y1uYTbluem8/IZJFFpKoudyvirYqZQyaGsKy0iyEmHQnrTcy+0qTPsHF6IbXzL4y2s9rR20
i4uMp+w7d0AvoJY3VQx91z7h0CGS9wKRQoQYRM5C9p2PRQBz0gZFJZLnTAmlR5fxcNwDJ0HjLRdE
yFO5UvIRyWIcmbITK0bB1O8DWk7ueq/OGtIWQ/0CPH69HriuhiaXxki2wpfyQ5ol0ZFPC2gO5BWf
5TTpQeZEhUQWXKMEosnFv3v9S5AqBXKlXJatGDFGYFYpGgDnXqDuQ0mIVlmkQAAwk91PXkLNl9ai
lNIoqRKODHFTbdSEZ9ZRlig+ibhMaWjGRzUEFZKIbY2kQB8mAZcAoNOJV7yxEK9hidy2tUPRqRu+
x5iqkoyqm0uyp7M3xh9L90s+vPUbdHaC698OHnIohFPprPXgW0sJs/a2jqG5pustJORmQ95Lm1Nv
o8pln6Dkans7mXrnQ6C7J87iQAwRGZElLRzEmZofTggqyOigxmn/1TGAltRECxIHu9Pwdnpj7vfh
KgcwKSXP0gEUaG9pRsVclyNKmdTSF26L+dHKyG2ipjLyd0wOhyT6Ti93sWiLjd4wpyE9hY8iGoUK
wq6xpxQBjEXlvu7u+iVs3Pibp5cmlOH+bXnaMOymfJwNki/a2jOf0ZAIhcWnu7SxyuZ4uu3tZj0A
YguQl8OnQs3j2qGiJxQi310i4sH9rPX7ugFoYKF6Me/pLmyI1zbirOd9iYWNwtxvwS4C0iBPv/9y
THfXUGJsVufvlbJ+VBffv7ODA2RS5ICpxttp/PmFK2eEgek5dxDtrQ8ztyduDFx+rdHF755EbLWM
HkNh/N29bWxsDwDA279//oBfGJhETorUBbKWwYAarBzLA7DwOW1Q0hNRzlMyMgintJaJlu7aaiFo
+4k2b41tcjXlSowNmMN0auz3rwcTaC3S5sD7gG5wt8vXd3cbnuhnJSCuvnQtzkVPI8z132s2OXWd
G2SB67Hi2Haw779f8R4hooEGofV9tLWy76eX+OFuYwNBclohh/CnDv0f5qeoVIbLWKENMPTmmdsd
xgeAo98rtD+cK6AfrWBhF806GTzYEPfjeQqQ/WSquyEtOc6HSw2Bdtz3FBrFldE/bEC08+ksETrO
ze2lscncQpUjcIdeQhpBNMKNQqP7FfeysG3HO2C6d7B28CgjOzXoDq/PXNKELqTSIxGpCjPbsiZd
nT5X9dKbbS6HgCc98hXQjgPP+zQCxblQJQUe0i+o822+5yQBMT9517aH9UtjePdqod9RISR2Y4f6
+fYY5yLEUdsemkTQCMUXXA8xUupYyBtetAP5Pe/f+vQhZt76Ja3sGUAs3hAXZiZjZATInMilAO/1
PHpNjzbHAIipnLw/uMTDeRAJ2TEnEHPvaAX2XbBX+mZPGF3TQd5Vo+Jwe9izuwfYEKBTuVFCZ7J7
Mo/PWb5XRJt9ZQ5Ra8n1GkrZ6KCQF2r784ZGgWENz0Ys7/X8KnzOaanqSXalq7IpvLPOKkmMJlxl
2vftIQmz+wh1L3Cyj0KOU1QhVHOZLI5hKjVKQyHMeTAHgUbr170JxZAzmna/3DE5BfmHU/RtJCR8
AJdmfERXsq+D28++/T1z1QzUm0GENAqNAYkzfu/FjeXEjMa5HraWvm/pHvroBGV9WjxF23gnbTyZ
1nTpxPJzN9mlzcn1rEqOx1SQ14ULEpD9AP/WyKjbnU1sM2J9kJ1R5dRYjRysJ/1xYcBzC4CmI8BX
gHYCfHbiLspKHJkO4G+ZcxZpphA9q969AJ6gLjFAfBZ0GVVzC+EXg929lISfvWMvrU/uWNFvhlRU
+3Hoe704ak8KNOFBiBXQb9DfrRbG+hskDHeBdOCIE0Z+fJqhG1Sn4xhfFu0Y7TDVOrfcgiaeoodB
g75wVe8CvfI+bhudvcsvjU5ioNrvkzJDeIuY/fHZ2QPKRfaHkqy/2uPx+JTudgK9o6sVfVxyFzPb
CpwBwAcgfgfRmjw5xWEeOIFcxpLNf4OkpEWaVwdZTcdYtwc4E+NdmZmcmFR0o7DqMjgLacisIVAx
p4wf0N5BBeK2qblsC6DdiGTBIwh23emT3ZXDTBqaXLKRiyQjZeq9dbRoQTxyBp514WiMx+7qIsXl
Bms4FyPLOjKU164gHFjo60lua4M03tW9GgOrW682Fsb0y9mOZqDSAQ268Tqd9qO1yMRLhas2dncI
7zhdWMV7pMW/wNdl+VTaP1WGqJe61pwWhvdDQ/9rfBeGJ2dP8qUgAaNNa7vynVNsmXO1FuK175lA
tTbVm8J/xj31qLxD001qhp75rr1FohHjea5BUKQkkPa8z3V/n9t9vQ79J/BTRDyNdp5VOKRs0J1R
6iXCZsN9SA9pRJudZnPBkxpTT49dUkSHLrOknJY++MBW2VnOjwUUSqEd2jMkWCVvOThQSs10ebxz
xVWGNt+NDxBosIs5veX1mIaoUZIECD9JNVoBcBS+IuFdN3bv73MpJmgMQrG9Yp7AZoK8gGh4e/E9
KBdb28ejdGsqxzW+uDU0x0cxWlUaW0JD/2OZU6ECH/KOA5sfPkY5SYxReoZ6f3vrzO8c1KQ4FMKh
1Tm9N0Kvb5RxATnTOyjIVTkuWeKyW7Ix8V5NiuJ+kcHGVrTQ/ZZt+aUz/csp/+z/P0YxuYC6LuvV
3MUxA1u9nhwqQBUeQ2wRkm+dt9sT9htrM7E12fJtnydSw422CJoFpXQlRIZ0unNIRjiam+2Wo2ct
XmhXnJ1CQGDwBkbwBtL8680R93JeVmwIo1VZm7UDoaueCzsjbddFDMRRV3WPiccuMVb9xoWOg0Ux
Y9SiH+VXJhMbp0GsJA2WLghe2QH9ajy6Ye4SnxvxxCVLBFBOdpb86fO77Is9FKoOXQEi1gvB5BiV
/jobF58xmXPgJvuETYJ2rPYnJoMyeIEhO4aPek5+iBXBvL3IP9XSWwYnhzGQ0kHsKsy3mJuVRyQN
kgF+sC5EvfpIJWhuQUEgBecblY+qb8TrUFmlH9xX0+oentgG+8kBRZg+3f6qxdWYBO+l59ep4kfj
1kujVVjfSxz13t3sQaNxSsR1/dz6uxBTkpBS1kNm6/cL7uJ3nW28XsDOgFAPyh0orl5vxISPyzrO
pNYu5a0vI0d8TI6aQKsULvdFchLSraSEROtcgrgCWkYCot1z/lMnmL0Kz250aH6RkMttIR5tCe1e
FtfSIs5mzpWO9+DIYIkgfJr971EdE/lExkdChnwTdFhA+ZSIa7my3M6K/E0ovZbaURLOCws0d92D
AmFkyhAUFi+f69kR8KosGbnqIN+x4/z7cujoAGljIfePgfDaySwofTYFb3JOYDAQlpK116JeQL5O
nwJocoRAgYpePQ6PLzxvJ3s3ZByllGo0WT2L1jN2iBoQ9QUPSyu1INFUUyDV+hVURtF06dwDWaXL
+wRQEunnn9sTMrqHi2P061Mm88EAUgY0/8DaLGDtQtiSkL0DmNuJF8Y8fQNMDXET/yiAgqEJGRgq
wHDoc5+dc1TzDILlvCEVklnFNN4KdQWynNe+Tha8xcQ7/TI+CfJcf2jEtGRZu0of0jcnPg/sxm9W
PqdzlSkzC8m1yVXwy9q4+S/iBI5l1IrpsbwhijnyA5SCoJsDrbniEIdLvR2L8zo57k6ksV0qoQ0z
WbOGW5o5u0pq2oFwJ0Bbt5CsoCa+SK/xs1rTbQO8BYgVOBlcKT8P/ssh+kWvQOcX3LfAoqsW9FnM
AHzakIsA+pJ7X2K4mR3lSGkEVwHlHcA8r6e0DliwogKKbweiIUVUqlbBWhNWeX9EEOlF36VmFbhx
Oefj9vGYisH8rCWuVxZpQ7DRAL97bXgIcyVwerSfCbXnPMp131odj4pamrg8EWKvf+39Jn5kVCFY
c6zSr2KmRxtelL7EQ/EdcnFrlYqYniJg4Q5DygO3xEpvWR+kq9tfOneQUQhHJ5PAyyLUl68/tItZ
L40cfKhfmqNOuMdZqS6oi7pQEwf6MyFjpAEEiTxipSbhaNM4ZYtyBghBCx11IhocwdJ5jE+yEXy2
VgWee8aQjJ1i+mvJavV4zZo5SmUgNz2FuraGagHidd9klgLM8QhPd+Tld013SMrxjiDguxT+S46j
VWNWpW90SOu47qvS4hkjJFT6p9X/+uj+j/uVHv/5+8t//Df+/JFmfQExrWryx3/8Tw2FxbfIf0v+
Quri663+S/r9l3P1Vvll5X+U/z3+sv/85X9c/xG/61+29Lfq7eoPRlL5VX+qv4r+/quso+rnK/BV
4//zf/vDv3z9/JaHPvv6+18/0jqpxt/m+mny13/9aP3597/yI2nEf13+/n/98O4txt+z3bfkEzH4
P3/Xf/7C11tZ/f2vgvS38eGMOwyHA5eaBNfbfo0/4bW/4WaH7rCM1ASoE+Elk7SovL//VfwbJJ2R
i1JBzwP2bGWEOJZpPf6I4f6GXKzAaSPISoIWDChy/v1hV8vxx/L8JanjY+onVYmvmWb6IC8PdAHS
1/gOHAx4kOtjgbA0KIHsuM9zZUjWhV+h843taw/s2G7H7Hu3OKNtHixlDE5PAQExid9LqaAxkJ5J
vRemVQoob6CxPiAFJ/u+VfF1JEE5nVNcyihaD98ecKDFKGN3kAkjpWWqe8HQPrNRKvXrVg164Klc
nlVJpfnOQ1NVTWfwuRqohGO9+K2XoVFPXFcc8l0usrnnWILHVrg0Qm5onJOGBmSFQ0dxm5ScKfBe
kqFYKfOFaHlOlvEcyOWqvD+3YEGMtq5UCjRv5Biyd1Lb41PbzI9lqtSBfy5EVy4stuB7wL7aBhjA
tuRTD8Q8Q+darl/lHkUXDhsTP+bi57ZmFAEEyQlbg1KdY8DXxzvBN1vz4nMu+/ld2MWJgB85IANu
fDfpKd4+vEz4IVJlyqZpkZuADHYa6Quk64gmK9BK5tk2SIy4zNiV1sdJYzlyEH4ESlcwepENLmBz
ThVxZtOywqsQ8Lmd1SV4xVU3LUx1cKBGlLoAPpJWzAIrYkXMR66WmbYNfFRMcBGonP9S8074ITlA
P+jRkA/lE67hFhkNlslegi4KQz1wBZ7Xe6+J1nHPia3RVbH0lPjV8KZ0PvYJ4yU9Mh2xz/WUFduu
A8Q/ykK9lQL9/zL3Jd116mqbv4i7JHomNQB24+2+SexkwkqcWAKBEEIgwa//Hs66VRXvpOJ1ZjW5
k5tjbdS+zdNU1jdNmXRyhVVRF4grndAO3sa9FjQfIAvEihSqvdluWLPx1oJFAEFy7HqOoB+Gajlo
XutVkhqgvQfbOXEMAhcCtDVQeB9JTlFQiMcxsHnC0soDGS1wNaC9Ml0B7FjptBcdELiFJ724KlU2
B1UOBPSa5cGwEKSeLhpJ2Uk8bblwvc12VAZVlzfLyH/SToLBrCGHrXKwgoa2sNUcN0VqPUhUZyxC
GDham95o3weGy2YQpC4dbQy/lkEjvlMl6Z3jU9sdWufVP9LRWIAJM8nr3TzG81PdJf6DNUllgzJA
59tXO1HjBIxFOlUBYiDeiqH6sgiWtW+sG9oIrn02XgHPrhl2B1xBneiLdYpiMNdxwsW114r0FQgV
+FZMxIXjgWO7wbeDzsttG6xBvEPLTcOtxmyEPd5P84uGe+B11ncUvAyw8dleUllHO6CBIE0ok1CT
va2X+uR3qfuxxE3C8mEykf+ZJXVDD1mieHuEGAKNLtZlXA6Basz3yvDkia811LrXsWvvYXwxQ5Am
bk2261NvFJcm8eAFsEyeO/rKZyTXU1Y3+RrBBgmylmIPplpzDFuh7aFL2fpkLYA0+aL87I0oJm6y
aliX68RLh7HUeOwfjV/bL2TmsOggQzYtO+1z/tnCUrsquZ904MuFw24ah14XlDemLRTh6qqXzTA8
9DboWR7ETRztEKIhBYwY4CvjMAdfuIyb56GDXHvRtS6oCyFiQFXTisR3Nvax76JBJ6gnqwjiL1kk
PrGsCqsb9I6RwOpMtyfd1ynqwQu2775NEw2ChldDr4Uq3okDNWZ5U30gHVy2p2Sa430SiD5UeSVt
90B4Au3nSQn7Db3M/jZpI/BYWcLXpICS+lKXqZm662YKGRC9fMSVF8hhuWVGmC6vJmKH/ebnHRZR
pUdoQkRpQ/Cna61yGfJmvA8Jj72drsNlytEYGKFsDQ2VsfTs2DVHyDTj73RG6Pmr01Grtnqmw1Uf
Ij/9nqVNiOzAcPc64J5/QSc2+U5kRx9iydN9MG6g3wzq7uNdH6lQ6mIMNDv2Xg+hybits9eIWDg/
9KhF2FNqbD/B+WYEX5i3jUR6Xc1qyluQLo8UzOJsF1UK0+Eg2ASwqJ5jhFRiWr+apMORSDLuQ56S
QcK09ON1tDl6HwnsERe4Kuz9ERCzsmqnYchtlFVrIalnLgHioxRIY2I/q8y4NCfRmJ7QHqcjeLow
EUV+S8f/Sv39q6joun7VeOrezPuA530o9b9u1U/5aPTPn+b6mzr/l+8Cp/8/IqVNcOb/HSjt2KLM
r3HS9s//GybF/4G0RIpwBD0GeDFvftL/DZPC/2wgVhDnAMcAwXNjzv83Tgrof/Cyw0cbAEzgeoHS
+j9xkk//g7gGoMYErYTNKiz5N2HS+4QVqQ3+Boj7kL6iCJJ+8/JIvaWnOoxZYYEhTB2aE317UgPP
G2ToYYuksn76ZWL+G6j9GpiF76L1/44IfSC6Ocvi55+FZarjKdcrQiiwFC4DgrpH9ZFw8lkb6X+P
sdkPpaiQAirxPvSL/dXgVAGhqMrmYp2K1i/jt+pUH+v81uU/8aX5FL9qCMsXH/ECz/Ljf8ZOoRaA
NQMjAY7YZ2njAhBjq2XFikq/8vG2rYKcx+pSxQqRnleG5Kbz+6Jb3v4+rb+PmwLYjk0EHYYEQPBz
m/t6AjlBEIwrTVCKqj94mt70LL2Mg10EyKZr1L0P8Gkaf0D32tLL/5t+4YPBsIqRmweAY2M5zycb
YXXPlsUXRR/2Ve5mcMaDRO3aeX7qg8CWCa0+Emv9bddiyAwCOJhiH1Kt52Ka9RylHZsw5KiW76Nz
8ylpUgOjT+9uJsknjXbKA275jxggfxgWjlJoTYI+AUrZeUZB3Dwkfd3wol9ZgyCU+t9FNUF8wYkL
8FDKIDuFNvFe/76yvx2YFB5WEHoELhTA7N8WdqCpN4iFNXheoZhWTNS0z0ubdh8ZfrwvI/yzjthA
m/ILirJYyrMyQszaWI+DbIoKrZOhp3vno5BO5CXSi/zvn7Rl5O+3DBAuQRTDUQdgVgjsn51PNqPU
M/hw1E1MXq83zsdl85F76u/ztg2CqgU0VbZGydn3qLVte+p5TVHrel8jJC0gOfqRgtcfvwTes6i2
o0OHwvL7L+kcVOGnGQU3zftq780O+sur+hY0hJf/fs5CZMgAs2/iy//0H36pu7Ema3yccWwDTgrc
2yjrtwUO3+7vw/xp1sIIoPxNgBkv0Nn1lfQgVfmqR+3E509JhBy5/VCo/I9j4BRBzgNLg2bF+0nz
LJ0UcViZeaS6EFXg37XV0B9n3aM825VMWlB8FzrNZeBl4qizRRe+nMiDr2fqF85EBqXN5d9xY7cT
ANIF1BkDH/biYK+ePU2dRwM2MmBTAA3O4WaRj16Lbpb+YPf//jyhSYgHHO9ulmbARZ2NY4iiqFAZ
UQTOftdZ4vbMNE8kA++LCLSSfdL/zJI+/hJ1DBlTH6Mb4Q/TeALIV1wNbKiPYeOiiyFUBULr4M1M
gc5tCwLZCi+wH3/fEdtqnB1WuJwBk7EZ5oKwfLYjkLiHLeQGMCvLY+t+JNVNW/j3S/Dp78OcsRb/
mf2NFQKkDCiSMc7T+10BNvScCReIIprjE7gJdm+HDplTXzVeIfUIIoIe0YPNF99ZiJI6fZyEP4HR
AFO9xRN9vCPt8EH74PcrHzEbKp5bNLbRxs6WqlOjj5rRiMfNQ1oPu4k7l83fhDlO0YWB3dNRDvQj
8Yo/3CmQw8ywBwFbxbSfTUTsdRLXPRXFEKLeYeE2xmsJkq35ABr7h2OINwW3CbTvoIN1fqO4Wo0r
IYMoxCqRAZuusvvNhPbh7wt7PkyMIAh/399ezs1I5Wz/NNTz6dRh/6iFebcZD6pysv74wcecv17n
o2y/4pfrcRV9FXSS42P6wS95wAC+7VfQoaFts4O42kfaKeeLdD7e9v//Mh4nWc3mGV8V6euQXq7D
Z/rRxP1xCKCTAJ5EtI/K/vsh4p5M2mQYImuvYlgTdWmdA67x0W20beFfzze+BFXaGMduY4D8Rn32
hZhEIwnOHbBQV2PgxQd0E9yXOeHzDSF6/AYZQ7KvVySoHZSJKC7HtZ/W8YMfcn7P/PM74JGAyjA6
S799rmsXKscU9Uk28sMMzBSqEROuPxLtjE/mXZN9ZL9z1rMHCXT7dAQiuIwh7YPm+fsZTiOLyjYA
1UWYTO4Qqq667ybU36o4gL1bPTePFWof5SIq1OqCuYwDz987we8EZaogzc0qh2OQ3IPdMjyZofqA
JvCHDQBoX4pnAukZxPvP9li0CW/UocXPq+z4ikaT2PfZiKewqlz8wex/NNZ2vn7Zz0MKZyC/we27
DHWxkOBHvGR7V/cffNK2Z3/bbL980tmMk7iz3K6I3C3L0ism1UnUVQHNp9slqx8WH3AZ00/fEt23
5b++hiAcu2XOiNW2fuL7D1xrYSIv0NjmsQeXGR2LS+2nH92p/4AG333gP9B8sMOByMHKnaP98AYT
w2ofYU3HHYrp3XFB2gcoErTEVLzXDfvUW3bMKnmaJ35osw85ZFs7/d0vALIZfC7iAwgCVZ5z1Bjz
Ou3WFIxyx9iPxIQ3bdA+kp7U+dRxiP6bJ5Txy7EOcl9XF3+f5N920dnYZzvWgItIxDjrQgevdm5z
36tzl6Yf7NWznjDO7dkwZ5sVRPZ+c9vWxWCXXZJMx8SrvxmUWPLYVyd0VXZiXi6GdroIEi/MZyl5
Cd/Gw98/dtsxv000PEERNaJDjBLg+x0FaZqR1COWGg3eu4HPp9qDbyBtHoO22lV9968vSHz1dg+k
G4weVZuzyU2TahGBi3TBY5Hjyjg4J8sYeyqO9g52w3//uj9OcrJJBfiQWIAw/hlsg3vzPI4MaznY
DATO+sSjGWjN+iTD4Z422bWKUWyla3Kl6srPgfLz0ez56I4+D8C2pYYCGox2Ezi9ordzNsl1Yidr
6FCsXIbTkwFvWMDdaExuPTGE+rMMJqse2zDoh71rZxU9/H0aznc04MHgCmDWMXqGaOlsfMPnJdjc
CArZ3XrLZTaGRcyjD+b6PHjZBsGSAg+FG2Mrabz/yDlEMymqtySnvuhEXUZkh75OnriPION/Ggi6
o2i9Qq0LQeZZlKRAQuj87QkJ3bBjsEJvpNA3YpLDQ101H1wGfxgswlW76ddBMwNVzPdf1TgPQiut
wWAz2aMGBkLnfkSjogs+FFg5j2EwgRFOBKR2MIW49s4mkCTNwlAc08X8kt3Kah9r6HDsFOzEpL5s
Xb1Po4uYfqRQ81tkiyIJUL94TFDqw4E7i2zl6LwVPV2Q2Fd7hRPI8jn+yDntD5dMguAEeh0odqFU
fLb/+qbuet/hy5Rr0cBBO1bxu9RkDzHpX0z1kebyHz/pl+H892tmBQ9WzhpdNF6NvokYTm6eHv9+
pM73xVZb+vWTzqbNpSFHIWrFvkgmuONaXVqZ7OYKNzXei+LfDYadAXFvbEME0qg5n2/CWmeMkQpl
hnbksuTjQJ4djOcKKdq+rPrG+2DTn0/gNh7gDX6EnuvGNzzbiTywvm4XHOVMoOGdrmTMp5Du/v5R
fx5k0/ZDugzhu7OTFZEuGW1tdZHQvs7NIKIy4NCJ+Pso5+uETwFEA4EEMlHQ33/z+cYajTbA1Mn0
tpsfpP0R8gfdfv77KGc4K5g3/jMMlCjR64BSwfmzRiBLgLaoGwq/DfZTIz6Ptf3WJgZRYXsKmuYO
IeM+AKYib6cqT3R6FE185ScTgKrpJ19imuF3tMCGMbtLPpQRo0gDsOffvfMougVIjFBWB3glOv+B
VeSlvO04+ubxQAo3Lj4to4l6+m1a4wXQs9ZLvXKMPQFVAFP1j2Cc6ig38QTRUrVWcGuGCVITxUWa
Nuo2ZdXEnzlLo/YG3WaZnNQyN02fmyVaH/01cTetpd4LUNXJZbCSVXwdx6HiZWzC/tb2KIhAA72C
id3SNA2GH9PpKPSg79Jk6dB2S2tYe5JZi08ZXRlFSDKtV9ZlD0nTpLsx8ZJPSUq6e+tzm15BisOm
x3ieITwHNc6EH0c79vea9EFB6RgDXbDO7jOx/ox8Z02X25B03YUDdnRHBr96qxG1v7CWqWu/hyhx
k0TQjxVGHUMh3qIIzukXo3AAFauZAk7B+MqG0vUxL4wOidgtLUy7D4uPMtfWuvSHQyUDVHl0Jr6h
9a/3NTiMJ4lWFmSUIsLRWRn5/EJUBjLIWMmrCvJa0GlP1apPs6mDO2EaCMsZfmmjqjoNVMwwpwhH
1NB0/Ew8serjptl/RagM7zPXBeXSrI+x6M3NALTRhV356JdCp/tx4vtqgETCBR2zpKg2yIyFGq05
otXb2+9j1C5dYSYYas0T6FBdUCe3ejb+namEmnZd1GFPY0lLunjr9MgquFBGxqGHG661ikoHWFV3
MadyvaRCkVwMPpTdBCQ/emAJck8PLg9Gwu9st5xs2AB7IKd8SMlw6JRIIKzZjm+amGC3zPqajswv
ErWWnCzDXedUl2NrtjnMot7SGO7dPQd4JCdcelU+dAdo9p+AyYFNIlTsfqhu4U0RS7SgG6hYerWN
d8maqLHwQxbcDJ0v7mjikXusl7l1dU3odTas3yOyrjnBosFEiLWY5xDWCLlAuh5k8i2YAbImTXoH
jMSCMpopWMPhSNSHfiEHEj6Lcf2eBHX8pWkDeUVHq3aV3H5gLdTF3MfqokYfHT5EzLsArOJNBaGO
CmEB5kestFOAUE1JlgMm8qlxDMJDqr9IZ29BOyh8qPjPbBmBTyVs8V5c1N8uPdYYLxuwOkvwtAa6
L+y6qFOiurnAP/KOXbLYk96yCW+tIPqPf4r+/OTf1hlQBGvfL8Cn8H4nHaH7hs638B4FiT5e6NF2
qE+2FiHHACFQ8tQGwzzmOHasiNhWU5/nfACe56sckRmNUQe8bjW8BkQ3u6Fu1TVYcesJeZm4bXHC
fljY2q9FAAXyU6W/rlC9RNWf2iIzkmUv0FsCYKq7bQ38hKIXBbvEidpPPbaHvPdT7vpdaoGoli38
RvmY+RIHU4pH66EbnBM6+I8TeQtXv4X9CPDKPCvTln9Zff8b87DNHCKqPPE2OJEvzJNAIfFyhAvX
p7EK65IODewxFLqOJ4O7bZhrKL16w37yYv91rL14Xw9jdtEx3Ao75rqcCHqtVQilNLPJNbc5y6Kf
yVxfQhPnJDnb2wXyqWbEARJgcqWQBtnNbQQLAuKvcwH/vK5ITf8ZZq7AxQPxl9PF5NQ2eld3I4zC
2hT/vV0PIefHMB13cgXqFKbXwCh+hfLZfmlgR4wIo13rPZw+irmZnl0iStLUGK4pW9qaH1PHxh4V
kONI450J1S5201FNxyaAqXAEpUMCiNRclXgJ8rnvrTnOKg6e4eLiSinHF9xjZRa3ZD6RhZ1QSQN7
kaxvcWogcKZUDj2cz0a5+aaJcS2wOILp+Sqc2gN1S79TAvQfXPxuPeyLU6jD9ZqIIB72dYPIAvEE
qjIzm8bXsRleUxbdr6Rtj2kTM8hoV91wq0JQb2avoXoXy/QxYFjpTYXotplWDwAfu677SVfDgxNm
xXoHqs37xSd3PoX8d7hAU2ddk+piXiqguyDaCeG2+DORcC1fA7DrZHVluPdZRuFL00OsByBHaOKn
dzGQPrtkDI5sWYe7SMzDw7BhCLMMPrSL9GxdsMEN2E9syuhFNFDdnfTiwvsuQ5ODukpDuCgbwnyB
dHe5wufeSGjlVenUtDtoM1t3qlA1OWQzO1QOx7tavekt7NREds1SL/wJmkLLXUCEO3he512xuK3i
A6BayaWRgnslJMPSoh678LoN/ROOHLtK0x7IQ7huKKhfG9643JoU9p+Uvo6Teyazi9UJ3cpwN822
es0SaCDllSPrYY2iuzboFMqBHXCBQt3UQb8ckDOXnnMlihFlKpYT0jDolqudkRLJHfBa88ILiHu5
Yw2ZT5NnuorQwpjSvogRfDw3rezDE2mlDh9GFgQ/NR0QIys77ZAg74iOrwPCr1F/PYwVxJYhCw/g
XjXc1PMNUMnHSWVxAeRjf9G2oYZN0Ib5ypt4eNCLnk4t1zbKSVDD+MqmzUvK+AJxbO4WmocRlOp4
5wB3XTLX4kDjiEbV4OsLHV0AMqk/Z05EJ6hAB0DiSX8oUinb7NKxaIVG1LDhEBsC7sFIRC4XlInR
64lzzqH/ZIF2S+epxweqwXxatZ1R0NYYrRhTuLhnDCpRFZsAObP0lZFAvo79Oo9FT9ULbqpvaKQp
tChMCKqsy5Z75nv2uMbdcNN6c5OUY0VcXYzVEtx4QQvGFWUwksUVI2xb6kWAhtekPXTiaQUSlvP6
a5cspOyjoPnkCd1Dvnlu3LHNpqToUaUUuSORro/+ANpQoVnGbpp1SL8OGu4+LouAt4S0loMtwpja
EVgASadyrrMhKtqof86kK5omfhkTFZdB6wGG7s/uykDrKlLDo0tp/7VOInNoAf7dq9ij0PSKrN0Z
gFVvurhb7rhMgMYl2XPQmOFaJd7Ryd7y0vGoOyRK+AX+Fbulru/rIsFN7QVek9O56laoVK1qD8Da
pzFqNjsGC73KZciaazgqQimbMfYCKCACFBBbcYd2w1EZCXqvH61fwmW5AWoPojgxC448BUA6YACD
pshw74xNzVUlXPPaQeuvJBIxOOrR7h7gwEMy95c0MkAeclaXCyqBoNuHMFqdOL+Sqb0wnAQUfQy2
W9fui26mCytbzXeDuO+q9EkqOd5mVfLceTWMNGWwXyM1bri4CGgadD68EELqL2zFrFy24ywOCu8D
wKtrdTOKMDmG63ybdfwxFVFfdsuE+HAWM8mVjLuHgCLGzQXOUt4jBvbyrA0fmsFvgeH0yClcen2Z
+nx8aRf3wFp6H1Tu2VuCA8yqDDu2La6c1uyiQCLnUpLF34Rdg3lX6SDoQJ6izV1Q47Ex1YVew/mu
Nv1Y5U3kwV5OpFJ/t1wOz6ZK9YNC4Hs7jBI5zriqp2lVl4s3d7rsrXqoYTZS+sYcYI6QlH2vxNvK
yWGqtHtRKgHUOKnRCRra8DOPGodikf8tmeqfXbe6K+47pnZZHVUnnUzXdePbAwVQ8AD7cxRhRP05
CPq+1GLqSus8kVdzC1Kx3eDjfXTL2sY/RJGY8nBGOD4u9Q0j5Mpof5etFA8b8s7HYeVD2dTOidxT
Sdn09bcYcl3xrJI3ncSoRBrFbrspPcW12CkojKC6UcQAyoRT7x1Mg3igHQLoKlGQlOY+m/dxyscj
PO4k3mEIy2Re0kB6ENdA6al1O49Fz+O7BXDyWfjDddJCkgzeyVDxj1xnDplAgcSqFg+3D1zJfBlE
c88Lp6tD7GIAual5c02PbhJZ9DDmvSPdQQRmYUWCpOR1YkkF8KT1ixB066+6QiQU1ex77Ls5nyoG
i1U+PmRZ/xUYVL6bCVu7q0FrYLQXAiyyX3FxoSc6XQ8KQRY3xt1mWrIyjZTr900WuzyeCPyra0EY
mvxoRsBFjM87ReM9fO30MaxxnwIIr4fCrZV88wPuXWinst3cDE2IZzPhZtcEuFW7TKPqPdT9zhcd
Ad7ENDtaj9/lglzdVPWzyKo5bywiqqWGxEEu+Ax+vJ7Co58wUaJLilyvF2Alh5kAFda7YU689f6k
75vYyHYfgOdzW9d4Jo8G1ygv6skiDqUGNd4ytkPPShwc+W21WTackDZvvr6rr+SVk/6y9gjsA9kd
RVRnD1m14b+QYzKIY9N0bgtoTHbimNlJuyJIBjkkeYY301yLziRotVcuM2WmBH7bQjMRP2iUhoM9
2rkzbCEXkl3g2C/80iVSd3chjWVVALA/2iMKqSlEHhsDn+MkprupXYLludao1BQssvgBjZeNOZrD
LFfQl8+FkVmXs5gE1bPfd3N9ICG3w4Fy2my6lIn6NsQVQLmNEBLhUUTaT8s4J5DbcMvyCc1DERwG
tWQ/mS9mU8IKQV3NTcDvkrE1j1nMJtARQL3dMOrcXalmtif8S+p9tSxl3aGBH/Nn3q3zUiw9gNjf
61pld0g7etzKqgmCWwQkif3MJ1/uKlZnfl7V3pJ+nj0mq1uu5jHNmXJJfdVMY8xu+mAhUYnrSeFK
6hTIGZm5Uj2nsIC2D1b264UnBxDpQv1TG+EKHoFfk6sOiRZo25EOTp2QQ/bcy3maLoGtbKHwoILs
IESUHWrEY+bo1tqUqBDK3Ac+HNrHyVrF2I3ZzRIaew2AzzdLm0vpUSj9ysGHlocHglKOm028Ws30
p5pafqX00iLlojB2HSd4qkS9Cd2neg4iOx9U9eRlj3WtT3XcIxFvcKvAoyuuUI6yezx8auY3PdQu
m/BnzYZH3ewDqKSmvn+F1Jyd8JrOUJVAFksOlNxHAmmxYwQKKZ0Oku7I1zKKClaDVtB6I4Vpgw/O
bzSRcvTr9Kpa1nTYS0N3cxqsssRE37R1dRmAR6DIchno5zD5uqxZsWpa76tg6W9YrYP2Xms/ro5N
V9ipgEgri24Mj/p7BTx4st5hwP7F+lTt7dx8FQ3CfbZSpFrXa/UMir6HOnnoLpdxAsK/iVDibUCl
4U34HQUPr7DzAlq91PJKjfUVH4i5Nsjq4jRXHmYptmYCFVLXhecMaEQ1OcxuJT9HtCSnvI5W2GGj
gKmfWuQCkcDBg7RiNevLTT/oASyq4bPdWDeXqAjqq2TqW7yWCn8dLvEN8m3PhFd+YFRLil6OJevI
Tvj0Jh4aJnGdx5m3V5XlFGocorqt4xiCmTW8E5GxN/mEYI973/2Y57GElURs1oLgkoXgbN6Ah7UI
mRtKd3aWMW73djP8qwsA6be3BwZpLc0V8A8XUbZC76bWceehZ19nuOBYPaBMGfP7hXSBtw91z811
F3kn7vtfs3VxrwlUbMre95TImQ1SDv6MQXKTyPibFB6KLrJHUUaj2SevUlEbvfdcy3c+zlw5Z6BN
9KRdxhsG9goKOkEFNCEn+MEI3NrdNCThk1ncpZgYxFUScC2cIBeJrixCuHByFrwl7PgbqCUu+TDx
pwEIVrWzSfhzDIMDyrnPIHL55Nh1YJmgZMXjMgEW4oZKGeQSb/NO4Jw8ISZlDyaDsDIkXdmu4lV0
4VOUoFZLgtt0GeHf1HpsSEEG6mb3BNu0MEfpayhqmlYWAt/jjjDzBKl7FX+fKKmuGpEmqIDUEI/F
y1z4K2zr4Cgy4r6Te57IyruYIu9aCFDQeq5Ptp9vZr1slbfsNHlK3Uwk3EFiipbLlI4wmDHrrFg5
eRFlAJDaAF2YzovEFQrBqykNg2eIWmV0rQY9oZc5q2+0so0rFkTap0R2PuoJAnBeFBOcV4Ck5W5n
KXArpvWKPCzp39oWPIp7MKLIY1ah6VzQcYXIDGm95140/Mp5CZG3QhJQhEF+qC6mdNB+lWt/Grw8
qfS0nmbQpK4C4DfTXVX1kLFxmmOXtWwtxYwAdy9QvYDX5yrkExeZvVh5zJ97HjTyauR+7xVwDR38
HYt9YW+XambNYYV623Kiij0hfFq8XebZ1eSwrQ3fiFg6uxsF8sPZg97NhILpRSZ981qFsX0a8ej/
aIkW3mFOve5+RQEcgelc0VIoMSB7GEPoFWjaAZG/Ag/HWXvIooW9CmvIZUYbdqzWGVXzSpg+iCHn
4AcX6IzQ3QLv2SjdN2PiBrlH8Vp10YMyCa8cgqY1w3uX95NCNvrF1mB1ylcvdCPk6+mY4I7PycQ2
6789r1b8CYBChOdNhzWuAJmBqjwKA5Gs+R1iqPATiuJ3wbjKI4hxweVCxujWdUiM6BR4Jd5Q25yY
adunZsbOQl2CwrWvI3MaIj/rmgjkyAVl+KNribKVABXGXwfvm7VAAMIBuIJX2Oxs1IocN8By/Hsj
4g/tjn9QmdDSgh4uPRempH64ct6jqTIaXdYofy24w+PsqXIftJS3FtCv/QTscwAd0xitG/Do0fh4
32Pz3QCm2oz+F9oKpkgaKNB2kE0SPH5G0mpLdLoNQJDhv21X/jNuBDIK2lKw2ozOW1NgmzCvRWtq
7rr2QDQIZ93Sqw+AeOcNy20UkPMoGr9JhP85gw0w4xnOIdNc8DCGQjQtWOcP+zVJ97KL5wszQ9Hp
Xy8c+tkApqJHCoWA9KxFyk03DhNONnJE2h2hJA0y5aJA+c0ILWDB/ZHM3NZde79+IfGBCIUhUAgQ
c3T2hdQmQe8rZBzp2BwythRtmt40GgTMaTnaxewXrr8b0b7828+EMTNQwxvfAY3zjW79K0Krxgkd
RKLRP1fdAatbOsOLaIwfKvORA/bvRwFDhRFYDmicZuAevB/KyUH485ZNdCjdCFRuATihGqHwB3vl
95MAXAWgodiMYH1j9d6PI1GSzkYFOEIwNCVaKaWBy6+k685qXi6Gbq/YB5vlN5gxPBIIuOUbaAfG
JOjVvh8ztXGgvQSnb6JhALYsPRhOxRamoJ1FPo1UfBn78QiJ6GIgiCkFMuvAPDQN+g3/Q92ZLVmK
ZFn2V+oDmhAmZXiFO9q12czN3P0FcfOBGRRQRYGv73UjqzojIqUyO6X7pUJCXDxEPBy7F1A9es7a
e//zG/oPn/5qBw1sDgFPbuA/wBiz5UxrfR3ti5JPi9uwsZHjtok3UkqhP/1Xqpl/eG6v18MoMERH
cnXT+MtzK+hF22Pv0tnbN48oBJNhB+73ro7//GP9wwLAZa4D8CvgHiOC/cvriPB4pslCPUbLCm80
whpSyKVnKaxXNgoy4dx59/92RffPtxQZaNS6NNqRXv4YG2QFDXJZj0ahpQ6ESP+L2/ZXpRX8IHlz
MAXIvKLrCP4vTxCs0kC0ACCL7PWNE2T33tTuJHUkR5g+P7kbjnaSSGzp/+3K/5a68rVv+fevgsk/
GU0cf/ZX+4b/Cf4TVzjxv1dVHsZv3feff5RVXv/832SVWExcac4YDC4Gh8Md779klZb4DTUaegWG
2AIlAeTH/9FVCuc3ooJYbWDSf9dO8qj8p/+E7/zmQdgAbaJ/8tDQBf+OrvLPKyhQPVId+uCIqa7E
AE/Lnx/JekCWnMkOILEYkPgjod/efA7QN7QspluQa9v+t0CXK8bPUgLL7F5Nm/lq/rKW2q0lFQvX
nDA7ILy6EMi5N2McTmp0lTgxuOX29Ie78fi3Le+PUk7nug/8fSf8/ZqsoWwUmBjw718BqH4QZZ/Z
dAuXYGvHpJrXFmPIJau8BIugEAJVhntAWRy1mrLJP2t6TQx4cv/X4o3Nh5Hu3Kc5AvL3WHkmOvzz
H+/PC9H1p2NaGmNRAuTthaSA/PkeeLi3Z4qxBdYMK7T63DGi3VHEBg/UnRS2W2OIbBL9qv/FevSX
PYYrB9ca67pN86Th+nn93v4AU5c6CGnscMReZ2H1ac++fszxKsBlpC+0zUDb1gTZB+74oHM5Opeh
1PGQMju3HGYNA9vtOuiywUOuVv8qwe0vJom//3Rs6bBQqMmQY/yec/WHn85f/L41ARZ5QCSLy9jA
CR5Hf1oSHCzIRhqHtgxP1mhF3U4E4xoc3bDof/WwaTZUszV91UKVgPKcm++KqUTUSgxn/C9jRXmP
//R4XWPu2ByxSUN8c7VVDP6yYaF3COJF8GUQAiLOZZ6Nez5Ndanrxj4x8fjRN9W2p0gb34rc+B+I
F/MR1XKoMDvsmtu1ysUXVPx0TJxunp6sJfTSam04bOhoHILzMOfis1daQ7GTZeGsu2kWzjeN3kyl
FfwyENdaF8cBswrmLpGltkezxs3y5MdYXW1ZH+Ba6mZYPiZSj139uFXwSIkVI3x9quJ2c/feqDz6
ZOhqKpcio+jjIVH5uICkMOqvHovAlMsxDzvMGrOcozqjQ7JVBA6tQahewlFI2h7ZEn1gLmEzyioJ
ejnrhq1tXgXRR2qWFT1TZYW4rDihNKmoeOYgE3sGd4wa3Yd17rL1vFHRZondK2tiJCloxgThbI37
TpnlG93lgLlnF/MyEHHsl7cr3SKcCra63rPg8DducmVgOdvz1cNBtu7TOJEKjruVaNMqnMo7f8NZ
464rMR3A6WXhV1ooLl45dZCbNO/rGvRk9PkqVY+Xy3GIF2b7/UbIDMO3slpQcdn2ByNxbOhinGSK
XX4lJJpGjoSLm3y4kVnu+Ae1dUXzOk9qukQQalYCtlitD9r26DI5/dC8AaVO0S5GY/CjWRmSJvQ1
C05ZGieXNt4wc1hHVK6hJLc5Qd+2PAa+Yp3eMltcMAmBVmiswmVUGk0sabKP7O/RWNQ1vfw4u4vy
yD8EK4Km63ic6bAlOqJK+niDDDFqxpoh12d/s3KeQVdT1qkFAU9W6eJpo7D4UfYG6mbFpBEPiS7A
QshxngRA03iTVZzocasW8fKq/StUOnp9ER/QzXOWijuG68SJjMngqu7dYmWZT5lXBC9SEEZ5FtbM
/Lpqc/MU1X6JRduSw684IyMh0nTm/jwIKY/wWc6N10Tf2tZqmU1Yff1tU77lfqfBSmagXVc/1kqI
gdZizVI1ehTKewEnDGrR6cuKsspItf1wGm3T0FLT0Svd+bvo3eqOybr9GipiuFMP5oSfYVvUSZnR
u1eZaM85o6B3MWocYhSOtk3ptLt+8Yu0mFR/EGrm86+Ly7mqYVKIGohDQG318yGuCwIGQQ94dn2p
UCi3inhhRpWs42Zyvm95NMJDgqO/Ox29scSpO+Ol/VyNp1EIrZOMfeKAW9vPQOXVq1X58a/BGgRq
Wv7/OJ2mhvKLhAqOHlFY3jgjHaiVDtnO7zy5F9skXyrfAvobVMeRvbcZ6YzRnO/N4JJg5HC7ryh8
ndv02WJBH21i/drMut2EqxYv/laJj3JZu4dxcZc0GJia57oLzwPjwtu+DwIrkbboL7hRsar0Q+DN
aY/AADsS3Jzp7mlfHlZEhz9xxxnvhnChJ+ZIuaRdnxUgYmtBxGqvmedMW5lumO5g1Q3MzxDSWPXj
ghV1fFzCXiABGbdnu5Zlije6f6nzqUqXarKKu1VZmgnrYNWpMzcOMzC1BOnkEtUnTTnFaWezc9n2
9lAzqmNXU8p8ll7Iw5oxNL5zpyKkZT/kj1HnlEcaPxABVqYmAD7lPtU5fUC+Ge8UTpGfMhUUb0Ms
GWNjyhOXKF6t7RCP7uwkpev2Bz1U0akq8rBOtfHLm1UP69HGO0jd9gBnZ49GH5MUDuVJZ8EMFE2n
SRPxmo8oKL07WJj50LZLlj0pZ2OCjpHCCIe1ucNza3vxeALN0yhaA5TVdpkFFzHHUX2ZGYkT3Lhs
j1YHFSFsU+JcTwQVDCMdVZ7i7SuCYR/IvPeDwxYTxJf4OX73T7XuW+up5UmHXjPxFp/YkC2oGl4F
Bq/TUhwGnlje7dq/n0L0ULEJwBuB8XZVUFipW1d6R6LXdLM04nFmdo7M/bXPIvcWact6MJY6urV7
HELne9tsz9KOf06OfHbwnQpq9wPR0cO4mQOU4WNJ1/4s0PY/+N7oFLCokaZXkbOmFs5LI4M75djl
YWIoKJbG3CztwO9q7LaHkO4z4jNn7/A2f8pMvBwG0OdDJ+PqNK+MTWiQeGd2unBn5WX1ExvCYu/T
gT7yDIb7moHEx+wPy2XmEiG7DyrdkT5ugqJmeOurMbN3yrZOxbot08EeowDmxFMdTqxi1Ws6NrG8
aCA7okxtJgKcXzWa7Fp/q4btgFeWXd4Fba3NzrEK+xCWZmzIA3PrLP9miUXrNMoikg/KPEd7EBf5
uawCj1LLaxtxyrLcju4MuEC0x6Breu1tFlW3kg7fMBCm2QadPTPM3HYQkJlJeAjR/cVORvx2N7nU
ukrczkO2HUJVLlhT+SVw3rjgouuVZrmn4Qn4GsXajLfeKpd9OWNIBepjV+RfDvNAO97x55MTjeJ+
wEd6TlbPlyAofQsgu14ZlcRW2/ZMpJvkFbZQlqd+0Yovgw6LeO+2RZFug82ApCKPfD6E1FGfeGeH
24rRNJy7FYVLMjJS2VXQwY8bC9Ch8qyVvI8pb35EufKu31G4X0fHxSJaroI0OWwuXkNq+zhRpkXz
snpt4B6xCfOf0FplmJ/H9S/p5NanQUtaJ3VTduepACzZb36N+i0MpzTOa/cTGGP0uUB3om8wRZNd
WqnS789wuniTDjOumoXdDye/m7vdMufxrmOW89C3iHlP7CbNQ2TFC0PUVj77lRhvVsKjn+hgdnfo
Ot/nqGJmUPvuXe81+Zu7MnDRhaucrzRCxCWGoT/lWeP8qiYv/JTrcdqPfaa/882KL8rJ7As3jieG
j5eN+LS68KllI8b3AAeMOgmWDbLWIth+BeBY3H7Zb5zl0trT8jS5NXOQWrbLjnefKqAhjs+cMGpy
vspalUk01vGNM/ShTKKZn7M2Xtcdan/GA7/uu3TrkQiu3rIgWUOdpgcDSSZ7kBKc+96rkMpvY/h2
Y2MD4MD1LtxJHXvrwbeEprhyanM7B96lzKv5Bhv3ACaO2M3MNuHHamts3SSvm870OfOq/OhDD4o9
a5e57x3vgkVg/4yjodnSNffmMy53+X6wZPRohHJeawbDlxbl1f0aSsxWZesrjkxdfKhNzyzagfHd
7OVsrXP9laNpkU6xWZ5ido1jZEdWht2avz0UXqcSW1YmGYTHiYgz4/ADmDvD4392LuNoTZ/woXBO
1eoPN22M05xr+vxxsOtLXk0PTJaZda7adnccAG7y0Dp31Vh/DsCvv4lM958ANs2xaYInsIojRdwK
39xPR9+yhwTL/uZ21GLCFw09XkFL/uAMcBqb1YY7sbkVG1pjDn3TCgiJGMLCtjgwDq189Qxn9D7y
muParTKFpy2SsqydI5jqbdhIB2hN6fu4DplfB21xccMG/mJA7uh4y/Tg1XV2NoEuWGvNykRXqhs5
G+uVksvZjaKzLrMptgIQxEju+zBWu6EgrWSFV3hb86E5QmduF9N1Ztdp8VFgrEYdooe9idt5D/w8
HzHP+Dkw7owPut7afQmGdRmsDR89eF/cBFdIUpr8r04xdXdtZwOi+HkZ7pfCo5om3TTBKMwcIuCS
yyrDIIWsxIA6tGAILL1eWr+bML2rf8F5TT/aqy9HPi/MxQoX5j4sXZPAhmRHmVcNhowKlwRQjHgX
dP1tW7Q/1gxbFGrv7uIHG9EorqoT5Q3e19pDu5QzPmLdmab7cBEWvuk9scg24BFTNobxHZUHlGcJ
EFtxi8v6OPn19qTxTnwN/aI6LcPcHRozFJQgMAt3upq2pNPjloLH8hx4QAE26+73mMrwZzg2W6Jn
h30my9xzO2XWHR2++rhOfvQp9jPOTkpBb1sNZBxzx7doy1lzhcBxrunKlDnw+O70amcxlb9RfRwR
oOkFHK2cma2/GeyWg4vJb61xFteq2N6Xw7LdZjJwDkblL9yThVTo0oM2yDDrjc0bSd1duq5Lc15W
+3HyaX57Fpu003froWnDI1543d4rVYvVpeQRmYOekGjXYXlp1/nQGaJY6ppjjMPe8lqWpXeyKKXO
EfUFB7rOI/3Tbg+tNs8M7sXKXhAX73ZpPTaYYx8sN/qJNNG94W47e6RZ7TnG6zSWV7PBQd2vzWIu
rAUc3YzVvlCvbafax2iQyTp76VLeulqQi9m1PrkfWYwvXcxsjkChvknsmO095/UGBYoz+Gv3Sxua
4ogpivfeVmF8NyB9gfsogkSAARwQe7KO1PHHFEcv7iydVMI/pFI6xDI5TX8I3PUE3NsmnfG926WO
qh9d05h300Z8BUu+LOfIQO6sW/fYVE0LhRHW4Qs+zvIwY6enk6C1KWpEkZ3Etn0uRbEdGMEz7SuF
BmXO83Y/zBK8jP62PkdLsDAN1xoT/VrN3ELoN+z8Q05N/sARAYNXig+AXfwh+/dmWaIfw6qqC/9j
+xCiHwnO2aDFnZ/LCjJsHP3PuQbxBZOb761GrN9qyxkfjSOXKckIsDihBfzmSzsgcSwa5d0cBD6x
LLZ8DIBrbwbf8u9Gt/MefUhmnFY5XhintJ84UIqbLKq7o+y0xOkPO4OEOFjn3I2NvrGgZu5UOS5P
fdGM6Fxi/rM1faK15b2odrFobfiwb/7sfLRGtTvbUno8is6AidRTvZ5itANeMtHxOuMfNfELJ4HJ
G8x+oKz7JMPN/oGIb9vHOlp/eDzhRyOi5TCGvXFIQScAvc26KRWWlkckKZQgcVYPrAqYNKidjfN0
wa62lEMyTq33KXQ9sOesFxSdm4JI2hoH0rW1xc/ZmrRKdTYMT5Nsqjdv40q7Ss76KQut9WYZQxqh
dT1+z4YlPmGF6H2G1e9v8k78sMqmA/eMp5Rw4PCVsv2lmUV5O1ScaJPA254M1izvRUApW0jof9u2
i4/aj+qfEsNZ+gJXL8tRHfvGnm7mdosBJDtqJFVLIOcherLDsdtXPDSnuLLtnanqPFlgv9JOK/fY
r7n17JruaVklaIzQT7p3ne/NtBCp2/bmrp7NF5xUGpzjHFvZ4IqW/MDoaraPrEhj2td9rnackgT5
vuWSAdha8vMyimFnepIlclx1QV8LR8Jp53ctg3wyXMG+iMmoghtIfePh5dHSyKGK9Q9ZBPq/qUXn
aUxEyEmt45o9y2at69Psxco6bOOyHKW7Bj9DzFr3A6KLO5n3Ly2MbP+9UIuP2H92Rec85W04r3R1
pu5hrhuBJkWgjYCusJ0bR1/py1BvbrQfWVjQghCUUrwNdJ8MtLi0P5xYBusha4z+GlN41Yd5HOJj
prTFUxhu7oXRs/80Q2zbSbS29M5W37fA4nLp4mMIkFnV5ckbQ8J56eBRHbdrE0QXMcyZSd2R4PBT
3GWxOiO5jt1bfFpppfVWNiMnGbDA2I2OA6ugIk5ZjmnyIzvfinLKxPqR5bSrvw3KlLS56wBv1+tD
Kz6bgqPQfVHPTfCLDlyN5iNcZwVUX1aKxRNxkq+zg9dSckMgj9J58FEneCws81QdKqqWH7Pjta8u
BwLmsY1+jtmqs0vom+ZNtWPzxulpaCjtWv/rNpIucCy7SGz39ty75bEUstgLYfx7zVvG8bxysRse
lqJs9yun1ru8X5fp3NJLBD9S2fQIDYMDRehqNWBo75Y7y+/a266RCCviqLiWm+CI3bGLCnTA1pw/
FSILm4Qloa54tEpi47pONr9iTc91B2ESiE9Ew6vm2Jcja3rhuE2zz12wNEonRw17fIVNligLqf69
Yy8d2FY4BrThaUxigjwETBCwHebPd9vGfZ3amPnJNg3L47zNvN4BHMr8XJSuch+WaeKP4x1AbGtN
K+/16ofNDZttxJbSTGbc15tykMvlhT8zgBxp4xXzSDHRocRLGL4G9qHPr92RyrWWuwA+BljPCfU7
Aw9Q0rpoxHPQW3HSoAAl8Ulkwci+wWv1Ipg43lGVF3d5zgAi9fTSFjv8cPn9xANhpyXVZ5hWeY17
S6j9akucqC5stGEVXfQ5bknT3Jx6u0a2qVJi5BYWu7iHRnzaoMiBY6KsDM7eXHo0NaRnHnORg/1g
OAMYGgAlpUGlEBcvFG10nKpuea0KP6RK3iDDkmBe2UBmv1yC89bhqr3L3JY1Y+nlj8KHk0g1B+4v
BtT5cSIH84cKG/0WuCamBy6nB3+yHQSTfdiUidgWOPauXUiY8zLhn0SQOdO5aIIlOvfjSJ+2GH0U
FLMR0+00wOkh3qofIZBWkeq5a9486vd3fLu2+7gP4zaVg4w9NtRewNDiWp2O8RKyN+si/LbhN3Gw
6JSzSy9dFCSRDOf2vVRdRkHfTmH5a45nWvZOEer6NBmfkp/+c9ceaMNM8W3OfgsbNRYyKaNsXQ78
5N63eY4FqRhWFvHEI07Z6yXk6fNqF7EfQOtnd+vH1yj31L0z1vmRPgOPDNxJGO0U9WN+Ukps9QXs
3DZpL/My2vVe3ja7EpseL6m21nOP7WJTWFmW4z4KUn5hoBoUDmiBhducLResKLVmaMEUp84l24V0
48lgc1pUNN1Eqz5aLRY2RUx82qxK3OhSee0NGmnRQTMLHm5TUe/vrqDq11Jcy87Sbs2Lrwr82Ite
81bYHNx553RrnWGVWepNE1JSrBlfZV8WMU+LKpHuFQHMXAwF1p62sa3vJ2wF3AePAapLQ8KhtJI4
1Dd43ft8hJG3ck4DaXEMdH9/3m3UQz+XunKDvc8x797lQ3o7OTPlRDnW5+mix/7rJIw3JYPBfiHJ
JtW80M+NvpWDqr+u7lAsx0p6zZtL0Sl5WWvvbbPpBSQadSXN9RC5qlTL/ECIZlBxJAiXd2etSXib
UPZUZ7vEG/+mxqiP1QCVYrAnC0MJJC5Z1Saul9v3/tiJj2ym8dyqgRdU54pbVziLXRxDI9C/lTNl
N1eMW2vn+VlHp3v15KGOeqrXarDaW2aYq9zFvu/f+zH4e6ob2z4aBUmyDzIL57nQy71dOUgLedfs
ZOpsu+5kjp3Tewu0Dnq2ZBoLpitzN/vNvieeAPRtxslm3/BxDMoEmL+9BpZ66BDNPc5swiTHtN2S
HTjgtN2tBha+nfwNpeIQqnD7HPht/30Fw5p2bOPuehGcj5YnjA5yytPWoChYp201uzHqh09GhbJP
h7ZnzrFaVTQ//z7FWvH7J6pjK6Fh4PicDzjY+H4m5nE9TIt7lc6yRzK1jWX+QpCm656ui+c+4GUj
z7XQ8VvtryFBWzCbz3FJ3+QcjYDm+zLOf0L4lCk25NR0fekjx5xpFyWbitSbENm27EY9ehtihFbQ
5x7Y6pJu8M0tsjMoVzl18RH5PU1+RZcfsQhsNtRh0OQ9+iCk347bZZc6itvghw6nYn2sYjXk92OA
m10iWrQRt1fbVt5AGiXuZarDajv1s2KUyPnZa84Cxf62G0ZLTtygdvw14vSnGJ9Z9Zv0Bkhvs9Ru
9sXdgm2IE3fJmrM34aL0zS7tentzs2t1EAGFRXtUj3G4j+hRDC9+VhGNAFm0l46KdRqQt+vv6ACV
uy5AcJfM2cCewRClLM74eQPGzEbqWqVtyE7xAYxYIqtezNjqR7ry1fTUDqX7adNbH+6nIcZ13e6n
HPnTILR40BY677aDVo5m+1J3jvus864+jLQG38Om3r7npZ3diQ1jVzsT4kLiyfbui76kwp6m5zDf
+hMePiIRecA0RwX4LFAuPQxuOe5c6dhy12WY/VDMcSVX2nrHVDZ8ASFT3+s2zHl84jI82kUxPDLH
bn46cpx/TVu+lLxVa4amE1FoiYN8fDG6xZhYDsG4s2qDNtTCswZPsGx9D9HxnaYKyaQbq3JX4wj/
dfHj7MsEo45UD+1JqHgUwvqqQrJy8bMtW8yrYy907+a1UueQ2IqHgtCS8FTALrg3JludJml6CdfZ
V+rEYiBOHKuwL6JV0n/IQgYs4NpYywHrM/IX9FB88za/OlkNmqM6MvEFeeZyI6A30sCx4psVr4QE
2Ux4X8TS3QerUlG6tFtW7/xF+BaDkMw5tk2xvRRooa8BTZ3tJzkxKXcR+XUnQlXLb66aitQJ4/qB
N0hau7BoKCrDYtLfjRfjSh8ximLoPVe3CocdN61powyMpcsuRnZrxsMcD3G970OsvTb6rUjwUcwd
B5ED9vuOnPPEHTJSr0RT/GKWzWLnzJzYitZGqUlLWXrpNaQQzLpAMID8199T13Y3RkkIqqFG1I2P
Vs9txZCymsvsvMZIiqoo0l+CzWl2etDjrbtt+dnpG4ZjTvaOTrxj7xEZFq84lPRiv1VmfF+N8ysq
/epe6vkTIOfKVtjj/0BH65b56UpaaIEgxfLH8rlXBrnEGJFkSNcTe91sEjdqAZLAg0+/FqsffVsb
0986IBaPNFN58DcD34xo094tYuDZiBE9JGMG95Lyo8U59ZWbnZsQA9g0my1zCAMZ9Lu4tYfio/Um
64bBWxrNIySZVZXjsdjMpK6ySr3zI1MFieF0nNaLeLGXqL2FJOkTJtYRZhVMEk8u3xnTag76j75e
Vyh3YUhlzGR85oDcvDFxaHeq1hjYWl3BnD6LSi/10VBdqk73X5dyZhcza9F/MjIK78utWr/EEsYc
2xQkEjTo3zHIMHR0FVtq2Y80LLzaJtFVGxpZydg2F2Gxk68dlhiH3Hax1rHkLyt0ZyBtqZC/gwil
/6swzsqtzsimsGL6olhXuHu+9nCFRcRcQedZf4PCrzlPbkUWXYQG499hc0A7IARBS7F6DCEFsXv8
MyEzsl7anSxYc6uBlRo7XnHZMj1/N8Jl3obBzUNlXCrLf37ZP2NZv19WwJOAftkEZsEn//mynS4X
sa3oncbOCqOkbVY/2zX0vFlS24jDAYGa0b+4pmNfcZ+/Y1JcFcs2sN0wZK5jYyP2Fz5xnIJYtQ3T
ZzWjR0rmqreZQ9ksXgkEEVKTYjH6dckUQ1yHmhoYAvUtQ39OfLCUm9oXa2B/rM0UzxygSpvDazgt
8l24SljnwKJj3tCYqXrxwbiZGloKv/rV1kQgMfyG0zyhVKM+WCtHfQ/jnhEQASsxdHQfo9MTJEs8
VbQ1rHRoNu9+dqT+FHHKNWmrKGuf+hGY/ejaWqpTodtZ71Vl1nVfmywcdo4SjOcqDkbDR7z6V4IE
mQ2rKC8drTIo7Ne4RPyTDAjzzjYudhZTJTNgCBbM2xlBbfC8eFXDq8VZ4cMshr2uWCJ6sJRWB8+i
uEyH3Pd8gnvIEURN0ma4jIClBLuxIALqHJWEpOzWqVvPQWNzZluwuGb1HAd549QBJioUZd47kVkD
Ui7RWz9bbHKoNZYlDI9MrMovQdO54lhWc0Qgc+as3xsyW+zUGhdko/W8TNgMzAtgwFBswU5JOtEc
NPuFJYDumIXFiaeHc9MqWXOaId8micNxvKAfYZuJNoP3xBKNAC952K/1Tsp45DyGhu6YtxPAHGGM
XrtHf6nRZhr0LViL1DHLN9iMSNZGjze+09jxYVjW7Szj1V7+Bu7+/8ZL/+/yPf4HQajXILv/HkLd
/aSIHsl0+/4fzz+l/mj4DTFvqvj5H2jc8v6PeOr1b/rP1A9oUjwaUc25TE1p1vDOm5/XcDTH/Y2M
M9LPMIsHlOYt+zud+htoF+2dAD00ygnnSo1O/5WO5v0G6Wp7cYBmx4Fkcv8dPNWhfPrTohRh9E+q
IVe//oOG4Xe28w8UIJZDs2UtdFzLdTEZrNQK6D+RZi9h/Wwa18m0ShJreiblA9W/cfA8oT/zBbOC
CTlAYJBFt01cKcgIr852zB+L86zibkKh3DbjDiOCjUkCKQCPzJyGb4HW9M9RD9l7qHpOTiZb9JZU
NBCgDjPb8ZLZk/YZ/XkVpmXEOJzMHuzPGZSyn+CVYspbP69oWc2xprLRUELvNK5GL8EvFluaMO/z
fe/ZEpPGLMcCFfOhzTrQ8BmLszYEsDEcbgnTyYMt+F6ggPrCl66iS18HLEr4KzQ/sjGsYev6vrjT
GMPgi10HpD4CjY03vVdtEnuMYKNjEZl+3XfrZDMEGofsUwnn9x33sE2f6FZRxq1lHzuJzZn3deoN
kUqWX+oIravVfdX+tga7ZXLco61c2s70grvDuKhwTOhTmBcLS5g1Ufg/D0kXmuF9AFSRwHrVYKPM
sgW/Kq/L9ypzDOZnMEzrsW+xg0ldtZAuRBfFfDadG6Lwrit07NFWNl8j2E9nN7sj1wmb2f+FS8P2
0BIL1yWy9vPnpbE2/6TKWP4ih8pisWXMuJwHuVndycpsRkbxOuQMr23mcAkn4n5JKjUK91ByCucb
cStNfdTZkuaoZb9CJwqsLvDsQUStojcxF8y63b7y3vpsmr7TVw+YEIeLfdmA938SpDS/zd5CJDF0
CNwuUiP3qeh9/0eo54GWKkFhEMexXxXJKGYmB1p6a7Xf5n7EwUJrKiFGy07wVKhsmEByOh/0pjWI
8bEHL02p7uiv2Die0F+Id20/2BH2g5F9YDYkveOMcPTroJb13q4C5s9HUs+K7kTblsjTJlMV5lB5
HNA2oHWlgAEtPDUmveVU3FjUhUnlYpuazKEpR1q2Vy+Np2wKacdyJ7rRvsXWHkeadBlakd2PigJ9
P9s+v0bxsJZvHfFayN1nwtjOgVvWPgYWWbwK+iU+nzOmfVfumQF41WUDR5xv7aLMtnM2xr19kO6A
Os+Rg673SLf7MB0Q8/Q3MrqSURWn4Ai/WiucdkHW1PadhVGL+9nrfD9/2TxS0tIs0D6C/ZE9a6ez
orHBSZpgS+fOLbKvDZ2a9k0PtArvbcoS6JzaQqeMKUbcXDoOy8SQS01/74OQFFk9N5RUxWGhCvCf
7RbxW1oYCf1pLwtOJ1LqcL5QLbh4wtX4ePGFxZbFSqAj4+3NtBr7xR88WFwXtzumu1U2PlTcRC5D
sxZemWJYfGlQWuZ0TwYSvrqpDD5av2W4YiPdDr7kTVlgglPRSzeWG5iUVLulZDiGly6drzW6XQPE
v1Wo6Ny2pnHUGSty9dOf6xY8KKz/N3tn0lynsqXtv1Jx55ygSbqIqhrsVpIlWVuNuwnhRgaSLoEE
En59PUiO71ryKbvO/JtcXx/JGzZN5lrveht6qbTyhABqZhbzNoZ26YDFK0LCAFC94fOcieUukTn6
S9Zdme8MvKX8ymkrkeyDsa36W7sOiglP+kicwqmJikOGS8MpMK5bct/XhC/QM9K+Eu1Pl5DQpul7
So7RwX3KCsufcsNyekKidp/yxACl3Tv2J1nd+TLPb3PEkmZb1Et6Ns02fiPbbkxHJsmglsmBgbF/
Kvq5/7rk0fBBFJn6mofSHg6Tb6YvRQp0jcIetAGXHZln5mPrejQ/qVnT0jxCJ5HTxB6OF0OQk2CG
ijMkXW2CO3OKn1LXAOwK8O2h1slWzzkXC74yKW1p4pC0JjDOeMsz0AtSrtdMN8x7q6vMjUl6s4I1
9Y1U3bDexWsYnEb8VjBqVISvfXdhPRRHOUSR2cIAMdF2jMqqhM21xs+No11eYB9JKB3Xk4C6otbF
Q+Aigtjj/MGiywg6uCmf0u3qp6S7NrY8Gwpfnn/Q7eh9LMMZeXcdOOqjeMrKm+ZawUsOyh4PqzVO
z18CBt6OUwWGG+gy6lvmBYuQktf5nfOUy+c8ZfQNa1wfhpThnaWDrieGQDrzFXrg4jrHXB5KZu6H
m3qN/mOCBzzYOjx4Z3A8wb2SKCMy0Ccr4T6BDz7scjMYcFf2HFI0Q8eEW+EAGG5qb2yOXjvEehOi
m2eiVPYlnAlQXahBfgqQnuDLw1wdsUi9JSq0HPcQRZjHjFU0n0Au5o+4z0B+yQrpl7tYNx48Dhgz
6UXkJQzjgTlUizKDLMltlg3hg0HFDQdmxq4NDN1DeciT6501Vo/f1IJ5BzYC0FyqfSZnzf+CYl9W
ytbhRsi4ZiLl5n2w1e7SBWfFZFS7y5UN46taJiQPYuwDtTNdiac1mV7hTksV3btNwf2DOxPfMv8m
HLOUufxSsjNDuFkky1mVLM1N7zqo8WltvIdRMbWH51r2b3km7E+y9ft+F6kc3LznanyhovGtwxRq
87EkhvCLE4Vhxo7M3AMiVouIYag96z4jU+8D5rfxt9ItJlwJKA+CbeWlnITfzg2qXVADts0sOpd4
3zCDKkXrX9pdyy3EB6YYNyFe95QNmBPx3BOcsOmJ+iD8NHcs/y7inYE1UDvZsrFQgGS73rR9Ba0I
6BZABnovdFx8L5SepCAexlLnUFhwgGuEk2IkOjnxh5GG7+1gVv59VPQ5q3vcdG9djA6irWS7zvck
Zw83SZi0+miUB78WuiJMDpmkNdTBvKwQdNB93Ha6Sdq9x/iAoYzlVO2OqY2d74Xy+PUkXyJG1w3e
rBsQbuqUwpgsOaTASZcTOV1Q4YqBAm0KuNDHJYWydb3gUvJx7Bh5Hn1Yr9+ZyGLqKfo8MnsGwkl1
2ZsoMOuzt1wGnae++Sa33heJm96nc6qYVegp/qLqpsAW2C3nx8oOk2G38GB+TAywxWFaLO+yI4CL
pnjGKg/dRZWf0aktn71uAMl0SczSQEdEWmyXyIZ/0c+2ejc4IfdndvvwugSOHrYwN7k28MBg1cHQ
kG88JNouhoxtAiQ0tt6+xdPztI4lv01ptdLysJG767uy/RSPRn5LQaawERzDaiQAzcs/tVMKSFbl
Xf0wECX72KhZ3UjGxuSWLnZ83wH5XbTTNHymfE24f87UfWVX7k6NCpDlj3gmYuHTKfku93Pnu9vN
y13ctMsZJJyGM24t99NoW9XtYDmIAcC3sP+dQQ+/Ckj01GV9Gn9pyzF9PxOt+Tkc0pi7P/T1F1xS
u3I7FDOsBS+gvoKKRGwK1WX0seJJwRcNZSx+S7KUG+nBBNnWukS6ZGy3HKiDVXQ5YTS7oOPCtRdQ
zZqqLYCN+gKbHd33XKjQ22ikJ/epZaYzWnmcourURKiMBDYkOCTTUotlie/muvShdDCkOHdY8vHZ
iYrpPWuabbH1lNAr6wBWOXC8B/nbeP3Y7KWAn7lX69OCk04EPhnkJSKVah0m91HnT4eOtMZH5fbd
J2FJrB2CiRChPY6hDQGfrrbeJ6aavgZNYN9LVgy1xbEJYCanyH+AP9BBnljk0BxiHSxnCxx6ioWy
iaFnpL1F2Chs+Jl5ux7hJKgsRw+ToKw9UyR2MCKYIF/jt9EV9b5GaBGfadmBYCwtvkCbJaSe3nay
CFjrG2KMtwlYJr4GjN7vkz7R09axhLrgnyTv2lyuWDt1lrXDa2/Gk6FgQrlPdTuLK1MmgDddvASQ
zaxyorwMxuB94Ige+YI/MmiJRir27Qh5zAXFrtncx0o2j8aMQQzLlHp350adoGRlvLOG2Xrys+Yp
qTYKWupK7B/tT8aa6ADHTPUBq0PV+8ymQ9BuZXPQfT4Z7wP3Wd04Re5/7CLc4rbD0E3XlhWXHxLt
Du4mXGJE6lpEGWZHaRsdwsXKljf0lk21owMTpJYWyfS42JKoFfgCgNPg2Dol9dkezpImHvx94pYT
/qs1QhfSuWxchTpavWYXoR3BkS3x53pblZiIwcQrg+wgDKa5O+YsNJa9WxEkbenSVWd4H2NX1vga
OVNQ1DjBiYG15oCZLx43bp4yefQzqFO70ncqdexn0yGhcTQmGlLMpGsH2tB1pDMOVZGwWhe3jWXo
ri1fg72XcV9dgVmP7kFiSs/IzVgJsc8+SxkC9xkSbzkaPIOGWlBvhqNT9hDlE4Rjqgzy4K4EC3NJ
PktpSUOcWQiW9Rq2KZMEWmGcG4zyWC0FIims/xy1GyEv1+c6KqN6y8iHFgEhJhu6DehPLb4kMaMa
dhbm6Z6p6yPFTH+PrqcpLpLAhjbnEW3NklE4eBWWSrHKoovzr2OgP4Q16WTdGiSB+th3AzbVczAU
UC1nKCVbh4hqiHFA2N8kI7QRxcDaDzu2q5IDhCds2jJoYvNFkTiklpVCjw9tWQzWkTxMwEzibFz3
ws3sOH2w4xbCpMoL/Eiw1YZL2+Fv1wF9YW62431hcr30c9TusEkTKCZStqFND5OtOWKGF2UEYYy5
xcWNJGWnV/L8Ci/LnF2Psau1oyVsk92Ila/YdsM4OtsxK4foCD2qTC4yr8/oeqqyUGdli3zzHNVj
Gp6lbMzNdTKVnTxbolRVVy6hPPkZ+3+e8n7rINszvpv1ucKivF4dKMMAS/b1p5qAjuxAJDm32fWt
Xt9QZk9qQ1RC635LvBBSogqwabxeM+DrrW2lZXsNNZed0imrRR6lP1XZmSJWgClQnxXNocA9y9sv
fkWjrxFiwnPp+0TtUhrE79KeFucYrts7Gjsr9i4yTm3Z6KXxo7cDvXp5bYXEnO/M0kIP1BjV5+fY
yIhhl7azyffWMrv5QWDBhD2uy9N/6hGlMIYri8Q/4PYaOjsrtokXFZBow2GH+F6DIWGtHR1Gb+in
88k0IYY4arbH65Iwn+qNwxpRnmLmb/k9gDEyDiRacNzGVclWM5HCcfZ2XGg2L2OvRH4wT0VvDuPM
Ej+rsZMXE081WeWu8v2DF+dJcj+oEUsjamnEIXCYW9iyLS1uR5sOcrLngWJaayTfHwJYtgyXhW6h
A1VoOZi4G5FGiOkCxSi9QiF65koBodsttZL4Qq4Gh3CcnH4fBHUsvxSqsT5EYVXBmUZWFe3A/Bqz
m7nE1SHCMlxfdl4/a3bUfMbhED79vEc7Mqlj4FV0mbBmobF6asQPxWXeR964nOAZCDKp550LDz3b
I2dEigVWvTpeF9XQn7PBDzxpftcFt60H4fl2CGunZW1fsAAJC691Dv4EtL4dnbx2d84ypuzcHpfy
6OG7e2lFZph3OtdBg3NausoBXa+7lUEpP0+4SqE1gz45bGckr+BaPax4rIDAHHYBZorXGLOGN7ZJ
qwohczl8irTTHaENjdERt2BYDyRgd82u5oybfVP7lIRZw7M+1WK+yzGXiqBvSyN2s1u23JklUvfE
VsSYzk0OvEbgx3reSwDBfN9Bo8edt3GiZi/ypbwBHgAs97HBPgd6ayb88XA5htAgq4+RMZjgW1Os
GZI11UzwppN9QIgXv4tHyPqbJeCp3aIOCD85OZbG2G4tFtcc14ZNYs0+WwR+9xckvDMEKFyuM6sl
GOKq5gCuXxPumc0Q5KB2bhXHn5DbogbBAZNqxaHYYiuRAc6kUFv7b7z8Fp6VYdfOF/j/OvN7Jmm4
us9xat4NjEtyLn5HPjoVvKEUhd454EQLOWyQV7xM6PW5vkZP1/DO86E8MtmDwIZsnM6ZwFe8ngJG
KlVemo2lAvq2YzI4eEZqnpLpGnRLpvdVYigtbjpkGd414/cYg8DdUIkCHktcKX2wg8EHq7X8FA2j
XcQLQisApYDscRSnX4docR3NduY38PmyzrYo3BPsIxFcDsau73Hf9tt95Jlg2CFQxwA8jcCL1KGZ
O2Y6G3RwLbpIrLGUwIENe6hoHSqPWG13uTWwA8RlcFbiFVnuxha3wQt6wXHZi4IGbtVIgIofRY1V
VXeUsFucz5g8xuNtmdpVdCZQcwpudpCGt3Vhz+axH/GDwqu4hFKLSAIz3eYIMGDTwlRt6rPz0CBn
LBeFmqLhaxZn43Rlq47ODv8/e8Trq2GUl4HTVakLSWpyEd1thraa2y+Qzufkk3YRv94XSaUBL2FP
0CVshiYAGEPx12sJ7ayOMcJeKXD9vZ/CzNlinh5l39zcmqB9snib4C5UMcV3XDU5XCOhY6bSeS5G
+Tbl0Whu2ZAShLZVJ5XasU0yflrK9kJ66fzQQVOSRxwIG8zqoiG8tlHBgYSFLuglVOszWv822LWu
Nfhbblx1nhB62OLLNmhk1pnBZXkyWfloz0n7iCzAeacdaOSbfGptZAWtoDzM2yBTLK4kRB9TpKYQ
EZ16sc6ZitX1rrN0eBkq3TkXpYoZdzGbTjCWRiPub4xXRwaZSu5AbUgVdbJDH84qZqn5rreiHKP/
vp30hbcMzLYjrjc1bAuzCliyRvcbxTFq/H52enerYtAk4CG7/RA7KvtmydKPwZIK9Hvo5vEtxrrM
hS8AYwcKBC/2eW2a7GZ0+aRtgiTyCpgonTZTO+ExNzU63wNoGv+mdhuXcB4oGiguEfIZLFGn8lsT
1eZdv8STtcvxjo9ghWYGtuvUq4VXO8m/O6CgfIUwwym36nxEsCCYZEMwvUh7kuqi8WvrafiWoGU4
C0aJxr9QzlP3oak9WMBRObq3coLAxpR0dr7SpqWHHDrObVGbbNpOEbEiiw7ah6iR2I0Nix+OO63d
nt7BXWcrzjihbrZVhD1+v6qdeZrpxhlEtvjBKcgxDY5oCn9Yt3scwyHQuxaj2dMc2jrdR0vIY7Zq
Ds8wgZ1ukzrEF38GYr8VNCjNjiYve9SUiMS74MvMNeqmO40LAGCgRQwBl6T3b7BjRrgHYzRh1ZW8
yUhRKpkfFASNGVJenhXo5ZvpfUU8OT2GwrY+DnN02zArKTAtlVCJLqOka5wyoL9dJWBP7fOiBO4o
ZBd9thAkGJY8VX1H06sfRzyndwkgEb7VLBSXVuKzfefQeOnRAaLZyvK5tjZVFRUfBdXwvIOXB9o/
WfN0nzB6gVaFFeLEGCo30Q5rSzltBUbcVya2IG5oKeQjfVRO6K5qossKL05rX2MAsGMGDNWmq5Vl
zt1cRMhF4zL/7iOfypEv1oxrfIWX0V54aOSvJSYrC+IDO1z9AwshYYQGLaYAoCTOvmP1yy66IW0o
kTUAUlPEBCAgsXdpXVkb4Ti3lnOfpuUI1V8y3T/EVYR1dMyyJDbKSqn0mYXVxYrQMA5CFkLLqVDO
jTyUQXCXTJ79LtJJvByqxctOXme3PEVykXJTgjR9K1jcgUPw7oa13Yy048AYwr7olGq/xqY1Dw5v
EkF58Hph58BBZDTfWKdySfMcXByLlE3aa6ZeQ+km9x0knwHA1oPCg5kWzXwbMwS5piSMTso0gyDf
peRfovjG7gKKtBOeLUEV2NgettmHuDVwmavRCzBcEJM6RBHI8NZ2W4THOpirYqvJZqjO6f3cOzq3
8AIP5lTsexSgZmfjPhHyZDGX27ijdJatxEMUs7kWvdfHfmn0d9mOa85JVY7fQrFUxW2gex3vXNuw
OAHDMAjC+n+4xVI2tt4EyJyvdeybcNMKLT9AerVPE/2XPgoFLeay5/wu20jG4WYaEpx8GDspDEAx
NgPvqdV3oZplwKrUpcroLbsjtCV0stux6pvPBOW0pFnbbY/IvSGtxFZl8/VpJP2PRvf/t7n8WwKA
7nT3+KivPqvXNlLr8b6CRcH9y3T/308/Th+b3Wf9+cVfGDPmej4Nj918+9gPpf7v/+Rf/vjN/+sP
/+Px6VPuZ/X4X//62jAYWD8tzZv655E6NPzfTeevPg9drvOh/+XfPM/hA+8vhL6guIRLccnt1cru
eQ7vB3/BQ3Nd2/OYgounCX3dQL/7r39Zjv0XPRZBtISU879YSf17EO/af/kuWHGMsxT9OfZ4/2gQ
v5oQ/ZsbFLkuagBcqnCXdDmQ89rVb5FtWRdFCPOnCJ0LCz+HB9x0AYSpurB11dNw6NctXraaMQpg
KZW7PYXf2zabz3+6cn9j57R6Ur06FYS267dyiN+FecTPf2IE4P3Cjh3m89ZlIT0jKn3ZhaTAnYVE
lqTbSmT6BPqUfG2NWJ6dzZ4fir859EteFo6GUMDCCDNpbkToBALHrp8PHbSYwvZ0Zli2ZaxksLEZ
mz5KEx1wQ/qTgdtLOtbTwVa7QSqzmAPjUffyYDz+gW8VkYL4JebdnA2fPWUVz2Sa//Ub/f1Boohx
HwQwL3p1kGysu5RZw9o/5M651aD3X7DOvPv9LXtF4nARdGBY5voYobl4UUbrz3+6ZaofdUPwhMay
tjn51gIklLYo2pbH1Fk+FosiCam6Qdj8B/qeWClrPz8rHDiyIbdEsbAdTPBeUdqaICZ2nYQzIDKa
4K1C+n4JUh5S0U15+oAOkdlo4i4GKUxjf/aSZbkidCO+z0TCZK8dm6TCjb2S+DZ00MDnGbRiq6rY
vM89xjjAtJaNGpBJCDkhrTsKQnUW0PPeePdwwfmgDtBvGkbc5jvGM8k5EMByPRs/dM/dYaHegIC/
+jZ3lhsyTsb25Jzky3DZeJ2gWmZWQIwNLISOS5aiGBtQUjp6CGH/S59QFW9ln4N2+dr84Wn/5dng
RsO/iWOMZlwf/s3Lu9YAYFoFKT471HfFlWUnJMDk7C2/fzZ+eadCMmlJdoc66RAn//qd0kw1KkdD
j5hsDUxPhgPa6sRshSGOE7f+evv74720W+O1Cr3VLBQ1b8iC67+OC6RBVf6QQWpzQkB5i0HaZqIM
2sGHxeihwHDGmTGm/v1B/+ZLQrz2WL3xnMSL8ZVFWBxnITxA5E1hMdz0nSrONC5CqLLjm3rOyz98
xb+5cXgKQuGkC3XYOl7RR21FtkHaEJWVcErkFJBKnsL2Pvz+O71K3uVKroaG3DvWYIzrnODV2qEd
xRyZhWvHhH5+F6AsopGJCERYfTkiJKbqsqvHMGZgkcTOrrHIMN+6oRveB7Ch3+a9F0XP3/z/Fxj/
8lgz/3f23/Zz/fnb55+Li/X3n2sLy3f/gpQZQfbgTYvQj/zbgxLk6P/R+iLvL7Y1grjXt/BHpfGD
1ofpZAAreKUKYhTJQ/xPagmxPuz/XpTx4CYESUSokalaYkqU9fH9aTcgABGftnBK70IvXpb5S59l
NaKTsa9HMpeIxhhWgWxrJgYLZTNAa7qRKSxjvStlqnoyDNGew3XRVNWS6fpSIa47F6mVhvaRURjD
IezeIDEclxyue/M2HkWXumdMYZy4P5+63JfVlZcmjJqYc4ZW6Z4CF9v2O3t2BIfxC2tWEGXqQfQH
XNjdzqF7Ik6VFAc/dPhbOmamoMl6Pi34KnErD6CkBCuwXcPb6e6QyIHUwJ4aWkLiIepIG1ODOu6F
AwnBScCo93KJFiAJ2LV2l1z99AD8Xa3ysmTDzBNvR7yfcR6FjemgMX15mSvKZ1WLKH3vBGkNcUAt
/YjAw3apcGAC1G0KE8zCFaP9YkE3N2IL/aiszaGA7ZS/G3PGke5m8vOIS6IrhyneDhArQTKVcnPk
fD5aOo1X6gc4v2AQPmD1tS2ixONiBxWAf34UgduG2A6W1eSpbQqp2GaulA5tm+4l4AbnldrUcAhP
LII+42OfSo+2N4Zu7+IWY+iBiAekdglP3lSlhACQMDCG37qmcJoHOrz17GpkrHxggNqaQ5ssHVG9
oCwt+XVsMVLtnkEGTeC7eEUI1SJsE207bxZoV0OIOYnVCJ8BSOwzN0lrJdW3DkHLMB0obBtDdhCy
6BCKWhKNfH7b5tY4XkamrLkIBc0yfxOykRyt9XEiyY8tQiROoWspQq0jyc4O0twAlTu/kg8DXlub
TLp+++X39/xlnbXecpbhtcISLP2sya9ueVeQcFiiYXlHXqRJw3PPF8kyXdhyGgMf15aGGcLeTZdi
ns6bgfCtBQZQMWl55lQJDpZnvz+dl5U6p+OvPufwwehg4BC/FhRgWoE4ypjkobex0uhwbbNTgyA2
mGaL2OsALWl+xFwGCtzJcnH4Gi9NPqCR+cN+6Lzc89cTYfWjYyDHjf2InNyXr8JCsScH1YcPIXxE
vyIYgrVGHruuyAOiVbkhiE7TgecR6xW3WFrwd6sdATkJ8onEhNJ/GdY/Rlg+OLNVg/K18zZcB5jW
24pA9+hL4+khLa5A/L3iKqoKiJ2/v5ovawi+BLutg+rH92zW4jB6VUPQKbA2+Wp+MG4rQW1BpT0u
oximJp6PDAZbb7yIrbpfyf6/PzTE7ZdrNkuCw/oW0E4KoofJBXh5BavOEUO2eOkD8MgwM9cCuAjb
g+5BfPIjpK314GGOHhP6V9NV0mVM2KP6usK/oAe3UBTZvBEZGTi8qYw1M+DpoW+c9blgiE1BBooc
yvgtozgXiUMw1OtyMo1Zw2cGTC1CamWH7gT7apT28UcCmaVRt4rRF2+xyLoSQkDsD5aIDx47AC9Z
r2RCKiXMOX99cfFN5DRnM4d8cuypgXVnHqF5pPuqj9a30iJOij8SywTcfFoLXFthKJJC2W9zCsYu
RBQ+rO+254YzP4ueP2Vsg/WjbUiJfC8j+nVhQShW8R+hRKCn23VMWfmZzGPee9P0LQcXDeb92dck
L1fvpd4zeCxB6avt9guLaM0Vromp4PQI6GZisQOfDJydo3K4FvWmiyvpYVQEPUzl53M6kQZwkoym
uSW1CtMxOaliqAPrM7XXetlpkFtuHrSh0qiPo6NL/qOHDMv139voYqVzSbIaDqhnkgxhyWQafemy
LrDLiF51P6lyPesIDyK+VyzT0brDJmxd1arn82wJMrLuatWv+2jjY28hoeO5UMUO6OBsGB+4DoOX
b2raCbQqbOde+wWPAIvb9OOjED7rOXjrP6+omK825raq7B4Dl7ToydX0GTFp935o2vXm5sQ7yPI9
fpxRRBZHSKRTclEQYreesB7iYHjj2thaZaca1haX9PfvxhP08VM5w6sRCN49tiC2Wl6OV69GFiR2
T+C0fgegmC943MIYapmwP695VtsZLlkw4ntVbqZaOvzRkBPK2f34FS/Pe4SAnqy0dYqRMvMAEt3Q
cRf1FAJ0j6gOqh5Qkjy88AgJd33L1JPYya9kukYPFl7nizvpGPLgyEIhrqDx7/AtgLN/a6PLTW8n
AygZXLbhMtsAF76r2nB44z1voJBo/eKqsUk9DY/Pf0Gbtj7fzfPT7qw5C1RBqJs5LV8QXIxbbQ44
Ol50s9/21o1i4GhDiKthP+ns/Y/dzjHuzDeGPSgH8HjmiFNLUBfc1ezE9khZxQgDwix5y0Kmtn2o
ZTa44WWK9XH/1fatiRfX0b7LHus5y4D61Cp12wcXPjqAJN5XlbPU5lj5Tu0FhwLIl8vtK4th9R9X
wZeLIOo42tMQq2eyQwJW4ld3Gms55kixX9yFwSIgsVfJOFMFujUPp7v9URomQjBz2EK1K8n9ixyZ
Of4bD6ILq/IChz8X/3B3A+AAV0GhE9tQM38t9Ajodn0cSbsHX7sTXx6FwfoHI7ekj6+0Gn11y+KL
uP6gtd2b6WtcxpjlHZHNT5n1dca8h4I4dszgIZ8jOamNtnVSjuwulUHKYTZtl0gRXlkk+IrzLpUU
129+/xq92qLpU1Hy2SHdcYQTuf36LTL+hN2S27p3DtGHwO45khicOsnnDhiJHOpE+q137lqThq3Q
zTZA5f3vz+BVtcIZ8B4zGufBBu9ACflyi4Nv6GAy2E53aQPI6b+foP77zOxjp+KRL0KvwDAoCzrN
vXYisd7dEOuM2fwBtPr1PAAIfESBDLGF+OVKEK0uKiiK6u55bXT9fl2QefPZ9g+a/Fhuy4S+YX0h
eOspRzQyad6S31+OV+UGzaKNiRKT9RVGpsN/9bDLYtBdFng9N6S3GojfbNUWBmTMTWo3+h5oWfXF
GylMGKZ/aF1+uQIcmEonFKspPVfhVRm7zDi8N6CCd+gOA7o/FouQ7WREcsEfPxYfDwO9uTn3snGc
3yWJgzr0D1eA0vnVCw/O7fi8VcypAcCoql8+ElMZNX1RxeoOO3zIddfe8wuWSUZs0VmpMVd2jlGB
7tTe/yhiqmqup/Eyg8k52Zui9mlHDw7G3yzZhYUC7Sofcra8DL0D66JQmPbwnZ4/2KOQzOhQyzmB
Bjhlxu+iTdYqS5v73LKgNr8lPVs3FkYeBXDnOUZ4ogjeuPW4FhpTwkDvi48jPrtcF8L76Xali6it
u8VifH2KlQ03Dt8xYrlgyCtcZrAXkpntcir5czum465aCyGUHetO9bz8y5Gn70vfLWuRg4FmK/vL
0WdKlRwLx143DQdCohdAJLcDPz64I/Oth9osHXsMU3rBHv+8AzZ2N2ucRhk2aX5GfFvFyYrGp9V6
syxrm3iwncRKnPeWT4TWdZ002jFXScmsA99KmfIdDz4hcFzlTlXL6qQ9Q2wl3DBKEvyjMdpRY4sU
Hjdk5GTlgOnBdpHM+h+4Lg07LSly3OwD/WTBKSy+n3EKzXPNgrQEDtwmX0gem7cs+Dk/W1xCcvPj
1Ih1v1Ij3OiOPm4RnFiJvxVtINNOfH7e+MSQ8ivuc6tq8Xbxmz/+AcKMtXqq2XNpJqnZ1gtMImPK
R1P959SIVeZQUo1arEAC5rvCkBTVBWsFiE/ietROmZg/3Ocnqq+DtdCC6Fuyn5aKHd7eO4R68A8o
CNa92jGWxeGEydyuOyw51yrD4queUzjz2CEW5fjB4EQ8p2+Gocn1sHVLCRd/nw+4/pxsBo5LcehH
/Pe/t9Di+GQKx5lrZMmmkdgGM2m3PSidRAGIE3mfPOOBl8uo34bPrwbMgYX1SS+Fp7QNk7siPO6y
wiMuB8xO+xkqAFwFGWXfK/oBd9w8BRH1J1HqxYQXXUzudnuQtVjC9KwiMwFayyZGfi78d5awl7G9
sCTbkkOqiC0psjvTe4iGkr5KlzdBkxa5uq7wWIrnO96YpVnaXYUMJ86ONlzWtXx1Rbug8UloZStk
VU/vkx1qzfWsoFP6I+N2r+F7UqbhGbCbc6/gQHhpr43Cj+7mx/12sMamPKqfyynhh+un/NiVrcFa
V+44nC0uyXMJ/fuF+5fVM1rTKMDSbUoVvOFeLVptie2dqJvs9nn/ADGgtPP4RubkTwZrmi1Jfmsn
Iqwio49swpF3+/fn8MvmAbLOtsFgUgD2geO+XDjbPGSS1FnjycafypywTg6KK3gQONFYNQKc+VDH
GcaHf1ixn77bT7U4EE3AyCJk0OTF/H/3VY8sSUT3SZLtsF9L4ig94liVxxLIw1XG2k9QrbMeuRsG
pzYEuawNmz3vYjFjwVwk+Fc/xJkFB+JsUgt3e1+1ZRipg5NOFK4YKfse9zpbULzDr6sXNJZbHGTa
8Tad/Q7QspV2hgUs1LKucGAZhgp3Y5dWz4Etx9KlvF3pEYNg/6EHEevM8+fv7QKmBuADMBCABlCz
vrzeToBIIw1WPz4YBkSgwWbsqPPyrh+4317jcFCs3aaBBaHOZ3fFLhuxODjN8L5F99qk0Ki2oDhr
p+rYPTdK0XPxC40yUyh3KzNLF/TAwwo6yOcPFlYmZXehofmJiRjJDoAVrrrN+/UGT42AgUCmU+qX
8wBlKOVLNfYtF1vX8PNZmjyryMVjG1qB8d84S86Z4LVrsg7TfyAWPN7VNBfl3raKTuBXPLELJVuV
uY6BFtzi+z3kJyRDAHdndPiQCQ8hu6/jbto+HhyIQj77zYBomBjk9S4rOFlP313D+zzw7kJJ/0OX
8LqQpQFcs++oYGxC936BXWVvGHfMQ3zyRD6O6gMdPWZXS+alvGtrzcLqncnR52oYV6wo8j979UBC
oRAAdSHOB2N/XUg3LWstGvnoBMBcLu/853d99qA0Zhs3K0eOSAHPmvCPj+v57uoZQFakb78G+3yF
rGoSizjZwuK4QvUrjju5zbo+Mg4FSkfiA+/zD9fbeQVNRe4Kc8frNyZdC5jv1VqDKr8mM3pZTiOk
gY7vqNsK+syPcpUFKkNX3FTwKKz9TDeu/Ju2pGdDzC+zGaOkphUy7M5xOW/xnXR76qAPQAwRuqc/
lPbO+h6+eE9dNAXcFnoNhu0s0y/f09jY1ZDD9j8ZAqrpErHQWh8E0QV99IkaQGIs70o80h/QDYLZ
wF6ajfxK/4eQ4fxHK4IBNPKmbZZr1LY7D1ZAi3eaCtcL/ft7+gpPhvZBH4QtAlcXKhlI7svT7UkW
jExd+Teo9g0LSZBn61NkhDfzN/W0ceRTG5OKiHymIu1iteuaoCqTQpD94WRe7ymcDKYSOOGvT7Ud
vga31zIByVgynupgyHmXbPTfvEue3+PVvOthQOIph8/08u73F8H59SqQk0Y3hEMdr9YvbT/06JTm
ULDShK2Fp003rvBrXZs2KXAx8Ff4cGmaYYzW2jNritOPmivFspJ7omPUFhA98YGlNPSdfOG0fyBy
FeZisNYix6xAKGmW6ZBfO2m2IH4IDWnnK0Y4FX7+/fdfyv/lSYTrwUbJvXXWeuH16xoL1Ab+KMfT
D0SWXJM4eDs4JNtm+zxcAqXORsBMMsVrnGmK9Azqfg8xL7DLdRSX9tBXiV3oIAtZm5G+Bdtr0QFX
3S5KhIm1BZXFBGtr657WdeMJE7vFoQ0M8ccbfMD8YjgPtQhIpheo2jr9MHqObVv752LBnfwVpM1F
tk4OYD08Fb9Y5Df9x2yJAh9sMuxlavZkT6jSOwZWLvwZQk6AYBezwgxSyMXQjtq6g2qHpOfLj9ux
zOS/lYgx5vXG9X3deLQvAidIvhyhCCVuZc+4NAgbwl90R//D2HktV25s2faLEAGfwOu23PQsQ0n1
gih34JEJb77+jgSgvkelDqmfKsgiuWHSrJxrmhVLLhCTcuM9TSKpc8wVe8pj4WiOybHGLIWICM55
Qbl0WFQELtZi5I4riUVtPlENawVVmjT/svr9bbehHYuiH2AXjtjfx6aPAGxxcQJ5GyrM/O3jIkFe
vxVJFDJPgYL1MxQWbhC3Ns29f118//7xelKQXkdOIft5oEfZf7VyqbWQ/rUD8psN7XTtiniDIzJb
n89P1xaXS0YLV1HEGS/9X27f/tsFwI5yfB9qmktB8be5mXRuBrOyHl5jP9anqqygfgMjdeI+64/e
iHdjeOJyFs5mNZADL9BeXMbI2cAgk0PFfjbDm0rjhj0LMt+MlKFh/GrrCezl/CyxmP6IwVtjikNX
xQPkY2QK+lP3kVWS0MXIauK+K707ROgVQtvQ7PoMJyZrFgYKzCBi1UhJk6oSbDz/eVL/baHyNdnJ
ATDRbXrr147vVBCp09K8fd2XKI4jJKsf9mY1RoE4X+WELHU39EIOo2X2k2p6G8vmXw8AvxakmGpi
eEL6qA8Dy7V/7bhFFnlAMab8n8qKsAXvwFrGZ4x5j1capvmMx3++detXUoErdAUgPFd3yUIgvL+O
RFzl/ZjElFgzt1LHOcJp4sBG0hXoFSUjLmXD1xE/fKyd4afjtFWw1hU4USCowWQmwY2ef/75ov7G
dKBpxyPQ9SC9gb9vWe1UdDMROcmnOIz1SjI7iKGIbKeHRvm7FWgjTaLpTRm45d2w5dUF0rLuM2xr
bv7kJTO6/yMTXfAY/cXjdN2mhn5720JZxk65vIsMCzx1JdrOtj+gW6f9fCQkTLdbtwK0pnZmFrY+
Wb5ve18rdVo9zP2yZEgUVkjlccD1Bv0uRqU06g5KmBFWmmHVmaRgGEKRxqVt8mCEi7Tn/IpTXckp
bhjrFefAHpnZb7loFe1j0GPlgongBt7985P9tRZg0tNUpiGP+ZQPNfWXmq/viBII6RN83E+WZSO6
4SKxV4sICfFmGOWw1/Rs/+fPBQ9mHP3/Cs5z4H7iBGVaJg12lr1fMzNNLOwY7YhmOyIZDLJFsrhC
5RnBoqvpw8B85R9ppaGPaQtBVFF8hpSTyBd7a4T4Dmct+y4VjWV8s3qQBpDVOAD12fs6e8tykJx9
IM4LvGYxiIEjQ+RPkmD+/NTEAusUDFiTxM3YX03dia3GokciXADXFM/Y0nfIUCsOTTPihq3NUqA1
Zcd2BzWwEIUJRizVodeNzm87sCUL4kkMdHEhSSFXBSbUar+O1lNP0oI6UV5xsG/tr3TIsbc4k+vo
iPd8waYVlybX6Nv8HA0LbJuH2o6WxLwuPWeh59GkBRTjq5oolEWVl+NuekU0VUVPlt4hOB54oTE2
pxwPmXB+JmmFriplU7owfoAz8Vu+IxxyAGYzW+bIdHLGKDXyc47eiAGMewaKtd/mGfxLEvXQQC04
kB8hjU/uaJoefTcZNnNxIQiPouiaBh5hI+dxDjo8S0Ae5yIm8qptjY/B2LFOlVmvt6wIiz7xHbwo
ychFjcZaHJK8YhKfmrobp+CwbJ3k1AdK5EO8CdXJ0TZmStgTBg+ijo+dMyfYUFHSJ5lzwycZEeOn
GPwlc+7NOuTQ+7agqUlr4D4pTGInvF7lX/tkGs1vIf4Jwa1XeP3HGHpGBbEjykbWLo57+7lbF4k0
SHpeSJNH/Zw/DoHS+N8Gu+49+XBraBu8Ulaero6AoOGk6kKoy5VGsoaejaqlrsFeAktq5vPwY+sE
xhkebB8T4Y9sov4MbI9fpyMH+jBZYGT/Vm5zXPzrHGMnh+jg0mYDx0GJ8+vmwdSufHxuvNsgk9Qh
IUOFGAh9skQkaOySuBXdwaQPPZ+QOFkVYYMUcrYjcYf8ucegyZrS/AFr1sg6oXb2H8exU2C5vRV/
KgrCd44hllrjky0I9zsmk+vfEy9IkUDuj+fG+X1QowuROXKarkULAl2zT664dhvyJcuhnN0jFHLm
K5ECKiXfIh2+RgSPEMLupVjLFLbVfOC4lMpzDdyJBdsSUJgqiRfVzVfmVFykE4XqVOOfg1aom0Ts
nqwun6yHMKwU0mdKh4PpxYy3vkzG00jQKpZSCVxwADsZ3sfe0AbwzSrxyOECk5QR2CTgZsmQIVTQ
euobd8C5dXHsL9Ci0/sChxycwHqRPTclOvsG/OMdtxdMebrmq48X8jte8Plz4RLXhdLLTTEfxbwg
IsCpchI661pXwlaPZy1ZfeExc5qyNR/B4Iwf4RA7Vxp05WmOkuWsFIMVs+/gjnu1wG44ZB+QI8tP
PuDLoQ3dHqQ5XB7RcyFJCzE2+mwW7nLpapTfaISxxRnSWr1GSNOe8ApeLjke8x+6wHCuUWii4c2U
bsV5JH9RTFVX5HozqmJVaAhKPMHKi+8UHflPpvK8P2aUjp+jtmveZqRijzH4+a1oGxKe+rp1iUOQ
mGVm43L2p8xl60MKfDOdrn9A5DS9SLu1zsvYZOc8c21w9wEnI2hY8w8VjPnHGlrQa+ma3T0oe/KM
XSyCHqPJyK4vm+XBnIvwI7BxcW/Fkfca2Mvs4rsGEzCPi+CB8DP3c+H1zeeQvswV3oZxHLyGzJ+m
V+wmlV9is1ESRg23zr1zB7/6iNVOJY/gzjQw5sH4GtupfES0jprRsruP2Ija2HU3znUU0n7CWt44
jcuw/MybSBJam4LhzZFxkmSTYB8SWd8sWgB3aKfyOyf15peFbLknH/Xt1aK1dktG1H3w4ueHQmH3
irRNuq9QbfDHgahT8SlWRK7sPD8ohbcLhsuNuATI8P8T5NN76Mv+G+4Lw7WcMxyqORAe2o4oqTLN
zU8uCzDyszx4wQ1K3DlLKsHXW24gLn3vU8C5kxJ79C3zJANZfe3LzMPXqc7kI0NTB10p7CM8KOI1
+CxTJsitxxgg6uuES9R9bTfBEZsonQPkW29S4u7Onlm9g0Xh5Y7O72tS5bCvR7uaXmtvrI5oXC2K
H3oZCG0HByH+SGQSC2rpHGz+yQ5sPPkRBgtS3Nk26t9nQ/QXhO7ZLcejhzWDFLI3emzd28hmc1hg
Al17KKCHABHqR6whseGISkL78qORDkmPPnNSOmYZg6M/LNFVzwn9wTNmNYM4RYMw8XTJRy2RLN/H
jIbW1MvfEhpSNyiZ34fWefcLXJviPp8uRo/7zBLa9QUfMWXcrK7Ow0cSw8o7bqwgYTYb1TMVBTm9
BOpFw6mubbbkxMgwRwgixfJauZA+bcS3Xxt8N49j6KFTcpXxBzoKlIB4I7gVplFp8cPH4oS4U8N9
kMuMw1ApjXsCYAcmlzs94YM73vcpDumHysdQmhNw/cfI3vFgzZ7/mT5L/YaPj+meqgQjS38e/Xfb
akv8OCOjucfjDpFGTxH400jKBIOdHm3vsbEh2Z4TjxjnenJ6wK+oVSeVeySRhCKMkuB3FwfFo902
M90tnvA9TDX7ZMqxuyWL336QdCHOPUYGCL4xMv0Q51BL8GcoI25IspbAAvhA2W68WTQxfkoiulCm
p84jfAhc/Hjw5v0IVxiJOQ5oAP2oixGPfo1ID/hMni5moBLS63LgKaiPVqhjLCcLWmEaNcUVVn76
xaX6vyP+Cff81mlvbtQJkJORRAZ/sUkHi6qIqVmM5YUOVX2fEsdxAoynvYAX9ilLVfojUAlqzykI
3hqiVKFOu/FdESz4vg1tdwanjR/KZVAEts/PXPj3rPXL7/Vi4TEU0+aSucPajST4jHA45bc8Fd4j
hQmfUzG5Z8SmzcXBHKo84NugTplneI+umvyDUOYXMDj3YconcRSF011HYkbh9zB3iRhWxe+LayeQ
1zwy8socVyHlDs0nH6ySjkuep89GbNhHNmH5oWqm4c4PjeVmsppdcWqO7lw+OzsJDKg/JMFAPJ2s
QqO4TKQlVVfs/5Lsp0EJvrzXbYSU44xNICfKfLE0tpAutQbaMEHj4KQWCjVU41DkqCJtXNbj/qVO
cigv+wlU1QMH4h2e2M9C7VjhKP+hJxlE4xgsKDBjtiNa0OUka98lpUWH/9zRviLCaCpirG/eBSEs
1LH4Po/8iLdh3xRX+qgkVhweD/qm1yEVfUkOjIXVyfI+pV1c/xZ5YYnv6datCxecvbEGEEGd3cLK
q9zvzE2NN04G1jk91i/QMk5zPwzLEzyRmMToyCAVAlk95l0HZp1fPWdl3w1oYUOvy864pOfJ2Wgb
hxQDo9ItuKiag58mPU4MZTD4LR9sN6fEMyDojhdiX1T15o51lP3eebHsiB8Adks/0I2OLKLuVF7Y
BJIKe/L8K5hUXOM3ACcCts4IA3Q+d0NkBEBjqGkOHBBjlVyiMWPjwpIo9lrgtYn2Q7EddjO8IpMT
ZnTETMBW47/DtWNSLyS5I2xq07L7CWMm77tDl5it9+PPZpWtgvxp9DwV38+mzxQLhFTXCAtB0mA6
jK/9rxRkRH6QSIKVT10Ts/2600rLBXGh5HXE1fK+nZBDtdQBZ5CExyiSwWr/Q7Nfc/7Jp9XHhckr
NahGELWECrKVxqmJhQX9nI0VVOaji/Q90KvA295q2nlUmD4Wvn+OHDY/Yu2CjCE8ctDiTG8VZKzQ
pOvtpcSYITDaOb7SCcByh0OJw3HdwNuLA/rKG8l1DPzbhg1UhaPZyDPeMKAKjHN9mqfDBB5Q1n3B
F7CC9ffouGrW0s5elqOtSXWJOequoFmwdbxt5wg1kTpVnjXPY/oTUazTCkTgxilI+eJmbrCsIOGc
MYlqweYpbleTOwEvr9qg/5YjHX98O553g6X/bBOTq1foxSeYrFsiBm8wboWLER0omeDRyCun77mx
XyI8cuV/utAXuNxxLq4HIOaRTgVuHDEccmREJpt/eSbpfWSebqRrTOntFmoJnuwrS1UKxWQENNSX
GgH+8abmyDLgs8ExIMsOyl5uwZ0uXU8/HlkHjLZrnYxxf4txwlze+9bV/Rkf+6mJPPBVhNIRZgys
EpP7wVqLPXtu/YSBGEtg7SiocM4UCWKod6inwCpIzjvsFzms0ysnIo/4JOj5+B+Z5dXS0QgwRbdn
Vbv2NJnnRhiDTfsMtJ03tvGkSbNZEvenIfMEJxCsHzW/L6vxRZI3gjzX4VNpTxUMP5S/vhGCqxPs
wdbXtPcAY3cM6LyX2nvDOw0EgvBCIwqWwnvMclch90cEql+ocEoeQYbelRvlZKF7hj4uAZh8kMXY
YwM/R3mDa39K+5hLQfpZ8Iwt0jH4bZyjYTijlNBDr55BJ77NW6ezX0Qn5NFk1MalBqZq9zMtQ91f
7mjmmMkxzTg5PE2xh68+DV6ScFlC5k7ftpW5uu3j1wO2ZPSgwgTv5oL+y/Q+0T9ov8nZRMjyIMOU
5b/wS615aG0hUq4Cew+CjCKPMD2Y3+kczmwCGHN/yVgWzE8mFBTF6hwmWXnpEZgMXzi1pV8xs4u9
8Zg1oZV/MPHhgjMzOQ2H57apM/c9wTy4eEx92ImXhvOY/7atJZ3f6D6zXHeYLi6N9KvhDYu2celM
IFdjMIEZtklXD6l+5n2NcpH/L+BOYQY1pPqJ4vTEQrE3bwn21PDasB7eUXIxJCvVawoHBBkQOEI2
Sh/wLkg9O39qmLXel1HQWPouE0rpb7nX6YN+Y8PK9v6ctCslbUOBWkwl2O38GpsYMALl2t0HQnmj
8ivJSjjWHIq5J/2V9BUYQelxW492yDJbFyc4OPpySKoYlutcBuF8jETlKs6DK/6rwpHuxPaImhwT
o/pAusiMxjbi+Dj9LtKKR2u1MuZJkQKvyY3L2k7eMMptx85D4fGkqsnVu70dwMwkvAlAhW+Okakb
kLhGsahta/S+zc8iA2YN89n52eJoqM0gYetPJEHbequvNpx6cGMeKwaymhFbwOCwp1OM45L3aVvK
YNZkzIkdBS0CjMbf2w1A0W1Uo3sZZ1wzGxIpWv2DfT0C2EaoTupvva30RAL30pdoTbOeqWSB1hQm
EeIDLr8paXYQQDZRBCQHgB/NL96GCbCZ/glZK33zG5cGyq7efha8wvX6Vdk47d1w9MO4+7QvxL5p
oA0+LZ6lG2gWAjiNPg5RysWF4axf1zZeOhfpSHrFs3pkSXRQjy3v/jBDxiTyt0Ipc4xzdPF4M2IQ
mPniTEzMzHJSTxk6oBseenolABrUNU9MukV3mxWJA6xJ7D6yZp+TKSt96ft6gG/92j/5GHOke6JD
CLcvu4wB7mTog9bJIxJTD/r9ZfvQe5Z3qcnE8lA3sV5u/DHS23NatprUJKTQFZ5mRE5vCCNWrhHN
QBKfOQZHIcVvz7L/1Kx7HI4sQ9/cRWnVOjrHw8af/x74M6ibq9Ui16peq9CfJjrbfsngv4Ly5yb8
XwGaM9znZTLAKhmgIEC/6114miHGvk6R+tkdGjlNplmwdeAqHbfRsxzRnR6t2Is5mBkRuqe67/j+
SaBsp3Gxmzl55jCL8WJZGP0SC00LmSeDdSITRw6hJpoj0dAdb7o5Dv/4BeXjm79uOUbRrvv3CvLH
HEC5OCKvUJO0Gz1gb0DQtdQPcKorXQEokpQogvLB43XuXfVt8+L7voPEHASX6nZv7g1yqQTKaZq1
Ut0B8tN0upcwgLg08uN4P25n4nnrYXpTuLhoGRwpT+NYIyJ6htTN0ZSw5WQSuI1svQFadlpiGQYi
NOzPZJouRXjBElRPk30YbxO6SobOiZ7i1JiW5FhDX5b1l9aaxvosUTMMmOug2OEu9krH2d5/WhrC
6b5B2V+H19pwiWMpGdp5OBBFdCYnOOVZmXipMSESiLEUZpPvDkwF5YMDvaVbFW7WkV6U9geYNxjb
N7QZcW7nqNI3eoZm+NTyVTrRRCeefGMLtJgi8Agb/NjyJzrWbRZxTmkShkuyknF6NySl5q2JK33X
CGL1RtWwlfIX8YfRX9kVoX4o0gZ/4g/vjSGcrfUmvXMiOOvrSaBwuGHwOC42jslbntd16zxLij7U
nRVGdvxNiy2Y34vJYsg6vI2KHoh+glTLnx5IfYTn25WcoeSt8ueYgPKKqFnecDBhGmYcl7zwDRDn
ahnJ69zK6L1JXzUQ6YLbYDgp9v1/dr5Qc/FerE0fVVO0cGFyLYO3HZGsTL15Gx74j3fqAsg8EmC/
1N11sj7IRHjIZje3m6/kzGgyzF7uAsI0vEB6W0l/k83cMpD2MdMoWzd6R0jLfJMsPeif1yAk6Gq+
pvQT86dkcCrKMaoyPW0mO2IeBEQmcp/7c4UiqGdKiICDCyH7SM9eDHR0TzNshd+T4tVA5CUrdN3b
gNI1kW4GjBzPwjGXCvMq7GrhT+xjZj95wFZdDyAt3eLbvuynW9sc1491Fy0Fzsnn/Zg0Q/dprVNV
pA39j+1EGkvofezUWdLxzLZNfp/TCBq3e+dMnF3qrTE3WwL9xAFHOjaiiySRq7/tCzYWuZqkys2n
8Kp3+VupsoRxgHWlVhiSZKdr4WB29Kq7t/zcGV0KbcVta9tazFUn9ZazL9nZtrb3ZtLzzWwY19oh
yyRfbf3nNIlcde3HxRmtm1qr7yBzFz7EUA7SnwcsLln5zn0NnSa7bA96G3JY57k8o+1b9pDr+kbw
CNgAzFLvnX++zd7Wm1vctPrlmy7GyCjx1qPU0mK2lZycnvKeSqpiq55B8XrDP8xLiM/zwXQSv1KH
mM4WMD6Qk4k920ZI2d6D0wX6pZteyy7fYJvPpYu1qbqX3PtGHkJp4aPCfNJ78f4V8IF+RTvlgAOh
3qCt1ksCOMOBG3tQFbZJUbckPWaXP6mESaf3/hybDIYrCVG6ikmsRi8fDaxLXTGDtfB5u3Rkv+RO
kX3x3uCvxa852JMs70kErU8zqWjyUUKtJRA0XT3Ut33A3wANMMpVlLYsCAAurUPIe3nG5DCvtULf
1doAjnZ60JrbkVQzdHnesS31SWxXYQ6W0DhKOI+KJVeHqYzQMIA3oBoN/aRfBoHjWs8gQbD5oJ20
WAZCM1z2Qy+mwXo07pzcnmwV7qCHKc/f1Mc1fS1rDbNXi0M4woQ8afKP9A5dNEJgOuxzi/MX1TiK
CL34d2vFtoE2sROAYB490EERHwTbDe+Gw+iKDW0jucTzm7+79e/Hydb9yK3Y3bduxOVUmS5JHvxP
nSCAogzbmLgbU7IG1WDA+Cs0Yq/UW9oEusjbqqjWHVmWyq3Sj12lmXUYCOoyK8/6gfidivImMu6t
TYeGERnnnz5GsqcX740r53grWraN9f3ZEVg28cEb3LLPuK3WnNKV3D5vpNVduOrgDMir3cqnKEIX
+q3Ka478goVMv94N7jJT4hGBybY9dOcLm4rMNAo8EnCXFmJC0ufPgnDaZTzW5oQ5CC1+6m6ZNZrl
sJXa9BRaBo+3PTkHV9b5Ap8aB/MDRA+9EwoiOdnDiPDWjeIdn/OcbJ0XEbHV7/w8tR4b+az5XzGi
oncn1GmcHPVWaS/AjV7ft6NAsK3y+6OGbrVCGKBYvHXht5pLI6YosaenADjRJ71pk2BbNrU8OZD0
DdnjCHrSe9dim+Q3P+wLEJRoXZds+Nd2ADImiANPiDQs3IJpOI8Sr/J1EymJj61zelvr8fcvpGw7
LddJR3IRy3Winevma+vkLsbZ9PeKcK7O0A31cWBHNPcjPWcxvansX5lwPfmR/c2SjaxfINOUU+I2
HHYIEz3y3DTv0Imh75Zkqk9vO+SiCLgSNhTmybwkvqEfKV24laqyDuSNdIYSsePhVdtaBV5JFUud
iNVw6hhte91mSjMFY/tUsnzLN47t5fxS1DBAg4M7OYwyyJdaIwWNXjDm991xEzTsROoWDSiLQVpz
TLHOftIuDa65qqRWuUDRbgYkHUbcco/7uke0jd4PpqDUu17tmrrsaXylKxy11mjEweqNasdTMI+F
c3EZmkFP1f2o5PijLhuwcNRKhn2xEhWpD2BdUaEPp9VWuWFrrVnzSQneI282lEi+QljmBC0bKbI2
RZW5uiHkdq2lfBj7JMQskmCegzHtV9uiZeCA6U+GVkTSWdY3FPvzZDZXOMCBNZ/A6DT/rrCEw7yE
GccXvj788/iYJHqQruB4IGELf3MWw+KumMSamz+uwOGG5e2kWuzQmTEiA/rnUIrpoH5KpHzzsjXP
WU/BsqK9c+rI7+Qf3N5Mnif22rpIRnWz+qWmEsPms7eQKsjRcytMhg1gX7ZKaieGUzmuf9OEOgQK
uZU1VUkWMp7/SN8FHbEug9t0dOjaACQsPijT3eh1gtJxP0s6tIW5lK0+sNYjft9bpR2fk9pyu/wj
6LIuzOFm6SEQmDAsMXudaYwAhqKCDyJYHuicoAOsoEWChXTND3brkutCM+W+tzMzaV8rQpYjo5SH
FIYNi/vOtNonhYhLmgwhmC6zz0XcyYOBo6prv9at9dG2qZJZMDNzpwUv3wGIbQPYhTrh1Mb9uQy6
Jm3pO62l6A45mxt47MPR5BUm28MNJlHRxEAIoQ8DFdb8nEMnWWpMYeyd2DWPkjzyeXg3iGOfOFEG
lWVN94uF/IOayScFdHlSqF4mD8PJOGzJ4MRsjISe5OfUmNRQF0EWVvahy2HX+NfE9gcvQFJlxT0W
PAR4C2r3Zul7PC+7uf6J/gY/z5OB6JEAd6cnkNdXeGT0v7UoKNzghGAuIdXAW0jQOKsIcOi6DAKj
f41GWU9tJqr6AT9mLBWuYcFJ/HVOht65VTNheO8Vw+g/nkFb973w+3C4+FmLcTRg3kxASwx16l6O
df+7qepGPgvLicprNHB9sKgwRM/kNbcD/LbP7WK7VzC/pH+dyKWyL6UdzeZVSRzrH2zCfE65zGyY
QdIW1AUxyy90EzeUZODhlNWfzHGC/4UH/nhP6JsvQWo431mP1VJV40lB7vIvHW09EkrsZZQPQVos
ZnNx27DrwAADBHz42hejgQo0lUb/ZMAeLmbqWHsmwiClBTgZB6+KxtxBqGdWePDbliF9uodLM+Js
PQZZS84pLezGxak2RRGEjzKeSz5HTdYH/2QyDZxTHbim9xhR4eM+ZyQ5Rl33VpNiwn5wBsucltNA
z2p8KaRfNl+lV8FqCYfEGx8sSxA6MruzXSGlLMy7VHsCM/aa4UXhBaFuNYin+xQWrTQePEl4zfeA
RVl9V6bvE4cHItDNX8oFvlN+Rlk7uAPBdIgDQYbxbPvmF7hgGBAVf0t4EzFhRhuOrZyYJhFDRLc2
PDbupANr9LETHHvhyC/eQnkFiNZP1OG7uGYDDoUVx8YjzBjbf4Ukw5M5NG44S9Ia25wKAUowZ4Z0
Lj33Lqb1Us2HsjdBUeW2LBuQWJiqatso9kJ5K/HtdSlKJd5AvwUg7RwOthJJxpFG0rIVYbU3CdbG
38TJEwx4wiguf6ITSAm1/ZFs61+y+unafPsrlrU6nqC9oh2x9zJQII4BM4x5gJ/wtMrq9g1ngzy3
Fmnk2PW6NjuwzY5QqPXE7wl75E5EmRkISgjE9j5HQ92YwctEtoMRnPPOotxMU6GPSIsF0+9ni5qM
zIhuLUT/58ymi6PJqlnd2kBK+anDcLv6lnZkhPwYsTjqbxjPmeVbV3Su/M/W3tzudt5xp1Z7f4xG
yAk4nccUhNkrzM6mGdQW76ib8vksQRd7IhsCI56ck5NEeqPOt75XulYlMTdpw+HAXCWtHr0+U8F1
njqomZFpIxl9qa0+LuYrhjUdqpne4zjR4q9hjS0lRV/lL75DYvzvGOBD8Tr6EClJ+M1z8IKz0+U4
Yn21CzuzjKskviyWwwfR8udFfQfVB//6hwT0yh+MIxs+9t+mcyL5EdX1sSZGIT5Mpempc9/UTU1M
UWOTXcyJUz6rKawhP81jnFECeATtpZRFF68jU/cadjP0JEjeIrxg9WJ/zE2jNp9bGoUnlGMTLaOi
+INkdu+9w3DvTtpYx7P5dOokFnM+R6GH1yDMQz60EEn3AIgIM7YZ1PhzSMHg7jjXyQ8JKOZzmQ3O
fZANw7kfQyZiB77s/lDYb1SnFmU1+eJDMX1vSK7S4Zz2iDNx26tvdazs5nGGA3QSgCkfGxzxH0Yz
cx8RrBBOT5RwMl9sr6yffW/Kvs0or19Y3Qhn8jI3uaRl6XxOsIe+ExHrvOfKebizC2ts0C04jvkF
zRerWqFk9xtlSHzf8vIxZ49I/xKnGK7nzQb9/gEGPd07cZzA+mhIKTjQguDh5aolRw3Xbe/J5phH
bKgYM4uYlxgoGrNrEHKLGKJrLKj0DiltLZ9E1yXN0cMGcQYZzG6/LVUJAym2fcc8uPTv4FEU2KGT
PULYV2bWT1Cs6RZXgvy1U8YBib5dLW+iTJ1TZjnjIxFm1u+BSb5DP1rpdwzI+3uYj87LOFmMstCP
LqEiAqImGebeHlsi0ToaqNPBNqPm3rJs+Qd7GzvDsLT5H4blVpckZt5x1Pvcl37ye8R5CDuVMXut
TEI+OrsLr55nThfHmcwvNtFv71Hq+UeSCtPLaCzRhySDuyMILacT2xPFaFR+TTiDw5KKA/hwgmFX
1lenFOmPSRrWxzZok+mcDybJX9WMGRrMRgBANzEG3L3zmJUlUtZ0rJsxOqDRImKmMHL1HHRT055x
xi7L0xBWDkRTMx2uwhfjVzLvYwI54pbAGTcaIIZM7kNGVOSTxx7/sMQ9vMFk9j5aVV1c+ozgmKic
wptXEYV66LtxJCi1bfv4zLokP+LuHj/KGrnGWVHBvY1xOv6wVUd+YzIEdOSdTLXNiRtxPjpatv9q
TsiX6ERngXlU8RQ98bGEQsTRckExVH4vDGf2PmXBgGUNv3EJdH/gPyl75le85qrojtwJv/8cEtjh
eU/BOAmRnDl+L6H/ySP6CndA/K8GSPTXwiWSMMfpgQaqIUmbTOweFENGFvk4M1AwivKunF6WHCPv
J3uEhn+DnqOsGzhabn2b5y6csmMQjoH3Hg8wOvqDsJhtrC02kDGVHf4v5Ytp2mXOxs+EJMfvlM+G
Hy4OGSFIbbOXNF9ymESdbnQt6T10ZfZ3gstGzF2jXjxNZmbSiZYo7x4JBqO1i3OnbV7tOV1eJW77
4mDmXvuaZiHpPEdMwhKc/6YKStqBoIYEuQtaNeJbCnpFJzQR3Xxl3a3NG8OgcF6zvvCWf5U9/5Un
rE2XXA/2H1oTaCYQTv6q+bDVnMKFltPrbJjhhKN4hBdS8Y5VUZljlvk/dpr/i5si7id//TAbHrLN
4HRQtdhIAH6VmbrTQpgOArfXRNL7IWsdHxKWhcRTipXSS9xhknel3dnI4XLPhLBB0oSVEVTr9fof
VUSSH9wbfY7ZTFD+VwctIt9n/XPrF16EtaJ3pF2HiySaC9f3v/h2j4P/MUPzw7kIcxDdtek7F77b
g4s0FCp5NzLf7VNPw4KfRKi2cBkB6Ibx0WJYa8wp6/vhnVUoW6bzkMFYhN1ouI0THYhN0FdogNBy
Y2Ky9S9HsSmKZ6L6IgZkOTYef14ti6lvj2PFhKX85LQhn7nZcFXYDDXRxWviMCw+V9uDGNnFp/k3
5m4g3KNtdb3pvOCjRijCfQkpze8vjG7PrR98bIDb5S3GfIRLqVxaFu6ZkKSEZ5a2pT5oE5KUgHJY
9QBn7W4myZ7bGlDT+uWdN7XKTc4ezRqcU1x6U0UKDw5w1D4ldkTM8GNcjzUvbEFmm5q3BFHeEr0W
rp9a2UUObkFaB50njTsmBSnigjDk0fG/REWgLyV1Kg83JQKmtNpifwdMqlb/SeVS0XzYIaXQzH0s
Sqp8bBN1BrNeHOcZcn2gJtycbU5TNye3FkpDg4ALrm/BMwNXTCuE8hfd9CGYV25M+pYx0Rg5FhFW
tlBYJG2uAdoANSB3Lj2J1do2hEjk0jJMEkbC3jhH5EzO5UliVdUkZyXdmofoWqplhGKT75TGHUEU
Md/c7YQ40xGDdJ+apiOmO2z18Fc6xb0h2vjJJLeEOqaJ8Am3r/mcDuS7KLMmNeITDdOS/ont5x6f
rjBN4Wko0dNIvOHpxci8paTjcs1FwJnDPAzOHLrEaqnOemw3ySD+ewgYnyYSw707Iwun+Bzbbuun
LxlsPa6xTz3Fr/7LfF4FYf8l5EEmj4CIWe24aA18zHL+unjw6ZhGToV8HdDluQ0dcpvEWDrw8O6r
Q13JCSGn0/lA3cfNsw8sQWO4wWbjOSe95ZU4h0hb2w/avoKv/25gYhjEv48RQwdUwfGNEG325l+S
08DxrzWc8DI6wiipWknys2lU4sAmQWF0m1Rr8nQH7KHoWOHoqD9vt0mFHUPrcPIiQEOYANpjlZgh
7RXn8Sf4uQRNgO8eLFr7Vn1OXPi75CPaA4Z5ZOPleGoByVJwQsBWDlKaIJr1Oao0Bm2uUnStdpnZ
fd7qrCrwZMOVHIY/ziv0tyNxxstsVN1DYVlOGf75izo0y4Bn3TFiSwqZQcz1CWGNyz9Ukh2hkYsl
xuq3vcMRO2oo1WVyvHJApUP4Irew/19iw/aHGrEaBu3+jMhdtAcj8BGJ2ovK8TSFqpwrfAyrLKyB
QOG9rPZKsk1SWT5QpxK3c5z9WUs5d0Vnu8SRkXZHo+w1GMLaWcr4xfdRVzE6yfjrsPLZ1Zy7d2Dm
te5Sv9KJ8qz6DuGM9jKy61ljkUiOnSY6eQP+EnAmsJbh13cLxMhepaR1BVHIet59nnZVl60QL9Iu
o40sFN2XCA9X6qLaz/5oLX3uPNutx5HrRniUQOWz28uEDLmZoGnwuqi//+eZ8FcFLY4NpoMjNJ+D
uZ2wbEcL3v5LwttonWYeh8sz0aEaBVarqn9jBe5Ngd21Yqdi/PPH/1WzysfbADwMV0CX0APB+2Ua
DnR9ZekG0/Pe3d5pULt0deu9x2mpMTpUQXpS7YDg/0Xqv+YB/PeiwITEBM6z8GpHFO/8qivEGEXo
NmDGa3P7GQZQxyClUkxZDUzj2Jetk43nQUnJXAlHrRUjV1WP4J3DsI9WDJkikb0mlBOlf0j4PaZr
SM+EebcBAmj4tGasp3GTfu1lEJfDhzyv9Ja2G3GlbMB+iXO7paip//mpY0fyazkDuMwu6AjMzTCP
+VUvS0oGyBremi9ks+MwdqYcCSp5+X/UndlyFUm2pl/lWN5HdsxD28m6iD1oRhICIbgJEyBinud4
+v58u1MNwhq6+q6t0iqNFNpDhIf7Wv/6B0oRlv2hxxCC5wIIQpw0sEFdRIVyCw/qpCl9eLmcYOWF
6be5k0E4GMfxeqCCr46R62T8Lo/LgsG1NSVVKMeMCqWXM5mxgMfg7BVbSjJOPRtzULwyg1K8q+Iy
GFEm8F/aQEYfu15DyLsegJTElfLHTryIOzb4BIR5nxiMF8wBpKS0y1wg+xweAK6VHB1mWA9gJ4fh
sMEzDDlITDiJjhMjR23WBWtDES6h7IAKZTpb/C3bo+n0YYVVwXpNOoqgKfia1nGAF1Nxsr9dYmuF
mk0jkY4hE1lUzkfF9pJDYX1O8Fu4t6Al5Q/oOiFHSSXuUoL4M7kQ5pViaedWtx1HmLJ1eQikbXk+
nGh/66j1M0UXt6G5ktJhBUchOxQDAZ+QpbS+nGbOu3rPzAOMiQAHP5nJ8tmwlBiv4q0Uo6k+w9a/
20mevK03JxZVAaMWeoQc8ivGYdcyk8nPe6OIoYoqPuiwEERYHuSYPavtIjivAibI62Ump8/qA3ut
IUgoQ+cLi24SUcU2TnsmJlaF2UeeHZYV+aliPFSvkb1z6I41osOJlIMR5+gECk5nPpBCYR7NNrGZ
ps25LQYpqBRiPhcJTOLijRXghnefp/kSjyRCjQRyHokNF2TeqvYESXaA48wTmMVgHPF9Os1N3F2Y
cBCSiwTXcgq7BrCaN1DkGl2zM36bE7+lHlxJ4oLQ2vAs0+KkeqwxE1PTIlXF+NZUMbJbvYiYnHOj
5lA1z9XFNDV8cbqDPxrNNhzZ0n02+G7TRAmoft3Ux565psUP7XSHQiCubyOvw/YvkPREy3PFgEUN
rIZF2PzslgEu1ds1LRdQXUlFUOMnDkmWmPqDmvzgOCDu+mAv0JkULV15WeWGBmn9nLjQjRQR+K8N
lH0oiL4uIu3ynBraMTvcwiPXFO6GtUa3bV05scFkj2z2RExj1cOop5VH4HTTxgaxMoqTG8sbxiBW
LDI5VwkarLmYyI0FGAHBjHKtkZRiX8xr1pc+qgQx4Fnp0+NTNaKqhEJO3iWWOBU6G9IRr53Uacm6
yqzoATGkMeuXrVmB/x+YTM0zaAM6GJaOM3dNNaCiWnBGflPXlRgcosfPBxBXdxyrz8VpG5lZWewH
nP3Ngjgs3Tzm1XCQSY33kcJRtSxnXhLj8k/kYpnkl42p2S1hPbUeT8GbgSaUNTnQr7MNZb7bwnea
pUeHtkIh4PF2WIs4I8ipsYRs9WFDwJfslF3WNOknqhMWHJQSihXAwSWmZAYbCk5fVdCKnXqdRzHd
U7y3vBsF01TLiVlgPs535EOoq7cNWs9XjptWHy+2pvfvcGl0YsQBUo0gWdbzqc4so0b8JgSZ0aDA
ZAZj6ofaKCAQ4d0dEX5HFdilFapO2/Sz5gEl68Yv5NQZDKLzcYy98ZJBviBuCIMWPnfEoIUnMo86
Qf9Q/lBq1G1VhbGCDLpL8GyjT89vbDOHFBoO7trGJM33PRrge2NJJtKld+oxm7U5EnTDdO42VG3E
6XapUdwBSiW4AsCCOT3Lkw8ps7xJ61ysYMvtBWuVyD3xBbHW1jHE7kxaN/27LbO34a9n5mDSiWC2
NlMgqFF1pnMSHb0Ux4E4CCWJqnVGOJYIHgWvJ0ePwVYQ823ZQuT8oUuRK+RXLnU4XBkS8MSG1RoN
rGfI7oH4mSrHbUm10UC/p3JXT2ZW+I+r5/no1ySlQn0eRYeRhJEl0uzGeqvuF+l3YoBgoC6lLwYG
0MSGnWAKJyIVMqzshyPzNqw5bpSRLJPLVmyT0l12ahKxQOeKUZ/1tg5QVzoM1zG2fokFFfQzuYUc
j7DnIFkvJ/eQRDK/YXmKPaaXLEy259NFZutnzOxngOfzdVkyqMrOm4U+Vz9Mnoi82zk9LKD5zFVz
HsmIj0Uax+cCPAABQbDVvtCZncRf6gsqlqAlqV4g9WLcLck8aouRhCtF+VDHZSSpbo4Z2Fx9tWOX
4ywIMvrJrhCJjyhAWil8gO+oi9m/i/l0dTdJAvgkp6kMzETDUsiBhJLPjPKAVFQDhM+iflFEpbRD
eY97Eu4I3CGFGLR5I4Adp5oEZyB2hhPPxoVNxmOelWJIrARpzJfESDeXO+B2sm/pTmxfxdXZbETN
rDrPIw0+bEdGP/7R1HwxuXekCkhV85kZC5o/yCv0YXM+GUOWkkWmlCUFhg0c+55bCJKzEslIBna6
RH3kXPTsmvpyaeIAiqel+t5qEamL8Z3EAgdY3BxJQ1YDavX11SYceDyGVjhQiLnZPp6xUqKMMTA0
93aJicnshTnBfoyOsyz+qtHZOLhXx8zK+moZGs0rrp0OERbDVaeN5hcMcdgs90UEH8ams2o995PN
f6SWlRhaO0WWRap9x7THC6uBDDwtjKn8+S2wZgGl+b4h8AvWhc+vRaO4NWbsAwwRX8SALdwIXOVf
k+/NvAmrugOssOuoGoIb1L6ZwK/g0vGKnVOIfwV2isEtNjR2tDxbE0OATzO203wxRZ4D2+UjYhbG
xx2skQYb3jCVphm6mZk37xFeCJzO6nyB0/XbIlauhI0oIHr+oICiWMKATdeIh3JMmTBpkFciQR37
fT/xupuA7YEdCpY/NE10c6du44cmMim6DgEFkc4itFKreSC8JWMCdZqN2nLd9ea81SlOvFNmZVdy
3f3+U/zSS2K6SMab6YJ/cVdee7N4eqK5ttabN/5Jv6QenTxhNUAbPfW12TKJCkSRCEspVktkZfT7
D/PKKMY0sMzD+Qe+C0FiHBSvLGqyqB7a3ommm8RZhFxrmaiy2GFOJFGl2IATgOb/7Pdv/Mu9cJii
GxZVPrC4Acb1c0Nvkh48JoE93jjywPUQTePUrQzVRrvFXVDVAlM6BujKYlm3//5jvP7+AAtid/cM
LgKN9GvvQOZdUx8jn78hpEKilolg3wNhC24bbb+Qaahe/vfvfAqm+7GLB1TAY5FQMoxQQUle97YI
qmKsnyPtOpGakMKL6HsOftY2HSLSk35KkZMWqdYZ/Vbsx4ojY8P2jN4ZDbSGP1lCvV6ipuFxLRyA
isCwLOc13OFCMMFQLdKvVYet2GzDSSsol6iUOnxn70m1jCNVMH+4TmIl/HydApJGyQwwsE4L+Ew/
r5TORV7v2ExxmRvZGxbOkrAFn23S367x0NojwtzB05+L3BVwtGF1lfHcjhjkx7ugJS8BGDr2AtQu
zlTAJPmDX+YrIxjSNGzLsTwL+pJnYMovfv7DttK67Wo4SPXPLQPr3c+KAThAYfiTYfGriCAc0wLo
FibhOi5cZ6YRr66FHum0B+1mX8+l72/JB8vphia/wF/ExhWIk4Ot0yNhrHwyuRegP8uUBZRTQ7zA
YHizePgOzIcKGMcbvzsuzQWyL1LLhEvYJ6pCxP5KDcQ3j7Th+Pv7+frBx9/DdnzTNfFhcexfzEXZ
nydc8APvRtE6VTve4HrChi/FFv5JG0jyE3xOYysdburvP4Tzsx0rF9K08AP0PTY+3Fx/sWPlDJ0E
9r3eZMjmONSmtq/97iaYgiJ6jJdFw7Vn0FaIXPeb5ODmMjEslS5KOe5l9pvBc9YmP0OSrcMdiYY4
f040g4gQK3R7Y8Im0h+pbdMze2WATVMSCwut2TBjsDiAYOZeUGLFsafK3rYExyPsRveEk7vClok5
nmCrcfLDrP8cuE4A5tpJar/C9VgSNS85zsQfwUL0EUmdQpkJBoNC1ZrQAXJdGD7w9Pg+5ZvaWl3E
ktoDaZ5OimeTNXnddACRt3q/guqXJYDQU75CzT/Tp1ZrYr5BMo7lWS6lWbHfixK+MJMk0Q+eQxHY
7HV0AMNw2bVJOtsH4INEf/z93TN+WUPkb7BD6Q5sNdR8r08tz+c8gJef3ihMvZFfn5qJTvISQBJl
EeFKM3nde8XMdqS/uQIvW5nzBDNdAHT6RoJ9gAvKsPInSU5SX7tkiFe/1xdchmaIo74b/Wlk+3pi
6zKuxSJOTHgMDE5fm+1a5LgBl+vdNV0UOehf0N4lVnWULGQVbKS80WA+IfaHKyO0cvKASCbYMfqf
no5XO66HQ6VLzogbuIYH1PxqQ5ugiXceQ71rb9MYqoOiRqUV77XlpPf8f6pDPHKb2USZW3siP+xk
aPfDHsp0BgJU5pTXanSpysZWFoUE26VUqOy0WLv9AWR+PVlgC0DkH/jszYD8vxSF+dQKw8a5uU6T
zGOjKen43E/f37/wMIi+84JezPgiA7+7P+V3/PL+FoAVXDwB59scJK+29KpYk2H1jeRKefXPbAii
kfspRqQ0HKGTaKUo+vdP0y8fgNsMKdjFY5dGg+355+PLBbN0ydjrL3HQPe0e9qmzU8dsDBtW7MsO
cEF65sDt9T78/v3FF/zxfPdhYlIBCT9QmtlfDoR8mW2ykeL1KmNz2d75/ohrWNK7EcgCH7rT+qNr
kl71h0Vu/pw86ZjUnOyjAQ6k1KCsuVffO3esydrKursi6iJpxzee3dTrY1B22XahxvZVbtTWh8Ho
xPycuZDosdTxnkZmJkDXNhvplnoPg95tR3YDONOxM0sBsSheAJMUscMzBS1ZQyiQhNhosjha4JBB
Bq7fM78VzIbfX9bXNRy22Cxsm8MAjECcdT/f1gi+04J7RHY1BBNWIyGk7jT3QnLqurzFkiKfHPRc
MozEWcHmP4+kukxYO0CRG90/3GTn9U3mWnObifA22e5+aXrmAoI2zLPsStJR05OoTdaQEnv6/Zf/
9e3YuRgZQb7zdCQyr+5tluK3EkybcxkL7e7n71rkYqJUHiSh/Q9v+EtpxqFLG8UmRpakTnjsq7fs
+2gRLhrtpRIzSa+BJUaeikHHLAY8IthtKq6SFUqkAaPexXzpjTlC+CyOpHZFeneFo0YOfqcgMpXw
4cS6kNNI9ehyEi9L8RG2B5B3iTIkauTO2cahQK/LqzI9cYSjBVEt0SrmJo2U6HLKeyxh5TqRRAwM
SAU5EVyllExJzZxxEooBLy3FyH5I4g5gxh8l4beaBeyU4RQMHlhH+Hrdp7I1Q2iFX1A/lSJXpJwQ
PD16RirKuu/VSjelmw4HtWWutEM/Cv8oldOeqdKEum/zKtGGkWghtDodYS28iWo/6rhywMKmZhRf
ieeHd5bXoc9cAVLDzhTwjfLPgOssBFeKcix7l0I0m59XjNv6o99pdky6dad1q3vWlyRxBBdZu5GA
JhEBXZ9xc0EYOyP6PDoxmW938mKptkhtxxnO4fSMCq1RCHWNkdr2qKbVgGknuf8JaJCAJIiOACdP
3tN65ehrdhYRV7MaO2mVq3pO3wzExfTaSQhu1AAOXwgROpmekE15BeQvqZLaruzUvi9QhU74nACr
2VQ1YGfNN6pLPwtx/ciWZ0mUhk1QpEMYc7kJFClxAc0A5NLTcq0MIb/SpCoVJkJXHRseq8C9LM1m
Dq5wauzHdxmhhWTTAGo7W7CXZUkgrJurI86MfckQjry62MKfxLZBp/BPLJ+hWKXebgDld9vDpDdC
9aXMbKSPCqoyLcZEH0PmKXQN7EatQ13kRHGE/CdgsyHPdOdMKdErwIsAaqRBRMfTJqF0pN+DdRvn
7lyse4X8KqoAEmqBdirsMxqxI/6MCwAi+5Bkjtx+0+k49qDd38Z8ey8lR1aLDOmlRNRHfmOSbYnz
KKXYDHTH8QuwiWE/MomdxlvyWsvGPGJ4pa2Pnr2hGr3F3EjIkx2E14zecmfeemyMs83oi30vh48K
libuTuilccUVcn1lM+EBkrJY6cpdg86tyWpGCB7Dru2oJtDshoLIv5V4+k73np8PGgMPCesqUWQn
dwFVwAWra6cfYKcb2b1c1qO78Mjmpwd3wsOqxQ538s2+PqB+F8tQTsgjDZD9vNFMTBV2k+QQSVAg
J6WIhSmVg5lpZg5h9R5Bi9u+wZIAYFp5MSlzLDfDNLA7oMN1RnDDAiEFPNMumt54uRXPUMqUj3O1
JBy26pvKJeavLqovpSySEjxlICUf9dwPfO0DPpWTdQjk1qUGTkp7JR+c4WRNq58QdXWZviuRM8x0
0SVLybCE6sEXhVuSlDxKXxUlpLJxDWfvIV811h+XgeqCgQ3MRh4gVB3t8NCUJuzb2nKmEtxYIuty
LOL6i1iNSMsRRp4po51tIV+BkThXJoj3cnSjxJq2hNeVeVYAas52KAiJ7WeVPKuEbh2MKjZ4TGfR
SkjXGj0xBLLfGomT3Dhp7W5o7uRGmVaRzyZaLrXDusvrRM/h1wYaWZBhoNkosFtp+zDL1zuZnHTW
uvrvCa3m7oYRKnpky2R4GfC9VYspb833tX3a9XquApu8Uv7JndI8YSeG3wniE4esOAWUp5ycGX/X
PZ60skq9GuOAuz1Ooyv+tjol1IBXepGo7UHCmcohQMnblECxgzvDuqxw6iuKGNu4NN0eg1bDMRt6
HQ3wuKu0Tvi+GFK4L0UwGOPZVOlE74n2K5F98PfMpZNY5t+LDa1isp9XqPFYkCPc5+9bsulXs6AK
yJ/PL3XU6gbpUjprYke9pW8z1F8QVNQxZ3sDNc3sb2IOo3CTvD55TPfSnmmV4iNUekwdbizKDCYk
Sj87yH2lQTXFoTWKsad2gP3o6DWj9UEM2KjTmSI9NVK/jKJxFWWC/JMh7T0W+e6ydoPEIhoHRYDK
SSpkHeVsqOIwHisWH1lUgsXiyVQOOs7SuMk0f9WvWyRXzHcadDmfOlJVkg8xE00sv4EYtJciQw8m
o78KKVJVk7AGwhsHogLPpRmAdNOpMtxKCew2J1asJWNXAsZCGvEvBPAACUZxUOXWUXNhG9ZIBE56
4N4+GQvZzSxGZaDTduHviOCI4mrvAjWO/WHUddJhD4M0rJfLNrBOwXiqElDHPQm+7AAXaWuOcA4J
Lt+qYBe3iACSHdJoS9uOBZIAFoLUUaoNWRWOaqFLxZGRr6K2UENBDI4ykhBkh6icjRR9I9BI2cPj
TDqyqRp3lEWVIhaZpiU4LriaCAExWUNi15H+WE5lOhRahMqLfRaq/8iC2Xo3WR4Ghp4DrpkyrKOT
dNjIpJurw8zAko68xpPiTREelIe3rV6R+pBXxBlNoLClVFgrQpK0TkIzKKReOkcBn6pnMMqzIM8j
qUDTTi5kidydZPHUyfJQeRepcWMsh7vSnVGOG9XylNJSaZngyoJUgjy9rGxhOLvEuU8JAlx4ndBg
uJJs8mBGFxm2NjzoqeaLmFq5mpVrQSafuUxQqYVF2GTBIu16CEvehT9UbZ0ii4pc+3Mpb3Z9cjAa
MmL6iNZLILbdW64u5svWFMf99C6Kp8qpySIQCXSF7wkOEi2AmHJLGomWnbTKjpyDgtCUBew1HDZM
nN5squmdGvyuvYMR7DGNyH1Bcyn9AZmki6I6k0wtg/KC+9/2OFTUd/qcWgZUJ+ms50oXL3mR1DMG
QX/rxr3vp1vhXiiwQovnITd2Mcq3xA3bbDqBzZySOUK8ic0IGZLO9JDRsGTSWYUjCGy8D+YNobfG
BX5+6kN/1/kvmliLBkcyK0ddZBU9xAldt/ZOcJyS5U0veSu41mP7c6AJWepmbyNw7rOPv2/vXmMU
gW96JDIwH3N8AlZfg3Sb4y51GlfFZVk00MCVQatypVnlzEx5zfxHb2xBekQ8woyOGQdjstdQXJFb
Q+vXW3KZFUnrf17pFDzkBA2RoEQjttpSVocKlwW2+d+/8Qn2+QGWAR6nofVtJnTMVwiReBVVomm+
1fHqyXk1r41vXwBKDm58GRB6Clmcufro+WcIkTsD8sY2Jn1R7ex0tYhXdTlTO/M6P7ntDXrpI1/E
tGCcm7vff8jXTFjorzhSGbQPeJ/ov2bwrlAsPK+ZrDPFUJMcuEXll3eZgEt1f2kK7Yigqkm8DNc6
3/MflmFqmuasLhYYdKGJ5YH20NWpVsc7mFqwmsOSZWCVB1sGx7dJWRTIo9JCq+DDOh22xmFCpWol
hxLDakB7+bQ4J0T99DX/x5flf8YvtdL19P/6b/78pW7we4mT4dUf/3X2Ur95Ll/6/xa/9e+/9fPv
/OtdXfLPb//KTfqlq3tsSV//rZ9el3dXn27/PDz/9IdDJYLt78eXbn37gg5jOH0Gvof4m/+3P/yv
l9OrvFubl3/++kIW8yBeLU7r6i/1o4uv//zFPvHDehCvr34orsQ/f/H/6ecUvF2+2L9/4+W5H8Qv
/20CAgE7ASoC7wXgnpiA8xPD+FsM6yAU+45h27rNcKiquyH55y/NcP8OXBRKMAR46JBcgBr2NTkk
/Mz0+RmZnUxG2QcoUpy/vn/3n+7h/76n/1WN5V2dVkP/z18/Q1QCbhb/c1m+PpnomMb9jM+hpwyM
1Rzi0J064x6x7qfecOqDm/vm8Yerot75x3cCxf0JfeO9YNKQQmPy8OE2RwLRz+/Vt52xdjHG8npB
VLM2YmU067x1Bnij7QbMQABPirnfMUt13+gMSQ84fcwPBBFVz81gQUHUZ+rhMSkv/NKhjkUMQ0IA
hMgiMV8gntrnTbN8SOvAuuzHXrtLRxMrPvQsd3kR2R+pkvwH3PHf0NUjBVmc4NA708vaCYCiiq0v
qYZnsx/FT7DOiix0KSlCF3Z0HA5ptLahrUGM26Grnm7xlr6bcPp7iSzsXUPD8T77TtKfpYHdh2mv
9RiyZJewgSwMENqpBlMqA+ZlnX2IqrH6uvqQ3dHKWtiXdmSdrmvaPnStt2b7Bp1achjXyOtDtxzi
FzJdNnJcljg9JvTBe3Qdg24ixCWwoBseSi3QcuPglbFW6ETjQFkx/PO6RGfv4tXlEL9+qeMWCKEW
tcfqzZfe4mvzE2SZLgsJLYAtGMxswLcdI4o7zpHxS7HARuQe4bK4E84Jzz2Bj8sh1kf7gi0wS4D7
Bgwj6n7QPpLh6d5veOV+HV28r41xDbDnidLJ3mMNPQ27bF6dTwPMStIkyAcOSNQxueYGYER86SSW
97TW9HhEAmUbBvMzPKlRIyT2aHRudL5FU/++r2cjByZzU/fS3vo23xutnq0Y6XRbE64Bht/haujp
B7Pus+FSI2REp5mZWG5xC0f+sm4YPcIgDfI87IpxdA5xmdspSolAg/HaOXhRDKXl1EfouMmlNzba
ttPWLIJCtnXVI9ZH63DkOwzvgHzY0fFE6HUIraP7zV/8GkMZUVGG8TDny87wOanCiEF3H+JK4Eah
DWnCDq1VT+JdnXvWhz6bknoXYJ2fCSGq9jJFfUfplhYmnvW5tp2h7Q8+DBYgJCmRgdAGZElA6gWQ
wkRmTxdcwo1Bslt6djTiRJE6/a7QxMqtMar4kpVGcWvrUdvts95f2qM3e7jIdnMNeGNNQ/t1y10D
iwkPz9UD0qoWZnRejN3e7Ox2Ok7Q9of4vh9QjQ+f2JTWpicaw7fJWBqS+aNdaKQiVaW2QOgt8u1g
uZCbQ59QimqXaAXKqkobq+QSz5yuPveGoXx2Myt/WjtCMfCFNJbhiH8wFwd7H709+HkfB0KwpDM9
duHN7TvYJfeWk/lfWBOpfdHgu8vFJZiVXYThYMyGsayfu0RL7MNg4kBwzOjKU+i0PrsJy6f8mKNG
eTAzL/f3s+3bt5uBcT6PqEVrZWdIVc+CmjUTIuWd7/ESdr0wBTojKr3o9AwHX2t4zOpxfN9Xleld
IDQesO3tfHQOPckEpEyAQZxX7oyBSb3o/UvlGk0armk6HqoK4+RzChFKc622nZahOjTVOx2lzFfP
6rtll5AuMjAQqSIAPU3T7mKjTZ/0hXy2JysLrK8LsOMXA3Pjtx1p4Na+hiGf7XC+Tje0JB4hHPlU
xvaxBc3QqIK8pNjMMju0q9vfRc28uWGPIVp7QIKXbuc1oq631OogsCQQs43kQRN/y2GBpYcMkSu2
4V3bLPsxyqb80A0FtYUOHDPe6vaKfQgOqoMXTlVEHLmP3js5dglBJwdzxtAINe3kmZdBvTk4m1g4
Ih0wfLWM82Bw6haCZmY+wQ40LXJEguksXmw03RpqdB4k09bjazTxqRFi/QcZfat0GPbATa32zrS6
+MuQRzMAne8nfgjtebrK8buPYANY85NPn1ucG3k3+aGABYhuwXgyDuey7P0Pfe4guEOo7OJ6QeZE
mPBhOx7eYnqsurgwd7FurMNNEThl/Kle4JW++B3OAd/aqdqWzzVzNnTiZts6Zoimb8bfBYqwf9/X
jrY5O9NhgkrMDqNp57AWjT4/kNIVp2/WCj9G1pYXbTGPCsFzAz1aUk0N1kEWBlO0PjVZPSMO4fMt
19nQLkpfq1P8ldyp8UKL14/OExK8kKQkq81XWmxQCC9kjhNZ3zL8A8rzAa1WPqJWnDQfyzfPWb1j
3eJ9XoXZWlXIJLQR2699PGgRO5Lutf37OdBFZtmWUxo/ovzIejbnOGvf4jQ+W3t/xUj9vFrxfz6L
erCiAw4kE1vJEJlsfm1eppdxajTuuYODh3enDVmBrzYkdc5QDtrxqTSSvD7TK4hLZ9GYiQ4tSm2e
qJbp+86ts7ECRq/m1n6L111tn1egVd6FVpSBAZS45kb2FZvLNviw9u6gQ9vEqqPYN3XXZl+2aTCH
d83oTubNWoKL3jBsMwi0Km1c2Hgmay+5bnpuKO5FTRm913Nzm/aBbk/JGZBwXfLpkVIdcq2cb+d5
tVwANLxpb9h/Z4D9TQchnfK4dO7nXLeu4dGncPBhn077Poe/xRXC8OZtHmA0dskQyf3SGDYKDK0O
svGQ0ol4+2EDlr8bV8v87BhY5X/rVjr6Z9s2yvHGHosWLwY383Ax0Ksy06HI49K5m9lGyc1cq7V1
z1gqEPQOTWd3K2p1mwzTS31bvxKxYCMrb/IwyNLyjUumEoVHtJLg0mEmnbGnbs75WDQJxlJlX5De
tKYkrFt9QfeRUXFEzFoce3mXmW71ccb4NiZtBwMWWuv0EEdJ8YaaYfmGbLM4rAPbFhY2jMHtSt94
kn1sf+iVbzuMnY/m2JrNrkGMi4SgsQ8TbegFSuLibNEtTBejFje1YW0uJhyRHys4PUY44kyN+LUF
jeoxIVmdIcWQBIjshnAC/6wzlyp0U7q8wHfe+L4eMkT1zq0GqxDD6GeSMbyvzZpP58kwuIB67CR5
HDXHFpPwYzYsX7dRG87wuzHDkVQPEWw3fmizpbojeRGfei8xzjvXzp6qOYk+LjmWfSICPXH3k49K
at8XjDrDaDM55MyVIlODEhHGHkJZN3PO7SI2DzaUfNzxy9FkQTcIlJkxxu4eFW5x1OGtfAki9zPL
pL9bbEPbWUCmIQOo8aZjSrBbTM0k0sgvukNijdvdymgJjNZtLuGYOGfAWtqX2Lav/QQHllbLy325
WdotwiJoUm2bX2be2j1grkG/mHqjprOLddkZ3h3fxgo+ItUcBi56ZQP1Byn2ZEunYSJSPOYdI9oZ
FWM4o5N720TatBfsiIu2i8HTkqp8aKJlvYlQpd0MQ9ZdVIVD8YO0dJ+tMS6GejCznVI+DXXUXK64
/XCy2R2MM1xxr43BpLcNkEijN9qLNPddhJrw0JIEgOavip94eLu9F4/DR50Y3B0m1ebN0jnNtwp5
23209qiiLNskAdq6S4LqvdlU+EdkmnZeDNE35G3l+RzgkE5lvOeV0y70u3o881J9fSyiZWuP0Ho/
OZS4IcD8clFVFhmdtl4M856MxBIbPs13n8cg8u5wdYO5H/TODZlC5Rl6qEdv6cqP6+RwfuSjRSSc
JyZ+bf21BVrawSyrLwHFi4sqKR6C1lh3CUFjKxYBsCm2cq4OmVUG3q5PbW3eQUZ4H6TtkIb0/vWL
AeaaHazM7b4x2EwvatuM9ubokE3kxzOgc58HYpO30n3QaANgF1KbnMcuG1620h/3VdWDlU+Up75r
PGUEOtHjFM5ew+35whEOKOFgzfjLD+v4DWOAKZakjv8ICfg/dvA/AQO3zUv1MHQvL8PNc/P/Qa8P
i++HrvaXXv86/fzS/dzrn35D9vqa9zcNPSAQzDWHuR49+vdmn77xb/gfiAD5+ycOMc2v6vb9v5ED
BD6/pQuYyxc8QtXs238zBRSseB2SoWPDtv1Pen3LfkWygnFIAw7T2OGA4aOefv4Dv81fCxuO8raD
SeTVRw/Xm36XF2iedlGLy1OIQmWsQ3PGzybUPAoMwFQzv4P+2AjL0nZwj741d2gAo6g8RuOm44FF
40xjtkXEP+ZbkyzYauX6dUUeBLZctTe+TcySWnGtwLmPwRhv2g678+5siqhyjn1DIkiIC5KI5vKn
zsVMxddelijygl0zxuUVjU7dhSKi51KfR7xUrNYTgYQFJ03oEagNom9qwdWMKcUHUra0DyWHinFO
lEb2Dh1U+eKibL3waXBGJHj6oZyb7HyxaBwOQWX7O3cYyPlaEZg9IOKq3s1p02MIg/Hwx4H4pssJ
jROMlmwk/q2OvOkTcrUR45QFSupZhLctesG16rDN6uvgG7XS9H7xNId0lXa2jyODe5GgR+O6S0lI
7MLOWWM2Tr33HzyyomIc7JfI3Gul1b1dKTWeqz5oLnqY4rrQA9bPOQfFhtK1wJYPGHQMGWOYHxaG
JtUZdYZf7yia/U5IYm0sn2CEXcVt57f7YTTHj4iX5qscWxN3pxmJv+2HyWvutrnBHwZH+3kEmiBQ
McP0i64d33T8c+a30Tb4aKC94WNrWE27yybfgNrgI4whmHvw2xCdp0tL2jjmjZPHxps2SD1r5xAX
04T2WnR4xUFP2M94fV1h4pI/eWZF2+cUxNpcTny5hwE51Rq2g1Vi0bM2cRkaSWH4oWljv4I+s19u
C14CW0p09i9C6EigbGaw6WdDhXjZAQ3CfMO9nZugTCFGdv27xQ+2rxNG2/dQJOzxrKyJDLvCtWdo
zsy5jA+uH7c70jJpM+wyLay3kZNWLzh81l/xvsQsa8LQ6KyJpqTcI6XMbjW3xlG0W80u2fWZvZjn
pJlZ58QzYc/oEa12Y23NWJHgoXXmYUT+TeTP7KwfOJ8YR/tNSm6RbpTVh9WPzXpnElQ7YNRtxu/7
Iem6Y2yY3rtyAEM4Ns7SWTsMvtePxlaP206P8wYTIb1r3tDSpzN3DABrp1dGfevAzxLmlW3ZHwhY
hjavA0BjUubl8wGXGXe6obu2il2VomthlmmsWOhSHvl7SIHI7r1tri6reR4nBIe88MFrwb12KNmy
ZQedzxdNFNlH4ZoRPxpit5IW+zbvwcP00oveLagJvxl6ZlpHhAngYwjPtKdhCEqCkdGHFDQ3g2eE
A0aCmGBqc/AENYqyNVmr0Q11YzZYhy1Bg91q3HRV4H2MTOZCYRUEUbHT804bjxEMwm8d7lg91U+B
z4xjltpd3+rYB0QGKW8Dvu/9rqkYnmORUhvkx2PFGO+MQdOemSTaO6S4A+VKrgNLbXiw3vitD7EM
ayiHzL0816rdmhSeEwI8nm/JvJX7DvZac9RQYb2DoSKaOrtv+ktcSrJvbt9Ft4R3YmpdtlG07oJg
KfS3ASLBZx+Xn0F4s5ICF2JLv3l7F+ZpEZIikPZvp4FxxHGo/Wa8GxLTftPSd3j3PqMuTBy61V93
HvuKz0i2j44Yw9RZmHtdq4d9UmRkd/p990S8YXfp9mQAhkxz59t1xO8QZnKHbl5LHOwEAz/9HI3N
8HFagp7ndeT2c9fqeZ9DTeJhc2f9iz+Rx3mYlzVo36aId2ntEp2JH4KWpzLD/SGcGLbXD0TBtXCz
sipvMhqlwVpvyUAvoB3MbZHuY9Mrx/2QecZ27AsKFKT2RXBL0p4Hm5Skx6ZH6uFX6b3FXANnEppO
jEl7Lyt2RT9l6/XmRARQLn3X3DSMj/1dzEP2qa+5Vrjg0qpdeprePDZrUrUMsJ1mOuI+BGKTk0JG
yjNQlhETQNAZJY04EbD7EukzwYH94ukXXjyP9rHuin7fe1hFXpBrVH/sSMS6j4o11a+q/8XdmS3H
jWRb9lf6B9CGeXgNxMCZFKeS+AIjRSVmwOGAY/r6Xs6IqptkXpOsXrseSpaZFCMwOY6fs/fa+dxY
8KJIZKT3FNqPSzFCySpYt67BqqfrXbOGk6RLNJZ0LNImBLrY8M6DaSnTvWzL+Z7YGzovDb0dYoKz
ZsL3bqFznm9peiXmuRnMeTTGqm/ELdheOe2Bc7nEJdPxujO4kBV4dJa0BRtVss3yXqmDYbXj2X8/
wfn/s26z9UjyP4y6f9RtT00+/Hr/Pw/D6/Cr/zSp0X/vVL35DF2Q3vseVkAcZ67J+PU0qgns/8vc
gvkIAhQPjx4V2ql4CyxKNJdBDlwg9qv/qdwspjSO7VGxsXgzxLSD/6pyYxb0N3W6/kTwW/ggMAdg
vvooEf9u7qosrLHWVHq/QisZUH/YwhUGK6SgCfh8TEF3DakjBYluW9ztYPOYw6tsE/MtJdq+MeLW
nsvgIsq8RW3LyGg6NlB11V8j4EAguOEu9sSbVxLz1W4Ndu4FHrcgcK1fATMDdV9lc1C9hqEnkp9O
7XT+DfnIHR7k2mLaAeVQYCe+zSyTyOVtWnmyFJt28ur6ykK4w1dOa8JAL+3aaYq/jH5s+Tt/u6T/
y4Dpc3HLFMeMbBcLi4usk7NufhkvEc1JM9LPwl8JwPqio+vqVu4ZespeBmdrnw75FK8AiPK/KgKR
7eQP860vo2o+Pwh4y9HMIpYC0OJX6TWZanS+TT9/P8mMsPhqfVkUEX1c7OUx4eqUNmK4xqrpOq6j
RTBoPfwJLiEW9R6mKo07CBYg1zr+2+/P0WcFgYsKXXtLuIV8QNv6tuQ++9sGYKaPaGfSMd59Q2qc
HgXeB9As/CDOHX3RRyDj7z/3y7XRn+uCzLJtyIfkgH79XAGZI6DNGb6nJF+Qro7Wtuq/Z25ig8ub
ilzlt01CH4dGeNayX978/uM/uxD0YSP6x2SMswPTH8/Q58NOvREuAeLNd2zvQUeROmHHQf2rQyfb
NYfdyOSvtTBydYt6KHvThG8PIQ0P+h++yed5K98ERZLL6Db0PRiZmH0+f5MBnGKxlE3ykwlj48kD
EXWI43cGEmVkNksoZ67Kf3vwSAmwUYHog6jMGPrzR2ZBllRACuU7ik2eciYuPuCUPTI0FDk7qKCu
/yIVZx2hK9tb/4UoNEY/uzFvTTGd//7LWF9WMk4ALVaeEu01YzkNv3wb4GkFu8nBgAUmA+CKM7p+
eFQMGLK+jdWEos4liLhfbLGZ2VHzrbycPKSHmqp0QQVpyeYhAsihnVheK+17RjZN//b7r8mC/vf1
NoDKZ+qZvGcFrOH/MIooXuDSRIT/dmIUmKo0OVnmPNGP31CjY6AUdtlxfzS4G/UfuYC68Ptv8Y+T
RY3A8N9hx04zAQXOlyUt7OiM0vtu32i/GazhBasXaqlxMQcoEw5q1/KVuANZvpL23rCiSkFwnHcW
GgWqaBJ0WG31yg/+hmwD+rrjpYs5sq3/sKxYXx8wXNHUqZhqUCiZnv8V+Do7UyOA5ztvPSG3CMWK
oReVuutW8JVNPHVLx5czglqLyFrcvfTKwnJdcKEKkbDVJdgojWuIqctlnXXNkLAFIDtjAEFuGtW9
X0fpSnHnkO5APrVRLFZDEzyq+K1lnkyMbv9w5j/bslipfAQRWNLwZZEZw836+aHhzmyY/IziJfBa
jzpWoOLgVkyoiLUIdw201jdZjqtnhXS/26ijL91KNGNopk4GBqmOqNnffzn36ypuU21EPEhYNdGH
/OO2KOeyr5OsFS9Cj96YKcLCdq9tK3OWS6dXC6cjgv+9PhO+uyx0BDLJcC5mwZ/8+7RbE+NM1i6C
WPZXvX+DpkEXCLM71lV0KJWnL0/bg0GnazMG3ngvZIEWEMVdOVH2HmM0cs4+F4i5fca/POZHhUBR
uHYMbBf+6FczHcKt8HoCVvxA6WsHWgwr67b7+Hi8LlrPHwKu51e0FA9889xodG0wCA8w8dyTUiX2
EeKU8cF12nW4khIcEtCMGn9bbKSwrs/YL0zpjyZsEvd5NEeNjoBLTp0xgialRPn96f+6hHP2AxNW
A2BmWgzOV5OoQ68ntSJRvRCkTiIdZGkzED3ThaKtzh1CTFkofv+JX1cjm967aVu8twFERP/4xF6a
ZGSQY/DDWZW+GdnQ6OXP7gPN1/XHzgO9WzgrN+GEkQsQLdZWbY/6/dfQ5eynVRFwGoZ5XlweKBig
hl8eitUZFdZXv4YY2NQD+JlWecavtst0kFhW9o1Flk/Q5ndjT7AbqvDMayHUhoMWe4RBQFoALca0
u6yS0H+YHVkxROonyx/vhxCFf9x5+J4uuYlMZPemm+R0khL2zzzsmcl92NKMCJ3zpCgH/eSPIApu
YZwE5Ho5pXTm8fD7I/66roUOLyjKDY6ao3XYE3xeBohnYDPX9cHTqBqTItaT0qaIHVd93yLbct2z
zPqIMZnLyOHuTYePytbwhb6lHdLU7eQhIRKI72vTMavlWS5szeXD49Wb1r6rRoF4ecUpx1OXTLWu
qS3UQTydgdXxGP3+kL4YThE4oB3ltcmqxhW0rK+OzM5pCBMpGvspHDKHZ2sQ7NAJRjQcpR/djxw4
RGsL3y3JZv2Is1bqJUUKIqNejcyijLdmYpA6AnZpBr1WURG4Z/lU6TiXbpkISki6mZ/KM0cf4tHo
VhqBdPYixAnTxwvvCw73D4f2pcrk0ACFuBBNLEz5LvXe56s1zCWdFtUuT0466pVqkB23Fk2jvP05
mGHJIG8hXRcXit3o92NNt4gLMpPhky67tfatgQ61gzLtiSpVcjpI23a4+5xxZTVpciPiFnMngmhZ
3SALcdRY0FjWaHnpVTBns88/sceyOBWIMjgVwxDQV4wJINFCd7jcBf90PD96KfwTfP3LMxpSLlBd
QdkM2Xaa/yh1rWl1/QWH+uNYE+/b7Y/lrZ2FMHVidpZY6/60LHx5HemPxDGOZZrXEjO/rxsvs2gp
IcUcPPbK4g4hj0PL8Xn3c37cQritt0smo6VBgi9p4YRXI+THV6Ster2fJOlSd0TGhQlOYHwhLAY8
kOO9rECnvM41YeD3A4Ff/s3psqXdpA2h0D1JbtrwFOnLQYa1vhAnbTpk92i8N+lp8k28smSXXPok
if1pz+lGX+pZDl6/BFgkLAt0wj92VJSDvZHCbX/MssVnqgo9k2yeZDKT4gbSBUP7XZdJX4SEGNkR
HWMpuxw9XqUcBEqCase4BGFKBFBSY4sFsYr65Kepo4ImLIH+tgxIbXp3i2qV9/VHvtD0kTXkjpZJ
8FBYNJEnkEw6bq/20+SF4w3QiwT/qF+btXUFPd+KmBkC0Y6LeVAyQaUUdgQdoUIh3CdO53LkYRhp
SxGJhOy9cIs9IBzlPvgVdHS0yLMF0+MgCOS0kNssSTqcDxmJq1UcrNW0rluZcSuK87lcEKKRvUly
04j/xtl6qMPWx8lv7fxZMTJPto472AhE2J8SBOWnA6lQUW4DCkm9Kj0LbIdR90eEVBI1pnmgR5zZ
+9ToQ9geooR//LR4Y1oaT1FrzvPjPMz06Yx+aIx73hiBevek78unNRjTBstx21pZ/y2a16pkVkN3
Y7+2LrS0DV1Ahzl6IBEThm9WXYTNO1A1Hb3FrUIOV6TIzkBTgCLVKs6GpOmI7WIfoEO8ktoo/Rv0
vsxcD6MvbLJOfmVh4wyc5dlyQuler047ckuvTCXgt5w8Fk3jChGcM3fOs+qq8cgDTXfFiGhwvIIj
meb5XosGlXefkMzbnfuFCzhzz73i03EkKl5b+ivGMAgQdeABTposkRqVTEinkeWHSRNOW+JSJkJi
tqPIlfedbCzfIyQL+7eRxJND2WLdKGQl/JJhgaTm32oFO38Mx39p5LnmNJ+Yc2tL+trbqvTs+4Kx
tdCWpxm9SRBDfdNYlpPU3XNH/V40gWlxOCkqVcN5JXbJZypReKDF0ttlEpMI7ooEhkhFMJpj2OK8
1ILR8RZtoJdHm+5IgA/kAOT2GbpUYqxEN1Q9Z8pYOpbsa1btLiMA2UkkHDsr7zTDEpl9ESa7qWAh
ABGTW1AbYpYs/ZWWEWmsvTNRUOXdloTNQobbBjup13y3Uxvp456WdxQ9qTTsuliyD+bMkhSU8waJ
LT/Tv4TvT8my6bpIb9LdDDscG4NM44j3J/C8Uw0lJ679gOqczNMn7T4EbG26WxvqjcMQyZqfE8dD
PXHPuyLgf7xLem2pI8qNTWZj5fryWAQ22N6/rGq2mKpgfivwJxpoZLkURgO32P3VdWxouj2pZFRa
8RTijO/iPMw8RQJ166pOPQ9Fw8iQ82Vka3vI8CJAYgePrL9yDnEYaK3PncUnOPwn0JXGrG8wX8I7
GRlFajwDCer61IxkTocEADEIJCobR2HPxxLJGel2kpQOiCAabhn/zptF6z+QAJJETuxiDubXC7Q3
nIvT3ZOAJuRXBoWhD45AhpU/uiNZ6FTjRgxUuJpHc4Nj5tJ4OJ1q4/jj/z7Jx5+jU2ATHW4LwJ+x
1RDV84YbWjB0Bi+4cNAn8k5qO2luPrABT1sE4UeTRYu0jFuNnTds6XNSIhBKbawyA0hzG9Wq5SyN
do10iy4sPTbI2pGTjBFDukUXvWhL0A3FRzzOyYbWCp4g1rUTLcnO2aPFAh3IZJ0tAC/4a+bx0h5v
D6IsK84P+hr+xs47+jTJYdaQ/hOA7uRlw4hkBtnTClFADRccqYZsiOONtComQzohwtG/xcplz+fA
WXO4u5g86q9+PKHGOmlraUvqthvsAIUg0DpfbS+YxSHVHS2CwXPV8kwfEzSOvrh8BDjwZh1zFXqP
ipWDlyPF7u3JB9Pao/bbuSNoJ85IY+oKqF49fZoYAKbZ9MS4tELWzoCImz1DMZo6Z2W/BBYz4+O9
khfk/QWH0ymPCiQCAALxbfFLeANo4FQhco0GHK0OoO4TlRthRFi9jQHho3lMdIGMphNlhgo+1jmD
K925OZIsAsBWPM7oCzSMslyUX4T7kmJxXi6cqK9A7ZDJZpJaXkVuVY+bpIdGcw4mTvHzGeBC/qBo
9KqbulP8/xFG6ZmTThnp6OVXNyh8NX9ikgWfbmWwXZ/9Y/ZpQm42dwZpYj5N4tnpbFaYUGaVCndV
zSuWqHWjSchBQXYi1/mH6aPd8/cnj+epnVwMcHex0TJVasVPRpWu45zhouR0HI6Ih64NEVBserIQ
k/XZyULCZp860pgn/2w4HvocpT2nyBEz+g1ej+nUezt/NTUUZpCuPn3WjGQYUhXyA/449k/Dvpw4
A5ay9fEOR3Cm5Abn57ucVijQ52oFZhTBJ24i8rbzxccOLCw4mFt/sfQedvSwazycmixEa2oYGuG5
MrHPT2DO9dh6Q5GmI1k6vH30S8k6Y+tbIxXVkXtYo9iHnmzAcCVyDH+AxgZt5faThXdev7DSQH93
PkKYMYbpVoHNFI5efFFB//Eu5VJxlD+I/oQTfDEhyZf5TeQAzEHd/eH6DsrE8YdvZHbUS7Kbk8JY
sr0/CY8JI60Li1yRgCYQ+NQU6BK6b97VXHx4EMRy7P0jKrX2En27SVtiAkKnoTvRGFzpRDu5meM4
nFbG+4DaV0VwjaSYpquwik4DUJm4+i/GJDQT/ZRzlIgGigoCPam7VFVOvUplTW7HJF7Q7ZPm+naE
ufrAtZdk7+KSGIy/JvJ85mTHGw1H5Kav6H8bxGdagXymIzmVw6OZdkWKWdlbyOm6nwJqm+49GvOx
s3/0CdNo8yBLNWJtQSval88wdW2XcE7eDjObfctqqSm1ZkpZiru8hgMYj/xLIxg3BJ1Qf5Im8HEk
x2vZiYIGcex5jmYoHmOeTp7raEn1akL1rx/e/JhzREAX5ywpbP3vTkFQRHLpH0ywvvA72LkP+ucr
TSI6IxlxSG7WYbEEavcp0E9lVOv/crplqSlZiSJgnfynYz9cL6dGSgD0IkkQtWxphncqY66Mawhx
JRd6WXXw03SMakyNVbcDT8hbl7IMVsNqcn+7JvOHG/qW+tjKnEnjy+mDPAlh6qHjVjEejju2huyp
AHdTI5T7rTwuWHgz9G8mvVg3ow2yZPR3lD5Ek22dIk8kjbfz8RBCTtExQMPEFG8kyizVcQKZi/zz
AfSP7qmrjwfOaEveI5t/p27BaeKRbKZZ35Mo1sHYECfaN7UGYlc8jfvjCaEPrBe9EgU7v9ftLaO4
zGwHduMfGl9fNvT0clgf8MHZLG6+9Y+2cjYwQ6BfbT+ccsSCNCUJDAMLy2yn87jMDVYQ/XTh89Hf
/fcNBd1e/x/zqas/Hu6c7xFv5Fl8/pf2O9morTH1Aa2q49JY0APW5/+DOfz7j/rSQOdpMtH/8Vm0
rPh/X2/r/zaYm8KyI3zPav59j5jl3LZxJxLXvcVUqO/uyM/0RVV5wRVuXenynJwWx99/l88tBA9D
Il0hnIEhHCmH+9z+/F1wk9q0b4v0IWKq5r/knqWLur4PA1L4yAH843n+5wfaUUTjABuiTXMx+tJX
JLfMtKraTO47PMT+S1ryxj8PQEfptubHk/37A7Q+OxH1EdK7hfVn2eTTMY768oFzVbhpM1T+/WnF
ABT+EQzgk+ji7We3D8d9IZJVflMTeXPbWjV6PScc3Xgw+hWN+h+6cl+5XRismcuiqCJjBnEmo7rP
53yJTGMKFqe7R42pH6qJuo5nfFZlwrqeEwLHJchctfBkRg4vB0oLPE/8UYDjRCiGrovn06tBYhJ8
wtKyxCz1HT/O85FYN3ii2U/G05G5LY7L7O9P69fLyIVzkbhjKKUlSyLMl7MKfqMb7NkYb05IbYTQ
XEHRe436thihcq/++8/zyDI09f983/9yzgLMD1xgU92cXntzmpFAarasrO1G9nmKafc/mpH/RWDw
9fho+Vv4DHgwMMS7/1gOnCmhEz3mBa+bVG/NjtFvQVnxXJzoKb//wM/rD/1ZjQWEyowohbEt//z5
poDWMufENJRn4Mhk6cVBXQfOywno999+FJcuZOwVuuz0g69LXY1sbcG58BF2y/tq9OiOcB/ZgHj/
NAL/gpzmt6PQiBjGcxbRtLCyfj4sXF1ZUswi+olykPLt+FidcvEkPjS2k1M4Nvi1alfawSZAu8Wr
kPBvq4+xAc/BUzGZLIK/PwUnicj/LPhIrW1OQYRw50MwEH4dY5om86Igx8UrcZ1l/c72Zq2SUKZr
q/avfm0YtMdtn9LzjTZ1srKL3Qwkm1v1JVUEom5t7RR0pK5sl56IeVfjsUnbs4WaxWtvkjkvrXmJ
AbP0lE8dMEtSWQvbbbqdjpG3B2z/pt/X21B6tACvnNlqAX9Gxzlj6bNJcm6Thkim+ZokmTFCyqNG
Uhnp1QCIc87YAIHL21ZGoYM2T4UTVkFdKJTHcoedQ8hLjCAEHs7jFqj8OJtEPeGLitmy6vJkGm2U
dGetHbJ/aWzF6ab080ncw0Cki0zjuDKfYi5NEVqYA8t+qK110/QyavKtL4KqUJt/t2KQj/M1TgXW
xyPExI+MjO0KHJjFK+hGOl7seUrf3omw5SPrkt3OiO7bTvI0rmaCbPMDc4aqqJ4cyvHIufGXIXIF
gUumoZsU/ShpA5/AINgIe6fbkpVU0w6mMxQw/cDfMoRtAlGuxW5RbzoHVZN9F3URCuhd2kHB6B6R
MY9oP5mD6EkbtSlBMjft0DPceMwFXfB0y32OzGGfyc6yiri2KIb/WtgS9+GFh23dfrG8eRnCG9p5
ifiGpLUo7V2Bd8Nkh86CNg8xNABm/DusI1zb7USYqFw2pkHHZIT6ZlpeGC/ukkxXZdQP/bphTD7l
7PKjECPPnGdmf/iwtLz5aBEXFK2EzTQwkwMgn98bOkKGQsfu61HgaY3smNOn/lVY8z4p9thXfFtR
3Su9yaMhr3epCxgT/jjeGtVHlUpoM2EvB4nTTCELlaZfW6ywaRvwNWwyj7DJGGP0yMulDR8EjmpQ
krkH5iVL0+nBW3Kv2C75lBxygmDPctNZzzGPjWd0WNr7QPrg5CMvuwnyoSLg2R3lY8JNfYayt8Wt
6NrZWyFF9T0183Y7RxbhJiFK/wObcFpddkPImDBfSAD2MY8L/8pHwo+hKcu4uqYh90Uwu7uizdXt
WlQ4Cakphh3cJ4KWy96vf2ZCPRBSIC6la6SX9dgPOxTnM4JNNz0bWxVtMyKFvwUi69AbiPw977tk
S+QHslO3ge6cRN0Fed/1fkkaptONwHRPfYzw2y2aYD/xKzEgLNkbcBh1QI+R4CQqKxJFrGrFvV54
+4ywnAeh6dibCrJyvzHQzj5N8xq+QvvwaDGo+nEK7Xxn2oN5AW0iy9E7G86VO3jrHsZb86svguQb
TU3kutngRO8WIyj2WZaw7rHvZfleLI2xs2AX3PejSyOEpWDbL7O6cHqJBtersQAkAVm54fd8tKPl
HGWE+tnbbmHtWgTFbL/yOls2I7SWX+HgBfWWUD55UUfIJLauNRTfZniQ7N+IGfH6weriJMzaV7Po
xRXcd/Oy9y19hyaenu2m43QxU2Zfm0E5wnRojYu8dDKslax+79Y06Wz0FSzxZkDv+GMS3fSrMwzE
6bm1vvZ90dooHQSyxnXtuXOzCosGSi4IQWLFhn/hE6uMWB0/9s1iBSzEbPXicXIq58INzUpcyLmT
e1so+9KDQkHqvPfsTctPUyXJDY49tRl7Bb80QG6+SWeA9VtvaR18f0NzI8gN/bGImVoRct+Q9kjs
0WaUcZCnCP8N5bivTMwBeYJYO7Q0MDa2WQ/fZqspv/XwV8u4HIb0qcuW7rucQfNtOrK2YnwMgqRo
vh+TYFjfJQ/enK0YTsLpLrJRgsfNOhavBVDXDcOn+rlpwRwIMVrfIoYb58KWYawkKbVu3rivfejP
VzAe5cg4xFV8KDmgiTI6bLoqvfK13RhTcxm9SoNiaxtSNxYEz/fdnT/55Z6F3vfjiFivswFD3x36
ITQnUyaf7LYRh1HNFu6R0X8lH/lpYv/+tHb1Gh464S6boqvTXwsn5JANgVI7ytMFxxhO3o10OybJ
JUBJMxvHcz8qxaHTBBFMln30FJEK8wag2HmExdi+jeu4/iJjMdkCG7evXQQPB5BX9rab4RpS9xob
D+PSlSH78mU12+bgVBbi/IY29022mC7vMnzdvCjzkD6VV/pn+LiSGMl5cSg9JZ/QnDl8/9G+sMzG
2Re+0/+gX9jdRRD4zqylih7qWq6XgJ263Ryw5LI9r3MC4U1A88qd7po+kY9gNN2fTjmyONjdMt4Q
L8zDQ6/t1nIGdTnLYDrPp9nBp63C5pD4tbtl247yk3ZMdL4SQXCVYCT8Roh29hTS0vnRreHwyAs/
PeNhC65XyxjQVvn5vooS74rJu+XEQx1VWBuXxuF+h5G6pkZ7VzIauINPiIEHxYq5l1PR/RCDcrH6
IkS/kpGrLhFQYSMx6vYxddYIHmhazzsHXgLZfDNhZ3Dtb8MxdZgYSOPdSGy0cVeL5655FC841u1w
Gyha7eGVplkHw85ssZcMmyoSydUEr/+O7g9mYndpnqtBvvJ3UhrQufUM7lZtAdcWN3NUIAvFwZ0D
DxD2C1mfGGSrbDKvkSCpp9wex+6Q2RV2jiizgkuXhPBwH5l1E13UWUh63kwE7WZkDr/FAlQHm2KF
Ob2pnQRujIEO4ZI02oBz7ZvTIK+6aGQAZc3Sms5J0K5vndk1vgVNlIvYn2XWEqEt5H2R5mO9YxS9
ZJd1Xrb51pCNh1IzSSzjEIx9v94vYSNVdtClh7mNOmiQLURS0U5peVHSK5BVbAVULrFXq2QkFlsV
fewoK32cgrVdYvzV/hUywsTaThYl4uVAg2B4BpO8hngSDCkGjyAIM22QO50BIw4uPHs2m+JxdZbE
HjfL3JmRurA/MuTBc4zwOz+y5bOx9xQkAgxTKIPSCj+zNAinLmPDjeaH3EHNs7Ezt/rWLhbAkYkN
cBFDB7BJtgdw0MQ23pPgOqhYTvGPd+uWEMD8orAHIKNWUF7odIq+uK0WvISrw+knnbve0j+qyUnZ
LML26tthcIsQAKhf+HixG9W3PA9QkbtYwR4CbmWRAXpVZkyNwQHQfo7XYSZX2qkXBlJ408qzJneh
EqWTN12XOe3bbUEw45lD3iteptDMAlp1hbTOy1RiiRLKCxZsjEzlfYzGN4YXzYRPFwlonsAtHRkv
9BKfLQxb72NEaeKQr2cf2jaxnF06ZrayY0q4DC4jmgEkcqCPM/9+MVwgkHGnwiWvYlbSgR9oTSOf
858sQl0IQUBUYkMotjVHu7ImqQWEkQ3K1Lu2DHzaTwyZ6+Ss6EL3NR3Hl3XN0qc0Ey8pBksNRpjq
hwnNyQ4iujyYvDxAAihfMpYL1ssKN/ONBLmxH2G/xKITkG8C5KNiU9de/SCxwm2l9JeNCnOX9XUc
6p9Dmqz7oIUa1hG5es3kMzRjYGkE9a68bNy7qM+chwBhk9zmIz0o7gdumA06vendakX5TYDnCHd9
EKRXPfDIB4WpK92pOR2Tc7rZKVZRMuvP4Y91W7vpqn0JZJfdsWntgBm0lyVJt9d2ObuXtmCY2qY9
Q/WIbdHWtpPxtVGBOqyzjVObGPKq3poRMSg7QfjqDbrGaTgXEspwhFF9jrsyLWLX70exiaw6QduK
UFORD8vB7Raa7w9rIvP3hHl8dyiY+20lD+W0WZdS3vCW5+Wf+2W1zQvqC75Ccs9bJ98rYnli1Yjs
uchT64WO4LxHTBQd4DHU+0AExZ1RAJMdAf59h9TwVBUo1FI2bvsADO2PdrIHYOdO2/5wzEReKLKy
5k0i5yKMySp3LxJAW9AJTDrv+TzGbMKd24JtiU6gzX9CkwheyiS1vpcWdIORifLWE117DrBqeWYo
YJd6TZsFACCzu8Z861C3sjjqm9D96ZZ6k740tX5rz3b/1gJCzHeVnzOgpcnd+ueN1+Rt3EtMvszA
VqgAXTAVVowJFsM5aZOFd12J3n4jQgVvrV3xHeByBVkYl/zemLYc90S2CO+c/E8bsAWgl0pSa5Xp
RS3a4V+CXVsWl8JxzBdevJOE1htO45kxlBjyRGGc5Z1nP2k9A2E6I7CSfDFwQ3lz8abGUPB6YOe5
b1WCSqtNPOeKkaK8FAtil41MKWmu5l6Jt9IeZrLxaH+Om3ys5p/DsPCs8FCyT1OC7ur7yDQNolUx
jrumGJ0LmucpUq58XinmkbP+cpG2Jvs6yIZLd2H/tjEoR8geSjrD2xldjRbZXEfvGeho9SMQ4xyX
vdNvK9PAaKemwHpg6hdGqJWo4eAMTll1mCiqLlj9mmk3d1kGvnyOKD1RlxjtjZNN0B8UcYbdZqlN
GBtSjDgfUMpwEwF/rbPCLcd9OvqMeOoyLkqKNLnT29iRPIcut6mpnSZZvzc9oQm3QFYm/JBjn5Qs
aZFPSFEsLZVWy8Ew7aJxb33lJOGmhCXkvFbIWfE4woaZiwQrXEP45nWZtX4bxey2Z5eE0pX8LwKB
eeF6cMqZq8HTUqjM3WXbjEtSk9eLt9Ex416xARN31UjXysG1l6pI7aUSQIvStHTbFMevKRnv4BJy
GrkZ5671h31Krdacq0wZ9V9918+jt8vQZQGO9AiuKh8S02YmdBAIuIYGgolrmMVdoUTJdXANZFwK
SpZiNgFvSXL4v6CeBcREiL5oFkAJ2ex996RnZw/HJrIh9CAEJ6Ju2dpWMotLsqy0egYdg56i8Byu
wXvqJubsH9B7rzxvndVH+Q8lJnhSmyakAWews02KCY6aZDkenlVGQyG8Gigo5xsT6OrixpB+VVce
VqZuXC1eeUVbvDmhasZau53V0lw6isNbN5AHbbuPEeM4dfLgDB7m952PgDZ3LkgFh3qMPiofqHHY
O6TdXggoTTbyQZhvqKOuSThaKN1FxIq5RDlFVOge8iGol0XQHR7p8OYxUi9VkXmUNjOgyJ2YUAJF
9A6aNrxaKf3CXWJU5JpsBtJdMJNbbhe5uwBaswt0RdbPIlTVk4HqZ9jYLaa4jat4dnaoYOp3syH9
jOmRmcly1/p9lG2BbDaB5jR1DEVXXy0f6v+LKE/HOw/V7hn96fyqNRMnLm1fXZPZsNQ74dSIyMaI
AbUwqocimifwI5RwII8asYC2AYHfHORgoq6cQwHJCGl3+S5WE1BWIt0aSz7vUaynzrrc97kxgaeb
jGpHBcoOMSmEB5jfd4d6m9Th/AZGacaZbgF0t+5DArCxpudN81MS3yGBWo9sDZrVGNmNyMLKdpQT
sj9TmVeO7ykJfHRcqKghmxHTlO7xjxGat6+VFSIasruoiRPTbdsdQKv+zOrb4Ac0OJeGpcYotDEN
xRzj7RIs/U0d+qba2qanhu9IMmTKxRGo/2K0JsQMNIBx0DvR3LpJ2XnXG7ejDr+eGQTOm8kpgx3Y
qOrCSHEY9wjCMX2g+RM1khJ7Uf02bDwobIExZAf8FFwY8qSNjYPm76wTVVfEiobZG9GSknsjib7B
jWk5zlXs4ZbNdwsXe+tGSRjtCjQfvwxEVTQPC5FeGSzD/Qubyyn7FhS11FWXY+dnVDD+hSS/KH9j
iXSWgzO6xX07Ock18s30PQX8iLd2WmdkdAnR0OVKoNVG5Ob0BKZN3U2yyjgE7HVMrYO6ZTUNYALM
pRfdW7QPg21E1MC5RdMi305odv41OS7+Rq/soUa5RYFsUnoPXZK2+wGezHdf9tYmCtBHQppbcQ70
K6jA0FtuLExq+dZW/YjZrGoQ7mPTj8bz1Jeo5npgX/0mTYiBD6eo0pINdsOYy4OFXHWg0MEGiEfe
b9MRnjA9GnwYoBxEoPl7ad9RFDRLf+0ooa5S2xrDremlIgBHVInHaQ4G1NBDw1GiUgheXJlBsKsp
wG9h6FLx9qFL5Bk1NYA6v0wiZDJ4r7MtL/QCRRjtkjuSFWxIt74Q/q4cEf5tHbPOd2s383dSD5kf
cpZabEdH/DX1WbOzk36G/u0tPwJWi5Hw10YSvd2N4X3vAZbn4zzSwA20RhdObbfXTpXYl2FWlcFb
ZMCT2kgriS4NI7PfliovL2ZD9HdoCMmUzkP7FbeOgv7bB0TAACAsZEyWQb5slQ4m15w8CG0qy8OK
9Vc61WVh2Yu3H/zJezaSTMw3dK5Kh2ZAqzmeorZ+5BFKjE2NQOSmRflCpBs0BTYFkY3boktMj3gs
q8geS2AJU8x7k6qO+nybObIDDMfE7HZyJtrQEBOSmxD09/cO9Ue6GVX1w+nr9rscWtz5eUPvEaUn
Aq505Jav5I/UmExgiz08UoPK41oqbEc9fZeXJlXGuSx4qLcyL4PbQcEAGrwOD4oMyiv6AsGZkZjh
Mx3jPOA2SP03Ya/O/yPvTbbjNrZo2y+CB4pA1c1MJEiKlESJqtzBsGQLdY1A9fV3pnyeDxkWxXei
d8ftuogMBqLce+25olWY47sZfMR1SUm7fQFpLJfbmlkj6cFb9eCPY3A1OlnjnXagcQNY6nCNGxcH
33dU8eangeDWaWCqi2PvuDLi+mK9arY2Q7O4WJ8z/J4+h8lkwR+RJiWdbhnVQZV8R+5snoQrpg8B
1/3YEon1tUUZ/9nkf3EPGKkRSHOMz9QCBXcr4oO4mydWXSD/QDg9ve2kuSWHYGpNi3Wwvw1TA/LD
YIk65jyAd4LRMpw4H9EM//ft0tvDp4JgxylYeagAHm92XBis9qMRVOL9hcRQQw1lGLuuATJ7QAFa
Os63DUNR0AUlhLN++MoBVdZw2gLqbPzPvGjbuns3iBF44pupyHp2+REaM5qpAbA3cWp29aLuyTWQ
CG3fCCr2kcUsNjUk9slpzXXKrk2IsdhpITDfpg9JDq/xm9uItrwq2qCexDERgzkZp2B2BXX+f9sM
k2sjD1aA5/TME4JAa+faGJhbfhxKbzDXa7mtRDEPFPm7ZyGaJfjdw9aXTaXvymqFNuZjROqeuOeh
nzgZm5emCG0E2i9k0lzjUXtt1GizaJDXCxeJata1f5m9sfnjiUQrAsJo7JYNf6ID6PgSFVOXJhbJ
jf+A69Mi3c3+fnaCiSdM7qzeMHxsgyWZixMJ4oB3H6VM+Vq8Lop2lO1pXOAfWhE+5XLEZ6vcZ2s7
0AqAEvLNgivZYe8ydoYr+GVuER6JWF/+EuGlZljFWbrOfv9JGuluYyCfYOFeHdDo+976yphGHsyv
Cjz6Ku+4Atrw5/Ov03NPs69kDfHn8aidDcm/ogK/1OA/VkjksLx8N839P8u2uyQ06r+FH3UZXvxK
jPbCtfv1Lz5Vn1x+kTJukpWX2mFSvhdUwONfJDgXTNBam7/qv38R/t9FgOG4zUBqfvQzIRHBzeZq
UPKRFyQF//6T/yfO1v+TxO1LKv+fzPy/aA7RuPwBCzB/AnK4/C9/gxwc+zey5igQiZJBzIe39f9x
HBzzNyz2mDt+IPzQpBj6H46DAaib/D7J3wAABBLsS8UnCdu/kdv+b5C5KHqjxIOKUNez/xeYA85+
TJxHaWbCBxdLODL7lwpO3hyKcIHqJMfukBceUjMlSt49CFQTRKpxH9vigbgswKPAj8K0Ebx5iuYN
Mer8FaHb8nNlluHvqx1s34yMQDdiebs4YbPU29dtl7+ZpeEdtjYH64XNwnEpsk+Bl7MJ5V8DD0wP
tR03yN7zA4/DCPA0NE/3gd9yY5AJ1/Y2nKWXYGTchK8KW36WQ/9Wpo533IIsO0FlWSN7rh8cmZhH
Zx3ExxrVYZRR0l6BFp1qQFgAcSWR92DKHoraTv6Es7SOx1xMVft+zRpIqyTNZ/sg4I69BxGURW5F
LQpJq3Q71ovZv04bvya5OUxvDZdFfrDZaO04SJYZVuKMHdRHu3Ua+QCLcqmOeT9secQT3Jr/FH0v
uZON88zpAN6+ORLgNAyeoInlEha0KAU5bdNi3VFr2t9OXmLwt1LVOn+SkBjCCBSnF+clJy/ZlNTk
8jSsNtcqOGT3iG2WO5QtWXXwgtbnyo4g5GQ7lOpFHUHVh53bu3ztrA0JvsTnudCaQXqHI+76kcdC
GLVUTt4Rqo/57Xtwf/vBbzm/UtKQh8U0xit7adNbpk7Ek5Ov2BUXZvAQXhtko0gdjclVH+THhWBY
U8DdkdkV9yxxznDAOy29L16RQqVEhkifid/iUD70fp/ihzQQAZ66cz7v+71vkZ8iZPkJPX12eU8W
8ZBDMAURCrX5RLmPSTERQRHrEy+esP6QmTXxfsjYGS97Pw3BXRqNcPry7yqy/2mv+7+OFmhRDfb8
PnXd/KmwAi///d+bVOj/Jiz3gpT5QYlxHQrQ/4bNeMFvGPFaYXAhJYB2vPyb/8BmHPc317QoSvdd
7ngoBflX/9mjvN+A+/EPORphsnhARf6XLeqp8IhwiIANiI5L2ZhCO589FO9+ROkNj59937ZPme2t
rx8Nw0+EVM80Ly4iyEciR4xty21ZGz8i5jYM7xbE5elDuu7t91+3z1b9aH/9p/uqXiqs9zK4COai
0HbH/R5/lhCFPjg7Cw0B8/jAvJ1e4r4898dcNvlHf8wF9VIsaeNF64hg7BCYTjoc2s0Lfv/1H/P0
sPjvH3P5Ix+174MA7grYY5Gk+OcO5LQgN2AWpne7Yeuzxoa/e7wVtr579+sffO4PulzAHv1gF5jd
zCPOi2Z80debNpOJPFJUmOXRr3/gqdb1v3/R5Ycf/QCWPYs5SVhqS4kb2Y23OYl97MrRzm6x4yns
O0viXnfsx74BWmASPenPZpPNw9Wvf1+Rf/63A6zGxx3oSMKV7ri5kUzTmWefHcS+Y33vSqcnA9qn
y1wf5OYbt6TurDKSdtvyHDfSwK5fkC4+N8ZcTR73gDLjeoYizBAENnC0of3uu0v+wt/3XOPsDo8b
b1mpS7BNsOrA53422609JLMs3vx69J5rXdkbqqDIvdEZ3Kh08vwvE3eX28bIS/n3OfDEZOaxTcgz
zV+uZk86byxkPDLXjcBDzh8toOCHNdl9vZ3nAmZ93PpQLUXX2b0bTa2x73BcDO4+HsWhvmb3ld0A
ZYEFXbVgNyAlUxw3z1sFlYIspdOvh/+Zvc2+jNujxYN+bXHxlPNjKtP75B3PUwr6nH4PTXKwWejf
bylSwetf/9hzH0PZe+xiA8IxdkaMMs333o459Ywf64mKEb32la1mRLRrLquLcxPVnNGWwi47kPge
XyJWPH0z/rPQHWWwwrYUlbS3JG6NYK/Py2B1c1Qtm5VTkpSJ8IWP/tzPKPuJI/CsXDrDjydAqxMW
EG1zKfCkSjPq8mlZ9da1qsfv27lPnLUOYohD+0M5bNkbHt3hw6+/xXN/hLJroJIKLJI+YWwbK0lD
YGnObSqoK/xEDggnk1//ynMzStk9iHN2ZeB3YN0rsV0b9W6+CalkfOnJ/kzztrp7JDnC+HL3Yol2
YUXjs4ov3t52kVbvL4Tmx4tPoji62G578YzNycNUpYgWpOF3LwQcnuu9snlQh9Zs1VYEsRihhEbV
FqzGYSTWtGv+gLKewf25FC0z+iTN++a6s1zSlEPh78tbvQG6TK5Hu5Nvbw5VQCTSUBPkH/1gHN+u
edpvmv1XFhqUe4fnvOvj8Sim/GranTU8ZAiaTb0l9sPh7VH/1xynhcke/BgHmk5cj7WNjUghxfDS
2XyZKf99+v+zI/2gsjz6gY0wm4k5LqK4ZOt4dqcU3rwl6Th7N+lEdjVaU3trPld14Pwum3RpXtjJ
n7vz/DDlevTD+DhB5NlR3rZVgN4xM8bE52Zfoh6NgmkpxATBDNelY555XX0uSZKDrBWL076fzcmT
egP8A7TzqBtb4hlEKYwkrn3e3E6++HHgE/z+9fRTSgv+GV5LWaBUbq/4v/Rh7Jg7XjS7lcxIeJN9
r646kjbbm5Sw//fOEEt9JXYyZK9XMCrNHdyfoPhMsS/GFb/uyjNr2VRWgtPBfJ7KbY+xSRGwFjDl
GEFk6m2jKmolaOw9IAi7x8YEu6J0JK7kpS/0+v6jSOnRRwqawkW1louYfNboHL09/KtbMWvX67xa
91ENjmdta+HHg9EtMVUTaKRTJ0j/1Bp5Sxl52DNeUFCnG6fdGnxxOZlfj5f6ab3WL9/70dj0Djwx
kBdhjEOdSQ7Vot6dWrxhG19YIc/sEJdQweMfGHMgWvY6BPG0LZQ9B2IYzK9rZ7FbZDYu4fD7EFke
bFJ/6beu3kkE6P1l9tMfBt1XsQAGL/aCpJaHDuhgfdgkhFLNaaXcMHaxlz0iNj+SvWtF3jZj6A4Q
66TXfeVm4SUhSsh+3eNRplNMiQ6+feinX9g/n1vOysWCBAGeWlyz4wLL5KM9WcUp2Vpbb1KpLC5e
bG1g5e0e27x5UUFbn5pUvHQJfq7ryq3C8rqGmu90j1Ow13eoUEyuFhgjFHrz5oJLfjxhs0JOnYO3
QQy8NLy257U8JQ56FK3PairLoaBsw6T6fo97K6/OIynhI+m5/fzr1i97wk+OY1OZ800CL3+3jCVe
DPcvnp1or8QEBSCeFv8l+Oxz469Me5TQc1PgWBaD38AubGqLyCLpqPccN5VpP4G+EgvY4JjEqHdN
1gwh9UbC9dfj8/O+kxV5+m2tqQbRtxcyTjGOepVDorjr1kqr6/CAnzbOQZ2UCB2nuG+LxDoi2kIl
k61ldtLrvDLxoSiNuCcS5sEXaL0pp3S6pZyj0pqYZJme9p74qDFbspjQvEHIeO8sZlC9cYcAhbZe
95VzrLSAK6SA5LkSUtdbdu4XLDWaFyb+cx/28s8fHWMudnEiCJI56uELHYCFUnMShlKz68qidboC
L6MiwK2sMb4MiPXBuOLiqDcuypotu30wjNH7T9eR8OEOhaZas+vqaiVfDojHmqNwIWhsX1of9QdG
Wa2lOXdJNdL6Wlyc0APkrzDuCr2+B8pqJTMVtKZt0rqw/+pzUZ3TPNWLbFHu+XTGlGtdBXlK4+Eu
67gi9c7LC0ctrY8aKGt1xd00qTBxi9wJo9XVIjNogejROqLsQFmrddbZDXXM+HACcDwsWU4B0W5p
jrqyTsd9mLo2W2RUA9HAJtj9YsyYbeiNi7JOzcQdnA3hJ5YsZnMa1/yPUe6jZuPKMu1HLMK4Tcqo
8MIMY6Mcqe9AobVe1+2nE8Z3CiOFlEnXKfu5G0mPvMXFtbrRa11ZpysElIbEOgJYa6A2dAfMgPMZ
Zm6j5pxRlqqNbruWXTrHm6iRLxsYHMUd+v5vWv1XDbetPLGHdq05WZOxuqHqyTqNgAS0LpS8Xp+O
PQgILKs3VwKYc363CvseEtS9XsfVlQrtDpkxjop5Zrxme/yCHkcvfAe+6Gm3wzynVqbxp7hYMhiL
mfvQlkmr90F9ZZ025WgMYSBxVMmpWqoK/5Yi7ZegBs+cp76yTknfLh36QCNqqvXPfLM+UfD0Sm/A
lVUKiC+FxYkihGaRYu8UfqIKGJ1Ub+tVPRnm1JVZKYYpvujiP4uJfeAw5ruld9PwlYUq+8o2q4Rq
57odKBtb/a9Z3r1EM35u2JVFmgR578/5IGN3G5CN1PgtUyv0Qub1mcY95TgNG7h7nVFPcTtM4V0w
ptYdqPPuk9ZnVRkTNgVplMnnTMcMXbVTL5/9INf7pJ6yRrGLCouEsiJERPOldnj9UvXBW71+K2tU
LEDWKUeh38X4AIjmzhXjnV7TygptlwSirJNSOJoYCG+L5DbfoXXqNa6sUMuCt7obthFBIX1Tb/6X
AMSb3tbiKUvUyLin4/8k4ypr7jG3OqPi1+y2cooKlJ/OSkw9Akd5NSxUBLh6J6inLMxucye8zXjb
eXV6C3s/boZEK80KF/LpPp5X05pJSae7+sM+4zvsf9T6iK6yJCGMAyct+YgiK2EohPfB7untU656
ZPZzuW6LN8XbWFgP+zbZcSGp9tLruLIiKdmCA5OHUzwaSAnsprwKk/CzXtvKiiyrfARxZRqRm3O7
NUzvD/DVmgebq6xJJnbfUzc2xVnurQdoGMYpDKl+1eu6siiDkSId4c7Y2Hrvh/YUEAnWa1hZkRkI
KAFPYYplgJhjcUYqfnrvQa9xZU0u5N+3rUnGyMq6q6Uit987xaQ5U5RlOUhplkZF40HlvqWA5Fsu
tkFzVJR1iZRsM/sgHKOhdt66tL3KWbNtVdRlLbh+wiki9Ep14K0M0uKmF6unNyqqpCsbxQzUUzJR
3N077GbxofIyvQuW6oa7hiAbypCVvzrbRNk7VhPUJHMDyvW2lh8+Lo+CLd1SC5zWWUOp6P4wFlSm
7ItaU1Eoy5PiS3PwHMZFytQ99RJSI3B/X+8eoSrfh2z2iemudHxd38rWvFnnXnOFCmWFFkBthY8x
RByUzl2F4DCCV21rjriyQiWVZl4o5yk2u+pewKcvhkzvkiLU9YkB05ZS9hRj62Ufl9rCBkgU3/U+
p7JAN6LyI6UoIwID70s6rje5777XaloVVq3YWJSBbQzxZlXUkF08IZq60FNGIK1/euK3IFfCGflO
TBpmPzV7+9p3Rr20v/1DR/9o/UiqDUvsVXBJQ/6C+bAcjFcG3r7v9EZGOT8Xw2FXFJIvOm9/Uip3
v47BV72mleU5cfBQE9mOceml79auu4YfrTcPVW3TTN2NV1RiiPe5z6IZGvDJqJpvev1WFme+C4DH
aznGYdYdS7FRq/rStfPyp/875WKrKqbFIB48d/4QZzW058Pge8Vdj23IYaHSYDvq9V9ZpG7ZrE3Z
4qtX5c7vVSY+GV2pd/g7yhJdUTxWng9qwLbn8WrGQuFgzUIv3YUTyNN1lNqZmw+OTceF9QmbtOYg
jO6j1qCo6qVspSJtAGcYu3Yulmh3JOXVTVBlpd4hjdfpk6QCDhVpIIOKKbka93ltP+S95lvcVtYo
+DmYohNNJ1t4T+HKm8Tx9NJQP9yuHu0ueE8ldT9vFPwl1JcYgT3dUxyeayl9bVWvafszpe85MzEx
KT3ehj6mHkhPMGbbyjKtqR2a1jEbYhzqzIM5+2dcGDSjw6oWCtS7lJdi2Jjt8dW82a8qd9VbQ6oK
KlxS2Ed9OsR+kjYHf99ehUOumTdTlU4hs8QERjjEGCe/dajvoahTr9+qemnIyU54i9HHoxd8yq3h
vip7vUecqlxKVlGXaVcMscfIHECGLFhoYaKttfRVRc/kFL1RtGFP3gZ04WCXVPuHeldQVc4DLBUb
d9fs4zR3avhSBCoiaRqe5sAoR2hRhKjSio11g2XIMZCe9w6u/a75RcXTLWsuXA8qhNPHGF9gwDuK
15ykmtlzVcojjSZo3bVlurRwfUv22q0ETxhgqKgXw1H1C35Zw+Sbhi72xfQ+T8d7WP3vtaaMqRyh
Kd4zTlWlfQwL7femXaxDJsRLQr3L8P7kEvDDQ/nRnous2AzTtWHOYP7hHxuCfnGSwAGMtDr/Qx/4
qP2tlHCA6qSLA2Mse0iPXf1dhj5F9XrtK5cAq8Z2egmNLh6yDf5O6mFCP2buWat1U7kE+BCtAxNr
5JiaRBuXDfTwDq92vb6rYiNw5xbZA4CNo/BhLlrg/f8otxUMkV7vlVsAFZvesACHiNusaLHCqz+s
laV3Vqtao8pul9oAMhgPTdBdbaM5npeqza70eq5sNaA8nK2rli4ugCJ+MtskvRJ+AEhOr3llr3HY
311747OGTdKPZ19Cpz+4Seu95Fr7zKpStVIkEfE/6WZG3hmX62EIPmR9pZlTUIVGmJz4YITrLnaw
1fmdGur1SkJo0Bp6SxUa4cC1Ah5y25gZHx48pC8HA3MQre2Amsqnu/ywGeToK1p3501iD9LdlM1L
Kib/sub/vZdh/fe08R6AlNsFdhvPXglfjGxxwaL18xUrO/yKy6u625b3sh5xhR0dA9OvLOvdB0rc
/P4tgIWRuly/9q5K8pLtVVHiJHLwq5xgfLr2gQm0ThT98AGshiGP5tZjhthmGdRWj4ulfYIuncnI
7+QqT5VFlOzokaWGS9EbQRHb/pqJ66Qtlu1omUQTPhuoY7ez5RSjf3L8lTaXKp/2c9qHGYzlyt7l
ubZtkDnjjG3079B6RfJ2Ep5RfB0tt+9jAMfhHA8rf++pm3Y3KswZQnXj21Z59GCUy6vUatMQomxD
XRj+2fZ7OwBiM9vecN3l47DHZhsG2xmLsVkAjoLvDK5pEYSwAQCJYwr/peU+G8KSCYYc2k7d5oP1
ammSIryuHGsS8c5oL8DQAAbvu1G/Live1jEqygLkZzIk+/vKKlpf6xYCzOnpRx5qMI1zN7dxGaTy
IzCgnRgqXAitrQF3gafN9w3wrnYP2xi6M/xau7jN9lSv5gZDhqeN45JmuSLo2nhrwUudWnMpYkih
ud7lEhLx0/atBgiz4RRd7OF5BhlgBLULd8ot+5POxmkFyr481f2SGNnUxuQHvi+duHENoKF6bSub
cieXYe43Hxs8QNriMI3+Wh2dsLC/67WvPNHgFOzYJdtdXPXhHlDq3zukNgOQl3pTR9Uh1quQXimd
NvbcrCUeaRzs1Ak1G1dG3hHJxhOn6uLMq/9KBHg+P9dbUaEy8DM5wrWy6bcrk3gMq5vEtbTC1ljS
P52Q7oxmCiPPLkbQCn7TCMtDWFmt5pjYT1sfTEAYJenkOLWLAjZZ/x3k7IPWbAmVS3dB4fXc+GYb
Y9nXvaZ0ML9qnam+0mtdubVmXm7KxvbGOB1KcSt4WVHXIacvWq0HyrgsXVNZ5ppyQYCfcpBwRaM8
zzUvCIEyMlgyJMWODQDRCOjzKMq8YwekK9bruzIyi0mptAsHjELXqrrxnNmdoAoOnp5G3lLVXrAp
U4RMLZMdzO1N1gBH5U27aYWCLVXt5a91v9ewcGNCWes15g8y9s3J19t9feX4wM9LhvllDyjyOj1C
EEsBgta13mpSJV/WYEEf5p0cGxDL/8pQm/+117LWU34C73m6WF3baYqsACjvev5sXJdhYx3NZFnc
F3KHz9TVWarwi3LTJPFwoI534OvDQ1fmc4t1QmN3p2VsjQcKzl4bRlgVJ25xZXhMQx515wzWXqv3
9f9lGeZDE8Xno4nzYTW+goJzvg0Gi09rZfjKXkoVMJDKgtvtsvVQgA2guNAmsqartB67YBeffiEP
DxCCGJcDGHRdAlw9pTJs67fJ1DvhVQHabkqwcbONDwDExvKwLsUiDkUpsGrVGyJl8/BGPFXguTbx
Jm1E0bv8RG3AN622VQ1aNdXY2si9ifHxGY9r6nzfJ1ez46oELe13axxLv45nU5yBS9/Y9qj1ULdU
BVptGGa6wCeJJzEDoTIEiYxlf6c3KMqFc8qqIbWWGc8EOQRAJW3gmW6ueSNULbDGQjStaKw65tL/
2p/hrfeplqLQUnViEDl7AV+0icfVzm4soJiHNG8XvUMMOtmT9MtSevjDlU4dO2XQphiHBP1N5ssm
01tIqmAMp4DW8eBVxr7bQFoNg6tSQA7U+6bKIhq6Jk2TMG/iUGTL7QiL8uhPxXz/69Yv2/1P3uiq
bixcyg3COud7tYueixVuwGFUmRagXgDZbaN32Vc1ZMHm4ffqpG1sSmfqDpk74fBQGmbY6p3FrnIW
10Y+9nOYMzdd+72czHepleht9Bfu3eOKIOASU2Biw0TZrOue8oFQ/i6hv//6A1xu9T/7AMo53DAZ
jRJVYGT5Q/JuBvn+vslcvWomXrNP+17ljSVNWP+XXTK472rHjafcDTQHXTkCO6ILZlI3FclwohJt
H9wbIs01B0ZZtBIM8CbxkUAhAMLpSPFh/2WvwnbWbF+5NwOkSRL8mqp4H/yvxI7uwN1/0vumypIV
WOIxw+uKws82AXQ/yvmvxen1kpuWKijLiSM0WXIZ9i5ICDiOAZ4DYG+1Oq8Kylq7kLBr6XySZoSd
LBswdblqniGqpCz0dn9zR+Jv1jJZkPNz9AjHosGGQO+Jq0rKghkvOW62VWxl3nYKUtN821LP905v
cJTVunk5cYSlN06phWnQTWFa5mvb7lz5Qu+dS0M/2Q5UYZknHHv1PMnU8STOMDjnNfIqL2dMuHiI
SfvsYoQ+nnoX2/VbY+NVcIv5Rl9/sUF+wqa092tfGMCLwz2REAo2oyzf1A2uF8e674Hz7mmW7F/b
ZMMlpekuTG/pFus3B2+7V3NXTDdbns1nB3MhmoCBga1OnYv9IbOob7kvL5yKhyYPOqy8pQ/p3qxB
TAO4lOnrosuM/cR/PeZ3jp20s95VTxXEoWvs7UtBcgTdt3g9h2V4a2PZrHnACmWjaY3SbQXk/BjL
oL88u78PrfSt3nRR9hjemhsA0KWMnR2dbWWLa7sdXwJpXM6fn00VZZfBcLJO93EtAaTC6rgexr1a
TuGG6uG0cIdP8QvzqkwvhqGK5KwenzuB6WlsdIYXiRJrqL2r0g9a46SK5LItkbwRnTKeW5FhmLd/
mgoQyr9u/JklpYrkLDPNZTnIMvYqmb9HVY1ZF6jmP9bCMl6IHz33E8oVwUxCP7W7vozG1cHNJZv6
oc8P80CwHSczKtpeeFQ/88l/7BqPsrfIE1I5e1UapflUlmfproDHCywdcuzk7COKbs2okiqiSzNi
J8lQMWiNbSB08z6xEWkeYI5yb8C+0yIQ0JSxRQZ9cpbz5FgvbNDPfQllMfsOWs6dGtxTmfb+dB1W
o3tuoaFvkZfOlamlLrAumNHHV0L8q3y8g3wD1AUgQWrd089h7+uVtlqqkG7cwj7Pt6GIfd+dzmiu
gwPO55qPFVVIN+eEIh1pZTiNBuLczRtmumGu945TlXSm11lV5VfJyZrzGwxNDqL19MZc1dBtjllh
D0DT+y4i7ETxT7X13oeqhm4DhJaPYZmcytx+5bvGq97TjOKpGjpkhVgLeXly6oqlvynGcYoN13n/
653tmbeDKqFLXB8nOwjOp9JKMQTDHwCn1Eqc9VpXVqkZlkPiQkKO/XzsXqF6/dSnmx4c1lI1dKnn
p8ZsS7yK8Ww7y3Bqrsy+0pOiWqqMDss9nkL1kMd5gedalwW3hj+Mkd64KOfuijWBHJ02PE01XmVn
214+dENZaob9VCld1oZTX4kmxFWqJ3fbxsXQ6h3iqpRuy9Y1rVMuUngu5djoNOZxr9wXdt5nJqOq
pJtR5+9U+LGIxrk9oBo7dh5EYa0xV6V0O8Aw/Gi6nKqlGg582mHQlgwNrk167V+Ok0cHa1hjf+pj
pkOhVbvbeCcnw6t2LXEx1GtfeYdLr0kav3fCU71g+VHeowJ4oefWc+OuLFPhgVU3mzSLrc1w5ldm
XrsUGKWwPB+gDbVx7l58J7EOr93II7q2HPupdGcImZ23nXsZmn20d1Zq/1H7WKrESeDkvl4EXlXh
7W629JOcx6hpPEj0pYQxIRI9joKlCvGqEGMrJ3DHKPfX4YxBHcRio9RMH6uyHmexnb0qpzFylovz
lD89ULC5vvDVfv7RTFXVI3G7T6BOjdHmW/uhNEtMgUq93Q8rkaeT2S2lZzg9o77XACCWaftuDkD5
9Way/bTx1cBrC3/tywt4mNLr3DEDGUH9H5uT3g8od6smzycPQ2v/hMesx5mzFbI5Zq5nOd/0fkDZ
v4eplPucdDKSbdZhBCSWUxcKvfC+qlDkFu46OLfJyLrg0Ba3p/he+FqSeUsVKHb+LMZkovFZguOu
RtEf2srWkz9i7PL0y4pMAjiQjYzswuqOTmkVB4JMX7UGXdUntmUQYDeSTNFs4zkfGAY1eRg/6V1V
VKZkinzYFAaW9S1iqUNbDunrynemj3p9VzZvsXSdY3n9FBkhqSZR7mmUb67mwCjbdz4sFp6x1RSB
HbXfNvVafvXM3de62WKq8vSbGntX90nlyCileuYULll2ZPHqJe9NVWGzUwaR5DMXK7+zv461877O
bL3yajNUTmQMP+u27YSMcnMwD2tnJxGO0v8x1XgWpv7zZ6Kpamzwcu/tsnWCs5dU7vw2k3VenzfP
roazGDpOQZ2ZY6p6m2R2EmEV/BGuHRin2XbTY7NKPb2NiaPFk0tLlyX+NHm0nqZNfgoQ2xzDdvtT
r+vKNlwWHN7oGbFAXDssuLDOPY11orVL/svfJ+wwhK9dd4iwuZ3PuJPbBwDGu9Y2aaqSxK3GJmsf
liGash0H87H8sFuFq/dJVUEiLrBib4n1RF2QYZldrcURSaqefN5UFYm4KPqTHyRdZNTGcCz2DpPv
btMjN5mqHjERohqswuuifOqz4+7W1TGAXK91cJuqGBGrckLOQxqci6LZH3azWz8WZvMSSv6y2f47
2mkGyiacOMtiScTKkTtY1KNcTqfOtl6KET7XurILC8siXL2F4VkYhM5n41tbNQ9aC0lVf5W8ThP8
M/wznK+kOsw7MtkpW0cttaCpyr+sqnXa3RzCs9vVDTLHYvWyW8+qmkBvrQbKdakbA8mVrwvPIY6h
RWjfVKbesW2q4i9AXP202TRdCy6rF8VCo6eMNVXlF/4MeZL5fXjeL+ijcrEuJtLBctD6pqryqzCr
bNq3VpygcF3hFvrW9PRogqYq+zJdZD9OXYuTh/yhaIxb0eT3er1WjlQXjFA2OI04YTJcW7HoKuqu
s6WWH/TaV5Zo01l9UcnWP4vWWkGoi1HcXEr1XuIJXi4tP9kCVMVVbpSdwL3RO9cdZmBTMs/169E3
sY2kTtVPrtN6X7K7aU/+fzyufzg7/exHlUMWW9ukmYu+4o2zLs16tKq8sruoLFl11TlL1oudWFtj
V3PAtpazfS22ofGv26rDDvrMw7oo60O1l/N2jauokfzhOAuyu8ZEW13iV7/ty3LgktP1t6VnBd0d
nuWL5V2vhvD7En/0KjXyA1Z9uYO36OR3XIRaj093wMW4Tf/ohgyTZezi/Ly+dvBettvTxoPeT09b
Py/DsdycYn0PQm6Z84NbYvEDKnvL17E5WCF2eOIQbqDhyyurw3M3O9TELKf6QF1BJeng6LfNh86u
ufUWfhF8r7uafzzIXswnD925c5CMUHmc58XOcd2W2GzyonXG5o+WoK0vD+vA2305uIGXZl+aXJTh
tzqVGP1QyLm3Q32A9lVsny8yuqtur3FkboBGjRi55aNVnnwKJ5NoJ2VjR4adYJaXBMy08Dh7y+bW
J3veXfOVFcxeeM5dudfUV/XtdoVLQHP0vW727gpT5jgN587iHDPf67mFBXVwCmoAuIe1T72+Qb9Z
tFl6mkIeh/6RCMmatvSsbwb/ENieT93InMeJ8Lk2spd4tbzha7W4Gw8BN7tDaBlVfZJ1Y//eT7V3
wht99b/JfN+ccze0bvl6HwBwfsx62/dfO1PiOLd7kgUyPVU7NSriHC7Sgoiwe76s7qjQCPheXZ53
dC419zCVZxOqMbex2mz38mrznHX52gd13qbHdiYYfO1TgRQ+WKu/jtuxagROYmlgXDCQlayaxaCK
ZUe0BUHHl7OMNr5l217bLoE0+9ormwAfa68Mz16JNWDrrUs98PTeMAy83Czn8ZUpxzJaBvao116b
yuJhXe20CZgOrS3PheNipdymmbChxGZ4HhKFyIIvweQ07atw3QnTZK4p1+GwdBPB/EMY4DXJDWqa
HMf5P8x925Lctpbsr+zwO/eAIAECEbP3A8m6d1df1bq8MKTuFknwDoAEya+fLNlnjtW2pRnHeThh
hcNtdRWrSGBhrVy5MhM4mwbqzq+E5lsIrFTzqaXOB6pNLLTVVrSZ7ZRj3JIshltwLTlE1kg9fqG1
h5kZPUVh/xCxxhdpkRmmvqD2ETU2TRN2U2oU68y5GknOH0HPGpqtWiKMCcmOdOy4Mo9WV37hqvWl
bOtuDNNQe114HrBpi03bF/AnhveyGt4XXiMIRXircs7iqAllfybWVv6XUGWZWOIsl02+c26a2JHo
Muw+KMcXlkA3nmAaPXeBLyHtzHj9nFmXwzK4GirxhQV86N9junwtEnSXcHaBTd8t1w74u8CLOy98
7pSe1kND+2V5rFbi+0lfYCc9qxDLfJ9XdD1bSfItoYNQN0KPEd8QUfbF/VAV83rrQKOnHjrR0A0Q
6UWJmB+Ms237tULnpjgpfnEn7zpVZ7uBSl+fxkFG8GQOg5B+hENmKF98uC+eMULuHdFGWp8xQNDA
qZjlaQ6BIC+dy1W4IzwkpnUP8aDgQy3LUKZ9jYnBu2gp6vbs51npH1xXjsvGGwo17+WiCd/BKLci
7wnPquy+GGQOX/HFetBEVETCylM23EzHaYUr97UhqyWHoOd9/Q7GHVl3MzIZFVtSVF2U2llNiJ2O
CV1swZ/29fUgJ/5cQxMAPvTAl9xNMRONUFJ0s9tw1lmdp/Cn59OpUhA43mb52GOIwYum/LEQRoaH
poeleGwzT/MvRSFVn+StqayKRetnBN5DYTAfTN0Ym1pHiZda01I/buvV9R8DK/EJUkZyH3KG8PlM
SvjT61jNnoE5+EWSJ4ag3VqdYeBchBvWa/eJksVx2KvlLXQ5YafAr5Eu5a8ZtnCUqLqgTcIbx7r3
C2yvGQSOmgaSZ3FwcY8/OItp08cF/nQ6i4vBRjPi/do7GHvDbB3G9TEQ78k8V761+f1UrPIELwuN
U6GCZI28r/FWl6fZ21FvmORod25aRxsWY5CyZbta+rLaTFMe1DBJ9q1YT242OYDGGfZSck+yBYki
xtmK4mBgtebFqy5L74GzStO0CPnopYZMvkyjZV3VkyZroPaTXZ3cjU3nZengaLZcBXDwuiW+UeUD
wF66VHFZ11ZuIR2f26OsUMacF4AoYhtWJQ49m2UXt/YmLOarJieqSrpV+zYJex15GF7QJisdRuhW
499bUjWYyGhDa2/LmUR036FvrM4d5O7KIZ6WEC46EBePB6elf/ADaewNM4PXfqblLOorXgcGC60t
4NP6AlPXFcuhgW6b2XS5KKctvtmsNqypQvMOLqpFdjR5qYIDJlJ5fT1qCuOtDWJSzVP4JQXZ6wq9
ZAibm0KxvenKPAcFGcMuWCgCYkrHQtml3/eqCUDtpaD6Elhgw/ownuzS0ofWk+I4NbV8ErQCOgiZ
dJY9hn5Re19BtX+4kF73kFKhy9YuOnoA/XP+2pmBuPRiFquSSbXV1x5TXk8NxjDY/mIF7MeTHKpl
77v2faVDlUIOubxHVQONpJV4MCSs9dpEiZwpln5DYHpwnvp5SnqDZO22omgbbnPr0dTBlZVC1fOO
R+3kruuVLmFalsqwh0YOwtsWndcnxdzRGI4MBMuggYEtGdlqPmlFUZYJBSGVxKIWvFYWc5+3RQg1
xRQ0p+zk8D+u17zO0xK5E7AFWgVzqkK9fKi0zm3SYIBouYIkYPC50HqOQ8Wvi6Yih8kYL9hhzrYP
DgMYWHsJf+SH1W8gBlNI7PpH4mMvxpJ6E9ZDzRJKce4Tqco2RdQxw3n1RrGZhGyTkWRXvfKad9Ds
nW6iESE+ZXUTpOXQPa+kGOKlycpP8CdRV6FboHbuDPDzPUzTlxAZh527JSWaBfb94OcYH0WitTLI
F1ooDkKrr8I6iDvnhY8Ufis0LV3vt89iChDvPUxInXplQCpXIA3nJxnYefoKfo0tY4ku65oSj07s
JCK7zi9R27htPllQl+MCAv03YrC8SIbZK/q7okYw/BR0TRZr4/VBkTTVMkJRJcvDuosrHfX5caW+
1Sk4R3bcOXOx722QDH5tbXQb2BVO963y8wa3qsBoei29IbulfZ/NWxAj2/YenDWrHiBCwK8KUmbT
rhmWZTlHUEHoUz2jMX8IIZUzxc1IHY2DeRiKD2Orc/KpLILpRgV0uO21XovYQYLdTECs15k/d345
+A8WhozehwCtMO99yBFJIdtkLcMUbVhztiRRqSea5D0caI9FueoE7sgRulN8HLMkWtm0FXZUaofi
ZO2vHTgxtxKHbaTjyTWgWuXsTGXTJksEx0SdgZaH+D3Gnhoz0I+LMaF6jTYzl+Vhacokc+3HBo5i
cTSX7uDAo1Nd+x5svCVZgi5MaBFWHOImDnYJupM1ji8MdAkFK2mlxyXN67BHZm96WAFO0r8qYWC9
pIUuyJ458G+XDE3RsOV242PuN6lrPcRlwCDAoHn7DlnvJ16xm9GHMYNvsUXD5cLEbuiM/JN/yEt5
PQUy6QYfO8P3ya6o6qlNVqXQavBI+OA3bjjAY6zSsa/qYFeFvUxGDBLeGlKLo6eiVick786oM+y0
o3XE+IRnRprh3BdDgfF1H1Kw216qursOmt55OCugVHCSPA9S1Q123jK/DKcbvyUags5o3MvHULSu
2E417ItuB1oEH4SB9U5qwgzYkig9y89L22fRlmjl6A0amkF7byxfb1hYw0y6r7vOm2NzgS/aEBEX
MxHgQIrd5PeoTdY2l6cMIbOfExGG+e0CZpWXzBy7996sbsDAPeaqqUsgk5lVCSzLy/6mMsAwcfPy
etgEC+a26y1mcf2NyIK2TTXJaJ/4ZVH71+HYX5yCubkk1wLU3SJPpJgYTZtxIP6IN8HMeNvYaKNE
DWmueG0wgPjYY5Q3eMoN7650OyKtT4pceYmvID2IpSvmKY4cR5CgIzQq9jl3PZLKaCaoBXOLTi50
ArSDT1EQevZQ4sOQu7HDxkwo40NaLcXY7qoZ58lHRrSbtjSqah9+XBrien5YBiJdorp4lhPLYxP4
63YU4/yhbbMCht+aZcqcR7D1EPE0UvryGJS9Q+8/W27EcjHeXfUanIwQFdkIuA/NSN+Q6qZ6DQP2
5OrJyw8Vb5l9HOvMn+5bPfoJGjkD/bTUsDJP2Fx6aV8V7+Q8jvHUe69LhTmrDn3ZWM+q2Be2h0BK
iLl+JHtBsq5W9nGEgnwA7bd6sJrQPa2o283dCMvwJgpOVSDl+xoJVTIv6ksOIesbH5DWbeFTnsOm
wD4wNx27DifDUbh8efF75T8NLRPFnpYFxgtWZVZ5PXhU3xIH/WHI37NrKIeOseAL1EhGsu6QtgxP
OSAnfTt5PQjmdo6S0QPlIvPYkxCtgQO9uEbPChoD8NwNdGxIfkKImw6LFvQdonu+qajiVdw0swX3
5uIrz5yX5A4OEGmFrYP7MzrEjKzcl2OUb7AwYLrF8+W4cvEiRG7vQhqGR04qLLig1klJ+F3NdPPO
X+v5RvBe3eWkNyBSjXVVDfFMSulMnKN+W7YL/BCXPXzo8yfuz/3RqkXIVLUDT5p1XOdtqxU7LiDk
hu+cJ6KHvHYBjAaobSNvnzXR5Oo4w14REH5YCvJS2myx7xjjfImnspkFyMn+5Ja0vChcHOplXiEE
JLS/9PCKHgaDVTaXQafSnE++d5z8EFPcmNh35KgLP5Nn483GbicoV5CnldeUJ3IJJ3saw57ln1CL
NQNMM6hH933Zl+GVmqca9sV5C/N65/daPAVj3ZObIRiDfgOtoKWFyIbhxaHzJll/9LAzYWTGlpKV
KTGqsPHIShRX0o5RmegaWbeLs8ALgjpe2DKWz7NgwXA1zd20foFVmUOCX1jBcHrX2MisjxWG1NQG
ulAZ3WlRl+pu9oFmbTo4xjdbGyHwpajR8+gwXAilmyFqaHCDQS7FTmCEB37qy5nJg49RvflriVO0
uRmNFT1JFplPxdEMJiA8htSMQP63KlovdwB7IgpcByTk9WRMbRCJijZCDtU32PoPFeAX97FilTyE
HSgagWlc9NE3QeV9atBfBvAzdwy2nmirFAlWBzL/OBunCg4wepzTqcm1eM+hUmGfhCuI+GDMIKlK
WTR4SFaylnnTA3ermvPYozQKkOVkuklkFtT0bFYxL19DCFjUL7rEBOVGKHhj3i91MUtIaLBO38K1
nFXzpp2gV7yTpUe7W479iRhMAn1JEGCPFAH+LlooRuxVQAq3D6qiIk0arnrWXVxzznMYG3SoqFG+
qCFZkKQisUbeY92dskgR3U5WeaWfauN107ZTnpUHY+TI8MRW6XQ60HqePlWSYZ6UF5U0n6yrhmnb
56TxElmN/qkc8ownA3gA9mpRKszxSKIS460GfaNE99OACmvgEBp6GtdQCmhPDNlVl9Nh57JZ3A8B
XayJLVvX/map6zrWMKCNMYiYjwFc54TqtosTSF9yePaOhzUwgBwKOUaxsQ75c2xH68xd5Luo+DrB
rEds1oqQIuUOcl5dnBu4puxX3rAvC6wfSxUHnSezIwzGQx4mpl6Vh+JqId5uXrGCdxFlfnS0OFnU
Z7mWRbq0ED656ajRm9Ib1hGcHi/zDijWApsQIOOIisIOWQLBsOBdMFkwKidX5P1BFpfjCXfL+tAr
7roywRnYN08MTSmyVUXR2rT3WOk204zRHMAYHmY616jwy7NQjgACKpfqjMmG8VBnJW+xI7Px2BFA
d9eS5pYekG/Xn4QqOnduK2eOdojaukjFsswJYwgcABfz7BOEXFCM5A2iaal0dW0tkRiOgLKOO9SR
KJJ+XeC0g3kmsi8jHdTXgw1Mfa2z0ZzGvu/UZ6pnUW06UelHwCjBpvECZGH4PFwcljUKdVLPoXti
kNd51ZCCJ3EBQZkSixiJTly7qNkG8FEfkwG1apcItOonGCaKGf0KxE2DdFTPST0CA0kgvyTnBDNc
Sx77BRbvsFS0TnpQv0A6h2IOve5kawEYWm+VzTFyEys+zG4a1qs1xGH3DsI1Hb1qeDmWJrHB1Jen
ToAYBlHAeU4JV90IM/TwhsLYMp26aFaQ5MjgB90iqYju/CIAHJMZ1PkxhyHicVWZN4MwO9RrWqGJ
jiwhsxiLe85amM0caAUIMc4geyJeOwtYDUcZChcYNs4EjKfVIrxde0J29gHtNqqvHIQMkPc6mKCe
wxE6TYkQunc3DbqhX8IVle2nNme2eF90OablKtv3NYiATfjYUInqBpbAKAIqmKQAA4KhImLf1L8v
SqAewJjNtjLj4seIEXNWxiuwaJZWES+K+rS4CMBJjAEz/5M2fRskHaCV6Wbp89XdkX7wog8uG9rx
ZpxKWR5FIVHSbJoxq8rDlBezXyDeUva1cshpP1VL7ppps8oeMtlVN6zv0DloQJWaADE1czzjiNf7
WRmHnU2HJxoUwRZNHv8EdQUcJIJB4zxuHR+jd9gPrt7IwhYoWoTfzldOjG310TVAY2LUsGN47XuU
t6+9krJKqy7T9NGjazOdFyLUdM46WLzdCUCq9BuQNJ57EwTtV9YaGe1nP69JEoZQyr7CQZbjsM5n
Rl2a8WgWfQKTLPB+k9UHV+1hgqwROXJINJETFlZUHUcehD08+8jcXsseAGvM+8BB6Lwv9CthQVmc
6Zq1oP9lpGr3UJz36C0GHiPeJbBvWh0aN+3Sb2EC6/QWfKa+SdAOYeOX1jXGg7PhasXBqwGBfCB1
M6CA4MgcU1/LXqF2QT7bnEcAf1WCwQhrxhhqPj49EU4ZsnZmvXZfgiAxfXF0kQbfimd25/JSuFSz
vq82dRCIIaWwkrFVPOhmKbZIpGpUBCH0x8CarC++XrA561JVlHI+Zha9xgQDHrlkKSQUiIEgetag
EY0eZpcf+TQHK0Kz7cM94mSHNvuAIywGgOpXMSY9V5UOTTvW23Ae/eE1KllVe0iR/NAGMHuFDM7X
vmpqDGJVaG1Zk0wNjsMw8Wotd5z2dJkPlS8C8TRqWLBcXdbc3OOLl6EKE+XPQXfDorKe33v4NtKL
CxR73bi9yFAjv5/EOoXn8VKanDKvq2acMSC6rrFasjy/WRrfICfTY8DJhJ4ScKYoQZOEORsT08j2
uVwQssHgWqKGvGo7ecN2hLoE8kJsc9T+sJnp9NHIbhQ3rFBTjhNRqPWlKtBG+KSU66ptmIethzp4
6IMWJspcl3chshocDVRGIdv2CO3Da9GHzInY+hIyyy4KR/HoA1Mr4dsC4N5+kdBhrZ56b+y82y5H
p+ZukmowEANYRE2TaBogSIx5t17Xh6JBwwqLJOyDrY6Q3/ENDBDH4YTRvZy5ZEXzp2sgr6ajMkoJ
41acXI8W0BWSCMGvqjEMzUNbq0ofozxw3cEbYXL+KSAE5TlvZ45pnK7xxriOqPOuOgLxnjtvNGP5
wVthKJhIJADtZhkboc+lsZhQaRiJpse1BnEtEcSgO1MGdQttGJ179llw02ePAbChhLYwJlDTevRW
+G7rNICwX31wfR4sMdIMtSZ+NNtxv3StDPYa8Ljb1RVfyZNfWMaOZYUWXtKTBp37DQaBiUZt1wKh
B25vZuZtB03pmAS8UV6MPXfNe3OBoloG5Ykt8cGJHral56NRw1v0Zpa4hjeaiJdh7lmqi4iFezuP
ct334eyRFlps1I0yroIcJmcovnx1xXxtzBMzkEN/jfJwbK4IQO1oW7NilA/OoaeS1jngPYwVgkl2
W7ZtzU9ZXrfVgxO4MaeFisocyQgvHAAVoJbDinxZ2a0aoyY/zkrL6h3yWaBIQAz5Ug5AFEQDqDmE
uFpJkhGbufcSyGrwpU/RwIuE3FZg3V60h6OPUAslxk+khAJks2nQwzHjIWqcxo21ker17axx09Ds
xEqAGzmN5PIQ4LZjKkqyolrfoe0BYGvCTt7KdY2uUCtw70S9DAhizAlk5+il/ybojijO+12looFd
rXWHkWmfLp396MpRArqrRqhybC1cmpci9h0wWDQnKdhSZDBigrqdbsynZgoFve2gl2Do9qLR6qN0
mxlc2YVe5aQS2ThXpUujL1Zw1vAz01nYHkKM4Lr90PZjkObT0rdX1EBgJp6ziviHcO1ZcOUZ3/e2
aCvaMq1FLpFX94PpgYwFTRl8niMYv5+yNVfzPQDl0AIpLzK9vgQtC/IvfdWR+kACTCceSOmW4RqD
/to+1lCRLt51LQvnKz/0zPJ1GZjqr8ppbKLNOjIB7EOiPR2jRzeiHVIaA37eYMPrkTTGJXaB1+dB
4yOodFwprRLQ2Tna3GF4oU9OYivBXD3XE4zF3xFX5eZa29VvjxGc6pARAPHOMJ4g7QIzdxOF6gtA
Ew/IExNeb4AOIgVLTIt13mzQR6oANCCEXuoYd8lEpKenIFk8z9fYJmLQmHDo2eXeyR5leh4DtJU3
JppqDwoBZVS+jJeT8SUagbNh/Jvlh6GTSEIIIl39EGhN7ZiEOZB7HY91CA0GF8DaKQIUStKAMg+E
mCAfsjMtIuu2iJ9QL5zqtpxerZr7+apbo4a9RxbAwzlWgxqPC7DI+b2Imn66wXGdB3uDPCVuICAz
xLDvyee0DYDN47BFy/EWWbGMjqbAbMAZXY0GI+owLFhRug8VqnIGq8mQ2c/j6A0ixigQdYAz+wqA
hR6KexAb/DydJli63ytwEXEgwhUDaotyEpl8inoiQSRuCTpQQLgyPXQ2LjGhF8adQOc/SNCt1uMr
CuUccBgKUmI/oxpbSy/mFtwHFTOEV7vGed1hPiOGrHzv8u2MgU7Y+bRzyIuPmIkGKB2PDrYzw65B
rVGqxA1Q/HZHFMIz81MdFCBfpH+P4/KGFsmXsG261tQbIj+o8JFPf4vBTL5paP5uAIXVwTQb1Oab
oLwXqHlK9vdGT8hboZwOWnIyK6Noi1OKoFSVE7k2CJY/s2X/C6En8lYsBwU3tWByIe/2sAmGoivt
qXFeB4U2A1YL4LBJQU4/kgO9nQ0AogQ2uB5JgMqi5vjxY+F/Tg16q6qTz8DYSk9H2w4uoHVaYnLg
GqS7IUG6hI4dum3iJxP6f0FC4pdP8LsHpQezmDAI+BaD9EP0YJcuG9M+R5qJqWtUYkDAC69GUjgv
7U+mi/+CnPhWx0qBV4VgTtmWC3hZWMi1bAYgWj/5Qn/17m9YWz2c8ExUSAbGRfOl0v6TE32W/Pix
/NV7v6FVIksemj7P2BZtLuTrejmUYx38zTd/w8yyvm/bbuRsC6RrA8Ij4FUf+Mbf++Rv9nk2o4fB
ZMm3OfEMjtQpQ92Nw/fvvfsbTiWt+gCsGtwXVGrQtLUS7oxr9/DjN/+LFfpW0odrNGr6WWG5FJGk
L6YtG5cQvlD48Qja9HE/gsW8xyQJ6/+WrR15K+9TiNxF0DphW9iIsvfhoM1Z+UBnfvyF/L9g678V
94nUEvBpycNtI2QBnEu2iwOEi39eF9/ypxCJL/5PG/ot35W9elRr+ehjpbF9ZsqxQKmQFxu4Gr7M
U1D0NLYRMqJfP91/fDdLYP79n/j5uesXXeaFffPjvx+7Bn/+8/Ka//6d71/x791rd/7cvJq3v/Td
a/C+v103/Ww/f/fDBmmxXe7GV73cv5qxtt/eP3/tLr/5P/3Lf7x+e5fHpX/91y/PwHTt5d2gqNX+
8ttfHV7+9QtgPQwnSxEwKX0Cf+YLz/U/fn+933758oX+9Qt47n2Pkq9r/wGay+f25afv9frZ2H/9
4vlE/hPC1hwzuZFgPuPYye71v/+KBiFwBHRmQiAJCLctXEWLf/3ik3+CJxVhpiWK0KEllyF8042/
/RUVEQ0JoSiE0UQWv/yfT337K6fz1weHu/bbz/9ox+a2Q8fU4I2/CeH9+nt/ehvesvJRugE1G0N1
GJtTAUA78l8bmOeF7RJ7QLn85VxFKVCTBaDy+m4A/ardSI28cgMgkWVHtMuLDnSbxIabrtpHzxWP
Q3KQ/H4Ybnl2XuUOJKew3kfrezFeqejlopXYIlUs7fMQ3vnhVZY/TtkB/EQwfzAF47PPZfEAqMwb
z1F/HOjJcOjcQLr0Fiy9Cv8+gRGxljdm3qHhlNTZyYcfFy3PILWBXLEmqz1H4S73oO9SfYnafZbd
O/nEypvOe600gNXwrOHLYqSOW2QN9XWjbsPpwP3tlJ0Y1MHax5mhxEvokHpqTzWYxJ8pmqW6Q9GS
mUSN983yUASYBDh41Xt//TRVh6i4zsy+sQe+nAC3a7yP2/J+r+odgyw20Nm1fgKygtweGGlX3czL
jpfbkN0U8sp3G1WfTL+fi2PgrpfpdiGxydKiOK7TR69DUtuC2LMN1C3QsSzYRzAGXT+kLN978/Hy
p9uu4ftivhurx94RdOpPcJ1q2VmHD4N5yMC6LPYeS1S1KcSmRI45xNWaWrVb+FF7e9jT0Oq697e0
3w3Fr/z6/wfx4//D0HAZmPrrSLB71c3ndvn9/r+84Nft7rN/kgDbFnEFTRAuAmzpX3c7+ydQV6jY
8wiwSegzgtf8ttkZXoQJTx6RIJSYmLjMVf622cPonzRikYgCFnwLHux/s9m/PzQj6DVRsP9CXIRH
KDjf6p6sKGB6MFfA1gAeFqHzzVuXxzbMiEpLgFT6mqP78+zPrflJ/nWZyv2/QebblXFXqCDs0gQF
nfL7xDJycDn38qJMjGnAuUEVSL4AlMhA4cUIEIoqx6U9jMJWr6jp0Gn43RP6syh3yTm+v35AEeOD
QMJeXJK3qiM2NL3p0QZIEHA7Avi8DoFLcdPtADLIdxbueK8hBcss9arVT0rb+93OGvIzg6/vD/nL
fQjAKQOVlODDYHm8mV6eSFdDqMpTicII2omgi/chDEZ3HIsZPPgff+nvy4Vv1+IhCSk0s1gY8Lcq
FL3r3Tp5RiVVk4XTo8gWkbIqU961RRtuRB+Ezbc/vuQfFxi+HmWhxPHkB+ytLC6GCIAZXViJFnJN
4HcDgKsOtZ0kOhClN+/0XJL+HK2GfPnxhf/svoac4/4yLmXwVjvItByzDD3ODg+lOD/zWWXqGMzA
ldEYAOjy46v9cTXj9GUBlUJgMYV/eIpL2Yxzpeukqmt2Mo15UeFox+2Kfkww+RVYuStIjbVr25/s
oz+5wYgg2LmQHMYXfZuL9qMNMA4cNEk1c3aa1Fxt8sknQBfVS6N9ebiMNv5EjwmB6e3ekcilfR6C
rx6Gb6t3UBdGMEGHBiArI1+Y32GlKjQhfnKZPz7CkESInSzieDH/lqf8rvZsA0MF7SHD70D2x/FV
wZcig6fAywoC6s9GEL9ZDX0fEHD7cBnGkHaho/CmSIk8v2oHSjuQQkP1FE0Nz5PGJ+PO98vRbOae
h1Vq66KoYvhBewuUBqwVYMPNMKMFzEcuasjuZxYuf7wHEaGIkhQUNBwg32QwfncPKgGGGagkkK0r
QFU/QX8SeiBWVu66LAu5+/Eq/rOLBWD1IhaF6Dy8vdgK1KmYgT4lsocwtoU1xI7lQVHEBkPhH398
rT+uocvhhhRXIDKAA4UT7vfAAkcEAl1gxAgfUOBdoBzWECjn6Lr++Dp/3JmRjyjPpe/jqZK3kqA2
82ckwjm4CK6drjEoB4ISZL9BArxML3Em82cAOc1jk3lAkX987T/G2wg1BTw1MNcR4LC53O/fPTzb
mtzOPb5jEVGcbpfhmJiuvMwTThVSKxia4uj58TX/5L6iFAiBxwPR/+OmGXyRQ32FN0lB1/nWW+v6
CZH3ZxKof4g6nIQCIQB2ZYRR/Of332yM1KpWfOO41b53K8A+us4GER6rElzSGW3JBx+b9ycjmd98
0r7booitqH44iiN46oZvB3o77U3QfJnHRNSyQNMyyMW+btAOhOfWKvZevS4gkFeidhtAJVhQS81z
zLc07R7U+1UeFImqYF+Nyl9/8qi/7Y3vPhseNJcRD1CcXQo4+v0dCTADAKDdWzBnDIcVQYmadoqz
HNUBRZciaiN1snNb3GZNLpNFre3BoF2IbbxWryXQwgsFkA3dRgSQifrxmvh2CLz5cN8EJyi9xDj+
ViV0ugypqKBZE+sr8R5tzObTKoXPN3ypy7sVc5fkuqw9LEzkiUgDfZCI6GZZaRS3SBDfs8i1ezpG
UwQa8ESPUQTp/E2owcRLDRgVS9pDegFzcIzyeaPViMJolA61Ix4jn1P0XaqXTmMxJaCpT+t2mQUg
ftditAf2DSESwBBz37AdgjT2teNgUUwN+v9AbbhSW1jn1W7bU4HfowuaphtKqvqYL3Ist/llb2mi
ckxIFzM+hBztPWbwylsIcLRb2pQVij4318+RD/IkcTAbSsTcgJga4p5kcelN821XgdIeF3MgTjQP
/4u6M1mOHMmy7K/kDyBbAcW4xWCzkWacnPQNhIM75nnG1/cxz6jKDC/JykqRXlRvYsMgnTQoVPXd
d+95TYkDkxFRPqZuO3tLzXS+SwTtr+C/fzC/b07s6tzjsdfbQnWY9vPbmTPn2cz0W7qVCm2cDd5q
mQekbM1/pRPfTgvW3z8sAUby8fM1i+u+I1UDa++f12c6kyZ32th2NT0x43dFUyh11XkheKgJ6m8M
rIwkHEs1IeWQ1r2f9vIS0px1QxGOHW6rVp7MGRO4CY+qxKboxBccdps8i09yJmVF4xEH5zTRl+dM
Cx/WrFgbX/LixUFcrL23lmB2tQlKFo2ptd1MffJ9JeaguMUa1jT9EjOoahwgyVyL96lbdtXcpK+i
zRg1YIfZ9IhZmvF0XHho+/FpdjTqNFrwi4rNwGya621LTDZNFeoU+FZ9YeKUPZ6SJEu92q7Mdpv2
Ipzd3sZL4UZDKA/sB5YfY5RmPoxllSuqTzaJIJxs6zohFp+znI40HT1zM8T09fwQV3+9JZtrbuN4
mTe6ZWC3U4mGfZNRsq9pua/vPHTV0zuTPk8Tz3m3xTSp64ieE8YPcpMjCQsLU+E6dF5XZxaDNKDN
qiOxA8S6cl0C3NeKuWNSkHIQxYodw8i7ayiW+qEhx/RIIKP4QdapK1wnbjrLVXODdi6DQ2dg+NH9
4NSN3LY5niKMDJ3zs61V2Lc1IJrXcCznxavU1Y5owePVxeklbwOY5+FCP7m5qsaY78m+JaeyCY2D
0suN2Tr2ppWzPPLhi7tywe5V60q6TWzgcJ6i4t0PorLR+51QDcZ3LN+VNMa91Q+T89qyoh4YdUG7
bRjID1XJhENxUuVbLxp1h2dvJTcWvhgEri4t4SewAdqXmkZlkCY2MXZ7VdTJI5K5bJw2dwgV6pZ2
XgrzpmgYxkPtMBUcTHlETnJMZebyj7U/ZyLHOKgVrqbb0R7U7C4P608rNh/J4NgucaRp2Y5zgS1M
X0mKurZUX+opKyNg0Jq2wXQjrhqeRgJ5xuwrEVZdenGf7YRcBUaYIShjsro0CIcHK6/7IM+YrBo6
NF99yrdqq1ep7ZksxN5n1+oMLxv4BImxmEGnKP2BAXV9gVsoC0MvwYvxRHr6KdbCPjpQtOR7cIoy
9osyYSS5U+OkXfsl/9bN/conmRmY8IHlc4woeu7NhDgvxaqIbT5Pwh9UfT1HgzkfKLNNXu7kDS24
dElUPmJD7THCkb0Y5CYW6wve5peUyhHNjmRvq5T7ZQ7nYOIcR3d28KnEU+2bSpFt8mZQjWAdHeNL
S5218YqqV3MfF8F8X1cdfQOSywvMN5l4OE3WAGsOxtxsJqCED+Y6zqpyr7XxBQYQBjtGVHlY955L
g6FPlhM91k3fXIelSb7i0Sz2oIJOad89OQmBS0wQLFPjvZ7X98xq89Ttymz8zm3ny6Hj7c3K+NHO
jf5KyNxiPev6fmaoJVHt4mF2onsFx8iRyQvKtzQkLjFbExaZ5E1dv9oyeabx/xVPKvYvezksIjqz
SUWuNYyB1XdbRmQ0vkNwmrCa/hZFzujlhnZPjCzxaCxsYIA8S6ufCSvPx4h2XBmFOadp9Rwpqtwa
S/ZzWAy/trU3x6g/RJw8O8aEg8yssJgPje11MHpRfwcCLPXyyf3uAWvVky0ysVE69A9NVTIXFxdJ
5bJosLJEp5o1lsch5F31oQkjjFocvKeqIDGg1j0N5Nn02gqTSWyq97m+8ITWcfbiNDpx/cSwnuM3
T2qTqFq1KHdFr0/uQAbNVXVb8i8I4wBeQ2AYm/AGFBURkFLxmkhWd6XqIAw34eT2EqfE1MudUmYK
UID0KZqYbTiXKxcEowlm3pMhyYWb19GjJm9297K6zxbhOf1EolNLftgxswm5vZHRbRtN79xUNb4y
Lh44yAtl/urxtr0aPdaGkPfsBLOw9vQy26g1gWZGjDo7BQNA1qmKh+VuftQZ8+ipRfkslvG4Wm0b
4AqhyICMTBwE63+97rlNnNduJGbbINetau3nk6MHuVYcR7V7LTOyiy2xYByVhNGgDvU6YhFijoOv
dsZMwqDqoB7tDvRW/mzRbCg8XRU8mMJ6akgk+WU3PKe9ulGM6IoPJnVRKTDCGtM1S+3PyMSWwR4b
nZTG6INaiT87LUqgJrEjlpBxXAv/pFcqneE7gJDPaV1/anF7aHBoHWABgl7Iy5+M4sSOWRXJT8rD
2NPzkPzJUsVffbiWxzY3CvqFRCHxNeTPa8i4Ql2LnVu+ZA1EXd7s02oMPTjb4Jpm6tWwrSdtcVkT
P7QC3qSmImoM3ZKcE8Yc7kkNPMSqTjhyfCzK+tQP9UPZzenrPDfXJEoMT4nJ62i1/akugJtxbsn9
OrYaetaSBpBhMzJ9bRDmhOLjPiFImJoPbTM+4HuPXWeatyQmPL2az7SzY9a7/gx05BzaTkRMIrqk
WXxoFHxE83jV4oaNbhjvND2jJVE/hQyIdg1Ui102jT+rtWdKQ72c4ojcUVuWp1EbDJdgG80JRfw0
CTURcpSaPCYE9rmqTses6ky3wi3tafl0srto2+B/AL0zWvuwm6+yZPVvVD5IN7898KJ/s6Kx861Z
3ypsOKSQyji7Y+ZN4d6CCZpTls9OX3xS2cSu3t5sb5lWDX6L8MdaXPXBxWx6R5v90LfOGsjBeWMD
N7w6Wb+HY0K+WY04xKWZck9RopOaaOKszznaPMFMPM3DlayPQ2BeI/2UEU6OyUnQxAhHYBqAC+Nq
CT3mZW5GJwkakW1jujSSycsuTbOHTLuRS41J4NUv3ifFgQWxll+CoJmLGuBsbKxJtl6Sp9Bjgjuj
hKSpIslM4ZNZNiSCU0QZzazcwqnfSQEdx8iZ77MwG3ZGpKt+SmLYZ4Trt7E2k3PO9FhvqMM77Idh
wCDSbV5ke5E/hVa0C7FiklII9IZcgYjPVpwGwm45jcuS6aShIvDpNBWRZxmMeUPXKP40rWQf3T7b
2FyfSHaV7rLq1n4y2szrQHu4TYEM12q56mdxbbvNam7rONkqU55ujFa7wF7Ed/PYGHq4mZtua0rl
hVEQcMYHT9X0CzeNjQCSgTu09lE0vrR8PHRJdSQLvCVzFbtEgh23w1cYZQuuAvuCqvwsivArLfWN
0RsBylGgD0lQVdbjxJQDEv05sbfszWpXv5HTc2UnbN2csF2lBvqo65tea7ONtPML+mm+mYexCrRC
wjKVuYkGltCeH3gcDn6fqiSahtGUC7uJkTpmf5fhtHNmVkFSym1MYggIQ/vYNF3QKkq9sdHTXGO8
XXiU6kX0Nj35WZxIPT5okXWnF8hN5qwc1apPGY6T9QdzIfNTjnoMgDE6KjrjeUjI8AFhOS5cxXS+
J6g9QZgtoC56afizs1yWJT2udgnmZR7vxrL6ZBSG4jEOMD2RIkg9btPf7KK5WPZU3g+rGe8MQlAA
Njm6i9VtNSXZySVUnhOqkqfIdj7MoUYusvajaB5sAqVGqHh9h0A4m/rPBIAIZaikdLOs74SVWzcx
68KdrEZ1B7meE1srPY1DgCv2+Ia8/j70tgVX16pp79lP5qRq2Ie1TQXDgDDInB7sQj5lkf3ImF0L
WaO50r+5WozCuBMYFL21Wr/rk3KA06V54DliP5fWw5yP3Bu6MAyKqL4oN6puF845Cqm155K2XVKj
2zhzC0wjNnIf0fweFyemRwZAb2i3XKsmxZkymO6ixPcV84q598357Npd81NX82vRMcNyRkdyhVm/
dAIuQrPUX5Wcripoz31tL/JZUYHaaFNv0AyNFm9QyTmO03pPVrL3FS0aN0aUFrjASfi6dty8p8Vw
0vL6nHCAHZoVIIGk6vE5rxLhogVmZ9bdepyT8a3HrOqVxcI+x3VkZQs9WU4CC7nABbGDMfGp9Nl8
6Hun96w4uW/68L7sksM0Em2si5T+L+5pQpkwFhR9or+L4dBV7VjzqhvpTGhrG6TSDH2yKqrrpMVL
s3Y7UqBsZ+wsrmgsaC5KecqNlJkcUvPXoXzGkPxjNRr7Igj9nAWmu0NlNRrkdB7zXKlKkJOiOsux
2YiM7vKkbWkMKW9jyT9s5srWKSzeIHyt2zJXcO6XG7tbXkiMv1QOMZJpifaW1TKhUPHFLxPLLE9V
312rQctdDaKRhNzjGARYsqU0OLy45GRF/DA41lN1c7UbK6FeYbwupXPvDHI3FJhQW5uPSbFtgskD
Ld+oe9ZX5ZlItzg2dnWd7OgBItlDwXQg2rPJmxibLbHbgliHfhqxs3tVpx0wYx6gLxA+rc+gPihL
qGA4qjcx05Zc5YapIs0+zXOAjrHP117lYOnKO9uoNNVjQvNy0vBGBc3o7JMipAlfRt5oMbxaTOEe
y+dGFtNLkWNcjnI1mFWK2jmzqZTVn309397d+saqgcBi5VbtuLlKY81tQ01Qs1ajtKlRgVD6TTpN
5kaZ2nYAOzQ5zxSMpGJEGOdeI5Ss8BmYADRVSdOwzl2pivWOUNGSPWBX55hmDl7e7QzoEuemU7Ir
3KLmZ1eNbH5K23FlbGQi70BbgglSk15XDuGM5uNFlaF9oeQYL8pYzDuFzNxdL82o394AQi81fIf7
OrFF6Ak1UfIbW0m7hLWC361Vx9DcVzLPg97QMqzbXLYbQpLTENSD+lSN8aCeBqO3nsy6jy8aqrI/
RMv9qoVPzLe+qij8RIFm3W/sd/a72kuXD9mu9xNZKzdptPRAlDXnrI/TlBwYRKq3mQ/I7eYOvy0A
LCreeLwaWjFsLPQspaNYSHEXKNHTrKvuWvJ7M0f3IaR4hq900SLnihBMWr+dBq9wjPs5zpE+lio9
azPYaC8Ku/CDyEJ2H0O2YFp25qWV8MI1xS7f6B9Na1tBoYUExGgSs7dXE6mccDU8obB2SbRwyrQT
UASZRkFpztV9VbbHcRi/ZUlXuV0jhqfW0t5Ku36xrNtknfwWWaxj6yPFhk/NEaoubar1mDhYhlPm
UcWZwVRRtRXjrmAvIUZqvOTEGx6x1b1qmAJZczWZ8Yy/SVcq6Vs5MRJufc3qEv0hrDWuKoVn1MTS
j8d28ouo3FnduFdk85AM8h5oe+LHs4apQxofVZYy5yxZ5se4VorxNMxD+U5dFjEhq7UveZ01mzmx
84eIIIq3JrOXQOgx6CVMDwiU/hLZh3gy18s8dpWntBEwIaYwE1uHUTIQUcb2HxmPvODvBItw+Svd
fem0aeUSBcuCtJwVcD49imtIY+eRibbrnmMRvzEH61NdUOPlwGIuljUsB2t1vq2iVA62al0imX7T
eQ5HRhRWAc639UUxCxYCl7Yu6DpbPOeM+XGHOIuDKe6LZ2dFQCDmbzyqUcSfYKrx6tLJ3M994/iz
YU6XmglIn7e80qdBzvhlyA3p5r3+0qjCPhIHz+/TSOEebszpGQjRyFWCLrqbpAI79kzkfdGOeAcH
j6CE4dpTh69cpYnfzZ+p1Z15LHTQpvadznbut0Z9nZpqeq9j1CfemE0xOzhYMz0+0h4pg7api/1Y
9sPervJilwCx3lW1MT7LeQlTr3XMV3AcWtBwifa4Sqkb3Smw1FjaEGROkQWW4wQJ0pCrN4u2k6Vp
eyOQjdEb6HuLZX00xyT2Kk1mh1V00Gty+sLw44nXGlxkWrt7nZbpZyrLzWLLMMi5KxJQ1LQAGof0
cWl3WGXGxqweo5ZErF8QvTj3NckIV8pRPBOq4lzQyGO7kZO+IZIsCCqmmD0a9OoR06zYOraGfqYs
Aymr4YLzD2UMVNZ+zMLS7w0BGINc5LgZya7vltoAFF4ACWN7z5V9tZjpXVuY9SGJdCJGVbxUm4rJ
g95iR9GjJTLjXKbDSSm0wjelkb/lfQKUjuza7N6iT7TcLPGuxVmLl9GRP2xHqDQJJLiFIUrad8dJ
Y6LkXagH9NEBO6Rtp37WN6WZeglILnZgLiq8O5F+iyekLMjFcAjLcBfkujgvtQkPbh1GBCQoLFXO
lqYr1rUSRF4cd9BZkLuFaJ/pKajWvN/k4byoT533VYyLSXGyxg43bjuqw4MaJ221H8Oe1PQq0HYP
ag9B40ffQx870XCH/WQWa9l+h0rYTq/SaTkL1Kwnp+FoRANPcLRMYFHFQMxb0FZ46Yr+V1fCZLcb
Ol4vN9Vs8uUcEvQiF279PXdtoW6bJpTGnrPCrCiBzCh5FIVufjBhwrw0FPzRzvrVTmibrEv3XE8X
nQtF2e0GkdT2NR+55B10Z7TkJuy7bNpVfdF/A23IoirB0E27mTBd2rvLTJcfIcRSACBp5Ce9eBkk
QJpOm/X5MGHsLO5ko8+XfBnSdgOEQe5i4ooOaAogyd6A7oieTbxPwIQrhFcUwq5+wAbo9PtlNPUi
SA2wTbTKAHT5DE9Q5k2LO73ZIcsXozfHplACmpeF43Jyke+wxtrJYF6EvQ0WseLXA8VDub1VV+W6
6DOKrN18FJa1lRAonKl+mKdseq2ILZKK+GQMMUJhd99m9WZsOxNduGa7cdRmNyIxX1fkVt/uYvXI
036LudXG4/DD7sUaZNa0vnV54pMqq92ls2HxrGh3VFzoDcHCFF+/nyfTX1IEl1sRHwPkrC1Kze9t
PLURXmCFtlHU4WODsle4I9gaL2q/Esfejcr0XY168w74j3AzZ4YPFDX3fIv+iGSePUni8C8CLsaO
6VMfdq9zdMertWu4bQeUUDEROAiHh4rflWHCls0jRqYMOsij6HXZ6Dj5FvxzZV6nPLctP3VGdoOZ
WNm200fQBGW9zLwiZlPI02CJ8iPSp4jwXpqM8ES7qZBoDbd260adtHTapV1CQa+DFbP9Mu6pCypL
Up5QNw4D6k7uALSzF/2UNOlSBU1NvsKL2zopAzk1pnUsE6XL3arUymLDgrG7jRzHWRwtMqjGPaAD
y9xpVaJYga5gMQAxZGRndYyESUZQyGrP403WnTpq2uqHc8/vbVkNtjE8I3RhcXNE0wa6jZZduTHP
0VOfL7k8ZbNgKzBHhf8u7EIkbKCl9b6soYFwgQlPre4QwJuJ/8VwE/VasLvYke1WbVbJU6GClnzM
5NSqR6c3unwnElhzO7swsrpx/7ZNjHY6FN9H02ySi97JtDhnDW0dX0xDB99O1lG3uo5ZCOXsmLWW
7PjJxI9DBkYcyXobqJltcx/pLRUWhJjlYFQFR6Kedfes4RWW0Ch7JZAYFaaXwSmdQLYzxF1HifF5
KpSBOQn28JKJut3hI5tuPZ+Xpu9UhlrVneO3E93LiHvn3QrFHNyT+dO52WANXiGKfuPYtBKkTBT1
x0Q3j+Vo57sidswtdoWb82NCy5FGvy20ag3ilSB9p7Q6sB6Hu1GpT/u4w+Pa3prvC9g9Sg4wGl9g
FJQNPfPwNSw1wEDIavFr0SXxtOkmTElU+W2b7pCguVuObb+coPyCgTQT1oLRyebIfAGEoDg3nbti
BsCjkdin6HIIQa9GeWO0Zkvqs5a5uRdd2T3d2iqbARv069xmDstc2uVno2RLMLTGKQqz7GOO1OWq
qI52HTvGxm0n2AKepazRfhXicdBKPD+GSDbYM0yEnNxK0Ly60Fsap9so0aAdEraI5jBTkG21If8B
OjYl8BY2j1qrUdUgyOn8JWSsKf/a7w4P7ZF0ev89S8oJ8AgZ6R5qqAe6KVddUSl8pktSc5tdkLfW
Vui7tZPJAeDhjMdWny4W685zNPlNL1ctgRk6aB85KgKNM6snexnpy3NGo/UlzmR1zVTrVU4IO5Na
2EExj+E1DId6DjJ7uRQtFEVdVLlnaWV9ttvWQqzv7fvMIfSJlMdzEkue0Z3ssnHfOn2+taGVfky4
5Lf1OFU4hMvuToZicC0USqpvQ3PN+LbbNfGLyjyyo1UPH8Tu8wCr395Kwvm0zI3pc2L0d05vyQP2
opoOU1u/W0nG3C610ZYAQ/RNI03lWG3oJsogN5owgW8i9Y9BiWE4MBqiUSExFKywbDKXd/Lx6eQC
SdAo+9PkAivOfo1hbr1Ouc0xIQXx4EieISuZ94OkM3RD06wHQefYIbYJCXLiKrLplHL80o2mu5Zr
3F2Udjik5K0hQZmTtUNQQLUiS49QBONejz24xPItblaC04sNnKpayrvuRrFoLXwAro25krzwkGbb
Aox1YGLUIbko1vh7DBdzo8SVCN2evjYtWEhtnm4PGLlqvN5TrPV4zrTjGqMZqo7JnCTwYZM31Qa0
S3yykAJb2/Y1aVuPUpSUAzgqtzQkHZp6McibONeo2S0F6EA0lStubNGcGQTWflhLKu/SbPwxgIwn
qtise2qayINBQQhVForYE7yb95BTWiDGjnEEw1XQMBbGVm8mIoNwn/Ursdzpre5qzfHDsVnOmiOM
hzKauHm0dR6sa2nfIeDYLqSE3WisO+q3ZNMJiMa1mB/whChPi1n215auGNfXBNhKAmiCa2C6afJE
futU41a5hYbcM0kLlNM8V9ZDmOAAsMGm7p12dAA0DuFuSC0UugRqki2qA6/sPivj9Q03Hap2hPZI
DLi9KnrY+fCKwdNFXZo9DnJSXydDi+6MLBk5m2+Z2cLU7rXZecnMm76qFkW6HSCl+aLCW4AdL4Y9
4xTUdp22y5JVbsM4Gy5rPeRcM/KQ9R87P+QUdl9FVv7I03Ly2mYY3sdUs+6aSm86tx5woFrdwL9D
T49m9+wJWuKePWkxF5s0PyxWt7FzdXRpbm/0RtnNxP33hhmtqKXGQdOmxpNWUt9QwW+dlpJkV8bn
osg+jR6bSaUUJCUg9hilOFWwq3WuC/gFQw1mjWhM4p6qVvQbhRFZb3SDc7+E6+ahq8ynjGq8c9c5
fkAKL4+zyB9Gbs7MHEtMv+ooJ5SBdqTEdnuoZsFiNRZK5qhQlhh6VpNsHEClR3wePQ+CPREsDgdw
gYaVj+vjKqbKz9hEg5FF7OVTh5VKOEE06E+WgCOMX2xj2IRdaQgG3L3U517Ndkjt6aFwlu91p3aB
zWfzQ4Gx7oGZTnTPlAuR8HqCd5Mwd4VDYF0KF2poTI6/cL6FRVggWFpLwneoKXvlWHSpb4cUBsPE
SeY2Rqkcc4Wyuhon5Wnu6v6gkXQ9RhzPbhsP2c5BTUOEn7v7rrERlCw4X7SJ46OdWUxNwqh5Z+c1
Gjqy86LbYoumSBFC2eWVtsT554zQBQnpPYHhwq7EphqUecHMTE7Bjb5qabAoheXXaC/nSDXRgoli
u9BKOk/tLOfYly2noBEZDyK0ltONqfAMOWN6L1AqXxVT2S+LcqiWQWj+CGPhhIrtib79ngxGcbmx
O45mWiQHRjmou6ZVuufQ1tVj2wgbKFLTfCEeiyOYoYgAC3SJUCYQFqNU3FvCVsKA/YyuA20ymj7g
vqEhFLsafCRk6dudsVqhiDGTNVjy0tlo4IR6+hZGf2Eim3JnJ7QtIgr/p1qp7UuI4zSAZsxhHq3z
6o2gMR6EVr/bwMxPXc5xuOmWsSIHUplBoi8pIZUFEEVPl5+JcejTtcn2XGhHc6b0Oi/I3A/RBCuY
7kbUQN9A6j0oI1Lj7cpIB6gag7CBcR4Ka96imaiQe8CBxCF/QdliwEonlM1NlnfdwZxnAHftstiH
KoN4Q5O7+r6w08w73mrnsa2yPPLSupj92Oq6hU6mUu0YhcgekDBgaMGutiuspQ/wJvC2JUbbfgtb
rphoHzZ5pZEhyJ2LcieOc6vohwhNRfPk0FjPeqSJn7G9OLu+5U42LrEunmvD7K6TrivPZTJo57a0
2sPar99SmOTnmRLrKlOjPRRMMH0ARlLEkJ8KuTetZmiR0bWVAVk0x8CojFT2YgbMlRt5YFAYCndE
xq/2uVmyy5tQv9Gvo3bUfaWPWs8E1jB4ANXKz0WW8RA4cGaegRxnP2UWOvRUFM4C26bT0PfiBiWB
iMCSTyrhuHWVpE8QtA3dxRWn2X5SNeDbTbU79l3HxNuIeCSaw4oHjLpxwvJrqZuuXy30hBUjp4nC
DAq1uigx1cJTMbH7mQvOOC9UpH3fIOilGGhUsrQ6ngouT6kZHWzQiR4VuSl3WonQIOoi6d05rmh5
6PNokBEba3XxVH2Ifog+HemLWti06jg7aLJUP2THBFHw9OwPhgQMFUpmfzv0ACM4nWeYgeE3bV0/
4rm06cjT+84M9rEpSU5ZZs13gDizjVUrE0FcRgVtpF59MU5h3wuyZ42TnitreEtY5KiJc6J5SRWP
GJMMO2BQFymosK6LwsN1Vd4bOKYAFEZMfrK5be/UUAE1qiUoS4METhUx/HsL95UZyOZSVPxNpmJh
QbJ1dzStT2S8ZANYf9sZBoDdoezOeTq2EPUyQfvqFm+TjukKFXdL2hrOJl7aYq9RNHhytj9vs5b9
CTPltmjU/luqqNHeqcKo83PmLu+QoxpeIIwQFLvKDVISXfi88RHhxztCvJzxnk7w3VaCOBuwNIjH
kIhKBZ6kv9LFUI6OWIsnGFii9OFr2ypfLM+rrq4X26klqvwSKeuBfZUerUX3mBsUohf9UZ1mkEv2
XbeDOenTfReV3NH5GpjmGyxS6EUjUMywqFCQRDuwYbL1DTGNQYSxZIP8BxKynPSHiTYjYMaZ/pCl
Y8Kaje+jNAyFw/+2+jTD2lFh9a9rmUw7VdY5FwdAqW7ZKfWrHAwaqnWlW6+toeAVtNqlOPehkR4n
MfN7cOkL6XlRL0eDGH1lFBc+bTbnrkp5hmXF2GoE2H/hxP41dvXPlktcOqZgrJG0qX3t3+zfFelN
fWyrP+z0q93CZJsK00xdhHlMPTpXBPasW9XZM88DzF3/TrPeohHcd7c5EQ5V8A4ATM6KnUsMruyG
8wVon81tLJ1LqF+9HDRg832s/CiYvm77GVye6W/+4f8HWb0/JX/PyWdbddXP/vew75/+r/+PEsFc
em5ohX+e/HskQvuX8/t72//4U5T4j2/8I/Bryr/SwyJPfAsi3JK7eMP/FgFE6/irKi1M2apmke7F
IfufGUDVJgMI4l3oCJm/vu0/M4C3LwnjFtNQ+cFkY/6dCOBvMXPjxn5DCXd0SyclYRFF+7MzuK+q
GBqWLn2uFOAXVSjGjtGQjWWadf3SR8hY9FaeBopixjqj82bMhMHiiyidqERkIU4DaowL/x8+Sex9
S0Ry+h9yyL8G1f/99fn1e2FBJ+z8Kyeo/o6emPJmFqUxSqi4Ezazbix3RiuOQ758xA0QUZGH35We
y0Wcr5e6bi9ZyfQVYN0vyyqWvZVvrZw2U1vbz4SBBTM4UGPy6OxEa36yIMG5cghJMBT2ZV2pSqzJ
4jTOxsZrW5lu/CjDVok1FcpupqOzzPEWdpBr2gy4UeAlBroubnpl/rc//N962+7rH+Vj3/740Z/f
6//2dbofyaAP7Q+WYd39ZTOUX+89wfbfv+d/Y6jWukViyP388/eLgVJf1V/+z1+e3kl50mB6/1PG
9j++/4+grVT/yk5Lsl43NQrUv8fq1dtXTF3lfbHJe/7yvv8RtJWkaXVpGY5qGIBYfwX3/gja3r7E
q0mVQEjWkPzAf+stu+U//r6aWcU6OSBNN2zGKkhD/G711/AQcdfIq2tU/Ez1Z1r08BBZdBbGkrwM
KoRq5rN6VDRujP0I/++/OI5+T8/8l9/gN8YHcDN40C2/QcMNKF9hhJeRX9mpT7Z8j1/Kt7HwDd8L
s/d6kyu78vXr0f1b6/p/dkT8D7gS//QH/S9c6JrOYvjni5xyof/x9ZcjKbSvqvjHFf7rG/9Y3X/l
lECph0whVJVRNFwm/jhD7L+axGtJmFvmTYWyHR7sH8vbFCx8jhYuONLhvqRzmv1HjtzhS2ytuD9N
JnVa/9YZosk/rW5DN1naJLMsTYOUSLjptyDLWoQVSEYuzJv0sTjX7p23O16P/k/H3/2rIXS80P/l
H4PMe8vLU6T8+uP+fGCtGYMuCVygAmkWU7Rcs2otezPRvh3ppiiOssUH6Rxbcr7oHG2svqjczTdQ
z/R9Tt2O63SK7P9L2nk1uYqsWfsXEZF4uJWQK6mcyu59Q9R22MRkAgn8+u9RfxfTp2finIiZm/Zd
UkmQvGatZ/1B0WD/IRasvbOKIDst9UJooQyLV/AuHTLvtlYvK5KaQ9j03ZOwouAMVcb7xOSpDi1A
fOTYQ4d0v2X68r2YcbMEdgkq23RW8OEOdZOSr944YuOgjp2Svq4U0SoF2RWHgKL5xVTlGDPubVBh
V2R3rneZi+3oBG8V7oREJfzpjJHVJO3gTGrHg28dIcTJ+HfXpoE5DpmftcTEWp67ixdh46auRBlu
WZIhYFXsd4namfqu38Mlmv0TAtUpujpxrmEHFfY8nzzI5eG2mLSs7gRzSj64MespBNwZRr+J4jfA
oIVOAiJ4GL4GCy8Rz/Jb3q71o1mrzqNv0qG/b6JabzHbLCkSd4vprOyW6V76EYt6Q0gJoSlkh4YH
6XrsChxFMC8D1PBCCkLY0i8xydnO6cTAxZ/ASm1j1Oq/BqadnFQdYVLMu9tQPeUmRU+wlIKQEQ/E
FhI/a6lfWhMHj+zZ52I3N2117wAbmjd+Xs/s/PqYFJOg8BoMEH7R3ambuRVwCXoBpgbuD3RyAevZ
2CxqP+S4xLe+1sPOY7/s7MtamAZWbt49hqvXjK9ry54UPU3X9Ls4lLE+Dd0gfgh7XA5ImKAy+UuJ
qQFefGjOqlTRt9zLbtqaFACIWPWSHV1XuGS0qqLfltgnntmN0xaNbVC8MpNXNgoGq/nJmNn8mvKg
/2wXg+Q3rIsjUL3wPKKRspieI3OkL2QoiOqK5JAY3OMrjG55jeepHxOzgPZ0Zd6f6bBLrD6gOl+6
Wqp9yox/3YHyIixDE8j13tqqf1Lom9CWxkYfIelGoEay0pSbhny4L18W88+2twjmiiO9Hsb2NjZ3
Q5bFSTlji9gx/SVjtUd/QSj90nzJtWRiWFou4pERwskts+q3Sn3tbbsypMTMW7kiOjbhV5YzG9m6
RJI+F4hCAMWjLNgRiR4+9nGDGB0LxFpC0Y9ZysFKhP6PkczgKnDT8isC1DkeCAyZD1zdKICqYGyw
Fvo5SGdcgM19pH32cPWi2QesKBb9E2z6+h712iL2DTfrj2Cxb6lkkoiM/2ALvbnq/vbU96geUD+y
5XJQe4eBfzs3/+YAlkgPhHd7mtYqaYU4Bio7/u1Z8T+Uyf/jK9zAER6UBbBBt3//t1dggtOrkSRF
VCLovcOjyMr/4yv8o42Nu9GQXsIryJ5QBXHEDvO/eQXanL+s7k74T+CVvWaaS8WnFQ8Ti5a3L9V/
eAXnX+2PGOd9nOYReuiIx6Dj//Xv//YxZR1JRNAmuQ6G1pvvUVuLF/Cy0cdNOGOfBWIjhGIDsUno
+5r7xivSndOF9b3NsJeEDVeXwb6fR/kx9zZoI50hIPpEGCjkkd5c2YcUACr6EkuUMrHrilXwv/+i
/9VMzm/A1UOLeKtVIxzl/6Qh9MCL+6APKcxW+yKGXxGCDK8Vu5ss79+/0u0L/a+L9v+/0m1T5AoA
VR5/8a+XlOXZOhe1he1rwVMRqfI8heszzIU1+d+8EMMtGgEHtPI/Xmitm0AWiG833hgksiBPxLTv
pHJ8/vuX+e+fXOjQaHiY8fnu/9tNOAc1eggbvr0IkFvfjBfEBX+bm+Bomeo/vBYF1T8+O4Y9mP5v
f7jlN/7jhi/CavCQNpESGs2nhiUaWj/sRltHn/Nw/+9/L/tWsf/rFxXySwk3ZobAn+1/dO7kyWgP
DjyDXelu6+BdYEsKzzHIq5vMdLoqxrDywjT/P7US8V924X+8NP5/tBxMEblC/nk1Gq9TaL8Rr/aO
P76G9lSyDlBxHWJJwX/amHgGLL/UIX4JC6v20KxXF9/kDr1+fwubzIv2yEO+eCxb+rltFXRNvs3b
lH1N4I/WZ4dN+zD5YJy37DGac2mP3dsSO1wt/lgOr+lS2N/SVcff0ygoAQpiJcAT89ei2g7qESeO
ZMO8K9wAW4mXdcralsi9L2W3Dqc2oqYjl8JMP+rONMGeIat5C7oIO6zqMcZjp42uPmY4fc2GEI1A
1nvrfCfhX7vnrDPiB+vi4qmuUgQlJNn1GFQCpqSiC7W3cQHnX10G2zwfbm5I0Ywxop8YA0q2IBAk
vd6xX4wOCuc8Rp0T3MVz1r/0q0HehnhS7ZfO0r+KJRuefHbxRGDmDcuMDHv4IG0GvuWSt4nuJkcd
Jmbs965nSC3tKUwEtImIfUo0tZaXDEHIVh3xe/ejRNVMFsC4dmUCW1hi2Fx7nXSp08t7qZbpK43G
9gzEEu1s34vnmKyNJ1sRsNvCnrlExLcii6OU2maSoDD2j6J9dOJ2kvtpYkPxks03jUaJ0QQdQqUx
cWlLZwY/pJ4s1Ng4qIJtqYdqPGgnx4slqzBcErdszUvXhBkStyKqvsVrfFdy3h190gv2eaTcZ4pC
sNkNZziD9nRfyzzcitHC7EuPg/LVTi+WintC79ArXLqiaswdX6az18Q5JDNa1buxzVhICoUiCdhA
2bwa7pqd1WNP2TcOx8dljCt2IFirQ/8yZIZ1ISq+985ZUWzFIwyYiaG3x1Ud4F+leAi3vWb5sw9K
woXAGbXqfhym9ebtJUQMJVFxcjrcENdxWES3n1N4BWfJR/kY51F/MmnMw6NhrLa8Vlw77sHw49DG
5basqFXq3icPbPCKejeyoTuroQkStqJmQZLTci2zgyAGMlswJ2yoDtHyDCKs73oz5eXB7ydTO2w0
HOE83uDQ5c9JuIG9S+d0sI6INGvzEgi//NLkobRnd06xpzRrU2HeafF3LIjGXwnJVcVlcBsE3XGx
SD/pA1V+79fhhgjwRh2n7NEc5+DRic3bgahNl7030ZOnRolgTFpqy4+mAl6/LxxtEjd1h33jLfFL
7mEn9okw0tDCneHLqT2Ue9ZojtZi1NPMbJbS2ev+OLbxjqWQzr4orehYspv9inphdn5WMI9D9Y7x
x/ZqVnrEyI6kS4/pdNRLZL3ptHQIqjZShCQEjvmvdoyja4qvztpaKDI+lOtidw27ev2K8xL4j5+K
Zh8aomy1060Zt65NOC/w0M/AzaOvZWEhz/5/dA9WMAxP01jyPohwwSmpenlXBPBQvkKdu/YBx4u1
GzOLoIrGwwCUdM6cWTt81rnBLeSP06Faa33x1uWjJXH3SyrZXOymXH+S5Edim5EyxvcVYmTBaZgL
or0sp8xx6qXF2wKaAVMu+6iDD7tGJYJDvGAoKuQfoiFZBHSuia/4rlRwEDGrxrMYm9l5zENipnfs
UIolqXyI4RffKwj47a0MuwoJJnF/tAq1ik2QNvMz3aXp7xUReOO7HH2DKrkXtdcXyVB0XiKaguU8
Syhrn5Y5yuZiduZX3ncDiD4ymBTmqfs20CltR+lxdDSByYP9QNymdXbJ0POOuUUxhloVYAqiInPA
cmD3hzAs219BS97ZJiwd1qpsyw3KbXyr4S1idzMJbV3xm0j4kzH+7ZX0lbdmnP0dStDuLu5s8JHt
mCFwjYblPercYL3YuhD3sLjm8bVXomLthwz5aYBVcBhdN0RbRebCBnpC7uyDau1cRMJ55L7VEZG0
zZx151plKkS760X2qU/BDuyqdlnZ3wH36cwLfV/Jrkywat8TOul4TyGoOfk5pL3p917hjMVzIAKI
63IUdyP9n/2dBZmNnKbwe+/JUD9eeruenum+Voy2vXHSo4NpFXw9KhlsOcEVmr3jbdegW5xtZKdT
ynZ7sHjY9cscZF+B4nsFdzkucC1JGov25bja2XE26ODfh6rtaLICM59DNWXHVndxBl3SRjVOC65O
i2O1GC4mtu8NiI76nPmjPyWoeuKnOjNOTBrAIru7ZZYs4D2CAZCyDNkot2OqCOQi9g311zZbgnpf
apSF3N/RWp0tf61hZzG7uE4xd8txqgInOPJsUEefcYt8UDF54ESO+R+S1FbiGhg4mD1xeQQ4IaH7
yCyzfq4cAOE+w4OIWCxCdMhpO536OmCZjKweiEnl5PYhE2p8gmw4hRcJFwYcB0hde1/pWfWbdond
qzesQG3MbA4oqPKvbChYEsBBLF7cSgtaAmymQemQxT5GctksVBWHUJYouuxyphzZKB8Lno+/Um/C
FTpgTg4xBu81dE84WGz7Qh60AbxrE/559VhP3rJvJ/Eic99iGxzzvW+0UHH44LtLdoUvwdljutV7
W/P8yjFtl0kuJmTZfTqP5WdVZbF5kBYqp1A3/QNLEC+6FBmq9aRVtUJ7j+KDkQcSEwRijcu7XoVa
eJgKPJ4SDDmcxxIfIPQcYoIpreZqQCdtzXXNfTdFxkNhbap61xBvCAagmr2d28PT/WFZ6P2QKuEI
zNxOHD2/HquLTA3BvUXkWlViK0wvVJ5ZbKFPivuFcY3tE/uTpl908YiYbc+U7wbBPo8xKB7RQwC3
RZ7VfMuRhefidMQyNNmJCFB+hJpW/3ONBTMI0v1a8iuFU3HW4gg8Ylwr/FO2jlVzp6sKGVFvhnzn
kqaQXW2wKuSfMwjqt9EqVYJRkBQ7P1ipoLrlNUKeOr0I38cehqIJ4YzCq79kiSE/AHde/nALVDqk
Js7J8a37bWoH2T7j7pebfgTMz+x8Ps6CqVsd+Vh42yyILpVdC/2nt6YQ7gKWZ9MX/kHXFpk8i18h
6w9TLafnSZq+2qVQkGIU5eHwQKKk+CaJFqk4SMaOnJZpOUvdzd4mGmI2UMxw52VvAu3Vn4bZCUIp
DOoAedrFvjgsiql64eJcxDK0zn1ceQ5q1zGuf5Q8XG/qwzg73fwFpOii1DzPkwme4F/Ip7/wKF+m
mrLsPRZNlzh6jUHpjkH4LUVztc/dbt3VrUES0lvimwXXK9oyf9bPs+uwfJZSB2dH2hFDB3LadnFs
iIXryzxy9hHaEHwL+Tqfuolycd+23dyQk26lPyQ4A/AMTmN9o40a161XdIv1EjY5Ps1mLYBd8Nkv
X0OJieSXExJ18AN6DflSY0jmDMLdQskXv8o5Qoa+g8Wi4pxai+EtC6XIlglzvnjnuOiwcKzPOc4U
7b6SZUufIDsB3oMB4cmy4SbgbU+t6MITA6BHHrNjD72+/9N4FRU0U83NXFanparO4yg3KPRcb9fE
Qa5JplXWqVp6RCZtnh3LuEwfYVnWr53eD5TyOLCINYgnbgAxuwOub58VJrdUvKwb6sh1JT43w62h
qhXUkFP27sasOnqIerxPdBn+wygWeihPjn+Ir69xE9XRIeyq6Ay4wNlbaFH+2Bl3FnE67XIyIk7N
nZ/m+EbXGd3GjvM/+xl43Qi9ZO2st9GtAFAQE5Pisy3txr7VqAKaAQa4ZEFPO71jH7bpwuKSOdo8
1Dv0FJpEw1WrRBEUiyrMEdGOTUCDTahvnUOq5hT1xLrija2t3CvQyUlxkKYBaEZ4lSlPFspd56TK
PmsuUR207sbnov2Ed9OAlqjnzuyGlWwrUodWc25zx11OHIv5iaYKhkqtXVGQ92mWnzwNygY+gXSR
ueXCuUMxR99VaMmrNkO+D+opPJbZACtIdIFGmJrl5hrNXshwDFPZ01LW/Y8eQ+C9y9LkkIYVytk2
HueN01dpewEaZz7FNEyISJrZoK1oxmDg2MwINd2ZtS7hqzBBJyAwJZb8dWgiRpMD32e4692u+nRp
iqsttch0JX/TfbbmVH+PtC3mXT4H6znLxXCe/Nr7mqWDtCvzpEBsYwxpoE4xqPwapDB7eUx6RcuC
2lrO1pQtZtd7YgZyMYCyQ1Ribr1JNW+yPvA3RTepn6RWjY+WpQD1MnWsfiBF74EhpXjImrjbr4ud
Vvc+wY7ffLbh8LsHltw0qlDyVnxsH+UAp26L/BY62sR8HtsZ4C7aGJ4/wybVSIytQKkEXk3PI0CH
3QVoowlOJVa7/aB9aoZ4rBMU6/xtHCMOqKYB0FtZXzt7xm0lMG2j2sGgbxoRHeIpz76XTNdeu6UD
L96k0bztB3h05NeJd2XTsjaEpD76zKJ29RxoEgUxmX9zFO4e4Pf9OXIK9ZCvLS87d1kPOSI30wfG
juJP3dZIzBERz4fYy5cHgPr05UOgGBPbPBMTvA3D49J65Cr5aOHeWs9f7nKW0MlKbABYs8L3s23t
eeB5TPAz0I51jzYAPI/MRPNMSdp+G0lpxf7ILw/BTFMAeW6ajRwTGWARslnoNFkFOSeEuv4hIPHk
UhVVfeGKtnG/euWet94/u05rvxqvfrlFhLMx5yVKtxDxLbfb1sks+vUPB419VyLj9fZpkJvTQv1O
ctLaNB9aEbl84Kd5D1XuAqmQCvEwnaz7k110tTOqb09mDQFoNZ1Gn4s3rE7S0Iu/Rb20YKx1zKis
WY9gQTRsB/KfU4zkoZd3HYVdqxPkctG7ZVVISukkP4N88NqTo1Gpbqo+aO4Kp4uSGEkoYJksqJ4t
Uh2/4YaV14BM961vZTPC3qW+GJW2XHR2aD+0USCP0+JWV5USBi36yN82Yd0+DrqIj/gcCHeMaN43
mn4P8+IQmO/oZ2UyhI4OjrjpfcY6du+P+zwXVbjrsCUfyLezrY3Bs0sn0jfpWw9L8LDajpUEKrXZ
+S3U3/itsbNq5PAsCU5qjskMamN3QNQ/6TuJn+0VF3/5nNs22xXjzyn610J2aiN9a00AdLgvYw3l
aJ303ECfmED39UR1HlsnZWKBwnzbk5wJSma0Db4tiwcPKe9EMfKPpyqReY16TglgKGaJS9p0WJAF
DDR7fkanltMm9+rijdOQRB1LwzRfQLEazjUfTbm7YeXA/6RjKbFHg3I6wKyrlo3t19keenacGD6I
aBsGznSB1KSI1RuU/xvucbvjSd98H31SMYuovBJx6U73HXFUya14foMlHL5INGQjZWs4Vj9XNIAf
C/rYaW+tkaif+Di4feZuWqDOzW23HUY01/CdpfWIuSNg4XebDVIHzAiwPacNl2NRDgJPUQbHvy08
3KuKuWiiXBqLfUGQDUpTVTs7sVQiTnAFIgTNVVrt+3zicTT0008M+MheveDJAwvXbzXkJ96hZXB9
Ttw6oSWcLZYY70mTXv07WJhMLZg13O3g5Otn3KTeZ6oXc2UIRi+Jbak5I2AHmddGmmy3hgAoleSj
wyJuZWGzM8VavKTxWkK9K8JdbDdpse/YRpdgl7gIdop9EiirMO9hHhU2+WcTC9Rt5KrsOcCi6W06
9u9Uv1x5GxqxeXrBXLnp3q0LS7xSHjAVipNuWe3vq4pGTV9E3RW7WFq/hmVMAaDQj/8mXtWydxaR
i9vGxtroEzx2NmT6sZUEd5sfTaP0V+hJ7yDCFr7A2BbLccHCS2SIdqH8WGJSz5gO7Me55ouLK/GX
PRr/k8R0RUzpkD54bYELpe89R2xFo1f/viv0a9uNwArUdE+I23L14AcheMfN4eUwOtSdf8if4Q2V
x4UMWkTVHvX4IVT++LkWTRjeiUHOnLZt394zk18oD1uaptnJ8pMd0cfSP/XBO72huTNoOXdOZWZM
DLibfnUUlcMGH7FMEI0rOhEjxiRiOpWsKdGRjE+q6X2gDv5R48GCdxbQOpKS6qLGyiNshZtQ0JPd
N1HbxEe8bcjo824ekas6TX+fG5C1e0o2mO/lujRvGMdzOymYvsNJmGK4FSPa2wM8wxb6H3DW8IHY
63YfTUOo4W3QWyA18M0PDAoFECMdjicnrzV2SWr9Lwiz4CG7qfqyXCB6SMsc+w5XySz2NA+LORQ9
ABClnyusfZucEICNX8w+nA01EggZ66ImjYE6Od6H1EP3XTU42SZLO9w1XaY+O7yhWxIGWYDXsUw/
FC1PvHXGyNzcoJF6DxjChmyKSu1e3ZZFcTqV3imQvP+9IH0wTQgjo2xyJyRt5Eelhgzm2mMw6JpA
3UOMiX4x0PzdOvIZc03hY9uOnMfFL1p7v7KGr3dZmJLqNnjjoVBO8cetq6WjTgAuuIsseUvAAl0D
kmqJJcnQFUbBFOvYuum137CnCNrlK+si3Mm0PfO7l6Ky2KRwgc42AnlGSmNtuydn7cR4GGGzTlhz
EMXuPBngXhqhqxNnmklV7ksrX6qdwibUbwdhTekrxE01JGGRrdOe5XK6YAsW6T2Ev7DaYJ+p9KFq
sKRaxeCA15AZQv9cMt9/yO0ghpakfKCFOlqKnzbD8WlbWbK4lF7T+0nqZUsIl2gpLcjgTvCFvAHY
Q0flFADHrQGotc1aPWd2H712OE3BDXBlY+0deR8hYdAVBtrKsjBrM2TJoIYTQ/AE1NYKE2b2I6N/
PjLEWbrHVpIThQj1qe+/JsZ066+BRqt+mqh7Tw1n4HxsEAsMGw3t5dnO2gBvRQUtybpVu8fMc219
jLG44gtoGvy8lnxUaaBfgGH6zM17Yf9eCzfHdGvPFrLPRjKDn92OXK8AekXN576fXRUwgbbFntqk
uPcm0HKHGp31s86c8WiQEdBGqRi2UCqKJ8o6sqhdPeXb0J5vlm0R8l8Fc/qrwRejtlbpk6PCrjbT
UNkgERwEkmXv7OL/gVSo03e8oiKRKQiOC2KZdqETZgp/HR1u7G3BRfyOx5+SEeeCRWmA9P4dAQDW
0qof6xw6pWW4gDLmp+irs/K9UIwDOJsDi2T6Ok3WwNOXbEg5mEOAYjx3IzZA7fzFi1XpDqlP/2Kt
lnqrZeezWeOJ9duTZflUS+AoDWfFcJiCKIInFBCkK3GuyzME4Y58tNUz27qtQCIBkIn/1AOdK/45
+LCgi7Q2B1esCwYtUkHLTb52hLlnQ1wfUXOje2nnMMf5V3nEHTdTewDM13+T/uLfp6PVnQTIxBfh
ipKna016cvo77jrrWVpa7cv4VxFulthXdsKi84YEpQCtyTDFi8Y6xha/tW0gbExzebOdg4Rzz1Uu
c2iYeUe2+VjTmgnF9cxOOX5jKvg45ZDZbB9qjxvkMO9Mpju+RWyyAwmoNBodANZ8GY6wq0IkKnoZ
z0vDIOQiUg+ihxcvvbrrBjN0p7FsiDv3+KofiNBspl0zTsCb4rSanI1yVis7CwRK7U4263Dx0pQB
H9/4DYBHS1E/igZNStewGAKtU+YpbzLPGNAvbK1Qk6juKNgZXvvbQzcbIq68IO4wFEfc3d9Z9OEL
0o2jig1XqkfqrE3wOE8U51XLsnmcwoZKsGLuyEdF97afmY1WhzKseS40fUR7Zgq1lHe2PYWfduUU
Z4vQ5uURyy5BvhAhe2fb5PZdFpemSKRpe2dTsY/4UdlEBu6VgsL+QYBmRg0YGwh0qnN52KoibHeT
lRpWdUxtnjszrWccVHP13LCe4zeLhqx+sgc/ei4K0gTvalz9eDWb0HpbdSceRZat/UZIxkZ+Be1h
14hV0NQ5gUOhE4Mild0afrjiNgonajdwMETVwYVrKd1TR4l9vAxjczcPNu5e6kRmmr6NfZ1d11tL
viD7nNodAC5IHa4HR0YRcOgsK53XnlLMBqlm2y2DxXXk9UYLBCq3dsCWIIhuamnweJsa2/97m879
sQx5pG4waC0/+OLs+yLEBfq94tfeQOp2rBeWojXLlQlBHIO70H0xQ2Tdho4otCtbMxDwS2XK2+5p
OgGoyKojmcedOmTaX19Lv5hqSJ7z/DYsbpF0S+ZeFsbVz2zRy+/NzTGDeloqsm6HrjrmqkEBNvvO
DsUgM0qZLqHaebUuXxp7IQXUEO+6Er9q4hcJOna4rwfQgdehBVi4lREcLWLkI3uBrhV09b5WGvST
aVCXU42EwR8L0Ut9GkwHp4icG1Fs3bjWJ/jTuv3RscRZ3qygsfOrTmVluGQzDDfL4jHS9yNl3qYJ
uyCUhaJ502aOqZF1xBSd7boFbLVgbL4Hxmvlz0MKUmMD6lp/c7NMnjo8zkcvb+GEemW9vhfa9VA7
ztVLDpfM3XopQEW+uwASNnOOG7i0L2YFusd04jJgDC0eKt/KxRXMNVd4ybUVnn0e2ScpF7u4K9ky
05PmfPqkuDvjFyLRAdaKwXDt6jh4LhzO4a3pB/kUZaF+cWn7vU1gTV1BrnjQPWeZPY8X4zgNEPE2
+xZQCIF+nlNmjaUg+FrHGmd5FXUwTQglm6B28HDZOjy35zOcAHCutpfNOmnnsXhys9pdT7Wf9u1H
v5bmoS4CrPFNVtUfDdnihGXZengd/EBheg5xMXlBZzHsL9q7aO1VnqyxBUQzdsfK3ywrPcRW9hWO
bwpheWGgVz/z3i078Tx78H7iiQN31fjqyQ4oTByvX9+7fsnvAY1FicvKPbFXYJEBYxPB18nmIMC7
bpFRsAQ+iHmgihHAyr4uw/lalgObz1Ao57lsRueXJ7o4T/LCnW52SLDBBTUgs88FXQR5sUN41Nwv
J+WD92HnFn63uzE6u5HnM1ZXAlgx8O7qYJQoJI1g4e4drxTPU+tMB6cI+pqbcPHeUuy9fOYjB1I4
9GN+HOmJ2VrCGAT479FkFU089DsUs/HOZznxh0eWnUCgBj+Cw6r+Iu5WAVthJU6wOopCLisobbBB
pzZpLFSQBGsP3Xjtnd55uiXL7Qs5zQ8iFs6nrQYbqDxE6b7jR/Vs7+FbFNqXu4JMlaR2TLdfdLtw
lZBEu5mMCKadO1lldMfqZ/5gUtTsqZyBr8ilG86E3wJu9rvwXYxByZrBGR86M8bHIqvYd9bsoOlX
yAWejyzGYPSlLP5/cS+luwk8x1OpRiZVdcobyuCUZATAPGLBRT6JxypKJMfJx4iR/SC4NHfoGSNo
8mnuyD/Eydd8Ewad410WORoXec15fKRIR/2am1KcapPKl9LW5rvbFBlU4cBoqvosVu4T0Fb4Tuj4
mrty8ILjHFPnbvx6xhTqC0teF/QNrDOJPf4NXH/95mifzQiYy0IdGVcub/0qBnGfswHks/Bkl56M
O6K2NXHhYobvh0MqvJQ49aHEwwycBqpZFjF1QMhiXw0zTCoppm4k2jtTs8e+6NIWDUTLZ4UbvYHo
b/1dMI1hv9MlkMhkknJMZOmSZJHGJOslcgw7a09F0altzY7w2NRYbV6XAq/BhM/94lDXxZAtOOX2
LY+0M7q/0T7Uq2ye/IgiZ0ltOIFhY+uM9kak1C23L26faorqR+acUfZ9WnuHG0X5t+UWW4QkAz51
PxaQIxJ3aYbpPWgps+Js0TD9YQXPp9FZPabOEYM0bvGeJtJa7STkmLSIHwPskLPSXUml2gVLd+C8
qJ7SOayKuyobqiuOTdbyfBVn3w/XN7btmSYNwk5L5odudmT/meGoLrivzFg+ZHbAkBqhXoaihDq9
3IeNRQtLU899sfKBgc+gek7m1eoB8s25+qmmCkJh0A7Td7/0ObTSPpdPuh3iOanYb8HbLcG8waER
zXXkVa/e0shzyjH2QAsDUWOY1bNdLEW5cUTDxgJz/T5OLfoVEtSm7Tp28a2mr7192Wov3OWOL49j
xDm8jUIhrizOGPz2/CyCEWDhnqBQOdPdEATjo+kn9I01ZJoMYFAENBQq4c3cnwaVg/ICa7Bbes79
jKnUPaOtA1zhBgUjrkgJbMMDofYhJJsZbEFX0Gv06jFTns+9YRoiGTLYO2m+fqWKiAeFb5MN/Oqb
C9DuVe86mWFxhj0CybOLEXlu7K6eTkyunfeAyvsDufnChN53WTvAS/ga2xRICLdd2j7NHXlYsJJI
YPHnxbszVaHijxr3zaXx15mgAL4Wd68wqsqtGixAQhDY2XqJunosJz6gPWWCDTgO1ErAzjQKmme2
EPnygpKgVp+UPQrwpOxzzGl59UcLEVkHGbtT/kQrD/rkFpWVuLomkkdMxC5tlNdGcndb4/qbPohm
pvTIcK4cAxXKJdHy/Fg6eQDe7LyF9jizLTQthtpFfEPahz988nn+OQmdDAU/T25DE7v6jCPYmdYc
y3IqU/ZDmp1u3LKucefBChitUwBUDPouZeF4F5wCPU55hHFvUJG8d88VYVKFTv4rgh2pjsqbO80C
AoMQ3SKk9ds7nvPzEun5I14rsoKLOFBix4kbI8TiYZh9xJGKfmXL6lQnPMeMkVAnqoa04gqOKLk4
9v0SK0obOzLL59AQSQ9e3f3qo0kTAlI10fccZdOwdftOKrb5WfQrZ30Rc8Szf2GECsx3a6Gp5uiy
iFfWeSkfywGr4c5Gl2FAUC3desQ5ET8zwkQG4mRR8TIBgu4eqpTsF27DkhyKhUCr6RGk9XqX29P8
U/Bc/e22fb5sp8rh3Glj53adl9H86XS297L0FjEHrfp/pJ3XktxIsqZfaGEGLW6BFJWlq1iC5A2M
LDahMqH1058PdXaHmZHYhLGnh83uNnLo8AgPDw8X/x9F/tUUnllUC0ktbchnm1CBqakS39KLlqqu
f7ChX4tUp/4KRIF/E/dhUu4yqBGsVYOjHlxof9KeIQt18tRBS/bgUINhvcr1IkjAhNeMBOgWn9x3
EkjVm9b0+s8wJcD3NND+uUy4WutrsNgyc0ftvH+qE6nJtv+n7se0ScsWFx4BP8Scs97+nvg5gKwg
A/2cNKm9VcwmBgQogL00rgtysLK8wOx13j4Mnw2NqQ4jmxY9xMKcWdYpbRU2g+aq1fMQqXcHDi4Y
V7vLza8zjbbUIpmj0wx7orMRJo7kHKyhoYZpfa+GIJI+R2BMOdk9tdxcf7ws6rTFfuqHtpyJUGua
oDMYxhUUoj8r31cHMrpjyItN9l9A03m6LGJmzRyLkUXH0tBHFkfFDS2X+iZBhJY/5dYL3Akk8S+L
OO+CthklluEhkxk/1D9HuI464BOI6luy1TpF6W5VSMDOJluZNtkx1Bbag+2ztmRbNnSF2xxmI8X4
HDg+kpQWlub4EWwRA4OGMWm9CUF6sK/M/uNgX0fOYjvyWXO/yZKpE/miTRc5VG980JHALB+Tkj5b
CHb2wJiQPJSV67TcRs5dHIE6um4p95oLzdfnOza1PdPDpoKEY8pi77oaUNR06I1zs/YZQP+rNq1B
Ylxf3rPPdvHTNmvmTmnOYbuYg6Mmd6pZb4GwU0TE0GCIedXa3LYriGhccBFc8OQ9gsyV45F39IpV
69Vr8AVWiseiu6RKPCB2XX9trYxVszAhcH4i+CxGZhW6vy1GZKfFOVrw3N43UWnyWYrz0DdvtX27
oDcDkkJnOwJYWVVVmGdk5OFUgLQPyFLbjO0U60nvdtWuoGTwyAW5o/tHb2bXPCqkHv0xq//Vml5L
L1j5HrlUL184Qcrp4CGOYGq2Z6bHMmUG8z+nKY/VVrp879sHBST2YRdRlAhWVDzjyjO/VBvl3r+S
Djem27ADr6H75dfSoqtnJ1gQP527o1VvoZTL/BjxIPwx36Y+2ZaX7r4/ZF7tMnJmp2608zf51Qet
LC6kFe794P4GlM1b4jUURomnhbAVHBUDKTSw4x2F7YFYgSdraULrXTVeocDqlr3HBmQzQwhGH7Bs
Ui65WvtDrd4q8imkpHdRbN1dNpIzN8NwCpM83DEqHMaqOt0QR8uhZAemARyYfgbNeGB2GlS7+hns
GYDaJeVxAqelAnV/WebnSMXJgZyEMhJuKrJhc/CFA2nuHVp2Q4XaSuzcl8V73hFEVnr3VEnZLWzB
66Yz76njkto2Stpj9fqxtzWv0hLItEYQFoO7POifF75qmio5/yrN4A5hMRg7OV2KshoodjL95fr1
zyzXb2RCdyPWC7fN7mwTPN3ehpikeXXU/YNkTKUl7aeqKwuzL7Mb4sjkeRyuZSjpT7/CUinywt9n
ucWBTl2gF8A+dbsiWJEgu0rI3NE09nFZ87MoYNqOI5HCkVDLgb6PFJElhm+QKIMJpKNG25Tg64YL
Lv/M6wnChL3vjYDG+A5hQOhS6oI3gYGjYeHyPLtXEMLJsgz4LTX4GgXXSh8tGFepZrnyYKypNW3z
hN5snhCXF+7clzDzDbmugf8G2dkUTnBggZwh1ZrPY89+HFLYcGyDlNqheh1HK3u7LOxs4cAwszWH
VIplTdAMk7c/OqmqUbaVEcOSkmbfNP0mNheUmfvziZwwf5YNjyCYf+7QWhrAtUbSLvtZk9IYO2tB
hbP1QoVjEdMnHKkgxaA2BlR/XJmWKp6iIJVZngVBJI0Slxfr3AAcHcgJm+jJ1CESFQwgB+9Xqg3L
d6UI/DoeJIHWvnHkF4La88OKGBinZBVyXCbjJoWPFMrqQG3r0QEuXXmr482BfpSULhwmAJqvVm54
l5U6P6cE6wqDatNYHBNyglKd1Ia1UwSkrJHq6lEDiHe7TvrDUwLpUQvv4mV5Z9tFxA47D+dHkfmn
6IqiyCadrqjQimY/W1O53/f1czrsXUgtFkiqzyRxG3KAUMphER1T8EDSVAlOoXZxw8p64ndmV0EL
+0YRa/YqrOUFSz+LQIiIVM2agngQHRgDPd01uezLhm5X/F3jVfoXxfjdMWsFwuQQQ9bQfk3bbn15
Jc/McZKoW5iIQ8RjiP6oKUC0DOClAxsOMOEIGALjH39Y4k+fkcITDhwJDb/HPKigF6ncAaosk0aO
/r7PvxmlT95rIV6Y2Slk2OyVzktB1gUvQbE4txnF5+Ej3dokyvTy2tq/D83b5QWb0JxOL2OeBDoR
ItVKRwVcSXiZtrU22FCd8JarJOWWWf96VVgFnCugu98MjfHb17qaPnnyuTmYRsnASGNJhXStxn6/
YJ1n587muWpSj5i8LsG64La6qtg7PbhUgNrrHc059LTYB1170XQoPsdaJdmnN+lC9M75Ol8CJhgh
ATDoTsdOhaUu6IZstYKR0NVqdbNa3a1u7vi3zfRjs3E3u53r8o+7zWbDv7k7d1u7u+3Wfd7y0//7
y2T85Kf77G755R3/fOb38XvX06/zkzf98PhrNf3kee7Ke3paXfHj5gpZq+kn/vb4Mf2W6bdO/7H6
dfP29Hbz6yZf5fzXzQ0/ft1M/xe+82bhtJ5bnKbLQKyAr8WUFiAsp6dVb0gdU1alw6d2ABv9UOVx
4ye3vvly2eTOd1kDu4uzQ6aCtmVxYDsYjGIsa7qGM6yuzVtmEY2bA81deeTlzu/LwuaU4pDqsjkh
hulirHnQ2i5SHDKPyT5/ZFB8x3w1TcYd7HrS1WVR52ak6bhUVUYxkwhi0vvojkoA5GyBSbfcAzDY
mf9WFcWKBKHH+MM6rT/oQLgs79wLaQZxDjgNJjVrDs6pvFBJtFyLQ8sdW728kf3DfkWLAmDG8Fss
uNVzR44ox4G/g3jFIIQ9FRXBgaAbFcy/QG0kO4Vigxu1w2EFPwk8iFQ/zevAgr2SNpw3iy6chSDj
c+lOXgzEzfIUZuDUtekGO5UP52oq95A5uYabud//91WtPdA05Q5rPmXbbphDXR28f7oN8wVQu31h
qm3b3UBr475BhOf+/mV7wcZaDdfSwqmZfJL4abA6aaQ8pjMDut3Jro90aAJ/nEHQq1XUKUAF0JZi
rHMRsKrZn5AQlqqfHZi+HRIawhqLN6pDRZqx4OL6sikJfNsEBQBNHIsQbClX7MZSyhbbjZT0Kmul
YWUMWbMrabD1CmB115qS/kqktvC6dP+gNXLxtzHQ9AWOymsVQCbex8IXTEDYod7yBQolOQ9wk9vM
zIjyhq97q1jYsxmnwDCyAfgT+Vie4sJzgokMqEhGnkYgUa4UOKudu8OBaKv6L+UIL4lSAji2V5BD
hwGo+nc+HUQRqDTFfiFYmLMQQBnBfeN1OeWZT42w8PdJ0Ch0vRSZ8lTkAQRGS3Y+420YbCbcUUih
TKZ+KqILE3qKYUlzSxp/3UprPUMFrDQ0ioXDrkyrf3qi2JgjSYIl9EAI2ADdW26jM+EYPULwmYT/
1JJOx/jBgz+CkekfFX3+prQkesaFIxqsSotCAP8iKBnDglbTwohbUV6i4IFWC12+KqpHqLxkGhng
GM/aa7nf5swEl89heUtjVeNsDKBNsx8LR3J+wf98i7AMelxHwF6xDHzLAO9XfZ/J330wYTTjloFv
04Ds98vev/HjloaUtZlshmEhNJoxKyJDU6Wjl/SmJkYESmtqmVmyHHkpK1TXcu5r+tUuKzpzGE1F
58IE+o0UnZgYa2jIB3uCehmzhr/VzNgwK/EPQ8rrwgz/XtQEIKfhZlTePhPQ3fENDXVQocN/DgOU
Vb630fCUV8YNvbUffpIvOe3z7eOFANAcxR5uBWCAT2VJnVoUYChhxZq0LQr7Q0ugFc6cb3+7eojh
QQxaJH5M+Qzvj4KOoaUpczAQY9Xtbdgf6PZh+iMb1uQeFrKJc7fw9NKnfEFLEE/WyVyOZDm6VBV5
G5KcI51gP+VUWHeBqkndO+zoRbzRYurVayqR9ruu1X1Mc8XIbSVFSQfFQDBEO4bizbc9IBjWnV/m
3T/g2znjLWNezB7BVFUdVtnB4LEDb0Yfbuhc2P8egNyn12OMjDeVofRHudw715hMX/Me6dqXHLKg
ZttrZkp+N0+hL9LinibAMCpfLXMMXiqwnr9ROK53ENg1//hWXO+YD+vjv3b2U9njTyAgnNd6bLuO
QUKb+V/oEQ5JD9x7JndXI/AR6yqT+5fLO/9ZmDr1k1S5VYXAjDyVRZXsdDuylMbtxoaWjLZJ19Ty
6zxJYLztQD2howmYKPqqXgDZeNbj3rNDZpMglM8YzbeYelHU+Ony95yH9SYFR4AELAa1HMsQDN4p
oaGILOhclFR/1vWAKeUSPILqKh7Dr/aoLES/574JvRnyoajFuw2TPNU+SHJTUhtZoikh8uF8s353
wNsvmPzZIaauMz1UIJMDLdIUdSr6Om1iDTw8nkQrpQFAHzu1h7+1HEGK4JYGILLGdmK0bKFPKalH
NGCTDFTNLPkvHSDpRiohvLpkslo6Gc7TRatpac8YlKXYNpqMzngWaNy1ttaz9d/ZgihH2JwhLiWt
yg85sArVvZXB25tuNfqsJBtWgezqsjDxcTIJIwUNqByPPFnRBGFhPUKY3aNUU02gQhPbDs/B/g2G
TQNQ9/RXxLDHNivb+FVmOG/BRMTr61O6pZNAID1J0lWQXvewMzW9lHnByMRdzMv2kdHpYhUZKRiT
QHcsyBOP2SQP5FT6gwyHpI2YexprH/JCHrOgJzG12bw51TV0NkpwF9ULEfnZo0AQZQmvvjGDdS+C
UhDkfJAtFaP1hiz8atCERdPJe9KUO1kyP4Zc3Q10jF7eVGVOT4eAYKoq4FdsIRsxkmmF4oKBPePh
cL9/qDfMp68f0w0NSADdMBmTPFY/2zvgMYy/7QiY9D4WLZyStDXxKaCJe8bwqFDIbZ/q6lkFP2K4
OigLJ0WMOEVZgvns20IZaYvmpPTdLdPbbkmFFpShdRuHj3HrbHPmnC8v7ZzIIwsSXz9pZQStHGBB
8QH8BFAqA0N5kLLSS5jRoPmeipEhLeTv504JJ4QyAVV4wxZl2gBP5R0PBw9O9MaEr9J/VaIERtqf
/0K3IzmCK/WNompjDTkw9azuABqBFtopHqVkY6v/YudggCC0A0hiuvpPfSlpjqRhCCin33pP0+lh
G/D8qld1qVwZOuOaC7H47K7plsxLndSSJU9e8Cj48o38YHwOsIIpCrTqaCqexFiNO1F43DsHR6Fd
2IejBWbDy0s6WeBxmPHpBWhYpFA1xX2fB/VIMNUjv4yGIvfywwMukPGKK7nYXpYxq9yRjOnXj2TE
SQovXIeMPrYoiSU3fhR5tDN+AUJ6Z4WlC2XkwqU7J5ImqSnXQNLGkQX/MiGb2GMDhnnH/JnkOcE3
mr6q7gXaZhDyFoTNXVHHwgSPAuO6D+0M7FvwznkhlHExg/kKnT/aD2AoXL+7iYyHy0s6t21ERVz0
DNayd4J55mFEB8YkUlLGTa/UxC4gksBlflnMWf1gMg9KCFTRqc3x2hHkjE0xVNCr5B7txEShX4LI
a21IYTa6sVIDXj1ufvhHslfGoV/wY3OLStHZABCc42BY0w1ybDRybBlGzlmHNYXIgpbP6FW23pop
F/kMJBA1oJfLys55MdJUxNM8fngACWfQZCYpriTWVAnVLw3zJM1BXYdG75UQ8V4WNXv5HskS6zK0
orZ6mrCuevIrHFKgAn0YtAzztYRHNkpBNKiZ+mTs4gHQxrfLwufuXirgpFopgZqkNk9XNm3Ctmpk
Ln5nzyCr/+wQUqXyHpD9AFSGBce2JEw4G+PYQtCtIKzVPpxgq9ZMRMXvRbFmSG1hUac/SnRlx3oJ
l205gr5UWpMo5U3d/wiKhSth9s+n4YZhSkfV6TQ6XbdArgM7d/jzwTr4ooTtTxWa7ctbMy+Clw9N
kbJClf9URC6XmgMRNG4rWcG/hQGEC8dKncK6s1Witfv/ivj89aNzlQJiSj85wbv1kFGRue13yXZ4
LL7qG/OL6f7If4PKuKbFe21vIfHWdpcVnPVbBgUUalD0bYmtHqNfg8JTc61acu3R/DOQOk3bq8tC
5py/fSRECBNoPNcYV0OI5rwW1o7KiTrawMloHjijh4/Lwma37EiYcJpABR0gC0SYytCyku09fSmI
nF0z2mMcnqiUacQGNylNIwucGQjAGeegmO9HXrB/VeJqwb7n5UCbgFOYEkGCrwdelsPaEKzadgg8
PC+cddKG6UpRqqX02ewO0ZCr42gJGsVnDriCzJEZuD9HLte1eR1D6Fr/Y+SJK6cvmv/891uEq5vq
4IpJaks4VQ4IdlpqYfL58F5DNy01Cwn6uZX7I8CWhafUAOXrYW8jwOx+AIrlFtZ1uHRlLMkQdic0
9axKY2QMJmART0ByEWhfXqe5C/BYDeHc5HIj502FCJBMwtjTq13erJiCvCxlSRHhwBgpj+1GQ0qp
VRtmGiHgdhg6KNeXxcxdPEfPPPHlbkkMPXSTE1CLDUj8ofOadDmA/B/pUhF6VqE/b1mxeyl2moHQ
Gkm5X7tm4XsHExCOhYBPmfMzx/oI8RA0CWBadCxbG41Phg2wEBR/DHmvTD15bZV6FYJH0DGXEQFp
qI819CNZtNnvYzpD+6WPWVrc6XwfXSJMJFWpPj3fm2vpwfkyPAF66yaUcOhF3co7xlJW6Tp+td/t
BROdDZyOl0E4ywOFanXCVPUYNnnrysNDNGabfUGyKwuvex2gQjvcjh0MhBD1XraoOad1JFpkTQp5
4zKEOj3mo7u+/1kAh9itAfQbWmC6vlyW9f/Rk+5um9EF0pOCnmVRZ0PhI4yeHX+3H7QDU93BVxBm
d3HRE6ztGwOWyfhL5jjXcjHkC5H/jLI8nng9Td3FPEwF+a3th1pW1ihLC8Ch/ugyG+vyjA5mi+t4
ybnNqYs4nSEd5me4faYzdmxQRRc7ANdx94TSvQ71hW7U5LwirwYmI2m7X0NorgcZGsdhf3V5qWeO
74noySsei9ZLcCspcXgH5S7O1/viLfUXRMwcF0QwakUzLWhCYhtlagKS3EsVOZniKW5Wkr6OmdZq
b2ptodI/qwv5UvpbyVbaYj8MrQRQZFssY2teqUDIZW9x93J5uWZ1ORIx+anj5ZLMIPEjRKTROm7u
Chq7pX499ldOu7ssaeY6Ag/8jzKCTYwluP1JzsbU0HFG10P+vQ+e2vjnZSmTIQvxMD09xPM8hygB
iC/p/UFqKxW4FAAiXQW2QS/9oa2bW2bnllzXdH2KkuC0pbOQeh5FSuFIMaUI+UM42fbdcB08D/fR
dviQdsHugLRmodlu7r5Qj6RpQkxiQQolh5Kce/vbcBvf5rfhJrqzb+VNsB23xrbc1t8uL+TMBUX5
QYGjg/czzCCCehbo7CHIfsR0DN63cNiAIXBZwpx1/5FAe8ep6YFz4vRKgwRZemz7Wxt0SX91WcRc
wuNIC1MWwixbgmrYn7h3hqdxNdwDfWX+KtfDxn8Pv0ubf/Heo1hNTwyCdBrLhDWj8Ku2IwOmkBjI
/So+OHsAHqvDQsQ1d5COpIiZfitvNOBoeEA0+tdap2PtJo3f6/Hvr8djXcQkMPRdjRRG6BI77j7V
3QycxXgjxe+Odp+OT5f3ac4UaCKhpZr2Wbp8hIWjn6k8QDaUA+tbquTczArA2jxcWyMMtn8v6pPs
zmLASKEJ/tTqck0ZAQLADUECsTe3Q/y9sRa0mdsg5hMtzuvUkSGaQd53rV6lbe5F4a9SA1tuE1Vb
SJEXNDnrvSGbx8jDf+SIhhDUMSAWe3x3NKyVTQB2gktS7dHw1/u1dJunCx5vbpOOxQlnKU+iA1SO
qCVXtNCAjdx34PEsnNglIZPXPbqPnNppQV6d7qPuS9Fd7avnONj9Cws4WjbtVISU7RncjtFDMVAg
2wxM+dJkf1nInPucMCemUS4alUXHIzU87In6CGyDblWN9c0gO//ihFIcJn1FN7iDpz7Vw7DD9qD6
ZJfCQuOx0nsZnUcqmds4c5708KetHRZWbi5YYECNpkY6naiyCxZQ89DrgimlAC2VW7eFq0rP4ILC
Sye5kbHwCl8SJlhCATg8OH3Tiw8K06bxhv66AjNzUNbNEtvRtFLiVX6sl2ARmZTbduIjagKPAWqw
onndj9eHwwp2DuBCwZmwF+xj1s6PllJwQyXY6ENb8/5LIYlMUucr4Fkw7UBRdNkO5wJ/bIQiFC2p
piKmINuRp3ggcVnQLO6qyVthvTk6c2w7Jbryw4WH5Pw6/keYmIzM6sOQWSrC8gD00H16C7zTFVhg
OygSaeMa/1HNvnFtSf7btrRPT/hHS1UwzFCOOxMUKZy6QW9v8doHqjtGd6m/VF9TFtZTFayy8XG6
7aRip+Y/QkUvXbkyuEuGWyvv1wdosmI5fOjtb7Lpw4D7Ssi2jZmjAWP4Qc1fgl6npBq5MjQClzd6
1qCmznI6YMjDicM0qSbttRxcTCCDA9BPiAui+je9+wtOZ/ZUUmegwxkeKUXMXiqVHNaaxE1tyi+V
/6XWHsp0OwLM8f4v1GFEW1UYWYRAQdhRwARbCSqg3EuYDRpIfzgA91bDz8tSZrUhtmX6+jMYEKQU
YC8AW4AUGWhpvgX+cXCLe1CU99l1zWzLZXHzN/aRPMF6xmwElrvhdiOJw2SO/GsMv2c96C2NvqHq
eTcqw4svv1pV6cGLunB/z4YlR8IFL5f0UkvnMfeeKu9vbOMLhGNfgMLbQIezIGnOFult5u2P62Ge
XbiZAjimfC1DUlbcHqx1WdyG1nphKWcKH7zwHCyRPj4Hor/T2y/KKXtYvcztZ380w0vAaEVvUK/V
7+HRAhreVeMv8LYt7ODctX4sdTKoo/CEB+7gWCFSaSPIatkzwae5rNjMLk2NiXRdTDyJTJ6eSiho
X2CTOGB6r74mGo+vSAt+Nj1zViPwhpeFzdg/0yg6g5OcNCIJwf67wRzNusL+JeUX3csrc0h2Ujqs
bAN8nvjjsrAZqzgRJhi/1QeKGnYIO+yvm77kEnK7bqE+Obt6RwoJNr7Px1EDIyb3Rpq8RvVV3T8n
VQdGza/LuszcdCe6CNd3V0kyAJnIASf3tSkMCJnoN3IAvbGdO2CfXgMIkkFKXtivpSUUjMMcVaft
QJf0Jh5kk4aSA1jkS0W9GRs/0U04WTYki2B0olsgwQ5og7FSL/XFLekhHKOGhq1+H6BH3Gs3bd2D
+uWgyH7BD81c1ieaTL9+dFrD1CEe6REzWluzvrVroFfV6TzBrn3wsgWbmF83C/AShQemKj77IE88
GE6Fc88HQG2rmyJayjl91vKFQBWF/iNCfPFBw1ylPUhnnrHRrjpvWOte76Y30uu9/NB9C241T32h
/+Yu3/rrpHSTn4ffydJHzF1iJx8hOA0YVmC4nJK7wCJBiecot73h2ZlngQsCYkUzwbZ65pLYeVf1
R3XBe4ROK9UKLEYe3IVMtDwdDt/y/ralUzroF5zIwkZaghPRepBOiyntajIo2g1bGxTsf+M+/igz
fcGRYWY0fQMJOUngpWFDqhSsu3h7SGjvy1exsu3Sq8sCl1ZPcBwRZcx+PCBwLIC5X43jY9QlXhOt
Ou37ZUnzR/uPaoL36FIHrkEZSZW8HRqyeoqbKkvZ0JnL/8QEBf9RMP1VNxEBhjzQHb0yo/cy/V4r
TLzI39N4NahAvW4v67VkFIIvAUhJ1WUdvTTlrfG/L6Yql9ZNiJmUojVNo+fPr53wBzSVV/Ihfa9z
Y3NZjbnSzPHSiWWv2szDdpyMG2Q+V7I3dgxyjLfXZKqPd2a6StVrI10SurB4YpwBoFN/gOxoyoas
7R1UkrC/XKU30Q7/oQNC/yC94EPA8L6s7GRrZ+5SBU5HAedpLodN5OOriLW7YBUd5J1GosKSPkDe
XrhpZhX8j6SzXDZk8JAuNkgaysQ1y8zNq39zro4kCF4XooWmkae7rLQT12o/DHjjqgUtZu/LIxmi
j7UhnS2ZHPOM/TfT+TIG97Qm9HtGdzU6yBeEzbokhr2JdMF7csQaIQQrVmEWHWdYfdIUqjU2DLS3
TfSQSwtHd/ZoHUkSXBJAtk2T6JO3qJ5lY2XIaydf8kjzBvBHG8EjaYEaZWOHNp1EwNSuJa1eA9mk
5MAxwARTAsQIQbNGu+VbcviWQWDWLByypS8QHNSQw1OY12hZQW6qfaTNwmGaDXmPVlFwUCPwVP6h
nzRM34Lu2VEgI370Gw7u6lDFa0p7/52BiHPsxgizThqiUBBfUdL2/NHrgo+AkZt2qRS1YItiVsPs
IAmATgkLIXEkTfv1NRq+tsm1sVRWW5IkHDEtyerOqiZJHTBm0k0khRDMueAX9kvNFbPeTyMfBHIt
DXpiy0wxDjWzxpxm2X6XatUNzJ+18VgttYPPnq4jMeLpUqN9FUyZmtH6YTrsza3pL+QVZ037SIRw
uGq7VRprejl29pew/j3ou8v3xJIKwtEx4sLUAp+VUlPgDZNgBTGM5v/+74QI52fQCxsCBpRQW3MF
gSokWVst+PpfCRFv9wN0RDV5At6l3EOxuh4lw7Wiv4XUId3KbvzHssTrvGzBZK6mNJZivYb69yjY
7vuF1ofPROrZ3X0kQzgoDC4W+2TSxFJc56o7uMbDd/UxfoA2/r5Yxe8QXK324D2tqtvXANBxOKZu
pAWXOntYj75BOw3TC5sOZHuK+XoJmOj2LQJRocxg2rtVnP7fPAmOZE1n4OhJIEVqmFgFsoL8h68O
q7HYv8mxtmo6eQ3n4aooDhvDPHy7bC+LyzwdjSOxoZ8BLzxtZb1RbhUgZNxxo6673wcv7lbmbtxm
t/5NuU7f5M1T8LO6frssfzbiONJacB41CDb7cXozB913PX+VtPGqLc3NXoEKvTYhT0tAL7kscvoj
LxmW4EyysPU7htjROIeYHGRf8Pk5IdLS5NaCU7EFp2KZaan0k2rqsLN7aFveJX3hSl4SIbiUuhx1
mTsf+4TMq39O9z8XRxs+J/ovLJd4Cw+alWcOGO9efAs72VZ5jlza5B4JQqEnDu6MLXSt+bu68Z/j
d/Nddrsr9b7xnNWrtj1AtLQQEyxoLF7URWpLQxN8bt7Lvnl0qmc9Wrhs5kUwMTKVOXk7CPZR77Wu
kKcTMYxQ5MSgS77C3HHZBucdyx8Zgm00pur3oLjgpvfDa3So3ajXN0nvu3mefUv1pb6U2VNGQ4oM
CDTN+meT0eCFqgeNoMNijKkAht9pNm0ZrYr8Ooxhflowy/kMEYVv4DrBdjPFMaODmVaHHtIM7/AM
SiuAsYoX3TLYB5fpo34PMcXl1Zw90Ufi1FMfBkMdzMcW6kXyN324totdCJCTvRAkKEtihNsAPKHU
7jK0kq7sp2Et30XXIKHv3/Pvpavs4m18nTwanr++rNysOR4pJ9wLRrKnyyRFaq3d0s8o9++htKDZ
5CbOjjjD+QDFsFvnCIrwY5owz5JaYzxZvlKSNYSzENyuqmCrAxU/Ju//QqcjgYLXLxtVSjQJnfb2
oN7CTdF5fmPQjCMPS2hUs8t3JEo4zaOdJ3EPRbXXOMnTmIZeFFg3+35hznvWNI6kCOdZ5ehWQYMU
c7+1tetOfzzI98bSIMwZiMRn3HUkRvT3pp8lvTM1N44TYoO3l0vXDO9hJ+6ztzbz7OiGsbrIv2mB
x489DbrHf/WWtqYZTHAbKVQJ69npcah35lQAozKl9bfG8N1c8o6z9ngkQ1hN0ELorqMGMb3XQ211
OPy06h/1uFb8X4W+LpYgCWY370icsKqVFNRy6aOSrn81BmgZX0znZjHxNp3Ts0MGujeg0jolN1NY
OHvYG1k67V019F5b/Az9BRuctfQjAcKqdToM6bmFgLLeJofrg/YPPECXz+3cPUJ6SAM0nuuRyvyp
owXoQArtAEcL+Wv6nIf1NVzGynpsYuO6ZozuPpD1ZKvq1eHqsuC5LaKPE7xQ8HlocJh0P4pS1T7t
DSftcRjms2U90YXYqzfJUgZlbgU1FfRTcOfp5xV7ZTp1ImkJtel4qSs/kneBMa6kVNteVmbGEuhz
ZDh7AnUFElBYxcqwYBmzjb0nM/3uyaEvu/u8WIoNxb1iQGqiSVAdZ2oIMWTBxzJrO2hFBM3cofgZ
OQC127+KCJCL4j6Od5b6l81an9LA1ZABt6Es/5l1PtogECo1GNjokpLs8UrT/CeYgFylae90sNq0
cSkMFO1hEmdNzeT034PGawuXomwasHtVDnNAlBfCZm1o3cYaPYWp28t7JZqEQgCDvRsymK4TNLtw
amFe8LMAEjxXb39EmQyprrWRtOzlspTpTzn2DZ9STHKgGDgCPzHxj1YvyRmA7qMw8PJK+ajzdOvn
w0svWXCeM/hIfsheMME5tTSAqACspTURMK/T8zQ26dBKShIwZvOS5vV9GFmeYi4t3lnENBEsMJlK
Yy+YuCALC8d2r/blIZNItt98PbiJG7hArn68e2vv6W/Tr0iaHCuwsIzzasg6VShkfsKHzSf01G25
Avx1u70lPeCCy3p5pz5X5nSrTgUJltdpag/Pux96cLN+MmeUsGfEnrnW+C8NJae/D/zv5uvX1Z2z
vnvYuLt+Unz7+KG7t7pbrIx1vjbWH+6j7pLAcPfu+3b9xbt6+vXrZilTc35QTj9X2AH43pOgDFgX
yWpjL2rSiPdanq3VIHm2jE5ZqJyeG/Ikjv53up4nmErhDuoV8Ac6CLe8uOmvISDcyMxO2l3BgFW9
AXBrYdvPzRjgdyBGmTBi6hRAg9NdzxuVYVr4BT34Ta+rQma2aOhucnUJEEUMSP7Xuv6oJXiBvS9Z
tV2gVmj7ruZ/hbh0TVvJ1dj0VxrY86axVwjEjNVlYztTjwagCakdZiBcuSGC7Y2BXml2XyQMbY2e
CVCrkZiurf3le1dBisO2mWBrMsOrCeEPYBcOENGQaHXVrVHmrjomsM4vnJvpWJwcG8ZIFAZluPRw
B+CZn+5UQW+mrKWUnKliXRnwi+IKF2KEmdVChWnWGW9tMvR8KqIZg0bbl+gx+u1bGMqbCnB2eW/9
vc1xvYFKOIFY4GgETXTfqAplwv2KSYEYWgk1yG2y/3p55yfDPVmuiTbhSIjwoj3kcHntgVT0+qlM
rwRQHFeMonfc3wAU7v3fYV9+uSzy7NGOkUOtBT4bblQntyusXxvlHbSjfQRUaPQUdupGpy+wL+UP
RQme+qSFF1h+h44XeHEAs/RkwULOXIeDkZOgwEoMBidEM2waZ79vCWG9TqaxnCLJh5Naxo9Co59E
gVhkxVTo8HpZ5xmT4WBBXQWqOmhgImxV30H1HpvgJpSxWqxNg5EQMPCiddBxqC+L+ux9PtlS9CMM
Q5rNVCRB7Kl5hjFgS22lRIz9b0YFBOQUOuXxzd+3V1Xy1uyZFwpuW0u6CffTUtMk9zL0W/MQb/JE
3knNfen/Y1k7o9stfNjM0aT5lVlNBup51onBx1gOXVLoZuSNKdgxoFLHRFFOWsHuC0DB4S4Zssik
FaaE8DqSzKa+yjLVeAz3qrSWGdXwrw6RHYTXJTfD4BL7aSvISdWnDibUdlW2Qy5vFKmXbmw5SnVP
SaA59rKuA0WyOBTa18aK4OyEUYZRysuqnZs0rm3CwFVkGRgYDtTpmpeGLycDKWQvhnJaU1ZK6I3m
Dii9lq5XNV2Rbnedcg0owmXBM3aF3KkLG0QfMBEEHzEWYepLOdysAUdIS4xVVkmrwFpCkvhsaxds
arobPkGDGO4Vn0Vm1TvGoUzBItxPnUMh6J1Pjv2ql+tkXJcA3dbRuvCvtWDbZm8SrO32l1JmvOpH
nt8AI2jr6755AIb0svYzBkVcLkMvwqGCAERYdTNpCyPq8sRLsi1U7a6C27os4ayJZbqzjkVMn3AU
MDd9AcByhYj8g/ZwPfWizG2vh6/dz/7bElzzjGMyaOjAfqA117iXTmU5Y9EX+wxZNkkxOpq66qFW
mYerVtUSjcSc3YBeKaPehL1mCFdxQPI2iBwufIivr2qf/Hpi7Ozsb4Ehpj+emAlwXcyTO/ksnFHb
XpLL2MsB174F7nZc5Z1PumVsyf5FgblwM58FoZM8AGq40ICkP7v8k3JslcqEEtQJ99dq/S2I1E1A
bKgvPEJnlg855KXAyuQiEeMlkCNbNYgq9BqKe26sj9ovtoFkv1y2vjl1JuoLXk8qF8fZLD/6hITO
sbePvyvGr7bdmNqvPFwIAeal0LkEEws5WXHIPIIFOGwiNfYCeVePv0aML+gfo/bXZWXm1gxXBSKA
xhuXoObUuuN9TXDrO5EXE0lvpcggc1ToUeQ6UZwtZKjm/BXdCCCaTsZ9fgfGkElkVKNjjz5w+a0/
WA6wFmGsPPWDDIHxAH+y6sqSKv8PaVe2IzeuLL9IgHZKr5RUW+97t1+IdtvWRu0r9fU31OfCrmLr
lGAfjAfwPEylSCaTZGZkxPcmH8gmh4DuE4/D6TKDxjW5rcEbmiF246W8BaxIhaCu2rAfDavHxykK
+QchjbUjTg5Am+gd8mYmhfb+9/MFTmoVVxV0byHddjpfVYdzalDB2dOZwmcRhN7dYueytRLK0uof
m5FOkFxngP4TmIEU7EaMO6QoPStNgd18Pj+eRUMm0mo2BMWQmJRigWtWejmZuO93GYHAWQ7OjRfN
Sat7JG2Mj8mOcDE4b3HB49ASi1wK4g8kbOSLHgirNOGUMYdyPJoNoEJtoquPAQxx3syXK/TM04vj
B5Ebw0MEOl0oo9aZ2bYR95hZG7TpUMDX9YNwOxfgb8jjgP2x6379i03I0kAnFM9R+dxvWc1ESGDT
RUdu3MNt96V2Vxd4NGa36Ro/8MLB9Nn8YkAjypo5309HCCELyy6MFLwljn2h4pKY9ejg6H7FLcT5
SL85P7alZUNmBbdzB1zOX2irKuZAVdiCkHc4OQd1pph1rEBvVkLEgjuC6l1DBgfclXhdSWPqrCFV
XCVHbrSwt3MSARRJdMiihubDymmxMH3wdzx7wfyOGCs7SOMmBgLKmHhg5u6DXO2VKwSR7yOgxTSB
GHowgIF+JT+yMLz/6NRpEMcj6J87XTKFOUqlmw7EsQdU8yq0H6sK5GuzHRuy2/PrtWZKurY4k5Eg
dYDEb1o8l05EoYcOFfjXaC3PvOAXJ0OS9lmsqi0Ko7ADaXE/bJqAtPGum8y/jxp4pOAfJLRnIgwp
TqmxWpu1xuaZc/xOq69nMp08rle8fOHuil5qqIShdw2BQ6apNPq6SJKuSb0ieRnsGg/8h/PLsjBd
szCPM9fO0Cgro15LVqaRXXSpZ0cDdmq2KYyEQlP97517FgoDKh0vTTC8S46mWg2Yd0Dt4hFeXIKO
H0om6qHLf0AXiMax+PvFOdm1sy8eXcdjU0lwf8auNWr3kdelAWpiaxJ+bYt6BQa9sEAwhfAAAj08
fGQm+bgvYsQPmLIqZe8IciO0NUbpNRPSaIQV9WHJYKIuR/d+CusEacUwvD/vCAv782QgkkNHAsKz
kwsrDoCgE2KPiQrGvaGsvZUWwhzszEqC0J5C3VF6Uww1USfAB7gXV+bDLNnTu2w36VFQifTKUJy1
PM7SuXtkT25REo4R8ZCBONEtG6gY1IBiFH1IaKhXb4w5mxBowahIV/btolVU1ebEMx428ptz4KHV
hDE4vKaCH1AXKvlPHWrG0GvPDA3kxCvmlh6guLz8sTf70JHH60NOGqWCvbDXgfkXVGksijcQOPQf
BpCgI09sicBNgvNO84XPBk+3E7vS+QgqrVBVI9jV2LQ1oo1Z3QnjcTC3LUYL+oeiEd4U55uu2dtr
6YZFTzoas7QvbKZkXZjBNqpK8BwbfP2jcit4eAUiDTpZ2d8npk/GKu0Qc3Rx8IM+FfIXl6GW0aqJ
Nvawxl2/uA+PRjV71tFKTmUSdvXsOcJ1g9Fqvw1NB+H1MIHC3eSvLN+iMWRYoemO/AUE/E6N8ZaH
fWMildtaSonCZU3Linzkc64vZo/JruioKS7zOqaGuletbZS8M9v2+vC1L1biz4IroXMaejRQvTEI
agxSYFCdoks4Gyw61K5xn0+aOldPrIvRmmpI+7kt7YqJeynTcYrkWRR0Heto0iVD0Bix8y+L7bgA
qeEPgEiSY/c6BLG6skWOKm5+Zk58wCkcUu6EKwfj4goc2ZGc2HDQ2Ne5WAFF13zU+T0g43ED/Bb/
U8kDOwHJCORYQPQqXYzCCje9cuywXRThUqNwK5q5xT+cvHN2BQRxoHz4krRHlmfM1GjgUCFBTSUs
Ly3OLrvWeT7vuEuzhicN2uwh3Y0UmDQWUvZKhGo+vCGx80cbrH37moXdZQSWmGcrW8OHLSVubRfJ
Nmgk4W3zxTejPkYJJBbc40rq9+0eaZCif7PxmBOHTuFgZL3ioNVhm/PDnF1eyqdijIiwSI+Bq8uV
tmcx5HbfhSrOSiVGt3BpbtNGqFQtrObWaQ8Rfx67oqZkVT7sa2gFUQJoDMBHic5J9VPM6SgIVS56
NWKjs2jYuEhJTy25VKLxVWkMPUiRaadZhx4OKFa+tEMp/DYRptek8X1oGN8GLXwGQXJ6rdhi2qYg
kqchNLhXyl5fL0X4PszMzOYIVgc5t8bR7w4KVhXla+OxLV+G/PX81H89wE9/XwrDedZEZgY+FVpo
21R5JvrjyO94trUcvwzXWs++XsJPjUmhz0xycyqRDqOM+2oYUW6EG9CdrLQwLEVYNB7iD17oSEnK
4BG9aXsUvJArRlcVNcmzlX4zjCclH2llXab6UzVcNP1GZVd6ugq9WFivOccLwQsXeWQk9k5Pmpz0
Ba8MaOro2psG9nGGTdMHxPxFLA+AmboZwE8/BO7wxNJmw9yr1bryJ//U6W6a9xFgJp8UVYBmnH6C
Yhe2M/ZwaiJKNML5KUOPRnxoTShvgqpcuemilPYJtrHtjWiSy4vNiI6VLkBHLxCUOqBy0a7CDVww
muqD1ybbnjzm48NQ+4YagTYw9Sor2gwOCD8Yg4LAg1nvRB7T0alp3rxDkdtPlau2/JaZP5v6wXVu
THebCHUbAvmCBCPPHjpyyPO1R97C9fB06JI3xzFhUw5KV9RKUz+yOR3xBAsFjcybsfPRfOCL5N7q
1mBRC5voZMalRU/GUVH4ALO92HQDireYxwfk4OBs4SVSbPT8nv0aLk9GKXNSot0xdQB7hcyrQLeG
EFTlh3QcwQzm6QCa2+KH6pQrV6iFrXs8RLn8HqPD0Vby3qLWaKNVZgIFWUZjiAydH9qXvpiZbhWH
AB5MeELPAsGnzsuEYHbawY6YRo+7Ga3ZQ85/utZB6+4IUWjq+lPqg4J8qFPf1ja68QNpCzpYNtWz
gSoofJXG1TBuGxXNJUoZrHzg/AFfd9efD5wDwNGRwTKI/BYaJt8CzLN1DskEnzczmMOeJ4Cm/ORC
o4B2ByS8neJvRQnxxIy2Klq8R9cTMeQI3Dvo4EKg9sbpQ1qTa72xV9LlXyDLn/N4dMuUggDykKoQ
DeYxBKZSIZ6bPsXRvgJQC3ikxA19k9w7KMEik+5WL6jHduMPs3BWZmvRa46+QtqPesVGkjJ8hQrZ
VRMw4pmVoMtWLmNf8W6z08wka2AlAuDNlAerAt+ba6Dq4dVdpm+iem+YnEZxRonrd+4rKd5UTDhe
xvj33RqLQHXfhhr4kccV71i4UJx8iTRgqPEahtHgS5p+okm16wDHzNPqwtEPLsOlt/Y1sK0o+s3c
Eg0S2el6FE+mwnz02nYoQCaJoHp3qGfSLSfIrNZLYoOOZgu97FcCAjNRlNvz37xw6ZtnD8y9uMma
4CjQTz1aSflA3EFYAHW+Mn1LyJtiRLRuzO0I3ADrJ68FngAandoaHceie2DJiApleWDUpHULnd4u
wMNu0Y4PBe3apvDBI/zDbFEzPz/IrxfpeYx/LEnrEjqMmUYNS6j44WEAhdxo01rj3oaY2P9mSToL
9AyLxlJYCg3VZzgq0U5NDX5rrqGmP1F2XyLRnzHJx4CZVw4REcJOXDHfMemk46/8UHaTn8V3nZIE
OmJTqIGT6VpTt7pxCOML08U15Jm7r0b5TJwJ//FtEFdIu9O6uwGHCLi1g0J/xlVTuHfnZ2Y5Js0Z
RJDYIdX7uY2PQqdtcIZKIT7YVtj1GIHeoCZ3oUbwLB+NTaqbm1GdkMkhfua631L2UdfQ0gHp93Zy
e79o1wTblz3/6IMk/5siE3RwYJqmuT1t5g4jTW0hcXDZRLrnKuisji8a9XZobfTy/v15CgjJrHqL
+QANnuQmGURvhjhDoMjbCPkq5Yr1PIDo5ErhY2mIsENQ8pshgF8gzkqToq+FIAKPlpJ4ShgNNBFR
6WeiBWaWNcoG/y/bMjZXmGocaVmKXqC8d/i/DHgGPCEHM5PHzbHgaPFZBXnvHJVoCqXZPSfDJp7A
L9qugWC+EHbjEED74B870gWCG0wkUQY7Sd28j6HhF672bLS2r4+F5xbWAwuHvaOml67ae5kZ3dmD
dhOb5sbq05Wi2vLkH32LdFfoUpej2RGL3M3JDmvbQwzSviomyDuEN8bg1Wp2INZll63stPl3pchg
Wfo8CwgPwAJJfs1R6tDi2W6aHGwN4n7tSjVgeWRHFqR4qvWmiNUcs5y51yF5GY09ek/S4cUY77Li
APSaqV8OxYoLLV3vT8YlbRrU5sPIdDAuizxp0wtT2JarByW/reNfvAWKAtiWvy+bw5/QnaLjjCJz
CfbUb60Wr1ZbYKSmjX3BzF0GVqoid1cerfOEfVmyIzPShNZqHQkymxnDzCuHbZQGLA+M8b4wbKCf
VrIKn+DCc+akmcQte266wSmVFrdaBnrxK4DG4/Anj1xkGoIsx8noFfkPUP5Bcnx7/iBYOPaPppTI
BPQ8ybjWcoRdo4mCwVVveqO46rmzsgvWzGinKzfxFDkujjGW1n3T3iT26/S3kkifweb3qqEz5tRE
EauR2o1YtXRSKLQZvV65/9/mSgpnoC1RLaAbEEKiaGuA+Xscw4NbrIlWzV4s+wNQacDaQcRhxiKf
DiSsRiWbSbVRODKCuEooc660qgWw8UKx13Bwn/c6yRruADPSAEkS9EpJZ0FoOqXVJFiZSjv04pcV
6bu83VXF6NnQfIzcG3XqPrmuawKZKbJVSbN1xge323XWD9e8Vo0fBfkBAUpTv3Xb3G+KwjeHC4W8
OzYUWsG5cn4RlsLdyQfP18ujw6tIUPksZ1dKUr250ROBDEjRfhhu2aGHjIM/rsriZwgf5heRmGJP
GdQbJ+r42nfMq/1l4mzcG+bXMaCY0jIRyCkyM9Is2o5lFkQOiC91o1YvNQZ5md4KZ8mAYfBMN3mI
eJZBSGtCx0xs6TjqAWQDK9eKey6FZMDKXBVPrxmc8jlzRzOjYNFq0hoWnfiby1Vq5a9hyimpnmxn
X42NR8iDYirB+QVZcNeT9ZDmASk2vG8LrEdUIQWi262Kx1bX79MMRWNASkoKkv5m5fiZY+KXyT/y
WilEh5nuxK0Co9kU5EihDbmgdZwHwId5XWJCp/TJARfj+ZEuux7uyp/ZPB2MsaeuB8JOI7dH7Exr
qGlzSLiDIANEp+9cc3KTi/qXaWf3tb3WnL6URcV599uwTGkT9gbnmOX5Uf3YDW+a/it0Vb90Hot6
3yboVZnuSnJRdSPtrJXDcCFyw/QfN5dmOtK7BglMmLatzMv6twGtMX2+4roLqEjnxIo8s7Zd9UzA
SoIjtk+bbSyeCzHhtPUN5712qBblFDlSUoDmRvWmNPIn8BQV4qFMWj+NN0X7qrvIlHI6Ta//tOxz
QR8SgsAmS4dXAynErBTY6UX3NIoLbuwNvunR9jJOu1AAe3mRmV6a78+bXUq/YU7+mNVPvS0Fja/i
5nhIDi6SiWmQIq7EPA5atA7Vje9ojlew9z7ZatAbLjiqQQQKyxCgBBWRcp/pvk48xr0EacjWuWjW
vm9e+C9bcNak1JEymDvhTz+vSAxSRQpmxTYHPxExTWeG8u6WkX2TvolpxUW+sM7jfJ9Bs7/tSY6o
FCEv4gbTkcTjDjkcLQansbYpyz1XDnH51DsPlnUFhZ5o7JB6vBKQXE/Cn8nox9qdXa7REC/vyaPv
kVwWrNGZ1ifz8liveTftaz5tNIS8Ln7SFS/tnoUJDST+WAl80UrM/S+h/vdkyAgTtG5bowapYWRV
W9ypLjkrNza7Yih8ZXg+lT/c6CNZk4iQQwHEktHbDEwjjhc0lcitFoXuOH1kRI1X1fNmrDzLeGnT
tcYR2a9kK9L5zuvcVNMRVtTkowHBXudX0YeVBiKtaJKsnCNfQrpsTfJiS0F7LknRFA7NLCqIZ7W3
4ACP+87vGj8q/M4qwWv9HIdryeu1yZTcWe8qVbEA6vTabqsnFyP/OUZrKK61qZRctAVFgZZVsOHq
0BJ6HbJ9Nm0dvGVqom8meyW/Mf/acUCQpvKz++vo+mGJOu76eeEyJ1C6IO58Nf+hsGQ/6T2QJRfj
Gg/Hl1NDtigF5tIplTiusXh8z0aqHzJg7i7bCzfgNL5qNgk4kr17sXni2/4wUBThVrzHXBmxFKEt
sEFGwDLCedI2CAnx2jXWWPly9Z8RQgwKTd0mcF3Sk6PvFIAe9KQBt/RzF+2Je9FWzxEPyJrg+5qh
eajHizfi9pgxGCrFpop+TOohR81n8Dt7TShXTv/KQ5o3xpElG+Tt0WjCklp8FAO1CdisCS2KlXvL
8to4c2sPXjWqjGIVCVqMuJ02XoI6RwaIn7PGmLi8u/5YkHawUCNoMNszn4SWUBGD8jQuPEbMy75Q
KMB4fjOQlVzPZwPq1z32x6a0ox0ritxKhc04r15SnRSoReQVSig825GmNA1amSCQA2jI1D/izsyQ
YK/qiyzjFeDjsWJ817up+ejGQrmskb65VIex/GaiR+C+VxLzClVbZBkct4932dS0flLaNVoEW+cX
R8fHcwd2ou+mbkReWY2mL8BghDJaq6Dh3w5DdGgQtsmAhQahN2TFr0gf9lfIpIT7WLXH56Rtr5p2
fgGJwhz9yjXij94R5d5JXWs3kcb8GalokdKHNKs8W7GCxBgf1JJk27SyHgwwEO5M9F0GtRLfFm68
ds1e3APoa8E+Q4cO4OmnnqnkOgEtEziFQu0NGpBCiSkxqJlejn+v3DEfpUempGPHrgfXUZQMkTnR
97aCh7azK903xUzAJ3mRRiVVzYDb3vkr5VKEBgpjbts2TVWVuQKqbkiU3MSeECOKuQ3foDHUG4pu
X1v5NkLZS2To6GvVl/Nml+YV1OCAe890G6bcZZADcdsJhzcea7DZyV1vJSkcpPmeAHOhamt8D0sn
67E5KZSxiFiKOsJcqt4NvAka5ylp/xZmMEexYyNSFCPQuJiKHkbC4ifatmJAtPhdVWuUFxc6s/3z
M/jlsvlpDkcAQY8SWl0tyVzMpwFA7LLx7BRQHfY+AN5bu74BVMjw2GH/oWHDxRvYFS1l2vfz1hcn
FMqrs3UwC8goPq6YZeIULfIH+g+g+r0YEKxqJbItBVOwlvy2IS1alYFGIB1rLFoEdYppO4S6TxLc
IN707ofZrORcl0eE7kWgBQEHlx/yDiiIQ2vATs8Ng6oQ5jG/j1axch9aOoEcpGL+34j8aE8HcOUr
aYHrctE8R7m1yWs3+JeV+WNCugDZ5aTknYJxNGWMFJRCK9F69lp/5H+5JP8+deSRCDaR2m5w6uRh
oJRbc5xolnS4/r9WKnWVy6l4IkB692ubbGmZ5gP8/89wRxpeLiJN7wpcFXI2UQ3oToaQmBL695N4
bEW6xSmE51ORIipWIrCsDlX2TcR+nrexPIUG9g/wg9gjMrY3rFwzzQWMdMlDOG3V4Wmytime5izc
ZvFGab7X0RNetOfNLu0qNJD9tiqdaKaiFw3oQObI+x5Xz7GW+GZ/ofR7I31IrTXOusXlOrImHWqc
xMA0GLCmKG+x8WGCQGJaPTnnNf9yAzoyIt+6xiIJmQsjSXnHuhvdvR5V4BWKg4jA1YjsUAGGdD8t
lZWzc+kQOz6x58EfXVvLCNwcU4sTm9RsO40jtOWi624Ir2si3kmTbc6v3JI5pHLRsmIh5BpywHeN
1o1jlE29XntuU0+3wVw0JT6S9RA+WKsHL7nJsTHJTYzWmPQihTG3f2D2rQbE2mB9d3jhW2QftX8J
c5/PMlyy0KeCqwBivrSrWZeXhGld4xl6uQ1JTZPRCvJ05dCav1n2k2Mr0q5O1MQCZBmHVuFes7TF
O2Obgjubr5hZulIdm5EeaN0wTsKcYCac8h1vzW3Td7Q2HDCWIPuDFHQ+3qjamqjH0k47tiqdlm7K
QncARscL9Te3+6W3B919PO+Aa/Mn+XtMXKNBQwICVjtyKlwR0dLR3wBDumi0+/O2FocDNkVrTrEC
QS0FjpzwrO3NvvEGeAK42kAear3VaMA/b2ZxSC7IOOYjH421kpmyLRIBBH/jWXi6gQjEve1K85cR
FttsXJPKWdi/qBKAigmHvGGAf/A0XNRJbFZ5Wtee5exudEjZDf21Ea8VoRauGCdWpI2bCxPq6xCj
8ni9K6eW1mvXsgX3hgGkd0GRR0ATJLm3sEUsUgYDVtr4WULopJmbonucauAImfIRQdm7cdhKg8pC
PEIjgA5WQzB/odtLWiiXRdAiqNvaqwhuTSqjo23eEXC7JPllewnW1bu/dowTe/KZEkLNjCmwp/Qb
o6NJU+x4tp9WuU2+AGIQ+k4MSc/3PLJt3kQwpFX70txbutfa6K8IUvcZKBwdyXue7sZka00dbTsH
j8BpZQ8sbLXjL5ATx3gYWUOp4wuEuOKAK+vOLl0T2vqSnZaGKXMAZGGH19G8fqkiAgZtTxMC6jGU
bcCPivtbEnSIJpE2PBR48qwM8L8YdyECC/oTEORIeyKdyCQGvas9A5dG0FnNAk88fsnNh0aBpDHZ
oxZOE2XF7OJGcf9YlVwWTEf6oJK+9ki30UBMrIOPqNmo4F6BDlKWbkD4cd5nlxfyj0HJZwdm5Jky
YZh1c1U5N+6IIv3KA2ZxKsFDoM20legEl7G8wiSsDMsB7qrG7fXoRqOvVoIFTDMyf3Tzkhq23lE3
0hNqmRMqd2Zh/MM4gWwBPA/coOhRlAJpZrdCSQe044V43rJQ9/TpOlprPlqK1sdGJJ9RODqTpl7U
Xl6F3pi+cn2rMt8l3rCmHfxJJiLdS8Bn82c8kqO0qlvXjGM89hiEaPoo72LrJSofxnbrjihklwFP
ryL+3VC3UwcBabDdoVsdtby38/6zcBiefIfkP22Mbixe4zuUDLhO4zlXhY+7NU1WVT2WPBUtQHhq
W+CLQTfc6VGYomxkRZWOERuWJ2atecUri8354WiL4zmyIl2JIreMuMlhJbEyX2v8UXx31EOvXkTV
llkXPck2TL+M0yuNeGP3ZqW/2PQd3bTnP2Pp5Doeq+St4HlToRSqIfjEARFYzsKDMiptocxr18hb
rulDLc4tgAEgljRBtyKrDEN7gHGFwN40uaXPGwv1HaK/W6219ko2lu4agG2DsghmDKzj6TLypIrS
MsIEA1/iV8HoA6BEBThg02sUWvcTrYIhiA9dQvkvtCBt4svk5WcZZDf6dexrWxxmL9yLLtXd37bD
zKfN0YfJ2GvkUgF8GPBhlfOQsghUy/t0jSB0KUDo6kwfAMgsXmPSuk7GIDjPjdrL6udKRYxIdq04
WOBj19cKy0vzfGxqdvSjh2YsXG2cDAynbQIVdYtUXysLrlmQQlBWtXxIJ1goMkEbraLpWjVp8eQ4
HoQUXdCFlcVmDxNxsrfqi8gMhuw9UneJGXTKgTWX2ppY0tJO0HUVBWpQl8zk7KfT1tV5JhJt9gJz
ozpBFV+6ayY+K5hy7NbBQqs6LtrXwZh5agNwL7wcQJnjAWN2aDbNFppEzUe8fRF+tylp5jOPUVQi
M0KbXREoK+fxUog7Ni95hlJkFvqZ5kkta09FnMbNmJiHePoXO7jrO6qLpi/4++kwHXtQkybGMMV4
E9u+mXy3ixtLfzgfKhcX7MiKFLBVXRlmpjwE7ERFF8LODtHsuNaY8QVcOwcHA53hAKiAHQp/Px3L
oPNubgNFasPJrhV1W6M3z3lm4XM3UcMqLlL3NoN909m4PHDXdtqSeZDpIwUMGh0UXORcBxd2GGmF
aDx9vGmAkxnJHYlerPFDzx8hkhhNfmMfwEHZGTdQwT0/wQvbfE4fAREInAjI5qQd0RC8P8Ec3wDa
rvxwygrMRNaatMiSDWi+Av040w7jwXY6vV3aN61wbeROSwD9NGFtLJKuvM4WzlTAYJFFx9UB1QcZ
9a0Omp3WfdR6VuTQKQ6myaS186uLgwYK6vEar8nCLjsxJ4UuOxKZGk8wpwzgZFMc0HyMtO5xp7fG
3fkV+jyapICig54NRIqg8bGR+jidvsgx+5q5vPWGQ0HRxesxv6BWRFO/OxRbdAdOtAi+O35Frfve
iyjx0Njuf2R+egnVBEre1riflub66IPks1RxuTlMJj4IoF89/ilI5CNkRzWnfXhV1mLlob/0IMYE
mBB1wUa10B5xOgF9aBUmyWFPg8IdVdAEAvJd76N5jXZuSt8geVcQUHJ4K/M+/+zXef9jVoo9OtT7
4LQw+5wFo0rDinZbdKRQtjdv48tp5276CzQsUzdwvyFFn9F3d//e7FhIDRpumu/XxeS3G7EqdLR0
i8V8EHQI4elqAOB6Oh9hG6uoVeLD2JOyKS9Dv/3oKur47DIMNDClUMBcvWy/RgCztI2PzeqnZlnI
FW0yYDZsDKoZPXVezs/4V9V2AA6OLUgLbaiD1VcEFsaP3jd2ZhBfF9fJa/MUe+zBQg6Yhg/ma4nr
JOAI/iEKUvrrf/wEadGzMrVCHmatJ7yGdkH7Xbs0/eLpNrv6eCsh4ja8MA8rrfgOtXxxsSZFuoRW
OpkC6fbg6mGI2iqmQNldjTfZL8A3d5a9c/Yfr8UWwD2WU+UbetUf3C25E/TH+eEvPTxPzEu3h7EG
jsiEzppn3dw4nr3tv2v+SMGZfPcB9TqvDQyvHulKofVLnyG2tY6mOg36FxApQE7v1LPctIzLbEpb
r2NBU27Aq47sOBhubPBBe2p7pYQHlA7VxHNaT/0WR8G4VghYPINndh/oDgGo+oXeVZSktMmAeZ9a
PK6NlqZgvUBQ9sxqaxj7wr1xGhp2QAnl15NzXa6pWi4dKKBxMTF+yyCqfEYqoz4VZgf7IBZyEnQX
73M3RD74+fwCr5mR9vCAJgW9UbG+DMQtU1Vc6pr9odTRvdayFWzVl6aRz1UFMhn8bGhQMVUpTEV5
1GrW7EvuDfNaP9qyOyfg+/HRedS2xq6/GO+Vq/zXg/UDt44NjpJN4ws6es3L2q5ajphHnyINu04a
MoQKZjcV2LY93sB4miabzEPjzAj6B0+n/VbdTAeyPz/fS2+c+c4DhhENjP1IXpy69ig0FWQtCSah
BeEYGbcgh/HaGks7ZhM63sUNEqzvbWuAInRYOcGWAjZS4xDkwdYC1Zt0t+NKbVQgr2s9PQTo92e/
1kuycDnXbciJzHw3Kh5T0u+rwnKHcD4g9UiIEbzqBQk3oxZy9MJnYRWcn8r516TjGOBu3O+QmoYg
lMzzDK6wKCcqaroZhBJbxX2oaseLLU6d+FtfrjGMzyHnnDUpENZMq0ExPmOv8tDL+VVWe4wRv7Dv
06GhaXNlGiuusmwRiRcg5edivOQpwOyYedog4JGYB02Nd6L5kkAUqsuMh6H7xVno9elaUW3pbjWr
KeFuiWIr8F7SkZuYSd/aFsAhWus1FogtQqrrOQUzvjrsdQ6KGchpKCiav1tdQet0Xxkr99uFdT3x
IukqnYRVI6oRXsTbdp9D07ZtjEA4PdqgTCqit/NetLgn4LJAe4JWFJDP0/3YEC0cuqFocZTEgCY2
l6PKV17GS3Oqo2F6FolBrhGZ8VMbYVIIVTUg814UgoKIk4IhGvIJTpCy4qLP8wMbQjQfxDtSgwSg
Qd+mxpFENjzdWmvM0ZcCPrCtBPVM8Cx/qc3pfRYafVe3Xq44QTm2aDVDJ4rg25GNO43rmzznGzI8
aIUNjl1jyzuxz3WNVk5Jayu5RDegFynFvgNNTse+Jfl7imKlBUXWPOVXInbA4NJyFM7JSvBajJzo
N8S7x7BATC3nUVJTj5RQxZdr1SsZICRN9fatdLZddGuVdMwvbPT+n3eOJQTdTAT126a0621m1ara
wGY4078CdZAbChSXg8xQNmpxM7pXGufoXwE6cdP9Q1r4xLjkNhFn+pgIGO8G5alt0AnuPDZaGyQ8
oyMooUzxfWW4S1vveLjy1ssdqxnbebglsJbI8UX5W4qEtG36dmjTofKNeqeC4dEwkXZpKVe3sYJo
+HMQF8T9ufI1c6iRQu7J+OcAeZTTRF2Mh+qIryHoBHTHy0/EsAUagGBiaUDYbZW/qiAxytOXiv9U
nIcV+zMj/Rf7SN6Ck9w0UYyXQqGVanWFTjbMv/5Y45ZrRs/Ivuj63rLB+bNxU2AN12rzS09pcmRT
em6YsaaVo9kj9vKHqN+AzlEoNnWNTT+WtAhXItNC8DsJ9pK1SAyGEro41AxSvOYNuqLcVq9X7n0L
TnViRDrHzHhQQhAEAn3eh/swjD3buqtBjo9K0qY1/wG8Bmso+82CPLP7SE6TtCQbJ5yabqwGRJ8g
7fqixfFjWzgbkeCCoJX7834yf7/kJscWLUnYANc2Lem7GbEJPG+p8x0Ubb2U/0OGH2aA3zFx60Gb
rhQNFFCxD0UCMK+CJxktlembqr6fH8mC852YkLY/041y0GfsqZrkOyRGqT1uZtgB2OBGaMXpyut5
e4ueARo/aGjYqBTLeRxjjAEgKyoMKae9YmwadlPHWwds2Lnwz5taOoPB9v/HluTqfe4KUPfBFpkK
9Va05ZUb23fd5G7LHuhoQ1cedDNuqIaMMh0bLm4Z8j0BaPIOHc+Sm9bJsqeVb1oIcCffJO0Mty+H
3o3xTSxLno2i+Zap5TXn6QcbnjMUAFPG/AEUGVaa0MlE5yoLP3Q7XIs5C1cC10U6Fq9dcC2CBvp0
y5QhBM7HCtA6MEgO1XvX+m76koF8bWW489aTN8qxHen9hzxGxdQGmkatD3qoMIh3DJ1CHgIrtbbv
ypXwm5spyPzwQbm0g/PGlzbpsW3pwde7fSJIMdvW063FE6hYufsMdOvnzSxN5bGXSfeForC6xJkR
901+3c+Udw2oMsdn0u3+xQ5Ex8C6Ckp3ucNravICJT/YiUPPUbckTPcFWthWAaWfUUVeM5QCfhuS
to1p9WNsdHDR3vlQo25rixbZZUaewijfGfwNOr07zRmpIVo/a14avb/tLPelhLNqeXqdCNWP3Wwl
4i7GqaOPkvZNASzECC5vxKmZse/SxNUMQq8ZAVQZTT+jWFnUJd85ngNpURVF6ZRa/z/Srmy5bSTZ
fhEisC+v2EiKpCxKsiTrBWHZFvYdhQLw9feU5k43WcRlRfeVPe6OdsQkasvKyjx5DiabzCgjDD7E
2WpAk/7NimI1gWREiwhfiaTyVHVTBuRk23iJ1YRRXbkGcGy5IriO1yfvb0Ps78+iqjozo3HOevRM
VL91Y3mwwDRmh5AJJPMvLRKJ5K0fiL+tcddxR5M+BWoXB0LTkARwZaffSBChABHB7flbcy4gjf7v
/PG3cA0RHgOSbr2XpD96FCAK2S+H0huM1zbxLTvfTyISnLUsJaIMlaky2aoOGaDLmcwjgEC/+iiW
ctpO7eQqQIZUaeMWen2fa5MnmU1oG7+hlmNUf1R0IuPx5cqV45uk3Nwe/toePf8WblUXQ21BUomr
u6cZmOAAxfBpqyW+nib59raptSU9N8UtaWPUhZ3pMJXTeFeMihunZJctpbdMqnfblGBUfHPwTJpJ
ndCN4BmKdKxbFE80dWtap9tWVmODsxF95eDPjgR2TVFbEcxEUrEhqf4q1QDPG0MgxZpbgPkrVwAK
pOZmslDeHrPAAsF9r+tuSkV8m2unE85WBfOXYSLrzN2RtkyJ1BrYxn1MvQKU2eZgeb1jHOjwkSpg
8K0W0Z21FoWB/gUgFRtJSY2vNlMEfF1iw5tqs/bd6Ujq9nVWwGjV+q2mQpsmVgSH9WqUCrCBTJIe
9EGAX/Avq1GmkDaWbGhbyDsjmz0KnQLjoCkv3fgo7Om9Xl5UEJiOJWDBMvIwfBcNU/AaF6lOvLfw
I9z9efgV3D/Fvoga+4pqghUq0LkFsncmUQMt1kt3EEuNRpKlTL0Xw4WQtuseIF3tesFWUB1xrg4g
q4iwGUTyE4lPh7uT1UgtajVuUs8/QrH77fifnzA8hkcXZvEbP8H//g//snF3Ln5DTvt//84NAjeo
3MPB87en0/bztPX3p5fTy+8Xgav4IkG8CB9QnGXi7yjigQQFcf7lnAA0ZOhRTaBN6/VeGIap9/Wz
TQS35zXIhhkCZB6gNuSesa8uDcm0LvNyxuT7e98P/RCDDlyBN1pbYXDcQ/oBOswmnpacw+80pyzb
tE1Rb9zvX/b+8T3cvP7S3ddAsMTXjV9sOGeW2AE680hyFSuRk8DS/njEskH4XeDyrq5LGGA1CBWp
QA2+hhtKWjvokEtBdLU/+v7bMfzjbrAdvK3goH8l4fkNcG6HG4gylnWS17BzfH//eH5+jt3FfYaq
O4JIwBTYr2eYDg6Bt336bLynzyfqsl+fM4rWCfuHwNl/1Q6vvwhoPMdGNwcoTy6nFuAWo0qYnLDP
jsvu2w7Ty+Tuve3W8wTD//o/u2WMCx2pVQE63zJjPna/Gz5ucDJhyd/6AlMmcy9XplDaQWYVPg5Z
5stxyVMfz4PTM1NHdgLCHTv2zBFgeBifz37f3kXrc3lmU720GTv5RPp2gM0SGAf8gUI8/nzBaHMv
9f5sXjcPh4fDIRAs4nXoxbbvmWH2sj47H6Qd1UTOYRgesHbD8Hnzw7sXOZXV835uRb+0YsWKCjEN
Njz/CMZPeM+HDXbqd9E2uU4zc8Ph9qSZFh0Dy8PQmx/uNu69yILGJuRqd5i6Di4qKINAe/VyKFpW
V1IOqQy2UnvLfRtDEvjh5uFXE/z6cpXelp0BwVtj/fifmeWOf65FJdJjMMv2R+6+Ee/tpQ8oroMZ
WYA+GH3fwqlwcVPq7oBfBf71FSAaIAvAJOKaLnrhcDp9wcXkXOV22YyffRh3X9hVAgkb/T9Ly65R
//j1Bw4OOzzsRsU1yg4r+wN/4ueAf34dJhwn/PjsGN8+TyY7LzdWiX/ESG3UEvniq76+LfT/c3uz
r2Dfgt+4EdiP6Auu8dqYF0BwgUaHCCfiGG5e6hqEt3oHlQlmGBHF1w9c5KP7itHfe3fMTfqnUBTU
XMU04GcFxwTa+Vgh7krkXev6RBtt2B3J3LnERI+Rgx6R3Ai0QiQg99VJdDHNnDHOKw9ZJWWJreHy
q91vsRu74KjzRvcP/m0Bfov9F0RuAcbrYtibw4P3uHvc7IIAw//8PP3GtOxCdpBeTvvtyT+9vOxP
W+J+xj51f4vSZlfhOeJjNikICNCXBHXey5Nr5LSsQJGBBwl62gAinpExDRZFQ0K9nSJibdC6lO7i
rioETnZlSUAbYQC1AZAd6oWcU0JvWzsvOs29SQE3OdCiYLeqlzdjNrK7vAJphWDz83sfOBvEzjiT
0PdSdP4R1pHa6sZlAk8g8EwtFNmdQHWYWGpw28419oMZQuUTtOCGhVYoblwxTWU0ecGQgnZExUR1
ZwIxTuIuUPrQwkR6i6PvfRVO1atqbaCVMatPhRTY5kbwHez24HbhxXfwuzCfHJlE+A4zi1xbjcLC
Ca3yAXhfvUFzFpBdBwuOUwnaCtA6INMlAbs1c763PoDbWf2C/rNZxQfoSgL8iR27hgx1BwOS8JWc
B2UcBR14c24Pe2U7X4yauxEirSFGRmF0mJIga+46kMoUSSiNW2n68S9MAW0EkSD0n6h8+0UfOUSF
3H0OJvgaxOmbRg2KDk1Rox+JsE1sz1xNJVIIJpTALQXPd/z9WTxi57Wlxx303ibn2zJAT/h1ETF2
r5uAQDJesQDY8OipTNbHqlXBo5nMLTD2/qx8FvHb7Rm7DkTY2YD283+NcAFd0iXRAu3R3JN7KIRD
8EPuA0mLyVs5AuluIu+zjfNFfqompNCLpqGHoQGTazARKd3lRWqIHkKrh+Tsg7hAD/XXpUlB7ecl
YHaRvS5BPt32jWhvgXQgOTnprnXClCClZh1Tw+sU0QdcBU5fM2Khlgg0oI0H5uXKqkOuLxaKIawI
7Q2KV0qBpu9M+WigXmKkbi35Dvo3KYSYfunGTrAeV2EKZ51bD2nWZ2NusYVreZMM94sVuWr6Yc8+
pa8yOlS7sO8EI17fZ38PmJtxh+btWHUYsBa9F/nj3BxL/fP2sFZ9ALiy/junXFxdt/KiNMwE1HXk
7heK3KX9bVwgUiVS+hYNhv392bnUyxpV5hrzp2XzfU3eJUcO1eQfk09yq8R5cicHf0k3MiuA9SVA
xeobansWqG+tLrAcgdtmIdi1r/l79ji3XTtVbgCWAl+zPFDq6s69aR6mapNCKGy4g1rI7cW6LgFx
o+M8dgu90oxIsFeBmeUt+uxdbbt8FB/xrt5lj0AFbfJnbMgPQxANr62dhvYXyMAhsQ/2j8u1M7W2
6KLayb0G3a70Z5xBZUPECy6w8YU5OtsfRM2VEjVYkIHnESSOcldF9yxkLW5P4VokdTaSr2zPmRUV
OjXUbGGlLLRnlWoBSqzySHOA5gWHd+1KR/wOyTigu6Bszx1eKGrpnZNAswaiVXEXlhDGmN9ISlxi
7Gm0uT2s1ck7M8YdY6UwzGlUYIxGNDDjU6ZDuHr8uG1kde7OjLCPOJu7CB4QUSGMWLj21PFYmmGB
zLsciVzt6mggnsQ6jtG0zr987KGKl7nHFd4A3lP/mkbqzkbpG0rQtWpgJ08F5ICUGk+EyiOdP2vf
kulnRwSfsTrcv7/iK895NlzADcZUavAVVXYo6c/JuNOKp0gSHK01K6w9H3KUJrh5v7IFZ1YcB3e4
mUNqelju9dx37Htp8m2RSsDajCK8ZjTP0KUCIudy6cxmTHoKcC5qGRPEs3/00B+lmYAX6DrFBvdk
o5YAlRuQ3F29HGeqQEKdWVFk6OOQoi10qDXVYKhQW2hSwf+Dxwd6vF0Q5zY52vbSoHOAzvVxMq0e
Pdd2Ybd/qIRcKTQV69hRvSVLiG/HhfpH7gsjg4JdDH3F2qjkNuxnCHgFul0Ow2EctUneFKUxITLp
9Eb3da2KRZXNtcVCAzWguBpSe1c45wLoS4mkEPhtFdWvoqBUICdmu2T+p2AwNpEGcKqAuimI9Ll7
pWkUrZUsTGTbxWhMzazPojFERBvMJ/CXlw2SAAgNMAkhHvITET2RIJSLR0/d71MoiMZVIvCBq/Pl
QCmMycEyPTRu240JaZclhRYtsB7+NL136IEyJwNMBa0IVrQ2HNTr0avJ4Aho1Li0FaHu0M6gmkAf
Qena9WksHm67v1UDyNgpQEepQH9xgwGnqiEVBQaD5nxcTrts+PVvDEBrCOxa8AU864oTZ1Ps6AkY
I6j12ylkz4aOjeBp/3XB8auOrmB0WGPtDcgtX05T3all22UoKk59tFHSwFHxoi19yfQ14yXOqN9K
h8pmrIACy+vT97dh9vdnjm5sYvBzFHnhWW31E4yinh6rgmOztt3Ox8ZdUEpf2BCSxtjAqoXOZF+b
Ask2wtkQ3LbMW17NIUMZ6Kal4KHJ7QS0kVs2quyF11lK5CXtr4k1jdDXbswenAmkIHpVHORcFIWt
Dg9ib+g01bFH+KpmifLjEI0wO49mAui15ueZ9VHU4P6Qft/eiuvbBPcEI4tHHY8vSslIFlcm060f
G80zo4NVf5vN+yTdqdqfut0axklSn61xe9ssO6NXE2vi4kA5Wtbxfr/cI3pazwgKMEKzSx5UNHRW
v1uIj9r5RqfhbVOrNyLYbb7YAHRQBl2aahNdRVs3XLnUOvc0VT2FaochzoPbZtbWDIn+v8xwEXvR
66Qe0KkKcV9tdDUK2kFwPqeQLMtIIZg9kS3uktdz8GiDBR9rVv2wi32VH4vmnohErq/B/+xyQtUV
CEWIqF+JqMRlOvcabmMPj5E/pM+8ViauVSRIFetumXQPeVX4dfuRdiJB6FUXYn6JFyArCTW2yzWr
9TGxWhXbox3wvOuVDg29Qti3yAj3zs9kq8LOgJGU5i80kp8tsNLf3hSr2xx3FVoqWXzJNwlLs+VM
i4SbZJbInzZOdw2dgSV2tjZ9b7tRsNPXHiIAR/1ljRuQJuORD7hy4RFlQSAtkwApVzemP+1Eeo1G
514xXm+P7xrmgS2CPn8I+6LvHzLl3OEyLE0qUwkm66Q5UeCRlCb9boECHyRFLoVguVEp/lA1jRtp
b5oz+yrRfWI3gdWJSBTW5/rvT+EOYASwaVG0uHYcg3qthKN3P7QBAaKoEPWJrky0BVVIJM1xM+Cl
zG3PvlOXtvzSfpwg+N5vMstPDGCkAKO13yVRB6HIGresKbGHcSkrHEO8l83lexu/TbGKOg2eTM6d
KeKEW3EuoEwB1AIQEuD3TM659E1nLColuL4Na4O8H5F+G8OjvbT+7b2zcrdaiOLwgGDIy6umKH0C
N3xXjoWXQ5Wlezbp1pDuKh39UL3bgauMNILC6No8gs1LBVshRoZ79dKp2CWB4nGEm65YHqbWS6pp
rwY7kgXj0AvYElb2ItoFkAFH15ejYoiXpmTJ7GK5wZ3TE3s/Ia5wJwJpdQNQxCi3Hkz9n+otAtAF
g2h20zQ0EQLgfmlwiespyiW46oyqGyLZ7oCSBsU5u71ma3vjzMxXhfcstOt6tTEGZibCsyjrj8Dn
Ro0aTqrAk61FJaD1B4QMclboBPr6+zNDrWOQoVkYp1rTQVUWbcO5O1Rqu58L/SRNfXqy01n7FbUm
8IlVnYdJZpIE3UJm1Xq3x7x2DaIs66AciLVkuKrLuZUSWy0HG92BS3Zo0IBuUDSoRyx2dzUtlGQ4
NNRTnPbnbbur2/XMLLu+zqYAOnjlNCYq4vdJOrU1DmJivtSJvZGc5aG1MiipCaVC2VC4sOxiqFxc
bURTpPWVVniN+mdqgmncqPoudg6Ws7P0b87wnZRhi25fI9vRSPCEXPMH59PMOVU0lSkW6CBxHU/v
qfxO1bBYmL7ynSF7sdO7qSjJKppgzq8ufdSmtQmD9SxB/um1Xb6X4A1R68yj5buSbG+v56pPsE0T
gEUNyus8GoTQYalj1mQ6yGg87beDhQYz25PH2KW9IF19zaTA/AFyCmgIR7s2WikvN08eT9EopRib
ZjYycuMpACB0hiJZqaOZWYl+6XHWBHlC1TswAT5J4In0qTWYHhLADi7xRNQ+sDZ6gAygjIOiNp7W
nINyaNNmRqVjZ0V2YBnNXs82WR/aUr5pIXV0e6pVtnT8Pj6zxmf0oHgWDw3a0tFG9Y0oYOtoOxDH
DCc4Ly+pdZ+WmV916rFNwkbxVc/amelzkx3gpKXyUQbr6MPkS76SCT5sJeS0sDKogyN9xhRyL5dF
0noJKTXMwoS6aN4233A17G6Pfc1FgxUJXVfIL9joarw0AcLpBOSFzFvlqZX7MxqtOshloY+8W9o0
TCdnePrnFgG+BagRZGtIyXB7bWxRMbMr6NctaZd9I3GPPJm85Md2VFI/iofevW2PjYBfXLxGAF0B
RgK0zdwk4vFhSEAy41HeS35Edgt2bPLnto3VC+jcCOd9IZzQyzSBkVFyHHdqMm+KpaAwNH/IqFuP
02ZBJqXKnNNkOSnIrn4LPmClCgmmrr/Xka3zmfvXyZCriOcRzDuZV7c/R/LdXAKqACzxOqnHMsFD
4sdtm6u7E44JOxCHVL8icJWlOM86bJ2CgmCp7A80ErXCr+5OQF+RWEVaCoDey1EpkZIvANag074/
yMXeAvuIunHo6fZAVp0NOoiB5lfA+GFxZ8Cuta41a+Zs4uoh16S7NmmfZjsNYkLuk7jzb5tbnTcL
USVI69ALw2Pd5SGmQwnRZI81be17s3YO5mK/3DaytuuxHf4ywu0H6LpAzGmEEcOY0CvYulKW+636
87aV1WDni9kdeAdLvSJnLBDMVlluYt/r5amjipc5zS6lyVaKGrgUfUsaZ0+NP5bzr+IspFsteEhs
Ps3mzjUIMBInSh08PAhOWfpDQRN20qnhmETggS03pfFO62kDlLbAK19jTkFo9mWT9dwh7mRn8eys
KRMBu6KxsNDD2dYVyAUmy4/TF21Wt5Jk3vXNcxcne5RWfEcHc6SqQ0sLXYYZApTB+q5nyVYnOiA9
v26vhnYVonx9GFLdCsvhokJw+WFdnI014MwFROWk3pdInN8lRi2rXuGk2YsaycsP2ymcHdoFKRg7
59zvyID6NHjDcy8elshtIcD6WnWN/FBFahb5IL01WLd0TnS3ptMA8Ti0BEOe1dR8S02a3yQbY+qr
Ujn9LqoMOl9Rl4a9PoFbhqam+gGGAGNX0Tnfz7FNJi+Ku+WROJ3y3Axy/iPqWwaMS/oQ2s59eYDq
jXPM5bEW5OjXZkZB9tDC62ANUAbI5lj22KcWxL82krmoAaq9u6bpup2m1aU/23bE1MtGwSvy6rAz
emtGUqVb6DwBoO1ySSY7sbJlgdz80DxHFdIMmgh8eHXSOQvcfUpBuzNnZVIiYdkg6j2Y5C4S6fVc
eUhmQ0e9Gkk2NLHzPDflDDy7QzOMQjnIk0/GH6MVavlupgK39bVFL27rL0soooFfRgaxFufxiZZZ
8RwhOiAglBt8BlW3QrgvV31Kd4vXnMA1JXhJXGelOJts85ydZ7tSh9HEm9GbQv0z39PA9pdNfSju
2x1oNkJjJ1qyq7cLZ5CLbgtj6ExrhEF5Ez+W39NDvpuCxpMfb/uDlU2PVftrLvmw1mjSxKQdC0pC
KwR9cx8aGM4oCANEVrj9l1UJcvMsvpp+LX58ig7gO5X8f8y0dDllXyH8+RrFagRyY1jJDhEYHZPX
3h+DNLQElaLrC42zw90qRNEHlNtgRz8p4bgd9l0Av/BWbERBx+qxPVsc5jjOBrSoVon4AIZMebtE
ftztIvX77fW/jkoR8KJqqOAJCa+HI3xpAxWGUR6WFGnW4kcDdmaEMvUYzOZjZIW2A9mcT0sOa0uQ
zboK2r6sssckO78O371jJCQyIWteehGTt04HN422LS6BWnRu2c7ifAWGB/pdxv2HPBa385SCFL2K
njKvN0lQay1gh6+1/IZb34UOUWCP4AzvJbIBwsGPFyH94MoKIuixQfUBARXw5HLmGz3KHL1GiAXF
NBo0YbWtD1rmNftoy/KtGzAeVRvlKX69vaor03thlstDFNmg6EnDHqv93TJ6kvYbOAnIRAueTdeY
MgQT6DBAowEbHPhMLjcPkr7jgGoYEuRjB2X2JEnGI8ID+pkSpCNknQCMbObN9GFXOrmvJtpAcW/M
kSaALtkdtabusUDfagzet6X83qV6/tAWEvloHGkR3O7X+Qt8K/KYCh6UYGK7KpykZWMw9EnhqSfy
4rhloKlu4su75a4O69GVn/vt7UVYudYvDHKLAAUqljaGQac/aSAktERkGGurfD4izg8NejzYEoI1
T9EC0FjXEkoiqexlun97IGubGElgoEos5J2vmkmkdmxJqiA+sU1UP0h+X2nIpY+dAAK0Ml94HiNM
ZyyAoFXkrvWqHNuMok3CIzb1UwmB5+TdHshaiILOXvBsaKz3k3/EUTA20rHDQNQZEONArYKRqG4P
XH6niKRLVhYHuRKGmlJQzULe/vJojLLeFCMa0ZEccsfqvZu+DXWQ5aJdvTqkMzPcFTFS2oJcDLHQ
vHGeQCmjevWjtS++RQ+pN3xWsZunrgoxbMlvBa71OiOGa9CGGDygOXjbgxLvcoS6lg9RnmOEypPx
pN/pgRRkH/rpw7hH/hE0fzu7cglUZV0v3WnevM2g6ylwQCtb5uITuCOWG06q2jOb5OqHaR8zkWDS
2u14YYBbxUxORyN1YMD4paXuELmpO7q6n6oQDg3IhylKsq4FSudzyi1nkhbJmCXYocmOHGu0zYH8
ednoxF3uKlc5SZv5FRJV3ov2PAhCtNUI99w08wJnwYYkFVqhqxhq9waS2l1q++Or7ra1q7CN5A2P
efjPHeTF5LIjdGYxASJ0LFLmV6bKlaUgnv5x0Z/bopxLgQ6gOZRsTJWa78wx29aNYAzrx/zvQ8AW
9GwMLYRn2mXGGNoqDh0NdHrTq4kOSCW87bpW7YAAn3X0MWUrbiMaIxLooB1Bh5tyWgyU4O2fg3bv
ZInARa74eogG/G2H24AmxDWhQYKXYiw9zOOxp68SEe005hi4mOzCBrfTcjNSe9ShwDQSP2YRqnBl
UKH4FNPtsBzV7pRWO9n5Of+L6/LCLLfdkD53pNRmzkL3CNo+SCtDimiviZZKNIX8pktqNHATDC+y
n4zmWwfUrJb7t7eDyAa37eZ6iUp1gI0uflzsbQ0ST13YN73qXdHMCcIHPN2vkpAEfZyxDrSv14Ky
mhi+A6YvUNAXlWfJ3yEfp6cvXfHUg7o8UqDCWjxLoshj9amFrgHghUA/Af5ubtvXfVv2Y41tT9pQ
g3h4GVYKuIhbUK05ICGirjwdCqGc1NrsolAM9D1OAns+XB7qwUjMbmZpw86f/GjXfCxoiW9dB53M
8TfDa47yI/SIRVJGaxEqq0//ZZZb1EzSMswCePPMjYV35RTGrtvtJ4+8tU/tXvSMXfMo59a4h59l
5svcKRYylOW20Y/oSbV74P6D2xuVfTN/1s+s8KR0nVPaoAuHFaN7qxpfX442tELA9txPYVS+3Ta2
GpKcW+NCEkVqp6VVYQ2c7pvJj7Fk2TfrHiFQ5pYbvH/Utxj5ouTxSbuDbmbmQ95uFOkprOV+z9fx
qz387E6oJ9IMESSDveXbe+rmx2ULOqsnJ/ij7vowQqNNg8rhfi/qk1zftcBNmQBNgxec27VLo+S1
LSMULDq/6zqkkT1Lerw9w//HHv3bCLdH6QLQdzdjbEM4+saW3COn+LM8UD8C0zrdElGEtxqBwQf9
NSpumxIQfai9AoPqRinCaDM9x6f6bVo8xXRlV5TEXJ1DYPQVhO4ghuHTBWgn0J2WxXtpheD5MGRb
KnrmrJv4K9vLy8/XtMtoOsGl6WXmArA95bHbj4JrfMV1X6Q9uMB4zHNZslOkPep0civ7XhFF/yve
A+lXVnxXAR2GFMCliywsaP9QGwmcHk44lz4nlN2SYyK6AFYm68IMN44h0Ya0c2BGiw9xdhiTrRGF
t7f06lSdjYS7YhZVsts4L0sPUg0+7WW3iZ9vWxANgn3BmT+QurhDPgKDQN0F+LrPZBxco3m/bWTt
ZJogsUPzPVChTPLp0soCpDM6jmAli3UXwhtulBTguXar6h6pGdibDH/pg6b+PpHvkahDkx1Dzs9f
WOeCq1zSxgzNhYhPx2zTO9aTPAJZBQnsWDMDELP5GQBNld1vbo+a+bRbZjmflxZZjNc3Br1oj310
KIzjpPzQundtERyo6zVE4sAC8RgopFHD5CGMJThnzV62IMRey5BoIu19aUogzk4EidHreQSOA5gw
HYIdSBpcxfkDaYdqNtFjWKFvmxwbcMW1YFbTdvKAxtqHigqKT2sDQ8c7awrQcQp4mN/UlCYawK3c
KwBnV77nyaPU/7i9SAITPMTPIGblRDVMNAbZdPqbRky/F7XwrLxfbRP8d6CCgkIlcA7c/o8UZ8AT
CS1JC8RcPu3GKz8dt9lD02joXOtdOppPuV9vbw/t2nlcGuW2/Sw1FqUTjLYWeifBb05FnnwlpoEJ
m0EWoW6AXmvO07bDECdpG8FEUD2PYeGVYbapds6h2PWA63rgb61erE3jnajrHLKNcxC1r1/7+ssv
4JxwqUtmJaf4AmsEYfXOUINRG3FnvdyeyxUzYKphCUYIODBncunAcLzATkBSDJB8N5y9NoWW/ExE
EL0vWNilywBVGnaIA0Fa9Id+RW9n3ljuVactixIRqVs+5i/K6MZBpnhI67jpXbqJ/MLVYi87jkEc
lk+OMDpcOQ0X9rmApi0WtYcSFKqXd0uo+EWo/1Du51B1i+/28be1+fn79rSuXAwXA+ZLfABOdWVm
w2D0bigulb38ZdxDcS0wjmQKlU/APl2ByWu3jIKHA8AYIO0s98ndqZk8S50B+DAeUNJT9tDej08A
tJsHs0H6bNk474oHpEnkQRNYVNBc20U2o3hAKZ9lejk3YEizqeTQNEOTdlS4Sxs9FjK5p4vU7xSI
1gvO/9pAz62xrznbTLllZIukoXGwStvc1ZufU1U8q/EPe1G38/B5e1pXdg4UXdCLgQvCQEckP6tZ
k0Rti4V0aojQyj+nmbhm83TbyIpHs9kRVEDACM0qPkc+KdNQWw5BXMrQUC6Kg9YJIaAt2JVrZkwN
0QoYiYAvv1qm1C4zS6J4YiPRD0GYxv7nobyNxAVomEGOiFZFHiWQOqlUqjmALkvV+6r1guZiNxG1
1a0tCShCgUJlttAKdrn+ulWkDbVRaJPs09iHBfEB57u9ICsRga2DAgCsruheuirQzolTKu04AJYS
hfnylnTUzdD1gzKtEqJ3DMWFUnR8v9SBOB+JGwdVEjRrYVR8XS9ZpNJJYvSHaECnL66sR7NXRnL0
MGkW9rmVIJOGyWx0z7JH4js0oW6r2MCuIPUFcQ3MvNR7OpWQ8U+Xnu4olfSXMurxGknlsdlmjZYv
/qghoJKh8p5sCC3AdTwiuDr0HSUHlBu7+1aZY7JvrFR/MBcTN88yL6E6zMneVEv5XZ1rtEKkdr8j
OIippyjo4HT1RVdaNLbkUue2sWN+lnI9hYtuzx+pNBunuo/Kp0Tq89cGjeR7HeSHoQEbp8aOzX1T
VWril5Mz3umFab6NwPlt1HxOWL8FHWZfiaXqvk7t0V/kAgoRcyePPxF3A3msxgoEdUzsN7ejoICi
VTcse2DTaPTgSLL2LZsc6B9RR3MGCN0k9c4ykvmlIV0SWunoxG6tDGiCoLm5SVJtSVGsrhsQ95IZ
ANEFujnfCrCHveXtEp3qoU+BG7OMFjRFUuZbzUy7u1EHnxjS0Um1r5q8vsMyanGgOfn8R23VunQX
mpfPKVEbpM8MWQ6rvk8/+6GFYpBkdRWSQJZFcqTbQBak6nT4US/xmLhjYmcfStxpAZrKdSgHVoV2
0JMeWfXBjETtviyJwG8/GFeQeUSjHjpIL09Vilg1kdoab/5y8XQopqjSsFkyqNQMjYcu1j+ZJMoz
qGsOCc01KNUhwIfD4GyOZdsm8QC/Jz0hQVUd3mpITLjlUQfZ6f24h9zJk3GfB61PHsqPJLARhqlM
EfT2YV/9CjShg5wWRMdooL0cuRHFll6VOOxaHppgrSaTMP5YuSBtMLH8ZYK7sjQaTbU9wIQThQZx
1ePsfSCPbLnqg1P52qndpYfOdXaii1k0NC68a6rCqgcKu7EG8E+BXr5q9/+bPC43NcwKAcsI85Q4
X316P6mn2wbWQimEFIgrAAD+AqZfLs+A90ddDTNix1qV3q3Rsn5USYwkYmtXqPo4S1+EZeSAD0Ev
zXFxhyRKVR+w6/J3F2sZ9m/a75uUjqLOt7XJPb9OudCgiKOJxjquU0q+SwhpzURQnF/bNecG2Aec
BTp2N+S1Cjk3r6XqS65Wm9YBnfvc3FXqv7B0fqVyrw2nrOBRMsAw++k9N0w/I43fVRQgFhFVoejy
5iZNrkndUAmXdz9vle6ux1NbxHy/Eh+iYUJHPIq2CeOq7T4dZ3WEN0M0mldhadRhuTGfwC4e6JGy
ub05Raa4eZtqucxnCbnvqEm3oPSvCsASB3+Qj8k/7jvSEVqdjYqbuEmx4jGPUKhAi6A/mBDc0/2i
ftHl1q8k07s9rrXLAIJ7EIqGLKsJFdXLndfG9Uh6B1NIGy/tU7dJPE3fOp3mGtOOZqJNsbbRz81x
G71Xcn2uIIXtzSWq/aM/y5/R6I7Fy+1RrRQJmNwECluQB9BNg29bgKpMl9BmxDMwIIG1dZ7+oIb8
C1dOh1pT6mobeUv3zrZ5o44vwpaubXwE+UjbMmXeK0CPSSZiFAZsJ9LgAtttAyeiLHVwe4gCK/y7
cwaFjpnOuFGzpHLtBC2qjyYJb9tYW62zkfDJkXJBB1I+YyRGY5gbCv42FAiVI3hVFZSVo+zp/2eO
O2PprLdFX8Ccpv0qrF/QWETz2eQm2ettO1/JWj4COh8Xt+mztrQVib3C0p/Os4xco7sckDTD5Xmw
AhS0wLtyb4fph8AsQ5pfmUXYgTAI6Cjwql6etQ4upIsIemlG3KClgb73R6I+KTPSuKmf1OEwi5EN
a+ebASQNlilAJzU3VCdREhqzzhqtrhqvWbR9TcgToU0J0fP7EUVmyRGgptZcJbQXTAxRdixAtC6H
iUiYahbrC5WoTkCM+WDkBNytaSXvGrt9gwKCqJa+apFh+1FKh/AbL/RkkkHv2xxXTT0XFvAASrps
c5oq72oeSYnX6m1UbEq0pAiqAitxAfpP0CEJ9l88K3h0L5a4yk2QJnhVYuxqcrSidnN7z6yccij3
AjwMmQPU6fjWOQmAa1snwA/LeV4GxiInvtn1E5CI1p/blq7mEOxJQNAi/8GoBPD7ctXQIDcr1CGV
pw+Dq0LllPzu9JOR/jJF5LZXXoVZYordeP+ie4hfLZKRwVLqsfJGUKhm8uBr6dZExiwSXAJXW5+z
w40o6x2CjChGpFkQayX5LxudtSBCC/PC+WFE+l2TiwCDIpNsOc/iOKuiyFgtMIlHBgjR/CR57Gco
ENfgTPiVQNP29pqtzyRwgiACUq/JPGZ0bhaqRSsUpVAtGe8bmrljejLyfxxosak0sDNYqgclHy4R
s0AMS5VLGOqLV6M8/g9p37UcOQ4s+0WMoAHdK0g228mbkfTCmNGMCHpvv/4kFeee6UYzGjF7N3b3
UdUAC4VCVVamlG5q1BZy26uGSLCm1S08McVdAnk52uaowdQkgahJpWrWeWm6D8E5lCRH/Z8xbNzK
uPioRRqT7XrZQtDWJSw4hMOwvf6VLpMRzgbniBm03SLSLbs3feTG46SAfGWk1rRv4309b5IBNE40
Lbfoh0v65BjRy2A/Gu09GlVAzz8Lfs2ygWe3EPdrOB+N1a4oZIJfU/egaDxAvI6iIkl74MRL42AH
NVXlDcYiWe4JxXov8QaLcdQkMfuIKXc0U88PiGRUSWg1Uw70lvqeII0A/eCtBCIIS0n8yYbocw5U
UP2R2yly0SATfYrl718sHoSOqO+qUDnir0O8FqYhkhZySsXA2BmgyaBbzLsX2UCHItO2EnBefRb8
JEb9RmTBxXjZRMPqoSqPyguuKhWjruerL7SuN1ILq++HH0NuuIEKikwrc/Sweg1sdWcWpleOEBWe
Ri/Uk7dhyL3AaI91Bp27626wFjpOfwp3zPRA16Aejo0AX20ZMk+2/2jsRq7C/7Ljp4a4AwZFUBlP
chiqzNJJk1fN8lW5hHrWs4HapoSnbt/QuLzXmFCX+iLf+t7u5eoEX7eMksL5dtugqu0rG9u91ES0
0tON35r8AK74eNS9JL5j022mev9lX//aXMLbyQ0wE5ysroJNUFXMlaeC9CR1jTgb/DqNxvfeLofH
6xbXLm4s9H9XeUF51891lxIkkaA7hyZ6UOHmNm/y6CmzcwclXfe6tUvy8+9NxQAiBCiQ9fAaUikI
V4pOlvG3mUXZ7Mjyg05SWprPlvErXuTYoN5O3orgrvtnoqNz0/zUbzNKemJNMN1W4wZ0I1nXuZmG
GngiipGrnrPIyxnQu0eSwHmOWY/SXKuwlBWvLNjUk6OGN6g0g4t4D1ybOTuziGBvNTSiAfV/NjnP
Mec5zZUCNg0o7SbmJpWJIwVHK95I+sGo/DnwDMmNlJ+CD7ocQD4kntrlOqZRb0ldqsAuRkSc2t7V
7a1uIBA67XDMOiDHWzdIN3ieYJgjMEQzAKtxCG8x9KhA3AoClPPzojTxlNgZyRcZv5duiEFiDeEb
9ppKIqH45S9drPPE0vJLTk5mO/apPA6wVIDlrGTM1fpoU0r/TGMNJ11SdhAGL6IgFwA0pR/B46Jg
QRJK7GYch9QKEXNyQj4SpROMNKxtH2ocGpSh8R/hHdWq6kyRZCl3JDV3wAVE7ZaBfb96CIhIum9t
/05Ncf6poQsTamjPoKyR1W6igWoVEpeGWxoiEs/L9/myhyer4lzSBLFA32cwVeSHRv1Q7XsDdInV
kZWf6GtpEPVWXpVgq/Y/iuRRGQHU968firWYevID+OJKPgKOhOkvpAnF7yzby9ZRIbFjqfdZJOrm
L9vGu+WpKS4n6KuANHYYFk4zm18Je01yDPcbvVuiCWOVbNOTVLC4NYvY4P+7FrndZXNUZv1yYejk
dywdkpJKQUHZ6GjyTZyKDvia2/y1hnh6fuwCpZpitcT9b+bFPiqabdkESDj/XP9ga1aga4sTh2FU
HbiTcytSbEhJ0wdwzlzf2U330pXMrfrAu25m9bidmOGyJs1iaaQQmEEWeWgLsplhIhr1bZ2pAqja
ylfC+D2mKgFeNAyMpXAritL/dUHTHhovDYjtDnJWYyTBvI9bSXb1emQUQNFakE8srxHOIXWIKIHj
WoV9gyeVycvOYFnGCnRhIulR6zITxKhWL3DCxcl4K1BxxnsSYd/CuOD58uZKC4pMw8M4q16hmSRH
x2mmTfBh2RPF5DJVRMDgyxYkWNZR5wbEH7y5C8nWucWq6EHyV8mFE1kl1TBEl3Y97WbTmTqU4gZ9
a6uzF6mEJrq00zqFmmbo6W3ktzPIzcPhNsqBwzYGbzbMZ7lQqGWlfmonm9hO3DK3nQRE2tfdbcUH
DHwDDV6NJAS5wflPnhPUE1JJgS6PiTQ5pZXlGYFXde+hVkFPQGDtchxkgaUA2opeAArX4PE7N1db
KCioizkzw1zNrwHz3GhHGfqDOW+VwRs6X9Kd6ytcCbSIQyZIQNHcw5wj9zrQC8si6UwKB4wMbhSi
yWd6RXhbW8eKRIL1rRxeOICNaxJsRgv65nx50zik1VhieejKu2WAfDWmafw7ax+ur2nlq+kYhkfX
AWPbmHle1nySaJh9LkVJjzWNra+rqNWxXTg8qwlemO3WRKT//zO3/JwTc4VSz7K5bOEYvhQ2o4p9
G/d3LHjJh55m/+VRhdVhKH1pbUAdkNvFrKyisZGNwgHpTGpBRLulcaK4jfoaWbTRd3NxUwT0+hLX
vpyJz4YzgKMA2trzJYZqp48sHQqnr90WZId5+iefnge5FmzlijeCzOCvHS68h5kNBRIFQUm3tj2Y
Wg2qSwS9GycthSigxbP5AIh7CrxaKkBA6Lydr2kKx7omEWyZyv1I7qXRUVGOgLZf1/ZUtzem4hbl
pgZwK9Z8q/9zfUfXzjqcE6bBBox/ecG8zDBjI5vGbydt5c+k+jD1jdpvS9uRdQBZOj8dBediiVYX
Kz4xyTkqa4Mxbwx8RQOCEvNsP2WaaIBm9QOemOAiGDO0adB7mJAqdqz0eiOF1aavoxs9SX/0bBKg
u9febKe7yGOvVSNtSqvFLprV8Ltmd2YqQ6ctvENFcQ+h6ycptDY2yr4teWssUWa19hQ/s84dC7uw
26m0sVrW7JLKq2IwPpWPUvc7CF8tdizKJ+gC1tpzSQSvjkukBu7SE++xuYMSSaqaTxYs11XsSjX6
Zy076kZ8VxvFS1Omm2l4nDTmS2EPJvynSQMQOBWEc+Hmc3dHohlTMZTY/KT6nQYPXTW4re1k8V1f
OWm/y2e81n80IuDjaixausoIRQBR8YnLNIXymBNYZYqbt09mcx8MmzgXJGFrdwgYmP6fFcJlzUkc
dIWkw4pOkCF1yFU2s7JV9Q91Qb89Xw8GK7kYykZQTllIXDB+wZ2ayJxyooDxy7GtFylPfKN8nWzp
qZbBw1kYx1gHeloXCZAIjPLFHDDYKNLQwmhfgBLnBWJ1MUoODPod8tEMI2qI9MeWgMqFH4y4ohEK
tjzwkPFPBAxZ2aFaI//DjHfZqlStdxOwd9e3csU7zoxwB0PPjCxowevuzON9izoOmC4hfYLtE9xU
osVwvh9JllKY5WLH+gXMKjoL6LCKeDtXoinST0yuoIqBAWXe1fMKk4gJWnUOOqskfbULz5o9CJui
XCv6OKv7dpLpcuuxVQxAFDJMlcHd3P+phiczfNJbwZtqzedApIOPD4jNgmA/v3OthhVqYCFVKjJG
i2RnKy+seLPGkert5wz0JWLGv/sDUncAenDFA3LIHa2pMlIot8AiELdUagNoCYRHBWxTavrP0Bpk
7yem+JoFeg6JXiWLKRDagwFoK6k/wJFI58K6v76oS3HYb1N4Qi2Cc+gJchluAyqwcgz1wpnaOv2d
B2HxyyoV6W1Qm/KpMdVA96YiDUE7ydJjOs/m0ZhAye0ris12SWcWBbXGiLT3QFcrnRfNrOpdWct6
QcaxEkXRyFYhVg98N9pN3O6X+jg23WQWyKkgqqVujOZeBxlRiplQrWB0qN+vb8zagQHqAVAAFVkq
Gvbn/hUaXdmXDeyxtqJJAWTw+4gE0pDvrYgJrr/VtaHti6Y9KvEXzQ2J1EWnLWubq1oBwSybPNUs
b+qwxJzlXN4maRFtsXgB5GHtGQ1VRbTwFqnPyxcbS7UqQlGzxMi5EbxakI14NEOiPM3RqCqO1qft
+2BoyVYlmf5V6Z390x5Z7zU9iAXpiJ7PDiBq/Q0PlnCi4A+xHq040RNfKsgwuEbVM+bVvZH80Bnk
1jJDa9xYqpWvcNZQ71CUUBGm4ivVfjA8Y6YNeltQj+IB0UEJHpUhAfi5LN5VcqPaUMEwHkr1QVVH
l437hnhoSV53lZXPd2ZzCYgnrzZiznVPrKZ0pBRNz3R2s+nnUlfV05S2gO+2aOdft7jWfTwzyZ3a
cRrC0SSLydqTwcpFfPB4Lz1YxdyWCkjiyp0d3qDO1FabvHwo7dfrP2B9ySAzg0oSYgafZuCyBWdT
2oFlUb4pC7dpH60WfTlwJKP3AGe4bm0tR8Vy/88cn2AkGBkqAwVfNZaBaVS3hX079buuciRMpy0C
AIHxWoL5D00e4/dYizTc1l5YZ/a5ywaaqmBnCLHccN7FkI+OfoCTOpSdKXph2nbU38owFqx5JSs4
M8nFH2h2oymx7LCqPrD+jwzdwu7r+rauXKFnJriLuuz7dB5l7CqDyHABfIasbHS0V+1sm81uvXxZ
77rFlaAK9itQhWhgSAMdHreP0qDYw6zNIDO295MFSVCL2vWvKPBN4TdbM4X3PwROCKhW0YM4P5R2
nWEUJwQSdpQ+itzVIcZjJWCyy+g4iyA1KxkPJn8w24S8SrEvahqkBZsOiHqgg5uhi5kfkZt6cfzZ
V9vr27fmh5gqwVsCsW1BFnPHXullI+hTpXRIpwO/nJukSylJCXOHpi1mOjWyyihk1vOjIVnt4GYx
xoXcKhwzAfZ8zT0VkNdCoABSlxcjqH3IAiufYvhOhSGfEPyuGKAPLFOQG698RWhiKNBtwLirApc/
/4oyka1WmZMSjVSaglFZVp/QOLWTX5qIQXTtMIAgQ5MxOYYSPc+f0+eYMiKgPnQsMF/mr+UUU7nZ
g1gvk0Y/K9gOF5/gay7ezr1iFso7sHraEG5E6eZ8cZZU12WlFLh+5S858ZHSUqWLKGb0+zHZJPZ7
UbyG2muci2hZV3f1r2GTe5GOZZfIrQbDROqdqgPZgeTG9r0e/FTTnlbDJgr2duXr8zaynYbc1+Zb
FL7PxW0jZPJZKSSd7gEfEcZ2yvrOwE+RpNrR4byDAiARVGjln7HZOFq9VbNjOLv5REMJ2GUnyMf/
EGnxUiYYV8FldjF5YGqBFhKtwp+2bC/W7xgDX0rxLvjYa4kJcH0LjauJHIRnD1DNVs0CA1Z6dCOG
Tar+DDLfWhy53sTTvo57xzA7wdIu6yqL4IXyV65hOcYnqUkB6WQpzcDSEkrZhuS+Ob+HwS2Z/LYJ
va5+UOVnS/uCRvj11V58Vc7sEjBPzDZ1q1mZBjCtHhcbCTVPY/zXlHmxANwVpBLAqgow9LmFOlRC
rWkwX7TACzXFU/qXWPKJtO2S2Ekj0bTZRYSHObQaML2Lwwr8EXdx6TNo5y0GuLeiHHGHOXFLnCb+
KKRIEBTWdu7UEHftN6Weh42JWVxS5k/dnD9rwnfsRehe1gJSexO9SDC5fY+0nnyciASpZvXAdLP2
zYLAagWqDEHYvkgPORPLKk9M6HKbVtm3nNDwAtUMMwIlI9GdLgTc574SwV5WP87JgjgntxNbrqIA
H2dK9gqQkJJZ0sHCC0UEJRAZ4tx6lAC47BPsXBzsFeulT2/q5tFku+uHZ+37QDcVs3NLpCA85n6M
Z2s2lpmhMLXAiCq9l2WFMaX84bqZNU9boCbgkFXxH19DC5isz8REaLCSmBzkQOlo2Crxy3Urly8V
uAKA6DZa3wSE9zwoSG5jMwdeFvMZnfTRVZqvShqVQL476QkdRnYcGsRAy62memN3oRfiSFll6KSd
9V+CIQbENbRIkLRcUORppTFgyggvhnpuCc2jfqQJpkZrUkCCoXAGyQYJFMjryog28ewUsyH4BUtQ
Orvwv/fi7w/gjoVhV2lmLqMwBuRD8m6TmIccPCWQXw8z2QOWF2JUgpO45rKna+bOhh4MeN+HQC/Z
9biJ2l9N5BeD5s7tL8F3XgLTtbVxZ0PP7SkyFaxt0iFpkYOntBxAZGHW+xAc8BRPSNdsf2lz4i9I
2FhFnqOJgLCr193parn8mCS9ag3LBjcYSUtVnwwZJdafWf+sjF8Tu2kBq0yI33SC5tFavEONCIUp
sPwCBcHtsqVNLIESOkKqEm9D06Z2Aeb++Km13BhIyt69vtkX+du3H/01x+11VUCdRYL6sROy+Uc+
VV5PjH3ZoZ2wiBwq9td1c6s+pCNvWeimMc/LJeEYxY1tlDcgFtlZ7lShl3k7y348iZLB1WVhXBKE
JAuqm0/2WTQXHYlgp8qelkPRV/6ohK5V3VgijbZVUzaonIDKkQEf4O7zss6YUccVQoGsOHK41SQ3
KzZT8DPSBAXWNddYxtN1XUWnHTnL+VUYTdbYdpDkdpTWa3XXUB765E42BvSKj00rOO1rV8epseXH
nNy7SpQA/23CWN43ud/Hikwxc9Tu1E5rBT4oMsUlYEkyVyRTYEobbs3pM5XuITsmsLHmeCBwQYYH
vAwmg7mvpDQAnBcxHKLsUIPt0G0Gi0epSkBGCiytrubE0hLdTjYuhvbQbBewFGJiStKAWQpu+/79
+jlaC/+ny+HOUVz1RMbkHrJiEtEKNGxVRBUdlfTnbKpoM95VlXfd4uoG2gQAQVDQ4LHOOR8um7DL
J8z5j+yWFJtS3kUg3YkFXieywnkdXnB2N1awAkoQm4L24wNF0H2kqHcpE8FHLhvlUALFicVjDetB
QFq+5MmXYsANKrGF+f0MyUKdg5LJLqlRpbQjX2Yq7UC2ruL60fdh10MERAH+oxZc4ytHehk7kRd4
CZqt/JEeS7QBy+UnmORLNT0AWUp91xc1lc1PENkLXHMlVC3jYADXQbUQLRruoKGuVABOKmPBeo+C
o7RBAeqZGOPWlopDFmLa7rrPEGwgd5EvG0twn0HO+mJMcVbqsdM0fM1ZNrzBsDzIcl63sHLYLFUl
0DRZ6oAgDz3/hIBspVON7gLQxx9leAvoCo1TAee+yAbnkySNZDMDzg5KsTXYFD8SUzoq1ri5vpIV
zz9bCfdthijRtbCEJ9Qxqt+Nk4ISRHtSWlOwY9ftYFzjfMdALIP6GCjgHZn0tJDvWATpZFSjRZRv
31c5//FREwBsEP+zTZ5UUYWEc6XVeFbPNWhfaVdPZUIZUWw3UEb0vWyrYIWXdZXtBaB62rFhHHbx
YNrH0VpG9NOBJe5sVYM/MxZvYKP7k8uJHNEahcJ7q7WDzEvqGPKD0TiHJs2mJBi8FmfN3HYQv5Wh
ttZoXpKWKgBb8/gjGGb5PQ6b8GhH5fQxhqkZPCSdqr0TdMTcgkmQ2BxkM/StVDF+B1Ey35upmqmu
ZPW5X5ZlPlBjDIcYffy6C/w6aM3+aNeJBKLsJlGYr4Qh+1EDa/RDqitNc/KiYO/lZCkRlcIgyx2r
BZoKWsv5Zojr2BYc8LVwAuzsQtwA4AIGDriPW+LyyxSMdQc5SCh0v0bSWpLtWB1L4qGndt1l1w7G
qTX13FoYdxFA3LAGmBMFshqdbEzsoaRx3cyax56a4e66JgG3lD3BjKL9VrKHJHjsu89KqJm87A3v
r+g/gecNmamNLOt8NXWgM1tjBhL+6rPUXDXzNXKXsBh0XAcp9s3izq7uDePh+uLW3hkgjv1rdln9
ySU0tCxM8QrA9L/2u+91WmSPaZNQo/d0jGDK5K6RvDZypG4nMLzy9eylGo6gCUJhwJ/PDVvV3Eo2
acHybkafpPiYe1By6Q9h/9JBJsgIJ8/CMyBM9N3Y3s4J4L4GYJys2E+a6V//LSv30tlP4fagra0U
Urf4KWRQDPTgdVfSQVuutWDABx4DFFqCc7KSPmHhuJcU4L5lDBidrz0wgjwi2ZBhvMh4KlIgWKwy
cfQsuO2k4gvqottmap5KIiLg++ZD5Zzs1DCvOqhnSjKAKghl+WLeBXKKFMcCkr6VSHuDYdNxQOKT
xId4BlxgnzApOMhgu4sc4AfYVzBpsuS0iaFAWjPr72V1ircxSCsKSqQkVenUBe07S/TxtQ8hwU1j
wqo9G3p9P8lyei/HuIbzUCThuObCyEXRWwGRKLgLecxqHM5Ny/oRamZS36P03d3IVqMjKpB3IPwT
r66TZ9Rh7vXUB3GIRqHT+XXdgS5nqTFXhccyuGpkfE6QL5x/UDPUzWa0u8wxphe9lDdMyV7tIad9
nD7ZaIaElozJq95RmpoqbLyPAPRv9eipVZ9IF98EyvOIOVRJE7G4ruwNVLrAtWjinIGrkN8b6Clr
pJYrSHvkoJqrtFZ1InO+Q0WJBgXzylmm8fRrhMZC2nwGlf50fWPWDjn4bqCvCVJQGc/8830hzART
ZiRD2kbKfmiAXtqN+Woo6b8nFaD2WGphKL7ghcDfO0M8GnoFt56GmRqQel2UPpifYYL7+npWPvRS
ZwS9JLgoMBrAN3kaBX1fxZpA26O+j3hvkzcABWvFzeZ9L7+QbhN0FNRLWjXSFBog4P9Lox0Lt7Lm
gElL8Gsud3ep36OYAUlXXLoGlxnKKXhIcbBQhNNB+s6Aq8F8n0g/ayVm4MshuKK5ZaGQayxZ9skN
IaU20loGVVt3c3P3vPzz6FPq7J2niW4Z3W4F+e7lfQsFNR2TF+ACxLnmOZ071pvaWOFGCiGLC+nv
EfBS9XVsBVCXy8fBuRku6CNp1KpmUekDAwsdyO1kixiXLq+VxQJeOwuBlYwe9/nG6ekUKZkOC5iw
9yb5JZ/dJMdwzuwF/8yC9x1/8JhE3w+4K76HZBhzAFdA/EnsuL1v8wii223275AkmDmNJtyegc9D
7422htxrZW/6Cg3WSZpAbMNu5+CrbqLNBCAhnfGKGEWVu7XNRNcK1yUuTQR57sosikDRQLKJCIuH
ctTfoLG6JEfBeJiTf4ZHLsv8a4vHLEYDMGYMqsOONregZLBAeXbQooMleqOsrknXUE8DUo6ofDUy
YQYq2gCbgZelpYpcUDDCdNNt2n7kki8IXJfpJdZ0Yos7xWNPGhCmwhaerMjJ/8gKcvKtERQOMX/N
KGtHZFNom358vm54ZY14gNlg1oBqBJbIpXmqbUWNSYrcGbKvEFyxao6bmVA53pt27P0HWyguLLRS
AM19X4ankWqosxzMgbljA4+uEF9VfbnUMYfQ0fbf26gKJjrQkUbOAUA8n76W7VSp4VTBVuMbIB9L
bJS9FEyoCPZvpet0bog7c6U21UY6wlCXHRJ2M5f+qP1WLQ+0jDm67H1+QKdFVl+LYmc1XpcIHgiX
qSrME3TwcOthPI2vEOW6nYZIRkGNog+ulDVOGxnOsHRBzaccqD1V+52IJq1XboAzm9y9piGaqRmB
zZmkGzveKFmwNbW93or6aKLFcUGlrFo9LscabXegQMGHj0VNFJRMig6KQ9I7kbyJrPfrTnr5Rj7b
UH6GAnc5JMVVLC43UWnbt407k4+5IXjkO2Nc7/7dGtJSGTRgeGKB1+r8DppGua9RPMfDv4g8baqc
pD5KqO8l4KqouoECQCNIStYO/KlF7uPpeoeJVBPEDZJS+s0I+GjiDJaxiVgGBlhRdrJqTcULFk0W
BXQqXOYHeErMkhrrw7iTO+Um1aHQEU2Fq4avuSR6pF98O4DioHqJ8bQlyUTSdb6bwaAOfdcpEpqs
DriuFXAcMkMFlPPGih/wYrv+7S4ylMUaRF0gBIH07uJ6YJGeN2kAa5L9s8lCZyCCFOj7Ijt7DnIW
uEshYKStihhdCMOfP6NtutvM2z+aL+3L18j51dPEAX7IxeZu/lnyBJYNEyEFSEMkR98CGCehui8a
M6pSU6K5jJcQqg/tbVO8xoCqJZh7yDCPP/yzWg1nkvt4aQbC8l6Fe4TTR4reJuaIipjm6aZUfvYW
hq0Dwdm7SM85g9zuqt3c9jmqtXQcby11o0H/XIn86z5yESo5G9z1GszhnJkMNhhCcgA1yqGjAKhX
RLCWNV/E4wqVGhQ64Y1cHAHYv2FqBDt1+ZxqoI4WSRmtb9ZfA1zYMJJ2mrNiMTA+oSKhKA9sFKQH
ojXY56e31SctTlqYsBhYckH+OBORjwlM8JOXhQJKpWzZpgbIOxK+yrbgO6xvE3gCwIIAuTfCZQPB
qBo9RmexhrhZwHd1/agaj9d96juM8WHBwEgzqiMWqCv53GYwmCEZPVZhvKj+G2YlX1OQ+fuKn+xy
v9kKscCrTnxij1tUleudrJaw12+UJ+Wtf1Odx8QJoOBwfxyO6tF0Zd90BYtU8bWvLZLzaNLOCQOs
DDsZJm5Y6U5du7N96DtoaZvUMO/YoiUAEGvSuLKIQHPVT4CuBgRPRx2QJwJWwsRIzBorNoObKruz
mn99Qy9h4eTvc6cp7Ps+BkUGro7JcIjWe5NF5fkmFUlhiNbBHanK0EJ9WkJcUac0U7aBLMIBXE51
nS+FR/jWpJPiIYQJ1DnM0P2IHuZjv/0ELS77yg8pNTbZpnwRSd0JzXKJRRTY0TwOMGurzvT4kH3J
TkQzZISH4f3H5Ga7F9vNdEHu9P2KvXBKfDoFWpJIM/gXTCd3koxekkRnm1Z7/VP1J9+6qb5a9/k+
Tul0x3AWQrem8Yt8EGnlXmLyl60+sb4cmZNLGezuQEIEOBKTTmfmFa/QNK7pGHiSr/5ggpvrmwTq
cq0gdUGpB7gVHmlUZJFSzEsKEB+rr+pVdVAOPxg7xR8fofW4rynQM4dEpiKfXV3mgiOGgjr+gfDx
+TKteB7nYcQyx6Sghu6WaDPEt7XmaNOu1N04uK1EXc/VxYJdFkEOxCKox3I2myTou1LCYrMM1N+y
l3e08vOD/ogJwOO0wTz+w7Ad/dj7Z0QDvumpYS62Gk3VVr0Mw4l928p0Up4J0IqVvr0eTtcCwakZ
LpriW6JPoMKMrL5jag39oz/XDazmqqcWuJAmmUGgBkB5YizNqai6LzfkvqU0PDaha1CLvjTb3H/Q
dvq96FysXE8a2pkyASMMChn8qIo6lkyf60miVfOioFdTgfp+N4rm0FZudljBZbAAJDCJxgUcLc5s
Pa1nxDni5WiesDpB01ok9b3ynVC0wDC4jKoksCdcwJaD2tS6HELGsf1imw8yE4zzfQ8rn51qVCDB
/IuJfSgkLXpC54erVyod88wZcw6jaznh1r7TqOXHbrCpaLuJDonXHrIH4oTe6LTO/Ho/+PqtgZdG
TrP75g6x5hB45PZ29sGztlNp6L6kznVXuthp7icue3QS5pgVtRJgvAwzI7fJcEgMTwv+9TjABL4h
HtwgEMKoOrfNfYiZYtD3MqeMj3L6SDTB31+OE7/LBno6BuB4hgnwyfkSpF4Oo2womNNqX0r9NLT7
gW1ABMUigaEL318WcmKI26vQDnAuQsgvqJjJGoJ9ZH6Q1BNS3KjL6eUX9J0LaRqy2oszls4oS2pF
hwW5xutIQTh7xIjb7UfpAljhhH57jPa9k+0YjW/1h/TR3mUuMgBfei48UdPs4owAqC6jA4aqPWby
0YU431wty8Folg/MUdSvNnI7jLlcd8CVTT0zsGzGiQNmbawYUwQDunk3BxuW7UrgUEW4hRUfQdcN
vqejLQAhd84HkyBTAr1drFQ3adDQXN0uxBZWio6Ke31BKyfq1BQv+K2MdqEpI0yN8z0p/K7Z95Yg
o11bDaoh3zqRGPDmL+20YGToWg0fhXySEuoVh6CB5hhaqonA5dc+/6kl7sbMVWMGqgiWCijhxTm6
2MIh3Iu3Bzzs1ATnYXZuyXJREuzXxlRp1FDVC9zSa0J/Ah8D4ub8+/oHunzScRY5lwvtsVHSERZr
abOIK1DiVE5+CI8VUi3yqVuOCAJ9WbjmTHL+10ozrggCk90+l25KtEydP7YzOvIbhAP0iSqZK7mT
f32hK56ISjX8HVhGgEv45mE7DH1CGh1so6jQJS/E8OJaAIP+bqZxsQo2MG8EtgGiI2qdH19NMuY+
Hw3m9G51G1KTWnvzLnuEyp0Dzp0vw4Wmm9PS5JjffmneQG8BdoN0R0Z/DjT8dX29ly8GzI2e/hjO
W606a3SINzJncmKom9rMJRjTd+cjcdiv1gs2OR0rp3ADR6VGQQPBfb8Sys7Mc56MqazAagPsRar9
sQgNS51W8WMB1vbr67zsQnPr5Bw4XpSomhmGJk+jGW1u643qpc/gzXlst8p29l96h2wg4+oRt721
fXvfbdGcEcybri5XAxsDXknI5E3u3rWswQbBjc0w4+nGGgQOXMO6m0UMNysRCN1ioJxBBwQuNH6A
t4s0NTLmLnL0FpiW5yh7ub6Zl68RbOapgeUHnFxAdYh6XtTCQPvZIMjZNN1Fh9CzduzXfCvf6X7o
ZMzz7J2yE1heO5+nli/OTlSpVQ/LjVektH8jX50/30GkE+jmG+mjOjYR7nVRBi/aUO6Q9GqXM1C6
RE6ZbJrsvi2/ri/r0i2WkW60pr+L2RfpXsQg79jUIbCmsdpu7aC9tcjc7NoC8NlqZCL42OVbCA2B
pSeAnjEiEPBG598vTecy6XoURJjmDB4w/ph9a93h50wtt828mk6bmL4mzygZhM5vGV0ewXFcYvd5
CMQPwOgO4jcmVwnhPiOxRgnqm/gBfYRgs0Q7chfeD1RYJLj8cueGuJVWJE5TNYIh/Sk9mthgCnx8
eYh2mfND/VQ3lk1FVGrfmKhri+NiWpLls94YsAnw6rO8lx3y3mE//1h3kQOALs1+ieQ+1rbzW1AW
Ekw4ejzVS2+qEMZdJs70Sqck9nLmjvY9IJBy7EI/kQYioO6qB+GatEE7BsTaBZ2uPPVGLM0M859H
zY13mTd4toebA90RyJDFX+GzedNbzkRNd/zswFQkcKCVS3SB6/39AdyHjWwDU9UmfkBGtY20he6p
crS+2uPbb2sz7Uc3PIwHzCR4QG4XND8kzwR4Qkfe37azUwUUuAzBL1o9wyc/iPvqeAONsx1HKC5M
ntGAO7HeREiVMap/PVYsf4f3LsDx0Ku0kMWqfCelSecu6DrIZEfjncIawH03Q3nfqc2mHH5eN7Xm
VmCWBR0TnqLga+Zuq6TSgcAkMGUVnf2Q5PL4MKTNYZ6Selv0TeSo0/BLa6bxkETj53XbqwdXNmwT
vNdQNOGHW4ZQG6XawnbqiE2BmXuNaFZ6ufH5jQQB4PKYxwAL4JfnQTCMwWKWGzHgVTrE9CTkPmYL
2vDoR2tOTg/kjgnO8v+wqJO4y4W9WOsiVraIDFF1H4Ovuf1nJDIQdqesKFyW06QtkXtNhughGx+a
+bOI3lpoOkwJWO1nUYZ+4fGLMVvDAD2GIWUMpp1vIPqyYR13oGDB6xuZoSkRzPTlb4Vtvkkp4KjX
927F2qKxC66cJX8CnuTcmhyZYCcr4soZreyHVbb9Vo2s2mO4yh76YBIBHy4SDRAngoVsKXQBJHlx
zFj4P6R913LkupLtFzGC3ryCrqxK3vQLQ63upgG9J79+FnXvnK5CcQqx99FrRSiZQCKRSLNWH5uV
RStbxBA66SoKzhpJpmRs8SL555oBknyZCF8aj1jcuTgNeysS6woDAqUf1bmb9/12jI1N2zWc+PPq
VEGrZdgIFy8sHpZ/uYjdMABavYEoM2k3mTH6kdE4t7VZWzhMMsFdoDS/1OgvRQSRIKKsk1cAhgAY
YB82v4xI6Bx5Nn7fFnSdh4cyiKKxZjjEuIgW93UWhVaIfsuyHiqwloDfTez2oMJwrT7YlqLhi219
R+VqJ9HSkwJeI/yVZ8RcGGYscP2owCXAG44RbSlTOBeAORI75U5ITVcqPqzx0ZBf5bnLiNYByan6
5zPdUBjTPyrCRBH2wl7zgHDuEnREV7YcTG4bzG7Rplsp6z29qo+ougLorCGZoDhZpvn5FCWcrb26
ehb5KD+gZRgthwqblay7vFUqRazsctDRnzxOBkZe+ztgPkeumggZpv46yb29y2vmdCaTxTvrhB4n
AVlhIHM5YL77IQL+KE/Bon1bzJp3MaDRkudCk6HKOM7M6FNUCOTKjmPLF4fxq5K0DbL2G2SUvNui
rnvqsYzoqEJhHE4TL0EmUohrK1VndA/bBaiDlzlRtVedEMRZUtw6FGz0Zlc5Wf9KAavW96H/X4pn
VDVHkAuFFcQ33Wi4WQZcczUeEESooCIB272NG+SEuGXCSzz8aWjJITDrn5yPWMEAQjc4uspwdlBO
YAuVMSoVYIDQkEOKkntdA1X9AFQGK6g+pUneJYHid+DF6yIMHcBncfqW1jYbHI0aOhQkcMWLzOnN
zXoya8uobCAhHYdmfCzD+VEIxfdqtj5uK7pmvmeivn3YmY9apmNBfWJCVFt2TjHl2SnpkYXQa5VH
dLDm21EvwOQXcuAaHleXPkmeWlMBdSJuLLANKFX5Maja121tvjMHFzETTNdCI+AygY4KDevcM8yc
IPqTS2AqbysVfQ0IBn91dJOmCsmb96jV93r4MpXbYHyqpF+JVdpVehRKL5s3Ru6rE7i73DL0tdIb
lO3tj7veVczqomEPgzyIizHOcal/M2qhWvRxaUuVI0sz6dDyNslfifX4L+R812YAOwiMC+aCG61e
6QEQXtpFGhANCMUJeqZSZafmPBbrVY2g0hIEo4WWLfpGQlkHQ5yW9oRJhnZ+NNT3KTiNGSfMvzYc
EKQilQpsV+C7opf8cuGsUVMHMwCyXDukul0JrW4HAaL+f75sOAkoYWPCBYjVjHk2naA1dQSIxb4c
0z1w+YRjUcu6I4MWC9NeDQcU+frgLQC5mEpfqlsArmV2SUInyTgHABmrjQBBW+drnWHrBS/gXls7
NAIgHEXR9bqNG9G8QtOlj3k0NlnwS07fb6/a4owvDxzUADwVdMHkO0Lqy70xaNRPetaXGHl3lJIE
mMlQo70kaygrbNXu921p69r8lbb8fuatJCmIlZRCWjxo7iyGBz3l9U0tp/BKof9ETlfESUpqVjqq
SiUwhjZN50WaP4m2MGZ+rIMkAu1SaL+/rdSKJcgKMq7LFJuE7AjjF8wxSqx+VICDi4KPNXvCLDpA
vrkt5Drpg4NjATpqwYVZQLEZewvGoZiAMAGMfi1z9GK0DVPABFKCN3LyNiX6c1+84inr0OABgApf
k1juQYlZW4pTybxxtmtkCOZj5Mt9bAZAUgZLDG5ZD8IMj9u6Ici4KW4j0ppveVfse1ArWLPgpsNx
HCeOR1lZcjwI0ZyGewh8yGx5WR6RN0gK1A2y0HzGuy20gRbW2LRJecHU4jUYc1LB6QMioaW1AiHF
paZFKcUxZoZqcGSrGDMVWhjQLN5XRvil6d2JVgCWur3T363FrEjE4BqwvDAsiIztpUgU5nNzMNra
zg/yjyVjGrtfH4kDpGGX2pFXuwDdcLvNy0A08vDPBwhNTGJKmBhBuzrCFzZ4VE0h0uShq+1mIk1N
wrv8foZYR3PDY28rr0pK8Kq7y543lAi8yHWxG0Z1YARhmG+psCMfxKx2iLBfUArwnMjH8oC+jJ25
pfZb8V5sqccjJVszYoASAYIB5wFPPLaKMSoBIJBarLPw1NjzBhwYPiBIt7OLxo5NwrkuuNIY1xel
RjjrFlSrXH0X7tAQfUqdGIQNpw91n/NeUitvVxyMM+UYIzKstJKkHspND8BMwSAcQdNC6hh+ws9H
L3fE1a6dyVrCjDOvrksJjmoHWcOuc38iWed37yCsJ0BE8sYTLwxb84QXqjEXvaR2mAVdVGvfMbb4
aex70u8wwKWSkoRPrV+/PGS8M3n9nLhcTuZNk4NsbJAKyDQfsk3kAP7LmezoYBEPxY3KaV3VG/0P
8AF7uf962x9cl8YxWoEExJIAw1sGTc+XyzukltBMNWRLX9Yv+ukFRxn1jM5DdmDeFVtueWHF5V3I
YyxVizuRlst2qkc8uU/gpkXltn2v0OUyh0Q+gS/GTo+mnXOuuJWb+0IuY7LtMFmg4ITczi49YEr+
fNR8UeSb67p+IDZAe/PSwsrYTyrJZSRZPTzcTva739lRcSIHjY+2Zddu/xlvP6Ndt5+4w6krwQ/0
+yuXsSErxxCXmgzgInynn8gyhCQ41D9rV7JHN0/JywOPenRVIPLqoKezUAb7Nqyzc6m1ipbLi+EM
wnzAuPi+zXmoV8qqxz6TwRhLP2MgO49xXUy2imp2456k7WSfHt8DdNShSkKMO3l7jF9+62T6QP8X
CT0/2seOemc9v5j/PBLTMMqpmgAEQdKMTdgNsRabiSzjpBTP5fSY5v7EOx0rTyak/RDtWejPXbhJ
Lg/jrJm0CqhW26k6OkBelGSgcgTHsOddhauCvgdS8QrGM4M5DUKRSAXN1RqFbnvaxZuZyB8q0R50
ULAMpHGqg4ja13zfiZxFXL06EGLipauY6J1ga6eRWnVVM6GFbvR6c1Pehwg7XP0k+Jg2vO3aVnU8
k7T8fmagwF3AAPoISQusoo3WLwI+yH8hAnQ8yCma6Fplz0DcpX04pNivqn+JgCcSKJsq3pq8yGVV
kwVXA+VRBBNsLFHnSFj3EywvFA56/ihXKBjaE4/J+7oqiqsAGSWcZgkArzhalwtGTUydBoaOq+9r
dIBrSKhvuCHRt+YhSsnstruI3A2k2ARHY8ujVl0sjr3m8e6QUc1CdgZ4FpfCrSkqx8qARRpmdz/p
5qZrLS8eVM6OrSv5V47CIHBlswTqrhFyph2G6HvFBj6VYEs+fOTj4FvurJFIQNtS4UZLydUCg4vT
8zghvotL19oChhq5BBkxqXKpbZfHkUQLGI5+bD7NxxCPrgPgcp3py/DqTfSpzET5Ubvhs7gBGt9X
DMI6zkKs2hReHAvXIDqW2V4eGqoZ6GnwBdm8HcYHI6gwDOCaoFX4F0fkTA7jwqesMqcigpwgU7wI
mEawsJcuyTB+OHHKQ2tX/ILS8b8qMU5twXBLzA6iJqE+6lLgDZrlFFVhy1L/WutfaV1i2pETvK0G
UOdSmVMjtLky9zWkzgsWCsXEzO9JIhVmjVFWNNQtcGZQVmgBPWPKW7lxby/vyi2MMTgLSBtLCyrG
/i8NqUbMnyd5AEMyEhs0Z6Dr/ecbaKDCjE5gpAZQsmJMFW20AH1fQP1zKSITWAWND8D6xLNzW5G1
dUQmCrgjy8WwwLlealLKIVomurixM+AyeeVJ3QaedhR/tW7vgp0CDEA8iSth94VEZucMeeqsBmAh
6MZK0cUj3w/3VkPQ7NFsah5gwto+nWvHhIW9TLuyWGTFFXojDXtAXu/2Aq440AttmABQ7pu5zUJI
KK2tBpQLoQEVIm/JFnNi/NaFEMZLZ+Wod7WFvg3R1x8ip3PBNJm6g/M0+cav2/qsRQqYBQHABFit
FrtgDG/OmlSsiwSD5l/YFUy+ZAQX0UhqXz/OHxxhK5EmojoTfRSYypZVtjg5xmB0CLW0sWXfOonu
vA88yy4xafYJZj2f2/G/ag5n4hjTq5RSGbQsB9BkrzgNKCMkk7dVK7nXC40Yi6OBms9gyWmABOYM
D6ofFSTxaoNIvul0Fmld5WF5kpSkOMR/tGfOevIUZKwRMI2VPueQ3tnFklq6+9l7oh3cgyvoqfhV
29Hv2wJXnl0X2jKGKYydOFYlFnSw7uPUFXIiK+BADkiucHp+1yQBCQTtFeg+BC/novlZWKmMI7y9
WDT2lO1rQEEHSIH+KmKn5U3RXDc3Y9rqXBLjEWVBrmZBhiT9mAhk2Om+5p7uT2JJys1IQj8lO1A9
dSRwO15BeaXKeymbMdC5rg25tSC7eOiJRCw7OFG/d/90aOnc3N66NUM9V5Mx1IqGMtBGy8ZWf+SH
6NRuhKPw0HCE8HaNsce2y6K4LqCPhVtskJZBRKUC3Rlo+Xi4ZGvBHfZtmTMDkjzamBmFWjDExBKt
FoVmD5AxIXJVYLB3x229+Yi84t06ys/R47RPkCSgP+nECe3WclgXH8AoC4DWprYGfIAZoOe+fq+K
u2WstfjSJicHfNXwpapfc3OHIq6i1QQ04VyOhuuRpm/j/bsIzIGss7kDfdWyCMdkOz3ovrQ3/RET
ruKvbNsTtD55PRnRoS9h1jX2DAy8Rf54ssirsf3HDdCX38IO6FRZ3YnThG+ZQYze6w9qwSHR+s7q
sPeivlBO6UiFACCF2XJax9Uci3Vj90hLIITxM9LdRYhhwghZUXWDOarNfC/6vLOzlvgFzv5fwcxW
5wJGi5sRgjEXOm9FvHVFdAmD4Hbx8XHJbUlezv0tRZltFYB7TusM8lpJJgMqF3VAZAnIzJZ72yss
/+iGIHbw3RQmIHaZ2DNxsg3JboK9Gu+WWjXq1JrqKdHXbXnXAzuLkfxdSbbkilavJAH2d2P/CHdN
RX7jBsGpnW0EvY5IOpCjcgI2noZLSHJ2kRQFoEhDHRp2ySYvnVpF3cfLNMw8kDL7Y/DErcWH5/ox
4ZSpgYpWaxdLAR6Y6Iz1z7C956zhWkR9LoO5G7WxyjpNggzMfdrd7+A53Qs/EqLfKf+iLHqxW8zd
2LRKo7YSFq/tbCCuZtJd2nMs8BoEgbEI5g5MdbUN/9+KeWCNs+Vd7mQ+WnpaWATdNh664Tfym/p4
exG/sznXlg94NUwWAAqBbRXVqpS2ugHVrCd9Z+yVNwvZ44bc98jFADrOK+03eE47RWpX3IiO9PEv
0k1Y278fwOziUCU0zmPsogQGt+oAeP5I8UceXN1ahIhqM1qYFbRbKt+rf2b+oDk0hBm5QMB+iaCq
z4jFHTRcTPpqJVUDqVTMiwBqgTH5yBpTsTOhiO6jLmYnvyIQ893F94KTuqk/bEPn9tatR01nApmV
6xIzCSILAjUEGGQayNuHTJqnaVNsBo73WDeTM1nsCaiQyqsDyCpcMXB14CpQItojUbctKvZEJ6DT
vg/uv8rH0G1RvKIHBQQpnK9Y2UTwvAAdAHUAUC5+Z9vONpHSOkgrGcBqOorXBGVXp9dGHvXRcocx
24h5LRNdROhVwVXHbKNq0LlNLBUloqp2BN2v6TtacuceAyrdKeKxnq+pZC5cjpApLpXiS7dcpao+
1xEa0fRUnJ/0tnqZsKW8gu3KQxrdgygloHgJVAwWiQDA49WMBw3uz9AJRidtMifUSSO+yu17m7rm
eADb78yDEV25A86lspdqNoNXqekUFBqLX2Wqvcm17JpN/n77GKxIQavU3xVkYpIOuF9FkaJBcYiB
96zKu1ZX8RbTN7fFrJgFUHKRsV5Qp1HCZEKRKgmkJO8jLCEymV7VG6DApOAQyfPiVNWW+RioVfUc
p1y0j5WLG41zCPLQtYHWDRarvu2joDPBCw04nG1oup11XyO8TY4V/QEiIEofbuu58nS5EMdcQ2oI
9Q0V4uoJp1x0qVC6SVUjv+hIMNPbwlasH8OdAD3QYZnoOGK8SqhaZZct5cu52vbALkxBfX1bwkoE
eSGBUcdIU62M2hHqlGC5zinoFx/V7Fg0o3Nb0Nq6navCHORowJ1AEwjSxYdmwBhVWLpztZeKDJB7
/yLNfaEVY/OlXk9jIaL82s1CdcoiOrqdUIUP5Ww9iHkrc3RbOWI4YEunN6B8lhv00klNWaeWkwZx
vfWQZ9s6/sUtEKwtHzLLcIEqvC66bi9F9BUds0meUcgu7mONDN1moCBEf+pzTsCzFmcBtvyvJGbt
xgB8nHMJSZMf+Nmf2Wv3P2cUZQxXe1SfwvvSV0Nk/W5bx5r3OBfKrCDQdMCtSSHUTDYZ3JN4b/SO
2jlT9Bj1nOfh2qH6KwsJxsulNDsAKUQFZLXjUzzsTF6dfO3BD7++hDhoghXBsXwpIMyNOZAo/Pp8
KkxbdLPj4I8Lxj5eS7j4BzxgLAcPGB5O2JoZnsuVL+VOYTQiIQy5cbiQJr0lQeqIAqfCsi7kP1cl
+zAbitQqswFXJZ6bPi0RhKfFTjF59ExrBgGU2KU9HM3hV3xUgQWqtVCFLob4p0g3Q/Y4F5T0NQC9
cS//vG19qzZ/Lo3xgjKoeFoaQxqGOvQfU0e1PQXrVYtO2WAGMoqiuCOs876VQs0GEmpxMECxvMWs
UOOCCTi2x7RvtlGS6c5Qt6bb0vLX7U9cq5SiWR785Jj0AOQHSysQF0o+ZfoEo6Ky27dvHR7fXSQ7
SWJ5Q/UlGwBpA14gWLRsSeyPrTKpZKiQ8eo+ZvM+jeqtIKk7VI1Omgh8D4vH3rW6hucfyFjfWBcA
7bfwgfpx9BJAKYWbFC80tbWDjfqUbfNdhIPtY6Lp9sqsHedzuUw8OkSGXAUJagIFfWvVY8ZL6qxZ
4vn/X+SfBdWFmqhUVeEuZJwqBT2Dbe8Y0S5J7oOeWBmnarp2vM6lLb+fScvLHmy4mBXC5O+PqV7y
5q8aD91r7c4/l8FYu96Z81CVWDEh9RL6rCB/Qx15ery9L2sVIwwbANkL42XAUWJfziDwysYshSqz
/ArQRLuutrXUkgIZRc3Xm52KdoKKl/RY0+1cKLNbjaVUZqDBCof+JaXPWorX8lHnvUpWXTxcO3jq
wDy+TO1dbpOKXpZ4AqebXTs4eLNzavzYcLFbbnkMXBM5v4Goj7yy5ZpxYFrbQEEMY3NXQ7Kx0fWZ
bGJFh5K6cYUKXNO/zrnOqamsWfy5GOYkm5kZiLSCfUStPxcOzjTpZ0y6A49cFClRFc6FvG4pZ3ox
R1io9WYQvw1yau0R6PUqBsXwmDhkSuIMhWgA0SU6gZuIWFXPiTx4a8oYjByBpl4RsaaB+BB3H7Tz
65FDY7sWu52vJ2MsgmwUs0hhLPGYPvYmuIlMQNca9XMd9S46iTjbt5Y7tc7lMecbDQKtGaSQpzw5
6i71jHcFRHNPjTfb0xb1Ra+ZnNtnfVkkJidgGQrQyTCHiFlStoENhTEtbgJI1FPh95QMP/NU5YhY
2ye0yS8TfnimX6HUKnGqtoOFdig1ux/oXWo8iyLPY61t1LmM5WCcOV8FQXbT55BhyPa4x7zvo2DH
rr4dEjI/dNt+B2Yif/yQfvGQi1aVM9E3AsR9NFuxBYveTEOTZog/tLnxgp7GpGhKkgUBJ9FxjVyE
xDJGcvDW0jDhgAHVSw0nzWgnfRyAR/Ck+4UrfQmnACfaDu+iGBkyR3LQqO6LW7Mj80TUd7QB78wv
8St6Nb2Ys6Mrww/Lx4B+E40FQPJmM0ltbIQ6SNRatC9oXoHXBoBUwLtpeNIdBkoTEgI+qTkov6Vt
mJLcT3z9hefqrhf+8hMWwz7bcUx1TTWg7YHgkews2ZXRXcd72lzfSBCBQULMwgG1E6ADlyKyRpUq
sVi0LH919R9L7UmMTFb/5/YRvLbdSzGM7VLU2yOxgpgU5B/9T3HYBsWxkEcyiTy8lJX62iILLxwk
y5CVZ4f86EzHOQogKxwTP+1+zaq+b+VP5OdtfSiJBBpmNLcDYZ7+bvXYMab+aGnglqjRZZ6YnpDe
jyF9vq3/yiVy+VGM11PBTR70YtXaeLuAeqRxBXR5T9spdhT9fa42pnin8AhRFvO49HuQaS6wDkA/
up7YE2trKhQZaabMFB9opj+licEJb68v40sRjFpKRIVxqurWlnPFrRN7kHyROkIZbidhFwG69/Yy
rh6IM40Ya206qxWiBuLAlEYGTO9FaQNs+oojZtVaz8Qw1jroJYjvAiycTqVN2HhFgtKJsgzvYYBl
+y9UAhIGvIyMYSe2cykc+ijpQa9iSygkahWw8FsXw+q3hayanwXCKyBlA+BSZLlp9LxO2zGDRrX0
J0IXETJ1CKzjwAZNFckSO9KJLG9uC10zPwvdjphIRcYfrCOXrsWYR70yNWxWmWHgtlbu0qHmBBNr
3utchHwpQqgAlFLFUEuIE1vAHBNYKpAaV8qX26qsGcS5HCYEjCuKVS0hJzcowtoTHtYzWu7BitsK
HHvgiWJ8fiUXEm1UiKJy7kQmKWsZrdx23R7S+Ou2VjJvh5bjdna/1DnVp0xssXybDlCIMjGP7VZ1
LVs+YWbTBm4s0IYld/Z35il6fEnsl9DRnNsfseZBzpeW8SBotxg6sV0ss8vdLHeHufAG9CNo0l4I
HUH4dVvcmgc5F8d4kAoYG1NhQhyGnJ4FeUZKD9OUVYl8xW1Bq6a5tHegKxGHgAWvkpDdUISua221
8mYFDGJHM/ycedayunpnUhhPZVlxmmHgtLXjzB/MfiMA3CkO9mOTuaV5H3bebaVW2sww1nImj8mE
5lVVGsBnbzGESsw/Rkiyd8URH5Q3LSNhT8rQFl7RArGR7yqvxXxY+HT7A1a3T1GQdsMgBTqmGIvt
FU0Yown6Cgk4d8LYjlVb51FCrB6LMyGMSYaTHgnfixqgVU+U3+KOd8GstOIs40HLXOuCGS2xjdIz
BSrIGGAdc+FUFfd5+FGHvjF+xeqvuj/pyU4vj6HgU/H5X6zfmdxF9bMTHwAtgkbLiW/m0JFAt6oZ
iIiyx9tSFitgA49z7ZhdEuo+6+cAUqr8Ti1+q9NBRmINhb2wzEESkrqF/o9xTi7Xk9mysSgrC9kp
2EWzs5IPsB6GzYfGu6tXzvTS8QsoDLRnI2JmroEeWYC5lSGlDAQ7MRQvRamImqdeijm3wEoKByLO
RDEbFYIkeDByPIXAlGc9ST2ZN/Fx9oWjel/XJNsC8GNvfUicppwVd4IqGBKhSIihyMLOKJWN0Ckg
TW/ttjyawUh0EL2AGVaVCiTU3a7gpB5WTvOFOEbJVhlSMCBAXCkfMuFRSjaSwDHFaxpa4H2cq8TY
4qiXg1mJkFFrj6D/E2rgDR271OlzEPXFrtT/aVWvNvei+VD3ey2/b+ITeBI6OLaIs7prT0p8i4ml
VTGzYLDFYKkRwW4/UOjrhHfKqcPOFp+q/Rgf+kO7iR47LxNIsFngkHWyi14aHsXFSnBx8QHMMckD
AZV8ig8YAy8YvTJyIuujt+7KyLBvuwCursxFW1dinMYaRCmhUyUbUcOUqfor8n7Tw1fiJW+F5MTb
EECo+aEj8XPpA/L59ifwlGXuRtMsRqMCySvoIJ1BdVQghtWZG4c/lOT1v5PE3IqpUUxtDl4uG6g/
fbCv0t2UPjbTUxDzLo7lRDCe9XwD2e5UFYhIalJDUi0favVHSzkB9UpXEoYGVTSTAe3BXHAmLi+I
Ri1BHaKmrT2NJy04YcZlTL1K8eZ8P40OlFPCCGSTPDqfb9QxRjEMleNQKABdQzM081iIwqYpgbre
2larODX82wj488RPWovIg5uawB6idmjpm6zch/1RiPbgiJ60va7cDdq7PjygC43IE6j/Qp8GTlL0
LsCmB3FPZ28oHGPGy0chYCNJzGDfBROJzdHtwX3e5oLdgIY9KjF39Sl3fprptpFNpKT7qT4ZreiN
kW3hwRQCf57nAVdsVAajjwS0IIQCV8SFSMigtXPWEAfAA6JDtrCOlNqW6FZa7dw20hXffiGKcbbF
oM5tKi+i4kOsO00ERDtw2QJDH9DcJcezrwrDtCLqK/i7An4P56FLMwXCUkBmj9nsiYJOWuldGA5F
d5eUrXdbuZWbeRH0H3mMY+uaCdBjEuRR4VXEEIsiP4eN7s2de1sOTy/Gq0nAmikbfdFLC8C9mHmm
/FVovjJHfmmYW3PmdcCsCFQWWKSl92thqGBCDkGOzEDWzc6WalcMy208/5jao5BXp1hy//lIOZIQ
MibqkIBFrpy9/rPcACxcaHW2rAX2VL5MKC9HujfkHOtYufcv5DCmWEpKpDZAULRz6zTSYyo9xz3H
Ja84ygsRzLWvzIoVo9jW2W2ggnl3sHUez+OqEkAYRYIR7gpdAJeeUp4VPcwjLJYadW8tGMv7MnrM
E07MsKrHmZTFPs4C9l4yBT0WIQXYekRB52tRbG6bNE8PxuMnQmTJ6Dzq7Cr7XVZgvkWuC2nS/0oI
O0mtaoUS4oCgAwCUWq22HUwVnpdTneasFYvZY2bo61MLaCJ22inqZQfze85tPdaSyxgx/M+uf6NQ
nO1HXdOq1YAxg5H6+RjrB3D62UMBzLpJcco4P2QtigHRgMe4CBw7w61AuDtGkhP1OdEG0Q+Gp5by
6gTLFjGX58VHMU4iR8tQawlY3ax7MYunaroLwz3gq/vwKFG37zhNhivO9kLcsg9na5AEYp8n8mKT
8eD3sUWE+C2V/YByKq+8/WTOcNdbZlNayxmmyX1XV/ssf769nTwJzLVRVKFljiIkDOp7kPtyK3Hs
fi3xerFWjJfQ43TGEAzWKtXEZzNJQJ49D0BZtqb7sRdci5reGBekbR6tkP63whnnEYUzRgaGAAdC
fM6CmkQ45N0pm+8bfTcmFtBY9rkgc6SuGiOyXrj6UXPASNuldTS1qYeqEIGCCh4ryN1YTdDqYxsj
oCM/9Uex/X17D9es8ZvJHnlm9D+pzAqbo9qUowV5ndX/yerieUQurJNyR1S4CyqvHLRzWcyCDi0w
DyoaYwT3gCbsOkS/XPlpHIOnF/mx/io4zWwrTUuYZAaDsPb/VWNcsxmoKQjJIa7/Eu/iV+OJ3k2/
KwusDsBtV1xH275qD9zBhKXDkPUmZ1JZHOLSkMFjn0IqXqfu8Aet89pR3QLVIyIlDx2Ms3kslZ8p
lYWYj5CFQqeTA/J8zm2aPJo80MK1S+5cp2Vjz1xWpCUYlEkgJ1OsrZ6q+2gABdHESxDxxDCOuJOi
WsnaRYwm2uawS5Bd42XtV8APLqxCY9zvZE7G1C1CBADfmX79njznB8nJ98W7+pToJOa44dU773zx
mBMNNBuxp8smNflr+AnG3x8tcMcEN/Z7G22jwu9yLz+j+dF6SF9vn23eejL+GX4zreMakhXlazBf
ZaUhlfhyWwZXPcaB9BOVBHGxDf2ooB3wh0TafbzTcqcboFLxPu/Ge+poJZF9k/fc5jgUjXEouLX1
aKwgG3VxdExJJxWFeKJj0D50P0S0FRicGGml/UYHqrqsLRC43+BUlychmLLYKlsJs7ZljLf9KUt3
NHFTxcH4vxMnT1N1zINN1/nV5AjVXUJ9znIvL/lL97J8AJq40S2OwjT7ogGjbGiluYqRtaEmtEcX
ZqnZk0iwt8DISjAAHOnuHLhZ6XIkG8tq3hLNnJzCDM0YDQOA59T3aPlr6wwIQhs6bGN6FKxTVhzq
6r1Q/Np4tUD2JMdEKFxF/C1JnzreKBoRR/pgLbgtoegqrRsPR7MKNnNPbaN8RpZEFt6zonasMiEN
oA7b+scYiXbbnkLAGqvlRpEjFCi3vYqBQKQvmkMzUxRqfpiAJxVa1R4nT5I3CWBMs61W7Qohd6th
mwt+kGz1fCYtGjxNX5/8un+i4zFQTlqYg5I3dLL8VwhiqgwwjogqMvTFzfdpcsplR5c9NByWgAHI
T0m2TSZPbBGv5q8Zur+DTWJsTOu1KB+UFhkB0ERPDym4bCTqmPXGqJ7M1suoQsr+oOm7JHzQi4MA
ACvjzULBfz7Qel8oYIKhW6N4zKifN5/B8Iy6SW49Gf2m0Ikx+VQ55Tg/Yg+AqPirAd9aexpmD2Q+
bgxI9uxdbD4KI7ZREiEIiqh+jExblV7y5EkoPpWpcSwMpyNgafUQywWAt0rdNYJjxV9yodlq+CFO
d1lyEkoA66KQIvfo0zc9mJ+dFC9BBbxib27/tGBqsA5icEIaq29eTPpzqEHEVB16EBi0oBgG4KY1
2rT3QtVtxGYrdNWhDSdfk0+pMhCxMH2TvqNbyMtiN7N4daeV6hqwztC1iek1EWUhFlgk08Kg1qJu
acaxpa2xrb0WsCkxSQ8NxnCJeK8cjZfahYU9YTpv4gRua+IxQwpiH0tCCzcavi5dQ5VqRVfLEJ8c
Uke2BxtUs6cauIfk7Uk/hE6++0Lh6K1xeaMBK/OJSNGfSWYOpl5MulHjUvtuDwpceVeR+S2sSIbQ
1X40XOMIysfDtIm2hlM6iS+MRHTAd8txECv+4eIzluvoPErom6INwZ1pywsUCUQHju7DGQ/AYXjJ
CW44xzhQ8m79ui34Ogq6VJ+55vqSmpNooF42hk6U/ShltylL0ik8/ZbvZ/zfhX7MTSfSbKgMDfWr
jGR3qq3sI49Cz8rpffAf7ptNZ/NSSiuFrEvdmBsui4As35pY0+y1ItE29yoVgA7IPzqf7fEu9TV7
4ITNPC2ZqDlVasCUL2ZsWDtF84PxThE2tzds7RY9W0mMFjKWAnhpndaQkejhT1HbzGK+LZOGNMMn
Kk6OlY6f7SATgJpTAk4Je5JA+xD3D5TyXpjfSHv/96aiaHf5KZaVyqW1lOQRDD5YETjC8m3i0LvA
+Un90ZkfcauBii0njWeSHrybrT04Oy0hT7fX5MqIwY8EojtgJS9AxjrbdD4I0ZSKcoAwagLhJIYN
KzjXxjhyW/ev9heCvmF30bgPF86SilrpnJY6eDyQeAMcn56TUnAV2butzfUOM1KYMyn3ypyODaTU
MTEx2IP4jBSJn2+Cp2Kr2PlIChSvePC+PN2YE5pjKsEIq2SwheKhTZ5LzRsk+7Zmy7+4sBdGMeZA
ImMpNGIHxYREFLcprbI3WVD0xB2LqTgaXZL+Ebpk5OQx16wD+OiAmgHZN/o2GCulCdpk+jkdUA70
RYDdiZi6qPey8n5buesn87d2f+UwD71ZlcGLgR5v20Jc50ijp/vhTv4QLDs8mE/5Y7nXjnSr2Q2v
E/L6WbZIBtYTei2VBcWb2brQmK3BiilAirc4dVtDJG+YTHAVv9kmLqI0HqYuVyCzkV1YdXHdQaD+
P6R9WW/kOtLsLxIgiRIlvWqrxeXybrf9IrR7kah93379DR18Z1pFC0Wcvg8DDKYxziKVTCYzIyNu
ofmNyvDOcvQH42MAAXR0NM/CcsSXwgC3Qi6wSvqUD0YEg5UO5prC6cHmYtfI1PzcEcrYfm3cX1r7
p7K2uoy7PC36SYa10VXuzF3/AyqoDRg2neV9Nu/oXYPECCro3+FN0150b20eRLwFIEQBWXqZb9VP
SlHk6pwNAFYB0trvh6WKpVNRyrV5LAj4nzE4B70QvolAW9MoLWwrkq0O+q4y9FylU3UsP4N7w4N4
2XzO7kO/FQmeb/sOaDvQulhSPf7SwIxVF1ITdtFY+qE9AFjvB276qT5jntCp7rpPwbFcjt2XoLOy
xx1LXVLTNooKEMWqQLK0rQ38qcN2jSu7Awhz8PoT7OxX/MHiPiuLXDJrdEFKMwkrND9C6DuhTu3n
vtSD1w7qUxAUuJtAtiQdYtAs/YaExUd5lE4iqv0lbf2yaoyJgg/Twk7zGMA6LRuzIEswSk+a8tsU
iZhsL3JlgAsBQJYNWdgilrcjBcq7sKEC68Sy+Zh3gKd2pQW8C1r5dWrHk4YSdGQHI5rcQ7QPyxgi
fLqt0gBKIdXdUA6HxCS2MtRPpt6j1Ccx0QPja5q/fJPVz+UCSJ+AslpWl9uNHujHIsJbUD96KveP
JXg0zR+ZPw9ufCTH0VGoOzqT+/SfETCXP8HiEjciaWOd6tgxUNlW8ofUPZgMEk9vEFoTeODmx194
BpcqBx5z3H0Q93rF4gbxa0avK5/L8zjKO8Gx2gwfGDtSTGhkLBQhl7nfmBt4ni4RGTxNOojqzt3Z
128I6GTeWzt81o/QIABG0q/964ZFdrn3WhzUCWEt7FpMPWjlfEKX2gmLyYtEVFvbu/hnhUucXt0C
fTzpcxvCkmm9MfaqMe/6SpYTwh9RoFwAeQF4AEkrl5cYTRmFQ1jBJUN916DoEdxD3XDId9AYPmci
uMfWatbWuDCY0XKOmhTWJuutC/1FsPj6ckQGOIegBtNHZTFAzSdN+Qnp0Ot/fyt5/Ie9HK8fAHUM
7gQr6kQI7evB6Y3PRofi8q5hPqZZrFCQpW7m3ytLJndQixHcv0YCS4zIPbTzIlSck/g2C3+GQeKH
KgG4NG3dvLfeBpaDrihvX+Ue0wy6WZyDtBF4/FfELgIHGFygSLNofQLWfemIU6hVpM/xe5LfoCKx
3BagogZ8qGeAlFAQaWXBK3briIEREvOEoPwGgoYLHxojmhlVzeCEAYgmjFNJMkzXeEXjXv+iXxKd
RW1NWV5SBlSdoLNzua4+i0F/U5VQHoa8zuwm1QNu4+smvhaWFhvQYKU6hF9l4J0ubRhtJZW93ECt
/mO8i3FL7Xrfr+x+D8yz5WD0ygMt8AQG9cwVwfC3bVMT7GiQ71VB931p26T1qDCzTZ1kH3f2+JSD
qzeCFHyDIqQjofZh/ZqpM9+G/jjbzY0wS9/c3z/2eRolNBZKoo2wj9rKA4bLa8wzmu7sFLvBO8zO
ELmK8yTY7y+ndNnvlU3um7KxjzsgbCB6Dx7fA7OTI3SKC/szcaofALNB/MIDm+ZbeSu6Xb+ekuX1
A6FPE+8gA3LWnNeWatGhPhuiqsTejMCR2aHq9yNUEM3QLqT7vktccFrnVAYMfHd91V8ODGeay4XK
dlRaRmBaNcbDqHiDQr2xf5yFvNbLSb+4MjhDnEe1TFWCfIYhCEP9rP35W3bUDuQW0286xHcY8i5B
0P3KrnFpkfehuG20OJVhEfyW2kexH934broNH/t9ame3SJaQtOcPss9ekNkax1Kws187ZJx9zp/y
GBqDjMJ+dJDurKfwNT1Ur6gxncznKfSgdwmhWqd6Vs+zJAgdX0/PhT8Z3IWppO0wtkqUIIlKbZq8
RXnpt5JgfcsHu/JBDS601wEb4mbA8mbwlOYdqnhq+dhYqPC08msIUohsqWQNIkGQr7UKbluXy3yV
24xYV4L5fnzWXX+S4z1KTA77NVk2Go+LuNF4VG9M33LJ8/WTsrmpC5gQdGiWDAG9S7vl0CTyrGFT
gxQqSvGuLl4DXbCnm6cReRUuLkxLWHzYVauwl/rFRmVRvJ5161cyK3etNJV76AcILufNBf0xxp+P
3iIJSGlgLCK/dBCyA3gSihAEX5E8y9daGeEOgREBM0kx8Opo0inQ3J6eYqP3cihV1OqxwZRc+QPt
v+tfSrCLvPtH8WxNSgCbyLNzt07jW70Hc05iFZKH0d7+P+cCl0vkHCOTg3w0CgCtZfIQBfcVMDWi
DFj0qTifj6w4mo2Q4VOZn6ZmE/RFjVAQL7cPFoTSwXWnqCANXX7E6mDpwKdrg4516NatpICe7rbQ
7Ba3P9kH6UFnz4YUOiGKDqFf6Xda6gI1obai3v7iEF/CyupXLB939SugslVOxoBfMdYHmdgq5AjU
2jOS79F4B+pbe0B3KYKKuyjd2nSalV3j0m4EAJZSNrA7xU8qddRkP5fMpUwQRTYPBMyATExdJBr5
Elkzd7GeB7AjaRAz1bAOhdb7IChciLaPdjRlTiUrrtSQY1QLysmLm/B7CyY7kM1Bw5xAzuRyjRWJ
GRLnAm4UTmjvVF6SiiqAyzZ9MbHMz0NkGepTvL5WxUDUo6hYXlKZR80AD6yMzslIPiCtewhFd/zX
wQuEF0hs/p85iOxdrmjEIHMxqQD/p1DMMH6Vo+KG6I03jyUE6Oq8dqPCz/LhgITxv8eYtWFuK4Eu
biY1hOE8hpYXoYeQ1b6hBo99KJT0XK7rL3uKkYAFHghGHT49TLtmhJwRbJlNFtposUAAfrZzPXUn
ipdbOXrL/1435Jwo6R7O586mgGRke6NXv4HLE6tuaPN0wG+QjDh4rg1puMloLrnxXOCdKZeKO0jh
vAtHczqWTK3vsrHetaY5iJA425uhQ1NJIRSUSVyUUqI0g54JfohMYydo3b4DGOOH1PqJDgACSmMQ
1sImAW4yiiLkVohADw0UgCYm/cCWe+ls6mRZ2UAr7AH7MBPgM35a0MfVneuetRXrUe8DcYwJ+TjU
Cy6txNJIpKKslzxDP3a02EcdiujT53UrXysFODlUBpHXwmJiyHwsMNKSKWaMNErtEWLHwHzNDchF
6m2JBn6Xqi8BIX7cZoETmMPnWBbfmsZ4qLTAcpSMvAStRgTRaTM0YsgPA5RgHQLEiQvBfSrhYqpB
iZpgEDsgwSMzUPWeK0caWugiswetyzx9zLxQpKK9masvhGYayIgU2Oc/LXr8PZFSmC7vazruWK19
plNiZ+3jrLSuEka/zATPQuulx8x7X763MW6hoVYPjZ4gUVNtar1f/0LLieJPPb4LEGeQPEAqyEWY
yWiqqp0QrNkYH5P+ISPTLtWJHaA1X+S9HyQiZtot/15b5J4NZW+l0wRKRqeM58omSNcaOX1neuvo
UiGIn1tevrbFebkitfOoDrCVIJu2BmYb5Ws5CFKarctobWS5D1e5RK2D9kSxYGRCfIzjymbhTrKO
AR7yIir7rdfQ2hTnQEXadlERleDabVUgPj0rtQ32ESShq+KdB+VvMGkLYvK2SQ24AbC7g51k+ffV
6uKhZElPsTo5qGApdupEPUwWGkPUOge0sfXsLpFmAa71n6GTL34JMUbIci+5O1+WSoOOoi+F+KTt
2JvmTDaesafiltipcyN5kxMcrNPoYlDFzW5Ld7aDZ0jPaofxyJ6Db9VPTfCNt3IaAxOcukpVAOd1
zpFAEq1PkYKgjHoRCFLNMwuFOdums4L30FJB4oD8iQtMRZ7NOpSrEJIftEfFL46h11votKi+vgv9
xC0HGyK714//lu8uHxUE/iAHBRnM5dctStQOiqZFgkGNqbzPpn7I3ARRU3dZWg5OHLb6Y9MUhoj0
c2ux0BDXYRV88+BAvjRclxnuekCXnWy6S4jf5lDzEWWJW5HGRCnWBDU7IK38vKzcjkPO9CFxuu67
NJ/D6IVZL9T0r2/h5kogfIBPpqAmzEfQ2RinFNcpDojJnrquf43ryDaH2btuZrN8Z+IeXRRrVXA4
cpG6tYIglEeMNKXWrR55NLkZcqBHd3V3L+teoXgEDyV6Uvrn64Y317eyy8XraFS6aIjmJYaiPpvE
B1I9FplIq2LrHlqvjnPEOGRzmA3YxcjQSqcmxq/F6N5iWu6oZW74rOwUt8pzATnFtl0dLyXQD+JO
5sKbPuQVaVqsbmYZ8ATmTW9Qd5pBbgfpsVyRfEp/X9/PrVCCCPKvRY17TARtxnqSywglRQiGm7PV
ifrrmynO2gTnKnjhaRUNYcJE66/scLK8KLwPh7eSYph5r0JeDQqT15e1dU8AjKFAhnjhGec3MtBL
vZljHW7SF56pvw95AULOwSV9e2Ygxmy17CQP0+H/yyq/mRru96TvYdUc7+byLu7u1ei1lu4bbQ+E
RqUJvGXrLKwWyTdkLGJ1iURgboifivQmIhqYlAXxZMsj1za481aADpmGKmxoCdpqEHPWIluVUqgG
uFPrzX9Tn1ub4w7elJnJVMkwZ0Tf0xwcXaNXd4Kv9BXSoqlgLsE9DrdfaHU4IyQJ26pBIuF0U5oy
4Oj78B1yuvQHmxPLtwolfxoLMzmDG7sG1WgdSndZLlO0Q5JwOEVVmt60mJYTCaxtfE5c5+j/gxlb
l9EYubyEzNxiZYv39SKSEEAtClpNZi/S89w6jWAP0GQ8qZE+YFL80koNIuOC9CgUDkOlnySzUu/D
TL9JR1Dxo8G3m3p1cJHD3aI1NNlRXMzO9UOytUxQAWJMCN1RCvgb9wMMdNKzFI/ZwHwytfvC3CtC
0NKG19K1DS7kkL6ccws1c6cF21uSzJ7WFvYwy64R1F7LpJPaGnbUYwJKgaIusZwk6205V2woO+yn
PHVHogJH/2GgJnh99RtZwMUv486TaUCKvVkKp3XoWeR16HCGjqGow7UR1eHcJtUwcw4JHb7gRvu0
QRkBr0q1/p3Uz1H9cn0VW3+fgDZzoQhEDsBHHlrgDU8N/H1ogYJuNXdw4V+3sOmn4DPAxBh+vv4l
JQvnKmj1EI+Lgt5Y7X5sPLNwUuNdw5gMeLfHASUXQSN9qz6AetMfm4tbrV4XdaRTpbcgHkKeLMXG
NIet2No70JJnkMjGr83JcjVB7XfrNIB+ABJ/IL/Abi7/vjKZUkwBasXyXJNOKd1JeLQJ9XU3LkO6
trH45MpGrcgBiLyWZVWuIqNG5M7ZbcBeZGixq3YnSkG/4jERX9H/AFpQQWL4hRsKYlWG0ox4nnRO
78ovI7N7G20Qx4TMGDuZdzI6+NJNCw5iEahlczcXsV0QAy8vRC6Pb5opXIQjUD9Qjlp0LMcPUzjj
uIRh7i0I4PofG5yTQKlQ6/IQDyN5Z9hsH3rqe3DqfGsX2fQRVGmCCtH2kigiNupWC6rk8uNllcai
aMaSTAW3wo8hu51agQmgcbbWhPc0lIfwcsCZvjTSQs9mSpgUO6nEqhcZ99MnhP36V83Myn1XBupH
2uTWIWCxdDbyuD3GmZJ5MZRk9kEhR4cwrtt3bQzk71VcBHtZCWc/lnTM5eBBR3ZFHwb+GKrdUaZz
D/lDI5/fkwljbDQcU7jHqMmlLVUmKLemuLttWQofaWjpsKZTb5vJkO7qCoBEWzaneVcpVfhdjZX0
lmZd+RCUzXjSYtbep1LdoSoVlRaQDJk1+qwDQVcoq5/mnHSxh1nCQLVVXLPPXccYboWenXWjBqcv
01k8OyUBCgSsDEZj2nMxNa8tTbQdNm54xJUSHhS9UjxMmEWz3XWmto9K8MmhNVXVJ0bI8sswfteb
lu6qVZfnYBGKYsy3FYNfUb325XywMHEOOPYerYLhQIOMhY48R+QlTGfzOFCIbmJ0MCfMw0T3VGLi
TdZOaonpu3CwxtguG7mBbDU20R8yjGLq9Sy9jwrwq/u+g35Hh6Edy49pz3bZbNFvWRsBcyDL0nOM
K+5jDszgrikHzZOUiHSQmtJIarPWmDSXpKHWe8BRK29khiz6GI70Js065TtGa9VfWsHk+8FIYwyV
KQxvykDNUlfKi/QtSyjG9kOrSH/mgT4eYyJlr7HS94ciV0CnNEzZLf7vHWb1zNxpU4PcBtKkoAFL
ooM5qvGtyvTKrYsZ0qIV2kJvVqXShyEPrdi2uppAmlgz08EPsjBMd10ZqYcCbMUPmBWofMyZWJiu
IWQ6SkM+fBh9JHuGVKOpZEpFuBsUTQaUhunpPejJm3MaVDGmZq0lzbHG8ClMsvyxyGdauHEZlYeu
qKr3UKMRmuxKPXzX+liq7VSZZv2oRmn7LU4MyY8xWnIMOpk8511JgoM2JGzfJer8oAwkxyDkpDtS
IBkPulEFB0zR6mjda+jhe1VXBYpNczRPHC1Opn6XNs34kJb9BAHG1ApOgy5lexpI3T5gpQQi8bEq
PnMAdZ4J9iWyq6iWnkJFb3I3N/r0uYi18UkNW+XDKq3YCVMLVNlxGefPOemr73qKyqOt5oCQ21ES
VW/FkFoPgQXaIzsvCdl1kpbdmMMIgEbXj35aNMOzWk1qbYdSXfwe+2H0FCAenlXKoL2dmmgq25la
jKWHEeHoiSRBfMqYHkEWGO/XZ3VSJb8IOhLZciGnYL8NxuGV1CG4vNOstux8oPRmAH/YOSQtDnAh
6yNOETi3oqzsb4Yhkd9BSA2dyKTS8NN1M8jcqS+Mc1aj8GUr8LJDFTAJoYPWybRj0Hk6arWU3E/x
3EFeQYuqQ4XBKz/XW9TV9RmCbk2rjycJuddP4HCHlxLcLIfMTC0A2tAswNxp5OXhVEVuWRf199AM
ojOiYedKdTZ9GpkKdlaNSHhC5mOEcaUS8LR5msIb1jO87qyJBjuAqrOnEeHal+NGXaYetPBQWGXl
m8RMbrWyiB+lYIr2NCI6jkNS4iDRqPVCko8YqJ17v5hp8o6JUcnWpqjzsikx9oNs9KBYDPXeresJ
EniSojaVb4CC0dcmA7SSWjV4LM41r+gTfdiVlNaWY2aaDgUPojSWPRSsal0VmNIIdYsa8BW9hDKH
3Wsk9zqDtcQxQiPxqJKkYB8hKKXmzSjNCGF6PTlzo80l2Maa5HdEc6iVjkXVvlaFFXgTqct3Qwva
fR+liT9pafNOQqndV6Cydmqpa73aqEtQ7GDTo1ya3zSlk38PWmLahpEUD4CJGaewxZCsYZrzQYEj
vnSZBETa9ZRyM/VeCmMy7m+8s/jkQJebYGpwk2aWV1UYuU7tqXJNsLpdt7N1Y+tQcsczC2BrBLHL
y3RQY7wtE2SuJDiq0i8ofZipoAwuMrHk56uMTtYnTH6NMNGZT1bP7K525UnQdRTZWP59ZaNI6h6c
LchMzeJ3lXhJcTeWj9d3avuL/NmpL4mp2eEywjJKhIpKfzOLjwDY1VpU3t16rqy/CPflmaJGIdVh
J++OOnmJ+/9eiKHrv8+lhFDkG6xAw1ZVmVdFqdPor4r5en2vRJ+DywPjRCV9WmINbXOMu7faekqC
h+smBNv0z5Ns9cWtIDeoUsOEqn2L0gpe9V/Z3PAwgNyqbqC+gf/G9xQmuUsmGbQ4TqYc2QhhA2bL
gegRt5Wfr41wH6Mn6WDILYzQh+x7dQ7P815yqNv5Q4/JuvK7vL++a5uvxrVB7sskKSCrC9kPJrMU
3G338/6+vwH06p7sXixXPokeOVvJOtg7l8lZ6NSAIPbyYMqmpFZWizg2ZcB7DPem9NDpt6F5B3Ty
9aV9nRheXnKrdwFXrSBaOtZDgneBbgPC6tff2sPd4IWmQ3fxPXUNqCrYw7f2SG1rV/7OHVwRL5pi
7wcUVrzrv2ULjXHxW7hlR0yaEmIGsdOTx5n5MuAgivGuWm/LzB2WLkGMePK13r9ud+tQAKJsAfmO
7tCXxyy45qNCWRCDUrOrxsxO61qwy5vP85UFLpiHXamG1gIXtLrpo1R+ggfMtuTApgQdL/YDhKL3
WivSbd+sr0B/C3IfQEToCt/yauKGNEr8z6dVwb1p6yg87CGXAzGUO/Z5fQ+FxrgzWTVG3I0SjCUm
amvsoPd+h8Nv6j6L9iN7C7SfcfVbYHRxTv6hvl4hdy6LOkbxP4NRSAKRff0zO6Ks7Gg/ZBcTzLv8
RWBuWcNXc3hs6OBrRp+Pu2Q0uarCQFrAJQ/1ibjp4ZM54W1rG5nNHPU+8JsDmhDmObwTdau2HAi4
rP9Z5nbXqucoDBYXrVO/PKS/w5P8o36NhYxA/wh+Xlsit6O5lbCgjmAIrL6g/Hr15x2zQedvazb9
md3qj9EnnntnjDDTc/1iCs7JZpUCCB6wnIF2GGA+rkrR4FGnaiU+6G3x2N6Z91oJUqsKaZaDmW0n
/ijupxs8qi03e/ubb7uyzMVB3YoKK1pcqf1m6vYd0mJlR11i2MUPM7Inv7aZ29ywz3jX5+BjEVjf
dOSVdS7yMYlIORLn2KkwCW+H+zvFsNPXwcUg6o75ojmUresFAAvo1CKHXXAWl9cLa6IUo574yEVw
ZsweqN+Wu6G5DUStpa2MZm2Ii3v9VE9WvwB8pfq5q7+R8NDJApfZCt5rE8tPWGU0cQV3ZUtonY3D
mAG4oJC/SGnQZkc/iRALcvLckSgsVO3UBadoDTfDhCElz9IFJeIlC+ZP3aqZwQPklSZrZKVHy0Ca
zdNgpseWJa5SMIfEIgHorW+/Ti24T1LhGRrl0ZJayDsNo7+1aWv0YU52heUKnHpp83xZlQ6CL8Au
oNDB66zHaabTPoOp4CG+MxQP909/hDqJ6pGfweN1Y1uetvAU/58tPrFVlTKocpChO73imtp51vx+
+Jvc2SCo4qOBsPATXXpaPVI1VQKA6aCHoFug6RQpZWx6wR8DPNdimrcFNaOlpdO/5INPo5si2FEi
SGY3dwoQZowSagr+wx0YQ2Z51XRLq8DYDaEvVYmNIezrX2NrJSBkwXQrUA4gcucCTFHOJiZpAR2J
otzOgCWik51Cwy/2rtvZwqjQtSHOm2UprrWsXQw1bXlCQTg55ihIekbbNPdGjamzuodgS08xbCgr
jUtn3U8pI06nMVG+tXWy0IzDqwcIVIjNcXdX2pK5mFU8EozEl1UMYkWPoXzTYvJuVARota2gtzbF
XVZ5qVZIFmBqGdph5GGIRFCmbQsUYHokOlThUx2SppkRL22WttmVxZn0gsO06SFoUP/79/mEJodk
TD3i71f5z7iL3TBHpdMyPMJKQRjaGpj7h9UCBIcyQCr8RBccEZANcDU7Zk9dDO4gG5V8PczsEvVm
0DIDa23Yasi8MClOGEo6T6jbz02HqjYYIjA/T2bZZoO175RzF1goWgv2YgkcfJxcaDf+/YGcE7d9
0c3dshed9GbS+4ges8iLQMXVHivQBIoAlptbvzLHBQD0C5DsMHS3EuA9GtaCYXJy1GIforh7/Xhu
hZr1wpZfsrqbcyvWpXTCwmJMLJCXVjrLsiACbPqpCQ0opONor/J+Okj5Ig8FPGGsnqJEQc9dCG7a
3q8/JjhXnWihoYGB/QLHdeVEmdOdcz/0QOft0rvuILn5b/bcPQnpQEVL4+6bfjYicBjCLibY2Lm9
VyUbjRf7p3xSXQmDwiVIvq5/r80I9mczeT4MlqdWAXQmEH9MdtLmuTH8PP2WNicpE02XbXaQ6coW
Fy2DIWiTCPSZYEiaT+SGuKivny2n9NihgYor6NJA8acj/X+cBb1Qwb5aXPAMLFoPlQqXiVi5L2J2
olr6F3fsenHc/dcQdRrjABtp0W5XkAGdh9xOjVTg/KLvxQWOqk9qTQH9BvRZJGBbbCPv7Spxtf5p
iFP3um9sn+X/nQKeaG0qZXXqKXZNbTWXFi8ZTWxqCvbtH5T111D4xwoXMTB5qzUy+j1O8mqdtIfR
tfwA49TDe3sT+Omxf5xskTtsR98/JpdNXgWpQFaYYTX4ViGEiTBfUze303BbURTeqJsrO4v413dy
2yBQ9UiMwIvOhyylo2zU0w4vlm8D1IOTU3I/H0GA9HbdzHZuZEHIVwexrvVlJK+Mp2TQNNgxoPGS
HYPxLsX0mKq80WHfAaah2ZriAClnA18kCCSbzrLA99F4JeaXmct8nBM0J2E6ao55FzkyurxRvBMs
cNP9V1Y4Z+ljI9GjxUrjAWP1pNuzz47lW156IXXqm+lQPcUv0qJuL3qvi9bH+Uyv5ZNEl1vHMnex
sauzBiOjfxOmVqvjrp0qZ7M+67AxZiHQ8gj+neBIbwbClQXuggmHsmSSBAv4jHYggcNNNPT1leQJ
1WUMIAGOAiV0YP6XjVwdriyw1DlvRyBpnGHHHlNX98FjtqevfoGKTn9LvzE/wqVm+s3pBURce8FD
ZGv69+IHcD4y6swEuhU/YHRvA9f6wW7qA1TH6CE+E1tyQRh5LLzrfrl5vldr5pyj0ME/UmSYAsjN
+DlGDmRn2dCcIB8OLSkyoS2ZTo+AKXzHNMLhumnhcjmnISobW1rBNliTewxTu9YdOM527CF/02+N
yJF2mmUrHvMNgS9tRhtIh6NGsigvQSL98ktXydDE5vKlmR4+ZCYYeaznoanQsi5PfWOAI1N+qMfP
uX3FDKunSSJtpOVD8jeHoWLCQwHDFiCn3JU7SNmg1gpWnsVKEvuyMcl7rZf0n1ZagpvCLJSX63u9
FQPg2BT4N2iUYfT4csEjG5Q26rFg0KwqCXja87sZ5HLXjWyFuLURzn1he2SlBiMR+cEM4Db2KXKi
rn5uutfrljb3b7UczmvHsZrCvsNLuhwhkjcA0QGwFGjgHdK+X7ck2jjOR5EO0RR4Czwtre9hCL6Q
J0Mocb1kj1+8AVRGmHmEcB2qd5cfRwOQopGWY18Z7nzSQDGcnaRf+nF47m6i3fX1LH/rqy0T/UGg
DpD1cbZUtapADYuJjjz4boAAywCmrQTKCaLk1nci+VX4ed3g9gb+zyA/g2CmHSYZQRaPRxvx6Ai4
JwUvO4BV181sH2nyxw6XokPlQVWmarFzrHvnuYld9ScYPntgOsPWVmL3PzPJ4bYAmvnfndTUy69W
FrpSq/nig4lPc0/T3Dx9IpogVG1de2srXKTQc7XIugpWSP0tQzm/FBRzRX9/+ffVnWcwOo9hJqM4
MzpxG9pDLEqvNj1uSeuAvAW5E18o7OMmhWCjgsTHeKrbyYnH11rWAIkCmuvAJrRLmcAXNuMQBtsw
wA26XvCDXa4pbAsD6AdYtJQTA61zHvt5CBbrTkEFwb/ud5v7t7LFeYFqppKu19i/CEw7Elr8RBDq
Ntv5y6j7v6vhPCA3p1yrR1ioMHoVH8v6qQgfaxAzVrsOMDdUEeKjEvoDgHkKBphyUVKyrOBLxEAP
UQWtvmp+ycyDIaMKZCdR7o8UyC5mRj+9aEwCbK6OzQJEekGOFvhYPaYGze7AtZQUzoKkvFXAZlLb
QJyJTt5mSMFwOuayZUgN8HmaoYZD1QQEv6h/isE4Pxxby7v+WUUmlgtodSxIZk0VSzWkgrFxTroc
clDxOa8zgaduno3VSrh7DJdLb7IZZpo+bW90A6LMgaQc43GRudTjo2ml0DCOwxutKkT1rs30C5C6
/20jd7UNdalM4BFOnEdIuOh3qhe8Q6wh38s35AESUZ76iOC5F71gNw/nyip3AQ1tx/S+XJZMFi5t
v06eimhXQJpVNEq/eTT/WPqn1Lr6hnHc9GZYw1IEqZ9ag6qdiGpd4CV8oDFIYRh1AQuphjdV6atA
S2uZAFsnWgYXYaxRKYH9xWfqlVcD0iDj03VX3/wgJoGUO0goMNmyLHK1TXkc56NeoZ3HUJ6XdScD
R1t6KwX3GD26bmlz0A3PM7yzEc8w1swtJUmVOIVuLK5Mc7IDctP3v9MA3PRnqU6dFpJdZG9k71Nw
W+r3GIQSWN9aKBody9wCCiiUT31yLYlmVqAPMTxYvrYrHud9kdjaofVOYFQGosg+1U4HoW0BcHHb
LiACJsSDkHwv/77a4IBKeSwFgLHhKvxeRxiaHT8wEnA36s8EBKTXV7kVUcDEA8YKDF1rKNJfGisK
1DfMZTxD1WRnnG+y+HMkpq0XTpTf9InbiETsNg1CK2+RfKf425xBqUSKUqI8CihNcTM1742JMuh4
jkxQ+wbh85xNbghehOurXP4ofychaTAX+nGMKvFdbgP1GiNXMB+faBjiSQ5qfzP1osRl0wiIPwGz
wnCmxpPNQV+xQ1MJtbYaokdNANblSN41IfWur2UTSAYMiYXlYD5Y52Ek9aAmNIGavJOx9BbCzfOE
wn3dnAmlHoax/KiK7jVDeZxiKE+l369b34ouoG4y8QaGbi7agZf+Qq05p5W1vD1Auy2Np774ed3A
5i6aS4UB5x1jpJyBRNWqUSZIH4xg3i2Y11KS/RCQvetmtl6E5soMd2HLJDVBw4AsSTVAvqFijCzz
u/hJ+wvOKbq2wx1mpVCGHhz0yJeRwzLg7xKAOhWws4iwjpvnarUg7nZmZkC7csa+FaoMzpvvABdp
6VOr3XWGmxds35h/gRxBiodrwFyUUHhYRzl0llxXCI9hcpzmbzLdK/Vf4JLBQgywO2hLdGh6Xzqb
RGJUqiXUQK04hqwmKAhxN4taYFsevTbCXTI0mWMtymEko+a9TLsHK3+87msiC+RyGYTkWTFliD4V
SJsVqM2ngk+x+ZgFagNyvBrKkADVXlpI5ImFQ41T2ZhvcgEShJtJfZK6lzh6gCpvdCvdogo+i97Q
W2doZZV/qUXItVN9qd8MyYxp6Ne2NuzSdCHidn3/Ftflo/faDucGYS0PYw5BOkepaL5j6vTQj2/1
bN3T+UcGohKID31et7gVhNYWeZ/IE1IkBQ5TAnVL2mQO6R6TyrtuRLR9nFtkaqOGdYBl9dZuTiJ7
pnZl2CQSvNhFZhbvXKUThdEMZDRgpsSLMx0nO6Of7bAvRTTemyDZ9aZxkVublNRQAUdwdNT0w+n7
HOCD3QblYw1B3DApobWuIpP7CzAH2k0Q1UE3CDxgPJzcikOMKi3XYdrLxzY3zn33fP1DbR2vpaP1
/0j7rh3JdWzLLxIgQ4nSq0yYjPQ+80WoLCPvScp8/SzVnXsqgqEJoWrQON1A50Fskdzc3HYtx8E/
s7mTjHhoVv2AqUmIoM1tM6cF6slNYu4WqYHx8QbpsCtqlH5vvg/Ru17/A4gdeklAJ4ERa2DvyPh5
luBakeh4RFRUy/tqm2K+Qf00k5V7tqD1J2KkNxEVjohkFGIYw+geG+4YaX6xco1ZfOE6n4iRdpPx
qRHJDBKTd+kNAVAexbTrw0Cdm7YCRQfSA5ePb+FlpIj70T8BSKHzLooUnKdN2uGpT63mlehVEPNf
cQhUsf4JKoVJsC8H7N6XZS6u8Uim9BorROnNhumzyfLb6anNHlzXAA1pylaapRbPDHEC/FrgvgMP
5PR2111bRMksqB+rLbfjjZiKq2aKVmKSNTHSeoyhjWivQszAto11n3abPN5d3rL5SyUrT1Ub1B5o
OMVlljuZWNjUZYaRR0/0mEJJAqdF1gqj1YXL1oqri6sB+AOAGuGcocRxummOCmYHPosa4t7n1s4Y
wFq+li9ZFmLa+DWwogCg91RIVxgYbjVtZJ2ALwFsxhFQE2a08vIv6ZmmonsXrji2TcZciaJBVyKu
oKM91bZhjMpGSgA8T0bfESARzQckTpNq5aSWVqYBG8FGJAWbJIdwaW8hMK4jgO4zW/Wctmh86oh+
kxjTyvIW3i5g0v6RJFmkaaIWxkmxvNghgF4i1yDB2Edl7OOl2V9Wv6VF6ei0wsgj6ipngTCALMPc
yZAErgcr6FVghadWMLbOymu8pOW6hTgUum4hipMe/YZyJ68SpICcrHSTcUuwi/bBou6Ybi4vaGnv
jiVJ736sFBOgq7CgUtkAt9G16JdwAmE8XRaz4NzSYzHzvh65F5qiqxGWCzHmdEd7Z1tV9YoBX14J
RdiOqwSaIekm5UVOURJFRqsof43AvnLeKA96818UAEi9/ytFMnFJphlNPGeJeX1fcXAzB8OwvbxX
S/NoFEClyOwAtwmHL21WPYgiU2dYrwKjfPmP+jp5HK+eFS8/DDtz0x6SPb1CPfcO4Py36F4+PMxQ
I2vTIEuafvwR0qVKisLh/fwRbLwdzFeFJ57arRzZmgzpyNqhb/HiQoZNNiR67zWgZK819C3ZPhTk
HQood6DAyqmrIdczYEnjTQLyxVddxNfCKA6ZkW7yPPfMxnZtDVQ6l09wyZeYByXm7BwQiGRPzMRQ
Vs8irCsRNbBoblM8G01RuV0beVYdAL2jX8tdLVmMY5HScYlaz6NahcVoCnqLjjhP74vvotZAy2xv
BC1WjPvaCqWTIy06o0MLuzpWdeUxMnwLa6Xb56J7r4T6oTpRFYSJc1ugH3llc5dKV5gQUIEuOWO4
4H9ObUkq4rSpR+wuWsg2RpLsga3taaIMBGU7PDbIRqY+gJUehTA26B8N7OibqkT3ebxiC84tDqBf
TNA5gMkHnpWcL+xz4DgkoE/zcu4AYmCf1J+p/W7RzWVtWtbgP9okmRwF88RDXmO9E9WGrVojXwiI
T+EXVPk2VOGHWmk3sblWUTlfHKo0mCqaW9cA5SKD5URToY+1Mj9B/QHRmjFk7pR4bfjr8uKW8pSQ
Y1HNmkeY0A94epoEqB8DkLZg7HTrRs0sb8wtHwRQ20ZJD0X2wWxQvwO0w4zGXWTy75fFL16bOX+I
xDUg8gzjVLolhGgB8YSYqfrOsgI3JdnokYAn8Q2DcCuau7ilR8Kkt9Yw1SQE1DZyYUCTr63XbMr2
ThdtTOVfghn83H/LkjbVBGxFarVY1hgDfUi1D7SkcMfpjg/VXcpUv42Za0+rsyhrK5z/fvTMl/gk
AMNDbpzWO0AJe6kJIj7AUACA+mYYRw/96fcRpgf1VN2FnD0VtXVHk565Csu3TcZdDbQJ/3DEf8yF
jBIH6Jm87fl8fVAwyOONE/kW8QG75o5flyUtXtQjSdLqe9oCVTHG6snwSQy3yHc5il9oEgnnWVGx
orqLj+eRNMkEVyPgwYx5XWBGc9XxPUR6WovWdHZNimR84j4zFTOfNcnEAEgAmBQXTvDKES2+JkdL
mf9+pDYGM3mszRZ94uzdcNh1zC1fhK+YawyIlQRJ/K3EcMzl01pZmSWFd+Bgs0JMS845d90HdTY4
GJJtrbAVH2fJ8wVpHaIgYN+D/EcSQ/OuNh0QfXoRBXl1au2AqbT9l5X8EaGfbh8Ge5IhUmBXOhFd
pTRGN3/8Gk7TipjFy320EslWVgarbDZiJWSM9m1X32jiUStt9Pis0gDPPyVH+fDWABKKSUM0lUmb
RhzWKUbswPkEvPowuJP5mAP13Hil5H2YNjy8M8HgTgB1wYNubWJ3qaCMXt0/0qX9jOGWd6TFQnUk
0iryYMVXse319QF0NTn/AmgQbgEYAoWOFsE+uHyYi0bkSLi0yx3tG97OCYEqAc506k0g7E64HxUv
peOSNRSfpXTsyVqlNymK4jouENJ68XRriqBGz78ptlPSwn17NJTHXPeHNRrgRUWae6HnC2Gc4XYq
Tt6rTgWZdRjvy1aAyKwLSlvZcizx8m4uvu8zLDMwqAhSs5IiidEsxlBHasCMBVoStUDhZJsjkJnI
O3zLv3YIgZwPb8ZRqQpET7nmOlYRMRVSIa4waOe2Wf6DNY7w9MhK3Ek3Xy6vbTHhDPcTE4TAYgCh
rqQqUeXYnWpCHBofCcha62vWNZVvsmjYA9bW2nLL+M6SpnMHm1e+MYB0sA6nJ9CurtGbne8zXOEZ
ph9OFGrNsjHtq9bg6CjMPWL3gT7kwCfI/Lgjbm58RAPxLq/83HSfSpMu6CR0kaYtpLEJ+OS6HuT0
vhn+Opk5CwHqPloC5qzw/BFHj5IeZ0NEnQSjq0X/vR+s4d6m4qVKWbWS7FlYDZQFlXrLwKCKKdcv
TaLEA9zg3HOUzw6gYzwJrDWIgPMX1pjbKACErKK1wZbTjBof+hyzZrjm1lce7qccVDr7lgKmJDtU
1dvw+tcHNPf9gHMFGRdkHKUHXWUq0nDRCJLRMVDsnWk/TX/fJWUci5D7sGq9N1VaQ0Tb3OTRRwOi
+HLzt6vQKbwSdBYRXLEzvh69YMYAhz330ty5IhxcFw29yVczFAs2GLXreavm/qGZ3vZU01gaCbBy
CJQBkke7/FaLhwpUR6Pw0HkZl0GnKHPJ7/Lazm0wZCK5jXkFA/DxcgOFYutxUoWQmRae1j0ldguC
pX3VryFxr8mZ/350i6jO0wiAoPAfqcf401hu6HTXkrf/v9XM5ulISp32oDu0sRoTGD+xjYF77Ymo
6G15vixn4api12BzZ8RfsIVIFrdJYlBgsnk1+VMvHkr1rlnjVVywpCcipAc5NuvJcWYRA/2K6F5r
/ahCQ9Kvaa2Od+6Y4n6qILXAXBwacOUGMgagSGWchzeG+iFqnUfV5itVp0UJNkJrZMrxOsmtcYaW
xmESoqTGW4+lb8RY6WFc0i1Q0Vlg1ESSAsWT01PncT12w+/yGX3pjI0RVm4W3pUY57586mtypBhI
H0q0u/ZIXluFH+W5G1EA2aKcS1bWs7RfKB6jfIvML8DAJWeFM0QjtYXccuvc6dXPvNdX3s3fmeNT
vxpZASQmgWYAZCH05ZzumKXQWh0Eorn6GjNR+089cqnfBOFntx2DwlXd1xv9ytiYASZOJ/etwLSD
uIp85ApcZEPQp/0tDCJ0ioCvant5jxdgj/BpOMSZtWyusEjPbYv5yHIsEY5xs3a74VnloRsDVQpj
LG5b3TjOL2KlD8zgmyx9UEW3Q/X0meuGr2otAJYrmK9mLfhduIvI7YFeBk8NYELk697yPOyAsIkQ
0coP4cQPbaJtjcbcjLiW47SG6bckDjS0uJUoMECjpS2oKvAF9BR61nZT/THSENihxWRT3avyvMvd
dNQIwNJ4Y+5KpcDUKiGCutNA+6sI/LKBw6fcdgE0UpVg97RnkOVUdC8hcsP3ZiWI6V8+swVriCcY
VOlo00R6XS4rArt2YobS514y7UbypqbX7VpT1KIImA9LBRgGGialKx4LXWsnildeDE8o5o3ZNfzp
y6tYen4xcvNHhnS9RxNA28BUh//Vvk+fBKeLbl3zp558cvGQR61r8mJF5vKyDJheB5M+hqzsTc04
qZCY8sx2H0W/EhBlG98uL+s8joTSggr0f0VID2+oqXaBQwdMZxj0yi771Zl+Wt5OTqB3/+DAHouS
DskZozwmHKIckFJH2q5PPlHlu7ychbtxshzpkDI+9p2mQkaTjG6Su4S+jnbhOtrBWLOSC+b+RJTk
jmm0aUOthqi++q4pV3n3qx68PtpeXtC52tkwxLPTp6FCBOsiiUnUuFM46CAReecDlsTAxgV6BDtJ
fmYxWnZpXPt4+MoA7lPkN7Rvf13+gjMlxAfgBzCoCvxzPAfz34+cpmoc9Dpn+ACtEZGLfxklm7H/
CpVujULvTBd/S0IlE51RiMRlFMY5x5+iS6j1HBK+lbkQngN08oAhcTmYaJZHh6jbmnRcsU9nOiOJ
lXQmRWkqNDSIbdByCNT3hPoky924DN3orwE0JVnSaZZti8kaBZuZdICtK3Gg9e5fjuu/TTwLeFoU
2FLI8RL7FmDabt8f2rWOxjPVP12FHIraXHWmkGHHIgC6tAq613S3UqM71ogVmzHvx4knMktCywac
EE2fX3xJ+fQxyznBajJ0iFM+oHiH58p5nYzR65Lsvmhrd+yalU6RNamSUVStJDZD0kEj0qse7Au1
dY0ZFXfUvGEGOao3MSs2l49tUQmPFjr//eiWqXFPVZRFgYIvdL+uNGDG8qesbHzVVDCdsuZHLZ7g
kThJ5xMOPGvbgbjcHEH0ubfEQ9ONnrH2MC/K0XF0mLnB9B6RloU+slIbRzj2llMd4pB6pigCpQYg
Srk2YrO4g0eipCUBZcURpmCwUx3wBL5Zwy7JBtRYSq+11nK/y7IQFaPvBo6yHIpz3e7rosQFMA1u
u2P1jcb5FTJMsY8c264lq8NLs09/dg/mMPx/BP7m5DxSD5MqvBQq7AZGjPZqTa6spDt0kbov+TuL
mztMkrioKV03hYprku8vK+fiEzAXCoHpiNSQbJibIa/CHPlmMKLUftqAgnb6Cs1wxQ4v6sqRFOkA
K5AocJZCihonvsLFXo3TDQfpbm5WKxd88VUFngcagDAMQM/yGjaQ1tuogCyFBbrIwauJdsrc1yPw
HRDXjkD4YbhkDe9icR+BeYdCNh7ys7dc51ZT5H0PuzKCAsbqa1czUt9S2EpOctF+/ZEj99KPsdKH
hSJar8ocLzc+QUfbl2AtBgQLJpLN9rvpkOCyisyHc6agRyKloHSw9dJUDIjMcWBO7OO9FoXXNZ+p
VrqqtXJ+a9LkzK5dY/LaxkaS3tXDp0h5tJybmDwhDRathdtrmykFw71VWqRUIcsSTTApPnJTbIIz
8loKzC1pfoZ49/JerkmcEwBHlz0DzQla/iBRQx8fA89F6kRBjxx2hJuNYuRLngx3GND5cVns/LOX
jlB6a7VSS4RdQWyEXpWiyf0YyMaXRZxjmc3vOVxJIBcTdHLIjRR6iWZumozwTpTrWLy2zTvrDgaI
ovQdGETacleQzTTlbpg+2Co4pDBGaB4o3xsgHo2Svw2vpI+R9rkFf4sYcyxYWI8FH4M6OyCjtyJk
cVePViztam6gO65vsOIsuzLaIWhG5l/e1EW7iQn5uXQFnFJ5io7iqHImJtgybKEmfnQknCHO7Gat
3rpovo4EzR9yrJfECOu0gaC+Zm4lQK5jvGrWiu06FwIGJoxgYKITjBqq7Fu2uabnaACGIUESQwF1
U8XJBsjCf30sp2IkC6LQJDIyA2cPrESBqqIK7paErUHBnR/NqRTJdigANmCCYTH2pPtF+tqC36sJ
v3rz829VYJaDJD0GReElyGMr9lCbaW7B9yHM2oIKedc6FFRcPdv2lr6WCTk3TxA2jzFD2TRotmTq
dTubalSiMK4MNYjHJyP1bOrHMx9qGiD2wK1dMRvnd+hUonRYRWxYWZSreM+s6ZZ2rcuc6OHyDi6q
3dx98T8pNUfSbUEHTHCOWJRi5F9l2ZO3jNBwG2bgkLos6dx3REEbgzcYsMDgK6YRT29RXivToI0E
TU9ZBQ6tnWDGLel0t/lAmvWyqHOUBUx9g89gbi/FUOXZzCPvKj2zCwtu4+hp7xv1aXD1h8qrD+id
y9zG798jj39pa7N8v1P2p0/JqVzpwDSEZvZoma1H3Wf7Kr+e7rtguhObBw006dTlbrnl+L9p5Dru
sxkMnnjrtkpg+2YAStJd+qp5lqv6jlddVz4L+jfjx+Wd0ecvuPSF0s20q6oFVdn8hXfxNn6u32gQ
e7bvBPiCQx30SGZPV7arPwL2LN4a7irg27kLc7pFs84fGdNJBbQ0H/ABYGds2zfNetbSPSnuRwMv
xYpyL7i7p8KkRyhR9ahSJgjTc18jN4YZRKALU9Hy227C+qkNg6leMUmLan6ketKFGnuRlkkC1Ztr
bQZHZwMFMXrlinBH117Apb00LE1FzQ33F2Svp3uJkYFQVArFlarcQTFczNe5owB8XiR83h7Wet7P
m1FxrY7lSepdJiBCT4G+4ZXZC0Pzgnpb1J+I/jynulFGdCJtbO51ayjxS3YXuUDMeSByAFi4ZDiG
elDiLA+hMcMdmBWVxHHzKNBAzZehi1J9sdf6VJZsIpn7U5B5RPVXLs87CZCzRrAGeCzb9O0nrV6H
cOUenjdRYSuPZMjpqsbUa521Cl6utn2aysnn/JvIkk8C7td21O61mhxqM/dVu8esWBRk0xvGN1ZM
8nmLjPQVkgKleRLjM7DSvq+92vxqwvKhGKqNhvnBRH+d+gihzLWiJNtWcJRS8r9NW0vyJYXKKs0s
nBK7YGGqpgEk2kTeJu3aTO/psAKWuaRFxxsuGb6qFHVDOyxVRbazrUGhQX2D/zC6DZztrNtR8S/G
51iiZOkq00hpN0FiNj6nzXYovKgqXNQYfSZeOhoFIDFu1b/PtJ4qlmTyBmCdkGmWOtCXClCOZM3n
WttIycDZhWZ2XQ0BXTnFbgQQHgUo6F2ZYHSkCgwjfC2V0p1K8/Hy07Vk7I63UzIDShfWtU0dmAED
REXDE8lAq8OoV8c/03Sf/H1WZt5H5EgouvDANSPpy8Qw7pqrUM2o+NUzgWSMW4JU5q8xIn/fgD9i
JCXRm1BodL4BbEp3YTfeEEYCVW9Wooslh/x4NZJWmAmL1M6AGLV7LPv5UTI2Ze1RNNxePqX/h0n5
syBJPYwmHNNIgaQ2rr0hZ4GZvFmTr9MtmKzArTCH8KY3xb5hrnUzLr5P8xivDTRZDajCkjmzh06r
JhJ1Xp+b/c8iI8N2RqbYlzUFqRUvQvGo1KR7A3Nu44uWV1fErPugTYs1NqYlL4BoOmZKNQLMDXVW
5iMvx8gtntA27rxCED9On2uAOyBKICSgyUqp4HctQHbpjmXNF/ZIVjiYIsk6rJq23AfMJGRC2JS+
NBgXaZ2Pwhh9LPPAzGzb6NYHBd+oih5PMfTXqvil2MUG6r/P1e+OFnsYj94ag7JNk/CxaVOwU4Bx
3VkbFF3bH+l2KXGdoekb36yoP4dy37ebWjlUSOKqa7HAmiTpgjmgzkvjApJsJ/IqGpT1c6W+R00c
VMDFuaz8i6bx6NSlWxYhgUVATIw8fL5hLbBDPAwRA5m5dgsz8RT+piWvlyUuerjHhy9dN3gvCp0s
XDeTblNzr/AA0/hKanlhC9aKB2dEfom7K0Ln07mkcZIpdsC6yxnFnhr1A+XQJvOQd2/5pAUdQBHL
lrl8Thk+jLbbOlcg5FuRv+igAVLXRHEY82Xy7HRjjCHtWNJ5pnaNB8/rLe6CqWhKb3HN6/bTjjrM
vD9qg2f1z71zZakYdl1jktWXNevPV0hbT7KR172Or6B3d9YHhne2rZ/u0disusRj8N7c3lf3lfe9
dmP3F8qF6ibzlU0eOP70cXlHFt/Gow2RDkRrJtHC4nTeoAB0X+8/kcQA3105+lxt9ibp/IGbaz2S
i7EkOZIqGbk8ipy40yC19albbuLY/fnp3CZu+CNGGInmf2wAuENcjHViimuv7Ia1gHtNESTTl+hF
VuVgKvGy1sXgsdfHflWvsfYYsxd6ru7/HbQjTVRWSICnuQkpQCIrAr7TQXhn7b/AU/9lusaP0YuC
+i1UXNtP9uWVCJiLhogP4/G75iWbao9OCT/z1y/hyqHL+SjeMcMW82fVPEM/fRxjGhGuercLs1jz
qqgdXhRha48aEA16j/Yxu+p4gmnetEj4T6KlBPyk4eh8ARImPYhOc25UVtjMjUqHjA/TELKPSmTN
tSa6EDNq1Owe0afNN2OcYqpE7zPHrxyEtywZFHBG1rXD8RVNGAVg1G6uotRkOyCXGocK9Oeu2ija
w6By6wkpiAQZW0rJLoxr+63o+vAqa6MxctFhy33cK6S9jX66LamTb1NlcLZd2VVBoyiYDbZ5eV1g
Ws9Hhhl9ZkXLXvJq7K9Cy4m9QW8qpNEdu7zJbeLcVZjF/QaKO/um4FPNQdlt66mvVoJam9Ak5ZUR
D9nGDKnql2g8dcH8Q5Dn7YyPhGX8voJ+Fz4Y4msUo6fSn1gRPyupsFxMt9r3LBcj0IZIyzvXmiZt
x2rbxPgeG63vKjbwEDdRyZAm5Grk9U6tGm7jxMMOrYfhHsw3FPC1KUh8uOO0r/Ykxmfg7zX39jDE
d50KTDA07Wr7BhnQIO+F+itpdHQ/V636IZju7EUZ4xdDuy029UgbMHSPGtu3qEhdRRlRH9Swjwwf
JSr7RaiC3cTNaNV+06jlj3ACf30YWzycJ6+MnWYXNToco7wlVxyddJarx8wpN8hnEe62YWgWqDhl
fHBRE9JH1051gOMNXfRAQh286lWdh7edY+n3iNZjw7Uau/ikbRR2gJqMANrS0VZB911DnZ1KSnKv
hhm7igtDuXEsljOvVgH63lrh+MvqLOJVU1qy7WUr+TuHfukiS+EmmZAuzFTcGP0meYRD+Jn699lV
6H8HisRWv6v2if/WH+h+3MQumGRXpM9m4pJ0yecp4q5yxGwu7e0XR2ZtFz8B1GR6KF39YwrsIH3A
5Ce9pnfhLZ2N59qo/6J34mCQGPTLqMTKNagxx7UmUYbVs4q4bGxuLDLZQcj7b0Vqf89afk1LHJpZ
jfvLS192zGdcaFw5IIPID3bSGLSoB0DF51q3CQ3AO1a28y2LG7JpDYHnwVLgeSrIzap5k7iKhmxS
VZUr2Yb5QT47gKOvkB5sytrKVlH88lCYug2VYUuU/VRswaLuX17vomdwJEh6jgX6VxVU2DqPNxw5
X54Jt07Da1NVPnhiu2IVRG7RDUR/MGjtAUGKVlAp8lHyzDEHAqxK1h8MPDuj7bf0SYNtZhHiG18M
N+kahP7SKoFPMIPmwOdFnIztPoo7CBt1ns/4mGr7VVI89uab1Zquzd/MtXaa5fUhHWfphg3ITDka
j2KweXctdtRSn6MB4/YHExPTCvdtdKxRskkaP9HW2KaXvAtAmWuY8zfQKiFXLISTRLVgZQdjVKLL
NT3ELAlqxOiXtWVRDGZgwUrxexxIsgsRH4tGhPCmq2nXZo5rKTc6+3VZxhzlyKpvHsmQoiAEwKB7
1CEjonWz0Vom9k0WhcFlKUsX7FjKvNIjjQjH0eCNBimixwRo1rg9Zk563W+HaCXSWlYIA5kZ1M1R
/5PHzxKrrFNFgSizb4Oph6+NN8RuJq/pqj1Qwyy3RLItbm2f1MaaKV86MQzyod96RpLT5OkghMgR
mrEZkGHRDYFZ0ES1XCMSu8u7uWSvcaP/W6JkribNyXjTI5rMlGtcNh94ru8YX3hJlfxTC3HJc+LW
bK1Mt7yzxJqrZhhYhP6fHqKZIWTAnCvcynYXGm6mbQWQm3Vv0j1rGtxGA5n1GiT70oaiiQaMo8At
QcFOMpiEjwqGSLBUx3g0oS/FCOLzlUdoUQa61ixME+I/Mv3LUDSTU9VYV25Fh0bf6qLe1fXPy2e2
+NKB3PM/KdJFS5nd5qyHlASDp9oY4xnLHhswa3XE9sDEJryibcG/1vt9az47ban8w9tz/AHzNhzf
wRrTp1UBL4Nl47s1IAc3Jd8Vo96pYDlt2VoUvHjlj9YrKalZaKIXIdZbxlsmXpPhjSWvgq9chYX+
GWQvMVyPkWgHNSgqKWVYxIVWcfguE89+TKr9A/ArgUkz1+iia0G+iwbs2wBkcrmRXBG9cO0iS1zQ
2PauY8WpWw8/alu7ScBlTdiaX7EUiB19nC3FhyW1WBKF2PJ+cpvkMNlbDu4qs/NSFQwoa+Aly3qM
8VHMLlAbI5GnB6xj+D+M5q0ASYVbl5rfKtWelOVKxnjR+swjpP9XjKTIA9F60FRBTCreWH3Hp9Qf
ycbObWAaAaQBqeM1FPW1hUmaOzItbGIBiWoxecyOctdG53HFhmbFE18TJOlsFFs10bp5B+lLZt4O
oCmpgUF62RIs7h86LOeefjQAy8jOhGZ1MrN2g4AXwU/21qe30Zj6XfgNo4p4oNwOodhlkYt3ERD/
toZZaSSdJYcsrzm3Qr2C7TE3dmODrx1cXjcj1zaX5SzuH1piTeD8gTxJxgzL4PhNQPbF24vW6Yns
YyT+AJ8YXJay6F4eSZFOqbBnFK0JG9iY9XWJAaRNxJQPyuzJ1XX+UEWAFrws8Rw6C8WY43ddEjkw
J+utSiBCU74z7jb0OkYFzQ4bT9FQczJc+NRW66tpoMefUTMA4Z+udHguneHxJ0gv4WDEeZ7G+ATa
FL4am5uMPI5kuG/5w+XFnm0vGpkwa4LXECBd4MWdD/n4nZhECAhFDO+NwAZzw0z10Z9zZSfV9aCw
H2XC/9pj+y0QSjO3AGOwR9JODOzQIbJn2BClhRXuVL83+DWoVn06jX7bOIDSKkA23m9BH7I2Ozj/
+In/OwvHpCKxMciDDmRJONgmMU00AehiEI7f9upOUZ0NVUGaY5obhRsvU9IDAAPMOfqzqKOV2vNs
K8+ko0dx/gJg8svTHCVmBCYQHWL+OvrqY3TXdGstimdqg/WhXwFjehTxESzA6WnmIhoaQ4SACgwD
Eu8b7TCUAS/fL+vMuW8oiZESKOCqVVASxTaqr7UeRC/Gl/ox+kAmI5E7bi8LO7MykizpnRvKWGNm
BFmC7hFAuElz59hrN37+EflkEHgh+kH/G9pypVvQtVMytR1QWEtz2GDkpnaR1NY8yrRxC2uQuaXZ
Z35eZeiMT9lwC0YHZELxNF51BX8QbBrXvmjeQumLkB4A6SvaGU3rjBtiSntEwBzjlmOTBcBeQ6lW
c0MuDrRBUUdvd9SpbzE4tB3N8Cam0UPc/G0H07zxJvAgMSSA/5bnVo0k7Am4PgAdof8CaKhb2Leh
qtxzpwcs6bDyZp07zL+lwambQX0QckjHbIgOCNYzoE+tIdoAneC1ExpoSmuq5kMkVroBpMAdiyZ6
qxvqTWor1E+nbOWC/j5nadfnUAsBuAb7BDqG0/sTmnY8iDAGmklt9QgkRWGoyEoV5FlxUt1HKrhF
z96QlfEBdA24ZEmaIXmH3vFpT2naPg9GxieXKZR8swWSrpliTHhBSJFdqc1YxmjgwS+5HbO658pJ
NL8Oa6RNu5KNQTRZxYtuMYy5skp7VhlRfjVl12ydVNFfzTBsdjkbCz+NyXQdJ6QA3GgYovcCafZ7
jjz/X8e3qPeibj3vBDBXkFI63Q01oaoYtQRXT598zFSgs+sznNYY484v+KkUycMMnbIw6xxSEuMQ
p08cbQnZ6F02Iud2ETLwzoECyAYEkDyHVbdFFU4OZDRo35jAIguMH0DPx8Azuyzo/Dk9FTTHCEfP
aeaULESHPx4YHeRhyveouXGMYGrdZq3B58yxnFMOwMExqK4hkStP3Sshz1F0gckC3pxZ3onEZ/RJ
VLe4Klnl02IlDjgLbnA/Zy8WGC8Aw0CfsLSwAT1yuihzNIyDtVWn96X5nQG3NdNal9vGZljjrlm0
CED6MeYx/7lbWJKI4grpOUX4jNEEx37AlETJ30r6HItv3HlIgEaH96Zb6xM410asE5qCkGpuHZHR
BfpcH02aA7YMdbLdoIXwULI7qyUr27m8OttxkDoC4vNZpjYFLUDbzyBYVdiDx+arG4HWf5gcF2lN
mwQ6vRLgiq7XfPZzrcHyHKQxMbYHrFQ5HLEJo6GFiQnPYi8TfxpqlOeumeJmyova7rQ19JTzNiCo
DbpgVWRsCQgMZbhpXvG6ADMHEK/YSyH8wfDUzA+TgGUuTd+NHMM2O826tevt5Xu45Gody5XuYarH
pdLbWKfdsW1Ch10/rlFUnV91LA1zANhMjPKcQRa2rGd6XuIEQQdfd/um341NMXMRoUt/JYhcUspj
UZK/lVURUgAAvvDsiGHG3trZZu6qRb65vGlrK5LsfZSCw7WNISbUkFIc7ofs3SkqLxx/xKttE0v2
BPwEyPU5MCioRZ3akxnKsit7hpcWvHPOo5M6rmM+tOETx5yDtYZiqS/pgwVLgigVEF+WbEy0RkFq
yJgdPHDDMM116id9wskFSvPQha9gZ1fIDY++jZVX2DsDOBD1bYwZEi3d2uKgkh+t0rhF/ZRPu9Ly
k7J4/PutP/4+SV+tpjMyM4LjgXb4VHXFuGnpg9F9sWTFxTkvfuJGwpyC6xz1E5g4KUQwWrvTYhM7
0eKFKpNtPgLy2W1iTJVkD401+rGGbC8rg7yCZc8/a9TtQy9vvpvGVTa8lvbgWoOnWg/ryfxZv2Tv
6/jTJDXnOiYShnkTmuIwqgU2P0DhAGUrw3lOi42F+lW2qxQ/jwq//AekNGSeIR4cDEh6y8FZ0wCG
CWX2HD2JKromwHOPBgB15SIvmd9jIbOfcuwedLVTgqQVr4v2wZhrsi0tNkb83Ju7IrzT15L4524P
zvpoTdIT2jSjGSWAEPAsE0NKlkuM2wHMn85a2LlkOIDwg9SsBe8KtZjTZSFtD5WrYG2NTIC1dd9O
jzHCFqJ9y9dGyhbsBp7L39xEYMw4K/iAXBhtKwSikvTJilpQ4qKFu7qLNDczMO+74s4tnNeJNOm8
+lSPcmUGHczS/dRU4OmOgfZAXEt3C/JpgPkXtM2XLcGCrT8RKZ1ZCjLn0hQQqbdG8H84u7LduHVl
+0UCJGqiXjX07NmOnbwIThxrnkVNX3+XjHt21GyhieRgn6cAriZFVhWrVq0lt8ztixtZdDBWPtiZ
Ec7dTH0c+/VMDRn0mV2lB+TB2FabAiwoghyT1S+G+4SeFMjHgKI+PxxZHmupNs57mD5Fw76Pbttc
BYzG1QNPy5+jWHNCTG3mH5Fx8qedqdZur6GRJs9TJOCtb4NN7WNuh3lQawSUGOCiboOMItHsIrzr
rb8PgugM/fm53NbAP7KcRPj7NWAYFjBrSr01q5+9RD3z4/qnvmxnQDNnaWs+fgt3UFPo/k1zluJX
PwvdbaTXCARtVmsn4V4evTralOrJUjxS3LfGIRtzpyKPlv6WZuG2FIWgy1mUs1+D1tj5r2nk1O9l
Gb/GwjaDvzi40TEtn8h20+2NPLD9/o3Vw1bX7/PM7Yd/4EDEZvxH8Mk3HCXUBBp05+bNuB+sZzIB
QFUchlAQAFfv1x8z/MSNNPmS1UQwkzdvUd27QbnLq1xwidf8xrJ6w/mNEkoEEEBG9Ual+278bXTP
RAW346EKfhZ0E8lbwUGaHSwXOSGqhscgiP4oUnsuc+usKRx6RcdbqY4cIHHT6MUsvNQ/DNqEcbBX
FSWVFimOYJlf3+TCLpRgUXBElxht4vMjY2bSWPuFgXl5u/nG3jNP/am64UcB6Jwd7evEDj7Q+nxt
b+hxFNhe+Y6Q/YFYDdAgkBX+ynMWdyep28o3wc0606pR6mbtthu869u68hUBnFYw9iGbkLOXuetZ
ZmY5VJGE8FlF6ERhQmgLSBt46Ww9cuGLYhHH7Uq8Xhr8qrsu1mSQvFbKwcex0WI7jTEHFe0ndopV
QR18be8WC/t6nC7sdDI0YLXMwntCCoBKRDFpwOTOP3ygpRHCnY2S6XkOz+2E0CCzfEe1Xvta0CZZ
iWNQ7QXv8MwJi5PAxZbEkKZMTXD+QBh4agrmqBVGFfrIK2bZxC4W7NtKKDszx8WGSMITQpJx5lLy
kQCgFhHFTiWvogeKvRSJMYqsccev1hnasjmsEcOt43couthavRsSVycPCfu8ftZXwjQqVzMlEuhZ
EKj50qepp1YFlFjiHMF6ue026XOxHQ/1vvHo3nKkl8jR7oITNNFupR9gwfXKbXxy4XDsxgvc67/l
8nie/xRum2XZN3JmSpCpbSo8Ng6t1gHGI4jzl3cNRkAWgIIgoF0XQ0L6lKETNGC9BJyRGnMrTARn
5qMp7a8v5tKJwM5MtQNFOfTR+fQnnoJCLiPYUZTPxPRQxpqqV5LHdmc8ZGbvhLogwF3i1Oey7cIi
t314V8eK78OievcjctS3xnvCYNyWec+/LHt6ix5/ZY0XOYBnRQAO2ZobnUo7PRRPwWbyVA+lva2o
wXJ5T89/EneUU7kvlDGbN9v3wHLSWYem/W7pbi4ahV5pTS0tAUjEeR1LLvt8PsYTEEYo8vp+tDFb
P7gB1VC8iaxMR+ZUFx9aaASPoULDrcGs5Pn6N78kHjj7BJC0OP8V8qgEfW/gV/ROjVcDZustr/2Z
yvb96JYgHohwbY7SzhRcnNVt1iAeQ+dxDBCOnZv1a6tWMxnV57a6aSAFkpIHan4fdLeqBZ5w9VQv
LM23axFBMj2W63yucyc9+BcxvwW2FRkSFIW2C/vXTnvQWsF82+p9XVjkXD3VfIjiqrComtui9yZi
oh1x55f/0InCCfrT9eD5mLUhzIdx7kfIphMZmC3CEBGYH1ELqNmnrz3K0fNg3UKv5vqZWf92f5ot
3MH1AzkOjHxen+KCSd2upXvD8nLLk3tB7XnVvf5ZIN8EV4IaKswFLEmaB/hsP90r49v1xaxfw4UN
LvgrklRiIiyE2Mos0114GYrZ7dR4lh9BOeOli21p3Hci2eSVlRmgZEEBHwUu1Le4MxKHQF/SJEJu
H59M5T7V37K/zzhQPVyY4JxrBNhi3I+oUSX5fUvu6+6lKjBvcUeYwI2vlCzPLXE+c6iAukGLEA/R
t+Rdc+rcTu3uG+ZHNsFJvbWr3tHs8P2AnOeuOaix/fkp/0gF9Y8vCOt5gj8XS9EARJwEaxvfGB9B
4UIHhiawooDFwta29CC/V6mdfCu26TEPnekwfA7NhgiSx5XbcGaX8y8VQ5HS7GCX+vep/BRXDqWO
Bocej7u/P6pnprhDA3JoapYG9pmmn630ZvwOe4yxjHbDbpTqmxLfBL5oaGvFl52Z5A5RKmlaTmOs
DuWkXnmb5G1tnXJRr2f+K9e+HXeAujFpppFiYZbyMXbvquT61mMVPqbRzicCn7K6IgqKUpBczzVU
7gEqs74J+x6VRg2Fgg5dOcAgg/SkihCgqzd8YUc7jztJ3xE1aWEnmO6I7vrlcyfKVeY/wW8bDjw8
yFwn1/mELW9pWBAfehbA0IHW9VMVVZrXDVAZAs0yAFD8s1KlqA6YE3Q1A0UFJwx5moQEj6smQDU+
d6YA7OJBVhj803ssevZSH0X5aEAf6vqtWfveM5f5/wxw/j1sFTJMeQZq7uxBRjOdJHdm+hiK0rm1
z700wx2rOq46RCqsI2z2U/7NrOzYF9z/NU+zNMGdqDBoAoz+YSW0+CZF30HvTCUU4MbETkUUratf
BfQ8lAKeRRQesksTrVcaGf01PQKSv3SaTARpFVngFpMgWSmKuavcIiSgDlTqgixs9YMsljD/+yLv
q9sSNTwLMAApfIm0Z3UcnLgXfJFVG5ATmmXNUPTjW4OBP+VVMqAFXwx3kuTS4qRmn9eP70r6Omtt
/2diPt6LZaR10CRaCRPleNtSm1muBjxXeVNJO1ZWLuZNBfdlzRcTCsQhehcQEeHjKNANCtryqDqG
46YyGpcUeHKNrmSc4J8rIYXm6qFemOPW1+pWCIl5mKP1qVd2kfnNVN2x3oHi8fpGrn+rP+vigmff
0aqLJhhiww8j3lbgtNcER251LWhizeJkc6eYC2O0sjIozaAgr5bPffkShXstABTvKY4FGZfAkMll
4BXrWZZVcPzyuOuyZ2Stael0wGUZfzvpBegO+bMifmIuIBTAQgDeHCN8lVLwftaRZ4mA56se2oJw
AkTYIV3DnzgZchYxhJVxxMHkC70sjEDJDFqRggxx1eMszHAnTWnjWAkDmCHygyS9VaI5lrWXxKw4
i09MgVxBYn9+VYvYiHN/BgpUU4bJ7/BI48RVI7LDPPtR7m+HPAeWhOQVeHkawaToSksEVQId6HZz
zoGhPHVuPM7VyKTtBFd0qxyzLUq+rizZaNyCG8UGa1xsDwKTX/0HPv1Ympw9ycI1wVMwUA7BJNnm
++jxOd+DxUJ5tZzKLT9RPdiGt8qD8kN1JEx82NLH9fu8dmpA7aZaOoTQ8B+3262aWeqU47IN9K7A
TKUe73oJmK/9dTNrbgM4jDl/QGUW08DniwzbTp0aihtQKFvi/+7GuxGzztdtrECs5iGy/4zo3H3G
9BiDzDeMsNIBhMbF8L9vftfMraU7IBuc8scYhAKp4HKvXYilVa70E4wqmraz1SY/RpizKrXX6+ta
/UQmLgLuNqZK+PpETTA3PJW4EC1YPpijYQJnCyYUUjmVmRito0OeIHOv21yLlyqQkwqQ8xAv5DOX
QZ3APoj5fMdvtXy0IV8Yg+urlCrHjFq61XsC1v6mjG6k1kdtb8yU7fUfsHpg/ixa474lGshNQudF
V8V7Zu4r+p2xzXUT655mYYP7chUG2Kpygg3F2IPQxMZkHsAn92l7P6FE3PhuIYGSy7tudS3oYBAe
2nmICXOL/PwmpKlEVZbCqIZUKlW9CpfOt1JbSr+RXJBYrZ6cuUOICj+q/PK8yQvXImcq6yyLoWVW
Ry6IFcCC2VZ2mBLkiUJamNUvtjA2/5iFsanIU3+ooA8jl/ej5rb9S0IFX2x17ywQNM68z2hdcF5E
wjh4mqc9PliVQxZbsk36joc1MHiQOAt1gT9ZvQN/rPH0L5VRtcDAYEFjBKZ1+n2q3wJreshy+Sjn
FLkCpgQ0EcjwMgIhfM98uRCQAnZN17k1FjGG65GVFE4+bgbtDhPOHehVQPTjdGBJYDfwZYx+0rq2
obnqKrroRXHxGWf70K6gc3tXIRZn35dyaFe1HWBx5NBHv7TqIQwEMecSJHpm46JmP5q6rxs1bDSW
9oChLjtjmjPIv2IdQlYx2alR/qMNxu8xk2zClH2ZiOSnL9Jz7hdwVx/sUq2RUvyCGWRpAdrQNLdl
2B6NdnB1ZOdjJBSBnyPpWZyHScUAUQO2dmXgoUrnSQFFKxypBPB/K2GA/Y1NM1GKPPbtY6h35UMl
S3q2IXoJXhlfN4PgpARasjPLolM3LNXkQ2zRXvTovohg+GVzxoVizgxs5Qc/jKErhkLVcjDV6Vtp
opsy+uuscTZhYAgLwxor6M/OyJLRRMjHqGywrwh1SNcIQtaFs5tNgBLAQLVozn+5TEZmY2VNaEE7
ZZbtSBXY0nCqIwJxhr+nO0BYVCAXC1gaHr8X+1XEaQLxYlClxtCdgwpVYR304iEQhYq1FaGcA5YD
5E1AI3ChAjO3WgMsBr5LJh8V+ZdcVbtmkKF4p0uCqLR6JZFtI4ECvnnGWZx7b4JJcS00kxkNe+v3
L4M+2XK4U9LEyYo7qXgx2JHph6x7CQ3Bc2/tKi4tc/lvl5M6Cuu0wCvsxqxulHxPFMnR1VszfFEm
QUS8zBFxSmb6BjwvVAw/8orMsRYG2SgX4AQHgEAryOPYPVtd6QVBsSnj1m7V/kaWkxOV6KFR/O/X
g//aWsEnYhEIJwKb/PUVFjES7Hk6q4a8cNA3/jbqoU0KdWPF1Alr+Q2H9dgGmuBarK+Y4vYRA0gV
KOaef1lpGNXQD7DiIdGfByIfpFFxB6VFK88ITobS22NiHeRSdXT/I9P+YbgWbg97DbQG2pQmH1BU
P1TMrsVtKZoTLe222dMew70YYkchiVoetbaWv0lV6AVA/AKzLKJPPqeKvOMFBHxGgeNVTPjXd21F
fsNkOIY+3isZCMt0jKFKnyF8gyHt0nGv+TdD7/z9l4Yki4oBJECuke2d7zqU4kE1OQcYDPzFp6St
M2i6teUNahtPE4tuzdgH77PVCvAxay7DwuQAhJOBv7xQk1DUOk8j8Dw5WoUqAIOGmDHeRUNvy0og
6ABcJGPIDmYSFkAPdEjN8mQofqnVsllglLbTf1kN22J80W2Lxrbaem+iCX59Py+T9dkcGlLQ5oNR
9LvPNxSao4wl83QCUp+nARR2lGROISeeQitMvN93lux0zN8EikieZmVPzyxzn1IqjLjqJVhu/Pve
j502r5GtBxuMiIjuKrk8qjCF4KWBPWBWoz1fpDSCqczK4B/aST1oUWwj8p9CKXDVsvaSTMNEQrgp
6ONkhMepN7aNLCILW13sDO2eBzXmce3zX5BPoJoLcyx2kn60+k0jYSapfYTKxd/fDyDHDVT4AMaB
Xhq3UkYzv8GdRJqrsENNOw+uGrA75ZeUtzspG/Z4TGwFR2j1xAK6iDctxgJlvrKklaaZUwk2k2iv
F7tIPyjBtk53mgxBlF04uZn5qkun3NqQ+EXCs7ftd7p5x0QlrpUoAGZgMNvDIc/jvlyKzVRrCKUR
vyOGflqy1dRnU7+hte8k4dFK9c31Za9+0T/W+KpIN4xVFFfw/3nROa38WjWhOwyY9xG5vLXtJRQJ
3hdxFkpa50fHxyRdz9gEChQZtH5S5MQWe8yV8hiqyeNg1Q/X17WWsuApCMIL1Osw/c779UYe5Agq
9QWwgCP0VUu7bDYgMbK18ibPHAhp+tGjn3+LaOQAwnHduLZyUZe254u8CORJ1ytyDQE3TAIHzuTH
JyUUsRauPMTQPcBguYEeggbI67mJrinLkPoULMxAotOYObo8IguM9tdXskJ+AWICBOeZuwgaiHx3
Umea3oFmCu6ttoptFIQa2PgzzHzSwHI7fUi3GAYDi5wB4wCzNSOgqmEwIjEM9BcJwWbfFdko8IQr
Z2lmMsH/AUuHt+fcENDUWjaaeCwVScMMB48g/0TDBEycFkmR25u1mhx1yY9FXCrz3eOSBXQckKKB
yEs2ZL4nYESJwQqUFyC/5ZH6tjcql0wGgImlk9L3rAGHv+gDrDj9M5Pch45YbvXdAJMmHdyqfLFq
2ZGHzNOk5B7DERh6gAYuMpvBTom8TS3L6X0iaOtcTokhvOrzf8qsewto+flpy0YkaTHDZarVyO5S
FMMgpF3pH53aHjU5c/wEAU97tyIDtaN6qzGotSn5Lsrua2rsEr21fXC7xkZ09KmxDYlkD6WwwLt2
63RInmgqnngokXCnomtYHIwWbl3eUWRzB5a8xb6NTpffBC+xVu616E1pAH0H/TPBtGQc12BlFo18
r11MXMd5mBaVGp0PXbgAGJGfkPhEqtQ6kaYMu1rPckdtasHTaN0S3pkUeGe8AbmToQAOm7K5ZBBr
ZEeVcNd0qWekpiAwrkUIE6PPM/Ad3FK8BxhkVQKjblY6NERlsIGO6EdUFBtNxPa26rEBIELxE2Pl
oEThDlk+RnrcxlXpFJXvEy+M5Gyjy3WLxE0CRoyO5qvCFGWXYRLz1JiNcqJGrRy1vIT0IMj3BBFk
Zd146iqYJ0A/E/+bndDCieMt1tXxBKKuNBrfohQ9Oam+aSV5TxvRwNxq+oohNsR71PRmio9zW4VU
AmvlozHR1HYXnfzig0mfpPVM7U0nW5Qz0Ry+7tgvG0tz+W5hcl7+YnlRzMB2nMAktLDc+hUFkcef
4GbE29ZmR4yC2veH8Df4PRzTzQTuZGVnz0xzOzuGZd1YcVc6cf69koGeTyFuc9erreBVsBImzuzM
mdZiiX7my0XDYEciKSiEJCexBkcamj0UxG1VCgVbupa4LXeUS9x6FXMTUY8dTdu3qR7sqXzqo0dZ
cgsfyCHRYJrylZpxwQg1CiQ5GKaHrBkfBac4i81cReqGyprJwCA4DPW2qdBI8+AZjEPdkkr1Asu0
NmPW1t/ksib3km6N6qE1M6C9+1IZNkaiYjCHof4WbLRpHB/IWADqqk6qmt7DyVZbIKg1cxf5yfCe
KEMBDOwYqF44BfD2AQ2SY1NZbe+SOtRAbGF0RegNulQfUhkdkmi+nWpOfMnJmKx8WK3c7EjTJ6Mr
Z5YUuV0Y56bTDD691aUq1m1FoeW9Gmjyc0WU9E2XMyqDaYtOeDyC/Vp2tEjxiR0WbbxnWa/iOTRa
iauYYY3fQNltZ/qqDhkqKXhX6qh0UUyvn9RKBTQZLcDeY3Er/0CvEy5NkyMDkmoZyN82eliRQ9AX
Q2a35dxhBgG5HoLbXcr2JdwLVE6VVHOBopN3VkUAAG5TRibMjg9o0MRDXsEDy2N36JPQgsZDENOP
QsEwyshM6zMJSmWfqVYE8jV5dK0ULNsHiJaAm6MdO+xbgU22gyYGG1xlMgZihNbwHT0kcIB9Rozk
JvJZCNLtOtY/M8tv35WoHakDuYz6F/CR+VMRFZNv6xVYflsqWZ+pjk19NAszuK2VAUOjwZgWqt2D
LkZrp8rraoyxIpIhYPaYeO9ynwxOWLb7rGXxYer7fI+qKdnL7UDfq6EEEwvJw6zY1A3OlVQPan7Q
9VHNbnK9oB6BPGXg1inLj2rR+TcyKaV6N+aKGUBQWJZAtY4TC3loUryRevRBL2YBtevU41RBe8/U
reKhHOLwaNSjqjnovVWTnQ9VhX5+VzTQxUvCYBOHfXMr6ZPypNVDBGbFqpvAQa4WRLkv9S4vPdYr
LEDnsVZPQ08aT8WL6mdnjSDOMYxcRweWGJngvboau1AhB1vu7MMv2EnqusWZyUrEYnnmY9qG1Q3p
vyfRrYo2ULxTi896ckf1ZICn7rojXzONJzIKhtRC8ARr1bmXK7rWqpoEaU8b6aem62714CMB16We
lFsCc9Ce2xSkP1aY6G0AL2k10ezMiuMDnQ5mDAD4BC8Q35TKJXnKQiTGDpMUmzhb/cR6DXdRdsIo
31xf7opPV4GRNJBYETBb8/VKRUr1Rmkl1CuZbRi3ZWY40DYY/WdfFQniri0LlbKZF3ZuyfIlrHLs
4SwrcPz7jYbaaKUVB0UeWGoD4QTee/gO5k6BkkDWihl9L/iuK0HyLP3gglcqAdoqGUg/qqHa0UqH
Bjg+MQZxA/X++paurBM03ZqFuj7GsaGccn6A1GG0ajqCtyrucs8H+5JLpOJJGnovNjOPYqJtGESj
jSu5+plNLvswQdMYdjFspqy381pFmv50fVUr2TGIypCH4zGAZjqPE/NLK9KasUHDRwdrTw6M+lBD
FEHAira6d3+s8A/CPIxZN/UMhP3MQiiVvkUJtE5yw5HMdGMG2rYLpO1fLwxj4kAr4rKBsZ//XK06
NhEk+BC8wOLQyAzphb9PI+XvkzSwSIGlFOLUqNnwxcYWfQdahpDciJXWq/UdaMaQRz1jRO36ctbe
lphOw2MJVwzpGu89RrARq2UQlVBE6vu3akhMVN5HKMU5bZdCbwGDU/gVYZyMk230mm/YI1KPH37H
ugqSj0FyygPFPIZNZ+3CwAg93y+DYxj1kqdoaYcKZWMkvpu0fXE/pAatbFJ3GEW5voy1ysDiuPHl
pqIFw/KUgCMAID4jvaf+Jxn2EXRe0/swezK639fNrXqHxbmbqwaL1DZuI4LBLpgL/Rs67ABTnupv
mmjkdPWWLqyo51YiHYVtdT7dtYkiWh+jtpOEounjtccPzhkqKgTADTig+Vcs1mJ1Ua7LrIbUpIGi
ajgBggK6melHqOa2Ev7os1mnNdMUQbq+4iDOzHJuL2nyjNQxzDK998oM4OVxmzKBkbUdlCGrAe1u
GbRe/MOuTdVm7GS8aTu08wI1vEsC0WSQyATnSpWiRqwMYCLLEtwNP3wgrUhNbmWv4GgU9M5B0TQ3
6s4/UQ2tmS5tgFGncvmYN9J74KebzC8FT+61S7Q0w51qFqW10VKYmXGq6V3RZsggbsAFlVqe2r1m
hsCVriQTWBaWBGrUmRiHOwJZhSZLpqN4146QiCrau3jWLRq0A9RPwZknUihbNUfxN8EqOoMQOHPx
ZFQGU/Ae9dGUUqbU0yvDJSWoltTwphRNGq+FJkB1/rPGnYuqGwYpHmGtlu6mvrEJ+WiSm1bfhGhk
Q/rpukNa+3SKAWQQgAiWecEjpSURmcJ+gjXjt2Z6lrkd+s80frZ6363YxwBA/XWDa5upoxGFEjgm
qVHJPz+SmjqgvRgkFThhBk8vfLAjpNpgsyR2xtAcHWawn9ctrl0CIHQswH+A61B5SqgsHAqrMEu0
qovAVgbjLgj0LfSuwn9YGR4+MzMfUheD52Cm42hGuGs5KEm8bjpCnRYco15Y49kjwpOtbeKins0n
SaqPgu+UIsk067dClu0iehkNzIn4u1HU1rosOAHmjqbh/+B5vDBZndNKSyfA86Y7OXSCxxxVO2Rl
t5Y33UZOtA+erS0kuCGB4CKG3xZ70ZDShaPkfgDnXdKgkkig4AdkYH2bJy460dDuCgHK+Rq5gGlK
ciYNMUCBw0bZ6E/hcxi6nasdUEQ5VrE9hY55cILvQHPYIJzeXD+fFx/za31w9ngWzU0h7kZkGejq
kVUDOxp/qpNkT72NOoiVv+giJliRJW4nwXoxhM0M5mQyGI8hcmY5avTQdaBF+f4va8KVm2EE84Dc
+S1vQU2ntsYAFB6Ih8z2tq6cjj6Dm7LDrbhu6uJ6Y/u+mClNFSU16IqfmzKgaRap2Xw+9c5LIABb
MQyykW/XrVw+1zkznFuOQikuSA0z0s6/Kd7RQR8eNbTvT72rQ+LNBs7lusX5D56VCb8Mgk0Q7+Yv
gtjzdRXoo0OqacSYmfkeq58DenmVf9cYAmzJ2pmYE/gvjmjA37jTxxrWB3WILxVIJxbsZXKb9kdS
PDBD8OT66mtcLGhhiTt9cqYXLGznM6GU26m2jnELjiw1V9H9K5mrdNCgL6otQVFwaJqPUn/7hw3F
CmUQQwMKx7PMsJpOU2vNG1pDR0TS3KDyWsCMg8/rdlYP5MLOHOAXeTGVpBTEPzJ2lB5j/ajFG0mE
ivwiurzcyz9r4e5XpoxIDZCKOPKD8aDsw84mD81vDCK2O+OpNV3pxQ/syYlcDN5515d3kTHM5/LP
8lQOw58MRomKObZx6F5RgbCrYRcPaNWrnyNIOsh4K6u76xZXbwLY3IEIgOSgwh9Rk46kV3xsaAbC
D0jwGspnOLoBERWOVq8CGAcoCO7QK+WhDtkYMRKjNe4kkO6K38voWeq9przTRSPdqwua5wfnghgq
b9ydS1nQQPCC4Cak0t6oP6nV/bJSABrqSnC7RZa4O1enfjT6NSz15MGiaP69qo3pgLxScChWI6i2
WBIXQTGkCOSar2BJFb2ZusJWjdrp8vgFPf/HOmGnSIZ4UfhMSmhshfeoKdhSNHk9/a6htjkCCDUZ
kWNW8V7rwv0/nJ/Fb5sTjMWFZCnyda3Cb1Mqt7G8UruRQ0xdPV63cpG3z/fCAFoC0xLoIfPD2kFl
9UTpQN5Ghx8p++w6B1rlcnUYS6f/uG5qlc9haYv7rGGGOIixL0wnefkbJszuwKUInRM3aF2kY5A0
cYBoK36KVD/WMjFtRriCKg6Ad5P7yNoYKz1N5gsy3BXKXdOKhjNWj+vCAPelElUqx6SCgcpI3Vg9
ja2bVuqmE2HjV130ws7874sTYZKiywwGO3r0I8omW8csXvLz+kda9SYLG/NaFzYkTULfZrYxssyO
k7ehDJwEkuwxe6QiHp/VfQPTufaFPQMd1rmtPugwIjfCVg11apjC9IGM0QtBaXH1hC+scIEtrJse
PAjw/CGurBF7LVAahcdkVM02Gn2+vn2rYWZhjItw0K7tVWVWzojkGx+knQ14QzeW8hwGaLbvquj7
dXOCHeTxdDmeAEQfv5KDN1ZsBwxoqs+B7F63sh63kRbPUiDAD/MPN60c1SlU57idHc1N9yZ7gS3H
ENW1x/vcbu71rfHE3Hco8gqyydUT/8cwX/BWyiJheQHDjUS3k5K4ldHe+K0pcLWrHmJhhotsegRS
DD+GmRD6dFEIMdxXwQ5e4L5nN7uwwLm+SlWzRGOwMJFPDbjAqt711jdNeyTVawgiP0k50EIU3Vbv
8sIo5/iGsJMNLYFRvUQ0w5AysnE3iUIbjx9XNT8YNLrC/JEZeIFY34codCT2Wsj5cwc1jyoGhErr
X65vxOqBXfwkzlVK0KDWMXKUOmjHYGLuqSzBpvtYi7oWax8UXOugZQRQaRZ7OvcsWdlmXYGpKqcl
bjRC73CaBCdz9WW1MHFx9fQooAVmAJ3gNvEGSG/a/iZ6mbZsk3ygUo7C0PWdExrkDqlRBIAjzIyM
8Yl95nv/0GFCw0abafqUbQJEzea6wbVPtVwgd2StIDHqLKLYw+51kN3BfFDMN/2vG4+4GEsr3Bn1
YxwHtcKqxvT3AFWqILHb4UdrfV5fzJojARXNjC3VIXzBezCjL5oYpFZIxjE1jAeHrm2mv5fbm9fy
xwjvrSgpZQAoYGRufmfBk1W5VvxAa7uJj00RuyUk1a4vay22LS1yZ0ImgQXREFg0qo0WOIzgjhN7
zE/9R5KLGGQEe2hyB4JarAOqGsak4jlh7tC9qIJwtkZdiBIrevv4SBiO4UFGbStp9ciAhtHr5tmE
MMFuGMnGrKY3q1ASO+lpvx2aenSjoCMHaqRvfVFh9jz2rOiXjikqPes36jC1ghxizZOCNQN1LkOG
G+f7bRZhWigXKEHRTsKgbQRZJh9zF++xYbciSeu1bV7a4ra5DgpZygCudMqqt0GP5kz1L01Ew7d2
uZdGuGuHlCigI4ORHPKwfaC4RdrdZlJiT//EOPWlpzsrlgDQO693kVEi7aNhEwwIfYqrD4kd5u/X
L8Hqx5kFe//fwLzWhQE5BjjczGAgUEB3Ca5rlUW2330rNE/JRbjRtcgClTCTUhMYDQBRzo0xqo1y
NGgzP9CPsv9V9Zvri1n7+su/zy2mCplmBr6KFynKt4HauKH53A4iBNHali2tzP++2LIcg5d+Bmp8
p4j3nb71ZU9TOoDK8cJ9+of1QEcJaCdEY3BGnFtK+6ygdCbpBlTfqZqNirEoYgr8xupH+WPkq+e7
XI7ud6SRYcQHmTo1twB7CBzt2n0xQWqqEhxlELJwy8hrkMgOMcKUWu0mSETnwIo9xv9Czrawcini
q6NjQLAOEmwy5XOAvtr1r3E5YIEQBWwb1Cvw5gedNLcOxnT4lxEWDLBK5NoetQWDYShvC+1N6u/L
+hU3NGm3gEiAHNDV8cq8/gvWN/K/H2BwdTjopcc1MG1zOTV0amr7xkvRvA2iQYbVa/RnnfxobSBH
SqE0WKeiYF4BsSF9skSpy+olQucMk5VAUWLG8fxo+6PakC5GgSYn3/T6SY/2cr4vGi8W1S7XojyA
Cv8Z4n0CKcYgDlEOQxWR9Dd9/zJKO619q7OdJqLpIHN44Wu0S2Oca9AKi9UAnCLtY/a0MZ8sO7LH
2Eaf7v5kv75Oju2dPM+wd6qoz7N6ixfL5B7qfRHn6WjCcgyE64SxvzIShPFVWtPl4rjjH2d9bAUD
TKh3LHObR8mRbiWn2gY3ple51b50PHvwgqfezV+0U+CK3rOrL+nFD+CPf05rI5wknBn6Q3kKbotv
EGFs7fjpt/SjuVceDszFlMiNaO5ZcID421CQAeA0CqskC6EDDbqSE2WnqnW15Edq/C3ADy6GznJr
GCjEbAE/tTkFlpay2RkPSbGJCHGYqe/ZVO8axYLC1GC3dSngrVp1a1QFYR+0kxUgRrh0Rm39KPJT
pKZF5PiqbIMORcXsUCvd+dVep3bk/0aubMfVbUJOZuK2wnnOtQf+8hfMh3sRgiRad0rU4RcExS0Z
gNQEdcemTG/C4KbG+YoffTx4r7vSSyjTvNMaVODQ1yAzDuLcJnj22jZiFh41IDbvNXSa76PyXqqP
oQHJbwPiOkViQ0RGYHb+s7yHAGUBogc0NwBk4TxESmme5QbMWqBn+SiTqUErxeqPbAB2PW9mulww
jG4rCFhAoT1W8SAhPR6pdJLxy8DY1LH+X6gA52YgpvQgxgBg8vlWsBhi4DUJMBtWPzbqawqMZ4Q5
iOsrX4tdSyOz61x8Y5JPY5v5YeZokkfDg0HvkC6BduO6lTU3uLTCfdV0nMxOkrEUvDNsswJYVcQ6
KloHd1Z9WcnkXIEFPXnoM1QNYQMa46EIoLAWIC0o6gI8PV9MPtlIqFxUZR1njhTU32LTuq8V6VY1
hiM12LYh7e76xq3FfKhro8IPXUSoSHDOvULZNbemWTFFLuy8favoZ/l/pF3Zjtw4tvwiARK1v2rL
vbKy9vKL4HLZ2vddXz+hwh2XkqkronsG0z0DGHDkocjDw7NEoA1iHWTx63yD0KFmjxKi1OkQFtGq
xiwlzIewQs0FYaZpmg+d4Gi3RdGXfmxmXud6qQs7/MAoEiP5w52DQ3/InfSAx01wVO0OV8VoK3f+
Xt6tm7dY7sYEGrr70RGE1jtqEQUkSrSiwt7IfLPVDVxQx+hUdI/RLrLCDXoU1vEWt8j3uaUTdXIE
gUuvDhKkf6DV4/1qoHQY6Z9pfs9UDVjcHt9QdMJOkAatCwJY1nuxFYTjMeh9i/Qdo3a5uEG+Nz19
w0dJEMqjC4taudn0Qn8Zcf2tL9qiJZjdA4fT1EFPqw8pgiu3XgKIKv8lQlcp8u3Oe1/HWGqgQvsl
WqRRu4a6rkp5+USJS7SSQlS0M0dHP0qmt/d+l1v/1bvkH0g8ig8gUCGfkA2cavZoU0t30ev6b1iw
8+onUAFho1SeXHB5YvLV4EpoNuX5e8grh6olpaAWsdfRlhKsmiCjmQmvEzJ1B1+7d16MXbGVYLGE
waGQw+UlH100bzUqGnTMfIwMrZloiO7FsnYw1cU4CgtB2hU8dbvwLQkjJSrxVSWHQ2kKUrwtJrcK
U+TPPMeIhJdihys06papIMIQRQHQRPGhRrphRNs9mNNV/6URcbEjAXd0639xtV2BUhePPOiShDFB
9Nnm59zrEOSznpdLz5criGlPze5oT9SyhIthF8ddXNmpNFv0PUviT7L7Fk0DgpxRfooJh9EuzPy+
YqJiYtlFVsdUQTgaHDrlF++9D8WT1rKoupbXXJEJvOq0x2hCV+iHJEXQ47c1+UsCldf2pzw6Xa5t
kvJJGi1sPvBNMyVFFk6RhnliVEKm4voNF5kYyFnsa1j0Yc//lt4LcE1vC0s2oyew9x2EXWF3POhk
GYdpwbHjGc8j24D2XLhD6jv4IVenHMHZ7Z3BJj/dH8QeoQCEeT7vd3qnOMlZx87ehRfW9blorgzK
XvCvIdlP3578ILmFAI0R0+2NUHxRQBdRO+vGLdqGpw3YtJHSVGnBu5jjxR4zsDipRNyo/S/M+w5e
Zfbppg8361ALodrEyvIXijoxBfgxNSUDlC9YMQcS5a2ebgaVYdDCnXWFQn0sCM1NU31A0aJNT86V
xmJLWPwoMzMmM2ensgvljOQBAEJiKt5z0Do+a2hgKXKZOONQDpn6fm+kE3y/5MqgBV2/GvA29CcM
TbCT6APDOIFwFCGrETmgo4KUDovseulcXyFT9xQnxtAOFiehgOLSoCyeoJXlA8nBEXWK3CpRpGOl
txYhMUFAwKE2NYnTbzBBD91YbFEoQZYmrp4ySEyBnzICZ9zQGCGIxbgB7wdrfTMufMVpbOEvKG0n
r4VDNPHgpuN9ptzzwh+l/7UOsXAJXkFQ4WfpeqNY9IDwNJMfjFI1lJ0HkoBBY9y2X32T1Ct2jkQX
66q2lsGbAyQx757kptiH7sQCF4JZeMBCilYt/injN0V4xGuiUI5J74PeC303msFHoaHJ/i5oFcy6
l5anPBOXB0nprwDCUGiiNFo5ve87+RxC1219gRYcwtXPpoOUoPUFucLPbpHPIJnTCS86+iVTex1m
8TtAhxY9hTqoZ+jcpif5bo55RqTtlVF6CXQ9+eFhG0LyWBJ9PENkePY6VUCtxmP+/J8/smQoiOEM
C9MoE5wf5S7iIoGMWoCOrfgx4w9pzLDudiPj71dxOQFCBtPo9Oczd5S0IBV1Q/z9FQq1GLrFHHXk
6Pzb+houdBcCBo27yJSgTgesa5ip4UPOZOjFxMHDNFcfOby46T1L8TwwOp/l0SpaQ9WPtVk8yZJR
myYx5NwZWa5xyVwFc+YIOybuf7oTtfZzIRwIzC2y31mkHOuB2wwNYXVK316LYCnCfzDZq6AwRmcZ
6zgVirgukIQbDPmJ37QW/5Ls3aN6kkuzNtRT8pmaySHes5Tnvrh2rs8ykMGewoN7AuNVdI/0yPMN
l/NwwJ2ijL7B4Xn9R0C74QHj/xNTcVyjl7+eeIuDTKwuWR9DKGhMhFK0hCDI7kH3gBjbi6sA4kt6
pVgiWI3sripbdMgrTZIa4PTwMMxeRP6TqzbVUzdm+HYiH2lb4oas+3jaGDf2oNcbRGLIZ2Is53rj
FE0SK1JYotIuecjN5Gpjx3osmCqnaUZBkuNQxgjRY+jRIM5itTPezsgicMNIEN5CKHjdjkEIbow+
8xKHP9yRH+5P0ciPHHLUuintwEP+1iJFvcUEemrsk7N0B94WRjhy6+Ou8L8uv9nx5AQQtPE68LP4
j6cc3GDTuq9ywgitFk/Ft5Vf8cQMBYQFbShPQhha9RCB0aOEEqfwvO4Clo4E5nTRYQtKn4ln/fpD
NhX48XOxnYaA8nvSyCdfFzeKO+KKzgyNcxkX9G0ch35hDFCDLxv0ojdMZSDK4DyhgUkYf4J8ODGI
z6i1LyIg34woS5muBdpzuhkhxJ9CAFVxdAnTdiVDwmBxyWYIVKg4FOgwAcc2ygfZpXXBLPnIhwc9
Ah0La2b/9o7DaumT+iqyXeB5odxz47YlBLA6bPPxDuMAfLF1fTvtDBkUuMxO8+k9TR/pGdgNgTsi
mzKdxsHKwkrIqRs2SWFrYAz1tork9KKVVeckwHT9VgOJx/ouXJDXvbKUHoZzuWSaaQR4cVdd+N7g
nnVzsLvNZ3ySrRMY3XxL3bwKW8Pb5YaAgRbwNBmpCV4zO0FnLuPnLB28+VKQ60OBsWV0fE3rzhfH
EhVNfev5DA+y5EDnEFR2I/d11xWm6b8mtpp+R9DyOFpdjcqiw2lmxaT1XTwWYGQRka/CZqJTR30a
RVKKLlLTy52qvufHNxJuteo8YASv/q2Ju1j6kXNgN04jM+N/VvI/Tjri0CPBLqvocMeDgDqWbqF4
YSPC3gRyqND/MFrC8JZLFqI7Hw3A4IvGJBKFwI95HhFlapEVoQiTnEB3ydgWC/k3GIEyFljQIKkg
0uexLDi+cCMMzEBnwFUOyfAg6FsuOnm1nSmWp0dGUaHRDf9llA+XHMEMmD6bkdp6ddsCGMNqOrcR
xI+wvhOG5yrfC/+8h//KSPoohgNcUT4ZmYPkuxp+5iPZc35grZ94lkX0ESvSWBmmYS5fFA1lPMfp
AS8RV/ng6y0anRloSwd6vn7UaWvQtldF/GQTeq/UH1W9D7v3dYOWbgXIzfCTeh2G2ekXQZ7LZVnU
UA/RXAktK2XwO2jB69hl42D7vTfakJVlcSsuLeKUpkOBFV3voD289lM954uBPjXiJdFjXYOM3uT4
50wwBh2kW0/r9i0sIej7wQUPSnjwOdLE5FLTChmnAKvWkfglkvKU18roxGowMI7ZgmucyE9QYcTD
biLiubbK4108fKECaQZpYAhDcOdl9xhmuuOEfJ+Ldz4vOpqM8Hjdvpvvh7Q6CnMa4kmM4YDT9Bo1
E12CpvIU5xf9X1nzXnyxyQS7tPH2yHvv1tFuvhyFNv35LLRDeBQqTQG0tthxwnNY7uXOv4xlB9qF
0BC1gOEcWdZRa5omYxsGJfDiqncSVbzPlQo6RbEd1OFdn4FxcN2+mwD52j66T0yrSayqQQb7hBp5
zqey+lOonz1rNuw2pUbhUMmGWnODME+BU+vkRxWFvlGGKXeAvviRJAm0lfteAV11D70ECF3YNWn/
cHUeMdwLy1rKmVWBNgjCZG3JOUSzcrTENhjl6ZmU54ufEUII2J9Ih4JS+XrbQCkhIfqAz+jnp6Rw
+ugCV20o5avPqsAvbtAZknSN1HGqno49kHTygkISiBFTdFuBy72JNMPrWGd+cQVBc4p0OHhAkI64
hpO4Lq4DsNqZdQGkQLASHPB6JCcFU9P/YmvOoKafMjt6YRnlfC4CKleFRw2sdKGMTGSn7EqZJWt5
4zOn3TmDonxKFXJpSmosouTpF5DJove9+ZC0imHR8imY4VDeJJRQje/8vMIAqi2OVgoeMeLnVoq9
UcRPmMVOINKFiWxWqMD6apRXiVS/b7ISS1mISA4RPTPiskEPfGZ1qcxyKbfDmV+rCWYaAWIk08Je
f7giyfKJILKC8E7/O84FEw1TZ633dnUSvLlpgmxj1fwJQQoS6enR13j0i1RWWLgWSsWvEuZm1zfS
hHf1YLr+PXQdveXUNO+ar1UHMRNfmprUGrGvgH3F4RQLHD151f0LT4PbF7UD5F1w7VM7istiWezT
El+azyBTkaq2lA3WmJcWrhTGO/c2hQ8D52DUtopbLtNAtV1hJOUgtgcwOUrBsUusTH0G1Wmsv/oo
Hqyv6W1GksKkPnJSjDVGBoEpCfs0OCc1FjK36vAxQpjYWFJ28vhtFNoVyOvq06BthW7v1w9qgPjq
EHisjs+lEzxbAlpYj+MgByPG+DmV7P3ooupTIdEm791/+jr6shqdiGjdnoSvKfcnINQWgwwwoYqW
DCV9R77vsr6yS1cH8iF/ISi3p3ui4mL6BgsbVkYlHSpc/iN3L0QvLs9IwbCgqE2q6PWk4IqDUUIm
0E8uFVc4uQoC+hQPW8bKLX+gb7OoPVpXvpvE6Acy4YjAA295HJr5JIZ4yzLIRGGOdCNS/pRBUa9r
QcXh1EUVellCH2T+7iEXU8YnWrpzwWT4F4aypQzizC3GqjLH9NSXTwpXvVXpXRbXjoKUiA+acEaU
tnhxzBGp0zZCxowPayA2Kahus63+G8aJd0Nu7APOHMEa1f5zwlI4lUk67YuqGZSl1168RhxaNz3W
kvfqY4h2LU7t7Li+wwhyLTIY4W+7bqdzNQOjopg89lJPDmBfkIt2D8JeP0EzdV6abu60nmAILcZK
XjL9gmlXyP82ghGzOCmW13j2G6iz7aVjjGwxDFYUQ3d/9NIDyBaTGoIFuMEgu9GVhiadK/V9/bwz
cakDD/kWX0WBAKcQfUGoPPDtJQOrCHFyMAhzcWLkCiifJEtAZLAOvXhcZhZTxyVNWi5MByDnqArw
7X5U+k3LetFMn46+fVEqgrNE4IQcKRX5cx00BTivqUwy8hYYE/Bqqpu3dUO+4uk1ECqw7/SyVvW+
rkxBP4NRrSavur4puWMi3YGl0SxedbKp6jst+1XrjEVcdAYz+6hzwhWRxLU6oMW4BiUjb4ygTfEx
0gAaYUXf5pzKqqosxTOQHpMhJI6iKrhOr0+mnKch741A5PKnoT3VuqEGjpt3RiwWRlNv2ePfNy3p
0/H8RqRv11YjcTWkQGzVTU1sJbsfohGDcZmV+hODEeZSc9TGWNMqi/tThGITWjfReESP2mK8J0rl
HiW/jDtW/SVyT6m3W985i7vzG4Ku3XtNWmTTKJNZQBgJ+gxWF7MI/xhW0G1EieB2XDxZIaOcX0aZ
5Q0H3/+9bsdyDChBqGgSuIL6GrUNeU+IA04DShz57/j/G6HUtqWa26E7gudc3HTKJUV9CYEvixN5
8QTMoCnnPZZJMqKBAdDCS977hh63Rhc0u8Z9F7sfVcFSO1zc/zO8acFnD8MCbQth104Lqo8bcew3
4LS384wYid6evULZ8BP3QsziXWWZSfnppG97kZ9gic69cO5HGxc+GDAHJxN/CG1idyRnvRcXtw4K
7V9z7WjRpT5q40uJXo9Y2YAMDiE9lCPzUwD2ME0b70LhORCGbQ9FPkMdghxxNpppde6Vj3RDq9xN
prBGShdPy0S4LaAzCqztlOeR0LPehLJWmmPRb2LSPPS+yDiQizHpXwiFp6b62hwP0tEHhNgYnXyH
x0sYbTQJo9iMgHTpTYzg5v9swdvhehdxjawmeq8ixIBcQYAWvwbVK4ygbFNmyW75M35DUbcTpuqz
gJ8+Y1tvW+Wida+1wLoU/h8H8A1C7ZVUqUd+qGGPmnjI5kEvAU24UbwPXBSrUhvD5cTD87dijbIw
ganjj/mCJocYJqzja3BYox1CBMXUtsX0DsREBmUrFneFygjBWUtK+QBIUEZayAE0JZaKxnXX26hV
ywi7F0EwmQ0+cfyDFs3rLSKmcdJr03dL0ZzRB/lGGhQblD3muu9e3PIzGMqxFEQZtFABDNLsRpN/
lJi18jJ0rYWO6/YMsMVtPwOjYj5Br9WsHABWDKkxxHd5K5mD97PKWKUcFtDkTmdeWvGEEm8kAAXp
fdhtBBilahAdZ1TcWN+IcklyjgsgCrEReBX5Dy959PnBSYrqcf0bLcOg0RqjsxgLo8nNijzzk2qE
WxIwDNiJA/LYjz3Ydv43FMpRpFFeeih9lGZfy1tB958gcrgJU53xTF68yTCC/l9jKFfRBGrsNZoO
H4t3/+hvJDe15WBb4zlZeNbIer2y1o5yEJCA7KQmAxwGGn1i5qQ1woDVCsCyiTqrSNb4utJj6RJ0
rVkl0f0QehfJzyDWRrtGn2WFCahOtMV4bJ7Wv9ri+VVEtOWgMw/8BJR9ZVHFtaK7gJYPiI57obTE
2hJ9kxf+TSoT7Ad/oSgrqxhDJ2kOKEFsjqI3QELtoU9QfuMb76Mt452IAmaXQ2Zo3cTFTzjDpVyU
xEd9G0YcYh/sjgYsRWi99vqOkchc/IYzFMo3iRFIt8XJOk2y6vghBzuKgEI6qL/zUreZrR2LHmoG
R3mosWkbXUhgVOzZLRLBbb4Rqx+S0jAWj4VDuSgh7lqt4GEWKWqjn6LGIkDyOXpsspAVMU5Ry81D
+K9NAh0+QQg2cQMNWLr/HHQ7HzyUEcQWGnPsXCOOHkf9T88/ZRJrYvJ2HH16Is6AqXCq55RYGRMA
B5WGpvU/lat7jtZDbAqurIi4TZI/tu1g6K1mdQhW8xbsHdDyIiI4rVv1AUTr90PCsyo761sKhfHr
WyitVQl1d3zjOnyu24OsXerM34fxi6L8iEqWHt70JW9XH/Pq0DXC/Cg9sC4KQ56XMZxQGfMGlEHa
rDcCsTJSYdenP4cYLcL+v7nPv0ZyoHKAGT7KI/SRS0hQwrnigY6ZK7uq3yvxd8FiSV7OsMxwKA/A
NUMYVi5MU8FtkO6SAER6v+Jym7SXQdgIZNfnn2XzXMQXjM1Y695nOUWGtwCPwimSHnTPhtRwft11
2FxlbcvlYWxsEGwbYnaXZ3u9tkLVaIrS8EA4sg48ee7b7/kX92uycRbDpN5YDG0Eo0eBGDE6+t2e
dWAXUyvfptETmEPL1XEsAEJL0XwPK3J1qyCSxTRkBNGkoXGUwYm9f9wX/3Vcvy2jzoWapuhybrFt
ZE7Fp2texjLerC/e8p3xDUFFGbISNBUPEQBTz04lhESD7EnF9b8OsnzivkGouxcMwxo3gIXZRI3P
kLhdNfEUENGo8MGU/qGO9iO3XYdkbQrqxMUdn6QNAWTqoodZjfdulv5Yh1i+Mb6tog6bIrpoytAQ
1BZoJU7LU+pmm0Y5BWCj+jdA3/EE9Y0gZtW5kgj3KKmYBE9CzySpZrd9amSa9LqOteiKZx6Eut0l
rSC1Mm05EB/FCnrIopcKFehGcxoP42isCdHFNZzBUbe7klcCFKAA5yW/i+BOys1CO6cywzUtboYZ
CnW3Qw5UwcgWUNpo3Mly8yk0hBGtrxuCsuP1FRbzoZ6nASCCorR8RCecaJTcfVw4699n8bxqUxlG
4CVJp2VCwMFN6jDB9CHpsxMniScl4V+UUn1Yh1l25jMcanNjhiRqXBF+QexeUcoSRDsMHFEwatmz
+RJycVsw4vlgNmXgTnv5xpnPcKn9RwauqppxukTQUlW2xd4dRQOPR8tNeyONStvXf1ap/yuHzExe
qEbaVEdVBand+u9Y/Jyzn0HtS9EdU7Grp4gkbva5lB8qNHUlfW8QjjXCPFm0ZjG1ORNdzju8vkqz
ST5lbJwyxOMObcXdK2hbGV6RYdYNK34VuSkacXHcSsfzAxNY+mDyEsMzLjqR6e4C5xhIcjTqI0pS
r4Rqh01aDBup+o1OnRxDkgFvyfVzyVeM0714u8zQqG+lN2pUqz2+Fd/9IOWz0h6I/tK5PmYWDmnu
DHXDOIMsQOqLRZXLSVDpgXlpaHiKmXInAcMXZXaXiLas2CIrHbTov74tpBuWZd+HTBHxceg10CIg
0zCG9dP6hl9uFZlhUE8Dt0K7T9rDKD7mL3rQ6ZOcZ4vhVtJaQtzfFV145uvqVyl2o6lK43PljjtO
c5E/DM5BObG7lXFoZ7HoQiId9DLdkIFRXIc0L+OXkoUDM6lJTo178iRPTrlal6v5BCJGZiyirF95
G8x7YTgqy7ckxFRmEe39tt5IeQRGTXiqsNv1tc5KAt0SD2CtJkk+GeTp6K/9CsVnUaeXQ1+4mb7J
YIJiFmOgpvqG/0GjmHonV0Ztv/Mftck/cMd0Uz+DNSa+cMdhs74WS7fB/EdMG2f2I2oRTB45h6Uo
QIXZd4KTSaYiqgxnuIQC4qn/Hmd9+iAzFBdjhpAvxtYI+XHPoW4U59KdV0DP+59bM8eh4hyIpYZ5
qOIgI4u7Fd3MLlTMHkisJPyydwLDkcqjOqvQvEEYtcvQ1gZzVOW5VUajSqymxmDmYIO9hVdYs/DL
VymGtqGQAz5UdLVfL5/Xqb0bSdgpcWTG6mBkzTFBDRgyE71/6lLIK4YGV4PCSGaclEW3MQOmdocX
6FycoWHDHNRiA8XVTceS3Vq8T2YI9FH0ExmhFJay1xACj06uQApT3WYQm17fGouXJLgCMW0DOT0k
8K7XELRiep912Bqp/yAXdoCGCx5RqWRjPpoBtbjbZ1DUqrk9afk0naCKiyR0hlLxIHcOGXcIC4Va
OWiCQ71mytVxwVFHY0CAbk8mee3iRYXmZnAYqyKa/ykQiFlzhVjh8wggU/aC4wC5DR5UPtVZj+0w
io1CZNz8t4zOk1ucJnqQYVVl6Chdf6g8bqMkUgFZp0Z0kh+Ge+WpuiP3rsNbkzAZZvzbnfcHQd36
Blk61DNcOrIhZZSGwtcbadxpqi2jcTa8J96hEawhZJS1bgdmr42k6wxQ4I1aBMK4Kze64dmqZ3jw
/xCQvU/2CcTY9NF45Y34uXAgTl4bUE7lGM+NpfMwN5dcLzOKyGKgSNg+Y+804WEYkFt+0kpLEX6u
r+ti4XCORJ08OdFT0nlAIuEBLrkZGkvkD7KMzhJxWypOAY3sgjXPd8uJRq0wdQg1rfVIy2GFKyM7
jQjzMRVq9B4keAz/tX52Hw61aGCmxfrp2h6rui2yNhN1bsgYBXwbwmODJM9xn5T78LWyVDuwUYXb
ePigl9DSLIjL7+SHwuJ+1GCt2FRvOXZ3blZbhE06qETD3VZ8Lx3+wh0C1jtpybVPhAYQcCQQVKEH
jTHtNUbQu8cd1t+5QQ/aBta1teSg5lEW9d3LNKljfsDlkbqGDHYVLtm4zEGFxYTlHIX6zmUsB9I4
XVEJHDr06dT4BKYJyf8UG/RSxBy0VOyCfx75Tac78sDb67ubZeR0v80iGwlVXTQuAl7ILh2HUUO0
DyYpq8i6GAHMraTfQ3XCQQ8E+wnph1Jzquo4di8KB3H5+K0Kn/lsKxe7YnxYN27pcp6jUu8iLu/R
753AOKng9tGoHrr4D6hoX6uB+1xHYi0j5fTLls/SFKzvpjrcy8Lz0D7W7p//CYJ+AoVN3KSqB2NI
NJokIKB9HZ0xTq11GNanouc1R0335aabFg2sbMg+INBotF1Jzq1sd8JnKBwyweKVZLeOy1hBOsT2
/L4VeB+wnvxWIoXdCheZvK5jLHu1v+8mOg6VNXATJDm+UtChmbQFHVfHvWladyhl8hFqj5UWbNcR
l73UNyJ1ugc9KmPJBWJZnFweIW4CiRHGxb+IASFZDGxiEPqm+yqttEroJg9CGv8u0zukgnQpa36t
W7K4doKkaxLIzTSZXjse3U4Q3phQIKo8cMYAuad4sAgnQqLo7CFx/r/hUSuXeOMQgZwIHqN4KKWz
GznRcAy198S99GDlWQdb3Hwz46Y/n3lBlQ/CiFcANrSQR5d2ZVSBBYDRPb7ojWYglKuNvLZDeR8g
blfYILgy+UBHrkE7o6mFse1YH4tyt4qXhiTiAQVOU1FHe45djx9D/yiSA1czquGLa/edBqCLiWpd
DXnsIlBRwQA9dHtBs4KCxTewHHDOUKjtkEp45aNlFOJ5J/9cbsct6u275JRDuSo0UEPJjMASd6nJ
nRKHT4z4pNmE8f1uSXemkGz2G6hdUjcSSGIiHIH21xnqR94L+hc/356IDEW/wmpNeaOaozm8anZj
ivtRNmtHYvyGrwcLnSud/wZqEyEP3CeVh3VowFdhJZ0pP/SHatNuw4/il38RQdxpo3Av2OsHZDkc
ndlO7ag4JYNSFcCFSJbGGci1HOot+XQ/G9FANZx3iFF8oK/jnKNxXrUTVv1x8fDM8KcdPzuhriRF
kR4AX3486aDoeHWPXWjj2/MORNgemoP7QO5AM+N9rBvOwqUu9lCpcllJ8c1BZh4gPyKdRs5mivsy
UL6eIDPr1AjzCL0I64LyI3QPEIuIwtYYC8bbdPqxK5vn6+qfwRC5csVQnxYRpMCxr/4W8YaALIXB
i39Gn8ezhkeOmtUevOiMvj/dFwvGDFVKx9JvB6A2+SfnSlYcgXYmBsHdk4IcaVA561/sxh+BynlK
jIL8Cx3mOj3uP+a6EvEcyNrDrLIgp9qom5wUjPPwVWW6WsqJMJpMrSSo9uMJQj0OIErp+ckkEAjK
2sGWTiBW3olWekARHA+jER7Bt3rTyFITtcN0Y/3cm5q9X7f0NmNN/QjKKQYqSCKkSehx2IDVFZro
H/rBtapTsMt2+gnEWZ/R7yMxonNuaYzQ+ibooKApX4ghH7+MyklpTxmMHgyTYse4w27dLQUxHZrZ
vhGLUmu1SVgb1EjI1Eg/foSO8v5L3mvncQtR9Et9DH4kl+ypvhs/UKj1JFOwXcbrf/Jra9+Z8nvq
iMCUF/EjQGJbhPch7wjiNkmOGRRCGF+TtaSUi/NiPoXmE6BUI37HTJXSG/lH8nxsX7g/2lZCk4Ct
3q9jLkJCVRziTqB1RQx5vcRR2qeDNkysKQKYkBvdzH1G2LjAOvlFD/QXgv6KQcCn3AiILLaEMwYe
kk1tcYZ6fkI7zC/MVP9Rnl5Lg9PN0k42hdXlhgYGaif4UO6aQ8gxVvnG02JTKWAtksDaJUGXhCry
RF2o5mIuQllG2JNun0r2oP3JZFZMvmA2QnGQAuLfEE+7aQWS46QZAl7H5g2DzNEbr92maCoYDTWV
Fc9SdV87BXzi33m632RWmSXFXdfF8WMwisE+TkiSbVyoB4RGUSDJSxQ3fiScVhxJ2EPFm0h9ARot
Gbq4VddVrhFmYN60lSAYCPg9A/kRjHYhWgYrouzCqkLDDhcLHOuxeHOhQAYI0/N4FYC9CBoolBd0
h8hzyxJWipHM20OXuqZUVdyuqyfAogYRMumkjTw03Qal7H88GDjBayrIkzB6xaOt7Hr7JmrXBVGO
uywgpHBqNfLetEHMkbApWWOmt7cKoCb+GNS6QHmlUJb2eiiEaQgljLhBd6AqpMHOzxUNudy+Y2zR
JSh8uUkmThcJsv3XVoW5yGVdDD5nf8irQ6Yp+YWEtfah5WLQM7Bui3iYdlQw7gweKgKWHJpIssfw
bFflBa4pM33Sz9m2t2TBamJoIFWhER0xKuFER2+jWbId23BEr+mGlbleMPjqN1COT4iauvM6/IY2
PMryi6++RyClW/d0LAxqUYeI95pMA8aYnt3mXPpOGDyuQ9w606ulpBPwZT9WNTcCQhoHRxDiLWIe
659DgMcIk9n4Bwx3k5WzK1HtpLQA2zeeOWDgDBT1vksjhhW3Ccmv+ddvDMphtzWYNmsOGIUd+3Z4
nzxrR35HPFvY6xvfEHJjZH2cpZWbm0Wd4ypQfTC9ATIeS0MHQ23LCHxv234po6gt5iGRnHETQnlU
H32TlKhWyA+SpRiJ01kVHm/aWd2nJs96r01/8XX8ME0Tf68mte848FnpvV+CWvAS3099BKb2Lh/I
fWBqO9VGR42jvwgv7ck1WS1fi8gSAWslal8CiKiu94oit9BKKoCsZIEhpU/hW6ZGhtxbKPjy/cf6
xly4CEBmAKbdScIFgTcFBveix01ZQxRDOA/txJOEXjnP7BVo7G0GF7OOrBGDpQONpcW4NrprIHFP
OeQm9DM9z6A7nCL04/t9Ev7E8Pa6VbfBAhBmGNO+nR23Uiw5UO8Cg0uN4E9bvfKeFfqsA3fTWjvV
4ZG8AxMNNApRzLhGqeRaI7LUp6b7zO/zR2XaFsQpNFR3BsYzeuEzXUFRBvkdcfuSA50PRkA4JTQS
/1EBIaWvG4KCJKhZjIwq3cIK4miBNVXWQCgn0NOLsdzq6BIGDX6enwuxMyIJmV20ROWsnphFIHA9
obdDxAg43dLgEaVQ06hF5QRz9UMgGDpIpUFYYFdS8bC+Kxa8FY/K7n+h6Me6m0sZP9aAGiYCpio9
D03+vg6xsLmxIyZ9V/A76zdv2EJKENPlgOhaz0pc8T5CvsmPWM0zS74elXGolIoTtS2sut56Dfoj
Oi8eEoxdOM34EMQHLnzxyE6GLkeAnoziMPZmF97l8T2In9ZtvE3pTRqSIr6VDAIiEcH4NbhSy2rk
u1JikgvKasgoHbWdHW2iDXKvgzE4+oXDOxaaKY3xzG1cxtle+orI5/GoH+INT+inD89xahtEcmIK
mENNGhyJwFk3cOkjYsB9agFA1wZoyK7tkxs5cxU8LUAW8iJn+5FcmKHiLSHJtIYSqKuR8wCDNa0C
JwXtoCSCgrepfIg6SzdSpzX6S3AaLzWaGzjnJ9kW23W7yNJZA0k2VE40KJ7cDBmOuZzVcgHDEqMy
mv1bZdehgaERELo1RmKcW4ts9Ds0MN252xJSM7vEjCAtZHim57B+zG1iclqB2Y8h16scjUmZxxV+
DBoeBN1A2sw10XNg1Pehg+ck/6Y+QLwaD6TAvPtkLMT0d1OX+xU25bkbzEIIoH6A8tVb9GfYW4Jn
F4Z037z/0j7HTb9FD8i2OyqqEV7UTZYZgsnkt1rcZDPzp20+u6KaQgrzcvoWma0/im+tgaLWSd5g
05m9zZ0u5JIz8v23/RDQA4dLwjsaW1sEoTQFicu+88oMSrP1BnS/g12dkPc6V5Ud3fcMsAXzple6
BnnNSYWclrkcvCgrxxIF8S7a8glnjOM2gJjp+ndccAXQ60O7DrwgQmv6AtbkrAhyTcAWGgQTU4Ng
HGYg3KbtEa5Pw9m4BBGyQLb7es1cqGpVaaZCQOeu2vivUme4R9IY/ON99ObbXrhFQqIy1s1aOhpX
oNM5nu0NwvlJqiUA7cxq420FQ0P8u63e81f1RLbkDI6b0vFPyUGYVAoY4AuhBrSjQYGKfkaFIP67
Blf1sc/dRINohuVuilO40/aeZPQf5B5h4SV9CSx5F7xHr8FjuKnf18EXHBRIbCH/pKJbDtDUKEJS
QOfAd33EhunpP6RdV4/cuNL9RQKUqPCq0GlyHs8LYY9t5Swq/frv0PfedTdbaGL228ViHwy4mmSp
WKw6dQ6Nb5PmxnZ/j7okDq64DWeEt0DdbKHI8+d+O9peJ0vKPisxtjg2r5r5buVf933UGQzUsh2A
fM9KDmXH+hkk2yVojxpvzAK9vMM07eWdWjklvA8MeD4IegzchaenpOfUtMaBP/YwHFc8j862skFt
uFfJIwXjoiLttK5FD1ANIn5AIxOzh+L4RlIMM2h/59Lv++0Ygq7ruzsEpZeCfV32Alr76k5sCR+A
AoSQHrewhcnj4ra4cX7GGytgG32j3/nggL9Rf6iyl+aKV5zYFFIqrWqg/arBZhXGkASpcEXGQYZw
bNzEt713cCLZZ74SI08s8ofgkR8qqoahZwZBQhsX8Kf6mkV+78372esCN6RPmp8f2F6mQMKXIVx9
J0YFxxk7vQJTJF+m+7QoVxhbGi3f6AuvBMTyso+uZanHtsTCSlUMxOon2MIzrAshkoRes28+lVdp
cG8/dE9RcNng6oaCPQFeigCiiTVi0G6WiGoqgiWb/QXXTWo+N4DefdEKV+ThTGMYDwEJoEgQrapU
XfBIAYSvz0BLHdQaBmNlrGZnSxGMCL7R1CDSoBOMEAqlLOgDG+W2kwWqM5fnoj8QTzHwDMdElvjI
U7VxsqYJqj+pDmc3gjGqJS5wFtD/WIAN6N1wcRGhat+zugb7OUjnpsYNyiZw3EctB3jix5ePBBkA
xESAirdV3RRv6aqt8Y6soZKECfi8mTDB8RZ9+VkAqRcTJEmailPHA0RYi9JVMWltEJ+XsfFgsCEg
pbbVI0kcWjn4Eyv6aVCY85GylHIrRrbHXO9WS9idYXfbr++YyRnX0FMxUYYXwsAwoShvLeBWH3Jy
3U/GjW1jJrhg/8IMQY1YB9YTTL1iT3deFN1qCdriHWSukdBwkWhFxrrNv4WTkIaDgbocbkHIKUMd
Rbgt9KopUdG3oKZMyGZ0kxBU+9sxsoIuTx8nZQziWFb5Prt+BZPCZZE6GOCbehuE+4kJYHqY1N8j
2gfZhIpdvjHbLfQ5Lx/YWdxG1RgNDKShEKyCUKXg4vZSWTXp0VF1nA5JNZ4mYw2Oh3prLc7jQAtJ
jnSOJuT2kPGisAXWBVS3Tv0wpgajrIBOx0ibLcvD2joU7rYCDN9+ybJXTXuI43c3knTG11aJuSjT
REkDyZMozIWsakyKFsVWoz1EsV9NvdclV90EeedBUuFdCU3o7iHP1rneGB5FpwvUyyxfmgqmkATv
C4NeszzD7Gvzm7n9w+WzWzOlIyHE5BduDVxOp6ZM8NKPZIC3EGtQMTpesxsnnvvrumsUr4/mfxGp
IPCCaROw0li89XVqb9QBLKQ6PohWt0JMPHiOjXakrBCzdlZQcEKWi2IMBjqNUyuum83wHvQQKy2z
MTsT2R5QrQ+JlpuAT1SbuSzfL+/jukWDr43f7mIvr7HbIW8bh2M3yK98BjGf2XhL1HZe6mSbTgok
l9nj9+dRgtZNXV/ZMezVRfJbjXu/K6fDBEV1DKc8WK0sX1oJ/eC9/7s84ROf8c5s8gwb6pTjplae
NYtsKpl29KoRvH7ArsdJRUU4aFnNLpR7sYYp0/eN8dADHWxp2dfvfVs/siLsXFSwNks5lmeK9Y3a
0nfWNzfG8hklrQQJsbYeNFsRFHG/gNtc8HVjAW/Iks6IxMNjPrp+pCheLAu+KzfMnykkDf+gYy5e
/WZqzi2FsB7GCLUgVt/U5I2iy1rS7qFJvhe2JF6smgPvqmOoINGCPPCp381TrKpmzW/NpT7Y2XVu
/GwBPbV+1WO0H4yny1/VShZoQ6oGSQASG+yiEOlbdWRqNyDjyFz3UwHJqlEmkhfxWgBEemag5YM0
7WyaCx+RauodYi3KOHuVlQEb5w/0NIBAJJJ7cs0fkKXZaC3xlr/Y0Eq0Bm84G7CV1N5hrtHL1R0f
gL+8ZeflW9yOx1aEy8Myk6J0Gyyoz83ip7IQ60Ano72HiOP8oimLvUN3pd4CtZKjOG93V2mNXjmo
NlL3TnfH4ckqQn0c9pd/1tpJYotd1G7A3HvGsMDyeinz2ESBz6X3RlLfT83LZQurB2lAmhsBBG8s
cZhRj0jpzi23kDRZchjUQku3k6GBcyqtCf3ex4OsUrpmEoU3qJxAMVOFC51+DLQ3DNoRBGFMTr6P
6tuSGQ81+umYAyg2l1d3XuMQjlX48NxkJjS24DwKFPbycWux0Fow2BB7VhpUjYHxnm0nu0fXvnag
mnBVQxDU1EVwp6ZErb0QIJvqtt8nlrFfEnZN82k3I5TRlh0ysw0uL1RmUtjTobJmWkYwCakqrzct
b3I+exrkEQ2BuiyTfxHP8L4kEI3CI/NssnKY58GMFMSzvky2zFbfS7U+VDV6srZ+08/gJSrs8PIK
17wGorkGF5eE1LYY1OJmmUjqIuWy0YAzF4CNi/LKrNBncYikFLeaKuN74/ETBvHfqYfqdpqRisFD
KVo3RjZiahJ2o02afU422FRuG/pk6xvpZPFqqIPHwGdMoI1E1qoYcNklMzkkrrM9rSzu2z7bUCmH
z1oWhOr6/8yIJFWdM0fQA4UZtY3CqH9V0LRoqk08L94g45dbOzYCMVmgw6CfdkYAHBFFS3UIyCLz
pwOUh52fbjPavtJPMcTMsu1lJ1n93o9ji3D1RSCLA2ALp2Ux4zZpHyvHrrysGrc5iTb6kn+bFgw1
FXfgMZLciGtnBwQEOhJInFEkE3zGboaSRil8JmtI5tXE/O32xQGd5UaSia3dCcCkIVT/hzNACGlJ
b5TVMinIj9j8rWrc2DNmmQjw6qkR6Edg+AWMEgZf7FGenLKpGAE94lKrs4dhI69KU1z1IMyW0sSd
YS4QofHWR4kHYYQTV5+aciplXsYFcD6r7x3t0LtGlN8g2awnD7KhrrWNh7RzPGvUs1uzJ/GjHuvs
ymFtLKnTnK8ZzzlEFvwSlFAcsQ1NjJGMNbIAH52McLS8mYJ4vSdeWT5edtLzzw+GHHSfTCDWMZcu
rNgYRsIMF5V+2l2X1scEeaO83OGpCkSZJK05d8pTU3zNR+cILcPaAE9iCVZMMO67oVshjZKlEDIj
gkMOhHSNxqFwBeafux+uMngZkSRCazaAZUJURL0Es3XC15U4Q6tOEeAyILwNrHzYFXa+MRRZkWTF
DKDXuNEcVBEMdPNP92vWkC7UGurNZWd/B9XI1qaIH1EdfTmnxbvjrx1RRMBQUA4bDTQKrAIiArWy
6ZQppESThMPV5biYyf5DVAFY0+lyFBcdnq6xsGszHXzVqRzPtarS65lM5mgl8EI8Eokq6nao9ADW
fWoqalp8w7kL0j5ojxRO6NgYnLlxqiRw2g+rjjeO1viLDEN+nvbwdh9ecijiYvRDJHeyki5OaQKr
Tp4/1237qte4pVVgVNSy84gCOZbIDS9/vitxQgNAzOKSuxaqkIKPDEaU5mxJKp/a6mYwfuTzuF2Q
a81ERp7P/6bTMigc8a8l0UvAwxF10wRLvfNCHBdXaKhQEi7TB8HMcR82svbBub8gFgMmg5K7bZ/j
nUlSg+QZvWo/a/sXlBSgEKCnQWnUMrGzFXeBBS71jsCPICjCZ8F5E0PbCdkcKgEHw0lBPB81Ie3i
DzqMPxdIE2Kmx9er8l5DRejyAcq2Vfgq8r6iwMpjW+Ou8ewRadxtOm4s/S2xnbBT3m1LcmOvegyY
ni0XoiTnORCzTUamLqt8zQKaKn6Y9DlQqTfYkrx17WsA7PO/dtBKOP0GW6jo1dTCwsA+gsr1m+ku
Pk19hbwX7pujyHj8zxMRDaaIiw+f32Ui84iNMeQ4ahEsG+tKBxmGEX29Madx4VbkjugC8LTqdEFT
k6PQwBC/akdXMeeMOcOsL1yvsetS8lWvLQa1YzAw/YkmYjMcHbVcyXUbwOeo9gi5l6ZUf7Jq4Wsm
LppaHFyKEQ0x0WGtmmUtRayaSFd6NSVXdkH6jTKnd7Gq3BWdSQ5UH681RTk4TrtX9OqlaZabWo+i
QCkRa7r4Hj0kE7nscKh0qCkryMgi1Rg2lz+QP3OAZz8Vqsq87YpsSIRwju0AEF0WV1A9tTa1VuzU
GAhYSw3qwfWTKcb8FfXV6TNaSJBqke8OX8YU81aBAVka1MpQMBPbBl1N0YGcIStXaYdosL2ofdQ1
ma74ebjjRlwNABUU822xZVbkRVPUc4RAgCBEO3Vr6XhalrvLu/mnKS7sJjiIdQLoFO6MM425LjeX
VHfxWU4bslFuf0xB8R18kmBlaTpvO3+2b48c9F5eXWd3rZe/PinP8aH+sAMpyPQ818aC8XbGy8/G
iImY1rO0KTUjw4KrKQtL9mLPfAyqn3YLyOnalgUzbR+1unU8ItW3XN1svDq5deRwoog70u7GSAhs
m6n7fZ56f6q1qzyWwZxXvmMs8a8ZMeMtW8hqM5hJKnSacuu2j5Nvlw905f7gzUkUIzC4RqBrexqV
nKZeskLBeVrto0lvh/LdAMhxenS6d9PcMSrJFVeqEdqJPR72j5L4foYW8pykFTR0gqq9zWZIFfmT
FozLwVQ+XMPrxxdlkHjtSkEUVnkBhHBAlStOdGVD7TagJocq/U7pt86DGla+/g3vISswg2I/bLPP
n5f3dc1Dji0K6zSQUxU1YIZozqh3s1EdpojcJcr7162gcQeALrDOKNIJt7/VuJyKrqjA0jiHbT/v
m7YLMEQmuYvXYigcRMNnD8wxWKX5ao9PzR2zCerUOLW7+HraDHvwZ/jaR3VtfmJUXtL6lFoT3F7V
VIoqOaz1G8x07qwt5LyuwHt+m3t4SMv0CdY+MsMFklpF5g0YgLCHY+rEDfJ5fGSgkDe6X3i7Xj6k
c7wY4v+xBf1092y7JkwtYAE0v/m+f9fBaKaitepZWpBdQ3jQ/4768df7dUC04MbRAabFa+ms7pdi
mHqwOsQo9VkjB0MPx1zmF9yLxdsAoAaM+Kl40CL1PV0ZJa1O22ms/HKf3jk3z9ZPfe/eLgf1KQt8
B0gxzMWBiC+4vKFr3xbAhRbCL9CFCF2C1WyOKwAAELOKNihby4sMVDhkZaNzxj0c27EZ7jhHTj+X
kR239YCgcVfN3hAgI6x85xn42mxr31TX7au1a67c/SIJHX+o/M539e/6hK+N1BilqQusT99+TDC8
3JXXI6LWxnhC/e9Xfd0A+zdAeBxgW3TO35RDyJiff5+D2SN7KRR+7Yo43gfhc7SU1IpUCz+n70Ky
s59AVHJlBXWoP9VV0G2m0A3MXXOd3GVvPkj5Lp/1qnGAwNDYhJfhBXl6CJHlVC5Knvg6rSuWb4sO
497jQxYHJf3VjkEhE+pd8WigzTAwhYcjhBHFrCIf2tZ0s772jUQF8hG81CM0M+4TJ/HyNMHog+RC
XPFlGyM5gHiAxxRjOXz9R06mzANpUA2q/KwER1DvfA4RUlVD//IsJG4+FHOBQePPApTjT+2UhlbT
OFH587tVDsuo92hJExmf8jl1BMwA04E+AzYQGbfwaaaxHVkFCIp968X5sK/7wAaqkt67iQeE7OSz
YDlANkq5cTZQY7vsKWth9sS28L02aTs3rIFt3e9+F6/tdX5vXBWN58BJ3RoUOgbosl/Ut8tm+d8q
fKwnVoWP1ckaOEwOq11xNQ2v1ZclHviOom4C74dglSpiFHWQcFeA41S+0oa1igZRBjjJs9ZdQ6dP
j7azbDhxLVc6MSjcVjUIcfq65gavrG1/rV3bV8uVGyq/umAOMAGnXnW7y1u48o2jUsMrUCh8cf6E
U98EppCMvQrftKvpwNxpi+6fZ7m/DfsH3pke1ewtCJQkymmr5wbqZRsdaRVvMuHcxqFsxgzPUqTw
/c6OxttCMYPL61r1SCxLA78Gzs8UH34mM+KK4F+IMACRbr7myT5Rb3pUMZjfDi86KIaWex0PwuR7
zrYDkitZ5ru2yuNfIBxmRiDb2ZQmvgm6KAfDZvqd2ZDPy+s8j5k6sH8I0JBNQMfI4D/iKIYVCqHR
1HU1hlye1BLN6EMPGifzTlEPpvnrsi3uC6ef26kt4dgAWVCqgsfnmX23zS04NNPpWktu3FRyePwv
OjUElMbR2QmRrDUyDd6BswOFW6jg/93Q7+1Edr/xy1M0w7EgGJMEehJp1OnezS6oQCeXx2W8Ivva
8TVIMmjJXVNVm8s7t7agI0t/qphHp0TaJUniQqvA7r7sChP8C24aLqP1eNnM2oJAkATIAPrpaLgJ
+5ZnWpMytJughFDc2W70Y2qTGxWlF4z8Se7OtQyNUzATdA9tzJuImweQfZEbEWzpaX3FWHS/zNbW
BhMiyhebLOt3qnGvYTo9b3TPnW517Qk6k9dRR8DP/KPNMsnS1x63x79H3OK+QZW7Y/g9C6Fv1aCF
ZqsdIFh9SLP4vkMjIQcg30a5AliE2JvKL3+HyCIwOIRXvI6sXIyj46DP2dgDJV92rldAdEvzwd8E
dkW/UPCo/3b5oFf8CToeKGkD2KxhbE/IKBYraueihsxXuUxQL9nO+fdlkARpmQ0hfBFaZblL4xpS
CKW30G05R0EjpUhacdmTlQguGzX1pGodVmJCa7f/pmDCOw/iNLy8XzIrQpSMa5f1JsNarNkvI6Dm
9qg/6s7zZSvrO4Y3ugGaHvQjhHjiaEtqww1rqFGDVMPcuRignV1JKFlfyj9GiFCbjyc2qkvLj165
Kc27wt6lsz8xCQjh/FqBO6OAjRFy8PAAU3saGpvSpulkY8OUDrSHY7+vjeaamXXuDbnujxrd6qOs
67C2fbwDgOk4pMmYJDu1mad21rpFWQPHDgWy2b2G2tXW7bWXy6fEz1qI+g7SOswwOhwDLcLXofCQ
QiyvgS9Y+s28YIqX/rhs4fye5GUuZFQgrQPnj9hMBEM901sD7wrbSYpgHGKwxsdjEWpd+THOKUNc
jApJ/Ds/sNO7mbvN0Q3Dm6bMrHA392AXcG5T+uJSjPk/VuX1pEug+CtNN2DSwCyEBq2LsrrJf8yR
MVfFiH+G0Qo/Tpx9Fb+pBvHTYvYtG5x5JcLR9KlG+RN1ZVnd+c7qkJtArQ2AByD+xO79gnSnd03k
x30SDO430wgpO4zmB1P9rx4hDKHMzocoEdbF2y2hmsG6Chlqzd4n6xtt9xF7bfXDIiOhOvfGE0Pi
tQXROJvkIzIDrX0Hd4I3TdvLKzlP8HUU1wCZQoHNwmuXf3VHZ9WZw1L1vYVcarpa+nur3CrxWxvt
mvGq1q+iTlJAXDuhY3OCH1agqWUtg7m8nv1Z3S9zu6XJhzLt+lSGtV21BaoHgP6BHAYA5nRpwwId
G8QTXPnqa++kO5MsD5XRhkrLPMBVJBnPeXji3JAcF+9ACxLkWqfWiNKnUcXvw3EsPNvejM4LrcPL
h3Ue3LkNTF+56OtBale4Qap0cOZqzJDNV7/I/Nik1/EMKKSkdLjmcxiIwrMPUGggLYR907SmKA2b
W9EeLJqg7P9weRmrwQhXB152f+KfsFVMbeqybtLar8rAql90+hmZd0a6L0C5n8lqrWtegG/0H2NC
MEJtN2Ysx4XoQCA4yfbEfiCk9mx138ne52sugOEFPE4Ah0fJVTiefnTGksTYuKYBO0a7dcEpTaD2
fHn3Vq1AVwcsLsgkcVedOlrcVgRd2rz2XeVhdmtPdx8VW6a1sOZpSFT+MSLsmtOMCiItjCz4OKt9
l3wu2kGFosrltaweDlr6yIpRMj7jVC3rurOzBGacjFwVYGjZoarQeWY0fdiQldQjWkg+oVWLBF1J
hDsVYwvCGcUkLolKcTfR4idPJDrbb5S9MtZBX20vL251D/8xBfjJ6UENZtl3aVXBHeZdl+0b8Fy6
BMmrxMyqPxyZET5Xi5KGsRFmaB5awzcWP9bJ6+WVrG4a+iQ2Glq2fQbDdtPYbAGir31dfxjSTU8O
qkuB1fQtGeB7dTEIPiomjBAdxHncGFxOo1FgMWOXbOrZ8FNg9ydzltzfq0dzZIb/+dGtlxejY6Xc
TMbAHJ5CfCucNcvrq38RSvlw6f+Wwzf2yA74+nJdy2CnJfHeYM5ruUT/5viPTAhfKorHUYmGCySd
o0cCVTr3bpkkCd368f9dhfDNdKbLGsIdudOyTQx9oWzbRCCrNCtvkBYOuLue5t/IVP+uR3zAgFp0
7BoTxlgZg7xu5CN6y1YhHxZzgt4uwmExoT/AUrA9D7tscf9/+ylmDZaNGeomgn2EV6Y/D+aWdrKK
v8TLiX7qFnoOHiqnho28dQM7hsag69kyTK7Ex8WJm8aqRqiOw4gWBW4fDs6G6AdbVrpa9Q3M+wJj
h1qPY/E/P/JwQ53jWJtgZaw/aek1czjkDxAH8G0QOF+OQis1W7jGkS3B1WNtTCZ7gC19q23YIbmt
bqsXdLl29uKBaAbJwz3b2V9+tXOjGI7CZuGCEglvY9Pu8MipEV7VZwMEmcUvWxbB+e8+c/kjEzwh
O9rDNMp7w6FYl1W+OuWPSfueuf7gPDmj7gEbLNnF1Q/syBp3ziNrNO5zLW+woBr0VJC5/1ZetZ59
o2yTwN0aPy9bW3ePv7snBFp7gBrfaOI13UIb2EhYEE8TSDa8kfyoyOtlW+f0cnj6HR+V4ItZP3Wk
i2FMnXdFqPrJq+lDqex2OLS7bO++KJ4bDmF/ULbGtn1MAggXXP4FsoMUHLSLokFtKmxt3JIdQAXD
9AZ9jK1mfNPrm0H/Fy+O4+UKYRnwv6yNTFjTS/MHRBYTD+Cnzdxq+8urWqmdnuzrH+DZkcdgEKoG
oBD72kdhS59JGdhAIi3pbmJBZe2qBHdovKOqLdlOvoAL34UI/Fy0KSY12Dl82mavg5vu3emZUG4T
4/ZuCjay1G/af/M4+ft5GEJsrujSxVEGo2xsNwXI1JrRB3+B3n0bC4j5jJLC8OpVcGROKHBiDqvJ
VB5eSoZBJRBdtH39mCu2ZFWyrRRCjK70ZBkKmFGrT5L6dX+wGUX1cReP/gzZW9n7QbYsIchEeR0r
kwF7dL6x+9uqetabp8tuyX/yJe8QQsvQ5HXjchPL+DTNP4xZkvWslrGOvq8zVLBDIysdYMCZ+tdl
Vh41N/VqLX4Af2Y4W+QqKe/qHLOIhSX74s4BlKdfnBBIWkdv1DSBaei2vhoFu07z6AqS34fcTA6t
q/oLZHAqzQrJpEruh/UYhizfxvOI05ydXg8luDuY0eMyShXTz9VPNY23cbFstIUGRZvegE5EUhNa
9RUkEBhVwqMZlCGnFg2MIk55yr84MoZWM4alZoL9TAbHX72KjswIH7bJnNZNZ+xpnwybwnH8dkzu
hkQPCuNX7MpoclYaYDjCo86rsCoLL7/ELFBxpR9K7HHZCmvf3LS7CGw5e9xAh3TytG/pXtaxXz2/
I7vCMq22NwYwTiDt66FcX2S+y7Y95AbUxdOrt2yQxOj1Xf3bYBbil0nSpdMVNJhp9aoAz+u8dVWw
dBtDdreupbO8Ig8WAMsGBYVwuROrI2wB+MqHvMR+UtwrfPwPaWvdDHEsc5W1aHlsS/j8oJpQVmqJ
b2DSs20cBWP1wJYdqjqhq3hQsQUHsPMv9vHYJP9JR3esWUR1kydYXpf/Lpwrhf2e+heQ5fox5NYu
B841D+GPa4iAAJmKDuGpqZYN/ZSDX8tfso1NwXnxoTvXdK42uh44kZSSby2WHZsTHLKobKNmHcw1
yIhsc5/Huqc4Dw5QRot77VRhXfxiliVZ5Kq7HC1S9Ms47+3a4EcIRNO0HSq8DgBYsWSUkGvB63h1
wsVqVJjh7lHH8qvxI1N9Nb7PZBTeaxcdr89Dgw9twzPtdzSJWGQ1iI+VU90ONX1EviC5cGQmhLu0
rJTaqfoW6UFNr9HZCZtO9lBc3Sg+iQryZ84hIzg4ikpNUjoIFAbGlrX4W6dOXipjXV39cP8xcjaZ
hEJY4nQTgp89zx9L/5y48T5BwXf60SlPaaI9OCDvvPw1rW4dAKFo6touRlmETKcEpMKhHU4nmz9a
9978OosFmmlHf79wNJNazoPCE8TEsnaOm9zFGRADUaWEdP43tQ+w7jrAKACLaBjCGVnxkIzgQcEZ
gcrCi2yl8BLWH5pY1j9bd4Z/DJlCaZTZU65nBIbUGk+K+u0/88KSkLoaAv6uRswrVORNdoKXLhD4
YATIPQe8O+wliSXPsBVgJU4IpNg4JgBrQOdwGk/R8dadAXBkf34A3wd9CKbP6gCqfbop9uVbtJ0O
5XYOsj318oMMAbway49sC8G1VLp+dgyscebTNFEe+3GRYLBsSvzFhZpUlu9GvJYuu/zKnQ82Q0xH
g+IfsPwzHFFJ0hjzbUBc59CiD8wB1F1eWwWK+3rZ0NrLEwh2EAABfss5MoSPKwMTmFVYLpCAhIXm
XGyVfNnQDIPs7bLrzV8ABdwSFNDS2bpOiQzlsLZOwKWANea0Evj/6cFaizqWYwrMkMkaKIDnehlq
Y+Z6LKt6Hx9RGagxKCMvr3klnmAgDdMBQCBgGlEEP+olK2eqoTmWU2jyuMuPcQb1wmUbK0BSiE4Y
vCr9R9xILLMPC+msgqFTZc3mfTEAlgVr/ZWjOeVBmWc8ryflHnUp+0pD/uHrS/od7BoAcFlD5iUR
xLPSrxP48Z8EMDvYgUCOIDai61lXi8nAugfySZqnLMoCCD1h12ePWq4kaK/EnxNjQlBlaAOrtQVj
UzQBuqSQ2detlnhKPP+4vNUrNxIsoZOKlw0eH+K3UjYoVrgd8rp2HjIoMCL9z5NECbRZ2TdzQjZt
7moeCON+9VP1fNn22irB5QTBBXTXkDsIgamMqdMDso4AaMf7MgI3UIkCHJPN58rM6MJnopXzUtlY
ItC6rV54Jou8UTaoufItYvgeVVhgc8CnbvPP5ig/HlzQZjILTEA4q/sa9PBxk28AoIGCMxDttgyx
vrImwILBGQW8Ncb9bSF9RI00N52JswCxOKza7tPoJ99SVEl/aNUM9HPg9jifMxwVb1PC60HmMqT1
ezko3qi19670hlqJKSj98XY+16aAqdPNsxOrIGYMmhXqlCR0mix9VK34fcmiNEzAMF7Q+jZLrbcK
N4k3LNYNjQqIvPYL1E5o4+6zjsgytbXz/DMNi80loFcVvsCC1FqyNKAAGIzYG9Ekz5Zb0vtaBrJQ
yWewkgcgl0Hbkr91VLStT1dfopASd1kKRZqRaTcpi6hPy34EV0lGR5CjKL0MOby235i//k9jG2BP
4eLQaKG0hgY9NzZMg6dCUnbb11UnK1Ct7SEBGgQfBbg4cbCnC1OXjrbV3GNh8VZXD0Mbxu5NqfhF
s42gSdrk21Y9WDUYWcxP6oSx+S1u95TdJ7Jq31oKZB3/EmGLszRKonRiIHR4xcTxErQ/mgA0HP4v
ts3w2tvH1+Q+DqGSvLNuZc+jtV2AWpLFaSkBdRUj7DDoTTdwT3KhbjC61eKVvaVBdbHVfEwvgF8O
2385sK6a5K8xFMjw5Yo1sniyI0w4F4U/TRB6PGDWDv99zGDLqGW9obUqJKZy/9oSoquZWENqmbA1
o6lWxNCUTMFs66vLbb8EhvEw42XbKuHlBZ4LvnB+5yOrQvyzQDFVdVMOIYki49nzZKc3ulZ1H5Q6
843TJ8adRi3yi46TU2+inoFqILdUuo9UbYC4T14Gy6JrmIZTJnXvakM7gMm5czDmYzAN7AeKq33G
XWSFYxJBv7EfU6SruW7UO5ol0UtcmnMeNEofbxI6kI/Ly1uLCPAYXuO0uQaScDGSZsGMlAN3VZAC
aGSHYbkkenUXiRnu9UKF2sL0GDJBTG/j9uJudHRnuWPezBq6IxiG1LbtpG2cLg5nakgOa9VFAD3T
QIwFVMvZvExErKEb/0imzG4+hMUYk9/K0LIM3FJ6Sjduwig4T5r+MUcItP0B0/maF2VF3AeXN/ZP
Qi4uGdpKYNqCkCXn0z9dMjhVB2IwgAOMDcrHdK8FyJ69KfzUAsgJbthDFBoHcH0pEDxzvPSQ7jEl
GRY7ZEX76WoOyy3zWPikXzdPpS97t6w8lrjw0/9+nMhzY2jVqCgcubAQjAsaT8zd40fG5na0b8pB
ApFeO/xjY4KPgUWcuArfCUjB6bo3Kq36SxsbCJcrSf7t8raf3TeoHOIhhhgI0BnYzQRH09ByTIqo
wteqGm/23D10yFy+bkIHjxdYWA3soAhvVKeRTeBtRt5VM8g+NBhSVCKpfs3ZQhB2jjdNCHZ1sdhW
wU/IemjjULvSQwdCjSAmBCn0pryloRr8vrwu2TEJgW5OlKxqMu6w0WNv7mttS2WUxiuMLKerEu5p
k4CBvRthw356T8JlPwTZh+7Hd9eaf7/s7ilE+TzzOtkYYbS5vLq1h97JhvLlH4Ugsrht1+gwzX7b
z8v7cPcDXYct6vSH+2I7geXMu2xwfTsR6zC5h4KYeDPqtYEHCcNlnJPfU3kPBj3pWNaqCTBYc04n
Gymz4OzMrdJkbJHMqmQGT67q4Q0dZrWM/nCF6gCnBqQ+px4GzFJkKddzlunsj2cklTfP5o+o/CxY
fq13CFFz/rPVbF8zU58U2W7B5EOUJfeXN/NcBoV/Dpwy5r9JsnB6Wa72Wmtw5wS2NMT8w5sK+b4N
AQ+w3+Qp6MeI+aS2Tu6panI1kUT5ZoM3uNCYFeKB+WXFRf5zUAYB6wm0EvAyOnUmFezimcET6dT4
1WvhCILUZtlZTBJq1m7nYzNCEICKRTNqNcxk1S1Ng5resBQnQCQDTOsHjNk+UCRBagnyRKfLYWOe
JV2TFX6U2elmABwmddPrdJ6fXfYWl/lNmzO/AWM3s5RNmS97or9LDnj1Rjr6CfzPjz5PTUvjqDDx
E+woiJ+d2ktjL/89h014pyve2xhETxrEb/bufhi9VHJD8fWd3dVo8GIYEORXmJc4NT5EXTGYBJll
bwIK+wpn86Zq2yY/i1HyzF1d5pElIQBiZB4jXDyHbXsSuNA/i0HUMEEJvql2CRv3NR0lh7t6kXDt
NVTSAM8S16ZE84ARG+SvGIacvCKb5qBlpoyAeS0UmfzVAQoR1HbOPog5MTEcXWIHmyDNXiYUmdUl
kPjISv8MWH8VUy0OuA/A6356TM3S22ajoOIBdd0RZDXzK3M27XLtoIECCK5mBzZ9lNhcO7Bjm/wT
PfLLKKEAmbuwqWPmpMLUK0JN/X0wbg26afRgse7ixp8RiZT3RvfzkXmVGvTF3qr2LngfL/+a1fsT
ZUFeQeOlNPFDdcuO94S5JGB1FbkeMX/R6QHgLYV6o/5kUSg5hBpGCdo7kl0ZVUAdeNaBsbAev+UQ
dUklt+pagDIxHwZSOpw6qnqnu+NOFeooOZ4PRP21dO+1ZaP87vimJgNAmauWoBRl8iq7dVbBs10a
xa0FS12YB9XO3CJ92GhBfj3o3rAjm/fR0zb2XeK5t4rXbdngARbif4tDwy9A8jJdaWG2L28ddLC9
Xf8+I8kYXpct9R7qgN7E4evlk1r7HqDrgakBTgtyliSyrOsmYo5I3/Dmg+csyf3/kXZlS47qwPKL
iGBHegWM7W67923OCzE9C7vYkeDrb9IR944tEyZm7sN5OZ7oQlJJKlVlZZJ/KB3h7kePzdy6j4qL
dAm1CSn7pIYzsBGMJxaE/kptp2jtyuG4kLeF+BD2G/hZ0YIlE9nwLC+jHMzKAKIzUGRMXFPvB1QD
bhq1Lnyj6dTHodf7m2LsVNsbi5i9X5/L5Vcd+twhWYvw/iJph4tWaZAmwyN1BwhJDyFFaGtbTaAE
EEUzVkKNpZVDyw8gP5YFoWNdunO1tOudcBZThiwwNf5jBViQ1vLES4fKqQ3pvsnUvqrjad42kT85
bgZByhyFhDIApS/I669P39cXy7fbqTXpzkGHJ4vTCCNKGrwwYQ4cnO7w7aPcFi4oLH6WWwetH7mH
jPJh8m6sn+NuDTi5dAlB85DMDAJzBkA6J6DGVSJHiE9oJmyGXk/dtE9X3GRx4U5szCfI6UldKAKX
OGyEZGq2aFrU9nobfzpFu5b0urAEGhwwBzhoQZuJ/b6eGieWwB1p2kMCafQpdLYJ2Bh1p/Czdgqu
L9yFGew6CwomM0831EVk1B1az5LJ7rHxlHofDd/UcFusHatLjnhqYv79ZCR1ZYxIksNEjYeXEh4m
e5NMPrC7aIIkKGRu/mFEJ2la6cQy6sxoSTObG3TPLOgxFtZmTKaVS3txVCdmpC3c17VddzW2F4p1
wGA5TeMy5d1uX6iyr9ZUEhaD59OMr7SZ9SjRJ5PDGjINXf4xQcMpLl4RO8fVe0c2Zam65Jda71Gh
XQkHlsLW0101/36yeuAdcJSI4ZLJX9ryzu7uxXRU0/vk+fqqLU3nqRnJSQrC67ZSMcAwe45a0wVD
YWv66FCbzC2i5pVBLV03qBECdKEDG2NSaRubg2B6NAgcFR+gDCQxYPnpTfg0Rm74D96Ioi+Sn1A8
xIk/f8nJ9DVWZ6MBAJZU65ak21yHHpV3fermj704ev+Y+LrZTkzoo9HUvJ5XiL9P/KcO3sPGK5rt
dSuLp+uJFWlb6YmeGT3HQDpQtOh9647DSui9dBQRBBm6DTqAOe11PlXQyENtwYJKNDMOlmBuMfm2
sTKKpYX/KmuqSEYjZyrtIypw0La6jQhvRAFhO6HJrsDrCPzirqi2Hcv8lK94wGJkcWpTuhptlmk2
ksY4YiM0zrBDFzVuN9yqRcBHr43uULxt+IqDz3Ml+cR8f8wiDyo6L+WUu9JFaRMziheFjq4xoIto
8SsdhTs1n0a4u+4ZXxW9S2Nf6oOgH0CMfr5wSZ5FfdKEqJl4pjc8c9MtCneEpPJbctvtjaAAryN7
orkrcrd+oHu67ZlLfdtNN2brrb2zl5JwGPv/fY4toZ3sMsxYo2Ds7EC2tsdeok12DHfgWotvjZvk
WX26Pv5Vg9LWiPhYV2WK8Se2S/YJaNaiRzBpwZR4C718X21/rlic3fTKjNv6+YxPvAiNIYNFDni1
q7iZJ27S4GFCtp+hXWtNuHPpSXg2pdK2iXvOSVHDXud3B+MwDR51M7d02b3pqd/Lu8h9txv/Dksc
g+YOx+lKlLI6xdIeYmjDBoHn1we0x1YP4GN28CO6eUdZI3RQOwcZ6hoh4YJfQ80KuapZMghHklzH
t6K8Z84AtFdvzXjA0LfJ4I7ZZnBsNOX+JCkKoNZHhZQRhQamqQVI2LsZ2NrS6Vggi9m3O1McqPPc
qXubPEU9AxlC7jttUKz1wl/u9/lTISSJdngEv/LZqSZ0rKYCn5q3m4Q/acU3pC8GFa908eu6780z
feZ6gNbMpAiIsEGOcJGVbKky2W0Mzcq+BDFXPZmdC4HONeqFi7tgtkKtuXiEm/Pi/IJObWWzBEgN
cFhNN23Zvgqqoy+V2a9/Pxx0w+sAyqItHhmP8500GF2YQSQa93McfS+Q0Z30yLtu4iK0wVhmQDEK
14DSQBT23AQEd4wceT+Upqpvo/HcTQCzoSwAElWWvFn2ynWzNHNI+iNdAqZQHXIP59YMVo3ZZDWo
HCXNm6VFBxI3bzSqVnKMF0EHVLUBZ4OhuQ0Vt8y5mawVEH93CvB950GqgIP0IWt9TlfAnmtWpJOV
WMKMRc465Ix31vi7ow8p8yM6rdyWa2ak45RUDhs1Le+8Sge1nQr6BQWkiO8sS39pAMysrNCaNcnl
irwjFGd3h1D3tz1uaPJitzf5Wi3qcp9igRCvIQQAVAWP4vMFspyW0HhMOygfxMbGrOzIN8dkzdsW
x3JiZf79JPYEYR+EBPOsA2U08YuebPVZL0iZqzTB3+6ieTwQOAZtDsJ2eReVeZEY2gBLSE0izTwT
R4bF9w6uQe+VeI1Y+XLPnluTniMT6Mmg8QyPEE13a4RD69ZVm7jVoHUBYCojhKvsxC0oXcvaLE/o
n2FK27fPoK9IIwyzGZ+rQgMgHFJ4E94NxsqpdBEJYwN/kVUD94oakyOdSqYz9FD5w9ZiJHTtzsEb
EvxourLJcJ8B6wTeKupxI18JFpcmFsiJGXj6dSpKzl8nZpRpDZy/E3cI0eLmOdL2UfEZV6PbpM7K
IC9j769R/jEnxQ0l6/RBHWAOyqabzLpzWIrc+S40Hiz+miRB0XuI+f/eU0+HKO28oUL1Is9hM+q+
OnBYg8jXurOjjeo8krV32SVo+2uIqFmqUDcDiatkTghQCxELEGmavFoqapfbVtln4I1NjYOm49YB
IIT4Dq6b68O8RKFJhuW9z+vQhuJV5w0hO6jNfyn5XlavtdJ6gI0DD4f9YSj7scvcHhKrFAFiaYHb
tTC2bVy6lPZBWKW+yozABi7k+sfNgz6PUmbv/jMpknd3dQuaDgXePeFppYdPzP5I1yieL2Kuefzg
xgYozULKUa6TNE1jh80IG0rcNWjuZagJxHxwBzvvN2PP7vD8XCvtaYv758SodDANhTNBMa3qvNEp
X1PBt1DS8SvG3SRBRxlwowPKbmn9rUKFOrV+G9l0NLXXXFVcwxl8Zo2+aUyHJmTb6xO+7IYnHyYd
XKod9QIBZ+cZAghI5V3vd8OwzccfJtA/jG+i6ugUN0O/v253caGB+YREIzBQKFudX0AsrUWcavN8
CLazHBDBk2gHAPja8C7Kgl+LDfgDTnfQQMn0HhSJdJQ/samHZvRCiDBPFrgNkNMGBR7YJfUXMy79
wckexylesb10k8+KYf9rWjrDTA7WMDqfYb093CR1vTestctgeRb/mJDOEAYVxr7KsHi0E4FoTBwh
ELs0tX86Mk6GIh0Z3Gaqno4YSo0UiJ/tUEP7newAoT00O7ZjxHvQnyFmx108L3bj07+4yp9BSq5S
sS7iOaDIXpIJvwXlb263Gz4WKzHr4sV6MkZphzph2zvtfLGSZG9NASmfKK6e7JD26Are9dnj/29U
8r6DsiZQyZjSXPNbfrTtgy1+Xjex4oByQiVNQ06rOTxWyhdh3K8GkYt/H89J1DJRasRZer6HjRak
L2Sah8Duu+a5prvr3794ZkLwCqBN0AWCYvr879vFUDp5izOiU7MDz2zX0NJnq3qxzWrX2PntINrP
6xbnv3hx/ZxYlHygLmy1pjos2iOK9N6oPNTKzip/ht2Ksy1u3BND0upzqkJZZ4ShmNz3rYXWKTcR
azjBxdHgvW+A0lmDWKc0fxmflNQ0ahxAHNdbkYu9OualG6sf6lh73aSurNdSDAwA2Ax7QvEL1Kbn
62X2ZRiWRTMPatea70TzbRp0ayLsi15BoDMBhwA37IXeBLJJEbExdZGd+w1E39O8xt3dgsBph3yT
q6y15C5O4x+DVHoyx2B5SAoOg3W5Jfpd02y68pcKBYM1Pos1Q9KrOVJIHYl6HplSI7T3IRKbZZ+6
5tFpBffzJZ0jOzooJIA+QJUS+RPJ/wpnjKIx7hDyMTf20P5wY0MPDXqIyS5xIRi7t448uEtvvj2E
PvX6j+f2tvfzW2tbB8zFlHvIv69sictSNK7qk2+Su10rlTeNYYNucrr/UDbRjbHrbsvH/N04VlBO
St+T/bR5zFTXeqhvIx81H7HWbXOZrpw/YW6zIaYG6Q+ZSidrKmYUtG+9EXnBG2Mr/NgHH+HgdRu0
3jwYrr5dE6q+zNFKNvXzXTPm4dDYBDY/o8nTDuJdfRgf1I/a/8Y8iM556Bn14xvzFrO+W9PxvaTf
kIxLzzpOjZRSNmDANzNupkS3tJdtFY8H/MHa4hl7yO9IQFai/MUnyOk8S6FRBH2XsMpgFnVCv95Y
bnmTZS712h+H+sW8J67i20fHV319u9YK/NXuc+H6J2ssnVLdWHN1BC+xh96MYHLfnHsRfD7Zbg99
F5B3Pqj31DO2JpSIsvfnPkCEvsa1uvgYOB2+FE4NrGu4HeIT9KOhwcW6zdPkikDxvrYeC4qPauvc
GJAlun69Lc872tbnvlk0ecnRMDAQYxsNmHfHTeFa7QZ4C3f4MKBS5gSJV92mI6BRae0VQYgS10oY
uRQvQCTl/6zLq97maE8ksB7qpmsOG52O/2ABSpTYw0D4o3FXcudKyRO4s2i9HGyVQBt76WpFYylM
NAGqAsDDMqCIIrmPxnKeJipMtI2r+fUOh3T3Cc+5/cHeKvdXtI9eoCG9h2rBG1mbwKUL9tS25Ddm
qxmTFsI2zQYv4l7E/BipA2WtCrnoJ8DhQa0cmC4KOOH5mWRDQyqrJxgyenf6AeIrz7ovvkMV2LMe
c9dqvMQbvPIbEiTcHberp9JSdHRqXnIUXidJYYt5jiEH9kN8ZMe0cdH+FKFL0CVe9t3AQ6O4/7my
O5beipCYwohBU4FythQvpd2QhjU3ML3amwMihOyX7RyG7CXT31Iw0mY3wxr55OKdd2pSCjidxODx
kMJkk7jZ47BDQ94989lttc92HOKOhqvdgQhk8FJ3rkqmG9DBxK+o3Vwf+oJTW3gboz0GOVq8V6XI
I2zaIhZQX/WE/VpCLq64r8wtcooEEIu+vidrkenCAiOz/UUFgpY9RxYp0PWRMFurGw8owWErKABu
ZpgOeAjlayjUhUOHQJvJgAjVjNqTgVKgtE4GU20bD0X3gFTj98lUV6KpxdGcmJAWkSUDQm0LJrS2
Bjnu5Hf8flhTi13Y+6Cfn0tqiK6h+CQtkV33qZFUMDKBM6qMsk2P4WRBEX677gpLqVcYmom58WaA
9IJ0wEVaYbRK3zXQp7gRCA9BqwB2VyN0I8Vl2p7kxyp+vm5zaY0ICOHB5IBeFbSTnB83EfgM0mzo
G68lRcDCap87TXDdxFKeC8P6Y0MKsyYrtlmewUZWAWWjbvD8BrF65XZG0HT+NLrR5McdeHtX2o+X
nAP4W+gZAySLB4t0lFaUVQklwIoY410Y/krEc9n/vj62RdcAMZyGNbPQTSiZgPbeCPYbiD531UsN
moTI+OHkKW7Yt+t2lofyx450LMcsQTm0gx1wJWTGndnfaZ133cQlYA5rRIBtRFocHT3QhT13BQVU
NCJUZ+8ryscpDedG1/KtmYweMHIz2o3RNKFfu2KHUov3DTW+UbTR+iCMXtMC+cKnS4EiPgXEBjrK
LLjppWnVTGaEWiYab8hFlLstddo3XsbRg5OL6sdoMqF7Ka+cwgXdUeYPLSN3cRaj7a9XstrDgcZ2
+OPllmUg8nFrxCUHQVruuA21o9JNpukhougOTJRKbCGQXB+qOOpeLcgTQniaV2jaUiMreWDCtH5G
JKPv3aijzilG5y2haP7xYzPpH5Mw0+DAjSt0kXpxp6f3ZT+nrMJqJK5eD0lQZmP5m8cKHk0QWFQ3
EXD0Dxqr8XKutV6/0fse8pDXl/KSZ5bMYt5oAEAHgOkQGV7ElW4aSTM2HrMVj5SvmOJNKYpgotOu
JZprjMYNYqnPyPqt1t0zGXU31tN3XBh+YQGRAtQpa/7LZhHwlqP5WEM1bVgphy+4NCDyYDtAenju
IJPcLQeARK0trLHeJbcc6JQSAn7Ceb8+FQvX65mVeQOfVlsnwnpLhRXaVvzOBE187MYEeFdXtZNp
r7I2e8pUuo0cIGUqwR+um18YJBwZWgvImaiX0RwaEcpIJdi3AIYccg34Z4Udwij6h2sQS41GMbQd
wIGk8MkSUWFX6dR4ce/cV+rgo806RhvKKk/HQpxG0Y+FvIUKKAOe6efTOdUaHxzQ8XgdHe0N7Wfl
wdEGlQJAP89NhKBxiqBiqecad23Sso3es+jl+pwunLlIPiFUwk0MtIbcX1EPY1p31XxOIV4a+t8N
+AVMayPC3/8/O9K11ZSsqAyAlD1NzwNq16CdC9/SnNxwOsUrh+9C/gmDwZ0PhlF7jr/P5zUORZWn
s5s2JdKFxnNaQamTBgN/FdEY/P24Tm1J4zLDGG/REbYUekObrRV3RxWSYo6y/wc7qC8hoEe6EKCk
8zFBCsaypwi+ksQ6eQSgvXMtpdV+Q5UejTe2xV6v21sIZaiGNxoEq9HKoMq8VExkyYQ+Omz1An1o
Bn8q+FqibGE7n5mQTpOhM2s6UpyrHEyRqaEFFJp83dD+w9GIZnm0PSJqQTurNHNRQrRynLez2Xw2
BfNE+Jwqv67P1mXr7nxHnBiR3KCIYqsFvrXxauer7gLuSZF9MHWvaa9GvrUIyNkGj3d3Pd0CoH/d
+kImGcbx5gEdOmDLMvPdBKofBgwcQmq7hbDAjoOKhkd3GZKhsd8Oa3RiS7cAqDYB80PuADfi/PvJ
LVAM4OkYm9nlK74PU3OrCfEfMBW3ZTQcTJOBrMTcWwZ/uz7KJY+cOZqgqgjUH47Lc7NVGCmZ3WKU
qQC/jl7eGdY/PIDmRrP/MyEFhvmQFoY9u4qlJo+DWjyl4Mvu0CxyfSRLjo/V0nA6IR6zZAZB5K6y
yekZzkLoQUzlFOjVtKfFuGLGWfILvIAQDViQ10WP9fmM1Q4ysrpZNl4fa3Xp5hQL5jYgyfHVImus
YIgtOyBDLZ5JXw13VZ5nfq7XIf6Rgo90EzXpRkgnxa0ObdeudtxOgPdPtRpl9Jo4zR4sJTeOChKg
m3zSq+1Me1C5oaqKQzg4040JUPK7mPQUneM0rN+7kBYbEmtF56ItITnwtpkeqcmrlzal080ArJs/
dNVEXORNHLSiTlDZQsKkSlNwVBqF5UZIbvwwrDwaNtBjK3cK06gfiTh8gHpCjbtSd3iQm4J5VmUO
W6MWIPHW0Y+Dkkr80AxGEqhaHe4VFu6zUtH3jmJttGoyAlY5YzDxChLqOJTuqa5OaPxQzINV47Xl
xnlfFhuDZeqjIWxWeoUwjd04tdPb2Nha4XInrR6MCfVxNxdxB7b1lOUbYsXDi8iFtu3rIvumRIkG
vdzEBuZICQF8uu5YS29etFIhqMBBh1ZV+QGqU6VluYOHoQrmykMS1tUdeO27vYls5hugbWHqNqwX
fqUIcqeRPmWuSMc1rdD54JYeHBQabMjDzJqHeBqc+52JPneVKfiKLlXdchw8kz8bZDO2K/Hg0j1/
akfyb0ygMYoC2RfSQPdhCqBPDxoiv+bPw0BWpnZtTNLRwIAyHLoM8YtaJC6UsV1Iv+UFiHNXqkeL
djS0D9h4bAGnJt1WfUQ7Q28xJqOLfQimNdaxMonraLvrrjJ/r7xGp54irVGOmlrFLawR4q+DyJyn
jPXb6yaW7om5nwYZJQhvg17q3A04nnHQG8SUMaJ5Uw/StxJtLjEIpKAS8lmijSdMyb6y18q3S24B
PhJkyuB66F2cfz+5nyjlymDMU8i0AxR3SyVydaQb03yH0tw/uMWpLSllVvSpKJwB01g5NXhC+rwI
FFt96fK6eQJU3Vh5mix7x59oXfL4qKjHNneQPLNo+Gnj9etGgH61TU5cXjpP19dvzZjk8iPYUmoQ
Tc2hbeZDNr2xs02lv4Tx2iReLhganmfcBUq4cz1H8vkmccoKyrOFp+VIi/MXA+CVyHpSTANJwhX1
gctBAeGBCdSRFJxV6CTnSMJioGNuIkAioBL4rWh+MT304u1vpw48I9pMgaGjvQ+NBOcuOFocFBil
NZM4iMfU+DRLcawYgZDVGnR8IfKEKaR28FZFpvPiEVmbkV0wB6bA/OOL/mYwkGnaUVyN5q1meWLa
2KBMSPm31LnFvfv340RSEG9HC/xfuHDOx0l71J+rAUE16PO92Nk6ZI8OeySC1pQDL48rPESAxpi5
qk3sbclFiAHVQDrC0Dj1HkRz70RkPl4fy7IJxEogFcSTXOYA1Uu1iU2LMej3RXtEMqhUDNWP6zaW
vG+WugMNHTLTF6DnKAZhOTTv0FRtfRKQWjjfGmhHqn+tMgMGASyJCs+Dp4P37nxZoj7NOPCumC3z
tqzpsTAdX2vXaCAvw9hzK9LZB1YibmgJrABtsJ2SBpTM5s+CFSu3/OKcoat+Zi/GppKZ5LvESmk5
wExkfySQy8pDt279do25dyGxPtNM/K8dNOScT1pld6WVctjJWesr9XYS/xnlzQT5gtiGMh29K9Fh
XXv53+OAzu1Krq3XFNFsONs1uw1RAIgfKC4rshkEqsvGE0Ip76+9kELp2rLREoyMj9yEykSYdKID
NT7OLi8SyOACfRQab6FYeXovLN2ZIekGsRMl1owRhlojL55RJNT3YBIsb8em+i9z4rVG5Mv3jori
BGjKKTJqaAOVTqNeKbJeM3BItFX2ptZIJkR970I33EU8ejRALBCa+j/MJR7DYHsACIlccEtmjqaQ
JO0ZYMe2xwegr2OfMpBY139df0E/LRK8X/yvuLmkwSUDb2ri4OgAU88NKVjs2hoYgQw8k/7eO06J
HyRDdFSrgWcY0QgWiwSSiPTRAPF7s4b5Xbq5zhgmpEtShDEAeAUMhRPzs2zyDB60zsYevcq+gfas
qGKItfpthk7G6TYxVpxz4fiCwB/Y4mwLXX6WnMZgtJx5QUFwQVN9oynZRh/NjaaXK1HUQnBzaoZI
x0po9lqu5DATxcBihf9xo3421dLvdG1XVmtesmhtviFnmlNwfEm5mUTUQuFkwqCwXmpV3qrmZ5L8
iobWj9Gaed1TFm5MJMiBqpjFqfFUkTxFU1oVXLwYmpGwB6UwDk79/bqFxTU6sSAdILU6NlFBYcFJ
B48BNjFp3ZOZ5cF1M4sDgTi1iiwePMKUZq1L2FgMYP9H3TZ6VB3xbCQrz7plZ6eQwLCRN0P1VJqr
MsH/LkoLzi7Cp3BmLS5fHDAMmJVLnhlS+8OjYx6dXyrelazottcHuHQQowqJBOgceyA1fn63MbOt
Q2scmZeS+9TGy4j/SPpNqE7edTtLJ7Axq9ZgmERHm8K5ncYquKYnIPxNDec4kcoXpe2G0PmmNN8O
qJUlxdodswD9Az4K3dGoC+mQLJYZLnKoRDE+px3RKfoOKem9DQWd/5zcuK0668j61vYmM36xG+cp
4YK7VhZr+8bk6k1Y1HvLbIyg6mqwBGnG6/XZuHwAo0qF42VujAKhk5x/ayoLEqYjSmENR5Ww9ZCd
jeoA+kchWlJG+tLHK368tMzzcxtIHDwJsArn049+cSuxm4h5YBdxw/4TuvSsmtBvsLLMiwM7sSNF
fqR2YoWUCshShtdOPAxsr1oCxc5dRY9aFVT8H+4+gB6QTZp3DzLP5+NK4LxKyGOE5pDwngnHFEDF
2kZbGdbSaXNqZp7ek8SB2XVpq0GoyrPpA3dKt5sin9CX606xtEWQMcAyzf4KPMW5EZK0BZC5CfM0
cRfGx6IxXeLsgOnp2CZeEzVcHNGJMWmhYrUp2yJPceqYqlvXt3qybSG/fn1EX8+J81wSdqAzp0Fm
FidTzmeDOw3sOQbOtrpuXSs2XG6DHgGZH5eLdK+XYWBxE4B2ZEisNPM0EKta7JgJlORGCIDU3K2t
31Zdrxx6S16KcBIt6MD/oGNX8hoc8yFPYzzoWOf4IOTHDv+dVe221F7ZhF6SY1X412diabqR9jRB
J4VSE/b9+dpWjtKBvzHH2tZFuqvV3AS+JBbH0sjtfzEFTgxE71RF5Um6skz4UcgoBlc205GOoEYU
6ovt8OfrI1pAkqOxEFZ0vLnBwitPIoBcdgFAO16szNo6Wfw6dMmxHX6N4U+D8z2JO5TGe9UDD+Cz
loiNpTeVr+iqO1j9WvvWvDVkPzvdOtKYszZqod6ArTOCFs9B56wGEGF56JJXffiXk/TPxpEx/BAd
V3kewVSkfavITmSPjf5Sr+mwLZ7XJ1aka9mmPIOGMaxQsqfV+1jdQxNk4P+wD+YukxkLp4K2VPJK
M0JdKynwCosMSIP3v1QkRWHNaUu3UpIANWCPjGuB6NJWgGYUlosiD3vByJqkpV40Dk4eRPEbCnxO
ihw9cR6vu+dXz4rsEqdm5sju5MjuNOixQRuYQSdGd177zBoAtGqTLt0MljM+m6HQwgAd6MxyAX/o
C7/S6PAdZxUHqkOLoBxHhlzxEBJo5ROBbu6b6LVk5hoFTAqCBID9BGMMIlLalM5nMU70abCbvEIm
QCPPaZjSR2GjN34owvZbjb8C0j/g5z7yGiqEXQx8YxAp5tCB4UktejfuQDL12HBkunxs2lZ4aVqX
xNMNNQt4LAy24UDvtIHT5rbLp8nw28apHqqwniDOluZAKvdV53iOsKqgBslcEXXQG23NkqHJO+4r
CuIjXt/RptMm17YF+6lAFu1jVDMQ9SQO+I3dKjLxqhImWHRYW0e9Z6aVbt9kg2P4uhOpz7weRHrs
zdF+0OKCik03VBwVFqHn95kOVW/wfke2G5t2vjVzEIO6taKGb3FFhXOMCxAFAk9mOPeoCTf7OGqc
QKQDooOQRLgLaoAjVYw+dV55WkdgzumHfKs1XRkUJqlYkNKuBcVXYvJbkBaL76Eap73HhVJtYkuv
8pWTdGkTnrqQdE00E5+aIcX2KEBV1YZ3ffjkIOlDspfrvrpQnEM9DOTidJaIAMOYZKhNVTPW5gTj
KO5ZuYudTaoGY/1KCHpd09vQ2RvK7rrNxV14YlKKaASaFBymICPSgKO90mtAYOPqMaqmb9ftLM4h
mD7AMweKDOz5821I23oaWA47KBDvOCQWyjp9TQ37qer5ynItT+MfW1+/n2x5MTKIFs6p4MneaeRT
HR87M/FG8t2sNtO0aTPIxK5JSSw8MmZwHZg/QDWDSIJIJzXITKMG7OFI0tFjVD+U/NiIH1H8fQRy
xQpGbNjkBfvc1ZBGqDq31P0k++jyz+vTPE/j+Wl3/hX6+TRDLYqEXYyvGCDsq4bPzZj5TBVeOHd3
vceJl6yVIy8dCBZnzPn8wkf6XRo3s7JUJHHHvAyt/VWtBGZC9jxcM7OQfIUdRGqgurJBuSSzBoV8
sKt8KnETcvvZpJAYhMTirovpjW0k0GHXM+7FBh55XdLsk7KuNwSYuhXXuowvNND+oaUIMEpouMgk
VhOQqVUyZ2KTtj0ilo23YUF6vxuVDsp8I7KxVqz//akwj9zG5EL4EMpO0u0caqAt1zIYLWqAYX9l
8egaDVZS+aYU34fxbtQP47RWt1lc1hOj5rkjqUWYR40JRxLWtEs1+6OL+6BE3/11f13YqxjcXIJA
QQJ6ZHLWQ4VwSFiaLfIBoGYriruGvhSINgp0YgCOtSnaYxGu8YdfnkWzzRlZgynF3Su5bAG4Bu0b
uGxb/GrazEshKxCiHWwN87U4hyd2pM0YgntnRC0WZ2t7U+afXbHR+Ep4My/DxX4/MSH5RpPSHnyU
GErXPE5q6YpxTcBjbbIkRyB661gxwyAyEKzjpthnCXl08lsCLQz3ujMsHl4ng5nn8+TcLiqSosSC
wTByrzg/ldZ2J7E38HQJtQPXQrft9BWTS6PDjpoJ+wFkBBfVuUlq1L3gBBlmvTP9uLgfkzsGFLkh
/jo/gZjujx1ZaYjHrTGqMezEGru1Nbbp0NI95ZF/fQaXPO7UjOzZIh/MXoWZXgEBIiRC4qLxq2JV
aG72XNntcBI5YKAHyRTCh/Np4zWvEuCsmVclHE1AEQ/NQO/6ZASmsTOKI4RSkDMjtXIHhNiwMUBC
8x/hxXCrt6BzdnkDos+/Hzl4BdEkb+Bcxl10/kXVQCuaqODkjWx0IDRF3npRzcNNX2m//t7S6djn
uTnxUsdoTDwTMHYSDs9lqP1sHdN3ypVn9dJeOLUibWyNtVM1hlhJh7/TrnK1EuJ19SPQDrE6IfT8
QNn+H8ZFkHBCJmQOniSLUZVkVawjxZ0kJAzSWrVuSlB4oraZWyuLtXRqzf13aMfHRYpg93wKuzbv
AFuHqb43wPRTPiTM9q6PZvFiQTUM2w7hNLrtpeHEYZaC9wF1jlr0bjQ3Je10ddcNgdFtNPqg27Hb
9X8NvkFHrjbLuiLdhRBQsqkoVB0rgeQ2OgQAyAJdyDTuC9Pc2KxbWa3LJCFMIU0PCB3K+IB7n0+h
k9G6mRKdoaJYuJPiT0Pkava3Rj8yfsOa1+uzuXRMnlqTsoROwbupKGAtRtqYsK2hdsirtG6ZrMzg
QlfU3NSM/0B5DRSv3EqjTE3esnlco6X6xOoCgxZ+AjLnrlW81NF8Pr5DR88ba3EMcycI03HFc5bG
ig9AGhmMmLP3nM9sUQCDJiDyAB24NgiLHz2J/QLE5SpNVtZwaY/P3KFovKJzi4V1bkkB6s2mCui9
aWoMYCqZeOOGXHPQLNOaoCqzx/beSiIOWhuUJ/EcRIz4D5+AbjpEQqhOz757/glg1icMnKIzpOV+
IDyYeZi7B4scjHTPReI6TrOy95ccF+UfQlAORCAtF4CIHQmtzZPSE+T7pCGKfShApt5qsesIP2r/
vtMDp6iKd8nsUyjfSaup12UFRQ60D+g9qW/r0SQ3kNEAQE2YabIxkAXZdh1pV3G28w0o35BoxoWA
BvCnlxrwVjJgoJmD7CsLXcPgEEh4rqkr2H/WeJ9k6Dq+t+3tVHfB9Z06+8ylXWTTbILz50IcSCNO
b0ZgsfI65bti6rcM2REWrdUqlw5wBOzIUQCgbqAD6txtbFBp6xYIhD1Hj91m3Jblg0gf7QI5tW1s
79T2oOvBlJgeRyylfUM25/ooFwoKX5U8aD/PL250c51/QDlpakYVFWDbbftEPL4ZbrVbe89ccxce
IBAIQg311tnrT9ftXs7ubBbQESQEAWqTXw48CoeCGyZ6bGryDqTgTivtI4mtteHN83e+iud2pBhD
s0pSNznsxEXy2tav4Njc22j+bPURFxkA88pWH/rnNgFrHW/dqkuQoM1frw/28ng6/whpkU2n0BKu
onnYGo37Poy9xGw3aW4eFDu6oRbZoGbjlzB/3ezaHM++dxJfDZkOTt0aZrPGQMRvuJXmbIo1BqK1
wc1fcWIFKYP/Ie07diTHgW2/SIC82cqkz/K2N0JXdTdlKW+//h027r2lZOklMTOb2hSQoSCDwWCY
c1rSO5BSZ54NNcZnNP5r2tsU/szSYziK3jbfb5XLxeQMVi7MtIoQO3q1HkTA6Y486rzKIgC5VSkG
KMwYBiDmeLkto1kkw9th8AYEBfK4Ba/O0AF45e36Dv0d7fpmngsx3BZNs23h0Qkx+nl+szpX+0Ab
P2L9Q/tq7tv78sFEMPJbEp2K7z4Va8he7WhRYI25XMwTE6uxQBGD04c5aR1NpIf6j2X6lnrbF66V
+WOPbNvuuq7sN7+pupDJRT6kbTRrKiFTGTdp8mc0OpdFIMlNG4lSLt9vRvToshYuzIWj2ZlvPC6i
1srrBofesM81PXfRudZv2/JFm+97XbCWa4aylMWp1anSPHUFZOkYXI3MoAx9vShdadhfXz6RTtz1
Gyt6XJiYAsakbIaRaNQBil+xqW4S2rom1Tyzs4PrEgWaGVw31TyQrqoJW8XytiC/rf45nhPXEd1A
a3aB8AwzLEheYYqfs8WaZvIgWcCHMazUtbMbczgAb9MFfB6mnK5rtOYQl6K4vRr1bCw6E6LSZB8W
P2Vrb5Df/00Et020KDFpaUDEoIyoq9xJ5WeFJ8x1Ias787VkfA7EacBrGSrM5uJOR2WD1mg5NtDx
E9rmreKEImK4VdvTMCYDzGH01vC5HbMt7RpMLpA3qi9zkhDUA0a/HqajnFF3arRX0/nnzZ44w8jS
4umCqOhbgOCgfkPqIQTuRlGjYxEXCXBfIz/TH//FWmKCCxEm+j2/tTyTQqkxCGxh+JYO+wwpTJQZ
HIl4pQiMZe2ehDfH8wAdEpgh5e7JeNCTppmxiFX/symP6PBwtWI7gmKi9lGLVEaBsa+eq4U8ZkSL
ezkvKRnUEfLUeVcMrqb6pH23lDMtf1xfwRXkJzYSgWICJjBMPNf5E6zGAzw7lnA4OzfIRSiv6a7c
xef6kD0rXiO5ALi6A036b6fbpR/SRiB+7TJbiudOtdZEjeww8f2muOkAmoHs6kd2lLax3+yiwrsu
7vvZQ6YF006YeEdDERj9LpdVzSWgo8ZJ4wFbAh20Q3sOZ39SBd5+VQqwhzHRhWW1+FoQiGsNdZqR
equS3WicTPJcj77kvFzX5W/3+eWdrAHmE6SSyNmifYd/oU+DMo85BrgA5Se5caDib7NVjtqNegAK
J3GLbaO5MlJYbnSw9rEPCp9j7FeCR9B3S8VXgCUX7zv0TWIwiVtS3UnAq4zfzoBaOPuS4ublJiru
ylpgqeyHvqm7EMRWfXEkBptEKDhC3VH7BDJR3oOf5UOwpCIZ3GEwe9lupRTKyPftqfLMvb3Rtj2W
NfbaXbch28grg3RLXcQIfhIYe3lrB/pZ9L5aiSw1JF7Qms8mU9jD+VJXfZrDQQZ0jEde6k9wVgOU
7dbcElf6bQV0B8iUs3KYBG3eK523l0K5oxgbzhirTGj7ic5y33LnXX2KXX3fbKQf9c20u77Ya2u9
1JG7bBU7lSOph7hkOgGfwew/C1HHgmgd+SioK1W1ambIeCn39tly83vJVWQ3PL06IH1qz8r5/j8p
ZTB3tzDS0enSVmUC1WmfGHtN3kqiyO77VXSxTQb3KJ7ywgrDDCKsR+0V4aNfuvET3VoCc1iDKV3a
4DfoSBkz5d3E9mdfF64CXDxP2WQb/QlnISj206bbPdsBdck2c8NYCBmqfo9bLvXkXlfEJKHeMHMc
gtCLTvpNu0ne8wCvq+P40O9anEELZ1Hex/ubP+Odegv+5SD+CGGoIuZ14VpwTq6QaaKFyI/hPHaB
5kenZEMBlr9xAsCFf4Dq+EXaJjeP0Xnwkq3o7bWS5blcCc7zOcZkGCnbielgBuHWRnLyOAUKsAN/
n9B/84lx+Xt75wjeRmx9eX+LUhK7XTAAhTm/S1MupWqSW8WuPSuWt1mbH2tSCMiE11zAUgTncQAD
J48MMsrDIPKuLMkuxmmpOiqoOq5dUbicMCRuW2yOhUsHWFrWop6KaLQYjJ9plCOfkltoNo2Mh2Fo
7Q01VMFFsnZGAbxhoaYDZGFczpdrp0+hDXgI9t5DQjcjN7Njbvs+iOZ9hK5fTCLnqcDxrMUcC4k8
zVNYGfLU9ex1VLyQogrGKv7RU8bh2otyyWsHE/SBbPTeBlAafzkhg5zGIXtQYGLomJL2wcxTcNtV
5tM4hA8dcKCQsn++7ldXz8BSKGcqGKCp6lxGnGiR+Q5ddr6Z2592MnuO9WMCu0NK4s1U42gUk3Rv
Fs0NxiS3svUsZ8Cz1vsDNaxNmZKH65+1YlnI3mMYUmUzbd+ev4VBantOYgCISmjEOSdA77RK38SD
3hZVSVY6f5C7R50LKR8FbO/8EwS8erJTlIhdowTEIQBpLSVf6Uu3jKdNjIe9pRUKJmQnpIXmB2ok
wXVVV8/qYtc5k64o+qjDHBugtPMm7OqbcSi9IqoEG71qXNDERF0Uj0f+OYJ2bSDTjXAJ+fjDbNFJ
NBFPTjxTvpvHXWNJ7nWtVjYQWEDsncrGmQHfdHlQW7me5cSGVln+3mp0YyvVfT7/oT2GYgwRCvaq
bgth3M1dAQTQqnoICxugu9B0lzYop3lmdGzavYL62nXdVndsIY5zezUa8Yy6xlLOIbre+yFIAB08
xpLgASDSirunO8A4SH0IdzCCYEXSfoLiS5J/Kslrbx8t6dd1nVbd3EInpvMivupHp3biBktYZKqL
cNWv2l9kpPsMc0n/TRJ36TYSrWOZvfhN+qcA+KqkumnzRIFPdV3O+i5hCBGQDqh/8gV6QAboVqI4
yCxouou2v5sWjRtRk+6ui1m9zeGr/1cMt0sVTpthlbgDyzaV/bCIld00EC24LmXdFr6kcNtDYwDv
2h2UMZsTQLg2mvXWD/uy3QIQsrLfrwtbtwVMjNlop0Wmnzu7YB6enVCCfbe2BJY5vAcxN6YBfCmi
qiBQWdULBWJUa9EdhUf9pdlV5qhoIUikkBQEMJD5oFWv1ii5cwE0GMVTRM1ma14JaWn0eQKTAMVT
fhk11KONCK6e1oab1jc1oOuK8n7q32r9H8N8MBBo5OjQbo05OL4hmeoI8YG/hIwIUYxdXxPE0WoS
b2lp3GUAkXq6vmdrZghYERT5WW/NN1LSnhaFnrcEOON1EuQquZnIuLkuAi3/2A0ucgUwEGhJwVwH
1H0eqjEp7Hwy0rTxbCS3DkaSRO8WAR2s0g5oGsrUNH2ioTQEskaKvRRr+Wdb2KbXa2HxWBoYD4rL
fL4hE22ClErgEUxiA4kcWzoNWt3fdK0yUBfFSSxTqaXV52jnzVuajZpnNEr5Bhx5O/JGpZS80C7G
D1mSjIcGM+k3deaEaF/No53Sk/F33Jm5djOGerQnFovTslk2/5hjWzS+lkXqvpxHKRjInO1nObJy
v3VSIzzqaZScjBL1BDcfcwP8GH2rTv40TiYYFCQdHGOpWTgqmNxUTM2Gc65HAai3NOo2stXgGTFE
Q5DJZh/gJdn/6bvRacAHnKAv2kk6R/PCYab7SdHGY6JI+anJ8uHJTufypZGqZ6Cq3kFUvxsLipn6
SZ7n3m0tB0hfkZqj6SxUtQ2m8LMfndXa3qyU2UOH+uiONI6C/nMVOHt0RMUYELFxXQa6mQ69N+Wy
CRixTAvMRE72SkbVIFPYlLs2WgdYkhTQvm72Ut1XBwOwVfsJM/M9ag5jhLEL4Fd/pmGnkIOezZmH
ry7tQ92acRFUem0BdzYaVa9Ni9xxtRG9016e1SkDg57KR72OkweVopdNm5v+KS/ryW0lx9mMfQiU
z8oyO9fWG/nHiFkMgBdlxWT6ukNGUNBgsmWD1oCk9KqyJ4/d3LT2Y5aN3eT1BlVf6dDmu1IfS8Uz
gRO5GRRl+iVbBEBBtVKWQQ5QuOfJwXb5Cg3NAr0QOmSqtRG96kAVtg86qZwnBN35bmq7Rg1d8Dtr
5xkzaI4LaF/T3lGla0+jCnLUQ4PKApgsGOQvrWSw9xWOHRougIKm3i2oY81uF5dI7mhD0W86SvWX
OCcpuB8ySg9SLsu7Ciu1aRFm/8L4jo63Uqpa1E1J+GT0IK/oR7k9dxroxyK4r0MT0WoXSq1z0oYs
ViGVpIlvyS3ZtSBOeEAj/rzXBlRR0cQaK0ERtvFWH2egJJVODxBuwxiIX2ZWv+/rFB04YzyCZQGA
A3+0uCeJ2/QxYopeHUF+ScbwpElS9ihbxfAbVG9xMDlzej8NRbuz0Yn2O5JGQPeNiT0fU5qEQGMy
tPuqUSQvzpH8djVouzGqHqwys0TqHxiaj1XXykvyriYJClhlXNrDXUhpfqjDDPA8ttxm9/rQOI+t
WpG7XKPT+zA1k7WRU83ZzoMa0t1sSc0pUjILtx5alYK8Tc17IKHJnT/YUqacWjkrHwyppUdVMpM/
hYGICWNLDmp/OsCOAwzTgj/UTO1+eGwHCh6LpGoP5mxNPiC4EzBiKtYkuKxXZjXwGsYUP6DKkWXE
+MLlrTY4Vm7YDSiuwYEo+9KMZqQR3PCW4zumFeCqezaq33pWY3gQLrNz08PHRAqfFmdgG39c99or
HW+XH8MFKI0slw1J2UWUAf8Zp5DmfmL9GEfNnzvyp6g+K2KcohAxWNu6sbBDavV9tVwN7tLNFCmz
6ciy9kNySGjndxWIGRrVq3MdY27KTgfsjJmhCw41XMxgvwoWgIUr/K2FzUCKwmE9Nd9a/qQqAVY+
bi2z/kgjtGE30UajzY8uey1kjOPXfYF26YL4WRm5TjkKbuaVaApzq6yzADPxmLjm1AdpuTZmVgXx
bXVrYCYeR+XQ0wNFmVqg6dr9vBTFPmURxBdSN1ttV4MMqKz82AnkpAqQ1HRr2Zv6FzPejtGhUwUB
8EoIx/jJ8aREQ6OOSPtSaIoZ4xA1PMRUuPyMeXjBHORunmWwGFLLK+v0QZp+Xld0JYzDlDcAPwD+
iueszgWoEZGkOesgMm5ib9Arl6gRJvL3YQbAx+11WSuBFfBYbSTUFYTyIM+7VK+nUaOX2oTsgPaJ
RnTXav3rAtbsYymAre9i0+AG0URoQ0DXVjEIy/T8hg7hW5akE55IWSUQx8yNPw0YpwLyK5IdKNRx
26UbCe5tY8Z29Y/18BIlr8QUpAVXl+xLBM+WGE3SVEoDRIza6JsjoLJElL8CJUzOAGg464OpQkJX
f9j9rrOe/0VhGpCRKHuhXx3OAwPEl9uizZIxpamCgDqOctfucMsDW0BSlDeqlqc+au/nKHLLahC1
MaydJzR3o8gJnEAM/HEblGoZ8I9ktfH6RnHD/EPOAwRqUoTBwuxplAVJhtXrAfcUcL1Zts3kj6+U
j5OE4RS4px/Ux/xLdlu/KjeIn/bFr6p1J4G8NWvHWBRAbizMUuBEXS4r7aqu0djVmCpPVQHQ3g/J
OiIu+udnChMGaJUHiD7cPieli/DKkxFzegm9bWpvCke30hBC/POuOw1tzV9yuLNrlE47xKkMbUCx
IBfWrpmzU4EQNaOyoEq7dqgA5AL6AUDQIYPHmcUo1YORRDALhBunzJ5PUyry5GunClBU8ArsjYxX
5OXeTL2sI1SAKWBgm7i9STF/PsYhsFxQb7++QWuUFmg+x9lC7hl44Q63cnhjVJKRO4hKgvENrx30
9h7bbRXo3nwsQaBmPoYbK7CeUXR3p8KtD1SQeVhVdvEB3HoOTp1mmcU+IAPO9Hig9HcqgtleS64v
tMS4yOWKOgAlGdMZQqQdptuq4JwH7QdY27bZxtwXn+FTcze8gjdc0I2xVnGGXGBlYFgJiSk+2WtY
eldTCYWtpnZ/zDsQq8Q/IsUj+8dKdtVdnnrCfhNmHPy9shTJbagGNpkhDaGq7PV7ZUc637zrMbUa
KJ70bu70h+Sg3kh38k5Utl2NthnOAxJ6DkZV+CqUapRTpLUh5jm340l9Rt4o8eNtuEMzwRaw4RX4
vurtcHy5bsGr53Ehlf1/cW1PStZVTsKo3se7VDbcUBWMqjAD/L6gX2oxA14ImO0er2ICAfUJUHv9
MflDX+KNg1GtX9c1Wb0ClgvIfPZCEqVmk8Y6FjAHTepN+0ZPcSChm3JjbJ1Du01fr8tbP3lfinFu
hkQk7ltAT4B0r/ZNxXB14O9kw9N1KSu4MRrOwJcYziDxPi4tpYeY1s9vDFf2quANs0zyPnyUNz+b
XSxQa2Ui7FIg51F0c4z7HuTXnvaJLt78PMueOrjdW/MEQixNpN5arI+sIt4V+l/qWe6NqRuFklgV
zANt++1bs1Xf0cNytm+NgyGyj7U7G1h+WE0W4OMRc2kfTdJUzgyYDw/ptAftsffR3tiekjd7Hz1g
+Kw72pv2Z7IVkVavHuylXM4uMbSnpQR1UE/5TIPohfrxCDhId3xAU7bhqTf6j0RyZfDIinhBVm3H
Ami4Dngs9LnzN6EZx1VUgOvB6xK52jU0RYbaaKfJl6JE2kfFAPXnCtWfUjNy+FVbTx7nSm6eiwEj
ZGGujLtCm+m5rEu5CK4btr7iF5bfxtl1O9s1BVgC/ALtPRVoc4U0bK6LWDVlZHhBNYWXHWtjvNzx
Sk5Ap2hbiGtmHYk/7VGp3gc12qV575UULQX577KU73sjEmQr1pX7P8E8QzTM3W7iCQsfJspmsKIN
VbKtQLlVc/5SjqdjiUzk/NjcvDccyhPGa5F+wTUpP4Ohkfw+Sef5Z/ZHdjVRRXTNny/W1FEv17Sd
i0gpTQOkzFR+aUt1R8JmO1tofLN08IFWxLMr864p9ffr+q6526VczlFkWo12HxlLmoODPfuopINV
Pl8XsbqiOubfFHCKKED/u1SNVtNoWyFWNEcbAfKXxq2JJnL57bqUVdtYSOEMv4slHUzvbN/iX3a5
70R98KtRE5ulw+MEA4TfhvVpAj7jmCBq0kBkDOTXyrVu5LvKNz+rjbPvdqOoHLWqEZ6YiOvZoNnf
zNni4p1NijC8wI3Rqy/ScEplwTle3XrgYGKijI3y8iXQGgMEgEyCQl1doON4BDLTfT//cxRuPObQ
jovhR7zpkEq73P1hiOAJgcjiTc1DMQTVdFenglfjqiLozMC7BJkLmTcwotht3w647Krp71v8JsRA
UDI0/8aOF2I4C7PnHL/LbvAqASxn6ubhTjdf5Fzw9Fg9Lgsx3II5mYzUPLtPp2mXl6fU2neSn4oe
Aexj+fiRdbP8z5rp3NtjcGIKAAhIUS1vTk5y/SOzfAe0o2OgiNii1y9MPBsBtQVkWY2fupUyo9eH
Kmq97qfdBVUfjAebuto2O8Q+cMQT1+59VgYS+Lb1I7uQy5Z6cYIUWgM7pmZyD8PWupUe8J47F53X
ntug9dr3bnfdB61uHSNixAgVhrd5dGNd7sxRA7qblyineDY8oEnuk/pXKpWC8vFqUM6wL/5HEr99
Bso7Nu5hbN/kdeXGNo9G+apMrxHdp7RAsmHfJvd56TZE1N6yHnctRHPZNa1WBkvuoKQDbk7XeY0e
lQdgbhCX7kbgAXip5EVn+QgeJkvQs7FqswvJ3B0JHgccC5q2gMNDT+FD3p60Dnh4N3lyGivRiNVa
EzN4ZOG7ZPQTovDPvM7CeOQkArlIBT0by2/OQONFkewwB9OdtS13KDaetdLNb9WH6ya0Wg+xgEmI
Wg/aP4GeeSlWK2iVGjNstvX7V/h+N3wk+/fo7OzmO4Go1fX8EsUbUTLYDglnaFi+dYG5rW6Mj/R3
cZ5ux9qdNvrGuEs38g/yHrnCfAALK765n4Vo3oimQSs6pmXvK67j5tvsaN3Q3ftz6AETXGQ46za7
EMdZjtID9bT+u6gbx1V2d70Xn3vX8rSHzCWedcrO+Yeoe5mFNddU5CMrhqpFMVaJUdvbWjqm8l09
uJKJJqDg+j6uXn8sk4npU6Ca8GQueB8neQLKBC92MKOtK+7gfPTR/rqQ1WBkIYRzpalZt52TwOFI
Rugq4wOqlNcFrC0Xa/UBy5fM5uU4iwDuZJ7bBId7RrWmnSJvJtm5GB2PABKXWrWgCrHmqpfiOIsg
rYb5vBLiuiR0M51suvoslZtcNBO9muRbCuLMQK3HhMQqFm7caPukcKud4Y7+eATkdn1ER53xoztK
u8Gl96PofIuWlO3pwoOV4HtHRh2i9a3xiR6Bwp39NHAC/bYuPede32Rbsp+DMKCi14xIMu877brV
uhyr69g/8+iQWU9ThraHXSdinV+z/eXqcmbpdIMxtC0EGehJrKhbRFsVzDjXTXP1KnAUGwNzrLPj
++h3k3d2y2LYigZEKtD9ciTZa63vwfXSJUc5AhcU6CAAUXBK1CdAdYaRIN23tqDLL2CufLGVMtDF
rYFlMdv8Npse0UHgoosFRVfXSUSE0mtriiYeuBNW+LH5jKklp/lsjwgN4+lWlX5V+UYTlU1FIjjL
lOqmVyUmYiqUe5ogAWaGG6C4eoKNY06D98FLVTg7THuw+oKTGJcpaE2zn50U1GpAij+acUbbsR9N
Xu7cjr0gDFy5V2EmQGoEUCRCCH4aaR6HDHE3pCp15SrKRw8AoTx3deVxDNEn3m2ua7niyi7Eca6s
L+IsQ8MYHqakvqso9fU22fSYkMXjTrCgK7fAhSjOmc14LdqDyV5afR7UbXogjRn8N20406h7ydKm
FiL6/HZWXifl0Z4f6b94MkIR09RApI0xZn5SpBoAAFWwgGAcHtGEY8R7KsLCWUuTLWXwsyGK1Ia0
LXEvT3bmYzzad0juYqD0vQV2v0qqgDG3zvG4q+Lp/voirr24LmRzt+mkqqNjDJAt629JGQzpISt3
RfwyV0ETPRNj12qPU7UfSl+X7zVT4DBXvNWFdM4igSmv6xVIRoH+rHuR/Kt2IjeNQPlQyC9F2Qss
RiSNN0qwn2cpe3V1zp2i/db7xLMp8GfzI9o4BevKvpxzKMh5InTTMdmvI61x6Yc1IFH3dgjNjAnh
ciWdZJR2h5bcVUmEMm/4XlB0mbbKA6pdt7YeM6y865/AXNa1L+BugiK3JUdJoW0yojPJtgcFDW61
4llKJQICWl3YhbLcU8TUAAkuUyjbxcYxksim1I2D5vRuqmbABvr1bxRD8wluWHDB8OkomcxRRhUo
ZlR7fQTvMJoWt9dFrCv0JYLzLVncV6E0QoSCjtDRckuQOs30lPbbJH25Lmr9BALT/n/VYfu4uLEV
NQKSgILgazqgcBaelU1ztn+hEnMHJHTjoO+ye9Gtqq66Z9aAbYKAGg2G3Kl3lDFV+hgy26cuSHww
hOzQACsRN/ZQ5g20be6PQb4p3ehg3uAfJ9juUbtrRE0qK+gGuP0WH8I5gCqFWQ4ZPsS4zbyX9AiY
l9z01Na3T5ic8qbdz9QvK1d6os/aPhKE9qvX70I45w9k9PrGtYFdnrJdPXiydmxDT1eDmD6UZiVw
dWux4YWqnE0VY506Q8HWfFP6QDXYvgE1v98lvvOgPLQBgOWmbSi4hteNywZUj4qGfsZ/cWlcWN1q
UOUM15dpug1mjAqTdULPLsiSz5kBlhOM4qkmCcyYeJmiAvA79TvjE+N0gnfh6pFafAm301GkjM3c
s3cUBseGs+4AmVTHeHTtDyL2oHWrWsjiNja2y7RUJmitH+jpjKpMf5fctTvzCQ+p1DVdzYs33S/J
v08wsHv9OIvU5HZZVgenNSOIlix0LZgYPmlTvwaOe9L/jgZdZFQr5VugBX7tL+c8yoTGtlFC3CS9
jpHhdtW+tnZ5CGAr/ckx74Cl4caVQMfVONIGFxRg9VBu4CcdpVk1u6KG0BDYyhPS9bZZ3gNSQilE
ENjs87/dYQtJ7EsWvtEwKgBN6ZBEUHiKgVsBWhHZEriBdSGAVwGvlo1xFO72iu2mTQ05b72hRSgM
VueksTeR3PjXLeO7GCCBYHASzVeYhdI07gCEZZiQMEMDrwXaKTRoznZQg8fLjXpDUBhYSQ1CFAYM
GPshstomZ/+5MkixpdUopLXmOSa/nKw7qHK3laM0SNI/lpF4EiiXLbXbF7KIBvT73fIX8QSQRcBc
xDA3OyGLPbOVBDiSFYSXU7KJE+Mh7ed/XMe5FMGFNmoyJnIxo3G3M9ONhdZvOcv8IioFdr4SmF/K
4SxDo9ilvw3CSXbSoucBnZqjed+oflodzCjxMvlNIiJ8te+niwlltTYT4CLgRLpcP1o56GdrWnRS
duhfy8MNTbqtVaiuZIuSBSJRnEl2hjlNRIeoyDaDcZxwK7A+ducWXeiCHNP3u5ZphWk524TD+sah
jukrpycGtkzKvDx5aemG9o0bWs91/mHYorhiXbEvaZzfqEna6IgqUP9XzqZdg5Vk70SxmxoC1/Hd
219qxdk6MgqylU3QaiI5uuIHNy7/OHJzGKPXXhKxuomU4qy+iIpKzQooJbVBDPqO1Ppow+G2EZk9
s+pLp3upFGf1Ko1bRo6Dh/UUO35FwhT9w+19aw1vRB1uumlAf/mkz8fMTNBycN1LrgoHzC8qjiw6
5fvKe6SbZCWHcAP0PBJ4F8dPqdk7eewWzWNW/iGixOBKXAZ1vyTyznI2FNSLugFNKj+BgH1QAx2Q
oQ9lMG3oQ4UIGB56Kx9FT6aVSsOlWC5QIKipGHbJxL6gfznypV0IpKLhRf+db+luAnR059V/cH0b
gpO4eg/BtTCcAgV1I86/oJk6LlBoZ9OXZ0dpQfDrT1YtuOxW6o5QbyGFcy3oBY81pYGUpN4awIcm
yKBZHrr5fRlQ/6QIyLStEseFF3X6p+s2tHpQFrK564/mVh9jcgCdga1+nDIIkasTGMK2dWzurota
dQALUdwu5mjQTkoCUVQatlI+b9UJDbq57RVm5sLGn6+LE+0d+//ibh3LsOwyCnGK814q9wUISYWD
A6LV43ynkTlTHU1s9WoQbZX3ebsj1sGeBQd9VRUwqQADGjOQ3xIkQMxtI0BMwXXSYyb5dfkZiWan
1+9vNv2gsuDuG1hFhURxbqsIRYz2VbFR2x9KPDfm91lqzoajBv1cvlEFeXgRLcLqbbcQzLnqGK1+
tGC3XaxtGqfyihmOpAXKAwJzE2m2xDQEcFCrhriQyDltDAqi381m96tcom6kWpvEfh/D/l6pJC/X
ZUFfAbPrb3fEl7hvszlUjqKeXbBJK3llR0DwM4u4qkQyOEdFa4xj5xgJ83TsGsLZ0JUnWdRysmrt
C0U4P4VHoqF3bOys60o/7mXDC1U7mC0FMQO4LK4f35U+E3hFNAlYNsM+Rl/k5fmtmkqZ1AnLhkmI
Yt7GxV0SvofNSSdPraaDYPhVNfZdcldG+yZ6Fwhn6/V9z76EcwcbUEoFjTsI1zPMqx519UzMVyPZ
geQkyx6j6qQY6K8R3Dar9zmbj9BR5UA4xGk8VyXoGWMIBScPXqjKFsP6/qCqQWkATh/UOaWVeHIu
7BtYVXYhl1N2bCJ7NFmwNMeneYrx6gfYc2hPwVi8WE3uKdMLjTqvsF8M4G38m5VeCOfCwq7JNGtm
IXwLejNJPxf0xjI+pwQDBdahs7ZV6JN6F1r31+Wu2vJCLOd1JDITJ+ohVlKDJrHvq850jbDaKNbL
dUGrvnshiHM2mPkZagBL491gRfsJLyBbohs9dQRXhECfv+59cdslrZGMpcHEjE7oVsP4GmkzRn1R
K+tETRjrb+Yvnf7+fyEsSnVSphWEJeofpQxGoCyQfYgB90pygMiwkbvN2Lg9zsj1tVwPBNmQjcxa
iMDwe+kTihy9ShZBxNui7YP0oZeOxNcTaWtrORjUip2aYQy/r/e6nAQ6FlqarccMyO+Z8zJpv8u8
2wu+aP3sfH0R5xPLOgfsdt3jAYC0DlBY+9s+82gVHQzQdlnaVmrAitwGDhEEUyvAIHCPi6XgAjcw
OusGtbEUc/VeE23bmmjTH81bc9K9IreCEhlqJblv8+nQ2yNwp+S9EeVAcXwEHAew/sOnyvwY7Hc2
FS53KswkOvRWmrhoOt+2hfK7yeqAEEBGFAqIfRuauGCO8obKeri+hKu38UIRLizEfGQKUEAokvWY
XtqT5LNSFVeXfTJOgt1ad7Bfm8U52DoEp1TIHkyVemzVxyYct3J5r7S3Ot4UkuWq1tN13dYP/5dA
zrOSWs5MfYB1lHro4tDvGhnYGeMYXBfz/zmQX3J4J0p18DqhIs46GWwrqGyPFCC3l72h3qepl3ed
388uygdbgWBmZZf3JOiFgQHDWl4tBq14eSBLB7xPqowAuIxPTYgRMP1gwuLxfOmSjxS5mDHxenoa
c7/GOG84CJzryoMU8tmcDODOVsBlJROYwRp7GZIKKeQGSZlNKh91gGmFlQ1y+smzijvM4tfg554b
FPU0P4tu5Yluri/EdyO+/A7uOgGHMHCNKnxH1M7lBhmBwU3GSPZ1Wt+GANdxqWpNApnfjQsywbeF
BBOwvFGZulz7YVYxqsNAhDvnJtN3pHpKRXCd7LO/bS9rDjUw58foHC9F9HOj2MDHQW4IpZCpJ1v0
zgedDSQeJVJ9Jzw1EbrDry/lmlqAtcbgPzCnARrMmZSE/g950KHWON2YwOvIpw3wha7L+B4u4wZZ
yODO5Wg6RCVs7BYtcbYEs0my/6gFt3LxVGXhyDYnj7weieXppsrerivBPpLfnKUSnM11yAw4kgQR
FgW3YudmYWCSU9sIuqREYrgAZmD9OOyYeWN11sZfxfAa5ve2JsjDr++IA4gJELvhcuek5JM5kCnD
jnTq4LZkk7aCLV9X4/8E8FQFYTzZ4MOGgHJ6rOttbr1E4aPai1iivl8xsCzVxJA15nIA5sYdSmLF
YBFgqxX2RCtcEMvB8c5laPwyk46+EkNKf8162T7NYYIaVJOloeAVsVKwxicA119GrkC3vs2Uz4mp
2tOMTqkaMPTVNtyTHwZxG8PL90H2YnjUM2+O8y/t0fKHN9tFJhvzrkCAu26dK+VU9hm6DboGdj/w
yPFaBeQ3MBCisJj56mH04x/me7cBU7ubn9LCpYHzJP3z6Z5Lmeqlv7KlXo8qB80VuI7M/kkVcUGs
+qaFTtzu1q2UACULvx9pp7rcmc6zk/jX100kgh2URWydx84g6TZEmPaNZOyJnbq6iHl59SyAQhGU
OxpL+HCHrbdjgLP9P+6+bDluXNvyV07UO+tyAEmw49aNaJI5KK3Rki3JLwxZAwECJEhwAvH1veiq
c66URyF13aeOfrHDkekEBwx7r732WhXGqDuNluAHpJdGQZ6Kbj++l/fGgYgL2pTg57Uuirf34orR
YJavdewJrvHUiulaFpTN2UhH/6cRTKlPZt175zCgWlglrd6syBDejgg4QQSDBtEtkdD5Hl/KCE1L
CrM+ntKQmNuP7++9TYv4fwrbhxHaC96OhiJONwerXwAxalfTCFnPZ1Xdd2/IxxEMQUNMvOO20BiS
rkEd4QT2fJM30QZigKmGL0HwSIbrj+/m12s/PlAiNOJBmRdqKP/+uvq2krIf1qbjZD/c+WdBbuA/
fDefC5BvU/8RLuBbex6l35qz6GK5XC7uIfSxT/ZxCiFoyEp8fD3vPd3Xl3O0mLsZXp+sxeWsL9EU
aMBZvn88wjuSGJDbfHXHR+uZqzrwiwFDBNvwvDhTO/dyyON9fF4fxnsnnw7tWZTKHST99vUpHH6L
/ccX8N4CeT3+0XQd/L5DDQfjrzp5Up5Sfl4oJ1dItP7+QFDfxGTFsoAK59FMbSoyu2rtYPZLloH4
ULtpD3pHTU4+Hufd3SvEACRZSQLx0Yo3cVcvvY2BIrMfdIKkYSHTJbr6eJD31gSK5f8a5GhiRCx2
umEdhGBT4Zd2vpbTd2Qi6QhO8MdDvTcHXw91NEFUWXjSEgxFi9MokZtmrD95M+uTP150r0c4mgIF
nHFaZ8IIM7mr+d7wC8SKXvuth4BHdafmT+gA70X02JDXNjeEWf6xzeNgeq2qEJohUt00gUgdP0g1
e2LtI4l/8OaT6fDu43s12vHNFYmcgQmhPr/s0QjttJ8g+e8+PHjzYnNEcQSttW83YAGxgrmcsN2H
0+1QngbuuWiBtyT3MRi6S9bNjx9Ph3en96vQav381eHcTO5S0zW0qiay6QB8Y8vcQEbxk3Pzs2HW
bePVMDquk3puMYwMT6DNCbNRRIqf5VnvvZvXh/PRKrJdUDplDY5dM99O7cFNvn38rN7b217//tHS
scJr62nt0fH6fTu9zDAJT5bdVH9W+nhvN0B7E44t4ACrNt3bh7V4XuVCthsqOCb3ZpaG/n5yT+jc
IyH6ZLt+7728HupoOjusgfBeh/fSBoA3rcgDdttRnn/84D4bZf381dt3pmiAWDFGoe6h9mD6Lm4j
9Mf8TwaB2hqUrSDWfWw2bUc/iYZkvRX/qeiymEBRln3W4/PuFED33D8HOcpQdQlmFbRn0PQyyNQG
PI98EEuEl7Lx5uPbeXekeDXGWEukUXK0Efgt0O7KQ6QZgydJiovK7At3g/bnj4d5p0q6ao+hfQf5
XRQj0Hz7boxYuM9Rr8immGRdGH+vSJySwGrwF/vUAmVa6nCH0uU26p27jwd/b8G+Hvto9tFlCNRc
oArsNzYbQ31pE++TLPy9/RT6VejJIsDY4+Nos2SWNZgvK0enxJYzNlNO+tLPoaQMGpwK45NBFyL3
qb5tyDx+Uih9b+IjW8SECRBTIzd5+3Cn2C9iy3FaxBUih1Jlc0tPCzp8kiC/N1dWNTeCZiyohR+L
J4zSgWipQUgdFRtfold1UvkAn72k2378wt69n/8eiLpv76db1MzaNXYP3N6bU08XwzV6p2YXIEeN
FfHxaO/PzVfDHcVegOjVaqiE+4Joj+BuKitIfxkc8tBCTSsOA+mE5bG5GFv7WZz0XlgBIHI1nvAA
FcZHry5ovMIzYIdmBXBYknxtWwi+jt0pE35OvKcBaoAf3+17u/7rRO9owDgZDRmaddcPZyjJDKzM
ypA3e7/zL6sJ1dPuk9X3DktnzRWg9B+virY4ct++zUqCf9jPE7p/AlAZsdLF0kBqkxx4BHG5GuHa
OFSpz91NJ5/BCcldNX7Gd3z3HUNpHtcAlAy4ytE+JwvPduSXGIIYDwU6rOqIppUet6O/pAZqw9Ny
WbE699jTx8/7vbn8euCjrRzF+A4QD9AcUzaQ3d43TpcO5pNw8b2VCS3E0IMDJlpk/k0doIVCYBQh
ZHDinS12brWj0c/QfvYm17lxHHKDVQBPXhjdROglfPsmxTgTMq46D155GaFbRS1uxoXcT15/Atb9
nofLddTeCw92IyVcJDvv4DefNVS8e68gtaOng7rgr65b8etT3vH9VVJ3ZVLDrjraVKpMa72BZuHH
L+69lQlN7H+Oc4x7msbtYc/SIGRtqq8Brzad1/6whZtPfgkt1aeFf0bXe+8QAc0eHlXo1QQr9+jO
iK3l5JkWlHceVDkOx3qvFfLAyhSXQaDOzAx7AF85RQYhRfW3WabgjKPZCeini7TqeCNaTN1XelHI
6MOf1Xw51c92zky/hej033+uNICCKxp6V6Ll0V1yzzil8JG6R/S27U+q6r7nj6K9H93H4uvHQ71T
3sNNEeLD0RQ6pPj77Vyp5mZcsM3hiQJSHqftgprWvPXYhRfC5WdL0dzf+rf+Z6npuxDu63GPIg4j
ROC4U782PG6fTHbl7Hu9pT++Ot+p3vB+o79/ssu8t6vTMEbzzWrCiYLe2xuNrEQ1xh8R+kqb0fCU
QBTMe3Crb8x8Mk/eW36vRzraz2Q4K8rXkRDnpYmftu7DLDJSfBJQvcNiwqt7dUdH06Q0cWDoOk4z
gCnr7adUps0huBqAyOfdZVdk4c3Hs+WTO/t1hLzaWIq5+usZciAiQ3Gh1a2CRUBSfzYr331ZSLm8
MKQ+lIyP4g3bx2oiyqxKCFEGB7+brcpIkNIL70d5bbNq1122SC5Te//xDb53FAGd/Ne4/ttJMkhY
NCg6Y1b2P0tYLZRnZbL9eAh//Y3jI+L1GEcrbnJloISDMaYtzJn8792hyM0JPenz4lrdeHMOYaUM
biV5+SCzLyDNZ/+TtPb1FRytPVnFTuBIPF3r+5fCulv4uGQRCB2WXk6dPvl1w//xaP5X+awu/7y1
/r/+E/9+VO2ieQnK0dt//tdF+9z841I+PD73/7n+x3998eh7u2d1/lD/+5fe/B/8+F+D5w/Dw5t/
bJqBD8vV+KyXr8/9KIdfv4/LXL/5f/vhP55//crN0j7/8dujGpth/bWSq+a3vz46efrjNzy0/3j9
6399tF7+H7/9b1k+a/5w9P3nh3744zfP+x12gOv2DkQhhPkHJv/8vH7i0N/hFRiTBIwHH5g/VA1/
+0ejwOH647cg/h37NDRxYRRO0LmxVv96RHn4yKO/wwcOsTGSR2/1XSK//fPC3ryd/35b/wCWeKl4
M/R//AazpjcTNIbk2+qCDl0aH8KTKK8dLQK830LDqvCgZgcuJTfa7Qk5m1wTislLzeLPBipgbeFp
yK8GRdNVuxLuIga6mbhdJ0lblJkGKD0ni3tfr+5ZA/RTo3bs83jqg7K+U+VgkniTEL64XYoqRFnr
h4qNnnsVx6ULL8h6XPjs/whN0k3NPQMDlYnUOL5Bo5ZlISPfYi7nOJceH8110Ddhnc/1GE65sXM4
bahNYpO2tOm+DMwvwJjw5MRwuLn2ehG9CPIgYeV5JNDvn3lwmkfHJZRDbTapiT2VAZXdTlWVy05I
xQAtehF34XxEfFSVbF+FsBQ01uH7mDYFqGmJNw1nSwPLFScjpAm76p4MpjUsK5m20R4dXlH1nSgf
oqIbOcWzd+20UFnc9YIE5Vk3wjhIJmC87IkziOSy43PibtjQmDrFW4/c7TyMUbOvaetmAnq7Yus3
BtcimQdxWr9pYRTTDbWs81EFKLkRtrQQOEwaA+2T2kI7WenO23kLoXCRiYNm2oEGEUWQOx6cqN5S
sDRx+A9a9KgA9R1W1ripISda2kPn8Klo02poiXuQIcdeFTkhDIx8Dw4cwkPNravB5dx0vGajm6SD
zy3rtoGMUHbPF4js6/5Q+qSSOiMlacz10sLa57LW+GxbwCPBpHD0MI2fhtZrMLmmpqvP3YQjbh1a
7c/b2kmWICWjEC3IeN7oOmiunOI2baZ6olkNt5gmnR1K233tBV2dAWrrxFZEJrabRFUw5eWQvZ1y
u/TdfCht1J93MHVxdi6SPbGb8DtmPw9Ii668OrHLRkrpTXlRTl2X9RP6ekFPq0MvS/yl+RZFKDyU
cLa6b0UC8yYWUf9bZF14J1Uibi8tPFK6tC7VcOoUWp9B0ZrSNOZFEINJRNCbMMKYaszRwYn+P0+K
5vtAJ0ZOXNaWLzGLqma3eLGhcIkqiXtaVD4MT2RlDFTaWC+jfUQXPFtW1EmS9ypyLgDjdWE6VzNH
n7iukuaAflR2Z6p29iFcUWt3AzUqimYWAlO7NET3QrF1a9M/ChuWXmYnRwlMV8iKeiB7NhlYLGOV
orEiQYRbOR5APK+NfngJSG5pF5WJmyXR3MDY2AkWkVFadKiDViHeWVzy0U1pzSLovlUlwXWhrqJT
i7zzoceYd5OpnRdBqwFNwJVXcmjP+XJOWT3PEu0iA/Ju3VMoGHQlUotErSwzQbkKTpUx7F7qFSBP
OjugXdxwOAkF7Zg8OCaOu1w0LOi2jsaOmapCoe/FbaDhFU8jarVKxF4mmr7hcBiR9gvEsruHinZ+
idhpdUtrMTAmLlzPmIUfquAQAoa9GfHKLl0sibpt5Bt0AtoxgdWSm7QDfWB0qpOD09t6grGqqzz8
RbDW5s2sZR/djJOq3IsCXDJ5RZcwHKDIEBcw7kmSaajVBn6sY/EA68nJFFlZDA76eTnQTfZkVi1W
LCzb2Yz1bRNClCRyEhteUMaFIXkotRtAnr30xW0vGW32ieN3MOIRQ6+vjbPocMOKqeBfYjsq8YOJ
igZL2iKH6q4FC2KZ66mS65ZLpq4uT7A+sXtjv6B2oRuT+AoaBL23LPOhxiBS5bHu+ciyuMf+vSka
4sSHNomK9ntRTRHZ0cFjyTn3mqFGHjjAkTnlrFXLXT2HQXOFqh0EKTxYtM0jOMTge50Y3xvi25j7
A1R0sfXWBXhgDq9KNGvHtHyqHSwtDRuoxanSpZ6cKHWYb4It003bbDglIs6qttIAzeeaRKk7d6o9
GZqGPgwV9++nGfnw9TSF1mA7HckVKaJxvkRC5z0w6wia27kVfDNOZvI2gYAWxJ1Xe26/XeZi9LPZ
n6VNmeOOLGdjOMtz2jrLvBsjVOhvEjpquNurKDLpTObyOvJH70a6Hgj9FZxgaGZGwyTEKzg49ug6
hlqf8INyQStKXJyCyzVz4GlODbox6ho4Tlp/hhxKE7YdFqSCf60mnbhqic/qXaDt/G1SIdPbxJCO
n4hKsiS184QFNtKOA3gcGVxaiC/Auc20juGI54F/HsBQRyUEE0m7Lazoita7L0BepPtqckJnV3ZY
PZnkstO7fildmZpBILeWIwxaUrSgW9A827pQ27FwkNagYoFuJMaU/MokGozzkHC9dclsyt0scXRA
fUuX5b5hpOtOYqG8mxCRN8nRChNEZ15PRpLCmZcGuyCQ9qWmY7cS5bX3A/OY9ym0o/0yh4YkKy/G
yZttymNIuh7gw9CezZ5cviGIVWIr8RzF+TLBU2xTAHhmQ+py5vUbxgieteuiS/Nga023ZdepZudz
pPHYASVrATmBrkCgV+SHUMSsmKsvGvjpuuj4JehUle40XVeAjYCldMR7GWkl4b7gyDnIXRL1C6q2
rSGAycr4UlYTrdK2TkKx7Uw53Sx1XwbgafLmeqp09IN1wGnTLoyYgbPRAu44sw3eUQzbu2JTEjBq
1ugmYhuBGPBr22gxwIcRzPRNQLX5aeGhRre+UwRXAEHG4DC2DVUbD1FVtJn8Pu6/IK4y+iKpLQ7y
3LeTRw5dAtuPB5l0fS82A/UKWoCUGNXzN1PNutoJTxWPVjmhylzeowPGSxbvSwm4vDlH51Y3PioT
zy+k8PBKJ+ZHMpNSOCyXYxRO6Ui6oU1BfwuSrAq7cM/1ELa7voatYN5WQQN377L25FVBFuHsRch5
vKWTQuRnmyhSF14Z1NO2l6vAS9Q33TYcnA7JEK/9HGtYiyyYG+MCGVx4nNZKtjIV9TyinYtG5YNX
Ty7M1oTWel9q5aCOkBBx3/p2GS482cbtV79eBn3tMAfORV6g9EsiewgrkcaH5jufx8U9iJlyiTzI
h8kV43qONsgHoiVbUPuvDpxWS/LAG5PUKawQPXVpq0BAocRxdHiHWncvL2EAVI3XYYXomfN0rvUk
FmcDg0WEAmzHIF6ozLiLFG4DSEfiBCP3sApdBtdMkU22DPrTQrPqpXTgUZ6WkC6GNt7iVRJns/bR
cNGp4bzVrg3STpbgIDlVDDewlUWr0yFR+MoscSQeWKD9ABF6xaGn0kfkDCcss9BzBm80dWzEbq0U
4grRVTHgrA5GGBOVBXVPAsysKO36ZWlBLPXJPRUUvrEmVD7aIdyoRQwO5zWR9WNLH9qCBWg5UQNR
QDuVUyG4qp0pxQE3n8XQM7sYmx6NyUXhTQ+IWhaz5YzJMLML6X7EyCRv4s4KF/IVXXklJOR34Ihe
NDaNvBoNqrpS9h47IlD/KWHwTapiXWyLycFJXAd4rlt4OcV3fIZ9IDYmQirEVrMD8Y3ArV4CQ6Z2
B5FKFLdVRfR3OOShhme4Mixlshb+lqKz8oUliBS2Y7fKJMF/gtK9BwPgMregCv/0wmhu4RZVLF2m
y2a5VrUSDTbrMXiKpQ8jFrec3TaLo1Zz0B5KeEq5Mcf5Xmqp6oyxyO7LeipXe2QyyZ1wHY/jDBH6
blF+02Sur1Dcc3QDL0OwvMnDwI37XBWFhEMVj0e9qWSFMJU40wgaroomQEpINFj695P0M/6oVa9e
hg9T9DWVvx708/Nw9tAef/P/wTwdqNgHeXpTKvkmTcfX/0zTfYKEO0ZVZiWoU2zm+OTPNB0JfIQs
GUJ0ZFUR+VXK/CtLd8jvAfpbAUyD+Ujg1Bgief4rTXeQp0MhZgWPwZ791fP9d/L06AirgnwJhnFR
zYCuFyiJx3VpxVz0KpJ4G1f+4O60tAlcZSGfyEdQlwLpXiJDCq+Xfj2aK2OHE+MkoZP5XbI8lU4U
j7D4o/VDt0AEIx17Ye6guDtfLOHk/Bg4Ut3chwHurYYvCcn6oZrPCSR16Bc5DrrOwESOcHzX2nmc
iMNQpHaqxKRj3TRV1kGqPkl1tcg2k2JMrqvQjDpF9cs1kBtSy7SZ0Hcf7IqZlsmty50mTi0isxuF
NkCNHjZWvJTCLetclLA028CeZ04Aykn+fVkqOI1xh2OEmLfVTYxcJs4SJwxVrpC2rYS+cazySbum
yoFaUJKBpqC6jLadCyXhxhu+k5mX5tDOoqk3fR+jMbErVZhgPzTzXJ45Qstd7DaTMvm80NbWyC7h
97yp26BqXl5Nub8QmNeIy1u85ZcvHNpbgPlAwxDl6eQIjpvb1vpLFJ1wt4kvhBuDBV+Y5DNtzePp
AtsPFKbW8js0zlBTwHR+XRSCtOwwTr53MU8iCHJHkW6tnYw920+l5fyzQjhZK9CvYE4P3Yd+gFm5
1vuTECYMb8drEIIUBR9/AmvSMu8CIe/gq1s/8CTp1d5yR6FVTMGMbBP3kd8gY2dJB3jJ6nnDDG+/
qNLAitkObL6vNEUbFcNL6/pnQBPUU3dluSTNrpUotBkxqhHM/oG6SD+Wgn7BGT3MiCZw6KR+VGDu
lSbRQQrmOLr4uDbmEGjTrI58EtQUxJgtRBiYM1wGg6duKVk40OZpCObckhiNyLYkXiadziT5CIQJ
DVBItOlNMQdtnEpNghrNyjZA/EvRJU1G3lsIzA4gcksdzMsB3P2phZBGHXjbsFLjE3QI47sFc0tk
oaaVTZuFTGzfA2faj1YDvul46NBdGMrweaAsPMxhO7N8FqOAbJgAKJMMm6431iy53yGhm9BGC9mD
JqsACl3oeHF4qq2PbknI5tU/RWctSdHLxOu0N5ED+kXQmniXuHV4aZqmT1Bthk9MGlg8AoTCQvwc
yqlstjhzOAyq/RgdunHogdITElV3aeEG/oPHygWka1Ev6D5zNEc3MXOKeisX0fhfrQVsiYoLi+E2
3KrxvA/qPjyNhnpCeX2ai0MfFiWUIeQoki/al9TPbEJGdJgmNUStdNw2CPNwnQfYdtoKMo5Vd2pn
HOAQ6nfGGw1AqkydErSLLaKa4NYiDqZpoUdnyfyKoj+S1agmZILUsHmuoHWgUwMMaDgMDsWjgPSJ
uW7LwucIU1sQydxxcEm6BA01O+MRDvBiqlYpYdrNCP31AhWGoBHxqRpkDUnaIDDwEBpExfLSwhZ5
V3UREou4YS7Pqrlzm80IGhnSOuAu3wUApWe0o4hnRuho09WRGw2CykbdoS11faJ9ZwwzQfs2yrH1
2f2APq1TmsApPLXo+ct6G577FWKHQ8thl7ClQSUOtjPIWfrFhrcBteYboLD2ULvzsGnNMD8bAJC3
HE/Rz2OiYcKNbI6rvJwRxKbS1mCeog+cAJv0J30ZUbHQDClv02zmZqnWBk6gU/ngh/Ri8Cx5jPCM
b6XjlOEX2iYJz3ztCQoDjGVydrbUzEnDbhzQxM9LvA3pcwrLda400BW/ma8XFwrN2zYARITWxYWP
GS+hg1u446wzSdEnvh3mmJ4Mke1eJDaYBkz7Zobh9RDqb5Y6xts0ga9vPCbMczjOSJzmIOpPQuM5
5Q4kEh0idK/lM96iiPNigTZImiBpaTd0mRTJuyUqrpRkQbWvbAurdaRMYHyoRRqblhGHBNnkK/oT
9TV55iyL8b6MtqUvJgiji9kt22dmVas3TheETe5qKR2sLc0ZrM8kOFRREIhvzEKkPIY7/csILSnQ
3Z26uANzsatSTA9O89JrsU1Zb/avE9K3X5d2wdewiIIy9ceEw62et/FF6QokwrKcdbyVQ4zeY7q0
5WNTkvY2YGJh8JW3A3J9x5dJbmkAWAzO2Zh/loL32wfIA7fApZKvBW3cOm1i7uKBTWbE5S7E7fKm
cLtvBY5HsHYFKZ4jG0ZVCiqFH8EaXboL+NATPR38QNHxsTGrqYPTdVWdFpiu+M7c1/QUuaG6cnvT
8pR1ptP7RNbuGKRlaYnawSlB+PZL4dsVMR2HFUp3Q2c6dKMXAsoGbuXkkIUL/RTbQwzuW53EX4Rc
rAPkULdX/tLOqI1hG5hy2vj8wsbh3GaRcsozU/ESjcnQDv4hSreme2eRzTOPkN5vo5It33TnwErc
Q4e8D5ktzfdD06OjIohE1eSqrMA72zXo9zxPlmmMcySiHAiIXhZvJ0XZ1sj/odmI3AqxQF4wAYPp
ueCA3eFO6n6f+8F71ugLfQrrEE91WEp2ATacc2emysckLxz+UpUL+uaLSHaQQBGACYChdWRJO5iL
YwnRMRyzWrHxpYE1E8lLh49qSyEaolOyAPYE6dQ33UaSrh9TClOzBkTRAnyr2XSmAowMjn4Kw/Ri
QcKUYPfni21ugCg7jwCEyX1ih+EC6V98q7R2H5uiQAt/AlgRUU9g6YJ1CtwllyCUrVLY7hRCIcjt
lhT6SA2Yc7qoblE6dEiGHseQ52SaZgUCWlXAhVLVYbfhhAQ/WVT7QPL9ZUYIt/hd2jnucFFg+wWo
LAfEWIRVBFJOtQq/l+7ArwfMd50V6D+50sLHvg9H+OLCDGB458kA24nU4cbxcoYk8b4tpxC5kmOZ
ygHPWZaTuq0PocHqSgH+kDLHISgu56pHp6xZEhWCgcOGS88ilgR86slH0KpbDaXvwH3pprG5E1NZ
PEEFB96hUVXSOzqNePle47jRirGXQ+rHKnqSLOwRRZp2IWmQDI2/kcJEN1bL6GEABntfD1h0aQMh
wxKISN8N2xDN8WhvgVauyYAWuEHKYXzJ8gkVh7u6KaI7FB9tuEV9K4kdm0rRGflFQCFnVimAbWDy
IfCNl9pbVuCa9P65wSr7oVDEeQwhMb8icE4Bb4zIsjKv6qATeS1FPJ22NJYaZ/rM9GVPkwqgux1Q
CeKiQpHEonwAjx/0a8QTawQ6MCfZQ8RvFHKTCDrZrC9E3AA8pqLNirCTqDO13HqnYWBsvIsH6Qxf
Etu37e1SBgXJjMOd6athTTJl5Tw31+iILvxz+DyZbq8dO2BGNmBHamQbyhYEqqshGUBCbiMdej8b
sJ/hLOT65RI22Wpoi8As6pYmHHcCnu9Ll44oXZIWl4Gy1K3gCCkPXdjWS4ETHVYULG3KOZzhWzAh
XUhroS3/yUOggPullIHJFAS3wlPZgiMG/4bajwExI8Qp6ksnWuZ2yVb2pp8FMgwZsnyAJNWc1Yha
nSCLJPedS6jrWHFKx8Qpysy4vWVPvg6ls60bUsWXQgO9e0I9GfdDi4ZzsoEsXU1PXDq5SYPOZiPc
MbNzk/gZzPEU37aFr9tcdQZ3EXK6IJVBgW+Jd308dvxbnwAQlHnV0Wr8bpfOqm8A32t/K3vhFjdj
VYNPnIrA8miLUMQHBpb0VTemIfBO/4qzIPLjFLa9OvrKLZKPMuPMIPZGqSjGKeo0uNocrraCtYDj
I9V/W1bnEBS9WORif4T0YrwB8kf6M4cp1pw2nZ7msz7u4kGlrUNFXEGcDYnvSUF0516MHQGeVYNA
NV+17VT4137f0uis1qX0syWAdX3irHi+Jwpg9WKpEd7Q2UILpqhIcDszs7z0KBnWmSv0tJbNoLe3
b8pgvuu9diw2qApPX7po4TTtRTEjPAk0TsMG5bwbB7G1SZvKtdGGF3XlIcAb/PK0iuLexUa5wMZT
ofawqz14RWYtnf07Zv22y3U/Em/fMSLthiobtidJyBL/4MEIC26jAAVRQwrw8DG/igh71BD3SFrJ
Ynlqa6PGi26QAUMjF6qNm0UjJM957ZD2gC67km+qBKU9BaUBIOe0SapUNb3+6oY1t/ulD2sI3hUu
QntY0Q6Xhga4MvWlmqDIjqMb4popQnaONGEmCIO7gtVBDuRafp1RAX70qyR4ssh7yzvH7fidbHV5
VaoGmoGlAu8wjYJeGwCJZn7yXbROXBaKYMMOfRYDTWuSEU00TKHmG3k4vQG39s8aU4KlHvS391Rb
i5qVpiGSCXeVcoOmkjYnE4vHb4YEw/cQpyCKM7ZrAJpPPIqBXvXzFVWqr1JiItffsT6QNHOQ7QIe
RXXjAo6nKL24SVneuDqq7y3CJaBbOCGcHHXLQG475jAsIVbanzauIE+JkrrsIEFYAEcAI4GTEz+s
6GNXxOVVAW5ykVetRcUp0qJGXpYELg6lqgZMKgLP/OUY8Be55A134l+ElWNmy/+foBlW5ysMYyXP
vKG3nD2A5rh2yf/JlFnpML/+x5/IGQl/9yEfA2AKnZ5rRxNoZH8iZ/jEhSXLKhaPP9f24H/xW1BA
/j0KVtlfQGerickb5MwHZYZGa9u5S/Ap5Kv+BsPlmMWGoBXKFv5qPugChguOmIBO501+IFBcVyCB
7CqgJadjxMQ2FMFjMdB6/+rRfA7v4D7BewFbFELNMEZ3f+F4r0hzxPA5LMYWvIi+8MHsjtoU7Gqd
fTzKv9G3fw0DcT0YmMC0LyIr/vNqGCYd2zkIr1KvSyJUu7vyINZl4jqcH+RYzvsCAW+fekvgnXsL
MhVliJ9/fBW/RnmF+vy62ShEHf+XUAH0PN9ehTYdCBXtDIewVquflXTLKyt2tiqqF6VU+NSPE4rT
MGk/1AB9kPqwaVs50JjboNDTXjaTtbdIoOussDiTdo3niRcR++1XGJiEX4cJvopWDeKU9+Ampa6S
3hfPQfcWQmmRUpYU/4e9M1mOHMfW9Ktc6z3TCIIkyK07fZJrDEmhYUOTYuAEDuBMPn1/nln3dkZW
d5Wl9arb7ibNIhUKl0jg4OCfDlj+zKCfZByJjmqtmlqZ2jF5y3ZZkcOs7e8BNhM38jPF509+t68T
Z3hPq2p6B3a5d8MmvvWBlS6oRb0PA6Q5ygKfEqgqIsQmSOWEmtr0j/f337Xkf+Cm/dMi+qdaAmTy
H08fU6b/XE1+/54/qokEh2dJ4/IPsP0S9/BfOLyUvxHO46Oy/6dq4ji/gbMDittKXnx7Dhrcf8Dw
jviNf4cvsh8B9QHy/04t+Yt+Gq+Epwi2BPK3JbHluCd+XfBUssJBKiE5bMZOfMb8HaCGtQjbn3Ej
UwihPA1blWxFXiCg2XqJOyfJZh1zgNFtZ41Fss/L1vO+/P4Q/9Z6+n+NqsE28a9WytPAqf0D5r//
+EWJ+fu3/bFYfP83PwgB0zFt2qjZL7EJfxw9nvObi+2M6oj0y2FKL3j0P0gb1/kNxoZ1BNUvw4Cz
6b8Wi/R+E07IKFyMhi4L8P/i3OFfJ2lSIt8U3IIRa14+5s8VeowTWWmvCHdO03b7i1FkmxK2Qqrd
hK/PpMO/cTD/yiv88XnExPCbXcyriLt+/TzH78IqJJF0VxYGcpTxRmuEpip2/uAOf9H3/pm/+MvR
848PwvDCHmAvqr+GSzrcTmoL7mGn7Xkpj1w/On0wbqZue2ya4iavLTBCXyUhwRmFH4srXYSyIRMy
dv+e+ZSfhbMn4L0L9j1XH/cvNIfrZgHbFftdaq/FMTAiefLzoDqXywqw8Kfl97852S8P8H8ddr9/
FpJclhSxuWDd6i8PmJvsYIYlCHcD4MMG0SIRD8wxOfVjWL6Ivk3PVbpm95Yzdt/+9Sf/Rfv/x0ez
YjGMQueQxfOX0x5QocDqNIa7RonpWis3fegZnXvjT0h8UNXYF+Wn8OerMR67u5TnfNBBnD91s5eX
kd348Tlv6vL53/xY9G//9ET8i48NE5uwQal+XXKiqdASwQftvNow5bZI1bGSgMnBgoMkjGd7O8s5
3HNfyyBDhvnQr1Z1lo3xo8WNEYD+65/n107vj6cEdcsQcHkhvv6aSFCVHoBAzwuq12XpYU2MP21R
/6zhdkJqeKpBJv+dV/Kfdp3L4EH2eoiJgL3w12zZviRvylktPnM2/bXWKID8Sif/ptH6p6XnM70C
5pkU/4tg+/cpln/q9sqwRh6Zzd5OpU0rbwcEyOlDQypOReSCVX4DDCvC04ichTFiRdmZf5P1gGXu
L6+aogL/LFl+EN2XCRO/vuocGYbTxqLbNzPexpCrOJ3/RiKbcLbIiIePEcrzfV4d752GO3t2C1u0
1+ESMog97pr6o1qk/qGZxYHELC29atfY2bDuU8IlQtQ/XabBShllsCkz5H53FcKjuyk3U7pLCnd5
0kkJZr0Evf/gTAtW6dJNnJ9uFc79nQW9YBM127rJcw7Zh/NtpjM1u+Didnq2R2SR2QYIq12PVopU
6jS2TlBEyozg724rnGZbMy76GvS97HfoMQcLIGHV2cbp/f4+L7KMR8zQhp2hG063FXr96VA7XRqj
aqyNKo8dOi//zri6+SprlV2rZeb9gFSVJvwsa2CJS/9ayRDcvrFUdd+DnLVRbRcTCuxO9HbUCGcE
Emsq4f4EG3CXx7Edvf64QoR396jJEM0tDUS95ZXpN2Mns7WXqefauy7QgdgEU0YvMsqyF8TfUjm3
09I775Orlm5Txen6juayg6tZB2veU0jidd9OTf9WkA/aUzXQc/Pg7PxtWi3EprWLrm5jGGsLxipG
NIBO4FjB2c86oKKpucQXGEMx3JRGZuHZzmTbn50kzEm6QcHd7vPVUTgfLSwFUZdKUx78GPnAsQEq
35elMyw3vZrcG6fsHBSTKUjfZogVwDgBm/qokTCrTbwCbm2aric4SEoDVBePaRqflrqb5m2MRuZn
W6MY+tJRFv0r+E0EbIfW6PRrq4pWvjkyng2/NdDoferZtb2TuuV60YFAQXOlY2p/rmEbMiNjausK
uXoWi7OnOhHe1ASfZOrA6yF+MmdlTC8DT28+JF6vx4NtT10AuFZTGywwEBNW53VC2yU28MMM6dkt
CEiaHVlIxHx4dQlVY+aYVde7/Vhtglz1XEnQmAJ3wsR8U6OVFVfM7TBokkYr9SKb097e9FaIrmNG
mk7AfeA0/OLrQmIYeep5vqsB9dPD6mm/v+iZRXzuZlki0BNe2SEBz7MnoQb3plwwkkdDCGQXGU8m
altnob/XBE7lh9jMgYgCX/fFzq59u2Vg8VzoSPTa3NYe1DBainQ4UUotfhc3NFVENqHbR3CQ+iPD
YLAcQlO0+X6d0WXctSKt7cgRuXPu/DVgh9r98iPnPx9FLLGx0yII55Xl6vfXC1cyccaHvdYREpKK
nnlSKxNwY92N75msHBY4Vorkcwb2JaYFD6h3XEXtV4cxmIq3UAmwbLqg2TqE85qS2ls2vr1Z3KYj
4TepZ3u3ysmeD3WfTPOljk3XU5GP8SFJYJkiu5wu0LJKZufYFtrfw8Xn7RZUPJXEFvSNv8n6CrF1
ZRTqsS7Nx2bbD54ldjrmyW6ronAOqtQ18DHBaArd3lTMG4IuE/iuzA5e1yTLbrUzIE5pmsyeqITw
k1Hmr3ENR2nEdx27zmm6GCo4vlxxzRDM9j3N0XAcNCPl14Mne+unVY/MqvShq6Zbk+RwLJ3VJtNt
kojF20+5HK91QX/w6iXK2MfVxHEKOpnA8m3XPkEjs1myMsgJyu8QrzueKR4rP7FQ6/vBXVZl47y1
VjGqTVHXzrCdsjDvo7Z2s6+BWL1uF6M8oZDFRVM/aiY6tjwORGznZQ166DCCVJZrleu+RL071U+r
9lrv2lklkTpJb41xBLurM7L1Gt1sZNyg7kPawLthMmQ4XI+uBx2PaCkboHElfU9Xaf0C0O8sUUlI
MmauZFIHvUjrB2U5tDYKY0mzb1JHfg8L2mM8nza3fXzmAobXluMrzTcZdapyZbWjDIv+nFWyio/t
vLbWcXWhA0+rgre6alIIZfKMgIzNRq0pjhGEhq3aZlnVNltncCxnU/gNxG9IXG56LRur/4GTqWq+
rLCxipl+hXpo/ZCRb1UPinyN78C/AX4OXKZZx2mC0yNNHoNGD84BKs0mctap8p/W71PF4i4xDANq
vOCcxWEb3NiZq1Zr7/imFQ22Xd035xm6o9vjzxnPU9EYErj6Bry2Gxf5rbTXizBSD7B8GdWv3xQ6
Rq+eB406jlOTyYvSlQSV3K/4FYs4D0/VahfZpq9q57qm3wg5uurMjvIaKeedUk1jn5fYeNlLb+m2
vjZuaenbGiKhOCQaVWU0hXpcA0bbJV3l3GlrntbIbaiT9t7KRFkcXfQ1+FfSts9JsrRk6qD4Ld2W
nAlE8Q6ehzDJVRB5ph/EKydFfxGthMo/Q2BeNFmakXrzVTtl6fAKoAjv4Baj7A9IHZzggDepJMQA
wcOunEy/fFtUR56p8BM0QH1jDWbjKlMzfrodoMWvZqDv4Y6gOjuOJpbtS9tw7m3NJKvylGE4c7BL
5dNj267J8tynXjXfjAUTKu8ho7t7NSZobSYjJNa50vJurDbWS0SrgDbApGWWPJKpmvwsh7U0123t
h30EG0Yg6To2iIyLwU66b7EzmXin9Jx2r23TVfN2DrFk3PtkM9zHSpfp2yCy+CVzLZ0ftZk7pNJW
hWYkNb68xAax5V9q0nu996awk2wfrGKlNcz8L72Yec7z0MZqbxeCtIWwqIK7pSXPEV1Jk1C+mjBR
m8X0Tn4n2kW/pg3Y+tYTHTUFwjgDwcAU2EDgF4OzAbSJrU2+2hBq9RiaYbuoJvzmZvn4PDPN2d91
Vhjcs/OdT2Xn6dmgski3evaX704zrg9hkxfYOWLZPuYmzRnvidflNo991ZyTOZ8142Hr5Esf+lDt
/aCT5noa0Clt7JEDaeOsqfW5OCk931AoTRfCby7epqr3C2Yplsi+Oy+1b3IflfS2t9yuPovWaXtQ
qb60otTRfhhpWcQ0FHZaPmT2iGA491BHpmmiXmzbYihtrwOyMpUs0CYYMkrMRgd2a07ewtm+g61D
v5CXoT2j3aAWII2ACNx6YZwy5zWxmzyyVGEF0UipmyI6FoRtjhp7d1sFMSrtAj68ihKQCHwfTomy
kQKffsUXxtvVAMhP1oBebSdQZf0UQSLqrSGP5fs0ButrPvjQdR5HHoPO+1T47Be8adS43H4G5mw/
6npBINP0jnhd6zyttoownk+uak1/k6x0ZyOuhUm1D6FX9w1muLjII9/Mfv/CeuiC74Xbes2bbRsm
1dE7hmLZtYTQ0qjmc+IAi3Zu7p38OQ4xrlxSMZZjpr20/qA1qm8ryKkLdCpTxmq7WoaPY1r46VkO
RSAYObrAiUUCMjw+rMEYw/AO2vFaC8NbkYWckVVi//CcJtD7BCqHRw2Mi8JAQcWmwzi9W2vBkG6E
/MOzlaHSug1pVz+tzCG8xJSyKPYpXh87aq2leFaIK2UUdnjnt3JxoaQ8+td6h4wkSHcKFQWE2NIP
dzmwsrPxL6Hue3TgvuGvl6j9GvyKODeaNv5hI/fXUTF34fXCAww3tpkRo7eeQmuI66w8omnIi0Pm
lgXltyzl66gzT0UrisH3pO2sNw4bt99Vc6ynrZNyDdkWTTa+KzcfEwJowglYu8vCZSsgCdH3JjOn
iXSrNI96rdp+r/ylS6OqzolpNgEpyomxSpuQ9jxHVhBYzkPVM4TtsKAjxxAH/9puvVhzKjP1R4jd
4oQ9nlDbqG8264SpFQ27/JAxg0FunFDjbtHJqvyNw2n23cvq8NqNVRhvqxaKdyNrnHC4rzKnibqm
Uw8qW4vmuGCLhOZTon+RKObUvp4WBD8eHih/K0tWUz1l47pLBsYBMBDFLeBD7aHe1nMe5kenb1cs
On6/2uj0LPcNtE+6x5h9fJv2qfrpkf4GOWmaBZFdHop7DJW2swuKjPVBCLJ/PTB9dN4jisiZjVGN
y0/R2ZSaTmYzH5uYMDtId3ZeehwzUxT01jDt8iVbwu1aZup6rUVQ7GEoS3GFunXgFk/GPWnbfarV
qewDtMX9RY8x72ob/802oDwga3ZNw52pX8kHc6d0oeDZGBjw0aEZXTNbupsRk3QKDuLOB5LArGzv
mGmydhkXY3uTiCJ9AQpJg501e1xiMRWwolCWjW4U113yIXPBHXMgoV0d+moY38a8sCVhCOP6Wc35
GEYsVWaAoJOeM8wczgrHuq6pPCy9DQIo22rojg7CW/299Pyk+mbrYNYn32tt74gFIbWOKTnP8U4n
dNf7ymM6+B31yR+3CE4SP+oZp1L/N/1BEMGFGA3+JfvxlP74j8NH+flrVsDle/4AtC0hL+A0XY0r
0VPjG+BLfyDalvB/g1JE/e+4VEiQGECif0DafBcwJx0tSQE0RK4P2v0P/oMv2QoInGh/mAs/IAnp
b3CpwvkV7yKOS0HJgrFxnZIBUOQFEvwTEtV0M0ZHrR8cjikkJEsevFfwGQ+yVMAlxsvjqrlzabvD
JzWGXUxijgkh/L3p+9qgjuGcCvIrtJXlRGR5oKkXdjCDDtKC6q6WL5hXHfsgje1GDI9cv9T+WqAN
adheV6a1lHUN3GLnx2kZsmfEu+a9FVMwHpA+Twiw2rgzNyBINpur1AlGHgLF+01ljw9+gbszmo0J
3sMsYGrumCWT2WaquRibhpq4AxpTyEg3m7g2+6VkLqczTszfxqDAlMKQiIVt0Fot7fPAIO8NYDBR
+c1aUZj5J+lZGiPpSlpDnx/UdvytWzXJBBO7F9Nm7qbJLqkw4EW5HEJCLAORbPB1LtXGX8zFFuf3
sWYEDk0PxbMbDUOFJkWfBjBU7axiHp8au3dv+0Gh7jZm9VBewLFSxdyLEbL1WkLaSoG+iHu7sfKT
JBtgZ9lE/m1kD05d5L3C5FC65gUTrJZbbkVWtvPnuUKa1eaZ2K2No6tISjhlsIZW3WbWKrklxk2A
84/cwPm4qLxA3TOlzLRNgraYj5au04WoepROo7s63z2BNG+PfmvWUYKMet4YclDSzagwR2+Rdlrd
ztMFjWRQkg6wNcWQ6SiYrfWpX/LFFl87J0WVPzQFct1x9UjTEq2L6631R3Q+kxr0tZ5yVB4qLouE
c5Sk053jlO6tHRQQzuS76whGeh43ZRoy97ere+KNilwAcw31RGjV7/Dz3+Lg/j/Vh0Cr/J9dVRsG
ek0f1S++qgsT90dJc8LfwIuJGw8v0VYe2Px/VjQRIvNA2XfhUyg01LT/KmiWUL8pcCzKDHoS8tsu
JfI/jVWO/xtEr42gw2Eowe8U8d8pabikfsG2PR93EuWMRGvpk4NCaf21pnH5S2zuB83Ga9d5jFpm
OBefAMXEWrtaELLo+kVCnEkMJXxnLYBj7F2vC4b7CddlRgNuLSKqRZKz1nkI9g1KMEz9YTIl8X6U
IsSVXzp6uEY1WoRXdk/l2wQzeVjPag59rJhrm7xkA8Pajz5G1vgmnBL9YU8r2RbVCHKxwWoZfEhZ
YhhPw+E+ngP3Q+UI0Iq4K14zVSN8nnzgWi7kb+5YIVP34vIzDBkbu5KnGCEPzW9xTmSv8Yy8jFbN
Jk4glC9W5el3Ep6qnUsQyH2riXckr7TfufYMh+Yurd7INk/vgariDOAgRPS6+JbFJcQvqAhYT8jL
ttwnZ27MXVviB4m0qZOHYU6Ccxlm3mH11/lWVfXIvZN2fpMPHTLDdJS3iI+7cYtL3v9um+4tdAin
wInF7XNqxX0HylNv1IQLvXbXarfEOW2lO5j5gAK+HLe9gV60vQEPZuPXwV2n4uxTVDZWH6WfvKZK
T1U6J09hAsaEpzZIjtKfgt2CnPCZwYN8X0vO284L4p9t0LyVLUOOFjw/4Nv5cNUJ3wVFp4TINPRO
FmriA+ah4tmX096a6iitXTB3uSYo7omDiVK/8vY1FtczUTPY9yW3zlV23XPRGwHELm6yunjOJNn7
/RK0IZBAlqD0bOMzumME3XU8lt/bMYUww+N3FLKkrbPIeoDrs2ZEuX5bk2qq9Iarn8vBKPzmruvG
+apTvK1ZX2w/dROmpyFurQ0KV+sx9InJC7uLF9/Ni11T+fUhTNMVwR22avzQ3lWsHQizYFz2F6Mz
kr6Qz+tu/QR/xCCxxs8FuT+qEadOLorIFnlTtasV+UW4XIfGv/VMJc822RObXC8W6RWtc+i1k9yA
cDRPVa5K8uj7nIklKyD10g3lSffZeJjlQqwEsza+QpvZX9bKNFsTBum3DuYk6laZHyqGemINt/Nb
4wsWoOVgHZqz+0wG3alD17tNEUNdVUuR7duyvKZfaBCQCvCeYMjpAyaEjUSqXA4Zp7nwHIggA5Bi
Lv7LsANGrdhTafcE6ii+GGtyDnmeGIIDlmcnIzTbpXCgFOeAi3RQXQ0Ew5xXzCURoPT7JN381Jcy
+QKKNuHkdvE8141fRJNu5rugmtOdxHgS2dbobXVoH9bVLu96y6v2WEPkTSys8K5LqvWWJEyyR6XX
nbk6IIMnW8D9Xicu7YbdTacOY//ZYIJmtGD3KlqR7GpzgXLVUl1M3yTQSf9rglpiPidJqJPtBGwb
7Gde/VViW5fYbLM0jA50n5BftxSoFIsJKtL5tV/rmAvLsisXwytPs1i/B7NDL5LzbX1btawdIsTq
FZhzM4sC984llYTEItT2hJi1TkLfUmH/sdo2P8WtbyI/TvTL5JNcYCbhnovZKojwLuRVTf6Brdrv
zlh8ZqJR92ZBaAuIlm27ZrmMmKnq7utc5utyaEOKI/1NUR6tqUpAsXri1IbPjqvTeNlgXl8DTasa
6BF+AqIp8cQxhBL/gEJLtrqnOzK569/E46gBNLUtsYRnRnwh00Q1G6T16Ed3xGeIa7JxqDeO7Fwa
1ZJX9zB3CdJBkRCIKidB8sCIEb0ebuaLe6+2m6PTNie043fWOsBgsuCOSNrJXkKwW2TLV/wLV4Y0
HdjJ4trOxl0Yq0/3IhN2032j3H3ew6DiCznaOr1NnDImlEo/9rKfMbaSKKpNZBu94auHTtj7cor5
c33UwLmBWsDeHm1SO6zAezOrIODC3ot2PNSjc8MMXqbYk36oy528jPLOg3PDaGtAmfNYynPMqJEa
E3G8tgcIh9OSN6h2q9ugdTaqzbcNuHuZyD15IHcIuXfVNGzDkKEPywg06uKY6CGysCI2WHW7Kxy5
jIiU6IkLK/4i85ly4BwLjh4U1NcTUTKWu9z35JbMWO6eKGkhPKVgbhLnFpkak5MRM1MVM0aZwV+4
UUxyg5JS7pwyfTBkD+Eiru6MJBUoyR+Lsti3uj20Vt5GprSdo2dr91YDRH23HNJLrrJiEg+i5XhN
raKLwN78Z5J/2nBXCIAhpVLcmhNlD7obbaK/kNFH+YQTzcq9F2qAwKKB5UiUt/P68KdDTBWp8yQh
rZW4rtzk2yWSeePXRJWMXBC2l2m8p3CePuM572/ilIBt0Fd5Kkwa3/lzXUVGyXZbyfpqDsJqO6fE
bjmeD3CTu1cUwnTjT8Zh/HM3RTY+AVGnx6QJ72rVLtuhJ48GWBGmSCbNro6V2eGnZu/24/d4rW8E
WV0qKIbPtZLsiPCulKtzjKew3Sdu/ejZMR4NLja0KwTlMJiV0Ap4Ue0XRDvJLVVzj9wa+si6FbO9
3millm2up4eRkzD0KrmdK8qHnpOXfByTaB4Zq7qQ9RV3D3Yir83kUBZHfQwGGW+C1i5fprIm32sZ
p2NviurGVIv6mEBUr8gnqQ5xH3c4ycM528uL4WQC939L0S41PmUb6CYZdgwwoPkZ8eLhBnCu/bIs
d57Jileyx6w3KMIbzg5ungMi+02MGuYHgRtXfmU7p94M3JlkNm0rj3uW8t33GJXCDoRF7LzJJoFq
ULo6TGnwJubEIys4fpw0PHeeU++4iQNTLSNG3rrlDji5dXlP2A/TY4Z+n0uOoqxZX2KuHVs8z3cF
gTnN6OGmXzuqniSfp5XX47TmV/oiOZisN5GBz9vA5mnQ7dPZ6G3eyQdvLZ3bMpfX5ZAx8NAR1sHK
VyqFY/3sGujxZJ2+wM58GbywoS8RrN/m3MNQWkMdzWlY/MyRYMPYWX4Uyx4TQLYegIbqYzGOKkpp
TDfhuBC+1SIY7o29PHeZqSGFaL2axWJMmpBvgSh/ekSPgaHmwXFpmjOo/EU5Y158Qku2hJvj58wV
GTBx2e6JByGGf3TxH+yDtG1umnjWV6ueRaTW6clxaJpI1fmIAzFvMHKvp2JkrgJK5a01ii9pF9wB
WUq8DUYs122quvtOqZZxbSlX0KXHRB5b/qEIivp74mC62gobY5+w+3Da+gSlfXhd1W4gxHHZZUkJ
fFlZyyUwrH+oeWKbMHONDYVjf3Xw12+8gBAfBAnrabFG/jxMkBNHUYQl0SqJW6CXJuevH2rVAM6V
E1icGYmKASBm/EdZwtktcC7A0VUtHyAL9btrJXwgiNtdnBftTe+BZZtpjm8Tf17v+0av8lhWhtjg
RvvVTYc77t2ep/TiEBOnQtkDp9E8npAss9Cc2NvQCwTXzA/1MM4iILhRViEZB9WYPa22uppV/pqX
/YguRazi0I2uOHcicV+7xdDiaH2hqD2zn7Oy2xEZdr+meLvxyn3O0yDgHbjl35O3ZjcRiVLB+FXM
gZUfmj6G6bUsf7pa27ZjlOmY17ftMiznQQgLw6eYFxuAuqsr1R3yuV7F99lbuyNCv3S+Eb3AOVfW
wZfYzcrpGGZ6KXHFz+0zPhE2DAFz4gO+CI5Dxuu4JcjJu25Uak3YPscee45Kkva7tMjs3kyFxctf
SOViSM7i5vLKHsrMv0FQXlVnanVrHSjjmRVZGcZUOBis2UAxLunX69jjMGS8kx33h9Z3c3vv4Lr0
kGb4JnypZsyXX3Ta8krSuZ2tLzMZz80RCZJbdJsZYm9gs/u+2c1JR9LZOmSN81oQ2OQeGz/ILOAk
9CnRkFbdO0KjoNuosszaqBhJAjopjh3nHvwDsU9J9mA1cH3iRrYxKzP7dqsvgoYNm+AwimHsPl07
Lp+MY7XjiYzBcXxE9o6Hjqslx7QyfjFdVwtxOZtQLYUZOWbb8aMa6opAmHhws4eU8S7NlUxJczqt
LalRxzHTaE+WMZuvirFohvMU02DLtuT3Ql2IqRygCZ8XJEBL6D15fHX2A8A8OcleFJ8aVVKEQ2p8
IBrXOwVL5d+nZYCLalizPe/H2uaKjLN4JNUK6RN8LphNej87o37KkiDSiimVrjgFnrVGRbr6m9zq
7KhQ1nOlrbtL9pODNOEUy04dDWZtmXf1HcdGQ9AN99cybV9zHTQ7fzBmRxIgZSoc9ohxzJchy3qC
gevwtphGckXr4AOTQ3B0/fFrNUuzLS3VRoNbi3snNuljbPuPMKjQdE35vA5pvSvjflvE5iosE1iM
Ybon+SQikUMQX2mdRUFeV27Jp84R29wle1J0+uvkN81+yeZit4ZGbBl+9bDU8q0lA5B7QbwN8J5s
rKY+OEya7GufWefL12kKb6clf4mHxQWoG2YIfi//yqt+6w0ypBpDrWWZD03ibl+cvKr/ltv1sfSX
63UtveOYd28+JFswh9gYINJTRUYTDFzSmFNuGspQan11KvuL6ex9Ooq7IWwFTurqClbuB0GFzHhH
gHvrWN0jHjf8jXZ5n7jTl2I1N8I487YjQm6LGf4GPdI5Vs59PzPoubb7n6EDFGKQIcXzci0lYVLE
M5+LeiaHxaExNuPDWuvXJQzeuY9PR/jUk28kE3J97kRsQ99uDpdDsMqOpfmZx2hV/PheBxxlUu5I
9NhTfMftZPvvul/P6aCBB4nrxN3s7q04P6xcMBIdfPYLz8NbTsDeb0uI43Ocsrcl7ZA/TdlpWeM3
HeTfXHJFzsKu3kE8TljxSNMqe3QiybrDqPwVztLeDe54GGz1YcWpjjAkpuCI2bQf7emS/lAfW05B
5iTdqsZF/DI660fvshyzKufnHvGDV4N7GmbM3YZo2MFfZVR3/MgO/5LTVTBWst4sXFU3QaC/t5m1
r/v0kjluBVskUOdZ29eBsjCsCbTZ4N+MoxUjmkD5ZVL5c1V4D10+HozntQ8ZWQRbFfCUA/+kwuyE
yPIYrDhJ+f+MpVLEnujHxuqOPbl5jaoOGNofbVp3e05u82L+OpspftZDudNZHClnvUXw8iztMWr6
4Cod7RMxg4dsbY+KuNoWrdzFD4n2Se/QVlUH+P3zyIi6Nl6uAhLH0654JuJv6wd6J9zkVIXVoxM0
HSCNvhJtFonRza6xX131jTigVjnJznqO66HaNkP2Y3Y7d0cgiTzYbn8VL9UO7vuLXOLumC5scM55
dDZY/4yAN2Xjb/XS3gerFdyNvrkDOTkB0rzmXfY9pjFcOaJh8Ir4NpPucG1PAPec4m9tushz2DjV
kWkCUZtSMfKxElGeLlNEfEh4j0252YCkg9Pbnb/jHvV1noXcupjXSIab0VPEffmAA9EBIGjOWcvx
2/boRzCL35Fu8IiOZxfkaCD87ibI4iev8PYrqpYvQ5KCVFgFgWiE9s7CgGyEB1hwFAG9C+HhXomL
sgKzqFv01hFIx97U2tkhX3/sV9at22w525LIWOa8QiDsScooDwAdD7FkQoeirs9gkkeCiLkZwiDm
49GryupgbLV3pjLe9LX3ubrpKyKMK1U0OxAmNkqGk9wtqluZ45Cyw5NJKFdF15N7oa7Uxf5aIkD4
n+ydyY7kSLqdX6WhtVigceZSJH2KecwYNkRGRgTnwWg0ToLeXZ9n1RWqhYsGGhCgzUUvOys8wkka
/+Gc77T9qUQ5nQX10VlMAzXLzdDJK5Q0VTSv9HRnkzta6KQKw7h10s+2kJHZBxFUGSQ7+ZiUKV7f
IeuTUGYvbHK4Y9VB8cpGnBn7rnPHeY12DqGQWyY+wuld49vGNTKehzQN9/U5knJ8qHv/xPrk2bQ2
gsabB4sv3AmHk7bo1lpqdEFJalV7gFY6MjeT6SC+PjgIrkNvvs17WvCOGkL+DHIWv2v2NMy04kVd
enuRGTilDeQsypTHqbO+2gblF7paCBExTBoEUYNHxiwOMj7gDBli4VL403Um+NWRcEV27T3ksOxQ
brJQaLGfQzuQkCrl5yRbOA/zO2iY63pO98hvEq/ekBXVbwK1nJtCXhh6j1FM28XamO+CzN617ni5
tvKaLe7O1w0kVufHskHqq0TxUjbV7UR2iKPVJcrDm6I0/Gu34exwU4YYRJy0Z+Hbzlvdt3Vwbit3
uGlXa4lwueCHRS4VD6M4UUj8gPC6B1ULsqt7Y4J2WrzmkLJyQfyVgQpN5yvIvxifPYa74JUhBGjr
OUOWODZIDQN+TORVy3W5aT8CG/EYmA28QCdMANjt1azWSBRmE1e2ezG6rdgLK7MPpWx+1qLJIndS
kV60Dk4C2SSnovPmLBSUEhnfvnYYauMDGmi2+uGibxy+lrzNYwZ6H5pLkJBk6x8w7x2pB98qZZix
yIcdZI00oSSFXqjC+6asn9tUh/NrSBtFKVs4KwgMMEEgWqDtNEWXeihofcnFPAZNZtTmY6PypsYW
H/TLqo3YLwZc4vpMSNjDUkHjYPVgBfazIdIHhVbT3rM4LLpLp0T4dqhxsD9vZKrSXaSe6++c2RNP
oArzJp5kLnNauK5/G6jV633BCatoueb0s/PTedpX1eh+s1H0H7ptmh8kWyt0JiGwm2ihevIjhTyQ
6WXtaGaavbGpnZcN/dtsoxpgVbcaHZ1U0PKma+bqZitn40FCjXp12QrO5NR3sKytNV9fw1RN9Nkk
rBf7KmMWDzOKcyIunKB4tpazvV2lyu4jBHroNbKl3dJjJSWXMVzKljuid9xBHrC3+OSThJ0nIi67
vew0yn9G+G1gHJa1a96t0hnvZ/zjt2KpyAdtBTXvf2kH/tIOnG2L/2LNhhfun41w/PO/TJN/YAkS
qPSxRoYeeZxssP5UDZis0TCEsd8iBAW7cBD+TTVg/WGHXshR4LCTcn2PXb76M2PA+wOnI44HQo0C
UpddvE7/xorNFnzI341C549wfHx4Lo7oM8nw/9qwWWuVTnSaDC9ydykOkwvhDT6GLUW731bLQ/1L
Pw5uduOsisRMfPFuSufuaybYCODFrJZfTiMYr+ccNTQN2I117C4pXRvmhyIF1la2dTK3ZHbHcpOW
uxsQ8Qm4H8TrJFYbiKdxcb0baKkGS7MZJxBdOSTwy2EZKPRQkzGgqsAtOFQ18FZic+ZHHrc8Xbv4
LNCH4uTWc3fZuV2xsIMaMtRxMIvzu1IavDr6sUSoMHkZjFMkPwFvGd/MX6w8q3SsQpTVF2qemTz0
nAS8osCGgDLrpz1CVJB5C48RVhnEAJf0nhMYU8srmZezYPyWflE+aLYVCCznmexdjTSPiYxYynwv
bUc+Oa1gNiSdIX1Oc1UwqAGbIVCguw6ySTWoRwCWvUEa37hCK++VAX+k7+afhRwY97JFG+zdYpoA
3gHH1bwwHSW+KYsGzdRV42pyt5KUBMxGTrcDEJ9BOdJ6CW6bdiqdGOI04oA5dUu9V70vP8LKQvjQ
VspaeU+tYG0xgPU/Rmk33WHRAowqwnEcNe42oRl0rDKIMxAcLlPiydhAysB8iv16TdedNShlHYii
Z8FjG47wOZZS/x3j4XxdlJb+Ythv1ZfuUMrxlsFWydzVGmrNZXDr9USohD8e9dQwtrO3mXIV/hX4
CngaK7M+nfuIJTSOykML+/V7TY3FOix8o6/MZEaXcjxv3jvXnal4QqrHgOpR+lDXFlXVkWJ8XBxG
aywz1Kw+WQ1VodIybiZOfGweU3PnLuDfd3kXlm/c7Ap6TwWRDZTUNLuRr0b7vVt7/2dpucI9LJst
7xyBpy/CfOQy1gkDplkMwnkPS6ZhTdIUk3cVTGjFE1NN4Ipqq6oHlg/OOT1SVp2P0/j3xkL7dnqb
NVRmse3v23UZAzBfMvhlwqN/dstZP+rJ7sI9YEKEwF1TUYLUyxJ8lpNyXsqZ2XZsDSxVo7Rf8w9T
aAPHAbCxOGRtVEU2xnsrDifRvk6bZb+C7mG8VUsjMK+NfrGPI+rlb5bZ+SVA3Oyzlav1MBJC8nOc
bHAlTPXTj9Fo7e8CiMmbpSd5oYrBeU5Tr30z7VXJo402UvDUgB7cd660yt1A0sUF8n4sWcg5XeCE
jpmtQTJOfs19yfNIUlfWFW9gnFZ08+nCGKwYLFZ2AbiwDvHyBDfGmJsQna9ZeiCPFGD1KDAwd1MY
Sz3FQhQ9tK6QrYif1Uhuz47fBH5EfVcMrT0lM8unHNeWl390ZAK82kExPlMBZo85MLcG4e8ADisN
Vv3l/b7Uo5DqJmtm6+7s2OTWEeOpQVn6MZQu+HxrcYYPo5T8UUNR0uv7CutDNMyGAVRR+e4XRLER
BuHQ8YDnPXu9qJoK8U6a53h5TgCvYGY5VHF5kKU+v3Dmh/tKoMKMkcvop8IcWS95hrLTq3YZcoA6
tOFhIuCDDzFHFtAxEknG9TYY8Q9te4QCQ73TbI0JRZzgphZ3revYjKe76laZHvYMv2b2uJ/Z936Y
DoDdCAsDbi9IDNWw37KsuQ6RBnhXrNEoWJ1+YJ/utaJ8wCvVAcfEWNaDyc4NfbLlxunYdL2wkWZK
S5axrrtq2TmqnWTCeDXYD8Bsql2aCe+5EX0H3wgxkCefA5QSZuL5QX4CgMFMUioo0oe+CIL8wP0/
iJfesASmAMTvb7aEiU9iJ6fbMXSc7i7soK9HVQA7Mu5Gg71bBaPylsxN1rDosAwgHjPUKEbMlrQj
lyCHn1lmWu1ucyXq7nROkRPx/s5NOuiqfy4Qw7xnaZn+QHJOWF1a8bCkFiP22V/zG165BdNKNiji
Chmw+2f86X8pkf6bD8vhvG4XFgt6yhOEiP+qZvqfD7vH3cOPXfK//vHypcavof3HI5FV/yRV+k9/
5F91lfsH/n0Tm7tJUqdlnqm2f9ZVtvsHckqcd/w2wvNQWfwf7RKcCscyobL8xjVjlsUq+1dZZYMe
gAaAkxaqOIqj4N+KbrJ+Q3X/5kj/z76Lv4sxhxGbQN0MIuaIZ2XgukcejHxXdP12LBhtMtOY8gPe
vWugZfelM/1ItZdolg/KdcoLFuHV2QxzqAf3Rk+/LQ+4A9VNJRXr/4B4EuzdJfp4L40sK7MO0+K9
oI5iLlaX3cUqiJYJhtW5NasQ5FWxfddu9gYfut3jBJuvjJosphYrhlk3D3PPsr1BSXmvRxJkfLic
px5ifxwyeI7WucVBFOZpNIRQt6KpG+QDJ7YX5Qvg/EIXy2HFekgCrVhi0ZZ7XJ47xM3XqmFWEk4t
0sa8v3MK5pBuwBJgK4anzrF/5kNx0zbeg5mzunKxNdoyOMsA85vO9m+2rvgxhsU9kTeEvpvXeWEd
BoweUBSUvnIngPgTwvckgDQVI0PXyeCHB8fU1q5V5rXdN98mjzlb4pIxy2KxxNuuwI4tCWXZShUQ
sNc0zS+V1z9V6t1khHVEWWAY/P/IIYJlcPfLiKGxVMGp7l29E/6aXbW9i/9jWs+jNwzzWRWnbfhI
PsepC4NbDWHw0Izd8jUo+Q3GXsW5m7ngBNfTiOpRoXWhKYPZv5xSCPaplXRkFZ0BnqAqdnPq37ZF
/a3XAbZwz4DPa3kp4tXtb72t22e6holbljWFdm7OTayyUZ2slZyCejCcG9g9FLpmORwcvsJIK2fY
nVWhnRL+4yw+fCiy4O1VccFK+5Fh2sZUlLhi9kADkV1cY4iA5UtRbM9gkQ+KvcHASDXdSVKu7tbc
6a7GYZ7vEH160WTMxsXWqjelcgZqPXecX/+a8K3teZtF57yvneOyig6oUJNBLi0rMdyHhtkeWPQ9
qxHSH3neYMGtXlIYaoQQZoTG9Qif+rYq1RNRuGQmMcFCel8O360u9sXIFcFaJgFgREozFGjz3YS2
AWowHIEiHtZ3udKZaJl0hhertb0fW4FahQFj01/KzIpb823q4NCWy84dmt1vhuD5XdHKRJYuD0cI
+A3u+HBn5ssBRHEZFnt2GzqIaqhRnv0DHPF1u6CPCjBGG4a49R1M9yMmJNQzCAOnw/An0uH/zZvj
/FP+Tkb766eeGT//v2L5OGj/1fn/eG5n//E/vofi1z+d+b//s7/OeDD9pm3b/n9AZOiC/zzjEdyj
pD83z5Y4s2D+Q22P8RNMDEl+pkDwCfLh3M7+dcJTyvwRBlie0KfiUbEcmGf/RucsoKj/U+tMH3BO
oRAI+11SAjmB+Hv/fsY7hUIBO1moQjxBREpmzmg2rFpxmDr+qN+oGqlLJqNV/lVuQ0HBuCQXnwVh
5qr+xmYC4yCb0LJJhn5YILg6DslKsV3n2w0pGjq4n6UdQuV2WVumD5XjDNMVSMVa7myTHOUjEy5i
Y1wnyy4s1AcsW0WrcyZ/njNPj4Q1WSx4WH1gJgKdtekkG+WqGPwBzoI33bDsDhIm1tk9VpRtwbM+
rN67qSrcZpA/kXwe2EzjXIgwKq/LrR3awMOJi3HSaTcPTUVV7feeH0v0whgkg3WrbxuUS8OhaiFl
PpqWwRCZGLq++VAGpiQ3az3z3tWMSi68TioO46Xz28QSC/tH1CRnAdU0TMGTXlHOqqSYgq5Kwmlu
6w90mH15HINw3pzEGtMO9rhXTOH11I2DldjThi7m2uaOKTemo75tumfZ5ZzdiEDqoEAMsnbrG4oh
Y7uA1Tv2XzaoMjRcI8cB0Tx5V8kk3BitI2XdREjanru2Cq0UjIfqvmdEiufb9Qt1U3hGYEAtRi5/
OmcRBN+BVqM+Cg5Q9bWSbkb+GkknBYgANc22YaF4DwT8EVAAHJGEPy1Uwwlk7W47lhmX5Hsxa89N
inYTxj7tRMdlkw1Vy4IKBDvoLchJO/BAd4Ks4g+caIdpjPhlC76Iok71+d8TdHZbE3Rm30xQh7ZX
Q4cjruJlIaAxPU21J9S7swiVvm7YNeUPOc5dd+dLEONIf1gOFk828yrQt3b1A0HteMrmEB1K5b86
IPM+RcfykfHm9GoGrBSIxct/37j3cOpZAXtLhvR2RnjVyAxFWZNlC1/EstR3Zdb59oudOal+k/TF
86V7NoC6JkIgMwG4zxgq0L2jg8TX6KRZhNZh80S0VFtGpVN2e0wg23n93bPZyUi4wUxCHhGzBG5j
EIL0bW7Fr7OIgtdsWJTemwRnUAIQLWhM4wbJtXlDvT+Yd7MRkrVzjsrEIE2/VJynW72z6ivSjQrz
wD512T48RyCFAnSK4fSmYr663dYMnq0Xn2XGG0hsaycd8NC0JmtjHyB0T3uesPSNf4pWtdfn0a1j
ySqWGf+7DlE4AMIQmPdi0xym8cEAk8mQK+dtWQPd7difP45V5xivxbSq6WNFZTV/Bo4Kgdd6CDGP
Rl/PxTVy0c76Hkyz6vbC0EV6gUAN4ERurqxftsUmOfJ2AO8CpcRQzYODGLaKx5V5EreerGzSf1R5
3l8QSGhOPhRgx5+aCg2h0b0ZEzPyBO8rwJZcc3Tc9CnPjPA9Stct5EuNZjryJQmrKjj6LXNtHCW+
QfpaI704BEl73lhBfLZCTYc+aKO8qlazPHOn0JleptvYgNQXnZNH7DLanI1VFrBzm7vmlXkQ0m3c
0NWlYQ/TXbfiaEeOUHosiXoHOHQN7P1VW832BT7VuyQVlMRQXcyfnRVMu6ybvYcmh+qQuusD6iHH
PhX80RQFeWrsZ0tVh6YyPEojUgogLnN+8osYQbT5ZnfyZSEOWzfNO/zN/GaNodTbEi6eGxWNUfzK
aDhfSBHKbkd+ZlJ5qoAubK8PbkvR0APhOUjUBVdMvponFt7zvWor22JRqL490xuZBxWts5fsmt/6
LeyeS38OqMRHYX0TDAJ3YXA9GwdX4JMbUfjzrglG8ZTZ29nEjyDk2xxt/5XcIxLAFu2McbEu3g6f
RFlfaA8aQloE7g82Lct22FLU1qxS4JJbnVVdjVPjQ71GhXHLRsPfeTNc6Z0wscizR7OXLz1MzyNO
nhxx/9S+Oq0pnzgBLDjBDhmau6YxqpMOAuczqCfyBUmWSgK3zRJAIOt1Paj0HR0VeOq6G+cdWY/D
xMZ2Lm99Wfr3fM3LyWO48656Tdih6AK9Z1XCvh1zsTMkeIynAqKzTZUmheiPPbr6l5mXPd7YxfLk
wZ8c56E2Ao9T0c9fW/O8BWSGfTBT4Tx5zDveBnPWexF43p4ss+Khd2y1k/ViHiffuFiRX0Xg45/M
apE3aB7n9HZVRnUkJkfEtA0z+gcajcvR47C1+/F4DkScIzMd5FGvrXkBq8R9HkTxgce0vUCgeFXh
QRAkDrjjD9H31LOh6Vz7jr4lwKF+6rdtO3N6KKVJ9kmWjuj6qUivRgbJMQ6J4R4gRAfD+1wK2L3V
vBWp8i8syzMeGKpXSOy77pbVZ55YlZG9kUExHIh6nXbSdI3verPAi4ayRObckydzv5ioz0/92i0w
VvgWYsVGj3VoWVzVm/7OihKGRXFqpUzfUmHd+XOFFEVKg0ZxcF5wnUH3L/obvx6vByH1ifatMNAU
NeZ3WjEAHyCqOQPjLIFL9Qc0dUpfbDhL2zinMJsoF1Ady9Awo8ZEs8HZY2KUX2gao3Cb06cFFvye
N98nAKBiilnokoTZ6ENYld0ljPs9aXOlTCZVQ3/urYFhruyx5OtivCXKbLmkyAmOHKjhVbOVxoFg
PvcHZZDhvctumLJPsAY4c8y6lQ/Vb1V5TyBbEhJvRJVfpuNLTZ5qmiA0CWXiBp0iItNgkNsnPipk
PIcu1dqxYYzfPIjNnP23OhTTBzFN6GgUm7tjUWra4tEzMUiK7z7TxbrnlGu+Kt75N4H2XmqS2HCt
wC4VHQSNwmcJq88AEbrGqTimYyiSycSkHS1uzgGjyfdofVNe12c1Pl74fu+HI5bldamumn4NXnk0
jHWHDMo9dLYN9aHL62zfUWv+WDCGGHSp52Nbi4xdIXAKpurIk9dfCzM88osn5Hi3jpPKA8tK+ctF
VLfrMADGm5jr9yktmzoeTQ+xDzw7LrJhhftS+YqRn9PvQMHcQjQKsh3DxDR2coIXDFmvLBGE01yl
Y8Hvk5UYEebtyk1nme2bvm2v1tQl7LNdW6hc6FQZcvpib4h52qWVAa2F0hnEEoNEB1XqzNJ52Sy9
U5M9X9kp3WdfLL0TDVk1f4Zl1T62VdGy33arV9SizuuS5uPDAi8BAZa/SWRDa/ASDGo8TlPV7hfd
fW6Nbx5lySaHLL/guhdtc915M5B96EifDH3tA4Qn85hXM6F7IRlFVmc3t8Nk5glcHo1vQRUP0+y0
sNjPQclz0zxbbrBduOwFXnK/f4YhVFMjByZh1dv0BbaHRMva/+q4Gw4TKYdx6ILCAV+TRVM1PVAn
KN6m4AjgdJE/gXgluLMggZ3Kzc+uB2LLqeyWjJetmV5XnfoC41AaMQ9AmLiOwwCGq2lfKOU1idK6
eSH4yEhw7tcHTAr5BxpqDwlPwBOHZK56VqRsHhzVtDfdrJ33uWvrJ1U2BD7Tiiy4FBYDF/vSU58y
I8hvnXkg5Q5UKhogn+zYuB0r0nDo3lqKs2WawTxZ323h6hPCfNSKajH93ew3FlwmdC0IC1iix1Y1
1wjp+9k7kX1E1dAOLUUDLoDTYDfwYNomEKQYZ0NqXATBVjLuXwJ9AClmPTdANrCXiH5MuiDTEKBS
y3k1rMH9dr21/rB+b5ngGyBrdob3FSt9sjUq7eKhNElNGVXb/4RI21yIVhURKCe9xOsGlY2YhB41
z4BcrkEWSZgTVBNqOnVXW7NzQwQ1+ZRMznYEeY8PvrDcm9EU3NuqXV32/h2AMCctUKlbWpIVodvi
AtYgHJTaHLgT7cFv/WQZS11dS9Zgse5R9wuIEedsmMkAkAyHInGsuk5SGCBXcG1985pcFpy2yEQG
/iRktqArpE0ryB0734Tar54IVefYMtY8BTPklj6YgMDGGGVCje8qBofTUPjpeSCvnufepPfAhwvY
VDmrG2tf5Fak8kosL1qt1yQAYS0SRlXnVNpmfoT0hb4jqF2m4uQHSYJQf7nWTFZGXXX6DjdxfSI7
tLxami378BnvqVNmZpa/A0Y17GbHXZnJrx6HVlUw1oJNxWy9I258u3TRVcrIVsW0D31dvRnEH1+m
tTc8AevhUewoHKPcd81vJxibnZem5cnglHvJtFt8sEoodpjUpleCE9tb7XA+QdGSGILwHUTDmBu3
etPZLULg1olTqwtfWMmfS9h5xdRMg3BrdGOa5CWWkRIiSkD1YJvo1Cr/JsQq+FNQU+5W6Tm/pg4h
SdyW2DJImEyH25pD8USojHPFVr59anGIvPlBRj3dO8RGR0s/9g99H5p7CQzrcjVH8/3sS9218HNO
5jiwpOD9k346/SgT0aTzY2AP87251fgYEA+sY7JYbsaz6RJ+jAfnAMwDl1kuw2cQD4wEwNVAafL1
i1MFxPL1on93TW2iTUurX2vrl1eShcoFtp/50Burw2SzdS+kx9IsYW7/kguRnoZxWh9ZopZf3sja
d4WmcSk7bkdtjukvN8MyM7oqv/GapXoQHIy8fAoCPEJapvscBAk32aJ+dmEf3hepme4tFl07pNMn
1zP1Ve012UUbuuz2A76CmChN+Rg4Tfo+jrK5tvqBrhv//BUIJl7m2HjXG5c72bDcY522KYdIYZfE
sxClgWA0bS5ZiPVXJaqaHRb1RwWkDX6kENDA7ZKcDc7wNYgksJDDXKfFhWA8GgtduCiQ5qH+4Wxq
tmNkNcSltefA7IbGkDO8EfdhZqkXcHHKI7ZoJdCqwv/LsjzNNv6L2Qvvs8zrel62/eZHdpvTYTNC
OedoFVxw6PLHkdIJy5vlIrXyh2X6KcGwvepFzc+9QCnMzNl1rV0mRfBDtGSYc0st4QkuXR+CY5NF
+YFeMgzB9FLoz8Ss2SfHqeSyN2n01IF6+RMbCKFZWAzvptZx52iSwTeUhukNKKdJyPCGq+22Y6Vx
ngOAaYtQROLhHaoP5Q7L8kQCBg/vYhVtVMk5ewnT1TsqVJ+PTD/SgywWZOP47U33ZKMrRloxZOtx
ZvTtROAaUdU3JgFwCcY5D3XlOrSYyRD1RrMMUcBD6yp3G2O46jBstr1HzhQkRSfdT4+8okNadeVM
agQleexTUbHrTA2MUrVJrtXKJKSDFENQMjYdJSboQPSo27wbGgr5U+/NE49FYGHkGIcRokUmm6eO
V2aNa4jw2QgUARAXs5fPywBtGJ4bCnlcoQgPm6L5pUfhXqh8GiPte49FqvGP69n4Zaomp/m1mQds
9vJI7K9zRZVqJwyp/HhpLPPGKIvyXqDNPlisklmktP41u9Ll0R9b9Fwgd58yuK5vHse9IptpHWJi
Us6WbGETgB2gY2mGrd/xbiXZJgjCjG3kul7LUXY+yeecLHGHfGTvdkP54HUpii84euEuX1lgxfRd
9Z0HbhK1RNq55rXwcQTGUNTAm7PAsHF3bflmPgywzhm+gVSrLxl5IPKvUL0AD1y0C5/Ptw37cehV
l90ZKYEtw447a8ZvaFW54305zabbD5018InQJ5KakozBwCR98Ii3+VEEHB9HXVV5ScoVa9L0dXQ1
5jHuQi81DlYzsU1Pepr37FAD6HHvFB25c0pBUIxxOc10M1iCwvQytzDg7QLkx95XPhKj52LQ+J7L
sQzfl0Cl8JTMkcMJXCaOzyuCgPw72genfK7CGVOys5aFOjkd0s59rrs0uE5pbtN7tJb4z2tah/m0
zRyUe7znfCqmI/eToJpNEsJWkvACQAorEvi4EvWAT3u7RH3pZGGyulYqCCtHiR1NNqMojBtlXx9L
QSDgjs8ekZtuoYCPNI2XkE7GYj+zSNII+vxp2xfEZKUHk6fJvZ5UgGQem/rqHF04mvmRIVHjX9ad
I/SBsCbGktGmNxSLmEL5cOSSsMgC/tDswLhwnU5kBjXj3WqMzRrZUJvXQxn4prGvcrNtjqOyDOOu
LOBpEO5np3YEcsrqWJQvHvn15tJSKNNLmc8ea1GO3bbUeK+G0pkjPE2ucRduC5+7jRvT2v+u/DWQ
JgoYrEmo+Y15A31WOj/DXPQXykxDoqrzMINVDhb1yhfpssVNPq3B3rNosGJjxlwUZW7j3amlma/Y
YDJnZt2e5JLHkw6lPm5OesAeP1AkjR6SVrVhvXdAkYxVSO3RNN4HmHnQbYOZPjPLaCLLHPwTjpD5
RDS0uPTIIT2lOsXWbNHKV9j4drk1/PJGgiIDrV+zLgT0VVjymiGs/4QGd7idakoMlMc+WY017RsR
Zu2nTJfnJYAiPA3B67A2QBc3ojZ7dWGNYxpNXsX4Ppy6HZVXjW0U1yIxfATBV1YZ5yNjrbzOX4aN
qmMqwY+hZVHxjGt2Pzpbs5OYhw6sEI2jP6HbGh3KsBZTX0XGkbJ9bzcGICN69yyEbtjXCQLVdkzH
xZ2rJOtcVLnNrph6+LmuOgNegO1UTFY4wFd27RCTRfFT2XmwdxdO2apilxYCkJts83obtvIIDuvS
mFR2LO2u2bHqXffSqh9U4P4svNrH1cARf58FqThMZladPORqp3ztraex8vrvNfDyG0VjNkQchPUd
UFPeXRIlXNDjqhZayzfHBBNnQgQ+Ueej0+r5OCjGJr0TJtSk4Zm6zAq5fGP57KLWPYPSvKKaDila
nA/0xVfTttQ/6mnMXqYeTyQdh//LTkv/w2wK5pZ8sa++ou6YVF48rmtWRIIl840Q9Yps0MM1uPXt
rrExuSJwQnxjZES9duyZzT5/8bpwLQ+IeRDGDnIuY5hq2YOhvf6ovOILrb13KuR6azNVRKDjP4sW
4ZGoDI5qWUAT0dME9Sf9dqa5RBDdBB+dC4y1YUIureZz7W2PQbPTJ9vmvmjPJuzPd8jDm6nYDYgX
l5M/9Hd+s/ykrDfitobPdZ7RRJ1bZXekigWJhzhmTHxf31ODfTQ8tFGfhrx9Fvws7HAwn+B+EVve
wgishpaYQYgf8FjlYzUWcxsVwBgftm69F3ojRn7R0HONuT81OjMSp4Y336WmSNa6EBiaq8cyb4wo
leEwwKecxaHKVf9zqiA6jPbDOq7Pa1UdEf6w8hi7V3xapF013rEgawwbGPdVac9vrVi260KvFynk
yp1nOynhgb1zSEU7Xk7L0F03bbBcCJeZz0xte5KWQe/TY/EShSsO4dZmNwUYqEwG4kuGI+UclJnz
HDgYIk96KDbt4RcwSEY9TLoufOmfE/66Y1ezLLGIINybknqrdMLDxGYtySZU/Gg6ofUp75UzdHrT
/XxBPGZ6Ksgri20NT3GnJfLXyC/VcQzRRdQW0ZZ5D+F2IXuQSaxw53i0Jvs28H3SaHJ7dBu6KKe9
oHtr80TwvMzoyb3i0kb5dmN73LYkZy3H0G7WZJvql94seaeCYH82kdSz8MNiyY6pvfBzBPYrDK5I
uu3zkHmv2cCdWRXjAuqy5fj2xUtjbU7MxTp3bSUKBByajMQKFSDbML0XUYtfnZfLpGo82jTnbA5Y
eL6nonWvnFYbn9D8DWwFHdBekCwxcYzPfcUlXTQ7rxiuHcLRWlkXwJkC5ixYQDaYswe5gFMsfLxR
W1XC2soJ/gJAK3aDsS58u00Q9yUbN5rHEoiYUvNhLM4HORb384tgzT5pRqk1rLP9BVFWzjnYcx93
WX8xMwBGX9deaTx9P8TQn/GbTK9L/Pcxb5326IuC9BXY3MvOhH581Jk+oMssaI3HEcOIZ64zXIPi
SjeevmBCyBmea3zutbpfsSdfcg3bLyLYUoYMLU0KRPRndK/qai7r6gm+9XlTAS5yiAm6/XUeEH8b
qBDxhunuGcVEgR2xCpibsD4iqDGf4820EVyswpid66Hnjj35jvu+MEc+GSHuD1542MV3IyD2ayzc
cn8Oyk5QMX/klhFuiYYzW+5SjHB2oivDJCCxdQC6zL5lXyzlML5ANSdOe+U1WQQ5OaoiaGMCpLH4
ngdpsVmQ1wTSxfjJ+ILy2agONDvi2rLH+nlLy//N3pn0xq2lW/a/1JwXPCQPG6BQgwhGHyEpJFmN
J4QlS+z7nr/+Ldq3MiXZKb9boyqgcnCRlmExgjw8zfftvTYImCljuJbhdxsWh0tJ6iwy59wosEbm
PaK5NEhrcqNy8oGCELHe4wNBdRnMMB0i1tl9lJqLN+g5jBplkdKN8FY1BlyQ5pzuZ5lyghdJK2Y/
zOhTD0bmupQ00tjPptolWfE95R+jXndhS01o0DusTaZJk7kqepRFGrMPiNluXRBBvA7URN1mBlYn
SKXJSztle7IOEwrv6ngIa6FcMlObm3FkUWabqriV7am3pgH0zRr77vRGX/CbkJA5B+HfkixpSs0i
eMIw0XmphjAsmFZv2/Vl6veKnuG1j7UOJxV73rEV9HdH6ydt7D/GsMyS+X9fyBa2PtP+hBCqYULx
sRCgvb2Q18s+hnwWLSs9M8p9aobacBjlJFT382/0Xrtv8zVMoVsC1Z1QJWaC+e/fEP/Qr/ZRkWaY
iGmmWqscMTVJnanjoW5h1+g63FQQ29IJboVvym7z+eU/ZJ/8uD4pcTpZYxaoLqLO3l+/L20HyD/6
sjCboSMeRVgD1Au6BUyxOuHIiuUUD8gnou6ktom4UqeCGoNRSs+ln64ER98pVAeXelvL/wMvym3O
gTD9n+/EMT8kH/+Syvyv/x4VbvOSX3xLX+qPv+rdbyaQ8P8C2Q06gTdP8ZeQr11dfXt5l/D14x/8
S1RJgg2PFG8J/xHGv0WVxl8aLw4eETCXkjwntDB/Ey4RVc7dLE2VukZHSr7xqgCYm984Uli4CCy3
f+ZVgb327sWykJXyM5h0/Co+CjWl9+PNCNI6tDi9LUFJRJFLqsL0UEG8OMNDmh4wtXr6msol8gtL
L+4yjejptd9rvXWmxluhvsEeFazGOJ0P+7yWULaUOl5CFpYXAqmhS8k3ve2ikKnbryUH+CGJsjvS
TzdWD6DVRRkvsVSSD8oBQec4tvJypczhI3FWRvQztr2L5HtQjz6bpsn1y9aICHUN6RpQnksOhsjr
XWJF2gkyZZttJbxMxe2x2eHN92jOs/rm5YtR6zXCiHQoskNjsJWHPVKx8UEBnmu8Ojg9bmidaf6u
z9nMrCBBN7xhgZfvPLKmxFZoTVutOYE149IPHfLt/UzYzbLJLE5mFGcwmeSxKdqtruRtvKP5ZNtu
SqrL02DOnu9wyDA4SGL9hiWN+Ux1CXs297HZNeHOGWu0TChbPJXDAczmpZdy0l2JdD6t6EXSncuK
ZFT8amG/icwkZ6OUeQ7LNwv0zAmGB7RQ+0ycSq/O7uois9JNMTrjV2wuOOToQ7d0SCd1ItgklUeQ
SzQFHbXX8xOW229RYDX9FnUngsUhlRVoK5pSgQsNxZktpKS6LiN4m9iaLD0J0f9pyXe63dN1qidT
BMYn8raghzW5AKJlH3MB9x3tAoi3JUAAJE5YoO1DVzUZXeYUsjZ79JBQGMjozKhKaGJPyXPSJNn5
dOnkUibinyLT5HvRS2ctjyq+Kokxba4spyp0Xqbcpvs1VmgulylSmO9dx9kCJ3CsfKXDUEYAGvIR
zWFD3HICLeiUOjp0OD0TyrPTUENbBXWrkuXuoAna1JO0H4oOXFUfdRg3cVL7OsCkKMuuWr+ILupI
7RmZdIw8yscRDib648rrOKLhbJtBjBujhMa9aOg/42gZdaertgZ+im5b0oZkXzhkonkWU+70hHaR
boZg2IPI9hDDyaFs0emlR5M3JvfclBn0NCqlHk6duG8HNzIxV80slIIodX8i/kqGanQdofZqQd6M
GSkzShOM+xa7RbDVtHyOwvELI4u2dCR0Fs+ZoMS7g6JvGcnQuSbKhhpIj8pgwqQ7aUV21GPbr7/X
6oRxqAnlNuSE8E0iiPJdFYu15poF2TwzWLS8zRkEF1k4hMcSRSmKG7IjNzFxoOupRGzg0PK8fDOz
/nHDMU9X1H4JZ2LeVIVGs+X9dJXmKNiVbo67dup6BV0mXNTOOC14+cTPFKi/15O/r/Uh8fbDH/+b
S9n/a1GEnycRAmpqs+/h28TK+R/8vZypmC9xIjgzkVSzrJke+lM/ysKECNQmdBLppvVzzfp7OVOw
XvIz/logI2WcC5a6f0lIkZ3y0DCi8DQNlR3lP5GQsg6+W9BgNFt8MPCmgEi4mhAfNlDMEaGislSN
0lDPwHBWqQPsghOBuqfGQ/82MfYBvZoFfLtF2T/q9iZFO6Jrw7olC8iUN51+A6cRPiQiEeKgl5AR
lwQJLHp0TbZy3Uw3xUhDoUpJwjhQ8j/CJG4XiPQEQry9rl0L5RuVOTjvHigas3HbtlPucvG96IRL
NbPUtpmlL2X9RJTCoZ3SeJdVRuJagvUUtXazRnG+CKhQWNRJPNNzddN+8apskQkAwvNsH9t6Hrmt
R/u6AhRS+pcR0QMro6Z1jIWBYMSlGV0MdnUtp+tQR2hSmBi1wAn6Xb8vO2Vv2AEaawdEAwg2Eeec
XJrGLVvAUqrAFUq7F2wgVSYEOkrTbiotdS2SDwOpHkriaL3ua0dRzoWgMREtP7NA/e95ajNpRCcO
e7QhgOjvdGKsKqxDJIhCaJxAO9Qdn79uVxEhEgKJU9CDIolmqiUqshmfVydLVRtXfUPwT+Da6Wsb
6Ctjgt5XfbGd7wF0ygkI/KKfnGvYOxdzaQrROpFQNbybKG5P+A2/TINpbnWB135A5rQGR4NgQi6k
ES70NngJ6p7GAhgnSW2OlPe7qC/XZUhyGJMlJaWCKOEiXiiaVZJHgwEtjPy9kh4141s8yAfTxIoL
sexxSp8iB6C3deqdHOpZrK9QN2FPFNqTx+Fsk5D7dqC2U1+0+AL0TN61GDzwz0Oh4yHLijpGugx8
qd6WvYlUxqOxRQxVSJsrkPeI8DYkf12kLWUZdkP1nkPPldNMwSa0D1kOlk0BJU6VSia+PAyoUOGS
J/pJJ4Fr7Pq10RuYbYcVXuNDLlpgMe1L6SWM6LzaD2ZG+FWx0xmk+Pde0SYsCAXe0ApegktYC2Sw
i8KAyaCA1Vr4U0t8kX0yCXTpCSIvC3Ar5A0nyxhKlUKsSGpYESJnSu+YOZQRG1uGlJFqGk+ZQLFi
JZLeHaphFkC6vc1+Mz63mIUhAYyLYUqXtj1ulMKGExJe0vNYWfGsYBZnDeKbat/AKl+oVa8tURS5
ClASVIjseZaEtwOiLEt0q3vCBDAzuAnhA1n9XOe3wHcD9c6jbKYZw270klVueM6VcOpshy0cigNF
+VE5FKTKtRG8j/brQMfGzM60FXda0DBO1dXYm8Ul+op0kSFVIk7ruh3khqX8ks7xEqcNZpOwWpBW
Aw1Qve7zey9U9gJmZJQgSwg6pFJpvVaHiwi1oo35QvIq1dglrP5Vme5D9UHDBZkUXnnu05geUNDA
3uvXmoJ9cdfI67iGMZCmRrtu2rOggaSq6Vpr9oPR37RltJtqpIBsxNhisWvLjtGQbsNgRGxyqXU+
wktviZUGvzhMnjF+amhSBD3BBx5iYi0sVhWEUUIodnpBXkysXOU04wLt1cP/kSApbbvbwYOnLHkb
bNoag3ia95VWzxDRgZKC8ByHp6aA4UwkdRrwpiERIKEacA7CE9CTiBWXhSpI4MGwisxUec3QwnQQ
ZAt53ZkgdKNzFHlMERdsbZwD4pYHnIMM7WzZCf9JjDECmvpLbsocuKS6gm5yhIgKa34PcRrRaYBu
YQz2ttFfVRUuIoZLihabvnhmwdyJtugc1wl1EJeCw7AOPCZACr4tkopmBnTE52a6d+xvDugU2uoL
FW9XLtQV4w7trQqxqMw9PjznPHJwYm9ppd2rRQ9+spXjNNyowS5oNmprcFxHDVk3oRv41WMBxCjw
lW0sIAbnKRVzcBXM8XBrp6MtKpT3RnBRybC5aOSEZqMME7rNwZWiSZgnTkn52/na8dZC0DjToqXK
Z6qPNWtNBUL0KwzPaKlkjjj6MarMzt84OlJ5E5U0taTgMk3lWatMugfSGPli4aGK4guOeeNXBz69
CnLIS+tTP1GGlZW5Lpqwu8jzokNL2hPepBE1MzUIvmi6IW/L4sXk19dlSgLQWEFgbFQr2ZWIWsCM
1R1nC2rU92YV1hvAvNUXtttoH1lkVcQHLx3C13uBIWJbDVQuOrM2lhIZ7UOFoG1hQHjzJIYyP6N6
6yXGqqtrb1PTIFzwBddGTqEJS3daCP+g1JW/g+lQLKPeCaGZte0+6az2i4cnzgXMERIww0yUhxKs
ytyRCjr7PsCWFAa9tQAPfldjRpOCxd+x+jOEcN7I4FQO4ouneCtHqsAkc59Gjy3uHHR5fWVcU9zD
w1FNVx2uP6RaGlYq4x4zrEdVWBsKHG4QiYtXiOI2vB41eyLKxdr7NdLohW22Yll7DqRaBtZE5Jzq
8z4FAvWbB8SuPYxGsB2c6b6ZmwvT8Bw2se3yDYy1FqK1kuYOju9OEEHjEj3GlNdivqZgZbAoLXWp
4G9rknDtB63blMG9mvUPudTuC60gW5RicJ51uyAtrwixXyt5fV9Z/SZAferSgawwjaj22s/Kbe5T
HQZtztpfW9O8vCwKlcwHU5JSujQUZZvC0wmihpsZKnNuJzK8qT00g2m/prZTHZIiq12VM8IdQnd7
PY7e4Jay1lfY6mvguokzsq5ipGg2hlk3lFz1wk2N2riExUpaZxwGcOOQ0bS3mZEHK4Id/a8mJyzS
6rKqEssiMMZ8UaMhN3N2DQXtPtS646xvReHtymK0lmZbaFeZZ7AhCqP6lFFG3FTGaJypzYYAiIag
vfMK0wh2JqX2M9B7dLO1HrH4j50ebuM6BKLXZxtIcjEqRnJjEqZQG2NEFnoR0lewgHtLgYfBkyAV
btHWcbqPS94j8H6KdeCtri9jbFSPOJFgKtCNPkL3GFqmsFp+zdQgtyBtT+GT46BDMkulfcgZDOi8
YVfS9/WEv26dggNlxfq6t7smORqtgXcbTcCOOVGuEM6P65gcnBTxjMUqGo8bNOXTodF9/6z1LByN
GLOT0kz0SoznyrmNrf6AIHa6a7PZR2n0YP+ITUP/aupHfUBPRZjZ8Gjw6S9MpHVuH3lES0WOtbKR
SJ5JHbZPTj3kZz4K7aFouLYSr3NRPjBLRdVdjFx4Fzmw/2VKeXvBB5ieW7jHm0RYuwKBguuktnfF
YgxTKdBrNxp01GS9eogLXSH2N8+eslDN7gKUbEeJMJhXD0EvqdRcL5vVLkSBtumSXABULsEXLPs9
qbblxhGFC+x/hSwmhV1rYSqSdrmnEFIRJxt/8ZPqnp6Et8GvYvJKKj61hVUtI/HVKqZ87ydaiNtW
jrekb+XfUs2RdyBCvFWOl2Rbo6twExGQTdeOCLbo8n6xMidYg8jXtg4R4MhHegWzMe7+3axcWTux
f3YigYgb5sbJqMr2kOtddG0k5jOkpn2VNfd9hxHTPk9l/Rj4t2WOakf1uvgUB8Wuj8KcLZywtp7s
d5hsgsvGc4Cr9d1taHs+GUp1yzvqBEdjMG6pac2tl/KkUDgHA4lNC2QJPMEwfKGFSxM1HKH1xdZR
K4ebKkdOPm9I2BturZibW4iqPtJLWhIK/OzTQGeHbj6I1rqLOlUuK2JIukheeUZf0wIzjlH8iqvI
nvujcOHr5oo0vBRReJi5sAHjVeRP91LR7vEfsbWN/OjQBOXS1/At+51zndj+kmnwAMEKcqPen02p
En/ZXDW0yNDftZwOMJT5ItOIXK2/jJ3xmM/nFo1Dim/Fe0o91SIcFbjjfXzqTBhtQPs4MKHiGFwE
wi4l9T1QiQQfkM2mGEgVCQYIQlJUPWtU2Xd+OFSnNCSPtGkCJ7qynJqONOP2BWVj6eoEfu4qWLWr
Xig2EMkxAxAq83LHIkvccgWHcs1LX5/ipG0vyEWMNjBY8OakiEh5M9KZHUaGrF9Zbe3mSQqxrPTp
ZQLL6MgA6MQqbUIyBtDDa1iqKUpyT+rqe9cP8D2SgnDZlPHtEtobPNVNyd3Wgz0847rGgAITGgeh
j9u3r7YFTbN2TUCiDA9mPWC720q9wLaGX3JVKt0GJf9LBLWyaksLbGneLNASPHIonmGNwzc/T2hz
kZ6x+1G8+f8Vlf8h5gTx/wyz2rT0Td9Zcn/8g58lFcX6y9Rp/DgmXSdTwwBLSeNnTUUR8i+VZhT1
LkFwk6Du/68egdD+omZPRLoKr+Fn3eR/11Ssv2Au8FP+h+6Nior+T0oqc3HmTe+NzsT8m0xAVnD0
bPaVcwvhTUssaga/hf0CJLGvvmGKyCC2NKVFW8yPM9DtYWpckaFJVDeZFxnS9F5rpx1hGtGLpIQ9
7uKmhnfw5gb+phD4vk/380MJ2mPabE2eoV/vP1QKaVrVhuRE7HRxkyaKfCx6ijWuiXj3q0MWzRcH
7+WDlDCdf7bB/mMvcv7V/+5F/n1pZ+aF6TQ95eyVfns/kl5TvM6KTlkRKWufqsKxT0EGKVqoXjWj
CJ4+/6a/uxzma0s1Nej4EJ/fX45IFNy3ScRZF0HggqZL+hyVYfbVs3PsPFZqff/8eu87Qj+/3tvr
zcPhzePWI8WsWq4nyB8lc1AtoN3W6saO+OPnV5pLcR9vJN/Jkja9rrnh+v5KQVgV+TjFJyXJmlOk
xOiBg7H7Q8X4dwNFw9ZuO5ZmS+vjRZQ6ctDQhSdMcflmRPT+WpVhdRyjOtkBvCqf2tLs3SoxtT98
u9mq/su3gwGkSq7K2/vhPtbxxH7DD06+phPQXJDETNpM71/bdBmus6HtoOQ63TKFMs2imZf/rGX+
93N0aJgLSHi8Jx/eEAebUixVrs8RY1VUdI3If6v++bsgDIM5BgO4QQLSfPffDJaYc1bECfMU2qF8
btVR2XCoic4DCtdZnN5cfT5ixDzYP9zUWWZAy5TLaegC3l9PG3Apoeo/RcijYNkVykMeauFVrure
2daU4dEZkXmPs4pMbWN19iMZyUy3y8b15x/lN6/JHFYxF7oZu7883o7oblX1/BO5vYJk4YQEy7bO
Fq1D7NM/vhIWdMt2VKrokjnn/XduKyXOUs86dlrjP+hDGO0qZ8KGiTV5+/mVfnd7dYdTrcZSA2Fx
RjS+fZxpyUxmkc0QqqG4xX5dsx+O7SdDjEq2Q1iaHCb+P2JwL8BW1HIs+CaVfCjcCH3M9ecfZr7W
h0dtsOzwfQEfQUH48P4MMpRZYRI94rP/X0xJYXzF112siPueTqPw07tpTMjAToz6Z+fnn0zwBm0K
sEv0MVhc50f/ZlCnE46W7kfwCkZsjbTXNXYeYGjxWK0R5/k/t0X/8XI/pqCP31Sg9aAVD/uChfb9
9VrHCFh6tSMF6dJeEMpFRbi1cNCgYbLah55+F5ERdnsfKrbYKl6m31dR0y4+v9+/ma+Mt5/iwzBj
pvcsDstHmRSs7d4YlK/1GJabFskpts+jZRnJZsSosmngAvxh5P1mKTCErUpTZ9CRs/lhKTCzOAj7
SRwbbFD7GAPIFlw4ke2ff8XfvLOIKhBOkA/KgjprMd4+2KavPLUoxFHx1GblwRnZNAFxwjWCy/3n
VxK/uxSp7LqpsUWT7MfeXwplXqfIThydbIrMZReMVkUBMmjWBgUPZ8F6459+5FyF2qi5mVHHR8yI
dDJaIkLuxqAaT9Io9YuB1EeY6/Tjxz/cjN+97IZhwtmCBqOjr/ow7OwM56UhhyNAzvHYV1DLEb4l
V1rYox+D3HQdEPu9rsOJA2FLKkFeDeXOyyk+/eFezW/y+/GPqN3QTZ29LmvlD03Um/eNKE+lKxXz
gOMTxfssjPBDo121FZ4ocJWAvcwcU58YkrNNJXprlTVNfbPKPEpSdv+HDcNvXkdqXIJHphuAcrSP
kyA6iT63bYlUIU/WHvWVk9IaxZNFcQcuVQeGCKXxVkRptRJFj8C8ld3dH27Jr+ucQPOmGRZbW8Rg
H4V1UVACMcgQn+thfcrFxEnd9zyyMioUfdLKrh267tuMTv4+NDP/jGchdkfTHv/wXv5mHP+4Ew4i
Jl2Hz/PhxYzaQe9EaxyoD0ffaVsVri+HnUD17bbdCM8M0X+z8RvahDoS8VeHPK4HIlwyVwT6tAtU
Mk6yzqgu7H40/vSSzSP0w8AhDODHsQn2ELmW718yEWopN1CHeRL6CozOgKwSxBg7rR3aEzRuCq7J
iv1W5sLf9lZpCxqMTX174KASlAtKMOO3Pzy434zlmZxHvBIfC1XVh/vlGw1O81E9NMjabRgtRnI1
hXXl0hS0lnMs4/XoYN1CyPIt0IY5PyF3dl6H9Dyo/ED/wybld2OZjyM5JfIY2YoiZHs74xV9HYXo
Bg/+GPuMWw+WdTWgKGyHqllNeVPcGtRQr4cOYotRZBeKzqrz+S35dR1HqCEJE0RmxmQ4H2HffoQW
46xVE5aldo21DsMEEoBosWEAx40f29Gsdr2oH2Mkpn8au78dHlwTQpUgE/rjugoQpFUB6B0iYPZb
Q2lAMYPLWQM2Vs9J5Yivgg75iwOVjR6wGnq7wUl2VkSaMZXwGTTuNH+YW369FzPQEQy1lDo72I9T
S5Ipg4ev5BDm+fRNxeS/0yhj5sDmfTjHemNi9rXY7W1Nr2rdz5/Dr0usFLPUEGkp24wfEsW3z0EJ
eiPWnehgiyK6bohv32SQdJ8+v8gPecX7V5KrgExCqWtz3z/unSh2F1o5BYfJGvMLVNmYfClELzu8
9Xw/EgBhNFubCGupi/2NADBZEPhoBTry/VafHnO0efDx7dJfff7JfnPrWWVUMJXgyqiOfFjtEo9U
KkghB+6Oth1ykV6kBgQ6b6AlamfQm8fcy5Zh6/1hKp/fsPc3BM0Sm1iNiwNX0z+8gXEDDovghT2R
Vjbc69yuGkwFHfl+uO6K0AWRD5KAEv3wpwPgjxPex0vb82aH7Txr68evDNQLRvIQHCpL5kcdR/si
7elmUOa+q/OYOFlTlKt0Gs5+V5qHvgfOKJWxXiucLKCeVPFVVaY0f6XX3FhGeelguT1PQlIoLeei
Zec/V2p72/akVo0ROv2sKJ1lVdXKyuSPf9gmmL/cSJQ9aM3NeaPA3u3D/tSqwqQNWxAu5fx+JBX2
IHDlJJZI2LorXZv88+cj5tcXZr6gzZDhFALS5cOTY7jMPhKTHDK8pn5rl4QYlNny84v85lvxVqoa
zX4YE8TZv58d1RDSphLJfUrowlVn4exelJmPoWO2Z6FxCZSbzy/468YUa4RwdJMXdJ6P579/s9lC
Slix66j2YKtCl/5Nh5lYmNSyAZB/fiUOSx8eGeUqdr+UDnlufEH9wzuHc78dosRcaVNsNOvSlyT6
1ASC0JQ0x2xph1C9F0iFp3uNAjQ+XAadhh5C77KdCT/0pPWC3a9Uan2r9jH5jqTKVTiN6fSzPzTH
6FL0NfBpMOXmJrGwme3Sesy/A4xLX5RBrcub0dDiCRda4aFiRRlzh4s9PqI0dp5r9pEBsqug+CYG
w2ronZnwlZBGyX4Fwyl5rorWoknoBZhhkCVGFwWPC/RE0NTOWgOWBXsCsezKMSZ6SDQhk+cGMeqR
TPp+zuDU8faEOb5PFlz0aou+SOIrS53seGEWevvMy1+9lsk0kDdl4ZML854mI+Si5BUB79DgnRrN
l9yKomvOquprnQ3aGbQbzVhI2qgvfBRwTxkUVMAxRDIWC+Sy5rcoN7UO05TqfaXTiCAVNAmUew9v
0SGLDTQ3SUJ2LSc65ZZ6gBZsvCQpigUNm3o4TJGRk6hhaEiJag0XKjQx/KADUVXcvJxWQ1O0+S5q
wb9pODZfKs5BXxowVPTXBxMPallAZlrBB2jEJi9GwmhgtN1rbZuhghENUisQ2wSelYYXIEfWI4cg
oSaywiVgqhBlduvJV2Cs1V4FrocwIG56V2ehhDCRksuxyOvJMfD2jKBDROMjWFFsvT/kioFstaXw
W0PdSbppiXOtdC3FLMiSllnQL4JsTtaa4WF4hXWbbl6dzl3TMghgvehhSvwBXorLtOrAxZi2GWIT
U0LtyvBSJdhUWLBxsVXdhEBsJMDY1EL2eXFR8XlKtU78lWf6Mic6NhRYF504yVdtHWRkCcT2M4CX
0ADi0DCqSPwkNNJJsu6O10BBG6zKEZWarOoG3aAxEiulp49sqAgoY+bxnloZzI8km4N90nAEGYY6
+o5JcRiW/jjot2kmgoeghgq1iutB/07INIVp+lcGtnYcJ67X5GT+EdY3jNxDFeSj12akc7fDKG96
1VAebRqxDUknATzywoQnSGpEImcbGcL0qunKeOt3QIv3YeAgDgti5NEkdrfEgXqNRY6LasXjc2GG
dbko0yRDXOjnYhP2cYII0ZroeCUV8nnXzyeiowTKHLmoGTwtMTNhHhLuZbE1J0qmJKs0H+acsUr2
nLyqlI1SSsgzjl/wpskySdOWJjoB8pAYCjiB4M7i7smMOktdqIYVfLUmqTc8KD1R1w4Mq6PRqxNO
3RAcPU746I6B3GK3zvzksmAzCDIgTwU/sAPjqCdOX5KxIf1yJ3KpbwdAnqB7pBraq2lUYKRgNK0O
ORQedJs85G4V2qr3ZJh+VOAfUhGQ+lVNnDeufRQSpOM0j55tR82l1fj9tRw0IqdLaF0NDrU4Aiem
295dVsSEuJJrUBrAbzGWuQk5k4iZ+hbkfVWC93IxEqMtCQtbBQcQdrgNqlTNdSy+ppWuWCqd52JG
OaySybOtlVNYqQ0rsFAwPpc5wSJRItjsTxFzjuEV9pMPdIwtEPXx58mKtX2qlvatHhmxg6lawifI
41hJN8KbtGpVlWZXL+MYSg1okKK+Mc2QKMKkojawaIQd6RTMMmbohExaNrQgmmjPhlr7BYcb3CMB
KgkDcByxI2lFNl5MqTJ9Id+cacfvtHTrR/lkc57rlVd4TnJc9oYJfNuUA1xvb0BhZ45ssZfRyMSL
96zuTiAWcbISFZifTb1G5mINTn+viq5/hIipnbhTUqPZakdfeADdNZEB6o0WJoq+tAn1gF3tZ2pO
BCMSupVtRg5ZBvpQOwuCRRCBkcBp3TicZq0F4v0W/Jsekc+ry+nRadl6LTDT4lwgwQC3aizhm0G4
KFQaz2GPjaXr7Cl1AcvYybLvPf07+awh5nqAOMuRb1hsCZAMblA5FvcUXLSnTs2H58FKW3NlkkLy
xeLoemVElXOnmEZ/AajA1ufMboCLgLlhOEJeQNpBIG2IZEZ4RHphbFbPakBuBgSTOfrbsQZpLquC
gDEiZGuB7ZQ39iq38eovmibptyEMmHvN6MQL9VgiDOmojQtTHczr3CMsF93LZNFiY499TCKenGvM
LMUN23qi0cj+ZZU0benhfFTV8rVX2R1umXU78l800Uarwk7MFiEWCplFx6DM3aKt4nxfS9k/OD1K
Hjy4pFrs1CSMHsrIiTv0wEGLygUufXUAM6jcjgTGrpSy1Ymk6jHTQiNAlYIvNEu+xAITKfI5z7xU
Aaklyzadg0SiQW3E0kwtG4mqDbBiYbQjBHRDUruPlKGolv1IN38pCYqVCyIRiIs3BhJ5Bro3GfI0
VtwZc1WRslIBNNgVQ5ztp4iNhGDCuwzJWelfpNlRF2KtQapGuEy7Hxpdi5dBqOflEpuSfVkZOaIp
VfeZ0nVULl8NkCdEx48Z/osy0+ESxpHZPcZQ9HY9SYvdotT1LFsOnVCuswT+62LUtBhOZIYNaQgG
6nLUxCybtAlReZjT0/aa0zZwcC6eKMuilelzbXYDqger6hD5jXLUd37imNsMDzNgLZN9KRNaIp+D
yfMvmsksnnvCAGEyZG18NlJLeSJ1zu8opWQGbDSlqCo8Lg7VH2EksDKpFZdMOE50g5J4uEiZ5Wls
sV9nUcAKgwTc82tlMZWJulc5jUx7z7MAfqY5FFgYk4HT7ry+wE+DQgdmUS89xTgJ5h/2hCMHiivD
IEQEzw0JGf5CdbwAGTEjqlvWBCEh9CnIlQcxx9Bc4C8DFxa0VNBXAfzHO1gw7Cm6MiwootGZWkEE
rh7qUkSe61uWH60rywwQ4Fbmd5OkzQzWONseijeh9t1oZ10gHUN7AU0WfRTZYOYZDIZgBkx9/L1g
L1SCAdEjsUjZ7KNBS/cs52CiCrguli/YENm6fAiUMDiOvmnfTJMPNIri660uAkPulKzAX8Cxy7Gg
O3pFuCKSpCPyKOiIvgY9H7p4P/V7QGHjiyTFvfhhm7sdUGjdOgTrgZ8hQgIvsgafg4yXwrsMaOH0
a4cYIO+6lJWPB0LKZt5hSa9c9jpQYgx5dgFCyYoQVs4b65PCXgHKHs4m1h6oj2erH4OvqVI2UGcm
42Rrsl4RY4DYnr08c0rfk967MHRVu1CcHngLUAQSoWJ+8lUDYIb6Bv39gO0+lScJCuJ2kmpKqKtq
1MW27EfyJ2VubZhkwmwTjYVBjKFHlDGa4YDQLAN12AvZ8ul1AVRuhZepJKfQt2N0B/3EOkmOvIG5
LVRSjNrkqID4V6zZgJQ26K6MpBdiBfQjntjits6rqMvChgBUI2hLcyKDF6OTNuLkxIbmrwvH8M1l
ZhOG6qqo99EAgru9ATmRfEHS6tXreAbCkBNRN49dEMFiNmqrTA9IsMZpWTUhtFPKovJ7NObRtyYc
0pCYFp6Jawq7fmKj65AlVPd+tm7GhpJPV+g8k2S089Z1GsN6yJWQcoBiTumtWqaSbVrHXn0lcTLG
K6zl/n0R9uJED3kC8zPEdwbk672dtAFYR60fr52UqOtl3tXtxsTp1UNgnkq2P2M3bnBNp95W7+pb
uD7ORleqVCzDmM3WRq80ZZWx9dJPAzfn3FrwmrZFKO0j6y3y9UWoWmyuA4Dc7IUieH4YSGSXXxdT
1SHQ9OHWcJCeatfu4+YJO2X3OCbZeJ0yqCDwOQ1iScgaeUZkZoY9humVGI96BAq4nNO20ISlnoJ3
pab64I0FAb/RYAzfq6RhOARGPZwmny+zKuq6e9T9zieYVPja92H0sU72g16si3Kcw5r0xrtRRpyW
S78e4wva0smrNWHecx2whrO6sgtWSigijASoDOUe9eLQQx0dh35bIYEjY0QrCf7Iy8qplpSzSTol
xrukjOgMDbySAjzWUmnl7OEAD33E2tQyogjmjNdg19DJTokHsqKM/BeKWVa3ZO3FZZE0yvBgVlFr
YH9VvddEdNpO4oyk5sV89Di3Iy4C0EHhjqfQr5jfMx84jzbcORWvdv1f7J1Zb9xIlrb/SmPuaXBf
Lr6bZO7K1JJaLOmGkMs21+BORpC/fh66PAOXym2jMWhgBvgaKHRVuaTMZJIRJ8553+ctOnHjx8WA
BodQQ3ievlbcRzFnX8YivkrWeA7d85wT2RJS+3UyHJvJDhNYbJ+SttPj0AZy7a6DBFXHCtCwA0fT
ID3Ml5CNVq4ptNvBtGfU+jHnmTXHG/l1xt8xbFskk0WIKkSSX1wG3kvJvzlPsuku3YgTvYi4NKvS
zAUZ0G4UPHcDi8S27nrPWI0ANhDnoiTFuxkP2jOqpWlRujP13kpLF19zr9QemsyH7jUPHrL/CYof
v8kp0qUINfwc4GcMy87Cb1qEXkatthGo9MetJpzy6IBSTLatM1AxiyrF+iioSpeaDyYklMmEYJi2
JgVs41ZqDsIe4O2rbbZlt6Hrgt5XD7TqJm7JkQ7bxsc6kOltfT2zxmsrNaScJiulTS99azVWWPTK
r7ayyvwH3KVtu4UDGT9+a6D8f73cf5gOc5N/rpd7vP/HU8opsPzHoSveys/dj2bEbz/7XTrn2h+Y
SZFEhkjAWgIc6eF9l865SOd8eskBg3WApMbS6PruRzT8D0DjmLbb+OiRi1jMjb7bEQ3EeFjx6REH
tsdWiPP+Xwi0eNdBJKoCfFJg4apwGSuhPvprr03zTfq6pRmBdCcIPp12KJc3P1yY2z+7uf8oB3GL
raLv/t9/vGux/e0l3k1X6O/R65O8hEpsFDdql9Z0X8fgN13Dd23K7y+zVPZckwBf5V8/CQPaPO7R
u6yjQm4r2MQV/vPc4ThSDb/p8y5hUj92zL+9loEYgoaajvhwybz6sUMJd7ht9HmKsEOPV9ggryoi
gHNIH+Rl7JoyD1NrhPgS7+wkP6Ziuu6Bw02xtV+ubiCnna65v/n474YHf74lGmyLRIGTxvtOupHZ
RlHNKloT3XaprWKfkEqTG8MVDYctaFkU5erPVLN/qgr53Uu+a3dTjkyurstoLfT4YznxshQKqhyw
p+H1YZF0VHD69b30s9uVyeV/f8rlXvuhNdz7OYVxw6fEuR9menJM7Hz/65d4Lzr4diUR4yHy0FEd
uO9vpMybRsDDUGP9qLpFIfda+vZe47XoIZ5dYaPeHq66HhdhX93qv58JvpvPfnt9D0EGmkOTtv77
R7K1ncHM8zZau+Nrbbc3Mx6XqSv2eRmcfHin4NGOmRNcGPbvG+E/Uu/8ZgZoLl3vH8Yyf74FG80v
ql5TB4P418sML5SKfRTRehLx1p2zF7MVpxqKNR37x7Ke6Rlwxhnkxoqto22YHaz/9IjjBAp5tKEA
DmOH74cHj1vhVATDVR6Uq1HP92MtV85Q/UZ0tzxvf3+/fGeYqx0ey3fPftPWJf6Yiq9scs89AReF
Fm9sCMyWDDCJdFdMAc+l3v1mlPizlQ02CnNS89vY590kHSEaD5zEBVaX8lPQitu6GjeE115+fUcu
jvW/fTyiDhBZmASN/m0CY8W+EbU9Z8Fcf6jy+ha4EqXDbG3qvtrqjGay0T4SZ7HVc+20LDEZXqRg
0k7mFJyI0LmrSyIhZkxJ6bxWXnznUreJfmkjwBu2JtajSSGfpb1XkcJVNzc1/EcXiLDk3oM8eqRL
teHFJyfZ/fqzLUrvn3w4D00ZMx190Ur89V6bE6xAWk/ThsTch8QTt6Yar6AXnRmvrCGwrZHBwZSw
xu2c9gfl1jGpNG9DF28CkR0zi6MIwaIUx6vCjja101Nn3zTcfkqzw3oat3bkcBxibB1RWHmt2Jfe
uC1aixXS3c9zdpla7st2IaJpuHnJBoaSYXrFXpnjRlnwXLp4Vwqc2YSMLFeSiRisaVbWjgeik5/Q
DmxU4+xbrmjMv08Cee00zU0kXhtPkXBMRrcSp8nUtoNKLhMExpUDOYwkowEeYRbmsTgF5DpE8JAI
dHhR4PaXF7RFdctTfhpIIPU6+zrGmwJP84WG8hWdos/S0rZdpwD6Eg+UZMdZmUe0d6uI4AndwsM/
DVtsv29YlTk/lLcjhFRiRdsb7IRnP552o8spWYorxkJkqkb3c9C8aTWR63Wrrk3JY2v7T5AJL16+
BPniEkbf+DASQrNqgdVmgQ2FNN4QPrwZ4v7G97XDkIMpo3nNZrQjl21T1PScPfNjmvGNuv5TtuwL
jg0MJNj0i/kt2zg7xzrntC9GFo9lIancrwnXdll3l2tdT/XWKjd288oItF6sW2FtOZ/h5NMfIuqK
bW/vufUFvdOJQBOGB969JpkLpNq2LbXT8ruqcd7Fc3cT5AmAPvBnONSIxzhi+kUr6kw7QL8PKZ9j
jJNj19CKiNJw6flGlnN2HW48bT5Y6Xju4yEEe3WqA7UrzeCUle6+0aCxsepAcNjFhnX2i2RnuvGG
VLl9TDfIHpKLLOkxWjUDqVaqT5PQtpk/Ln8xxi7ZNuEiZEVw7zjuY1ckG9VjQR91bhBpiFPWwFkZ
nJVYUmGM7tCBJdUjOyyy5Kj1clvm2dF1Ykj845WFutfopnUd9YeCUI4WIhFg/Q068EMaD5fIzkK/
aW98vrjKnhhakZAAPbeU/AwdNNpefYhc5Y+uBG1c6RIkaXsgU/C4fNVJwT+7FFa+9qSN/UHacmMw
cdFpp+EW2nWVtrVjtR0TGn4dU+lyHA4E5F0ojo/5RBrHHH27B3qXncyOv070PRoiA0k/W3tmfO8m
2CgZHi4bq2s++AYpS0Z2dAy5IbR4B99zlZO+aLTpS4fp1Wb2J7hPRiH2jhE9ClP9ZoX62SKPLGgB
T7kEj77fjgG/uoXfm8HaAjHrQVOKS4Xi1PxN2fFNP/p+D0MAZHsGFayPevyv62AW2UUNWi1YyyD/
mvAUt+AUCB24LZxp3Rn2MZ3EfijdFBnIgEeqvM3L+HnZU3Un+ohrmKM3uSWu33+EtneKcMFlalr/
ern+JnT8+7t0A0ojn0L7/by8tzKkIpEP2sBgsFkbILHwxP0hHXufLbxD/l8LjKPhDp9myzwj3twB
J8pXMTj737yVn9VJmIjMb4WSgc/mrxfMdApZWIULzVkml7T3yVyfPw3YSnshaGn1G9Pqr0rZvKVe
HzYei4WtbX79Hn56b/zwFpa97YdyVI1CE53HW3Asde01OLGTqn4jPeXh16/zs5vDYxhGBBtwUO6R
d8e0sWhIJusZCM+yeKlJGXJJ3eJYt4fp/O0ZKREPEoPHLIIZiJU8T+2NHWhbi1UoiNqDpo/bNghO
VZse6bceZDL8RpH+s7KZ/dsAGAf8iL95dy1ccOiF1xrBesDXr03jJmlZeDRokjkzFxLSaP5vBi14
1GLG1vj9V7++Rj85k3nIGvHqgM3BqvPuEmnEvieN0gPQnK90nTd+ZGJcTTZF+bvj30/OPd7iNTMc
EoP5m/evBCuhyosmWJsZ+F0LJRH++shf1+a0s2qbFfn11x/NXI777ytAXhJ3NXofPuF7sS1CH4X3
kpesbQoxNo6B2aLfxtul0G0N8l48cpyWP1xOnemMHduCEBPJfL/cEROHMviLx8mSm8mGV4JOxZmK
vesWpzlwjh20bXjczwBut9g4d4MgZEqOgEDFWvEzAg2ORxXUxvHZd8VJpNpTLbR7ALCbrOlujCkL
oYSe0pzNL3GOPSDeNHaOWNOPnSAfrs3uRCZX3ujsGzd7nThVTcp7ItPy1PKml59nnLCdsmSDLBXk
uX0kRg4YOjR2mz1OJc9LNcbQn2HicOU0NNqL/oDR7wwTkBFvf2NP+NGpApmBHXH47FDz7panZAj4
865l2lbeBoW9X4olWnLhkMfPsa2RjM6Jpc+OcZJ/Hf18b3FWtgd1aYL5diiVvsqzcevWlIjA6A3q
4KXS8ths+3Fkdyv2UQKbXNcuPvpVx4h37HZHe1J/2GZ/Ncfqelm/p9Y+RuZr2kSXGXIfFe9VF0BQ
iWqFtIDVevRPVhYfCnV2k/LVGGI4sGkIyuOJ4II1G8aJNkQ4LRMXvodoJpSm5i4I0ruY6rOh6vWq
mKomOE2ejX4hOUqrD5drOPbNjS7iSzAR02wGu+Xn0pnCkB1VV85+VNZZC/hLaveySb8qrl+VDVeC
tuE4cdIj0oIRXq+nITKAg5lD9Yvyuxy9OyrSC+PWTdtTPxFqI/VptxQydhY8+bagsRlZ504j+if2
HiPOIxFyVY9pOiPUKxtkrZfxnXKvxahr9FycHFddO+Jm9mDGtRTd3atrOCGWn9ulZ+RHlFWO3Bm1
dZSCCSccFYtdCBD7Oknzu3lKQ0IAr0oOp5C370oOrFmwMLpbLhs/nIwZRXKd3C+9kOUecdVEKtYM
UpfliXtw2WJF0B0mLz9N3byzdcH9KhFP9QeX1bWPuD8X8W0771roUMt3Q9954zLagfx971VcII1j
Z1rsmRvujZZKTj7wSD/+ekV473hdunY4UZhxe1DEgGO+O3qiJgbyPzkBl1a7X84DJvIURApE6lBz
ZfY+zeN7z5t3qT1BnaIMtILfHEv/tuDyFmhaop2DAcpCuJxaf9j8Kr1hem4pREpIisayDwvTRntS
7AH7/mav56T7fgFcmjFYS000uy6y3XefF9sHIW4aURe2kx21OZhWyQSkKO2SC2K1tYUbnVFBfsck
Z9OwDmeN8dQk6rVpkks9MZGjA3skdOY0JnLLQYY5j/zk2oQJKOZpTIKuYtYGI2NrmkA0Mt7SYAak
x3EumOb5S5mzXFwOaXUdY6Z29sbEoSBliGrKnXSHcGl2zS5VmJrVzq2nnZTg0iuR76NouAoof8lB
PRMNdnQI4AEEgaQ9vnQ8OqKV14HLHTVJ5Gm9BMHQUPxPIMoK8KMwuled8GY0ffHHzJ/RfLnzdWlM
17JfTqAkHK4sE7aRKlkFZ3GyW/csezISrfROy6vbvhXQYRSUUYdDRc16ST4Fayz3asnB0YwurRHd
62R7l1IDdM0giU/fT5yoS+1eY7MNTZFcIDOZpK8Ue9vuP2lt8oX4SWsF5w2MfH0LNeYA1uBaoxXR
xdolz3J3rY3RPSik0LD4BuJGO4k8/thbnAg5OZZjSb5cM25YCY5xKnYggo54a257h0MdErdjwmGN
tKpbWY0Q5IkU7OL40vQ6ibAYVdnrev+kmcSw85q0zO5Ibd3ipzg1unWEXnv2OU8XWrBZnovO0jaA
mfcgMJlUm0cAnBvL5RHlnDE447avQRVkEBLa+LIss15NToAEbdTDJG1RE9i1tv72y4Nsn6oiJ/8r
DVFJ8U6LfW+yKc7t3u34A/AqYeP392aNdjQij4D2/mfP7eP14DvkC6AzwNth7W3S5FZllRNH+3Uo
GFV3NV8ugsNjQS4l8rhryyfHiUA12KZvRK7ep+1wbRXFHWPTPWGrp+XgnbEozxykar1nfAbLRBMM
fXNtnkAvFHd97z05ZnLpTP/SsDhvgkGwYPniFtrP43LETiCnhwRmhlpLfCYrmqniUHPzTR3FG5e5
20Cg6yDlxq85W1fMYGvvoHNOXgXDK1GKm6XeLowAHhlr5kqfIzBu1pGW/7Hw3IeuozppZnWde8pZ
VZ5XEnwPBcfys5egHJOtlYn1wIjkatnp2zL+Te38k5XD16FAIi7HUPe3Xn1Pe0tMne6toZhTHXEx
2Xjd5RG0y1NOd+LXK/PfX85kKkDNb+FPpYf8bjSgp26irCWSSCuGq6U+STg1+2X5ttzptZK/ebmf
bAS4jCEyYMx0wV6679pnEwp6F70VhHsW/YIDNlFwpFzM+o6eTZga+as+JffSz09pAmwNqpEKsrtv
n/nfMAX8n7C5l7fz3wjv/x3Y7aXR/M9nhGHy9vnHseDyX/85FTStDwH/Y7Tn4N7FS8ph6c+hoGF9
sFGkYwHFSQ1vlB/5PhLkZ2wHnR4TZf7UdXXOu99Hgt4HxEVYN/h3AeYDVPP/0kjwnSVrgRBwhsIZ
YzOzZmr97c9/3Nlnd7Abwz0OWt4QYkf3WUjQMklQH6jBjNDPmcHrK9oiIn+wgiohF26R9vlBAoQv
Ivc6UTkH08CI6Qe4ble721QgHbsiekrpV2grG9Ti8yxDhKgBeaMcTkjdm2etn5ZCkBDUri3N9jEx
yDEPY4QQJnBHGN3WOq5jB9xPX7hIjegfptWVk7Wy6w4A+AlbzawZB6JydShsaRzZJn2pvEcib4MB
TPyqvE3SuqWhqw8Imm19R/wcQj25iDPBc7mrwS6nNbFAZA0KmD/XqtVK/RornRFJ2p6mfipdLX+e
xyoQ+xwBuftMwzN5i3sGI5rqEV7rTWneYjTr6MK3QdVe1yjKIDhEj6hNpxoHdeS1eJa12TG0jxa/
Yp172mRd5MAucg14r9Ke29aNXGLpyLLJRNkRisobRdVHKOfQFCe98gQxDVEsrJuyTfzkomvTwFqb
YQCvP6vUyb40OGrQb/pjbpOaoiOBuY+TAFCjo5F18lLHbTWR35DQ8LWU/Mx0x6DfnbfVp6Txpq99
MdnIlXA9oWdscSdxyCLboYtqLA+uFYmU9rMznJGnztkNY3CCTLTONG+aLo20/YwulCxGGOTTo08j
8UtGJml9R08/QbwY99KDogmG7qFJAwBT2uStdUhVe90e07ty5uwqEemvHLQmnJKyTm1SJFfW/SRF
B6sdb4BQ2PW8uEyBUnIYIclPtCI4B00SLHIVSS2vUxaZXYSOo+AIDaIpYVIP2ipAlREi5Y+rcOrN
ZiK9kAZfjdx9rgOExrpm9TOJPWVUc31JFgOb5gBq2CibtPEr1NGJscaeq6YDLV/icutKutrVkLqi
2KnIJdg16t2BnnxGk9aN6gaNXdQTR7eoRXHp+x5BWR4axvKAqth5csnODVNtVuuKuMXd2NMmBM1U
U3LqtVufJiGSayTd3bZnmF+BcWjF9WDFEAlVNGtnjqFeux0LC91eOwELq5yppdypxrs4qaebDFYP
QdKT0q79rhnuUDgbBN91ZokqKC7iJ0PTyr2ZVA7XquSR2HSUvDt7HAjitaO2uCdec+ARonY51I1J
4LTp1W8o092XiFsLEZKHXJtMUcl4YAKBQPGFEWBCZ1RZNRIi+slrP80TWGdWUBJ11aHYPpGW2n90
Iyd5UFNjX0PPKFbtaIKIR1NrJp1oHnv8W6n6jBs1iwhOjnqCJkg3anqNp0kS3yibfvyDVcG2hg08
/Qa1s6KUtzrSw4UauD9XEsp/AZyrLZVv7Cy96RXQVUPG8ytNLfSoV0ln6/190GUjtAw4ZcRO1bGW
mfMmUu1ciUMOjnWovtYt7p+MZMKctKds3QFblydEdxnAuFVd+SPpTWjJcP0g9AQ4Ka4if2gMTKVu
o4g7lYbqbQYTrY5Ulu6KjahPYmunBuPir6BY5g9RDJnROFuyc6R8ElHiTxYEtJZx7cqpk0Lf4YPR
TPictR03oUuyu7WiHz4mj1Vc9FW9Kk1XJm92EEPaD3r6xi/Ejlb5g28WEo60MVQtksI+bc9u1M3p
hsFIaxTAuYZyuG0THOYESmYVKtpcMhxoDWiUUeu4b0Pj4JDQ4T5wVE5tUAscC6pKF68JXy6DLXKJ
JFd/nYBpOFpjod37U6nCMinIS3JFlm9dxbow4XZhrscvOs9O0x4Z7fuXpCSUZhpncu1Tqy2I3PQH
bYd+neggJbsXi6oyFK2JPlyz5oGDO/i8dBgDf6V3pbFTIiieksnxbuJ+KuVKr/RgY+IjWVt9jHI1
8exD2RfExrq1JO/d5HTmlsAESDs46LWkc9BMynkdJ4huvRTJmpBBhmkgEffAZ6tTwHKO1qqZp4e8
dRIC2Aun30AUxLs0CoYj6ODMnVl2+Alscsi2ttVmO+IZjUcnF5dZ77EGxWI41oP+1bU148Gr8dav
sPQmZPa11iFI6vKpwJEkriau9S6yvE+9kTfta4KozjoiKR6bz1FhddW5TitlbDC48IW7ntc90SQj
CDKv2GxfUuH6FYj8soJPAuHQjs6KpIL4c5522RtaP1N7dhVtsBPupdLfRlmmoQNih1szNgfe0eGe
GMMgTqUf2iRV3ilvqndpqyO5rwa3vHbzWelru7QNInl9GjvblHxkkKx67J+LdO6w2OespY2Y+l1m
dlPYtD2xUXEA4K8JxMRRb0ZOa5UDfVvV5VkAyakoOHuAbrQQzVVipRk0WuZgbHaFVfuvzjAjs5E2
4Qw6T+ed6BrvFHHYvPTt7FHd50G8gI5L9QnnBLBFROxvAOpmPRzglG4JQ5vqJZczv4dapZOYTpT4
2+jqfPf7MmGbISAwzec/usRJkusoj6W3paPR+LsoTacrJg4muewQlVZZjGh78rTkKz1Hpqkd6R48
9Ek/IJb6d1XY/9dI/5gCf1VD31dg0f9xP3x+K38spb/91J+1tOV8CGxa4+iwaP0j/6AP9Z33T8WM
fI5uEa0jH5EGVfZ/6evMD4BPLBIaDNBWtNJ4E9+LaX6IwQlKPUyvfP9QEv6VYvqvx0GPjczkNAjE
BDEPB8L3s4KYukxheHxxMkN/IA2QpG1VFMeqJPzZtDHiAcNu7N+0y5h7/KVdtrwsnjuTE4ZNyQag
Yxlc/VDBO4GwmeuOT1VLrU3bnFCNHWff6NmuyRGFBjzCtJ86UdwF4zLvFcngPZh11n+ykH3scLxY
DuRxnT6mBpXWYPrcO+aTcjN6qqbbqc9jOqVHj71D5wBv8ytI28icTUfICCr1YTDrXYe66hwTPfAc
9YFNiOOET+4My9xyNx3815s45jJg0HSdbmGzLztMgQWRpO0gP9MK9HwS01ReseLzXhgEa3VNqqI7
Oqil+1TvUCOT/oMNJCM20yeGlKsNRLhhXWqrTVmmXnqY+YoBqfmU8e5zEuSUMEYcRHoDZgIrTbau
fXMI/mBZj+S6WgJG7sy00j9JjL0vFWeFcqdwsjoXP62ssy19GT/xR4pBrPKDGYlBk5L2IQdDseQb
mXMPxF49aX5hJnh2uhndbjKi/A4SGnOk3g+jp2s4o2Ka/CJpFb6BNvK3oDT9DYEWKJqTZFhI1rbb
rT3m5YyBJayp3aC0Gp9iJbQzavDFhWuiKKdJ58TEu3WVewNaUwpSJNva2KuYAxsTAI0wWDxHQbAR
FLO9t3LMfIAo1A22vKtTv08W1c0ns5VIswKJ7Ys0ZYnDRczua51XlOpoNrSRRLGhYs7kYC0OscOI
YW0Q49jRaqIbRhbQDHUrt4zGWpm1yJ/JGh5feq8X8wonExGYeGLykvAFw643ujbguZlMK51Xvcrq
GiX0XOpXeo8P0m1k/Zi2I3UldY+2Gl2u264qq95aaUMPZ7WKCpqiLbtys1f8jkMQ2zHgL4KSzcTL
vtCtEl/EkM/ELhdJFIcJqPIvnQ6WdR3riUksYVmum4RnkZSB2tzXlUUZVQuop9g6oJSGDmZOQgQ5
+Z5alXMsnWwnoennuwpDUhqln3WhlMmwNWqfyWV2iEDqZP2Z8QxUbFdP62MppubRBjbRbMcZaRdH
JseB2I4i3DvIEmKzgMTRh2qyop0XNdwvs58tRxVsOfGmyCNhr+0hdi5BVnefBYbdi4wj1Ha6Eu11
6jvVE3F/bkMSaCdPWpvxNPlIBy8Vw50uLHLZH70UhiuniTrH0UykeFjVytsZbR/zwkLNJxLI52ht
zlhIINtWUlHHdyRKBjOvtwoiS1r4DCEQkEaVjvkKxFiVr1D+d4SWyhGgHGSMfNjOuoOngNDY9sFv
0/ouy+MKSwbZkcDKxfiigHS9VuDkP1oBfs6VMrPhFvx+ek8gRvnNYEnp18rg64h/ER+tUp51NOLC
Akkum+YZHZdPzGjhetf0vKcHToU8xERTBQukeHrKh7l4s8cgyTdR1BtRWCxOFejqhY5LhqIFjrMw
p5DkZfzDtaZyjZaDkYFXVowOQk5CsbHW9WQS+A3GhJivzMn1bQ5XgTrKLZzcD4vIwRi0aXTiCL6C
G5T3uRN77ZfUItsd0u/cnwPYtX1o+ZXZry1HlBWJmiUHS4kb1Vy18AZqLApLorZvdozBNVxE6RZK
aGpAMXZaZ9jmJR/1HOMFcD4LED5MaOOGQ/XaqaWFjXWeIzWRoKlkTgndBhzkQx09VBpv/XmmsvWd
ZvRQ4Qyd9sSXnDaruR19O8xdK3Gxp5A0ReeZBFSY2Y6Re3uvmsqu32o10Zw5mOjOdz+5A47PHTmP
qUfdVKe5BBhd+yVLkRk75GeSRg6951xhsSzXHaavOTSr0ej2SYk1Cmuj1aIvtFUzlSa/2rJ68xpF
WY7caRrxx+5qIXwj4WrQbq7XlplEW9esdLLQAzza+0jrVdWGQVK59nHZouDS50DqvH2TDZVLBr0I
WOMwguODOHnAieWZUDQ65Cs96zr3IRZM8C3GcS3abFbV0tvVMOhpQU8FQeYP0Zgn5kurc0jctG1m
5Wujb9roI1m83dfJaaIniQKfzA1t1L9UgPPNQ6nDqFx5BezGcMokvvMosdnrnER/ZrWLvs6dTE49
brKvWR75h6zvsabFmmaXmy4jA3WVVQ7ub1VHNE6mnKS4pLWUuYllWV3w8icf6zjujwiO+7dB9OSg
a17efLKnnsiTDE9TgF8mnnDxzzVe+zgjDXLtVuzjK210kGuhhtUfWTygUEzmWF2zYkH65ubVWXG1
pDtwilyUkLoGmp+zRETrA3XWFc58I1kVVMXmKvVK7w2ddUZUplfbPPvKAkjtyIrCOGLvZ9g2DDze
udA/g49pH4aS9NLQYqMjeqHIvUusqoJBw2T2OHIQvgmK+EL/o7Xsal4FdRHfB+R3f1Iz9/RqciUf
dJhqbLAh/OeWTdf1y2RbFwnlP/C9idUmydSdI33/ac6bvt/oTSFQJKbl6GGg86Z2pypLjGHbkfuw
LrJYdqg/cGJJC8HGqsqmxCecA58mYOtGRGFvJN4jzhwU8ni63HoTaLnRk4LSW3JFmGZBkKBfZS/W
JJFb4C/FycVjTXzcPNDvI4x8XAm7JNdcYcGhZwRYO1sHQVaZqzqd+XG7yrxrGyduvtZNMnJD01+Q
QkpjfIVJsE8xMVmVfkXHKSD7pE2pQViQxwE3Wlq7ZzG2BbtQnWEoNzWWL0qc2aVe05bXbl06QwfE
v9rHXFqlR1LIZKbruQWrQtoTx7KNrUTV7P04qfAfB/kypGmnog+JN08w+BZMwHHDTc20Q/uRAdiv
qH/UNGOWt7suLw4dwzd7g63FG3bTzOkr5MCfbj1Reu4RCGezB4OqjWs6EIG+SkmDZ13yWXFbglvS
MMmi6FTyHxOJ3msG8cBTNFqhqyXcqaPjRSgkoaZ1YUej7KOUdcria6aCMSpCx89Dr3nGVhnzSJcL
IBQmeJAdFSdKZd9mxujfjaPS9pjZDdKOlMP6ETcTeSGu5lx3FlKKQCTybPegjULmXPM1t6Z6RXyf
mFtbQS5f2bQDjvg4vBtduTr5i+jrv9T9rG7lTFTFVtW59pFPjq8ehfT4oGl6ztl48tBcGF0S94y9
fPut8qqSLSqwvjiGV/N02pGBBF714IkUidA3NIi0Vz/z2z+mFr58mFR08HCptfGzolq4jSKZnCVm
wI98W8OhJl8Gn6zfGHBBdKP+WqZoldcmoI+HloAc2kGF8pq1KlQrCWBi1B812NnWg6MFKsTCkL3I
oaDxXQxEOexGgvUinn8Nk1gc0a9ZFfqYixCIhYPABAX2Pa7kPt6RrgBlihI/5g7NVfER2510VkXO
ErNK4gwx9lLqs4KRb7l4LpEErlgbiWSOp3EwgSlYMdIdBrg5tBjlnuQQzxenSEi7jAx7FCtrDsxu
C5wjJxy90746Zqwd55GCcSU7w3suueFvuyKz74K+9w8jjW4cBlluG2GSxC5tIYmo/9AEngT1H8WW
D4Fjpl9nE+Z17eR98KUUsfUqWGvwXyeMs7d0KFkUHErwnAimySZYMhekynBmy8khUsvW4/dNuRVE
FZIxlc54VO2cxWHVj6VOLLdmiAXUMlGFNn0VNRtfuO3FSAv4nGkUl8FG9s7ynzdDnYYBBV2/o882
3JaNJtINlQz3YMo04KZz86wLIZBY22xmALzySqe88aQRPIu6JxxqTmcLeMJUNoeql5m9zeLOrbaN
MLQvpUfLHzBRPKALjvIuWXe8HowJv8gksBQ3ce9hfCCY9ikTybHKxHyDtlUggIdtN1IJNDFxZNnY
OafUbZMyjLLGP8g2a26LeNLasLCwv6y63M3dMDeJFuEbc4LPRlSkz4KH4FFZTYCzeupUsKo9mAdh
rUXiU+x76iWF8KFtfaOyPvkzqY2rESFUt+b51l/LJKBurU1ynVgB7MfWhAMRkmNTkVTDG6JzVfF+
8izNPuV0Y1n0xii4GFWO7bbLav+haAzPWwNI8nZ2N8J6LHCyc1vU+kgJYgxNs+7MuXX3nlO2boid
uQyIJtA59/SNNpPQOvUC5eQAFVNjWSWxTusClzzzwdqb9PzJr9KaMV1JKxlq7O2D91jBx+jCRi3L
VFpW7IaJrenxkcWe6xsEE8FzbMaB2KCz0p4H4U8wQKhCNjxRyBSIsTK4yLL2mJoMmsMxCy7UtM2K
jkT6UlhYGjKZRORf40bdWcZiklGeocAxUrr4q1kfiduk0aSeO44i5Z/KyX/D+Pb/WnOJFs6vmku7
YXor337sK337ge/OTcf9YPuGYXAy8x2LLYEe0X85N40PVEEAeg1rsRxZDlP+750l/wP7HZ0XKNhM
Y5nH8kffO0vGB36AAzwZk8uElan9v9JZgs/+lyaPg/fQMo3Fosbw37PpLr1r8gBvdHNa/kxbR2Gs
QKNQ2HZ5ZdchuVVRsILSNr+Os2E/InqjuU9jJUspEhpy2ySDynuZKtWsJiO3Xju697e6ubAtOBfD
MMln67P8T/bOZDdyJN3Sr5K4exaMRuMENO7Cne6uWQrN0oYIKUKcaZyM09P3x8hsdGahbnbXooFe
3E0CFVEKl9wp0v7zn/MdrmoZ9Ul90cJ8uAcxwq1xwDpFR5jVzpdOQ+/cjqhYAn5Fwdqx6q0uD63o
ylYxT6dw7txnmpA7OLjc6eiGLBvu2b5aaA4vC7vnG14T8TAlghuKjPPktRdmuMnSjFVvP8U2jp4h
4Seixa9/JY3JAUmBEGkPchb+947x+BslfyOPJuMUP5M+xULT6YShcUIiocSRm/LO6vr+eydSxv2F
uZ6dotcH6oSlzKfrMnaTqJIW/pymrDiGdrQFFQdb6sCOvMlO3rBZmetx4Aa+w/oO7XdMKmiods36
w0unHhZRYAGtqkbrlllIlceeTnaEshaDC92Nxl4BhoU0fNVOOdNyk+SVe96sQlJH7PnNDe1HUILA
1vpvtjugV9DIi90oRsxOzy0AT9XO+PTZ8N5PLM7ou8GV2dOok54GcsJnjecX7rkzuQ+FHuN7C9SO
OU29Y4IdNln73qrYHUStH/jX4MdUQq4LHYe7i78+JV2MY9QTKQsQb8Mb5KT0MbJb8bKAoEolpxhw
HtTeVFb4gRHZ4W5PIubDnt0ZLFRhN+OZBJ7xALtjyXak/cdHWFq4UGzVL8cmMaw+5zQP9tLAMaiL
9UC/W7ztEMLmeqw4WwMdmLiOZw57X4HlWIgwiz+Dqm/tnv61pIzJvk+hlTNaSNXuwZuRQfFHpo29
Xixxmxu1/GAjon+yOxJfs17FLQfdtT3FNcMH9W9sZ4Balml7KIoy3IoWrYGPrF2yj9SbMN11cuVh
VQb9+D7OcfPu1zqFqGOAa+3qhYKakklY7VZ3ul7FbGUHFk6dtZ840g07Hjnde85o4u08lBepJVVJ
tioGpAKCNxcu8KIw8hcSgxTTpVIdqrbqamAGuuk+Fisub2LGI3NYU78/N1ni80aOZUVDJulw9+TL
scRW4BlJ63TvXmJUrOJD0jTQcUXlBNQlsZfd5dID/zhnHFj2ICcqIljg4L51VA7k574SIYYJYDQ4
OKw1+CDLZkNbUpgrdrT7aO9mtiDgUSS6Trc2zZq0Oyam/AEvq+8uu9BPr+CtORyZxTyLExihJTsM
zirI2a18FjgndfMlwN/9LGQZv1IRvn6Hvc9GSlqe9wZrUfDZCdW8lakFskAn+YipblrQQ/Ep0IQK
U5oBYKEJk0XlSIhvKuR4MzYpLcrJapt3l83i96mgpyziPJlvElRd3NY4R777xmULN9s0sOJVh/O2
6rh/zNbKH84dbn8pTdpD+1BzivrGNeZQYC3Rk/dYR4uc7F0+tvtgCS3oMo6XPQcxELb9wNAJuQi9
B0u9zzn+UGvZ0CGnGmIuhpXhfDOqDDLqZmfIaKqkE+1iG8ednaIOvdxXrp2m1FpS9LW3So4mj7pN
C3ymQ9PisI2AvHGTi02l5whHjrmchNDFjdvQek/hZS+yaBwKf7nmiJCoW7tKxAdhBykQy9M4OJXl
6klOjMLOIxe20RZ+ZGg9a51GFFfaZQMAdrtx70zJ2ZVSNKB6e9VTDRfFi6f8ewXhTl506aLFhdVm
M1YMU7levFszz+Y8r8Z28eYdEx8lvWFnZz3OACOe/HXyumiBM0dbl4IVQkcsZevQRtjn3Ujyhd0z
TcxD+bMoC1AsIUuSiUO2HBsCaEGwnIrEoIvZS6legrQK7nquxa20lq+PqlnaH4mrrQ/akcGtdDGf
FfoyyLDIDqrhceK9WQHPwfk4kkFA7bJU5s0RwExmAFFMFz2Uk9csr2Kz9wBwXa+2CO1TzKxH4yml
ZxBZJt18JkOyfrp90d3SeJm/N+3sX6apZ7+QFw0+4aen634awtlh3l6Yi6F8+j/8aTJPjpswR/Hr
huHZqWMqzg1qEGBawZgXdT1wk51E8HpxxjnUl15n+VAf4f7Mh3bo+oMM2rXiKcEthy1zis7qae42
oVS4cHIKz+09FR7zyvPSy69YZpgH6dVqOZv6xn3W01RSWTub5Uk2JdfeWJRJsuvbRI07Z5rg2iFk
SHksMMUQ2RYBb2DbrUl7YWdQpnYePv70CN6FlkHWtLA68W6ZZ4Fy4OwtllrxzrVNRi/9CpF5ZyYn
f8p8pEFoyCFNtuSRmJehK/KqOeI+URK4WsyYwjtYbrJymWVavkvD0mmnuaGMPP4LkkBA+913GJTV
l88mpt7r0tuaHo2Tv9WYX55dmbsGpqnwPoagGR43YDRPUDWjzpeyxyqxzEP/6WuKhZF/+x8BqMm7
sDWEzCY1Sjrd3J7jeIMF4Rs1aLmeqakXIQuGumriZ4PIvmAmZlLDbmGFXyzMl69RJNCXVCO4O1Xq
JnNWXDZV0fW3bm1VZ0286OselPwrtJwSio096Mesd+l5XpccJdrgBz3PEHH9s4ACeJeS2aC7Kje5
ZNdltUNZtqjltjUpBzzhPl4Ve5WVs9+WHDWWYEf88KaZ1PXcpEqf4WKIu4hUCLC5GUznDp6ffAwc
ox5rnSfQXZdc0/ktcoBCVtJw5pphvQx9jKs7C4vOYRSvLb13pkq8wrMdX0NRD84h8SiW3NW9A5TL
hg94Y5OpN4yRpj/PvIx8QwZe4caopBxvKnI7duTmVfLEE0UU9CUW9rPvtxKy1dzHx7TH9IyiJQYV
IbDJ5OD4ZnGOcq5LvMJMYU+DQ/b+hGlfvXY+PqwId1HxCO2oucs99u77UViixxdQlFfc1NPvrAvH
H+xv8CoQUf0oTa7fg5WtHnbs7aNj5cM6BaOrhIftsWAFIdVgbfW8eLjLqH556ucyQJAwHMd2k78g
KcdWUTxOCGkFCp3tvS0mXy/rJHPbo4vfIbxofHx4yFbsDs7xr2FiEnlCiqAa9V0SLro60005/7Al
Du4IbkRzacdmSiOcdDaiY2JSuH5x658PWDTkbrBz+2JCsykjp8+9ixUTGR5+PHwENdPeT/ZcwwUP
TTkKZ2eSJj4Fzsi9cZUcD9imuMkxaWbKSxNMHq+cEZjgyda5cxS0Yf+SDp6FuBEbdjLo/4VPkChk
HnWyzMrPwpgiSoLKMUjVulvDe/h9C0nkwJ8eVY7IrJ2wafZWVcfdTiPXv9TWMv0M/BxOb11wdIL2
5JqQidzKiIFX6TfT9hYrDpZXj1WTU03PMz65YT5lk2cLGLr7sGYjtlGo+OqgScOb1bcz55Dza1Y7
AJWc2vKdsxznjr3XZqovrKlo0/3oLu550XrqKcdXxQ22W/gHtNvHt6PDbnYPYgGpbKRRRzKXTw6Y
JZNS5vr/zGMx/uwG0/387fp70/92NPUPQGm6/h9/cSj/51//5/8fhmV+k/9uIGZVoz8/9V8m4u0r
/piI7X8IavaQY5X0JA0BW9HbHxMxVCIQ4Q6pYKZflioKF8YfE/Fm0CBFAUtEbaihrYzuj4FYin/A
fBCuENg0fgcg/TsoI4/X+HNK0mfatrfsJysZHy+I4Dv/s+shWAlD1UvyvTPKWi+rBZvyTQNyr0A1
Rhk6B+eU0/mdDJUCTzjjAsGwBw4aJx3m5RyM16nMyMRgFXKS2ix3DMldE18VUnhg40XnmJbDb9V9
VVzixbyDfBYMjzkchjBl9UkzRXxOZ9OMoFOhxxvmqrYP25dEEpdzQBmjO9Ng3FKTXFDoqi0x90HE
Jgp2+6OyEs2TOw1TMdTX9ILKgYTf6pbmoUtzU94tiTHu64YElbhN4Q7feX5GVGYrKwq/Z9XGw2BJ
7S/4Ls3swceYtb8vfG6r2K8TIS4S2VvMYuMg2sO8qO4L02jfnYySY/fgOiwS70HaiuG2wcX6ZrXa
8s99IJ/dmajgvYIL95LveTWZFjmLQ8eu8uqc2vIkIINETflWaI6pLlKD1faR29ftkXFwwXNggno8
1qDj9K0/Eh2De9Hk/jGEF2mdEVByym86d2pMpGNrPFZig4vVDA35rMfpAgpNtUOD/GzQiDlO4h+c
A7d43Wwk106M4YwjWjd/NRhSzCfTb1HfNPEs7EuOq8kjdHZP74kqxZ+IKn1+oqOsmZ4aQMmwwBtE
wb44ZIKG4++VSB114VRdGfxsSRjmr+GsVpL/TRL2NITwL0HLZkF9SEd/dC7Y8atv2BCb4Ig/c/6o
ZMWQMFAwz9HIUeLeYt0H0sBGBuXWOIA6wOngF3hLMcnvcFRiIsxawtG71Qncd7fO6oe16hMn6pDg
H4kbquIIEJaZnGySf+fLmA0SaKp+OSxsk5yIv+JglGgtv0YZDJRBi3F8AOma4clHWgZ2mYruFhg7
EdVdZuppyAGdlH3THhkH02YfF05Hoo7q+PpE8W5w3Jw/4cXmi/7VOyI58kOmX6+HOrA6Hk78Mu9w
EtvuIc3qsLjJjY3BYLTL5QljY3ONoyTOL2jOmKFd0ryX3Pp9JpMoCWpO+EPj2e8lplgPadNev8TY
BM5JsFJUWOctXEOlInIYLRDS76tmslGnJ4sxeCwln7RIFCFnwnvdMYPC65KQ0+V96U8MH2NshRKB
pLP0EeMPzO8ZuuUKu72I2QqHM0k+tx+67qRdYnb72mXjfTLNooMzEzf2G/ZGZhIornCb93Rct855
3/k+oERZjHxsMoznPjJov/FBTJTS7Mq8TMMdH0oLEFe7aXeEOTw9tUqm1Qn/cPEthQpgRQGdAO2+
5T3Z4L4YYXepTzFSVMUzyYSShtCrUuLnZhvbYiVqi8wnuYx3s0TbXzh1z3PDCajVvv3I7TZ5ULXx
ZxQp0+GjZ32kHkG5i+mUGWjkN5klTBolMSrAbp1iIwnx2dQN5hbGxlfWZvT5igmSN9cj4PdoZeH2
nXd5mu5m9u3fWFyLGXqqtKyHsB1HjhQzaeq6Dr7bU0tttJoqpPAxrmB+Y18t/H3W1U19SDJsScex
dtiY4SbGE5w3drEiOfbAyMnOQf48wmSwy6PEzIPS0VAOJKO1AiP/LitdXwL/UM6dpBtIH3t72VA4
HITCXYvu8n3tXPdbNfrcyeXsGf+kcTwwbedJ+wUlR56N3OWbF4y7NhQAO8O5mbXKta+KAaw9k5FN
SBuDWvi6xLF+VEnPu5VPVjNfAedY14OHsOTvq7EO4O7O7sQFXxHMIf6MDwr8vWeW9GbCbS6v89Ly
cSgRcJHPpvH974HqC/PSA4AejgQk2iaK57QoHtx4DhkgLUFh+wQp3D1Xs0fi3cVIoW/qWYuHwnfg
Xbp17uVgzQYh6Nr24WynjJm7sJh8fbC7onBIc6cTn53V9DrqnIK1lsKFKrktrStGMENeAnGQPfPP
dklhCGHlYoHa7Ue7SKDqu0kYNMRs0qJd7tJcmdzHvdVnGBq8lQUuv58r6pvcySzWzP9div0Bfquf
pFtoO8u27bE3+LTBkTT8CJKEDdweykRXclMoccfvLSzizQ8yqbRILKLX6tOj4vOpDwgmkA1wRxDp
+9Cq8DIdRl+2/i3HZxB5QKyr5YjdgVZ51l5jepZjS8EWtN3Q95wOK3M3uoG/YH9feD5C9x4NQmtp
yxjUN3MjmHTpFPIe77OhxUZO9EnP82zbWDBmRp28T+2ZgHpm4+jyUY9P2vA822OplN9UwHg774rK
aZNz3MWrTaA/lbi+6GJ1rxyMDua0JrB9X9FZVyzILHKzkYRRqDfXRGrSoG/28P/T4Sd9X4u+7Km4
9v2DJuhf1sfYtYLhO6B1Qgg4N4YBg/SYKeCBfbvI+jkvKZiXAIwCkKA7hw+3OS9zomIlYUzSwfOB
hWi6XNdz7McH/MkVOfre9MFFz+ndOylZZXxwa9oJtex9og/zQfGU62OcbHGgSLwKicKvWSgDg81C
YUA1+Q5SLu0ZhjnmBKUKWu2uMKVYz7l0E+5NYMT89LqsHMt7bwd36a9HDvzmdqpZ8rc7x8ri7qVB
Z3Wv0AqlvJY0gnqXqZUPxV0wFL+AupPvl5gP9DreNR7DxmMbdwKHoC7o/Eahb2EacC4CK7vIpKV9
gkhw1927se81/Y4sv/OlO5XHl2U/WdCgXOJUbzEoRgqC0sB/ZC4Lr3nj/DVafVV/NFhDcdau7ZyP
75Pbl+xDsAIul2FTYCfKOA0Uj7QYpuP3YhyqD4i/cXNWAjMer2Yso8V5LPIpI8pBvPKuqFjIb4wL
3zsrIASnl+AcVXURW6zHqaSv1+G14krnKhRZ0r3MRAIeusrUbx5dN/LJq+y8hNsMCGKTIpoMMJS7
0GE+1yOKjydLEclx6sy5DXffeizLUk/3U6hdgi5TBd37jIQAsdlxoGEDYEU73aeCm/7vedL/3gX+
h8Ij/V9nNe9/NuajzD5/01+/DenP3/aEIv4yB21f/vsYBJt1q4KkBpVhiOOiSxDz9ynIZsMHmwec
KcWIYPoUG8P/NQT9A34L4w+rOmQgPnJmlz+mIAsMrAKYE7LK8znLMnD9G1MQA9RfpiCANCL0hS/5
PaNPjzjoP3m/kdptL+8ajj8LSksCEOY6lAtlsaRW2vpq5CFUgH7H3HOYwjWdL2a65LDrmqzfew6t
JkzXFl7BdZmWPOLkgKcpYQwRtCRqT0cmXxZ0gVBXDzyZXaJWS95q6lyW7FmWZmLfnjAfHbSc0ipy
ijT+osBFdMeFlsbH3ie4uDOpb64HR8d6vwoM4WcmYNw8+UoDDuJZ70t0xTUBoR8m83Ob+WF1bkaO
Ai+B37XLBfAF6gBHSyde1Ga2OpM2rASUBGzZ2C0tG1vk2tEthCewiabUQBTLm6prdutKP9BOZJot
4OxWKXRsDI3XITDubR1jmm632suK65j060flS/9dEK8SLAXchf6hLgif1yzPXtvOEHhJ5nC4KYK6
iXdBWNpfehjw0yETUxQSKu2dT/MEI0BnurxLtR1QA9awWNyz85fZYVWWXnD+2QPWKZ3xUORQ2jzi
7u46fqRsUSTVWyvApFSsbGszRtO6xuW0Tq7Wh6njh4mo4aJjg4nGBCfuyh3PRmd47zPWR9xYav+O
GGl3Uxt6gKK2X1muzYZJDyfcBOxQiUZZIN3K/HsXcr/VXrK5+7KBgakrJwgw/uo7V7UzruYk1jFR
e2NnZITsNDCQrms2AsdOgJg/yZa2tl1LNUl+P3fj4N2v1DVnZ9nI2HS+GKj3572hGX5f0XiVUliG
JBjxJNb2oQrx8WAcH2s8ng1iPNlMy+XMMjJNn1wvU8vBTYbVOlluJoYrdnhmwL6SW9Ux9bxmjmjf
EEEERLNuL/qCbBNHSyv/CBaCR4eU76ONjBU2+U7aXmsfWrvgeJHkTpuza1AJK7TWWfWhHIjq7Sva
6gwN7CnePvLB7Xb0LMkNtU03d2dWNZGbZSFbQA1vxszGojG0ifWoyYC6x4RZCIl6odj9oism6yWr
SBse08x3FTsEYkNXWePY/n2GpGaeGOdzxtkG4MZbxbqi2aflOGSPpZVO+XVRx/3FDNivuuTkxTIM
CGQ43XYDCcPzdkI/OLJZx2ZLxY4Tvw6Y/NQX37elT+GSscHuuYDcY78sdhb5mn0jFkq6/faJwCt4
TIm7ZWgBk2uiBjNbdm7nQVOxQk/NGlXe0pY3WOH94LZERmS5U+NdvHDWREM4oGjIPqXh4n7htqH/
ShVsdw/CrUS5F1icHFJ8VYlvCc4kMTWXPB12fdoiTnh0U73nIDR310lMMhljtWmqG9AT3LnixB7k
D53XM7kAEZvhLrQzxlgzz1hC3RZd9jCwIfZ2rSh1jbu/FMO5tgYPLFS9/a10dJGdOUq11TWBxz4/
mwQ9Rzd0vKT+Foot0/Oecz8P/KFmly65jth7peMYnGrGCTpXUPbVntU9IN4isysrcp2UyK/uFcNZ
SceYelBkV2ucnmp2o35egmcVctbZ8+nzRbXPsSzeHu8RqfP8rZA+RWoLtWFLMdtNVNMC90LrO69e
9Q5/YKUjQ/gsYuHwK1ZB7w8oPoq5v3Fai0ZPcrtJibDxSag2PLQ09WAwJXB+K90BJ164Nv5NOq7i
R6M4FZ2hf21iapynKLyTn/20OWjfFNQ+sMuXRr+knu6+BrGKGJEFMYiB3v3Kpc2gVbQat0Ft9xBy
qrTUL4HdB5KWmV7/iDVFNvvSbfglrWsULCL/TZdvHrEMPW1d3sJJ4HvAtS2WPb+/yBX5nKCDZ+66
DR7YEgIKcMUEqCpzu+y8C4KcAEEdz8+TUGl7ZVdZ8QjcNi1OE2Ui1vnYMTbiPCUBFDmxcl7pKiwc
6yyR2nV81iu2RV0T6VxYqQU9K0M941RVORfbPkW7eqrswPmZ0S8qKAcyy/3oY59gaMfNjR3SiEds
xu65F0vWAQlRoPBM2X18PbKK+9EZSIO4ZDBt7Tp7IPEwxDm+2VgZranoLYcrCeWm3tvs2WsWIoG+
MZOReKcpsnkkkNuxnAPRwwlUKoAEqq46MoRxphEacZJ0EpHnNGShCeG4xdgEmW4cP7JnmnUu25hI
A75sIR9bXp69XVW76XE1i7yMEzysuxoJM9sbdL6M3Hq1PmIM7yminr2XHL8oiN+w8y+SOKsGohxj
+lrUtsPNDIHpXXIv5/MmGcreEqMbY0O4bSU9ZygfV9EVVx5FW/mRdEn3NjhBcj2Fk10fHTwZN+3S
1i/NUE0v7HrkK3ImmGeMQNWdQfikek6HNo+b1sT+YYyTEddO1lVPmOxz4jJ24fCMCSq/j/D3pedd
nuuWxDkLRNC9aszRaqTfetzbQOslh2Zllx4V4Pa8fYsW/YOhT4vjjNH42+jX/WOTuzUuIsIECZ0K
TU6tUjAFtxwCBhRM2s8o06hbHm8NyySs7rRQ0e8mjX9jZroBMbln3T0Knf4g8+HUUerNJE7Y2EC0
IIC6VY5WmpIplfvzzIIns18UM9BnWW8fpWJ7fecp2BCUTeu+woObzfc+GuAHpPTsiZIImq/qIKOb
oUF/pKwoXKVzogZA3yAP8872LaulhnqKfhe3bvceZCL8WI1bPspE4/oALfNMixyjG7tQ/cP1ZUVj
aknRHeozpkweoHOGqBcSfdmVnateWu7DbRTUyfYhe7Z9pjuBa8Vs0ZMt9GNSgntj/5mRHiaIMesw
2wu6fmZkrcBTZyj97XIYPFWCyRXD/GBlZSP3TokiGVFQN961clT0snOg+em6JlkuymVM3+oElAXJ
BSFHCp6sgoPgsgQEWAaPiKwRQfrZj3Rg7NLOUnfDNAsu/UQT2Q6ttiiOqzMjeCKa5gN6X9nnB4gi
K4xmHkYXqGksTOepWYPIxixxsLGAqbO4DPM73QxyOpYtv7J7sT1OdwKNb96vXj29ZW7pXRpApdh9
QiubaShZ8uDUTS0OM8vX+cyyHPfPzokZQY+MmHSWO/STXVsJPl0cPQxlKqz98rAURXxXgQmA8VGv
idoF2utbTiEZVTA8a5NXC9Dl12Y6w14tAEBzYeZ8O+TyqicOftNtzbGAXSCOzuuwYTDcDQvtjrjg
HIAWFFY51b4dyWUd+yYDLZBWC30y0Afq71lp2upcGWdqo5GeTEIfoCPfUbzVMzthg6kmpXUKeUJj
pZgDh2RhWkPsA/RQ0EU09ATmO3tefuaDmW6q3BjiUl623Gu37D/pFUQoW/Q8vvq65/FBYpbowRIS
BNoOzZxTM0/iHJwbNrOR33vVXddb2SfQP/eNdj0wjBDLAhUV3GA5ZyeCusEZxgM2brQ4eak5a35L
KqJn23ALq8OQxYZn7LQeQMPUf5NQ2Dh0CS/9IVIFHbzNx/XJFql+WvtkYpVCdDNFxOqFuxNx15Bq
90154BDFQygcAXRCX0gCkvWLYeOasSh4zyu/JK4W1ErzbMs8JBS3ru4Tw2Ntx35kVDAURHGDVOfh
RRJpi5fQS3FeBUvFgT5OEvXZzK4GZubq8XVoewdPfW7TRjZ0LFKntiDR2w1Sr4eOB5y9Wy0zDag7
AR7pZW4qfMB0NKa7wBXWi1ZD7N33bp9+dGE1vi/rlKCXYL38hkGRDAQQlAm3MTKcFRGRNxzX3aH+
toRDrKMyqxucz6KjsIlO7/iqY0dJANJ44qKHVV7gfZs7i7d2pak7wGT/DfnHdXdTomlPsKcp/8wI
3PxM5VJiuwlnL8FOncxXYOG5r/TFhFoYwwy9HgiUlEfPKfqH3Fuyz6y2GUoWmjaecW6Yl9nO2w9J
EgP3IE/nZ0KAst2jRBYPvS7jlc0wj4qd047FC453BiIr59LZGw6q37YAzc3iO8FbVXgzHePU0Lon
OQTjmw8zCCu0bllKU19LjI3tkH5pwYkVENqc9CPEjYVcj+QNKYfGxXw3umr4jpyZfVipk3/0fTi8
JsXmAyitraHH+G5+ZXcQT3b8cX1fBUXzznhTUjMWTObW7VT/GuY5qwZCOPxqvBq46QOPAcY3+IaI
Utgiq+KpmEPvSdQ4lARuLzxNfea+rvieLAZgyWW/zMGaHxOVmnsik+hoNccd2oiq6mud5vkF/t/6
4c99SScIsd+fJnXb6ciFVV34dY23si3HHGxITpSLIjTFOmDqxfgKela/o5i7/h6Z2c53mZ2aAMt9
hQ22c+nJ5UnG4/awFjXmC+lsfMEcGW2fN2UYXJAqy3qoyRxFJ8iqyUGQ5PjBHNaQhnUSlX9L18zy
tyyfu93AqvGYAvgBP555/EFNkoTRk6q5m5mu2ooDw6BfaK3gtN7YMczvnvrAz74Y7Q6TflrcciiW
8oaaN97j2JAYObAd0+uDmpimdiE+HKpSvaHjCpFLLyPJbRtOOiEITpFeg2DZsPQwYOor7xC3a4Cz
ydDthhGCg+KBDmwdX4crjha2JoMK7mFa9dv/aU7FGzJxzlmKAljiKvtkwC8H+COA+upQcgeY3p2z
u6QJ4JHw5kGK+r2y5L8Vtf/Yam/+a0Vt/7362Wn9F2zD9hV/iGjeP2zADHawEdV9CtMBJ/wuotF8
tCHrkDzZ8QWevSHG/xDRgKOJACEeMBq1O8qT/HN/iGj2PzwX1B3eegQ2hDmp/h0RbZPI/jfl3Hcw
1tO55PjYJUQolP1PEpouejt2oB2O6ONnGx/nsnU2HDJQxeOf3pO73//NP5cjoQj+i1fihXg3JDaJ
jR/xJ1DDYE95ENdlVNYB8e+U3ooKh0HGxtcXH2DYWT78/Qv+NTTw+4+2yZcgY33uEGL7+z+94GqI
mamQ0GlaZKdumBE78mFevhZkZyShDOiOx9SDIMEJ6fnvX/tfva0eaA1QHaHD2/tPb2s82QC5Pc7A
IhNl1DeqW06MWWxBOMQl5f/hrf1Xr4bkygWkJPGNEJn2zz8pia6hpkkuauygli8UptZZlEwB0fOp
Me34O6Hl/7IM6ff3NQi2NigJbkP9InL86X3l7plOumQh5+cVe5jVijDtvqoid89jSG009OXOXSH5
z9+/p/8MGOFSVXyYlNd76Lp8H3/9KUfPLZoi0OgDdsKyo91zC/P2ued8guzq94tFKP/ff0UqmOTm
AHKlt8nff35fZY0bPOgqQAo1h5MAgwKRVW+8dBuZPkBVxqHO4f/671/UU3+VtfnBSLgI20dY57/o
6/908fiOqwnSyuM4WEzgC0guJAclmcwpAySqgi/iOv01ufu/pnh7SL3zdBvtrV9T/vRr4m9db7mn
iJl1S71JAvawjk/uL52gATlBuvWXfoCBRl85fU/TRGGb+mOifzXccdhQd1bodfNplr1dPamSEXYX
1BNFjBSxJPrgBi1CgDfHox8tCMS3asrH+3TQA7a9IK+/Ga4IOqW70qXzAgP/hSU1UZciL9GNReYz
mpQKPNFhxj/MUpz0iNxbmW5o4mxtrS+DBDpRfpw7gmws0F03RderwoJeT73kORs88trMrk4lqHRk
+cX+HfwXWdJxqn4MZTe/5p2VeafMzop7d1W9942mY/c4qa6tEQG9QkXptG7cxDpsI6bfOjswwcOd
SJds7M4aWQ7bIFuXz5ioC7SB0idnpN0s3ZzKtrMjku68sebP9TGNLWjLAQeg98TD7Em6hmtrK9i0
n6bGVvUpJKlPP72FFYU+lLJ1Dj3Wfy5mkQw3Lmte5gLSOueC4PPPtB8H5lGCTD84j3GmhBOXrwep
wFV6bj7GZzkmKvXspEnNVIGltD6HAtiknMQJ177l1C6yEF9G134NnbRHpGFW9ytSo0m/4P6k10If
8pkyxmfGcPiPEL3cmPK6oUmab2tVCOtyafPSnfcpaP0qxsmkivbV+gWKGn5Bo0YtrRhAHKazYmK5
j3nplhwDgxSdoyo/poSCybxkAVAqm4QspHq8HCCwFkHD2b1wsyy9qMhFqOsU6Ni6652Adcsucwts
2QwmuHHRyBrXeuVwtgUCCaSQXWVE/IX8ChbbXd5kkpXLFfsSWV5NrdNPp+EXOgyYBWo4obFCJCvz
zTA64KE7PpcbQltZ8imMpe0HBTHaobk5Q3rfNS2Ohoh1yTy94v7R3q4JRddGktNy/MbvF4diqDI4
fBZ/gBhTDdqHaawgDLADLsL9YpMWOE/DgFpQwpgFJzFvGh8rvwWIJhKn5+zHKTtFpFDLazqG0+My
zwRA+qaKJ8769ESRLodHnQTT9No4WXtvFA/pvb2y0mecH9kSYy+Pr2mh8Chf7eNTtdp0ucP5ZHGz
bKEoQuWhuhFYhYk/b8GUHdYuixCJp730KglmEmplvtgPqWevT5jSlk/Lnu3vIcWdbw5a4Wcrw//J
3pkst46kWfpVymqPNMzDskmCoyhqpKS7gWm4wgw44IBjePr6oOjKyogui7ba1yrNIiPECYC7/+ec
74w98fNo6MKaAdVdXCX6RysJneRTBGmMNJla60Xbkxz3G+URv6bwdVWVrnbvNgmYvtpzrM8YAyMO
i6iyH5nBiIaTbMD3WdZe85QaHSaMopktc0UELP8GjOGIdUFM8d3rOKHRrqbVkgmZPlExlSJMWZwE
IlevDsqusjeDNAF/0fPsL+aIsaDrNJuTMKdlmlZVG+thTr3UG21PdbJuKFUIVqWTRdSejrq4Ct0x
yAl1/M8qkTTRbIZUlFdwLli3BsQmZg6NicUxqdwKG0M8A2LHaTzrMPloHQJrkvPDBaVpyHCKrPo4
ME7gxzGM9InyaYY2tPXOPRt85bwKn97EVZB4KHltpGHVkuS6HzoSCgz2/Sbierft8pdUmQxCPTfS
cmtndQzRHeJ+FzrWzMyklFVZnyLalcszU7WoXA1aAjOhNeLpHHFsYOxseuDWc6BAgCRkcvA9IZJL
6rsp/RYSxkhOrwEDHeqOqmm641jLZNoyEASPY0nuajXbRCSOdl0a7k6aQ+BuQVTQOVcrgTm/1UyL
YoCmSM8WXrPoKSCvNm9t3S5Knu4cMB9LkoEcAhuEKv51KAyEl6QVkwDC8bzWGncswjTh+BoOheaD
15EMw+PfgVBx8BxTvxffJDoH4i3clYDCLq92CCJlxczME3tJ8kXeTrU3bcO0YuXh458ORtOA+xoB
WDR3ueiEfeKZCxQrCWo6aM24D0DY5poUn8Ek8huN55oWRmwFB85lGg3xp8kWVB7yueb5VfaLz7PD
7zOxnNhO2oF5x1l2UfRhyNBPJSc+NimtOrnS1KdjomN/31KPlfZyHQ/Yaj7cysR4xoPAlgDP+8kZ
DrQvWMjKSlJFTXV0+lj7OpKw4NEHt0SZzzHS9HdCCOyB4GB66jyq7LHCa9qXbHq5Jw6EpW4y6iTb
ZSPTorUxucudR5oIwwSmSUxBmLacbe44GhNGP25p7ESmWhkgfhn6zGhTaxXBR98xWanbjZHa3qfy
G9GA9gjkzkg7zQnH0uneUI3sa+pWUbLWOEd+yqmqef6ksvkYEpbyEEwoDCw7NuJyH+s+rE9MHtHV
LSBfYL2JMextBwxQrwDqOOQbDIxPVtaTIpQUhhcHoSdCXqa5mI+s/vDHiAVF/rhB1O9vAmZV83nI
KsN4tMbEv0oUaMZJAi5IyOAMCBpDI2WG9pxR5jw46VA/goWxfSDxZuBtYqzHimOy4ZVHPHSqPMOB
lQ5RS6crX6i8nd1XHt49oCeKUwmICFIs2FQC7ys2fOcVm07wzhRXu0W2rvglO9e4BaxfvMJ9dqc9
llqBqN9alRsmjltb245Ojg4b5thBIcpLklEV3SbpumZhmteWRqn2KtcNR+xtnvIQerl96EAokIW5
TfyRkIPbkEIFJxX/sh2ScCkHMX5YxeYHzkSi/TLx351lYTAtaZzEZjZfM3NgiuvOXzZm2ps6T0rz
3FSgWml+TzxtS4J1JJBXxn77MkAVoyEgxdv7MRIBrHZgHiKaXYBga7uun+dgpTHd7Y74jcf8OGo+
D042GA3xl3yS9CaCpE1XEvascyKW65IMctDHb9p8VMlJT0ceMysbCrAVln0M9zRL2EqsoZZxY3S1
xqloZQ5ZzpXXpPYrUWpgHWSNsmBt5eDr2BkgcIQDs6KEjZqMj8xEPWvdQQv9wLQ4gQrwzIkNaTCd
50n5bdhGLEXsdMo82BrDNIEy7XIew9lIRqnFA2CRoRQdwIivxZDYAG+r7RbAjGfF0Xdm1aqlxG6p
h9dJY2cvZQDahxQfX5//GaC8L3gDt7u6jld/aEze+DhMbVtoJdB2lime/l4jMs9HwFJeusmSBH/y
WKS33WCMb7Jh8go2LbCGh7RM8TGYWlAGtGCnHJ06UttbxF6wNLAdtb2Hb+8WK2n2C8NL9eIYXovd
FNyvu6H2esmVqzj9NanRjNcUqWGei3VL3IKP9b/duQZzqC0GZeAb7Rv1IJm9ZiBH6tS1O7u8wck3
XZJWsQHk+cuQfZromNuA9OF2l/Sy4RkgBBmmiIvdjqrICkNa0OCbKGppvmMHmV8KXPgViEMv/fKZ
VaOIVCTLka/JC2Oslh6v2PjvNHo3j4GNJL/ip9f3nVFnddgxI71LSxBKLPitvp/1mjlAGsRwFWVk
aB/J4DQHJSrILuNATx0OSw8nNO+zeO9lH9zZg+kgmqEmKiQ01vLkYMncpx39R2XTfxQ3YxHf5iod
mpBYoebhdO3NctX9aHWEPsq76EfByyJpvdaLrEd1SvViL1IfOzJUPzai8TlapMDJo1hpa1EwcOMs
UqH7oxoa9uBMa+wrqIkm7ABW00GLf/G4Qm8MFumRSD8qpLkIkumPNinNyH0xsl7eS9JST92Pionr
iS5hvD+om9MidMJRQ/MUP/onCTHrSfyoosLmuHXKktH2Nu6Pcip/VNTmR1GNWMjvix+d1bZZGcsf
9bX/Q4n9UWXtRaDtfrRalEpxS0IaBZcoNIc4svoIu1CoaJb50Xt/TrT/Oxf8d4ej+9/MBSm9b2v5
rxmj5T/4Yyxo05ZucdbnIRMwnaJe6D/Hgrb1DxOsBvgMxn4/aaF/jgXBRv2DgRal11xQLGW05P1z
LqgZ5j9s4i8gQxmWWfYydPofuOvsP4/PwN8zqsRbYHg2xz7O/H8Zt7QN+5o0dy1CI33rorY7E/ew
Pz/0JLAfgEw722joHYPAR6M+9QqrXZSL8hEiNJzorMVUW1fVW1FUCIJ23C4tKtSDMmmsMMQkIPNJ
dCKM3vEcKJN1QJznXAHJYUn1CXeTXYj7J4gJ0bUwhhRlnHvvl2gr6s6rtgYbxkMJ9YZOq9izx3Pg
2BTNZvSMnQt8tq8TAOzHvshtD0Gh3qRl8gwMqH7RBgvQnl4IfMA6q95O54qP1/Xgh7k/RAzJ6+pz
DFpXW//Lb//fzD/NP491li/UYaQDxASKCekw8y8D0CQoyX+XtHihzRpPM8rR0bFBGa05Ovv39SSN
LwjkRegCipaEfFCK15z5mwfu1/xlyoPhe2Zzup+jThj0KpBI4lCXPrZmOcJzrWx1zJLCsfb5wMHp
79/8n4e3P+/ddlD0HdNbxs5/HUkVzNYK2IZsQnAqYaZ0IiphpzF0tdQPmyzVN3//ej8dhv81l/5/
X3B5Q/8yZLQiPUm8gXkK53wkNP1SMn8wEC+t3r6fyAm1HpVD9ugf9R58dlLdFHNxWxTE+6PpxYxU
iAV/PebD/u/f2J+Dd3+8L6RDwn8MdykxZWT/r+/LbOU4cMEDxhsjckxRWR+1fIz+PzPA//ZVAOg4
Lhk3thV/uVSEJllGPULsqeZ0N21rtGFj0eLw95/lL1VjPx+Ggeoy92esSprwL7e4ZZFxoMHOXXmZ
j1kyrW3gtwhb8QknWXTF5A8vIyUa9aJzkruS4MKMgOiavedGPGCTsA9er2xiv5jksJ12c8KAtMzx
XxUoVPYcGeFMPo9qOAYOmwhAgNh7aOoJIBVhBv3FsLCPhyRxxSPqfvXaMJQ7TiiPcu1ExRKwgcvP
ZnaQq9mUFVt+oziMujKLFWBieorJ3iR/TH3/d7n6d4fV4m+Wq99V174X//Z/vtv08736t/80iv9p
/eIv/LF+mVTxuC7rjW0YrskDjWv4/3rD7X/YSy42IBpnGYtt/J/rF8vXolhRuMM03bMRZv65fIEp
Z9VbcFKEV5AX/mfNPiaLFHfifz1BcIVj1TA5mrNOIpjBkPrzncrEkolbWywU6YWD1BGMwEbXCQ4X
mrb4fVr9lystgZOYdi97hkbdDC6BUAaQL4anRpI6i7GKQWS1jSMjuOZ2+mE1NY7HWSi5Afro7jzX
M8i1DQBUyNM5vz0rm44Og5PNz18coYxstL74IKFrbCbZMRltPR9HIhUt5D/sShz0XozX2BHdTeNY
+QNSsXPjGlOeYbTB7atlGP7mps0utZjd5yhJpuuoSDIxOvuyJ4O/KB0Tk6eTeXuYetZ5cKm5gc4w
UjIzVrTiFtUZOuhGRkV3SdIyv6RO/5VlnXfrFSXH7cIyD5nQ9b1VAF+OI3y8Vdld2Bd7eKY8Fs0R
5xjnhWrXJ5o6lFOKkawT8puN7QfVwGzB+S81WEu3em45T1hBvhoexCcGRgXTRt4yCI/uMi6+y0ZL
vX2aguLFNPDhxXyB+K7zSwvQ11r/fIwE5CZTEb6nn3fpT0N+0RdPJ40GX5TnfXj5LOlHsowNPV9y
U4+Ou6/0YMk+dc63nbHQBz3hxHViDt0Fj6m+x3uSX5wgSg5gDcZN5/EXRs/55lfF32NQ+nTQNXjJ
TOUMY0cfUP5s6XzNRJwAdXdqIFnMx0aT8PY4DfLLFC01v82UXwZkCJpBuOJuZ9fkk2i8fWiy+qnn
5AM91y1yJHfKTPYKKERYkWmtVkbjDVg8E3PhP3j7AVOztXIdDfvBz49H1yXTs9rLd8uXmyX0BZFc
1NiQLdbazCsI8hS8ojV8lW3GZFYj+Ng49WH5WjHGezTW85GriS/YasoP6GPVWmm8KAlf99snofPt
2DGjv5ofpGDDtM8s+WVR6UMHVD7dAki0fwF44lv01W3eOcNdNemMjxgMkfiVVwy8d0YRQZ5UTW0e
oAJp8aofmuKxbTovzJLBu2hpk5+MLkp3qDLL/KY3/CvDzRYnZKtfnG7yoTRb/k0Z6DrAjgCUNifl
egvsn8pabtvbhgKrUBdjdGLDauETD0oK1Pv2Lc1HerXsMT0EhC/WQJHUJvE6wsYa1ImvuWydfeUR
IdtAG4z2HlbHL0tf/I8d9NeFUN3VYYm/amMBC6LwHk6EX/vd72xwirWnAmquGTphr201wmO+Ly8D
F7xfexjfAqzNq3K2QFbZuXvf6IP1Inp/eMgoTQ7b2EwaKOMT9FzFjTDPbnvyC8dgUDYND1PsZTAj
rP6lTTSDpgS7UescrXZTNxRxSdcQR28e9K1RMgB0Zc1yGuPmD4mamLfaRLtuUHsJl1YX3PXs03GN
5dCD9cY859SU38YCv8kQmRZWddUxgIYLMvHYSNZtq2rMIYHaJ7o+NKuIZP8OBAxB6SFzbzu3J3dZ
RcOjXjOBaXwI+rPjxcdClBx1mVJRuYkB/6PkZbfTWDgHgE6fvefKB4NHJadYNTpHeMUOdsHgFvSn
tqnixX7ayCcc15QsD3nVhhbkztCiLYp3WLVbS3FL0BRHc1Nq2gcNQva6r8rhqDT7WuMDukt6w7jN
3Dp9zrHBUZep2XieaAVaQS2AHQ3YjW1x0+XHUpoL4hhP3MEQxrPU3fQlKDznpRcujn6yCXM3JE8e
iEt2sJ3PBceofzbKaQ9YG+8zRKHuaFcyujqmlqxTjIv7CGUTs2/S79vSRwuNSgdLn0X1IBpgfsKd
pJ3d1osedArh1kAEgWy1em+vHMh6DUxPZuSCsxOpHT8tvoSIQG/gqk60cQ+0CxGVTOpjz6l+32sC
si9Kotex/GTRVgegAu+/dV9kVpkHo6tKnD1jvqfYwQvReNpbvv9+1TNAI5RUZhf0y2oLe6p5jgeK
zUD5UzKKxncXx6O2xjDgQw6yxzfM1+kpmSMSfwxXQpkDTHXGBtYTYLMwMRvGzy3Cql6bLScpL36f
EaFXTssok51hR1Go9gpWf7ZWY1tr3CpjnR9n8g5nglTxxmxN80AVHpJHCqG3rSqZI60oXP3lGIRU
LOxhHnJ7R/RaKbs/t5k/rsgWoaJozqnAUr8JZKEg9k3Q/6Ji/Ol6rk9FWRK66Kf2jIOfn2MBPekr
oSzjBGG6PVGotUy9W5MLynAaIoQi2bMpGdalPk44PCOK/nTlvrRKB5BK2cWnNtG62wziSaoqPbS1
KJ+lCOarToXKacLaudwS1q2XxCYPYTqPjh2jL2flxm4HbZpE+X2aSgbDs+YcRqJDN4CU5r3lUGxm
mlGxobqlIpqDRdycDTh4oHtXfiKbHQI2IKnA59mq19wQmAIOrfJoK2+sowsYluBD0IUjyRtssaxU
rHfZAfJ8dq9RFAuMe7qNnSE4pd2cf/UDyJo6ciaGdtUTSg/PZwOIkbDM8ndsTNXZLbE9ywnwT5TZ
9bbt5xqHr3wscW8Hq9qNvG3JaPq31cZlQGkAoeA1D3xJMr40Tz6tgPd66WbRiivVO7q8IIds1VwI
nOpfuKm9EyyL5MpQ9U2bpH3SUaEZD9g9LGInLe8L5sY3U8xDza3BazXRPHA5pvWDhd0pXrcGCTUT
K/Clq5t7mguNnSmSs+7azX0KfZr/AJPb4j7dO/z9raNhw9dGCoRVpR7xKCw6lDbsoqS8QMa65oS8
7zTAiJu2UwWG81jR6+GtUFU5pFjlmXt1WsfIkCvk9+PgcfwohSgvJPDupMUCkJbmEz7jjVvOH+xg
SUSMabKtgXsFkE5ORedboWh1jZsWUy5wiGAtvOLRSmF6ty1GwdoZdQgaDEPZpmlrPejkFX+Sd+JJ
U4XGYBnbuifnX4lcfcxqrH/l2YBpPPLT9jI7JLm1MrIvstIQQO0xeKDchobzeuixsybzNy7jYzvo
6tFYYEKNmWq3TuWTMGzA+anYmgBAss65A/gJGMjYN9Km3Zs1jAulFVaYDBaY3sm1tmLo7U8r9auw
SLypCSeLMtuik88ui9u5zMaGqt/J0A62CcWebgXNHLhrTMoXS7fZTFOlP/tj6X5OxlhsKza+awfH
fQh7WGwmQvewartmSfyPW6seu62vfG+RrsuNysdjEjh0F/bc0kfL6c70Llhr1RduKDmWH7OsKnd1
XYLNQIlskPR3AcUct5rGcwJVzn220Hay1hzCmRAQQGJbO7hlR7DOIS6eJlMZ+oVrQ0i3WsAHdHG6
2nA/EgLaWoQWcN3blMfHXr7RGh5xZBHmfU2GezvbJYy6qSOrVLXcaIlKT6oBbtjYQ7/3jc7fAYZK
d5rd6F9Tkrs7VFy0WGlNaIBOhBzVzycHIehuZFNQ5U3zGbtludbT9hdNDogm9pTdA0ypdhYglpt6
gk0nlX8rnORCqRehmzEZVpms9MdJNy5EwOhRI0C+rvvJ37EwIE5PnqlCRe3HZ0C7/VvB6vYZJVNw
qATsRtLws3GosLUaWz3CPUNXgmadUaE05C/H8elDU/1wCvy6PXh2Yd1xx4qDMdvO2Rcthh0Sg+mr
7klG4RjUbyMVdRGzeWd8wqzUvKcCN5gw62QfEGG466VhYPtQ2bkshvnk++WMUC1SF/FTEnHoldE8
OHZb3UM+1N4MizT/WgfIuBssqWp6Hyw4JDYq9Z2KG+2h5xYlxVpb0YcDKHvPnlBenUhfQjByng5a
Ku1nrOHOJQ1cSJOZ0+wcF9DXCu2YkWImfP9uCIS+9zSdBruWcPm9Skg5rCw3GrOVrFR/AKMpPiy3
9L5YKOYDcHplbjo3Tu6wC867rubKSwy/3xXN4F0pABwWPgHjEF3VxjkOivIAxSu7S62KeKGppE6I
wLeyc5I7Z4M68Y3ryfmYlA20TOl4wOsyc4lFBsWDRimD0bGxcnvbXyWifM8zAThFSnXyR9xJXtIx
1nKDgY7YFEd+7LyOMp3WuHmeS3fBo3rqq+UfhXEJbC2uJx7SrNM30ODsEOppfilnIUMIue+dwE/U
tKrfx+QBb+xYL25U3L3nPYzlxui17ajYjccam/WIi/ZLdZTHxKV68Gax8+nzXPFerxMZ4LU55EeQ
RUOoeqQtP2k0iiaW2lnlnMdMpmeMgsNHDo/vtkgm+9sIhHE/xAREAzNLN/SVsCmb0jgcLR0C4aTf
U7L3azIyGu5SFZ9H7tfNnPVDiJvbPXqGEx8rajHDHGfchnjpzVii7eocSjdtbNc7oSXzLdaGfD95
yrjCo2jxUUwYBmEh0wzV3ah8+uLZCdSwSvx96dnbuqVRRw/KLVXq16gtn/Jxeiw7p9yS5cnXWTrB
I8TC2colIT48jyQ/CM1m9tuCzjzVZebdWVNUPWsjIGDTs65zr97oi6ruetBInAPp6mG0Np+FIObT
9F+pcMiTl8YH5RXEOPpAbeBHsd1q3X49lFgKlpLfZ12rQeDz2Q41+91tM2ePjBgOXoJ4bVNW8woc
aK0YiF2YIECGTSHtpvpHteylUs16akdWSbiVGwj3yTErc8R+J/+l5VW27gznMRq0bzTIzTjXl1of
3+qlh94dh7vSwZNFvnO6iSJXO7qdTyLbtTaQdQUmkoSPX8E37g3txVBY3tgBUoJAnilXYPqgX2Vh
QET5bGWEwJrZro95zG6y04XD3NRnYGGLYufHGWFfzVhluk1rDKPVUMf/EQo3FofZBB2fdP2N5aj6
E87XhGDf62qVOca8CVjkNiBLxyct9vyTP6vgFwKJBBXlxKEqYnjeJqf9wPrUWbmOA7XxpqPj9qrP
uVM6F+x5apexF14zBvqeOq8/DBP5sk7LiITQkraNIjqaQIacMjf4heXucW5tqjAC85ymwUml6ptI
8acVu9uqyY8MdQG9sqdIOydAqohOac26ySTnNgmiXcEYSLOyU9aQ67D1sgzJNdfbtJuuBAtPWpA9
y1QMZ1tM2oOIQElD5/6mRWFL0OTL0eYDTJtkkxuc5Donv+17MWwSrDvridRf2BkGQbjgJWV/uwZq
BSHIOYmcZc7vmdDWvjwSP17JImf7Pmjuo2KRzLkgVmwt33KfYEOL7r2Lcb8Rbd2UBElWimMhHjas
T1nM0bqvd5HtXWrApyvTT9AEgNXAtcb945uUajV+SumUnL+5wGf+mwnnWq3vonK8Umhd3tPo1++0
oDr6CNcMAIpnHUwRUKgsxDe0Ydm+al1wI/piPJp6/5v5HEKHmN5IA0sNo5b1hOnwBUbLfC8y/a2W
LY+rAWa61tzTB/a7tMuXJgg+hin+zmz/RpWcXKye03jwHRfGwRfsu82CiqqYnuT1aCcPc9+9J3Uz
nBBmudqE1W/dQh7izm1fieDRV2AY+aXTLYu9oh7deGWdhY5G2qKIie5G5LI3OX2ZC90l2LPiiRWV
bZgdwafC0EBpYnqP42inRHkcpbVra/tYVjGnOs3dN/H8Vc3juObt0DLXzCewrW98mY9dlexRGW8r
PxlDwvLb3ipYVvsD5BWXvLLGRCBvi30xJ822qCjGq/ollEN3ITDTRxzcMXMmtcWqUkEg08W2TgMM
FOIhZ28eI68z8+TYVHh3KPM7er6PvnIP5KtWLqcKWvJAcQYuxrAkvS72K20i2Yax493NLBYRAtx+
OewYNkXPXkcQEfc2siBSO2ApsWcff6/N2pn7YcdfeXApzyYXK8N5dm7tKDt0VLqsJ794ofbjQRFe
BMR0gqKorYOm39TZ/CxmOGFTglUizplmSDu5h8k508c0Xc0xOepFdEFWJLFm6bsiT6hxzYNDEucR
zSE9lewifgLdQLbS7d8IOJw4DxOuqkqbzK6R7AWPMjzOmFCE9Lh6YTqLXS10xJ25ALvfmpzBqWtd
dx5OtbWWm+JBCvXMkNDYSYJWR4Dz+roj1LfLK9BxYVRl8jprVQvrNKkZYAQVrVSRnxFd9Xgq4uWb
zzWUyENf691WpT30sKrxNiZTZKimjIZoR3SMo7vUuxSm8g8RrrMNXr7xo6vJrHcpspMdSHVmp1p9
TbldvECEbA/SmNMj3Vy9ZEYwUh/TjmX16LVJ8ok10HhjxGbvcXybd6j98rmVWQ/nY9ZWJIconGNM
dyyoIzuCZ9z0gfx5S/WVnQn5K8L0WHY47pGgnzZT3f2eDa04cds6WzLJfMFTPFH27Y53fu9Vy3NC
PkgtWYZGnctRLjHaLXY3FWJpmS/5LKLzhE0hNImW3iUNJ2VbGMFr3vdAfXWXUKRKmqunkupJJkX+
Hk95s6OVqtsmBauSNXTmUcfGfK/AwOp8rT1tbQbIjpUlMvmWtUm0QUgGzNWafs1WmmAfrEkdxbAb
dkXrqRtO6wwcJLCUhhsOowtTB6FATKQVvm9C/tGjh7ljEwyNsUCmmj2shGKrEs+hmK207/1p/j3F
WXTmI0WHrJZqG9UlOw095sBrxHp6wITSHVlR5Kkq/GaH4Yyki9daxqubDerMoaMKk4X2MNmMCAbN
ZExixfkDtInpManr+OB5TfHV9533kDjy1XIck7bMXjuXHAY3Vco2ngzvfBSVee+2mPXgedYbQhLc
3A0TjZY39B6l/vQoHDpMCbGXK0Zd445tTP82Mzc4ubU/rSuzbPd2s2SmO5+Nq2fIUxtrxTOeHs7D
Bk9sUWEeBkGo3/SsfzfU31DbiDvrGOcTuOSMyU3vyAOQmP6Qt62/psNWuyR69gvLPbtVN32cYUus
StFc6L+Mb4QuEDL86im1O/NBBZnJrJk6glXflRgGCg4MW7Cq3SYyh3jl2Fl1KOji3oh8zm9aF9ck
jQ3F3qPfaAOvlQh+mVQKY6GoP2fKxU54HME9kioN+3j5Ydsqa49x2xPpzvgeuDLDOHINAumC7KY9
PMYl+OoeyjWrOfHoDPDPofLKDIQY9iWc88Wmx8yAtdIYVinYKwLqKj6mWWG8jwZnxM5ss5AuR2YW
nSvO48ircqikvN2PvRAPdbaNqr7bpYFJFTie3nU8Os6FLPlTL6bpobMwO2AnGw8UFSp2y6C+vSK6
7ybH31J0D+KV2OyxkV29yfDKh1k6cArF+b3zl+EqEYhxLRIsFXOWUKPJke2rAhu3cl1a2IsMzQTB
xtukJjgbD+Rq1Av12NVLFTXizbpIhuolDzIa7eBNU8LNr8HIut7kXisI/SSExSyz2TFrQTZZ2scM
0puUU2XNvUa24Rwt5WS8n3ONo5s5omudMQWXNxTC/bLbIdl2VKIc+kg1O6F7DFA4c5UOjSMC3fDI
/WveKYN4qsrpeTMFXsrEGXK8J0kBRLB/610SIgMd6jd4yqt9itF5l07jh2p1LMpg+Somk3N86kjD
3HYqV19xJomql5jkj5OijDSx9fZY4+o/I0VlWzaoW2ZcoVJNtzXt3mC/XZHtKSpjg4XL32oxlthq
wO3pRpG+G5lCnBha6qGR2OmW6szfKi0tDMrJeLBGMYSkwI0Pfaz8sHWscZPE0oa/abTr1mU+i+2V
DCu4tiM+N1CEAz7xjmfDFuplhRG04blOzPXMDMZ7VpZdAI4RJmwnKUOBFkSgQD60gipamjXkUz5k
HbS8hm4Ct+EOhMh/nCYrgGZf9sUhc4p3xMZi1xT6cFb822soexoRP8/cL9A+iiNIipEWjba4wW6S
EmQw6zNUkTgH+Q4HCfQmhSAb29MkH1K59ipoMaewPrn3JoYXKDFCgksS3ZQ+wuaXu7qk+6nwgnSX
wINDvF/K9jxqzQjZWO6zoVDNDBnMe20Ouk+968Vt48zDb61HyTQ0RYkeVbvePkIxPE9ibnZgzjmG
MVO5o4KTaYXnaUx+U+4Bo7IObj1brwbkg00vi/LqO6pk7moXV1r/5KbQmT/zNoO7KV2gOESgj6WH
WkjZunpWjfpKoQbflpK9DHN9d7gKpY23ArfjWp/lV5D8qLj8EbrgtQ0YDaoqalfZrzO3+J0+eRGP
O6N9xfUe3Fna0l4Y6Q6u/IinDFtzK9dfmoHu4rFx1Vs5YFJfixpz07q3h5gLIltKCxdgDzXa3yOb
IuatKe/ch59I2ZfojoCMxmvW0i+WsSH8RaJDexGq6/aVT4dm75Ihx9FY3hv03aBakSm9pUT+m0Yd
TNAaWvwbBaTy7AXKvnjC0I9G3scp02S+TDPQeb55jDlaVMhzG5NyVtj5r4hz30GL4gunPOK4icBp
j3wDxFfIpAFqRxsaRuPLdni5zB3hFDhx9tH4wXDfWNVwwJbI+Euz9V1jTijKli43AfC4uxz6PJTq
hKAFltj+O046CZ6KstQN9WNsrzwTqkNRaRVBfSYaCZeO6aO6O7APorUwOFi3E/9gPSm+ojEB4KbT
bIkOVsX7POmaOxy3+PUDQNWGxzy155l8sPTWfm3MNg+58/hmZ4syy2b5vLSK1i+z0bevVYQouuqL
5b3VhdSgSizdUQMD4fNs0vmymZy5XOz2xYfqhmyDJhStbCpT1qJQXw4sFFwwBW8/pyWGWlRPHOtB
09cASON97JXWhYdqcFeRKGKWFtHjabZt/TE5wuq+wOU2QrvnZboTmSOe5TG45itGGXdTI1r3K8ua
vW63fCsVnxX7HM+uDb2uLuNvunjDrphmXLI+mpz10YB/AYqEaZBSy1yXzppoqr1n1mcB7sZus5lH
3wjxQ3OpW8UH5eIGlRyNNQ7gj1CUg6qAxoRf2ajekNlb5yHVRTye26LyBNt1+3sqFeR61OqkATzb
pVTzUWUKcsiYhvY2GEX2GxBCOW6dTIriUjitthl8Yu6nbEpnCgA4SSYPZuGZF4owLInfS4diilGh
xsVVFY5kNZkLzss8F+x5O2MpugJkmKPHlshhv9H8+AH0sknpHOop3L5yoJlpbU7tl2nQavKQcQeN
HOHLub0FxADLzJSyfaXDjtMvk+/iOnPqYTWFGfdSxvPgvVSunZVbQLX5wF5X5acCoBiI11K4XIhB
BzVDeFnwOji52Z6RaZ57k/9nHojD/Qd7Z7LkNpJl7Xfp9Y80OOAAHIt/Q3AKxkwpBmkDU2jAPM94
+v5AVXdHUJkRVvsqs6qyqswUSBBwv37vOd/5lgVNPt/IXliKoFbVHQhUh2aEBF0Xj+CdNOFNSa5X
F/ikg2k9pHHtWfwsDzM+l3klQKFvHKgRzzpJ0t96q29vtKHXzH0WBQaxCVZSYcDxg9RZIQkP6UNU
+T10Wt1j1iSwFIBP6Yy9wxN1GSDTgWDXMItTirHneunpbV2COZpKu5x10m8GAKj1Nuw4FzGChP0T
YoDaTWmm7mhus0ZYU0MsVzi0zJupM9RBSlw4T0Pjj8lODolOkmkTxvFmYPyRdjtaHzkD0aKtrogE
r2lWxnYKDC/BS1ozuRNIxsI+xgyqUC0MqwI4IXbJvOtxAXYV5OJA5j6MaKFazwpt+6ePOoz2/VBw
kEvp/WKtc9z0JbXIiPEKw6h+hGhYzVvo8wGmVBJff5HRLW61ClzIyuFiRxcYSbUlB2xmEoah4Yjj
fdQv4wzyxiXT09Km01NGt6WUgdx0g+b2h5xPzXELv4eX6y2Fa+xD15BuEd4TvuKsQ4BLw8oswMJ7
xHBqKYZOFmaIIguqpHdmB3lPQHjNRVa5mca0JJmBD+el5rrbZmTUQYCXG3tEh5QbxxqiNe8fgGF/
Ajknsgtzntot7iT7lo5Is9OKNr8SpHZucV8GHs2B3RyW7WeqZJOb1sY/OZ6g2CespAO0MW0o7eyQ
2iJ9pEa7nukbANqlbRzZ04UU8Pk1UANeMds96ahjfs/dJDSgmZ6BNaq140/3TtGT+Qn4e0UJ0npa
Z35nHkn5W7RPFTvxFcyPfQh8eRvb2teumC1m6+K+pYHxo+5YLEqWTkJOsh057QgXgOhARBguR5og
636wfYK2zE+QRjJMDupCEvq+TgCQryyAa8AwjBWBUKiF6XqExXosSPOmNF6HVUvks1jXyRIogieZ
UmU7l52LWj/HQCh015slp2t+P/MzSWaBh5D0M/SiCq0KHfUiwGSpsYwxn9o4Y9+S5ZurJwSfEN9g
1MO/hKnvxd0S9D4Zm6ZOlqSOjBUxB5N1Dd03v4miOnrCB3jiOTbpVVnl1Wert7LrcAoesori0JnK
R5cO7eCjcB5AjeBJxHxRxogcb5TvqDSkH2mXdIhI0V3m1eUqaVw8wUlhbWQhxjuaBv1hLhhFUv5E
u7YFRR/4CKRFeul0w72VZWt4YHdyLvd0jC8wsxWbSuL8aHTtjuYYpqaC+iLL6nvfx4WnEkcHmNnC
mcPnMXhp7R7zlGkueKUtKWdYUyfnSlcAsrRQ3HY6/Vw3t8ttIhEW5zNO4komL3PcOFtyUPJPxOtW
q7IcDW/wJ2PHuE/36ARfdqOe7PIFBQXIYu5XNnStVdUENgOCmYqcI5C+DqbQ4DcM4rvKpeUZ1u0u
0Mv4PgNgFVRkpuO1uQhEutHoDl4U+HMwSa4HKJR72oB0tPwyTQ9urOjwia54ZFY6fDOigiZaC+LU
UNGTVobJZW4mX0FXh8cxNb6MaMi9tsEC6A4oTKeB1B67JtDH7bdlNRsXk7LslVEs8TT+sRbDuNGR
aUMP7OcdfIPuJ6m3P0QS0pHKs2ldZQwGU7N8TBb/9gCU6AZVIk04bF5XaZ5oy8ARoF8TXKSaOS5m
SeAvFhNGVxjzD1Ym0JRolr7ZVSGuMqvWtyntl5omzyqoIntDdsIzQauP3RgWV1JL6XQE3zhHPftN
C11IIEOx5PBgWaKiWQ7xB2sUtHYdnKWMGDi3cvqmRg7NuNU4AMTyp2lkRsDald8qMTO4ViH4SpRM
5MMhLOkhiS9JId+cTMddXpjMvAwyZHHg4mmhviOeW5LW0f9ItZqiYhwVTca4XTvTfB1CTrgoJ+dB
k87Iho+MEA0Oowgd9FGRGM5OmkwxJmtP90PzilF+JRI33EW1xvHhV5IbV3Xufoe6qrGWw+LEfU65
EuT1Z/hdaD1EtHeFtoFttO30lq63dpgy+85w+dUbQ6UXU2FCWgr9+8zoX+L4U2HHtwletk3lSky+
cPf1+Eaabb+eYu3OCEptn7UTAhoze3FqTGhlcN00hf9c9sUTpJzNFNUUigPj9kp31k3t+997SI6g
Z6fPtWUwj5yOwB1paynnIOr6JgTVs8m7FNha8pWD8FqV4S+9jcXKdWjbwA2BLET7TSXaliz0w5SS
o+XmprtDEk6Fbhe3Ma7wLeoUIMBZAEM0CvxNE6vnUZaADcCZRDjmyJGIJeg3OV6NNTEGVe9ubdJc
vMYxAhxPhnVtcSjJunG4Nezo1rbSBxWoC3D40Vors4uZhhTHkJ6zVv/ixvADCBJ3N4UW31hpTIPa
qR+KNjxgdkfBXX4zKf6SSoOd3+TfG0vsCK1sVykGJuY9eXjrt/AUjPgxcKodjmxUhO29q8OHFwQ/
R8N+Vu6absnejNqbuCjty0ZvEglbrKHy6YG4xSJdB3l0kBlCPThfXr+A5ZyaFgaZaQ+hane4MP37
OiXZmEzM7dzIQ9slP+PeuEmK6pIjjiBIIo/XsQYNQs956tOQ/r/S0cXE44sYE6oG2tkbPNvWVxN2
G73GkExDNA0rFEipB6DR4XgNf5F5nbGtSYKlnecMpMYE5kU/CHrjokXuKKoM0VAPFnZdGfLK7lpx
00j2LYMngFwuy++GyRPtiV6B+xmUhfOba9GdIBeYN3gkQokWRp9c8uej/EKE/m2NyOZ2SBNOPAhE
3IQPlg7MtUq2mLm3jqmVPEK7w0mDVnevOIFoOV4/PG8rm9VTzhX2aOkhqeIz4j/VPBHCZXdynx4q
qevML/tbWZs46ThK33VdujKbfGCylxBB21kVWfZKXaVx1XhhMtxH0t/NjMI5S+DdJBhe7mjhgNhq
ctClzXjZmvUNaQ+PbG2XgAidlbGQyKJUhwRcCFjyRctDMMjsvjUH867qM8vj9veeSvwr4sc2VRft
OZwwmqQzlPjlLqxqkGjlC81pZg1xKzwdnrSclQZftb5oneFKa2u6QME1Lmryw9NHdiL0asDAs+Kh
hIa7HruBrg1wzgCIm69+SIWNzuvs1iCTjur65yDN6Jrs7PiK6aR7HTAOPYSAK8GrUROu/d6SP2yT
Oi6qsl+Jy3aJ8iRbExFJ5Q749h4ABe2oKfHX6HLdNZuOIjIjtq8yVWTe/2sm4v8MM75TJLSL0tPj
pOW/5t//1XRaxf86yfb/Y2D4L8NE5f/PDgYAs29I9qe//bddQfzlgIg3ybtbbAm0jAFq/bYraPpf
QgpdMBV2wWoxErOwCvwPhwvOPSY7/rIlHdAqBn/pXxwu+y8hDDCC/MteTA7C/nfsdoa9OIde+xVc
vAr8+Y5U9D/48/iAr51FpT4Tgxj/cqJE2rscLsKVE1OPX7PhkcleO249fyudYsKCzmH8imEQr/MQ
ueGNZgjyJUMD3bOZ2v4dTHr/EfSn/jUckvKhiGg6I0Ak6WulW7RlON/pRr6x3b79xhEfC7/GKHjh
RoQBCQ0CHOQqsfrutmyhVHgQI1qHtryTc6aXsrgzU1l3e6Oq9XIzaZX5hdJeTt8RAtTiSRAXFDJa
6N1wR2RIOF7bKkGgPaPiXg+xsKuHXJTYhQhyFMi1UKTQjAGyuJVTcoJ8Fsm46R2supyLilKY6JLL
CWZqwYTnwp5EX6JgcwsBlCIX8bGRJQDpNhjDld9p0r7SgyC7xrqR1NvYKchqTPqJtOIxbOoXDY0E
SV12y84bJEVyW1jSZPlyooims4yXHGRf1Cn91NHM5u0AKWm6rTuiVlfYOW2KxgqJwXruwggsZMVk
/Wpitup7snK6zykUFsy8lD/udq7Ig0HGWGR986PwMy3whGaXD1YzWjcM+qIOVnkYkSoC/STo7h3T
FD/cIPKBqsDa/SXbPLhkdD1iZK/lsKlYWFKPCg1tfElrIVupLPghUSdMCFssYr3Y93SwyFkq1HYq
io4cIqYdn1SCl3RHFg6E+7pCwbrqo8Snm2KQiXDh+tas78ApVVftnIXIffqSQC9oulrqWZMf/Or8
BrBKR2vH8eop9QHWW1o/rmwGPnTIiFr4gUyN8g1bIEEx1KORhKAbOkSO6sjSMFQ07kOc1gyFi4lk
XRVnnKXmOBhsPByV/9ykoOXZaGP5zbHUZeSOebnjjSQjjqzZ5FNFjhrMgQT6kEe3BuVYYjnpjWtp
+hOjvaa4JGsVqG9vNSl51+bgPNhmNyQsyw4sJ791QpI00bL+sCu76aEBG9O8boh5Kj1DAcjc0Ma1
b+aoin7OkcL0gTe/uDcwfJgbKBTFS6qC4TIIQzfZ+K4WwvjNrBbmS5XmzyNioheUEaRoFWHm/CQQ
OyIEYHbjl8CNwztaPVnkkbcTa1g9TTZaI9TI4etLm8wxpwfdhDJNRibRtHZw0Se43sht4Nx0CQMk
RMRsMaJlE861WyO3ZLd20ZxNa1Bew0U8G/02Rb9FgCuWyRZF7kipUkaAcmgn6tqKYTC/atXa6VfT
1ZIvWouQneTshME2fZb6JZ1M0r5lpto1vhnyKCYnc/y9Itk7Q0Q/5hzXIsPVEMjjlEUYY9ifOEDQ
+7Xnsn2pKeiqDXyNWGxnspF2LiAIy+M7ONZODTqghcnVReP5fhvCJWpb7aFl3EqgOAq2nymNnGo7
Ef5aX80zTWd4tSYBeCRsZvdzp4XXUAnoAsdzGv8EeZI8hMyLkUHz3Nertsyg2k6Ni6alnOzdHBMf
7jEJAhbQhdVXnphRh6UDN27PdIQRPMgHrBVNRkadOQb2g+HGaNznAl8D4oUcCUcmcu1S9j61QYQO
kbKvt68K4oFJRIQ4ShuqCXMY3cQENHtaPC1FJTlazMtcIm9yF5nG2vITa0cH09X2gEGYZvxnh2+n
ix///78UjsB/3uB3317eYjaXv/1fGzx+euYUJNJY+GXx1OMY/r3BKwJpDEOy+NgurCkg4/+7vRt/
mQL3Kzs4wgcmT6/c9OZfLoZn0CKKpBqc20r8O9v7W0OvY+rSBiRoujYpKobFn/Z2c6dtwNiadi1P
bfGJWae6hpxW3by6F3/jMOfTvqoglM4OARXUFRZFjHAM98wz3ZbO5GeTCX6qjDynypf8y5kAzdCv
N+9f6e3X+deVMEDjHuYecVZ9+3VUFOLesCAwh5W/NmLkcCgMx/X7F/mbr2MrfknIqbTO5TmAILBU
XVH2rKzIqfaBWwS3zVQjFzeYiP9+n/4Racl04/zeYWa1haFw3ANdcM4d1+DVwg7JBoYkBpr0O1ih
rt0Tc5c4FMU5wIoxrwVzY8My7M3u0pUKWm91Ivd2jEdzD9V+a3A+CyC8MZOD9Gvi0YEudSIAu79p
wKy1vRefKMFB2AAMHkyj3iEsC75XJ6IwZHlEeFrBNArVOMzhAKaSuNGqARcBam/7V3QiFDcnWjHn
J+tXdGIY80dgB5myiguLBXMstRE9LehZ5hbasAwbkxMU2T8BkrsTLFlfuMldi9MNP9acsOz+RivX
rfPdWejvpFosfckxcRlcJ/Riv4wNYOawWRjN7onXXP9mN584zq1jAls60Z19B9BzngwZ9EeE1C+9
7wOCXpDQYPyt6+rEidbMsDvSOwLzmJxI0hruPMRfC2BaAazioLRgp5uuch78BUXttxYAPg6j6BKN
TgSQxU7kavUbYy3CjHSyBW49c/paONdJ+ZXKPj8aJw62wbzuahE1UhtIh/Npu0CzIUknL/kC0uat
6b6hl2eEGs8F8jgiQEpaCKbRfEMPM4ONXvyw+onQTfhTRjf1RO422mr4gr8ZnnemJk6EmPvUl8DM
zRvDbNz7ug56JLoG3AzQacDBR0PBdKT1cEsIC0AMFIjJpxyRJ0mdSSYfxYkxLrqpeolct30aFwR5
lWg+fesFTI7Qt/nUKBtRE5PV4Zr4HRjmI6IvfZUsaHN1opwLFh5olgv8XF8w6P2JiG7gpUAsDTDs
3mAG1q07mSOtrK3fLPVYHJisQ1h322iJ6kzZ6wm8gcFOBhQ89iFD19eeKO0p/Ct/3dWT4awEsxeC
7+c5m+/HBfCeZ6L/mgxO+BIQwOEcmQ4Fz50dMair2pBGOwC3hRZ/IsdXnY6NqDoR5fsTXb4/kebH
GOg8JST8+SFyumdBMkVHV2owv9NSyAeP2Ay49ej3Ydi3zuLN1GMtucEy0UucZJgniRSZs2NuqvAK
FXzIUBMPDygJ1WTIjRW8fIZRFJtpBSh1NZoWSH2sZhhxU66YbsRC3WeGplvoOy2G3IgsAfOHTVc8
1AutP2HFd9e1DsO/k7RpFpogA3cTxr+B0ou+TOqA/ufDwOTDPlLf651vGZcYeZFTtolIyg2xJ9jU
9dKmQ1kSCgG9bckYaJolbaAhd2BiIlgwjIRUhLiUkEcvinViCgBLoTfAwMDMdV6SDGZCm6j9ef++
jzxARzM2nguXdDMvWTIQmiUNQVF7KVBoPiEJ/ikwwU18ECinGAVV6sv0+hSvUC1JCzVL5leYhWpY
WacoBqDpdXbh2j4JDdkS1tDYJgwuPZhqOPBFQ7sSNzO9qDBcPPR+uYQ+NNhhr4tTFIS+pELwz2Uc
AJf5gDjFRrCm0ekLgtD8NS+5EqM70odxT3ETY+Rjfc5PMRTQPtN7A39hCg61GI4BX4BMXrAvwIft
fm2f0izkKdmiseXgrwJyibAboegrvZwsYbXrMZqPaOY5LazsqLcvycEbvohTggamWz4TEBAEreUp
ZcNPi+TOgk9F/toSw+FGJRFcMgWEy5m6zg7M2GguRgWTozVFOxmTCLyZVZqszw5Q1d6syAVTtbnp
hYNJtjnlgIB1te7qUzqIP0NlkDyt0QpvMxK3NFQoquOkMxnOBUvGSNi54Ze0JLXsMOZW8BMSsyU3
gUU0CejFuF+TPERiiVrCSzp7yTGxlATmlcVLvgm2aUx/5in3JDKZ1sP7JQ4FCw/q2VCn870205LF
t9FasXdPOSoRoU3VunRq+YTUKkgJjXCwWEea/rPzC4bQEynlHOuwu5tqCm0OogauSzm3Jsoeo7pI
JEdh5mnIBvs6hL1HpNHltMS86OSavWhL9ItQI6pnqTVBsx7qNri2MtXctKZemjv6dogACqI0TAbB
IakyxFVHDxre+hfsceNRioHRoSOXLJqiaaO77HdCzWTU38tkEE9B2E9Q8pjLxx6SM6bbMMsQ0XW2
U73orG2bFFs4uqElDIe2y3BPbgz9+awWd2wLzk1T1njetdHYGprjfB/486eV4EzFtMtuu3oPNkjd
kkm6POdBzeilOoXzDGDsPqO6DY9uZo3Ttl5yfBLp01IWZYpWAFztzLbrsH6tpCjrgwbfFLodxBa6
EIPO7oP4WI0eyje6nQscreJutJ5rk+q16hll7x0jgqeXBTWUYrexbkfBwXUTdvDWLGBKFm1tKGxB
T15vhIyT+Nu5H65LiU4UkClM5Y3ZxtkFe2+zY0AK140hzvxERo34Vpy4bzOiRjoQJx6ceWLD6XkG
J06VcftlPtHjJnw72opOCYPNHIXtrXNizRXIZNhTTgy6snKrL0jheE2dBVI3Lbi6UAdc17FR8Bzx
9gUkD4G2M9rl/YilCfFOgNtFeryA8CBoRV/tBY6n0f7W9hIvwTYyM79Za7U5SE60iph2AirYHQbl
2hifG4kq+RROD86hdVZZPXYlI9kOfXqMshPIK9UkA/6Zw+dUmz2HaM0EGMJypgvuaduyK2/6dnax
lgfYK++RoxTJvahk2jPRqDjPX1SBJe8Nh+EQHbSG384kKqfZWFaQ4jP2reqFIz2RHDMGF6Vq4njH
Oe3RU/bIyrxBRxd5mfcm0GAIEUy+iT+m6dUOUX8XB4ZR7DoFueRynBavEvl4Gg5oHAPMIxyn/lxG
1J2rmH9E4eYr27t2QDu0UdAn9yiCR0KBM7tpiCJGtQjxYNHhSpGML7k2GPZ6UoZ+iLWqwvQeJvQp
ZNKF5q0Z88axkWjGvdEYbbDF0sBxuxmxqt21uOtJ86kWK4BODMhVjY6zx8Nix4hoAmy6N6FTpojE
x4bCrhuFnd5kQF+/1cReGTTSKhu7BO6JcB3HCnWXIReYbohYeyVbsyVfWGZMygxn+cwdtuyKB4to
PQ8Cb3/AYt786OYerQLYTbqSCRa1zBO1ZMMJmroZPOQXPTlHjU3rdGxZg/Vi0i+GlGEl6iAHE5AG
aLi6x3TRAH7ozdjFqOSbLuBUvd+nPUG7IZLysk/WKYLHhZ9qmy/OIJrFvF3jpSODyWBkVVtNbN5G
bWpsO1czZuAofcKLAVwcBEzU5geUmCM2WzxLzH4i348ES47Rk+JkBwTxrpvAzZdY5mDO1gU1hf1N
hJT/K/olFYpwF2GC/dKUjjmm5KgrtoM+SFx5XSmJ0kT4afks/GWAQr8x1nEVF2P5LYpiFxCubCrn
riTkgG2qDNiDqevs5OfpoPafecN/iYXv9c/tiEv0HS/f2ug1Ien0j/xuSWicxP8i7JboCcGhEkcH
nYffPQkIfrQrhG0BPRI2owlO0P8aOci/oPvxT+qcRWEokZbxvyMHTYi/EG4u//fSmLCE9W/NHBbE
4KuGAZdgFTMdnam7UDYGleWvv4KsWYwaODW2/d0kB2MT8GSs6JX/6NMIfE+VOBeiai2ErihxEl2i
PBVkvQ2UFpecGcQHPYVllHL2afCnSlJ8aZZwF9XSdHj1acQYpVnoz8kdYZW8V4RvCnrZj6OFPoQU
tHpPY459OhLZFioDFrOQnM9IuFQa+VczJqGhRcCLFEM1n0czrcGXyurCHkz9uh398Srv3ecxYgF4
9ZP/TddFLDC2/xvcLHeRuZJp2WqhOAIoWfoYrz73GPtt5/RafKfjz0xzfZfnSDJS0ehrqFkJ9UQf
wORR7YFQU2SfSgRb30jS3VBiveiaoP7eMSN4LFP/xhoPmRC/389/7G6c6HxnnxCSo4Vy07CW+dfy
DV59wr5IJYESfMJMpPpRZmX/C8C89MLaBtLi6NalrvB2zUhcPNGheK1mJ9nagpkHUb+cc5rqlmn8
cE+SdHPj5HOxS1z61YOGKaPW4YiOCCH2hQr026rtgit3xL1pD8peW6PrX75/w63zx9YUjqAvRHiC
QBrF4O7t14m62KkTraxvE9MeqD51ptiwUy25xWG+GO1h91Mtzkf0Pb647Fv9pcLocQu0u0Q00U8l
5/4ArHhakvcM8unGgheMRQsko1fNpfY9izXloxhzedxTgnhHK7+bcdv+zAltQh+JXflzaX0y8ShN
RaOuqipqdzOIAJ0D7KLM8GeTAUuZFmzbpk4/CN3+0xSb4Nq1KNiKqDOf5niUn9OqsXOv4BTk0sEO
869+4c9rYbQ/+b0qAXiBUSHaS+XeONyOfM2RvHyW7ThsSJn0u0MaifqD5+Vtdw+dpM0uAtvNoTNq
8mifLQt6YqHRaqLi0ywmQTKbsLetKuUH3crz1eePyywtuVdPpTRxVkOXLj61c1TuNKRSiJprumwN
5HBqFHVdivArT2DoFXGQPea+nn92ze4zGI3n9x+pMxIiX9mRhpBSsRbbhu7IZW16/VkcbPzmZJfk
OM9i05n2eIOUEdIuOKirTlBdsIjXu2HkfGSh/vg1uYV2RYpmekng2mKRhhtCVq3tQe3mnuHsWkeT
096mcQu1kCHpj5GG7c6Qwz5DELovaru5hOsp9jbFsheg5CCFtp5xcrbJU6j343UwTiVQNCzcCO+L
vVU2+p2bDuLIv7FnVXH1GOAt/gBwKc6WYYeNgPYoA3KBYpq0prMu8ggDhEHN6B9LQhkK1Fwx96Fh
1jyjqYwGwkfKJVws3i689Sqzvfd/CvHH00cCLHwb09QVo/ATIvD1T1Ea1JFwBuTRn2V1sHzN4e4O
Bzu1M1x6U7ofdD/6FGl5vxki4KAyGeFYcIxZ8/8jdRRJepUk03D7/uf624/l6IJZgK3Tlj5jZSJp
ZoDejOaxENMT8hFxQwiMvHj/IstW8Wqh5t7z3dmIiWtWoGKNszEB2BDKQ0LijwHAiJ1tIH8hufii
q9sPXr7lR3x7IdCiGK11x6AqEeLsQoYeq0aaSXGcCVjxtIK6c1XVSYiacRofswLL/PvfbPkD316Q
hXoZwyhlgyg+/eqvXrA6rIC4MNg7BrLZ6MzUxwarXGb/YBYNGipbk5SWfXDNv3mUIT+Su0apZOiW
cz5BAGmYKNfqy+Popqthrj+FkwLY3+2ysXlx4sX/40DwM9d6HP4yjGz3735nZTLvsTC/UABKebbA
RXimmlAO45GEjmDd5/Z0n0RdDliuHW6b1njhIxkHqbr+o3f47GFVuqFT1xncZsfiYT3toK/uNhE7
TQmjrSaTCSOCzjiInjfpJMymlqhZQjPIP5s3Je7ILUEF/hPpGz3mwqTaV53qvrEdFXdIuI0P7ohY
tuZXjwFLi8FTvWzaFLZQqs/W2aSPeLOpiG/tdp7uO9Vbh6waDC/LGv/TDOWVZBAfwX1ibtPSvXSa
sSKxefihkp6+ipNH+46iZRsWFh1zHZRhpvMcVZbN9lCW8/b9H1C8RTZbDLoM4tsUn5YJHj3cs9eE
8KxYaMms3ebo1BqUM1rfXQnr2oWnZOTFNmiN7aBpKx8s8/uXPntf4J/CSJWMK21qdAfxETfy1S/o
BznSjaGdbifyaQlKtfdLDNcqHbQRt76wtugu4r1bjR8sv2cr0Om69FoE+PAFVe2efWORxoBVw3C+
NdEerJHANhsN3I8HC7n94O4uX+H1s2As4OGFV24wehU8DG+/IspzvGqRndxNqa7dOIN2lc+aRkOM
faYAUgEmZvzy/l09xRn+3zUVpborqITB07K9KMbFb6+ZceSK4HbOR1QHWMizQq2Zo8xUZWYt9k46
Z5ugDzBeVJ1zMTX2d19HY1w4uTjgkRG0XzQc3jRUd9oSubx6/+Od1vezj0eFbjDFZVDkSLm8169+
dQtXX87+NR2zvH0oRDJvYK9HO1Cd7lXXIxBe4rVXeqeHz9gDhys/iJqbqOuAaUbpcOmkNP/mUWLm
G0p7o+wp9exGqJoAoyb8IvsmuSAJ21NxRCcwssubzIhnRkcSj8Yonzs1iy0KlfFgNn380Wr8dlE6
3XvmuKxH7G/8hzorK6PG0U1GHPMRN4ntQbzqLs1hQPw1j7jaqlBqW6xBzSFWLx32OsnQikFNl93z
ED0YE0kNXpjN3ff37/nbF41PtZx/Xd3mMTRMHouzF820GMZ18MyOpHeZPyxFDGYIjMGrCFra0Oke
vzCHrLfkp39U6fxxP7gyxD/KLBzy0jlfC3VnlIVFos4x8p10W4cIxOjxiQ92+rcv9PL9kDyohd8v
GATRY377SPltsOAnVX1kiet3tWk9VfSE1ibO7Q+e3rfv8+8rLTcTNSzVLmrJt1fCXytZVor6aLVx
8GyhmNlYuXtpMMlZDajYyG7HQPD+r3dWLS4XVTxRKDgoGReJxdlZUFUlaiNcc8eYs8TW1kLjzl4s
UJDt2k8xi88mnKbhsUM6stFJ1FucJ5wwbCwkphyDfZRj4Exip/lopXm70/3PB1veYUQZjjjvZmCL
zc2m9LujoUsKkMgQX+GaAiTwTYIRptK/9BMmNOxp6MH0Mj+wtcS0DhKD0KCR+KvE2qbSCnYWmqZD
2rQvWJZ+SlAi+L6m/oO1+Cxz8vfHRdlgIFtYsgncs8fEyBHBkmlWH2tjsNAuDmMGB1IPdg70GFWX
1YGXlLhPRkFbou3GY98rCNWDMYdf7VBTHn8m0BExM2LF5XLDKat9sao221lu5F9mQVn8NPIog73Q
m15SBdGlW9Ik6OE+oEsAlRQaIAdlF5U3daF/RbJVPbIw0LKkK+bcIOBnu5sxlIaD7x57xJDbMJ4b
0FNWcygrWZEDiVIt6rLw4oNn7M8lgu6YSyN8WZt5xM42DYgmXWb3YXUkZQnn2wRKmPgjeUAFOR3s
qLCuGFyqfT90d+Cy5ic/U+4Xf+qfE1VnW1bedpMsZiDsvAt49ERWluHBNkX+8v5HfVvWn35FuBtY
hji8O+wjy2Lwav8A/ZB1M13r4zLv2LtTWnpmhKOsANO7bmdr3rx/vT9feap5pMrcHCp7nPtn12tT
C3W7Xx45ZujP3aSvCkjM0IZd2jBTa1+4Vm188Mr/uaApGqomamndpbJ3z8oGkGs0a+qgOhbMFRgv
RcY6xN3k8Tp/lELxN7fTQStOgeIuD8AfnT2tp/XfcCmmKQUkqzi4KWIG5hFazEMKUe+DLfLP67k2
uRIs1fQSbbq8b2+nk4F0pAYpjqpxtc9DOYBqgt64mnToaYIg+Q9iJv54sKnHHdeVruSYtKjc3l6v
adq2jvqIrsdQAxdfXI9IuyC/RQ2xl7Au0KVmxYLJ7T4oM089pDeVztJlkGSVno6EnFbeXnq0oXjE
5FUdI1cbviyY/JdSlPNjm1s3Bhz8HW1bfZtEuoH0KVry7ErrIg3rYdGKd3hdjGKtcAs9JwY4vxGQ
PxPkYVxBnLD5Y9fj+FUTbDq+aup9Lk2kt7Krn7q0D546BzJuju2WVznamlXL2Iiu4LBPh5bo9bn4
nYv+j/3XP57Y5bs6NPuXSsMyz79rCQg/GwBYolNg0E3QY7TNWD4pcNNp/2++kGeXWn7xVwuA3005
oRssAEg4Rk9Lm+cyR+WEJOWpDatnlELig2f21Pg4+yU5pXC2p40gHdagt5fE5R4XNgivI4+qfhil
0jovTd3iGbSvWA9dZOIwCvNNPRh3VT1DOHfN4kbPyJXD9RtuugwWH1zxWb+Q6YTLEyAgxLV668Zz
BI3WtI9FE9Xkko+EIVu+s5q19udyrNjYvVZAqq5nQMZzMceXlQJdACLq0GawW96/tWeHQb6YYt7C
6s9qRw/9zxaGBi8ZM39yZABNLq9pXokJknQ/6/U2zzSgD6P8FBJTBNg0hb4ix8f3P8Efy8PyASTT
IT4GO9F5PyEdenrzSZ0cR80nPCkkxeJnNshhS7HePkxDluzev+BZA+X3V1aSEx8nQtPhKPz2t9Vz
BkCk2aVHQmhtyHD+FvX93irYlfNB1PsAud5NjoxsXcrZXkWVnFdWOH7UFvuzyuObu6cpGtlXnMnP
Fqqudh1aJUF6rEFG7DqonbsEyj4JGT4xql3z0/D9cG8Eo9qQPOmv2ZPppvf8TOiw73u/Vt/C+KOf
48/XesnhOg2r6LCok6T01bvWNSRdwSjPjyKy1JMDjwD8gx1tYOqK+/d/iLPZ2OmHoBvPwZDzMv2T
80YEviV6WZwXjmWDQqBQIYoCEgj0VUBMFpoi8DWHzpQEuinesApXz1Z3ne4wDaE64LeJcQdrMAIw
RSY7IeAOmmkBGZZUaI9NYL5wlmLP6xLL2i+8y39l6vzjErjU/m8XCZRz7DXs1zamKetsXZICLAZh
FMVRqsxe5ZBs0W6APXr/NonlefzjMsu5HpU1S5J91qRlNbCUMfTFsdeQR/WEakTqqajMyUP5Few7
C5JjEUb+vUksxUrzO7HDDTY9JDR5vFQ36g9qlb97gRRrvoMAiYKF88/bF8if/5u9M+mRHLnS7V8R
tGeB8wC8fgu602f3GDOmDREZEWmcZxqHX/8Os/RaGSF1JbRvQAupoIKH00mj2b3fPYeWWOwV5a1S
cOTOyTwF6aQnh7iy79n/zWe86W3SKkennu/1HJK0/N1B5HMNi9uSR8azKeUstVcOgF82FUQjel3p
yuFGo24Q9N3cI1xQf+QMmwW50zZM2zvuxoB8HOSUsvJc/qZy/uUkxB/gGiaDciY1fYuG0pdrwGQH
GBUc2rfIaexVNaM4K9vkoUjUV9FW5M2SyFwndk1ploDRbzYaX268Pz/cM5fiHXcFtbTPP4CadVZi
Awy7FWP8riuTeaIYnt//9X1n/cs1Xva+yzXmSzoWT+PnT7GtRpLitftbSqvu1oDptJnpSvv8HAtd
wICYkDDRfdR0UW66GJCIGQ9DoERReG9Xc3qblu78aidlCukzGbeGloZPk1eJZ9Gq8daEjL3Ro7Hf
FMbUb1wQEOBa9BkjDWCWpWCz60Cv7ACKXoUhGgCnl+0RNUS6dbToSdpZvjVGB6n0FDUXG48rZ8xB
CaZk8jCTjOU5GmsEJ5An7+UIkFptiRVHeuvByidEG0XlS11vyulI5qbdQuGpT2Lz19dQ/3KWYFbZ
VLnlofRxw1BDWG6jX5bTXGppa4zGfFt78Zsx4UJg5khFJOJB1C/zWV/O9C553ViH7C+m6oUA/XMK
DcpvsjT+XpV5d5ZVU90QJAoDhrXaDeCHEnytax+ronfXVl4OV1YEnN+TzGtbeugsduUJPrGEO9IS
Ed/N9az+5qv9yz3omry42dlzgKTI9PXuMHLFyQc3Um85O6AXIg10U8RReP2fX0BaLDaNO3q3HFq+
XEA7VgdvDBvtFnAuRiQI4JMTKBTK7QjwptbdLQYhOPnbmGUPEDQQ1OJay7eFeBDtVcGQmk8+1yWE
3XtFILpd1nT3KXwbJNmriWk+Hja/MoYHizf+bxbKf/PrU5XVmKP1CFJ56tf5C4hoYra9zr3tHUQA
aHWxQLj4I31TH7P9bCDYaDL8w3QvSgtkCm1CvxFJeTbr1vRtk8oOU57RqkqGeVXL4TDj7pWeA/i/
t7xDTTv7Rqo0GFzI7++p10SgS0irx7oUa0tYtDl1fdiViZf95t39s5f2y0uJG3vZry0DSBRXGMz5
snnREnOAh6Upt2OKY4GR947WsLgG4DVez7Oszgg9vIfWnrq1MSwsWLhNl6GWjBNOdIZjKDK1qhL6
hksimLkxyoTu0WivUzwy67++ib7safhbbcaILGfp0lA4/Nm/+eUhdNLSaQev129RjmsUmktv31Qg
KlNFV35zVPm3H0W9kH4nZWGejc/Pu5gwgAsyHrd6DnomlnW2hb9qBym31+1ff6uv+8c/vxbfS+dw
zfZZ/bKPHa1OG+auMojCz/0uxVgOak6QZDZUAN6VHzVlvM/cVGwnPG+dN+k7Tw3rdRcLOJAaTweE
vv9sN//zb2I8w6UqS0aMdeHz9wc2QPOO6YnbOBp+sJcmrLmVdniTMb76m1/1y8Hhz4/iJcwPSmGI
ltbnjyLSCLCWDMItWd5viqdOflogYbAVVTBWLeThN5d72c19vuNZgbCykCNwlrG6L69D8Pvc8XPh
Acswyu82sCuUGm4Kq5Y5OMaWU+1pHHSnXcdRgc7UVd5dS7ownQsINVCCGJqtJkaXiHI9KhDy9liT
0FBQ/KTtVibTb57Qf33zUPugq0SXeGlSf619DnLMqSfC1J+NqFiTWx/eDK0ydmSE8PxkOtSsIrZ+
syv6ujXkR+EtR1qMeiu7evrEn38UWcnZ02Re37W9boMOpvWUL5ClKVeYOO9IgRT9aLyyLFfrtPSw
wORRFCC57f78uf43vvl3i2v6P6c3V6/Vx98ePpr3j1/zm8u/84/4pq7/gauXgxu9UI0CoMkS9g9m
hG79wY6W9dyyqbWSGPrv+KbmEPlkEYXQzVt/eZ/9d3xTM/9wVfZ6iGPZBxCr+89GSpet6z+fMqzn
FJWIlfIHcK6iW/h1Ac3Jh1iUJ/0RNzOTFjn/NcSy82xVwOVlOhsv8IQFNJ7GWKZAQabFXmoYG4Rv
+WupJYco7FHKKUppr4FJANjLMzW7sqvOfDUZ/z72rpovJcEBhnbIOMfso2Jxn0JPU66SPgVXl05l
/ohKqz8pWPZGxpz8WuqasWs0T3ns6xJATVJO26g3re8JUz+vJhOqsNa1ITARpa0sezb8LJPTnqLv
sE5tPf72y496/ecF+VvR59dwLLr2v/6uL9fh03WitrnEaShzchYiW/P5QSunJKvTwvhhcYr/ZkAD
WrVZPQ5sDBqwDSID111oebQTVlEzsGT3b9bkwSzMTAePFn6t8U6JE031E0eXD6qd5pPfyLFZJQyn
l1lZZbB0Van6XdMQXNP6Pg4KaAC/qSL+2+9Bm92kEkK3yrOXVf6Xd7MhWwEisPwBtDO6zcPwIzLS
aUuGETIQGGYc8uV7U40mjB9hbIWMbCZPKFB1E6N9k0MNgGag9j3MQnkIrQ6Ib66eZDLoe1dEzTEt
pHltFFECbK2Mf/NK+PwG4l7lUE7TnbrZchC0vuaNGojDTEGKHwXa6lNBQ+8ErhKEXyf1k5Ya5W9e
eF9qdcvnsQumZsRvyq/qfN3HcMbEgKE7H+gSnpTUghlArM9iZGUHQD87hsOgsvFH2grUmXt/zDd/
fdP9bN5+vuk8BJXsbOiE2lTQvvxYedKOTTeWH/GcqRqtAwuycN8mNSSQQv8xZ2GtrsJW7hE0WXFQ
S3X6DpIgYt41tqZXOrbIPHJEg6ds1K+swgHk0M9Z/SIhYQYzfL5obapdpfvMaMRHyQuuCErNUR7K
WAmkvXQPhdHBgxDsMGbsSv0uzxrxWBSFuGWIFJFHz1zzb6K5XwIMXHePVYlGCQVhjXfbvxSDjaHk
4NW9GbKRtV/q9nSYMI4+NWMNpHxW43JTGrHK6M+oS/xrI3TOSgvbS4aV6y6i/xHBaW25ZGBOJhyz
KGz8hsnHRzYr3SWyzXnejJZ7g77AehgJ+l74Rw3WBobRWIbKfQFB8KwB4b0fXfeGwoyz/+uf9l9u
Zdpr3MFLvIqgEkigz48hDwc7psb6XtUOuUOSP0GWKhGUCK0A6xia/l9/3M8e2qc7ic/jP7CGeJ9w
Oy+vgV8e+5oZT91gCrjvvPHJCoUVTCmZuSLr8mTf557+aqSes5PwFjn3VtMqDdtbXRZV43O2WTRE
Qp7KqlE4VkFx3MFhSwVkQVPZcrZ2wEW6DNdptNV66n8wH+dJb29it5b3Mu+ZMKkpVXBOstQrgjpB
zs6u9uGEGA0HSJq3BPWlwRBqc1giHT94/LUry6bJqyQNavG/vhqfd5bL/QUNgAkIdam82ubXJHtu
xuY45vPbADV+nYpGXU9cMn9MmuhY+ZPf8nr5zUd+Pqf84yMpHBEz4HBE/erz9Wfm0OmsanxTs8bd
M8u/gOEdzowpsK+//nJftoQ/P2pZJfmdOb3z9HzZEvKuZuCqad8mTz7ZTQmuv+rajKHUcJXMXgkq
Xgzzjl4yc7j487KXuEnS82TC+/vNn/Lz9PH5rvt5x3FuVfmDyOF+/tapR5810r3vJV3VZ9CnOWQZ
z2yu9aRhOm+EEYRCcQTxmIQDnjHFFMoTIaPhSU9sALfZUF8peWIjnVW88E4R1ms3yqmBURSz9HRR
9VZoxJ0hKhR1AXKSWLsv+trks3Lnd9UF81+fWUPTf9rFPagVHLY+fxs1nt06U+zXLNVLXHHZaL+r
LcTrhof8CqkfLZvCLdjfZDSBgorn5mNsXBL5MUHdtSP0ZFU3WurB1UmHC0PWXaDBLqeixLd4HUDB
/ZhsymK+rswje4hZvzPbrL2kYoIRPxryAe6SfsUqLHU/0XZpWMc3QMpLxXeAmONiKslk+WonHM1v
wrLY6VM/PadZ32iBOWFIqjrraDPTgHegJIKYOYvEA+OX58MqsEvkwMAftDzraIe4sYIfqFTq3zwJ
X7oQy/1p0AaiEcFVIOCjftlJGbJrh1bor40eqc+0U5lcwIBAUQUWxSyw502Ns9a8MUcoYo/w4uF3
pnOSHYDgi2Rdqnpyi9cPwWk4q6sxquSdiHQopIK34g/EFy1utTyFJj0KsIVK15Z/HvX+96zzd5t7
+n8+66yT+DvAr/jXk87yb/x50jGNP0xmajSVsJKmUSXhh/3zoGPCzXMozrB9Y/O2DDj986Cj/0E4
ghA58WbixpRw/nnQUf9ggo1dF0dqhpGXVun//T+fekXtl//96wZ+uav+uRQBtaEgCM6GJrO2RBX0
L9UEBi1ED0RfR0k4iB21YzhVTu5tf7ke/+aY8G8/hVQob3Te6iR/Py8RdRLP3oILA8hqTicBU/oh
g5v5m0eIrcKXb7NkXVmKlnc5o3/Ezz9/TsbQr6EP0PbSvoNB1UXNpK2RQbvXbs+gL5B+x1zXJIeY
9aXZsBIVxo21R4HzuvIIc/qd7Iv7YmL2Icg5YpZncNy6caiZ0JPQrZoRKDMNlyHAbh3jxutCkq6w
1UdgmMww7M1EC+MdVf9+qzmzic5FdNrUI3WFrs2fItsKxSF4CgpTmVoDkK+McEUinBzBwka/YXmy
ip3aw+hbo9C2tQD2hvFGZaJ1d+bYaVsnNJoFt1o0ExqoNLkKS0ij5MmG8ThQpru1nNiNr9RyVB8m
zMip79pJ+k1KHPABwLHyYupofTadqDEGo9AY223dhcjyhn7hSGPTgWnTeMt7MIXQ6UIHY0ey4h+A
JGyaSCPQGo+sY7sxjMKHYugkLiI9hMdfgQKrgjjzwmRLrGtB/YVxIY8K05ALLpc90qooJrEnCDd3
p8HKTU7DpYVz3ka5UzwUjVkdm4ThlB2C7uk6jFVOkFozGABEvIn3mKNPtCwaUdSvCcCn17byxm8F
IbofMjeYYsGvkb0IdFQvsdpbbxJtww9mPq3iWXHCGTNINkot0Aomw3egzprFGYzcaqfNGk2jzh2q
ZFfpSpPcenZHSBaprET5UbttfYSj0bggzMaK8WPN7vWXrlHMYs1Ehw4eRe9M6moah4qt6tWYajjp
wneeRe+h6VU5Ce0bO5Txhh2w6qwMkXQqQ6FCG57c3u00VDxpUe3qCp4ygH355xn3f5fnv3Nk+GU9
Wr92r3/7wCHWTZfX/OO//u73DQCd179tXtvPBNPlX/tzkdb/MDnVkshHTLPUlZaz1T+qUdYfFqOd
FDCX0hL5+OVM8v8BptYfhOUoejPuQ/NdXRb9fwBMPRZ91aQCz+pONIl90X+ySgMq/VyQYiSKoy77
A5ZpZiYYS1yWvl9OKsj3cq2v9ZUzlCCoOlnPFyP3jI9OAfiDwIEHF9WqbxcMwuUy1Z8LkWxqGe0U
CmorQMgea/ykBdjpmUpNQmRogFQ8AkW+VnnOEd/o5IssDRp9Mjf25MXY+8jul5MwmRnhMIBDplwV
5remQbk21IgA9CgOMheAWE9l7Ejf+S5SZub4WgnTS4RXcUkhp/Psjdq0HDRDca4gogYu2pArF3jy
quTs7GtKnAEiaLpbHnnCLlN4g9jmMSwkiGkEZjW+9CgcGJkNxSN5V/ZFTnGatMhe5+kM93S29SdW
sWhbzTnMScwA65lu5yq0a+mHavstl4l1NXS6sc8Q4PqOvWCy6NiGiC2vVTuZf1gKbAwX/djijl+3
ZYoAPjbaIOdDrxKvN4+FO6Q3S4Jpn0fYrQGCyG8xpkoqD+GoMUon1BnosWXdmiInECesmwpby1TZ
L57MtHdqgM7P/mQ+rMmMqDcTHTKxpsEWnlx9rDQ+1ZzPdTcbZ6aGizIYRGJvRB66P+pIQ0sQGX0a
WJ3DxIGHZPO5dNuFMT/q7bUA+/6Y1SGYij6ep+uyzvKLwVOBky2vJrxBjrGHmz/U1+08Fue4cX54
XQZKNOQSykDvhmk/WZ6zHScmqcCBdmiZtjaqSwzhSeHaq76VaHDRDtkro080uR5E7nEgMd3xe9uK
cK20tXpV5UYLL1ZiF7mvVaFeZOPcANs2A0Y/oU/bWZZ2VGzYVAOVpeyC/eNUxnMTlInBME6TjSg8
9czGLcSvEaVxRbM0nq+ARPHeUhFmwtgdqWgYnItq6O2zcB6codDTAwnwYltq5g4xUAwpK5w2otBf
OFMzZa9ikRzn+DEOdbGeSzyPicEJULW29WwZGPCcveuF89XU2NFhAuwn+L8Y4qZSzQklZ3EJB/NE
tOOUpA6IVwS53fTk1MkZsEQg3PiI95HDjIvxLhLE7jjBxQIiUKEg8MC3k1R+hYl9jhqLo71Vnx0n
vTKkQ5ngJ6R7jWH53kkE7wk9245LWiaV42UU8Yqkb2fcSuZBrWZbyQlnw1tqzME4TVxP9UlF/XPb
p/0VtCG2NfWW5ajfNNjT1VA/Zg0Q+yk8Q0tbSsgMOIEaqRI96IpcBt7s7qBZhLtMpTbR1Pyqind0
ge7u+ak2MhuPGS9BjrD0z1JLW/XjpIHmMfbQh9uDNK352or43ChJR1/JkfDVTH7f8dictOSaQ7fv
qi9x6n6LcKwbs7Wd3HhV994eALDvzcV+6rCWUsiuUmc1NRzBTNhf8Q+TVcUZtWjfGvH4bWjojmOL
8/Ok3pqlQxkW7GIYOd+Q99FAbXOLda59CQlSnqJkkqsxjX+UWXadJRWCtASVdK/WT1U9vCuhFwI8
z5z9MjFAwWPdj9mlqNvXLI63mjLOu87Qvk8orMQ5Q/6C0qDtgfgWYXZTpmjwUoJ5nCfncjV49dZR
J6b1Xb26dIgByqSMxR5DUWNs2J8o60Sm0RFQ0UT6BxWR+AYqGCm54m0EQIAuStcKSf2pze5EGn0A
f/peTIuOPnLTmxybziwZ4gnlHCBNUqiS98qtybjOuzE3t6qy+DPyMEa2qyuXJJKlsaBTqA5KWD1n
EIfpWq+UZkcl1rF9cGt7ISrtgZIYcOG8LXHRFMic4NYEWPkwlSRYUPxUm1/TpvXO4Ns3SGO6ldPp
c9BU7JBdbA9Ac80z55Y74JcF6S/3KVNcqFwZO5zBk+xOpXpq4iQ+REblHTAi9CtTT6pTqE8kc8lp
JRVy6yq/17LhOqvpFXcVyfa5y041htersOAYokTfnIX8jsf1sc7LjZm+xuVCqhJ3TjzpNFfVDze2
d8IOD0Vb7hh23WpdzFuFCfOjkHUVKGn9Bmj87Kb9G/PkYHKxB6xAU980mvZWK022mgRzMz3OC1QB
UHMdmjnIGr2GMU4ETGg6ZrMKXCcZQQI4i7OloLY/FS7CYztnKdSHVRRC80P8/hZqarrJoNKMqpe8
S3TYW6ss3r2G6dAU64gj8EsuMuyczHehRkES5pcpj6/qhQqeNJOzkuCFFilPWFd4OEE0mw/a+DDP
z62FcTSl/MHVXqpEy03XLhxLOZwyMBF+ZyZBR1jJUp6Z394aKZpi/B6wndJtojzb8HT7ejg75ngv
FHzTRVNzFPGkj/HLLy1n26vFDbjJjVmO+1lQz4mhaZmOvBZddWWI/hjTVfXjpPju4KmkRtaedXLF
fdvsh8JcT0UG1NP8FtbRU2gqB6C9h5SbGAiBz0T7sbC9VV+QQTOE+hI20cXOq705zavcOaPJeIwn
5aArxr3C8c53GoYWveJjlnd160QbTXKOGSqGnSR+ezsErZVY21B/NXvkH8kSpxBihRzzzjSsp6n9
kTvZTubizCgsPsXF/IuTpMy0XRU2uGfc+DrpqSj10TXRPpPBJahF1rSwumFHOy0kVDc6R8ZxMEKS
fNlbjWxWVFagoy1IqmrVT9rMJR823vgSu0zo8LP7EdjWYNK1MwXUbU3gb++qUEto8AFIozQ1AU8E
M9Q+RqM4GtMjAdItnPHNSCMJznzmJ+pQHVR9BHYn5K3Edi3n8UZGEgAqsaE+9N55aGGGGNswoyNJ
+37aQ53HIjUo73ZV7aPFfeVEK26N1ZRF+5KSLXiULafFIJHKWrXvLaV5bSJ1ayRQp1k2CFEy39M1
l1DtIWN3t/oCfTOyVaGA1QOsST0AeUe91mojXpWIm3QKo26LhnjO8ue0/aC9cBmL9knXpk1fTzuT
BolVzes5gvGHOHutwmPp6H050sU4iNHMjBpv2wDwu8Mpt/bSfo3Cg6XKPNGKPU0qUnK85Te9038r
B0MBK/U840HP7azcGXDbj2Or4BZ1vIk0+js/5T7VuSakmxgnOvNooelK1jI1D3YbWr4n00tTwxAs
BufGllgjcTslgdFb58pBwznHTtBG+q2oQoL9entbs9GQsHsUvCVA2tZWNOybOVJ9D8eiPrRbbbTW
9gAMzWjvRsgw67Ij9BW7OcipAuanaY5yhzvlyfNkcS8B/AWG1XpHT+H2s6XKMM+oWPeTET9p5b03
jxcSNHdlOa4tCewKrUvk1ke64yenG/yhxYxF/WZtNu2hg4Fhi/rGbPRbN5a7UY9fBtW97vp8o3gn
fVDWEdR5HRVZz7XPzPZEQu6e3q3czGr3vizoGzTuvA9Kuc04fK+a7ltd6HsgtXRrK0ZDKtDAzPd/
86IwaFzTH+AHMFkP3u0Rjj8AejPbENvot617yMqCuYt4hwE4ClQHAtdkWdzqFRXcJA8UT38Tzfci
IlzOVh2ZOIWyINf7B7y1z9rkvujZGB4sJwuokrEE0BemJvyIKyyIPRu/JJvFIuWdwbogCb6sKLLx
5ohTyzec8LWz5KqX2cUo0ejxIDHHvjLyFvsM2f0UNUF+zo3wYopLGL8UuGNc8wrzy1YWyt5q6+eW
qnGemasa+Z9SqS+GyDYpx/YujHxyc0GK8MsqXR99rOLXjCOUOGk6GEM+a8xrbRvbBL0tEMUb01Lu
nWFGSl2tKhtftmmhQ+3XQifoNQ/VKq90hhCVcBuXvDUSM6gZ8QqIhYXbzkSTbYa3Tv2SwLiFrVs4
m9m8NdzcCKxacf0hdTch8dFaMBYRW9o+UV25cpwTB7xNyARcjKt35WbpQy2XEJyzi0fvYk1Ef5Xs
uwcj3tReW8eER+V818RbhjRqixsLLGyCGPjRKPVXC4JqXxj3MbSKTT4jVNMd5pSUiSkgaGcIg2rj
JQq18NkVNS9S8rS14g/6tJ0bDpKxXjJ02TR31MnCh6gM6Z7HTFWf27GyiOZW7CHsrtxDMeKFidvG
h01nrA0SgiwTUEIRnymW8TSwPvtChGABleWWtGXQivhan4zv+ejE6zGu7zRKcWU5zAdvaB/1Orol
rtE8Jmr6nizv0jA9KQogF23YYsq5QayFpaOKL2GvvuNmPEDFMFZ2YYP1c9aQlt9rc8C/iDJsdM+k
Ui5QnYKW5iO45NLxsb5tefMHUignwav0OvE47unwC84F3MtL5TXebmotnd0pxrc4kFnSewSTKc5f
OOkqG1l4xh5tgnWXdXrLmGcRPXU2+qpQYWY2K6Afx6benuyMbX1XKfOLIjqMDFIqAR0DmOaz4u2o
CZflStMpJPptOMAOymblZGDlGtaG0i/dcAe1J2bl2fwhK5oAPqKT4ZImRn8lkIOmK2t2mbcrytqm
QdT2SEmE1kTxWuuB2wUtE43aqWSfO9Rb1GqEFHdJOZLvDbtUWA+5SllvRaJMNFulmpQzU5vxljst
90VB9XCME/YdM1vw62qQFP0mltwVDtf44sUGQCkIi/uu6WNftkRk/TSLtIOLzQjjYiai2m/mNO7Q
AqKk5WJp6HWlI8pAUv5YetomwRfWUeCEKYXelUnjaTcb7qKqFeEwrrK5TcjTeAXGEk2Y07SOMtPe
DCmbjUFj8WaT2u3sJAa55NTkz2hv2vF+bpXI9VsxiR1tluboMWR0X+a8CVrDVgq2ZETIVmotuKMB
SANOLCjoXsKuVVaxjbTCp5rLDAS7Xx8Wa3HuBegPukVpdUMJKZvcYEDGmaCDUyx704BFmO8tM6bX
PI2I8oTL2A1DJ1q8z2uOa2tTCaeHGlm7sbFNnqUmnZZtp0BHkqhVexSzygvMcUKnBu2J9Ux7c3kt
q4ibygTCW+lY6Bt3yZyqNQ1kDRHSWZFGQTgzdrlQ+7BAPntKhlEd2e1qM2KUZNYk52tndJpLNnX1
sM9mxx7vEpCy2gcHuMj5iAuP5WdoC/MQWaE9PuXxPJy6zpx3qmbnPXsw+GCUSeMdjjZbu10mA8MV
K4F2DDXDY2WKx3raQnHLwq3VQa32B8zOfC6rCetZVbjnxHbdyocD1FtrOeLjQCxmk05XPZGj8zBt
fgsbQ+LZbiVIWC9VSCnINLW+l5ZhYlHsvK4/hHB8iw3mn3DfWEZEmb0eJQRxEbLXmxhd0PyyV52r
anStak2bRLm1oSh/FJXXfydSqt9MDDl+lB07lMxLmfFtqmg7Qik7VKosnysNHizwdgsu5aBOKqI3
L3QAxmYoLUEdF9220Of6NoqT6iCTUNwkIZNUa7eewcrao2iYBR11NM5Yx606ip9QgbZHOWbAW1q1
IcNFWhmfUEcZy55Dzg/Uij86O/T2lky9O9qW7m0du+VZ73rrhmyAxdmN2bFDA6GmCezcYjJxSKyb
uhj05di9zNei/G06367bicIGQwoHO4dZx68/JBREYsu75vxkrUYmcvethuWujpxyCWPQO9mMhIMe
gQZ2P1RauNIfQnVaxSQ77wp6TVcFksFNzRDOMTcF5wXtFKvEZFonZQ+RAxff2/PESodMD/a0lQn9
LmW5fGIuqzokIM7vwq5hP0Lb06OUJam2WWzGL3mse09tP/H2zuMw8dZTOIrXosiircw5Gydtq72l
TobgpJNa/pCkk0WZUQC1xrlXXph9aT40UVxxH6Fi66rkh5K4GjfqMMtyq3ctrxius72x3fiiZipF
0oL1hU27qMAf1LmGibYV5rNRtiFGdhpl7okxefuRZgC7GeEAga0MOgt9rnF8m8H/MhneO9Qtagte
+7roouEbNddh8vUBCqrmNQIKuMkm2bwy7JTlKjPMbaUaDGEaGOM2NJVaWhSxsbdGYV03mhtyWDPK
vTG/RM3tQNd3FdJ0O1H5nBxnvHOkER9qnsKDQfBvQ7SCSb2eXvUaQFH8AfGELc6ohdNBJ610LYRr
3g1GwQHBZNYfgEB7P6oRB19K0O1G9NZ4znphcmxliJnG3UWz6pCHy3CPluR8xfXubgxWGLYdTREM
4z24F8CylBh2mVfr4GZLZSUiC/IQgQuON8zNHlNDo/7iNph1jCRc1TgbfHsoMPpaIRXV7tIP0VnN
eJ1ayZbHKqNtnT7Vk3XXqOyES4CB3nHEzlSY2bbNFoRBu3LabJ97044YBZsK+DbxHAZqOPenwW1D
H7GptqoQB3JzFoQuHQrOGujIM2Hq8GA2zASEKoQSO++Ux0QYUb5Ry8F+SDNWJ0MLpH4d1l38ZLfJ
cXLr5jvI++icT6PxY2DjgK3dVOWxrvT0KSun6SMzDZIlZmcewklZu2PUBE0BDZ6naHKanYzcytt3
mdIm7AnTYplJYlp3L5kze8qcInk3Oiu6SkmZvjH6CT64dpQ4cFKTsAJjPs8496qL0cIXXQ1Jq7yK
pnb6taOM+yhK+3t6WQXjm0iWryZdzDeDg2U5AF1uf08aMz3oMdtY/k/b3hrUnTqa9ntF6gFKRMXu
fdBT+dp0JuWJoauvjCJDgVhb6jaeFYczlzNvC5JLilHcjCP1oT48ThOzqVkH/B+dZPQ0Nbm2HSLA
+R4e6FVeXglegWsE0PbK9gRJWhF7ezU0Ni2Laa0Sb+BFDjbaWx7JMe42xKDOcshbas81UmIpjpS1
kpVrCDswM02D0kuNd+49+2GYxwAcyNK0i947BwaXWbbHDgcThua+25WhjaVstsz1qDgnx6NiLyzv
LldaDrNdK3eIT2L2CmjZKIhCi9J9pje/kcFPtgwMJ9iJIE+OVYcnFmLftdOWz2PcfCRyXCdQrgWw
QA5ZRXHoKcWvdDlCn9bEQXb5g5KBXApr43XBYpMSTpSNDWu+r/utcItwX7kJhZjB/sZgbndpZOhc
9UVCpUXJGXtuy2DqaQsqrlKTHusb0sPWnRxElVJ9ZCy7dcLvgD2ONCPWg9XNW7VUnoG2zLtyHJFO
cRt7lWxANUtMVYYTgINOrIHDhaczEgFvlozoTShs5EsF1wWdhRP0rnwcRUrATVgXijbJA9tP+O8W
E78s79swbumeC7BVhTvdukYCvxBYV4bhVkqvpAFaTrvSkNZehc+z9yj27qaikc+TnuVsrRuKFYZQ
rjPrCarMtu2bg6C0G0zL4cYA40YUqNtIkRz7yRC7joTPTG4ADqTaIEkbcwJ2aeay/zX1KwO0gjPG
ms98W7Iq3YbXW7G2KdS5w5s7DxYFD3XD8ZoJB50W/kTdcHBSMI9wQzrVybG+yDFQtDqgG/MyueVE
la1ix9R3j9DUfBW2+iYcdHpppjVcKy6phYx92KpTiGKpocMTqI37dmSiy6T2mERxczMM3DFpNl5o
KXSsdXYCfKnPTnmTVndeqJ49r9X2vZLft9p0YrL6fRydQ13VR3d2TkmVPHg/S30DY2UV2ee8zLOb
SnPGd0HhTk+YM2ylq7wkcepcEUcFHzkiDWTdhQr0/9g7jyW7kWtdv8oNzdEBlzCDO8H25X2RnCBY
LBLeuwSe/n6ols5lgfvUjuqxFJKiQ2J3bgBpVq7fpWl67mQ5djc6DwNrc7q19OQFG90KnnnghaCL
a3wrVM9pEIJ1+MlkdfhIJhfdqSKjf69T2XdQxo3V1CS3QIT7zLH34Zxw2juS02mg/DKyfdLUm0bp
rnOBX7CMv7T9ZN+OVUca3Jjfxk0lvpOY4dxByCNDxGeno1pS03O3JUTQk7r5ILkJ4GfQN5thIskU
v/EtElcabqAsu75NoQjYxplOE2+Fvuyq8ZvuyXUTcnCVZiv0NrrT8omWW4uRf1diVan1hN+FrvO9
qoAVV9UsPxwGja5O0/sHtSDjOtPIbFe/jVOl7XOSSx2CsmkEDrvBCLRt0RkPHVvJWgayPsPypX2R
8WhTjCYlkyJHrB9gez9dOJp1pzTai24Eu5QtEZ78ii96ZrS9p7v3RP8c2gB9XwsFfPSV8yAxD3pO
fe4WKAewOYEWMShZSyFet2uIZ8mmmWgnlmVKa52N3U0lZPpShe6br8uUpyFG8BVv57uyTs4h+l7j
2EHCckQoX6lYO25L494K1XAL+eFppPnYh7rxCIn1jBzUA2FBqddlb21BFoIM9eZJkgv8LDNlk1Sg
Lk7YlKt6GPWtFk7i3K6rr3EQnptFDFgAwo30r0Ula8sqQOsKXqSqwxe7sZ+brLjnOps+8ji4+4sB
loVzGAgMSEj0Zq8o110cXBjibAjL85gG0g1Uk2jbjeI6RjicDtDz4oa+TIX3kk10jeRC+DXqdflS
11Jc99HQvkYB5tgb/ODlWspu7qRHleuvFJYgSTQKTVIPHYd7S0YFNJHEke5TwBVEOQchV67RvOZf
i0CI7+rcc0v5lRZ/aF5PuHnUyoq6rW420ByJ5MgUwkFQY7SUMHnadKAp2k4gCGEzb/preOnOnDit
XiIWTaZ1bQNImak6/bBDSgz6MdlPitEAHDHuV62ddmxgqRYE54EBeEkz+Kc6wuijDorQju90CrNV
iMH/V6NDq3npm8ZIc7OJawUAUWqrtGjH1RsD4r9kkH9pNly5/52sdxUFP+vfmXpvf/5vFogm/oLL
gY0hjm5INPEb/w8LBKt5NErwolnGEMxmGsj/sEB0A4aIrdkIllzN+Fsr9G8WCJbyWDjBCsAaDhGc
g+Pjgpv3EVfPfvNE+p2tp6FI4tTEnGl2zMR2/D0JJKor0kCqAigq1fvzjBQtYkzo2pJVW9XiFXl0
HK+azlftPc2ZvloVTdWqZ1gx+go1Jp4IJF32Y3LjUxumZz5+8eZr6IxRdTM4hnKFVeuU7PwYX5u1
OVT+c1qS0+NJS+Y/hGzDF3JxnUu3zQkIoylQhjggVsZZp9ZF8DLoWhlcgGNMNHRablWq5W/T3O/t
cxBNNd36FFJyWLtZbU9i46pJ7B6ILirry7El32QvoqZ9rPPagutV+ySa6lR/02ZqyM5YiSAPp1/j
VI72hdXTAifaNi73TmxhtVA6rh1spBUrw7SO09AEyAGLr7l7iV79mVdcR3IiJNLedMiXKhwSIKaB
jvo+G+2WPJDYl/43p9VH4qzEaBhXFgeBRqZNR3fIwzqKRvLU15AObEX4r8QGd8/cc7nMVaOfVx67
i7rt+p4+1GA5/d0IcYLyoBrNALrfEN4kXUNhYnRKSXPNjOq11KsKIL4js2LdqmpXkobWaOs6LnU2
+DGDnxeY576F7zIio/TLiIOczT7nxlftqDjqCkft7EfRE1kLsyEP792GsiWTiat6Q63368wU8beM
kHiM5FIC8tYIjzLO+LKuDwSEVtkqcbE9WIWjas23Id+8ohkHvBVx/dPWZtx91YahbTjzp+tGDwfM
NVpJ61o38FPUrTtaaOUPE2c62ILVQA2WaPkXPJDCPV0jN1/Tqp2eQIjEay4SV1vl4WAVm8hRlXRL
l0brVhptWq7poX6fGR0HvIdX8uTvBypPiriBjuMa14ugeEj71ijXkD7t7ltQ1TK5yIJicC5yk5Of
+FxhoXvbAVo2xvchniOcgY/cZroqpzAhHahtSyTvETQu8pxh+MzrIim2KmjwA8nQ8blZ1S6qA+ui
L+Tl5La/uqLModl0Bcnm3FzDFPivJ3KG7j3aeJCPNZVhu5FOd5E26J1Il8lfYlE/jHVdb9Bfqeuu
pF/lSdv5MWDxt4aoQ6uqiguKlF7sk2FytrWQu0BHTIINUL+PAzmtCIl6oj55IszI2BVm22ynIUmo
OXFuUqvuQpbuWhuiZNvyzHtM6HZ6Yz/5Klm6GPg2jq14ui5cLxlJFlTUWm7gSL02Mv8yjdYL2TDn
hJTgY2oFW3MwnZ9Tar4qlGex498oEF/u8xpuojnQEYhIEfSkn238UtfXxsgFbIyhtKaD/QpoyK2e
OGcv1IdgbWEPh4tYtXM67XqqZAworjSrQgJSTqTtvPR873PpuzsrI8GgqZg0g9Cf8yJ4bovgzHWD
b2Zl3w+xGZK7nX5zReuvK3Jz173SXZUwY76WYXar686BQ5XGphZT63N3mKCbzP3y6yD097GfPoeB
EhPaNOVr5MjDqtFV/zHRMuuuKcmHLoevVCnXw5TAGmlhdOJKIYruUoIdPrKrVyuna4tfFtbE2wK9
1UqPBJuFtOV4NpTWHQ4IM72hJwcqkDjkBRVaxrTrV3Vq6oTXZDJGaU3Ho1dnSq+F0YAvSbOqyzTa
OhaOWrnelfs4bb8ZhDptY2G9cglMLnHGgIXi1jfE/A1rrTcgxvmWe9HUPW/EJrR4FI1zpea038tO
3NWN9pwO6jYuDFDJkCgMmp77ONYJHi7EoVEBzKT/FVHXS+6SWlmCWHBNlc/EdcCjkbW/pYcsNpbR
hJd5lHDtwdgDs4V4H/Q9IZmworq6qs+wxjd5C8alEbn1eVBhsNPZSoJvvl5urKQ/d5Lm3u6am1KJ
2ULKKFx39kSEonOX0TA6s3rSQgZkaimRjvd1ATEvHSRMIzWt1lGr63vNb/e6BtvJARFew7KYiVnq
OjJIzZbmptUzcAkSG76SGLyrzeAFKx/zoR/A8bIG4LUDddKZpnFFXkk2K0fCti/3YqgfG9m9ZlZx
mSQwtMqRRsrY4cBufMVcylmx2ShXsqW8Z8qlXOnKW9IzJZiVfGxVKbe0VM/UYbos5o1+INSi8/WV
1tDfSywbJcpoeWQP7hCy7JJOKyi/m21b9P0Kq1ZuzO46HRVmZ6Xc9F3/WqjZ2RhUV4ZWHZpJpUDP
zVv2t+yKsEyynx3qVgxYwKRE+Trm8lGo+S+9oUNLL2asygACV3HRI77cEXSVbgEkb1MV727SE1jr
UgE7MM+AhtqXsMfLz88kvZeBaHScySlQU4CYqfpRFONNlkK5gv3+g+J5pPKP8nOzjkgPHyqYeY0O
Ahrc0V4x1nYDzbJ3X+FFXbdtat4WsTizBjgbmhNPVM8+l809R3uC6ZOvp2x3uSra6pcKufmhLZiM
QJZpoZpejBCTxMHBMLcGhnIpIIWqFMQoytbkSLGNZuWG7aQ9mWGGl0dgt1rrhZrOnNo2hMbKH+ji
JvhJIGgaDcdJy0A6DLiNXbmGyRbN59jgwEh9wEkuAZbIKnicpK4i4M1pkUfWrY7hMDd6VeHEKX7p
2uyIQsiYEsNvAvMJ4cr6Tdxr2FAGmNfG/NiGyklvBv08QiIxfTNVrkH2BuaTdDSYeoS36jt4fgPt
Sh8QVea7pm2lsguDJt+7tdnrj3w8veivyGRUz7AJcm/kWMnbpokIT1FZR2gUqCFX1A8YvN3XtkgK
sbeVcA7MznpjW9XVFIhnfGUwdzaCBGIczCDm0G2qsw6VTaEYg9oiPygCYFpOXjAlEJIsLqGXmWWQ
ffFH3VDXTlE8qlpG7so1PUAyWw5AVOpXiaYM0DiMW3yiOPiEnk8tcZidaVbyIo4HB6qTH2EjfYds
Ewu4SGTSSxIlqOJdmSaC7plBJNyOwO8pCVcI99NunaJUGC8zXYW3TNJ3KrJqnWal7fB6jSkXhueH
pa1tnMLISYRMMjy4Gye12RcQNoXpFfQyoNYGm3A2WfAGhwTeEZKU0VTZTrYkMq4C12mir7lWf+Oe
VUaPuK8V9r3U4pZYIJ1r9UtE2AnMqDG9AaKOOU8mnInqrV8Thhg2CvLozK17QMoBJCvMEi8OiYrp
d/gZo1kjaT1oMVWrhd/97IF5ohuAeNl+aYtMZge/V5HmhxVlGY1LXjoW6GB6CkTL6cEJUPds+zfc
b/obBIzq2rG37QwT5lHv47Q3ZICJsY3a7Dmf8UY/g6wLMGtpADhvAGXUQ6u6CnsJkYpwzmjY5TJV
S69147Y5M2YE1HfTyt6FvhqrLG+gU9rACDoU4nsdkuVdklh73yWWN6SigUQSZdm6JLCeXB7F0t2A
fIq8aasMTKbQQhwyxgD6ga/iqXbQ8E4xn0LcO31alXWRcD+eGncjuezCgIywKvYCA9kqkZEp++vU
tshWrfoLpnWRp+O67jVOkp5lM+zdAcTvallOzzqp0F+7v1Fy42/MXM74+ZDEfu75CnmVpYTyY4Sy
PbhxQ+h90yoX0rWLA7du8yLpu2E/oVY5KI2NYW3KbidIu8WcsBnWLQ3nM2uinTZJRweqEOEZHgj2
JU+pbNywgaxbW8COhd8ke6vyOcemIDl30g7yE+SqrRFZxUOTEgjYqE66QthigqCW6fcWEuZZHCrx
UwwcdqF0Qf0rH0mG9mxq/J/k+Vq/8PWRNGltXXlBeYThus4qvyI/ON5omS6otqA84TldaVsN20vq
nkjfhnZGmxGdzQ8nSkoXiNAH7fTrW0JjCCvSsheOlZcS6MlrcOYiWaRybsB7EtBKN9yUtdJ6JD/H
eymL0Fw1HJWHOlLlFleuF6UQUJiwV9iL2o2jVaQAuSudjDdRwL6oBIl1ABBSt2OFnKfT8y+cOunK
HCWJSGMfbEBZB9AKP3wq1UyunbQFJW+wVUpnsgw9U9uzO0vbuh3bjUfmYv9M6F+9rsfIXiM+ByQa
LXMvq/ZnQ8TithFhQae0usnyPrsIImb9NBj2KnE4ypMpjVdahmWSh45ah3IFs1BG3SM07BDmi6kQ
wmhtzcBGfRP0sK5LVTvTAnf04iqKfmTQCHY+9PxLvEoTbCO02Ygckm0V1FwdB1OCOvflM09ChTq6
Xb8j0XrkIhlbB9vXpivAh/LQ+bXNg/cANDoR7DxJm2z/24hpx8Pr//2XRffkf+/DbKrue1vU0ff0
/+y6KP/5/feezPy3/rsloyGkoavicl1HnUN00n9aMuKv2d2flgz6SHPW8P//jozx19uf5v+yOd2d
t2bNvzsyCv88Qpj42zRNVQ3Iv59qyRhzx+X3jgxKHGQ/NGSxeuYXCn7477IcQ/ps7zmUCAK03I1S
A/bsHGMqLS/MovyLcEkaYSNzjctyVDMb/4UKuI9J2daXpA3PISvY9Qnsy4cJlMkWIaVFbyVf8sYG
oAKfI5iS7MvuR1SoyncBDpeemyr3dKBgtWhgcAql2yBDcx7UfPTJflAHs91Cz6+vfZMrPoc53Gzb
z6duo6RaGW59M5QHszT0/IJK3gD86bJhOPz2NY9IPt+bCcx6JeRKgoAz+lWGiYvP+xcTmJPEVdqh
NvWHM6wpui+a1mUHmWJin0LY3cVujNecn3ED/HjkpQh0HtlFM+sQtWbzhWe9+m9KqVDrTIPn8sYg
QLaC4c7VKGG/fDyIs/zwmjpPOppwdApJ2xGL50MANdYdEFCDGIZUWruafRwmDHFVRRsTMPu4ocOP
u0GV3Cq92t/GSh7SJAmVDhlPAxOSCFwScxM4Z2NdDqB5c1AuSc0Rl/e3/FwlDQzAQlp95TbDc54Q
+Le83fAte9cUlf2ovSXytnXL6TMpEn8aU4o+XXftgI1lG8A+tGFM3ycQql5pIVRwcUNM04a7hIvz
XQd29RXsOLxKwlD/VRfSitZloI7TGQbq6ndDxSxwFepjD+ykQUvCcwjS1kg9+4IiNf1Z5n05AQS4
RnVGr4lwFGWEObKpYfnGlxKPLhqJBZHpnEZ9HmwqquevSTyYFW09p/7p0MprEWtMjs6eT4UJ06ex
Z7fM1EdMMXaWujertBlvfWb7jQvMOKI7IzB3Y5a69kUH1oFdpHQUxFCmi58Zzp2StIBK3k95q5q7
rKSlv2oiDuw1lJ/IXQdq6SfniQ/5ZoVNHmHBSKrgZsMPQK4yYdsm51xh4iHo93CwEjf88dz5w0mX
XQkfitkujn1NVZdmQ8pUREnavOI0XJyJqlZue4kLBsicJtdDCskDKNDreOCvxAZLtL7GVZanKN2A
JqkDwuBvt8D/ggH/sjkUPjiD6qit358889/wP7p9oh6wVdZx6MYFbD6T/paEGtZfCM3nDQYjR3a5
2ajnP4pQ5y8aixwwKvFb9Enn8+A/WICOqxkULOo3k+69+Tl/ssWx85YrxyFnYvfFqbj0t4sECFWo
QKpqHdyoh0CDRiyV9oRs/72zB/9Y/KT5N+NwvJnkni120iYpUAYKE/g9rb60IJJ7m7CuszDrQNsg
pp8KlVtuqoxGbh6BXEApwDBLkauc7Cqz2UQ9WXHAudIuDy3Y3xlo6qnEpOUp8TYUC5HDmxeIidn7
ZxvRnaU5RTFkjCT/hrtGuQpwtH34bT4dOQU1FMDv6gMGMDXTtGftLijQm+vHb4eRZo1BqEkuJfgI
lTe57RfciQalvtcVSB1hWhQ//TaDdml29NWlZndbwm3zL9BO7a2pTem3j3/QkTfM3CULiohXZs8y
+gw13VC4Hb8nNgUmUdC7FZrhbfM96PBh+QdjCQQ3WFswl2bzv98P4iDnDkpYJxcyELfrshq6h9KG
RxnZKYKdj8d6O9V/L8TmFw14BzyHEHtO+Hg/2BDV41jQoUVeExNuXLuYP4vA2dSFUlzCXSlu4ABV
Z6HasuvXGuT+SiVLNsp1xHIIUleZSuIrrlpxfx636bg1S7894eB1ZM5ZWE3xGw3aOXRA3//GkQ89
aQnCC+6g+PIYcK/pC3Xrj1/FsVEs3sJsJWPgFLooSdU86mzUg8g7KkimHjYUD4lt0W77eJhlgccL
Zwaxm1n4euhiabwcAeMRihCgZtGndmtNXXCAUqn/wBKwPhjEyKL000yS37FrvP946GOriqAzByd6
NmjH0OZZ/tuqoq8z0OAJoefUYVGixbXsvRtQX297Lm/XgsB2yO29Lqj/nFnX7qJ+yy1bI9LIGoqf
vUBF9fFvOvLWmXUEkdi8e5vt//1Pgs5VWUUCY8jJhH+blIlclyRmP3w8ypEd2cGZErNZgRCYjeX9
KEpoILVzY/Z9Tcn2A6Jq3VOj2rTBKMW0neUaPz4e8dhzYazM/YqHm0Hu9yMCfqkVklaB111NqEvd
BCtUv2L9+VEwkoc040CxoLJ+PwrsZOxSAhdpZWKphNalGLtjSL79B6O4DMDKYPo6i5UxZbhnyqwS
XkR+xY1WpNEGMnZ1wnz2yBYLWx/oHFNyEtTsxSp/AxjLjJOFwsLcaeEgVrBACwwXoE9++oHe4hhY
CSq3reWmR3JiicdhJpAiUZw7ErVs7k/FiZU+v5bF1sp9itKFCYed7nLbUmWdZa3aMkpjdeyT9Eoj
LYELY62LWr9H2BWtUsO56UP3xIZ55FUSKenicyxsLpHLrcwRdVopcNI9OLahV4om23YTOQd6nSsn
Dqv5MFo+JDZ79BTEHCn3Zr7425ZiZ4kN2KSZONoX27SzsAUy8lWoBm95SHicd6e8746sLJezgJQo
Kh5OhUV1JdyCrIEUq1BjNIihasCyGgOe8sdT5NgrNNmeBU5PWPst6xzdynA2H3BPw/nbgAxrhtuu
RZQ0dJ1xYhEfmydCZVOaXVRhES4WcWASxGQNiolnrhUc3MDRDxnkh93cvLmIcepf6UqSPqD16bdq
aZ4KFDv2pPQy5hxGHNQoB97vIUXRmjmakdl6lSQ5WzEh0rl1ewnzqjzxUo9NFkEUhcDydrZcXRQb
+aDSVBeENxj1cC39/G6M6HQSVo40OcZ9FSHex1/xz7li07PidDGwC1SBHd8/WzfrN5weGcbgZxgL
JBg7RFElNp8fxYHLNNcnc/fEeD+KTEy4Qz4C9wipBsgfAbxF6tsnvHb//E4woSyBHzj7sIr66f0o
ognzCaoqfE80aPeo9dwfXQHBL/Wn6cQFRsz/rPerGl89fNR0fNIsXbcXc0JPwppH5QZDbWirnh85
JZAC6TjGOtJ6ce0OfQcFxiHWxstEj+OL4C9TpM7AaWvF7KNvE1JPfHVwiMzR4fYmGfWubH9Fap/i
ljpUNiR1Olu6ZxgZaughDPCGsNK23+IrHl2OmAphwtD2g4F2Xqle3TBPDeBFFZDdZslKry108eCP
5LKj3uloeWPlnmHQBcr24lta+8vgULwWIo+fC2ewUDyofVd6NZko3aGBQ0JcVS6o6dvUzRFu8Iu/
YsTTQW5Go3uBOCzgGa0qOPPxnUxIA0ds6w1uo0y4T9HnWHWGkBEq7cx0TngTH5m4c3IZhZpKpagv
U/5SGdsgqaqB3E/ol1lXfnNGzT98PG+PzCi6KWw7NOPmyNLFuZ4g8WlsDTwRs43xPKaxuUdgERIz
mzanZtSfEwqKLc0AlS4Za3ExoQAX4LoJjHMmmaW7xErgzvujCMDIx1ScOHiP1Lk2ntqCWp5Vz/Vx
cUTkOCzh9s8NKrdL+8fQCQ1mK9ndN0BoaCkpziCc2W7mr7R6tnKIHX18NcIm2gUyiW8r4bYnXvVb
ab1YUbxJnaBnzkgD++f3q7crDVQ91Li4p+rpmazTiKUkqvaCkLLkh5qnzmUlmGyeIWbXlaEJ5FVF
09DyTJjWGZEbwpaeNHLuYakd+reVdNCQfTwh/tyf+dx0KB2uhDahgIv9uXD0osnpqfGGMv2lqeir
JaUifnHp138Oo2ZdBWHc/fx40GOzkOKf2wgNe3hvi4+FJwZit2LkzaBCvMgwJSBAPdL2U5soJ3KH
jz0f8Q84js2wA+je+4+QaHHM/SrHuy7kIqs6xMO5tryto+InbDbivovpxBs99nCzORpBQlxArOVG
agBLZ3Ewt0u6odo3pdCfUv7H1dSh1zkx7Y+NRbtp5rpyjuOF9/7pcgiaFGENZbqGDkEbFAscxCgv
lAru1ee/GSPA6IWmi+/A/FN+q/pIuEO0XFCyTK027O1MZXYQ8FOSefpPRmIumthM0wxZ5gsO06y1
7LlHmaNqoFynv+2RlhVvCy6nyYnBju262NJhx4uv7Lwzvn+s0MZYFLsigdalxMNYmtOWC7P18vHL
OzKKzsGqMwVp7hjLiw7aUK3XGnYnTASya7ITi/2kNjAo/sEwsz8u5DPCHdzFjgOehcRtYDrAOHAO
OaKGC1r36v7zo1CVUJTg1acREvv+lZVWQwcMtM8TaMJuccsb10Hl6icW7rzxLHZPwgx18y32kd7t
4lmA8wqB7k943OQ5E83sl691N1pkX2DEesrP+8g6YhcCMqVRPTPQF+sonjpksgaDcb4Y2IyQROeq
IYYIof75ztaMtNL35qZB3u0yEkCaCiKnwRI4gwTOBR5zzhY5yakg7SNvz8AakQsatdy8kt5/I4Ec
uYgn7jJOCsPdUeruIDNp3lct/KTAGPQTzdJF0sHcAOc/dP/nmcfzLR33pdvYI2+LPlOZw8O2CRB/
FprZnik0pG+nUpteo2TS7kH8Csvrg67fD/y+3cdT89hjG/P6Yl7iyr68mk4GRBCfCg+z+HLaVzG8
SztW9Ke2DWHk+u1wYikcG4+dQ3V0lgOqgMW8yVgjOO/z1EGt5ocaEH7rDmH42E7kgbJhK7cfP9+R
eQoiAmJLpMNs+7/YhOte0gx/6xMrDQF8+GbAf0XoSavtyz8Yie4ZZsuWTYCS/n4CRbGJYi+VVMqw
7laD0Aj2iPv8HALv8OnWBU5FCH8IR9Hf9uH3QwU4K+M/wZquVPOmMXL7CbLcdGnBHTsxPeadabGn
cHDNhAb8oFWx3OxFCOlOR8TpwfpPbjgV7iGBj3B9a0Ca0Ma5p1eRSQ59bn9+Z6bFRY8LmQgTdFl3
k8EBF85mz0T16zxyFhGIQILBielxZDqaM8jFL6fw4K/ev0laGkgQsSRAtg0XwlEmfBcpfgMt/IkF
yuc3aPoXbJZzKjmV/uKiXRmYPPU6e6YVYNkoWlfFcA6Z5BirMGrpppyYJkfOUO4tYFAcC7QslvhQ
Ok3KfKUTXlJX8i4NbJyyuvDUij42CnpNljQetnjLLg43iq201HPmPeyLR5DvbjPEJ68GRwdB1INE
alZCLXPgCM1BVeFzDS0A6S8tSOpXtappm88vYbr+dFd5GizTF6VvXhgoOytHoMuwnZ0ZWeaZrOAd
ELmk/IPpTS9EGMCfILqzu+/vxWFotha1GQX9VGLflgTSvYg75VRW2fyDl8uXKp7eDmgcPdbFbgsh
NKGuZQbIqIj2QS2CDd5qiKmNCV+RqhDo+ssLvA+YhIV1skNyZHSqN8oDzi32j8UzBpGGAaLas4Sz
RH1Kyyb4HnWufo1bkf/pK4RD2WPQvWKrt/+4tKhxF0RYJFEu9hhcNUrU34dFh9mp0Qef3hIZapYp
0YWb99/FiTJUekjUz0THWukr5BOGyFddhR45UqTd4iFIsxw/mRky3H48Pf/cjKEhw1RjlZFGT+rm
+zkDT3uyFKfBENQR/i7hEnwPl9t55A7qhF6IbJdwCyysJoKKT6XZ/HmOzhbUVF9IGgFT7MVT4+cD
bYjbhddGuL3MF7N9m8TBYSzs6dNLgxhRihGI3Cgb+a/3j+n7Ti0Kk5aWrXT2DZ4z6Jjb/vPnC5cL
ICeQUlze/gi2oslaxlCdDe5MgbsSo1Cwj9BOkQ7+3LcYBRRzLgpY629NmN/vgEU4sjFTjuuQffdW
hTGt0Wbqp/ctqHD8i7hoi2v7EkQRVpGRe+jAec8mdYNKnHCRsQ5WTWNOJ3o084H4fkdhKJ3wJBpv
c0NisaOMKLKygT45VCGRf0+7nC5k2HbfTT8ar4ekxNc31LVPH2QMCijJYQZQw+a8mBEBEe1BLWly
Bn7wTY6on3KCwl8+Xl5HvhVlBpSUWaCLSf5iu9JGxYxsnVQ7k2v0tplGcw0oNK7/yShsyVyfuPMt
RykLC7URRtwkO8T+hs8GhSFLpxOjHFmuMzuRq9mMrILNvH9j0AOVMGl1RJvDbGFk6BO6CWdawZsf
Tmy9R7p27IZcBG1KGipsd3FqDqBm40ijzKvsosKnslDzjWInXePRRtAOkhMAdZWJvl5T6vUw6Nkr
V1XX9Spp1rtUCdONVYvhDlKjjtXIaH66TTzv1sSZQAZg55yTUH4/anF+GE1JvYy3RJftcXhW+SXR
qV3rz0qSUVgPNHyAS3mZ70cJat8npJE1iK+59WzYdn6GEVtdkE4fojDWMI7/9EQiW4JG6Twox8Li
E49O6wZlxScuA0u9HFJj2oYiHk8AKkcWBXdiWGpg9IQXLAEVXWnbbkLc6iV2ZjzyM750fndq5R3p
Rc8bMTHLYNv0sLRFGS6ZMqNoZxRjVkJk5H5j5pWX903dYuSIaC9/zpIEB4ksR2+nBukrSiDceYce
ozZhh9mJXe7I8qHTMDPF6D3R4l1MmbF2RELwDh+Ty+WdmdnRrrCq9t5sJ/3EoX5kKA4fenfzduBS
Rr+fNyaRZGqtw+2Isza8ztARXFiYtm2Hya9PLIRjQ9GGgooCS5Ar1WIoo7DzvyE4mLbVi2PlhNbE
hCX3fRrFJw7xI8tBzHU6zUCKMtoc7x+rG5TRhwhDd0Pz6301yfgqVGx3HfWWsm3G6BRAe2SegpnS
aGXPm6+Fiy/mmtxAHC0jdKDCwBmj9GhvqWN9Yq9bvkHeGbRz4FKD5sWcSvr+qeA9V61dMwqWS/m+
aomJUJ0geohT5bMcQkNFQ0ClR7ufT0W+8fuhrBHYr0mwIJOgdisF19iNbPB9+3gTWQRsM7kZhlYw
2RJgCxYcnPfD5G2DCXzPMGRoeyITaE1jzyCeHGukVYdCZUI7KBOE/hCct67pP84kZtjk60wvPv12
+S0c8XTlBetq2UHR07GfVBvwVuRpgRTR1DnmW2dXuEb7yc1z5sjxfumiwMogdm/5Ia28TbIIRgam
yvGZi7b2vNERe3/8dpeTch4FrAGg9Q1hNxcVhZGmVRax9L2qseQ3TYzNc2XmXz49CFMStzACj1nc
y7eGJxLCuwYJLJmQOakW+ISZIvps2UKrTmNfRvHi0iVlsPfzxCqHNpcDLywxnGpjUdeei9xNTn0W
c7lvzONAQjC4WbH5Au++HwfOfTYAahueBdn5RwGj8RuW3Om3ySrszJt0u/zVzqlMyZzPZAxa9d2I
UA17kPbwfQ2hrxHLomU59hxzxhMbnqj26pDaZ2kvVfsBkRppAFZe2vUu8jPlEExFGeztqGxvOq23
JVJA8KADNXB+kecxXt2W7I0fI3a9E3K2UdnnJCFopI2PBkb7LBXiZ3RVbzYS75FuXSMnuwgFGTZe
ZYXtV6P2qfOyFFuhPa61JaE1k+7s0xprvQbXkMTr+yw2sSWyIrHFyiRB75o65D/vHV9RrVVBURpc
S7dLME61x6ceE7Ru1YpCXIcs3GabJnmsYwJWT6WnIa+oDzhoV8R1FFn2jII9vMeEhXhR15qiy6yu
jAfVabXv5aCbjYcgVg5egwAQ1Suli79xMGO5pCBIvg0OuuhtEEpT29au1NzLKvbZ90K8mONDnIQp
3gNUdsHOd2Kz3Br4Iin4Mun4qSlIO7N1K63cWZeIcfqdDt0qeAyrgSSL2irRKwX4xJxnEhx/TeJS
VrB3d0XslYpSlyvLqobvpVpqTwZ6mH6VhL5beVOeuw+mkFZzCJti+hEaFpS7xpUdKViWVt+KME1u
zB5LBDyMZfaFsiXCDiKuC58IEDSzs5zQrgiWqAfVC5y0uiQYwHzSCyzxPCms5Enlr5nnbU/kqpIQ
loJtc9VtJ+Lc6nXv+mz/MazmdN1m+AnvigkaNp7Hw4CrhVriWR1VuvXix7n+1PtRXexJgeBP9HYh
UfrbonrNgzr0L2FW4RSRGYrxEKgJVrl6FvvPNj5V/t5GS3Vn951zg56EQJSRVJMoNGsU3njuGdDm
0BgaxrdR8a0nWvgNMmIMnzOcE9uhXvmTEQMBRRV2WQbW/AVyUS2TO2zt3FdV2glKnGyQTHaHzEk2
wVp5mdVEX4ggcctV3FVph903Tsf4/4bDXS36qVxXJRWn19hVlZ3RPQvwC9bm9hi330RFEtXbT31T
YH078ff/6DGbzXaT78iL3HVqZMCIismCKVPfY+rhVeLHteaS31nJ11am9svQwuzBWUL1661RxuGz
pNmQr7GiLm4siDb4+6tFbXhY5zroeNO8JLVkjMsu3ABXTBcYA2fyGhqF9T3ERiVdD24uqm2bWG27
KVoLgoNZkTd0EetOPFyLBs+dB+yHJ6yGnDFgMVRpi8OvGWfGOrVc/Lsw4rPzW2gSzddwhqh2mqZF
Onwc0ftfY1wys8uIJIJ+1f8/9s5kOW5jW7vvcsY/FOibKYDqyGJPShQnCFIigUSPTPRPfxdo3xvu
jh3nH58Ihz2wxKpiAYnMvb+9lgZIVNo+bOF07mCOoyRfvjFc1DUlhPkm91+6VVv3RiDm5ly7VTEd
W5KHNd06NX6X2coEductJetDXzPEDvEkg0M4j/J50OfxPkWNPAM4cDElWzkM80UpX1y0DkNJcW+k
nhtWbWlPoW6zfSauU4KsQ2qPm92XqfBhsII4hO2IiPrsZHplHHMx1Oemk1jwRgaPv47wWl6qytUf
WP/VS9vDuol9q3OO5PvaLb7Utt/bcVHB3tLcLthZman7HKtkIRmWn/qbfMkd8L66qkFOVJwr0AuX
89dMFOntuLiih41srgPa0DJBj5L7C8KmSTofZQDm0YZ5bwg7vcWy6pihqHQE9Mlc8jtJ9Rxn0sLx
ANpIktlz3K0+BJUqmLtkBwzPugHIAEkGZjkDYcFi1oxbQbNgWpuwb3qsoLguYJz6djBP1EVLALdo
LyaYOsl4lxoDPhQvk779tbNHRDK50xsviWEbL3JgKQBi78zWq+vW7KhOY2LR6gQMlVwt3L9TNNXS
/K7B3qlZ/wXyRxKfhbNTi1PcUk/j2uwsqcS+cBheD0fDB5bUBaW6E16WA8BjYtuHtcPpJgQnFRS7
yciXaxms4xoDmXKtqDH0bt51c21fayJpH8Xq4fcjCOdBzMiG8Z0IFwZCHQ76Q7HMpDW+DXXZZaeu
l/bTNpLfSvdi0K3qY0kl2q4kc9aLohinNayDhHGNrdFk7rg1FDppzvNIsQ2N8yxMSbRKo2UUFxbj
fXOEzcE/Ob2mG3Gtd/rLtLIKoNRZ/DctI7nP55uZ3rNRQUBDnc15ryh2g6mrbJK9ohmXVy1osqfS
aUD6TZZf2ruUG4paeFkKGa1rm3MBVyWiTKLH3v0q6Jp7g2Fhvwb8f2FpegFThpF7WoZpvgSgZdz2
TcCjHA4+WRwAT3bH2QOthzgJvIvZ3uoqRXHWRncS8ntlpG/WAjgT05wUh24qxF1viGnd8QjDgNn7
i3MEjRA8+HpRpXyRLkIxnf6TExspS8bOZsm7a6GDNlDPhtaO2BRo3PugDCG06IZ2WcztqGF26AYo
QHkW3K3JyAylXnTd9VDOEke6B5DIzjaaMDn4AKKkcm+50NcZkSUP+B+GlYEWt6niw/eYSfkhOyia
5GZNjGlGETMk3oddOpoGz7n19RuDWGwOxhCUystcun154LL2+ht9sCE5BnibTSCpGYKuFlkGlC0w
HxmMeXdY9plIbPdZmQXCCZwCQ3cwJSwU4uyrk19ppbkY90EAV+mgFUlmnjjyNMMp2xBJMB3F5OyT
XKVTpAXl9Crbfhpulnyw7tsVMPmCKSOz/SPoCjDWyacskxMx4sxhc2j+/Yb4T4c0UO8eJRF6X/zn
T2NRVlEolvOFOYYF6UBmVk5U2Glx47lTevv3L7Wdjn5bDWW3ujVXtkPLNir+R9m2ZhnkRizwoh4p
U55Lrhu70uJat3G+7xFyDhciVeZJtcu6U2qod3//+n/5UQktUODbcpB/zBBMhZ7hblQcY5Dg7rve
sZ4Q9W0ABdn9Q9vjT2cZPirdeI70Lk9aNrS/35hnBXoTjNfgMBMawJphL4eu7ef/sETBL9Sn2oTM
N6C9Qtjt96+iuXqdeBNPLhNP4i732H0Ng90TmtL/SYr9F98dcc6tXkCMiW7DH6ohK+CNtQfdHJYF
vFqzsgjHOkJALM9c65qFTOzztc2uhtxrLyYn8X/8/Xf3V7/Qz2YOkQeTAtAfXr/LNa9mC0ek3E+6
w7Ik7W5yaKP+/av81RXC2AtVC0aHiCD94XzfDtXKSWoi1yux59qzpna2x8ZimeCl/f1L/fkDUZyn
mUEHgijVn46IUL2HQtY+0Q4R5LuVrgAOBcd///95lY2EuYUvyQX9/goxPHQSCRWn0BTkqk2gwfE0
5/0//Nr+XBcxtpEQwvD8wwjsNrr726KxED7pg5SX0VQ53XD+9na5g06RAHSrxVK1/vUMAIydBmwx
tzLAJC0wi0KHsMnJV+NIoTkVtFeD+h+aIdst8Ps1h06+S/GJLfYWB/3DLVItaD0bNtA4WV39NR0d
ba/zAN4PCVt0nxk1BAxD9k9BkL/6cg3iQVtUiEqt/YfzfxIsQ8MjdVvpjDqCyssmfs6sf1jP/vJV
mLmjJUev3/1jI2suhqln5bQRBVX+XlXTNx2q5z9UZf5cYmA2lcIMM9RMHfFx/vDVqlX4qcvzgfx+
EGa9MTzXjdJDQxXeHQjn+ZcP9d8J+H+ZWyH/34/AP5TN+F6L19/SVz7/yq/4FffL9pCmyEmfl6Lf
VvX/ZQjesL5sMectWLh9UVSE/m8I3na/+EwueBQgtrl5f2tE/zoEbztfuDMoy5uEKujgmc5/AsQF
2bJdCL+505iz1E1GQXl90jPc4n+4UFbewehCdosWqERfrWTw3yxfamPYsdpC8Ey1zeuUclxA2R6A
QysNaLhIkGwLD4Copx9q7LA8OEgajxklY2NHVsu81u2FeazesdMfCvJsFmneql23RjYuR71ECg/e
U3XmgYwZDoDFELRy7R6RABSM7ELlCZOmGOnsNlA4v/DYPqUUdJodkIk+208VW4CwY8T41QTMSOFB
WmXDRtT2Whxnm0JgreeZZD0ZOCwf3NVYVErqVGExV5OKCyspboZUaZRQHEsZx8xNkEJatcVbp9Tk
xobTdbir/LW8AMEnLwtYIjC6uil4kYWP+ylxclGzJS6D9TTjOq3B5+vLT2mwZIYyUcZr3jTiKidf
eO7YE549wP5L2I+DhKa+1Jh4+jUDMioNQ/N27TKk2qWlsWKDSUSxR2bSUeZulnX/nKepwbprumN6
7ILWGzka5vOzudrdPYRrBTdsYBXZ5heGZ6e1nWqn/EA+V6ljf/fYzX/10nl6KYDx38DtAFVnzC4U
egfLrbZvmyarI6Cj11YbRGKkqwkhBAnUyvEdI0wbADtkaOEroLPLBh4Z5RwIVYbYB3gsOtihXoJA
+lba5SWoU6Y10ziDDWxXO4Z6I3zSJ1jcYhcguQTTJcr51c/qOx1P1sjwuL9+gzLrHs1m7a/XXMQB
c91QeSLAld6O09zbqplPPpbWyEGQ1BrdjbNUESTKK8PpD2613szD8EhV5yLTjK+les/b6bZLv5au
eLe7PspT/XkrA1QjPfXVvxkgrJUafDGRnIxR0yPKTIckU89dATykzq+7aTlIu7vj9kOt4ivOjfUB
WTIgSLTS3kUzF1i/0H7OrrmvJO56HxQdRbfzSpnpYDKwlHvVuac2APLqQe/9U54Egsxdbz4S07Ye
3HJtfuTILa2ZS9CnTBVnTPXnIWXXxwQ5TFzbaFMm3XsoHLyhUdtnkoojFaLdSBcfuBimJLsbPsxC
EorMbx3KMpeAU/NonNT0qBY/kl7BE3O4yNJRXnsj+q+NjDd2MPTPHOFj3x5uXaXvGeeKVzv4Fhiv
+nK92D5k49iw22jSv7FZ3mG8+cYGcldJvlOPudzkFhcFJ1k9tPyAirHZP7i4RjTUHAFgvRxRZL++
uDZujLV/sLxpvwEC2pSCdWvFGvSzKb8uXWfvBxznvfRGBVrEYhnbnCiKvtsL3730M53xsD7Fdn2Z
ioGyKGqk3Dn7iCkDldFzro+OVQw7m/dit/LY9M3DoD1l5Q8TpYrl5VG6PJvYyaEG//DyjMLBpUgI
byCAD+ajwOGXuR5vK+MI3mt09SlSZXZFdDGJvOxhCoxHihGI6+zgTdOCV666yxEfqNkQDHU6s4q1
4m4K8LADFn+ksIYFaprNUKHG8/z2DozkPnGRyncubV8HIlzfnwFOh4DcgqiY833Vt+apd9t4rNeD
rfVznIz0KvlkLmeBrMYXnZuRm0zvzrBQPANyYd4JggSxaS3QydPiVtj+LpnKM3PZx+2axmSXHBKn
KGOu0mpvCKe4nMthvp95GYrM3z2twUKcj1dL7l5jH/pmus6hGSn0Q9s7qGI4Ybh7qFaYXGraEzhG
4XujC3ERMK/XlOAubK7kUZV4nsRbsGnfDMpdbSGwZ1ldCd+IRZ6TmudeFKN092vCXayekTu9dNVG
QKnyhxo7nr3g46ysu9YTN3p1doR+Tgv/0I7l4+aG82q5xToXb8QG2ckHLx/vTW062X6/MxSsZbWi
CL+f3PEsu+Ki7l8pTfVhoAb5gFDiatQ+iF89LZa8Nycsh3I/Su8JTzJl4Tlk5Ks2+wMBXBry7YTv
eD1jfgulxrps5OJmzbvzmutncOZH2+bGnBRov7usRfbramenWndBeV2ax8qS5ynDTQ6JSkQKEqc9
pl7sIcLV897bkcXAwbhMOEvwqEpzn3eYPS3w8iFmoD5ac2s/mMmHmh0AEMVRTF5ySQtAvlZU6mN9
9I9e293wmMazis4xKsbxyZ4qtnUdweJwddJi1xTIlNV0mHN5WPv2THXk4NDw5jm79jeid84q+SFL
/WxQOffrZt+PQAI3LDxiZgmyUWTmYS2Gt46BR31xGe6XoUncwp7AH9JoMJ231TwhHL/x5htfoz2q
bvWKLIt+afsIqCwVU84/Bk2FaNjV7OzVWnsLPCbES9w76qZIZlBciGMXfXoVrTrLRXuz8/aDFiWm
GnAblr3GJMkonwqO+RgbjFnuPeiyE+be1H1Ec2d+8ydoYSbSzhrfY9HeVMO2/DZW9TRI57u/SpO7
7Qe6pzjX+7dVDvtJac1bsSTiguh3CKqBponvU+6ColsCGE9k85xpcoqhyd4uMNBjJEVkeqohCBUd
aayO8EizqOUJtljzEfE6q6B4Fa58NRP6t7q6WX2KTv187FjMDaOhWE1xLvLScxpo8ZBOwTElkaON
hPB08Sw1jy+pOKdTZ9xpJT9++arrPSrEmUPn9SqRGumdk++0fu/IIOJZOh9r3+HudGilreVxsZ5V
kvqXcp1P7uRcYRz8QK5yRjxexDPmsN6GfbdMx2Z7rBa3TenfGPKbXeGP9NundTYvU7hpq78Ed31y
66fetzkvTh3y4yopw3l+8w345HYzX3Z6y6lwiLQ0O+AvvsiD9DEf6JWb8xhVa76ndEFYMkM9iapy
J3P9G0F0AJIN69hylFJRBDRCgXBmafpTsYA7XS1nbwXDz5TKReQ44kr5w8XUFreutU0+1qKPGTJ8
dDZzl0ym5WT1dhP7yjmnVnKyPJ4Hm8BQHrU6yK5zPpurx30RHOhu6rep5JFvoTAzdmv+s0lA/gKq
ilO3ieh6sObOr5ULeBoFqL08lHmK1MwB3/1Cy4FXqb+3YMzGYLn3XTpLy4sFVlqsMwrB8U6oHI9u
E9XFd/oF4byaYT6LbUATc9e57HkUuHWk+0fSmD8HNz2aLPDFaJzLhl1tlcYCwQRwkog8e+Qpa++I
eu9Uxg4QBZ7Y+TYYnF2v4VpkZrr3XZ7LzVe0PnCtv6/tNwrpC4pPUd0IzeAZhYzJtfcpxtNiI32W
i2KJaGBvDoyOjnZv8pW5F35Ga86uVHoUZnfKTT1egLb5y6XwvWfZOQ8TjPdv0AaZOcqP7EqO0jFg
USNOcbUdlO5dmvwYbLXEoEb3bfpzNNHuLexy2UjqyBe3h+tsLfuJNzKvzQ5nRUhVisuz51mnr0+c
i3YrYYe9L2k0WfJO5Isbj4Jjxko4cGrR7/YdjMeCfmL3rtFuXZqbUb+s2n4XJHVMH4EGp70v2zd/
nndudvbG1xm/V4BYVTHpCBCxcjl6vCfOeCqqG9VmF07fXCq9TJ+RwoMjnqGJd7vCztA20puQmrnr
bfuhDNhsQTt2e6zU5TS8k5piwenpBZa01ByajPPKKGDapDsr5axRDAzj1qPwOFE8k6ZnO1zfCiSb
dWf2X8XUdSe6QlFg5rHkLYQIIuy4NlAhoMp4qMEXrbxi0R0nr4+qWYuyjvdHg//VUwdHCxhzj2pE
zAGaAOWiKNL0R2fgyQZZusMm2fPkJsZhej0a9ZrT0+qpN2EEtNetn/0wTnc1M4QWWu4lsfdoXS9s
7932lxdg9NbC9pxGZgWkCUH7YjhHsQzOXU2ZR1/xppnvlccOBufhTL8O0RzPyYDThL4lormDkmQ9
mvYaeXq362SOtNAMKbeHyl33QwZKrcsfxcwX5VSnbH6bQJ6VuXWFcuvgtQG+QecwyveU+KTD4LOb
/Eiy6aZHNc34WZSjkc4HoNRNfckkx96VATTpGnv9vfKOVXXPew1CtslRlTlfXZ40Q+ndmQGyocGI
GrO+yuEIDMi2qIXv1/HDAog4msujVO7VmOpnn8Xy2q6GAyX1eJjkrZE3EZTvLsTDtiuZKYwJcN4t
bvZqDJuterJiRxoFzdBR0NK3DFi3mgzh3j9YxONbzzl7s0Ncd6yOae5B522TU+GmYH1XjZLawHZH
Dz0jR0t4X/pjXGZ6ZMDw8sCXhbpTylcLoWLn+bd1KmipXeBluE0Q0OzGlcwU9N60vqhLGftpfWW1
MmyyASC9u+z5gx9rit0O4aRpxZUDGz4r9Osk/brU+OzETlglrewuv0pXLbJm1GQdMPYxgzdM/w65
8jC9ZD7rOW3T48r2sOKUnOqviGFYBuAS76Tpgm/BDMbJ+NHkTq84fyx0tOPJ4HCTifGCEXssnwne
dMk9CHPhKJwB76aDM0865QNju7gTXY0b2Oe8GhFTjddKlnvGAFFgBctPr0Bm0bREAY1p7S9Nb7Ci
Mm20d42W+k4Y2rkouh+dSg7WNljEye0AAz/bbWSquOtSgAUJlUJGKJeoLVhoaLafNRI8nizrwzjs
DXcaUZtbl86qn+whiAvlXw22/FYvy7ECS4G2DhlilwF0ToGsBOq1SseD16Exa5fZZNhnpJEbWVOw
srlfTxgux/vOooNHN3ZGUuZ5xxLiB+qdw4LXNCGg44H6Mdmf2rXunkR716oDISZ3NyZNGIDgXoaP
FScK3x+xC7/lh+RobbiZZI6Cjf0OLeUgSBRaZ199F103wkcdkv4jwfltHpdpyjE1BjoeisBwfOSP
xYpl2kxa3cVlMGhsu9aAv0SDiBGcwljsm6GpOE+VJk3vuKgZBAhsPJ/XNZQRyYJhzFf94nIza5aO
ozf1UzMiqRQ8J4kxp0f6nIl+cJESY9TpuvZmrGbqxM1aGmccPjyMem5ehJ+G0Wq72Vg8hul8jgao
cFCKm0NvvuQGyeGT6q2AFqqy7OyQICHHW2jlxh2bJs7Byzpy9CyCNXvOK8HP89MGi7yLIvz8/9aq
0QGOaylbpVmuSGZT/l19/hsWCbajz2Lef+ua/9rgNP++rLnrM3IGvy9rbn/jV7Sn94U+meURbSc5
DO6JSvmvaE8TAxhDZQFhajiCTNP8X1XTsL+QXSU9zdVEssze2hG/VjUphZIC3VgT/A+HKLL1n1Q1
CTH/vqgJV4Ti5NagoVRKZdPijf+2sZGXy6z3LgbztGBq+4JimnNrtk6nUQ/nUrmQwO8GTsp141Zh
oVuZ7sVjsWrflWS/GsrcNuVzl0lb8vBzUzOLiCmZ8hLwYv6dVWDMLrLZwvnONSiIx+JWKHYGd7d/
6ru8FBdyaEDPZ1Vu2AcGrpPvntMmt4S5OHHh3TKwSjhw4sn6GdXPvq2Ll6IqDC9ShZLpISeu80DA
qltiIQnQRkVdtGPs+i0bhnKexJ3VWf0tErOMoqDLfXnQHZk2ET8EJPTasZWO876VlyaqSOeCBQVe
TUkG2zl0iLWNJ3C+U3uiPUcrsFyQH/Dx6xTafdMHSTzaMk33c6WnxCH0LtBvanvR5KFyPLjzRVJn
M+lYQhSR60mKwiEzD6DhaJbQzLrJGyY/yDz4OrZalXTLhIo8Z7o9pO+BIrB1Vz1r49ojFrJzGtm6
rJ+1scVd5txBRrUMRbpy3EfF8TgWpGnXk2icTPlvpi5QF17WkFr14W70VAbFv2MMJA+wHuuumqgQ
VFtGpFKMxkHLHmcHUzwLpw3G6351c7MYyHnoiCHCQmFVjUakz1MQqaFhLdZrGXh7DvJq2LlGU2xY
wM5qL1uH5PqlGMriheHJJh82lgLygGnJDAphM4XvUA9kPT6kJffLzkZxQKd1No36vuk6q7iyVK+K
g1eO0xRZJWbCmNTgmgFKGoiQ+OA2XRy6K9OKFs9m87T2Pmku9mpT60XN1AUCn7MJrqgeZgWemuJs
mNeNGDGeYVbc2amk2uQuKY8e+GA61s8l05urZpmImMxC1I8Be0UjnI2iv01H9t6xYXHNhWvh2TGF
cDaffbr6t/CaeUQraqImR56U6krr5jeUker2GAwU4YnHivnZ8/KJdA5Ape26dZNR7F19zucT8Tgk
P8JFGcAQn+qm7fG5mIfZ6RnNtHNs5+Fc+gRYJkfO5gvjF10R+6JWPuf4cegug9kcUUL7DNJTi0nS
Vt5h+/buA6OdxHEedTb83S+Ri1Hq0njSOHVWB/MzoUFoiLRG8ZncAIJNigO5x1gO5Bm3kIezeArf
tPhMgujwEFDRWp9xkby3/eyZoDhhkuUzWNJ/hkz6FeA1DY7PDIroAw05bv9LROUzruJ8RleyrmKr
3PwSafmMt3RpRtKlG+sgsrb8yzBy9IiYgJbXxpaP0TpjsiMIIP4dDEUCNOVnmAb5snaZfUZsps+4
jSi26E33GcNxtkQOdjfCObqWLQ67QrDFQCO2AI9HDvFh2FI9wWfAZ/gM+0BVyu7S2SoOvCqFL/UZ
DBo+Q0L2Z2DIHewx2+tbjsj7jBQV9DfqOJ+2qBEM0/bN+QwgiWQL5Kx6kBeRlmvBhf8ZVwJGNt5h
MvPuM6D5nMEybnzyUSqTkd0URJ5SfDxUjz+jUF7jp0/5lo9SuqVjr6tQjaGPUsa87z7jVLIQ5Tvt
dTogxZa3mj+jV82WwnI/A1mdkfgn+zOmNW2JLXbLhLeYaibINX6GuvplxqKbqAwqevMZ/Co/Q2Ac
VPQLcv1Ew7hDqg+PKtKl3MJj42eOTF+rJGu+FUE3PbifWbMFQPw7kQMSaII2EaaWfAumZYtNL2tL
q7mfyTVC2sMaY81Zrt3Z52FgDjpZX993lX/IPvNvDIXIuxUSZEL4oichJz/TcjzJSM4VrHm39Wee
DrEPN1Rqbjk7uwyM7wAqZ9YJe1jupNOm2o7YdGJT3G7Nwb9ZNO7kjqN/sjVNdOgh4eqqoG+iNtBn
Z469ApV0KEFPtrsNUMaTjlNQ8K3FlteGSc/iFVL4nVE/9fDUw5yhSio73RRgXbEzmZFn1FyXE3sg
emtvuyWViUKnRhyWimKPxNHdX7h4dJvQNXvKGlPgV14U0MD4aeoSUC/DS6q+aMlAw1qC/0QTsZZd
ubN7Zh4Bq1nGz1rpK40TGQweHbq2H+CXFiLp99ZcStjCWp1ctsXK+XeqfFyMdVFYV51JY3AJFT3B
cad17tYSFNIanraa/EOyMq/KEb3sUGVnfFbgD0QxA5qbp0okfOzAMppvq8m1QZ41a1hrVIVbIDfT
YLh0h7UwMTlBCSw+MA94/olrA19WRWChCNu5pJEHyV9C2yY/jHSXEdzyK4cZijDjwCntUcscrb3W
RW93bzmlRH67ZtNU6M3pHeqI2VY6iRx4fQCxMfORub5vsz416d21M+XcvNV05OAs0xTaDE4biAMZ
0ge/LylM0NTHo6aXy23BL69Acq0hQdOS3kgiZwyyYldAi3zlzy1fvbEP7pdcwzJklvPyOOmjdz2p
0kd9R73i2TEmk4wkFm3rYp1MH7unnIIPTeUrsnAKHteBPomHYLH7WzNIWiSgabB+CzjpvPBWx++5
JtcrErC0DT0p0MC5mXy0cBukuI2IPOwrm8djOKDA67dLrCnw+ImRd501gRvOvuAQkAUqEKEifMNW
xmomfERB2qiwnCsEblM1r+dEbdF6g+bpkSdqP0WrOxZ7V3RpdchcwDI1H4WCVFHIe82ZJ+pxaADO
ARF3YnK+03xV/iSvxzQxaTATwrz381b9nJRy7ouC2HtsEMdPd4vPqTV0Ewbhoz7TkkPJ8H+PpWSq
DyuyD+9EgMTBZDi1hhuK2anqvU4LGuWcaC80Cew3NtXU/qTF6zDokc3ymR0aCX4qltYPFtiZR7EN
GoMJ0aJfiMcm8ibz2jqLgnXs5ojrpKxCI0gQ4HE1Tccegk4VTSQ4zovVmmw4ES//cLuMRA6CZ0ol
0gkozBML5IBfdW79yBiTVV/OFZUJRu989jx13fQWDGfpqgOtm0UjIDK633X075g6rcatzxk3aEuZ
Q9I4W7VBUi7raQbuVh0/acy4a+rHymMuIGQwY/w+EHN/zlHy8WOrDP8rMDWSqzobGEVUdEBBNUJy
6SOkhtpPOfhC56S7DSwwFOaWFDMh8FBYVAyvuv3iP22vP+3UnMCDC0sL/y6cO5zUXtgmkP54YnSD
FU4pOVzWOE6txyad5mpfkPeEJUpeO+7N2UIHkc8FZtCm0q6w1EnjoLEbFAc3WNmbt8z/qDjNBv04
g/xFg6gqf4dHK/H3VaVN91NiK6qQMC11hgcYS3BVSK7bKqM6H5z3ho+kP0yzGnCL0yX8ijVsLYMw
QWAWHJh24RwB0H7V77dZWu9RKjsQMYRrdU6actSiqu/bO63HLcbHm+Q3HJNwLQ8i8FMq5asmWZGF
12gOHqupFfNVN5ktGYepTtgALgW3PBrKQazOvvC74E6ugX+TypprRGS0+xJXtQ0bqtaYadXTxg11
tpHM9JgM0rOy6zZhCND57BbQhI504lQw7NOxXb76aSnoJReake2qDGde6FauwgzVtOlra/lrHc7S
X26YQx7fTFpo7lZNGHIaazL9NaX23xP4v3xyiv/+BH7IXuvfpYq2P/5rqOgLB2yXc4RJFpEJsi2n
+svxW7O+wK/g/I1SBwCP9wm6/V+1hvHFYNqXwTNd3yKuDn/rf1NFXzh9k3elDM9Ps5ln/U/O38zw
/O78zWPVAvXFbD7RZN4poKjfn78dTqtlFrxmbeNTk2zJAoWUjcyIR5nQniR1tTNXm47NiecyBWal
o7lfgo4uAESR9lRlFi3uvvPyJZKtbn034QnkR5lVdndh0B/TojxzGSQYlq7o4z4RjXWbACYfL2Cy
BuzWoUeywNK5yetLlc8Ij5d06Yh/dIwDXCajWTId5A59LJDwBdEQtPw0q85z/VSSyRovrNRR9DTq
vH/USE7eZWxT+lj1+rvptpume+kpOScder4DONvuW0HLSacgZ3iUMNkoFMeVJ4vzWi7rol+vQKSR
bQejhvU3bauWzSICzSjH2/rhS93rdkjlRv3U5EJZxyHhFxN7DSUYqrSjrx0pdtOlD9Acxx5OzAMZ
oHHY+atHg4GVAzx/Dhc43TklpCKmGgYq32Y6umfKk5YKGeVx3muj1i6ZocCKqZXWggkzyNHv0p92
nnxV0cpcldFeMAWeB6HfjkFzdIpu1ndsZzqmE0X1qufmiMvP79xDigN9CJ10qe6DdVolbsWAesSC
SveJal7+bqdIpmmdtuKq1f3qzvPaoWU4h8k9hsicTJ7nNdW6fYp2633ocGpHpXK1J7YwWcpP83V8
ppMuuW7QojqHrKE5TcU4kQfNNQpjXyfBVlru7Z5Gsp3oUdvkpG2MfE6B+puJFifpXGP0aky63atX
ecmRZAL9Davy+9ixFTNwdmrLt76yOIWvfC895V+t+L6sTfXSehpBD0otPAGYdLIYgJoZJKz1jE1x
xXwbpOE6GPe1ZkynZM6nJbZqxx5iUdTajelIyu6cvDNil1xZl1ORYsMM9Uxkp6K1BdsC4MkYCjUY
CqGRaRq9a9CdLLfUCjQcuTWBgtQfstt1DfI3WhBCnVLb8N5HP6AHQ0Ggf3OTpX6WljuonRZoWUVH
PsMKPjOEeNmqtXmriDVgaK9Fc6cLP/cibXHE++C2pD+Ymip3yJ1n2kmVPdN/H33Js0Cm1U+t93BF
jYvHTkkghywiy5q8Jw8pGkoluqcZ1QmfFhvnOlTKIJGvG9sCns9uYa4jmYJiJkg/FA+tVM4YcjZs
2oNFNMcdHfVmTQ2i0xRN9zMS6cmN/d6l8D3nrUijqZfWh64rRsd8PfOGsFhtwZg4FT9AUm4+ZIcJ
bcNPEYwF7w7/KAfbpUxkNBZ970VjopjiM9wh/ZB6odFRGk3y08Na8YUKXXXnJKEZcEjxa2UnbOAJ
IrKu4QABsWpcYvaLAbebHOXD2jT03oAxmv4+GW1dMOPn9sXORre1hEUgfpY5o26hRCTf7GXf4ros
pE0nvGtmmpZjol0Y9lR/JKlIRobca/Nn4ll58SAyb/rwPDF9ZJ2u0CEXWjPFACQgJQ61bzz7he09
OwNA7UgWhv9VIrx2dmTCyhfc9MwLNpJTzMoc1Ydg4EXsk9UMXhe3J3LkVXU2hFRdgyviTOm7peyW
TUFr8ntB26mXkWY51UXV6Svi3pQiQqLxtZyojxUnpuX+h70zSY4cy7LsVkJiUpOCCfqmJDNFUgHt
qOxJYzeBkDTyo+8/unXVDmpjdaBmFWGke5ql1zjERyZOEgoo8PH+e/eeW7FVGqgnn2YFXmGF/H66
E+CtH5qJyORgRtjj54UJQLGdCc1zsNUOBrY+L4q3mTeO+a7IK7u57qAMTI9ZH6b1Cf4EZ8+qQQK8
VaJn8a2yNGj6zKVz74S6m50bjlSdjZKF7jvp4pxcITuLZDE6imdaGiv91k1j70XTB7fYCDua2MQ1
Q3Oh4dokVt5Lig2RuFhE+XzGituRoQRBuaXDAL9k8DtNSnfpUv8h0LJmxk7C6shPS+U4FYFqEUy7
I2etQgsyOvYtZsSw9PuuFhdkzQ4uM7SwuS4ULMrsjzBAkpitlDB8M2Kdq6QYPQpxAC0+Icz1Yq9r
CyeIXez+PrUdO4kQLkzuJ5gUbxPXST2f/kCK4AUu53lmhcPxey9PyVzBR9dg9vvGywDDe6wRcs3V
StjtWqJJW19noZk3EFcmSUOVRQ2VpkPtVYLbtANPKUOeaCPW2DxpbeI86K5Ss0o6psL0GF9mtBfc
nwOmnZIY06HME8NPUWxlQVvU+ANDBUimTAY9PQykl947VNTSj3o1czeppkW0k9UqebWHWKAmYzMl
qtOewlS7Q3SGZG3MS1InOiaq81WFO1xd6muT+GK0p/dzMo3DNvfKeRArUqyUEQzWEFYrQ6XdKNKa
ZdlABvyEM502KpmL+pXohul9dNOcplLE5iZEB1PnT0QYk3+uNbE8LzRFSx9GPpZxm2kIpbgrsE4F
hTXKaU1WrPFWV3hPnMGyt7E9Jlf27GBrcgfmlQHP2ml+X3SGCVWeYva2dXA9kDrljvFpw5pLQjZW
Q5J1Ozf0VqU2j+9hZvDRTSLt6esZmDhXkjLLwxqR4PzUijC6L+G4vLRMSPHVKU+OOxWX9JucCgpp
1tyEEeLZU6XSWPIyOoUPFUeaSx/OsUN0uBa2cngnWXt6ZJ9jfctFXhbboTbtUwFdnSl+4cVsqqnk
f6Re/Kvq/vvCqP2vq+7/zN+a+PW5+NvNc15+KL+X3/tefiua7X7RaH8vKXWgzwA2/qP+xprzRV3o
LKYOIBX3CkX2j/pb0fhfJiBE+kwqS91xavajAMdK9gUvgM23Bi6XVoJn/5UK/KP7w3LIejGw6gE7
4SgGg7qP9XfTeXVvWr1zo5NvFAg8eytrmLp1mhXqPky6dv/TNUIcNtEG/1sh88syBpby738/DtT+
6SLgPG3Qs9gHdMPARWB7nwZu0AU8sG9lf+t4k0G8ed+xd2+0yD2Z0WMG7mDqp1jvxUatTWNXeuh7
WjqXBW1N1P5J2HcgYGILZTnuuz35EtNbUcnH3LUE9ammmdeNOWVPQqGNLUJNuVBI/FbWRpvH+ynp
k+fRTAXCirJQiUqmLYTUrzixymijhXeOdEdM4VTg62qs88dfn/vnvc5y6hbIHBO6E8kJn4GFmh7m
4ZT33W0KmAvWgB4FEnne3Gi/y3j6ONVcLjImEqIl4EwSegmf8OO36nXMGY3Ozm8LJ+7O40xoe6eO
tCB0OgcpgKjKgxzE79hNy33+k0Pk+2FpxeislYAnYdh/PCz23HJk4pffQtXQNnosnSDrvCYwDd6+
mLNTAqQHcCNddFo44+tkt+Ptry+xzkPzh49gwzcjdgrDFM/cx49AV3tqTF6dtwa+7HNRN/F2dLul
4ZWflw6nLIwUuqziik2kzldq1Mo9EpEwwENNG7TF802GwLC1syZ9TE2krRMKzn1fApvQ+3ezySta
Lk1zljWTvvv1h/98f3gkanBvEOfj4Mbiofz42cUsDWSmsUJQy72tC79UTnT0P78+yOcHfjkIsGUO
gNsIR9GnW6MXbU3zN1Vu7Cjf4nro8mrLKoAc+O54oH+9F/4O6vSnax48d89/e4PI0k3nz/nbv//d
/z//u3v727f/wU0RN28/u72Ov/jjzaB/Wb5qdBE0WDQ25wZ/80dnxv2ypDFADsSRh2yCBJ9/vBk0
lf4LZLQjq4n1f+FA/6MzYwCg5HHH87WkVeAW/I9/ex3/l3grf6zL7ad//7xOf2f9/7xQI8gg4gna
HT0eGLLWp4U6yShhs3ryZR6K7nYMhbeId+fSpuDpHDUHuVHZSvNoY9GPn2Scp/r1Avafmn1GI6Lo
gqQyFOF+G2ss8uEmqiqr/DbLsDXbM1XmyleQbonwvWNlExdjA1x+qXfYqxeXvd67L6Ltsxcs0NG9
GznUSf2xZpLxMGXwt5ZaKswaQdG/lFjesdriI1N5tccqzDxWZClZWePKXQq1XiLVp9+tSSuYGRJg
NmZreYWqo9mjYTLemN+STB81vNIDLoqWXkzHIrE8Foz6sXgUpaftcKDkT9b36pKdDKVmtFSd2DD0
KyObKUVnNuNPZq0sfYOlVnWPZauNygLYRJrq1LNpZFv96TAnVh1QSKRqMLagdK+m7xVxK1LddzpG
p3e6jOPqNK6MhBKarg2SNtQqeELtY7FtZmK4lyDX08OURjTgVYrTu+xYpNN9Tg1aY8fiXVjVsJ+P
RT2WYgp841js58fC3zhuAqo6YoxQHTcHVolzFpH8smmwjxsI47iZsI8bC60y2GQkxw3HlKtuEfT0
9tmxChlvJILCU+IZ2ajQKRLn3nH7YmQscL6iGbTKjhscY7brFMeSWs7niplMt445hnkQjqNqvrKT
ECYT8b50Vx7RYoJhd8Rm0sp1tOuySWhcOXodtdtEtoARZ7NIJpSzMuGaWxp/WO0iecGXPuTYHlSM
HOk4g7GpVdkx4DBpdq8TTRaPjZvphe/MFagYp9UZWrVq6t0VzBLilaaF4X5giKWshIIJeiUH6SIm
wZbsroBCmOlW17gpoJe3DFVsR3G/DZnHTYdeuCHAj+31FDSmxIaVRV3oHEwTCc3GdGYPZc4wP1cj
UyV/wpamrYYygswBsM9m51iZ4xOpw+M1mUPOc1uhZlm5tojjVZ/Cod8MUrXQJBoGqvRe9OFzonk0
iGwZeXdx3Rk14vGxsHxT8Dfqqm8fEkQvyGEyIZAWtulbUgOiCogNj1/EGJs30+CSrj70DWLcvkUF
1bRewuMDlX7bxo5A0lu51TsEqYIzw2f/FUlNfsdPOpcVfRYMUr3sbtIoJpeHTTZaRbAduq/Df8JX
WWd54Y+mKZiFJB7DQAQV02rWGnSjcsho+g1Rpb9rtV5eFwYPt880RIfik861zZx36O7FhE/Lt9rO
SsjvXZCAtHazc2VsSrq8VKyv5K2rF1krbCeYalNPfeLD7HNs8WLY4P9R1T0BgIXpSwX5f9g44XMO
kFHBkCAbkFRmlxwQW6GbVsYWi8ME1IvvAnVV6OvIG05sp5ge1aHtXozRaXEyadI8n82ub6A3zXUD
1ATi2aov1Pwrw9jKXLUg/Ny9EE13miqK+gJKqkcrLh2nDlS1zK84KHP6rCEmmYaH5lzo6hjf6yFO
Duj7XX1oK8d+KaeaNpes+T24XdF010pMDZDgq5vaS7FVlJNTfEXS013TezMOY1lnNHB1GqAlhaCk
1RPJhxhiMRNcMRX1SVXEdbvJmWk+ZjiQkj2t1XAknjnMr2SaKyNnnDOpM2oXhFpVq/UZNuSqBHWT
Kee14aRlILxc3uQIfbCa8Ua8kUXVIPi1uvzAeZdNECvR7PocymOG52lost2kbnJIpXn6KBu3uKuV
vNFQYuFiDGA6wf/vRYYcyMJedUpLJ6doTFmLfJwZTKSMUkXLDs1JvChGRgvLbCMHH1WoNK9pk0N9
dSRtAho+SfYGasVaHBlheJ6rNWspHKTejwlXujREZccrifcWB5NN3glThih61Z0x6VdD2nfMBKup
kL4ta61CLCVtPdAx1TrYB8IFUcR4HdVsUhNpB7X0XWdQ8Ggkisjw/LYYsIRQ8S2WwLBvTYMh5op+
NboFper1M7x/gNwyt5xwhlAKfO3S0LjmTqHppYaR8c0Ly6FZ62oRPQjEYrf5iGfQD5H93GXxlO5T
pw3lCkQNncYkrcOXHBp7BSvEyB8HzGjOVjOJCF5Jq+K2GtFZ3TV8TWSXzQ5tyG5yIpOvOnVfOwYC
W+mlWbl2vVgLD7liWiXRo/hQ1knVeGxXNOAVKwSWFSDtpGEKUwAkOCknxYu2qAP1S7CScR2EpoJq
y6yt8AIaIP7vto6iBRGRo/RLFXWZTqeGR+QnizlzYJVtm4KwnfkAsstgtBo5+x3rZ+sPLqS+IITR
fKjsjlLcnV26MkU783mgQ2E6AJTGbKjtSnug0ZjZDw66zJMMzOG7ZjcxXUEtCxO8ySE/bJhhWa9d
rRvqDdGqTDJTG1HL1i2yDj06O/X2TNL7C0FAVcZXjZbdW1vMye1gGymqby/jzBgY5xACsd7z4Js4
wX2twwt+0AiUKBjqeHq0LYpWuc3znsdgnHKLS1VkmREMVTSxzClq+KToOYwpLOTWc5hCeFoG55kI
gGboL4jYnAFB+JAJFg5XvwrNWnsvnCS51rrYeWsq8taCvA3T96gcmFsndEj7VZXN46HSZPPuVIZ8
ddUZ+xQp3cllP0L/5L2kzSEGzQRzsMy7vg2itp1P4fGkr645o5Mmk9Faa1LnaQuTvPE2nhgmieZN
S847WtvMMzSXG6cP3ezVdBRjWEudLfRaH01Q/y6y1ucW1UUUDEbnvdIsS0+7OjPueOs5yYE7PwQE
kM/dWSSqrtpmpeXlB4SCptw2aTFeQVKfv3lag5izAjgTxEVmXxh6Ra1UMrcqfNHgUaAf25pvFaMt
cliMaLxActCOgcW653JTVwJbblJAqoy0aZhQMCTqTScRdJzIiO7vtgTifIjZKVqBBWDuImuaqVrF
3EMGq4zQzpOCp7OKZ6AGElAaFaOt4d6KexcF5xShgvEBPXWPOo3oQ1Mm/de4cuj5QrBJtkU+IyUp
uGMoQ3unumxSSoeABY/xEv8eDq3U5aPCGlmzXooBF4MwHaosfJzM7xcDPUy9pNgKwOz3+TDxaEhP
KqcJ2T2zbzL2fG48TuqkIZMYnoBqPDtd01yLYgz1oMfPx32jtu5NbU20uqNSb/GCmEpk81w1DE5Q
c5mbwVEs68B3PXzVGtN796YC1Y0X2ybI/HFK5dY0ZQ/+L3T6JwsbH+LVDtYa0opOP4GpPDxiJmsW
50tV3NasMzdW181YxQtc4YOBdmiN5AXEoaKuUc8xmZlsxd6rZBm+GZVIbmUK0HOXGp1yP1q6cY+C
xjvY7ZEJSld2yRpvmQupwh5U+sPzcCKkCcm0lCI/aKRdUkkKV8HCb1MbVIw2sSoQlhBCrsuiCIBe
3KD0SSdGa0UbCZKVNEyRtPjldS4iB12RYs+niHzEGPRz2NIQSno9XXlyVvtVZodhDnSlhr4YMcjZ
wG/GgFahC75sdKmjARsKchgs+hz4NOp47FZpL2z0Gnj8pP/Xd9MX1Vtx0zVvb93Zc/Vvy0b8taQQ
j0XU/cfHf7LT+7FPX3anH/6xPu5Ur+RbM12/tTLjV79vEpef/O/+zx/73dupYr/7WsqiW/6aiMvi
w3Z3wSv91w3Uw1sxfeybLj//fXtsal+WPezSJ6SXhNaANsUP24DB//EW1T6sZp2WP/vSH21T6wuS
QMJCXZPfIzNjaaD8v66pueybaTgu+2OAB6DV/8ru+Bi68c/NMU1Ti9xly7XoMGmE8Cwf72fbQBgh
h88L7cVCEaTpD8g5RyoJI0Jn9uCNWWVde8A8lL3Sy+TNmybD4Z2CGB1FjxIOgTTdWfG2qoNXX/hp
qHXT40+X8k/6rB97Sd8/4NIkphPoqOQmf+ol6cLBJpXKb2OEOH1tKKHJVCjPih6rtKyc7a+P9hFU
BHjJsW2dtpsLmwYU09Ll/vly9PPYsL9JEUsLTQRg9LK7Ckr21V8/Ct0QeqjMEGlZf7roUTSlbCUK
rOpTzVUDDr/PCqf/TSzV8ln/+dV+PxdDozUG5gogmfOpg+iSxSDYVQLe1fJkw4RPPffGSO4K2xKH
NFK8NZ6ENxRf029O7+NX9uPASAExviwNns/x4XXt9UjpAQtMg8i2Ey+vPVTkdKNNTf19NfnQ7fm5
u/OxCfjjUJhTTeB10PrUT1cS4A21FuKYFQU2cT0d5ttorp8HZX5H7Kytfv29/eHEyAjXiK406Mku
PqBPdwdv8kxLVBiT6STuUbiqa9ds3yZeqr85reVjf/jq0DJxCNPRFoiS8TmLKKGH25h1FIO81pRA
T2KoMuZgrnm30udXh+LgNeF08euz+8O9j4aKpj44fctmlvJ5oIGBLyY5hy15OjQO2pGhku8o3JBr
/n8chwHC966+pn4C5PXUcLz1Oc5sRuWDFRolUKUqefn1UY7AuE/XEIocyCj+U7lTPh3GIu5WR5pN
CZ+wYWQznrE56c0tPeNbZo5n2C2DLDG3bUMLpG523C671O73Mw6SCQ3nSmvKc8OeL3/9uf7sKiNU
05mJM1lgNvZphYnZSUaIVti7WMVeI9mDl234uxvoT+5UWuLWwnXXADwel/3X5+u4EIyytP+pzkhf
e5NrnA/N4K5UraRHaLWMvn1UUOnvInH/8Bhy6xDhYxN6trxOPpvPTC9MFdTDuCgToWwG033SevfQ
utaJsMrfBXX9+cHoGC9Bm2DrP11Byh40fzUHG8y82JGM1F1pcUkNnSqGvg71uv7drfTHx5HYVYNc
EF6UmstBP35nIWnpzQAMddWjHD9PIveh1dwTDzQ4mm0beddW6R5iDxpqC3skrOaAhiL+OerrrEP9
Zgo+7VQkd5HC5u+v3k86004LYA1fNw3z5X776ZtmeIRUz2U/J2lZQ2wZVOby+bT/9VH+eD9xFLaC
S2IjE7/POX1aGEcYOxywPq1qT4exipZSM8nCgdkkNonfnNRxgvjx4eV4tr2kErAacOE/npUxhCqu
PYr+SmXDfdL3tp35JcgsBldkiK0sQ4iHBI9O4itNK9x1TQP4Xo0SYOLQM8qzX5/+Hx9aprz6ErhE
Mca4d7klf7rIHaB3lxQAZOGph9Gb7CU57sbJEPpvTvx3B/r0PsNlR8MN8wyizSTblZQJa5Qev1sd
Ps03WRJwsvJ2PgpgmbWYn24a/JR1WSdcXsEe/rqLM/BnaJSi96Yw1HHVhYZ9R5tRxruO7fu0p5PY
jGwniOj5zQn/2Y1FjjajeywkrFOfvuhSy5wp7lgOU0dBisfSuMmF0wUekOXdr79EKH98TR/uquWF
wNen6eh9/8gYVVuoFYmBMqUQQ1vvMq2n7WQ2XpuzThZCDWTsere6OcKrIJjS6X19nDTBiwrN7zct
1NyvcR4WysJGJ8FE461CSgBwJKV3yxdK/bp4bZa+2LnXVHKRfEWRMa4ovQTu7mSuw8cO5p12glIN
nP5YxLrit4M+plfKoGW5L5tsUq+jMeYdBC6qbRZ82hwWW7WpLLSqwh1SJdAma+6CsFTnc9BMTBZk
wmfyFQRg3cbTZd2t+9Hu+mBoRmObu56i+JVM4m9CYfYV0NMR9sEoPXwuROt0ER+hS9NtS6+oW3XA
yvH4G5MB2Ssuwybo1LHLtw1ggvqER956ojYy8tO0yRodAIkTS7qq+GSnlWn0Q4azJXOiRTiFsYwx
QoQCdAjPGhq/IruKlH5qvINaIkFNHpOqgHC/GrIoJduuj/IehN7kaaMS+VGD3t4N4C41cu+UYfds
Iku9rOCHXzlHW3ALrrQPkmaxC9exWU1BuriIUy+txVZNKtXx5eIz7rs8/9Y09CrRNi1G5HZyktzv
QeVe0mIPH+OjaRk7LCYJeTQz69FibNaOJmf3aHiOj+Zn82iExnUVP/ZAjZsDSjvaRf7Uwdzye0rC
5kEdzLpdJSLDW21kyJWhtybZ0m5C9sUFjhB0h4MomEnQ6DUvBYIm56Q++giyo6dAVmNiB4kbZtt5
ykoaCAXtINrzhniu0xxbQmiGWNXKo13BO1oXosXFAATRlZvwaG6QY2juBOawEDvS0f+gHc0QTZpj
jKiOJgnp2swaksU7ER1tFIo2uRfJ4q0gdWa0NvN3zwVZIBgwmuHoxnCO1ozku0+DLNrFtZEcLRzh
dz9H7uDtEHKxeRRHx8fR/DEZdnNKciGWEEoj7CGFMY/q9XC0jeQGk55t9d1PwmixL+7Go8/kaDlh
/Gk3a1dHdIzwHLG6ODHNUincQ9HbhILuE95a8Z7NTWHvcpyxmT9EkpSKMXHVS0dRkxcEo110Vo7o
ZoOCXCys0Ermnkdam6G2Yb+AaaukNenzFqgzvxXElK2gSYXEfkxt9EaDLaTtG7Wjt84KtlsAoywa
LYme0EuzLHNGIOf1Bv4SmjFhkPYV4ypPx7S9iWpEdyu7KMYYrS3pL2CalllQUiZcOjryHRnIxogb
vGKWm+5stwM2pMPhPAWPhEkJRpUVYVH3rCaoUBddsK0rvXXl1AgZkxKhLDQVBj10ywQxY7jBw1VX
CLMKwirDF98WBv32JRhp8gkFh4djj7GrrPK4m58ZtFn32aQh3x0JntnHwoDw0RdVkmIMU6rHaBgG
75G51dzem2GSRXiNwvS1zuBlPfZzY+tbW5iFdyib0jJOXEbfzlpznLzZNAxLwVllufHUh12mbWrc
cbQXPEbpQcjA/RUWS9Zvc3zbIHb6uFhXSSMSTie1rRVXCX1p2yR1vaEgcGw/osfCZJMHevLZn6DG
cZMFPcj4oz5vtdJ8yDyZvGMjD+ndtXKWvqhrB59drhEa4+F2xU2pV5GfGwWrhBEZbbRGboz5mtk+
gm+lAxiyLaPUuhYkLdjwoJahpI1vziRWICmRxBMMkx3otdfTDekjqa75bt7V5lbXo6Ji2ga3Utu0
KT5tHNAZiSjDMMYXygyVlM5vEc/p3WDjKUt31P/Us+s6lk3Ft9g4BqDONycJreYxjyqrq1daj6gM
DSwe1XYjKevl5dgLfY+CvnwaRKLh2QitIgkc1GbpSVRaZsGKs7Qt0b9jzfMb23MYgDVGPtjYp01n
EObW0yciC76Xif+SyvwdGctP1cYfpDKnb23ZReWHpuHyG9+bgLr3hT4bu1ADHw3uoEXs9b0JqDtf
cCAhfjSspQsHK+QfTUBFd7+wRUZiSAtFc1wkf//sAhrqF1jJi6LFQlP5V5HIuvV5T7U0ANEH0rMh
ac/QnU+bZYS/bk1+EMuG7AHtJtzxsoBMLAYXbrBUz7G5XWtms0YYnZ1mqt6tGaScqEb9VOf9PrT7
Xd22JM2pEaCptN/oDfibUhfSr50RcGnsBdLzruKO3rJHh/x5UWuLMV/VIjmZ6Mln0r5nTkk6idmd
92p8OzHovVDaegNBLPE955tbG699rqurZsg2Yd5dNnG2J+DmSZjMJVIE2bgz5XhXdETKQIkkT8lo
7kgZCiIHR2ccergC++HCKKIDkgIziEwSezLckUp7SR7Q4NuR1hPwM+8LKvByIb5VZhpRaYF1iGT7
ZhnzEwrpdQpHbNXGw6ZW+vd6tIcNDiQfU/9LkmYXdsppKVWWnQDiDSwnebJtTwa2AdkxKt6VGf4W
BouHpskvJc1X31NbpqzeqxWfmpYgD+puVOr+KVEteIqdWzP3nOnioXP0keEPqPOBoTGRrZTbIkH+
gWYbNxZiB825dlM79qs2qf2KN5hPc+zBzrCLkRpEl7YIMsPIA2OMDjj7YfzK9qKIhyuz1y8gzPiz
3vmsomeph7oS4fUjks5s5VXjiZcKx+/U4swqQ2zfDWDIEZvT2k11dYMiKNniNbqKkmqdpdkWR824
EvOVGWZnRpOfK55x0jaYM4glv2lkco24ETy2UMoNvhJ/MBXnVRnDS8WxT0bHxetZ88Mu1LyV0U31
VsnMnIgukMRkv8CK4FlZSdIP8f2XuzaHSZqMvmZU8rJojBuF7KubtIFzWYQCIxJxUVtdzncg9g5m
Wt7UzQwojjYBVGbVt0ZDe1dwiSC/sIddTwvfb40pvIuJwgoKg3kLIhZjr0/DiUySeZ2NhLfkWQ0/
HJOPn1hjHaSsqLbdXjZN+F5rxpktq/siLZrguFsdrfQiBm5zCvxpo/eOs/GmdtooNBb8pPbO4mba
TdAfAqtzTiLIPUz/5PnkqFSLVa9uwLQoV8XcX5u8sDd15igrrYThWNbRQ0pHgY4FYqw05gWF//40
lRivM++rqmRnThaRAUNZyiOoj+dmke+z2ZLBJJPHQWppEDZ1v1aN6g4TDE+jDkmxGjBMUWCuKSxf
jATkNILTVQJVHLyauvOSs8yEvxDG5rDvaPj4ucRmmJuDpq/MsTwoSY2Tv7WnLQ2+HCeHB4JzBDMd
MW4dNEi6RdzgcegUKwCfdUCN9pXXYR90Q77La7QVQxQFQLP4tWR89Yr0tO/YoUahBS0AZKjeEFQ2
1itFGetlxvjCnBMNQ0x4kMyKII+Z0GN835HJ1QSpBECO5SvKLrCi1VhHYjRuV0WobDwPOFc9cisk
r2I47SXjfCNuLiMTqGWG7W9lmk1xKvspR5yTOOLG0PtqB0KmPmUE2OLVr/J1M4PJ1VUR7fGI7Imd
6p8yuxo2ExvGh8FrbpiNLFZMEn9GWa/MQljnVedZ/jRaBTMpCiJZSDsYciPZm8qIyQ0N2AjaC9+3
V0ANKi8olc/SWZzUGnYds4X922vFmhuhuhw85TBV/aHNvG+z098myXCXkY3TgBkIQC2+xXbvreNc
JY5IhBfCrnxz1k/Mfjq0JZZ022I0bkOMLyfX4EClsmu7JffNGoZtWxr5mY4NEC0YXIEF11dCWFX6
y8iV50mZshZQc+7kgERBMAOWlnuCkU8PKo9afPbUUwSSD7Xd6Su97tW3xMX95LqsX5XuJi84w/IT
tQChoIFBA2U7nqrQlLcyx9jTOsUQJDCCSXlyNlNf3GC4e4RyUE7GrhgU9sPJ4pUxs3XXo76Y02y6
DbP9XC6tGrio3d1k6+2ZIvSTggyoWRYn0TS0wAkNjPqwEqCwWOawkbEOTjOE4DFoc/Wqpiyf0HnT
s9SOLhS22AivOnQ6EF/XVdaNGxV+95A/6ynae7SFTPLT6TybTPu5l9W3WHTtlqLN8M3O2iEU2kUl
XdEOQ1BYzquqHdgE2ieDACmpxeR+xXezBbGIHfMJ/Ir9YgrIrQZCtoJdy6Z3SJ7a2+QQiVKL7EBp
G+51Gy7IKGawmbCi075YFyrvmFqexZ37tYEvNSyuw3T4pmq1PwuAWhYwxxAAZiXUt6bNvmrENa2R
g1sbytUC6meWb4A2wK2NCvyc2Nc2Uwdpr8Bb3LZgIGsIM7so8uKN0cje7+Rwbfbq4xjDyHYWiEPZ
PKeq0vmFxgIwGKm9gbGUnnkeb6B+Hh5jJwSz4LSatq1bgDlA4rnRoUBspgZPf6JgWipam61AocwP
4zzfu7ZEJbUQ0a0KpRRRASOjX6vajVbZ+1ExJidQZpOXOBH9Bu0H+XSQV0BNIvNd1SEJu5Edyxc1
MvL9PA3pTolMeR+b+nRnoT94nABEXalEupH34oAuvbDEZrKsmmyH0WfpvTEU8z4v0vY2UXvIG859
QVG+L9lib6IO7pQYMkIQiE3dKKnTYUVGj9kO4ZPXOu7KqZDMCQQ6AcOcTeuVJyMiOXp7b0NrG6f0
kxD7KIiFQPg8JwkMhcKx9rmmqDe16O71yeZd5lyHjtx2Q2/cm6IEcdwoZzQeCzjXdXEyaF3hG7XW
B1XL2zJLq25vuOoGdtlqxGwaluKiK5KTyFP3cqRBnC/QUKA+VlHv4tAKGqcNnGr2U6c8zQGWJYgu
yB67c+LFMAr0Vc/QAQB5GIgHnEKNXNI+NnxwLbsp1W5zz0SsmA90htlCV+E4QDbVtyBdeB5tAR4B
uA3YdrVGoZqAkZrKU1WCShQR2hIeBi+8cCN5I3TjaUIT7E0j79YGfyqMftP82majb8BaBxmuBB4a
MDtBxechV5BeBr1UAywlec8zFsvgX9uNj6f7TW+zbamfFqobLG35ScKuT8XOtC5FEb9menWYW3sx
w9MFGqmXBA+CkweOIrZ5KHchPJOSoA4olD5l10ba9glaG3cLkouvvGCWGU/wzkNzvk4LPMUlkUUp
orWtGOev5UJmTqCuoviVclfL4c7V0NuZ01GrZl/IgvO21Bfh2AdN5X3WTvN73w9nMZi1jUX6XVi0
dCcFriD9gpuaki8ufVotK7v2NkNpr4Ea7fo2PGPf+NK016jRbioTJEUbBpVxU5bZY1+J+6LUtlXn
bnqv2c9KdpoLBfuMel5beTAqSROUWAmDcWCTjeR1M7a1gfxvei9T98HKeFWxNqR2/Vg6zZuphgdr
QMETlqdtnG0HXW6V2NwSTAwwqNqm1vCtR54c28NJb/aPc73zVLEta0E1j/Ik906N9BzX/BNgtNNW
nBLALuz5qhy9g8xQ9pJ4C4p51eCRX4IA6hBSDtmcw6ocm0NjUttMQp7JNH4mQRZgElhBepLUTFXx
otf6jkZQUKVn3QxdQRW1FXhuynkV/JlJtd+LlBubato8nZDTdrN3VtflRWk0V71ibVg/zmzIa07q
XlpQY+fm2mgxOqo5XCg9u0CmSKJlrZ+pJDB3DezZQeFlUqvwtVlw9t70CKON5IPsPo6zM5NC1Wq1
A9lud7EZfa0Kk3GniIHsaOAMNV5asbwk+/ExBmwW9CXobhTeu0kaF8702htR4II6nUf40wWNmmb0
9rLw7rr/S915LcfNZOn2iXICSPjbQqEsi95JNwiKkuC9x9OfBXX3NFniiKO+OhPxd4SiZUAAicxt
vr0+k+ClarvDVGMUIbV622niBrX6Q1U+WyPkA9N5ZSWBVmqTW0lFa9WbyABJRgJvCIdvSA2hyZTJ
Rqa6fsqnUtvmZbYDjn4JB+J6MAGLNlRVgAdTyeoGYEXWD3NxOai76TESwNwrphVsjrFgWZa982Uk
Voo5ypRcXKBicOfxQbPMbSlgZhlOBDBR729z0HsT0PhqVN1AdseEMzAUo73Se46ADhsAn5oVPntf
+v7KSctLzCxPmrDvnI5aWq096367Utn2ODPq2u1k+dDN3xLzJTbEj1kD4mxcK6ZnVgH60CS8mSDC
NXN3KuDm3KBs+z5iS1MoxiMkK4NJuQkmduuCYHNDX1wagIMZ6z9QgfKwVP7pqMXNGPReUT7L2PpB
jWiXAdUIImW8DFRjFQ7+VUmJCl2cBmnzQLY2r2Qbhesk5n+jv4nUbq9Cy0Z79z2visTF1XgvCk26
Q2pJVwzNKS3FNpKzF1ThDgTn14QGVl2abjLF2A8ojNvbGJYs5IKXNBv2YggujZqQdBZsNhppOt4d
gwoUBJ4W6k1PKIjMk6FH2xqWPwWj/6X0a16Tcktz1vYsld08ssCXW+2g7dXBBl9h4cee2vd+GX4p
MwCaTd9dBKq8LKtqsY3NFhzIcCgz08fhxnjUF4uMLsG9FHjtt7bU7wqhFVtM119CSSyp2UW1JTJ9
6HvmxaVf7UUGGgx9+nPvV1/gDqeEPyg0G4brXGuIX7MFpVhTCD4AxbU24HyB2Nvmt2AobpUmx5YT
r+Q6ZtqFmiOIpqJBUd6dsCy4xN6PwnNMPZDBdL4oWIeeT+cK6qHTrOgBfBGYSK9Fo2c7yw6Hbawb
JjPZ47xV7Cnd4DMHq6DMMB1xMCNDk5AfUpBlPPLIf1LV4D6sUMKSH4/Lv9ZdJezEAQeY2Mk63PBy
oD0LVHoKAOKVDcETHW13TH0ieGhYN+jQ3XGQtznewaHpeH7UlKvUGDynqH5olnqd1vPGTwvVnZgJ
WmClSbmpBz8/WZEkmahibW3ZFErHfmo3kCQc18Q0/C7C7dTjkQIkHfeTzMghA6KVsRivWx95b2D2
/kUEzzNbaaWQR73L8w2Yj4oq/ZC7kVWqIA9iIqWqSr/i45ztTRGBbhpfAUy5thJvJp21kVjPhbAv
BmxIMaQ6mEb20+as1absawh+cFdMBZZAVTzAtJH91ywaHjHH3gsdfrYdAFVrONpQODM2r13InmU+
5vJIaArsg71qXUP6gJqzKoV+YRrscJhF3XdqqTgeAEfW+CDCPUdLJhjQCFSfw8+QhMKFvWFaPXpR
01H1xqRPtw659TZoqcHQAhjoPJWhv4/iFBULvsipW9voghS+PnYP/xgH2Ps2mraqq9l0adNgTWvJ
R/gz31COr9VRPfZWfqmzEu0mfAlYarkl7iO7sfD7SDw/hm1Q55swr4MVJrmewWwRchyc2VuO5TjD
oRa4Ru0afodsB2E7FvGmOhxpZAXMDUybUhXjukOs7xZGfkTAcYnpupvJ/FAP2DfhExzp/cGJtF2f
hUdIekg4H8bGvu5xpEZasulslKt1B3OPVkWHU0vUN19xW3KbNPtWJ8NllYbHdPoSWB18zulG03Ga
n5JnkZcXJRR+g6DNLAxslqODYSs3dgHpGy5uU4twnYvhAvXWtYZ8umy666B/glJ7G5cg8nTIGYZd
PlNV0PcWIfHSxWg4YhmbYWJICzZp0KqbNJ6iCxESnvrVZefLVTan08kf+6tUOjd8lkwsN/fIItDi
ih86cd+sdU9DWEGXa4pjlEe3ySidy54+2GPV1YrXYTBCwXth5GhrjWm9FMNfxRfsu4V6IWLE8z7n
FN4QzjFu4oceUYALFXg8NGF042tl6BlKxahaXl22vWQYqpvv5hTp7dBhLzOKpzZXr4LRt1xZSKJL
ZrBciI3PQQJ7ciXVW+E0NRFRiqV8hdXT4pWeloTvnbNJAAGjt8bBPAh/Nkld7H1lcE6I7ydKObHW
beLE3tVRcm1KCooIzEH6bhrcxfRgfpAOO2efZNPRn609DIgThSEkwVlocjDAhyBLjKOtVAhycH7D
/ckAW4yxOAmibt2hlr6Lo/S5B776H2h1T9FrXTTFz/a9MPeX2Pbfqt3/c4peE7Xt/6zoPb2k7cu7
Yv7y5/9RzF+wBZZJM59pdEXiMIt44h/FfH4HpQ3FfLnIoZAHot74p6JXM0EkoOlFBiyp56M9+O9a
vmb8l60wowqx3pDoXf9u3JVLvRM58O8vomJEDoxgWzQVzhW9yhBkgrHoFo0MHi625clBX3cGyDGz
u8mxVYuml1bTrtX0ZQ6v7e6hK7YtiCFzCm+ULt5qbG9jfEEA6TXN3YDhRNHsauVR0yWVL2UVZSox
C3ieOF1jjGGrN0vV2DSe5/JkYuOxXHoo7+W4bVUm1o6ifC1C8CyeOu2CB3O8UdKtVd9TGMx6yw3H
fN+CcdVKugUdqgt/XRS7uUq3Zrk1fRghYX0o+L+sVFmb0d7G8rxGsq6ga2VoOc0WwxG09c11GSSr
VmczuTYZmYiq+q6nKZaUP+fBwNfveSqR9GXVN5zdrlpl2jNwtdKThaqI9Yt2SpRsEy1JcwaD6Jtl
gHPGh96iSiHQVZkgz2GMFoPj1VTDlORVluVFYdwpPskutixa8WjY+ND7w8aYZioVQ7HL/Eenx8mj
DDZZER4J9DyLHZIDhlCw5yG2m0Htqe6CqhLROmFkGN8CDqCf45DhWbEqrZspYvZ230Mf14svHYOj
VFoN6r8K58tUX2YRdj1OQNxDNOu/Zuy06FEMuUuVH+r8as/3eLip2DK0teapOAmG0zeDEZA2iK7R
+9x3dugl1g6SulcjAVEazGysZyWa95OoUE8QVuqC/kN78vuGxAXrgtBbAEjgsh3sqII52faERtAS
VhH2T7LBzE7Dwi3UtlNPE8LsvLrsPWssLzXCNfRxKn6CSjp4YUj0JaSr4loRVi95ihMFQesQ4aV+
HMDNR8s87NxwwMUUSKJjqUh3Lu406l7x92U2AwWTm1vDWm/3o82AZ/2VWUNGUcBVAlACOO4KXGuG
QNuODevbSL3cClwTrVzOP6UFzR4iqCiYVqZBoA8WnfP+aAUa5QR9mfLbzvZV2ZLGW16AVwWVkENg
Pvb9l3KZc0pPaeNzo/wMfAnLFQPjq9otBy5eLfmXZFJ5TKxUbR9Hr9YIrKGemCymiMfXZpcanel5
TW68Qta2muCHG7rYkIJvMKjY5cQUmUMVLwjcWR3XET55ORZTSQRkijGiMZ8gCgeAWqcNSdXKHMY1
QAu4mtcmCZJQLnr1rkzGq8xfv9kJPxDk/9KN/1tF9c8NBgCjXIb0daT978VwmoWoPWxR/cj0ZzSs
rSZ7SAbeJUMmy/CavA6IrRyB5UltX+hVvJ+Iw9Se0uk80vMYtkXqb3Dm25C3bpgzWQX6NVKhjcnQ
MKRxt1S/5ePtTGhgr9sfoYzdiL9DFVMlqwaJslaKzUDfqya9lz3mnLdzRQGSNgS4qclWVzppq0U5
KVqhqgCm9ggbymNCyTX70KU1taJ1gLbC1L9D70ZbIxjWOVYwitNmH2PihuSAFLhPtmK4T/khcspA
tmGuTPOqCW8zXNpwH/jzQ/0lyP3TQz1TGHbWlCWYDGL5mD6Q+10TgK2hehHik4LnX6dSdXPl2WR8
lyrUVHtTlX3yXn9ROc5/BHTfJrgV/VfX+f17zXsh7KEhwoeQ72km8v2QwGgdNNdIPmLz20xxqHHn
0PKM2sPsyZC3urnPqe5b+9H3kuKKrUKRj0p0wVcvpv1oHAMbMhrTiQyCmrtSWYx1PlGtv+9c/1qN
DhwJ1uLyk9vn2lx1YdOrDqz72vnGMPy6U0zC+YspmT95PovI9+zxcCE6+IsQFqHt+RsKurSjlEsP
kyHwdG2n4BBde9xGNiqrz65l/XZbKkECzFJHMuxjoAJ4/zIGWxmF9GmCVuLCzk3GoNU9+f4OHNau
N3usUuc1WGVsG7XnoUw5f7WtauyTwjMyBQX/KV1Gq3OwtdQTIF3SBk3STcDU9ZRmT0og1gHnfChM
zs5shyvIXRzAUdQe8YNiD26/ixpDsJK0OK32QDpdZdnNGWsvAyDar6oebVtjup5xTbCHE/Ksw3il
KzeV3XmapOow3dShCsaIMpz5czIAN2iOCzNnJSib2DFOOAjalNlxIWt/7TNtXyjjxZi2K522NHIZ
DyOjnVz8bG322Gpf1sFahGJHIy+ef2biOkiaQx1uScpcVgVuTOO67S/VnnwABjMujRE94ogD0WaO
vfXvFZRNJOJGizvVTaFN7OrlhgLQSrVwP+ExWF/6oN4M5ZMwHpdj2KqTrTE9hQjLNeghPhaIQBvQ
+N2V1uRGEfVI5TSM2GJM31XlAiDx2pyXqtb9FFOkS79PNq2tzDNj47AUoBPnp61+t3gEGraIdI+H
/IVqphtaV5Z6G2dXfbvrlH3S3vacHCYVpUo8BUm/VujfcAJkxVOLj1NlwwNVo3UH3KKRF4O6hqtI
yaJZYOirlKR1CKftrE1rMyxRNFhQG5k6tA8Jiu2mGNk9p5UwB1dvLiodMYUJRw+nv2rW9syn39tp
uw0Dm/MzMtZ6P6xTS9+NegQHNkZrtpu4eY1KjMPRNnfQk+NXWfHdp+qRVLhQNRfbDpzPghSGqa9u
KWfGYbXG/gAnOQANkv2es68jPQ4u0sBZM6fs6cRmXC7HSoFp2H3c+4y8PybWfBjMg2y2OcyGkIFp
EOq++Yg9BnjWameZ120HzG62dsuRquFxkY0QmQlkBO5eisjdFAGXY14a0Xe/829Gkndc7ZACbll6
GyXZZPLZVskhDf4aWToivG1g2G5vHHub4HHCUC929gZNjAGiRkJjLpyphfqUhZrbWRp3qfbQG/2J
ws+KqfiDWm794AGn51WFM0MDcxF5WWyn64SUM/PpFmhbW1yHwOvU7qbqXvGPIfqikgq/XFcO/URI
gHB4sDaD3RwaSA1Iltcy+9kNJvGI6dkFFSWEOCkAFBUQiCx/FsrObG9LWhNUjABarHyadYOOaUkC
byR4jnocsZR4nTpiVRRyHzrXhH+D/WPGQBXKpwvKxMLCUKqPFU7Rhro25p1GxJVpi2+Zw0Et7o3o
qRvvFU3ZC5u3M4R3CUiGmcFaNaexKK98RXgWlsRd80qhc9voz0On4+MZrqdhOIR+cLeElEPceJ2T
U2WmuR72wHRe8+apTModhi5iSq5ABW3a7osShQ/6mKznRnGp6jJotaIKK/xT43iB/dgzhTsjIYkC
UAWEmsaEWBnVAko8qhQE3RMB6dQqq4JenpaZ7oBTTBBfpwnfy8hamW5nwlG7g/J4gohOJffJp5LI
pK0LYdJt9dnToTfn9Fwn+Vwoh0Z4JfiFqe/WYbHPMcL0sSrV5DVTQ2G31nVPhuAfwkPQsMcWyePS
vx9g/diR4S2pRKemV5YVUKOeNhrWxxXGpEbeetpEkb7T11mYrgUIuTGFjO9TKldtKBHjLkY9kZp7
rSZuoYFkmnzG9degnjZOVu15W6txeOziBzX/mRMrMYGDP1K6dhR972PgFsWPDT6sc6Gu47t0/G6Q
9lRFtxuzkkvfCmFu22lGdQIvD0mWEtY3ormtknnvI1FdhFBmrbsmFnfzsKaNhQd4u5I5rBNt9Oz8
jqOhYSKOvue9Mhyh2mxnVFn2sRIvjBX/+lHaAu91cZ0M6ZquIsKlyTNrftICW16D6RjjdaBZZqt8
tkq9RkO+gn8/jaUnuVxl0Drv6LYS1QYqM36cQ5jxYB+UeoGBMbf1ZEx32aJ5bFL4wcUhtr+rLUQF
+9D5SwuG0iDihNBA3eJa3+z50Du7QTdoiJ90KY9++5AoCBjSVV9vk35HR3voODbbC7TTpGD53tCv
hLEdJdX1G0yMon4XKNsSi8n2QhvvJqRE/m6p6tvqhUXXXrYZki5n11Q4WQBeGJ99ci9iH4dWT5NI
9gJ8PYxVbG4HENP5Y7lcBxFTVsdfBRYMvVF9ZTrQ9bvcjR+rYiF1zmwvcgNmrsZhN5pIJFi0uJ3g
tywZZ1DcbrxKjGk9MLO/kC2m0rqEDcqgfLWZQUbUffHVjnZUqtaIZo7tgPUjTsfksIkXKOO9WuwL
87JPvvTWV1UiDgBPpKs/kaSspnlTxsV6CjVcKVin8yakpYTPArEg405fx752EyrZOe4zvhtGe63D
td33MEJadTVN0ozWj7GacFHPE3aikun8G8pr63iOXFO11iN9dMlSHdH4zKSuJSX8fj2qHDK0uW2G
GiqYtFYfrEP1AOGIlt82aymOqg+Ul29kYXijDVfZTLZJ3W9Gm7afI54qtvqh6DcT6VVY3o3NRYf8
xnKYiPfLCzW9aziVW+gq9hB6DsXuwYEOTZ2kevDHH0JMl/BHKGeDsJALsDb5qVBgrFr4KeE+dzyq
EryYL2Lp3TkOYls+PLrVi0jOwfHGH9mIk25t+KTz94Ak3CwzKC90XqORr7CsgdjS2TPACPWUtcmP
Qkbx9XxlKq1L33Tb5fiKUmycKCjbc3KYaz7rdsDI1PfiUXimshK5XNsO7NnczXg+Cp5LCywEE0EM
XCOXNhFf9eI4m58kdFsTAQtw9nXaGyvRc54jvCzQneXKDuO2Q6tQuV7GKEJsn1MiueLY5xy+DA0m
OsHJ4E7QyDO6YIJvOaSu0iJ3G7N1I9NdmPuIHa9H51CaEE60hA4C96LRkJ+3gS5Au2csfWOb1Xix
F5h4Z/OFRsYv/PhHr8B9onWVLBA/rUTilEI2QZ+/RClacxVHdBVLZR3pO3XKNlOD3iFl9SjlCVEE
uhqdpB2Tme4R6pbb4ViMBh+n5lUvcFyNx8s0IexMslPZXmVgxLqspnVA1jrmLzKmRl0He1knPt4s
Ldp9Aonue8OW2ZvpoevVfWAGGxulECGiO1bX8xR5DUPVsTnvHQLRcGHH40ZlZt81K9z0bPsVRvZt
/bUZx40caUfxHovUAFzJ6YAGI5FEnzwj20CCIDZsxq1y1BQMleg6ByLCdAgU6F3X6vCwOP7yZ1az
7rvqpGx1lDBMM6wTQcc/CNep/7VZFKoi2+kTqTKl8qF4rOW8Qb3oYdAy5w8kBbJsNmDvN3o6s4dt
6vIlSK1t3p+yWTwDQjt0unqs4ufAfs5wMxFDvx2mk0bnFIP59ApX88tBa3Bpq+hbDluKcIaeHnpC
p4x6/a98+K+E5JQA+e+PZef/XXF6+6NYgIbN+T/1Djzx/wlpQift/J/r0hfRtzPSxPLn/ykyNwD0
YiPpqAs80OKX/6pLO1hNqgqERkWa/JZcvCn+VZfW/oumOnxeqtOKpkpqOf8ETaho1gE32raxECKW
3/0bzsR5OosCVaUmrUE90BGYm2fpbDNpuBPWODaNPf1Wp21GjBxyEV0zElHfWbU5fjJm/X6ukFqA
gsfMQo3gFjSYbmdFKjDkBsPcIfKrMaVErLL/NFJ863O8Y9+8gQ/qYefieQvGgqI7BiB35rnhAFtn
Q5v4laSx3QLYm8tJBiqhOZo95Q6jHkGzFHVWn+ekeZLRIo9OrRLjgWhnVHAZiMlqkw4lhfqwTSLM
NdQ42EGz13BKx9Tpu9boiy0S40k7vD8U64JplPLSElQLfRQBZGWFkbBLgFfbpPaIXYfozFS7cMaI
vD0E3ofZmFp2nFYiU4vXUa1z1AXFYAVb05pN3giAtqLa5VGD9I2pxCZd8/VjT5Rin925OARl+iUK
tKy5LlCfQJUV5ZSc4jIYX7syao51NJfWSxaPhX6y58C6DozIP5XI919TRL8RxVgV0JQhG3yF2f+c
WUfkEAdNyxGwkLqu0ljxTwWVLipvEWZiMNcA8HAOmT6VeQZ2VHq+FyRhteaKRkuJQylchAjMRlID
xqUU5zUIejX9kouwpdQwCOytj+PUQQQccW2RBWUGdt2jHVYjRnjGWCwVET1RZ9yYAmk2RE5KjJxL
82YV7s8I0ilL4nLVRsD343XVlcWAO2o8VCcjEHl+b1MiGFDHFYbB5GJcKb3yaA1jQgG9pOpIKGpF
vkZYAGp9mBnLVIyC7oI5kplCWvNhi2l0AKvB0bxEaepZP8SZCEvrqm0rM2tuIpFVVrouGQDB/Fqh
uorcPdP1CbuOIjSs+dpqKzVPqAzHmpVdzZ3VKbd+k1fZUxA7FM69qQwlCrwZtclLCpAPFZ/TYpV1
ww2AgwFc2HRGzlyY3gDmMMqwSBnXUHAZpLCqGlN1yzhSk11nkdCv/NYQzaZRox7tmD7XT1UwsYiq
vuE8LmuJezrvEQ9FLeocglsIiti30q0lh2vNONv1ST3Z7ojqFNyjldWvi1fM7LVMpvbbWSm14LGr
swLxO/+agrxlQvQdXAmgcOhvQU7nKHbxZ1kDTiG5qywUFzTRHQvPsnzAEkYHouRsfceIdtrQzBmF
k6BnBiBD1mwlPeILBkl4YDmKUO37oBpDeRgaLBovVTO1tYu0H6v0CFMv1BAlKBOlaEWfQ7qrWts0
O7+qlj+ajoTEkq9CXpoiwcYD1B5jVZ5uG0CrEA2TTMTosQsQMpZZ/lCKVE92iISn4NgwuThQtVHr
b03XGcwgGtG4j9DRKIdSoLhd9CEoyedDjZC9JVLE92CJlnA+7fqNP7bCzAgdRwMCVtJnPZ7uthVg
BhSW6rZpFFLJlpFXGP7hREY9NSaBq4k5xNqPDNrYoQwNJHylwPmH6ZKGAkjfKe5Qx0ZOJw8jpU3Q
5oyv4M3tgM8SbcKIrFM6za5E5HmfqIEMTj4fsr01KtmpdwEUcqXxBHYQ8WNR+KO509qxZORH03Oj
ir+MucAtEdcy5Ngn0859fAHGWWDt2qDdAiCEPSDF4YiyrRZDbL1YDInCPdNRabVFDRN+z8GxzIDK
oKWucGKkckb/IVgUYkgBRqag7yI1xc3TMEuCeZBV1TGZR5thPTp/vddnndEzTZkjekzUqBvvWJUD
RM3QCPUHOlDoH1dqmwZ04fURinz+BfI0aqhtXTp6PKMRphx864fq0goQ9jgVX8McEaP8oqI3dliX
A0PlWhOsszLKsTPXVUWi0cQT2O6G70EFRa+ipqT7zJR/6wEKRhoGrFNPavF9lCFkroe/j57+d6HR
/7m+PbirP8RHp5fvL8FL8/pSv2veL3/pH0GSofwXUB1pwpJSAIcT8fwrSNKJhGza7zA0pKpwihMx
/DNIWlwM+LOEQ+C2FM6LJej6F49LGkCujaXZD6weUJX8qzhpiYP+3WQgRiJKg5nPT2hLYhiHC70F
Tdil3zFOHtI3D9NxP9t8Gzpf5CfthSUgeXuVBYCAXTk/tCmBa5xT9YliFJWWaE6dszqGSvXQd/1T
Z4wYx6blqtY5xN68hQ9ipPPb4lILBVzneaNyUH91O97wM0aAJD7eq5XbYhRxxd7kbx1rEKu/vIpU
EVCwSUmDt8vQ5PuHFydBNkwYbS5nGCNkSiO3eqPpn0SWyyt49/AkFDdN0fBdxO4C5PnZVcCMpkRR
DefmqLsQ9EEm4BCuRxcoxO7HOH7t8G/95Nbex89gp5CN6JKVS2uOaFY/i5+nOQjaoRGNqxPxoIk0
241VTsIzhJwuiAvLT1bI+/B5uR625TpXAqJB8L98DG/XoYWfpm+bVYtjkvVs+QVM2nJC6xxgPfe3
Lw2LBeZObR3tjKlYZ3fm44sq4xiD0xzD2sM06wkl7S79D64iaaNxVDi47Z4zg/pkiM3I7lo3rEKG
p+IJtx8WYwVu88+389untbB4+IZh/pFNyfOVHutOH8whtqlpStiGgDrZOj1KO5tNf1OKQv5s2jbb
/fmiH7wtUh1cWQgG2YzOkx3F8s25oD3ptlLPPVMnxEcwLzZ5VX5G5llex9vVTyrIB2bDCJOEA7+D
pUDsd0OlaW7M6DmlBlvb+8Smf7fcWXzsUKx1hR1QUX5NPr9dfuhSlQAj0QRlLKaCeMhhUcf4wlMG
D+2Trensy1ou9QvLSHdGW1RdZ8mbQRugHEc6qEo3HUH5GrwvxzrApi/2VRKmn7yqjy4HqwmEEC/M
gsDz/sOqGuBYFa0AV5qm0dBGz3OwUiGBZ49DKsIZHePXT57m2TvjFiXeDEtGbEsdS47lZ3qz+2q5
GTekMQmCa1PsS925Syqj+esbkzxAixIE+TbUurPNN1SDqgEsykVgwO8DJdP3hLCxF/oVKt1Bqz/5
0D66qWVjMi32qIUF9v6mdHvZ7jMQ3HzuUPqtkmkgJ/iMGfT76+IkXi6Cg5HGoieQePvoILdHSC9s
atNJAQobH7R1UcvJLVqkEOg0VO/PX/IHd8UJxlLkfWGvc35Xli46rOVY+LOfIcm19cTDCmz8ZM3/
fhVeEeEF/y1xgH327JwJIIsxmYzLluja2r5ZpmSbYvPneznblVh2rDVCDVJb/EKs87JIazpNZMOv
cW2YSCvJLz2wKjFZmOZ/ckMfXcpAkweZEcQTta73r6mVUITmwUrdcabhG3b6eNeoqKeAXMQvf39X
PLkFurAIOs8/4G5Gc11C0HZ9M7gH8jQe+wjhYjkN3V+vBeZkFtcUThPW3nmU5itAsrsgBKJjBIgm
erOD/xsV1n9wQ+zqiCSIcf/h3vV2iYdaYQ0tunHXxJTzNAtlVi8l1qTBpYKA+fDnp/fByiN44pjn
oEc/+4tD8WYrGuK8gg/D6JbCpMWKr6s/gYKy/4Eh+R+poB9cxTZBfUHVAPZFGP1+OWSMwxkTnyiJ
bVl7cTN/QTZmfbK8P7wIaM5Fsquh+j3b8KJejWnjcxEBJsYj8dOvAigMn5DnPljZNsyy/76KfH8r
ElVrlGc1Btf+EO6wM9egV1edl8rBuvvzu/n9Ujrhg8TibfFFJip7fyljEONU9VriGgNHL0MxRrL0
a+InRCXikzf0wbVMlQ0O0JNJurV4Br1ddA4eVXLQlYQGcKwfE8vKL1rKmS9kEfone8Pv7wl3ueVs
QhhN0PILCvd2yflSMKnCpQr2VaRr+L9D7Gk+ucrvBwUIWo19G44KOdwvcd2bq+SxNaR2bjHoFZRB
f5J4MTwz0GO3CEkCjQltCW7qkxX4+zVJP0xyRYPAj9zx7IUhHcnkUASM0kOvpNdI81wkhoGMkYKn
rlE4+vMCWdyh3gZ/7OjGshOppuVApNHl2QUL3o4aYsXhBp3jN66lYUG6NZ0S8EvrTPajYPoiwYtL
driN9W0zeRMUti9UfpvnVrVxP/XjLpBoa6WPJ7SDp43eORk0C5gp6VannCw2nS7M46xrwdc///S/
LznU8ITJS9KLZ905draOm4ARDY6jYc5oQaczFUHSgdn/hvcqA6h/fzWT7BpwD9sdj+z9Am/qtBzr
kjhviK122mSJIR9A+rY1w0jAvD652gcrAaM4BWMHzNDo9JydfxIEZwThP+Wt4w086iGoDihnCZJq
DWDLKtTGz3by5Z98kwgsa0EFWYQJIFEYa157f4PA7OdQJFA5G4dJ7c78Mc1K5iZKuI4qdKu6Ptz9
+Yl+dI98vbRJCFgUsrj3F+wUnXmyiuOQeTwk6YH2RJPjVKURZkgpA6p/vtoHq4WHSY1ocbID+rns
Km++Zy3tNUvUsMYDspRoJdqmvBc4r+9jTKw/kbB+dK3lOKSu/qtJdnYtu0QANi0cAcNuRo9BP3Gk
mQ/ZIKM+/ufb+uCtIc9ecmD5y1XxbN/NsUs3bZoEzOWV5bqqEutB0goBA2GrHskjqhDGnT45w35/
czb1NJOSCR/g8u29f5aFDXwnirBfHsymOVGZ9z1DGdS9E8Uovmlnbv72Jhd0NkH7khLr9vm+KKRg
1AKuHOk3nrs27nZYx0R1d5GGg4LzZjJeC8lk6J+v+vtbpOuKI6hBg5BfnEPdG33SCwsoAe2nGW5j
xUFWJXAwUEZ9tjjPSlB8e+xfyIN1Qhy6hucPVIsdi/G3EltlmaPwmCc9u66cGkEbwrL8MQWEcpc0
DGrDLuy64pPN5vc1RKGB9apws0t96GyzSSOioaiE/GLVdXsqFtZMpVOzXDHcH18KI43vfQPHtE8u
+9s5vtgFIvHm+wekxs7zfhUlfTVNOcACWgmZw8AHpEOsd+xPvvuPrrIYSi62DODkz7e1uZ/lpFQR
+XlmlGsrQXUGqK/7ZIX+tlYoefEhLE/QgSitnj3Cth3rXjWIHdUa3c8SkK3UqeV1hcP8n1yKasqv
3jTzasvH+WYjw8KvbjMD0IWE/reTJnMkujIxGAtacvvnL+CDZ0eAZXAK6Trbi7H8/ptLZSrTZpFk
sHsshbXKsHvKwUulxV9Wkyni8fRwNViWP9Wu8zBkkEwEwbgkMWqGkgEbP0zRywGPWf/5fn5b6L+u
A4Qa1b+uEWW9v58AJzaa4gh0nEpG5aqx/V64Nn49jEWoYj8WQjabVk7l3690UlkqKRhNoWQwzzbp
RIuN2MxRDtSGUx1qX8QvRqLBAvjz7X34upZZQZI+LDydZZG+eV1BjYOSZQ5IgE0NH0mrZCCewaG8
/GRZ/Cr9vAsVeI54nPAxWTZtkt/uB2+1opt5XzqDATbizzC4Z6wPqzEjRfev7cqI4k0+LFp9u9ta
Tv6Zoe9Ht/rmJ7DO9g4nHRurM1USwk6YvWt3Zv7U6bNx+/dP9O1lzg46s4nGiSYsii5tHE+ZYz9o
EIo/KbR9fC/L9mFhVUL0//61yb6noe8vsdYUJPXGVmBLi0w4yiev7aPVT/GB6ROL5U9d5f11oD/2
SVdJ3Fbiiik6fVRvG6i1VKWI+PRVYVX+hYpP6N9vwEtbbkFeEu1Ra35/2akzCkcpuKw+R5gPhXM8
P6UBFI8/v6qPdmCmZEmMKNIvxubvL4MTqKBiSXznoyJalcWkbyY8pQlc8VCe/vqeFmUWH/JSO18c
pd9fDF8lBikM7kmUQ7uai7BEmgkC7++/aK5DEEkS/2tI6ezZGVqpdnrBhqVhmRajacdz3IBe/Uk8
9/uzI3NnNElhT0RkdZ5JWXhJlFIPelbC1OFjAaSmDy0kkGqRfbJHLYv5/dZBSCVZffQOqSLqZ08u
nUYw26SSbjhk/iYuRLUt6ym7CjED2iV51nxSnzon4zNGRvaORE0lgltKfGd7b2yUxiRFB1MDe6z4
CnCOUbykRGQ1uZVTtzehUSpPudU6hZeUViofrXjqrD0xA2jLv1yjC+GVcoyqUCqhDXL2Omvk/ADm
e8jNViU2kaVkW4Vixk2oWZ9FlCyTsycNX1bBToo92uBc1c+DZh+Vgt/6zFCkBZjtDAah6B1gRLre
POdIb5lxTeyh6qCt6MAhcQu07Hm+qvvQbrc6Rweun5Rh7yvITNFLPP0/7s5jOXIly4JfhLGABrap
FTVZFJswkkVCIxBQAeDrx/O1tdn0Yhazne2zesViJhDi3nPdu7beZFXCMBbYBv+25Kb16NNT9E9o
HgnEto2xp+3chrB98qIPzmjqY1DXrRvg6mwnnbxAqAr/6Y5k8OlX48Jxz906vTeCg4Mz6UASrIJa
8NXEkzOY20xR7nsE84quADrdJOWfSpQE8auUURJggUUmvzxmBYOKqG4cmesEWpjBcnUgCsJbyuyw
cb+kM1cMOc2EluoHwuNWiPgyseySWbGorajAxUDTqrPCh6e2Q28HjNzgOHTdmy7LJYbKJejSYatd
IkSXaiwkQ2tx3Fbgv3Pfr2F2R/kywCTyUZSeQj8q5Tqv3Xn6dqMEeCX5ck22Oq+nMbNXSQc8moT2
UuWvLhB6j/nnbJbBYziqOIY32db+vRpMHO70HBDQ7fmCnXU/Y/LdBo0H5pkJW5LAhILjXO+9eQji
2wIgB+yLbpyaiyy0nu8M8XLrxWJ0rjtLSLzjM6gVFwBPZjOXlKQ1kXGQfPWPduT8k6vBgmc6GPi1
UZoFAOxDfNE3gVfkLVHq2gxoYtEHbDvwq8FbDlsXyNdomOcLE5n89ThURVcoFhgf8nNQMc+umUBk
bSgGptmrhb6SYRMWZeZ5wHDO3/Xs0s2Hgi/T/IO3rZAbqf1aPklZRoxe+U0UQt12Jue9muwsR21a
t8Hn1KYgJVdjk1XgxebeYZqoqLvoSnNvAdAjpRsk4TGQV3d14SBrrRYt+H1MHf+2Tuz8tKoEVyVI
dzMhNoi05EDYhOnWFMhpd4kS1l3HhbRYNZ3Jpmd3aBnvKjuPwJEzj377ozMp3l037UImefi3MeXQ
AEJedFbrXVvU5iJgwzHo6xixvLbWqPtV2GYDUSlpwn7N4H5gr+y2yN6c1inhGBD7vMp45aA3A0XG
AfBNopJt6aHq3YZLEbqbVEzutz1W5JN8lM9ghmmPMfoeA8XnOVT5HRN99rdwuiLbKAbP3D1yiek5
lnXUHkkdmm6bQoqe1oTwlbcuSFAFG2zC2t/VzOL/JOTi8k2UOCH5PS7i/qpDX2520hT9O4IF17tJ
5ogfPC9BAN6GZzZiVMWaFawBZT83hgEwxv9UbE5h43PnatOiKU6RnMW88xByfBvFNWWLYtQFxmIH
/UeIY7x/yTgMD+s2sRgwgjLJKYgCsH7qSMjON2GRwKPQJgVyPAL+IYzYjsC6bhvFWNWOXPAVDlBF
qYCviaPiJm0ws64T2TNwl+sBn0aS5e7zUlhL+rpkQc2Xkef5DC4fhP8u723vhYU/fW3iST6ydjvF
lVoZ5C/gdWqWG1Day8GwZv62wuvf/bFqpzNFg/wdMVpWnWcBc2YlO80oF2dwaW0E7N0fMFL2SzrS
qF7RwWLOw0+c0dpTREcSZyapgo9RjZl4mIA4dq9VgypEtFZ/Zy82xSNjxd5yZh2q78bFH0rQW02s
Dr5sCyzToa2fmn4ssOhUVvQ7zjJWx7kHSLuP88FBTpza4t1KhZ/sG/DS1p5MUPLjGpsxnCHqYnOs
Yg04GJhkY8GzIoS+szOd5xdAcLF98ozwX4NUdFdghue8wcvUc8R5P7U0L/sUZac5EdHZnmfmPpoh
retN52OwICGbMGFCZBq4ETHdNIB6oDoXJoCV2ptCd9V41WZ70bZC6T18SfI5GumwCvsV2ojR3bKW
hGYlQ9gX687KlwcQx635aEUnPiIgIsULYafCPpedFeAX8VKWfJ34breOB7sHQTGAXd2zlozOroq6
htGGWS6BvWEQY/bXnTtVyVtpT8VXM2rnNShVJHeebSEeyN3SZm3I2AOYKBnMqKnHMOj6KK2yq57L
wm1jpnibLNmHJa/rasIrMzCr6zqPrrMID6G49PKzLWPAFtyKKqzbpH3B+Wu/TTctyC25qUHY1XcJ
qNfyNahLAJtFjFnkEiYExl7SvqHGa5qGXbJA4UDOkTZhxIOYt/2aoWXonP2YW2Lfzjzl71Y5oFDN
+3E4kZmdzNFb+PK2cZSR5CSQwxhMHGPwhTQxLeq3pds/c2caq0/UROGPjoOo/WZ6xib6NBIl2GaW
Ql5A0FhzSAAWBz1UTFd49yBLET+wWpGfRUGSTHi6ufCBoOlzgqDDhFtm5SRlK18dHegM3OkgbB72
KJg30Paidn/t84+Phe016VOFstU72goK17LGdOJV2whUF0PLYlEMw3dAiXlKljxTNy3aiuLUoXwu
D0kCU2s9LpEHpAu6rm5fa6vPIY/HjDwzEFYsrj1+9DFd/U+/T7rkMRvhzX67xEh5hTKZ+re6SqIf
T8mRzV7EvX/KiG1kKyLzM7SUYLSyLQg739tLkOYFiQE0HiMCXZwj+g8nIzj5oM4QrR6moLS9Z6+Y
hX3X4lkRr8FQdMnTxCc9XLEpprxrvUXbO9qL6bjPk9mFy+YO5asBIDU/zqNbX6OzpNy/6Lb2yTou
Zm8AluZocRRWtBgoJENIrnUO3ZPfoTB5a0jQMi5sI0QmjB8t51wsJjrgPKF4PsHW0GvwfzaamqIU
46GdRyiXdpTZzV03t4DvTGP4zted1/NirlIx1NZHVRWW2dupxkhvCX7CxUMYFe64V5b2DXHbGjBd
f/UpaSacnd01TV8DTlic6T7BCen8GQMX/3o7qPAy0s7tv5tYjObWS2ZFtSUsPLt7Sh3yI8AnjNPv
eits7HsExXm0F70Xf1q9EN2fUBrYdl7QxHj+psEa/C3bExVRy8pRBqMmDWbQu71JI/HZJLMBW6ES
UOSMk80v/5zb/0/DS/9P47fXGtj/Pp4ENuvTZP8Rvb3+D/+K3sK5wtVHVf5aPKb/f70F/4ub5TrI
LP7J2aDpsUP/6kT8d/SW2SWisFzJIoKPHLaura1/R2/t8L9Il9DS47ZGgvCaOfq3A/j+X5dIhrr+
19AApdD/vNj6JK6IgnE9J2CJc+Off8f/rIhVkm1+cYAhsF2hAmKL1MulcwRg10KqP2kt4N3xOwAv
irx2N5WRf0y5hN5nMfz2OnKqc+e05XPA2MhuKqwWXjsjfXXS2JcutqFKB+T/k6Xj/gNBvz8xnKSO
rNuMusSQvI2+4hE5KlQgjEHKIl5f06B87BcG5q/YQaXGaBMYHnExNX88MFb8S6DZONo7lfz0ZmDo
0KC4YKx0w6At/E0oTauEWYKVVTSwg+fxLDBArQLb+rWc+HVQxS5ZmDRgrz3OTP8wTc7YbuOBaLaC
5tSw467A5KjtEoM7HLtoMxetfNb6ExkwGN7MPwwOxNLEC/j5momAqtjFrrrtuSbu6Ak+s9ztk6be
pNNyaKQ+sPBuYowHcJKL9SCKeDuarlvpNL0DPQhcoVs2qYPVLAtuPKt4kRYgsmrlVWV8Z5fZa0ov
X7sTJNVsqwpvkwTNB283vKQ+YPTVdX5E16XvdCjrjQBScph9JKpVg6V1QOKO4Ag09yTj9RRDRQWX
doC9466yOi0e6xbeogKJJ9zqXMSRtbWGDlK19shFD+Lb7T30R/5f9GCnVFgPTfXsg3z1qx3Fspu4
h7hfGvPZ+gYNCtTFx8hubzUTok2PD+IkZwCTeUdflmYZYyRGHU1vv/FEcUqOxrMT94+1U18aQw3K
HRld57J6v9TzTxvG+cbt6mM8TiPjJBOE1PlQ9IXehLI4mSFdwKhWf7Ns+E48/24JeJY4PFCGZ2Ai
zyyUFbP5xVJD18irj/RnYDJjle/E4u6UN+SHqQRAEPr5ts2nq5SU7gX45Da/y0WCpioZS/Coy8Wp
Q29fG5Mxvyof26DcdRQBy5zji5RZcRBNd8s9CB5Gqb/lYH/XCv7cPB/dYjghkaiBsdERa22OD7Kn
iYVC/X4oip8u8x9wHf46BitfmPTE0W1omK27ix3m3Bfuq34DzbvuspfIY2o/726TRjx5Fn+CgRzo
zrO9cRwOIUzCbUOZHtWiT2lQf3VDtnAtSuDze+2XN45vyESYcZ1ydmBoyRjrn2MFWJIbqW1dESHp
lV7S/016kqfg1lwRPGXtVN9r7gYr16URhQ7APuSJ812krnNKrZbpkCnOqSU2uNus8qQL/5ONa9tW
jN8PXPrmY7ww3Z/dL8kZt+U67LpNnUWr2T5IWFZtbP8NZv/kSI7gA2PHO7Avq3HyE2AvTsTLDzgV
VEBQVce63dOfXlcLDG8mGuep/bCvdUsTwcmqeBdMyQS9K/DbvLrdk5qA21f2KveqlZPxb+eVXxd4
ktHfloyqNa9jFPxNsdhA+xtDZoXh3i2NJvAtKHewOTcfpjfXSF1bKwuyiOQKu+LmlcPuK5U/0P7j
kDI/RsxNzaexXRgkcGGI+N9+jriMeWZWnfxqqs8i7xjLSaQfIq//aT/MYVE/iKDzakg48HjfFXd1
pAmZJ7NT3Gq7UrggqiY8yNmZARD3rizOFDCKANa+kzgbITwHXPmYpvyj+sT9apsquhNxmrWQJ6zx
Abg2hwCi9c1xyhV+IHepRn/d59ybV1GPz2efas99RV4zOSszi6bdg2ILvhORiGzd1jmjgV0+jqzO
+aJ7FypGooF0trkHjb0uNZzrxAVb0FFZrrb9YJX5bmG/8Zk7HaZVo5tExqu6dwG+eW6p7qHHhFvZ
tdE+Lb3kveqwPc8lL/w/gJ80AafqjfWNbJGD85b7c1+8ca8pPzsCeiDn7ojAWjcKt9uzkgwUcQcA
BeEF85NrN8h+vbB/V21Ub651MDcmTpqZ4S9Uy+bQN1N1Z/cjrw5XhtZv1lE8HWqnPQEdjU962c2m
W/dTce59c0NxbxUzg1dhDgkGFtGxO4x5vv2HTSTUvXE71IbxvoCF3RJhthrUMay04B6XEwyQfs3E
HwTd6mak9sAFoX/OsgxQ8SgRJGZbCFDhxYz8BxRLi1cCa2Za3QTpocrCgwFzqxlp3kx5RnomLHaY
LFfa9YASWKbfGjKYJwt2imzN3h1G/yMkcLVyJhghzMn1u4W36Bgkw58gBVpJ92TtZaduaTam0CB7
R15JR6ePAUOrzPDvmMZ9oieAIZFkz3Myp9Vlmid37Qjo+8n0UDJIe/TK8ly1RQ/zcJKwt0AsYJPc
823uB3WFZM3dD0jnX6rw9oogFkQkeFcbm3HXg5vMhGbCcNuW8GQYR902E+/eYsptJNPq3lTzjrLN
bztYF2Z/uE50ENDFbZS+u97cUW8CzNM19z1+QWpKwFCG1Zzle2Yl0dUx7xbFeIanS9Msj9xUgb9z
79+0LbQyQe+rb4o9AdZDKNpfMff3oVuVdzU/+DrVue/sNtqi37yM/nAbttRRoezN/mqAPP0ce9On
NHeyuJLdcyvem8repRn90eXSBtVmqMfNyHGJrTQa/yq//+PloLAapkmO/WSnW6viAJ9O7tWDhelv
1i99OJ2WdFxuJfCCAIL5JXDnHfeY+95PrsUqLk3WxAiqzyDF6OXPS/qJeXVbZcNuXMyRY7/NpA/g
0KY5ySl/Rwe9npmetlTN9qKH+Gj3+TlSEN9DPoEmzB47v2Y9ZvyZdXkCftZF0HmyJojPIOt/QxfD
k2d9la06RIoHqbG3ZmIQlzY2AyM0ZTUPwDAPwEay+U/j6N2skk0i7EMSVu+JbG8alR605AUBSjxb
9U8OJMlU1ZbMBshRfmqmilcXElmAyKSX9V1R4nlpRRLtIh8eqgte0NWgtoBpmjT+6otw42X3nbyk
tKFBs68AJbHUsxjHzx0FXPDpnG9emDDcSgHPx7zCzDhQUyz/DI1gF7yLFxHDTGGkQUIvd6zVBMqf
mXwKQ8Gr0J9jZX3HRcrWf+GGK36ySp2dwgESJpmWZhhcxvshs16wKMptkofOvi6i6k9j4lfbiPKJ
d5JaT8gup0g/Kl/A/wp+g9zdip4jjY4Nq++VwuM607pO20fgnnqmAJQqzC6vFqlgcNn2NppNvfeV
JzlD15ukhXUGiowTn1x11m2VA+2OP4Jk6xTnLnuoQCvlo5/gYkNKoLIluTeNevWj7HbIRYFOy9vz
qIWrJHUECdrhPPZsGUJ90sE6Y8a4jQsa+TprYCvl7aFgxG9ZJ6SYgEexgm3LtttV5IffTDbW7LQf
TckAcqLtZBuDdxrCPbWCbD2KW6+n0BnSkjggIJcvuZEHOGiM4r4tVfBQ2gwaWcp7j/XXyFD64KSH
Uc39dpbhA413swGsxcoAFEt4+H564vjARWQIZMWsGd1deznPz8wALJQeogP7JF66TeaL69x21b6o
ui5Dxmi95RtMN5xMXroROtGYbwY9LTuMokzNO1Zx09WgW3TjPbctW4zd0DugbPa+ON3ym2X8nQPl
LNtNb3KeoW073EOceVnwsUGPP4WLPpa+hCTvEGQELzTrbJPPycUlXj02wY66/8bHPwwZhNmxKrQe
FmgGq5gyxp8yXZ6ra83fms+aabZtLVtoqZTTZWa/WjI4t6E8uOgE277dlJEFYTGML9GUXvIsJo9M
uKiOXodq+kZwd5vWD/Hgf8ksu24ubxoibVpFWzkMANfYnoxsg2ffrq3DElDh6DwqokkLKU2d7Xy5
cfIEctZo+D2AKWRDvR198URr9Q6Py26S9WYhh7SauLiCSNDtoaG9ueq4362Tq9ET1E0TWfvU89DS
9IgJVXDg9oBMuW/WOkgOXZevG0+Bdmv48Do/UKtkLOYDBq8XVwxc5iqgZsyQPMdssul13tiRR9cM
LxwET4Oq1E52oN3pzZwyMA7CfiUdEUPo8p27uvPQBVonw/ol6+orBtS1HUqJLzjb9v4D28qzz//U
eoPZkh0BUN963nWAfmWQXp+aaXgtXAuu13C7NHaOVcj+NW32k0xiNyT5nyEeLkNK/QTS/pvXTTeI
H3m348PM1xLIQ18COlAfMtxlLXcCYHOLygP2V7Ht6QOu0TIwulLWr7DG4j+0SGFledHBq8IJNuJA
9VTcLRk7chbqedXk3AkT17wGjftRl569CePsFkHcp16ybVtXL6me5nVexeje7L9DH69LnGCnbrzT
TOPIsD3oVgOptPTGNN59FKbtEz2lXd6i910cTqdN2DyUOtqZBWCAm5nfZCERCJtesUQQd6cvpFci
ZsWKh3GrJ+dTQG8Cp+z+lSlAI+WnONWm6mAVU72DOb1xZb8DyoFUOuLy4YZjdWaqllOi9+mFNetI
jFIkAU4WLe5X0qpnrve2V1HUoqUrYyh3ww6NIHreItx5Knk0Q7MDIvBocviGDphVIF0KVEHdtYfI
MLcum7eGg3uJk3HouCMBYNbROS69XduXL4h56q56CGOf6rMfwvihiuf11yPOqsFtQCoxM6/DIMOb
FpYB1Mcg/wARiNTTlpNCHagx8sC3u3opwzj9TtJMYL/JyvQngel1k3s5Vi2havvIEwVTF3kfXzAH
klWqUIqko0TdkEXOc2c7zb2wF7CYBc+eRpe1LkU2oNJiSpFIsTiWISXedubyLJflRlcccb0Gwy89
AbXjPA9FqeABzgCqbILQdPtlGTr2CrGDTPAlvXROV0Ik9rGobPTfvp4OOsRL1I7yw8LD+2JbsNpo
qDpfYEj0axfa4Z7y+riLkzDb17JBPuNF3dErBnXPFdbGEmCZA84rH9bDmPLZV8CY0zRyX1y6n2ZN
dwRvpJXMzqO/yNzn5yuuORaFpmfJVkZxmxQErTaPLCR2rs1QXlmOkoYTm0ZQqAtbS6H3Yb6UG3Mt
c3RFP9B/Su27OpDmVNVRVu2EKea/AQ3FdTvr6cgKpI5Jl87HkS70aemBarVgoVTXJhQMMmc3i3jY
ijScXot4qY4+LdC3rgknAJ205SHiCvUYTJP5lZynEGL5UJ/cUR4ESeo7eFnz38KPufSKisC+qtFo
dDUojXWYcwtS/GbqAq8l3dqqWfZ9mkwkPwH7WjwPn8nQBfvYn4svFvITpeN0q5dRHCIRkTRkp5p+
vKswoh9HP147ReA+mwCC8jTU3sV1JwH3HZn5YYxUdhDaczYVV/UubyuWzOswChZT7r+aGj/7IVpH
Ouy7gQ//pqqJMQOybSArDjhDxnBED3KtLzYsJYH7RBFGonZY/NvA6cOvyanyZ1EVfF5EP/N9LBoQ
bI6Qz6NJ1VnljXupyDxt0KOfCyvDbbIEogaC4fHXGKH6h9BrxEfip8M7NB/knC2YmgeQhlxIIlOV
XwkNQmQoHSwUh9PtIdQ9YNkcW6H2Ji6xlZ/5f2tRjjN8etdgZ5N9cdR+1p4BfRQn31L5BbhJ+9YX
Zj7mg+ufsQMm7SqUcWAhbnPkyeWnQoHGN70roaVwXFfafeX+pGgvsMlIER4zRNq9XI5+HDzYtHpp
IMWP06A+MQLtdStPpmiTfWqjEwoIYqEZhbpTHXvJbDKku4EKgApVFK0J987nJkOWtJIju/+KAEIO
jKOO91Fmxg0X+fE5sIxDo8olJx9yr683QR/63D1q5IG9JdZEEJq9RwHXBSMdykdl6nQv+FRmf4bj
xjuwBziUwG4uBi47ibHkHj5Ovmujxt4AjiJ5EYXmM+rV6zjG9r0lJo9zQH0uXXND1rReOQWKwSKO
8wd7WcIbbCSPyqto5pHgmLpx37tLPxyU1mMCVGQIbyboOZgEyg71XN18FLV9fVNN2h+rLO+8tUus
M8Ti22ZnDW8Aw2TBkkrPrd03k/fly342VImi6SbxaalfqcrBhROyva1ni2pr5TpIPLOx1zBhYb8N
qpf7oI0xjLtN3fwtnYWa5xIGCd8ogZirbvnBCI7ajsNdisPIML6nTQXRZRnKhdUPMsQKWImWkI1p
Gy66bl/QI4MzCvl7TzJp0bNaYXlZQm885E5y7BnKpM+JLsk4TbSlxeU8u95yPXos0Xg0ng0ayw3l
fCIyQosvL5ruZpKI2Abb8y9OIx3g9KMd71zDDZF3a7EpqvT9kaIMRlGugfUgtmMy0FkMx+HL1gNE
KsNtOA8CcDtabeNg3FnIAAZtLmpwzKODu12sBldM32GpBMhEziFcmAt/4X4NxjFnEz9yvdI/ftal
uyXqYL3Dmb0abP30ZqrS6UzAhnIJuvV/oNQqOQWzusev3XD4qZL2oYxd5yPhDhav9ECyiTukx9uW
kzGxWbFzMJF3Tpj88Qb9UqiOwmKfPNgjbrbacoKNXtBiKS70lDs8Pl60iMrGhh26T72zX1pp3mNy
PpfSpdJWhuXJYa3lapN9uLaVHkzZvgdVfm9P/fMo7V+WkbXho+RYyj3cuh3bEH/ArKjWeGajRfcW
zSF/ZJZvvbTLLTQimJOYrba1iuA1B9h4CXFwZPPLBDkg8/YXHb47ynuikoSTodXeKi7deyC3sGON
2lc+DuMCUVVm/D8dMqBNsnj9A3WmezpyO2QC21w8u4sd4rAovibWP7tsqfdavqcvNPb0A2DY66mV
ruYy80VeuUK7kTcpshjXAqEtMKnuUkc6H3JW6YrNAMjuMoYvWQukuKPjNohnOLjeaoqiu6nj5ODH
1XfpObfCUyhGJJLRIbr683KMSL5Q3z7PSsOqvKHTeScgNuGFACNaATUOzVMZeD2cqLp5BFkUMawy
XXThvNaL+931wWefv3TIe4RU22wZ3X0ZvqqSDgQxMGpOfcXQ2hVtafufZFX4ELPwhTbuzTzBJrMo
ANDvXFNFhLotbIopebdqerNR1Mb8RN2PVPmYFztMTbPlV935rAiS7kvVix335j/THLKvV964ljo/
odmCZ53DUco97zHUtaRs2j6bYbiT8YAoN6fgRd4mE9wXstIR22wuf9KO1nLUh4+j0PmBtn94od5w
UFGS0UnlkBdF7s61ankP0iBf4aL8ISuHvE+pmoGW6BGMwbwKyJvxiPhPzAwiVqe4rbMw3vbCvhrL
D/R0vLdBjdwKGuDqWEkp02/6qPoxWW72Zdr0G3amXNzRqLVeiCfWRxPLoNq7gfVO5eA81NSqMZf+
iRysnOE0HcTYPehZ/W2GIWNw3XBEU9Vvl+SUt8TvVNuvIA/yjQKRxBOfI64DEbdvo7TYUVF5MRlV
c4yND4kg/UP5ebmxMql3aC46YJVVsw6DcNjozr2oefoIyvIYJ0By2FdAxVfqmWq8teoqFHJB1u/b
yfPW3dzRPKKZcfSJYyuMyVcdna9u1BC4m7gIAEvTP3al2Ahb88nhdhmdFPUBjM5ETG8zvtBNPcaX
YlicGwst3KpAj/AwDTbgEMEtNkXkNS/KQ5ybzrSc+4LfcInYc4m36PJBNlmE5tR5Dh3NeAd50o/B
T81BGIExtE7QPscITe8YuwZTyhAhDFikLlP/N2o7/7hYRfc0LxB52cinM4rZr8WS2bu3JNEtoN0D
kz/E6a2A64m+tkeQoSSNJoZ3krqQ20xGGcGWEild4fJORN18YTrT2kGL2HilukAX3g9Ls7Wj+HPS
FOwoe1iUpGiMxe580/swxCfz47Au67J4S+nDKNpDCFOLA+3764omiXwqgcll8G+cgPe0wcjWecVf
gqu7mvSPzTFvFRq5AwP3ots+OEIzgCtModou3C1qOb4khzM19zjpvmQIvVdD2qPbiPvfvNNvSxGn
F2T0mzkJ7VXVsqlwwli5cAT2DuHI3stPNZmHzvaparNEp9xwM3sZP3xttdtREtwjz/ayGPd7DDPU
5PnJzsNDXsJlKThXMS4Z4DciXrzyC6kvGbNjt0bg+inihGaOw1IdCwmVvV3mFeNzCtB4zKKW80tS
u1LNRQ/L0emiklPr4B/s+FKT/Dt4TVmcCmlZWHGBTQNhe55l9Wq50y9dLH7d5S5wagYuvOsJIX3D
FLQZhnLauFXLUd+IJ2Y6X6bWchmXTY+eJmQyybOs7RsfyHZOE2tF1++ceebExthRA7Zzce1r7nqC
4BtINBwv6G7khUvFUcTn0ibX5Cz+a7f0PDnGIOKefPtEOwRLEEMLQ9OttaXfJd3tzUi28abgN9kp
uGprUj1Ia3zObe4flb935lfD4KVrzIdiL2Q6lsz/6ZPgo+2nVYsygLiPTQOrpuBLcPpF+W518hte
WCe5dcflWWXZpxLtu8AEs65ksx2gTuG41GPJ16qDGRNK6u3yJIo2MTfM2LbQuQzWSnI849gAZ5NM
1ArL6sOo8+qqnz/lGenDBIccQRctxLlPUD82PavDElFqKJTgAmF5KNjF1rd3JtDrLkfrAOpx1REP
XKcC8CXX/ttqquxN6aOQKLLpNDHxtk8rL3oJC+rLOP9SJq3DDli9+z3Q7Rg7a39tcY4W6K4Ab8dG
pzb5tmb58HP1QEjOFNO2Yhh6s5QeF5hSPWs+hctS2CzgdvBso6rG1MGWtzDGXdgwIvmgee78UfwG
4jsfW/PV0z/c+WHBD78XATNWnZLxLWCyh9bH/Rm6d/k/udSm+lM40l158cKJe3wicukcFuIvcTx8
kjCb8xVk0D/ulRStI4rUffAgnOSw9CFcb7WnpkpTI/XokLO1T6zjwn6E0Qd4j5d1afMXZM8ADo37
GwAZ7viNVx6WUwQOCQnVfMcsPJ1FJ3lYKpqN02SfdLI8So4gnkjpO9MiSarfhOlhKtrZKiCJtPcZ
kjiw1dxpFvmwqfdu5G807i2FagLHkjwnpjq7Gt8l4NKB2bzqQGr6GIOxXMEgLL/ZUCBFxl6zq61u
rzKq651S7YYAJfUZ2ngCiOQdr9aVG7k8chfCe09TDim7t+lbD450WYIiD80zFWDKXUNzIPm1su2/
HPwPVWrd1A13+zws/5LKvgnK9tVjEJ6vKgbYdk9HaA3DcVvYLMgkGDfJrC81h8LqtSQOjXjMp1ZE
TS0YMkS05c5d5gR+py0fo6L5Nm752OGwwBYnjl7QU3zMznFDYMBO3gqYr+vGbn4xia25YiT7ni1k
bYvs2iqbKfr7ybxyxuymSu2voQgUDIIWpW7nnUUyDJvSJcuAhCmuzfwRiKp9zZYewrNF8S+kKLTh
zHjoZ+sdoOO2xsS483yzIQdiML0t9F+Lk1f9LXN529fkNOeU3XF6Tr1kEwnzpGxCvU7/S62TfqaQ
vFhyfjFRnn0MY30/c1k1LQVqVGDFaHEd+m/2zmQ5biPt2rfyR+/hABJAIrH4NjUXi8WZIqUNgqQk
zDOQGK7+fyB3dEuUQwrt2ws7bEsCUYUh87znPEfVJ5C5J1BfN8X8MTTndaVyvAPYnDPvFtluj9N9
3wfxdnHGCK7FwG72o4V4V3oTT+dW7SDBHrOOZ5I9tZTJxRQ7kgjQmn9R3VVb8WqGn4dd4ZrxwLFK
rN1Y2m9GzXM/JLlaaPOy4RnvU1/St7datKwzsXQUYX9tF5Sy2x9yCjtDBn++c1945UU3mRdRtCwF
nCEg5CXZAZobVfBGVMazQYABd7o+td6A+2faW/bISqm9TMpgx1t2o3TfHi0h1oY+mCpnEcm1F6t9
N0VvUzutupJAAlD5jI+PtD+FsN5Di5aflkG27x3I3eSGmCHeibZ+iihV79KQMjZFYQANK7wgo692
yFN2sdOOMj2yx181udzOM5amsAuPjZzOEFy5s6h2qNPwyTT0BSXuKslvWW4Ou4Qp8Yj5d5UTOWyo
mHeMhy4HU6XDbYWp3ZjZN9jsLRqLsYE49ZS1VHLuqMG0UXHzDpndpVSlyenZNaO1q6krm3ECjBDs
23lvBe1FnuCsmuUqyPIXN3OetDddo7llmxFtXxYn3UAjhkA7u3VEFUUR4DY2JwqBzAmdPqmmLyJg
6xRMztcxouFl5oNyqzvTT+9n98Ivus2Uifu40FcDQxMe7BRFyKrdjn7cbZM0xRZR7hk1kraFwLme
FVf2xPtxW9TplZ3V82PL8pQHZITgipzihM6FOxVb1dPRO1Oq17Jwipv03s/me0UlU9wr5uS5f05m
VV/WZp9cYUmar0nunEYxs9QJPn/nqvu3de3/FX1+U8ZF1/7fv96llL4Z1eiXXHRSAuAAgpaA+HfR
zcrXc5AWXBqQ+dzrCXMjuY6iTz8X1CbR1jogpMbF5F2OugKBizGjE9shY9S7/c1PsqQA//bWHT//
379w8y3OO1+h4QHhIhK2WOq++0linKUy7yyK2YTbvviUHztUq7ZglbO8SO/q3DA+I9urh6wv23vV
2QPFNkMLp3qW6ZdvP8z/fJf/slxsj7/0Xb5zXfLL/3ZdOn8JKb0Fo4fARohT8AX+7bo0LPEXUfol
X+aCnfAs9V/bJVBTk7/gmUrHdU0Cwv9xXVommHmCaXDVYVLy57p/YroEGfjDBYQMDIMM8AVUVf4J
S+ldnFVZRhfift4xYzLdQ5kkbbHJYD53z/bAT0YPNc6qArXJn9U69kdrYPUT1vXJ943e37uyrvQd
eBPhnfOk85KjSZJDf41qesBObD301s+9qj+2mUjbo0BTLXZhLaGrOiqsohVDiihAf8iK/oOXIqit
R3serEM9N/Q/sIGJfAru4hL9K5jiYrhXteWmn5nHQOLkweZFcmMWed5+pok9vs7tlgoYSNpD/Hls
xWKgkE3jH5PJGZxr/EjoKVG69NiYiePdxtE8ssIqZpQ4JggWPWXe4H9zkdD5OPH0Hfw3AjJnluP5
xm7S28AxLhs7BqFmYzGid9x1OrXPiaHRfsiwHQmPAbD6YJrNp96vrPA4OoFtwhtErptN79GJoydA
NP7FXPstLgx3pNiH0ITKed32alrPla2RnkJ60YwIKt4Hp2wDzBQ2Itouw00SngY/rS88xRD/g2Mk
xrwn8EY1YMw89cOcYv4KETz7pjimvHGv2TYGlz3J8HZH3mM8YqFh9Vhg9Tq2QmYtFJ7GemhbUiLr
KNIFVKg+UMFxLg2/RFBxrDs7JybE7A9we7K2ymh8TdQYj7sywEm2HydwQTfEDwJ7TaVY+ypaK7iy
g2T2bqFxRCEYl4and55O4qOo++mF5QNyayydVZJF5yEg2dSiQyoKc2t55xuazoxOHNlT2V8y+o3m
fYJDhxZRvDoRe9sRSMGbM/Ysu52oTZO960xjf66Ska2I0fn6OZaKujlzavM9FMkm+0SFST3toSGy
xUi6htXJRDlPcEfxCvpYZ5mUd1k6TL0vMWhw60uKODzep4hvw3FqWr+5ykaYCoIkGwEQzDwWqla3
t2fPrm2Wm9ac2ofWY44xU1GYpOaxog5VvKG4ewSIDFJHydbsu5zgUufO3kdeqGbMopUU2Rd23gnW
CGVT0rDSlAUVet8qn0CDZDOmWBqLzA7PaCHMWndmw025nYDIJ9Q+tm356gdDHx5dCOrefTV2TfyI
maE1B1QwighovJ5LduKdqLv2pjX9OLvqFMIpPeAmzXGHANuRtfVY8dsrN+4tX1v087H3M1hX27kn
jrIcylOaSLVPXd3sxdAWV6pm14osdGbTP7NM6pPpvqOB4BMV5+EpSCyxCz1XI+5Lkj6+l75ieB0Z
vaQKYNUygmdYQFKChOJuTqOC0W6a7xMCcEzbifuxsGc2SAeTUVG3MIzzSWiVjStvKtIHxVjOY7bT
c/mmff8B0EpDgYuT4DCY5UWRsB0K/OFrkjjh1VgFD1ljqbsyncMLM/P43EuAmfzMPh1XeuB+aKQv
r/NqtB9UJjz0Q4hye5Mn4cWgXJp0GHoNu8nQ0y60Rvlous18S8F4e5EZXXfZTI1eE7qVG8bOxr7L
7GhERbH1k5M7rLp1bZNziX0epozAG3NfiyFeda2tTqbq0SRJaxV7asr1YYb0+1EUFZsZETskbNhQ
eUgCFLbFOIcqO1Abi/EHVjL20+QHjaPIYuPc6/bG6liSJX0LR74YSoYUM4JRkEq5GhuSnwLV9oEB
Xb/xk64/jc3obzNSJayrcnre9IQea4yvrmYQ67p1c9e1Y3wwzFitIU2aLJwFdTpOSiueY1gnJ2bC
PkVD9BxOKe1v1FpsMEA1O2/sg2Oc1/ephztWSoyn9PeF+5k0PG54Vmgx3P/LxGhwIhlVfNSxxG7f
sP1fkUcxHuqoehWu3+zicehpxPH627prEKdCLGFWPWV8IlTgpE50MotEIFKb9HUZeFdkkr2Es45L
lkF8q1zy1jmcc36JQlx2YURsxrEnZ1ahdzgN9VuGb/uHSMjh2DPrPY8oFM8iEfLkKF0ddRNXF10A
H1Y07WaWDP94ZbnbsumLg9P67aZ29XDucZ9ejNoNzmEZBXvbcAViddm8TASWthaVU0dZJQFm1Lw/
+HP36vEVbjHaibt60Ls8z6LLlHrQgyUn++TMgfqYmYhWDIUJFjvMQyEyBB1FGiwCb6oCyM+SRfoo
KMJkraeoq+pitzgSyrNvrAhWtBEGjPnxYmIKm8Kh+OBk7m2JALduDFPcGYCbNkYb1TtKnKaNIfLs
VnvmvW7Yh9p5gpIEVm2dIzLsyKVhNUptdTEQZH7yqRLb4EBaGpfHN9JsPFpiuyGuZHRBgh/TN9ia
ZRNqfBUk9r2ZIq4KwP0Nfzf7u447dxsNTYOdp1SYey3C2kFYcwFVxrkD90MMHVs8u8Syu2JKylvc
Md0iolwvyJodIwfvtg5lfSnSMfk6zKFNt5hJSsJNuQjsPrb0yit71sYNTtrKImG8R1PPbHy5UvHa
CZ97FTYW0xiGkbpa1W0bSGMbhUZS4+OiwiJtIG1ognHZjEGZ2F1AqZqtksg2ly+8oV8G2I9ozfE4
9DLo1xr0Wn+lpNHmX0i5yOBFyH6i+lOFbvepayl4q8k1c/EWPsmVsoNf3n3K6nxae/6QHJLWjW+Y
20RoIlH2kLpFxog/nm1zZ3o2Zh5fN9h4iyGhX0vl5R1BLBo708A6J77stk3jVpIt4Ih9s2vnQ8rY
cjPYi/XRq0jTeyneR9320bpTdnOkiEEf6ViLL2ea+T4U/Uj+Oau88m0QAQsrt0Tgh3ZabgJm6ju7
zh6JH9MP4xjehR0DmsCCk5wNL0xeqjq3Hw3Kao1t17k9ieqhu8gGtOM1JljFre9PT21LGDYv03w3
DrP7JZkmWg1FbOzD2XsZAjz7JjvoW6Uz/0Llsrvz+pLHBn8gl03Se/3RT+LIWAGnQzcvaYRrU3lf
tciTbpLQAeNOhnoTY9xSsjJ4j7WbPwfB1N1j1fLDVRwl3m0rtL2rl4eWCYBsWGFdznZZN7jdqcLO
4W/GsBH3gxPkZPGMrEj2s13Y5x6S16dx9O+tPFI3FavfnYx6pIUpSm7qxIAVMOo2qDbIqBnmpoJh
i2SITDOfk5/jRCL+Mcg621NIOaBbx4x5vOxQRloIcuaqf1CxHC/JxcDZMPClk4Fw9VElPXEWt5a8
MOZXw0cJ67SFxaJwiufOmwgwBNpnc5+WI1U+ohzpi4wtAjcd4F8Stkxhb+WszOfervEgtVYFrIwc
iXwaVO28zbnZPvJm1AVWc+q+XYa+uPoinuGjbR0TmVgP0aTE2aXp6EOOvf01bSZabMO+HB81pryD
N+bLqzynwA9NTJynMGvPkRzN82JUvUj5I/y1Y1TmJWVz8qGwuvrkTHac0WiW4tyzZtYxED+iR8+3
wrMDwGfezdSe3GtrEGhq6KqEQ8eRsnk6/dpP+KPiGipq6QxfRuw6d/ykBPbRCRB5Borlmiq2xKuq
687FZdU20/UUmGP4VKfsx66T3tIKXU8qFBn4KkP/QLghrs6GUUI7cGxlt5sIT03BE40dDBp+VqaJ
vqDqk/d534yGe7a0SblPmNvkoIjjI6464eAVO0/79L1qodLwoFyN6oHFCHcSAY+xjYNDY+VHZde8
kNkXkPWsnzivahsOuuXH5o4iw2KSj83q6pjbQ31pDDg1BzyWKci88zS7/m1bk1XO0zZa5bmPTj/A
0JC9C+3Lo6gKYxprCssIN26VnCIXi4QXZXicMYkf6b6RR9fNP2ISuu2FrmmY4qWPT/VjIFihV9zV
mzEleW64kMqIFCdfuUHt+5BH99rpBvGxG8bo0ar9lAmrFeyxDsozD1NaUQ28CTsDjfellbDUx0Db
L2ZFBIJZTjm+jS1lVwenMaaIrdIIe1BPbAc3VkYR6RWrePkJrd+kblhbGPScJOtqAhJ9kj3l8TR+
CS2HV188mio75JbUS7VWwE9WVJ441HrwPvVkSfEKOYFPMhx3OjFcOxvpvvUd9wiljM/DiLFdrOfc
gklsEsQDmJImBl6IQFLAZdqqsrfKK+OevVfEJexRgNgfezg0DgYDd2ivJ4Uh7AVBKhDbCM32LZaN
jcGvLgeCXDavHmoIvVwxwZ+86MXrcsc4M83x8lvD03x0KgwJhKe9zePclfQtzAS9yTVY5oh/uoox
HDtjRZLLtfvQu80C7AiQ/tsKd4SbecHZ0U1FokUHxM3yGXfB1uCkvmjpFuUVHZW0hiq4Ce6u1zMz
yjRhEIA4CNGCaFnkXEagC1BNKWjhPTDXWXmYUZdIqWGoPxhJ/wHPR3YROI5POW0f7OLEN68ppop3
5CCdgwiS5s2cuwhV2Y5WHrTvJ4Lc87Zi0rQPjKDaJ0XBC9OjPmhVCw+JLMrH7HXSAUpvYdvZwTEz
cVIjBZ61KZ+zxtVc+aaXX0RNa1yEgxi3bopJP2XCs0kKfltY1OWrFjnNdRnLgjdcYpLQiMj8bT7l
WYlAmzUHw226z1M2lxfQp4PXCgWFZ6Bb2f4mNWfwUha+nxXKSj2ti45O1m3osAlMTLui93aedmRU
Uoq0w9KiW1F0t5QdBKfJCvXeM3xxM5nFvB3K2dp5YffBK6dp52XS2mJTbU66xA9DTFRcMkSm0ThN
vGWk1ahnP0a/nXGrvdql0Z8yhM/dKAAV56kSn42qa04RGs0drkYLO3KtGKFNHpM1i7fNqnf7DEk4
IsYtHJv9Ozf8zl1mgeGMOxoUzK09NeysRzs4DSAwN2yv06MX2W23DVLHv+y6KdkEbuDel/DKHrsw
TI8FoUOKZFnTHDGTTwxaBOHTqaaiGrvGKRrKARuUlR46GNuM+rpqW+m4O5uZUgEOzbr6SBhoCdkb
uuj9a4Y/RXfRGQbwY0O4YAYMRqDeNcZr+hxSq2EQtsJt5Hd/k1v/pzj+C6P7rxXHvom7lyJ++SHt
vfymv3VHw/kLsqANgBWFGAsheKn/Co/eX0iLpqeIddOggwvtP3lv4f2FeYUNj+Mrn5iB/G/c23L+
wlTJf4b8SBkO//gT4fFHih5Co2VxENot4XwC0fuJoic7v9R9/CmGaYWFawxW/Tiav6GXvcuT/30Q
mFpqyZMTLn8n0zt57uElCT8NKo0OxdT5WHAM48KsBvlHhLl/n46PQkDVx4K45sP+XoYPXRoJ/Mn/
aE1ZWq2swdd3HbTUdPPdl/wPg4efPzUeArBXAaRBHf+J5NsPDHRADz0PJsH2Layh/mF0M9yIvz7M
j5rwcjYcBrwhFVWuC5rmnSYsYhUrVdvPM9oYqKLAfgpVgquJx8TGj6hdZwRYr3WOEwig9++6j5Zv
5buRxrejL1RROomWC/H9SCPlKmSuZT6zCQ02tpVT7GngVt044LqIvOZiU8EGu5qMuP4NCBpgwT8d
mgsFpgGFGe+LOcoYpGhjzc+1CPGzjXgagjXuKgt5HE2M1D97RrJq4PNfOrvALC3HwMt2pYvBeVuq
itXYr7+Jn6/gBZMg+EK4igWo0B+vKznFVTZX4rlPImeL4P1QVwZOAzz3f3wgoMLuUnsiubh+GgPg
BIpYstjPBFLrXdC79ZasDFyTMQyPvz4loKPvP2V4EYr/DKnWo/zWe8fVK6RhcAFHV/Nkh9l6QhDH
9BGM3DiqrHJy3gM0G1hUEJwFC4cLzw/xeZoyx/XVThJhAFMFZrG2AzK1KZaNSeBh91r1jbRf8qHj
7RlaXQNlu8D7t5FUm5Zb/W0TpKdZqJVoYlK+hklIDkdDQU4QtixbqWbOI7LbQWu9KaEcXJqaMil6
n6EaMFpOQ9qyAS/mq6Im/r03aI4A1mZb81m5c38Zz/M07shKKsL5dV+90N0Khas1kDRvlW9ET2zk
ZxB/OI7LAwkon9D0t81ratma16Xsa4LaA92JM14xrnvIsfdSwwFapLvlNTxhWV/n3/bWZpaXn5lc
Je42Aw+oj4EjmocJf4W/klVDTihLc8OD7hq2xyqoInM9Y1An//NNKnBnHP8haB4PH1PAgFe746Qf
PFBP9mkuJCaVPI31p8goos+wrV21CppYoGjg8UfeQDI2w9ceB8fdrF2ju9LfdJBxbBS0MYumVT7Y
vWkkEaa4TtgoJiSmF/0EXr9t3OIEbFnHEH0pWpYH6Nr1nN4E/5ZechotfaQYQj5saKhSrRp0Gqca
CnKILHBRDj9WFWRx+1bMzjfvwuDm7V3CLUpOJWOIHsh7iHtlN+6xSzekR+0+7cjuwnGrzR0WTi3Q
dlI3qlxFiIiZCBJrPnlzpx7yLKwB0zFwNwMLMdWL+fLXhkVHGiUPmIUy29lIEXr1U6C13TsII14P
DDmDauMER7J4iuVnL1y3e8jGaU7pBMX08XVubCBUiTBljWcFpb4K4O6ERT/duAKpwCRPXNlNspfJ
5C6muNykLfaR8uakJIQeQLB3V2Vd4TBzbA4VQ0XDdnhcqtSgeXS1mV9FvpmaJ60Dae4JeDdfh6kc
0D7tRp39SIbVsbRy9WQ3GnRt58jsS5KVIvxKY0LvXLWsoaNVU5MKvxahNq6ZFMTBHs3UiD5MKhL1
mopeU+y9Zsznm6B09S3vCTe8HqvQmBeBi9bRsku8vW5M5TJ2cGaLD0MMY/kUCVSIfTTTYnXZwRyT
WKT9BiudS/wZ5GJoweLC/vIsU2HWq3xui3hLTfDi+oSRJPYGJuvqNYzSkfRXaI80tsOn4Zc6uPjZ
1OOGD5/hd+kGcyvmhcdp6LT9gCUxCK7jjuqvnZpgyDwnWN7tB7h/ZvTZz3G8vbWEQnCwZPlkWUSd
+lyUxOcsH3/oyO2OwcCsJcyDoEv8jjA9pmab7Gk3BKzE20Ynj+kcNwSs6N7FwzTZJbC7VVkusAfD
tIR7aVDAxHcZwbgrrETeTBTK4GyQBtmCYtDZbetK1HgLY7KPq0SwNrcM7eBPTlpZkYmtxOVAejzC
itRktxZbyJu+IbyHvN+G/qbLqhi+OKt9nGVubH3taz7QHVjMSK0LeLQZ6Ycl+IW0y3glH3R0znmy
tOsJBlu8pwCEt22M+y7di1EGtyGb6A8tgzNzPRYutwuosQDDRy55DRG9xbxW4IR8CBj0PJYGoYiN
E+aYkvxyboadpvVP7oTBfG8lij4u1gFQNSRyL/7YTgPBgyZKxhvLiVx7zU44jTEWUayNeSLUSKeF
m18PNrYbtLbY/QCiOvwEbREbqpsawUcTC+hbDy2LVdCA0c2LRPIlgqZmraM2bj9JwzTPVU3EgYFJ
nDIU7Tsz2g5kmj+yGckbpNzEo4XEbg135Vml/8n1ixgfndMUJ8xhnVwzR2mf2gGgzaTc/DUSQzXw
/ijq1y4vjZEEJxCZaizKeB9JMVwVo0UGLDUcs98p5DG9Sew5fnW93MUoOWXk4nr7ha7pUa61YpK1
JqMS31tk0D9Fo+U89qYxvPGEIkKLhO2rDa85C4SM14h0XcEJ2YHHmOEJzZH3dQxHNa9mDtMjQwCE
2VQmkjamdr8w8BX25t1MrcTIQRrcuZWsXYLY7pylJKYCy9hx0kzWc4rAO9AXFmzLyluiNUkBhRNZ
QLClLGDLgFEI0+EK5Wsg/SHkdDO5jvjax2l32RqaeADfwIDsGSsyq2kvsjO3TnBVAnSqN7REBPO6
8OcReItRe/lGUUrWr2bekv6qZJb8ZqPlpGtHjzHciDkN36bEY9ja+ZGNijUZPAsFCQSmFxM10BlZ
A7La81C9NoPbYlGyNN9LB5v4BTpebW0oSzcwW08FhmRRewWbcJMEAkEM4D57fnWD+VG1Ot2medlf
Row1JdOOtkh2tRGkz9wyhbUfgoKxPm05ORRLlGLq9UTl3tnfhMpv66L/7WXZy7IC/IV7ppxf8te4
7rEbfSm6uJsWa9O33/RvD43JXpbsPptW+NDMcFkF/5tcZv7FkMVi34VN3aIW6b87WQOjjOOZi1HG
XlbQaLf/8dCQIfpLEawT9MuQerYc549MND8u0vljgFabNEDZ9A2xO3vfjGOyAjNCl+f2aGKSDo3S
vcx7ldzWsuVm+O6j+Ycd4LL1+u/m6O9jWWTeXTZG2M/eN1ek2oNhmnGpK18HpF0apUEUkwp8w4us
Tzbi8+/2ID9uOr8dkr4Py8JlBo9eLJ/j93tbVrNYBpdxiSGHDlcmtbcE7ePfbAv+4cQUO1rBzk94
Nj1hPx4lw5pUB4tiHYU+fnvPteRasnzoCTkVymWBUBTFb/a5//DFoXJQS+YIyvC4HH485sJb8txu
QZf2k4/ZcspJVEC816vO68P9H39zHGxp/7Go/1HLRfz9x5gEPEQFCG8YbkVFAMV3P0MnqA+1oauL
Pm6wXP76gD9usxQLQc/Hewahj8uE+2fZ5X9nDeSCNHXJbGhFvvZkthMxs6A69T2JtMT1L/NCnqK6
3f76oO8vluWg7Og4osMxqSv78aBRR5JdLo510F5k4XJg4m1WZr+5WH4+CnZHKgxdmuW48d9T4nVd
5azMsYLUVqWvYgge57r1Xn99Ku+vDnQWKozYDDOU/tZ69eOpjFOh5qoh0lW5VvPokwq/SYUsybr0
f1ogzKE84XJD+4IWzZ/Op3XCJEoGuMhJiFZN6rdkphjb04AJL+r/sISKC4MeBJ5X5GY9Ivbv6xmH
uKxzuFUz+8PY2Wc4nEi66v4Jl4G8nnsiESuZ/FaMe3+DfzsqjZD4Fhdb43ujIWupuq5UxFEt2d3G
S6gqUX5xabO1W1MtZLq/uf7/4SJB4YRayWPS5BG//P/vrn8w27Uy85LwTVCrrY9l76C86Q9Ld759
mL6/yJg8H9EE3t3WmW2xFEnxfPWLjx2id7gZWvGHLcnLURY5FvEPCxbvOvHjueBCAJJhMk4cGlHv
y9Q1rgJyhReCGdzXqC/qm19f+z8/OxReVZ/nx3Jilnr32eF3k3lZ1cumcT7wKWscZIgVZdc/V7l1
naimI7Fh/ab94R/uOJ8xBsZqy0T+E+/eNBK3bN4U40wKc4LP1bslSqP0D4Ex94+/PsGfLo7lGSVc
kKN04gjTW36U7y6OmkxVT3yYdDEj3zMWkmRfFHXyp5egosOOkhOErkXy8t99jDgicZlaOZzOKZ6Y
krLq31QIGvd/eDLLU8pEvHOWNzRX448nQ4aIfUIHQ3OSVbmSA1zNohHtn54MZYpM7Fhw8YLG0/xO
FfYF2djUqQSBjQTAAjPIdVsW3ubX5/LTNcAdS9mz6S5PQvql3h1lokSeEX3OF+Mo4wJ2+gxNhtl2
Ittk9+tD/XQNfDvUMoVgQcU8651oz2QgnoakcFaNG5HRm/LedI5TFXti++sDLW/a7xdtNkgPFixL
XsCnLtt591JstAI/IGYPrqsMLJ7pU+cdYicnpS28aZjXlFil01rWXrYIjCPcGzWwKfrj82Vjxp2F
39zkK/TefbTcr3YSxjAJklGP4cUUgHreCzuvyt+c78/foaTUZ3l6sFDlOO/uYyNIgABQUr7KxrLY
RdDhgSjM/SG0K/Hw64/25+9QcgCKc9HIWeW8L8OTs4VNMR8VZTtzde0R1D+Uqfpdv+c/HIWGLjYZ
y0iJZ/1ywt89LaYilKTDCNQmqgiB3tot5AVML78+F996/8Ep9jAmewiPlS0rm/djJDeGf6xB4q7B
vcAIyHh/Ef4Zovqzp7qg+Wig5BCA82rWp5surgIJYKIhIgMHDQPtvWzgdO7EWNc8Pg1MLatGjAZQ
1iBPzcuYsfpnDLkAMDDOps0XijuojXEgTkAdiVuzucdJpz0G0IXZbOekHsnRW6GVNhfmGGAAgPCO
Ewx8o6+9LgCcqie8J0MZMWlGle3pmzjWIvHj2yQaHb0bWhWS9+Z9VutbdwxgWCX8b2c7F0Vv3Xoe
U+SVVSX4krwKfMi6TtzJ21MGAwcYBkD1AUCdubdLTWV1zdlV14HjG95HmPpTdjbb3Jtx7fhLLFrL
AAAVtdP+IY19q7iZfbecjmOL+HprBE5c76zWGMdL1ttTjoTv9dim8NNV/l4XQz6SobGwV1+I1MWf
2I0idu/KdgyiXdR2CiQJqrNzm+ZuE+NACurbBB4Hw4GYAc2KaC0Sa9qyuFrRCFLhwHBbUTwLulbM
i7KjQO5RSAjtMBBphMpeCNfKaFspPBGUsNgRSQgTyZF+B1V3h8bRWJBrq8TjDJI6/JQmg2Ly1IwC
QA7tKo9mFBvzUfmVQZx8SsBrNIJGqxuPAodHVFrwnzhDSOhBu7C/zq2GUYgBcsYLl3llw7emp6bZ
0IcRLTCIPrrF/uCV69yLiN7KMqXSguy/IW4jQ6PJGLkcEG+ojAM/k0m8ZrLPs+4qjUzpXxSVyG76
urflwwTUaTqSJijcgIdZPvj5FqUZGzagyCzs+s0wtpHxqhLUZnuNwXFsr8C45s1piPENbCsD8fZz
nIP1b+xJEbSoMrjYBUgPLNA8qyn4gY8r7B3yWtdQqwH25HViqGHb66IwVeNvsR90IBhTrKgi3LRB
aQpkqbwOPb0NMcZhVKbVw9SfIWWb3aWj6qz90tdJU9HTkpLzDXf41KwrE4JNRIsBhqCtbqRVH/gh
2rfURJrcBz4+cpzH9VejlS1VqmXcGaRkfW/sCQQUeXlTW4bVOWz5bFu/zXQu8K32jeEbR3+cpX41
h1wU+5DaUsAzPjwNMOHYO1bwjaFf+EkD5QorbLi4ZCXRjUbHmbeeo7gOb2l4oIfKIuzgn8cuqto9
QYvyMx2Q5Eojxs/mW96S4lwrJjEnjPnmdJmN9GKQAENHPNrkYMztxM0zbDIs/FfdYIfhaexVl92p
rJRgzfJEYHUy6lpsYRLi/ZuXQQQE6UAhTQepJm2bSNxCtZ3mJE+TAFwET1LeYGMP5A7WoD+zJCkD
eb00VnyYYM5gqOGPdLYOblemeF4UpVuGbbo8dPjNQgY1JqWpTlvVAU1NRDLoavHSL6SjYxbAUcbo
r8pLxzq4/VAMH93UqdtjxI7HP5CLyO1T1eahc9P74SCfqD7s4ztmYkV1lIoc8V6UZCW4hMLM3RFX
9J9qt4vPZuUbcC2zpPxiMkEKwYLVANbnzmEAkQZQpbdD6Kjsvm5Uhq3PLElCUd0yvDhMAjDgpWX0
UA5J5q+LBlg4QrYormDVQTjsLRVPBw/vOuEZSvzolpJs+A9DSinTpmgjJoo+d+Nz6Rlw5QxgRrct
8R2GQWNmXKVTWkMjYFvA5FARPbbxsdqromjhCEQ5ZAMCF5W1FqEam304Bm4LtkclFd5Hgd7NxF62
DAEamuliQjYKy2VClLUrmNUx2a7qZl2OFOE8h6xq2LqXpOcvbdhRzRVWhvhIiHshClgYbTESi7j4
SGYMQFvRz/5HmfHiXAulBvkVVmKEbG+BHTh5zKw0ma0IOFWNY9m4lLUJD1oVWSYv0OhbFwiCCVGR
l/hkrsyuqPutI3rquk2tLSD0QedhIW9tgNeWP5ElDs2ymy8i7hZr1xiJCaiiL8buAqwU6jYkA5dG
kqm1k2NtEjYnapAl4rFD+442o+eE/oXJqxxaCLVZwGcRhZZGqMmvdzbtAXKbisp75bFWm2dZeiEk
Rng8i+gO9g53HvbyyCsd75Nm3Aq/3shNsqt9CCmXb7JE74ggSABTmjmTAZtsuakc2MBrV5fuvPUb
J3yeAgspbRqH1FwHliYEMlc0d62NYSjJRoxI6+vZqlgUVr5svpQGBWNbBz7NsOaCkqzxfXs44DeG
0KYnpnGrckjdcIfNy/kUUxRyn1ix8//ZO5PluJFty/7LHT+kAQ7AHTCrV4NANOw7kRKlCUwSKfS9
o/2j9x31Y7XAvHWvGMwiK2v8LEdKSkQE4PDmnL3XpkdsSF7FPG+N69oIgXeIOh3GTZ6TWbMVCKbJ
t86E0aKQNBL6ZpUDN0DFQyO2QzOB9afUmP4Sq5c40L41Yjrui/mHVzfdAMHeHr1d1jY9czvUKGMD
soNoAvxuXb8TKPzyE7Oo17YoQtNDNdSw4qBP5QK66+BjgwhRIXuahFpsIqVB/kFskYtSlWMoAzSY
8y1Vv7kMZFebOZsYo/bgYKT5uc5dw0Mi3zmf1TLQICg6i4NpF9EC39pDT6OqyMJxIU4VYFy8LJni
88SuRcdoDVpplEToThqRj+4+XwoUBaAhlo0JH/RRsPTxyuMvIK+saRUkcrexn2LVEoNnjDZlrW4o
YQXTcWzEJiuGxoD6z2IAfi3FtZQsWfl9hmQAdMQmYgsWNDiMKhfEyJptSlvcSOFMyzJVOxUNnbqy
8Y3hpPe9yWODlDcBRZIVVN6T/Ch2NblZ6R4UWtjcRKHZRNczel4/wCNRwEBvX4Do9FuBoxvM7yjC
zbKKL7MXinrejOn0SbyA1iscxOmVkzrLcAAml07gKBzGThHP0jqHgudn5zV7CX1fpr4AlRe9wN8l
MtQVwxZ3WFI3lYvZb9kXLwh5ojkqHV2IF8Z8O7JVYH0VjaL117KQys2A9sOhY2XQv/vGtkVU23bp
OprfzRiGW8fACJOwIHaHAQmxe5KQTIa/Ly8QOEQcDom9KntUlRIvHPpjToKPjYGC/qzNPUQaZdFa
VIVRIt16fdL426T34XIiskiyfRvivdgukJuqLYUfHKFsuuxhEzep4PY33IIdT8Y9053ddXj7dX5r
GhUiedm6y5cqhjnFHhx2GQzk1rlr6ZQS45PZIDiYoS6i0HbSIJpbqQM7kgYrFP6BdjfqEOthHwn7
ceZsy3ATJFztsTXBJfSBH+r9QPZSBBzQX0SgwPrZGFmeqPVj0aqmGTfbbNrNTeyYCvIzn7xmAmRp
JNSrNK7MFlscQ74M+XjVTIl8oKYQ7YAKpI+hGTODGAZAyU1vrzF3tKkQTRRWCnWERX0kf8MQwI5E
QfRSm4fjlyb1aLsjuiXJDbqFvIfHkuc7aJw9fLc8w5OYV0UCmWWJ2mE3C68diOsAXLfJafbeu4ag
iTsPhqv3bPvUjST2w9zYeQ4zBL5J+ihE0qYBevgJcbSXlyeyrMOZq9Oc2TT95N1ZY2oUW8KUsCPS
o0NyFsfN8JxrIaE/gAEUDJm0a7c9NhD+j630566H2VBlLSXTxcMRteXMNv4qvbn+IlFRnDhhyF7K
zKwVBWqVVRdE8JwuZtwW5dZtjWldb0gBB7RgrACHXtUUPTkOfR8NrZC/wIvciSjN5W7K3fhmYqar
H/ykbSRqXAUnOsbco7akzFsIfpRp7NsYbcAe9QyJjApcKcmsVSk0Jr6GVQ+2zHLblykKItIrnQtl
DFF0Fq+ML2DFynyoPRECFG+z4XppHPtm6nqCurzYMe4QYcfGTpqD3PvIzkEcDE6/wRgD18rN6uoH
4Y0g0gA3TWyxs5zDsJANnP0+JpKisAgsW5eDMDwIckYmnB0cNG6peYzPEXC+X3k9INwtjI7VEwuV
gNhiTSWMbg9/bmQ67dQFZTjMK5QpcjXHYByYC86Mui2Zphk+Vbp6vdPJ/2rMS9HeZqaB6GGjcWai
kk48M3uwy6IEblmLORLssW1oJddxaeS8lfhDuqYJ2ADxE2WG6jOBfcvDqHi9VoaxO+z72s7Bg2jX
fYyIgbh3OAq2gccpFNPuAqaPoZTOOkDt43m4NKGATAubdlA1pG5teFsTBp3Zyxihk3B0/AxGvnMI
C/EW6Ftd/5Q2Oh4C0N0QHz0P/OWmNhqURHYRrYyqJivJBQrxHgNT8IhUKAsZrnxydsC4C2EFJbb5
eUiZvYPKy4mK9VXeA8gp0fo3GOqvSliBBc+hhusHF6p4ivqw8g8Kas4j9nfyQbUu831WO4mNM2rx
HyEOGvUNzFbkLBuIqm79o084yN3nBU2yb9zb2dqR/9WQQjSx9d5kUy8fYiLXQKENNEE3tNp1sg1h
eg8EBC2Lc16o3r13pOinw8RWECD+QDXBvzUoZ6TngLw9Be4X+cJODB3yLVE0Py1a/cxtYBhBMOo+
dDkoZ9Owo9jEhrzSDjKitqk5KQzd5J64I7YABDFJi4Hdmpb7ZTF6nDt+h006My1oi668LGd+SdAk
mqUiGeXweUxaE+9WaxJox4hj70D5FP2Mh+gFcpKihrahPAwfryH1JD80HYKBjQTq/5MIuYWZjy7t
tJFuivyj16o7g0vXE3Eb+0g82ICimRxxxX83xrhNLka3AvKUzp4i4852QwD3Nd7EtiuSimXam65K
qyv8nagaw2eRb6a7RaMCOywlmXucng0jOVD2w+nI7lYRLrHgmlEKiS61CArPGxfNT3MFZwuXdOLl
koC1ApJQ2XoVDFFZ1+RauoW4NypJRighyygaugmNA66itD1PMMpMW7UY6We2fDMb0Jg1FFq6y8vf
jMRsQhcvC3xb2oLomXl+r7AWOe1PVUVkSKG/HqjzKJQlB2IEdb1lXDIdVhP0vh05s360zSMw/ZAi
k/xbA38QffTssM1ezCV/IBNguQbZOT23RYO9O5qSVp+N9TA8MS4je0dwmEp+LXNWNgeTvbFxFlrA
lDY95gr600Nr5Sde2+vy4CmflbOxvN7ec+o1TXLrHJjfpZ1mza419fJjahLmnR540k0erpIaXCwt
gRuyZdM0JK3XEhmTzUZ4acweKOFP8dw7vF/ABNLDWLMl6a/M2pvFNmsWZMrVwkn1J4WDtCDnRuJn
j1qr04cuguAdbZqUs/p9xjauYeEbhTQec8dM4k80FRVwx7BeMt7T2DXz7i63c9jJrpxouDTZiF3M
C+X4a5wyA2Ml9CHmaUESbasyziuJkslFtnjhs9sQI8Lmtv9aD34svsCm6vNf6cTuey8VW+iNJavV
edHVafUJVVjdHETu6ZjwBZrVVAGa9IuO9F2ZzWs+w6At3BgMDbQybHZTA5OI7wLwrjEbc5+/dYV1
AZb2msSnX5x3s21cq6cyF9PX1Pc64jsj/yDVeNatW06jtg5eMeFDxWrn/Iw8Z47P/6P+F9ombg0Q
agOK+RtDlmQRuMA7WCRh6qe4Izv9lbIE6r5ZUYI9iG50r//Dq6awbTn+cUAvI6BHVWoONIrS/trv
besTJzMLVnMfT2Izj153Q0IqwBo2WtnD+7XUN5VU1Nt0RCzHxDdmAyp5XbEt/cFlZEqDA0iKTIIS
ZYDV0d92Jpqt9y91XBzmYEjfhR4SLTrE//5RG8Gd7EmvoqKNBbT6MmIZ3Dp6nv5my5ur0BKB0fIi
B4cM8/oLddgbdBWnoLIc1Z5xCCovELbYH1zlRWbxe6uCy/g+B3Q25zQahbW2Mn6rdHeRbh2hEVT5
o5GHWHlZdUBPO2WzU102XyXa8a5GZUKowwdrPHgseL9MSQrwB82Kv3qAqNEpuK8NT0cdfRCc9I5l
GDxANsp9MGpF2JPZmbwTgO9fHuB/K6/+8fL8/u/Kq0/90/fyd9HVy9//U3Rle3/gG6I96tCNQ1m1
goP+FF0J6w+PJgjaDpRVoF9d2jv/jIsUII0E1iDaS8KjBbQ6brqq1/F//sP/gz6b5/F7GFU2yoq/
ZR+iv8NA/PdApdNDG02tMiiLC9KjPtLuULHN9KLlY9cuvbznwNAoL4jIQzbbC68sIvUcmSNHbgrq
C3vFb44eDTHvIjZuJBLaMLxZ1AHDSXPykQU2ReFZcZA7frz4h85Z8iQIKShrcWUjfy3FHlIcmI40
dlNUtIUrBeXlAvYouTc0EbdGSJEtvewrJ4Jlg4NaXKVTIvnVvQG2iHi2yqxIz2pkYcUU6TpP/ohI
Up+zvVfNlPKoytpupk5Uxkl123Q5J+5c2rFkreaYEdAXTxoIIjTtqoNXSZJNSHSdEqpU7pyD516I
Es5gueI9xHltRD3QdALb2i1JaezGtiQ+KPfMaGrXfUqR85vkBLXoq+YZzA4veUylc6/EKnWkJtGa
6+lszbwsW0znsD5rkpWdvqioz7SW3taMEE7qXq1RekaIRVkMZlbTooNj/suuCFDZ0jIpKNebNkL5
H2m/xM2VJJUesh2+I+RcC2HH7qaZ8qFvARK5Nk7UxlsBOg77+FPdpV72a64cMhmZyCO/R8dU9CA7
SAyINjMHVIQJtlV9CS0Nx8kjuv00DssFPTTGL/wced7QlkA0u5l8p//E43L7h44KuX3eGE6Wobgp
exuoOTWEbZPhF9mIBgtk2kedDBrO3HqfRcvIxxM5rTnK+iYI+rwsxZPLnJSDTWwB3GUM4Br3ZAzk
SQ+zLs8Ks4uqHRRS8US1oFRBE1bkYqmZLE8EsjaFDFeO5hfPHDByOriMAeK5Fm2LfbIU6haKCFWO
lu4JrY9Kst8OTA1FlY4VyiQYByu4ChIK31IN5eJ/QbvrKIgeWtU7L7MHlxM6ZkwMMpEVU08PpyYG
z5gD2tg0lZMPzSauRe9dQxkhk5kKLmzcLWLY5GkMbegqREXatnk6WKxw3yPS2uxHs67QblMbMwiN
JHbMGcQph+vFTg+khYTjFkMDbECA+cBnpqgGdYwx276G0A9JvF3WpC8rjfhQS1LVZKE7wPs3IoHq
EcwFNJ1D5kFO2XCaiW96y+2enL4FZrWkHg4gyDohfiGbffpmnGFN05scohveWDTqhcttHE2SMzbJ
nLq4e7xRX+Mi4leLWPDDdAjpDFXD3Pl7diP1Vwqp6N8wv4ZgOIeCJNO01d842JmfVLg43xZzVJ8p
jlOYpHpRXuQt3mA0RHk0ks0T9/Bfa7xymw5Bw7iNe8lWZnFSBlte5w758a2gWoO3wF62DbqN5Ey9
kKuplFenjpsjzdPmNNx5hd8+wlCMYZ5TLreCWs186jIkRpyjohy+Ng5TzEaZVIFPatOZq4t2MZY9
h43c+zbFpiaasnPscLrWJjKNQNCwQkopRrAFNOG9rjzTKPH7PVMVTrq0Eq6GGeqh0i4jTeE6G5eq
8AFYl66BXloSLdJjqy5ScghxjanlCyVCI74DraWnJDAo4SHlnsW80ONpJ6dxLiOb1xTIOVjqhmwe
qh4BLXni7IXfxdSfFYQUNoMOleL2FCc/USjjUJE/SNZkI8+NyHD0aVa5TXc597EH6JwQGHU2OhUd
0e3oN1MbGKoyofELs/UQTXhDyTGdzL0q+ol6OB6+TX7YAoUmwJQMFb+yjC8k4aUCWGoOnHrAhGBM
M2ej2FG19cMXcCBwQ6dGJOi5RXZrpiewWGT0gNbKvU6igiOsjpTzMJoDyQ6EjTn2QcihbQ81Vmks
aY90tpnI/MEo7Rkju7XQAfkk0fPh4jwXPTo3zleZ/kLqbEasXy/q/q5MpFWfxjGMVgqOlYg/kc9l
k4S15CU5gDakso1d+ZTgFOgaf59Htoh3QkOsuIuKzlSQpUJ969FCIRsTalzOydhIMTpRKQ63TToW
VyGVfBJRkVR990xy7fdF2NPiphZeXHWuQ1BJLhe4y5FvYqszE7cSga/WOkw3EnF/6VI9NuDnS4kk
Ze3uBWDUsqsBsxuLaUfLrN9Inygs3eXhfGiMvBgP3RyHOIKSOCStDCjCKV0FE2K31M1zRyTFoywX
nPa+n6pLzBD1ZcTatA4N0zwrInrLmxESaHqykG9Ka2vsFvM0kVToN5RkU7ENLSaVveLEHO1ptcgc
pURNF2RPRsLw3aiK+inyJy+7NJDJyT3xSDWpuPBxukCYjmVtBjmODJmog87Mkc08wxqVtlt4Nmt5
ISu6kF4CjP9s0zRQ/LAfFDKhwOW5ydZTkXWe2M0MDJue6TcPiTLNstaP831YUnWhGKc0s+qQRxRM
PWJbglkQDuyoyCGhZFka/FwMV2KD/W7cR2ntfpvqFTqEElPVzc5TFuFlEz2f5QRPvSZAsuliSbXM
tg+4pWWFUDicYPH7E0F5bTvKT/AMSN1Arhk/Ub9sSF6kgXYmcqjr27oVXrVHYDm0Vz1pb2cRicEQ
Vkm08Isxv0LXRxvXM+bye9F39f1IHxtmPkoKcpZgf8C+aVxgrEESldb8MMvYiLc1LBPjJOyEuKbx
N3Wbrkmt9DqPs6U6TfGOVAGbj/iWmcT+alfYik4QZybPLk+ZG0qGoHgctHD6hxIpW4+JkjopTCpO
yGfe4AzmoVRDA4NWK0qIGdF1HduBxrV2WhZNbdxONPr1U1JioR8Dom5ESjqQv5DUmogfsPijT2s6
KS3a2DJ/hoieKb/koN0J8G2KfodDW93RQIWtFY4tMePCi9t7OVrmU+v0KFHaOFI8V9NefubgZZhm
3QIurwfBUm9iVarv2WR7dJ6smPM4bnD73ETfwRPu5pJqJruYccdRTpy61ObjjSwdcu7TxBku48gi
zbpta/OhLbWFsaVCSUMehWafaCw1h+OxieZoV3LuZjrWOR8emUnzo2ihA5EtFOvvvlXpM8Aj8Rfo
C9WdFctZ7NScOeAb6mq4TCrq0cB1FVwP6S7EeCRaN3pbssKedqlZ/KLcG190KHh+0VoAD8TWrz7M
g+0eZG72tAYSjDkbgi9acaoN4iiBZEnS+twm/ExoVfcrdv0q/EIdzs5Y2YBOQafKYvF1IgR9uMd6
k6kyiNClqgPlf8vcGjlnBfuDg/d65H19BIBIuJo/0EphvTgWxfoDyU0GX4q2jqjooGOmy8msNrvb
RMFmZGBSg/q714SYwKlDQFZA2sm5//X5GBOKO3hdojbU1Ypzx669wwJTkyDJadllOTf7/eLCesx9
9R25Hjp3C1cEF5TH13ONiYYMQ30DveNWst4G3ON+R4Kiv4sMNCIEuw5b0YNTsdkjfmCIf13a4JBF
A5yixiraBn1EJeX1t12yZtaxheURUb+5AzOmg0mUT+9/xdcn/fUiiCItwUETgw+y9KP6SarJV5iY
zEmhIMMGbz9pOp1N9zPKhur7/8+18J9L2pvowo6qKKGVdigFgGpSD8YuGRnFl2b0zQtMlNT637/W
Cybh9bPzlcOFPM68tuuY6xf/rZZi0Ohf8qmmYdcw+8hZlexbC3M5acFTBQUNuV3NrnvbTCk018L2
flB9lzskdmw464h5YfQcIFGN/o5NdD5biMOaP/iQb58wn1FR7VntUAon0+vPSBPKrsj5kzSrvGrX
Iy86gSgb/lnM+e8Kyz9wRf02Krbf9fd/etiuvhfP//mPu//1X32ZVK+KLC//5M8ii+v+QcHNQxwM
6YJShsPY/7PIwk+EBXlD4k8Cx8AD+leRhe3tH+wEVnwLswJni5Xf0v1ZZTEozoDNgA1i4+xg5Nn2
36G0vDz+fw9hT/CRGMA4liCorLasdfj8NoSFR4klhT68LVUWG1cKVmgVAG/qjC2CQgkYkF4bqUIs
kCHmTX9gjRKYNc+t1nEiwMpyaXZ26KfLwRgqzqrhUvpA+CeByXdodJqfKcvAzia0Rr5p++NyR30y
V1tmAInNt43FDXoqg3CW2F/jm4Hu0dsoVPsUOalPYxPR4R2gtZRAUGdyW+xGfie3ydh3J3DZbMiM
dv3YEaD9MzISRa+0rf6cwP7W6L6un8tPun1+1pff6/+x/tOfVT23CTrd//n6j92ff46eq3W0vPrD
7sX9eNs/t/Pdc9fn/FN+0T//5v/rD/85/u7nmvH3s+pLTK93zygdXg3C94ftgS/y8/n3yuD69/8c
s8L/A701gxj+OIhLRtn/GbOW/wf2TCwIeG5wVNB7+NeYdaw/0OtT/mPlxG+nVl/YP4esDakISTo/
kq4nqNn/rcLgUQF7NYOtiwivh1hrl546mnTHfEhKQ7rk1FRzRSS5JHwb2MiJMfl6J5a2v3LUONzW
kQ2lF2ngSYI26+S3d/zmz/fj93yA9Rr/fmv+/Ay80p6Pa5I3yD56ayY84aQIAX2mR2UhwzWbK0Z5
e16jjd2+f6n1Vx1fCv+CSa/V4bbKoxV6Wrv2g+ljpFe12moEOEAgG4jYH60T6y96dSHOgVR8cUuY
zEo8xdczQaZDb+SsQXcbfeGuX6rphPlnZVnqQdIRKFJnA0wstTdNCWETJTaMgNNG9fNP153TSxwH
xkNkUtHc2rKtm8ADcXKfzdZknYxD6VpBM1IooWVk8YLrcOjkRlIzyHam0fiSdpGNCrnJZP0Vqjb8
3VqtwsyRjNatzQYa938p1a6bxgjxVpp1FUcwRTqLmCd33i1eTyyiFcn6nJ23syAfXKcsut4EN6Ow
rZ0zlYDD/WC7+Obx+Gsqw0rfwg5hssN5fdeoAuehgjMToJ39KTmb7MPByD6wTVnH440XkdeRFdzG
N8PwP7pK0/QjJFUawirqrBMjcsZz9qMOp0/Le/CpLOwsw6WA5pFvekL317oevWJVkxeI2CwU2QV7
P+opNR3ygdH0wdg52qcLrDUsYhyw15aACZLs9U2AW6Bx2vLxlo6SRN1JGDK1YQ77BszvLs5T4/79
l+LFuPv7YOWKTFEWCyeLoYvr9vUVp2JysfvNJFZVQ/JggdpLYQwuxQkC1+ZnhItpWbkVxRclYhxT
NviEH2t3D9QIEOEhoLAWn1FvCYs9zgPpBnnLrihI83r+DslAxIdaoMrdmF0HqMOsa5Q473+Fv7hn
nJ755NiF2Pkfe8r7peRMuJQMHLN4WEAPHBInSra9di5r4T+9f7G348eCBCclhxd6DMo/6rUZSVvm
MJWB62Z2eBk6i3MgKHq+Lo3Qvnj/Uo7g1h89Gto1DnkXRC3Z2L1fP5qYqqYhe0he5ZCY1Q6Aqp/s
B95wqI+WMZ80HjRlBOYWsH90J9Hz4rb+zYSzRAVFWaP5w0RgkhAvEW6dEkOYPXT+hPAsVQSEE+8M
qcnUQ+ZuTWcV1Zj+nF+Vg5iezWECPIHNsj11VJGQoEdC9w1g3haBvj3FOaHfQhvBHHYmUWiruJPE
9VLcgMgJ/Wt+KG/HZXZ/TC7q+I2jjZrstpY0pQLWPpx+WS2IApPYvMKhP8cnQ9xQRn///r0cao/v
37qQMi4wtrDCvL5/yDwasciWZxVX5BRZoqY87YkJJb03De5DCQvzkcRtg2KcPf9cOi0PZMjW5EJj
7rtuiTx8mvLOpaHS2+2PtvLDxw4v+I1EtHmjJK1eNAYjMc35MM5PqKgo9DaNl31wEnshFRx/kRVq
xvYXCxdn3NdfROdI3XICVWkwVSlhTNROzm1IvgD0O6LC4BAjbZGCeCaX4kXnWBM5Q+CCW4ktAOkv
qbRNNMgzCt79g01w/ZbcYhCWaBspy7x/14+nceYT8gn+/VmPZrDQa9knrxMsYX7j1oJCHridSnfv
X+XN3oWZkp2QfKHeoVk4PglDKx4G9L04INDl/miknWyhU81XjhtHDxUNPUTUTNWshfkELZ1AkGQL
R6+/ef9zHNUc+BR8DM/BgMa+n20ZW7/fN/0ghEhFpqcXWDWJrrkux7t2aSMoN6O6KNyCcFy8Cdva
joiiKj3ZfnD9t3Mf20CIHyxndHiB0b6+voIDYfTYvKjgLeAfurS5cEFebRxoOeXGpBrywSr9VxdE
w4F5W3qrRfPonZqQdA02/Tpwc6DoyrmSJ7jVkaNPuHomrYoP1qe3wwn1DqshxJD1aOUezbeaoYN8
VINmzxsCuC0I3BReP1p2//IqLrZTV9LCB8bw+jbmk++3+ci3ilvfOelGcg2Z/NQHe92/vAriE4pE
bBKs433h6JXKm32+i+8D1nWNDNKwyaXeH5J/dRWqE2znzfVM6x2tGkXIVD04CejDxli2hHGGOyKj
P0rT+sureC52RIlZl6T613fMhVxleiNTEoFFBBG6GlzxqPvp7v0vs74/r2c+m9ecuQtY6As05vVl
TJr2rix4MJymx31lT/a+5q8esjSTp7xO82c/dfrAykr7oxnm7eprW7xY/hoXJiVNtteX5g2muBQy
kdGpt3cI76p73Rj9Po9JWKsWTBEVsopg0X25752fnKXv2RCFQRiiinz/Lqw38+guUIADtLmeIT1x
vJC5k+iS2CGxmJtdf48a+sozVoETnySf8/cv9eICfn0tB2ftKtNyHdvyjgepTKJ2Mp0i3FTJ4n/m
bfcx8Kb9oIBug8gIZJmMiuYobSi3zajuegQtXhR2RZvIwur0uSZSILxGlmzeTWggCOSkSmzsCxr+
+bZv+4VJeUl0Qaumo1PrDDPhwHACCafs+oncZas1Bx30DojRIKchdcBta5+QMDJGH6xVb+8rlXRX
UG+EfsQWeB0Cv5VspraOSTIX8GwGtthlZBMbGOke0LcsPngr386bLrxB1MIMJYXc42je5OSQT46F
EdgoapoE1awvSBPLOIb6v6qm1B/sfd5+M+Q+WCFWaRELk3e0q/dpwxANtvqO54V2vgF1jXyI1NoY
nQXC8/0xc8SCZQ7Ajot8FwiMJRDEHQvuioEA3qxDVZ0LMplqU9FD97r6bKnRxVHGImUbA+bnIvfE
XU88FMD5zCQ51s1O3/8kb6cLaa3lcZ9Kgi1AxLx+oPbgJYPTMHjVgL1BoO09JBj3qk3TNnaP1SNc
TvOcSBqLUJ0Ptutvb/k6r4tVhoeLwlnrk78PpgyRdkG2WbjRdeYE6cIhH113Q1TB9NENP5581xcT
rZkPjIm+Mf+9vhQxvnHWgaAPirT/aZWOsQ2V+AjCdPx90GlKByYqxypOom/QN/QFaqvpB+I91JJd
kWI97GcCf0BwutUHo/XliPb7pMPTQnrKVWg30J/y1s/y24uYYiPHSWVi4MGCFSNP98PDHNqUpoZ5
Wv3TdubaJ0NOCtgpCtuRzZ1dGvMWOAOu0Ag4TkLsQkzvemJk9QFuC+It0WHUdManQd0y77j9tnRz
mH66NJIvZKcgf1la1Dc3Ud9k9R7zDvDE98fj2wfF94IS7PDym656870cp44KehEBUTf6ZDIMH7cB
1qv3r/JSWj66fTAXUAqaFBXX6eX17ZvptMo+b3XglkNDZzFOkWV7o5Fy9HPH6yF1Cy8w/aH/pDs0
SJwnDaaCOI+7R4wWesRPAhoxy/tkPyMe2HWOJI9mdOo1o5YWe4BTTOcB0poCaj3uFNJ2+7C1N6Nt
l0jz25EErt4olo/alm+2+QwMF0UyxRomaJaXo2/mj4leECq2gSbFyfKL9ns39pLtLfpyB9/8jjwX
cTfVRXIfYsi8kKK2/15jD8gOrxuvGddHRcnL/frmYnFVAwkadUBAY75PQlKT8XJEH6wPb0cKoZfs
4ilgrHCO45krGnSajlWpA6uJbaw/wj0FWmfu3h8pb2Zqvoyi/bvSxti0vclAzRbS5wYLeRBbCixt
qvDhUhKwkzShd98n9KiB4VT0qBM//hEWFAXA16pm4/cLQdgffJh1J/p62K5rIWsG+BpIhcfRsNhY
feLY3SmwxV0WbkjZ2JDBxJ7yo87dXwwjpjHWJggrL6j0o2NSPauhiIycapVfuf3F4rgL8vzSpdrY
AaDNgjEeIpQVyilnGo29JJWoJ8vvxsSgeP/+137zpFfwPacZRjaqKcb06/Fk2m1Rp0SHBLRxEoze
pABTwR32719lDUt9fXO5AGsEGCJK3dT3jk6mMxta0LHIRbwMRSiWObRRdGGesNGIgLKcf1lOSC2X
NiYvs67kJVG8mJYKUWB8oYJg7OU0RNtssqrDbGoUwwtsqfO49OMznNHdoZs895Mj53EH+VZu3//4
63v9amisn55+3drsoyS6Ziv8viAklYAHaTZl4Doz2dgAucFbY0zo3O6j8qH1ZhhSY6PmyiGDLQzW
hKPBAWGD8CuFn06AMB3B7tIWCaJuhDIoo6T/1Sm3mw6sRuD7EzMR5/RILKpqbPY81hsz+Uyn3rFZ
943+gz2F/7JCvLoRtmJGwAOFTgp/xrG2vy96ixySIueRpeSUiHD16JXkOZMQno9usuMg4N3aJWkz
sNe98WuqS51tskwZX8kDMh80AWBfnFKmn4gUbXcTncGHvBdLviWUdvyCBGS65/LhPWapgsZgO1uX
Io9tyBWUpyEFOLZx74SdEd1UuBqQneGPrFgL7NQ7c8fJvVwZWN+yxDJ+FXaLLXsQJLHsEKCGn/Vc
TRl2+lKBAtQ+AOKJpNFicCZ7F3uL423AcIAiAQCunE3MtodOhl+kP9ize3ikJsCIswCOSySKazwn
ohk/Lal2wp1jRgue88YliBwRoH4c/TFa9qWKy2+N240QbwmzGze9CQN6I2Srhj0SYPdngxKZ3G3P
S/ptSnVQ7kt3NinuV37ubHXlQfPD3alHAqnNPDn1itn95sbjuJbYYqIBaUrA/I7wmJ75UY6/bRDr
i5MOmkgfMcQeAXWNb5abachaPygEx35SZZT/0JUkfx0AF9V3vV21D2EfIR5b6Lm1G06V7AuqkFyx
bEr0Z5vZv96in8meazHqb148pxdV2MUjWIDei7eyWMqf5iTLnSDZZz51EGtEzNOV7LZt2rTnPtxM
APZVZTw32mgmpErl8pkI3Bw+/xAZ4rRzBQ2NrMyHcCO6HBK/HqrF2LDOqx9QGKbbeQz9W1f14wgr
AtoYBd++/64txs+mQliDcVm3+ffCLWE/AmRaLkuEgQsCPFNfURcqH2O8kF+ausr61QNutUHd04fb
O5TUOLZLo4qxtlElPq8wnAda2WFxWbWFPxE9KWRPTTokFXzui+KKYLHOA4eEeHZn5lWPUA/v9rzN
s1XSb8wh1gJXaQSh4AxRjbQhMrSNKRffWq2JsbmtbD8rt0XXq+dqQb0bOBW6X6qqWTtt8MFLGYTE
YlnXOawjxQLRWc7J4JU4FKcZ4vbGbdpM42PLZxTwqcWJdZyJxRKY3PygX2iYb0VZ2VfF5LfrzSMG
qdKWNrepay5qY87JmG2dsuvOjcp3mr1RZGqCzRPq+zoxBpowRRo/Vjg3VUCS3fCtQO4Nw0EhSN/3
klQr9Oa2uAiXNCZWTsft534wZwPhcU1krp85uOKbIovWIHWv7He5qlO6nC7HaLJfIYMEwyT99pyy
df2QJPSDsAwKm3dyEfVtrmJO4Wyu5udp8NR5VnciPyhw6/dZUbZdYNRso/k4BViTwYrJs5tUdxF5
Hvs/aygMshJd9TVHzvY41Z49oaFHykhzIsUdLy3tFgRh+dl9b87SOc9mqcWm1vizhrH240Oe9bQF
wLeglJ4dZ+4D3ZmC7LOpn75WbjzPsK+G+SaZHJPAYgUV6ayuscefwdEo9LkZRS591BTvZDV5drrJ
hqy8S3g8FcFmYMS3vMG+fe6XvkKbYSJ4JqgBE8626bR/0EYG1oAMrnrcd3KCTh839tBu6QhUl/+b
szPbjRTbtugXIbHpeQ0gGtvh3ul0vqB0Ok3fbvqvv4N8Kocth87VKR2VVFVJAJvdrDXnmHM+0fCY
xtSdOUT3gJ+SNFR3ZPEJexun9Th7jjPHb1PULIgSnVBuFauxL6zSVVb0g8u4IfTrlXMLeVchFdbb
PBpq16eJw/4WcrD2J4rBrHh6rSiOH5c025k61wk2Ldst2ORY95ppSJ0gIlZ3pnlZoj7CUBvXB8SO
IRl3zlDUe1UtEkAumhH7JugH8IChju+SKRxxMKiaBiPzilSC4pcAMZ/JmYCL1eFN3Rpui9oZQTpa
86nu5VviEvLladqok0BK1KS6n5pMbWAYmeW9vTTz37y0EyJmu07/iZUvbrw+0lk8RkSZqScnDaRV
ZpFfl1ftMvhFgbeHmXHVd3VLMmR+T7rhclvCOH/t7dwZr0yXRW/fOaocPLMbadlg5GG7lnLYDf20
VytCygYHfWmfLO8IdMcHJDIcErXIjFzINjScxLz4keLshrRvHhY1NbdxI44UlMwNIbOXdispCRQq
32kSkMv5qsCyKUxlVxKzHqTh5Bd87kCcp6A2FHhF/WOZ2LdTVz46A2OGliPok5ukqV+wCR84/AXY
if6qCQASuIjmoHqUSW4q07omWIJOpJv7jij8grHsmBVq8Ak3e2w9pE3xLFncjVoSnxamD1WaXJO3
h38+f8WPjKinOi7ipeofswhej/5HdB1qWvtg8CfIOSGSM8YVoG9ZWe0VH5D5idEKnqqFy0lvzU3c
cRvkwoX6L5IgmG0JRSdrVr3pFaz3wODj/j4sbRy8bMamPS2DSwqi/Lt6g4vCRLGUS7UAqWJPvto0
u8SWj/1QbNWIDwOL0zEcc6ZdHDmIr+6MKUcGCyfDmgo0QO0z+41HSTzdBq/u+Est7Xavgq2r5uWX
FZtBI91jpJmXvP97XSueTKXam8mAy6LT7h2y/FLLPpjZkxMddZMQgp6T2qZgpbtklHVBPb5nTXRh
c3gJcbbTXeyeRE06ZqzVoBvHhczx+CDRINNsHB8A4Oxwo4tNbdiHVtWfQpn+FoTfNJ1m+vlQ74hN
2Ib0igDRkFIp9J+TopERTAktpsmiVuqDlnS+S0iNVzvktUH3tLlNBJkLGZxV/KDH/SZO17xgOG4w
Y5YAuT8YquXWKsyfgxifleanjnEFKfuftMvfZDgWm0mWfOXTVZSSdjjG7IeKmzCfei9XSBeNhP7L
QZjMIlR6OqkeFyIu/Sgk8XIhhn5J/VFT32CchOATlrdE/zXSdoeRfDNG5nPO97TprYRAZnUfEVd0
PwrHGahLWRjDQm0MVKd6gzCwn6fh2i6jndk0JhkGKaf8rn3RFFn5VZLd5km7x3OyIewceuDSv/Lh
31TOnB8w5SGItJnimmq671sU0aHe/cHMQdZCoqQZ9qOiZZM02a1HYPtx7Mg5JcHT3rIwO89gB2zj
oI7mUQeeBZVqr+IK3Dt1e5XhvSps56oxDRKqKyI3cl25JiV7YcEGgFYl0z5kH7Mj2v6tTLOY1Mr2
b6oVj6MjXuwWroWUvyEeKjUWpNpWD2M0cdg0O0MNvbKqwiswhdMPDFzKLw3Bx1uh5dHsoTic+43K
HiRabXo0/HMRuXcIp6HCmJyU2UOywUIYK+fmfnLjBsF4F0MdUNV5tgnV0IT0cKyA5YllDqci07rl
Z0qmZujN8ZzgFwcqSpxpPGTXttMQjzg3FKZyfV1bpBZV/Dw0s39dOE8OFvZqHDy3BfHYpfApvKVW
hG9As7kJyWA2vIKvAhc+EhobgsMqK3KZDV7xOWqvqlohFIbyt5CRXgAz3KBuIQqxqsWIFr+MiYwZ
Nb0ZOFkUzQVnx3AOMO9BKKB6OzJHOhlh4ty1+F2oRnnXaPF0b1jjkGL5i6nfd2Xajp7IM+AQsJdH
B/KE47zFhHH96oyBrPJJr5o7e+Dj8puc1CevdbKR6atTTG+sdUgpAwWdC0BrjWT0LGXu13PKtjGL
McVvEnshubYKswrXTZ6HnHbapim8icXl3oGzt7AOxp6quKRXZMkoVuOggqO0sRBaOmOPNUMYE9sQ
cxLQDqQB9KcsHOveNRvQnQgXcO9gc2WyrGeQjpSQazFv45E62KZAUPQ+h4aOEUtr8QsCRhxAoigu
cFF91KmZKfbI7nbUMpBCMdWq4bKxFyRegD/1ez1HwHHdMMFmnsoezQ7oLkWXQAsT4evqCFR0UHrz
PcWyTaOl6aNnY6CasTHtPH4VriLqwMq69ofSieGqmvGeIzQAauKZYd9w24tUu43UcNXaDvHBQMkh
0m2yyCb/pkqjpfJGcyQ2vLabgrHj1vJ2oRfZBAkZLE95isbJp28Z/rAbWb6aCmHruDNK8VsLY5e/
7dX6xqC6fcxAPRaHYlgKtmWc+00vadb+XEy4ZbplszlEF3hH3Nl3ekyojNAGiYHq6uqV7dqds6fi
k7UeiJPkPhtFcamQrPoMFXy4pgrAzc9Kx1OmnaisldpxxDNYkWWLboPgXK9Z6DCZoJTZZ2Sh9ovJ
WyPNXhAaDSthYPsWLQ7FTuApVbkhmCk6pMWQ/IymEqewkiZQJ4jMRh43aXr/qhrQgKCN6XzYRk4+
sJYWP8YM1OsGOiFNWuQzJmKKkK8RK1Tp/ExdtDebZXZAF+VlPR6kLvJ1h6QWlwnGQYS5PSJhgrbD
5E6JZO/6Y0jWc4ClML2BhUF+15LOlr43l3a4bvU1FXpsy/GVc0aCPEVfum5bD1l1FHYTY24rlPgV
pb9OzJOOKEdtHFJiGpS/lLmLymEPIYHXEsLgdrcizMvfa76ihNOkaL8rK6yO6BZ6sdrubNBYbLz/
KGyc7xJRLJwM7EI4u0ISI8x5CSYiHrmk7v0w1WKe6MhRbNstvQCtShitvlXgG4JlQiUjCbLFHLOP
aiSJt3QjIYfZ49L/oRaidr5T6C7evrG85Y8dXnJRcZTPUBg9xC7bXL/jIAmwRjbdOylY4X0DF+ml
ay0RBbNc56aUogGHoNqIsSJyDB2O6djF+xaOUr6N1Dmqg7Yy2NFaoDXZvLgrH3fGV1T7I8nrE/Tc
pUsDGBTJs4ji/Dl0tYVZw574Z3OdtbSjrOKG7Ld8jd2CJQJcCazIBgk1PqO6WDAQ6OR1XyWtAnVz
IN4bdG7HkR2O2cT3MrANODgRhxqOEnWJzKlZ1DeAD4ntD6baPlfwPzpKjrmtepbVxxd49UoDFuLY
Ob6dMgBIQJkmASK3sHaFbV6mkjj1gXisGMVVqVyqnFLpv5jOEbNR0vPhiv5PMmGjXC3geAAZgvJS
qoqJL65XVloLM2ntqbr279/O2nuaJRwBHGiB7GyhHv1gR6vIQBhQqvhYTMzSxKXHt8QKRI+Rasmn
StYxC1hUjEZAxYIx0aQdC7cLDSf3O2W2u20MsE73RjG5B8Ychi6rmGr4qyQ/SOB3Zix2ZuWoF4Ik
MrLipS1GsOSECPkjWN3b2J7hjGnprNDh6TISReRgchbBiEqq2GIo3SXqBd0IQNwx2ut4sI+qkYJv
E6KxX5rSKkPIgo76e2Y+07ZEFKkvvdUuf7V5qF/DCE7zYZka+9iNVkw03hiFd3OcuBoZDm33oLCT
aLwcc5JNLoxV5z7I0KjZcYheK1y6mv4VRDwxGOImmUkpoPq0IQmtf82ZuBB55dWckD/duIkvox7W
htn13U7PiXHzsGL2MnCsfpkDCxYa9VWIYjGLV5neUQ7ASjmzdLV8ytEid3ALFz8j1+KmE1TDAoeU
5IVol0FXMFyXOQgpko57vwKeeWu2JPAdLUkJEr9fAioonZceG7mywI6N4Qj9LLrefBMqiwzrU7+S
gnRcj4pCFX/SlmTZGYtV/UpxC+qBPZEoPefK0uwhVmZ/KNJbR33KuusKigrnZ/bEFoXGdvzt4Go/
DpFLkYmw739tfbiE/6NChiUG6SgUE5pmlOtPI1G0dCFjK8UM6hIudTkV43TkcHxG4vBFAd5F2CFQ
inINejsfa8ticGkGl5xOOXomQZvzoLDyx2da0eJzU5MQBoS8qga8HN+KftKlNZjxOzQUBcbLsniL
U+FeYt90V/SGYuKgn7NRQT0xtdpGlhmWSjcy5FVRO9CAdMofsWdG0TQHcNCcZ0uk5cRJvpVssgub
I7ijVqHCPDULTnHQKktKGXn8x05iqBQyKY2amFVDWgfKa7hJQeBlL3qcKzYY7myejlkSciyiOmyw
pU/qFgBc2Dlcw01V2+8zQFFIiKbuGHc2BGKgBfaD6Ak0h/UwWAU/sdTUS17oOiGCpjE3naayJyWw
IPrR9672vowhBzjiWJ+JC0wA3IIpfydMRb4WXKTf04UB21VmaOO9oi2sv6j/RbpxdWdqfINJ130e
2q6ima51pu0B8zA1fyp7jMfwIJKXTiubF1bb7jZjNZx92zTy57jvOARgVa5RmLDF1LYVpPHuaiH8
O6VGQH4e+1SKV35Ymp0L9tXIf7ZJhnqhakkIZS/FFL8fOc0oKL7jXgFVOnQHWTvuGzyhao0fd0RQ
i3J5mch8R1NBmjnkynlkA67ZEnwDXtGEAxqz12Z2KLVuZmT8z6owxifNgDdH4TGlxtUMlmh8AjMB
CYw0piL4ANCKNrkic15HmYhrIy+TMIAhOEU+SiMSzoEXlg+gEyX7TDbFV9xd+p7UA/vObi4GJZC9
kbwrfdEc0GO17M2jKX5MI30RsAuc6DIZcrnJary7G3j4HPA7tzFaEKJ2/iqkvXhJZw6P3/dz/sGQ
PvQxEPEhWGCO5Hvg4z7pomKcS51UT+iET11oekQ6hc8OspEQeB6AxKDPdNF7mmFN8lYsPZhdWBrg
LfJGQTZkZxOYPeCLzbW2UDTbtEjNb7TZsR4HmYJgssICBzRlyOjHMqjWeEaA9a8p9+Hno6NbhfmW
BiULGe5JNy3uYNPx9LEikr/Nsu2MPH4yPtoHg2bGiz3K4aZ1Jnlf2wk4PBbap3qy9HHXgoqlA4JY
BZgXYXkRxWJ13Es4yfVuyGv1vQHIdyQxILe2WQ7Uc9umQ/ErbIeRs32uJTOgVhOcsrBt+4kZbeDk
SUTttRqpAEEG0kePSSy6ZyoWEZ7ocM4heMppOi5ZazheMs0WXc5xyF9SSaPkYBL+WQBlbIbXol6N
29UEO0PwHdHWGNzyKY8okrMUsV38fhB8MfHSykcdjE4Bvf6puYEDTKmIGeWXobhADsrcfY1r0Z15
V5973Gw9EMxjn7JZQXRb+zi/F3hJBaOm8qKJQvKWOMwwIOGofzdrwmgPAHBpC6wHBBcWwsxk6VBN
BKctQuWyHtee1/e3/clzgv5jvV8HXRJSAt7vxx+kQcgEPyghP6ZRfQRFa3MmkMZzCY7E1+JcXNbY
8270kn4iTecyABDxCHaSijF1kovGcE1/lpKiH6zWMz/uc6N1/W38LMw3eG9P+4uEcUKAojDizWSg
bjTS6rZmFd6XTjqd0x6cirPWx7D2MNdQK3qjpx50JG8pwBMAmO40djkIgNZ+h6XNGbYAk+fqQ+Wb
61G/Si3yahlIXtdn0csiHHUTSZr7Gxim6pWM9Dnop6y8cDqVzkdK+blqtfDpzFtbl+cPnzw/F/Md
GgmAdWvKzse3NqE4ylkoKk8x4mKfAD3d4ACXW+JjtUOfgAlhMU38lK3nhcWPDzhW9heJGj67Bfmy
ABi7e5oVESUuXT06MtLgZRdGTDfbcSDNiObMwF/3LZ9+MF4efjV6RuNUbFSPuRi7ETNXvVT2tkqI
X4/cijerWXgf1eTc+/ysMEBhyPdFRBrnd5oEHx9QryoU+MQEw8IMh2vwlOxXDaMJEAm1B1R35haG
lHo/2lrtUT4HcWUP7Y6Js/gfRfAMLFrkTMz4fBFVnI5hVczFZNO/8kzRd38VTLh42MZya1F3PxBW
Yp2Rq61v/uRBIxNH5EcBmLs/BQ1MoWrG7UxNxe3b8sYyZPmzsAb7ajSy9Mxe9atLIbLmAzXwnqvG
iQ7CUWJqjSPNKlpb1YqIhyOWhWwON2Xiumc0I5/nZ4pcJg8SSoTF3Hm6YTX7SSf2qMbthinSacE8
xQUTwvcf1he3xFwoaITw8Li3VY7xH62fUieAEQeSVEAlmb42Tco1gJLyKhS99eP7S33+IsjFoqyE
hgTTLJ6Uj5dqoFiJ2VkKrx6zYR/DRT8ooqgPjU6TP9Mhg/7v11tnNiymWHc/XS8NK7ClFFY8QuLN
HdEZRHsgMQhUt3BukgVz3ZnZ+/McZa4wD+TxBLRxxZNnOXRitIVkRc3xLXC01sKHVHOao90Ke5fJ
jFp1H3UPs3AWmhFllp/Rp3zxgJGXuOhbaJYKdGUfH3ANy8fgTACrOSnNa31MI7/UmhWeo9Kg0Nno
fv+AMTiffnqYNmkGaOyrueXVzv/fwTNGlRo7BpOa8JX7ZW/+zLfFLtwv7/nF2NHQPPN8v9i2cj3u
DX8hjCL1VGkLyg8MFWgkz/91uP97fzjsNoG3Hzf+3bg586n/O3d+nFY+XOvUnzxHnMjU9VqX28ct
F9rtdu8Pl3dnLvP5I/94lZONOC2sQm0HrjLJ56miOeGeU9V/8t0Z1noJzO3ot9aYzpPNcjWqkeSs
UntNIJ+mK3Dlt8PevMy3k4fYwpP+tEOLcaANHvnLrbJ1X74fJZ9nmFUuqjMeLRU77WkKL4WLFjcz
qS2Q6QErhINzcLWk3rbd4vzPT5NLAerUGSBI1lby53/HYx32utI2XYJJRIueJasky5/7v6r5mZYh
Sximg+ENc9OpFUVrCjqYEBQ4PCX5YxOV5v1spHT74IydG/HrZvTjKMTrooGZ5s0ZaG/X8fOf6Xmx
xsmYTYh0nBv6C9LtYWcPFPsbBBo5jRk1+pUXyuin2B22KZHfvZ9otXX8318hzA5bQ3q2Gh5Pf0Wt
MMvyIilHiw5iUz8ejLT84baxemYx//w9sJbjY8PRi/GFRenj/eKMSisr4dyfKsl4QH27YN47L2T+
vPm1BGMS6gD2c+TgJ5dBBuNoA1hgL1Ow+nhy0Kq7huOd5it9U/zR4XQHWj+3P6ouiwSizUJ9SWrV
eSiKOn6II0O7oiOyoBo1bXCbcb5KN0w6T92mDkd3G1UNxKHvX8IXj4ZiJIcCbPLYHE8fjUxpMKHU
WQtlksrraqS0K8Db319lnbJPBhyOUIGNkjMIZoaTV92rrhQzjRca2UNxFVqlfRfrwKE4h6dPrQbM
HzHAJM8MsK/uzdIoJTHY7dW28vG1O42tuLlOEdCMe/PgNlDpZzssztzbZ+Ex/AcsDTgpmCNYSE5u
LhEoyej0ZR7ZmSmJPlOWTl5kNCnFisKSLpvzOtaCUI9IPhXVggjZITDpEr4nhP/vH/QX06JGvKZF
AQYaDuv2x1uGuC3FP7EzW8fUdzTKrIg4552jEfn0/aW+eLqgqtY3yhTM/05Ge0MgoFskMdZfc5IB
ykEtIBVSO3NDXyw0vMLVWgEijvs6reRG7lAgFkUyVswN+XyKlf2eKYcRVYJu6UC1Pwm6Ja+DSQkn
r1yzRQbsQfgw6sqjC2mTqiynY4c63avRaZEQJyP1CtM8ysvWrf2uAONPHwDmsVI1fjHQjfn+QX3x
TjhdsnhQMmSToZ2sH8Bu4wk2Hlk50ra3ZYt4EZEVhE/KS99f6auhqMNcQ7wDPkzwoX18/Zh2B5NS
LhO7vrDHXwY0XpiW6xuFo+JdOhjRQSMI4C5rF+uAYp+WpVK619//is9WlX/Cdxt8MhO7Afb646+o
LRIdI4fS8tRlltzMqHOPZE8alKhCCdjPid/bKdaRuGXqTtHG5I45yHibnClbBSyC/yPASFYFZuAq
Nw7tghtUoGJpduFAAMkGeckEWdCmS53meRIM6ioVLJr0xzQD2//+dr6Yu6Bm6GxJ8b6t3I6Pd0M+
GYdSMfMhVfr8g5aJ88B5cdjo1E8CoY7uE2iE+Mwz/GLM4IhVcRNCr+Kvk1NNXhEr44ys0GA5kID0
Ir2SfYMmz4nVM/t7zC7cwcnsTM4qtSvnnwz/tJhGFzuLi5WlPwEOpO4uBmUkdIhSNcFuKNfUgaiM
jcSKCGahyLLHJAO3p0Z6c1fG0kVroBOb1itXLfAvPtSkUEO/FEv6uFg4T+ib5QhE+1UgHABjzSXM
WGD9ngoC2ryIAMb81rJK/K6tRX+tqGMVgdLN2vWAYF6hGWBamI9Dmpd4vmQB9UNUpKPH01Q8zUlR
sAesK3JH4HUpt/D5RlIFSZC8xuFq/VSy0r6ssprklCVUp2viMKgaDk4jrlGaR50Ps1mJPUCl9d/e
IqJuMxVahVZ7tmWLUlip803dp9Zj35nieYim+qdOobVZnbL1fK/YThluNeb93reLRrnoSARxVjts
euG68Uwjht7xfU4MlLHBw6+HiIHGdgAmvijmTZWBGAkio9OyzWBGaFaoQl/Q6KOdC/iyIXUxSQD6
yKUO/Xl2JF+TM44uKACVX70eNx3Kurpiw7MtkAm6BSIsD2c/KkCLzAvqJcQ2ke6EgDwEGGInN05k
mhHJJlKBESnH+bq35kwnJGjNcckzq4HnShDKjzYsotmnv93+tqoCnkbLGpcGdo5RjJyZkj/VBcKu
+Wzw2iu0V6D78qVV400RlnBbe4X4yq2SGzQtGF01QmqjJrrMIR6i2wFQQKO4BvxWvsAtcwHZO5z9
unaGJ+gs6LYUCiaAjqe0PuRmaBdXBblfF2FBi3mTUZB5o/2zLF4j1ST3SeaKj8OKhA0wBvTHvHFn
bSdReaGmm1T01ahbnb8xTTTeLbd2ZdeqVgdG3hO/R2YJ6Yu5HAb0l1NDxN40Qs/ddkY9GQEZUs4b
VaIpu2i1udU8M0fRY/b1rPjI0iczcJRxeamnqJ+8Th3GxE+oK6JDKNlfb+IyQY2rTUg/0Ss4FD9H
041u1G7WGcQGMHT8i2CbvFqjIRpAdM7/MKNQV2iqrFQ2y7g+6soSQ7dTkqgrApFpU70lVWZqgr6G
UbwPsZVBTaeAnHo0rBtS6azRWCPjqsHaL3QY6MRJUeuM/BgdPAMRjvocV/rlMgCahlqazb+IKgmH
C1Oru95TMiu3g/5f7b4M87reLLoLx5jsVOC9dpu7ptfEUbYASp1aC9+mqOpr4ieRX7pItFPSAMIR
pUyt2ITQtIldHpZ6QCkc8fnOQdo640NENI+xZ5Uy7E3SJuNVhTyfXBi7/h1T3G9Jc4qAn+Aha1Qf
bWm9BvVYvU56SgZqK5m0CB9GEr0lnVo+jhXhT74thVldGXJkomxVEq4IF6WDF8DShfrutGH4asxz
94MIVc1B/TLafxs2aHRuBgmotkTmejWKpFJfBofa/Uao1IYxJ4TuC5rIEHHQkN6aaHWe4MNr9zHg
4G2hkjm5ClNBXyvEoaLZIIXognyYVg8y1YreZuz1T0gsqh/fL05fFEuIlgDPgAOcUzBe8I+rEzIp
w+zlmHvD0KbqPd4lYi5lLwQZUfTfjA2PML4d6ZO/KLFuXSgDDueda0RNUGM1Yd8fLcmZxevfAv9x
QaF6g9UR3hzFdSqAH39UFTt9OwG5WlPqjScCIEtUIqZqXhJe2DD3FIbxZ+zzWkfQAmALC5bIV+79
iA6lV/Xitxmr80/DSnQChea4/P39Q/ti54pbno49vXtOhae1C5JjYrNYqB3gknC8nM35daGo2dv3
V/m8hGPKW1+OzvINA/BkF5QQ7NYOE1dRIBVrzVUEvapJt99f5ItG2MernD5qOqgjcRWJV2xe7zeH
Fy+4uztziXM3crIXaWu7b6P1EiStb3L/L/q74C8y0s1Dtk187FdnNlz65/fz8Z7WHdl/yhOWE0E0
6Lgg2Klg8cnW8PKjfgBF4+t+uW2O7rXYKffZftrHWwBVW3dXbfNABNXWDHBGbcrjvHcCxDdnBvZX
P8wxqNSsMEW+upOtoOh0EkQMtjg1vsXAbgZmYd09Zwj84nkjmMJRxxB1Kc+cvNJUIlOMwStRRsjb
g9mZ6tZKp+JW1gTofv9uP9eWoTMie+SATW2L7vLHJ52ZJScvsDgIlyukXVGLzqMerOp1DBfrohgm
zDwwJuRjo7TRuDfTSDnzsr9Q0Ng03F2DBqeKguTUKkuvfbbFgD5fZGZaXiFnQeYp5WpEy3E0Sj+z
neEtdEK73TSz7N7MKXSI5KzJ2PS6VB9+YwFsb4dBkrlCZ3Uu2TF2NVZxsSy7XMv0Au+xif3Nbhql
2QFWzw6WEzpr3keDOaXpm1qeea6faF70VmhYOZhNqSlzCDo584H1j3pcl/hNsww3a9Zl+rEM5fDW
Ekl8y666Dr2hIA2V4/lc/yHvpk7ADtbGgxJPVodWTJ8CfXQd5WCKrL+PLarvG6cBFuiVWC2M4PuB
8MXJEeAdxVRq7jSvHXcd+v/55qgyEm/j0tbI164rrL/lwdGL3mvsMnuQQw8Xn/LRnyVbkl8xJYXt
nJGbem42+1yYpCWl0tAhE4mS1ClxqK/h8UQAZSiljK5yafdUvLwcpyEhBTp7Ly9z8/nX1FUwuJN6
mcagoFj1Wy5l9nrmgXwu5nEcghxjcAqjsX/KTBxyaH/ZiuI32y494tYjbhF86mWkGdNFqtf2QTiN
GmRlMt92aTw9MSIw+YhMubFLUidGQAMBTat5z0kq27oitHbIYoxjR4PvzHBbZ+CT9ZZSOBMTHgoq
MqcEBaEgtBsBk3lDphsr+6I7oGTBuDkv+aOh5ecqGutgOLkezXJaUYJFlNb5yQw19Dgni3AC4k0J
6Brtb71viHjbn3kFX4wGDr+OQyUVOqJ9ei5dmqhw0yghRzrJKe6Ek0RmIyJTQQI7EfCMaFJa5MBY
HZa0XB3KeWPSeHyJFtU6M/N/fsLOqgyiusdZn19z8j0vdj7NNANxr/Zu/zMRlRMQSDH/MBdTv0Dv
mTyduff1EX58xJyAKTv8UyWgpziZmRuCW/SWbG3PHlzlby4hOTBTi7sm5WxNUdk4mpbeYDQwCBRM
zfQQOvbo6zkW040yK8XtIvJ5D+6IksoS2mcqq9pnXQAsJQ78a/+AvuRpz9olZl5Bxp56xHfKcMvJ
G11clynqe+qMSxwUrWv9sfSaRPIBwcetiTnj3cqKNvMVTlXWhryv6Bpt1dgiSdThlSxoYpn4CWuI
N3RJmt8R+UJ3xjLbr+R6qBMwdugOZ1afL6Y9FN1MXLxW6i1M1B+nvTltXS2KKWLKrELpqoexMhzn
KpoAdzO7vyezIu9lP0Y/Wuq2aOlbRTu6c0tW0fcv/Iv3rfFTiKyB92PzcD/+EKmpMp1I8PK6yTX3
HcYt/FydQWyvfk4O9MXiRAjHKnBDdLAuudrHa2l6MuNjAdoIJpyI5snpLsrFyh9MO0seBJiZfsNm
IdqxHJA44gh5k+tmdCmFVe/tsh0OqAvK68zt3E2WNNVBUdJlLzh3ZWcqp5/nYGeVCUNhZVFggjvZ
b3UxwlMS7teQq1F90SdS4VDEdZcV2cZXtiR9JUmH+uBClTnHEP7ig2dLxO7H0TWwIqfrYa+Gervo
FbICux1mJnLoONsMwRCJ205l38TYHNCVp0uHqtJu3NchHcYnVx2kGgxosh08caW8UiQpeT7yBeCp
+TAjqbWiVuhn5v/P8zF4SI5c8O9XAtHpfEz+NvGuTJKenjn5FQWMyLdEO/8/3gYVUKY/0xSr/ujj
sHEbTuf9gLvJiarhISM6GSyksN4mdiy3nWwmzsGhJIqeTeUZPs8X/A5WNbqjYE7Ae7P4fLy2hWw+
V0Yn80IXdpsJB+hSWiSZdri53hEjpUAvqnDaYmqeb3IX+cwmDfXmCSOEtUvIMbojza49Vxr+6meZ
IM3Z39lrdf9U7hZpbksXswKbVDsYDkd1BH1hlCS/2Zmro/vT0lejNfEOFRoTcVuKxz5TsykA1mQf
wqaoMfVF8pzE/ovJhLAloIY0OxHiqieTiTIhx8pi7D4LIYMPBbWXgBqhecgc45x64otLcRaCdLmK
H13xb675z77RmoUOUCWUHsk9td9CfvC1hNzXarTO7Tr+cUc/rokYB5x/BYV/bf+TeSsOe/KoYgKh
J/Lk5hvchgVBO6zKh1hE9TWm8h4iJiG/g6dUHb2d1grxoUpXf87SltpMVSzxY4P8WGwStY9vdQL4
UM3b/EPfsJUBE2G6kD1ip/PzAjFhzdkuUDLbbqHa187Q6da2owX1CwmceAbWIp9zXJ4/hCL+aG6t
/ujEoP5qLXlBGzTfLkOTDcHiDgkMlHJR4Ug2BgtLlzfRrkptqZKi2el30pWqiUpfRSLeNXwA2DgT
HEzYmKC1KDlKWk+pB9qXg0Iy2maq3fCvGPFZ7rLcncSW/GDix9a+K5HiZeHi+lSjYaKSX2aLNxDU
RKkXydyPJGy1Bn9UNL2OFo9vk45TN6EzG5Znc56gKYgCqxf/eaKwGHdWg7pp1Kf3XGNC2RG7h20W
fkD+qEeWde40uk4gJ+8XhadGVgINW5QWJ4sxrnlsXgaVUJ5neKCIZfhG647bOiPQGf5JhDVykmdm
tS8kOS5KI5qLEEAN9VPeTjZO/SJb9lLujCvPRNZ/ZeK2v11S1aIoO9nkl2IIxVyhDPuRxpZPx7ff
5Xqh3bUEbW0xAxiHCK8Xhzm1ca9KynVntp9flPn+CeptGNeko4hTiiWB7IXSU0P3bCz9ga0SaU8d
Mg1KmMG/ksgerhHSO9hI6DiQMqrfVGwCr/LBmnYiDrERfr9b0T8vj8RTGCRKAE1DV3H6qrJ6VLUk
Xj0dZloJgrbiofQdvr2//Vjjhmoaw+yCeCKhb8bi8zg7VaIFjigFTUD8Dr+zpoK2g98/sfDHJHBX
3LpKH+MknJdNT54Ce1sMiEddDFBawrpVFF+YADpwUHP0pMGpj6ZvNH3i7nH725aHq3VOPCdx9Tfy
unCJLlmW3rSzFf6RXdn328i15hvD0JqLMoljg+OcrvztOnTZZzYPX4xj+mmoHjmywP467cLiTomA
xTTSMxaFcLqKeDaKsMJvi4ggQNpr9LHic7rETxMxueKIaDgwkZAlOEJ/XCFDmSBfBmLitblSHEI7
lReY/Ni/1KS3ff/2P28guQC9wrVByRnwU8Q3CyuNFCYXzymBUAXhpDRvtCrEY0KC7y+F2DhmowhI
PKC28QELFLkT1FrNY6wt4q3VxLvV9uqmmPXl0Wzs+W9sye6OlsDyfOaXftoZUd5lY0RdY93eI2H8
+FTY9ne2rJva0xX0ULsl6prR68d5NLeGILrwKAhmtP1akPS5YccXjtASppHGJvs26nzgHEk0pqY/
b/o06aubYvg/9s5kN24s3davksg5XWw2u4NTNSAZEQrJkmzZli1NCNmW2beb/dPfj67MOo4IQXE8
uIML3AIqkYZSZr+b/1/rW7VxbjN18jHZ7O/Y4KraqjJjHj08yZJ3kKdH4GU0i+xpokL1YzYLzFZu
oYefbTLrbN+erPlbVKfp/bCo0JLwgbPGAWHkCD/S8Pz5uZ03+Ju0sYj26lAjlR57cIkE1uas3UkS
YlfWIRvfcX2ATyJRYwEDT5MNARAlp97oIqdl5CiIO3euUS3izCr1tFYNaRm3Bp52hyeBVObwOoXd
lSQmoTCSQyH2Q6rRaTEasXVie6DCkjsBdpZh02vQwuKezoGLBxfzHu3lM6/FyfZ1PROkYHyba6n5
WPLZMXUaRIgBbu2LB4f2p6ebchfrymWURNpOH6YtMp69PUPBbJaCRlp+bpD4OWQfzHY/z4GpDjU2
qoLjpx4yUlXSXs9Bl+PNGCGoBI6sWw9WJJzQk1Gh+QhGWDrYKi2mCL7MqGokpqBzeLcKSgIZl8t+
LEP7Qkaxeu0KOo8htbK37UiOdVKGDUSeadrlDVWhOaSaRwtNhQGQ5RuLKNIt4p5oUzQtjnzZNVun
BKZQqR3I8srRr5y27e5fv/GngxQXSpkXT8EqOvs5zf2yWkxT7FXSNVnOSDf8uJD2u+mq3t4CfW3u
fv9QbG150XTiQJERH75sYHCytkswYPRipMWcW9O27jCR40esLl4/1E9e9uGjZN9FvWUtW3JlP2fL
Xy6rs5U5apqUKatcANY248xKDdtb0WrDBk+zHbBka4Rn9ASSYvyeNlPO5zhqK2iMCF5PtRuVSE3V
elQJ0t0vVY71fKyaz7qBZzNxeJJOpIl3RVwot5S6tXcRbTfI2Ul9IZoh2k5ZQeqt0pfq3rDmZl8S
LPK2mav6nFjkpCZHw2Cd1NbVEnLw4y25NsPZpDBI/K09W89qXOZlALVJeZeFiEe26C8HZacSQWJs
Qgw0C45O8l8h+9f0vthDYC2GJ9gIn92edjF1PYmgWmmadTCNQr2oNQe7aDPacQG5JDfv9a42vr3+
uE6mZy6BNBzqluunx/b+8M0wXMb5eMkgAqVDcqP1xETXvT3u3UXPkKG6lESW5NyQ8/JBwSJgFjbo
Cqxfxi+vCFkcXSIIWUJyO3bv2LiVgQyjPujATD8t2bR8FJ1Tn1Euny4buVRSv1hwsrzFDH20Y0oq
gImUzUrUD1l1QfyBdlG3LOLx1rLqCTNR+Qv/YEuhADCcVxDOqMaQMXqtxYWaKucq/Kfz8dpvYj7m
JaLodrwzNQTkyjGHw2kmHKuhsb8jhUI980G+dN18+RZdNJIc10ba4d0m1yLL6F6hRJ9b561MiujT
rDe5j3kq3pM2bAZhVoibCrjZu1kgy4TlMr212kFuwT3ND6+/cC+MepwHrTw8kfT1jnH7/ZKMIzC1
wteSPn2w0gLwdWSFj2rksjJ5/VinFc1VifrLwdap75cXbcbOz2vGBxq54bSJE+sSK86WOuoIKkWW
FIeTB54weCUHikOR784cf32ljsZCVlucAJm/uIGPDaBGniFABQBDpSZ9SB3F/ZyaTbwR0GAQmTPB
1Es6fp5pct5OdA/uWpfSGEBJ46MczfnM0uqF143BCoE7G5X1hTsqGynt0GiEopd+pqFmiSzFvCCO
+Ozr9tIDxutKdCib15UFcHjPbbHEejy46B3YLRIf5Mg7fdZbwJioIL2hhIZBnqjlbqqiKHc4KI2E
kC1OaxpVGXvSyHJ+QYAoyko1SinJFnmzef3BvHArfs6DaP7XlsqxHCHuGZdKm+cSmdToOkioV1bW
mPvXj/LCnaCADYIZzrvOvxyNrdiBZlskBPPMDhimZUiImstTdN+Wq51ZxL10Qawk1zzglcV/vAV1
Kpcmq8tQQvaAeyUA2EWwZsrlw+tXpK2r0qMX+t/tcWGtFqFjebcZJXXpClBAEyEhH8AIF6mnhqlj
BSmqlcs5HhE7FZOch21cLTFu7CEebY/UQJuorHj4YLhTUu4gb/XxRulr9HVL5MzsBEuhC88aww5Q
W1xTtH39zF+6QSj9kPkgPjZOzK2kUQB/6zBuVQsaWUcK9wrAzbkErheeONVPSsIYCHCJHSvOq7jS
nS6hxJlqUQlITpUbQxFFgzx30c58zqcu69UsgoAVCyieP+u47dSacINimueIdkY2CgrQVtZY5W1Z
QEPNKw3A4GIsgVNW9rVuELOYVaXih5Fwb+kmKkGvDiyMW7d7PyH6OrPtf+nssCEyxEMRMKiFHs22
Wj27MYa2EqRoG/YefTf1WV8i6yureM25nkPVtvYp4IObOiWSfdPl5XBnGQ69TZtPJYQDpRbSc+yJ
VRLhs0XptYiPz0kuXngvHJ3l4ZriQZLA8cajihJqhmgmfKoX7b7Xse8uxrmJ/rQ0TnOJNB+HQRHu
NsFVh2MiyS4u8tC+9Uu1Be0/TPB166UPdLIDUdQmSWBDBLtJKxnfVCB38wBSfPwAcffzoilGgLSq
PrcsON32YYsgpBXbK+8OW+7Dc4K22qJkFeCXKnt8X4tuJdk12Q9Q0MtWjHN/gRZmo6TFc8cmeyMm
t96NGlXm1z/MF14UGlqC1YlNNZuTOZovJmzcEktFA2XFUtFQk9NORyt911IUviujBQZ4Wcy7SFXJ
6GxSe2MV9ewrJNR9aNUGUzpimI3VVMtey4zmzKLxdKVK0xnSDbZd1GvCPHqLAeS6Zl3yzBQFxWsn
K+caCqt7lRsTIUh47nZKPjpnGjwvHJQHQutqvSNUlI46FktdDtLs4TXJcGF2Ap51DcOn2zVTNftN
SN5xFQMLOPMcTgsv9Ph0DMqrSUFnZX74PgyxlemQ+hp/agv5EPPOfKiQdn1x6lHcwIiEjgE3zn2y
rBgsLWUWXfNLE1wWjJkwv7fiLv4qoQHcaDh4V6WUPT/0eml9fv08XzhN9ilsuBAT0tw7fiJV3kul
U2s053bRbftKxFdNCz5wLKXxiGT9XMLOC/U9EjnwGrNWJzmJ53F4XxoUFk1qckAxIKtmHiFHMNfE
8gUbUVQwmevF11qk8ztNiabPM7i8FVgkCicI687cJLgA9IuKxU66aZnZLtswzZ7hRhZQmNIJ/PTr
9+d0ClpnNyRk7EhVFgNHq/0cMx1iFYr1mqKOLHWj+CbqKGr0Dgim3z8UEXUUdfk+Udoc3ZnBZAWP
KpURBETRBuii69VOOngzLNwzV/XCJ8HAiWOInidPwVqH8V8W8nFGIU9R6UvYFShR1OmV83Ux9OhS
cdUZajDUbMTeRqueQ7i8cDvRrbF8W9dVFgc/PDD4rxw4ogrQQWubTSQHNyhFmXmuGKIzy8VT9Z8N
7ZUDrWte0AfWehN+uUinTJHwiPVYYVY68Han+LlsCXdeI0+7zssmgz0zhOzF3U52aI4bmxFpuahz
C/q+ogDN9FhwkjprNa4CC7egFWkVThz5EPRafR+RZgiaO+qbjRvpTRgosFYfawvctjegnXdJVGCb
cGZkeeHZ0RCmS47OGMPwsWeoblxkEkVY+9lkxvckS/ZXBhPCW5P8wTvkI2pQLGn6/vV383ReZ01k
okpluUr/7Bis5kQU8oALgXZoqnBTUwD1jHRUz63BDB7J4Xr4J25h1cbhMiN85PCRTVo/ZlJzMZcn
s45HYbbeW9OCVx83yuIldGL3gDhNatBC3CgVplekNBBEapZNGEEUZz+5izyr5Dl9awkjpOOt8UZR
YDn+XBQyM2a2ka2vxw7TZsqOIyCFwXQBamiL66fxiI4/JtpV9URk2Nte65s1EKnJc5igoR15pczt
x1gtstsklD2IyT4/U/88HckFSja6UbQjCKVzjiZ+Jxe0qmoVYxFBDY9WHmOHqIQIZgtArdflVrx7
/Z14YRnG28XcRsULrY9tr2f0ywfGmEvskEJ4aVE1xgb8kAW+HOFECiTukZVwnOItbh2CnkVzaebT
uG0lYYvDZER3KFitK9rOZ8Vt6yh5+Aph4uL7oDJj0bE6/uoLpdRAFOsgvQBQ1fgiHftbVsfpQ2zW
y3OV0evduqIHspbVmEs2Q9X3HyhRFdU2DB1CFnIaJjhAQVt+VtrO+I4qW4rAkYum+tOCSFijzfDt
zK08XT3SVWNEZO1MhYUHeXgrxwYRntqqCoy7gUCSQea0kmZz2ut0JDfCmAV2xXjaaq013jSu3ZnB
oNbGd6jJ1vb1czl92U3DQuJBwRntHXXMw1OpofayvoZXKaP6CZezduX2xjf8QN2ZxeDpmMKB0JQy
qSIUQ7J6eCAltpOC14sDtWPoa1qW0kalO/H65bx0lHU/IlBa0TQ9MaHrYRo3HRudTMa8FEPpbKYK
RPTrRzm9aYyNvHP4Cdch+dhTqQ8V6A1Ly/wkrlp/VRpugWVGl1I3v79+pNProSNu0abi1qz9h6O7
1rAnXun0hMBmZXlFYZDy/SjPwpleuCCWIrTfWSGwYHfW0/jl2+4I7DK0JsRnO2budVJP43NE5Tlo
JRCakVfzc5R3qYfXllzifkFQr/VDAKC18aOypa8JEPEqjxLQ8Vlvn5naT0+OvYOGfpq9BLvA4+Av
hmktDPMcU6lovodZrkNGk8Zd6mTd4+t3+4W+4lrmYKalnWfyhR59mAbARoaQTPGI3Or4/BYt81JN
l5eIOtPNmE5k0itMGT4yUj0IrVh+7GUb3bNu1X8bNQFIYXViOciEV5nc0TNJS0oDI+0gpjuUDUJd
pr2lR9nFmUs+bcO4sHhMBk/eHlxMR5ccKf0cZg0BY6XeZp9c5n4vcWjFQGdGnyLUlOoDVP2sG/rv
hqzGAPbN8PX1kzh9wlTy2TvxP9zmkO8OXz/syfgYmSMxMljJNp7ZGVK46MH4N+fu6gvT2MrmIYuY
JTdRssdGFdL5GHML8gmduCIxyKzytYyW5J12RYRKCc83Ns0febXYiUexSlzPM+sBP1QFwihBBi00
QHWg8bFIJ7X912/ES2dHGikrPfB6bGCPHf5LPsI+I2URqZUDP3IA0LbT8fR+7PDYf4T83l6m6qAm
fmRgsEHuEu1Aed85pYM3ZGb/QLbLQqro66d1OgpR+uOj0FeNNrSeo+dDNkUeK11W+HLqc3Rrothb
ELt/dypaVYY4XSgysmNESnX4FmhT2qnsUEufDpTytc6T6oqG+UJT31TPFNhOLohD0QN1VFxCHO/4
JQBZKuoSDZHvjoQWDqkR7dii/3ZdGZqviSOJuR5TJX84vKAyVMBpjvDecR7UF4iXwHu3jh28/nDW
23KwBKLcTiGKchRfMArSow84ye1lCoEi+rlTTp+aLDE+GWBk721Dqnv0zZYXWWp7MUFwB3m3VL//
1CgJr5mXfMMqJ3F4kUk4uFVpsbVCkrIWUt1yVzs9GTIVWU+vX+nJXojn5ayi4bXhv37Ch4dCRMai
XwIi0fUKelfhlbpGitVlzNLc6H4/6W+lvaya/p/qNGBKh4eTAGbcelhRM45V7gtm501jjQ4dzsUK
9CwddlnTC580vXqLn409koPgQaP56zFvJhto3sPd63eA0v7p0+akaB8gE6ALdTxDOSMTj9MQZUKZ
gLiLsYfd7FPJUxG/lPro+mY2EX0xFUZ0ywmQvTcjJ3/KW0p0nlMZ4nsSoUHcxWY0Pi2dMV/Rwe53
DeQU3S80S0enX5RMe1FtzoAGZF8tiIPcpWOCyBGRLpHW3yG6sDrcKo1qfrCsrhceRgckYtRhCQ2L
tbn9GIdgmH0RjQAuwm4EmGy341xcsghFFloyCPs4v6G8qJFCDHQ3knazKTuRJUFsVfqNVNwwhTsy
yKsekBXk/jJ2not4Hi6sesoVMprSBYY/OlaM2YPV3tC0clLg2COxjG7bG7GPkEB5Su1kvHJjpH2Y
7hODdzSKCOzuR1t5rIBtf47sUCfKr52/9LY0vkdppTzWamKWxKabceX1ema7zAW9ckM+r0K6uxhr
wNOskpq3w4ogCuqhg0eMJAuyc6YusJVQ2aTKflHjZDcJqEi7IrLixWv0GsqeU9WABYi+UwNF6u5j
QUwCF4gx7UtN5K7w1F4lg0uZcYzddrFgoNLAbSMDLCbSnPp8tqxNbzZEZOXpAnQUuCaPaaLil25p
QNcPQ1EVOqx2ucBP69LpI0phXQT2pLaf2nIsyqB3O3JWUPu2tlchfm8CjEK0OExthiglXVutvXGu
+/uFVMaPQNzpR6V105XbnLckQoJYT9XGJfqxulzq1V1XL2VB/6FnciNagWJ+MICJHTzeMssMyDCl
j9e2FuFcU1lD/GMHrU+BtVrjsGYu+fd0kRMfNjh+3YsmAnkMrXJLL3JNwpEQb/X3vVssKojqgZUm
teeMxOFprL5T6OynD67aN/cZdDDUhAiweEPYib6lIaBqfqdJVNwJi6gYLZYxvFM7yN1+Gdvtasyn
/YCGMK7XwPUMYAXfU+xF4Wh/giaSVr4Ru85NvbTDW4O7yV9nR2sWnjGIZbNgqCSDt8Hc6lf5mq3A
i2ivKr/M2cxVZU4ehWGG4deHgtMpjMmS5RID/6qfOV63hcuUtmlWIzaOwP2rasc04yL1fv0op5rm
1Z2FxoJvB24ke5DDQVCvbTvRqzULZkzg2k5x9iEfdYvYAgSpYSzyCwoD7nttMsBClyY2F13pYgDE
tfnO1vL009Q3hClRknM/Grlr0cNuxzMneToDYlFYobIUkUwqnPrhOQo6qEufsxfRGnxIfrJiiV20
mm+bJBHvl8mcP6Eagg9DXqRXUHrfv36TTh8F0jt28fg3sGZSkzk8PqKtBSmFgEqs1s5tVebTBylV
98xVnq4NmY8c5lo2KNa6rDia6Cn06IUap4WvjHR5xmUbCpfYZ/WjGZlbuzTvEU+9TZ0FvhVhtDOx
nJBf1Nu2GM4U7k6W65C6SCPGYkaTlv380cSo6bXTjToerdCYw68u6RlBWS3yqrEIgvrdW8vHRzHO
AXbF1O8e9VVG0Yw5q/A14qG2d7WRhz9qaf92xgMNzHWDyQ4E7yuCg8MHKNzZtCXNMyJGu2w7ikh8
TBIZnamAvHDbWAlS/qA1hcLvuP0PrJ5Ai5oqVRsOGaEm7bIlB27F9dtn9rGnLyS6/hUXgToSwOwx
AbI1UC/YRI/7psNSJUvseRvWyI9ffzan2iieCD1q9CrrMomq4OFt600ZyzQhr96FsEKsVEn1yl/U
bHE2fciqyMOgOJJJxC6KDLF0Hj/nZlqnREwZqKDDuun3vdHnw5kP5YWrZ5tCcxawKJWtn5v8X4oZ
Mm5yAQ8fgEpbWhssl84m0+AavX71LxyFiqOzcjlYkCLVObz4TG8k0Z1Uie1cI3DO7ccbNc+1M/f4
hXeGDjsleCpn7I2O5cVmn1nDmGorgA3c4JjKekuFGXdaa5/b5J0WP1bfPSVeeg2rwOxYkFmHVcW0
2bCRsAf1XUyuzH26uPOnPjHjC53IgXd9r2XvozBKwJrr1mcxZObHZmCj/Pqt/ambPNzScCYGgyod
XJeX5GhAj2vwxWGCUMYCF5ZczuGifomzvvuKQDFBj4YNXnpjM5bOFaAv414bmzS+HKxkzv3C6cSH
kN7MJy2riAcsM/wBuV71+7mzp3iTQyv9hj0b4ahOffcqd+dabpdlVL9n3TgZYGwiKvhpXRQ/nHBs
9aCKKmqJiVisT69f5+nD1Wmx0GlBv7jySY8us0utqdZQAfnAfNOAUqMAO5jqX7BMOmcOdTpFrvVd
QfcSWwqayaN2gUn1GDMP6OfZMBL9clH7fmM3QkZenVbipimIsN5UZLZ+oSpRIwMfzeYccf50+wY7
k0kD5c1abzo+B6ttZmgshBBNRFTflymhJSTHy61hN8ajHmfTVoRNdv/6PT7dLzESYNjgiVLkPtHt
EWMieZdAwzqLRCcajqb5GVyXeS3DZGEmzc45jU8ZeKtxhmGHB0qXxD1u7GZsMtRcYJrIMq35UDgL
YcraUhCH1kROb+znyIha8twM5S7WXTyBTlbnH2y37Iku6/L4XTKGbC+qWgHZpaHy+pARxxIYHcYC
5AUwdff0m5pvlSzbu3gZK1qAZpw8kOzkAj8lTOSdxNtMHmRJ+4rYLKVHLq6k+aaOqix7O4WZpXjE
Rja4ofqayJfGUQotsARqmYB9j/ih2LMsL1JyowWqEQlNt2kJNE2WbP7SKq0dr9LLsL+YImZJr2Tc
OmcLO/k0wLDz4dN8RCrBXmP9+S9jeGsSXkrQIRlmi5RvKZj1OBMIWhaYEoLX35CTFhJ1i59LCww+
fIfHHdYIV5WjJkNPYdvOrzMdc9wK4GovyCtoLtjiRrglbP0mrDLQf68f+2QS4dhrjAYDAGVT/n94
mVi7lAjHJHAUOiaXqA8an18w9j+P8o9v039Fz9W7f4+c8l//zZ+/VTVk5yjujv74r+vkG+mh1Y/u
v9df+89/dvhL/7qtn8sPXfv83F0/1cf/5cEv8vf/dfzgqXs6+AO79KSb3/fP7Xz3LPu8+3kQznT9
L/+3P/zj+eff8nGun//5J4ETZbf+bVFSlX/+9aP993/+CWvhlxu+/v1//fDmqeD3bpLouU2eTn7j
+Ul2/LJ4Ay0atik7RarsCG7//GN8Xn+i8wMEbSzVWBFS+lxXPiV78JhfMt6geV1FeZS60H2ta0VZ
9euPxBvAsiy2EKohdFnfpT//vvKDZ/Q/z+yPsi/eVUnZyX/+CfmXh//LLIj/Y623ohVdWfIomo7K
XXYu2VP0JEkOmDOm3axOKT5HvVLd/ZKrMxtSOyqJphyAbl73nd11DBJ5K4kAnvC3t7VVWoy1VvvR
hqYpgzobo/HWJRk9Iq0zafTEQ8ygOpd1p5Up8gVCWChWTnqmGoEm6yVeU6+VZJvpdpte2EDETb9W
AWBfk08DkW+OKrIkoyQccV5acp42LuHHLZGFGnGajMbw/WRekedLdppxLcxYeVyUxDJhVo6gEZFT
zddCutFjhhQm9fHBzoNfIlHT0JMLHHQkNiY54IjIxp3CvrLwBGKWxU9DPU18EgTclo731EFgSu0R
uVdCBvvWgDtlbSw1AdyrNJk1X4iS2C4XTt+NiEWlbeB4R7ft0rlPMXXGL4hbne91iAfflzMRGkTj
yYHaEusd60uoc8jPfJqd6aVinIpr4BpucTkOCOS9sqLhH/QIx509btS5+gDLBOzSUi+jvqGsQWiv
XdvOslGHmFg/vL3OfVVJQ/tgVnEPzjZt+7euhbCBp6fkdeklsl8uceA18lbKUM33etqTN1lbenal
WxQgPDLKpi9lhBt327hOPJLfOZXhfRWng9iCOyKBRoZxa1D5bVKqlolsvrakLhNF2tAgj8lDZLmO
Tvwe4EH3oCbE6kLszrpd7zSUFGKK498k68E2SMdklLt2yczRV7WC2lTpmIXqOU7UXqWmCd9Vs2gQ
kkNl2bOfCeo8HrGhhGLy8hu2P2mc1s6UFpzdtunlRVcpynfKccmIITxJrrRQxndKl8gf7M0+dUkE
mieWUJz9HB9LjaHCST70YCkTblDWbFlks0oDbNrS4MVb/1mvJkJWM6GCB7Vn07zrxZBCi0l7FS5o
nC+1NxDESLddH6XudVMxfSHmxaDB3/TlN71TEkCnRkcy3mKZy/uGnFrOTdOSYqsbJB6RmzksxNa5
avsc60X4jRDu8pYJTPtKRSnNtzKqJuh1dlMOgTWEZsY/k/GRigoeeWp51FtDlbnWS2bskF4/lcuT
UMz6djDWGLemaSf0I7Bxu0BtQ6rZTowk04v1JK0gaLWGhDKgV3R9TGmMaMbHWaV0h0rmC5K18Fsx
aoLdcVHp5ZVJkm7Nq1vU8kMJYgpmSOiSYDvQRXqnpaZ+F5Jn+lZTaBMFhJyo35tm0JdtlKzCMzmk
pNaakfW+szr3S2XbeYm6SbOTfZUbXbWPx7y4JdBSzbwi16FCdtDw2QF2TvSsy1nFENQ2DvKcnHwR
XzbODHjeqMYI6NKUfxrjCIWVoVNz/pTiTXvo0/X5uPjPhDd3NG0Cax4Z9Igu0DUPr12Ve7HhrOoq
LYLX56TFJ1XnaBuMyTPFSRo4tyQOtNaqk++zu3YSbRgYKnjvAIVHdCH0uBl3K4iv20StNeUbMx1B
mvRNJaLAID2LD6qxqAOWichxjyN0IfGOgHKSjBFD1IEotaKgxpvGKl5Idh80N7L16txEqQIF1xO8
uHxIrqUCSB3jrOVCl1ocSLtOa4TWdoYI8aCodvVQiIYK+zgCYQCAqkdj0E2JsUCvdOY1lDWCoWDZ
0rrNqWN/lU7XXkGDBQNKEbRExDbXUx2gczPueGEnQsDDAt5lRPzjuEnmxsoBxqJYCGo+uJJC5NKN
oId7AxuF5aRo3uy6jm/DWI33LesbrO26Hd0RygyxYgqXfksgC2NyI3gEZLUD9i2iRhYkzlllddUV
eVp4zZxGBKAx+9ArWMy02DoQg90NqXrlY+LAMCD7mwhlv0O6cidDJVw8s7ZiK8g7Zjpe6yl5SOCL
9n4rS9UJ2CokH9FkdrCbIDhB5tUJDM4ih2U75mLK1IymSL6YM/rWIzvDhGuhFB1pHVquYE2NqgQH
EjHu94mMQ3rXnWpqHs0JbfbVSa3vdfxrit/2GS/fkKhlDBGwMB9Q3RJYkVdhAuAjxUfZaHVceyzr
YYi7iUrUpaqlD44ZohHci1Ga43gfWgUftGcRn/p97Irypl8W2hNIw+y9KTGL7cJEz36kk57fmJNl
foJotTzkvd5+ixXGQtImK+u7JnuFuMdKVe+nKnUJD5Zt9UNEZrybFru6ymEOPiaa3l+7cMMJa4Vw
jUK0SdsqaBowB6s2T7ubu0X7TPIF3kcEUJmLJXKxv4SNMRIwTITxXZYoy49M6YZLtv0JOeqJ6HYj
XQMsvIPt3gq9IDMwVWHAkw6oExRLWCw2vi4etL3Z27wzqPSgDeG1ahM2DONgrJQP62OGphSyZBva
A5HXAtevIA2KDO+pHQkoNzP1Os6b+JucFOr0U1NjHTbzfHber+GSIKMSimQ3Est65CtEJM6ZN6Ug
RzTm+CExnjJX7WJ+caG1cjXqUTG9W5bCnGqPqlLvvI1cbcjeWpECLwllyhKWH62cWOdgdFLBO5CR
vXjRZ0qrjp4bFaq2nxUzV98DSHY03xZtTjw2m26aD5Tlrp2qcfKrsout1iOKXftmO9E4ftdmDLlv
qzzMlYARmIjOKXf7JJjHLDTW35wXP59j4ytUoXT0DXUGEcRQJEJQyH0Cvm+ZOnVlkMx9/NlaOpIp
pQKe+WM3D2UV5GGqphdhMkYkCRIIrmuAMNik37idPvPYFzmEj70QkrbTiHvoouorBzU5HrFBOAxc
BI+X29Y0B/W5yRjGPGhqaFFmKwUlHQz4bLrRM51COG8JvQ7nH507qdmNZIBot4SnO+11kkUVoZJq
lrr72M00AjYL1hbTGCxqiWMcr3dvX1GjoO2IJrqK3uqDyKOvFXtBN4i7icDYKcX64Cci5ERJeQnH
iynshTHRoIloOhJP2OeXUTbM2TtM9OrityyklV0pm069DOsZDro68+5eEOHZWNtGXbIcV/JSGb6x
WIl2L9VFT3ZRY7MI5kU2p0/OkIKqxvE7Jg087KaxH9xR075MoTLpu8Lpwx9qT2dnV2apNTNKZKhM
i1BF0qIvvMxBN5BRv3WoYHUXZd5m8557TlN1VocE7W9LiN9tysCTX8VQ2Z8VFtDXzhTaj3Y5qzae
9zlLEAlJqe8MZ3DnDeKNUvcXWwuRRJlWZELMsxOHmzZUN7Uj6R3OvYautrII631LHxnSlq0YhJ07
LLInr63t5itjQtJvzUFCgKKAlIBlMMbBue1Ibcfi7ORGtREsOxpWaz2VAdqXTb+hAkI6qEHfkBZ0
QuS3lS3oNK1eb1CslHEWBrQuppw1yNDlOxYIFGUbE1InAmmTUa9m3vwk3MTlXw3RfKwEq+ltP6M+
9NtxFNIvQm2yNmSWpnd1O8c/kICmGVBN+syeO4n5qqtBCniSJXUXVKUtIq9qaSB7kr45KaxuYTmX
GqhvBn5bjT8jubahu1uEN/id0dLZKCl4slRpMhWkEqzgfk9LiXTXYZr76kqMeZPCGg9nzMajkpYX
7gg838/KdBFE2PdZed2g8iQ8O3ca/SpzKwqCkdEq8Wbo7YH4a6AWSkCsfa95Np4NcyOqxYnh48IT
COgfxqHfiZbqYlrPZe9Ho5yJ30Txi7Me8sW3QVlyVtEyrp6jOsndTUM0aopYpRZzG2AMY3MxS4Ci
JE9oyMv9prIHoDlG1Flt5lVD1xPasZh2rQ1bth2uSVytGelm6JUI1GkGzBR6/KJBK//JYhINt1lm
JOodEYKh+d5shYEsqF715pYvytQggH0aqadD3EXV9FeJ//9XDv502W3/4+/t+UnhYNc+l0/fDwoH
6y/8u26gWNobwmKhx9HqQ5hIC+DvwsH6I3Q+8HqRU6wgqJUI/nflQH+DZJQ+FjQ19vSYlP5TOdC0
N4gOqY2y3TdQm6Dq+PvU/heVg8PaGZVVNoH4pjnFNe0PN+VhUWmmOFEyjqSBkSopjKTG2ijaIC/M
qTunPfrZGfufGsW/j8XpUo/X6TWd1OlwtMXalMs0QMGnXCOtY5cV0vl35fyoZ7GEWpzH0Jv07TxG
9bs8MfKgjOY6cGb2g4LGvp91zW7sl/hKz0qBP22R2xlV4m5Eo10MVUrdoqWdqWP4Lh2+zGURiG6w
bbIEQ3KSu9VyDQzEeP/LA//rrv5afzksC/68MvDcCFAwYVPmOS7N2WXEKj7k8IuioXlj8+dTrK42
OvsbD1+qYLVOO3vpC/O3Okt/Hxkd3PqKARJdi4a/1D6xQAydG5ZpoGlltDEHxBqLKs4l/Bw1WX4e
BpIDuH+qTLTPjx0E1egCEXBduOtmOrRBS49gk/UEtKkuzUPcsEYb6KkD3FPT2GN2YRo9zPXyuRlT
eJXQia0PNL4v7TnT2XoW0CvNvDJ+4FRP3uPL6EqPAPOWvLehilwv7fv0Ck1H+pi2kx3QIiUapags
4wohY7fvR3P6/PMB/t8Yu4bntuvb5z8oeso/tn35/amj0Pj/RP2TlvEv7/XJQHYru7Ya/rjqyycZ
J+0f//jPvyZ/7GX+VH4/LI7+/Ov+Lo9ab1iJrZFBuL7pqDIA/rs8qgnzDY3s9bPHeEqdgzf0r0FO
iDd0PVBiYBanKE75/j+DnDDe8Dmh26NpjOyS1+53BjlYOIflUfrOxCFQuV0Fw8BJVE7v18+kAYOg
K1rafjKH9C5jXX3daJayYTP0ter6ehNj5goKkOxfu7Rzt6T3VEGfCeva0uv6KVPlvOmactmidjZv
ZiVawKGXjVcaE/VNpll8YMs9K1h902Zlv+15hS6UuHWCgjSbHbaW5ILeo7KhvSSuZlYib7V5SnZ5
mbm7Ra9EEEnxfpbL/2HvzJrjNrYt/V/6HQ7MwytqriKLpDiI4guCpCwk5iEBJIBffz/I7tNSWVcM
P9yI7oh+8fFxWC6Midx7r/Utdwud59Viz3goJDOncua/Vgw0TQq3Fuuqs5u1x3hmX3h6tp2lkmvV
0h7IyHsH1pjVq7pGgDxX4lR1lc/uzt164LgpasqXRlKrBXOSnP2MHGXPz9+MybojpfsqadOvxZy8
JR6NwOUfBJH+ZIuGxoOkZK/mLzJ3AEVlzT0ZR1eaDsXDSudkxwKkh4NWvQh/inHMdEi4nLqmsehp
mxnm09qr2aNEfvbN9KMj2TTR0eu0eZ842ZuY+mDF9ohEluF6ZJsSegnt2WQIgEMyoVj1Mn2j+BpC
EU/JDhH2ENatnj40tUHaOjFwNz6pPliYqnk6RU437dxpMFe6Xd2WVirWsZna62z0/F0RcJNaOzKu
xto9M6yZqHrG27p50alx6DyXL/kSXWorOJi64ios/6hy8xc1tfflFJ9wCAMrK/mXHQdkBlNkZ0UM
7bsBlnuNCIZmtNFdiylTyN2EtyliO6c3R4RTmXzVXFrYss1fmlHVWy+fxqPM24R7P+rO0svK1hVl
zwaIyoQZuWnoaenttc7tMYO4fR514XLqAzCTLP1GPtQxm5Zj7POXIMjEOiDKJCz06raZuR9JKvpt
Tiz8C5RBZ1/RVQ0bTBtXFl6mvUKfdCbMDrGfJa+ZaGhhUA09s76+v/LAgAFRmCEmhtIrzE95nNdv
hqE3d8ncP9fK2SEDBJkWWPuqSd5qwwVlOlb3wu3Gcz2WLzJq7yOb/bmVlveSo8Vr+Vzqxa0hacLM
ahRb2WrZhg7Mm9dnX6e0r9Y22RMYCCwtRIk8Hkvy17Z2SVJLIHD+ouQ9ira+x8I4hAx/xbors69m
5TwYnnGH4r7coWnOCCaXaZhlqEol1daZPFq5rkxAzm6ROU99QtBDGnnojaNMgxwx5bdmC/V61Gjt
xeV9O/GeAVP45kzGHZr6ETdLzmOXlN9oSUFSFhqofbPgIaTFs0s0G6lMQeAcDG3AmIW6ThPxMrvA
zrS4rPZ5yqUd4cKCZkARtg86kGARLo0rl/H6lt6vy3BhvlYOz8zocD919Pzb3ItirkVnXNVjMt4k
pix3s5RyzRYjX9GsizdVQB4Ug15npaifVnrGf8CxGqhxkGTRJ0x5WIrmuRtZEPrJjdc1iORdU8Xi
KwiWdyvBdYfg/Fvk2zsHeiNdrH5d2Any76FBi8eySF/AOrglQd3oQkvClZY5sJ/LtUmrbYXT1F7r
2vzElXQ32Jav81Sn3+Bn+nog6CgUjjlTBYmv9LavUR9/88d8eMpR9IQQJhCnNhGsamhMaxmIYqXS
rsScYI4HL08FPd/2mUHOW2vqr8yl87VmEbxUuuV4bCJiDQxebjo/koXPrsyVPwUgOJ2BlbYczE2V
+JhyfGbd9eQ0x15P+31mlfUNdMB5T1HePPeVyDe+X5dXBRrDtxp3B72+xgqjob/+/tw4HTnivGyC
GQavVNDSw9WydtrrBg/ZyHq013w663aSBDvH7v+Szf0PbEj+22Ht8lv/md3+XzKCXQgLv6mk+qT8
8xVtgJSv/U97jeXP/V1QMVSlZKFooYDAu4sd6X9vNTTD/YMya/Ego4Gi8brYG/5PQeWCf0TTseCi
F8Xbf/Yahv4H+wu4IWwzGMU6/2ansYxZfyhx8OJQ0dEzW9yRNFHMi+342ETTQOLaTcxIYVq5smNF
a81S30X8oQ1cz/ZRz9sP2SoX+C3sNvzuouFDBUGVyU795/1NAWOkGerkRsQb26iuB77VouDD2Kor
RFB/2rm5QcPCNsDKnn+4Q78ofX7105gA0V15GNDY/1389BR5Ta6a9oY2bHtSwkUshBHb3gZpYnS8
556IrydDyUMONQDwiesqteLfNeMPSqELzev3i4DTgfE8JCigiJfmFmVI4g4ncbOMXUy6Ya6Zr2Vu
o85WixEBTNNstOvcLY03Ra/JC9OCwSlelJxlMoaMdUL/gvvfddEDfyDe+NVlsk3AhWjVKKfYjv58
h0SlGgPv8VmvGwEDAFT8N5H2BmNrrDgteZAtsZJQsadNOZn4jIKgG61wkn30gTHmZ3XXX1dp0R5z
01Bqw4D9+UCcCRq7qEgC5KF4q5y+ehurwF3Dn02OuVEYn4fC8W6Bf1dPupvG/0qj+Pevo3hargAb
f+dCo1voNlGmMjincSuemCJ2byYDvm3cmfHu9w/m8qpdvIq0VqiKeSnobQTLq/pjZewLEvli7dxU
Tv45EkLc4Xi5/f1vLM/25W8gTqNLQ2yQTqXy82/gAaTBHVlnXAj1Orfj8XGEnkOp0HWPv/+lX50N
PjTMCTh7ASDQRfrxbKi1PQiB2c3IS/QJeEVz4xeN/cGj8avTIYOJ5QutDP74i0vWo1kyZZ7clEYw
NWHjiOKgM977lJIL+4G++Vfng0vIg/eDdhMB18/nUykVGQTA3tjt3G+GTsQtLpieJMt/f9nwXS+Z
TvTQ/mHL6gJFSzpLbrwgmx/Soo6hMtLu/v2PXIhhvz/UaIexPfByI7X3+Vj9eHNUXcX15IubipGM
tm68Zii3xG4FKybt7XNpFd29MmdHJ/GzI69apn7hI7kBorlzaZNbHxzPL64trUHeLnSikGkuvWgz
ADanyH3GZWV7yIglAlVO+MPvT3o5p4tHn6UWqibdy8VaclFR12gU24g4W9Mcaho2gMf6qvws8uxt
DNp/5cD8fn2BEKFvgsmJ8/cSHcZQoaBMGc8qyuKD1xPYqlvYGH5/QhfEvb9+Bdks81p6eYArLp7+
tCRcRc/Nc0AJeSyWkXjRUnPzcFVI7nQJEMq0N2Y1Aa8AHeA8O+6sbVo7ta5m5rMHk7ioh6bp0nsz
jUH+tjoQXUtL009Oj9Hx90e7HMzF5WcJ54HGSajDFbi4/HZv1g0SrLNrttrNXA31GxOkOmwnO8Cc
FOt7XenOp9//5i++HD/95sUa1Al97NPOPqcmx7RKcLivljTkE+G56E+s2mUukXfEYBhOPl250tXu
fn8Av3iwkdFh/gagzizOvHjP+hoRBYvKGXvbuBm0Vl6PQiQfPGy/2kYsuylUueRnEk+3HMUPHw5Z
GdA7O/3MPsOyNv1YEbJsCsMmiY1QjWenkOJLneXOlylju4GvFIHbqnX9cmOnOqVkYeVLraQV4M5/
f/4XBqu/HlFeOjSF321cl9/u2TDTheh8dnkuFgue+GR0Sf6GUMDcADFPnpjll8jxJMIhPuOLdMkx
oLEOCX8XBLeDrZW7dkkfKXtnvkLNoj5YcC8gc38fIjscXDhswJlt/Hz1htkJlAz0M9W2cfRAUqSr
PBuGoxwk9aEzIs9qZfWFUq46ta1KPlsSg1yYNBK6VM7ufkNUkXkY6zI7loVWP/z+Ev7qEQIQSDeQ
rTKduYvDc+te6hQQZ611yp0sgzbEefd38faThPbHccAv1kbameBffVqklBQXK0k8GTFj8uGMNnFJ
egTH+VjoKdmBcwQUtyRV8y/R7n/7g7/6AuHph5vHzg4j8uUYp54HVF2GPI96352MLkNvlKX2S+sq
81a1JSgK2IukF066Mq7txBj38B2G+4im0Edfn1+d/KIagC0JIIQxz88PAOqoyo1w2DrEGG/obDx6
5nhlmKVxSk39g4/Qr95VDzvj0t+1QA1dFh9daVoRk6Nz0Zr0Qnyyh1BjIqCLBPuxBpENqUjZul2C
5E0MqhUKpahKwn4KOm01T0SXgxzUP7gbF9OgpRjjoPgfjEVLstrF2twCgWsTrT0rQV2BPOkLAMo/
la+/RVWwcokHlXR5fv9YX2Qff3/t8IagGGMzpVNoXPxmVqOpdYjCtpSdhlrN2ClKbQfPRIBgzTa4
DszA+sm8AgH/WVvWUKu/c6Zu0xnVS7zsR35/QL94zyCl8izyEsDNuHTJzajwACmW52CO2wMPfLle
fHMfnPU/fwT+BfQ2NvjsDuxF3/3jSq2VcavaqjkXoyke0YjJBwNOx78+E5zlBo411gsmsY71849U
xpQXjaPORW+375Zys+PsZPUHZ/LPnTc/gl+TdziAV3Ap3y61oNIc+E2drsz7mp72IZpnojTTwQFd
8Ptbc8FZXJ4VChasRPRCiDRE1f7zGU2ungIla89enpBdaft2fCdGJ3mi8zrOGzX6I+i71HrUyW44
jFQ1r5NhiqOtowQ1J8zfpQww9GqlqA6MS5DcqW7Kso20ZK3WHxzsslz8uNHhmpNkS2A2DRUW7svl
JHNo71qRea4gOFo4/3tjZug4JCeSEaAZ+JLUJNS2ATR1F58xf+2maR/DWcr/5YOwHAmFBK8Z8FSM
jBdPW2aNOVLb6ewi1AY74oE30BP9g5tz+SAsFSvddOLdlpEV531xb5BKa13cn1XZospXqbqGHhTa
BLl/lO203OWLC4sfl7qYLQ5Du0vfJ10qIxiC5uwWrZ3vfFv3jokKrG0iE0jTk+vtWiXu2nIQt6Wj
iCwKmgB9sat/+eAOLy/Qbw4kuPhgJB6IBbPqzokt5TWflfK2MVV/q+vqutFsd9PEk3jMXaJm+mk+
4ksatpM/GntGFQRXVqaWfRQ5uFzk3x3RxQsyTnOStlF7RjeErJPF9muUy/xOKVcyOvDSsGPqucky
gZ69bv7tqrY8AkAcLZ+uJBbL4GKLwrjIx0Upz15hqJXfMD1LpPMRKPlXp7gsNQF7BVwrlySWCF1E
Nc/NGXnFDEPDLnd8zUuEm8bWLyrx3IwxXKV6LHaMivUPVrt/fLaXU4QCw8rtLb2GSwJuriHCCrrm
LKWvoyVWpnlVyGm+J5KnOPiJ51xpyAXLELnFCOPVL7CuTIkV/+nQrfdWrgAdjVW4Mv6lb57ikiMD
C8A7TvHssX35+f1jZoXsOJfUOHFwAupCOzAZbLcmc1N7HpDXhrbQp71W1q9jsJBBEl9H0px+qjCD
XVUFsdAfvB6Xld5fR8RiAIgKjstlLju6Qx/lQ3fuhokwMrMS8ouRSM/HPG176aovA3VdEVHebEb6
R0mYVF1prD0j7hckqVA3Wk3kz2q2/cEJNWZ8uzSZ0FpquW4MR5Dp2Z8fHPGvVhaWbBZLlkl2QRdr
GB8VvRqr4jygi5k3FmN0sfL12TfWicK/F+Id0eh/xJivserr3W3vxN6f1qwomrmlhfvBN+Rym7Bc
waWiwxGNdOUf3qg278fYHeqzoTUEVtW9jsKfLL2PrOT/2IQvv4OdC4s3QhzgDu7Pz07uW2VqJst5
W2VFanrRvmVVjfA+Jjf6UOIdnEP0j3OzmkVmFOu8LZyzC0uKibWFb/OD79UvPiV4+ikXUVtB47w8
HOwAsTn7wbVkPHYVY2q6GwwhXpK5Vve/v+O/uMA4ry3dodFKYXW5gnsishlNatfV5I0HuyjczZg1
2gfNyeXqXSzKtCYty8VaxgDnu8Tjh7LcY7ce9aZ/Xbe9vY+isV+XtJjvsoxUuzAYynz/+5P65wqJ
OQ9XH4k9tLiwl/98N8s5GopWDdeSAeyz3tadTeSDKgHd+L2NXUKPW/tEz7JRrERq+loOZO18cAtZ
cy7Pml0a06qFHfA9l/vi40iFJca+r68tQdrHKlNDE2+Q6nXPYzsHz47VqUd2e8wyRJZ34zu53Hjt
NLpQ8nak0YWrK7aFc034C/zrIvAQrcyRCPpDEcRztjONatY+65r05uPU5PpR6y2JHqDvuKh96/S4
TWZYritzGe8bc53do3to3hkeEIiKZIxQBDkT2YUMvrQL9PyaGIiZ9bS3vuyzuyFpM/x2fCXfO4zG
50qN07vjytjeoEaXRqhAku3HCRX7IS6yUV537gANtumd4n3qLDLkO1qn6bqyiv6TtMmPXgU5NQdm
ZzPqtzq+EuQuppl99XCjkCM0GNonWEcVqfQMzgdm0El6ABukvtSlNWXrxNTmCgYlBN61N1jWi2HF
JqYvTI7oYufZvyETjxhIftzMVsiry/44pmS8olrGWNyVzLoMHIQCzBMemoK20Giwiu2COjDqjfJx
bKAWbxM/ee8yvRxXEteujXvK5ltCETqVW/KSkXkwxPeLHapFnBjpMIjMCflTXo5Jmm+xtkLr3fv7
dsk5uI78BQg1EekxbiO4aeNtUA7+ziJCL4aQvciNpBUZ38o00bEJWWqMQ2xoJaysKAaroS8rcghg
nrSSyG/nc4GSrlyxnWsy1DOG6WNqyUduYJZXThgZvJqPXaryfp3advZgDg7qvGDAhxFWEdSadaQo
RVGVgBDeWF2MIYl8MMxUM3KVO5KA+GSabm7eueQuGWdbjh6LXzS4qDkcaeSbWfZ9uze4uYQvyNhf
dSaAkBA7YhmtUrNjeKnlvZAhThTjT6nR+Y1mbXypejOfj6VeTdoutqP2vXIzOZ+bZCrBys0esMYs
7qr7DqOPXE82/o6ws1LDWGEMcG4nnG2f4rnhCdKnHNgrmi9Me1EwesGqaoMqXjNI5akOolrqK0v6
mGOUY6XjtpoWUQxSx8EMRU3jFVzxhAesV8YUbMg9KtoNQWm2dWXmfdpD5U3jV7sTnb6NrRLGvzuN
D9ZkusXWRqEzbJmOjQIzxJg96KP0+STqWYLXMpHD7RCp4c6omOKBFKsANidjYH51MyAQW2RA5ga1
1nDyHKveWfAnw1wh2q1iS1iHyOE/g0IjckMFe+wRqyVuxahvxUPSlMYVGj0N/E4sytCTxowZyK97
91BpZffQ9UFyM3ZLYlMiEpa2hobSU6f7pbUyRxHkm35WCIRmjF6oSuxh7P8qgP4HhA//r/nPaQj+
8AX6h/ryk0JgyebwLy/7Ylj//gf+Uj1Y+h8LtBHuufOXfoGv0d/2c/+PBbbFDmchj0FX50f+1jxo
xh84iVFPMmz9W0f5H9GDZv7Bv417hsk95R9bln+lsLS/Z5v98Hmm5eXSTKA1rYMnoa5c9gg/fJ4r
DMtTF3j3XSYQHyRBzgtGFuuhqVX7ZJodTqbAzc/C9as74gr9a2U445vOdpvAN9xRRO9l65ivz7nt
hvGLOUbqfjJ188GprHrb4604YAhLMXEaD5oRz4+GisVqFDK+i/J+PtnY+DaCWMMhtIZ42roN/79M
kQtbvU2QKT6WK4vs4GPRRQNYONTl8TbV2h6VEI6KTSO6Ac1RA8cwJTzCWyel57w4hcFGI7ZnKGa5
a8kbk17iKW0cLKR8UYuj26sAYWHjdh5Sr3r2twVi+3ylkwbfYkmX2hqBerKHoINVmSZQNYVOZ9d3
hVW6hMLBVnmSLu7hsLEn+65QmbfjUOR1EdG+g6hv3No1EurONtS6mpz64I5LSHZWdgaWHH1MwjKN
111tHDHPlLvISs7st/VTahvrQq/HW+U9B1Z/21HVTynMN7dpsP684K9Xd5jWjliH3rAzoQ2Um6g4
zVVyVEP36BU6eMi+pR/k8flo73URfdWiYDg2rXquq6g49PVg3rQ2liUvY9xlSaTaqftm6iPhd11z
5FLd+MK+H4Om3thEIOGtnXChivgtTfGyiNp/d8y0XQnHG1/1ovuK8iJb1dj6voyO/JI0wUERjlq0
MS5vok8+sdJiDyed5SvA43u3bL/BIXmElXHPordHerPJ2nYrUZuiz+XvGhM+e59YYCXxmsObiqp2
m9Z+Ta53hFZXsz+5dfHQwje5Sk316lg4+MIk2jfDxDXtofG32bwbCgYJJwtIXzhWyYNMSfJFo4bz
OTSUbm4g/+jfKsX9AllOZYDRSRMjGhQojWXYZNXO0Qq07f2hsbr0SdnRdBzJjs5QguTD85Dnbv+V
nJ37NvbWxFk1Ttc7q46JSSghDYbV5EtzQ8yyDy7BbgUsvZbPqeO0iOgcLGGs1tHUH8tAwzA8Wjh0
rwjwka/YiMtbOcTuxrf6+OAIE1hnWxvYJ7uRmhpF5DoRsngieYVGB5NcZv4dJLj+PCWMEzEE3Hop
fmo1yT2urs/YAzatVXyyyBotYvM+nflE5CDoO7O+6+M82Tqj1EMnyCBxWljvczv5AtESEJWDAIcP
Wcg0E+0r59PX/VUphdgTy3Rl9VkRIuadVov5MKPhi71cYRMt9a3Af3guslY/zuycVpkZV2v0Pw4O
KU0P2VjwF3v2EASCfStMedMYGd59xFhXpT7aK1mgWKanGhZlC5ZYK4aNp5WYEYseN2sV3xci8Q/k
65gPWuHEd2iMolVNPR/S6ScSwFM5FUbXf4Wg/LlI2oOWf6PhaTzk/twQZOtqT6Vry4PRBHtRN59r
Eta2eUHVO1rGPitAPrg+HhW0Gytarw4CgHpcQSFVRCD7cyjZ9KzmTkf/LP3eXc2WvbfHyN8apTJ2
lrS9NyOKiY4QakA2MJtfpjH4FGflPtKII3HqdC/K8Y39811F3ERIt29N0Hcqqu5eDlOwmoqMrBjd
x29fROmut2P6pul7xKVby8KD9hE572LIDlOTrXMhnuJavttTn71lpdynLR/8VpkLAWEVoRJllw/g
wHRuErs/l4bzSdNkDVZ0YI9gA/rxdeolXkc9qPZJ1odg6THwqnGdDdBmyzbfl2XknFMvr285HRgg
1ZycC8fqN6mRRnuSvOFL+dYx7tCUu9hDvdjw9rZIUCTNiOBN80uQmCALbUrPh65caPqFIbZFYjLo
coFLDmx7H/Hhfk4be9fpAiSS+wWbFrpt4nXKPZh0K9qw2NqfBd/PW8uqrcdaQVWKkJ0aicm7awsu
3OSG+AibEMT3sLOT2Flh3rffqcPWLD2+CAHXaoc6YBtujUI7Wfqg9690OIqTbQAhq0ZXjd9hq++l
qSGa9SJb4bpMYGfj49QbIlkab5cYyXCuKJb8a7OqjMc+84iHslNN2xW6c86DtD8vSlURukCdbscW
aV3XtoS7Z1OwjbWpPajWSU+4SXt25RbezyqQ+Rl8q9gqKCloV1XOiyn1dQpGCBBM4IS0i/AlZM60
G5njfK5j1INFccaOvCfoCaPOvhqHfM/Uudxbcz6gkWUJpHobDkOl9sy5vzG4aE7WqOvreMzdIZQj
nJGksbU92Md0C/oh2nqciwyG+dQWjXErtXEVu4pLwDmQz/bUjUpxQEn9aQa/FUbydZjTZBsNtfe4
AOdJ4EHH3ekga6pYqn1qy2gT+Y37FOtZ9Uqk9vwQ+16yGanYr6lr0id4IeIwkQ1P6mUSH1VaiWNm
BtpZy9vpTkv8+kuCLFoLibKe+HpOfnTI7MLkg925n7pWQxeM8/+J4Vj5Jgx3vk9GK1rr7gi90o7o
+BV+dMuYIF+75WLYNqb5/fvm7//vg/+XuSgq/nsR8EtSvL2+KZqOP+yElz/y907Y+oNhBfkTC4mJ
UfcCtf57J+z8gZ6RjheKvKVbsgxo/rMTdv7A/rMk89LxJnl9sVr+TWLSTPOPJakGgiCCYqTq5r8y
VDKS+rllg2yOqA+y7JgBIyBhS/zzTriBrz8FtGFCA+d2v5+qPurK+3jJmouux3lOtZ1oUUdcp5HE
vG5Y1YmY0vZhLKsgxPsBE9hzDV4iWMIFZv/qgAm/PSV176zLrh77VaIDc/D8z/Q7T540x52sE7Vr
fCcMvAh/NcDCdFVAyj6VIh72qp6BNwXOO2SjCj+OfPAq5W9R2z0xZPFAjOpCu/NTCuYQLg076JqB
07ul9/lhsnVj37o9zhgxl8RIzum+5l+5r20fsIcCeXMyK83dgXcxwjKil1nGThW6sa5COsx4luz6
2Ta6t94RJ8st7rilOIZ6n62Pn0Vh1bPM+HY0nPjR2575QzCVd6Dvz41Fgitb9v7kTTFh5hMvdLMj
8zZKvrHiTOizYvzhoWSTvLOrEYC9PsvuSBXtXiW94bw2A7SjdES/Ner2fdkY2gFyhNp1mKixa/vB
pixKkAW5vgdMQ5HcA7HYtgYtmlbxWVTWgAHKTEBYzsM7sEjSG82pvmkmaCZ6kQZn11bu2s/QMFIi
C4Jkose+7FB+1zVkuA5ffwjGI1rlQt4y8agPnWaNB0MX8saAtBSOcqhOGqPfVU/LdGXQSTnQ3evX
TRkbD4Mf0Uiuh7J7b5Uxb1Uijee5GLCQucJ6yeHs7Yq0LfaC63fwu54Yzz7p9I2bICEO666s151N
HwDsrrnWGav0nappFRYz3pao3WYGRT52JzXt60CvRdiltd2uFprGyqmH+QGOM7ijrpLHKfWcOxLO
tL1Xg0MYrd7ZwD/JTv7Ehk/vHHsX5z3X0DVHuXJk7r1X5G89+2lR7DPIPqu5Hs2DPVrpQzp447aY
K5JC3CEN2bhURxGb7YmehXGwgqIKG8767CeYsZLUjqNQ1V1QbEacpGyDDPsKkqF2Ik3ckOxDpeIr
PTnGLmrz6nVSathNjqbvmn5uF9WWcvdWg48ESxJlmgpaGydwFF9ZbTcfFuIPz7WfnSp4XkEokjmM
bEYRFhsadkUaJrlghyOP1M5UKu0pyA1yIXGN7aK+Cl4rsBSPGqiwex6cmSeFwbAErH+HEN/Z4gIG
YkN63Hs849rSUQZ+oqQAnd4mn3HXeDsHjgEpIb5c6QLigpoHcYVWnL5hVFhbSLzEFgRWu3XwFGxG
pzI6yjHJRjqzhPetUU2zI/LUPkE4uouXQFqzLJO70hmxHWo3bS+CXYvrS2pOcYZ3cKy7or1icLDv
VFPee7NZ73gMzohn79OgfK3MlvK9affK7dJ1izmcCza8THw9r+cq/mQP9tsMRBpkuU0yQDNBgcNV
cG9oAaQRKzHOfms8e+CLn2iup1ur1Pu92dr7wStes8jUtyZssfOY59Yq1eZ3q9WGNzXkN1kUPFRV
tavpVq3JNFj7UXwj5vmxCOQuktkdu/VX0C7P0+A90mtby5KceL8rndCr2o105Yah1M5xKQrxip8q
3Xk28uHdMyM6qo2KNiMYEvAXN8yiGIMgNmVXl3tQjUj/i9z6UyC8s6yK5pSP2ucqMfBX6tWqxJkm
3eRUjMnBFdqzNijv1rS1aZMkzeeBzqULjqq2pFhVtQDV3Byt2tO2Zbl008t6i1rnCm/KbkACRyuy
3mpJnG6aCf6m9LxVI2v73u1MucvTiaXRM+bkYWzIlantJt9qXnxv2eyblTud/JzrJ1RUhoRDkzZp
a+FUAk/yZofusEdpASTVxZYajJu59zd+8dW2EKvgnmqBOolrHzRGCPA2P07kJhwLG7lrLLyw1kjX
Gupg3re5c+VpIMa6OX9Pg/HPZNYoX81p2RBfB2lzTNK0pOAC1O454j3u0iMhxw/+UO6JDrFCYY+b
xI+uaaK3a6H4pqCH+jOK3A40mnsnlHoAQ3UaeTNCbzDN517jfUIueFMMntyPwjBXnjDvFBEaeqBu
SRAIvmWxIHsy69yt6OBlAZM5k7rkblMXJpPHf2A7N+QJuFa185JAp5HfAe6zoYXZS6oAgmx9bc7e
KR0HSigxP+qFh1o2rXu+tiXpB2AX78lPhudizS+9NIYNWdv5nxje8k+Bxk0DOTIyBqlKzKJp1+0M
s2je/RY7aNKO5EbmWfsV/g7lCWe6C2Aj7ypPI8AlHpRIT8pruuCu91we8JlaD0cg4vQt4//oXE0k
DeA8SxxjhZcmf+u7IbmvG/66bvUy74ko6Ae176cq3Taee9cDeCLTG/hK3Aln1QeNA/xHL49mLpmP
yGbY4BleJbaZXRUw10J7jrR1FtjJakn823KzKb/8ZmdqvHAYmeeVYTbZ1p1ab2N04/ja6IQrrdPO
0jfkKNPcj2UDbdCdahPnKn0+bQ32ZiDrweUzeEyqOGs2ZuFi/A/dsdfq2zFNwOpl84aReL1Syii2
aUmFl0TJPoaXmPTVq0M0edPGazPAQSuYeNTZF72RIBUHaHxTZn8e0747cGFudemsvIYRRKUDo2Lm
oJJsE/XxmdHjGiJcy7rNF2BVj4O+QuB40vPprR6QITtBt45G/a5OIcHQt78FIKYY7PBlXWYjwLIb
zpFcpyrKoDjrE7ynCkaXa5TjmlsIvE7NwbjuJypYUhtf4QMBLYtc+l7w5tgMbdIR2lVfmg+UW7yb
rqWxqlT5FtnMG4EY6Y1bIUrEgvxMOi0rJxTLFYHdoKws6FdT5T4mgNRETt0VNEh3KyQxqxxeUhjp
Rb2hv5nS3ACMoLJpXkfONBwyP7H21CiDhxQJQXxGeMp1psXiZPgq2+dBm+0GgjVWuiy/IDUBMuQp
l3YJ8sdkU6suuqpsPzpDtsrXvqPRlWqK+TQg2rsfaHx6omm2TelrVxCAvjVFtm0aDgXY0Vor1HBg
G+a+pNLwNkFqLyy2FvJjJQIQRxX6xpnHyF/b7vg5myIwjCqLN23ciFUydadAc58dTKAbnbHRQ1Hw
wreVDv9OVLSzXGzTCu72G0GM4LyLhRPvejQYmqwdXmGarTvPxAzdddmGD1tdThtXmCX95iEx64Ce
FTeVdk/BBaiq3t1nMfdjQymtFRtTjVnG5yCetOYOSicCl9CiVWPjQKYTgWl+tNy1NRkjTmMYeTmU
ym5KSOy0smr0t7iXCYk04/4ZA+jUbzShQb4oBFDka18rabMMumVgUkgm/U5PDU2nn+XKdlvoxIbd
avFkGS/S0sdD81/sndd23EiWrl9lXgBnwZvb9EkyQYqSKHODpSpJ8DYQcE8/H9TTp5lgnszFmtvT
faHurq6KBBBmx79/g7pCZJsmHvPyJUpEQrOpzdPI1yosnUgtN0fnV1WE/aCRKGIE1Z2X4Vq6r1PR
/yzb0OmUDQK3xCMAhsTzL2pjh78HDbs0nO7iRsmxQuwALjJIUvGdIZGjYIk55e0nxVHt+0JVo/qv
qnUl0mMFAuRhiif85upSmeLPFWXtXWUjx0kVdrIZUoziQ4CDEKwTYd5lLbcUYl8C7V406JjRrAny
bW0R2Pex6g4gTTSkOiiwZg4S2KRR9AmjI4E7YhtvhdkX8n4cu3i4kzEWSUjZ3eagR4pV0gX2cp5V
mjEHPhkz0WpiiB8u1iF1R1qFpMlr13baP9CNTgTVMUiub6H7506ik6l7NOAtfvIgDv7lJXmI86yt
uRUm1HYit2QoA1VnE5bVCFbMCUU6VtaT/pSQ0hYduy5hfvVDhb1BGxXiezEqxNGUthsr64Tem3kY
ZVzpX/tQKM4dkcE2O1GBIn6DVAZB8qoXSVMdwqEZlGfg3alf50Ptiucitmvvi+YItmoCX6BU0SFQ
2j2rS20xc5NIzdc13J1slXCo4eCqh7GyKbqmxvisLAl0JOMttE+ORoLM3QAhM9uGWtxmGwhwNvUv
e0bz0+jannMHbB+/7mywHlIjIIGxCbzwxYQX9KN12Xix+Aqaz26cjfmGQyHvD0ETPKstNuWbaXTi
AUn6JA4xuJz20zU6V+zVYVS7cN1qGpcVXB0lWVBdUvp4sTbDnsVl93dlG9AqGFwl2UMvdbsXRbRq
RRzuMBRPat1XHLP5yMXYSGKKgbYSztpURI/KUbO2sgu+lrlrP8dqmh/jLAcBn0+bRsQ591gMuZoO
mb2N+/A2ScaBhvd8sdN1eXQnQ31yajV90lVClbPe47s2+Is5q1bVa5zeaKNgOmZ+Qwf4mRsT81OT
UPuUaDa31Vl2awnx6Gvf2ckjUJykC4u/LsUVzSjMHWw4rtE4qD+8DMnHhjxwvBcqp/UONVX4F+56
rbJp6sERd1WG2/MmmkZ5X2Mcuwp1Ue+8AOHX2q61oFynQdN6d53n0kSv7C79ZA/hDxj79gnfSVoW
geatpWv6k97JbcYHKEJ50nEspi+VfIA5sY5cZPR3uSMHDMt6LXtswuT3CN6/cfAa9XZjRQ51b9ja
tq5xVe6IJaP3b7jyh2ISsvv/cap2/OMX7l3FqZ5+VPLHf/m/+v/a/5Gtv8arWOv/xqvgEv4fwkg9
KBQwHSGRAwf92xmHpq4J8dYwIPzyH/gr/8ar+CsOBGY6t0i75pDRmRj0b8AKBzCM7h0SWzTahir2
4u+RrPPLXvGqkMcaOJNjYM4fngMjeMEw6oFSlMHznAcBDQpqq9EqvwvoyYdXIN7TvzrBrzUx53Sq
P8NApCIwlgwglSjNBas1D6ZSyUTl0ompss+GmkwbaCul31QFqWqKZn4pW0U/Glqufqkj276h6nr7
lIhD5ma3Sqvurd5UYWkJbtrhqSBxba+lbr4hDez5+jNeGgQR/uwjQMYiVdU58hepsE9KLYxO+LoF
JLLVzTrTm+RfK+7/KfY55/XNb9KDmQpL1UOjyJ/zr3jVaVdArANvjKOTOtBaUIoi307ulG8UN1c3
738gqIyq6hi407nqYm6ksmZaAyGcElxa/vZKV9mpEGBupahfem8z2c6GNg1lFAD27IlwbrVGfFKj
0wDhdhv1WIZnXPZuEAgX/Mw/Lw7Pfb4/Xwd3hiWBP+5EibedGp1Cr6xOaOSmVWlgWVoG+q9eDBRj
wna3hpTUeWNUbrphKikx6Ve++63CLIaSqaNZIqthARB3iFoCpXejUyQceRe5ubWRk5N9vz7KOXPw
X08LS5IHZScxkUuev1RQ1DwY0NafMMj82QOJrzy7+mBVLlRqfXgfx/Z/RsPCkGwEClwUmuejSd55
E3sgDLE05V5SKa5yMdT76890YerPshUT70PyN3i481FINetsPW+Sk0GM6X7w4PDV+firx+T8xiJ7
MyVhr7meBalmTmVhqPOR6DZrmV0l+QmnoQDLYCbPIfCEdmPHePOR8P2BNoN/gEou1BtZf9C6eeo6
FTvGlMcbGyT0px1WWFDI3P1QTkn33gXNeKhY5g+Ewtlc2giMmiH6BkY/Ht1xSpO4bFeK4ebb65/p
7cuDVAT5G5rurNb+Q2p9tUPVmewxIjLz04DO4TglRgc0lho3Rnm7ngl9gXekIufkkLTsxZwrLZ6Q
aKv8VNkQckFh6G3q9fAzppECThTqj+PUfUCJJn5XXVM+BoSJrsupHHfvfVz0rqxm2Lu4yCAKPp8r
MWrnUouK6AQIPG4jqfycw3zf/eV4wLmdpKOF4oEX5yeEiVLWMQvMC1q5DQow+NGx6//lKItHKUUI
o9QYoxM0SW8d6ZSP9EmaG6O8WcYcKfPiou6YCepLarU3Di6toTI/5Qo5ozSDx+94a8ktZbX7dP3b
XB4Ke0HTxWwBxfz5t1FLt3dLRyWHg7zaj4YRdcFKr/v2JYXAb66uDzZvP//hwLEJksvDsY8ZAuJx
ksMXg02NCMfSqcpT3mRPg+Xax3owdRJtx/XsD5dhVI25Xt/dKK3eLjeGBS5gUc+7yDLq2EixR23D
oTy5Gi1tI4+DFf5n6bs/GqPg1IgQjw2R6X7+Jt2oSCoFS5VTjWdstcbLRub39SQCkLqWJI7ju98l
bVyWMFYW5AUai3fpJMaMpqbVySH+xN0G9ZS9ZLgLBTtSslw/dCb356hIG99AhUba9cHfbssUI9Tc
WLrMKqzl4GHjmKUxOPWpbFvA6XTgdg163STfoigzvtMwJNf1+pBvJursisslgGMNCxHLXbxePZ0G
UYe5OIVQ3+icZiENQxqgVqBZj9eHejNfGIoCBDMiDIQ5TxevVlHjxLGrsj3hr6X/Nnt6NpUqtOTG
S7zwRNQ3bFmYdc06s0UB0oMRTFqRdadJat09QFC+y6UIj6ESBF+vP9Gb70Xlwe2Eko41jsBn8fJK
uJZEpDTyBKNezAym7K4fahTertIeaD67Nyq4C4+GAQW3LwpWDfbt/IZfHXBh2VZW5Al5UnQeSFRA
zAXY7xrBnHNjcb/ZU+ZHwzUVLwWdS+IyCJSp12DBL+WJakj7QapFQgBClz8MltP7Bf1NgGuvs7dO
Hlo3olsvzBPeJbvK7JhmUdadPyWwWAoTVZOnPoWFV5tAl4URTTeEqOd0CTbN+QFfjbL4dnYdQzf0
dHkycvUbypphq5uxd8iVMviUJBkAfZD0760j/4xJnY0eDK8wd3HMGYUBiy5gzN5NnY0ZK1/JhGy2
SjDeMiW7OFOQc+I8By0FvvX5O7T1KewMzPhPXkUUVWnEAEdWbqxTW7tVhlwciv0ZogsWdHC6z4cq
eshao2vLE0K68qghXfmqBup0FwuzuPHN5kyz85OOFwdiwF0euTIrYbEAhG53fRjrHaA3KD1+mG7i
T6To3OGAHp5UOejFAedL5IhpDPlgRRa6/supm+KRiG3tQxNZmX5jA70wW6H8cJ2C1T474C1+UqUO
tcpB2J3GvmyYNL15Z3ZxcONYujQKijoi1rgP4yi1+J6A5DOTlFGmLiMAvJbDLqUM3b57P+NeD0gC
vMNBtNTHxhEJGKNu9Se956iNOQL3KgkTR0Ky8a4UInn3fgZlCWMA1Qa+0LiPnE+dHtNToRByfurJ
fFonfKi1IxR0ippebd77aEwadAxcDrgb8Mf5UKNwiH/GlO+UANXa25xADI3uOXjGRql7B6oMbhG3
cjbfbqLmLI3gWGW3NmF5nQ8aOnlQ61ronUw5eOMp0SwR75WWHI8jThVBtRVdW3RPGUSG8pQBvDg3
JufbTY5bHg7XnBhzCsAfY59XB4aMdLXWZKycbLdx73qn0h7HXBH7nE5zDq1EGcxNgkOjeWPct9N1
FnezJGY5LgE18+96Na4VWeR+62Vwmphl2yKF29GUQXTjjHo7ynw6gGhgkgHGttwNVD0YB9J3g1OQ
ttNuNPVo68TYr16fOcCF/Nqz+hoZJh4nKsm0NlDq8g5kVQqyQ8xgHuuOF/ZhcIY5IMftLWKCvKIZ
djNYOhO/CTsj8qfRTbQDNE9UEjq8gQZ0XeX0kLRc9NuJnGAoCXqTYRQLzw4mgC+grNP9M3tVOaKn
bYyN1cCiXuVGOCQbiw7Fi2IXCnDNaMxh9lVQ6ZsG92s+pBaiVw/qqhYbOcTasDFVzO3Xnlcm1vcm
mfJxTUNi+pLRLUqfUgnFZq3TEqMVFyBRRHuIWW/5cbbZT1dqRdgbOq9cJj/itOtbYgp1M3iKZBt5
j2liid+WaDR8sb1MiR6K0q3MI97Usv0gs7CqNzB04PGT5gC1jbaimiLjk+JrmE+Os8nRSocPLm79
sKUHI6dlLwwIRVFmu91DrGXVg6oO2UvbOo1BeLwbxZ/s0Yo5U6iYfwzGiEtalEI6fIxEhmNlXEzu
d+Q91RcFkkW2n7y0xeXZ7stwP6V9IL9kaZ0qD0jdEuc4QOxRSsJLgkD7kCADqglwRLb9OJmd0u8Q
Fzk/DHPUXAj6hDgcIViVNS186U6H2qn6CcUBhINNnHS6s+pKz4QiYCZIaAoMM9xdoCvDR6Uj7mtT
qXXytWlzmG2edPKS1iNH1dqQBlrV0AviH1WkQphEK0TMVwuie8R9g3xlTQiV3uKQK8kqTwPxV9Dr
EIP7AYCQcrKLH9TWLKNtVZneL6RF7kRmMKlu67jlxrAPEEPlpLoolXlSis7qd+nk9Bq/ghzeYgsL
wXQec0OxMTdA5ej8xXk4+/akjgwTTNSs2iU6Z44/LiFY/2VPrvjLbkoaaEqbZnJnij5MP2D4pQ8o
Y4gY+z4Ay0W/Jsfr9YMSW265z0iDFNuhQ8uEeMbGEXwazNTaYe6cqccAK1xvB0+t19aul8LkgdBl
QNdw6QsPd7qlC/uYtgbqEqIaUDyvYo/eIgRUYoM2CFsVvFWnvsZqO23T9h4ZO05DXdY08vs4kgO8
8/reiHdxajTx1tCNqr/DNaYWYjUa1kA30+oJCqsVpCKoX0Ue35PvlqUny1ZastICTKerbeImUXWi
z0WgZCncLuS8wIXv2FqqHe+thKD6H3aXEyBaOWRcbUpdLTOIVrHXrp0wsz/QTYiI7IkBftWVHdSh
dbS9COtZtAdls5+g5lbHOOVvRhxFQ3Q7IaUN11XbR+odJyXpJHZHMNlq5NaEYECq1ZMdFvANYVNY
zqNomhYtTVfp7tcwywh0QxfkNsXLpHV28HPS2gLCGpmxfUMWWDgQS6KqeSSP1UQcGOi9iwf7jypD
8fOcstrHBwVvcWufOjn4d1sZbQvrMBqCqtlMkKl+xpBBofEUSamyZ+3UohB2hCORMR6MtP8dBspf
QwTelmpZS3ylrO6aQtd+RZr1DRrWY+hFUNYr6yNkFuZbYIVrQZjH1rFE/luQNbnDUguWDXj8qugM
P1dC8qZio5F70Qp6kvqXQphMpTjESSHRH1tc0J2VNaXJ55ESZRWDrd8hWN8jfxFbLwBtVuUEySII
Kx+/yH7nYT2ySuqx3CWlKXFXIfRRG6L6QxIoLW36yV1lcf0YVwjMZe8gJIAG4AcxsJ0yWr+HsCGi
LLZPCYlPaxlYynNOOOMx071HowiKbYf2+TBpxl9j1PWb1FEeDKsVW7eAiocACjmI1PB7H2k9YYNB
XqcSdF8x2Dg4tFXhE8bGJwJEH7wumbbDWAfHeEqSAwXtbPCvP00m0hpJK53WfXoP98aZ/+diVYip
2btiFI9ZQWhYhb52a9pFdTK1/LuRQ00KIWjWDsQmpbPEboiD+h6QI/wa9EmKM+j4VWg6cJsOcXri
Yn5nRxlmfXWym9z8F+JLWDRBcDBbOxgjbw3viNzDJsfq7qBJoyZ3y85HboM08PoSD6mwVjbYNcry
qYeiNR3aLMUCwrQby8MgINaUO/ZJT97ZWdjFhybMcZO3m8gtH8sx6Iu/h6mYhqexQQaJ0ztavmGd
qHHR/xqbsex+p/God89eSi6VnyTmBAoPSmLsKwK09F+5TsAqRNXKmqZP4+ylgBu8EoruroaI3/yd
QdduntQSY5eNyopOtqKSmXcHvwPiMt4s2bMijNjZkwxqjHstkbCItUTjytYBGVm7FuF7+Tuv80Bq
cOlUNv5NPoKSSSIcBuMBvZT5N3Lw2PsRsEkjIxLqHHyGWBL6YOFqfbJq0rg1Dglse/hTrCiL9Ax8
67M1sW0d+eruYKPNU2T/wOlFyo2L6j/dKHqY+qXA5XQLSOWi6BGd95JH0MNXsBnKn7BxKx0tmzIN
915OpgeiQTvvV2RvudYWWCI3D5HWwVJsrany1vjfO3w2XY24LRWq+btog2ZakbZbaytJRZptyWCM
v3OkG80KI9S6WFeKjIhEUB11ldZGHG/00c3yXY3G52mQBBBhHCRNnlSWivkJEXr0d422FN+qjlPl
oda8gmOQuPl04/atVP3WKrJs7ZJJJ9AUzcUbHktmxTUgrH62vQi0TZlL+JQ439Mfw+bBtJ+KIZ+a
gxePsVagTCSbZxdkkTfum2DyoocGB8B+jnXTjOEB5nUIOF462LvkOhboRxdXFnKCGwNWUYEaLl1N
bZ21JvGog0faQZJo4bCSdcIBZueW9aFuBkxScPIunitSL4gEStV0fETGZ8DUqy1hPsvCDZunpoYQ
uJlilCCbBKliDD2tFaXvVUbPbt0QTrIxrdquD7HWa8G+Rw+h3zkNZG90uRUs7LxWq+9UBfYTkcBI
QgsdU8sVWdky3mYU+d+p8tX8DrYmpmRCh1f+U0Zq/WAOYeeQYBJl+rTnsCCUtJVp2g3wx2LZroMp
wHdyqDFeWJdIps192lGCrruuVPUVB7DEqFBzcRkxBlKZiRhImmhnOhoyg8zpMjQGom5t9Z4WGTFz
nkKLZNewc/3GtDaJj/zf44+hKdoX0VQzh60b5loiaoYqXbtVqgRrcygHfZPGaL82ltnkynNh1LW3
dcaRc6EOA5IvVkITbBMcLZW4H4qs+mnNhSb8qMIpVqRcEJrJTKisfqOzTNGelJoxnjR1CMtdNRXG
tCf2WJV7wjISlkWRtPg+JECAm6a3q/SI/WL0EjtYj62MsnQ+FlipoVsr67rck8Xo/YxjVGckpuhI
wwgfnsNbqin8AWxSFwfSqctilyW4Va8Iy4P8ef2m8ea2BuCG06jHpor7ONDX+a1JREPswgKK/CKy
Qz8pq5K9RSseOciCba5jMLcyZX/LOPMNfvNnVDzuKP5oPi5bqBT1aVMS/Ok7HGNH/EnjbRITfwUl
79YDvsFL56Ew6QRgAFkEVzx/QMBzTcNlMPKxjjFXDRzXE7bwoDX5FEDGJLv0XXbfgHwMCGhi6MxH
8AVtAZug3wSLK/XIH4j5/hq6lvYNOnJ5AzZ5cw+dR6Fji+wKL3Zt6aKo1oOsBsOBQznptTgQmm0H
j944qdHu+gS5NNAM/2LuyT2Qtsj5++tss2vSqo392jLqI6xrbK7GpNlfH+XShOBajU8DOKWFM+T5
KFUrImUsRezDXQkPHnQEuNVJcXIy+xZAcmlCMB2whZzb0fQgzodCFUmxjgzTt9TmuUUcQ15kirTK
lN9o8379B8/FvLP/rC3w1/PBEGMi77LG2C9IZ3hUw77+exJDs8Yb5RZQf/FDgWepDqaKgGkLYKvI
CmLm2gxwEpsfDlnIquIFpUrUfbr+TBcHAnyl+8e2AVR//kzI3OPCoDL3gwDv6JWtOPaLoUJE/AdT
fOYMwGT6ozBcfihOBbPAU9wn70h+cUYSFDblVGXFeyEdckTogZH4C1xHG26eMK+Ao6kuAn2STAgn
sjDAQJSxQ3EYfXzvW6PLil6SKEt1/kqLUUQbjZymdYpmaBgesrpTH3I7zW4Qf96uI7JdQIuwu/Lm
TX0BOWYdbRksQ52TLDN1HUCYQWKP7g38T3/35zkfatHMUEXWuRW0+5PTS+1Uq4X7SHPqVuDAhclG
6QEBbIZSgW0XC8gNK7Ifit47VYniHGvZYerElfcG1P32tUEzoP/JHGC26cu2MqHRuE1nTehXXdQT
RJ7PcSpmjYVIVnvJy3tnAgbOHHwe3BRojUuA1OkcPZV4kqHQDtXmsYArmJ9o75q76+NcONrPxlns
3JM95V6k5JHf6h2KgULZauKX4pRy5QTWtBNu2L5/Fzegh9A199jzmH7nKykdoFzPBbjvjiZSHj3t
8zuSdPT40Ftj9Pf1x7swM0woecxyuq5EQMzf9NWyHfU+wSlLjfw4dzTfwQncoUoeqt/Xh3k7NYCL
oZbBIUaK7C6jEgA/Va+hWvVFmCXfcKKqdwTJcNfPFNjm/7uxZlD41SOhwnIV155SH3nH9AFuqbkp
hdpvQVveFxkzVykzrGyxJc325RQQ50NJ0L4gHIbYb3MjeAEYwGurjJ33NlvmUahRaFPxnd40Iwhy
NMwmzhO/S/Hx3Gp278nnBlZbtyalxDVuLOO3U4Lh+FRQfC14KcvNQg200LEktkAAciAC6O5g8Uv7
Rsk81yJn0LwL4YsjlpNpZn6pi3Wlz3i/JTlokbEhSBygkGBBHlvdoVHd8kG6ffKQoJbx8Z0dQD80
DBRu/IQLk9LlpUKJxSWarXHx9SyRgANBg/cdAWTOlW0K4rUsk/KLFqqmu7k+Led/2psHJjh5rjgp
0NTFTm+GZtVHSpP4Jp5VO25BNDntisArM03ukJq092Eh9EPj0fG9PvKFD+qqlBpQ+OhA8q/zWRp3
JM5leZT4yYh2y6u1eCt7fbwxSy+NopHaisPk/O8lBcZyh1TNCTPxY7iPX7AMj/IN/2N8y6V0PuKX
7xFdiT2/Rlqey4kTAHUE1sB7RAs3oYM1q4+JEwZrO+DWVYH/eu/fT0iVZZeEWg/h2Jx/0Kv9JHdG
0sB6JfYrAfF2dJVulwnFu2sdT/t4/UvNX+LNs7EJ2/Mpii/sooAviimpEzOI/TQUcseaCOGQnnDN
Ul/KxOk2ydTdavhdWgR/PhhVlT2zSs+frgeNz2IlTnyr08wdXorFHWpeQugMR9w42C6tALqZqoWf
PMxHDOTOXmQT41NOVy0h6qPNPtpRnd3XrZLf9S1i206zEvwsgwqzp9Tpttdf7MWndBiYRwUOWTrY
D8DiJiZNiT9otvhueG2CckAQ0EpzIUCQfH20i1MU2z3cl9lf2OHOHzSK0CC6jOG70tXWQWVU6Hvw
uy86rbi31cn8dn28i9Pm1XiLaZNXDcAWuJef96NJNz77FUqyZPIhSe5oXOUPWprlNxgdl94oiXiw
CPGa5aq5qJENVO69p8zIZhAQpZtEbr/qIlmgmDJU/cbeuQjD+3PQ0ib+z2iLqQPsRHcr0RNfa0Rl
boailiuaf8FTIpNhXxDFRE8RIHhEn+isBH7KX5CP3KosFjbk//MzUL7MRBbYk0ucxwuiyetx/vC7
Hj+JTZE5xU/0geBJrWOA2BJG3mVrvL0qmxZW2X9oLD14QgAYHvLKSI5Do07byC5wSnv/DNANqhAo
Stg3z+mXr/co18XRIkjUxB81JNJpmfRiV2gpADE8Bpnu+8L5i8O+uoHSXJwEJhUUf+/MjFpMPKgJ
Af7gNMIlhmtTWRgvUxKo25o8oxt7x6XThfsYVdZMs4dhef6AtatgXdeydxgDzaFuDrBHwXnLZ/7S
DgW4Rdv2T2my5AtgW4J/mRwTv4Q44xOhLD5mUScedLPPn7GK9e6NwGwPWo3TxPUPePFN4jLEt3OB
vLzFmzSbVK1EoSV+ihB16wl84kK9M+7gnNxKlpz/UctDBkKJjtH6LD1akqk5wGRMGZ7609D8yj2m
aivq6ZeoDf0b2N+4j4jm/la6Zf6Lnqe4wRG8uIZInSGWkHsVTN15M3t1nGZqWPNXgtRvuBPs0Vi3
SFqmxENWOVTNx7SK2y9ObmV07Xvt55Bb38aiM3eVK42PjarQ/Y2sfvp2/fVf+vAGJxMcEXha9pKf
mY4jKUA6JZJaGoCnjYZ5TlBN7Q+9HzugOqK96SqIZ0VDdvkPhoaxxdmLqQfRN+fvozfSzsPNhSq0
DPBWihInoQWS0CfbNLlKOpdiWDR+NTUlYj4j107eWFrzAG/mA1FAMLmIAAS+Of8BihFEXAZE4utT
qj3WUCs+ozNKTtoccy3UyNp7UWfcisy4dEbC5UfDAoQ4r+nzUb06wQMOJ0I/K8wKn8HSLOfmVaQ8
diDlR6PQlN31F31piZlgydylKPsxhDwfkVCQIaWjlfiNodXoXVGLexucW6yAFPksu1XtXHqtOM9z
aZsJ8FQe58N1E1YMLj58vhY1LuP09V8iDeHteFGMxV7fe78jblov1x/y4mtFNQlUSl/A1hedCFQz
0o4RS/oSr+kW2+Usp2VOz3U/CyXlzpCa+Hx9yEvvlZspQQlcijDyXbzXoU3KMUEJ6svBKB5J7x3G
TdUQaAgV3Uw//IPBLBRqc8uDbuVi2sShO7Vj0XK5t5rsxZKwA3flQKRd42D5sr0+2FvWKndTBlPJ
fkOBidHY+TccPKyaMO2D6FVyj1GSFKMIeKxbOrLT2tbCdZeZ2ocYy4yNk+jRZpwc2j+hwNhIGfBq
vf5z5mdbLlRIeZwQsKYAGxYzaoappBPnKb1XmX4LiBrx0zICnKTecX0jHepHKVPcuwz6rg+WSxPg
xi94q6CaXwh7FYJcTir28PMXUiMjqrGmZfNOhbnGTEsdHqbOGjdJHU+PlesRbg/t5KnVWvNBiR1t
pUaaRJTQ97fugZe2bBjS9IG4kgHUzivh1TnShUmEbWWT+okZ4Xza8irWJjbj97LCg1XKyPvbHPLs
VJWlfWtezN99+SUoRtm5UG9B0l7MC9HIMcyUNPOLHHbqil3L/Nq6ifyqtBb2xPYoxN7AFMBdTX3V
VuusqAeyVGoU1Tc2tUu7DLcpUAyUIEzUxZxI+jxLcZNLfU2O0Pvihv4SdjaCFvQ0gvjv2jQMfitk
t0w3ar9LIzs06OifWeyos4D99ftvea5CYT+bOT6as8KuUI22UmnN50xCTVg1sI/W0mrHW5D5pf0G
ZfHc8rTYcczFwObglaPZK5wcVpk9aEPdr021qJ87PXZu3DsuPSNaTqYYhRmPurh2KPYUxVA5aDdA
bt/hyUB+GFD0Ed6vci/y6CUpOvXGe738eP8Zc1HpCsuFFkiYpa+CjN33Y/gMl6C4D8rqVgjkpbMC
1JKetUMPDxHu+RcsofjVKmwDPyhrB38/HbOgfV1I6a0dHROJVS+V5ka1c3FMRIlE/SF6gxJ/Pmbg
ETphjVVKXhnt+JXZThIHbNNEOZUa3rbsMEK7vmte2icoKOfi6k9U02LEAZtsPDf01B9ieGtBXsGG
04ugPpABYmOzFUftSnBKbhSvudV8uzh/qKiAVeZq+4/z56s9Kupgb3U680cJmzsci3w7GRB12BJL
2YCwCYylrz/sxYsyvhH/d8TF0xaek2nukKR+ocOfNSm9NqKqgy2E8ubOEZiTTE7xLdcHb6+33bTH
LVO/8cIvXdVIGKAFiLQCwuNifYLZQoatmFZ6Xlh7zNWqlWsH3Q2M5eJnJX2ZMudfStrziZRNkYGD
m0j9qHDSnQW2vxKp7W5CBTvEDsr6rmtHt1opuAa9uz2I9caroeev/uqr2hFxa/CbaGbQHSb7xs6i
zzX2Ws1KdWYS8fVPevF1zu4D86KBQLD4oiGuaY0psswflQm7HLcj+QUyX4+53PWBLm08EOVmpjws
BWfZo9FbAHktni9mbqWVq8S2hhbyr5YDKDQqnPh/MBzV+Cz2swGnF7tPpVeE5oUuM5VIczz0i6z+
AglW/FbsQGb/YE5yt5tb03OnxliUjdmQREoxKWx1Mqs2Ar7+eiqH6MacvPgGCdOdab60T5ZieZQB
ogy9OCN6LR5wlYvgxu6NIiLNnfw1ceN7XdpKKQVRxKNhwuBjUYQogi65J5vMlyV2mq3Zjt8aw4u+
Ys9CxIIAQvgHKBMXNjwiNIQ/3FUXxUZQ4HA3IcbxLUdxqPHzao/9G1zEDGr6uoxG86kOxHh490Qh
yISI9RmAxyJ5fg+vlltrBXNQGsWWORlBv3IdA6M8CT9t5SpCv3G/uFThInD9cxknVRFp7flo7Nhk
EeugP01WoNvobHEXm1l2rMdi3M9J07tWD/KHBOYZcQcNfuyKKZyvmSaKG7Ppwvf1aNswk0gZJHVx
8dx4oykZO2jmJ505VEfZ4Mi2Cojo0HGXmAxs7Bvx/fqrvnBe4Ts0w/OouphWizXZFAgWuqmnpgNn
/UsrQzQrTaxuc7UzHpF8BTsI8M6tHLwLOxyw5axXZW2qCNjOX7mIKq+Ug8oHxlwdW6zIaeFI9rqb
bq8/3iXsiR0OLTMgz2y3s6itECE6SkmmA762o5lutcajAUeWaPZ5akuuy1D6k0PS1XOMLo6rqZFv
ojpEXY37yolIz/pADLnydP1XXfrOc9fMYhVTYy4lV1PjBTU36NyHWIgHad2RK6ZoZb1HSKMeEaNW
364PeKlIwNd8Bv9MLtJvxJh60BMSib2gTwUUrNui9fBa1keUDmo/qyrUdUoDmAAzCStW5Y19UpW0
uPHYl+YaWyWlJ/0YDoHFuUZ/CXqQx7IGVp0Impp+uEo2HhSzcz5W8PVJ8UAHev3J55m0uLdhnjV3
6x2eRTcXJ/eQZqbS03X23dwYn2VIOsR9BXzfrD0whQ1GRV9SWlIjTB8Zjitcrozp5fpPuPS1KQeB
stEV0tRf7KFVj7DEGljVgzaSCVT1hWltLK6Hvxyic/G6nKRV3jgpLr1qE2SPexqkJjhn5wusaYzI
Tk3ClISSdZ/1ZFKOxMubJ2fs8PvOVOUQIQfcXX/Qi4MC1wM103jGR+l80GGwRqNpw9x39K7cIuBS
9uoYozPO1PqAcKH91qdKe2NS/VEOLr8wzEfATOAQJKPL4jNrg6ydnauxDCy/APbGEMad/qWZyn6v
GmG9duNxC3V/WilmEG5snJ3WtHSqozYR7u42pbkngjO5UcRd3HksfTZoo+QGwll8gqBUYvZsNfcL
FwlBp7Qe1pZKH+PUqzRrRUP3FRiohLqYeAlTFzRBidpGARqsy3psgH+j5Ma5emkmci3hJk0JgSHN
4ieNyVj1eJkT3+GGTk/AB1JU3o6cRYix2nDKdATY3XgRl1bg3HaYb9P8ucQrtBZze9vTc18ZCaaz
mlo/elBmjkj4691AmNDGcxV73eUDJtxo98ZbE+TStLQ4TmnOU068uZJlBH0UBV1nnPgxm9j0kj7d
qjMMZATw2ae9N5J+yeRa1yg88bIB+LYRX67YVJp1o6T1XSKa8Xc0QJpaDY1b/gzasEK0pPfZz+sr
aJ6r53OZVTffcOZuI8G4i9MYg6DGTAIoorJSe4mdbat9NrLGnG6s1LdlK0rfuZ/JzgjIuexApMmA
n8rcW2trULuR/2pxCFayvNMyB7niu58KpSAkwXnaMdhi2tWTxMmysiHzZqZNeGJU1tPeDOfswPcP
5GEopbILUDwueRtGhVt+QSiG76ZwN42gzHH0Dm9Z0c3H1OIjEV/335ydWW/cRrCFfxEB7ssryZmR
FIvyntgvROLY3Pedv/5+rQvc6yEHQyjIQwIEUE03q7trOXUOqB66hgQVuxKRqnWslvICDfAqAf5l
17YPjCQZ3DLR4q+FVBZM0HWAVdxGdrLx7/ur3B8oXjOT6o0A36qvGia/R8eo/KFnnyZZANLKeu8w
ubSeShU67L9qqa2pRTJ6/APu2YSnpe+77jRJqO5693/E/lCJJ/UVXwq5urENmpuYjkQiTVkAjXF+
yjOzn2jCJxWK9JKygHhqED6am1w9iGT2VxgPGuADAaLmjGxDJytK4C+lGB6E7ayGHrxoa3RCGbNY
LkaBeT8e9frtiFCMgnTVybn47FvkQwktJDSzfPFWz9d/KQfClD0aiD3lWvOOxDz5q3FG5+Az31gp
4HcadDRaBBnWJmyQpMish4Gip6mjrsBsLVRqXpaXjF1qs5MwCpXL9sFXvXEviHiUSFHhSYWT5PoF
T+M8LrKVEssqM47tD9DtQxTeaI3m2oU0fL7vQ7dWSFNDoCm58HRNvraG0nZahXZBcmmid8U0L/NN
qz1LX+yunwKq7b10cEHcWB8dSLgOdYPrFXDXtcUKKIVZO2EeKGovm49rLzcTGgCOXX+F76F983Nr
kVCBFYeog3LrtsO/6ulgLKpWBshPVb4Mx0KAXjTjaZSyLjpdii9v3k+K8jL5BFA56tPizP6WNkOZ
lpW2nTMJm5r5w9prGnLO6vKzNLtu9npmWY+uwhu3ALgJYPkC3YWo9ybik/JYSZN1KAMGK1TJr+fw
JYS4wy3MJX8wxsH5AyUUyIrvr/PGK0l5gAuYigS41W0vhlpFDHh2LQMuIPWLxMDcP00TL4//wQo0
WBCBgqTfsSopbaQPKfD8AFnk6hRr3ejZ0nQUJt44A+wdozvsn4DjbTwS9tay0VGrBJpBPozqL3gj
FK+NVD2vqh2r505dEGS8v7S9UfCvTATCq0RiwizKtaNocdQmQ+eUQdwnxkcrXvVPGqQDP9c4ND7l
EOIb/n2D+y/GhBIZHyBRAXPfjimlpeCjlbUqGExTOg014+Hh2EsHfZRby0JWi6o7XTq4AzfeWEa6
nsaIxwZDgVJzp+ZMgRdVyPRtS6l4VbXzf1iVgHEAAREBx+bbpUto9Yhx14EpTdpz3DOMiXbrwTOw
P2L8fV28PuRVQM83l2QvSXTZUEgPprxMn8pwzU9hNI68s4UK3LZL5r/CyA6VAxfZ35TCLKUTGJ+Z
jNn2WusQrOasOXUAgcr4YkSp8kRrHEIA03Qy6e3uAcwInigNNAzAkM1GJgM5nBrFTdCa4w/EvobL
Er2d5wYmSTxPnDRUhXbe0TAaLjTX2iAdmlJDTslo/lo6Kn+n+15xwwsJrR0oR8Gd7tnYlrDUo5yC
VqBCz++iUBg9Kbb6S83rMpil+gjqvTfHDUwNXwVmC5hse4EslQ7pRrZOQVxF39ARsDxJ7j6Yxohc
eo4uxv3F7WPf1/v+NQajLrzleyv6ppThtpgDBUE38GqhXHuhnKKzwfPtvCvHInZg8moKoXngTEdt
+P1h4LJkfIreHg8rFZ3ri8sugfaXWbNwwiGALu32z15Zv0bgqbzGmF7KWm7O9xe8214eNaCOAudC
gYHE7NriYGiMWzQIWyGny9j7rJ8Qe4MDoLR531blrRHDqzWLYwfKgf3d3GCKjAYmxE/Sc4KK0wMJ
Ws8IWtKvDzz4Zu2G3A8HFnfnnIIzAd9rIqjSbNrsaDIPcpU3ZJxQua2mP1eS1LtRqFr/tmiNGQdn
Y/cOYI13WyRNLI5Y+no3acJqoCjE9My4VK6OCtAHfViOAIe31iS48iE/50Do247zPLWRxi2QBNO8
Qu9hL4qPGKf0JOXl9NYggQWJ0TfOuyDG3z45eWyk6BODpW+quX4CyZOfFmVSD1ro4iNcZZxYgWhT
5HMEPrsRVW77cDTgYgoGyiuf0W/I4HBNUoqJfRGF5T9TmWRyjkhwpERoKoczsllZqzpHzHa3NpY4
lmYX2wdNn7gdfgswY0kOo2wGU0/JEXmpQW2qzofmwRifU8cc/oOzAM8knuUepawofs1v1pxuNAbL
GMnmS4DWSEJWid9XJRqv94/4rVXxIggAHZEYLYlrO1OLhC84GwA1uZXCvjsk9r+JrSJ4FcJc85+M
gR2hAEdqt8VPh32oMNGBMUCgI1UDJ41OsAW0H9eiWI44avfHjUvEUbktGSsEcrk53I4czQXyl3kw
LrV+SiDzQNFgdd7atXrdO55u4IDiTdhEKBN8Pr05SfRAi8ZhostoUasBW5z+YDQ9eVGR/3rzqeNr
8dzRJ6MComwDr6KGMoX6WBHQrRBzQJNVSue+qOAAu+8a+9sfxAolMoZIuFoZlrl2jTFF+8VoqV22
eT82cNUoheRC21QtvjXWSeQ2jahz3De6e+TYT84Y34tElWVuTpm5kqUmTREFUaVLQSJL8lmCYwvm
F2Q817r7pnaxdhBl3lgovSZVXGNUqndtspQWCWJ5DIXq6Zyc+rbWv1VOM33k5Uh9KYT58WCR+0OH
RwpNERquIKC30gO1XTnzPNGgyGZqH2i2Wd0PCbGvz620wA5zf0f3q6MXQgfGBroH/N3anIOmkvXY
BDcXFLMkVZ6qtmgOTTUCX3DwWDGUVEaBHO59o/vPCH0BiBgB8ybP2hJooLqVm2bR54GzGuET3M1Q
hOWL3n9E0E9DRXWOIEMbEuXgrdifeR2uXM47jT4ipO2AKixmAxRjtB2caQWT6qTAM2erPd9f3I0d
BREKDpIQkK7dlh3XLIHjrRYdzMxaf/ZanPzKy3L4im56AxiVFvqn+/Y27kKPmJQOVkeBAmbifHvi
V9CQnaRW8zN3augpon9nw6zkx711xLK92UBhCo9UaV8Be7WYsLk+8zLgKbm2zeW5hJ39U5tUJhXV
NTmIu25ZoRGDlg6/mHLb5pD3KzxRqADPz7LeUS/h/TmlupYfOL4u7t7fIgexGHGgqRKDTWEYdPOG
GuE0t1VsLM9inifzNCVt1FPptFA5Jg1nxXfGzpo9q7GWX1Gv1ohAkTq9i0gOtWCCl/GbElXWx0ru
0TDsykJD9L7P58rTzS6RTqxBltwIRBiy7gVw2MdJhmLsSa9QKH7uRk6IV00FGqV0n/Xpoi5aFSNr
Fhbmy9BOzeireuz8dKxCX2i/TKR+7qIjU/YuNa0ufs5QWStPTr20kxfJLdKnhU7y9oAUbrU8lk5T
fMmy2EKNt621+W0+/rp3QPmJ+qlwcaQ2n2hVlRqSJlt+boayewzz2jkpRQ7XGgqnsKo16tsGgoQ9
iubAe2jJkOtvqzJKkUk6wonKszY1uqdotXGCBMd2h1VLj/xi7xa2ohLu8GrTJN6GPHQmRnMJV+VZ
zvreHSJQD2sXHb2eYoM2zmcDGqfbiAtCLrvZQN2CnS5rZ+0ZCRMJhsV2Ds+T1SmI0mWSpy7Drz5V
zOq8jIzQ3b8vbhwvNlIEWBbgpV3bX5OmsUjmfH5ujLLwS6mMPshqbh14yOaK54tR1gRzReGOZgil
yOurQoM/05whPnmGaeuzmUCiNduy25TxzwhaGXcJjzKb/bJ0ZOjhitAFgIIW7rVBqRwmsy0ldOGh
DXzo0vLLotdHI3E3jbwSelAkEWHdtRGn6oY+NRv1OeqB8A+REp+5L1b//hfa3+jUxlUquFSYHDpp
m6ixz+tek+idPwOCCKvzWK+d4QKupj4OG+3hNOGNT0URjaF42IcB5m4XZVl9Ey7hqD/PsaN8G2Au
fNQYi38CsRA9N4zmn+dsSQ/e4htrBA+LWUZXAFlt6bokQ+kWiPr0Z5Ji6V/dbsMv65Qw4IV+SvO2
KBxfBNTNadOFag+dqk27yJgWJWlTW3+GJAxuc8nIfL2OmS6DAtAPacodnLBNBPC/9kQDTnApUBcR
XvRbdpYV5hSFFGSe0zBDHzQ0Cs+aOzgkq3FwoZacP9z3l/0HFBHxq94H4g00Hq/tJVXC4CBcGc/E
wtbohYtW94+oJ5fto+J0VvNHx5wOYP28yIyDWHV/jyFuqvAMEEQCYd/CLnuZEG9aFeMZCd7KQyg4
/AcgNGApcFKXuY2WjzrTjN6sjEckYjc2WaBKgeZSAWBKVLtedEpHO1psuILop05+nYY9hJJLCJss
VHhlOZtv/qhUTbipDRoR4nXYOBED2U3NICzVLisqXUbIs0u2JrGnJTm6tc24jL/uf9X9XYM9OM9J
hAHQkgpcL3Bx1ljPk156Zvd1t+9LeEHs5qj9sIV44qyYYYRKLIy+x46naF71zMpM6dmQjKDUs9Xv
xvrvyZB/Gb0WuXbSf0piG3FMeXmZFOPBRo/0wImEf14/hvwERlc4pKyWe+96peDGAXwS2QSDbg6x
b86hOX3KKpIBqCMdu4cPFl6B4gK3dxz+HBQF1khLhkzx4N7dnyOyOxox5FyktXTRr3/HqqtNnCVZ
FDhN6CCrO9QKffqu/tusGcCtET719Xhujoos++ULxUOSLyqVJEVbev3RcmYapUUSVOZiPjAc0C0n
vS5q2e1i1Vxgt5TNvzV1MQy3XrX+S6k0+s+3+hqtDAqrmmhE8VhvXhzLamUrmYCnxZBMPXeZkp6M
spkOPHp/ZKklidI/Mks43BZjlc5WmOXghYNSUmV3Sqcneke264zSEziCo1rB/vxgjfoYcAgEdIga
r78mlxUyy1FfBEjplN8yrdRPtpNOD/d37jUbuXZeYYbNgyQPlq9t3T2GS1xfUYIPktReTdVt2L3M
bVsKo5dhUJKfVanLq++UUw39qAQp+vQUwYgx+XYJW6VZy4iQmwWKSZ+geXP+jeiSKK7iAD/20k5u
Kn9RnEh75Max0oPZjVtbRLWZ15e2gWgdXG9RkQ5WVQ5OEaTKYHo0/xGRR4v+4Hjvn3oATkJJkRE1
8Ma7YuWMQs3ihGVgoVeGrqdt+lOYmx560EdR525BFPVAbwHjJeQktdvEZ0O4mnVphVXQK07iTWMs
eTZEsQfN1N09gRXOCj5FDkT/b3NfVWE6lEo+1RzYIjk3rUYo0S6m5IYhYjsuYPjxPJhqfOBqNxYn
+CyIlxjXZpkbh9a0KTdhMmmC3uxXr5MGpm51ZT7dd+ibVoiUgEtwBcrbkmVezEm2IIIQoPo8en2H
FjSBdOLft7LzCUjqxC1LJ5D3FN2Ua8+D3d1ImmRiLVAAP6yLmT7nhDY+lZ+jpuPeFARJr7Emc7qM
vW22bV6RghmdtQ7WqTMv3aBb/hiZjC1K8ZsfEAIgRk8Yz6B6JxBw16uiEpNpsPs2waDM6p98mwwW
FKQHT2mzzInbTEMI7c2qvjW+FWbR70LP8RVJuFmh3KelGtdtE6SqxkBdv6TQuIfrtzCLi7NT5NIb
p5WY6sQgoAVCaXKtXfE86RtRiSibQLbz+sEGpX2Js6w/DZn1xrbfqyk2U2A/6RhTNbze0tlQBj1v
FUwlSv0gp1B1dok+nDJqQ3+kULl+uO+Ye/eHU4VgiModGR7yL9f2dKtOHSnUmgB4snmqCqM8F4r0
RpDp/66KCiFHAMg/JZRrK0Yz6Ek+Ok0ABansR7ZSuPlkrmdDXeqDuPXmgihD0iZDxpZhtmtTlpKZ
U7/aTbAaSvg3SKvpfdcv68Edv78S2bbfrGw+Ey0vtBOgXgoYEzG8xLT62dNStUUXA1zrv5Ix/RjM
Mf3yHz4WrPTiruKTbRO7xioNhcHuNlgjO3qaBOO6hqDF23cQdwfEQh4Jx8JWxtnQ+1CKW7MNBqh9
Ocopcipxsrz5RiQiEdBmQT3G2OHmLQ4h429aG0fvwjTzdOhjA7uJ5icLeYL397ftxo2IkjgNNDF3
zBOx8XGAixGDa2sTRKMTfcrbVX5clPiPaEnGgyfrpiVqCsBhBfZ2W8pNKNsZZW81sHfKg293duIq
cWp7S0J/4f6ibvi50MTi3gUtI+Db135OGNNrY5G2QT9HklfUanlWI+3jfzBCJVJUE+i+biPYQjYH
s4vLNlBEZt8X6+T2i3J0mHZx8qsnEPqKaRGKkJv7vB3h2a+HEYfjpD42NTz/zYKECcFa8xgV5ZH6
9K2vpAqgjIhi0ckVh/u3eoWVUNVyhoVVJeGcEgcug3QupaR/GUajGg584taHAjkIGk2QiFCwu7am
MWoaFsvaMv6t1ZckkhEfNtD+uf+lbq/p/6xssWGhw2gaHKtt0CVJ61PmL70mRZumiqOf9y3dWg8d
BIIYAjMNDMD1ephB7FcKk23QSsn4mE6r7kXdHJ7+gxUyRD4S7reDPEdqWUFE6LRBDbWd3yrLD6VA
VeI/GBFkOXRDiNi3kXrSNpMUTVkXhGqMsvDUT5d4Md4epBM88/LxcUAI7rC/MA/azmBXXQBgwv6u
aKPhPOoIdaqX/7AaBmDFjBtv+TapRYqqN9ew6GCKbdfVdbJZNt22LJsj6tSbHgCs9nWmjGaI8MXf
zk/vGD0DXQnbViyLT2pguQiUvTmf5c4WkAVA9pBj8eZdW8kHY05GHWo5tK60U1h3iEdZQDHevGnk
aIJUByoq5hjUjZURbLTRmhDY5aPipWki+Vo9vP2GIxgBTyLU9cS/N1aiMTWREDWYGkCK4r2aJPIP
JuG0D9HaZ48zl9Df91cl4qmrJJ2yEuuhz0e5i6r65nG1y7GyZhsw9mrV8vBQxX0jfZriZVifw2mp
mudyDkPznFiodT/QiO6jN4foVA6pBGvESIKqfbPgqWDLZ32sg6ztKNHGUaT8rHNUJT2mw6S/IBga
jm7A/StC1oNFwZeMz2wDCt1J0cpadI4ZEczglaWkF2dwDOtFMxBDcS21KI7KwXubgvdKgLap3BAp
bU6CPDAomgKTC6JFnmLfkfPG/DNftTH6IumtpP1dZ2l0UMQQf/P6217bFL/pt9MXddM4U/Ptg36Q
1XcZxTHfjIv+ryUjBr3vRvuDLq4Trno67kKaefMVbXvtdAmOx4CJLcmfW1DUeRPVBw/krU3EVeFy
p1ZGzWezoGRU+lHumiFYtOxroXeDi4TWu2FVH4e0Ogpub+2eULulx834MeqQ17tXVcqaUdIdAoTm
uicIxf4B2bxc7BVh8vubt7Mkbi88mhkE2lo8MdeWJI3KX93PfWBXteSnsIUykKR1brIu7YGp3Xfi
3uJFBi2tE87sZi+KpakSE53nICxh/cpSZ/DTvj46YDcWRBQIAByYlUBPby7krplHJUHYDOaTpFHd
qE/+nbOwQPDcQH78zZtHddwEsMBZptG58QkdxexmstUREJJZMaVeM6uKBJKj1F6DcuXR0nb35Sui
HnQc2Yi4PzZeQdxktF2hT4FqTzwDA1DD0kMtw2wfUCMzaBsvHTpatOrGrw0p33AQiOy3lkBUsHHy
DlHs2mFHF9Q7+MRyYOZ5choptXidEg6XaTWO+BZ2mSsVYhyTQT3ONn3XTbANuGmNm6nQQPkiMooW
XUV2YqdnpJn1QM1b659cC5O3dj9pmHE38yYJ6mdS5+uzYEdzQye3tYLBZjbiQgcoMi5wsivI+I7S
csS8tD8PVF2hX8Z36JbRA702N0/DmEV9ZTPcPMpeHyumK6uHt+P+o8ECR3xCixX8K2HqtRVJg9/M
0dI1yGNGy/3W7vFOq+/sEuVHiMMODrk4Xlf3PsSw9K1oxjFSIIZ1r83VSioEGhYtQIpc9+MKyJO5
2O1ZNWYZVelG9bohoZ9MEfiha9Sjt2DnN5AOvvJn0wzkltnS25gxGI5isNYAkrc2OttTi4lO6/r8
D9pcrYGwKIqUyE6iN3O+fxnsTiemAY2ATaH2TBqlXa9cV2L0NcNKgaXcrutzOmqxcnbqOFZPnNRx
9nl2Ddsz4jlfT7XU6W8k2xGIKZB07D64a6EMs0kYG5MoqlJGPUhX1OeMzLHfKzGxVDx1yie0WI+a
LLtPDewMTA65Av/QCd3ctP1QOMm6mgYzUlL7oEphZj4alZHTpuSNPGVlgnDf1FhAI/ReRflMJ1PW
Tvd3fXeIxI8QouJiWssiNL7edQmURLHkmUGBAeIdrqT8aS0N9aC3sDtEjABAH02+Qo1VBZZ5baXo
6tUebcjRplipnqbFyvyaur8/GIcy9DdNiXYr0HkuWWdzgOiUkLQodhgYTq8v5x4NmcKLkB5cPX2A
D9Z96/4JGS4gw7xir3Po1yuztMYq5rG3gtmpI9eMoFpukqQ+SPp2wZMgtyPZA1lKFWVHjV2rDs2m
zLaCkTrdi2W36g8LIMtjPaFN7hSl/P3+qvabiFOQLYO7ZCP5cNerykdJW/vBdoJ4sTPGUKBD8Gjo
5h9MaNfeeuPxOlF0F916UNDktde2WtXIkfnswoBZ+hKWdWlpfalu65Pc6QZyoUj8ApWU7EI9KVJs
5pDf6+vB/t5YL80nOp6C9l00b65/Q1obNv0UnKaC8/2hUobBT4rKPo3WsHy4v7Wvs+NXN7xG9EvN
mteZtjOY6GtbppaLaYspe2lDpendGP3j+pLy4bWXTG6G9mQmXLg+copoprRECv1ZbttWv9TjskgP
3Ig5uYARdUxiTEIfNNXidPkCx0vZnqU0mUJXLXsz+6NdtXb07cQxfrVdY1RuZYzKgpBsXoyjazY1
JNRx5mjD13ZJdKxAiN766ZAPvb/kaQVB08Jp0t0sahmrZMqrDD9nuh5OD3JW2ZHbcqFI7qSY3WWh
QB160Arp2iXT+/lFKXpz+hA6Zhg+pgNwuXfKJDXtsxI1bet3Tg2fxlwmuvZYqkaVojKq9wUAulwv
/mS+bVnPrd6Gs7ek61x8HiyGcy9tJEfRKVX7bvVlg7zItXNz/ht+lzL1ZI0DcUqKAoLAOmVw92QX
0Wy7k71qzYesU0dknlvTkB5gFQ5Hj3M2RWf2VdZPawZdz4ehpHXXucqyTM5ZTqyu/TMeMmi73Zxs
TINCpGl6/aWVpubbwPcav6RjaxffZ3UYivdS0lIHjuooCz/PDQppiMqHcxw+2VpSDu/DWZWXj45W
dQuYlESJHtepVWq3hp6qvgBwMoh/iTzNDwBn7erhvtPt7w9qu9TywG3TmCSWufY5sKcdSoFF9kK4
qX2fmmb9GmuILGi1XZwluS4PIsH9W072SoMLzUV6M3CAXtsrZ2WFiGmsX6opN/5QeLFHP4Te/E+K
z/HTBKbtGejV+LOblfkgcd5HMDSfSMmQD+e1Yqzi2nSo6d0ySuL+N3PVR+mo+tzKkPOeykFCdkfv
Sseg5pyOf93f4v1DSumc5cK4heto27k6KCKSFh2k9EVq0glZ5GXS3dhuzPIgidh/ShoPsLnCYE8j
jw7w9fqaKtPlgUftZcp6zuBYqfmvnHnhrxwOYEZtrhj16f7S9rcjJlkRy6OyCXj92qQWqwi8NVr2
ImVrpZ5V5NbzU8nE8PgO2ojVPnDW/U6SBcEYKXjSBJx38/gkFTUcW4Y7oYDd+pSPi3IOi7eOxBPt
AQMARCMiTv7D2RyJcp6ilWHIMMg0vb/UQCc/VsM6PshQ4p0yIBLDmyMFDPLBBKGIaBRswktVT/UU
0ZgwYKpOvTgp8haIRb1Ro1Esi2lLQBw8Zq/MXNffqqBCVZpmkr44nLIXbY1Nz5Ii6+ATifN7/YbZ
5O2CqZQpM6GudW0ly6MCIWG9eSmZYB0f6jKHhBYSjxWRn0WzqssC0Uf/NCkMn11WuksHyPm9i2Cf
HEFgIOi2bImpRyshYKq0+iVG5OLUIYvp1mrUHfj93grMIUwfU9vEF0k1r1dZGF1R50M+vVBYHD7U
hT6e0lg96prfsCIWwX4C9wNyJf7/b5W+PFJXqgbm9KKr5fIE13XoFhRmDr7YLSuQ24v0ShjZQlrD
jCK+aeTzyyu8symk5Odc1+sRP8j+qqDmwF1ByIiPQ1d+vZgSyBgTQeP8krblH3EoWV7WRynSOQzV
3L+UXtUfr31QQLvJyEldQAdvqzlrojdaq6XLCyquawkSP4o/NuaCoLaVr2rpj+q02u/rLmrlE/GH
0byfM7NX3IlRlenvqJConzXTWkZuagySfTJCa3pnTJFk/OvEiMEcONONnREzRsR8jA3zeze3mmTl
kULUs7wQAIlKZC4/zEo/vNgW0cz9rdk/EfD/EV9yMDihNCKuP0KkyeOwMlb3QkQ7tm7H3PBDGU/j
vxXt18+SObXd+b7FW4sj4iG9g0KIR2JTJNHCrJ0yI11fxmwYnxhXLLyF+qJvr5ZysI83HNkhixSz
+dDsgKC5XlzYZlKk91nxIi+y8tBHa+wx8JodbOE+iiCC4A6F+Z5KKKnXtRUrkbVVYpj2ZWjG4UFN
9forE5PGSaIu6DqwWfr5MCwH7ZRbSwOCLSjToSvapa6CET6anR6jNYP4dVIWnkqN9Ojg3PhYIDGo
aEGcwmO+jVSidhxSKS3Ll6SmnODQyLiARSq9Sday9/qy1t8HiAAKl6Gx6RK209Ms69N3PY3ypxyd
xj/onrenqALmZurFEbvFbg8oVgpyZYEZYRjvlWTxt9sQauVFXaxBeRmLkiKBYXeuLFnq431/3VsR
JXSgoaB7qFluTwhdOQbMIoR44wXM7ppkyskGd3/gqlumSo4eJXTCUDGPJJCoGy9KyXmrTO2HIFeL
xXQdncj0JxQPQ/cuWo1Gfi4HUtoHWtILI3mrZdeXXLJX+6mJykj1wiFN+xNK7OvszuY0Uj5Zl+KI
2G3nDoJVibgbL6foCPrz2tVNhSbh0LZDoEpq46aJBs4OUh9XUjP1wPX22y7GDCixgf2nVrytpYIi
IAFjjjugk9J6oxVXFy3NHP+tH1ccWSwII4LM5npBOWTD6JY3YzDrHRgTR40vVE+Lt4ZzYsJY4HJA
GlMu3IoTy3rWKWDp5WCVTOWpGrPCl4dFOnCh3VX+aoVpEOqEqFNuscwNM23g5FuskMS4Q2r8M2jr
Q9UgPGOG0ZFg694VKGLhCPQnRJNuW6YzppTkM9cUat1OmLhaxjiI0TURle5c+/P+V7ppS/TKNQam
kDXZnI0q7BjhhO4ykMoUdvE21r1K4t1wTAq+903t3Y5lCUkdWMuAsW4TCvTy8gESBiWY+sj0FDkK
/WRtjrrEuyeDTwX2lwFiGEi4xDev7prlU6+ubB6acpU/DeVCfWaQPvUaozutVtVnxUyOhsBuLo3K
rSwywX22O5t23FE6VIJ1WbqzVlITjLPhqER30wohBTMk4Jt5569PlDL0URdXuhLEmll4Q1c2f2hD
dCRscdsKEBrIycXQxqYebvbzMjfgOdG16g0vTNPmUZK6owmrm1aY8+YWYoBih67MjBiKzsXG71oL
/v6Ue7nppSMoyE1nYH5LjL6QMm/BiMWSleZI4hSgIrV6apG8mHL4Oa+0z2lVP49l+DapTl4anO//
7W3L+LGcGujj8IXSuv9eRkidDE5U+0Y5HKHBd10LYYnEi543laSdNE8HffKgL5ISaBNinKNqPyRR
+WDFEIFozfqlWavv4RB+QO/hjQwSr2tkN5mEpT5AV1N82d9Cgy5vjT5N8A+IEMKLOowLGGOnfMip
Mb01nmWRAl4FuIb0ggL4tamsxy3WFSeJB0f1EMq23crRqEZO/VEec8sfuXABgvOMEJFs7kGZgnNH
u1ZF1tNBldAppCeTKerL/Svw1m1rUooTMDjKf1toUjLrg7G0jRq0oWWfkOH5GQKP8O0oO2qybwXV
+Ewggihs09cFUkLT4nrvGObo6nCo1qDUshj+0hns0VKrXl5Z5WVCzuJlWOP5eRiV8VwrfXim3lk/
lH00UQa1jpiU9tsLSJw4EjoOojGGtK5/TVFqi6Gv+hrMRrR4Ze5Atr2W2psDGxJRMFgCs0P/disC
RO+njaAZVYOSbfWjfvxuzM0RPcF+KVyL+COkOzQQdiyYtHwzqrjaEkRSLZ2VaEQHze71A0/ZRRxQ
l4DFoN0tBs55nK83LAzjQYmd2AqSxny32MbzyCinG0PfRfv5yFl2SzLotkBLzYQkmCAgGdfGnBk6
0THtjABKLd2fCh3Zm0I7oty8ZYWxSgExpLvDN7q2AvB3TJ15NAKjNRrXVEfnrGfD0Xz0TStUZZlb
BY4AwuPaim23gHGYEwgYc08YGpY0FO6j8NP9g3zDiuCmEI8ktAA0zK6t1MAu9JUh0SDSqtVHCF45
jb00+/et7K4LWnLMwkDTK/DauxB6Xpy+m6XUhiGr6z81OV2jRMv6H/CiDAdH55YpuJ0Y0OTzCIjm
9YLsBELnlh8SFMNYutWqjhdLp8mYOGn71i40qwLQJBRQiYnIfq9NURfNYZIq6DRKWeyjvwr3iAw/
eVesR7CwG58JwSMxFUp/HbfbmEqqqi+kjqZmJCP4OoTK8KzY/fLWV18siOkhiuQkOnRqrxfUxtT7
Ei1hQY7+LUEW+lEbHGgH7Pmt1UNB3AAyCQk5Yk0IDq4NlT08LklURC8abEMnu1Z/VJDSHWRUDOLx
Z65KemQCVOLJ3ajn7Sew5JJYSjUHO5jadqn8WrWj9w06dbM30CvTgTmrlfXCY9rkfrxkU/Q1WarZ
/mChEak+RbQSpj/zRM7K01I2kKuZhI+1R5NRDeo2G8M/lWmqVzfWehqglSKNhqumo6k91oZkty5C
AYyquL3ZzQgmwzlcXhA+zTq/cJYldytbjiRfRSNn9jKTiPgc9nlnuoqaTvqpkudJOxfO1DdnR+mm
4hKhjjg/DaNtNhfHCotzAp2Ytbj0T2b141JU6/QXYDcarGYz209RFuvNAySsTvw4OVn1K+cM/iSA
1ZTzOqV29M4pYz05C4L5oXdnfZUTf6rBs3ycZ+L2D2Gmx/FlmZSWGo2ULO07dbIN5A6oyiITq5T5
7Gpd6HyvigGHJ0B1ZEb+UYBwk6osPpkxAFBvrnU1cyvIgst3POVze270dP0o5531LVOmvOLX5nXs
z6ukf7d1igcneylX9ZM5akb/kCCIq3qMfkmqCztEA7mxFdamejJBMNT/dsWQfQApoijQgBB6ncve
QCq3aFHQekkVeM6elraepsvcIbd0zlLGwh9CskMIICBGGz9MiTJ+k6jygpXhLTRyz4mlUP9J+TGS
PXOd8+UXQm2W6qVIkfReORd15+VmGlofV0Is59yMej16ZTGu48VQSiN96E1rZhy/qJZJeuZJZJ5R
b/XofcUWJf841hRmJ5mqWXxu7Ez7KzZKXfMY7svrkzNlhfVBzpacae8xjD9Gk+TkXm12tQTtktw0
/milk4xjDKPqT3McoyXK7Lb+R5aNmfJUTOGSkCguTvq+Z0p5edDbMltdPoZEG76zGtsrGPBfPJr9
afxrXaLe9pyoLX6EUVd+NCNUx1yDWKvz6mhKPw6LNsuf83XQnhd5zlE+xtMUBz4yU069pTSkykdO
tVof+14uet/sKJB8MFY9T/0+1qXkRdFzKb2k5JbRBZSIGZ9WqbLV0xL3A6gM8Rn+bGqlU88UCFTD
k9N0qs9zldbyBYzIoHpKZsWNS8PbmS/0h9LFjZN8/Q6JnzkKyQ/Ok6s3oZ77CTwz30cFtSK/AxNR
uwztz6pva41i+DWS8Map7TvZ/KkoTSF7sdaqGfgMR33faHJivlfkqqsyl4ms7q+Mc6t4ppFFKuix
XOnPVafLP+6/jPuLnesFpBitZabndvXJ4X+YO7PmuJEsS/+VsnxHNfZlrKvMBkBEMLhFkBKplF5g
kpKJfd/x6+dzZna3AsFhDN/GrB4qTaKc7vDl3nPPPacOY8BVhUr6WDzi9ho9SShvPn5wEF5xQHQF
gMmi7LSmxFBf7uMhXYrDIFNKblqU1i1VGr33Rzl7eU0QJaGKT6syXNE1YKGM8jhmUtkcQiCsbedU
8ZURS+pz0yHp+/5QZ6smghUsLCAxCU2MtTcfziNGpLZtczCqzryKhjH3tEHR/A+OQrGO4ic9jaRu
gkN5+krR9h9QDhi6Q+oMtuHn4yjfGJMzfdD2mw4iOqFBqflI0CqATE/HUVttmiv6vBCJpJWxSqMh
dyEoJk/UEfTNBBtnG5p9EV6YnkicTl9H6l2I70AXFFY+626LLI6moBuJzGtrCPaW9SNRRhzEwpYG
2LSgIh91pqs2vfThHh34gbRiU7xGqBgtntV8QxnJpKUyzfuiUqadLizT0B369P7HO58dURmJ6WuI
bsASPF3URlu0XCh23Wt2IG1NSdduEmpxvlHZ+jZL1ZssRrjFaUftw7EN8SCpIaqTBAjEOacDa33N
y6J1zv1Ys34hjKubFkO0C7HneVoF5ZxMh2yHvOrM6Y8cpK5HU3Lumz5IHpzUSraKXklfuoiyNRoB
y9P7y3k2njhxot6L5gHR1LqqXHSUgDGDbw41mMA13R0N3bdk/LRhbDEB+OP90c7PNwQ+8HxuEXJT
sp/TNawlJ5CzMekPTjnOaPOZpSuHcr15f5TzeopAOtGbpfNWiJ+sGbo0VFp9yLV1mKW8GF1FKjDQ
qquQRvMgUdTeTW3NjjZtmvf5H4ozCx3XVAqg1KVj2d4WWVpO26ymcfwutTKjd3F0Dy5V8c6vVX5J
YHReRkG1WvdoKhX/cBQ444HbVyZqaRI/IRR2o3665Bv7xlAkeFSXiP5Z+3XZNQzZsdEk94fcmAcf
Xbr0CdVM7aYqpf5CbfLNoUCYYS1SMaTV//QLS1E9O2Ok94cmDifL46ID0jHCsCdWlJva3F741OJO
ObnsAFFEcU4YxZB86OL3+QXsm6usk9XZGg8dXzE/0LopYY+1ZAaKkDbWbl7b82P7wmgs1S21Qa6f
bB3PXtiNVWIh/63E4RWO6FRMRiWKL2ExZ5kKvx6kbd4BtqGwmz399exR6jp4+cPBkpTY08aEuJUy
2m2sOpScjJr2zEm6VGF445QBSNIFRMs5wJoqfqlf1iTSUPmYKbweeCD6yMXxxjgGrMmFtT//1OIs
s6NEG+N5Rj5n6G6m+TId1J6SsKdJ5XLAhtWJ/X5e9PBCaPDGaH91vViCbnwGF855vChgZ8uBBsn5
Ko57SKxBHN/SC/Tj/T11/s1EpyQwq8iWEaVavTBOibFtPgfTgdtKekCrMTT2YOaqX+S2lm+Rg6ln
L0vHJvI+PDDFdlBkrq5XPdvT75ZZIZQTmKoH4IfKB1KX3EiRRr+XnfKg1HV2NYp4/v1Bzx8AaGYE
XYDl4vW2VleytSDKXQ7hfCiy2XmMhyW8KSTDQa4vHm7bPEVR/v0B3/iQgJMk6FwR+Lyu1VMVvW/J
DAsGZPHvQitB0wRN8Kcg6OLd+0OdHwQebHBKPiRYv7OuU5pFoGiLlc+HVrajGzVJUSHM40tOCW+t
IBEB/cKomZ5DbaWuhQrZ2XzQg2h+toy49UPFyHZynwR+j0L2BVLbGwuIfSQaYiongZ26CkS6xWyR
kSjkg5I5Jp6sVc9LjZld0kyXjHPeWECGQuZG6KkLyuDpjsSKZyjjtpYPWjgGGyTN9StdSz6MiALk
cNqAKqkZcleuJqTlWRYVCF4fjLHT9+nozHdgOZd0Ht6YCxp/4K1cxDCD1tXdsWhbytONcmgt2BJp
1k10lk65//6We3VCO32QmAHoLgKwXPwUD0+XbLTiULKtQD4M1Aw1P6g0yHMlwAsiguUk/5AmG0p7
B+v4YW6i2tlC/W/DENSokpyruZHV1FMDZ3qerWlevqtjkVmbQrZ6w8MedLQPjVrImSebUAyv06Bp
flpBbHbXZR0P9hO5aCWjLRZTqdSMKEq2czRIH7SHJz2jeiFsmmHTsZxr5kSHOls2FLVy0PPYuiee
Q9c/rWLBSlSUL+8v6BunSzQ7coTJC0H1VptjanIukURWDlkp07etGLBiXXrrtCNAcdNumixRzQtB
+PlW4U2ksAwaJjzo1lVSu0O+bJoKfGOkVN2pdgyPadHbC1tF/OanOwU0mzZqllG066qrmaWqMhQp
Ig0HxyyHH5nRDls2rvZYLOBa89SYX3R8vffKLOsXuO/nNwiZKURSEm10KLhHTvdoH2hQhiL2KCIa
1W3WzMpzn8LwH2dAzPc/3xtLyVDUgcEoaH9a0xl5cDqpLRkq0LLxTmOrXMdqb13gaZ0/2UQEIBN0
lHKBoAN2OiGrQ7MaG3jtAPDb+IUxGtt8Kuy7SW3CT2lsZn84eMdvPzo1FLlRVYPDSucn1N/TQVFa
zpqyULUDVRjHM5s0fradyPhwQC2YUHwlJOEpo68d0uYq0ecS66gDpo7xLc68HHV7NO/M2rrE/T3f
FsAukE65JAmq+f+nE8ony6kkiqAHR45+NIvT7eW+mrdj1F6q571xS6JGB2Ga+hRyhVyYp0NFJgCz
XmvGAXp6KuFpTINfskkThJ/2io7fox/rY0X3EaZKyrUZLUvr12ZdHmSntpuNGk/V/CWOJwel0kEX
Fa5Jl5Or0BriYz2n4ezPjVT/gedzGD9Y8ETCKxWJjXxjFnIc0aJkY/is9HnsuHBW6oD2p6ydL4U6
YsFOTzgHnD48NOLYAyTYp7NEn70IRrvUDk0b/1l2teZZer+vAhqA1Lj9Pg/Rfk4bPM2kCyHs+amj
iYeiHJV8lGxIIE8HNrN2GUG91YPmlObtokvS98xolAsH4JWHt5oflXYeATRZGGcN1w0osjSL3RgH
WqJsD/zfuM9ss/fDpOseFKttDzIqvrvZ6EtvmsfqiO1A7Jdmd8kn7nznCtti3nSCSsqRirgffsl4
SOL6GBkC+2BhO+GCVkpeM9Ul6P2Sbj566kXnnziMPIBCbet0qM4swzyglnbQJTveaJhbUBWhNPL+
KG9MCEoxOSPQIYYda+7tvKRVJdmZQUgEBp4bcbgb1AVH7Ii98/5Q58+QJar4BK4CET2rRyPuljp9
1RoHJbQkfw777slU0sELGxvkQ7EjOgInZU78ScuqC/1f5/uUsQHJubjZrUBRp4s5ZnIVyypjJ3Hs
+EusZSQ7anzhDXpzMfEzoPEWSByt6tNRrCHDsaYdjEO8VP0uxLT3NiIR22JGfykXOD/xTMgSRHBh
1QBz7HSoupEmLFVl4zBDyUQ7lDfi0Ynz9kvEtvVTTcv/yJqk/z0A4wzdMDSdSwqmb01WGPSyayg7
nL0XeqxHA3vHOFR0OnyapGi4Q2sx/GLmxiWs8o3zz5OLWB8bFCb2mVdJ2ehIVQSqeUDQZ7CugmWQ
LDetTYfuSCtJLK90ovG5bOMmJ3idsmEnO21c35mNguNUDSGruJDxvbX+BMy8YmTwxKmrDaWns4UC
aGMe9LCdwRaznLLr/Llq641emobbBsqP1gm3Spl9WOgXrjx9k9BGFGAomPmnn37B8mQUDjUHQmfb
G2I5gJEeNru46foLs3zrGwvdFd5Qlp8ugNOhWgonwMORdRiKSXXhNJkHqTPRKEkD/fH92+GcpsW0
EK5hQxGBgPasxupGPNnrcLTYT90g+bS+jS9JVqPSmEv58jAq7Ty71tJnh3lM48mnyzZIt13Z9Y9t
kpvTTkvV6BJSIgY9fXhESk/gBYoAhLjmUQ1F2LV1GdmHUW70+3LIh7sJNtnn9+f+xijkOAg4oocq
LKJWX9SMw4oekt45WGM/wTkp2vLbYJjzhQv4ja8p+hhohCLL5mOtaEdmGVn9IuU2L0qeQjua58fR
UMatEpn6hRmJgGO1blyDYsmIkRFSXr2TVqIvVj/I9iGzu+FpMKLgBnod5Vsrk11ZD/rnD68gQjbQ
gWkfodqpr27eQiprFUzLPphWkLlVl9HZa3eXDNHfWsDXAoaQ2eRdXi1gP7Ra6Nipc0jzot8Edt97
SmnlCPLKl+yt3tgSrx1rkIKEtNhac9UwQiu06sw5tFM9+2NXVR6Kd5dkBt4aRbgtwONj1dDCOj3f
UdNMUw/6czA6vE86xPX8BJjn6sMfh0oTdkKCI0sdYnVXTkpUUK1JwyOvorEryrF3ZS241Nzyxlwg
U7EL2G/cH+vQzERPGJkNJKGqUcu8PrbSfcoNeQkTO4tiOKevIr+UjQnO1gapdjIqVo6l7lHP7X7x
Zy6t5UlJ2wJcrJske9/z1hZ+gmaT6tWtKtO8a3Ywu7PJ1tsHVMzV6RHTTMgXAANN5hGc474tZCak
xDW45r7GMqIrbo2HreNj9+Tw/9O+kK6yALDqzrbHEkKHbBXUVWLDyJ8ahEyOHXdLjOGu2cmu04/I
cKGuMGc/Shw7m7vSQlLBVcIweyz6tJ8/jwUa+amrmomue0xBa2+qJoATpIVSjMICfp6Om6pG8nNM
8Rd9jBOjK68atVSNjY6y0XgzoWllubICUvx1bOR4QbNKmc0bSY8V6xA7WVnvY4wUAtpQRpSlCnV2
KJou7TK7uGEMlSshUZo2fghfUP+hdHjxvHxw41lQi18Bdi69c32tgRAAtZDZPvQEAL6p5aHf5cjI
vz/K2V0nRqGxhw45EaCsQ7FWkhSVlij7YJd9cjSxK3LzIdRvMm2aNsGYtb+/P97ZRhea+wa1b4AV
+n3W17ij107JnyqHpI/Lba0iWRs1uvHhWYl+Q4JMcAegbXN1NRg0bcgIT6iHJrQav7SSaktHmnRj
VJO0N9T6Utfx+SqSQ4ruZtjRCo+uOHe/ZlaJLPVm02oH/Jf0I/53TuRGcLWfw0CTQlfuMXR+fx3F
DE7eKOAwSMtCtkAQcdfg1Nw6XZVqAyFck+eWb1hV/aKPc1TtzILrd1cb0mRsMV2YzAtQy6vc32po
2nJgtMJrFtD66rmCTSg86RznkLdTP99Xk5P9TK0i/b2xxjTcWqnaf8NuiEpelk7hhMKjg7pK7wT9
S9XlrbR3MqyjXM3MJMdnT9rwBjWqz0+RabfqjoSxWfw41i2aKOupq75qVh4iJNcns+FVadPHmxK0
p/H72Ci7T05gmn8G6mB9oblUG9x4RqHQlWEifh9aSrfb9xf+LHamUmmiKUPDvsjG1kLIYdZRvV1Q
A2iqZHxs0rC/T5zR4NYxJemHuchPhT34M7L6P5tyaL++P/rZIy6gO6I5kB4o3sR0pxutiaByoang
HKQkjXdj1ygNFWM1TL25S9MLAOjZa2ETA4HYCWF40QO9+tDBqHVF27TOwQkhMY6kSy59q9/MKdfd
Qqp3RaE+hDbX//tzPLsiyAnptIaVA2+FFjBx2H45TIPW0IICMHVQ1bzbdi1dZnlIu8hHRwEIgfkA
Ekpab56tZGPlspHGyXGMy/73USozFx1j9fn9Uc6/F6PQLaFAtGAma2DXqBcMvdIiObaDlO6sXJFv
i2lJt4BblzKrszuIlJ2BAAkACwDS1neQM7Y5AmtALpmDj4Q5fZ3S0PICmvG7fogu3D/nE6O/VcBa
vFAqcgur0cKomMqwqsJjMw6VB3ZAjTmrtHsl7z9sRgjwATMbaJxJgSepp/shnyb08XCvOCZTSXmn
bvLtkKEH8/6XOt91zAL5RGAJcEjyxdNRJGC6Ui1q3sAmyDwijmhfJqGze3+UN5ZN5Eo8TlSwAarF
7fLL3q4jq7TSMUpZtlQL/ap0qm/2QiOvm7RFJPvvj3b2SFAu4Y1lRhbqwNQyTkczgng085F3XTbC
xTVyNNWcWvrZVMONlAzlDi7pJcXFNybIGwjfHMUZ8fauhuy5kcwl7dIjBPdqHxgdRa+5kzJOVxcM
F27DN76ZI+omPPSiB/GVAf/LakbWFOpyWCEXVbbhnYMs9edEz8vN+6v41iiUXVXedyH4tF7FQZ0B
ozI7PyISi6hW2zmbwZkvfau3RhGFVxQrOVag0affKgoTpUCyID+qvR1s6Uwxv4eRkXz76FyQkdIh
SAkJckDg1Shmix2GNgb50QymFCsR3NPSDmnK90c5fzgYxeCj0CaGkOX6xC6WvKhlWxTHMtOWXU4/
18aZ02WLllS31yV1cmuUw2+6OjcvEWDOt7wmlAi4kMhFRCvH6TIGo1LBnI7yY6lYw/ioNrmZ3NMV
o07HhiSy+DyrVf/DrAIj+bDE+6sXg4Z+CvVCsC3xq/2yG9sqa5VkbMtjFpmj7ZWVgwUd9rofP2LU
zSkHERTxBdEmOh0ni+fAWuywPAYDSi30CeSekSN75mSm9eFLUYgt8H7xcqHYuo4ytSQv4Z535bGo
ln4LLmIey6QrL0SU5wip0HSgOQqRG6IXGDanM4rbROslKSuPQ5KOV2aqp9vIkoIdWVi8UcfK9PMc
LjDIuO1NWE5tBnvU7wvuvAvX8/kbSr8+R52KtqhdrHcPZzsDobTKY4XJzm6sC9PNx6jYaFIT+EpK
Be39g3J+6BmPbn0AQ0D3M/57Wc9GbYRJdQzKOKFJq55xEy4uhaxvzYp0lgdbiIGclWALNdO5vvrq
SF9P6C2ak3iFE9BNqgbVJl/k9ur9Wb1xBmkQhMxNggK9cZ0NkbQszdxY1ZGjonk8T9omprC9dTL4
jfYCqAA5OPz+/qBvLCXxgUA7RccT+N3pHuLeDtBXFLpEgep4ATqYhqcSwdoXPtkbiwmoBXhN/xbm
TGumhQJXezJmuT6WXSH/GZtF+ZinZvHc4u23Uav4w6xUmsRo1OIthcuEJt4qLrHVZuTGtqsj7Fzt
Wqhpb9VJN71E039/fwXFvXGS1zES9wpIJNcXEesq3G+aGspnyMwAYLRNG2b14CEWRo9VraZImMRZ
Lj+ZMz3bzhB1+yapygu/wRsbBxyZVjVYaNyga0Sv7dV6WJakPXLHldqG+7pRN5oy9vm1UypVvUfV
QHosStkoL2QDr53Lp5OHNUNtlMdDhIBr8fQoihPoQL1xzGosNCweKKNCPxXdgyq8RvqzjvdOBSfq
NkLbvPmzsqbF2sljnrSfCmuhec5NS3Mx/1TMtqxvpElz5l03qXUrOpPkYv/+p1pvQvox2Ap8I0Gt
ECna6WbvR5jWw6Jkx8EqWn9Y0utQCo6FHn6hbPzRTEkMBvcGlEhkg2cSq6pS9oq1JMUxKlsFs9ds
wH5V/mj6wiioNnNJCRYTudJqSm1WqV1edM0R40LTMwzJ2bHVngynKj1IEt2FN2e92cVwkPVI4cks
KM+JFf7lsa50SJu2PbfHuJKsXafzxmTOoGzoCxu80Z6yXTuP9qZpzNBT5zq6cIusbyuGpyuPIInw
iHd8rXeTdVXbEXh1R03CdkbLlHArmTTYvb9NzkfhHL+KPHArciWv7g6zRflXW8L+iECNfVfT8pZf
TXk9XoqQXysiv54elS53BTAEOQSgcnMdJ5htJhVO349HgCEMdFQtmexd6yzyNVKzS7HN7CX5qhtS
rTxEDVoTi0/nEsqxkAI6ZJJsuW9rEAyV7t6sCuPPyaDJy47uvGTy7GFEXWYeEJqhUdRJErdPTXvZ
hUFu/kgtOf8cB2ATbt5ECSbLduj8PiMDS1eDLD1pZmsmHwyKmCywAXkvXC1hObgqpGgpDYtTXUzH
0pG+qYMe7aIyMS+c8LPuDDGKzS2IegBDccxPN6hWh6qdx9UMJjsoyqaZjE53a/hus79IBYJPzjSB
h0lT5yDUG05hccw0Tv8uMUK73WJxnaDF0gAjuhOyNpJPjUkbP5gaCdsFdjLHlpouKMoq26tqewTu
W6rj4NgE27li3Ut5T83+dR//x8/pf4UvJVkAPPui/fd/8t8/y2qm6SHqVv/570P1UnzqmpeX7u57
9Z/iR//7r57+4L/vYpC1tvyzW/+tkx/i3/97fP979/3kPzZFF3fzQ//SzI8vbZ91rwPwm4q/+f/6
h/94ef1XPs/Vy79++1n2XF38ayG9v7/9/Uf7P/71G6SnX460+Pf//sP77zk/9+ll/hm9ZNlLe/ZD
L9/b7l+/GeY/YTsC0ImWK4xGRJF7fBF/ovMnbFCENEgT6DYXb0RR0m34r98k7Z80uHD7CRwRFIIe
8d/+0Zb9658pMj9HNCoMcrmP+enf/mv6Jx/qfz7cPwoEmcu46Fp+n9OYQqSA1MMJl8hpRR/EahcX
c99A01UDt890aTuX9IWH4Io+Em3Oxy67v4YC5yCp5X/geqcHpkBkMtdVO3DtYI58S3KQg7aw2fpl
/f+e4K8TWl2pjEKFHywUshqUVK6801FqQvYhrjPJTehy8MH89U0hhfaFPOSNUdClgNpETRB0cq3k
0cvMgT7t0GOdliuYVIrXdm28fX8ur4H4L9e2mAwvH3RQIaqAeMhqMpTAjXHJisizrfmPur+tiXim
QkcZrfcSVXfDxbqucljXc3Zr9ND0c9k3wtKnR8mV68FdyqNaIT69RJ/e/81WgSC/GAVquNNAFVwx
cItPV7lDhgvRYpKVJFcCr+7yT2VodK5jR/R5ZPrsB1j2Xfiy6xv3dVCqyLBiNPI/4PXTQYeoGLsg
wdPIKRJ7P5VSue+gXXnzZLU7w84rfzRrhNDTZNwPDiYpQF33RQR5w9SKaB+ZSe2GXL4X7lhxGH+N
y8XvBY5BZwbcCoPzuvpKzUjtsWsLyimFhHdc6cxbvaFq5+v5MmdkcfnsaxPFJyEDfySX3puTWqLD
6JRf7ESaPfrrxls7CZrdYkWhG9gWh9tqQ9uvZbuJvdoKzK/9Ykg3MGuXx0EdpsKXAoqcCeXUTdBK
au41Wqx+UPXvr5nxynE16ERBa9fUEQvYER5Y5M3WghesFme7OtRH//3N9Ob6ESOTQBEMgfGeftcl
1WYTYY/Ikwx52WSlOflLmJuAr1rtqSkErPfHO7/z8AkiFAKDEq4P6+Bc1+Oa9MDgVEWZRQlrkFxM
1kyfgmR1Yc+e3xMMRRxCJye9QvaaGdhkcypXtRJ5lrkULiX/gbOrFpd24CpYFt8JcwVQcdINPtUa
tVb6qosSmRVcdKe4j0d5wjWjazZpbOu7rrLkrazE2rbvwbqyzLYOon90u5hj5I53Q7CJBmvcV+mn
LmoqqixdfoxyZ/LiVjKuajX5BmcWwmtIrU5XgmUDca+9MYpJ3mQJBb0hrCtPhTK7t7Gfv3AHihD4
9Aqk+UQ8TRSD2CBr2EAeaGJFoDWCfKClXoz8g6ciPuhbDsIbKJiYvqT3d2l6kdz9xqcTFHzYadQ1
hBvS6a5UG0LTEMUDL5q16Arq5eJKeLdd2PtvXKQ8vXQnUYQCHltTwMbJypB5AesZYG7xZs3Tbpm0
wC8Gx/Rs6sXbgEvtwqBvrSnKM/goviY5azJLZXTywBMZeXmk594yJemtBPPoUzao9VUTK/GXXpuz
rW0V8YWo+Y1F5W0mzIBBwHFYV6XI6OxlnOPYm/u596RCmtzWqvsL5+GNA45fHFiaeCgIpFavEyph
GX3pMhcyQDT3rzpdWbU8Y5QhXULSXwOkX/cnMZxgMFB+FZAvdZzVNpkjgpAOtZ60Ub4JdInGZ59K
c7IbaXFyzbL9FFpdu5XolzrOTfE5ynEcBLZSd7DNs11Va/1+UjPHK+0i+eBy//XLodBpUBwGkBa7
75ck2qE5AUycX27pjehhXJb8Lmhn+cJ9qq6/6nqYVRpbwuE3l06m6Bw580aZERuDvUvus8zLj1QO
on1rBO2tXA7z5zoLI7fssZ+L+6h/iMmR/K4JftIDobmQCrR94yj9VprzrzwZ9sayx/BhcJLRVa0k
3+CqHG/zJM83Sn+J0HP2kBNXC2K1uKs5+tR5TpeLi5lKEtwBt7Ptje3E9R+TmTnPHNxY9mOr/9EF
RUzMo6Yy9jJWYnh4Zc2y2wP6uVUbZV+rTgoVT+fwKm6oWLCzEMwBnys15VNWtJLszqWh1B5G1zqy
SvE4QvLTBzjW4RBjdKPqbeAaiI2GdH+nlxLj1+fmdLPCpH7tWBVijyDApxOscdIdrXY23LpX6COP
y/Er08o2Uxw510QdpU8uM3i0StCcIpMxxkbsxk5hboIcP+7W0C/cROunX2QywqFQcPYp7zra6S/U
qnXopPpsEfOU03NmaH9KEGNceG/hxtSz+cJw60IGCDvVEmYuFAXhta8v9bxLcUThMLsjSjNYP96m
ptl7/ZRKHq42zS4lqHSXNjC9xq7TTZnCpNCc6cKxfO28O/0OHAkufeEMKtrBVxsNl6lGZBW2q6l5
tRlhL37uerPzCLn72z4qFn9SFuNOzdryRlq6zBuduvE64dFUTW2O706ifK/UnOujytNrPJ87N5N0
5/OQDrXfGfoLLR8XyCbrS5VUlO4YOp0Bwzjwa6xKMTCgWIJOcs1mNrdOIf1E4n+Ey1deUqN/cyS8
hUlu0b6gKe10U3R1XTVDPUquJBV/5nle7yqjGFG+ki813KxfX+aEgjH1LJ4LNsYaFpsrfVaMxgm9
GAGmq2/7iYLItkRJx59i5VIzzNleh0BMNZztJyJpWJ6n01KWqK+dsSSSaRd1R39D5DmZviurjZ1R
hH8/xj2fmU1eJvgmCPegfLQ6WE6Fxlo6clkF2Gdrrj0gYq+UQe3KdFA9pHa23ChRmlx4CV6z65ON
zQHjiJETQ7ITJKHTOQqVtq6TitSbgL1BDT8P+XRXDjpd3c4NZl3XqaXvkmi8Ja67cKjOdg3HCfV5
OtWE8zn1wdOhM9qz0OzAH0HDkXajBVXgJa2dEnmPl77k2eIyFD1G0IEZEvhkVYhJgqpDp48oJgsL
1R8aJ3WjqaK/uQLGSxNjgotVd9v3v+i6hQHgXQg5imYq+GUwkVeRxkCp3Aj6jiCYpGxX9yiYQUkI
r+txDHcI73tL4XhWgk1MFXb6bd0EHc1QvbNvwvTpwu8iZnj6nYV8kZDQf+VTrg+OHQ/1MvENvYmC
j69a7dTCXOll16Q25WWBVe2qYJAPlbnNCwJNuZjcTu4v9F2dv2cIU4kGALp2KM/yRU6/uTxSBGyR
mfAkousjV0l1Z6pVuW1It3zNCf9IjSbYRQ3temoyKQcTx/VdNyqzD3pg/Jxybfe6MH8DkX/DTyvk
c/Wf/3d48wQSfRcu/f8QCOUM/Md/4YxnMOj/bvKXIqYg/BemKoBT/v5fCCg4J3QqaoZUwyjKYsLx
3wio9k9Y+0LcS/Rw/2UY8TcCqiv/FH06BCk2G+0vefm/AVDN/ifceJznwVRfCf/OR/BPbl6RDfzP
Xga4RzCeM4U6OoiAuKBPN1Fjtt0sWX2ysZsi3oYtao8odg6baoksD2WO0DNqrQvd2OqetDG3d2pu
fgOb9ZM4vYuk1PQm6zlfkn04V1+AMq7bKLyxytknI7jqGu2qrOqrcYT3jlahvp30wG3CIn9Okeu8
SZNqn+Jv3eZINWtUs3zFibNvWu5093LYbjH3eQhgw/hqoanXU6rcyVP4XUljdWM0pSspU++i0Ji4
kzX9CIOycnUpLD2pBuPXovxTbQ9XFL6dzdK3z9LMg6BX47ivjUQ9Ro3SutmyPHadsSPkTO5ivbAf
zSTvH8ZkwWSw7ogNh1a5mkSEIZnNpg2k8tCXn9qgfJL1wtV0SX5QMSZ2oeb1btBPgzshB+W2cb7v
0qTcJoFWuEVjOk+tXB3CoIL1nKf3Va91V/MQVlvy3exHO8hb01SS/UAXEba7fespRSC6s+L9mMxf
a7TnPUXLWm/Jp9tBVSK3RzEzUVJnm8Vjt5vsgMITtbQbGkFdmpOfWl3ajFbeuWmbPE2z2lzlqPA9
qG1vbhxabdyhnigdSo9t8JXMZHCbKUbZDnsGWjQsX+7mfbdYX/DeJZrq0dCUEEcHD9b9uir80Roh
9nY7Y9R+R10zdJVo+ca9F3pCB8TFbapxC6P/pMZId1EEDmk/LZsnWhAL15Ayx7WtTv5dMrXOVVr5
ybEPiLvczx2127T9vaicx8Y0r+lLHK8ocd6aXVt5eqsDz4dB42KnBvQso3I2xrW7SGP3PGQYmLat
XGzlpfqWK934Qy/V9qqQsqehsR6lTpjC4lp0zJN52pT2krq5GUWuMiWTi4DprdpOAJUW1ru9Rb/O
Eli3WU5XO9ztchMW0lEJkpfCyXbpPKVelZvXWpm3rp10C4Ws9B5RNBgdxeQjNfwjkZ/LJnlu7LRA
dbYffgj01g3iFC3XZjQRxByDgxpC5czlXNqm0theWVM0PGP7qV0jhzZvarbktknTx2q0Ja8W3Tda
kUd+MliGV8up4fXmGLzEGTsmDqYn4fOxiZNGu9e0DIcZ06m9JZPwZUKwFduZJtpUejA/EpkDBMv5
tMVOrVAIkULdRR4juXHqqf6ZqlaKDLi60enkdRHT9oT+IIJgd8jfon7VZE/4Xpge95eXdfoussLu
YZn66vdisicv0+XsyRpSGgxQ7txmSoIOaWazUeCBFVqY+4bUP2KlWd8hKFb4s1XnD4Y6/3D0dLyz
9TK/Hqa28GUliTcSkUblGVmXddvGXDLTnek28eXCqu9iAzZSHqjtU0+3rDeGanQN1FR8SaENHls5
qhVvjhpzO1LSg75q9D8lScqvZmIVrFYTI7ubymF54MZM/Fjp4t7ToRE8KVKgHNKitgYf/Si1c/Ol
V8WGMafHNEqmQ1fQoJONVvFo6WGBiOls1+AfpCiRG49hjAC0iWPLlPTLblho6Rlra3xCzpe7qrUC
/Zs0RfF1X9WAjSni3iOcqsXBvaHB9NbRGu17HNrhFwhKmbZVZr3ctHa3gCsk+GwlaYR5dMqu1+0p
37fm5AwujBNno0xt9ExxE79uVNbcQZalWzPDB87VcLv3YswU7hK7Ho+TOiw/W80C4Mymfr8Ycfcj
qUvEX4ouGLdzXzh7Omu5YaQ6/aH3luJ1VrPcK5OEDpmJiUDjVosZ3DVaHm0Xo6e3XVLN4blQOKmt
0bCS4RKkPs69lqvli75VKqy23QIExte0Rrlp+jYncMzVvVxH04O2TObjVMvNjR4Z40tNU5XmosQb
bZAH/j/sncly3Ua2rl+l4szhQN9MAeyGrUiJlEhNMtSQ6PtEJoDXuaM7uE9RL3a/bcvniLSOGZ6X
K8LhKErE3gAyc61//Q0571G73gcQIc70ai9NEsiOVRWWc5AMRvt9nfLhiLWOvBwdk4ABS9sJsv5o
b+TlcNFaRpDS+JbXtmeED5nI653RSn0odIthT6+9rI0NiIRAuI34MgzZaseNW6vPpfZDOP6ZPA6V
Nd1mta33uafqg2CLS2jdsySbrX6f+3l9T8lq7ObNms98Ty/nW1+JfcW5ehi9U7LvsloKonEjvacm
Ki2a3Kr9TFp1ucXYHhQo0bzhHo7ClFTKDmN7Eia/HCf+HM9DElv9SxkuE+iVkdcxhrrgEn5rh2dr
429J1G1jnNszU6Bcbofc9rukigovWdyiMUFf3Dydjczedd02XXZVvsW9yv0LswvmT2FebLeZZ1a3
hci+SEEMe7YyWrFqZviQ6Nv9MpduisOxtVtkFzwMVT59XY2ivMuccD13Ztu+wGCI3+5q4tLWBXvg
2ff6s9yaM9Z+UXXHwfT6/dT39Y2RzeG+Q3587Q363oNTcozgySZ9ICBR+G5zS0kUpLI8uUIHrky7
ht2u7tVwibKujkVlBWmut+Bottucjk1oHMM8sPdZ1Tmf163j3cu2YW/ArNs7hvgE4WJ9dhuruZxP
YIMzRrfG0qh7z/DNeJqm/QLrwOrkozA4tvs1ynkYe4Em+0wJ82x01IescHarM4BFlyZmJuFXnJN2
W1SnlcANwGq/Ygx1vjRlFReYHLtysmNXWGnfB10SwcBK3axo42aw69gY7XDvZ94hV/5Dppwl7nwl
rvjwSejNDxM+6MLFuDOa/eWI83r9pKateg9EXn4kMaeL56mYHoQfcMOM9h1jGwPXcsu5qlZsp+vA
LT6Fi4rer6X04lMTvut8HSVukeuY4GXznBrivRtVSaWptwrPOfhLu7MCQ6VLGbwjkgF37hBMfDBT
+mdAstzf177x3m9GES+D+z433MfVNOQDvNDHxlisS68eimNBoYW21RHYOXvT3pXZfFaHIu2dcEva
Vdd72ayQK/P+TA0ZMFeT5jkH8tAGFfqzzAE8FTJtpjbx3fLoStXs8Yg2484dhsQfvIKE5+EOYKE/
BkZAEVGJXbUiwWr6MB7W4YlM71jq4f3SfJgDfYTL/hgVJEU6zrWJPzSZatku2NZ9M3gHfPOXbn0/
jlWzG3REWBubfqogjQ2jvs7D/hox1+NchA3olLqZOEkrTKb3WTtBhloOcvB34BzLzp/tAJObMLiA
fbivzHVm7Ub3kKasxA7WZ3Pq5E75yAsG5S6pjYUwFWpZpATaA/B6h5C485Yq+txTWNkUzTO8Gn6o
P/Sqnuo4sPvhGuLzvveW58Vf72fT21KEbxu1UR+zBx08w5sufa8h5grLiKRVExGGvk9k2GBHB6+w
85izz3gwpVUc3Exz3EzZYWv9Qwf2vEUrMckZnnqoLL33eKlf9NOsk8kVt4QNh2hn4dLTNHpQf111
iwy4e5d5YXvuTdyuti86FG3uxTBKyTyFDT1kkBno1CZ1qdtZQ32Hn3geS9GtH1Zb4sTvzxRveXZZ
B1OijRLLerN4lkvlpZmt/DPZliCgdRcmgW5dH9cSzdHhb5+yaMEL3Qnmq94s5zne6EMYSVxERFcc
ZZQFFx4xgi22sEb3SY+44BPpqM+8MazP+ejbUQezc9aN43gYx9aAmmSJ+1Nk9EkeFLyb81wmZVh1
56MNQSOyFwMyIcNRRhRG4vWde0Bc17Gd5u8Ck+B4v5b2jRUZ6gr3UPU0zvPwXrRe/uByvO1taW4X
dZNtWQzJr7nsDJMzrV3WOxHWQ7+zVdYkfTSAWVTjlvR+oBImXy6F9FJcu1qF59NauYk7UowCs+N0
4QeletJtOB/KGUABM9AbBNKVmTp2a113kWRc0PfluQ6FddE5QiT90M6J1Kb9aWZqeGnjjH/TUmOl
Vivldd8THi2N0ox7by1vickOoMbVxgNbQPh5rirvAutr+AaBO1+EktujbWdO1rX6IhxKYL8h0NgN
BuOYDbqKPfkdHeQx9AWQcm99DPsWrKvA7/iwbsWnrvDPw+1Z6CGBxvlsm4WOJcPheLb7XTA3l6MU
ZG9mV/CjwVUXnZAqfIpOxe89vJONeqLans46K7fiwNWPoyuK/VjKd6iVVms7Wj71lOrWQzPkp2W6
VmU6ilIdUIC1iSBo8UxENQGpI+eq0pV6588N5f+mElsON7VU0tll0Vbv/DHTR69fsoeuLsg1JjBk
p0rA53rxbsYC56kAixK215xiPO+MOyVq1BpMgbLvZlH1u5ls5LTyVddRhVc9HUwT7Jxiq28Z+vjv
CkPdeS3ak3g0oCvGo+2QMW+7nY4bufSJqIeB5L952kWt2SQn78aHyYhMAh3wEDv001Ic6mked9Jq
9JPdoOCdCOjmPVj1dOkafLaq98SV0ZfLvqyy7mOPAfKlPXT3lVnKD3Y1LOlgGZiCttkyXXImclhk
XXg+T5r+D5YC3LxNRDTmK/zqJc4GM4trxExfimk2LfZqRx4Gqw/TU3b3HtpJ+IwC39iHM3RBvpZf
HKugmQ5IbqOd11flAdXaeInwXceLh39P3uj2LJB599Ggv42tsgs+LL2Q8bQpdayUVAeJhHhfFkIc
B9wTvxqrzC6y1hzf21DFYg0qdqFqshHPlcckwGffOLNglxyrFSb2oP0HR9mH0Cy4baYzoUHWdR9P
xhjuBuZpD9gGde8xgtp2c+NiauCMWEsm2poNOma1fdmgKY7pWAXOdV5iFgDZfmVnrtSniZ1ib4xT
T5mixF6IdaKMU63aY+E4xwaDCiqWIrzsqL/o2HU/JkFef5r9SJ1WqPVohNSxcZf5RYyxwjolzEMc
mjKhy/uGI+58dev5PA8b83sg5saKTTlH5zZH9EWzeVOF6XZmXCtTdDsxCnfdjaUvzpulvvLXoH+y
h/rJ7ccy3kbP2Vf8MHHqoL0i5EmdTyMebQu6j5XucFQpIuV139qjcReRCvFclFGQmEG2HVoReo81
44AE99P6tiXr4cI2p2I3Z+Z8D/9K+fHs+S2dXqlY5szH6HArczpEg9JFHBEF/thY+M7EoW7LW19Q
VsRRZO9AjhRFtg7BmypdY4Dp6Ytukd7RUY7+3JsZ21tnrlWVcKPk59zunypztm8G7WQH+B/DVYRg
a7dk1CDl5tQbB5Fb8CLk+orJ05oS4fLFzrZH5YmbrFjYLPF4J78lXZv5B+XuP6Dnf2Fe9new54en
9in7Uv8Me/7+N/4APg0LEBPBIMnUqF1ghp047H9wPw0r+I0m/IRj4l0CLHFyZ/4BfVrgpYD8lEzA
TCcLVmYoP6BPy/6N7TDCyIgpBzohohj+hGRfQNO/pn6+nGLAWDvJcEw4Q4Cw6AdeCxrZSRm+N+LW
xwrggYazvodVqRlCLnPhJC791qmuF38g5C+Ywv87P/OPq56S1k7OBHRFrwkvAd1IMbQRzdYpeyjz
hvd6HII3xAMvCQk/LgL5A+kWLBBO05eQ7mALuh4Z3laZ6z6swTjdVdmwvOV49HKg98dVGFEyC2VO
ib71dIN/YlcgAx3G2Q1vmzmv7Ti0M/fWpWDiDNUm3VnwhjT05YDrx+XQqfPKIPKwX7shVuRfYFAV
3FqVNVyYi/Mh05Z3Oc2hfmN2+Ku7B23mzwu9Zp36bWTPpg5uNTbDKfQWAIjReEsk+au3D84Mc+QA
aQKz15c3j0Ap1eS5f9uIMHrPHwJBXYBHzuuNtD/igUAYgN7fknW8ouv8uInIkSNWJMKL34cBPz2z
utyKNa/D26lxxlS7Yw4XQrpuKnIOiq2Lqg/zGIldCzH5E2nc/t7D1+VrkeH8BIw0L7FXb+5Fac/h
uc5rS6R127T/bHj740PCTMSL0sOtxHz9Yo0jk+IyuO3mgZTbqtrcJCzdAKQ0LJ5tZ4tueiyPjj9t
XT+2hzcWZgjUx6sFdZro5VcPZN1yQm8X+xZ3h/6it8c8LUJTv0Ei+MWrheCdxc8hxLYTvZqcjsao
8nU2b6OG2aH0RtLIkYq+scVgScrL8z8jndMNRK/JJdh6Geo4r7e2HrH2OPb4zG5AxbvR8/RDVIY1
nU1InAJfLKqaGGQ2ICHEthj9WO2mOjBpx5qPq2kOzxBHsVbdmlYxyghcWmzd8kgO4zYF5MGMubj0
hy2MUt2RHJgUW+S/r/Rak3cWOeIGNRZMiSGXC6ToqOjvA7/p70e38XWslmF8ztVEpQQZGUDFMxx0
W9nGdCe2jd75tKiRcMDFluWd7E0efuNaZyZRFXJH5WFViVkUk52iONh2kxxaK2bFLpeZoZ3bnkEI
Hv9dUX3xQJCX3zFdK+lQzBzCwXHuhWbIE69G5LwfncFZ9pTOThVjVNLclgZL8FDxf9jxqkfw3El7
+rNv9WsZ10NrmrE39M2I9VQfUpivBX9kkEI+uXk7GEllSeNbBlr8PJalexa2MigpOz1PJeFo5B+4
j9GZvbQNAOvWRC7CsSm7wBC3a846ArfuTKeyS1AGKc4wC9dG0k9229G/58Ryi6rTOQ5flurSzJ+q
5zBzwFQyHJKyXUHOSUcEXOFMMaJPIFmZe1kRZ9NoPI2LWqt0ZE84Rj6EYhJiXB3uFyYBn1vhUyFD
d9261B0Mx4/HMK8Gurk2+gBCNNyQBDhcdw1XSEr6iLu2PFlDdqER3nOoZAd+u5nHYe/rx9DQ82UY
1qGTDk413mxq8i4GM8q+5FHQlHFZ5q118MelemiLqS33ReUpH7BhIUwjnFRFW9xj25VvvRYH08yq
Pm0CYtfSPNI9zZbpwjTz4Rfug3AcrNTzs/YLIXG9jsnhnAzaOd1/bSaByThEr+4aoawsE6daqLfn
KHc0dvFBy+PdquybpxZo+m7bwwvO2nH9ZuqB5rCZAjxhl8r+FPSz36QbqH9JzxeKLekoQYd07Cxx
3VWzXaNaYxIQN57udBpWof4gmfFcDk7nPAOK+utNhQvgBQ44+rorcceJ29le3bTC1HaI6zXfaPpm
C4fLdosqeWjJcMvjSAvL2JfeRtcfudo1E6x0xiJWDQmIySZn8/1gwSyIwcxPFDqlbZGqqFNkXGYL
9kKZmQfPOmzNGeAp9PfGZLJupsGDFer6RRim9UCS20448/KtWCz33q7q6bOWQ/EhYGpYJar0Vz+x
jdn5ooe1vneDxrutnI2IvKXBQahwI9qjMuqqsw62VnMWNflyPSwsvUPRut3Z3HTGacDo9l8LW/OA
ttBrvpqmyB75BNOnVgVIdf0WDYeym6FKwYuiz1HNtAI13ej3oCOyGVN3m9dH0cot39nc24yqKaoY
LhimeVXjDfi5cDdtnaL/yqeVx1DGwmrVHTmN3TdcqcVj2IZDH3fazj73k+V+XBzCP5jXlO27ss0U
lokR47fEI+SySGwmEE4y8cRviKOzIWG1QQE2nOdX9mTn2DwZwvPjAKaNvxcA73qPphCrlK51GIsa
WeDdd65SdyYsEGbB5vxxmeDdJusEtyW2ih5ASGI7CL6/ufqjtfjidiAApzoMxQQPihECzkkNdNAp
abXKr0yn8Kc4ME5tTTcpF0WFaDO8SYfMKk8pvdazHuG30oWN+YJj9pRFKarsQjITsPWN7LP6Vnfr
mieFZ1hAhZ7Xxx5oh7mbGQViGGdEjIMncqiZ6WpV31a89yGyvL5ud6N0vZtJN4aTZDLDjS9zW/dc
lbo6UxscPiw75czAdR47yEeuXZDnBTuOPCaQshbfpsTvvKa4DMcxm2KIU1srT1MXUimZs47a+eAB
N40Jwdj2tRwBjtmcGd2nhkLidG5EXj5dTXVVGmkrcXSKvd7uAc34b7E7rYolRlja80JE23A67LKR
bdPWaxrqrah3mNnaF5ZTBM8tbn0uGA6I4+ZocC2EEB0MAJcRo1ZC1QTiKfPCaEt7iU0n8x9Hr14v
3d4MVWwSZthCuPeN7wrmwsdaicjbMzHe5A5cvfg8N011Y7a1ejJyz3qi/nY3xEoFj74f81yfzSLL
yxQnmHrZGWRw3JJ5c7Ju6GD/A5YVk3kHjF3Wab9OWXEcwiVjyuAVFUkQDkObGI9noJi8b9Y6lWQ9
YmWG/uC7t5QQeoxgrJYjvgNeCR+jPNGhtDCXo1P3lbHzwzG4rqclC44yrEvrNM7oVIINu1HsVF/V
TqIad/hUljIApZZR80mY4Spj4ixneSEiXp8UjjwHJTo23iwXRD5KhgbYMnadXPhpt9DSY6Ttf2G+
TSarQCzLyB4oZSDAUs9FPPqScbe3Do2CBdLgtr3IyYKnAURm7ExiKrOdOwOSxJO5+EuMPEV8gzIC
H1nXZhvnYmTtWDiEyz2lRy12K8qBEg18NeLJDtgvE8zLcxEHDUhY7BUa9KVSm98k0dwpi1Rjm3ku
tEAwSF3w1u+CSsx2SoNaubAu6mxISiPnmMdkaRquTHvRcj9ZOlQHMXWcVH4druWxEK1vXJp1p/Lz
haMg2nVeVS5nzdQ5n5C0hWd+PjUqlVBGHkxKBZBOc0Uf7FVBmKcqKyYBn0KM0R2+IZw/7zaA8iJu
mtG73VCpfrYHzQxOYLhBfbJJIwmtSkCIDohZoWLS1dDEwzDxzU7oB7CWteJH5tfWmoSTg9ALsj6F
g6NVw+0UyjX3WIJbTcJpBPw+YPU+xGPgtls8OXohprOEzZqOjrCeF6BHRghiqulJ4Cgd7FUYy02x
opre07IzPsRcsjeO2irJkTWcOTyOqw7gKBRhwF+aos5W5yPhN/k9OkH4KK63Rc0BZnu2JTOHCIpr
OQLihSwMN+1Nyak2jUVYfFPh2nUFEz4BKqytaDIP8CAGt4NfB8we25vEWnM/49JSvWMaftktVXuu
ss5QZxhfjjPs7abJTnQAp+V1yPqniRtd8RHy0YN53+LNUBgLkBwU5NrCtm9lHEvAI5M9KpU5oQaG
wC8xo2rizRhoxCSKf+JqOV/hG2z1fbVFJaNZMnHZlwkIzw+LQZ2NjNm4WzDKGC8aX+Ek1JeE96Zb
XZQPJHwG9R+Mz//gTuBO8HX/d7rdh+JpHL/86/Kpa59egk/8tT/BJ2TC2Jrjho+/C5qGk2jjT/DJ
gVwHh5SsZPowCOgAGz/Ap+g3HCdRPuATzQwNPtx/Y0/+b9EJcyLsAq5lBIPe+yfY02sswyVTD9DE
R8EMgROq8svuf1xly5uEnW0dWV/Wxu1A7OUsv/IudW/wgl+3nFwKrIlW2kLhjHnJ6aP81PFPllUO
w7CcwUNg3EZCSWx6MvyHkMkfF8GXBFIRbedrM4CwE7mk2ToLgl7j2lXoXR8wgP7pIf+iQ//FTSPd
4OQp6rK6Qe9efhO2pXAbGOjxYeR336vNY2c7+nYhW/iNpPXX9wzWfXCijkNuJhgJefrLK5EuonOh
u7OSNhiSITQpDvGq+2epOidrjdNlMPgANYXP+VqNIZnM43XcnxVCOndzPorENFv5Bq7xGqXjfjEf
RqnN2c93eY3SlaDwhHa4R6/R62HWEsGiM/kS8gKf6mx1+uEfgo+nCyIqPWXQYIb+l/wZxt/gN4Fz
9H3RJLKl0MXl4y3R8a++FUsbRcFJPOi9tumFAUSeTeMcVeEStOUNuPRrVzNaJyU9HN/MP/r7y6GP
evlC1M24qc2wjkZD0WeWcDFl3zB53GZ3zz4y3P79m/5KUXZ6M3hamASg0GEXgvj58nqbP/lzt7TH
etXt524wi6893M6ScsoqJbopaxVx1YTVzeIrP0ttKgk/NpZ5vDehjmGc7XoKqiRjs8e+wTc6dbKl
gK2+5uLGnSr+dr3J4tPUDBAYUW5Nx7mrTPWlqmkRbsnktrn2NA3W7u+/2OslDN7OjoeeFLkTaakA
+C82I+pKQdE9H/N18g709eNVg2XLcXVE8QbS9tcnFrDbscdTkATILU8//2nbE1S8Zr1C/8ykuTMc
jEbncVVPFBdeouTWL/9wczp9My5j2mSYQvJ+jU7Xw2pNfTYe2yKY0k2r9RCGiyaTdKnu/v4e/nVz
4kponVHcIxnzXht8LeVU+tk8HP1tIxe17Qww2OKtbLhfXOS0jXMCcmxwKLx6UHPV+mspuqOzBMbB
DVCFUUy/lTz0i7cBbjtSTwjyCIBfb022w+RlDpqjkl2fVAsgY5llOi5JVH0jCu6XV+ICHu59p4jk
09f96W3wCBZwjKU7ltgJXJagdPuua/tdrXPnDQv7X904G0Y9/+NFZ9d9eSX6enuxTixT28CfoiGB
pwjy+Y0z/VdfBwtOTD+xMkVG/OrrFF41mFNQHeGCtLH2/OmQk6V3VrSze/OPXzZs8tjFAcQBuF5/
Hd1k6yDW+mhExXrotFOAIjZvGRK8noWwdvgm6E5p6Fnur/F+39xI35TlsQuiL15fr1d9MPdXurF9
iG9q/W71S//GMOmXl6SvporA4/0vE7LczDwggvJYbUOelLgF701tNUe0fe1xXWWPf77BFP/vbyb1
Fk//Z2AeRD6i8+KAJObY+4ssLYCkmrkj3l2+hQ+Hgt/2bYIXA87MYtOpOI3FS4nRFCkDvXx0zLH8
GoEntGgnuolka8rK674j05CYFqz+hd+N5/5y6jLDsGyTkC3IxMkWFlCs0dJiRGxt4S6vpmhNqjEq
gK57DOZup9x2r+lGx/kGo11V7C3Qn+m9X7RhHcsB2VNabyNsp0hgcg0aXKn8i4feynxvFy6eHUCI
vgsvz4bFPlrQBrxomM7Fyu3ejQzb74zF6Pu9sicTqTOumeYmiex2ltykrZ7NYDcN3IwkgMJy7thb
MMRWODfZbmqE2llRtRRnMODC684qxaPvrMgbGkvZZ+1SiefB9Sb3sFRyfahnN5BpWVcId/2hzJ7A
b1r8V2YYKyRuBdX+FGtUpUVurpdhJzuGDAFgT9K1y+ynWbMMwxG9YAWwPIzRmGR5MPFAgiq0kmyA
znocSrXqtAK/hIkKH6ZMysAvbBTrHhRlzE7dBxBw2mfAjuY5h7ZFEPnS14kgoOHDMKwnMm8h+v26
ZtWA7H+xvrsITowYRr16NDOrh95NYDs4l3TLuIXv/N1Y+9GKRTOdDMXyRmDSQWDPhVwtEzN13YGS
iqGV/jFb565NYX+V6EwML6/pONv1/ez68yPIufwqWGBT2rkZzmfDNqq7knil93kvsL+Qemk85zgs
aGNS/M2sHIuywgsvAX6K8rjiQne7uV3nXG25BkfKLas7jNjPWcmGcc9h7Ic7H29ycQxXzjxkf725
HzzNnKeHiHjIxQKvbWCtvUeomY0Jlu3OuQyr6uPqhdvnOmusq3BZsk+U/ku1gxtZTTvKfOiG49w2
dxkxc07sbUPw0KxkQKQBJzoU+1XSzvTBaDR7u0SwzQspoSWLDNr+klt1kcJhKr7Meel9B1ZdrSQS
2bolbt/1zUXZkMzG6zEiN7f0Uj9n/cS2NtU1dM5SNvmXbck66wwVvyjukcBwtzfPXxmDSVkVqYvj
8gdPN45MCNaI0NhIB7LvzJYygb3r1sRcJTOAQLF0IR0Z3mc8NOty1mct3KtZWAu5A+5oHKiHMvKY
VG58PMUIWKmYoYwl3TIwU89GuW770BD951wRQJYW5rwecva0aZczwq7jsC5M63ZjWmCmeeiPn3yL
adLRR2sjMHSpw4/10Cw9hC3CvPcRWHq+81UVfWQKufSpMxQ453eZ6aKyYNoi09ypm3t8qcCXZASd
KmZI6C67IScvoFrW4kNdQEDarZqFft0HQYMVid+4z/XatRXS8bbn300/rifVwYCgnmeRxX4Tnjw+
nIqtpPBa8c2fmCkjzygLoFXZ1TWO0hMOILVdlw32ELmSKfKd5Rs2VnLZ90WgtmRc7bVIRpGNMF9z
r9YfF9W7XpT2jepA7WslS3EpViiijEGgwcejZVk5mshJ/gd7wVLud8e3U633N9jLv/9P96+7rvn3
//3Xl/b7v27Gf/+/9lvRP73AYU6/4g8cJvgN4zcL3TdRBvieIOD/E4bx+QmeHKwOhNKoD08D9z8p
QDCA8GmkeDrhI2hs+dGf9m/mb+iKUL3yD37quMaA0v0TJOZ3d6X/OZKZ9oPl0CngRE+/jz3Ea900
2+7aDjNuEG4SadmfoSuYlkS7ztGsi/GqErZRMH4rQVmDekYK1TDbj50td85ZtapOG5iO98gShxtP
BNhfSPaZz1hiGCllZ3cHjYPz/Kd7/gsoxD01gC8+NTYE+K9BXsKl07e8V2VmBWJUjwH0tr6yY4EB
401eZBxMErHfbeaAFOeham9d8FxsblgyZIX5wzOWIs6VUzvuuTPZy0eD+uJdvfiB5KQLrYulYmTC
qEnpR9X07R16c9PdNea27qRZ+JeAwdaJFF3j0Q9l78mEcf4exduy92ZHfS1x8rgyMhHsVK5gbsOy
Li/Xzt7XipkWI5TRaBPMaGFL0qROz1D4wwQCuXcJ6Rg1G/Lxt0qul3UepCT4HLx3jD2Ir4Jnfaqk
fyr8JSS0OjjdJ2oEx4yu8SAoKIQ6d2cTNxxb1vjj0fwHlf0viuWf3tK/iKDfNV9eWEf+/sf/2AW8
6DfQrZOAn5wM0K5TNvwfYOxPxD/b/w27Ksh92EAhKcA26L9X/YkTiE0/KmXwuN9F1P9kyf/eIf+8
eIh2YvMgGYQgDeJqXkOihQyKsilDL7WM0CFyAtS02htZYTpphFDrRhWbIc+UCtVwRbEWISmYl5Az
pcOjKAXNcmgPFqd/7g0B7900enFd2p0SnPEzRKkhn+DeytmiMICX7X0LJ6k5EDPVm6nAaaq/8KoG
jsWJJfjBaJX6aGLh6yVF38GFDjBOclM36oly883BvMVSIn9oN5R2DEyw92M+FkIGV1uGsNHters6
8iJ79UW5dbkdL9O4PDZNZI2pvYzOSZoYMOUthoHsYIyL/XonpdXNe0L9vHMvx3nvgCjGtRM991DQ
RhR6KOjWyap2Ub9hAbN5dVHtp6oonDsG/upikeQGIBtxSv57KQkgY/c5cU6ywcOCeZq349Z0UNvR
mw7GedAJu0JPlDsfFBPwDuZMtVF5BeMb2OPvzKYXjxbMBzInrFLTAlp/nZJSC6s259J3Uy2ivj2q
2fCGWOC8qY++qP3bsu6iVHhGQ7GbB9fmZJ44CHXh+9SBQXjkF7dvtNAve77g5MV+GhsAvZ62IRiZ
L7cgC8PgJtcRVHkmX9eWgb0fJJLwWOaLPLcHEe5/WnW/OBt+cT2azFOzzpmGJ+NpS/xpy2Pqq2p7
G7jeMm37WY7QF+h70EB20zdYEePh76/3Eow4fT8WEZy5k0snl3ud2ceuXYUYHMEoyfhqlZHpc7fT
ZSKKN83wXoIrPy7FNgJllwEMxggvv9rURTTOdPOpsWJmj3ta963QPYZVf/+N/nIZtp+TvSyFR4BZ
0utpBnL6rtyyIkgzAweuLEdOmGM1+sZVOFr5uD+9rPjt2BAkYHJQdvBtfj/kf3pSlV6YpW/aTaQQ
k4p2/kIoWmpl2lnPlSOL4R6CkQkH3zUs49BiufKcQU7odwK5bsgEmYmmu0Bg8BS7UA7H6d2i65zs
Mqld8VgiO+zjzO4qYk9Lv8fldrUbLeJSQ7A/Vl5nPEWlPzRXUeYY6jgvm//J1YZcdzCMeIEqNskx
Y+Lv2RMWBlND0yc56Rkj6a15zC34YjrJo21t9iFRamx3duuNJbpLp/6gHYM9QqqxIrCxhrNxKCbi
4m9J5sL6ByMuH+6faHJsajfEb+MFuiGiXxLk4Qa9z6TYgL1ENF6AQstscm9FJ0BoXJJVfgAi1Xpr
tm+tBpGN1fqquYaE1FqpRF7WwvWaqkBcAKI3vIlQM0yog5Ys9wodcY0vndKruGyU6Rc7D1P/+lpo
s/fvfdAHyHqtLL2vjBHaejfYUz8c8nCaWgSzrXhokEpMabR1xfywRHb4bSvN+tariM1lmE5ynLzZ
2sooPzYRjJxbEhFmdYejQl8eCdXqiqsNgiHsNJiz9ZyIXvvFkJYe/qN7EJt1PoJOo3bdKnwJP2Zo
68r3AwIl+CrOmBfXG2GV9sVWEm331SO0ko8iwyF6p2ZfrOnQhGO+54oI94AgipA4btf7/+ydSW/c
Wral/0vNecG+mdSATbQK9bJsTQg1NvvmsCd//fto38xnxXVacNWgUMADEhcJ2xKDDJLn7L3X+tbL
nOX5aZQiVBErmQ7Wg5S29VvIZIu5d9pFdr8zpJnh4GIqrWm4dtFI0oPEfNLCM6TZzMyT3s43FUpP
PdBxfncPbdxX+h2Y/xh0WZpEJZkMlPLbEYnC4im2NA9XuVhK+hxDKPLwsz6gXD0ghm461wQUVz7x
XcRRvou70VIiX1jGoGLb6C2p29bKVIjXiO3bOGLpbcfMK2HS4dCJNEx5hLcrqm8NLKD48SV2pRLh
fn6W6ENJOGRo4zTBhjdjQ5Kc/NA4wtq28aiZ21qvSHuvpz6PWQQQcm7bobdlMkIlzcJSZaNnbcqF
lqBocP7vaiervtDOzVV/6dcghb7DxufLY9XlNHCiMAySrKdFl45z3XnWCHjoAINxiIK8RvcQ6LKE
1c0M7fnBpkFxIZfEneDAMZLFzTlVJ+jsVjFRdejNHnVirRM5ObUOiNtSb7wefSeeZBVB4nYqMV5D
pKsRApVxPM+uWWtydKHpYoo2sq0M8y5Wa+OYdolabstMOE9JxYxxEzeNFfmSqhI1KURimXsTn1y3
Zj6b8oHRN8LPzpKkATCHXZ7UjLTxq6HrG+M+jidV2lVaT/KAksnlZct2uuZ9VIM+a4owutcHzpcS
QmJxsVlnkA+iMsH5f5r1ps4lv10creAjL0wuLD55jjSObp9w46RYykskxAUOqqlJVGc3sW7wBtKX
qMFx2Q+mGomD0FShFr3fl3kebXI7ES2Sp6Uu9NXHHyrRB63as0VNZzrF9pC1TWGtkYFlvl9p0JZF
cdKkMUKUUr9yJpqYZh8iMl3QZf5+tTmD8iH951hgRVgJWELZ3p6tauzTah45K/ZlZM8b5DyFm9gw
2HS1MuiSOcltrdUhf6ZGl6EtyUE1ActpMqzUv/8kZzuH9YMQkbBuz0GFoME4O2mHoYLWAT0Fwzhb
5o6XePSi86aZwItQ3iPhC3Xzgwt9ttZS5rPAKkzC2SQxCTqfCKZhqeiSDlNZEUj2upL3Vj5VWfD7
M/vnUdh+QSEmxGkdmZ3Hig2TlsT1gEwOeaMeRHWUbgdHXj5Y0X9xFKjKXDlWc3Z75/N8KJeynBfJ
7JdxJ980ra7uR6m1Xn9/LmcccItLxiRrRW0Tz0er71ydwOrWlUMWjn4MYoTixDYJjL9sULNnQV9b
Tv1pKhCy71UTd/aW9Hr1qeMN7lyUlRiQJmdMybbkQ8i2p3TmTFGcCmd4+P2nfF948yHpTNCeQUTB
mAMz19m9RHthpIUJo60XuRUwHEDsXufKhnRdVgib2FVAAsmPm+l/am8UUTysv+nKVcVz/h5A9v0n
/i6/lb8gxHG/OOzQET2tWMIf5bcu/+WQaWYxuCbQlFeR+t9NOIW/YjRG94Shlf1dOPSvJpzyF/N7
AhocHGaMsRgY/Uk9fvbYYIexAJDRDFyVUGAZ+Aw/FyxmRTLo2pxzrXhuXpIRB0Pas+H74Ok8e7v9
OMwKSGR4zgN6bvBRk7QNw0VXXTNP2wsJ58W+GbuV+hDVdNNn6+6nb+AXdRgy3Xf7e9YO5Gc8CTwA
kPEx8J6pRsKsQ4OL78MlUzqVO4ZSM9RAVy4LLUFtOkt4ZCxZ9JFwoVgw57GBr4lDgtkKcKPeORXD
ybIwu5tGLwv7oCuT7mx0fSCnYpvZMdNUj71ItjRIGqRQYtacpGNnrAYfhiSQwWOAOP5kzWGpeVmU
N6PjEkXTD822S5RUz7FB9LoyeI3WE3DuWjUDs/HYDNBEXhWlHmhpTNwiuCILsJfO4A2yhs6XKKIK
JP4qJytM7UtTFnMy+iKRdXQWE+ChHopvmzumcDEqWQ0sDAeWBmt7CQCD3mRWauFnYx675ZMllBz5
7tSyHu0oVvl3XtO1crSVdYERnQpisci1LDPM7zggxnKeSHmwJOTpnhyihQjditBSNt+GgSqasB4y
X/b5whSWFRUZrBrEE7tIOFxJYUyEOTsJJDNbojmaunrc9LgxMgEAC6RSLjU3aATk+FD0g+S4ecaJ
h26RVE1xLAwlf9SLXJj7CGlnEqT1olQ4VChRoqcWpFa7JzlshiBmwTaqvkFhae4VXtfqXmIalbhi
WtSGWHsNhkGJL8TxSnbs6r2OeASXfUm2XrDOFtO3KkrNxjNlyZK3XHMJfglJKc2mDmsnJjYedODX
smI0h5OhWxSMFmmpFURWklTtL+hT6PtoJRuzlwzra8YEZe7ijU4WQ9as0Fr4svQ92ElcJPpoGWiB
szA8Tvo0FLf1IknVwbRKCd1sIQ81DivB7i6/0Kay7+/WIbN5yuu+FIBmZg6YSTgxLvNRHrVjxRQA
q4mByHZN2FZBNS0Ltq6gQJlsLtSgrMEawzeZgPWkJR77aNI3Mq+mKK5R3rZFWYP9TSsHXk5iGF23
V4gRaNDt5AWN22nsTQI7KW6Hondz6mE04DmrTLWJ2DYvX5xBw0bmNpmOTabIWsZpXWPr2UkUfG3X
WgUX5bKJOjKZpMrOijsp0ZL+kvaxptzrDaJqJGV2Ke2lcEHIYcq2a5hYDmKly6KgHJjYVS7ktZyo
gYEMpNNApLfJRZ+BHomJKZ44EVE/9oQNNEjsMf+PiZwjCFrqec9okyIoJUVsvmQmF9u4IGpT8ce2
H3p8GdGyrCNcIcZU2SZNm1i7WqnN5gvz9Xa8iTD95xrYlqYc7pgy63C6ZElUwAfjPs+eKiMtuqM0
ZJn9kEZoo3j7LErYEY6iyaLmiTfhd/de3OuFWG7HYTJaEr7annnncKcXutTUd+R5aIlzyTuLMaJH
wEeU9zfwkZiYH0VtzY39snSiM5Y9scdhc98DR5HmO1FNOgiOBDCOjzABQ5ibDlaUBoLY8bhmRt2I
NrBSM11NhelA3MQIPMv0BqUeNXgIvEqdKxzNCTKImZvPSV0Ud2Bi2kwGnIMHpY42SyNICrHazpKv
HCuV0gN5U5IUaG0Hb6jBuCjtpo50QL8hHgRMhyT39Z6Cv1QeQF5A/ynzxMrdnkRG/ZB1dXMsI5lS
JtP5Oph+IDhgzK8DsPHnEO09sRJLXTo6JVAaDY6rNauRgnCZSG/SL5E0zMB9h9kZ8Nk4JF+N8JyG
IozBcow54p8/2jGzqtgUCyzimNbRkpOucbZcqknPdg7HndbjdQmKokc9nJtL8vj79ev9svz3cRAX
reUJdEnGbO+WZdZ9uct1QJNVVoNwID17uEurxvmjZfnvRRIP9PeZHvuQs0USmYFNvguHkYTkmHvw
lhgGxb5tjOZCj/VB/aDcWn/ffzfd1tNCAYYon07uGgt2vnsOqYbpcwFF0mAWEkJDeBT97aryS0tp
kYNEK3Jqlp8zOjMffHPvi8rvh2ZPsLr/SaoF13v2zQG0GMww4x7rjDAPcFABxRIV4SSY+Pzff3m/
OpSqAZfXbQzHtGXff3ks1kYxGBxqIfbxalSy+KJXUhQFUfuBkuqf13M9GZUp6hprgQTm/ZF6RAat
xTTU1celFaxwCEBkunafdb1DkFQhYinnNN4NCAt+fJX/s93/X+sU+j/v9rfJS/Ocd8/Nz0P39Uf+
9j4Yf2mIQxluIaWDN0zf/F/7fYm/QlSMMhvvAW8Rtv3/3vBr5l+MTNa0Hshl7+dv618hIDN5clgF
yb36o8w1ogjf354G0HmqWGYGq0aXtsP5XjxcsMJB1PqmKG68X/b1fXGrfF7VZp1nT27tm8FbdigO
vHkvlF0v3Go7brOddXSO81fjYnjDW3PdXpb3+V66yt/SN4zAO0BjcWC9jp86JnDPbSB75X72RODs
VK/eRzs9cI7LfniDhGeprvCiQ+6LG3Ewn+Nr/Vuyq07GhfoM/q/Pd8rgqp+a++6iPUgbMExXnZ9v
Sj/28n32Sb2pL8YgvEn32qa6VT01yK+htd7gBUefZN8XQbLToWZtyqvqZnwgaWE1kt8sF/Z2uug/
dXtxK11pr+pB9+LNuO0uzG12aWzENvS7XRaQSbmJPfNbel0d+JSX2tHahZ+KW3ajzqv9DSkuwVjx
4EW7HowsYDmTLqRvH8RhjQbr3ObK2Rg7+SGarsShdq5f+lNyKPi10WV8PR+cq/kTl/CCc/imBuUm
3EOPPYBzDYxjeWW5lltv8rvwXt1XWz6g13r3EDeDIqgv5IN2gXvNkzfxpX0fHsoNERGe7oNI3Y5f
y3DT9EH82dhVB+r8jRR0u/4U3jQpFopj+GTtsq1+t+T+dAPDEndIuIF+hIir8xLTp0GP9aGPTyJ3
o5dcOeLeGo/GvvdMDwTlUeNzTRfz6BWe/aW7m0tf0z04usbn5aLYJTf1UWyBGqR7sTN80oc5LzIh
uCzpPt5bm2JXbaOjeijv2yfpsjjZ1xzh0dkoGAeCeC+DJuSyZ9tka/rWLYI4atC3yPGkx+w4XI1b
+9t8oms9PDq3mOIetWN311xBBlHi7TK4wCgwjtE2l3byJVrKQPbrLbbsTf9sH+YD70HfMYPiqFxJ
d9yf1GlxeZUUO2ujuNWJn/cxHrvRxgQY58obi29kiw/0S+uy8b4ZrvHq0arVLrloBXxEf9rFvdvI
vnI/hRsa1Yjg8HXXF8Nm9FjOihfDB/C1pb+detHpuvBc3atu0w395o21y9823T3oU/OTWvpQr0eb
y/RUBViI7SD0eq8N1EDyBotPIZ6K03IsN91VRUZL4Wb8ireU20j2pv3ECBioPJuDrLzAXRAh2dso
5mdsvTzJ3yTVcmfnWx4ejcI1oZFqu0k7de71K1xvb5qC/Ki7lueGrd/JnvYw3Mx3xgOUAETNaPT4
MyPDIe9Vude+9j5Q6Yc8QJS5a6qAOLZZ9UzuxfyiEMRF9ZhJKakYG7mjc8hp5887+XVCJJhw78pB
uNUbd34Wh+WxlN3UOUSB8BUvTQ/ha3XfX09kGJSrNM6bDmJfBpn1nB+SK+NefEtUc0d3ILy0eC91
m/lQXpAqttHkr8aDCNTWb6+oidg/eIq2aa+G0+wyj1tOxifAtx41EHHELi7eclMpm9LqCINgZle7
iU6FniGwg1S+jwg56Tjhk7nc67XlD1vtvjnwCLvmg6zSTgdtdzMMvgVBEZqkbbnpqbrW32ibmAEQ
C2LBDiLZxHiw8lP+nNxJe3PrqBvYtmI7fZN8YvZE8MiwzHEpe7MbKeCh3sO/Rs3Xac9cX/kzhn5V
fzR92svF17p5lIKM2nhbz5k7AhPb6Wag2uiHgvJllMBM7CzHyxN47kfoCu0XImVcgJm3wrN9lIxm
fNSUnbMEMp2Fxu24fIObKY9zYXhZ9RRnrlLCIfVx+YZJvtE22h26gSK+nhSK/oMaZJ9M/s0X/Wip
p/JBFPvisX9EfujWEMV2bM+IeRy38qmxTe/JMrd0MNpPWQxI/VOXbRz5EX5dtUPlKncgQ4J2BUf7
y+celtuyrUwv28/OM9d6vsPXbO/Gu/HO+sQ95SHfnC67W+YdLUoPhEyH7ibz76y9gkrJXUqUv5t5
fIvti8i5Qb45PraP8o1suMNGVoMecoPbbXvJ22m9Xz5I1/Ztu3tzfAEnQvZzt61Pkv5sneiTeP1n
cdVnID42RjielOiWCcBVH3n0Kconq3/o8Q4nzK5UM/WqQfJQRHozEBAXleQ+8TGn+sntGMwB0z/P
OqU+CN74nt/zGYrGTUxlX40bHg7Fl+JDQ3/4pDon86Vw+bV+GgxOzgrMe8ONOq80HzWaFNpWmEiw
RbDWFYlro8TXAdJ6jGsQ10qfoHAXXxzdNRn3Fqfks1x+Vq6a7kmJ9gjJehDQ39BsuqJ+NZoH6rns
2B8K50KXt74IepeHCuzM5D0MQTC+Fm1gAqDkSYQu6+qP0fI2nJQcRECt+gTTwCw/DbbHy53kPij/
vFgz/uKm33RsZ+chM90kka9ZsRjqvrY2lInyk57oGzMrHiXGN6ey97O7MMWF5oLfK7cSVemh349+
7YkX+9a+tFIuRXcSNC3oEb3wn+6UH+aL8MrwCl+84CTfcyi+1Nozg/zCzmBI8qqnqGR10Z/iff9S
08I79i/a9bjTj8gDR9APpptdVxe28MXn0bhWdqbf++qGcx3xGG+sacv/iXVX3tFlCWNutGpTxjvu
1Trxkh7ExM6wMahvRb1Pk0O4+H2164xH6NbRW78PG39aPEsKyuIA8SabNpW1PcQHbjLu5uGkF66B
cnyX+M/2Lp5cBUyjvRnNQ9hdy9UhH8ku8d/kxpP1H4KQP9qWoxDlf+cBx+8SQLZfqzVEuD3/R+tx
Xqv63ynLfx931Zv9P0tB1iiO//N+/B63fHvWfV9/4sd2HAzeKlfV6LitpR/9zn/txlcInkIzGu8n
SkXN+mkvzl/RlmPnjF/OlIEB/1sLp2FsRqVKbifxfuZ3dN4fQPCcd9Uw5nQNnDa7fSoBdDXo5N9X
bymJRZM8F+CUFbl4ytMxPix64vhx2A93o5Tn8ESW6drCEXtUQF7+uFX4Bn/N4HtfB6yHZxyBC9Zm
WoGJ8zwPkUbeDDCXtVCvYvm6guj9AhphunOQ2P1RRcyhdJTghAmjI6T0Rx72/kwLKdSndkX1aGWa
308dTMwKOS8c1Nz54Kz+cVF1hpkylRe9Bjox5yWx1pQTWBLerLLRosVRpASkqDMUhhvTadgsHPLe
pHOobFCpO1/bsZ21D0a5ZxXWerpQFLnnmBWSfG7+QyqV9NEog7cG4wq6djc6+GU9A4an4dtIQuhi
9ZJ811pz/sWIVmYr4vz6k9P3wl9b7KkbaWX/ia5QROLZKFpKhbGp/yxgd/2U6OFWjZpOhDC0wvVK
/qSASmYbf5KJZaC0lvZUS+lwkPCkfqAKVP9xm9Hu4ECKTCcLHfD5bSb6FNAyeV+QhEu2K6ZN6qKr
DUvFJWlU+Ys1RclV0UstU5eyGJdtN4TG12bozG9jETbxjVDl+DqxgK97QgyVFNAY7HE+LIpzF8HE
QqHCZD7yBoJot5lDZ5i2ZQffN9KsFWQ7GPNmjrUhdUVa668/vWx+MWg6G2wRQkUXkKk2rTreMfp5
rwdVezHzpBWuCrKZdU+2N/D2yfibixE+Wjxe//54ZxBBaz0gRAHCgmAo0Mo6n9lHTtqPdoVMQYnl
LRCNzMXb5w8hy1uYPdlhc4czaptSQzmV/mWUzQN54X5pQ7cyS3qjGfw0cB2//1S8EX/q6/39oXBd
wm3gtYlI5f2tZBmSbNCKLVxEccldzessKML564I6kbHGoHq5aHPv98fknf7+mFiL1/4ol4B3ODqG
98dciOSeIp0utZPZ1T5W5WxT5u3wQczXr45CX5QDoetkjHh2lD6BEpcSAOCKnOASDQs/kS2t+cH1
+9VRWArwLtMv0sAsvD+XedJNQg/Wowx5xEa3A+njWPkfkRX4lvBIa3QJ0QU4DEzXJe/nB144JZEB
TcWTmIhnsMvjkyIa/e2Dr+UfDzw50PS3UN4CisDH/F1C8dN7ZVLMFkye8do4PW98OR6NbGciXau/
mkrOIAnCMMXBBEIi0nWJeWa2AHCJFDx5vhjrfLykx16pl0aS4Mfr5cyqLrXC6Npda6Yzu/Olq8S+
A1Zle+nUYEhTpzax3aS1cuOmAHGYH6Hx2NpFpEb8rN6D+DrEoVGz/syysnhDG6b9DlRPmfllg2OT
6TdKI2DJkECXvEZwFGJe20W4Nh3UGklfUQEi5CZEBLmn30Tp9NIZygo570ao90vRpKSmtvUYXdVD
RK09N1P+KBnabHnkdkjtRR4D3brtNbHID2EVR+p26BuSZUYkSK/OJJEO3DTFYnuIolO6EwmR0yjq
mnjwwTiMuissQG1+V6m15DdDi+xzdZNG21lfmke5lobC7+G7dZuCmKurklAkmQQX2+7ZvdYDSHTg
Oyg0c2SOJ71uReyPKjkMvpHouObJzIjvSdIlRq8zYkfZIEg0bVfR53D0RKraYqt2fWn5YdXoPYQu
IbGGK62hAArKqZnaQcG0o7Rys4mWvNL2tqJzfbKWQZWNDpCfYUj7VM0FAqM60ZlS15khiY0ydQDH
IojZhJ3lRd4Fs2lEN900seIxZjQuZzUBNBZxSSM3rdHrraR5iSo/XYYvQPKzr82oDQy3ojSDBsWn
f2iGhpuAQdKtgmlTuuKXNTHsNsUsgiYjGHKr4mueEQ+Gy2OmJrNMHlEad4EyEdG6ceap3Mx6UYZ7
teUlfFDhcY2u3WgZKSpDK5qNwnA18Y10xTV2cMs/Kw1zeUKTBKVanTdECGtD8RIm8ZC7bEyT5DSj
E6xcHPBYWXlzAzobrIbQCnaB5VephhUTdFOSH5OogQ/WJHaq+jh4xdugiR4WoZqQp6ZkJNMysV0q
b2xzkPyIJalOFSLRPW6uWQlCFMtrpreFqZKo7VywvSiajs0kcAgP8LL2wsjFloK466DioVeK+01s
TUp+rJVsoEObjuQYSH32ImaWMa9aIoWa0CS+liJQkAIJ8aniRVi2LNqrxPF5tgQzOlPkOkOxWVJf
7CmbGB3KVTW5TTFJus+EvrssYBRa+1oD+HhIQzEP10buGDw62DZp5mZqSIEl8Lh6GG4VbdWYWhip
5xipMHFPKqRAIyPaWoXU211C3tGnbTn3i3XdD636xZREXV8j9YjCB6VjDH4QfZUcFlkMhtvXQyK8
oh1KGqvZpJpewgQUkXYrTV/SsaUdmg0TfE9ss8qwaZ22fJoRvd5ocR4TaaeG5NoH9igMQPlQ01Mk
w51pBvVQk8glVlvFNs5qVKNJRm7uVo1ReftJpDCZaWTktzu77BciyJw8vpMwJteeZUF08yD5TWyM
eJU6nm3HrU4rO0ISOi2O1Qda2dgMflvGsoQkOaW39EMJTy6PK3gAFe3ciR7Bcq3aPcWxrQr9TU6x
nm11HKMxgWxq9DjZYoDSOKfiLdE666RWWlIFGnC949RPzsqgdVrJK1O7PpqKMO/5SOEpJMO0It+K
ABwG+nmr+RPhCLsEcD1Pc9qUuTsYpXmXaI2+l+zGGX1TzvVTVlvkzonQon2CDA5lcJKnqJLlpIaj
H+dVcyICm01SGmuNtlflOrwDTcgZD4UWvTkEO11KxFeJPcBcus4oQ1qZ5phDpleWOwvWWaMexfUQ
wgbbIw+g4V8aJMl4pjnnCEbMVjw3hj0fZaKHYG5WGTFawxDnEB8LpwpqXmJbpo94ZHLSFMQmcbDN
eEzvCy/SwlWMuyhXC3zSKKhJeKFVsLDcIec3SM5BtHOAGFhoF6YjScdSjOrChXDqm5yYIdQeBA4S
J0CSb+4tuI9JD0+ViIYPYXW0s9DzfuOJaD/PGLaeq7oi5W5chGZAzmMg7w1T19GniGuavhaYb3qq
UzRnXpxJlIq1GeG3lh1CCsn5s4wnktswDMXxYLc0ITDh0lOMaXpLUSFdz4NUQewdJUleswvbV70c
ARNAdEsUV1pim35zUjRyMKb1qNKK1KLPKWtWedAjNVawA1QCeUplSoQngsXERjNXd0BrGeGmShJz
4+R9cp91k/3gkCDxreidtCUBkj37BZXWZNMPmZNyS/RQ9K21h1jfG5lWfJrZ2MGTi1raUTHC6tQ1
k5Axg5Ai23bDsGlOfU9su8SjjWs5s+prE0kDG8lwUB9yiFe2xwvF/oIUor4xpLx8qLJWV7xMjQEE
ASCrBVDRUh58IzTnOQDPpNk3+ADyaaf0k55t53HGAr5ekEuttKrxELcoMTFyN2hHDEPQHht02tW4
4kTGoirVBd+BAFFbw4ZFQ1PioDA7k77iUNAlQzbAywSisyzReswyVq+e21cj/cBC89Gp62PlJOu3
OiA8utQXBbWv6WAQUd0+aVYzSTNLyoYhrhVda6A+pztJ0dO88Rj+dtah4s9AOc5KhBc+La2Zp4xU
mQgkJQmcvb0XbWXQNYDMFfKunVvtWx/rSuFPIrLLIsBDZkLU/b7f+6OG0yl5baq2+tadt5N+7ib9
7//fUmcZq/+09f2H5fL+uVyez4Jnv//Ij84T6k6aHtqqKUfzqDLz/VfnSXX+0lSUuVjE1txgfFv/
HgNLqySUOmptWZG0hiLc5jP8W/mp/AUpm/ccY1uKOn7J/7nyE0EEaCsVXbaDxBTX3nnNMSQZ6XpS
DrEXTFIROI5AEYYyOfqgIfO+/l+PYylr4Y/dk9xo1Hjvqw62kbMowp4+b1qT0pZqY/+qL0v1qFrm
R8qL93XUj2MxWqcy5P1BjXxW4WQqezCB/82NZ3WNxAY9vIR9/kd4qx9HoWVHxc+EX3a++yB/KnDi
VnMK6O+cETudG6Ml52ndnMVX2RqxhpCU+uGnO+sXXYZ/XMO14cgNs94sOoJ97pifK7dM1VtbNLRq
Up2XO4OBBAm3lurYUdJo2v3fHezsIgp5XsZZa4ljU+x52uZsFh6ySAPuxv5VfKAI+sc39p1Wh5oK
Os/3Kvv9maHVl8t+tdBptZBuUnYOfjQazQdH+cX1g0K5NibQEdLpXP/+p29MIaoPyyl7aBuY/DFj
D7RtMjS0LcrhP2pLcHNwQvRl4FxZsMhoeZ4dirqth1vDIKirlb3ByXg80B/FDPzqslHGy7wsNN4w
5wr/vOihI5MF5ja1rmwz3GGewo70g97dd9LYO70WJ7M6NmiprhgJi5fRz9dNlaghZDkjBSwil89H
e0ddzUWs425LJdyvFqZuoHk4GOIZ9nM6ExRZCmU7iVUYWlAXN/fqxNPuleT4IXiY+pBKfSjz01wq
oJ2VLuzJS61sAj0JLDCNrWlmEyBZUTWYh8l6k9xmVKJvY5toaDS0hYm0MaTOs5mvxuqlJNqL3V/R
3jqpLMQ+SZbF9su+sr5EmFj7DxRz6xmfX5FVms8XvAI0zLUT9tOdxNsgajFPUI3NGTsVA4UqYalV
flM1XXZrDhZcIcznm3aScYwbUuL8EePs+/2F+pDWsky7aL3B3n+Arh1MW6GlgjZcIqt0pDKWNfTE
f/wOINWeioNxh8Ys5OyFgw5WGiwov24v+tlTB9U4ah2bKbZC5uvvD/W+g/r9hHSsVyileKc68DLf
n1BqGl1iQE5y9awp36xpIKW5NDSIH+QCJXelEarGHzXC/j7kSgqkY8sQxji7hlI9JVUC4dqFz8op
orveIH2fP1gmzp9RFF46HWHM4AYsun+Q1RIKt0RTwvUZlZTM742kpRa2xsH+YHX454FsviImOCxI
dEPPxaJNRsMtxsXHltyMD8piKCj/2+nu99/Tr47yY8Nga3Bf9PV7/OnOh4gJh4joUNd2JqKp+zr1
NXv420X0H4dSvziKaiOwJYNKw3Urn3VCi1FBuaj2BREgZnGsKpOG3JBLH3TR1y/456eY4R7WrZUC
Z9jsxM6HRKmT9AKPeek67VLfJEoB8Z5kiDeleFPXwqqM1eD3Vw+k4vkxWRcAHrPUrYc112itn69f
SQQqaC56ASP2XmI35LIkOJgciT6wayUp93bvYAHH9hHSyhcFjZDvhRxNcLGF6tSTTimDaNrFLF99
MNBrs31hRraEpkX0CN/o6NoBIYJonJq+mF9aB6yCp+CZBj1eNdm3RYy57g9m1xAUWyGg3pgaFkPX
0TrUJ6ZcRvkBGDtqca1GIe4q2mLjfUhV8Ob5UpJvulh6582aNt4ZzqQ/RS1f0KafY5U4DbLhC5ob
GqHxamlqbtU1NI/wMYQNsEfRfp1Rmi+eNKqk34XjWKEJqi3C/xxlTaybWDSRfhDNBb4szOPPuU2X
K1AczDm0AERdEZuhoHJr7Rg7axorSCTwM0QkdjSakh0Wpm5IYkrWsaecLjQgr8FGEEtH2CDFdonj
TZ+EjXyyF9160etZEg+OjBIdD/YITsMNK+rAymuUEneOH5VmvxxkB/CIKwzimh+JDKA+n8KJdy5J
CkntgTYz6i3xMyPCwHwa6ZsUbeGtUTuJZwKuCxGcAIpsfbW3bckP60ZOae0Pk7WLWo1EC0AZ2qvG
TZD7EnG0L/RC4/GTVJGGbRGQ3uGM5tF2NboZtw5ZwG8E9ViTS+CBuB/IhpZeaghz9zpbksTrWmEj
tjOV8S6ysfUDQR+rwtXTuFiCRnKE9CDsEnWLLSVIPs02foJ0J1de7aj1FxExn8Mb31lt5BMBDb1P
V7M6XmOCVykO+ALdE8oUEaKc0hKLPVX0QjtkwzzQC+ul4QlvpFw/WVnR6YE06GG8SXNKg22/1Nq8
AX6CKFq0gyaRiRLRxivaJSS/nH6jutVjQYvLwXTzJNFY7omdpb/rTnHEfe5kmnaby3GCIBFqQvem
J5I6H+EVatLeNgQkMyHnyGhI6uzyTSay5ZrrrqSPEK4U+bXJw7x7mKlioe3SmEg92ugAC+Zwtj5H
Ezk8fjTU6V0Bik/bl3PNhS2dXAx7Yugz3U2LIZI3hjxmmifmDH9c2ia19c0sZDCjbqvp6Svjh4lc
yEpGVKYmdNgOtiO69EL0PWAqPTaH+oUmY5FCdWj6RRCECs5/Z/DE129CrompZrvYmD79zImwBRNa
y83M7Jg8ByY3iTuas4rMyYhpmmRKbuLL6nUk3rHo9dYXcyEeSCPShW/kdVEenWmwabI7ixUFhpbo
ttsMEXvgigSW4rRKlNtTnCRZUQboy8dI37ZaMZqG31LQkh5TJRUdO88Z8olGeWXopc+VzrKDoxOs
7UeUei2xJEv1NA+Rui9SehDXvHJi8neHRolnvOa1AXQOxo3RfEGo3nfdVwLqKWTgQBqpUVnBZDqR
ne3ipkyW7BMJwLjJp3FKroYhR7uq1P/F3plsS4pkWfZfao4vQeinoL3q61t7E5Y9a+hBEHq+Prda
RGWFm2d5rJjnxCduZqiiICL33nP2ye21EaFnQqcNtutatBMpViSEmf2ZbAmMKXO5ll9jbquPhU4P
8xbxUvAcJFL4YZIN6CSnpW9fZ4BCeEKqOYEm2FglgsCpHE1Ina4uIn313kQ2ZQJ5CeTC1kQWaE6q
QaoRhHYQ/qbIZ5YhD0YfOBqZcukO36dVL2SXju3QnSET0hSrOaWK/TKPSXxjJ5xTt6rIFhLWW8GQ
I1ux/Yf+mAv7MLvgsrdi7PJbUCps2Y5F3NUWHARGJuKYvJqWsk/PSU5WcF/aCW3Ptjf59DmnFnTa
HfkP/ez406NwE8qYtonbee86MaPfQdokQjMZaefIVUo8GKVY45Oqpxh6n1DJfe6W1R0VOVAwZ4yz
J/4NhJLTMAsmRTrrinPDBI2qYumaOAQwNfnRlPupeVw7wXDEVI3/xJ2SFdlPU/XeLIkXR2bjlj/6
tkUMWE+SPnlJkC1je7+us5MFNuXT8L1l2CgqCSu0cNsRFzMa6tOQA0qwnmnKswVle9jN2diKY29C
VAxjZss3xhTXct+DLkTHmPgozpykCpDUsqq89l4v1IaWtHyeGTDUG2VCQQt1m1BKdBXW++26rO5X
xdYJelLITESpIZuPqgHGFK6W2R6DNmvaUHZUQviQBlZrkHrrq4FtxiJQmrAMpNL9dOblAGuUi1rd
2DljHXS3YhDblcwOJ0pFm7hhowhriWZddXzJ3klehrxj5lOh4mgjMTd2+iMjpUO/8DGd5qgr8il4
gIwcQXW6uOrcV8IbzkQSVSoikaQttwNATiJwrpavD5u/NmwYK3jqaHbmlERa++uEzHmwma+mhI9F
eStk8kSj00m3pAj6sN+0nJoI80shbrrCYOaXja7lI6dkoMUDWsjm5Jd1QwCtYty0bWRrDPuAjorY
rWkWr8cF1ud4qQusWGefhSfbztJe8m0TB4vzQfJAYYuwGJ1iOlaaPXnnEaGSvQ54SeNtSwOUzCAc
ePGtqua+LggGq7W4BJ3Xzuzh9dz5D07SKv0Zp42rf055PKBasAqnYlKctqTSsjBnh7UzryzQQkkZ
GqwtyFyDNn3RRRK3/KruRLZu55POS/YHHGgnDozyisjKWFKndOnDdekHkKC2W5WhkWmnO+WlYjfy
INbR6h8yXK3MNWo2VM5O1jNsMrg7RMfh+6pLav9DbdsB4iJjXK2oks4gj2B94LQ4RjGNmzadEK03
Fmto1lINbmu3YA+jSMbpVNIBHk9O0LDcZzOHsiU1nDVK62AiDpL+363OnBhxKMcWzQiIfWuPRjXP
mHV7uFpZZv3Iz9LkxUMTxjPJShGfsa1p8iLjFkCZIRScLXa6ALkHAA/Gt3Dfo8mE/76BR5+/pMKc
sDFandOFPS7bbKuW4Xp/y9Z4raqVd8QvS2xhuVMa6469AZdzmRkOOu6+vViJEdMwTJfR2jbTTCr5
yKD7dehG465rW9/dyEC7JOTZ6TWzj2nwljlZLLZjLAFTUdWv/fzThHtNtpdwx+c5nWdjL0jWKiMj
9SGrjImj9Xbi6PdmMWr7ljlCIXNXA6v8Kmrmg2DN5+VkTSS6oRsyin3jTs0QQh2uuwjzHiZup0wd
NPmqC15yXaZ1WAYpajASvMV7DueGICu2Us6fs5bVzqgHRg1x3Fg4MStLHxPbgmXaabOCx6w9inqv
KkHWdURvOWHfoS0MGyLauFCTOs/EuzeftkeK9L5NsC7uNSuqiBpmgXboQ37ztgARZ4YQNX2dnZuM
nXfr1Dl7oFnM5dYasgLHeSmRyWczHoPGasxnt28QXKdgi76O4EG4Pz1MvOtGTNJWIVsQih1Ce4pM
jSE1pCYgEZRujPV9aDVWmzor7ZppUmVaYTc06p18KNzaLqATmod1AZo68zX0WNMl7ooKI2Urovwv
aJ96fvcwWDzkGzkOREn4dWrmm7IzA0bKPJPEgbmd/aqgPeOldvPyPFLb+DunU9Bxe3uc8Us02fLw
96XUL5THn6o3CkN6bLA3r2RT0m//XEkJh8OpufYVYd8cegCe5VmKbIIo8EuT6NjdZWlvBPtFxfa6
8bKpzcIBYPf9avYzZ3kIlMVuyVhMNmldrs7enys7CW1X9c09yC+zfrTHjolOSsUGATgxcnlMxlx+
6Rt4gdgfWA0fKLWTLCJIK8Mc0rjuF6zKqfdsrp51dKAieRt/UMmrLfP5lZTsOLhbyswU+7zgudgb
MY7ekEYSIvtKT8P45e/v0e9NFdp20neRvhKXg/jud5VY2kKYTmq4SH5t4rx11/gQB3iPQ6fKxUtp
L8Pz31/w9w7rrwv6+N08X7iSRIE//ybjknuiWBiGoespv62GZlBK+w9X1tqb/2FzimshxUL2Bb+A
C/4e31u41og5NmtCR0NIbdva35XrmhxXl+izv/9afy3aYQYAZnUQcdJulb91ioI6zjqnSkgD89V7
kBXLzeJn+t/cu79eBBOe/WtOdJ36eNf//y+dFQAwVeuOgKKrdMh/VrlM73WlpuN/+lV4WQitENd3
xvV+79/AJqO0ocgJ06AcD2ZG3qIJDWP/91f5TftKIwpHIcEVDrriQBIu8NuDgKC6CJxOKySePQs/
ZG9omZZhuk3k4ismTG1Yag5lJaHCpH7NsE6ecmq5lXBAExeiXBZbXtiaAD0sg7l4x9RE5RmhJpiD
zd9/2P/pxqNT82kCMlNDHv7nG28FygCkc73xXv9oKdM4AsH1/s045X+8iISycs0ED2gK/vki5hiM
slcL7cyOOoSDLYE8m0Up/99Fgv/lFYSvwsbGhVwmbsDv/nyhovbGVgNzwDTT9ztjSvsC94pvRERd
tv+O7fvXizHdJI2LZh3WVObpf74Y4Tt0rpxVh3SQ9HYtEc+Ug/+qZSP+zY/0l14dC5h9Jd0I1LWC
jvefryRt7WXMpPCuWMkQ2kszHdnO8rssbZIbpAhB2A+B+E/f++uqidSWNvt1hvO7aDlBBCDh4nDR
SsUbO6uanbR5nH89f/87O/8/pMr8y6v4l9n5x9fq8zfPxvUv/GNybll/oLj1IWyB50TmfH0t/0FM
kvIP3BIWQ/GAR4LGLc/CP7Hlhv8Hnfbg6qbgDziQxnj8/3tw7v/BQiTpJl8tH79m8f+BbYMe8Z+n
QODSLIfZC0nfTGOZxfw+fuN1NgbDppeii7jHsFGRw34K0GfC0O8ydFFm6ju/8jJdZC/anN8IqiZz
mvhLCKPGJpu86fts5Uu/z/0axB4DZTFDLx8z/4dDVydDKFSBrr1FNkpXlMNj07xmQezjoyuSYAZV
mLvmhyS2obyvHKNHkJjTpaAyWASRBIWVHAOjpjUFdilF950ZFmm+tMWGbTVM77aq62W3GsPic8BB
twQapiqqJdIyN/UY1v2MqjxRgdDIKCmgqainDqMhmTRG+0AyRk0YcGYQ1LIV1yb0dmiaAU9i6tXF
HuKIQ/O4TT6aVWZhgzzgJuvH9JkYr/GcOqJ7mrVPYKjK5neU4eq0wO7gg3XDk6Yjv8vi5otNyFdY
DfX30iuLjVzM6Txxc/GW2v1mMLz2qye4xWx46zEOqvKQtZPeO8g4b4QY7oyMc28pB5DOFVW0GaTd
tkhn+0Cq+nBGuFgT6GB9WXrim+KrEK6uOu9eViLe5rb4rN1y2MSCuKx6Rp2Mf+At8NbxzMlnPKW2
qH+ms9Of4lZZ+0KPxMQGlFQogBv6a4GkJ+f17w7JC6Hq8TvkTTy1LWSTXlnXCNHG7u/60kXKGOW9
aq9nWT+3ipfZVeOyK7yOH4q5kWj0g9Gta/Blgj3dnYOiu6ofa0C0ztXw6wUzjtKg0rYXyR5zDQma
Ohnv8hH4rJEnZ9Bfkn58UbXlrbM093WLRHjru4OKr1Up7KpmoL3pBKgqQxOVyApFtpXui1QkYXdz
/1y4qJr8HFys8Ck5UHIucFr0uiXGIw1j3W7rYGzx1Sa0e4nztkdj6+vRDx6zDHHSzjWC4abLDZJB
YjmRZ1Lj1V1G4uCf0lRLCDwOp9+RZpt9sFSfxacVWWB+0yUtyk1+8MK7mKX3mQryx4+GFQ/FyVEQ
bcLJ0h8oYIenxq0db5cwdU/2ZeJLdYirVR1Kv36QK1Nknar+x+r0zrFgbPMKagaDuYI1zpgxDjmO
HDB7KTqdAG3PFdHqaLk0/RGnsep2U07ZshsSRFz0iea6w+eIFgJdW9rlUTnHe4YsOWON0VuZ7ZSL
LjbLXLjB0Y8XJe/dVPl9CC91vL4H6wU06aMl1W07rOXezvsfVqckaC/fCmXTWm8G/1zz3pG22JxV
R178xiB05mQscMQ+kzZPdThgYJ423mKXuNGRdbfn0uNstQGsY8xh3DtT/m0siyKIxODdGk1j0OCc
Rkc2jO0mglnrMWUg4tgfC4m92aZZvG/0o47F2KkLC5TpMbnv+E1TJjBBpBLCsTElCOfNnim3+J71
bioG8TkuteUO+C01ZXW/WPN31gLlhXr1SnztvV4QbJeEMO5I+smqMBnlVG2NFbH2KQuyNueZ6FZ8
osCUP0dSnTPQsiCKt7TE0T4Hxlo4IYQcZLTsGHFwuNKL863WBgXodSCWIDi69JQ4D7y889ZBXH6D
1WnYqyTL97QT1i9AUJds37uMyL0RGSnZ0t/R1AXRYA0cQ1tbHFOD7KNwnNaXRZR3RqM7zhqq28vC
XHfLUP4go34545o0dhIx3xkdJwyCKrVPdpsZ33xMIiycCTSwznHpWpr2sLQ7ba42LbC2c+iDDT+K
pAg2Js3gj7av3zpjdHZZ5S2nksiYXUvX8WwyD1zWhu9dOPiBLef7NBvZDcdoeh5T3W55NOy3SYBC
qJdsPblZSovkV5tobOYEc4M9FhemXyuax6E7lLX4gd4wfWS9jS8BAKyojWfanclCdLHGO7cnPQYB
LU3QsFfu+kHzudkZwls/bBcDwiaP4/ySl3V55FhWwGaz61M+V3eYoX7ObcWgHoGqf3Jptl0IqlpP
0zz0O9KR5COBTbir3Wbas9L6x6wYk5M/qvjFmkvGESyD4GpSm7Pc0k13GVuM3qrJXBCoS+crTcTg
i7XUwRZd1XQ/tnn+sNjt3vbjaueZLQaLMoOiLVrjooyiCBX9s9CaXG4iWIKOT+K5l3nsz1lWerfe
1D3XcWU4G6sNOhDKq/PTT+dHx6ntY67EuNdk19DP2gzxyL0gxKdR8qsywUi43b1RDbAu2C+rthZP
Ul/nMfkD2VXnxCf72uvm3Ros01lm1rrLFYj91OoPuR7anbMQqV6X89UD7+x6ifpz4GfbaXt5pOYh
1qBwUXG3MMGEd7TNtdty/+3XwJ74p6ZekTZlB/s085KbOfbFjl2f1YJwbpLHKpJDbCP5tM1hOBFI
KPfOUhTgSbwGF7d58BrM/lXAbLV0lm94W6YH2OFHnaXPultsAqvknaOSw6Ka6ZmQ5Cvy7Vf7FOr6
PraGnw3Yg0JR/HZiCHvro9MaZkV66hoVFunAEHb2MUKnb0k7bcZB3GXaPHkyZ5PG7oydPbnJSwuM
hs4fU6+9BDkqW3/Nt0InJibI5lVOziGlNHQ6BN/0CnPId8WZing5zr8avFlXL3vZrC95pgg3wD6y
w214zziC70IiNtjXDSIcdl6tSSrrEEHMo7txeuS9NHrpfpPwVrAu2eIxLeLguQhaJ1qhxr2XRpu8
+rh7jMiyoUMy00hkENYjIruNmj0a2IHKehg52UgUdVgSzxTpzi2/Smu9U7WjiOSq5o2FTmXjj52O
enJC2Z1znX5jLl0emdc0or8xC2sImQIqiRODSOsUDiCSc9NksS7EOV3j6s2f/GUDFRdMvF5B65G5
VWUuMIBG7cylwk5D6BZb+lDddeRIddcp3nCSQbN+0bVkNKmXoNwwuPF2dhMYD3gtK4/B1bSaod3n
lbunkJu/jsviV0Y4SYOD5Jqbksx1EngQWSCKu0ksOXpvY+K2wdbsx7zeZmOX3AvZ93drB4mjTzIA
CRrXC0xCdMiM1hAEheB98+MUMGeGieM1x84y1/sgX+xbkJrzZiysgq4Z6WtjUoBDGPjRZWUGMBfd
ZdPFpb3tgfTdqaQXNzKFT1hWud5M9ji80iYvH6aleNAKFUKRiBX5Ac/uyml/P0q1nJ3R0TeLMzzC
PPzSovd48DmCX0X/dxwB54sNTZ8hXVLAZSl7ws9V9ZR0OQ90b6rIz/WrcGe9QcJzkWIlTtxOkUo3
ttjUk5fccWoRoeXVt1MnpruEFzpqGnEQmcXdj9cfiWt8LT0zPaUe0PHUyw7Iyo841aavjp8zi+3w
JE0E8B3npl02ZHFgsZrmqX7mZx2/0PJB5Z4E0FJIOhhbVRyaznlTRqdvr+7i4zRcU5Dd+skUPKiQ
Upd0WyjiCO2G1RWwQg8mAtt4dc1KSC80hpEwEE2UH8p5tO51W65Pk7MWJyu1rM0CQoScemfvuHNy
HC32EidbludqTus3M1bxfnI9BAy5qTajyoLdnC/ONhgNNteg/z4N1kNG/Px7hSgw8irxYfWmH7mT
qB7oaKqtyXz1G43G4NL4q3h30AmmsA03s9s27yjzyOKrE/9xnesnkdXVe58N341ZHEs/T6NA58sX
0Y07tCfZgXQ6+xNRf3NyDDU8IqrT25owpU/Ve94nuMLhTqe2/RIUGvKEGXs5J5XYeaonXrHEbfqn
Qazl2ZjnDNLoGAw/ncVYdsSPjPvCFN3e6D32NNkZe1e23scC2w9k/lSHiQtfnkyqFq6hXT4vDh/b
B9f5JMbpWGaD3AtUl99KQeqh9KXxxS7n+qMr2hRqh29u0S/md9gcg6jDHkz40yK+ZFUFfsItgbz4
9dtozWgkrXHk2N/siVP2IDcmyxa1hD4OGF0ihXEkYugWR41HLEwpvGbP4Aso0JjNxDkNEopiGWiw
obE57lU/VA/B0JO/jKdDYj+jM9OI9b5wryoZbAMnjPDFy1oAryL9jUlO6RFDWHSnRTAFolf+kC5k
8DQpVN45R/MyMRw5IyFglDSu2zEz2iOCwG2On/s908J86HXzbGFPO89WcpMgeQkLd2C8Ta15sEgZ
vGsM8iiVVnNEBjDpol3K++YPXzBtpfeVmbhnEK7yyUQIc7HZOqICsvXGxf7GSHHBJRmciqmcDnmT
Wo85R6RdYoiA+fcM1aemxTiXuk7DBEr7Zqnj5Xkc89TeFoMJiGioFwhANgXfwkbzPa+xHXK0ze4b
ZvCPlOlUl7EXdLdu0X7LsYNFQPMVkk2yA89tY0DsZjh1ytquCylhqjBYbWqOxYDQpbBbZahezoYz
ZbD92seRmLWon0xqn8ShDWBgWyzaMrnx82YNE4os9kdcebHNPHuB73lol467MWnMUbLvdnmhnMf6
ev7JJoYUtlTfhBfzhrYmCZ6BhZ1KMMKJeT2P08SeisFF7CzdveYzMliGEdSh/aSovVVzWGiPsxFl
cxA5s/0DZc97LlL5sqYaXU2LgbMwl/mT38s5Gf2vQjl77yj633mcj3HDZMNbS9Q7lc2sYhwhrASo
LY42/hmgl0WlN3mwJDCHjJiJkA4gYFmioyOfMskK4tk6Yf50ri07PxRufklG39/HDqIIKR7JQUii
nGCG2yH1X5ps3JiiCY4qAG+0jEM0t/4STQVgHk6AD0HsBCCYxni7ttlX+iQVuz5DUXcp7DNj/sNQ
5yu5xetRJOXHWNnI/9u+gwUlglejJCqUkAyP6UtdnuMgVktEKms5ld9SWSeH1OmHG9QW7kHSLPhg
NMlItTSazVytezywZ4Vc5clw8+xzvO7OvTXDGFLFU5csl9L11IX4R2JOba96bj3UC47TvXZDMN0N
7ANIeUYmcZnz1VcGaar1t7pL668TKVGXcikanKEMjg9NotxrMx6GmUF8OomsANGU2hoYzN5SobM9
EA/3a266zvs8wfIxZHspx3SOWGSg0MnVYsobW/ow9aN5oAj/YHY4oGzt3117/s4jEvNaWM2d6qSx
n+NJXLK6uXi2lWwZM+Y7h4HKTzu2p2eXpk4Y5Iy/hmD0QnQdOlyxYqGlKeZDb1jfRiDMMyElHVkF
sA42tTlWL1fZLut2qu/JNumPlGwQd2g+bxjZ6itPCBk8sbsnMk3WrYGojhlt2e9csM6RaISxcWyc
ZityAhRLZvuCFgwP27xeHXrT+kBQRHkibo8KWPxcZy/dYWtJdo3gfdio3Oie1LJ+z2OpQ3/x7bCr
hb6pjYq90keyOjeyRgDnoNuzrG7fiFZvyEydz3INxD5p11umBJdp8d44HnEot6uOpF9VHftS2xeE
MKRm1eTBIxGIvY8amwxHw/TnvLCXl77XblBl15c+n9XWiwPv0vDlyANetoxTX8s0bsNBQ+lU1Qqu
YAg8Nl2r2hNxM4OaNOfbrm3KA/ZsiEfV+o42bN1Zy+BdsjUnCLmR9g+S/YxIVIb9UDKp5+1BDG8m
fXXTpB0J85S/p7rP5FNWi2bXSUBGo7jWddYKAhGN47pplaH3beaDkzJY4z3qjC3ZAQ+tmtJNowUI
eIl6ELhGe2xp7h9NMkhxIcufdKB8Soj8qZNXBN0EYkmQPXw1zc8PY6FNhEnxT4ko/1yPlnuopNcf
pJkLDv5tsq0Cfe9KRHHDIgXYwMxhD+yq08T56TbwezmFC4yFq22z4BhJo3Fj09GMxNS3Ee+PE3WQ
rx8Mt2h2vwywqCgD2qOAFzEYcjqKpyBGzbAAbuvmMfKc8oUNuokMg6lSHfeQ8mKFKMAFLaZT44Md
z9hKNYmz7yXNMUFhtaty526pq6Mike1sJrPa6wYFWxx7nB1ZH6jtez/fLPZUb/3Czw6QB0Bmkfqy
t9qO6C2pzG2P9mpbOd1Lk8yvC4zsiPai/ID9/llCgpXgTDbV6kAh7IPu+mx1R2lmiGyEvJtXmIKF
a/8AFwQzu0mLLVpA3KSG19PxWQBZulN7knGfXWLLZWNFOnBflDmd12TcA1SYjmsyL9HYL3QQ7fTr
jJLYOlGz9/FZLilSubHt0mZfwNgeL7J356c2rR1nVwzFsN7HCZ34sMpjOG3eKNHDdojOl7sOifAF
VRt31o0tQZQ1cJGYvlkwpq+tByQeeHmaQBvM8/p97gqXClrMFhI1t/Lfp7Vr2kjRxH0rzUk9k1oJ
FK6tlTEfByzVkKIThXAjD2ZqQgRmYu7QU3bEVMUleWab0Z+WEemFYsnrREmVQtDvk4ImYP4wetp1
D/jIJuOU60YabHoW0Tchl+/lQz8KCu68tYZ1YwYx/DVr0hJWn9kGlI1Bb6ZntTjWuHVMXTQbFk1z
PUGLl+NmwlapT/bEuxSuqVvNl8oVAxlNRizv+txbfo6oE0qaX6KtN3PX0/3MaC3f0/kPDl6XLQe3
Tp6rdSD3anE5plU3xAu/lGaM76ikAZdMpX6sE+fU2uZnLOslLEqzR/hTdKGYve9jj/yMB2FC2lTl
e1fMC7xBhBJvZrdgyclpdVRGAH8QsD2ZmgWMI1X76gYLLhlj6DfX+nos99t+Y5Rj/jrHzAcfZDfU
PA8aCXJQ0UiG4z/WjxkNpHybYMypnmo9qbOgIRQVHW3LTifVGxajZAqrSQ03hL4xlkjNgzTMNurS
YozIvANpuE4NocDjW9lUzxVc6a/aL+zHAd3QozKXOpLpcpklR0S3desvvZ1ztuidpzlRlAUskimL
kqz27aDq+6onYacIDNiFAy3z17WLvaOlfFCteabfJTq5n1Zct3uC2YhttJSLkLGJ38ucBLWkR1Bm
jYl5pAHgHCczzn8SSEVyesqKgU7UaTqT5GututCZJ/M7MADJErIqZ/lauUslD1VGkN+Wo3jr4Oa1
02TPQx/krxnQfLAUfTN3xwxVjbbCRLXaOs8yd7ItMgJEaMitNAWEZPBDiew2NHFrhptoFke89kHG
ghDW89g1u6LxYG42QzPUzwWSU1LVr3QW4SxbVMbDTCpPu6xre0hwCnQcixISucDaTV8ZBcVQh/ht
dv0apFG2xut2Hda3OW3uaU2fkgWwqkwxVXtLow+gnlBHidw/1oyUKNlrvJHTIk7MKDKbLCis/rZT
T3u3dp2dldDGdljtcBgVK1xB/yYYRX7LvCOcKFe+JFrflZ6D7HScq71EP7+DEOAeRDMbd9oZGuRu
zRyN+RWWzuoOvNE1x/YYM/juQtVV8lyLVX0gEUGAPcYednE725qrNX2krZ+eZlqkiHVSurIOc4lL
X61kDAyBf/CxIZ4GouuG3aR6rfh9MlJtB8lur9KkMDYljwxBs7ZVbb1USMTetUBgGxePiBY+1iQ2
nxgMXCrTPE4LuQc7Z06nnyvcsL2pOZZD+QdGJVW9HaULj75D7BWRLSQj9k91NyLTLmEdIi5UdKp2
uO4t+vE2+opQ0vJ5W7vAgSth0MadOd5+cTE/dA095lL37kVZ6gph4uDMKSWhYSibmx6ozeeo/Lt+
ouDKh6zfcUIPjrmYZ2ADKdkBSSUf0sa6dQNs67pf9phvbtuiO2jlBmeTAD/NfpS3d4E/Jjc20wEA
IegZdRGgES8TZeKH6Bj79AvoX7boZ8OLb5l2sClSTD+0Hk+loAn4iJj9xoVnis7thERsr5FPXHlT
9ZcWHgDNZ+8r/Gi5sW2mTGmQJ48mgI4DXYD0ofTyZhuMtty7s6R7m/KhA5ALiwyKT7Xmxy4Yv9YK
Au4S0KHE5TzBP2GTTh4qJeZvrLfV24hLirexjXeuWO5so3M2ideTTWLQIdhoq6CLBGRuOgxKO0+o
ImwzBHueH+UEhMbK52mzrIXEbr/8mNzkhbgLxl+8dxeHHPiDl0zrZvExVwRVcOvGuO0TxW9I0hZn
hdIZ9HFMK+z0M7MmUuo1xpN+Jem5WjC1WMbtYCIBN004ubPRTtvUZn3mhfaNp9Jv2qdxLB6zikNs
3Njjzme2GaZmAQRUyRXWrKMJX62aI3rDtzq3yKRZfIUtZqpuKkNSBJKwUOL4/UywFG7NIbn1rjdV
m9rbUsDlG1FZyybjNKcq412jxjqA/+L4ljevaVFBMcH3QJU8fSXFYiVrhZP7hrR3HxhHx5zTqqub
pFfuxk7cb7VHkiOnYvFc++wFVjHeuE5KrWVW69FK4h1fkHa0m/9qld3WoqB3XEM8nSfjw0N4GSoW
rdM8QsYwB0IgYaCm6fNos4udEcOOGg4Bx6QkdDrCRiq6/fGH1iDethq0i3kmlT4Px9G02Xet7uoL
SuY9Ab9nMRF1EgaK025rT+7JjSuZvTD4SPOoCCiEDwTlXKNVhUjbT5yi7ln2a9U//69G459h81ft
1v8frEmpkHxVjf7xr6B71un/K9NAj/MHLverpTrAzfYrqfUfMg1TWFA3GQgiRyLwwfOx/P93ujxN
S/5w4OKfvcYjoO34p0rD/AMYgnUNnue/5FWDWvsPRBrwHtEF/T+VKB+L8PHrxQOS6pll/m5hrYoM
WxCh5/shsL413f1UtD4EwHoNcRxsCS3iYG/kxmXI6GnY15e06pIXKaqICij9nmhWtKb8SdAtjCRm
BoDMUBrP7i73eBlGt7w0nn1YzRKa1STo8dRkZGoSQYUTWUOFt9yJ/ITDdOMBFp9W72gY5XZyOnsz
M/xEqc7oo6rvPd+9XQyfBoqfnJMC7jGC98iqEwCz2uPfsGySk72d9CD3clXoYPdlbGwZaN8AKIk6
glpbBz22JrTSdO81A+Ud6UJPdbCWYZwMG7ugcTSo+3T2dsbgRF5XfiCKOxSVR0uPL57EvPXLZ99W
Wytv7g2f7EfrsTfAG+fqfpb8MSaGiJwPs/3YJHTXsCE8i8Kq9602EdGPdnnUs3skywxEjVHfg0zD
/j0lwR7nnL3L0ybYd8NnIz4LvophlhdRwFqxHiHZRAwhwe48iqK6MT3jYBv2weFjJKW4bVe9d+m7
Xf90D1OpbCKUnnvhmSfTXADaN9C4AyTccfc+NWgi0mx9ApQTOW1/k0JqNvIWCwU3dEXYwQqHaJ/z
h228CX4MPpEzma/ojKJMPJbDY908Cn7Q1J9eW/Mh/i/qzqQ5biTb0n+lrfdIw+gAFr14gZgYEZxF
UuIGJooS5tExOPzXvw/KLOuUMqvUuetXq7SSxIhgONyv33vOd8zktL5wmOFK772z7bUP5cAsWr93
6fSKNAd7R2yTSeMdC04nHog9F7uPfV1FwGUeDVoY1lTulE9PjFUxWHzTA3cGMRi7qvDAbaeCcdF0
3Y31a7FGgjV2dcoZxTestYW6PZzIE1igZXc0O2a+A189dwFRgzJ/85fwA/yE5+/rpnT5afwdv0mJ
SjfAkXv3tSf2o0XsOVAxkm0Luv44QddPm9fm89CHH2hqHwqcEp3tHMjhpsaFrmlP1zVBZAGEjqw9
hHF/mtRu4gkAKXZVZenB6OKzhGO36am/mQ8caGRFAZKQOeQyHtSPExY3VLNcYNvrlMRzJuTvbp2E
DK0McHH5e2sLbp0P9Di2pKaf61zaER6Wq9zt9vGSuecMwRO6BDEz/wyBLxccEjgfXhm6Lw8r9fJK
hNWlGjv/Udedf+Eu/BoirN4US+OfK5HCGmfiui2bMd2vxK99n/p2RN+p3k5gHrdypLroRPoJpYCH
uAmu9vc/7F3mRBQ9dxzq6cEM10Bfv5WYRkyV8lVwjcGKi2Uw/DrQnIXg5t7VPDiM2pTc5ZCaHoa8
l7v1DS2miK8asa6CiuvJPNXfRA3DqTIdcTZCnl0n4MD0LTQZObNogNSiPAfDUB/cKsyuhqpuSE5v
0n3q0LbLauNYjIOPVkjF26CeGkqdzLtL0LA+ZgECAcRJ20CF+7aDHB9oxhQtKVjZ3oT4LkJ5rvAq
aFKUW0bwfuOfShXu8DRESU8rG4jVn46Lu9+32v9FQs8dM7hB/p///fc78Eq6cQWuZ7b0H5WbRkbh
nrhzc0A0sTeCh2nVRYk3xtIRHnJ+DcVDuUCINHBZhdYvX52j5C8HgOOhCQRfgEZkPYX+LKt2KmgM
JTaFA7qmQxW2pzaeJ+wgwT5NWacN3tyUWGyHqYu/VwxOgXxlx14PAKzaxtksqjsR2OLD6sZjkpjF
N+rOfOuHJs7bHejCD75AYFdp/yYb3cP6U3LuGmb1wYjLE3eEe6Gyjy2NNXy7XP2IHdJLuZu4Gpo1
s3YcLY/wLfZ1spzWbRmdxxVqNEr1ktIaXQbnkjGJzzS6LjRkNi4P7/rg6MG/qq3kDGjyHE/0GIlN
ycgDkB3h2SP5dP4Tg6kkI6igbK6KBDOYemCNYTdlWtKPb4njHixdc+2s7kQuIqyMW41XwK9shErM
ixkPjVI9t3PzGAbFNy93b5D83yRK3DiJfwnj6RT2OmMmMJkkD4rIqGBRzJjgQuc4DNkmt9UT29bV
1AUhsqkhjb+1IrhSbNfGOqn02Ivx48zl21K1j+sH8jhYfffUq0BtZFVdBll/8pv66AF01N6NLftT
6/zCSLIqh3+uEIQlsJFYPBmslB8XiCwrLxxRxR3yEUf3xK4dQv+KGhHuzcZ6+8XTsK72n1/NB+HH
CwWWhyzxx1czZTaNiWbcJxr/hhsru15hRemc3tOt4Rlsx0PXib3hEsaiaOe7exX/6hN//0h/fRMB
djBi78mn+klMHUqoYkEmiPRhooX04egsXPq6mKriwB+wDTXfv9D1OOvU88Qo1c+dHQMRDD1ifiMw
fd96HBZwW2N/5iCFgkSPBrTkAXDeYW6JFCCz0VrYr4SBtMokNlnTkECFSIHQDXDx/blBQvFxUnEU
uk4kjACDESyzzPkQ2yeDsEFLXbtDc8zTd9d9CzPzzoSg4xMCnhvJLwC/zvp7//lXApPBp2AlRIul
8OP3UuNoSOkTNmRGWJvGMrn1gCEQIycbpNgScbuT7JPyLNMXafV7JHCRre98rmDIs3ZLdlaC6xKP
j8rdo99VFwmZmaVdH5qEjW5+H4z5wcF8lJ5dZd60enpYhmn7n1eX/XdrGcYWtTNgMbgmP4n/55D9
yR3Za0dFGHrXXNTiHpg+fzJSQfjGdKyd6c2ag3PpfZi95cYUxOX01LCD/ZnOI7tArspDkxK5Ln00
TsONmqg5remK2fj1WnvW87iVzEb/8xu31jf2l1+/AKOFaxwltfWTPcJpjayeUe0emtF5W4z07Bl+
lAfoUDG2bpqJTsvCzjks7jGlaWvNw23XtTuYuHpDqmCExu/75tZCDAgoMn5xjHzPif3r+xMeJwmM
dEjQPy4Pp+zQ98C5OMCMoXgctpbLZh7m7SvcQsb0xQW3OHuwf4Mp9Co3rEPCAWJReo8Z+7l2bhAG
Pwlp7tvxLl+9ePJhhLfm2iNlWHdvMFSEcv5skaZemOWOw+wKbyBRkf0BScm2JsakaZx71yKQKI+3
syy+TE569NL3X3wTf7dBhb4DqMblxAZO9+MnJcUQ2XhVNgcvd+7Xasw2p6MdX6YShoZJGEEujlM2
X68nyrLYRzLiH3/xFv52FfvcPRwHAwCJxD++Ba+ln7dYvIVWCWabwRW7adSrt7XKBjd5tmS54yry
LlcpHx5eAMYf4QjsydP8tlbZIil3v3hLf71GulgKfF/4FrA3z/zpt6LtuZ5izfr0zAssyoc4d+9W
r63bNnd+k72vOt5NMdz4JG0X7i9gT98vqT+uPl6db4N4Zt6E/bPVbWbMZiy9x+qj8PSNT4188uBN
V0SPmLl7zz01sPsjI/870SVnYxa/ICU5f10UP76Bn3bHzk5U1VkcGAUWYE1zCdrRAXAzu/mbaxvf
q5la2CjzqOhzuWqId739idzk61Qvx9FT21rcap5nHplD339Zd/0EXv66rgPiaTuEtt2QRgtuWAAy
u4Z6Kci56s6rdjELo+/f5z+y3Pw/5KP8W6Ll+kL/nwWk+LYNi4xBPzdd1J+/MyP/fV/nv96Wr9mf
ezp/++9/t+LYlER/WG/83wKCi/0QqxeAd2+NCv1XT8dcOzeALCFqUWWbHlvkHz0dSJdgVal6BGQv
BySe/U96Oqu9589nBceaS76ADUrSo+nk/my7Ad0RzwjeXpdatWLnTqUg35fxlOkw8SvgUKL6Azh8
la7zyZ7S5oR8xi2zqKgw3T3IwkvAAzv9VLb9K0DTHrTFnBW9v+1L31ySLZQO1//yz1fc/zj06crd
+vdL6IHE+5/Jp+u/+Nei+c3HyU7+yYoqhf/JnvLHIjJ/s7FhiTVp3iaLwOXK9scicvFv4YAltZ0O
4Epq/L+LyHV+o1uIPBXPKtmaQfiPGoO4tH5cRWyiwv5uAlsXskv9/+MhE2CHGLSPXguLtO7Ovgbv
v21b/KFHYWCVvpsYBuPZ8aVOSH7UXpicFccuo482rSSEcz02hfVeKfJVD7PBGOtqsCbg3R0KDhpx
CXME5sd5GiONMg131wTSCz8rDOALud+J1d1Cu06ty2IqbRxR5yowrGPSJ+mHooxH47qpmDwmm/U0
bi4QuZIebrtvHae8TcSKv28s/wru9PAYjLN/LjjO775Pwa4y7DwvsAiNFgVT6yX7JZmrWz+GDLUd
E3/VinW11ZBSOGhrJG3LgQlzif2in036cZYyn8zFKeObLjAX0FYAxwVF7iJJ7WTMDwXHlx4SEpNp
EEJZzPZ2OU3qWJOEghMzD8t4B0WnHcCUO0Ox1arrUWcZ2AE2tYXliHkEE4k9csHE2CeJT4Q7GPk5
uS6HMLyuHFU9gszR077v5HwxyxnMQJFN8BD4CNnrMOjhgb5QSShYJrHMGVPt7Jc+F/jHZqN3925e
ZOnWKQOL+GkMzxCThUkbDulZM39sc9GKjZNhKt2VSQ8G2xsNB3XTOLpfiWlfyLAjQA+iSbWqqVHK
yUTcl8RmXBDA+e6GCV4SMwe0kve6QuSGld94qMAGLNvSlfJzDGkqCtfSH2O5e0kHVyMqgmCE/cv3
/KQ9IQOx+ygmbeCMcKlztobdl08po5crhqPltergGkSxZTsnqx7W67pGGp6pMpoqp/xielz+Nyh0
KhUVRR7e+oW3KsmXuaA4tUbvbOYqfy3ZFwk/z8GVReiOWj7OrIJvEJEQNJhGQuCb3RtleqDeHtGc
aVs+VhNJUMxlpvZA62bV0dHi5XfDOr3WhoKWlOjUZFxECE24ofAySdkkAKnceHYB8SxBFIdKr03t
jekORhfVVjEcmQY7IxKBanhQEBRGKjl6iyN+ERSjoPKfXIQQU4Q1MqMJgocF5Jwv6psGxBdvVQUj
EIZ06j/UXZZR72SMVQsnn17mNEtJxAAt9mGUAj1sCvwBolPXDcZxyQaPrlzcA5QPU/AwkBlSwHrK
ph8FXgPv0by03zqZYFVCmJPf1wYcPKb50rjvag8uBwFdsQ/OV5BoGS9T+YlxFtqMMG/4AmwgZedq
yCVMmMTI3uPGHpbLkBYzELPMEfegJZOnkCkIJjuRx3g4cgyjyRA7H20eKLJPIUtMO/Lj89uyRN20
8YbK+1alBmMvA8MZyovSV8yY/Wm+JGj1PoDRbx5w/cFddX2JYatmDga/yZXYxlxruPjQOo9TQ6wK
8Y4xpsuq9Brm112umBqOgN6xgBIBBKDOvA2MNg73+VDQxLIXlB0nu3NVsfHJYnpvZ2P+2ji9Lq/q
oQiTO6/F8LPRlrnEu3BgD3vT+Hw4fj27fk14D3oDMM/RF0MT9xUpIuTpbjhV8SVAyK32vdUickQM
4j8NaiKawrZrH9nP1FD0kU5QPFnCWCC8VmP1AkWQvIJe58GXvl7qu2AuGWmWXpckOwLbnGZfjWmM
QNDqDF48dlEwh2X7wcdkSuLkHJjlHp1O+s32wVbuOP6bjyLhYnYagmmgteGo+FInjQroZlhaR62I
ZbqTSwyZZRBY+zZSOh2gnXzmmxICvj0t2BDLQrlUxEUiebxZn9hwn3qTfYxVbuNGs1R+17W0Bthg
yvge/VIFVAwT4V03dMlHYaPmiaBkhwlyDE0M42K6cXwlae8uqFdcjK2TEy7Z2o9vUuy6cYngdaYF
2aNw6pHwVdqNVoka3Kt5RmkizJYK20k6eS80jDS6jKCTtiqlS4CKHxf1xmpL44QcDhk2D7P+4scJ
olt7xBJZBfq69PHkRTJMileZTxClLXwFccQvnPcuZkMn275K0LuGVjBue9tt+62G2EhwatEuj/NY
ePlhBnxUbnKCAxAGmxVafqOfMm9jA9Co9oC/4MUVaVg/861NfeQlTfwOBg09ZunpCX6Vw4Ya+bzL
p6ar+zNX50VuKqWJlEIRkacHrJDmQ6Ih/+wC4DzcvHN3vFpm3262wl6mB8dP1Yzu00UKApLbeizN
Mbn1l54UhqWqpnRTZY0kXkc1+taVM72EwAG3xx416/cySeZT5ufkVI6LtBQdKCBR0cI8+Z6awG4j
zlX/I3h055MlhsSJPCY9yyadA7SIgQ7dFzR61oNh0rsDIpaxXP2p9Y+zVSN4IjHA6bYm9i+xh1BV
QmMKDTeLzNoxP3MfR6AhURbSwagrcYfAgoNGj50rL0tStkyZane5MwreTtRbgU1HILHlM7Ik+17z
fxh7Ti48qQjLrSeOpwaL7DTanG090v0MYKjBeLCA/YbJGcmq5NRt97BylhRdnDXyFyn9P+pgAiPa
Cte4QRhBxNhcBayaCoXosvUrEXybkrKZ8TY32kBZOhL27Rly/MLPoEWDL9+GuZxmdxCBMpqGc2vz
fNFVP1WqQPAWtKkfb+OAiLBw7Qmz5GUf7FwKBWwRupZnED6AQxMZtn6ULiXP24j59U17Kr/plE0I
i9t0EEgHl28R3W893Fu12yynqsAEkZdQ0qMFrwkJKsEiOHRjG4ggY79eRWkSFx8tJ1YZY1IPMeG4
cIitLCowPvToKCi4eLx4zQh1smAuQKJEaOkDDAxNHuxg6HEvZ9WXm36R2AxcnWExU3DwkESmOVrb
0V1qfWxwizLT5KGRWwomD0U1vEGUTPz+I5Wn4V0eOtm089sxc9HDiQRvjS9sRgq9ARRkhuY7bmI9
2W+joehwhXgsP8siSV4HNVrdqfB85EgtSUlEQgfSeCgt4K4EV8ArAmW6ZORAM0wEDt1N4z3M3j45
6a4yGN65o5guvQ7WR2nB4oO43cwv1uISPoEB0ANXBSYGRNYyWQ/zsjgPxDkWr7MPIAV7sswP3jhW
+b6tiGSJsrZhtaICKyguzFrW+2qlKuebeUgG77oJxsDdOwIz9AULXb3crmZ7vaP96yzfZhMr8ldt
GcH4SCyGrRtwaJbpXxLmy+kzNXFeHmKYYPMFo6QTnlyNk/lBotmb99lozhYFcBDLfQoPMf7iZT3h
w5UcXPOResK3L3i7F5cRY+zgzLCIwflFb+an8RKKc8tevxePa44F0Hf98z9RezAoG6LN8W9U/PG1
25MGFaLm+/32+G95yNZP7en1ZeiEceO2TXbrv2CDw76tJfVgsW1dekCUFqV6tPyBrZOqMscqZ9nt
RbQNkNzFoRo0+7mjNf8vSNE/apz8267In5si/+NyPhjL/6fL7n/Vw+f+y5B9+fznpsn3f/T7fRcu
1L8uuMb3//7jSmsI8zePtgygafoyISgZXuePxogReL+Z3I0Baa9MJpQq4h91RiCl/8jJIYDSZ47J
oNURsKQC9Dg/rsd2MdGg5wFyjnRcqP5REhSFFWaBVZ0Sp49tSwVES7VzxWk4fGuRKA/mXQzlx7gn
Nysv/G7TVD00sgiMYOXau4bUB2lcO2nSoisvg3DMu5O/5NqNb8xMuYS+e0mcomeTC7q4Q19O2lWP
0vXcHH2K0Y1qOkEIqOGYJFwnERC7dQ+7sceTmVLTYD26bQbFtKeNc4sjj2ulxdSnX/p3Uw5TtVsq
N1y+cCmggUj9tlQ7gqT6dodhv7fpEoOxa0411CMkOUMsDWjrcUsv4bh4bsWtaHHjsMAYiB0THYhK
ncHcklNpFfsx9PSlTKauuME8J7OTzMoW9Yohsq75Ap60Gl50o+IHvjwscHM5cn1AVGen17FswvkF
Guyys8gt2LrpTN7slCxhhwHUaNv7EAPmE69QfwZN2d4ooIbMyHIn5WCwY9EcvRjrv0TtijscdVV6
iPthei9DpxvOCzFQd4CRPdDNK301v7D1ZYfCEcH0cQBKfAVsHqCpFO7nYugTbk6L4MrF6b9OYrFS
HRRGOfw7lvU8ocCD3uu7JkmEfYGqHRNvzgVKDQ48b+7XxOJNvYGJgmvEaUj75mWuUnTHIxF721hX
/lmFo/IiQ/ta7meQy9u2aIhyaCRIR4C08XLMPTnogzLWseNjj5S7eJZECOTfJLJxbEpwYhxyykCu
33LlVGujDYALZR+9ySvBxSjnm8YjeO4DuyveTPr5h2Cw7K2JbxI3m5ecUW0gmVcifMRoXuICTBcU
yyltkW0nCuMWU3G2lThYIkn5hAto5euFc3Gnl7mfERCl1WsAPmKPFyh3IythSKddnFeRaXholFVh
g/xwFN0K1FUxDJbFYWA99i827hxS18SCWTamQ/hUBXK+o9+Jz91rdfZB9wrXmtH2g/pWc80ZwC03
84T+BieHpusgb7vF4evcwTkD00uk2xynuzqVy5GoOjsg1oKpInl3g3Wx+opkPoIzID9UMJ4jJvTC
PNcFP+JM26IXuM6NZAV9pDIEDVEYZTC0u4ouVo1dZ2qeRUM21efKKp090BR9jGdk8KfRSFGD1vYc
2195gpnC1yo+4XuRxiVFqSqP7qInlzUhAR8jZ++fK4q+9E6lhdp2fezspO/IvSwH3e661p2+zhBS
XkKdVUdYv8bHaRyLOLJjTVt1mpryerB1+RjiloxiBO7WNg5R4zTalCzOEek6Wgotb4uU1tG5J4Fz
juwxZkSWjC0Z9kbne/l2nl00AOE4E47sQwjVkU7yBkLRqtwYRx0c9Ty3u0ll3KDj0SmCa7e1EvMe
CBDkg8Er/eQLfcX+pXTAvCJr6gJ15HYtgUAavoGWivo43WKe1sfZrhsLwrvB2Eu5WXmNbTFjvKia
l25KmqdhseeXpVjCbVFRLeG7GhKIO3YBljxpoGNGS+MG1a5uvH5nFSYwm0m5B8CEyd1EUcJwkE4F
5scgYaBucMnGdWoEFy5n+fU6rse2lYf9tQQaBxKg4X8bNO40dvyU3FHfqRzNglhAWriI9jb0O4ie
Hyf/WqbUvlu3CuoGW7zTYf5bADJP4wrACcY+iOq4TG4CRHYQpBrX3g/o9OzX3tVTCDilW83bDXtH
NEkDifsEtTSSJEPvDK5h6KoS2ksbUnwEragp96/nbvKe44DtG2KQnuQ2ZyZI56azJcY7K4TcTuvJ
+2T3TX6n2yQEp1QIa73nKosA6JKY54sR0+5rxCIveU/yeOOHxb6UqH+3ZulZD2As3dsa69sz18jO
+MZtLCi2qm6wGBEqlYia/RaPV2oT+wf0pCA9sgL6MCCkqzI1JltEUjp+JqsPAC4aT5ObOJNP0CNo
tJr9TAd1vodmyGTTrmdcVFnmverGx6jMa8wE7SVVEe5FlXfHOlXt1qoTvj6ntlIQrJOBhKsAgh1u
MmjOCuC552cPYlDGWTttXXyK2Z9OwHJ77I4x2r2oNePmXnjtQnvQWa/7JriuBoltAD7Pc+8Br7OT
4xxMPvmYMZ4wddorTBsX/1cpLe9jyr7U4cxSK/2gLA/m+jCBlgmqveTxxJ8dpECVvIFFwmVA5rct
NHhzR4civU5Gd8RyLqY53E04ANotZIDaOYZdCdJANv5AximRs+RMDXJo3joh15cY6BNs7CJPjnbR
t9ZRTiYW9MYZETGF/FlLliBJ8qhrMf1xvNMglqUFEQrmDyT2DlCPlSZE6/a9D0QPj4Tg2i0DhHG8
tT6uDrNjNvrk+958G2RNUG9pndTtXglP8o5G9njGOgM94KU2CZWMUyfl5poOzt4xTb0fB7YIIGMr
odftqjHyTXp0e5IRp1MgpSJrl2I9uUpGE+XXYA+V+TYj9Si6bV1xQOM0S+Nlzxlv3akKZSjnLkab
W2qmhe2Pi8isB35bSZlR83CX9z5PVesGh7QZATuilQ+NhtSQ3DquoS91NIUFv5uCg7COsloZ5VOI
c1HtOsMcJT7xmESL3G7RdvKV3RhzVQYguJdO8KFq+i59nBU1mMM8MTeUj3Jm5Ar30OgctHOW4bo7
ziS+ppC+BfKBwYM9TfIhIqlOxOFw1XoY6zcd3u8vtaX75Jj4XCQaWB/DtKoP5vLaNMPirg7Z9jaO
Xbd08E2n8bg3l/a9nbatF3ljyM7N/Tp/sXnOrUi6nLRPcbGYH8xW89bG3A2fzF6zev2yrB9SXESv
M3Etn3Is7u11PMHmuE3ZqlbyGeD+tsqxIQzghbOdbdvTXTfrisO4WHtcgV/42QtJU8lblcWuiGIC
h/toKeLEvYwQ4utzoA1r2Ex9j/EIlBmOpjAxnHd+UrihSZDVD0HjQcFXfkJVYgeu+7GZexN4WWHi
M9i2xMyWO65aWoGncparwaCdvsM+tAZsegA2N1mIvw3Hv+Zu5XDKvbaQ6VGnYrA09rNpqAqz/5Ag
4q0CNT9qu5/fdQZOZrFqdsia+M4R7063oumwBiOSbUNxD0Bm9g4ytVr1tORD3O7IRQ5Zvlhiwn3s
JKIE99OHF77iAaKWUYgj2nXvXmMa+QwVDl4bgB7LjIqR6Q5T+KLj/ZHRW269uSYDph+BUbHwfbbw
zHUngcIusB3q3NxvTz20oJo+aBA2597sHKM7OBCDBO66cI6bA/zzWW79XMwfltEt3qUvyYP1VWls
pYTrTawK4J6IsV5LCT4PwSNQU8M61crl3lsQ4tbspzrH2IScynRuFrjleIZlCns5lEF/3ZQJuFdQ
cbG8Hiy3+Tz2+FB3CR+f2b9lJ28YiZPhzqvTND4NEN4OSznEDz2rxzs0XuW3n8HkZbQjqzGod1jj
ze4BmZbu7kstNJskhBmDmFeiqkMBWMfxnpgwyCSyvT49Sy+Bm45+fqkOTqjQ9CM2yLpN6gfzWwzK
1Dqp0HboK3bAtTZjM4VPA84lYz9ZNc0ESi68n3mC+ELQiCD4dJ5SuUVeLmjmDTOcgzXnEBJA4rnF
blEmIJipDNUJYMgMTclr6en5cVWQ66Am/TAoqTANMRi7YiAHI5eiHpKLJ8zM3HcuOz5fx+Rd4jK3
PJYFPrw97I/2W1YWxpppIbwPzXqibsKwTW7ycXSyT8LQQCJst7Zpk3rMYe6KVvvuPgnmLj35tR28
VUPJIFN5cXzCl5CTK94PLUSuRgmSco08fXXqeibWlg8M5SnpfXkXQEr82nNFRDNq5+N1R2R3f+V3
gz+eTW0kn1XTpmc99eK+yg0j29dEHEybIJiza66d2H/56cOmaaTNY7EAK8uuSp2F7sWeAVSfl7xq
ne0oGwNleDo6p2BEzvbmgveY3k2SZ5kTtL2zeiqzmYpzFtXbQmf+QGQM0PGeqBWBI5VCLUneGId1
RHLLyntxVEAQDaSJlBgHLSZ+SlPdiynzn/nMJoiUlv1gQywxY9GWZGgc3VXhA6yKm+FpMgc7vi5p
9KLsSdJsjBKjr5xrKzQ8TH8M5Lrn2REy+wBaYUppQwdW8aDMpepPlSkyhspNwp2P1KSgKK9UMpvm
9Qy4bNy1SsKyrWJYPaA7nPQjtguZHGBELx/cWpvmDhjxPGxEH+TTjY3C8HVE60SZO6U2Eb9EyS8J
CcY2zX+Ixbn6OptD6z0piJLyUGllbfPBmw7Z0iUPI8PuZwbs9lM1ifGqMjPdPrudobc9E4lPDudT
cE+aMzSyKfBm1rQIzO2YF5qC2gq6PAqGJuvB1ABwuEp8ot832IzdCIFpdatEUhz9vg4OGTEdhI+n
Pu7EIr62VEyDOy6sZ8OEp09TPPbajV9D6gJDOIFgnCjhtp5fheNGcH27E1ogpeszzRguYMqjwRUw
H9wVcPRLZpHoZHci98Nrat3xE2VoCk0Np8vRJKf8MjCmCkBjIuolSH60/T3VM1OFLugF+OhxoAPN
IcgTXYdeU74QsFzV14x/uFIoyZUXO7SmuACrnn+oIJwuK+jF5iI8iylCy5AfCDxXV0idiy8NNf82
jpPqkez22LzJlSB/PgvFLXbi7ppZXM0FQjHmMiqwOhukhSQ6BUjbmLXVibwlrYDx2Bhk9YnBj7qZ
rUaNn2iMJicvD/D5l4ufnoNATuexlPpdO6Xvo4K0qpsycaeDCpMW/GQ+Ebcc1PR9ttov9EONMAOq
UJrB9RehGh4LlbcELRO9Cnyshi4YkWQi37WX9k+x40/iJAEdMFQqzA6vaOaHTyK2k8fVX7u6AZk/
au0y842NfkwOo1svnz1jsR6N2bWeCUBNcA9oA3o35KBDE9gTSV5zOlPadjZFmZ3rG/ANfKM6GBaA
SIWMqS4FfnWUEFTBUA1GOtUqnw5Gnc63AJSCQwhRMgTdPxh7XlCio0yVs8PPlKrLaI9eHJGXvI5L
mDvDCVCVFWV5PznRaGVlZLZSMuRIY6NAHWjwxZkB+p8t8ceBfW+R0Q2lREAt/ArrLfmYzEQbbRSr
9EQ8YfOQ2/E4cyXv2npLHTjUt8x7V5KlKkN7Zw+medKVY/a4FKv2iyVcBkNEgQiBbzcQLjSvsl2v
qvZ1wa1VPXCiea+dk5sw3CYnA8eWVR/rkLnBCU9nFjHQDu+RTzDUGou+eAy03YldsajGIyTMIMKN
ScN49hYoC0ADGuFexX7dfCTFzEOS0mfxXaLXnKOsJLirXqMIqZA58Y86nIInRSzMvJOzu5TnImVC
SryVb/hb+tfTZ095zrUjDCimwEdv3GyevmjXbZEC01PCSB8mBz+bkpekjU0Cre0ZE7QDHwOij+Ud
QUA1Ggjq4j1Ws70SSBPFgHzMWnlDSezvOe9D60BInN6wseJVz+IqRr3guaq/J/KKXrUeeyN7LKEZ
MHtkDuOBA8H2zdncCW9Ey1UPt+lIN2EUhZM+ZgTCMZ2bU+dzkg79OQOZTBBF7vk+cokleHRMah+e
lvwAI7e4csklIiA8CO6wcoCTULgexNEwASUODElPoZfjhMc/2+zV0hRPpKJXx6oa23SjGQrSKJzX
gS6U8O61ioPSeh6EP9vnVtIGZrMgSn2TOPNwRXwH47msXNsRTCdDyIhNH8YHzsrwMc2JRNiY+To+
K8ZS38dDmr8ascd+u7Ybrvu45PIfupCN9kRM5fxlYUxHxqoMdRl0GJ8oqeCTIMOr31sOs21Zky+x
meye27ph9ECJbWXA+qILSeUQNvEJWiWeJ9qJ1nWax5O367ymRU/tWmXdP/lD2Y63BboO/a0hxuWO
WZ9cbnK90A0TNe25uXLqGx0b6fSS5ybgpDad3e3iI1nY9V6ZFflWo+Ppd1ClSnmDUWAoATHSNmnR
XtRPTpq5HYB4NZJJwiYlYDGXcgmiFswkPV9b9F/bGohcGvZBum97s1L71JUrvgt8rR3eQzyLCbSJ
0QLeNS2ZVlvi2IZ9UnDJ3bgauM6CU+wGB5Dn4EGYTCj7mUFQEuPj+iKqNkgjax7jyKFL+Z7TZSm2
2EWneT+P2gS8QKLRhSK/PZKTA+Azo0t9y6O8PFVxPD8McUInoM/mlAQXZBgQo5lK7q22cQ9LHTAE
hC0J1zY2QP/lteN+RLhSXIpsXHdBIUfmyAsLBGNcWgTHtp3RLCv6UOrKznjUtv/N0Zlsx41jQfSL
cA4JztucM5WaJVvyhkdWyQRnAgTHr++bvWxXVVtDEsSLF3EjV1P1oTOJs2IUsX3CB2DfVTU55TZZ
Y788x97S4Svz0/ytxgJDNSVEqWRnVvBdO2OIOF1z1dhNNzrOn4qCd1CK0KGH08IKb3pf2Nn/AStQ
E44ECVQrr2eFCriOm4VH6siZqR4K9TS804vEmTk42ln2GB/iUx76ILLbtE+WI8dp0z6npUhuZiAF
Ns+vEuQ3uIUc3nOi469CIbds2szmAM2iqnukOXA61mHX/AEXnF1FWC+7AtIu5pEbnCFUCfrSGE7e
Bg0kOOXKJfSyoIXf+lKj8r9BA8xDTFPHqtDiGHtWXJvBzqeRvuhzaNzgcWwT5w/GtfHK99U93kJy
p1GtwV3RNjI60lZDgVW4iOCnidsKGjhonNNAv9Zx8dLsJ+9j/73Ua6Pum7mdsdvg9fhd1FXznDWi
OKUE8RiuE9NfQNSl5TaTAi6gAwiu3rT9ROylEbQQoGVBcNuYWcXfXrX6f3Up+rOHPHvWxBg1NeF5
cfDKBXqI9teGGOI02uJA4077RyLG8xhFrftsUmDMFyTN1r/kXkxQpgQRMO+TJnexKGE1OuFecfUu
iReY8FIlqwdStpPEYv2x7dEBZO/tKqF8Xv5tu3C3d32V3KWLF/5uwlT4WyiTE9KfvOWeC09HPwiN
mLrTOSaRjN0qHQ91OSA9G06zjWqn5DjN3Hk9MXcPma4Cf4Mcm00HjckPPUF4OAGY1QGCwYXnkRvC
7HksBsuqPoS0TmNfF+aMEfaG0Yll9dQuw/CRLjJ7y7UKc44txSIiMBO1UYG7yOHJv5mz4pFL37xd
O5KQvNjoKcSWOUXPAc0T5gE2PLAb0y/K+ce5l36swRC2sGOL+H4stHxCYedX4NXiBJeZRkRJmTNd
NKkvL0HeFd1npKr4awii6j6tqCEMylJ/JB08xO2axNxQVzHGJ9erp2JnuHjWh3G6yZZOP02E0kZH
XJeyJ8vpVqldYEOp8jEEK4dTUC3NRei49jd52MVfUPClu6/YRvOWgXCxy7u0PAQ+qj+LJpDh+M2g
t495Q8BjtZoWvrIsY94tGBtoZ1twnmIOkfH8aqOsPNYELi+LrvqvlUq7LU+pN2wyeQtRJUp4pyAR
ybiLQ5HfASdva6CnQ/9H2XjXgqqA/5odxh4yza4EC3uOk/UGFZrMcqCzTvwM3oKcMjYcpGtuEGUY
sweQH7WtWzru/eUv3vz4mju9QOulSPkRZ6X/ncmhPa1aDC+cKzPk1qpOD+ko0msgBTFGkg1aHftC
E3FeG4SCfQAXbltWS1e8rBNh2f3oTb08aOMgE6zVXGxnTFzvBvLcjhq95J9TWFwLbdD+rjAhHopi
TLrfOb5bNKta1OXemevguY9p9eMAcZ1/xg+Xe6Rzr714o+TeHTaLnTkNK789afxO9ZZBZwX7vqC8
PSONzIZ7hMqeok4Br6iWpJ/vFGYERZVCax+9RMj4raGZSj8Fbof5JeOPwicwB8kRucOLj0seaUb7
NpjurB/ATqKoMMqOMVylLSVsXAHmIWgCHFVFMDBWgTM92piHhUMYw+cuLMFxOeMQe58qmXW0xzXp
Eqdc5djtWlcA6IIRVbg7FE9LJx1SRXhncqdeAQMlUKWAFAMI2/hLF/j3E3fk73SNdf6AwXJqwTcC
+sCgBXR0F9Ffm3Lklep34sMfvzNiHF49en9dgNUi3DFQMnXlvgAgysvEp8+2LF5VqSZ4b6KkP1YU
8bgLsdPvmQlx3sHI1tRHxnWLkQRdrggoJxuq1M/hv1IeiFkIGDVQNOyONIMpPR0nnv7X1YkdYPP8
/cSexsZgW7Ui45MM7w+rDFYqo3T0wX87wHD2uvMco72yWxq+Vmnlbwcn1ltMd+S881MtISh5GeYt
2XkrvV4jjZAXOmPX6lc1JZO4xlGj9HOAqVrQ0zrI8BaUb99E2YXPoWnH5oJ7hlz2uvbRdRm1z+Af
pW333CSxiE5dekPGpnU33sIDXTR8pn1KlaSf9Wv9swLjWjiIIsZ/382L5qDLrqyevWSKp+2qEjfn
rV/a6T/TJN24XdPBj/dw00ngzWzw2GbCDxXbBVTlNzoVchkXlumrs14SnVp+nBvXj6b7NCitelgm
CjQnXjWoUoMaeMN7fePusT4H1WfY6/ALUyrDWULF3KkVqfkLQNvGNALTitdtLOV0xdkgk2dn5nDv
MhRyyLdBiCmJTSGoGXhU0X0VNrOi6mwIeqbpsX1k3+DAvetQRd540UQGlQf/7ZYvMueKgqoxvOM8
SKlPHtv6GEBaDB9AziSsKWmucOkMXW033kuZ05PgojD2B+otbto6usd7Xko+pSvW7X8zyBx5IcDf
qgu/VP+OZYNL1y8V2qQR8fFjRa+C2n2bQ3BTl6nV+vZWXtrPlM08Oun/BffbV3rzeGJ6PMzTNEyv
TVvLPZ6N5aOrSwYj0E29ulScFuN51jnmIipo1DnUAvhCEaNTENWfyr+I62I/JJ2cMft00j+GRAHu
18DLMVBJWhluAf3bb4FZ3iDa3okqcfGrV/RelYqnmuADobpK+/vBceZzzq2zpWeDESHtdNS/BVG6
UKZSQSW/NwD/qzO22HkbYL7e48l0bmyD7vdiy4indx6XZKFUQLv37mTcF3IA7rhrGR+4By8LNACh
5n7nGH8qMT42FdZbh7wCBbgpbAS2QyUvmyD7mNtS33EVZ3E2UwsOXS7uwupdxsv65Qxq5fnBsfCL
9x6Uu4QNRZ1fZxDZq3vicuNMDi0NaNEfWVWr/EBLoibzxXTFZB/17XIoWjPkr0yqkcTOzNXvlGZo
OvUGisO4/un71cM/z7qoy6/ZMNfDnntEkZBcTRVTHKAHGU/F3jfdKPrDSlNCmBwLgtrpZ4Q7utnh
P8X69RebvvA2XFjQYCxq5/jsKN4T6y4b+joDKd/mKkKttN16wXTpw/pKMj8Y7tRY2bjdt5nry+as
eDKnjzLIM/nUtmOUf4R5CkCWXlFGUPK/xA3g663SEQ9SMlnv+lCP9rhAIFnwmRalc8QprRG82dMk
n7IfktZuMTow8m6hYHbTXgxJj4Mlp0aSNS7C9GHyhw4LDmDJ/lWzgMGWzaOpijfXo9o0ZYAGxbhe
WtWJknbmIPDtAqR7askrjyv1nNjbDfc9fUwQpW8YkABEFtBrbngPgKai9m/Dp4Zb/jKvLVx8kVsu
xZFES+Lj4gfTtUq5LbBgYlnGiICGrZ/qGabv04jDsdZbras0o68DW060m33HHwFx9VVWFBghkdlO
gtmV1mZ6NIbyCILA5ZI8I86727jGUHtSSNbwSDH553cUzmr1yMlhuU+z2mUdWNsS8jhxrb4l/seP
sQ/AqNEBLDdymirANkljJ+ytaYXxUmzz3I7RT+tHJnp3Y2jDVwZZKDZTAxB5R3lK5EO7psL5TqdU
NmMNT2MXNmmFvvyrFUVt93FPF/SeZT+HWxNgHTl3OnPLh1vCiX4Bi/P6vKrYpse2SpPkhxwBtNUd
DibaXE/QjFpv5y/BklD+Owc3O1CbKcb6PcurKbqEM1hGF3eNQBNkTZwlXCQUqDCso0tVFN4JZLzq
7zCQWXkTpAkvAU/xSJaagt3Y7bJOPoaOYqovZHCsZpCyE1G2LnPXV+qZvOCIlYZdPDclzI9HCIcL
7M0Fi4mhH0V7N7DDittl20agZrY29u1w45ZRpKJS7FvRme0FYfsogR56tGHreHtTVqQEtMlK5KjW
Vkt8hEIcmpRQPNMpzDls1HbXC806uCoXsgKsYCqTHbx4IN3D9xeYs1rxkjxPUz47/4qYIOubz1PR
/dUZTnrxL8hpQmEx2DQ+Sywuy2tCMpTm9KLeRJ2T8SZyAt6gt9IhYcSPmXXf7uLJA0lH5qg1BwGy
fEISRgpmKYeut+mypRoePPouWM5Ko+bLiBFYPBQ9tOXtvLpl8pR4ScNrFPi5CLpt301F+6qBpyWA
bkOwncrQu3St8pobapDadWZjnCv5VYQQS/JdiJrlAmrqYbVhfjfRPzoOl5I4Em2Ke4m43Je7cpWS
zodqLod78hjNmyMZlremdZPqbzE7tj2QNYoD4iTo7hVaEkX3Zea253XGifCGJbpOLYVVIigeSsR6
eRg1i4L9QC0E/Oe27RJKCtIh+2grLkFnX4lZ/LntCMJzzws7+uR4JIVFcqIrfwFgWcxDTzZBUOHV
uxmkkKrL1ruknnvIILKR9EwMOWcdb4uBCo3bMBHLQ7xmuHz3qYzVekj6zPF3lakWwatyVfNXHPYZ
taiIocEVIYrL8yZxeAW8Vn4oqmPD8CBgKrpdv8J/XPtirTixIhbJbAWJQQBBwe9TgSMfHGJZQ1jX
QAhF48QUNUSrm1V6P3DtTS5oOa090wcUrB+dz1x70YKknIOXyuhk141LN5/x6Uh9Pw5+gFUdNzaD
lgN/xj7EEVsoaM6UnjWXuXWLaV/LhU8ko08aAx0uAB4fcrSwlGoWlqovMKmzLe1jTAmciSLERc57
eGSq8KqJPp4GqkX20LC+Sn6HTasXCoXCcekpnsm8+tJjXUiP0uWsfppD/scJtgBcxU3h9EsBgEq3
MXcsgknt8GQ1L8zt6hPYQtRZpEnPpOPa+lBNLjhWSJ2N98L5gakCCAaWx5eirBWB/DG3HOdwTOrl
mokYGEtcjzktblQWN8Mvv7Ki/RlrIls/YUen9wsncssmqvP7dGc4a+TV4C32DwiVpf3FCBZnxPpR
mL4iCrki0MASbeqRD/mk39e5o289o5DGzC+DUhYytjtZu+eKyf5sCdfcLTdEPJf6g3pdtqhLWyzZ
elmHjvIb38rS/edTtznC/LHxM0BAzjt2LI9RNkpiG7II+CIfi4WianDNs6vn5lxH4zAfQmsdeneQ
A/X4NXYUhaZM88GQ8nkCcVWyOF1AHN4hg6hR4+CiG/dxIXaOgrPiNMnVN9DmdRwfx6Gdq2/AwwyF
yFB5awHgjNz7vSud0cHM7QXViuJuPZitLJ1i2rhDFIo9DUYDuygJyVHsq6L27YuvqrWTx+m2nn+V
ZRt3JzXwJsWLM1eVJBmWmKb4DMcV7Ok+zifcmht8GuM6H0pqjKmx5servfsscAf/gSkKtDpeGYwb
Ty2+PhfbB9at8oT9BAJozTs8+0glYa1y39l6yVjpj33IZXUcoxgQsD/wlyYY6p6LcYAtFuUSnh1b
jQmovq7fweQtLvVcvfefmpT5HEk4PtcgQqaNp4S9Dpr0xy7wwx6YHdGA5EFQG4JhtybmPeCKALB4
JMARr3sT1x6jNvVCg92HjnFaYN3lqF5S6Rn3kKS2rEFkIfs94uWS06ccJpnw/tGZH1GiTVQIuuOa
hvURy+TAh3YtXTdnpHX85erOxn+Y6zY/mFTDXS+swNSZlxjmHDcFhtRTZ4Ey7PrmqQHMe4JyzA6d
dnJ1WpvVPMz4woAMuNZukQ/bnZ0IUGyqYlpffKrqHlXP2opVjC4+TQmIOB+98BJ4Ye6jZxqPujMh
PsOQrEmRChQe4BgZTddJtMtD5Xxx3fSP5MndO5ffxtYZOyrAZt5Eh6Fl6UchHSwjJ6h2Yi1W9jp9
7j01VLo/EscQAKHWgSILUaYhi8XlRlYyzU56q3dPq4LD4hgN+tzGY/0K/1Vuw7mJXsDUiM240n2w
RaqVmqF7weDHCfGrYTLeU0I3fETYiAE/580RYHa264jMbqd06i8AtohNOhllBgxNNA0wXCiWsgS0
rjUpOmreJKEbBMfqA443a+Womf85URYuj6x2Mm5oBsYcIRb1H3HdylLZNFe301LJ78pfzUJOxYWS
HC50UfLvY+7MVMRTEeQP8eAVf+pswNkCXzd4xzCLL8NfQm4H4+CdTdjE2zpV6ZVeUSRGkWFMkVMO
VZVEr7vlfIVi57UDFhpIsQbTJKBF1RX1fggqeSr+781FVk8Q/meiwbwUnAdvZuzcTGUaPSlaxCKq
2Cfz5kAgQiBZjbr3yvn/YU0+iJmp6vuyRJc5A0rG6AKs2WMpGq0duRchyT0bs0LOX5aHkJbOLbs3
sMeZo/ZkdLHi8FKRfDT07G0IJhZbjD4QFptJh8dyiTO2bWDPeOmhJ7IVRuouKvbyBCTLnEl9xg4f
qJHMzoxocjSh8j+RssqD1xfz0YvX+MCWDLFwIM++naciP894Mh4J3DWXJVHc1osxJKZEgdFqr3Ll
MWW4q18rwdIexSBeg12kg+qOeBDTLpXZG6UYGbcTy12ESlXj8QrLYWCqAULPRmedMRLEolkPKZm/
iMye7PdsCoNbE1Lp3U3SZ0tRLuTKhewoemCYp1IK/Po596ASj05pFJsLmZ5Tzp7zYCE1R2tpz8TH
arZX9XCX84cfmGeb13xgOI1XwHyjRRVmZojVKa+96VFPJcD7WCX31G9M2L6SpHxwxwkN2glDOmzq
BEuZFwCNpK5MXNJo9v86KDwlxwv9HP55kW1xq0pp1vc2FRXcStu+g1tPLnI2ck+fPYtRd1mzE7dW
thrpqAJ1tUP8K6omLpl0NvgZLPZrh3RyHaaib1nfuO51gst8n2Nn+Yi1juTe1KW3J8AXw6Eg4BCf
fJsYUNtVUF6ID/AUukNdP5rKYiiKecnA+/MCYo6uuhrsLPnBVm6/m8eYPjcfx8uWi19Oh7uZ7UPJ
Ru+j8TDzz1HQnhiMm4OhLpAFaiI1nXC2+eTzXN7lKSnsW0GEvzciKe+7Ko3EhvVB+GB5OeHtZM/J
W4Kd1AkSD49bSEPAG1L0Cgs1ZZft0LXBVpsWHsykUAha1MFM4iZWaTU+JV287qriVsuATHsIvCJ6
8LmiXpNqtTt/rdZim7tcnJ96ChwMEQJdvLZRPIHLKZhC0kBmB5cz52fBy9rt5cpspbHKfXH/SpZT
A6x71xaZeGkIdpzgvDLcbuqQts1Vz/nvgvfsZ14tueJ9IzruTQ7bNsglE0N1BXIPdIwFUAcU9rsz
afqqOgORDDIjy5u+14k8eWw9SIV2PWBLpBAfBiO7rScGp4l5IKjfe7zCd17nJW9DLOkN7dGyjsMN
cP+4YnMhY57483uWNs5DRsyFBUWXPLtoSGdnNtOZdGXZbVDuY/dApBiaKnrzDwbMIHiaqQp4RYHs
oR/kekh2A3dXSFeUnM+7dSn8bJfC69oZEv4/ZJPHswoDceH9X5g3U9ReshtzR7fnoseou++iLn6L
8GHKTUuBOmNEDpr/sND2KW/rvPDhhpL28G25/d/RT9z3myMiJhizqnObUnWWZyUt8I5O1HLMZOqs
H7XtogJNcua/P/GDrzw6h1d/+C+blWStVuXsAdns4/ZxZopdRBE50CoXvNJ74SdVP7HvaH0ugyrp
i+bRpsU4IVAmRQlTld3DbcJ305AalGFhjISzmnh3vO4mn3wbrWJsVJeB3hIy9hLLCHpxvnN80qS4
CNY8G+S2TbC/c2OcLZqZtwT5NeaLw4rAnnBiYcy//Rsjec1tpRz0cMcNLKGKdwi9p2BOh/ZZJJXv
HEQUm/jcInH5DJCchRfegrQaBQMOkDQiRrDTWQxEfRYTuV4cMCjbIgtM9UsJN1UY67DPHyyHzgoE
aoA1ETH/4UVMkv7TB9lBRWTrBQdBfaH9b2Qo3FZJo+2Fs0t8OVw19I7uOr57cAL5tsf4ycOlOUQ2
pR7LARNntlDpV/iRImU+rRfE/vw5u3EytmvhWP+zs1rr37HKcTSsk4Cnqwx0vr4UMQtZ3lNcgWmP
jvI7mrvKYgPA6uY8nGWq9V2eTX30pnx+DMdAron+V8M4AB/b8PPnrqo59k+J7XX0B612OiBmYHqt
oyhRvEq6qvxFFQWG22RiS7uzWRNQ9VoU+ptMTWd5Wy+h+9IZRMIry5ehQWWY+8jdwU6hJ3CxilDT
3hksGKBtAOgqOKNCmjeGUqkIfZTNBaBiqfCmO24PwLihk2YDx5NAbah5//8CnhJ5u24hqfAduAa5
soxoREhXNugLClrm225jJIVb3EFExw2q54TaORP1bmYTyRS4sIDjnDbkK1Lybh31bd6UPrIdFYfA
mvLbeOAZm95x6q9sJQHNZgwNZaPKIDXkqJqXaGyI8tuiCmmtavrkpNy8PQyDU85XgfgKi0iVVU67
BkiT7yQIQHmkRVrfdbNfRM8p9psfDMhTcQ5tTV/iXPGCvsXjCF+0WfYNc6bnm1tLZLzZCU+UsRY/
oEOmC8u1kFbGxFmuuH9/nJ4+1vVYRLnXfK6zIUOH/BXU0yHEp9rRFrpGfM0RWy8OPi2U84DFCiaB
4geYfevVD/rjIKIeNtdElRqBNyJ3PZBIlYbVVreBwH/OSJc4pwG6QE8jTG2gw9V+KrDByHFmDiZC
hTWrjJMqf6K7aZLAV1dbfwjbLWzhtEnW8jDOEVW4+S3zuim5tgNpruVIWktqzecuasETRInuN7Ju
/JnU34QhB+18xbCjSCgnI7ybXTgHfc+0Z0zz3Tmumu/wRUfkO5LMBuKdrAel7FxmpjH5r2P5uN53
pcXuY6YcD8uCBayEEq3yZudQTVkgWUJ/bY+Ojwqzd/jHIXfRnrLgtcN5P59yUyeJhVUWNH/1ahHz
LhONJ4B+plDWPU2FdXKrdymcFrIrW47Sr4PXKluGZbkLI2FQUbh2Davc6RTlG3MKoMj5QfWktdot
C0JfR1h4rA945qaDN8M2cHEDo3RC4CNJvvwO+77rX6HfUf0TwuPiY8ztJaSKoRGjqc5laf3vlZ9U
xV/lOLd0uY6F+WwMtoNNsLKiN1j+PUxNJqJV9DyoyOsM2fausXs1Ckpe6K8jy/7otv7EXzvIoHDv
7dDN4tlpVRH674hVRbh3YqOSY+4jrjMh+dbgjl6C1hD1VwTKrjT1hBYIEgnS+p8tlStBBSj2mPuG
3nR+5gF7Ffzsz7qqM+/C4EtNiIwQdp5l3+FHbaXnTHdzzo/n1SCGz3sf5yvp+LT0z0GJBWrjtDd9
Sk+zc3ANAinueGrqOZW69izIXN1xJmXbeGQ3dcGnj4uwy8bvkq3irsSL5O0kFyYyTVNxiVQ6OQeT
NKTWdeReW2zt45fpLGfQvveK1BwCNUwurZi+3/MSJZUW3ISPRU2ge1QgtpKvryQXIcL/1qK91Z4G
pvgTCWuP9EtTRC29OgqQihAy+JAu7NYro8JbUlW4wCyXeNzkxTQcusrSRhJV/AL2gT/Ye1MRe+RQ
aJtnLLDpRXZB+0p78JwyTZqZWhBPf9ie1cCula2/ATZLkpdFbTc9esLgkl1M6GJ/wgE7nPFbrHel
5xEqwYtbKYJivCaRiFEIxs1YJ21x1I4x/FFJdampVPFYJj1DmJ1l/oS6H7Z3fpuOfPKdKX8OgoRG
9iBylnup8aQwRLM29ViJjlvEv955bMBZDLfVJ451GiLES+eOMWHXynjbFU+eBK0SFwTcCebBYFWt
vAGd0EMOTch+fhulCl4BbT+/Pbeg2iQZYpcZpmSTVmE2Fw/hWvXHasDFtvfztHV2yYwDHgsMePg8
RmvZ9HGfdYfGd9Vwv/Y+UxxRN/rHJ79kFUWQaObb5e6WfM5KdG8RHSDZdiCdwzmoKSo/114wukde
JtPX0pI1IIODS6ejie9dJovTbh0rGlxlZJDM3YiDiyDomuxA7tBx2FWzf0bs9dQh7aE5ekKxbitY
g/8Kab+NCRcPy48KSOze6SgZX2rgEf05ApDy5lJzh8giBgAMXaraw62YAQhOZP1TnxdyZnwGIPrY
o6Q8NRQIXbQ/6eBBR9ZcioqkYKC4VdvazGdKUZPzZHsA02EVfEdJNKFPKORx3y+7J6Zjfl1Ujw61
2YckO76jIStONWnME4+K2jOtAKdve0S3CxijWZ9dYiEENUuzJvedwSR40gJHzMHxFu5vAI3Ykwqc
rdhl0onFep0oqsc17eUOzAnJS3PUPzabGW2Z4UOUv5WCFlfn3V2BLs/T3FnxmSjWNq9ujddpl449
ggd9w/fkNxRrY97TkqGhsTShRvm0m8aeVa/NOm5NYymLvQywEKAWJMO5Hdyg3CVcB14N5TW/Ok+n
6F91NHC97KCdbNjQJY/tRFlOxwYJC0Huhc+LS8PYdgbCsK+ajG6ldhDDUyqK4rCWor4sY2r2kz/i
Oxrs8lwTftyC3sBl2IzGPixVSa6Fx04zcVb027gjHceB5uLBvjjShyWQ9aPmM7f1EDh3sXRy2mcq
eqlcfL0Cn7/AuxkimlOoNFvvfeBgoinMRv5RxQJ7U56PwOFmnQ0owF6Fqwihp3XOJraF2IVCJ9gK
hrQ7rqy/LgJrDnfvgQDwATcMBuc1Knh885IC4ZpIItGlQmIKVI5lnyyHMFhOOQZx8tbTEHPLkD6N
9mwQThYax4GSZ3Qy5abiP4Li6phUofoTGDy5mzV1vLMcbmViDeyZaCNRE9FYvPSPT67ol0/Vldga
XFMXEmbtQQWD3jt+kxSfltbT10AGOQywki3FLy3c+dxr3/UAp3uk7OpcJjT5sO3p9kGuqv/EMIRP
Ol1FdaqJADvbhp6Po+zK6ZvqV7BKhB6fm6UrdzVuZqj7/YyvoRN1t9VsaM+aZe5TUS7myVpIeC+g
nObHbmD/gp0hZJYqMRwh5Dee2sixz4J9w/gHvsTFPts7LQPg1NTedzg1S/rVNG16ZZvAU9Y0XuQx
hGQhYWwkLsh/uNYgHGE7fRzq1haE3rFCiGVmZchpULwp7TTFaUidcO+yE+LyM8gdy2SoPKjf54KO
2Fc/cBmALdEsjGD1nP+bTG+djVBo/ZvKyzhUCa+IHTiWfqu0tzgHiW/gdUkXzLUIas7R9CbOODZv
HVWGoMV3LFbiYA4toNrV/aNTuHm4z1qOja0uRIMKwpXjnoQxNCgUzPRh5u7ya9IO32BoA8UPKJ0s
dmkULtlw3zC2Cuh+LMcXhl4V30fWZue6Nd41lmYuLglZiuSgW3b3m3DsSCc5fi31b9Yk1P/etnTm
PHtmpr+bvDk2Xtar9DFiW8WsQCLAuU/5fOgTzoPhCx8BvO5oCW55kHEg250E0U6mYzseKLaK0AkK
/wGvR0VhiE+h3Dmb257y1KL5ar26nDbI5suZf+w9eG2DZ5bfopCXCAHave+Iqz1MiasugAPrEzXS
3Qeza2Ovi07m5Tx1I5w/LLlo47ST+BNprUhnqOTwHS72NqzWrSbr1fYOven9PFmUZ+oF8r5huujm
wPxbcaj6G5wymtBrkpDU2lDhJy+py7XibYqsw0XBT7I23NddmpMLKNls1aPGC4F1kvLv2JRPwm/9
7EhfL2nLyZ2IUbkk6/R7r5Y1dzaLrUPcZfXiBt1/hKb0HYSPHppRhG971/dOCAsByypcZW/mNuLI
0eojCbYu2oAcKLkM1kN/Yn+XkKkBFrLjrT09cnk15oPMCMlzDGpee465O8Wn1R8BES1i/hP2yMVL
59S4hBI6+xYSP883EXn60FG4kEZjy9tuB8rSP4sF/WLD+Lq+uzhq+ESz48W9mDKPPUhVu7RmEmfA
JBd6+cnUEcwpv7XjHd8i9AUmBPMPHmn6Lle3R0/WOP4KWoF9Fj0uTAJMmBTc+aW00TFiJ5JWoAW6
jJwG1pmMGCL+ohHUXIheun5yOObscJjKgcKblPQsC3c2nqdsJjF9TADUwp5sRsx39J9Dm+gr36Px
R9NfnBxXmZu/Mhy6Z4snYd0slY/oyEeBzX+FyfSZ5q7wpan6dEtQcNjZZnH3ohu7PecL5aMyxqtr
cZLNb8GIHSNYCwuKv0n0S0yVnLpTkVLd0eMFUKC6wgs7TwEIj31GmeC0Y70krz1Mr5MgG3NuPeUQ
eIvaBdF3YnuTIP96/Y12L+bhMcVqd8kQxr8FCJkPowAR8NIaU4LKMS6bmqzRwaFllmNTwXJg4PBb
Nj65OIR9QBXgXPjjnrQUp84E4rLeLctKnAQEDPmY3skHfL8DP7uWuMTC/y/PfcA33bJeAFU6xDXt
RfFM3cnMiyYWZOe5MR3xayxf8EzpE9AjUAGus/Bt/FsOqsX08MOD2CjS+5l9YKyU3maI/eolwRf5
3+TOAZ8nhFaaa6rxuLajvcfRwnKXVjLaE52ie1zRYM7BIsejntcKY+7QIvBlkuXlnp+LeLU2IDOt
VtyqRczGH2nHtvvRhvxcKyaBvUM64cPJeDb/LU7XO3/EgmWSbjKM3u6Scysnl1zvxmjUj4SO4nPv
OohI5WgTpqjMCVh0ZQk1btU6o9k0E22wi/9qmGlOPcVDTDOqKY45ijBm/mDBFNoZI8SpilzuFRqM
ZHyggDyxu1WjiROvDvnNBhRFcX0qVz5l/DHplh6if1cl9YMZm/4eumt5xTdEwKxK3YDPnSFQrP5H
0pktt4pkUfSLiCCZEl4lNNqyLc/2C2HfWxdI5ikT+Ppein7tqK6SJcg8w95rLxXmtC7FaiLDsTrT
bno7LCHh32HycaT2AwkOqHD6ZGcGmy0pwI0IFyBE16OP0+DVr3y3fVdt5rFSComMKJisEHYsW4y4
gBZLzoUQozzL4jrooea5ebpvhQdAgLbGgKNkAVC+in70Qxaq/Hqs4tkyHLUrh3AnZC3K7TS6WXSs
GCU3uxI8C9IXyVYdL6wOok4g5yazUp4dSCosm/0yPbRWZ4snfKaTvkz4SR4ryJ3tJjQM+Z9sOaDg
RyTpoWpgr3YQZOgx7OOXtzYh9tUO/sdICrNS6yPBuwP/igAjD4bqj5ll2St1JmJGzyM39g5Zcw7I
dloKBHpmctShascw3Dch7Lz7XBB3DZLNDjy2lbd85WRsuqPP8OYDsar6nqNCAyV0QsSx3EXtW2/R
R9nc3Tk6PnR5w8HUVgb5QPgHPLIMH8kg1XhfW6CtvqPuiikpvnKYaH/d0INlm5KGcVlFZfI7+gGE
jNzucxVnzBIYvDJ7fqhhzfwJ3TJ/HPg5r0jYR0zeslQhOzFnXkgCnjyRnEC/OO5VokV2d64z9vAZ
mImPUGYwMWwDg+aF5UXJWsimIyMsidLbkbD0Eo3CMKU0nfvEolgnxDbhX/hfSexqw9bciggoAlVL
L9ALrIywcqNwv5BY5+J6QWLyLmfk6ocwQfCyk4RLnJZJhQfXy9rHZuryia8GuEjMpxmxFCHOOw01
mVxbs6zTB5Gm7b+AHNEmLpcAK3MdUKFtZDEtj2mDqGA7A3UmeBsF1D3JAL5+mNPV8O24DYpT2fRs
lMNMMsiGWNiqyxqm5dWSpBxfrNVFyeLz0MqDZbLh7KzWsmsWEZxLN0z+2DNiB07hYJB3foNk7QLz
qiKP0rY7GSPfLZtzVo72Y5kD02RlmVwbwmZfCyTFpNUmSL7uGuqLEGLSSq4RAy/sWmuPX2obVRZI
57WomJulzLTN9zTxBRF0V+gEibvf2dWRLbx5TFWSTDiBKpI506I9+lOtLs3s2EeoS4vzybI+RFdd
UDlkCl0yRd3Yjc8WHb23pesPw9Oi/PXIVosAGbhK3sviTUn0iDiCjq5tsPleIvwXZAhXlhtXGj/C
MEfswh2Bsu4MNptYOMtBVLW1EtLtv0oxu+q1ByM4sxetARBhx4oc6uOGv5dtufBcjFxdJl5x83Aw
IHFwnDtBJOxDkeg5HvKBUJue2QofFxD8CxL/aLqizpc06SLjGCDIvbrlalHHXAmVhf6NX7TQxN/a
mAP4Vfrin01p5725VWtF6PEC34C11nZ4Z0wK36fJGhQVWPLHgZM2TGgRcwAMf4Wnh70M4UBfLNLQ
kX6Sk+fjEZiqlTXWhhkR2SIbSFIOcqvIhdbZyWm58KJ0O98fYBSRxhWXToT8Pben6bBaTBQ3VedB
EardqEj2qDX8s1qox8n2Ce4rjB2YKhY3veLbbdEXCIqEgL7zUiZO8AM3tas96gV8Kk+OhankCDAK
xwDoA4zAzWZC1l9ipqyaUl8KggAdUsFm3ceaOTvIB7GY/H6ig8gOlTsy8lZguM2mKcBXHtzGwg+s
RsLXir6xzTc2Gd996/Bf/XQ+HzTrSZcm9IRDEBP0AGGtM+J24chgh9p9Im9rQYt88pgXbRYxluMZ
VjtuRwOT7n5yU+SVgHY89hz1vPjf02wCcUxHScON1okNRzYE3Bu2qqfl7xIW7UvPggtGIjsNxITb
uiwY3C91Uch/5Vg36oMFhJ0eUTYoAvrYG6IV6YLZQ6jvq34fti7dbuG3nhcP5VSFrNdld/KoKNhI
O+1QraTItbdX38PZEtqmiu5oglfN3xquP6RrQXKa8v4jYSuVP0njyweGQ2sR97oPe3g8bL/IUe1y
67/K9L1AnyP7M0tMTjJ2g9Z9Kdd5h8SzxDAqUTgLNR77oQhiYEIN7A8E7AoVaeM5b9ZUof0iZ1X+
ACi4NW5GqVR9wemdWUouaNumeaagDng1QMKyx4EvwxHiOPiY39HUovwC08XRvIf7hEq0Y3wrCSo0
63ScfTDZumSw/OEWNWMVBotgo9EIJ0icqvW+YPID1qtDRRXzxzf4cJOIucykWH73PS8flovnIlL5
YdBpdUtwNIwlWmGs5qQH/s4NNGd9gxRjSX2c6sUZr5aQCSLJIMhRjQ78I0EubsKXcbjyKs9XWEzi
rHRVPvnGyHXT2In/hwl/eEErPsZke68LLhQqS9BtyLtvKK8h+HS66TYRyW970GzFsnZmLpx/uW0k
/Q2Weveh9dmXMzqZSWX8ZcGPSCpht7ZRjVc8ulUjMa043vwNhSS6pAX6SZJ4i9nGpWkvh9mjajjM
YK89IC1t5+/KRdnvA3p6BoqeB7EvRQc8HnnRJHC4NssrtEmIJqrz6pvhvlOlfu1D5MM4SlJTHmDg
GPK3VVX1G8hN9fNKv7z1TVY+9Cy+500ENHSbIAwBF4E2TSIaPIyIdXYWrf5/vP64oqzBofoSuEEB
Vk1hcmrnaQ6PZCmyZcf4tb61qzbzIahI3HwuenJ0gJcM5KIGEQyXDWqugHF8CEbhC3v5ygsLCz+6
DoopFqDYoP0ARK1nYBc2J1xFSXEOgizBG5sBvibtahB6q8Nh/UJUP/7QJBQbuxsBautkhiAFODY/
p8jV9isN4IvIipV5AYsFez9iMFO7ijXqjWyEnDzZu8JGHKcEolIWKxmacS5Ofz9yQLXXNpU5yjM7
UPuaJMTLLLj+rliYtHOJROmdvcqrbLpxdmUnpO69e0dWKrylyA2dbwWlIhT4tesWS4LlV+0+k4SQ
P5TopNVn5DYkl/kIPyFYTeTUlGkuzLMeRfUWNtR8ZZROO/Y6RXtX1M1KRmAAx2YBLuXZUOqb+Tep
Gus4D42TbVe4us+l5cuRZfPQ/PNvslt4233vPGEscMs9RamFJrCUEJ7AKWcE2idWe19Sy1wgJ7Az
iFxv6JgTIpE8hdWU7GTCwKrc04NSco2hqcjaGWkmEeSvHtNaK7KvpQB1nMakO7ToqMzsHQVWT9DJ
9hDDL2tzmo95PemEkLF9giIRmRRc5RSNbjQ1p7Seo6PbRPmT76M9Assl6tcGSfafyE3CrYP26T5v
h/6/2S9cgdZWw9hIbfvCRapZX3bRh43Vct5kHXIkni7PXDTC9XPDxHILcmTAwNkwcX5iV4NDUBh2
cucoYz75unh1jrrJgXtSfS+rZe/h+IczJTrA9q1jg1TaZU7LeoN+CEEnRXvT3s+pDbc0N/h7OmYc
zi4MovWjLKbqL9HR1tmubRYcXef5KMwIhdlEVrqQ+2iZ6CVnOXHfNm3xRmwfAmK+fChnPi+EDhK7
jytYTPJVDRZLUELxXPyKPlLGm/8C4cA43iIae9hEHWp5dLKyL//CRsAukXkzw1DXlreDcmE7Bq2u
/V2jvrmu+bL+Zlp6b1ZkWYSakj1lXRib5LwsbANdxh61a3a+jcbmzeReyOXEbOWGRdPzHYt72WLo
4VIkplXqU8oEMNgvqlutuMSRceBizVJOeDU9chV3bLLTqNqHZUVURtEKdZBTOam96pR97+uC+8Gi
DgLpyBNF1NMc1b+MiCGORhgvEEKQdHemJx+O6xoxSrQ19Aj8luWJF3NEN+Z2px61p7cpoyVxdkmN
IAl0Vc9VCN8Mq0xKnG4QD5A2MvYyrvpj2ybbIbmXd6SU99TRXoS2t3dS9HAkb8RN1WGO42Eg64eQ
DkzdIaDUc1tHEpwNsKMawy2mGgo3dmmsiQROqT1ukXlbeyHTSzPn+oXctQwXG2Rl4FHZSGmeLIva
2xMu92CyJ+cRDMPqHERfDdlpFZgz4GgF2WvLNBo0jui7jOzlKL3oDFMLOFKKCI57InG9NorqJ1bG
a/8IXxHlFUS8Ibyfe8l+r16qzj03bNV5dkEvIuGy0m7ZeaNuurt1WaocPY5V421zIwzzCbuuZZsG
Lk5q8jJ6xvA0HXOMdnh0iY/TKCQjO3Xqf90a1g8B19e3q4bwebY8ffQsw7lUZAiZhe2QC+ivDWt6
D2H/g2rKrt0jlgkfR1/U76uvCrNrdWdemCfK7Jlob87UbVXntv5KVxE1wMXCiN1DIDomG+OEZV17
zB3+hXlaed8ercY/Uy7YUns1S9I7HRJBEJCEWNJ7yXqpnNyrW/u9z19t5vWVOtm93VhMbMo4DYZV
HksarPYtIMWg/1vqMM1/6TBy7A1k8RTncO0xnbMY4uaV7PtAwAM/9fZlmNbgQmQV/muNH737aQZA
g0031z5qC54LtqyDfmUYyJu5G3FBPPiWFskjkkOEiETRLiyNlzz0P4Kw9K6zJYrmqLtyOblejQDC
WZoXL9cIq4hvwL44GOhRXZS048bO++WsWj/8bjsAVH9qnBi/dc8xyjIzqPs/xid89iFBZ+GeYBn6
Ncoy0u8A1HAzYbZFY95+09Z1y18sVE0RY0t2/uugj1dP8kb5sNkFuOgh64Rk4B61EBbxkIZy48ok
PCtO3otvliGAAyKdH+3o4OhGLiIT2dbhjlhOnvJhauutLaURKDfcfgdggAasmSNMM0Aw1pNCFTV/
dpMXdF/wNhxFnbOk+ntwOmO4lfPgA62BGZ55UkT/DkSwgx0xR+MYbmemgBi4m+KJMwIATE8yC7Js
RvYd2Ym7QUbRXUcdPgJAEwCxsLtN3rEq5io7ZcpJ/yFpl3XMSe08UbhO56hZyQaJ0Fr8Fl3VfrZq
xnSh0rQ74vAYnwdAAYc27NsfDfTpoUM3MbyEdpqjXrGc6BKMDvk2fAqbZTN6SGBVVD3ql1m8Ecl+
UghVMNK6Yc2/Jl/8HdtRMmnrBskfv5pb+eZvsuYu0OIGmeAURwq89hcnN//JlYIpYfaTeA9dRudE
+JDvnHuPpQrip9Vm62JskduxD2/6nTAizJf+oEBXYDaRcsvXKL4o9iQklqzsFCwxLMU80bM1ZbEE
KWz2KkWn8omJQSECJF5dX+2q5+nfODhr2vsJE+AtN2mBSeOP2XCIlNQMzBo0Q2S2F3kOrWvAiOWF
uhZPfq5LCvKRiWDT+7QNa16GFh7bofcBtw6t05zIUKt9tK/t/HesKcfvVRYyANa9SgkpKOyfPGLX
nu5SVndo1GyHHaoLznQGPpEAThvKNbvSp6OEGvqCbdgwz9fEBZ5ttvia7CMDVDYoNVaAH0IG0vUl
r70K7iu6joPbsXpih8fBA8ktsWPjdEt3zLh0ES7zRFfjd13UwUVhRalZGja5/5/uVGVzoSYFbRui
Up6ZGxSyS66YsJryrcqhOO56qjS1X5wi3ZUOfOJ9mrSL2tW9imoQFEVS/bEx74kPN1gFEgYPQuHb
hG+h+AjRILAWRTObZGeYlc4LSz/FtCWH31jYMmo3DUfXzvMS9hKizZoDqYb9tqWnr+6lmbFY5yhd
r5UY5LCVxvKfmH4n+a4QMGz/jE428YBAEg3GA6UNfhOIizS92jklFDZOzNoJxV4495kVu9GETQG1
EcZLP5cbG5fnoS6Ju6OqtNbj6oSW9VqPYLwPxECn+W1nL9L71bVA7LnV7HV3g2G+fyGFpu0OxTBE
1IEe49k4TfORmIVofQe0RcZmnraIkbsRxUlDeBYrEZF3v9nck2DUuQQXY+PICGkkEtDVB7ILEAsv
kzAw0NSCucKlU4dcVC+nZiaNCk6ZU+4ihN8MzzB1nITrQ0yX4cQupXKwUBJjQAx97zbpPUsR9VL5
LYoQ5XrVe1QCMaHDabIftlnpL1RPGwqJ0Uiz0XDy28Ii2aKKdIFMWX5aVWjYVr8cvsmnCfSRMKwK
ow+zz50Et7NP2VnggSXwj4LPB+/3fsOcKWpn3uZdT60TbVyXXSjPVOP0O2ShOsbzBYUMnwXcJQZM
t2U8xEggX029boQOwvqRQTwG/7ysGUeHKL/QBfl2zhTFwZ1VMyvwMX7C1iQ3ZyWgxBo0E5UkWOxh
tzrMLXmuyD5N4lCtJvxqOZDAtrbMMl4gClr5c5AzvHhhkUhFEAnw7EeqjiV7WzkH052TZhijaJpO
FftE6DOJPvhZwy698JYzUnzAb1BGj8RioX/rPMVSoyTFB+PM7U22bWj1By7D3Lc3KfqDjsF7D5MF
4chsfkO+w4Uss4hEvK0QONpQ29cDW9aRp+Fl5bEtTiN6BFxwI25Z9LJB+BaWufmBj+K2HxaGCswM
NR8jZahzrgMp7xUTmn90lgkqxX4o2cePtfuuEidxj0y31X1Gq0x/Wrh9+oQ4xUEpsRiW0ylxccyL
2JeplMWujw9sw/jaY8CnPe861haoSF/MuI085uI7Tiz/E8WM9dwUDspQb/Ag7YIducwT5JMMnCs7
ctM2Pw2Irruh7oc9bRduJc+unKNG3/CaZaDxLyH+5hh0hGVDJ/Nyb4vGpXzMut4hK5oDlOWpMKz+
2X25O7a8S7PjD9QvC83tK0L4wD4EWB75mkzRMhYnF+eQ+LI4D34nrX3TJvIx0KNkqbmkaBCRFzjj
exZVzR8jmEDjMe4b5Hl2kNzlcgGnwvrBeXNZpNenuVpNf6P4DPkR4kFySQcuP9xwt/nZZoxwEd3e
tkF8NhKy4Q9VqBc9jkhG+5c5nQp5F8KrXF/DiOS7rx5k6L5uI6C0kWgKj4Qe6qrHlYlvHIp++XQc
vJ235dc/GIcIk+wOMG0dILFKpr799qqFOqOtp8EnKUYV91CSg+nqzi4Tk4biBuSVb6OptP3+iLE2
dU59T6kxhT57867hH9yUhN9+t9Y6f1oWxnOQVh1upFEfgIr4AU9DV5+05ZDcDoq+8NjCLWH3IEON
3mbtSnURIRSaZ0gYToISLHCO3BlrlSJ4RcOyY+AQfNkgLa74NQmwypuIUdI6OPSLSKzjinoBbo6V
TwdwBfT14J6L/7LImlkp6yJ9MCMpfD+dChHZzUGwSEg303DwxFTqvSYQCusXonx3S71bfXWBA2O1
Jc05NqUfuhtmdd4jN4R8KeleEZ64GZ6POix+AdR2F4De84B7e3CfoBiruMo5p3dUEuuLJ6MiXnpp
1QcXN/+u9hJMpYlYCjwmkFg4mOyDTbH9lhns6ps00N7XuOD/phHmZ5rp62NB8h+oayBW7zbJBC84
G9on3DA/aFLNLzT77DhDm2F4X5TnEqnM0QUmyAjea4mrHIx/klIC+slvFuZNaI82UXesku/EkEfu
brQKyainSu2r54XBz9BxWKP8yfpjWdUS+MXkfDgMExgSTZ3D8TAmwZHAHRbb3g3jg0yBT8moOPu3
5l7xikt1+QUzaUG38BOXHR/mFcdGTo1mMo8eZ2PXLwMf+wt2bf9EhUop5oELwpVm59dSG/9HKafF
ICB1dIlsHSx3qZsF8oDRFtvKbM3BweT0fiiU4GRJXDkPnqhpvqgUdl6Gln5rd+B3Ya6iHNXLenGQ
3FNpQnxmlY7ETEdZxdrKTtfYs10dxGiK8o8m67L3kq6fQ36IHrK2HF7aNgebRT1TfExy/Mz70ufr
KhA0kD1XX0SSeF8NIBeiIUk2U3JU+TGY2emv3vKXEDhzUOnqX8myVcUx5MXbudx646b3HflIihqy
mwDT3f1k04jvzBhMOLeC7rR0Lt+qbMdP6o9l1+OM2ZNMFs2/fl/Zwd6CubJvYAaoTdrlrEeRfaOS
tRDJDfxaBJlEOjkSTRU5sTXaLyFRkQ/2rclCN8LzmxkwlAiMozunUsmzzSRhwyVVxh5bL3YbJJic
h9bNT0zpd4tXmH2VSeosLOa9YtXXhmetuwmkiXfVcwYAzluaszXl6fuigxesVtaeDM3kYqN6Pta1
CJ8kZvLDWjaLPglyfWPOopZ+Aal0HQvXdc45vw8EI7YHYuO5xmMTMwnKDK+s3xeO4TO4O35bNk0Z
O54+Dz8a9pjr0UOmcfW4rI6kudofyB+IrkD0zFJVgv0I+nUqYuN6oUf3OP4gzRxeyYdEClQG6gMh
pnOqfRjE5eRoFxU+aEgk3tkfNkXZLq/HfpODydwEA5+rnmFZqUmgm6apihvXhYJVSBMA4DWMgx3f
Lh4xNpCNnYXRc8ayiZZe5ymyMCtgY6+8MiOnB3oXgorKPqLJMn/13M4/rhIV5ez4jd5w3jmlmdGq
Vkn0boUJarXUuq63vxQRZEMkHC0Z9SxpbcehkmSKGRDcgHrpYCf0AGOvjwURO1twdc4dcgoa0VDO
023nqexNOTf5WWK04aOu0HKrHBmH7VDqgD3dDpqJtncLCBUkaDyxoAIWzdxHzRRMvVO4HIdpTyLC
0J5AHwzkvEzj8BSl65HvOtq13YocUFqs/7DU/jhIA+JeaOs85+aMpZppZRuM6l8osmFjjQ6X38C3
ukJXLl7WhUjWeAoMuScQDwasTN2W9rPkQgPI9ZnS794KtqnvbyshykNUUk/kaIRf1uBfMr/Td+AC
UuccpYJDVYCwfrAnZPwj1Kct7vhbeqKbXSiWyos/38znAVKL36QVfN8+2dNtVITBnqSQXkDf4Im2
hPWf6sCDOfkCaBGfwZ65i2bliBSs7FxZbwGIchGHsnopGlnAuSxK5xQybf4KZdfczXLCgk45/Evl
Xv+pquaxvDkseXUTyf+ZsKONLSzxbdrysRnIoQzhmG9GNqKPSRhUe8joItuYFKzrVvmRtjHYNFzq
ufdbW6K8cmHNZ59Kq90YsDybqSfb59i51M8Ut5DkXAkuhNid2xVacmO9u6kNQJdZLt9gNB6ZUtgM
IPmYa8fsoiP99IyyB7V1pnAvIArp4qyUTA+obTeU9NFHN6dYCaZGHpEBAeBQJRZbVXavQznQbBII
NCA+8m/I1NXkuybwcw6Z/78RlS7/spyK6p23pOKh02vqYGhgZkQsHbT5zoXNZfL6F+LK6BJEr26C
VzLo34okcR7IcVHP5Au2cTmQPbvBMk5SZ4c6RO7cYc1UXFZTRsuatqxnYTZs2PD3t8oi+zMnzvhC
r//VJm5yGBTYYxz1VAisSIkgqLpvFvEmp/Bruzs9qNDbZmyxYQMwoPteoOxk28Bva31nD7T83dT/
ZTqcxEPoGmBW89Q+54EdQp2K8pvwvEIBJNUNLTqBfMcd7rz6riFkx+/b8rtTIjusqO+3qvcYbMM2
aw4LJLOntNftM10KZ0mgW/2XRA+9aacVKYGuK0Ytre9nW84FSdwOgJ/dsAbZuL/JFbZ0lWarLWBB
zdIlsVVZ6DvmFCuiU9D7oGWt2WYE9tkhijTuMWvFiImHXaPzDkNDhVXVVoSABvNEIoRqwm7c5WtL
KdugriKRq40ngJUcJ7csZoP+0TXWuCWxE2ur+Wiz1GePfwN1oHaCfZN+aoOvFIpehMkXpXI2zxqe
OXv2gOMMT4WwXp2FtY3r6uLelq7zyYwm+9LSbk/RGAX6IMriACHyJj8q+H2whzvZU1IzDNtLB/5i
3+Hc2ZI2hjQm6cnhMRiwVd6dwLpZp5zFY3OwRsaDnpbBS4kr+0W6fhZH+N/I5YpgoMnB+Si7wf60
wLVZhzK31e+kPSQ33FrVn8IfzCVHjRUBdyema+sw77/5xSn2SeCoODmm/KEeg/LOM2G/7XTIqB/u
A4YO4DvJGNAuN9iFcrTx3k3HDqk0n9pjrkKMAjmrrkqmHkq/+b90RhiFW/KsbIzlDdUxiir1yeCF
/9gUXauRzWlUVGdMAtGmDc3woaDR41GZydxGX5IOb7pYXtPkViMo3rSDQcuNENjz4wWm0C4Yw/KE
8Sx96lg5fKnEvaVuVJKx9m3X4MwZxyceJ0ouoOsHlgxMNUK7Il/Hbh/6EPKnWoru1cCnIORau/0W
YYK46RSz15vW7x3Lw1KdE4YeVFNpRvrmAuL1fgWjviMIZfjFgB1plllpzQEX5SjBfOku9G6O5e7a
cZ7/NKQin6uJv+KPb3KerLxKtlYrAP0TCbt8t7owdxXTGfdACRSC52YTjheNBxzBbV5ZTHTRlcDl
/gN9Yv5gfmIfwjLyyV+MBvc6hU2fnQrBOns/rJ6HkQcjnN4IbFr/HOFxFc2ISeMps8e/PL6iPlRs
7N8clZv629a6flz7tX2SMB+eDLITersuEjj7Q1PcMP0gbE6o2TxSpSIbWK+CxWniARo7Vp7A6YPq
mcbR65l2tNzgiFyVc5RufaPoJZW507OZo++JPk8ilBpwb6Basl5WZLfL3y7nFVilhDTLtAmZyLRm
gA1Xreq7fAm5efkBlaqu0kwaCMfaFufckRnMvCb/XZxMcKuirfb3AGn88gkPgGN2BpzYB2l01Foa
A9w+C+r6SHeIRlpNtXwUBvReOHqKxrZcw5csLXyAchqx34vN6Dfn2IBnQzUxuXraIXuod8korOge
BYwTbMey8ne58u2d6ei70QvCLyQ+fqn2NK6slka3eHZ4+RCZEW1tD1V3Q2cKescl9IhMkni29V1r
z0N2FQ1E3aNF7MAeTsnwJ0eg+cjchvSeKvKISs4SFzUmDAdWjiFWIh3rXjPzsaETMMjB2L+dPMbo
ez+U6xcqG19vpLcGb3oolzpO7TroHs2IXZRYuh797bgpRx9AoN/n6saCc+jtshhza0c+IR9wvLig
8OpXVlfWgh7n5vf9tmlbm8/MQ0+AqKBlfYKTgk6ff7x1MJr6s1VRZJHZNGydgTlUh3Y3HZYT3QEf
EzuUeoFfwgTqlkct+HRsQPF1ZV4RQI4CrrrF4VMnVzctslTFyKmyuaOYZeScHzkMrFQwE3VT9zlC
RYFJGEVk9gY5USXvSTXp6Mtgix/P2iDgx7HSWBpptoY/1xjuH5IJnQN6gNEcM95OVbHVybQFjqNJ
7PziJIlrg6OG5AS/LST1oTgVaS5nMqzW1R5JVer6uSIka8xLijb+J4XOPBAY2Ckw0gTjF42Hzv+x
f7SD/0wJ+cSAVsiV16LgKAPTPWdl0iUoKuiICx8AHrSXfs8wGfA3V836jBAkujlWyL58jpRtDccu
ARZEbAoXyIa2S2Cya+0oroKOHKQUZcMGayyTsGxOGRkjix6+inS+baJKR1/oaRMg6rAuqLnwlHib
sfe74jhVZh33OvKqL+Iz7OpkFWQTCBxAU+wou1BH+mfSEoPFrOoBsp2Sh6WTbniaIasliDhrqkwQ
Ms5ZuxNdCVweVk0+/eoLMB5YjxvLa8eR5PqEmQ1q/KaGqhXm8zNOJrTCtQ5omh3u8umhGGfpH6u+
jsw+tPK1w1LX6C/HmSDybiiRZu+efsUcB/yQCPDLXvYv/Y3P0YhbOCMqV0GrfNP+ErWY5Nji0TEM
W5wd6bgX0Lu+m3xCDuIBtOZ2qXznSWb+cqNkjQiahoCslBNysHA59a0bZHvhmLK65z8ZdISIdkhw
OQACQkyt8b23FnlF8qTNK6lEw2MgtccfRfAMaBLX7Q71ULlg7CJmMMLpaPF9BGWUsKVtOM2z5o3y
oJ7+TFB+/hBJh//JYR0eYiDDsn9BlNB/tGXWArNlvH6trWn8F3k4Qo64XBGxlohIH5gcuurR6xxK
HZesch677Ac/hRxOFvPUTdCm6lFxHJQHbcqs2NeE3f0GAck4cY7rkGALhpXpsYDklmH8zPmcEIer
OxBhAeFUlpN78Vq0zvKPCfz03KddMx2ipQ9/YcTZuKjJTGSw6I5UzQE4DTvO0qA5NZ5q/g7gRJgk
2RZpdMNq7Dubvdo3DtL5eZlb653Xlrwn9EFkmoWTmuRp8BPxYOhTvH0tdHGXjdB+qcdaDnd+eeXt
va5gJ9wzIsCkgdGflUWnoksJe82KU4wYNIecQOLOlGvzjicnYMxPa4SOWjg5HpZZCjo1J3Bpi8hk
6x/IPlCS0KYWqUgZON1PQuzGve8HyXnyMY9zRZsC0o1oMBAGA5vKWNZW8LqmGDn4d+D7IBw0bQAq
TULek6CAOyqwYAXePDmZZmhXBlWMns0v3itI6OZYTVP1a5UzcrSJaSzPbD4LDEMgiX49hSsV57xI
5CvU8uKFX7RmC9CXw5mgD/kpfLq2I2M/B9XRoJEb53U47fu69a19SNfbHFaXsXqMF4V+07UJ2973
iN40zlYbS9+Ay/srX03S3pU+POAzstcs/dv3WaV21mjGdGeZritPCTjGHDYssWuYK2bxAtoc2nbA
du+W4ElpNmH7u8p+6hiBiEQU27KkCNwYvkzgoC1g8XNBJ3FVKLbubBib+YFk6/mH0ES6ZDa2wTN1
CAhTXd4+8TjZTChqqyYAx1clPngzRewrQptawS3VjJq4Epzbem0decDZAquZkxI/8cDJe8U7UH2K
xifllqcXC0GqoSLFZIPBXuNKJBCi4yA66TTP09d+Ydi8mwBmTVsGBu5TDiqsiTv+htdUw+OKZ9dL
t8BixcUacxs3SroW981YU2wNjFmrr963+v6NAWp9b42rSXFsmTY/0+h5uw5vxnhglsazxwKsnoF+
Qob0EODfM4OzzyLl1BBZon9EFZZYZ8qVaafANcf+Z4F4eXvm0vrUsSFEL0OgmUA0iZ9XxbVx+jcQ
YcHy10kqIkA2lWBo96NcjTCBYtMNjpSAOtgMvS1QSUNfzp7HoubbKBZhyDvygjmCvxMxO5rnJhp2
i8HDvxFwTs22tCq9HGxjJeqg8zB0D6PFAMzpeHY2renG31Cw0d4HZWvuBTKc9qdlglwgYUj78cQ8
3Er/x9F5NbfOY0v0F7GKYADJVwUq27Kc/cKy/R0zk2ACw6+fpXmbulUz18eWgI3e3avPigpRubN1
JiUzUwE2ZkROuBWT7eNnahmyCZNmcPgkOSGqTNizQTdBhRX8qqWOR3PPIqBPv9jpDs3FkSTM95bl
1O4tQ142V2Y7qGVfUBPPrVmPlbufzTbzD9wWIxJ4eseY9jEvYOgzFhtS2wSivjaV8l4qgpA0TIGB
ir97PVTqGHP7/1HNwmaGP3b7bLT4NTcdXJDlwYkr8w8v8vQ4xCMYaZXCciHqIMzr3MAv2EwjnJhj
W1veH84F9nLSMVNv7WF09I/0iyzeVwMvdDP4mJ56uIVMD2WRPnito82t5iY2eAkRfxMYeddzkXjH
xQ9oP2a0QnPL2gSMH5T3TUmhJIcBpcgizEw2nM82iLVDAQSH8WGsficPG/RKtz2uEe1CcN6KuEIM
6J0BJGJVNP1jCymEibLUDMFpk7ov/Jui58k1AcFxZwcmYDna5leZ79fDU4o58JAt7PXv2DTzgcB7
cq4b8WE2LHc3PcTGx2WcIK3QftesXLAt26Y2FwL4hn30wQrGHNQSb3vlR+KdBGqfPc2D6YKkQvle
W5y7LD4M69GDJ2SSdS4l0ldtXAWu83OGgpqvS6S9UBkZFYT3poe2wqa1LRDGDxgkEtgiUxnsMIqx
ybeDrPxYSk2itbQpidqNejLyczvbWJO0gBHWNwG/Cx1Fi9jCR2sUm61oKXK8sAsBpDqz/uUNKaik
nLiR6rq6T1P+550O88DP0DwAZWN7arNbVZibitxapWMNvawq5y9ply2o3YVsikkc5ehY9kuMuL2N
Sv/OqdLiiFcKTkNdBh8QY/6DbuQAXtXjFYch3/9sWPgSoNS6jxPPphug4IkDDw01xOYYv/VG7+xy
n49hPs4JzRZlKqDmJzwDXGUXF7gFuJvmoP+n3D4/VsqULFpzzJnbIM3Lc2BF+b4rMvlW+wV3IKtr
kkYtbODV2JARxx/oJ9mKO8Hbpi5GZFBDUbBq+sACk0ZkaJcMdFDj/SYp1y8txd/5WHuXVJBqBqKB
XU0Tj2F3ApfEdpatGzncpOALHtI8kY8JVrezLygXQo+GV+QhkuKuVM3PwLQxbJjb5he92ICPmMQD
57tGULUZefmHrSfbQoyquSyQxtSu4CNghnjVo5rfXsPdMXcNzJ1K5VO77a0hnQ4scM1oo4uyBzXL
ZEHyhe/GM19rChYRk3MVai8ZzI3nNCr/zmfN5sA1Jo7cDNQWCIGSUsKXFC8UDhuloZHhhpYJuA4q
3oAO4Bc7gOV1kaUnExRDKARfvw2Pj3L+6EyVVGuxdH77OBlxP55RV4hySDJ6Dp/9AC/DKo4Ioe5i
40625CSAU6WQTux1YY14AJB5AoyTphPsHKWLO7WWXh+ul9h9gEdxX5z1yb8gJkMGLUDN98ofThB6
D7HJA/qwIvpHQhbmVNvikChBkwU0n/HKHjiS7crU9OMhk9Ff15W4YvQsPf7xgtfnXTnGoLROk7KZ
uY1KMSBYwTjDU45FelNZsfcMP4vdGf/vs/emqjnOZj9QX3bEYm8N6SjgBiG1q24dyVr+vBNlnNsJ
ty4JLwLIBFFJyAIL8b1uCDFYOs/wxwKWcXg1Ypx9mUp3Sc7Is+XMZimZ9Ungw8iN8NJ73Ed8zWlg
huOZ6BH6YgIsaONUljPvSQONet1WU2/vSKVawc4GanSoA5AuWDkSrRFLmiY7k4doml2fs1XZik7R
PxHITgFG8Y3u0RnujRg+ffNvpaHw7vUERW6Nk0OTBSKIETjTfjpzkijT3FEcg3bIJ4mW2ZQOYvvU
0qZoEd6q2uQXOAfg5cqfoy8TcBkGk75Jm00WFAX7JjtqX0xqCH+XuQOZTZMT9z0W3ZoHvueI+8+m
fe9tiXvSPkydBRm6Fu7tsZm7lN5AKvfssJ4XGoJ4iji8mCwmN76uNNCFoCX7ZYMHlicihmTGQPp8
9bKB1G1B5LOzcdorUBZ/Fn/Yrwqh179Uc2ZMJw5NAtH0wDlE7HhgPfH1JsHqTa3Pliqg4IWJIEgN
qmnknQiAV+EpwN0Mby5ik8PnycwPYwMAa627Ofg0Isuw1l52TwnhXa1caKZza7Fc6NQnhlLQbEwI
ZjjwpKD6xsJ/QJl1G/Shg6sJi6ftzzWei6HzUZh4z2z72oHQZBXAoVaDX0DN0I2V5KcOccRF6q7d
dM+OzTAPriXx7OlIlWAMtfb97aR6PkIQSOSwZqlV22xqyu7mZpji73nR0QSPx+HHmWJjI66yiuet
YMb3NyywOHEKIajNiUk2SojTNOBu+T3UOSyaSDkH7Cp2/Oz4mOkeWa53VGq4tTt9usKumxC8pzXs
8sK3gjV2EemyicWARd2W330nXCR00eSjdxdZqdZbJziNn6e0oAqS1F7v7mJpjO6WIby1X1OA/OaL
4MllwIT20oC4Ap/PDdaTIj8PGP8AIDEIH3NptL+T3d/h5eVU7RgE4+fBIyKyVbUgSQ6LZvLPphSp
X0Kh1gVkBldX81ZONYRZDwcg6/j+7ktlIpV/UIZZ3zE5uP5xLq3ob3KHjBaqwk5/50Soc0ldNVIK
XBf+7otTRDSGYqDEBBTg/mnZo7JWgSz2ifGu7hBuLShHhFsxqCWxYcDG8NJvNAOt0WYVzqSokccy
xoxFhELNz/zfvKcAq63aLjbeuTBBerbWxOi7H1avk7FhVGnczWAk3fCIUJsn7M77CuyqGF1ekx0+
pIsV+6X7YUTEdg5zniHwOK2m0h3+45Cvpygbznok07+ZMZpUWyQm1axjsn03XBC8frMWJp+RuM5b
MbvzqcWV3wGOVd4VNjNlNLRtNP1hZjbloG1ZrwDPwkgIZ3JI9vQTdH/mUGc/RpcyC48dxsmDRaRY
7F1u65cZWOUfYKKouVYW0diVssrlYWCIeWy7zH2oYsUCIuIwBV8z1sZTPKvaOJddU3wndMH/c/qY
yq9GYYdFGFAUMdD46Wwg9ktMeLqjQjJoDThq2rR/7nZBvq5Gmj1IVoj/QTISv7jSq6sfz9jRMuJ9
O/xNcGrN2KYzjBUV7LeWdhHSfukdpRV4cmBxZufMa44QDLPkPu13qlr6bM3o7DwVDUjzbV5JPGrK
cFhmtgqo1zO0TEttWuyFP8rkXU71hKneBDVj3po6jLQLW79jfZO1qEB3l1lwI3lNP5crsphwOAlV
uCMpbjriwdr0Nt6cJCxSyR/0qgy+oyZt0VAgKS32zEjX8BM2LGfCVEn5II3OeYWKecvr+QX04rVI
s+lqTDN1De0kzrjJoPu0SfxIQnZ+aPlIpcCsp/xQYL09SEtjssCfnBw63cmQWybfY79unun0mW/s
75ctLzyKKSfP+MKyaJ6o5eV8hnezVR0tXRmoqVD43fwey/5lrJwRp0KWre3E9k4TYaGLrDqczrlv
HCt/Mjdm534ufFC2kds/NyBqNhWoPdwIdNnh3alYx6I8soFtiM0EXqI/iCa8s6L3fwvCTU9GD5uA
+T7dJ3gnaXougi8lgSPFQrMqU4i3q6guCk7VoQvnwJFfLhildyOp7ryqwSqvlfDMiz0m0RoD11fk
U0cDINJTmFQVzAekkOZMwOll4cZf9eQB4GkZ7YZ4RkaP4ZT+1iY8uXkejGMexCDCM5gMZtHOV+yC
9GG0Bh1Cvt+ecF6Xpzwfsh+lYnAfWZntW1oAHw09LO+SL+WGZ6xHJshdvniyzwfuT8IMCaDR9ykl
q4iS7/7zlNmfoCjd8ZZt9JsxyW9if2lPQeM3Z4v8ERH5rtpj2xreBkxhrHK75jFoPF7XLXxIw/T6
l5ZyOMAZZEyA6cz8u6qfLPGCdd+W1quJTXLtu9I6QN22947u7bcoi+W/gVTbrrXoA8J0IK6W6PJX
182aD9v1ed9bNXlji7W1ao3imWawZrc0JhEGctFbAwiKVE22E6X6R91KtQUcgYhXIEmctIYEHtV4
oV1tO6i9mLZ2EaQEAi9ORyEPhUa7ucAOy6iCG8zGeLbReS4uRaPTNyhABfZoBkdcJEM4CNnvXVmN
FyCuUHwHiQBA+xBCYoC6SJ4PvxqyyQHewYzVJRt9ljqTv2JcDq7cLLKEZD17D6PjPw9kSS55QvqV
U7kbD5ZpFN84cG8kRtSnPZC8CZIBY2w9HWhkit7qPAgNRLRPl+fQae5Ka1djgSBSilpLYq7b8wG6
kg/+SDsuZ1EYwx/BP1KqvBkLZ+qunHGfXrWk77nrjBtwtEhRFtSnilJFuMwd6joa19uUwqpPKvI+
TP/uznIazgWYguRT7c6z1xF9SbcCcJQGnVFuRR0Ue2DBzZW2MbKf5egdFtJAYSH6A/E6E5+ICrIN
Pd882vrOfZ1xgXzypxjpWDCeFWG8TyPnyYBdojpTBUcvjYOLBmzfQHyootx5r6zE2bvA1yj0hk3I
WrlCtonH5bcUyYzZv9fhIhqCU+PwLgwTnzj9sZL9awwLIRoHdEoeAlxvYzo/S8rAKb014nfZNtF6
pqTvJdcJFaCL23g/cE/Gx9xm77iq2oVQAik4FHmcodZP3HXuRkJwEitX9Rl8/9hWX4sqnxLlAhLo
5LkBL4q5pqQTg/+NnJRYY66pZO3fs6TSz/xN5Ir72tsJcu4IzK7+z3TM4MMbsT4mE3z7pnFLZ7vE
2PdjuGGQfrHJbKolFi/23BDbcC1inVZF0SnV1zeR1fiuM6hxC9ZNL3vlDaJ2vlVOm2IpoOFhLVcH
GYMoLxT+BKdGgZX4FhpwmI+Fa7IA7erl05xo/pgiLPisB60TC9l+64z0EAoLi4UHX/3QRMHH6ILx
73k93dLYT/8QPXFMqJT3v5nXWeil0tuQKSDdwUwYobmq/sfyEK2ZeGm0QZmns6fxgPvVNuaijkGV
OIAgGkqjELYHtUDsbZqjn+C0yWXA2w/le91GQbOPx/L/D1JSGLyJ3tPB1B8E+5jdWVjVR07j5KuI
pXVqW/3P1PgRIKJ9pY6wT41FGfZIFUAYgZlbi97SMD2q+IEVFuFPmy35Bn8WSf7CnEOz76sH0ikA
J/KWRUqXkBCtM1k1hKNZzQHUa777LHMuma+jR+FOGaZAI1mbg/sG/DV+Q4Bh6YzH7dEwivRzRFp4
mkRLdrCECt9An7xQNPBIT4F9LbQndu08pVfbEPrdKrDf9rno7yDSO9zVUP6p8bN2FwRgehkEbRJe
QCQeiJKQ9ZWDXqPx1C+1Y+J/zcdmWweRtYbkpEP0NnlN+U4wLScUH2LSJi+3eN1fHoH9wtgz2je2
MxHRcS32DcLgxir66LYUPnCGmD48nInRRXsUCvOcpg8Ja5f9TeqLIM00dYyJzsBpRR7zBFcFzg2+
jOkNeFodb2TAi3Plmqza+th2zvOcqgt5Rbb3IrY2C6L7gxErcYYr2Z2myW+OpCead6/lASmF12xR
guevNk6ewELinY39K0DcL9NxFc5TxLpVaRHKkUll3SJAF2Hvzt3JthS3D9dgKOVgH8Rc3O5x4C3V
VTDpc8tgd9KPuzngFzJ6xdCs1RjzMvPdLlhpPF+PKQHKo8bR8Oy5vXjt+1bCiTeBGm4j8p39qpI8
gE8yc+Xe7yrzwOgu9tPcNjRj8Lw/8GYyGTtq61MudnTIyfYfm4WnT8CaYdNGUm8HLBwCY3LbPs11
2e+rdJreyehXe7+vwLjxi/VgCrIQfZ4atVyCliW6ORnJqQ1q+yWzfH5av8sCZCX+wHeExvBotLmx
zo3kZUqhG1IUAApUQkhy1qNJJYTWUGUnIloYXf2YNb6DFAmM1Um+my6qN2KMog9t9g8Aw9wnK72T
y0ovik52J5PHoh7KV3JqGF8L8KXBQOMsK9uh/qoyRBq2jeZvblGnUvX1sGm9poABXdNsYQzRjRIP
Nopwjn8o2na+YbjsRh6u5HYgbJyFKOddBZmEhyKm6ArtcbA33Uxx2zHr2FPdIfubNErtZMP+iLJG
zJlYFo16xngdWU7KFrpctmbRx7toQgjlk5Otq0zYM05LbpWoYS6wF1n/Jonud+7Ue2/9pNNfDME4
KoB4bVyi439zJbABcGa0q56C4F3q2e/9SJx1FczuOG7Ilxc3ZJIcQrhrGs8W2ZPPodIaT4RrRKGs
3eghHWWCs5tnwpY647ekb3pKMqRzxdEEa4wTPGfimyp6ARzSFxmlGgRx2NB8RFQnvPAkxf1m9/EG
P6IftqVr7OJSiL8gGwF73BHrsP8TZvPIfXEodCf2YzXPGJZbeILRDMKCDu60nHr6f2nlYW1YDEyu
Y3sjHrM8gU8zeN3PHspeUehDCmuIiW72aG9Q/oYuwQjPZjx8u3ZphrWtqludyiDlBjGTTSwEi9/Y
p+CgjmrGgzZN4DAH8kCxdfDQZH373XMVncfC814JXQ2bOe5ZCvDwdul0svkgNO2SByvE5HodoV5/
54q+eFZR01kgJu9TEiW3LKEVcWPbZvWZsVb9JUeZhFResmbLzf7aKcALVp6kv8qy8T0Zw70uK3JO
GPSyhyWYqKmcDeetwu26qftyCONAeHfDn/LfMXS0r6wmo4Ntl9Hb3AwPdb30xz4D219Rc/MT83De
ku3g2Jg7a5WAybijUQRwHZ/eZ5Eb/REzZPfP6/QQ8t+LXgzf5DncuBTNDdD0j1CV3dDirU+ey5vP
MhLToYq5t8eStQ0SpNU/pMxFirrYO39Ll/+NczU8VDD7Lq5LXgx7Jxx1cyJUWJTZLxt/Tvc0Me7k
XN18DxO1sQh6xwk81grIc/wPJSt/5BmgPudJ00XTaFG9Ltp6Iz6HetHRNrhWPcN2oLzhMYBvnN+z
4BXikOO+awNnHTF8b6RcwZXHdkHb1BH3bDWU8c1SunnIml6DpJ+ackXj2vgENFGHfEVNqhYM/4iy
HvQ7D6UJM8P/E2yNtXS3yY/1sQcy0h3pRRz2NMqUlxby50qOPLNWoHB7uGNFZXDupvFn7g5UIBM9
k6sinoowHWNemEjCb27XVkRmM/a0cFlvObDOHSVjPiwok8ZRYiATdlNIR5qABSmRlQVs7v9tE2Q3
bE3zLWZWEmRMDjzK8Q+VSRTt8RUG042Gk0GesRDlG3okome4GoJJH0ZSDXj/3kTWrgsw0mEr7ZYi
CP9eweJnNEALq/sP7Gb6SDOWm37p2efjNvFO4Pv/2lkpP1Jr9x+sQ/JNwS+rWDuLL7eZy7UYIzO/
+6BMqQSd4no1GpJRt8fIjaw0OgpNQdj7SVZqNwWi+0m41P+/O/G/cAU6VKaDi+QIGbYLsZbysBhN
m6LWBiyt2M9Q+Mh8o/Jty77xKSJb9Bu10E/zJpJQ8ErnL3aHFkEGSfzMqRMYK5dvDhmVrjl4pOpl
2E7eF6BS2PL1bFMvBERmb1OoxycqYWxj10AcTs2msQBThS0pwR//A5eixCVTxCXWIH/a00I7zvPY
A4IgYZacgnRq/iVt292ioMoJ4TbtZ8qpdCQ/qzcx1azPFH5kh4AY75kVar8zJPNQWrpYL2fHqLa+
1af7wmzbchs4qr0JQy5vRhnL05wbro8VD68g5oYSPx5SiuRP0pkhZPhk009uerSt0t4a09Tf8IGa
hwAl+iNvMmtLfC5H2a4696HIjB4rJ5OZvCrbaD5SFpUcWkgoKnJmAiSLSvcTZsvPLo7nH2kVy7Xx
+/xxVovLmUCThd+Y4lF0kmZoXVbvDgWqmz5y/oNo1dFEAcS0Kzvj2xipu5lsne496GF3m3712U0W
+v29lSIqE4l05SY/OcYPNgGVdZJUOK5Gbaek78mYQeiIPSBmACuuUYJjagUoUh5iLW0APlX2dEdu
rXRCkZQc+WRnQgHUIFjVMWtahX8lMd2/EFBuLxVvPBo881CNGHcHew8Ixt4teB0QjZz5Quek/l66
zIAWsaD2Z4EmZIHDtKo6RilExpho+eRXB5PLjIR/ECX2ZVBYokzEf4ybhXzTvJqCFQC1d2IQ5KcN
8iWfUaT0Awnl8WlJ4v5QcbVV5F+pCXEkOXIbegaeXkAOLF1Gf0sjwxIOpSx2aRCNr2BT+hM11+VN
3BtHgG84mFxZ7rJJBB2FptaJ4Ga4uDsgNcPrysgF3NySfDKlMry8CVjrrA8pOXW/GKTGKayGnnZA
HMjiJHF4i9AyWLdDNGCUblnk7QYFF5k72/lAqs2IPKd6BALqz9RMOJZ/nsfJA50xpS7qe5cOvyAz
hIU1TCb83vHibds6xcUTTJLKi3tqJHRwSb1Xd779E4KzkFuAcNYRvxk7IGTo0qXoz3XNYJsyIr2w
a0R56kuP7V+aUc/2Q0xxfEIBj0WY1GOj1iPuk+lkJx0uXkrq4uyK88aiM4n3za8thWmvy4JFygWX
f1eDGk6yT5RIPE/UjybLioAPFmaRT265LhW/DAQ3WVx12hKymLPSJqaWjxAQEcYx3fM9xolMqRDO
5IDHYb9MxkUXd6AMvlgMZi03G81LXv6cB869EVukJbuZXGcJLTwJPoYyaOOnETfSDWoSBokkNwg/
Q2TZwgpk6Pdsu9orrB1MKEXld/jzRMt6LwCMdCgNcSdmesHyj6gCSSF/6cdjqxexHKFXqhfQyyDg
WpbV4BLq+ySWeSLyr2Bd2fySm+K2dBLoQmDJcoO/tjuSmAx4XaF9VaQXTxbRVr4MaV9SWuTHfbHX
YMAA3k9gwMh8KkBvMNnN3Sg7IilZlX+MmFQZC4nJyRUuZFrgdK2C05K2/FVS01rA8kH6XcPes5DO
2N7jmeUJ7JUBO0/tJLA9GgOaxXaaffNf3hmUn5COMk8pEADemrUCR8k/kmxNl84CIl7pusdxHDzv
gWyO4nuvBNXJpuEZp1noMtpaUlTlpgWGok6lCLw9JWxmcxjzAu6dN6Xi+84zZfrVbf1nu6MXlpLy
i1XGfuGF1Wu3UD4DJyFsKE0bT6kwnT9TDzxdisRXF7APziOtLN57zGHOExYd9KWLeCRtBWZjinzB
k+3csgZfE3C7wuo0PsGbmgeItBqh1SprP8R0KfytV7JQ3SB74cig2Wg3NsX4bKG3/hp9/koxMMCW
OEBLJb1OhsGBlaLnb2DCR0y3uLCj3Jqx1TbTM2wV/8SThsEj5mn+jl2eygYKUVHVAMtHud4G4DdX
hWW/83JEYNClsWPSDt7Sdvqb7SwNaUvhsScHtHWnDPYNxnpGCYINqN998oTvgrJVHAjJP3vA18GX
AVS1/Jk5rt/BOB1dgqOriXLt2h6vdDisK5dMODi4K7HIm38PKAYMkSRt32Xn4l2cxpYWc0i42xKf
1UYMkqAelEMKFmMrxEFFrFWqbG91XYElxB92FjWIgChl80CKxbuqHgl+HdHDBaxgHkOSJR8YHMcL
urV5ymLlHUzXFx9O30dHyHh0WvlGUH8uqgkuub57pSLnpRiwsg9mkP4387DfmaSqSdICF6kx2BQB
C2lHr6zcP/uTNV0EjMF1UZsSViiZNTwNyUvDwsxdOT3+UKiHN+Rl8YYg6F/Q6+rfOBL66tf3ISW6
ABoCWYmDwz95hVCPTAB+ex+lln1/9+bnTKWTJfynBN4rYChICaXwsK60qiRIvzjwKQrwVmCh30u/
/QvYq4egbKKvGXDSv4j2bV7G2rm6YAzDPFLTyvaNPdswZO/S58I2ieOcBykImcmOiyet6tfYcJ8G
RsyDgKYStjRDPoBxyFmnckSx59rHOTmSLoiMsLIStcoQrNvNBEb+Umm3PPGYRYPzb+wIU7wVjTzB
BY6IvyZmwlw4PoulmJ2V30IsLkaqSytOnC2KMjsHnHo7DCY8F9ldoXcMOBJn97MlB7HqB/vNZ7e0
Za1TrgisP3oqiB6MybpkxORWAynrEDQSv6qu6Dfz4ulwngK1QQmutosBOXRwO/UDtK8PsbP2Yec4
78lMAJIa9jVzPChJgMVMsCwWAtPzz3hL5dHV2I9bQWlWG+G30y05Z0sHL0UMJY7iYBgw8mch8AjG
UVf2ycNIfaiSRL6zEj+5C0Zx0aYpncgumuogPudZ/2c1+aWDetA12rKRUM3mZEdltrM9ecCt6myk
79ZoOlGyx5pcbOM2QUWs3Tms+9a6Ivn7JzedT2D00Jqj8QWEjsMstGx14swnfJZfiRg8gjYtOGzc
yiGep2+wjyzYYhoksXECiKDW624vjImCLlY8XgcTLaWg5J1TwjzSv4GrZ1Lepp0cQarOnp1m5SVV
8ynwHIdjU8MDbkZcwyeKOT251h53A98MMKxCrCYfCy8LHncHBcl6au7eBsZXxtm5cLadBjUx3sl4
HE+4qNtaPjR4P/Gji2Rj0oCLrEYzOdPqRpB7xg1v9XviYVjTRqFXiS7+lTYfn95fjFvLFHj0zbbb
g28Z162f1ufI7l8Ddo/PcWsjNWVYHDVNo11k75RnTz/CdHlOOP7ZQwHjDQYkCKhFG0JZA6NFPG8P
5yh/6ODE7FRv/GhwxSuKtHpMwmQtfCk7ujE4ivZe2no/FAriEsmLsaZ8nqCrqdk/FYHQDxjILkSU
aRZ3TbY4/lzVW9uZo0PhGbx2mZzTY1INyBsgAXajZwpWGIQYSrD/sCKzhsZaugkckrWUZWeCgkND
fpLj7nuMaYULQcMTA49x7JgraF49kVGRPjQwhkJQUs2mCVT6mgjjBzz7MB791ACWSR76D7uxCUAG
UvUOz3+Nbzql1tuoJjdcWupqEU7H6cBczT1Y28MJfo2xz7xBXWlfyT550OOPAuLP7xK9LVVzfaX8
wTtbtg6D+depUweNqCURe0eKgZ5YSBvWBBOltORBB+gWmTnkV7+w3VXgW8aN6wbjyvjdYLzJdhMC
4adj9/I/Pfh4Z0Q8z2udxZ11YP3Lsz79HDonepTcSid0xRAzgX8h5XB2bY921axy4mHDzuC90hjx
uWEBUvU8E1JafsqpwIZdD4RG+eyzJPsv7Twc5UGTb/gPwdFMFjWfxFLF76lBU7UfWd4agc6nCUh+
z/b8rxm1fmoSissd8CNIBsWP6Uf4PpLl7NNZ8NgovF5mXJ6bsmnZilo55uXc3JYU9KwXnB/FynV9
Fc7j4L+yFibNUQw8KQc6S3aZ1XIrNV5w9u9L9iFFfaRPCQxHHJvipKaWC1C55Qv7FVpm+VpPjllD
6kjyV55XHEhs3Aivcfw7NXJA5rJjAjQqS++RHf5jfB8bAcIVl3wZmqNd9VaIKb9+pow7otqaIqaN
ZVLXLmMilSXj2hd+KvrJh/61NTDFlZUvafOrISQpj1nKZMvcBHe+CNvn2yT00Rymd7+Jw6DHYlUR
rlkme4K0Xim20Fb5X2zPStHmYcBY8RgJUbEvfZp5b/lCVcs0Z4+mK7mymtY9VmMUFm3+0xkFUBu4
/gHwQDnzxyRXRrAp/q8zluFEogfS0sh5DclFPzhBYCPTp+1uTvr7z9DFj9JK7peftN2z4cfdLhZp
98JVOm/NsQb94ZR98eFJKX/NSWS/+MtgqCRpvaWVrv6LvOiapoRhtsPQf3T28qhlhrgwscVa91QB
JIvsbtJSu6GHVOK1PzFe5DWrqozA1GTuR7fSZ5Zj98roO8IlZ10zJnrrYmVcc4X8MMEdgZBOh3rh
oHEIYh+sdiYzMvVxuupaatcGrcotEmy1cwfT3xrdcN93qFe2QM+yzSMSIXF3ys0qf+0W9jCDp6ns
RCXVbA7r/LW2OVc9IybcCut3P/jBDgD7P7TuBXh1ty2gjJ3SHH9lCs77wNfEudRGsptm0l+jXUXZ
pkME37SVBcM6HUaDNTB7DVe9tnhxVuzNAakIht7JLMFyujT15M69Pb1Y3AcydaPJsxkOdNR9Bkrv
AW+UbFfKGrhMcM0z4lhehAODMA9NXN6cHujKy06MX/FuwjRx1tUHVh5s2MOLQTmZhCeiSB1hUUBF
X6CZ7GKv9hm8q07TzQZT1ICxtxtG7IbVmO/NrhFh4znlkyYhuK3Tu1aYlXQ+dQXDcCkfYyfbC03a
hxxJ941/v9nZjjGH9PsxfFsedL5hUBe9JDcfHg0jCQznEoKzusvglnDrH1LJ6W+Xd898gQQ9ncX0
UjkY3tmyur880+lksAlS33JVtBeL9CG9okjHlj98ta5L2GWlRXpLRgsXtQziu7rJEJWD2ISnjVAj
U3UOev2Ih/BJCUzPMz2FKyglP4Gu6hPgmXrbzwnTor73jOcsjk+toZpDL9NgM8UUEnsVc1sa/8xl
y+XoTE6IUeMlEdWjUi1XKdLoBHYj9vYj49BtYJtJTmjChcweqhhTf9dpz3hOiOYg3rKntjDo3r/7
4s2+A+mygDEHi2axN9zkaWG9gxMnrzcx3uknI+qvRQ5Xl6HC3KLVmFvlN9l/Jj4Cjhm+uL0b5LsJ
AWvLCdLCaMKitKXY0qVz3hie0mHQFPuQ2lhh+s1inET3mr5Uph/KJbNCade9xrs5xTOrTIL/oebn
VMrxQgIlvPRiwLs8gMFtb9rUqfZtlsBsiqDKSP8v6pKzg5ca1in7mdz/5jkgDwu8kZ012u7F42jf
GRmZ34nPRRVxOcIsEVs8uzxpEUv7MVSRP774blxvUtfPXmg7ODZscy6219j/yNWwqhuy6MMmnHuH
60F9U4O/Zaf2FvvmQK6WR5FP9maecOvUC4p6MM4j6y/cwBvzPnRsjIiplSg+5dlxEB+BDj8EhjOi
skN/yW3KEY4LSehLATH/6C3AEvnkqv9RdCbLceNaEP0iRnACQW5rHlVSabQ2DLctcyYBDuDw9X1q
0/0i+rXtLhVB3LyZJ+V3VMnu3lrek4JfwIoLaf6I4x9/Yhr12TkNYfC7XDhWeNrz21KwNxkGegRy
no73uK2y9aSc7mthRYf8QeU2HJrslA1JEhwrgUu1QQ/hLo8mBjAaNB+0HsZNt0y9PcmqcsOz1uxB
G7QkWiD5+ZTLAWSWmJW5d9KRBHaUD2WarBvUOj4ZUVpf3ELB3xMdW2OTfHpwItnEutVJ4YkkXTLz
ajy7cqpe/Snp340W+qkpEnvXpcv45sD/R79DLjp1ATqFqOZzaajQadyKuyGNwP/AVkdcJ8dHpkpS
5bTBFgjyqkqyodzRrKSetOq83dA5v4uoPomwH/8YZrgzAUCHs5fwy8S2y+v+pXzQ5b6o/ABfodaQ
ALJ8ifs9fQ4j29U4fsa+PZwTkwT5vUSs8XejQA06Bk7Hsa8YmQl4okKsUtV1DquZRn5o0hNbn4Lo
Z5khSFtLj9Mbw2Pt8w4ouhcpwz/OkKVoVa23LyFobadgxpNcuJGAxBxMW5/Ra7dwkdg3Ic9NNUiY
SRMhooS2H/zr+rGvsyfwN6RuMaz7xfLX9Jn+PVfy71x3wb40bbFl/50W+AgrnmXUtsMCLOYlF5X1
HaompjTqkVjHPkzENHRp4IVvrBlMy2EFTvYvtF7ylS5vmwdPbV3QublncOrXuqc+hj88/Iv0Mdcz
yzenrkkUaXqi5H5CKxsW6t5dL1F+FHWGWU63BkvsrC8cmdAHcItjxbaH+bMb3AakECkqDkuKLcu3
wWNVeZLjmGPbaGu+pvCsMCv2KTtBBAYaYTI+kR2GnUDuYQV0x7LGIrQOMJDtca61rDWzqv2gB4Zo
LxQZX5wqWAfN+CSxZ7HztQaTPu5jGCcMkdcmw4hnD5cF+zKolUCK7VLFv7htL3efHLW9IpbuHpCo
zHEAqPBGaFmCE8EU+KGlgcyPFbG622Yc90UaYbns+ddtu0v+QZwcthHllydC8N8kN+rDgoH9Yaaj
A7Z6NLFbM/zQHcwUXW892fh3bu/9uZhgjWG+QsCLjJPc4qANtlnE9xKrOwYNNaLVuvkXzTDdKTUs
8BlwW0ClknUYsfrhZEMYZZmODsnin/UCm/IUGyIFfPRjsML+jwwZWVkvDd0VcCkKsmhrDEmxIK6h
mKzQHIo9iwcv35YOxg3M/Knz7hbmI59rZMh5hmpD0N/DtCf0vy6tAHuCJUV1d7ejnG8FzbqrIcVm
xPOzmeohfMJrE1xbnLpgi8Eyap/F7yxoUeJ98DfzBmcXV3PKBmz8SFwPeCtkOdgxzHBHvSwDFhBV
xKhyRo4n2uiXVbaY8sH3cZzzYKfy2nERPhAN8WjjgUUKoJ7yHA3yC/PaeJqcjJwWy6BtSRX74jUL
KsLB1mwB6ihND32oSVtnML39sos2LToMNlNO3m9uV5jZ495/j1P3k0/1oYDjzV0lVn5ZYrl81j7E
wqYbsbS1LgWaS1Y/O4VttqGZ8VPn+k7zKEv7GJDzo+PC+Zegf0D/e6xz0PccgvGwJ/hNHgsGRHPe
VGA8obBITl++PXO7CVssPMpuuCnlNJTR8RbRx6frM70jAzWUcchiqSu2+eMmGsMnpAxjClFasNlv
SMauGi/nFhmN9ETBBr+pXP6bl/CnJ8hPoAYWSW/RcoVDqcRt2fuYQBcK2be9kC6zk8D7CZEQ+maW
Nzs3rB/OmaXmF1zEOxk0itsDGWS/eJG8EPKkUcEhxA6enAs/NV4Lewz6puP7DAWExMLcT0+8f/XL
RDJzPhI594hS8bcZj8HMqYEG2FMS4z/nrnPqcb4eEFWrQ573lIK41PKxwYs27Aca1pwOVl03yc8T
9ox7GE2bFJLwXtoe6+/S/m9JrL3RLb2VJVxFPZboW6kbvcwjTQpyomaknNUxVLRPYQKzvpK88YA8
tnbM0xQssAK18113Q6p29IkCChlhg9aB6PdcQttTtWD1ogxT3cJ2dg9tNj4oDtTDRa4hRuBF7Hjy
/Mx2KnrOI+s+em6z8eHe4o+10HDL0Z2o/NHY3NuxAxjT06EZPgCr87eiaQ3IPpX1576Cr/KIRITf
jWfEvJ3yeanONpTzV4lU25wwC6BXmLY7mqoZwZe2Yfxkeh7bGwvdptxOTQHpIZ2rYdyJYCEWu2Hv
V3fEbir3PLWPw1sb/ToV0z13bbFxtfmPUNGk1rPBbYk+xM1PLTQ/gjknFNsmUHbwSCUY2QTogc3E
ZHiosogf4GSLv1MfqVOMToetEemvDct3yyJ5mMzo6DZ2sBRY+qol8J4QyZ3YaE9TgjZZYu4p7AK7
hV1CI4qJA6PWtE55DhcaXcVcjpfCL+G8OTLR61KFFW/bfLTdNWYF6rfn0f3gWG9+uAUsn4rhctq2
i5xe0VrNq7/AG8+JYR8cFMlTadkfDyb2lkKJbpvYbvSG/bkn6pOOmMO9vmNFaatTYOvwyGUC5EUx
yS12cwQ7l1qWZ4gKc0kmWefkoZP4IngrFTfLM854Zgc8n2CpBFi3QtUfsFmMEasODEw5c+pBmjG+
Os4CR7qXxddclcFvRX3Q3V9K74MuV7YCujLhygUGzVNkKAtas6xKyIjENF9XSAIRgAPwkspv33N+
4U9dNmo3GH+LWkE/4kJQd8cf0eVaZgQhaE7xeDkFMs7uGfi16xiCLUMTg50FFDKfdtk8EVipRlGs
Z2m6v2HDVr6TGvmJk2oXBgzZDd9dq8rmdAtuAtS7Jo92AFqn+Q4y4tFUi6OZItk824CLwgqdhfPG
JiZyyKpIPjVL8QueeLJdiBMTjZP6lAbtU9Utbw1wKtewMgLDRCGNtbQ/fYJ6GMkGL3YwwvcOfMl+
sSqtVRBUGiREKobH7/UW11n5p8IKso30oPFhZdFCiNUqdkMb+wcbojOezbL5XIJ872fVc5Bm/4qA
Q4AAPmnsPiecwBqC95ca9aMIQ0hKwTMrXycplKR8ALSbQADd1h0CGgG/rvowfVCwKwO4jQ7LAdvi
ZdpZjP1H23jFdTGk7TvUZ5QbFkUqjg4dFrJDwZQgSbjNrwP97s8UJTd8aWZU4EGbXRb14ox8w+gs
q2HfkGa+JCCFfjKYAuCDwTwhJ0eMH6Xb3OQ8Rwe20i4OLELoy6TlrpPhj6Ti+0ztD1cOmOp7jhyY
rCLnQ+Ax3smJOwKO1oUUWNB8KTYJIcWjC4UzvRFr0Q7OoQnddyeayoZMS6l/TdhzyO/Cjkp3ZSbd
F5zlL9Q2eKfugUuI3fApVJZ4wiPINpPFMs20TgGmPo1fUraUG6osXbnBSd/T/TF40Rb64/yuh975
LwkwAbsh+aghb5ybGhzuNxqOs32oozbYiLapblWUTxuPZNMdhKGIdjP/uF51nmcgY2NyOrPkVB+e
kLrdGZOOr4Up3aclj/m6ell+IBlZnrgLsiEJXALi4Cofe3Uut6yOaHQeLTwJgS57cx+lUL/7NvF/
cY/pT0UyW3tlnPwcpX0foHdY/h6slvMHET/9sWcHwzsieTl39VVO5XX0za1hkUSUPiIyPpZZeV/q
odjR4PFoVyH0tI7GwIO+a1FXTT3VsWLi5S9+DWia7mi2ClRxNPony8ABuS3HOkIsLzzi8mwJa+Sc
1VLXYGFH597qiV+EZ5a+9vLLyTu9G5lW8rVt024vfBnvxqmmOIzODtgcEV2GbD6PqYb+iXrVLDMs
IxbSh3pykphIR+9ZR4vTnAxYo8d752prQoNx4ovWtTsc8p6fxesCuAgQZxEwGfsgpqnooSbTwNrY
0DaKQyWWbNx9aDJ7AS5y73Qxtt1FcC7oEWKZoIYMVdyQDKUnOHD+pGwtbwASqPdWfBT/UrmUx6Ec
pcVuh+OutmkE2Y4k4W4hLrIzfKpoxzewfJ4r8deQ+tvGDvTjVAAuJFXQrkaetnwkPD0Hhg518BPl
TyQIk5EZYQ3foyH9y1WCIN475bjvhHVwRVUS36tfPGYLnPBEGhB0qGhIVIrnBTgYKwGHJYgTWO7e
U5oPheTUK3B1Mru0BKGOqgn4FIvNHZY9QBpTjcM7MMF0XcjrogVpESPgIvlhSkQx9cIINlYdNIek
YX2Ab9qLljfRd2mwbVvZfRtlVyXtDNWcbeIJE+yaRBwPHeaIwXwAU8Js4zeDfZH0Zp+ivLCiV/rX
gq10NADWGnzKloZo959DGPgl8JPYrCasSxuDseAr7aDsrYrU9646nnu61jB97/IoW+I9Dve6RQOq
zKNlkC19MfXoJ5Pb9dkrA+DkbQFhImfXOqw2nTXlXyJ1i53HFBF8M4+Pw9Eyasx3vt1RPgpPC4da
wKl9dudMvzQteCoQXLH8hngvq+cUAdN/7YTPXgnIQ5O+GF4GzTaKI1XfwGsLxj6aowd1MoQ/p50R
uSUeIlp66TLKG9WY5d4re02iLZ6dhN0KEgqtg2vmkGSXxQSWkWmojkYYc6mEVkt5ISfqUV9dWyF3
/EnMZkTMoNKXTRUCxrHyZYHigSsSe29joGhltDCHyjdEsktmsJVUy9Se58B1ytcJdIu17zM52vHK
MbpBD8GlRTPW8rut6KM7+8CLfhNRdXdlLZLlhu8yb7dt3CXzO1c1Avzo7Fn9J/Q78cKlr5L70g9j
oo0DAlJXie7JKu3Codu9GIMvcs2NunnKEcuedQDultXioA2u5xTWilohNg2wDgtgn7EVEwbLXJ83
XkPvl1pbk19OPH49UjXjls3dC8NuRJ954x2JKorfvp9TZI6NTWx4RdD0GufO8JSxSCwvCYBanDQY
w45L3lb+k9MA4L3SjlDfGf4KcWAAGjl2i4nccOwAFl2lKX/2VRHCrYIcM0B7HHldzMgJvC2jqCp5
Wn2XYoFBNsrZcOpkX1wPPUoUbVW9z20x6E+QdjLnJ4g9HiyB2bdxzuJdUzcbn2gNs51jlfbJdGHR
Pgsafhm31uD008+mahu5GeOBCIvhg79UmfDHE56zuoMd54UHLGCd+0G8lxZTn7LQfcDd+E9OJ8cH
yxAt/mSTn11G0XNDFexQt8BbihMMm/5Wjk59sB9hksamf2plKSR2BI3gYe0HkvOBolZQPVnLJP5u
uLGOLwHuY84w+qS9yvIpb2m6+jHuVgMZpqCLs/HfROC52dQilXqHAWfq/ystEyX/5fSajyfbHd3i
UvZyOJoAxZTuoLZ8ZNHHFk+ylcQnhePIvmPNnu4EEsH/tZ2hETuoFjD2VN+kTD9PmJdc7G8Zx8Xk
Zdi/FuEP2aUmA5c/2ZVLY2Myu/nJwzKuoNOkPlsyZmVTIiDS2nCo7Ryjr6OTApeMl9wTE9FFIMqW
vP1QlfRC9vl8sTBx9yycRfZpLTVKu1/Th3zTXmxhgPWAaAX0e8trPi3h5zDgHV5ZEzXxMRL8h1ZK
bOoptu9ho+qjyIL+d+JGgYRv4goHcyW5sHO0wJXNMoi2UO9mUw90uKJ4oBfnTbZHFKOQbzSJne5d
j4ADBztxA04culz6NsazjZ+5+faCZPC4KeSG0N/Erv6oEnv8QyXU8LUUKJopkbdymLawwtFD2wTu
zcN24cTqGHfaxdJVdguOcFvbzSkHywFStUgGxDaqXaqJtQsUaZBBROW9xV3+cwbRjx/0TSTdLp+a
/GHzSDNaO/SUhfm+HW3/2jKKL3fPwQZXQDiS9YrcjSD3TxMPZUZG6ed0pn0BHxk1fStnsOj6qWtE
oK1hV4sGi7bfnzurH3wEzUSGTzYc/hiwROb+ahhmYCvCs3P2KV1aJ42mPeExda13oGqwCKjnGEII
rw+CcrpuHdbVjHGdCzb2FBaY9DUSUk6Fdpkn2ArsuHnUWTs1HDwPSjA2BV7dU9/qt0LDVxAPg++H
Glov+mcIBw838qYNBHlhCLtYLDexwjw5c2cjZza2LMUppL1118S4JtftAL3qko2Da2hR8Or0qEJu
CIeBPf8Wx2L/7rUZYDSVNAyvD6PNUfoQG3DsAvihukr+4frfbWl7w1SUgNN8jlxWl2flYN2798HD
YdjPjQuJtGW1ibeP7p+nwSlDMtcZCXD6sSiXojVgqlyvIX1nItzLZa2PxnkYA+2Hk2aXqyj9RyeG
Ez4hVwbVE3ZLHxdo5ISaMLCD8o4UmQtJmCsfefXI1O6dncfOU968KEnZrLCu2HgLdNUNl9Rivkw9
L9hnu2lRvTAa6bOsxuaDfMfEVam2us/SdvW2yCrlfHFvq44ZtxM2zyIJgL5g1u7eFdHylMWLF2zs
lo3k3k1iKFxBGh7zqo3/SuD8aOiDOgPGjk/UNI8XmTkVpBz+BD4dxp3XYu/siX3k7PdggwrsBB2D
GMsu/gYUz0tLeAHSYI9ndEx3mOm7aeOnAjAgHiof+5jns4AlrZhuE4eg8LmuovTRcdEPS3gOfBcG
1ziQXen5LhB+a8RQ7jvoAyyJamm/h/UD1QwEC2nRXbJqW7ClrNaRngHkk7hkjis5Vda50bKkn671
1il3549skNGN/0z2ejh3h4fNdE5vkuWWu3IHr0/3XLw7TMTUbIhbi0/3aIUsZgmaT3gOgZzidUu0
sFlZePOH5/jBh5sa56UYCtbm46OD4Bq2XttfbdpN6muPBBP/qdjwcXK4kvMUHh1VVgdGTBRHtCZ6
mRKZlVa2iYhRJiWvCb6/B2vMPF45mFLekqmSFyn70cpX1NVY5XW2mXmgU6Wg4CfOfbXqKkt+cTN1
rBfbZk36ZUMU3WN1Kj8GAnXjH0y5kM94n3vpl+y5nuzxsavxXudzSuHLJPHyBLOaN62i/oOeW+mT
0ZHNiweadiZZzey6CejM4cfWEK84L1Vu8H89KK2fg9XmW4Zidec7EZsLST33jbYROsdthoZjxnZV
stMWyRexqX7e4JCLeLT4kcfnGI4kSU6lt2BABqqQRkuuvW6qfbZMrkiDJ2EYkE5gGCuxrMCpzPih
dJI9ABIe2f93hI0Eu7aHHj/HEQFYO63+Bk7IL+tigtyyzxo9PF9coQ/x7EZHYPc9K34ek609Dzo5
exPz9LrAZ1/dch3AfkDK4u5bjjoAd9i7rPFcu4Dz0cigs3B4CSHJ1IUuGVzZ4cmFfhkFW5obguk7
Ak/6ZDn89NwNyvH4MdS95dUbuq66L+jYtIRrxUXEI1PRnZNeyxMCQZqvcUI8xILA5wvn535LItGB
ORmunNB3s6PwAyc61nkmi7Vr8cZYocFiR0xlMG6Jdy0XJODlK+kcu90Psw6QXtqZ+p9hobyKbNq4
xrznX2qAeXD+RFrnm4Km0IUAb9xZH7g942MoW8lhCLbKuzduraeXjLxnk69L6ETkxAqdhGLn9I5q
X6p0HlldQEIlRCCwoPIl0AYMiWeO6LHmgiHLpSR5hi1iCXGR8F+iDVZlAaEibzrnWwOTDzZDy615
ncMmmbGrOFlUgqCS9XhyoseOqkldofSmgS4SMUbLUczDJh/5TrL9omm6pHebx4H5a0coMNkk0yD+
y0ndX0O+pQequGVPld/STHffstGD9RiDPu9JoIAQLnOfeH2LIB940dRuxAxXrmw1nlpc1eN/LInS
9E+oaBi+kpIuCZ669AHuXITMGBdm3hX9S+oPLNO9PqzLPewfR9zRyOHVj9Kr96mOLTQBHVdE4yit
U4aw/CGwSZdu8yZvzhgIyq3RtjwkE7bTTdWgPw2TgDkl61Q+mJMJH/PSXqke5i6diLHrthjrvB1S
+ojnik2ghouTD9VbP4VFcSnscGwwuC/23yjVzl+EGoi+jeVFDv868MFvzQMjNksLyCaZegDhqyyo
WC33pf9OktPfEJkYwInV1tkm8MylDm2wsTaqDJ0aJlxZQgKJQS7g43Hr+PcydePWQOkYfHBkyQK5
s68t96QT337kFNlvD8TR3oPSUsFvu0vbK4bwBeiSavbYE+g7YY2Ue/h+5mEHZWxi2d8M6DbQAv2U
zyN3hy2IwZapRnX9Tmgs6qiW4XjnBpc377DbcB3wljWS7GDPrUaJmbeANmEQrmsf7+bcTPjKYfwn
64a+TDzMypqLF6qil3BvBq5qx673Y3EIm8RRb+UjWYT0DkLm92TmCSZgDWkqfzinlTotIMqIg0vb
HZgJliR7wRXe+i8AtEbyYL4JGcaj1IJVQ4W1GscTXMW0pY+v5trzBjuOOWrjBg8QZhNZYiuCbGDX
uvB27BhrVJ4+hz21g6vB4CUssFgXDbk5mxUU5SCUUHZbJcf+xy8fe/AceebUyhDODSMpRVdur9+b
LIn2mXA8vUtcJw0xcgn/rZq66LUfiv7NaaP0ZwKqYH8L4AwPuHvo/MV2OOIyL4R55tKegiRJJwwJ
hdAjL/IUvE/Lr9JFDcKp1SfpmzXM1i9EovkeJbkfUy0RwrcF2wf56xLDk3uJGdZ/tB0hFnEWBG/g
sOk/KotxmG8lKPSrinr+44EmeHSs+qZKtr7Svkv7qYbaPQRp024rh2Do2nfK+WzlrBfpHXXM25S2
6e8IB5azw+OeVs+hsgmUxBGprC3aMaeaPXGPSHAfv4GntMRp9sNh4t5TAuaGayWaGtR3QSUKmw92
dfYQRVeyLkpR5aqpCaoCpLJzhQW3pEyVYk1SJ6nvbAeaOs6uYgENwI1WbXZ5vPe22AHj6ZlQUPRF
EqR8ZyU9mm3L9vooqwCqP0Cg++KyejkxkgbVKWHz+V9qt+YjtE14JdFgzUgY4Uz7tQskNEqcsf+m
x1KP6rxoNKEGExXvqqfMsPmjH9hS5he1NhhUMPEsrMzADMZELiMb8xiY2wWBjGMdwnmIIcZvLH2e
6Mtt1izmWQWlQzeyF6SaigJfEQYttGH8edOTcSJzM7qXT27WVK8BLMP4Zk0FjbRubCZ6kpXsI2dT
O6rj3herqNm6UC9T4Po6O2SDEh+pTzvdkSW97N46bi+Ezks3dTYRrTGSUVpBz12RgxxBzFjA+R3K
BA9x62f/idTR78JvAdzkxv5T5mV0wgaj//WZ3V/yLPTPqkyScu9GhkqkiHAEct1YZX+ruXtgW70l
MVTsWMGTjFluPXVpnEbMhlyJz7OwW/eC57nTB8/wX4xjC7JRlNaEtJopzDQ0ZDfwvn3TW0dC9t34
QSYtspHdGUiBuLekjn+akJf/rfIrtF62EksT/RV+5+fXchxyFCYXvBfVAbxSMNrF3sT7xeHdv6kp
DHZWEeCxgzFLZq6MHbipycczIkx5DsKQ6lK1UBW8cNM8BkGOJ3acVUSz+WySe0vQbNgOs1OAEl9S
z7thdrEGLKlc+U8TJRn8HnNOWCb2wvHJ8Hp4ceUy3ygMDtQzDUPlr7pOkFTHKAkgPmQqI4D2+NkB
qMWpVJNk3nTEX6y77wK8qA9OQlUIaPe5jdSL5UdgkK1cAM5bGc4ct3kUAefg50UagfSQsWhwpcqR
KWHF4nS0oHcoMcH24s97iiGdUtgg1FCZT4uNYOqtRa+IhyFHZVNyQGsGF+16y2Pz61NrerE1pw8W
RgQ5ZKQ5/UiAyinS5c3SbtirkwFHSpnku08JGkRwrCP5xY862WfwAoHOqBWvrKi9CFZOn0EM/v+7
hxFRopQ0CUN+NVOMmsN0ABsx+Q0ZZwDwTJZCFPSD9MQxnc+qanuwLbNJE/vKGNlj3StJa7JE9xq/
ICNBcASrXOgvFmo8yVj2VmhDR+67Ex9e1wSHyqlJaiTtZFGBF4qjF8iiAx/CrQQaLOCT4PURO1Y/
oHKrfTIKtfc0I/ePFI8vyUAlx1FGLptJo7Lqz5R7bs5w7ywbQ7m53NDczbdxHDRCazpQuPbfMpJg
PZQN48dTZknV3FzXGvSuxRqWrB1T++XR6iY7IH7t1+JaJAWGSfr3CJ7Q0nOY+P6DxfTGwP7xseSX
e5JsHJs5o/05GBMoullR6hvYal7lcaGma8PGwI5WbZ/o4K0kcOm/kl6oymSF+cnaYm3DRqggWWH4
i8ZPNoGwGLLIxiaPYpTg5VCWey25er873EGqlyWvs9cAxZbZDd34D9UcXO1CP2lfnK7Nmw3dCuG5
5rn+RdxxgZlMfnfLQIZYxC7TmYqVYPSYIKk3VXDOmoR/AOUetiCtCyGgzs5q1RPrtQz2abp4OvgI
HDkfQBP4pGVragkR87zVIHMIv3Whj52nCuvWMQNh4XA8Md0azlM2oqwUqmUzdTIJcL1E3lsGChBH
VBbV5Sljd76OMCYPajNWudtecdNm1a86xT377QeBGagtxPS+DuKuH9dFZlvxc2oREGKz7nNDIA/b
uMFXA9JDWqsE/pj7SQiIJRmmrqg4Yj5SV3fygdqwaxC/IzrhYiJJdB1T68NpFOytBfGiYspBvL9a
TlzEP1GDbgWrjEMZrO634icaHHis2p7mgsp29NXr6D7+MAIBfJcPrnIIYdpSbllHkZxL+nHZkkKg
bViyhwL30vuLvIQz5APwFIu81rSqSNZAM9JHtC3Rc9jfALZ8Q+9K8a+xB+USEhLJJwnlMUQ1hCBk
MZzyEMvQkQNtCe4UeOsEOIoVd9yZFXvEkqI+71YuXr1WsYOlkQtjWofvHSoVk7qq5PQX+RwbK5Pn
jGsBuVEVyJCUYE3mx4v4L1w7foZGEU1D91aUae2vK9Sgr5mzmHWoFaQVN7B5euu4XD+Xi7F4slL9
CUfHP2jlDMtFC8NYmoF73QVgF5J337EnxIzFKYK/zBg+4TXWW+5rmerwc6EiIkl2rrsA8Zg4/cF+
SKeAi+XH+VvdNEl8G8jo76jMAJjeFcvr4EDfe7Qym2R496fSSbeRmWGnUlKm6/6F106O4bmq6ubT
1QmPJymY9BdHTPjVzaNEcCkXymdpHvefHUtENmEEbQyKWrlgmKh8/2VmPrCPPdUY3004hNknBiMI
ZpNoCzqjw9i7myZ2yQnpgpEoHf0vl2r6EzlkMrXcV0Xy1sPrCl+oI2Xa4smJfs9mMvvIcwgpT6o6
t87Dco9IWn5ygZ0PyL+kKEMv6LfUM4NKBOzfQwLDNjBfKzG3nwQlsum1CMtxbleNcfl/PhRSREeu
tn96dtkP535AzxWMGshJgyJYV1et3C5MzAReEmbB9dJHXvYTA5y8TDPdjCcnjxp2dUUfqL07LFxA
ofKpfZoNOUuZVsN3cbm0EqNl60Vz7xT463rswicKoblykwBhs1s0VfiLlbN6GXzXQNgQlenMlo/f
si91JMf2lwPfx3ofCYlb64XE11pxSPtHRzot/K9GWoY+Bs+kfyX30/LYGngRLn0Y8oKYbdqDR0DZ
bIDMVXijoq5QtzAKR9JwTFqW+If+JAh2W5AW1L3EM91sHSnJI4LFhJBNvHhkvSqsMnn2LOhudjbR
9bC1lk6H9yRviZRyh4nXrDgBf4DuAluVkZmztvz5pLqq0W7wH4eczPQpQCdsYsb6TbyI8M/CSoly
Zp6C9wTsBj6LAu4yeQqLqkxuhW657pZqjDbMRK73X1QT4F3DTmZLDPfHnrkM481n1wTBALgQSUDk
AlZkr15vUVOh2YLCfQxYU45utRVgugZ2SpI5ABgXnhM3fTBqpd0TRUHZTXajR0jbADD11h7buDc8
8naxy7mdPDbk9hz+rgHOgrVKXV3vWErHBFgpfz1NY1O/V33bsvDIhznBWfnAdjLd4ujbpVxQSfgO
QFVA6iXl98AJNt3CInKLs5MPWd/t7FlJ61OB3ZK/1BDBZewT3jsnqFu487TD/0bEQz59g3BQcjHm
8nxzp8EulpXvYeP6se0g53PjYIkAEsNlW2i+1H0IiIUf8ZcCgL18khYIEkg6eZUOrw09ga/sbqeE
CoUw+QdgeyhetA598N44FfalxWfIrVjid6K+U0TfNDw5dBB42fx77mk0TsuELSuxUG8VzgkebGkn
jBAsKB7cpCTJr2pImp8yDiMEAEfwV+IGwS4IDVrTY/09n7B3i/azzab4hxVe2PweeVFQE4mvm+uR
FbftWw2aAXI8GuA9FhppoAAQxPvDDZffhZUqQnFc7Aj20UJOZ43i0BEDttRrMNnjoVxsdW7TMe7f
MPtM3v0BCWj3vduDLNioQc+0iQwx54ifkph/pa6oSl9ZMbn8nnZB5tSzaKvZU1YR/NBMxCCah33K
aikfdjoK5U37pji6stBb7eT2f5JYH1l6nPnY0ei10ZdgcWmmQhbDoLXwSO7IKdg2Jqps2TtNzRA0
8GyEk2ch7/gxkgqCE0ANWywvrYXNauNXYvyqk2qK9gVVlTPspjiiM8HLUSPWINlrygc5PMAzQPGP
3Wn5qlmCYRR16iWfiUHwbl+zkwoe8EtuGCvjilC9saALl2NCALRg6JlDkGuci/qQCtOyOprVlXVk
3RLJEbX3Z0gD9R5ag+MD7plHsWC8sfgX+3o2z0HdDhdMPPJAY45FdqdwMVzUIyiCOZLRQ/KvQbxG
tVk+vV5lQKzsafy0yUMLFCbiobap+ApnfK7+gctSQg1hHb2yYOIzrqwwtzjIIkG8s6b8nExulTvN
axKpioo9jjiskkPD/TqGjXLCgYq6mEDILrdctxZ8GJGvvHWBC7feNwNb0AQPsg8fHX/hoQomUfDc
m1b8wl3Z5D1qQ67RBZYF46R38Ikb8Dvks52GLzhgs+vSVWUD2CA01rNZwpEKMx0F9m3STm+fOMsI
ETKFtd8t3TfPhW2p+EOqwRIP5MT/nJ1Zj9zKtaX/yoWfm2jOQTb69kPOyVKVpFJpfCFkSYfzPPPX
9xfySyUzkURd+8AGrHMcGcEdO/aw9lp6fQ59XT9UDGJ4iOpOT6Y50ZNVIvtxIrVqvvU2PdgtlTj9
N1WWIvqMGsP8uVIEURu5oNgWDsf6ET3E6HNDF2cLDra0ftN7mEsPtUz3IevQ1dnCeerSh4oRImKU
GGWDByj3kw+8C4wmkRIYyj4SlUv3Os6Yazw0mZgZYRkirujoVVDmQQJsUvlF6w4VVLSjNRtxB6hQ
3SHeainRgw7QpWeC8pS0qi3iXcD9JNTNrE58igcyy13TzQPZvTEpH0pnUpgzzmRB+90MnDw4DjGT
OsgouVb/Q4N2MXmZmjEJoKBTG8oS1uAyJsOgFdXkAK6p8aD0qGuqWwM5g0zZdGZJH6Zy0AKBzL7U
/al/ZhggmKt/hFp3PWOLfTkxRslYVDtStyzAreXTrq/CvFU/wZcbo/jtK7T2m5fIgCrvS+sU/fgI
UEcpg98uwXbsH+ifccHAfI/A5Y9OB94YhbWMkd4ncr0ZGQ5TqG6QQmQBEcQJPRFGH6yJ7POJmr4z
77pCL35EtVb0x9hUKhpIWmWY3THmIesY1xsZEMq3IgPCaZxoF4Xh97A38VinCbXQqTxoOfg4q/3n
X//1v//f//01/p/gT/GhSCekjP4L+qsPgEDa5r//pWn/+i/cuvyfz7//+1+kIbBUWgJGF6I216LC
xZ//+vkcofHG3/2/jCTIWqavyp++3VbVjsxnOKZqqn21dfIJpv2Y02ZwHhnuRnUnspfaoXM/JvS1
IuBJ93+NuPwxuqDIjVaEy0yn7coO6uWPoXs32QPv/vdEA+6x08zS/aYx09Lu9T6bsiNCKowDV0lI
SPHGlRnKtyxdFYZtwNpvmJcr6yY9ICVUhq/EismxziZkWWzAcULYwTuGI39pPgRX99fU3MvtGhDO
GY5mUjOHA04g5365KLApSkkCvDcCIEPz6BidDXFka1rZhn4srafNwLXBNZeNpX2wdOZOIcK33JTX
2RCUhUq6qTt0Xgv1ZFOmjSli1R1BAZKaEp+oIHCdjHHZfxq0zne8ICOxeXd/E4tPZqiuAaWwY7mm
boK0cp3LPegc0GwFvfo8Ca0HnlSOP2DP6/eNrkLVZRDUfJt0PTjfX1X+v76yWkPTVQ2BFaqYGIql
mdKqX1ltMTdJaPl28QmqR0QsytzJ3vUJk4WMEc/tlnKwoL+Mxuw5dFDnWDFT68bqhilMrFXnv1T9
cvUOrGzdNGrxyS+G9jnJDOtT0EiYLvyIK0tJi19u1HAs3QCYZ7umKU3o1UYb3VBoCJjFp6Yls8wB
fmwZJqoPXeKOh1qozuf7B7v8nJpuYpDgDR0Lu9TVxee0IOypRsYfnlGdZG4hdGWbhToGxHJRfqLg
T9/IJjy+v+r1gbKqRQHf1HSCcEu93CU1DjZK8+25SAjRN7Ni/ztsqGDTNVPmX29eCzOlMuZYGryn
Sx+DbVYqJTb/mda58ZlAEd4SxtEiWY1imu7+YjeO0zRMTTi6ZtJoFQtLMRkCtyldS2EgOc4Pe93P
SU7jQAWkM79Gso6sZBpp0/7+utq13Zgs7Nh8Rfyoa8gf9spuLAXwqO6m/jPoK69UjDo91AZcvAG1
FkS1Gyjqo2Guf2a29tWUGj3bpGnRGfBhrKjxtjaDDwP5nAv/ywcoS15ctzdXLvGN32iTcFKFtik6
quriN1ZhGQwN5BXPk4kyySbMbMpyzEubD3mD7mOUFtXX+8eydLhYt9DxU9gZR4ILuTyVkGx5dkLF
fNa52wADmR9oKQqAj7ZhcDZgkTqZtkL3nvGT9hAhibu9/wNuGDr+UuN3UN3SbGNh6EmvMSbSBeLZ
7kb9nJoNlaQy9QHj9t3KUsuXHR9pSkgQfhZAG3QZxuVmg3j0Oycr7WcI7dxdyVztAfg9OSHt/GMe
lw8lkd+G+Vdjp2k+LBtFATignrPT/T1f+2rL1VyLH6Oyc9VavHItYi7g+EfrWRlcHb7b0dHOZZp+
Y5qeSL+AirVP1WnHjGy0svL15+ZZcljUcXjSOYbLE3DnoXat0jSfgXzQAVWsUexG6k8HZ06sdzSl
3qdgjQ5+Z0twiFM+3N/49ce2eJ54GjWNkAK0xeXyvFAOMwON9qzHRLJaPBQjpE/hvDOipv/3/bWu
75IthIpQnalz7Wm1Xa6FxDS6G43jP6vAGQ9q48qELrSOQKTbba6O8fH+epq8nBcPkwBbaQicDBPJ
KlRSlwtmIC56R83o8gWKVj4gbhgbp56OJ6XhyLfqg90O6jlD5gYSqSlA5k7MtnGeELWbPzRQTv67
AGxvbAC2iu+toSslVz/2YVQvw/jJDS33/f1fvDgh2wbPzl0Qtsp/Gpq7MMO+mToIY7X8QZ/z+QRf
WH0qlEzb0YxLn4NQXbt/1+sZqm7zSaDtdanYLtZTgRwhgJ5UdCddFGrzgcF1SER9eP5pWMAu7hzu
b/Cv93r1SdgheCXVEbB5Odx+d+FPe/ASBQCm6oE+cvvZNZXsaJp6vrVDdTxHxmx8UwYzQQduBA5S
Zm1ynOlc71Tyl72l6+PKo750QP/5PYKIAYOE19BdXD8thU+l06FTAi+TZyGanrXxe4hLP/zHL2nB
netwlBw/ahofcwAzkAzDjPrJRKDI8QzUTj+vHNAi1/n7g4AgOYaBO6SrsriQtOo04JItnyTI0n4L
ITQgBROdJozTitX3yEcCIqYwC5kRSo2TcbA6Rf0nLfUo3PWZSafx/i+6YSOacF3XclTdkeZyeYlc
VRkI+scWMICdHtxYmz7BLTUdqTsYf1SNgtH99RauWB4A74Hm2jZIZ13VFzaZdMjfdJQ5HioYo6EN
hsVpeNQTm+Z2ZYDJPzlVbY9PNZXtF9Q1+3rFRHXpFRYmShzLq8/5a8Rgi7i96VIUY5qweQjHdDq3
SNRBDKqOX9yofiLYN6HRCt9L3drfmezVkP4avEsV5XIb4dQTUkmQi9PXGTcCDBSkwJrzT9BDsBTY
Q7zxQzv6NBlCnCIjBQmSUWEEMvvz/iEuP5pDyswHgwzS5HmhtHr50RoTLkOy9vRc8tNRu7EtyGtE
9J7nT2w15Aqe76+3eEZsx7FN12I0WtVphrt/PfGrUC7U61DABa6cHcftVYY8KT6P9BmrgFm3TZpN
PN4rdrlw7ixJNsqTbbBPTdXsxc21mU2g1u+0ntmq5UlQ8UbyY4KvqDWbrW1V4x6uxWLFOBavNYs6
wiIP0GzdkkyOC+NELW/KgHuiR+AIh85hxnSa9d5OaZecKrWspwOEX4pyHhutbGnYg2vYxh2dn5XN
G9c/xFWhHNF5Sy2HqGHxgXMVaE/NzJeHso86vKPPFrbPGXDyjJfb7ppvZqfZjPV2FPx2RgBJTwbP
WjtOL6KPrOZdS8NV/UJl16JAAouwGn0fDKmWA5gXxs2nGJBf8lzByOHvVPpq7q/GhHhzrwHZx/GE
Xa0+l5C2hmSwFVA5CC0gsQcW3YZEaOUUIRQdDaWmnhuogRD2ycyRnukUF4rMQSM18oYu63r0GyPQ
9VvmpJTgxRggZv4cg61PPxBaQ0c4DuPY6Rv0I6Dlvm+zV3eE3Ny1DAOqGtI53ZZH/MpmdeB6yCEA
UbKbnOZo4g/2hu4ibDj6XP6mpuKsfDRpHK8dC7ZPQ03VNf5y+HLS8bxaMGkY3UaKLPPUYWw/wpVb
fkITNVhZ5epJ+88ypNU6l4KXdrGvEvaWGLx55oHVQMaZouG5Ng2EWszeQO251M9KBsci+t8hY0/I
laRl1mxFOCUrseXSk/NDSCkt4DEa1RfXXLz1Y2LAd4k6gBe45vDZrNLokCNL7eUI8fUQzEsKyKgo
PbLdauUQblwPnaqUTaVAkFcsj1qDmK8oIw3JECYLt3aeR+8zaIz2g7TCkZmOM3AfgU4k+sMp1ZgP
903rxpcmnzGwKyJ60/j7xLz60mHW6POUAaQMcg3EK3DQ7LcSZdHbLVgH06byTALhVe1FrNAPRScQ
IudLz0wmwmw62o+G40/WIYiH4CtIfsj/7+/sxqXhiwpoEomZ4I1ZGFfchGMZZmHoNSaKOGbfPDA8
CKK+A1hm6chh3F/uljFDv6ypAMD5C3O+vDO1mkwt3bDQG+yUZ3RMavybj/MYx+QAywMqKWkJxcYU
l+8Cn+7A5LTae7Wuft3/IVdRAcZMdZySk7BlBXgZlvTmCHigDjIPBlUdafVRjI7HnM6YfDPRKp03
FZJVxo+xAbS3JXnSo51dUCzezI6lBL8TMarle7/TYVuFqaWebWVDZ8MydrXmBrqxKYglYy+O5qF8
mkEk9e8rTTDp76pwHDXbzO9c41TkZg0AB0Qt3Jz3N3j1gvOYGlTZCT0JhQ1zkfVDEol+tE4hxgGs
/keSxR7bvofdFdwQ2n/3F1uWfnhHOU3+soAQU1RZJh6AGnIn4pGANC818kMIrdAvRjxhyU6cyT7h
1ATZKPqb80EHNlBJYa7+pUSNJ33HP5p/0sHC+FvhNNEjgtlaeUDDV/8VE8NqKyZ4w+LJySi5C26Y
TQVwYYFToTLT20QeVJizAU4bqVozEM1na9ad4rGlqfHP/dO54TdtToVjIQU09KXNj3asU2pXEm+Y
3H6HrJAFIlZEXowbO5SG3rxrjACZwzKIP99f+coI0AM3oFHFbfNA0XS53GuTaogyVRF2aKMyyxSP
HmQAP7voIQPl/Xh/sRtOkgDfIvliws+gsnq5mGExDKCVFSp6hjOeW+Yrt9qU/A8eIfwUnSNh6jaJ
1SKaHxB46CMGnr1mTqhmAnAGO6pqChqecCpBpNAhODSBg/PTbH9/g7e+I6GZaqv4S1msvtzgDC7H
bc0i9hATSinf6cWxhXJ4FzosnzUMrTIeZW4DfR6O91e+jo1pOUg/jcHyPmiLywyG3Rg6N0m81jEL
8T5UKP/sEUUJP+mBTlN3RKkRaYti9N9uujKWku89WT5zO5dbrkvTmGrFj70SeZd9MpTKZgLN/m4c
Y/vPiAQdShhBwUwLtdZy5c2/Ml5ZKKc4r9IopKBmyM/x6tEFOh5ETjfrns0Q3bbg7/o46z5UgLGa
raRXV+dLhkM3UqMNyCa5opdLWWA6cupDuoecs84EHppOAsj5JrCbcT9BvUfLV83e6og4VLkqrxD4
fuLWy0XrFLj+pBrCS+HueCDNgsUKTaBNPrfRsaX3sXKe128vTwKJju1QP1NtnobLBXWRoZ2TZBZP
HqMDTEYiHh7H/1Q2MgSol0ybPMrYfZlD3h4y6cGko34oRjhr3mjN8mnSBLUHmgSY1cKoTDtOTD/w
Ta9pK/fYtCA7oaXId2YtjA1IXfUlZz5tZfdXl1cuyjsl7w9LuovTjnwoMUfVN7y0ie0Q8G43A5YZ
iNc3LqG7B8EhbNTCysSpBrr61siO1WlVEmnohD/44sujN1WtxrvHFoxLNOK/1gLxANg/iuIJTFYC
R0bQMGvw9mOm/2PjI2niUZ+7XHNWkHDMgp5gDtUwBlKqeO8rhfveQezkGEiqNwCxWbxi1TdurSsj
STpdpq7xdRerajQ4hqA1vUnNDBU2qqaB2CnwKcZqITja+3uUpnKRgslzhQ6SK8RjzvNzuVqWii5W
lNz0zBLP0IYi39K01w5ROP00IDP07i93a3PkAYSLBB486AvL7ZhkiyB/MiCMmLJtq0fo5KngWXLY
CVZSjlv2Kmurhk64TKS8CMwrrRpmkwaLl3aoRKhG554U2LoPuciNcwvk/XMbadqO8mWhrhiOdnOb
Dt6JnIuEc9nDqKE+gD82dD0D4vXMAd08l8UWZpyx3lSMlfh7NwKGtkdqQ0VbF+1eE5WIwJ1c6l+t
YcPR7zOxv+GfjeHIhGZvUg9zDufEZ9AVvr4CB7hlBAIeBbwbNVbc+KUR+K3vB3XEMPDsAELsAX/C
lCGyUx6T0kxhoqycz1Wgg9FJ5AQGR9rkikUOMwPCL6spgFw8a9vf6DnWRwZSs6e325pjq5pjA1PE
EhambbbOWKlqbXptUbWfEFjKHtoWdqeomc0V33j9valeaAZFSkJ4ApzFhlAmsBRYKQQBaq9u/bDV
911lwvUc9caKI5Rme3lhZaFEZerY0exrzEsSWE3NNKAAuu8AtwqgQRZ61H4BIN4ffCLwPUh6fzcZ
JfMxKqQs9w/1+qFneUFvHNgRqOS/lv8qpjAgW4JzIne9KXTmd2lpPiYlRLeU2HyU6IEd6iEMAvfX
vL7JrAmySGCjRMbOImyEjBE9wEnyVVCqe1bnERozMRjoM4r8ySqQWW6GngHsQvl1f+FrO5WxE5Yj
m5ESZ3R5LxpnKKsKNJBnx5ltPpZmA0E6dMlV8uX+QrfsR2bzMqmijLCEUvSK1VeTgb8I4YfwkO4u
30V2+LlWOdr7K90yH47RlFVbPuAyz0zCVo0mPXC8MqwVEGx2ixplVMcP2jBAGZfkVf8xSUX2fejU
+I/F2/jx/g+4daYyiKBAY+skAYsXgNy1VJRssj2Yo+b3PvSACBmR77/dx5CvER463BS6NUuwUR8L
UxFwJnhWGMc9zKZt5RwTyotv9jKsw/sJHI+iM02SSxuhfDs7cykQtgRm+kOYc/7AKFFNDqf+vn9y
N64Bwa5j6wD/5L+kEb26esIMTfDTruWN5aTsfVXLDtS4x23fV4hrgz0jxkZ12aJVuvLNbq1M6IfL
sYXBx5N//mpl+jwSHo7PYWQ8+w5lUrxz85YpD95TKGtjkR2h9et2YMrWmk83bga1SdpfNCQBXyxv
RhH1zJOGnfBCN2cMS6G7NbVpsusGJzreP9/rV5Bwy2XIE2ejUlBZvBdhrPR/5y49ZodpY/lTNJwy
k6IKdWK4VhSUAu8veMOXsi2HBhHvLv9eHqtSDqIsY9yLFsCl3FvnznLhNokMFBSHot4JaD/uL3lr
jwIno2GqWJFlXH5J8oahgpfN8Nweju0AAO2DqTO7oIrChGMmcVfcza3PB8SBMqVNDgp85nI9GLFn
dTIqwzNMHXQBvwgSshlBksF5u6+mK0uya1CRui5rRO00VqXaG95cWO5XrQ/7nWONxcptv3UToPqw
KArhUsSyx6Y3GiSAsK94ZQV7cuVmyhe0APJd0BeA261Gb7YwMf6IhP9GyCaOhTqEIRwHnJ8J0m8R
o0FfnyDQR6CugfvNN4zB2l+awv2qa2CszZG5iFqmZW82F51wELpMmSQYtnTmry9+0Yqw7BNqoBSs
jm2QBDvTLfyXDlKSXcVsZrQSGd6wTx02RCr3Lh8S3NHlgrATMMA9kGT2bWOibx31Zz3X/TPCRLTa
rebz/f1doS/kqUL0SkIJETBov8V9UON6siK3MzxIfdqtFcRQ3AA13EXDwFjCSGyw6SMDwo3eFKQK
ff1YyCGfgd4v1A5hM6wc+I3nWafAQJOIx4vrufjKI0KLU2EPhoekbUPX3EHbfQMmhRFVG13IUz24
5aFhjuFUgcR6duw4Pdw/khs3lpxTIlHgzQFQJ7/Qq09u+rPjR12tI4Uz+MeIbro3VnWzD6siWNns
Df9naABXaTk6AF/0xdMJfaABQWmne3HmqA8MmcCI2nX2lyKeoz+TiKfH1ujVFS9/44QBjQMAICOQ
XnfhdFvXEr0YLdPLVYh8YRR3uxldCDhcNmmFouymh1LwKWihvdnCzS4ehDmE3crO5b1ZBPG8p+B4
LPph3OXFZ4Z6Moa0jwRoQm3xe9QM/se5D/X57bcJ3IxFuVW26SGZufyWRTrAwFdohqf5gr5LB59p
UTY6k/lM5Bk5nd63246L9wWpwtfEVV2uh0LxgHgs3a9a0bLfo2LaHvrxylPB6MHK23nDTGWjX5fZ
PaHkEhQKe1+g1GZqeiqV2y1kryPClS38yYEewl1+f183vBLBBxAcmYIAnpef89WdcJN47o2SVzMD
qP7i9mR1G+b/UFky0HBA5tV1/JUlb+wP4yTH4hLypi3NlImYmOfM0T1mt9R3dWGVFPsa2Pts6E3v
7+7GjaCUaVGd/k/rYWElTYSomx/7yDxpEqNjwbwxbAJUwXdMzjHibfTjd8UY7MMApwEp5mQ93/8B
N/wAM3IOzTZuA+jLhROeolTkkV8yWhkOs8J4vCGhb5DeQLuhjxr8RCB3ki2DWU61ckNulHTxtow4
AbomKSKjvfy0zDBXTVWEKWGQJSbGBH2I5lQb9aUZ7WzEuxQHfr4oTJ4GXYu3vYOUtzOHzh+zFfb+
/jnc8Aq0UklxQTlj2H8nT16ZWTIqKlm1mjzMSqL9wTKybZnG1tuD+derLCupPUxEHez4yYOlxv5O
d0cT2Q9YoVsnK74Iy32eo7L2uihfw3Hf+sw8LIKbRIeLMZDLozZzgJwuQ+sPAyNh5sNUQ+Pw4gaW
9ommZfqjHVVoAIWWinElaLtxl2Tzh3IJiTxcW4t3Jm4V3YaYMn6AAqI+OXmjH+NYQ7MiiNbe77+N
pIVnd5y/ka4jGA9aBjDtwJ8ZKF08iDo1EVMB1YpqT5Rl6Ft0ZdeWZ9T7Ov8QIBOJru+YA/M+VRUD
xzPS0UwUrTzn164L3CTdH1mz13GTi+ecoCeZ/SnLHmLi/gqJ0HqKtiox38eptIb3XZuvTflcn7ZE
beMsGdSQUPaFO2EqKrBUJUaSNhyzY56q0b6ysmYndHMtVrm2KMNyKc/IOSwg1O7iwyLR2qIyxFhb
bFfNz1CLcpg8uaIw+uQtM+ehnu3UyYU18f5FvbFFCSTkBQfPw+TMwmn0dtnF6Mj63gghXc1LWmeP
XRTmxbZMElr291e7zjmo1NAOxnY1BmuXqxnMrCI7AroWYlvnKYUKbe+XHVoxiHzDnjt1XbvVS4lT
p9zt/7q/+LX90M6TwwjsV1BdWPjmgskOMaA/6VlRRoUv7aZNbZU9M/a2u0mDqFoJIa59oMxu6PRT
YuQ1uJpsNDLo6xDl8Vq/oohqpfpxAMWyv7+r6w/I02pTGJZxIMNLi1sxCB0KXzTMvYmg+kPROPOT
wgy5l7a5u5bS3FqLZ02lbEOpm8j+0u2JSKQleKfJg2NIAjsyaKhh/2ZOOVkrzt5YisRJQua5TGC9
FvFXjJJ9O8An7k2diH6itZV+yGMl3SnzHK8Y5e2lYNOjEwjudOnnUOQoVciuekYwivEDjCL5SS/M
fA+t+Br++YYJMiIhIScEsbLpeXmATtOj1edmg9fD9nV0atizs2gA81FAEDgPbbeytb9TEJc+3KJt
LgE5gqY9rI+XCzJJrIaD7fceeoIZYpuOFZ2ncPQ/FWZlfUd+Qj3WhQNXX51ROrED3rFdmenDSU8R
m8GVl0jRIrp732avnZ2FwyFzAYxEDW5ZCctqtOH0GMUruA5g1dCnYC86P/FCuGQg4hiPcIO+cdiL
ogOzg6CXKRRLd74M6LvMHPIUYk7PgMD3mwKi+ctYhTBnwgZx0BrE6u7v8YZVydAAAAFjXjZuZ3Hy
7gi1ThZ1XgNPtJfDh3ymxj+fhGi04/9gKWZhAC6Qa9Olu1wq0rqxD1Ot9eDpSkm3A/9sKIF5CEnM
Vtprt3aFmzFlGUXWFhf2hAJ3B/FV3HpjHzUfHEVzjwS82guFDmflAG8YiaAQTeGEnEhYy6ZnBMlG
qVai9dRqhHFeqd3TIFBUFWE8PNbVBFfVXLw9pabgxtcihgblQsZ5eZSB29SOyNTaK4YZuMkOuhMf
KFqKbGOGPHUI2TICaGN4pHUPF1bhGqn/G2KWsllp+d7wFMRevMsaoEQqE4t4oOtSZI7rAgw4BL/T
xxa5g/Cc1xVkdCQ5Chyonemn2zcbkmPgmCSoiXWXz7NoJgoNs9l4wsjG44Ts1iGCBOZkKhAn3V/q
1v7kEZOGukSX7uLZQpVrTNCNIjqXhDu+6v7O58jfg7uboDBQ+sP95a4DD4uuF68jTSk66Es0rd71
pI2hVXsuNx82fibcJ/QyTmVefERfKDo1UqoLep9m5W7e3CdhAAkwRYQr4AVkhfmkIM7rjY0VvcDs
kX4bbCvYwb4gaRXLen9/ozeyQCrU8tYQ+QIJWD4xMWFGWbVl71lMYQFAixOEylPUxLbT0EIz09Qo
lART5EAtmc0jCVMW/DupleTHqCXN+f6vuXYX3CVGi2S9FaTa0l2EE4Tm0NHM1N2qIdghwjY/uX1S
TUe10Yo1m7r+yPLmQuAgJ2ulbV1e3j6s48lMK9XTqgIpsziBB36HUp3xeYJD/MW1odxGdSpOdnWX
lCuIx2t3RVvgbzcbv8h7u7iwQI20CWol1aNHUm1FE5c/tKGO/hS5AquMK6WCrTZ2fr75gIGiE1BT
WmGeaomzjOFqNa0BVd5Ag1TOjFvnfZ7pzc4JmmzFkm98SwqcAJcoVREBLiFETmNVoWlRnBqKxPiR
i3E6Q5oC+aAK+d79XcmzuoxaGFWXM1om9XOVj3n5IQPeSMmpP3kBiOkDbVUL6ubcOqWg/05o3gIM
aBQwMHE5wjJR5it36MZOBfB3PidvAdnC4hFwoOPN5FCpR8hUHBtSkc2ALskGVrm1AO3GUqCH6IYA
kGIMb9lUalTFIPZMKq8EDL/X3Cn9lCGPhAJqHa24wBsGSlGIviDFKVKGZb+spvyDMvTIrmBGBd4/
Ko0H5j1DvR6W6K9ZyUV+qLkuxZufMvqtsCpo5JfMtTvyDF7VgsDHRlMYIv5oIA8CfCkQkyC4FvO8
a+HK+1W69ZC+cdgWrDN4GdswCenlINVizRZNQhVF7NzL3KHMjnOlutmhChNYHTO7QwSloOq74uxu
HTD4LNl0ldQOSwwndcGyZ5478+YEuVS/sn5G0EVvnI55QN0uf+cKCnf3L8r168I2IZIA/iBf0mUn
TRul+pDrZ15dGc2jPTfloR31jCGsKjsOSrNGH7BcD7ixrOrJqSqKes4yKtE66HTt0THPk5YWAez0
BiqW6NuGQfcUt2ra5RvZolJXLGjpD+SytBZk21xyBS1zXLUo8pB5aeOMzlXTn8oJotptZtQ2ZNgd
tLF5oDEIl1nOLqSBvx+ccdjfP+irZxXjh+eRAhRYE1zCEhVcV6jwzlmgn9EOainmVmM+vNQW+KWD
O0eV+mFEsdM++Irr+4cS2hCks9IyCR6Hkhr7PoScPlqJxa8KdPwmCjaGhM8yC8W45OXFCgM7AMRa
Tue0rKxNEQT1w0hndWsxNgOUIkTohgnXrYOkFDW8JDiWSKy9NaWVP4KnVoZwTCqBUbn8ERovvBIx
TXIegOnshcOCiImPnhDtLxUx45UQdfnGy+UorJN6yHl6wtTL5UJzQt8o0/tzaA9j/SHJ3JTppHBC
CfzQYCax2EBemyDcjOpbNNHyRBVhxRzlll4/T/wGYGOUJrjkKsi/xfMEY32EiIbZn5HI0/+x5yn9
ktZh+lQ3Yb+yXfkJF0tRgMTyQDlQ4FzOpM4o/anNYHWQ5OUCsYmq2dskYCtPw/W1ptRC/1DGETiw
ZczoZlZOJ37oz31fTo91ylgvVBWo0qSjunFgt9vcv003PqKkXeGRlak4dc/Lj+jGzGfm2tydDb7e
8NInBfF4lxnTmKF2mNmpx4ib7qOQiHDxJkhbU13pHCx9NS15oiVCGQabAcOpCzOyy0TAOh40Z4ws
RqMgNvMpPTBexzBJUgmYr3Il6pCgzAw0vNdIla4GzuTybJ0nivIMgY48oFdPYpe7vUCUfT4jxBXo
7qmvSeyTjYP+U3qATrt2Hhx6f+rn3IQqj3K605busK1ntXe+dyitaE/D7DjGMbX1SPmuQLBXHowe
+vO9okJfcGwYMAvqbTBSLvgV+nWcftC6WKDNUchBqB+OixLzc4N0OTyaUQgL51u/MKgSngmN/gzX
ZBlCmZEbgfcN6H1F1UsedkhBt4jaNErKNEXf5w+d0NuDoUXKSpR6fWEM8LgSjoeHkFn85ckmBqLV
oz35Z1UFSRqTe21De8q+vHl7rEJn2CSpw3oW369GNbjQzc4/o1mnx5ug6SRXlNkPVA07q3SOjg04
fC/GRDfBkmbBp7euD6CE+Q3CDHCzyJ9c7jIURT4yYuWeZ+EzG4qnqjddT89pDhP/J/KAwS4J0s6F
q8tu1+bTr70FjDakM5TuGCUknLxcHEa+Emab2T2PvYY+kGpl7+LKyT70GoSPlcOq9zd7Yz0KMfDx
ybkfphfkn7+6LC4kt30Yj+LcJBWaxoVh9Iid1gyXNaVCAtAE1Ur0eONlhS+HgIM0RGIalo+abfsE
4FUuzsHcylEQ1M7ngvRDneiRi8o3YK+swoJGBmCaKCJ4niKmVQctzB6Txk3zlet06wjAllOg5nZK
WqXLI6hT+ABo0nMESFB4SjC+wBZe7f1eTR6zUolWop0by9EhsRkcA9gqRw4ulxvyWLSoP1nnYIyz
TdgyGFIEk73XAm3cTCrdhftf+Dq+A+hG0YL0XZfVxcV7MJqcJao0gdcVSBls5lJHjhQGEe2nXfj5
u6q3bDS+JrP/DAM8qkQuciX56f5vuH4ReA1Yn4FFWC6uHEdm00j2jQZ81qgVp65BrT2JwhSRBook
eQDDYYq7e2M7lxoq7VyIH/lvmW5Kb/bKtDOaXBQJhsCDTc/dZfRMj24h8gOD/WvsFtdBC0vJ9ETm
J/TAFt/UUKk7oxkTeIiJK/oBEsqg2Fsqc5r7Pm3ct4Jd2Rl1S5nAwzgi+ziXO9PKpETLSEebWSjN
Ga1LZZNndvIdWeO1wsSt2wooiPIS9S4s1lrcjtI30A/VOiTbLGs+GAkCnrmNVFmpQR9eD4O5jUeY
UaGTQ8+cSSQUeN3wcN98bhwvLw5pNQmChMEu9uunSqCWveue264rDsNgfXSmOX7ng0B5uy8gYiB4
wfFzusuST5S61mxBY3PuOY+jk+VquakNtBG2eZ/W2zTIojfyTeJ14O3hUaX6SxJPtnn5MaPZhJt/
UKBNGzX9EcSDxWS+Vp2YKGtXeCVufExZwKPMRA9cXsaFnerBkGkBOgrnuWyoE1RVo/7xy0r7ZvcJ
0igVc9OeObUjGs9Tpz7OphJ/RQnQXHFJ1y7w7wgZRgw0i/RGuqxXN7Ms5tZgbLk6j6XiUKht4c2q
k+TRKer6rJHhH+/bz1+C18tIn5E1QhYSKVrFZNmXCxYtIodImJRnF+UaKEvsNFMKD05yYb/MyFGw
YcPPICiX3DTH1jUr5XlEEKV6Zw1qUv3jV8pkeXY0KfbzgDgq2jV1kxk/RdzZAco8gxFGW9Pvouw8
6lPZHVxtyCFojmp0jDaxrqPjifAgwr6bkXauGm2mIHCNr6ErEO85anXVhAfLTHrw+sxS6N9VFON+
wbGFxKIDTbjYp0McJB+cvMi6TeTXubK/f0TXHhoGY6yCp4KBC8LLyxPKjULnIPj9UVP6R3ecn+mY
jicaI9mhmcDzqqM/rsQe19eaUF3S91HzlF2oxZqKYiJ0bSfQuCLkuItq5JvV3LKRt6II+dbtAZci
rGLwgkyP5vdie/GU5aGSpeexmvQvJuoVwa5NnGbc+kLvxmPZj2CU5xp/urLydTpGT5+BHTqV3G3w
q5crZ26Q1XSBu7MNA9DIzHqggj5RAgRcKIYkB8eM0I2serRbZ3zciue8/qxkgIwqUNihcEYV9HJ1
pr6qmmdrPFt9ZsDMzSwhlYRx31PZecxTZ/6Yy0Hs+4d947u6tCTorFF8ZWJ08WR0QKXpuaNDLfQx
rE59ztjgSdWLEHLs5u1vIRRrwoB4U3a96Xdd7jAKUH+YtKY/q5Vq7e0GvXACHHczx8ZanerqMP+C
wnS4AQRpAc2uy6UEpM3TWITtuQRriZJmWu3R+RuexkDVvDxOE9RUkzVM6dVhSuwJtR+6W6DEaOsv
FiWvNIcias6tH0B7TznMehLV5Jbwp5XB5/tfTprDhZ+EYYmIHLQSgFI+32KH0RQjuYkwy7lrBnc/
0t96yobS3QRQlO0nJhd3U0L06HS5FOmuzJXX9/p9komXRFLIkj3CAYv3KYmARSF3VJ0Lg4F1GPHd
o5kPKYTTcx2+h9A43U70nUx+AYLiO7SIKx1ZkTeD2wnOwf9Rzad/gCUvOWsSt0BB2dHqczYbsFC0
nYXyAULgmxQ225f7Z371GMq1JHuIQWeYmtvCC3aWDr0mJLxnazJAsuaIZsabvIXE9IBHsQ5mWPna
yg29tSaYciIdmmrwTi/dggnDRm371blqrDI8lZkWjp/tWkHQuqAs9CwYm///nJ3nbtzIuq6viABz
+Nvs3JIsy2nsP4RnPGZOxcyr309pNs52s4UmdAZYngUM4GpW/MIb3tv4kXNq0qrkJpKt4qVgauBk
o5J2Vk1hryv/teFQ+fYc2l+mDo2P+1N6W1BmLIILNjKxFZH3Yk6rJA5sK+/ESWGFk47ubFVkoZ+J
tqFkqwSTdiQg8PKdW1XeFwL1ytpFaaw3LwoGpkGyaYy6bFfu4jcmncASyBWod1llXfwoVEXaFlfr
/JTg6/YNSGL/g/w+UjbA9voDdamwef8yU8Qm0ZS6RPJcX98dVTFbjlIa+anL8rqhOz1q8TbCnG3+
EZip+dVocY1ciTF1eUav7xDYLpQfIU0YbOllcqKmgxFblMlOM8CO3NnMHJy48i0MCydETGSZTI+y
aorOhoFV0UfbLpJhX2PQZj1NtY6YTWtNQ/mPhsmO4VeW1oavRosJ5j6dTRXEi0PV63ZD5HlozmEB
NlibqMKx7LPqjKM41rNdtYf7O+qNtZNauMQQrg3oaNmhiEqjcYqxzkDllvGxUCz9mCpi3OmV9aVy
o2Sl+yBT08UcUi4mZZUy3ySUi3uwyvNSq+KkOan0987p2DaXwpnW6oivkqiLYaD3AZ7gSeOlXtba
ReShsDXXwwnXld45keEWSLGouIvsa9ehyR0oYPnt7ahgkvC5Ri9VO4fEaihJG1mRfk9nnEaeMYke
gq+UZ7zoQ2Ji/zZtLa8w9B1egiFWfymRsrRsHSs82fDNtE/WMHKnwwd1EYWf6szYWXEatAdQ9rFy
hDJKxa0QRQ0TEMiBfowrs9fwga4ca5PO2eR8RNZWRSEnyLz5R1tiUosJJq5efxeKpka7PNDN6iny
tDjeZQh2DH7cYAq0zdx6Hr9mponkS6zr/W/sJ/LpaS60trtkU6QYyNQa0awRn0dFoZyFVyM3tNF0
ZDXSDbgOy3tC8jBwqUdOuBDd32S3Tz2ND2JFKbsMYXoJ6ADLwm8gCTi1iOmOx6bSR0y6wyjOfCgz
zb/3R7sJTAEJAzkgFkYdjm2wCCxgkIeTR9P6NNqZU0db5MTN+hmresc5FNMYp/+2dZh02tbFs8zZ
xSPeKi/3f8IbHwwsG8InTGUqC8v7SRlEBhx5qqktjMU3A0rFN4HnDK6nOKv8fwwlTxIdH5gcyxfP
K3JnsuNCnFpkobVvM4SJ4buSEqH+HtHpMj/eH+42VGRq4SZSUnzVF1zUsIeuTiqAAPYJN7jmMReY
wcFwPWWa6B7xXM02oAetlZv3jTFl4Zi0nnsXMtfi0jATMKqYUuEKK6ai2+pdqwvfVsz8Sx82io84
Tfcp8nC9uf+pN4soqWNgHyQlB9eYZTJPWGPTOHZsgGyF+ejgd32O6VbjZ9muves3t/DrUOgIQqyV
3LzFlhVJFDQIaNjHJlLqn2bjzWKHzWb6rCOGcsqNuV85kW8OyKUvNd4pxi9hkkYZNdTpFftom/Pf
AWrXjwNuXVvNnX/luhp/uT+Tt+EvEoJc+DBCWEOgAPJZ+KMugjHNjL2kYx5LVUk/ap2lfjc7gold
khZ2hHxyUeKTnAxtcNIVp9U2aoBo1BbrWX13/6fcJAIG7R1KbcBDIeHwlF//EtUNmtBtHP049Bjt
/qtM0dQ4u9x1h6R9qEYrCaUeWaY+zQkgF9+uAf3tk9TIh2/3f8jt7vJImlHVkL0uB97P9Q/xuoYG
Zozd6jA34SY0IvWgW01x6MHSnN49FOmjNO1hO6ugY6+HwvoWG/sKJ1AMb92Ssk2UGfYnXYT2+I0w
zfU+3x/v5gJGRUlK/4DQpP/CHrseL6FnPI2q0h3sxB52TW5Hf08tZlKUfsQhMivo2m4bXkyzirf3
R75tkXKEsBIAaoGSiHbT8siK2RVI3LSHyGnwbUNU5CXG7feiGEG1Y4qqLRxXFH40pwXorDlIJpbz
Q9Oo8cnuSozkTPRDASbkW/TpEPPKq/KUoexMYubVuJ32nfXRqobwpA6YHGaB0J9MLXFWLryb0ym/
AmcrCOCw3WmFXk9gDFwlNPE7PDBP9iWq6/qUlWriJzhA7HE0W1ONvQH8EwCBCUFUlVwcaMLyqiMY
sIuhSgB1mWZU7VFzj2ihG0GXITc5z7UefhpRGu3OwgnS8EMH0j4jUgDO8+Di0KF+9sbIVQ74alJq
2yiIKZlrmd1rJHoV0/EbuT6QUiDNAmq8uCMVNIKtduzEocGe4aw1k74RIhKbpo5LPxqU+G87142d
Og/G41gGJJnoPGzbOsHatkqSg9ap7lYzQ8yooij5iAO3uW8sq942c5meUPNPH7AfxAUUreQvXlvp
e0/Elp9xOZ6qqLE3Fr6qeyAjyhG/4Gll597cS/LreL5dMEsIri1lyBD6Q0CoVMQhD51iC70qe3g1
DC8roW+DtGsfRzSjtmrbtQ80w6L3XhFyeMpNiO/IBvzyAUqFhizxGDWHvJyAnNaxe4hEPfu9bazl
Ube3A+BSugIGIQupwJJwqsHxGyvbSE51rnqi32pp4gT7wRJjsjfmMiifXN1OjB9BGBXzz1lQ/lNX
JvsmoICFxOky6P0QyIDRWpwvKx3UTBT8hDQbL1FYNj7Goc2jNeT1ubE56Eo7z8f7d9Obg/LBkLrk
hb8UFx8QcBWuHaYnT+htH/uiRWkcZXG7dI4q9iLzP6mu50nqF6kpmjWl8ZvnBiEgdpdsj4D6JVa8
/uRpEJVeampwVAa0wDrLAd/dO+mOOlO6Mru3Q1FJpIdHEcfmQllKhEQkM3acT96xbOzsSAlR/4iC
huPPOPGuvOY3FyWPDIVvEj1Z36cWff1V4YQBsuoE3nFM43Cv5ojEub1uX+ADfBWpnr63vcNw1Jrp
oREcyX7o9XDpWOKzhAXvMYMov1NRU/czxNSOSoRLllIhUHx/yxiLqaSHDqKAiPe1fUF+soi2qWOq
gWkMyoMJTCQHHVrWw0MeizjdR13v1pQPcwdBXsppodgIR62Kv7D7HdRDikGkfXEHU0VdFn8ShGZh
LKp74uhu/l6RlP4mpcSlNZktMMsz6WuyM+3Ung4W0IC52eI5lT6MQ6rae22s0mjjofxf+0E7jhOG
V3MwKk8e7OVnVEnM7phM8BV9hLjpeJgByIajk1TWuJ2rOggPcRs4OSl4rs3GGtJjcaHAsAXfIS0P
JHJHpvvXq9JbuM5T+Qkf1MwIDkKIr31r2Z+NYHR8x+zsbdI74Hmmfq3utTjRDEyCSfwGLZVIwzQX
A2tksa91ZaTKQoQ0VO0nHBtlV6etftIiczhKMY/9/S3xxpgIcnJHG3LjI95y/bF4JceVNbv1wxi6
9jGM0Ssousq9iMScEBkP0y3wuzWa8WtU/MfbiwQ4QqsMKQGbiFcuE/iw53m3hDVfKOCY6q7v3VnH
lqfNSnpo2hT9KkUw/FWnioGfctlkpu+iR/4S4m6MgEMCz96va7tpNhN6oU9mXRdiH+SR4zyGVeh+
tWahh9/KJFeylpsYMB/y3llk4FCeR1ONkxtTUW28EGflJ3Sy2mTbT63jflZrzS22tVq21UfDrWbt
qxjKPn9wcAxLKakEU1r6RQaGOkcU1+vYiVIwPkQeUOBagbHDAOr0hcoeeh2+WtsVEB2n8sZ6q4VN
IbYdfkOXpoG7tucdSb/1FTJ1G/rmwwkZ+lndxTybH0aodL9SfO3+9SAoupsGN+z33XSsAL2ZVxk3
Wm5cdYsnq/SiwZuRtL7knibQGdN+TlMQP5mwc45TnBgrEejNNmM4gkKCAZSISEkXwwlwcMEIpBHB
SCu5NEFv0pzFEjygbLWfO+tX4YXv5FrKTwSOwVEC8w5oYKnM59EPaka4tpeqE9OLVc3lX63eiYtt
0K/1pFjf/aN0c7miASiNEsCJ499CNnZ9lCyER+OQ0PCpjqzpgLBa8jDPUXkA9Dwf3jkU7z0XBb6G
mOJINsz1UHMa1AXk4OChJt/+pIpx2mBf1H7PxnGNsPGqT/TnWQXOwqqhJvIq8APY7nqsNHdrjdSy
uXBXluRghtnmZ0sflB+Gkpj4laWu+LcRovsJvGrofAUtHu8gcmf44mZ6mELewwbl2LoUsiFAoflR
T532rZ1abQ2WvXi+5bUiRZa4uyUcktjk+qfOYUldu+6NS12a0/cCZs4/xBXGy6QXP5VEVCulMvnl
f84M5SOYJMS5Fhw3SsOLu7NIGzsfCnO+gMbpLwMOxY9Da9fvvaFB2NBlBAhCaQUikDxaf9Q6yq7C
oTKthouWlPXXJB2w/q2y/KhVVvscdnG8N4fRWRn0diYZlNiEPjH1I56k60GTqQcgMuv9xRzmCRGR
SvN8Fto6oJkb7gtR2msSv7c3BLMJb45cjFsCtMv1iONUzKVSED47Ua2qfmUgdh4HRpz7Y95OH9QQ
36F+8tKVD705tJgcyxiae0l2qpcXk6KhVg9LTbs01txvldS2N2RVv9vZWxOGfmMkOiLytNKFhye3
OEctzMu0yLr2YgWoH22mHh6OZZImbjQ7EisXxCtaYrE35QVIx5JFpCu+mE4VjpXdZmF7CRIl2HY6
T7yvCABqf3WG04qNjsNlu3GHKfret2ZfblqvMz10WfXA2MhgQfsc0gvrj3XX9vXW7KwU3w5d+cZT
6JW7vLW68+y1OJfZWhyiqSaEZj44GKfTtaInkOycvO/+NgtbTX1UeMqPaKDq6V41p6lCDLkTNE2c
Zlw7k7ezDJGftARXRjD9kHyutxE0vtHSEBS4WNi3HXK0RDe9E/RPtC+GlWj69oxwoVEkR8IH2QY0
Ya6HEk2vWRMNgEvp9L+Lmnw/GHjEJL8+2ViVWv7zzkuffB6QCDJGUnqG6+16vABk32BHA7KSmW7+
HrEf2vWtXo/7yQmnNbXXRf1A7h3eMGkaCgaTi25x6ziTEcSi9MyLhdjztipMhAM49herDB1k+Psp
2ePsKYAb69l8MKpoTbfkdnapWtB0fhXe4J2TC/3HtZfTmC4nLHsvZuiOZ9F1ZuV7qT7/cm1hfTAL
EQcr63m7dXg76K2AF0W8EErE9YhemicZ5u72Jai7eRfhh3MKu8HdhWM8r9w6t5cdllUo3OqE3o6K
eO/1UKHVu2aokVAZQartVGRDj5058jJWKF+o+OH8cBUMae/vn6VZKfEe+i+SLUC8pxJByCn/Y0oT
UQah6wXVhaA5SwAxOkPu90g9zzthKHP1gOib8xcksUAFABzU86FSQ930UfvOy208mVW6EXPpGk9J
NDj7SoWQv6Gi5+j7pC5i9ZAFuuh393/1ch/IHw27DMdS4BASAXr9o/UcEQJ7glQWEyImH4sudbVt
A4Ps7yqKqup5CAfrne0TaehKTRCKH3m5hKAvLpHZHa2+t6f6Eqd99jdhj5tvFdFWj16SdM3eC/rp
x3u/kjdIYjAop0PoWOKJHGiw2TQGzUX0dfmoN7N6pA4uviWh2qHhaKwpaCxzXL4Q5Ad3Fmq5gPmX
otGsZ6+XOZabIVD3kCRci9tt6Bp5cCoFZlgbG5HQL/ZcKf6gd/O3d38tGEOECBBqpOqx1INxrYIC
1aDVl2wYbXPXm5Xl+l5XedHjOJTqLsksfsi7x5QkJ5BvdGsopywuNGl5nQeOhZvYlJVf41GvkeVu
XXVjaU3+MXaV5uX+gMvrhDdStmFkFZaY+CazbkybZ1FXpotkxR4zGvB74YGm7LJmLR24PSPkAiCi
uEkoG9xA+6rA0xvkQsbLUGnGrjbN0i8nTz2ERfjPTGFyJZl768sIYRgNnJ1k/l4fSQnxGAzo6ZcC
3cvIF7Diu+0Qme0Pq4rfq7mJJ7oMNyQWWzbZMOO8Hq33pth0wV4fsnEedo6efxsgl217VPUe0r4z
VzqZr0ftz8iJ8aA1EeDQOpXMm0Xk5BIuDKBO60OpDRFM4sTw8qe2c712AwArg0mlx9VhrDCV3IRF
YdD/UlD0OeZwgT7hqOlFKD5WRbqpq9yFqNLow0dXS91vtSIafROgfvpJbTyl8ItcGWk8Q290fSyj
s12YoPMJYFrpdmEBcZxKkygifwoR1/Mjp8q/3N+iy0f+9VNlyVyiKKABLu45AjvMW/taHIZOEU9h
k0TgmNV6TyesoDmE/85oU+LVCjM7OF4wrTy418MjKyMFIpHOpsZGJ4br/XplCy1rdZdG1H4a7fQY
6Ll+npQh2RkUXdrtoGCGrUxxAcjCqr6HqbomF75Av/33A0CPwNrgwocHudjIjlV7YQrwb280+KoW
OqzlRJvVlwjo7xY/5Plx1F3rQ6vn/UloTbirgXtuE1upVp7m6+v4vx+CCw8FMcml49dcz0ReR53i
za6KXXgAGIDKFRqSIQq6Xd105wDG9HPdOeEeeod5uL8H5F/9f9udC0NWOQlCJOFWiqkt5mDGhhvE
RaQfUscOP6fBHDw0RPErS319ZbyOQkeQJ44CPlWgZZkxi8tZ7czZOLgm6TmOldqLNuli6yXBWsHi
+jL836HoxBOa0zAm4bqeywBEVelEpnGInU7/ECstT5jQxu9BOLr7eQ7WwqqbT6N0T7qB7BVdNsS2
FhPoKn3rCSpRh7joYcKo8F4wIlX2A8UD//5avYpLXi0Wcp88mQQJrBZU+8WJsULecpwC9YOw2vZ5
7rpgqymuu4Fqqh3UNvmV5lF1Iksev2CAOG9CK3IfVTdOP9sFjkvEeM2BfQhCwijd7UTQdZ5sfM91
J4mf4ihXXmY7BcI0IOcsoBke+tDNoUFLk0n0DHaF3dUf73/TolfMeslvkhIZXEQyNV58k2Y1E8Xm
Tj/UCKZ+4o1O0Apw5qORGoIyNChq1Sz6o94LxY+y2TlmhS1oxipi5xoTogYu6qr3f9PNFuInSRQj
rS2ZCSynWa0izejpMx1cI7U+oMD8sZ2a6SgKpF3Lcv59f7Tl4ZcTQJTA00ZplElYHP7SnkdaqIZx
gJbjfU49hMzYA1Ss1UY9VLOpbWrYY9+Tiqvx3SPTgCIMRJGOYvAyWU4jojSIJcah4mieIw3QTGJE
wcZxqumTasTKJWpm/RQozVon6vabIT1QDoHryH1H2+P6kBpWICiWTuExo1681dqu3xsJVn6lmZFe
uqLcZVmOb29nrIkz364tETafK+W0LVKLxWz3lVUIEG7pcfbgN1WlU+5Ky4geU5coDXGuNb7QYjxa
atI/QUYvJBPcfovxstFEdSasYAgZFfz5/ZAqRGY56Z3rIXw8zsidUmLtj/eX9nZYylow2HjX2VSw
Aa8nWDgx6sq20I55YCi4QOLYhXn6L7Mexn08h2v4r8VTzlfKkrfLoloQV6kZXg8H2aELTaSlj9iR
iW3jOd0uLXvjm1HE0Q9L8dpjOrr2lplWNzmrvRLcL7bT6/Boxrn/GZbzf66HtzGJ6ibEGo4Z7/m5
A624aWNlONRV8iHOW3WXxel3aIzG/v4sX+fx1HwoFQByIT7lBeAmW4wbFmrsNaGpHbM6iL+52EP6
ZjqEz2if6YfZILqj/ZuvRKhvDkqBFPCVtPtZ3k56jCKe6+X6cRSWsVdy20WSgQvTbCJY+KRz27rV
1pxG31hgpGc4LmSpsCFuxLDA/NpzburHCHjZAXvCYJNoWn0wEnQpbJIr3wu65hiUpbWFoaP/vj/R
t9uZErtmkCDDDUOqavFIDGi+6vHsWEdEoMdd1lm5rztDcnAjK9nMavQ+z0C5sPxI+IOE/9QQb2Ds
U6wb6VCn9jFxR9e3S9d9igBzQPesEZ5cedbf+jhUjHjVMQ2U6fj17kX/olDmvrOPKXv4iK+zeNIH
iZ4czOFrzsFZCfkWzIP/vg6KHyQLbl7K3ovTWpfziCZK7Bxn2AWbOjHmh2oY8k96GcjKsGYcRGQX
Bz0zcXgDNHmYeAM3CZnroc/b+SEJ9P6lSXBXJ0con42qyJ9bB65IpWmRDyYoB46iEhINQTjk7wsl
5dKQn5GY8W9AGkugIyXW3iiDBAtnbcifrS63fENDmLcW3Zruze21wrUtXUxURA+I0vXrhZn7QCsa
p7ePdekmR0+HGaMBR3keGhsIAtRYv8xidx/XqDbe3++LoPL1IyGz8USRMEqr2uuR7YYXMnJB8uCg
Yv01e/yATW3UiO8Umvb5/lhvbD/zz7EWZ6tCtRXb8dY5OqGGZbgDXX1yOvtswyXwhdk7x/vjLTxi
2H6Sog4mDIgY54uCxfXHxXPV2QEt+CNPU/eiVP1zoXXpVm+i9vMgvOhX7SUXvausU496yAaJtnFP
oCKJqEq9vf9jbiYa4DlgcOJ2XkukCRZnz+lxhlYhVx9HR7F9FJ6tM3zNx8hrjE/vHYkgV0rIgsfG
mG4pxQsEzXQUolvCc3QOlGRWdkPl6Kc41e13Xii0zxgCjgWTSwNo+VGd285lXXjaSbfr/FK00U/F
rX7F2Zi/aLk67d73YbJZRwgr2YjUTG9EFjD6qZ0wM0zIR7bpi8ZLHrwC18asz9ccxZZPH0ORJPDk
STQYvcLFe9uLSfTOyMaI1WbaVFNryz0x+3kbaLtoMv4WuemsJCjL4/E6JpmQdBGEGaYudog1JfQl
zcY6RQjx7/Wm1LaYixZ+bIt4187U2u5P5/LSkeNJShM1EZBAXJbXp6PJ0PovyEpO4MrrbadVhq+O
gAi3E8XSf3oFWXp1zL0Zkl7PUb0/uPzL/0gwET2QgzM2oGeegGWzWQ0Kp+tHywJMWavfjapSt10g
sMe6P8xb60jVgaQDlh//LK6cMq+sznMH64Rjm7K3p+mLoUDhSRz0qRFXCR/r0KlXXr231pHuB8Ue
5KBuOTQ2ErhVm8b2KTHc8IKKfP8xsb2UK3wqfT0f1L/vf+PyZpFT+cd4yzqEWVS6nVJJOpVj+UUV
Q/+AXOH0bx877hru4a2hSDP4OHmDsW2utww1JRh3YoDQUlOpytoyf3J4qLaSlbFyi701i3DWAYwB
W5RSLtdDJepQBC5AgJMb9GmyCezQ9es4S4kbULna9HZRrIS7b30cbz2sOwpVUiXtesQ8bEwjUyP7
hCuEOHDRKI+dHlinFIDqu4dC2El2X1wuaY2s+HqoaTI6KxGRc9Li/FeWGdOTmuChVQXVuDKNtx9F
Z0DGFbTjSJdeCS5/tOK6fnCb0umcEz2E6AN8eQPPkkEqNNbvA1aQ48KgpcMDuFBWOsm4rz8q7ZJy
CkLDORl6d7YzaZvsDi1INRfUmgM/34js+cv9vX+7S+juwJWEDyPRHEvjnambcSd05+DUhkLf2PBa
z6rQpApAYx5Acb5Pb+31G6UaDQU4WA44ny3ehTzox7EhQjjzltrbqRDhs2OmxkpZ6FU+5/p29GQH
idCZHiolm8UwhhZm1mSOIZaBXn5wsqzxmznrX2JlmjZDkvdPVU3jwEmC6KU248QnRB0iHxnzeJfw
x6Zpev0II6ejg6n3zsqt+grau/l9xI50LSVoaIknNvsRia5MU06J3YebBpjAL3yg+gfRDV+zEgUk
JbONPexqY2u0leNbeeEdLKtotlMQ6ed+GNtjMabmUU8aQ+rLPNfjDDS0zkJU9l3Dp0Mp/rKwLfRx
0+PizlDTUxQ73NlWYv9Kk8F+RDUr3VWmOTwq5uCcijEfj33VeFtLgKYeEidceS/fOEq07EEky4oS
x3ZxaEs7bwjUO+UEZHQ8ZxGqiVNSWOeWLHFlgt8eSsLdaQrQAFs8zWUqGtMqJ+Vk8UA/QURHdxpE
zznsC7Ey1M0LaUvsA61KOgIgxL3FVstQfEsRQ4nPTt9E2zhR9JMXNerGiRrlZLjw+UwTIan7x/bm
+xgUaBItNwaUnkPXVwUEQa4RY0zOSJA1h7izmoPhxv2hMJO11/itoSh5StFgWnuUtK+HchSIL5Ed
JGelLXGkGe3xcdDH1h+bvFjhiN9cRnzVn0MtXscu663JGt0EeTO324hIK3ZTZERb5v/vMKSNeX8S
F4BJLiM5nitxVzwjxIuLDelN8GadGmHAvistv1DKchumUbXTxxmvH6cIHwYLrIdVOM5+UowO9L8y
AyBGR0FPtOKDh+jO5ynsKwRhSEzKKgvfG9LyCx088ACfsLtYhOvJD5yi0hIDGRau//xD0lnfRl0L
v2eMuffMrHyfkOF/M0K3AqAkrVU2mHE9Hk4v4YAmforTSl/sk2IWT0nRIVZSOMoGIYNa2Qx6VPsz
oVuxGc0mudhYwq0EgAvW6OvPgKUDVAvOCqi/JdZPd2u1KBo1PXvGjIKjoiKUO1bjbD7NehrjvpQJ
76fd9HFLxSef/2n0gAaLBwm/fu+dJcGGr4rgVL/hmiy2JLh6BF8rNz13KqjDOUTnChZ/vrc43StD
LQt37EZ8Dwgj4HaQfS6xFqIt+6TEj+9cpZn+FOaZs7HAn+8izRkex6C2fRdbhOfIjtRLEGL4df80
vHH4XllZFmC8V6/r66UfURYsW7TEzoXWj3u3UaNzmajNrprK6ZNFU3NlvDcXmQIRTwKQcylnvxhw
mIO5yvvs3NujwQZPBxAsc1tvBs+OMv6MLH+GDBD6c9bpfjmin8OhXPNBfGvaAUTLHgchkLUMyYNK
eD2ihNnZGZ3x0wgUbB9in3Y2s+4r/2X4Zihe5ttTE/t2i0PPyvPxxvUqo0oQDCTM5DtyWf6IL9u5
DqegmrOz2WUBRaPGfWrsKj4DoVhz6LtdYbYwmT+VUrC01FGuh6p6GPz96OVnpY6mTTk4A+VhT/mJ
aOdnvYvTNdnmm/KRBKIDtwadSDAGeXNxe8E6Azurec15LB3XVxPUFhvUhOEuReVGKQqUVHLogGrn
ZbveMLpDY9TuR9qP1jenN9d6sjcbjtCDeiRbjkPGS7ac6rpo7WxSxvGYOlnrbWqAIseMprrPVqsQ
CZnzp5h5OE1Vb36nzV8f4lj5532njFKorFMiDsF0QFzSr9cA6yyrHEqYY53hjU8aDgAbyymjC5oc
42V06rXy+DI6oTTO40GFgMeDtGwZKOBoTLBVWNrZMwtra4KD3xq66DYYFOmIcuiZn4aFvXJ/y5Dn
j+gWiIrUfgQKSvTFQ7LURTLroC0nK1Ue3Kk0zsXoRM9Kq/Zo/Xe0ZdveOo4lbh15UawV6N8cWQpi
SMIwkn+L63ocQ8pDE7Q5LbXUcxl67gGrwObUl2hIC/QSN62qRSQ2WPjdX9hFPYZvRpmJAh5VPHmD
LovdCcIiUU8357EBHbVNey3YJ4N4Z49SjsKhAg1IOkqauNR3txqnab1izh/HUeuOkdoam7Ado0fR
qLOfarNyuv9Vi9vpdTzqFQbpoYTBLoPbHLzPEFpT/pi5TrK1LREexdjiBz7ra+3eN4ZCloyaCKQ+
4HhLjBFE9LjPMzd/JMtlnaoycJxNPiBc6tWJu5Ygyqj1eot6V6MtziEw6VlpcswraYQYjh8LyLDd
YGe08ctPBPLGMy90/bkyhfeIspixwdJZW4k/F/exnFxZV+Bx4WIC17S4HgecW9IscvLHUph5uM1R
rvIhbBqfhGFeTCVHF/P+ai4v5P9GlEAOarOynLHIVaaWT3Ym5tgK5+mSWtMjhlPe76JT6nOHkR7w
N6LcKvG+tZ4TqH5oUelAEbfgx1VrJMoFypmbSX4/KTr5IMInPBHXd2EXNU2D93HxmM6WQudXZLbf
140JETsF0NYmrEauhwd9cHJfCbI23GhwTR8BFjc7KzJRmTaoEoaVa3/tStQmHVQCjG2QT9puZeLe
2i4adSZOHYeBRbv+qe2g0TZX1OKx73GyTGHUYgEQ2r4TmOpDrBCptODjftRuY35pysTYhW7v9ivL
t7jLX+dLppjIs8uSl7oImDIZLbuJXTyqqjWDiBisnua5XR2suk83QdIqG0dP39lP/m9U6NyO1NQi
VVrs0kDJnd7NWaUwNZwn4Kt/FaNeAnKZ5l0PntQvzejfslbdL7Po55Vz+talwFP5/wZfREdDUI/I
TDTFY0Uj76lFyW8LR88+x3r1/f4Sv3UYCb90DgdUMbRLrlfYrZQgKqupeJzqoPgBLDndOWk3UAPi
od7kZEL7+wPePlWoAYC0o6eF1sdNt0LYSdVR+CkeRVxXH0SE31kQ291hmNpnBMtjVE3d8XPPSq/c
6W9tI7Au9PRUkis6NNdfqhrD1KiJVzwqeMwcYrWOt9YAW1bLneiiOkjmzyGokPtf++agwJAdFBrp
ZS9ZrEgh0wOZwvIxirv5U2I71YMRYkjoiNzaB2YoPsaVvSaSvISNvu5d8guplwg4jHfz+lPLTA3C
dKzYPlFm/pwQ5D/yck27pk6al0azfmOvaj+5jfKthsv+iIOHoIhsG2s06re+HoEPaAoERrIHd/07
glFL0HOpi8c887S9OdndLzXy6EwPWfxj9KzgYeq6YWWdXxdy8cbJkhRQTopESBIvFhpQgptOE2V+
XaDjjrG68qnuLAj+bjJ+MSZVbf2wVuefuZlZe4BH0cGJvYklKctTEJTVnmZv9MDCrdV53pgORKsp
//LQk4ksA/HKprHa2Xn0SC8HpaXOnbaOJYydI5BHnDQ3OExTNhzeuQPlI0M4ynEDKXLT/AyUKsxT
rHgemz4KcbwCUr1RuxK3BoKB/KkfOnRkLGGvrMLNtzIsYTd/gDwi5l8sQhWaigUzPHrMWk37nWEl
fQKukp6zYvgrlpeaMU5rsehiTGAIsICpnrDZaK2gWXG93aqxSY0hq4sPFR4v8UEE7uBmG1C1pVX6
tPOc9lkN2i7be3o72e8rWTG4rO0iNQLuCc7u0nY9maOcgpXTfSjrubyQx32lwgWHaWy0DSIn48qj
uLi3gUKSXNIEAvchGWHGojzZVb1tlabVvvC/g+hgSQ5Wiu47TjdHsIvG8/1d5DF1f5wphgOKDxBT
snEI9L3FayhKxyw8YzBfVHzT/FEng8kT1ABspNoIFKdxN6gC6/UoKx7SclA+3R9+8Wj87/BsKTJ5
+UwtdhMYAkjdRmy+NMac7Lx+7E9KLlTgkJO3TUb9szW4tj9Sdd7eH1j+xbff/X8DL77baEKjjcLK
fHGTtNw2aGB9THTd/Xx/lOXG/W92YcZwUFBxXJYfQ9wezLpqzJfES5W/RA+hUSHT3E+uEx7LOvMu
uTD6lU+73UEsKQJIVChQQQJle31ahNekoRrO5svclsMe3zh7a7cgmvFCsza5F6xhPpav0usivgp8
I6jBSV02f7LYiQt7ts2Xuq86v9Ds2scGDT16o5y2kIbCvZ2IZJ+h7vG5RNrW1yNVfKwRcFkpwS2i
K/lDXi0aDCJK6Z8gF/2P2lPauJOWxon1EtlhsbO6Oj7rDWzuuSzXpFremGQctOCvwH0COr5UubLD
rAYNNlgvY989106vnY3Qsn5kfQpSyhnrNcrvGzuJxg9lVLJWEK9L3EKhN14wi856meBWH4u8+x/q
vmw3cmPb8lcMv9OX83BxzwE6yGQOytSs0vBCqEoqRgTnGEl+fa+0fe+x5ANXu4F+6JcCChqYIhkR
e6+9huw7DgCnsHDo2FThkiEPMPyRduLfrM4AXjQQQZ7D3rD3fbyfSK8LeOPr+BY5eiCUZlzts1nD
AHtQ4WmtoKdohuE2dOflR8GOn8/686MEWo8y8gwqndl2Hy9dWWSA6d6LbscFQtg2njDCDWGuXoEx
WS6ViwTLpmabKEHuEEbluhzAASIUHrVXleLxhvaju5O1+BFx/eNzAG8EBz1KrzNlHR0eGpOPn8vj
DaXAauK3s1AiuwDY2foXFXPFlBVVEIDwa3rFzZdOD3X091z7f704LgttNHhPkJl8pq9RGwBdRYzZ
2zwmrGwQx3DATaRFEyc/EkF/PBd+uxTmFJCgIlwxAWfu498ZclQsaTCnbwtoats28URp/XbZZbGG
AYOTQN+fNa77kCIKjHAEmP6tUxeQKC4OutoZbAO3BAqpj9ePWm/WgLf5+zBDMLLLYLPoXsuJmvix
mahnK+LAO2D9wdb5CVA4XxbgIizqgNri1Ieb9MfL+mzqFxVO/vsqOwcKuYzGzQaOVPG0T1oxGlmA
QOTquwCiw/QaNFCXXy6yo5KEfgXKO2wkqo2q0EH/oOz6uN/gE50DjmHXDbgbEz4YRX38YKi4QNmL
mfsOliTkNWHTeCWvemWKSHbTU9qP5kdC/I+7KXBsKOAhIQWaf+Zd/4ksmTqw8TNJRL8D7pCIzJ7t
A2IJZ+J1HX37O+fk75c6FyLn7BsUs582bqo0Fhwi7b9DrMeCI880uG6QN6Xtvefz5HoxFFmEWGtJ
9IMn/vm+4k0HiR4iCQB0sOL47DYAbBuhU9nMa9KYRF+wtA+2C+z9A8KS2NnBeKD/keX7n+4raL0w
BQLugQxI7KyfHqWpEAvVZRT5sU6CMbtTqygfa+zq2h3q7V/f2I87OG4sbGnOWzewDkz9sKg+vjYO
9rDEUZOoCY/iajf0Heb67WDJMnrsyq5JeAXvtIbQZO12f33pP91ZUGzPsBxe2rMfxudLi9UAJ4RB
JCLHw3S5HNA05kj5GgE0wQrJnzAJ/OsL/um+njn6GdRckFCBjvN5+i2Zo8Fs6Sv8rbriLzA/HGMC
ypg+dqvM5A/q9D9fLT7r9KGOAuaHfz9tkI3HgZyvjaWYGoNrCKpR0xHJ2ywjFifVD672p+eIFggD
HmRQYX+C3+Snq7lrWK+138aUuHXoWlwN3qFERLQKMQRpo+bM6IU0IYuW4RQsYfr01/f206wJLxLu
7G8mDoAMMdj9tEIt4Ns2MEFFCUYhvgtr4YAvxWi7tD0Mc4aULzHUHBHerkjfaArLf9KozH1SSqq/
lwCGz3JO/T07/WPOeM5F/vRZKErmNclsQolOArbVfqsu1DAaPPKkRz7R+iNXhj/dfYwYAWkhxg3q
LWwSn1aRb3Q9A52EYqG3St5inKpLeE05JGzbak+bQd/UcWCLCJXID1bR53oDbsfnmB4sYfzZAEnP
5/QfSlqEnCQi7QwuPQe8e1668RZRzMHD0LsYISf+sm9gPv+DXeNXR6B/dUcYN6HwQskHU1FgpCDv
fToGTcVwEg2BS0mIQl7euZOVcyHmbulz/D+8D2I6D7u5nf3nWHXsJuh83b/GrWeOEu6MlkRDszxE
bs88MifdMh4Z78MnMPeikwfznWuhKfTrrI6ss5VQXc4v2BLtUbnQHecKFZy4TmDhpX/rEP7j2/yf
9ftw/dvfIP/5X/j/N6CbgtVUffrvP0/smxjk8F391/nH/ufbPv7QP6/Mu1BavP90eh3lT6Xu314V
G/rPP/PhV+BKv3+S4lW9fvjPpldMLTf6HYZv71K36tfL4TOfv/P/9Is/vf/6W+6X8f0fP38bdK/O
v63Gx/r59y/t3/7xMx7Wf/zxt//+pcvXDj/1v77X9LVHlsLr5595f5XqHz8n4S9wIESFi7EATLaB
p/78k30/fyV2f8GMGTrZsxYLtKZzCdIPQlFcMf0F5yew31+Z/2eihxz0+Qt+9gsWKs51JJuADQrY
++f//mQfntW/nt1Pve6uB9Yr+Y+fUQJ+LEvPYfbgkWApwqAHtBIInz8uBz3WLuzlnWrj9ZYfER3z
vtA6KGCVfAwZjfM2sodJcXpA6QKI0NDnJuRnK9Uod/3F33gI+joN8Qx7f4n8mRIxzFoTXUO4lw/V
ed/WqciudQSDxQ34OAkjVtW2vW54JM1momE0ufgtE/B0QfiMGNxvkcRU7S2K4IKxzhrY65j5Q/04
ctU9GZWYkwqTr4n29E3bd65LQCBoe5LSDh448Kja1DrO9lOcFSZUVVO4Tp3eIOfbiT0yzG4/nizm
vpUkdhBgCilQaI9ZytJ1x8Iu1yBpFTCM1IcxxfhEgoR5ADlf59Fk51w57DpZZ7eIKmmIy6bLDvs4
cabgglb6ZRHxAGPI0B+JNzNxgDPrUUY9a8lae0nRzgMvel/E27hfYRYG+hqV0NBTzbdt406yNJPq
I5K5lR5yJ+uh/TNVNHyRq4TRll9I6QGGr8/hlyaE+Za7Bt3Ri8FymmABsxFdBjZq3cZXHTQ5xO28
79pZTryT9q6eukugX7K+HDsLl1YU6+KLECGJ4Jl5kviVmgBzaLw9Tnhcd3Ep0qcan2HLamn3LhcT
Rjm4cKMthY+cETJTRf3iPJXVOZXRF0eIVOa2rlfwZF275jO8PRFobtNy0Ii3+bIsHr3TWaAuMMz4
MjELE6JYh13pjS4vtRuOFxFu27XLx72e1gIctuuh12qzeJNftJi9FWgcSs/IVyhSYczlSXcb4XAC
UtTIkrZwAAcfR3HSehmB3YN3BQ2EjjaNP9iYjHhlzMGqiF7XaU3RdAEEtTDwbpcHZJl6YBuz8VJG
yQ4NL6gBdqVlUtchBlhrO1YbKpDug6hPNM0atpqE89SeqqrdC9UoSWg42PGm7ehKD1Cdw+MOOL8V
ZdTaRBQRpAoiDx2XwF4azQ18ccgEZlyU+zJhW+nUez3bCnMlU+eMSpMboU0MO895g2XNYanurncg
BXeCOLOFlqPV9161JuD8mbqBztsf0MXGDASaFJJZGH1codEkuupxwozxhV1rXagRxhR9OE9EsOUF
4/TvPc770RsO9ahgcckxxs2+xk0wl82YKFKJ7Jh4DEk3FCyrzPpoTaMqKlgDIgOJeiS0YDExmPVz
BOuq7WBmp3v3saJKvNjLDP0uH+d8XZtDHPV9SZu+vwvXdWEEkej6tM5IfiYU+09zGMw0X4PqyOGX
zE26kID3Zs1ZPWgyo0Yr5pXLg+O73S1k38ldbdxj7I9+T6rRWQ5aGJDeLL8Ygl5OZJiydiAUQwR4
D8YG6lo7wGh6AYGoLQFfyW0KL39IfxIgsdsZEXCv7uQgCBPDKdnlq5wR5hOyOTpoXzc3LgSToGFL
MZ7qYWA+ke7SX/t60gMZ55E6WwWk6aupPbhkJsLOHWmTIYnQ8C55WIdpyZ2u/r7yc+ixWFSBzAvA
aLaJb5ylpgGZnPZ7ZkP+1GawgtgaRg3RVHs9cQS3CUmrZt44PWW3Nmkvua+8o7829DQ1tMmdOgju
wRSwh8QxcutKP9h2rBYF91ILZePE+mbjLMhbW9shc3dTNr6c6Q2HDOFTF3AIqBeCsZ6yJJxbvlVj
Fc0kFFNwzqhqM2x9SszEhyEF7jW8G1prXxX4QXkgoaPCPcVrxtrNMBhBlnUezIUzCg1lXOP1PbFx
LVYY6XjrYdBJd8mTcHziibSQJGZy22gqClszsYM29z5IpabFHN2jWT6PJGSNGryaxQM06VftCImw
Y9Id4vLSnlDIaVFoPmF/FQcJFdARBM88dE0jd/UynpIOkMREWqAi57Qsd4YLjlB1lRbdBNdeMcMX
jMjIL1Qc6SNdE3HhOPYqyugkSMpbhHwsoc9Y3mHmHu9GxuKbxoGXQSBZ/wzNDH1YNbQuZPL95yCb
bmC905IeuVykE+MDXnA4FprkBowBdMNeeAMR/+KSlU6nKove+dK8QfkcwZMTbWWBoBf3Erl+sK3M
6n7GRtEN6wg5E0DK3E5BDwFzeIsjKj2wvk0KUYfzaXLH7r7vfJDWw7TbBI47HUcPvGVQIhExt1YC
RT2HZ+Qr0gIKAwPuQXq6gIMuJ0r0OHJZJw92yHoCqGbZQEfdIb3KmGIUIoDPJEIRDBmRP4NEizXc
dBkXpJL2OPgBcnvHW9iNraq0EpGFMRZaVT1OPTp10NxhEUn6OCsrp9+28CfOJ9+BSQRjDbyAmKdf
Vs/09wp2XXum/P4KURKDk3OwqBcCPZ5AXBVof2sei/6+ShjHg6Qrds0MZq3DjeOtM+EunEXyqp4k
P8Czir8uCi7UkBAGcOFExuhy53OGjYpxKAuI7+tvJsGaLUMMc/s8hUDny6pTdgj6GERyTOEeR+MF
00EpdomREg6WVVaWJLKFRD1zjzOrYWlk6XFOEycjEYVoj/Ood0gM2tVzA2zHy4Hne2kJdLm7jhcd
hJuqdduTarpYXbienGcCq8xjBtHIc1I3wj/O0r/0RMOvZTts+Tlmkrf9t567BTMmaPOKIqY+9/tJ
3a+scWcCiOkIKKmDnQpKxGaDAeFK4o7XW+QlcCD08B4J9DxHeVp3MEH1WzC1cVQC0prZcaLBLat8
8OfxmtBpA8vU7Jq6eDglg6taRqrWtl9rTzWagKLDfQKVr1A5okeqMU9HsCAKlnX4Oxo/FE0B6VAw
btUcaw2OixuqHHFkfX1fqyV5b3tzU3FXQeMfQFa+D0dUVgWeoPLJCvvQ4Us4JmONPG05iDLr0uTV
Z9Y9wfM06UiIorS6pGglBTSanGkygpc5IwnznFpmfYxedlwwZ8WcFh4R5SxiOW1N6Njv3Evg2+UI
5wtDAmyx4FXaOdL1S9DVALk5qjdBKaMhvjI+Fi3cYRASyOvjMgzpQXJwmdhgHgWlohw9H+ZV2Eyp
zr1sAo2c9cg0xptWNHC7QhYnYmucMOYaj2oYH2fEhdb5EruzV2CQdS296tgP/lKOQ1RdVJ1vSqdK
HVr0qW7m7Tpqxy1q2rngy3dU5UgMWGCKNkd1Syaxrnsk87CD5dR3kPw37ZT2bYlOUBCPte8tC2OC
FCL/Eph5cqoWY8G+X2pk3DjQLUL21puvQJPEJlhbeXK7CSYIsSx4MvIbOneRxELA9B9s4IuogVEO
njKK9qALT0sQ0W2mnTsxu6wuTMLkgUG0uuFcPPh1jIBwHEHfVrrs3KbrEZcs5ZfE9jMlhqfBV2j7
7E6ng/cdD3bc1S2Pt5l1btByzBlhPetT1ODVI/RL8wa0tuxlmjzXlHSWDEIcm9oH7NypPihawU8s
EnYzdDZ9oDiiW2JcUH4K3tT2q3GQSxVUbfdiV2vA+A/UtjJthPCkMXD22RC0rzRomly5i6DEl974
bR16D7EGoHhEAQqYTc+nQ+PocEBMtYAr3DpHS3uEwy52SnA347XILG+f1tlATxgkZjmYlcNMrbd6
zfapMyIepnI8GKyumilMyHRz78WryaDAB39im8L+ss+thUUhQSxoXJ9Sf42iE41CDQVD07NgJzim
bCYLZpsv/RT2l6GopznnC7YrQuNhIBXEhqrA95ngDvwgbBqJ1/XvQGgiD6V3ZgOfYIAyrSTIlL9s
IcUcc9VN2a/iFQOSnOWFn87xV246c92CcROW1KLgs5saS6xfSI0xyHqXGaSkvog2QXkdTmKPjcB2
PcmmUb+uCCv0dhqmP81RrmwguuNO7moHqUgiaqabFnEeb01CfUaQqXR2zqvC6F6FEUNdqZNo3IxT
i3N3mZdTN4WhvMcxAjJj69ai2jhDe+cxvx0OqqarKWOY0ShcBM4V86YSSr5NFGGYpbXjVWbHbRLQ
DqrcRT7FkTe0uSNp+hj5Bhs7FzCnxDEhxdWYDM1FVbHoa4dEsYQY5BE9m7Dt1YYiFjAqG3iCqLKT
qKc6Ia4xyMciDmj2ylp0Rznq4Rso6EDrW2KlNrLGjlIYHSHtMeibGZ4aUeWj4swcE23gyYpUjHEY
mVO6OLso8Vw8+q1rGzh04lBFXpRqOEbWMDGLc4ga4qScLOcWkQ1ZnNeObcJSoWmMX2Yjp3DTIFgU
GT+jCr+AcBcb8LMX2Wxgh94t5Jwcd9MBNZtKCotbfWQUur7YqBoTPAF1O/wJu+67QM56Ww4Z9x5Q
wAiRy9Ccq6S62fXG9JdVVw9f5yVJJ+I5zH2MkYSJNsvQPju6YTNcN9kYtVuGMQmKuGAA/ccNTFmB
sc5PERq1bM9BfMS5L8fYfcqyloIs5Y3OqWV1vAPFuroUrsNqSN/Y8NDXdGHlUitz01ae+iqATubj
GlTfZT+ZsvGWmCQZdXu8LTOKWYyLgqvWtVA2zd401Pg3GSmJac0v3TmY7G1kwzavvWgNyLhGrikq
sHfSjWJVz08a7pMTStIENeREJbT3lU7RHAXGW0JYj1VpvYkqFValhqv9I5I7xW22VjpGoIllu8Bg
D3gassqtDpAMWomKHozOgkIHK3Ie+afEAUUAUZaHtnabrTeiqCHxNPvXJhuh4VyqRcstjVAUEMwC
m/nUZ4DWkXqi3MKTPXvkq5q7Q2aY0+wlApRR89JlLZp2resjXGfQ/lgxB8CpLeyPl2IVjN6l0Lwv
xTxh6HsVhGwZyOTZ2O4d4ybIRvCHUZ3oivbsWtY844WTcV9ArBTwb3UPd0Z4P7tViTIXJ5m0o3rO
wqpxiNJOfDHz1N+AxoqqRrTcuVloK3FIYZCFg3C5jc+mRRo2eUUVBugMOQsvYT8X7wHEyGvRNmdT
mX4grRP3Twmy846oQNJ9hnblDs409KWt4cKGmVTqkQA9Oo7Scx4mXjgz1QRxdIhCSv3ZFg38JI9m
9FxUOd2wif1eHmDvvF6xEM+BzuxSUQywMweZURW2g2Luq4VeJgEP1c73MJC5a8c2/E4hiMSIfTLw
3M+40yAkZUoocCpjPHRbfSaKPq7j/jpVbIWfQDvEUMgSlcx99tUJMJxssK9OzYux3XgUE9bdVTI6
UbezzAFjjbi93oVVugGFsioAYt0hQ+4Opn2PPIveHF25j7ZNsCa96X4eRuA3jrjuI/wqt72xbr3r
Ukx30oovVxrl3t2IShszrehUjd0uSlMHGTv1F9Xg2IMqdjLdV9SsiEOYbjI53grfe+88fvS1m+QN
7zaDnF996jBQRtS+rtZbTBUyomT7Op1TytwkenSgXyMmGq5FOoDb3T1HIrxjrnNlkSF7HOqKAlED
5S6mw1U3yzML9cJmeMmEt75Gw/AMOZpbpAmLym4cJYHqQBHaRd+muPHfWgSIY6PLMOMQ9evsN5uh
b45ONgKhyQCjtMmcR7pmRGVyAmbkn18YhQAMNNPEk5A7Qf2z60Z278KSFTAMik687e8WyD3xjH9L
+fBFSDREkVzJEo8afTmSrGvWSORgj2hzdi53h4jhbWpt9JD14zpt+nHR+AhJLML6oVkDMCFWccT5
fFktAmdcsCiSrfNVNGXwyIpvgemcBq/f2z5GgC8QjzbCvuWhpcBwqKjWZjdOrtxbx4Bb7vMycecL
R/aXAUr4quExWWPMksFKhkEsPdrY6U79yF0UBsOVa1qUJfE57yNYy0YwXTYTy/Y+n/FJ5vEK9ZZE
CrQhNOrtptNpvHGVesiW5Fp42QAGX32EduXexf6EyQDyaR4mFX3HaCs4YmNLD9agy62tnS6cZlov
vXi+RKnlkyFJdqnwAKMpN+dx9V73YYSchvUVM+xnD4YXG9s2+4E57CiH+trMA8S9/qVRS3gbtBhJ
uNEiyAhxFhQ8w7iXMFfZISXAkHgEQJXoNCBoe8YLHzl8exAgnjLqlOOID4jTn6BuPSB5yebV6tjc
m5Lt3LaXwovmfUz57QApS4EessLLN7Hj4EQy2ATnZw53WcjCzFfkgIbED9EHIuXGJUO7jgV83yvi
t7Pag4Z3BXPSu7VrASCZcbnKGrN8lWG6h5vzF6i6XtigDx2kh9ugWa4AJkwEVsi3Hop3d0XMyWLA
fu4QfxCMXrTjGCgdqRciqKiL4OMiV433zKxX0eyPO5uMWzZ0huAYwuuE3Ttv/U7e4TIjrAGxPM79
9C4R3uvUovgF0dySZhwT0judu4ulh7RC4Z963+qrFFga0WNzL+LuNuLVs07hAJLhBEe1AVzArd5b
oDBN5p7iDoVpxZjCfWU4hnR2I1PRHwYa9qhGWiSSteij5caeo7ShWome6sWdSwAgV4qmL0E1XQxe
9ILcAxgyQ996rot03ma1JZjcP0uQB/OarZdpAsX64sljHTfqJaOmgWqd7ac2PLhqSgmCxFR2hYRC
izaSx361YVNInZ1EYmq0A8wPnLSPwCL7FvT+1L6JzLPblTbZkY3eeieHwSXTSP0bQdPgPl75ejR9
7cOR2n3M0GVtaNSCmgoDnwIJCZzmVi52Z+Hb8IhkVpf0Zkk2CRNJqUFZvZUVXQ/BWHVYnrNT6gXY
v+uL5KvugGdgZLIxI8oiykecNGae7njldaWAIQSYdvQisbbZ1/3klQnnPVEju604OwzNcJ926w3k
k/c1ynwy6Sm5MMiwRcYZxN8oSP0QboEqPsHzWUDQGFcFZcyQCGEEIO1RiyMuufcaNeWAmXrSM9+7
mFCk7NIOKaQuvcDCjUkDYI6Am/Qo3JXvG8m6XafqFZ0LXwszJt3GY7BV7dQpCQBOdA270tx9WKZ4
58pxLEKgZxcQqk/vDiaBu1rPK8bMnS1SER5ZLyNkfc/7PtN7m8wH2XXVXT3q5VjDnloUSRPs6xgN
ZBU08gkum0AMV34J/+cdp11zClqrNsI3zZEh2fwZnmnfwnSNCLzL4WqQqocVdtv3mAS5BZ3GprSp
OMx8huMLlfci6fqcCv+AXEkyMgSSpEHXP/osmcmsh6+1U38dZV9Y5LCXXTSrImvt9waLZGgwYSNO
O3QlC7HTrmga0U0GgDfQkeK3Nr7BUtKyLts6FMRaZLOiKX7jCDhKIJpohbeNsI/sWdi+ocHBAe8g
WnfqkGhEn+a0yiNveai7CQ10rR/icIyfwRIISrx7+PCprPs8M83p7DawwvLozUbrls7JS8X6R40b
Cr8ifOZp8rfzMu7DJt7PTXUy1fruu4bm3YTpfmFZgBhPf9b1HvOwLpc6wyQJcHkI97lmKKcZ2aTR
0A91geFaddDYpr4Ern7iKlKbdEq/JBV/RnfyPVj1VXNOtJh8dYm6cMlNEAHQ0UEO1n9V9BSADX7n
XRorNDyIcz8Jsb6GITYgzacENMumRL7SyQQpcmTgVOu/thwZpCAFBnNV1qlCuNcwQV4DHJP1pNOJ
LEKB9pbNiKTJoQjOznBbcmWpwtNM0S3A+i06guCZbmblbAHAJJuaZsNTmw7xKcNTfovcSr56TvTk
rhJsS/goLClWdcvlFTKWHQfzxqhiBUZ72SUqrj7YwRSkgndtiHn5ZrS4BXnVVOLLDEnlDeW8RDCp
PZi6HyOypsn6AJvnhROLHHKFptiJmc7ndoT3uxO0ZrgyABVq3ONo7aqUhMOg+K1ZpznaaE9oXqKT
svS2c/yozSOFac0SmfQgsHV8bwDen1xt+bsfq1oT6L7Y/BA1rXGxIyT9Lp0CeWjEaluiPTtHzQl/
XUKvKExkogMcj9yyA7RVE9qoYAvQDJFMbYNY1xqBshVLX5auOzUwxuxg3YSDtEW44ugvOZT2Legp
Q+n3TVpamKYFBFK48dJJo1NX9c43hnft2oOXGuK/JLJcFlNmtgLSjLReWHYfMCGuSq923rDdXPZr
sGkTFRUyrSGyptNcmIHmfVXxEABC1mw4AmneIt/SAksnLGbQQZ9gHoNDQNurqeIQaA81rAxXKGjH
oBtRf+MNgysuWNt1hGGJiBzAS99p7K4OP0LG7vkxms1gsKgpgrpseNUmDRnNCroN6WXQGCxu382j
pFlLDVS0LsfQVE/j2jRfOYzbDMHYefYI7Yd4o+M2T8PqN/ba/ws6w/je3ynx/q7AZ/j/gMQADsFf
kBjWd/H1lfGPHAb8yG8chsgFhwGSgrMDAUjLIE7+N4chDH+BTAxsYsCDSDICofp/OAyh9wvkFpA7
uzAyQ/bY2VH3dxYD6A2QKaOyOvtIIBAGwqO/wWI4s5P+xa05G8PD8R4cNR8ptp7/J2btSuEZu2jq
bpJ1YDtnqpxn4HjdDxLiPolRf70MjCjOxsgBrLdwxH9kSvSZ8bwVQ75NA2e9/YIh1ibu0R3G/mIf
lyB8s76Fz4vwsUfJfrmOeT0ifNZrXuO5VSdAgTUvVM8AhEQN1lyrDOar1Y94xh+pVb9+TLDZ8DkC
sIzAcD3zn/7Ab2JQEUu/6f1NFIRyOw+0l6Rbs/pCq/m9pm11YinGOwrMkx9Q6j7Zv/9+aSCKkJic
tXSfqZ899yxb0sbfoK5rb20r1aOCgGvDAswCV53gWB1U9dpVNfo/6irEelL5GGq0VF0sNl5rlh+Q
fP/NqwFHdDhoQVuF1+2zoRSnUD+5YL1vFuHDQmp23KZEeFn37Q+L5XdezR95NP/uMlmEscv5/Tu/
8x/v+SQ91YVSzZuBdgIYGBD4KMLo///iKlgvUDGBu4i81Y9XGeIRmHA6zRvWrlne0tEpU7f6+tcX
+UiP+/UZxnDuhhoNrxA425/4QNXU2DRr2AKb7So4wWx2KRbTD7c+lGjI/a0Qwgpboc1fX/QjCQkX
xQ4CDhKkES7ItX/iH/qBPBOvKx8Np30Zm4Fdr6mPuWXW1y/+0MPFfmm6UnYBcsPMEH3566v/6emd
r44dBD53KIuQAvnxvq4rzik5Zf4mhvVwlA3JdVwZffvXF/lNU/dhmwLz/kzgRf7VmXjqfto/6hHl
AFwc+WYanKWwEbUnHtewslqDFuAFSu/nKlvQVmGYexI2qLer34XYY9a2aLV8z/xZvYzugjHG5GJA
TM5ymZdaozdtq8he0Ma2B0wzkebGGoN0GvxFCYpkUFbSBWlbHqQOpFp1/FxNxoJk0bggQXQyQjXH
DduYKAYkg5meAeJZu/pBi4VthAr8Cymi9uaMsOacivi5aYZ1y3mW5Mh85d+TKXTugQEvpdHWFAse
85I32JQ3fIoNbHKS/tQKHucBXBnLCLlo6JLbd4yoxneYNKKdmFHlYmC0QBpXDRuQnKvLbh4kwLaZ
JxeubbNDMIELSZQJ1rcVxjsHeEmOB4ppxoPE+gfA4cDXGqzvmJEad6oj6Th6zzrmFlzB/tEkUEkN
6FTwPaAXH3nHhpzGClS1pD7P4xYASGPto+iVcixSjDjKrF3MI+wolvMwOyuctQ0vXXQBQKKlWV9r
D0l9oZDy7NQOX8t8DBnS16webmGIZp5k0EJnM7GRgHAfgTMTz7s01jXphhZI5zJOe7RzwAQU0uaT
0Gm2YohgswCbNp7HbH6iAxLY4kCE22ic692ITZzglPb2whlgfcpjuNfa1Ox1qDEEwQeFtMd9AXl2
vQZ5HfkoQVYMsaOukXSWAQFS8Ua5g9kNYeMWvrWkMtXdop3bWqtlP7ku4KdkQU87lCuT/VEjSTg0
aLUrtwPyWo3hTjjGBwQJBriaQ5ZT+ApgMhHt1NLMB454yo0zDfIl0WoXxJWX/2/2zmNJbmTLtv/S
c78GLaYInZFaMjmBZVJAS3c4xNf3Arvfs2JeNtN63oMqK2FVEUAA7sfP2XvtduAJamPc8egrEH5v
hjF7KTliysI4D5nFcZx+YeK4t3Ts7nMvX7CWZy0TuyS89dDpnhrhWKe6Kc9pU1ybde7u0DHrI+iO
r3C8m7z5puzykpil5zrhDJPM6iI26i8uxtZTkHDHSo8cCLNy9dZiPBaNaTxvXITBGYoM2DpJ7w67
rF9RBZNEakUL0l3aqFFTToKF9dBgdDgiwTGO4RAm28LBGeWlIopndRfMbhw5AIW3RWrfGEF+nS2j
te0Np4J/W+dRWzAKjqw+l9dOzBRZmuFJBpm9HWpruZdisk5pp+PbuC/eyVSA0zcP+spKU72ri2Qi
en0Q0Soq2eqaKJeqmq9oZJUR4z/K5Fbqo2zs89yNx86ZXqVhNIQ21F8gNicoHd2bfKnvBMOKpxBp
zq1FJOKrRlh34ixxw7ArvK0rd95kBF2TPdOTHdPr7y4Et9n2+dpue+sl06Eusu/xsMQRWYb9liOl
3Grh9humU0+N5Vw27lSe44KbFppfddZqGBPzG2eaeSvqgINyezSlqWmNocYOkJlY6kGhYOPgBfpQ
ByOvluNU36DIHGiOnJOuNehtNaTVL+2LYJIoAkYzHMmWbVmKozP6y7WcxDeR2vGmrENQYHZuzzcz
RR/Mi9ne8FTl0WzwaCkVi/3kyfd4prNeeelhDNOvqAdumqZ/CTKkOB6sJ6IXJC/ougjO7slymZ4R
vJMDy0cE0vnhoTBjBISe2DnTfGcu5cnsFnffCPBIev71OpW3k9EEGyu3XdYDhBJpyAIu/YPs1cXY
5e95jkjNH+wLNxkWJ6rmN90JUggc5lEtP3HTDugNkj4q5Pw6hP71wIFz141htjV6N945du28e5Uh
+R7wwDMjfapl/gWW0WfqfPeXleT3vWoNm6XcXTnn+DE/7FUl5Gq60H67C4VYZoymY1vvLca3vBRu
HDLDtKeSNENiQ7trtL7oMMYeaMEp9DQo7ZZZKn2qxuri/aRUep9lFc9FPNmYWMuqad5Huh5vMRFA
7h4RZ70btRofB7hXPxOHjsTGFEJgNyw7fJidHOavcxam7yJbjGQjiVenwKqTuNong7tGOarqDUog
WWtT7bnfaqJcbzOClZNorIQ5bRc/qH76pSjeBno6+GeaQPHB+dJ2W8PIG074iQ8EVWdT9c7jZ90o
YfS3hpswo7GgAbh7QjOy26YZGgjlCUnwOjaGHOcWuJOLTOrR3cxLygAkCMBebhn1FNfos4J7JrYL
2RbS0u1pwuz1loqRAzlQ/uVtHMopYQNys+UuNex42Bkd/c5tAyYj2IbO2PnMCEa0NwllmYxktXIm
gf023+LK7wA8amHhWO1rFjYnVtVN4OTgKOmQuU+42EqkopYqbjkm2+wurpbcTBFMQZSUVngpilRi
s7GmiS6+45ByL2ODrIpOYRGPwMvoe9tr/GqLvM4Bumf56HU5gzH3qIyU1irIjuoqs3Iih4XXo8hR
lj2pCwJLx3DX26M3bSojoz/TtrWNDrDOixfY/BYQ1EGHxRZe6Ap2sCACRHFSMTnBoVrN59CHQbfv
XRUfCTJD2ACH1qezODiTx2CrC2eobEMJo8Fa/Wsotdp54/lx8t31a52iVEs6JHN6bsIt/b7sB4Ye
lnpIgvTdWjpBUVCWNYVCCmJ+7f8ZSKeNsa3YwpFVRypHNnXkD/2V9ozlnbMKruJusNg2rr1FVMWl
7/ZBDPXFqaV5UQa6rrNNbUx9DKsub4qtltNMBnViZadcW3p5DgMt1gllF78ISf8DqRAmrx16eOci
9zqn306laU90uOEhbZjPOPZOVdPw1NcGy3Pjx9PDqOFCbFN2hjbq3JHEVp/n4K7D/V3CJU0qIFRF
qtSmdQt0ccsszV3bL1bCDUyMCQmW17O4Y7E1GWIEScvTVfQPXpOpL6lpijsPUd0X/pfJsCnSvPg2
cHB76+aSMeLcubc88kzhtMjc4Thb/tRsjSTXN7Pd1VY0LEx9N+bQEyXSeo7/mnQ49RAChX0R6dFn
As4imjFqUuiM+TGQw2XDOPFzFXL8JjOXhU7EA8Iwaadjuqtcszd5XrV7nyV+7zFGRmkcZRoL3p7l
3PeQMSb5i2AMT+c264eM8+WiLwNUwG9CahlvJ89iO3MQlc+8Q1I8k3bDjcCrN+ldaXY6iBokV3SV
kwago+mq4sY3YUlOibCQ11FmX9aF39rsbWPcbLpRpUtUBaFUkQBPc9WHxsxsZ1QO6pVEBl9HuyZa
hncFDbLyC33TJMXYR3BTCvcgVcVU2YkHDAF9YYdfFsPPyzMyIXjeyMscdvvFS2n5BQ26u2IwphNF
SvDm0vp8AitroX43S5Ao2Uha5Z5lwn2u5hzNlG6qtjgwGVlYwAZVRZZCzU9bbfa/l2Rk7SbRk4JL
1LS4HmcjflnC0vIuCIbH9I0+3BnZ8JFCX0xOjiR7mZKBg0M2sRDNPIfjsTb7kDygpaf3Dw9lvplG
S8oNc5/4rvMVpB5laIhbuuadYRyD/3Ez92VvILkQy4LFPSO3YqocK2pbjpBbZYKEimSYOQ+2q5N0
NzPLuF1Gc8lucNIQSFTgsLym4+cEG4AhmREBO8XuYdTUoggGVlFzS5fjMXQz57EcbZFtAEIE2TYN
JkSmrt+NN1439+8h8mKmhInXlZExq+WOE0f+JU7SloBG7do3jhOTYGguZvLu8YicKgQTTHcCZMao
3kdaKEjO+noj18UKJUdgdrTY+/4Zjbef8DKuKRIT566eYc5o5Ij80/E9bVpRIcARjrv1W0tuQ69O
0ISIKbyvm8W2N63XWWxHGNUux7Lt7oJQpN9aR7QPeuYQs4mDWr7FuAZOVRE4CJMM8J+bqXa12vRc
2auY0sXa+CrvOjQkZfs0W5lKd9osyyyqR74GsMrRR6MEGtg9mFLF36xucn4Ylodp1baFvlVBI36E
rhhKTn8ISrfoIMdD0CTsnHVru18NdEFq1yHgeKlY+TG3Gp1udtg9EFTXQbw0l5XZe1+XIWnvh1Fl
fVQSLs6ZYQ46mthoiKFn+uGClHY22Zr8OqNTP5pUkeUcs46NNuDvA9O34qnkADEyNJva5OTTKLvB
BZbf9UbasQ+g10TLVBuMbtpiMNEZmgNazIRSZjkVji7f7ERO+2Q0Mt6AJGBjIg4EObafpU+MTxLK
LI+s4B1rSFPyjthmdQLUi9GiAKbRboolYK6xtLSSIrosy66b0/HRygRdcqCczT1SsfXBWs812K8f
UTiO98obbAJeg6q6HVU4Um+wsfoRGTHYQkaPI9Q2y8ryPdXk1G0aLO5krctePhd4NW7sPHfsTe+D
LmPkmuosysJxZdoS5nNn9YUvo2JaR90hegvOM0mM+biY0vm91USYcG1L8aK04lwz+YodXQjtYIXW
uuwONcKK9NGrSrRuQ56+ior5f5TkQp8rfyjd82gE3XVB4+K+n2ocxJYVowwGRzGkm3JwynhfaQR7
GzWVTbfBNhU8sF2geCqCRNob4dMQ22feqNDUikFGvuHHcWRabf42TSMyzRrnRPDCISmT2ziYluVJ
xrZVn9xMJhf+aMavxFfnBWT9IJk2KRvkvKNzifgldxmhDkOuvJcgGJxg5NepyQ0Ocj1HxGqPtCMm
v5d7ZVoxKHuHnbpiNnkHLb4Idj4FxBAxklDN1uqU5pGmiDvYOuzELmvm7hUVZxbuZ8gM4VU7ykWg
PoEWEjH5WaVGsW9dSXBY7hZHE8T/CuRxubf5Bwfi0xyblFkGx2gxY84I2Zj+IKiPjXCsMNxGTZoy
EfWo51AFix6JZyid8gdSbhYQq0BQulYvyNYTZiY3DkaaIUID2v/3QOM3e+Y/W5O/cnQ+lvK2D2nV
wDRo4fP7vbuF/XnC95mgWHTc+tFykhA9vJvBT/RxukH5cMzH1q3MyxxDGU4h1e+Gqh06BOea16UM
ZXDq4AidyIYm1dFl/oQ0QBqkU+diMr/nWTBtf/XK/m8I8x8WB6n/eQoTvdVJ+fb9h0z/6T5d/5v/
GsOE1r+Yl3hw0cgZXWct/38MEwT/MjCFOmCLjdVO7tLD/G8rqeX9y2PkRjEJcYvW2/oA/D8zKQZU
2Mug30iyChnf/G+mMGuX9B/P2TroWRu4MFRMxkT4RH5/zqrEQiQmwuy45I2zp/zNGfcDTvWWujwk
NnLWf9yaP/TcPzSqHbgtK0GY9B8fghlhe79/Xm2bhaTsTo7sxtPGMWX86Oi0Os2Lzq/mIDUuLbzk
0d8/dG2x//Mi1w81SRnDfIupFwD+7x9qyWAcdOMkR9W54lKWRbo1a8+OBH/5yfV96Imv10cTi+EW
g7V1frHOef4xx6kJyFpaz0KGhLr6MlwcseXE4DCaL4o9KimkDcqXh19/lQbG+PT3K/3w8cRvwpyk
4jOYkJgM79am+T8+3qXRhcwt6I+Fws87lpW9V80ibi12S3qEDY6uQKXONa9/906LSR7+/vkfWxB8
Adh0rumQxQmRmef69y9QjNpFe2t2x3hYf+Risp4GKbKvBZqJLcJhiom4T51za3VoB7rhgKbR5aQ8
WR5loJLmg+8N0yEwh/ELPaEy+a9F6n9cWD8877++H9h/6PSWu4LhP3y/rHHxp5dGd+yClNofWdFW
upN3DEo97VRSi9tPbsg6efnHs7d+IBEbKyOSFxYO/YcHXvQKOYYimJNGNK42h2OKGXFlHnLTuHHu
06bL73MMObTe410VWCrmBOHPl1NTFOqTiY314fULiIAwSMBlwWHySl7sh2+DEqTp1y7HkRoETFbb
J2ET4a6SFx3ZPlNk92mOZJc2Xja03z386Qc5estOlrOTYxcM0numScZXp7H6jD5/n1DYwa17TtTQ
nnrkSZSMlGHEOiiTOm4MeOEa1pfLqu7EqUqDEVMWfYx9rJv4CheE8fXvN/wXcOSfN3y9RM7ZJr/y
+h5+fANbpUx89UivXDQnpGbXnbS3SrXTU9l7hI357fTcgJ5eJRFmeG2USJ06mk5k9DB5LWJXnfBo
yXdtuuIWaXf5ULqDAc1z9lZtYfmQF2b7CnIxPvlyyL/bZqnQuCrrbVgEneupVqOBa07bz46UBgLB
ekF8Wmls80lYPvz9cj9MwX79oGSI4NbyWOKggPz+vgk9xgWmpPK4rN1JbNnFRs7uZxEWH98a7imB
n4YB92OFzn+clAYU9MPEY3+k8ZB8ERym21hBX+8X90ewetv+flEf1uv1oijYSLphIYNu8hHy5jPX
S5eej7OrJrlisHjBF5s2OGw+YwT+4X1gY1h3WB4ZD1rO77evAvSY2FKWRw4IyRXq5ukp94zyYRGd
vBjsrHyoTMy7f7+8j4v0ennrkBYaImRn42PIGWKF0ChVjX7NUcm7yseAsrfoeBMZx5k2NgvPfp5R
Eb8WCv3VKsn57Af90x12+RIMcR3AVuH6g/9jnxCj5+faKNojfhmxzVyj4bkZavotllvFn4S6/eHp
4ZdkZA87h2HBr7ief3yYtnO6W0XSH1vhlw9ONrLSZqN/aKg2orRU6tvf7+/H4nl9fogJsBi203Ll
Bn94KRr4M1kXVs3R6Lpl2TgchbAL+Q3nOoc0Fly2olhuTT+pt6nIYwDNTZBdzlaP7VmnWZCfGiJU
r+o4k++D1w/vldUiqUvHGD965onL2FGfcar/+IuQFgJ1jYcf4Nvvv4hVeYVnpUxdZmAwUSGoTGK/
rM8hnfXHv9+fPz30ZEaspSNoEwRpv39UHWSd7LgkyqE+vjItaV4Nchox6XcBhsKiPqc2kbt//9A/
XB/D9XWWTgvagxj1+4cuo9MVVo3UfGIgsvftOr6aSfE91m4sPomb+sP7Ba8FZQcfBkftY/J6k84w
NTGpAoQY03pfeXl+CcY12Gmnk3eDMucTtlaVYGJo3MuR0PBPHvg/XSufDkFv5XCSi/f7tRIp5I+C
AfGxchAbEo1KbsXchjdoQsNP9E3ro/xht0PXj7wL9jao04+lLQU63tkUaJnDnnUx1cgYpYfDiJHz
Yj8nTLLybdAsEBi6T3/SP9xnEwY3aEQ+nCf3w3PUBVic3NFrj1ln6IPtxNl92tFWpqGBXilfZtau
bLSmMsK+ybtXYkrf/v2p+tOjDALHBYaD8OXffupFEoKJLrQ9OqlB79/yvNOoYmPXZPKuSgSg19Iq
P6vp/vDzsmKiUOJ45gFH/FBErSIzoC8snknuhNcxw3WT4WlX0S8iT23/9ytcb+KHHxiBkuUblI8o
7z4uni0npABxT3MEXhdeZ1X/pOWnVeofPgTWFc8qlFxUch8pl1Vo96hqU1aEhBZrhPcvhNiQIOX4
+8X84c5ZBvsOGC84XuHHO1fSLqQbgd5uYnbyXGQERdBWprWvC7tuP3k2/vBqWOylnKl8kGXmx6NI
34wFoZQKQAVXfKjSMLO2oUFFu3hBdaZlJW7h9WBWG4X39vfr/NP9BE8XkolI0hwrwO8LgMjZodRU
98ey8MS21867yNn1/v4hf3j2yYwJefhJCf73PTwEGuFPhl8dO+HyGC4UDUsyyQuAIOBkig6xUBYm
nxUvf9jMeddRy3FlbFUfD1CLk9LDLOPqiBffea6LWdwGqJUeA7vJj7lXffaGr32Tjy+AzUkW1B67
B8k/H0qVBAFfVS5ec8xtm/keA7q4i3LIoj95GfwnFoaQ+UsYjk9LG8S3YT3COMSoinQhcfPuZ+uY
5cOYW5wC+nr2D6JVNtORMX13nYzav3DVaG8oCxiEBl2IWwlxB1BqSz5SuLQvf//R/vAGIOVc/e/s
veT8fChNbM+QyqlRfFgtDV/ACJ699dG+vuDA1Z+k/v3hs9aFkY3B4rfi7Pn7U+hbQRvMVkFx6wmi
281x2S+9kIdw7UX8ry+LEQM7kEmCEZX7hx1vNgBgzdZcHn91PCQe1o0BLGHrxGn+SSHxq/X5+4ro
cLSjzbBKHW2qmN8vC0KOGI0p5uWaEk7UCuIg/QLiUsy+NL7WCn8+bge3WW5UObP5DHPgEctQlA9S
jDW6fZ6z2znQy6Xy2+oJJ5qJcMdoEEY1onn/+42x1s3gw7dlDaLSRuHMoud9+BE6Z5YAE2mIVGOd
nNvRbt9KNA2XrZxSxgxZlrwPRto/KrfDvMWsFfBPby13iZ92KIGcZJOahrrrG8UcCQP2fVMOeosG
Tl6A8AruxqCeDkY2MpuIveo84pr4ZNH+wLwkitnhgMkOT0HD0frfyhmzXQQFa1AfXatDAjc0YbvJ
wYpELsSAy4rl5xrEER0MlY4bIzHf5zJfTn+/j8g6f++k0LSgnkNqSiYAiVz89B8W1aBu5jZLzObo
qz4oNzkp5enNWDuMm/u83ZHQOtz4rE7RosZnP8cxHrl9BvNtSrOfVtE8T32TdxvacephmETGy5Ar
BvANAr+5Jw6UiOuzo8obsmSRDTK0lol7EKP7PqZZFKf6TPOGCZC+79LkrZ7TJ89fHy97OiVVeMhC
LGcdRnVGEKs/vTgbNTMpgHpQD0CvIDLv0p2Tkt5g9vjx8oNs5yeDcaEOv1qw6UQpj3WR382jPjP7
W07wy5hJja89ehcdLjdgcibCumrvFOQMqgpjoJUyn5a+ewZkgYbKQ0IQXEorY+LTnxRTezu3dkp1
+zwpT1pWP4ZY7DDlHgj4xNeX7lxfv9oKlkhGNUzzIoW+lbRYW3OxE1jEo7IQxwUT6oRb2hhlsnN6
JGWhBhuSKxsUgft1QPGFcT98dIx4W9S3Npi7guPSUk4FAxV5nSkTVPsiLmc3vXf6kBFnWb/WeYlz
DNmrG7/bfnc3z86GfvcXWhrb1jL2vntZqPh7VgluYvLYzfqUOtZ16y97s7tJEuusg/51wssqPfSg
4G+ifiwOIg93c5UhRQp2cRLvBgKxejEV20UjhlHuRVvj+ezux/YsDfeL9r47CxYVy3dvgjrb9/N3
h5zmKKA1vfFa68JrjR/B8HOx7IthdemA8yMw4VD2q2nJPflIG71anrMQTRCM8Gdyx6oopMW7jP0V
NAyfw2VxYXbmPTnFR7/Mup1ukker8/Y8xWixnMg2UPAaxBNFBqGFSaG5r7O+KQfvKeFxLv0cUS80
0KrdenHBlHuNWzS/MRbdu2C1tuYUX/s4oBfpPbWF/G6lYL9ydPulSJwDdKPI9vLdVMlXYVi4k4FU
9UhO3aq5tmfN6TcWBweEXn8eE5q0ItyEsGRELk60fTaYTy8XaR8WeElD7Z0TbJI2VrS6AawIX+Si
60srggCw1+GTjykZL9JDMAkXW1B9FUIgRXFErjCecPQU2c62+1eoFN+YRSCLTM81ykRVYjb3rOqM
sOaK2A/Mq9W4m0yYCSyTT0TAPxhjdQcx8tuCwmCh5tqo+AdT1k3bmztT8W5/y8zi7LjFttX5c258
qdFsFLwmWT4hCNTPoayPIpTv6JYTXMwdvr70pwzkKW7MyBbN91R7l1bcbytyPhgcbg3d7xjHOmj2
g/MwI4Ud9DHx4hMp1D24krI/MyPel7ZCcG9hUvexW7mPpavxeIGD9NcVJOz4f1iHvETtKPR9za6I
Hw84QYufCpWGNVZRjbnZoCdrDOn9wg1su+JM0kqEKjwEaNZh0dK6fbXnVFWHskltJF9o8tAwFkz8
9n3cXpWp+2rVgDfKfAcoMJrrFuZY0cHkyoMtWqCoSuyd9FpgcZIRehxQezCniMKwwLfveQ+lj6mx
m5trGGjvGvH2cyC7HSf6fWeEbwi0Lp1+uO9geNHN9HwlNpV2xmOuEqBH2j/gnGUSqi7rGQVJoliC
xJDcMHVEg1Y43xH0PYbLcO2mfOE2OS7uceg6YHk1sSMLvjPq5Shr0zuj+G42OcAqpNjhakSe7maF
T7ryv+QsqxDYEPE23yCw9McmWeKt6S8kadip++IuvnmaLSdukUGc274vb8rJrfdhpyArVLKTkV0h
yTRKKR8T3XcpC05i3eTwalC9SL9bNj0S8vGAYKh5d1PgGdsm9rKt8pHqBTPz+WHJ/Ys4LPwn08EJ
hLitQwvahCiop2NsmXI3dSZ2i3jF4WQlvj3QWwjdCb3TP3y53C9F/dMwG6Cgs7/sUnxx2VyEA5qS
BIkNit039Gjkm+cGmZZF41+Xllh2zazbR1Q830OYald2G6KylAZMInIPnCdeUYgNdpl6JyuU+qoL
xDIcIPcFJxAq5U2SduXREjO6mbGOxWPXzNmX2ULpFTUGzqbUncRP15J43sHrYGvFSaIu3awMH7PO
jm9qlKWULk6Nyj/o0Vu0qnX3qpXushPglLb50KLciH2trpqSgxaN6Fi/hZ1dGHut3ZSQ5/Er7Bb3
fV748Ei51fzao0U/ybxD/0lDqjgMsZ2C9Oo9d1ePMr+ngVIq+vP6lTK6+mZOCquuAR+hrMr2OUw0
QBZ3wKL1C8hSWAUAv2BMib2KH6TPC1+VFWAeZwmdveXgY41yVKU3cqz8KJ/KsAdltgykl4YS9UyZ
lc0+NRBpYeQtttZiOZugMZpb0dXyMuMw9wJrBfxGH2cXgYqbk7BrqJyVE1zNYYWchTSQ4NVzBLhG
ua49AskqjKIvfgujxatEeoHI+Hvea4LR1GQfK8+mN+MGD87UvPlKVceaQ8GD0kX/6ALqOcqFfuRg
kfwQNX2lrytYqwV5tna6k6bHdtZ31jvdK3kHJauLIL0WF0x1rFPSefkT/BSxW2hqXhpxuoMz90hS
Sb4dslFdMLpDFuUBCtrWuQWFzkSg0WCi22UyhgPbFBMi1twLs3SPtXbex2aHvT3IA9hcKZNN0kn1
MGBMmNqO3Y4Ix00wGyomHAVjO+eZg6lE8D51WUHXC44mJhWCTKcYxH8Nl6ZdAoSoS5lcDksHdMJP
9VWK1QACV1bqbbJKpZfFnFHSIjc72w4QtTpDrWdqN4DjklO3w2FD6DQMcsMzbp4qikCEDtoWzyhG
rhQp1C89hu7DNGXmj6xL659x4iZPwvCa96W7ixHBcOSjiD6Y4ZDsMUrkN9MSt5fonFK07JXK/A3N
rwbjQcff+yPmYwgyIEjH9noNxHlv+2w61sCbLkZq5HukIgnlkLB2uhxrJFzTcoEvx4/C3uVENLYm
taPS1g9vqFBUMojbSmNSe7e2XqRhMzAVdcdcup/UAtIhNcjy9B3Q+nPScrsatObUJJ3/FI9ieHEK
On6E/Lp6h/y9rtDrGvo4wQ/7FoC+kZtl4mBbjEZX7vxWe+wBOTsPOlL7ZibeFxJs5Ux3dRwuL5g6
zKNLAOR28gfd3mZ2jT596CbxbuZzdigNK93lkGef25TdcMLfvel6nrWtoxf0ZjZeiA3SHltudF2o
Q1pn+S6myD46nGsvXLjNj8JFd47oDlsZD7HV3rq1nYrNnKIGi4oqdvaJoQp2c4kjO3LHTmd7jsbh
5VShKzaGhSo6ae1Htw0plfidixM/ntWBKW71ISmq6rtH3+pBMx14l/XPaSyYNmM7+sGYihC6zD8X
kNVZILdh7rh30mbxnfzY36SLaDZlafgPnVmFZ6WGIPIBChV8C81intpd/Oahw75RbV7D3dTAJtH7
4XBzcfh7YzVdmZXyNq5Oz2Tplsdqyg0SoOxib/ds1HPor6yUvjvw2g57xNTDblkcrtUlb3cqtdib
leeculmtOwjHya8jghIsY0xqHjJU98WXUiDJLnxLHU1nxKw6DG0VdWr+4Yp2uBJT6Zxm7EmvLqeS
A8Pt/M5q3f4gA799KC0XCI0v0u+zUy/PLUi8XdfVB2VZ5d3gO8+yh2phCKLJl3GtD1Nrmlm9mpgq
GBgwVxrTaX11Sse5GgI3AcAyeOAWirGNJmtOT+4MOzpqGecBVVxgRbcAB0Cc1mYR9VIUl2u1cNPN
Xt9cDMp1rR3/gYu5Z9IrkrpM7hYnzzZ2P3i7SjTsbAQiIchEB/5ojb6xjxN7euwbERziNNC7wEVP
4FsY6R2NbgsYJUPPOlPBw+I33rxlvhULXEREbaX+VN3hYG27TWuJNDuMyqRRIX37B/lbyd4pbWls
67nLUFK7CJvBa5pRuwaTxHPYnlyXEoW7X146hjjOTJ7foQ2Hp6nSOU1tx9UHLx6BUKW6Ly/1vMjv
adylKXpE4ni3JclnjMNHOnXbBK3ZbqIOwo1Q1j9LMZjXrZe6Tzqs3RX/rJNLXWZ2SSmERwW1ox62
cvBaDwSTN9zppLWOS0COo1XBFZlAGp9ncv8wUHnpdTuToRbmw3LuKy4TwTqdMuDSJickQDXQvt4k
LaFNQGG+mYVEAAdyodgSj8zZpXOre4NCdue4KfBnp+2WMwvWj9QO691CtXKWddLh3dL1m54SHng/
2baN0CelCPvA4qovE2pOzpw2PiXlJztGgvMmWOnprWODLhz7FzwxnE2WwSQkMRBHFfvPJiSZTVB0
VsRAgdjG1PDtUzYBDJ2bqkA3GuZHb2nSXaJHtY1rVxyzkVg8OOz2JenB15jiGvBjdBEpPK0ZMBb7
vmCIvwEdlz6gqKgOedKnV4uCO8m/1vW+87V9U2AAu7eLcbkWxGuxfoWKmdAqqgTh9dAjzVDQSSaN
2txATWPMwYlnv3lJ7V5s1djHz1PeyTsxNjmk08Zv9tV6i6RfzPRKkIv6QPyOfj8mO7v4wu7HKl5b
ifnomMVCBwjrTcQskCaCmdTZVSK9E0S55AJK0VuQWn0EqDnYW7jujmbd6E08doAlRG/09xQ4PyFS
NV/1UnMOSfuXAdzyq9+H77QV9AZV9rsEB3gcCzfjSGN+xSTS3NqsC7s6qZZ7v1DPYoxJM7dEdpcO
C8rjNk/mQ9LB3gZNvOAK8Mbt0CNIGSx6rH2oqivDk+HO8VS3i7uqPwchJpu0KcN9Eo+bSub9yeGQ
d0U/ClU7qcXAaGYTuMqSvKA7Tk6wa+8du3osZ9hIWqr2gnMlElgnri9DG5gk7wApj7HzPmTFWttN
3i60+BPF5q6GKfZKxh4EKorHrdkT5ZMHS7PtljTYiRwv0EQEVzR5FeTMbJI7C2IahWZ/NedDH9W9
esYfw0HFdgdQdEY7RwbC8Y1pZjlgfy8L6TvE8TaDxPOUz9UCHUV0cCB9s4Ud25ghNqYk3BGs7V3l
pUo35tLog66EII8en7OrK/8qD6bqZsrd9ltb197Br6eHoYl/OZeMfTpk1cswJvowTvBCrGZ87MLJ
Yt7fus8rZvmqT5JxJ4uxuEqg022N7Jg59XxRGq1xssrRIA9A6UOKq+lodkkQqQrtfCdaebFwyPsG
qOY/iTvPHclxdNs+kQaylPQ3rNJnVZoyf4QyXfKivHv6u6LnnNtZnIoMjICLCzQabSUFRVLkx73X
1g+dSFusEy6Ls96bXuxTMB7tX23dyo6v0fv0+zK2viZsVncTRuZ93o30cCNsqA7LoCH7EjgiZltY
cJQgyE8o7/2xq/ZZg/HSHGv7wQPHeWXE+Q+jTbrXLqztgBl9uA4bSP5GamCJBrP5fQTQjKC2jJHE
WNkrtZr+W6MJ+cHHuPcZ9M/Grp3y2BeeddONYbtDNNhgavCHa20wSj9ISsrK0p6q/VxZLe8uJ4Oh
iIfyl+27yc6asW+lAH16ThwTPQAXFd/7Iq7ht/PR1TUqXlrc19cNibmbeAiHg2tIfccry7eY8RuW
4DhJ/NE7WrQpJSLDQ62HXrxuu62WZM7eAZ6dZp7J4nOad9qcNwfy61Mw6n71ccpIrKoS5kJy35t9
hVBq67vMPYI9DEjoQt4JhOD7TPfYM/tJVh6MroZoidbsoDWRhReVhT1wyDQb7macx4+uGMQN5frm
MAtroZ+K6wYcTbnzrVE+GMkpIIEVYKCxqrsi16nfzp0VHoiQiD6CD+823GDcESXRbFBwQc7FOxbk
Gqy+Sa+odbS1Dq1wuc1l8l2fdXF/ynD8gHnifihZ4A/a8tMmPGTrQh7CmEomw2iav2QMC6knF+4D
9r/8YFIt/Wwls3aTS7mAr516eH266F/CwSxva07hd7Dv7rth+MrxcLWxW/1TmWGt0XqZ73qwyBuz
Et221aMxyHFBsJftsg/VIPlucx660TuMzHllUdcL7f4acGDCxrwOjzrpFoz2CbqYHfqvo4EAPk+T
H5kzLrd1y9EV3J3F3cIVS7Dbd/PRIbz258Da6tAhcLsy0Lk/jqlEYW4y57o6i5UN5QI8WDVg26/2
kOkIwnNtj/23eNGIs7/xEP0fcEziSJpBLRFR0m/MKZoByYnvmLLmXb8kWBua2P2e1ZXcsm8yAj+2
7ecek/2mLES1M6idU24piKFIRO7y+UgXbNe8LRTcC47qBHOu798aWU9R2h1B97VTd59jbH8pMMTz
QZEhJDEruybZO6GgM8O2xBH0LAbCleXYXvl2LI7SH5pvXY98XG+me5lDI4boKTdO71cfRAToUc/r
V9MeS3BtLrSpGc3+4k3JtV+E4pC6QPwykQCsnkTb3zahbJ/mrBux6LJ/3I75ROmympLsxgohIUVR
/GvROWzvCy0CCCL07TIPxbUecsRGLayaDrDdzYNeTMsuLTCAG+WwrzyONEyghpuob6mypX0WmI69
/JpYkd5qoWvsxyW80xKre7LgGh5QG6CQBCu+aw1X/rTCSG6tWmtZHTDy/NhzYDRzVv6YohRD3Mns
+MlNpvHo2NV1n8X1PRE2lI3z6aufNX/FSeoe3IYDhdFp5oO++Dqc67G4ngYJxCmvxPAXBx9GSVCD
HF5Sf44/5V5KxE39K21c9pqO1AMz5LSA0luxdc2l+BKR2rAzLdFfN8NoX2f1NDwu5swnZAQ7szdD
vw3C1PAod4L5PZL1Ym+n016+iiNJKU+EH6ORySuMljxIYAw88XXFA1iV4S7FLLgNq2ySOFFtechl
x0jKsPpmlI9bFowyq76GxThRW+tCKlHAILs+iWlWY762XP97A+X+uhn98AiZmGMDRJ8Pc4lvcxOn
+i05RNHtKHNABrYu/UMDhUxnh97E4yFmh2HgMMEVsYF9CofXnpsM0kFNXtDesWcYvkbU6Jjttboa
dy3eQ1bHqDHanRyXTcMW5JmScXmQHFpeuVn2GDuutZcRS/B44UDHnjNOdbKlPuhyya6Qj+LmqL3q
dSnkPG1YzIL5Y4OHR9LMo/kguobUacfojZlidWzs+yT5SM2Kw2FsEl01sxx03QxPNyTCnSUWYxtx
JHPgNuN96LXh0YBNfz8B+ieJl5SEvHC3BqLcrajhf/XJt6GEFgkvsQs4e0oOhq/t60WAWQ7BOSy1
39+Mlh8CELQfQfI2VGkalp+xWb3og43tkCxpshxg3GODD6dPnJMTSuGwk5a6qH+B7y6/ST6PH/D1
zNTcwVXjtouPhoisO0KvzM+lAKq1iVhpW5sCp+1fVRQZRze0v/pVVexH/+TgxENwZehZfuVqxk0k
nU+YzcortwCIkdT9izSoi+c29AUswO3Oqe1lX5Aj+mUgwtQ7zkTM7vERM/+2kESPoxs6T5RNs11u
9fXRqvL+bkKffF3Btz/Eph1Dn6QnbkaQj7u6BUVt5mG7d/2WUzYvSe61oYYtZmrDTrDiu+7ppTes
DGQgK9cPWjvStk0n7OuiWHTWsJ31QkmBErMnTRKGRHvnDJP76PsRZ/ejTy+UHuvwnpL2QbQMWbZT
5iECFvphCRPxOM1AjJeYig75pP1pLebctNNgs2jLrP5bxmmehFSLHXEz0YZPOjnbGn7CSPxMEPgk
G9Yv4HzNiQ9GwyFTx7rhOuyj9o6PNYd3Xuje1J2oOLUyNDfozay4KjXfNDduTX2ndtrw8+LG8ip1
B/3q5L97NagxHbIlgyIf6nHP1DosbJERPX5tQsTmaUJQAf59mEBuV+B2a0eAfaWbfiLwr3kyGvtk
z29Yc+cpAUDbiZlMwrbVsNP6UcZZSZSWybdIzly7EUMR7WZsWGBFGxfaTz796OKUdIuajJxsPh1I
hXIZHxZNaz7IMDNv8rCsnlNCb1hNlDN7QU4SCPUSw00m8EFuo7Trs527kK69WTLD+DliJr/FX1h8
1wtBiHQspvRxmGMq8ifoqrgtupJFgFfL9Lb1sCZushr86c6dEvOTDS7yV9tnOOJnwkNuzNTjwwwj
xtMIOzDDx3JMej697LhvdegJ9V3jlpq5NUZHBHWtuz/nBDPFwrz4K5pl5N2wDhOBYdl8VyfNiMNt
7xsntkbWlDeVKB0qRa1WP2tRbL/6edH9ID7sFGABwgrrcIdcZmSq+tq3wMZh0vK4fQovN+qR/mbw
FV5B6dW/oKrpX3nJLg7WxG/2o6nZ8KZTSJ2IVSI8ptAUYRdbGopQdObEh7Clo36fmUEYW+ZTRWbU
/QwjoODLmMwljkewjXFbIFsY9a5lvWRTJN/F/ckh4kfTS7l4aOdJBcOyYf/9XFY4ONsW7nB6YIFZ
f2nnibAPUEH8ueqY8UZCZyg6uv4DYNHwziGXh/KIH4fBPLnTiwwBiBzHYvbB6i9LvTFFn9V3Uenq
5P+0U9JCux7RzoV6FB3dAsUM+SVx+zSQU2Ac7CK1D+QElDFgCCt/4qwyyq5yL4yTbccBLJlznIZh
4S5KC4etb1PZMBn1YZ9a8GJaTlv5IMTo54vZwI9NIOaNi8HwCZdud6z6Anxj5/Y0SEvIGTsxlKcR
y//KsA/00tQ4oJ1gZVG0qHhIkKG9q4jqxjYk4uCJkkb0mTI8O2hfq+xDb4z6V9m67TX185RgkjR/
1ad0yHBh2hPnoZKECZKNf7Rj390b8zRfCyftkxsf5c89BVkun5ERwKyNeMXrfPopO/rwbpJ0zC1W
LTTZfl99Ae8UArBIozvyCVDq1kMaeKFA0VO6c/Td0KL01pnTtt0M2EOGfSMoPIFhYoO0zyhaDtsK
GQJOfGgHT27Buf42AZBR7LqkpzdGIP9/6q3HXzZWmNz2lMZfqQjgQyXkgvQ3mQMJl75TP6dj2f1I
oXC5lOgssOImCn1HWvUzVU2Nzd0sxS7xMrITMLuML41uNZ9q8oC2pDx5r+wZBMT1CNJsnvl3shGs
D+At4UEnIIcDxZb5CgUN6/EQBgxU1yrqD2mcIhxuCfbWJ411ZcdEes84IDBmojibbdM+R85uGdCi
YDeEHB70lgcbq3dH/XOFK9zb5h1icCpY9KxmSO1Xjwo9oWC1xYuoU4dDCfDqvEyiyG6GBKeGNTdt
+BGxHd9disHFQ4LRYVcPXnzn537+6HdlmB8IV7MBA0wM+oX3TQG0IH8CMdscX6MVdl6tuqATcBT6
JTc78VNYcXobw5CiDDmPTA96hwC+02yCbEjBAOe9wKmeOWPQGTy5PEkW0wrEz87JHf85jjW6PPxu
jvIr0hAxznJydGjtHuHtkDoWFnqwhK/R4BtFQI1qfNEgRQU6WrcHiwODpyhBx0E0l/6Vz0J4F7si
f5rxKj9nvheT3AJQ+yebnZEMqKFjbCQdbhQWBAv5DL4mWZl1KKuPrKMjkKo44uV2oY74OZ8Xk3WW
rMz2yoSu/5FPUS12XpOF6RVpBmnQeG6EEoXxUWxHjji+xjldO+P06h4dSnecCS894DZl1s3m6DOn
UzSna5hz+TC23syiI44WqNnhcooBRMPUo0X+VelAGfbA+ZnuRWXRhev0NL6Ji+nre2D1aLTIwDic
dI2E6bUl0EMDIrC55SZc1IfLmFtgGzejbzZPnTWPHEWFJH+lp5m55ANwAPM+3eoOyG+/lNVHImkm
To4MUH4s6vkCZYJ/TcUZTDDZKHdC9xraAAvIY+uG0vma5U2esIWMBUVU6uqnChUviThMwvDKmM1Q
UxTC285mKvKHuJuGY93V8krXKgnlStOvuyXmXfCRqwRhiR5FbizNYNIm/ryLF9jPzPBJ+JA7gjky
WSzmOSeUTCJ6rVmvbCn1IwlE9c6JtPhjQ/9+qE/U4RGn4r6LnSHQIoPDsok19ZZEMRoJRkDR3biD
bKGvlCWV1lLzQu16LvR83khJhzOhItigjdLhaJqcuRLZVLPY1qmSHmOOa1Dg9Iu3SaEwAD5xPVS+
GLJwunR9/TxVBmOxbIT/MFSwJmkHEYS1D7LcguO/GxsJE8RpnWvJeQIn9h4KU9OonGeb3n3MgI5H
rMuk8y3ng8IqGXRdUEXjXVogmrrlKJRPVifwm5Q2QnAWD2lA4rgV9OnkoFBy6CoDJ7Rb0g6zLcIu
vhd6PI8vtt4J1o0NHyngmUjdrTl/YqGlQYvyIjpvR0IGa9MK+uCWnD0+mKwOzRu28f3DXA+ACqoY
UUTctji60smA3NU99HCTce7rxkagmNhq2oQbppq0674f22tKE/waB1YVaXK4Rsn4rVkCFu7AHD8w
/X/o2RwNlKinVr9Jfd7d/RIaGGg0oPL2fpqMRLtDeXBKtgEF7JBGtDj/Fv//P3BcH/+Sp9zbViXe
/hb8+ywL/lD/k9PT/HiTIfw/T/f/M9n3ZGs878e+m7+VxbfmNzM2/8O/zdjY2P5luJhUfazuoEVP
hrnx71xfbNooSsVJ5ogyl3+P0Ph/zdjevxyqRgBv8ZXYJ5Lu/zVj+/8SeG6Fj+8Xb5PjeOK/cWP/
rhuHT4BjlqNtXcF3Lks5NRZzSdCIXN6GLDxubcTIl5ScJ2XsP1rUfy6vmF7LtIJEdXJ7UfiVV2E6
3QK+zYJ5HMmlZbkUu1ui8fjU1WV5wYvzu0j9f29JZvjvIt3YJJqgat3qpBkFQAlMovs8xRkLgVzI
mjFfA2R47CB0ZNs3L/vx3z/nLTrhz22ITvX3O5oU3KWoFxkgYAvt7cjMdMMHrVwu2AqM33Wo//yk
0099Y2OjIopxmdiewG77ob8yK05yjmPjRZ/yyBTjDctg+7sjzQewVfUtfB/vsdIGjb1Yq+kXbD+/
S7v/eQZFDK/ltkYP7etA2BMquVG3I32fjnn/gqsq/69E3f/cRJEsx0PnUAt1ZWBF1vBUjp7xK81r
z96KiFiTC+ric6/r9M/ftObEQbqIBZYTUk5xxY9WL1nxEBqysjsoivTTGf7kcIJHcbCkBDqJ8YPD
V/Tm/c527j0wIbx9eso03dAB9CSKJbFfWLgvHDGWHskFqLpI43v/LufaSJkW9MiPTQE3LoDDKPca
cWoHQXX1Ql86d3VlVoD7WRqJm1YBmwWOloeG9UJR1E6zf//pjTONpLpgDOq+xHfLKkA3NY0PoPJn
HcyyQLfjCHQ8W5BXQCMjXQ4fM6TlyZXBUXR1DQ6nqm+dorWT/Rh2FNa6xBcalDQxnRJvS8O49Ihn
xrRqn54TOUocDVUQLkQYbXupt/E+I/m3QAuWpvoX8t6Wv4xqQJfClz++hu/hyx01czYRbV26w7qX
4SmTi2OzPPKy0+GxNiKvQlboftQIlfv+/rs48675Sv3WX3tCdrJ0TOsgklH5kUN/zg3nBt3iutHm
nbrAm9EM/JUyEb6AIHeI7NqERlm8uLj9X9c9vjJZdCNMCMw4mCj0PH3R4ib9Mc51cWG+O9c4ylTR
s8RG+5PVyIPn1kbE0rJ1SWPXXTeMPWWyyJfGJTbLqwJP7wDL+kZUfzKR3XUXGv/cOFOmCT6wS0iM
fR3MTcc57+iOi01ZbvTajRZG2q/338Gpq/znIkL3lOnCBHwyw23E9TjW0z0nlu1fqNAM76al6+b3
U0uY9IVvw6nT/+FWrrJ4IPKvc8NOJ5bKRY20xduXdU+uMU0uNVkyJ3c9v1dDRG3W8XhhKjjTCVxl
+YDYrjZIHqoCPxepf3C7qfY3hR/F6YUfdab9XGWEW800ovocZRBlVRkhbjEtqe3xCSPrL3J2DuyY
RDdfwGGc+zmnp3gzIAfO+s0Q/GXQt5VX7sH/2uF+ISzv5f3ecO76yoCfKsqHQEBYsWamhwC4auVP
myBQ70Jrnbv+6Z+/eX4KHhVayARvsU+JHmUq+0+RXyLYG6dO+6cepgx5Nm0EdIOQDXz8JEdrJM3w
RxwRCrPX4auaX6BTEpIYu/FIIayIM1DoTjjOGiVX3b0w5Z8ZtqoZFiHQYBsGr0irBh9+p2X+HHUI
jiTzeNqHda9JmRqEprnAzGaW4dhhyWteOJMcQ9e9MCecBuSfmlGZE8qcg3LXKmr41XPWbm3Ocf19
hNQg3EQyQatE5HpN+jzkRaTz2Zx9cUNh/Xj/t50ZUKofDItGNtc2ywv9dEqPxAxPFfL/uNMeEkzG
2pMbd1J+fP9mZ/rjf1BlNDMK3TJnC9Xi+kkyAaWas/UlvDCHn7u+MjsIUtaTeuqIic5nbWcVMefr
HT7U95/+zIQqlNmg8Ku4B6tbBbGwS6Rrfj9gL4mG8rqvKzFuORJzfw0ksuUrf44yPcxOUSMxHxi+
OpWw3q1fmh5S8fu/5tyLV+YGKw/Ttq5P68pxkP0hDqPpiYJhER8XbZluNJm6u/fvdKZ/C+v3WYhA
ZkeS40VQoAMq6gVDhf5kOkUMVqDUk88oG7yXTitC94BIJyy2uOs5nX7/3ud6hPn7vRF1mRI1bRVg
b7BROvdeutUHq2gvXP/M9COUqcGvOmQeOluYiuRsWL+Z4QJpxHnHaWo7wfZf9zOUKSLKrQoBplEF
1gBn3W8F1kg63YUfcaaRHGWlIPFqVf5pWE5WGD4h3jeeNBwFV6ue3VHWBKHoEmRb7FGrqBmv8Yk/
aWjdDusurox4Mim9WjM7Ln7C4DSg1A44Wo2VV1dG/FBLsxiihmZvLevG5Xhra8l85YrZUYZ3DCnG
LzT6ZoKq5hv+KcKRB0O0K9tdGeCcIreAvqnHpsUsH6SjzXuCXi6uxM51GmVUgwI3KrQ6PP08/rLA
eeHVadL9uteqDNu5zHLflSU7oaaQlPgFSFhsDcd1V1cGbYrvnbqJL4OJXMtyWAiirsTLumsrI7WD
3hpOHJkFsWv3e8BwCwm32H5XXd1WRmo/DTn2uF4G2uREyMHQ3Q3kJ3xfd3VlpHbI0PNEp11K7eSq
h02xSWRR79ZdXRmqLtnejVWxdMd9Z31A6XYTsaq6AA060xvVHCOSqwfkDDR7hDcuhsLVUBIlhLO/
BF85dwNlsEJiz1uDs7zA8Bqkuz3GL5bv6ybg/2AAWZXnxq0pg66pH+2m2gPaWNnqyjCNS6yIvgAW
4xPChqi7o/ffIqNsxpVdUhmqnlOjfKgbCSwTne2uCjVE4A6aiE/ruo0yWJ1phoWP7DJA5j4zEcv2
Yz/r8YUK+7nXqgxXaI0wTXM6JYrDNr8bBQ6qnWiN6tIC4cwNLGXEzqhSFis+oUoyo563Hake5FX0
hiPWTZWWMmidxo0W4zQlFBZpofCpjVsn9cZ1U6WlDFoC9BJi8zgPsMgGhLEiUw5go3rlsyvf186p
siZ1KFHQOVN0KM6tUTr5BYDLuZZXRmxVTa4+Yt8JTI4/j0va5T8wMmXx5v1+eWrfP+zarNNt3+yt
pa3HhPNOtIwZmgzcptmwO/hc4gxwOv/DggstyOrOuTAMTk/9p9sp47hoBwvZfcV3JalSdztPOAo3
5eShhECleolAe67NlMG8IGEb0og2m7TJ2+pVZOPVsd11U8UpL/Ntk3UtfLEiozMxoF2MlpLMnC68
RNE59+zKUMZSjDCE4O+g8kRznHrZXLt4SNYtBVXcpKlJp7cMJorZToxbAfbgMaT15YXedObhVdii
SYqBYc1+jiEdBEBk6Mt+csv20sOfu7wyjDnTFy151mVgzKcYZv62/qxhQOr3Qw3eEeffNPTXkwxd
eZ8WUUNiXvtRc9KTYBV7cWlEMXYAMt6y3QwGVGyWk5llS3L5qZrT+ulfGcj+D53ZhOkdVXIKTb1X
hrj3SOzFMNJn2NdbHAgJNgZHJCRqGFP2gmksf8FFXuPRbC2P7Dl74RTDET5h25WjHdBpJPqdBQq3
PE5R3mASnLoZ91ZqZ84PHzujddW6nfg1VFPrfZiWGUOfLRp8wnMCRySOzazXL7yjv3HefxiDKlEV
Foa2jHDwA/h8EtGHhcrogB5CQjFZXBIHIrJBnK2O+LW6NXsgL8fUI7FgBzwaObk5Itw8iT3ssrmw
cDh9Rf70RMoECv7IysyiKNlbLd1zV5rJPYWqb+EIopqYYyKp0zazyHmuUOaFTYV9+f3Z71yHUibX
eY6hAyeRDERa6EcQkXuSyPMLH53T0//pV51u+mZqdcqRLMwskcHSdjWCYvDqOxbshdggq7/qm2V8
XvcrlEm1bXQPlXhWBrmHQ8UwAKksPsqylY1k/v47phYZxGJXIGoxZBAI59o7Pfetdfs7FTeYG5kD
FMXOg9geJvA+XctBlNt7l5iqZ16xmh8L8TwhSwPbGEk72VG3vW7bxd2lz+e5qyvLljkcxtGFqxak
AKW/hJGOdMto3OtVL1YNfiA1JunGFmgbZv7oQGZGc3RKX1yaTv/cP1WYXg+mQNQGNPIsckssmm1t
/hzi2dIuXP/Mt/7vo+A3/V/Do5Fb5tIG9pShIyccZ2AIJ5nnc7Za5K/r2kgZZYaTjJkNWSrIiEy7
wRg5P3l5sly4ujjTRsrQinN7ctBPdwH2bWAMg9GQophn1inZiXzIrazSpr8wC57rS8o4K+GuEZWS
a0fd67NbDKw/E3/J1u0Q/hayvHkZi9GnbSyn8IiDcjqiu2kgdsfDhSni3KtWFi2ZQwZUWJpNgIEZ
u75PEIyzR959koAXIS6a99/1OdmNrmxDuqpycx/Rc9BiQBmusqifzaOem9kXDDRxdeNAWce3NlRw
nsjHy8qdbSW9cz05jlHe94g5lwuP8seXhcxY+XJgLCh6zmZkAFGunnYuTtlPfME1+8LH49z1lW6N
V84Vug8i2ZvyT8PA75ECh9777fjHi/vw+n6f0TVWaaB+2jiI6tp+NmqJN9VfOSB1ZZEWkozHTqXm
4qU3BbNnEU5mdvOadufRTwP1TT92Wl6n21hRkC0Mzq3FXP4lR9harGl3rq+8V6/rHZMdrn/0Gl1H
nq/XWF9tuVvX8MpbNbBeFHVn+0fMSvbncTL84wSf6dP7Vz8zWanx1FOB8J8QYpZrZAaj5cZwuCGE
roPqIGU9HCxYvpfAuue6kDJZ+cRCkzWge8e6TMRuwv4TRL41HN7/Jae+8oelk6qBNCwOwaGiRcGE
bTT5yx1w0V4bsirHo4Z9p9tT3xvLa1fXjNf373iu7ZQZrC2iUyolxtlEI6WsbB3b2VhVUtso6gwk
3QAlhmj//r3+2HbMHcosNkxeDKMt1Y5jmKLAjv2xybeFpbfGhen43A2U8Q0QIcR4BIeA5EnPIsWs
I3SSAMxiWXkDZYyjVzGbChLMcRBh8nkErPBBb3R/Zfuc3tGbMV47pIlNc6EhqpLszobZIJnNvHTe
f65xrN+vvgxTMpr2DABQn/sHZx79Q1v47sqWUcYFqbmZgMUEH9UgFKRhLX5HCMkljdq5Z1dKD36U
F44eFuYRq54zsWHB0r+3rdpeI2WkZyqjwKoRQzNtF8G4jMD1Kjccv7PiWeR2Qsa1au7wgMj+/ga8
HNi/fyIjhXOaBC5kZFwJSbjuN6gyvhJQBiwTNwO4j5UZTE93CyjDfI6ipf21agCrAr0Ki6c1MCkR
ZJ1U150rCBZouujbuqsr3T80xxOXXaQBbr6hP5T5BJ6LJTpMwHU3UL5xRdM7dTVxA711+1ewKPLj
sBhOufLyp877ZvimCR73QguJHceTeQ88CvZKiabuv6Ph/48kme6jDGBphnMv4jYlpoyAK1hz5XKD
3R/i5fvNc2qG//j4cH1lCA/TUgmRh8mpe5aYmWyieTXQJfNWSnGJDn/uJspIdpvIBbUS8g4MGXMW
bvdgQsy8duBeRZRkdu//ljMThirUQzna6iaux8DqMaLIsTa3ZmusOoH0fFWblwkYd3Jq0qD0iK3d
OGEBXiytxedVD6/K8MwBJ81YcvmpMb/VMQWNqLbXnLTx6MoXLI/GDsQ0+ImxjatHcqzSAOjXpRF2
5u26yhAep8Ve2oYCIbRNF3hSOffTtsQt+uynBgm269pHGcdpZC91VcF1EnrckfzqeVGED4wkt3W9
x1VGsjaNbpw6XgzZtW/3dY/Kc5jMNSt53oAyjCs39mAzijgwork7QtVrAPDNqwrdXF0ZxFU2jIiA
rCToB4EImTxA56aMU4rE69peHb+6Y+YNFEPMF9rzXPikujTeJdD5mVHrKp/hCUHwZBB4HJjS0MB9
sd3h+NB6fv/R/yx49HxVLBdprhGBeYsDd6n9fB9VXiy3bsYOdqgr39smcW9/h21VJM8YIrVvc2Ho
9clfR406eP8ZzvxCVULXZQR/DIIF/pL19Tdn7LL7Mkrdl3VXVwa3YcFVzTj9P9E4TJLZ6nZnz1ia
1l1dGdwCwx8EdC8KyI31b6yRUGafCO1V5VbejjKqZa5ZupvzyjVivG8czL27bgjlmuNErq4M6Sms
nQgiURQYfvjLAS2+oWYS79e1jDqkOdWwu5itf91TStdDtv4ToIYL7X5qgD98l4UypIt+7hJP10Nc
+yd+kQBPdB/Xmo3FQPatdeEu53qmMrAb2zbRorT0TMhG0TE9gVIAjuTtutWdUMY2rkORWtGiHV0o
lRwvGVu7GdPdqhegSuAwy1A3Akh3JL4ao11BmHs6h+tGlaqAqwem0tTj4hgH8enLKruRs+2s6ztq
JliDT3gwUs0/xkmd3FrTol/VGuDadQ2jjNmCU7dFVp5/7LtCECcwC7jLsN3XXf3UY9+seJNCOJDf
QfZanfzlyVxuPSjKKx9dGbFmOmBF0VqavfTjW1mMsGtkmRzff/Qzg8pRhqxVN0bZhwv1rsrFUGVD
jOiAC+ARr0CrjysbSBm6HLItI9YDdvTCMoNhAIJJRHy/bi3nKEO2TzGR+qn0j26aQhru/AjGiVle
OIQ510LKgDU8AMxdGDLtNLVfQnVMu2mLiHIwN3FpjKuq/wQTK5viaDHNIcYSBBW4dPGsx0dwaysn
NTVpiMBOPud1cvpkZbAtuxEKdAhm6/0+dOqJf5iYbeVzm5TpAHKSswWAIePnBsxWsMRW97ju6srQ
dRf8GElqhccR6vwGJ/Gndu6MlY+ujFxZOcDcFy4+abEJfDF8tVPt+7oHVwbuKU+MBcKJCLmQ1GFZ
UXyrSRQS6z5UtjJy/Vl2sLHN8Gjr5Q99rq/yitP8dY+ujNcOMIiwksSHgZdmt21DVuNGTwy0yeuu
r4zY2orAJdezdqyzyXkNE9v/lmfZpQ38uf6ojNjStkd/ioV/XJDr3+ZUyoK4N1d+Y1UpXOHN4zxN
fAYBnzZXRWZr8C4JTX6/ZU69+g9jSdXBmSUgRgP2y9GaCms3owxhUoauc6iyYtzlcSau3r/RmUZS
JXFmFpdILprTZwWzbQhrdlyS5LDu4sqYTSaaGxiidswrczp2mfux6C/uSs81kTJmzcpLtRThNp1H
77543Qxe1hxmq4NTjUfj1qknKGDrfogyhlOQo8PYJ+Exr41oS9DosHPRv6x8B8oQFv4w25gg+CVu
Y04bVhDlj9rwwnVrfUsZxRD9TX92ke+UqaVfAbdKflCUiNZt4VQZ3Fwyv9nwkY62Iwgt1+U2HKaV
JWJLGcIugbWZX3CUBUWw3ie9kexI3p7XdU9VBWeBjc5TO9aO8GCtXdr6kPLyzlpzuur5qggOvGNt
DSjLqH9a9UMIjXXTSBmtK2//ner+Zq1ZkHBTeTWHR4sRhQPInjKHnLQYJc4t8gvSdV3TVEZwhOE+
dkP6jjGY4daKo/FqIsr3Qs88rQz+MMupUduQe6W/YNs9Jl2yFGwSC7O76UCatiBhY3CNZZtrhCYU
WZZeaLcz852pjOTO15yuTEbtGJtDB1FyGAO0XuPH9+eJcz9IGclWl1iLjbX7qJEY/Usus/NctcL4
oLOY07eDQUiNnufThcLo3xKdP7WfMrJrL2SCXfj2S70W0LxiCxQwIqEyfKz0ung0REExqvFbx7iN
4VZD7R4X0z/A6V4+5WRoEMlULDnpaFmpDx8jYlm6XS5iEvLQUYhx3WdeVRo27UyJL7K1Y9FF9tem
y1BI6m4nX99v9HOvVJkkfAO+piEnVik6TNSZ4LCAJJZVdlnPV4VjdpWzILdBTBfd8Mu307/GOqvW
NczfoeVvBrHlgVmDGsFml8y/QB+b6MokBGLl1ZX1eF3oXhshwz2SWPYgcu1DmJQra86qaKyFezTO
LoivfDR+RLl4ccL616rXqerFRgI7CsvLWJGEPRrJIZ+vprpaeehuKOMfe2gyEezKRtdofyRm+pyK
5sKa7Uw//I/A06zhLBCLPVw4mVyTczUCgbb0dbvbv2W8b/qKHFxPhHrJdzaR9ifL1fxHCjDiuK7R
lZV42M3dKF3HP5ZR12wKY2o2cbOs8jUyhpQROs1d43Aa7h8r0fxFRthXIgbXNYsqBWPCy9uyQoBi
sMn6VBqlCMyoX/n5UxVSXkxqCw6mU3SVl7wkcdh+qpPQXbdCUCVSadhymGUC3s490d1Rr5PkUOfW
ftUrVSVSvhuVSI9D76g3pfO0dI18AABSreswqkDKxDQ+AuRls9/JPoZnF+d3XaWXK4+FdGWcFsQh
ZcXALBAJMR+bqZruRW7LC23zt6z4D19OVSOVDJyIjlGO7mrqih8uWoT8buml9TXW5rYiGmZ+NPVq
jw6i+BYO/nAQ+ZKUezMOZw2eKUiBIy6fHwlcoGYvbDD10OjJj0WnXxZbcpv6/8PZmSzJqXNb+ImI
ADVITIFMsnq3ZZcnRNk+B4EQjej19HflHR3z264Ihh6YIoWarb3XXt+YOmf5J/DMJXvjrf+wwfi7
476CBffUrQYG3ZQjr9t6EQif4bA2x0L5vdxqXb3J6FLgqCvZdEYtmgMMCebIsfm42wRq2hdwrp5l
VoBwDBpt8ZhP6ljuCZKVX1OvGi68jm9Bnokr0bDtIHEy3HWHLgrQAuyePgcw/wX6Lhs38OaKIAcw
suSHbMkkipS/Pn0eRQU/bg5Yw7p2j2Gn5EdF3fbhyLCj1PPr01FobkTeTXj3YCNxWQA9B8/LYyIM
ude/ClnQ0qzYfq8Y8Fe/LMYz6VT+8di77zaBibWLFwLmnsGb6jknPdBt41anxx6+i9U7oBGBWkAk
UPk+qGlT+HHJ2TFlHG5/v476EHrAkm2I7Dy0BZwFHHceVjfxz8defXda01kR4leI7CJ4NmYG3UVx
1+Vv6e443vF/90a5V3+tbvZAx5iggczn8QuFp90rcZN311uvP9QwITHpfx0fr2xdOCyRzFbY7t50
HDzNlvNDFhB4+n69mnxr2obLrJzCbyyoX4Q51OSJJ+8W68IC3gF6hMDXheKuqMf6BvgN/9B1W+49
2SQaC/pQI8jrzOKd3UqKKwDap8eKynLvybbAfHoUHsjkDTreUpBM7tEu8Zbc9A+CAin3yxVESBij
asTWvq1PwCetWLB8BZmxCVy4ZDX12JRYT+kJJtR13Zw44WKBxSgIVIcuPXKvCoPlCu7EFuSmxYv8
E4o2DcDW5bECitxrwrwptEHuOZkh+2Jfl3FzF9/N26ELhJS7ZW3WYC2FxLRlXn0TRh1NexCjkkN7
xl4Cts0eMUwjlw9Y9IDGdvIJzvbVsYfvFWAeMBEw5kZ+lBnQrSeBRuI17PI3XLF+H/fIvQDMtaEL
bD4gxu+LFcVVQ04qLA9lD2Ds+OtOhP4HtMmTUWTzYgadgBNfV1ASmMEem5F7EVixzBtsxyeZAXoC
D9pBmQ/K6PHToc8qrpv4f66FnYc2UkdAV+HSqgskLiqbNmoP3VDgVfrr05GJWwsNT/BsUW15Buy1
PoE+9ZZp05++6+4EBq4bFNMQ35Vbq7Nw6NDEg3bIN5KLf3r6/ghu4P0LJ16Mu5Dv1ggkvib0D1m6
4BTYL1WIZcBJ7UXW50P1BfJu+n6Zuu5QIA6Qwq/DbimsCboqDKHvduV7UHDyl4iCU3Foyux1X8Sf
/KXzFU5HkJlbmGis80toSsTNx56/O339geJyxWiYyWWdilOJO2iRwFi0+HDs+bsVS3MVCAYCRwba
M3+pWWA/gapcvD/29F28PBZjz0ZS4pqCU+kjEbV8p+bOHVuu/6PqEiwqAVgFsZa0fVwtwxAXM8g/
x959t1xDcC54sCqRtfChPkVm8+5Nl9t3x56+W67ALlNdKSayq6I+7QuPps7TwbE5v5d1zQ223+F6
PnWcpiaEsxPh/nZwSu6WK+gAa12B6wxBCBB4wJYSBTj4AKzgsaHZLdi5mLTzu+vhWnXPW9e/RIZ+
//uj/xCN77VcOr8SKLTLs9GW7Re4DLsqi7RfB1lk1cGodq/pAlW+XrwKuaIFSHNgOUwRswo+l3//
CX/YifeaLmTmLISSocgKn2pctaLGH4DdrPL5WPjBd2tWeDloUGDVZz2wWPGsTDZER69ye2MzttJm
mTYhs5HJSqfw3g4pbKolYBvHhme3agHBkvVoJcI+McNvv/NBH48mc3Dwd6tWU8hDZIEdp4OLaTJJ
/ZUs3lu28H/6suTXg2qgE3glK6LtbQmAU+mg2IOF6qGEkdzruXo9whUAQKlsdJ4BqcgL08LZN5uI
r8fRb665fLdmYd0a1gaQ7qwEPa24DOCyjrcDCdcnT3Y6v5UBuAtw9++fi20GnrvahgowIs/4X6MO
1aZgouP4GY6cwddigWv5JWeyu6mgn/ux5uAwQdAO6trfp8gfNoG9SsMsleeAW8OxsdTzZw4kChCf
ZQ8qbuBW7+vf/8gfPuZeetabic7GrTJrWrQIpihlbCopbJ7TYxN9Lz8DwAs32gWx6trMw2ey8eaV
jfMxtbfcy88kQC2mKAiWUa8ee74O6KBxr8eGZrfBDNvmhd3QyIxM3J25KMWXAQY9x+59bBfDywCn
tQ8tS6bQwgdTxmbTAnjCDiqTY6+/22GQBSF1B9OUzMEH44WzkH+VDZ0/H3v6boepK5iLw0sO1/7V
ld/nyuibIZfHBEryyln57wUnh18KBPAKua5cFyMoh5AExwADcHlsg2S72GAjwq5Ri9PJM2jbL6kl
sHcG5vrY4Ox2maIXkc4n6DlbDXA86tMdnDAOPXqvQItgeDAJv+FZ3ncG1Nr+FuyG8NiU2QvQqGrW
Ys49nqFFeUHBIeg/Ddz1b0yZa5rvN3sv3a2nenCgj6lFZIDY8psF6Jl/yGgHP6G8PTfo0wCb8qOa
ghweOeZgrprulhn64uHp7XqeSW9xoBozucbLuizHSlZy76G2aRY6SyuOXLhG9CH9jb9MdWD807Hv
vVtncG6HMkNi0HzkVxJKQUClXnesei33KrGe9WwlV6kV9dswVkv7wwbrW2ZTfzha9iKxGtC0bWjx
cMbg4h6vk15ZbHrBno8NzW6VuckClLGia6ASsnuCYaCLeUeWb4eevteJSZRR2YxkbTa0gPAq4IMC
NajzsYdfw5P/JHCMw21wqQQA3dsWZPBXrLMR3mIHn767K4dbWXdWsjCDF3YHmDj9mevoLb+uP3zV
vTisHGnf0jFg2WTq/mTqAlo3Or87Ni671dqtLdtGmOFkfJsec+p38dCptxRJ/2+d9JsNaC8Da3pE
3Apo7WzuWN1eUPQcb8cQQI6YuK7/AD+ncYy5Yl0Xl0R7eSzD0k7ptQICDHjT6T4GdbrtYiFW9wBQ
Q+PFrvPyJwN83BLrWVbqWB6L7JZ9jYyB8XqHBGUI2VpVwRAW98FjDZKS7I5XDv0/tF/gw/eLPePY
e9ZsOPjiu4MVfanR7Dgyq0C2kyxS/ZSZhr+VVv3/3/+7T7hb86Hf9BtziMlmCnzQSW7aFC8wcRuK
RMI4tI8B2Q7elb7uC3RU80LdzmWD2+1whY3FIy8m/xQGEzjgHvTUazqLfvlIyOiPJ730fAEIsFiX
k3Xb+t2nUqQeAVl6QtgXB41nXkVjfHtIlSj25WtApJGeF36YLZEC6d0EMCuMG2rZP39fTNdz9X/H
SuwL2MBvNwoAxjBzME/0gCNXUiTMuehnKFr2aUNN49BOLPbFbDZV8GRUlmezbqpzCNL1t2gMwMz9
+w/5/ZYj9tVsmCkKRDsEuUUvnG44bPaRpzvYyC721exGdgPImQQn+IKJmugxaB/l5OP2eeTt5V5L
aAHrjKAMRVDVClBb11XFLeEH8657NWHZYgJFFXjtrZ1+BFjUMVJSx/qS5N6DTl9zuoULeRYWeREb
V3yMAvnj2LBcZ+1/jsBajNSPLDIss+TDXQNjfSxJXx6LwPd6QuSKSSCsDeGnpsYnMnr83xUUmZdj
736dqP95d14CP++4wCedGfm+aLx3WkAo9laLzJ+2ub2qEG2ok0H+IUTBWdT3VC/zi66J1adG5SqK
A8hpP0ECLh/NWm/sDkmMZvxieAPj1RW97x9rR5rHKpSdTZG7WN4ZWyg/dZsG3lkVm/QS1BwHFGr9
aXkEcpK7ZM7ntkrp1bM+HS1sg96Y/n8oEItoN1hQF5chqFcc21wlIEYOC/evagljMbQ6m7gpXFED
dwyzsGdUhtw9ZDAt+tTKwBzTxOJm/evnQndXUbIcrdrE90AQxzQesRcenGm7A28tcgeRGBGZptZz
cVCbKUgCVR7jf6A+vDvyWjpHUPSisjKMjGXAuC+nSlpxLFbcSykjPRdgfPg8cxIWfgb2w7eAWFYH
K/N7LeUGG0AEXdcsh18VP5bOIsWJ+od/zKVC7tWUopjsOC8rR4jERIwTHNkao/qDg7Pbozpoy8st
HMMsVwh6waYsmhfV5fpYiXsvp9zEhOLzMGLsTdHfUMXHRIRjcyi8kHsxZQfsjr+OAzbvekNRESWz
27Y/2Dwp91pKEMpqhEKS4eY4Qt4BP9EYhJci/fsGe433/zd0kXvRoxzALRkbTBs2+JYlq2rgmEzQ
+Vzcaj6F//79r/w+rpD/I33cRtcPC+q5E+nnj+usFIVDdKDeqhf/IeHh71YuXCK5qzWOCWvFq23X
Gs6hfutviUPnYLLliv8j/Lb9rjkymGgbR3h25IeJiP664dWyooglN5511fC9yqNXa46ZMEKGt9tM
Jy+opewWnkEFmz/BtLlBc/TgH1px6Nj49c0jxgxiVoQzbgrUvWRFcJkU14eSKfDl/PXpajDr3DQB
zeQUzY+LquzHSObV899H/feTFgKJX59OWVhtTVFSiEq6ekuUKts1Rd/I+NLDyHs9lAAUe5kbzKgm
FbUFfgMCyzjvy4/MdfzYxNkL3WpWcFcVM83yqs1PRVVul6Bjx84atC78OkB5na/BFDQsy8MqOJvZ
b9FQ6R/brCGZ+vXpHRyqW6+uWTbOg+nj1Xn2Mgf6YDlZ7IVuIbLFo1fg+V3k2YeN+1CDgzT3Rpj0
+71I7CVscBMaAlVULPPsHEKQxP4ZrgzSv8/MPz18t2bx5nCWsTholtJVd4Euy5jaNnyjZHdNK/3v
Zi32Cra5BeO+mZGS9ofWuMS2eggT+Bht8AYjsmPngUz2q5rJ+P3vP+cPiRyxl7XlOShoLpAUkv0A
WYByG/gQb+gA+feamnqYWmn09b4y1tM5WPOwq+CDiQRhSnOfDrFDjik4Dbwhc+yaVrcfJtmbO51X
fh0jWhTLLbrpUA7/++v+YV/Y6+RUpdyVdkizpQnGNQ4hu/nsQ5LwveuLQ27h0LPtEopDLVxk/AW7
AujkaR8MLPGaZn3jOP7D/NnL5UjFvNZxRzO3kPli6WTec7RnHtvz91q5eoEEbVQ+yeB10qfwmR9v
m96Wh8IgsdfKLR0tbN8yPH2uXUxrUj5Q76DQXuy1cnSCcigUDc3gpUJvqI7Ie+mit/ptrhvjb1bW
3iZtrlAvsfDWzpouMsjdNLr70jhb6xitMVObMj8cDrGtMIN2e8QA55RhMjTIetdi6gMFbr7LmW4H
p9DuYA+LMa/WXJBMKviKnZjiINF1Yz28ZUP+pzm6O9u1abHvX2fREkXVBVCBPFWQVhx7/b18zkx+
L4qB+qgXSpkoFooUH+OYklbsHdG80jbIZwIXvygxnrbc52lt+mMVeBHuygH1sBZDiCJ8xnG8JyiB
wZLTsENlbLEnitZeLQYHZG1GW928VMD1xSKn7ee/b51/+Kh75dwmlWam9YMstNX8GVn76kGv5i0y
1O/jc7H3Q5sbiXxIOwRZ0fXQq6/90HwWBcu/wR2j9+Jx8PIp9obC/+Srfp6zAs6mhzS2Yg8ULSnh
WzUvAeSSC6odcABNUDQeb44N224tL5wZtlRjkLGxrbK+5me0vR2Ms/a80G0spKzXLsi0nZZPrKz4
eSZ8PB179d0ytq0gkTB49boQ5U+/DTaD7m6YNBx6/F5Y5zhrVhBAcBog5f88VsOE9lRCXo89fXcK
q0nOHSIQPwMNuT4b5AxQNNSHDOSl2CvqKI73AHuHnw0lxJgxML4DuJKOH9xB94K6epNwtAomP1vq
IE/Fqha4rETHJB1ir6gT3BYD1EtBBhlA+b1TIUfd5miiSfDrDvKflCwwVryd2zyAtd7a3y5gJmVD
UPmHMjVi75QmeIVbaLPgw3qd+GwtrX84Xc7qjVn5h3Oe79ar8OqiKw22udLAtDL2vahe49mDsim2
1VC9IEMbrscW2F5gp9jgFXCMwkm20e0GfhjbY9HPb2mmrjP9NxHLXl/nyioAP8rzM8Tn63JPSSWe
Qsc22OpTPhdJPommP/loQiFp//+x6qGVt5ex6dnouWsaPyuBynv0qSvux0nZYxHqXsPmhJilX8B6
HV5qxVM7gDxQb9tybHLtNWxTaQq4hZUwdheTPfVcfQd4z70xta7z/zcfZE8V5X0Pz2eHdZGzef4x
bM584mP9FqvhT0+/Xnn+s+r6RtKBmIJk1jA/BjCwTaKweUtGBXzYddv/3etf//B//oCHwrqBeyvJ
FHicFmqAud14DN+nqp5iqKyW/rQW4LHc+BuDey1f9bxeNSZenW6OhO7jBD9mSGthOPZT1o6Occk2
JB/4gsxWstnGzKe8b8I8Bom2hMqPu7C8d1E7lTE09YKn0djnfjIIdDolyNZNURL2UkwAx/VllchR
ky0p1spfsqGq2jGp2qHdMk5nOl2igkT8NC18kjEHIG+CDfHUtOeNGohVts359hYtqbO9s/XQTYmu
UM15ZwuAuC+8REbgpCYH9pkmIQ/j0qsIuZucgputKmanULHs9fSuBFjki48ob/zWTQBT48F8VgmZ
Fm9NTOV8/YPOzK3JYOZyjg38BcsPUTn4ZexvQcgyjevvEi8Qu7xAzQofp3Dsaxrnvh63W7E5TFDg
6tCe8jFvAjiR6dGV/YULz8/vaOc5khgUcdwDB0+tSjffbflr03RX1QS2+JXEqwYIANQkbfUrPOH1
P/hwMj9FlNjge0DyMX+ksg5xpvFq1XHvjV4QG99nuJ/nQ1/fTiMygckKI2f/Avt92t8EsAxt8Yq+
lUkgRtMgzAmDV8AY2ZZ4oByKpCq84APhHoveGaCnbgCEtPyywRS9AD6QrvmzI8yfHywhFYqyyAaW
/JZ6w5QnZVv4LAVuqPlZdkvVnAqvqyJ4jJXB+DhoyH8Tf4tmfRoRSzwViwb7Kxgd3S7OOTnHesnz
8QS3MuvOY9GTr4FWYX9bLAxWa2TozePa5eoZb1hCz1XANvSlY+v2XKrxlSMofdUe/I/SvtuworqN
2E9NO20fzFiz52UbxupENgaxykQr08ZdXXmwcg7gEhfXJiTpJELvfQS72Us94jaBJEfU26QfyfaB
QEtCLnk5ImMy8HDhl1o1DUkDy5EVgiNZOcSl2krUkbc27C5hYNUDYNB184nBrjk6Rb0av0Aracp0
28Jq/FrRLi/PdBHNdu5lIMmHKjczOa9dlVdnjTomJu3gL80HSQoe3FCQrVbQE2s7pKtEZSHpubeW
KUPvtBebYR2qE4z/7XZp7bjWNzTkmJKYu0UJH+oxyKNEYn9HKd3TWxfXSiBL2VcDSFPrGFV9UrIu
YBCC1AtJPdz8H5WbBvlhafrqtkdXsv652ZmIcyuMX90xBeAIwkE1oPBlw38rJBK/kz7kT0FHzXoS
Dl/3IiczPRRsC/E93Vr1J7uxbn4/O0amF84xNIm2kPACjWin7b7ZiPcyCe1gCAFn+fAJROfSxC0s
rdrYLF3r4+3hbPGoRhAzU75gnZ8jOTXLQ23HyE/xMXN5CgYlfuZtU08vG0GmOoXSTYpzENnuXkQT
cpFQRnivaIAIwkQVa42sVll2UUq6INIn31PzPWhPKP16Bv7/d6a1Onq68nyNjW1Hr/DMokf3xMbs
8JFjCFXKpF97yVBAZXq3TW6rkzlcV9hMBR79PlkscfTo9NfdpA1Cdbq6OfbnRWHk3+euXNiFAok7
3IWse1baO5ly3l79osd3aWAMuqSyADmgikPeXl0320UQeWKTx4BfbNbQ3MKAudD4ZBIdQRPsNdZ7
OQUBqj85md1DDx72d7nKabwrISufv1QTaaaHypTVelN7AV+G6+kgyiBmbWORBpYKglLf5bVJVjHO
JgnHPPwiOZKWJ8839qef6yWdPGQ+8P2v0pjx1NR5lK7lOGaCdOC2j/CnD1377SohiKuJ9omy+l/l
QyEYA7MA1b/kX3N47J3pip7PBv1YaTnPuELKLkp8M5XJpmcb4zbG3yNN4aXNAlnzGoXT923kDfxO
li8W+DISCyzmxyWQfQIHqiYtUJVNarUgHJQeP2HKqAJDwRSu2UYUd5Xy5iWZbOg9gVIKefQgHYZ1
adH1HQ8+U3AOgoQghoR9uthgSQoAcXEE2OIk7ERTcNs+4wRTt6ttSeLDVbGIiyJ6cGszFjGQF0HK
Ua2d4TLnfVwm9UpYkL+CJkTeh3UIwvrsdXHr47hRC8GO7qsyYWbYPvTDOLwA2jTddRXxv9adGl6o
6PLElqVLfCbaD9Ya/MDaiy40WL82q/gwgToaG2FNwkIVpnCCITEmJbmtoY2CDH8VMBGuqs8wbxBP
wdx+80yJlO1mQHColuXDatAAEEbekKocXix9l6M4NUYXPSMVymtIDijN37dV/Z7Wek1kwcbMa8fn
vnTfuPXJaUUXYNbAXzL29DjchpWHGd6Z8h9vzHmsm+J9FbJXO4ZPAFHdRVE4nu3aPDm3RmPsZr/8
ATMc4k580tHnKmIFskTwkXHzfOKml5d6AGi56lCvoX1fJ25x5h+s7DBInLY/2tbBI82X5hbBiT3V
yt77m8RhBUzFCwMw9ls+dTeUrE+1sWsS1D57DJc665l7r6mgNzgo/HsRKneeObGxP8nlw7Ru84vV
eosrb5QJ1tj0kFOMk0L0ETelzs9tiJuMryaRINhQX3KzbR8alLlvhYfpW8IjOu3zto79Ao7f82y3
bOzIN1eEGLRFxTyqh7il5ry1cAKiMFfMaEe3x8CLKFqb8qGIIccbk4IE5BsslabvaqLf4ZlFE4hV
hszvxBdoHavLEHgwWgGY/qJAT42pYO4Sbl2nY8HgGo2FhuEZyYsqIwBHgFzApBvKJ5FXm4hh4FK8
6AIH2hgOY6y6xkYnzJGTLFqbKqPI4+ir6pX1Q//gQo+ks/HPTBT9IyMIJsexvuUI1JIg1N3JDysf
WC6DEInM7MuAIvfFNmqN697c4GbM7/NleSyV90krwi5YPKeg4OK0LWMZmzxw8cp9kuhe3dox/5QX
ek4oMO2JDtYhrsEoRJWiKm8XUO4SDMdX1kyvFBY2SQfZYR0vwdqfUDMYX9HLadJWemURT0s5XITG
Tutt0n+E2Zh4ooFiOCjc8sVB6Z7Oqh3AxqFRPJaF7RK3TUuVbIQM/5TQXZSpPw1tmSy1UClAE008
wgoQe0vDvxVslUW2omJWQ5lTUJbxyRv7xAZefSFWzsmm8jWmAefxirAgIW7+hrvkyKAxCmQYt2hG
ryF9IdKC2rLe8WpgTWr01LgkmkWVEIstMViD4nYCj2l9RLtwGUOUGKY+IKHpdNVvwpKMoFmQ3pZ5
oLKlzW2imvIbPJd0DM+TAjaGIkhXMdFPPbzLknIDYgh/hAh36WhOJtjqM3aOrO7vuJke5y36XLr6
sTfmdgLt6BJG5Vg9o9c0ukc8yNr3DfwxcMjJZfwKBPOyJf5KzYTV0kEYOi/vu0JvVRrkPQ4HTrsI
lryyCk4GKbXyfnZDdG5GGzzUVcNVDDZRKBO6rKyNmddEuGlEFPGFwV4TlyNsji2G4j4HUetrYdcg
6RH5f+CRrGK6+N594+RJleIOAVD/4FEzqJjNw3JSvvw6FcNtW4+AWtQI0jRivyd4zrNT721ZNxjz
BKuHl5FCtxx1JoqH2Yk+BvReJrOvcXlpSpYgqzRgavABUZLv30aF6IOLY8YTcb/67S1uJ8RASsu3
f0uYzWRrbpo+1XYrTsDk9LFHmo2eZ01LBK9XS3QpC30uGeuSSbPHHiW02CtUHQvS67MVvXgmKAoC
ZwXmaA9TrbjOGf4XbrpxvTUYO9ON/o0qyyHNcYJOic+1u1iCeQpTSsrRgWeaf2paWpKUQdF+yF2F
DAnHHSzu5shEab7CSODGcqHfOb1Op2ha87Ru4GPXb2X70jIz3XeLnACL0gVoDq5Lm2AezrauEASh
i+AcIGn3uSHdcMGu0ZyioWtOGuf1yVNr+UEHUfA+QEyBUHHzmsQTIrop19Z8BmscQjWwc0E9rbvy
ZmKjfYc72vzAggDnonSyGQFBbWjC9IwhnkvJPs527P9ZRni29rolF6Jp7cd504mbEoH4PQxkaVKu
vf9hMIvOqA7QIDNh4gfQYsKmvOv7eFh5EAfwYrRx2XTtTz/AlTZy8ye+RjytbNUhp9PUt9BuVuha
bYrnOoe1J7r7WuWfJhF4YRxWuvoxFEv7EWVIc2+XGdGxGIZbIpoWU6xQYxzJwLuJHFXpUq3eLc3H
6qYJWnFChlbqd3bpp+qkG5QcsGOLFTog2KflGytUCm/a/HnhVStjLMvxJdoUgLBMBu0DpCnl5yUf
/a+cFhg7ZevmmdIhwEXasx6C/zBAlZTUX8KmsekcXaPrwdShi0Uzhjd+MYR3/Vx033iBQj/uOYib
cKuUpzyCP9dg4EHvwV3vvtsaPl7yYWpi0lRmfFgpHFJj2Et5ySjHWSdq9BxOp8rkuO+EgUANIMf9
ia4R7i/LMN+uWyMfkQ0IXq9InBjgyx6TudALsEK2uJ3XoOWxbUL7jENHdkkYDpBYwiezEHEDe+DM
LGObregMvcEWJz9WSugvQU0WwBy8h3yACD+2zIFGvwbYAfNuEakeIuyYrF+bM47ipUuqcnr0oJtM
EYRH/6Drtm9PmJVD9agtRd/UtZ8pWXokDCBSFzhySfSIefIdLZ0LUPLRu26bMG+3aj3xcIrauNo6
7HBKuOoTYIJ3zgDgWYztl4kiiRCvs+838AurOnoKmCbvA0G7+WWuebOewT9maGfTAfBArUuWpfTf
rbXBThySvpxSvfgcfUrLSL51kd2+Ll4x63hr28jDxpaDtbiUBW4muVd8UrzckAahHnT4c1d4Z0nD
yMWD48OjIoOa0kUy3AaRD+F+LAoYE8czEkBntnngwkOC1j3nvRtSUeWAwnBIDu42UiOMIZT/bBGI
JF2dNyeFneVRz0Tj+wwUlLU8KMRFsny7zdFg+DyjunRSlM133KpnKJDkXaeQMNLYE2K0j2kHczkk
cuB106ctjLpvmFg0hqgkxcW0ushwjlQPszNjGpKtSQdWsHPlmxC9Wj4r4nzxptNobPPYo8iUIEjW
zzYk3dni3wnSL1W6AMd7PQwtsgw+Md+QJp2/QXBos7A3RUqHxZw2bJgJ7cbiBjk2XO825FGReoEg
uNuuHnLcvq/gBJEKFeqPZd71OoZ0XnWJ8rvnGSSFmM6za2NYt4ZnYPrcudfYkedg6NIpCOnJwKv3
Zp4mEo/YUZ64nFQM5TBm+FAvVQw3RKrTAJtsOpA8uMmZ5f9CO8ovCJSiG93h4ogHvmcarwQfe5si
AuSnYCqfcW8lZ6sn8T4U8kk0XfHFc83XiVWov9Q65SYcYB5V559AG6tu4BNVj3G9ApIaV7AvRtjH
ygRtGLjsMD+Qd2qkVVIJkM9asmAXXOBdisxd8wD3FxMTUc3JOEHsuOpyQxf5pL/PPGiTAWyAO4+M
5Kw9lp/DCh0f/Zh3L8VQIaBeQW8pvYKnLlDTCeaOw/vGDPxdhzP4MzCDsP3q6XLpCRIVbskvwqry
sbLKoEcdxk1rPX9yLPBjBqUZ9nBW35YA23/p+vLUIPi8RmM6duUQnoIGN/YRtQTs/jrFtYnjslW+
rzthE6CT1WlVwc8wLMJsbDBFStJfqpVEMaEIwQJXzyfYq/7rYD77KnGpuA0Z6GlM6zruuN+cUE2w
T4EVWaX5mlhhXrbem6/a6/7MA0KTuuVl7E3bcqorOqf5iJ/lV3TLkJkPbnS0vdsQcmV2UNh0aXsn
GPuxmWXK/o+0L1uuG9eS/ZWOeudpgCBAsqPrPJDck+bJkuUXhiXLHAAC4Dx8/U26qm9b2zrSPb5R
ropwbWlzBNZauTJzmSK4JP6IK8jsVV/wC99DoTjyAbCRcB6zkJOdF5ZAVWEReDHUogIwAog7kk22
Sx0XIpyghx4HGta7UbMLytYEipc0hntztQFL6bNwCqSUgfzChqCLaec/FaUZEhfDxC88IkeskraN
ynbpPytYiW38GQqsQrrxOBsej1Ag7WatZZwZuNrmUwAnUbaoc+QneKYIDhhEv5BqAxgAWZfhqCVg
CYiH0zkw+CfZNp2nIK4a6M4sXKtXXJRGpmrch9Ih9QkZgyLB/EAdIX+YwVkpH5s6A9I0Sb5ptXdp
B4m0tNR3dLIPofENMoa6jIfMVeAEZno7NKrZaJl+UUSCVCy8zQCnyYvMxahGZ6DXDcbOXKee6Df5
MCCDy2UZaYUxbawJtk42hQkG0gf7olY0ymn5WKaWb30xTizmYeo8CDwEQNVDfgfz4EOPxx2FDijA
eOXFlnop9gNrqrh1i3oLd/KbAG3vtsyqaMmHWSOGq+Ckx8y0KxLKMFaaYEviAxRQU27qQ4v58ad1
WPNNzjOUR6aB0drYom2YUreNuaz7s9KRvY0E3H8+I9v5gpxVnrSsnC8s651YOPN8CrVTfkXrukX8
6xZcHJBi00TOyNkFQFZ53mfsoRkDddmxzJ9WrFhPn2vwAeLR1SlOXLILeL6N0QAmTASmx/BlKgvo
X/yyxq3qIOUZR4DVbVWO7KRKQ8TlAWRlB5BX7l/xDDMGdhP8JqCi7vqyBAqeDtcsX1qznUrZut+y
Ymlix0A1e6L52LtxmQLbi1IXuU4kChqai2osxvzMc1o3QvVXJXiyDZYgYq78sk4hyQ8d8zFkGEbl
mt4OJCyf5lQP/oMXrulFNCoeXBhN58Nc+tmANAUB8EtXqcE9AY4++DEkSesCBulz62Ca6gLxcu97
yGUNsYlHB5SjKxx3L0zvNwnilwcGHnf4WU5JU96mvq/0DYNR5LSdssymVxghbHe9U6JGZq1EqdlX
Q83Oi4U3J2kA0jUWAr8ipCd9FKJVlF9PkCJqIHVjdV57XtPvZpd2TdLWjclOSLF09laTHnFWyblv
di3zSBnJyZ3Sxzb1aLMBBIr+iurqTyC6uKho1iwrmkqKSWs1MgFzTVqXQ+EIXd4lTJ5g0RmhpzNu
fR9g67e2w9z306lw2iXJZsw9jnJn6YfvVC4IwlgjYtwGRdF8asMw2/epMjeSmcWcBn5bXmaISlgY
guf1oXOa4q43GYp/L5y9u6CqxG3jjmbZZcOaXWSFD2tfrEZgorWoR8zFhbW8h4puCr2rSnT0slyt
57eNSA3g924yM/z6wLM/+LlXynPE7lruXQsX40PlFnSP9wvRSw9gIpVFNVwq4AXPhnblGWSJFh0t
RSFcwIT2IMCI1lli8AHqpTzqhXZLTHhQZZlUhqd6z7BbACQFV3yPw/LbEZUMO/TwdWU7Rwhz5fIW
VjKmT2cI3VfnYuxQaf0NTrDdXQl52E0zVe6UZBZPCD3+pvnW8Z44Ccpu17nC2HV/X0nqAyMyHr9t
vEyX30dt4H+C1BFzdFIWhm2U4tarOPVHhsG1E3oQdVllIzI1m34ueqPzc4kZwF4SNkWNZZI7jT7V
jixPwrqWZwo+kGSDKSq2jzAFLBVXvmiHWJHOsgvreE2XzLkObWyd/BtD00PGjKal3WAqe34TcsGg
lq7lvEch69Ko5y4An74J4aGvENwi9Grk94y66IrkoR0T4NrLmKSjnL73c+PfQgTpztsSzbgTTnPl
fK8o8ONNHrYNRNJFWex8CLFPJKrceiUyBfdEo9d4NhfdPMaWTbR7NnMh3CwKynJsLpx+Mc5BLIKw
a8kXnm9GDbe8bVVZ9wR7tT+c2AwedFFIx0bHM7wqeTwJ5l/hYXCJXgupkYioAEpcmGgETVKV/AZz
ZxqJjS6nQBjo4gFeczuz70U96FgiFwMxqR7TojztvFSQbwSYstiauc+C1XcTJqvPHE0PeYrmSc2u
HQcIUJJ3rlJXWi1oEU6IPTuhRTev15Fv+aJ92Px5BHtn2UimY4Fp5veglM4P8ImvzoNhDLZ9tQyf
QEgAgN0ieJ/OPm9NDBlfMUaOTjVG/XiD+6SRMt5Y9Mru7NBX4UEVdkB5T4lPbhretOfOzG2VYM3m
L3gGy+exDLi/58Jx4PSoJx27jvQu+6mcr9WEPnteobqMnKpEKeFWjBUHR6bAmoDt5xUyVAA2SUVL
/z6kbX+J5J9doS2Uyigvyr6EF+gQ1g/MTkUQN+Gi01gAwl2TjWxoXyidBmfLaIExp2Hnhtd52S87
H5UBBm/n0CtVapQXIuRoINCl3pKRzwy75hQA2s8ptTEpuXIOHfVpgbZt3boSEIuVzoMWg4tnZ2CH
itm8fZCeoZtc9VdzQ32g9ksvyHPBTfEF45Xdsy4dfCcOYX7hnVrtTmD3A7cu4wkQElqKZeDeo45r
m82sSn7XOaI9zKiA550vyvCemRFlLbyT7GHOlqp6KWHLCdtn3azNXnQF9mQiC2qseZFIhAOe3RU1
a6KUOiTfLGK1QbYDOvPRMKbtLey1lq8h/ptGS8Z7FjHour/NMid613V4azcD0tQbCxQCtZosmmh2
JHTeM59qepJhD8MWMAeAxCz26XIDq2tFYlXONYtAGjTFXg98vh3HLHyqSon0Xbtjd4s8NL+lqcKN
SPtJQ5CIRuxzBdZIEUmEgxb9eBKEG7gAorrjHlouKkvNIR2h6Y88NZsrVPTLacMX/3RUDF51GH8i
uZuomqVLbKyiL9BC8WzrjjaXmNgwKwz2A5H8W17p7tk11q3X9rruDwvQ1Jdap2W6oRUg6W1LUcEC
aa4Qe00rCUKtN9EbpWsA19S3jU3QTzcy1qHAdlExB6FpQcc+BVJdhEOUOWn4AGAuy04zif0DcJRx
sj34dDV4n8VIUdjXmfrei7J+kmZBCEA3cPo21GhZxpzY8dot5jE4Q/BEN4N2FbqBrKAMeWw3Hhyn
4ufNaPL+pGlo6cW5U2HETtvN6B3RUpSfLDp0Lt5oMB93ULDQZWOIar9xIJ/PTuWz6jSE/3OazG0O
3NgpNPZwAKxZviMMxsRxqNDUjrFmqZdkGu0wpJFL8alSXvW104MlJ0uVymCbqsB8Q6d+8KOlD1XM
ZOB+W8uPMAYFvxpia9LxknRdKuOWQxkao5GOvZ6k3b2owL/Y1iroq13aOwjLHk8tPJEXARDYQbMb
2ZYPLWmSkbGSmwZGcGwzaQBgG2Tn1eOENnOE3cVDV7ut7DbgcsROW076Apuwc0pGBx3dYJiegBuH
JqZevwCYJKm9xdhRvDF1Sxzc0nEQZNfQFnrqkTt+BjBOtcFdAesBfsAmy3hEhdOBjU2L8pM/9uS+
cZxePfs1mBwQJCxLC9hCpjpZphbi776ywfnSZsOY0DrtLngeDk8LsIMlngs9061pRlSIelIdGsQj
h//5gmE+MTRk1DmbejKh/AWOtO10P5+ODX71EtgVYHvI1spgr0tl9JnE6c/YFUusiNy3Ft0MZUH2
qDXeDNTl04SRE6OD6ZUD8kyNOhs2RS9l4KAIq1tvqiJnCinf6iDU3/qUAw4g8LjxEm+phjs0j0e2
Jbkchu3qrZMlzuL3YMgwbe9hZZwtuxSS1edsILqPpAgbdzN0SN5iGFVqda1o0aIvIQsgf04JUAKv
tdTAZFQNci8exXkraXFmvQo0dyJFOkcthczs0C627dAeqZG3L8PI6k2Qa3WP9UHI3RDMrsF9Cpog
mVB+uzF3XQNCCcqMh0AvNNx3I4GJVBEgo4lSyPKam2levA7ZqBztd2qrOdziEM1nbG6YjJ2XCj2r
uqo90DL8bPQ3cKU3VQSXgMIHg4eX3paiA93HwC/Mc8tGd9q0eBOGCFgupmOQEZ2sjZd1wiS5I3Bb
O39RSNr9ZX7OaMb4uapRtKH8tN2yQlNi6i98wO6noUYXLJ6YK7uNytDw2JE5tZcjtNmfgjRfvUC6
znuUKE/bbQtWyJDUynKT9KhCyAOc6rr2mpp59E/zevQgSwZI6/Gt02Uzam9de9UntMc1/o8VQfXN
8XNDLtAFCMbt7ECHapCRQj8VARdAYGKC6eChkEgjwDiBMeqJmhFdEgxp81DoB+B7xCJDoLmo0Ah3
0A8pnC7moAFm53PpYONkyqlvPaW9R+NO/RcQQcd9KE3u4/IWAy6B61bDYaSVp+J5rvy1MTcH7nNe
VgNDhO+Q0S3I9nCHdqyQtFmijixBtdGLdIMEcXLtR6j6CnMx67tC52h5O8ytLxqnwEkLU+Q5MOGh
v6+dDH6F9dTcz8JlRYJxJs1yCLLKfp4y3zNxRqZ8ifHAsZViELuYkKJX7hjDygSkMjL0GdK90fO8
a5/6xF4WXAfDfsYOHm6crjA0RgSw54EugyASkHZ+AxYzprGPlBwAQNnU7ToryGsTt59sd9brsrgs
F5870di4KH5HbLcJtii9nCLu433mKBa7qBQAjEHnC29GsNNl3FufFHGhoHSIzLQAvjIMuepJqEsC
YHoeqvrEbXuUgyg9se0Gi51UBAwJdoXG4tWuqONBn6hade4Ns5p3GfxS9eeuRC/vgO4hgooPPtIc
AYmlehME6UDWSRuDShZPUXox4F7Anjt1yzAiQd0Nn/oengM6KkJ4VSFslCK/wiiRDFy8rOvu4DRF
r23A5JUM8vErbhXSYg7ZQH8I+jmXyBSs+AoSIQNNQfBuhi66tWKDXmiIMWIzS19UI2YSj1Oe8xig
gf+FhtmM9qjUE5addJaz1hvqs5mXaJ+Ifig2xpXul8ZV8y3xq1Lf0wZtu30bpvhKYIx+sx8JRoh/
D/pSQWic4rFtWtJrcZoRTafLoCDN954383MgzZCC4bTW6Q72gmzbG9edQLcjUiWdz9wkJVWmNw7M
Zr4H1EPfW7SedSIEWvII6uCCc6xKgfHlfdpnMYYoevu5TDGfS/hyFzD+XU8jJskMwiEW45gdBD3W
wo8kYrB5YIkE18NepV0blOculrfYqNDNHjCTxtR3QZ8CQdcYysgTSTx2igysJjegyiDLjdKZ59/H
1JqLzHdDL1maDHFOL+qBDB4zcT5PlbPRTT7f+uAODLiIDNVJlpmy2ngYhZklLlu4H1tRLNgRapYb
jOvjuolGLQB5UsSpPKLoj3JA0sKkh65z5CNB03KK+raWFPDV2MMipivradPkBE2dEavxtCAknDZl
F7BzkdfqobEuknrSok3vEj9dQPib0RUaF+aSmKNkuU3LdmaH0mnzFN2dOk33ILosyNp86qINnaEn
+Qx9hQGOHOJ1jr1m4exEmvUqUOarm2pyxHUdSmCOnOH5kLRMTOkW6LC3Q3CwJUhjcH3qatwGoKsb
DFRvR8Rw5jdAuSYm99Lp5TlSrm7cDnDqDnCSIX1mKS/ubGNS4BeT0wDYI62zRdwp9FaFngJhwUJA
tEGfOnjIh6xBm973a6Ri8Pms0RDl6otjSX+v7AopgfZd6b3OF51jGIoFNFm2QdFsQzo0zTbvHb9I
GHoJGXgrTCHwdaK5g/4A3NK8bJv1vqPMv1NBXt/OPYbZX6ecYVkHAsOzotKD6i7KQSfRiQjr4gV5
W4fZa6zG7e94jnQ9EDlKbSCG7rzBHgFUPw9kCUS4dbwvyFw9tLHSgsP2LlD0PkXaVQA+pB0Dwmpd
tV06f7rQGLhexu3gtl9H8CEf0p7RCvgG6xIPgya9uB5qTIgwbiq7RBYaOco8mR7NL5SQ2IlGyj75
TgfQOJO2P19HZJc71EpZi3Hf6Ddv0ZlbzEmum35K0OPx0HxU1iN7ityxTPjsrC7wi6q/533u3wwC
xSioCAFc0Cu94Gsd1uDmL67Kw5inpXdwMB2gPg3lLOIwg2Zq09UGKNwIwXWVtEHmvjhSTbdLm7fg
MzXULEkP9umL8obKxLXgmHrIeA4ArV+mFANqQ6dvQYJdWkApVBWXOYjE660X6lk6sv2SWh8LiQwc
5CtYopyC5KbVpg3E9L1om3ZA5mVhyNLOqTmXqWJu7PS1Q5MQw5SGLXN9U2+ywTFI1JC0iC0Arqnd
FkOoNIr8xbe7kUz1hPYqa0LI9Y32L9KgTYuzvOiwK7m64hPahp7N0KOWlcTQ0nG5MbBBKi76QFsX
jSTPnbZElmGHCL2m2hXvMy/uYPBh7iuwR6cP5LL/ilN+ZF6Q9pziisJVDGEnZNjgrD95gW5ffk8p
cKS1mJ1lmiaCLkVHl2q1YxrOqsmwD5RXPxx63iKsH+kcoZjHQM25IDuRImE9OBlW6a4LQQWIMNos
r5OKechLUQLPTyim7TOtldckRYWhpNscJVa1QXzX/mHijvg9sdkPcv1PJHp0EQvjg3WLTQS06CJX
c0LLj+Z0/AvtyrEhKZJ/VwYciEmtvepzWY310wTIfIm8rrbww6E14KbfenTH9qRZXvtSh2zZ0XHK
TmdHYd15jXv7e99+JJOkhI2w+GuWnTtDhMnZQA6EmCL5vW9fb99PzyDUBclcTK7ezaUlG9JRvcUA
MPp7op5jl1PVhIYECuduaFjB8lF4vospPGX+gcT/X6zJY5dTZx2x2PjjvEPD/omoIeprff17N+Zo
uaPOYAbzUJcdluJjGYYbTJI2v/nCHK11W/c9qLFrA1AKhbmcLt3gMszvOXEc+5tOYFVwS8plh+l/
5anJ6mZbL97vjajxj6dgy8WqAgnGvKvbpvgmbKMuG2byv4cj/Ofz9F/Zi7n6a0tq//nf+PuzsXNT
gLdz9Nd/3pkKf/57/Z3/+zOvf+Ofuxdz8bV6aY9/6NXv4Hv/Pm7ytfv66i/obwMhv+5fmvnmpe1V
9+P7cYbrT/6/fvgfLz++5W62L3/+8YwUoFu/DZuX/uPvjw7f/vxjtfX8z5+//u/P1vP/84/oRRUL
QsVfX/U/P//yte3+/MMJ/H94IfiVIhQucnKxzqYeX/76KPyHi2YyZo9jcDqcePCJhv4g//MPGuCX
vBUsW4FlTlfdZGv6Hx/xf4CPz1jIMUIYBo/BH/9zXq8ezP8+qP/QfXVlCt21f/6BI/wkgYKGIMQX
kNB1GaYFhuTY4qF3UZIJRtpd5+SHIA+SQjcnWb18oHF77eLx92FQeYU88DgPfgS2nzaqeanD0F3m
dtc7zqnpyBaBKmXf2JRfKU9+YMrww/zwf8Pk30fjBEfiAQu9Y6ciiUtCAbm0u6DxL2DmIeKiHj8X
DmgQflWFwFftZpIgbUFCmDRBflUOzheaVrfaL87tkh+m5gZccblNs/aJhOEdRNv3P70ffz+Hn+/7
DwvFX84xADWNM9x8WAe+3rrpiHR9Cqd2hx4yqj0K8raFKMsSKpJSObc5re9q6u555txYCfR4cSyY
kuV0BQ/zM+JOB+mAmmW5Qg+mNpCUTx8ZuR6NNP3rPuIdoz4nggB+PApeucfBHReAFkCa7uEKNEcU
xMahxEQVSC1PHM98RrMuCsD1i4EVnGc5kC8G6yu0TvZN3vOYOP1j3tRfRq1vl0zvQUaf1srI3bx/
O1+L7f8+U9gIhgQrDeaURwmSw33mKx93ExbvFUbeze2mKOAuCSuNSJrQ33uCgt0KRwRQbMi/FX3/
Prgg8MXwYdHgHts4gBBvhUxX3XRTgOefYh05j+9f3/Ey5YRQ4q7vs4BlAztWooogKLycle0O7min
/dzuCy531HyUy9HXikh8/3oc5nqMYOUEcFp7/VaiFV3Npc7bXRM2LxlcTIGbFsA7mNJgU/lqJ4My
S4pZZclSZMC0y+bm/Sv94e3w88JYT4FiUBW2PyI8/PP6FDjSVKWk08AKLJRn6J7COLeyw1MwzvO2
g9jIOckQwR4KWziQM6f0MZPcA57WB2eg+docTUZVvAxWgXEP40noNys2HZZZjHvK8VVbwZ32y9Sk
52kdXtjar865xmRQKofDUoLIm3s0IkUDusEAQwLai8veOoAIs4yAUedfDnIlcyzpJ2M6GnVldhYS
l+1xGmcOaUCikg7foqLP7ryOAP6BgXM8er2KvNRcBtb1N/A3AEiFXk08NmD7grB5Nkqo7YDFHrqZ
0Gh0CciqfgYuKTp+zujILQmBAoFO/+RVKKioKDA/hjgbMeyZO7obNnThGQ/zDxbWj3zj+HFwDxu3
50PvhXjx+nGYqg/UgBF2O1Wn+cYtc4CE5YgumVlufOxaeixuujwsMDAnQM1vbd7vUHd6h7xm5AVc
rvu+Z+Pl2EM9YPBmwyu4guCmMjOUH7AMXed3twOPsibDhoxLdh6gGpojCLbqqKlp9iUr9Yw+S79H
EOFJxuolykjw/f3X7q0Fxn0AFR58KfG0jhwiZgC0fGlVgw2kdT6prOjOs6W9q3v18v6BXmvY/1ph
HKGbERf/esfzVyDCChvE+WZniZJ7DUAcHPJJrSA4wa6l+rHbDK16LPEefJCwvnWNgJ89ioUN4c6x
wRVhpqG2syDTFEa+1G1wnouJPqYL2qDvX+RxuMct9FxCWBhgX2W/HCldWnB80PnagQBwxXvMerXK
u82QZniLdwUS6bf3j/fGTRUuYRxQHAlouGZYP9dB1BlSDUFlsyNd4W1a5p9QkJoKLroktfTcA07Y
qY+sl9+4nTioD1UY5Kfr03x9UMdgzs9UjM2uykBgDUV55o3IpF0PApj3L++tbRl+IXhwPgGREqvk
9aH46ATgp9TNzvXtSzbLr+B/LbuQo9kWNhmUntNh7LvvNWn1ylR/fv/wb14o87Ahh77ru8evrKiD
wW9CvDcNazELmwNR7bZt/RE088ZLI2DQGxBkyR5e06OLhPIUIspUNzt0qIetu+j7olGJmTFNUCiw
Pih4yu9fGF2/8mhzE+5K6hGCQxHEj98bWjfLBEx253YhB8VRxdBrQDcSYved1Q1UQHniMGHRm8nc
TeA25WPQ2s2I7tsWMuflkM9WfGDY8PbDDl1UCiAM/Zq9it6x8IvP8bBTsu38PozqYP5qw2eIAiGB
wZSmjUf6Kx66UEp2QftvpupYuwLFCPNcTsDLOp6eB3pSCQFeWO/4WN504bhLq/nMFfpidrMnWAl8
5Mb61jNgYGoj48CeJI6X0Syg9oL6q4YrdXji1uahBs36/ef81puFliKCF0otlx4naDCE6VW6jPUu
A5Nxi0FRKxeombcjnT9nJDsFffT9A/5Sgaw38acj+kfhJAsx9AbKbRzR2HRTps5wCR4HSHd6+Npy
i6Zu4+ty55mAw62y3WPA6Fkv5OPQuhcKAvkQ1Lhd6rdfh8o9z2pwmBufTfvSL17eP9O31rZHGSK7
oGsReJQ4zy3c3fXQ1+Dxlve+ms6B1F8A4vkAh/noMO7rDUz2fS7QOat3sJaDbrwDj1pNEq0tKD3f
v6A1PTxe0j9fEHt9JAPUqlgmXFCxLM8FA6I8OJeqF/ddNX30lN/IlgFQI87BeCgM6Y+V/FNVO/rE
xVS3tt6VDEJW7Z1JDKGNGkkvwIQ6B3YGRpnak8IzO59nN+9f6FvrRiC+Ep97nOHP6wsdp6IYicUr
VrmabLQIhic40drP/39HOdqUTQdBfI7MbDdDqgmsYDNn6gMA+Y3gHRAIPIFCBCGKt6N3YwpTqHlr
ZndotZwPZnwEqfqGtuWVn6e3pK7gZBCCE/7+db25ywZeiDuHo3J6bFGuRe9O6H/YXQqR1M7BjKrN
AoEy0trD5GPzAw0yhhEi3ZdasUNKvbsPTmBdWccvKuI5rhudBySeR3VOOc0p2MwVnp+lXwxalCCx
ZrGQY0yz6hM45I8wBvkOdqXedBK9rcpUyfun8GMIxdEprIMcoIgVOA0hjnYpqC48yJK13RnepBhE
rl6Khd6AHuhHYHtDWZjPc8x9dV2PDdjulRxhg4uJ2YXnbybUqQnAFHmNBlK+ozUs3iGjj007qO0U
BgmzAkSAScqDgnkKZM4WJq7LRciHbNsNzm3b5O0pzcb7Gea0YCeBjD2FEjTA1iQ1LeXOZ2kRUyDm
STc6B1Xr5XMPH4oNXoaV+Ii2V4UnJmC7mQiHgiDgpvAvsHKC+EvejrlSiTDelW38Q5mb/CQP+Zhw
36OgzVXnOgNNAsIPuBgsxabvsrsJxKXYSnYCmfFZFhRsJ/O6Xo1UyrhaBDxuHEkSD9iChx53uynz
Qm0HUFBEMbtguGTikC7sMp/A4IIcGgoxOepHuoRooJn0tAZhAzZlmADSBsHZYLjazsQRsbB9CoMP
ijmp6MqfYISnswIV3ysOiUorLzDD7wCTHpVkbThG1DT8FNYVzsFADfb++/BGmAwIkkwKkjNBQD5a
62mpGUiIs91140rYHyFizLMcNPriKgvLm5Ua/e8fEAVXEGIXhRr5uNT3Ax+unXltd7oPZ6jqMNy5
Bwc0pfIkWAYIyjv9wSX+AmkhMAcufHgAqiK34sfOkh7E5LMElQJJZg2zMD7LDYCv8hbNyy4C4edr
X+NDKDLDDUgH1xUor9Z0Zzg1fZ654L6lNlcHGsJpDM3J+ZJ3Wj95UCBtewrnipV69uFkqTd2CvS2
sE1gl6JYqkcb5Azf4RkiBLtrbXUW+Pakn5wOlMj8MmC2jZvAd6K0XMokrN3vgxPceuBEfLBXvBHA
A3gLIPlHCQKAZn13fgp13lgzCFp8g2hTxRyqC6SeHG4PfvDBO7G+ZEd7UiDIuh+GuGRAxq8PxFpr
+9GATOjK6ouADSQKjg8y7GOwcH0HsOGh2Ag8KtzjDBdoBRTGzWB2cnTv27GBa4XW98rke+AyRbRm
PyJj134LN6P3X/i3Qh3k/MgZOGcYzn0EpmgQOEMGRfyubIsTNDhflE3veFtdQZ5wxaGPj3U5fNBd
eyMhCpDdBRCjuHBSPbZZBvk/WNAZxNWCSY35AMttzauNj1G1Wy8dPzjYW7cWjQTgwWu34xd0o59V
akBhtzvFxZVTQmixmpBKJk6tb04dz79ltYBemXwwT++tG4vuhQhc6KmREB29NXwUOYgj1O4GiLxp
u4EPCJSlBtJhW9MNh34XaZl8eP9p/qhIj95VgJQcJiABPL3C41EbEpbw8PvOcdQllAcIts4oRbnm
tfyJyQleUtksomCqngrR7QEvwbdFntJZDDFUR7gtfohZd76qthlkN3HWMFjtgPLFN3DGSrKmfIYD
ArBAp4VT2NjGenUuoG1z60v+FMruERO8WWIX+onJnkc9DS8WXzq71gnzKDD5V8vcKgJqnAFrDE6B
06DFChltUoYy3zRtHUS+37jbSoZOMhT17fu3x133pV9uD6A0FJEQ0mE40uulzJUnbIgBxrsJcrmY
+I4XuWsBZlsCiwTDT7y597c2JSfzmh3kjlt/gX3DVrZquSW5l8Bssd34pjrwxZQb6hsPN6P2IF33
HiGzrJIyKyCDE/lHSNkbkRB+AG4QMMAQDC2r12feZfDJk41FlBBTFk84nwh+IzSBBic7Cyyeag/P
rw/WzhtFI0WfBT2hUAgRIjV8fVSlJvjrLNzsmtHrtv00+Zg2BwTCIi4DArFkW0CCEYfcSbfo44KC
RlFZlKWGDihln3jAn6axu++HFL57ZLkurfBOphoDFQmE8h9EUvprVFqTBIwIAn4CGtrxkgNtOqv9
3tM7EgKo7co7plMYIRoDTziSTev/xmmCDEaVHdCIqav96I70g7j064ZDqYdcBVZ/Aq2q4x0VpmmW
prCFgPGoPFUzuSBQRMt23nQ5TfQcno0FUlh4HX2wk/9aPzBEEeJ7ADm9EDFk3ZF+CogQUBY8HQoD
bbOF6JmGO5sv8CSAGxLJnpo0v8VbCr+e/lx1H1zzL7H46NBHUQTUFwiUiEKI7Oa9TKfDbNA/sB/Z
b35wmGNIPBjAXYPmAIsgHM7hFgdwtd255iO86ZeAv14N9QDDrY+QHftlZzA0gOkMbiTsbZpDKmpz
CvVitXl/M3r7ebkYx4Mmoft/mDuv5TiuLMp+USrSm9c0ZVEFDxB4ySAJMr33+fWzkuppAcVq1LDn
pUMRkkIieZHumnP2Xpsd4LJMvnte8mx2uinFBX2KZCW36n2ow7mKwm+9Zd10QYY+MA32VV1t5M78
rwZnwZcNQ2LfeaqkKdO+5TAQMHgp7PJOue38GNtT29lT+RVF6DaIF+MZQMap2F648N++0+X+vhv7
5MJjQUCmjuR2HUQd3KDUq/WlU8uhb9JdLKQPlRp/GU3hYWzKK6SrFz6U36bSZXgVhDT+Ff52eroP
clJNh8TK1735LZxku86C/VBdy2m8MeBNf36xv+11TgY7qYnMQiBwgDZy0kFr4EsyaBVwHxrepIvR
iJeGWl7rd++TL9I85GiYrxuwJsWQOQGzn9TfyRTl/5uL0iTAb7qk6qccf0XtykqX+EC61lC9Utfz
pVUEeg7LxxGG6yVS99krWxpVfJFg0U9LghkdSY2edr6erLpbkVkLL7pPy5VfZ0BARyW98IZeGu9k
mwD0pO/kjIcWAX8wpOHQ1NUWjLMjyu3mv7iVzDOqorEj/q2PEk9Uh7Ev52sANb1dmurRwmpapyBO
EXP9aV1reRnpK1C8Fjnknj63BqqVb1nLdU1qQzc386JaP3ZW6zXVvI3B2yWC8vj5Bf6+KtO5px6o
/2qhy+JpNV2tRUFs/eXhgYcsAIa6jR9+wx/qgdbYCmp2VYUgYYJ08vLWuE/7+sLh6syq8eEHOPku
OrVUkQXzvVcRsptU36h0KDAi331+oWdWDV5RTnCUrGke/Drnv/v80gpzdDRycxswnjv25hVC7u7S
q4ngis/4wx6WHi2iJfZl7AQhAS8v77txmnZm2k7Yw+qy8BpFon+nxpm+YkfgpE3uNYMY3k4A3rxJ
mb5PZUzzlpKfm8iRQvFLvE+E6qdZlBUWMbnHHBnXW4AEBsS/8j4RZX1lzPVmkps9WP8DMJbbCfSW
HUf6uO0lZNhDhIUn7EEudf0oOuzx8bDK5SP1qeZqKgJr3VLuXgV1ru6hqkFNUai1O3qbFDloG95z
muVWDS4ridZNn5k/i14MNnUaaldFH236XLjpOxyaCSO5hT5beIXFndQppjv3yh6Te7vqG6u7mXPs
Er2VbPqaTJHc4OqTbH6DZrIQ2tQvAfUtd6TnWwHlt42s7demKjwqcZpe8ZBetVQf71tOx05hBdCs
lHLejEGt2YCdjY1eFvC0tLTaAv/sXEFoC0euYsDU4wZ7bWpb+MhsI+0qnNSque4AEFyraiatUcml
OALRWKgapyZdal2c4pEd+eJL2XQPAywIW8lliI4waCSgRvT2ZG1V4wJCbyAbLyHjOpEmN1d4VRdy
sjAdYCYMbpjM/m3oa72TR3G9o1luOhVf2C6sRd3GYQhSMUySH8KsVDtdBpck1mw9u9a3Mc3XnhW3
mqej0L3CGI2lPVO3NVAeT9Wh0w15cAX9lt4PVvBtBHXDyxXpXpmCr34GFyke7rHgDrtIMjIbfm0B
XSz5nqtpeezn+hvHbAx4uuUq1M9ti3yjtaKksTeIxWZAW+CpCMJYA0F0LkKfjSUp2NxjadNjtbVk
BeK4NSmkscWaS9tY2Qh6fk3lnWc3+H2IcLZdXLaF9mUqVboaYxB3sA9pa9mm4q/SuJ1zJ5aLwQNq
sxvqqHmUELnYSP166Glg7SUcO66Bm3Snds24yaglBk5c1V4cFF8Ks0lXgRLDIzCH4RZums/pUOmw
SfiHEj/WM4wvDXhyABHOLxXBK7oY47mFY39S/SvdFMD5qOrwilsoXufc+MYTUQHAEQSMUG2AqAkH
Xa2SmvJxDXJDwvNpwQmRjSBc9crc3HZ5J6+NGfs/57HESXuoRtRz8yVCttxntCq2ggjdDGjZOi4K
nd9ePBliu5GyofhKYiQOcbAKnKOTJ3qbomxj7bW2Va+3X0OlzLxYpoZt51Mz/NBCiJ52qg59tbPk
ajBdYRJi2OzdQzRJG4OCBRACPJj+6JXC4vK22lUatvpulLUXIxylfSVK6O7KFNiZYczXiAKB0eDO
6uoFU6UAzUMV39Wu1HFis4vJTzGoWP06lSqBKUUYhis5CL62IpwlH1IdY2ix4sp1MF+3GFyUdWDC
51E59hyNrPGZM2p8wyUswsBRslleiXNB2dMM6tkp5QaJUhBUhJ4YCw20rEdD9AxcgNeCkPcHA+/B
rpH4ZlZSjGU104XmPpoEaaumBY7rAXr697Hwrw3AS87cg68qenBcveiLt0JPexXeMDPZlOn5lR8P
235ojkoYDA5k/TcgoqPmlCHUt7KyFqIOsuYKB66v46HWgmZdJPVw1HINagtUIhyntkUVZp8kEJig
n6puBcdeBAiRdPENUsXbQVJXoV8+l3X8Vk+Lwc4S9lqaHs1A3BjRsMMuM2FexHhrGLhlu1qCNjZT
lhGRYEBbo5KcpgB2FIzQDZwYPb2dRRJGMVfl3tzg8+T88QU9QuMujIxVIkrPZIC0XsXGx5kC5cZs
OIaMfSetiZO5oWb3lpm8F2MzDW4/BFuorIPDkvMkp/xnqzV+MlDnpEjZ2qrf+2X0mHeqOyjPfTuj
xKy750bPnkNwSswEAodksbwbrPY+wRYnZHliJ21xZUaGNwgqoqfqrm/Vb+qCRRj0wfPniaZ0tAm4
M9Jk3YIr5hN7srq6sQVd9LCFr0yzO+R6sDOAvdqSNUCQpBblThWFVL0Or/xcc/wWbkTPDbSewsIC
HWk95nmE4UzfFmr404+DdZw1hyAN96HWeZgLf4hp/tgPqhsO0rDDjbsUS9nF64jGYuUe1OSe1R9W
MdigSFtTPD8qwYs0Qm6T/PC5L/WDkhiyw4tZOUD1brAZbiyduWAMIBdB9B6dZM6elH6yhwm7qVZc
0yt29L7VaEUJ30OCq5ldg6MqZa4aSS+C2kCgG4st84zdmeYr39Rr0k+OYcDrH6X8m0XBLwizvVjX
5jqw7nRfXwnSaH6F5XdoM/2A3zh1YpzHiP4EvL3qDvyztFH4D6PiFzcxhFO3UrURXhiJ8VrvRWxI
3By3oQsjvoVzOa/VqrnDl/oDXn+/q+jdt7u0GchDWId6HzVfpnDsI3L01Lwubv2CvB0PjSTmrSiB
3yNqPz/fhp07Vi/CdiA9JuGYmnpSs/JJX+uEiUpZLNdXBsTufEDnZ77Iw/Uki9eocZ8Cddh0ZnTp
TH3mYEnPnXKvqCGVoWv1cWdWYc4ljJBjUdPU+KjBYLeCkwj3RTocLRBASilsfZGOKjZRHuUPiRwG
YD23EFX2c/MVHr3bXlIE/L75RaWr87pRFFqOFydFoYGs0CAAuL8O/N4Z5M6eMxCZqEE/v+u/b0ol
LlpH2A73jw3qyR47SWQ4Mj02PPg9jg+nVADPO853PQBRCG1uUV0qiP5+YSLqGVU0ZEpddBOW//9u
G6wSVYY2mOrJoOlbU+odNtuHWdDczy/szFFwkSBbqkoHUlFOK6AhqLWc1mmx7ptuB3BunYWQ1Zp6
JVbyhVLBuTd3OZix+ZGWNtBpgKZa6ISZGYxlgHXSdXBJ01c5f1KbcnaUvKEpBJxiorRcQur7/DJ/
K1ouh7R/hj4VYoL983N40cUag/w+iOgfWOmy9JfbwQTlOLMgYird9ar550ftDwOffDONgH84G8Ji
rfjWAxiTlZaXK1xXR7hAF6L7zr0xlBBMvlCOT0hkPr4x40ziCIzgAmkFR01FuuWI4uD9vP78Vp6Z
BTRNkmQNVSTP8bQFE8j4/Wfa++tu6GzdepZTYCadsgmbxEsE48KR/txLY+KDWGw8VJ05fH68KlHv
DLlMge8y/+50sd9lRS9sajP5NtclJURuL6545TEA0U6C54X35sw9ZVA616aK+8cw5Y+jJ2Ga9EVW
8PjmjI5AOyWr2NBxR3eAcz6/r79PMQCPFuePLCMJwOPycaipbPpoJOJ0Hfazti+1bAY+Jvc0H4Zo
k2iIuOZmHj1zbvULbaMzJ/t3I0un+ealgKFONLhIozG3S/fQN9X15xd3ZppZakA8Rot5GmvWx4sD
YF1BsuP706Z2n+sbUzkqHCcWDtznA515OxEXoayRULSqxqnJJ4NTE/oDc4yZ1F/k6q6ekrdCML2q
CfZGcykE79zrYXHC0OldIb0+XRFnwRzrhN31mpaZA4tsRYCAHYyX7t6ZB7ScD2U05KpKy/VkLaij
dJ7kkE8OScJrvUgTNfX28/t2dghaAhTrcWcxWX58QBBDZrEUGWKMpoOeweOWW/Ph/2+M5SV5t6QF
EArA9TNBAZxwaDvabXKp6XDmgVgyCniKjfxT/dUgfTcEqpehpJwB28wSn8wiegMntgkhLP/5vMCf
v/gBOaiiGT65Xf1oZqOoM05uzE99Fn/rlZwEjUHwPr9l56/nn3FObpmhBn2lldT2kOrAKk56AI3m
AyTpCwa+84//n3GWz+rdfSONXkGDx/Vg8bsVDVCDGZSIz6/l7BjwBX75qSzt1DLQTXqtW/6yPhm+
1/nypqovbTHOD0FnkgIi4dmntdjSnIDZFVxG1Aq7uM2v+l7dfH4VZ2YySo2IOrARalzLie5B7C3U
iRbl3mJOf6p+d5gygv6ajLC5S+38s1dj0J9jWwvP47RPJ9V+qvP48/XI/sQOZy6p/2OtCpIY1DEK
AnT0YMZiun3/4IHfEmyT6PkaHdLREoqKEJF+pVYRNETzQqH63PUsmz8sdQY2jtNoan1oUw2DO2O1
4u3c3AX+pRnm3OdC3gXTPv5dOtQnD6eQ6kIPtJ6HM2VXy6my8BNKjNEF7cu5YZCgWOhfyDhUThvx
KQISM/BZZBSDRHq4V1XNqUepL7Sh5DO7VpZLg9053RMJLf3HhzNTCzd9cP1ritDXxZJKFq5k0g3K
snINYNECUFn6HW5ba1ttoZEHRE83LwlxLMB87KgCMvod1id7CDgOgNpm2VonBdDDrN7lg3qfF7Mn
GMmmVuAeKsde0y5sf88sxx+u4GTdh6yCEoD4oHXaKlSXv7UEuMdicZDV2lPlev35t3l2NED1CoZK
ns/pmSmw4JwYJS9zVJOQM18DqLaFkPCw4mdkXWoSnnsJ2Gn8e7CTqTkbse+ZEYMt2Q+sB3bYGbah
P/83l6TQiGRjiIry5PyQh+RXmSM3cNQmmw/GGcVwHaB7L9nb68aFKfr8Nf0z2sl2t++pOROikq/n
wlgZYOQ14Sm8BOY4Pwg6DnlRx2Fz/vhWQ0et0qxExmIKkyfkt6JVkExTXbiUc/M0O/Z/j7K8K+9W
tLSfxcYA7w6og9w4az+3o21S6pXUC7vnS5dz8oqXiKP7Car5ulcK18y+p/KLVskXpoKzbzZKJcXE
I0Tx/+RwwFpn9lknLfuAZi0MPxW9WheC4VLucoTKunDoOnvv/hnt1EuDdiECOcVoARnzY2C5M35Q
OH684n8sPmX9sZbVFJkIfcXTl0GvxFIR9YmXgZgtrAirzDQu3LuzD+jdECdvQgPdTuyFkTfBkF2q
ymbRuSFY6M8/1LP3DMMum08WNzT+H983+jmRT3cj55x6gBmFc6PwSlJOm0smyPMDqSgFJP72m+CT
8Eoj14ldWLe03EZD9yapdVpyDNTs4U8vidoapEc2B/R7fytB5XJpiTGgzXWu6SuFsNamoUNSddcx
B+/Ph/p9pWMo7GJIxZVfTt2Pd6+Xy1DqsLwRLWGszGp6Qv6whgp9FJJwnSlXtGvzuL0w6O8vBoNS
Y9NFEaEuWpmPgyazleqgw9gtJLMnGoQ8pMesGS68fr9/uoyisR7pFCoXu+XHUSypQ7Od8byGePaw
lNAAzLxEfI56maqCfuGZnb0mjs1URHEE/6ZcrzCVaUHF9wS1z5UwmqQC/cLhUur4mWEkyml8sNQO
ESWeXBRdSAD4RHqx0ZIddtxXXLlddfmFiWj5Yz5qAai30ztT8W+j4jo9MogzCt8oMbN10ICQdc1S
bB9M+MeXVOLnLgc/mWEZiO111PYfn1GQ92nUWnAsskK9VzXwz4N2g7nljzfAi7xewQvBOR59yskc
Ic1JqqTAmVGQJrVjamgkI0G7sB6ded80yQRgg6wVPfipTLI1YyDQ7ZytZWvyNLm4ykTrqp8qT4bB
kqv5t8+/3EvDnVwTR+vBp2+brasBIL9cX5uyTJ4ziOkqcuuiefkvhoM4Ar+HYjUikY9PKgdwK/d6
z3Bl7UDYWfvavA5zYOSRacf0Bj8f7sy8hOSFGVDHGcF5/+TFmCz42bWYZWsSPsFDB1+1GZhkFDqG
diSycNNNxkYILm38f5/ipQ+jyh8vstPLZCaEM1ujRnDKCPpaP3pTE62TTPd+XeAfcaP+ExTqA0fq
EH3naRU/21N01IdfdR5B9T9Il1oM/Z/QpcKu/Zq/p0stv/5vupQl/yVRYgIwhXZpwUTxdP6GS5nm
Xwj4mOUhSDH3vodLyeZfQIfwnzAtS8xli6PoX3ApWf+L8uHyF/o4HQKL/Cd0qb9djP/MmQK7AoNy
AXv4jy9N4Oc+aCANfpEuDLsCT4wbKRZxSpGAEDykJ47XWzTeFl+gyeSj0PhY7FqQPpRMah8jYPJP
gqg9AyGKcVJYZQvfsB2bZGU0IY68WDPC2zbPiA2xMmPpfGECvDUhwgNwEVPrZZTK8HWQa/3OFOil
GTb6LkvEUNhJRJIXpXk/D0Di7VYCwn6V1bG2azhx3AWlIZUgLwkFt4lX0NFoiK1pBwRdGq5G/NJO
6+XgqaIzP5EroekAOfUQQUEsw2qT1BJPYq1N0Q36vwimplKlJBDVhlV6WBVjAA066cxulzbMuhEM
yoeElIlb8q3nGzUvhp1C8i2xKGntiGqV2qzK+SEkRey114Npp8FpuAL4Em3AVg9OWg4C9qUGeZCE
NOGb3zX5aiqrnirAPKwTKSwOTZiNewi1oQfxel3SfbsNDC08QL4hqkFq5QzVmDJ3a60a5Q3he5gd
ktK1BO2pVvUA/ABJE0k5mJtJ06bMTvVIf0kjodgkAYe/0RgJAa8AwbaGdl9VQ7nx/aCjDSPCqNCn
GoeaRQSvqqEUUMbvfr8oYeRpOqoJTWwjbSdCfgT1oTQNUo+1CtIscVj9WtEFy83MvnoGJqLtKqKx
SMYcWgPBO9MchQcj30ILH5kHeunazAP5UaR7g6aOw6/OPup2po+CvAfCPnooDHvuJMbNXTmXaHWk
Pl6g/FbRELMVAtwTksIeCVDn/RGrfRW3m4x2LieaUoTea7Zu0SfqHje0+kydTHF7VXwGXtDvJylR
DwNZ8s9+3+Wc9VurBB5UKU5dVuRPEsnm9GGNv4wbALI1NJ0w05/jIkJTNITqxtCBXPNSWoZqVyNt
dBso8wDtnAhVwgk0YJvgt0x/ICiQi4EAW6hvbZgDFx6CCV3nUEQkPZjS2qpVULoYP6YDAcbCXiGg
LEXHtWg2kqnOGhcUmihvsN+DKWHz192Q8OHfkdREK3DWUEmhZEaADwm7Uq67CYmehzCBNIw2Zdtq
a2iGIrdMp2Gfh5l0CCCRPMEZN4icSrO+3HRBIF2ltSY+RBbm3HWUm4Ont2SP2GDkVemuJk/T6G0S
quV2JVQxBwYBkK/A76yCnZ4kOqG8oVbsBkIFVnlgLkmFkircygFhVDLn+LWo/Prshko8EELRPmNP
LQ+R3CzW2anoKkeTBhO1pY4oztfLbEO2ZO6hT4sPQge8yBCHfJ/2nG3dgjALMj54RLaZq1W4yubA
BD89heh021B4xJeZH4C81y2WR/EOJprMpFQBFgtztSNQOreGLSpsbavAmvlpTJZ/GwCTq92pbOWH
Vmla7DiklUluKE2m4fmasIDMfb++rlAPE4hOcqRGqFEpJ4uYavzeCUa61U2A6HbTCulNGLfTrktj
oLoxpv8ARVBjdMjlkK3MsiTcFnQFVrDdl2zGEPGTOHTFttQzHVdYPGA5LuPUEG3TiseBeTiQXtmY
FQQRWEO+m6Zh3tEkI2MMtz9fakxA5g0vF9iPyqgI2Spm0BWJDijFJv7LcitWF3Kgoj7c0CYM9wpB
QjctMSwH7BsE0qV5oUi23/Xy1dQjc1qUi7GXl6Y5rK0mM7a+MCD3a4YkPWq+ZFyJfTVlTpqhCGqI
0HKzQCs8UhU1YumrLrsFy0wmlEXO2hbWD4DrODejvamhgc1MoX6u2rGf+B4JxEL3Od0VjfxoREZ0
r1vZ+FKaevWNqKGgsLn38qb3x+HHn29czu82PmxI/tPe5n9wSyIvdZb/vCc5FHn7I/8R1MX7fcmv
3/T3xkQW/1K0BXEFOJAKETra/7sxWdCWi23sl6yaw9riSP0X9VJV/vqFbMT6y44af7by742JKv2F
ARkW4aIo0GkBW3+yMeHXswH5Z2NCpRw3DpV/iFEqvRN21B83KAIvgtYRk+mkSk+MSVPUYut06N/o
bYTjSJm2LcdXFQCp7HX9RGZOEPcptdU8bYNNKoHd9UpCbLyeTC74GwHRwFQkmtmD1txG7owZ7UGV
ybRFtlYbb4liDhZwJsjWV5rckm2Walnm8rlUjtqq9Q9DBQexVgXLWGXLBsE0/LpCwh1iPqyCob9W
czUuiSRG5m0TzDI94hck4zmqZh87YjWHa+KLzFXR05l31KFUHrNM6Cs7jzq0kuI8xzEM9PoV1qR+
UPGuhHbRGM2jolZW5KjcAcExfNWXbLUs0KamS4g7PCpCfRHMlaVNmK64iRVBuS0Qy/+giV6QDaXW
CHwrAVyGEBZR5s5mZL60Y4ue2yJJnLyp2DBIx0ZimNmDpmEyskQM/iJG7yO7LOKMjQrvtYINY7St
WZPFjQpr6CGdlWAXiSjAgfulRuIYSDmPCcJ/0tu53S9C2mrPTYMICrn1RJzozCxgl11BD6RlRai8
0iqY9eVycirSiZecl0wvuDdyfyNCrSQeVa36x0rQU6qJwTSh4NN81PmWT3Sl3RkmF1GqU/ITTaN6
GLUxuQ5INvim4eHq1llmatAvi87S3YJIsvowBZm0k6mlEL2bdtLGyqTUpTM43hZqb3YEi4wkK5I0
Etr9EOoCB+66ucmLcVVZnSXxnMPkCmVz9FxJpfWk05rSaE6Kys7oOp1dU0TmplOhdCN/VrPucPum
T7zgKdF+vU492RSSPvUEP7cCu/Hp1dKNSer6mIx5fTO39byXy9kcXSsqcEapvHzmVjBK6SmTU4nX
X5MCLx0GPfACUkEISfYbtKmBEHwVdb+LXYFC7KOqC/3XiD7R7DZjO8RU4QJWtKRXW90hPMzQ7HKy
hNgOCZ59EcU5Ve0Z18MhSEhXcIJcqZGuEw90lwStfxjiSWQMS41yUmpJZXPkIkq3Wa6zBY6MWCcg
oJs58Qpml9wQY22URL2PeWPzDhWkVs4hja9WJjULPXRBwEwoNIygCUwldkYZ7GjmgrHIo9X2Wo37
QvBwbPT1YtCIfoQymR9b9Ab9wSKfYofuBj22DHGDLSQHDHJA2DftClUpt01hZGTdsl/PCUAJCLST
xD7GwtAph8kHLBpY1XhrDGajsbGrBF7MSEVekIWNeJuRSZFvkbKPV5lCyh/bdpHYaLnCXPtA5ha5
ssyivW7/+dL0/3Zcvi5/5Pdt/eNHe/hanh6s/weXqEVT9p9XKLvu8h/R+9Vp+fV/L07U8VidaGRS
//p1aKYE9/epmbrKX4vxjVYQRGKAe/yffy1O2l8oLVFysJrBGFh0Hf8sTn+hcKN1YLGqwMjkJP4n
i9MvGvK7tQkrBmU56nJwXjmlm6dF2rkkPE+Vhmw7R6NuK8GjUCcT32I+InGbngaV/p4VX8ErZUJL
tgaRNJt5Lo+TFV/oLX+s/ZCHsPwkVAMQtf6C0Z1UnLomTAhIjrJtmQxbjgY+uBw1etEsuATvHs7N
31f3AYjM0v5+Qf41FPcQ8B+oACoW3Pj3LbKqiRUxzLps24o+G+zck0f5avR1hZUhlMAEkFGdBEN6
FCRKXHNUTGDX03g1y5yFpa6xvM9/oKVTdvIQDK6c50oZhDLKSScN9X8xWaJIOncxWEyH1hdS4CKv
LkGb6oNBfiokhVbUHz8fdrnMz4Y9qWDiX1WkqZrS7UA8CEG9pB9KSaM4kmnefj7SmWf7/gJP+2qd
NKEnrKV0G4bDNwKs1j6CDo6WxlsaXbyqX0Xrf65raRVyOlww0txMHi/btw+P1wcoLDbkMm2F1GfX
YiSGO6g+gncOvmWtPVEPWGeW9LP2txoTdJDsylCVvVY1v8jkBq4z8mw0IgDNUvLwOCx5uaS40MmP
Ji/DynAMyauy1Vx2y6ByOcYW7iAKxR21Temmy6vGJl7mG2yX64oERruIpS8+D58nWHDIkDZh2D8m
hButGr15jAUTJ0rfjV4W1r2LhmTAPuK/MEH0tzq1Jg3frBMT3OmOsnnkpC17Axr+p7oF2sVanL+A
kT1OXVzsJiV8ECe42VrcPws9ANwJw0Uty/cSkba2ZQbhgSTng4VQj+0hnG0gohyAYD2NCUY8wjU5
zG7IdbDscsx0pw74EJuwe9TTcDmcZYNXZL50bynlnnjd5HogM7xWWhPIeotZAcmBWpNkhXRj1UTt
D+okb5U0TtQ+0nWrwmaoySbrhPDFnI3V3HerYoB/idXGrRW2FFH5KA7ZFylvVFtXJfyE66L5rssD
EjAh8jdUZYptV5QlyYlNuRkba9MU8oZ54ks/tddkqP9IYoIraw2yEg4jShnF5AwVZjHKj5y9u25T
5kvBfEA4K41rXpRvgh8KdlMV/GDpq1kUFODAlQxthbdmpirU4eTKKFTYtR5kV4TGfMH2KqIb53up
W7LN6yalomKq9zW+C/bA1bEJyKUGQ0nIaNIGntj4N7I2Ey6q8gsK/cmQeC+sqcs8McrMp7bTG0+e
4leZIr+dUUYg745YVKtkzpnJGeKmw3voCYWziOzajRB4HL6DJ0FeomXQIifx8KjN0kgZkbrmhAfd
jRX8Qn3nmRYn1dIYN7NCyKROQS5GEVDhNsurbWxU38fYmyzT7hLCaiXRE0LKDQbc9TYMFVcI252Q
BZJdVtE+lHLslj6CXEy2viDfjiEx6V1jXGeNeWtSvCLBVCBjrpX5ajJvbqO7mfyqCXatK47phvTN
Jz0QH0h83zE7O5yHSrpn3hiTcVjvG+letvJtML4FoXyVyqND5Ns67b0Snw/Jy3abfxPZCmp9vTX9
+iArANjS1zJInIideS8KGIjuAyb0YlDhFC4bM418YJF28ZeR/XHVFZ5c+busE50p7TwSzM1RJia8
fEbV+Gjiei35/ILihsArhESipu+yJlkrBDMJB+Bdtg6cW02OXZpflYnp6eEx6DCz3WF62bLX9MTZ
FVvKqeMrtZGu5eqS7qqrrhOYGQWJVnP1qoFYVSHmdG/ChPp+mB32r0b81gr4nKSbQHqcQ9XORnck
Y1qUb3Kx4V9HxxLKjR6CBX+LQQ7U4c9xNgj8BnzyRuaeG3bunAn7FqCtWe7G7C5XyCy2JJy0eDoX
F5zmkO2o6u0xrzVPQUQxAh4XKJSHYb1CKecJ1pewe01xBSlUjWTy1BPTiZ65vVYz3o1qbo9oqaLh
WBYJBjjVI73ODgkwxatHGDXg83uhcgtZ3KtECPsJxrFK5VxluUJa7mJlYFXlFe6zFeg+pytCR6m+
o/fG0WzwGq2FWXZNWHMmvDG57x1KL54+LAeLDqdrCZcwR8eA2Bg3jQzuJctEu1LJMuYztTBTJvFK
yeQ7jdNWHdyDgfJ603T1comPkt1RCVdV1a/KqXeaNLBz/0tGfmw3e7MVY5SdV7BOdnS+bCmSEebo
TilPe1P+GtX7LgJlBAS+s8QrcC+bSqyfdFyP1PEOcpi+1NSq8YJ6mng1ZfVaE2dsa7WNAs8RKHZB
zeySwm0wY4VR5lTCDYnCiCzvliilQUycLJY9ee5WwM/wFn+dh3s91JY55ZAjdtDV61h+lQgnyzKJ
P+UgF8ldHIVHq/465NdBPpBx/F0rzJWl167atk5cGJjLLFcTI+x8hDf6xxYHm5yJmq3VmrIUo33q
9vzYlZZaaza4PLBYw+NbpxspxjOMmWlVSNFrXgcqlS7qAZOmNNCAGpLgA/OLGAS6k7USpt9wWpGm
Slkad2THpDFPkrQasyVWK/hZZe1hCMJ5F6XD/agG1t5fAtboo2e7sqeC3j9MvvlT4aBcSy4SoLWg
BoSDCPW+EAVqI+a6HLLQ7YX0B/zwwI7r8siatSfV763AIb4B2H5Lav1VraRXUlOlXisG6883MKin
PmyWlk0F4ezYoAheYPn7DewbYfVsI80SNm0luJB+qrvY3+AuyO/7LOm9JJz3SYd9jvg4cvnYoWiq
W5iiuLd0aMCSGmX7aayGwm7H/NqcyFvOqm2fNiupIQI1IobUir9SosBhDmWqefPnSqXxz+xjC91T
1hvKA8WDZwLjQs/iu5XKN6TRRKbH7AuIwI0fxpbw0SoXxqOfZvhmC/mgxltrEqKfkjwYN3o3Z1+5
O0b1MpfXtYDpD+d7Qa6jnXHUhSUmAN0I5iuyXKUoeA4Uq3YCys6hdRQExekl8WpQjdqOJcods/U8
5wke54DllBYFVYYnAuIcDvtb3Wj9b8iEWbLS/l7CLLnHrlbdmBnDtJOk34RVHR8mck8csTeZQ2aE
nWJYT3Bb4uI5morVkFeHtmmPyHOT2xYPtkuu6pdB82VeaJPMWWaTLBwzu5gtLzaZWgOTJPOhh581
F98oyBEYnXY3vlE+DkqoQmarJ0yRhjg48RQl4dLLY4aXp2v0AgPBlk3l1ENYe1o4mmRbWv7eqPPK
hvEhRHZpJbOTFRXrbp+Kqz6dX2PyAhu7r/ycRpagObieWUrkBuqOON2S1/BcyIWGeVfc1aRoHoR6
5n01g6NBjCWNDuvNqAN0mloW23lVkpMucwSLJ7Yl2WI2tLCL7th44R/2ISyYtRBQrWZGZgphboLA
+H/YO5PmuI11Tf+Vjt7DgXmI6NsLoOYiWUWRFCVuMkhKApCYgcT46/sp2fdY4rGsI+9uRO9sySar
AGTiy3fcV9WwKyqrPXX5UK+aEhcDFeAyqG/YB68wRj3Mi3EodXtvmWm2noviCcnC+zZRH2KttqNu
QSjqzxSxW4plnZkmMdJ6068MhtZr3QWYKEbYCGqZ2idhAtmEwWRwBybKHLmTi3abB2P/SgTEcEd0
2KNdmBpIFy/KmpgGksfDQsXnTBlXk5NbYZkPz4srgf26Wh6naqIlZxCnhTZXu2AMWSweqMzZ6n0H
tdoSkpoa8QVwoXdOU+VKdd7jlLdMGNbwwZcEtT7RXenOVFtWTRwWcxYcqNtDKUyb6ZCBUel5ONhm
169JXqDoeg6aoLvVMqWaiBPeK/mcvNFMrxg/56Z17fZlcrfUhsaj0JhiJXlidOdZ6gdCYo0mec2C
Ng2wnsf3verr51JXz85Un+hxDpVWB5AzWbyTFzSmKYaUb9XbCJSfaAxg7p17Cw8w5cQ3rdFPj95k
HNRgeufMmPswaYyFgL2hiHqqVbX8mDXrqqwoPqnnfU1c6KEUV/3s76aco4JmXxua88GmBJVGnxQT
fmdD35nD2Kx8+8lUsr3mgMTU1CM1hSJd57aK8ubabssyurzQlmDbT0wF3eKvyAYOWdh7JHuwb4cu
qIkzwNfP+xLJ9zqwjgVrP3C+GHIzpTwcXNMXUEkNvzNyl8fBeKk6/nza0N42hBeh+1Sty8kInebe
JmYYaPqxtqCDynCo6ruKHtYsT/ZBem6WmcJT69gtzdlsi2sYmrF+xGHukgecMUXY5rM/nvWlIdll
2AQO3F6XPmcQXYXqVk7/2o8l8cGZ2i6Ndt+wYMu+I1NXEHJAV0JsvqRLeaBRPg3xtJMKUeGVM93a
3XUNKGhiRXJSBaL/YNlVqd6su8ze6EFB1ZC+DtIspAyGvvkP/fi56I6WSiTZOnkUNwqQkLZJvT9i
w42y0l037gh11u6ctgq2l5mKMXqFMiLEHty47JWqkChXi+Ko0nxn2+8Lw1uJlJh4kwQCWCoCBxm9
SdZwl0KtlmWbz/ceW0QvUR7aR5jpMB/u8yR9sfzP/XQlSzkT72Ln23pI65VI5E07XWuCMWxqvLUb
aHmEgf2cmN1qAYy9njpeqISEwAMSNuu1FhvmOGLfsW7a0jgSWfu7jOiXVDb/AVn1n4GG/4MorYsz
4sd4YfRcvFSf0udvEcPL//EHYqh7v0GiUhGhw0vT1QYc9AdiqJu/IXABFkRIdzGGMqT8d4mb/Zt7
seJBZAUMK9BN/0IMDf23S2IoJJjD2AIP5f0KYvjVGPMnuoLe+hKjjAUEz7SnQ669Ac9Mnk8KuAa1
y1oZ74XnlqDveJi9AvdmUw/juRydeO9lY75TDn9GUId/2ynp301CcpDvx/xMb7LJsOx0r1qTa7vG
YxBF8B+PYZp3ct0ErXM7MNOt4mm4XxAVEj1i/yxy6cILfguAXb4K6gk0dYh8L9apy99/I5Xvh6Av
0ibpdk0wpJ+stnM3s1FVe2sk4WTMqcfJU1KbK312jhbf+kPlCHet565361hLup3oT7oBdKlu/MLa
2TGJfoSV1B8h0Y11KlAktFaa7r7uuZRUtx/HTh9f/clJtxU12nto5+lW76v0J+rRt6ju1y8G2MRt
4hEi8v0yzH77xVps+RIJw671iC4Vaiqe9Tkj7mUyqt08kfwnzEuFjSgILxq7ZCMHFxQsNtyD647p
tpdxX6++ecTPvz8h36Ku/36xnYs8C9gG+9hFNfH9Z8p1etymxOhQoPAb2iCQq5gms+sxGM3NQhVJ
RHdysv3lX3qJXwvoa+PpvzC5310IZfa98rQaeQ03+mOqai0PCZ7HPGCoxj1nc9nvtBFP3U8g5r/4
smiRWcOAzOhR3wpehZycuFz4vQ1KlTAjVPYwatWDnFqeDr3qnlIt/wnGaljmBSL/c2kC3lMuQHYf
oCeCXh9+4ftv69J8VAZLPu68coJFykir8GkSO8xpoj5xOLFevZYSs1FU1UaVusBxbdb3bWsnV1SY
c9wolM5xDvFKvx37zn3QfNsMiTYmz2iRaUCTVM0tXi3akvoPQ1LJyInT6S719ebA6/i1c5MJrQ6C
JQbpbOXAn+4QGYl803V699gHQ6iIJaL0MKeKVSblvSBpZG1JNRLH6xEc7cbec55RClAz2GSFHXeh
1aGBU17ZAS4Wg3Nlou641xVNT5mqfdivysMlqBGktO40etKT4uIa1Ky4mkKr8ud0Fcu0Bwuj56Ri
P0PM4eTPrDp7bdWBWjVtO6i9cpNZ2+XzMD5pZtZBius2Dvum8Jp3pVGUz0aiTXXIBZzsKMXPi5im
nNJTMICmtf2kTkEfq3uttqzQ5UE+arBym07CXswxIKEoJnMtC+Ed8OXkRz1Z+jkq4EKmKFWu+any
Gn0jSsYHlLeDJFb6om0T7WOmtx/shqgMqrUbMtZEWhe31PQkjwJs6T5HinSsaFbdldLKsfp0rFwr
aV3mIDO5HfqEOGcq0Lwu0rkKnWFcANGMXppZlZ87M6+vbVrrt/PoWdHCySUkkMk8oJdWpy695OwW
vk3CtaokVSpEBotoygzishIpPnFqse+FVjjHoHBMKNppXnlJq6FpdLMriYt3XKsYdLRPjOy+ItdL
hkFHKLUpfIKjvdJ6MlRqcqwEcPFScx1A6a6XlqA4l/ArpfXLdTrF23LwnHPpIMwp7WE+mDYhdXHV
HRDTvcykKVKO/gkFWLIJ4vxkWWy8iyQsZ9A6I+zHoXqnOxXR14567arF5lt7/qo3xztKzpt4UwPW
erwCWhRdWXkPEhDfSf7qbFhds5taf7gu+3qiWSxNzChYFIlaNWCSV9hoDuZE0KrQZHa3aTMx39rS
tIHp++lMk3234R6pezdBtLb2uBk96XIVLZxxzRpc7OACTwez2Me9q4BeF1Lfutq8UOkyjhyzsXfO
tGh33qJbL5MEfkCvBUbYaeOpRdZyHdRTjyWSw3Af1/PWamXlbgPNkOeSUnZMk116csfW3jpJ+UkM
WkLDfCLWGTvEaeZU+lSag7YZMrySfgm319b6BW6c589eN8tI9dlTSroybMdZCbVHuqFHkGqPjd6c
ukZ7b07+vJoCGH7Bcf6+yNvmIMtG3QXtDJKVlK8Nh7KdXvBCIgrQY2SGsE8+D0RAnfreI0zRsRLz
GrAKwM3w2npn9V4aipIiel/6YUl8/VyKljiybJPX5VkanrU3fI2MubRYpju39s311HSsnm5wyTpb
nI1pyvxDMwQEMrusTbpLKWrkjDRR7EUsrK/DhceKJHJrtPJViz9fhZd305pdr4oKMsJ3ZZVN7xKB
uZ2QXnKG5kujq97nK3KoxRXuoCANWzs4tD284RUBPcvjZEg36uz0ZZha/Tw4fuHuhs7S+anKOagx
OcLEzllkNOhhtDTWw27Jg5vBkOq2S6m91H0Rn8oeJmWIp8NUOg+lGU9na9GuKJGyN52tzadRb6YD
wVkvavhgaxgje8M+ZjO9HaFvV+kXlA/3XWFZW2YDd+tLZ1ljM0EYwMt2FTf1qR7BdJamcu6tehJr
uy/NyCyXG9+ruAN+jtV2MJDg89Z6nauqOLlWXyLos5NoECIr6Yfp87lBj+CU8p4H19sIhr+d3zox
Z3ijUTeZv8Qr6uJabVuTVndILURAEc0csMlG1XAug6VSuBNd+W7iKz7otaiudHS0O1ujey03utD0
E+/IvuaGOugrh9HSIA8Q/QaVJdBirVUQLF/4lHgJ3b0ViP3W1gVLXkqTfg2E2BTrtjo66szp98nA
ou/F2peIqsdq7q6MASMmbhH7ZqnEvO1M41Cp5bGY+/tADTDBc3lQ2cJbaCl6MtOmIq1W0HB7K4aV
kU6TrmlW0CO3HBW3Q2uRcFIoxLtEW7nNrO0DcAcU3+V8rZVgL1ZrnmsO1sh93qd9clsojZZ2vy2S
Gz8r421B8Mwu6UnSlIHxTnZ6EwlNUdzSXLICc96eZeeRudlr3KUJhbQHuTFc4vqF8ZpneR+lVtq9
83WteMfA+gBG7qy0NBPbeImdW5PagI3hdbAkqvXXpd/AyLRDva/MOriSQ1NskW4PoUfTJwiYi5aK
L+dZVnqYMvN9XJR7mkFBpz4GcoTGKNk2reZLOtIq5i4iJvTQBrCu1TGepy+9SG+zQrvuGygr20OU
4wufdlRL618KFMZUJKKXnX0jOy+X7WjuX8ZaaHtOrMO67w52oEa0R/6LWQ0ocodm3Fta6h4St3GO
bLfjse6Nft30u8b5IgrXPVduM9yTMjitpIKUGI1YAAKACS0Ed4WNOQIGddatPmruB5Sp1UqTLueT
xNGjuFbyJs+aJWoyPxw0/iibBiu05mQJEWpp29I3yl2aBEBvWnCufe1D1cZbN1meKSyVxwY1UDpw
Cu9ysIVLetltSnroJp4CL0qkqVZuQB8p2GMyPqmeBtVa1ONqsbyHNGvvEa6tzLp99syBiWQh53Rs
78rFj299WgKROzrXTVOh/nPMSFQGOJ9fNddF27qrAYA9agxi381sAbNKjWC3xN4uWIQb2gPUToyo
bpfUCNkLCemk50JthD51kQh8+LDRfW8Z2UcublQhf3qf6xjiLzNSiwKc+Ss3I6+ZJVvrqK5tkT4T
O7cgLaydKE71d5nrPJgEgtCjk3cnym4rioamR+VmBCSayakzxpwIOrfdpm79ZYiNTVC3NoExyUET
9VHXJQDzAFXCkJX7vEXNfYcku0OCL/30AyKmW6RWI2gziK/njXYYo3vbWGPwUQHAGBot4gMEdrQQ
lZjW88tMW2LietPG05k5R/XoD/M1tVwkKhY2Sa6JdyXy2N2ZBX2daTCfPaWyqyCzhixyq+BJdsFd
F3TNhykXq7ryPrZa/Si70tslbRfcmtSNwAJrENzGewMZdWQB/LZDaj9U+kQ7NmGImyVIRpZQUkZ2
pgPeduizK3Me9kHvJUdiI4mf9OPpvWgA+WogKcOR94shwgUygwfbI7L3wpCMdfCpT8wBgqhdVwBZ
ZqDpRw1ryw2py+Y28Ka97sfLtURZscryGp4d9D8+tCBlO3fOThXH8eMwT/ato4yToDlhm8zpXcBE
j0rOs9/V3Px9j09ma6pl7xYjhakvXgZbywrYoJsTq9hIPFwKIl75PscAxy95xJZ0vtXaegDqRZmi
qx6PWOxFIyfmgMxaJItqb+rlhhfrdU6mZKQZ1oFgPuIP61cbpPU+FgxEoyzkGS0fXVhddU6mCgae
obijG6nhwqxim1XYzMFdz4FjXQ5tuqscmT7hJ2L9tu2qbhdqSMvWENtm/jIFybFN3ivODLGTYACd
VBd1fhOsMc7dLHi4o7puGQvrTTkiUCvPxrhcA5mkG3ji9tBfkvGrRMlwmCb3ip7Eqcrc7agxgJka
ecRhZ/Q3WRugF5/iULdrC9RXS5KtjikkchIj3lRBPj7bsrP5VCQ/8GRrN4kLT6nNxt6d5nXHvBKW
YxncMVGMoI3uqjfa9F0ZtHBCY51VH0uzuxSLQ/KYc6HLcKHKfC9Ntwtz6O3MmxEpWpbEvmG8B32I
SEPdmKMqiI/VgUNRcE5p/sFoi2MajO4utVjuHTNMqef9pzbo9x7agvLB8JNdLF6cfl7ZzaJHvHnt
lW7MN3U8FZeBHv2H1SJomO19kzHCaUTT5pSnyPpszWDAgVsfkHm6Q/cwteSUuZwHteEBV8IRvclh
cFzekV5yr0kEInVxMf1UKyTS/lboNumj4zKG0qKLBcEFSG+Wj9qGoE8EMJiO0EER8x9J2VacE5ri
NBTQW3My3HTynRjZ9hCNDMm00uCizWA3B/lrRZDyOBDAK6w7akXfL9DYyj/IvJRQkOkpUe9MWa/6
6bkm2zhCGAePPMXL2jfuunxiWpuPtdEAj6KLMWBkBDOnE+vv2TsJwKUxDQtuuDg7FRR7DrMrx37A
2UQChhsz+vpnkT4MlLmwku2927fvrJqdp2j3Gtm4hrxnkVEEVjwuLeXb6Ww9x3ZyQ3FKhTR77ddP
7qQbJIR9rKXjhEObbV37TIXTzuTp/NT1Xfc4IFW9EbHY25KAaLVkK3+U9Z025ndsf1DFZbLYe0/E
framaDvnLe4Tn1GrXoVxT1Ry6JsZG0MAZrXAvPRJVn9JC9h3OYtrL+g4+LT6xvG86SHvUFjbVbXS
PYl6YwxwePjoPTSTWmzTTDh/z5p15QTCu9XY2sDCSbmK5gY1AIGy9dU4x8kn3y7Rosy0yCVCxVdz
Wa7E4haHYqgmDYMaco4ESHrlKb9e5yaz71RMKqqKi0rH02+ReI2n0tb9U9xkOEqgRkmbMiJB1SqG
tXLcSpKP6e956JbO3YmCuFq71TLA7Nz7iIMlZTnPfg2Obwwf8tzSdobQgrti+tDQCvFRr5LxvnGZ
FERvgEHZrbqtraFmLqZ6WJekNWsdYa+ZnHQfXbht7S8RPMexRB4te3GykpEhkdxA712bFM6+qLor
CCX7lqXfriwzC0JTR+M+O4naj7jJrpulzjeWlzxJs1juimCU+3lJl9vCv0iNErLonx0x+xWPUZPA
gJQjfuZWM19TAAjHVWBmKqWFBiJaECuGrMkZgyo063LcF0QW3+l67x5MbYZldLOZVwaseeeN8Y7l
E6MF6K6LiXLd1jLas7e4c2RkiIUwd7Jj+Lq8iVM7OJrCzHaEKu9H0RhXtuPht/KW+jbV+JA2prE0
RJKo6EFMp4GoZ8PBf2VzunGlwwG5KbN9w/mbiqXmCXmZHVZD0hwFoeNXlhO769Sp+8+z3wWvZj0g
p4YrZuaDw7YjdEb2VePH2cUAXPZhq81QQLEhHybbJOvfNGZGAfIY/Q9phSaJz+9kZ2kRTs3RpX40
q0W/nwuDQiNJC9+NZWrFOTXd4jkoSwQ66RCQYq1RD57p+SGuGPacwkMjkZVYDjbBUqS8jcXYwQhp
d3WZjUTo0a2YtajndmKuB31TNY7IVhV78wp9KGemvjD3vRD+Ki/SF69VHrGFvHakZT56Vus9F5zz
yTPP7M+6XtTIa5N8uAFuF4iOtKHcM3UQdgoGOvLey+lPG3W7eM4Blrp0GZFJqD4kWr8yI53L8WQW
mhlEmJ9wrC4cE4p6vGur8YNToF9RTkmmaOnFod+3fbQYGSxnVU+PhFrE15YvrY3Wm/dJMlubCp71
UViE+4JLrrn872MLI14BF41FI8A9NvTHQl/kLq85vTOvO/t+bgSy+UE1G88e5dbJh27nmsutO3U6
yrbCuF1k9743g+CGiXa+bakxhIPVsncD57/N4HFXFmkF2yZIvOs8no9Z2drQimO5vxzHV8682Cce
0nmduKk2obNf4nOQZMGNwftZnz1KHPHrvnAXq2jwsidO4ImBoiVHWDoZXnajtaa1NdpY3niI79cg
nTOx0WNCF2MM69cMc3adKNXtrLQvz9SOaO80HJmPvAeau7E0BQr/FJB67qw43g6jWSWhq8sCfQZN
kp8Q7HZ+aHT2eFUHQXbi7J6RH+nbn6dRH+/s1uoOsW2o0A402E4o/MhOG3+naa1+pWu+eDeOwrsy
sszakErocFAWxT36X0dFMWjfBtPudbEsRhHqE/Na6XuAkrxt8oYYYjnvpb1MnxbbUWvODRkjjxyL
p1Qw6Q9lbBy0JcneZ0OsHr4i+sM8qIdmod10TIL2UdHKA2XcAWwYVX/jTHqfrMpGViswAYf2PF3b
6PM8fBRTlh5te142nJeulV/UH/tFGTduPRTpJcdeRPlSOI8+bcgre9S0s5jIadTjof7oesK/5kCN
o89oA0UFQT63a240WZF1oZbX1sZUwkGhn0FCJv84Er19bqaZVP+eUlOMKWA/ShjXxJaXxwSPBXiT
tJ8w7uXXQyJLlJWWfRHsleNrkUmxMRAkIVYd64/ZHPu3QvOprTJq82rBxJGEQqjhJlg88ISlpQyX
XDCRs48tlXoIVFbQJZh2XaikPqLBQMyAqi4JPmsaRwiGr5zJM0H73tvj6xyLiujyuVxYY947LD3Q
Jppbn/Fd2ltkOC8TPHEcapXlHMFfrZtmNlp6CCoMmObSyvXiJN4XI4POl0Y9lquGfLAzAq/sGrMX
FQyLmb1M1AlEaVf4t3VnmPuxc80Xg84zbLiGs54xfW0mpzRIn+clPAdT/ZGsdeNGlyh8daH6G0rC
7FVc1OpB9am46irnJD2VP1h5oQjIULMXCV2nUrp3cv82T8x0L4gz2ToksychQF61p/mhWNuiLDZp
jYM4zOcaIJij/kMvHQznOq4wWJXejmn0tokDRZ1wV+DeGbaq7xbs7Ei3mDvyZeukVr8L6LiLBjl6
r2pmX8D7pOqP9UxA4pmkYlLRNa/wNvpQerfCCxDMZqqsP+I99tdTa/nPWAlMPHMcGbYiKVGuOsXg
bsgdcW7KvlQP9gRCToWtYYUaett9n8xVpJm2s05sY97hz5sfeK8zzltIbEI3lvrv9Xr/n/W+n+vP
//W/XysuYzu/+xyn1XdZETY8449Z77s2/V9Xz2X2Pe3N//I77e0bvxFdadH3ii7FhveGq/ud9vaC
3xzT8pGckFhEbTeM8x+sd/AbeS8+JBugik54qw0P90e6hPMbzk6IN88lXRjjp2P/Cuv9xiphkwrB
p7p4dXDJoBR/Q3rXpXBN3oOkqLWDcxu4xBAo12iqsJPFuPnmqvwFUfrGLPH774LAx/FBkA3h69+z
eOmUZ2UKPr/20MigmdHKa7itYieGGimVNI2fRL381XeDqSSEzCbdAyP697/Pm1gKGN2mdVd18WoY
8U7Sv00XQeP9LBLqjdHl61fzPBcoEx1lYL9txrNTT+tM5PxrOxDB2cA79wK32N97I63UYZMLcd1K
v0IUJ9vOW//9df2rX05uiXcJYDchxd/cw0lLg46ZeVpnTlnuLDKfF8q19RJtbVpd4z7tzropfeqy
hHz9+199IV7/JGaJJeHxCWwAcb6GyT+94ePN2AAn8sxpLTRZXDOIZjur7tOfMOxvGrm+/hqOGWg9
HJK9bOD0N3cyn3NnrtSEjBw/R8XEeOWPlQRLaMy79vJIxeml88mlmPrsdpwJEefOaJEHQLhf/saG
CfFNytglPvyrJ/obBYJQtpJTgcmg0VBxgFlrEWHw1c96TN9Yqy8XFt8Yi59IdoxjwRtrdWzCpUmf
e2r640JuuJEZV0uTp6iE4UqeUBNztl3Grkw2CjKaFibLj+8hOdTP2kHfMP5fPwmJpQa7DgQhoTbf
X3vEH2hIFJ8k6DmG+qCS72012ketn+LXdKQqofTM4N2vX+WLhMXES8JT/dY45oPiazX2b7pSJDc3
iD8bc/BT7fO/P7xUXqDYuHgE//2XBORVZH5OR8hYcyzKLqJd9qN/8MDAurrs/hcnDhv999evpc2N
g/TlgbGA8foihnwUbv6TqoC/WIgIYug1NgNWou9f7uI3j6XpjsIdjGZaTxnYZsc0F7VmEfxkB/+L
ZwHsiE2OKiZixd+GZLcec7FtCLjvzrfWhhEP6Iv7tHqYCTtdOZPStq5n/1pX69fVb5m86AjmZZvR
36qZrIzhNm07ruA4FxubZIwoHthz8G1aP3llvBUYXZ52ngTboNzU4l5d/KnfXkcq5WwE0wtkTUrT
dhiUqfXs+5UtV/7S6lZoYG8jutUYqILT8qEEV/Vm+dno6u6UGFI09FPj5N77lUHO4d8vir94nyHV
R6N/iaJyjbeLYpGzlcampdYtqPeBY3e54YwTHBAZJD+50V+3se83dm4kyfSE7uuohN52QqhBH7pq
Ap8hWj7SLBrptOk+1YaDocdXztgTjS69dVEnx0yjO+3vv+i/Pcx0dHoo/nAmQKIi+vv+Jgx07s0Q
4bDWnhNHHGUKiAVg87//Lf82jhAqj1qL58myLrmbbxbmADHvqbRW60WzZES/4BzicdDDfInHreX/
LPgdlRof+7trygQONkkmt4v8hZX6/dciT2ZZNF3i1Jo9OvLyCS4t0pkphrBLlLCixE/MT7VWARgg
assRHuceMjsdQSsGLWoSrTDueBo3JqN+fDB1GG6cS25/RewLshr43epVwGQZq96f53STAxD7YZF1
mRXKRNn2WjkCeY6g94eTTdqhQfeIzkkR6NBTvLWl7Y0r5dTNRIVfYd0mWL9k5PmF/t6TvlOFkFnJ
B2hyA2o95WW86gs/iTcq9xnfOJn0xhqUjOiYttWmAGWy48uVV1ZUObpEOiRnUrGq+biUletzInaF
hUdv5gqQK5S8kj9gu2vPzcRLLQftfbck6aHRC/kBGUV/h8xB0rsl6BM38V4QJqR5QXFXDjLt8FT1
pvXU5SmkbI2YREInDmwVtd9UUPSxAdapOjeGiHbG/OS3aaZgILIaH9qFJqTbuHnOBQFNkV6lpR6R
YSbvqqQRSSQcTz4LhRkhbEU6f+7iQlaR1PPusyArFK8Vm69ObqCdJHtBTuKV7ANIgIJ7ThO9ZS60
eQ0OiGnmZ+A6WY8J5sbsl7g6NpiPqitQSHRToevPQcpdbjQrv6ni1tZX/eC00DHBQHMIbGFNxg/l
iLQCOjUHwZEdINtTT9Xpe1No5ZNrUSqIey7D3FaXbfCCnMhI9kAFmbeuAAA3rSV0mH3fMPGgTN6j
Uoisw9bxhFzrGQ/MuyFoBnnwlKndEobhGqtKVMxU1lT6w8rvGEYuUgUIqsxQekZUdtcPG9U2oDkQ
gMFz7QZ9vm0nhd9Ty/12pNRPpdphyBrb4+PPvYpKZYhruxxmccT/qVNptuTaoeEi11E1SltuAluJ
6mgNmh6vTLafHvWOsM/kpVntAazeqUOLq3k/55gkDj7ykhmWOWvVsfLs/lQg0rkgBDh+VhNSSayk
E9Gmfh4nl6iZyTylg0ivprzpCC9DoPCFWWB+ZNNLiBt3ko6TOU2RYVMLr8Gp0VvuJslEE28RZ8gC
c1iVvirfk9DJ5ayeIV4cI1ouQ3YolqL9krMTBKsur6EwXLoYONk3uOESmQA5egkQI7RW495N1sWE
1Pi+nFdmxa1dt7bypvMyEdgBBg4cjEne6m1MAnWtQfU5dPGBUXddH+l+R4OUPtiU2psQFH2obD33
95WPvx63ZuOO2G/yRrtRc173rx6tOsVDNwWBFgZuXz/UbuVOH5K47G6nAVsXxJ912TMSK+X5rcUi
NprDkx6VUwIJIgh/4/klcXVPSaqzpCTYC3WFrkE8Wp1FrzIDDvatPojN32uKfgl8+M/09P/TQjgu
p+4fwwvYnsrvoQX+8z8U9Zb9mwePSxClTg8mRVz/ghZIgeLsQDKHzcn3d9DhvzM4LgFRl0Mb7yKy
Jb9GY/yBLRArZdCAcpmFASP+7/8heCv+XP1xtO/e/Pu3mujv3+C/R1aCebx9xamFdlxUy/FZL8dx
Y5WZt6tGNf/SfPDnT38zFxieI9hUtPgsApCv0cYj3Mo2/8ns86PP/maEzpAjFWIw/FPWLgQl9XIK
e2HXu2/u3V+AID/66Zdp5JsBPfZMFk0d2KdaAA0qLb1u+vZnweg/+uFvzsdEfnS1p0/OyemCB4Cl
B4bbnym/f/SzL3/+zQf3ZeumjW3apwI9wGRVgNk/O2L+6Edb3//opbWIWZCWfdJ0/d4RbJxZMXWr
v7/gb0bZP58W8/ufPlZuIL1Bs09UK2aPMCz9gXyy8inQJ29Tgb9RvllZm6LszF2KFmiFTFD+5Bz/
o2/25hjRZjEgmuPZJxJ40wj/8W4ZzF/CXv78Xm/m1kIEdScmbogzjac4CMaw0iGp//6q/eCDG29m
VD3TtNp1Ruuk9DJbpQuyTVC7f/jD36xfTzNp8zFy8+TM7mvdLBAa1ud/9rnfLF5ltNiDBA3VS8yd
XJzxuh5N85/tDMabtVsxp82pSMyTwq2Gd5wIN9OnLPufffQ3i1d3+zwGVDJP+EV2xhjfJu2vdTL8
61F565uo56rNMRUUsC9Q9pMggsCc+uAn59IfPStvlq9j5a6uLLI15zEPCDVyqu7cM8vH//BxebOA
HasZBm9ok7OcVcJxY/awTNQPf3/V35z4/7w2b5ao1lOr60FkIb+X92bWBCQwFM7/4+zMmuNmuS38
hw5VaATddrfHxJLjOOON6k3yBgmNSAINv/6sTp3BTdzu+rhNqmgZ2AybtZ91YzoJoowH++XrGa/8
/+Ioi+OrxLN1widYM8gGDuxcQiJDej9y/EutkGZ4460XMqks9+TNUIT8FrUgzd3bf+mZYbJLhQBe
pOXGCpVNdf4xN7h+QNfquGlSK6ThLb6hfqLnWaQSiqrY/gfk5v+Rldn/jRC1YhpPNZMCY7rPSuSG
P4VVuS+XKr8w/ud6xYppvZVeRBqUOLdlDJlLuOXJQcYA0boNqZ1AUcGM/HHT9BmrdHkPRnCxj00R
PLuN6fGverEp44YZ93rJu6zFiwDgHeH8EC3B+vXt1o8rz/8nLP6/463ADubFbDwB/WY2kPOiihmI
ZN1G9xFE3Ye3f+Jc91uxHeTKFPm6cNRwRFc5rs0AXboOrRXZwVzkYEaHcabjpLiBrLTfj35L3JZr
21sTD96+CjxcHxXzH4BKea9EdYEY93qnQENyOqowgUn8DferzJcqhrISCsYvQ94rp/UaufzT5vlc
12pQHssCL7/jBFyNSy9Rr08Y37Y1y4GdVKC9s6wMAaTIqwR6BgM73qTU3oV4/fOU9vekxI3m9Otj
wvsclaw8axjet+rEG++VmD5CAT7BNqIs48NCRPu57Oa92dTvTYrgRi3R9mlFnR2ENb13M4ke115p
2vjeg94OGyLUQyDVVh/EOP6gETU7ECyeUEF3x0Fx3nt9ON0NqvGT+6X0P7vMfFzcTv+OsOqroISq
LJsZrkiRrOPrsoNqwql1O0NPmUGxLtil2eRvUBxX0OjD4Dy/UId7boIe//3FsgNCuumVvyF1ouVP
0NWBT/Q/uH24teYY1CsVAsZXGSPzlyBG+mNrf7k1ba01dds27bp1SaapDyYG7TPIL9zupHh9Oe0S
lFSFhVzQuIjYu/jd7DUXdr9jVL423615kmvu8wmNZozVNI2AJ7oS1IPqBACPq2nu1D945In2nHjh
BT/oM1HMreUnmFA1LqqeZbAJWt9DCFfdoyYQBRHHihunobAz+zz0TISCOXgfIqzAnqkfmKmd7ly+
/QQGtl4Ed+chyfCoAWhQp9RXnQ/m2u3LreUH6lsc0QPsibxS98rvvvd+cWGkz/X78d9fRFUANG5Y
i4ZnKHcoU9QSwesC4vF3OdfmwqblnfsNK3Krote83QKemQrq4WqNAL6LgbQp8AjwPLVR94HxAcyd
Ruf8qvD67aZCnf/V3LXe7YZa30fwtBV4nXAnW3rZ/nTrVCvoIyTeG9HTKAPCDIi9ECyauP/i1rYV
9VUZx+CBSZwwkuqWU4hpe1kOTqc737aJbo/+rjkbccSoBv867Ki8Lkxy4fh1HJNXIp9ZcbhBy7nO
FG4ckxyPYE+afAFdKXdbaJl1CgigIyZ+XvqZPjIuoSZEmVIHrJtTrzP7zF4sPjNeHmeiqqc7kD8/
1YnSbtuPbe8GdkNYDSBVZEFunuLGh0J4iNymC9KfJ0EICZaca4ncBIiE7wCaOrRS3b7dJ3+u268N
qBV8Bo/mSSdUnMlwrlGBNosfIeoKPsY5qi9QOs7wrhwn01NY5xA2dyX72G3sJ8SfzTMccyYozxf+
pVCr+h+u9Una9nKaFpnj0z+WV3pZArA0M5/Cp29ngPn/gEK/2HGcrNCjYk1QDF438OaIb7Dp/gAF
4xLr+FxwWPuth1JGvFnHNeCATF7PIzDwePBYHKevvekmQKYSzuqsJCx+4HwAwykc3TYom53hSQ/P
j7jpZ1DgfoS+76YQzeHtKXamV2xpAOS5eL5DiUGGgzBQgTs8ff9HApP/vQv6R/zOy82pAqFBbLFX
Zwmtf6CY43r0KrdpEttb6tY048RWuPoS+qMd/G03TKjecOsRK54rPkg6rH6dge6JZ1LpjzczB4bK
rfXjOLzYskc4a9VBwPMsX/ocJXud2tertzp+uxWeTMfQP5Tllnk9S8BFQ42JkPzSS8Rx5F5ZjY6s
pZffDnNjClQs6o7ykP67tc0EIlDXPikWdkAUzMEeZRmbU+7Jt+U0c49q9AVet9mqW/Gu80VztQT1
6Ni6Fa0J70gNB5Aqa0E63JF8eoYz1YVF+0xERdYmrAV0I+2IBIWWPbvzAQm41nCVclsKImsTLoyu
qm3Oq4zksP9tgLZFFRC90C1nBtjWS21QqMeyRwUXiyIJtzgAgR8iPUMX0U0zxct1f6xXjXugkJ2i
wSYg0WibdZCjLpfEuBTutO9Nh2Lt/Wnv1r4VywmKcnqoQmU2aQLfLADGUbzuXbk1boUy8Xg1h7D4
ylZgaHbRVKx7M0XLhWl05hUK0jk72kJA+WHsnAWQR1xB/lzuUftS3TQjza/haTHdA+eBYiA4ZO26
IQn/nToPpz63v80K9SFHqVsOn5usQTkbnD9uQT79jxxQ/29fsH00KwVQCl0mmLmg3F4XqA7KR7ej
WGSFdQODdzF745aF0C3sNAwAtYYQwqlLbFF4sZEl9JpRZii6yXdRCz3Q7F8IvDNrRmhFtY+h84Gw
z1MI+H+RGrc3FNM5XjmOFQEvl+2FLabHXrZkbDawbZlFGi8Nd4uw0NqKseC3qMeVEm/fRQMPlZBF
36Y1uiSTPwbqX1sOrD+sIIDyHuX8msvUJPz7WKCOVvQtgRHfMl7IXRw/9LVfsGa6QbUCSYqoRBF1
s+5hSNHuigAFOruER0AgFB0onQ4TCH+LdQAVi5eDP5vI1I+393+KCso6uPBXvDqB0PbpzHf6Pvu5
h/VdPIDzI1MogJBImCHmwXn/xq1xa4ZHujRton0MJPTGV4mKVhRzkE9vN/76WhmD7Hg6xeUWz9CM
EZl64GvspQk6jJwBCyZGIXmKDPN4OySwsNwBnAjrBREODwSeYC4nXfy6FQM+HGAAxCll2qJOWYrq
pp59l+0eTVsbWBuseDuMA9BYQv2BrTrYB7C2dFnR0Li1gdXwmKpqhTHBcQWV49P06Uh3uND4n4f/
VwKLWqFbzGZdc9LLtFtpHexblcfQYSYgWUm+oUZwRu7oJ5zFxnyfzw2qhMsAJgj7agPmDGkk8Lmm
nHwWpgJffwB7xM8D/x48ZI5rGyxhgY9VPwZAGy/k0l6PIPART6cQil2gGc5JmfJSX/MJ9X9MiMe3
5+e5tq01hm35Svp1E6kJgPVPwpUDzvfVrW1rVYHDZrQVAVwXulXjKtF9CjVxbPp0UfkvOE00U116
RTo11XYAIFq+J/XMbp0+3E4a83FWENvm5KFI2uARmeLpBzCHleN6Y3U5bOd80ENWmcZGP3MJOW+w
oI7e5dOTP3Y7Ly5xjQAKD4azZaqOL8uAcEGzfcmH/vW5goq303kIB1OUjzfgL4GKtF4tPsS70SAu
LJSvNw7A62nj3ANEUuE9PMUD86811r/zOnF6t4ZUz1rhvTxYNI8QQCFBGXHMBZRA1CX1iLat9V3P
qOwuu7xMoaKAExYQdNJ3DU5r9YbaHkp1aOZTcPFhVT954DvNl84v5zrcWr+ZCeBqrZMyhYnqP6Mv
4fcjAnPlMg25/SYC0kc0YjjJQx3FHwXEOl2intyatjq8qlq/jcMFTUMGtE+Cjh/GgLutK9zqcT7A
s9EXMXlIZNPvF5B9ltHpxgdQtNXhQR/hCTwYyIMhMH/2SA6FRt87vdmh9eMwvwj8gtFqwRkJX45y
ufcRouhZwrbUabPn3NqCogF34cgsRTqP1VUBD/CxdJwp1mpYbQF2S3hgpyFXN6qbb9dw/uE2U6z9
J2xUgJqquUjbbWUHeOmsBx7xxelcy+03765RW0Ph2JlW2zDCeJXVQLqhFMDp2+33knAb6t6vMZxA
wh6dPCTdo7wrdzoWgnF3OlkkFBNUGkkeBsBTbvqqXw96pW4Baj+XCMbZJCaWP1SifyStfmcUbK7c
usWKz2JbCpEUBWIIZIpdVJew7OkHt0luP5csevPjxXRFSmL/NoKR3G0PSpnbmYJZ8cl7gZ2+7MsU
yeH6StIShMV2zQ9u/WLFZxLAchbWvrgqztma/DPlv93ataKTeKB5Dh6OE4FYAGPQgHtcqiU9czPi
zApP2Ak1sHQmOB5WI6B3R9P6CjTfg+oq0EVMDDhq2z6gVMmkRCPvoI0anI5gKAU8nf8TdjrgdESR
Lh18x/IVtZFiaaXbYNhvImvcwkUPzyJphE4bixWVRVq4rTp/PYp4GGUVcnBIaXkEGm73S4BaIqfR
tt9F4lbUs4ChU4pCMqQk9T5ELYxb01bgQnDKlhnFtSnPgQKT7fYtKJTLmwuqSK2NlSoUjJIKbcMG
7H1Sqt8dOMRu63Bsha2eUUEdci1SXwkA2+gib2ecytzmYWyFLSBAZAHEDK1PMH7zkviqPZYyunW5
FbtVFdfCxxNF2siR7gpJ4r2egANza92KXo+Agtos6BiweT7n4RHJA9cct7at8BRd0sAnpcYRr/PM
LWg2nwpwad0WYvsRBHTYYW6owWzxg1umyf1cNi754xhnidNlpcMBye8px7a6QDCe083fzYDwufWK
/QQCjwI8W05CpIys0b6fAxwii+GSiukYLH/nROBJefrtXEwVp3VCHiQB3dSU47BTHO6C2zBfeqQ7
xsxrP2HFaVN3Ceps4M04DcAumkpcD/nseMcDQebk/MtJl8RTXYu0A1NyvwXlx9FTP5zmo/3e4Wvv
aAPgJw/F0a9Tmls81zsOqh2kR0A1AHjkgQVSpK2X6NsJ6Fy3zJH9oAEso4GZ1Zo8wA2h3jcDLIxU
vn5y6xUrSlFnHqp+1eTB5+NVXi7vAC250CvHSffKTLEfNBof1uq0n8nDIlR7DY79fCdBvbtDyW30
FZkqee30JwRW7+ONu8mFGZKHjokDAUh/h3NH5bZC2i8nazlD1Itr3kMjFn0vu3y8Bd/lyunL7ZcT
VCTzhoBC95CDOns1Kby4mhYlt2+37h9XrNcGwFoN9MYEqNgIVSR4wRMFdOy+WgHMnyvzzzIPWH6o
vzygahcq+lw/snDIaniUHNYEvPAuEU/FHMew3GnMHrRyuiu77SPYarA8VBG90XXxpUaF0MeoVLfe
BEc82cGJLAIXM2KmeO95jdxTxj+//decWXdsHtQMMiHeUbb8ocAf5C9gUcNI7tmtbWvZQRUrwCUe
4Q9r6atDkRePMTzvHGdQcLqmoe66LRcN1msVNu/5woBAwvS8MMbnesWa+x1wcYmE3dIDrCfew077
UbWb28oQWmeDqYXUs4ll8lCjGhIg5IWSft+HI7wT3XrdWnpQHwhUqO8lDwbIzf2sk+9lY344tR1Y
icjA0zD8Y4Y/hIKK+ABMy1zuvRav3W+3f9ztXgmtY3nzy0SNN4R4LJyxJlcV/OpzUPZu5wgWVt4E
tvHbP3FmaAMrReZDsFgOU5w8DDF9gO9iuxt543hJCKylAdziDfRXnT8Ij8fNbu2AIbxdkl6EbsmJ
4NhxLzJZ0CmSuMvhfL5NsdolSPNdt6TlLu/ZMQ+sgGV+rusQzgAPQi9PA6Ff19BJVoamrXCdN4M1
cusRUf56aMC77C8hbF4dUPYX0Y4LGJWtqFmGyq646RNAYmG/5DBX0LTVHwBSge3DwzKjbD36mQeA
18BTmTg2b/UJ20xdrw24CcAhg5E8AQ+/dG7FlL5NavMGWRVio0vWV9HnKa6r/fHm7bLGoGOsRawH
xBZqcbFk24jzjb/ipNqidP7g1u3WClaAbzvD2szLaibDXwurcNyujdOOx3x7DUtItIZqpFtWF8O/
AHBmyXpJI/Pq8oWmreXLD1sPPvBmyop1LB/zYQboOCrrTwObx2envrGXr6SONQ+ZmjJAc+QHokS8
L5om/OLWurV+DUvnN2vEgLaCKvkWYFms9DPoIm+3fmzlr9Ud3WMtXoUwI2FUjRkr2vAfQPDAUwf0
/QYEWn2jtIDXxts/dFzLX/shK25hyxfl09ANmQLYe1f1gFazpus/w+JJPE04mcPyDJTX27d/7djq
a79mhTEMJnuh1pEjDRJdlwnZwxHJLRLsM3gg43grAHXJqF5L0G/4sleR8S9007kPt6JYVrCfBi+H
p1Wn3nfeRxgGuGxTGGkrguMuRF07UnFAY2tYtc3LzQYgtttn28yRsuWJ2YoWnx3Ac2StGMx+19wp
/clwQj3dYeGJVUewviMpiYp9BztQVMS4jeYfF88XmzdspRcyU5+kksEKYSOPM3XKCuGrrcCFsaFY
OlTXpHGzgITtgSQt3XYp34pawn0262FD0xpAftgY7Uyjr5xC549F64seAbwY3osFhbMI/A73RcHI
boI3ueNEsQIT7ixlPFQRSUskzXayIh7gzotLYhU97p/OkwiPoSEbNUlB2oLZa6du8hCXQLd+sSLT
wPBNdGtI0o7MnwhM3kQlXNIe+G4rNH0hcwM/KJLCfOmKhtGdbNpvTl9ts0RiPXpxy/HVYwuLrunz
CIqUW8tWUBpPJ5HhK0kpbd6bbbjuwUB3a/q4h7yYgoZHw7rliBx/Cj8YWFEdX+gc27ai0qO60mbE
ZyNV87AAulz38W+3z7aiUvjBtHbJRFAoysW+ifS3aPTcVm+bIhIlCrmJFm13wCgCOrs8hr7+5Pbd
dkwuK7RII6Yf8C1PusELkzBwuXNr3IrJOApEFdMFE1DBCCait7CmcZyBVkTG+TBUvoQLxGJWH2Zq
uGvo0GzXbh9uBWXVBErpcsZE6fCUGMF4T1+CY5/Z5G156FjBuZmENE8n1l4NoCKAIOGS0mfABZ+G
DnYwf4wSfHVh2hTnByRSL5wUz320FZRzNQs9wOQTwqEu2h13YQDGnXKP+GwrKhsDjh4ZWZKGav2E
lMMGGIjbQwQat+ISGlU42DRSZZuvyc7TwSePxJcgGsdGXjlp2srPZBJtIbxtyKqt+1zCs+B6ZdtT
EkaX2KXn+t2KznGYRviwNviBvlx2pR8pOELhfOU0y6kVnuBX4mQSxuC7FAW41i0cuVBQ4Ni4FaBR
OXubKVmfSQ65bSuGerfWs9umaav74OYB2Eqw4csjXV/Bd4TfhZxeKuY7Try/hxW+16dxVFM/mLcG
wB5PLvp7lMCrsNt6fQuDq2hXdwBNX1jEXp8/nq31gw3ggroaOKcyyJFxIkLV0BXwj8lzHMeIsbdH
+dyPWLGbm3pbqVn7bBx59RhujL3jpfzRllt04UR6XF9e6y87gPuKoEQxAtYhDMfd6sNe7bCJUKay
37wnOOeQgwKW93ppqdsb/d8kbJiPGbhgkeOeGDznSV7uWzL8fLvHXo86VLOejn/JpJo57K4yuOr6
txoS6esJ9lxOu7lnK6SZjAici3LcOmDjCTOx7U7J1a2kE8z400/vkVzCVVscqXFF8dCHOX3aPLm5
iI7Q6VZM+7HISZ5sBskO+Rya+duso+bCND3X6daWK8AxawJfjsDLVI9KChh1w8/QaUBtjfTcwnen
bYYxi6iCQ1DVw35t++7WtrXpToM/h0o2Y0aF/plT/9Gra8emrcjVGnkM48P/dNSdeB/6Sh1AG9G3
b3/4mXXBlo92o0mignCTASp8tHGD4/FVSQ0cjs2EIsW3f+TMqNo60q734Mx0LJqCt22/i9vwnTfq
J7e2rTD1IOuY/FWtGfUYXF/ZNx3rX25NB6dhRLCjRPC95Okykng3au99PAKw79a4FaORUkXsmbJA
RfcqYcJXPQEn6ThlrAidgEoyKA2aQTrQj9WWfwdEunccSytCF6WZkAtJ0gGvcTvPHz/As9UtFwMC
7mmPT+WmS903SVqUmCjr1A5w0a0Dt0+3NaQ4LMhxGtop22L+nvL1fS6HZ6fRtBWk7dEJAeZ+XcZQ
I7ULVxjLItPptijawA1lchIrlQxZESXfYFqL92rk8ZwuOYD3nnY5mPw4osVbC5qHeiyRK5XFpdA8
c4KyBaQdRrPyJHZQOsf/9q0n9jCz/wb/+fi2Y475Us+maETJEsUoCcKvMLx8yCm+ZjBQc9ummRWl
rRfP4B/mMotbM90mXrk3TdNeODEdl6hXTky2nFTC1RCMjh7lniwObkrCIwC/I7fSeRifnA5sMwaF
hC+MzPyCgbSLumoQ9ZEndJrwtmK06TpetN1Uohg8eSYCIj1O3XAFfzls9DDKgjMILbNlK2+2KP+5
ETU7fre1mwIFWQ+b4WXmt8WHMpK/4WjkVtTs2SQNv4Iv5MBMmY25Zg9JObXfwgKGsG49bgVq0pQN
oSF6JZbkiTbzr6k1l5TNZ2airRllY1mRoOzKo6U3wU5HITipy9Btntua0TGA7rIIaJHVnH6B6vuz
rsfObW20MRo6nhhKnJTIqhUoM1hq3oYqF46NW/soHb2QmfFIXyZlvueLgEVnl3x2G08rPsGJ8WUb
4ctpCTtGDpfBnVzctDIMOPnT6K+3qRgNN3maoKB2P8BRCp5Eq5OwE61bx13WkG4lzYi8m0y++1zf
K695dOoWWzNKxLjVneyQByrjGxQfPbMaHqVubVtXVGPi1fRjyVMiI3oll0kcuqGVbrPFNoALw7Kp
vLVjSI8lX5CDO/Qm/uT24ce4fZEO7/UIAxRfsLRqZri/iJXsysq1x4PTxqEZSEKYZedp15LxNkk8
eD/Xbs+wXmRtoPBxAigELvRpyBb+fZFr/HuJkWV2HFErQruewtu0kGG69opfw+XLu9JV8tut1+0I
LUZJ5mkJUrzJfmJr/27rjdsJ3ZaL+hsAs/Ec+yl83fpdt/clTFqcvtoWceqRSgLgyJzCbbi9Mh6s
oHXRXLs1bm2f21blFOYycxrOHDa+x40ocMrmIeN4Og1VItvQCG9Oo5Um2bAFVF3XqMpyI8x4tqZy
hbVLBwzLlJZbVeFtppz39TR+dusXK0BB7KT1poIpDcjY7oJg+zdZqds0DK34VDBeA+fKn1LS+Veo
JqM7GOY5Lom2IEkB72Bo4E3p3Ey3myZPOr90/D9zqLDlSBFkMP2CXHLa86CAZVsgdpAoPbt1uBWb
RcDDZUDhaCra9jpukq9JQdweHz1bi1SOZlrAph3TWMJv2I/rayDDHY9athoJVBa9VYKN6RSEnypd
PTLTuC0qtgqpmlGk0EC0nUYyTMTO49q7W6cocjuA2jJKWeoYdBp+bL741VAkW+M5cdw8bRXSBtLQ
bMpoTFVQLPuI1wxWVONHp8liKyg9biqJhGKXLn4C7yldRHt/EI4hZIsow2jcjn6SXZonZrfq+uCF
1O3kbCuNJC+mIfLKDloJ/9Drf3zcbt26xNo4ddI00TSh5TFexDX0/v1BsMCxcSs4YXgUKviztumS
5M37ppp9uddwG26unD7e1hrpRBfabH4L+M8Kr0fph+N6A7T45ibc8Txrm1O1MIBJbBPqsOv7aNPB
oUhmx96xfUxWSqa59r0+pVsewaqs+kBE8uvtnjleBl9JKfwBD784KIIztA64OqNtuIfe51MQ/Dwe
wbpdMHeOG6mtxdr4SNdABW06jcU7o8e05fSC0vzMlmFrsfCWM5oojtq0DuRY7jzIV9kODhGd20Jg
C7L8RQQ1iVSTmh6PtftgWNrfHmXB09u9f+7zrSu6t+kcNMq5S6PadJ9Jn8c7Qxrf7YBky7KCRo1J
4YkmTZrxuYrULx2qL24fbh0xYGnM+rWXOlXr93akP8OQue1JtiBrG4EBqiu0PM3ePtpQD7JSt4Ou
by1heEfU4TCXOjV0ULs2pHspBseLhS3IkjETs9/mU5rrqP2JhNH2Cbckt8OLLclC5aKIIFJo05ID
hS+C9WO8RU4iDe+P/emLFSCeuCh5HrZpv6rkqhlrFHQH9BLU8swMt0VIfbDxqgznIfWGuC93uZm7
LSu7MbpkenLuB6yZmDegII/DNqRcEFhL9uimq5WEwS+nie75p5eMNYCMehZzn26xyGrTt4elkW56
OEjhTxvvdLHCiHIbU1kqVG2RrMylk64R9sunTfMmarTcGpy9jHxOzHATRYPbsmJLkaK62/C6WGEZ
l4TtcXF8bmLyw6m7bS1SISejQElQqQkJtCVbcLeMyvE5x+bUbVpsBQmESisVLB947m/7VfaX7MmP
W/0rO6mtR2LRNsH5gfTp1NKkOySd4d+7sliKXTMxDYyUrveyiWvHI4ctUdrGReWlalRKFi/c5zUe
q65AT1uGw9tDcca5xbNlSoOEr2iYj0PaV0yzfzZPUfPAp7z9irdrrj81sTK8AqNZsPYGXmswF4HL
Be0/z5T5w33IuqDZlx4Z+3tkuWW7Q3IOXrlTXwF3N3vBtkd1Hoo6eWXIc64qUad6oM/LOCTz3Zyv
rHlXEhioouqzWGGNC+/XHQx2Wee2HdiIPO2zbu0Xv08L1t9A0/11WC7d7l8HfzB4CVvhl3MTFKRX
aav0Ft8vSUf5N+C5cP3h3TQcPavW8VPXrdV81+tW1agTH+FYNndj4HTmpbbXwSiqJRihy06rfLhG
0vIHkMVOezS1uUCiK7gZ4ZSYbtV44El37RXzhTvjmfOoDXeTvJ3zgW8qZSVAVVcT1ws9TFspFa4z
hDuxOjA+1vJIu87r4a6tUr6Fh8Rr2aGKYSX3duS8viVRWwimiN9oXvkqXWmvn2AGrq4KLUa3cbXV
X4B1w/mumlSqZaGe26YJrkuiK6eDHbVZbzGbtxrWW2MarHm3o/hqgD3d3l6o7QU1A+lVThrzRuER
dhfk/L5mxG1O2g5KmyHr5k8rOr3OUV6TmHoHYrmbXx61tV00jnSh2kUhwxONO19Ed4x0F7r89SlP
bWWXzqfG5CZXab7V0Z4iLXXHSgYHtGa5xE6yvOz/F/tMbYGXX9ch/M4pNosmaf6p2vG3afL2Fks8
ANObWL7B3jN/R0jeHZaFrruxavStTuh47SldfGgCAy/rusfL5yLZeFfkPr8vQG8fdh7+60JHnIkb
bi2abdIH3tgjbkRR/R7q2uzLfFlu3ILSOmvFDBhNGrAKFNDywxao4hAZyMvdGreWk4YlRM4MMcmW
+t9CrHe9cnOVobYILQhMsxVrPaRhlMCvvnoH6P8vp6+2CYaMwLs3GjuV+h1X7zHxkls9NpPbKmj7
OsWb1yG3iJV8lPMDZY95RJwu/dSWoFULaqfBQ1Jporxnpos4I0yuTjd+akvPUOy5QMcrkEELFtxX
Vt7u4eTw7Nbjx5n/4q6V6wK07gpJtKQFI5kXvN5pjiB6u3X26gmU2gTDIlqmgQgxpFQjkUuayDzI
lbb3YxTV900YdJ9xstIXqgbOrFq28koIePp00YCLUU3yfaebareSDjpeSIX3b/89x175+0QNGMZp
bynGPTYsfZ+GHrnHvfRmGDan6xG15VdB0bR9QnE4KpmJPlfIOXxY4n5yW2ts/VUYdUVR1Rhm+MKS
fVci8206t1wmtfVX9VCVy0wQtaUh3XU9w16XCf7DrcutCYo0aVgWedPhus5+hWKWu6VvnDiYDFmy
0/GcO5GvtML9Kx7IcoDxRLlTJnK7D+GKcdo6qnqI8ivdpZSU7zZUtqPsE9d1t36xdo+NNrUGF7RL
u6342uMwPdbGbTWzZVc5zkRJtZg6jRWZ7scu2eN5fXCb57bqSvT5MqN+r0tBiTjAUvpL1dZOL5jU
xvRtRYdXI46mY8jFDmUtfnZb4vaiRm1Mn5onleuqx+WFwgpzicX3cfMdz+e27CqA7zqZSyxd3TRW
t35IHnnezU5PGTgYnk7DcZjzpIGPQWo0665W6K8OZckdh9MKTyG9vo+qYx6QTD9YId61il24eJ1Z
bG3NVRNJgGaWtU/BHg1uZi2Cnc97du8UP7bqqiQzjNIWPMB4FfaIUpC7VvUXdqJzX27F5qqqGWCx
uU1Jf6jDMEKBfZBf2FLPtW0d7MKO85HH2CeoaX/WxXhXrrBkceoTW3E1FgMsXhKkFmWw7uD5sh+E
43nUllsVpdliEmEZ1yP7HPm7bcy/un308ezx4gRTQQFpvNZgmsR+slN7FsaJY3/Ep03n/Szavizr
lHO02U95vZ/DC7fDM6cVW2rFJ7/yRRtjjogEJxUm9fJ70FLt5mmbn9265jiHXnRNsjB4Tw2shhBt
qq8Il9kSzerKrXFr70QePZmTJKzTFhkzEuZ3Op+/uDVtbZxDsbWrT7G3MV7dB2t4nTP16+2mz3W7
FZrDJFDs2K9d2uO2eTeFrdpLpHXuQrY5frwVoLKjelFzjgPLPPpXEB6GD7Lv3TAt1FZddUD0NcgT
d+nA9XXYDAWUI3XptuLauitvJR7yaKJPWxHdVPGhLdzqbqlNztMDqQSpShB0q5ru6nb8OMF14O0h
PbMi2qor3caRQcVMn4LwrndcsWz0iNv2ZiuuysnI0AOM85jD+Qow0UM5DG6nFZsBNVY+Y9Fa9ymv
9We98qdoKH+49YgVmoHhwdQN3fGJaIJxUdIj0x1d6JHjVeeVK5Cttgr6aq6avulT0Mz7fRwUwROy
mfKGx1MC0ns+wwydkr0S6tIzxh9NxGs/acVsZLamHBnv0lpN69d1nFHbWzS5vNJwj3nXlB5+3cB1
oyfTVu+GJqmeko3i+Nqx/osc+PIUt5PeI5ugs8rLm5uqluszbcLpIEr2FMih3ndVv+3HJKneT6hn
31VVrw/D2PObsh/kzTDP/Fqu+fdubMgNXRcq3LYYW9djaB5567Q2aRTHH2C+8dPLPaciR+jqT1d/
HmkREtr2aUCnBki3QO+GdnA8K9gKs6QvxVDGmGPTiMsk3cBJlIMbK4faCjOTQD5N4SCexkLAthJg
6TWqqoNTdNgas1q2ws9Z1abr6l2x1Ze7PGFuentqK8y6zrDEL5c69Rq4IpKIPyZB+a/bhx/3tBfb
OZPejPrJqEmFp77GUXK7+n3sOA+tJYOroalgt1CnTIqfgjQ//Jm7HRRsBdiKes8k1+gS6UXTdcWu
gPt3E/NC5XnaJSWbvNyMDFzpzu/ufNrV7z2TXPLeObPW/UWbYsTMdd01qfS9+mad1/p2g1ig31ix
r1hIDiRsI9BrIzdwH7VVYaRrq8LgvSMdjG+KK/3fnF3Jkpy4Fv0iIkAICbZkZs1Uex56Q9hum0kS
gwAJvv6dfCuXXOmM0MaLjg6VUuhe3eHccxYMyiUygi/yukEu7mmpuRzCQSm4BHIbc8zIBANIYP0W
dwLxbeNsLiVSwbVpPgbU6ONY79mt3+JOKL6VgyJQ4W2faTjF+dqGdd4kftM9octEte9oNYSk7qAM
Vwd52REBTTH+1m/n57DlN6tlNJ5mARpuUC6NXxpLSZ7NECzyW9wxWwjsBjHw1P1z3a4l0vqnnQ72
ymU5f7dXnl0X96QB1iCkrhTAceVGj6FemgOmCcbDODFyT+WiH/tKeYZDLhSq4d2yUczJAJbfvK/l
PWWhX0Du4qA6tLsB35zl82ZUl8eKmTzc5Lu/f4Dz/XvlkFwcVDQEapOcANG2ZTd1lh2TNr0NM/E1
2q+hAv6PfHztb5zd0283SDWgq513ih8wp6E9Gdb8pxLVvAkEBi+DtY4+7KZij6CGnWnerWH3FIPl
YcnlEo9vaMmxkyEyDZjry9r+WHUkruGGL27NsXlQJ0RLCJTZcxPteszXAa+pqMrhqVHgHDnIWPbh
zURBVjsgT7mt+RQ/UR6QL2pr4gc+dttdYEQNKnDOjgB+jYe/f5azcb12ZI67yEgFbuIxkM8735Kj
CAWGjbRn6dVFqM7hzmhL8Q4vcZbdJIaIw5YBi+m3dcdfgOWTBXOve/CorTXmmIw6lqBt81zdcRjj
RFi8qAFlhwhT3vNeLbnVnnmHC02jKHPNQNYj9Q0Nz1k1MvCresml8tCFpqmyXjbGQ/kc7+bQi/BX
SYLdz4262LQoa1EUkKgKCM1xVRRtc7C2XcmYLpQcXHRauA4TuJUVei9VWx/2mtiD2uL0EXKKnvAX
F6QmFKj3aM+6Zzmn6XGa5cO6QaXp7xfy0v4dGwcXV8PQDpCY3EvNfQrm0EM3RjGMeeR+qYqLVGua
GCF438rnkSX6ozDNmziYlV+i7cLSOlA2yRBExc/oRkaAvmWfqhlIkr8fzgVH40LSDDrhVimDnZ8n
J3j/JNLgjd/SjqnWlq5TWkoIsljL8jZsy5yn+vvfF3/1cWfQLn75phCIBRIdqe5ZzFbRQzV04Q2L
4vZTP4IkZOFse7JLLHxSAJa5nbBSal6TlXTP5bbIwxhOH7TgPseEtZ0UAFTobdpiqu952er+gIcv
O8zJ7OUZsLqTRAMxoNjWGlgWDeP3JkNFAdLc4sq9f/UrgG6LvPwKQqIGpCaY1rb3p1JMj6lWd32c
nhrMyhFW+4WgLoRtG6YsCUtYQFeVX7Iqe8rU7IcYhijFy58gy4wYiPCe115/0rC+q7Lkw9/v6Kux
Fctc1Nq6omWdAImIwt6I0n4dD+o+BAToVnVL9rmiaff+73/oPFH+R7SAP+QGWOCO5qHNxHNWJemU
C6hEo+W5qdt5D8292kYLbL7tpzwtww4YIL1eG0T5/9P4yp9226FZolSN516iij6shTUQBOQzBYHR
WqmbeQ6WHPCP7NCoBjywSRUciGqbD0zx5knugVeLEAfguvgQ3sUwfEQVkS+N6P7tBi+aSCztRGJW
LeDK7NAmoFzedBKzvGqi3/7+3V51vljbcWLZRsa+37H2Hmxv23iO8wFiLz6eHYs7cdgYQWK2bhr4
Fd4/llXSHtOGzTd+O3d8O0rW/Yq+HULIRYaHbpm/of3rVcvBzh2vkoIlb5JT2j43NQFikoEKK26G
K9HMpTN33O0StXXXV1WHhu/2w0TTfNjNVZHwS4s7zgTobRJEM/xhO5ObdQ6+z5CJ9/ueLmwtqevR
MIvvmYUpBYNX/0VXiU8LAq+p40DWtTeDGLfuubJhfFNCg/sANtfm1uuyuLi1ICNRzKGa9LzpKXgP
xYIHKLTtV3zfhSN3oWuDjbZNUjxwdNvruz5LxT1K/Ne61a/GjjgYx4hE1tcjUoD2uQ5pc0oYGJYj
llSnreu9asX4E44pxZxX+8qX7jkewXFpxTvMl/j5Fxf+OSRq0aldoesdDR/s1H3flv7O75s6ZiRa
achopu5ZW16fVt0vB0zxVH7xlguHN6rpA4Yq67OxC8sbmj2IELMQXlt3cXabohnURZD+Eto/ImKq
cdcTLwIixFuOJYWo5pLBIMtLGqAEsrDNwwVvv9/OnWcurLZ+HS0KKQAhJE8pEVke9sE1GNyFcMXF
2I1RNyIjSjowOUd5sCaf51Ifw0l+bLPWeP4C58XbaipQ9Kfd846p2KkBZX7XfPU7HMdUMVBD5nHI
YEet+gjeYnVYRXhtdOeCl3GBdkkCLHwGtcNnObZDDlyyzcty9iprs8wFfkWCBlYvQFLLiB6nJP64
Eep3Ki7sa6U9ITqFe2T7+kWPN9JwP+fiYr5MhIKzBBHhc2vHe2HaD50w1+ZKLwS0LuRrsqmeVzK1
4J6Xk3wcB84/VrGqj71SICYN2xpcUCzWSc5VTb7bBcpSXrfIpeFK48AS3VoJpnQKKLEG0fPOll9+
izuufqQxaMmyGFeUEX6Lege9nft18bMtFxEmx0xAo8Z2z0FA7tapVPma+UY2zPH3bAYmhC4hwqZu
jT90pKdHotf1SoRw4ZllTtzEqilJElYjCRttdsfqrXqTAW39Sws4pYPX4bvgsJRqGy79il8wCZ2r
RaDCp6zf2bvwMKUTOtEJ8fCQ1D9lmT4bEC96btzx+qtBo7qZdId+L9qbdrhtO+ZFDs4yV8B17dOd
Tc0in6cqGE6EkZuIU89X3IWImXUfSCMRI0xpMOUBqc5qgX7xh6vcypdVGFPBlEwygdUGZAjtt3EB
1MHvsjiW2tOtmWiL1J1gUvOg2QKVyZbwyve+kJdVh4RtkZZ0kM8No+/Dxggk7ZkXgzM+qmOrHK9s
MzaojVVD1B0oCVSeVOO1pvIFW00cW21FuozLOfIj4M24r/d5vws6SQ5JRwK/7NIFicUzSdpNzOI5
pPWYz5AaCqNrUhgXtu9ixCoCkC86gR1q/JOAxmHSTaexs+ptUw/rFWzu2TJfKYq4aLE6LAVg+BNK
/eE+nNK9M4dFRQuCNVwgw/mXpRq9NElY5qLHks20SxsD7J5VIf9nq1N5nzbUMzlx8WMTWGmFkEjF
VzHc9u03NtmTl4W58LF174KamaQFCVOynFYaJbfBWH70W9wx33gyCdRUkLaVM+8PjFTp0UbWZ1of
J+7YLkYJzCgtfENJiITi7KyOQbx88du5Y7tKbiJLy719tpT9kMNmwNqVeemaYeeO6YbjPHeSzSis
YJD8TtByfqBC+RVWXEDVBHg0Va0Rz4MuTb7O2fc61n7f08VTAeiUGsLD9nlJ5+zeQuPguIW19XM3
LqCqFRPnUwKYMUnsu5GY9gTlKq92KMtcQBWfwn1KQ6QlIF+qHmo2yTe6zrTn1s9e7rfW+gbFqkGH
aJwZ3f+XEvvYp9fkEdjrTsxF9i2mZ2Ebt7jmI9lntFozdML3CMpsHG2cO9VH7ErM/f8o6RV/6dJ3
NbuFmDkkkIFSFSJnTVXmHQ/Tu1XPy30ygeR8ruzPeMi0PFAR0FyGXOeY1tZ3EvJATxMn7AZSUuS2
nNr0ECVh/SZmCz1uS7i8zUCSBFqKMroDjT+76eewvSkX5EWHRIOK/Ei23ZyqsoxvTDaIk8rWEtrT
40zv+GIw/jyDRftE9+1jHSh5M7W2pzeR7Qd7QPu8HPPFGrACVmIgH7qGyPRg50CuRyA8IRxd7uD0
g6DCKQzPs1MNyP5u5dwOwMnXO0/ztE7EfcOGSEE7aWTlF7pE8j10d9DgiFD//JQSvb3BNCy55ykC
nTDkwxtQvqorT9WFxNYFt9U76zfZ4akFecMzIftRTepKiHa+g699VceVGfC8sCCa0P5YG33DMLQH
qTnBT0mwVvde3tIFuJFYT7ZrcEdJumPiYww/98N8DT904Wj+ALNx2nJ8KcTdnGeH3cb9qTNy8BlS
Y5kLZZMjCC1GpJrPEmy4+ceQEq9RFazs5gvpDs6UDQVF3W3xnew3SInhdvplIy5/V70NaQ8NVFRw
Vq0OKQggTybV/cnrg7pItmpa2yEeBsDkSK8O8ZL8ozFh7pekuexdScB5iyIrQr+gumOZqg+ot3hG
9MQJOSIiUJuTPabhN30Tt+sTADxeIGt8USfiCFdg1hMAiJ+3aoOwZxBWH7O1oh/+fubReYuvGKoL
XQO6OkFrEt3thlb8MUZc/BNt6PhogcXL960MP3VSb4d5CPvbGM7wRpkwrg9jtLH7Vhnb4P/E/+V1
wVK3b5WIoMVopGwAf+/bJ1qS73rq1isO48Kj5mLpWFTGK8X08LMMgkodSLoRcKOi43Qc53PrlIwQ
QPO7bi60Lo2lYUgv2ue0Lp/6pH6T2jDyXNspM2exMOQsivBsqr1DsCWRnvYq8bNCl3tRoc4TIgFr
MUejbY6BPQpMkfXrNUXnT/NbyFIPdkkqzhsQ+cQh6OIrvHyS+sVDLrStqY2ZBYd36rM+OpSK4xW1
5lqudclSXO41Dr2oTEwjSuR00++b1ia3G6BEJyCRdZpPKOY9bdBmKqSVkCCQQrxR6aRzzCKX02FI
xPKPnUx85S6//j6lLnYc0lWkj4c+KzCieZOkaYbiUxRfeZ4u/NTUfVpxwVS3tm1ZVOvSHm2zpDea
7PogSzs8kL7ujtU6iW87BtBJLiZW3hs+BKeRZ+K2FShQreB3vnIfXydbYan7FJcs4gsb4rLgQ6gf
hrRTD5np5Zg3e1idZCoo9PhAPfhpMlMpD0jt4zVPDF6oI4lY82Bk2Ry7mI9Ljgbw9iCrfb4xdmZN
HtZNdxt1mMv/uzd9PeoB0efL651OTbTU05gWao7VqSRz/LQryz6AvIpfcdgXPrzrWCQFEwIzcVo0
Ff1RkeHbODIvjhEGkY+X2y9bicmjSaYFwEgUaiVTkq+WXYkIL23ciUy03fck011aVD35mKBRdljC
4evfz/3S2o5bAYxgxrhTygsYHDvVYr9FSVYfvRZ3gzULpHJcLWlWhDR4zPRyGyXind/SzplUWRpw
yqesGHfyUU0zmILWyQ8zkP4RrElYwi50VsQLfdcN5l7CWP32fb7/v7nxlcVkov2cFVWZvikl+bZm
xM+xuXEaa4mOdYSlNdke2jL9FbTcc2knSrNznQDbC9OJE9UdEj5jggRQZb8jIS+PpG5G3a8iTYuM
me5YLshd7dhd8YEX7rcbpNG4lLaveFrYFC9m2MkdoEfudwndZzMDH2ccIrIvor1cbksMHKANSd//
/Vhej7lS99Gk0OWyssKZB5att0a2YU55uR+F2eFh2ii7Upd7veqa/v8l++1GYjIIrU66pOD9XKYh
N6A/rMFcEA1HxsLuLsxWZBQ12ED+/rMufBAXLA79tXHfuoEX4xD+mynoU0XRrd/STuacAlNJ6mDi
hWrlkCds+WdPujd+azvvEwAoiPdBA1RMiX0/6OobqIy9agkoar28/4zXM6tagndJ9yVEAOvmI8iH
vbhGWepixBmh2W6h71SkW7keMQjweUy4Xzyd/kFk2q5kKEss3o17mj9ltE2v+Mnzw/lncpW60HAT
05rU4DIuxjamj3FL24embdfbGDSsuYjH5qaLluBGhdVwxd5etwPugiGhVVHb1ADb3qjkwaATlDey
+sVtXPBoaY5ErB+8rpILTBdNli7bWWdrg9rp8xDo6CACnnreprPd/WbO8Xn+t2YrLyCUi1x0PE+2
2cDvHXCZSvduXNClbVnBYyGOFdSwTnq9NlN1wTO4qOi2r6eJ8YEVS9Y8Cdvdqqn8z+/IHc+QNPXa
YQiSFXHaZMe9zd70Z0Zvv8Ud19AtetzpwpIC2X9ajED2vp+GrrrSH3idwZVxFw6dAAhF5q7HdUFn
os8VdPY+11kSP2dWf+2jcTv13T6fYCxLPtp1fkSw5YXyxt92wtolDbUFzDspUD6ujrOKuxtKBPV6
m7mLEV7WnlTbzpMi2soYj35I/9nDPr6WUrz+gHIXJixIPYE2mLMim2rAvjbWHjE3jIylnEL7dqcT
AgKfG8Dd2gsalztJ0jApWET1u4Rpe7CJGK480K/bBXdpOZsqCmXbUlYkdZaeJsyy2LD2Svwxo/7S
W/C5irZ1n5NiVdNDNcT/Vcu1+tilbTs2J8IG3Vq0pItQb8spIVt8rxMzHP2O3DU6XPkFxZbzkdvl
0FNJjwnYmr0WdzHDaxCzsZMUp2JMl2dtGNzHknuJRDLuooarSQ3TGuG28KgH3XJno9sslT/8tu7k
Rc3aALjQZnBGAbise1IAM+xXT+UuZnjJdlF1NRydZl2YD/tyA3VEPy/K3ckkaPICSNDvSVHpIDyW
oiSolKRe5A848/Ml/e1VTEbbbw2zOHPT/OIrM4ehQvXS78zjl4v3Jcp+gkncRaFafQhnonNW0sSv
IspdPDIUVzI4R4FzX7d3oQIuZabULz4Ek+XLzW9qnfqoU0nRhEF5P0/Df9CKm/08vAtIrvYkHIxK
SJHNm74v17S/ASTrWqfsgodxEcmcdM1MgCZALh39G9LoyY76698/6Tkd/zP8RGf25am0ekZvMd1J
QbuOvFU2VPfDVE53le1aP7fuMn8iRDAjKLtpYashAAqc55AEYF5ZFqaoX+6fohIdJTKgRRwBilkl
/U3SxtfGvy+d+/nQfjOmeNpTGZoRizdmzjGO88DU7pVnce4YakBQdwmS+nzXQzBJGKVy8C/7lUgQ
AL/ceVNPZYRJ5aSoUwBJpThYPXtu3HlJlyTBlWF9UoAG6efUtl87krz/+2W8dN6OiZZ1FcWTwK7j
Lv1nt+3tGl3TB7i0tPOMzntZq6FuSBGLPjlaMw752Ad+wHvuTrmJsja8pQMpwKH3NWqCow7pL68z
cbHf0CxPkrEBadKSgTEFo20q7yu6H/1Wd17RdSV7Z6eeFnOkPmeJwC2P69ovWnQR4MOCpuSK9LZA
O8DmXVtVeZNST8t3MeBJOg9Aca20wFTykIMS+ftu5Re/Y3GMcx95NenM0KKX/BeZwl/pmHz0W9qx
zKnp06xZWVQME1hic8wNiU+KpqtXjZG78MUtnCAgHo6k0FWf5LQPH7ts9jNPF0A+kZRNiIsIXtDw
yFQXHkRdX5vCv2CgLoC8n00TlpWKi6QU/1G0XITwtCDH9CsMH0UURPdFuNM3GOh7zKLMM1J0QeNk
NW1ZjSYqZgqQEF8F6rpVWt553ZU/UONj1mQbnaKiE+JAN0zatH7wEu5qOPdAU3VxNGJpmvzMqvqd
BGrJb9fOk6wIGn1jPZGCgaQBIKXg57D4VT65CxlPp2ltYrORImrn8CT79GaF4JpXWZW7mHEINVQt
RHHiolbqY7xLTB+182e/Q3HMfoiBf1xngzRFW5Hbib0ZUIY++C3uPMlbb4GzSQUpeM/U97gL6/dV
VP/0W9x5lM/Cc1vbL6SYgs3exaZ728/Wr2vBXbB4WYLWr1qjqNjGYLuJ9RgcUzNfwQ1ecCkuTJzG
0EBsMVpfzIP6sPIR1EuzFw8eQwfuZYBVD41EjWWOirXqpkMF9s98j6rJ74O6oO1qL2U7D0hqRdf/
spWBBUEIxOt7upBtAG8l21sSFk0rk1seyPkQp4NfoZy7sO1KQzWqjoawkLuCfgl5Cmj73W/jjgnV
wAsORIkQ3nAv6iT9tErjeVMcAzITGUeblHvRWfAUHzi0Fj7Oiy0//H3nF5IsV2ZZzhSc8yYMi8XM
tTzydupRwizj4N8KGjdXajkXqBa4i94WPRR41F6FRSybpDzQeBDvRChB9rn34pBi5DG3VAExzpM0
IuB6AD+oDeBG96DafiRDXZ/+/nMv2J0LdQtlN2QjlXuRggD2Ng3Y13FJ/UbBuAsjBx1CHS9ZuRVD
O9rxoCfMRUKFNEpBi1Kmyg/zzV1E+WBjxnWY7YXalAWIx7CD9A67XUS5Gsp50Br3TW7mVwYEyoF2
1zR9zs/sKxm9CyhXa5Zt3EZ7wTNVPdOWiK/QwiKnLZTJwzL1beLnSFw96BDnUTWE76iSJdtX3iTT
IcIo/7V2wPl9ee13nG/Xb8n3sK9jk7bNXmRxtp7MMLY/mzFlP4J2qu+hmlXjs4fjdOrXPTqyBLQ4
lEcBONr21ksGmHEXd16RqdYYbAmLnf7H4YrzKWw8awsusLqK7NyjeRIWgIonBwlu/rjppish2P/R
RK8dnvNomyDiA1/jvdh0WAFgbqbcYuL8aa63/li2aXObDKx8MFaqQ0n3KBdZqw5d1IM4DeIYOdPQ
pZoSous8nYL4hNFC9FLrFdxYtN6223YIY3ks1SSPfj7D9cCr7IkWnS0gobecdIa+9h5unmG6C44Y
moFR00qsrqo6R2d+vUHqZDz37iQYYTDJMrTCnlE04jBtIq/TyvO5dsFcglRBpvfUFKZDZ0oJDPyA
5MNv5y6ILwBldKc3+KEgAjF02d71+MfPPbiYvGzb57rJ+r1Y6fbvKBqR6zTxq0G5eCtFWWqqSO0F
mM6+rW/2rv3hdw2dsG7uMwMtRA3HrCT4AzOGcnS+gIPU78BdwJUIdzEkpN4LikGQx9QMw4FOyzUm
cfq6y3TR8Uu5qmEoh71gdCY52ATVaYPSmOcHPf/V3xwyBBBJP45YHQSzZc7qMczXpPOLwFxcYaDC
cqsF24oRwssfWh1tb5jWgd/WXcByD5ECSYJ0K1Tdi5PYGrDG03nzi9ZdxHLQCtqraFwLyIt8J9HU
Hvsm8psP4y70qupawOhGa4tBru1BG1HeArdYXXkozmX+V94JF3uFiCYmqp5tEbGO31ho2opj1oT8
SXRJ+y05q8paXgFJkM2z7y9y4vgyjc0AkP1S2BrOZpyWxzXc/ComLugKxYxmpLpaCmAVlvsyjqKb
pNOefXyXojOmRjAoAM8FmSJQfzac30boUfuFzS5JpxmiDfANpotO0Tsxv7fZ4AWV4S7wSscZmfee
6kJ35X9h86sBVaGfZbmoKyotX0tkZoVK9hvw2U35bMJfXs7YBV0F6z7O2LkGqvaRd3bIAb66Ru9/
duivXHwXdrWpqU3IEukiG6bpJhm2+QTAR3wXg3D9Qa0l+car1Ys5HByu57zwN88p1ghJcY0fAm32
KE9ktr61Wrf/+h2T45dFNg92n+OpKIdlvwe+fc1BMeYHVuIuEmpjfdX0u5wKMLf/NGVYJBO7EuJf
eK5cHFSsukj3nI7F2phPSWD/bbLA87FyKSHnbs2gmoQrr7Tui5aw4Xh2O36m6pJC9kkQl0GwTgU0
xw9rEoZ5ZpvNy6QATH95W1RbL9BgxNbhy9pHvgNKIoLBi2ieAc75cvVYd4GtZjMVQbu3mJJeMAhh
57c+VxH0Vi8XB1gOinTgsi+Gbr4JIOGXg1DUj+cENEjO4kj1mV7ZWEAQN7jTbSZvN6H9bBSsGC9X
j4OoKhlpxkIp8h5DCAdp7be/n8qFygwG61+ubYcKhBuoRBYx0eyutPxuNCuejv5Qxv2bIEpOU8a/
ssrUD2Ku2keqAH7arLzWR3j9lceQ+cu/v9UWJR9jxyKNxDZgpEXQWz2m5Ieqa/sEptwqyo2Izbdm
rFvPq0Ccv5ntINxLs6FQkdZPfT8NJ6Xo9OHvR/q662CZk98uOLcuRahbQN1SHNdg/jwIvxyAZW46
Z5Y20mIeCq0+WRQ48l4r42fbLuCK9wnEQhTtCxCyHqdoxmTEtbrPhSNx0VYbpASDLupwJCZ9fxPh
H6+jdtkZp4GnWysM1sXAD1j/u5wG9JqA7qVNOzY9xDoA6ZAdCri58YZDxfEUR7T0CsyZC7Xqkr78
f3BeLLyM8qGS+VQHfiw6zEVada0ViwiivjCHToU815vye7yYS/kIrMKM+CTui6kO1RMbp/WJ9PtH
v+/pGKYko67TJpGFbqL7fZ0/SnttevbS13SsEiPOsoUcgypalv6LMbQqH03zzm/bjlV2TJZAg2x9
QVPyYQ3sU5sgBvda28VXQTObhA36ckVAWStyObTV02CCxs8VuhirzC40FISJIrXLeGggznWA4rvn
s+jCq+q030pFMlXQrPwWNOWeL7P2s30XXUVaUjd1GgvcFR2d9jjQxy5qvIo4zJVV7suZYujxfOpT
eIcU5dMEGdS/f9Dzo/1ndI/23MvHp4lpAzGmTRSYdGBf+jRIjsmOPoEGde2VAdgLd91FWHU03eKy
7OHJafABBCNtHmeBV77GuGOiAY9Ja9kuCmrX9BjwqQJEVM1+XtEllA8lW6IqqlSRqnU7cDk+7CDK
v2JKl07eMdNkrplVQT8UhjH9dqbEHHmZjo+iBGrf6+O6YKszGz5mCpu+IDvMaddze2BjX58aG+5e
kEXmgq6Gat1NOrewKdYXILK+g8bOlYrLhXvjEm7WfbgjQ+5kYYlsChC2lqfWxvbK2Vxa3XlP2262
EKDWQyGT/kc3lBkk2swnv3N3IuS0iXkAwXlZ1KHc7yuTpE/DYMsjuLivNUVez8qZy65pepCUrUkp
iygYwveBMaLJ487ox6ZNgTcOWnbaasKueIkLh+V2wnU76GlcuSw2tf3Dmu8QvL7Si7208vm//5bw
R3MFYT/ouBfTnnzKgv5t3PlN9TNXNTqcKgJsWtoXmmtxmqenfSReEjSMuQCvQID4GHVpxB19z3PZ
rg8R5Oc8r6YTHMxNuI6ZiWUx97XMt2Dt8mr00jHFzh23k4INKlJJ1hdJ9GtLgTZcG+ZXPIbu4MuP
2U3roIlphqLbSpS3MtLd62W9pjd6tsxXnioX4zUTHusmGEUxAwKTPlCS1O0BqEkD2gueVD9FMlC/
Z8XFfE0Aqq3boEQhRHjL5/X9sPoR6jGXJ9TolHRxb1TRye4bqmlfhqBtj15+x8V89QYA6aFHEFJn
tRgPgkHctNMVxiPbbfcbAGMu9ksuoiujCDGa1WY9pGIH72AZ+724SfzyBiESwRjMRkQRxTQ7RGyR
pyGd2JXzueA0E/JyddoESSZnjfc8G8dHY0poNvIePGPoxrfrISJ8uN2kiK74tgsvvMsemug+NPu4
KvTeov7EIT0HmByGGCPhpQPKmAsKo1USCcyo4okMujwlas1JUvnxEjAXFNbrUoMNGoubntInGS23
I2tTv7Nx0bfK6MzOEKAsupJsp6we/4MIb/PQESKufOzzC/KKu3BxZzLjoA3SkSwEMQdd8ianVn74
u6FdWtsJHubMbE0gtShWVv2sg+GjDsYrAdWFO0odC1hAm7RXm5HFmJj5HQPM8vOIac8KQsTJlPfN
qMDlmvphiZnLwLnKtZzQOMdnSJroltmxOWYlrf2s2UVzranaGQrucBWt/tkQfRdRdo199tIncN6x
ldl22LdBoGJdq6Ot439YN6uT1/d1oVNWCUzNgcuvEJykx4wN/NSBbcWrms9cxNTSZKMg2SKKxLbP
MXKWPJvmb347P1+r3+KppaZRDRCLKHrL7nvN6rwC277f93QBU43aQ96XQ1cYCtG60DzIefHL/F2I
1LItLUKTqC3UWOtcjL3NI+2nscNcAs6AZHTpuGmLfojlAWif4FBFu1+s4EKfUI6z87JHTTGp8lOH
PHEX85WlL/gCF/kUzGUzaIwnFiCND1GNbobyng7T/GDCPnpTBUEEhnTRffW7Ok7YmWEaW0GVrSn6
dMnuwOVZHVDP9NN/YS6AptaVYEm3N8UCyb1/zTZPNxWJtocZXKBXXOcFl+DiaJKy3arGzk2hmhLj
OZCtPYgROhBex+MiaeZSpJORFVZPtvu1t/XJjkzf+i3umC2U7O2gJasw07H+MyTLXan30S+dcJE0
EbNzSUVcFS0QjwdRsTgPwGvt5xNcJE2HyVm18q0qTLZ86WrQuvL6vd+hnL/zb76MLwJKJED+Adud
fCz19Cxj9cVv6fjl0iWthjltBJY26d0i+s9EBD/8lnaCTBB9Q7mmGquiWTT4eeiOFI75wfPYH/C8
2I5D2QfBExf6aKS+X6Phs9++nQeVBCZEDQ1LlxH5SHY25G0Q+tEhMBebB6mXfWVtUxUBSnYnC0Ay
KBegQ+y19T8gUcG69A3JgqckVG8aaoty8ZKsZ2DHe3lRqv9xdibNbeNaFP5FqCImkthSkgeRdpx2
0t3JhpVOXkhwnsDp17+jXsVoK6rCJossIBrjxcV3z2lQHZatjCSh7oIP09YGHzKTuh16Ng7FzJLV
U5dnT6bl84cwF8uph3OWW97V5qE2Eix0a2UGHopeqs81tJg9eiPOuPz970TXNg6Va6yfmuPTtdEk
jxQR/QdJt6KJ0o1N9wYv2keqyK2b7ZV3WVuRCujlHFKzkKTsiZaHlbT62Gb+9DOsJv8Oybbmbut6
ctiFzO/dJpW1jimZG6UDTZJtN+1PEpLpiAtF6lR9CEGrt/OKwhkqg1MR/iDafRvz7CWAyJnbh1sL
OU9bWXcdxl36P31Y9B01k+zGIXhlHGw+CrY7CEUakj01IYSYar/r7nY6leeqwmtQxRWsxlHWf8Zb
rWOC2camfNj8NNM0kqRZMYvDAjKqZedW1Ovb3FQu1IzZi9waXbsTJDpfuiG7EbtdCUZsbCpVEy/A
IarEzNvneime92Jzi3NsSCqfF00alCw8iXQLYHS5wV9Muk0e28XYWzZIyzU4c4W3nXng/6zV4IYz
+jYgxRj8xX2oTyWmGR+rLa0jRukto6tr/W0tVyMGvshsSZOyrB+rUXzZUL/qtKBsQmrMAz7NGScJ
mMkftFu6e0YnN6UQ3wakZF7X/bCvKpm8+mdOwQsPyKc5HYzSBqREhbnN0gFHQAdZhrCavwYebABd
ukX+h49SXa+HpVHJVmxfKMk/zt3iFJ5Jm44S06TT1ZNponfIhO58/rYNMrux9f6b7vvv2SVtPKrq
pfAzHCQJxHaap40GExxGQ/OcFTA5OGtcIu57lMxHED1O74NMkhdscc3j1sFgNgoGs/xN1ZS9MCpp
G0HQSBymdVJh1M3l9EOgDOZT0PLye+HvIovg7eZ/NEUTZFEDx5AM93FufmrwgX9zT4BtIn1ZgXRc
2KnKwuowhZ75lofdfocHBhQFL3X9Ic8p7H/XYlpgc4BAOOqImkyUY8o8tb7YIWQODwY/CxvoKVXe
Eok8x+P8MgQxwIviyxqSHPKc4SzvYNFcJllNqnsCMd1Hf1k6fNKi3KA5acNhnchH2nMOme5y1NFe
jHjKL51OZGnDYZscwekPKk2k2Q7t4reRYdhEfj+b339dkDb51cH+rjSXD+9Q8/5zwGXvUXMUUgV1
9pyxdnr4/c+8v01JW11rXLtB9sJPE9p792lYvS4I6W/8CdfatmIK7VeQv4FTfJLC0SUi1XaSot8d
txIrqoB1kb8DmUgT3/BEp/Iz9AmdAlVpo17pjPxMpcYwqWiYRpy8Ekpvld69n4OHdvfbOCtsAzhe
EaOStEQJ/MS37L4eDT00427cpqWNffn1PJq6hzL95I9N5Ivtqdi2W2mTK2NqC2wtO+DckvhhgqTM
I90LemhnWriNqU19sRkcdFDuYTLJeTsKVA4e+rLtnZKoKBx52/VZqyeS751K+jH9oVv6fVrlH79f
Re/fPqSNfcl9gkCVN6VJPov6qDM2n1D/CgPNcJMH1ZD9cQ99N65b/kdrC2mZFWrpabJ2BUMSrnmR
deCUCkY18ds+QnG5GHKNXWeb1Hjo1XrKlsANGYTa4NvGZynGsJEjPjz1qrvO656zMXVT25M2CYbS
FNb7KF9O5iYUkCIIC5g61+Hx9wN8ZdrbIJisVx+qAYiKxtFPD4T2RaR21rltlDYINnaBgQyRVIno
8OynV5Dduyg+u3269TaUFVRj+ROV+I35qzLeDy1St43S5sBMDufprUavQM34Iewf2qB3uq1IGwPr
Mlg7kJ2qJCTtE0psIeghh49uHcLfTsOADI0Ry+WrfRRYe2l5CELiVgKAMqu3jYcl3Zu+2FXS9lOU
d2SNBDwNHOeJtTox7TKewuQ6WVv13NRmOOZeoR2nuLU69cZHaApkQbLq5r6B8eChCHPHpW+TX2NY
5FWpMz/Rq455nT6Gq2PYbxNfa6791pe5n3DYqUYNXe7ZoL46TRUb+epoTuFsUPhJOf45ieZD2c43
TowrG4qtsFVDR9sLCu0nlcZqV8x/9ETz4vbVl9jjlzx1jZ2JhlvnJ2oiCZm/8nJ/dWv58tf80vKa
0rrx6KWvie8llBTkYR2QbnNr3VqYVV3m27DVfoJcnoQwwLIeypDeCHT/Te2+c8uyESlTVyusHoC+
QawYy32DF85hLfzscS43hO9S/VAkyKMtXGXsydr/hrVcP2wj9p487bmOstJbTj6fJJ4ZCYoLMhxo
H9aO5RRv1FUKI7qeum2sNhjCYQjnL6qSyUqjy6R2MxWUNgHiZ6aVRYV2Pd9foGPSelFT3LjGXpvR
1uaUshEXPMYDrMMyRq0lj1gQLG6RoU2JLV2jZA5XqgTpju++V38xWI1Os86GxJpW9T5lSiZb4y1H
7Q3LHZf7rQTllV6xIbEyL9qRZplM+lm8yrIrIkA/TnkgaVNhq6Iw6/GZhCGZgml6/V2tu1vCw6bC
iNmBsBEhE4XLM2RoZmRrytDxkLS5MKUyRGYjRC0gp/e/OYSmm+BuvrbSxsH2qoTe+AzIT4uOQDCn
b6EacZPyuFIQJm0grGJ8aKsZs+UCIUXzxYgi8GFbFFGcb4cmC/lLlrLhk5eybjikkxp0NPm9um+2
aTnQqd8cp611XKdjP3tEpSwJ1+CZ7F2Cyiqnin5pg1ZaI70wbEYkY86TumsTmmaOTdvXX70Zv+lC
nngzWDfSNE98Km7hdFfWmrjczn45nbCnac80nCWdNkfuV/d0n932H1vWa+pkNwKOZAkeUk9a5nG+
yhtNX8kI/IdlFhoPCgo97bddE+Ew+slH2R/3klVuF19b2atnuqkmQViCQPpxp+PZebXZdFhbLIUH
kSyWTDX6xPc+dpVynCpWJE0RCKh13mjCw9REAdEx3TO37c0GwTypu66jdMP21hdHlZsggoJN45aA
seW8CO8YypFyL+lW9mMberyL6BsffmWy2CAYM4HYArPvic7VFnf1ZZJPcxHNSjhGYTYNJqt1z03H
9qT1+zpSafqlK9Ste/SVrKYtnzUMQ6OzsN/xetbNnxqRFR+rpc+/yFVnD6IvBsdbgY2G7Ug+CiW3
FY8B6hX1lWBFJ7dAx0bDUlaDh1zkkoRztT2QrG0PgQnc6kCkzYZ5Co8YtEXrigfHKRz7u0p7wm1m
2mzYFGx7CVVV9Iqpl4hM6kOPdN6N8P3a3LQW7F6ZcthxiUw0NhsYsDbVAwxws/s5L9mNvfLKDm8b
I6J236iwQeVz1oJlgbDXYWjZrdv1te+3TlTikYp1m7ckwRZkzwHt6gSqKvrDnIruzinWtImwNC97
pMXGJeF53z+MBDLWBTLZR7fWrcMV4jItJLLROxw4QlQx9oUHxi3WtK2H+6otYPVVrShaKSBqoIJo
gG3TjZlzZVhtIqxgph9g27MmnmznOw4HnHuvRt2yW7dcxvuXsKD2FA27MpwTP2yOgx4+LM14Yzu+
9uGX//+l6bnnKu1qMycN2V7CKg8PLDOj22S3xRiRrhsn0XlDUk3kaJrv8IVxelSXtuswE9Kfq30d
E6Eo3D6b9rTMpdsDsrSRsLkX08o2MiSCtNlBZOFHUuT7yW0srTXaB6IOC68dk1x9Lr3a4NpTOva3
zYQRNXsoYEDbRrRfdDb+gepWt5VpA2FV2ZV9lRcjuA6iI8h59nyq3BaPTYTlNUf6S2YjbpigI3Lm
HYjfh24Hhk2EbWtTX5y78eH5vB+6Nj37E2dug2kDYWvZQhcErj4JTMaeSi/4tqni1Wme2DjY3kMu
dUW5XZJC3iUq+PSileP5b7Nfpjc4RsN6SEzt/S+d/U9etTghz9IWwULmeCiXCU2nY/WcbvcwH3a7
Ltp8l5Fp3immhySnJjtWnaYHeDbceqy+sg/aAljVJmTfwUo1GfEK9sQb6t9dUvhuG6ENeSFJ11Yy
I12yqfUTa+hT3pWfnOaJTXMJr4DFRpt1ib/5+11Vez/IHrgVs0ib5tr3ri8LVAEmU7b+wwCmmOlm
sHWlx22cK0iVavZNt8kaLE/+0B22ZXVLets4VyHzErr7a5MYWBzGylfzo0drNwFIaQNdHXgPI8As
JQht9QHVh0exwqjPbTj52/OYV1pThkR90kAZ+dSJ1pyCsKdueXVb9SpdKjg0rKxPtk09Spnw2b8R
olwyFO/kpm2iq5kFK/CG0SQqLcl06ucWZM/omfZ7AGPbj3TOw4dgqfbOcUVZx2hQKlh60gn9JHzv
lAZGHcpx+OYyCMKGvJisoePrB1USDOR73wR1FPZp7XRmCBvySlE3Snei6iQb2s8UBsVaUadgTtiQ
l595e6+ntk5IYPiDGeWxSnflFPkLm/GSm1YsnaY6GSWY5ImgSDj0kDF063IrxMX+GHatKepE1l53
bOcB1ZeQ53ds/bIH/Rrlrl1eQ1O7SfYs+Fa3W5IaqAX+/sv/jWb/O/WFzTmBPwoVilCbBL1jHvy0
y5uob4btaERdP0PZS9/Jnu4vwxKYp6kYt1NNW/ooG1Jg7wsm+IHpqj5eNkMVLaJKxwOkGPs4LcxM
T3IA9cX6ekNvQ436UAmEA22RzU9wnHXD/YXNUHkGhk29xurlW/BjFvS+N5tTrgHh+Nuuz1lQbBTu
bcnYp1HbwVxTGuGWhhe2XFYt9rWnBfJIFUvhwNV/SEtHf3JhM1SahzPHXrbFc1s/VPDB/Zkvbf7j
95Pm/cNP2BCV2stlNrTYY6LnH/WojgtTbiyGsOkpI9I+1Fu5x7nHITtFR2haoTrJzXJS2CIQ7VqG
a6hTPwaE8AyOcomKtvjTrVsuSbdf1qnXrgCwt3qPIVDfH1ZUXd6PgXCThRM2nOUvKQlVOm1xYFYW
p6IuIih6GCfgQ9hwFpLIYdjVUsarafZHygt9qPS+OcUFwuazCpXi0Torg5jI+VOApE6Uq5S4bY82
jxXAnKjLZeZD6oTLaEEkGRWZdNOdEzaRNdV4kex9s8Xgyfu7ZczLuyV1820VNpE1SIisjQHl8SKD
L1mj78TYuRVECxvIKjyDrVyWPG4h07qpz03aup2lNoyFZ4DQ95uQxVxh7Qf5wA9IKztdlITNYs18
RIABw8CYFCZODTy2vcCxKEDYqlxF46cNrussRuXsdhxVII4Fd0vRCZvGCsNAtXk/snjv6XBYW2QY
Uoji3jior+y5NpEVNqjjpnO6xq3Iq79rFi7jQ757ueeUaRA2nkFQDwaNjYrHQY7atlBHtVe6gcjC
dijLg5bgLrCj2/1uiOgCJcSLkKbTrmujCTCAq/yt6dbYW+Y1avMxOA44oNw2F1usbJ0ZnB5gyRWX
NNMRJDPPVXiLWr02pOzteZEtsBTZK4LNvNVdtHTjQ+/Nn516xZYqU/MmOOQRWdzzXNw1BEUAs0LS
wa116/4SLryEdt60xsW0sUPJpseUjG4UsrBZtUbv/m6ygMX+odp4F/nZ4DoRrQx9bXgg91SxOFvF
A/SyYJdZ33p+uTKaNqumtj4Iy97348qoT8uU3qGk75Zw27W2rchirrugzJoliGnOX1BR/Cq3wO3g
t80gO95UQ9GoNR5IVmWHoWAXiX+5wY/Daa7YymQ+3SgdAoEVBFlOPOT/VZjqL6embXTIq5rM1ykO
IqRjYE4ytT7cLH3tdtW10SEocQJZg0NcLBkuQRmejV70upoHt2+/pCJ+CRaLjnHetIjkWjKMUdCF
dxBn/sOtbWu6ZBXU0sloWGzWOabT8rDtu9tua6ND/S79TW0ziyEout4RYfCEGS6eWyJT2PSQmlZA
sBR93m0APNqUF5/CgBPHPudv+7zfFUS8/WaNqyngdyFC3lNZr5XbSrKhQTrqGvJC/RZPORUR3tmX
qPFQy+U2ptZNFJKKBcxg9RrX/lIA9WDDQ4PHAbeckS0cNYlgqpa85bHn5c9mmc/bHDh+uY0zqcFr
2eaTJZazp84q3+YHn67CKWUvbOGoeoZDEfzmlrjY4dI1lXn1ORCDPDr1uo00USU65JIKjgMjPPqp
d4IrmFOph7CRpnEJtNBjvcVF5/cRQV7nAPMjN1t1YVNNuLX4/bjhw9XQs0cVbvUphVKE20KyiSbe
S1VkAp3uyVI/Um2GOK33W5KEl6zZOykpG2oK5iXnFW5w2ASy6Y56Af9RKb9+5ZsZbvwBl53wvZ+w
Qi9vGioCSXEaD0ETfshCPRwrf/BPax0SnCHcDW4VNuikepiV90tA46DNv4igf0lT7hbh2ZRTRWYy
9o2gQOFK7wMPeRNlk++7Jb5s0GlmAtc6fWl9CT56itSRGbx/nBaVTTgNWnYQuFrWGK6l5ee6ypcP
S8ChM/775sP3x9ZmnILNeAFY6CWuSbe9dhSmNhGMnbtTVTJy3Hk9vOghQ/1Dnef1n7//zcup/c58
st878xVHFYS7TNxWVN5vBFdXTcidB8jtLzj6bi8T7ZEJ/f2PXYkGbbZqm3i7lYPAhirnP1AD8C1Q
2u0Ms9mq3s8X2TU4ZZolPJh2/CfrdsdzwCarCriC93BNmpE2qPLD3M14OwjdfEWETVbJoPIg49/P
MSt98wjrt/mEu2bvFsPawltUiM5AQ2aOpwGiE5eHKFiyOS5kG6riVYA0AXibuJItj0KKf7L1xry8
NlWsi5pkabeSnuLD6UKO64VkGYLaTetJ2DhV4QWgwTzM+jqDDs5C5sh4y/rRaZbb+lrDCtuNCvbJ
MS6wxYMOSBqZrQ9vvPhdOQBsnmodKxS5dNUSz9BU+zQxqM1FVYF3XDrl0LKbCkepI2HDVWQiW4pK
yCXWO/syySlKZ+S13frocoL+cokYQcuVTePP8axHGUEVpQRH2//t1vhlTv3SeNfKCtTvMuMIyBoY
4Kqn1axuWT6brZqxlupy6U2sgrU6wd2kRYoy+OH24ezth9emBUgwmyUeMjHej90aQkMDVjFurVuB
OAwJFhie9kvcZ5l/8Pa5jrxQDo6tWwu2TWGcjoe4Od51b6JyhPZ7rdpbEuqXefHeMaXe9owZjWor
KOTHSOCKOw87cpKJNnzY/LR0O0Fs1ApsdL7MWTbGC+HPKAb4uVDfzdFT2KhVQ7PC70tMd9YV00ka
b4uk9B2fWW3WaqrVlE5pOsVEbO0z65r5oZxkcCPivLIT27CVUrmHQ2pf4m3o2mhl6rXQ8tVpStpE
1OXA9tOpmONFeI9F/XXO3KpchA1EhaJkUBlmS9wuW3vYpp1FOzet2/ZlQ1EQreQ1XdAn3Kvmk7dN
+igkdxOpFzYURcuZkV5h4/XYVsSNySGGD+Mgt2+3oajFcBqMc4nWoT5+p/dxOPTh6HYdt7EoVapy
JZ6e4z6knyEy+Rzsnts8tKEoTHHTlAX6vGV1cyqa9KXxyHbnNBFtKko0GspWHp9ijSL6Q+YNzaFv
brR9Ze+ysahamhLUhjIxrA3XQ90N1f06jeVRL4VjTs5mo6QQuc4mPcUFD727EVnXe11Jx7Ddlrtq
ssZb+z2c4hBcS0LI/hedm/YGUnytd6wzb585rrSBt8bIiJblA2T+qo+l1xePY8b8Wz9yZQ+zManA
tA3soOkUs2J6aKj4awtyt2jPlr0yWy2qi8FH3NKBR9NAhqj0thuNv38j5DYRpSHe7ME7GPujlqiv
H2Z1WlYD11bQzK90Ys2BdZl36FOU+7osBG5jUqjIYlCjnud46AZ2ML5Xnbxsd5MK4DYpxRa5UUiF
DHGhx2SV4QsvmhvptPfnEbc5KS2qjnkT0sZ+w8QjWXqg74Z1xx5CQjcihGs/cfn/X+JKLwRsUAV4
sAtztv6v9VRxWgxWXTQ06lYY9f59nNvSUCHksFo24R6r+sJ8N0XunczI22OhN/qY+SN/kJtXOQXK
3H7eJAZjXO1ZGW97+6Mp+uLke7houc0kK2etPGiwhkM3xzUP/8q6RUdDhppWt8atXSMHxUq8VY54
JZT/Q934GUVDP92atsLkthBI402XIww8TxvxZq7+6ceOupmicBueKn2d004FS8wqVn3I0hyun3Pr
VG3DbXqqKTotTTqOcbhGy97oH0OVet+dOsaGpwJ4ccy1UQPSU+1fNdMfhzbc3cbThqc4rAJABmxt
bPQ2RmMmH/uS3cgIXtlEbeWpfLoUm/ayjbOUTgeex8xrdDR3JY1KuXzQQbrfycrtxZPbtFPa+Egt
QzwuBiWnD5zmMvLDSjsFQdymnZSnamhIbyY2PGu/IiHiPcwUithuI2wtWb6puaUNRmGEC/iHdCvT
ezqv+Y0N4f3MBbdxp9UTZiaKmngSG2+jdgn5IYCDTAawAidZHTDiOJusJSzkGEJt0Bvj+SI02MJZ
KmLp1hx+30tXjgGbffL9msxluw+x52/pq25gIVB1Db2bQkiA3PiNy732v/ddbjNQpCWN2cNsidVa
0cMWoCBqYw15WpgpjqXKs7sWmecoXCiDvCNurW49ZxNSMH73ptIf6VmuaXfa4Zl9IqsbH8FtQmqY
Z9av+0zPJMt5lO4SPLNjJQkEXd8ezksl8LQo0XiVV00Eeb9Whm4ngs1H+QP3O07RtPKhexJOTR1N
wLt+P5veD025jUc12z7PbcDmWO0LQgkOoea4L4P1xmPdlclqY0Cb1n4WCGDN1ZybNOrHNk+yJuBx
vYb8RpR67U9gb7u+JKzz1hr58dXXP/FWdNAT1C1+3z3/XqnfWwnWWs7rAZ7e2TjEQF5zhY4Hxbxd
3g5yuI2eUCXYPaRZOTwuW1Efpqyr77y5Tk+8rev//f4Trv15VmYrKKvaLBilWNZQSQ3Db37af3Nq
2iaGSrauU7ONc0zoCi+nP4rATbUZxNTbMSn6HaaJYkIUU5cvEPrgsxstiHqMty0vEshko/BgISX5
iNznN5G5mdHx/2hbNXmKmqoBa8HTP/0AtchjWP7j1tVW8N7MKTydt72/uKt/G9ePjEyOS9gGhapq
acwU5vRcqxoB3XritbpxO74y92zqO6V8rZotw9ZTA2sIuuUgluYvtx6xl60a91ykaDszGvzh2KAA
wndjSrgNN6Lgo+C01WVsmuYLr2WsuecGrHGbnuLGI10aKO+cm+1VCfI5MOWNWPFKjGKjU7r1l6aZ
iHfOeG8eyI7IQXRd+FwbTx6haLR/cup7W4EJz2ZNuwepd4ZqZpSW6TPUrT+7NW0dhCNS7wXcKOk5
Vc3/ilEfDaxlb+zGV6ajDVEVZN2kv4TeGTUw//OC4O9tSG+pKFxr+/L/v9yuSdr5WZOhS7Kme+5r
Jo/wxPVPbp1iRbZYnpiHDB/e192LDnvYaKrRTT6I2/zUAE/gok+ld1bL8CHj5sFsbirU3NZdgzyc
qsMSTYerPoRcfst871YF1bUOt861dhBzJ0aBz+Z4Glbtd4JrkttEsdGpkndhpkPunf2w/NRU3Z9h
29yIaK58ts1N6YVBAWrAZ/OdPs5a3Q+jdLv/2NDUAD+tQPeXHsm/tcN2Dhv/Ruro2kdbi9KrGzZX
FP3B2vIUToe11ndOM9vmpXhakB6R72UnKf/0yj3aOrcaMm7DUmyDYuig0R1DkX1oqjLSvHK7x9qk
VLaZXMIArI5Hb+6isF73456Pt0xWrvW2dbLtqJ9YTFkwuDBmn3KyQT9t3xwvlzYZleds4d6g2VmZ
9Esxqy9hubqdyDYZZcJ+Wfl8WTV9+tws+uA3ntvUtrGous3VOC+YJqnBfW7KNBTD0uDoNAdtLqpS
WbllKDqOB93pB6j386Mp+K278JXRtLGoCsi7R2qKBa/Ml7kaTmtn3ESTuE0kheGui7bcS9CGPIx4
Lf7pltUtdrORpEIzPyVZTYGkkmiazf2+1I5NX7rql7OyKdZUhzMpYgY/JFFE6/jFbSStczJgba3S
FQ2jqAMbbHuoTegWl9gokoTOJFzhzX6e5cyjwh9WVEpCfcTtw61r4kpYmUqqing2xRMtqu+937tB
VJxbB+Uk9jLQadHEWEAAqDygtDyCPNjkNpo2jQSfi3kpvbGK5zLfH/yM10d/dk3p2DjSmpWjkmPZ
xkXRfR14930IFjdRf27DSBVJ66pem/0MKxI/2tjsRUwLt5jN5o/2vp1ZEdT7uebdUdTpZ87zW2mF
K3uKbfbXh7U3AO1uYsLLL+mOsvexlo7XWGatTm8Mw7ZtDTubaV2rgxyKAHL7xezmLc1tBimdNTYr
OlRxSuRXAr2NwiscI3xb4WmtiDfQLGjwkpxC87Eb1zuu1a1yWon96Z1kji3xtIzeCCEz1cZb17Xf
llJ4fwyt0a/ZrPi900bArMUaQiNUhDtv4n3ZvlZF/cS058R+cVvnaWC9l1KUGceqrfWT6ALvsZS9
uTHd/+3idzrHBpCCSRbrulRNDGXv+hisdX/HW7HdZdVGD0yK+ZD1rZdGVE/T590P9/sFc/jbQpbp
bzwLZH8znO/pEb7m6X055/63dUCKw6dD3txDo3I6wEGHpifmyeGY6dG/20fZHJ163QaceG6gCYh+
P+Px6QjDvjIa1pK5XSZsvmnjepNigXZqaPaoqLv7crpVD/jv6fNep19m6i8nabELGFbQto01wRZ8
0KChj1BmNMFDAUymO0xwh5EHr+ih/gbXrwcgr6Q7EJKuh1ll4jSWAllBORXkyKqQFhFKOsZPvKJe
nGazvs+z2TuWkDW5D1BJ/rfpw+AZReooJNdKDceUbhgYeolqGi7on4tJ8zvJ5PA0MDwv13pcH6FW
2MZp3996v7iy99nQVTrqsuhHdKdf/xgWFXvGzUCG2zB5AI8U03Rji7BEeB/7eVojNqnA7W3TRrr0
NM+TyvDdMI959pe/S0eQmds4l4JvCe4HqE5K/eyI4scvIZFu8Di3Ya62hJlkKkkZ9+vwqvIUvlrp
jR3jykDaJFcZEFahiDCPu2Ipoykcinu497gVy3Mb5arZGjRd1VXxTnr+tAbtCgEVR9cVbtNcwJSk
SnOlY78InmEmB9SkcothbZYr9VZeVxDjisFF/pOS4fNOhdsUtFGubob9K9Fax+j6l4AgoxnUq5sl
LjzT3m5FdaFbAR8jHWe4k0RbjeexLivcEhA2wwUSnQakXshZFORrOSHjgzoZxw3a1rfKppps2T6R
M9/0XyxrY1G5kW3cJrd0lYsya3GVn4axeFob/djX3H9xOrVsdmskW+Xn4ZwD+R2fvaaeo2Ls3J5S
mc1umXSVIhBdFjcsX4+ma2CZkO1O1x1mY1q8yUQG/zK8dlKdnlADuR3qunHKFTCb0mo4HOkIsrFx
XZH11LI0jFAN9urS58zmtPapC/cVq+iMrNX0KMN9P9YDc3tihvnC2zW0teFSmZyG52kX/VONh5kH
r1Zu+BrM3N62XucblKZhM3YexDof2kLyyOQzccrkMVvQqmkHWi4QiDyPVJWHke7Htc/duD5mS01t
WTDSwN/CM2nbMCpE8FV203SDVnj/IGK22NQ4QM8HLsDhWROeP6eEfyX+1DvORjugn2jVhx5kA/y8
eE1bvpwqud+qvrrMi/+Gf8zmpcK8GiA9nfpnFFWKu0Dw/AyCqj+2HZ/dhtXGpvqOknLNPf88rYYe
ac+2T2od1J+/X07/Xirf+wus51i+7z338io4D8HIgq+oPQhel0p5Ub5rep5gI3LwOUTj5j4tX0Qz
wJ5ppNvrlov54wSj2R8TDCGqOyGh7plWFb+Txbj8EbDU+yAQrN7B9Mv7TGtV3s/+rg4GCtGPKAmA
PfYOb9rf/xFX5o8tVSTzmYq5L+VZ8rp7hlgZfxpbH1Iubs37b5ct9LmBzqS+PIsl/bsn7StFiOrW
tLXfUIIpc4llzqSi23kP+/WQ+epWpH5tdlr7TRMqCNX1qzxDnaNG2Wfv7wfmD/QPqufGKTBgtsLV
xCSctVYjkazIti+hCbdTUOW30nKXWfje7LQy8a0Hb8MGvlJnjTfxP8o+Wx8LbJ7ZoTdq5AevGyA2
5At2S5/yMqTv/Z61WeDx08zt3svzokJ1RE3rdp9zUh4haaLvGoQp32+M+6XBd37IBrQ8updTseB9
iFWGzq+tCIvh0A0NPYbV8H/OrmzJThzbfhERgECCV4Yz5Zy20856IbLstCSEJCRG8fV3uR/r3r4d
0Y9VdqbPAQ17r70GXVu4kFeB5PYL17AybZAYmULiltgFb3DySCso//BuU59nV6r67LvMd/5VqVC+
gPo12SpzK8F+1DGYG8eG8R8S6P8UtS9FPIinfo74GQ5c29cBhirXxXgxVTE39A6wwbejz3hrhVVn
DUGNH6qCrMm5DCacHYnMt4HY6N4OdN6qnJG+soOcvvMUkZz/4eH8m2fzD+6JQcbwIF133Mxi4KSY
mL1lkvwHsPTfvOF/ksiIXz2wC0VvPXb1GUYE/SnXmW218uPrJEP/HyZU/2qH/683/I9TQ4Spd6Yc
cTXAnzi+jnpzCPwAX6LaEEHUguNkvsOqwP2EOCJvVSo+k1RlVaLDUEkMQs6TCMV/oCX8mwPyf7F5
MpcoDt7wbbLHrwmuNFWn8Wj/q9f1T0JP5Cy8/zKf3rKF/rXrapjm/3Cu/5t39U8+D4m46umA4j2O
zF6tRvo6jre8YkdW1D4uj/9uwf3TCghB6VQmnUvxqhSpo24+G/Zf8rXT/8X+m7iD9TBLbthL7PfI
iu7k4Vb99///8P/sif9rlf3jiF+WAHuuJclu+VCWbyye9xvpqb7PembbiXN72sYi3FhWbP8VQJr+
kxHo4zXQVbns1gN+vWVYqg0yFbv/qqVK/xljmQgXxDHr7ObKzN+kMUnlZVJ++f+f1r/ZB/80BwuW
kjjkhNzMsRtTeYuKhG9F+u3///WQufybK5f94wIB4D0OEpDxzcZU8KwWPfxhfW1jEmVpVcLoJH49
tpVOvyRw7NJU/dHvcBpI+y2CmZAs0rzz1aFwH4wVou1MT585hovrUPspWVaBXHRaYGx32Ckkqo4Y
GbK3+V9bsJp3jFF/88WVfK8wRliOx56qnP+EmYECNLVzBEck1Xjo3jymchtaH8r0zOGiHrVTbHFZ
7OsiLxpC36IVBA7Hc+f8GWP8+1SFHlGEBoHO62jyuM60yBvYN8IYLhG4gMsZEriLi4r8foC34Esi
4y5r4kOKrVo6JU4wTP7NZXT86v5Y7AzL3FcuLufvHdu7R8sH+q7LfXlywsQnweCKvh2d7n+HKXhb
DTsduicP+4wfuiji6Cyg0h6e2DJheVQTqj+NRS77qFIkcU+lVL6ZdNxXcGfBOw5qLRq/5Bq9LnH3
MpECScxurBQdvozqyO5LfAcYRot5r4cp6Roaqb5W/aJfmN8Rz5h6x04jXudzDIuZ9bEcut3WXW7y
J3jEd09Rx+RlWHQSVQu8wGt1wBH4cqg9Hb+Ajo2MdqHLH1EPS7eCcZo2RKffMi7jn12W/qZB2dvY
S/+WlwW3FeRIsazBH1MNGNx5o8dpanw2L6e+4BMoIDLqACYzGAr6dRrfxmlIkQEyCKScelGmy2UT
Rxo/ldEOEr5YN7ddet/t5Juzo2NtZA1+fgn5/geHzoyqV0b1xUmaXPECLD6l6UGuv44bhzHMuAH9
mSuJaL7+rePFBuexSZVBtDg2bT/XkRkKc58U+NGKSLvWh+fxs9Q8zuoBiqpTx61Glu6yZUvUzNNm
+XVWgxRPZl/8SWK93w8BCYgLGSdE3LGRNWaSpMrRlJjGDNqPL0wVQ3zKJ8fikylTQk99vpe+a0Z9
ABOoAKLb8cmwaCkectc58Waco/GTLZJjplWHyjGujTDKKXwSN0RngIfpYWppMEq60cwswykN0+ZP
ENBy8rHOqzyeo84gF0aCtj/+SNegNiSDWZJurkoxsVgrNa6ruU/TeCD3OwZT8qc8eCLvEznhr2o8
k/wFKTZxVAW8jPwkZG7oiUy+LC6b6XxRm7gDwawaY6To1OsUyuKhM6zk7wzcWH8C0x2+PIXFDzSH
thFMCbY9m7sXZEDAzgtkb7qdhBsz+QmTrwmzPDRnK38aCRbiuVjWld6sHXukvI1aAm8Y+YIp94yA
2fVZFQtvex91GOo67lZWTeW20e8DIWR8dwHRkS9FpnNULHGB7ZktyUguh8nY/rtPRbRCbblJB0P3
PeJXomHF0CSi78V1pmKcP0npe/JQxL2a35Uv9+JCSC6jb1xnIwpIO7G9ACOjJ1ldsG3s3vBTZnke
XX7ErNpIVJhHyeJpOcNykS5tpqfYfB1Yti8PLMG6hi2wjljrUhrG7/DXWnJ0moPAOkZMRnke1VK6
h4PwWVzKvtfuR3wUqX4I2TjxpF69ixdeIaSL0CuDBYH55bv+j57EQlVy7hN4k1yGXQd+N4JymVyo
KFG5g8e9D8d1L/W68VrluZXNHO/Zn9N1SaL1uzmonU/j4kZyn+I0Cnlrpe36m5KQVH1fM0rhAERN
SdPKmK3LeAUpHWg7A84Kfd3xnfoXD+2Rbbuym/IrBMv58G66MLGbQMzkSXqRD+dhw9+HCflhuxZu
oIV76VJEVA1Vn6jUXlDGhE03uVnj4QLBodzN6SgLWKqHAS/mMaIZpoFImF00PeMigm4gKaWcr5td
NvPJkPJJL6mFNLKSMK7g1eSp9804qSH5dfg1Ws46gXldX3nP1lBRkUcNnxIZ6TrW1i0fNmV7/GwG
owyiyyGU5vCZSmLHAVNRwEjTUPbxUR2JxQVV5lp2f0PJu0WvzCXJcjNw5tnPmR5YcZ+oZC1+9jZN
km8zLI3Mqadk7n6QxG/pg2aZm1+zHov095pGK7sKjG9dXI1RmmR/Z3E6+ws5sii+m8y6myoH4999
snVdg6jIioDN7yyVU3KyErTpBzXHdL/fHEFzVA0rL9THMi9d+VgkwyTed2yEVVQZ26buWxFkF536
bkvpKWVh5/cSAoKodiQkuWh0mhFY70VbdFZ+cfndhim2/AB2lA4O6qU16aemk2kJnCXGZRL/RBJe
LBv8Q1qp5s/mmELdZRgFbVVqUh+zNqVJru5lithvWR9w5Fh/HdpN6qM3eT9/zIeMGNqz0IdvhS2U
+EosWCKfyyBJsI0vIrrkJyoJ8KR2nsekuIeDnPYvaR/Fk7ho+OEVWw0t6ewui3A74Zex7GT41KCr
43qQSJDrWgg/Sy2rYqBjvlf00DKnMEaG6jir5nSM1vu0cLKrTNllDLdt100wwqV+9nnSghdAi6kR
xOQ2O7NlnZf3ScJIJz9vSESAHWfIwJT7q19yN4eaLiuG5Tp0EIJVRTB8pRU1SVSskAHJ/dwNhZ3U
uYMugCeNpGURmRvg+YW8pCvMA7ea7CV1H702yzhWRCVC3qz4YypVZzIZ9FENxcYUtEvreNCmWGfD
RF1iJhmfexMhSwludaTPrzCZDOrCIpOsv/N4pOy8pTIazwLQU9HkB/VbPTHdo2Da5SRyeUos6/iA
ocxKTUv79QjngW4qfY86YaZ2X4rsd38wk3wyvRJ1GXcEtsxpltbDLM1zGu15XFGV9NkZKcq8uCt5
Gu8IcsuLPVzyIyG3Aq7XAff1ptWp89EafzNE8aOlZdTl/Zmnu4ruwxStyc9Cp/EFnm1Zfy6QU9u3
cOCe8rUuV6T0PUgRJ+mD3QO8gmqgdCnYRG7rnrnmBqpxva4OAggSrtHiTcu3BXa14wKHwxUeAucS
ZZT/C2NcENfwlclUXL0qN1dWwuwlawtSgPlUHYhFMNcNlSVODdnLpSrhgPlSgINlXIWqasvMOag5
TV+Tg+48OhEWu/2mqZX9S5RMsLDLEDCGcg1bN4FHByOmFH/ziDh/KSS7JUVmryKFwRRO2NK+b2MJ
dzI3HUo2PQtpcc2TyRf4s8lEUxUBhZN/q9BBf3GsIhI3VNaU/Jg9bq4nkPx0+tqNR6yu61xgAVLw
EzDYmPt81mdkkTt8kkJlx3LB+9vVy0Fz5J1OWv7C0AmXYd8dF454xd+MTWKZqm016/hM4Mu93LNR
hP6JQJaUP4Ud4O6XQEDDvYCnqKWo1kHksKceSAgnRDJM9rNMkig/DXyOi/dsYcv2JV9A9P7Sce27
nz0+K+odxdgh/upmhsh0EIYPQZ8OXfYW0slhmGN8s5iaSsSDhLhiygL2r5/WPamB2MpQ2Thj/FoA
3z71uwXjCf5NozynamUTzopd9U8dXXiEinKIkXIJWoMsNSgj7VoUCCLOaYyMxzqW2kdfFuvkuLUY
THT5eBmGfjiXrMBVPbOuKEXtSxMRFGdHzn51sGAjrqbruMWPdN1yeU33I7dVCp/r86Gz/gvrNUfI
smLo4062t5ksqi1eYv2QFd6MolJ9od1j2qnBJtVCEf6L+zny6YQXF/H+eIBjqVhs3Y8hVPj/EchV
Qy6WlwkXBI4/EGk7v1d8kqYhwe/jr7wL0Qs9MnTvGjZ7dwZl+nzgREv9Abwui/hXrFr4nzLYWm7X
qUARXUFKFuLHZHYFhrFdmZf8niIMMEPJsNpiafGLh4uCkcH+VbCx3PYHVyaje95sF1gzLMMQv6BQ
kDGklCrM/BTpmLLXpUS1cjKeLsWLL0exnaeFdfdZMUM2XOb8jJKLK0hPYlXqMyjYJHk6UAbqdkyx
rmzroTGe3HXNbT46VNR/8D2RrNGDXHq3/p62fmZ/b7BaeNtoWnyiOcVhdiqDhtHwmnb70oywGv0V
ENFUS4wST/MEr5mu9kXHM1Pj8CFraPsNAh53zhYgGe7KEejsWjT4pSqabCF6+ypGwbe5wUR2dryJ
sqMgSAJYfLo85+W0pc8Is43epdsK0GU4OoOiJsFIVbyhM4afyKJGZAgigQrZtKzuI08juEYBWs3y
RmRmhnnXXM4PYifxx0SoE2O991Gfdk26jlHCKt1DCfDDJVm0NRHZzaIQOb5164Pbtx6BLXOHSnbB
uCse0nbaeTf+Vcix2FqFHZG/FvgSy610bMuHGiOfuendGJYqmwo7VDqif6LrDFxxU7S747B+WCg0
knMo/iTy1GyPfPSGQ1ZTj941UqE9BGJRtqr06Z7llRthrHimSuTiIeyekMuGFNIFweWwVBHVzDXG
LdOByUT+Bek+yt9r2GKmJVwAF9ykXUwq5pXF9QiM4EaHP6mlGZwZ22Jb8sYQTtLGq3h/l1sRnVma
Zk9mCVHURDv+G9g7+XRQVY+nuXf9A9YKvcsKVWIINYeonteRXDUJ69d+p/bLwnK1V/AzK9GuAcic
qwTTolDFsAuy5VeaZTvGEGb8JP1ENkDroJw4vx/Vzkv6UqxosVCSwIYuQVt4ljhpQUU7Mkj4NvU8
EY8Tfu8OcpNW+zvsrimpLaJ0AHSXx1XBWqOm8zGj+t7WSx7PKFB2j6DvUOgaLGp/7seVN0l+TJeJ
5N2Z8W679RIHVJGsth61zR+SBIBNIsYeBRuIcUXWebjfH3HLJp9U8ORTdZGSrUbmoT2vaza+T+uE
QwvOYk3fsaSFFxVFiWBYRYrtu59LhbYsQ+E0o+U+hiluRY8zY0nZUauZblVhEWUaCAAPhJG/EbHO
WHIgvuOg6NoI+EmKZxB1p1nFHh2Tna8h2n8inJOiauRo2DTD55FW7XWyTx2eP0+TqdZqdndIt0/R
BWTLb+do8m0ccHxkMlrfBztttcs8fUZ8W/+tJ313Rdhid+sLZ3CeuKkikaO17hPeBkng3pJQzVuw
xlE2idJFFyiNlya4HiUdAjHmv5bQF9XYgT7dgyfyFaoxTJso4acCocUXNaIIBPFuP7I6j3QH0z60
zQHcozM4XvQuRX7EWOU4Gs7crhT5uoTMot27rNCwr8r3vzPnUQCjuc2enbIS7T/bx0+QJ+PLlEXh
NYPw82w5WxUkDwceGpd5w3sXtwNx40+zbsXdQun0he9jipWfSgxTKJBkgcVwcjmH73Y/Zpe857qF
WTYWutfmMkgfjjqU83bSkVOiil0nPvmg5VNfEv7DbopW6Rpp3RKR2LfBdHs4Kd1P9CZjq05Sz3Rp
kmwwX3LOx5cxG/KPLhnlb+S5RYiWoijMyqL4dtgoIg+Q4Yqn1ZvuuqWijKodzhMNhOmoAYJa7Fli
CPQx4xx0F3oA5mp6wbtzn3dIPMzGIRb1Ibtw6cqEi9bGUbRVLFZ90ozW5gC3pjV4QEf9YhqF66vt
ji4k75PecS9XcgjxXZKxY35L8xmW+2W+RrId0MdMLbr1LKumoxSP5GD8gSRULQhvZQNAJB1+xnHQ
7xR8gwcawewN7w4tItrKFXgC7smonVnhv8BFDR6ffkHUye9O9mqsY9RQj7xPdwpK6YwocaaO6Zkn
KDHno19uYUmR+GWSwvFHTMNG9Xig/OWtmjP+BF9OUzYHR4YvPj3qi7rAVf9B6c6u4PnZU0oj/7ub
Y38A89y6G7i9glUGtWpeY3X0vB5ipJfVKUjnT4Rt2Ebb+ifIjCU5TAAGH235Kd1z5ivPyhLGsBMb
NXScPXHXgeH2a7Um7o8p+ShRQer8RaRuog+Rn4tfMZNG1BTRVujxEGL8Ho8ZwyrGBCBuQYhBmcLw
Vm07FGH+CzXe9B2xb92ndZ7kVVJEPK3plqE0FotZwQbf0WXWYS3XBZtlin9Iuy2POBSSD+/E9ukx
lnveCogHqzhWWJPRdswP21bS2ya4+EmHOf8bJRv7bmLN0JNxs0Z3Ae7nv0WH+q1Kxyz0DUed9Lge
kzjqbCflXcKnFIf5PKWvakb1VsVY/6I61oHfpahARO16k06nbp8Oc+JTttorTay+ueQPBMLwj5UV
foWZUXdqgBqDE0NNoIRg35HSnQ0NzxcQjVOIDPJ62ZBB+DjnsYJXKBshSHuedoaTrchw/j0fx9JF
P3ZUdbfc73OrYG5HmyPegbjC+0iVLQge8xfYJMJFP872IkcUTcfLlwOz1gsQD/RmOBTjDsBQMdh7
N8exq5kJEZi5DueFsI6m3wUfy6cj3e1Xm8BVrDnY3Pk6Q+KPb2bXTceC62Cf3JeBZsfPeYYR2x4X
U9ZGQZtXghjyvyKr2dn6YpZ3iyMo/3KXqekSNinf6CHJ2sToZ182mGl+9oca1AUUu2Op/Q5o70Q1
ZJsQRAz6fQAd+gniK/M4Mqh22i63wrfALOhaG/Qg/MaByi8X/ER5S0ExMmfCEto3GfUW7ymWjtd7
EfuxpRQc41rETKDnAOdjbmafkZdyC3ih+N3CVUyY4ynW4C5XFpcFwjzIjivLwizT3G283z5kPk2+
cmHAPIO6rDjHmZ8BoISAIjybNrCQV6k2BnCWi0YgkfloJdm5vcljwE5VoGqkVzw3TtuczP1Vlpjw
bWZO4muKR/cRLRug9wGFyUNJoEw4dfE4hStTymZXU2bsh1/sqp4ZlYhgX9RhsCFws1F3BXggVOsZ
ALLLEe0rrbNFF3ed2AOUJcgpAaxN1zV5Qu0VZnQJ6yzqYt1jiRauX7emc+TP/Zt2tiwvfObqeyZj
Mb6UcyKiFxaSNNQo0O1+jqYRHu0qsOR5WU3/oeYDjXQuA+BMWLoozFaSLPk5CIYKBDY/E2+TeQQJ
O/aeLA9ZnOUzeto13hvpJHsa+2j928+LhEOXsmWLDg/ACqQ944AgKDF85GtPGnYsfYqlHlbRGIrK
wKMxs6ei3MTZQ27JKiXz6OexMvYARKKg50BcuP4Jrux/ktHHr6vnGr2Q7/T9GC/aPTNB4isgyGcx
bOQpQRjlDc5weLI2WGgrfdoxgI1GC3I20w7KqpELfx/LIfRVnJD1quncZ3Uqd34+UjjY/5gRSNDG
bvIo8O12P2Z9hi59241r8j3n8TliyfjdjVNaNqh6vQV33S7j2YVV4Upe0JhVo0qL1gKoLCttEwSE
rJkYH9Kk6OdqQmWpq4zo+VUYGD7gdNn02SbD8UuQBVPhQcDg9XFMVz+3ZQm57y13OPqB8haoLnJp
pj+eQRGKtTh1MByp5lxmotnpYdcW6fJlf1E0LmgNdJToE+yY9NaYmMqy3jiE/HTaKGYegQZbUQnE
pkriDScqyUz5mBfRXkdZIX/uRKkVPYaM11Mfe8uQCrmj5okDP9HUlH0VlchCQecAE76KC6vn62HG
4BpjgyiqYUCGYaNdMSewcB/VlS2EPgG3zpt+IPyx6DKsk1SyNzqnwKsKtLkVrC86/cajGb7Iai8H
lHp9+a9YrqxXTY5x45+vAhJItZULd9WWkPlMjDniSk9kaPc81+/dIuZTui1o+sWkMWdZS/+6eBv+
yuMlh7JeY4BQbx4ld7tIiZMgLfIifhZwl/86HIeCB1c3qtdIIY7p0RWIk0GzvsHow2I0Edq8i3ag
o6Aoj2eLmGVSY+MxU00j3OMrjNLCq+UuLA0wfdwD6QL8r5rHeJyvMR/YBy+FMr8PMm59hfYSaEE8
Wjwkg5zcu86TPq2NyQz4uJ2IjmdHeafO3karQ4U8l/fg6s/P3QLztJYaWRSNBGltbnZWqqP2neOv
O5Qdax3gsfAVkzX/OSYsIDSlT/pLPiT9Gfc8bibu9E0DF4PICV3jn8nCKp7khjUFs7ow5HfCbWK6
BcnoiIEacIbLwku9t0Mfhg8HsLvltpM/toyu77CEDb8CGpsbAHisOhL2r3BvglZwgFinOKnOZU8L
WpsrtpbcmkAyN9TGQ7CE7mZgBNZFJJq+Jjab6ZlqO4zXPxT5UGM4sD2aDLyAOwywTPlX2I8E0ziP
6hsHhtef4+jDT3+IlJ+2eE2+9hzTMS5dcgVzgd4tW9IhYHTMp/N+dBIVOoYxnzP1WAW82BPQZ8jI
MBimDn1vh6TWnAL4W6EV+Vps21Pa5Vmj80ytFxQIturTIFBTuPlXafdpfUDaqklbQ/lxp5DQdi0c
8ffzpvOziAuEDwOWgw9aEZCm1CDSd79avGgApPDRvWo24YJDNSenSu+ZB+wAuBQhjhBKnEGvT38J
h6FKtUYYzsyyX3+v0P9IHPWrqiyX3VsY3M6wvCZmGx75FQfP5uaHPNrlb52VKIJzOL7nyFLIMGVh
XG4P42ycvdi5UF/2SGDICdHYtx1XGy7j6ZAAMPcMg2BXmFuny+Q1RAQOiSKK23VMbZvEmJX1OGNw
0BFUhqQQrCVpzG/HuJjTRvDPJ/EsTpO0wPxKhUtGY8hTGVaIE2DhkVcbW6VrFiBrr0qV6MRgs4nR
u4+7h1FalLyr2uePtVeu6Xye41aJBl2NRXqcOgmHP8yseFfbtUwvGzPrG9uXZahnjzMEihP2sGk2
XkjoTIbZjqRP6MAw78bQrDZD7gECdJy8T4NcT7Pm/AXMgaKZKduafcy370s0hSbFyPnVsWh40ohL
qQFz2otgXfSG3Q66aAwP/QpoWHJeOh+32wQAAXchPw9kUdhBskNbUiAQrdZaYl/qw6CEC9B70E18
JImD/DIvLFo3uTx6Db5n0aHurROMti7pBAwg9lw+LMSkFSDRHS3nDLPE3We+QsIVPJfLjDRBu9cV
rJAmJZBS5TvLL9p2+yVLMIw1JoR7NBvhtGNHPK95JC+gJOXXYbDFaY70cYbryHA/D3nZGtf/NJCy
1fhRiLJG38lqsQpRq8HK0NhyL59Vn8dvm7Rpg8Fk/ARQd3gcpU5+YrGT5siErQlZu67ZbYwpB095
ZYmIq84cXduptf8gHJgh0TG/TDIRDePHhFM8ij5AN+sAaMqPJFB9RmxqcVoL8LGwLrJfDNLDRbQH
ATzY9AjJfhFMzicg0hiLdvveEM+WM5sDiyrZrX/Dag/QTL8cV2ezXyi4Px3f6CtkughIhq3A495j
ZrUBp/8a85idMfZNGxnt5bUoffQ4be6DjnZslROYrvCuRMInRntoQXrclj3LvgJZmM4ArdQtziFa
A+nQ4SIP/WeazfYCHJK+DH7+OrFBvg0xRSzbghoACqWpgz2bUndwTi1ek0Gy5vDAI04RLXWlhC/T
ytqgqzCzuOlM8hO6sgnPc82bo/Qa/BURKGsNVLu+BpPFVOWWr1stwJ4QuOwhXWicAq3J7TN/3iP5
nvZwEfsQmyE7nEJZbGjWcmQ71os4hCbnbV5wESoaYR7z7EIf83u9TCmJToFCWgVUap75kWMD6Hz9
vh7lbi4o28L+BVBqbzGsCj4rv4lpzX7mKljxFIududYmRfC/ZSDHrKp9U/nYiEm49OEoYaf8UUgX
2xseN+TqeQomAcbcfhRPKaziyf3htWoyvur0eyDJ4W6pSjTGjWTehHstISnzuPbWBLdkPLhk+1Yu
XrjPItqoC5UZZeJB58UfoNqA4eVWwX16EfWS9RyYbkjKv5Z5QA2dsYI/YvypktavpvuXGrFvUzbP
X8W2SF1tU+GjtltdH2qAugylZTaDOo4bESGz4JCONhUfwakMM68uyujwKHnn3tBQjqiRBhw3upbD
Ed5ieIP7l1IWmzjB2CqJ63Jw4wNAlRR0BtWp8fcK9p75OvZ5MK8JDP99XUpc/DvSPzbfVxKbtb+3
0+h0XSZw2ETfiTFWVuFaNubJzPOBJ80PoLWVCgCs62FLPEYNJANl5laWJAv30Ht2/Mcc2VA8odqK
5VvY8mOsjiUbtzdpHBZTmmL0lLQkbOk7Bq9F8qwAsvDfAvZ/vxcGJjYs5kBUl82axwW6WQuE4Wr9
kpAaSNMRPaP0mXk7FSL6Wm5YJfC//R+Ozms5bl2Jol/EKiYwvJKTpRnlYL2wZB+bmQTBCHz9Xbpv
p8o+sqQhge7ea+/262KwARPKsM5Ymy0Ey7OtuezY6DaVzI0nsZDsnEZFNG8vU4E4sytHqCcrCXtA
X1jaftpaZF87s+d/zioh+Pboeb0v7remYF3QGGSgD9z7k9qzu9iaP2thdevfmJFS5BKcpzY2dbsz
Wa5bOnCtM1PmeioR/8ZN5h9eZaGIkw/iRda5lcUYtbtKgptdGhfkqEaMZ9nANdaidU7wPkqfR2WN
bb8LxzZqbuOmtvgYFlUkhzPro3LKIpbumi9/mds8XW0Pt2zezShNu7YlBfetYLTlPW2sRJDDbhvD
OcgIy2D9OrmpjhE3FnnEM6K1C6Fh+/yGlkRkAAMysax8ux8dL/TaO3pSut2kcwlL+09oIcR48Jag
NOA/Rc/I4g5jb96rw1YuzMBmOw+a64Ae1vxBwOrMx8iBJf5VzmQjTAZls5b2ycYG6rfUCiGsHNpW
zc++m9y2jJy9cYKuo3cqJmsiwdQ4FtOGY8uHmTdnzhMaONbc9a75tPMllDtvnKKyfkYs0Gt/i2w3
bO0d6SOD+R04ebB9N+Fc1CjcOmh+b0wE5uFQel5eHGRUboNMR1eY4ZobBGzypgNcxRvjgfZofrzz
z9KwaxABfpmGFD00pzMiTtLGFFrhT0hITnT/Me+vwz1vXxMtu2jS6gqV3nRXR9Ca9Qfu0jBi8+8s
6E+0xznBb7pt5G9e5sq/2pNbDsmweqt/cKqp4O2vWdGaLs4YkT8yxf/ywi6/F+qfbULnKkQ0pmzO
jNv8KP3cNM9ZMHJdG5s1VhwmQXVG3GrFSx2Vc/aw2s0yXS0JnXohqILtadmo2h3MutizaV5QmyxD
9F8RV3WcbF418IrmlBWUjMNkvbec2f2en7+Z9yVodIN/PvL2TmCb+Zb5DHS+RW4C+QXx5f43eJuJ
GC0goDLWXiP/XiBS03MgbXjHLFAAV04fN8+RLGM2iG2BHQS7pbFdRZyA33wWQDbzQ0x7oVOE0XC4
Fj2rhw/a4/3dyxgROPHmzUg3HQqQ4ve1n1ZvHzv2Nib0D+ZB9/1q+mTB4GHSqmL++mhBvYgDEjOL
WSpPC01Bsg13gzvMW5plTVacyIwrUCULzb4cXh7cnL27PQ+5tfof9hrY27fNemtnp2cacoaji37f
XGdRFMfENv5anLg/TivEmpcH4Tn2JsZ+ArY0deuGBT+Ra/MqMcioeNHLkAl2zBaNNOYeM7u+hwJI
hClCIvR5ANzXrBZMiWRjNSTQV83j6EdD8DBS7VK0FNO8oRZW7aWuy9CcAzzuZ/D14I+IN7vYA2zY
n24QLi85nyzRg+ugyWxtA2jQ0FbPCkYg/C9gNv87y3hbTlvdrd2OHAQmg6FNKXgOUd/9C1DC8uSX
vmbI33YRy5aEvdzW2qrqu6oueqoNr52/fRl7283eYvmFlrf912ZhW6exzAo/6WffR9XL8YlY0Kvp
GmdLlFZLVbRcHGxSYczIf85UwkhNfFh5UhqrucomCvZd3i5HEYVbRdb8yhjC/nmRezdGDdFSfRXr
ZPBcIadzVywyDxmFuvW7Oy793wah8D8SkHvzYnwxfGkL28FTxSqk7E6p2iJjWFtLfMhQyNUecNLI
XdyNLYXJ6hXdTWji0NKuZIhywPNVWc8BfAdmL1Or30hyP5zxz7h+TLatn5nob4VEsqtzW2UoMXnl
pWs5Q8AJ7cU9K7wir+ZCFXb2wAAXr1cC71qP/9gtlTv7ApSFYsuO57jedUK3ztGSynI/7T7rh3fe
qnD98T8w4FoHFog+xIyxVcIH14Z/x1jWv0unHxyeITMXB3I4ZXAHQ8ZVXY74voK4HsLUWI57AlCq
RryVDBamsZdPS+AODDcVqEL5mLu9nz8zqAqeGcHW+X/BSE9hz9Xy2ZPd+ITFdOtSJ+B8wDI1j5z9
1txYzzln15OfbXmYhuEion2wFTXYaThYfnm3NtJrPmpfdhyXeWGJ00oDFp7iiJHRIQwYjxwgvMp5
l9sriEqrI7w7Ih9gfMKmsvXLwJ9uKmHfjM+5FPpdpMc92weI2/DyfHBf243h7nZs3NZ4uxrj3mM+
sUVg70Ml8VyZdm3TgiW1jGdXNwZcSQiGD/uHQtdF9tWIphL3DISWLEoDmUV+whDJDHtvCEJxjXJK
4wd2U6lz25eejwitBs6luYrHyxTp9VWOZmDZsHDHIomHFtWhR+I8tnrOz2HLSX9a9DyuLGME4EPg
4By6k3pk+zn4qF2/9NxKQO2dr/nxcsmg8lOYuff3ayx9vo1lXdRuNSU/RVCSgBrMWfcSb2v4asdB
/OEOPMkp69xs65/eZMF/iy77606e+orsJewPGwrWkhSZ3PJ9YxgdpxZlWfDH5eyzimSOSRl5jtZA
mP3SFuPw7uPstw4N2SbZfx1lRvhhpFieVO42dxalzvMoowEGpVZ8Xk0mNBrDPIeJbfnVyOA41CNP
/dx0Q/HoD11jPywOHOp9k03WvWwhWrg5O32TLJl3obOrur4NU4GmAvmJ4aotmmYvQqsgB6CZjEAt
d3LvtYObO/fOFOSPXauKdKVLSCTN9JKsIohPqoPvXDpr+GR90BgnTe4WD9IheudRcCoWO1NN/S86
kxwAYPCpunqGON21bhvFzjE2GjVwS3VVpHbkbxxinRsTC+NtLmdUVJhfgXb6FGx5nH9wefexGUc7
f2qXSvUvEQs9q7MqmuGn9udVSYz2GC/pxRPPWzCVsNcugN+xoPpvpyTMtIF9YVb5QkcS9/tBucvN
dztxzWU2nGPqBUCL2HK9Z4iWzd/RbI3ju2lc8MpwDdrmtZSZ3e3LfIPYcdBgmAiu2ZjfbLYjPNSO
3QkUhnqsD/matdGpk4so74H4KgbEyzBl/5AUqunXEDeyf83YES0SCqmJT8C04zVjIOsfYOCniNHj
MvOH49QPRwUoX3ARoTGd4n5a1nMD2ftczW7tHqQrs2aHNKzzR8dkSN2FBYx5axHDCJhpHXrzxOtd
e3021sxjL+t8mnBJcPOJKwI3P0RXuoCKFW8VTnkxBkmXmWm4ekTmtye/NoVBYJlgOZmRm+PYW+2h
gfE5DytHRVLht1hSCtXpNrLz+qIiInm6vs+f4nDsL9Pisl03tgJoIEtDTym0FrEXbDe95uhfaT9b
bNIcVOZ5n1QUOkhDy++9s2+E+VdJ3qLX1TTltdnc4WvEcpInVc+Gs5R2fdXXaYoD+AqujilFiIX8
k9p2qrsZdWjdt4M1nldSDvk2hz58FNlPFK41e/NNN7L8reJAHsNtsvEnTd5mn0D4hTrEqwlJFzQU
yWn3M+W5MMvMmONkhTn6LDRd/kaxEGHqL6vTpXM5dWcwBPU89JZfUG9qX8c70XN1pWBga/G4zAYK
gTdxolUL7X+gE23aTr1b7/nHBx+5YQi8O2+wZHwe20E1O+xg7LfLanrwPzzV81du9LSH88KO4AdZ
r/bSaent/aZ1l4Obj5KC0NoexLBEhyqvap0u80wk2ORwWO36wZ6Ogxn7/6iw6v0i6vVe+E57wDE5
7zbKu/s5Z67Z4zn4WuO+4oGUNUFIRvY7f5zaR6fKZHtsSl0/II20p8LZ2ofBKr09Z5mL5rjp5aCo
hZIqNvFJyEo/8lue5j0lYSOhSQJ7SulwoUs9mR/mHL3gSXLZKD5AVj2/2Bs7gvxYzjuQCsJct3wG
VvVVDNHd16FiLGhW7otx9NFEenX1hcl/Celv7lulnMnxjysuIvdTqapk6UC1NvfuaIsXtwiijwzy
LU/xGGVLElmIxCHm1TFRbeX+3aCjTGLHy3otRL+eGq8GgmkNAm2nfsYGpKffEaAe5fzulffH6+ug
PyCu4h1A3m7adOmIpj/nBn6iddxcnuxMxB4lgUtilZ3793xilAGbygCramcg19j2bxmbj3m9pG9N
B4E752Er9HTli3yCbRFsQhCBecF7iKm1jlTtpFkx2ycjoI32eVNbfarg5QypTNwVkRnzc75aWyJp
v07g4+NLXysvY6YULPo5jDoGDYZkvj6pVWjpG8AsXDhFn/UWLB5y+KqWn7ve9EfHFdF0ROjS277j
SrT/2vb8s6UB0qlOGUzAGK6e15jdRJ+rH5gLA6txsAxC7i3jtCtp0w53hcHY0x83u/Ot3YA6Wjwj
LrE3abZiGosEcW+gsKzs2IovWVVkCtinoTuKIY7EXTjNKKSaC/rEMQiYNXUyo8Fc++WRft7/juUY
YDnyl2JjcbSfvwfAbRc7tIZHQZqXv/eN6p0b5eac7ZweRP7DLmuLsaBtRftw3aiWeWij08AzQd1G
gV2kgvYRWcxhX9gOU9eskzYMevVourXIGOZtzsDke8wziA7Y2hcqlWXm/y1zLBlN370SUxpal1XS
8e3H2BnefL/fdhwo+Sv7IyhtCdYrKb9LEwesaEOSKhI4bQ4Cxomc4jYiwI10PIouVPllz2fsfNs0
Jvti9oU4cFXCKuRgQ2heNZV0otYa8mTVELbXhYI1SLlNt/GeMPqhOjhAIPrRmYfRQTRh/c3h5xxm
7w2ypB0looFiSPGSOMU+N1UQPK4b3vBEBnILHuJWhOYBkK9Yz3ARP5sLbN6qa8Wr2l6WUIz+Seey
pPezt9U/xn3mFH9dLAfkBVolo44CwXVN7DqLfsV95AePbNkdfV5qq3BxGvVNvgsKm5V185bVQTpx
KHSpkhM2k2SAfRue9MTdy9GfN0BYKWmNdpeOXCCIEXM2QXOm2gO2vY/nQQkgWobZ1ht/d/HPG7Zj
FuN60X2r+j67Osprsv3abfm7N3fFN/Ywxt1+IdZwp5QWjG9j34/md9RYv7tr1xDRhzEl2CY46wCX
7Q3jQdp00MmCZcplrgoDsKuh4xkWjeObi2lHHtoxLO1jF4XL37yQ8aEIzChPk0e/kLAYVR9CqM8c
dWaeb0M/ze3BLDpSz52ZawvopcxZFJEVUhX7Je7qPxYi/njrijwa974f62MQWqtO1r4prKT6cRlQ
L7f5QWdliXkEs3IabEH0H5yZ/zxksrwv+hAFNCpcOttoLYFNjJn0QVFKbCkuGVu+otvyq7fy0GYK
T9xzleTN4mWnuZdtdvMsY/+4PafOAyi3ocWuPgGF3a9+HcuHrutCzZLgQLwKyfpRenQ7qu5dgWvy
uo6IE3/zOsTnZboifFE/GBcCHRryxWei3R7cShjkKGszVx4kh0q6Xs1pHEX22BjQypeWhv3R59KF
IcBXt8vEuJl7tyrr8BAhc39RbJGp53acomUC52w+7EnECi+ggryOtLcw6p9LP6ldI3hw+uHXGA/d
TqH8/A1yW1OqkGd3spa1+CjWsXvlbUa4FJl7mlF5/wylMC/bJoJ7txvNb11WzYFMpOo+tMOAjRow
DagPAIalqv4QdCG7tHGFxnQttnsLMG9MZzVsqH65+mwxNNCayjm8tThDuSG4Ox2ra3Em1ozIQ3eS
v+IysJDTGvMOxLg9GNTHc2OFeAfbLC73FVH2d9bWlzenWeiMTWYx/QoHonFoxdwQwjyfD4PjLkfQ
kekLrsx6WIsShR0S8w5j6RDvMbR1/4FG2SmOGab142q9RsWqnnstt29Subd7B7PK4xZul5oH6Uit
NLzYy8DdZYdqPgKf55doUercWy50tVVTYxL/Ze8dsfxhLoEbZyyqe6gwXGDu5rC8JRa/AIclKT5b
/HMxtkA5bH/tzyYX9sldO30NOYUBTtr+o8+Bai0+kT/FUvb/uibAzLJN1usGNfRMnsF6Xy/bfPaB
QO49r1L/1dqzzgz71jNfis6Gsrq4RkEd3+fLD9E3Zk4DSehg81TUxc0i1Y6TLGLw6HQ5Ypit92im
qJAA2YLx2AZzE1dok7joccHkcyCfyWTaFhCwyBoSWs/2yXUBHMVqdXt3KtfPdmkZuTLcKuKdXlRx
Gottoi0msz5VFU3f4vnlToaty5VqA52ymHYk80Yw4U7zhj3tjLzUDAMYDvl1tAZQBJX1TWrXzvdY
h9aZBRXZJYu28Ndm+R5DuUhc0UCm37qyZqANu3pfnRDVZV7dewSW9WwtZr7DCNPtslhF+5yAxouc
rXJnVaw9RxYliDWyt2Si8v1xHzpHj+aVLNLtgEHqO4SvPU0mXk40s953NMjpbjSif2JoyPTVG6m1
Sa5LLRkuDXKL7XPkldYRNrbGmmDHhw0TJoGemfljHJxmFWbwj2Dq1O8cB80T0jiG5xWhUlrNcmRJ
28QNyWMEfazmHQMsd0x1F5p3nl+glaGP3jL0rXrnLnb+T9edtUcIoGdFs745vHOIt3NmT1Sldncd
dS2cVHi+85JbYtiQ5u32ovNa0khXm3ulC7MvEsGTy4Y4ZiBmVBuWLrB3njm7eC+0mtJ6mPMyYcUY
FulopYJwzbir3RkIiKmKfpmsWUYHv9bNRxT4TGEZwe3ph2DlwmWsHmHCmOowKLDOWsbtqffQAFnT
h3GIM7pLqPzrHZ67+U/QBeUn/owR0SNcCRrz66vMi/Y5HnXQP7U+LoKikO3n2LGnNok1aS1JMfkR
DQ6+aBx1DUSRO9U3WXsgXIBlx0ZU1WVuM8bebL7f0AA3fSmlb9/h0FZHC+2l3VP71q8bRSH8Hy43
zBhWg8LIIjLhSu+j7euvLgoGfMfTzEU4BxVbAQhJQZgMPDd1VuDqU6UVkG4xuyjQuLZ3VBXLLmCm
AD40t0e/0uLbBcq7jXhJdm7UcdPysQbcIistUIE2kVIV1ylP2fZuA5nNCdIY/ruArUBnYW/A5MNI
h15YXXlYoSHwtaM3hBf8kN5TvwbqKTdGnwanrRfU5WKGahqcf6zgbS9Y1G14/taCO4x9GjCgrCH+
OzBZzRP9Y/1LHY91tK4/11cScKbwDnG3EljzaQ1PIOoaugm2qEoodrosWTGlnSgFo+tQqGzPMBic
REkvbVkS8BtfG0IyJNi0t8dhesvwYDofRBnET5ujATXyoZybKgm8FQ8gZpT5ELaTc24VqA6Wz/mg
lxzPVzG02Zwu9hRehiYnla+P+267OGQTUJpNTnecxs0hHdeW5lEEFO11LJdlFwaN+ciCIkvbglzW
Y00cz1feB+Nfigpx0rRUByMae499pn91TeS8Gm9x/soe94qYo4x7ySD5rV6TfxVqcQvwHte/L9pu
2pMGC2bMPEfUCfmH/KP5ShxsXFrOBeJiZQ45WV9TjBmPAXNYvw1r65/bqbS+GTH43UnjgL7DXEZI
bN2W59Ue1FXkVgfkGffDfW0tPBvsELoVmp8tFtS2vFGMpEipLfAwjWucMP3a/vlBOe5xHAi+J1u8
riTvlwmSN7oc9O4LGWDZ1QZeueWe7I6M2yR+pEEfJsYHfmLliyz2xO/1L0s/0KxVDaOYovL6my67
/ndXWt2jFQfWSYSDeR2gv/B/Mowy6RTPssLrUjGpDIL44M5182TM6h1Ysi0YPvTx3wB/EgEGxv6B
sVkUPJFixGrUKX70VFTe15le33+QmJuLsv8Whv7y2RRUH/ipzH/KGYHFp4XeIaGBbS6M0HTqqXm8
WPD/Tz8mQ2wvFg9FOsT2ct3GFjPN5Jo/he15zyGo9Tnzovaxcs3821Pe6mHeCOqe0x6pAdKXKSsx
azUiAE3diAXC4SD0wzk7+Fu23CD5CDkkVq2rUn+sGGYDRwSQUXnUv0ULntk9N41+yKe56vYj+wRf
Aptrosbf+nubfdCiLUaIvtl4sarvMnPQmRwNJR4zO/lnQxrufTU35m9JFNlhnPw5eogWB65ospr5
XuX4Li5sTrLfx5Ex1b4Q9gACOMmwOhc5jEnPUDif6l02VjA4ZUU03hHnddS+ELUSO/tRF/0VUth6
cyVD6EPc+UNx6EMU7LSGd8wPmInEf7LIgv6oB5wySRFxfxOG5Lb2e+0EgXNU7GZzU93wIRCosSxG
BVB/Ha7sbbayy6iXLR5SyTVAbp0WTqZTGr51uIey06wLjBV2KsZJ1SLw/BSzpgfFJH3wZ8urmAeA
2WwHNU3ibIV6cL9aBPl0ajJneeYSDKfXdY3y4mx6d/WfiFYzW1IPFm8uzZx3F+r/4+Vjph9Av6Lm
vs2shjQ3CulqvIlxqDaW/QJjHEjqAAnfVOlHO0sOi9UfPBEMOyB0lyU6KrSl5K/mvZ7tnS5Ce/0F
nP8jF9LpWliOZB8Ra0JIzH1D/p733qEnxa9os3XPydjU+kMWTGDLqwxGD6ahG1Znb7dECerjaDT9
LrJsLa6kpbhrynRngI2MgfKX522qaYPqAPilzWxfbmkl/FFdkdGiCLdJK1QORxZC3yUi75S5k3Ps
dc9GQd492IEN/J1iNzTq0Yvo26GchYhf7c5WU7It/rzdM23T36KPgUESfDLzoS/QOeNEZeBsFNSh
CJZkBhPqT37grDt3tBDsWzM6LzGu+WuwRfgzGBBuHhaJPnxjGBl96NYER8TC4eLRPDypzXsq3K06
hR2Ts1mFfjqEwv89IH5/5ThYLvPg+3vth4wFJFQVUrt2flHnWdwdpNaUWC8fndahkBTQhiJS4Cjr
FLR70dbUz26VzWBEcXPVhYxeuSLioy8nbqmy5iJ2o/FYYhX4JH2G02MQlD1JK5gohYRxXHx32/6B
NjhppX4wmTHrXOTvoHnslqh4NNIKWejQd4eggW8fx6oRDFOzxt+BJbmP2lj6yiSwBtH98RsmrIMf
f6ksBBUqpCi+vVFiB+/K7WC2Se/yNpDv22DD//vL9gEho94C10LLaUTnfMWDt55ib4XHofCZX0k8
HPHIl2pLkVM2no1+XW8/K3Y/ew9nYUpDGR+8OtJ35TA3734j16+auCKVFrwVHho7/5Qhy+DehAoE
0Wnb94k3bidYEsda7XoOn3CpOn+skuU9uC39V+OW7bW2wypPWrnNH62G+8as0x8FXfZ9RN96Ggdg
6UTj8fmU7CV7HlatoP/pmw8+xwFdHQZx9vIWxatt9flXV6wOVfs4+7vaYRVtE3vOi7THxdpvEbmV
Krcw4HTe8FCXNYeNJt3gl79VeG/KwOQvQzQOF8Bws1u6LfjPtWwmB4zOopT7A1x7GL3LirB2HR3X
/fT8ZnvsQghlG9vQvXKF68CvTxnQCv6Mp1xhUMUPWe3nQFXErrj5Y8y3eBtDM/7De4nj0iMHQ2kM
rdhOIziGKc/vAklkXOIV1vbJqEHdJkZdjIG7eUfeRfU+YZh4yxcn2JFeqA9BnrcYzCFt7URFQql9
Y7lBu8MKOt5K8m+CG34E9sswaGMs/+yuk/tVrbbooQ3AhnZY55V90FZvUqfenNe2Rg9ceU62gx16
cvmFgho4JxcgSR4Il5g+Ge99YryD+fSwHQ4Ja/CwaomwiHZ11wfL3qY1rG72JEV+LX5alDSrhmE3
6qoz6ZJJRkBd0cpD50GYH2ej1iOB0EyhZ/IRfyCJOP4KotwqDla8YtroXb386L5+b06OvYzgfqSf
3CRxhSe/K6JDb4MqXjJrwvoMZvVMDA8WHu1JCoA4LBdzmfrOO8QjTd5SWgp5jBkXDcY0c0TP1FVz
RPJRO7X1Sa0/HOVP/MZBtU3A5Cv26znlXJt3C/rDSY7r8rvU+E02McFJoch5Dg91zKhtIFqDtQwL
uz+tfoA39ar1N0QLsVUu8yAKCmijn0jdakgdajMg87DWGFmzQhF5oiqHKWwH/dhSE1mLIoaVoCBz
GuQCTUyrdOH7ggNd9I/JwsbCzJRU7rMwa84BOPGF6KT1zivwxW4FtOVob9wHLg0CT5jsWRAPBwTj
nMWb+AMQuI54UKfhbWG8+V/DdfS7YIPHvnW99kGZePhQtL/7Ta86ZczcHTs7xM1ZV9LqdrrJrZdK
xPKvbt12D2qPArlYqk/dkCF8aKKfNRIMhnycsNmA3Gh1/7XkoryZLEQNF1MwUJYYwOdMgJLXhaP2
RbQAe2WuBe8UfI4s4kSMjZwbmYY1OHoljiMCyYH7KHscQ63f4t7v0Guq6o1xbPQ6tzjLQEfKtj0s
I78/ABGktRIy4FmSrcabjmvr70rzcrBGH4IPp+4fI2oDoRb1Mg0BJukMHebIQOUoU53Kq3SpFuti
Izzv1GpTAsNiOKwId1m1zKJ6tYtcmNuj7QFxnZElMb+4m2eVzNF71C3UBmXvlhCU7bw4qj2RBNs8
eSXTI7K9qpROAF9KLEEPNyunup0JsfqejQs9FYOOlOzgPVWTSzaNQQ154HLWH+y5UM/WQIQDfkOa
t86R2Mpir9qO5HbGzoG2yOTnuupEwZOtnCsT2R86BNXmXnDvvZNdMamDnMdiQvMM2k97jcxPrWlI
XDS5cvsngJfoXsTlVL3ncvLIyfGqVDW9d1KeL8Nffj+alnMHI11alr08mQDXOm0oiQarYHFFbfp5
e66AmcNd0dqu2XnGVuNJdGCRUHlOxJi2sCcf1aIZXxs9V+1h+gnxOU6DISuPFLswPwZ2txh6kKBp
39gwsFTpWObqB3SLq/xPs2YlT3I3KPTJkCSs7GXRRKfYqdaypDHwupYeWsdb65PMxMj1z1JWQ/tv
akNQGRSyujnrn69+GSJtWyfGF1a7wyaxMRmNIoU1aiIURt0HceC4X0QAhCGvXtgJ+Rx3duEXqc8c
Yrk0/rqGR/YMxy3LV/mNpAXXbJAWkxP+LMdZQ3Uiw6N7Rp6Mn5V0ltdplZu7V6GGYKPI3dqrNbXz
escgsnrq2BL5YZZANymL4dfy4AXtmh0a0p9OvfTlXdnViBrM0lAxyXVxLhuvZlrUQ/ReTgobl08X
+Kdko3l28XpK9l8VKVsBdiOyfIFftf7WiCEDi4fW8RsHBbmEy0zfdidUnIVHVByR7Qf472teO+X3
hsPvxbO0/zHRUECdwJDhTBBF6V9mkkp0ooiHIVeM9jF6QZJbh5cq61MIK2a4LYeRjOK7jMCOfVTN
WEYjvE7bnuBCLDIwW9NzjyZycCdj3zRJH1fUeQFeBTo0HXEkxnnSML98gwqquAbqPKMuKdZ/EtH5
yMxDlGk7i/lcZY6Yk3UlKI/EhvK/OWDeiUoWrd9IO9ULMQ3rQ8zYv94NgukbP6wvd9rtxSlzvLpL
0Mrl+0y633EJi+CuzchjaViq+W+WqDjH3FlXjmkLTbvl693iKQrdY2Om8eZAy2/7LQA9q2J3rPZF
RouGbl5hDI/xUXRx6x0iWHJxAfHi73Ia9faOtNBQwpkAfySRsSqoNwbUR2/qxG4eMEYQ8kTxyqvt
EakjW46oeNgwu0wIbr8LgwEtIZ5gO6ohtFGdjT5vNZIeWkHO9JLWPSG3e/keQrkSVVFP8XqeYx0e
FO3bQaiqe4AnJMgKTKy59BW7olDI11vT1sMlyLLi1vVVBpA2eW9hazn1pWpashFmNL5bNA3x0ati
AsEs8erYvT77mS+Qt7M6vtRUJkQx6fUUVtsYPHZDFo9XxH4KGXJCqtDtd4PeyGaLrSJkf5HBsDTI
7BGnnbnqkRdzmqP+MI5OS9Qe4A9RRu0F37dPf9fh0ChIabqWqKko4FPgfBG8T22clUX793+cndly
5MiVbX9FVu9QwzHjWksPiJERQQbn6QVGJknM84yvvwsp3e4kmCJv0qpMKhozwwMOH8/ZZ23Xn+rf
/L589LQ6XtgTEWqRFrH5wD1ArEgDjUtIHNWRaNKAAk24srcQUt2IlaeGhDSxEosOHVLcTaaAY5QL
vbrvIUTIJyGbKWfJJl82udC3WteUOeUZcW0tMzOSoBnFxoryp7tYp5rbEMVdouTiTEBOg/0zdpvU
HvXrJpCrH1isl+elASeJuZFdaeOoXvk+aD22TZlQHb5OZuAUBEs3phKFfM8YWQuJSqvUEaAnP2CC
DHu16ruVLrjqOEwmwao6qArxNdkFuTdAuTlDDduaC0TY1i5pi54sBmxRjn5WX17bSp+sOQ4Rasij
rnrOYHsdBmMCOdXdcKULONCLKmdHa8263VTRmJ9UvWZfjVJqHKHG6Fdc6KUDOUVtLyj7IZDOi053
ck14tyAQFG1AjpgyhM8o3qdUoYhFn5pmcNDiOH8qylJsNYRjXDm9niwSPK8Nhavs/ENJ5TeWyo0z
BnW39b3a3Vup2y0tFr0fOoYC15aR9oREUvAfKvnCJaay9cJPWnbkbqB8OQztrYL7GeWDbkzFFLT7
h0ovKHEpqLZzdIT3G5IMzD5XNvNhpRHb8bZWFhXXZqlENzIkA4eqT2mtSDk1rxWwhmWJqCx32qoN
TrKKsvoxlatLmKL6wRI/FUWdUlDnLrFSImxQuNfWcnoWWmqNQlMnZOaO1Fz4YQuUCiMaRNiaW+/7
EPlJmqv2LoZddFMSZS8dhfT10csNcegbs7uvCvllGNXgXhjCvzRrPzoahl8sPYW7nxw18RYZj3GK
2KBa4zFnwBW33HybkxDZkELj3AqwcFq3yGuiFPYeXR9q3qrmXg3eNaQKCRnqlDdlUqLTeJDFoN91
VSOtpV4LTwkvQBUQTbwyVXTKXma1UA3Bib2w8Zo/DImqm4GReiSoIaiH0pvuzJfK4amRem/fjHW4
gqoiKBTLCGoUW9jGEafMJAAvrJ3ECry2YW3jJxJCJAkwEngOw0zJDyGblU/pXqcXFcZO1KPEDoS9
pFOcUjJ190z2o4z4QYyXVHOJIjnQwgXsoIQkAdcelkOms20lCKNB6zG7kM8l59yiRh3okevXVJly
ex6rM3JEUcxKoHArOLK/ggJwMiNGkHyKFgUr3fUIj8fj9AudfW2NSEMvJfSY2evngOH/wC82bCjQ
v7iN1V6HYs3Em1txlTMb/XEB/OF7Hz0DSQM9ScxuyJUdnfNQVP0uLeUvkOv/6Vur7781lzRhxnEq
dtQTUz+5qeL6exZWijHzB5AEUq4oKvUdIY6LShsNp5K7/Jtg85knqCe5BArLSNl5VXPkrnvHPvcF
Hf4/dckMEz24qAjRsCo77j6QDbwrKaI64ltvcm5vb3QywiqFmqIscZ+1eng0Gerf/OwZmp+UHKIw
1WwIiUC4UjNxEkjfNGr54GmvUsOskCLa+RSgLNVAUeE1WeX3XqY+w/FTa2KFugw3hKMiFYHRGqXg
9yww9IkF/susTIocikmg51ytYevdq+HwRW9PH/AbuLs+m5OlyGRfDs18ZyBUkog4YXjNMbBeB9CW
v2lKpM9mp2YSl0TSRyMielPz5Ejh/PJ7I3E2O/uoscJKpPkutq3HqMzOEUS+fe+j53OzUOsoIU6y
Y089ylzhsvZ71lj6bGr2RVOSfQ2GnYxrg9Wf60P0PReGual9AykVrIA37DwMQJeamKyIbK/73gCf
+9qbuZAL4uQ9095Sj0iLihPkyc33XqU2swnyK4T4ldV0O6Nr95XwNnIWXnzrVWqzmcmbHIsSBegu
5ayB19lDZdbf7PHZzLRUaJm1qNqdW0XFClWavjKLQflmj8+mZ9AK0BAo3XZiCN2zsufqisdD8L1d
U5vNywjSSaGrCLurCaqQN8ar6+rf/OaziRkS9Si7Eryy7iOTsaWMu0GiRV8sW9Pz/2bZ0mZzs5SS
nMPkWINgNWuqFwjXur745iudTU/LrvwIxG+CWZJJZYt3KLXs6VsDce5xL3mVFbVeWezQHFGPEkem
Uwjod9/79NnWqXm9Dq8dzD8LOEQVybsJ+7D73hakzqYntrOjokdNvnOFmGo3TQ6zEdyx73312Qy1
BLqr0cyynZeOFlSZ9oyEVbb43ofP5mgKMCwU3Jd3VE5FDhidtaAi/JsfPpuiTVwFSdOyuQVyfA0K
iVtk2nzlda3/dHD/zUhXZ3OUekdZHUKdjqGg/FqRwk2mNbek3MEL5piSCiFlk7rfPMnNcddnJCCq
dDzolp2Ma+Ar3i3Vv9FJqJM2M93K5q4zxcq56KBpqF70HjkYesdmsmcoF+hCLtyy8xcATZBeSRRi
lwMC3gZJrj4o+q4Y8ELo2h9mTyyBUl+Hu7913qV2dIxlpL7IPPszSpeCnQl5zfF96SRutKugtI8h
dm5N1971g0+gaowQoXLVG1Oazc1U6q6tNI3WtSF7KzRo9joq7SksnF9E1GKtYq8RiOf99kSgptXR
82A0MOz73vTWI/e86ga3jK0al13mUAMpvcDLNrEw0VvkQqCrWw09uujUTY4g5UDZdkbEKYS67AdH
u3DdI/DYlexV7UM4KJQD18ZywEl5RfHLXljl/Yi24URr4qOUttWacL3E/Tzrn3qbk4Eh7xOiDIXs
5uZWSNCrKEAmPmQFExbbFC0UlL5FrSxVPaLDFLUWhe0p1Wyak/juIfAa1M3ZXuTxCRfX9Kq3XHej
S5DiDWo+zuD8UQc6oIdtwWdqynmrq+etpXdrLoEJFdZmT+ljbfeLlHTUivRPszBCO74LAzSIQS1t
BHqq8wgaHMDCs9yGOZxk4c0YJ9aC01k6rEkGb4H7XOfS0BEdod6Y8+bSjq1oWAIjP9coWVugoIYM
VvbDFsgGvg+Rbx1AmHZIcoaDRGEyhaL6Qniuu7B4+4Wk6iZ5WKPfuGB4t4YqqMhJzTVixeqWkCLa
nZaMKAYZjaDAjzj3NeDmgGJfSHULKEDy2uhILC4oQ6dw01DKvaVWZk8mWyvAkZPTrlWcC/JiqA+u
XZ9lDMaJ5LyybJiWG6vklAV0qtMXSTtsiTEdOi+96ephIyKrSVcZuRZDs434skLWchh0+TQE27qq
QGsvfNOmvk/AmW2BMu8pBawXdSHfCORTaxlkPAMtJOSuW0m0I/FkbUyKUAyLsnjN2+AusSF3O4kg
LDo0b95sUtnLxAReYBKDOmmoH1wWZDkdz7AS7F9GINqN/Dpq40Vd49F2bntmBfO/KgFxif5AvncA
fp4yhUmvKkjOHDH0pwPOgYCDhmKkmJhUGcnGulV3Xh/r91rTUDJcWvIVDBfjoHcZ+U5Az8ldBxqJ
TtC6BdlPe7iC9HSqE9dQbtyswRUkO4lUQz4E8I8J+lTyulHs80IKSbZ04QH+3RLm14mhIoKx+3Zd
TcIMakHFqtBLp9GikFcwDBsr8IBJAfcALsKYXkx1cBSM9RcR2Kx10gW7OlL3hNifTa+1zkSogDqr
S2b2MObj/RjEMQyRINA3+GQoi6zDXb4t/F0iq8YbViADPBZ40Fiy2FRbGLoZjOuiDdSDrpDkXypN
L6+Bm5/qga1YS0D9qDjH1lwhQXKlZTrk08nq0fdxgAEJFC90kvuvwk2lELhRcRsEcrQVVUqKkOLo
Qzu6t3FgTMWUY5scNUI/ayXJdghWmBuQqu1mimNlGhJbKkwcIFMsM662pSTniWpicWtLXOKo78A+
mSR5sZSg+yGYRWvOz6181KHCrPpukBCt5JMS0CwlaWVROnbjU1q4sqrSXFpRCVjK9ErehU8l6hDI
6aEa4iMqNPcUj5OjxBKepwQBVVWikgHBGcY7HTw+lgMBb/9BGPk2jcotA0w6etS3rV3ThxDukgvo
ETVmZYKURi9AzlEVy3R2i/ElT1ERRpUaXaF2VJDedt498SnwYUYfSIsybaRTOUMnvOiammx6bGfN
DwnpSAmDKi2u3bJ5ReYp7SFFoiweeJfkR5qdJwFwHHily6I2x0tOFeMaIUc+LhHMo3AkFfaj1Uou
1K2Be6FEuZacUC83aPGjGOoBA+A2otQ0V1b2iBLEt8sUf4PyvO4oW41qjClVrfZQZZU9r0bLDBuQ
vv1IXNHbynUR3MWyWme7VtLaYVGjVz2EXWubC9WuH8oK1bQKdn/XJh3i06iyBvI0Rv3UgOtZpHY9
ImLS9GuK99FT1ZTrklhOlsCAqL+E6E2tFMAmISzYNEDQtjbSjs0YZd6hjbuTVhfljqp5HxJBoZ1H
ppwsVYPwsWTLJxWOUStVB72+GBLvnMAjdl6j1nTolULVXxs45LSZbZh7CcZ+8Wji47OI+tLb6LkJ
/M4ur1s/Fncy7xQVbEJtIvCWTMv1/AbS2dgsLbKX6tIKFfM+bm1SaIUsW2dFMm6hlw9bTUcp12OW
silCcgMA1KMnL/JRekBFTUmNqm9AaKzLrCQtWsfBiyqTg0ODKrL7Zkjlfd7a3n1b1smqoBp+GbMi
Q2XJfDN0ONTECz9oaoqkAigxYSzao9SgGWjcBJabWVsquSTlmnpGceKhrX0bsMm6MYt8OEphQq42
1RP081ovVrZCyaaa1OSUQGMew7odzzV55OZBvosVzQMwGiM6WedVbIZ4vqB2Immr9MUikeOSPStT
qVywBRUlSZ5We8/vgbthY9ZcdJQIX2cEyw/U+6Q3lBY2q1pXvVtE3DknhCbv6jUeWsMWdVGf7SKB
Z5YsVF/Hm60iH9f4KYtQGGdOl3N7lkaNcifNl5Ac2KvALXCeMAZ12WXaaQdWmnQ7RTxRF99oldth
7OFekFCRBKV+ZbxR2Eo52EF2UhtaQIeEwC0oblxOYguUl+n54IW8ucSU/uUg+18/+v/jvWbn/zpt
Vv/8b37+kSFjoQipnv34z81rdvaUvFb/Pf2t//lT7//OP6+zhH/nf+Td3+Bz/93u8ql+evfDKiX1
O1w0r+Vw+Vo1cf3z0/mG05/8//3l315/fsr1kL/+4y+qUNJ6+jQvyNK//v2rk5d//KVMAZL/+vXz
//3L6Rn/8dfta/o6Nq8xl7t/fdz//J3Xp6r+x1+Sbv/dgquiGpaQVVkxVQ7/3evPX5nq31UNa11Q
nmgPLX1y4saPofb/8ZfQ/25MqHvbtDVZNuD2/fW3KmumX8l/NzSqBihEkvlLBhlv86//9/XevaD/
fWF/S5vkPAvSuuJ5ppvN/94adJ0NzyJkbVObIlOAPw9Jyil2cUCk3OXtcXQS5+UxcM4D5+g5Z75z
dv66udm93b/srn7ppH9/i19b1aYL8metzq6KY0IYAdcqd/lYOLcXmXPNUdC554fn14Pn9NPPr5vV
w93T2f727PB083Z1s3+56JyvvscXX2N2HUYw3UsjXEe4MLdCfi79L6JJP43gP3vOWa4EB4VaAetG
A8797UXiZM7j7f3t/vk14D/v+fcxcUbn+vl4eXJ8vD7xnJNL5/zk8vLkcHZ5eVicrQ6by5PN5eVu
+q/VbrfaP16dHRa7q93i4epscXW1P14sdm/7q7PdxXK/f/vi++tTDOaT72/MAx3AIU24Be7y9PH0
/mK3PX08Pu7v7zeb6/3pveesDpeH1WZ3WF1eHi+P6+P0FXcXVxf7q9XZbvv5mLGnvvrsuwh+/0uE
G+eyKK9AnNKXz9OwoS+fn69fzz3nmog33Xj5eh3Ql4ET8J9oUZ3Lzev1K9173U+j+Y4/eZc75w++
8/b0cPb28vB04Tu7pwtG18P5G6Pr4urt9u0FmST/3F683SK4cu4vDoeHp5f925XvXLx80b8/QyKf
PdMsBqbhLYRxBs+0XJ8ut6fL6f/XjrM6Wa83C2fhrBb84GyX2y/iP+rUWZ81PAsa5F7Wx4HbY2/x
cxhevLztn4+gZpxn1kjn8oy+Sp3Dw+726fzp7Is3Oc2qz9qexUPqTvO45/DQkrEtjLsAIXR0jiTU
qfMGx5/bz8eN+N24wSrUMKe6LtVSZ32sR3IT4+HrLse8OA26Q1Op28TqnFZ7K8wEkUv0OPZPgaSu
0vZSa+80DamRxh78NEQ3XX/tNdeeGnwROfztumtYuq6ZimXLsj0bzVFMRh5N3zSar5+RZTqXgfP8
fP50OH96OD97uZKd25evprP43bL7a6Ozrhh9SN1GS6OVjDxHvzOp2I3Evh+uLARMZe0uU2tPfdbn
b+DDFmMAXZM19D9i2tKs2SI4SAoQwIZi+qzwqiW3mbF0LE7Ky4Ez2I8/a8s0IRYJw1TZIxXNErOx
VbZdjdjOs5b+aLanVTdgoKl1yiXiwuT8G00ZQmN/lhVd/blevVuP1ICEQWgtodCMV0iD6nAxSJMV
fDwmN5+3NX3tX6fM9Fi6rNCRGHGgFprFJ02OL41WmuYSLKl+tKnlWFmGHX8xKH/XisE8MTRT5WAh
zxYFKnh7XxWySX1VM27czjTxoB7t5efP8mEUTg9jWBx9NEMGXqfOHibX4eSYg2JSUdEba19T1Tsg
L54KB9V0d0FSIkfJ3JoqpMiCiGtY9g/Eoty3P/8ev31a29Isi/CNzRnt/X4CqhAzhAxBaChhtOfb
rQLUYawXf9gKlm1EWjjeKbhioUl630oF68ZM3UZdNvCyKbobCTJ2ub/501Y0TSY+YQDxh4UoZhPb
65BM+9z1lhRXyAuMzBQCq7b3xZubT2TT0jShMJlNQ5jUKMyOS0ZlVKHeGlTEdsLe+YWwF02t+kvc
v/0vXo4yfeN3I37W1mzRsO3YThDh9ssBiRJCt8vE4r5a1dumcU9Cs6KcILnLrNqZZGPeCHFF1Vc4
BlEY3myFgaIv7ld6Pz6pKIxMWVmHII3Q2IibPvzDhQBUi61yflY1g9M65ULvXzEcxa6Bq9QsG7I3
REeyrL8ItUHNtjDlqnb1+av+7UtQZUO3Obvr9nw1lYVL8FahY9Q0zNbcgO/VSSoVhOWfZcwhGE2v
AEsdmQeTbe4q75+LmnlK9DMVXoGaGKeRrskHSVfNLybIlLeZv2imBtcPnsW25/oCvASp7yk0HCgs
om4G6J41lXnKmTGMrZNbvn7yef99GFnWNNd5KMo/AaYr85wmsW5u3qIcluJQnuvH5jY9Le/tF+0M
1Vt9V+7D2+F8PPOfxrfgHCjNCh7cFwcgZX76mn+FaWn6ZevoUGlKccdXyG7VK/nSPGpn2Zux8Xbq
BTKv7hwfZulGPkfDUZxUW/WoXmtfLPXzXp9/g9ka3PqqBogOkSGRPQcc8Lb0tLWid7sMh/HPO3y+
zjI9VNUguips/DSFPJvJUqjncl3V3VK0kGqgcJZXpZfK91+08ptmNF1mSVAZqewrsz71chVPK3Mc
lpqfwO7P8SZoxb3Vo5v0c6i6pVhI0c7Pb1TRbfoa2rKNXLhY+LlLDRIwHNPa63ZxP+L/jQRd+Hsy
RdtEq5aJdKpkBmLV0bHAiarhk+1Tal09192DEA89UTw3PxHEskf5ReEFytIdvp3YutcTYmgRBS9Z
nT+yX691lFxfrJS/eW5DyIZGakSxTMuaLcoZHJ54pHaJdM1oP/fEuh+zJP5i0flNI5zgNIBCqqmY
mj5rJBRGgx3L0C3hJhIuL9sLM876P8obs5aBMJI1TgeYRRhTbOP9rOiNgUgq+JGlXqcDmCyLyB3s
3288Cv0lpgiKIDYzO3gbcNZdEzPJZRRXJAFMDTT80FhfrDLT2vjrqjY9C1luVhjc+FRFnebfLzOc
GijUrwVmPj0hQKfuYvuKEpj6FKZUg0lcoGInAW/i8zkwvYUPjZpCo//oRxa3941ivIq5FTWQy5Za
zJ1ZlpQuKCrOzLEkyU4FusuhrClaxm4j/nwUkoHnjI/wjhP4z0X3l+fV1YRAPHDbZaSr0bIuJXc5
YNu5/fwBfzcMWUs0IfOQ07Xp/QOq8LvkEVvhJXS8ydspbnaCPf5fUcx3Qcxfo1NivjhOLw+Gkmlz
N9M1YH7vmyE53JZZhd1OqJG5SOMcAsxAlWTbDRYInMFyYK4m68pI8VzE13RVdVn1QHx3C51IZTh1
VLXFyTUFhatAE19own4e5uav2TAMbgPcBxSIGu+/nkfKCowR/GsQb6Rc3bpMn3XK7Y5lkE1rUeRe
Gkabbkduw1zj8U67qCCulwvZiEHNSKOS/vj8vUwdMvtGtmLrssaxHmPCuWilxNUltwSyerNrNKiy
Kq7fqumvY5CXX0zfabd43xQrgyksiIAEQY35vVnPLS8XWkvNIwRzcuQKiTSghNt2oi25lBofSJpu
/V65RPvQf3FW+fCcgtyGqVs4NFnmNNDf9zyGVaXVyGGxpFhj9BZUy7EvlKBulE1H6F188awfxiHj
XJEVlUwlSxU32vfNyQLvZ3Cy1P+ExTGWaqqNu97BmOgRabr8xQz+sHgIYQpdkW2N/1VJu79vTMIy
tC8tE3ZCaIIoAdl8mjZjc2LUVXsJzKxlg+nijRt61vrz0fNhrfzZ8nQioXuZerOWY8lGHQNxe2kM
Zu5QxHAoQbAsxtx/xFh4m2ap98V7/LCO0CJHaFMoNmuWMUXef12dAxIhxNWh7NSI/hb5gFYf57R4
+flzzV6fMd3XKbuzmBQq//w8Bf6yJiZ6I2KylfkS7zBdPeANE1eXRmLAC+g9TvabDAPr/Is9YDZE
adQkygXPjhYti8DS+0ej8s9LrZqaPTPPqx9BXEebhD2HaisdEsfnDzjrxqktXSYwYU0HaY0d9X1b
LdcCFwd7iGV1gCoIXut1MCb5n72sn62IKVGiGBxBCIC8b8UFfKpT20zSs1SjzQiO/amkVuJP+43x
APWb/d7UyfLN13zEdp6RjfSbDpvIAgNSpXcKfg5UB5ZUdHzecfMLAEEPiHA2GxmjTOaRZgNwGJUm
LtowWQampVonJhBTuLmeageIZ/RYu5CHQLcbSkeheRzzrkwfxtzCHKLQsbldxSKlohT5kuk/JmVc
PktelIavFqWgpwAB027lp5Qj+TgSopNZ9q5lVPuW0ngLQ9rIvvj8aT4MA47dKoFMTt3EqIQ8O7fB
/W3K0kfDglmUT8EJIQ6XopkvZtNslTC4rbFfgZZW8UQx1fkR1POAfWFVZy3arkgvFasJHgvJah8E
nEYIyTZkFbJlxvUfPhsvyiIvxvgjS4bG8P3gKzoQRmPOi1LHEFxxjFFPEmbuF+eaDyuFyrLLDZtq
bJNF6cOZdLCLFuhbvLTtQsG1WKv7dAm6XLIWtVxIj4LAgv5np22GoBA6O6hpy/Tohyer6Tto3+AG
CTcWKzABA/yr/ivNo1DpoF/265/NGIJHU3g+4gmzNQLjqcYlw49hLXYVTmr53llnYWINP3Dcic7K
r4p4VBaeH3jrqumBllmTAk5McLai8rajPYi7P32n08mcKwYubmw31uwUmVi1FiQw2dCucWQLQkRy
2Larf7ps0b+EJjmpMla5zEwd88vq32OUmyQFrYSlHlxZgHDOuxBS4J8/C0vjFDrRZIUj0ftWpAry
p1riX5sHyrgPGgkcYwCH7RutWDooCE6dyMlnyxUGFLoU47bJmb4NgW12yhJi/FcVJh/WEXqMtRBk
N0QSQ/8ZN/6lx0YJjAVn1pj1SsRvmSqjsvMKpFSfP8yHhYRmLPqKN0O0icvs+y7jTFAB5KCZGJr5
BQ4b2AEEY7HEH6LeEHPE4hJ0zhcz/MO2PDWqcTQmaip4tFkPUhzqZQHngaVlubBNImjjWiRJizEs
kz9eslhAOB9zluMpGeXvny/S9UpXbDAzRIq5hom0gOk44t25/LwfPz4SY8FgSnOUhzo8jwZ31aDJ
VUaQOfUi4z7vuHJgnlYFirGy9VpRXz9v7uNrAx7OyZS7NOhszhvvHysWpVFxFKG5rDUn0HyvYyAy
IHfKU1fbREMXbWVe7eZPm53msSamPA+BfHlaun8ZlOGQAiaA9bUA9VB0K0PA4dzoUFSOdYPY1RGs
WfhVJxgCfd7wNHPfL5zTkGE0qgiQ2Flnu2pfirbGY0ZipezcPWDIBBtML9yM/TAsvHQoNhIIcAAk
ariUk7T74rk/bknEk2TBkYiAjMxB5f1zo1gp+zhG12fKkBAdxcbKYZ0kIoRXkaiEn3MFMtsXQ2p6
h/NnJpAOrAI1jGWLaQz80tlWK2cJdHt34eqWtJKaCFNBoAVftPJx4PJobEyKUAnNMKTet4L7QVgR
F3QXfdmO3aFEOQN520cGs6SAHcenz1/kh+Y4USqyyVGctkhNzrYbr+k18IkjUOdulDdNEt7GKlxU
pYDh/YctMU7YBX5eTRk185bgkNvgAEFLRG6f7lIjtpyqFdFFV5be+vOmZrfF6TSmMBl4R9zaTGV+
g4J4bWujlpkLrAPKW5MK/fbCwKAGMXUYqbJ3yo3WRH8X1h7O62o7pv2fHti5dEzxGUK9fJKpzLo1
rrSSXFWswxtiO5KQj/bY+iT1bVZY2p9edKa2dEUnxcM/ylwkNUDyA0yAhNcPqRGBzJCdKlrw1X3x
w0ChFcY8QVBBaIHF+/24DIc2TSQie4skk6kUkzQMs+H8Ax4BgUuNwB+PlmkWIPoCzEqSUp4FQimi
JWfNDoL60GgRhkPWndj2RzPB/uvz0fLxyWhqCtaQ/SegZs5mnBepqR8PNU8mFfKwbPVCexgKhM7r
osGO+PPGPiwi+vvGpt//soiIII9cKo61hde13TpXUjwJ0yL5Yn383SMRCmdPJzHPtJt+/0srLFSD
MiitBhLLNONFWJfmpYfP+kGFKVJ/o/+AbSommzo3+58ys18aQ+NOdrqh/3zV1dfQQuQVAHrpoAzG
+MVzfVj3daIHbHiGPgX7ycu9f64R6H6ohDQlzKa6gN5iUdwRybsmiIdlmaXJF9P4N2+LaIVM3EnR
TOLls35s7JYKDOwAFllQm9cAyr2tbWLF+MdjgmdBi2zZxO4+hEwrYWMCH0aQ2SELHNMwVk6SJvyz
4lHMz6a+I/5OKp4oNdf7933X+7WS2WbMMDczmJxV6m9gvw5fDIbfvCFNtYjysPiqgr3yfSt89Fhp
KfRDqfbMF95gDsjPQ8gDMAEn0bRqv+i86RW825V1hjeBT6iZGsdzfdZg7kIMJLyPPkNKq3Qhj5UJ
iY8I5CuBblKVn7+qaY+ft4ZQQtboSdaKeYw/aAFvFh6t6b1qU6Pk16GTtp196nV5uIREc2w72fsi
IMPVd3qKd+1awLFMwZ6icNiy51HIug1HZYyA0gANq69z4RbdxC6vD8h51Gqp5Dq4/pTi5gdoavGp
DPCK2PuQW6tEGkNzHdlwY6DW1MEllnSD7UCc6BGbhdoI9V+3ugWlJclVhHcB1RAhluOL2ijVeM0x
Dl5+W2j+lctU0B29rrO9BQAdCrzlyZRAGYZOAE/C6EYB8vOQ1OEYIEjP83bRYCO09szRRUlTa9oP
jb98GuXaCPRQNSkiiS3T9vHgzSMyktBj27WPN/o1jqsCB61JYQFYNNvJuIu/4sIiTtIETM0G977w
oAew0Tf8bHsLv9LDI1KWJF14RRdvS6mLqMMrZOM50whmOU1DqNjBvCA7VDm2bY4fFJK5HkpTKbA3
Cb2HwpUndx+v4pkqOVT3g4EH4q5zYXIscQoBkpQPYXYX+a3r0UduA2FZRA9NC3LUwRMwifCaFeIS
P4pwWEYD271DRCq41+GcwmFTDMiTYuyrF4+iR6znsPO+ti240idpWlt3JcjeCxRNVBkngaRdt2oW
3PWgQIJ9kxtmhl2i2YKcrtBuxN6ID40iMIVaKG7d41CcF9K5Xo3hvUc9VLqo/cxqVoVRWaQCQp3a
Dgk+XgwwR+pOKaZKio1Ze26OIEyF6d31HuR7bcy7raQA68KKQ6P63jP84GEAvfSgSjjkOGXVK5B/
I4t53KB/QACfNgfOwnTaRHE5lQHXl7CARu8geR11E2poWk+hrMU4jHuemeBPR0oeTDmINafW4voZ
stYE2wsi7a6FJfXUDZV+ikGc8ViQ2Tb3sERBzeL3WpzDsQdZg/VBKxzZqqtLz5XwVlQ0jGQWsDVz
HFAM0xVOhnNPuDSHNrFWbZWrJ3owUrBQc4Imly6r4J+8iMYW8FnVk6rJk+dI6eNzu2uzl8aP7Ts/
bsJ+MRLg3Xt5mTyKXKvuyKRJN3j/aj+8FAEaHKLMChcGQb9iZZqtfALRjYOYEbQaKKQmhb4uq41K
XaNPcVRtjx0oKF0V11Y9wAzPqL45h4JEsQsHPMtYF3jPcGWE/7pXGUBvvhQiDe09CecFo3Mz3lak
elctK/x1i4/hvWTJE2qoaoYG2FU/IXxAouLUbYJ3xypcT9bcHr1wnZEdzelEf7yPCTV3a+i4FdV4
gzRpTSMz5aTa5NSia9p4m8Rtsfe4TQYrSc21l8FsM8pNRG9GW8Nui1WpUqq9KDm7aQQ33aF3DK+0
LyWf2pKdTDjpjmjSiBdQq0qnWEoaj1IK2fkE7UK6l90gD5aDodYXAQhoDZJlDXJxhJe3JBVo1Ys+
Bl+1llD3tCedwoliDTQoPq3MVn+NDau/NIoUkI0VtvhQUR3YVI4GrFFeKsoYX0uF5d9KraYdla5S
mJRDAmXJqhPcGqjxsR5HzJPOIMAYGTDbxLPhgveZvsbBHMsgte+xJ6mkgdIWlUrJpWr2ZujUhosX
WJC1abgUBBMQO3IOoe/0Vn9uR68rAbGP/S2bkGFuGjDbDVA0CR4svsX6CMg06dN1b0XhOWgzS152
ja5fN6KtxmWuDj7+oXXZnAGGTHpeSJVGi1wxPW0BaRrvFI1JLxZdPpIz7ZJC4Gxc1OXelH3vJaip
4MQe0a8fsJarzkcczC6yNJUe8Wou3kYjLFg1+rghAoe/+ZKBEwFki6sSVrbmpq8B5k6qU2Zj7B8L
GTUs+aZhuAJSjh6kzmFF5l2QvOUMLWjgHMrbLTxVXNF737B57rq9VWpA754uKbETVn14rRWV8cQB
vgC+2OC3RfZfvLl9klL5ZOv9yhqG7KkrmNROQ0Xes51keb9tuHXmVA5F8SPuiTjDJZINGBIApbEM
1CJLdnUQND9UV5vsc0epf0arRIWkTX+f6iHVg3Rdwqg1UFOvjYRU/coFIZ47wpPUyVrN7qIN9tLt
BXBV6YKsrPQ0yCPMd5IDj13mQhSrE1XcAphOGhKpU3mXYoy+iq11T3wUtyiyINpYkGuMI1/bAcls
fnCYgnve41XkGFbaXslBqP3wfZUdoe86WOB2LIonz2gHlsbQnXB7Ivm/zJ3Zcp1Kl61fpV6AP+ib
WxaLpV6yevuGsC0Jkp6kS3j687F3VR1rWWGFz9WJqKvav41hQebMOcf4hsnWXJfAbf0+q4lMGAn/
4HycPHarDh7zfK1xWarDAMXli6UPSbVvlt6qo1aVLTEkeVDcSLsfXiarTk6VGsifkUUCXrHmh+N9
4+UNW2kO92xs7o8gs0A7yt5Qj+lk5V/b0m1lDF0a8KWXOtWbpqT7LSiLcopJHCEcjXzqVjAp16Zv
RiGsdUe0vEteno1rHgVCeVHgUMUi780GKWjNLHk6HgQUzhxF8QBKkPUmGDQBGQ6xbRLqHSvfzsyw
/5eZwkXcQuonkYYwjywmh0nxk5LV053N2dI5oa7aeo0WilkzJheuyULfW20y24oN+x8IIh5i222r
mZCu1nlM/NVZTlxtHO8gUAeEx5BKru8SFHbYMN0mJcFnTlIrJCBr+mb5HXchfaLRD91SeT1xiRjk
WXRt/wl6v89rQMSVjMYa5mloo5HNw0VMFUmO1CM6o69gfAAU6b30zIVlpKW+YfFYgMCQxDP70FVr
86nrlEdwOg5dOlPyWuvT9aeam/anlhmp3DHkgHmM4j3BV74G+WWHFXok/rgl70AuWUautqAEMk3Q
sDE0WEFwgyDNBLNAW9wXTGgB5Eq4elQCAK5D0im1H+NQmj9a8JZj1MNGJsKz21zlS2k/kZtMKdTD
YSOhq5hm3kOC4pA0loWCkptQV/qRoODLuVtCMcRPMyhsLwxUV2hxMTVN8zXg/EUgD/tLE+kobu8E
VsIgXJ004w9lhkMCnuDZ426c0tfZ1yXqVhz4a6yNVfVM2YmjiQNCSV7nUPDFbLngxoWXNCI5URMo
XACd23o4NmO27JVltxpvsy9/5hNm25gZY7nu2JZwgmdVvmClIU8tP5vowAJ+nxHBUZ2xjHo0JvrS
OaOR2HPTkCdzojdTAU+6lnOOp1UQhRPc+m1jaHt7HmoPQGWV3ns4UAH+Qwou0qhppZueMuPQSLnS
JOnbAzO3FWx8t5ZnXl2iA4VlSXWxE4G/peKWbqPtRyit2UFN+lJ8yaxsOiOTYBmi1CIe4myzcZub
6boYXuyMInMKDakV5a5ihFnux6Yal109DvlymEdfoABkSBYke00Xegrutp3EmV3gUvlKfkwLNoJB
S9e2oW0lELuQ31T9hTRI296xnNjjXUl9M56rKVvsL9bAPqkD7i9NuefvtvJ4adI5eFirErHZ7Ex+
cDKzRNi3FiVPspuZ0eV3TUv48YM/m8WSc/gmuvrJG30FeRFOhv6c16oHfmjXYynYPB2ODPwvHf+0
tztSE+oqG0B9pCiGQkhrA7mv7KPGzjUB04UUaZXOAXGcnFh4bJcHWbFO3xsdP9zFuFaZC42jl6At
4cQT9kBGy/RgGOQ739gZHcD2NC1ViyBvRpMPNSOtvYwY1CSpxzAX7VzHpI9WOsJwsjUePbMX5XWH
uLjaezIdnTVyAeHqZxyGrSCexrQX34aW+XdFTcSxhTQCG/cjAJFUPjazXS37dER8cO+nFskcqKom
kKFlYqs7MQWt3UEInjRWg7RpnvsRpj5VQmYUsZWskkrPdbYDGYheHgPJAVyYn0+ctiRdUU4FBFwY
oUF10V+1AJxZXDF4lF1M/si0ng8JPYS3QA+Wcm+p3DK/u8C2/UtI1MN02/qlQ7adFOVWNRJ78YiX
wtu2/7kql6fFGKaawGEyU+R1tda07IFc5EBX6jKTHPkC0QwveuEXlGoDo346Ek521eQo90jUsMrT
ZoILf2rmZFyzZxl9tUSZRq5zLLKsyC9AD4keY0vuTTeGDs2FuskGx0BKw3JtSRrnoSWlPr5g5HDq
ve9M05PKTZZo35vtLrJ9CZc/LdfgliGRUe+tRbjgoBcEwXsCw+b6MHYZGaahPXicKALbAcO/Kqm8
ITSE8jMSAwiHpaQjudN7SxrPSK5Ur1HeTXA/HxI1iRnKCPVNPA6FSG+hsHtWRA6N0iDHETq40ysL
nnNAgjWgji6fzPuBH7GOyW+tjChJ8lr/YQSl7Z6QfDaDFZbD4DXAMlRTfll635Dh4pBKCy7fT8Tl
Cra3YCMzycoctHlt7+jlq+7rCF2kOHe2DOaH2W7q3AXmzvktLLNOGocAjb44TUeYpKEgDEeLh1m2
bwnhQs8G4YjY9DU5eqfu4pDXpaemk59M6ZzeBkEG6z+1Gd7tOt2ay/NU6wo4DmRz1Ru5Mz1jJGsN
MH1HjlF00jTjpq8Z3IQGKNsBWbtQLDn1nJCW4FId8f/hFk/LoeFrJecIDmMW5C5FhkPAoYQNs0w/
FPFmwU2B6i/5IVajzs5yTpb+eU9wZPGEDz7wz0WuL/VFRhCbczXxD1+vNNuc58uq6R1OnwSXwDSh
prXLLfPSqk5ashaHsJ9b273JKsfbCL5EuHnUdmtaPTojQQnf1rxTr0LNDkSaOuE6hAkNSwJAQhDh
UxmVfub5cmXhogbyl4cxs5rubUl1q0hPBBQh48bVy+oRzE3j7dWoJzdk1HNWF2Od7MlNwrfBA8vf
Uj6pYJ83gGjjrFatDL1sGEXErfsgHXJ/OA+kzvG9tAL7LIFoHYCCcsYL15FQRYa+9ut952SQHJBq
mG/DDBs4osHAztAXbffTmVKfg1jvqZvcQ0nH11Muc9i4RUJkTd+kWczfh8rO1FLnmSNuA6NlVOWD
YZnZuq8WHzyC33V9QhTDYF8sOVgAIDEQmA/95ncKOYCU46HX+HgQjXhmtgfF4b2tMj9McLzbA9GB
00UzGiQ1tkE2fmNvBmFBGl7SkwNTdsD2i7w492ohRTSKoJj3wmzJVewm/YfVi9o8gXfNdy71DvK+
n3uBiJlQLpHAsnXPnIIuAmVDcgvrgH4d0aam3OXdMv10Z8N9gYdEkoM2qfW2HaqFHptudJeetOCk
BRC8ngYJuYbjMuK/TlUG0VbCFN+7hDZt3IlJ+QfOlHV7JTW9dYmx1ZWehgnR0C+e16N3pTpJXLg4
rlN8d9bKuSCLFrJ3oMZA3zt6Pt3RIemMPQQfeQe7fAXlYK5C7WajHR+JPy4R3c6IeyNiU8Br+IEH
NGe2CUlYRNGTnWW1+lun6sXeQ8Wu1W6Z9WE9yTWDtitI4/aVH670SOPQGjL3kO5+851SozFgy3kK
Md3nz4YAeb0jZJPNMw3a+lvTG4UVt5NGRJfpTtrXuV5zLSMWqjAMaEajaewXK6UKyTkkjru+rw0j
nNREBnimepsONolIPzx4N1WUaEm2D0YFJ8EUAM4J7Xo25gxKh+C8zj/YAk/BJ55ZD/j4ZkIKQTPb
UV/bvLkBOI17XciE/MfB9sFoL9NbVtPg2S0tbOsD2QL2i7RSItdK3p1ri6xsbIdUxnQv4YuTdxnU
4/lCWMiL5uSjCmegw/fGjLBMEY1JfdHR7jspRz1Yd85YtcB8yzmro2BOm5d6KDyi2hspnkEoeIRT
1hT9JETqK7h4+i7NPpPB9DXxC6MrOClQb9gQowsQWkSlmN75akmrDVWS5sQUWwa9MxaWgQNwFTRf
lWnAF7MTrWV4IkqiFDVrIMkATJW7RnLWWGwNRVUb8h37Juvs7NDMlMtMBLgP2Wgn1iV5UWPHej4l
dgAJI8uhXQeOb91QDFHNln6iVnKe9P61E4or202VEgjms28jipOoFobBSItT8EaaH7qVyN29bBPx
pkHDdnYOnNZnVQSij5Jq7PjYC2DZ0dgYNIi7jjDPq2lKRLEnlCuZL4m8Kll9KqIQdoVsTequom0v
qBU7QGnV5JOvpPfrk211TGKJVBgnwsk6PhLyE4n1TDF1+Vt3yXtNxwQyD4P2yjwJYKdb57aUWNtE
2vTflxVazM6bWvjUgz1kVBWD1Q9kbS10pAx9Vusuo9NCR8axyzsiWpbqStMyv4BpGYhvvIxExpEm
lBtELgMQs7I2H0+nzh1ACNHor1k4qCHQpxqpGXnE/qYH4uDbdZ8kfiLjsbcFxx0QUk6UDopgytzq
aoIeaM2xFNUBLYtRkeVCBbvlbsvK1EMS2SShu4NZqmhklFbvNU2KIfKCAUhbU9gZmbtJbQenY6M5
r6MgZ2NfZTSqosBP01uSgdRdUFVntKG6lrC0Bk1jJ0gvCJtAlkZoj5DnIn0yKrlvoV4tUJ0amURm
Z08JLKTVJaTGWcQbZHlf7JRareyUBBgndSNOK5O6I5ClB6WEFI62UW95RLNzgtkhC9Rf4UWDZW8p
F8/bSlf9wVqHZAw9Tl9GNFjmdDuMnvXA50E2qGRKfAFl1nDCisi6K2yt9DG0qpgYcGn6vnHyNo3I
x+Tzoev1kJuNSYICmatfE/xKYh80Cy2hzEKWtOuDvCwPgnytaadywlZ2zprTCTcaz1GhhIJPHE2Z
0NqlW6LdybwSKZt7o/80EuH6oUZnhpy4eSB8QTD9IC1sqttrUGNyvWToqwMdSklhCFNzCs7zFY82
gdcU5DsOvzqApMGpUuJWG9Yqcqf9B/JDNLY/6ikRrSj2hvSWwUZW3UhOG1cA2AYygGwSD5xkaX4S
Hmanu2royregIy3RYUpFbFHdE0tEOV6CDpsMdFfK3qz2TvZMRw9jczHCZvIS34FLl/CQ6Skt/bUa
oaGFrPkUSLrKinM5lIQXV75L2eso74yVc33uHLxs4Zq2WKWp8ebpQEtVOxkUJJywUQHoLFebZfav
Pu6vuDfX7Wt9N8jX1+Hye3tMtnmHwrmeXiXioNf/4n/Y/1dMuvL3AezM8Z/5/5CGgxLql2HeRtt5
R8M5ld/rX0E4//zP/wXhuMBuLFN3tgk2ikvs0P/DwbHt/+gW2mGdiTOiaMQk/4vBsYL/YJ+ysU7j
Ddv+OLqB/8bgmM5/dHRCqExwcv7zx/6GgvN+5oiY2GN4C43cRBCBg+l4vs5G72GxMFl14DUlZxPr
5DlgJoN2iT9ZwTenacA2mnU6wE345Qnd/Dtg/NVs9H64+u+lNx0ifQcbd/+x6JEeh2Ask+jMMkQO
zSxf7md7Iih80jlL/Plax7e5jaSxvjHfdIMAsAhP+lfNwkRmgwOaiwPlXM1x31svYpZE85Wp+wTs
r73KwOx94lb68JqoOZHt0RDVj8HKDmGPqqm8JfI5bYVkMnSv2pClTxoduKuia29d6dufXPP9hNz7
Z/Ruekj2EMTigjjWHDvj4Om9HWAF5UBG2sqQW9eUPSY+z1qVdxWRll/+/GQ/uqJtbvoWkxwB+l3v
nyzztFWWWbNEDg2Sc4tU0nPXW81Y76z5UUchf/jr6wW2BbnAozvLrProerTaen81sO9SBZLbXOz8
iV4mfTRxitZi/kTB9sFvyNQfc47p2Cg99U0M9ov8hJZrLziwLhGypHQ7i16TrH0pqlEL3do5wX9+
9+fbey8K+ecHxN2OEwklBeYI70hxsCwq9csFrihi0od+yoMzZ10+U/B8dBHMFyhPcGpubtD3d2Vq
gFldJjTRmpBTFeHhY8LHtPHvrKDbzaDVYIHjwaE4Rnb8/jodx04QImSNMMFah4Mrq0lcW25jpvHI
8CXYtyBmy/M17yvlfCLdOP7lWFahhaFq2ISO1j/0sV9/ObPKyXzLJMGR+At2E1lpDwZz0jjpDY49
ol7PSPVbPlNYHz/Z7aoB3gIAH9jWbO/ofVkLgvQ4gq+RUOgFIhSdLomcvpGu8d+9JyhE4Jc5HoJn
3hX/WAozaC6lJgfVaGBQQpZSVn8hprf7hF/z2+1s66UDwg39AFJcf/v4f3n9PV+bS83JmJX5xvKN
sRA2GnrxhvuXnxl349HPwTLGF71d6P11qMJJ3WqSNXJGt3hBoWXuURxVpNlW4zmZlN4u9ym5PtkU
/tlh/q/wBRujhXtnE6gShuroSEneX9YfkzLtc/LRXajGLkfRYu/16oCj4aTXnBOcIfukHQ/0cj65
8m8vJ3ZRfj/8nCjatm/k/YXtcQEtWhDX2XlWejEzdo8GvyF1kgGfvU/tBs/hQEP15s8vzfGOi+PP
NJBO2VQVGy3g6LJeHUyzyWoXJb5c3L0trZVyPk+WTu3KutHEXynceL5cz7EBTeC04es/3o2qRs56
l2h6lMrOiJhdNCe0K/NPPoXjHQhBPGpYjLGbAo0LHd/VZPBN+6WPEWRxzpXwlhu51OtB0zXIz0qs
n+x4vz1FrodLFMmEhy6Mz/z9j6dBvOe0SbQqqUX9fpWBSunVzYIJPv2+z5TNv32CXI3SECPsVqgB
DXp/tdGma4q62Yt6BiOnksSocCU57RPj90f3tFmC+Aotxj3HRKCWvHBHW30vAnLr/az1pvkJqLzu
w9LUtE9W5o+vZQXbN+dtI4L3dzQoT7VO6XrRpCflvpt7cem4pjhbJ7V88sJ/+PA29KRNLUQxTRX9
6/qVesWauysPz0zz9twv7H4Hm7//21Vy+4n4qNCOUpXr/lFxafZbUFle+GBZp+aec2Z+VqV5/clP
9NFr/utVju7FrRguWw6vXUVuNFRoHtbC2Y7TaGpFhZaVD39eLI78a3y9/9wWEyMMQxBjjmWBUrMJ
TIAVgPJwmB/aNhd39Mis8wLTOQh3l3Bdvn/iInv9TDKsigpmjxH+TugBhRPr6VR8Ysba3ox36/X2
L6IOY66+vTrGUT2RFRxul4o3x+unKkYOJy+qxvDifqYfuE1+9Fmaj39+DNvX/Ns1UbduJy4fi8H2
Nv+yBY7Y3RtawV6k8OeE+gy5PADAdCgZbTymVoNKbJwv6TN4J3++8IefCTJQivMNiOoeLTOZTBZP
YywRWQTMn0C/X/eCVHfSzXXvk1PDe8PNf//Sv1zqyErn12sp5pV7hNqsLrLMuEUUQI45lmo6ztWJ
3+vrXSc0M24sYij+fJ8ffqP4i1zOuxtc4OjiTdBbaiabLpL5LGi5rdZh6YPPiE4fP83/vcqx87FL
F5cIZnojqzWpc3tET1AHm1amteUnxcyHN7Qt2awIiIaPkRDlOmsdlRM/HA05MHJe8w2K3WcHhQ/f
S6yC7Kv4Xazjg4I2itRJcx6bctz6LGDeckY/Nn1S1OTfacLVZ5znnYPf2eYn6/fHV/YdtiVsabyg
77+IzK/1ucKxFpVzQbps1jXGiasLLXbGJjsDaCUj1wU1PzP9+fn37wolL0UinwRN7aPNcBV6q83a
xKUt4d2tINfPhKnST1a+j96VX69ytMwsXj/rVr96WGuMPE6I58GF0stYqGD8RH390bvy66WOto6h
CirPz/jyam/qT/MuT+J+GO1Pys2Ptg6oDzadCFATvrv991/WMI8EzKY1uaGlq4MIVOVEg5WKzPA2
AdLqN/0nr8iHT/CXCx5t8UhgdYfRGfkWbln+rB2zjFCPicd+Hv/ObPzv2kX7yqcT4HJ2MI9+rM5P
7VEFbIsTw4KfnpyWUzmrvwN5/s9VoFXjamYH+s0M39tZhwLRiwobERbH3eTcJFE6bvj19n9+xz96
dpCToLxwMDcZrr7/sWSmp1nLGDjqar8NkR81L97oVCcE0g+fVLIfvX1YKaAK2NSyv70XpZ2jGanZ
4Qf4sTu97Vpkg07xycvw8VUw1cCwMCyK2Pc35AeFa5kSMKmbtA7J3357gaJvPP3zY/vsKker0lKQ
Qr8l2W7URFZ5RDJIbJvq/+kqPkxdTt0cibcf75cvqUt8XaiJta/p1i1SGy2DUeTik1fgo3sBco7r
ltYh5qejLbGYEnJOKu6FkzKiHTNFOsyY7JN7+eBFo+nKrguf04GqdHQVdBLjyEDXiAK0BG0oFYZe
ciMcGTtJkgaf7Iq/X21rAukbooUAIg4s75/c6jBHRGlgRF3r1OYuk0jjIuaeVnmhN05ff1LS/P4I
HUTnHJf4YB1wB0evg2EKYuMJlI00WRkxpRTBK6lvfbKwfnBTDmAAylEkRVsD/f1NkciHiZm2Y9Qw
6gFZ6LUWs1uZTnnY+QVC6L99xzEHWfQpaKYh5D9u1k9VR0lRmEbUCN15ocGF1W+pFbr/P1/nn3/3
+6IXktXWk0f7aNPHOqo9W8M0lhb4TbROSzH/SOrO7by94Wn6cloEpIp0jO1tq3iyFwyqB32ymFBP
lSmrMDcTzhKcBfgvtzS9TRE3HM67ODAKPYBu6xMcxH8z6iom1Tkz94BC13KHKUdahz/fx+8/z4ZD
htCDgQu32PHZOZV50QyoOyJv5JuNMbpOyBZJ8xGxKurm9s9XO95lQS57Lk3VzQZHEvUxRopfbOXc
4yBABRlQoaTX8O+QjFxGKX8uiBpfJfknv9TxHXJN2LcgaCzcs/SStv/+y3q0SU6bkvlxFPQrGqh2
hsJAKwmNRVSMNQEgf77F468K0B2Awo1zRjeHHtLRUu4EwIJQ5SQ0dIjDCVfdtb/KLZDlz5f5/Uli
BKZc4eULaMsdO/A1JtCoMYF1a6XX5ZFbth6ZzjmCCCdpvxG0Z3yG2Pn9xrBHbv/HHIOexDHPiU7w
TK/YhEk+zPKk7ev8tEU5+cnj2z4ffpBfvyyOc/z12GJwE9JTPaYj9nLua6ZAzX42y7r4Xuqu1p14
PsXLLRiTfo7TTlcJ3pFkfM7yco4yhP/Xpaz8a3SzCjoqxlQRetAftAjh+nDX5UXyHUmyJnZSG9C8
Eyf7vBbpeZAa93Xa2Ce4axM/tPPEsngrg+TKqKjMXWx8NxS6qIUGOi+P2doN+1as+Z3p6/2tZgYd
82Qjk+k58pe2PZ/JX0IDrYbsZBkVgzrUQcsVEXWQ9wZXVPfOMM4HKxH2KRlm9FIF1rCnKQ3koUy6
5Uozu9fW1DBM+OOqh4h8jJcKcVY4Gz0i9iXoz9veK29m0qGYVzUyu7cIOow9qx6jhH8JmvqkjWxn
+VGoGvHMaC/DnQpKtK4oHyASohQwtggszVOgpm1yyhdshO0hLWY33ZPdjfS+XSdnU8m0M+06ez1x
58o/7wYNW0NpYWfOUA2GnTOsV1Xf5HvPGdHS4wIww0WieETpoS+X1jQ28WLbhREORVLhv7MrPd/b
PdwBoSX95ZJWaI0CIse+esmkHnObjkhhoq8pHOxW+DmDMdZwcbza5oSwRiFVQRU1ihn1ERvjlJrD
SZ5R7z4OraelRK0525OqcbldZTlKhZ0za2u1q5Bl+XHiVqjqfZE53pNllTPur6DTHwnN8Z7nbHbq
sNGMoIpa32i+lzkJPztsJelbORj1ec9PPN5rRtkMQYhd02+YdDWMGJG6+72L0isjxee1IpIeLWfK
H4wsabrX3mIEyRl/bU9zci2QJmYKS27M/IrxWI72wrjsrNGc9gtJhSdJWtpy35VDizS5wbVrVonh
nqfEZRPh2qA8v+5YdJyDVzlCf5nGSrRxHXTeU2Fl2hlmk1XsRz+tnkyV3xrZ0kRLM/bPeNG9Kuy1
2RtDcvsIHUqHFcGYIvzp52oMxc3SjsQ9jmVm7EyUT5ek5iUqRO9p72y9JG5H9hDzWM1ad0aI1hNT
SepSmuKsm6tGIQJclvTEzN0ZR0OYu53TTJuYPCO8oLCX9tRuN0RILcDSp81aoDfH4zrv5q5vr4ae
iyF0b4QTdg0gvCh3zaEgaMr3l8u8FYVV3QJuSOm1qDQp1IM1Kji91tw2/S4vASyhicK0cMsGOeax
ac5E+CGbb/NbF40hX/bsA4cRESnYU0NeY65VV+nQk7S443GYON7wnY7ROvh4OYLCK5Cq1bJ/7Ga/
I+Gwx9PwrSau1DpBHlkgf81TTTsDMN5fa+4SaFso2twHoZ0uesbIs62SndAFM5PJ69cpChqvQXGD
v5a/2EyWJPb8Pgdo7aeLFm2mfj61ogumEDW/Gdt8q+gb9Y3hXS9+e+OT9GjHmSrXmzRY/TpKsMAx
Z1ILRy0yQ92XKpE9pm+4cllUs4wZMZp/xei3mxNI2YT+IubWx7mNfF0z/X3WF+ujlmpYhzUrWKy9
J/LUCOdSZdeizWtoxrJuv9uFTi6fSmbEprDGYFIbCFlDCfrgIiN5luyvmXhQj4Q47cwXRvqCD7GY
I9lv1j00v5jOG17rIMzrfA4iTybrD7z2GNQJU52+gp0rvANaT4YsWtOn390+m1F8NqnOuDVD5xB2
OQKoPfr97MmVECJwEM2ztmfEr6FstWx1mMFNEd8mQJWHg0KJH8pV7wbEhR05gMM61TuJ03ZE228h
Am/13nJ3bWoR8LPH+KvyCJdP7p3ipJrdS/Z2erS8A5VxRhq7X8R6JbyLYhGoYTFUjfN+DDwF7dhW
5lOWdoE4YAVX6165CaLDtZ6WN3yBeXaKZ7lQ8ZSl7kVQCLasyWl1c2/5yrgxiSHDpi3XPmOVzby3
0SiCK0onyz4h1cz56rrDqp9ZA8rpsFV5kJ/YbT81u7GpWUcgOxuv2AKndY/jtf1aVrXLTc1L04T2
knperDxjeFqDwResemvRngxsHV8KUGBsEM06Bju5Yj0OAR4HCcGUiX+RMLd50YrGgzJnzLMd5t3Q
W2GKurc9GM1CMl85eu5PXrIhjXz2YWNvrAZ30FrLRPwrygM7bHAV54cMdMOXrMlzJybstMIMNDfq
pWly1iDfXfosGktPDrFt1yCS6lTN2D4roKm4aUWw7HSz35Svdk492vM2fMPFg8a3UQkySjyh1oDO
FL+9Lm3r20zYKMOSqrKec7sqHJ5oXxQHgwHzSe+gXg5Bxm1vVEUEHlZtM7gwnDwtI9HK5LXTbMxv
HumWWK2k7XS7zs2GPi5odOB2dsV47UNb7fDva/Qy6Nz1zd5Gje3vEjqzPu7iVFkRntXiYRBrqUey
soqCXRmHZezYs/qxJizWV66ZjQ/Jil8pDops/mZ7a3FRAOwwkZ22vB9DnVavuLlZUdthyIIvjTuv
+c4XGolvxtJXZThWw9ygUVeZTxxOxv42aR0/YIBnx4JqXnjagcSuatoTAdDVh6VZRROPPGxn1xYL
tzjDBtDDHJPvGkqm2z8dX1nWeec1+Gzbum6J2rb8lQwHfckwwM6l3+z4xITYlUobfSyArLO7crJw
iUkvBTFlkll3hS8fcWJBhyGghBBpwGkiwBQol0aPG9lUGHmCWY7PJl4z53RqCyOPln52zO9I8HNj
v9pmX1w19crAPmyyrF32ArhDHWVpaXVfViJRi3Fv9U2W//BMIZqXQWluQvvRE2N5sIGMrf2D4pDT
r984MmFEjNCk2Hn9pZ/X2UziyYHSa2ye1Bm/ltQMSculMEvcAXiwtWbc6+3akaPauJrbl9Gw4ld5
EWVmFs+eUZulHqqxYp0ECIl1tkoUQHdFkG8dt5WLp6VEl59EzoBglOTWamivE7PMzyz+Ge62wudr
mPR2+cpyPaDG7GSL3zDLVidUFV2ocAq6Bku1mHH2kyRbho2puju9QsoU287qHGoGDWWcMd8kjwDv
lBNtwPLLiqkOe+rE7xlarHvprm6pgy6lbeZBTPij/Grzd6PjzVrtYHXDNB+0ChpEBFF0oCoYncLf
J5Wav5T4qt1zNRfa82SwScZ26hlNRCTROu/nqpBGEHe5oyTjpHS4aywyDvdoxvIFgI8/TnG55umZ
nnZGjWS3VeuDlFNGtI9vt/4T0coSa0Pjie8TUsB1ZxQDm99KGi2RzWMFaXEeaY7ucIP5d6oEzrPj
CTrtJl0ukjhV2ZjtLDMBLWKJ2iAnFnnqbdot3ZXZurlzrgkNYFGTuQjbxzz7uhSW9TXP6ya7z9u6
6A52tubXiPJZsGQnhjO04zOK3cC37L0WlDkVI7Our16pzGpn0q5IY2kYACOG0bfrWLelf1Mvfflm
FNXi7aq+H/Vw8laHytkywU3ZuaduS6+tf7AgmvdVTcjozjETcjVXK8/hgFiGy7x1dbFC1UP2toks
7ANu7/Fl0XrsrYiy6W4m7dKeLPnQEjPh2+hkG7b9kD6NnoeyGKYbZRf4RJzGSF5x0yNkn1uXyh0s
bPGqfHazfYPO9UKfVoAUo2ayMTdD2XOES0gNreuMqnBC0NzGJRtCrBW0iyLLyK0cjwDggX3BiWcO
e6S4z83qPGHbanfEdH93Zkvu+2q7cRuuRwD5f3wbupZ09GTmb07K6drwlLiGiP3SYmsjv2PJL1Va
cwNYCf20YN9p+puMTx0SuhJviXDM8TRzxxov2ri5xzMM/xQJOCjYCfsDEIQ+ZqZConGRmhTIWIh/
jJASnnLNvkPDS8zMPFAchQ78c5JIlWEdpqmro01dH+lSdKDZXRMP+Ji6eHgLKuBsEm4ENDi5rbDK
LmyrnXHhJ9rpmvtZNC/KuLf1VF2sCPd3clj8Sx+0Q2wuQfAYMH88DygRdr2HfSsc9Vm7b0Wtfa3s
or6b8RPGwpT2vTTn6QuGdsImEnT2dVbRBHJWbcapiA+WZKHWlRFsgfUso7w/iIQ4Z5Yt7wld9XxX
Bc6KkXqdrmynKnd1J6mp8KKGrlPdr6o+McBnoFcZtnxvd9rNAHmGMFuXdQcyb4R7PqJe93P7SXSl
ODGaKn8GWqP22lAEcOc6stkT5V+6Gp0S3k2ixRGHc1tNsdz1Htth1o322byI4TSjgQ0pQb8Y1hIT
Egw3D98aEtUhhLPYsBPS6SMPe4QiYJRwgIT5pHPCPgFMVBzIvjG/rrbr0gAs80fy2jF/uKnuXa/Z
OsVS+aSNJfXDormbI78QUFxceY6L40xjGPO2TH13Ok/iOajs7Aovb7Vrbb3ftaKcQ/KqtadMt7oL
VOD1Paix4f8wd147sitXmn6VQd9TQ2+A7gGGTM/yfu8bYlt67/n08+VWt04VVczEyatptQSpBEUG
w6yIWOs3DzhujfqmUz24imUvI6sJF2ItshSVqVM2OE196XhtYmkt7qky5a9VS1Z3SrJoLaOBCzW2
rF3eoCFMYDifX8IyQrheHbwQxRtLR/WiMneTj1P02OfhHrye7iZ1Ov02TUHZxSX0gz6WwxVyeLup
F7/qhS48JFbs7WS/EdwoDMJdWJCNsAOI+o40+Hd5o9V3aiKFT2Go16XTtfF1MAzCnrTEsEMDnVjW
jb9agBobzh/JxnK6fSMdla6LNm5suPPxDy/2J8xacukq0fJvSFPC0jYh/0aFCo+oG0O3T7PwG2Sa
/AnUr3xAG7pel96RVTTqOmNsigkA2bLbwPDGZ9dTBXhXGkmnTcSb3q7ZMnuQWPeTVVlQ7EG9Oqqe
VfY0ZSzgLO5lLK87fVVQODqIiGEcCl064Fjs7VU9j9021l5UTxHu0CkY8DlWC1cTA5H1OA35qx4U
xo2hyw8EDONXiovJJtZ95c6Ivd+NWr+2fMM3Xh8wZ1Mtyb8OiRVA3THh6WhxVD/KU9ockimsdujE
3iVZq7BvCKr2iHARYGNduQONwa1LbfovYRdiLz7xAB5aLxwdReEhwrmkSFBtCoDQNu/83GOVp96b
pIxxwBuKNJkztjUaS7Lc6JadqdK0S4qSIzsc4oYLOsZF1bYS626A6J61D0GW6zj2mtIDxGQRoZxQ
wXXBykgqrFqvjUdbhach2COphwfYlFxazSqRXR2DZskuelV5KzRsXGzB1+XvALJT3NGs2tvEKC2i
Fdvq0c3gQ+2yyQ4lHubhsFFXJbMVOQUhAmIjXnQpG74wf0iEWMQyfF3bjlYrJ9ukg5BlG3HMdcur
Y5EA0mYQcEK0FyIH1gemR9A7LKykjgzrWOhFdaOmAXlirYokJJMSqHWQXJVW2seZ2bfOpDF4tjAO
Aidx0KGcEotBl8P2Tow74chBccoJC3QMupXxixChy+JEkQ7dPhF85TUXfAmiWSrpIW9AuWlsdAr7
61wtjdGJpNT6WeVC/V1vmuYu6dK+hpCr+v4KH47hRyaEZozTiZIqm6ayYGBPQO18Bz6kXK/hNKvP
WSEQ2oBUhvEKmheKGyj/58V1SxZlhHrVx8Wm40VkrbBGL6N1VOv1Y9bloW5j1Y2JB6cvjBaTst23
BKkflUJkZSh20zcDxuSowpAP6zOMxTXJN7V7RAe966aWogDXDRGM2hBG/Y2lFZJATPdb8k16WTwb
zUjaOJtq71XV4oHzthpDf6VyFfvdVrEWOfDQi2953JXpfkCkFZh378nGtaAc38yj0ZgTXHEvB0ys
xhw0iNBwpWy5+ber0SvLL0Vn8g0oFMa3VkfiyCbSMnqyXyCVbuZyOjryUBTlqpRi87rLEvNhKjur
2qSRF+skd6pxWBmosYjQeaAt7Uv0dybwBhVS2WhyQESsmijaSG1HiAwzUP2YrsNn2lqZqVeQCSsx
3eZiLexGT/uiaCk0WC1Be37dk4VtgCMnY+mMIwKsO27bTbNOiNsveql4v/yIk8cZESB6MMOwDq5k
LnXRijesJJPyScyfBZXJbu0bDQSmyQ+8B1RlcIcT0CbCxBvoZ7oWQqQAHJXX1nPSoYKyZwFGvPpM
5LbWAL3QeRLIE6Mv68f4wqmNWrE75VGJN6ZndddTXvEes7qa/FFhpkYJzTUDSSmTPzKduhBNHo+p
0crwbXEk/x1Fcdys2ySV671Ezu06G/2ifRQnrNS3Qs6W4jFSAoZdZyqDsTFDEW0QONAdJDe0VsOV
qHSatgqnAjb+kFmh6SheL7gGb5afqEsqvWNMo5yhYwE7fjWCDrkpEf3/Jg1WlDllGIy38oDukQ2h
HLKTN2VZucZ1vrlpA7jEq0BBzRc9oVR66lrDN7ZNO6KqAKIPCa2kAKDrqL6HsVVX8SI7lJnExK/K
oC8a3ZYQueD0aYpBfW4oAMX3mCJk5XUErkdHllJOEBsZjYQisIlF7+9yTHj8TGgOwQtNC1G3/fQo
J0I+ux2fzQb7s3VGrCNdqxvw0nlNRXd5m6CbIaA3pNilJfflqvFbtV9bep941+WoIYFKVlQDbePp
Vr3NirgGuw6SXgaYVdR9W3IFmJDVHaPWyu+Mhjhqq502mU46pXFxN8ZSJV3DkEcNw+qanFdJWrUi
qXElbrc62Gteon3JOHlo9Rn7obOyAkwFN4VXvOrBSLc9t8ONhpZ3lyE0VMriywBLWNM2CL63g2uN
RjQcyGN2zV1dg8VdE/Ll7lGrTd5V61ZWBGYyPfJNt8ixVOVTlGjIZCCd2/f33oh07u8qF1PhEIAJ
Kw7moAHtI7CU1WOPCCjAtCIKrO95oBR6AP0zQvzJwQNB0LYahaFsX3PLtRICENJLNjsvLG9CUn45
egtF0Ek54gsUkeCpF22PfA++J8UoOSn16t9NrQ7fY42XmsNzbCBLJ461nqiHrkApf092prGeES/W
QZDGqB4KhZNZno7gDW9BgUx5Uku1/mwNsTLcTlDgrYcwkcn9SGHYcSNq1QCBD5s6Hu+A0dJibT3w
kE7fSJ8n/VoI1FpI7VKKTO7aR3Wz+Aa7FJHMFNVKZdpKmlTFO6j2vuiguCDwhNT6zgp5W46Dzj0v
o9hkk7uuh9qGohqV2wLh7HEtGpVgoDPoCdCElVEpPGvFFdBPX9Jy6FucBqAKw0PmKBceejkMBBQG
glwYnsEdR0G5EqO0SQUUa6y839aellt3adSMo+vlVui7Oo98mM4tMm8rhUJBSH2/q6LkSHhGlhwl
x6Z4oDjlyRsti7XuJtHlnDq8BZ/16CgFnhZi5FG84LZocqP8lknUuh7HRCxTjeNuEIrin1Xhv0VZ
vA5/4GOV/27m1MOPdMVTxMb/H0mKR3H9//1//vOffl//RlLcYRf0v9zjvzz+X2rbv6CwN+P+53/9
B7VW/uO3uuHfSuo/QAPxDw3LETI9lHj7X//8b5R/AICFbAKo3wByRa05y6sm+K//kOV//PGws3To
PLIiq/yP/oetKP+DtUl5+0i7g69iSn+Hrfix3C3IVNgBwiK6/bHMDSIqpT7bia6vsf+mg4WMg/z3
cOl/NT4DO3RkHrNS7kWXIo2tt/VLEfr7zpLX78b6E7rjxxLzX83PgC/d8c4Tg5F2LSNAEAf5ynMU
gY815b9ansH6TLGI5DZoRbf0p3WCHVjH5o+mfDsO17ImILjw67JPOE7LO5RBpkil7E38EFpAYK4N
7sinG16a1+OYvWs4b+VJxqdHdFsZ7Q8EuWUBqxlSBaebXxr6GQgoVMyOPMRxgAYu5s9G8e10u3+8
/f6q5v818qz39/0WotDDnKyQXEmdNqriHyyf+kcqbHoj32lxd9vGg60NlK8GH8nT8s6oSsekvMqN
+GqwtFtkD9ZCYroILV5HsF1l8aDzckTRr9id7uNxeX3WxRkuMge+0xm5KLqDFr2NnmhzeJIW+m2p
Kc6B3RmkzdIIzwC5UtJJjZczwlL2VcGueDhnerewMubIKv/4Zk9qdrwhvozIeujDJjXP0JMW9s3c
vsMf8qHhpii6aausqRcbE/K30g8juEVPbufl6zMzcFwNn0zBnOXlo09s5MkkuprySx9qlwSVIyAg
OZIoIEMIh0AwD0purFDqOeSitvGl9hkryfVI6ors2LofoU4JFBzRq2izYiMY0y3Vm1XFqy7Q/E3q
A3JUs+vI61emiR4J+cndQJ6hk5N1VwgbmQzqpArbisSP0iWroHoZxteibSi3aq5XHO/qNqlTR+uC
m1HMblsh5209bXI5ceJ2uOmpsvK+4zZ1yFFbTsp4zVttbcTVlsBzJKnuazF36ri/EdqvnQWVrvqZ
k63vjve/Skee8edwFMvlnQ3zhpLXQzTxjFSqM1DWpXUyi4FZH0GJmSLRHbPHsvqqRldSfo6oLh/j
xGcTePzRd+GJXFSVHm/mrk4+gXs0jyU0NSmzOVMd7YZxPzY1bL27UA1Qwws2RaYhKmau+jBwC6pu
mjLaZiI8kWXfmU17QJvmMHKWoegIBq495499PAU/6+YsimZYBbUFl3m36wpwRW+QgVB4/CqR7smr
twnzqaPO4ulFrR3jx2c/NoupbMthkoRGdBXTe6WwtanNO72uHA9szGQJ+zH5JUUGW0u7bXTgSI0o
rXyEltETX3mIa3aNT51VfPWTBH1PoDv4t62p7LgFNUgT+GScFGhgUJywVKcLJyfH1SOKYDhQolS/
aKytoBWupFqGu/FbopGqQwAGzY8IzxQsZ50szbcycjANORhffOyllzy/9kgF6N6TGf+iyG9TZjwD
xFsIgHOomkdRqG9Txl5uyUBiuxl6Z1qWl5qeR3ApmYZUkJhWH/uN4Ci+inIalEbEUGNpDWSICjvn
Prr00ldz3FFvdUZJRQFmdKrAQqfydTBC/oSCpyhdReF9pgN/lPR1JqOSeHo9LHVydgDoOSo44DJG
l6vmzlc5zYQfp1teOMDmdo5WGLWYmsocLcEVtkiYgjih8jMtdxLYhdM/sRA85rTjokelCVFu0W0E
TuyXrv+mCL9ON70wLuLs1ocQZccTnXVhWXbZ7UbtzIG7NCqzeFckJIRIeBKSCCNe29oSnnFltTdB
5anV4+nOL43LLO7pCU4KEvUvt/fucv0mKn/o0d/iTP7r5nR8eLwPqZT89Qnwl+gG1QrEUXOO9q8u
xKWjYMr7hkurhCHSDaJbHDPbUbXNvGatjwlysBZlBBNrsy8Vukly9RxGewROyI6qT32DGBOOq6FQ
ryRKZkLo2T0v7a4LNxbGgyiurzS52viesukmjKeQBC5B/QWVvg/buzoc7jvjRkaHqE6/4U2xFsZ9
AxahKfYIElnipvBfVT86c6dbWlTza2dnDOnoGVyKKmGjlJvK+nsOMn9NyyzW6AX6+kjdHh8pD9F4
peTJmfiwtF5n8aEIvASlbB11JcS6QFNtxC6geHKPMSeq4uLq9IL9fGCQeJlNfjNNYPpiQmWwFeR9
pZ7ZCJ/3Ht7Zx3aBIEbsOC4AcSijrXQ1Ra/TiLojFcD0nCnRUt+Pv/3ukqGqFMXCyJvcxP/RSq5H
xfKyQZmHiqgqejnlpK6CNRr1ZXFmSj+PDuhDfOxwPwRoflCydfW62OhAsccsuBX8MzF5aTiOf383
HFBuwPqFDAe09xWWHUr+95go/7PGQbp9bNmPRQ93KWtyc++xrgVb9biFUzw8PdpLS2W2N9EF8Umk
V1z2SUEa8dMg3gVq6ESc2XL/8/RvLI38bJeGo5K2xnD8jWrXqM9GXIMF0898wNLAz3YqPAIS1C07
Nc/Ifa+Dc2/8hXbN2d6k9p2iXUi7LchjxA8vW91zFYaiMYWwBDzg9niej2u0Q06P8VJ3Z9sRoTR/
qBK621Aw6qXHWj9z8i1M3lxLBeOTQmuPDfv+bSfeS7zBlL/FJv3Xyp6bsyftGPYdzHQ3K/ZCtwrO
MVuWxuL493d7UbbqCLFOumzxrpl2mnbh3M13YjpZflMc+xtsjQeAaZdN3WwLyhbvkBIcHdH6OlSc
7pxB2NIwzLZdXHJJrGraTf37Qfla9r8u6+9sxzXAVanmEJAS49sAEAJN5YsanlPqxaEv1YSSjmsO
2B+tgnh7Wbuz4zBB2Ajwkzq5qg4K4bE594BdiJ3GbM8FYT9mBgY2blTc63Fz36IxPVDfFytzP2TG
haMyOw99CEWYXvArgQgQBIQ7ui2Xjctxy7/bJwXIHcCZBbYamDiP+GVcdhYas/2XBmHM/yss6GSX
aw5yRJf1d7b/WgHpU1xZJnfk0dA6jX/R/RQu3MdxUNBlE5SYeNGnh0zdeJc9GhD1+thu36RSO5XW
gETnCh1u9LxOj8PniRMo0B/bNUGtmGXOOEzWt776rYKzBfZC9bleWdWT6pebsLk7/VMLMWROtj1W
X72uMjCqBj6Ttk9S9v10w8c19u/5GNj9H78hLfvCaDA9c8UCCzxR3Mojx4C2Od36UrdnOzNOPStB
/n1yB1l3JPz9gq+XNTzbjBHOiAWyrpPbVWvd2HnthR2ebcUmAzwB3o/LKZqvk3wbXtrh2V5EQ1GX
uMgQ+4o7Jd237Rl5n6URnu3FiiI2sDvmLwvcBPRCgJT86SFeWhmz3Vipfq1Yx+hhqYjJ87Bt5bvM
PxdN/2TLP1t4s02JvGDvQ3KcXCn6Wo/BXWCBOG03WLnamJ1jhP2co7RXxjUF6wzoDlVi6SGRtqO6
USifS6O4C0P/zLfOJN3+dQWaU30xSckFjNcmLAEMx8MbSYUSM0iHFoNji53RRKHTGg9Dd47TuTBv
R1XX9zEfqBS/gO+F6yXBXVnkt9WZoL8wbdpsQw9dpQVFwpcY7faIPcu92yBqzpxUS43P9nNTU7pq
j6utUSSnTID8iI/o+pyZhT+iG5+sCW22qxNksqq6kgdXrv7o7Ntt6W8yvXWCHM4Czj54lvuycJDH
1oX2C6YlwqAsXPWqbzeFYWsyEkNSCE1CWCXQjWJDPGBmd6Z7S1M2iw2TDkQDJPTxAlCSEtoP+Puc
3mpLLR///u4CMExGmXBZIeqMjpTvM+NMNFuaLuVju+qUe3Ub024oHYa8BI8+2mIwnhmPP4prn03X
LEKUETp5+jGm9TXIzijZxFCTBjiqRWQb8rTFAua3Fb2KHcYU3ffMeFLlrQY4UMv0VVb+THrV7dTN
WLyiVrGu63ilp/G2kPVVNGmOlSj7on7RhIfTY3xcQ591dhZv4AUgxtqno1vguRCHsF4KiFx4Zknn
VB2WZnF2HaDc0yKxJo5uDmY5Sn6PzWUxXp3FikTTChTLs9EVqe3xMLnwaT2XaZikPPbHgqxdT51E
AFIGoHx7erQXxmIuqhgmxSANEaM95i6uW1l3ZhaX2p1FCEXSpqpqJQKQoVNZ7B0TGPllXZ5t7zJB
pFQt89HVKXrCg3i9rNnZ3rY6VQAJpo3uhBXunV+tL2t2trUx7EhGCWVoF0yydnNxs7MtbUVQZzCw
HdzuaQq770VS/zjd34VQ9Cfv/i7EFVqBl0FDobWrdpHwZTDDtacklz0c1NnOa6FBa0jPjRicOdQM
q8sumXMltm7kapzDXkEU1CaBW17WW2V+QuMoevRbGV3lSnuIhsuW71yctRdRRqhUFkQW3OFY8DUR
cJc4M3fHcfwkds5VJypd+e9d59W5I3VfLIC/WuOUubfRp70ACdev/XsxqvCQwYU5V+2xsdaB+av2
MPvNi3XsPQIg3OS5a5n3LFzsWPah/BRXr3rJY7rBAy8aMWrM7HAq99gorbPoB1ydvSaNO9Pbae1D
0x90c1dYew8vI5tM4zo5mjhCwh9LhBX1ddrAVUEYIsX/xIKrLwTPlfh2egQWwo4yiw2NZkBmATzv
qoZT645XrU63OxPL/Ne9U5lFBwyIwhK3p8H1wdXoxqMf+OhiiJu0f8MDVAx/JskvIX0s+1et+wqB
4cyMLn3PLHoEA56diPKQ4RHWWbZTx78ln/TX58zCRxzCy1exI3Tjb12+Gy88TZTZ2W2Ai/U9BGbd
+LeWH6BRnh79hSuBMgsbnHgS/obMqhe96lzmkulB1394/WXFfQRAP16/FHzAkMam27n3ooD2V8+k
go+37U+24x+RmHexVMcBTJeraaC0nUFQQLIE8IQaPWjZF0SUztzuFpbIXGbXShpFgPfC+6zb+p2N
csrpQV84COTZCV4aQIUr9TiX6VYHtR5l8Jr8c8WlpV7PNmo8mm2KIxlDDoAj3/fF/nSvlePO+GzM
jz/4bsy9pABTBvCfubySfOVeHg8+MG9vfBKD5wAw1qT2GOlosEWjuxB/K0G6kSxIjkGA63C507Dq
0dQR+ic2g368LvFzF3PjXhK0FXIZzYglT/arLXZV+CRK6FRINX7XISyNaoUD6plJRV5s4TtmO1/t
pA71QF71aa0jc4deQ6GuTGrOffkz8uA1kl/yfeh/ZeoEorlOtdKehmAVD/sOdRoNVz9s3+26uumK
HkgajFQVdqye7GIO9kpfy/CWPdEHpQZFAuhWIWdXenY1aNh8wR2x4mRtSc+D+lOB8hlBHS+ER1Xq
Npqc3ubxd7F5gRuyrgdof75mQzXfKFm1xurWHtUfRYi8rACiRd80+R1W3km0MdXyWuqm1TCAD9P2
mciemO67hE42OaQW+MCaZJvmswITtBq+JQmMT/FLgopcfaRyVSJvSkR6RsibmO3CToRy8Txpd0Yu
Ox4KHLDm7Mz0Vn2ynsRnb4QT4UP/FbUb3Xwxlas4tzBMQ0MLW24D6rhnOkEk3kG4cwZdWFeyZOfp
b1HX1kH0VUFQplZahEnqy2KuONtQk+r5eakdqyw410cOKhinl7x0jK6fLPk/S+jdkqeobCZGz127
KODqXJk/86sKr/IQF7FNIe3wAPPyM9trYVXOYR0hpgAgCnlJegkOtB4Uyq1enq1MLsTLObajk4Q2
x8qCHKcg2Xr1zeCaMf5OlKsieUryvdXuPeW+SXzHMn7UPn6y/SGpH4V4k2q9XQaG0+HCoJUllp7X
PJp2ZoLsQNvuAonUgxFg61RALX3AHOUlqDAsThy91jepjF4QiGoBr6Ui3oJB64HXtWv5yNq3kEiR
D0H0Ehr3mQ9TeCsU53CHCzFwLpgJy2hAylJkQYhYuAhUwe9Pr4ilhmfHsJdUYQV/kthhOSEq+d3T
6XYXZv8PTPrdQpsCXQpRE+I2Ul9F1WGIdsJwBqt7PGo/WcNzeVfg4aU2phyVHbJFfvyz9BuoP5KN
rsqmI2JDljv0Zrg6/SELF4q5mY2nYCXbe+Pgxt6dVj9V8TU+KcijnfmYhebnoGZTClEfyzmDvBAT
MyFcF+PXGst3HaGN0x+wsFPm0OYaTaG4Pd5YxMxVM4hP5t6rDyxdPT7zDQtraA5qljNEgpKGA5qn
mtJuIC+d7vlSu7MoKCVhosQF7SKUNgQbzNAva/e4Zt+tzR7CFQYnZDz1eD9AntLOPAKX5vL4He/a
zYqikrLKH+G5tyg/ZcCnU1w27/CyOoedWlj7f94c736iEmBVYSxJeq58ScqvqnBTxb2tiNBZSYGh
XwPg+NzFYmn4Zxd/XGBbHLhIUQ1N5situQVodlnU+XM8vfuMdiwRdQrq0TVHxw/d6Fy1cWmtz27/
UpwoY3CsCqKHdC314z7PQ6dsJUYnOYiCujq9gP4IL38SguZAVJTbmi6RiW6GcpXBYR+UK8sonUm8
m/LGGZN8W1jfm/FOAEtvhjtFHWyxvtW6HsvwyY7Q7GjGjVdJtjiVkLHDbRVazlBMT0X5nKnNdkKD
28x+xem1YMa2EFabsnJM3dyc7v9SlneOch30AcUjpMncrHlLxhrtEEiOLW9sZJSy4HuUxlxzZNRB
GjBi94V3m+j3hvm9KrB45qiLUlDHU4wMUulO5NUEy1p10aZB5aQO7qX4BZvu1DgXgReOkjluFi0I
s7IwzHbhE/awpbdKdFkSVpwtF1TWI+TNmEa/+t4O7Sqq2jNB9/O9g/vTx1DgNfDigvK4QMwfWX4n
9F9OzxwC7LTw70sPwdWPLU+NGLSTxQO3olgiV7ntVw9x/zWVbquMPNnof/WpCCTF13vNrloNyvoh
KV4k/yvicDASIqck2WFM4laVQ8cff6MeYIvRW9KXDqwBYGpfpB71o2Rdl9sIC1RViOzeQPah0dad
gcGHD1vWh1gyjL884Sqp8Aa8EtMHqbjWUrfIrsXpOtHcZvzVoJqqbiThix4/htOdUNfhJmmeatSZ
bRFbTCywHozKZKVX0itakbzvDpX+Zexv/ThaaebXprqq8CTtXrOkDB0vsNZTUa9RGzGaB7XBYja4
RlLIDlQeKCqId80pEfZVVAvH0Po6aESgcE/G+BQWd3L/VPYPE8a9rX8nZvgEXJXeXsR0L9v56VVR
3o7lY6S6unKYQnMVTP7KCFzE922rv40h807Vc6y6hfITNSsbZY9w9LZh1K3M+mfS9GtsdG7Nssbx
Pvsa6K/4Sji1cE/X1fbn6ZlfmvdjyHsXMjtf6ctc5KIGsSRqbkLhoj2Ai+THdtVUh5c+0G4vQ0a5
ns6F4pm87f/kjfCP/dhwCRkE27OBhkVvQ1nUFlprFXj3firYgfacoLwUv0WvX7yNNl0JxhdBQ8Zl
wnpgb5mvevhLG9KHokruNWGndfEuMB6lCB1yXqe5D8HuMmCUZh3H+924emLTFyEG91CfECkyXNE/
s1WPG/KzjTp7lWNlifYVzBh3SjRq7TiwbjuUPIdDJ66Qwrgw0MwO6bCEq1/VDff3kvr5SpYuuiNp
1uxdYOpZpiJdzoMjvkI8P+lWp5ex9nneWZsbDcaJnv0TYAN930a9YW0Z34JuI3OkZEK8aqWHwf+h
GD/K8YDMkT0hU9rnB3TNN1W1Mwb4sngTGwrFyc6zpel7Nd6Q0kjMwW5KFOHUlZrdCPWNgoO1tG7Q
zTo6SoXybxlByQyxQbPYt1l2gw6inUiHeBAcz5w2ftjZU/FcV7eJt27aa8O/1ZQbhAwsTbtspuag
V0sXRin1eNOX5UMsXRkkME4P6UJkmMNeo26QYjTryOrJa/1HG565JCw1Ows4R8l+vIboryhU6Ii9
eWSuLuvwLOSMZlIIreBRLPmB5s0NeoJnQK+f3xQQo/+4l7N28MW+HkF8mLmNQgXdfsKT/sw4/3nP
fLKjzVmoCLJAEQNN5SkolBhOG67aQ6Y6qlnWTbPxlV8mBUwvG2pHQ8wojROuK2JqI6J10xzFon3h
K9ojvyxBvCx2z213JqDrKSSH0U315qfyGijqz8tmaBZV/N6LVU3qJ5DrtoF1+Lmr3NKamkUVDOwR
TKpoFwVt9OaCX5d1d3aPCwXKVejsT66sv1bi4UJQsjYHzSL1qJdCTndT3R7MTXu29rEQBOeeoJ0Y
tUWAmqXbeMAqjMm29GczVZD/u4qNzva739nIw6JZRaXgqME9iUwnUmGODg+Z+SOINGi9GBdr8m2O
BP6UvBVj99hDo2wSb8Up46Uw+qTtYEq22OS7GtBb9zbJN1N+55fbJNm10nbqeK03t339hpDS/qKJ
mKN2IwRDlbJgwNSvSnEo+8tCkTELGHiqRFM4MVxCjOT9VqzP7J/Pn4t4p36MF0GnRFKDwpk7qbe9
hnpOfBSGwQcsVM2A6+Vlu2mO2fV7ZWwh4xGW5GzVGc2mNp4uG+/ZHSOvJ00sjON+GnYtkqOXVbkw
Yv04MAIS1lNu0q4kXrVv/Tm+w9J4z7Y/qrutPxkd6PbqSYfbm+XUSJ9bf53Xj5cNyCwSKDmaqKKP
9FDXpNdtTQq2PXOdWzhb5mhdpPYlS5Ppu658KZELl5WryrTOHC0LcXGO2FW0TDXrY+PouLfjBjuA
08Ox1OnZGS4Xqt+USHW7WvRFt34nlFMq45w71VKnZ7sSfW9t6JGed5GMjzx08890eqnd2a40xKNm
bA7qAbHsYZf9t9bPPwVu7v55Tr/3mF9q9vj3dxf9wUJASG/pruF986Ur1b+oVsOt6GO7k1Chtye3
xLyERNy6Lben526pv7M9aKJ0qjZiTNCTVnJta8kZMOlSu7NNiKLmiARuRMZ56911z5d1drbv0G+v
xEmn0e6qWp8T/Fjo6RxP22OHNmFI9qenpH1O9/TPbe2TW9wcTOthtmIW0jBgXlI4WLSCMEn1772E
NYJaH5K0djLPbXRpEyWKEyNCE6ZUPzO0FM071Fclu9bzbc4LI7oXAKtl2XWZvaTFW6L6O8w4ViEO
3KHf/wAsty4RiTASpBe81tGaGqdORT7USB5o4bMZ3kUwTqo9CliKTArlNpe7bVtojlG9IvO7R1Md
2MwXECJOJk7KPg404K96gi0b1BhnEA2kMYu9F6f7Lq8PQYC6xDAW13Vz08vZwWy2jfcwDCRU3MDf
1Ym8leu2tnFSAeqq+SsSl6vCC++mPndDYT3q/U7mRMHCrEfoddqj7rW3rGyr+tLWhLec9daTFeqa
XSDwv8uRGD09IwvTPMdO5f4UGl6fUyqKV2jCI8d+ut2F4DdHT+HMgvqcwWsgbK5q+Q1pPZQnLgMl
UC74uOstvw2LTGF3FtrPVn4c06fLOj0LfnURi1GTTLArxk1nSmu1fUN7cXW68aWRPv79XQis06of
NXS4ISXZPS4Q6pnCx9JIz0JglY5V0UmMdNBtuYnbabo53qJOd1o6DuknG/bf3A9DBOMQUOKcGQR7
OppZZRaR9qXCbAXzCadqB7uWfJzj5FVr/hb0twLca1x7W7Xr7nFuPNORpdGbBU7s5qUG7WEexOab
kL+kF95Z5pAlfFMkfJn4Prl4qc1bpb1stufmY1JbD2nUEz6Vjf88fj89GwuDMIfz55jr4XEeUhTa
+NfjmfWzMMPabNGrdWGVbReMrjEhrU5Oe2pAyAh4i5zjay7cPLXZytcaTyl7/PhcxdM3KOFuRG1Y
Jdz2w/opGd8uG5vZNgiBlapDxIAne8RAz7xRlgZc/rhnY8lD1vaIAUXo4bnkn/7jZb2dLWehxr5Q
JQ/vRmqzTpWHAnLF6ZYXwsGf1N+7MFO2fTWIMJDdptq3g0oJCVg+dgmnW18YkDlyHnyfjC0l/c5q
QDmPIiy00w0vdHsOnZdRlMXXhOgYGV9LYbo3UXVH9Co9MypL/Z7dxVOvxJM8ZHWU02093hTnMD3W
5+FRnZ1EwpgPMf5i3JJMD+Frap1VjqVYhPZ27Agi5ixyuK7O8b8X0K2aOturfptPeldTFVaC7VRY
qwY1cjJtmogvUVJv1bRzkJJcF1VJUpaqTHsXe6vTE7Q0gse/v1tXip73COwTe+IHSjZn7oN/TuxP
jhd1tmurCJAZYrCsJ9N3g3bdxLndmtptRkYdg+JVOVa7TNVQm6/tMc3XoiiQqd4XKqiTDL8Z04Rz
8oUWnD7bxuZLKt5O+SH24St3L5HZ7n1YKR4IQk/qvvfdt7h+jOudOO1b1OYHw3Qq66dgnJOWlJYG
aRYvolQZM4TWJ1eRyPUccBuy8yJd90igiW3mgsJR4/0Y38JeSGusHKT7UH44PT8LQXbOB4gCDcpz
xGszDa5bzPi8aV/Lr4nl9piXnP6Jpa+bvTNGzcT2Q+euGL9MD/HmokbnnICqiuokwaTKTWLm0lh3
47k9L/N/n2/POWBY7cHcJHj8uKbW4ajiyPl3vb/yxTez/n+cncdy40jXbV/oIgLeTGHpSfmSJgiV
VIL3Hk//L/boC95WV4QGbaqlJkEQmXnMPnt9TKgLC2UTjeestpzSeAedRdN9h4YET9DWGTLDHsdN
HB3Mesar7GUyXkx9N0m/eGJtfJED4H0uWDe7x27NEi9SdzCUrcL/MlzKEEW9Btu0DdZqCAQEfpW+
wd9102GG1sc7i79y/X5Ww11t1Xup/TCuQLY6c3RFssMZrxX1DxzerWw8Cq15qnpUlOqJErsHXS6Y
xTqQE1wgqsQdq+V+nWU3q3d9eJmkktKj7oZl6IpCCINyExqkVnrN/DeW3Ep5hEXoRlPn0XJ2GJV3
2/S+oDBRrLUz4142RtN9XIu+JjyX9Z/akGho8ycLKoXh5GbuyeFDGe3AXOxBtfmzclnXA8JmjOVd
7FptQzhW1W6EYB1PitOPX4twkOPEAUuvpuBt1IK7OdlVVQGB+CNO79MMDRNU1iKlXzW3SB8HJ4J8
Jognq9iIU+q1TbXJpIiBqna2axFvTxga85XTgp93KPyZivmysOs25Vcj7rK+A4v3Nl2Vt0lFCdcH
BbtP5Zei3lvTn0TcdsmzXKX4T9cUGmN3EU6zOQZdqj134X2Ghr9ti3swmvHCArZoZUeTjx+CO2W6
qw1fU1W7ZV8zsygHonaxUvhLyqnJwSWwLdnT4ksAqfJIdMGBOfh3gzhpnd7que6PLD2qtRRAkYUn
YoDhgJKXrK5qPFA1o2Jkd7MZhEB8hiR3LPp0srxv28wesz9Gk5zUFfsspjkn5bTigGh2moMW01as
93wO0B+7U6sHaww1Cpt0DlLUIB3m6Zaneqn6oMmXznqM5scxPYz5ZVz8mT/213/XhKudpNM0OEs+
1aCxqqeSv4+PVjB4a+PTOW0tzwFIkVI3L6ae2nnQya0tk2eP42lEhxLTv9NPRbtv5F9AiVHVsBGX
X6b8CidE6d5MMxjD1yV8lYavnJ8ZUgDWwE6Mwslz4ZgDPsiPITwteZPiIp4VTgR4KD/X+UnOt4TT
QAdbB8wls8uoMd1wOhbFsU28Sby3EhE+JpoZ4RResZBxDXvlTB3Hx6B7g92+2xW/xrTkfGFSiuii
fSvSbTm0xxBUdAY7T5RLvwc2OTP0EgvWxiznTaGeEQQ7vXDSxuOk9w6AAHAmtlS8m9ojtAPXAN21
tMPjjHWZTE0Cl7wjcZLXS+ci4oK7XbsKTpG9rNVW6yH0Rfuhkl09wshf2+FwD46tcsAh2TO7jgAw
FRd9z4L7w0ZkMOsHw6lTMyTZ3HJohrhzW5RGEJiss2PKnduYQF4zO2FNxflwtJKLpp4N8VKY6LJd
BOn0xKQhxjvh3WjvJIzbI1W+h8gWqIpqC9lzSl11RelU0tslTzfLh6xPNlYruNhHeBiklgL9YVS4
+XBf1J/tnF10U9uleYU5fRooyn1oQmvNWhuMBgbl8MXgmOjCBFJUIx8dXGt6tCzIgp0KhuxVbzMm
W9Gf1xG++vNTTjFlqFo3lR7w5cWUHeiq9TR0aKBYe2akulY8O4Z5yrgDVvGewJGMGsNJa4B7GEsK
OH1gdC4o2kFH6V+1T6qELq9LNljFa8ydG6PLvAFCq8xtlWdLfwjl5yFpTzLWkxHzjhayDlmpfaT1
Xt29RSN1l7L71YrzbwlFn2EJx7njEChX2NG6AbCtsMN22KRi7kRKv23JmEbo4o1Yv1ZI4PO5sUVE
EkOuuTUQv7jJfLV7XAD4WkPoY8/vtmvi4gsP8Wbb5f2+BrMW+VBvbVZvOT8ADHLG1CsHCD+/JvU8
NM+6zAD/nVC+UEIV6p1GwMNvzFZhKwKYp7uJJ6gJLdK3q2Us4G8k9Zlylnhi5OEhqujJy5Gvj0Hc
emZ1Bgcyyc9p8qCyWOKyp1W/C2VrT3MMK30gz9nbXNU7NmuLmTNBianQieivJZCWoE/lIOXkG5Un
xbhfO8SWuZtPTJ41L1XIrKeV8U7bKTpWJfTCRqWsFnuGPD8mylvZ7iSBcm1cu4VANY7xMlRaONAK
01tXf2ryVukI+uptpd3V0Qe0U1bEAROdTdps+vy31O9SLqmKdoiltvoIDYoJBgAoYfo4LYEwXtEj
zyiIpEoChiTbde2LBtqr5AOPf8ea7rTOjboHq/nVmn4xn4VxN8jJtu/vKfZwhAKf/lhVOLstZCZB
CPKVp+hVL987cqlYainSGbuRLTatMVRIt3LKVPWxLCVcFSqCr3YTVQvsWz9fTtUAer5k94rdTrpI
WRWABkJGsfoh3EEpirxEuzAMuM2j00oFO+82k/BHx8MQ0Y5YsfolCp/gBaprZqTh0Bcx4FeWC/xK
y77uNytY2rDrHwcO+e6uyPwlOquKO2eHK7bPSAIRMhmfBq/RDNYzwFtRehfFzSzvNfVpHc6S+izl
FyUfaI/dNfAUYwaYB9UO5TPUPMgqvyZ8MFKOwyl+AcXZlhtaSZg63Cfjk8DZ15o4qfc1/sdrS/GW
92D0wyqjcxShpU6Ffdu/R6PAwlTtaWy38hC6KcKySvRGi4BsBNg1HM0cwOMVGWQSF6zNWW7BGzXh
KS/oQxC1FFnmYi/sRP2W7flk1PuB3amq4QBFkRND4RAmzZGNiVALW9Vy9GRG44f6AZ6un43HdOoC
IN045MFmTXzmyC5Q/uy4ozxL2zeJvwBJZ/K+qP5gFSlIlzze9cNDWAy21rz2a+hF3SVp2IPnY508
rwmWuGvrmorXU7ZWk9eueEllH4IlR68/MF9jQqisIo53MMEGXi3VBGk6/WrTDYNKTlImPESgmslh
VnaA+cWyHnNjs/YngMZuk2hBPuwrqzhJ9XSCsXUQMAaaheTQ4CnWo7cXEs4XfTbIjP4wuRzMVXdf
N41ThyH0lhwqav3Rz81mHjyDDx1arVOFzaGYJpxx7wgO2QpMH7WNnr/LBdSuBEB3L7hd1fmS/Ij6
xy6jzFnNw6j9lqVtEV7vq3LpoCaNrKGuz/Y9t0Anw0iEQE9H/KSDUgQTnX2snG8wb6nvGzBoqUHw
ECtE2I0S+1OmufLyW+CA03EDHtrTEr1XBNPibA9GvFm5y1cmdqyt50ETAdWo1wVgxcMm6qxjz6CT
on0aLeAbw/SgI/sJuJF+AdfbWs4Vi5XW1SaX3maYKXp+hbA50lGCWRhqstf2iS8lujd2m7Zt3Dln
mFC4emHssuGY6cNDqn/p6iXU77PiQgDad13QVpO3ZiDckZdIDRznDSYxjj6APVgBUqLWTItjLmng
GGMgrtpRrTK3a4gNK3lT1IvdrVCIAMe1TR50DeNgmsTSqByZ7blXuWsDJE5NDUbtc7Lw+oMn74xG
/aIYJ2V+qpdfxAybUZzegEHw9so+kjKHuRQ2twn91sdSB2KkeSml2FU/zfBCJZlwHtCNQVgOW+2S
gPPr5Lty6lwTtvVQ945AQDXoMyLtiYRgDiTjJYZhtQ7lYSw1e4ln7J2auxa3yriVLqrGkTMNdtdk
e1kpyQUML0r3SQM8kmmt3HK6EcxWgUmYDlaZJ8paiW5aKEWJ4RjitgGyKGe8QMFNaTtXy/zVmHGV
ri/LcG5qwKZZd0yM0inMeIOM3BFwvzB5UQN9RlpjFK2vNPnMjVJnhxHDb4XbvArrATjOU6dqrzkb
aou9jkRQtMpfPYN+eghotyqg0Wy1OXcaJohmiwgfIxpZyz2lmO+zdQpKFqdZjZiwDPZIJD9n8QVa
3HHtMd9QNPA05aduVGc52bfVe6eE8LRlDq/JhS+8MTpU+vGpq5hxMvd1JtiYUHs46ZHbMudWBVgb
2+HXGCZu2D8PurURm9LHvnyvWDs+Ry69xFocxItvzZ6izF6I7dCoBEth/klHrHKs0suMGTitW18n
pg/D1PvV4vfG2VC4cKb6ygmh+jCcmhrU93Qvy0vQUwOqRNPGic+fE/murYtD0yOIbJGwmiSOtSuD
7tH6p54UMdKfo7hyGsTxRI4AYT0zqrxkNRhXncBLN18G3uD21LO1GUN3rOsH3FtsXb4bquQ3kMTL
wk7DFGTZBMkKblo8FAW+yPOhlEaCO+zAJXbtpJvLbYGxTK9UJ8vcA+NyMNixJ71kZqtCnWxuwvq+
a49TpLM7/kqs3xjz1XaNkWcGd9NIyICSHgk/uziewMognSaTOs8Kcw30si+JlZu1ynHCY8CQFJe1
FdTrU8m0ZMTBq00P2Ch6tYlVeVg9Ttr8KOLfPeQZ4MrrYGPQSUGu8oarYGfzcrCEyRsnWEv1AaGA
M0yh18SDraePElRn6Cjgw8gnSCSndHUgHrtzWHrD+mx0hASF6hS6vrFSEJWiJQDVrbcFW2XW473f
zhcI4DEOTb3baOHz2mZABuPTCglOFrdill2s5stsVFtlgLNTZndlPHlFaz7PqtOTLCxmd1KXx1U5
l1O4X3vZA7kd1treCu9WkvI47oPQIguOGlfuIWtpSgCLFfzEeKgr9UvFlR6X/qa69IpvlKdI2uEJ
bVvSq5w8j/HdaMW21R/Yt1Czt8kRGq8zNANKaF/HWl8Xl0chTp0wlJ2syi+0uYgfQJqZdQCs/k5J
4024WNs+i45qMflaJH9mRKj6GB8m4xnmJd0qIgaroASz2kmr+FaROHDg7DJj89ABCFvxDhw8mwu4
LfzgiMtANBDXKQoOPEVkwza/Nnl9PRT2oX6CMG93Bs3k6XEw1isfqqa3oQSRchx1BnCvXvbVbOd6
68lWZWtm7WTsdrIqnRMhPk60jCfRVRkFE4h0iogZJdkVZEADi/42m19WHu+bLrOl5HdfJk90Zc5U
RTBvkHZlzAkHtfxkqu1j14cBcjuyhYtZVec6vkvn+2ti6hQEw0mvOOl0zEsazDCV9WlxTLUnPFvJ
i/aR3p7qkGNgfccW0TFKBbSe4K3mW0pNcWIVUTdCj5vHtMjH1c7pEJdvFdhM9VrJie/79j2lXKOr
UOrr3G2iL+gX1LXgm7PWOozqF+V9RhgJH9vWrY/QiB/M8UqhDbTB3EDGta1GOcSZ4tY6QJvrKE3r
xYUWFJbXcmXG9HVFtwudsdHqExVHR+Krx0o8iMxNXBq2no+OJSS+TulNHVUSfNYEWIDeZEZ7vm48
WyXqNrgVaf1LqLdssl8rG2fPyGcaRqdCGDcRQSuoP3uQMhTIqSMn+ddcw2AF62yod9eyiMQ5Nqn9
QypvzOZE040pGKzNyj9J8w6wcp+IfSCBZJSl5dLEhWfkX8IaaIXmy+E2N5Vgji0nXttA5KlNFeLP
WdtoRA/kxpKyevGysueJyrYxTPLayk2LaFPk46W03kppOFVUozRNsYeRWD0STyuX1jPe2oFiSIxf
xboTjZcRiU4k/KmWC2UNUNOaC34w+Wxl82BRFcqM09JBHSWmKie4XeubrL0X4W6i0t5upr4MOtXv
mEUWsmNGJDd2v9JyW1HEUAdPE49h0ts9stgp/l1ipJzGul2zmNpE9df1ayZgWckuZ8y4le6QQWpu
KBCnmCppjDtRX0O2PZ2LSXhpMbYcsvKUsk8Dv3OIGbZxw0SLtdpSihytvivH2c0Sxa7IS9fZLci0
0X4fotE8GLGyKQjhCh1e4fxW9MNeDM91AkG4PFeR6QrN4PbWu9qpuGYlx5TWhcj1RqLO3R+3vZqd
r5jMpPwqzNHpw9EbG6K/qnOzcXTHKIHrE1KuBGsfbiwzMOlx6VB9EiPfF+1zXUKmX4mtKm0/mIzU
wFgO+2seqR2beNlZncNcgNMaaNP1whFypCVd4Szo1K1MPdQzm7jV2nrcecCDKTVJDD+AyCMqmBuV
ih1CVIArzcgD2EjMvTCpTOTUVn+6oXw2oqs1fXqOFsMTNXYN3XK1JnSLeuJXBzcG+hjL02EyeVCK
7BAtp1nO79NmvrRzyaQ9m1gq+KqUBCMA2JY8yiqnTcZW1RpvgA7tBv2LyuMii4QhAlRgmX1Df+mZ
y5IE6a5RrWcNVxeqE09M6YJ6B1W4Wk9ZOW3VTjr26nhcwjnokNKKVLZlYVvk2O5TgLz+eqoKROOl
Z8xAGEdhy3EIvjomxyQci8Zjv/ye781e2cNAfZUnpCjAPql2TX4kh5R0K415YOEhHiixtapoSxRH
tFi+iK1J9NuuHPB4MhhjspmW9kO06qCQV7cRGdkr1F0hCV5faUIwFW9rqO415AaLBrok8+Qki5iA
YvhfBH1cvc4wxeVmOcmh5JbjocKkY35VjNnOwkct+hW11m6osz3edq/xys5tTUG7Lg4MPi7hxRzB
3UhfzfjSwOdQY8NbBSA6fejFWe0V8nTu2ny2DT2+JylBHeCOJYm69Svuzd0Ul+/zhHRXr45Lo22l
rMVRQoTRlxo9LSn6UCRCExtRlqKDn3i+Fm9SBcdoDoI0HZSWe7w8RMvBFM5zyle26eIidsToKTW8
SifMt3owBSZeFTIEX1VrgbmsotO0dxoeboOQRgRRmrOGp/smWb9qNajbGpSKQPWtI8+w2t6HcG7H
1pPY3htpdSc0jWddqcvdQv268TtsfSIFNdT8YBGudo21a2uZ3IwnzBxh7q61rSdvU/dQULgILXkn
9gaVzaay+1YjZlorV1BPabaNTBVzIpUHoK02snyngu1Fi29OkN+BNHgggHPk1PdaxBjLWL7DnXTm
bPBjS6YJNvjXPwOL8eGjbhv+2dMkuP75OisaVqu3EgxOkmnXjKn1SXnNe3BL4oWLQSJEhMFcq1c9
9lbErgUUd0/A0K3xnSEPtqDF1FK1rzmscBfCiqYrTNDuzLToF8YZ3Yy2TrafCoowLaH0rLQPXWUE
89TaE13ncBb9aKD+ZJ2jRHFFRC+D2Dj9MjyAcnmvLeYPWjD3xVtIy3X+0tpHI/xYB45JwfB7rQ4a
lXIwXh9j/WnUj42xK6yRM7fz2uk4x6XfDYmnDGfdFHyDX6/XP2TH3qjVu6Ebgs5SXcxemaGwbAKA
fT/AkTo2bRpEy1u5bGNtX8iFXZQHS39uxM6rJ8mOVtEFvpmnomeKzGpKspPoBqP57x3Pfk2JF8Yu
yQBxeEXBeGGWQkL1JcVBIrS/klF+ricN3m0xBZS+7gtzJ9SbzIi8qd8u2vouEna2c4/RFAOQ0Tac
NhB+N4OAsWcp+nFClWoY/FDSfJGFsHCzh/hzzsr3pCtYYbkr6BNH7ae5zE41m8+Jgs2kZWQPZiqB
wEZML6A/W1P5iCGMH2USsfVunPYcG1se8KBvxW0rsQ9k45fOLlV19WaVHiPQJTrX33D3l2SgxBga
7mKq730/opRL7qxIt0Ha/oMU1whR+i3g8E05moVriKo7r3eAgiTHotwHOtUrleSAa8sdzJjD1GUH
U183cSJvQ0HciKVJVqce4qS8kxBy9X0XhOQEY6H6TTZu1BHyCG0LKT9GylO2vFTph5V+pNM7vGRX
wtskO/TKewWx2ujPkXaa9LuRnK3EKziiEknBRABIm60fafdiLS/Z8DUzblUuJ3XcUMNHJiiaPhVU
JdY8PWNM4XhtX7dSxAjmhYai1Ja8wiWS70yqMpa4FfrdPN1l7TGqT2p+lOJjcuXOfszy1c/7gcfQ
HevMHwThDlPQkq1pFVMnDxlMzqblV8xgZ2ecRu2cX0/AxybO7hedhLQpvLwZHW7GZ1V9tJpfK8gb
O07c2ZtDy5sTh53IxMElftCJdzWK8GWMxyeYcKV2VqQpGATuDJUEjFlZZafkp2t6uViXTDi3A9Wj
8iiEyv2qtAeNIy1SaQVusCWn9RZ0GmPDRP/rRZu2YfGFSSlyi8MgfkhCtFEUFtR0TFOvE57n5Kmd
HVnaUSoocY2CFo9PTbeXtaBWLLeolh3pf25ev+/9YCgnITl1/VlTsS6h20szLaJ6uZ+yXTmYymu6
ygHTRXtA8PJsHZThXu1mvJhLETca632ohrMGadC1xndNfO5jySfT8iMrgXgI7qr3yv43e/7dGlkb
VVCOV3ucfLgz45diQNg+PAnJM3zXon8wazeFyarGO5PQfKMan8L0oL1CkBbazusWNejEk1ScGeWn
reF0gTkiN428KMSwp1Mel0JycvbjKWx4bk9KPt4l2cnoYg+D9CCXw1c9vovZEUQNgx9iRBoGJH5m
YpdG0G5JZwqAyoP5MAj5VlDIf0TeqIbM9IhS0hMHqpLCQx19FlHxYTWVt47WQVRg0MrrQa5pPYOz
dxoDbS8GrDlxOChpT2P7Thpfp/kICSWhCvCQkZKqZepPPQid3hy8Nka3FCuuPD7BBcQnuKPnvBf7
DxnqN7opW6b0kVPI0ArR7SXhYa4/Gb9qOmoZNT8p06dhqh7M4UESBe9HOoVbjzA1jrp2mBAK5p0r
lPTv/+I99o2o4h+XgI/3+6SMOuiv/y+di4rzj9cF491Yx9r4mTL+1hZMTBKx0hZeN6WROWzEHwom
r9TZ/9UBlSDM5NpEAba0mEnzFf1FAPbdgN8/M/f/cyOiolFmyMYcSoq+TZO3URg9SZc4Y+nIymow
Z40T5bJfWH/McH7I486G4+1EVutGjLyXv/Us+8u1fPed3KiSmPLX8vT6GRuN1pSb/fCrvlEHjdmk
m1nFVyIWp4VWFg3wnz2bN2pCc9WtMSkKJoYkd0i95G+Cn2+kobf2O4nSmlkoM9/MYVNqRaCYJ9J2
O8zXv4h/vjGo1m4deBIx6oUxESZcTCnXNc6w9kFUE2PTHB+lrZGK9izAIFSULRnjPoFar8ov4QLP
ej2XFr2VkX2YyogUViexHc998ZdJjW8v7Tpa/j/PYz5mqxhHKI4Lqt7gYplV3+A9ENX1IRs+6UFv
m2FT9k+ofVT9WGOhruNiITQGNg4wu8khyISgAh7C4lHWfji+e2v3w9dRUUywsKktXGrOkFJ/9AhJ
N0LGxiyGrhNRuva0Zhf5z/AzX3ZNutkvpqqtjHblhdVA6G0YPj+73uvS/Z9vx5gySRUsHctG2REV
0lD3Z697s/SNVs2aKWm53EV2I9SHGmWQn730zfKHiCeX68AkYtnvxdxP5p/t9Ld+PjE4gTIal2Uv
fawv1ed/X6zyjZ7wH2P//7nBUiILhrYYbMcq6ixkHqN2daOlfDKvCY3r/JwUCiFgeGcJ1541xiAt
/cUpP9TqKy0IQTio6S4hmqhTsFiyuqUT4WeQcpv1sxyxlZ3m07U7n4hWMEq/xPB9bO4tWQx04TGO
RgRRO2nVsR9mMRXS/X9/rOvi/Re96a13kCGnsSRT8d/n08OCV8nUjrAYuulVqZv3pOYjxuH8s0f0
1udnybRCzxseJSM9r61vmM///Rm+OZ1uLXmUUh1KSU3Y7aNDlV5zhf9+3W92+1vfQ10darw2uTej
ULERQ2EUQgpLJgTwvxnE/jOL/G/3/2Y3GFNRERuNNZDKsbOWd2V1ENXHanzrc4sqY0gDeTsqh646
GPlb2Z051qvypREEhG6ZTRWT0nXuVM1HMb5ZwkNovCTyK3h1faFgC1EDEnp37VoK2OxElHaq3K+a
Pwp9UkjYulxznD8l2bOWuGiZbZOWTWoFEuZLRhM7vXGUh8CYLiJ1RPF3kt5p0oe1vlJ9dsb4LM2X
Vb+y2C5Fa52Edj+np6RCdlA1NBnfauo7etNeolJBF4mCJ7rHztBsVxi71cOsim5dPI/hrkGfbe2i
4S9T399pwm+tHnWGwvp0wJPo6s1BMojwiVYN3prLTKFfR/xoOVokQdyo3JpMWKX4bkXxj+znNPFm
v+xmqxImBr32c3OMws30Nyn1dw/5zWYpV5EaC+gH9sOX+Vj/5Uz/blMTbwKlJREqc2yQ65fjiwZe
FCko5TEH1y01YvK3oxw3tP4cSa606LYorhCm6UhEhlt32zjbku1PfaDlC0VDbjZdDUOTj1G1/hKT
7mypJWoD/c4sYxdnwUCiuDwn+jZaN0WkOHGRHBbqyZlyKGCzJMrfJru/u1c3uuxezadyzSRigh0O
BNPPXGjUWxutsaOb3ca8bHKiG5f8zTHlutT//y1AvfXQusIGsqLgiQk12nKfDE5s9PZnZ6Fq3cx5
JN00tA3ec/tkxYPBK9K/BKrfXfRNeCQJBRPXNa8bR4VjjVQ6EJNMP2MnqrduTSK4jkIcMC2XPuiO
/ijbUG+9lTpBLrt8ZlbE+BU+6r//+4z490dNtW6We6ZHnTAi07l6k3Sp2/0s41Ktm+WuT10VTtc7
sP5aT39z+vj3A029tVEqBtOy1LAglrOaoLXQo6NBMkRkEmbv/ux+3Cw9NWVDmXJl3ldvg1v++dGL
3poVpbgxi4nJw9b+agyPKs7PXvYmoSnaxLDEijgRFSNtLusv3gzf3GXzZsnJWtQKkyyTwinDxkAA
XES1Y3RKoOR/M+D97i1uVl8m461posTFV56mxJ9Rv0sB1VvZX5yL/j3UVc2boGQQ01gRpJ79c5kO
czTaVj7tTcqZi3xhmOdHYbp6a2CU5uqkzxnOuXKBzHxj9ZH/s+/1Zk3KjToOSycxU/8cPQo/e7DN
2wWpVjRsRVoEmhRuKeoz0/7fV/vNTmreHMF6GGG9ec1WkmyTIXIivqri0vvvF/9mezJvlqNsgRQu
mHa8VmuncbsoP7sbt15E9ZJqVMa5xV3nL1e9uP3f1/vNk3drRYSFQSPjH7aAhEMU3GNcn6GZu2uW
1AvV9S9v8s3qufUFkvXMjPqUN6EsetV10F9QUX0p3c8OmluDIEWDFxJ1eDroTZfYuiq5FXLD/75B
33yhxs3SjDRTygaTL1QLcYPD+eEvUfN3r3v97/+T3Zr4iRfLwjXLmjt9CGnw35f7z2f+l+DGuFmL
aj9pVmZN815kJmzBEzBFkzZHhxR3VmH+XKMRxSNzRR2zGkvjCrPICNdWR3MpyrZOOyuvUHOdddlE
AMyYRxMHaa3Q9CyCaX1Sy+Xa6d/Hpuwglry6gyp1/GQVqmcuelCtVGWVQNJHl4KZo2KhEZa/r9MR
QiYiVXhbSbKgORx0DPvmNd+rYo9U86FD2p3o9M9xky2Md1r0nkSWFVHq02m5xHkZrPm8lfvW6/H3
M0tXWPVDHi1bK+XHwx+NZmr/tEqRHzOZNBaXDj//UL03ZZQJhcw86hMGdqgLfv/3bdaM627xb/f5
ZntiVFiSiE0nnLt7Zm2fw/lJQ28kIKCszIdq4f6Eb1MqBLKlbBer9/us3S2dTg9jZ/QLfflpUxjH
MsS5HH2qinP5bNEqr+3R/LxWJbJq1xoME8lVcLUgmRUvQwYQiTukgkGkMrDDT5f13GSfqfzO6AMT
Do8ljcNS3az0nufBn1V0LGuEvaE7NYWboPNOpo+KuS8sjBy16+wcsbAxz8wBbVQp9TO6GyuipJxG
vfYJNVqf9srwOuZWUJhToMUUSVBoL78r+XcKqWSetim6DOnc575gobuhZ9tITltvZ/mLMr0z6cNT
1pXnWuj3S0ZTaaRTyZByp1ROi6QsRGOSKXjATs9Lh1J6vCxI5qOCO5GeDHpyDKihkcIFLcF2Xxju
u7hBA6Zu8lh15kW4r3o0n++StNgDyWYdV362Zs8z/O88ea7W2avavaL7lUivHj/HQWpdgx9OxfMK
CnnSpjuBCfJG5X+WkxGFrCC6CoLxYZFtlkGtn/DBsud6o9e93XZ3ADScMhk8Rf3Im4O2aG6ql44y
SS9l1zCmiCadqxoT5beOjTuoqU1i4bo+jYMvrpCtmUkp4u5+buqr+kvRuvtl7F2TSYpBFlx0G8Gc
XNBNG0Xp5RiUG4LkTMm4HVHhR0bugJVca7AT8boVGLBSTwD23Bw5uqVlgDJMR+ISNN66QckyRkix
rg1GT1ZDVw3brRR2/jjpOJ1aO4lRTyucmakqvNjoNwO9tj6JvRyxQtbOQaN/9WPoJ4m1KfHWlGPl
o4yQTjOgFdGgNQvR0xPZLfOHpVWuFjGOLmDt2+anXP5MjMvCKANFUodyCNJUC35e4ZjG8H+cndly
3MiWZX+l7b7jFgB3TGZV9yHmgcF5fnEjJQqDY56Br68V1O3qTHYq1dYPKUuJZDACgE/n7L32vo2c
5XT2Hc4KMdFzGpQ3/gyTiQ6KszDwIxjGKUjaU0njtxrXmXyeiN+d4wsP/F234yB0Tb3syp+HCyu4
taKPMcStaSFJKFG2O8VylPfmMBwCvaWiRF9UbR30FvzqxRhu6NJ5gbsM0KAjCwoaIhxOg2UiF8sR
YVbrIZ3vOx9DUIVs1JSLnDsm86d6fDJ5EpFGjTQJVK+WmSqQSmWLJjSW9QSDhNiXOfAWYniCe9zE
0VKPWEwylKlzthnEwUTm4LYRcja6liVq3xQTwFuhBbbCfZWIReQJchLB/GU4G+uLeBo3UKBAD64T
faczH+HARy/8BQk1VnMwcszp1InGnhveu0sBL0iYtw6ua4w74MNt8FmN89oU2Saim+En99l025gI
zMNgyc1AY3W0cQwHOXr7gOeYYmSrn4yshkwk8GLYu3Twb0InuOu9I/KtDNlzGR8GiObluHFr99Qx
QXvNs5HiCdR4ReNmZZbAmhO2VhC3aJugnk0jvU7b59FhfHbIdEgc6cUHxMalbWLAmuSqdN4q1K3t
+NiO+daMPXqvN9oHm+nvEAdZrV52EdmRZ/Njrw/FfGWxhFnxU9Ohik/eAlfuytJFbljvAs+kOtcv
CqycqdMvDJNBh+Hnys1uCs1jPDoLH12/Geym4KQ84toaD2J0sezbB99CvYnGflXo6MNM0kMY3WX0
1xlL5wVxcBBAeU9yyJki8/Xchk+KbleLLDgLspMbvvohUngeuBb93EA+zGJCNFQyRE3/MUHpkROh
U+j52q3MhwxN/JRhLx5z5uUkeM0MZsRo1PU2Hd2V247L2qH27NTFS927+968QJQaQYuB8YB1GAKp
m29EfGz7d6s+xenJNl/8YdwkBavySFOyOSNzh6MtWfa/T221b0qx1cktWsP1pPITJ4Cl5L6RBlPr
O6eEyYwNsA3Q17Y0j1S2s7zgVNunvn6v6MiHw7IFXu+2cAzDcj35e6ceF5X30Pqv1JZWSdyvKvfR
yX4I965PXsgNW0msJCGbji5/9/AxzCTv2I13UyfXZUNcSniX1I9ZvGFEbQfFqzlpfAr1dD2QCRYb
Bz14aOmYgdHgwlZd0nHBiIeqSScNnmD/0OTmcsgQD2RNsu6SW1W0xz7Hp4EWx0XmXaHddNmZcJhy
g+BFTbemztHhImAJo/twvuNtrExER6bfv4teXdTmjSEfhnjbUhPGSjXGwz41Dp6iJhycNC2kEhH7
GZeSTd63rmDF6T8KvHnxlG6ybrxoPaxuAeO3elaBtR8juqwNyk6DhzU1TfwyauHQpDtH2hrxyFZ4
YKN263S/I+j9gmkh3S8nnIjwRIUhZjgG02XbWKuYubmpcYZXP+SQbHO2Vi1Cl7jOCYHCzo5/gPTf
degayyHC+xb/mO3sVisWN3VXZ9kqc0L2efaqYHgmBXVHf992PaIrDO9xu6wjY1d3BarwAK/mXZCi
DM2LjdsiqkIY/PdbLvlJ6/mrLdeXj1W0UafLqKfS26NXTHG9A6+pbiK72zVGtYqZjHEa7waxrcr5
wrdeav87GtiFnborr+gX0Yz3EiNWicpjTBwc2VckjCxmbBHDjIHUWFeyOyIrjMebpEzXJch5V193
OabVxD42Zy1hyQaVVl8rccV75TLN77V10wI+mNth5RdibappxVn1e4YJNdDzJg6hUtE0mG4ITN8U
GDnj/YBPLG6vHVRMYiKDyHzoQTN6mEkSdUqjb0hpnbI/DO5twjqVDPk65Czpd94p0SjSqOYrdlYY
2OgzFJqYxAHrdHOAFGQtsirGUr6psdwPdKdrREFMB3P9OldHmD/shLAre8WTaYC+ppR4xtB2xoVT
hbctE9eEE2BsNkF1CpzLul618Y1dzDsz2U/c9wY3lwpRFRvFTtjhEnEa+4KDKrcq3dtDs3TdaDUz
nTkeek7MFr5EnG2Va+lf5UzKZtUt7LZgFkfyiZFIvMnudshuI/xnVGGLc6k6vikRykHMCOpgE2s2
oP7WcPGpCfMiTi9n45UlA0XmsBLsnMr+dkrok4YbU51mFs+6uvNnfxXaW2NcDLdec6rGeaHOvRbz
GM43dn7vWdeOrteEHS8kTfK4O3Xec4MvM92PTGsu22V0AotPXTw8Ac19n+NXH9iExvbf3Knh0TRv
ovC9r49x8qTwVsc8CxnPn3Auy/A9qPFS8cLJfVHH58Rr9hpMuD7WfVpa5Cuo0L+OcOGMHrplgtDW
HUbEOjPvx/SmoK/ukTyA0HbtZ/Y+sK2N76pbQrnXOjgShOHrelOWyO9t+6Iton3O6UchES9SF+UU
tyeYaBdUj0Xzmqm7Jn6wsuCASQggoLhXY/dsmOUxZUgX3rfZHW96sj9JXiDmbZUTfNZQf+qKe9ky
Q5gYGaLioFB/ipgLgFs6NsI7BF7LBptob7IITDdFpogqGxe9upxI7yxRulVvyrrt7WJRY8QIPPgF
8sEBUJvFuGVNfSHLhz7dduNzoqdV0R3AlZ2DQtm2osKSTIyWOOUMRVHekDq8YJDhgcfHTHQDg/3N
Sm47thcmdz94wN9F7kg7vNXqKOgK29eUS9jur22ExO18cuRF3I9b3w9WEEBa8zixfmTyNcHpMAaP
0v+wiPRz42Id9sWtJ8OHHLN2DGYEBkoLBn7VKaTxESuQ5vwZwvbe8o9WCtRhiraZ9U2109of2Qag
Cl/Wciej7TRUONmPFk3M1OXs2zzppMAQrdHNdZjawTD0zYNvNEezIDSmilrOzK7azWyvi655jgBk
u0GHByvaygCQAV0iFw9i36LzzNp1iOugkdW92wV7mPqXA65+b0LVmq4yF3yahfHOCpYDETvJ+Sg+
sBXC/d+51w7m/0hdnl00wFOUv2nHgN4c03iIWxmwQDZHGwxNFWeA4byZI1YvMMZNhNw3D8eVj2nC
aw6xeWEXjyMFNJFOGEXmpVbsyPFyWK5/W87khJzvZzBt837X9PvzImSn1Y9YprtEiSWW86VfY4iQ
dxMlhIxqk4Ela07DFYYPkBX7uEMG7e7G8dAk/pUnM4y18UkIILkposKqXUfhNgG64jfZrbLktsUJ
E9bdpZLiADdtO0VIpwbC3upxN0t/73XmsUl5HpmRfEDMg/NiYPtRORNUcxsi8K/r175WGy9D33xP
Zk85qYsp9+5SPewsH+UhIJzfLGe/qB98KRTiXOJi4Jk+ThgL8UVH9cffv/CncukvlsmvqOLB6t1B
2tV49Lv2gcnsUoHpGV32oQIwBBlRE/t/P0P06X+Aa2AP4i4xlx1nw7rSo783m/kx8n8kQXgZqB9/
/6Z+UXP9Sjiu56BCP++CDUvlQrMJOkuUh7L4TXX0U8vzV5/5SwtAar/vq5SWXmmKVTubD0N4yG2i
ioYfsXEXdhaN+b01oDRuDwNrYjcll6l3Wf02fvczT+2v3sGXDgGA8sLlGeQTUkeZcdjbU4YfpFqj
JDuoIcB1QcpkcTWSoxDjdG5YqzKbVSa/aMsjUtcRqoJvm/9/tX73S9kywggWaxrjx8jYWsPDHP+m
vsjq+tcPrvulcOm5Of4N1qsj5vtFRcYu1Th8iTukEXccnjGH5Ec2QER5pMucrn8ef6tSQPXWypyb
u4IVZY7kqsKkxlqwllilR3wLac7x96YvX0QoN47bbeQsD1HZryPjRaIQL4R/FRTPQ9kvpzBeZ9lj
NXvLQeOGK/dNc6Gmx7ytVtCNAhyxVntVJ8kyAypSU2iu1LXwDz6zKXPasnQvcP5V1ZM2O8prsG0I
ExoxlDG7NwWGID0vvfIFVEiqcLMd2h4it7lCBdJlHptHbPJG+xQxUY44jsYiO1cSlspoFmfKQNWV
7CredMRmUSPUBaCRtjhDI//UuuPekCj6z6SOtZ9eBOYaE6ucsStWl1Gxbya1dCgR2tQhRpHtEkBc
mmNB0WKmt/ay1AuAbnhUi+khaYtV3UV7L/Ahbb14gm17vNfVoaTERtRSHL7N44+8CI8lRp8qQj+N
ixFCiy22znARgKsuyDWgRXYxz/FlHcesxuzbWVUHK2GsZKtwxAE+YGcMt2oTOha0KY9bjfV1fEmk
fcqLH6Kodqk/rdLu7O4/lNF9XM8vemDz4+IbdK01R85lGbPiYNNr8vten2x9QigK3Eklm2B6F5m1
nszk1ms/guibtKNVOQCPyzwKHwlnLb2obXM55jujvG29cjWL8sfQ5LvWmDmzvXjyiJAcu2t7kQmx
hmfCQV4uoSoteje7njGTD/iN6n7cDIWigJReYHj7TBgPo/TFR1gQpQWZuc+aAnF3tlcCUvTmhDKS
d8ysy2g+tewe6yl8cIynKamPQf7hRbhqnWw1imo94SvohuBSRuLQhuI9FlQgEG4E5ofRC7zHxGo1
DtjakqD1pwTfFnSxrtwE8DXyTF4nnvmbPsgvmjnulzWl0knPI6MGdh09VcO7MYxWho+EJMIdN/9O
4fCLufwrlxtaa24DERqOrX7IiBl2mosAW+vfLxS/aIt8xXMHc84hhZ3UsTB3SUhg3jj97vz41/OW
82WJ8EIrllR2h+PYnLr+jhXgNy/8i+7WVyauG4hiyD0q5R14iF7NkMGAyBF2nJu/W95+0Wxwvszm
jpenjZ4dbixOjlK3ZAi6lMsOCciSOHmIzO2U+8wz8TKQ/m+a9b+6zV/m+Xy2TG86f6w6ehPeeWeI
pw8EwN/f519dtC9tKl9HUTZ33OfQMUkiP452iwEVCN3w/e9/wafN4C8WZMfmOfhDgy1RLUpaR7AC
utN5pt7HdXypS/luhRTpieaNmVlb65vXjxxv08tMPfs1R5JzEh6GOyhLq64EHBZOO11yojWL98DN
9i1+S5p3m7q31kmSHnN20795x7+4y+6Xa2K6U2iqcqTViMPQjWgruMXFkN7p6GUon8OxhbIWvswg
uSTQj0DD9PEMkGbtwhhQdZVYOxvMSH5h0lJ6y41vCRD4v39v55v+FxfT/XIxG5VY0OV8aonoDllE
JuqDf//KzvnT/cVLO1+qOhXnYKuTPAltnlxnzrStsnAdtMPedqdtgS3NsMpFU6QrwPVQfqBx5MVj
gEHIoqgd5js/GZaJ+2olKCkLcaDbtFARmtRkWXjvYcLMre+qM6iEsqZlsc0gE9TEITzAggobcFom
SDeld43frkX0otWbdso1/rhdOenHYhp3GrlxGl8Lmvk5Matd8KqUXDbBNo9BP8zjuxzlLanRVAnE
b67Kr4bHl5l80kEUViD5j1ZaUARJlyPAYMLe6OT+W7/+H39KxGj+9Z/8/VtRTnUcRu2Xv/7r8q3H
0l785/mH/ueb/vwj/zrF3+qiKX60X7/rTz/EK//7N6/e2rc//QVfWdxON91HPd3iR0/bz18QfhTn
7/x//eL/+vh8lfup/Pivf3wrurw9vxoQzfwf//7S/juupbME/T/++Pr//uLlW8bP7fPvRf7RxG//
1898vDUtPy6tf5pWIITt+xBR7fPRavg4fyVw/mmb0jZ94UnTFvKcVpAXdRv91z+cf7q+KYLAD6Rn
SeGcJ+mm6M5fMizzn4HpSJNIcjuwPRtK8/9+c9c/x8DPO8LF+Pff/xhhIr40nV3Xth1L8EK+J3zf
t7+uZZmwzNypEvckEzE10BiNoO6AJU41YtHCDVnvC/pRjJtSEm3XxZ1oAdMMNnLRTLrNerILwz3Y
qu9pvLdIsigE+yGRPHLqCbhsXOzZhg8CdQEayiQgL5LqPZqbJlppuwnfE0X++mJoGgeTZjFmZ6xa
Vlfe3hcDavt53QLSMF67oDDLd4+mVb0m8c62F0McnVEDk8++bqREHd2lc6dw4Pu2oG3l+jRhl+fP
P+9iq+vS+/PnMBeGC1LVhvVv5P5d6KvkUZ3Tm97LwcuL+dS32sqO4VikHF3hUBt3SaBhOmSwaG+6
IClVspYIZfkeRwQh+VmmXUMtyofezCBJJaZbwKG0chcsWIlA4QRKpDPuHNFxPojHEYOvWZnnH9Gx
O2XHOg1yk1SWJMGeqYxI2i+DlwzFDW+Tf3GrlDRRLSv6w1LX7Hhrmx9/Hlq/9KE3eaG8U20UvHSN
AaZbu2Uf1/iiPQfondclOuLoqIfuQ2AOLdh/5ha0K1GS77X3XCGIqmQdMtemkZjhmrKvHm8EXsnq
PapaSC9ikro8qSG19LaPZ2U9dbUTPlUy1TDnzEa2uxY0boMzdHSajTIdk2Fr5xnVW/6C68x2k6Pr
hdOwjwdgVI9ZNqXDlTHPSfJBMogpT7PV5IiRa1GMW91w6V4qIx6Mu0FJt3rPHWlBmU7SHGpvwZ08
Dt4cNouhK5NsQ7bJoOgQqeoxCoso26e9AAhT6NLQm0hrW3NILmInfxZWB0FLmE7pXDpmNXUfaVxy
r3OQHfq7MOsGREwnZfLGdY7mmyZy288b25gUVdLS9+Rjh3KfKpBXZWnzUsuwc2FO5BMPmmbPzwZT
uyZ99SwpZ/uKZkEQ7XJbBYgBpsALtmHcRpzLItq46cJilGfH1IfWSjBy1IhVYUdpdB02KRevzwuU
1+hAANG0oxdcTRRT86MOA9VzgvPci9gEq/hk9mdKmx3kabDrUldgOjZ0y4DyE6Pdu5WDOD+aDD5t
7yf8vp673d6WvoPlMG/YeqwMwv+eQLyDds5lH2ysUvjRySyGwt4SkxmVu8gZeuti0KgltlY7c5vx
0fFnHJfZ/IicrJXfJxNP9lhLR59+vum8mXl8O1eAe/Wikf+HJDqbj35nQ2waUhpz0sVpdqMsk7tg
cqowYE0RaLrsaVhy4Xpz7j6szycytLshP87KU9VLUetkvJnyNFZrUJfa2OXeMLkHQoMG47XRUfy9
SAHhwBEKZXKbh6kS0aJzYgrBCzenjXoMjZ6X4FfZzn6q+hKsvWnQXYxKARqxFHpcCCvWIzVbe6Ky
qyaRQsjWoUn/fChoxiLH8cJ94cbJ/Pjzk+qRSuxNJ7Wo3kswyTz/rtWah2JqzXUWJo352sNGti8s
wxmGLSxNLhXHCD67ooyVHROw2ChicqnENgglF8yfZGs+jy3V3ToM4Ns5ptsccyVtffTiFHiSV+TM
RH4ZRt0+DjvBeVi0BVXOVLbBfRHW+ZlU2iONqkLR3yC5AVfTZC6W59ZxePAsa/a4Os0Ugr7gTO+z
RxjRsWznjgl5Y6jZYgTGJU9RZ+hSMfB7vVV0I4tF0hkzh/Wh+z6XdhHdxlWRzIeuN/HR1r1dNbuA
Y/4CCF0ltgPMIkrPKQPyZAWzUd1OMoyjt24WkbUlmC9U/E7begvjMqXGFek6H2/ShE+1z8eCZ9kY
M+ZROQQTgweDqCcO7K6T4oAVJsp57eEMvMkpFOkUM/VkMRFbU2VEj3ToRnfDOSEfL3tPJQCgesOD
0r+YZReG10ndd/2F4xMOOIAys2napXDrekSGWZOfa8WulUFD1IZzQUNZuNu4S7k/veGObK9H20Fb
YnijQDYwIRxcDFowC8Rey59hasTM75OY7GrbNCFsGB5JN6Be0zTUqmNpYMxAAffz26tpkBArP8fX
VBP0erQGlaZ3ZK+17vHnuGuZAKedp6wY2hzOmOAmLyuP2oBw2vkhqWxqBGVatt3lNNbavOnSHGSr
FqoSF0UT83rMIOgj9EKpFo3wqgxiRmnoY+szVijXe/8m6IKwe2HP5GVXM1oDfTIHn6KjRWfIp3Yl
ZKx2kex9DzuSV3F/fg7+Xpc9S1/x+YrVXPJg/vz/pi17425iVWdJ1QLZ6RwX8LriwtXlhYWuLTr9
nK7Sz4UvDXw9w9M8D5OwVyzBo8uZZNpAHj4P6FGTo0PlufGqFtYRWD/YzH/Yyv3F7uiLfdtjQyRN
yXZBELLueOZX24EExloABU12tLvG5HYwGjVfkOgF3igF0dGjPncDRZOhEe2raoIYSI6YAHxPYnDT
+7G2p+StqrsM3Q3Tt0dxUHpnEgoM+EcjVCMTZNal1W/kyF/q9b7ruA65AZ5teWwvneCrcrOORmEq
VxXbrMCNsW4jg1Ww8LliL0ZAYOgyTtympYU1g4lpYr9P10bWm82NClLFQaSX1rHJBBIk4iZTsW1S
F/qgTu1i0wK/KQgYi9gbJN0ZIWVrx67ef3Pl/3xw5RN40rVdO5CBideB3/TnI3cGzMk1AnPe+vAT
WKMxH+p1XFlptPc9p4pf2YMxTugD+MVSOEJ6t60siCYwI0mT1AtbzZb9f/b1f/EwfFaj/8+p8vyW
KIDaDrsN6Xum+emt/kMVoAaIXUZN4tGPS5jd4yE36rVJQTW8Vkbp6ocizRI0Kf1AuNu6L6GaHNDN
oFuNERB1OJvErhq7HqBv4RupAuflI4rrS4skBqev/J5WV4v+CEPVDPmkCrt4fDAd9jebMSdOZqCo
r/md4WgIhJnzwJOEmI94hqAehwSwU5fyT94EPBH0pqPqtZwihs/PXxRGxIyd2i7mV9Q8rGySspHv
8caKnYaLUtI9tJnvEQvRVswXoz21qLt0ZIKo8gunv6XyOTku2owC0Lnz+QOeJpVu1Tcd6gZHNUpc
MNWinSnsxIehmURKQZJqqvI0pzGQbXP2uXaGsngTFOda+2pUPW83MrJofJhI9WRpwlOpwiMykERd
lGnLl10x8WcaRMr93VgxPz2mf7yxvqTRFwjTtUVg+eZXy0TTjlPbdUa4D2XupxPQV6voLWKSzBRY
F6kbXn+LAIVfzZAYGMTKCke1GRLvfJ0935G7EHw7UGyREpA72IKP0ie2Gh7qvOvsKyNMatIg5por
nDlZ/Q79NC4v/aD076SwqmofjpV40YickO/mmtukZ9HrvS0MRGEy6PgVWpmWuhuTvm4vC21x5Qop
uYpBL8vX2LUsmOhRqbvVz/cCbOn8qBQRO2j+4xtnxyCPouJI4zy7wSgvG3MOPZ6589uK/cDtb7Xd
ZiX9flaltR+xXVnNTkCzeoAZ2N4YqghhtXgDi4E0texv1edDZs4R78bzHE7KniLs+0eCfAK4AX/G
dx1WM2/58+1o7U7qwW2Jhd6kOuPpV4F7vqJz3PJufz7MEwI9nllDwDHU0qPfGsqKtrWaTKd4dMtm
1LeeMbI8mznnTW/tuBwUf0ibqs77LHMeZo9ezLAmqsBDPmm2Bo7szkfBrCPBbfp5y+Za8uQii8us
k4cC0abJMrbBIUgQhh363lDDfVaN6qEqK94b5SS+PWcjZF9FlcXoIR58xD+Rx6PrPWpm4vmU9mac
voKWMqv3Ws4QvugwfZRh7uXXVhu69KNM45ltVhDsfw7sSpY8LGYQ8Ss8yw/aowMLC4yYaBi4P8f7
9DnSnajkoWtikrZOqqsUoL82Tng3ndXxoTCtM5YHOIXRMZpD63urzT7bBmKgceCiHS0pip59dAvh
ASemW9P7BDNWTfXe2jwet5yjgmmXichjvaU7wkfzP2eSLI+mbDfr1uyB+bgw/3sGBr0QJFwNu0Av
BAecMEE5Gy/u/PguhHszbSKThf1UyaowCFsoo8R9tpOBKaAJ2YFsRBIgcjCITgAYrNrzMQRdgaCX
/ZQWvru38gT9zGzbd4Q/VUvRzZJ9Bmy3UEkPXWK0AgckyY5QJClY5rLOAvER2kYEE1RE66Ekk5Im
mrecS7r8uTaiYxZP5YU9E7LQ2iG3RksOthRJF23qtGLFkjFex8rG5S+dJgTGOIXrNKjVpRN7H3PN
58v8ul33FpDlfpDvRWJMF2nV+HdzOHa7egjGQ+W4Cl8lfDMj9sNlkKL7dfFNrMWczZckD0SbqvG6
m5JszKVpfrJ2jQI9lD8J78TGglKxQhE1lN165MUOaY4Ssg06k+3k3GHXCdPotUlAcXoxoiphpfY6
n2QNDGuOMES7pXy2+9h8l8mIRsb0gqWJInhDRmd0KoczpK+CeziJUW4Ti6G8AMSdP3ZymvZOVd1r
NtGA3+ooB7xbJccOKO6xMByx6ZneL2tqOHQIVLbiqZMQQUJ7U49JeEYfdK8Dqws8qsm/UZWRPMs5
QvFsu9ZZ8ld1SzVR9u1ER4SLVUywCQ3gIk0wqG1jjAdtJeM6mtMILXg+0F8VRIXWwgVUVltqMxO7
K1bCFmgsczTzTMKOBSp3ag+GnXQb9l3NjdHa0R79EAzOdKTR2ttPVVaEV35U2ptAUAJmur0ojPia
lgHKpT6HTp1MiDu9WM53IIbyjTnNPXu6AoH1gv06BKdOrWMrFg+m9s3lFKGuE5C53ueBaqoxWOlD
V4wfpkrHlUjkLk78/M2KOwBTg8fSe0clNbKXk3KeiGQPd46FRJhmPbMN17lBszxm8E2b4XpOLOrQ
nOUXqcpt+gVU3dfs5eZtNxWtu+6yPqlX04gxAlUbmN5a1uoeU4pcOLaegw2AfrHv+BInNBw3kYM2
qDvTCIaY+W1uXHc1CI4U/RzVO4sz0KtDet/KQdW1w/v+QVUqRCHjuEvlVdMpNxDa2YY0Xgstkwep
AEuWfdVClEuSp8TovHIxpXZ+lAoFnzF2b1mbC1JECn+bE728CoXhV3DlOsqBHpNUDuY1QyQaYzif
C2WuPL/2bgo3wLISjV13y44yXFZA4xekzAbr0POBweW0CT+sbgi/D7G8SQgy/J4l3njtlNg9is4a
n7s+zA16HEOwLixnKJ86U0PWmQN/HQxB56KoHxPEejC9CjHYR4zwtyoB7qaimiax5gDRRd4VwIEc
VXmHz5b9vWEujbqk9V8blbMJKQxtJ9SDez819KUojWrbesb8TB3XWVLKNdd1780PTkcnx4X+wOim
bw10REK0MyCJuIpSnFEGO8+dB0IjHCg1iH8dqI3k0fBFqJvVjywkw6ANpLuyrKo+ZKH7KONKXAt2
JCndwYUkzWUdpvWACQp5QeqhEq3EdAe1WL1I1ktuNoz7SVtIJJq0uVaUJikBTeF1NJnXstLnLJeu
3idD2e6zprWoeuXnSxT2yyafg36Z2rrZ9j5xXOXU3006jW5E6374/TQyH/XB3lHOtBPTGOxUd6aY
s4p5S52k46v2oEFSO7gY4lie0dTWm1tZs01g2dAvcx2i5HD78F6ImdneOYsa2yGzHytnti7Dyuwf
yGupHwJW6ttMhGcGtBiKy6gH6CkxgX+rgUxvqUTHHPHxBw3a09vSCoZT7gKj9p1CLJ24n55G7SBl
HTsXTfrk+Pd25IYbpUh9mJlO2GWFyWsQtvPTXCLKFZjdUnKKLIcnKgji51zSGjLOQG6/pVxVzEax
l81gbvy8HO5AP5/8WIDsx6pzHYwaxB5Shy1yIdIqjE5cOWOAR6SPym1vxyjg5trrL5LYCR51HJAB
Uzek9iR1tDETR3zrUj8nerkovsPL9I9eVRfE1Nhjvak9mNql2cWXsHQltpjJR+1ntMvU6KuFiCMS
Y+YhbZehzN6y2syQJCQThBEVGBcGEsqF7jlqQAxNtnY0ZFszGAkLHMv+sqO0QT0/Ck55GIVPskUk
O5pckQ5S1QsZHWfJXTRvz67zV/QAukeKrT1ErOaAkER0AOWz1Ps2pPZl3CEcySdT7CEE0+506yJo
l2wv4cV3XbQCrgrw3tN9srGSzHpzwpB9nTLcdTrYBqjAEBoP2StdYy5gy4sB2a9hETQQdVdaYPmo
pqq4SVMvmNZWW8Xhlo5au9Fj6N95XgTHsoRfpQq5VexmngBYrB0KXut0Qmcz+COnduscjGdBZLZz
JnaWyfKG1bHZUSibVm7WFheaveiiEyFeIktnGxYdgCsi3QQZwh8ZJd5ydGb20a0FvdFtki3X6dLA
JHdv6TJpieyxm0ujjGkG0I/eGIaJND+psnGbde2L03TdtvNks+fYHqzzAI2Hm3XuSkfly8gUA7x6
IvDbcfGouK3THKxsfHVGzz2xp7jEzBZeTeHw35yd2XLbSLaunwgRQCaQCdySIilSokbLluoGUbbL
mOcZT38+EDviWPIJK/a56IrualvCkMhc61//YOwrJY7lwoHJKk3pTPmJozPm4y0IyL90Mh51W3zn
U5yhmhwK8D+TJIbGTPDSdaFyV7a+kngfvFWFn975DsUTrXh6LvrGuGNdLjbULSKDVuFegH0I0RqD
iPJNXAzNL0YP+cElC5tZTeA7m8Tpx9dJWj+cIDa/qcwg2in5B+NIed2NMRKYaKjLly6NB0xC+z7E
F9jJ/02SLr+mdnUf7aRQXxIPQMWCSL3PqzTYBHqkIwiL4T6zMa2rRjf64ZeBc/B8q7uCggg8GE9u
ukdG7x85GPO7BNkUKRwBJGGZcT6F3V1OKBju85m6cWTS3KWOHd64aYBkpe2tvdJdijByrL3n3mvq
6Tru++hs2oH9wM9KTjLG7lFF6s0AeCbH3QctAdc6Ge2AVW5l5vhbOt5IeYl481jbvXWYoszfxZ0d
YZWjqrvSbtC1VNVbZGt26CrEBBwTJdy2PfOBgbT52BQwRo2qzu7rxOpxQU1woqcKOkg69Rc2m/kM
9YCduQ/erN7FPa7B64dIoX+UC9MT0lzAsKsktiVHYtjQRjaVn+1Fv0QOOj3MdibJMAEZpuwJ/oCm
BSQPezYuqT1jd36G85H9sFRtvOWZyQ3kmXfjW370RXoVFNmFVrGNLTqEvMcftwOJf/XJJzh0Tp//
44H9nAen6m9n7LWuaOLzvW5I7qlSAk9RKyFs2JKSYO4IKlLERbhBjSF2ynYW+ecyK6n96JRfKuGn
52wEO+F1GNjCu1lz5yRM75UfO5zDw6m3HfOnURWsUx3dD85UEobD6C0NVPaai9Ch2KZuwOwseQgj
opHQcN9PGr4yyjFIX14vbtQUoqyYYbqkbXp26KW+MiJpTqYh8yuqdP29MlwyCFLfuevDmKmWETXI
wdz0zbBD4fM5QIrIQ9PbQU+cNrPDBVejROReZhEKFoLfMJMV7h0K5PGQ+whb1OC6t3UXzeyWwt8n
GWGqwm1qpG9Qh00t6xuRgiCL1J52BvO/G5JyvKupyX+YvpRPKrfNZu8uEVNOgDGqNxQBY5TZDV+s
zE1PsWlYV349O3t31j3ZQWXCDAna6jAnrzhkhHsPW+GbgE0sR2+St1etaHmHsvdeMtEDXUeLhJ7P
rz1hWWzttDYB6WcCOR9mlOpfEqGNZw+cdQswDHMl7UIbvUs33fdO0d+aYb2ILZKye5sTe0asUnGI
6jhFR0K1V0qzPdlhUYVPSUdGAYJxsjqz5usUme5BRVpcDW34s6yC9iUl7OBf1fXeFXLrcBtnqMJ1
oqKjHjJjZ9B2E7Hno/rqdddhp1bWW0TfCu8iovlOoe1OyS5I0NA4SekBJCmS23aNNDn7BKZSgGo9
q/bJazTzDBLC6wU+SW3vhumPQn3QJu5mCvoOmQFQGhfvRElE5AUC+PxuuIC2ZlBb2cOQzJW5L3sM
l/dF6MKe6cIqgFzqazJAhzmW3nUCBkGwfInGE3lPJJttR4+UfulAcnzEuwsENg8jCR+RFA21fxLH
7p4B87Lgm3CyzC9GYBUvlmhiBtlGbeQv1YgBKtxSG8utfDTd8ms2kEXa9DYtdeXBWn6qvQJEpQY7
G18AT3gAEmfH6mB2s3fEVhOKeyTbUN0bVehBa0/AXI4a5tFPwTPa1Q1QJLlmTmTeBHLkmXl5xfUG
rBRxEEwi87sVH4zcRBFjUFbMR7DhbkGOzDwFYmpjy29PhcxVcRjCKMif2xF4+d5oOq5mhSTzFXQM
RkWDEcajcd81bQq4OcoA32ECCiT7eZXnuGZbE7AIp3f75s0ukoxoypZXeQFhUrchS2l0rarkIefp
+FoXlOu/xgt8NK+wacq08X8AktEJKeSMGnyStCXN1eKawDJg3DHJk+dWvbqXfQG25SUBMF5aCbyC
t5lOC/+5bGNl3KiBachzOZtIal2rXLyhh0jgEO4bXf7iVGU0H6F8SryEdAR2C3EYNLW9vKL1rbdK
84RIfYXzuwzXQJpS5oEL5hsDzkWxOf3bj2MR32GygEdMRF1DZODYdPxJ0ZM/hKXy1FT/ZSG4UUkF
PTa3I7WgcS0DD6m+aYwzp30c8tOKyGQ9FAztnVdr6haEOM0N/tXfgfE/pg0uWDttuFamRMz0h49S
bZWF0QEaHtl2WdlmwCF2DtK07g9eXw6ktNS9X24rd85IX7PBG84c6c2PSFfVfJ3EESL5hl9Rnvzc
SZiVUTKbzPg8YEcGJCl48z1cJN+8rtmEwsMAL6D55CbshXb2OwjsCcYNeAZ5ru16AqLO+4HDOIuh
DvjFp8EOUgbylmMkN1k2hN2eCPfAfXQiWzwKloMDQzjpxl2lTDW+mhkN3NlSGr+/cRndt9ilGeje
RSUYlzPdNCukqoSdP64/mQWryMYdKkatXecxOAscohBhgAizJYi+HlWffp17C1LBnBSMPSY7Emgr
pnK6CnpHvJViJjpQpgy89om3SJrT3Kn10TZ7eTa7NLDOwjMq0oK8QFbGcxUZSHezLAL8CwKDwWXj
uX57lGlBCIfRjc4n1D7rPaHfVTxAKE8aNN0zXfpcSE+/EyaZpBEnDaHitAKbRhVZzA1W1HrdmuMu
sMyrpC3xHZNVsMw71qG5GdmMQ/6+Qhl9vXu7yhVIPyUTHMfxXAraj1aZ+Rz4acyo4iZs/EgeQnMo
k5c0sBnq2ZhozafCdpZMSXIoSTdNE0a8YZiy3jcEathfI7OuAQh579EuzRoMPw3yOFH5oxtM622V
KF4WWfZMCjazLvAWKWOPYNd6wKJ+nnyq/KC22+57KWx8Coy4zeAjd8BOxG+n0Qm8fX62C9gIca9/
kmSFrZeT3kXSy3YTIC35NsnTGM2vTr9Ei8CY2DLGbpFFOdu8de6soviWzuiSJ2UQC2jtRRLuC9wN
APO2o06oDhd2ulu1d2llPHYlHJ9kOg2NQNXWTs42C7xHc4zds+yIKMw8QidKZfdEc1ALW463H+aO
YOsuivL2OjatZtxhfvnk+xo/4aKzkfURJOPkI9MeMeSYBiT9I+T545z1xzxX/6hy+Ip9wIijPqkE
bmA9WSS4GI6rWfcztFOlUAcobClMmzC70FLNf46lu6UHdCJgKzEHD6BiffvD1IUT34XIIJrtSj2y
Atdtn7Oyuqtzslon5VxT/Z9HrR80FiagUGfEDveBiftHJAFuynL63tXJjRpx+4g8YulG798mV/Vj
hc3cwantCChvAFbrCJgIJIrCkFnW8uvKjdW3L2Y1jHhlmFe9pOTs62djjsjYLH5KCvIlz7cBVJZf
aor+yoJIp4YQWWNwwiPpwfCxilBpdxIWYcZjH/8IJV4dFaHaaYwK36uRbTTVHQQTku1sEjET/RCM
0z/KUM/41TY3pe6LQxHMLrC4kF+TrvnPxSRqVra7m4IlLDR1vrpe88sE/6Fc7X4GQf0iZIdYQBol
cWvDL+HPj0pjNuGTFgA4TV6kt0O+wFkXQewyplfdorcsS0pbZCynwZnFVVxVfbszPKKrDk0PA2U7
VJaxYTB/Z/nuwYwxd6BUl0r0t3CJiNCMY8Ky2uGM9/Q+s+NzyOxwEzNGv9ItAXCZQ/57o/W/sW39
N6flY5XIZyfxXxn3AZPkiU+uamTp3SByYIvMWQ445DhD0jGNGewq+o4wSkQs8roo0FzImeof6Q0M
HVtBzvLTqPVvi8oYiSbEQ17fp7VPXgiwcXTLvK3JCU6Gv3EV+ZZF1gKUC0bhSfwTcQ76fED/Nhro
TZdAwlK27T+apvacBTNZouyhyv+EpXs5Z34/hxzXxk4NnA4gnSPVXWi8v02Z/cBmo4hqA4ADdPpL
UY6zfLYTE+IcSDyDMWMCUXjM4HckOxv5dbJTlYw8jHAqjUlNWw38oTmF6/bY9EYd3pSEmROx3lC9
3mS18PEETQIbiWgPHEDbkST1l5D5FVRE35qzm8/23ndbLxwKk+3YgxMBxdRaRljvb4gv1iq7lqzw
JOopSmLLY38vBgDMM7nIU3hdmYHEinY9FzzTWKZ4M9ZqROBGQlwP2DdQxaBZgCitxlA/GXbevSJw
apFH9YbEctOOyf4ygmW+3c8jmVpMwi0UP16phjscTbGX+OSu3nsuL3elTQl31F44AZKj5f1dmfiD
tNoNhj32R7yIOXZQkWe1H5tXwEZx9TaExsKQm6IxfOrjFPDICUrL/zdO5zhA35ykhkVQt7I8dZ1N
kaUI8xl5B+1lvBpeOIAa58H/JmZIdGm6x+z1doooUq7ceJnqhyVJPk89vjjVtTXPM9nvRmcF30q8
Tpt7aFg9Nku2QYHx93v/cLpz75YlTOFKSiVLwob48Ebb2S0shgdYylyGrUlieprYkQl7LduBOrAB
imbC518m4xbFIO6iTS9wnZkKjQH33y/njzehYOlIk4Vlw9HxvA/8dsI7vQovBQFbrjOLr1JKrE+M
1F46rUsTEKZtHB6TLDbAtyNYMZ+oWt5fgKtcLaUr+f1QbqDdfLQRVY6XCZmG+cnG1ZEa27mM6624
9qJdJCTRyhLXsem+rSsaJaKfaDH+/gjEx+LV1XDItYmBnMu35tkfitc6tszaSIv8CKSs3RfTAH2B
kDtPdMKX4TH4r9c/5TYALKjFZaAdcTzb1+FcWlgsRYH82ly6ldSqEEaQejfYJZpXC7rjDdj2MNFk
RrN5SNhImnOTTloSVbiQmdaqv2LqOtmfPNpLEMnvu6HHdJAxn7CW/ZD/fLgxOYQE0mS+DR7XUwk3
9tBm3yc9ueEpgghQH7w49sObmBFr9EgNx6GQSObcjJeBUw4rdbucweL25lgR5VLaRftAQlIbPIWG
bIKbop1C+SUgdqKAnVUQdNv5aur2fZE35Zs9WnjSFFk896+9TmRxReloBLfQBnW6G/QQ4La9NGyf
VNDvlVIU0DYMbW+hGdGSsKo/0J/4zNlPoUadvIk5OYJGwaLBScUbXlaew98X0KJp+K374ZNWHqwm
NMGKT9uhQn6/nTHubxJ4p5gSTjpQrxMObCwU3IfJq3DNkNDe0a/Kt1kwmsfW3Mna87pfR3FoGqcZ
P8li+OTD/vOiNBQ2Nlrc1LRrex/32DiDXq+tOjqsjGj05uxlIEO8zDAuFnqEk/OqrTJrgx9+Pg3Z
pprbufolF1TlVkCpp6365Em91xbxpLRpedqihCFomI7xw5tpjSmKLSuJDjXCmvYHEEFe/6zCYSHI
QtwKDkENVRNKmi/MB5A2HV/jfinz2ywHZTw0pSDB0LM7LrxOCqh0n1zf+9ZruT7hUDWQfMtZK4S1
XP9v9YPVW2RgjkFyMDPPbr60Op8bOPFFDrKqAwdbHZg+ovniTNKJLDgvrasfK4WZzY1m2NAl/7sH
tixl6FUsictZQazkh9MizWrkFnDgKTCxrsdwemx67yGVQfmIf3mLuRXiTE0USfFvKNwEI5w0Fj0N
Bflt34e+pNrcJh6qhgNaB+QYf39e4v37XC4PmYbJ5u0BjHKCfHheQ2ulQ+K63klmkdxlbmvmN+4g
sM7QRtPU+6nwqSpaQfguVoPERNXw9fUmVThC7abad7zbwA48cUsQVDkeIWb54bHJtYW8i6mYVDtm
9AMGWXmZ8UNTAtYUtvzRPN/OQg72Pmj9VH+ZEh+Wwd/v7c+DWks+IcfzpK08bX9cq1FiG8JP4Gsj
eVfiTps6HI7t0KXFfTVMItvZJr33vyu9t+KPqIMomPIfcd3P/n8+Hc5JeRE8wePhub9fmnWB9kUU
zDcil8hzOhX4avtyyOWZrr3GiAmdQVPS06S+1lvGXFSCamZ6c66YSrTHLpB8ZSsXeHZt2EV/f17v
FXLLQe6yp0qEVRiMe84fIAHUdCWZgB4rVjQyhqjtNSO6oVanpgZmfvF7D6Lb33/pB44xv9W1TE/C
1GUHBjCxP1SSAaHStgMXAd6GQVLuYDh++WaIfiGFSivMGTUWhJt2hWK9hTO5I03LeDMbmsE59mFW
tFBopvgQQqpmvNsJjNPgWQw3hcQhg9S5nGDtv1/z8sn+fiojZXMw+fEA/SinXPHhk9YqE2leJAHM
+wlOt0cmOfIF5VUdXiihGe7RlGVXVdpSlWUz2fMRsqRm+/eLQCz3x2WwurUnuALLom/68OQSDRYu
R8s8OvGE0shSgeddhRMxhsdigmXwVBdMiF6bnOxca2NVbHynlX+98mxXumYMIQxKbtgknChl1HPE
rnzZFT41In8GuyIqDDL+/zDiijyvorOTu6HHPrWQeOMLUs3MnyWbm52q9uj6mPKahg8CvDL06roE
6K29mN8AEUKZRz5EbHRcb5Ibt6ja8kF6hhLPLBltHOJQJMWPqsiHBx5CJx7gP9YEu16uMyhHfmvg
tkD9Fgx+iIEyG4NnBBdOs5WyNL+NtuoW572qLIjXjOzuZRodo8Fcd6EHg3ADUFumn8e/oHLC58He
ws4IoKc9HYAJzMTHsSxonIfaHo0UV1goTdu4C5vwbDSIXlcaX+CAfT2VKsTQb+yV7T8gFbAOZQSx
adrmZCMUezPp5+TcgKwYWyeFY4tMGxStOLTKAS9eCwlBPoO4Lzsqjl2M9J3SLnFCC00T8aUPLCtR
oz9b+I61irjrIIhmRB9DXSAoWZsmazQ853WlORte1Zshg3yHVOpexSP6X6PHYgQe18TNRk7E31tL
9akZmAYYeWA4uwETVPXKNw/FSgrF577yG1tQY+d1HYisZFXmXkxejMuW4HYYge9a04mmfdMEhAWv
FOF8mPiMQa35OevfXYnU65wB8IY5A/UYr48AQBbK+iqlsqjMV170qEeWi+dC7nz1Cs6wfQb/QeG0
7AdtcUxS3yqv4UAtDNULN9NyI4Ygw9gFxiFx51DsrEZl8a82KM2YtcndX61zqIog9ALTJNROaXkw
AVOezDBNo50mHzA6h0Ga+yB1glCZGVdmfYiA35Ib5jl5d6Ki7JpnK2Ng+MUdVT6+DWSyOiDRKZBa
VmGAkZt4Mz37aTOSv4zq8whXxnuEK+hgz7y+aJyPWYtMfA19LbFZyhZenNU3t3Wtm+osY13LrzKp
E03WYiS68Bx6HMLHBNc3jxlaOVXxL1VFDDhyaxTDMZl7lZ9DUyGmZZa+cNPnPOa7X9Qa+j4II5xZ
GC0RtWjpknhikTupuGYFjDUBsLqrDgjmDKTeUY7dFBPhPNnV44gbKGytoH9eZ0xKg6zslNEs3OUi
TOBYOynwGwacy7e4TlmSEP8JhSjcYfA4c014sTpeVUJuW3m9YTjgKtOguWu/5W7NpyBtN24/M5O4
9OPvt2vaQ0dYF0GFkh9TDpkLlW402PI4p7H33e1s3OrcWLfkybZ6C/YMiiVVzz+byqnMY05H8xrL
vE4BeXPshv3AHKwDWtJokeyBOxcBy+slF649Xo3ViH53UeBlp0ny3TzlRusnT0ZjEXI406Wlh8oo
pv5eLlKXK3Rd0Ap0b3k/7Cpv9UFSIIZvDNXLaGT2bMBFK4a2nzdpleHIpXJlT1dm51k+kfEpCDN9
3KiwL3MyMkPDMFKEgPqVmzyluRjJVWQ558eyzEbYuaMY1QnrrbHcLt07nl4BprsAlj0ZuW6h7tI6
LtVn3dsfkIBneQ4PWi76bnCBD22rK2a86NBvH9eHyxdYiU01+T/Gjme7aVGnfq+SFC+YxKBfRzsQ
PPkSbg3kp3624DjHpKKWkAwPiLIJwSn6gnO9WP4FvsqF/UDyou5wkIOrtlEZrpS8YVy0axDc+FaO
oURkMmUyOjU2EysibqO2s7bZ0A/FOQj7cHiKDQj8qtA4eeneLGs6W9U+Bwy2GQDAYpy2mh6BTt/u
Hnu/8v5tk8aMjqKfnP1YQ8HFSIeulPkRbxgSU1Fn29gc/HbHV5t9UXkI+E0Xiw97PXUZnuShU50H
n+3jRJnvb0GWKOfsWUU1vsaj312BttoFA9Gk/+6mXnfUdVn/8/eq4UNNTGNEIew6yOYXbRF45If+
jVIclkHGjDS8iCKA7HAxyhu/jp464D5SZqOOXpvIdAKR0ri2mptepdGx1Fx49L8spLgYKWztKsmA
cKnB31fEync6Uqy8cb+KiSh1e9FcycYVe9FI687IUgB8Dmw5XUdghfkTOs2uE59cxiWO9PcdwjFN
SfWvtSWQwdA3vr+OrgT+yAJYrkOWG79MX48YmDpldi+GoMA6ezI66DidE+b3C1MSb130X3kDY88b
0/mmJZIL7brZUKSvIIw2BrYzPZYMcOMYO9Ubv5nlXafKqTv7WCM3d/XkdPlzpoWs5BWWG850501l
VX5H9JqXn1TZy1v9/QZdz3IE/8AnmTryDxwpCxjBURE6x2I0xrfInJOB4ajFpKlkXE+6FWf/whQZ
2+bfTxacXB7e+99NqWwpfu1S81Hpf3i4vR8YQZuGJzyNKTHN0KuaJUnYRB8ls8XSaQwElno5Ot2d
rXS7GHjZbYYtKiUT/uaVvC/TwOGLDq3ZxBF7xK9QMVlhPmdlvnMtvNKxrjwfpiwqhPneXo7bU8xe
Fx+QG6GVz6vRLL7hlOCRfl34xmagJIZmRV0NgDd4Zs+A0qq/QexSRrFRbCbJIbXT9GVqOLhOIkc2
eCtF/4JSKXhDKodFvYh5+d/A69mgLn5It60KCSjqM44SD+6/taUGa1r4z6nur3NvHocNbgLxc0uW
tge9rqpdcuXNxX7RRGN8cEIuMG5rlV15tovXmQs3yd+gRxY5IyCEM/jrM0/3YVrA/jLCYR8QkC4r
pj2Ncr4G3TD7kHn8lPM9ZtkeQyvvGfGg+iLgvstMsQ8WX0s/ieZ2NwRowm9qRHkdHpBmVVyJjA35
WETekodQFPFVaqSxsw3bkL25M6o2fg6FybY1DH2IjHgymAoSHY6fCyHw4Q9XZPFdPvlT+lCj4hN0
2Kk3A+2npL5HfvpoeSGdUCVrm1IUPgRwTGrpn4mqF3XRhBji2uDfzlem2SJRJ+OeL0ipALhIlLMb
7TwzxlSAEZmuj5kc0+AMug0dIK/UXN0q6dTMrxfTgEDRo91PKnWq7+xDHRYFAs616XvlLymSwNil
HaUWLkSxcU3Rrtr7RmfNNtedGvZF45Nnbxt5MR3hIwwPBhK2fhv1ighADOT7Ye+3eTfgScZ3dy7G
aJHbjCpjQFdNL21ugIzGopumT9q+/wcqaDuarRtdqMMR+hEVFAioWTJ5eki6NofNi1gDIhZsyfs8
jhrcStzBbU5uN/BAVzE19b/ADsjr/SerIJ7sswnX+81lgdxcXC3YVGD3LSyDD7iG9rtwGmCBHaZa
62QHXw6BdWI3M9k3ZkfEcDXzxWOpFdxicGcDsl709JL3lB7swiywYfedLN2TIT+FG6aMhn+gAGAH
zZJBbtsmjozd6LaWPo55W9LdxqZ5yEug+m3govW9Lu1RVQsVCxenxMyK+tCAQ+1rdAKfxRF9eAHo
YBnoAeYxFgWh5gD/cLtdCW2sH2OYZoztoqeywksB1xi8sF7K3nSq/Sp9XDudtYtJ0iZqv8RNWVf3
daum8ZNT/Y8BiGNxUa7jQrkxXRvDiPd7bG+4fTe1Kj6gkEElV8Lc9/EIaIxh52VJ/aiLNNdbcx7H
/xTkDiFwQULCuC9wIhCvgYZ78strkjY7rzyt4NJlT7pJ9L6LAMu2hUwS7G+QT3qbddJo2cxSd4PN
4lD4CXgxHLZPzo6PYwB03Autih+A7piJ24ejo63rRhqmWRxWiEVpo3xrLodt5ZZUKW1fls2p0Ekk
Xq3OhYQSg3I2+/Ey7KXadu9jVKbTaQohxxymMRYVgMPiDPL3K/1Y8IKWgcIoDR5vgvd+dBGSKjOj
WAM6rWy2tbYaIfe4WzV3rnGvgoL2KJ3z0dkV+HR0n5iTXgIcfz9lPVySgBcdm07HYWq6XOFvuHeF
sVIL2aq6GaY6+0k9Eo/PEXxUPITnuXpd+1LXrVR1UBd+Tz60BP8IeCX9ebz4NQymYQPx+GkVH83R
7WGdYGqCKfoFs2XrWJBRBEM4frgFQA+7KByxsSxNG2UEWPCxjbxaHLEzqdIXg797qCdTTHd+32+D
LDZf59IZOF5LA5+ioz8sTsnw2sgicFsmiFd1RfzcszDQJjQbYYHNR1u4d4BrTdnlHjFuI0W8kFMg
9xY7brJpywC7dyiTDuPHOsPo2A8q9+AkU6o6QKshHK4cP+Immhgb0JtgijkaEGWzt7StzdEQ+VPu
bf2YafXZnSf5X+YTzrGTssN2P0rnqtjFHlYj2Om5/BjTT3B0WA1LBm40hDCqKP6KUvHfZRlwsTWu
MflbjMaFwmPd6sx4wZbhFWEs4sz5jFa9dofuBo4csT2d14fzNX6u4Tfd2zUGt3MA2CQnM0GGHsf9
9J0moS6xJsGDFe/UPH3tsY0s9swKlkGKa4TGlq/YrG5U0HpYi7tDbMKPaOcufFqv029KuBKzVGl8
GA2D8V3ZTw2hOmNcYfPTYJTm5Kgax4KAj3oSzSdo/KXN/r8r9HJMwCWDCcFOpSi1P6xQxCHDOGCz
c8iTPsML9sLBywRODHvMFMbiGOcGej0PQUmzZ5uDhVgkFbfXAyrU5JB1BaZXZRNGV7BFRbcDvUP7
UYhhvm7GSpGIqyeqBS8rPAJ8MoWuyaCbZkknbNWHoGo1uB31C+ukTNgifxZQJvpPyHZ8dH8UvK5c
zkTOQwxp2BPef4oNhLB+zCOkGbDPeeSWFee3FSkq8W03Jlnz5qVuhoZj3UZXh6DaYVz9FcXr4v0i
h3oxTpF5UZzHSZjd1wpiKDYDgYjYZFXsQm7JtUvLsqF/HKc77HQXVxgjlXC+ERjOVETzxT3F0U2p
jukQWPbdOhRuLmO3FZM1MoUdiRdwtmONjt8Q1vEMIyN7I/s06P8rQ2RXTzhwye6t6O2uP2V9VsU7
c6bk2PR9yusxXUYpN0UzYPwT+MGA1YbKMrZYB4sVDFPkbEzcrIPO5MgUgc8kLbPlajv08faDBcmp
+lHbodmdzbxBVcXEKaVpvuzwyidRL9g4U9Q2/yTgwsW9rYoouylpOBDg17Xt/pPAbKLsm0HLD+tn
ui6iKchYXGU+qMWTLO9YV93iXHqzfjZVz1Jg6rcMUUPtFs1b4MGL3Lm4lHX/GW5hlF8cT7XGVcYi
wNwMerdxxNoqxHI99SMM0tAOYB1BJFW8W4exk4/E5ippmik+rRQYjGtZlHk40AQSJLe0/Ot0af0A
1qHOetVgUrz3IqF7xwt6IuWCjiC3xZ0otdHuvLTlqa4vSzrA49G2vGw+wAYN1s2dJntlnnoxXgPz
d5r47IvTUaLisnnDQyjNpg2OOpSyJKaM3G8SQVk7xAPKbaDkC6dsjKFoP0ScY+7eujD1/8eQCPo8
QyFGglheoWTyiKKC9GdE/8nSx/IsnyeL6aYrBdrOVONCPW5MZ5ijcZvXMU42/P9WwoLqhgaS3NIw
r1PgTGueZKJ9nrwnY9QPm85EC3jf2jr07mU4eLTJF5cwVSPDOJl40BW7ktJBHTB+S5q3LnK6xRMp
hxKMtU+uUF5sOsRi/K+J2Qlr+9ISTHVM9bv2FOXl5S9QGn9orRdy+Kv2tk6Hxj0GQQbuDgRXgzdv
ZydsyfksKF+TDbimN5L6ZyRNuAElhtokLrZO7OzLTmpAbk/OVGNF9uaiFBaPRENyc+Fq7GRQg/Cn
0oI4nbeuKwXvui0JE/0qgik0T2MvLee82r7YqXax+jG7SSfnUfhsEWgulr8x4Q/j9jR5wp63NRBC
fLKrDkFoaJRoPDMljGqflbHA3LPD1eJ6DFqX9GtDV+l5Xf4ri0p5mV7s3SBtBz9F1tnzEx9Mmx5U
0056Y1Ore7smMqbmcQC9QMQYg6EfC6tNOd4M5h7F9yLI6pjo9LpHciZEV3DGymjmaqekXKzewDzt
+tkzs+EpkUGUnUM6K/Qmy+fZyrIq7pOms74mphHp735YsfUPGcScJxBiDZId2ChZD4xKR2MzRSWh
7FXC97mdpDFLME099TsALyJBeLjRfN0xMIBK1k6FewWu0EVwzBfGAbFIoripwmTqHjvM0TbMZEmx
we9JzbtsGYzsNYQcsV+/hYYTcZFzJewPUnHWdJqebJPLCnkyu8GyyXpj+aYuzdZKRoTqwNVjU9NV
W6+mjbhb/z2eegxcdExgdoRUOLKC58bt+u6aiCE7KjdxSZ2zzZmAzQ94POJNBVww4uTFpKx8VY4b
W1+QNQCgrD+v0DWHADZbvvtWy6mH52hgrvWIeYQ1H5A8s7WtWFTe27yPLO1pKpel0o7HEH4htZwL
6eAYx7CxCZxIBeEJszCnN+a0GM95bTf7L9RzQbux+iA4V5ADrlQUxdgnWh5ZI6uBX6kkUrsmRfeN
cM9WBhOHxS5rudH5q+eaXnGdM061TmbkYxBFJSNastOXo6NI6yS4wnMuXnLypv4bW4TrHf/nm72Q
O9f/DlGXzTBMGkvs3VaM2QvvpvL3ECvGaBeUg2ec1o02bZP518hArMQwnlHejjQto7uBtIVuKslT
egR4+Km4KZBYuZv+Yh6SmlMChgL7lZHhyudyTXtxsmRat5htxYPZGc9pL6ChuoHu2emKARkyFpLD
olMoxGIwGBRCIYzp/f7GKRsshzfTxTOs1wUPVMeavx3bM4ciSOtyQEILQf5gzjFOU1ZOaX2KDZNd
VrkDVmMTDz+7kSZs2Gc3x6TxXF22e7z9+BHrR9wWg+Gea6FbdT2VM+eml7IznvqykjhMe4LylDBF
tCj+NzRVHNErWR+h/8xNdGbWVDu8ZkgDcQrH7R7aiy2e/384O6/luLFs2/5Khd7RF97c6OqHBNLS
JmWpF4QMBbvh/dffAUDntJjsIM+5ER1VLZXENAD23mutOcecwDXdmMjgtGZrLGcxYUcm34SRjnwT
BG8l8j4uJNIXN+vyZhu9w6Ne2nXDtrWcudcvp6eIpzCzZN4cUnzuxX5MKIc7HwvBJpZSruzr1Zjy
YjKOBpARPTWxQ0VkXJbDTY73WInzlIEMhw8mgz4LhC4SEeKiVyrWd81nWbjD/Da0vziGIJYsB/IA
8F0XghNKwpyC9MPRJg9hLeGDxRH2+vu0Lt8nCjaZXgJNUTwiBpq35ydFucpRXJhadVqZgwOO1vaI
BVhrSY9KCvMUK0Z1zgONMy9eg5YRFrpDsEA0sQ92G0+Vtx4K0rqdF1HIfpXHCF0EOytxptibOY/h
lsRYVgOmeGG/byQ5HXfBpDbqIae+ZswrN1q2p6cwQ2lMOdnDahwRl+f4BU45GluHJxr30L7DmU69
Y8rEu8N7bvNyJ9dZwpi7Ndk70iHGcZdwQv8Yi8Lnli5TncxMvP3dvi7sNnuIA07OUKR0GqSRUiPX
TrvE4a4aIVEzaJRzG160ZKGWak2aq59Wpczc26x3+ooNXY+1I6NraHrLKlI0/ryoroSiQbScC1Zs
XqbYkk56Bly6LXzOqfZgF5blXpVBwH+CdcKuPCzsvt8CG4tlft9GOfdruZwvbE5+CG/0jDMEnQ9+
P9KdgqBPLK/jG7S9BUr+7wJpliDSKHfoxWomuD3nsm5oIb4IMQjthN0cIMjo9Pg11mPXAjhzg5be
3qHVrDZ0kQw1CId8tfgGhI9blt4938h6uNEatVBmZK9eftLxENo7Wc6kzboJDouiS/TG6KA6o8pg
OAbi4z6fVbAoygsuMpwBebhywlYZPwOzAraRQNTlQhVJbHbvVVuKPvjworRNGoZsJYBtuUKx1TEu
7nAkEvkHSE9cJzIYJmoKn175eZXgE1rE15gt2xcYsFmmn6AwfjBFVP0MayCUYEcyOb2TwPO9p4Pq
PJZmqzRejQn7NEKSvlWcjMAMRccUv6k5wf3obCxqW1FOfA/hAtk1AXCOVHlGSARk5FfXRjKnXNlj
KYtD3hvO+JXyafry+gNNs+ei9kPEhCuKpUemLzHL/p4/0Y1WFvVUFfhFaGPUj9ZSCK1Vz6qUT5a+
ZpNUU/YDXUsR7JQWvdJdnNcs+cGIIHgPJCETRwMn1S8p6QIDG5LjT1tAcfl4H8U+ZtcNMD6MLIWa
1p/TWAwGkFBTi3c6UTUOaShmZm3jgkDSjSSMutvUrY5VadWO5VJs9Nu453NsEOvr/h23tMZ5pHVk
4s/oVOF3xnysuih56vzQDTk5dOEiWlsPFjRlqKWYc1fFd868YjwxniHajlUV3F+a0ynU06nptpUx
xfqtnLKX0rqNFTaI9TFdC56oK5UIjxQi7Q9NhijwU5uFGvpQSJx3+IlHVO1J4+DqttG/bNY5QA8V
JyQzNhI/ub3APRgLRBad5wD/wJCm0PVDnZmIxJBOJ6+kas3tWmzh8Z6+cTcBuNdpSkOUts1KeJ0K
eOg77hE28QgKM4WIP4PSgrrn/6+w3LUVUVd++SvWekyQZjeYR8uXOMCQVRyerUpvs/2qb1QMTPDs
lVow5eQzhYS4UBvMVxZCrA+/Wa57V+oG0AqyqPCrMWf1FDWVEVkHpQ95wFHpgbB3H6WpUuO9HRoh
wzGFCoF8ntkA8/qNO8PWnw3pmA+iSDRNuvgGfQtnvq//aB+GqZJPZaHbJ1ltOb9mS+NlWmqntf3n
LzVM34iM0Yrhc+jRk8HRv+ZNlovvbWZ8r2y0rmTczS6U0eebdVt/tnCF/ngdI24nuI5RqOYNY5dc
R1GdvI9bMRG/GCbK4PVmPq+9mQlejsWCUB/BKd5VnKLa1DXeTTcufa5GbdXzaRaSg7kvFUM+kptU
jLeFbxlfFSN1mDF0gRKemEwpgMywgTpvrNMvvyrL0titkacrqDkvHUqCD+XDaZdOjOxBCa5UQAZA
44BOs49vK7Oh+T4WcYvOCvoSndLXL9aFm3PeKOaDA7Ncx7TROb8YAVXFCGa7Tq9K2o3DcbSc8ksd
2CEk0BGlyV0cpIxNFFvTkUtQlUP9xobSHVYTQbvucktrN7UiQvFqYQ1wn7DcY6ZKdcW/ystCVbxG
qRibrce7IJ2U9kYd0UxtmqpNggM3tK5SVxj9J8lRlXSfLp6s1cb6+ie+FFw6nIdlGtt4Kk1d51T3
/O7sufvRyo75KeDpnG4TdZjiY+9Us1OyVH46AchCOswMiw5twYnwEBTIEh9efxMvVAKOCQZ33ppn
7SfGvIt3EUNdG/XcSK+CcOAZSUOVamwlEptB5iQzU1+J0g3GJIuOj18Ake+cQmmfVudzPjn4onUA
MD/6UpjK/nfbYanPkkahXuaIhVrcXfV8sjqTMHUEU2C8ikr2r9ajiSCyfEbtz4TE1z/ii1t71kmp
6HEdmRsbnf/z7zmUOzpPmt0RIKKEkperenoOO8aK+0gG3/gloEZRDpZoNdRsC33z9ddf1PnPjkDs
mmya6FMcg3HK5VfMIoXZZdQHbkAdZZwV+mgMDWTzPkODeaZVx6I1tkUbgiYYxhIlRh0azl0xSWFy
tmc/4QmXGZV2u2Bl33h7L+5Dmrmc0EyFh05GmHgx+vP9CoIh7LtTt5wRO59yZs4QZeWSiZzJ3zeQ
Oo4gBuLeq80RyYIw5Ph2demGhtLBpZt0cRIM5YdrzcB/ux3HaOIwL2cxuCHyKeTTuLje12v9+ge4
SJpj5bBmg4tiK1hANOvFyjGMg91L6AivtMBIU69WpYDW/5JWIFJZ6XdVkVrabbHUtoaijw07ud6D
QLXztP65ui6DNOlo8BipfxJJXhn3v1eIZeAuoTyV3q/dZTRXRMD7osEOHEl2U+0R2nL4Sxiviisp
14yrmj6R7jZiiuI7UZXSPG6cj98TQH7QEfVgvbF4zrfwszuMs4/tAFTmgK1Y1mVpqIoIAaBdGVcx
eILyu5wVxI8r6ixKIT1vRvG2nST0MwpjpX6jLn1x+3DC12Fp883z7xeD8ha3dzlVlgTqPtf7X9hc
0+aOLUtmo9C4sWu3TgbGhFEQ6ZkXpvyzxoA/RcYb08KXonuDvss8qpzXU2YpF8fUFiq8iMyxgx5F
PvtBJozzYTCHor4CPKIO5C60SU6KnyyOSiiGJ2nQmelXDcobl2D2FMA5/Zq5TDZIBBbgQQ4Cc0i7
myZ4Id4oaVIuvTUNVi8vnYzV0GGsgk1l9mBeWIPnVimlk08G5MIfnl2vgsRHqOhoC83B3uVS6Tc7
UG9NtMkH+oobOoZNuEMbmDX73IbJ5q3Y2zceq3m8/uymQoBjYqVBzubgiL10TmiB3Kma5NenNQrB
KWnXHwNCS7BxxGE9A7P6wveEQmV9kooRayHo4gI0V8dKto06JMg8BNQlAMV0in1tEIqGkmiuxcLF
m5y3kTKrnrqGQMKlnFKgPjJMiJpy35btyJm1KiwvE5OS76acjuneaFUoYesq1VtUPvCVaFcGS/dv
LUpe/yL05+4r1hc2ejwR7B4qrkV8i883kLhQsrypMAhK4Dmr2yy0suAa/Gqe7PgGZJjfwrC7r4bO
+nfu4nBuvsu0FKWfZVbSEp5JLsS9mVVinCWsvcN5nXCsnc80LdDIumoYR6OrDsCtDpmMPGDOf4dJ
mOfGo9/AE5JVQwJxx+ES7V6nq9Y2SnXOQqIrQvWEwBQ2YW5JVgKtxnbiXa3n4xd0FTIDQxUXitdX
7X2nQHo+NoYkZ540YB29YSOmwjbGmGnwKpN4/dtTXtzgc/E/A9/xl4AIuXTSFrZZT2YzOVdm6cw7
f5S24prYoio5KoMZkYTROg+1YtqKp3Ia/lA2ZC652YDJ4LoTegZtE0Gb+dZzd6nC4KKyVmJLpy+x
oEueX9RkNJBpahaJ0JKFtr6m9s1dZpMEIY00QmjipXHbfFcBZQbnDBQ8wRtxoX3Q2oEiSg+sFn+J
5SdWc8OVEfoOlRo7tF0aDfLx17/Dl00U3qqs4AzC9iUruJKfv9kuGjpWpqS87onnjj/B4uwsZkJd
xukYn11iXq/tkjWkZTXLLk18+qlsSuYSGLNuX8z8eMB+94yXOf5aniu/D8ozJUUio3bcA063KqTK
YZLekkJEHHMH3so/tGHUE67uBOU0swj9ErU5p9Z9YDiq5Oa1cmqXY3hYMjI+Gry74rrWtBws5kze
QXOQd+NTL5dJv5mNQE8ZE/bWm1R7+sTTVPnXGhzG0uM0RHFJM5mstzwPwGNSkEXNcUwmkt+mwZmj
YmlLhG4g630Prbof0o0qWWECnV/U6c6UMLK4mpNhJubUF7ldzEO40YNQkm9UpG8kVqtyWbfXRg+s
0p0im6WJAS+FYATC880W7vMhOh8GqgATPHQ1KFq46y6OokFV8p0KtT1xK3EXIRyvzbMTBDztHPnB
j69mmNWk5CgiKY6loRgP5Mdoj3CMopmuA0Xc/f8wnM/vjodMJxvNgR7JRn5xEDQmrcD32akne+n/
F5ETWMckDvkKzagptiWdZeOwenWRinKgWUcupTpGAGVsI3owxrIeD3o5AA8QUAqMI6oeC+1WMfmc
mcIBxbihNdWhT6cuOTPYKpL3aQr9MAv8KHhLtXC5ciO+ZuHgSMe/DLpYFyt35SAgYPBj/nYZTjL4
hM+6Wak71HRFi8ArMLIbinlicGOMFPYpLK2hv+lkp7VcGw/KbKZNJxLFc+NDAUeHdHenxCS0s0Cp
MrYviZn9lELEAum3zNxlqUg/MqaWs6/JSJGqhlPHlk3iSH4FaIehMhtMFWpAgugQ/ijSUSueAluW
uuM6z3196dAuenfgmlg0qO3JOcEryg72fOmoozDDJiOpV+vaEOetGZ8CpSjaO93uAtOzJKh4Ll0o
FgqcYVF+InYt/TqB8icGxBGKTRwiaE+XoSkrByFThGGaUW0UZ06T1ftV5UoCDYu7lcgA5zexU4MW
QBlTfNdaJD6ntYEkOlhLN1odBeSTIRoboBkY8rdVh7AmjZl9kE13kxhow1dM1tT3TWr65pXQ5G58
Qz6+fPQ/Djh8NThpOTljjUd8+uJ+B76HKDMJratSkySxV8xB209jbSMCYACsKQeFM4xypw4KLXXR
+4p1W1thF3gxCjBlt0pOgINzQKG8L0gR1myJCDF09bZ5bUkOjadBg7/p8riHOv5PnVth7IaS7z6z
J8WrUoXfyTpsoJ7wFUbA6H674Hq0SvUkK3ID1ToQvcSXabQE9Lx+b6jPH495bbU05qNkBRoaRoFL
hwDunklBhKKQaDKnkyXLmE7IvahuABKQHEdfooxOIKH5bEXVtvbG9FPFPhZNRQbzKv+YVNA6t+gp
cABmCjVIQYyBgUKwqsAup0HgFBvEQ1L+i7ynBC4mhRIHpNc/yrI2/XEtebo1g60Ryu580iBL8flt
XuADEIhCAc8oTDIfeoWq0WXyEmjbSMtz3nggc1LdBPCImo0cSJm6X12XcWFr3QNWTaJAYlbkgFCd
qLJI8lsYfkatzLhE0PkQhI1ylgMhnSOQxaA2vm6pfwvPb4K62NBjpJavTERsO70ZG/Rq8ItIfei1
1N+uhMQqSyXpaCV1kNz+134sx/W2nV2J7wP0icYbjT1AGHz0P78aEzQaG46KsHo+PpAt+awLOtWW
pIOh9fdjUyBzVItU8/dK0UqfV+VOubQ4y14P9YNaRHFwuw405bHlvjcTk4e27eHgwt2CcHiflezP
Hjyw5gZseBGVlNFlIFx9CMGRRbMpw5UGe0qP69DZwMJgHFp/AHtTq0H9vZtaXdvmhm+f1/ivfGF5
rMtfxHwHKsayEw/6aIwPjG3rkdAbaKlbo5Dzx1lTSI2wSBeT1uc8vT6iueQg4+E4SZ2ynoHQVXPB
mJrwOwxWxPBdreWeyf4MYpy5wlHS6rvfkqklMWcdOKH8ngfgcdAkjwqm7BIW4MDPKPqaXgn+244s
kJLKjnnBooFa+/y+zSzrSsh+bd9iAJg1u4uacsw7TjKwLGisrME8TUQaBbFLs8g/Bu0NoHXtSIe5
xQoi416uH1cRySooWbVf6+FtnRhk9ItCkioXmZtDqZ9s12EMW82s9OJAKa7Ytsr60VcbVu6+oOg9
x0vI2Trgwt3ikDhC+IHIrtZXngrkNZIX6uPAYapc4h/XJLr1dm0lh49lQUOqTwJgcZm4o6RHcgQJ
qVGVfddYHJvWumxV7CHZ560pWheiWkuisdmlwxyq56RMiOBHZn14tqHUkI9rOwS3w44QSYLEWG+G
7i4NmrI4d2rGgTBrqFa3RT9aACbomc43s1pAUvJQEStw95jdTeovobCpfkwRLFleaAWteTTXwf1K
HTBsLqecQG2uvQEJufW5MHzMMznBvyigJKnj0FmgqZizQ1rzWpM0E8oyG6xdb2kjpmq3sQLBbGWd
niRLB5/4THr3Nrk46J8W+UW3zFf9MJlQJIhuDnIknPQxkjSt+R6Sd/VFb+u4hVxMQx7V2cTEkZMU
3epsUViuOEdTiWapxjqrZjPOuMH7OkTSaA+qNj2UplXVJkBl0W8ZM9DP4HDnwBcQbQBXRWpqkiXx
aSKIgLHGkIEOHg+MVQhK5qEvDrR18CytdwuiZcu+bTEO/pCpgaq7piSnaR+ro9+9n3Vo9aMu2XN5
K5a6QoVn3FxNaLiwCa4Kng6NgvQzi3sDZ0qVRJ8QP8sgXAqZlANHIr/s0PtmHLh+31vyUSELKTtZ
HTWih7Ktogtqw9HYZxwPY/f3CkkbItnS9qtT2tB5iO6rUANL/TAgo+SeWsLkhqxKeBrqMuRJk5fV
w/Kr+QFZ72GCUuc5Tj9X32GM97VG9h9H+ifBWMtFSKLcw3ihzLZQkI0f+ox76RwgWkBGZtjaaHrI
GNKPJkrE4KxgFDKJaUHW03+3AIaOLneJof9a5frE7+FvsrMRIpqZ2lg9iACCoT/D3dZ5Emm8qcH3
Ohe6dsVo/7ecCi1D4EZhoAysDSXhiYz6AIo5pMxxE1ASh9gXp1A6+F0ZjRy3DGr3aiw0/5aJ8WCd
+4GoShLNdRLKBp/dEuqy5uTD1wnoWd6Sk01a8WexrFlWZZgVRSQ0xx51rsmKY0L1nm41fq52Exd4
kz6tg49kyVSN2laxbwhRzH+MpanmNzJYR4M/bgNw95WhOwACme/WXq2wMxY6GQqtm3DECQ8mj4Mx
i0c13dgUSlIzw1QQlJJIvwhAgyo1BMLQqpWvraQiMmvo2nLYs1KYNV6paMyuKNdFfnDGZkpZOKyw
NLDN5SFEI7WDI2jpWuWta06KfZUl0NCWid6sUYPY4Ms3Bua0Ygv6dsz3BlvBV4qhEetN2jrTz4i5
tkLrnazO4cBpq5E3NmtsynxmEuWhomMBrb3RRb9POjSKe8J40KrktpzrLqF7TuURGjVqB8ayjDIi
ki2kbpMUmeiudQQz0Z7R1dyuMnx2uFX8pahx3B5VnYaaN0ZlnGIgi/Htbk1pGOW9DLIp1NFrSSwi
vlZp2eeuZm9E+JFXjwKefYhgDcnWAa5lBKKjmTra8RIuMxepqMEdH3dFh6ATfeEGGOos+I1HGPZd
iffD5rQyrwZE87BNch8v2yT/sKkS8y0mAqF+h2QxP0bzGj+cAZ1q+ecokox2P0k47onFtFpDZVyM
XME6I9nR/ewWQxNpwLIIp/weUXRpPeCsnq+FPyGOdBLFZsODggEAc0dGErCIDRDexP5lyX0/pa7W
pOX4fp2NhgrOUje0WsGpEn/jZLAvcSdou2HZVn9P+JZjynqEWHVaa8ZsLxfzu2chl2/9ic7/OSDf
It6J0kj0h45tU9+XdlW9MXNC8nhx6iJ9m1If6QvgR7pelzw9LKuDA869P7XMcq97B1nFfTGVFkxE
qR/JuFG71FaZLI8ZcsmOqQI45ypApukQW6u+p01QqIc1MpkUbz7FRsTOo2NIffdJV9EkfkTjpA87
LP7yHTzlLCK2oJ/qA3l4iXKF6Z/rRWYYXKD1ONEpXdVeA8l2OL31mQNrH3/bfAnX84nel77mlpWf
Olct98qXBg+rvK0llVwwtJ+x7OI0Kbsf2K7M8mTaUpdhzMvAFaK2LREcaHNVa9rBzs6NIPvo50XU
8sNHkW2iUM7Gn00hDyp5Zv4o2YjSElQNPPiSdlxXQTZBHhyrNDhirNPCetBY4leFYC18pCOQVuJv
dmSNzNWXNlOyqBhNoygntARGFYGDifLSlYFHCM+kdz/uQ8JZ+Zxpm2dkNmVU7gdJN6JsmwQl4suO
9yUT1xcTWkIPKznZQzFKu/Ukibe8c64iy5oI4Fm15xItXmufS8JHlbHSrSFfNaQ91HppfmJf7oPb
eVjCqUgxpci1SUqmCpKJ1Lryae3PuRvkA2zJLvR1Zg+k0LlSbsI86Gql1K8jA4U2ObfRWJEDLKWH
LtbrioWFNoorrKxRSUJHo013yMQ7TBp1ukssCPBHWrESnpGF2U1DKZu8iVDhsyNi0eyjydQo7zlS
zRPbaDwza8ziA+CcDP3QWIcIZWLYoaekbhxtv3og1MkWxBqSIIHVC0PYx7FXptT7LYM02omw56of
SO3xa5BYuTpk6ddoMtroPfJfoW0yQf11B/Oke6uAfzHZxT1ngImcJUlzY+2itwH8IGW87sAVCzIk
eGlel2cDUvkHCWsn63+h99FhSJpUemzsDCewr/TjwDWh4741+xE9QVwQ5euxoCntzrQIYUDjHnBz
ArmpCw+BdyLu5WHM76GD2N1xXWwKlW6Eaxe+4flxZp71XjJ2+Ptzsc95uY8k+XHkrWyq3vev17nK
ZTEHCQ7dAEO+2ZtK/uNFBxFvr1VIfZadHHPU9oWiJelJxmbzoWbQmX60dJKtabD24XZysig6EJMd
KLeM3GDAqUUcZQ/rPLCARK4+KJrT361JlK+/z5czE0h1CG40i0GEAgThsvOm9lprJb5y6iUih49T
kxT5ngkSvukSKdXnwea5NTYykR0I7UZRERyFbe+mKvqWVIh8wkmGsHauPXnw2muBgUDehFqWtLt6
lIITJYg9bQvDtoFOEDXzdVU3gZXnALgKoCssoeX3Gi8nAcMGW469n3i+fpsqs6Ub5cBeoNyUKcju
THymH9iotRwa91jkUKEbxKdboPw1WUzEiX6V0nD0f/J4WNOXse+b+q5ORC690Zh54cZ1NGueZbJE
zAw7XvF5yQ7qEwGaBKgsqWzsqIAUmOoKrecgE5o55BtDG1DpDOQv8jsdPsyPAXwb5buV8qT/WnsN
yxX9Pz+G/xs85fdrw6D+1z/59Q+0RaD3w+bil//6kAv+98/57/z3n3n+N/51E/2o8jr/1bz6p/ZP
+e038VRf/qFnP5lX//3uvG/Nt2e/2GZN1Izn9qkaH57qNm2Wd8HnmP/k//Q//vW0/JQPY/H097sf
eUvsNT8tiPLs3e//dPz59zuMfX/c+vPP//0f5w/w97vTt+Lbyz//9K1u+KuG9g9wulzLd3/1T8vv
qOo/4PZBq5jHOTjp3v3FebsJ/36nG/9AWikrOArnSSMReO/+qnOARn+/U+V/0D6ch8SY7tEKkWH8
Xx/32WX792X8K2sFytasqf9+B8/q2ckEbw2MX+p68HSUrGiqL5YQeATYqrsku5/7aVe2lPubOPFJ
tIzkYUe22+RaQwPCrOk/Ut/cgk3yx331yKbqpYZ5jPr8upW/kd1M2E37hNa83zghMUTmKRHRbjel
0y1dz68A7TZ+dHZUKr7R6j1VJlgREpDwiloMXiAbPgYdqn5fUBpaRvxNjwHdW5MUwXCoBBINggwQ
rhtuTcywa5Ot5cLgCqL0ywQzz8ti9WcwjhyM7Qp+aXBXB81VFOc/mqmCqDVK6WbSrAAjxft5yOMS
c0NaU+VoRO6on+18/KGjljjQhg9vea7TbZ136WcoaIIetdIeYmZayX18j/KCnTe4ngRQyMqzE/no
TFddEjxIpPbsrb4sNhk0DE8m6mg7BcGXUlam2f5kb8QPhwLF6k9aurfU46g7rqPt4hCG0pzopf9o
k6zYidDQN6gnyR7RxgzifkaG+zYIjqRRS55kESDTR3OGjYlhVHJN9UdMhnPn0vnTss00cJqMBqQN
MNKVQ0bSWruxGu0XiRXVXYBT28MLoX8hcYZeuz4fIBJ9q7NhkBAwxaTJip9xXSNDCnx129BY2Yz6
FCAoZ1PX/a5ys66Qdv6U/+jawfamIHe2ZUQDqB7LlJqnLDeVbvQeo15sXZkc3cwcw22fo/dwlEp1
fdoPH8hUiO9au7YY3UGYSqQuvI46WCEK6UVB2ddMItLvmK3EhtBBMsk7TldqRwjo5HfpFxhACk++
Im6ZMKpXbVF+TbvR32Rjhhu8bMZrrR8sbN3593nGRfljPWYpLcMgwFNllI66hX41uFbThjtQ+u+5
eJGb1UFwanRKE6s0hwPM3vNoIG1A9edvSzAObmeM+XvGvMF+SJyPBgi9nU6uHOZqldlQm+me3ff1
aeoj/15ufECOEJOvMr0PHml7WtCcpsErMwXDXWXMCBDRRt+wFljbsZtv8jbROfGCx5IZg200+Grb
NkAUGIMbPXLkJQisq01XKm2N7oYI3LYfdY5pgLf9AaUYzt9iExUtl69Pig2hLQEeXIKjohh/LTrh
svvlO1F3I0yNnn0zWeqW8PF8q9AJpUO9i5TdrqOhAWhiIhNcHcI7iQu5jRJSNG0J23USIU1OJsAp
JJBYu1qyeF4VCvjUotVbM9bb6bjVOWsQXtBwAsEHnuDOD5Vy4yiTgyGnqfeqlVZXZExQ28Y2NVw0
tqrH2ti7eV4lO74H5gfmlG67cGjceKY+22gFjqGq1vBH6M0NrR9smyDXjgMnW6TGhYJZTvjkMWtz
JGI8R8STNYl5H6aJ9glG1tOYkXQvZO0bELZoUw3m52RuUw65YrmRFf2y9KD2CNlr3R71N9yr8S6r
ColuVgCWpRL6bWjxMJMs2XtB0Kcu0tt4ywhV2USRae/HXLK9rsrLmzRPtSMgyNEzCMnDCTKIrUpf
acsW3+LOJxEkyzMeFQukcRUE03YUfUIXikcYZXKHcxBPMIaBb5wmnU2SWChD+cTQxCqqZCL6Dhzz
O6Ch0yNxN5kb607gyaS+ouSoEi5qFXicl/NtVdTWAVeXuStj2rt/bG+/95M/94/nZ+519wB8hDSI
DYyZ7sWZW8JeQhhBld1bjnYlnNYzeBjkwvYcSXz0Meq79ICOr7/m80MvrwkyY1bfY9KGScHk5vlx
qFX1pqJxgHyFUF8XR6B9m8sg3zmDWrevv9T8o/49LOGlUMLO0FgTQ6SMnHv++H9IxkcJdwGKI+2e
+K6vZTbu6KicCGH1YIh6Q6PtX3+5F3vxxctdfJvK1AakZdnavRTFX/R4/CKFxMIlw6ngpf/XL2XD
KWAWzjR4lvw+/2Ra3iSA9kqHL/G2pr1X38b6OZfe4Oa8uFTo7v58lYtLxQzTz0uLV4nbz0NG9tNZ
Dt8o+/7DJQKJyS3ISFsFa3bxQVAZtiFeCPt+qGxAWic9njaDfpZ1HJKPr39n/+HT0L8xbR20g4zC
cR6g/nE3mKZEdnKkOPeYINTcjRQvnN7QKDyfz883HIpFmDs69xsyu8tPo/qYsVG7SLTgSRj1OAi8
/hH+w893GI5yoORF5ofn+UcgqwxWS9DF5yqKzxwvPmdW/fD6S7z8lgAj/vslLr8lY2gjqcF/clZi
5XMbO0cnGh8n4i1ef5nL6z5DUQx87XxJCqLSBcXxx8WACTblfQWEKywwe9+BsCQWefTdWnqjeXf5
eXgh1hp48KqFWpsi8flXNhpQLkc7iO6tVOCC/yZF7xP9jSXtAlkI+h6tronMhhvL5jZeCv0/Pk2n
V4HPXRHcZzG+p5Y+mXwfO+covc7k7iQswuMNZoP+p9e/xMvbQbfMub5g2eF+pus8f/Y/XjbMelz5
iEzvS4wsTxmKwtd//oXcb/5cJh0ZbmkkTsCk7YtHJta6KFS0Kr3PcpKHHXASQbBzlDNtO6+14WOo
x57Ts3MfEr4l929Fvl0IAdbXp6whnEbF2QDP6vkHjOx4HKcwju+HYATK2XX5TaUlZMoPFrRQ2W+3
AjXVBp6JvO2Bxbod+tuvxIOTjSvlX1S510DvGLmrlrFxFjTvj6NsPg0EVt1HuSNcywFvmqGn2Cqd
Ubi2xI5fh5NCEVX2zPwjjrTTLDMrElvb4uj27+xOaTYd7LAdTgDjkKtG/8a29fKW5fzLfUSPRGeC
convSuaGalFaZIPJB6c8Ofmtkty/fmX/w53DS7BcAOamCWVcdHRS5hsMiQLqobODDX3w/rc/ns0a
NaqKdBuBnHxxY6JvxgHel+19n08b+4P1ptL65ft//gIX24Zuq1KqzC8AAaMaN0XzxgdgzZvvrT8P
DwisUGtjNsFuAtV38dr88XDFeBVRlpTWHQKKFmpyBtcJjNehwft1yBGie2TCJl9UxjZuw26w72tC
XsBuEixvOb2FfiYgqZJQuq7stgPE7M3UOdGuiMIfBtb7e8d32lOYxr6/M3v1UZZjILADniivJJn9
WBEViu6oqijSe/WWZu3g1q0YXZpphLTWhn0VlPBYNm1b5+rRkFOGxnwpt13eiA+hExX7EQ0l3HTI
aSCAxR43cdyfLMYP28roKJZje9hVfSu7A4lUHgHfH4lm6kIa43WQbTqOxKbr5FN/SiY93Wm1KDgE
hyAW7OKxGBxj3xUQIQrZ4ScwIbnFqSW8hNGrmw9wJjcyi+8m6Rv/sxYyZ46dsdzTZAxB1pa0KLQu
v7PJ1X5AaZbDfK7tr2bS1mBtCz+8Nu2p/Ij4sATFIcyTZQbVtq0J302yPt1FDE2+R6wZJ5R6rYfG
MdkbqW39hHAK57y2ZA/mgrwdaD64o60gfzJt+WjbnOulQMNGYo8/RJQQaZd1jxY2TI/IyJlgo5ou
OSblvopQSKlB+CCrxYwsTzZaPZi7uCCng1ziAX1dIHlN2SWGp2pEtuclAyJ6L8WNXEvZlsxVMMY2
oXtUOeaGuF0gjKk+3ZZRB6nFKONNKyreZjWWB/KRCmzdVkOlpxcbWibtIe+ScKsUWg+6DMnHBkQz
zZlGtm5KPUGPk6pU5IQGnpFR8QLxoMaHKWs+KY1M4CGdf4jz6HlUQs7Ju8MkzujNuVLSVr9Wql6+
rsxZzJ8a0ykCnQ4QIYx2gCQL+jqyTZXrSPFOwhWvP8WtcUORRqSykEkolZP8AQeEzi3T6k8WpZ++
De2qfarF9CWzU/842BVGaODL15NfR27aOdNDTmT1FWCw/hcm8e+dUCpXTipzVzusw1pYDDu+aOkO
JMp0TnqD8LbADA8KrrWtjVXizsaKxDW1tDsaFeYxtmoNKpdZb2KrpNQKYNRmkCFcRwSfHHhcu7E2
OzdvhnCHt1D8cgD/bKC7xeTdW0A3IHMBHED/NilVekpkpvGBYH6c5SEXOJ6YyjQ6kwAgrseM2/dh
QCweuaFea+eq60ysx/bkIisTrul3MK9FUGxRlzY7x4Jjkyb/j7Qz260cubbtFxEgg/0rm91KW20q
lflCqEv2bbD/+jvoc4FTUhklFA4MG0bB1tamghEr1ppzTGmDLDMHX4vFS0fyVFjp0OJ6o5GHQV06
/jk6fh5yiQ2+ij/sEfqEXjNxNx0oSE0f28B7a/dYmepdba1VYNaoQJJ4qC/KPLbH3EjGkHGTeciZ
WR65yC1XHabTXcsk4agBF+N/bIFZRUOEqcQCQ70MUwaPaymCiqEreG1jOmMF6WAuDdlOizvVq7sC
gWtDF6CpwUVbpUaXZUlPrYQoM0TLKVJo1r2U1g/6DhcFZKYfRWl9ZVFkXQHpo+FjwKWL+euBMJfM
sx6dyQzc0gqZyW1X5CkNyWR8p2R66HXYVeyWtfFbxHMX2HL8MVlkAFRVpB0Jpi52+O2zmxVV7yEt
uwGZwSJPJuMxRj5khnV0Pw9lHTX7Ymn76wHAiI+ztA6mgoA4/NWQdZW+GO8QCL8hH04D8NfOLX0U
Wj3k+DFc6+0glZZ+vSCpOep9rXqGPmSbwMcNpwJdGbDlxHeqbgzgloCGn9MZ2cFkx7Hf9WxcGsCK
FwVFy3l1Zpjg7Kr7LunBnAO+9RGg8FoCozrWVluGRVE2O+gXZC7QmkKTkNe32kQ/i2yb4lCBQL4e
R3PdJW37vmYNRvlMUU56qnIvT93cq7XaPQ119DyY7u+lUH9N1UrqOoJNT4NWvjNHLYYqWL2JUR38
dWMvTb3D3pgX+eu8lPIwM8K709pp/FjVJE98fTCw0VvD+Dg2bXZmF2xhjxjmmZVmnQfowj6EaQP4
VpbuFze91wa7CQG5zD6FygPJY4CD49je1YOZHmm1qL7cGp9DQixBshLDC6I23Q2wiy5rlwI2RtTv
4+9yf6ED6cI6i8vjAlj6YFhz/EuDjBNaNXaCSAzZ7WQpTpgCj8c4PGveCvv/skxj6UMHTUk8ExtW
sMnQ3SqN/Tg1gAFIyJQHKbajL2KP802HBNtCKXtm8rkpvNRRJrZ4zgRv6ec3BrvprlA7C4+Znj+4
dUZhC0MGE5MWqacVLvOlL8hppZNJL9Se3iSZCo/5Sruky1Ac0DK9b9V63eliGXdaYqyelkwfW8IL
7q7KPXVZCamFq+M1eLqBPax1fYcRJG7z5KNxM5a2tTJCjyr1oCSVCEqlJGvHVNLb2dZf61TCLhkn
8L0ykjeOndWvGcqJDBeSkgaKmJuLnemCLdss9qUOMXhJhOYr2pSdZ0fl0Q2bhKTO3gbEenoIUkU3
AyRz+V3iWAvPjoAnZDBLKmA5dW0AsyDdwz2MbxeXNGivkuq6A3DfXwBoJaFd6YUve6f1Wrez94Ws
M9wgyRttsMUzZtTOkOt/kvuhXWP1eFX5EgHWQXrBC71gxuUozAZiJJC69ZFePxgGzeE2LTi3q4Zh
vxlZPfBAuLxdb6oXLe2Ls6PGSYhLcHE8uZaupxrYZz277I2Tgi4wwIap3NaRhQdkVOXdXAzIZaK2
uciKs9xxcokMEveUHNQtfSUqQ7se02f4Jdmx3BqhdZfwo03xW2VmfAas5PgtDfswhQG0w0GzwBIE
1dmOA8YOmf3JjKh7QTD8MW3/nky0Q5nTn4Bpu4OP5Mm9NuPpJbMYqGjoXTz0IcVh7trig9EQSBuJ
YAet4JuRJS/1pCsvIzfmHcbPYYPhiMfFgsyKRWHh/5ot/QUcJFMS7J9BQUztAUd2xlyAIJjUTVR/
SmFWp86i+LIVdSjVsQhAdFFiyHG5HQr1JYaVPaEd6l7BHX4YZqUcSfjoegAEKN6Ys6fnuaiYpJfM
CCZrfNULm+9M6MhKqK7C3Rmr7IlG/3SxQJ17oqtkWHFfAuHT1A454tbNFC8XnSlMrxphZzx18bMT
u2GqAQNR2C89xLrzjQHpNoiG5o9Srh8dthIaozL2VALdfMEw6TyOSrXbpCfcpC2B5GQaApmro99Y
uHTBYYzMiPs2lMSO75nbl95IvxlHnI3uAdrPdc32c2EiVXnz1mIkc1DddYTsgPnjD0FXXqWkMrVu
P3TxtB/dKA24CMRBmUXLbnBFfESfoPkEnf+utLw4LNmQQ6BBJqPncI8UIqhPbW+pnJoxj06g/NHT
xUEKa657YyW7di6SETSr9aZnPZRUlVgCJ2M3BUtk7jWzTX4objV6jU7hniNMPebIFXFmJC1gVde9
ShT7stHJ/bpalae4WIxwYBDylGoFk7qKiWDLMUvrOauy5DTgi6Phj4hGaeb5tMlZ/bY1nPvFoQuO
7XOmxTIDpzf6t2qU0dU0rMY1hsMXS6PsSjehnFOS8uCRXVof0FsOHiVSTXqL0QQ9o/9wrgbzAAyv
f13mKrrMwmmvkqWZfAEE775D8uZp7P8b0OSYzfUdq84IVFSv0I3H/LaQ1K/WXP8gX8xk7XdgUjOl
O1ad/rNxeiOMUDOHXVS9LxRJoeWS6Ju4bEJYYDRAm2hkg7o0lpuitZjugKdEbJCOIX19sk5KhK2L
H81Vu8OqA4yPCUlHJ6mOziAoMYBo+iB3uQ6idRq76NYqRlxB8GCu2eiWw9gWaDDNDD5nO2LE65hX
aYidWL8kTbDrR/21nAhNbbKaqmtpBdtPVxa2l6Biv5dSN9/KKs/CsjEQ/uX2+GhgLryJ63bcG0hS
fuSNnYaihSjPYmwQbpJXQ25kO/oK1yQ4s6q5l5LXsNWM/qSpznslYgsFOOPSOhbgL9oEQ2c2xzsi
dMwQRDMh4oaj+4aRusGyigNxTIWfprUR0sJviAbqiqDkdsCwrE13c7u85nRSvCxrlkNcxx/MNqZr
mUXTY7kaipekZnIhfSr3uJyUnt1RN+rGqOySsqIhm4vYF40UAUOhBBR6JtaHOU3bmyiCpeShLq72
qZTugVkuwlRd75t9uyZMP5soOxSLNr6iSlyvAXPFeEbU4QCzcLmFHLk8ZVUqTu06LoGhQB1246Ul
Ek0xj91itOdmGd3nwmqzH4qijSlbHq4zdN35XnDB2jOkxjrr6vdmstQx40sooXhq83ud0CWgw/Rt
NA+Og+px1ar31GvJCQVw+ZSpLaUcAnV4Nka8Y7+s9ijVpoCgEd3XgSL7YrPqwBlsvR6dyK5R1weu
XASNkYtBQEyC3JW4ueSwRMz11lSbXioCysNBj+UNBL3e07UlO6a40wNVi9/i1n1gFkoWt1NKL5py
61DomXk92m12b7F2ULa38d6QnFcUpNmFwMb50qL13Wn6/KsUTNcbF11oMohl71poX9eVO/+oJbCG
JuaiXJ5LrzcL6zSlgwxSi2pUXWz9uuu1PxBWS7Q5zbS3cD4HU6qVu47tMeBCfgfrcTomTpLC4Zu6
s6XO+Q5xDRqBZBRXNsNzn9tucqm3APZKFPpJqyozXCycZKK2tKCQRXUAKkV0bYaqlvVEOhA5LgQr
0MjKPQS1v5ok/VBqlHt1Y5qHUnEipmHu777kPSg046fFkP/QLpXmqbkroYek8I0G94krFdPwkcpp
BKYaConlw11bLYhGPAdrpCO9W6nOLYP0EPwOONcFoILC0XnzU55LZdDrJ9dYoCvQ1CBJLAb566OS
CuowkyMBTfB0TYorDUBpuqexNK0fRjqNezMmcDWFOekbbU2SwmCRuJtLdz+7IvOiVeEiAGHnx9yX
IqjSNfanSXtnQJ/7DWLSqzIrXpfI7I5jvow+FMkZFX487zHWfQz24F6WRmmDDK8t+2E9H+OSZOSk
Y2NPlKwiH9B2D6XopjBeKJHkYnPgRRn3JiYmp3GwjWfUp3Ywp8L8JdzBwU4blfc8uJhHPudv7axs
y6L8bYz6zP6kX3hPrKu6ELjdFZVwrd40PUTgEL5rSw+I44M93iCBHipRBkMt+x0umDQ0FI4gvRoA
zRaEAcW2bL2xzyM/HgegzgNBQkCuBYpqhXGrvUoE68TSW2P/ERE7FOTNYAUSiSvmBwpc8riSQzQN
8cHVqj4YYmyMdTzlcBAyuFcgwWpNHtW2EhCBTJ9orCOzdfMGwn/5qDir5Td985S7pO0ZFYi1Biky
upU027Wi4rtoBW14s55CEkKNY5NpzwSm6QFa1Slsbal6JILTIKiiJYQoNjzjh1ZCNSvxfar6tKfF
T7wPMcKoPZBA7ul5uXBmK9iMK9fi46TmGMsjpdrrJCEhrkFqMQq2O63YStOEzKUMg0VgE5rkaUjj
Lqns2bFrwSePkMrQWGMcq4c/EHJQ7AIrwj1oy1CSHuPlTmkF+Wjk9zXJdp7dymqfTEt7RGos97Ke
qgNZk/HBakdnBzKVXDl37K/5ClXYzkAxDRwBMCHn/iXLtF8M1iFizH0Wmka1bMYMdZcZsF/bxDb2
GXEJDCbi5fAfuxr7C9PuFS6eK5Nmc8kjONa0P8SJx+Qz4gCwRuRB/YT8wzWy6sDv6fplLqhK6JOG
8N86WNCMi8DUyFsyBvPzZAyvBBvZ7G+0SQqR5jdcXGAyjg7srWXNqX5YXsc2z2uIbZN7yBtZn+Oe
tvvUIzxKIh53IdvsZCMsf4ZGIl5IElhCjtHBW/EdIKbQ7UOT8WZmSQNWuoeZCCcOznAzm7TO2Jk9
oxl/OEj9CWLJxkB24CVjuZRHm6d0w6SAF8HJur2atdodcCaEJatUKSajdD9ZWR1iq7F2xBS5SIwd
6TE04du0RrPP1mE4WHEx7gjm/tUaosceZuq3LdHyoZu2iNsFSxY2QnKTmem4r6NZ2+ML4aziMrez
yZKGKUnSDDmWBkRn63nsOnBXyFW8ksuKX1ZLcoc3rD7qyDmuEaTIINKn9ohdZwsWGwuYszMqnwSJ
ANE7+TEqcnoPmZMHxApUXq+Pr3OSlz6hjNYhxhDmEaTdhCxO9se+1HbNQtehcpruHQhA8qDYXRWQ
xC6gvtK4jtKtZcxFEShcp+/WhA7HtIfkHHCspb6UHCQD8uAJywChdYW4yseihaGocf1viF5EJFFV
Z1hDxPsM2nOetLQVsojA+bYfvHSCQlfnSuQlyUDHGtOTZyGSuBKqmE/QwEp8EGsXNnbdXAmnlzBk
jWqPRDj3TIBQ12uhTkFvWzlUzFy7TZAJHaaYE35Vqo8Vl8CRLXfY1RXtubUcllMGG44lFlFRkPyE
082JDmO83RJN6QbNairPOi6IoCQnC6WqNZ8QBtWnFAH9YwtAjh8cIx5yEpVELvlKq1ylAbNCsLQn
LgZlQwjPKjJz59AN8wclJ53PyDO/n2yUK6JoaAN3T2qB3mlZWj0k+IMUJSZxxxjJ/z0RGZ7UjIn4
ombycmopTzOaxSd4aPG5QPZ09bi4F9yHf5armK8aXXm08DNDn4tUv4knlZMCTU6s2iUVh6QvtbZv
RkHXYFSkHUJs0DyATt3t1tH3XelwYAsblIMcmaCNYniYXbkQkAxHLScWMGiNVvkZcU24EpAhgzSH
okNdrXoE8hq7jubcfZbfks2cZ4by6pQzwXOGdENsmTxarbEudC4TGlj8bQ1dWa4TLc93yuhke4lB
/4gKf3g0kwhFX6oO5zlVyeLW435HYT/6edd2fPFimzT0C97stAlcXbQ+GmoWhzWk5wlgSjCWeuxl
UAGe0xzpFp7s7gF6pVNyE3Zmvyny4bo2MUWKPNd9RanFEzOX0UuBhrOH4X1lllCZ9EfLNIxKVDsu
4Oe+KG5nRf7sxq3lP62tT5reyB946q5gk+NmdKbuPW/c8SYi1epG1Ml0xvQx7Z01fQKo2J8RwMG0
x2zRsJ/hiPe4utiBTdc2rAQ1D3n19Q/DqMQfI1KdnoVC5tAcKWiZHPptvVmrl2p2XxZtBSuYTRod
qYL6UO1kYIIBPmvTugaCjQ8rWjbuYFCCyNBxOUllyXfc7Aw8ntznZsKMqHxNHdI+4cRoy9Yinj3L
jZubbqjiX3CVlMsA9yfo51X3gXis4GvM6BaI5bwr4lI8mJE2uIif6JTRPogD8gpr3zFm89yn1nRB
a0TkRy3Xn5Kle9Or8DG4GjoOsr7mZztWaJu0rnk0GN0Z2vAWNZrFdIJTh8Tz4sXJVHHUomS6sSi9
PJ2A7EOUrEpgylT77bil+ofL4S8StqYL0zb1twts7ymzUOhjTk/lT8w48RFDqr5XJvURs1bstToX
hcYmMcCV+oVF96RLcqgCbRrKR3VoGs9ImmIvSXwgrQUk/B6jkwVEaikaJ8RIu1DlsE7KrKaH3dkm
DMj8nb1wuIn0VANx098zLEwOBacBbV1KB3yuBr8PPTFL73VvMTMrcEEPsZzyjq3WyO6IBXhVp7Q4
qxUXCyxS402nwufT2obuHrjVjRMKWK6dXtFUWWECs3M/6NrYeA35B1cLA4bAQZwaSBbIbQaIgxfC
HLk3c9/XjJRKKuv0q1Jdxhf0SRVdg9h83exzC82zcb5Jic0mxhLokKbbNDMKBSGpQqNa0gjt/JLB
/k5bXPXPCqvXT1xR3Iu8yB7SNml/wOvsr/W8XPcUFaD+pdvjzdBDwXW3+K1o83pQsn48Jmqrl940
z0DWMsLXkc8Nr8S6GwBJ0um2UB0WozPp7ol9qPBzu0t+umnenPR16M8TxyOQqrUOssRRruuFqa/U
+oOw1jRwmGmFXMbQH8DTzDyzrkiCaoR+bsB47BvSWv1GVwvq/9zegwbFiBqLZYZKPS0/sEBm2LZa
GrKdnTRHhNZofYnxIgCMMq0edHBcded8KMvYQzuNtiOaO5fY/qNKa2XvpjXfV2c21uTN70jvAU2I
7F1JUu3OVlTa0QNY2oEZoKKiyoQR++gM7gNpMmq/Z2UW+w0E7k9zL2dflarx1Cqa8Z5hHk6DPhbO
FXE+OhUD/ak6tUrO+Ty+kkWt3y3FWjK3am0QL2Dch+vUEaQEAxq85vfAmjFnCJVFiaubCNNkr+cI
iuUaTdyDWCNoHLJY7701n5d9z59lb0Xx+CvJ9OxqaZv2kkvGL5WGyjEtrSLAH5hdai1em5BA6bgK
HaaLQe7WJbM4V/lZWwpRtZY0SJDm6Bdx3e1SRsO7UauYDybqGhDPlISOkiTnCGXeSUVNckgiuiTA
KFpuMXbu15OmEJORswoZfNwZZBQemnbh8gIc/Z5LGLLQ1sAg6lrTwdQonI1IuGFmGPau7KN4V5cj
7uORVx6yXxMYqsPMbanXA6aTCHmvoNCPjcIfYyf37RyX25BHVjBO+rqbdUf69ntU3mXKr7FtFs7s
hN6ajqPTL93uT4rlhSCEGDco0XnkMnRbiaZjSCPuYn0x2k59p5Gt9vy8pXsYu8oJhyGe/bwu+l2S
9xOXhRLjqZp012QgMlyCIxBAJ6x2trRNgAL27BvgIyj56ITPMn3nfg3ui7jaMN/KMemWXZCS/LzH
k9P4asN4Se2XF0dLuFqX60x9wV6eOl6OsNOnwfU6aWJjDKsWzZ34gSPOeIo2qT09Vrw7qa29uS3J
x8ANUSLkenqGEZszqKTJxCb+Vlh2fqszTgrLubDAbGvF/TK45jNhbPOTIs0eu+CMnduNCwEDWzZe
2YzSa3vaxLh+nk1Z655dcWN2rTgJMPiK81qRjVWkSsZ4xmbQyB0IJ35vU5hnTar6KkObF2Wp22SX
gVsXQa/mVTDn8+8p4qX21qwmaEZaY0lRmuvYqWcgHDquvpwaoQH2SkfZ6nbCmfqDAnWCX2AYD2U8
xSfE54YPflo8L4Vmqh6GHOoS155uhrYxA91aEkKqdBWDkEFtZMqo3pnVLHzWHHBgXZB7y5Xl0Qbw
4Sdx6ZyXwURJ4Gj1T7djJWfmshCabqASj9Qo4N6AQR06xKlUGxyTBeJ0gP6T3yu6vesNXQsVmEJ7
fpt5T5Crs7PUSP3ZVS0tcDUiJxQc30MB7ukxhqxK+23oGXgzf0yn/jWaJR1FqyIho1Ebmn7DeE4a
WZF435foz9PkpKwGfw+SVpTAZiJdU9V1Zh/YzVI8KkuRvTMCdF6TyMg47efxD466eseVfdqXs5Y/
ZEvkHjS1TV/nPKdT33GFock2cW8s+3AlFufRLpfhnmki49JRQWrvubUmCKIZcbMKOvQTrKbU01ds
ipx+jGFVial8iMhXbugDsDA77CGDXVIQLs7exAC6cwddDXGEZeRoKfpyph24BmNiM5gbDDxgekFc
VDXezEpjYgXR3/FSqhSF9KcnverP+lpmx5XuLaOmehPVKOabCs8ZJrmt0go0XxcgOaGdTGuHNUX9
SKjwSX5QYl8Xtb3Dn+6tKnFc4+SP6ZYgWIqEC+pMI65XaPjUhEA/JCyc+xxg/DvdOFJKzWZNbxkc
ImTnddkjfVyJn0DcXbDEcf9rYvFqvUsuBYM72uyreiT7Qv+p1YV74GnLuwqESek5g7hNVZ0hZGPd
jBQ4dyZXtBZlTYEpfOBVXQUCEOpdNYRK3B7rvMBc1h2EYp5jcJIIbxZelKRslsDSVRmuRV/SELW1
FmMHM4mrtBLs2G1SnvQhqt8JM0KWDxjzbGG7+5WQIIkYvwAWVGx1GoXJjkY/QzkbIzFDYPfUaz3h
BYvzYujmTAU1LC15T2wnDZigNosTcheijzTmVTdqXdwwexC/gL27ZtCt1OmSFDpQq+w23GRSo/NJ
FVmeGuBLB6EZ9BksAln2ZULSl9dpyiVPBwRWdtKFSi9NplQ4UUAq8iwifen3ZtcXf0ag+8/EAa53
oLytJ5fYGGqgmKpLaZgsFPb9BOVJ+hSZ8ju55BcEE3JJdPIavCJdMxhMfBXutaoRqyQtt7epLa5t
Jr8D0S8EP53Ndrkx9OpHH0e/VRQGdTOG/1Zxt4mOgQkCfkYq+RW4PbqtuqZsbreJv3Z7dzr82x8P
0VvDzoa2lUncV/Ya1QzzenOMbjS2n4HG778UTm9sGricDjBLgdbT/KLUL+ZKnYZCRLjbi+vcHYNe
GXf/8isAZFU11wDUh6qdj/qsJcX7u5LPN623tLP6nNzD77JA/4MO/aticFPh4jaAXbxlB7IAPn9C
TpSuGVtdeyEYUqNXpVhbZ7IncrPrsb5YRPcipFvDWNIRH+BJXEeqmhP/xNVbyWTxMYzOyvV3JGML
cKoZ0mWujkW/CE+QaHxbo3P5TcXBaMGuKZG+Wb6bePxvv75L9joLSNdBxXz+9Quhds1sl+2FOaQ3
Vjdy2qc2KHXnSWUnqAXvayK/0Vl+1XFujwy/twA1bAF7/4939i8iS1Kg0QssbXuJaPbNzYNRfSP/
/p+n/vlrbeJsmiZkBqhgHLZf4S8foSpxbNKV7i+xJTs8TDZd3lyjIkQIsk6vLJnEg73a+FWGYkRk
yfYnQBbnUTbRK1y5d6yNOz/SJTMPKQOFrQKYniL8Kj7AX6yIYut5FyVnAc2eHUDB6gDhhRuP4RT1
EfmDudNSsV6B0R59s6cCZYILI7PUmIoROVhwpQ8qobg+8/EnWi9VgNOzwaClKWhEOvtQKwut1pKW
DYxD91R18Bj4sVSZqubVcSIM34CEv5WybOH4//bW4PShgy38UAxJf7bTnqxQG7Zbzyv+sAxDd7En
3jO7XR5rFJWXVFPludKRgjlHrQFB0GNrw5Qo2n3TzEoAXuiNeshF893KJ3sCcQjxow86BCYBSZ7O
UTjdiTKfm0cCIPukGMUHL4MDnt1BZWCN6zV5kO3R1tzpOWWKQuN8tOzdsmgNy5077GJw4/DGDAMZ
3qE/S0FYIMYRJZiEXuxkRderNaV8gKg57+Z+zC4FepS7polzczeX+XpcOm7GFd6tUJ/JRHcxhDee
3mnpIyZIMzQGZfapYd+E1VrHddNjLbh1T9D6rN6bKxsnJ2QzL+d/c50UCycE9zDKmHQGr5EXxVFR
luxe1s0QTLY2gtRr0FCWMvpwrCIJp+5Gaw3SGUtPj5PzkgrGRWmJrVKdYKfQDf0QFqZ3H5IYv1hu
0bmOVqSwUlr2EUHRchUL0e6Iwq28RoFW5Cqu4VNy0C9yuGacXWt4T2kJ37mZTZ6iTbYcsPfsArGm
OK66sIOyd8s9bQbqqSWX2AwjVfEncurvMlkvoSpbhvZOu6DgGWHX7Ba4X6mnmeVw7umxBlof4d1r
rdlC3u8sDD+s9W1U+GcV6y/3kilnimOLBkguoWIUGE3aMNBIhmcU5Zz/9prv+3ypz2bV/yawJf0R
1yNNqRwpFm6Q+NL26hxkWZdetyRbhq0yqsE69YQKJXVDPEqmw+op1PquUX4t8icBvLAE9ghdcfoB
gfpBysut0tVXKRe4kSzc63QdEC4mRYDOsH6qEqn/7mDCPcStbPcr3a5jA/ftNGhDciE+07mi+qET
SXI2fx4z2STktW2doZk1ocHU/meNYvIHOTFLCYGl06aOmWVWaWGKC4HBlj3fqTZDyLiKfnXL/BZJ
vXlVMPf7mbaNQGmrOhcF6QsCV1NnVhlrQcuEm+w8tTjS155Oqp0sjNsGmhWyGtY9Enpn37UDiFIh
g0yERRdA0hY/nRHVq9o7yKfnVWMq3bkpE3lXgWq+QknYMYsSUAOW+BRbynsDhmCP2/QjRgYVyAL5
Db9C9Ae5T7OblXhEfdcNvljwYMOl/LOMXJ6txKYZH29q2UK1DyCs3WA0xXQSHGH8qVMLCZ8mHh1B
K2Gy5heL+vNd62JxinM7xRZcGddK4nZnxVoqAnyN9iqqpzFs5ORe1bKgPeECr59MLJILSBYmFjg2
S6Oht90D5vuGHb+d5H/Z8ZHyCwsOhLrBNXRMUl/MAWRBRV1s9dqtSBJ7DlGArTdqVKUPMXTP196x
5I/OQUtZoaRPvzlEP3s3OPk598EB2QYzQsP92yGqwlZ2gHe5lxZFxBSq7KP5N6Xe9uv/79fbPkIH
Xr6ZY8if0ODwfD7QwAVEGuwj94LrfH7v1iACOfldtfTdh3w5NYnEJExb50OMhSFXwABdh3+TfXP8
f/cpX3widHOKLC8n98JFZJ0ukfAFEsThGxvj5yKDB+Y6BCUaPDGdxyW+BipkOopnY0xSDo502AHK
ay8Z5Lf9P9eXX7+L62gCa6FuYJqk1PhaPslck4CH2vWWKW8cDOuS73N0MTsVgcJJEUX+zUr7/Hk2
9j98ejCeze0/TfyMn5dB3q+JtiyVYPCbhOivejVQ04DX6xt+yeen9/fP+VI3T1gquZjX4tpYR+cm
XZ0lVOo8+v1vnt7fP+WLsxEzWY1ymG/TwEtIaHO9Kci3h+XfPTRuR7auYXbmX9tC+I/p5y/FIOYQ
kHZqET0wFKanSVtvsWl+fvOGfjE3cgfUNd59x7JQcPJ8vixr0eLrYsjT3kcclakOUzY5dfMh479N
pv3NV/ry99k+zIACghkYyxh0GfF5HejtUBhOM9T34jfT2e7HP/9d/stPZzXja6QsA1L01SimTHrv
rpFa3pfqkbpVPfzbH49tUoWqggUDC6Ozffxf/h6mORvAAEzlfoQ0nd4h+//m6WyP+n83y+06bgve
EcvAq2Sho/vylrTpRKpspJn3uyV/UhMd7Ub1jYX5bx+xodbZkmEvEwvEJePzd4A0yss5992dDUfK
GsMROxS14T8/qC9vO6NM3ID4Zbe7sc7r/uUtnFvS5FQxNXckVod9GrajitT7qUTw/M8fpG3r5dMT
IxML2hPzJDKgMDR8+ZNUTSXInsz1O6uQOrWXdupMXGZmjziwHsqbTfNFf/csJWardeYUmp6wovy7
hgDfF0QAOHnOcAt80kbQ+evCyBvDJPd1Hu/jQ6TsK+XfrrvtxzsCZzBNAdo2X85QDboaGhZzvBfq
+mI25jMQl39+jn97cQjKsEzOZ412A4/yy6rIBjKORsRw90sZuFSY8e7/9vO/PCDy3J1WBzdw33Lt
YQ6EevefP2BbUZ/WwX9eSY4Z+iYEwH7lic/TjDiVneWhaNoA2PeZsUmAY8QHSnIEl07qIEOWf/7M
rw/NoFHIdulsmXFbgsH2qv1lO9BkbQ5VllP6o/izQyrq/9vP396yv/x8QzS1ZLBY3xXFnctwtfmm
Bvj6zLbKk+YPvAm2AqqNL3+U1I1klNFEuzXJUOyTeG8aMIFHexPIVF5XRCj452+e2ee2jUPqCScN
Hl6iT/hUejefv5M2xSawuqS8q5Of+L7W6dmVTARvhXyO0grjxbeu8M9tzr994teljYgX1LWoSnBQ
HY59I7vqXIuAo+Q9nyQawIZhEhKyk1LLc9kMd//8N/zKU/v/XxhbuMNWKOyv5uJFB6/pTDFDurY7
cco+DysaewQvY5qmwThGFo0FPGQL6cSADB4V5j7f/Ar/7ZlzHFLqc3K5uLU/P/M073StZ8Z0JxT9
Amj1eiwy1Bpi/ePU6zP1km+5ycs8d9f1bAZgLDOP6Si6lOwlU6xDl226Uc2fS+IjRXdGo/vNcfFf
f0GNdhdhs7ajfsWCkbuEXRMh/11RspGvMwII1/V6A2lThY/Iqpegs/q3zM6/qbW/oBD+Z3EwPyOp
g3Y0zb0vr7BspJYbWVHe5Tio5ELjvuKaQh+8NH+wz+rjb0deKfM3x8WXU+vvH/vlzV4YvSRdw6KI
jJmGyaFF7zb9XuI7M3EJHn6OIoyr8gbNDPbP5Jttxf383v/9079UGWqdkkw+leWdkjPqxJV6LgCf
MnvBzGSVryPkQ4b5RKVNCdYF5AJvzF4/itF6MAuiSXR11672VYOPirPoaKjMcGetwbLQvk1Jp6Ah
UG9NWk87bahgpv8/ys5rN3Jky6JfRIAm6F6ZJNPJpbz0Qqhk6H3Qfv2s7Bng3lIVWpi3bnRXMTPJ
CJ44Z++1uQYU4xteACUNZoZMLmnLuu6Eyzh81SVeJaJNNmdxNzxfX6tw5yhWkFUYv1HRXSUzxLB1
fcZzQjQg2h9narBT9n5JrM8iK98weGBitvpJB54cNbRBjeKBuOR7q1JvorzZYBCfvRFhYW8uvtZU
B6fVArG0d5PlhiCqSaojE8ObSisPmjEB4cToTODe3UQmMNRFy/y21rdAHT/HVrxht8J1OsmgK41N
R+8oRSmKFgUddBzft2k/bLJef9L6+Gg7nzkzeDqRj5agh0jG2LZZWe4TUkjykzSUT+PFUov7WZku
IM0HZPSKzYi1uunj2x82gt/Lsv+78YxbOFRQ8POu/30jYB+g8Uar7KRazg0TXphc5JehKiJ7NSaU
YmkDs8ReZK1bI1uP2hw9ELi00VANMAt7qwYFLnn60w6pc9X/vLrPnwrxKcOgf6pe4BnftiejZl6c
iro55e2HyZuA+ySQlyjaQ5uFLmoHZXmT470BRnTpfngFan+uBZRIzL5MjtvW+Z9+/0lA7GQjIGoq
VXxcxxVVVmgoehekUqwoRmf1q0Od9Gt1JX4Mu2uuZbH+QvuQHFayLwKlMKzDMLnyumsXfGNpLA+C
xjrpbPnw8e+3z/jzTcZnFRw74MJwuPkONnWwSCCVNOtT5+7T8SOtn5wVZoNL1ol7IxCSZMNlrL4i
IvXqFja6+qsD30fczUU3X0cAQvC/+IbzVhHuPlZfM0PQQulYuziYC0Z/EB1i42ImUGFW8xs3+3+B
Qv73PjMwdszzvaYb9G2vJd2jYSC1NKdVyGO05Dd52qbAA5T8hw3uL7s61TKAWq7JfJMT1e83FWCh
1umI904EhejnSUTygbCm2EnF/piJd7tOXTFfwsxYjojE0funs/ih4P3Lc+Wwh3HQZcp6rqt//wiW
TSpCNPTNKW0fl8m8JUYQkUzrIfx2i3ehFj+85P98hfKVeX/SyTGZGn2PaVPUuFbNnB83rlzrXZxJ
5jzBRRDbMtmZ9aw/lHlXoX7VsB5IlAf//mz+9esanH4YVzJo+g5IUtQBIV9bNSeUN5ipmQx6cV3d
prLE77ioexFX/uD+FGr2ewH+zxPl6BB2qWFZEcYfAVNqQnrGev6RE+icfQGvcv7/Vwj8sP+5xj+L
8r+K8NSOGmUdZXMS+tZF6SAXsWnMRwTFeNpmf3SDisj1Zah+eIDOq+Hbrkjb1KA3R8Ip+ULfVktj
aBifI4dfVHPvR0dDDDY+rEjk/v3GaX9ehzMT3CTOMIT0/NECblN0zjppe6deM6/7qHpQ6hHVcrGL
E2ZXSKTgHd2DudhL0YUMpKmguwDp2ei5ZXM75doPT9J5w/39e//+ec5P2n/93rhkSa93nI6K7Nrs
2Z14chA+e0rfhVN+/+/f/s8X4vlixE/RlKQ4/o6kmoEBrcSJ4RJL071aIzQf5B7o+A7h+w8Hn79c
SoOrQ+vz3Agl0/P375Uu7H8LQjNUtNmdZdbuKdcaN4wz/SuOFvuHX/Evd5Wrka0MB8s402p/vxrQ
20Ej2vR8NYotEuJUuwpK/YdN589VT0OC5iQtaxUhxB86Cxfnnkzm/tSYXdCXw5uNh980HHaBPMhk
f4Fp5Idl8eeSP18SqPd50dO8/lYsKEtnF7PGJfN10vdYBZWj2irT078/F3+9Cog/Dk3quR/ybfEZ
LqxgHLv9yWiqUzWKO8NIfvjt/nIwJBVL6AY6ErBZOPd+v0VIvAXGrLU/OeVXB+GvnRa0vR+zwxGw
YYg/+6I6rZi4Mjf54en429f770t/W2MGnpnYcc73rW92LaRxzxnx8/z7b/iXR/DcD+PtBzlHpy/z
+/erGpxNCM7NG3scW7hHhnWJWbw8rimU5n+/1J9ri8oNrBxoehqzf9wuJRsxf1hZehpMe+XBQ2md
GMCKFma0PjlR6w+b5rc9CoGaQJJjoF1Sdf3PbSMnb0kbSBI9jRowVKUqm+06qMBti6UJXMQvHCp6
44c54R8XRfzLHM01DSz6PPvfnvyo0AvMR4N9cqJ+CCPN5cCTLPlxNCc7nPl9D/mk5D89pd/qCkCk
Kr2ac08aKg+T5u8roaV1UsyqctKRYu/VTstDKaExDLWGu7yPtWvFTqcnDpTgiiiVD04Mln7TjXn+
vNo5/khSKLONO0zFKYUSdCyLXr9ZCYU5xXOdHGrm5P/+MHx7uHUEbbQBKZNhoMN1cr/9TnOWul1s
lvz90H2sZDvqd/9+gW9P27cLUOX//mAL/MDOaFHrxBbJeyVqwZTmnOgAZP1E0Py2hv73UoizaP3S
3+Qe/H4pXrXIUVqtPtUrnoL3jPSr+afO6V+/zn+uYX9bp2OfQ0hBDHzCPSPEEyQERCGka/2wHUAu
/eHbfK9RbXW2lqg06hPxcDVyaNe5Kkhp9+eWcUqPu2c/8bhd5XjVj9mIJhS8FD4NGzmL2XaZ38C6
oivFnwBb5+y7VkMCXPZnxW6hFOlOGAQfigZAAAZSAS8nrpwv4pStXT3ZLwm7np8262eukBaUoX3z
M7Rcpj8kNrOB1DAlyA/d3VVlAQqwi3N6xmUU1kY5e+whZ9F8QjLKrNlebE7S63BqYf57KJAoLOD0
fEywzRYh8bsjuwQrp0ZCcpu+Ijv5mND+B9ncSshJPfipXmDiWifrE4EX31PPoQEw49iWOUA5kzMN
9JwsOa3zcqjWcjf1Ut04QAMULAL4+a1edzZ1UlGKTrpzNyG0G7DorRdxa0ONCxe9o0i1FeMSbkAK
VKpDEYOPBFZCKqSX6vij9dxyPVdrK982QSewi7twWsDH5Poc7Swza270ung3ylgE6PbtFxvj6NYA
AbWt2mS4xiKCfFdHhcTECiubKie/d0o96FP2IjXPwZakVhYoljRve2Psj2qDvxJXdn8BwqYhCHpk
/aSt2GlaVL/YJFluzWloA1vH1OjWaN2dxLAPFe4tfy0KJegwjPo2YkA/6sbXXsTWpjIH7Qtg97JJ
Bvb5RZ0ExDVLx7W8zAOMKwBPi+h4oa5nNXjXRFheHELd0nFI/bWNNQC+y9R6iK3MbdyCHXLdSj7U
0hJ+XlYReDsQWhfFlOgXelx+tZoaIw2vnf04jLWHTtoKuxWux1DhPMd1ooN4ZGOYUmd+hdx8zsFq
i0B1IitYqtTYNaSRkRrYdJdp7jiHcurkznQX5siMernJlgbLqv3FE2OHhb4Y53h5TCw6/KFxIBW5
RSzqxXIpgqxbPvTpOAHqHqvlvrUjGE8J/TQSm8arKGqirZlFGfEFq7mbh+UD8beCy9XhppBJ41tQ
FQo/KWCfNcj4toSdZ4HTV3LfW4iLpgYBbXox5oe09SCeY/8YStvDsapvEUDHu6qfxC6qB2hbICjQ
xhcGbqlJ5BsjH766SXltF5PTYGdH28ju9KtelDQE+yZhy1zsZygvi+WR/4p3N2WQns/duu2Lzkbw
3cM7hp7lj2mi3FRT7RyZhshQmtnsVTrOg2FI5+MEeia0GrB1Mmnjy94Wn4qrIlR3pLnRWtxUY4FT
WuT266xltK8pgzcVuu2wUCLVi6Q277WUqOQpMdJLYvzGfR9p0W0Ur+m+P8ew1DNRy+6C3dVd4VVi
LQSRWEFKV3S88ELAR8nxFAZlkWp4YA3nKpUJVHz8MFsnMd8tWJaY6RB/5a3zC5ohwDvsPxsn13Gf
lBFHj7rpjnjDeR+q8eUEkGJfRQ6tWOyadEeSG0cdZz8h7eoxLi2bNMhxDg0xmP4MSi4cs9XG5lUT
SDNCRgWSggNKmfSwqRfsKk3V+O2gwrx3sU2n+tlXOGPsKYszXa6kZ4W6NL6w+NdN2kMsSoY6BYTW
Ne+xgl0WLBfAQ2Er9C2GdtlI0/5MLKvy4v4M1nechGSE+Byb5uDbzvIZ4b4F+NFxyAIY49pPpGrh
mpH9kShM4aF9GzdT3A53Mb2zUJ7tsUOz1ofEQQlOqjzREiT/YpFfafoTcOnxf0Q32gpjR02al2xI
jU2+xOAe+lTwkTuOhgaoK8gSEsQbiu8kAfqSucRYwMZ3gzpFu7bC/wpLJW/pwFbiVxnN6qbF+bRJ
W/u1w6i5EWn+MVX9J0mtZ5Fz9jGaypPRDBARZ+O9ingTwErBicV82eP+vJsm7Rxbj5qNNgxAVI0s
89eBmU5J1u0dB87ci2wYMJVU7rt85mO2VoHmLkFeV6orMk3AWrEsWTdlh+HSqYytBenBm1pqiiRO
IgBMyUzQ7YL6C+ZA/8D/yEos0hkDbtpxZGDHeEhtEoJMsy0e7bJ8sFApPg2DUh4nzHaHZSVePEYN
0GJdBfo0nPWd9hmKgKFMeRex4/plheEQYyCCRzdG1+gqGJHoBPhaQtxPFdufwkG3teK0vehtFy4Y
UbQe9bFKe7yf8YFz+ou7kfG71WRbfRIiGLMSpgXrJARrYN1mgzZtESP1l6DJoIM1Ijt0JXvvuda9
oIjO/XxOJvyn5hebUOOTK2Sz3ZHYMlqy9ZCpZWEzussWEMscJsyQeLSngb4SHi8sX5gvhbFseAuv
B30cJn/te/2uIUB+RKI7DDCugUluUwTJ3qS62aOIet73em1W73U2k0K52hUecHWKT9l8ZuTqIzY7
l9GXWztvblZJD1AliA53FVdY4XLYQ2RQeDoGSDidIidn0X62e/PFHIbHxQTf0hlFegtsMseAQGVo
jmAGLWtxPWA43bEYlPiGUMgcOEAGtKw3OKjPOYaVKZoLr4IEi38o1YSxI/GW3/+cqXioGvJgabGa
uLbi+FrnhjGBcJPQzisiXCh8Q1ngF6rOmJ2qYN1z+oq8glnTxrYHACVJVXgFySCH2SbBT++MbN9j
qLsac8EAMhbgYSPxWbbMwHqchAdVShlMWuE8R9pIBkVKDmZhMiNBe2+QoNjizCKy4bmHcoZRG8kZ
RpnVvF8Xkii9QWSYXmJtvC0BCfG4q9UlIcsaws7iq1nZG5MMVWOvWh3wUyW9XmtUxqU55jvmJet1
g4aD/2z08YWwJgSw+DaPZEOuG4T4sc/LLrrrZSG2sdmLrVThchUYyLEQDc1j1dLGGsrWwTZkaKGC
Hm4rK2yPG+LAO0jJo3uNVZxHeGndd6fDPuB0iuYDT3NvgNo6gVAnNMKzZKEWFE8QlAnLs5tH4jXl
m4VlEENVvhApH62liU9yZZ/X8wHCgJjUk9a20X00xDBBhnbe5pUW+bFbLYEVM2pzq5UNOXLIKDGV
kkxLucT3KryRW5Hw9kPeC0fAmUe/icco4HzZ3IuzpRK0txNIhX0HeBJjwtnIQsS3zjZ11MzP2hF/
rkvDOxucO6vqIUNF1JTJ5Ew1CUftp4HrBzJmMaEpwBFfaNanKpiJkeBMkhKcPPZZni2vGPP6F8RU
M2S0pXpoRUWYZisZSsvaXatyRG2buXxXtMx1eSQCTN637vJm9WpP4TN8LDPMsmU2usux01U/V7WP
2TzftJmGm9Xo2N0mh9QW4BOgNpZkN8+MfphQ4Rtw2NGbNtGuEiY0nlKxjzoyXcOmMxkZ4GsNxaLN
d9G8NBslYTEmRfEwofj2aXN/OXpGui1j3API2Ouh1HwdfWsZvjdqcq8irgU/zMEdJ8aynVoibiZw
EZ46T8MWDTK5fdmSM9+xtLDt4jkQxlogj4+KgFw8bF99DEDGoQYmT1XjTJEV8pCmRXtrtmW2a2fL
2ACOmi7hScs3fvhlq485VrQJPHyQ2f8coduen2AujoQDZTiU8+geKzjOdOyF24rzLYxDB2As1YeG
lj7pyE7VhidZO7BX0YT4blM5l6i449BcqZqMxpI3EK04IKig4F/7jMNImHfLdGpgTHTUqWP7QgzO
xTybr2izCF6kuq6wRpmtTA0/ahj/nEs4QMe4Y8/PYz4CEOgNMmwqcwxaS46eqY5u6aUy0rRAZ5Uu
rHjIRZfWxFt5tITtlfjw96bE7anDHAEwxQSZ7Ec8xZWwAtdp6l2+ppZnaspL0UusdF1b753Gap/y
VuNo45QJ2OJOrAwrkKiWHHMorkncA+RUSCPf00VYgrHMkhutIXcHslFn3yWpC223E3fjhH0jTpiJ
sdU7N1aK7ySyAXi2XYujCZS3LV9QWqLVZAriHBoKv70xKmnYAn/YZwUDeYWK2i+4Oskr0wfAEMJf
E/KZ3T6HviUgg9LuAk5TUvKoVu5iTW2MfdbYTy7qsFB1uhjEWYcxlh3Nq5LopYhktRG50CG56pmf
T+e9ECOo11ik7wLXND2Oesll2y/8xdCzqvsSjFTmu9DhKOodhU+qFZQwQEXYMs1suYTSQpSRlpnr
paM1N3lbvAwwfHeThYnSGwzskUrhdsAOAOTYs9qRSJ7A0DFEGRJhw+sBDC5ORh5N/K/JI1UALSWo
oR9WEs/vthqNN6TDZzv+gvkc7JtcAU1ENBivpgaN2R4jdgatfpZkQ3t65Rh7O5vtnb4mhqdEoLmo
OIitTAf7Oo86Vnt1JiGSXs0eSY3jd/0CI8eJ3Gs6WoDOzP4ltu1PpaAVqXMAOcxkkD25uqNsu0Wp
39wlgsjAfMtHmNVsEgmmQikTiXcxUhiIGjg+2Rk2ptIqO4xndMUYA3oqdHi/jeLuwppwBKiGYxB/
xmtKLArVwWSYnKTIXN2KaSJxyoK/dqP2s+OB1dEDLQL9Y8bkvJQ5aEIyxGiAGfa6odmj4yQyPt0Y
1kdTw/LWqlh4lRCxnwoTRkkSaRRXRCP1Li4tdREwBFVjDkvOFU03hErbHklXnu+kToujTeW460ym
K8Js4ouOqNatUZoOsL50uM5LcyAuTR9eAZg7R4vA2CtcSbBUJ7MPS/D7zwlbzRG8QO5nhF8TsMUk
9obSFmJGncCqc+vhDjrb5zhB6U/k6HqMzNYLPbkbipAgu2zDAYg7oufaCyXsyB5D+dMoptxMQ88Q
WTZ2kKBM9/VYNwmobDj4YXTN/TRJcr6f4z6L2sJabsJG+LVG9hueoukh1qt6L00FSL9aLnW6Z+YB
UchsNSjyTiKtryQ3533ezWxDc1YEhcoIumkiBBUaDlVSM/r6qpf6h2UYygE03uyR0a4jU8PPxvJK
YQ2MLP+VYAX4ENZrZdlyZxQ1DRRbaBSAHQbx2mAEWWW0THAWP7rq8mRjxaHEWgD09Q2FnlIoW5sQ
6U1eziDuKmpWhFrAi/K63nQkCIQW/m7P7iQpxut6oosxojNES8Is2ro2Rvxmqc0kMGth+aelmuxS
EcU7p62620R37Du+lOFZNk9n6iAr6qdXKGK41QQ2a5VayqPJC9xDjkMw5aV4GlLSYhdZGK8y0fUr
N8v11GsJofpaZUF4GFvpcRSIcgrZQ/lRoyesU8gnEoUcOR1gjBQjdKCi03e9O8Y+dtlfa5ePAZAa
3NiOwfaJIjbMXDvCD9b8mkF5PdB6gjxDJBiA0g7AmuAWL8sibis7eViziQRFRQWnZDg1rnIUozQl
WU7W8DmRtLYhYr3ZJUMn2H+4e2pC7kq9mP2tOVbKsTNr+wjrOLmyRbGGZe7kwQqhmIZuw9fQzud+
5cWtjfo6t2cKVll1NP0EzYs4YnWa77xcPok2gVOFSmIjFkzvUpmxW02m61tnLVGcpjYv0DPx3XKG
6xQH4oVd8car4H/w+ayEXAu9DWLVfWOy3IbKULEsFbN/W0fak4iKKbP6KdRFXV5RHI4ESsG4Mroo
IUNWreEPmt02Kof8jBfhbLA2Vv6yYiIPq2qk3FjMMuBAQ5iAumBJb2SR7WQNDD229S9QHcjvmnXd
NC15zPSzv5pGbWEjF/mBLde8RFxU+UJOKKbi2Ohu23KYOcEXEv8aeYeegRUldHDdkkgW9WGDp88z
svIXyt6EZdt9JDOEGBAFmnGwKp7+YdXez7Z8L1Eb2nTAnqmqyWX4zCPyZure1K5JqmsDMNf05MRo
+IM8A0Az58JegfYaSGkPrsOmQF9rIJ0od+BLAKZgPE58rpIojwXs9dNoaMmp643q0s0d+xmTIP0p
zqUeP25DICSgApAv5k7Y/eLjGDUCSYhfICwYjKqeSV+JBx2EVd2XL1Ja0RGAYLdLiPPbRVqf3IBV
7P2KYL/tzG3ZDNmkH42RWxNbse4BxTKDeoKBVUbZuq0zVz/q4AuCbtZwVhpg2l1Xq7f/ZHx0cR+u
1fqmJINNQ7aZrb2cRBIiToUTRdUWaj2EhZ7M4x1jOhBYTsLtKCYSRVJh7adZ7JwmvW8xCyOi64eg
EJJzmZpke+bm7ZULsvyg07o9rsBKebN0mvgaC7t5sRz5HDVFctQAd23zHorRnGYfcT9PfHwawmI9
R/NFcsApmvYRDBhr9pmK0qhqORYIO1evgcOzvk1oBUvsqkFZG3LH4jRCQkgEFji9OSjdXN3pUWY/
z6vziwMuz4vKfoOHUoY14dzerFTOXpjkU8u8re57xel9kpvAkVTkE2m5kr6Mui0viNwEzpsqY5AM
c7shLR1TZFPgxiuV5mFNJXEI9CUAvFsyiu64GRqHv6JxibmErmBrDcBkC22g1lvmy7Ka48FkwwAz
OOvwmjt1euBVJ87NXX2PGkO9ThpaE7odjbtltM/kxRwgTImlMxMQXMqGc4BJL/4Dq1Ligidry/ck
hp5SDUX5Rd8VwZjTsSEvw2xdOoQf3Sbkz5zUUgA4FGjpMygkvln1JTUI9n2scHAbBA/2dTcrhR/b
c03zQnYbJ1pmSlI5mpeDRStu1WEPkgT6jCkU1cDcfuI0nHbE7wBJmSeJfEJF+xwyt4DeMzVVaGhG
cql39QRf015RbEFD77DdPFmLeGa4plKuNa9mnvQQBVpO/yBo5F60CEEVkln1KBo+jNLVYlq5C8eQ
TDby4BBHH1R4SfBSye5ZL3XANl3Z+yNGZL16PrP3pv5OrwVvBlmZXw57/oVdTi8oOpsDETte1ece
DUDlJS0RJc8xqTs0D+Rm7kYOliS4BGCM2X6pfl8yG7iVXmLtHaSd3Y1a3TEkgDMNetEOySJPdlOj
6ZTraEXITSkPvcUAlhVnJogjB6v2dH1wj42rNS/m2nQRcPReDxeRPgxuwgnFmF6S5gzpFvx+G14A
4s6hXwD2eChSH9PGOm7LshQyNEoj8tQsum2SabpMCOfMAprRbf+QorQewkx28sHQxbBR+9QFiNQT
UNAmhnqAOursZ5itT1Gn9j6rlgml1Uf7eKFjrLvJY8Qse1M5MTklRMFtI+zyO4430R4nieabWUw0
cU1ozzqQN6nEfbHNhon2nTvWZ1Kt6bdO86tUq195XWoboKG40U2b9tpx5CzZBUU03BQO2MjBAVNN
vErGmSnRgxZqE73d/NegsSuOTVmcY4gZp6iDHT216lJTSs9uuyOBInCzV5pndXRRVYNtXIKdPoeo
jjJNtx0j4qsVayuCKJFukdyRXww1h6DPDpJKqUHotxTrY83h9lYYprC+1+9REZ9bko/dU5kdrTbU
7s5fAEW0X9ehZR0FxDPw/ECyxFzuV14iXraad20LIKKOSGjRjFbbWhoQW8k4CYKUO1H7NhGbIrvE
0gyS2HQLof2oeEuWP+DiYFaH7zvMCse8JU3q16JrxyXP71fW+1ZF7EgaCQ35Avo74WeXYlo0EoMo
eXs1/YStjLHHPtrjTYlZ0YRESadTLy0K97KInleKsUu9ZMizsRcl+WrENNxnltO/ajDkfHeBLID1
WVt5vTuZCLJSjidbNdaDo6evjtE/xo0Kxr2AtyAJrMcDrQBon+uOG1ylG1c07DA16AVPgJi7Hhp1
Oooa0Bp94cmrU4UwTYVudJXSnRiqOqb1KzvylzmaQlJiRmIA3TRGcPUQESavqIj5KTTa+nSMCsYb
bMILv9ZGTCCixkYfSS4Y0hC+FhrmviQ3ZakSgKs0bAgH4aUm7OG+nxmmtGliH4lheGE717c2846N
QTzAtVk6mR8hntlUaJQtFj7OaE9FnoEukB6QJwzWswLvkz4Q7x6vKMf+s7Q5Kxm5Uwd1T60GfICM
qCn+nO05CUjKWquAIcdzywa0YbwCkSqa33ATZZ5Bp4hRjEpJAsw51BXByTBtZvVDU/r+2EhwEBnp
OF5ML8frRoJtaURN1KVNfTKWWt5maYIcfITxcmvrZUVpvDbtZqmmV4N9yi+ghG9gG72RJM48Vrfa
hXbtIIBlZ+JNjx3tkqlNfWmyl/BBzF81J+JjFlsLTFgTurNJN4NmW4LRRWNiW0Y5B/TiRY3jdocd
yj3QeP4lk2Hir83oDmZVe7bN99HiF3KUd62r0rGN8g5OGdzJtCAk2bTjhHCaeLiuyu6tdFY9EK2L
NjHjVU0dV3g5/NkR1K7dLYxghidRYoeCm1leKkNXNsdSz8tLlTmSjfRczpB5xyzMR26Qglc/qGK1
vDLmQr9u6OQD46uoFdVBPkw4knwjU2YY88055UF/rIF6YGLH3T6YZnZYbTc/WOq53O64F8xUOULr
cRu2cZ74nStl2I12t2NcQ8pVWyUhNQccidrV2foq1XNprvtRZj5rVfFIaJ7Dqu6TYE0jfUf6lrlz
Z536LZKzEzKoXG5HAwmYtCdjDz5iDqa+Ly/quQPU2TsrVjP8uRDa+U2M2CXEzOJRFNZ8qayuc7Rj
/gQxwK91DytxzjWmAapOqnrfEeFCNvmGcy+bJk2mU6J1SeerkdVB+lTz+LIDi85kxtY9xuxjWPTR
DbuJIL0q0g6WVuS7UYp0d6b1crghQ1HLXA4IpIUE+Qx0GrF8s5kWGlnAoNB5mggQkPJ3TB9J7gCk
pzDuQMg/08wNZUxrXMUs9qpTCjHViPPNrLX9ccb0clTNVH/LyabyAKvTkOngkEFNrXeOGIuTRkW2
jbPhlBOVus2sljwKUWiXMjvruIUx+olVrEcU1eJgWWazFwrmh9qJiBbr0u41SdMmiAnT2QhqT8Ld
S503Cls/4RQ5kTXqeGeMDGIAqPRHsgg6ULuyD8xqZftINJTemkkgGw3BznMXYp3cfF13rhtbwTiK
ZDsVE6Pl9Wltx25Hckgd2KMYbtmfF8ZEWEczPL07Q4vSi0bvmiOAFAiQxtieaCk6TLOWgbJuZQrb
xtl13013glJzp8wG3TCpCIL+zlNpob6ZbtdfLgK3RWVLa98v+nLXjANtJmqKjU0dU8Exw0ZYXneJ
5QSKO32kgDqe46ki/n054xysnJ2gmeKPclysMHfSiPPylDPMVvkD4xlfWE3ixBEifpOmUW2JmiML
6YxYEnGbbfLMHq+QE4PgV1uVV1jUIuuK3QNpU+6Bt7C+j/OsQV1RwqVpciILeBOvfb5saap2PlV9
S4BzM11WWpnvbMcZzpWhsiG/h+J4UJadpjQVegaLinipwV5PdFGtzHwomsHdMt/pDo3VnzPeWpXz
7ogvw5LQPSMXgkodbZR0mq+aOa6hc5/x4IZbEyDkfhEx+d5xCmEu/W4it9hbjlI8TYbIT+OyTBu1
i4cAE6C4JvZVBPnISFc34+qQubl5ABGXbrMyf8iEXXD01NRjb+ozP4CEvVLlQFQY1zBrQuZmTajs
GF0te92M4qc8Xj4q2b7gskk2Gi/9TVn3acjoVA1tlfJJKMSonIMF0LjY6nUcoWJ27bwPa3PVPQJq
dD9l77msij7x8mVhMG7ND2Nd9FvFTQogzAwCJisqIWVryiPM3D3izKul1tKQWcAVOZdOuI7m66jL
xDcXXq6OxiMOpC65cLmrW05m2pULe/CEnDXfiJl+nO3CRo+GwvmgRtMgkdo1w6IcZJDidPulhy5j
LOZrRz23Q3KKjMSNIEAPs+FVnIbDhJxSloLx6mRM91DAtgBnz6exVn1exZReuFU0HDjGYHJgCJ7y
olUmRGn0A1Jk+BtNVDwuTWacCG/LL7UG9Oea4Blak6QNgKeQ3lh32rV+Hhi4FedBgWDOMy0yD3GJ
lycrthx4DdPTRI805CFLfDpdwIu03tytkcvY3VLEV4Rx+rwQ+POcMjaRm4EDt5UP01JtSJjNizuD
dEmmYbjM2ax3mcLXiQ16Pk0vHhEQJGef0rpbybPdWGt5cqZVPll8NJ9+FHdc1aOjQh6jn8vkBf0O
pGZh3utjavtanEz3Tm3bfAsYw2ZOOwn6ktw30l7DHlaPI8fHOmKSmE2kNmndkHojwkufaUe0cbqx
DNxEk3t9KOTNoEZy2+dpdQ90zPAJvdE3WmwSgAjpr9pE7WS9mrra70ZnMZ5jsCMPSuPE0Dlr0g0Z
ljhYxAq6eMiDNj3HqcBJaA8uLVUQZGHA8Y01nDqjWm/HccRzRPuJeITBS5A9XhpW278RWlZd0IkS
zPbt6B5IEmu3nSBdxhWt2BQiDlklkgNnp77nvcMpBzfVr1VG7XOhOetuTjI7NBKDhiJzx1oRmxq/
tQ5/hRr9U9bTU6LE9ySDEaVxFubMBR1AYD0OsjRrenRirgBTsQ7anvEhR6LBPwPLrs1s6n6psh0f
NZXTTsYJF3L3MgQcTnJ6tbxYe0dRrzggxsD8B3sz5BM8W3gmvmsPWhC7qA7mqIohdFn6vTYYn6rp
Zkj+yRz+H5LOq7lRpVvDv4gqYgO3QijLkmzLYd9QHgdiE5rMrz+PvnO3a9eUR2NB91pvnEwrCwyj
iW4+TqhV61TGLWMeW3UC6oK2B7p2TAYd9KikMENU7AyrhsXXhuxiReMQUA5ISoZUWb8ayGP/QP9k
btLBvXutMJ8tuzZ3bFvIckTecMLXXC2eE52irFk28ygzql2il5Sg0SNsobx3DnqKcvaKkyEOyKEU
Qapa9k55hxvUlUvTaMXGY3tIyaAm9Gcr/w/1LAjOLeouTACB4m3VwZtT4ohyKP/xLZMbAx0RFOK5
Kb8HI3uKlpn84iu12KQl6OYRZIZ6ZkaV+IeoeO5K0N6C7LkHo++d+/mOuHHjCLWzxSvNu1r6mim4
PeelNo6OAwB5iZODN11oteP9ujRphK32t7GRBjSMdyfqLiJ6R3xZsvjY1BR92LQ0WRq/5N1S7IT8
8d0bC9cq1dkZ2hMIpLGwBOnHDsyz7MNUcbcQbcR39lW6t0q/W2xT5SVJt60LrOfs54oun+JXjrsC
9KnVArOFoKpOM3BSujem64N07qEXi6ELMhRfOTec6v7IzmJU+G21Ndneqj9N8qfHHWlGT0v8bUhF
ZxXtN35+LRO1iavX2P7QmpNRZ3sHxlrYN7fxN1x+pyp6iGuqsOb3T7TzmqbQo95vpvZnBrlwcvSN
bFT6+DYDSbVxOA5IDFiJLOYuIO1i3BnZwZ6PXgLRahd01u/04lbWryUvkGLFPnsdCD/JnkNXrGuL
RnMv8DpvXQ0/j+9OJH+sl1SC4nleaMsIHe9SqXedYzOu80NubkfjSIXPXhZknLI+cz70+neWUASJ
PNUgcHkm+G58iWJMTT3JvtMP59BKkqDYA8LZ9UGNXD9E5OfkDejlWyX2AgyCbstVGo2rxjokCI14
brhO1nzqPNk0xlWj4Nb+jKtrYey75OeRAY/tKBgdfoFnzaQF6uzLB/v1CboyujefCJ3Woav92zZe
5+kNc9QKfqO1z5G3raGxEL5raHG6bYZ8RjphZ/wU8KiSy5VU8nTRqB07V9FTalN4hVQrP3tc54LC
KbvVm03FoktEPtIvWWkK3naw78nglHtg3S8zN/MnwjFDd2Gtys8jBc4ezXnMYJ2aUELZV8/RAmlR
p1zQqcvRQ/S5OEVmc0xIjzSKXeGWq5HGNOLYaFugeofcIVS7sEoyX7vT2aIbyubg8+9Dw/nrw6sV
IKjRyh7uRIyvYYaDhqEwy7cpbPKI3wwl626OUwyOLxNEmzwLanAmVnun/cgI/CbUBn7Xs845YUp+
TpRZd3Gmu+4/N9E2Q3+51H8Ak1tNvenLs+nfY7Vdir+RlgiYq6oxHob0nT5kiNG2j/oR0yFifv5M
m3tKBeOg76J42otRD3LyoZoKL61PmD5oPTMD1MF+Rnljo37zqRdQ5UtrvLUWU6a2Y8TdV+aj84J+
j/TXpqyggFWp+EwgDKt6KFdS/JsEX192Wvi2+nRfx4A5cxQ4ZQGSpF0RFq3JeZwc8jv8H1r0uISv
rvhB+xfEqGMfJm0DpH0xtz0hWRmH7gwTv3+IIG3a6pKzPxsMJhyLPANsS2utKMO01d4G1Gfk7668
6JY7V2pZdrn1n4ncfS7JD0bWENf/VUOMPOuVRMHHhTg9dn/bWhcaSoB65VMakxUMptJAo/JKe6zO
ikjTRDmfbUofLUwTU/Tu+MgykugQkYrsRqsu/XE1Ok+sUMuODV1fnoP5brgaBPMNCiYcpojJldO/
WdPbflTUXs10FibOOrbeyoqGcn4jE3sPgoBKEJu0ge3kC3sVcQve8US6sI2pN/b+68yHCnV6yudu
LbXoXzvUa0BlWqXOYt5r8r0fvx19N8utweyUk2jpf1XOFYtwkBIGnFvEjoqDYkEsnW1JmdNItVZu
4Au+cbumBAw6QTFqweR+L5y5Y/Ot8lfXObFlrJz6M+4/kZOFDqoBFAwoLp+WDHH7btTO3rTDc955
vA/XniIt+aFVn+BV69pmuXW/tPYlfrSopRspt2b21g7fbllvZxS2iA2QtxFRygKEvLDU+gOp3xzZ
JHvILzu+ui0hotUeYgaf/0tbv8/eUdLD8D8fM008bIH8YESMw7/auT7qDX1t54jnYvqD9ajaH+S1
O8LGWZzlSjd/5EyXo7+dm1PWcIVyindkWbuoFK1su8jX3kMWu1yEc+V22zBWB6QeRH8NWMkfScS0
Av92ZOfEb9lw0+cPiTbE6I4ao1bs+h39W3aOPCPlRBJEKGcomELaqbpDQcvSlm+/I1S0opjdEsmx
sYrriG+KLz7ZMMUEYrwNI8LBHnRQPhk+2GOGS+0tHWnrdL7d6bdFdpIRCO5MZDgvFHLwlfAwBHP2
q0E4eJQwdUirx8ReIyCdHW0LrEiVyDuyslBEyxP1QNtlEpeI2mwI7dDIca8jdypE/zkb1qaN99L7
gClgoy420nlPol/x1BHsostd++Xtm+4iav7HkZV5NchtBxW3DPF+TPaC/oOaJOZkOT3EPMN8tzhV
c8mZ8Tgg7B/JPUVFONFdV1fiGqMbrnr26Nioc77kTw4xn3pAcvHKvFgLCpY5WzwDX87yGTsvbX/K
/F/6EYrhEE8negZXojs/3jSoaF6ivc/cbT6l9XNkwsQ7bkhLGj/ttyrCmVkPkGRs//lAYdAnXD0q
UI8I6/Qry881ogMCERYR9t675jyZ5mU29qplo9V39uRuBq4NyzsYGkxEu7GzJwE7Mi43tKnI0p9m
9TyPX67BE/NZpP9pCS3wHnp6Sn1q7dw3a2j/kADNQB8+R/e4VFeCJSsYwTo5jSmtmF+APlo57Ygc
lc2rbqG8/NLdo7Cfo/FOy1AV7xdno5KjJDZs2ZJWENjyyQeSrcZLkV1thLZp91+RdjwER8e7D852
4hZLYywsd8d8jbNrP5z0mAp5ZFLdRyYOhEX0i8e8EqZYV3lCSU999k2aSMkK2ojB4X38WIyL34fs
c2un++Y+guQmtlBwy/1OIt9Y5cmjvtgpaEjQi1CRk8q6b3e3JCfb0yT2N7NXhr4RDeYZdFERl7P+
KA87S/qy4mrfu8+ZPp4G87+4j7aF6QNS0zCmnthrAuEqtp9yNcBdTPoWuyG1inXIsM7YDGrNHqAJ
naJklpPkiSKSlcsF7JXPeKERoN7px+a0yw4TKfdF+50impYlCezlXhq/yeCuGvM94wAw9QxnaBaA
RkvG+AkaMR5/+zlZa+mMuXe+ZK0kHwT41uCa459vtG9E3LX1uO/9K34KRoJ4s9CpNjNxTG7oEgBb
ixdTFJt0bJ/7mLT/xeaUidcq+pwcNPvjParPReQEWkNRF4jV4vwNrVwvCVaZryghuwRZZ8Z5UIFd
Km2d6pfWd66Ln5+6Ot6MNjdWLFeRhk6aX/pIS7BvIlAUnHi9eW8KnuaqIIg+/rYtuKrstxlKWAgU
++houBEph+8PA3Y3OG3OXDL6QZpLfmSJqCWioNcFQ8rUyzB8UMkmuguJ9qguOLGjjSp/LJh1olPh
Ov8qLxS9vTWiiBDljH282VPQvBmMn6ZRq8inQPCR4NNLta/BPnW8OSukla2vfWjZtK/Kfo/G5IHw
x38qolt6Z6Bu07x0NU9cZMnrbBKjW6kQ/O/UYUzeuouDmv6v9ujdVG+dsN7MvPladLEqaKO2rZ9G
/iWOe3SouIgJ5ZDFx6hS9nT0bvB/kMzLQN3ftda4eJO31L8nphH2Cl3v8m9CEBK9lvOf39AUhtnG
+OxJiO35xMnOXvaPmu2ZXbEQ/8U0sKp1tui7wR1OvXgdm41ImVUIpsm0lQEXzMajqx+6J/vmy7Fu
TfXwjMHSHJtqUxiX3iUPeO+4Bp0Ua0wYIbKJoGNGFGW67SnQHFH1mfqtU8fePir4cJH8SMsJJrDj
TtubcKQ1eG5m3F33PGjGFtXnSmeXInuCrGS+ecwqSAKC9LGRgd/0b5NF20VPnWpxm7wfasH+LRRj
2NImQfapsl5RrK7SagL++eWMt6MnpR0Ndy+zbZ9T8Mlngy93lmff+etpYwb+L9RGJu+jGxE6ymmE
C+mg8RRBFdBXcoJ5tpzfMq6Rib7Ck6To3NCXEeGSFX/6dNabVwehankyMh5OHISx/iRq9F479Wg9
8Y51y+7jnAb5ZwmxjmknUcBW6avo4ZkohqibayTu+egEw/zUNRE8P2PZu4HkayYxxAVhZ+njAWij
s0u4clW+yOFNa1489TzO20Hd6JAMAIEBzw9OwR+or6r9NNlgbP/Ypvq+AtPIZyYgHIiyeKNN9zKl
T7V2xCtIf/pz4R6l+MiIdV/mLnAFXa20bSXkElN5txgw8vjyLDBWiXgyYa7Ts78B8Wnd7+L6nFFy
mVasudzeZfnj049Bu/k2NbZUIFomXe4EUsfzuskoYozrXZ++DRX9WbqCtv5Oxy+/41+I3ECzPkrz
X6OGbWLNa0vfU/WAmIvnePH6W69RE0xgq6hQapCu3akyTNAVLHQAiQb7hU27VT7+s1H0zXpO9lJ/
wtR1AHSIVnj83ugKCRZOakTV+SHygfg17wknYbDk5amoZphy7I+gPrS4pHNoDu2hJdSL34erWHry
R1uWulrEwPSG9hfZTSgjPP+NHeSx/ucptEjmFBKN/enHeIeAZEu63wdZblFUHNxu3nUUy+gPQRNF
YOjjO4LZc1NHIb18G5F5UaQcEQfOCuZvrbajKf1RATKsm9LeNTMvuzuPe6+KP/qp+rBtbecvQ+gJ
/VRVVKXWSwAothJzcQXWDK1hOgD1fzoMiMIfDqOV3Sg5XI/jvElrmsVNtyLySZCqp+87TzvJPD4m
lrYp4f1XkBq/ShObXk7P8axD4cNUjWawOO2+5a1JfY9L3PpE8sIsQUUNt7FapbkWkOPzkljW2lD6
ubSa/6bcE6FZkSXgF/7B4MJF7B3ovbVqNCtcSDQPyIHG3fc3y1vXvgh7YERGnGz6j22u+IAXuo5p
vjEm7ALufFiWeIcM7lr4EESWvy2VAUVJ543RnksJr1dCz/dqN0XR1UwH0ljIYuuX9qlf5JGWhXUO
nRfplCiBMdNxfPQ4oFfxEl2REp4nIn7K2Hk36241cGl2uYnRD0GOGR9xJ1Fvkt0NArMmc7m3Sxv6
/BkdWWQ/x4E/ZTTjylVD5eIyLyhzKNiJfZQVy1ZzjFNbyZ3V8p6ipRwTESjPDeEsPxvN2+XVeFbG
FFTOeG+psIPOpG95foRp6sZOqOkZUPJ9HPqDnUdritBogKTVl+QU1p7HXjtWzHYt6Dx9Pt5cIeG1
L3r/00cOqSraLuU+SXQndOCaKa0DK9I3yNlvmsMVLHh7u3k5JgXTe44FrhPG1dKHUPyvgIkwP7td
IysLkkTtmrajcKrb9vpE4RBCW6g9+mj3rlmtBe4/K3+8P3x2Lmb0zL8+jXWj4R5aY1mT4fQkKia2
wRxfBkCkzq03sQYmp4P8TM60LsDigaZ+9dl/TskyCpyBrnNmuF9V8X17iIkcrii0tY2J2sxihKR2
mQJum/Je4mOR1aD6GLtsn4/F2lfFXtdLzJ3ZtpnKT+jkgtLyJOZfo22UgpF5iA3NkqR9ynbW7jiR
ERht4IvtsMePn2QxSfcVdWcRt4FgLzVFesy9kSaheBsNEzXlvoacqAmLqT5WMWe5t9xtJK9Dx0Dc
kNpPKR0s2PCoJPZBA3VdHVEW7fOZAF2cfJGfsJDQRV8tezRDPWsdnbnCeqH2DvnUdKHjqVhleBCk
it8bHl4qEsjE6W+l5RLgZ8t6oxnZi9W95QNbXotZ3hAYA/l1cmQ09YvT5Z/ZLBABUinvlLtJxlRF
MFn1NWMdflCUjyVqM7me4JYiozgpSLG640hm+uHxyLg/mr6+zMgl24SXwigDD/0DylXc3EjAF075
KKWljDehbhgwWHAclRzKqFtlUb0uK0ht7A1UyqGFJLW+4iIi9Ay9NRB9HSbK25kArAQ5htkwhXnn
rszc2tIQsTad8okx84DJl02LobjTgphELc/E1K4EfiGMli4eyLQED7MpAoUmQGWQVYFTYMrqmoOf
DavqsbMl1BZLo93ZTL2ql3/UR1AvZy0fxgjrNszngc1wAZatXeTOHvm9SIy9jvzukhNT4B8q+xxk
z8TkR5r82fQ9BLYN6Ep1bFkI26oIDG3ccDLsLfR0c6vWJqI8fyze6j479FOmBwhlL0sSUcZmy+fK
QZ+IfILNEPdaZpcfLY409jXoFgsxbGbo52YAMvf4oHSy8Ec6WFpGskcPdrLFmhWOGQTwwrcIMIpH
aR1FU0Ao2caK3FUvPGQElCgWAhsZ/bwjmnAXYD6vLTAT7Kh8nzPipnTMxhUSL76cR+/6EoU1wV3F
MspAaA64RibX1H9sa6Vz7eIeSrw1Wq0gnh77ehNYZXnSPUzGBidL1ZbIlEw6uMWPhbUkmHM7SGyY
f91DMs1VqlPpVwhc/G37WzGI13xebRn5QuvjJFQYLXpoAe/VhnU2IAAaPBureCBPNFbmsbSXVyuz
dsi6t3SuvJD0eYMcPtf8coZJbHstnPwKTDQbdwld0nEntjim1njJQvi5m94xqkJHergDiee4uVL7
rEfEoR4EoKEvLBzYMEQCgeyvacsNbGa4pNeefYv1bSz3HRM75ZUURzoTka7UzbcKp7Ppbv3p38Na
M9T803A/tIhzafoe5LoTmB34vwa5C2nHKGzHC6J3+3smvgul/RfPHgcs1mEb2XHndh8FGkeryC4j
AF03JXDDJSav+JiqZouXH6KnC8SUX2y72hs9lrhq2Joie8b6DR4KSQt/v9eFuTds/68RKd28Oeab
pHypSB19MO2W7oPJ8FJMfrfvYc1lZF8ro1vjnudTtpJ2UXSGFgeS437MGkB817pPzB6fIyLCINKa
W9FPE+QQP7A0oZf897yOTkuPRW3s0FMm8atfTueu6HEPovp3aqJv+/nhPhqqLRAztEaKVZCO2TSD
YuBysDEnorh+ECoaMQK4HKexovJ1/jQzaqy9ATUP2QtM2zomhbToGaE7/UDTB1RAVJPG4CDkVvCs
YdJNlIEhWYtYUk1/2T1Em7PbnumU3hJrdHT7ud9BtP14k7Vx0uw0gTLiPAnrWLzr8bDpI2U/jWMF
fOiRblH57DTe2oVajgSVPwNZmW7jrePH6ihndnl8qTrrhFDtU1NEbODGyarTv8ryfn1vOSuyP2vq
7Gy7ZS4sD6PKQypBSQRLDk5c7B4yGGbe9ewhRXuAQGBKAiDGMBWYybSsLCemYRQAvtK4sT2AXADK
+HEZaqaJLx6VmZpRHdGK3eQJoxx9epkgQkM2cYi2YTOZVHTXNEbC3m+GAvq1xUteTqra24kdmIQp
NJPD0G0Dr5CWsFhg4t2wdYsSdWWP1jwrbRn2ZMM8azPW/Awr3VNVC3JGCWtmTdJvPi9oXUhFYa33
oIkG82Z4Ve1tKCnttjJNsHRSy/udtd4/Xen+k+40cBAG4WRviwWNZTqnts1cda+Qf7yTolNsR6xb
69Hp0UQLZEIWeae7yKWGZtVUOd32VnGpBPovBETk0G6jJC5Pdk9IIBYGjW3H+egHuzlSGvO95G2/
xV+Y4hcvBR1JKqeUMIkuhF/j8YyXhGfaSkyUeAB5JkEVuvdW18r8MObYu5r2LPOgn5S5tcG0A82j
LtUoQRzyIcoOg+kcap8wDFvhpV7M0fhfteUOg4s8N2SBbNsFitLEf7mDj+3CJneRLrWo9SaBrbjD
D4mGqMQG7+TtWZq/pPGjr82oh7E81/yiLxS51oAYPq47uL4sjg5tylIv837Cj+qbUE8YqZ+RpCV7
Gn+RLZlR2oDGNtlrJYHpBJ7wZJ36QMd0FxDrYmLRuWUEcHikl8TjdaxT91tIh5CSuQfx9KiYzQeK
jg3HjighajUE2OP8Ave/iWN6Mt3ZJdyhpaWoo6QEQGoY5bdnLMuGbHK51guCO3AkffWTNsaoo1pw
nYGYAeyT66xwEL0zTbWcnHNyc5eu+suXjvU2rUoWUNsUPuprl4gR7MLm/JqjlgjHXn+R0/hT6yo7
lI5xlk4RbW1vgCMnc+SdiBuu2s7DY+yQrXL109rdOkbnbxY1Gh/wz/4rsuTpjeQXIu2pseB9mIej
atWwiek0Ouq+6O9da8IC+3LZs0Li5UGYdeMxsa8l+QNhpZvNj45Ictss07ArYU3JShQpr0kWweyo
2GI6Hy3txxVlsTdyjLh9ykqBleB/T3xJEgUnWp41eJYbnb+vHr9znRQUfyK62Jqtl9RrzK0zIiFh
bKlz7YBcRQeXbsGqnVhyPhngwUCBxRve2YfgcymdjZ/K9IQwxlzT3NMfasyojGJlN+0HU6L7EH1/
H6YBN4bvAf/pfnWnjZDJdNA4nnPsLPqqyGy1tTM876gXWxtNiNNtqwfDU4+++89PVRE+TF+kAAwN
ZsScQFTRMpEVtTOBYcQM02niBQZlqWC1nDwlUVYv/BWcTCbkd6XL/sns9Zizc3rQ0CLGWQemsG2H
9JdE6hRN8wgiVOY+BoUG6itpJP+11BRAFhWfxrBaj1BY2k4LOXPbtmQ8zAlKWw8kNMv6+aJRb5aC
nR/6dLykBuVydkoId+YyVLh+vaur/NuKlleZT3hXzkMqrl5CMhxuTII4/GlG64e2ZherilPcrF8y
RijKihJOUVrUx4sTOeUtnyyPu4jKBJZRO9pTdfpIkzCcuzb1AJoUkG6ciN90Hvn4QVoxXztX0ttV
DR5CXdCF9WTSNOyzvfaMvh/5bFR4LM1hP94JD0iGDR9d7dN2aXjzgV4ZBvtqLSn/ola2iH8sP/6P
0WQ5G1NZfRRgQvZ8j4sarDtaJcRpRMQZ4C6PA9ymnG0yiv6U3hTPeu9Fv90sjBg+PEr3buRdIq6/
l3G01dHWEBZKjQ4xUt98jpLHeVEsRjg5adBG29limrU9zKeFaoe9YxuQ+jHV4msGnswJ9GT0DUKY
e9GHrSqIMcDnWu8sTEQBAbmgq3M8Q45kja4w34KyZpOJ2hHMisa9ONnwtcZ7jZJxqqK4k63M4AFc
NMM5jqQ5oHtiSTgV6kOqjw2mkfUYlXh9bfTDJqPZ4kVwswNpzJqg3SvvNOZl0Swf2gLTbY+axTPh
/DdPPC2dmYYDCUqoYdlXSHBGQ5JoKNkV6FZttf+Nj0ASKao2aJQdbVtN2eA+WbPp55bYkMaLmDZG
QzJ1I7zqUgPLiiyY6jBOMJ/j6SNyXCfHKokENlwkP7z5er5BF8s71EscRNDcK2Wm3EM04qKGpvCZ
5HkEmo+spVhzvxbsDutC7+kAz6nhYIDzAagifCB9V5RBnc6kEz2EgZFPvApquyZoExWjWxC3GLtI
HCQ1coleddEKXCurKKaKIrUelvpcj92vTl7v8CwYyFAgRNlVjVaxb5UNR4RDyQZEpzktbSdi5DU/
useaOf5JrnJiwCzzH22GP8BYfliPkvWKaT8P/Ajmz4+Hw+D+Q8WLvkA2Zk3mgakhsiWgmBtdvpeN
Y95wN/QfhADhvH1I5kfP/K/rqswK02I0GPw60shiks72kAbd3ltQ3NhEt16bh/4xMwGpXHab0O1y
uSlibmFcWZiU7da/NoWJlrE1jkU+tRc8AjUqy7QBtBEaDpu6+PCW4jvWvPqLzbVHnRTnNe8/k8mg
KJENIAfw8HtZkp8JKlCwsrWHl77NL/Ui/qI+fcy2zvSNzPennpFBTY178YU2naMkws1LH2kTuHoz
dCEpd3ZMNoNoeUDwWAFTAexPk3gw5r6m76wqM76iKaINUcTESs++vGKgdE6yJ7xhNfpjAgeKsflN
IocN8fuDHdBgrJ3NBAmkN1Kb3TkuFDFeiSDTySs4VUJk/i2Nffhqm/LDORaA/Bo8iSCXJZ78z6ZD
uUlQhdg4TnqJQbab3ghi8yPqWCUAWqIqgR6givSXUsxn5YzPjd0DENbD1Rq1U6ny5i2KnAzZQwMo
0A/Wq4X4GhakHX6k2erwxvZ97CiuLl35RvdAcraTuL877CDs8RNgrYVBnZLp21xXzxirXgsP95SN
YZJ7nON0tTTNe5dN4klmTH+20EgySgnVye1q/GwsBKrfmHFeF/yB8qLXxVsTP0xiswulVY6aQZUI
g9EjJUkGTb9ADnhcGR7oxEoO3V9Ryl/dzkoAKSRCwoGGbsig4oXJ4n4Iaksjh0HnMY22Rkr9LSWw
Nmp+Op5WY4d3emAmDZpGK7ci7f8zB0myeZt757mLH0ULPgIGOyO4TSWAhzMbUkBQF6lprWXueqtC
u58OfmWsp0xaBjyrbRCon7V/1IPLsMiZbooF7XWxuN8paNymrNLPui6xk8wsP3WhLauMjJagn90G
AGGB7/CIvAjLOZHftdTlFxFpDz13DjIZ2grWzI1dNPjCrjm4zRkG0urd+tkwM4PNXk+ahXy17BVI
g62TawxJQkubbVolQ7PTRt+ZN73KbZo/vcnYU4448vZHBnpDNUcE6sRoxd/YP8Re1TXhEp2BelCM
ubdxSBgHnNB1Eh4pw70a8dh/F7zaeah52vs4i38yh+0lN67ckLVNWpQ7OL+DVfRVUJrjZRza4Y2f
ggBatGik0uSRJED+Kiti+wqF+6pjkFwXkeZiRzK7TVNA5TN2Jzgc9Dcroahkh3jEpvvT+x08bgmW
HTccJNvzpiGPaW85C/bfwpvlpZ3B3xrXb/lDDtuTBTdOuUt2TvL2tijMfQxzJpNZ3tg3SX4glOus
w5UyPK3yssf9jxsDCorvhJZGuU7bzgVDae6zGL2bRjnJZkgGeYxEb4ZMNg1YJ8HynkOE/sq1E59C
WV/95o9cNqQnTIyDq117IqV+yMaaTp1tD0fLbNU+nrxoDfQDTOl37k7Yi73WpN6xi+j9iVesCgqb
Z41YrHEnECadB180+9RLvX2hKF317Azr6thVwGaGDdExlRc1crTIAYANqNJ6gMYYjhSRJMB5GjLP
x8ERDfHwQaKNCHK3d56q0mw+c71tD43y81s7ZdHZtIbsXXfprjVHrQ/GPJ03w5zDOxFpdXDhM5gO
ezvBf6Lmg+3o35Q1I9yxvJVeka0uM1/bD5jNd3Zs9qEDOhZkrlXvgEgQLJg6x7nHR4sSyzyMZSq+
er0xgtlJx7VJ0MFa17J7/v/SLiSCmBiw7tGH0YdTqoGx+Ua0MQbjd+m7DzFjudczff7PA7o5WhPe
bZj46kD+ff6y6Gjq9GKaTgi6RRfgTIF3buXr4qQEwAgwSltDRqaJ7F9tK8YkJq9V63f2n9s5vJPM
0gGN5vMzFi4zmCCqVvjMjBVkPhirPKT+/MgQ0upgytOHYn0oOPyXMQlb9P9k/TCfdRHOoTaujY03
+fSD6lCrfTvXpCOAYTnoWqTThbz9pH1EtXtUrmH+jSb25nbqWY66VFs2KUP4T04g03X2dRRrScMO
QHbPqZ+MK8XMv4SVtSuVdDBUDLo+k0MuiFobymgzubENDdFoL7WbO+tcTLhlIqukjgw5w2vuq+hD
9HXyxsThf7SVvQDbDgvvHJ7mjTMbbsIvZnDflLSzbYXBBuMfzmKAoaZ6T5quhbnL86AlunTTD4b4
E/rVQea44C19bgoCJDcyhi2s/ZjMTdKoDlUNlKu5asSDyQROwlrxYY8NsREVXgrwxjl9p9BnZinB
G0nbc09H/QKs4xDlehRaCbiSIHdiBmf3BkA5lFr5SeBevqY+97VotXfDp34FjfVwIrxK3ZFEt08w
0xZuxBgoy8ijo4+5Dw9hE3+D5VBRr2NZ8epI0eNSx2cpde+1KVpkbsUI1rIo58STVpNvYf0WjXIw
E/Ryl0h7MY+OGVfdz+RqIg2rzGtPvRsbIO5melSIuA5EgoxbOYgRXVNGvE2HpdQtaKhV2QzmpM/m
wPCLoykKfHZua1eSsovbW+YoOkBahmKjJOdt6NiT9xS32Qg4bVjHxsYAOcto3i1o419sWFMk+G2x
YSal0gUDwsnIF4jNTFRr09cM2hB80k+LNAmLpdbWi+uOLhiTjvxdzbW1cj1BTFOuO0huZ++9S0Hj
c9OK83VpLW/WYkEiESJlAZlGMdrPGUlSHdX5rjOMrzzhoprrGfahbeYF8jOr1ceSpz3CerNCPiCn
hOLQuifDyTWsq2eoAeDdtJ8SqoRvkU4Y0zQgk5l6+DjSvZZQJq3aZmP8+Bv8u9sV3T/TAHNrWwwC
JrqzNaSBDLre9kO55MUPVbvqlNdZRI5cVIwiaC24QOUK47LYtYe1Wzmbusu8sGCPO8g66WD/IKVa
UTIpJIbzRJ+Of2t0p2e278jE18DsRgR7c0oO6rQUy51I3mq3VKNx/T/SzqS5blw9w38ldddhFUmA
ILjI5sySjnQk2ZJsb1iybHOeZ/76POybSuRjlVSdvovcrnRyIBIg8OH93sEShlp7Om5vUWrnu9Ke
8TBqLCIkuZWuSyX972lP9QFWSe0wC3OPEhYCR8NuH8UR9ls5nDkfM8N9qgsLJ3TQdRTkcLaI2iPS
x6GAa4bnIW7KU5xnzgsuApi4OcD5GT6PM38y3b55rIx92PCtKsqHDSr+fqNGK7ueywnygkhYTlga
kmTd4y+TYGq/yycrQsoe+JvWVcGDiOnIcX4Y4tGsjQwZe2scSWulzOeU2APbFfuxMbNdNObWLV/B
0oEC2cxCUFFc0Egr6DMP96DuW1f5emUgQtsD6aZby4zCp9GdzMvM7OrPWccKgXWRQbFUJGwbBn3S
VJoGDM6wxAMVL2SNxwlGszTFkrz+ZoVR9WOYMAsCj+9Idifirgqy8ibvxxdTqeCGqiJjXcFq9moi
6gc15wdPlcPtXObqCl0wxnm0ITeqdfCZEUGOkBCtXK/Z4cuankfRV8Q/B/TnvAjwK2oJgk6LBp1O
hREwtL55gJOMkTImxQQh5+h88HXYBQ0fmwVsv/TUKTGTYFnA7GHTBKjRIreZvyRBJx+akMJtCJFo
5H2rMHzU3i51ZHYwQbBWcTQ94ekGJs4NGWMOZQJgkKCycaVdPoxjwiFF2UJDCBsY5PTjXmKe+CuE
SrZKi8E/mBkyUieDh9dj8kEjgPuNFWGqL1UyAIB70Y7umNh37G2LN1JxWvatlYv8cpVz8m5zwhRQ
IRfYVXX1t8mEnRs5/o2vELX7Ux5vasymYK+EvyJK15Wyxi9TD8G4rn1xCIf0gaqpXWvT+JQKCrhV
NsjqqVMptB9rsI5dUv+U5HDgmIDY/tq1UcvqychubIEetCVX9OTiY/+lKlOQaikgypUW7a4w+pnN
miYxQXKPJZrIjU1IxgV2UsZF4MsG2XJIJ8iUuOi5bnaJeR9EknAO7OWI46xyRm1+5yoLrCQM2Cpj
K+ytwfpYh4oCrpKW2uuCC/EgrP4xiHP/RjddfSyivN9yQYLZN2TRJ5ob6MhrGMIRvsXhakYftZrr
6LuXRcVVX9TpFdQM/nR8lAZsa6BKF11rHdOkBG/RLTZSIsDLkOpApp9wIROHbs6tO7pBcLybHEZa
j1gB1s4yD4EVU4jMrdOAu1bimzOY+Q1rDuOFMPyJkwbktUgUJ9cX0COigjC7KGrFphFgqCAfuO21
GadladgrLXMqdTylfZ2J7Ygae99XJEwFVU2v1S0A2O28WjO7hIl1jcCf0bavZhOWjQjhH8PhhA7W
FsguoCitRpy09vbc3qdgKkAk2aexk7dpF5RbswiGPWaf5rO7kMqLRWLI10MJKZ0akq5jXqve+G6l
Q72LGjlWq16W9TaOrf7SS9wBn/z4GbW1v+bshc1rawS9QWXuPK+arsJZAjP0GBfhN9fvqs42uX3h
jut24TMWN9kugGKB4VkyHou84KLRepCaDK4Cm1CW1PUmbApP2dk+mht3G0xp3e6gptGgnr1xLZTB
JdKGw6XrkXbm2F55iGWno55yXL186YXL1p/chuD+3wNnfgC5QgjWDLa6KovCJkYvbfE4p4UKwZ/O
W3Ow27b+aTVteBcprW/9EDZxTdzSicy0xZ/Kr9kn0yQGLo+nooC6Dm8XBRLKmnAhl7fwPX7QOXZu
/HwMT5ZGG5gDLGNpgh+XXaY/zZAuKyg24j5627TJA/SW2SwfK6LfDiH+JXs0skj8VWDiPkLc7VBi
iaqCpb6jSN8bNoqgxgLDhT+rNlIEzwN39oPsy+EuxCtpE9doI4yuitYDu/I6GT111edkRrlj/hQQ
PLsLPBS/yVQMqIVCvW2tSXyuCyLP24G6yjLadGdPw0LHZFozWXyNAw0xWBus555PSljND263NFZn
G11NPKM0xa/kk923Ht+2uQgT4OLzfWBaNDQ9Og7KHkeCIqc+pqdZK1qMPZzGu3AA12GOZi7GTgEN
ks8CgXy/beZo+oK2o1l7DYrnKPf6la8W43Jr4jpTa3gVoqTIGdKEsrEd4ktPjNNa5t2nvAKA6lLT
WLmDQTcY06iD7fb6OEh0AStZVPTjqqJh0cSBPdLkrk01XWWRjXVsP8af/TL7wQaMoXmultZQEd93
kz9+crKuYFeKEXJqF5a4Cu0vE+5rRzlOCTU+fB+Pwr0HL48e8irGrH+Gz+G7Y7gLTVB9qXwTnscs
ij18BIp87f0M3Oy55bbJS7Gi/Ux8wlU5VkQaDi51XllPrA8s8Dj6IggCAI/mQ4ArBfQ1aL4m3tmo
beZgI0aaUKuYZsMmqOYIcNkQLahqlVlrU/DK2tm1PyHxtO5FFkP+EPxOHH0DO/C4VWf9Jh18KoIR
BRBIkX+YkRXA+4VFN5YgeIZP4yPuaeuaPht2GhmHrKvDb6mhaB+Alh1sY6wvvdQtNnAu4FLnGDte
ppnVcqwa7cjUUNISWZAcCfWEpdI3zo6XFO4mx/tJHC5k8CrwrlJRc+fmm8FEvJy5gkcGSK6XEhFQ
+9iDBz6SVSDtfrpK+wpL/agI9hZ3sN009cCXY7AYguA3QUs5rrDnDpqtFE2xj3XsfBqESj9NUYCz
glvGi2GFWDkNkstgoOXTUaG4ttvswtr+2pObd5rwlsVJ20J77EvOLSF3g7zw7Z84hfYbs+8U1nsq
sD4FY9g8WjqBlYmoBxC9aYGQGp6qMaBBmG1XX9bSiD9LTY1st0KBmHTdts6hmBVR2n4dsZW8L9oA
+07O72cdIV1Nem6JGIZjSDrAEEhkY+OtO2FvraH65b0Se5oCFMY1TpJY/Iw0AePxDvdo69JQTvvs
V46z+IuN9W1vYQxi6KRZW2n5A5RB/Ow7i+2cNtxW2THXZ42Hw2wkUDjQD6CGkWrlV9yTrS7MnlWa
iG03jO2XvONSgRsJNfagXyzBidGFvthRQsBy0U4NVt+M3V1YudFV0YGaWtDVRtEvshYxhOw6VvJV
09Tn7g5foZ0q47YKdXZKtarubAAtEFUQYWFJVD5qhok5TgqCfBIRwoB5PlKQwc13WkQ9FnZtR6rF
4G5C055vPIdSAsUgeA99FWhN2xHTmW0Vl9GmI2gijcefMMzzgzZad4eseNrjQlgf+oo4AROG1nNq
D8MM+Vo2h4IdYyPnhv1UjslxQp0MHdYimDfGmt6vyOBKU7BMAcPj2p4ox6MBFQ7+VOx+hfWT0oci
zUmXY7iuLxuDgmImam6LZyRpmg1hjfe+hn+Lz1p4ayE4x5Yfz7aLTsR637lDhpBdVXu/mlucONzp
uSYYYodcnv0CU0C2f+SsdAvaR0IlMNKSmaIbsOhLKA8OFv2mz2MLfdwczPl6rFrCQklH3WP8iiew
yfE7WLZxY2vZ77h62YehbsPveWkZF8KPk/VcjN97hxC+tsiiXzmme3Aex2ZnxUO5Gwij3TmAXbhZ
BWJnzRB26RRzZyQLYCfJ5ICZCi8tLKxG7tMJuDGO7P2IM/dqEui0+8Ch+xP77XYWjQvHlNCMou3V
l7ocgOqWzXZC13fRC8NHigwGvorG+ltiSP1NTjUtxUKVxQUGwPVG2Q7zgYlAEHzNOtiHMOfyLW0I
/+DG6G58slO2OenKGEW4xiEJg3gbBZ3B5hrkWzFBTa5s/asFOFknixEYQA/ePWGCoYmFmU47V2CG
GG/wj0ALtDwb4z4wC3m1ZAHfj7hXYbmAKQniE7gKnWNd+AmNvEHZ+k60PXk7Wn2lsrCPRAEYVwpf
QYoUHKbWAmflDWLhn7TpFgqVct11ZLo4LzUFwR1J0mEAmXjxRerA4E5xUFMeTswgAFitp1/c3MCH
sfBLor9Q34TebF0ZSVk+OR2eMwrR2bZjOZ0EJdBljBvAulawUtI4Dq5d2lLHgaXPIdUOcB9QBOTJ
vMn6At/A0PlOf0jcIj9/gfAHNEfY8b4fVLupAqH2Hte/SwIorCttT82O87fcpzObX1znHprPbMAs
Ska7KGm8r7TkxhX3SHNVZVB/PUVmRT7FzTqqgUxYgGu8y8BLMviUJdYhK1ow8XfAVwyREAJcUyKy
HoWJ8ozs6/VYFPAujR5gX+dyqeTcz1gEoI7ANAjjOewPEbaEizB9CvehGkh2jPNiHSvjhUM+kpiL
sTEN8Sx3se8GR5iucAFnYFKDNNlNbRVyZ5vZE1hXsK3AFNdTbxsUnEZ0BYgXbifDpWDKSvPXHHoP
NbKXB5UafFJ+7nh3bjea1+iL652XRtRUyN0Q1AsyejEuxtECTh9RZHpTzxBrwmx0DoENvSTAUqHG
5MOlEXtDF1I/WQHe0dxK+ivbZHXMxVxuwnjG0ytEMZibwT2WJIeZDD1UWxX9OhJDqcGmFPALDaNt
5Ok+yVBXUxqA4TWGuW1SHIFD1xzWhZmbF2C92FOkUXlluuxDa2/J2xHD5J4ME1ZQCyKEDRginqRw
91lZzqdmVv69lTbmEe/teR1ZwAOeioqDRyfjANUWhwOLcmaX2ZgFjFH+2OT0y9lwwwuBh6ILyX+i
aC5xtVyNunU3A+k0W5FX0ZPMJzJAwAnhbALlX2rDEU9QnJxds1QVfd+X+9YGfwYJk1czUvJDjBnX
Lhvh0UZRj/HGAHkY24LiMYnc/N5w0NxyZZ7gbIF/J2n52ZtGe8cugREcDZhDm5juXRoaxQ46h/sI
qRNHj1TTkIKhQMezsJCu0qcZ0w5n+aLrdmaCpcdqpF260UtzSM2emDFyTaAv51YF1aPxgJ11y9kA
mXQJNTSNB5lkuFakYf1gZCP2WLQKb/CK5hW3ZXaHjTvuHBILyWYum43vDCVe4CYIfFKnRz8t588F
BdiRUOrbAdeKTZx3P9lUuCJ7QUc9iD28T6YJziJUuQ50n5WiUCQrA6AZAzYwCTIz2rS/KLEJPPoZ
qE1dgUnyMiEdj8KCSdyae9y1v4SaY2GVdyFmx3DA/LQvzY3rJL8w/SxYrlgUIBStYChB4MWfw7ob
g+EZYcm3Bp+Li2EOp8cWuHxDW7bfTQHudVHeelQEobqmsVbsG7/naoJSGlMFknIC8o/+ImWhkMaU
zQOzWOMu462ShN5iVqpiLRpV4TPMEVST7f5CtnZ2rHREC7GnnjXNObzmTldxO4H3dl/qJNvr3pMb
fwIeWjg5iH17YrbSLD1B9xvWA3sbFTPUn77QI/6cYJlNHkEJL3z3ONolgtnkOFd3jYn5CVb+5len
7Jzvkb0YablogxTuK+sYz9Nryx/cteqSaZfPvtpp06uf4qEBT3C5HhPZbILOhOMRxrn1wg6A6DRO
XeJnEmI4uBtcY+HIYWoHDVIdWtFp7mVH+KMZlVVB9VGVxku9MIeLChudHJLfnvRu94pmX7K1R9G8
+GEX/jAKvCjjxI92VhX1BDQulpdJDyMa8hu21gI4qy+7xwiO15NJ0QYPF7Gp24NYrTyfLKK47MIH
+sI+ZXma3A8ki9x5WNLDtJ9arKsGIsacipaBhHrD/4gfB1fIgwND4qLqwCvXCWANTPg0hQ4b4Zd/
rJK8AjKpsgt2q/nBFqVxadPC36dVxxZDsWJ1VE6QY7gdxi66O998xrDmqTGDuw4rdyz9wZdS76Ec
HgoXXM8CxDlVo6uvAvjm8DQg1NGADVkuRfESW2O6TYKkIDPZXQTkJADee3NhXthZR44CWO1e2En0
2V4UYaZrhUfwsuRnJuhHmxDJbswCrmltdePWa8f0irtGcTuPmdwZpKDtcGkhm0Alj5EhqmLdHOKC
WBf84jxgWg26TjDKxglwUD5keivgO8qLMLtGvoovSefTEClbG4lHDA6hsf1ZHFLax6hfXDY0Hqf1
kMEugepJFwA63yiieW27dbFlN4m2LUkRDEHQxcC9dTMRv8l6EDVU+8KfX/wilayAhduRR9Vl0AQx
TFcDh3aT/x0OyfLOmWdBf3YsNp5svb0WTJeqMSQwfQy+MPt5BF42n8k0cg4qLu7Nqql2wL3/5tCh
1SZ3fGWNHhFHyfhVD7q8RuYUvnC6jdewQiDu4AqKeNRBUdURFIDRU5fdgglPT33BfkAjtjgMqftQ
VWO9ql1+pLf8FzFbdkXeDdc7fKfhEcjpaeIavhLZHO3x7NOLeRsaOmEvPZ6WJcPHdhV3vAu84Ule
QYzScSmROBouUStAUeVVAKd+FSnqLK8Ntx32xDn62cFe0mFaHH89LxzWrXvbJ2H1UEiMeZY0o+DK
GxN5Cauv3KhpogNqium6ijPNAd7qGysHKyPcL90Hnceq6V0PahB9eNqCBG9MXn2sQJ5vaWpEmMPm
3+H2BFuMo4NbFVbWYeyxkotpJMIvsrNLHQRocDO72PcCozm/q4PTWKkX7OnzS6voEfiKQeOy78+r
iavbDQlT7M9wytkzuLFbY+HfKwVXMnBLkJUcZ8eEjiZYSE33iHvP7eiiMYgs8AcxYEfUxqW+qfuG
c9STS52G9iMezQTkkKmbTERMSUKcAive2JIfGR0iDcWK65u9+D3nh45vErNbNqyh9UgwjVCj4J/R
3DuTJnyKU/PaCIhfgtRoIMfBMpOLa8SRqsvvwVJB51XV/9R2371kqgt2KYlf+MzhyBIafr8HwMw/
mf0UEA0jWxpcOM/GMVQdV5gTkDUuhD5kk6vWRXdNvCjZEjYGA3LiIe26vWpc9AKOJ6fHxq1sAEZf
XkLLQR+urK8aT4k4BnLC+7B1cHIjdRxLTW/vQJ24wcwrQpgFp4N4u2FDjlcHC6METkvhExsoqi0f
kZlOS8IVcn/EAQonn9ZLTTITLXlZwsrfKdF7F1U2l3vDgkzTzUZ94Oujqm4A29vYjTaBnemrFGbs
hvKOLantvpTQCw8NBJr7Ss8Na4sgRZwU4h149HCB4SffrNtQt0+mfvAt895NnWETF5M8zq7zxe4d
7ORTjtc2p0kB81Lfd4jqjknLoVe0rI/KgaGdGl14oLsSY9xAWsbkEZZdV9CxaK7ykYCaUnwZAgNb
+k7Xf5Gbh0SgwMFwm7sNquxmaiY2/aa4sjzUAqJDM8oX2tGhzvMD7lom7O8upi3qVM8UrpQ7sFLx
hEnSjn1Qmu0FblssXDyCDKhL3GGz71LWJs6BYXVwYiO6Zl2JCzLaZsykZhcxYdgQz1fkP6iFUMm6
bfmVUCTUw73RuSuLGyrURRu5SQ0VBFyPW7orLDZMKEdjUqNJShDPGHDQ7wUfF/ugJTdqRrnSyxqp
VeQ3T3VdN3dmQ7ZjUOlkH0wjUeahdDYwdZ8hAdAWxHTzWHD4bFUb4Lpe0nCWqLTX8HvcQxpjJiA6
jx1/sr91o1sdG7r4CI1oATUWFOYUaveqJ7loM1jD89gn5h7Fvd7pTHY/SS1Sl5YX0z3yzBfs+rJd
je/qvTd4z6GrIbfVIAg00H5A9LW2dG+4qEYpgdkGbm+6HKCFyI4orV6B/ZnF3pGUahZacMxqHH/n
TqgCJQleGxkYaOc9UrmK0S744kuRHTpDBLe202b3knsj7PF2BLgHor5kUb1ULX2KMiu4QOiQ08jv
ze1gm1BLG8tcua6Rb0aEvCSV5FgVUsetxxlhJszAYtsFHH+tT8eJgL4QiVw07kcjtBECAciA5kwt
kVn4IXqO217GZF5smAqu4qE5bXWa/7JJUNzg85R+byeAbsftjOeKoC/ABtGiQpT3FRXmDQ02fKhM
f/xG2fcVtpkCdEUWQwzquKk7gKOhh6YQx8UPHo5PuhiReiyBI0VMN0qXYXM5plKumrqq70K2nUNY
4pcJ748OBX1VO0fGDhuHZBUaGTaSuMSJbxxiojdWhohWRtyg3NHrkOr7k39hk25CkeVO0Is52MwZ
+5mO2A9IUzCbGreeLz2vx+041MlT64Nca5umQ5NwNDjmwDsECVu3hWGAvdU1Tvl1A0Vn+ErcJNBy
kroYjJj4+KMkGcfiQJvGWCcJEsjeEtMWTjWnpomYwhzIHJpz1JMekU+btm/F3k4aFOr1RDoCvcYr
9CenOEn0A4ygeF3llbuH5oK9E84ea+D+EP1Ax/kP4R7RjAnx2DWao9OqiqYDXBvaBJKLRjeVwVb3
7q/A6/qADuk4Ltd9AysrFFOoaJxNMUwS8NeHsownbk8/VU3dpYKwHlAFxkEChb9KanJmScSgrGsb
6wnm0VN1JDmyo+lPkE+DOTi0Bc/pabU6uDEaC+IXeU3ydejgaNnKwO0cK0O4a4Fz2ZQBiAqEjR9q
GLtfgcK/UGL0a6TlTw0wu4eGQzD2pKflr8t+NVYmN72gmR/afN0YReApuFiYmmzA60hj4Z2F+P6Y
nys8NFdFTYdSp3LYVMpM9jW03AtJZUVAIqXbquG4RffmJoeauCfcTTE5izS6lc6zcQdOVH2kiTU/
KoIRPvF/S3JBGxrbrIuMrezCCSkfXCQYieYPo4OJCSBX/UiUiLgpJDZ31IpXIxb/A9mj5FdCc87n
wrlyFRS+Bg3LBbfSHp1B3FzA4cDHCuHKpU3LDs8Q4WIQEjuXtpVEJIKOO1EhRS7pjmJY3/eG/UgL
G2mktAEllasupU9FyQmBrskSwbbMpvoa+3BnW89ZhUEE+QBuHSFrY5vLRoEzkMOP+DWFZFks/h8A
1DDQomgt6w7rGuVA5QwcY6+tPtrDnqGJgNSdZo/ovzZSdp9tbLrwVgVZuqsE/DJyjp31XPpYLguW
Xx3h5ULK5KOmEb5z/ZOHoIGybokkMWdYrpUBg8bh/nkEHMSBGHUYxM+lU5p38ltAefClymmIzX1q
Hocwd27DDDDWgHd/b5YlIrXR81DYw2qFD1mDxzv0dOl7I72C+O06lnWlBhSTuJR/nbuFMWnjSmtG
qMm5P3bbto2+Sk7CVdoDVACryz3rHTBODhIjGuhqET7ge/zsIEiYWLIt7qyGQdkRmx6tVgvZEeWb
d+0QQQIdZqwfuQFb+x5pOGJo7fuXlWXxqcQ9hbAVjwebMwsyrDHeuCDb5mGsoCGTNJa45V0xouL1
YVCxBYGP2XatVzpN+d5KzbRlBPdEnoMDvpNnT1DKH91Wscv0GYnGEUHCyoMfgGUvZCcuvQ1esirZ
zNmEoxgxxCuvQhg7hWzgxohNWcsfuo4rw7mf4URByYvqJ6Jh7L0u0+FTEjqKg4Rl19j0UGmezbSR
cZLRkS2vbBtCO8e1BVFFdHRTQbGkdCvc3vJiP7dCE4nZErCpaQ0EPmSp9/PT3wxoF1pL9KbS5T//
+o/y5fk+orL9r39Z/wnTjdDkCNdizNGwKVRPf/fnHWELz3YEjR/HNs/yzDsZSC7aU3GHCvpzMJfr
wpq+vT/EH5Hp/Omm9qTUNtAxtKnfn6A0U5vWUGFgtPWcTBuivekGJdPVPxvF/n0UWTlzskis7gZP
f+KLKT6pELwVSptxpKoWu/eHe2tamBDshG3tCSnF78MlJndvEbnVHWcAp+nkfxAA/9HvL//+1bQj
5M+syvSqu+obTROCdv7Zn7+Ez7/6+RLoEJk0f76ctm66L/zN+79vLc9f4H1Z5Bc//utf2jYdpvvV
+1kWxasBEPu6qMD8CgvcW/3oWXdBj8EYdD4UpWs8xnCtaGDTPs3G/fsjf/Tizr6XFsIjO7ys7gwH
i9ZN2X3wZB/9vv79wcoyG0JlOkwMtEd03+E/nHjv99+f8BoxzJmZyWek2feAHv/o/Tjm77/vetQm
RcvvBzR+LYmUdv/+AMvS+XPmXcKz8LWwQBp/H6ChC1x2Ci251p8qGIC4cTUv7w+xzOE7Q1hnzwD6
TTBUEeCVJMctdIhV11Hd6CcD7mHOZeL90T54IOts/9KwhKDG8ymiW4GkPjQXtfxgUX00hP37OytE
6olp+drhNuSotuG/zR8M8fa6/d9p+euDffVB4mcVWHD2qjsIjEW/olHw/lv66PeXf//q932sxXNY
RtXdQI2JoPzT+z//0Rta/v2rn7cMbi/JzJTjNxR1NAhhrP3DJzjbsogQTFWU6uquptpjd/pgApb/
9z8WrZaO61F4aUee/XzJIUznsanvxgynforkOF73XCP86e79V/XmTLwa6GwH1I2RQaer6zuPDhrZ
81gsvT/Am3OhSQ2HPS+p+8/Ovsylb2o1MTbfi/0wtbyqTpl7/c8GOVtPREeOSpHrfaci3HJnB5Wx
S18uv3x/mDe3Ek9qDXvcFso5+7i7bO7JRBTsVnvYg5C/b8WEw+Xt+6O8OfeeZgQLiw7TOpsSp28M
TbAQxy3mev6VIJByo768P8Zb0y5sW7jS4/LreGdjEGjWtr7o6zsD8z29K1Eh/rMBzk4+RfuznhUD
eM26q75FVf3BAG+9JWla0rSFbfEI50+Apy9vcC7vsueGaL9xD2hbFsf3n+KtxSst7WjbQvmiz1+T
n7Y+NrFteae6o5F+Geub1vqgFF1exPmXLm1HIo0W2lLibK/SXqqDPksgRIwkO3jV0TD1jYPXdBIE
lygpZkKwxvyDl/fW9L8e9Gx7ASTuKzC1EmjqZWV7399/a29OzatHOpuaiT7XkPVpeQe+rYILPwIo
27Td6f8xiqRsoJlD184921jyQMdUpkF1B3AUnXT4IpMvs/3BSfLmi1L0aDyCwYXSZ1+8bQJ0l3DF
71RyiZZefTD5b66vVz9v/35QzbrpJ7SITD5N8di+47DCQ+n99/TmAlNKLauYO7s8K7HmrCxiW47l
XUC7b5zJKLIwQlx6yAmY2sER/69X9r/jndeMsEBVOiWMl1KWZPOnCfrD+0/0V8n2xzfjMeuuksse
efbNuG2GJ3XnF3e1C+NjH8LM1TsM1ugio7PMvmNj9P6Ib87TqwHPvpcoLDKV1QyIXyW5G6G5zorD
+0O8+dF49Co9h/NFnF98HacmODtnCCIrrRGX1upH5bgr9+L9Yd5cDa+GOVtxfPbO7GYMg08C+Wx7
nPgxGJlEvOlpWgUM/P54y7d+PlWOaZnScZgn1z5bfRV+CYgtw/KuyW8T/0fmbxP3WGFg33/w/t76
Ul8NJM7KfDpoyGM0A+lfUXEU8ub953hrBTgmsITlAISa3vJeX5WUJlQviyhAfl4Q3AadmJyRD57g
bAWwjWm1DCARYYDhnJ/7uJsCo6Wiv8ahu46Q6LhXuXyyjB/vP8nZCvhrGIcRBERJ2zXPr1xTTAr8
SPjrtaKB7gOCL4zqL+6YvJiJhGTm4cNEUvcH6+Cth9OSMRU7qWWJszMhTAfhGXE/X7ehD85ymh1i
NuHIwTF6//H+GMiCrGkDtShWHNXN2YLDhBQtM2ZHJ+kdZf7gwwBOdpn79e+Pwr6twKgsj7d4tgNZ
/pS5icInoe+/jMjUTBxSfL1Yc0cfbHZvPY+SNvw6lp37xw05TkoJM9CPiCQTl7jf7iWIZpcWl6nS
HyzAs09oqaY4JfhKzWWh89+/r/Gud8jzq1R8mrIrlzL67xXpf/28pxU+o6YtJRvd7z8/2aXtI60P
TyTF7io3+TwRwaqa+YO64BxN+vc4C8wmPZfSUJ7NzeiZtDnHOjp55A+KErH8rwAjpeTaX6L16LJ8
KvNxBdUQYv59YY8fLMCzHe9/hkdxY3qSwvr8wqPbIqHR0sL5GegqiepTORrfOhJxscO8nOP4+f2V
eLYx/THcMqmvNqZ5xLwkdJrolNhEYWC4Yjlfwnn//iBvrQzP+79nOnulphzR2kx9dMqHBlLDpdd8
8D298RSsOuE6C0DKLni2NoKwmCw58BS0GkhxQd0sH7Pi4m8/BYO4Fvk5ymWjPVvf9BJg3GDPfrLS
r756/KiofmPiXVY2VSLHt2Kd/z4TrDuzgroQn0qzcreGssVVHsj+2Ssx/4ZAF997evgIO33zxdns
C9K1TMc8L4WGTAfzQEDkCen+2tawwL0LXGP//iZEQK+kW6Yc3tt5caKcyiAWcWb+BYIIMh7Hx7ih
aWd9MEN/nE0cfozCSHy3ilvd769QZiHiccdNTm1ixbtJj+auLX1vYw7yQbOvrwZ8dAjjLJ0PFvhf
uNyrOmX5jDwJDMlNzwSnOL9NGPB7VEbX7iSqcAuAtAcG2BmF/jbazQW8jZ+141wnCi5ClR/t7tf7
K/PPWXRMVqSnJJ8AO/3Z8jfJBtWdGRUn8w7xJBaWQbx7f4Q/v+DfRnDPyqMcdrgsYT2fyt5z7tuq
yp/HZOGVvT/Mmw+ilCUlW7xHnfT7BCIn8NG4E6A5jrv8x9jRdvt7gBUT5bCxcjoBi2n7DzxpUVdV
c52XJxkDLcR0bTdEZpfb95/jjfXAMIhFtAKIoW1zdvETI5rc2qrLk5mmOGrZ+LOF28J7FPEDnndH
PVtILUhhzz0oZdnm/dH/mCzbkjYloGYz5B/PF+M0KD1X2PecmgZiVhMbDSmVqvkAzVrm4rclfzbK
8le8OjmMuAgsMpTnU+7vo2nYDDP+p5Pewn0t0r2csQIqP1iFfxQzDAkbW3mK24D+ozir5qBxMjs3
kWOPJKwTB3nKRj9eZNfNxhN1/MFieXM8AK6lnpHSFOL3R/S8vJnj2p9PY53BnymdLa6hR6+MX7rM
+WDS/lj6y7O9GuvsdXpFLgSO3ubJQHSgRbPv6/FeYZX3/tp4exiOSK5UXOjPe7BGGdSCZN75lFYT
THiMgFNEJQRRDR8UFm+8O20ulzZc2Wj32mdfAApqa0bcZ5yEfZzLp6S+EbDK4vCD12bZfy5DDQnM
UQL3DwGg8/sciapNqm5ojZNZ2Pd4Ua3mZMZc/yqH8SjxkY2hIMCvGgn1MnwCSCvyznSPB/D77/WP
o8em/cTJI6hPeavnRxyt/0KmWWacZrQQJknYxbYn4djwP+UJVJRq9/5wb0wjw1EqWMuh45xfUxJH
GaZl89RRehlrKOYP3Uctig+GOL8Re1VkYNjaGdQjN0byxVb7Rn5wXi9r+mwLef0U4myNYAncObIe
jBOxW0O+w6fnH70lsaydV1uUjgq+2Zq3hJyH8I5u5UGktofH90d5a+opapylBPCgH5w9hTSLzMhw
8j214gUmO46lt6gaLePKm2acRJ0PVtpbL83S2D0qDnzXO78K53Fok8hu+6dh/hp5GEfCPHn/gay3
vt3XQyxP/Oq9TQa6CTtmiJKuzFFl4jEZMJyOnfAEhYxMtGlEftAWyFYdMd/aHoESYzc9i9HZGKSP
+r64LyLkvKhkyg8++LeWpcWzQ9fCm1+YZ997LeJSBr7vn0heL9wjUgWMWD9qjL/1AtjvlzOGLgeV
1e8vABGShPRr6tME1HDxmS5K/QEgREnzxuJ/NYZ3VlL1YRHJBo3fyR61dZoAPRE5m9O6HMjAQy0L
3XMsX8rY9Xa9Fv9N2pn1xo0sWfgXEeC+vNYuWVZJoi3b/UK02zb3feevn48ezHRViihC7ot+uA2h
GZVbZGTEiXP6rzn68/t60Ky7zoSOl9fWNyWCpTOM/B+0byPpDDR1K/vgvIzSISGXGt19jol7GPiL
Uymr7Z2fwWbTQQSIHig0AUdJpllcoa/v0Qec29Im2wJZSvzgzgi5V0GfQWqX0tAJYZdyapKi3Ko6
dPCeEf5ldSY8rm0HM4di0IlbwvlrajCDIXq502k6RE6DZsvck196+uZtOta3/sxeUUwORKZJ9RhH
cA8D80A2pMo4oF2vPmowj8HppEBHqGjFBlbu6qGPlPRB7a3+JA+hfIwcM38IGxRQoUZBVTcLgbNZ
tbWhsyn9WndDI28GCH53ySw0vamhCYVhuWj2nUbjdxMHxRPU9dpJ46nwZSb/OjoGom2QhjX3feWF
91CrJR+VVmruYRKMNjJtlWDs5focBBC3Kx1abWNrRMdQsl6DMNHuaYjy9qNqZff6VEen2EEAuE0R
7HGCsn4MyO7sao3ecgSykvMY0iUVevCcEUUznyktppnERezRvLSvTC079EbGy8WS0E+yU7rJaTh7
yJsAqi7NLLY+qL7TAJvsfohb9Q7csQyVe+6gjDuoKL/Q1jkW4FCHqjU2AdRGD8VYIabINfng0Sq2
GfTePMqT3H6yAd2h0gGGsLIi79CTlzrXFuRAsO5Ae1wUIJxDXdnBf2QfdCh3NK9JkJOKaWXJbJIF
gSx/vu183jyD51oZtICGaTgklMQXKToAZR3alYnQFHIwMGjF3niULO+h8+hrTWJl7eZecCgY5Iyr
mFTJbF6fdUVpoFOZGvMchfCdSNMnXZI/wrj+6/a4Fs2QvaQIpFPdEF8EMu3AvEs886zqpQQeVP3a
qhoc1KpRnG5bWnRexAWapnAtOWIokugBnaGeaZ81xdxaAcTnvZICjOfR3apfbttauvt0iigIDpMp
M8TLKLSNgkjPB4M6ZGjkafoHPYmRRYY4JbPzIzzMOyVxVsqqi57T5qGr0tRCUli4cGnfbeOO2upZ
/Yuu32x/e0hrXxeChkqjfQ76Le9sosmiRhHCSCuZzIUtznyZQFsNhRGIW9xS1cSZUDM9K2ly72sB
zYGo0zgGHDwErVJormyIpRHxFiX9ohnEDOIzxrbo/O6ylkWa0p+QKe6rKPyDIc2ITkWdCwOyGAON
pKvaTuu9cwZLYKPLDxaEBhZKiNBHBpKzcnkunCVALbBf6cRcZMrmCb6ITwYv86I0V5yzgkKiNDWP
9CXAajuu7IQ1M0IYFEX9TOo/OefJOoe060mIqGnaSji3tBkuxyKEGg3FbptGDsaSnnP6noqNNjwU
M9voSrF46aheGLKFeAMVIVQGbAxp7bG3nvv8xaSBIae3G3nt2lhJo6/MnejuJrORqrAesdY5nzVa
Dhpohzwus9uHddGMoVBblx1a98Vsee0nxDHJ4JxphcmjJ1pIJWnlkbLkTg0mzlLJ/ZLREbxN0LeF
bk9otGq+t+3g0SvyeztH10h5uT2WeaXF1xBVGsuigAd62Z7HerGrPQNG1ALZt7OkPjQ9pGnI7oT3
lbd30PxJ5T3q6Ct7b83iPPQLi6gMRC1qJ87Z+d9mhS1o+cH4q4WNB92cgG69HljM7VEubsOLUQpn
F7Jira9GbJY0fMcZzdbpKwj7TVukhzopt/2grzxnFheQZNhvgCjlV+GCH81Il/0AjRYisAm2FB/W
jt77FoX/3B7Zoh16tuY6BJtFrPGOiMpCPuE4Z7U2d8NEH0bxl+/UB69ZOclL/ny+PdiNFqotsnq9
bOgxxxL9L865oIeQTuGwLVem7G3+knQG7PSqZXIbUR8Q9qJl6DM3FTwela6dUSY5prb5qewHlsl4
qaNx74A82mR1gIZOGBydSPtxezIXDjYFD+JA24TT2hDvePQ4fUgKUvOsILoE8aefIz8R9Tu7lKb9
bVMLHhhTtqzKJvHSm7plHNdym5MTO5vSl2k4+XDO5rF5CtXvLR2Wt20tDgtHJc99CsQvwtL10JrU
+aia5zpCYg8eKWe0Dv0qum3JDKgjgG3UI3iaCVseuFtd5HT0ImNdn2tZ7Taa5uuHDr784+0BKdqC
E2GjaBZ5L7IBb7aKRjudHBq9ca5scCEwxbRb9FggwfARGweL1sFaMbxI1AqCstqjJkZtC8bjDfId
P1O5y7+EcTygKtpUyilzauQ9jbSiV07Rn8vY7z8QVA4HdPzQ341SZOPgmZroQVLpGdRzY8ev+jnG
Sv+xptXL9TtEXhHKye76si3uwiAx6QirYIHSfechKOm50UFIbsE00uAZSln56EuO9gRHA62kfopw
H3TIpO0mdKDUJkD9uYn3I4JkezgyYK1s827vA+Tc+rJhvADqMe/KrDKR7tK7XZEH/gahZhjD9Hb6
6Ef99wyg78YOLf++1+CrqLkSX2CH9E49JFv3Gukxug3DmQ65co5FKWsfm662H5Cr+eT3Mo2jOXea
b0T2BzurIPfxvRxul2n44CdxQ/Dr96h5+9BZH1Dhk3Ol/GCQnQlxCzPFtCZ1PE5t676gIHYCsdEd
IzkbPygFTcujpY/PadU7n6i4qB9q35D3kiRnIMmg8NAHDUpcc7B+girKtnGlTfcIwcTo89TJfdkz
VVbsOJ/iqiH5Myb1Mcm84mCXKbQTXaHc8f/QHItbf9sWANMSDYmLuNZQL7doLNPsukQ8gEZrmBNH
ujTgVqddGIyvB/Sdw5OhARo1aMiX3S96i6Vj5sFHLGuhfZ/Cz/SxKw2dDuCkf0TJLoAxVAMYVFWw
h+sRnFddr7zSUAuNlgoLD9AuW/mcJZW34ooXbjMqjrTKQ2gN2FqsOPaGXehpbRpnL5j2WfJZan92
A1w2cUz74fcCVaqV4zZHaUKQcGVQuLK1wNAlyTaMc1edq/TboH2HFDYMwOE9k+6k/W7aduNKpWfJ
m1wOUriyidp8u5WwmU4nBEXQJzbMw+1xLVxpjqFz6ubKjgZc5fpKC6MWrJ7hASJXm13HA9krVhzV
0iAMngp8h3zUGwRR7IP2HdjO5077oXjIvMCXP5rt2vosDgQ5S4XaikHH7PwzLkKqQW25VA0dpuLM
gEmjK/JTVUB2JLX596FFy9zxNO1LopvRdjQdhGF6udolFRoV8A8UO0ZQP0dwDr0/HKeFUZ8rMZaD
lxYuBISS1QRdY+ts2Jtc7rYlXhqRxduLuDTFOtUPm9klPy1mNKU2kSK/7oyzX/7q/J3f7Jzy520T
S9N7aUIIxosiabTBwQQqf5DGhDSc3zYwb7Q35wuQAm8JBzSGKaxfH3ltEpqJQeE2/2b2MJh7+TBu
vFB+NaqaiDzyd7ctLs2aYSm8ngGE2W9wTUVsJBn8K+yY0voFBs5/oHcg2sMksIYF05e81QwPJbAi
/fAWJkMuOQ6myT4Dfi53AWIQB5DckCMltHqH1o96zFOojVNkbsoegY8yimHXiFrYNVRogx3dR6bA
SDdUOVB8R7r9UCmT9BASKFLzghIRKQ7YydJYvpNsWKatsiJJP9P7DwMsxnmYovFSILVMttL84Js1
vHohOpCI22avIbR7exMhk4PuQxneGGhrk+VFQTfn33lxkRaNh2fke9I7kqlwO8jIaXOryIdOtkBW
BGh5+OAwNlUN1Y4NX9XK3liZPhGabA6qNiaI05yt3thFvfcFNsFdaKqorJhQW4/dVsnC4g8OlUEb
D5BesodvUEe5lpsN/JwY7cYH2MRegdh98iPHWrGzdLIu7cyDv3Bcjg9xSTYZ9hlGps2IWJU+OSvz
t/BAci5NzJHkhQl02e0wIwl6rotXNYGckl2uu5Djrgxl8UT9O2WqkOmwmtGHSIKh+OVra6KNOX7O
u6fbp/Z3CC06iovBiA8UuNnHhNjTPoOP3xlh9ikxYdXV60coL3/EmekyWkSUSv0Ua+HHKJJh2Wx2
o1GsRCDLg+VeAD+gAU4THBb07AhkmbV97qQEcgigb1G9Q4lkvzLepcAD3C8PJbLKBqne68UzhiCL
E6m3zzIy8l5W3ie5sekU/aRDPlIZ+o8mGk8IEdxZkF3etr00RKICooMZlqmIxe5GzrSuSJJ5PbeI
7OjszZc/sQDe13BkUBFi+KFCCJ7mTmGfzexRRrg6jV6yeqU1femAEXtAN0sQomtiqlz2GpizPFKJ
FUx03aHxV2ZJWZymCwPCCTYkp6jsBirLsHyMpG+pDR/zcDKsBzl+tL19S6avd06wT25a42NbfBzi
ZtP2P27PpNhcQUMVd8vFrxAOeZlKUjhMDFNOH+UBIis0PNHIivO/TRpns+Cn4h274Ndtqytzqwsn
Ph5UwFbcAmcrzc99Yr7WsB/dNrE8MADbhG+8d98gx8o00Ds1iKwzLDfnEtJ/pN/irZ4XZwORIpiJ
/ubZ7TaV90+k2iuz+nuLi95mrhxZc6EKRhPhlENg6tWGkhMft1qJPJ+VxFsUFus7u9Xbk1lCnWHa
fvY5CUfvTA9xjGhok+1NuSFR6fnZRoJUse58ViDuul3oe8FJ6VTrYE9Dv0tG9OEKR/17HCuTOjLs
H61jznqpsvzamehG+8D+DzGIShhfNcSlexXw9e0J/t2q9naMOn0yYDd1S/QwmV2DWQos66zGOMr2
l1lL2QMMvOrJUlGoyhEcghIL7rZymkmcmorGQ2jkeGuPDvtZSp8tEmPHNGi7575ESHeD0J30DU1K
Yx/VrVRDNg7DD4UK7+QTHuFITPl+GLwKpjZF3wKslLbgGcp7Hun6A7yLPE5tA8o1r0UrWSq1h9Kg
kJqYY/nqVCvu4feFIQ7f4vYDL6WShRK9nN80RtwmNcnYjHxE6XxH2uDrZABkbvIXRCmpT3rPst2c
SX08w7MGKE17dJTpt6IqaRDtK+qg0F5G3abUy4fA/hV0IUB15BduL9TiYSOdShxOnE/F5/omGKKm
nioCkHM4wWNrIGO41sqy6MkuLMy/4CJQCBuIcQ2F14oMERaaNjsJqWEre38Z0aGjmHy7rsyJRsFT
GQHyrEgIWWe7KD+paX6PasCKiWWn8a8N8UlUQDkO671hnfNWuk9ak5ypOf20i986sd1Zh4d9GKT7
DCKjKQi/3V6opXjrYoCO8FjSG91JIw75edB9+o2+WuZzTmYt81fyA2t21OvlmkpwfkrCIEt726GL
3Dzm5U61D7dHs/Qym+vnvN15w6hvqqZ1ICVSmdnn9nXmhTapbZdo2me7aCUYWNzfF4bm4V7sPtDh
ZteCjEeRCyJeOJtXHN3a94VcR1CZCFQ3fP9rC7ku+JeVMHvp+3QSyLzyeVEiTXD9+9EvpLspzu2z
UnktMh3NYyPFfxB10rYELgYEFjVYYWsp+hAgu8YJzeqdnL74X5vsD1aBVzFVG5Besiw+xKUCZlKz
0ywy5erGzLt0I3UwNd3eU4tTRX1DRtXCMGEZuJ4qIDE1l72CkS47TVqDNN3uDyxoPNxI+VPL0AUL
ahzAeRo7PBP8/KDVf0N/uDKGpXMxx5MzbGZ+2gtuTC7lMCvzwDn78slRvxNHwyB6r1fTKfZX3NmS
X74w9dvbXZyMYESqkioX1Vb/o2IhVt5umnf2//6OH7n7uQPB/6tvShelI+c29PfO2ZLHJ0quT2Nj
Pf/BmsAXRCZupkkQn24O+um+YnQ2jbgk5qrNFK4VVhf31YUF9XpfxdFkJZXPY6lItzQW/wH615kz
mVT/KDeCA73+fDC1EIh45HFItAzdzyo8oYF3e44WdxXEHrR90Bv0BqPiFQijmSli7nEpR+jsQpKY
9YkM8WMub6uqVY+WGiun20YX95eNvB9YFfA9oufqjMaHaZc3dTwiaW58yLsPg/3rtg3hsiJFDwmZ
gQl6I0xSzsLcwcJvtVHZ5c/K9DDar3EDVWoHYbm/4uWFCfxtB8/hUIXjyL157oVBNRlj6mTPBR1d
0j964ZPcheI8/FYWaxC2+TdfhI5vbAkvv2rwtBDdy+x5HL5l/i9Hg8MTSSwFTY4kRYzyA7KR759F
UsngfRxQZpTgrnegDgArLtFafEbft4GoO3+kkoMC220r8+8WxkXTKrAluP4I1cT90CpIQhkU6Z51
7Z604xDu66+jc0rUU7n6bp1vxVu2hBH5jZEAzcBW3pf7BHXwdnrW9RqB059ICG9bCSkKBFD6H47j
DrQED/XKYAWfMS8iqXM2PXln6gcisJnCXuogLAr53r0F2Wy2crYW9v3V5+f9euG7Ha2oK22M82e5
oLoI3fpR8u8LcyUtJpzgN4MQdqLt2ITUPVbK9N4PdpN+1+p/394UCwMBDsDmIxWkAWsTDnAyQL2P
qln2/D3J/+p8yLUdqFR3t42IbSXzQObyPEXtmXkIuN71dEWINACd5kjFf1ubnxAdh9aTndxDckAg
r7eP6K8Fzuttowsu49KmmF9G801Lu8zOni2/3aNvGxfO3of/Pcldz3lfACeOT+QiijxHnbQA92Sj
mtDH1kYfy60yfv2DERGGzpwEPOwNYTtkk4V0gsGhUp3XOt0hZyB1zrY1EJWbvt829Tv+Fw4wj2aN
CuJc48K3X68Y0sVWLzeMCD5c60PyHB+0g/nLaHbJ9lOpfzI0b9+1nwPjbkAflaoDMOh9mJyd/CNU
oKEHO/k5GUnu3JXh4fZPe3OyZ+gYFWLau6B/4J/rXzYkZSNJgaO+GF39tVI/I2/9679ZEJxX8/8W
tPw5c57+49eFmUV6wZGDiN9fKagGxjswTiuXpckMXK2dMEPz3y+cEygKBChkLFioiOTUfTaJ8SFe
O9OLVsA1kV7BvZJFu7bSKSVMyHWivcCXjn6hkZ1Ur9vzyDhlbf+PpKII6tfP6pD8RWPFYTBKF72E
Jz9KjqYNXXeXEi5C43x879pR2WGDGDYXHT2NgmOOc29QZLkI3Nb5Ypqfo5XH+dvNd/15YdD6FDdx
D3bFrcy9mR7WCt4LnydIZz6BGhFWibF0GYcFkn0GigzTqR2O0bCyM5a/D3UWSXmZQy3MTphBAu9J
iveCNka2MdceT0ufn2k4uFB01CNsIVBHXFYp6OywXqr6Y/UhD1a87NLnwSjDizHD9N40pMc65WJl
HLyX1r8fD9Xw/rUFrobPg+FPx/MJl5RS5EZBYtZ3TS3fqBycdx98EpG2yhtc13Bev6FfF8dSC3TE
JSVLegkltBbyT6W0Ahtfmp8LA2LefqA6N2aVjbocnPH+MctXwtTZM137Fd6RChwrcycEgElh96CP
CcFGk/uu00JSRCvTZjT+YINS0zFlYgU8vD0P8WKOCrmIpqhAIK/2fzgf1WbtKfnWaUHcwnN4Rm4A
exJTFIbUNNKIBo6LBxr9Q0zOa+Kd//6NemVFOAeKNFZNpWmhG2b7ZoQP/73BLbCby1EIVyBkvuiV
d3y/qe6a8A4ph3c70avvC6vALye0DfXQHV+tABDaio9eWASuCzCtM2iCMFpwoqFhe800aImbZzvV
3CQfeGFJa/CMeTMKm5ULYM7ZAaec+Q+ud1INmA35LozI9PJ6aJ5kD4gnVjBSRiuztXAsOBGwZEDR
qlDTnf9+sWfTsC0slCJrN7UfeSeia6Y7K4Cj+ccKg7kyMc/ohQkSUhE3cVm7Maq0hyFDvcf2x/Ij
JPHykxO3bl0b4SdT72K0I1JEKG7vhyXzvA9kaMbpEiFpfG0eUaegijO1Qj0HzfVqqvKtKfnGY6Fa
zZkMb0v/Wxih4ScbdzVR90qibMGv0Zn0r3lh9FlAd50uKZV7KIevsfT19uDm3SbOLfREFAPJ+ZHA
Eg6TUQ7GiKpu5Q7KazW5ZbMdFWq93Z1jt3tpra68tFl0a05gOjP9loglthE4RBjNrtw2odSEsFJp
/NSKNeLjhc0/17644+cwiJTy9YIlTZbbdm5Urlc9eF24G9KffV9unHaPjsTt6VtaHPASFNo4avRP
C5cCUmFlafdD5fZB8VKZIHMNbeVeW5qzuZWDoIhi5pskZpVRArejqnKRIO1eoHVQn2KlkZDGkOSV
K25pM4DRZzhzewq48uuJ89E7kSMtb1yUY3PIlb6iXn3qTZCnDeqiiaWcaZfa355BZWkKodxWift+
O0RhtTQ/a1GPxWiKOBhIV/MQoOWT/JrU4OBjv2u7L33UPvXImXfOXinCU+roh7KxXm7/kqWJvvgh
Yka6KfsqQNqicZuw3Zjd8wjddF5+uW1kyZlcGhGmGCB5HRdR1bhts5skkpP3hoXUlbbxZDcKUDpe
Od+Ls0thhccAbxVaYa+XFDy8ERcjg5KRyaua58jztrdHtGZB8E9W5oHcSbPGrUp0ZCbDAMLtrRyz
33Mvuil2vw2jFWktLpvrYTiWA++SMdZuLT2hXZejuhcqT075TdGyk+6d6rDYKGgM3x7a4mJdWJ3P
y8XF41l1mmXjVLvJgCJxd5fpr15/L093MbgerU02JTJut02K3TI83kwI9jSLwECDiER84HtoEzt1
GDRullAOU+7S/lvgPRXesfT3aXA3l+Ej6ScKxytjXVzGC7vz3y/G6ofjqBSAJN0s0EFN1F+8bC21
vHjAaFSlEYHeRqQ1rk0EeVP3UuHVrsb7xfyYBsdGPaxM33xfvdko8+RRvoLfR0zzejaqziEexW3S
DvEhZxs5z2b9pLYPCjBHpf6VW98V/yx1n4PiMX23PAWLR+UPXiH4xd8itn1atqZS4yyMw04GFV3+
wSJdfl84a3Y09qGv832kWdGa09uVR+DSBXD5feGYxV0e0xUf4Z1GMtcomee7Uvfpy7KUZpvOYqdB
MgauNKHHc3vhlrbfpWXhqOkBPJmJzcjyacKJdJtVyr15bsSdwcLw7iEr/hYbrYw2xzkt2BnmyTFf
7ZoQ5zlUfrx3HJRNecFZukH0bYl5oQiNcW2M9NpVDpLW7RK139028PYQzQbgA4Nib76kBYc+Wb6O
vHOHgQHds6MqVxvi3j+wMSe10MAkXPtNN3LhC/Q+gZAt8Gu3z45lvE/UY79GnPx2NRgG72iCTvrk
oKe89gWOP3idLmEih5i72ck+t+E+jldip7e76tqKcF5SFH6rVpcqN9W/RtrZSfe3J+rtBcH3Ycid
yRbnmRJG0Q6w1PCg5oIov1KlI3o5ogqI4PVDWp/G8tFW1sKl+YvXu5hnFpGZBUH7jOEWfCjlEAin
Vbt2R2SuJe1gQWRRr5H2rBgRkUZKpw31mFi1GxSw4x6dblevNSi/9TTzOKBvJKUFTFbMxXlRVKJM
xnkPyeM3e6PaArbXo10f7MJixastD+dfW4JvkQc7SKoqJUJpqDRTSDpE9sqpnB3j22X514SwLECy
h8ksE27PsdlGNNO1FoUkQ6UV0dlU1dqTdCFKuJo+UwCpDmGn+pPK9AX+i4e3DKV7uYDqR9k19sli
J0rJh3K4H5SVA7V0bC+WTcTqRF458D/CSU156OKz6u9059isaRWtWVGvnUNntBWyrFgh2huib370
EFQv3EW3D+/KthB7uYtGDVvHx0ogoSW5A9tor/GeLfmfy+ma/37hSAezNOxyZFvY+kHtN7W6MoS1
789DvPh+1cI249UlQxi+DB5i7isl2MXvz8AD+pnJDYjLned6Lic9J6cvp22QP071j9trsGhA1YFN
4g1wpULAIUWBJvelRvYo+hIcouL1Dz4PNQ3INQOGOzG7UQ1y1NK9Wbv6sNHgR3r5b5+fR3cx/Tpl
TzDPfF5WpT2ZyDY93DaweBCgEKfSzW355kGOMrA2IvFduVaU32fTa0XuiWzDvoUt7balRQc2Z+gh
quYpLt7HrS2XUgUnpqv0iB6a/kGBsmZTqVCiNS2K0sl0um1w4Uk3JwwZFhqPKhGZ4DLjJiLdbeqV
2yXG3aj322jsdr5z1Kz72PrYp8xoJ20sacXu4pRS3iD3Oj9F3kA/EWH1W49sXg/xFHXWjd49Zuk3
27i7Pb4l7zKXBknCGtSyxJ3t91E4mllK0hIE+qR7+zBW7+LhnbSHPBeJPSx1hnsALHhTM6N9t0UH
Wmtc04IKzZj6YxKuNlstbY5LI4I/LnSpa6REb9ySpGCrHkakuOvyW94dimolmyD2Qr0ZkJCQrKwS
FffIwlb2FHif+hql0PAw0kouya5sPZD+afj3RN50k7cL05ULbskhqTOKm0oVxTwxLlE7aqsdtWnX
QDd0qtuPutd9u70zlkyAEQVUCxMMoaPgtLU6V2KtTluXtN7myYNB5Pb3l3b45ffnv194paAPPb3W
+b6lBdvEnDZS+Wi1+0w73raztMPBovFIIAC23yRzk9KyEXLOWxci1dMU+dt04lXa9ofbZhaHY8yc
uRQ94cQUMmbyWNvImmcMx1Q3vgnLxVZVNzU5utt2FiJS/BB1GVCQ9B2JiZeuHzTfD+TBzfViS5/k
flIgfrizwke12pVrMenCJkC4i/chiWqVMF7wflI09FGRNqNr+j+abZW9F9iEGARQGWjouDhII4mn
CF3ojv6XAce96/rDlN410xF3envKfqfdhLAXMyQ9VNrQkPMQHEMqt1YidRNzBvRV8z9HxbDLjBcp
ftatR9U/GDn8gUa4gXlym4/5LqtouUMst3409Z2Gdu7t37OwVRS6+uZsORGLJZaAc+hTzbIJR7dN
jwheI4aBum/0120jiyt3YUTcj7HeKb0cjTiodPM5n/7g8X01CGFOw460i+Fno4vidO9vqY5oycrJ
XZsnYXegM94YnZYyhOgfwLj2g2Rsw1VGqLWJmv9+4YeiQRonKFpGN6ihmNyG9fPthVgbheBH9WZQ
/AaBJzdq71EY9rqPk/PgWPv/ZmX+FRejMMdYs6IwHt3Q+GAGNHXRPZA69/pa7WV5tjithAywVYq3
Qq523igH+ejW9k6xtur7gWN4BP3f7wvjANOghHbPtlKmw6CdomTlqbBwG1x9f44hLubJS+wU0EE1
uv6095RDCVH1GmX7ogmokWdJC0A8lrDgmu2nSdB6g2ui91DsYRWFNfb2ai+uwoUJYZZKrRrSOvVH
N60ezX47lS//7fvCLAWVFhtBzxCcFmabHefu9veXpggcK8RkAFq5koXvywO1wq5RJ9cwXyL5n7Ho
NlG0gu+YvyE6fUgmZlYObkmAVNcrPY7GkA1hIbuAWjeS6vrId0XRybLuIW843B7P0noYs344fUEM
R0znK3URpHnfyDxLPtSytK27ceXOWHqHzHyWwJ4oQlrwxVwPp5KnIfd5o7i+nh9HTnkWKzTYN9o2
ssKzFU1HSa2/t6ExK+asZKaWYg7GRQuBbM394sKObgy6FErQDa5TzyhtO7pXUVrUD463V9dkr5am
Ek23uTuJgOANpjUN+3Ei46q6rS7vWrCKVbS7vVjzwosb49KCsDHqqek8SAdVt+93/mN0GH756R/s
b2r6FMjYeexz4ebqxyydzFxXXDmF3YkG5BOEVbdHsTRPqHmQl6bTglBQWBPL83QI94LJzVVpk8bU
vt9JjzE/ccCcz/wDgO0gWxB2nBTRkAZHwOQ2drgJmmjz4/YIlpwA1SeDxAFhEKO43tH0T2rQphJb
Gk20V9KPXiTtpXeL3M1yYxdG5mm88PehN2epm2J0J2/jaRt1rYV7aRkuvy8sQ5NA0Vc6DELzj428
hQ3+9iQtbdbL7wubNRlVz4gy7iuH55FSoEGpPjcGrevairtcHgiAL6qRPGNE0J2mel7Zx93o0sm1
j9Sak/3+oZCcAzcIiSPwaTGTQow1WL3W96Sh4oOSyx+1pt8kg7EHmrLyPF56ntOhA1MyfTSz6o2w
LGka0FSllb07eHW2k51B2eR5r2/0zJb3mYq0idap9daChPxQ6oXz3NYDHdFmJp0G8uHbsZOHbsWF
Lyzl1W8SlnI0ZLAwDb+pzMJtk/7opJdSfbTllTfV0k1xZUe4XMNBSktZqXpXS7PNED/L0Wcfcpuh
eCrt507a981n3VwDM73tHrEsGBFBPYAHJTQU7whDIfdaxX7nxpqOPAElRboMm51V7ovhaPnJZoqc
rZx90qenSitWpnbhrkf9BzdClzRVe5HrS3KS3pFsq3UV5+9IiTeg7jJ7n+UfPGPlKlxcRDo7KM0S
VxBeXPuTeog9uh2yzp3UX4ldw2qubYrR2kTFu/F0FoBIOo3nyiPCJoL3jZJ6ag2l7dy+OkjwT61R
gC54XwC2XE82iMG3aRFLKyU7H4bebSvIBzX9OCmQV2prCnJLZuio5KlgkH55EzrI2pjmcDMMbpju
0vBU6y/KWvvsmgnhXFVVGNM9hAkUOkJ5Kyn31loGYc2EcKS0SB3rYcKEJh3G8AONcMraFl7wv6RB
8Ipzwhf9JWG9g3TKRwcrrg5f5Q5er9v3yMrnfzuNi3swQKmhkDU+37/a+mMTv/9ZdfnrfxcCLz6v
mw2qVPhQ7vJ9JH3ILFpnVwKepZN3MUG/HdCFCTn3Oxo+WQP/tWo2E5Ke7SZba5hZmybheE8wyDh1
UA1ua+36KMJp/fxv6zD/gItRhEpQd9Z8HvThL+l7kv36g8/PoHlSduB7RPcUNBB31zmnWso2SUsr
J7yj/82CMABVL325zrAA7Zt6p8X7P/n8/M7giTMnHa/nJx1VPZuCuneLqYSgD16qw20DS1cFSNj/
M2AJ56y0k87WPW5H23pMku0A+sWf0p00oKWyAghfjEKgTyLLB8oXfl4hB5cP0eRMzdi6SeUqxt7v
7hDDc4pjB9u5pe0b9eiHJT3S+57m28h6vT3ShVfbHADhfFEpAKQnjLTwtSyv1LB01WTcOB1SkEm7
nd1kgCCNT9Zgbe0WppaMJh7MBvcDx4DgJc0xaviDU7h0zG9q76QHH6Vq2FRlgJjOWqP0/OuFV9yV
sXn0FweptDXPTzW7cHXe9Xl237UHqX72kx9x8NmKtY05aCsudGk+L4cnzGdCiNMGoVe4XpZ8rRsc
UKAemnq8R5hzU0rjRp169/YSLrgj8kczmh8+grcSa2HtlM4gK4WbqZvxR77y9QWPevV14axpnaRm
rcXXu3MyvI7WnRIfnezz7SEsYUCurAgute4dmAk1rIzjqY8j1HW+1H64a51fFRhqx9lIw9Gr72s9
eb+nujIseCqjGmzInDFc0MtOqu8PrtSr789Bw8UOlOoaumea6VxAB0268dcqPfN/L+5wBMdRPfvd
Iy82dHhB2jVU1XPXsL+F5YNq31fx99uLs7S/6AIkcp6J4MHuXw8haTor1IKkcJMHadoZw8qJWfu8
4P9kK6JJaUwLVx43Xfe1a9eKEIsGjN+8KUicIjJ0/fvbHpUjSdJyd9QfnfrJq8yVPbTk0pAUnYWS
SILwNr42kI211hk8Zdwwzz8MYXRoonoTG8XGr23o0fuVR/jSiZyxBs5vyuY3+HFy01nTBPRpdPaL
lHvbNE92rexaK2+LhZ2F8DF5HWiAqCCLOysJ0cSEqLt0w1+QCdT/0Np1e18tuEq6vrkIYLBWVC6D
62kjwzZJzZSUbhJBC15J+n3ex3uk2w69o+yqoqEB691kEiA0Lm0Kxz2Gts7x7LR0y/SnJ0k7eONX
RrWw264sCAc+VSwvU3tGVYzexk4PMSqit+dtYbtdWRD2c9rbOUwtjCGu6k0QHiCulKsjDQOW+eW2
paUtQHZ17gjiuob/83qFaluyht7zS9cYXLv5WHqbdlUhevYeggODeOb/bYjkDoPUlX2kc2FW9V1T
B1tD+pzMipTmk+6d0+4pKp8Mde2WXlwkHs6kA2CPfJNlkvPOjGG1Iy6wd5591Jrd7Ylb+b4IOg0b
FYdW8f3E/qhru3r4efv7Cy7AIHP1f79fZLCDwLBSTF8v3KCZC1QqanDxA5P136yo18vvB13e+6GG
Fdiagjtd3Xmo8ZkryZK1uRLcQKxKSM/ajKXrmq+llj94RXS6PZA1E/PfLy5hqrfl/04XGl815eFm
5QpbWw7hzIeSWeu5xkRNNXWjvVTeI+A4rZ3GtVEI5x5tz0YuZaxY/jFFgm1NQXTt+0Jk3ubob2T+
HArx9KTD0G8fBm6y19trsei9LrauEJJX9f+Q9mXLbetMt0/EKk4AwVtSo+04liVl8A1rZ9icB3Am
n/4sep//iwSyhJJzlypX2GqgG2j0sFYx0jaFFjEHa9STjiF6dRNFL5GspUfE/Z1KE1dOIpxeOfpJ
DCOFE9qoDoV+tO3GJHGYVq90sGmuYwamyDHWtx7gQZnSOLpdfU1CdceV/KlrfR2Yjdb328rfNhR0
iQqGmGvAyciwxHm6DjK3rp7i7xh/vC1kKct6obgmZulHnoZqEsOjvEbTVgh+EtBG+M0qrsLOCYoE
7LsmeY2x2eswGAEJHwK/trEJd3zMIm9v/5plq0LZE7hyGmYjBKvSAhBXdhzvPa/cxPlGkfVXL72f
oe0fAYJB2UWhgQ2UFsfIKF8t4JaFprIFs4zDK21t6tFOMcEU25OHDlrqgQ2uq3JbcvVwW8/lrf3z
MwRrG9V4RDUZ91jePFlA+0wLw0FHMx7QlmR/lz3of5LEfvksMDoKaGWcNuaXMXjM1Zcs2OX+o3RC
a/H6/7OyYse0bXll07RY2VZfAV8BgH1witurtlSHuNw9KtwxsQcGZS/DC53nA1ogzjR/5ulzqH4y
i6dS3Xb+jyG4k7/w/x8MfxZQuA58ndUFEjy4/e0no3pOGR7nH7o6/4gQbgSr5lQvJxGKoa21sjkQ
6u+HvNqUnbWRLOG0RLMI6mKbJsu8uN1Gf0CrBCe4poPnWv+VmmfL+tJ5paOCgcgufrb62R7eErIF
lIzEFCVGTwXntiq/TVpw7x4rbVvVG9U+Z946biQaLtohQb8kAOCQlRObNJTEKMasHrFfVuWGB7wQ
3NXtNZycc7aEFxIEPZhHwAXt46og5d5udmbukuIUKxserH3tcagklcfFM/FCnHBkGW1pN9TqcAdS
ZygcZN1uqyP7vnAWFUnsFyHFgvF4+7WWneiSxRLzAWi+iNVBw2IFIEAGq8hL6P/2QsfKn3xgqv+d
Kobwtk6ssAUFCFQheoBZNN8JJOe2xLiMybsuvIcnmlnRZoCnJpvGR6v0577d/9V2iD0McdL2ASiG
cTWUg/PaRr1kjZZVMJFBBHQInc0JF3oa9UBmL45GufNa0BiwrT/KeouWbeqPkOnvF+tE+tw2QDKE
W6fcDdFLRz4So5M/3xdOzFZLKzDa4PsD2ZBwn35gSBONNn++L5ySFaYNcUdjkbTqECsPVvBd97cW
qNhu77VsL4STxLJRK2DxtEz+OiLbjCKmkohYvP9BlsEA4QImFfHK9FBHAwQIUvasXyvdv3G2JRHm
gay3HGH7bW0Wz/cLUcLbrEVlNuwIEgB+tBvMr3X7rcGwfmVJnoDLi/ZHI8G2MksLOitFRFP532ju
KvQxjiV3iGzRBPPSmywC+QzC0K5+4myN1n7HDB68irnU/tCJ8kcbwdIGngFy6z1rYjsJR9nGlcI6
Le4LaMvIhNCPsr9gZWlXKD2eNzjgQTzoG08s+5TzT7SRYKgs+TwGHgiKCuj1mQ3k9GANAT1yj8M3
WAPETpXt+2L0dylAvz5ULHu0k8jDRdiUT3H6o8m3idWAlPAV2Nak+mm1ySpvJUotrd2lTMGmOYjT
+5C1xZGSTZY5XrzRrXVafr3tOUv2dilFMGlUeYJYa6CZrnzlwzYCf1i7CbXVKEOJkKkjGHZa06is
kgqvdts7pnX3wHm5SbTAdOJskES1U1wihkmXSgmWbVkgOctrKAU69iB2vfhh7Nd6v+rUF6afby+g
TC/BxLXeRzNFC700fTWEaGDejf2nuP9AkvtSIyESyxq1AncZLByjWaAZNAYkUSVPnGVFANI8TVQD
xkkIxjSu9nbMcCM0lD6RonjVWLcNEVkCW+oD3WMEHDz/J0vMO+aN5/faFC2Ve3DDoaM5cgZJ9WH5
TPgjQgjIFGDI6GmDFAZLt1r9zMwPxAGXKghHQuOHIKyPphQJQH5U/k9VyugYZRoIB8DY130TBZBg
HY3R0b7ftlvZ1wXHb9Alhc4HxJNpvqXVOvvIlXy5PoK/N6kf+9SfzEndKc0XGr+UxY8wkHQlTF+Z
e/qfXRY8nQS0iXSqFkc/f0njL2oIouL13y2U4ODhYFloWYXr9cPGN1xZVXwx/Xe5UIJrE9WLW9vD
NjdxvOJRuPLjLwFaHLPiUUlfzD7doCPYYdYPs39o9U+B/dswNimRPZFl9iC4f14B/sLy4ZINOipq
f6OWx9vrePt8QVPY9R3qF0Vj+NMDRtcOvbkL000ffNaiL7el3FYD/erXUjyEZ2CXghQDLz1jZ8i4
dGXfF9xeo2GXlAXeSDrHYMQ+kXVKLhq0gc5i9DFa4FEQfj8mlShLihLPvLRFs6vhsL784RW6JGBe
VONCjKBGHmr6QA3cWlX5UoZfPaDzf2AfLgQIh1c46BEHAgji2AJ3Vf2b5t/+TsCk4cU7b2R1V7c9
NEh7kEwD1f0j1yGgz1Tw7mqY9xbOr1aL0AwFwBf0/7hR6SR0qynrpJPE4ItOcSFFOL90hSHXXU0X
IcYSem3dke85Qv7EklUSZYKEU8xus7ANPCyX7/dO5Z/M7NQCtXPoPuJ/CB/APIJjyRBnbMG0Hltj
hGN/VNBHbMJ+0T51e+cXXeR/IjABe73zeawmoTfizFdtpHac0fsKUrfbIhbd40KE4IWp1XpAXoSX
k5+gma5//93XBefzLIX1/YAnfu2/olUulhy0sh8vuF6plCbXM2yBYm0zAxjpkvVfNKWLxRE8z6sN
vQwt2GxGt2yTfz8YssqQbIcF3/OLNuV0KkuTxB2iZ1Rzc9lttLxIAPOyAMwMdl7BiNShRgsRgRKo
TMedG0sLBos6wAGYbaItHWf5tZVyBKBpEnPkidLIAdWKQ7vHkD53gbbRQtsxwnalTbyAP0byEHtP
Beb6IvsJvY+S3ZL9DuFeN7qaJ1Vb4HdMVEwbCgYWmUEsrSUDkOiEgK+DN13wlizy6oy0XYpGH21n
J9nKrH7f9pglJS4lCB6Te2Pa202bHkfjXz9/NvneADjFnTLAzY0mTHCGkAnrSxx7JImnd+1Q5ee4
UMJdkPv0Edkea18M1JbcLdq0+Vdh67ssAiZQAJjNWyH7GBBnST7m57TS3SjCUE/vArdk1aS7pnpq
EsPJldithsLN6/gVtBZhUuy0MHsy48LxLB2kVDG601XJEsySAfhZYG5CkwsG5TDhIJ4cSTMOStHy
s19ZjkHrtRKdcjT2atHvmkletLNTRJAlnCJJWzJupT0/M/Y1sGMnMXI3AFVcOMpI4mbGI0ia/n4R
KQwqjTlHbfdMfW89BJEDU1130qGhxcVjmADEexgdiOLMA470lDQ55+fI/KUU3E21z6EPKu5RWYEB
fXXbWGcuB50wjg0zpfjXrBmbW14UAqeoOAOe+wupw8c2DiRGKhMh+Bwgi6mpoPhz9ur8R6ywXeN5
kjzNggiAvkxkccTAjOz70+hiZ8yh5URJs+Jcx6pbfGWZjEl8wciuBEx/vxCAgoOuKVFenPXIc+Lu
AafGpu/sNZHdufNeBoClXKoixFc+ig6Y3ImxIeNnogVAPq0d4I04SVmtxnwPGolNVNcrIwm2jR05
cXlvqQ6gJgwcNaDWnBAKxQkrTnKrzYMuPxtjtg+gbKNKkt8L9j01vDOAB6J/FNjY12tppYVGhjIo
zmDc3baRDirhbnRaMOM4aUU8J69iicQF85iG3TUTeSJ0eohA30xhfhB5kJgpOm7oH70s+l4SAOIH
UDu+Dx+LY35Wi0JMREh+buq3IeDr1pYhUi0YoA3IK8CiMKTUqLhoNegWcww352eC5656cFZa+OX2
STDd38JVAgmgqMVzhM7hyhICCP4+V/NzCHY6k3cODX9mpHqsk97VOupqbN3LaKGWtfojUzga4r42
Egx+4arsMfxpvtbqKdQyl/Tb27otypmQJ2BxFkKp6e8X7pu2RQNkhQZGjdanrh9L8FijNa4rrBYU
79Iq0sJFYWO6FlQs6CM2Zwy1QdUkCZAD4/PYcZRbknWHjiSu3g1QCNAwxJzwVWBxqjPuVaWJM8X2
7GjishpWuWxIccmoLz8vbI7ug14SIP3RuUjK7HNJzOLBotL03nyt3puuQS1jG6D0FaeByiHVFXT7
B+e6CzZKAKpy3VyXmgwVdR4oYVyUYg4XVNWYfRc9tDT6HOQ/fX3G/NcqMnZD/GYFD4Q8qvYmS37c
Nrf5yuEwIGhWnaAvAEshnOEVTZuR+ogAh8F3G/Rc380QwsDlBPxg5EUYusnFVvXWypumG5UCfS7m
hnRf8uQpMoE1NL5Z3b3pXUGU4Dp9FxZ1WVjFOaWOnTpcNs+xsFYa+hJBrYeea0B3CbeBbyTAU0M3
7DlKvc5hCpixqzKThCBz/4fVAFIFI6QMAYIIDwazioZarZszuHPUYkNLzLO7TAZ/t6AKxhSmqBeT
vYhqhBdShdZCLezG4Ox5nf5c9lm6JiwsJJnquRQLqSQ0QyPYAWCA2A1H8AgbS497J7+syQqcCmVl
ru6132sRwjuMqYHSaQDrOZHgNe2P1e7vPi8cLJ4SD7wGjuOpeLfaJL57xgnvR4yL2FMFd6oYC4G6
mZG07WvOTl7L18OzX5nruzW4EiA4BTWATFr6JTuNDObKQCF4b81W0EA4QUrwXZp4bbBTn1crdOs4
P+0UcdJ4N4wuYj19emuAQUajGEm/vhjDuFOHrGDpORsehyyIHWNAvlu/32avxQgGNfRdPgDvKD3r
Wx70K1OVAYLMnQJdchjbQYIVD05kSq71MAZdHcvOjs8Y/nXYrlU75/aOz6+pScCUiYSHI9ATd5x4
Xmw0SnwmyWcMbUXaW9gcb4uYH1K4LwCpDeTKaUhDzNhnlZanMWtj7EWN8Vc3N906WBd2LDkMF9bq
So7gfpHmJQPYaOKzR2yn+CeMbMlayQQIm8FiqyqqAQKKHu/k3nS18N6aLKAkTeQ8JuYqA+GwsBux
z41Ba2l3ApIYnsorNsqwxGb7DQlEnWbFpwtjRkOUMjvvWdL1J7NZ1f7Kt9ZdKQlKZ8t0LUL0Pby0
ooxGEKGhMPfZloEPzMxJ+Lzgc1HtWT7r8HlPe2j+9SJMAhQP+d0zFJMUnLCIRIFxPCPWS0icUhBb
9KfwQVFBIIvp+ju9AgKmZygqmzipZlN5vTpWVWiM7Wk4tHTfemdv+NrI6Bnn47i4KXBEYa50Gvmc
zUdlEO9R1ukAIMCN0ZHHtOUuKGtfxga84MA3VhRvYw7mvzlGtVRFduHOa7fv8gnyZcAdmXClrs+v
jI9+xHiqA60jcQqirQxjlwyDixKe25kPRfCpHZ7C2gcz79YDJmcf7mj92sjO6bnNTMuA1SbvzAhi
rSrhAR6AUasfrdx3a0A6V0GysjBvl/X3xgCTwhoenGDqxXKLLaIcMwlqwAf9SL6q7U4l92YxhM9P
vnfx4Bs7DTwYBT5vdP0abfVBLWMCXDYZ2AuQ9FSke8WWNMKVijFOoEGHB16XOznGuL1wbdqYTVij
Vbigm6yznEI6DzE/m7B2F5Knt86Fct7YxUYymvqxUh/K8VPnP7LwcNvr5mcTROCdDPX0CbpPsEcM
W/ImD3T9GFZOa7nxuLr9/QVD01W4NG47gBDiHXutAkBLPL9AyI6ixrrmu+Sx4mA+kFx0C+sEnGbk
NqHCBJonKGF6ihGERmYelbLbh0r7FBr9J87HzW1dZomTCWEfc9YMbwtwI4lhf1wGaq2ppYkmse+N
uSfGvzXGYTz7c6VvEo6GJFU2SLywO+h50jCnDDfFlJGgGK/HLLMzgxzzMHBL/dBzST51YXuQy9Jx
FOCdiQqGYGFjaZU99wJ6rIJD145O/laipbMgp9srt6AHztsJ6dgEiqJmCnoQY7SsPFHIsbU3uuIa
Ei1knxe0iHWbI2mLz1fqgSD7Eo+S0sOSAFCMo0ANNBGgswpXbMntsFQ9jxxpmTu/rFjW+7BgwFPG
TwVj+lRMEfc5tr22zJqEHuP+XIYe8Bq0lW3dHUuBOECDCYP3GBP9InmAnY6oU+U9ParopLdzN/F/
3b3LFqIDGJQK7mNgdV77+qBnodZ33Dqa2qYJVqYMEHlhF5ADweqr9kQNINZLMl3tjACpvGOKWRyU
FdfR+l4FgPSNWSEcIhCC3bhWgDY2T3oggB4Nb1VlLk/uvqyuvj8LBD1cVAnSCUdVe6x/J7nkfJo7
Mziz0Hwy+TH4ZA1h/TO7q6yaat6xS0OH2+Oz3VfPVvtmyYht5uZ6LWj6+8W9ZJYsaIHO7h0jf50/
KP1aRle7pMkE7q4D7NWYI672uhW0Pk/QdGJnrhZ9p+bZbx2tUiUXx9yikIqCDDwxAG4xg+ypMTyt
RWbhn0bTzbzHwDzebVD4PipuOlhZgCspLFRS9Dqvmto/ITEYt7tIBgq29PsRVSGJgzwIHFswWNZh
kXIj9E9Kl72Sun+IASwpicslMkSjzYCR41cgtDsNmKft1I1tyex2LgGd6XjPM4vAqxEWX5uTnUa2
ktkaO9Yr9F7XMmudTv+regeyBJefn4ztwloNPcwCJEXYcYjXnd67Rqq6RvNcG5brGZrr3//cgzxE
I+BQR7w7A9+s/bDgrR7agFxmG1rbG8k5Pve+6+8L+lB7TKqs8KDPCLqcldd8Uu+/765FiPf1kKSG
FkOETjdK7RT6/rZfTP9f3JIJlnoCIjPo7D71xr7yRytWjvrYg3IAcWe+Y/6u855tz787wkWe6EKW
kAXpwzgp+wGyWPWKrLCdyboFFswXHSw6yvh4PKLsKAQHntVadqEQ78i+RIDnV4O7sREnZunptYZW
zgV4T9U3wXdi1d6xeshNez0a3fr2dix4yJWAScMLDynRVFGVXuUdtSje+o31AM4Ykq5KfUX1eucZ
bHNb3oIFX8kTHJ4qfZLQGAolRP0VxM0uDNLdkCS/b4tZ2hgTPQfaRMwN/DnBUZqeZ2WYQq0oOQB9
g0pSt4ufBw8J3jWw5BlAdJSaIXoFCg/MCd8zDN9nd5f9sO9oLgLyEshKEVUJhtWFWsUpy7xj2aJR
asP1u6NaMIqDaBN1DMDuzFJfodkMDa1scjTKVau5SbK6vf5L24yX0pRwBtb9LM/Z5ug78AtqHhM/
e47N5Ek3mq3P7XuL/tOT7EKM6OBBmXcNnofA2VmpP1XZUOJkJcJZdfV5IclJADIOhEPbPGaAZORh
7I5W5PoEF5UMQHBxvTDujtOKoUAqFvtqoEVFeRQRzCSOP9TY/lRhMKiOou3tbVmyW9T68OjGSxZd
GcLh3hZ1YwHrmh61tnarfNMl1kc23kaGayrMTO1h1+cJcCvCAvBKMKxxBCkPB5boepAdIotqXAgR
1DDVNDG7FkKAx4zSzCEN762/TXZ1IUB4VRZRxmLfh4BmSDFNETkfCBSuBAjRm1rlGN6YlglIYiv7
k2Xf/56Z8MeASz1Vp5G1Fc5ZNU8iM/As42jk474LlfVYSF7eCyZ7JUHYad1sG28iUDp6ytehWpfJ
7n5TwuFq4JQCTJ+GNiLBlPKk0NU6pEff6/cKyATynjt6u7nbJcC2YGKIAn2MwNYRbEmvwgnT26PH
IngyP4Nr7v7PIwMKSgcgcqHaIBTfUlp5fatn9NhFX9hnxfj6gc+jhRB5nKl5WLwnglzLs66BHSFd
bLyFw4/bn184AMGEgG6aqV3InvV4+oadJmOhKEf6Rknragl1CzK4uS0rq8+HZtEkpmu4ricIfvRv
CeuUa1YyjqRRjmo4rtVunWWPKn8O+22oxa5lrFQkxFkuuT4WTPgdNR1JalC6oyZwbWGjXqoKj0f7
2PlfOSVrsyh2iX/3QxANY4jd/k+IcJX7hgrqtUlIRj7nm+Tu1lhgBWPh0BE5YbLP7HcwVCUYgbZ7
tGJw4TXlpzhQ11WbfgKgq+TJPLmCcB2i9wGtPGixsTCmLbhK3JXxGDaefRwxL2/ZPyh99ZK98SXS
ZA3xCxszmTOQlTSC6pxYKlFpWJe4XBC4t8O2xDtKKzHGVunb2+Y9v0eATkwnEFAgXGJiTTgkAQoe
lKY31KeAVs5rp8o4O5e+b2pgz0bnCzoTxaxVrxAy5m1anzLjV7olxc/7f/7EPYrjHTTdQL2+Nt8G
rDh9n7HqZPcvLHC1/C+/LxzAXjHmRlnh+z5zrfPd1K82BVHMtO74/Xg7CfdHZ4/92Hu2fx7UfUk2
1d1XODD3sfR4/k+NqOLa26mHjiYrLE/tzqLp2i5lgEvzzX0PzxGlmxqyqmIpX9EHD+nulJ/QYW8H
a9W7O2N4/X0htq1Vn3omSTgge+JPqRNmXCJg7mRYeQAqIF2H7LYuludYrPkjy+rilNvFP3UzuHY7
zQqYb7etdH6H4ECfDijUeFFCEbtaA0wRqFmbVKeq+x6bhjugB9hDw0DKZQWn+Y68Xx3UAjqcjQ6w
6e8Xb1m7LIOOFDXcud1y2+EyRETZ94XjIqxaJTRqfN/wV73lhL9uL5Ts84JD9ISBrLGr6pOCGjB5
A4uXc7cANCyaeO0RpOpnXF20qwruMbU+pQAOL/camOnvF4DLG4M97x4h1kryrDXDcaiSU5R+q9fZ
3bysiEDgbSjFYoZhou293t+RsoGmRRGdGraqwLYguQ0W/OHq88L6h74C+Tk+v0rIG99nzfe7V+fq
+8L1maSV4Skdvq8DCOafggWb299f+v3ERqBBJ1IsJJ+vl2cYNH0clTg6JcHaHLaat+51Sf5xni1C
z5qG3sepuxbvSOFGaOyU+aMaRWhZO7Ewd+sycOsIOMfMQhNQ5nSywdoFn0DfKNqscUqBEUZ8F5tt
npQjC6KT2qlOFuzL9nR70eYCbIDNoHKMpwqKk2LXaFd5mE5VCAZc44PnmPXdj6Trz0/iL46kIYwj
JHrw+THqN6QfnFyrQdVCJVsv00LwDHh8lSOxkJ24k0crkA/dXqTJ8q8Dv2stBM8YgWeIhww+n5iD
Q8wvynpovqHX9+7jA1lUVNjxVkI0jlro9WKh9w8QFmHSn8q8cKwkdErJVbSwTFONDyOcyAjO+4zy
BCyDjd43J+qazSHR7470JwYblEDBbIsXhfjmrhSwzbep2p208ClPbTfws/v3eXpMoGNDnQgRxbgY
1YxyGCp7OIXhg78N7LuzgtNj4s/nhYAyiHo/8Ft8Xqdfm/RE17fNaH5AIQ4DwAZmNECqh4j4en/L
YuAKobl6Ani98pCrWuog1cXQhVSXUpxPca9RxAXnMV6UlOAwnLEKmQneXSk3xhPX9i+JtrutiugR
719HeAeCcGTtEN1cq0K1oRujgo8nlg7sM4Dri1dNSaot5SpInJPY4+5tgXN1oAoDzspUX0fbjrB2
DbNGzGmE3WvwLWdrn0tewnN9rj8v3B0BOuejqMTnjQFUUvU33cTA8SaQFX9kWgjLFqtBqfkEYlrT
LZgz2hILk31/+vvFcYsHh29XIb6f2SiDD49VInlViCaMyBKtu/A9dCFjek6sumoeXtdt37WvGj9p
9oqpcPLD3Tt9KULMhPhGoMQl0puvmu6U3A0kUc7CEk2sERi3sSc3FGcxIttoeGyk7Wujbln2ZMtK
rkvfRx8DihZTowC6Oq+3oFFKLa/DoH1FhhNIcZFz//KgQ+N9xs+AN2hCCKIDSokZIAl4nYYKQ8wC
pz9vr/8Uhl1edthilHXwWMfFb6IBS7DROmyrkKB94pUUe8XDFKjjsT3uulg53Ra0sFKGinZ8JAiA
IY0M5PVKoTE4gUd79WtIHc9faZLQQ/b56e8XvhBbDKxqBT7fJV+V7s28FxThfZ0ufv7kKpffH8I2
6zp8X1W/a+Vr9Hp7dRZOJLQ3ICeLDPg0vSxEywolFRvirHkFcMsbL6qN1SmO0lgbcBBI4o4Fp74S
JVx7qZEaKCakzWvIN1r7K0nWeeNLZMjUEcw2J21OaQ91tGDlRSslWdvcUUKJc4vx+fue/Fk08ewA
S0dYYlC+ee3LzglzxQFqjzOSyo3CfzW+r0OZWkvOgkBv2ihMNcwm+wZagKzRL6PXwre8N431IIQM
itjcB4k3PPYRHx4SrUtk8AuzXmooOsFloCnvPwQ6YTmVIkL/RWFFr2UZm5/Bak493CaZBeCMDrwu
lv1vVwfNxksofyqw9IGTKfVQOT2j3UYpG/DoedGYgcikSjclsXzJPTHfbtgsmp+taeQRIyvT3y+d
ozXCsOZYF5vvqn5dt58oiVZlLmPpmW845CDri5GV6RQRny9lPTISV1H0SuunqA/2mVKsOkBnhsBh
SF/R+ysxY31KiV+cjiZK0ah7A1fqnT0FPZHXihWxn/paYmUHTwv8FUvDYFvgJHDzkA6K03tD96zF
iFB4o36P2hhTxh49qEGU4Ge1zNGyTNnzCk6QZuwImJB4ZTQ+/CEd68fWb85WkmuS3yyO289+s7AZ
mo6Rcy0l2aEwi23WKF/tOnj0uPbVVsJNabQuINsc2+x3LCVPkZe7zXhn4DP7CcJpNtgeeAoiLJs6
fleUBzC4ubePS+G0nwkQzjDSBr0aTDo2X4D2xmXzRMIR+d/nUcxDw/BkALN412YpCBa17JDzbEXG
T0X62kDOB3S4ECLcWGXEkjpUISRK3YG6wbC6/X2ZEoLthnmRV8mkhMncaFwNqatHkm0QzsPZOgmm
ljcDY1GnZoe0e4uavanxdcOfzCBH77O0ZjYFCDNfvFgvwaiYnWLyojSgz/BWKWD8LUAu9SXrGyet
z7n9WSX5pjL/bVVrE+bfIn9zezknXW6JF0yu13MzUT2I74gD9Lwkekji1djd9zL5b0UNvKgnnHwk
B4SHT5fkHk86lh3GxI10Vyu2ceMQa31bl0XTmK6Sd/jpWRc29RQfeQG4T5WudW1j801eSXJnix56
IUJYrnHMmdkwmh0C6xy336U93kvbwdC/jIoZMAk0sVwexEXFA63KDyT8bPZbwx37bRlJytlL9s3A
nTzNMKFkI9ab7SDxkZmAEgX73I6Pnu67Uf4F3bp9m0pcSbja3jceLwj0b009SrMGXbPRMdYR2/nB
AruxD1CcXj353UM1/MzrXUpkqaHJjkRrnrAxgOdE8ZIW+wD4GMajb8KaE69uEUYUeutGGSl3+G0F
yNrV0QlIgxagLAs2vcGqFYp+3TbtekTvipLsQMOtOUGEK4V1afBAjSbZxIQlLnogE1cJCjNwGpUX
p6og3RGAtsBSj2zruSI8e1UrfgLgebw2q/oHGZLmlCahdQLodrTKdNbvey203JCAus7hOctXjW93
P8swqt1M5d4W8Q+Cm7rNnRK0EqdU7ypZqDe3XzTIT0BPyHqgkCM+HIGTP/hD2YCYpf/ipd9Tn0iO
/7kPXgsQjn/ATLIC9WX1hQ3bjrarUHFB9nH3HTAJwUVmwUmARqFfxy86i9IRjbnqy2BmKz7W7qi8
mpVEyNwVQVmKKYRp8mnqX5kO7ovoD7U2WutKww/YFdegn4bsXNlnILtIXGS+JQCjI8Qm6JnATKM4
1qHqddAqMIJDztyUuoMMUGO+I9ffn/S80GMsLGS2MnxfJ87INna/trP7Uo7wcohAMwEOLoxVAULn
WkRPoiwGwEl4CGoLRR3bCXLJubukBEV5FiNi8O0ZMBBIlNTA5Fl44OwxjLZZtorT+yqp70pcihCO
9tZXYtC8pOGhbVw9d2MQHstePEtbfSlCePAMVqbWRgAtaLWp03V654yvqAITWmFykKEaOU3Cg5n8
66epY/v7e29YXK1/tkG8x3troKXtQ4Eh/EqLf9uydNU720ZmSgjOzXiBan0CGQ0YtIdtYjyYshjy
/eV2fU9MesDlMKEyDTdO5nbhE0M0BIXCleBg5aCo1Aq3j3ecfoqyfeOdU0N3a2Ov229N8LuhvxT7
dwZ4wGaDhNXmI+v553cIvmkbbeVlmhccRn3V6BsWrKisNW7JcwBmiyQeGihQwBeOMcVru6Goo/DA
upVBty26ke+sub7v2KUIwf2tsm2tOA5CvCtc1d839U6RtdAvHMYTJO//tBA2zAvMCiinEBFa37R0
rWQ7C4BNMsrPJf+8lCJsB24DzVdSH2vlratux9UPbDeCEvTL4NJCm7CwFyEBfrwfG8EhV/c8WhfZ
FkRwty1qUYULEcJeGBGr2yrRYdm1wzOXZbsPfB+ZcyA6oOtHFfE7KkWLOdo5g4NPHUV1K9kbdXGj
L74v/H7kg5q8DfD9xn72UyfKngGTPIQf2YgLKYI5ZU1GwtIjwYEkGz16jHHiM0mKW6bI9PeLI6Yb
alqWqYWN+MaIy5hrRw9ZJxEyXRjiOQbQ2v/thvB47FiSjXWG1eqCbMOBDooJUYeRfxpz3VgHqr4k
+evf7b9wS5I+0ALDxsoBG9+z1pHsaF603wuNhCuyNbysov30fcNlxguNJbe85PticlUJMxsMjPg+
BoGr3yCc/KvlIcJD16gjqywjbMioO/wb/fF3XxeuRj2uUZtuYVN1/UD4ppXlnxZtFrVjAAwBqNYS
4RfrrmLWYAzBIR5dwrdp+Bw2TnZnu/N/18WFFMGE+i6wOr3EKRgzl6Q7z17dXqXFG+/i+4IJVUD7
Q1OlGhyqcQ+W5nTfy+atJOskxllNrntmhVnmQ6c+sNHNYwDM/i68b3frMRW/EeziWTDlHK5PEF7H
DI9G3z/UucN7tyi2fS3JcC94gw7YHOQDkQvAs1DYiqGtQ7MIGuUl8DzHtn5xtd/cVmJhqQBbhT3H
50EJJl55qgkOWzwevJe+M1ZD/GhHR6vbpY2MWHD6pcJJeCVn0vTiuNUMhbVZanovifKGsRlXsQ+6
na8oSsg9f9NzycLNUyho2b1QS7hAdOb3uu1DnGp8S6MXL9gOKRojnyJjkDwP59YMYEpM4UwdYfa8
38LjPB2H2FNfCN1R37Wy5/pO7HtszSRimigCnfo86UR9vBo6I9NeMt21fHNdB7IIcW5nVxJmPfos
iar0XUL43aZuJ0vLLS3SO4MGALlsZBiF7dDqMlSyrNdeBp9umpi8FumwU/J2e9uY57sO6GUTOKFo
1sdLV4TALCKijmNcay85zXZeWm+VsvileWBSG+hnDIpLfGdRK8AtotMTkxuaWKYZi35IhwpapUr7
QELPYZnqqOrP20rNPQfJFKATYgQV+z97CxGDoxU0QKxQBv1jxLvXyioTZMjGnxhteszG8cgCGZTF
/FSATDRITHuFh4lY8QqCFszXXaK+qGkROGOc/jPg9DF4tyuN+M753nfzvswWCVF3bBglifJAe7Gr
fT1+RoR0ewGXjPvi+5ZwTqMFQGlGDx5aUeAvrSzQn3xAAEZ3pvZGtP2K3kNoS7QQmbWX2DyG4c8E
lY/bApYMDbD0OpzfRn+m2N2NPi8OaE+ivoCFiDoMeDJbQJFwMNwZdzY5/rcZU/IZzYgYdhFDDN51
hdYq2AyTVqvaG1wiq24ubseFBOFOm8as/JEz2LMKrocoPxIN5Ky3F0xbFILBXkC7UgI0XMGmDLXr
YqW2sGI08h0zwhUTqE+cV2clMBxLAx6FX1a/85EX/4+0L+2NGwe2/UUCRO36KqkX221b7nFiJ1+E
OIsWaqdW/vp36HvfSzdbaKHzZoAZYIJRNcmqYrHq1CkvSdL9YFX7qCYeyxTPaurN9Z+zZE7ojxA5
b9GeJuPKtLQf1B4daqGp+81XhYSMhKvsSUtLRosEohF0nQps/vkNq86zjWZBk4SZjm5vZ0KDeVPb
ayxyi1JAAI1OfKBHUXY/l0LdEZRTTCVhCkRy/Io7feXo1gRI1urUmEMLf0hCOzuk08O/2Cro7f/f
79fOf39rmDFtZ05CHnljElRv10967ddLh9DwARgUFZ9X7P1Q31XqyvcXNUlgXwHSFxSa0u709VTS
ojdIWIPTstkx99klB+32PAuaA0+kSJsUNQUoBEsdHrnJAtKnwZ/ru7QAFkADAwDniCxBvnVZRlPM
DEFNqoZp8WYSjK2hu8QME+1JS6tDyzvP7KJgAF96xZ+H8eYnJoTrGjjsAZMFfk4KRirMA2+TxuGh
45RBGpfB/vrqlqIQtPwAOayCtQB40nMVi2lV1TnhPAQLPKZbgxyz9U2F9l8nREDbQVPLO1Ofh5WI
d0kz4K6JiEKB/5WHRZYZ6VlPUNgZSzf2+irnjyZDea3qzP4e1cS1Ca9L8lApRt8/5l1cUnalM030
Nma4VYm1Kzpnz8q73Npm0cpuLlnUqRxJF+dZLcxqbsS6ondO231bzV9vPzCgnHCNojdB9EOeH1hD
I4u7ZOZhNFc7M8ke0apceMYwPeYaeM3V/PYkGrbsRKDY25PHUJ6QLHFUCCzZuzncV1YT1PPrYIz/
4EvB5GUKFDvuQFX2RpoSNSO470INqIXe9dVV2uOl0wE3ksBng30QfU/nK9H5XKOiOCORldaeWe+S
Vb75hdhHkMKhEu5oaF6Wu2HSOk1jkwu9HmvwCYW1RTCg6+O6BqwIkW+1Oe9aO0sgpBrJ5CEI39QF
xgmjL3T7L4IQUsM1YDyI3GqTWVNEC1Hfdbs9U35F3UM7vl4XsXAkuJlRTACm00WDhBRfUVqkqa1Q
PSyM99j9nd+ehEKbEF5XQMTBx+EmPj9y9NbwVlE0HmbVY8veh2ZHE9Mv5uP1ZSwcCcIlNF3baPfA
dSfp7tA0pJoVhYcgzqTds/VemyvY3UUJACCDXQbNyQiczheC8bDmjGQUD/Wp3qTF+NiBZblp6fvt
CwFwEJccskWYmyFFTDVpDWd2cNdxBURSzMcwPr+tV+qvC4duoXYE4CDarDEDQKz1xKNUU8l1wBTh
wqondX5aY/pZ2ipBB46iCCgQ0N1z/nlLcWmcOBnMvMZsiXYIi9r9wiN1xdcvihE0TNAwaJcM/J9H
MYcP8xjCbNB2szJsad29pwldKYcvhR/gORRkjabo8pDzBHbr0NYqY/hf1428SFNmH8OC7gAL2VKm
d16XJfsyJndWzQ9lW/1sNZd5fbZGWrAQKOBnQAOxo3g5ylf2ZCUzMEAZD/NhAktM8qSYxdc+s970
CFPT7bUZMTLRrnjbAUwE20VxCA35cmPTMBlqlA8dD80x07a8JtmvvnUHDH511SBppmEzg/vMnywl
f2972wqqyADQt7KLf/EhSNO4eDKjaR+prXN9AuE/SCHEL4mTyUO3lTdHrh8XIKHIVoxc5rz4n0Vj
vIeKjitAj2SPO5tF0rDc5KFmVf1jEtM3qkxxhaRGn+xyq6qeckW37tXWYH4H6uqgV+x/ePLC8PGk
Bm4MbIiyL7OivAZenPBwYslGd+oXcOPdjODD2Z6IkC7icszKkuk6D5ES8Kzp0XCVoI2pn8VriMgl
VyOeH6I31UCKQPJnCXenqCc5D13dx+TS/EbOyM8DQ3CE04JhXM6xoSNHJozPczj6Q/xkqytxsrj+
zhPRIIBFezO8JBLqFwlvN8MbGeyBc0gwwM8EnUuubhryXxHH/hQfyfBy3fsvhMnCm4l9AhUmYHvn
mq5xO3HLqJ3DB81+2/pK/Hb79wVfCBwIyowXEzr6xkCBkXZz2O3jLrCSJ649pWtNzwtHDu3ScMPA
g4is4Pki8Iib7GaYzRBjDqLXrP1yfQ3Ln4dtiqsewZ68R0bcWwrtzLAsvpfmXYqawHUBC2eO3/9X
gPjzk9ux1JnS5iUEwBXsWq3FKobAdV41c9hMceMP2o3TAIUSI7hDjU7EFqL56FxiQp1xVtPcRNJ2
k8a7YuW6X7gokUEzMYxaWD3emeef70bQGbO2s8Mq9lLYyUuZBde3bOlMTiVIW0aHekAzMrPDkv+i
qAalur1yKGtrkMqAfRprDIuwwz7aELJR24Ct2MayBMBbQSaOv22xxpNj1yMdM/gQiYcJu0dqtqIH
LfKvb9OCeeMg/ooQP+FEhFI26syQeQNe0/UKNKWqGHbwvfxyXcryYfyVIr0XzdzReMuxkFTd2/lO
W4NbCHWRfCLm4QpOVVtUaWSWGNeqSsBaczs0kx9Wde9Muzr9YXxr+e0AOJRLUK5AokLUM+S0LCkF
uUFZ2SHPvzHlt1uvIKcXj+Pk+9KJ101PLPhbO4ycwR9B0QS0ZmT8qtdmzi9v2N91SMfesUlLhwHr
GMluMPYRyLjpNvpw+831g19ej2gFQaM+JhZKjhfjJZQZCR8rVMyPXPGZ80wNP/sX7foktvofIZKv
aqJeKw0nskK1w+DXQtvbUf/j+jrEflwq2N91SI+5bNbUVB8VK8Qz7Fsz0G1cDjMamW4chvHpdnEb
YtSCCWAwJmKcm+NUxbmDM3dCpfLmJoij4OZ1oAUPOS803yKilB8oDXfBwD4PVkjcnVnc9b/seH9d
woKpo96GQryovF2OkdUMNnQj5vuFfX7PfqbpikItHARi7k+6UyReMaHlfIPQOe+WbDBxE9ZA3mfo
fG4P+o10HzgFFxJw88GXoLVUfl5ZIwIhY8q0kE3+rHvucHd9jy4XgfQzSGFBeoq2hQvgBbfMuLJS
pKcZmEKBXdhUGmh1E2slpL40cogBAZoBgoMF1hIHjQBVSxQtnCcAPJStZb8U5NDRnaZ+ub6gSzM/
lyS5raSzVFq1kKRM/7nNfQEkOAFaM78dhHEuR2zsyW1VW5lSVLmrhcQafUN/7hvMyOnCSS+Dtj10
t8Nw0MCCgjzCbLBLXvTxO25rxDm1tdC2Y2hB4pnx42ATT+PH6/t3aTRnguQUSzXXuaMKQZGjbab+
ewuk3XUJS7qAvgx4YJFjN2WVHhOrxAiRxgzrogm4gQE1WjZ+1B3dpgP90Pj4fl3ewooALELqVrxS
FnjPmjgaejJNoT3av3ILrsbObi6DCB9jaxZKpEjgyw9jolcGy3JjCjPzmGyNZOVMFoyUIDCyxMMH
QarMI9XVrNaSGJ+332h/aJPH/MbhLcLNnEmQoyK7L6Yi0qcwotTru//mteBu6RAw7FT4efwL/uzc
XNQEzAG6Vs5hls5+3VneEOu3uzJUbP6KkILgInasCd2ec6gjcux4MCI/mI8rQepC4gepB3RJW8gP
qjhxye7jata1oYc2DexOj/xS98pmZ8W7WPFhjua86a3AWityLOwe6msYngBcGR6NmnTVxENb0Lbr
kOrWRt9hPXqTb988SEAiHWVvoNfkLFJkzIz0eoVmqfjDSUoAyYKB7q4b4kL+CFO8kLzFPGqR/3Sk
6CjP9SjvB9Rq6vpxNuctRQ+YWlqemt/F/WNc3edDcVdXNweykIp6B9L3aKq5AEwh0eskk4YkO6Og
OOLDz7ExNmppfMcgv5UM2YKhYvtQwcGoALhreVSZhinVRO0rJF3dfTn8HsmTkny9volLqnAqQrLU
jNZo3ukb5Fs7JaDj/MgYXdGFRRGocSFLAa5LJNrObbVRCtJQJUVuU8wIGKruCdNsVmQIez+PYnEo
YGQF4TbyxlC6cxlJOeoYrIBlKKO7Ldz8uWgc3yqG73kTBRHJBy9lzYobXVwXigdIi6Af5sJ0qZLh
mV/idPQu9kxkKH9dP5qF04cyIXEkqBTwlJB8XGU5Q2rV0RxW6aPaUG+qMm9Ib79qQMKCjyOsBUZS
dqRjNDmUxUjp5VwJspb7xdpDaWGbziRIRzMzrmQDgQSciPOtX2uTFf+7dPJAE7poDEFK53JMZo3O
F601lS5MzOa+KlLDy0jlld381GTakxM3lkeJAaactUTP0rrQ3ohcKFqhLDzOz1WuAXdulfRljxBq
9FkS+ePt2CTgIPCgAFwWcQCcwLkEPbJmzClI+lDpRs9kh1nZTaOnr5FGLd1BkIPBUmK+GzpDpadZ
pSoARSiQo9fjXV9tVWY9qsq+7e4th+8JJofQstzFDkcH5Erb8UJ4rYuUAy5a7ONFuQf1Kq7EOu3D
Mv2icOrn/f0MJlYMgF6JEhdP60SQdFfMeicS5nkfcgw2xswVL8ubtdLJkgzQruIvMS3xAjqD8lBq
Z3U+hgUYhyigbCu2urRZCDkxjQ0hzyU/YK71U1xTlPiawtl28KWkt+702Al4vuLahGbJRiWubtDh
oRQHnOm55sWxao5FUQ7hyI48Hje0/hErKF5E8Tatv93u5vAIAYBWjEkEjuBclmEUllGCrCbUEntv
TV3lF1n1S1HVlXBh4YpA6eKvHEkDOBvI2BtZH6Z/MLf+sf2pf+/G6rH5uRLSLWkBEnU2rm3B+GtJ
brursiLX66kL6RB0ntFsbt8u9AuDgQa3na7LDRQjTYuhZKwP+zkPJzTcRU17BNfVP6wCqA6omQrf
g7zN+alYACpoIL2EvdAk+B2TtT70JbeNpCaoCaHMKLDKp16l4EVKoz5Uy7DK/hjDGwJ40h9qNHxl
3+014sgl04Eqo06O9Ca4kaXlOIrelnkOPxOxDDyq39r6Z8FROF5LF3x+SLacU0FCO07e8e6I2rbG
hKDiSWdZYJTTgfNor1v1l0bHXN24ezZotS1AhuMb+a8stgIc8srpLZTRMX7LQl4dD1XRhy9dHUyt
Hd6puJxKrXk0u+5xTEtUcVW/NS2wCnRBVxRvqkoPbChdD7DRferor9c1dXHP4atQDEEIc/Ewr0fi
tlUPg9N6wyvyvTO82PZ7FTnBdTmfHuJiz12BSwB0C/lYSZcGKzcnJYIHMUc7mOLyoZqn13oc0GIJ
GjB1toIiM4K0fHO6+GPqO68yCxupjtJvVecnZhcEWjU99Q5KmoTuaj1/tguyYeoaXcFSQAfcD/oR
DEzzuJia1JcxSu4pNiS39lVzoGgzd+jtwDJBIisSB6YIHGToDLK4rgnQ5hwa6mNJduTH9c1e8G5I
G6FsA1AZxkHK8SLm5ca9UWtTmFbMq99MzIf5BwFwb7hEAdEE0+S5AfEx0SKzxO+vaOo3yIcBMnld
woLrMXRR8xV02pesEYVK41ptxilUct23nQLp6Jdu/qmbr4n6AdY2p/nvusDFPTsRKAzlxCfEdeVS
J8Ibv1EOCtM8p3j/FwFI6sLD4dxl74YapwYKN3UKTWPTusH0D4qLVyhQzYh0gWCypQU0RmvOk2sN
YWy73pOjfUnIStV0IeCABGguGMLxrpanFcRa51Q2uGNDvc3eFe5uO96lngtgJK1Y4g1msr++ZQvO
6VTgZ27h5EwMI6Vd2pIhtHMV7DbboUn9Ov1P7W5/wp/JkXzTVFGbtTnkUMd9VGfnvk3618Rtt/9/
y5GCm5aMWlmOHCc0IuGmPVntK+jnpzWaqCVNBvUrEFE28ItwuOearFlgWOoZItAhBa3iIWKv15ex
4CHRQwOqc9RZUMuRwWwVH0EqnPRTaMyDx0BwCojkxFYCzqVFAPiBRy+4kRHeSHtlGfP/mmPJU4/R
Y7U2VmdJAFJ6yEcjvkFzkHT5ukndqvnYjmGfILxkNzLYiuQqQPJ/Py8FmK2j91nF2Rg2U8AxP3It
wlyyxdPvC/95YhpqCpwdH/F9x9iO4Iksd4Tc1/VmXCs5rwhyJbjSCDpIjKCFIJ0Fbe7lzos7+7mJ
DOjKK3NZEHpvMGMaDzT5iVE6nak4STWGlonxz0bqx9bsUfuo8tyb1sYcLOkwKLHxcgKTFsb8Sds3
Vgr+ezrh9Pm3mv7nqIfaWHEqSzfYiQh549C1wCbXGcaQs3QHLrWpQ+eh31YPeX2wrNQb11RiyVue
CpS8WFsahFEOgdbwo8gfRvC7N9/ytUtgeecAuARZkBgWJtmNMtsGsLLqGCouLmW0LxmJ4jG0nFx3
Movmicvm/4qR7Ac17igHFhhqVwWcGTtXWctGLp4P+jyQj0LzObrEzy2oAPB+amM4gKZVxwc6DM2j
2425H2lt+WBPNkGWTcVcHja7+4TO5srdtrSPCP6RmgQ6G4Ru4s9PDNicKfL7E7oqK4w1Ve/1KQAn
+/U9XBMhRQSsQosvALpqSKpvMwV5s/ufi1aJ60KWDuoTzQhAI6bLynkpC0NMLQy9QhHB/saCXl0J
ZZfqB0D2opdW7NIltaITjTNmPPVo3gZCz2w81n0t+8Oc/5zNzKusH4ZTena6Bq4S6iW9VuCHEIcj
swJvJOPBG8OYekefSNiTb4PTbmoybmvtwS2DqCW+oLC7votLR+Vi+h5G9OKfF3nKSk9mK9e4Gnag
zPNx++VPk2UMz2Ku3cqBfY5YuVgbUiy4voEQvZi6CIobVIUmlH0wt2zL2HOqvqC8sEUq2zfboCPc
z+Ho9ZF5LZLZirq11XtL2XPMuyswfYR81OOhK3+qPbqV6F3TDJvre/HJjn75A/EEwosUv09WKad2
57LV0RrFjV3U2X4VkWe9xziMcgIL7sFId+itRSQMSsMfpnFHmxc4C9+YEIboL8NwhwAoqPO1FPkn
p/rFz8KodDyoxHgD+dHG7DKiTo5uIGQNjOLgpo7XqXtVGV+K6kMpsxer3zRm5RX2YWoe0+qDJwWg
xINX83YX6e5939ee0sYbJ3se++zFYRjuzcaVIH35eNGzJGAXaJWV71FGy2goMWY9bLKvrpN4M39S
uyNvQBuOx3TtIHUXbdzpT2FujfJQ6Pd1GSZTgsd/GWikxYxMyzftCZSZYKtWsKrs5fr5Lui6aLEQ
dQDoIN7Z554vap1xigr0WgyMzce50uJDXOrNxirnNQTFghkjv4I2IxEKA7svXVZZPChmy3BktcLq
A2XFvJ2yYb4354H5Dq/Zq0P7+tgqrnJ3fZGLkj85QcXEyItal6lRk2So6YSjA+ozSw3I/MTmp7KN
tyPYO3i7YtUXbhh5eWQbAa5CXwC8ltj0k+ukJJjhU2dFF6bOgzY//Lm+movQAl+3MXIAeo8KFEzr
/OszV4xRpQT1m8p0/bKniQc8cO+bPEr3IECNVzpMLlREkiffXGOjsNEduxBDYf0pTzSvVIGAQDZw
Zdsugk4hSFSmkP0CSkEOAgQwlHbj1IekGSyfWbHzgG4L3XOU9Is2JPMO+72Gi1rcTEHMhxYaVIzk
mlTl5n2hW0YXkunADOIp2QOvvrCbHzhiaSdihIaeaAQimG7QJojRSzNQDeol07frWrFwSigawrpE
GgjKISKsEwnM0vOaEN6GNk++9rzJj2XNia+7EXm/LmlhywR3PJDIeHIiXS/ZsVNYwFamJSRF1g8Q
aD0rhXsXjflmyPs1EsuFVRloNAC6D+ERQO/SqsqUEztuzAb9fy8VBjDld6r9en05KyLkvAb6V+2s
qCACE4ZYHHsNeRrX+osXZWigJLJguCLfdH44BeqpSdpEdchSe0RuphgQxOT5UxHxtXHaC6cDl2A7
EIMixEWLqRY3s9tVdYvi8YY7dybfs2E/5R/XN23BVAFOQLe0gKIjcJZ0oIhqJAStrA3doTALr+rI
tO+VRvMIUjcPVZfke6vn6QqQ5DJJ/3lHCY5cVK6Rl5WeCdFc9KkeY3H5cI82kTp6qO1nm8Benw3U
d7p3mj5HzV3hrBjXgkNHQzViNOynmPMtLZf3+TgrWtWGVkfpXabY3MeU0rUnwmV4DV4NmDDq16Lz
8YLAGnM4pmm0eBXGffeaE+1t0Ig/YHZkBJ50wGtokPR1QBoMVHYTdeWJfKmjGsBhIDlGksrEc1Iy
NRKBV3NSxyKMsyGgagxOEdW7nf4J3c8nUmRrM/SiamLM2QrdUv0yIu8WcWdzXTfFDz0LDSURkrEl
pgVywpEUoVX8matjj8o4+GV2Rv/Yx9/rJLRvRgRJArVz605qXVPwYCjCRPddYnsKWcO6Xuofdg3m
BrVAiy/G055L4G7dMKeDhOpP+5CvWNXax6Wfn3UOZtfP+DjVHmYSDNHx+nlceqTzHy8ZLRj/J4yy
wHkozn3zOlv7Itsb9f66kEXttZCwwtBs/FOebBxbrhKbTC/CzL6P28OcPFjmCphgYZ9EHhe9HpjM
jKhOrPP0hi3dklpZUoQqqCi9IVtR2+XPo34MaBGwRTJNVZtVhqUrtAgnErSa7fFkLY1z6bThVwSD
5/9KEL/gZAGFNgxAGBZFmGvWdsrhWopkX2f2jljRYZ6LlXNfWhBAxih+oXEMAbHkNJO0tyqGclfY
VY436tSnxL9+6Je1YzhJ5HXFuxRcbBcRoxpVzphNE1ZEo4fJTd9jXhwiswdht/qgdIrfWfnOIP19
QpQN4ZM/NdVjanUrj6iL94X0M6SN1e2SuRVVi5CbA/XTdHoGSnXDqm5ngxoQEP/factXrqRLWulP
oWgtRUwB6pIL6gKwFDsKxraH5mCHk5vvE5YeMPlg24JkdubFBhNeHqdk9ohbBzrjPp0y1Kyz5wRU
umpLNw36o73rB7JghQRTdjFJ1gRQ/uIO6XuXWVxT85DMLYAcISYLBHm9VvBccPCQ4qJ2h7GfIIKX
FKuzK2WcbTsHBOowOxgp8Zxkx6S0/LqlXjceW/r1+rIWBeJFAqYl0fcsQy/Q7qPwYsiKsC2f7YF5
ybxtUNdLk8fWsD1Wq8gk0NsdGpj6dSR2DVAhIBF/bqyKUvEh6+AO9Gbf55uZxOgrX0lPLB7XXxly
q0Fc4fHTWVhXgvSdk0BC+j3lye1KITglgTRFz4FI2JyvxOHI+lqFXYZx+TY1b7T4QrUv1w9owdWc
iZAMMOWGTclolmGv7n9r7u761xe26ezr4s9P/GYHY4rUFgtItIMFYLFh/lCyfsWXLdySZ0Kk26Ua
tIzoDYR05K1Ti51eUHB6zX68Rkq8JkiynqZt2wl3XBmavZfoQQzYIr0r9DX1FacqRWFn6xE+82TT
jNTSOS0hxuK9T+kvOy+82sQg92SLdPvGzj/sBrnD0vCdsdlhsqFnFbtyjHxePbu94ueIftWDWnDP
Ug4Nz4Os+obHjT8Otue6dD/TceNojTeBWLm804qtlnavnMxbjAjFfBTP1X6DqMQr6VvOZkxEKZHS
ChqbBPGsBhmGkDnmL3X4SsvYo9lxVj8mJDa6SgOC4oubPKpk7fZd0FGYGjIbomQPJIWkRekwaVFe
lLXANFhatWFmtrLnyxIEXagmmvPlZGNlzmVtmbQONTL5o4OexDXg64IlYA1/JWjnhxqjv3yu7LQO
K/I6RLt0ejOVzXVjW1uE5C36brBdp83rkDgfmnZoy+D69xfU/2wJQv6JXg5dq9YqxfdH9TEfgdG9
m/k27lasWWi3pP1nUqTDVi2znwwNR2Hr1gMSW14c7RALeVa9VZRx4/Yf11e1KA9sjA7e/Q7yDJJR
E6rmiqppFToGCr+Oc8+uQswMr8co0JSH+GZGAExIxj2PHhJADhyg1c430UTGxOjGqAonrj8Y7Fte
3FyyFxKANQBJqI7hSjIxx6zpeIbGdY1H/SGzvW4NAreoZiffl1bQzWqHrtsK1mi+G/lHRY/XD2RR
zQRFpuCEwXtacud63vOpaTUoACYGVRgUqn3NGxQb1sD8a3Kkg3cHI0tpROowwqSK1O53Tf8QORgR
tfL4WVQwC6QZOG6EdnIZSMkYBeGOVYfU8lD9YXxfEq/O3pTK52ttw4te5kSWZKKkSHU3rrB30exs
64IH/UDvBubcHpcI8sz/tyTJRkteF5h6iSUp0c6pTW8qgy5b4+j/rGqceAKUzNGtBk4TwVMEVjk5
dnTzpsjxaKTHpqubnZ3nTepZHbFQ6Rn1DZ7dHMpttNu8mfp945iFnxMSb4kdfUN/kPp7yDlFwb1W
HsvIUQHCd+nLOBTN7+v6Ku35xc+UPDupnSJqKvxMNidPvVH+Vgwt0Ab77roYyeyEGGCwBcE8OsFg
2JKYLOsmd0Zh66i92GTTKCtud+nzwBKDQwSROhJiklXztDOtCZwox26rRK9uvWLUi58HG52BCgWQ
SnLrYaKRojEY0OP5gIaLwFzrbVz6Ppp/MSgczWtw5JIxF4htVIAt2NFIH7J9X/zD5p9+Xtj4ydUX
ZcysdIbPz+arWbw1K6+JhV+PzAvqKCraEgSM+vzzc5EqXaqo7NjqgZNtYnvFBa18X74SGqaUaRLh
+yMNDBDerjziFyzg9OfLzNpll9bVOMzYfMbu8h4TudzOn7m9v24BksMWFiAYm/DkQROm6Fc+36Ws
aeeuUs32WJp7nmJKWntMzRYDWz6uy5FLz5+C0LKMYit8HKr3kjKVaIZqYtKVR/wajDfpHN0ngDn7
bpVr20RJXb+2eb3J4bkeQDPSBlY+AaRouXn2q03U9j8bNSodKfc/fE6zZwM94q9Vk6Q7MsTOc5PZ
05ZlGBStxlOheVOLLIh3fQkLJ4KWUaT8VZgDGl2kUHBUCkONnTI/Dv14Z+Sztm/ylAdtpL/fLgiB
BhJjyBwCeC8JMoqqsN2U5UdWo4MH8xrVB5uq8wsnNd9eF7Vw/Dh1dJEjnSBGGkkeSnemPC1qpTxS
FEzoXVwfBgw4q1fYHhZMRby4NYDmycJsFe6UdTziyX2s0wNxwAO4osRLJ3P6fcmTNIMC9a7w/ax5
0dzHJnty6Io5ri1B8iZ600+znkKESnbzs7VWohfaf34tAzCni1EEopHzIpnrFr0Gpgp9OqL9UTO+
de5W1TZx8sF/XT/vy2VADngRcRuhqRu1lXNz73ha2GY2jccKybcNGH9v/jzag9FOC7QS+hBN6SCY
1qQOMxg/Tv2fZN/Gt/96EbLgIgXzCXRJ8iHTgHymGrvDkYHVXn8ryzUys4XtgQC8JfAOEm2bcjwg
6NEtMx+PI/ulgRzi5ngARVcQjKNrH7HSRb87uNGNolHm8ZjEkU93eDitCLg0BFHVBY0OBqwBiK9L
WjraNLYHu5mOJjW9uD066n9R4a74wYVNQucaEAQoeQLrLYNX80GNMiRLzGMHMDz8X7cC9r30SeAP
F+gkGAI612TcBaqbSQ62TutoHpj61anzDYbobkzydl1X5fImbiTIQZcfYOTIAiLCObcFHhlRlzSp
fWyTI/npFDvF2LZ/hvkX1T728drUnKVdQ0OMIH/XQTwi1zPHMpniZIa0Hjlw+1iha+v6ehYEYDEA
7aGDBJfsJ3LuJJzisetU6lR2x5xY3qPbrMEel7+P/izgHwiSHpLxDaaWtEnSdUfgFH1t49prlCDC
OUg+ECM+oFQY7YRHii0ZH1CHwGrGTne0ktFv0ucufWbVg/NF+VpTvvmHzTqRJfnBslASt48gC2RW
LTpHlGbtObegxQCkYPYzAZPKJVGTMSmGhdb57miqTz3T9w4dPACHPdaujcpZOhjwL6LPHHVGwadx
rsdTmxd4wrTDsfrRWbvY3t2+VXgewXGhYwQlTelY4rFLlDij/ZFg/LO9sdbmFy3+/JPvS0dRkYSb
fZT1x5I/KJmf2yv15CW1QnhrYcIT0v0XII261hWdDHQ4Zsbvav7Gkl91+5Gr34vpj7laGf8s7MpK
DPY9NDIiIAHIUnjoEys0B2Xk4Drojy5IC0vwimR79jKrJeCgb1buu/ldmd/XH03j17OPdFhW/Nfy
R7zf0mTlLpBZAYR/g5v++1Mkvagq1+01Re+Ps12DY+tpUL6joJIpTzTflqVnAviZPGvp63V1WbiC
YMBgMQd3DMJKWwoBYr3WAV5P4Ibe2fcJqbK1Jv2l8/wcRQVyMhGIS8uaalVXjEz4IbvbNOm+ddu7
gbe+ZuwLN91Wa2CbxQUBigozRogGApTzE1WdJs0ZcdkxMs3nVomCqZ6/DO6NlD6fp4XnhejbAfMS
vOC5mHHKykYDGvjo9p5S75S1er74/2XFBEMDIjNEmIKS5Pz7BlcVQ4mj9qi2B5ZYwTiHvXOw6ueu
6ba3q4CLCAT5RrBCXDBRlrUR9bGm4WGfNPqGG5WGEiVaWji13RUlF4ctrQr5TLzv0XGGqrv8VDIj
E2x109gfRz2n7yWd2IYkb1WEgXtaE1fv1xe2sIeOiiG5GhgVrMvSoTUCnVBYRX9UmkfM/PV65d7R
9glHZ9XNLybsHdQBgyjxLAeDw/lpJZmdGAOHpCne5F3nD87asPoFt+sIxmxw7WDy3QVsl5EoLZLZ
7o4RsNyTHSTtWjAtNEo+G9CrQQ+g0ODsleIrN8uzqVLK8djFxXYGRZmdTU/qkO2H2X2mdvVo6U2D
fvq1ScNLKwObDPL1CE+hGZILzglr4kFz+iO1p/03xVojwlxwCHgqi6Z8pE2QW5IsVVPjmU8dH45T
hHFX/fsYox9tJreHc+KNg9SkLYYRyatopy4a9Bq5w/Qr+eA/rivy5RahWgJgHdw0RrNgJefqBVi8
69Slmx6HgT4g6HpAomzl2r3cpXMRUtjQV8yJGBzysVNHFFGdvaPYjy53V9DgmnC/51oGOQJEpIHD
55LNr28mY9Zzlh7ziFX72UBPBQbSGRgF0T/ZbnVnkPe4YQHT0FvRWvGhiej8I06z8sOp23rrUmv0
ppEYu9YyYpSEyeBVVWkEfenEWzc31vi+L68vsBwI3AGS8OhglwOEWMtHY+ZxekyzYhcbre+QXcnn
u8GZ7iyE1coa3oEsnQQaPkB0BD1CJCTZQz80uTt1enakuUp8g1Cv0g5e0NVukKn1iNp3PHqa4upB
5qCtsor1n21jTIgR6LAZu3QNWrAQmAiiByQKBLsc+JGkq4izBkUKbmfHLPsy57aXgCWePlTRvTM+
Jp3u5UTddO2Ha7UrNnXpv4ElhTNCXy9SkRcgloRrI28wrv1omuhfqac3Wiqdl4xOizEo+gu4zIPr
drYQDorUmsDqoAhwGQ5qWl0XWUmyo0N1b2YPvKZ+4u6HxAyM6a13tobyGLMp0LV7MFF6JXl3XTHc
PaDGHYgRtRuJBhBlgDAUkRmmydvo1pCzsLQAoJBHAz3adMvifbz2CF3QtbPvS/dWU2YzcME9PXZo
vGKlx/rGo820co4L7utMiqRANTUxM4WN9Bin5qZufpBVTtKVdRhS0DcVsyUm2NDj7KAt927Sdna3
ohuLi0ApWYSUCCr+D2lftuO2znT7RAI0D7eSPHV3um13kk72jZBRFKmBmik9/Vnq/Z0/Ni1IcHYC
JBcGWCKLLBarVq2SbXBs4DWYVQM7dz+pu/XurMX9V9MXw0v2t4Yz66Uj1ghvzi73e7QXWCMJlfHv
/8qYmlnCTZma2kl66C07jW3FZOdkeOg97jfWNuue8K9j7vOMgXUscNqTOX5BZ6YVx2/mKIP5FJFS
3GMIQ8lGLbd0YVUuZ2fde7LAFDtmgQNXTH2JvHjFnZ0VNV3B03MDsXLJfpp6h2SDWUJRfGK9bpkf
RXsW+by7O6MEyp8LQdLLptUBFDI5BJnayeUf6sOyMZrbcGhu7iL4O5X/yAkr0VddqTfp+9lv2Xat
uHB2mYB5hb+K8W8SPFXfAKxoVeysGOAA2CnPBmBpPmCQy7OYO5l4WyKIqiGEinj5tetiJ2bJUxOX
xyBCx0NO2C+6v1H4HxE3ObFCAzbZtuk5zjfQdqGf3CTook266iLfPl+g8QtJkh9GoyEC/bFHz56G
xkjbtNsO6E60Vu4zq/gLKZIpqHhdunnn0jMYWfreL9YSY7OzwDMMDxbU/6EO5lolTHV7RbUJO0dj
YCDCJfw8O1jF+S8U7xoI1oKSDeEo6XSg+UGB/KUFrVDh2/FnRxyqtbr/uZXyTNQqIco50w8avlFr
DBbPzw6yk8m2WwOsza3U5fjSHPIKQOVRq/Pz6H2yhiZMEBSMBagsvNXiHePWL0aROqI/iHtpaHAg
ieJZFiWOGxdnmpLad3rza0rcT2gEGKg8/1i2xd4uFJ8ZZJdzdOUqTb826KZ2ovuNmvcO0ZuKFcCB
KX1HkprMtcGVdtajTeVsXXq/PUBBM17JCDqhPbQujc+YaMvSyrKznvJnHkU/mNccMrFW6zWzMyaK
AfACgmgTjvu03BdxPT2rVVKhkftZJz++WWvZ8bXRp98vRk/GqhpFVGVnoh9Ba2Jvlo/O2vDSDWYI
QCEqhOXO3vjmbez00/LwMyYZUZ53MgTkUcDnf/31feKM8dDU9AwIb5d/VKyP/POyhLkJXEqQJjBy
l+h1OUkwN5m56d+Wh595kyERBM4yxMZALCbDFdG0weTCSOi5zIhvDuaDw97AkKbYm4gf9H7tRTY3
G4BWUVI3tR256QBPB5ZZYkSRQEW3kY9E7/Js5tSB7B9o4aeE+42hjDW1y0SX4obMeJi7j3V+GvXX
ZRnTqZJe3cgwQtvoVYZLWI7t1DU3K1JABnca1DnEQdR9VGwLyOo1Sorb2SBjaiJDBx8ZpU4ydVln
Vh7cfZh9nVU7Pf/U6lpI4t/L07nVyLWQybe5OH+DXTW5GHDj27YIUuOjWayFc9amIT2MIhEptSkg
Ie16f+hfPC+wC363LbyehnQR23Wdo/UifCOj2hN+GItHdY3yaXYeSI0DMjy1jpUVrw3xWBcl1OEo
23HU/N4Cy5v+5S/UcSFEclhE7HFEeyGkp28J+VlFK0Gj+Ung/TAdQZTTS+s0UtMqVYF1UnQWVFnp
uwXSgM2aXzQT6IA+UI78PzlyQQv8+VZXR7h3zRfa+iYL0RpANFt32ztB/ZYkvr5GjTiT1L4WKXmU
lt6Nia1DZJLXPh3AxVAeuuxJoegB6ewKbZv2BYIdd5uDa6mSwgzRj2BKgNSuDKM25ANaafnm/YlO
AGSA7vYmUB9A5fIprRonbgoFy9nHaHD0rJEf9++7qVcoHmETcFCmYVRM0J2SREnxhCG+Fh3Re+ov
BFiIt8Nf0YCHkrQzRj06wNIyOyv8IUIXSTdvd8sSpjW4NsyoCEVvE9wr72WIkgThDPpoETs9t02Y
mim4eJ948zDSJPCS+yczxY7dKbQIR1PGgWRZn+Y27+NzrBUbgzw6o70ymRmzfCVBmowXj+gerUBC
8VwZG+5sl9dqZnhkcVCgMDGjTPSY11ZfoSUdeKeSc14fioDf2TYB0REkIUBqCw457Cngcq6Hz80x
0VSS8nPZf0u3SvN9+etnjNjV8NMVfXFnRY3BSc0xPGhWIxxvavehXa/cKLf3PDhJp17XeHSBwcuU
jhwC2F3k1l3xqpphkfNwyEmIQqFGX8kW3KriWo50PZqC8UxpIcepXnuOC/Ln8mLNjD9lCaYqTdh7
cIVcL5ZnZykgdix5bX7Y9iNQGcvDzywTNipwNzgMoGyTY3ktdXq1SywPsDr3q60OW3pUSLVDguvr
sqBbpSPwiScwqNYnVlL5GRKXzB2SrI3OtXLM2208bu21B9XMUoF7CW8qwN9gb+W56IXhCQ7Ix2ss
Nvx7Ud6d2Zyonf4ML10VZm6WhY7q+FelfHO/82alBe2t/UPyCgAr5Linxq0y5D6v6lyv9Dp99egn
w3gl2RcvfbWTMLrfeKCSBi/OCe6Is2FK87CAXnd6q8leuZL5lq34zp1crbAfeI1PHHO4MJAvsaQD
3plGYregsHt9KVLFF8MakGJG0VfjS2eCo1hHSXmUv5rjxuz3eb+iirXxpTMNdH+P1Ai+Xxd7JrZr
vBozRwFIBlw7honthDzz9ZEutVLFTVqkr9T9ViqVb1GAyRMzXD5wM5O4lCIHTetc5FWm8fRV8fzi
h/3230aXLjiGmvkis/P0tUUPCLGpzcNfjI+adPTmQKr3hpauK3vo10vSVxDlljQcxpXVmdXBxfiS
ig0talhqkfTVAW91hwdBgD7jy1NYEyGpWYwKUpDAErzq5tYjYeLutGRFxIz1Rjrs/1ZJRvjQLhWF
A9DpK3Od7udATeNslgOamNQ82qCuddwvT2lalWsfDVWKIBWdCPgm0jTjeucK01KUEYVTr5YQPsIO
YSx2hfWrtpifG1/QGdZflne7h5FsRuoC+DdcHTcIOKZHGY3gKrxWyrek7n2zOf43AdMHXLgibUtS
Q+cltll1sstD2W//2/jTHrkY37LQVB6NItPXaNyP+WEV4ni7x64XSLK0RUzLsfWwQHEWciPsvOe0
XTkpMzqADZ98BPS6mwi4r6eQR1ZvDKguOSNADvBdsVZ4OTs+4u9AFaB0BP7m9fgOiYsszmL7rFfP
fG+nK7b89lpFc64/w8u+/sh5ZeZMsc5FxZ9dE+2FHfoAXqwQIY2d2611yL49kXiDgaAOFHV458O+
X88mLdNWaG00nNOQfOdk2+XB4N2vEVQiTfU8yMHiuSdd4FnCUq+2OvWMsmghNsYaNG1GI1fjS6e8
rBJHTxWMT4wzb466sWK1pjW4tiLo7oN3y0TmiXCMOcm/PBR0epKldnfOi5OhxtVBJNVz7Vm/UC34
uxTVQ2s25MEjr8tn8UY1qEqyHeT48D/AFPK1S7ROGUait2e1Aceu6VsV8VXnc9z9/As5wEEiOgM+
mZvpVUYrFBcNUM6JB2LfLkRvUG5y/7Qs5ebkYxZo7AAKBBdIFMSArxcxEq1TolsRsGL5Duld4oQG
v9d4QQSiy+AyhSMH2It0R6JKsyWaKOszU9wxSNpwIGBJX57GzV6bZCDNAkJ80BIijn09Ddq5qe32
JkC30S5r9p/vHh3VpSC5m8BiU6rlenS35pwqQwY+VjRk3MZr3OQzH385vCF9vNJ1XZ2OGL53n7Rd
S1dM19rwko9F88iwqw7DN8o23ljm/erF10/lCmBYwGNA+vo05agjsPXh3D1pxb6LD8trP7NBr4aX
vh7UWFEXORgeJCWu+8GkH8B6uixiZoHwtNfhIOA9OVnEa/XaSoKCyqJUz0kd+dnD4K0h0WfmAAFo
pIDTjIMgg3SbQui8H4iKGtPIjxXDF1kZdGjHev88IAW+7hTMAQLheh6WhwACzrN6zuyQi9BdK4CZ
m8bl+NM6Xhhc0akeJwLj1+pLlhzzYjsmK56hN106V0YdDiEQAZMekGa8qQMsKHVRVGyMZxa340FR
Od/qtZ6GUd3F6PFc1SdSuzvTbb/gbul/lvpI4Uz0U3dJxnTtnChoE2WaIPjcFLFDUOXvMt+ra3qg
JE4D4EnzZ1KT5CderZ7wQaLQK1u990Bq4PT2gzs63bYjer5DbE8ExlCk/6CAPX1J8p4LoLjH5hmc
XrWvKU4cMLe3zszQ6+Yhs3joOWXYGENpBbbau1no5EO9jWp12NAhVk54KxvbNtXIzrKKNORqT4hv
ACa0JXESf9cF6U+RsP4BiZjwLYASfap27bjhtQOAtR4HqibS/ehVI/UNsBM9oaZU8ZtqbHhQKabz
RgqSbkBsSh4rRpugIml94sUw/oxNo3ssCOq0WQb2HzfRSACuMnVbRRUPgE8tXzOXxkGVoiWSm2nd
Fnwitd+grOaH2jvONits8ywMPva+FltRMAyF/WJ7o/aDua6gAU+H8gTbr8aApFid5StR5B1BBUdB
zBV/b8wI1D/Lm/12M+LSB6AQUTls+JsOBdWYmg3vEvNsmMTPo62ZbCL7x7KMW8NwLUPe8H1bVhUA
N2ctCb1nUt5tOTH8FGRCkANtj+R6aheVIkUhHONsC1DdBgUwoH/x/ah4mArOZyiOFLOo8iaG6mI4
Dq5+bunKDOyb04oZXAiYfr+wCB2KvGJNWOZ5tH6lruFXFHy9DLU+a6GgWUGIXaJUG8/FG7Rbh+4d
ZRqV5pm5r73YGdGnYfji6vQvNhXa4QJeM5nRG5CD3aV63+P9i+pEsMpVDxRgXFp9WtbKzVMCrx/U
D0LraOI18bxfL1rJCGvB+WWcR2Gg/Q3YesVzaaJ14CfKfi2LmtvAgFcCeAusKzLu0t1cF2rfqG2v
nY3yo1CO3W55eLlvHe4YcP9iXMR9YbFvElKpLhINRLUaSF2F7w2/WdnvkEMKCHvw3J96/UDLpx7U
tUrtbDh/FM0nlKn4pV1txvys5c9985yXP4xxV5IVp2fOPPz5MrQRuV7ksUaHCnSLwIVAj+XoD0BH
diuu89ziTsWsKNDFdQuy72sRqS1oRvtKR0X8Xh0ex+Py4sqdHt4XF+4CDpiNXnsIe1+Pr6qtquNK
w5431MABZ2eupyDM/KjRfZrWgT6kYal8cNwtOtqFXb9NubvVkl8RmCTi4p8i3+vVXllzx24njXYB
KjI6QI/PVAA59ujaNR5jJ5VWgc/casWHuT3o1+NLJpdrXUJrivGH8ndvOBtTbzZDenCbbkXQ2kRk
7ZWRYfIeggxcTZ0esGSNamh2KliniWIOmD1Zf2TK78coUDyZZnGk5fDacH7oy+afSqzhHuZETaWG
sI4OilpkUEKLx1eUtIUNJqL+2W7iXV0hgVt7aaDr8aflfXl7stAY5UKWFDYoIga6sRSySPPFwGnu
40e+9saeUw4itoA0GhPqSX6VMq/vzSiJrFPpoN1V0/jq3YYepe/wxFEdhT5XyIldn62coMUtylSt
EzGFr8LK86jf4PAsL9XsNKYubeCYgVMrQ/MURQwjQ5fLk1eRAKSk9t3VBhqmMV0j6JQEtjk5KmWj
91hkNSOmAUrSulNDRuuPrSJWzsotjkOSIz3CHL1zAd1UrVPiRkE2Qc3RXtQoX1tUn6LPQNcGg1r4
dfbFcD/fvYRT7TK2NmIHqASTFOVplKAiyVZPZYyXk+9p2+XxZ3bz1fiSvSFxI+xSYHylRW+G0ARd
8NuyhJmzeSVh+oILH8lJmJfEDST01VZzvyYAvP6ga8UOMzttaqUMpwJBKZxPSUFdZBeq2/bqyXFe
UvKyVlE4t0poAYLNhlMJVhMphKPE6BrUGp168owyQE8jGrk+Xctn3WQFEBS+FCJFWaKeK40aYQ7J
mOMB8T0disCxj1q5pcm+LlfUcjuld/a3qZ4fQm+sMwqT4lJl0QhM+CbpD7Hhl9kK8ndWBBIduALU
mV6QxMqJqZXjCCjSDs+3ju2TdsWO3W4upDRQ+QfiRwcxSdmXjEGKwA1mjcCF2oFWbZnybOmnXNxJ
lgpf5FrO9B0Xm7jC/hoZs8ezBl6qn+g7vXxGbrcvCMoQXntvowN8uLR9k4IaSaJUYAUpA1DLohDs
v42vX39+KdwGoYvaOTPQcFtgx0rNNRM5own4acgng43+HRp4LUI0RCego4/OQhvjbzWLolPmOt9S
EBC8ZR0B27pR6CA+AYrTz1pl3E7lzb5H9ceI5IdOV4OuVH5VlvKqD+7H5enfbsSrkyVfE1XldJpa
CJigpHxxcvsbKH4f3IpslsVMDul17OZajKTFoQJOth9wgMfu0QAbbX1Wkw+6R4AuXAt1zYoCEg6F
6EBgGTK17qgrWmw0TD3Z7PeQvY16Fvai2yUxuuykKzGpW81iWqAanwo7UMct3+IoVaxBwpirJzDr
h7n6LZpccHhXa42p5+XAswamAhWanmRknQwsYardqKc03mlOEhR0Q8xXg/5c1tLsZpgc+P+Jkczs
YA56qze1empjEmRKUvu5pfi9Fn+7X84ExUN/6qkHxE16RjepHZeJdnLcfayHfPS9v9jWlxKmmV4Y
JQtVzhpiedqpcYDBzfd1BODlyixuLdN7i4n/m4Vk+PLcG/NshAxm+s4QZmvkL3PagL2bEiSIdt68
0OMBEVUtSrXTaH4z0yd47F63sn9npwASy6kJFeJMcv4li/vC60iunXja+d3eRWRvWdNrAqQdpecq
s7Km1k699dZum3qFDuu2wn2qnPkzgfffL/RspnZV6m0JPdf5Y4n8cdPiOjWc/otTdnvbRb3wmO8i
0bxlrRNShYRw/TcqCGW4zTbMRNUXy72AUBESAyHaOglTxlcg1bOLgHDARJSCNZbzz0M/JpXFPe3U
kY0bh6ij+ItF/jO+bMPjfCyHiNnaKdF2NDmUaxZ19vuBkUH5B0LvNzkuZCXSuIt0fL/9yW0+flr+
+jnbZrq4H/EHDpccK7FHLx2qPNYnB/IwCi8Y7F3bk03fd+GypDkvEuXm70xNqK+XQ156W1tGjK6G
J3OgB8fLNlpuHQbTDXpNaf1BoFjaNVd0Mzu7C5nSxWdlbp0MDDKRIPMV7zDmj7pR+k71a3lus8bi
Qo7kxtDIzoa0HNXTkH8GX4Vl/RPHfxG1AAnZn/WTHlydVjfYaJCB6NOHth8+tBqSYhw5l2gNP/2e
kJIdhktZ0568ONgZa51o6Ab1pIokzK2Xgj055SaxvdAd+GYsuB+DaDKvvhTiM1fxBnhdXs85vVko
rkH6G6lpcNNdy29UNGsGQw/W04JP9uIxX3XRSGi3LGVuR06NUZDGBFjBlu2viaY7yEphlj35wOhL
1XxQuo81+QhymI1arzxrbvmtYSwvpUnGmJZGhKZlkIYKzwcLzRcSkM0Iswzgw2w0lR9Kq9sXCQ/d
qgpUd/xHiDRsynivGlrYZuPXuHKDpixXzONtXcb1d8lGfOBxQ4xJ1w4r0DDilxEdmIMoX+uraJXD
PF/V6CZaq8me1fCftZf9ROLqSRKVOJm6OYScmJ/tXgl5Um9i6q68ANZESYezASDWThkOTjNs8/7I
+7Ao98ZaWevsZXihX5nAtM+HsTRcPMUjhX2gmthGaNXBs+JJqyJ/iFF9HKMKLRnOVp5umzQ/1sJ+
GEqwXdBsS+NqX6EUghIWGuhKQKmogjJbI4yfixehseyE/8d2B3x+WquLg90n3KupN2359KEo9o6t
bDXz0KIPWIWK+Cx6IiV8zxzdQpACXT5tc/fYpejp5XAhGi1rExvbXz1V9YY90LV2GLOHWcdTe4rK
AzUjmXob+VoFzwGYrPS3Byc9y1o/ocjoN/8Y4hsha9iQGXnA+OJKmopagE2QVpKxzqsVjyIoEm1Y
sVV/c7EbjK2lfYzXQIaTZZCsMR5TE1+jAVI5cJddrxxJmerZJMPK2cPvyh19Cv6Z3E3ObqSiUqvL
QkA1t0IZtssam7nVIBfTg4VAHlduXoEKGlJFGVFPXbyzaWiRwGCbZREzm+JKhHQ2ETjtrNbE1JQ+
D7TyDci6+7fdlQTp2kzUrnJYBj05YBACAww4lLr/KEK6LdNc6Xt9gIiIvdb1Q3I3SlZDYw+AJ7Gr
cYAcmQ5Wj+M4zWiKNzXVw27cABMTLqthTtNgdQMAdCokB6z8eoc1nUVa5hnjKS/Nf1ifhkAH/spX
EXqzYjQ815GlQH5SjhnTitAmY854UrwHz96VSuKPKPpbnsuMuQej2x8hkjaUHFYYSdHx5DpoXF40
fpT4QntiycrWXZuMtGZp3ufUYyYmY25IHXgZahhXRMwEU5BoUZHzBkJ6yntfq0UgAVM0pjeeYu0w
iAe4XN3nfq1hyew8ANdEnmICbMgFSKRqbOJ06ngatF1V7ap8B2jPskrm/ElQY6Pm2wGUEYyw0lpR
1ahxHQ3Dier6PlJjP2HtC3rgwadzNl0BvLmm77K6/d0Y9aNDzaCrsqAx1lQ2Y23wGcApIC4FJmqZ
v1n1OsU1S2M42QFNWWCOxf2uxpUAae8RzewAOXaGkwkMcrrh5vc6Vf2surdSCdsb7RFQWoKCzakN
7vW+iOqYd8jEgXcf/Iu+x1aswZyXAKZuvDlB0QF2Xbk6GInkBgSAygBXpgPtLd2XRhYUziMzlC1K
Xf1Be7aj1K+so+r8WN4qM6cXZgjsa4AOzTSqbCOdIWihGqfa3jbuD4cThP+3xkoKf+ZgITuH/CJI
ApAylcnGOiAXx5JpxommT1lThdWQgBzmd154AbKmfzGjidLMBgYWUR7J79fBgWwMrWGe3P5ljL7Z
7UuqAR1G1yAycysHlCdwP0CVzMQJKt0kaSogh9Yb03qoC99ofRRzrOzxuUN0IUcGxdaDnjodCqhO
vfvsJKXfstPygq0JkDw5JJuAjzIgQGUPqLBN1yD8t+RgOD42CCIm1DD6VMraT3oCsr1CRaN0PVXR
baytfK61iY+Md/ZkxIgTRWNd7kq7+KbXvebj6ciDGlgC3yPdWqJoxvziGKODJdhbEBUxJecusyKj
IEpvnYrmqUTjjvxJa1aeePMicOdOSXuUdktWqW2aGKgDbp3smn9LzfjJ9QqQE1ubv9AbsLT/X4xk
lXoWk7FRISYxwXXr9qH4i3gm1uqPhOkIXDwhssRtEtsurFNKP4qN0F+XJzDj0oMOceJtQ2L79nGU
aCNJcq6ZJ7sJrejRTOCkbCl7dNVgFU4zq5MLWdJraKgFrgpcUqe81f1UD1wOnOtayGj2JF0IkfZW
21YDrd+FNMEv9X50No4RKj3QHA7U0DeOg02R3O4SAoMDXRuF8qQ7w2FZI7M27UKENAGn19VcKROc
VFK4j6itrQNbAQ11nSvc52YutvfLcxDytwFxxu2nGtcbDHit2m7VHPIaM3TrzDdM9OTM27C+H/uP
BdPQUm1K3KNphWTknIELxePcPCklOkvv98vzmFM8rjbcBHj7gB1cOorMsNMs02KY0NRXvmVr9CFz
m/dyeOkc5kVrD8mkls7cWCxoqifXXIEJzrx54Sz+mYF0Ptw4i9C8DTOI8x3w8kWODME+VzYozC58
Ya+8GdYmJO0z9PTIYnAFAXPGXUTAn3tNA7Bvt6yUaRDpGQ8QmGo4U7pyYnS63lygCDOb3KDmKWGv
ncL8DKXBsfVdNz5z98hgBpbFzZ2dCXqCKjJ4HshbXotDvX/lgVDNBPJEBwT/s90pYdJTX6zBQ6aB
buf1R5C0eBG43dNSh6ABtXgPNRUvLQFrHCPp5wzRjNAtjTVfZ3Z/gwIALKLa9Fc6p4VX95wJZp6E
OLpkk7QrPtv8+CbeqAh+oMhLOp0FExOJ1WieLLLjqe/1m2XdzO030BLCAqABLcq8pt8vLjIkz0s3
5Vw/Gf22zbdISbB0BeMyp/5LEdIZTUnfpygB0k8ELRzGUOgPBUFdxMomm1soMD5o4DRwoWcZD9iO
MairdV0/saas/EQzxsBryjVQoCRlIqPGcwD1Y2DRmzq469fLJZzRYY3C6ZGNQdydKF15DqyNL20n
XdTcdklJj7jIkJi6MwD9v89H8A78PTOvDfS6d4o2B97ZG3/q1hAIdIeq7Ld8VO/bVv8K8pAzAYQS
SpEZDb3aiDlWkh4dpLsyUYBYVwusvg+Xd6+0td7FgCcbegV89falwVvRRyzrk2PtuH6j/sh0ezNa
YVuvmTBNOif/SsIlNkHBUNMpl3QaFGckFl5yrEi3IxEY/OoahKcKzfxIE6NflDRgpAtzgrIgVAp5
A16LzgcWoWy9NHcO+bI887mNghccUGnw1W+DzHEMUqEcL/zj0O+/Nv3+v40ubXMjL6uuiwQ9Ar87
hKsZirnFvPx4aZebg4Irjg30aJBtXoMw58Vovi7PYG5nTPxUMGAgkUIw6fqgju6Q9X0ZJUcExnz+
0Xlss0BUayFd6SJ93xWI3kzkmqB4vnE8GZpJNUCW0GMUM7+1nhsHeap9X5y55/kj2qcvT2pW6Rfi
pPutsisxMEroUUs+2dTX1ih6JFfn3+mg+h7vURCG3DhrHrFtlkRufBxV48VAZjck0TCA9LR/4HBD
vZYf46j92nZr+026uP8VPLEuT7ACpDKkWwjUuCBfA2LqCPO7zXpwvRf6VujOXteb16pfo5hdEyfd
SICCCbR2gDi42T7vxZbZSmgbemBlwwuKC//CSoFXAjc4iCbBrj+p9eKOZR1PIlDOkWOv06+lwZ5E
x7YlTpXVrrVKnztZKJ/Gw3QqTbphGwdAEnw7XU3Q8znsyt1Id+2dZJPvuroQIaMnVI7gUuNU5Mjz
r1rxuY5/CO/n/fvcRUkSIGEaUKuysW2AFbLQTjo5DuUjq78Q7/Py+HOr9P5aBD/nOzHbtUJEQrLY
tRJ2zEvL103xaGpn7ubBspS50wp3Fyx8kAX6NMmIYpdxm7qMHa3oex5/EcPuv40vWdGcKxT7NWNH
tKKuR59V9/lt74q+/H5p26auakSGhfFr75VGoUp+q+oPm62EhNZWSTr6XiFcpP1zduzrl+HJalYm
MWehLychHfW4ZTQzsmkSzVOPLE9Jf6XF4MftI80/cWWNW3Lu2rkUN1mei6OugCvP0ZFZOoo26JHh
i87WsCvd7bLm16RI9wBy6sPEKoSdBaAerb8S0/XHYuewz8ty1nQjXaK206LjUY3ZuPx3BcR9763c
0u8Bv4sXm7zHZGOSqyWvzCJlYHT29k33yLxHJToo0aci+UlVEXT5ual+GN6h1baGpjx0a4doZSll
WDlAtGOTIgVzjHgAtvyY7MEXp91ZEvfvNN0p5g5ILXIKUpElSR1d6fWCHQ1rZ75kaxRWc/cZEBT/
N7z0SMxqD+hHB8NnxTdqbdmvim0ibZeQFXXd7gc8QVXAUFEVBSoEmROWDF6adaOG1w+SmYhBq2v5
61ttIG2AEB5YmdHDGrRl18cH9kY4xG3SY6Jzv0++1M2mUh9EularcHsBTMUK6B5t6Q6mIXuHxUBH
ZXDG9Mj51244V8aDfmcyEyoHtgV0DraOJynKyCTraTq86dWqAwcC2ucUnPt3Nku9ESAZzt4ccqPI
IaDIGh9tExvAp+89/ojRgyoFBXATElzWBtXcrhlJlh0fB/6p6j8ujz6jAxCLogAXrBp4JcocijRO
eq9UFOg6BY+AkvtgOAFEO12ZxO0FgA0F9hrEh4HRB2jheksBX26PDPRrx46dsmiTJcUpTU4CjnpW
P9zL8jUp5UqaZJmV3K7QcgXS2N56Tu4ELr2PDg4A8E3idAAiK81F6F4myjjhR4W6vji7Tb+yWDMH
HBU2fwRIn190vdPbDQS4NKyrULSbZZ3PnO+r8aULJVdADTJyjJ/zL8J66JFaFw/Uer1fCjKPU+k8
qJHgcF+rPKGiKb2Clkf4LXzfGYcq3jO+XxYyt1TAdsEY4p+JMu5aCK+0SPMShx+tH6X32dQ/LQ8/
czrw+X+GlzTR9gmqcTSbH4HID1Abk7Whi9YhfyHknXoXFF+oX5CuJcdRxoSblB+d9qEing+SOj8Z
Vhy82ZmgQx+yweDOuaHaLxyUbZFCL45ONYDkMkm7r2ZC209mX95JV/Z+PtAYGQwQU0QW5SvXOsl4
aVk0AVdZwR6PurISip2byOXo0+a+8O0ye0xti2H0xnqoAK0yVO5X/QqgYu6EuOAXAuMyGEuQ1boW
wrSUFBmHSopY+Nw+DMOxSM7tuKKUmd2LkhKsEawvWLZlOkdLGSLHyeriaKonnh/XcBtrw0sOiYKL
V6lTDB/hfPDjmpma0YSJcJ/pIays45Uo6dmuUOlYCqM4dkr2IStjhBa1qgpBNtMc7j4hk7EFjMFF
Hu4G92SpNLMMOhZH7DmfJYYP8oGgR0PsZTGTVq/dYO1KzLSeF1srghfagdGoODL+uaxEAHZ/X7de
IvVRUY6G0gT98GNZ4uwSolYNeE04dOCXuZZY1jloX0YTqheZD5KRoXhRshU7PLsLLmQY1zKaDjYs
m2Qk1c/YGMPG/bU8iZnDMkXDAGhBzH/qc3YtwFXsnKX9GB91/oQaWgVM8aA42Kv9nen+ybBcCZKO
vpNRV0EeJj6aQcIaP0cDzeWZzKgDiQswrILFDw2BZWBl56Qc3UoG5cXVv6rOtjEOpvt9WcTMYgG5
idJshIxhXmTjONidwNO0U15079Wkg6/b3xunBOxxsyxnRutXcqS1SkvNy9oackwbfbTSryVfEXD7
2oFHjXbG8BnhYyOXca31PE6Gum/j+OjpJU6KG/BY9+taC/QcQCOwVS3PZ3bdLsRJFhn594jlPFJe
GHurrA9etKnRD2qNQ1kufpi22BQkQoIByT4gwiST2RS1qZY6iY8Nmo/2FfjBMgDiW7j1n4TzBVRf
6BT4MQLB2PLsZrU1cdPg0oEzLucvGY0pwrs8PrZ2kH0Vd6ZH/zerP8NLhm3U28wr0YgS3ncdJDrx
ebpioSdtS6YT6/ZHgmQD0MOReV5VxccaTZtCu9gpyZtK/JZvopWNMHtGQQ2MO3PKKcipWHgxjKaJ
qbykmXrWFI8cXNHXBy0f8pU5zSrlQpJknA2nUERaQZJbbQ0WpHzFk5kdH4YGjc/Adoyu4NcnyACc
t7V6Gh+rH6rYodBneU/NLRSejAhAu4h5o6fA9fBDXxXEZDQ5irj72jTFhhneI3b+/T4MruQ/YiQ7
0GS92YwdxJSK/hU0b69D+zenAzhhEIeCbxCJNklE5Fh11eZNcoyLx6Hai93yQs1Zsqng1oJzjGCH
7OzVrUGLwrDIMXeobyp6WFH0Gy6QH08OmrFyG89q5Y8wmaXdVAvu5YVDjurINiS23lLACLve/LU8
p7m9hV4nugcMFIoFZOsc97VWpA7EdM3DL6r+xclAaSgedsBwO2grcL213JgbtSZMchzssO4+KGsU
1HOLdDm+dHnposknFgRyNJuz51S7xLWDRCQrRndNinRA8thyS+DgydEqPm4V8mav0XDObSxQp6NA
B3knAEylOytRk66rCxwNR+c7INgfrSg7N6o4UE/ZEIWuBVnmlA6wItDQoEBA5klSS5973HAinBN4
Uf4zQDcrCzY3H/Sqx8hAwjk3CSE1U1MzKWtYlObB7j64WmiYfuSFyc/lzTunGBjFyd+fLhW5AsFq
QRnZ6iXkuP+PtCvbkVRXtl+ExDy8AjlV1pBV1VP1C+qRGQzYBvz1d9H7nN2ZTm5a3Udb6oddUgae
wuGIWGvVReiybG9q5MFHZ9ltO6vzBS5coByWHIW+/P0s3od0ktVPHeaL3JfcD3OmaiNbN4CuYjD9
wHVdtVwFIPMlxpSfQD298d0NB5Lh9hDWwiIkKBbihuURISMYRO4DXeBP8F29FhdjEjL7GXDtWCjh
euuWEOt5yOag50aKjFIANgafzoj3jMgCFyIPy4Kg8+6vBvTbjHTpCrsqU9+DmXRE3UEPws4xwnYY
dv704fbULadPDlmAnUKNFni2655/AnYAcxJ0CWBDau2dcWsb91Vxchle/FHSK257GUTxKwg7tyfd
Ym3SzrTqYG9GoNygUcXqt+4TODjzbRWyIc41EbV/kWFAqeP3ICUXpIMOqsi8IT1ZoNQFjEsFRVs7
qiCyg44yEj3IuUouxyAa+CDaEZMYPOR8hmzcMfM7hd9RGZGuA65D77CCktpJdO+410dtcvBm1eN/
7awu1B54yUAXCZHApTOwAnMaSw+Py9Z9o/xltve3t9vqIIJFDRo5Bgs58MvfZ9C6bgONZidm5U9s
mg8M2GNOyI/bZmQww69thpowcqFoHwGKS5osbTY7nxI0BjCiDWFKk7u0S7aWVp6EM4EPeKnm2VEL
3IIDFANLIMVVFZvbH7E2l+ffIN2srpk7Ret02UkLtr5+nLmqwLt2E50bkM5SZjt50FsYJB+PRfum
2c0Wmm5xqSOA+/NmwyX1hJ5PnKNFRFRyfGwiHhkTD2E63Yvy4B1uz9XavgBuD5zspo/tJ0efy23r
I7eVnhqjfh4n90Ezx+ehYooK/OqS4CUA0Q0dWS65MbMTCMsNNB2e6ASu67LQvJ9m7+Sql+aaUwVO
C28zpDau8/GOkYKiT0cs3YPmLG8NSDYfgioDPUQWZs4YO+0rc1Rx1trVdG5U2g0aNWtqUiM7+R6L
KXTfmuyty5Io01V7YW2xkOlaBgg3YcrcMUOdNGkLJqPT6LcPmYaSWdDmUR6wb7c3xdpqndmROWSg
MCuYxVmGW9CG5g50ZFUsOKvXEXjbASUG9hGLJZ1Rx9CmxBxEdpp090gEeU1q/6lhWqjz9DR6/btk
6NAr6p7KksUQIFS4iNWZROYbwQsOFZr2Lt2h7vM5AavfsmbZI2qPJ56kuwRM239xdwTeos0IdRZs
Sskd5mA9Rw/smJ0sMqPM9XOiPzyiSkyuDAa7GiIw6PlCyVy+O9oi5bbZV/nJMLWn0dEOYhh3Wjkp
XMXKPocZiGYALQ3qIjmcTH3GasvEnOUTEBBkinIcMvDVp+z77e23Oh7IJRtopQfeX+4w4CQb85ZC
OcDsi0PKrR01nMgcXEWVZWWXI+hGD8A/nC6OtAdqwyZ0sLL8pIF4LNupSvOro/j987LUiJlNBQUM
H+E9wBXeTEPf+8bNP5RLXu7b80HIpAgN+lvTvMzR/OyAGT4JQB5boZdWFQOtZSbdRegVjdYgtQhk
O1rPGZmQdT0V7GOgVduOJ1Flk7hwRMiBHDHKV8PsQjt/vr0XVq7aC7tS3JK2weg4FIvkDF0I4YKY
ue+T9tAIAU4Q1fWxtiNAfoYdZ2GnX70wZw4RtY6P2hPKPZ+ruomGfHz/5+NBgysErPAv+gQkv8eo
OwKAJbQng37qWQ9in6c5+Iq+8lirFFKhK+cVgA6sGLIwoOuSz2vn9S16w7v0VKSI8v2jYyQbASZe
MI0qXk0rW31xoguiGLQclix+aqc2cvEtUhn1DDIVYewZmmmCToXo/JWHlt5MF3akm7ZxKSNtaqHr
dNYeEs2Jur7eTvqwy7sXQeqdZVSRnbCIZ2KLstN+8Ek0tSoYwEqQcfEVkt+gRZc0jOErUvBB27SF
lB8q5tOxFB+DZAxLHdw64uX2tllGdmPkcu8YYJM1Wq4Q2HjugEzBY+oX0cToA+vNHeQjT65KqHrl
KHiIMgBuAeEV+KikQYJMoqMN8TPcKVZckiEeVA9ghQV5SKwrLG7RAMFM/oAm5tClP/5izqAojDY1
kGrj5XN5x8+lRUZkedKT0TxVHdSkNqkRB+U7aA/8KWvF4oZRDPhtaxnsWS6HjIFeFBAXOyXzJrWO
XvVqT4pM94onhAmkU0FYgWBCrg1NJkoPWeDgGToejWJblQ862dtPnqoItbouZ3akadMYgJrJUua0
gmdBIlJ/vb0sqnFIU1XlVguucvx+n288c9+70dBE/EegHf7CzrIsS2vZIiV4uSRQOtVYC6W/U+N6
6d6fkw9kst/n3KbhOFP7UGip6hG/NjQ8cUCPgisSiyWZHPXGJ96EADZwmvTRn4M0zuCzjlU+dVHB
RbANxrL9eXuca84X98lC9KGD018+qf1gm0OX4QUXaE896b+itPg1SRV3yaqRXwKAaBLC42P5+9n+
HowBJVAo65704SsFmrKY3k/pX1y/C7nzgktD8gvX1qURB3TU7jDjeZMUQzg5JFS9n1bXBw9atByC
z/sqiGl8b9DQYJid2tCbjnlwtDtUWj7+eVyJLAuaDQ306CGvIrlOKHAEVls0eFvob0V/l3V/DjhC
MuC3AZnyAs7GHoVeI/3gfs+9TVqDCCsOmnCR/XDi27trzRug9rVA+DAi8KtergkrqyFgNMWLWrsD
3NlXHNK1fWUjakDNG4Djq+IXbWtAETtfe+pcSETMBHiYzCP3bExUsKm1aOjMklz5akVm0bRFBX+B
7Inhmdc0srU5rJw/Rm+CRxAZd7Sa4nl5dXPSWQcPwYyrwE/bEloEs3/MhNEo4uK1gODMinx71k4V
sHrJ23h+9WZa/LFlzt60nde09PeIPaOg/H57J6wt1cL2tiShwP8ls2V1JiC1s2vDIt3VGQ1TM7Js
xdytLRJQdMgcgooAWp2Sm3FFW6LRC/0PJhOhoT/WBuIpD1pjKiqrNUMLctdeBDGgnSq5Gq5VEB1r
YShxyF3SpkmY2dpuonqctuIvCmO4tpdUxyJED7T95RlKA5eDMQ2w0dYwoxQDMqLbS7NySC8MLKM9
884B4AvQZ/Xz0+joUTrFLf8LNwALi9wV2tl1R3Y5gqSJ1qY2kK+Q0dP0JlRsrpX1QJvAoisKxNdC
9XQ5gtQRlPp86WPP5ioE83LUml7kpfxHP3y5PVlrT1k0VS4vI2znhQXs0lYtipIlLuqIoF269/v2
h9OxKHPsDcCOexDlnnhf3AXE3tCWq57ry29Lcfy5bdkLudWU22kL2wLlFmu6r9HnN+pHqo2bxnmD
FG5kjQpPsbY5cOehOAKOhyUDezncCumDIK2Qeu3yNGzn3aQXiu234hnAO7lIoYH/C+kh6TANzRhM
QdIDqec5kB9OQ3t0YjXT06oZgDXQseIh2pFzyKgJTrleCqS5LPfOYEbk+8k+swNFnL02X6heIOMO
ajZ0e0rzhTvKbTXXyE+Wtx/SuFUxLK14btx16IH+lXi6epbUHScDdiUKImUdOd0u4XuzjrjrgwqS
hLXjKVZnJejxkRTE+xzvOQChpf5uq+4GfWisEs/VNpqLEhXtNmrMPZSw971Kf2/1cAErsiDSUZa7
4rRradJ3RdCVJ71NQ42QKKuCMOMG3NIYmjkofdkTDX7Ujup59ItRVT5aKA0vyQ6w2FzpLSMp6WWD
CQwhes28I5qeKijz9faRVhCPR7qnjl3QqaAc1bZRgvziDoK0Zcidcb7z3dqPDbe5T/K+6EOaecUL
mc0BYGc32HSt/yMDQ84dG+1pQxC/KgLGtY29tHov/aXwsnIE35g+c6AdXOLWK9+19oxeJhvXRKtq
ZFrLnwAg9q8hOWhwy5bMtMTidC40TVs9Pwxdfu/hJdk+DYTvkRG978cmnlo3NtJ2qznVYTDT7W0H
vHbA0EWFpPii4AK82qVDcpsu5QQcN2AtoLsx0/bZXxQAQTT024KUNPQmwgTzYKGC2JR+ZPbu9gjW
FgwREMLJhaceuP/LEVh9Z1U4bvUJPNh3ffXOBx1Ean67bWR1mvB8gJAIdIFAh3lphBhmWVt+Up8c
boadFleqPpc1RwQB3X8NSHdu3tlgYSthAF0o0JtlG2iyjBFOy0/Ube7GXq8hhwiRhNvDWqsQI7sA
ECRyhQ6KdJI/mtCD3PlFUJ0SCEBaBUQIXRsEnD+cfNEDvSuSTcCfXLfaet33HK0+t82vLd25dWnz
sYo3jpN4AJyR+6QPNrWVbn2VWMfqQfOBKgTeH6XwqzsXfY++URVpjRzKENqs2XspOSRZB56QyjyM
yAuUS+Xb9u+EyT82s3mEOu5Dy9Ift0e7FlaBXRaPkAUYCtd4uYeopWWsLhts1A4gYTvoyUZLKQF1
vsfCLLVaxdFemd1AR1UNoRwKvVdhtdbUFh2CtkGZt4nQuxfl3ovB3/3xoJaihw8Zd0goXdHvBHpT
T/OEC3Qo0HCEPr2QusbGYYhMXe3P69YXtqTQRpSTUyeJX56MemsHYWkqLueVM4hhgGVjybG6120f
DEA7ZwJUsLBecsPZJOSeVj+76oHVnz1PFajJUqFLmvLcnBwLJNCT7dME5nzz2dCOfXcwqI8r+sHR
WVhOD/m8DewvxIcABmQo05d5muLG+DqNX3jys3G3WvDz9lquOLmLD5I2qMUswQH1rU4T34pngyvS
C4rp/eWLzh5GtiX8qtfKCpQiWgTiYuq/6N0zb1/S5EOlf749lhV6oMvZlTaL1xgDd4Mc1nLgyMWn
HoqX82dd+0H845BQaNUdF+HshJrQbHqq6AHlmRBEZbc/Y+0Mnm0pmV6zMxC+4GqvTtrwykgIeXCh
os5YcStYtSUlBNp+oB6XaT+b1tlziRADVq102MYR2taBNkMZmE/o3tv/zWh+m5Ieaywokd+vYUqv
jnUxRHN+oCqaoJUIeeHpXy4jiFBBQfdyOGghI3njwFsTiLFn7udg9OP5voqG9O32YNZ2O+Jw/KAN
wB361i8NlZOHC83H1VcVWxIaKua7tWU5/3kp7MlsSnvTwji6Yp9Xse4/DDaaDv48+AG1Gt556CgG
6kquYGJTBNSiZnkiWaxXh7Hfdyq+u7UtfG5C2l9VMAjStjDR5nZcpQ8gxg0BQQ//YjWAHEAHORBR
UHi9XA29c2d7NDw8GMLcu09VjHeri43TgZsXjyGkfi5/XvMLBhjqjGCbsHB6BJ2N4vtXZwlvBvQ+
4hV5BYC02VA4nT7i2ZDWcZnqUcXvbVfhTdbCNcSIaEHDsxuVQDklpxsmn5sUs0SIf8+M/NDq6L12
RER6D5V/KAd32s4eIChSdM1r7zaRGSQK9s21jQ16AH/JECMJbUuOtbPHloxjXZ2yhunbsU+cTZBb
9b6sy3lHXd683t4Zq/YQdaMRE88TUHVcLh23g8buSVWfcszojMzMjmefUKi6beWXoI/0Yl0aDf41
s3zGmRtdYBpWMIFaoRi9+7F2Q9CMPlZltmls77jQueiQX2mQHso8cWcR88CbYMNt/sWhxRs1q0eW
kw2x3Ae3UylBrvVnAbkDtDaAaJ5xle1dUmSmPifVCVnfb24HaeUElbuQ5W1+l5bg/OClXYadPue7
xijuXRBUk3Tmit23uhBnX7GcsbMZMvREmKTAV1RzGnofBMSDBdpKB/u9YikWz3u1FD629wKExapL
hzXD9UyszqlO1lw8aFqz0ytjZ2W4tIuG7Koxe3Qn+6X35qeybt67sypQWR/ov/bljrsqm8HdksJ+
ML1a00tqhXofmSrEwZrHQGENt5y3nCXZdedt3XXULhuMsoss+tgAz6zn29tzqTIiOe/BTrtKr/Lm
xJ2vDd1r/JswFVH52oW9cPKjToy2lqs6azfMgZembn0yUW7Xu/tZCyLdnfZaddf1rmI8q0fh3Jp0
T4BJDbJYjVefvOwzSjuAS2URkuQht4A2L7Io7UHYXt/Z9gPAtQofsUyWvC/PbUuej3Q20WsTtgsG
6TH7lQdgTXXy0MXhG4r3qM0pLpW1BB4aZ3/PrXTkPOQA9Kz361NilNsJrP1EfzWmZsPYs79AxLuN
YYtwZJlimte2jeNCpBgHEBIPckMo79vUqwRFzgagDt+6m6svBlO16q5tHCT8sWeQuVkYOy79yUi8
gcwpPG4n+lfhBMe6Me4oxFTDdPIOeaLqpVjdO+cGl1GfObAB2grtCC2oE+u3ECcAYayw4sHf5SXI
UENuPlfunqr6Qdcij+WqXsqdwMPLBWjLFWwEjwCarbWo3LXm5vYBX/159Bos1xPkHeSO9ACU/YPp
AlbUgg2sJg/d8Bcx/9LU+Cs1hWS/tEqVSwMqcvQ0cueFtwdteEn+kO/810P4lxcEoaOBBMnij8/W
hbZ0KnyrRItpc6z5Ry9XwG3Wzi0CleUuAfjVlTtBkik324xjCA3IxFrfiQnTnpGgAdpBnKyeb2pR
v9xell8QDtlXnNuU/FRRgXWuy9E226R0WzVlBBaeXdrqMRugbgoK3hRZblZXMRBO27bLoAiXx0gJ
IxGMt47fnLpKRDn+5tMWMiTZPShIDo1DYowmymj2vbDLTW6yIwVNmlZ3sc/ooR0CaDh7h852N3ot
4ttjWnMK2MMoXeFlDVyMtEzo0hbg210ghfzA2g040Ou/gFlDZQGX4lIjg2OQbn5EsIXj5wToXhYj
w6O5itOy6gLODMilUxPIq5SjRfcE9ZzQsQ4zCGgdWm1d7bnyNsPwTLVvPcjNoLGomL3VTfh7aHL2
zzLnDiACdCAzbUNFF/beu3Q6keGUtDSqVKyja27hfJzS9gNBvmumJrrQa8pfaTbHvCxVT57VFMu5
Eek+dKdF5apGMTNxy30zuCHvnbB0wfWd2wcXnHpdIz6h/eG9bXbbovafKwdII8eKoJ68tUb3w+39
qRrz8vczN8JL1Iv8pbbq5WCtpKgrCcV9vHoCztZw+fuZhXZKONAYONTGMIZzshf0xVI1d6v2iXTK
XKrlpsewckXLo8R+N4OoLq0Oc8m3ZfvNCBQxjWrSlkv6bEhDSR3iJTgQGjtadYp3oyIRt1YKxJnG
qxt8ML+q3pcW0gK0viLAsqQmkKL9p6R4h2SCnjxOxnPDH33nRRND2JXvOflYV11YtRt7SCLbomHF
d231yWi/0mnbKMVNl5m8ctFnHyY5m3z26rSb8WGl+8jbIvbRMp/2J30+mAN0Ry00tbcnZn4V5Lve
fOHdNkt+FsOh4W+39+3/c47+O0MgdLycISD/GyOv4PUqYUSd5j5OaO8DYX6zdRCXQDcnHMDVk9p9
rE10J+gQ2fhc8E7vjQRysdrw/fYHrU6MD+J+NOehui+/TPg8iILMABIPMwstegDUYD9qSTw4ilTC
6nk6M7SchbPNJ0ZmC2MCIMc257sGdemh6Y9spgqvv3akQHsABDlIyMCBIB3bqdCSLKtw/8+OEwFZ
N7hjRJw0dKGzNebprkpUtIDG2hSem5ROsZiztBcQbT1VA49ytg38zxPy0DR4LnM9mnTgNMoMIkif
pnwLtFBkatPGHR+HFuF2YCnc1uozYtF6AbUy+qyuuiiMADrhZMEkNeLjTHZTUIT1uGfkyeF5yMkX
m36aSkX32JpjObcpzYBrZpXBF8fiBPmehJnI9rd36eqqng1K8lxNOySGKDEoZyQbwL2ihrwFrhaK
gcaG/crS3W17a88VhJAgl4fyNFB/krugAysmb8Yu6km+490Uj4mDAs344C6wkdJUDG99/v41J0cq
lskLZpvYQeAaI+gt54rhrJ09CIf6ON/oFgI/yOXZa0ow/ns6nI6J/l6H7xyggPNme3vO1s/BmRUp
RMBethlDX8OJcFQ/5hfbPTZ1uQMDzdS/NvzFLp4S876wIKRG3pFFkHN4mei2rg+3P2R1s5x9xzLb
Z54GXBimllB8Bxf39YegiPgQ6tam9+9dTzVm1cxK7mZgujkWBWxl2ReteubOd/jPPP9UziQMig+d
c6IzNHM/+92OQ4Z0Ad7aKmbE1UDXQ/8eGsTBpov00uWABW2E1oIc6WQ1zzp9r89DVNB9UTghqISj
ALqnUAoJXfe5UJ3LtXo7HvUL0AkNJRbqz5emfUFEDiI7AJCqsdtQ2/BfKJ8/Fw6BZlZg/nDdrtro
mZFsHZcWaJQufuaz2b+yvPk6FoMqibK69NjlqCoAqoteh8vP8cYJtIoLaK23+02X6qcs92MNr7C8
L7dVX8aMq15/KyTaBqbgt03pcMEL9wHxANBD++YjGp02vDQ3VdNvfH3eapTHdl08DfXwZSqSvd7m
MVxlTGh+zy0z/oudf/Yp0mq4PjebcXkJ2LMXglw7yl1ouPehm1eb0d/r5ONte6u7/8yedNIMjTca
h4A7wAnw+8CXQz3n5+xVX26bUa2qdMh8no16wZa4td83VhBX7AOh8GBJF6U6Cm3Ya7cNLu5djhbP
l1S6z5ymo2D2hz/O0+Y16Zrv9TQdsqQNmxmkvzaxI9bwDQonintg1S6S4Poi743wRdq+vmaNFQRN
kD/K2INRDfeNTt4gcLCpq/Koa80hL0Xs8b/AKwZ44psWckuQAZG7qloPfZdGA3yxGZT7XLSHDj17
FL0yxHEUM7u6Y85MLUt95pvbzGgTO8Nhsap5ww3txRAs5kWtaDZaFuhqAYFm8RwdSM+rOlI90dzu
dJgpGxoO+dFEK0W96VVdPqv39pkZaZ80MzOJFsCMmdAvpWb/LFpPMZL1LfF7JEukcj5hVprUI/Qo
webmP2RWdm8SBi2/2eFosANAsOo/inLetHOmoslaGxzGBnCTCRYrdN1dWk7B7snHATJBTl9GEO0I
k04RlqxZCKB5CBI29CxdNS2NhBUGt9Hw6zUH+kiK//HnJe8U9FqB5AR+Xqs/z/mXRNXUs/r5C9km
+jDw2JCLo3TU8PkCLeUAgj/maf+MI6SIL9aOC2r9/5qQhgBcW2UxAw3eth/nTlTzKFPN0toGOzdx
tcwtzZnDELXR5BiA1csjPExQb6tnFhl2+QPX6JOW9tFtF7t2QiG9vBRhQbUIir/L3dWmIu2bTCCf
lCMrJ+jGstgHu0of0dysmMRrU8iVoycO6Am0lOG/S1MNtDpAHF0XJ2xB9D3mnztEIkPiPbet78a3
h7USiy2JeYTZlgUeWVOu2mt5LYJi0VIC33YkxHe0P4RiLiBAvxvGj7pBcIyQ63HzTaGpXqKrAwVm
DDLC4IG76u/1GBWmnRAIK7kj8KPoY470kVg7RGi9Ebrgs1FZvN6fGC2K9dCzQ0MghOMvp3Ya0S9N
TDzqu1F7D1LoEJlqJHoUqYPVcS0c6agTAwUgwxOTUSQdJCNAdjYHbcScflMZ9l3FgntzVhGrXR8H
jOjMlnTiXFcTgdPjLiy9Atz42rGszZjPwZb0SZzX9Uan3XNfcwXMc3WIuHuXHQPNInnbiNIlLpge
AJBkdtxDzzYY0zEMcnpXdtDvu71J11YNemmugzZgZN/lnI9IJuK0DXhzTPI9mNHFiZPuaYpY5to7
gjIJ6YdfJIj6FTbF7BOjywYklpxZTEhqdSi8dSo+qDUj5tJWv0hZYA9K+88z2TzaFAFT678CaRE6
tYpzYG2uzi1IAcs4OmXiLVwlArQ4TYvqPaK/PLE2f74kkChD8667KHPLnXCpmQAOwVA5FMldpx0a
N5xGhcdddU3nNpY9eBZKgJwr1XuKqHZuof4aQGLiQ93PsVvsEjaGo/mc0McZWt2G/e724JY5uozG
EEGcDU5aJdA6GpWw8CwprH5DajvM9LcMgFMiIH6L28alqn2xvmq/p1NaNY0aac8dWCS5847V/a7j
VVyAIk1xklZyHpdDk66xzBvQ5z3DUF3vuvSdXjQRNNUN82eWfe2rMu6q42h/AEIxtK27GpTcNuOR
xQ5e9np7jtccyNkcy30sLSThIIOGcoWn91moj86L2bC7sq+2rDMPt20p1jOQLtS8S/0AtXVk+YNH
Y75Hej/QyzBBztMVb54K/qrat4F5uW/zgad26+D5J4KnMv+hmz0ARdiw5BuDgljSgAOkWXr7vxkq
BJ/StPSgziFvYprjMqtdrLcf0Sudkx9jcOI+bvTkzRIPUN4I3bH639yB3C5hACpUZhqGHNBNzZ+J
cZjY8+1FXA7djUMpo+26/L+HElHRh9I2D2mf7YvMCCdWxczTFCdFOpGLFijuGkgjIv1og3NV2jMe
7iJ9sANy8ps+5gGNGkp3SJpv/2hU/5gB+B/XGzqtrgQ8eEES3y7zDmVKEpbsyc9Q/L/rZw+NQwqv
Jp24X6YgYIWny1L7v4K9eW5ilQkUr0+zb6WhaZWHJgM/Aw8OWZUqFks6cf/YQji5EFz4qJpKHhT/
PyN512BYTmiQeKzBPRBa3ZYLCGYqoi3pTv2PLYAw0XcKiLac0gPnZsfttOxOPlKJXYPK+V+skbPw
gvzHwPIBZ/eQyApTE0nRnaZBi30OTpU3W9863Q+Eqn++G84tLZvyzFKXJK2e6Jg257UcY8IjQOsS
dhCTYitIZ+mfKUMCdqE7CUyQ8sp2+Fync9adUqsHiHrU0QWexG7anIRtHgORKeytbj1kXRf6SB/0
EJI9zc0qveUYV2Z9a/RvBrozKftqpN9uT9/VrgPXPoop4FwC6dw1gBkdizjUHalOwvDvAbIIdbEf
kup1TNguq7RjYakUskFgjKk6c0ugo8CWg7wW5BhcpOBksoPKZ7MgGB9KFWgcMHrXgP6SZe9b18MN
y1N3o1VNGmUsaQ4JUo1RO/ftR79O+HEsxiLWmAjuMivIt3adipjbuRs1pT1EVoDef1PMNOp1jr8G
PHKnxovtofpYpiPdQH9Xi4rU52GRa1asW4X5ypHY3QyoMoV+0o9oAR67O7/T9MhLNBMQqNnYAVXn
om6bNfez0LQNsqHskRa194ZeTG0DOtSnmQJ3kmGjk3I7gCgLdMphX722070xli996x0+ZhuRuQff
66LqRTuAI+HZ1cxDzs1qY6EHeUMEr8HFAMkjb6zriJlOHeU6FOnRrl/FuCqseAItTJyPeRL5FaDT
04AePlR29RB4XCPKauBfPM23dsVczxEX43tL02isdZYb18FAtgMXDCMCuUROexB8ocltZxbpu7IR
7hYcxX7U0sGPCZhjI91If3iA98YoqVcbraUN+jAtDTJZWRLSPOm3GlqwwoXPPXSYBjWzbG7D2eqt
kJCuB3t0Xe1bPfjR5m4Dpe7Z3loTScLBt7PDWLhkC7CUHVulBQBmwpDqrYx5R8aq3+o2HiyZmZvR
5GR5pHOe7bQud0K/EdUe8NMkhGrqHBVua0alW1Vxg0/+hEJIdsdqlEB7FrBtblnaE1ITGeIHX3zU
9bzIQi13p90QUHDDTS4/BkNGcLRcKywKYe+LuR82wDMAZd9WCKKHzvo2T47+5lOHHrqiGKNsbMCM
jczA/vY5/EXjJh0KVOhxc4JQCZoLwXJozvyYSCqScIM3p2zo752pC80seCb8bXDce6BrwqLVngGP
PnrFI/F2lah3NKEvc7fTdRGbiE5qdJDX0Kz2tOSh7qFyMIxR52Rhk43YQjkyFGUMRQo09OihP72x
+vto6CFQ15GAe2nuCE83zEfe0XhIy8d0dODgqtBO3qUd3yTdk5k5oQ02OMBFiO28GJOqM/HKw/qA
0OPBCveAFABA9Zcz0CDE7kUxNaeBfLfQ71PzZpOIr2n2qLXNn4Yqki3pfvJo2mFrjA0a0+5Npocz
jgQyOIo1vfZzFwOSrqZMs5OiamFkcD6CtGzw3v6331+ukLMto1Mjh5vD79dZB/DAl0B15y2zcLUn
z1ZECklcCDgm5ogVyeCUREhYfHsAV3ectArSnnfs0k49jgFMPYKEl9aJ3f7d4CiO1lVYKlmR3m9V
M7k9m3GymJdEhJKw0fV40L7eHovCioz+JI0Y3VrDWMouGroX3n1IbEXUppiuXy+Zs/W2KCh7PQET
3U/DB4XBPcQ5zD9UPl4u5/NNK6M6fa9snWrGmldJmFtbI3+qFqmk/3G2pEeXqJshC0bWoE0tcgr0
P4WaMheiWhFp3TuIZDlZoTenotftTWlroByFl8WN6VtQbBh4COmIKaw9vY7KSXNineLybZuq2jTD
8KUr629G5n8KJkjH3N4ri+WrcxW4oAVHi+hC0Xx5cBsDMr+2O2Aha+89WtQsb9xM9hviC4jsRAvs
wRoVNabVyQB1B/wqaj1X4evMBDGHFOgUN9kwc5vzXfXj9qDkPoFfYR0ifg+6v4hYUWO8HBXvQE5v
LtBxb+4OPj2C22JM74FpipocRfFmO/SfnP79WNzX7OhOTJFeXXNW4OhDazty1AsA4dJ8648QjRvA
G5F4J/DwhzxT9V2pLEjLxsopSwQXQFFYcS8iqso0qX5f2rCI8xK7mfH7esFjIbTQaHe312jNg5zN
kSl1Jk5+Sytq6TV6N+8yaGN0kBLJUWJsLapw7Wv77dyS9HwZZotPVo7VyDSxaU13YzttVJmj4iSt
DwgpBw9ey0P30+WiF7rfOdy1AAEZwJr8nDp70BZUKjDhqhXQFv2SLkFLizQYndW01ICgORUuIt72
Sz+9tPp3Nr/cXp3V9Uc7MnA6C7+Ka14OZvaakZY1EMzik4aOJhVDzerPwwHgtQdGfXCNXf68naTD
IDyCuUpfi+YR94BiMdbW/DyElRZDB+C3DxKKcCHYjf4GdMV6r9jAqyZczA/k6NALJdOLAfttIhlo
NCfAxPw20hainb/YuSA2hQ4OPLN1lYepbeITL0C4kCaPon4m1ltvKgAsaytxbkJyJGDCm7WSL7E+
MCJ5CHjv7Y20Okvo2QEIHpWmq/RODT5GBl6y5kRcKB0mBOQkFM5ElYFfHQaYWOBsIXABPs7LDUU7
m5WeVkB91M82ZDpYwCffHsgvarqrm/LMhHQkBpbi9kQj2Qm5N+iR9e588AeoqvUmZXE24mFozc37
scF5oYKMD6U71XtnHofYLJAj92fIeAsj++yVTRAKB+mhbsh0yOWkVSRyiKTM3ZRvkI9wN97Igmjy
kzn2RpuFgY+3UgIEu2JtVJMmRT5QVrNzWG9ObY+1GZ7YoMBvri4+2m/QGYeS3FXV3eNlNZUeMIaF
84XOYCRrDzrIS28vzPoo/jUiR7u808WQCBgRRomys2ZEemrzvzICsAGqtSjsyz1LTc8QT7RZg4wo
D590pRb74o+uN9fv35eOYZEktCADYiK8jtNmN/nbJB7ZnfH2N3P124x0retWMoJ8CMNg9dekuHdU
NC8yi8A/ITvaeP4zT750qzdlO3bzoNX/R9qX9jauK9v+IgHULH6Vp8yJ7KST7i9CetJIzQOlX/8W
+9y3t03rmtd9gL2DBgywRLJYLFatWvWSheV9wsJ1Zs2b2Uz3rNbXNs83bmjcZSFxV8bMNyBN3lCr
3Fye5LLW/fsNki1wzb7rwwp8V3n97KB3wBS+jUpShkWtA74ZuQUkGsBneWpwwkibwZJaFC92iOge
AhGm3SiO5+I8jkQIV+DojYUWZQZMc1O8EAS3OO8Bk7mDjfsvpUg3pZvGQ1cNmAgd61VTgKEwobuI
by/viWq5JP02oskOjbjCcs1rOC6jChy15BaBo+Sf7ZAUm85N14YOCKkK/p7RHKHTO1q+ZrHi/CjE
yMR6hcdg2V1MI0MoSHQcmEGObRnfufkXL4ij+diSDiPLoNWjhfk0ZojdSB7qWftxeUsU6mVL91kS
OpbdVphLo1cAEcNdbZI1el8raDaXxfz7wJQuGQYxzBjxwNTLx3mO/Nx41VXNQ5a35V8ZQvuOToqT
jZ0ZzjWoCAzHTzsQO7irCIhPa1QhkJb1+F9J0rFPOieqphizCeevKdHeuxkx3cv7ohIhJns0mcil
zaT1EFFO8+hrTbXvSvfmsozlTfn3CS7tfUTmpJ10HPqWbfjPuNl2XHFhLm2JIOQHxBe1Amdcl2HB
wYptQIEzfReWOShBn2ixiXIVwndZDsguKVgikDqSzFcF4BJ1Cg8zQdYEjYtWoIkB++0Dqk8uL9nS
toCp+h9BkgWrLa3r7cqBBSMPjduuiilSLJlKgmTDQJjI+7GEBGrfcRCWO39xEo9mIL+4w4aMRmFg
/M79QYx3s75vBoVeiUWQ3ZhjEZLZMhIdteTMxfEotwNDVKumDy3sfa99xStzVfc//2JTBAEhGjGY
aIklnZUZuYvBRW7uZRjebfRVtQpFiemSXwb3FYVtIEaiZ2wVdEDNLKOsRNu8xi8FP9BnPKCug34v
SlUZwOLiCb5/lMcgdORIlnIcdS9LbTwoDfc+bddg/9A+o535aRh/o8pHgoQiHlkYM0mrMTUgyGt8
+Ed83lzelcWJoBpSPMBRqCMzUSM7U8+0BG2Lbpbr0IzQ0/ylKL5P7rjSxhst/nJZ3OK5AUe+DXpF
EMi5kk1GzjrTy4IivoN8X/Tm5golW9SBo/ElJcuYYyZhIfxJZK60FVwkTrdZ/VxlinVbssqASf4z
EcmWWWDzyBMbEykBUi6jPUow/DJWRO5VQsTmHW2+kXgo2XQhpJmaNzSOfsonVK7qqgeTMFZnlkA0
vUVhLKKwZ/6xURK9Nhli91O6zZBmLX+SmW1rt/RjylatXWymLFRY0MXL4EiotFOxkzaNMYjIMn2J
J7aeUFNiFmvbbNeXVW5xEVHBDNA1ClHx93QRG0qHcBAa3ulPdouk4C7pFYd0cS7oGI0YH4hFgIg4
FcHRcKqriM5eCiQGQvrQ1J2fsGdPxQC2eHqO5Ej6QJ0UnlI5gRRRW71nlWKhlkcHA4stuoadUS6S
aAp7L+oxeq0/cGt61bxJ4Sov7gUKR/6/CGnTx8SdAf0FodD8YcQHu3tIHcVWqCRIW0GGqbbnChKy
KGD2y9A/eKEiDLcsArMA6ApQfhmH0rtpYpXawF4G+p2kX8Zhl3Tvl3V2eSv+FSF+Pzr4+cjQFUUf
2cuo32XssxoUwZ6lEw+qMZSmgIzBRjrpdHwtJrnjRfBbp47cOoLFYqZrqn+Z7N/l+BbXT2Du/Yvz
fixSOoYIIWtdauCFnET1g143awaQCPf0u4anb5dXb2mDRPcatLw3EM2Uo71RqXeD685wzhJAS+pP
szV95DwvC1naIjA5ieIk4O7AHXq6hJ7ZTk5bYgm9sAxI5dxGXqHyMhZlICsGOByYdkD1eCrDiXr0
+glrcLr6xrxTou2WhrdAcwy+byQnzkrhOoYCzQ7ZetTmv9r9s6E47EvDi4gLKk7A4AqH7PTrB4bm
ISiGZC9t7jPuZ6q8gWp8yZhovMrTPII1tPOtB55pFdhDHh/Qa1RBINFKUVuCro3SIYEXqbcol+lE
V1/f9b6XQ7y5rEPyvSFLkM6EmfLR0yvePWYjKnCfHPrWPGT27rIQuQoZ6y9wenDtRJdQFBVJjj7X
6ETNMeke61F/NqpoO4XRq24Wuzz7ZNHBi9MXNC5C5Fq/07QvtvkVcK/YB0e5wgKcBRzFh1jw//Ex
SCOhQfypQuRJW+rc9frHsKYBI/SzK0JQXIPize+zdIdSw1tuWTcsjXZuTb6b6K2H+i9HBW+Wjd+f
z0AqG/VC+J6zdhheS2tAePAZejRswVezG1orXnfT+MarGNClDGl/z2axD6bqaH15M/4Eg459LRwG
yxEthzwd1GKuXHEWmWGOhi198zijmyD6jPTszm2Lx2b2ppWbhDvN0b5UUek9omb6Lkztb405/LKi
5qfO+7chAqIpoeEBfYVAW28w8hTqXbNtkJ/dhNO4z9GhYJ3rYwGk3rxuEu02Ri/YmPNtKehK6fyE
62zltiEKpRPkKXixA9u5+EfnWxO9r+ey9JPK/YWeMg/2oKfrPgFLghcl27mydwmAlmCQSvy2jrYk
JbfUwFVB+gPoEOOV5ubfI73PFEt2fgzhjMCzAoTWQXNWmXCD9uFsenPePLZfWHRnRgqEg7ChRxsC
XTTAbwOeLxTHISYpu4ckqUyTt4kRQGE2yeygNzldm5OG6ARiLSZwl5c1QJrOf+Sh0wwybLDpUIXT
QzAiGu2UemQEwGnG73ifXh5eMin/M7wD+jxU+YkSytPhjaah86RnRuBO4FN3GQe7RdmwxLcnC3Tr
NvB5lwUuzgehI6ydABzL5Ukj+CXQQqU1gtl6cKsn+8qY938mhKi944DyGMZDyD9yhRpCq6JjBKyM
OlvX6EMY/9JTRxHHW1w1tGJC8xDRxEguI2zc3tAKcKUFbmUDyuyszZBsrezZbBVxnSVBqOSzkPYk
UIA/tvpoNoKLfvIS7H4/AO6L4tM3YzRa39BDzzczvVMo25JyH4uTLG4HJq6U9UKc/TX23nK2DfNt
MbyZ9OOyFoiB5FOEPgZwiOBvgVxbumNQUwVELtX0YOg/3PFbOG+bROFOLC/dvyKk67g2eG7NA0S4
zW1CgXu+tdpbPVHcltLl8EfdjiciXcl60XopK7FiCV3NfBvdA8M4ursE2OHfYag4rIvChAOJSwhV
MPJhrSrNQDsQHFYGVolb4uT2ISWtu7ZDpt/anKJleF2PQGGj4pT4YchdxQcsrinYu9Hbj6BgST68
tedlYewxNJ6I+se6yb7zNqx9tPyM/SFUKeOijhwJEx9zpPtRjXDQpOWwfM2m+VmkN0p47pItgssP
xmhRfIOnzakENGCcSyps62Dvk+QJKey/0PKj8aUZIMnHSkZSIyA2yNiMn01xM9HX/06GZMDZlM4t
HSADiXIOJPv8Ds03/KQc3v87QVIwYegjcCwgBR8AIbVzYhfsQ8M60RQaptoS6bqrY57yyoIU2Hcg
7Fv3JixUaatFLUZSAeEd/DkL/LJhMqsBPQyhWOvoESUYzSNXPfcWlfdIhrRabthUmgayhGBwvsV8
26Gf+vD7LzbE/gPtRMeIMzKCnBYRgqNYKiO/K8KvpZX4ZAwVN93iPI6ESFa0AkW9jgQc5mE/g50I
TYM3og7m8kwWN/1IiGRE0x6Ut6YNIYb2glp5Q7t6fNQ7iBZOpoUyIXRQPD3nYUsGPJ1sM2iRrWo+
QQGkWKXzCYAJjVjoJiae3mgXdSpgJkbr5JpuBvweJUd+0amiIUsCUJaOykZEDwB6lY5FqE8cPXBs
K7BTsvF4topnRez4/FCAKUhQyiNZA3J5Gd1Rc448OydWYIJd+yEa9TfPIPFmzMs9bZKbyxt+7meY
mAhaJYFbEE08DWnDo3DMnKxnVlB36zn72swwJID2fDPN9WVBS+uGkwwZOry1sxhl20wxTZrOCsJH
7tyh0OtvhrfQdYZ4C6E93hntYKOkJyDZPcqqkvbwF+N7qJdDK3LsvvwCboohtFFLZAXthM4gu84I
Lo9/frqxLmj6iejXn9pTyQ2L3ZyjjVtsB7W7SvObxPGzK6MicJAgAh0y8L5Awxl0MTs9GnbZ0arG
IzfQGddfq4SO3zQeWwqFklHhf8SIGkacEFHJaEtiaKF7XtdNeqBxigrGxkcB1CfnaG8SgjrPQikS
2zXJXcufpxmpnupn3isO0IKqIa8nGKLw6kAwUfoCfdCqyLY0EmxDi+zKxFB4mgsH9Hh8GZ8yl3PU
EyPWg0mftsDYbjjK1Y1G24SqgPXSTESkA53CEfI4a9ViV3ODUijcXVY7bZ76mm8ua93C+ECMYnQd
OHpE/KQ7RbeKtEzGzAw07+sQ9PX1hwZ88C4UG23sgBuQNqJHoYWIpZiBF6+q8Yt1vccl+Ob/GV+m
2GyBqnSdxjODEQx15QN6UPtU1aBpaYlwoYC/TYRz0Wr29NQ0dpHEtj6a4H11/ORba6lesOcnH0ES
FLcjmAG7guN/KoB0HLVvVToEWr5lmV8mfqKKXZ3PASIcnH3kig00+JA80ygO86Gy4jHI07cwTldt
p3CAzk8EBGCFXIR7BBWpmOPRA8FF3Y3FXW0IzLzc4pJa1SUKrra5p0jgqOSI34/kVDbrdFTuCNw/
8RttbZrVNrRvmKYC1ixuCrhbUdcpQldyWKHTDSQ5SmMILGQ2m478GFB5azrxj8vnTyVGbNzRfIyM
Z5MNwrGg6FAt22S3eVV+90wV1+LSslkUqQLQDHiA1koqphd4+89V3wdpGriolCmBqkjtCfDqYX15
QsJ/O40m4CkI5wjuPMzVWUmQ3c2d07lmF9jOrkASj944Eeqss9cx+pzSj8vCllYPOSK8FpG7NREJ
PF291gYHmIfkVFDPN7Eb5NmN2SqukkURaC8tAguoA5ZZWNGe28j7OuuDOLXQu2WPDiS+V23+Yh6u
A9Q76hwEq5k0D7SBQuTa6gIEliy+tnTf9hT7sjQPoKoAR4EWiKzRqQgSawOqU6HPefXaIWVQkGcw
916expKWIV8BkwzkHj2Lj6ZNr+fAdI+wxtmdW1lPtLS31dCAcdK7vSzq3GuFBwmOOVEz40KfJYOW
ZC4qNqycBx7q2112OyYbYJfW5viaNp7iRbG0dMeyhMofnVG0te1GpNp4YI1vnvcFnXX8Onm9PJ/l
pRNKhsAvWK/ENxzJaOLM4CFyG0HEv+nJlqd31bzyiGImKini9yMpth6huVgHKZbGd0ihrGOzXrvG
E2kVqXxhtmQrAM4MZEnACgNvU9qeMepp3JgtDyhK5sDzBuLo3eUFW9yUIwnSpti8ollKGx405g9e
It1yW9utYrkWPFnk3eAZocOFOJaOtF7gGGy8fCoghL/H0xdm3IHSbWPR3J8ASO7ZR8c+kNdZacZd
Yzw0vYpKU2YqgiuND0DyD0050bb6rIbTi5DhQxuaEYT31cfgmndpoR+yqn6eUdBqzg6KWcx7W0QY
HZ1vZ6f5enmV/5cPAHsHQSUpOhRJF0dlEzqMBjTGa/aF8VsfhnUDeJF2S/p3L9301U2nP1jm1aF2
Me1/pUr2EHy8U8scSJ3sykeRn1avp+R7ZCuMyNJxOBYjeXZ1mvd2OjljUHsfTvG1KrdVdjeq2MSX
zsKxFPH70aEzptKOiZBCUVUMwh8/vg48+R8lAQOmaIwFFnTZFjZsLqMUfcaCtkmrFeHtOprznUa9
TUKir5obvV9WiqUrHqXMf+4REMjKtsqEnZpQFjsGIdj/DPQ8ZiUoRm710VgbGRXdPy7LW1xAQS7l
IJOP1IukDZSZ6C0VRTyoPtLwzXIULpi4+WRbBYj2P8NLWpAnoeENJYYngE/28dqN1jHov5BS8rvG
Z3RYE1Ub7HPFs9FpDw8uHG/v/NVlNnGC8G1UBlb5RkfDt9JNEpmrKvly7cqJcAjawCFOZSHRJ6me
1g9FDyreIih9BzhqqsRSCzt+unYYHLkwsLLDszjryzXHRsHTeSqCeEv1jfObTsiHbfKrbb2QgtAO
wlz4T37Oo/UFKGXRNjXIUODnm3XsX9lcFkfoRIL8oC+zAal9IUH3tujwnNqrqzcCLzuQ14v2tYhP
SRsRt2bbV3TGOqFEa2WqiMQWtwH3LOCLAggsw0RmZs9jbI4Y3p18luh+NnzVtLVO1yXeSJencn7x
ClZO5HNRbeCi/lryVPiYu6YdZ0WgjQcXr4li47mKe/fcwACJiVSQaF+D9JocNQDHo5vFwwhsVpKt
9f6unT9st8Ijot+gv4VGyu3lKS0t35E8OYqQOj2veN6WQW0Mvp5TINCTg8Wo7pOK3UQFUzkWS2to
i2pNeMO42eWQQuek1C4sUgQpSd4NnsJNSldTThXzOjeciMEhAobaEBB+OXJHZitFIVWfuDj+6Cx4
O8WqeOLiNPCegBeOTOhZ3akGfjSPjVoRgPzep6P7Sy/SwufhOCkUYsERw0xMvMZR/41/yHWhJjdg
AuK0xBUHJrbqVqtvi3nyicM3pnbjOLcte517HR9Rgp/qOS8212vIsXzZ27SSvi9myHey6rOx9AcW
poDdmO4WfNcvVkEVyJallUVmGSBIZOVR7ywukGOfIQ1Tr52iNojzVeE2cLKmmzr9C/U4FiKOxZGQ
uc/6NuEQUhAwhvnh/vKaLWgfdALkIIihwOLJNq+dzB6JaNYEtp8gU6WyQ4vDY3BDBLXAVi2W8Ojr
Y5o3c1hMVUBgsNvhvVS4vovji07ggFUBYiTzkzZamPK0wfhh9YXtyJVAV3HjIGyJ698E4QA6i0qf
H6LOHHjttAooWr86pNlkzvOgMmxLc8CFACgkYhfwnWTXZqzaGsGyKkijz25I/I4rwMgqAeL3o00g
Q2sP8J6qwHDea+s31Q+XdUjoueRfiBvtnwlIq5S2aBJid2MVTCz0B3vHwzW170n1cVnMwgXg6ugI
hR6siL/gEX46jXJkQ9nNdglkY4Ma4MYCF1sRB0gvvoeD96FFneJsLJxvXJ0AEpI/lBbyDed4Vpl3
nl4G9lBOCFkj1VNH7r1GwRBweWpLO4SMKwJXIAgAdlOyXFNZ1WnBjTpI+vX0WqjYWJaGR3mGYFd3
EHCR4740zHLmOTglUaVXKKdj4EnpY1XFjkqKZA6LeBpCL4GalUS7y0brsepV+JAFEWAyQioEXiww
w0QyhpYT6vEQGV1AvvH2DmRYV2/DyfDSNsw1DEycYPjeWccvM9n9xfDIhIDHS+Ag5aQ3ulggrFNj
+Oib1X81lT0IFvQVdzhcMXCwAGknG0PwZ2l1POV9QDSRzkvxyFu7KvzW0hYAt406VphEZMDJ6Sl0
E6IN9ch6FH9Uq2wTJq3CC1+wJsjfIpaPyIKITUubUJYJi3s77ILJuefVXcLvp2zVqZpUL60VcDeI
5oIZC2Bb8d48som0A8I21bBW4HUCycSv1vgFgoHrjzU2+x8hnmSxBgBaSmfAWrX2R42+RYrLb2EO
1AC7BNJ2aFID5qDTOXCzjJue6G2ghbvUWDVzcFlfVeOL34/WSK+Ix0ob41fdnUZfR3M1VwoTu2DT
8ahHvRIQco5oMHEqwojhv3Mv64IWO9zo09oyPtpiz4t91L9fns2C4lKKpDbQp4KITI52krbRe15U
TfCh0yCfFGt1PjrABqhYAlYGnNRnIbi+pXZnJMQKAGlub8JO4WouDA/3DJFUA76OwJucrpM+G3YV
F9yEBY/8pkl9VcfmRQG4GhzXsfHKkjMoPdFcjlwTACbRr7sh/nnt2jvIOGJwlMEQ7IG0zflQd7qe
DnYwPebtU1gpHJCFjxc4JRB04b7GG0pSVMvM3bEGxDigubE1i/mL7l7J8QgrgbJDvHZNeIII8srh
u7Sw28QqdKAGUSZsr8DjGjY3dq/w1M5PHN5/CCAjBw8ZZxxXUxJ3hPWjHnhdtMmdTeqSbeGomJ7P
LSyk4ALFUhGYJ7kctbZq0ClptQEQy+iDAlmbNtUUEEsR8VwUgzcnGNpdF56tZP3KyHEnGs1GUOrF
DbHxEpyj/AkxVuIzL9lcrWEIRyAaAT9Hx3NAujU8LwIrdthqgesXzXscfrk8/MLG/OkbLGIBaNX2
JwJ/ZAqTMfZqva68IBm6tz4LIcT0qa69XRazoMgnYozTY57ktjUxt/YCZpS+jua1XLEnCwIcZEkQ
AxR9xc6Sf6hFoeBzxkG0mh8G+kMrvl+s8ulLACcEoL4/UTS8ZcQyHi1TCN5upygNO2D5j6jbVh+k
fODGlszbhP++eqmw30AhGwTZ47Ossu61bZLVJpBYGxLdpePN9cODgx821/oTsZfcnNk243kgmhMU
BohJbzpVtHRpI47Hl1I2XkLSieiJG+iHJsx8lAUrfI+F0we3BsErYMhEV0NpKwba0sItI/T+zkp/
RMfXDOwGdcVWWn79UgG8BZ8WfdgQJ5epNNJMY+1U1SRo79LhJZwUaaaFlToZXlqpwajBCZ+1JMh8
N/RTVTM01fDSkavMpCGMY/jEXoPgNWkVWBixztKRQPddgAZAXQjwjex21Glvz2mUzgHr973zYmXf
eHq9cUI5EqLK8PxFkF/a6kmrhlorG0COwarXoqDKne4srtiGxXngTQFvE62lzhgeY4tks5OnetAZ
4CrnAUfNrzu8Xj51i0Jch+D+A1jkrKK1Mj0w1jchCSr2PNu/wqFYoW72b2RQIA4BaROQvVMb1afo
uo5kHwDzxl2UdSiAfB6N7vrTJ+IUaEmBVAgOhrQlnNVhGmYpCUjxuzQewvg21IC4ers8lQXdPZEi
bMCRuSWTazVlHZPAtH+VBDRz28vjL5hzCkwNOrmDtFIE+U/Hj/MU4PC8IABRo4P0F629pezWnGa/
s2u/UNUfLc0GFeUIgAiQ41kafYwy6mZ9ToJwsMH6SN+nXqXEC5lyMC+IWiAXuesFJqYB6d2aNSQw
yPS9GY1Nz0DFP4fVTY4kdmzXNx63Nk7pbAxUpzW4zRSKsaDhKGIQlAB4I4jWfadLWo8TmLIsOgeN
9mZPj2Z8mw+3l3dtaR2RTUC4H4ViYu9ORaAHRKUVkTEHTuo+mEP3FNJB8ZZauFwAeEDESuQrzmHW
eqg7UZMLEfV3g4Fphhb+OKEPwfVgJRAoIH4MnJLwvOX3YYddsKt6hPEnJYjuC9fyycTBmmcmq6ri
1xtSQZslnimIC5zVDntJgVdG7eAmAzm2PSCAkhzCJF5f3p/zNy8gAEdSpBvHKxPNbgybBEyzHxn6
hXQFyNaHTy3pdg5RmIhzffvjegP1ibaUCGYLZTkyEV3TRE3C4zlI+wqZch1tRdnG0D4uT2lRClgu
AFu1cM/Jud8wBusYy90p0EO0BaPx/AI6fAeNNyPFLfSHwPT0OsV8/pV0lgMmyVShWg+SdMNn7BC6
75T9tpPXtmU+6VHPF/8fwhTn+o4yD5AYw2Tg71lZQZ9pxMpHYwrGHJX0mxrF/Bloa1fXr6KoXRCm
Fm8M+ZEfGg5H7RvHqUoaYLEmPPRfaPrjspBz64CpHAmRrIPd123VsGkOtJ7czc34YF9LCCQiav+5
XBHQAVhd1oZkTPvZae0pQOk/m5+16bkfdlfPArkAguob9CVBXaXYsCO1njNUWbVpW+6fvcby8RBR
mOmFVXLxsEBUCnhvGFJplWirAW9M43JvhwWa/2T+9fVJSCrrQJLifhUYSSkiYjR2yvAKLvbo+DYV
21hx7Je+/2h4OUqbhTWsqYvhY+MtmreOqgvW4vgobgYkR9wCMlQ54U2ip57O9jPYfw3kdEuF27wk
AADlP/VbCKe58vpELG+miLF9hnbBH2V59TsYAA8Qy1HEHhGwk4G2Mykq1+OkRqdGa4X6cFKo6hnP
fSdIQHteDyEjvLXlW7iwuN7ppV7v7X4VE7+k96nuE/ZQpIDBKlza88WCLOD+RGpHd8/uLRPNZqqS
dA1wzw/VBJIJFfvukgBAupCeAhYKtWGSI2jEgPrFs13vYzQrYg7zYxWC+/xSRF0C3DLUuAA9huDX
6YHuO62YCZvr/bqlT5Su+37l+PqVVPuwTJAi6CjAQIDQgYxQYMRN2mik1d5iZB3OdIVL41rDdCpB
qMWRYeJejiwPh4S8L1ZjQtajCm56fhdBAgpcwLYm4syG2KsjCZS5dlZSUu3r7I6VgKTdtP1dN26u
ngfSCggRIt6MkBqRDGw0Acs645jv267aoqtNYaseFws6he0AWY0gRcXGSybWjdOY08ir92byVpQv
7dVeMBoloE0fBS8PAueyBdfCctbzJGH7KXzhKdoHX22gML7gLYJCIeQoky9VqAZyaR7m+y6u16Ft
+p2qi/PCRhs2eikQQOrETkiHTrdBljJ1Tr7vrW2lPTrNHc3WuYouZUGKwK7YOHcCJ0aFa3ekTqGj
57k3DsVe87Pm16+M/lAZj0UJ6ECK8AQoA2ANTyU4fVXWpOLYCfOu8j7j5BU1/ig5vLmssQsGV8Q/
BAYRbTQQ5TwVkyEKze0OV55mZw/paK+10VrXHd1ygiJsv24/Lstb0N8TedLC5XEdDmiiWuyHeNo4
VrchqkIAMcKprwsEHw46ImuIQqLq9HRGA0lnnnG32If11gtj3/L82rrakULCGOgZNFEFZTCU4FQG
qNziogj1ct9P3wzj16wq9F6aA5A5FOYK7SjgFp6Or+eu2+eeUezdg9n5tLlP8uDyPixKgClEpBMu
DZiGTiXk6Tjz1qrh6qD2x0uSFbVLf05VudwlLRYW93/EmNJC1RmqqRobYkq2sdAfKz2gAEhXvACW
dAq5e2TXkcdH4FkSAsq9ykNPm2Jf01/s0KsqsRaHR3oMbzScedyDp0vV5IMLjAOBQlF4JOhNCH43
xf238ECDQqHeHqornu1y5IsYtea1qV7sPYJGSf2N7YXrqPqVpumGaZMfI/szVsSveKVYuyU9EDWy
sAFLPEleHhdNO9tsX82/TPqm11+M6fdlVVtwUmDv4cwBNgCUo0xMacVJH7ERXq/D6EovzW9ulO1m
u/jp1YZPo+v5XDzQ4oHIiLg68Byy4bQ6PHDaNmT7AdWsZoVebLW+MelfrJsoBxPhIoSQZcK0Ej0P
8qmGlHp48NzdwNeGqj566ewIGmew+aIVPULIp3rHo1xL3Rp3TM/ugezYJDXz2/GpHVXglIUNQpwI
b3RQVOPSt6SrZjSsAmjHKd53jH8Mhb6GK+iTSEOb+2HDR/f9an1AGBHAT7gYeLXL3VZo3ZkT+pTk
e8oCAn1L3yo0b5rwPwlfL4taOLrAINuIjOLZKIzD6RJmnMFBHmw4A+674w/G9ZcZSkXAAYYaIngB
shKE0xw2HbZln78m/apX0fgvxF0RKYRyAbcHmjdb9paicsbONHCLU+d75K4YT3deh/Z+w7Yju4hu
wzbdlMVTCHrfy+u2oHongsXvR+5N47ggRjXDas+18bFzxrXLzYeShbegaFEcJJl+UbwuIMsF6RwC
vHBtzVNZpIxzUDDBMzfBMxal6OT1aA2PafWV9XTjeJ8OfTWTah063apXHbEF7wehWALdgF0nsE6n
slHRGemN41X7yvrZNffUfEAZxsaddmF9E42zaqoL6gh/QVgMPM3ts17vTU15FfGx2kfly8TbVeVx
BGarVZSxVW7/cqIbq960qHNAnxO/ql+ouSnp18tb+wdzIflHiKPC4ItgunkeZ6pqN7OMsdnbpLtt
6r71kaFah3GyNSLz1WTGtm/ND6TGUH/KfGaSzaC1W7Awv7CpYwi7Fms9AXNfY5aflz/tzA7hiSwq
nsVuoCpZbkwXgZk1nkNSH0b+DGSMP+nbptlY8Y5EV0eqIEC0dhQ0PQJFJRkG9G4e+6bpq4OJ5tS7
KlKRii5NBW8ckcZCXPeMM8CZtMmIvQ7j635pTGteNOv2R1t/xuX3y4t2plNiqQjea6IcAqh8yXjn
WdqZvLCag7NCOyQWby8Pf3ZC8FwDLyi2BcdU5P5OT4hdGJM+N85wsM3fWXFI+A5d8EZtH9rgH7IU
N8PCXEAQaaMcE3QReEKLVT0yO0avjY3plM2haG40cqe/XJ7L0vB4OFsens2AcchZpJZl4WDlcXNo
zN/Rxix+Xz88UkfAVCFPRUELevr1InbvZY7RHFCs/aNTORxLH388urQ2Vc+c3k3M5lCzz5VjKiJ7
Z24g4gnHo0s+rpV20WB5+PZv6bTXvo39l+vXBvEjGBwLjC9nmV2tHfMBiar6kBdfu6Jd9bp1taKK
Mma8AhBYRZBYznmVoJPR9ASbG9NHzuE2Ow+j9dN076f5RmuvftfAS8KlDDwYXpkIk0jHQrNwMXpl
2hzGGAE3hvbexdZ230JVNeX5rkMOoHOioQfCJrLvDKwLLYeobw56simTzXhtOEZM42h4If7owHFC
8rbIMXzfPiTVW341AZcY3/nDdo7I/xlTeGWh+28UYnzSeWteRs91zVa6zlbEK1aZqWpEcK7FAO3A
g0B4GkIRNTmdTk7bzo1mPh6Aa/T18VfkfnFGBd/nwo4IUky4/hQPDGBwT2WMc5TBrUz5YXTHtV02
a+NqI4gUMZxxMI1gfMRdTwVEYZvHTtKPUGS/jcHyff34SAuDjFI8W0CWIU0AS1dPHsnsQ7dtaQW8
3NUYKgMlP0DU4LQ7BHyX0i7MLMsnEC/bB5p9s9NDwrYm2apqGha2GmcPBx1vclRIyZ4boO4T/JvE
OrR7ECWvO3Shiq/mC8REjmVIcYWhcztoG2QkibFOxi9oRqLws89vV0gAoBBZORHTlZ94Vol2U4kO
CVW8ZuYTLpZtXvwi062GFt9EBXFYWDO8tlBwhMoywVMnfj867aQfSsBSTOPgzeQmI2swlGldtLts
6cUtd+Je4rUK4hJBJyOgpbJljOKKFUbmkYOu/+JGthp5uOJDgjBGv7paEq4U8XYQb6MzcPGYAHSC
WMp06CaDan49NsO9EbrGt2xM6BruV3i1/4BaOWBD4LuLXqFyyZk3hxMuuM46xO2mHTadqnT2TzRM
Wjv4igZ8W6QHxdk53aDGdENeloV50GlnbyLNzlcsyT28Cpr2cWZzhP7urALhtBdX0Vrj+nhrjZbr
d2hfcj+j99NtVbBkr4tGL9HYJDu8T92nEJQTDyabiLabHKd/1kmXPZn8G0jFgMt1bjLd7rY5icZN
0SAQmJDKLfzQTttnMrvRhttE+97mmb5PU0dFQLagLYJuHuBXRANEx4rTGVOwLRBnbsyDB74Fmr9O
hoFmUrupU1jt81emSF5BFGAW8GehN6eCeIZwa59Y5mFAUyxzfOmBuLC871Prgd8h8iP+0Pc7g906
9ZoBwnJZU/GAWbg2BB5TlBiBxPGMRbVu+jkcQ8c8AA3yxaho9VhEJL/hiYXGvOhoug/Lrn7uHYOt
oMPmrjEm8ASPKHD06cw4W1FOJmOVUqfecZvlD3XXfW899zvJgO+s7Jx2G51F7if6Aydvs1OimMmN
kQ5eWWYYQk3MH46F0i9g7MzbOivcxKeUp+u00arN2BfajjYO38e853ttos4nOnQ4td/nrrbt9EpH
ZVT0u6rjregz4ycJ1qiutQyj681qiNCTaaZcv03C9HuqZfG26pzGp1aWb009rn9lXO8fOGgy7wuv
Q0C+MZJvcYFCHD+eJgO2u4OPkEfWdm5Q8L+qY3QYYB1arsZu8gF1RudncEocdG/8ko9tuZ7dOXtn
1C3RCUAftpi+uYXh4av/R9qX7cata9t+EQGqp14lVeO+7CrbcV6ExHEoqiPVkZK+/o7yObg7lgsu
eJ8AC3kIlliiyMnJOUejrXTeirKgERusYqVSgvSvLx4hqMOvu4nQlTOQ3/PkwrhM97OdRQFn1V8y
jfCW8BGn3EL5t2qyHlNDi8cWYthbS7V2zLwhKGEJOftWkoHo5qyGKLea56Howx8G3d1uxaqcbiw1
/Coa/WyF9QiX6sm+YiEmPapDyuO2V+NLrmSAjyO9GcTkqnqclEQdwCZhejE5ThdXdu7uAgHvzojB
TbVM6tph9+4Au/meZFWcNhUQO4XV8l3gyOlVUP2mWg7LeNX9rGfUiKPMIdyKXJqhw1Zq9mRU+TR2
7Nme5ymLQGWk931QqAjIVMi9E5hc0blmKqo0h66lH46yjQdC6j8+Az6t5CmPdZfWDwL1yq0btgdw
Ln561njP6zyzE9ONK9HRt94ybZRKf7wLu9n0SccGT950RA4b09Z/S8SqdA1SC6QuOu0dfKGbIU4V
FBESq3cgKsw161jMxknsgRv6Ufs9rLck8UeUB81D0YqfVhPcT3mvughW3T+MpV7HrEHwLzI3rgso
0BiPmzh1RQDDiIytO+W3FyEZfLgoCFWvSpVnVULBubyC8aZoIuU00F3hjoqoSPXK93OxkTlcRrXX
q8QCKf6vKkZ1URTVYzkhVFBZuKta8uehI86TX9vyYpq6P43fdzryFa8vVTmReOi9nwN35iAhgdOx
bSVm6w+CTxrJth1jZHj9yoa+dXuPcAxNwQbCZZUZDERDC4lcX4ik5CjMoJf5VFkghGyhC8wzSB0U
g3uXUqBr5q6do8brZTKmToFTNvSToBR//bypk6DLMYJkXglFr6Yu10DVzFhKnh3Zhl7nk0NrmGu4
TXPRTZUbQebQiv0cDr41b6CeV0oYJ1iQnaMgT8Uor/YJnYp7O0Og7t3xN6SUm41fVjw2qevFod04
9tpk6PnG3cT+ODPpqmtTtDcFfB5ualPnNpZG+2hX1fWUk/sykIpsZo0TK+5cqqGgKg7pWL5YLEfg
McJzZxgYmh8KCmXmsmUCZtO6RVgb6kJbEYFhX1TleZZGRcCbG+VQUO2KsDCPNa24ueg9wrfGU3w/
QTqEgCc3KNxBvDoqCHc2OM35RdNXtVjlBAaQGyzVu6Klmz6FV/JgFz8CCrEH5Idt4uMXxF2gZJwV
ZBgizm1xY7Mx27VjWiRGa92sJs9cGdpg99VCUZXU48hebWSQ6zFL6WvarodyrUFbWNEUprJHeYK7
MXftFIA1n0PMmbLbVtiVSArptc+sdaYDuuS/IYdOr6pe7+oSX4NYLv0BxB4zkSW6LA6LoOGRckGC
z2AqG82mHOMSoLhr7rFyXXp0/DX0bbpxNKseKRkf5zp/AatMXTC78a7t0neuWSPLNbYzibWn0whn
aB/lhIoEbYMUCgf1tJ6BHrwmRUrqK8fXeozKav4NCa2cbBx0d+w/TRcwKEr2rp0UZjTJgGgflZnr
J+igu8ngNw2web0307j0ZRgZ44aRw8pX3TgmLolGcK1BfbqA241V3RRHsZnroQJObQJ4o0vakrgS
2vxeFq5kBb2P3qY4iGwfBrf9CJVEoWBF0G2dYXqRU8kSv4IqgLLn6orP7XVnsj7qdQl0qlX+DpFA
Qa8qu+uD2U463Torz4MTBTWIrJ7RbtS5irzg4Pg7uULQuJdySJg9tZhhjdtPVA9UKbx6KqxNgPOv
SOYSTvWbaaorrNOMy8ideyeL+0GUUVaHIOZ68pFOjVJwbUKV2elTOI3RZpsHJJ5LkL/hpgt5VPxE
6lRYVaVxNpI49kpkNovFwPIbZyyqqBzKjfLSKLXwXXqNH4ajetgDoU93dsvrGKx1bFJXNxCWySFY
HjVlXz9Babdcq4naK08UsIbXabf3xxEKoKlq7g0wIVsHsvjXAA/zTTnOWcR683fCVMY4cVXM0B3e
+VC+2BxL6kkF86aV4xo94COk5qUpoe1HrXwH9Fa6qknevyAOmpeymKYEIVpeSpZ1D0xVEsEhcJs4
DUxxa5fT/ENkpXRuyGCZn1DrhiV22zoxYMXYb72VvrRt9Wp1vrf2ERQiWgg71qOdxooMxYXfYTrC
YPjjOv0DNRaSK7cBHIqwPVO5s2ZD5rexGAEBcdCvQ9HST7eW03ZJqjIZQ2tVxG4a2tcTvB8j7tfd
BcJwHdU5k6tCtMEBZ1lza5xiuPQKiM0UNnbHYMsgjyuUIjamcIdNahfmKgxTHrFsZDYub/0cwVO4
uQH53n1xdP7c2yx7Mn0uI29kzVWJGBLZeQ6qYofESQUNds6IbG7H5iZUK6JHJ+K5U//pehok+K04
0LuurGBGT//wEv3uRCt6cPuxG7fE10V/p10re+1spDLaaS/b0L7v3UpcQx41RIO/CediY8GspI1n
2V5TETwUvimwlK0y8r32hbN+p/JGbklYidgusg3yNeaN0Igd1wi0m7Yb9EXhEzexyOhfQD6wjwHM
b6KWaluvhYRyX2vNR6wejmxnqrrYrqGdMHjVLZ8dvkrdrF2NxNL4P7ok5L/aLqjioSHtCksEEki+
kwilYCgbsnmD4/avM1m/jTJrSIrU4FGgCVaEGzdnSZN6f7hT02guUtBRQGaNglaA7ZRXqFWLLApz
g5fwVR+j3jHfKC32ymRvoAGX61EVHdqB3bNTNCIubf9lnjxxWfTenXFs6KQx9beSNbvNOR3+gKdF
rwVLh8PM0nRjlTXELYjJH2vey1WV0mnLlW/C1eSWNL+BgUUTkSrkVxRTDp1gUPJZYCTupO3g9ZEj
CVKvAjSYVWgm4K8ZjjOvHiSSNwKjnw5n5Q814ayLaONkexcqylNMROP8GkzQvthF9xNyxL8M99O4
mrMOaVsOHx1zSCc5PjRtj6wvQ3i5pl2vVVIWfknjPDdjGzMcSH9GNrMNFNn1L6QMbYJSphdVrkAX
Me/bZpVx0qy8FObnYWHnVxB3aO/sytBd1/ti3fjKw0fwiyLOeVeFkRJT+lj0CnDW1O7K4LofAmlH
3NXznPCA2Gti079p1uu70q4fW9+vVgi7uDBQ0Wyt2k+hAyQBltOk4r9EV/fIUFu/xex0YbaRCEex
ASLmp0taeYVLAwTsZpKN5rp2q8Y+lHDUrreQshVq7SOzhYJ9Cr/YsimSQmQHdJv/yAI5nvTy2PGG
CfFuwG0inP/CgrVHCIf1mAjw6wt8/lVVsOIZaER2PSs7X405SAATdvO+92fk77Lpfwrb6/HYflda
TYi8PuhxAZqGuO6ayl3JsoLWYp1ZBwA2WL+xplzkSPpqzclVEUJMusTJTewBqSlaaf3QNEgY53rN
DQU3bCD+i8YHeknL0OM3Xo8+SwD05ZaKUboXSlu3aONriHJqR8aVO9BtmXvOsMpYi6Inn9A9BHvB
vW18wUDNK1/t3EMyC93JWysUBsmgyS41B7osslCdfSKD5BfCSblJlA3BFlL7EAkDE0Zehk2FcKPK
Insefc4iOKlhHoBKg46ckqDgwJx5Fdr0l+/NBQUZAwmwO7Kd6jsVdW3WACM8i7jg+YFak4jztt5X
tH+UaGlduqFCfsfnHuc76+I0q6o7Sas6HlG0eK7hMT6rDIkYHYLYHyj2cyazCwvnxUZYim2gZ2Jj
MzssATK/voSWJ20fQOyyI+amTX3DTdZUtxBseeh9+hPmWd1wnfLeZfcppVDamulQRjCxfK284UCd
8tFuWg/r1dXPGfXUIys7S0XEnuZn5Q7jrW7aa1ZxH36kYYFVH7KfWszPqCHUWY0zUBG65b5HfuZ1
TiMUksB1EEFjZ2sRmOohhSTSsw+f3I0rZfAbXoYoPLjOPRTLvdU0qSeZDyKuc+yLinVvnWYcu0w+
u2asY2vGXTAbGxkFDfE2jV/WceeA7zWMIT0g733MmCueIdsf/IKAXXY5e1aDA7QLyqgcU3mbSnsc
YlniBluChbQqAV65HiA8RtfWzNMHyeqwTuDMUavt7A4PXe0X5loUR0nW0selLgvBXxxM+mbp6a3o
hyvd5FBB96tfUzDvJcoWBS5MSlc3Q8ZenbR2o6oBlnjVZAOOI0OtATqNDPgyFtQQOWSQPQN2oZf4
4LAcsC/CXgZgjrnNhSfpbzp6v90QZq+yRoD0Kvrb7kDItRGKohk2txFarxVAEGOGOWvS/mkGPiue
mJViB5X6b+POJCq9gMdTG8y4AbUZv+5rPVwqhwxOVBh1nc6cgLjqAWKV29qzkoL7z6MCh8QS024s
/SDB1R5XPSNyBJbw0NL0mShBosAr3c0sShVPs1NuZ8OytczhGTkL0dz7pta4w8PyMIKSWvsTCgx9
ImZk2LifImBnk7wdmYN3MCCeFnOpD8TM5a8CjnI/QHyt9RYCbO1dDqh9ZOPo0bEJ3P0M2bTHBjId
2wCVvTy2M1pcQ1fPe1QFh2mi9tsecE24dUXIF50XBaznxWyPZkhSSYJmDbd5f6OHZu2pmj7jQmyS
CgDAWw2p2FVXyQ60E8f6Vcp+mLaag62PuxPgrRyRAqdgGIU9beKOhfNGjewHpj6NkI+AO8SQqE4z
PcjSNdtC4PYf6C1ugutQ9OElbWHanpepGG77vmjd61AO82rwhH0pOtbGwFm0iWv6J7QMnK1P7Jcw
a8ZolOFjpvFiTuFFfuZdpzndm7RHAl7w16BTL0jJgtWcOeGFad07FQKmMgaF2Sue9f2qbWkZt9S0
ZUworZPGSUXSMtxn+in9HUC/LfZICcFKt9xWpb21G38ryVS1MVLkJgr8edUgsQr9cuu0P5iz7f0u
sibvzR55u+4aZV05WQZILloRbx4qH7+yoMf9u6Z8SPzyqKNc1ne4aj7ZHS9WhdYVMs4uX5sw6CLI
05XXqN3uxdTQl4kIdVVVQVAlJlW/LDKbDeKq2LbZ7N+mrmvuTctTXCkhsUSD/FD182vOpbfR0Gyf
os7J8uscaoaP+TzIX2XnjQdWho81oWUGOKGPilspdFJgW8RFb4UXTUmqJIdCl4TJpnRfUxwij4Ah
aWs75/mrQoZwxUeH3giOiuhoRh1RxJirmSn7rrcqF7WaitBIuyn0mRn5Edpm586ztWlr16xk3otr
Y0NIOgUFMRJD/Zdl5K31pBuFLN8HBYTtFDLlBJT+32laQ1o3BYYunUVwwb3K9y9HCNc9uTPqXR2K
ORcDbl0Rl+7jOLR+kWjeMhZ73Orv3DafoZHhKeQDIclQPq2CaLC0gmB+rh5FzTFmFjzr0NaJLpn1
YIyj3sTQwEonRQSFYMQ8/1A4Fja9g6vtesRV8L71bdwffV+p184poJnbNQ+t1dtQooZqddznmelj
y64PdeGPlzht0dX2G4j4ooK5pvgP5aYGNRn1e+QFgpOvzXA/dHbzAxJKMwQ/22rFWxLeVsHA1/lc
vxUtros5mLZB1KbViLph+BNFgTzmfdU9z4A63vmjzXnMWDrjFZG+XPp2IyjcdNJgbeC0GtMhh9eC
zZ6mrhVvIUqgO+iLPaP47m9ne3JilIRnBJRscldz6j9bqOGVMwKtD2sDaExmxevQ2n08hTnskZWr
c5EYRaaHwumKt+AIxBGpQVAMufOzx+Xzisys+ZMOx2VA3R1+d5eMLVoOcYOKWWKHg4YF7Nwc0hAX
W0uHD7bO0li7MohsR2Jz1pWJSle48YggtO5dyX/lAAE9QNGjf7C6bl7bc3+jfePsAO3Mh8jY4njZ
IIWL5eWMI8IubsWNbq1NLWbUQABjB+xGoUJ1OTtoWbi0mnbgj7Ib18BJbqq8enMMHg99a8I5yWnN
ojIkOkLpGbuJO9DJtgCS8uPGcoozOIVTTThI7hy95ikoTkv0o1KuhVxrcvaBfp6DlXa20ny/wws5
H2B1IOwCJpW76FsWAUO2URUOWtSJlW/5OZr+qV4GkFPH7rGFP0tYoocaloNak7OvyKrzYoufaeyd
eP4RUwFUEwgusFdddMCrgqZh0YVs33u/EVaxEL9ux5z4BP8+f4kQ9rvAoPCG55dKo2a0desLjgrc
14OceQln0ctDdX5iKPswIDeucbSQM23WU48HxAieCsCfghF5/Pd/erk2qj3w1vED4Okv3/g5C4rP
T4f+I+gNQH7BrhdiaR+fzuDMTRwxOHuAIskFq7Zfz82Jrt+Hxy/mBlc61+4yPJ6q6zC40POFmTZB
cQ6kc+4tFvsAFUr0PUjv7Ov5dR4P4vfXb3Hu8Qucg606xYGecPaq36LC7Zz5wicnCf16yG0AG+B7
i28ABbzaF8rDr6drVkSTitw3eU6M99Q7gDFxFPDGtfGTqFWqrKxQOcAg1YhTcpIRvF2/P0tHCZej
HizA/0vOscg7tKShCb13UZMU7qqS36Vxgr357wDBx7Xq53LOVYcBBkdHhiUpPccoODVJoJbAi8UB
iR1jfRyBNNpB5cl290+oo0V+eq49fOr5ELo5erodyR9LFIgJWSEcNfh7g/MQWXxgyJmPcJyDBbDg
CFjCzwf4+LOj71C46KO6fbDX5nbmCfRIzKZ9COvv74gPwyxQhKTKCx4yDKPQOkh4eeZcOLEjbAB2
PbC6wCL55PPTSJRAskwGSJq9m2JMvGrjomXcojDz9Zr9fEAAwwLsCAgDoLGDmfPxg/e+5ehKhbhv
uLO4nrx6jx6Fd6cG7Z4Z6TPxB4A1wFd8bEKwL7CQPw7lHC/eNaPp3rrrAg/SvHC9916V+xgKGRMV
WwNKDWfkID6vN4BYAEMAewUD20t2WTr4kgWjSvcZ55uUkPX919N34vngVIO4cPTjgrbcAmsRTNSU
fqrEoZHmtraqS8c6o/h3boTjSvnn9JNVH3bQdhSHAS2lfkX8b+MiIQ0FYNkRYAZdSrb4KoUHT6TB
KcQhzxER47P8vpO/H2LvPk5YgOWWjLVwUAMtIYi3t2wgAaoN1G3/i0/wzwCLFdylo6umBgMouu4O
1D6zbD//fiRnwGcDbPvuF794PNV96khUB/ag9RUKqsLfjul4Pr4A9HKPafKSCVBYnPTSpGRfBVe1
tTHftr1CAn5cnwCoIdxCtObj+rFJDwMIyysObL6ow0Pur+vp8rtf4OMQi1hYj41HgQEoDh5JQG2q
zmm6nPgE7/xTcNxwfn/aZByqxYVXw3zOpRfVpeTf3gGh5QMnCpArGFSfoGjaZKWpZpIf6tcM6Gb9
/QUEjjlQjwgQiH3BYnaKprKrZgqLg4PioB3J5+9P/r+PX9wgbN36faDx+Kq+YsNNG5z5+cf18fE8
PVLk///PX7oYu+iiFNrF860hVgFasnaE8iS6hbFg54QCPx9GR/lXgL8BHjtqYC322pj7flaGVX0I
/Ec56GiEvdk5ZtLnk/XjGMfF9k88baoOoirATx3IShkR6ZV1LN2svv1RPrzI4lhgfg3if4pBpAPj
tPxqrr99ruEtoEEFoi74cgChLt6i8dKxy+v6gIC+mt3pMi2HzX/xDv8MsfgYpkv9Ok3L+vDUTTdj
/u1jLTyi/IH/tDwcPsuwVJS6HTkaXPuq+N3L2LHPoCBPxAzQz4DNDjFR4K8vPnMpgX8YZervR5qI
CyABvj05Hx6/+MAFAZMVcH9/r8W4hgiYLKYz++7kC0AqFTIkyFuA/P34hUtb+LOeDSaoBb4rgJmN
OTPC8TcudjbQEjjX4CqF0skyF8/TzkLxiQV7064B6vGLdarXX0/Tic0GUw/cJ1DieN/VH19CAsRg
SzR49hC1jd38VpIrxdu4/LZ/AeQgUZ2BiydUG4/Myo/jKECHBaQh2Z7n6iq9rM5mSSei4IcBFkE8
s7OsndCs3Bd/gaLqxdoTcVCCK3pm0y2TZPAt0AyHbhXuwkdY9JIdry037dQYkEMfIB+z0WO1L8nw
FIC6MAwXczglwLagGJttv/5S7yyCf1bDkUgCdDlgw9DCAp59Wemqe+FYPB2dwzSitQ5aZuFGHP3f
x3CenI2AwTRKtfJJ9J55Syt7eDPSD69qZdK/VehXl3VKnxQMMdaVnYYRcWYb3SwN9I1DgCTsmw76
FFOZsYesb+BhNtjZHRR6DSzeIbUfV5faicEyMQ1HG3Z8JKxGe1Z1K3jNhxs0gdXGGhwA4gC6uujQ
q4e1RzECnluFRXkNeF32YELvAFonTb6emOOX/Xdejl7IgBsCrw2H0iOy+uPSKrNBwnIkz+5D/3fo
bXNxqMSl24ZRE3aRCc55ZCw2JaRuMByIEseyKcTRlt+/kwBQctNkMF+9sFrYoD6Nzvfynf8Z4nh0
4JszMIcWm6WwTIOUjfF74PSYta/z73EHjs8PELYwXXD0Pe7KjzNWW9k8hWi17hrgvS33YA/fi+3v
AyAfP1ppomyKquDHAcq6HojdueGuMiu6DvT3Yvv745HQMtRjLcReb7HXLaaCyeJeuCv17bX2/osf
D4IpSo7Q6rc/KQWO1KktKoNwB3cP6T2b6sx1aBFyj78eUo4oWSOsQylreaHPfZI7U2b4fedFaf7q
+LEdRi3/Xsr/aZTF8crDUdSGa35flvUGKJ9fQVt8L0P43yHAO0TSjGLR0i9S01RXULvn9/40bdDM
vGqB1f16b5+eq/8MsdjbFYd21TxiCG5fOiRhXpzVm/5cDeLElj7KcKEwCPkEELEXJeDQ0arRYALv
ytaLJgdiPRfN/usXWSQLx7nCHRUSvCC7Y0csHW4tlvZzC7bxru9jt92iRfb1809MFGwrcINE0oNb
zLJIXlHBiqmn2HHyjRIDTMKl0nZsvilohPfA2oUsjAXWMiaKLbbeWDKPA9cZ7ubXvrgrnwb97d2H
AWBAaYGci2+yFD0HULhuPc7YrubX4qLxv71mjwf3sQKMjiWO0cWCskiHSk1psx2oJNONl198/Rk+
rSRQcFGEeOcQwS5h2S0aPcLSUjT2bpBX7pttriz23diHEcDEBGEcSl9HBs/H0NqSMW3J1Lk71WaJ
2wE4MH+v3uFgHeETgzMJ+VL0dJamD0BvsqzNLXdXlZGuLip2Zqm+P+DDgY0vjG3moK2Dqhy0Dz6+
gqe57upUzbusHBKg5qM82/QjYHDism4mgBFvxbQ39IV7qzbdps2ZJbBUMjm+IML6UV7GghCQvWS2
aXBdWkBR553lPbitnWSpB7mCqxlQIGQyd22bhH9nfmZlfAoAWHe4OOPSjBTYQZnn40sbiyA3hjjK
zq8BSL4q+jMBZhkA3rNDBy0yKD1A0m751bgdIhgH2jkI7+rHRtbXxY+vl/byBd4HcCG3jtc4UYQp
u64PKR2cA9U8AcWq1XbyfxthcWXuqt6y3QyvAGstskn/ixewoeKPBg0O3aPTzMcvkNVonMjOwuNd
shF5tj2TtTknPgGUCyBP4UIugn5Sv3CMQOeENc4BTqaQP0+L4pYHlnq0esl31IPYI/FmmPfJNE9S
iCfGXqG8G8CSAGTQJujWgTN4l8ou/Ieqk/0GlEr7r2/MTTqV1ZbahgHCQfKkyYm6COfO2uQeASMs
GFAUszogqVmn1roHtFaDcAZ4dTbGk4A4QAzIVxepYqB/GngxREOK8DdPSFyBTz2n0H4iBmJ9ozWC
8Hqi4z+UOXGrQU07CiWX4cbtLkn23QQWmwnpGSpREHRGgWURQdLahE7q0nFX2n8sRwAB/vb1UlxS
NI8xAiN4uN0fzyBUfj8uFpsDSMMbMyLMtpHoDbiv8dxHpr8j8w70xRcv91feCAB8x7dfj31y/o4C
RLAE88FDXRxRKNFLKoUad84QPsEr+Ucx+XunPXdtWu7n4xvaSP+hbgvTDyQlH9+wmtBthRTttOsa
qvGhRHtRFuU5hMnxKYtY7yDIorPwLqO7vC2JsCKdzsm0ewcZ9jgV6Rt8U2KPVoDCP3w9cydf6Z/B
jhv0n8qhzwH6qxXHwdIBcFUlAG+cO7uOje5P74NOwDEJQt1n+T5WC/fHkHhY3OGelQB8+uVmaF6U
ZaLWzuJq4lHVrek5C5KT04g0GPKOWJSfuPkarIMC8j7TLhs6OIdp/zCinVX4Mk69YdOV9MwZ+Wkm
geizUfvzQA5GxAwXMwn6LPYXq8ROW39H00WTPnOaHIPth3lcDLBYfQDgeXnYSrEjjh9lBEw62HQm
WvS72s+uOsJuB7ffmcE/c/n6vLHfB0Yai4+I9/tUwW5lTqoSEclh2aaw4BxhVZtOA4ZWy3hW68K+
LLlI+mqdO1fMnKkKf/qOx9HhN4yYgl4PCp8fV+hsWYBDVqXYhfQWHqt+WsRy2vvkMIEi+/VmOD0U
IgjSXNzNlo3VGoU2rdUgdsa/UsAIykTyDcjCnnNmoGPK/+lTIlX834HCBTbEhZ8k6jxK7FLnKrCe
lNTAswM5zsHe+hvIM3v8U/0N5WJM4X+GW0xh46Gx79VYOVMIAZ9pRSuw2+pHX11S508X3FT51jRn
LtPLk305pv3xs3FgypmkHT6bHWwadg2yYtT1N1743cvP4t0WoX9yMpo5dSOQma4Me2rGP1+viXOf
6rjt/wmQbo7mV2PjPdqxXQ3KjpwmWKE3lUwhuWhtmWQtGIFfj/npOFu80+Ik5WBU1HXQix1Qn5lZ
AwhdOcnXQ5xdE4twVTegnogK8+bN813NRMJr775zxGWguqSq8p0CnhZa+FtrPFehOBnIoPiBShoO
BJzXH6e0bqSkRYFtRoC5DeprHqxZvSuyfZprSP7+lufMtE7OJ84BVAePzaXlDRbsfhjcVkLsGLfW
sgp/mSpPLJm+fT2nJ08AIA4gAovKKq5rH99rzHtXsxqRqsxVbMJfKjiTLp8bYLHWlSX17PNC7HpS
PY/Gjyqf//76HU4u93/eYbHcGclNV9UYwvOmyBEPR6oZ100k+3srf3LHc/Cyk2Hin/EWSz0vgpl3
EnPW2Pd1esgAnTLhGjjrM1vq5NS9d+dgdANs0CIEZqnukR9qscuHmAA0zzZfz9vJJfbP8xffntA+
n0KK5w8MjIiHHbgX/8UbOKhjIMGAKDYapB9XV5dVWHZTgDcQ/kqmiQID8/vv8O8Ii3cYJgJ77Inh
VIKsQ4gXcR21qfXD16OcOmTREcI9BLrYgOMtAs88qCDva4JDFgIGYFSuQDImHCqWLuj/39TDx9Xy
iNL+z2CLUCOhb5TbHQbzUZNpxR1hw+rr1zm1sI7KuxD9Apb3U2Wkb1TYlsxH2peHUTVEBLop/7cR
Fp8Ftbe+akZP7A7h/JgHT18//dQGxKXzXW0fkJ1lzpMGWmW8n8WuiyTZgoIQeLgyn6nknIoq8BBF
awCuBBBgWgSu2QW7aZzqbCeqN1UhOEKnSEk46mHHAzHnnOvWnFxjcDhBJwIiaZCY+rhXwoYbsPYw
3oSFlTY/leXGOfshLRcSSi9fT+DJBQBXFSCtkSB/MkmVg3G8sYaWRGP96K+G6c/Xjz/5feByDZvJ
U1CtJnUIdCPweN94KyglJLMbQEgXiiPmzEinPtJR3xvXMUB9kQJ/nLRmslt7oMgIwKaLO5PHObmB
gYRqTcype5tl38R3v29OF7V9QCXgSGgvJR+HiemmSWuxk6DCR+A4fz1z9skXOhYr0adHDW4prRrK
Mk0rCdWDfBpoMjWlvSr5bEUIsXrljGZOlABOxtD82XJm+VNDeARueGmzKmfw6iuu59iAGrYxXW5W
RDKwhS1QY4mazJ3wFbReOHhQaWj9ceUkQUBUKiHF2EUdCcc1bFZpUpKBvWiVzmfKOYvzBrKMRyU4
/IViC8S4l/3IxoAfTmCafDuAAF/T29b96c7nXDIWidr7ICHK/mjqYQ4BL/+4IljuKZSm5HR7VJnC
yUZRG2uP5FtsdXOZ9ZI8F67LHxy/aq5cos4mwqf2FiiR6Oge4e2fmCoq7wfP56JAXzHb2rQGB9VA
/+vrdbKYyv9Zhv8MsjiQ5FiSZi6xTBD/miKPGCSWjHMmAp57k8VBNB21DVJcw3YEshJrYMC+foeT
j8cFD75OuFN+klN06nCA7kpb7CAz213SxlOQYSP5mfzzVCxCExaZ9Dv8ZZmCuFPr8rHmxa6h+SUt
CYQL6pWdwuJauf/NR2HQVYSJ9ntP/OPSCxg4817m5Tvqqmk7+qXciCYNIhqocyKn4fEA/X+knddu
3ErXbZ+IADNZtwydJHW3JMuyfUM4iTlnPv0/6H1x5Jaghr+DDfjG26xmseJac81xeRtfKxyIP1NX
hMnb321hPWGmuNNk54iSHM9YmOf5ZGknQ18NyTBmsKl3xg0sHwMqbZeAOlLMuL7Q1V/luStcmWo4
r83rYY+tg87YGRZHNipMHGTRHNlzG0+TJfwyqFf7ksVlehM3zXwgjtpgs2BZP4MZQytHX8tgsXr5
Kg/4doiJglMCO7pPzMx2ZL2372x1jNwlsq1zzqnGNefyC3qL6aGRi2WLicAXAlDfZ2yeHpQwjSiL
1sXNbJup3wW6l0NGO1hz+gMPm3DbLcmwU3Ts6Yp5UR1TnR4HUli7QevV28nCnqaTY8NZMv2IfMXc
jSXq9o4CB8fKMA/HieerLOZvkU7NYxwWyyZKP+dUrS735dkQTgdSYYjnTdpQtr4UixMFCUIYnSJD
J8VmIBpmtwwNN6CgdIDQs61Ennt129Yk3jXdIyiJkkDLSrdVO/tgd6xydaWOG8zX6v9lARDksDko
aibUtYu52ZdUUKYDV94lWU+kubvoz+VwZcF+70jyupF1s3oVRyj7DHONMErOoSq7CII/q5nwl3z2
kBxs+OJX5o/y3qqGCJuoK0o4smcX7WWYiJhd1iXnRO0GLK2C8SwiqdwjcApuSga1q0Tz5OPvIW4U
/Bke25rQvlvJE8mTLDY3Wp1kh4kQwbYLM+1KdOjdX4dAmZsYkT0kL3/3hqnhUzeLOjlTvutmcunF
srUN06ePV8WL/evPyg6nijsGM5v6n/VXvOrzjIxpouM8do51LBecvBo/cTT8mdm4NDSdbp7CHEYj
VNf41jSLfwRbrrunYhF1I4y/sgIvk2dMvtYOxrA79max6635sUEvONp4GH38lu+t/Ugl1vckRPsm
gV5ldqp3ELPOyvxMeXhwpRPfO0W9evxltWWmRLqxRDx+jg/1dAiMjWVshsrX4p9F/D8MC5T7guQH
g41t/+8P1k4lrh5Dnp2pPzmHVnhnzpHfZ9foAe/tY6hXVt/9P7P+csInEOJ70WVnDWsVs/hRdLoX
lcZGukbn+pNVu9xaXrd0MQtNOckDY+xpyQxPSY+2BJXXPhgb18BQRVcTL6U8VrTjTrMWfxTdEe+H
Z5MkpDZXuy7L4Xnhzzhe28nfm3/Qz0iPUEa06mv+7uhIlVvsTMfs3Fg/df2b6H8b1e+Ph+V7C97r
Ji6OVYWm4JWWzBnYie9d+xiKk1ptgvQhzMSVCXDtZS46GdtRHDNqXsbQZ4fauG56asU/uhX/WUts
RDaErVd13mWKESOccsmKNjvLhM2DaXAtIjwYG+AFeuXe8t6q9bqldb6/WrUkU27ioKSlsddlF/ey
xk3iRTuoQRJvAo39KS7xPQ0rdkd57q+Vdrzz3SgK5zwMlIKA6eWL5kFQUXeTr7cmalaNHCelINkH
hbGrE/O50CX/43GivH1fHHWJBkMYxp2ZlfLv9w00ES8C49JjHKpOkU43ZvQsWcomaY+CGrog99vo
Sy0otKpfRn3E4PhQNT9tDZdlxeGDkaSPTwpmKx//rrfrHidBEwLhWtcnyJz//bOonpKorwtmKuCe
h7TyzfrLHGtOYP1eWv1QiYePm3vb7XT3ep9DZoqH8OWOONVmKkm6PB+r+GHMf9T51wy8eK6knqx8
/7ipdzr8dVPGZfZJtpvSnJf5mOaBI+KNSCgCyx3beurDM3rEqd583ODbHYpiJHRLqE9h7anqxXqr
ZJKKTVK0HHNtkwxedGXXePfxHHRxNCBv9ya6hE2hNs9GthybMPNK5UULHj/+/W/lT9w/8askj0wK
knDFxb6UlUZNTFaaj/100jtM6tS9ND839jHFhB/Vl/47G+9nvOE+bvfdF/t/zf7J4bxaCSpso4wq
TZZjieGseIhQ137cwNuNEOETki54RojW3qimh9jIoirJk1PaYTRd38RxQNB3KzWfP25H+bNz/70R
/t3SxRptmnMf4UeVnIICX1FNSfExGuUfWtjYT7kQ3AqW0vzS2Fayz7NK3+PeUXm9JkXfimBpflhW
jUsh7ruuPKH66cwkOXd89k0ut5+5KRpHBACLi5OI6adJbD1hefwr7S0wxPFiBD8XIc9uZEztxs7q
/osWW5+SvlTdqjWLbWjow6dcmZLJDxMRnzAhU19ilMDtzuQ6cIOtX/0kDU3tUuQtNvYY2LdxXmHV
l+cN0SCpu49s6XNkpeJ+UqXcF1kpr+6HBIfCIo2OOP01WzK+Ruo0ra75Vl5VtjvE9rAf2tRyLTOS
uGL2VUQlWrh6QfERtCE192kv6fsk1HHHboP+Jo9wMk4Ug3tjPSwH3RzDvV6yDyRLF20lBgyuWbrp
t6hRN0NWq17YqcFZ4VRPWiXP96o+c+rtWowdtTgUmB/J9pexyKVTlDTz6p1qDD9Ge8wO8rKxm/4l
EM13CID4+Uo4C2meFZc5zEmzuWnl4T6SOn2L7r7fJ2Y5+VGJEXEXwf+t23p2h0rvXKsJjFMwVM2x
Jxn41VBj6VeJgccmnpLhEccf6WYR9eLOWmd9q801PRN3+clo5mabmnPCF1aW2cW5KfrW9Ip9X7I/
HlMj/rUY0HnbhbghhUDxJq/q1ldxCtossVG6wgrGA1kfIB9aHuzGSFRcYmPLV9VxdASGaq6ipMle
zagexe16cJtJ/dHjpHajYXjjLYYdeRzMOhxuPDzsnuRYwWp7Sh/kzsqfcOC0H1K1TO6imQh2Scbp
poBGdhqCzN7GQZOjA+kbv1LC6hnD734725mFde5Sbq0sMO4ULcSrv4t6R5GJLcxqW7m9vKRuRubX
UYzMOmRGoX2XZ016UTrOUSLJF29lNO6bPO39oZSLbdzLdPaYS05ij4lPiE7y7bnsNhYmnZ5qtP3e
DErlIGl9s7XCDC+ngNu4NOMvR/XK4OJgqmIIC9Ylzm3jyrp/bXm5WDb1QKqspkmTEyLFjSq+1PFW
hLhEiZ8fLy9/uOiXqwuha5u6u7VK403FehOHU1pM8WnSIvN7bWAiiu2x0R4CzeyZA4Spej2wfQtb
1x0biYnPsiq8yqybg6VgBzjlqYSP8DdijK7RCeluahKc/PuvlS5TQW51fh/HizMuHUqpXB5/2C0j
RsVPs+1GFYsrVXVredRPBTelrd1xs05W0+mkz1uvbrLyrgs67YE8Ub2V1CXYDAEut5O6jOcYo3av
arPnWbTNLjaIjEh6YnlDP4yeKXpzm+RV/6PvsmKTm+LnTAUR03+1IV5i4ZYi0O4gWbZOI+yNavTt
gzwvow8Jo8YyNzUHzA9STNC4qfpN2r3krSZu9AbXTG2W++1g5g2nAKlBiYWHlzsh7EPnIHMTCTDk
sNq4e+liBd/eZBi3QStXuyjNEr/O2viUK32Fb2aE/3AxX4vfX4ye/+7PBulOVO0G3+TijiLx/paY
++5YC9ye+xKvqiDfFCp6Zzzprqi3Ls5EfxpD0WeuOl2yRpenXpGkIl/I4B+t3PDQpN81Y3EOJ1BH
gY17CwHRDTZTv9RSunLaf2ePZ85iVIBAB0XEpbJbictMMgYlOrHK4SkYzRupQBF3ZYJwVr2cH7bO
dY/T0Wrjov19llWDEFP6eYlO6uhpwzk1/CXxSPAnvfdxQ+++zauG1r9/dWIJ4kSCsrI2NJww8XeK
/MrZ9b2jGDE65BWkdZCbXsZ0MGady6iVolOtLcdojp6yfsStMBlflnjEjtMgYqve1aF820bj76qe
nq684Xo6vuhLgiz0pE5ecVXD//2K1jQkep/EwREP3Dl2Iqi429YQ9pOh5lh1l1HomV2b7YbEwIa/
t+rbJs9aHzliex6mOvkaRJFyZ2lG4GfqnLgLzIGnUsE7UAyMgEYJp00QyGLXBPayYYN4UUA+3dUi
a/dhF1YNSh2cwFOjHh4KcBb3UdUFrtLiCDpGEOCoPZI9M7Ymj5A2odpFpNNXSKfzfTAP1j2o5fAl
aOzyUyhzkvq4cy5VRf9NI+4vOjhiro6XMa9UCYyV5tMedfEoSztObE7cFF4gpd5ceLCwmjFkybkS
W724qv3X6qpqRuZGLv5NIjGtMyggcnvMlcrj0DFwOcY3spAI72SG2JZWHm2nILpyLXjnykYZ16p2
XjMUb5gwLUavAwqq+ASH9K4M8LSXAvXzbNUHUWTbMArur/TueuW8GHomKFWUBkQTqXFe//7V7Eqn
Oi8K2WKtqKzy1oy76bYmwuWPRq/6S2EkB3pBHlgrVXHSOkpZ+yWSDkJWrnoeraP8o5+iXvyU3lg6
ZTCj0xRXbpm3B6FVD4s2/XPGidStRRoICcfqsHR5c+yNxBpSIzpZCnQLTtut+VTPJF7Hh4/79r2F
63VDF/eTOq3xDkX9f+rFcwLYBdvd/2FppOQPTYK9Fo5fJs9mTOHx7ekJVSiTIxmyE13LmV1MA0JU
gmKZ1VrJhj73prpeLKJsE5nxuEicIO0FU/DCaSTJIfflmWbmqtfqFt5rEYIGUlkMzt4W9uYzUem4
hcNgZbZ1w8Xful0MefGVohbHqDLZOSEURo9LpxpXuvO9jWBlMREqoWhsjVT9PQKzeUhljDS1o6rU
8zYZNfUppwT8wQIZsRc1Ci+TfMsNDqzVJkzYUqM6FnhRKuHLPw8dUq4oiQgor46Hl2PUnrUx7Gft
WGXZIc7Lw7Uo8jtjU6zoK+yM8IB9Y/ug1kWahnNoHYtbxTgV2T8raBk4rx5/saHlozTFrSaZx244
ZNmOnOfH/fPOUvHX89dz3qtVq4TZqqDys47Ef4vhlyRe2tr/uAn1nU0ZfQKjngnGiicu3gHpna7M
eQz5ycpwPjZjyWqxSu8xf4rN0ap9K9TK+zX+OG/rGGE3+djqIAUoG9smfLAVirr5vpt0sMr7RFKA
JpMIAwRVzF/rmIOVw7GTgL1iXBNAXnzc//YuZg90M0vGM/Pil6ciWUapZu8aZmy6U/MRKcaPj3vn
oonVBYHUJiVWCok2JutlEwms3sic9E+a+iK+h9rnjx+//vPXWwGPpzxMJqS4Vj+8KbTg9GGL3A60
T3jUOTrW1tN0gDT0cSN/8pVvWuEFDJXFZtX0/T2K8sWi3lGE+idrtrwy4ybyRWwH2Hn6N4APFENo
CHB+rwQl08vnX6Zyb1rfBhYgabhSkPBm5fnzwpR5UA2JiJFaqr9/CsebIJvncjUBKO+aOvNHPSLG
soARMG5kwpxagJs+RHmtVHy1LK+sfOt8edMTr5q/2Hpxr+85f9L80ALqSJ2pOEvVTagvzpUuf3Pc
YEUnKEiOaF3cKJP++z2XthdGwPXsCKnxJOkmdCwMM8Yq3WhZnfhjkp5qO/4ySb7Spgg14isv+nZW
U2UFRxzhm7GK+N6cJkcNHzTIhie1x0K47IXiqhIUrLCsPuW1nN1pNpC9KEn1Faao7hk7HTQQ6vtS
HBINedfbWeiGA7WpXWJ4SR5WQCkmsPTNMO5AJ13zt/lzkXr9bTitIAPENI/Bodnglf7uMrkZ0smM
tejUdpLhx5NSP8QoHz3EofjRmGZ/nCul8NqmsCjhNXG71MYNwh1froZfcdGnV7rwcqyszht4Q9N3
rF7Km9VFS+SsySieuR9DtdhTEdXdWUpsuFkP6maJzWt+pO+2txbVsymj6rs85Ai57fMmLJP7KPKA
DjbmvQYJ6Z/FVOtbvWrlYgYkajUvZU8rivJLUGIorpFjL5e0P932qoGLz9gM2dQWMQ00Afws60kZ
HpprjhxvlpG1EUyc4BBzb6F2/2JFo642aoAMhvfxON+kcXnUJW1rSWBjqr4nkqVuFCPwgjg4U9Lp
tIX99PH8fu8lMadFeIlDDivZxUt2nR3jZY9RBHYwXhhr29Y6VfOXjxt5b0C8bmTdm15t/hYwSU2B
f3evzgXMtAReJDay0r00fPq4oXffhrQsfhEGM+/SP6U3RgGFRUT3YFR+RHH5yzRB6onhyj705sS7
fjQUsrjXy5TTXk5wpZgIIhdadJ/Ece700bBrezgNsfJYZSOmptpLrVxbBzmOXSz55JuJ23C2J/3E
SnhJrh0qrN+BVy1nacGmqQ3SGa5ZbnG7FUoDjSBtCFNRvAkm67ikRe1JSUYqzBCdm1Kt6CwmaeKp
aienM4PFrwYBGQ83fmcpQGX1CnXwTla19Y7Mg+pkWtE/hr2GtXyfEZLMVdsPx1Y/6vOo3GtTr3kd
VMq7crKHXaaEn7WqHZ9zXZt+tXmCEZJkjZmPiV/yYEYp6dup1j0LAwNXMUaKPe3iR9Ur2MZr8lLl
Xl/2RewA5Q52i6jyjQSVaV/Hk7kL9WZwut5cvM4c8xsRz7Nfy2DYrBbkol4nut9HDbmLuY1dIBqK
h6slGIioqu76pRTbhb1t02a9RSYAGATIwQq0GDInwOYy3Hd59K16RdcOHZwjNZAUCIGm/WA3eX8/
koc/CR2ACRrXl9KWoUoYTXbKJqNzS1ZvN5Cl2AnTEkcryDV3uQZZsgJw5U2aMXo1zAi/b7rviQa6
SDdyxWvsWfFINZdOGeXBrRWa8jFXC/mhzfXbkHWygqwxFxN0HdLesUgp9CyacG+G3QzGIr1ju1Y2
oWmxRiT2L8MgIxAnTewgDAq9LIllP5ENunRMJF/0bfqlAFnjhX2aEdgtZKY5rmKObk6WctvF8YNB
rIGkxBTcJ4n4oZXpuJvToRro/1bAjGBG7SS9jwD/RV/F3FC8PY3VF2WJEZB1pR72btMsX+cmMVq3
UOycCguJGCOVHz/UiUS5N6Iu/hbbofxV7brWl8ZGSlxptqwndVaLH4GVK58ACJW3cs5QrFXxGzVj
97xoAOzon0dGx+wHefc7lybpcSFvc2aQxE92Xur2vgOrulKIGtPTDWSSDES13LFyv0SUSj2Ma/6G
PBeoFHsOd0VhDu4AyWCXdJlyX8iJDZ4XZstnIbXtDwoyB1eWSOhQmDx+D1qR3xODlrwA76oQtEME
YHHKrDutHh/jDOhIWcJzPFV6H24BCC10TktEEJ7gfiI1eIyrTvcVKoPcaB0pswHvdhrnc6WXA/0c
/0y1OflWhHZ/irQFKSad8ZRwGDP3ARyqDZwL83EO6HsEmlF4bwHDO0pKEX7K6uqbalX5c1upX9MA
tsY8zhVYhgVOxCi1Gwg5XxZpMjZ8pOlE34pnbe5UF8dRxYPA03laPpcbjDxtr0zlr5ATDANYKYVX
ZUxQvzUq/miwMgNVJz7rsKccpc8LTw611rcmuf0WMj0r8mx5eKfXXc+L2pnT2VBc5h9W8mOgtjsM
ClB2v8PMWKDRpKmnjJTI1GrF/2jAbzJbK9kqedK69igGbyFX5ZF+STYdKDa3gPjhYtOjbDSSr3ut
FDoa+8h6avVEPgwxVNuMezEJCE0nf4hsd1wCqBfhJLsLGUgnjy0wev0owa8xYRcBkcKgOx7jrZ5q
9XM76NIPwBkU3+pwMnKrIqUTZxIClHjcLpmduzk4FOC0g+zGxpoQatcbJRfC9tHKQP2qQWxvgTSX
btNb08uA5cBNQzrjR1/G2R4SnQF1p0xDfN1yoBwwBXasPrJbGtHoZfKgfAYQ2JYuGbv2Fkxt+sOQ
qGgnZhoKV0uaZaU6DwctqY1tNUqWP2bK8Kz2KfYVk10pnjQM3TacR3unImJzsylSn7l52E6SNukn
Ne/ibRNzORrMIboZyLHcT0FfsYZLoHFQJrsJ2s9jnybGJpOk9gFyy3yfZG3v9Z0NhLxYTK+30/I8
SJ15kMjA7bpeWnx4eekXJNr5DpWQAvoDLGuXydbNHJflwWzBiQRpB4wjUuzspst1/RaoZ+JRJ3cP
qLRwk0Dch5ISeJAQfuEqSpx4LFpHz7JnTkW5U4YSguvA7LwBtN1GlsA1SqJYjunYgb23oSmmdc3u
gDDrrq0hkKE9GRw1m3CV7FLZafSg8KHgVpC3gEQdmlrlN/GjbgeqCjZxl/Z3iwo0SS7txtdwgSWl
1c2uPkvU9BqzvgtDWdkERSj8CRsUt0Yz+I2tN/PnKIn9hZp0x5IquCexlPhVypgeSt3cN7qB6Yip
I3eWshTslyLu6qHPXLMphGuGReBoXdScGztsHqqkopReo12rbwyKX6mJE2E6fS66zCKxC4VyBake
we9BW+0TeZ+KoNtWRC/8yOqng+ji0c/ywdw00HI2xP+MfZNSqCE1yAd07AQfe8pEXKlVANHJYe1Z
FYMH1YHqW9FgekuO7Yk045DjjhVOKZPWhmRMwUjDZdRvs9mWdmrKH0ZggeiKgGkRZswRw7NqzFLa
HMBNKz7I4vShTUS41WArPTRlVu3zZumf6gZNvTLb+n0DkM1nO8v8QRq672lPncVkIzoQCjTyxOjG
bdGrYeMl9JajirDwjQwcTFqJYp+pAeIDraxvqpU/ps0CuhKjmDkdd4/6pMc/E7NPvKGxhp0aixGY
oZQ78JR+lYbWIkjHNElVGGdTWio3zNnAxRFP3az06q0FqMmZO3vZYe7CLAvs0EuKTnOnvF4cDRX8
npLF4Yg3iKkfuDYRgo4SMIVaaz6mSVgdJshc8NDQWeTmEnlZUJY+JuHmoQq1YVMjvnfsQc3vANqE
rtlWYKVLA2lJxdkqsogXaBN44iAsvqaFvDiBvujA8lbcNqLfzWjrvSPLme3Mhdm6mdFXACUM4VcT
tL+iNn/ay/CzsSbr6zAECg4XMWter8rbZigTrmHYrc5xFey6ptJvkjkKoXpH8RYoavk5XaTAJXHc
bdOs0Ny8hSlZh3HiybgjbQy5bLYFdjq3HAsYg/NQOlMPeK4pB4Heor3vw0gYa4YUEmfdGIgfShwy
S0QF3rzuNkk38E1XQDsRHP1h0gE/66kkN64i4FnpQ5y5tUqyOzDTyQ/aNt6RUu5R42fBrmx70joL
wR2p6cwjE2kG6hiGp7JNqXoqSkQagyptEkUat+XIVXvG68dyckieHn5d1SZJSb17fW/1j7Ma/s7Q
hmSacapX9qfSR+OzacdrNcIiNd80a27PSt2nv/SqS78Iqq19TDcWb5Sjn6mSgsiURojrhJ3h1gnN
bQcOtMS9OQoYg9gAapZ9BKSRUw+ttZaSTD4A4ckN8qbx0cNAipLMzlnqUd8JBcB3JikMOiTkjjKU
X+cSSWM0ifxk62RotSLCOFRfYBqZle1MZL/8UC8lnyRo7JtGGMmgNSvV2OpUcQybZrSrh2KYqCWJ
wudw0VGJdl0Daa2KDF/nZn6O9GS4NXA0yg6JSFYRAbo2GLhd7yGV1w5GQ/JOhNavsUlHpyoZ9Dqg
3c3UTxxNx9DeBWJk38nXyGpWmv6cDN2eoGMP/UKJNlZYFl81FYwolfjdJ6uTskPblsvZlMLYpPZj
acubJiRLwI02qN0EQBSHbuJJp3ZiQYjUZXJ7fL/YU4gxZXMKBD0z0nOL2P6Boxnc0aDKNhGOgbfF
NNhP0G+Dyk3Gqj9MoLoSpwvksaZSL4h/Z0PRn3XJyh8zEM83OYQzTy9JIaJSMiu35nS3DcpO2oiG
VC41tiCjFpCUi6qMu6yso10pxtbTU+tbxzC4C6qqu0vGIP+MXjO5HSL4a4go8UKbh/gpSvp5A9Sn
9PrF1jCKqOVPtorLhxpKYDSNOOI+VPfbfJj5hHlef0Kiha/PAkRRVBzRqeKyCFcZgtq6pfBLpENS
27R+kZj5bZH01Q0Gyt1dpA3hrjK0+mRkzfRomXW4l5uEUQLpbF8byQv/KvGiUetx22VaGtE8bAWk
ij33rfpcVzWn+kaxCebpY+BHaTics7mUHGm0El9Tu4zUEXeMPArHJy0w1I3ZGPJJMKc/dbJZ+lEU
UJyUjBF1G/nglFM93MjAlTezOcwPsZ53D3q6xKycOqjtsW83TRq4dmLvgSV/TgNd8vqEaF6ojmBo
82I4qhOXpZaV0JX1ot2oaqZvFNEZrtbK4zZCIeHBDvwdUFDEOjHUh7KJlWOpglfLKISfTBlu6qri
4hbQ3WpK1H1f1doOjFrtDmAphDCrgBE51ibb9JQeIrlMIbNFlZcu8jZSEOCJgtrORV0OI6UJ1Ewl
9UESwN1I1SO4W8LuAdtL1TWoafWmDmGgZgdik1UJSDcgkrcKJB6vSoQg0hezozdl+0lXil9J3Nkn
Wfsj56k4soy1RAhEy/ZzGNvf1UbJCf8Evad2TXcy80K/UQrRHaxe/m1aJWtz3yiHZNImp4V7hV7M
yjaIGodNhIuoKzj4OUZTzr7ZgyANItv0pWlSkDXKcE0zO3nR1R5fSy2UTqiMk0Nc9vkmhVfrUoUR
+ZT6LihaY2BgDXtCbLTg1eSOA6jApxkdUQMT3Fh20qzbZCgq25PjlEITEWX7wcA7b1pp7MGIetGI
w+prVydYzIxBAL5yoJhKzpaDUOf0O6FxE1GhMt0uDWTyJM2edE2iL4308yhaaVP2wc++bfPHRkuq
c5cFWDZPqnouVYsSpnUxHlT0mhzCQxedruoRGBmB5Jaao/B99n0My1o1a+nQhzGlbYRM5CMZtcDt
u7HzMqU4Rsqo7FFX6H4oZgkxL1EJM9HLG2qFyrtBT8b7PJamJ8p+yVrm+FVXci4eA6GftEGWniQR
g6ZLszJ26kREZ12tOfyHcnZTaqjVEz14EUXa3yBpmg7qUBd7ne3KjeEd49mULr0rq0vxOQizhyqa
rQOSWNh3BYYhRSzbzkg2yg1io7rRakXeUpFsu3VlD5s8wveo1ozPxMvtHfDS4iUdZgr0KEDkihVl
fmqEA1evpj6ZnZI6nSoWwykrZXkwieLvzV5JXE648hZM5UuTpWI3qDCWp9DkGEYC8KZWF2uTS8pt
VI25a4eVfK61Ye02a96jiRNerKXf8zyNtxmXrU3SZD1BBA3JokK0qSjgRBMsbYwDUb/pqZxMhCwL
JdXhlORfULc3z8EUmweT+bCNNRFyJcyks8TxyaE4NvQQrBHLGnIFpF6wHAfJmhzKcsqHOibCz001
uEkh4/hIb6Wd3lmwS0c4ZBwmrGgjhw0GSlnWgfLNhV9goeaEff3bjnuy+UxrqOgV5GqQjY41NZK/
UK58z/kYNSQxe6eWGUWhMEYqACflzu6n7DbKm/jzx2HKNd75V4JgjeSRZsQal4pmyrX+joc2uLYY
C3D0c6/sTfV2KTf//nybWCFPVjgOaBc5m6INW5Og8nLu+uOU7CP18f/r+fpF7cCIC6KtxDxfnLLA
nf7Rvp8wNP9RIoDKBfv+NwSFybLZ1yaq5ddKU00+aPJmTq7ZK733DV43ssZ4X8WkWyM3RnOgkTRC
0ev8Iw7szTtcfAJBWqWdOh5vEWcs7+vw679/ArHaRGJQppjqZToXfdFspkSbznn77dxq3//56TZG
Ezi1m5S+KMZFwD5oxk5qBlM+S436TSUcRMTrX91y8RJYcx6rIRkj9TJJBDthTKu2Ms6BjNDbsHHn
m7WXj1/jbTpgbQODKVwauXpc5i7xIRQa+TTjrIiT0p6bgsjElYzD29QGTWj4SsAzI+9wScbr9VIn
s14a5559sVWtRyPDxUJk36xCvYa8fJt2oC38V2kQ1h/N/T1kZwKL9VIVBpvitEvz4bAE/T1MwE/A
iX9SBEb48Zq2551ZQpOmrpqASFHGXjQpV9JkJ3ptnEs8MrJDFP76+Au9k9OgwIrMF7bYDAXzIoue
qSlnGMC3Z7X4tXTbPJ4dYqdwozm0YWtIRuLj9i61ieu8xMcCcerqMg2466JBoxIiKyLZPBdUnPu1
GlDQbjYHIzC3Yxn5aQwveC4+TZrkjwWk74+bf68713XNplOpt7w0oSaK20l4D5hnLMfdeTwk5j/i
W/57v1ctrFPi1bI2sKdHY6Ka55A6oZwhaf0PA35FSrG9mCois4uFDf+TwiZ4xIjAq5fEyojAF/ok
2+w/i6KRKTK1ENnSWyCs1qn36lVmhbP+aPXauSVkFs2ORNz248/xNlO/NgGSAhrCCqa4HH7JojZy
VzfqeSE/FnIpK85FMzpWdVgqapMgNktd/kUO9G0rim1E/E6ffn/8G94MidVOFq2AIpME1ijB+vst
U7k2uLWK+WwREE2j/HbR2iuy9nebQBD1R2GOauaiIykIUggdaPN5bKsXuQkOVn7N+ezNMri+xasm
LuRvOOcnYdao8zntviuF4uTFaSoyfHQ2/0NvvWrnYtfmzmHbZUA7RQ5qpYo5a19ZId7rLI7PLHbY
JagM87+/R0S+N5mimBbWyF+o585EVPZKI2+XIXQFGlopnL9RD71xG8F9Q6/Bp43nprXCAnYCAqJ6
amxu+aJtnSKK6h2mO9nNPKnxU2nG9v+Rdp47cmPJtn4iAvTmb9oyUiVLUsn9IWS66b3n05+POvce
Ze4kkqhqDEY9AzUYuV3s2BEr1jpo/ZrS5zyUizB0/hEmeDmS/LJqiVxPqeRnkdUmECaT97BMSG9U
Al8EuTWl3nbxGpRo0RxWFM2GxfUqZIlqUpmtqfWugfqPln8d2nqTkLOv2y96vtINenWvzEOzOdcQ
c7IxxYNtVTT1KvnQu8Mgf1YN/1CZULIZFKYIM8aIFrdsF5rJL2WyV3zKomXgSoApiV6hZ7rcPz10
eZWnKL3bgsrqW2ujUk82s3tPe6d0z3WfbT1pDfl4FRgwWmBGM0E+XdRXgJugAxLZKXbPQzSfdtmY
PpnwqwV5ucvtxtyMOLN9qqpr3fBLZmm1AoPOUZm30eVQ9bpuJadyBlrukSsyj4HqbyJJpYNN2fF/
82JlUReOps52ZUFBFfFuEvxY4gw5OWyN/YqUUkoScE0j4ipeZB7Bwcyy5ch1UEa/HBBMM0bWdjln
n0e17QSbDAG3hMaKVzsxAKo6zz+OnY5E7aUZjgDYCrUeXFjcdsNknJS4un+LCfwXvUQ8EUSi92Ck
6S6uusGNi7x9Hm0Sx7xH/I+3rSxtAPC21DJVhKSuOFxTx6sMQ8oHly1JyfPOqOb62UPRttvWuBu6
b7fNLVwys6Dn/5kTnH/Tjt0YeuXgKgG4jeEfW/00OuZhin7dtjPPv+gXaSMBFUWMDZ5b2AatXDiB
b2SDSzrrg+EVOOHxW1Ton61a2aiwFjqd9QQx3Jpi8eKtwHkCQU53+SyIcLkx8qRL0BGLRjfMg43i
wYIKSNowarJzv0vnJSc29bWf+hqSbmnbg1gn1LJ4xlyxV0qSYzR1qCCxMb0ovFqM6t9C+n17TpdC
Ldo3+DjKIWx5EcZpyiHlyn4aXF8+GXhg2JS3UnJqPXMbAtNWpmcIcjT5faD+K/X3r0cL4orxyvxJ
FyZjnH3LWTCp93mVaKGsuoC5IVSQUIBbFZq73jYXJgTPDz3VnKueVNdOa3pJafFcgZ0tXKAXBgT/
V+la0hoBY1AiKkXaIWjv+wJISvStVX/eXq4FVztL2MB8wTXG80zYifIElWJEIdC1zF+m92NN3WDl
838wv2erAYZ7sscs4fObQo0gGFtLvyxsaYsWTtwS/o8YX3jmhZ1O1SpUyFBVSOGUY6u8lKCCHuJe
MVZuJWX+luAukDWcY3gVcK365+/PBjPmdTYpuTwhUeVslPCbrr2bpPAQ5J/14LcNH2OYlHc2aDZ9
JYWy4H4vDKuXexomARi0jHZyq8j/iEzOPtC+wPDVqPVuCu/aZOUZseSesIccFxsDhSMRq1pImUac
Wk9uofo/zVj+WajFnuoV5YYAGpwoO8qh9WvyyndaB77l1TuS9q65u4/2Gs0W352tUxh22qLkoKL+
VmzilbtlYUeef94RUpodbNdjoPJ5sgabvNw39r9v+P2E/Lw3wY3y2LxcLL8Oa7rz29FNfelzO8hE
3L69xmk1f0TcioCI/78Rkaar6eRIdvoSuQsPA8ihfMhi44Ws/e8hoMQhy98kBx30zF6jnlw6b/Q+
ksczWSPAaZejqyqKB/QXIg1VfzWJsZsjBdTbE7hw+1vnJuYVPDtmem2aQ1enkxtaO/1HpezT6q42
Vvb44jaAQAbHQWqeKPPSSK2kqlZPGNEmWqO32do8LQ/i7/eFI+uNklwYPhJePYJDzhEm+r65W+3I
W16Nv1aE1agbe2yzDitauZe1TfhVWxvHooU/ASzPWIgbhN0Mc1ATN8Gf9z4iOIkdfIfZ8EmpjP3t
RV+xYwjH0g6CGkbbcXQN3nGD2jz51K43RlC7b7HDmw1cNX2ZYrzsZTV4Puj5XCN/n4GSrl3wKLdN
LG4t+68JIXp1/MryaVEeXR9gU43SuBEdb1tY3FyEjbScqLDQiy1JEjgHej9NkjCEj1mvAtExd17x
0Ktr7GRLY8ERk0pVDegl1fmXnJ3FmK6BcZR0iiekT4HarUzV0qqff34OhM4+n/BodVJgrKj2WDv1
nw4Arr57/VwR7+KskBLlOpt/wpmJsZa0cIxy2Q3KHc3L/j2IE3PtXb44TZQGyDLSGQ5j3KURq5Om
KK+pk9kTkCS5KSBoMV7eMBAiW9gxVFJ7oo6GDb01mHdfdm2r3ztRdRd58Ls4yt6ODrctLY2Gm58o
nryVw/PocjSgZUlASCMlrcqGMDNR051vWfJKY92SFR2taEgqZjpmMXKTLckwpZBoqq8P0h680e1B
LJ2RuUvfQCGY2qvYQWimACK8yZjcUQMo6pfbxLL2bX5nNith4dIe/tMMCZUl96LoIdU6M/Sg9waX
kv6mi39koHqy9O72aFaMiO4RvHENYdRsJPe3RfkFDuKNvZauWDTCs2nWdJt7rYXTSKyedYQqAytS
bVPpX2xtyubj7ZEsLjsRGIlXUq9XzIoq+boI5cnBtQEFP9RToR49v/33tpGFB5TFavyfEWEHe6Xl
tZXJQzeNST2W3zJAB4X2jZVx8reYon4KBwb1s6sHSK93qTNZwPwjRMc3qlw9OpLy3OXT+yIyXyow
z7eHtjh/DrpzdOIjQyG6miKp9Cou9RG9xGJjKzwMtRWnvHhy/loQifRjsoA17IWj61jHSNpNyfsZ
B7gWgCmLu43cnoITINbWhGvS67KiaHQmLqOhh8jifW+OmySpv/hV0jx6baltJwomZI5T+6vU0r2Z
AoGAq3uwj63T0lPT7SIrbVfu1qW3FtLxMx6B3MwV0UCXJ0ostZQFirT6mSrhe6NoA3qcmnDbUA6D
cVTujmWWvv4dbp2bFXbs6Bc9KJtgdCuj3wJF3K9q/ylLO8egNZRDx+jYrpdu3XLC1gnoq2FkXk/G
E3BaNtrpgWDbfJRHpX6UutB5AulOa0UIPmbIYLeL0hixZ6csjr6al1up1aNvt3f00kaYVV+pqs/v
eLEQY0xeHmQ6Mx71j8HXttzJwf4NFpAjoY3PovdS7H0MA/rXQvouXQXMaWxX4Hpf8noNzbJ0bkx5
5sZQ6dyDcPhyfksb4Hjn4KOTQdllU/NAsrdu6K+wNreHs2ZI2Cs+cmFNF2HIGwFuQKcNNuo0pAMt
l47+5batpeNALzihMhkPwHPCpulDf8JfU1LMJOm92o/73JGOegjQRaFulPTRF1kOv9+2uTS+eZ0g
+KQR4Spt7pdd4NkV/Y+Jd8r1ZzuRN+iTSKtZ2PkNJj6iz+yIlyqM9pFajURt8ZDtchqPahBpziBt
5PizlTxqORkWDnz00CXyfdGsqfkuTe25eeEJmkLj5gGim1yQqvW4raYvef2gGLtU3cjW3e0pXTr7
3IdMJnc7CpnC3gwhEwrNVuWhWKkOIPMG3Qvgo7eNLA6IShzsrwB9wCtdHgAbJs7c8Vk33l7dUZOk
6Z1W+t7W0xrSR3Fi7SO9jz/WabCmMbdomcCFUA/yAFsM8rWErjodKhqqrHcVrAAVdYNJ/QSR3cEx
XcVaCV0XwgsifYv6JuWw+VlxOVA45nun9cB8GdIzj/t0PBTVI/OK3MHtGV1wjQTGRGJQjUCSLl7F
emMO9NhGskuTw3aqftP10ASfb9tY2Bo21Skqe/LMtCEqdNWyMsYj6GM3nz55Ezyt92/4vjF/fZZN
QirvcrIQfkoVmNAUt3a2w7gp7ZU5Wvz9Z9+fvcnZA0+uJj9rtURxVSfaxrAtla9GEM6M/iYU9WRE
TTr35+1wboH8RwrrsOzKQbxRdxNY1tdPEQwKkEggjz0XTS4NFNBLpimS5a79foy0jUSj020D8wcE
T8dWnT/N3Q/aUliDRu6S2tM71dWT2Nq1sKZ7EfpSffuoDQa8bU28rXpnovdxTVN8wZcjfASqbK6w
UbIWhtZmsZxJMzwSEYa+35qfJWffZR9uD2/ZCLgyGHWoOIlJHS32lMgaAtlN5DbcwNZy33qytw1Q
UDO1dCVAXDQGCRz8YRzLq1eS3juwkoAsc9va/AA3y8e5c3AjQas82mt6zQt+jSL4X1vz35/tPKmm
k1UdYt783fck+a5Uz2a4AyeC7nXq1CubZMnZUAqd+ZRAhIIDvDSmWZltVRZI046mfkI1yHZ40AbB
yi2xdF4pzYFmhVJBg9rj0oxKP4jlTRQXMq3ZOg6N5K9P7ZJUcCiHMwj8mbDZK1+n970wyR/TH2A8
RkO7MlHLI/hrQPA4mjkBK2i0ydXLg9k/NP/c3s1L68DDDk/DFMEDJqzDUPVWM3qUtKJvo/xga65X
v2UJ4M1Q2MOUoMXkt2P1wRQ51JPs9HeRbQyYq28P4fqCnIWj2Udk2Pmn6PMV1Usi9IWskxHSKuA/
+M7XkNZtLRh2Q7SS0b1eDWwZsI4ABCJjJXrnPKM1Ugkhuob4OHwMvVfvpsvPC0cw7KHUmDI+n72z
4Zlei5kWyuVgpPD6M9CSYpv4851iNOnybowTLT1BBWnEdGp9f9OW94pxX6hQ+TW/lblXWnqEB3Kn
DJ9uL9X1bru0L4zPgdqKbrneOEnOS0kvcxU+tOma1PaiERA3c10P/JIItOicPiunmEEq4YeypRsz
3cTW8+2B/IF6XV5yM6qSfizwWEQaIhQsnwBbRITAJ3Lz5aHqUhiZB18zPgZtGH1hlul2hc7cGevm
c1uoGoFoEQYbKVG87ZQUNN43Tv04qFb1BLCW6iNKGOGXFkm/Y6MP7SO6I77bZG16P0V+ejT8Kj4W
GhA3eQRxQGO42twRitTjzsjG4WEgdryDbB5oLniI+7Frkh9dGfrPVJ4Gavm28iWeBumLPxrywRqD
wu0CSGXaako2npnQrOBP8SaLlHhrpbCg9XGrZEcuno6Wtql4ivKoA8qsay9D5Hxs8gYSe0ndSIGc
0CU3hc10IA8W3Ffj6H/LR3t6rEa7vbfNMgTr1JXmvwNYsn9gpZV2t1diabXnm5gXN7nEqzvfyuiw
klOD1S5PCU2i9G6v0SktHfozE+LTTau9KgsKTKAeHNMudbg9giX/RT5iZh6GzPAqoMhzZnJoffMk
y/1h5sIvETJtNrr34NN5eNvW8lD+2hIO4FA2euJX2Bo7xJflf0A7vNrdA+mnOwgvybVLG/Tljavk
fqaV3PwnpTsUe8O/uz2A64BoZgKckzd/qJ9EIWzLL0gX+op9UoaPLU+g0phRPnf6WhZnYaJMDfJC
h/5o3KWYMKyj0C/hubdPofy9e8zsr68fBuOg2ZhIGYylEOXDMiWhjeuYJ0Wr7efBnqDrMErp05Ro
/ZPR0fN3256qMu2X/gqZAC5HoJyg68FbXC6L17ZIjiZVBkqqhFK9GO8Vm4boPdqRE5RFNupRSvbN
lot4309x/WQ1ECdFGVJ5XlPJtGWSLqjt2vmY46LsvW0m5QHNxozJt62tVqjxDwNA3/PMdLDNpbz9
dHsA18d89ugGKC+Zl+OVfJefKE0npVN6giNANmbyeG1Tvbq4gk4QTp18AtHiVbk2INbWaeKMTpZc
bieAcrU5QB6xuz2S6501WyEXQzy0EK5kVZCrUWtFJ6l7VJxg20+vd4mz3pFFPAp24rqjB2mhcdDl
LD5pqbwxLPr85XbTD/++fhxwcvIQUnho85683FFDPhoU7/LkBHlp/jyuMpNdb1gOyN/Pz9N49hqJ
lKYPeoPPe8a3KUSe+B3cGc9lc4yao/JKplTOhQ49PxEdXovElfimo5pijfLA7lKz5L1FQ3fev5YJ
F2ZRIKa84oAAU4EU3CIiglZkN3l9KtRdLR3zfMUvzo778nzz/VkHByiiSROocL5DXQ5CR4tq9DDq
6H0n28EnWeqCh9gwq3e61/X3miRbmyHo1/rHrvfzbHku15sqKCQxpgz0AvXJpqxPze8u2UQvr91l
l1+fx322DRAchYwjqupTGYVbs7nv3pAPoRRCnwnhAzph/HlpwYkTKCtweSeos3t0C7S1eHRpgnBZ
rArZQmZKOCiar+iZorP0Y/Ukee9kbXUF5lessPgqygXkB9ATYxsLQ1BaFZ4F21dPDbb2ftajflrB
vrSVk9Ry7vypDT/xzsu39O+iwynxytg6TVfy6vbGUMU3GNKPHD2ebSN71ZaT/cKOUTZJ53dolARm
e5Cooz7HnWqjZhjYByQDUBtWx2RHxQFaXk396PeN8WR7hnQXBRnIPdgMp5fBMUdzo+Sqf1fTF4Lu
Uo8ygJxH02Ovlv1L2nCH92bYAy2pJUva1pWMbmlVrIlwXC/C7HRnFWNuQQtM5eUqq5wFM0sD9RSo
u1KDXfHVgdXl9+f792yfhlXR17U5L8H4MdW/6MaP2+fgOki8/L6wiZpOibJUl5RTn4Sy21dN/V4B
MQHDotxpNKsHaoianFy+2m2xoQwOBqluBfZZYdrkMlDbsRlLt53ureiTXa5cudfLcvl9YdpKu2q9
ouX7He26Cu5jWPGLC/BSLHCsiWHmbJOYHagDf+iHriiBN39IQGcYA0R5UDfA3ptI78sg2fXltzFL
d7fX6zpO5XkIWwflAZm8k1ifyyKUkLsGagdD68ZdQ0j8pFJ2POKYs3fBQMH51RsQg9S3SeUwTpJd
lxtwckJpQp1IP6nJzpRViGXW1BSv12puywG/yGtXp4tN8DIxT0zfn8AbF4H2rIzNh0nKtrdnbQH1
jI25qKNQI5BpZLkcBcSKjVc2hnbivUXFT9aHX3maGcc+ytrtnLl4NOI+vKORDW5CPQ52BlqjO3Ak
a/r06jxflz6Vagvbhh5vkj1X9SUvhns/cSoge520ydVsY1LyLL1oHwxfKu9x8o+K97Uzv6MDvJH9
ux62GCX6aHcvyKXBWJVukxpJXv3fIRnu077aFOV7vVvJRl07BQOw2SwpNOtYXOElg1i3ksI3lNOY
47oDZJraXe7va2eny/vbK7Ow+JjigmQ+5o50YfFr2gTqCdDmCQLJxHxW+pXte0XCPt+O8IuQW5tB
4DDSXq58lDZwq2aVcqrkOH2QaQ8/GG3XPcPTp+w7M9HGTVunIe12KPne0edvPkSjTRk191XyVaPx
DvKL5lBFigaqYKz2ECH6n3zTCg9F2YxrbYfzz7mxPURkd23nXWO2Te0W9b6Qdrl118QrU75mQvC9
QaKlxQxOdtvkSx6Cuo02tfxye1nXbAjnzeIJF1QawzCyZzX/nmrNpstW8hvXoel8kgzeuQps/vyP
y5WV6Izs2jKqXUjf+qcxlSXkikPuYAe+s2jKtd3QSS8jvHkrvv96cMTbf4ppuCbAkkJM7NVjrVWe
pp104zAVD+N0GMOVsS0cC0yQAORtSvJJfDhAzuzoSW1qJ9Jj8MWB+Li9Psq8AJf7DBgJqEWVEwFj
rhjXl0k/VoVidafA86C60rzyRUuaAGHnvIg/aHGgfpoK89c4evmhS6FmCoqueYLUC90+9Nu6+5Xf
M2864ffMOXzcABga7oJ5zs/iHLmxJNrHpP4U6XG7K1o52Wd2B8qlgrKZ9B/Rm+pUwc4OnPYj7cF0
mzW1sfE9Egorc7OwvBc/Zb6Cz36KEfupWsrxcJqqe8k5+No7ba11c2F58a02rcUkBNjEwg6KxjoY
YasbTmP2NLczS93P2/O5ECacGxBr7jHJXTQaMWB8dDxqYHfWtHX6lXOwMgpLcCSq0Ur9EGMEfqKo
gr/1DQtxNkvWvIfPFsIcWWIVjcSTLX9PQ9cMjln+4fY8zRMtbrt5HVTE6DkJ4hsq8JrJUWAOO1XJ
2OtQQ6RwfNO4k/0uTcf/Zdahv6kKZ9oOVq5OSIWMa6+46902E6QTztHXbsHQLmwFbeqDIGw02PN7
Wp4daCKVynrywJO9ejYvDInIuXGaJiP21PYkKTs0x8bkMKxpEFzHDUSAFrBOso8zgEzIPhp6Oui9
HTcn3rtdDIAYftZDoz+3ayrDC/HcpSXB99Oa2eSTFjYnR/2sTHsjeKyHFzU7GMHRjpGvNI9h85Ck
6cocXu/4S7PCYkmj2aa1gdlIM6b7NDCNhxGh1Pvbm3LBCigDEmCAcmgeF2u/shKEegelJ3KEUEdG
X1J/d9vAtXcwLwwIHi71q2GqYEw+jbFUbiFm6rZhl6UvUhr3hxgNzcNte9enjPCeSjlYI5WeK7FU
a9uSEsfwdZ68F+8FfUoUjeKtnm217Fj1ry518qBF/oXSvEPZWYz3wgHy6MmK1VPevIvKY+C8fu54
8KOBwWOCK1R8D6FHkuaWXqinvn4XQSxsoWN4GH/enrAFp0DSUJ0RvDZKNuL9IOVwA2bck6dRRsL+
MVV31lrFecWEeEPUvpzXhukppxjyItj+1I2yRk6yZkK4H8Y6bTInxQQae/H3LoLleWUxFiyAZ4Ih
CawEMaDYyGcnmZRrZTadYhne/iyJ7zO1gqPdqF5evSA89Hm1AWiA+Easq8RqIqG3Ok4nuyrgiFQf
Ox9e5mg014KPBReKoZkrTSXlyom5vPNag3SWV9WMKBz29vRSAwFSw+y9Dl8lKkC3RzV7ycvbj0cX
5O3gZShOXAWygRfU/cwB6aJNTq/+v4b3PDRfzfY+hMITlYkV73m9WhfmxHpn14ZTnpaYa6fvZnKf
5x28CP/RhrDnJpQoEkOVcqC+75PsTu8/0mZ8e9au3fPlMNTLJRoGgzxk4OWuZNz39gjD6crpXzMg
7IHIVMpGVailj110rJsDDOsrN8z1BYAHm5MPqKDxMha3MySnEIimPP6soZcReQhgjtd6JEitg4cC
68qaLIznwppwWeuNN9SoIYQuunZ7y46eAmM1276wlZHWJUk1v8jmdPjlonRtF4Z+aAXumEIj43b1
MwImLXXc+nn0X+0MYJ+YyznIbiODLCp8thlUMiXKcS4ykzARPVSFv7HWXNvSpM0uAHTezFYlwnP1
LmhrvepCt9HuPxre3e09vHAU6br8+3VhD8uon9WRwtepWD4D+XtScukJuOFaAWxpWejuRAmVu4z2
CAEnl4VjDa+REkKCchyiRz+5j7JoE0vAOHbVGqJ5zZhw9oOy01qrlnkp6N/AAsmThLgCLNa+vNWN
f7x6DQS4PIl/BydMYgHRdi6ZDC5GlMBDnYxOHqRbVnDayxuBqBoEKkA3cbel6I34hDyhm5hV/FJE
s/67BEPE7Q2xZAX5s1meVFZ4ls5jPXtrhQW1Ht3wQlqXP7bD1rG+/rfvCyHnpHlNmoVh5Kaq/Kym
35pE/XzbwtJqnI9AeHzIuTaAPmYEfnovR3eFfAzzldjy+nKGTWKm6iLowNeI4YbVheWQdix41Xxq
skcvjiEdV5HuLDbQS73Ba54bm1fsbEVsA0lPujHxMma/G3N7O/66PWFLx+XcgLDkQCut3g/V0PWk
j4Ox86Nh4zjZJi2iHS8Q6L5XsCJLW4zGX8ApBFI0bwn2VG9UMt6fges9jN8gQr49mrWvCxtMlZs8
jJMucDVJ3zwV5Vowu7T2579e2F7NlKIk5vDrw3amj0Qk83ss/+j80+uzHhR4zqZpXrazdZ/0LLWL
2dCpl37ZByn58d8mSrgpIymzQuTgA6DLSD5szf3tzy8dQ1J4lL3pnrkOYK08M0bNTgJ3Qk1Co0km
q63NpK2xBywtB49Y8gyIbRPKCJupH30K0+C63cg+Os6DIn/QlB4SI1gQo9+3R7RwTqgbUOVj59JR
LoYWeTT0gaeNvpsVxibw+gOiVA/yUL8oRXYHNPw+javXMwLB9oqvoXuM/vWrdKjiZXJZOo7vSv5O
+mnXADXvbo9q4bwADJwriIY2BxnCZRmndiOFZAFcxfBRob5XaDx6tYW5HZKLC1gKIALhRGqa1EvI
dvmuFz74D86w4oyvN9pMegd7xLzXgNYIB1IdQlsydal1C8XcSP5Qbm27++Sr6Yrbmn/m5SMJO0DA
6ZGCnvyK/FJPgeACp+3cPLa1JxoUux157HLjDbl1rBCBWbG3VFnGINl5OvFhK7GFsMKY5E6uBvQt
QhBDnoYYFPQIza/QetcUp8ofwCxN20Y5vHa1eABCjTgTj1HxE4HHScsFqht952bWdFfl2SkI0hXX
sJC1m22YkAmT1aBPSHA9tjpa4RgOKHdk3cZHUQIdMaVAki7fJFmzbSFJDH1EY0Jro6drBL1/so/i
QvLYNRCz+kPWIOx4sFpNqZNrdSHseD+EwS6u7J1iZoewix7MoM03Dnz8pabtxwxRJL8ibWmm0l6P
YT8qin+KUOdfl3dl2a14mKWtDG011OJzqfIK6iTVY5pPRtnANqdJ29SIjMcgsMFce5Wzvb3MS7t5
Lj2TIePdfwUaimwtqQHx126k7XI6wdrpkEBdvaaheu1daJXDhcEmQMUd/MDlJRbYbYLEmFq7qTnc
043+QZGSlbh4adKAI86M7zQVwuwimLC6SjaDtOEZvlcQvejqGHzdypZdGse5EWEcdmBV5LCSxnUQ
k1Lfr3GSzhte3JIAOQgnyVRet30gLadQnFZb1zNssEP/DEmAxPGPXLeOpfysJLPi2qvjpLly+dek
EF4gSu6Mhay0rlYotD0rn1KtfYMrOTchHPMGeSG0BBmVPL2HwC57PZ/PxRBMYeULr9U9M+L7fvZP
qv0q1Lf8frKunEaA2iBeL3cWdD5qrctx53YohkZJvMtej/xnBKw36V3iYVnsUksS2ShN+lXdqHp2
tl7+aqo9eDVmUDY8CeBDxeBIqStLD0qtJa8X3qU0wDVVywu8e5cm3kugRT9iRdvd9iuLtxahCnjB
uQH0qjsm9HUzqFMHm/HRGb4mwRPEJpvY16Fh8Pdh8y0uqzu9Ot42u3Q+aWEk2CTXwn+EVFlvWoEC
i1zrGskp+DGMz//t87P5s1g8GA0lap2J8wkgEf2/egUGt+TDiI2gp+RNhL6H4F6aWc9SmziMavU5
nGWNjWFTjCtYuMWlObciBBS2rbXKqDBJnj0mPxJJ1+9Tzzc+lWUlPeWTAtcecrqbcAq+hU4dnFRt
TFd+w9I60bxLhZWHM0gswSXomVlMDZLObqwjOHEwpDWcz/JM/p8BETdjd1Zu+Yneurm5i9Sdah/f
tNfOxiCKMUiWH8rDwKnSm3Cv1tKu+Of1u+3cgLBOJPvCAFac1m2sn8ZPT3vL51UVlmUeJQYPp8vN
XKFhJE3GgNu8U1Rufnstz7sUW8zRi6bMzWvwlV0asIw4VCRn5DAG3xC53ad2fDTVe636/oZ5ookG
vPuMURPDSLOHMKts8Z6y9xQ+yMUbvKf99/Nib6+GptT/ek/ZTh/aPjnWqnMyY1rkivHJN4D6tmtR
2eLx0ICnAYkl+pKFGw2RDxBqSOm5zl2IUGk7rd3689QLgQYAbnqCYCSBsllM78lT7lWJ6RRubKG/
2D1H1X1blvdy66Gn/hYMm/ynVMZ7ieEI+6AukHPuvLp0nVzf90V3lOGMzIq1jMySX7sAgAlORS0c
2NeasHatFJ0w/U4vnlCW2weJuol012oOceFOwddXbz5lRjcAmSLqvMpiIftYZYqBUZ0epop21t+3
v79wiGatF6BB0LAZVOcuD1HfceWgfVe4SBpvw/J7rZmbQTp04X+0MzvUs6sNRL/d+4pWuLp+kE0I
8d+FzlEJVx6zC24ZChwZRhPaEIkOhAuuQIcwLcu+cKt22xT3ybT31mgLr9MzNhkGQCdzpzaMJoLX
lOjVrWqPrZ1AvWUoH+z8FKMqV30O8vtwDXO4cFAvjAnxhhfJiTzZGNPHTaFs47Uux6Vzej4YYfX1
MYx9GK4KVymenfTbWN759e8aWXLdWHk+Le0z0Atw6fAQnMPEy/V3KjAMniPXrhb8sEIIDKiX0ZOm
VStZ5qUZ486n9W1Gd1/tZ7WA6qwf6tr1GmmzaeM1AqSF71MYYYPB60Tx7w9h2Nk+jlNZn3IHFvru
q6o8hvn97eO4+Hmyfur8FjB1MRkTs/H6zERkAWk987ulf3nD5/+kxIFZ0y8kuEpUNmUL+U145sMv
ZRghfvEWA1yTNAqBkyAfd7nMA5kYW5nUwe1Qp5egqKxX3fDsZoW7RUN+jRcs7YGI+Alu2FYSc0hr
kwRZ6yiHUK8+ll79RQvKp6GztlbYbeq2egeZMHrB4aOc2b9HElv2wMsgn+6i2NmqifkQptXvQjdd
GsJfH8Sf/z5R/y+A2YQuHa1zdXJpMvrBa5CgpT1C1Xm+WPFx5Owu5xhZR3MYirFzLVScZ2a2Jl5Z
xXkbiFNMCvV/NRidq3RKVOZp31ZSh+YB0sOjUX602/SuLJuNhbrpbqyH3e19ueAdKKfTaq3AfgHc
SQhIapWGRacLe9erYOWt2+lnb5fWNqzi+6Hu/71tbGn+/uRWEW6eSbOFDeSrRRC3Jplca1ON75x8
xdMt3EGMgw9T3OQ5Jd6oiAEXkV7bqHMXCBYdemmnr2U8lqZLRR2Q5CJQTg7a5Q7QtKKxUyXp3HFU
TlaQPrcRtA1T8mHI15Koi6bIDgMNhynySo0zqiW7Nqe0cyM9+lpO4a6Jkk/2YN81rfbqEgEZBO5t
MGgImZA0vByVT1oScr6pc+si2ewL/ri97ksBnAb6hHTwDPoma3BpwEHnAlHAvocCGtFlue3fD3L5
XtH8O/rDpns6Mg6dEj8ZkXYck/QNbgG+AJqbDBAj3B2XxuM86an2tsjBqM+m8SHa3h7c0q6jDkAl
jwgYhlPBs9O9KFdpP/ZuLVXQfP6Q9ZMXrZRAlg4OnQ90ZOPF5+byyyF0VZ2NvOE712/M3U+JdPbt
MSzttfPvC6FVMZG7cmj3JT0R3SMtjMpY/KOPu08OteLbphaHAhqeTjp6EkAQXw4lL9oE0r2oh43u
RxffqcHx9vcXl4NE9FwxggVNvKRCTxlkaAY4oe07tXrUwlNbv2FDzbnu/2dCvGekoKqcMcZE5kSo
2aebNbGupeUAdQr/3IyvZk8JczRKijQ0MKYb3sFOn0b1qW/v5JVDvzRRcCfPJKNzRHV16GOzHQbE
i9xWfVbL5zo8Iklyey2W1hovD/vvLANG7fFyHEo1ljmS3aMrhS/Sth0+3v78UpmJ5xP+eK4NXEu3
DVotw0lRyu5klenXHgjqLtEt/+gjrL6RZ5l68t7jQzPF5q6HwXeXZlX5XA2OsnJ+FgaqI33KU5Em
bSBcgg/IUDGEWgrCSmUkx+Y0m7Ta3x7rQux1YUFwYojS9bY5YKGsDvBd+9JHT3kXE+K0mzR+18sr
A1ropgNpezYiYQsGUH1asO5Br+bX22b8IqfawaI9O/aQOTigrEKT9we/GQ+z3nmp7cOg3vqmB7XG
0e+GY5a4ubyGOFg4FrxiiJ9tiqW0TAmzbNlZrodywY2o5u9SK79rzK+lB4/skHy+PdtL60mUDryQ
u1eF2uFy47KvZCPVPRJ0Vbc10r0errGyLZw+hoK2JplfSCrEfHbgaDReWsQqvoSKuvo+kZ7kKl9Z
xYVhQFU8nwxeNLPm2uUweq0mWKqpbwzRj2STd19fPUsXnxf2ZDRkVmQlYQeuyN/Wxxwmp9cbINiC
lGAOua+wH9XQDUaYO40L4Wx0UMb/+Pl5v529KK1o1MKy4PM+Mq7yqTPWdG+W5v/89wvznxRmaBWJ
17jhZG/Gb1O0ViBb2EUUusmMAh3lMhUXWNZJUfVQctAytR1s6HYem2Elob9oAglMsvmwH/ByvZyk
cdDyfox59FVFeMzwq1O/z9+QsaZaT3w4SxPMwrqCkTC0QiP0B7c0thA5rHWFL63D+eeF8MmHs2qc
HKl3FX+XZ9u3HDNqxzBKzSCOK2qhpLNauVdjAsym2Cn8dyXeWFqCWbVTIcbEVYgZHCvIJ4BiKB0g
AdP4mzrdTq9v/qdiQ1bNgr5zzuAIq9wFgxdbf2TwDGWzh83h9VGfycPZolowJ1dElsjO9vW2M5vB
VYdti6x9sLJLZ1cjvJtpeqPehKYkzALWvAPOjjJPQjMaElbY899PWrMptGqrhe/t/DGiqSoeVsp5
CzfRhTlhusgXT0PtIWoWTtuf8o+62xTmW2YMDnMuYTLsV61USVd1MmTzParqhyk9Bi+3XetCPEGH
G6eNZi2Hd5FwvzddRuNrhmilPyjSI4lD6y4O7PofdSr0LeQNyHRLY+o/+lNu7qe4DF79oiHNxnsG
6zPFv/hWjx1J8/6Hs+vacSRHtl9EIL15TSOprFTV1dPmhWjLJNMwvfv6e7L37qxEJZSoxmIWA9Qg
QySDZDDixDnjkqsZ+C8Q0o72+2GilwaUJcq7trVBWI5k0MtkPCTj3e35uz5S8HkPhRZk73E5qTXC
QtcRfaZ4xrgDKivWJ2NLv2/5fZcefWlAeSd1fW4PFNTdJ6uG5kFci+No7P9mDA4i9AUfeJWTHHhS
eS1Ec05p9czIcYunbG0ESNPjnQTeNuDqlEOdWHY75L3sT7nFH8cere0I16HK7o3vzvsgp7C4soUG
FxwzyvFe1wCo2nXTnXJNxm7O9xr+GaethMzKkoMgEjq/eFjiqFGF38HEyQvQu7Wn9uigQ8vQtpJL
WwaUcKEVhlZYmQkDAwg0PRok5sYx+edRp3gV4gQkuG30AwHiqJjoWZvUnQ8TQibxZL+U9lvW/LaH
z/l00KwuYG0VQEMtLJss6KY6mmgdZ++H3SBiAVpFR7Z2QUOYl4c1ElAFWbR/j6QaAs+rQsfeqOyu
uB5etKBAd/6cb2rQAkHvZuy61j0apRmYXR0X0ni1syJ69wZCWgvYZ8Qt6EtUB6INnW+VWeUeQR8a
6jlUm8b23dfAwu4IVjbgOnAJqPg6i3pNQn3hHXOnDGRuhpm2Ublb8TqE1sgqwQx6A21l95jcHzSi
c3/p5V7aQvr3n/QX31cOMpdIavu98I/WFLZZ1Hx6/xqc/3zFmbjm9sPU4vNDGY55EXJvq8q9OkFg
dQS+GbhNnPaX7lqxdigzcMMc6zwP8xz4va1e0C0Lyl1V15McKgMWkuJl/gfP7NtTdB0c4Y4FAyn4
kFA+wzNBGYBRNoVHE3y+Fk+TRdKg4n4fOMT5wb3uUPvkDgxzf+G450aVWQPGGH3HdeofxwoEv0QL
i63OgLVNfm5BmbU2NerJt2FhznZMhLy54+8PW1GDWdoMDTxKkOJV9saYiLRpUMI/Qk8hsDUAh9+d
aMC64DAGLakOBTtVO943JaKjjrpHyCiNb+2WEvp1nHr5eeW4L+1hto0eny/APQJqtMQGl9FdutXv
u+K/aI5Dy//CruEjrrx0MM5MMxusnB41iR7mZ7v4dtuBt76vOLCcC+BYkd07zmboVzvz/e9DvGiA
MEaqB4mdK3SeVcy4ieaaHt3xVQS5eLn981cc9eLzyvQIhixG0ePzYGjpusCboy2p9LUJOh+AMkFZ
b2fW3MECeiO6OHt/ywDmB2EDcg1wVvSLXa5vj0yZKNyW4p7Tgjsr3RKOWXFTlFMRJS4td6AqUraZ
x4lGi7EmOP+KOigYVIVkcWpaM0B1aCNYXLUFDMFym6IWqQIUdYdnYCIbEO7635vui21+6I0vZAsO
s7YguLT/a0VNaBhQwBmaHFZmL4+c3kc5+v0PEHTELJsOZzteIssvOHvxjuib4GY30GPk5F3otVti
p+sj+N/3ldN1KhNbS7yeggElCdiDOf/FBQEZdDyggBta3Et5gaKdiKQ9uiSOBfnmJd949P5Nd/Z5
T3l9WI3V0CHF0a2PD5n9ndnfDbIRTa9NEaoayEsCDw1IhDJFIK0tG7MvKWjj5U6ftScm9bfbo1gO
aCVeX1iekfPB1Q2s4vITzlbZyNzKKBLfP1YpuoJml4W5o8e29PeuwXZgF8zD2wbXtgeuIeQU8ebH
P8qqQLfdZr2OMenECpshDTwzBX3LqUo2ws7Vkf3PkFobmvMx6/oRhgh/NYaXRDaR2ZZg0PWPhG4d
8Ouj8u0/jB7oIFNGZThETpYOZzbb2In7QzY/TO7P2zO35g2IoVFghgYWiD0Uh6ugCwrCOARxcyaQ
sQlKMDzetrAyZWisRziypEmv2xU6agqNZNI5mt5HUR0qMLQlyWdBeGDLDVMrg4EpaLoslHSL0sel
38ku9Vhd9M6xe/KMD3b35fZIVtYD1VNMFWBpDsiw1J1TeYSJP4orph7x/EdeyHtvOPn9lhjWHzdS
NhA4rZfrVweBICxeDsSA8k3mlYNzHHs5BcUsHtKkuO8cJ0rS8fs4DBrUl8yPhj1Eg1PE7x8mmjqR
w/MWOTuV/JYV2WTwNnGP/VjcJ9YhefbljuX++88hSOUh/byEX9f5YWCkrbqTMNPpexZ3Wxqjq3N4
/n3FGexhRIaFQh+nNoo4Hfd2czdAXmy6l1UZsLwM+u5At5hLFhdQF+7c6LIZzk6+uXGkoDUGRY6O
/w9gZMM/txdnZTddzJoS1CAfNpLehIGxm0ItBWwVyamk5AHgjfj3t9vWVjYUeNUBm7NwtqIRVwlx
hFPTRHewoQg/OuRrxbfynWvDAXfEIicDLvgrBemiGD2JfkoCojQnKOlHmw2BbY87PSt2aVrtbg9n
bXXOrSkukQrqtXhUkiMzdIjeMrSXs/QB9LEb07ZmBxHhokOAU+8qtZcXCdUyUIIfy3q+68rmkaPR
PM22qutrkwcuDLTn4Y5Fj456dvvmMLMawzE45GzQN3pEGmSAhErL3/8sBtobKS4EDHiPq+cRcYY0
aywC+hqrQrYtTP2No3VlxsCIBsoaNGQDK20tfz/bN52fuVxauX9kWWT70MyN9Wl/e/FXfPnChLL4
blEZNi8LZHReEgfMyhu+tfJ5ENYsHfioE13zoGhzRaxOet4RzH93tSzjPE828oPLfa8cLijXodCF
0ApgdXUVZoSeY5/gQeNbJPStj6XzIp2d6aP96yttnpvNtoy1MZ0bXP5+tipcziPksWGw/dywLMQd
sOFXK8vuo9VnoVgHz9NVmZbhoV9qbQGaBFCUkIOfBsT88O5lB/IenGUor3nAuSlBVD+IoRhME23+
97ML3Mfh9udX9iAY8BDnIuJAd7qKiMCrL59Zq7PTWBdm2LVeUCXjoex/EhOqb509v922t7YkSxZ/
aS5CF75aNaj0sRkBGUpOg/cAhSvj7i8+DzKEpdNnYcpUDnwUhflodXVyct1fYysCf+Pnry04vvvv
95WkwkTznPW0TE5p2U+hM5URp32stdaW/N6WISWCkgX4I6ocA0FhsM3CPAubfuPRsUJSjPYhZNmg
Wgq2natqpDE7HncbkHzIke0at3yEjPehG80o94zHrHCzAOWwCK1IVQAdxlOi+8jETmjiv71mfzKh
6rlw9jvUR4lgrDPnnrKT5ZLm2JipLePSNF58n4KrOLPTGEWH8sEaEYR7rf05Y077MIO9Nijryfip
VVv8wWsH1fkPUryoWlTVXImJweW1g5hC0GZv4E5m7GQsZFeA+g/zxsPsDwr7ahIWFLUOYTqAhpaN
enZWSUSThetgY/hYebBffAW8KHD16sOIZv/AKvtm7w6yDHWvYtAz88vAkByCv13XB1Wdj5HWlFXE
WccjPGitSAiePaCwVO98a6tJ63rFwOAMlj5wqCzoFMCpLn9sTX1mknqiR9qWNXARuv5CE/eXJUmx
b6ba3/E6g4K6zmSkufXvnhRf0LDGDrM7QcQQEo8fb7vQcvddTx6o6IEz9q5LQq0Q6LoH0+9JesOL
nQ2v0LY7MjuNfL/cyGStbkxkBv5rSrlT9J45KWlFcqpcE+HXtwQIPZpubM21U3IpGgAjAHgOQIyX
8+tOs8aGZqbHpjBCOzvIYuvm2rKgRBOEjjaFVgM99t2pn2Lh/XN7Rba+r7hzW6ciyRx8X/uVi8ju
N66trc8rz4hJc0B+WuPzBUX+PrTKjcfdmkOdL4Di4E4jNC33dHocnIcmmyDuSMNUvGTWFs3G2v2L
ln5kdwFiRdFjGejZti+oKHPDo/Ro0yfi3w26iLxOh8gy2Im36DBWbcGj0OiCvC+Qppe2uDlqSIhb
BINKnvwEjUPlS9lO4KTXY2NLuWd1BhdSwgU3CqplZQbLKtN8nN3kCIKnuBR5XFr0UyLJz4FV+9u+
tmoKzztQH/vou1YzgryvugJKWkiUNzw02aPRTLHBHjO+hdfaMrT8/WyxBhskmOYMQ0Z2z6EtkrV3
0m5BXr5xGaydMT4gsADTA4F59WwtrXaw/B5Z5pkkd2UunqD/eWgmtlEjXkFyAwh7ZkdxiKHDm4lC
pR4VGP8tSfm3gaO9qjP82MznJ8KNUEL2STbmrtW0fWvmn28v3JpDYt1c6NBh9a5kiphNsgKlDzwI
0j4oyiEgZRoM5GOGXGGxEUf/ST2rd8S5MWWw0hlbaUwOPbICwliZZTHEFu7PUnjdvUl7vq/K1gnN
imshMXX0sRUggzr49XJ8waMCo28hTw7MTexOhvzJE/cT0fMHjzoIEebmkTpGHvhTZjzaOiruULAQ
uzYjdtBr4K2U6DgKCQKXwJ5bP8oR0IAOv2CvTprSu7Kp/Yd8KpzQz8HdBEkOPyzShh5qjXaIwiz6
nBQCVCaT7j/4LP9WpmP9MANtFYH3QeyH0fLCdEyHu6qw5PPk9E1Mi9YIvdyhT3Wa/R47vut41+WB
PeR1qAmnfyZtU4Z1OrkBWvBpMBVNe2d0qJoAa25NY5BnD2L2e2ikT2YoKcqYzBEslhbLD2nPP0+k
TSIoJuIHO/N3xG51kPOJHCl4FXfzbPlB3wzJ3ppz9PKa4/Db5t4Q3Xahq4sAGA2IGAIDCsg13pVK
DqE0Epv5eZ6esj4w7ZfCOr3/++g7g3IAXvW4jpWbGMRRSTGnfnqy9mCMn9MNkMDViYKfjx2+qNJD
osBSye/KJqn8kRlgIrK/WTIcdr6xc+jb7TFc7/PFytIMgmYztJqppOpZOlCjmmBlSX/UH0YROeIh
YwgZI0L0YGjnYCJha26xhqwtDvKveIYtErkABV2elwC+6tB9mmEX2+NtqO9uj2vt80CeAUi3vGOu
4LM0KyDuVA/ZSeD5Knacf3/393E6orMEC4/fqvrWxOx29kwOBs/u1fpSVRvpkJWff/F5ZXbSdCoG
4ePz4B4XFo8gLxbdHsDVPYJa6NkA1Ew4JLhafciQ9nKodQ+Jvg/jACZyu5Yb4eqqHWgBAIiNVJ6n
YvQMdFU0hQUNEa2po8b71faPfKvyumVjuUvO7t5c9G4xZxKEzWMdWD2EvXgZpv3Gzbu6JoDoYSBg
vIcu5qWVsoamoa4LfqqqGTfRm7Yl+Hm14eGrPs4R0F4hy3ZFflVB+0QI4iHu7gNrftmFvfH13Yu+
wD/B2YiXwzXuyKS4RroWx7BHTkP/Fcx6ebdxl67M0oWJ5e9na0E8gIAafSbHLAvlHJTpe6N7tLuf
D0E5dK0JxXVu4/tgzn2Q7z/REWYv9W9A766P3FZAdcz0KTlqPOmCOXOfiFdvTJB+tczLCNAJ6aCi
i7yd2po208ZAnRrnkjVC8QYS68UOVVl673UWypRsQOXdg6QrAARlKHMx7QrNqPeQTBWhrZf8h1a2
emTy3I/tGQdFQCp/q9nsKvhSfqLyhDL7wijqJmOn3q9+QOerjatuenGJ/jRXdciLbuPhvOo0Z1Oi
PAgcbaSznnJ2cnkSW14S8uHHbc9fHdHCuYG6I1qk1GvOKAVxyoSgdOV8mnwtbPMHG70nc/kKxrTb
plYHA1XgRRxtkZFRBsMGi+czGF5OVEwfs9z6AG2t3W0TKweeBrD+f02olW0BsIDdOcjM2smjX/xD
nDDjfzNhZyaUG4jTqhaD1OACHqi2m59d0kUu6EP5Z265wV8MB9cDyvR47l4l/13I7lGtbdhJ6pBc
LO6N6XdLf9+2seoAZzaUc6lEW6Jtyo7hjiBRPkH/Yvgu6zJo+ofR3GozW12fpa0emVMcJGpwY6AH
DzEDtjhEDCNmfB1yY1dp9C+mDWI44N5Z+CsRjFwetVAv88DzhTe7p5M9G+9scH6Z7v72vK0N5dyI
eWlkZjyxlnMRWFsWgmP2e8PHb9qYbMRrW2aU5SG8n0utWsqK3scpPcn5Of+LKGHZjVB0WERErsik
e2TnjHJEPbYvexFOpDvoYy+C8v1Nhjg9odaqoay49M6pOQfLBLzQtQCec/aj/U+hb1zia/eH7iA3
jx5uHUSZi6ef3bDlQMC81eEo6yf/2fT1A+PmPZ+SSBus8C8WHyB03LiuD4iLsvg4TKFWSR3ch/oX
J/lJ3UPybi7pZbLQO4yHGqoMVx2xCXBAbWLUuA3TPeWRZcSsjP9iFCjm6Wi7ReuwShJTVbo1QhKT
HJtSJHcTJLj2Tj/SfdFUW8nZ5WK8SCQgpgZ7Ke5rBFnIwisTlnmQkmslmEj0bvqQ+rkddJJ9ngv+
ASf2r3pGYm309C32v1WrqJyhh2NpTFDzaQX68SEw1+rHsktipu1FMQZ29Y+gcTU/zKAavj2fK0cp
dLg8VINBGgPvUBzQ9igjvfS1I5W/WQHmGE6DAW3vpvtQgczytrHltryaUQiKLR0dy5ZSblOqTVB+
EwXEsoqBPrgm0ngT77NdrUM81SICjNGuHVu5wwNLuFtybSvHEiA8S0IU83oNiwIpcD2kTOjHXm9D
zfhc1680IRtDvIbzLC8x8DX/KRxcU7UxUSY+b3T96BkvyWwE3XBvSC1g/U64EaMxgmg//X57Xv94
vTKxwHoidbHUjpEBWIZ+doy0FEm1LKvsoyXTKobIIqjcTZLEvGq1Q641ZtTl+sd0zus+cOu52fdt
W4Tz3Da/vNobI4dL/dkvkzrwS7cLUs1p90ad1F96s2k/FHU9B2Y1pU9DhQ5Z3FLGq1HNxU5niKy1
KYejViN/qSfnyzhV+WF0RyPUtK7fIR2Why5InbJIZlzGTq0lOzKnY9xU6A8PwI7EwhFHyZHOxPnQ
1VCrr/RyC+i5csxezM/y97P5Ya2pJY3V2kfID0eNvktk6IDsENm32wux4mJ4TC6kg8gl4WWp7Kas
s3w51rp3tL2D1B8kXgPJ7raJlaFcmFDC+RIhcZ5JmEBCxwQwaLxPpjvy8y+MYJMs4vIL1EU5+sRc
ptDx7r2jl36w9IOoQpnCNZKNzbJyHgAD+z8zSqDQVsncaRnMZHYeIVuqm7+SIRqrY1lOQV59AQfh
7XFdl8JR0Dy3qGyUzCBENrL1jjTzw7n1QlcA8Et53PoyoPmDMe1M5KgN/fuYx53z/sAIlBf4n4fH
IkBkinuMlctKg2TeseL2w1g5D5Q3b4O3Bc5eO4MsKEWCRRrwi+u2tqSerNQlaAFMKxn6I8gim4Ak
uEeIDJzkm5HeF5YdbOphrnn/uVnjcpflkMut06H2jq586+u9SEJ/q7F5y4TimHzmhHdzhYY9Jn+Y
U/q9H3k85luPmLVNdj4SxTGhTipdnWECzfGTzA7VkizX9oMZ33bHtdGgOQkPS6CkwLyi3IcuR+9Y
ORnuESw8QWm89vwt87aIBdfGYgL3o4GDADLY6l7WcIy7yQgkptWbcTH5oTkbYZl/a/jGaKxVS2A8
gqIngkkQ3l2uvy3NrhAaQ7sVJCt3o/DcsJzn/qOZ+2iHdXj92bU42VFdm4J25MPOhtrXQRSVv4fI
ZcICDADsN4SY9wMvqruClWXYma6ISztJ70WdFfcOB0xjIJYRzuDX/mI7cgydqtQCIIGHqBsbZycq
z4aOgTYULJC2qF/bfnZ+iUxWD6OdeTs8EdNdU1rIULig6mw66j0mnEyR7fF6J6Q7Puuz4HeTL3A3
NR1/bie0A6BLSgZl45AnUXfvpghbMrhASy2LhNZhtUeHuYnFMmqiQdSeESX8TttqZ0HeDYWb2y63
skbwAgDBltgWFQlljYTdVrID8e4pZ8fE/E263+3ohtY0bRztW3aUa8qoXTgDpIVPpv69yO4l/1H3
kdtuwaeWjagEPn+iSX15DUDrVTkPtK5muTVDSmwwpoj6CZp4t2BLqyOBqvXS3QmSELWaPutZrTnp
BMUqlPECRysPnig+mi45kHKrGXYl+P/DGfbfHaTMmjXXZCYEe7UaPoJ43Woea8cMuua+nF+GfPdu
V1jAzIvOAKhTUX+93K4yHQcH4Z1z7AUEY/JDLr/Bz4NBf71tZ2WN0HgGaAAWCEVuNYEC/F4tRGM5
x9mWYaJ/RRlvw9nWLCwNNQu4ESQC6hLldifE1DHvmIR1lwT+5itp7aC2wFgMKWSoMIKm4HKqctoB
GCITXNyAaKWRSA+a9xercW5iccOzENX0oR9tLSYa/SWFEKYWUvHIPr9/KaAZhy5MELtdZzPsTEzW
LDT0GtivhJ7E1g1wvRvRxYuE+wKSXchCL8cwGBw3Xd/AfUER66Sgvdg6VpYvKPv9ApCmWOjr1hWA
19AjRKrCsu9/4jS9k40XmAleE3XZbqzKlj1lQ7Z9rkE/FAgNknXPZm3tC9YdmIFKPPXvZdtulKXW
/MxF1Ia7EyEBPPpyAoUmGhu0gUAJoeOe/Oo7MHtsgEG2TCihTUKa3s21BSvtP5n6a9a+Sm8DVLW2
HRekx5I0x4GpJrUswQFwrjg98rH6KghKkZ7LD7c9ea3yYkGUBWSx7jJXas0TjFrNXDg+CmzerEPn
CvJeB9QJnQQ8XeJAannfZHANLvZUB+PG5N85pI07l37KMmt/+8esDhgFiT/J22tpu6Ewtd6UGRAR
iQ6CLZF9apqtJru1dVs4cSH8hRMI992la5C2rphVGPBEe2FCLatd1VljMBN9I0JYNYTGSySKgdTB
Q/bSUNKOpcfBWHVs3fyp082dnmbPzrz1jjWM5URT9zLUmv41pFQlXEvT2R/wo9+b/KEqhbMzPJ7t
s4F+QnJ33mmAkwhSm0+jSardPJn0ru36Mp6p7eyKpKljz66aaNb7KujKFO9hy/5hAjGzz6aK3Rez
20UtBVqHGDSP0TJnxQnPddCu+D2SeTWBrdLxv9iDdKGl5udR0kjAbRBN7zNX43E5dXVQt1kdVQa4
3bNKh65nBghP4ff9Q8ZHfue3/iiD2gPgwqUQTQGksw57Ptm7opTFfctMf2fxedqN1ZiBLMUuAjKi
hbwBuco+lTggmWiGg5YIN0A5ef7oTS7C1n5I92PN7YPQdRo6GrA7Q9Nqr5aLdPeMOiKIBwO31KZn
jTJog9jzxxz/1XPT+0U8u/O8b3Lri+tk3+fUcnfGSByoBotHS8v3GV64sbAlQydGVd4Pw5iFZjUU
wVia0DiaGar6kyAgp8qmMAO3WOB1bHqFkmISlBmrw7oUNHLcGX9ATjuGincXQfdWfrSLpI46XWpR
58hsj7Y5K4Sy/Biirap9Rke1s4fSoBN3nsYOoCUeI16ji8bpyzc/9QY9mOH4MTIouREObeeEqFwB
PtWUSO8zzp7ctORRxcc5GNGqFWTm/Kua3BmXvq7FgzQqtGfVbVCkeDwAiNk994XUYmucsmgykyw2
cqt/aAauo8+36/Ej6deudoyPVPT6vV+7gx9OKem/tQXT7aggJpp8IPXkt2kR6IjcdxBm+p33/RiA
hzn/zTryzRjq4mnO8Hhp/YK/dhMR4GkfhhBYTxfv39IFqL30Xz1/l+j3A/0wFp5/Skju7Ge7pfit
k/tQFnYXMVahdQUqSW0ku9l+TAueP+WJNod9V/rB1JRtZBR5+TEx3Oo0exmcEa5U3IGcngfaMGpI
YHA8UXQ0qbikNoDW6l19p3EN4P46/WJl7W+3rvNnr+vMEBUJ47dVMW9n5YztQaExPPrC9KIOkga7
0ZJllLXFFIDytTlmFXosiMHKXVE1/T0vshQSf3NTxE7TkcjFTfzQ2INzj2oZBjrmPMq07NdQ027f
Dwl/IYLzEILf7KPhDHob+KJH4ZaxXrtzZTrt87KuApPpyb0uiH8wtNYO3TlJoLCke3vZ6GMk9aGP
q7K2ANBtaDgXQ3LHzabc9/PvvjPCBH7boL4WmWANen+ACdo+tH2hy2jJyytnoju7tDbmRpxqKwZe
xIpv3x8rR+7F55WTUOtArK/RWuAVQwHjF8/C0+4MU9u4l1cO3AszyhVCk75pB9aKUzMHHv1a8l1S
7ijdiDG3rCgxDJ+wWj6txGkm93Z5R6w32cSO9v5b6mIsShijW4lbtj5WhIMzt6yAMrAeG38j+ltL
F8LKggqDai1Sd8q6ywZgUs3SxWkq9Qw7AKILBkf6DIRF01MnkX/FhklBFZBbeSi6XIus0RdRztIt
6NVKiHHxSxQXgaQmYTLBL3FpZE4x0TaGuvV9xTfaJAFaydXEyZhiJwI32W0PX4mj0Q4IFI6GZyAy
5MpyDUNKDDFgucbmJU+fjO6VpieT30E/Z8MxVgdyZmnZa2fvKLDN6LjWenGyyC8gA+Z3s+UsQNSz
7y/uf/b9OicOmlmxifwabCrUstIwxYF5e7pWEuMwglrVIsiLR6ey2lNPwHbQY7XzDNfXGCbk+9zR
eOkYaFgfdPnPZqsvdGWFFvijvWi6atc0q9rQu4MjJT1KRy7q5V0VNEWyw3/8W9L20am31FqXiVLD
v6UTYuGoxNZSs4Uj68yaQXLoWI3+wazQhSbH5iBrisDH2ErirHjFQle3NEQgJrnSb5GT6UlwK9Fj
wiJcPOVWt9Dq91E+BYDYWCinlUxuVwujEBx9JLkFTfNaf2mmYivLsXJLLCxpeBaisoQKu+LZbgFN
FL/hzjHN9hrYgkVMhvcXKC5MKM6NBouU2BNMdHLnFUZgQF24eHdPDzKdLl5ueBFA/AsvgMsdlCFO
1s2EYweB1/W+Fhtv6JWlwAIvzShL6zFc+fLzvYG33pTa2Dte6ETOuxuq8OsBjUGnLhrnAUdWDkqi
6XOZezMunrwJBhcV0+nt9uZfGwAeXmgIAzIEY1DmJ9dJ4iQTcpoNC+sElFMbh8vW9xU/GvWybXDw
8JP7SVi7kWz40MpBAnAwcthwVDBaqynZktXg6+AA8Ja2f8/9f0AEIuYxbF2UntsffzFVZ7aUqUI8
bxf+3PDTuJusD5r2evvzq0NB5QSXP1J/V+Cf0SOe50xSnPrMfUH/B/7f4nKH7FZUbB35W7YUt+WF
6ZQDnmgnEw354cjE57nXgNZrnSw00sIOoL7z6fbwVg4UF/VQBDZLPuEKEUS0iZntJMQpKcDqSh8n
Lu85/XLbyJq3LQ2kENrBsQWnuNyO1DUnrUdQdLL8ZzsPsq0eqmVelGsE7OzoDMHVBSyxmgcyfG4K
5KEEJJbcYMQbstV+6HSIqf9+qNaFIWXjez33vKzExjf1n573uSBWQOs3e0tmacUPLswo4TM0NPSC
FwjE+PxVooOnbNwgB7uvzV4a49vttVlxgAtbyvYhHhSjUt0Qp648mXTflyc+7P/CBGCgf1oRl063
y+W3kqS1jBLLn/LPrRULRJfahhuvegAgWuAf0iDkpJK/2FPuFHgNYJem2QRSu1wkb1BnTl6rhkNm
3iy196dQUXT6X0VIWSJjqnhaY03Qi2T4gV8xivwioZFh0zm+PX1rLxBQ+C70tIiTnKvKA8kEa+2k
B6MJXho+AjKQXfzyGnJvFDKyk+S30WjxiKpLQF0/7qn2K7Xo34z37DcoR1MBvVswCmO8vd47YV14
MbiaX5As+Itn9sVgl71xFlvPzSw8KrXkVHBSxs38zWw8sjGjK+cRWu/RqIRSDjK2Kl1r0WR5O7dW
coKUJrRXtsSFtj6vbCnXmUbGqINqoRfpuLy/3/aH1c8jZgLqFR4P4cnLGQJCmNOGgS6iJ/6ABj7+
qI+Avt82srKhFj6vf40oY+gg46MPQ5ectOpkmt8Sx9wbRh7qxofbdlaOH1wKEGddaAqRPlPsyGTK
7Wax47t3U7tHEgd5oS0ox9qMAbyJlQbsD8lmxYjLPYjZVin6iczfQAgwbaOzb20QSMUstC2Iza+U
LQeojDaZ8LDgRSyzyJcx1Flvz9PqEM5MKIueFPmctRlM+FXMWORGtz+/PgLEzEvrHqAHyq5Dzs8o
2YR4vHRAzwqFiqmNc7mRFVoeQMo17QPj8q8R5R6QWgYtPwexBhIAdnPS+D0hj6Q8pNm3rvre9htA
r60xLT/n7CRp06phgsGc1N5owkGwsbe36N7Xl+XfIamRTSHHPNVQ2oZi7l3q7snGsmzMmAoJyclc
eLLHsow2ShZkPEx8PFRaF3tZ99RY+Ws9WDsk5sPb3rAsxI2FUutMZQVIdTOmMEu+MrMLBD35xkkU
w35sqgBA4dvmNhbKUHzbH6bO0XJMIpvIXpI5AQWKQdEn2W08C7cMLat55hFDR0dcnzDkyJ80eXEg
AFCMh9uDWTs4z5xcbRZwmaHXtZ4gTcxizg9V+eRXQbWFFFj1O8D1lyo7pM5VekfBOHfcEa8SAiEG
moqo/YvWuUUZ5V8LyoWvExN1BmC5Tq4sg+ELukWC2xO1NQTlyHGmOvU8Aidr02Nx6LeIuVfXeuG+
hAYC7hVV/qR2C2S5HQJUkGUFfHyppk8F3WhzW37i1T45s7H8hjN/Ylmet6MHSn/dl2HR/5rtt6bb
aTP6rX/fnqwtS8pqmG7DBlTr8CIY4naugxJcA4behwIFoSaZd7etrS/N/+ZOWRpftI7JGswdcQ8O
pGP4xvmy/Npb86ZcBAAR25lOPDzZ9UdBv3viHwnG9D79cXsYq2YgUYHs6cIY6yjnStV1ENqdR+Sz
c/80JPJBciOoyByK1Np4Ra2aAsv80uUOakA1I8QqVtlu7/PTnDsApUxG+8idudtbXTGcPNBUb8zg
6gr9EZNCif4615jK1hIaavQnL5mhhTiRIbCKrWf1qhE82AFHRPsylGsv3XvM0HGPLBo/WdV3ARXA
ot+IZFf36JkBxQ/Q2CwdURv8xJl7WPgIU9/5YCcsvu0H6+NAoxjoIJcXouIHPMtqEKrgpBHDTkMV
dYtIdev7y9/PjoGaz5acKK6V9B+oq7lbTDSrn4c+AmjbFhU6tRDQJG7LQUONAlT6yWr3iMzeNT3W
goZHJhmd6gi//StaDVLKqe8bYZ4m496of7FiC2+qDODKgFLJyIbcbNMSBrQhovfO9L7T6j+f1/Hw
N7H1MEvK8vaOVebMkCbo7KvfndkjcZ1Ft6dIOX7/YwL9bIDs6/qiEne5wnOV66Nf6sbJ9elh8qJS
g78WH6f6hWhbVP0qcv//jYEcDi1kUNlWs1myn8SgZbl5Ko029mfxBg61nSP8PZ43B73rj8JiseWg
fVMfnbfbA1XZ3v5jHGoDSDqDzQnhxeVIx7ZJ0QhkmiezSuuwqa2HNvH2BiBNYgDqpkntQP8/0r60
x1Hc+/oTIYEBA2+BrFVJJ9W1dPcbVL0M+2IwBvPpn0P99PwnISioembmxUglcWP7+vqu56QAzJG2
8p30JnUjJ9zEIUiMAZb4d1uByTSgMI7MfFMLRKK2jcA8q59ouq+r3g0AT1iFPx2d+0Ew+ERL/ag6
xOrn7NLHJozpASjTyNg+PW6lRATENElQPngAeXbI92h4uL/Rc3fiUsT4oFzYjAoI8IPZ9eSkli/8
kMWn//b5ieke2qJiutORU9R+061vC3700o+f2G2TVZqwdPx48mr23KehvnDflgRMQjfdaDMpOQTk
/ZaqzFVCsvCATh7s/x0xqn3AwR0ne6cBr1amAKbNKDnRpKVuF+fGhks4VKaqKHDX+VJaa/LU/U+e
qQL9BzVIUN5OLAjLraEuBkJORWP60YDRJqBLinTBlM+t6n8obBbAj0E2da1VeWjocQXGiVOMxqBa
e7LtQ178SNPn+9q1JGZyPIFkQ69LiBFa7ZrkSbeOfZu6GAVciBHm7O44lvpBz4j5lYmgkpPCiuIK
sWel+Jgq3GBuYVvZrReWAyxBYG7uL2xO74BgBG+HYuCbfAB3XtzKNCxzzamgd5hd7GLMo8Lc/ScJ
04RBXitWK6VKwAL2tecvGFL5m++b4OsCGD8SeBM9w4RvzMxCx80puA9WnGOTJAupYG1OlwG5T8eB
eLRxTHU54H3DW9ZoJ1SJzWfE1OHKKkv1Jevrzi8rmr5qpkV9tTKqZ6HIcFdUBPTCpA38PI+1VR3F
9UvBVOcQoqfy5f4GzKkMqspgWkV6dBxevL4C9SD0sEsG7RTp6SZ2cttXSXsgQd27gF98ABvjJwPZ
j6s9ThzAfULBFmXha4lKTlLJKIPSmHu25u32/oLmdBIDnXD24dog2JwsyM5NSpQ6whuI0ezG+hml
S7ZwbstQJB+BJ4CnetNpklsON2IrICelB2vhDy20UXHi4Nzcj02Mn1/NpSxyvVkyt5qKqiFWE3lB
0WyzfAlQaN5/uljOxIWpu6LHDLlCTrUNkhBFluVBYcgnNZZJVo6Q6trkRbEtEwm0EJqzlaaj2+Xz
y4Q6oAFehw6iR/16mbRliVQiaZ5SVdtGQ7zqigUbPHcJcQNR6gIvMvIb46FemCqi4Z6X+mCeHECp
G+WTQk+pFi8s48Pdu4jUP3QbTdGwvBCFEHDyoDS9xTJ0OhgnrSvoF15YndtHvYrkgzK0FfAF21+h
qIrtEKgDwlAaAukn2afmodONQHe7DFiqlOXmMXQU0gBXMUA3cDag0ROgCgmMYK5/aRpTX/UlWn2r
WDarVOjo3wWesHGCsaC/pGpFOwAt4M2UMo3Xsqf0W6WCCh0Y79IzDVmuhM7IE1BAhBuSqu5cqwyO
Dmx31VZoMN0ofOzlbv9EskrOZIh/E7MOX6NCK1YmiEO8ssKsip3J7AHmDqiUQ9mhXXoA1iGuxVYN
kuzn59UD01CARQdHiwlH//rw9Ky1eFml9JTwve3s2yVOyznlQLWVAC0EYR2GMK6/j1bmri+M3jwF
CFbqRlnplO4S/ZOTdx/acSlmNF0XOphppc6B3WWiSOS1hi+W+iGWljExfQOp07Ag+L5JHoU4muTc
GgvWdVTgawXXgN41Qnehp/eWBFpTeg7UhNw4ZXpo7ZxWQfFYtms55AEgX+3+Ie671q+rzlzdV4Hb
tUEwEqyoQ6IHCqHWZO9M4IakeWyeBpRtzWhl0WQFo3tfyO3bcS1kckBDlqu6nUFIUm9ArYlG7//2
/ckB2XGV68H4ffUfUX9Nm6/3Pz8Fs4SCjb8fHXVI34Ejcvq0mhTjFpqRmCctFptSNbyOAS+9tuCi
N/wx71CU7A3V1avB8TRR/FSGJSbdW1cXklF3wwwMQJluCmMAuFLGopVxUutqpyNkcGWcr+si/xqw
v0nEIIEB5wiZhttED1ElBzm4ZZyosa7Y14AuxJy3a1EBBfDv98m1ylll12MQJDBOkXzEf0q4Lcja
WUIeuNW5aykTxY6MATQc4ypy6hVP7VIt9/bejJ8HTQayAYBTtSaL6FW1H1QTi0DeE+kPXrxES0Q/
syLQ6w0xaCC8cSHzpHU6BsU6ySE03YxgaCdOpK/q0UK4MXsgH8CEIz87ekavD0SpEMaYIQQ5QWU8
6ZkZr4EEnbwPYRg+s3r4JJvy/15zG1geQMyCjk29ko9WdpA6wJ4Gz+ZB777fv66zJ3/x+UmeTze5
Kuwen9c0V3tAW8xffB5+CDKhY5rPnvgixiCd0jRK8wRGMaPeJkswSLM/3zEQ19AR33Sa+iK0qCzV
wqMJ2i0ldOvwz9/8/n+/PzHGDZGFqnB833St7OAsNY3Nau3Fz58oE1c55pDGN1+82RJUupusX1DX
OQnWmIEGDto4zD1xOeGcNcEw4OpV9q7SNnqVbtqqWhAydwqXQiannATSDE0dQmjxwIBzvZC6ml0D
QbcJxhDA6EEnn68KK4hsWpkn8FaS8rEhnlya5JldAXVskK3S0TefXANwcxTgvbFNxB87+LTl36wA
sSCmQGGagId8bTQCDUlYSSt6Ugtfxi9xeURn7ec19aN/F3HFDFusZeWm1Ay4p1oixNrgdr3quvqT
8Lj/8x6R3wYSHRrbUKe9Xghi+BwPr2OelBAVTcWIDmCM2qhh+xjZkX9/RXOWFgcyMtbraDuf5tT1
XhoJkCohS9i1B7zefI9O/XozZIJ3LsHk+Pm+wFslGEF+9LHLjJgADJjclS5O9SwZuH7iIM22t0uP
7K0a4/NIJoJuE+6CPVUCLTIiI49K49TrGDMsbD8JtbUzLFVuRl2aescXYqYku3Gupo09VPAYlIxb
G2YG+UnvtOK1jwpyCjEGFboy4/FuKCv5j1X00ctfbKOBZnsHNxbHMrlLTa6AUT1X9FOAPE7RY3xQ
LmjG7EFdSJj4EwJjd8gYWfopepbxNvskSdWHB4s51P9bwETJA/7/F5AMCYZrvaxYwgsZNenmjC4k
jAu8CMJKzHpa6kB15CwjjCevtQbB9NZ4t8RSnmh2q+AU2QBUgF5PMdIrWYLZEwQFJxA72zugeNw/
65m8IpQaSRhk5TG6f1vIyxOk0ZwMUSt5bvkrQ27DwGQnAFfCkYxKetIe0MphgWcdjJjausWg/zH5
fIYWvwJ9cJhQgPFGVHi9n7k0JasjgcDsV2HAuXy6v8q5TcRQB1oFMEuK6ZFJZigEKAKgRArz1Ksn
JXnTlvhYZ78PUweoGmChAIrj+uenXWMlDR6PU4e8q9uUu/s/fyZeRsMRWAMBDAAfyZ7sTslMPbOs
ITjFyOxk+s9hq/zAzDpGhAeXiaX8/4yZQ+chCA0QeY2AUpPFKHVhZiRlzilkgV8B4dOu1l3wyWaK
8Y6OsDHYMbyncG0mUlRZGYo9mPZJdwVDWQFj8Pc3beZMEEx8uANIpiGQvD4TFml61ZZKfs7Z6y/J
nu9/fWaT0Nk6xseYT7EA5Hn9dR6HgZ4WsjjrARJsfqH/cMSCiLkFXIqY+Bxlnieh2UGEuVbwAtQL
DYAzJgxYmQjrxrIFopPJAdgcrWao6uRnOxa7CDPzhnaKszPS+5661Nu0JGti77M+DuJSFfl5hMYk
WI6nvFvRgetf75/KXO7ialETy4/uaUPROM/PLVDqgFTQxDEANA+xDPfUzrdhBtZ3ISuvTxqAVgN6
8L78mSPDNAwuzZhkBE/S5KLmvZRKHjb52TK/AAugXTiy+eVdfH+idb2R5GXF6/ysMmC4vRD70WQH
s9zmTubyaFcZKzM+GOFCx93sqtCj/FFDxaM6UUQEJ3ZPzTw/R92+Wlls4fOzyjHyKBCM9yLIHK/a
xVvqaLHekqTIz4lyEHRAheI5aeOtSiu/DxeyMXNLoQjCQYxpIt0z7UqqS41VYRbCKPSe2qquGS1x
gM0YBryiyPfA/TRgHCabVdfA5Yl7GxcJuI8aP9RImSjG9/t6NicEYfFYHkBvPSbIrrcsU2vRiVjP
zhG6ETUvjYHBv6DKSyLGnbw4lSo2a5nkZnZuASGbdC9281CjBHF/HbcRgoYGq3/XMTn6lKlFznKs
IwDgh+22YIJq1nCu70uZU7BLKeOvuFgKs/M+DaSRndHzDDzV303voGTxCwhF1F44mNkbeilrYgFU
6bBKiSHLHtg21NWVomk+Cy1XiupP1Mo1t9t3EjI/dORJyUJtYUeX1jqxEFaVR8CxoNlZAuM5Rbqm
5o9VvQnZFrwY97d19vAAamZhmBgGbxoOZTHLItLh8HqjcW39WFtep62BEHRfzNyVtf4VM/XdchQ8
NFQIoIjROKbCXE4Wauuzqj6SW6ngjhnrpNf6ERMlyiNGsGf9D66naLP6SdQFIze7WRcyxr9f6CCQ
OHnKAy07F5EPVtEEJbXW05YeiJmVgA4MDNCjbzIuZiKlYWUo8iw7C/QTAmTTK4ZnJ/p0LgQu9IWQ
iWWg6FxVeZ9m57I8pvHvnuxLsdBJNVNOvpYxOZICGU00MsAdqfiGWo9oIIWfNeJHx57lPNjW9yb5
i7cVy0ILnortu51mrDO9qFNWQc9QCTXbb2UAEKmHAkXKlv6k1ncAeiuqr0ar++o9vgeTSPJKLLk+
siRTEisIIbZB+xNgy0Fx3fUekW7XrjhZB8aSez+jiQgl4LmO4StekImOpKaDydPeSM8k82Ejgm6T
DB7VFpY1E7JcSZkoCberuAkkTc/I3xO5s4xd073XDuicE8Vthp/3N3FW71HWBVEICq83zRTCojUr
EyU9F+QfTX3RymNXLngOSyIm51R0pZaZJUSUNXj+foFvU+1/3V/FrCpcrGJyMujVafLMwsVCyLHV
ih9G8uoolQuucLN4y5L94ijF0pomh9RLWyRVmWRntbRWVfXeNLtC7RZepFkhBoLf/5V2pp3CiiaE
DOwe1tV8KDDrjNJhYS1Y1yUZk4XkWdOkvB1gXTOvqFwOmIBP4h6N8erY2IToAkA6qFGNh3dhwAsw
K9lowkjPffSUFaDk+tqJhZdu7mZqSE6Mo4Dw7KaNt7yThGl5m54dxWvjHWHbUnwJ+s+3TmElmGAA
dOMY4U/9bSUNBXpcRHo2hccEWAqe7qvx3GFcfn/y1IE52zTTdvx+/yai70r5x+YL78OSiImXFZO8
M7tEpohW/aQ9AvWM6Nv/toqJI0UbzrMy79Lz0KxCBxCH6Y7HS7Z4Zh1I9WNG30LS/bY2qFOp5egm
YefCbtaaVP3KfmBkqSFhTgrKLuCJBCgI2HQmkT4g92gYmA07a3zPtK3BdjJauIAzqgs/8KOzAlAQ
AMu5vh1CCSpNA8kqVFcAB26b8mxVx78jubl/KrNyMPI7tumPbViTg4+UjvVlgREAw6ldLh3Xjlu/
CKXbKN/uS5rbNBvvJLE+uEum45ioq+ZJ0Kr1mRWpXyXvMdruOZB57kuZc3TsSzGTjWN9QeyId1iQ
VvmYkvQoLd1eEV6or1LZbvPIdjumu5K93Ze8tL6JyZS10g1SGepzNqReR4+5QdxiKRE/KwSwYwQM
9mN0PzGaFjNDWg44rlr0ewGMi6F/CerP+6OIs1GbQ84FY85TIQYo/myD8vpcvqoqsi7nIF9qThg3
Y+KkgT4ced0xbQD3YqJ26BvRnd6Cenep3DnmiGrJFvyLJRETewNvSW9jByK0nPwywv43Qe/dp48c
VT9npFVSgXE0vaRDTNocyCPsLJNsi+GmIwA11oa9lC76SEdPdutKzkS1MpB9ZAMiqnOWpXKPRvPf
tbAsXy9z/TG1Ym2HZhXioYvNWkmzC9w0sOwDN6w/ulDNMwtVc1tFnXgZgObnJgrA321mJKuOWn+U
KgFFkgNCuFqtxAOYj7NdbYR/khZJvcFQniljhtfoSeE1vf0aCwGbahlfBzXRNwqznG3lKMHzUKrk
YIdR9moA9MWjjUPAPC0x4CIJGM5bVngWCwJXq9UYCZYWZNHOUG4jWtRrFhWd14S2sZU5G9aFMAET
1wNXldAKdD+FWbqYSYyeyyRtdkNOVC/qNOPVAQroSsmZ9Yw+xAZBjdq+CVa0XkBpuwqj2sFfMeUd
KRV7sLUq8BpbC98cNaS+YcgudQ2MWaG5evzfMDGyVRmvonJv2zzdY57GdOvIab/UpVHs04y1ADDK
Kre3EiS5eqJs4hRQkJasY18WJHbDjIH2pTXs1X0dmzHQuIFAARtvCxLjk7dGY7wHRHJUnq3yu0i/
NEPvMkRNS67ykhhy/d70VUyrFFQk4+sMVPsoPURodi/X9xfzkUebajLCGPhK6FTEhZncexmFoQIt
Kc/gOrC2gZF2HkPZ2itYAZpfvVeAJRsrPmGAiSKCxa5N+hyju1Tbc1rzc8LzeKvzNn7MGfBkW4DK
PvSUp6tBMP2J53riAfvX8GKpot9Rb2ufhByUr3bTv/TcdDZF3A0uYQwnyar3iseAJi9GOnKnBRSl
nfshswFW5pjMV80B+HoS1WBUiWw3y0nhaQiZXI10ZyPg0i2K2nabXEQLofO4C9NdurQr4ytw4RrT
sACLeYH7zpI/RbhKSOaqGvOqbhc5Sx7TaAZvZAEF8mM+bcxzXMsKrUZTWRJUZ4IuEirPTHnTUeTN
dH2XOI/aJzHtRq8fxSnMHoLKFpSHUwWoHGOIUfArz0kNT1OLjwlnCzdmxvBDBFoyHOQN4aJNdg8Q
I5SGAFg+d2wQ69hIlDUvkiWek1kp1ER9EjD+AB6baHJSAxgOjeDlud4l4SO2auGmzBwLYqP/+/zk
9ZJNFFZ9rODz5jvIVH/e//rcbUdZBaXIEdr+plQVxZrSgg6gOocNN5E+K3OXcYCAloHyiBykf1/a
nDpTIJqN7Q8oUU7jIwNPTKx0EaSVCTIy27QGxrQKryLxFL5UMZoXBhhu1HUtepONMQA/12R1Vp2B
nJ1lLyac/9DBAAWr3cZeArKc8zbx/P8rbfIyK3Yf2gqFtI7FXhQMbqj43P5us3NIv7L8e6g2rsjf
7+/n3JXF9N0Yf4yHNx2l1qKuaXnnlGejOLWJ2NVtDvhWxeP9Nu43Oa29+/LGCzM1ERdP0NQflAGx
Bk0GxbkZwpUiH/sAXRpLw8kLQqZtGRxItK3SQ0jUqA9GmOw68DqzYFgaBpncW1CY4x/gG9Bxih5e
9Hg1LmxrQEWSpUNKj5b1lO7qegFEafJ5MIaOUSc0AjkNJD+num4X8DQDo9WObQqg76R5VGL+9snj
GCUA5RCleIy8w9Rdr0DqpQZc0Nw62hFpXQe9Oa9qFHQeoaJdEDWzGlTdCFAJkZ4GV8NEFJx0pSuy
QRxTc7xEWWS0P2MFcPmfXhFm9kcGbFiIkTX4ekUCsHo5mMrEsWXAiSxjrxVvkbaUcLoxetiu8dnR
xil7dHNM3oWYSTszC9kdg15fZfqLAVpSqj7ydskEzQrCKB0mF4FzoH+wi12omFbzoFMH3h01rS12
YABUVlFN021jR9+1EJCbn98980LcZPdYafGBUIhj4B61DN3vcU0N8/d9KTe51HH3gB6OfAe6vG9G
jUlbWC0y/d1RdMw1Yrqx5dEwOjdJ3pscamjUh6JM1/eF3hgFCAWGM7opwMUD32TyCiLfLoHe0UNo
X7sYaEVW2o31hdzXnJIj/2FoSLeA2OkDuPDiuHDNuN4AsvRoxJY7vAbNUk5ibhWXAia3iErWGtDx
7qi+Rj3GcdeGtjSYPZ7xlYnGRl2KGNd4sYbAwthXNkBEuFUBfab89oYA5BufdRtGKZj3ctBapqG7
beIrFioHqGELKRgqU5xN73K6pn+1W7g6qBgBNwK5vOulhJbVNl2UimMEFHwddG4yKlyD/rmvWbcv
N9YCq6ah1ooJ85vWVop2YJZquThifLOx17HeuWLbRRG62h9Sc9M7rzLc3Jc5p2iXIicrAxJkXulh
KY7yoJeYpdz+t89PTqcz2oQRGxvXhGc+fEmXIoW5n49eQnhVI7M7kurXB1MBd1yL2rw9VjZ3o8pv
9eYv3gEH0IOg/iU4mWnduKa2CDHt3R6j5IUgTM/Ejzz79vldGnOdmPqGabkZWhxSS2IGOm2PjZuB
1tGolvrw5m77CNA+TrWCdHb6zPAuaHJiqeKYk30gdqmD6OMvFOlSxMSHAdOLpSWtJo682Qu55Z/1
98Y5NXgW47+I0qcFzQpozXZS0/bo8HIPiO0DbZ6K4dNrQGM5JvshCMCDN29+XyhAd+B9f6z4HsV7
+9MdcmPjOmDygdXs4PNT2Cytk2nbGkV/NETgC/pPG/8eomEfGGKVGdlCrvHW/EIYun2RNkU0eFNo
siNDidUw74+OVuxyeXDUzJMquGy46arNX+wcej1HIAkTnIfm9B62fYUe+U4ew/dK39pL05AzlnHs
IAVg1ggFgJnOyffJoIMUp1b6Y2uqJ51grLex0fxgkycRGqGb1M6LkaZfFRHuud693L+et7dnDGos
zUBUhW7WaVWwF3WItFzbHluNvGaV+lxZyR+9CRYci1tbdiVmSoNj0HpQ2qhrj11u/aPK+m1QxYIx
u/UCIYKoGD1RQYx7wx2XakzwxGTtMRzQBGOvJfKDQjY+KF/9+3s2KwmRDAY00IOHpsJrwxw2QFHW
7Ko9prp8sBh4yIXJvKiGK5j1zUJi4iOxce1qwIH+aMgD4hbegvEEL10NTPkx3eqbY1V25RqSOk/N
GTL5Wmg9AKynB9u06hnplxzcJW5tF+E+oaDPIUadfpV53a8iEoMwoaLDCuPywB4Xgu/u78jMfbz6
jRMDaQzoLSgAB3asM3WVRvrgZl2xH6rohPT0m8yr1X15cydAYcZQMNGRpJ1GyCb4twXa+5pjyED4
Aa6JLWFiBVbSA8/owml/BF3TA7DG2QXUhOGFTYOyGsxrKiur5qiRP0P3J1a+WfqLkCetfmiLjaB7
NVV2Zg0uN/a71xfi27mdvRQ+XqyL069BO+5EgE05NkWjezrp3pnVvfSpChLygm51Efy5v7VT3HBE
1Bir+mghQgCCV3Wi3X062FmtN80xU4vGLZilbZkem35GZO3mfZs8VJmefGkJph1BwhZ6Th0S16y1
1sPb8+mB9/HXwDnVQDcAEzxN+3EASWQCaIXHupOR21TKl1Rkf/poKecyp1GXcia+Yh+PU1loCzsW
7KChjVPJFC/JIg+YHwv6NJ7YjTrBnx/H0xEc32DthFkFhreaH9tICX+CI6Jx0zSJft8/xjm7jtAB
JCbj3PMNLTQVKFygOM+P3GEnWcitVfWruFnKnN9O3+B8bDQkj4++geHOiX42NQc9HtGbozGIYeV0
xbAKNBNIHByYCAW8fvSJWgGKwVX2LIosX0nDGnxF1Jo3RJXpMqCxuVUBpyRHhnTBsZo5VAzl2hSa
g37mGzcB8249l3HaHAuLINcagSdur5C9MN/ub/bMkVIdA07w3cCugzzU9SVtMPsTxAJyhPrW53+0
emkUZM5HuJIw8RGA7dckXZY3R6dfV9UIVdK6Is5dp/laa70nulfE7i4lw8IOzpifK7mTUDrPBc1z
CrlN9cqM0LMbnwbbJn1Kgtf7ezgnCXwpOiLQD9SiSTRlBkXhNKOhM9N30EBGPSgY/zSI4Yen+4Lm
DutC0DTx2ZLA0DPZ4q0ij0H8GK//2+cnuuCoTZQYAdbRJ7lrOGJlLw5pzGrD5RIm2hA3VZ6D2HQ8
laPE2w7gGq8DNX3OXwdSoNk981ItWUtrYetmjAoGknCdAL6PxN4UeQAsFUpr2lFz1KtcrsDRyVeM
NPFjqAdLM6RzokxTx7gg3LlxcOP6SsVVnzmlpkLhnfQRHPfbKHiszYXHdUnIZB+LvCMFA5PsMeCo
JORvjfUea7V7XyHmFPtyJZMrRK3GAcABfKPI3oWydFW6NciLqT8bjv/fJE1sMZOm4FWG5QwfLdqI
tBvTC5tDwhfqpXNX6HJJ475eOCVCHxSCSnBzzAP5oIbmk5XqP++vZc50X4oY/34hos/MPNAV7BpF
LBQWP2Nd80i9SeWCez27FAtkXEi6I9cyrY8SzqyIZbhKaSLNfUhN1e+VoVzdX82cDiB9Z2F8U0d3
uTHR5jy1g5wCCeEI8G/nSdQy9upULTcK7KHP44LtuRjqt/tC57bwUuhEu6MuARdzgSukZY9J90+k
P4fqo1K83JcyszSgRn50LeP9R4x8fVB1lNqhHSJLBfrOATBZrN+qWWnvbDNB/GVL9BA4rbnwLM05
qaihjx1NGP3Dnk4ulVBxkwC8CVVXzrR5ry36UAPkvM1BecXFhlEBiptDECWHIOj9eliId2YMByqr
KDfYOFG8WOOmXGhn2TpFMCS8PjZ64Xah4Yb9K9EXhMzsLITgP7yKhomO/mshTaCpDMNF9THSQIcW
Rh6obh/bXnVFtq/Eoosx6uDELwVhGUAzx0QOHNOJOCPueJ6GSX2s8+QM8mLVJcB/ElH6bjZh5pdp
iqYbYbzkAszWwOHrc7Y0kDNzGcccBJqnUPtC68JEl0QWBbXMHXassuSHw77HXbtUjhz9+JtV/iti
CmaDACUsaWOxYzpCgvJDIqmbsK8ELRgV5U+GsXCIc5qC1ojxCEG4cIMBrWd6qYeGwY5xUb3Ttn8R
bfNVAW7dwiszc9lx9/B9uOFge5qeXtubBIN6lB21xECUdshbDMOfafz9/m2fOyFkV+DmEoBU2DcU
iU4dB1ZYs2Nw5ubBzhYGmeZWgRgPoJW42gBAmOigLNoOJ8GwW8qqYw9CvIPDzOwWrPHMmaALg2DQ
FWCft/OaeuGA/hwt98c8M/eN0nhDyzdD2i+ImVE1BEUgKEIND4Zq6i1lhQU28Qy0QaLv/1SR8T3g
zm/e2o95rgSuRF7H1fAn7/4J3Uody9QoGqHpy0JgNnlqYos7sq+kegTRcOIP7WCDgl4BGIKRuADe
8GTQ+Z0Gftv7Ym8VYxSLBDxyMuBLmnrVWT8AZK3I1GOl+caL0DYLn789s+vvT5aFwBLvd4Xv5yi8
uVQBaImMAu63fXYMQdWeAoq57fgvEpffENG81/WwrhQkabShAHZkE/iDZq4xMHIcWsV1InJudOOU
BPo2sftzJRzcFdIcsoEJQHa1L2pXPYOPywNz+aa0xUoj7GtaVKobCdVzwn4VIA/HSY9eS/pal9Ye
sXaMWjp/LWq6TTvTo4ruaVx7SIXY4OVcyIB/QP5eGzI0ophgYURqEJZyOinnFNROaNphw0HF92VI
7XbflQ05FL0mtmFEtKc4MGLh1j0pvziG+ktReP0VhAYOdWm7Cehh+NFFbZX5SmynByeghU8r+1dd
1ciZ8lYu3IZbBfn4mfAUgDyDQsHkABWjLS0jy+lB2t9q+9sS8xiAHW4sO4Y+MHQCFw3PGIoc18+l
xVIZgUHcPBQ2zT0W2yszkd+advB0rVsNShm7Ggt9BjZOWuhrauR7s9Zjn7NiJ2L+LnXMdfUcE7x1
cFYse4dh9S06Dnf4nF+qcq2CmhuwiHDdgLjncWd4Key09WWPABz4wF9UjkZWJx5M18yMP0TaD2FJ
UOEm9amtwsc8c86srMOHvqwPbVQiaxyzFQXFOUniTaLL9p9QZ5VXBEnj121cupVVULfAfFtf2W9F
whMvpv0x6ovOTYHXomjZAxmdj1hnAE2NgEHagtJ0x2KJ5tkO7fDCzrpVD55LP05Tn1jKP3aFhk1D
W9tx4SVD6UVcYa4l1NwF1mfspjLm6wD5YuYGUfa9t+mjKPhbbDp+V9g7o2JfTK05mEni63r0xDGy
3wfAVePOQxCbXpw0e53qb8Ct20UG3bZIvbOs9UHP56ddtsYQ7iEHVXNSsmcrqHeAsXscomxdIjc1
8O9lqfldY66EpRyi2IZd7pyV2VUnzEdsS2k9azR4yiKBurFTq3460MewVpGFZN27Uahvpd75yJce
aU5WrHO8mGfHIu2iXT7OdABkbkUiaIJNVlFs/gQk1l4NeYvO6CTEnKkTur3MonWphbHrKPFxABOk
23TJU9w3vs6Nn0phWmsjlRjrT3jkdl3xAxhA9Z6Ng9iAqW6Qz6JV6Tm69NM2MzZmmO8MK1f8ZlCx
17ZS+IEdvCdxVO+z2tF8i6noILE6H118hpsacKvasPrR89xe08BcmDOYuYIYqsWYAebAkKxTJ+5V
XpRa16TCPBiK80Mry7dILFzyj3LRtVVCo9y/Ij4yFxeOMSKZjDd9ax5Up1GPgUHCNWaQyJtUMPTi
WakD22TqvqauAySwpf9F1GSnxom6qvN/gLi/KTK/VVI36P8w5nMo1aFsG1RFdYYJD7Xu/YACq0SK
VYnedb/OxfCaJlrzmMo8XXhzbp0RJDYB8w8oK6RRb5ph4iBS0Rqh9QdKKzTjHxtAu9fVV3TdL+za
reW6FjQ5F9CLmxbXBzhtw7ZU/qAyFn0+03EpAm1S18axNTuhIITuASTigRukYmvGP51MuRYxMfBV
kcHvGLcrzdEdvimVH+qSe2iPP/NGvZAyxyQOWvNR5LteRlxmVWBjhPZAwdTFXEBCb4jdfi0awHGj
q92JHU932tQf1KFbA5eDrEk1cIxaKL9II1eV3vpBGuWrsDXdQYjMtRw6Po47oaTAwi6+tX3tx0HR
7YY+y2Bhw+gx4engyR5t01Vj0FU6sJe+7PQdVRKvDpTvKkM3qqJ+0ezuKR/0syKLkwyNx7jr0kNP
RO5alXyiTrESrbEheADayvgWpNkPJ4/eAOVhukleaZ5W13AanP69SMQPU+OPRK0O0tD8WFQHK6t2
YTd4aeToGBmTa8njHyjewJUxzccYxb21DMMSsKPkkUeamzbGs4ohE7NmniF0T63rtREJJLrQOxYJ
7QFXcxsnw1ctw+BFh3ZqJGa/3vfZbuNX2AI0Aqgo0qECMZ0GjTIboOqxoAeTixCP2f8j7cp2JOWR
7hNZAgwGbklyqSU7i6ru6u66Qb0CZjFmx0//H0r6ZzJJlKh69E3PjPSpibQdDsdy4gR6AMp2fG6N
5FloIORlbMUHvXZ9EZKDjB55eEzvQphyqR3pmIq8S5V+dFWBDtc4dsL7sRialz7FND0Mvwtxs+Kx
OYIPbq3T4n1W16VqwkYzHYi2d0L/OabSMVC+sNuwP8bCcR8lreQXO2/yu7aRFCM7+Ljv2i7+gpom
eZI9YT9BiNXeA+BjBEWkUYzPptW9RWrnNROa9VglTbpzkM4zPcuO3X09yKT0mNsmL2ORDds0sn6K
yohe2hGU4BujrKOngWvdMyJ8a2tlkRF7KMFor0ZJtV91mJfQgwbPMO7Bk24pIDJNjX0PNavZucJ2
vzihAQM0kgJpNtk/2qoOH80aLUrSiZMjIYn0kWJuDqMubWhy2GyZ1JOHtgar2mCk9lPdhePnMGT9
F3A3wGLDD/6jG3W9a6CZm8Sy0I4kYwbqJFeA8Z2HXbUVgIbuUwtI+NuqN9mB2WHAQCAvBNuNVrF5
1TDlZo8o2emOtG6+VUa8lWgVdiT1C1iJ3JI71YfPSb42gGZBAcH8OwWumg5Sm3mp3qltjKczkv4o
AOJpk78i+RI3d1mMMqKj+cL6cXuVCw8UQmToGzKKCGjnlUTEK07nYC4I3o1t2566HGTtD+aaXb/2
GsAmAYsL0N5keecgMWl3YBxyivHI0XdXnD4OPwTkxQJoCKTdYEmZg5/AApQ2UsOzkbs9uiJSk3h6
G33VmBxWlGJpu/BEoVMZRW3Aq2cPFOVGbg8RHY768OIYOyjdYD+szthbkzIzQtAKveynu2TTxCN1
us/o92ZK+1tfbp/+gtcA3N5/lzPLlRAZpyO6AIejJv4igCjEg6Z9/d9ETKpx5s0NhjNYqQERqbuJ
BoyO3ZB+JeNz/Ujg+KcQdgK9T9DQSxENZo7rTT5tVw3zlvpt/EM2mxpIg2R/ezELB4MuJbRvgHEK
o17mbD+lPrSqEXp3TDFz8TdIStU+DVlySjg1tjqqu2vNKssCkfFHuDu9hLOlZUJUZluy7gi+Lr/u
0oOJZRVALmD2zUrSZ2EXAR4DbhussWhed6afcnZQ6Jwzxxwv3bGrmXGn2kTti7KUv8GlNLzQRuMb
e+jHtVzqgmVAy9SUrQMIAEZ2tkAaDmkrSdYdLbOS22rUtF1nYxjv7XNb0HPQejpoZQJUFQMlZ9fW
olULoqCyO+p9NT7JYUyRz4n07djSNWjGO25o9m6g4ohCzVRZAJps5l9i7ErkOGPaHWPV8U8gLRWe
zlJyapmsn+JS0V/p2KijbVvRp0op8oPHaXIwO9YDbpYX3xvlJPchXu1tGcZqg/HhLpAkLX92OzTo
dkIPkUjSUo8WSnkstwzMpGrybJuBtd4bsji/M4bG3bVSyN3QZY7fVyp6xIPfbkq30Tw8nP0hHupf
TWl2QDuCXIW1Qm7HQewHbUC02ZXlpgcRkE/xTnsjGzA3KXO3vZMm8EJAxQG836bkVrQD6TdqF5nt
3iW0geVV6EMzJLHu2qKKPYYG3a9GTv/oaOP84w6KbeqyabaNqbf3ht6H2yRu5J4XMj1pRRvmXota
yR+g4Mkxcxp0UFKdl86GVXUfNDzsixWVX1ILqISLHDQwoFf5pGl4o9LQXXI0Gy089kLUb2lYVI96
I8aVXNuCN4G0OlJsAK7byOPO9FxVYUnjLu2PNWmLnUIX4SkNu/AkSTpuqU3oNmxE9mgbWfgHYWj8
Dyt1XYAApxoQuFNnhj6tUwLkbdUfHX38hd4zisOpXvMoWwOcL1iRi4B3ts5Wz2JqSTzFceiF3HMi
3+nQan/qit3tK31lOCYcHU4OTfZo37oaEctY03LLGtwTQVYNAxOc4Pb39SUBU/8U0JImirtzp0Ir
9bIx0M9wKvJNpW/6zENhR46b1HwBSFN+18SupF6TbDQDiaePVsexunPhs1fTacaxKmnjnjjGzf10
ZZPtJHfWmCmufM2ZlOl+nJn83HQE5RaWaMWm1yobXhOGOh2KDBUghgT3y8qWXoXekzxMt4NrizKW
PXc2e7xvUla9c2KhIcFUgMZoYPJ1P0buwq/SSscopLp+AM1AvUey3LkDC3j1+faPuFLQ2W+YPXNZ
wmpwvbbOCRHlxuAY+S5Nd9OBVk+mRpChh/y2vCsb8y4PTAZAj6GJ+qrKLDQb/FWZczJlvS3A3JeE
oV+BrOW2mGs8zyQHFAf4HxcdtHOwS4NEP1qbIWeIik+RNYaeVomHxqWZ19H4CZnzH0KA2i+0Nmad
r2zqpI4Xb95M+Mxh1Ro4TMJNnBNVzpFX/M7l+YoBvS7XTyvDswoFQu/uVRNIKk1SpCjSn4Bwdwvh
q/C+HwAWOKVCeX2+Ndp+GxqYxsOifaNHKwb0yhGbpIMXD93XaOK05tvrOk2tyQHSUbreUZX/td1q
pyzMFczkSm/b4lGey5rtZspGVxMdskqVqqWHWsW+iczPBmgMmwbp5GgQaFBsd/ag7RXa4FY0aeks
YXuAQHxf6zzEieMwbAxO2CkeHuovtPkoWOZdQf/7+dnitDCrFI/xeRN9ozsL/3X7IlzfNxT5YF5A
wIFjQiH70qZhdg3vw6G3T6L8XTQ9IAYHi/y5LeN6iyAD8AYbrjKYMeYBRzVazWjbHTulHrcAkj/c
/vy1rl1+fjLbZ2aZjYZAiQ2fpzH5XhgNEOrikRj1g2Tl3W1RiyvBaDmcNwiwzTmoiFMMhpXRyE7K
bTxglb30920B1+YWa3HRNWRQ5Fuv/HtS90jNmC07sXwfoVNPqjeQfXhd+UCdNVO7uJgzWbN9k0Il
vIsadjKKqWRQ+5a7vb2a6wfzcjUz5YoBVR5iMImdeB3Etl80CDPdYwtUOWv/oCZ0W9rSeoBcB6IG
ToiL63ipByqzm9geODt1XH+UobtX/efbEtAjdmW5kdsCRH+qA0911ZljGJHRGRpzjJ6Y0KS9Sx1a
HHKjbP0Gr3W9GazWuouoo7Y5Zvx87u0u9vkgo7uypgMofiL1NBBp3WnA2D8VRRnvIic1v/KEDy+i
aMY9LFj/tXWI9VzQLD10epgdSso6Tyk33Eit5n6VpHGJVK5hbRE8yW1qN+MLWhVwhmFs7sMBsE3Z
SJQD7Kw7ZAVoDBzWJCdax862wNCBHYVj7SktjUH6k1YxAtU2ved2972q2F8b0h9qPdOewEYDfKuR
uls9c78rqTX7KuOdH1dp+UhaU+2GMDUfEAxZnRfKDt5dJ8ZTNrDoZOV1ulFukm2ka9KdFfOfw1in
gM3G+iaaigKmDMkndyz6x9RN0m3lNN2DXqblzu0101dJL3yGJpcXiqjIkxmKeWJowZufxPHWDTkF
1NYon8M2zjcIFOzXkDCxC0Gec4jQYr+Tsu4fSskZaq6DcSdt81tpDTGmUDqmB9hcFNha2G0wr7rZ
6HWSeU6l5w9Eaj+jXo/9oiYvcdeqP+4aR/bSDZ+6A0ANg3zpFfOY3bAEPeV69BR21s7N0gek873U
ML84Y70v9G7l/Viy78Db4IUCExHad2YK24D7xup1K3qy43iXk2IX1tFDZq8l+hbFAAWgY0AQ/szf
+6jRGNCpLHoyB731RBE/4vBPffthYmeARpEanfxh4K6Qnri84zzkUY25H1iOB6SlB1DTynu49Jgg
OQoWdooW4KuWtrYToRZXyOzzsPGEpjwbXEmlLTw0TK8Yk8keXXqBWAvqjBNGFUxxc8/BRSZ+HGgT
PRlcP7h82OPmPpRO6SOG8wjX/Drvg4qZP9ImP4aZthIzLR3ZufiZZ9FGbZsMyQBTNjrflWW8WnGz
77u1ZPOSVcYcGoxpmfK/7twqdzzOKcDy4Uk44pcJhkSv0cMVZ3dJBhoDIcVB2IBpA5daUTVGrrVu
TU7GSDAjCjXjbKWOv+BkGlPv4f+LeP/3Z06G3uYm/JiWnDpWMi8q3c4TmIgcNe4XQ7YBiqN+W493
bIB5I2sogiWlBDPF5A+g2cWdIw1TrhwrscvwNNjZjmfg9Eq32fiDq5V9XJSD8gZ6HlHKA8D4ch+T
ZqCtliukWYoR9cwv6PH1WvvZLL7dVv3F83pnLsJoXbT4zVSvHLOyZnUansJsS9NjWvof/j6ebmBa
kSJFRDwvCuFeJx1CovDU5s+OV+TPtz9/TdiPuAYerQ0CB4DBrgoooIdxnSJMyAnG3IBGoNpbEDQ6
qaqIji1NgWercweFz6Y+YHqs7hf94BzQhZ78y0INB9hhvCfAVc5cnl6pui0MZEu72rePIBW8vVBj
wYEDbgW0j1PHNzLOM4UQZtXTgdLwNDZxuTUSTNoQltttrALgXZ7p2bexR7ceWjqcPRpqy03VhXxf
Jhj6MMIb+d3AydgNaYTe6lryTam32R4zYL87VeT4qR7CM0jTERg+Em2zsv2buNZD0ll/2rQ1j6o2
Wr/jSb6xrfHDDNPTEYIFATkGVEGuOsBNCQ5HrjnhidiZFyZ0G2V2oBVro/MWNB1iMI7bneaUXEH1
4aUaym6gKdQJPYFR2PKwckQLHum5hDm6ugcNfJ+RmJxCoEyLVHqDacBXovZTrqwNJvagXky8Cj1K
KNPvTbt96iznYezdQ8SKO2a1Gww+2ztDf9QdzPQG96CeJyt6tPDU6BoKMqgAwXm+qgPpFmh7It2B
mpZH5viAe3lyratkwa8CD7YNHO4EtQJ86NJ2ZRXGHpWaTk5j+xxqX4os8w1Nesq1dvm4YgCWrgUQ
+6hYIPGMyHb6LWePAUvN3iqSLHpKSpyq/EUc5seYsZnsRwKGwbVW7yUlAsnfVNNCyu8Kos3bQtao
RZHTMH7i/CB//4MKITiHek6UC/rcEUGCT9Sd0ZNTP1j6AwnR2x5bmEHOS154XKkcvKCuEShR8UfQ
rjZ7EFtmftSE3xDFRgA803CbU5q9sDALfw0ZpkGVOYolvU2aHZWd/YBiVfRy+1cv6RSqbpNXAbwY
+tUuz0DCtzT6DJvSOF8igBso6h/ABm1vS1l4Eadm2/+XMsdYWyNJU4y1ISdNh2Jt+FvbP3C+ksFa
FOJijN5EAgUzObOyjWNJNhQFjEQN1CdCzBwNSn3oh1Wubx0J+NLtRS1dFQTmMOrI+UxO++XWqSzq
EQUJciIMLRhI6fbu3yz91MjYa9eI3ZdlIQM5dZnCf5ldFUBWc7cWWBvmpWziNvJAVu8LlLZKnUwo
WO/20pZuJkij/yNu+vdnNzMzhVFaGZamMG4w0vfu2ABw9toYQVIZXrVWEVsUh8ZMDGmBUw4mlktx
tNddXpeT41nsZQwL6qWutzet2NPWKNAWNhJPFpCkU7ZuStddirKAZKqkDt8MnB4HEiVvXUj3PUm2
VZ3sy0ytxI0LNudc3Fzxqz7JRewMePmVByqANv92+6DWvj/bucyucxul0vCkBPwkL+criqBP+zGL
rgxwkkyDERBeocJ8uV92o9FaR5X0NNbmb8P2gdRTe6uDc7KFmY5TD51OwFawrZa7LwaXb1reeZae
wdmwX4e+f5RleQi1ZOWuL2gMfhZmZ8LOorAzb95n42BoiYBHpcJdRxovk/eka700jg8Dhmc61RpC
b1FvzgTO9kEfeZei3y08OQSogdS9L8AfTVx4VuPoK6KvPPXvLuHVviPp/04SiQ/P9NTQirBIgfU6
jZ01enbRHqkqdlr9xrIX4ckNHfs9DbtDqcx9auDco5KtGO3FPUbhGORU4GC+SqKOpIkdk0xhTBJ6
JvnUDvuu3LHm5Lpfs2LlHVrUMxPwM8TxYFqbu8gYOWTSdIrNWox5NjNr6+iPYGIXZuKFsAO5A7Lu
lTDtfSbx1R5PZBYW0hRId86Mqt6BNLAVVXiK2bMYQObAAFltqKdM3bObwB6+OeMec5o9/F0AB12v
qzF9BB2wtS42pKg3oMH2RIwYTx1TW/PdqPcq3fzEHbYXw6Gpqg1gtWhlNrwhPJDe2HATrDsPiYYR
Q6hCkuYkstzTwr1jfeKIuaP+U5L8sMKDld4x4wdxv47WnZJ38dD7t+2GvnS4UC+YXNRbsAEzfa7j
HsFGl4SnaHiru20+ngqgO+xYebr6xcbCa/WDwbonYn0qeu5hEi7yKOPWcAfMCwVfA7gDG9s53P5V
7xPV5ycy/SR0Yr23xMzMWWhmI9Nz3T2xCADkxh/ary48/lSvNlLS7aiIN+q7Uj2I8o2Cr9dGv4gp
vxMQfFuW2pr8Z1QDNpyAkH4IOlB4mAXQHxPm+G/IH11h+qFcy8zQaauufzR8WGgtgLRzeFYTSrvl
3HJPGBrhFbzcYli1J6O/Ra98Q78n/WthNgj4vjblUeT2NqXbDvkbI95TbZdjNpybUa/O3yxWeGH4
oJNsn1WflP257PadeapFULuvvXlQw1vXZHes+J3LAaldB1T9d7cPYKHciUEiDDVdpDkN0OrNzI7j
qKKJ69BEnVr3uvgTqe/z9AFTJCyoPC9fG/nHTO5Q6EhXQY4LT5kJk45+BUBVrhHydTX2VRc5Jsr0
6Do6lsHtpS2ckolWVh0NXAjyAQi4fMhMtI+gZ0xaJ87MozvEe4shT4cJkbfFLK4CBG/T6BIb7ZMz
J9SukassZWWdHIOjC+Sx0T88EAPPMQKC/0iYfsGZbzZErerqurVOmhlEVu1x+vXjSwBoDcz7kAIY
ymyn0CpQDIBOWaepA8Cz6zUG0qUtmtrDcRCICa7SYxT9kG6N7PQpr73mkP/6h19/9vXZ9lRV7dK2
mYbAys+F8cmp12ryC5YTmW0k3JDPAZXJHFXstiPtokKyU9mZR3NoT3xwvmBC92duhP5oR4fBqvMV
d2BJeZH6AISKgVL3KoFk90avdxzK2/Eaj2JtVy+iG6Jt0Zl0RYGvROHig+J2Slfh5Ueu+VK9OEMS
JJFtFgDZXxWvrNupdgU5uybCuBRhMEG6rpQYoVqM3V1rUNSt2jg7CcNZgxVcuW1YDdKXU34BY2pQ
E74UpSJR8Ag0GYHWo4Gyb/Ya57bnMoEeA05/t9Ea4eZVEDoJdOEwIUWDGs7cX9Z7DAwP3TIN0uRr
zNAl8aPCBUrW8lVL60J7yoTsQ3+dNY8HI2AI87Z10wCojWrXxPmuxJRYp+x/IWw7WI399/atWjoy
0K2i8w7O2TWGSiraR6GLmYL1yBpPi9PPdWSeSsP8aDUF2wdiPKRP8ABdjxvIAHTXXaXSIMMwxqqG
w/lLNiv27eoCz2TM1I9HSWzyEOPkECH+Ns3oq6LsHsgH1NbRhR2JT+jOWJu2uywTNAfTmAlwZc71
EHWPUUyTHy098er4hfWl39A3FELM7sGp16qji8dF/yNuPriVZGMHijKaBn0X+TliQ62Tm+hflGIa
x4cjQQR2xXCHzrMIzaJVFmBm/aYY7MAa3UD1a2nPpSsFSI0OQOTUkzW/w70zhjrlZRmktR0/m5Gy
vnIZoynpcxLC5N5W9EVh05gOw0K595oy3yqiDOkBEYxV5QsTpSmR3E39HegvWrG0S6JssGNPk08R
XM+hnplZ0gRc9mXQ1rBG/esoBMZz/kKocHtJS7oHZBLFxYVlv8od5ZZoU0oxIASUDvqOpFq0Icra
OVz/zQz+Aq/1UWvMZmUjr1553LIJ4czgcU20HpOKnrkpMeG1ZnNIbYxHnTy6KwmAtc9Pm3v2+TJN
2iKRURlI9AD6AHLe3rOlC3T+6yf7e/Z5xkVNDIFf77wJibitGzZsxdStrWA6tjMR3KoygPOxApVs
CUZv/48bNLM4PTervMrx+RbDc0EAur+9QdNfvwh6cLyujfTERIUPmPJsgzSgOzD61SyDhqi9yO+H
flfm37h4LoaDZezluCZw4bbgwUN0Avw1vHd32s6z7WqrgRYtr4oAlKYA6zYRebTTavRcYRA/Gvna
KJpFeWCWB50PpF1ZnaFSIpTtAHnujr+g/PmnWBvY9R5zzDYRbx18EwaYBAoSs020Rj1hpIuLAESF
HNiZgZNNjzu1AUjJscunKiZbLnp0jbhfmpxsKys5Ya6bFW8AAurlk2GhalgmOiYFuEb7WSg1PLRO
nEaYiBWVLzhCXXmYZUHvIGdAh7/bemWXa48ltRK/lEzblkVSeQx/5S4sMKOB1W3yEMU83AxVnz7V
kmEAD0jy7Ls27PhX9FfgmMUGnCx+hoQpU2pbIHXSeVk2ZIi/I/cQa5p6RCRH7gC5C32cDz+BPKzQ
MV2eInEN7ImHOgRg+obM33qn1U+a1N8cEX4vEzLWO543AB8mqbbtiW1EgI7UHbqqbLPwKHf+6mCO
faVEw7zmIcLwZET8n1kJYsesNHmg6bGb+ZwlyBupGBOXdDp6sR7p92h0Cn+4aArrvDbi7oakibHJ
zMK6x+Tf3mc1+PP0kuSf8mGkfi/SHnxSuY196asV67Jw9YFLRDVkymGi2ja/+nY3ZBSBFR7M9vFP
XusrWecF3QXTISC6KNxTKNfMh7cap8hTy8yDCG1AiXrT02PS33fYwNtGYMFKIkOJy4+qOTyAeSjE
e9VWIUjgAjTQY3o2pt07gG+slFkWNguP/8S7Mu0XcPyXFz/WKWaklFUe5PFd+GKvtcgsfd7CKUxl
O8Sk86qRGC1V6+gFC+zoS5+GHi3p9vYuLUpAMDD17y0kNtyy1BISF0WQyI3VvrK1MurK9+el6zJP
xjzs8H3T3bpb5B7/p59vzZQpctPQ0kZ83n4A6hssM7c/P9m4mQ1EGyWmh9IJLnZlA+sxi8DEhyHs
irWbumzvKD3BN4epu9PIGhJjaavOhc0untODnDF1BQZi6w8OzImxksVeungTnA75AbTDI8lxqatm
mg/MmSbKN9FWpLXXcuHlur/Wsr9w79ANii4hON/gu57H6F3cUJR9clwJFaFdrjiZlXUIB+Pt9tEs
iwE4BzxgGBU6f57gIKKpzkzyIKZtgCKD1/fGobTG3W0xC64E0ilThA4luMZWRui7yakWVcFIes/A
dEXW862po5PxxDj4mLveC9f4OBYUYToi+PjI14JQbeYdcbOAzumiCuInkhfbSqzxZi4JQH4dODMc
ElrPZ5qQ27xybCFkQEsk6jxrrV6ycG3AMYv2c4z4xaWhs1uZCJemaWOUgWX4+fPz8AqCGb6SdVrQ
ZoysRqVUQxsRcHuzNUgMJ8t4hoGPbja+dOV2TDiwqMTxVPpxEwlJjoMJCNDnq1DILnRT8gGrGcD2
0OJPcFvFlk4D3TMTxRYY3q4aDsYaR1RoHCoWY9yGP4xrW7UoAM3ZBlAUGCs+P26NwMIDF10FKARJ
P8Ofjy8A7zkCRZgvvOuz48504dp9XmGDbOPQNvGO6ne3JSwd9rmE2TPb2FIHFViHcCTKvMg2fDhN
W9L9FM6K07C0VaA4wWg9nMg0VfLSRsYJhlKPg4m5hz9kfHDLFWuy+Hn47ajFTDhqbeZT2xg2oo2M
yaAWr6PcGPZaq8+agNmt4H1atjGFADPf69o+XCEjWvg86q3IE6HFZ2ranW2P2crcZJKUQZ1Uf2kN
r94o1gqf108uPP+J4AaBFOzHTJmcrFSAKfVlQNGcbQPptnLCC6p08f2ZKmFMbBs3Gb7fx/VdSvov
SN6AFCw5IL338dO+EDXbLTrUSA7FEIUJD1rv6V9uX4qFF/Di89NhnQWdolWGqAguhV0dYPdClKXW
KD0XzhsZY0yTs/GQX7fCkKTK4yaaRnQygTI7ID3ExUDt2+tYPBGMM5xalx3EHbPnLrdbIlgocCKm
3Kq6fqtNc9c2+TYs85Xk/uJ6Jvw4NAtlxHlmWh/sGGhepwx4+qgObboS2iyeyNnnZ7ePaTI2Wsbw
+Tq9s7VtrW/7Kl2xhWtrmG2XzvJuQBIck2HznZPt+sPt01j5/DtX2JlWIRroZcbtMmDFBmPWyRpw
Y+m037mrJhdnAqhdaq0BGoc0FlApWXTJp6E2/pAkTJ6aNALhIe3VyuM6bfnMg4f/ARoU6DFgd3OL
JeqxG8AULII+K/Sjaux4Y6Sd6+Vja290PFZgLkuct4wmxhpObUEbKBJCqIGgixBe1uyg6jwteD7I
IhjNfJM1hyoDgeiHi28TLhxXB8S0AEABn3a5neA9zyZSyyJIqz95+RZiLGj59bZGLGzhhYjZOpxU
B5sFg4gy+cFocpe5ewc0g4OLBrho18YfrmFOSzLgnQJ0/z619XJJca6cwiAI3DuSeY0yp+Zsj+Sd
X3WnMv5F+McvFEVZBxUJFJUBv52tbzRHQhlKEsFoeWha8O3xH/xtVPUZMpEo9FlXXUAkdHpGYykC
K9xF5E9vf/zNvPj+7E3jpZk2xSBgplPqGcOfVPm3VWDBKECNMV0HPSNTh8yk6mdGoW24IVqN8MCm
mwq7tOa2LF2VKZOJQdfI18K7uPw+0mk6IEuKB2BEwrBBQraSrti1NREzv6KKwNkPgmEe9L3cOm0f
6K08JdLe396pJTFwha0pYTMxm8zMW1KyRLNR05iCbBfWudnn5sp7uSZiduXj1jUGN+5RhuxUuXdE
XQNkx8NtWlNt5dzXRM2uhgwzbg1yTAOc25Pdx5/YcKe659tbtvAiAFYFNP97rQlTDy4PX3aOqyoM
awzqYsvpQTFPA5nTz9tCljT4XMjsXMoB4XDkGmkwMve3IvXohXq/cvZLMkDaBMLCKRMIJ/9yIcag
9MLSeRYYFlheNnm38v2F08BbhmQ8iPyRX5m32VVAkrlumJQBqb+RofFt8dxgPO6HN+pCyMyWDFXs
oI+DI67GFBoMgVubK7qwSRffn21STBTYTiwsglFwQnfP6SoadnGbplEHU3UE3Hqzo04wXSnPI0cg
AeWN30vMAVvRpWUBGOmL9DiyHPMg0cbQrREMuSJoO/ZojeW90wg0o69lURbeXTyE/xUz7eSZ0U07
VJzSdBAAu2A4RbdXqL0MQ+uN0SdT/57E3//h4KcEwZSUxz+zgy/wNApNx6r6pNmgSdEz6pfbEhYX
dCZhdvShsFAdqzUR6IVzcNXES3Kq0Tc22E+mw71kDX++eE7oSUWFDFhSPL6XG1hHFo80MEcHyuAH
21B/x16CYyckKw7EpFBXPuaZnNnTkgwYY2jJVgS2IUZwxXZsq9cI74uhBa2D3RAQ2Pb5SuVheXET
5Ao+NKrYMy23uhQTMhm0o5/4HfdteB+1K27FmojZQ5NIgZJTAxFugkkH99FnjrbY2yqxKAJjFYDd
B1XPFdLXGtBX2VQoZXOwIXR/MKMkWRtquXg6ZyJmz0uZq5y0Jdw7IUD0awUJCN8Y+x2nv/V/KBeg
dctBgRDjQhj+z6XCFSGIbLMqLII2djeGyI5hLnxQkGFGszK/6rm1lsxY2j74TcgZYmQvCEVmmkcL
omXmaBeBIXQwxyUoyIJbPXU2Hz+lczEz0zDAZOuxjXUR4zdKvh6Vv6y1fP7SMZ3LmBkH4IBGWZkO
ZOiDVxulb2VB0kmv0aItWxtWt+ByABP0332bmVYSqVxEGRbk4mzM6tUaO78zBDIOK1do6bXDnBqw
UDnojbyCVmlGjuk1WiQCo7Ae0D78SON4RcSSDqClDGAA/LOQno7YCNQYdAC1I4+OJ0VeW3d3WwGW
lnEuY7Zfld6TkHYWsACDX1ZouvoHM3D+/dnFsUaGmoeO7yPsA8yo9t2u8+q1oUFLp46OClAUUYR6
IKK8vJ4dgE6SsSEP9MFA68Spakqf5r/Eh0lq4PYjwwSoOuwySgaz1dRhkmC6bpoHIXlOrLtQrezW
4joAOgOdk/tuNy/XQfO+dpOa5QG4Vpus9DD1AmwI+9+3z3zptWaA0Ux5GsTG80jGjIdosEsElQSj
XuLy0Ko3Ku+7uPNtGvlmveZ4vmd+5s8o1HjinQSK+GogMNqZM5DTZCIYuKUebGKpDScV9bVBJ3vu
SPPAuu5LiKHB29Kwxm1EGd92fat5qJC1ni7ZuBkprcAfQ8QmMVxxH2KMkH97W5auG9hZ0XU2xXhX
XBeguOr7sXFhcovX1Cg9xb4Z7T+87ecyZvaWtaVGdI0UgWYERJ4qC3m4tVLE4vGerWN2GRRoeaLc
hWWq3fLeNvpnm6ovwqD3kpc+iLGkZyJJ+r/t3cyM5LrRZb2Dvau+5TYALH4n/0UCejQRI6FeD7Tu
5dXAFDRl6xLZRSUwrKa7i7ufgHGv3L9FFTgTMlvGkDvKHkfAMMHIvjFJ4kmr8mr++R82C94dipxg
voNHfrkUm+gYEtsxHJB4iHu1VwYSlghpbktZenbhfKEaPGURkeO/lMJLSdt+tOHjdeAPTD6HYp+7
lTfKz3H2+7aoaVvm9/tc1GTWzuIZDviczpDrD4bhte8+0ZXPL50KTDtIdjTk8ADHufy8XViZnYYU
mM4oe4zARK730R2JnY9DF/GYY+wvvFUXFPGzDbNDDAxgncLdNEu0nmnkiTjOz9s7tXQoAE5Y7/C+
6yRSiYE+OlGpCGC9cgwSiHca+rHAQKxvbwta2DPk3HDuAADpk9W93LNKREVIqI2GgOZXxrdS36X2
yrFMajo79amuA7pYNBfhP9Naz07dFZxYtkXQDFD+7cNDw9yNS6JNX9wlZeyjm26VJWLhebyQOAtb
0hTBYAolgJ4NXkqPMkKLJkpXDJ2NH98+Z5pCB9Qnu7Y2cQK4YpKi0aEhuTfwXYUBT7mz4t8tLgeD
CKbmhqntfaZwNM9jZYNtOjCib1Ze7lN24HXj62Kt2LekDIhdjIlZHehZc7q/ZyfVVqjIiBbKYJKv
NkOvpfOtkW//sGNodQGxDpACV520kcHKSMU4m8LwFPFpfNL6P7dFLO3XFPCD2muapTzPzjCBGWVO
ZU49QuBGSdEQog++lsJNGleuKVuwaGhyQYoJECG0ANCZiSZ8Gi/bosfANZP6SbL2TeZhITYW5Wh6
DnPyFBbhKcmSHQl4ZO5IZu0EHKBNGJfk0Cg9/waik3TrNqr2ZAkiu9RSxTeM/00OvTLSvxmqBjtX
Ge4xZRW977po3DuKVFurtFCoIEZzwGCSIQjrsvCqvh/2KTG5D0XqAvD49ccO7AGY09Mbv0XWkAcG
Rgb0yNfU/aWVrTlsjMJpfdq2hq+U7P82Jq82tBz7P5XSki9RbvFfkRDuQYT/R9p1LcetK9svYhVz
eCUnKQ8tSw4vLNmWwQRmguHr74Lq3nNmMKhByXeX95Oq2IPUaHSvXiszbp0amlv+WLI9yHZeclaB
H4us5JBp7rrX69TeDa4+REwDR7tZM5C8J+hRKIusegepPIDkLrh+iesWOzTzqPjspcuOc+jgkYXH
lrjsfW4XJbjTcRbbPWRwHmctbPL99a0lXW+0BiKHZSPA/+gQPjkhNegnLShxFTFt+u2jXnXb69+/
HANYJzF2FInQNXVBAgNgiFbZPU5gstTvq2Nsh678NqXGPYXg3XVTl0MBpwqo+FFmw4WJlsTzw+7U
M8tYU8DUPhlRcFGkxC57dUELgKoap1VBevLiFEJzbm1LA3UQyiX3+rRHlIRGrair0bM3Dbeknu/m
Tv+5JP59Wax7kCV/13NVrVw2obg/0ZdjgIrsQu5cL6pOpx6y/oADxHOWH3SGB79T9wcfpEjXZ/Qy
oOYj/q8tU5jRuU4AXEdb07h2ULsbNu56U6zDrum++B0ooFXuWrqCyPwAA2LaSDkJF+s0dp6NhwJm
mCW7hhj3zPw8uhZDQpYEuxLddRdQTqPogsFHpjEudLgK8t4D/HZ90qSDAD8i3nuoMaMb8nzSWKpV
2TBZebzuAve2U+GnZeuPfmTOkm2CjUMkiSNaZ9YOQ9GPpuNTCcEGIweKOvPyrwBAKgJDqS0Ltxq/
OlH+Ee7pCY3D0MNK8jgH3fIN7ex513n9vGHeXG3SoP10zzhOGG45UKsi+4f8j/DUKdiSBMGUY2+b
+8IHGg5pst3nVwe0FzxVggfIBfzZHVv0Gnk1TMzE2wF312xHM5kUr11JtIvwCcJz6EyFcxXpqYG7
qnq0PqA0t3zNWTSQsCpUVDGXNjBZiDMh5QJcHx7u5/usLg2bN2WhZlqZYIN5ddpf/rozUHsiaBm9
PmtSWx7QRag3wvuJmPR+6NzBGdICOW3KvrrIa0YOXtuopVlJss9z3fu1Jqmj8LiX0RtGeGJVcD8B
Ag8jodgOQzofeAQRudZoRGAcqxXjk1qCZBX4UEDSepHlJuVSFH1O0C5a/6hm9PhPX0xXAdSS2MCW
RoejjfXCNhc2N6gUraVLgyyG1qCxsk1QmRtbVRmQOJ8zI/zvJ9c54aiMPIcR+maDeTtH4uP6TpCO
AqVgLAvHM4qhuw4hKTAetnncTFDdHPRvYMV8MMmoSHrIxoF+ZAPk7shpA6FxPg50d4xgNzYxjlez
f9Gy5+ujkH6eU9RzxQ/A0YVQwTfZgKAan0+0InIPIItWbChZsIDXJ6+YQ3LmUp98Xmi/mvqcxYBh
L/elqT0HhkN3HeJPUKsgfPfm+lenORCoZBNDU9dQ3fp16d43oAFXYVGkw+VaRUAfoWgoZokrbWn9
abazeEbvHpshWjQlL9dnVBIqAHuIkiRPI17WicAlYrSLho1XWq+um25K3d6n/X2bBxsDckGNpVhB
2T7EAxxYNNANoC4unKa0cUtWeRRXU9J9oU73GLTZYZjI9+vDktyAoGYHMSOeqngWi5c5hKuWcUDf
cNwl3YEw/WdaJzcByG6y0f5x3ZR0RNC2cxCK4w4Uo32/zyqnzvwsBpgd5EZe/Tj10XUT0n1wYoL/
/cQ7tDzW1xssEpuMesMxYpGbl6q9r7LCB3pipZs7opPWg6MrDqb16HwezomL6GQUfM1Ovk8H1tW9
j++vHt1Y+nx0aqIIfGRDwKoDHwZUCjoxBPfTO+h5xLsX7qfa0m6Tx9fXQXKdQnoUSRbeg8XV7M5H
QKwe/tX2kWcbQPp0Z/rPQfZNn+886/PRDpwcchPgaISYnZhwRZI0H+ahSGO2ajsWBFvQXX66rRq9
7jzjxgHIl7kcSHsMAX+mxunXOgizX9dnSrYQp18X1roMlsyFHGsK6E5UV/dAH1///kc68DyXd/7z
+VKdbKauQUOc0/Ofb7SbmgZR0RuRli/bupyf3FQDy+84vy9seCD2/NI0qryo7KIA9AkcbByNiKYs
YS/A55fDMrYkJoX55LBjM/yqtPHVLKcCslNllFvOvhqMLUTSdi4xngvjH87r6S8QOcJnR09au8Iv
6F37qNfJC8uCm+vTLPFtgMKhvsRB6pzp4XyWiWu30wQN2lgP7mftgaIxKFCcKbkJDxwcyPXBXQu+
LfXd1istl8SZs+vp7Wrdaolqs/CAU9gsaFzCCwVpABAji52fbuYUI9pgSKzRoPpheqxFa5PB0Kow
aPfQBSfg0ESOqPYS9JUHSEulUJ0KvQW92YXVqVIr0hFbqLVzHDjPdp9P6tTUZqfPThoPxrGk3532
ndSKRO0lf7yFFjGuJwAmFbTHiMCzmuoMkXGVxfC3f1C0/J1CFLAY3od23AG2fwcFwBerMKEUPSSp
IoaSnH0khxGz8I5BXIvC0Rz8NC+swk9j8OZF87c1+7RcHh/ciQEhCtS6BWKYiZfGzXpvFNDGRlny
091FMIEGNUAzgKq7CJdHfUoMvW8QaK7tdgLHG22/Xj9a0lnyUT2BnCdqBGI/tV+M1dBrLIsJFJGi
wpqh/VhSFSpHZYX//cRNDrltVQ0UeOMcSgs2MCxjq+L1k0SQmCpOTo1+xEtS+KDx0XPX0QxJ7raf
w2xB1J+vrLtb17Q4LI2xPAU6MTeWN6syh9z9XJxrTpqCpx/yAiIuoLXXPJhsBOtaO96683Bb+utX
c2IvZLEVG0J6aE9MCXsumYF3rXqYAoguCdmYNo9mvU6Rr+eq7S1dM9TzOI8PmH5Fp7s6taXlFaJ+
b9xXzxDkvr7xZJMGenSwtngfVPSC+0ky8OMH45rFi7Uv6/nRt+4NqI+2vUo8RWWIe+WTvWfpq93V
Pgx15Usy2nda/wWtAejZUME1ZBMGuihOosNZ70X3nsz5kFe1lsZJue/Mw6JICkk/j+QJcgxo1Lqk
OiJlQdcGn++Dx+klaf/hAgQ6GBgOpL5RMRB2FspGjZEvTRqPjkE23kqal5k4073bod/k+tJLgxbw
QwW86wkQLTGX0SxNnzezmcZLrw1RUgEbOBdF9+glA0TerdwI0yzdz262QYqKbZy8gRpNobvv1jQG
ilQBD5DEwwst44+iJRJUIgcAlLqaCa11QCiWgCaizDFEqbU2O8Ov/I3nMRpVpIUgSBW8oAl0VlxS
svMMqwhp8Cbh8JnzzYl+KOYYiU9id/bvjDILS5Zs0nJ/fcKlRwCy6mBw5PkjMUhMaVNBZ7hKY70e
fvt5vV/W4L1oUXAbesV0SgfkA7YKlXVQp4lslFzI0pn8PI0NULRtp3ZpnkanrW4nUNcr5k7m8Xke
mzMMccIx4YJftJG1S4ZdBLG1+akvAdJx2qPTu8uGzIb50JHW3lhduyieLNLti9ZxMPGiLMxrU+eL
FmiZ2+r5nAKWVR2bNNhAhiEcyiVcGtDEoQxZegyM2n2A1h2w4k6ofiSL9XmgMPhVIDrLe0QkUgB5
WvvN2pQUD/4GRX1IPv5oVS9+2cY5sSF2ITVJ5yWmDxvzuK8nMIW70IFebqzp8w35GAxiHQ4QBBuH
mPE20X5kFBBti/Xi4NmRRxX5HulAoD8GuBPuZ2gNni8ZUszoYndzGpcp2/ftd5RFQ2N4hWzi9ZMm
2/68pc1DDQoeTiQWIFClWViy0NgCNXOC0i/A2xrQQ9etyEaDRwo8qIGH+YXKqWORCjwvjMbdslvN
KPNvBoB2Py0rj/j21IoQtOVz3VWWNdEYcuhh53SbcoYMeRpW2p9/GA5yJQAFoyHVE99eTLerihK9
jHNr43XREIRJ/bYM/+JrkTHh70hkyC7SJgkQEJ3bgsZpNMYxDDr6WFvDz9EpFK8e2R6ADfAlIIGL
Z5vgl/JstoLZAyVrtfZ4zVmkDa2g3q+0f7k+b1JHdGpJuLMBl2BdYMxlbFjtrgIlOrR97ictCIvS
uckyd+MSfbeu/jOkxMOmzF7s2lAcLFlUwtObOFooifpijY/0eQ8G7BV8TP7wExwGxzpVQa0/8svi
FY2CB5jrAMkCLk+4JA1IGFZLVtE4aJ2vdrtC0yfbTC2GV9QRLhsA4+0+9Kb53gIMqJiDW1rnN2ik
3lyfb+nC4m2Bsi9aFC5zLflq0gAEAHFttsOm11qIwPggWgfY+B8MIRT5AO4hQhK8VUGLLBtHeKtp
LvKvlZORHdpBCQ2TEfTq121JFxCoV6AEeWgg3qLF2pHBHTC5Rr8PHgeVhJzq88IWpYmXOOOMG4QZ
bjgRPxy/Xf/9/DRdbA7whvAOQNTmRWh5l48uq0wC8rRm/eM1twEYGWh1a63OduqH7XVj0h3go6gI
1wh9K1Hw0QjIMIPwFuRa/hMaW0K9fyo9FfnsB9fmxZBArvOhXY+BCTm9Iag9eMO+insbLE5BvT45
ib/3s3xnE7azoRvahEs4Nhvb3Jir9gB10aekBjlLnjJFqC6bXU7wD4pVgC8vEhAU8lqkMtCx76Nd
P1iMH20N9ZwFj4Xt3Hp/QQOt0h6STTEKMlCWAJoUgCJLuKn1iRUJihmgl7rnoKIg+26bb9eXUXZ/
go3LAOwRat0Aqp3baNyVDGxGzG/5e7PYGunODPYW+4esJc/IBoiDTZjhv+Lk4emRQEvLFrR+KCDu
24HuJ914XEuVGp4sDIaWARh6IHYKUTzz3EyWGAi1gwDsYsaPwE2jhLzrPQtT7/vo0nA0ln9wGKf2
hAWyLYhbQnsGDqOMSuevaaruaZnL4AUBHXc0iqviDqgZzl/rFPyevsnInfP54gwIxMArxSNOMKcL
p4tSn+E54ReIm0GgqXVh066KUyMdwX9NiClx5NrXgvhA+FbpQG+WuS0fzZRMCivS7CqiJbTWoQAA
ZyQEGuM0LJ3eASbiZNT7sSRzdgCxFYXaL5sOc5EUe0ZT46YdygQwn8zeVSM0KBW/QnZekTZH6Rap
ZPgq4UcQBvL5wWWIdrQVmsrV92KdD1X5eSpAztPlglESfgEFKWHXeWuaGSvlHXBJEi3IB0yqrIRs
0U4t8L+fHNeF9FWK5n6QAQahD5oNZ3fd6ci/D84LxDDA2+jC952k91OvBnPl6j+Um3FWvDxkeQwU
tHmfMmr0joisKK0aYgMNoltm3/vg4QPzS8SAdMHdkILPOTcjx1CMSOZGT00KDo4g1AaxHcC+A0IT
v54j2t2YqOJZ7HB96qQR4KklYZOt9gA4Hx3wPMy8Q9UVh8p2tyPNd2Pm3E5gYglLj9z64DAItOFb
Vbmbyte+jkmuePpL1xAhKAJZXIlg8jvfIx7xGKknhPb23L8E5XQLJLpirDITaKVAeQiBH1fqPDfh
tFD0bihgomj9Sr/6CU3ufBDQvl6fUdmlASYAHjahZx+dVedWWA3MzOKDuH92501KXuwc2deH2rkf
oGruaV+uW+NfEwMaBEzIBkHSBQSVwpiIvpJ+pkDNWW5Fw4YFB1oGN2lRPpDCugtKpnogy+qySCf8
16Jw2AKtR/08B7ptyfsH1tA0qvTudmFQdZzpeAdx+p3G3HAB8XHoe3YLASmVZpN0IU9+AnecJ/7E
pMu6ZisFiUcXztYmpYpnpvz7iETB9YjKmhiLOgziqoHR4h4jX8zy96p9XpUAXSqcFfV/DQiBhTMU
g5Z3WLWMLgkgwtXNqJe/LVvF6iBzI+g6BCoDKjacAfl8osoZ1SHwzxcxQY9f6KzjF4MukVWUb3bm
bK7vRNltxYE4DkS00FYp3lZ+lXpg7cG+QPLmwVvsr5lNN55V/bluRrrhT8zw43ey9sXsL9TtMXWO
m4QpMSOio/mOaNuiqEKqeiCrBiVENIZeabNjY1BcES0d0rBJ2zBzP92owjfD/02dowvLNMLD0hLq
37EGCQw8SLun2vs8xvHMhBCXoxXnf02Av8+c9v0fPH+uL4zU750MQtjT4KXuBo97otIa7+fU+EEB
c+yog76y5Mkj03Nvqtr45dsbMF5AC/BEFTMkblo2fh7M4EgOsDD7ot6lbtj/AzCdUwUC8YgoDM8N
wcWizjJpfgvse6B9L45+/e36vEkHgQ4PZOmgSHHB15X0zhjUaVPErDGROQUjFdGdwzyi+aarFO8m
lS1hjeZq8KkLxvwY1FrmfADN/eRsW5XUp/SInoxImLA29QE9pRiRlwR52KbzZujse7b6NwWuXLas
qneTdFhIbXPKM9DaingE6g/Nondo9ErZbckbZpao8zQkVf/lXnA+BKeR8Ea18Nz3EKseXFD1l7E/
3xgg8Yyu7wSps0H3Cm9cBI2gKOXpFS7aWFI8n7rgTde+WM1vlr9eNyGdKRDuA8MGibmLlrikafqx
zDCCgUarcwOpBUYPaLm/bkV6f0LIAb2KUAZDDe58nmpilYzw9Rgoeae1vq015/d1E9KBQG8H/bc+
bhxT2MlakgVZ4YH+qlggKBiRNXRR2lS9lyU+DblXUB+AsB5lWjEDBvx+omuIdTl/2w1Ga4bLMHRh
Ozlf+tl/8CrtdclXVbVb8t44s8rHfnLF1QCeuR4B5h2YpUc0w93CeUS2Mz731frXnLU3rRl3dapq
jZBsP8h3ApAIomsf+Rth1arGmVjpo0vL9++6pgh7cucC6nZ93aRG+DMK4F0UTUXiJwKss0N9PKxb
a7+uj1oAnc/9dROS3YdXO8fAY/fhvSa4n2YYy6rpoNBVllEfseXzm/vs89z8yer4VdUUZoLPrxnY
sW7bz/MrolbN9Ug5sBmwTe5dT74/sHQpKxv46QENbEtUKQIB2eycfl6In0aIS/czRFZiQrdl/gLW
DcUKS06mDSz7B78iEGKiFAaa4RMzyAFuwTsdT1cCfp30sGR4HbQqPgGpKWD5eSrL5fIb51OV0blp
TQ/4E4/rjFZk05t/9ZmEs6mSmpQ5AvC7fdDtYfVFuG5S5J1epWMGCAca5Uv3oA/gd1oC1AYbbWvm
2T6f+tfr+1h2VHCyMTRUfy7rP2tpMdTngVAz8/I4B+bd1Hcv06K6PGUbAiJCcNUwBIUUYRINs258
O8sB2gYR+fpoff64oDka7crIoEJIU6TYZmtmNtVozrHZ7fwfmapsIHuOnn1fuAioP7VeqwH3rzk3
hePsGvtxNqO+8yEMf8uCr6T7vtIssuzN9dWRBDlog0EWHRBPpKHFfAWtggb9cNaEjsgydKbfpXVH
tZupOjREEbRJ9h5qSMj48EwkJ/o53+UeZRAKJWQCzUisjXdLDn3m9afZHdvlm163ivWS7DpYA8yE
M6NiwYQXj0XLbGGaxWIapA9a7h77ynnJBra9Pn2SXYc9Ddgx3qacEEJYtrl1VkdjA4OTZuGSvgb/
0Kd0ZkDY1kEwmEvLRrSm1+FY72wVS61kns6+zwd44qZ7tGYjGYzv+/QX0TazvvXIn+tzJFn4MxP8
J5yYyBOfEm+d+BC+6hNkqsoBrubR1cutX901lYqAVbKlz+wJcceQDOnkuDPDQ8cLFxOZP0Tq+AW7
YjhCz+j64GQbgMs3QLbDQN+TmJrIgnEqQfnH4rx7dvYG+3r987K5O/28cGjGUbcT6uHzSxnSYp8P
m2B87J2oT/ft56kfASFGhRQRIm9cFp+hJHBo77c1i63p0Rjopl1fiakqfEjuOpC9A4/lAWdzCWcz
KWiz7M4c48TdsBpUQLYT8pL14n+eWRYYRfByIvTgRULRA2h+kZt6Q8Y4Tasws3+vintNtvIn3xdX
vqk0hhbfcoyHY29silqxsWQH8/TzwspPVkMLMuDnWwBq5HfrfNu3inegZC3QugN0mmm4qBKJ1Ax9
P+uDR8ohBk8F7pbSOtTrI1UhxCQcZT7MoOzgA1jDewTPz/9SlNQwqDnEvs3Q+DqHSfu9Sn4l5utU
vhRd+JoekGj1jum75kepu0N/jEMO18/R5VDxjoPMIJorkLEEZ9L5b2j6IEVVPh1iG7+htG/ydLsO
b3X96agUgkc6Yh0UD0GqIcIy8BvqUiNBj+PqhW2NHJuqUfpy151bELYFJHXqoOUW0iZEDacpFNtO
+n2uDmWDIAGPUuHe1CqvrfXc7OPstdbe5/rt+jpc7mr8fMzNx164DALMtuxYo+cDgsGDnUV1qWZ8
vhgBHp3A3gCowmsjF10dLB8WAEpa7ejuA5aFlKWKl4HUQIAHJjh5eG+8cJ81CdHBIFokx/K+JmCD
UXz+Yor47z/5vLBV27aiC3PweVJu0KQc5tofomp8Vw1BeJxBExJsT0meHJPRCp2uCCdTEX/JLKAv
AIceSUdA0QULgdUTUHeOwbFe3hJ/S1OV6Lxsmk4N8JvzJKpw0ctBzWAIjklX67uuJ3UYoHX4vkFd
ThG5ykxxyL6JXnEOIhLOXGVpc96ibHmEhpmh11ELXMP0afA+lt3jKCtgPUCS5gvLvpAytUnbaMfM
G9PtaLD6rqw0lZq5bChIz4JhEy322GaCL2a0KMYJta3YH+cY/WR33mTtjb7cfPKYYzDQtcK7HyRm
XD/vfHGyAGn0KTOTI5KBx4BNjzm0fILKUWyyC6/OzXDeUN4ZDh4MPtqTPdCYjadRS0uO1twhlpwi
Z8gewRUUrXmluEAugkqYAqXghwY88mhiQz9Ese2EFQGJq6rSn8ug/Fszam3a2V5CP3XRgpAEKgph
2Rk6tSn4Yms1FjqxNI3BHPrb6n9fXyPp1z98MbrPgd4Svm5P7eJCIozE+TL72wDiv5sV1Hbb61Zk
SxQAy+BydnSgxISdEBjZUgyeQ+LA/Nsvb0vzs9F/ztWvT1tBChWcPjigkEgVH//l4oz54Jfo5PM4
g1Y0DGgic+rNkKtyNRcBOc8tnljis3qy5cZsLWYdrVRxnyb36CaLmbnkocPQVOtku9z0nmlj/vmH
0aEKjwZesP0AN3xuc8py1wRxDYkXk0QZkt2Fs9eXh8xTCbNfwoX56E4sCU618VejNzuPxMNcoBEu
cHl7sNtse1tznjPNnMJ+afIoMyrwzOpOc1c3awqp4NbaIh/fqXy8ZPNguGhV543sOAni5smLiqZ6
T+I6AKlF9QWsuqFl/7CCv9cnWOIV0WgGJDs6b0HRIl5WxrCYxuwMJDbchERWRo09ZCtJVDXZsLtu
ip+qM6ADn+ETU8IMDyVo2FizkHhd2FFblioCQxqUk9GrV3ZrtNIgXNdpA8CDAv0j3bg+wny8viDv
Kx4RmjeLOdmadiwcSsI1a/4ih86Tm0/g1XnVl/GnD/z752MZ3uKjo3Rvoh4sNm3MbV7RyW7QM221
ezo1oBFqN4lHP+9kYAbpObwvfKSdhQPS1Ba1WzclcQlalGhdeuOxWIx2O7bLEhU08/efX0Re5kSF
AUxtgKycH8iaK1a7K5waaEL7W2iduuicX+pHNj5o8zZvt5UBntO2nVUwJ9lGNfAfb2gCg5UYnVfg
UDXT0iCxVSX7dMmKsHXXrW0TxYTK7SAH8GEG0iznA0z8YkIQDY9jOjsUb7rx16Aaiuxsc4j8/5ng
fz9xpIjSUHcrSBq3HbQYyO/eewic+yL4en2pJLcc5uu/ZoStMSAHoc2NhqVKtT6cy+KNFSqYpXS2
OI6HrwhAWUJ8WPr6ZDEfLXqDP2xX76EDspyOn+62xTHCDfcfK+b5hLVtOY4L8OWxVXfLEaj88qby
gTC/Pl+qsQhbu0+MtQFLGsaC/qFwsfQtq/FkHlAruG5IujDAcnCWf5S6xfSMDV5OJE/5+s9BPOnI
naW9wuXJxoL+e2DxQF8AJS5hLC0Kq2uPpvWjj0gxNPqKbtNpefJmU48+PxhAhQHh4GNBvvl8bVyv
8VPICeBJSNJnyH0eF2IqfI50MOAq4KyCaEIVB5OO8DfaUCdH2i3BpreXP5O1kDuQDapgY7KTiccB
9K4hJwqciHBkCk7WYTZpcuz7so0ss3P2tUEixKJN5Ja+r7gRZQNDJAFgOuDWuOiFVermklljB+fd
zbuBttAZOTDUBq4vkMoI340n3ma1tcFaWn5DoPXJfSy6h4L9wzjQeQR+N5tXiMRLyJrrwl2MDD4z
2bpvSbFz3j8/hlMDQuiw4KWFTkxC4hF9kBFN+nZrz+4cOmPlb/9/poS3gbdohZPUGIsOZ+mVYB15
1+ubf7CBcwn4vsmJYfmSnSwJnSrHrFsEJClu6/LO7OP+H9IcPN75jwnhjmmY5aAh3gWlcKBH+Yh8
E1E0M8vOyqkF4ay4pDNMMmMQa7GbJyPK1mZbJVVkzQp3KYsbTw0Ji7/662qaLRYfDEJ1cduwx6C8
7a3Q9sOsxL9/cGjQ4PzA6yNjFwgzV1k+is8axkXDuq02+azKEMjcPygy8ZLmPu2iC9xMtG5t0dx/
pPUfo/mtqgbLzju8PqQAeP7pIiKcRofZuIaRGWi0TbKaj+XwUmeqPiw+6WIwDzY1tOEhsYxnirCF
R6z4kGUVYuqqoQyi9rq7J57VR8ui9dgP6bIvMzahgWTy6WeB5ggHgD+Bz0Qcik5iwW06hV4Ohltq
R7vAs8GoQydXbDnpHOLlHgAQhF4YMdgsctx0kOLVjo0H3ZS51pPbMq+tA+2TUuE7ZceIKwtxGTVE
1aLsqztkTcWaVTs6s7OZ9O82EipZ8QPnV3EPSLcduDFw0eCpAJLlc6fTD/Xqtzm2nZVuPbZJVehh
1feFc9OzNe0oGbRjQO49dJy2L9edpur7gr+xGgcxgMePzQS9nxzM+T+uGzCke/pkhgRH0yV9MPTc
QuZDOiM0sjB/1X5bsfbb+PifaRvNDqFkjg7DLEysQ/J8/RdIt11gAqnGX6kX+gpa5i9WljA47XGb
ltEMybtKsd0kJpD89IFGQPoQVKlCwG6uxgwKLshcLCBx19YlSlbrqZ7+XB8IXwvBO5xZEQL2CSw8
+mJrHhqerVca0F09k2MWoOZB6PRuZ5Nib0vt8f5nJBj4o1u4tFsd5CidW/vHBJK5wVgfwEIdVpz2
Z+6sG3NApfX6ACWbEQ9gaFBB2R40EyKrkeNpVpWmnX/08ultCehGX9pv103IVgqAEeD4EFgD0Sd4
OdLb4MFca+84rGiQe4ZUlzMoUOuyacNNxINqAFMu0Fd9Mq1LXuXB0dXqPKxK41FLQQ812vSb4yUM
CSeVePJHtVHcGacm+cSehD69abWQRMmC4zROe63s98Sptyn1HyeAMI0UnSe5v0/z4XVk/ZO+ztup
Kb+4S3qfm+WNk3Y3YOFRXPiXrYJcbttCVR4iUqDIEndPP6erBWkj3JgTeW60LJ5osc0ZvR2SdTOz
5t2AbAHQaRMEKFQyNBKfg649xM1o6kTwLN40M0wlQFgERwudgnvbTYZoMMtmn3YE7Nm0re+bNP8F
IlGVKtEl7IqPGl9Goyesu+LFk5eF77uJFhyNarTvVyQxD3NP9Yes1Zx71jr5vp6L9H7s5uYLBff+
dgDS7QaNZu/X9/llkZz/EPCaYB8CSIQ78HxLzK6XDVmHqp+bQYKjK3o7JGsz3Rf5Yhwyr2A/aQsJ
aXdKxqeuT7v7qgPzbQX5v69Jb9YbUudVlDRzuzewjHOYdlr7AM7F4vv1HypdqpPfKRzI0WhA+JEl
wRHojhQSZ80S1gixX4YF5HDN4Kb7qdedTZDWqrWSuYLTGRIOjdFOyBiMWXIcFmvjp7clWHw0Vflb
EoicLQP/EScncwZvsVvOMELL0DO3qb+rWbR6ileDzHECHuByoADCODH3UXjOqE0pCY6dZe8C1u3m
TJUSlc/Wf0yI6JQJwJcKsa9/nNbilQLgbQDqO03KEFhmxwXQDjUe9K6Az+Z8wqrJ11x3SIMjI19A
9RGiILYj4/v1TSebL/h/kEsDHcu7ZM6N5OZol6sBf1nlKABA73wOvly3IFv3UwvC5nLXXjeTAhbq
9dD4h9b9RX9bluK+lJ0diPXhgCPr5V1gSL2gqpyuDHxwoHoQ9QCAI/hpjH/AGbLFeYm8bHt9UNK1
QarI4foonOJSmLbATpJ80oNjCWmWLfisGwQ7Hdoq0XCguj74EohXGvDw/7El+C+K7FQDycvgONv+
u5MG96Dpe7CD5aGmDdA2Tjz12ZubmOFU64feCTYLM4+zZyoiO+k6glUHeEyoIiCfdD5klvba0i8L
dgrUc7rQLi3nd9EtaHJuCvp7hUa3IouhMsijixOHkeedvQbOio3zslplWNtvmR62h+sL+RHmXMwu
aMJRbnA5O5XQWVeRbChyqGYd+9GbbtDF8bo2phGhob98YEVZb/W+WDZd6zovblJaNyUEfMHQh1Z+
hk6FY5ayCkJ1PjukKx33dtN2u94aWeRUwRQFQIDupiJNNjVrzXtcLnWI+kOqGIQszuKgP0i6cmI0
MVrMB20ZutVLjoWV7y334DgHR2+3HXozSra5PmGyVTm1xU/iyaoYU9aiQyAAhqb2mi++USaHcSHp
Hz+th6hh7acpcnB7e0gyo+sbZagLOQ6tZmBPMGlynKed8bMpPkvsyD/PmRPQHgDmEzE+crSmrOoe
cB2/uHOPRqHgu5CVfU1A1qBQiegFlXrBUfj9bKAD2k6OWkaWZ7ceivvFg7r4hNApsrr0ja2J+6At
jnf0vcr/tWi6TkKqGywGQ76KLFXm7UEmCn401POAQRM2+0CSam152t5KN7oTFZpic8jcMIJ9dKiB
MxdQVOE2Wf06H5w2ReJRq3+2yfRaNdV2qKGgDNWjsKPN3yxRweylNlFbdtHXx4MY4W3mMbMamgEb
ctLu024z2t+alkYaw7vwrdU/LW/M9wtv80A0D8o08X3boMpBPPAqHa31uJq/cyQK0KukmEbpMp0Y
ETy+Xrta1jt+ctTBlFenNFTl7GUGfACVoAeMRB6QHeeHuMqnwRozxGLL1rBufBX1tOrz/O8nPmI0
RmhGFjhU6Wz99TPvCRW1zXU3JLuAT0fA/35iApTkeUIJTCzGU+Dckmlvj4qzqxqFcOF5QZGujYFJ
6h919tylis+rRiBcb2S0stzzCBybrt+SPvm5Vvqjp/uKZKbKjOCv06TqnYXATFbtE2uTjNGsUjOS
moBHQYUG8l8XGeGgr6yKMC84Lv7G1w7MRw1NEQtI1+LEhDCKCj2VQ9/DRIpXkAWUjCJ+lN1qKC3h
ggkssB+J8Rwt3HyeGYMT0fcJQfZ/160/21KBYZZaARkVuie5Ep1IUAkZxqDy9BaXwRilTyD67p/p
oAoX+Y0iBjTAUv7HiOAPR/hCiAA0ybGrqsfUbsIWoqNsnp8ROw9h6yPGH1f6Pq7zhox9VDbGl+tH
UxaNnPwA8ZKZeSJ16PADaIWkD2nv5sq5nyrruSTzBr26/1BXR7HbRYAAzj6MW3AFedHPBShqg+OQ
heiJBxOSpSm2h3T7gW4WOr7gnwFy49zbFAHaN2qCp3mXersSLC2L2ytMyK4x38Yb5kM1C5nGcxMr
VMLnBi+0Y5e5JTISufWCuq65073BuCUjKMCRLcw3rEX77fX14hviYsOAVQCwUvB/Iq96btkqvZym
PvxcxfLvqLrFNqhAmxndY0W9DRZqRpq3hlWv4vORngaXC/qBZBGie0Iw0g/Wannjisp+sbBDqVkI
ExBXg3pa0yMky7vd9XFK7aERj3NZQntPZDo1BsRieYY0XGZ9JdnfNHgsydeuebluRbb7A4uX2xEh
oC9cOH4ewtWynEz/CNTb1kDoM9VPU/2St0j4G4rgVWFLzEQwpN9zLbeQlh5/leRlMsMGmSKwxE7t
j+ujkh2Ak1GJu9Mk+gStK1hi5sbwo07htFSfN8+3YDF1rjbgWX/M/bep/f7pDlMEbSBJw+MONxQi
ROH20IoSWcrERcamCEkRsk9rXwrfF9acDZq1/g9pX7Zcp7Js+ysn1jv70hQFnDh7PwCzU4skN7Jf
CFu2gYKCgqIrvv4OfPdelpjE5NrnZUWskEWquqyszJFjmBq+b5TPMUiWMrZV/Fq7Yn+NAOmgtxOU
GG4yDMJ1I1rdWfRgxzs9Pl1e4tWE7WsbCz/QjI6Fd+ScQ9GTU5UboZm1V3g2vZeV9uh6w7VB+KOR
9zSsWvNZL7eoFOZZWvqh1/YXm6CRFsquuDmjvhV+4b7n08FrHL/v70Sd+unwMKhvl4f881o/M4mM
PHrykB5GBuzttMbwBllbFm6k6XXWH0SD1rmkmrLHronJNw/PznuD9UgOiyxOb1tHTQfZxOzWTPPO
T0T63Kshh3irVd9T5LF3vWDTPU9j0HoV6ccKgnEHraINMjXD+PuxBGqsNhjYIfiMt9ZiT3O3I1TF
BM/GAQkvfrer8B9nC3+3cjBROJ47NOYG5rO8mq6YZfSp4URDoCfPbrFRIFrZ1sjKoxYJclOAWJfA
nqmhCsQsqBaKRDzZWfZF2br0pc6Plxd6ZRgmyOL/Xuf5569eC42s0JE3MTeyu6sB0tvxxtWy6ojR
uj43XwLwv8R19bXX1ImTzN+v96hNHobY8qfqQKBqAJKrjVBhdTSvrC2WHk9oQDz63I1yfgWNYrBa
/cFsgR0D/OboET1jM0wrqzb6onSj2rNOcSPfg+3s5bKJtbsYD8+/Tcw/f7Ug0lRNA5k5NyKx8EFs
hsRWQOLrdnx32c7KBgO5MjYwgCTgLliW3pKOVSkUEGBHc1hQUFs7NKwcd8LTig3/uboH0EgAJQls
ALSzvB0Ss3ANoHDkRqaQt6LjeyRDrvoifZxUcerH3+acmu8ccC4jZoNGJWQH35pLNM0qUtBlI9N7
athx8xkx//6Za0R6ADQpqObDx7z9vq01up21DeLRTuXfFcq1QeVwr/BHfdAORuuZVxPKIBMAxtiA
Nbpdj2UOnIlfM7DeplJoPkh+9I2IZ3U9gdNFm6mNP81eHORCqyTtKSrKk0n2ECzZUxE2W4yJq+fL
c+YWOLhYcPy/HbrmJAzM6oUXOW7n37Wi+/3zhRt8BskgbYWm2UW4wEnb13qDYEr/zID52eIdWLvI
QXMFpmz4VfBHL2GfoipNaUwergZjvLdZ+s0Czx4tWOhm2ru0ALDZ4XJnOv1jXVo31bRFrLBW8AZ0
C2onKCuZDvrR306g2edjLSoKeAZ1fce6tQoWyPYJ1OqAPff72obMS+kEuvNw+bSveJU3dhcRxGSO
idAKSGlXjvrqVepZGO5xJKB+ai221au6agx1A6gOzZoTy2cueh/GSjnAoLSkpaeUqcaf0ikOiTN8
8EZGN9yLOXv1xYEEmk8HV+OspHEm55bUZud0DocrQ7f1O9tOk/vC7IxHh1vGj2zywF8A/sCPbW0Z
4VSZZuNDDzC7RVEc095LozmJLnNv3cwaQpY5yalO9S4Qmhx80ZAuSGp99Nsmd4JUNsNNak/Gw0ia
BPxfrQwcL/ae6xJPX+SmC1zR2Zac48rRtjCXSB07SFCfcSR41pRw2uJWy/qwkzX++l3u/P51ABvo
IAd0fUXHuUKMENfQForczgkSb9zz+t6W7sb5XrkJYAU1pbn1HwxNi+3f6HE31DWiDWtq/CElxzgh
d2jo3Kd5pvmGo21EN6sHfu7QA94f6Y+zjuDJzYiEjvNc/dQ+95n1RDNxPeb8QU2m9Aue4j6Kfb3R
dhkjj4X324xRiJxf218EJHkZ53oG5aFobLurPk+uW3uL82rttKH9EKEusETOmdLAkLRTY2CXR7Es
zSvNM5unsepA7U5z92SlI9mY05U7YA5OUBOfu1PPIOeZ2ffESJFUMvQ7GzBQlmyVrLcsLCatED3R
atzxkTXuTbrbuilXPw/UDfIdBOqCy5syHcfRK9MK6AHAZzXV+T8u+9qfyIClP0KJB2UX0CpCLGAR
IChNa6rBHYG0Kg80uep+OCVeiLvM9Ru1G77GaieqoHBC7dNlw/PtuLQL/YeZ6wBe4gwZbLqT2VY1
nomFfsfjDyZUSaDbWVeVr6rnYfrabW29eSHODEJfcObZWJOr1rxKHzlijpLxPUoON6bGryrujr7V
KPTv5LG904CrujzMtfUDAPBvq/PPX0XIXlOmXILwIhq58Y6r7rkTKB5ftrE6lTZoMVGbXFHILmPC
Mo5OlYhMXZDHg59x5mvTJ94+dOSxkyxU40bgv+blwSUPohrowJ/3Jg1O1jt1asMDl9ckP9DmVBS7
y6PaMLHMitWtHNAorLtRwthXrzOeGt2b/DR2Ngo4a24e0Q1qxzhg0HWbf/5qhWyeEZED3R0NmXix
bHEq+zwNHIt+NxjgdLEg+uHyyFZ3Iqj4EVbBNSFt+taiQBID279Hvs+JR/SVtyr0YjfbWSnjgd62
+i5B4BUqEtcbc7o2VlRXkTqFWB+2y+JKi4s6VuZIIK84nRozGFNIrR2a/OT8tmQNrhK0miN1ivGd
d0hNfavHvWjSB9MNBuua2L+PD0OAMVOlQaXdOyNlK11bNoWCZjSprrUi9LaE4VbuKdDkQSkBBExz
SmkxUSBjsKDKkDhR348HiM77o2HvyhFd37/LMDQzC8y6tGCCBV/9Tx2bV7tvfmwadT/QKBaJXxns
pI/TCUDLYqvSuuKI0KSAcAntasCvLmkGMrsmeqW3dtQx6ovW99RW4//KgUXZEKrpwHkgZFqqQDaA
6A4TM+2I2ENUW/m7QWvetcVvMwhhxuBRUcKBXNZ5WmMkeddOoLyI2HA9o7b573vsOTABWQb0CQ38
9+3pzGqDz+qwdtRbYa4OVfv026f/zfett99nSS5Me8L39WFXfeYy38mG7Vy3Aal557ty46m9tu4g
swYmBih0bLSFudak+QTubBIRVETxtt/wZedCS1gO1NLQZwPMnn7WnKhNgK+JZCARpEX0uzGevE9u
WUi/JXV/lVRwMc5Amxu3xJPA4qWOoq/hHSpkZw9u5+LGb6zyUHt0vPGGTaK7tS2JTA6ac9AGNBOF
vJ1rgPpqfXJaEiWD+4Qw7WgnVRU6WrzFs7LiWFFunnto4ZJmyYS3hnihMxHTkkRWDoVHMO3YaAxt
8AQysoNjsvDyFlrzTuhswlFGwQ0wvoV3mgpPCa44iUwtMpsytEC+6pL3k/kHW9VGvQVwLRQUUVd/
OyrXLSVJ0tqOTO8pdbhv6reT/j4nN5V23W0FhGtrhWQQ9irEp897xEWaV7T2Cjuyk6EPtJkHwc46
CNTVzh80IyMf9svU4oi7MSjfwMIPFzI+EfHo0a2IbHU7gFTvZxX4PKZAsq93hwaHbihc9KC6KgsL
oasTcwy263vbuZm7QjaO4qpRb36pQpUBl9ZiD1JedC5kE+F/dTOMi2SXI4wn7k1bPqbs5fIOXAlh
kK9E4A7GClwqS2FrG8nRMpeuHZVm+YOkIiid8tQ3xgfitl/UUL6LazCxXLa5tkHwLgb9ItSVYX2x
GzUTCHqPYzeCETuoeWSYR8spN47WmrtEcwdU/MyZuXr5HCpjXiZDbROwod4JkKNRsXHhr46CgHcV
yA4EYEt/3KFNyBoTh0TCDPVqX5t+tqVlsfIeQD3vl4mF12NG1jgT6vVRBz0TxTVfy5ywlz96564v
gVRMDt74fHltzLlyuXhdId+DUGzu80TqZ/6bXsUxIutkx6HgHgGZ095PY59eZWlOD8SAgLAtUECn
FE0XE5v0YOqpvG7cTt41lTKDNGffhSPGKAevM033FYDfeKjHzkEMEvwdHOq5PtgjwMd++Y9eOzA4
ishvQvIJ1avFhiKQf2mcYf6bx52GF6B19JA1Q6lyC9u4uqmQGfpZVzLOKjGkZyXQw/DXSc18xlFJ
IpRugQFXRzPLV6Dcg8feMsAz9crUnLoj0aR/VCa8juP5ff3VbICiN/rD5albH9EcsHrzKVnGx2aB
HKY+TCTSp3vXOY1bReS17wMogFcK+s1AW7ZYGlmkPNFMBEmayN43+XBX6FvdMmuX6GsTs4t7tWPT
FNyemoxJlDfm5Hu9Bk0ROEuEsLuk5+Hl+VrLpaOjAVz7oDC30NOyuLItSyviBNngKJEJDSpVhJbW
Xqes3A2d9VkrrNuM1zuzzD50U7mBHVwdKdwmnpUIT85qzGLimjE0OmxXbRM2zSh3gGnAjxJj2NuF
qjcuhzUXh3QpNFTQ7gJnvVg8YZO2LcTkoBxv+F1iHQZlopNj/IM9iEMFGVlk7mfil7cLmFWlZUgq
nYjWUazdFg+Xl2xtC0Ley5wT9ZA6XjZKjLXlpBAmdSKiDnVYbpF9r3UsAIH86/uLWTIm6eSE4fsF
JPlsnzSMR/Wk6L3LDMJmqIJ1kLpSwKGkrD7IWGd45/LYH5xUC2qdF4fC5OneyQEXyNGvGxLofj7T
pmEPKJqgVNOU46lSlXdMaiQPLU+4n6oi3QKczH/n0vOjBmbM2SdQ1SzLYAmkgBIYdaPO40E+WT7E
7ATILEc3uSLowLu8Kmt7GSwy82sG6K9z7KXJdDBZKkANqiPxPqjrrHgwreNlIysbGBUhvMeR3cKF
tkwJgZvRMISJ+gIvnopy8M0e67OFm9sysvA/epJ3fcHwKjJTfiDTQfWoY3gbI1nZxIBXY/ciLESF
cglj47R0TSlQQ/T0/j1UDCDznG6pmGzYWCbq4gTN4s2Ect1Yxk9Jq27cfHp/eUFWVh3DAAJgBruD
CWkxVzSzk440mKsifW+WH1rnqS0/ZBuvndVxgFDaQxIVodkyLafRpmNg+sA4et+EbNIG19La5/EQ
xXMZSBkANBc3QILC3OT2DY3U6JcqrOhGYLkS9YGL6Nf3F4+a2qgGgdQFjXpR7UuHX/dyeBxLHvYW
OlPc6QsaHD6hJ3XD7Dz1y+OPrYXHL17ToCtZBH5mIk0vS2s3ksOOl6F+4s9a7Q8ygMbob28ChBp/
W1ruM0Ak3dQopBt5tfaQxvQptsUxAS8BM7cQZSv77Y2pxVo5VqylORfo2+cVyBvtcHKFn03IrKuv
lwe1siveWFqsmlFC5qdi8J7KDjPha1vlqdWR4DmNgBAP67NyrCr7Gq30cGUds69qcH/qzq5r7dsx
0f5kI7yyNP8lr+KpEW3Z+jg7Tdl+KUvD770Xl4whKMx8S35jW+WB1Yl7ZW5xfbpxWmUlAeavoCaU
S+cXw4bvXHHQECn/NXULp2PrMVeegtOp8qOie3P4WGwFAVuDWByehCnW4I2Di2Z4dNqvhGyESBtD
WGKzcSP0TppikoT3frQ/6xnxnWILx7bWHPd6opY4EV43biMVaDUsOeL1Jt4TMj0zt7npK+NJd9sn
4tbfRawdLDvbEdAYVuaWysj6QOeiBkgRzynSCiist645OkAgenesdg6Jl3wSg77xYtwyM6/nqz2e
5KlF0D8LsAhkTHLPfCGGh6qvuXGUVs0QJN5m5IF1RjxseKMwXa1zoiz5WGWfRfKjyDbSwqt+AUCS
GWtgQPZ8cXxY6pQ07QF1TLVbGzT81EYHHHtnFu8u+7c1UAPSzr8MLU5RLrp2gHSSE8WqCWs5Bq4b
B7K/r7XMN9XHhD+0neNLKKOq35brwF2LeEFHegpFL9Tb3q4WTY28ExnQiWV8O/FTRgK2Rd+6eoBf
mVhsCDM3aFa1MCEb3+4Paf37QQOGgHzyDHrExl5cRFYBnu4kQUySxc4nwfqPprXFP72+QohJZiuz
kspimmyZCsMqTBol+qckgbSeJuo2kCVY02gmwecB+VVH3fNKO/VTux9Bl3B5j6zuRQTcGN8cRiw1
IQozw/PCZk7U1X5th/S5AOKg2ogeVsIjPE5+GVnMZCz00tEIjAzQPEHbbC++thopP1atMzxqnt59
Kadk2DElWwD/42njDb5aJ4F/mpkGIIhwhkQpgMgyGRdOZIz0Kq3yA1pMwhZ9fIbZvENf80Gl6kUk
7Js1yhO4Th5Y0V+5vAd9dn/FO/fH5Tlfe7Whew1tcgDGzA23b8/GMCRT11cxjSatS3yWtv1NUmU8
0plUjzL1yCExxVZWZ9UowDiz+Ac84xLMooGOVx/1HIjG4iqzriEbi0o7Icep2Li61xYbPm0mTURF
6qyBGazYZYE/gkYmwivI+Ap0e5HOZ2X/OPWTvlNmtU+M7piOf9A1h4wEesuQkkB/9rLCnnhupjdT
ghui/NySF2CIKbDk1DuqrcB7zfW8trSIHNkU17RWGgV8/GDFoGAJL++QNQ4mDAXIVlwQ6NtfRvZ6
XExT0Rk0cgrBhc/BOxYaqgEhQSbFlymtP+DOz32z1uVuSPXiChLhxc1gS/HQDX1/almqjnVmiUBp
iu7qgj5c/gvXrslXf+DyQUBTplGzwyori121VQWyBukL+gcu+LWVheNIcyPXwFWCCj1HMTi0tvK2
q6PAJQ8Pj75HaPC8PYmFJHqcWrjsIQP2WZL4KqbVcwx1qcuTtXb24OEBbPeg+gIK8IUZQCWpRhEh
eWD951KAmUjdNTR+Mcrh2WrEViPk6vZ8ZW+xPZ3Ws1ttRMtJMulhzKu7uP4DHI2DwSA7DImLc4ZM
vLJbEwUJChBSwOJQ1vuB7vLKN5tra+sdtbpKr2zNd9iryK8H456yS/hLkbs+rb5Qow7MrXB97SKE
CASOGlLqzlldl+QumuEzZDQ1cari1B/L5lgzzbf6rS6H1eEAVoi5QzbtjHaeT+2guD0AYm2NL0Kh
hDw5T4hGD5c33YaZ5c0OkSM21g3MGERFNcmOSPbvLLoVZK7uNTCC/cQSgulz/vmrxcnKfGwyEIxH
Rjx+T4rqxizIRp/W6vF5ZWIe6SsTdVuiT7SeTSA5ZAduvtO0m2YMxFbNfWUPYPFRcgeaAveXt2gR
hCjsOKA2RiPKIDuLtZd71Ixr8v7yyqyMB2ZmWD/F9XgGQ88MkFhLAdVHPugnZA+ID5K3W0N1eytt
j9YkNlB2a7fJvKkhpQkSJOicLCcwzfVOc6vZjZqPxPwo0pfkhhZTWDs0fYz1JL1qixTtVl4HJmJu
RJzn+5gy0P6RQv/S5To/oc1pK3m5skNR5MWeQTIZE75sCTebrhbQz0akQK+1+NOoQd0CJcA/mGy0
98z43ZmtY+HiU2ZB9qQF6bmB5ri5n+Yw6cX7qXQ+YBWubBQeL9tbCX+guPwfe2dkSKJ2q4kJOMYk
RwgZut0sgxYwJ1CgrMn6oJlOlw2uHEC8r0Dtjp4eQK+W0C+OJHrWOiNiESe0pF8+/u8+v5i/sc2d
Utfxebt7Hq90508+j8IFdE2APkH1/+3Zdsuqb3QNn+fOtVfd/UmjH/KWv74/n8VXvmNAuKRkjO8X
J9PY19n+8uysrTba74H4mKu/4Gh7+3lV2xpDUGtHsuCtL6kbZpP8hC7HXTn0uxIidYab26DS2YqM
1lzVa8MLt+sN0DAbTQUQCBRvhrwLehtylebL4Mbh5SGu7S8gVwAlBS7PPLuu8nIgFOgWGzf9B6Y/
eBvX1Mbnl9fUUPNyMGt8nuk5UFvU138froq31pzoheODa18sEZVm26tusCLiNG4gAS092FB92rCy
th7wr3N77Mwyt8x3tGmCl4fQrMjkh2LaD/XRlEcUAi+vxaoV4PYB/56VpJdjMdxuMIq+MiOBxMBo
OSeXm1Di1mSIYtaWe56zQ4vqAhLXABPjJrTm+/3t3mZARI/oZjcjqawEnQEDtGScj3VXfYJwveUX
1Ev8Bg/ny0NcO1EozYL6GEzBs2jtW6s8JwlgpqMF6Lm4roHTdAVaBiz2BYLJQ9Bl1bPlIVPfFd4W
B8/aTgTabu5GA8EXtvtby+g8y8FJkliR3nXvUu5d5xPfuInXbjwk5KADPquNAz791kSZjXWRuqkV
lfIIeSU/1sIu/XR5AteWbcaaonbuAai1fDqCuAa4AK8CyClBVsE3Bv7CPXDKmSUtf5iQzjoWYPcM
4wrqKZctr44OVzn2C+69s9ItSOBsS+g4A4Yc+8/CbcYPrqBFKMxhS6h31dRPoBXq0aBeXtxKxUSV
6Wg1ieK8us1cfsyN9Cqu2EamdnVL/DKzzOGjgD82Im1ghh/qMsjFRnCyPgzsAzTjeMCjLY6YwRxZ
jRTfn5rbWl118RfXeP8HiwJpV7zT0HUAtPDbLedqZSYr1Fajvmo+2GQ4eln8re7c/52ZnxicV/fs
hDpXPDTUwj1u1WFlpt5e4cZH0iKlG8+B1Un7NaKfOdVXplKqd1NaulYk0ANrp0gxZb5DNzztPPNL
5we43H+m7Wfd5ZURifR1pqsE0OqM1qaPF6h25E5Fdkp2eaBz4HgGaxN6tTY05OjwLERvNrRaFv5h
gnbBjE8nkc53GjmmyS3LN1IqqyYA2YEFXOgARb3dD6JTGRm5DvzyVDwPcX1nFXxnQxXs97cdkO9/
m5lvslfzR42Ep3ZlkUhpvH6XZyQLbc61T8NkdFumzJW1QkMvMjhwqWhQWKRXRkPnlpUmdgRlUeL3
Gen3kmUyqB276PwsYdUNn5TaV2Vdha6MaSCENgYSkpk42AqA57zNjy3UOndjYtidP0BC9yC7sQrM
SpdXLtTafEbbwZ+cLruiVf3A0Jt9r7MmhyiQHR8TtBvtdVCHhqrqIIWOfhJFDbj3hr7E0qpK357a
OBiGivoISArfG4YuGFIz+a5xEzDUSv9sa7r2jBejudNSJW+kGhEMo4iIJn2CTmEk0A1IK+rWkx0n
hs+yNAtJ2benxq6yvd7HW0mrFd8H9D6mFcUJoIuWD3stN5M8cQADFMZOhaA6v7xBVkIZfB69CyDk
IvB/C7/UgDQeCLzRjmp5o6cPVXUtm2PGtxqJV0eB6AVSv8jpnL21c1GDmyux7KiwAqgRCX3juTcf
l4WfmEXVgCfGAwDw28U+72vJ8nqQdsTFndO+n9Ann/1+hDxn2oBWm+szYOh8e5TqFrUniF3BBHky
b3r2+zEJaEQAivGQBD3vfFaJ4OYYcztq06/1YAcgzA6NaWMMK6sNb4pWBiAhMVXL2Kqqs1GSFqB8
T/dCywKRl9agpRYEF7n3B3fqa1OLFUmTlNTekNpR4oGt5LZBEmOLx3ntckA+F/BEkDOgtXmxdwvm
TaxwcG1XfXszp6dFFSeQorPvy94l+9LeYqBc2cWzfhuKhDoIhM6IUTrSJrLTiBUBN/fFcdQeSLLf
T+i/MbGYNi9L4r4vLISmhhEqw370RuM4oxgvH/u16HTmY3fBJAShyLMbrspHrewcC1zE/ENriKup
mQ6UE6D9UxG2YOnzi3wL9786fXCdSLgSb+YxfHuCJi0x8z7Dm4LyR8jC2N3G3K1830Ml7yfTPJ4t
y4IeBH7tvKPCihRFy6Wb+U2cbezqlQOEl8lcI4ZglIeb9e0QqjHutGpE0ENd7yUxW/2ps7jYcaGR
HRkMuvGcXR0RqqUAQuABeKbnN7SyH7sezVuOxXaxaYd1v+F2Vgf0ysL8F7wKEAatmLyhgIUujR9L
2zt2WnrddFPgdOVWmL06Gkh3gJAG72b0oL+15WlVN83hd+T0fu1ou9g29pe39do1gCfdfywsHwrQ
1kMexsTTR7H4S0KBKR4H8dEd4eX+wBB6v4HuRkR/1nwLqa+hKeLYioZWfNdiI/XdyUp9bjZbluZJ
Wd5scNV/W1oskEBD62Qq7DjtuWU78mGWT3CCjoXgo57U76NuQJQ0iyegJI7q7exxX+0GCGOjOWdC
uE1k+4GwfOfyEtB1d+O2dlZCRdjQHSA6oGV/xitCzKlpMzqYUTvqha90DhAz4TZaQGUXZa1th2XV
6b4nJ+vRymT3ztZH5VsI+lufNmz0Y+rUlj/ypPnGge8DSiPu96bdjs+FO1IQA0v3xhKNPFFXq96B
SDMPjCQWT1i3/JpP8K0EvNSBsur02PYxeGBixfnejEl5HeeoEfqOAK+PkxJ65E3b3INFqrj2kjgN
VX6c2u7UoMHTTUK3CEE3cEigfTdC2U8LxiQOS+pes6Qmt4gHkeTmogl1cOs8ppC4DCpNb64Nt7cf
bOkmPxAHuzvbY3LfsGHas3pQIDTv7A9iQODb0ToLEFU5P1TlZL5XMdM3RaeFhMhxZ8VusQdoOnsc
M8u68mKzCdtenzaWa81H2M6MWEDqUadkvkxe7QpST6xG5xK6JQBpf6yTsGS78PJ5WjWBNgbXQBIX
pFjzz1+ZkHGTEgh62RGNdw70PTPcD5y99OLLZTtrpwlMIn/bWWxwRzRJirYMO0rZ+1TsUrmDFmPO
hiAbIf4qWhQKtvJ3az7ptcnF7AF+YVUVGBAib9gDfEinfbKlKro+e66OhliwGyKj9Xb2ahsZrdHr
ETvqePJkNdLeqXWcBvZJI/9mfv4/L+N/J98rLKFKqlL+63/w/y+VUE2WpO3if//1+XvZZOX/zL/z
9795+xv/us1emkpWP9rlv3rzS/jwvw2HX9ovb/5nV7ZZqx667416/C4h6fTTAP7E+V/+//7wv77/
/Mo7Jb7/86+Xqivb+WsJ+mL++vePTt/++Rc80atdNH//3z+8+8Lxe9eqSdQ0Q3bPfun7F9n+8y9X
/wfqYzZ6JTD5c6EQPnr4Pv+Eev9AMQUxKrpDEGvh0vvrv8qqadN//kUs/AiuFrE4erz+349k1c0/
srx/IGGITC8Q8gjSwUj0138G/2Z9fq3Xf5UdjwD2bSV+Gx/E+v+6Q/DmQu83OLEt2APbP9oT3+4P
pYHPTlCSHmWDUNJ3smnaZXGhHeLORAepkHbp04Jod2M7dcfcaoaTgyfnjkF69TjgTr0emr74VghT
uy8SmaHInD8BWzg1gQD1z65ltXFqC3Ow/J527S1jefOjHie41bwx4tAuC/IdYa3kQAhybd91nLzL
SwXI8igBwQw4SuQHPlofalcJ3a9EnEXOCASTL+2MgakhLslzQjxANWpPu2K9i5a+TJK8xge1+L7k
hoGyjz2lfq+DRaBKjroh3X1XFHdOlarBr1obBVeQRn03siw5yCEt97rJq5M5euOpHp2mCGiqsx16
kugDTx3L9zJz2jXckR/TrJcnO9PdZ5cOP3o0xyCf0RfiCMgQacPcSvQy7DodZGZOWVzpyOlWfjvU
L5JzGjZOEfvWmN6rdHICjygzC5OpPKJF7GvWmMxP0CkWYgOmYWOxbO9UUGyVlO07h93oFvLTbtHv
0gwNTCyhH1vtRdb83kVUA6hg0aFzztNC1iXUR46+Dboh+SwhzXuXTbcGOSYN/T6AUCUAm+GjisVn
4bBn0cZOoKF1yqdcIuRH91/SgYreLMEtObp0N0EVzC9tZNYmp/k6eMDKdNSvPaf2BauKTxkgGv7U
uNoBmta3trCanT1VQV7ya6gLtk9OXqsPBNdk7oE0xESKPZmOlFuYxWFHdHUsaG4EuptdpTQhV2WZ
fBuGNuyZlwV5B24CXn82GNulKj/IwtVuatYmgaZAeZpWUxkU7vdqbguzmofOlNWxde0vnYAKZA2t
Wyo929c5hyyJFXt+x9UxH9JnZMs/pDYFphO6bT33oaV3jHVrR9PYCBjjw4lQmSNVb5jdUYdI0G6g
yvFHdBIrdHUx80WgXpL6Wuwpn1MdW+BBa6kW5IN1YKbsTp6XhXh5S590bRZWRdOFXBnNDop82BCE
q/QQ29x9J/Ui20296fhQt3+c0P20N2SPCasH9lKkOvXtAVlVHcCXa68xu71mx07ix0B4XA9295hR
VIJ0NQNJkJnaM60Vpp/zFKVOy74dGvKE2Eo9I+s4HsZhPGUeMl+qkvvYpvXJBlPwnWviiE0StFPo
TuQfW/vRTlV8cJqWHRLUlJ76Yup8ZEIcFXI3ayKBn+xEPtQni+QW8TXu5liRvnk/IaHD+o6j+a4s
IQdqFPuWiu6qYYbxA2ybyYnpcdDpTnesXJnc66k+gngZHfMQxpWgycjZg9BrcWWSagpclFS/gOK0
DDUxXo+mcWN2dnnMJX8cEqNANtFTJ8ha01tPj5O9HYtjUcKFOGMDFHeBYhhr9fdl02loM67lFztB
v3FhB0Xe1j6ewqFpdcHUeXeNrsBE3ztHLY7D2kvucgXkQ83KaufmwvPH4r4o+Q+ppZVvJTXoQbGr
7N5t/UQf3jM16oEAP8OUqhP+0vF28KqPWYswMHPZfcHqT4mF4fCmv5JD9mR0mMgEnONM9EFRjlep
ck9lV+6K4gZ6Rw/jwO4KNV5Bu2lnJekHVVQ2+r6H+E4ZY5Cx9HM2IpMypOAL4YX4kLE+BIroqqXl
dw38FMxPM5rfeuM0HdHOesgKOGcP2p61p3+itE6uIW3NEEwHpB8MHHen1QKjYWGra7cxZ8ZN75Xm
NZjQZNgSd1fk1SGeOivk+gRpBbRqc8r9sU/4bYuQqdKyUJmaQGyK1j3kRMPBBfBBnwq0CrrlkRd2
GSAa8SFMmR51/Z3WyuxodPoEb5BdWc30jBIVekrbvDvUvCl9qexnPes+UvCzKMAtQ8ShyE+BptUt
9DTUSJ5dayWdfN7JT3ktPymtrQHRNlVY2Mkdc80BD4R+DCxQCB4B7n20uFJH9MzV95OTXFd5vgPj
RAmyRNd9JzL5kbNc3Dh28zDqz1o1O8S4O8hW9L7uqqtRdw5x1e8M173VQEplNRquGY/es15Abyg3
Sx9QnFDByF7Qjt2RvmuveI0j5OWfzWLIcOYAFBW9wgtBtJ+VCblA4ho/rEJZn0fNQI29sk+0tlHI
kP2z939JurIeOXE1+ouQMDuvLLV0VfW+JP1iJenEGAzYGNuYX39Pzx1ppNFolu4qsL/vrASV4P2Q
fhZj1xYBDavVTOEPmV0WGC4etmz0eIA7+ZySoyunu2z9p8tNv+PtwEHIM3+PprS5wRYxHYden3Od
smOqsZuEJcXdpu6B/z6ixrSZRknf5jJ+QzFMf9Yy3ZooHUBeWxDLNHSXHUVhKPVlH50LLtk2tTSJ
XWW9sg1Vxt4NRrqDliqqNfqy38ZlQ+rLmozgz8ixgKMXkDvVbbL6A3zP0BMM6w8V0iGqcOclRwSY
nW2Wfaua1u8v74agg6GeS+frCA6zpGb7wqt50CeMsii2HLr1CNNbPfCpbDpOhyoNe6jGGeJA9Zwf
Cyk/kIvvrlMvnlE82SO3L75kkV6P8OT8Bvj8aUoH7MQjAhQdb9XWDfsBUoH7KRdVHMUPPgBnwAbh
DyvtjqADk3pOyT9keJ7j2SOyHdHebZ7ZBP+voukzI6qVjqShA3lSah7riSA9QfXqTZL+RNhq0DKh
4PKRefSSLVH0XevL624RppkXG14JTts660kdbFP0zEI1XanbIIxa177BSjid9i2U7zCu7ceuM22G
Cs2VubWiXX6KxgV9mhFiCa0pa6n7Q+ySls3IT8sMTxqZ7eXDkLEGYe2HSZb2LkvQHhjquSqDYT/N
ZDxGQZC1wqWHvcuqYDHw+DnULWSKuGqw8HtrRo/bMh0GNrtqG3bdJGv4IVMgDyRSx2guqsHH5LBl
uJmiQt4nCX+lZk8qjHC3AIRJPTOjaqCoRR3agCHqY0WufFbiCN+WWu90PU17UK9gDOosXJ94J0i1
ymnGLS6aZFiKCjFKhy6hop3JAy3Y0Joe8wMSXM9i4LSONU5jocrK032oEx2+LMF2zdIhrwJC7iOG
UCAyqfIqGcWYNYQfM9lENW35Vi0kFCcX+6llmEduLMPUZPJ7zgHl8PJU0I2dc4dhwRlfVDK3r3TC
lTW68dNi2j/rAI7o0XbPoovafDfJhaUwgVZBviIlqGPhWXZ0qSFzRAOr0OQD7tel3sD+4p05wYLS
2FGggmJx/d8+TNcDmKT8lCZQ8Wbe4JHjEQIg5/kZKvMnDYNUnQwubzUmLAJNKe5fHL55XhXBCwZS
JOdTo6s95lWCyJGJdf/mwKCMe4xwk9nptgp13qepcgkwUSr1f2OPqJH/4A/w0S8HshX24AA0B934
N9vN2pquPEW7+RzXqLigLnppgX5Gh7jcul8ObP3B2IwcJjEvUDXIzJ6QKITGNxnunzrCppt2Gz1y
Fq8Xvob+igrtEUMxHqu9mMhbqbI/MY30ERnKYYXizhwT5MTrfgnR5q0Ctr6ECwWmFpeTf1B2+Zmq
cXONHAT5TNI5r1JOvzOfBvnISbGd+gwtCyU/r0S9AJu/cnDFLXJH1AviDW37HUH3ZXpUaC5zOl2D
odxry0jfDBubWy0ZjDdC76fUk32qVhX9XfsRke6+XPRdms133pJ/uoj/kH02jZLsosXQUKo+0+8m
llkK2aazzo9jGc8nkf6LHW4NoBqPReE/VhYW9a7G5JTO8/v4vZtkcJ9Vg57WCh+2PYgk+t3p8YRe
3v2GIfGYY6bOe0jKmOemAih1mRAm0eq0HGEkQIpKlIe2tvw+cxOOmzH+2y0ZhvZVIyiaL+ewCBLU
M6VVJx5tGXe3ABaGds1F/9QPa1JHHZ7/1D8jRvnV4OO+IagRf8rPIvxV8rVKcvNFqCSPwqTIKBv8
+97r30vRP0Occ08Um/Cskw0JjmqqIOnG5SUX3mT5hKEjcSga9mxilRui7QIiw92hJax73AuzP7DJ
7i1ZWXdJWRmf+hyzvcxn1SwFAtQgrjoop/7RktWCTLdxhyu4AFrDhgWTGu5zZnbXJEtnvv8fcctE
N9+coRDx0yKoRRfYV+yNCe5XXqIxNTX/eG7oK50ZeU7t5L5iLkVdloW7j2QYGRwGmfjNFhpdOxob
2U6Zoa1X3GDysvJH54069jSK//DULhcRAx+E80I1VgZPUqzReecDbJ+iRK1tX5lY/suQGq8B0oEr
xlcwROK9CwN+HGwJYMvKnwnZaxOgNTulBHfdsk3AuyRtbGnSoBL9fo5ZAUNUvFcEq0kzSs9rgNuH
1Q/iVJjIovVZno3t+xpvnbm3IZOHxCFFnqmtoT1Oz4kacsq5/rMmO/qriGlABO+VyUwVqP5t58TV
axxLVRntkGtmyb2Y+dkPTh9lMGZ3KWOyiiiro1JjNClty3K1NunS6ZsszS2CxK5wUV3GzreK7T+n
XQOfToNMPZR0KO+SzLXSxclH4foX6JWgXzZDjL3PkbMb/e+xw3tYMT19DXR5SdV2AKyLyxp1kQz/
askiXgXBkNzz/gmLwbk3pyDy9Tycs0Dc+CTPHiFTv1wZpW3akQ8kip3izt5jRd3rXSx/l7E8bHB6
wCbxvVgCCJh2Um1b3rCSINyX5Ow65DS7zDOLGqygqjHTEtdI9mq72aC8Wu3pJRk76BTQE6OR/1Yc
UjPWwsuHeZ0OAp/mi8wAoIxRdjJFMtUzjJZTNl7CFFOM29PtjnYB6rqDkH4gfTVAa882I4dcjaSd
4xSR5usKIs4XcU1gR72LV1DEGJzLW2+waQ4osTiu1D/pPHZfeuoz6MVhYNlkSV7KKcNg4L53hIxB
U3Jw0by0TJLtW3FGX8pSIm+Qily0QK/sdVORfB1Xs15Dv3RLHTPHD8OYd88RvFTtsHfugG1yPrpy
mM6FgFBpmBEFbywpKNyxzvzR3d7KJYmOoRx+iUClsJ2wBO8uyR2yYlf7IhGFcWEEibhpuGJIicUh
6rq5ZSYVF++Hjzi1j6tUvhbGk9tI7PKicnm1cYehF+9wVS4ECwd8ckUb5K68pFbdWcNcLcN0Pw/b
LI+BR+k28LT+EG6Fqpgj/B3+Wjzj8xwcTRbar6THTNNKgeT+Lf5kMW5VJfB5YwjA5kq66CNDwVVS
I3lbNlKUiDjl0+dGEQ5Gk2oqYP6bB4PiIETHpw7ij91CmJ/pYD4YYmitkoDdjUBeG5aICHVtY/Hu
lf/oNgxqQmTzyWESa9IYL3dpgs9N4qZBoO/r7NfLGg3T0SwAZvwCVNjT+RbteDNDkkHeDURn2voe
K3+A98nmwcHLjL9pHGrFoiJcq5O4GfZlsxiXEbNTiwjx6Rz2QOdlDpSEDNFbaGTS4LkWFSvSrQKE
6c8hKW9O4yLo4g11aDIS+GeRGlmtfXkkFGFjhU+m60zmH7oDUO27PsTWATImJyo+7l5eI1w30Xcu
8JSMEU6T8n7OwrHWfPy9iXA8TABz25BhkOrz4S7QZVxxY6ZqT/lNuuAPqlufaKD/GjFArMNec9l3
70uZDg1RAanTbHQV3Xn0FG4M0dhp+V7YDNe9E+4bBRthCQETiljN4GsmQX8sivQtzzdSzRC9tTPS
6VlfXOIxO+yelDCYdh5BwqB9BNJ5St5j1mHshdgIft7txkXXtUaTZ8ypXSVJGl5kVrwrDZxy41iL
Y3alPW9GBu0U/87DyLMfMHE/95s/4+a/N6tuN50dUqiaZJScoD5HcgrapKGFrpN9OOWZe6ViQW1D
nm3qgEjB51zBxZE6IGDZ1GukrSUar3iHfTbGiMY2di0V637RZAN0uMqtP3DB2U/WGd843XnEmRF2
0LHGTLaOmCyylFdifyaaBb+o6LvbDkNTh7+4Uy7Mm46i2x346F85495ZzQjHBf4NiCqnWkG0daDD
17hNZ6yBpGHaYwOzh6x3absY8W56ewIgM/1NuhU/HmUKJJZgBzFBZLEG0ytfmAXnVuTfwydveWlw
i0Txer+lW17D/0iOY769yhEY5aQX+4FfcT5DlvYDGC9+uokBZ4BKrA7cjG5PGHYO0VJ0fyfvnieA
EPWAyqMqRz7Z9yfSKAAGlY4AKKy7fXUSQFW4YB0YTG6b2WzIKLGANiXHZ9T56SHG9w2Eyj/Deghg
sNP2CCv4cZiWLyAxXUuEh2cjXW2LDFAFCyXcRrsb7KfCcVjhtHlNl+Sc6em5z+WTsF6edp+rp2jA
t1z65GP022NAgdVYDmquczE9LlvoGuPQM2ZGHj1zGAKwzfBj4ujPWbKbwfNbiTh4NrSLLrneu6d8
X++QSVZWQe/Pbp9s7WhQl35eEOyxVV7zAJjXOLUdsXeLXdsUr/VbwLr8t3SpBkiFPgSssx7wY3nN
wFA/uAlT+w4LnQzkbxQU1qBVj2Q2+WGnuD+j8s7B4VrJkX8CP36b4u0fjvihwoal7ufJNkU+VE4m
yxXsR96kRG5PUyRKqPmoqjuXK9xeMlA1B47SLgg4O0GCsZ4QiVvzclmxYXoEIY8zknj6tdmYG7FJ
uPVcjnI+O0jZB36XdqmtkjnwlSnBBpN8x1SEw75iFGDTQK9dEQ9NnvZ1Gui9sUR9BmpS7ZhuZ4y0
AeqWpuQOv6G9p9ieUw20eono9yrkigq/IMOmMj+LdV8hB5gCTOjKvQVUGlhd9jtm6XCZi5HdY1DU
gJeHt84BRuzSyDZlueWvesFjEwzBdRhWdKLvxYnb8nN3gj1C2XmkKr1XZQL9otovfoh+dfn6GHn/
r8SUu6HpoZ1GeqfA0FTdBBgjA/z8b6LkSS/ksgLSLOHGr9OVHtTIYrjd/iUmLxsa4HPFvq5hJwqf
1yR6mHcXHny5QmeYEdFC8QbEPFqrEE1ulyRU4iFPkQSuVTx9jQVYjMg/r4xBSgZOuewJJnaUlMEf
nHZDw8PkljkaHj1DUuIOpzJe3qloZ7Vcl1wmx3RYccC5ACeEntNa0ejEWFjndN4fhgkfOy5Vfphd
WK/5zzWf5XVSjtb97Gq6bQeRAzvPMIe+gIKXj6wL4lZRLDDj2JkHsfBLmMhvoOs7D3L6Rr0iWrHR
vIgov6cYNbcZIDnmKAMORpzMMM9HSfXdlG8j7nMgdwNOptA85dlDRzLWEh0yhD4p9c2Sb1XCIJlQ
y3gpTbkfMsgLWjXlLcdcHAXgziMX7XcJwSAGViM7BPjvN+uiD0lsbroMzthRgbKk/u8U93/jBfU/
IhqecF+K8yjZUc5Lw0WuToVdEe/+XnRR+A+42oC1Ac5ILH/8b4GAYIoxqFoUSc5Ll4UQuxJTa4uJ
YeBHJ4KnIGXyGPfqvA4om5K7FUcrkSbZP6BS+RSb+VpkOmtSYOzriizBAFrQaiSoQJZdz5qV8Nuy
i+kBpzgD2xZ2pyi19JoC/DuRifHwWPpFA3T6MfURui0A4uAx3OI3iQ2+6uL+ks3ZXgsF6UGhwEOs
q7pivfiTifiFcRBq+FhfLBxVGNLI1DUDDCEVOGOoGchqa5BpvF28bGixLHXXdbpxGGw6JHE10kCF
M64wvntpt1aVeNAiEq0nUnKccm5b3s0mBHAxl6iX0BvzCp70KnvzEK08/4v18llBrHEzq+PjfYo+
BIxyadf/4lF6njE6bd9spp/ZdWIZffZQA7eYNDXwoHTHIbVNMFNyvxzpN1WgRhE8W6Yecx3+SYQX
7daPI8B+ewJTMCMpNHmRdLkAntxxfJpjWq44UOc8/RUkKLSmUR0SpHiHTTIWwRkeEmwnywQCyA5h
iT1p+y07v7d0239E++SP6zI+A5zFWWCA4cJ0GCedeiYR/KxyHB9LMZ/iAVipi/O6WIuwHSTyV4c3
3ssGyNgzzsSg1grKaM3Y6xTh3dn6TSDp0No2KtYvXqA4rKHx8J5mCRZW2x+sGaA1gRtJR+MT1r6a
LmQDxcvAJgT949CnppGBfbFDoqrYsFbS8bDZ+RRIUtZhaR88diCsvlE9i8HVe0/BerD9T4Gx7Y6h
325d2AHnIHxuYnMgT0J57/UQHINgDO79mh7szm9q2spT4kAmJMGMLHCAZcieMLY4D0sQNxnd73lo
l+O8Jfj73UorTsuyEhiiKthxD2Oq7mmhP8IQwB2BsK8OdPFqZvCPHj64Ku+5f+I6G458RNuHLpf0
rtu3eiFIRAxjxdoOF1o9oKNrzh+lWe5g13pawfhCFs6jFl5EQIO7LWpvcoL9f7wNtLyXRfQwGODa
ne2bHQuRtKxJtKGNi8uh6iCtIS6GSkSSqbJo9q33CBAVPEtAEgKUNYM6iV8oWraabS3vOubxsudj
DYiRN0NCbtjuoUqcs1OGHQbnjUHcPfPkGk/xv1FHgCw2TCgCcfBjVh6omWnSlMXeneMoFRiBjNIH
60x3nDEkJhXPXXRYiiE5lctGzhPFoAP6ifrKY6hnDRnF8Lj2MmgK1UdvIGAvbIgOGaRKOu8fcWWe
dJEXeEjG7Tob5gfAJTlkPrzUeP19EB6xi+DXTSYk24XyZ5Sa6CVl4w8rd/cIVRaXzZgUGpkDS8/q
Fbr9Iy+tq5SVBSL9PaEVkveLp6DnD12UR1gaorXptyR6pE76zwUOsF9a0vBSBOM7EFvZYEQN6i7I
+SXmXQfuyXWN3bvnIdn6ZsvoryhI7gmGEzf9wDdblz1mlHTq2t7ZET8CGFpu3npcbS7q2zD3QGTG
9IRJ87qrb0rA3AVZCh4IwXboYAI+6rYHScWz15t8ViYEoDFiXVq34zwAhBApBAd71Yf9zwz3Uijs
o9i3B+SiDUNt1k3V3rE/Jv4FsRZoZT5YVsVlD3bzT5rcbxinbJoflN+fCgl0oO/ju3Ep91NJNK86
ZW8FnDOS3/EBvVqxvqVw3G1mbEefrw0HwvXM5+irIMrdgq0fmv9+5MF/lbtobKIbsWA/3ecFJ5Jx
j5SKDke5reUuKxt0f6SbP1h2mrw9QgKH2x+b60iin7RUXSNLd979PGPkI648CHwMoB8m7HkECGBp
QVCEwVoPSXAuh1kdpxjHGIsHsLOi/DkG7nlRsoUD7F5s2+eYJMCxoaSBM/EOdbSt2+fn3tHiLqGm
rJI9vkslPg/naXxB6cFpn9WD3EE1/ge1Im0QaGWZPiYqBd1k+rGdwjRo8igLmzJUOFpLHlcjL8y7
n1zZZA6ehmqk07sL+VrTNOhqqBovPF1vm5lORSb+uDR+CvyCVxM31A11AmcWWCgVtozUQshDFitA
N3DoLfkomyLg72tOsLyh+u+mdHyXK0g6dRbIf+mUg720ZQA9St6RKp4hyYzkVOUDHSvlsQzMsWBN
PnFAeBDWfk1DtzR6YcsBfcTudXfdCKHNMpdnrea4r8rNFWe+qPgjiTboK3xm2ZGRKLjZ/zgKkYqs
rxeU9aLptejHnz06oT82szPcwHN2vySQfhw5UXi8xuA9ETx/8jSfbr0G0HjoMyzcW4w28miO1vsp
XbsrM1nwWNpI/xR9nj4s81Z+UQunfLVvbrgCgggPdC9AZHhlUIcpUUmAv+zGMyhJ2qZ5F180p0UM
FoUmr9qm85HYLQcjnA9t7iXEPKnYQZ347OjDdPhKst3VMc2B7ahIT8cZNd9YVsvOHQ237t7EYjuG
eBgPJObZg5BT/INF32xu6GDmSKFJH/Ml/bNt/LrFxP4BlDvUnnYHAdJoDOVJbeQeAW79FZ+WRNb/
HH+GxIePu13NYSXx3M7cYtgRDItUMNbUIpifDwMCZ/26Vqny6XNcGPI1ot69JdOM6GFPPUZAfSwy
5P54rLxXKrIPBLq8Q0cQgVylh4Q7dVCJTX7LZD7n4S0stxsai8ByoOPgs089Zov8Md3GlynYPuy3
w2hLu/y4SawCZSK/adfsmQoAkT3+GKrVivAfwvfZw9Qr/JJ2o9cS/bj3PizaXMDAWIMcydWBCoNx
O3zTEm3ajd4CZCoo3teQcunaBVbXvlcW3EkHLkKRHtqTDPuJGLcLOk0vYVSwGnxR+Tgz5OEi0qeI
g67ls/t+2TSYYCi6vpJIiRqIAFQzEeQHuB6aHgzmJ4+w5NoN3ePC6bWNhj5+KjxQCL7sY83X/mQ4
s8DsEL0PKjE7A8QvWgggCBaCIiev3Sxs5Rfk0lU4pcERRFz34OgK/rdTen3wmpD15OQM7HtaesA5
/x+200aLLvlp081CKyLBKKTJHztCpjumI7qrAcB0u2V3WR5MDSg3bMkhYrYg0XZ1vgDpHdfO3UGw
hhS3wRcfarGmnVLYV+PcB3fDkI9PSGfZ1zoZAyQDbeXagiOYvpFkX+0aczSD47XmHptPZdZl8lVm
oukP+mzG1gTKXnKn94OMOIKppzi5EPQntIX24ce+p1+4rD7zuDwr7tIrMAlc/ioOsl+es+KyiGnC
NeenGyC/DKyn4NdgY+nNWLW9zACp8fWWAfCHhLwF8OrTBpCtvVoj56/ee31C6vkYY0vIVtzVywXp
ZjhtpqCfbzLOx8pSar76tRte0swgRCJSadckMCLuNSBPoPiwB1MLhxnNX7cocyduFn4CiNU3OVuf
J+GWp+9E6ovCi3/eiJ/PKw7ry5S75VryBBKkNKXDIdbjdhvCKfjqNBRcy2DY75AX4YlH0oHpC7cY
l/LK0aDq6PY8dZFqXL+PthV6ow9dMkWHMRhAWAwoPQhXjcsNIhKsX+KBcHzzq7xFGKlbrNz5uyXs
ezbM+dkNgG3GjMqnRSroWjKoYJJckRdPxu6cruMK4gpbT7Vlu3yYAKecjEADVKati5F2zH4JiUQj
TiZo6AYnz2mfiA+o8lSdoD0YP3P6pQO+1KlU8gb7OlTcQdy9JcK4vCkYwhxz0z1ArhV+T4R+BgOa
M3ue2Op+53BTvBKIL2/z7F3N5hukbPi+SRjUdI/F415y+3NZvfi7zmVOq6WIwcHFkPMAegg7+4Pr
YtrrLCihZCcdQObJ/OtSb+6RURa2gHW3FkGqIGfGrH+Okhhp52KEbGSz/ZMVKZbLdRj7U28IEADm
BvoUORxDOsRrHfYTueLd0s1ehHk17EDBPBw859isyC7jTODb0luBnx6ZogjO97epzCEUA2pSLdnC
z2G37Ae+xku9b5M5RIiauxRuCTAidl3TWYrfWaCFTwX59oRcd/seKI7cy9wPF+x62e80c0sI5ogj
910sI3mDbqAHDjkm6UNXZI9drj+SfhV1B/1tI7KOY+QpylNnSPEcAj9bjkEYDQ/dXtrb2Pv9cx0N
SGCEB/wsLZwMbIjL+2yAsiIn+9poDeHPkvXhIR6W8V7OcwZwbGG1DTMggvkKsyo2DdzoI0PX6Eyh
nRu6x7iAp4SUsjvtNMoBK5jxidJgOzo29oceWcYf2T7n9whp5heRrmXrFF3bXsf1hquhNsZ3V00K
PFObhckPVBoOrgHUnk6iHyVSFx4Ul+6TpRuwQq+UrRa9lr8t3ejLyKLlzTErmlkp2I94mv4bhLBP
W+zpg0435VrwYeIEnqGUFZ728gRG4HtEKgrxtODH5k0xSfE17pa/B6Dt2i741hiWy3AfdPq9hy8Q
NlyR/+q/bbffa05LFwWfAyXzdo2JGgGE78BNUyEffDwPtR4X/L1QZgcX4KwvSRC97qnlYdUvPFkq
g0ErwgAF/RU2XVnc+D4npzlCdy9D0fi/CdU6Bx/OOE1mIHc4AvEj5B2Tp3Hi/MGgb7yZ+KgbGgnA
pgRyPgEp7gNW2o6fAmBTSwXBZv7MCE4vPUbroV/LHKCbX1I4eoEz2m6e5J3NVpzXiUbWBR6d9Wst
LCwk6BEiF5mACUVmODnvQWaakkG0t5fDt4BOhdiSUcQp81Qe1m1hZ1/u5ppYig45ZVILCm9N2sDJ
8AeVpW/BpYGQ00/xwgDvY7EN8AQ1jG9PqnghiPB4SId+f/VZCnNx50RXr2nyrc6bUHIr4Jnu7UQu
PfiHdpXQ6CUBEHtORHCYmdMXYl33OMHtgb5EDHY2LCKgbJM6DWJBpR3ZUnYZUwD2IJmDBhI5uDXM
7D54tKHzzpXhN+UHHRQPp6+4z4on7/PxzyahD69z8X3UJoBX9Bh+9amLAOONhT8Wy7wcgmn6552Z
VKX7abUYp8r5T2SzoElB2jZJFkO5klrxQ3M1IcvbqN+ABKCfgciQyegc8j+zg/0lhlLKb0P/j6zz
2MyB9TePGEddzVmpnnIIBr+fKTdUiFjJ7nv6qDlzQGlj+QL/DYSI4IzDtx5UM1K116B8BdcHxa2E
V987SGuyjKZhhfuS/x3jSC+VIOn+wqHjrAc/bl8yhlSB5H34G4hw9wxCCHDxDm84W+fggxscuIL6
DpITYaE/1Zg1UdFyP4wMJEHkl7+hi6I3NjpzYEoUVz8aDBXZvF9SaA5Oodbg1eYF+p4QVE/lJhwj
IMc5YJZ+Hp4C/IZ32e7X3wSJ9M8sKLKDibfwW/uFsqVywRYSBSxtWBGbVniHIWhER6aDhC0DE7fi
mbVbghslWLAU9U8bai+COFSwVGL+hW6ox28LrV2zcxVjhIwzf3Fdj7VLuZ3NDZuRvp/gmegqQILm
JeLARqsZ5umnIgCBphdv3tA0lb0lfB2OdpfgadNuBaawSbFXftpOULTru0Qu0x+TYNjM/Dpid9Tm
OEX7gMtAlW/LaLKvgGLupcofg7kjrcB/sGFm0xdMdJD5B5qwKgsAD2Ev6J7DIQ1aNgKY6XKOrIfS
49kdi/QHNEzsivVjfiZiHwGB9t8j5jbuVYDW3idWDMHTvHDeuhwyPYTfiedwVZ+FhuTW7xjkchaI
Fq97Wc903kCprPza7yR/mZNvinMJvwl9LTPItaCFx/bUp4dYuP4H09kdcTP2xv9Rd17bcWPZlv2V
/oDCbXjzinCMYJAEPakXDFKi4D0O3NffCWVVloSi6Yq3fskcpVQhIgAct/dac0VmfDRKyXzuyjJe
d0kbvSH0GnSUYUG7HwdrvI1rRUJR3EKz3QRUQr04R/uEYEAiytJPKZhrTXwWRW1xSQ1/eqmyMLo3
2lK5Yo7MJ95/U3lVMMx9N1K7eUVMM+6nzjJ3go7Sd6OR6qek5QCVCEImzHaawnNsU89NkRpbWgjq
hdWZ2KasthVexjr/SLxbezPkTYIyVGIyS3LjCtXPBHchVPa6FMtMgsrroInsrlF70a+tNmeOHLhz
q3Im+aK9DY0rxxHdeW/paKcj/sypbfNu0mvzJvOhDrokkBXDRimpOkmRQvfA4BUBYuekV7EP29PN
a3oqNnXsOzNhYlsLSpqcV9RZEDYMtdRe5EndyNvEb4NzxUJOiYJR8i/UTAKqxQEhPBtJ7JEu85Dp
rBt1eVvEhXUhh4kQW70OkidJ95Ojj6L4OqsE8RVRijzOkThWulJB7LDpTKTDQ4FEkVz6kytznN5o
wgpuiTi3N61a64euM5t7H4HOOf4Y4epV2j5RW04Qewl0xxqSzXVeDVRjsa/calGiuIC889UggCBa
lRXtqj67tdX2SjUk/1z0kbYZbH86tyw5eywnw1+FbcE/LOqGDTi8dR9w3uSUmqBqy8sXEUN1WrWj
Pbf01fislo1mowxRDDIDsVZCGegOiG+4EoYxrf3ZqT2Q43iltFK0z9EQn48Rl4airG7FhDg7bKyZ
ihtyKJzQtGZUmaThDttyeV4qkuRmjabe606p46eQMi+wK/8oSqe4HSsj+1F0mJPcTO6iC91Q6Pw2
CIpI8svNuSOlI4GaAvmbhmLpKqv9EcUHSwU+VuOa9B5BcSWSv8VN3x11PWP1G4V8ZQdGQCiPlF1p
Tpt7VT3Ej1octNsGrc3RybPoqmdTcaCbTxFardMZ/Jkg+NFosge2HG2oDNibPDGsK6e3hnU8qsFd
xa7qsSwpaI+a6R+7oBzxUZr2jzQy4mcdCfJbn9udGyDIWZmTlnNy0rOtk2JBctMgMy9xllrfTOJ0
XaBXCV6ZMYJrZccFu7PYCu+jIJskCreUiaUewe5oNPmKJoS2p0DsP8tOnF4Hmj3syjqOniYzyTCw
WtNrUGkFGge9PY+l3jpr8ll7pU/BSKW5k10hUVckkYCXFIDd9wz16p1hp+LYlUp9GAutPET5xPKv
sQxKg4TlxlLIksOXg3I+J/CBAsZbHw7xea+L+HvfEXk4JDWaIN0wnBU7lYipvXHCZDNpYNRdwazy
mtWawd9QFWwCDgXEksXsRUmd6EcdJTfs/IazpjdawljT4jsa9eY8EXGy9yPLbFD6Mf5YXm25clun
C1/sqoD67kysXY1N7IpstAebOtKKWZWGNYPyosEFs8pbVI5Ya7V9j2nlG/v48I1E4PoefI0W7qTM
MQ6yHVij61Q0HmaLkoO+Lwvugrinnd8qknOmWYO+Hi0+Eby2TZ+wH3aczouLgQiWNRk8PadVYeKz
Ma2Cs5Cxl0bCzVi0pnbDKcS6VaqYlh7Os0DrlReSW/SHUjHbs0Eo2iowo/BOAWe/QVlvULVMqMpU
RYgArQw6bqjQB88qLPPHoFfA/HNe2V0/jD0nBv/AJK/SS1f9qwgB5E/JrqiJtApBUKrUYzaqqogX
Whmmdlxldhf+iIxcP9OKzt6qyKHpyTj5mRIH5cpg3LC1JhL2UDEq2fOILAExw6mKMsp4MOqq++47
qn8fhEZOMpND126w7OpHrU/W1ghRqalDzR2QR+VmSgcqI+pcE66H+uofWhYqMJVUZ6cHAX1kwxyP
hY74kTaW+iqblfzcZcZ41hVDfzUJNX4k3XZ4KtoEP0kto+I4Dqoo9/04xpu+jYaN6WQajgLdWVsV
ImW8NqNLN7hwkcIXG4N1MlrVeam9auyqjjl2iH1MtSlw/0ET26kLOQzOhO/UZ1mptT/jCTkOQmem
yqzQUdaVEtoTpRcbVVZQbgl/2ohqyFcUVKRdHgbNvkG3vS4btaCsNb3V9PsvTSdHv9lnPf0dkZts
BEF60GfVs/RO0BhNNwntCWyDOS3jrNVLOsH0gVTXZ1t0lA2Rno2JpB/rfj5GJ0l/SIMxP4tbLeKk
HdCNsa0hepyskmYm7yEtLPZH12wpLuw2Eq/K2Ks3RpskD1GLQHlTWnTdBw1pY6xV4phVCO9tBGXr
Lmd0NG0Q3QL6ezJT9o9tnaoHMErhoYjq5n6YwgH3RqZfB9iGDnmtk+Art8M2jsfw+h9a23Ea163o
rJmUZKVVkrMtIUZvNZM6VVSi942VexYnOvPtbHlo/QhBV21MnDGkqv0eBD7prEqCc0IrYTS5Qc6b
Zllq/Y2pIccgPU1bzMLaWoyZWrr/iJDWDIXcm7uYPc0uDkOkHg2H3H+0TWhC1kvDswHBHUBv1MWS
OSYbAt36XcSBZCfwDf2FY/inN/gP0+vfhuOlKflDx/EfLuWr8i2/beu3t/bipfz/wpsMYuT//sv+
+x/e5MvZTPx/zov6DSP8X2bnvxzN/L/+Midjbv4fcyYc0yRhQQLv8C9zMnGBs88YKqsFOZwmCv+F
Esc/zcky4EDcgyqzL+h3LscS/MucbP2PidMZWhSUJdnin/+NOflPJIikzlHR7COXwYV9F1HloIV5
41gUpaogUHahPclfQNY+uvqC32aZviw3PhFZeWw8Z7yS7ohS+bf7/M837ndb9UfXXnipG0Xgr+ZI
f8M0cYWMyV43hmWceHFu++8YBI0Tf5WpnX+dp/G3kkw7qod40E775pje/7h4B7wqgq5+0/Ts6yjs
nuNB++8g8X8/0Nno/vvFHWPSqVakwQ31Cn8jeql4SXMgUwFtj/1J319ZgBSIWi0l4hiCGxDdw3nR
J1srlf0vqIYfPNZlsrJdOvhAYtu/nlKMU76uPwytzJj7e2i+88r8SYL4971hnP1+bwDcxdMYRc61
1RVsnWo2mIYShSs7lL94b/40+v/7E+ZP/g2f0RbDMOUmbfbAKqeLtC/Ls9polNVgRC1r16xmVsSr
JFvJF0Cxj27X/Oe/fWBq01VsqQ1dx0JcTggPqZno41+z+h+kif+HIbaEUwFVzfMcVtq1HJi427t0
VdTG4+fP4tcL+W8mwr9v1WL8JpADhNWI7rqplI1aUTSYCtf292r7YE/3RY3Pl311cpVU8Qa/KarK
s1R89/291W75Z+F8R0z0xQ/9had778ssxntVKI0+0YC4Fj6BgZgqp+BcwugcX5icOw3tdSBdZJAm
t1P3nf1kURXLGbJpVR18+Zg5GJD++lfVGfPfyWj1hZ1F/2TcSMXP2f3+xW2b39X3vuli8pDt2s+G
sOuuaRTuNe11pIRtcke04RyToNLjiMeNKdU2spmtJMoVYASC1oaVnDt01qovuKCsMu9+jyVHFQl3
LNXqSKMum40PDnLkyrWzdqeY3CEsXSrHCyqx1wi+KFm73J9iXFlEFsTo03wdXnOLAM3cJ6D1VQDG
X+WjWR+M8l8Qjt+GBGqNBPVvGV1XWYc5q7b2PcZiu9JRIcWl26byqq8LFS9peatIEDHTpkMIb8QP
0CyOjVz9jErnGJXZk6NFN+ooXQgnehqa4F5qoKTgr8flcejZHdbheG4r0oUlEH4MYbNvfe2e/slr
ksnrnroAdtThG1qUTZhWaycMz4VE19L3z2o7RiY1XZrtcMu+4IC8akd1+1wKAxQ38mG+YxHADkoI
l00ndpOuXMdS8y3Kq4u8VKiFq9WZg24rJHM2Mh0amBJ+mBQzeJo+9FK/TYdkUxsxVW2a42o6HIyo
POBL3jVddQ7H4lJT8ptZdxF0SY74yvco/p42Cy4D3ZQ+CzATJpWndixw4QC9YrZS7gQhwRdyk+t0
h7TG9bFofT4qPpgF563V77NgM0ws/aDGPJrZWzWqqTpkpy3W8mJGj3sclA57bU/veSGm1sRiWT6f
9rUXk7deZIltllrlVbiB3ND0L207uvn82h+NgsXWq5MabGyWUXlQamA7jAgeiPGqkbNWHBJPvO/z
5PDbUEMsN1p6MDbe2DvXQk8PQOu/4OJ99EgXM7JVN4qDc7tCOywJd0qLG4F+bX3azVlMopIx2FKs
BQ1+TLtfSUZCNaBJ5F2CMPGk9wZE4Z+3ZjBsp6xMpfYw9nqTJKH9MfOvmHTv3xx9mUEsyNIBtTHV
Xm+x3jhGUJ/1dRKetKcAXr746vZMbdPTxkuH9NminmSawdvnN/6jL74YqJkTjpEcitpT0ORTVJo8
XaaxfdrFF0PVsqW07XqmndRX9JXDN1/lmXXSWAUl9edNiTUpL+bqjpcMzvcppdRQRPIXe6GP7spi
rKZqPcZ6EbVe1ti7vEax3dDg/WIy/uji/zFGx6ZKbC6uOv6WysyEm6UZ16fd8sUo9Y2hxkdqM8tU
NNAxwRnr2Ifg9PnV57Hyn3sdogj+vOdZR+OExJLWo9wnQEYX2y5NbqskPqf/9LPXo0PeIgI1KKh+
EZH4wc1aUpgb0xwnOZlvVpn85H1aaTlKzc9/zUfXXhybnMIKkh4Fi6fWJbO9AzOgIHDw84t/sB/T
7cWgxVZrB1GJwaNrrfwlzwzpebKmxk07395M1UBXh9cM4k2lXhJzASqgwuq4Sgzlhi1DBanX8LeT
RctxmEztMpVtxc1LUDKSqRjES4z9kX7kj8Skj2R2innaC2QvJgSkMNYwSHLr0eZ6CwaMFWBWv7j2
+4cx0o7+fH18kfm1g9zIU60EWr1RWzjCrQcZCIHZp/VRYIDZpKXc7D9/Bh894PnPf1sNp7bPnJwy
nof70lVqmc55C8rjtIsv5ghLxVxVC4mldjT9lVRbxOvYzM2fX32+Je+MNHsxSSgalik8wK2H9zJC
XGdk53pP7l8jFOWkBR2+zp93h8zvRrfNpCblt+DEMJg6IBeUVJ//gI/u/WKq8CutpP5tN57VjioN
puaHOWKP/Pziyvwd37k91mIxh/A2ZhH6YA9qrr6X2wK/WB99J2yEnXhVTpt46HAq2WFyMdLJoKmo
VZs0pG/y+Rf44NdZi6mjsFJmWbOuvSlrboqyPhe58/O0Sy/mjUKK9brO2tYrLCJCZf0H7csfn1/a
nN+e927bYnCjKtSEPzPL4mIQe6UaTUruucN5VcKxE2BWXZc4ENZJbD2aYaiv+4pkgYTJ6iABQISV
hAHDmfBy4T0Xt1aWSxeIzv1tj2WA080ogYry6VJnLcuxn9S7STXTTV7Kzo5++V01pwAoU1+tgaSp
m06aKje0Q8NlVkdgprTZWUu1fI38W9vakLqgxFQVGlqj3If4ktwWjM+l5ND6oJ/ZrDN1sp8S8Mmc
/JA9a3gMbxFxtE9+0o8HpTLKNbX9cTPa8ncxNvFK7i0iEJKmdKdeIb3AMvFCmM6T1WUISXAOge7r
ACgO3esQ4TKssujE1cZaDIgGoPQ4DkXlIY5I1pj9EWm02Rcz3QcL8xIgTcPb1rukKz1gStmKHq01
65jesKZSc4AVhMu3JDNSiTl5TEUY7D5/oT6YpX6d+H+bYDvYtE0gm6XHVB7usUfgZ3Kyaj+o3Ref
8NFAm//8t09Q4VQmMKVLz6/9o5QptluotfLFJDu/9u8Nh8UUnqh94XcoHzxK8QL9ZI3WzbEkKgfS
uFdGKfni6Xz0IxaTOaHYWSlbSuNBBrsStf9Nzou7057AYhIfogQZGkwYDweF9mzXWnaTyxPYHjOR
159/xAff3lzMdeNUJbkVjaUHnvCIM+kHUV6Pn1/6g/fHXMx1dTmqcR+wR6rTSD1vBUrpEdHahcHh
+Itn/NFHLKY8AeDagmdIhmMkg7sCTkWrvC5X5Yho9/Nf8dENmj/6t3dUSMIa61E1PZN+OTqJ8T52
+v+Kd/+voqxuzp/527UnC8x1V3JtKQWtKuL6omxOq+wjQ/zz2gmaxYA4F9OL01Vt7MITD8O/Vp/f
vrOV2NJowDvwUtJfMqd/CTTntD3LMkFbHQazQhBlelbkIBvzg8SNe9Acpz3IxRRdO9LkjzY2qypU
8FVhwVyNxHaddHFjsWXR+qEDSpuRUykV8bpO20t/lIovvvk8YN6ZyYzFGK2HqlUFOj2vIrv+svdp
pAQOJgXhKKBsHB3boYWF5fNf8sGQMhajFiNIbTUdkTX2UKEZjLGI2XYtXaK+zLeff8QHQ8pYjFrJ
cRKU8orh9WW06s3qQVKdt9MuvRitQYTqqaxHHnIlJRBLG0h9BqKq066+GK+2iY0E5CtffPQ7V7Hz
2w5F4WnXXo7XEKcfcsvay2P0Iwpy6rDUnz6/tjq/4++9QYs1ykQVEcakLXhDfMxbayfbCTbmrZrf
+SEco/JiiIy1rOyG7E3VXlPtUdanc83E74XsnP9VHaIpAZ7xxbz3q3f53vdZLGx6OBRjEmeWZ+Ni
NodhZcM3URD8jA6Kaf9Io0IXV1YV75PuMs9rBKzMj5W+AyQTV3MTozLzL0bXR2/jYl7o47iYTDMt
PDYHW0SlGh6tWJx2cX0xL+R6G5UcJQvPt40LUG+HXv0ylOODNpq+DCgIgeNhALUzj5jf/juAADEz
Gl4ozkfbcpr9jxXoI7zKr6Hf3elK+QAVy74ZxklblQZYKCRNkNoSUAadSd+q6JRorZVqf9UpenBd
EEOBQMe2zoqifI4auYNNpX6j2XChVVV64h1azDcDzX9D+HXuYff5qao4MB0beeDnL/4He8Blvu+U
Fai6FCXzqiG9AD+FIoKDHfCa7EUN+tNGrr6Yc3o6SBg6+9SzguFFYPsy+4fPv/4Hr+YM2P9zf9AA
QZO6zPMHZ5M5Mbqi8qv7/iv86p0xqC8mnKgNpwp2QOoJepb7EGz9bakV8YUqAYwp4S5Bq2lK5MR2
RbxGIA2X6LrTG7hEUEz7Mt32qMHXEO7M1zAquqOt5fI2iCgdtpwE0UIod4Y6qFu/7d+GWgOv0GOE
WGfYJrZZdFpHnljzP29RkMJTFXnHzW/hGajhjhPF+rS7v5ikUEPnWorK2mMU7eA7Phht+sWE/NGD
Xcw5lm1wck3bxEvs/M0pnaf/MkLp7y2ltphw5H5QLFkUsRfURrDRG7PG69TsTrojy7Bvw6ptcnL6
yMP7kW2UoCKrS4AI/+LqH9R9tMVUoOWSUU4Iv0nx3HbgP9jVUBy7zsWelns2u1tiOATFizYv7REq
WvhaOlYzfMmU5hJlAv1lrDG7Uj94sPVwiwLTDZwQA1a4KpRbxulqCu9m27pdPiJsYI/sJpp663fV
pqE6ySe19hPhiC5g2r8+Vgms1Rc/7/01WFvsenpZUhGIp6k3TPIrdMNVI0tfDeYP3qf/COmTbCXW
kiLx6q6gVz5si0g98Zkv5qDISQJTSnKyKqvgWKjNVSlOmzeXcdIYsmKA1Nk8b1LysQEzEyd0f9rN
XkwLKRNMiCcw8wxz7+tedeJ6TkTJHzNykaW50ptD4mkdFGMHWdkeNa61Pe1bL6aFxCdIggMnVy8q
6ODiibrc40mXXoYG5kWVJVkNq1yeSIQn6A6UJEaA06ZKdXFCIWvVNodOTfDzor5uiuQSXbVz4sUX
00JZqCZkVRF7Yxo8KmaIi2Smi5x2Xxaj0p96W+sx73pjmSfbALW0ZhWnPc5l7GSiy+jf2NV6Suw0
m64HtJgRVnV22jdfDEzitdCJKVEGNkQH6p+/gsn9qhVIxuf7s5W62B34QZkQKphHnqxKOybiI8Pe
MB+Ya43K3stp7UbZviFChjkaZf8mbB/BrW3UUV2NwQR4kiN2Jl0HsOA0oe1q+JV980NL7rhCSmFY
S42jylVMLJWaKc6o/bokhew15YjrhGwZXtLiseD0aTK3awmE1Bai2OQxgZe5cVaIfSdv56m6sXq3
lOMdfzLxWki9vGf9qLQQGu23oSisVd1e8B/VRGeDACnAHl9t/4ds3yu+4ur6FYfdI4uBNtk/6mFP
ssOa2V/iYdmYo6s4nJeFQswhBPqOT6+sFhRQ5Q78kKi8ibN9wu+Rwjd/LHm+3xsB64jP4ZIKtWCc
Sm4XX/DXbFkHV7o3gNTaGSXc7K/b2OD2r7VdS8AuHz+TLLIOrPE29t9EV265IaxmnVwe/FRfi0gG
GenjLasOrbx1/ID/uZ3XuBG9f9alV4UCdWuoHn0HpWX5qBr7pA+OgmONks0+IvOR7xBQXwnS7ExV
nuoGJ21uPOOGPPdzGAokjZtyuJkCPALthWoeLRpIIYQlkwqqaNJVAM1umNQZn38230KFSBAOZULe
itrE/rlt22fQdq7cj+fYs9ZpiHywXCclJgSydsSTnZiQ8h1Yv/K6OrGo8KtT+1tdKuxp9zrQEr0m
Dgiz8Y1vuBi/WLrnmeadrbK6mPUD0JlYvTlGWG1/B1O5pwMFKV6DqOtGddiCxsDVftqwXqwBdgFY
oEMT4iVhcAQzc68H5n+VK//33nApVq6SCr+daBLPFKG+t8n+cPXB6k/74kudcikGxwSWxjlaKp6y
HhhGm31Rg/0lgX3nASxlyhVNa8PotcjLeffDIVyRH3BggIXCwHm+nXc8TXINQK3twrNwUi6V9uHz
x/HBo18m9KVDm6dD7MeeraU/6XlJnu805V1m2slPLTKcSxtvyBdr0Yc/c3GSrEdfN8vJjDyy7qrz
3sFTmDc+zCGMK64Q0nCR23G0CjBMQv8E8MiYVJx9SSAEFAdF7CMrUL5YXj764YvlxTK1NK3TLPdk
TMsX+CHSSziE6VMk6yCt9DEglCJtTnx3tD+3VTiZwSWNcQ41qH/BXf6UjcHL5w/wg4VMWe4EW23K
akQsnhIAHcwcK3AdKFGr2dC0l5PaOZOcdFwDaCy+qG7Nd+i9l3UxW2DiHH17SFJPzeNuhcCFbiOp
mZ//nI8uvpweLEMFNDWmXtIXzznu2UxWv5106aXGWAvrRrJ1kXpz6IFidt+od37xMn3wrZci4VGQ
cR/rauy1lvzgNzEMIuPEhsRS/lrETd3KhZKC95Ifoe9v06r9YgP3a7fzzqNcKl0V3y5E6uiRV1tq
dhhGGR+1QYhfAz5iE8ZqFLhSbtNdLqRKnam/19jFsdA6RhavQ6LldkURquQaSNlaGqtuAwIfUHTg
VGuKCiRcg9d29S4wtwk/Yt2rSp5Ara78L37AbFx6711c6mnrZiT2qnRCTwBjT4xkiznQxegP6d92
h/ya/cyIoIJ/yaQUJh39BLZavflogESIDW/eUU0YiVjVm8lTE2DWh5gEvjQGkYAfXbltzWyTWBk5
PMQQ6Jt569DZ/mrebUXatyy5EU231jCgT41+1nY/ZPHUiS/WhY9eq/nPf1vzzcySSyPm17Hxjcad
8tUgU61fErT3nvxiRqqdou6pjsZeqpTh7RiVYkvxdLrXzd4+60BObMi4rDeJkoFOA4m8yyXwFTOm
R9spxO1iyIx9djgkbzkwjtUVMovsIVFD6hVSoxNY0ijZOmr6+rKvI4reYBDczopx+IqQtC+n7y6H
wkiAz9gK3gyD1KBOLfCym62yBe2VnPdt3qzqIFMPcl2yE4FP0m1DNIc8IV26twvnRk7ltTEoV2FL
JoM2wOwEaWG47TSmYE/K2rWIhQWWmluFm+cd/NUo0o5S6Gjs5Ec83AKDq97r03ZUc/C+qRT9lEQf
v9hQOd66oivfwjJuribc6xAgnWTjAPDeIuGGu0pYwCPZfcGGEWK5ZE3mFJeBw0fxIB99RPxbsxzS
vRZL9rrQgKkpxmscauPGx6S/AuhT4zoNhwM6O6ta5WpMto0T7JKqeonsugPr0ukXtp696ZoaPIRT
+OwQR/NI2oxxThqhv+t1vdkacpmt5Iw8EzfX+u4ql9N217eDOBtNYa5TBCqrOYbnoGPkXKOtYKfa
Q+LMiughjeryMpYgX0ipXz1wJrKINLBL80UHbXwVt/U1y/WqlUL9bKz0YMO1c1eRCQBLRqHwF+hK
Q4PtyYgpkk1qWcGVnzTRVUQ6BIfwVnJJp/vWD3DUxoRpZMwAZHbZqK5rSelWCVSVWym2GKel/hPh
EEFcapBfcVmUHrV0L1IE1UkwoBLsIIwcog54xjhFPib72JReQQKpay0XpKM0UXumKZXkBpMmtlFm
qesmCLuzIMmVfawrPB2c00Dp2jHYy3lq7UwtG55lQJJrp9IJIckHedc6aLAIcoOrRsjMRgYR7km2
yF9nmD12XgRB20KU8cE348BF382uzBrHuzRPYSrLUkh9H8IJ1v/UtBu3Zm5FPgaER7QOCiSYT2Ae
FKzsLtS/Pl1Bf52ODmvodd3qwVtr+gV+9lR71QO9zjgX+gSdgczcOhIkdoL25F3hq/Z6dCRI7vYA
OXCStcfMaDSM5ZLfvsSpZu3zvgw2zZiOqziUSQRQRdf8lHWDN7SQk4ON3+4FZHa30kdOl2JmMYyK
lOxAeKjbzgxi2ASwVajgYmY2StL6OjG0ZxM0lX0NbP7FNyDzlr0Fe6BIy4ER0eqH3gLKVHcceAVH
Kq0i9kt9MqDVOGq4r2t4r9kAgK6KrAmrjOMARgrzQ+5M2nMjR9qFMok5G3B0ooNgYLL1TOEySWN7
HTalswlYTXZybzfVJm6t7EHpcu1oSDq4YTiQdMzg/YPwTLU3I7EzcxVrstgiMGkIvqdcQ+E0Ui7D
0En8s06ZA1ZKeUjOJ82AAYGXR9nDx86v7EpOnA3x5mhHDSN76HMj3mU4au7bZsayGlpVYAwP7YFY
gSwJ3aKKcNBMBQaqKVQ5m0Enn27BSZFXDprnR2NMOFbstBzNdWsM8jhTTjAh2HamIH61JZYfVS9A
S5llINCBD+33WIJzxIUM8SCchKJWUvc/SxDLICXFHHPSqZq4tqfG3HSqmk2b1EkBsOhVDxC1Ao89
kP1IquSEddAX5WWlZt1uagttY5QCd5VuNdl6CtT8EJOGS8+CX5OH5PrWjUZwCKGPm5qQomNGfO15
1SjSJitqipiFTfLLBMCaPKgh2Dh5L65lCoTrITblTdOiaku63llFuUacX0AUDUiJ4i1u2+mlQRvn
GuPkQ4KOVqKqVn6Bj33KjyXpNgWROojKcl74gXApyTqLG6GuLQkQ5mg6AAAio9ddvyORCpCSHL4C
/sHJ1MuGpwWKOblMFfoabwFeurIlz8wA8QSoDxy4SuSWMAQ4L5NAoVQJpxWJPOxfG/CIZdiSRRk5
IF31uGnNS6Up1JnU0H5r+1Y89oRSHQOkuGeVJQaStnw7uYU55F+HbdRRNakhrxuk0ayF6oTAV3xc
Wa6eywPJT/RsiFEA9eekQLwiU3nRRqN9HaGJrSDRV5ctbBa26kF20AeCOrRwoIKgEFEPfaMjJbkq
wW9o5hUEoGZwE7NgezPSl899qO9h3YENUjt9IztZfg8WPz8LdSO6LGEj/oxDE5veMFzZjc++JWq0
K36VBnxh6N98fxyvO912Vi1Bgq9ZrNvbaeykRx0ex74XpfYsSHzl7YIjCBaTuQ2cvhvE8jclir/L
mXUVxiTxxo2iXaeFPrn62JGxoQjS0FP/tldZADIdIKjd5IQ7OEa8JsW65M0bBJnKxsukj7qrgqpZ
2eqQEjpCD8MOpYmcA3AsyOTaqybrG7eZ2FZ2nQa/UCOFMFJgu6eaCkEG64RbhiFhJhp7uyqRoNqk
SDTBjhsrYRH8ya7VHTP+PNBeyjwGMZGtyIrNVkSrldfsZ77LuQnRzphhuJkjXeCcr/cZ6th1Who2
m9YBrYu6dap0P4Z1tMvq+RcFbbCtQ4VMzIDIL1m2c9IxW+uylvxu6ySlfNObqbKhcZdsEt3XUPXK
ibaLoKzx+TXEvBzo9h0Rjpq2LRolZZ8lJKCcmqWGa5I45b0/yTlCzrHeCmH2K3J5zO2o2c+gTb8X
xLqBuFX9TQo/dGeyd99oWSStU2i3vPxDdoD4wYhgjPobVR3arZUI8Pl+obebQjWcbZcHb8QLAmK0
olQH/ZR30SrKIMninIzqO3O0wZhzEliHCimjYACTXeMU447JiBoekYy7GrThKp69mZEiTQdN6QCO
lz2u0bIOnH2XVtoR7dqNHhHUpEdG5U66RGA2BmaUDtXbvLO9xKgrXAj8AERJ1wgAU+mcJAo1gOQY
1qQhygTlRUZp7CQNOmmZhyBfC8Z0JmIAIqwkh6xQ4X2D6z9PJecpnGJzn0e6dMzK/j6QO+D+qH33
XaVoz6ZDtEKsJz/rkXzgpC0erJLEZZ2NHKXTBH1IPRnSPQQt6YUKqLyqSyPf5mzniIIB12TUDqjc
cRsatnhu+IKrRlfyy0gylDO7qPx7U8BMnVg+17O/k4DDWyaTft1KQ3dfTXL43QZPTLbZMO3VKqi2
YCebNSO2cIG8DAyOxol2Wto4uxxW3wqTvQT1fNDUY953xbbKLThAWodT2Klb4tmUW4hWbBQdvLFl
Y5lHopKC8zI2E+qPuXaI2ZsQeljnNiSienhziKa0Vn0zkn3s50ADXEkHcKIwQbilnvYWOxqHM5Rk
jyvRG+llRRzP0awGdr+B0gli/gb7rqhrELcB0LDvpGMoW7Org3N4clfsGdW7uOseSIXxVz2yfzht
gbwm2Cm7iZOCnQZ6EXjumnNV+7V4k8m+PARO9NN0SnmjlZFK6vT/Mncmy5EjWZb9lZRaN1IAhQIK
LKpF2mCzGeeZGwhJp0Mxz+PX97HIqMoI7+qOrF2L+CI8SCfNYICqvvvuu4fowBWj7VC2ImHtNamu
OPsTdZWVxLiCGkF5J1VqPoc1JUVQZLq+7Nn1quyHecVaGXJhCAo2x9o0SH1WxVtaABQKXHLdwXjH
KWshMbQ68QHJx+31XEfqRFh6/E7aX7JjyNldLXmerVWs5/3k5T/R8Klv+lafUtbdU8+EyXbqCC8P
w+I7c1QXYMOY1lwwfT3b8BxCixNfJYYG16k1b5vEWaCR2T4DEGmzklAJ95ZtsyxKLenajnBn+375
0uEyE4rlJVMwG7Efbwh6YxnVvmi2fmPKLtAS8AwNb0KcdPWam6F3JuOV0yGHGEZz06+yHggqnkuI
HBBeuaNMwn9Xg1yYLC9MTheNL4gNjPJV4kELiy6zvaWap40Rp9+S5Jc7227mTY9Au52grnQwBI38
kSyxnBGIHGWd1/2jr/LhAKYTFrdI1HZqKndHUkR+qDPlc97tC5LrLtCibqzeapfg7ioGF2urBWgd
6jiRW/G0Z7auXRvD2O8ArLTnkfCZPYn8xVU/WeW+6QYiccMZjBae+CBxYXv3gy2fGnizZ6drCGzD
CrDyO26piIEKWJIsbyQEZhQDwL/Kku0mISOeVaoEA04gOft86AV0HdTBtavi2QMyxbnBNc8mL4Go
m9jFfs6J2J0bDYUka64tHXVUsPTOakkqtpxKvSaoB+Sc6tOHZOYVoJyrAyM0OuazM3yyhcmmW0Fn
fcvbTtobr4y857pTXbKaZmK6PcfsrppwXG4yDh9BVin5c0FXWODLEiVMHRu2j8MMr8AzJ/dHBI2Y
YFXVBClBdzjJFEG2kZ62seO+lv3oBYNJ/oT0jZ/SNs0tgTA2KVEhcV5MhZE5x9T0ox+x65GUnp8i
2bunuTStdVX6BIxl5PXz9pYtUbeXJlHnHs3CwtZSFeKzJMitKRj5aqgYKG8S62ZcwOisHFmQiRi3
l+jQDyd1hpLY50xv6sX/MYY63uQgrVeZsPp927JjdxXBkGbfmtdUwmQikiATpE3tbOeUFcrr2/lm
ILYPogz5tGMSzfeUUv79LAwwMomeNr0xxuvC5ANi6oHoWEI+6UItYDJCxQSG9Mqr4lKTOKL3N2A3
zYNheu7GJtn5WHpqWcGFdB4yj5KeVYgibzaGIvC4++6rttSbkAEHHD+D4klw7YeCRCtzRclJsGpT
MrFGaGHgYcrbdhbBtgNIwgDqZv2cTBO+DRZyENTxzyiau2DoYFHr0bPWTCllW6Ifi11S9MOuHFxr
MyZMBhdiAlw8TNX1IJqYbPe2+qnLMH6Ffxyd2CjVU1l36cFwxKVcryWpqeDNligMSY5tqB6XvjyQ
/TVfl34GMTlb5M4GBHgd8lN3kzmAg05VvbY8bJDhJZms6gEZMGo03tGj5eKX2ti3g1h+zLXtrolU
pHlb+cttPNP+GYr8K89i487NBmNTNaX75C15uK84fp9q1N+Vt1BMTDnhkN60cOqwvXgrE2akGJZ1
HvOKUN8lk+Hd0BTNenCYf8g5nnDKz3QMJc2y7yEGEbaPv+kQ1QvxkrMzPDHTTFVBpXEY5NBs3Hp8
HaXLWB0ZhXQRlUejUrX7jg0Kclfcn0JaCqt4VgpcLh3Wvi68q9bsi3M3wZroXH8GaphHw362sBwU
uWy5L4piZwGFBa05xK8i5zIVygEnkypJtkH/HsakILIN5G8QQNttAe+nGeSNGGZ/N806WxMElly3
jOOtVDmKWyDst5DGTJeg60kezVL3LVGPJlQbEjr1tqu9Z7dUFmmN8atHFqQwkw6cz/JNBfaa6fAt
bbP8J6nbxKn1ah2ryVz3Uw/yzSWlDlTK9G6GQOU9xsA3KSmGgS0I5u/Y5x7pRsOLQsjZtnGVbko9
DQwFDfF5dgzGkAwe5cjt6g0P+8csdLpCs3B4pvzvkCQwpDLwi1ZHHdvbbXxE6LpLceFdMveKDegS
YFmig1KVcSra9Jooi6zPnMdGNOJYFqxWshj381T399YyGdss/iSxd2HNg+WZyvmW8kjtKbyHQF3i
ifqsfEl0dCPzgTu5aUeqM3d66VpT/QCaLHgq+sq7T+k8n0RiiHstY+Yr7T5/Bocib8OuAVlp10Qk
k8m4AfaOyz2FrYlwYkF6o0AuTdIxW9N/bfvl2tbyFEr6+F6YlTChBZCjkuTcUKfxeiSm5SlHbrgy
OZr+SHoATYAkkv3Qzf6qg4ablskT14wUNVn9yDqrRk7y+82Yw3iey+557rwHDmS3ZAlQNlviI/az
xy4vkgNmXhUAUilgpzqAMZaQrWYaUSFm+5papVvxsFzBQg3CMSngEi7ZgUjw0lopUyVXfWy0Z4OZ
HvSGYrrtMm9+B8x2OWQ0VtCBSYLG1qzr0gHM4p/9PpGrtDAUSJuw598QBLn0M7wBlxR5ErURu/1e
P1u+JhXeO3eZsDcgBV5dx3mS0pmebW7XfWyVzdnNtfuI1B8TDa27ndsR2tvkocfH6azDvt+VrZf/
6KMewHGjRpJNbbM8ajcjKrzozL0sbTegGADeOruk/o4F9pOVk2PJHiugLeCUzMLzNnYRE+5OQMrR
AHi5H6nn12Uew58kxnFtal/ucyL/QSDlzpZ4Umi/ROtuMs5Ba9cwFFGZcg6sespfau27x17Q7+01
NImkSK4X0c4rRXzeARvJ0awurLRWs49a45bU1flM9KVxRyJ+8mQnXHU+af/kCfiDvd9xCjDEjfIs
KkXH4fHycvLACipITgNfTkfAdVzKNrggzFm3IPeyeV7Vizz1YXlWVmyBvagxVxRDA7KJoMHQnj+G
OdVBXnFIcRSI73LKs50h04ETwPLlXlQo3H4Pqun9oOrIE1QeadP0lWLiNpovq6lfDX2xJZrx9TBh
9aPdsaCSWndTlp+EHZJPENnPS66Ibal8gnjVuR4ZFhJtf26aBuIMt8mKHOtzWxLHD/cZvtNgfdls
bfVUEVieQxQxB4PaoH8fUFNszqDWFN5Jx6doX/J5b+ZN/AKIw8ARUeibioKCvMhSnAiVcyAGem7g
+v4ldV0f1SKObktPV1i7GqCiheqprPpJ18K7BcICV4cU5WPtgwk3BHXeBBSXLsPAtuyZ69R1e4iI
/iHW5BBrYCUQeS5MBIcYdgymyZfVAzOqzCfuCLZAI45BBXVqZQlzP3akZJFZw1lv75JNuZjRR2uD
a8zKaxhcySo3JvKA79rFJXJx2sU6rmlPjLg9HCNae47bbDHj7kkzzgNl+KulLi7nvlfswWQEF/6a
vOKjOef3wxIePc+AB6sJ5685Zt5l6bKpbf/UscF1nbed8QZHxTIQ1lqAhsqbm6Syz41REAaZ9080
T2/J1jlZ4XTXtnz6hQTXZKWODPJsGffDMN5GWKFWZRL369mJi9s09cvtOC3Dgxe5KOLx8hoVotrG
xkdTJR+Lja4vSTu4kAjQEVPiU+noxVtPNTAZ8uVYzsOw1xoKW5xwq2iOaSDa/Kx67vvkMaPn1XTq
KZPFum6J5p+M4k2l9XfUZjip2SzCIrMuU5nnmI0eppd1ZRTRPS2WYMmXO0Ga6EEICAKdoJm21CTT
e7l+noz+ZzLYe7LLCS31Jwqg5h65IN0l7uitvaXQq2gaztR052w0O3B51n7CBxukaagD1frplZ5M
41ppXr41LhuZmKcaJzNLT56CeNX+w9KZGh8R14wAZYRQcjuWTmZBXTsEmvYPTj8XQR+HxEb5+doH
IWWPutrHaYQ7VuSgbNMiWxVZ373UMF42UoekG7T6nNbmnpT3V6aqzM1ocUzijNcTiNn6wZCFqE/z
dFVVmHet6bOR3Z6DpEEGeg5oJvlyGx/6QKd7dLBm703Frqjit6SOz9TnJ2dm7w87XT2Gln2q1Q/H
ES+l2RxtM1o30w1Hg3UaI4a4fhqfkqTDFYw0T10zmiP8kKKNXwq3+GoBVHLUTbeNHb+OYadOcvKG
o9eh+Ymotq9gYt2j5TorLOuPKQr7qhmXY9s1HQ5VxqANazQCoca3WLC61HZ3lYK8B3lxK+fy2JbR
G9pnCUjuwy9KBDDSqLHN1ysiVs9mTUndxJZ10I244DOB7zUke8cMtwy9uCEglHzeBgAna1NyqHtm
NfzlJfdNgv7HajdjbCnItQp6emmBklXNfSbkcQH1CtqZUBPQLLfWSF07ee8s91eh/T22oK6xVXPa
65fualKkPcts+o6k38OrZImYpfEztY29Jdz6wIzKgZKnOOD0Smi19NnnGJaZcRys2XN2jMckCNlL
pJo1vrCMjjZocQ7ydr+iTH+qDH9mX/HsiCVTTT5eNtW8twKCu0Frii6nfafF8ARamg+aoGWaCIry
zaokhxVjwNlT+Qi0AxiDlAF2o+6v54YSPa85QVDup4/o+99GZlR7g6nSmuD6dZZWQLMpf4EFrtKY
MU1tms7GHtw3pHF3LSrrZ5v59y72QasgHC7SWRcgatYbOyzzXR1+xsNExdOXa2NqWuTH9GW2Yi+Q
WQ7y5Yx/3AxM6JNpyzMLZypaKeBZBi2uIau+e85/piDjTIVWzUm2wCM3m3R+TLk1sKxDjoFJ57in
DI56GVFcgUTLGNHJTwOXaJj7QJkxadMmICW+lele2JyZ+XDZzkQ9nXqzKW4md7pnVGaj7W6nZP+i
/FitCtX5P0j63JkuG15IIURP/CvKLVLWx/k7SduVCRfjy/RgljQtA2szUWhGdus10b1ZU3JXdqFo
SkLIcsPt4JXJZg6TPdnDUJPzQl85sUh2vuiex7ZRwewWV/Q4QatPtEnsgWCTkAM16sxnmWGG69lb
lwslKgI4G1vJG1IX2pirU5LxaLT1fb1uDVgOJex219Uza0/+YEzpo+nYXJ/22nYwSITVe8f9GbR1
9+iBJdjool+YNl3ea8v/BMvzLvz2kx7jsjE8UQVWMRVrNhg3gPv00C/iTMi/JRuFTOoke4mr+tyP
abZaog5uUuHLp4nD+sZu9dEiHW9deDQ1EsOu78mAd9ZVV+7zuKN00oD/CoEuHoI1WBlWnf2Ip8YJ
qsx8qQajW4MTkASn53ngLJjTapsNSomiuu81hVNEnDe15Ny8UAXeh6RI7aCdYvFUU8qqNMu9FxpN
EKuhCkxppXu3H56d0mivzTAON4tnYUV1CvCCUzo9ZLJOn2F0IgxL3T54CilO62i8ovPnbozJcx9U
P6i7quzfai1nzh+eReCBLpfbqexAC7BpPuRGbD6yE9j3KoID7IMmgqU6kfjTEJ8teo4orlav5jLU
O5W3BdeatTw0R/u+roqRXGuOqoSVQy9n0qc/V2yBZ9C8uAnbuXy051JuHCe5Lz2QiwaBtCuqkmK9
WL1/N7qLdxJ1wUpCEtUqlvEHo6zFLueQTEb9SJSBRRsLB4LY0VmA31xD9F3q/BE2KwBCyx7ussaB
xD4V6crvyevTJeI3EGCjM9qrgaPBya1UDM4H+mNphOk6tXowRuDk98tYbheLu3fWibFxGzt6ZcUG
W9m375DHHbhHMGwYDzOIEHdKsTHdqD5ZaSUPxiTEBuzRHBDEcMpy0QbkZfvXWeQLlMCwZ+iE0blH
bcniLMQSk09CKqVK5zsoPbgAUpOBO9tKSGl0EjbKkMy8LLFvMCZMd7o2Lu4b86fd8XkBrLAfpV1k
a8foaDw2/bKecuOlnugNjF3WUE3QpB/98EG5EtluYOGsAh4PoI5xn8xr9AXjidQMhKWJGWduIDjX
qnUASou+3lsDmgHqouusY89bTpPmIg6z0xyicOROxiYTiTWErwswSsaPRdrOx9IxqnU2OuPtqC6S
gxwVXOes4CAFPXLsScZc5taHrzU+oi4QtE0bXbKeh/0e7pJ/PS1edBYdzJRwyvATjGOzG+IaPihQ
argHDjlZlR2HV1M3JQd3iu2POpbLeiHx/RyDcW7gzNLJgnjApuBovetiSpGUHtuOrq/NZ1bl8hTL
MEaGDT3AL27+I2wl0UBDbnFAxEcicIgvZvgJnyo9uL4jDl3dLodR9PJMnDQUHO0m+dfIY3XDN1cy
0LW5PLtDR3pT1gEwc1vzXpVd9i5TYR8hq1Od6rB6kd5of9Ikc/HAABdO6OQF2LvYK1BM5TpeZn2F
8hkFUxSJ68Jr/JVjmzkKsouYGjMBexbFBFKrh+laxYrxubRtD02fIefNg7ejC22/NLlp3Q58KAfR
Fd2p4XTzmHKSv/frpPkRDWKGC0j6+NrMze7SbMOPb2FxiTusM9ZYG+vF6PXthGj2Uxo631kLciso
vHIcApDwCN9Z6BfrMkkz4mJqAyW/AwQcg2G6wl4N7avHlrCygBIflyFNrsE6Lj/speh4RhrSPIeq
/2jMmvqiLPx9OpusjDA8dqSty2/uejAPERgK/Ive/TJ0bQDm/pLlTz7UjB7tOG8RMOurpvGKbTos
lPhWSdzuig6tZEyr7Ca9m5XmNYzabdcA7ZrzaE/6tisi66zayFjnsSo3CVBW4LW07BBDvV3N+8Sb
Yyv8b/XkffTSzfdWi3Ad9/0lbgDitoFALcS7604wpbyinL/DDG8o3UKapVERfQyGGg+maatHVWdJ
S8SMHNdCtBP9GhZeGtJofKgBrgnQSvrIgKVX/0y4c62kaK8TxYeJLU56Hw691juaosWHiN3xZ+kP
3ipJQgQ24Tm3XaNY6Osp+jm5Mr2Pu1ytVW/T9gvD8QhDVAXQH+jkWHayzSXH3Ijt/pzJlgmceTxl
rt0cMldinZhSt35ZSjYfP/vUkYrai3KT7Q1Rj8FYN8Sz+jLcp2BMR1zuYLznElXJYG6gHD0m3T19
TV/sOa3YOSG1cZeY4UPmJ9XT0sxQCCNUjXKTt7n7JaMRacngpwNOyI6+YB1OgGZvhZVaZ0CsZgB9
r8N6ho0nRO3+MA0/uq7UQJsphTFI21fd9LYk4qRuIO41dQMrc4lZE/XifMMwGBhvQ2dJEjCfvgf4
dbQ4o0Vj1KWriq7JbYktb9u3Qj+0bYVFIDYwCwDsQKErWOovxu1tC0Rpaw+8HKOPykPFvOpae47Y
GGlNqa5K+1R4of5IUpqQps5eorIwVmB4wBYSCubE69oq6ncVueXLyDXZKGdid2C+mGA1LEDzgK1m
FRtFuqt1+zGmAPZa2bzHnpp2zE63t2k9tuCxfbEXJFdeZ9K1n1XatXsZzzldOBtpaqo46bfOTH3T
WFuzBKinhgynh5ONQb5UuNXgLfFSOMzW5fwunN/Ys2O4pYvjUTp7aqMS6AVFYqW48ekXLwAbtr5n
0C8e/e6qXVKXhgm9oSgkgtka7W5V07j5AQ9+QIqGHNVj/FnFGTMtC+SSnR1OCF1mlF5FyoH63Nl2
tBO25KaMC2fttv6zE3s8CezP2Zu2m+amnLwvtzObsxgjFoX2ApIHavnEmj9stIvm2T2ahEA9yLlC
KmhK+xD20BqkVulpRiM7F4KueVcMRoDQ8zPP3Zwgqi4/j2NSc7xNyOQcx+5hxJ9JX90Zn50pTGhw
mvQ3iAhnIDlFqLGLsr1aRDqvrRB4KXlG6dbNiOETJFPdOLKB/mGqA9yvaU3Flu+nvDXfUi8cjrMe
aScrvEvwKsynpDFwcqbVPcexCgo2dPUo1MbN6LSwbZWn1jjULAq/LKXNiBk2Drt4RaAldXXU8vYT
LJ0QS977aFwwBLk2j0VTbJQuy03nNdRrVeVfY/pPtp3iNG3Q3Q5CN/uhvcrbDT6ildZmvreBFO3Z
jNuTyzZU0mkbxWkoR6iykMbvYzFDLC2ncGcb4WsYdmI36dQ4T7oXH2Hd8Ne6m8+pGpyDZkx7B65d
H1Kod7uqHKL7dEIXWA2jY1zH9TAGcrCHrw7KZMl7kw8+LFXyhocFf42Oq50KF9r4zfDl2T0mYqr9
W3Ahc0Vn2bPOTqSSYHboSNW2JY8Ssw8M9bZvPtIynPgIe+oIWL9faW8VJ/hZ7i05nRjzU+MVQnt2
7mrakkKKfFOHCE6GGjrAOfa4Q/Wbr5fE6NdRXhRBt3TLqx1ptda5sgNbzu0D4PHmsR7zZjs2tjwQ
ySnWI3vDWzwWWxxvQO3LAelEBzLGZWGY/T1COjJ4a8sVxLn6JpysdBMLV0QrGtr87LJsgi7XLIeW
gCdNH5J+3UYO8bCt4HVhIzrQCF+P3qxBH7XFETA5V2s0h8chm+uNMczxY7xgGlOR6L88NCpEt6U5
1nPlbNQMrQtRgw4EZ4hy5UzymX/aHh32XACu4kvjouR6dsPODePsYyEX72mUabdlYQjPTT/oU4H9
k8AJ29+4C2MPs5V2Hxa+indDtp7Lk9OG63wwn3ve1Y6rK+/DqGwefNer9apq+nhTl0u9DicAwJNR
b2bYNCdrIGpMdGJ+YFByJkNO2ms1Z8VdY1VYodIKT7yoveQm8j1nTxwaZ+/G6o8YF6b75QIrTqa5
Ww+i9q9amlIvlMpUmBrOy5cxgfcOwoo6qEoU0nYvunNiDfMNFfSTsvN5R5gqlHEr6utzZI1P1UJd
K+qlDgbb+xhiR5wa8rAv4OPVTOMxpRWJK5Jpw3sydN6dpPzywihBCojRVwlrQLZwq/GnKRZaPyns
VBbVoltTqwIR1tQYpPWZn0KF9i4vneQgK79itI2WYbgSUWRDzm0FNLg8539nWWnsZydK957tKtCi
xbsxznhAFzLq9q4fQ1eNZ3xRHpOOqgKL1xRVQf/VubNTN761wpIOl4qbu7ldpsdYEVJX0a1j5I6O
uc7TcZcmxns2eUmAE8vZOxWtk/SSHbkjNTE6ZR5wY5qi9tqOWBwIHR3qa/zLT7MBsLyRVXYoyM0M
BjCSEOidNwfryinOB/vV8bCjJHrQW38Kn91s+owJ71uneS43GCIYBiy5pZrQDu/L1NubzvUIMVq7
cfVuuHl8XXtNce80Lhul16wxr1hLbDA3qBcy6nG9R/QuVm5m3CxZBdpc2p8VC3LA7v4zgQXZObuo
vjPttrsWEFGvXaYTl96NNiGsrI0Xaf/KzOZPENnF2qoGxN428di7+oLdFt0uyxUlTpHb3pdfk8QG
jBw3lV6AUM622W6nuCaXD51i0zmYQFsfNx6TVq8DHMGA0z+hO2aojDWmX/cBVn1zAwJT39Y4IN5g
Ni0/xVwWj8LEiKG63rrH2JGyEPUFeruhVkY0JC+O0TL2ie8PdiUmxzWme1yahtiHvVEdDZ8KEO62
yO66bMJLhGZb0/YLVf3pC+ZjsetUmwoT1t6iBYtPOyYsG64S9uDMCvDBsn2MpdzNzKbS4jKqW400
d5h8Ee9nCI80d6z2TC44R0qABGE75qcsGwVQwj6k7R5F40OP8W6H2Ysda8xCWNLz8FibZbbmVD/v
qzCJAgut/axjMwqwTaD4DBQ4Lv2U1W8htaGBLBH5qY9Ea396XYjQpiwDGTFdDP9mnDiIj1Hi73zM
dj9qeqyU4wtGJzGkm3aIi+falSX+wwYtJOhByK0dtxY7pghM76S9lPZdRm1xlc4tAAgGLmPcNq5z
F6uOvZKMh45q4meLjH/dyyQGsuoO3k9VeFjUenw7IR3RXZgv7rXJJA7nqbh4GC8MeublUCW7ZP70
caYeS4NxwipFPhwcxnHCZEieBoxTCFLDeOqaCiNE6JfuFkbiuLKAA/FGcAAbs99ctThXkeIT7AZR
pu6VmWMpMQaxSibcfJxUzF0l6lfER5BsJbDbJcJCvujhB5ki+advTt01NXj4lKNr7fx6KY/lkk7s
ZzFFScUN2sTuvKciEoFl583R74t43VMYPS/xAr6hHTr2IYswTe1Cfi/T9jg0I8MAKsHLMQln2Hmg
W6+LsPA/hgFVr3HbcKPyqdnrlNNMOZQT8Ao6HMdlHMSekY2Bw6vLecanRNMzHsopjZYEedir3xpH
LpuJtXDlJvF0VjGDipyIXL13OD4ATKC7aVuwSAGzdd+dMKY4kG1ZviJX5/dTi+2jjKFD1sQfbZRN
r3exIH91RT+epx4zJaGizMzk1CQXrBc9sMy9V5Z+0GYd7swioR+XW28YafokSNkMPbsJ9zhmy10x
htahqxQOLhnZyaqMXPlgg487zzjmuPebNKh5jtB2YAOOIPqYsHJR8g3QwCMRwi885Ml1KDGfUiTn
z51P4sBKjO6MfuO1euP39ngDeT56j/h6kHgDVXHC5llWITEec9wfrRywZktE8KbyI0i2I3V+5qBq
RCSzkWjFmote/+BgbV+Tn0kfMYrrzxZkBvVAMu4jjNuBZcz9abAg2dXxmB4K32u38eJPP5UT8iz4
7KA7tp8qKNnKaa6O0DSMdmAmpU2WaMM4DutyG2dINdH8ApVQBejDX4vZ95vBxllp2tGsA3Lbjb10
63cQ9LQtMRhtMO6ARMCUMjIjAn8DnZQRD1VPP0ZnqVZRSvuzV4NeJ2OsdzVP4LWZLEwb9Wb3Sss4
25QpE6ELxerBnD33mFVegpMgLN7TNHsbLBOhU7OGSMVQR1jOb4ZRLozGSAdveGsEFX7e+5QJBkbo
Mx7l2VFOinsEWI0b9TwOEqjgb2OO/y142mOZ8+dXHtqfyGm77/L6I/9uf/2my+/5I5Tt9997QZX9
z9++N/ouL3/ZFKhQ8x2okvn+u+2z7o9Qs3/1i78zzh7n6vvf/w0Dc9FdfloUl8Uf8WfikqD8n2Sm
/wOa9vARF93f9t/Zd/HxP/72v9qvb7peZfG3j+LH3x4573Qfxd9+fPwtQF9itvb7t9d9oar99mP/
QVUz5N+ZwnJAIDgmJannKsZpx++2+/d/Myz5d0cJ5fqW65gX4Bpf+p2rZgBPk6YL24CRZVtAUHP/
E6xmSPPvJM85ktAjy2HA4L/DVbMu46//HNdzHcQRIX3XAtTme6796wzrMuVTnJf6aKZ6yLatKk2R
0SUN64uJzxryJ+k4VfkZpXKqOB4YdjN8cscL5CKhtLb/Ykr3t+niP7we13Ikb+nypqVwBFfmzxOK
1Atz6vlFtyKeeloVXk1AbDAkVd7YgYtSHn/RTfI6vS2dfOht3PyO3+4nkteMDJ8TD5CxmVxylldh
46u/GFD+JWDbdblUZGabrifxIfver8llEbqOrwZad2WXiAlAct7X4ph2qGu7uWPcAeMaQ52aCUGI
eBILLYjmGsBzNvlbR9mGurOiyDP/6nX9eVYbTw03l/Qd3zM90xK0F365anZNFpQbH5vCycp5wwIm
p7OBs8htN/WYGZ5aNa5YTGozMy3qZwKl5XBILTpiXmANSehiph2NeQHW6xekVEmXfOhHBjbUizWk
2TSsU4i1WgbN4PQtwpE1m79np/y31pd/Dc74L6xC/9cf9P/hMmTZzOH+P5ahC1Dxv2I38q/+yW70
hQluEVqOzX3JV/6xyFiwGzHKSE8yNUIX4jKQ/fsaY3t/dy1hI9nbysbAdUlq+A92o/13gSiLSuvY
DDL6BGj/xyJ8+4+H9R9QTVbs3//+RzzbL6GV9K55aT6vTirb5+E2fxnBd7DTRSBmolsQUfOtdqYs
GJy8WTn9aFzDYS2xPHA8azyY9XHE2WJlVF22B07Wnd0202D2MumtCJMYryr24DVVOyS50FfggAVx
93+1CP15UfztBQNnlFKZjukqnqg/P05NpeFkdk10yyybcYeTDb1fpP02a0QUuH3+Wk+ShlPhM3xp
oGnuaiK//iJz5M8xEpfXwOCQ4Irxh4/vt2TSP4xqd/g0O6lIPzMSV96EixIf+WDVB+YNsEu0Ztqu
Zd3plz/cWf/VZ3VZX/+5/l5+LR+Q8C3e+eU/fk1Q1PHUwhRvy1vdFrF70zGR+ebkrrieRRnvCLNT
56WqokeSti8zXENpiZVfLZ7HvE2Yxtt8Krw70Y1hxtBdVGywmVt/Qev882L320v0TcsT6rJBsrX+
8unkod3OfVVkt50/F+dRMjOn/bYlGglDbb03a2UdmFd2ru1BT38VGPfLBvWP3+4pJVzJs6ak/8uc
e2s2ia38trjVcXOdmJV+hAROaUVq5pWB++ZINCrdGZAmYIml1RxanFtrP/vf1J3JdtvYtmW/CG/g
AAfAQScbLEVSIiXZlC13MGzZgbqu8fVvgr6Zw6Kc0oiXrezdCMc1SeAUu1hr7jDax2MgVh+8L3b2
6/dl6g6RguU4jm2YOG5fL9UpciivNHl4T6mCLdUVZv8yYUA66u5Qp5tA83HGkQqfc7c0aKxjEl4Y
VjHe+lqe+XdxZqSIm7qxOesfv6mr6IKHRWUSG4qpG2QWDtfm62/HsHIrBPyjTmWh53Qo8+moeqN+
FqILt5eOnmop6ePDaw5JFGn7XOTxB4+IY+zqCSmBeoVGlSltC0fD6+9Q5UFu6X1tn8Kkb86hYDBe
OETWoUYh9IyErz6//0pmYOSrHWTyeSwQmjUIyUzzanmOfqRJZhpYJ1zY0Y2FP3oBJjb/lCZ51C9S
k9i9wjqazHP1LGk5Hx1e8wK8/nwhLF0Rcrqmqa5OW60SePUKZZ1izWp3pED+TaaS7KWcrS8islZi
NORJx5Dy1E0quzNG9bl2AeREcW/f+FXXfbBfxZszhSciLC4TW9jYnO2rN2ByaxVmYdsnjfdzrqLc
58wwI/8yfLqinev8I2XkLIMKySAY8Ju2jBnUGAQZrheDGg/C+PBHr/v9C8MDmo/GpvzlhfGUeNQ2
A3mRwV19vYJCquabjjohJ2EEWlvJfFe3af8SBUZOkBQPL42P2gUbfbYehkmzP1ihf9kmyuK2meN5
4VgMVH+9RJshl24Imumkumh8rP3ZyBrFZK1jfMitpjmkPv03gY/nJhyGZBvbsvjo0rtcKFfrxnHI
VRjYTLpiXiNn2rbI7SkC3eJa7Z5qTXaniaHZIkd17hMG6n5VQ49EoEI+szA6CQw7fIjtuD2YTNCI
VkkV02w26u+tT8WRMmOI/l20J1sT+aIEGwjuwtGND1b7m1vSnKMayWnMdjHl9XVF70pq9J6BmPXK
OiAVdR5abriDLGxuIEeNWAQJwR/e3+JvjxRONEOZLGpyJjxQr99XineHqrpXn2ijFs+jm8AlxY+U
7+iMF88yq60PgoGrxGM+SM35CCWCMgjJflNX/owGHJG2iWb1J+Ij7t2Y6Rz7hPlXeGU5z3IG0K6s
MMQ6qzvdoqUAtRrwCWoYnX4XAf6vs3bFvBteLxO+CnEBi9WZk6D5jfzxTTykAIyoUMMp0OGtNapm
hnyLtbXzfLLBytLDOxr93rqP0/i2yfoQkVuIprDLHeQ7WDGnKeq+qvCjkWhvogKTUNWeVy+RK69n
/vM/vhdzbfyCoEk/OXYfbsXQVXtpmAH9xNx+Fjn6demOYuHnU3jz/mr4y/k23ywm5y1D0oVxfcsJ
q/UVTmiJMb5wzkXXJeSHWZ4tKiZfvNC4EUdJ1eneRNi69KESLiZmOvaUopAlxIFerMas72+GYMxv
lO80wweb5O0Bx5IxbVOYNkccKPzXj6bUawQQ5Xzom9yAbWNS5irb9hubvLoN5tHPzkT6j+dKWKgR
E/vHBw/IeLtm5mdjOoI+vEkq8voL6DaMaeShhLG5q32px5QmEFM/V8LwIe9WTbh1ShHe+ZUWIC6P
Rv+p870IjJtw+zNgoX83u+Wym159nxn+9MdaQXmVdnEfyBOt8a+YWfbCjf754De/vfRM7mAWJfkD
0cD1olBk1ZXyFa6Pagz1pZqalrnQQ77L8Kretn7i30YxAP1MhxVPF9C68acOOXGXxbsAwWm7FFI0
P3OM22vhtu4Hi/ZvX4+lqhOfETlS0Xj9CJgANrmdjZyOTdKcq74qtyN0hXSRVgMkqw8exl9WIFor
1yDhtIncr6NUzWoGI1NY3vDkcVaGRd090V0IDiqth5fUchtQNnjZF6ZGL5BwtFtLhmrcEjaeFW01
+NK+VW582A8rNEyMOBF+BUJB9+vtbK2+0ceg+2i+wZwAXx91ZNRSmFTo/hK9Ulmyesuoxalsix6h
JX3tZYXA8RaNBF8pc21Ml0VlNgcHdfZnR8qfbkE+1KKt+6fp7X5v5O2MdY2zhV1ryedO1M35g0f7
NtwzyakpRVGWcl2+7esXOalJkHjxJetS70C0ID85Zk6cbaRI2q2fFO5udF3vM+PRxRFJaY84MVyl
OShCqwt/UVnqPqKA/fXBSUtyMVoYdMTlz//YX3wmjtOSNj/VOQLtWjRnKOvFygtz5xPTI8IDsx2H
XWJEE16YJP/WNR23moZmT+mR+UlrWvM2ypvmbNGieZFB8D96bJfCiCkNh296tf6tQWdENZ4TMtxe
HNECJPdW5H1x+wL1eF2jRIyK5AaqTX7QXR1PScFJPtlqJ4qpOWl+8BGR7e29SgRDhZE8iWiGbfL6
PQZRAzUMFdb9gH9la1ttcRZ0YXY9zrSHOhM8H7YJ+J04IAJOAytGItUFmBfdJr8fg4AWpRYlDvMp
/ORplPITPZthUVhBXS7SFsSXVjfWgRZy/+L1wnkYJAPsGSQLByQePpdD2+Ovzx2JDRkTiheVh17n
x65aiG3hovez9CnzRpb3OKeTuj41ICjG6UCnpVn4Tdk+BpObP+PV5qtGPeyPRRGNYjXFoXFT5eF4
cv2sf3l/+b89WKhpUaByqIiT/V4nd2nHxEY5EP/JsLdvrUyPAdYM3ddAGgKzE8NQgjwQkGiKFLF1
nX1wiv7t461LEZ8SPbnDfIL8sdB9N5mQcvXhfa0F2h4NZ7wSYNQP5NLVTdHnWN+wTpQbAruXAnD+
/fu//jIN5XUwNlejXap4Jme5qa5W8dh5LuolP7knnWNVdAHOz9K1eEmuNfUvQklwCXNgColRHCEK
ZP+ISgEGyMrEZXgcl8NDwYkGAwwD3KqBH1AtirYWNFuhgC5GxssjLPMCbJd0J8udFg7i2JR6uPVx
lCYLASSjXSJyy6cFqUX1ydOG8cvE8CV4VMDWBM43hiqvQmvgS2lpJo5RDvNvQVxIHpFNDc3GtOrE
kTq/PiwzOjlny+WfNe7+F6Bw1gFxUPo10Lvy3CAU3tsoRA7BpfxkV7rzAGK/eE7D+eB9/+n+7eUq
g2dkzzET6cXrl9tZtZn1lRXfaxQicX1TibkvhOnvDCsUgJyn8QfTYZBmmGOw1kZffrC43uY2aF5M
DinUi4Tc13UuHwcbdM5enNyiJ6PJwuK582iE0BpBoD06RkXXlvP1/V/9l2SUj1VMk6KsZLtvUiqX
pC2ZrYQnP3P9H0YLXcNqu2RJZFmvNWPqHyKU/4fKLZwH05igBlzexf/gWyjTsl2+jKRBNccvf+ws
N+4HXxvAQ8TYVRIwLKpGSWoH68gW/gLBww+9nLzveJmBBs3/Pmubj6Z2/OVRUP0WlOfnCrpLs+31
l3BazPPmYEwnunjBIc+nHKScki9xKMXR8foc2WBynPokXGHrpdDGCNnt+w/ikre83uJ8B8nxIonf
pbyeZen0okD0LPXTQJYBIcHWWe3zXe6jmkgWHq4bqIZxbG+ycQqOMijFpyEr8195GwbTypZW8cxg
OE4H0JnNOca6sdM6aTw4MDIP1pyr+mGX7yph16gretS9yYiAAwNhEm6wLJOz503IllUOB8mlqMtI
kw93G4/1bUw6J/K8ccHSI6q5ShOSrMMj0/b/CRtoZJE3OUW4RcnsPIBkEIeKiSer3C+/RwheH/Ew
qQd6qNaBGRBkwb4lt6FujLdVZnzyQ1uuBw1gV+4CikwsawLjIvtfMALMI9KGr5XZcbgMU491L3Xu
McjXT8TKM9gHIcDveuowmOapnBAlrjoXXz2i+hL1RiBhvxnD+Aidp4QDaMDbiSYIWWIuvVL8o/ig
5aZ1cMcwBsnRIRiYtEPXROW+rXGyu3FjrWO9z76Wqc+xooJsDVEiB/xexQ+WHHwWvmBtxTgyGuEK
nEQ8fY1XtbNxx+5hbZWfR7do/5kaSLrI+hCQdoZ/FxCKbt3EmBBtawCpOk37gVZEZzzaXCow+WfS
U6y0HPS51QElysxtFDjlnZeoYUuCxlIhBVMPXZ/lO0UT4qF0QRWlBeChKfb20ne+6KA8qCDKra/7
sJy0og1fchsQwJS56bqbGs55Uag9bMNoXzl1uLUoPw9pFGxi1KB7wBEDDBij3BpeNxym3kBoN99G
Udv1CNXL8VfmBPExjCgUp5k3oKtL+kNpljXzuaT2RWX9r2yK3SPz66ICkZEHEdIDlhqY6fc0bt09
CZi2aZsYvlokgpNysbSlyBCRKbbhCFXAuhdJ1K1QW92GsQYgtG9FvsMm05zT0uweoe0RydC6enJE
UiIVrMXAZF0oTovLfyT1BNRgUFmfKhFDQ2rxODsRY9ZkD3OlGtzkd/gKtNXA1kXwVTUYUjU0+89B
VFq7NLLze4aJ6VvTQpO4KC2cZQR2bbpw50wxnOuPl9CtbEsew+WloYY3lh7tvB9RHMs7Si/ONquR
JrWdm6GnGv3yZuxBg/T1oSn8/JvpdXdJJxyk4QoTp5V5S2JeeyNrC/EXSPJVonv+1pJj87mYGC0X
YOi7Da1a7Ss6v/D8qnwRG2WNwk6m8eFyGwEjCDEWlROhhJaZnxMpizsxxoyUkErbF0merDHxyGNo
hPlyJCT70edlfp/But/5ltatwgGBVpcJSLlhX6yczm+2GAkckGEuiBgzrd27MnMfO4hwt5lbDjcV
at1VqDEq3mMlYyD1EXkXMhDPeEFwpesj+Kc2RTa8ajCdL6XUAzSwDoWEMdSClUA/tjSKSn6pyxCN
EDojjVlzMM1dhHR2ATwGqd0SD+mTqB2Do9T7nvpJ/NgMjvO9b4OvXu2LtcpkuvXhvd4naK4o5sMr
uZyKAdvszDW0oefCFwuzdoWpI12yGb9PHM7HUucsrevum1kFCBSGLO9eKlVjq5JmvosaWAgY+Tog
DU1nfsc4Vp/JhJuznMOc3xH1UCYsQl1KzJ1jHnyPK04/LUIrx++c67KO2ooS8+is4NiMY+Xfephc
t3bnTecSOv3axSGwGWZaSt3q9X3Uw58bZeOftLTxd2ijQAhZWXrQBH1RPD0alB8lEZ8tHDmNa8R1
EVNfVPlFRbp39Ao7oELjcLyEkTWsnWZ8ZJANY/t0u3hG181B2AxkB8zPi1uoJDbdOtPilqmrqHwO
SrR6i0tZ5PL0ktG2QWjj14um9MUrwxyhMHP6tnALIInPA8zB/CYvkBSsr6ZV9z9Tf8jvBi1UJzvN
tU+Y9cZ93RvWphpqc6c7db8TckIz7jX1egrTYgPwB+4k44wha0YFcKWqXNpR0pwv1WKwu2TRU0BR
5nKUjYPRnDEXwFkAPGjcBGlNfzPCAly2g7XnyjGe7JRT3TXzz0ao300Dt+yUMaBvUWiNtTBCwAZt
DpdaE9M+Hct8C3Anvq0V9LjQH/m0cRTFk9Rw+g7IjHt+Zw5ruG1Apwzu17SRxa+i8WjcOQXOCZgI
+nNuh49Zb4zYUnAHokI+KN/0b+w4kZsqmdRdYypzJ4Vh3SgAqkujQ74+s4/zsGg+jQb8BrdS1tpA
h3eXBum9bffRoWsb60HN0abbOry5Szmb8SCiWBIROlvsm32fdp8M3WSe+eSuCUqnXyCgp7tuTPLf
9cVoDo6iUJP4DGjqhLyqbdKZVPNMX+uXmFQACvjYumwt0G+pdyVI6twaOnoOKKCMfO42LfgK2/PW
1qwIjJjfH/Qe4Xna5/rnlKbuVjXl+JIR963kkPjOKppARC4m1dRn/Mz0qVu3DFeoVH5Kfai/yLzQ
cJlFGBRMTxhLWMfU4epo3BuuZNR15aS4OStSW6+M76oQOu2Evx3YcnwUAyojrC/MayFj2ULxwqOQ
9r9ypnDeCUS7+5jMcG2Wljgmjgw/GbFug8NoZwR4523wx3mPiTY0B8Np8lOSjdTzpFfOaEp2PZYF
/WyHMjkBSGJITjCK7hs8vxoqInXRS7gH8C58KM04/TV5Jr3/eb5nVsf+otZse5Vb0luomLKP6Pk6
dI5Q18uxdE4OzepFJtFCN24/PiWjpu2nIqtnTXV1ZOJZuKXSke8cPZNLUy8VvmweJKghQs2VYdb5
zmWDf/Fa2LsUL9y77nJDltHEJCNZMkfDnBtmNLSKRd1G7PKpdbnN8okeq1n0eHXnvWwQtPllbj62
ruM8ZC4UChCV6zyyO38VJzypVinq4RFVIZNtptxPo9nbhxb2xZYwSJx1DQhnjLSSZWcpegmhg1Sk
i9RD5udzVDxLDXrftr/pyaDx8+NAPQyGYM+4iW48F4QVJBFVxd1dYtyMIMvUnDxgzfg3fV9SZJrj
SJgqxTNuIf4IzkfEDrBV+xjV/NsJ4fbBd8b6q1/7rEBXQY0Aiir3aBSCfRgJ+8UFjXqs3JgZAApp
6w7daH3AN2EgO53q8oeUJR+XUCJBGz7h+kWP89kvlHZSeWhvSnMaYNWIKdvll0qLoTmQyDvYXPgh
O3uU9xLzk7YeS8Anx8hDlhyG8fDYZ+Ep9sxyWnbdbNMILaf7RDep/qm3Wve1IWG9hT4Oc8guKQQp
fZic3aXwC77T+MnIFO2rTtSLpL806wezLcpfeWVQEIJ7mAA7LyjRwfBoMS/VTQjnzAjxRRgbLGwT
oLVyeObkgfjR2RbVa7BssIsUo8GqQv+GY8g3QSME/WGYjHOtCvmIpeF+jKyzk9jueTQHteMc7bA0
9Xx5oWtEXRm7LKdE4VHiMgg01qMdaSvWOqp+4hVfW9qpqJZFbmBfhbqxMJ3i0fL0eEeJbVyXNUiS
hIbzc+AU/a2IldwEZtdvTMezDxOKRxlZGUFECEHNCb4j9iByCyDRnUbsjEsDSw4mHpQ/cTOWWxnA
Ak2YWuRgkzWrl0EVM6rMtydcC5lW/cCbUuLuSBrvmDF4J1s1gyl/svY8dwfVro3u8iBW1dLOx+HG
STHSZ3ZhHfEjFv9kbmH3G20MA1j8roy+JKM+3wBqAAspBrP6qrqg1m7B7HfwWiMjLW+dIdW+wVpw
VoWoXX8xDOM2qRO19HBML3CtnlJl7sc+bfeG6odjb0P1NKKkvIs8/VcZAhHHExomD0mmuLy5B+Lv
nIjmCA9kcNOlHXKYre3WMm5HuOLuoi9c53vdEcuDj6uDeh9nmXxKfKbCMASgHU5dXbvtPcSGoHSx
cyRlvJWWoT8JvE78fWpozvRyiYAscwq3oN2zdQLT7AGKlbfEUCppDSZkAJNuZtbyUgP6HT8kdlmr
BcOpvFMRmu3pUi6ippvvSg3DPgUo/pdNHmuMA1F06mnsbwN1KLLyNGfrXP6zSBfhuAKCmO90JBqs
l0CgWrrEHsV81EYpWcrlP6094q1kLj35XW+rlStTRjRUcMID22zumV6mVgCJxJFLk1aj3ZAwpGH5
HEZV/8J53uMcI5XjGuYTvTlr9tOCoIABE190qBLMLbFhBSyZllo8Iydnqps7hPY/MIYsTqP5LEuy
OSHI/DY6mHZuHWy7jVcJUK0Iy06YPzVzwuunPa0aSsFUdEOMfZz6iFYXiDoD6HuAZjmb53ZAE0uO
naGwm4JNVbgNxoQmxiCthgfwD/VJk05zNi3M1Lbrsw0Dz/j9NfKi5i/U/OJySkqeWj+XGLF8ghjG
1KL2tNyx2mJiO+Ipyz1cRBmtEqEFc1GdX45aQC4CVZab2p2GmzEN/mk7hSGjHMYd18F9X0IL60SV
7dLA9W44HZyz3zM5LQhbLil+4oJw17/RYi/Za50bAXMittJU4n+q89S4Y88ykst1u2EZyUY85k3b
nHntPD+iTbjzQ+CvmxjUJYjh9CGV3jQtzcnU90WgbfrWgprX1KCJM43/4SffL5UQ0Vsk47XeLQw9
9lbuRBahROz/dDU13Y2qRNXg+nrwIwvxgC5q4CNqcam/OmpeYlnd3dMeMg+DZgIjH3F6/H6xeF7P
YhB0E5zYvkm50clOkm5FDcp6jIsUFiWvdop0nQwm1r1knUly+75u0h8OgfcnhhTk67BPv2hJQLqK
SwmoXCTStRSR/TnVY7Ej/wOxN+kUP2Ko+jkayiNzG7DVESF80sKGy5ZzkPXheyE0jpisIe2DkHSb
FRzFFPV8UE4wexg9srhcFL9vVBO24LKkzb4r54pFMDjDjubZCNUhPwda+AMNlnWKSrBU3IByXCmD
lBy7THvb19D0BA3Th3asqhcs9OqxDsoYWff8wGTpar9qh6bLMukpqsPLoUfRy7g4+iNGbs2eoB1M
EYxoADs6Zqq6gYKvh3QZ0nL4IaDnUtfSCRPH1ks2GCrhXzFN8UYGib5TmpOsezXEp6mKKh/ybPjt
UqDxE7iwiI4K2EZT6YxPv/sXjo1n2usS80wZ64tMZhxwjI3jm1bHkPsak5r2pdKf+Cr7mQyed39Z
7qUPxz8ntmBezby74yR2l1RDzIdmSD7Hc0tLt3OGEBqixMlN74RTxKdaUvYapxHz7OtzaWt4KTUT
fPzv40gYkC8c3LBL9iM8ur4Jp3yR0IChLWC4Wz0yqhlIwTQ30CtUQLLqIZQjAbyl9RVDM5KEzuVE
2p1i1G6gJVc+jrLBKwl2dNCYm4aR3Kx0z0i/wQruYNqbwelyukmkEzcI9j+FVaiOXU3It7lUCS8p
EpWOMgTXkYh7zyysczWHk5f0jvuIYiE9LZJSRDIP4JTA13BLercMDFEPPbKD83Q5iCudH515wSFq
ciiEwUCzoaX1v0fa0x102RTHwYDRCLSDfwV4ugRK/cOqbG9thqV+r+sVdoBEi5+tcKx24SDXTFmx
jhTHtEfG95G8zJW+wqQj0ogMECJrLb3rraJ6TmSFjYiOG3iIdni8VLZdz2oOdtqT1Azppi8tuWvg
oZ2yS5tiLm1dCpJ0wfIviWTejl37IHX6UVtWheevtXwuEdVdXj/GoCOPCSKah87tmDUytN2xRRqy
VaDn1KJwrO+m4SQHfb74sH62x8DFoo9wEIdtF+mURXBu6tUgN5aJZ3wBcMSDKUMEPaQ6YzzAD96k
zRjQljTdF2caqdkgRO0yp2UohM7wzDE/CnMS0DAaxvq4ukdUJNRGq2krOpHForNKovJOjQXQNGkF
RyucEDENNUvkonur4dWQxTdJuLY4pMYVFTIo97GbtD8F+A65b0fY59w4Uf/SWpN1iC/dv8s9z8AM
7ihnmgsBTqmz1mwn4T3MPeHcDb1l7lrO7PrxH5gbMWypHjkUL+D8X9YSUmOxyV1J0QAA1h5WVLXN
qMHu2qxQN6q0il3JZJKdW/brIvP0W6F3wecuLr5jMgtuCWgIyqwovgWOewOLw/hRF7I5J7PoQhWO
xGkGjggiaHAnyA6gIg/j59hwh8/gruOj6xIY2LCIt1bEPJq064xNLtXRIam+dXPN+Ml6Cp87NLiH
y4p/v/j/F2URrWkHJafimEE7f1URBzemcrCwKBCcJvlM8fynmkKoeT0+605Y2b7KdbXtU4DCYdB9
6boOZYShKXMZupn367fct0SUtU3s3vug+zg3F686E8jAdMwD0kZde92iaQcwS0kRTycmBuExREoT
h3hEWUSBgWM6j6NDi3UKcn5Reu5Hlpe3miIanrokoLEV0qtrma2XWJndOyXTaP0QIzOuv+L5ciJT
pWLCWBiXd3qgP/VZEpFFNIV5bxZ58CvWk/wucdJw8/6reqsVweKgqDvNot+3zcKwYv5Y62nqVDjE
Y5Cv6Vvoc8qoO1QFY8nh/f4HvhWiIzNXwsaPZDJDynCuVF2E27MtytdOo8bdlVBTjBdDqLs/hTHq
p7HI5aOWz4gIX7l3AJNn5B5fbtGXTbW3Q9t9ev8L/UVAyheia6hQfGAsudbRGqEkJmgmDOuSGpnj
Be5LNVHf1UHTb5q6/ifpOnfrmwor/zQwYqj3H8ZGFf+4smeUg2HpLbi8Ani2pkfroa68g54FRLxh
qM6SDX/T9m34QX/tMsP19SpmjDCCbYGSlJcnr7aY3mEWb5RhnrDWxuupLpobrQyoG8VwV8re+4b8
oLn3swgyOQSkbu1lmXbrRF6ybHNkIPO0qQnaL7AyH1LlfaU31U3vg2K53BcKd+YH6lPxF6kIIe8s
70b3g21vblz/0RvNZZxhEg6skxM7CTNRanPTBTLehvgfNhSUrUPTE10rf7Seh6GqN7HfPzMVj6z4
PzUlJtGMY/DRlnzbsOZRcmOgYcaRoF83rHG0FNAMKnnqgzp6YpC0t0VP3J5rBzQWXFfjIR2iVVQx
vSr3bHfv0OZhrlnUaHeiney9mgMhE3noyjPt+qXF6LG6iK7fX6hiltJcv3IyT3u2XaLeuJYnzUra
3geGeYovHZ5LDSwc4+I5JMxf8M0A5zBAamdWyfcsjOIVHmgqrXM/7/1v8vbQUDyoea+wBE3nWhdJ
zMWlo9PwvDR0dcgwP12AH0wX8tOjN3eM3v+8vygaUPqhw0CRiK9IXWmMAAjhZ+oS42TmXqRTSHyh
HZNt8yKS99UsoO6ZA7MD8dzRhCEoeP/T/3Kb4U/ks9Fe6i7CoqutFgLXmJKMrTZ4ghkYjU1Fe7TV
sXUTithNt6fDEN+qVIaglpsCHnVZPliBC+khS7WXIS8+K1glDwgUP3oyb+8yTu/ZU6TweM7X2est
5WOspoWV5Pf+4Bm3MiboXAQhMycwVs85RqK7AKrow6s93g7zg/fydh2QJOm8GKDWqHms+a77Y0Pb
TVJOCeYhXoJNNpIENrWSROlHh5FlS6cx8cC9/y6uBrQigSWUM01kjbOBCt3ZlXIoiJlPnKo2erDC
pFq2gS/x0kY5gP+cwsxFVY69rGAqp2i4L5tqmZRWc19lrbZ2ivQ/3RGjcvRNXLtgsweouYGDQuKy
chCpDYce7L/nh9PTxQTGEal/fv9XqGvFACJDx8Edxybi9H4jmnNA9hbgl9sT0xqLW7cyyoMlS0jb
tfw0kvYsCB9jhhh1DPcAYRa/tHF5rgTxLW1SH8I+e2xH9T1agT0jdMm9IVhR84Hi5qZ3eZR9jeKK
0LYT8fSN6D3fgnQgazZV+VkFZv8rdsV4f5EqUc2mXG6H0+OAYO4nQzTKDRMcGOMTD9bwLZ0M40sM
EgBKnEehOWReja4qvqEqzRtjLMEJwzfZlH1nr9IeyhIgYPfkAScGvNsz6W+01JribyFYmG66zXsa
fAp9wXfKOBJR0Jg0DHNhtsD2Ym/KIr2/Vw4w2WkqnjRE37cctNW6s9r2UypRiE3WCYtyBPBnchdo
KbTvKUTWh5ou79pOCeNV04h2G1d6ANOc6kBhNPE/gatl50v1zW8KA6zZ0OVnIyv0QwQ46LZBB/Gi
AkM8h6nn7NCtlhvXQ1WWlZYRfrCKr/cNl410BPV1REJCvLm7LbfPxkhU+gk+Ko31oUXVaM0SM2ml
a7eLht9qw3/lUP5/8R7/SUD4X/8fcRK4m/7YmG84CYfv0/c4mHEIf1IQLv+n3/5k5fwX1gG0rdjw
GHyCR+J/+5Ol/V8IfgwUTrZi+/Iy/48/2bL+i3Aa2wAxBbQDY3aa/MefPBMQbOJ+lhltJ/a//Df+
5KuwZTbxGBaSo9lJhNTLmP/8j9M3C2TaNg1jrnLmS8JAH7z4lygYkwE4VTMOTDGwjshLw/ADfeHV
4fX7c+cv72DNcHCzvv7cEE+G13s6Qh0bXreOFGFTyYlqS5/Y+z/ex/3v2OZPC/bVRrl8FAOy8O3Q
9UH0f3XxpxP99LZhUmhX9M4+Mdsnt5majTFNuD4M7d8lhr8/jQvNJTNDFXkdB/Yl+UrUDPiPnI5I
0xEg26lwrBjMEG6Kvu+XsFyQ59r5p3/9MwnqcHuSEqFStq5Eg2EvzHkUKm9SMZ85qG39n9ZOx3UY
TWJdJ3X+gULzL48VIhGuwVl7a2DYfv0GK+QKgRfTv0yDJB3AGzF6eOVXU/dgg8VyN+A3m/SDVXMV
/PNwifhxUBgsWDbOtVewthtkVr1VbTomeTDmAGGCysVHssPrT7GR7usSgxeqQ/bGtauAIB6OauX0
G0vNk7uLJrgpo8j+IIe93gF8imPwg/AF4UwiBH79/AJZaxlZ/DAz5zKK8skQfokKYNQLtPD67v3F
8bcPw01PrkfR4G120gSUyDwbw5HukZvbwXD2DchBZmg8v/9Bf3l2WLIlle35WgL/8vpXFWaUZSHg
qI3mOieMPRVMU3f4YOn99UNgr3BuUfvg2Hr9IaxoykZ1wywuU76YEhy9P3nqg2Pjb4+MRJOnxamI
JPPqQ8zAS2xf8UuEsrttMU0QMt38NkFbuXn/mc075Y+UDMHIbAwmq7XhLaA5vjqDob70QFYTKqFr
mrIfbJmrvxwf1nyz6BTRcE7y7q/+8p68ipk5abwhPq0x34W6Vz2adiSahzxlRt/N0FAZWUK9iSwc
9Ex0e6Kc7A2P7//Gq3tm/hpYTy9WQX4h8qnXr0wDdqcmqJibRu9j7LS5V0JNCIEtYEiPVXHjZIH5
beigT/y7pX/5ZI59A/yGAMNxXSuzptFMqqlNNrQJAdXQtd+MESM5KxbX53//Izk2uOXnVEpcHAt/
XKb0yTMThQfTDQNmzml+Xb1gOm539Hen7WSk7WNcqvYDh/nfnuy8pW3OYYwQ8iqZ8SJDZyBAxST1
UADfa52m+dKB8t5ldsNQq8E3WibpdLn561/+WM5fG/8JJVreJ0HE6zfqGXqexXqRbsCcNZ8026Eu
HWTZc5305bavW/SORiK/vP+hVzvftJCtkEBjpoeugMN//vM/n3BvSCdzRbopR0EfpVF9sjL70Ow+
2DVXm//35xBlochm5xNqvf6cIPTcvmZW50Zvfe/Oijt5XxiORZtizD/Y/dfvDwQNJCqYHpJnyQqd
79k/f1LAQDqU34x5aZbNt/D0/gObyyn8BX8cLwwqRFnOYYzgzUZO714dyWYrmZVNxXLbNQHtBn2c
sn0XxDq6fbzbINzjDoA5bQDAhk4eGfTaM4XchQNWZIte+IxnSxjDgUNKMtDXKcbQXQyR736VjSXp
Xwf1NA8vq0mCO2X5PhPQmS7HEPfSeaa00O4TZlr4S1MNA5xPs2aUo9mFTwWOYGdZaFl6E/UM413W
cWXu26mqrTsk3Bp2L8QeiFxDWhCpZvdfHN9hKkhYGMFjFruU3GtLe/aGUR5F1FgvTFlxfv43R+fV
3DaSRtFfhCqkRnglAJKiKEuWPFZ4QdmW1EgNoNHIv34Pt/Zhd3Y0HpEI/YV7z7Vnu/3JPGECNMu+
8L2shQSoZXvgqSEUioHdMGFJSWEkeQM9WucyDcZuO49FZ4hkkyibM8Xc7IWHOP8xmWE3qRHROCP4
qQHXBrt3Q6LOfpwYb5Z3YjQCCZwzlkBpHLJRzlBOwWBDoAoxHjLEyNZIr0EiHMnXT4+w+uf2/6z9
MLa2v2xT3bei8YD6bK2jmgOWSQLpfOnqS8WrfSMAdxR4RKep60mRk9ChQxxpb7LMjSJq025+6jDo
kUNp0o6wiqJBaAjJzc/5GEjvoKMbe3UgeJ4pLROw6cxsCcwsdU5HmuQSml95zfSnLVnEpPGGK+DQ
DGRsQ+IPqvWc8zeYl8VjfGo8wjWoT1RzF0oLGqYORqs+Lk3Uf+Y00I+sz2zS4jd8oXdW3TcPPRxH
7wmk+fKEFIbUgEWyCL5O5d6uvPlRIByWbWjbsx9NzudeBp2BvQ0NfN1c78N1ygW2fsHkC3QmWzvE
wW0BC51mvk9hLJIpRzwETPdaEHaHAGNeSMqLPPKdAxZ1z3NdD0Rpkpn3TUvcR+jPIqjPBfXjex6W
nXsXdrKvnpBHrvfab2LrxE6SWs8Vq3qn6HO8U0dGuzkisLXMuZE+0MltKRRK98DwG67eMmSbR4by
Dcichyfljajf5KSJwhp3AtW7Omh0OnTasolDFS5SDaWnf1C2HXD6zAXbZPVm974P3CI89s5UO1jB
Jvsnv07Fvto2E6OofAKeshDnTmJDsJMKNGj2g/D0e2gYaxgsj3sLwiPBqrd9EMjRg9GQ4WoyP29H
c63zbexPVqmJx7GIXD5hFQlNqhxhukyyS1FHDz1TfgfNbRyRRO1G/iTiKPfTDezAhW9iq7KaKvWe
qMQYwHg3kSAdFaL5z8ljAQuqNXZ7gY3GLXdTQopk7xi6ZKEXL7xSvCKEx0y6GGhi4hnng8U6k3HO
aDQKLmRyOT2E7zG78A17U2TzPXFYuz3Kv8MAVTxVuhH+ES+dS3x0Q8rYSa3B2P6K/W5CFdnXY5T5
+4zAyB4jZ0mLgfSLQ9GEyxuTknBPhFdMrw4iT/Ef6+/wd1ni3zjWXr19WvEoXCLV7dG/M/g6gbxF
a2cOhBOZy6pDIZLKgFLIAVSPd9Ju2Jl3YTC8Nrzf6nQGZvBZ5qL10k00gYWMrA4m3lyITpNQTz5o
2qlnERQ1+/7qU/lfW22TDC1at4iAgCLkPFD0S/+42KobkzbQzWnYNqvIxNxtiPkCy5fHuC+m72Ve
LSeBnlr/yF2BpluYZv/qdcuP+e4kfveOcqYk6lpugd54pA6F4Vj8meOie57DEqy+Q2gHQ7MOc+p9
HdxgDR05hxty2WAg+avH4n1C2w7oXeaxNaMwLRW9MqnF8SFwyBo/7D1z0IsBTX5W0erkGYwURKbs
kyHj1W7Q3o3L/281ozRL4x2Ri6yn2U1dUiug1JL2MaVNoXI3cws/fwp80/yb65XQky3kx7RdsYfQ
e41TGzX16HFKjeJrsgMrvOL7484nziCOM0tjoyOtYe/njGtR8P9vbVkk0TATnNksUwBltpxBxjuc
A8HZ0XEtTsgpHSxDHTonDDGG1Lp9432kRoDtiwHGXKsKYne4ipw8kLZ96wcxQPBAjp+IabSwdMYg
Yuax/Aub+pNeYSGVKbcfFc69Q4un4+TtDcl+HRUGTFL9zAafPNSusYmso3RhXXsbshC4ngOeDmlq
+WaZJT8YSgV+JzJg79FNzf0phnp/m9/Olxw523WiHOPF0GWTiP+05GpiZImzVqlPrCi4fToEkFzy
T0CF+8vi1t9uFB4LG8xUGb00eupYftlvWCNSfJRv4PnPbGefhey6xNbG4G+uqgeixRFj74SZRg0j
VKSFvNv0VRfDdr/dwt+6kkdr45RLQmGB+ljGi39zWQV1eGKT3yXAFIbrQJrbbzQ3RerX6gl/j8wQ
JuWH2gxYROaSjSexSSDMScokMMVcqo3rNLXyaPX7ducgTHiEyj9fl63fTWYKXnyJqW4ZyLbgmSeG
S3952uk/A6OmNauIg/g14JW9qHCLDkbR3aGRbbaTCRyE6yAN/pm9c3c+O/faAbi9+7ITt/DsK486
toy3XyVZxgBtewZeFR/khCPLPjlxWz36GjOUb5yPuM7DK0uk+REceikT5ivlm+wlYj0H2NSjhhlv
UU8tqkyWcfQ/daAYkACxye1fA24yJu5+jfZ3mbc/uSDAYhPPwcSUvp6RBVnCENPlvoyRTYiQWd1n
UDcCkEy+6btg9sLnsFw8hIQmSNmVbZkNdBiasp3uK6cSgIMOU7JDbGrGfm34m1PKVglwonxLovom
6t3nwc5E7WGGavkvK0XZ5n54xrOvCIrJvmVNo846NDwN3WKe2Hm7UPtH/QMhmve3Qri1/B7VtngZ
c24ypvOpa6qktzGu7a5ZL9u6f3UinLJuscaHnAkAqnUlXmdpl58IicWXmaORvN2awmIqut8r3Kyf
a8Q45PaIcLtVNgCJWUK6A7rkoWG35+kuXnz7O5Llxxq33k+X/E/2HNuZ8qjJHMuxvi2Q/NcuzvUt
xfitiPTwCjqCcNhpvDgahNahxkrBa0ruw4+lbu8qMhYTZO36px4XIhWiidSNBdIpSP7oe17RHuot
xymG7jiDdLpnqPRMirYKRw5mTeQysU+mOO6OzPNJlyhRrSQ2UowvxvDksvbk0Dq2dvkXO+1zUC7n
2N4fI4sMywPi/vCiRQd9XeZB8GWKreUYhWeEOxEGyh84gs18S0xfMqpS+xBA1D5uwRxny2KzVHa9
45LDUPPd0s2wSDWE8Q3EzUQQbe7Y+HlFwvalv+S74pF1+vWoSQVK5ymI03rKBQJyY7t/fT8PkrhY
f+dTUL/0ncGlJPt4u2gb+Wqc28iul7x998ja+DUiy7hGFYnOgBOCp2rC/9YSIfWMDo8EXFp5Ah/K
EW5qQnX7WO7AplGgcFOpaKmvPmfaIRz66dKDezgRr7GkwU5e07p5vFLEyCPHVkOcLfDfNalHWTTP
W8JnLo4rEeiEyxhDvTJCtDahSpDObuQEqqm9gEMxjxSBQyKUMuRCiIALp2BTUlxbJtlI2n6qUDP/
9nuzegevLjUB60EDdL1HxI+sEJvvNm99phoO9OO+u/KRae5O6KK3qfAQVzO6erfbeGtQ410WrtKx
iJ3Cgh879DxHW3gcZ4azh6FtQGIvu1s0iQisfAemvhT0IQtCgEpQkJ+xqop/yunm8l4RCO3deQHH
6QMukHEkKVLPy9VTUYBSndUbFYvTehnjX22ySHfUH1HNkVd2lvPLLywy8SIK24MOCykTJM/7gpfC
3tVxLzUGN4xk7nbjm0PW5DNMVVCNj6QZddSuKmht4uH0dBOSE/ETR0PxK0DnOv3Utt8DdrK++t6G
jrQB2PZMbOOeE9bR8zrFryHH/2JqnC/dxRPpmJgqniVVXdaVxn5c/Op98hyfVKL6scTlhba+cDik
KcuSUEaERC4kWk2HIeoJO0JhO6HML/AzyYmC67DJeH3f6wkFpA2R4LQuW31cOWSbBCFtS7/Zc45r
+te2tCwslbcXbcDAo5BOeNcWzkO7V6/SQqdXSJT2rVdlAcXPpSn68CG0tbzOVju9YMeK2pO/7xPg
DFVAWEfqOddDS0Re0JcJ+r/SPGEO76/l5NcZD4/7xDY0CrKgx1dyHGyJkjYO+Pu+CX6IlbwaSwzn
2aK02ytpE19QSvlERwUhnfTsA+MZfSYocMPbtzTVY0Vm39Cb7uSFm/OP0IXtt/Dqgq7EpTsSCJdv
sSGYuHg/hSlzoP7IN/CbXYOtCfBgR0yUANiN4x7Xyj8sAAa8g2wAf2U8C+0dpWF48gZNWHUnOigr
VXEdquifu8uYqN74wW835R7WZpY18UPlfA5L67XdEO+XjjX/iPLIfsIB2GYGOSsK3PVvsGr12DtC
PQIvXD+5s34zacNzQIhch2EvLK7zQpg4jmLYNsX8zHbkLlxKq0y2TvLdEmlk3zmt3JKy7d6Ry9/O
TQKknSbC61U4zv4zDxkvwZ/Y2bEi5jp7cgoSXChd0rbKfaV4KH+NzUSQyIBmd4XSPco+q4a8WU6x
WeWvSJFTfHuwJfGLOeCYW2X/wclIjF6LKSDiXUolpSgwQlIcGkc+rnab30VDoN+WXttFUq1j+x+o
HhDSC2E2MNHH/IWAuhkjY5AjLA1VGGS9Q9ZB4RG6ivLe+s9pN3s9IGKPymRWakiXyX67idpfmi4Y
1mRp5j+bwd41UfbLmgQfHGAVBhF86WWLqxpMyNIfI1RO5UwsJov8nNqyC1d9czNy/gTK/oVhffkq
57I8Y7N4NTeqMOEfOdnfdj9zkNYhatWWmuOrj4eb/bQgKuNhUGu//mcPAyFRAu8vc+D2nZRe/3WU
MZ4WD2MLeqki+huuW06mZED65WEfbWeE+SS2o5xtpDphq2zC2Hknp1HZfQUVmVe9I60HMs0jdcHh
Zv3Uza13QAS/vUNjV1TjFBE/chXn84m5WqsytWziv7KwDG0F1d2HHUk/rdTWfLkGR6LOo+33Imb7
xXN6MukZGC0ZYMi4IRcWYRUy+24+2ZaDq3Kv2ogM+Yrk63707vPCI8yzKHbSE8PWJfpgipCq9dVu
pX1r4YiO9yKk+OTrQI9uxg0P8mrcGF8JVz9RJSkjqGjd9eiL3XPTep7B225TMP6eIkmpjywnuBgT
Bq9+UZNfV0w6mHljR9OQYTEWXE+5tm067zAGQpwn8sgN0iwwcZV6cMnutQ4oC1ridkFW/Jk8Ksqk
7IfuKd+iYGUr5Do2xZPjVKnat21OF2e3/5WGl3qK6jNAtbswRsGeNalfVWw3FKG97U64aQl7TAOE
2TLj7YF3O9SReV7WCsmLi6GCTOh+RqsKk8n5tiKbtI7djFidhQl1cADhW5AzXjc2rpt1rgz1HfVX
qrXfnRgp1Lc83CqwsyYM+++cPfGS5rNqyKRm3vSAUDi6VttGG1xVIW/1CDf3U+zttZPCYnWeLNws
pMjGE+y9RQ+0EtRy63iNV0nqCJmm7MSY9dIVuhXNSZHPPlFYNS0K0v3dg8Ve8d7b/Gl/Y2Azkz26
mBF7jDcRR5mLdT6GNTiBG7OdbE4O8P3UrZCC6GTWgsodQD4RistesPpAcH9LZmnYJuIcmBIfxjJE
rlF7tyyJTbZ3WMkAwOxEuExUj464duiOY+ZQ4fRTclRZDGJWGjyfVy3k/jBsamrQJrTudbOFVRYO
Y98fhqIbfjWNIQE6WC0mVSHRpn/nG4YNI2lJ48Hob2ai7TWlSOMu6B/tyubQRKTGGynwYoKddMm0
Iq1Rh5DhHs/qo/TwfTNLm9WcrPMkvr1eijcd+8Tcmj4mu9ZpxBxiOe4mkXievT342DwdoEaehn4Y
7ioh9Vb+5U8MvrvCpdTMZyPfhTtG38Zb91v6V7sePYtc7aSCm7OdtrguaPw2E/iQClkIYuRxdZ91
wcLMFm/QSNYJBJ/yiJvae4MEgg+yDyxbnAPdDtSIKHfxYds+c4fanrarGLUz3oZgTDfyfpdzxmRr
fpTbtkaJFcWrwmpnWVGqhw77SyzUihONqojHvsXTfILcFOu7dtJSMPFr/J8FKVneXYCheD/IuWhP
AuEf/vZVA2hyOqsOn0JReUNiMdxqMhwY7KTwTt9ya9wisA+NF2wfYViK//jM8UsZbcDstOvJIFnL
eBgu7TTzsdCabhycYV/798TG1cDd6tF/s3VBVz/Sxr6BeLNwjuWBS774OgUvUeVu/FESaQVOG2fc
AA5VhEw1sTv9Lu0Bs0oQj63/d4sQUPyILDzMD1S9nj5U4J6+VmdySnJQZrxOC/I8/zr2jMixkIsu
Wg8eoy8/1aawDYlC2r3HWO3xrwBYDnhjB+D+TZVqmSixIRcYIu/zNXT0k6wDwDf3MQYFxZmJkHLp
MoLkyIw7zII14ngua77WIIFK01ny3HWiQSo8w7zYkqUGN/0UcRgjaGbsTjfd17Tsrg1xK21Y6hCv
Fe81jqSJoERMQtT2aWsT8JP2g+3hM+yMUq94ILHTdrfwuZOs9RwmU7w2ecrK0DhJwFyvJ27Sjshl
qPVExc3Lmk8+YmPF596U4cUAnXaSub5leDZsi6v8XiH61VmuG7m+zb12diJx66hi8kirmWLmYkLt
WktVZIxxZygkQ94Pcer7c3BC7OZ1r6NfLdQf6JxLbv+qdTH72l1B2tFS7Fh1sH1munf67g/nyOTd
A1/tPmdHalKRopI+bVssli6MhBEweEbS3q89Ve2pDkyE7HCoPfnK7GDIf9RTpCh2uy0m0NmzyeEV
9D0W8azs8RkTzFJ/1b7BIR4SfCuyflVe/A7OhEVqrR1DfSX8ljw2PlFxCdpqeq0qxiMJZkcf8B3H
YplaVjWCuti23bvMKveBwIS3butxL24SuUjm0cjsSvi/PNFj0iObZ/0aZ2E/9xiHusNcblBl8iZf
X10IbP49JgDYaLmztvHVrxjc8FIrwoslvDXMynkO58TMyDGfprqTz8x9cSwditVY1tHuc5fcQhnJ
mHsKGh/RUF3soj1EMvNGroktr76Y/enJZ6ZQn4Iwt8B+WD65P30bbH/gYUAj41ayA0ZmKAQyX1bh
d7VMDhNnZhsx5JSI4+KADSnw05n7xL7AXdMQfoKwJnbc1JTYixOwDbfHClRO57URfnPplW3S5HJV
555HciSQWvXtGf/F+k3ZXd5yQYgL+1kuq7d+lK3syTzrHXtN0XW0XVbDP/Cw3uPhBCRGymTz6QLC
3Sh0NtIWmWVahhfszWSNeXdpYbcQZRXtN0AAunVM1rCPhwFrm+6LL/RFt4zPzjMvSAuBZftb6Lzs
PtgmEpCggOwSA+6pawM8oSM5mubk7iok9DUEFZg6HQbgA8mKVXkXLGOd5i3EknvjkL59MPbuPSm/
919IAw7rxLHV9BlLREz3O5uz8rAR8fzUe/PC+Qs+9sWnGf4j3KKrHrZil9+eDZfrAJ2xt55JlQ2e
CbV1+MdGE8fvmwcq74lx6vKyxa4OLn0U6P0+BnMlz/NGD3mdrMKvj81od/HJ88Kp41hp9oU8Mows
4lHXZfOyynB2jsbbbCz3LiD3+DYSopmGNxJX+fTJjIwOfB+KPTqtAwMSkDmkhP7Ii0nSynOnzYlo
dlKli3YXfmK4ux93kw8/qMPwLgI5IWOe8PoIV4G9Bct1Im/OStAKiffSK62ezpVWNnPwENqHiFaW
Z1JX+T9Kl+leQbHqwXE0crtEw1DMx1X6xYvUMSdz3NrUj9aomJJry+9Ss1OdZq2W9X/aEDJzgrg2
UKRMNhlea1s0THMcEF412rbPXq5mS2Rh52WCzl2UXeoHudXe806t3R90xWxFbEa1Iw+64x0hz6pv
W8Z2kUZjLBpuSxLljoNrzyqFyaqcu3qrmuYoJlTNSYCBspcHflzNZ6Cg/KpBL0k5v3ptRdFfjXO4
QtbHZZasnQZnFZal7l7ayWmWbAAvxf5jy70JX9sy7Il2W/mm2gi/VqxYUh9ibtX5Hj07bXbIBMIH
rSTqhrZ8Mg3RmKL6iNe9d9IB+NGHUhO1i03cSZHBqbG5/5Adq4aHLi+XHxLrLTUwZk37fqzhgB1I
nQu+xG4LMs/46yrN7WEayTKe1vCA6VnbRM+G6jJu7ExTz/bWv77aq3sWeTU7NFPb9wrcA4/8sup3
rKohDfTM3JqycCn+czAmtj/igr01+4F6O3FJ2N7k3LRB5jA5DNPYMvu5HJuAVX7eiQ2c1B5b2aRU
KK8DH4Tq2vNNdaAYHiCTiqIvLnoVnjrtpDdVUEBw1J9WOALQrHaHqf9i93TQhjMRmjt4gw93UWyA
2X0wZmfawxyFFadFzsLU7P91ADftS1z50XLxcxrQuz0KqQ4lJrAhwwQ7RZmJ8BVdbvtvRJ8V41E/
6Jj2rdDT97NtoA1lxUi2Ryb8xTiHGZP3eWmW9ss2LmrGAjkn8XK6qDDL9z1JH3BruvMiJBXyQB7y
Nad/Jsd+m7hiMzyK7kwQhs8oVVBkHzt2t4YnVVOA562/1VlDkK+V8JKz33Kd32CadbvLi2LV/XeL
5Vpn+CQ7BlpmvNVfTGFUBvIycB5KDsf+iIIVyNHA2fvsBksbwcqhckutTbcBZlOviA9lzMuc07/3
lqdm7rkjcZhq591Quf0a8DI9ezY5wedgF1GdGLilFifWLrp0rGo1Pg9UOOzNcmV97VvQ+mfcheKu
abX7m6KkFmnDsa5SojXy//yOGK+U7/rWkO41L4cb/ntKRi/3tyyq3S0/T+uMQbwBKKrumNJ3DAsj
KLfmXHO/vYZs30m3NwyRMkQd0HhGu8G6rBqnqF/KMMRVfCCEb4E+EYh9OO5LIJo/mEry8acAUHrN
SzqR64QLRia4/QX9nOWW641jJz7aenXG9FZM5ne691khaGrI+eiChQteRDXEjxOZkEvWuL55hq6z
4Ybvmx5LbNODHWHf2HtsroPlV+3Y23Iq7FGIy2D5UX4mwc2PCbFY+BUpbzbQex7ojiPeWA/vm7Mv
/WOt8dofd0kn/2NuiH5OQV5ifWVB4lXkX8MxyyZrdRi5IvzvcG+3CPibfAhP4ZQb/dHrmtSVRLVM
JGCSMNB5QxJgPtZiDqeE75GFfRV2N1v7pEkHzSv/H56H6tfO1SMWp95cy7+KgGc2A3cW/tgaias8
DraOiS7OEMQyIlfTqYTF7t0RmBkGhB8KJkCZty3YEiiww7868uuKfSkUJhgkCkaGaKrujyQxuTu3
KH7iZGv6qTrNnKT64jYWY/GdGHBx2WXh2x+5UxjnahViEhsTuxw4vd9Dcvsd7i5D4isC43VN/R5z
we+wUFQihJfLdWwOxEoaP1lCRf/luKVa7ot9U/FhBro2HaF8wQrs186dL2tNm5eF014s54AzbVYI
bXz3K8fPDBKj8Or+IGBqVnfElS92AkGm+uc1CwtSrOECqfIaDMH9QrH2WYulGdJSQ6s8NFhrw58T
CaPiBdLY0hw2cpKJZ1iD+mtGIuGxjqAPu0Dqc7/GwfI+WXAygxkgDukzKpWJFPBVDxMEsj0MklKI
5TKsgzs9L+68vrP6K5oMUBRhtWaeNSN8u/C/TV1b1g8eqeY/s872f4UIlo9wLMUTWcXQvS3YJ38R
MwEwWrwQlsYihPo5YxG9AUH1wn4AnECRhgCaNxAorM4Opeus38FQ3VCAxNiau0oKd8nalb34Q0W/
zg92Da5HNhv+B2UY84YOUJy6MuqkcEJuAwqAh1m9AQ3mf1p0fUivh4jIZ/AXa8EqYtCTndRwv8vM
4QsPrltoVdERfpxDRqwX4RNBKwaIC8s8s1FvLTFcI4g2MtFqMrz/dL3DgXenasKQJ/wm65n6k8fl
uUiUMN6MSbR4skoCy/VaauqQ1zBwbBmebSkJWacF46ArC73GV1TbgZPKGgz4maI5f2PQYKgKakht
WYCg8DMQ+M4MrxbiDkcAxZlXQ4k5Bsi6/hjlaNLMyGjRBwuo4wCWcRF6OzekcO/3pujqMQMGQjlh
kY/MknSbMchsLolLbOtDkuf3JveZ2C99dy8ZsavU9mf/ObZw0SXKj9t7rn4VJ1YhObdrcE+fZW2A
f3UONe1h1e3eJ00ZAw0JmVZbSVsyHkzKmSo82Rut+K2p5hhh7Vyn+8p3qHtbt8yR4k/803cFrDtx
slqWmUnjTv1jMNp7kIToDyP++LpxUqeClgXRstZhYg0R+3yMdPq6YAPSqR01xT9QBquinJ7q19Bs
VPlDY0hPNhVbzaQaKvcBIpD1j5g0/R/aCBheuV83346PWuY46ohB3bIKLpkR2/ajKNrYfUSCyxya
XwszE6Sa+oAiwJRYhK3gaZ2pANO27ZaPiXGEm0RUTs9jvzTi0IURSfJb57k9rikloPzQ8DzNsg1+
jOwuf3Mbo4tZqoUwekuuWh40q1kGCORL/vL9oXNYE3NL8mofF1rsoGufvHhcGVw10a2kaRANHnRg
z2853X8HgqSX5rYvNY8F+LwVfVjNDeZi6TuWgb/9s4UrfoZe7b1r0bCuqayc4idmxvpY72vvZ1K2
f5hohnf1Mq3b61xE4g98IPkVMgNtD6Ib/Ws+2QQJ9E3jPttr2BSPba8tRocTD1daMXD7R+ZU7RHG
vZe0nFIF/wR8SOtpiL3RORD0KEksJubxOwI6qhILvOYRQ26PCGqfO8qwzS0fgrVkUG94NZBGrSwn
v0wlhrmPwHgDw/S8Io9J9jWZOlVn2JyrOjfLwdEAsn7q3bLDxxUKGT9j+B0Puchxbip8ce6VxUm4
p05tAH/2hCzxrPrAfqnje/EQ1cK3UahADjqgKqbIGPax/HZ5hGcy3ENcwKhkxv6Iriuy7gbChrnG
pmQ8o6Q/Ryl4Fvtc0X7PSa+YbD0IcDR4CtoyTtwqdK9FRRDLcYsL96lTjv0dO/UY80LdCDF3peke
SGcCkSFxpX8LVdf/gTTl9Q4ey3xynE2oKSwsDIfRX5ZbHvrutMgNxmr4BdHO74B9COl9Dn5T6et+
m0B/l2Vll/90pMs6U6qoh2T0u7VOGhWXf1mPkl4+LRMZCJ2kAj6EzYz4qojXjRjvTY+pmpbqQSN+
qpCZ2l35nzsFBdWBKcR+CvtCuv9QF8xTVjKf21/5EzcA0PZKm5N3IVNPFiMwu/elRZbTdZFCrwIA
5AivMRKp1TTjRnizMpt/5nMwC5xFH0EjjMOVyb+B+ndRQtJqwK8ctAdrKuY/B+MTeJ5ZQ8EDwXyP
/Rtbm2JKhM3sHplCHrz2Qa7EO+YSHV2ttmEVa+uaShJETnxw3UHsiXI2BaZNImP8FbFGfFiLcSDm
mWT5ImkML8Kz0U1EBTUP7nGUMu5SwmWQJNRMerofMGmaMc1FCdzDD6BsHao+L6xDhA1RXTDBl/q1
GNwcDdSyMZ7umfgySYN8Iqn3PnQT7vt5jqU9/J5tAHKPFDjYsCoOMvWv2mETXtTg8HtZxM4X5cPW
lB0LUKfuyMClMeuiPRVylqw366Z3s4iWPboqUMfyjE6va68WqF0mKcIQM4+F3RoBh08jqkEqJcJr
z31gW1DAyHOVQH+o+24236KVnJEkdvPaO7Kmq/xkHpetFBQRVtuhsQi4Yv8KX1fjBZqNMVAX1wWW
kxzW9h+lyDwch1VU7xpwen2coPkO55X7A2gmSpF0ZAPFwN5ahz/23srmyeGahNmCVkfdx2TvKARx
y8LwP/BX2AzdMixvJTy+6WFr3W46I/cDAtMue47QdC3JCj5ttS3eKim9b8NNrBINRmxNZec2t53k
TDYn18yw4rE5DgfeVZZunnueRBBtiGqXdN3x6F8J2q5euXvX4ZSzY/lqAlXm99hzZ6SZm2mZ/Db0
e3d5FQD74TMSWMvz3hEuDmUYGr5Pk/lHrTLyU3gMpNoW6J8LmzPEZudvqZ7jo5w3IX/4kK8qmtp8
fEXHhu7Nq2q24QRGlPIMASliKmtxdTk6KjX9FRPQapRLe0+ksCqABDLnaOcL+L4gkgnGttCcd7cX
FgXwXLbhT0QpiqnE7nv/csa+VWZXvm8z3mn5gplkyDLLi9YggrXbWqAgbRB19Sl00n4/+uEcvhWl
h0KhUmgBjrqG/sMcOujni2jidjsGsgu748ikRF1As1btOff5OGmv6oaz3qqrJXXWzcTM56aKUB25
brHJYrFZ0ykc8Qvcoyrs7aTYR0DFKtha9EHuxOZylMMSn/IYddU76W8UMLQ/23B2N2UX92izWzct
QIv2LE5KEtRZL5HgjthRURptDDwPqqBPf5zsMfBwjPe2jc5rHMwDFFhkkVxqu7pf3QWrskYhy1sG
m+fywtNQO79sd73tJ4FV2dQaJK/mbt8HV8fKbTAvw66xoUacZXD/hsk5BBzoFuSXCCMUxNqIR69k
nqW89i0PBqnvO5pT5jcA5uqfvZtvJY2cxwioc3tLvRqzM6ZH/i7NH6tiSfhU93lnfhNVIp1r7FYb
3sW4XyGSOR1Q0s9yID6HGKCCebhDOaaYUruLT9K7XNq2/WmWzpleJ+mFbov7wwfoeEANPe6ZQ0So
eQ+YKlLjsbP/H3XntSM5libpV2nMPQvUAthZYKhcq9ARN0RIaq359POxqma7q9DdM71Xu0ChgMyM
DPf0IA/P+c3sM/g8hGIzcPILexyu/lGSjJcR04nOHrAqg9aFGlv1D1z/4gDHTMysboC4NMn5WSW8
kIGrzfADCVE/h3iGmD4OrhULTbNLYMiF+zkzMHPMVdUwokDGN7/KGMboMyRzUdj1Osew20JnOu6V
Okgj6bKMVANhEGmX/rXsUkk+VWJsmm6wxAZcUdzimORXLjwScJYmSzcfylAP0/SglmFLW8RgZdRJ
YowXgoYCcSSSTaVSAnNmyNaURxRLLX7WDVw0h7iM2vkytiWGvSK3Smt98snHfBFBA7dgJHcxzKXa
1pmRsrZbSQLPCFrTlvMvumHMJg4jSINXkVADZkFb5FD0mXUVtkHQTzWzNka/MIxVzsDdwB8cepHz
lWBs2RmGBgYmDWdAsOlAA6rTJhjZrFb3VhIzedolfVJoxRYdRM6bd1OMS+7INMO0OB/MSiIZsGhD
098GUexlRklaDh7haWDUoqAQ5WlSzZ95W3L481nadLHbQz+PatMfp44p2STg4Q5dRVqA/vrAOCIJ
10M8t5k35LOOD7SqAotdbFRr2AHa1gxrVk8ZOZCHcdiAf82SKJ9bt5zoIZg3UTeEVuyNotLqd0EQ
REljo3CaSrvDH6ZN10yRRR4VA+/Nulf0OBi3DboKdQhGHTIWBc/ZwMBtzU1XKslTnfaowLEYirdR
WfKfmFAM/VvJqH3zWBtUdqS1+WyAuH6z8Oj2doWr+CHpTWszidLSbHNZSN+kptaeaWuwXigSjgby
MDl4Cb+h+4WJWEcHtEeQSCLEEpdggwvE7d/Cpf9SWP8ftoD/IYl/qb6L+675/u5O79X/Wl/gs6zm
Bvd097//+Etqr39//TUE/4dfrIyybr7138189932GX/1t1LF9Sv/p3/4l+9fv8vDXH3/+799lpho
1u8WxuWfkvUE3P5xX/jxvWz/GMTny38vCheNX/S1S5ImQEtVFI2o5O9F4aL4C/wq9Ewq4UhirlCc
34vCZfkXjUQ1RUv0i+G1sEic/R7El5RfLKR5UmiQW9dsv/mvBPEl/VdG1F+DWgKBwZUEoP45wZdG
IVU7vZDt6oVsiq5EIVs+5M+3Qo2WTbwQX7HZlAi7eBT6k8LoKnOTYqmH3cKAf3K0CccPJVVz8qO1
aizjE2tqoOQWRlI1W/LIydmW3iY0HJdWTHUXTcju9hA23Us1ZxII7rhEhYetOWCLrOXZDvMpKxxI
iRn4wcZ4Fqtm3ItporsKS925Tmp9CwRd4hTCHoHMUmXh+wpK3awdyVqkp6oUOGRpC47kSZ0ScPbY
upH56RULpVH+EdEaUjIdI0LawgwbtQ/UipCbd8uEo9+prWQ8EbVEOYyKsbgJuSC3nPnQpqw0BdGf
D5km2IkMy9oGV9UepSRqdoj/mNxiLMeumbDv0HNGHQz6zefZHCfWWlMXdHtkJ3YlAtDfZ0obP2F1
qd845Y+HzKrbAz3aBvOCpX+efiWdDkrOYd6se55/ArzKXR1xRHcGodQ9Pgy5xp2/RCds1+WHkuoy
9Z96021UZqoZUZ9W9xmMqMSAkFYHU8rvDJgjGyKdlZ+tpWeYnRO93qYtBMSY8dddgTeKY1FYYQeL
8wSbkYh7Aj6qDAdymXj/RnyoYkC/usRsm6eFeGCO0ROLH4bqngkz1BaJYMtb3S/5ibpFYRMFsf7G
PjrxrahLeLa2iQPNVnDULHtjqzDClbYqAuFhceRwSYstNCRODTRdsLWzAtnBv1e52pDGdz0P2NQx
O0lPefpOa+7KlCS/F0EYtmNvFn6vPpiGdZIjai4wEKb4gmfrmsdomaEVAUQv9N7WR7MVnVCvuweg
6ZjTs9GCeh+YW9wI6hPEpBDreTu9J2QGTxb7i6tMEUULgUbcd2xEj2bb7DhTmAe9SJdTzbjniWaF
5LPmyYJ8W0mBq7R1fmR0J3yBXas9QVXHGd8YFYC+omBgDkXB2s8dWjn15eZHFnG6t/sGpngV5RR9
dcbklhyZBmxMVUBwpccDaIT5Se95qlE6hJqegeW3ZUuwEh7MGM6WWot2XTwJP4mlW19aCxe0N1RI
aYO2Kk0jreDPqJW19Ry1R2L7xCyZEi+3hO4vrmZE+2yDkQb7vwVOj/sroZk0Ht9mtp0vIkmiI+EN
8cKkTLhnVqGg8yrxNcy02gNfnj4HklI/LKnBpgWQsClui1BW3Km0ijtqa7rbYhTmvTBX4rvJlUwt
qyhShNLUSK9VZu0DdNljnuchcEUCdnkp6heWP62H59t329yaxv2C0OIsSEmP5VjpbgpD9kyGaloP
06TUGBpnJOIk0oQACKVidONuNKjbbsfTLMog0Tu8R2va+zabGcbreLSqdyk3VkNaqZZskGSLS6xN
cXszYtvx6uq5y1T5XRpK/akHl4+9U13uglQSPI0MmSuLaOYctZbCM60o3OJBxwsZSs21DozBW7Wq
1S6qvaJ1jHy+K4AowR2wtzBd+aOK3D4YOcz6UDTvYf3VPkqb5QHcNJ/aqqX0aIL/SYLP1PGGDelh
kZPxe55A/9yjohs7JVeWB7PPzUcsjI+1YXhW0h0WhsTDEp4WsTEqNxongSc+r9JNzJB7tDKQV8BZ
bJPF7tp1jAHnwcRsqQtfkdFdg3yO7olSjandyjAcR6j0i4vNmklWQIeklxqjdGd0LXbJQmHHP6qH
agjls9x3qmuIc+0PYdJeEuw+t0Juhz09vcYG23n8DYRluBJYq04MSuUtLXXzS9JhQ4v1Qa4esORY
hOLyKPYSBUlO9OqpkWh2WLrWMcmtOhF2ntKuxppUDDPu1OnqItplMUDruOF5izejrsj8Lq/LZBgP
YAw7FSdwMewSyQw8RsD4sdCrxQcQls1uMKTOb0Oh9KJAjLc0ewnHRszmK+RbehZ1AAJAEsP2iMNo
ehCzID4USdi/kzyu/IIn1plCodCT65abfBxCunMkSbxTaoyvpEr22aAqLp085xiD3T3jcckukqS5
KHIPmzE28Mkb5bj8FJU8HGEEsPJSPVJ5tbxGImn1PNUahnAGrIJj9eyTFzGR3jHPWruCEqqNXA3q
a8Th5FEe9XYfZlxoCHii+RCl6XiN6qjdsaXtMAX2woaVV/SbLhXPlZ6GGwnbC5kkpvgKFsc2PEhI
jJshzbptX2l0NpE/wjE2NRBbzfhZAhrkDXVT3zMA1D7VPpIG7rdYfsjVVHapz2SYvZ5OjsoyqCex
zpfvQW0NC2KxVZ4Z2HRuj0/XFcdgeC0nRdgQaJHfjKxbCAuPsWp3cq6+8CU5yhikV2q+Um2+lCL5
5TQFqoMLJWu3c6mqfpAj9HSq5pQLxnexyXovWWizHacqukqdkH13JSkBRBCDiTrZQgNjHG1Ozqjq
PKwSMs93NL9YB8Qa3nHSL7txXpqrFEni3hwbeacITXY/VpNy0tVS3aNsGgQ95prTuJJQK2N1M7Bn
uPabSowWaho4QtyJREM/2oF9pjKCZ8O/0lOqUw+CdMOToWl2FZvRU4KMu4eew2QIHBgTRvJvzqTm
LPeIXtQzFXK4TvMbhab3OpD39F3W54RY6KFPTAY+eYCkM2UKn0urN1cjmevBNrQyuGhFF+2Ttuk+
SiWmE6NnE8M5J/suVJHTbpcIz2E7qvg21eBc92njUrwb3wHGSH+wrScEIyAyzY7cCP2+l3dI/Tjv
YW4nbnhYGKiVIMlnygriwQowk5DkkSJVeArzxPiMqOQs7Ua08vcGb7tnCDMkoKBEcsayQdWDKOy7
LtVvExFLbARU9e7UkOqZmkTQFgkcH0uPO0zySlMXD1JfW7uM3RvJGLDU9A4OGyIcijekirkTGjn6
aKtZwJEs5hjCzVw8VPmc0EGBw5+ZbK48RbgONhhO6D8J5/CUZUawNTKUcBQB5TRJVrvroqGldTM0
Egc06pgSaM6Y0Qd6xf2raYILMoRZeR4l80MfFPWegl/zqDTSdFdl7DQqHsYYkUkqahRNXZR2nm48
2ordzBPnxqyStTUAhwXJOSfnm6S9tKcPAjtHoTbjpmpM417SxuQpt7LUT7uSi5qgT7sfZVOIvSmb
eHIXWpK5ATDl2pVITNpkjVFb0vYtyoLB7ZY03E89+zVbptbP57Bv7lRCFBx9euMtAtLwsJRdd99y
at4qetF9qhNUGRS9aVfNicAtninvi1ZnvqkZdKOZo7cw5bVT5s6uUCsReWRgfPdq145bEcfdPoKN
wIzeUCa/s2gaMphP7rC0jKfJnLXaIS03bCU+f0+Ft+KREOmAoEdi8pXhDb2lQhC8znluuaWsmidc
IDXmHArvjiVPw4sgdBKzrEC9xnqDITxOaE20o7LCqkT9d3CfysAA6G6pUoctorIJZ5Vxbr0Y1IwM
Qpwktlz3xgZTGYfxYiCTz5xJxMUxsLXu6j7YRUk0nlGRyms1DFg4NDSfSa+lk4WPD8eaOk10ZOBp
4fygy+fBCGW/hkoI9g+uPoF1Em1uOVJ9ZpGE3eIY0OBhr06polCIgYZp6LVIsS8C5ee+0s/6lax6
4E5yNmyXuY+pPiTP6emIr2jeijI/DVpqHASLJYJjfzbi9p0tl7askEBEUh6UJMwwpsms9tkwz07F
YP9pqeTaj1Iafsj38Dzp2KMKXpRK0i23Ru1CMEB1Cqobtrh5jZvYqCE+3hi/nGSGxOeVITpkmam9
EespHXWJE8+y9OREXMDyW0mNd30uJ34SmOWF4US2KwuR7xBDxt4OhsadXvejN8aYc1lhhelLS0HF
c5UjVuHvSTy5762jmbXixiQps9ebxVIdunApwtJHR1i06UOD5I4pVaYSLxC3ZTQOV4YWxhle/wrc
QtT3wlTT/QZSQeXGQp7uxbHVPxQmPzhF5FLYatxcD12XjF+TuboqceHdFCgTTpao1rfRx+2m63v9
acLHeFTSidY6THeflPOkdwGmrAupGH7eopod9QYTLC6XjB4zHvl+HkjhYyaE3fcQluGN5wBewXFp
T9NQtB9EHdQ9d4X2k02QTEz27rdaMuvPDH8TMRKIGq5o6ADZdVE1nqxWwCEQovASwkadWaXLlqE4
H3E2asV5oKKCRhlhUQ8CDcoX7BOcbkaB+w8vVuG0ixX6PbszHE1r2wCCkf45aHHxqilhQ8hW17yh
xaoy56ZwmqVuOCfQd5+ApSCcEwaUbEkl59brssgRrOcGFAEUMFlftwqcVa+1WfLNi2aSD7VF401n
CALmRM2kgZA28UeBB2jqgSYZtzR9RV+mxgVu80OLbVx7FrOqCmetIpSdn5Vd/ogCS+enFViPQSkb
2AaSbmbGi7UZ5sGsOy3uPo59ndb/cGydOhvWQn9R07j44mupNcpwBtp4JIJDYEgkjKSwFI/yoq0n
RgKW2Ppx60utTiQlZgdoTnn3pOScrcJeSBpI8RFeP22eDlG5pCwyFeUiVaPQsCjU4XiHfYUhWSMK
lWcVBqOFcMI0rXSRfMbfLZ3klLN1KQrGz6z2+gkDw7THp24eulpI91W05C6nofGa4TJ4r0OTbByW
0rAym4OsJ6pHSLlm3dTBaFBSqbja0pb7slKHSxfn9baX9fpd1nrDJ5oJnIQTGJHqwvKWpdTeeG2F
HihwEtgN5IDyv7A+UYNlnLDmsY9jBui3zDMuiPUd7UmUqF1gg6DYNrBLqCmVHhezaDYTQjRUmL69
p9dJPGLknbCXl0nt0DFtnUa5Kfaygd+YXiA5Y+sP0AbAE1dLluw0Dra21kzcRxgX3wjk43Be2iXE
2DkoD4HVtrT85Ok91BRCAJpFiEWTBn9BhXpSiNb/wL/h/guN6DxTT+GAbuIWNbX8baQCAVgUcSFb
aKv8oEt54pqMwR3iWNkRNSsBcbBeW9ZigXcf8gWoDt1Ik7iYg9NXM2NpMkTpQeatbNRJ7H0rtpQn
jv60eMWhsJ3E6QG9Ybk3i1qFUNO3fjEU9alIcU/o2tiTakxQiNfT0m6waF0MQ+KzbEMGJ8TptHZl
99QENjOBlaR5NTQIEJ6Ka+g1YgJrx2BWXuSsJclVdFpnT+YEcaE2ipe+De7pP2QfVEvziSIhdLK4
lXl649LecrMRnaPor00dvZsjhEVJWD4MI31sxbT0BGWSIr/Te+EGoUU4lWVbPQ+K1H4nQqF+Ren6
puuhJVxVioEvFuPszWTVHJGgAmNtiJNzNS92Xlj7SWojDJ85EZDk1383qeTqsGpR24k1fUtsSjhp
WAJogmEYxIMYr+csl/obKkyA0YAIIJhxShyHBhgumqYf0ndLN7mebZKk708t47HzwOx6cpVRJIwZ
cC5mMFGrLSOlEU3bFOvq2iJ2YlDKzZYVW5f2g6bQg0YkOr/vlDR8jdKy2091N7jcEcVdBpX3yyDG
gX6Jc/VISgapsKkium/iVKEgdshM/n4tsy0IBuOCFihv0pwDJo/S2hMr6TlcLYGBWmQfpjxuCfsE
fAglQU1/moeA5HQkKsdqZj3YigX7/gRo0+hM6zLns0M1dx3tx6MnT0r91Ud5Z7iESEfUAXWk84oh
Q7JdpjZ0BUkKY8xVjUAYOBCtbc6BEJOTMN3FNa5rDA4KP+pAII6SQM60mzSZiIOXpCRoR2siLHMS
xCQmJDxpm7B5MfhcJMZZfeaKQR8pTACVXLfNKgYuRxe3nu8hMEg/VZxmz6MYGE6J68j04jAVOruB
1vStG4i0NsfV+jROmXlV+jaW3FSIe5plU0V+YTSIrUo3oaHOiTzyr0h1KlsY3/IGp0ihWLhuyYfW
MaZnCI67mWoalDTWV/YvdTBcSWRxITSD9KBwoPXbYtAfwwBxUkICOmhSmu+BXkU0S0ZsXCueKeeq
JhtlxaoA+XyJtcEvcK/LtlqW4zO8MYzoGOrnDFO1EW+KOtB4aI1K8pBNRYCnjonb4PV6S34asPZR
DqUMQArxEYok0/GWDoi9vT62X6iTDLISc8HbjJH0B6Oh7tGCqz+A5hAd8qb9ZdAsHvRDEJlb0GzS
UWcChcLdDf3DiMazkYcmOuejlcGz0WM+mtSKHGvOl1slqcNtiuqBn3RZFw7eqsJPhhbMSD1M3a0L
Fz2zUZ4WnGYA4qkKa6YNApvolgK0lD1q7gi6gNllK2hcEDk6ODs/kycwSY6S5GbAtRFKxnIfVW2H
2yBeeeWFIPy0TWldxK4Xf8SAL8xksfvKU+bPgSLMJAF77nTeDpMZsTLPBA6VHTSAEp9mizA8h9ry
Zk5Rdc1x8NpwAoWvkfmu14p9hC6tVBOL/pjdYfHUX5dYIPxDNeAr+fsIUS+NvxIINCeFn9Frzehy
tlngJRvyVmc50jibh7CqmB5Sn3sFBrdGQftc2S9Z1D8lANY3/AyoHYiIAIhkSTFowUTCWwDH1c4p
7GlteLbro7DStkoE/YeHxPzBoY9xTFRl+ZVcW/qZKYXKYoDj4m1RDA63Aagvexli1Vd70BDzmE6P
OkjstSpivIQapVShylQmVeIfAkz+oncP/dEUqJawOFbpG2WQ9rSmbsU8eZO7OP6yAlIrAPnMU6IH
IXMBesLstK9zKtUCA4MFB9w1yJk8tyT1oCZx6CL612NT5EJJtaeabiRmPF1VPLbyMO1piyO2Ogl1
DrYrV1erQVvvwKPzUUjNpL82uCxYA4KMUpExTAgJQww8sk3D+odsOdqF2SouVU7jbiIQeOwlM9px
gpNTRHC5n/nZ1gT/Er4DxhICx5qhkBsVRLBBNhPpDNgENSAHIczY5YHa6PxKlbOXJNLit8YIl3sj
LML7nm5WPGigN+ZaF0iuQYKbexFaXiJTxShaE8SfVI6xG83gkPpoijImiEb/gP3CAIuV5QcqRRgQ
9Y1EF1FKV5JsNh1xfZOwv9Z1MAJkZlCWIQM0yOEUBJVwxbBfbK04tb4SKavOSowBjO0c3VahShNW
IwGACYZ+z+CgPJdYWp8kEyj8WkVnbbVWJyhTDNlTFcvFY4Tf+DJVC09EUveWr2MAY9LeC9K7ibl8
qypW4A+kll9mjWNKJyct2Y9fA3yFRNRUinQZl2Fyr/NUcDVDbe9zmk3PHAnwNIY9HnlZBbww5hoH
oST1IrhFJ6gQ+XumibHXL4yzbLlJVB9BJ98Pel3e2BGTbYjS8KibMSfY1ihJDpEvvqtE4gwOHeQl
JBw88oC9KlhItS7TW0nJV+Qu5GBG17Ta4p39Ahn3bhRY+DJpMB8ykWTR1tQr5qeNIGAHTkppS6RN
F5E5tLh2lM5qn2bDGI/oi4gVQqtmiDEaprSXthhx9jejWmablEN4sokkFtxdxfrKTq9SMJ3nk8hD
XKevzO+kiEBFkyjSO6Ha/mliNOAq9EQcor4oP7E49r6MeR6nep/X7M7xb+MQVQe2F4ZiEqmco8Qw
/c6kVI/YRtNxym3z0cGDzjYowiHVu/jQ03ura0Ic6lIX8O8sCyAwcSsE79qki3w03SJyUKvV0XIT
rODsYhrWXjzO4blUOCsCJJH5irXcsdsNTUvRqKBV6UOpNoHkqIJlfXbBPIisNjrci2aghGuLIwxA
hlKwgK1IRHKZFrno3Jn0VTkLZsV8HhICpF7W1sW0RUcNNiW9c+GBhE2gvVhdxKJcLSbqfyJCC2rX
IQA+FmEpAceQQqHxLSY/FUE/g6fhSVx+glckZv6dNlGU3KF5lJeuySnuUskOkF8WwwIRKEumb3Eq
Gxqcra6tvCxtxoZdBU4TdNmGdx2VkvE5iWtLdTQxane72MwVpy6xlqd0j2RkQUfjThB6EXwLu1qv
M6SyxjpiqNjkzbCRNrQJJyhrIEQdzN7qlo8X6VJESCustgp3E5BKfFJ6Lx8X+nU/x25uVbcYB3kH
RK7ZN/Wc3zgzMUPXcXc5bNPL58Iwk+WAulHdNVWWfC0kYDbkZJuruRC+sMNlyx6hmey54XRoqwE0
xxFcic9MgseZiZoH6GGe+rNSqdmLKi5Jt21NZcxd4GjoPqQlYQ23Zl5hhUVHW3whx01kE/vjBJnq
A0N0AGk2YiYzNVwvyXFU9HawA0y3B2qzkjvO9TWcrobu4wbglq8GMiEuRVXeGVQobk9XmafUvIWQ
kMLBEIm44svBA9joDMLrSRj2apVaP0UPlrwLp/jUVSvgzDBlGtWZ8j2HjCdYEVIz++nFPH8Fkm2A
f0t6fjdTJ8Vbm7lrlpVaPomlyfk5KwkV4BOhaExJMx6UjCrkA6ZH5Q6p2Lhf9a/ryLiTZCr1x2TM
5+nZzGP1POnmwo0XFjfGb8l+LCt5E0Ryv4+zSN5qplChv0nT48w4llzA3Ozl1EC1NQrRV3WmHlOY
sutSzJRzTShnFyssZtdqF2Wy2dwYpldrs3UPHCpFw60ZyBR051kVu3vsyxXHfAWaAn1ZlpAqZLiL
8YnjrtlhC6yTnd61siPUWvdo6sADQJfW3Y4ZkUR7RTvqDrG7FWosW+Oe9B+MtkzMeh+la/RwMM5M
SRX9MVio23NTscvPGVGWxz5XGffwhhAShCkZ8EFnAFRiKZDdjkgLHthRPckVZLYC+zaXhIncFXWT
MrvGBBsJrz1Ap2BkuyiFrbmX6ijkBqPBCORPPhXVpaf8Y61xB3yJXJ4NgverdeRfctH8Dyov/n8q
s/hn3pn/aPqP9z+YZ/7LOiPo1i+mrqmapssG8WNVxCHzm3dGMPDOwEimjwJzDULl+ke/m2ck+Rdd
Xo02ugnZeO2++Kt5Rv6Fsw+FP6ZCwNfQFOtfMc/8qdGHt6VLprQ2Lsg6343VEAby30CUBZN1ygDo
wMon5TcNxviavQtJJSpo8bk05jvqivOH3hTCvTTji9houYEBUljSh7jFXirGeUZ9ARonuhwT7qmW
LlWMO9xlwEi4rQzis07FwZ08msX9YLZmiSe/CX4DT/9Ll9z/0Lg1fDdd33z/Bd9W+xe/L77eO7xS
f/Rs/b9p4dK4Dv6xhev0/vle/uX+PyDM/+YI2339+78Rrv6vi1HCeKXDOhctXZEU1ViJ2b/7uPgT
ip0MHSOXCOte4e/81ceFv0pcr0+F2kRZlf/PpYjFSxLxXYkSnVBYwyz5X7kUpRUN/mcXl7EiN/54
CYYptei1VQ8HY1C9wDqnpfKIWjmG6/z7GrBOjcFzj9Hg0BXH1FJe/+Yzuv72An/bcvIrx/7vve6f
UOW4P9sOTWzAt+QvsLale3Esz0X4KHGGBj3oXLSueQ+yytVDnR0uDezlHhRxr97V3TbjC6BJOfry
vR6m+qzwrJn8tH4ZwXmPqrlFLd6YKVXdDrvxw8qynaePf/7eZfOPjPLfrG/rh8ZP5W/vW8PqhzwJ
o+GQxrtJ/E60jyx+41ihMm5IGKKDLKw+C+nHmM7Dp4QoGbrLeBWT2bamszVfR6txjOwsvMYf/God
qJULhvSjJB9PnbCv83vmd6k12E3uy2AuVpucU7QQDfflW/2TIj0mhKl3zP+2xal4a5kL2aoP5shv
NqAlPc3l4en13uQuLmSDIwNGO/QAmbqxIziJm3rFRbA/DDu3Wy9I7eiYHOUZe75XBs8a0oohs/l+
kMfzFG2TehdIr3p1zrJHxtb4xg3lMa0XEC7emD3Tgw4bFe5KQZaSSHEPLuOCS8wMObK4c7Z/Y6pe
7tEqtBh7kl3fYf3BgK8zcy35z9daIBfBuUOmAm+KKalWbul8Ab5SBo6hb7PmgRccCrtrCLe1ugP6
K8H9T6QNa3X3VBf7dN4q2laqtnq0ldTtNFzr/mKyZtYbcdgpw5dezq4s2D1jFliyK06W+Oh8F40B
mW6nZCa5JSRbfURu/wjbREuZWpwAusPksXPVyyxXuyPLCBWv8nCPd0+Celp3ft3sqs3FWt0NvrQv
IxwMZM0YdMavo67b8mgP7+qn+NkrNojNAq+8DuimTdhlwUFF2sepfjcZgLJBlIEZ/ER9Nz/ov34t
Ni0fbKvvBM4H9/HLJHd+bUnPo46xLjy3wWZuHxA8HeQtOJ21G0BWSvmxC6eY1b88EPUixPlOZTVp
6maTaS6fU+RNBmAOKLG0ibsROq5xAPSlPC38z/LYteecGXfx/NSzWVbSs67vO+uJ81rtyz6znZ3i
Zfvs0drKe823fM0XPc5d0OTUTfpRxP9NS8RqYf27yxJL4t/eYRMj/Kgzrf4g3GfXYF/vpW10Uc7a
SdkX5+lc7IuTdM3/m04/aS2d+HuL0Z9KUzh50taS8mrFsX+qz811ui/fgF9sNC85N+f8db4vvOZk
nsv/y1c01v6Tv3nyQzEHEEJk+yBdxH2w15+WXb2JLulJP5oXbZ+dxaO+lZ/Ns/Lwzxct1KX1e/+d
f6Xxp8qNAay0NEn44ZQLFhZoDOSyOVpIz9Y53k87fZ89TMjjg50/zXtpV291b/HTLbfAvvH7Pb/n
c0LftfviaH3CmTw21+5S+biZrjFkjwwe35aBHjE9xngCyCCQkW4NsGv0ZXKDMvIrSoUTiwTZnRXt
knsML5DtysyWTxaujQ/OIOMtnlzmuNAP69lFGE88yWNbZKAuOsdz6d9gw0xEpWY6DBztpTrKG/IU
9XTsBoRpZkl+1W00mNlYmc7WeAjaI+Z4Jqdol/PPXOCFs9snSAXzz5Q7S88c39Z/dGBtkc1A7Sae
GAtgADDf67v6bB0e2g2ZOmY5hMoRNNITh0YwQviKXmiln6+gYZF3BTvWyPrtwx0vcMG0wznGQxkz
3UrbgE4GD8agjs2agTEq9E15U+f7vv62WH3L6sd6SdtPyuc75UkufkJx1xhbM9lOn/JpPAivWAI1
KDgABjc5BJpw20PS/xY/gF7v4p8WhHrmNp/hx/IKznlImA3a+cd0FW/4UVm0DlP6NvROmLsN0wsd
6CInUVBRdpBtRVj9AdxBjwui/TGgGX7GZ0Lg23BbP+E9sdT1OaI4/JCsbXuYD8Asxmf9TrwTb9ku
elBeei+1SfFwS2ancts7zBOfOvcLScnVfZASF+vKpy+NLI++hW2zdgauFdmtWHuZE+8UN/PTTbHV
To232Kqz+PJtdcI5pkcNhJeeSRuITnUESeMzr/6JrofQRVhwYpcflM1Uwk4cY5e91B4IiCfG5aub
x0WgVb3xxENvZ3iBjwVgzz+x2mGnJorKxe/y5Aar+DxfpHP41qabzrqFADznJ6yvdvhQRICks9IW
0cGLD/HbOtR31WvzykVQ81/qqcmmWdym3ZL9Vj0uT81rcltzwh/Rp9MmfswOOpQoc9gR7OkeqBdx
ogsJdLt8hKvFX+Ub6IWDLijdifO9iR5zE6/myKP0TjN95U7cCbfmPTlrt/pFus0X4pkeK7SnHGWv
dpjQu52duIv9oDtAze6EF8PXjuuHKTiRE+zfup3FVzNocQq38CP/P6k7k97GmXA7/6EwIFnFIrnV
PNqSJY8bwm53c56L46/Po5uLBHcTIIsssmx8+Lotmax6h3Oek55JLll8QiPbdHe10dtoPe3qzee4
/DOu0QWf0t+ETdun/o4v2VNw6z76ZjnykRBCXdID1uvH3wa64TAfuLNWmDUJoP9GOaNjtP34X1Zs
TVrUgz8gN0kRX9PQSHUk2IfBC1JUweuJPITyAqfQC8/dyB2MPVFSzS38hb8pNv2Rt03+srMvP8wH
APPoofCgUlxasBWZzKhNe6vOCpPmtMXbnq+MbXniTZy3OXiAdRWBDz0RF/EUXmPjrfwCbnzqwRzA
yM1Xw7+BbBZ/P/Hg26DwtwQxm0R6iM3ob7AGOe0y/cLgvUOrt0moltTeerfexU6u9V46C2+btXtE
40/zvnuqnzDDvRnH+TJc+z+2s8C72UbIEFe8ke3EhnZjsxvHlfyHYQYDLbXA2Y8DvYi2NfjsbB+b
SxYTMasx1C3psWNB2q3a8eqIXdMeZ32xSaVgx4T+Dv2Wm63sGcTmE0OkeTta62E8VO/FLT2GR31q
UwQBb7b1Wbk/fvqljHf3I5zTz9Z0d2zKgxgkLJD+9h5O/wCtFsk6ec2uCMPuLWtNaARrTTyEh2//
cVIOu+Q80lD++NGCMdB6YjwG8jJbRL/GR38HivneZ1W+LOv6q7Tbk8tsvLJx19oP4CG/eEarf/O/
3iet58W8TM85dpCOeo/R2h/9HX7ql/4aftRIHga9NVXPbrSGLAeoh5rQXnd1vcv0Moi/wmzrIHll
bgUgWUdLnNWy2UcpHJtVTAnVvOD9XOqb91f/Yvimao6bZdqfuif9LD/VjSKnmz6kofbkSeC+tfcW
csSH4m8Ebvcdx899vw37vW+Tk7KRL+Uv3L2+2Cn2jDfvzex/0vZ3svbGR/6mP+QVBaTRI4NnwURx
i6nV/4GHINwFNpThkbCRL6toWfVvc7cJik1MZG3Nd0j1iRPZ7cdTRSkcqvDst79IvJwUUsqqGrBw
L2uxj16rjEwIdGz6HSH0mUXPPDF3XBocss6yJgbPf8mtTREchb7U1qbCumls6YyaI9Uz23V1QtD5
XN+CDdK76I3sh65BALrMu2XxkHut+hwFJqUeuy3EOMykVyGw1f7IsAyu7SDXY/865zxhLGY+ud34
aMFJrvxr8Cf8xchAGFFEDNJlyj8ZKi+ibpNNS2Pa93IDOwqeFFXmEG5NZnfWQnBAiEX+l3Vo1G4d
62X2r44+ovHnnON3mvwDIJde7JNGUr+wq13UfAtxzIJTLn98uSCPWDnIjw/0dlbzikabiTIczWGX
6mU2LnJcuCzAy5VjIW07jtmPhQFf2VzPgNQLtYzSt5yVjRqJOrlzbboUMHpjPE9vnI1XVzPvXTvG
UXRPTveUXtGkvqTfznP1IcqvDObionyPb+WzYFIYLiz9xk663Ler8cX6unAmrfWyeo1XZb2u8Pw5
gNMjTMJwdNB0cjuFS9zHGP+AC3mDXpYCeNRAlMY7jsVjaFkAnfqluZ+49baI4i+sRLJpN/2E5dW+
Ofj6Qe9AJYH3eO9uxIQocoXerbN5ry82l9m8RGlC1zFCe54W43X4IyaOiQUPXR2v+2yPBoao6A0P
ZPqnXDunpFvKd/fubdpLhhpsi9c9oE3Qi/Smv7wAD+HGsLd+dXTlvamOsVwSueLm626Vtrtkl6/q
H8mc+RXvk3fsbsU1+2sAhDzzhCMReAQPkB7yE/9LTpBw2NGRyvAanfB2PMHFMJCIO0sr3GE5mX/r
d5+aDJFR9ShsbJvoBtClhOQscAg3G/OFX7MH2Mdc/rd48oB1BWl/jINkWAB/XJid2CkvuRofcLVf
sWtwA6SwnFd+BwDwKWnPKH0XwaGhXWrbN3tcEYpSbQajxxhbrB8kFPOhmzUW0vi06u8uy9ZDl5+R
9a5pp33rA3jheiz//Uf5/f9gUPb0jfP8X/n/xWCModH/YTBWkgOUxd//dS7G//Kf/kbL/+/sCqHI
2P9r+vU/52JEELtSMKcUtmU/JrSMWf5zLuYw/JK+g8dIuYxpXQan/2lvlNZ/dzyyLz0maj7edOn+
34zFbMt6zGD/d7eEBk8w7hVSOcrhp8C79187tUAbCNhMNz9HMoKp4UrNQ4nfDRZibaYYg1pSd2Kx
UlWdD6wxbZ9nbYY3W3Iae7ZRvSZwBc2/KrI87xkCAcEQnZqGH7vGOPSd+kFp7pBhSfWdVu1gLUrC
3SBbYOueD1AUqu4CpyktMLbLZtXaDTtyQ2fB1qwTcyDsPtLQH6uqsawLojp8USjrVIs234jvWeuI
ZeKA9723ra6Gi9J2kZ8MX2Yvve6VSXDWDB8iLNL2Ct5RvkFWSgzU6U5SvpM0LnJonmPX7ki2cCRR
WkZOyYeSwBW4UIY2j89W2LBdVOl/IEZ9oGt1Nir8Qc3YJeGN9E4XPcqga+9XVYZ3shMLxCeoO0Yi
bOF7jvpoIBCutzJsA0Whi3OLmpKepXdYwLKfNqd0Nw/MT485vop5jYo51x/5kNruE2lKcbS3G6ds
UVhXdvvLjJIFIygJPJxGN2Rf4Vw9jPixMTxb2BlYZZeRG7+CNkcgYzpgF20P/7cCG7jtcL1trVw/
XGKJLe+Dqd164+UhhhMG7HgoQ8fDneVU2AejMS3sZRIMBshah33z3xhlOHVSIYtxVZD8pHGktkD+
yLWwyYRRsed4PBRN7W8eCSNPoe4A6OfMjMVJ9UMCN2CMrNhcV4CVHmM1QOQczzHBTwFYjAZYSFmA
XIS7wk96zYWqgoPELg/mtraNnTsm9ExDSc3Fk0fznoXYFG13TGW9BgVhdLc89zANdJ4bU5PDWS+b
i+NVIeIrJ5ePh0X3mMNXYGTQ3Cz8MJ8psVqvHfRT5uVW+l4LWTj4SgNw3p5UtrfzIhX5iIZk53m/
kOdSuR+gpE8OnU9aTYt+IMt0YyVW0G2UkTvuqvcnPXC+e/o0Wyz0Py2eBPE+VCalQ180ecesaXys
/RdwzpxiXfSpLV7RypkUua3O1coPXIpZpy+CfI+KcIguYDoEiYFE5xmQ9vvcwWRThNb4JUWEFn6u
iO27oSXgcp4KD2mPr8IgxHQhCXYYTKxeOz+IESkUI3Pc9ejYMVW3WRBSEHQti/yedSDaIIE2wvpo
vK5A+oLoh37W4pNPqzFrK59fuZ3J5Gy6DbI6zHehN+UrctRBZipQnPh4dZUQ+bWSjhwbsqcLwP5E
T6F1x+bFrp6jgB186/jvfm/6mKvgxcTTXzcaS+dHu3JoOCNKJzWtRYL6L4SlUPeOJjG7rJy3ypsF
6UDG5HspzTQyevccsZU2PCjd0Io3FQtOrQ9x9wA9HzrDVTmKgmzMnZuaY2/cjtPQiK9KTHQzwm81
UUNmK9Q9AJ5GK2Jp2Ng69/vstceLBr22wI28zjB6AHKbdfASmBCRF9JmzbwjgxEJbSBkXh596Nr0
iJMT00oKw/UvYQkTajkk5DDCiPXWKB2k8bAUGzmq3MSAcguWomYOLOU9NwqPt6eIE4rq2HTY87tt
LD6UV04cjA7Qo2034Uf8ILzDYKfbAzRCw19NH4oMl3hbj7FZ3+tymihR0e3iUOlK+ZEjAVrVozXu
ZRr5zTFIiWNqxxY4MFLL+YTKDx1kUtP7FPj0nK0qQZ+nC2mZRk2hEPcvELzKjzoM5ydRomsE6O4f
nQxxduuXDeg6hBrPEj0B/T+jBQI8YoI1O4vCOqoqok8AwX2Gs6E/05YWAHwPDsYya1yxGwY4ICbY
Vtph/l/8gB4xXKh3DmqwmCtUMK88qwqeIbZ6NJ15H755kxtSrmUsHsgsqOE4zel1YJn4l5ij+SOw
QO/jVJFTtUH/PTp7wksJOQt4iMVzW9sV5uAI+u9imgbTo29onLNMovInRXX6kY7IOpl01eEZNGc6
3Wzyjs6KXffC1PVU7acCeQr6b2lO56Dt4Ecvcap6rOYxgTKCrgJDncn/RJ+idNzdSsu3MYQMrclf
5YiXSdTRJrARIndAuJhLQIiCi4L5BCwPdNKLOWf3NO34SibDvSM+s7wFaBeTxy8K0ZUl4Nuw5jdG
S1w4Bi+UvXGi36d6SN9CBw7Ims9gLgMf5voyDGV1ritr+swLksoGN62f8Q5xLoSDg5jSil4AVxoH
kirCExoYzh8YRsdaFk1wk7I3jhOxXJBtsAGcQ2jTw7JGxbwfAstut62R0Owh6oO0PgnjE2kY07FO
+rh4OkUSofbOwxBNhyZFP4rFAKE65JoPT7sBYJ6pbo64zWc+Qdu+9hNyMdVMxtkDorO0B8c+Kokf
Cxk5D5mdguyYPLS+ANVLhE3gyOOuMXmWESAMhJj8KqPaxQnSYmIy02vjtsktHRLMMlXCdENgGsJE
zgQIKbj3gTgt+7RR7q2BUPDswH45BFMVfppzS5fRzcOTPWbTMRjACuSYv/cy4wLBZh4fPOyXNK3W
Y+1GtiLelawrV6h+mW3FvfuiiCwCJ6RQF+FwVIu26dgBuR3nRgp34VsmnsQiCa15YeaNgWKr6nhC
M9O/oQhPns2xShYQJL3jkMzYH4qJwSgGttfY6An5zAMGj27iP6kh47HsbOsbDSaHAUqeG3FHJpFq
fep/2Ji06FhC68m1k3Rfp1RPUs/EyZbCfwLH4H2HavqbZrCcq0C7qHGl3JJh0OERtFlJsBy84lTE
/RPTZ4MhY4zV24Z47lG5PmUxQIeqyC51LLHvU2rS+YGwDyimFpXVF4eucP1dTybFkcOYJK5wirZ9
Kc3NNIWQwiClHxOLUBH0I7V39MuI4HO3d++tFZJ+YbbqhOHTvRqYud/tNCgOwDPwkwWMwbGpXGQB
irci4XajsLu+h7MG1mzimiYKixWAaVv3spyfphELH+BmwcYN7vVZ+ZSkGrFBYlUQp2v56ej+TwSY
eRsqEWzcLEl2rcWMon5AnVIz/KN78Axeg18j5lrdJXmScd5O9rrFlgozsD5kOjZPlWaT4Iv8MgFM
27cunRZqhSdXENFQG2ykZi+otq07lCfZFQ9bRPSY5dZ1GF94JgTLwhiUx9YNLCUuZZI2T7ILwr/S
9ZMvAcrixc1R7LelxlemoumUBGNFW85tMXLYedgz8zIidXK2mjckE6wHHenz5ZsXbHIhn3hsb579
4HJy0qzg5m+QQEWYFemo05yJUz4PLgRfP/8SsxgUImwUcABWZXIJCZEjUEODKqioCU8iUM6xnLtp
w2UdsrIEmY45Ep+UEUW9x5So8Y8ii+Z9QWAFLb56pe5NLroFspT2XRbtxBg8loC1nGAgE8ls6748
Q5MiuRqzV4pgC7HBIqh7AStzDBBVEVQJa6zAHBb9MwyltzPYopA/Ts5NJy3gB6c3jO8OXcExyNru
qRGgySB7Vd2G+5XRLLDVP9HE4lx6Zg4QrKlfeay9ZTNCEEBCx2B3svxVrqOAdqhlDTy69lOrUL7O
IwN1PYbluXSo3RzKoS1ugvCvHdEDoMhNkFrbbAsFXcs2qijL6IeoCklFWUCv5r9GHSL/KPaObZXG
7z2EXipsNLalEsV55J3DUsZcrJDtHj9zsPFBzSFDFYxlTFyAq1az0q0zGouFYSvnK+zrYEOiaHfE
eGVuxr63P7EJ9HuzLbg7VJGvQiKW/sEOfwLfN6HwnZpzXkArjFzsuLbs8o1Xt+PRmutnLS3rpXI6
8kez1N3n/ux9qKh9LSKwGmgh/ZnoXgbQs2cGq9ooTiWl1z4URbYxTb/YAtkHlWME8gbmP9r6rJBv
lqw/ujR3FthlglUHCgTZYceBMxYJ72NTrNpoFAt6reYlDJNs55BoihqAyKUxS9qnuiajEN17MK0a
gONLgDHEpkGxWtuh/+AmsJvSQT5+dIP+qv0oOzpprOCG5YqXvPjUGAKoCmdz6xPxlS08bInDQ4lr
rrSYq02ieu8Escc6RnH8onvrwf0oAwbjKQ+xndi31PeqexGj/gwR+35w/H4VGJxgE4D5kYraxrAI
wKnxLCrtiQ2ui28esGlnUh2u1STLl6msXEI0+a4bwdB0VEF6sXwYQF1f5GcwAXJFMQAAdqxu0nUY
ngs5HRxNeJDZPPpfZPD/MsEicLbGCMIJA0ZzYvyU98DgkWtHL+7I4Jp6GEggB9girJ3kWGSZsdOJ
mHfTzFC9nSqY48JGRQySLXgaBoTgS9xkwcaDlnuw4KWxeCK1lykdo4lF5za4AnX4DQWjOnvVkO6L
Vg1rAZLnRpePrp8y4/FYDzmtEculMZquIqnCa1h6xg1VptzOaIiP2sRfCNSy6IjTQCqA8vm1NSL/
2++G6hpDLQKmNNAi+3MO1mciQl5jYd0kGerP1tQRYIggZVmTdTf4f39a6Yfk2VRpzyihxuBaxoDq
HLB3fFmA2p8hvDHt9MPxBS46nDZPJHsiVIpXmt3+c/Im8xIAgDumshJrJuz5cxup5DCVFCHZI5CT
0yHftgVaVncoSoav47ukL3j3yzj68mxk52yb3TWvJqtbrph1qNrsAOlRXsuyu5eWvlpNiiS5T8aj
b471Nwrb+cA10+0ss5KfcccS7cFKfg77cnyreFneK1IyaDkaqroo6oitaIy3mpyxdey02TlPOHYb
+uhvFVEQeBO8gQz+Re/KflvC4DgC42A2a9JoF16UHoTr4neDMpWPKOxHXxPTmNsExQUoP1pRqg86
lBGPrkVyDHEszVZzDh8q05vOOmrgf7AzmR2bszOECoRItlyi3T4iEJYnTcjsHj890w6ADisiZ7pV
FYpg5RfWE8icYB2582slinqtQd1wSjFOiBv9zIE9/J0bYsKRblTFNg4hFQgMW8tKkh8npWPtiUW5
yKyztq4t+7cYEOjaqh6XivJHkJ0kWcZeV28DLED30ldX8uCwvYCE2BPhRN5gQ4qS8MgPjiuIHFUa
YFm3CHcoB/p6wzS7S+O6YPmSxGG5P0x+voysRiEsDuuGJKQsI01IPLml83hlUbIry/yuzSDchVhM
FgG/iYWd9GqXNHGzm11Ix1mNLguTR7HnPu+OGCmm6+y78TVAH3yE/EHvaYmGQiNyDnz44pC3lUf0
RFVTeNp3p2rF2jdRH1upu2hLs7sTNpWxSIiNO2jV/MU0cU0CvA4YvNfya0ineVlUxNjHRWAcDWm3
OHtNFe9qLwyfW6gHW/yav9gToyO81gnCOVl9oPfEXxIIxSqwyhRXMQPCQ5Y3A7pjijbASlG4Zmjp
k+1KWytnUldTt5MftjdX39lcswvzmDSumNu05MKq+tI0FVtc2iBApW762L7FMty5YYqZiMHnj0lc
CdsMw1nDMVSUN3gXid0F3lxPDSpPiuilhhi5ItjFX9K6FofMbLv3PGkepNxBXVqwGdvMwqVruk7w
xpVMurlQ6XciAiReM+rwEv0htXyZHE08ULvexAZnxKipa08UrLk7BBBUwDSMTpGdotjsj3JQ5pZp
loVOYjYOg5Wc2eP26wLHF6onnGewyQuiQEPC3MG0m3j6A77fdh7x8HbhJ7OUcNPOWO0yi4kdOgM/
v8RjbLHNizrkNW0zrZRwvpuoIqF3IHmtHit66HIW3tryeW/jpC4+SNedzmbVpTsbk/WSFAx9ccYi
Pk9TwZs6Fvg+iqnYyCpCwR84/RcoB5weFnhxyN7e9DwSTvBOQOSwIb2+vEsSxOwFmJ7mnKHnWwZk
1z3Xk5i2XCBIplD4/SowjMFCgwBZ4b1MP8lVGl/axPsNXHs+5eM87O2IscyiwrW3dfPQ28Rkra5t
crMWj/b+rBr2vKA++o1RIDtXoeE1zHOGusCeUHjrRBjGlZkpczBbDVcnmeJbBAse7XnpbE0t5ycd
FSoGyGaSNqaAceEShfLYzPpogOh5ibp5PPkppqUMisZiwDKMj67HgW2QgLTRBbchUDrs0vTtm7Hq
wdSr8qF6S/DlPmhObeI2CHTmlCCLWnDz2YJdikKdTn8Ko5bpfLdNPT28WijwwQoIYeAo8wBXNF0U
XHEgT2tDRzNCFv8x5kwJ+eFOEgYEU4Pz7zHbZTbBQEftsaDKaAVYocJeWHbNUpiCIDbHcta4VLob
Y/ix3rXeiAiI15cghcTMtnZIWzvbud6HpOzSHEXNGr8hBo3J7dsflUMdowztrG+j1dFdTSlxsdw0
w+sjU4NRVOlt1TQC0bWQA5rOA1Enm5EqulYMf4LRQeJPTG2COGX6HsLMfuoG6k17klSUhjfevM7M
1jmOtL8lEK1fM7YkP4ZrfaGTNR5vTX+V+KZOPS+xReOOB8ZTkfMWlnTqwAvFs1m7PRv1MdwrZTAe
7yQDY8skoYkQVbFNugg7NBweslLbK3AxvCM8nfSpDsF4CmC5CuyvXEEGqWKKDkLJi/e2H2Grth1E
4Jq4QV3PJ+yb9CeEmzJmJLqCrMgdpe1fL+5ORtJWS6ZGf7wGZB+/cJwsbmNdZuwwCAKtGlfJMG+i
JDWRO80p0BCoQUThNRvF8whPokcsNRFkC9yW0YL3JkcO9JHLlZqlwiNSHqr4cVFkxtWuWENSvN57
hfYE7W0YGp+Yp6icADp+5kn9G4KXYljhWVQgCah4aefPE8lpD/3ueKOMqBeSYSa7eqFvRgtuYOGX
XrYcghRVFAatDXgIWl6V0lepvPqnMyt7n5N4ZzscmkowFo86hjo9LDASyuOYtr8QDVt/x/qeao4L
GnNny7F9GyXzCIEpeMUw7TzrmjrQbOHuAqO5xj3IwBTDI0+y+dEU4fhWR0KvGpNIQQbm0VI1TDoa
Y44vzRBVp9BxgjO6f7WuLfnCDP21Zte7qQzj1Zkc5ynwahb75AfyPsVAgEfvQoDBEZ/d+MTYxuNJ
oxcl8u2cgtz4oyUHYudW49pNmChgb6QNwnO0r0I6UnsiRkmOQ7/WpKi8eEnqfVkWAOrB9qnccPzv
sd63X6K30UYHtk2rTcDaHq/6TaSNOs5TCnqhqYeNpNnbBXNpMEKZ7A0rE/+iMEYflZsHeBlT97lw
/EcYQ9++mE6H8q1KhpdS8lIOs2ctIhnqtyBB/EErhJ08fRyyMoWHhJmB6ZqT4+iBRA40ODZ4iWvb
bnfmBEEXTPuwTaoW1kCHg5m4D/nlWQxYywkJxABDb1FbhfHTMhK4KtcgmBh2Nv8MY7TSrNpLCH9l
20ITPcOnH+6h5YMGw4GGUlbETNEmJTbGXP/HeU5SNqTOy+BF3Ro7WbODJe3cWUSV24qB3UELN95p
XxFQ2zoORgyGwUGZngYFCGr0mEjLkvhRy8yDU5MN86HrKSYLPtbf2XPR4wELAHzstgs2TRhxrdBf
jwQXvoxlxLmWdGpjxEPwivKbSW0CvXOeItQu1twMdxdxKCIpOLzHNhOaXqLnTegnC2XVf7AhA+mc
wYhOJhfdgGSIMLAJ5bRlLqmQFaq3pFLUdkazsFnWnFmCMXQh0OwpSx07XFcxEuqwbD9dLcorFwlZ
oKNH6pPHrbKWI1MkkJiMudvOvZjC43DAhlAQIOsnkLCrM1kQzOLM7kna6S2AF3Zx2sA6MpAIyBKD
1gJnrYyfmOsS9Vp38V1XE75zEP4cYgbpCsKrwVl0TNexSMb3uNe3Lsjy5zL29RMfhPqotQJq7Wzs
AXU4TDcBeZTc+lO57UkyX/g6K899hbMbvREdPHuqs9fnxcXXnvy2I4OJJyOP8SUhUx52sQcoB3fh
jvBk98TWBXes14Grxob/Y0zdd5HW6SOuO2reGEwlIaxvFT1rhTLLecAHq4qrEGOaw06uhHeRzvCX
6Zv81WzCqGxsMNYZw19yuIfkimUZyUZIJbTzavsK+GT4U+ekRk29bzA9az58m2ZkYTo12Z5d+0Oc
87CnvZsYRlIkuX5GuiN738opz7ZDtQ8VE8UVDHByicU8jWsbDyaiM/4hhjdNA1kbu/YwI8UuHixn
Lr+gqq4slfOXpA6p//1UijuNvZKnIi/V+5S4QRMv67AvymXLtWmhLRqdeGnDSdR/ct0xUTHsgR2M
5yQuHBbX185HUXfgeXEsynoHW6+iwZINCWpOF9t/YB74LGm1DdBB9hZ1YRTYLxAV7WbV5e4QbsbS
Ihx8dHqUt37saHPBKgNivp1hMg8HW7y0us7KTUv8wmvZcMMzqSzr1ThOxYVNXLEpRxUeDNZg4T6u
i1gjt2nVtCIvyPvqJH5NhIUDfy46QKTcPUSp8Yt+73SIvHQ2vAPTse7Kkcl8wfJQ5Bm5XaPYqbOb
MbXRH9fxr301uz+4rcq1HQ1EmxTeBQM2c0jSD7JVy67jJc6VGHgJgulklTNkm8Jqxd2wbQJyZhJI
91XWyO7kZEH5tyzkcDV7h7e+p2Mb9kbgOtcmDeVHHA3C3HdJlVwTGlg0Q8SgIHHMPCL6Zr/sn+TQ
RzO+yKj276n0cHrZkPKcbyENBFADuWLtWvqwGYijYq3A+Uv7mo2CLxGmKpMdpWVaPbWRNphIYUO8
wYaHgpW40uxfI79tjH2mZRj90YbsaNIMnh5yeCZalLb8Z/ehTHZK8r3Owu6f+ymMt8QaMbyx+rb4
nLi8NipNEZPl2kGpV4JcRBjQxaRIxHHP5NTo77EynA1fmH3UhtmgD4OXozL7Vw4c6I8j0WkIe6Hv
q3cehs4nh1ZhP+qh+6HkJXtMNI8tc5utwB1rUJgRciknbYAWMS0u5wFUbC1J747J32hsmS/NXkz/
fC6CW277pDwhK1CvQOnkFacnfgzgR/d5GLx3k+S+tW/EUOiGlE0u0X7RCZoSuBH21X9KpwKAQ3YE
J1cnhu1Us6pl9e4Q+gEL66QwBzH1qpn8gltgBOT2g/jt2zrf9TXLqXRo32XfcZiK+uCUNVSGNm/r
ux7J1QajQBRrlJmrtn2UV3AsP8ty/A6rtjzGyiLfPHE0SkcPPkoAKm8Rh1S7nNAEckUUm3aiGQk3
gzqYQe9t64JXduipenOeoiXhCuWVGGp7FxmqPMPg5BE2CFMCC6KLlbKQLdhUBueYt3Kfu9Z7Nkb2
F6wA6yeBXrjB7B3dx35ST36Dfq3y2aXUBUlUPXHjO3dO0rub9vOe3cyNsttGDE+o6BZNAr9iQmvO
mOPZYnU9KA8RC2/H0+/eOtLvXhXC1KtXduodPz7XbAzEe9UZFU7+sEfDEBPYsuSIMp9QzQhsUGX/
7lVteg/JsTmb9tivkD2UZ6HEKyeSfX8QXA8dOR3oyTQ9q034FTtD8QjxTB6JvLaGCfAYT8/KKfFW
dQdzcN2bkREuPvUAeWvzd5zCAf5czNDBYtp6KMwZIKhwfNaLsbV2SsB7wFxJkU3DAlUIg7iardvC
tEyiaIFPp57r7VpTRfsUegMdt6jVZubwWo4cum/pEMwb7QI3CDEQPw7HcOH1yn4hn61cEutX3idX
uFCRemwJlDaPly7NnuoSMYBSUQUgS/B6hZDBOS0F8Yh4/c+NVdtrBks/DRHflKFAG5aZ14zkvPcs
dye8AWXutDteL3vHqtoBi0URn/Egkpg4ey+TF/hr4DDQRRXWK9F1b1GWxf90OVoeolRS1fx+tB9W
9PJnJMb+NnAEIOfzrXtf6P4fOoXxX+2X7i43oI2w4nuRoqvhxgTjybB5zQizeglt65K4nfMa+8Ga
WwHTqi2yfRr4yB3RNnp2jeKQnwFcDxDPZ1ZR9cpw0J8IQ6SLh6X6JUkm3DnZ+GdKo+/eFQzdQBmC
tM3SuyIRFMtZW1+YW/bDpmooLoLWOoUeqIC1JObo6I8jKuJalmLzmMIuDJcVa8z9uWvsArJW77Zs
g0d2AeMIjtKU8LtSUUbHNEw+vCiKrCUSEf2WlhmTZ5k6dx4N5Ii1TGEhK7UjRBifVl/zI/Wze+rQ
jzH0c+yNV8wI4HM0naY5g3PtcwE1u/YBPALg9c++9MWlzpMt+OhmNQlz+OapN1YzFdotKft0rX0U
JxExaATKEggBUA3gTKfl98jOYKfEAw/VQ0MGFlBUt9BIoxurouHuMKPfx22A4F73VAh1iuPFgduG
OS0u7PeSVQI5Hf6H2Qbq4Aa+PDZlL/HTh9Ffph/MYyPyWKwll1DBcqUcnOi3lDnWiCDO5+LkgYHd
6rTZlxbvLEQHmT6PRji3J1Q4akNWwpRu2hj+ANERCZZ9bGo8Zayr2rm+8bQEn1pD3l9EOhLPTac0
4zxps7g3RARlkOXxzp9td289YMKpIdXOUHOyrESiT0rFXfyWwz47mHOIv8ZrnG1Kwtu69W38Ylo3
Z0BBTrBtWLdMQKjMwjoQUBdJgtOqISSbPpVYLFmYJiRs27C2DnONcmPDhgQZuHLnE/GHKJ0BUzaA
S2Yl4s/EZJqNW9AY42GrSfHT/3Kvw/IXWKibFsOU1cmVLGxb4xOsnbtbospbkYzQQefqaWrMNwlv
wLtaLgEtJwN2CJ06y90+Xvs55PyZsRVhHYcyHB3jPggA3ucuRXV0lLkA1wqrAb9C8z/YO68dyZFs
y/7LfWeDyigGmBd3ujM8tEj9QkQqaq359Xcxqm5VOENw0oF5GGDQjeyuRifNaTR5zj5rx0HafG9G
VZdu0JIl/h2p3B4kR6nrzY9Rt7sYGVgoSemXSSo9qioUC9Ioym7i8jLIKuztzODRLmQl/h3AkoO6
iSGhw3yazgQn2PNWlFO6GQvCGnpXpo6BWfB1pg7TVrZQXocElx+Ix4CaV5AWXuCXN17LzPmzwKqr
4DB6eJE4jYJ6ZrALf6eUKc7WLar3LpRtp5V176FB/Jth601NB67CSnwZkSr/TSyp+mYao/YoJJGY
BM9UI3ayaBx+EaEYf05Fr5w3lFs/dorWmOd9mhfJbT5y2dpnWJLr50NeMubGWqg/izCQtkVOYYKJ
MoqUjdcg5vRiCYaJ6MffRsB1adB1MPjDiLEgLK/OFruB9BFlHZZQ9o3FnSj12+JMsJcMuzSvBFth
S7rhvpE99bc1GN2hglR2Fg+Yb8BUqUaPEAVCzBwELGG2O4G9V4NvpIov65akBFxqERa57zRpFAEh
g7cSql/aUgEhvh2UeAAepVcB0TQgkFXbfZBiI09uUoxZfURx2mi25S1wolGiTC6B6M8FBMcH8xqM
vxmfW7Yd20Ak+5AjtmU17b2uFnjVIi+UBZp9dCI+If+ghZ5CxwRh7o7+kHw2K7W2nKZoh9oxTa+/
JqTd1xJXKIx47wOtakD4+N9IJHRfs3wyI0hGsw20ZhNFGiEPeCSad/mop/5nFsck/lzXXL5kWa+T
Mwzzqhl2mXu4L3e2QlwhkwDBb+QEaC93Dk3zm11n5VV3E+HbGn9AQ6Q1VAoUXifd/tesRP6/IMf+
f85wxkDI/I4o+zH5GXa/jk1n5r/ylyjbhFUgTHTVMmkbjejrP7ACEzgG6F4U1jNVi3Dsv6Js8z/o
VDUd73INlxjVMPlLf6uyJfk/sA0EbjTgOPiLhq3+ETnjuFDXBJZh67SC2Z5tWpatz6LtZ+Wz4TiM
oVE3ssNJwzbuc85jW9RngPISSgjMqgovFPvyWQfd/iX5fo4qmEkIz4TgOhwQDQU44W6L27+qL4qE
PawCMtSeZMXLLHYULGMpC1Sb3futmK82A7IE9AgnbeMJ1PDs1RSvgOnWB7IzGzaoprbTvDOwoAPl
/DCNwq95/DlOzgqkkcl5Oe1KexsCwIvJ2W1G/1B+pNBUMs+N5LqQ8JXcwnNtqKhSSNFsLZ10zXYq
WGW5VjvcETjB4t2ZKDs0Atalck0lupnv+u5ilu1WG4P6nYCy0W30GP/UHkEqABuWcLeHOYZEnVLx
H+OPskej7RCN1SkdNlQnnC5M+xL82wSPdeg5d+EfujM7giaOt32/t16MA74JiyUcDOgZulDn8vFn
ndVX7OZKxzgoVXJRcowHfA9EC7TjfYwL6FZM/rAdJ+Pu/WZf+0a6qdgoE03D0LVFs0lWAA3yaRZG
6bDnlsD9366LleJ3YDIvR5ypgq4RED7m4oPjt+tqFbMunSxdYEIec0rT0TM3qK96O6fYDK7XpoAD
a1SPafapTq4VcZPmM195bzH8RxTs22FT6QcFzSv0q9vK/ozrxjaTb0z1XDE59t6EmLRjDXkY+q+j
9tFICZN1X/32eoi/d9nK/Hn1dSzZMnS6Tp1n0fHrVGNgDqkJuNK3topxg9oDCEa0D/zLfpQp66O2
Oport5MtVXLOgMec6G8jwT8ykhEpWi52x6m8D8qLZHoU4W8pOHSl7iQmCNeaO+VlUtW7oj/E5S5o
HTO6tnUHks4GFSnJpDujRZzGLtYe3h8NcwXIcmGwDFNmLWQQggc6fi8KNTwk2sbk4AjLXaWc9gT0
By6DHqittmO2lPrKuFdm/sGyTZusmS1YpCEELvpSE/hjZarAEE6ndD58TMLYuw6Ejlq5YA8t0ViF
cXuWw4pGSa0FrjWZzvuvPQ/yxU/QoScZBhwjm/deEFxyIoxmlRmDA2OXeIx6qdXVDsDVDwxcZffP
27JMovUUATHd7cXr6pLZyiieJscKkTlh1yNbpongKkcm1cvd/v3W5qct38wm7c5GBdtPkefp/2xV
GQuMnVRBQ2qjXYK3RnuNMmyTqgKCQFJ9wqJoG2HxY0XWypR/ZWFh/zR1WzHAT1F8ctzyMODgXTb4
9RCpoMxebyJ37Ax/ZY95pRU2dhvmlKLICuVSx62gg1MznXd0goY4eZuVhPN1bVwZH8r8mEU3Ctm0
bfYyqrjkp53uWTfGoZZnWkvemlqBnUWSCd1QsNNahapuQvJAwW8yKUYNOZBvlpp+ZZF+ZW8QFGbp
OgunznFlgbuY7J64JooihzvqnEZ+LBukMfLYISmvx/HcF6HDCF5p9ZXFQCicDhTITLS6PJkQI0Oe
lvgTyr0hdgNVIYJtI1wHxEIanCCtV2zeH62vtsiqasoqCX9ZnpeK592slLGPYc3kRDmZEZ08Gzc6
j5rdKVUghZFqw9/aX/m4r0z+J2SVmKvj+Nf8o541WngpZTjdMDqpciMqcBe+Afuns/PfI9Yq77/g
q22h4J3nPZNxBmc9b8vT+0CKY9oipbHHXFna5QPkICMCMDJKysoUfK01WpJxspNVVptFd3pNmPgJ
A8SJ24/dqPbkoHOyIiM5yYk61fdf7bWZaAhK11SDf7OQHr+aJvsD2T7uTGqI0FWljgmOCgqW91t5
+UqqrJmKRjGkDl/VXqzUrT/1vgwL26GCVt+J5FvXxd9H7FV0VQtXdqYXayd4M6Hrtm4J3dDZnY7f
KCxtre1rtKM2vuMbSnv6MxwIAUXE8qextiHgK9OhjlGgG8H5+6+pzOehowWHtg3ihqoJzZ2Fe7F6
BiPFkiQZ5gNG+GOqoCVHVGkOyCYdzF3Ry5cUSIAWQIyJuxhRtmqqPyIBWJscL2Ykv8OWhakKHBw4
mS6+qjcgK677CrfwqfmpMjt2hay7oxe7sYqkLpTI1pzw6hxHOQhgEkrV6+ITR6U1pUOH+YyGocxm
1ub0pX2HSSFFTraOLWOo3oVt3m9sUVqElvXfWWcTJYKLuvJL5pYWHwHtuOD2B+gcrPRic5Fx0VBM
EwU7ChO87tNmroiTzuWoRKlpiZs5wkCUQrP2tgxwaOilXSdb58IOriW9C1YOnS82AS6cXBJJkmqy
znq82ARArpFDVKIJEVbhkzUJ5tV4W0IhLfvKoDglOE+L4Pf7faC/mNY2kWFbxSqOywG33cVAVH0D
f57QGh1ZySmW/d1xQfD9L3nxizkDu0BsqKLwqEIPdvhs2tOn1LjW42u5/pZ0n9r2oErfAqBMs0tY
sbkLZyBUf+ZDKMarzsxctO2x+IUMHmKGDt0mefACKkt2hXrI/U/R+LULCEbe9fHVUN+8/2rK0/p3
/H056c4HP2q2OTyLxUibJEOJqL5hu6nOdPlc4vZpip+jdZuS363qr2WG3Ne48cYPeXLhWdxaP0A2
IeubBlxhxHXVf1JQJvvlnY52IWy+GK3bmF+s4izjWpu7lO2O9r4sXXQXVPV3DmbelAPiXefvSpwv
+13VHPJ6L/q9Fx0S7ZKRnbV3kv9TTa469UIrHvPsCubU1yE+0whrGU5r3GkKjARH+zJ8TdQ9PpZd
8JAk10hhRHsJjcAQUAtE8GUIv3QTAn3Scg+TftCA3YR45lEtRyHhbryfBd3TRu6REDeoiG4b7FnA
k5cfc8jhZIOyD/2PiBqT8D7zcFBwsQ7yIkf9aJITlW+D6ZrjOLVEZIXqCWtHB6Uo12yhXSAItwTV
jnCDiDP3H03voWy3lnlpdi7HF8k6zEdRBAaleYGEEHPM7iulfQMVGaiiGlByDqTBS+FtjfZGVvdp
DFMCm+dNKp1TBxVR36zcBl68D5vD1H1Pg+9DthvNDXIOeTrTq72ZQrqAx6EAYre0R9m4Kg8x0kmq
P7udN1wAXVQEjLnDMEunV3b4lwsmY8pkzhNakmWuvMebhsXulGZg450g18i9KXA8Kj/a+Vi+d1GC
6wfr+sqe+NoUNTj/CouQjm4pixsFeue8wqSOnZf/sk078h1WQr3LynR5igotpwsnMxlyADuTIi+W
gllTUVKmODp9d4P8inpKQ8VTaiZjTD8AI1ryt6L6MLb3g/5T03/VVLx1AKUob1PlQ1A7FFtkJJ8p
2euc1tpRwNeEO2G7/az8DrZK7RjWl4h66azddd2X4G7OlN1LF2kNbmaDJeUdlxZd3bQcA4EE+efm
VYp23tgHF81VIxwKWXMeXm5tF4HEdfmgQqZKtgYgl9DBJyS/I6SQ42ysuP51l1wW7Vmq7e10cwDT
lGWb5EfXfLDChwyYx/h72vvyjqwdQBwqcJn0hNw3Y0laOky2svhcTD+ozBLeRQ0HpHOs8Tqkjqem
iudLVV0XwZmqoKx2hu6BiIBlbnDGawa3nZyuv8KFY8K6ijLJcq9b53X9lcxtc+dNn/PkY6oPG51Z
1infLOqnm7Q/bxSUP9AYDekR3bleYKpHOAw1YlXedul53p6ZJDvHn+9/8RdnLe6MBLKJcbBEzv95
PJSbvEnMknotpzei0hFh90NU4LMkoV9MHvnjP29NUdhjwGNY3DkWo0s1Mr2r0Q0BEKZ0XyeK15eg
b7C5UpyMSuH3W3t5oyPkSyzKssFgMGPtxdm4ius5Oj+OlOlZJNpTxPC+hnoYLSk1Oow8IzYHqqUw
qKmVB1QDYmX7mXtvMZs4JnOWFcpMbn4Kizy7dkRmkQdtzPsOOJht4yREkaba9cqsfeUbqgAsVAOp
/Nypiy1OxQBV05ESOqkpMLuuzLkKicoHxcOFAx+YlW59eUaZ2yKOQ3moIOawODFFZW6nbQfssMoN
VFXSuS0T4eIiAvMrc7wMrbRpBcXKmrt8SWwLdILZROQJyCOiWK65hYfhM+Vwjpb1X4u8p2TUulKn
72UdSisvuLwT0BTNqByJNU7EFOgcz4kIfwwfhTYRZ8Vur9j5ihhRh1HaH+f0ruqdd2HlmFo47t8f
r8ttZQ7YW7waYXuNo9/TfeHZaMEIS1PRldbUw7AIlmmLAQXOROSxqA83ezzrJHOlyRdTxFLYyGzB
RYQTMLfyxRTRAhkYRIdlciEKkqdSdUWxkWP2eKq0UrzDQ3kTk+pz27YEHTwpfzh0ad7m9mMRcuHg
yR3suKtDHAZzKbZzx6bqBUdXZPc5J5pqJAzQTPb9+x38cgwJsj3sn8SROOYu921VEwZab9h2uAq2
OxmRqFWS3o7A5exI504re/aL78kDmSO4exA/Jpm0eDlKRZuJ4yVcQWuokN7AIzTRnzol1Qfbqmh/
x2kerozdp4DN8yXHUjUOJIQCOJqDGxKLeUJdmaRgeJ06uXU7hXsyqjvZu7Sqj2YJea2SNnLBOQ7d
UIUkyAawhkonveQfSFZO/bc43k8SUDMwft+C7iPJdVLC+xA1gSgu2/yKP8c82vU2F1Hcd6EB8v+1
i9tW+cgzKObgAYJiek68GLvyVyUM2xTvcso//uG35D1Ni/AAx7A5oLx4Tww2SEdbcYZVWPXg9ZW0
LQudirMBrJ0wCm1loL5YE4isMGjm5IZtEy+Yv/WzuTn0xWgMeGwgDeByhnKLbd1GjFmouyRJfk8a
Dqu1HN52mX77/ou+2rJC8xw5tTmIddzypCCta/IyxNMr/hUMSr8zsW/GbSuQXDDse+wpsJlDYWuv
NPxitsyvTJiOODZbtq4uloZWDeNaK6OQ3KHsjrJPqVpocgUa8bsq0rUg74sUgTV7HnAa0eeICJHQ
xWxJBCh00UwDZbX1bFzj4DFinKU1rly9MV5jXrfP7C67Jn3lO0ZS5w5FcSuz5ylgfTx7SNaSpSQG
zG8hRXLc2VphiiGtBvz8EDGkAJRkCYXfR6XjjKjC49bDnYxe8UxW/A+dRE6TvGd40EEFZsmBAT/h
AuTJMbrR3RgjiAJdpVLcR8EJgjEmSPYQkC/C5UQ2bu3ywHWb2yFlsa3iIfdAeBLtvfKRlAgETSYT
fzIJFRgR2Nt2cKKm5FMf7hsKtDiHbLSCxi49Hg1UC9DHyph/7ZOI+euzjpA6JMJ/3BtdpFi4bouO
4PB1qAyo/0TaXCRcD6jWUbZ9Jm9gGAin8sVd3tQU5IggWPkky9PGfN/hDEVqX4ZqBnPs+DfIngip
E+KArnSJtJmATQ0WaMrukzmYPuWnoEV9af/+lHs58tmEhSXUp2wt6+hxm4mFGKrB4teZmslpWzCg
VOkAJdAJVujyyi5BaoHHHQ06jQAUIVyEC7ONh7Z4xT5rqUyU+saR77Qf+T1ri/wJMokx7mL/jhoF
b9zxj9KPjBIOkoyVk7eXHaGYejNg3B1vMAGSP04X2BRljpI6KXQd8ZM/2+Fza98gnIlK11IAJTYs
2NTqaY9zETRDSNqqgsDnAco9FYBJtcvU+3z8OgDkxF6IIpCcTKW0TeUt1xX+RARKBRFFtVG7wfOm
Tp0ocJBLlYKYwE6oW8yErMwx27O5Tg88vnYmhW5NgCHYU7heCteLtpQxzGdhj0qJTXar3Uy3DcWQ
0Sb5YH6GwosuIIAULJ0p2Rm8YVt3df9nZlEK6BIRnq5tLlrdlqwEoSb1wfCd3DijqDSxrwuxr3Am
irYN/jXyoaj3jeJmMqXy14AncVgqbQpuXP5HsAnADSbVHZsDpLqZetnvo291dKP55wBpww3s2eBS
vR6+9L/xZ/2mutJl9gsMWheLnS9u4L7042WuNaiF9zGszfEH2Iki/hGmdynlniCHbxGP+co5mjHQ
4hiS2T+Dq2llhX6xNcwDZ6b52TInVnJjx+NUShQ0S97EwKnx3qvtghppk1CLhre7MmjB+QQibxua
qu/AfjIO78+Sl2fHp+ZRfcypByQu87h+tieGIh8oJFUaR8jZLsf5jCp8px87V6LolK8lyLB0FOch
viVt36Xpn14JaN8gQU8kxtQtQujH7Su8cGRUPkMN4/g0CBq0ou0DBc3EKrJhpbEX6xBHcsIvgr1J
npejxZqAcZ3ZmDVVdJFe+Wf16F0RN98XlOZttDF59BsGQzSW3crqsPDc4b2e2kXCY7EvWgToj18y
jcOyQjLfOGmEJlTpcJPWM7SmcA91l1U7vQiFNisTlC1Z/eGmSTDDlrpQ2ZK5nJyUY9ouT4IL8P21
k7XqLxSw1jnnNhWYvOgw2w0lon5h422bmfX6/hh52WscIRic8+Fel5E+Hf96qo3UTrJxe+ik8qIS
LaVWaDB7zoxtncylxfnnPlq5dM9f4ng5pU0VaNYscBC2tdi1qKy0ajhwJce0EkqtGFzDaM+7Ur0g
vSKxrKZrIqgX+4WGsoEIs60qpsoFdfGWHQ6gBDYQKhGOaM4T6XsCs8rqW+m6H8sPf9qjc4YGcdc8
DBVbXozDMM+72gyr3JHYi9xSJkYGKYR1BtS62TqZb9vnHIuzlS3xZacy9mSFHVi1DAKQizuxHc7l
hVlO+abalZS71TtEMLKbeOpIqTyYtQhHu/ff9OXxQ2PAzJFIEtQkBK1FXCMTtQI7Js4dZehgMjfE
/vqOSKMxtd4hU1EFN0aCWVox20K2agkQqA+2nRL/8TILmXXWTnFNtXV1eY+jLgkwQalhthqr8JIo
EcU+GlhhmG69EgODkiE8GFCNxXT3fhe8HFjHLS96nQq51oRAQ8umYw6Wt+vw+aZsUpg7P1rp7peb
yXFbi2lTEBU2Wc5Spy6lb6PFVT9oNcSJ/kZrrqfmUlejcq8IknPvv6P+YrrSLssqSwHpXnSYx0tE
GlKiW7QBoTmAqNt2rKkZlDJ/5Sz7Wk9yrOeKwUaBVnExRf1JRL4UqJlDSe/s6WFQstDDcfND6gWD
NQnAK0PX1tH+MHA184nEe/xSESJue8qpdo6G5EdoxL8pF6BuR/GuenaO3Ct3OWfqIDHNA/lA/4wE
5eH9blVfnirnnyBYADXQw+gNj3+CX5FCZHOE/9F9K4I5yJ2ZAdn0KLukChp+RtWFFzkcvE2jK4/6
KFEdTXgevhdW6AjgL+E5WluaqHZtK2DdRpw5rdm+OJAQT8NG/OMdlh8M/oWBxtWLbjv+wa0mIk1B
rOoEkXRTdGBKfb3YG1XsJMa4J1LV48iEpdL7/fRiYOhkfYkGIZElEC6MxRnKkjzqouoodubq2T1k
wW9SP2xt3fys4YN+SmMgImBHc5MnRnP8irlnUQZWBzE19NXsAxyTaYiVr20BRI5s6p++GapFoNNc
3kBBvxAAoyaS+yogDQFP8XtVYvVeWLZLYauTKVAS/7yxWQfGWVSb4+2LN/PqlopNykAdQpdY8hqu
8PRuA5Ai3Qyh8fv9xl5sRhTTmMT2OY+x3+rLg98oDUjNqG51QFcSdIog55e29TiXPSqp2R3SoDdW
Villrc3FZiQB7DK7kGiI5aFIgLDg5gV0+zhr5S9tDVd/GkguY3AQK8awxSwYI2LVPo85um8zMA8T
lzNjkPQL07MgTWjmiprkxUmLPiGFT5yGNI4hL+Vjw0ipOOFI8AyFJWGXoyU3avO9zD34ry0mpnFw
ayV9sbLKzJ/16KyF5AaHeJ0DF6OM6tHjAZ0OBkV8agL4jYl0SKTpO1X0a6H/p+Tmv61YRIM0A37R
LPGfB/JS42ShCPJVFRJlnATFXg5z5LYBkWk57e+oaiq+Uy57R2WacjZKMLRaW/lZx+2XUZ8uggCm
ktRPxYy+eWThLQ49fsKbQtEe6orakvdH5vEm+tcvpQqbQwLhOob5YjWBz1v1nhRERCWNK81Or5vS
g4VR+9Gh4I5ra1+D0L8MjVFf+fzK8ZegZZXoOcH0GSRP2eYykh5kvt6SCWJOhM1ZRNU5BoLjWVUm
yR5oturKaJVrgc7XU/xwNw7BLgTSmB8yUVXf/H769H5HLC6HT7/HsImfzNs6ikax2HCHSOpNGd6z
A7LEcLQSdw3LkXyz2tk10XY/z92psb+gh8FnFt7kynw9nq5/N0/QSKfmglPyUtcYei1OFRHNdzVa
A8qKP0igMidJvqVUjqrmThpWWjyegP/TIrc0QSpVe3FRKwb4eaQUIuotVH9bZPZwgw3KlFtg7IJR
Oys7GCZU0v814v5/SdB/ASR8Nuacx+bxb6fS68f01//+r6vH5BHc9uORT8P8V/71aSCArXGcQNaH
USgT5i+fBtv+Dzs+AngST6wrTyHFv30azP885WoJZ8COthVlFon/XRIk/8cSxFrmWiLsHebzyR8Z
mKrH8/UvL07DYp04XjGzzgySKfa0A8iIELI78JQNgN303hxbTEttcOOILVTpszF0mDBVEGJIvZTx
YfIt5W6YpBwKYFNBRwKyl/RQIcEnpbBUg6ZRr7xCsR6Ltu4PgQxnZedZabYdlRn3o/dhEwKMBl/w
rNtv/1qHnxcaPYnS/l2e/32VRfzHTmsbaWVL/DDhvLsZ4aL/qk3Y+BtPSPpAQHDWaxrQFLBj0Wpx
6VcFRqieBZmHBbwtfsE4sj5NKWGbTVsOkQW+ryFpnUHYvgLbrX7tJcu6pgTP+sa3Ttwg1LDI0Yoh
fbSAymJr06Xl17FvrH1rytLntrP0ywnuz8rqerys//OGy/BF3zfQrEUkDpDWE3Ojw4v/oeoZoVDq
H6XvkZYnn8U0mYTxfdtCck+NQb+yroijLfbfthdb6yCypuytfDrg4S7dcnRWvpZ27X3phhLnnvc/
4fEh+N825lX0WQTPk4pBGHU/Mbi04Yep4RsXVpL8YI4iAN8cDsnKNewpafTKWFkGZbKIfHnU6dDi
6b3fJhYH2KlV8semUq35ZmSOZ0XUctM15F7C5cs2b2J78Cj8rnz5o2WXMmmQ1voOXqSDUhMTsrYa
HW1kVahEHiS5Hnc69NqfCqSiS29I4nylj96YsMvIRy4Hge7D/HGnULiZPZ0D0l+x1Xzr0fP//qz7
26qvVG+cGnckiuAH2ZkSFysj961HL46rcVNBcenbxvXU8kaRg3u5Xdti33q0evyr7aDUokAr+dV1
jEC5dLScRfqf2s5XVpS3nrxYG0199IG28mSUMvtgAsaeVSsHtLcevVyrjATtU5o3ror1mKqBk5Bb
56RfvQwtxOqgTiZuWbjwyhj1RhRvjCvT5o1fvbRATbM0TIme1K5daneBGv2qPP20DjEXUx9SaTNl
OVjr3LK/55zgfaO8er9D3li55rra58M6G3pLB/vEAMHWAzLjZEIrVJP6w1Bm/spV8K2emdt+NnWG
lqihl9JGE3RwJIRe2o+a3acnftO52WePTyIIur3NSExHG8NROAoo1YCevN9Bb/34xeTMbCvRlThu
oLeB47XAH+AFctqjF5OzTvS0BjTGWX+grsDH/2XSy4fTnr2YnoCiKyUZuEeYav2QFsKJVkvZ3uqR
xfS0iCz3HXgsF463k1P7W0vVSmfPA/qVnWdZejhJIfmwJmVRQYj32Utj5cyrYvtT0kFvNn0R3fuA
q1Z0/G+8h7HYtCuIb3EwMav6tMLp2oepu5aVf+vRiwmrQ+LyVd+ni7gsZT3Jn2BVPPRGFy0mLOAX
QAt2VbsBZrkWRpK4FJ40ZJaVBWnh6WpY1bVLfP9TI3dfqCtaSfe8cXZZxtLGQPdMqylq1wwisdd0
EWPE6WWH0MZD2IRafHbaKywma6R2uMHkHmswaAhAErC0WlMaVkbnW191MV+DrDdSqObsSyUgWO9X
n/3NjPgx/C//V/5/vpkuQxGeDUZoRGzqlmoF4NobPqc4spx2KDIW87XIwiQtGzolUfG3jwo30dek
iW/0yDJwgEFaFihFWbuVkCuMVHQbagKWECd9TbGYoEobaCPSwNo1JusC1rmb4NZy2qMXE3TIgU0A
0GOgCNzCDSM/r3LqmU57+GKKBn2bjDkaG1e2u61ltM4Ikvy0Ry+20toP/L7r2tntNP1kl/r3AjD/
aY+ev/GzbbSshZrBE6tdlUrz2LK2lbqWYX5rmCymJbTDHCQ1HzIG8FBgkjEa+9N+9GJK5onIgqBm
zbIy7YD+YFeP9ytPnkfZK3uRWOygUmppQ5YztjvN1IiZehyMOOdu+z5I7uRRsy8pM5wRGV1J3i0O
Iv1GocTizGx8GX+dsYtbyI2++NJag/U1SA28jyE7OrGtmLc50Ft8U8PCfMSUQLoPoVueSYMRfZQx
mIFfOTM/YcEOit0dJg3Ql48Ael+VcUKJVhmcFUHYy5tQVtKfM5VwX8fjeNarFIMMEvhYifCytcGu
DyuNOmp/hYkAJthbNTrlqFDND4OBKTP+EfK9NBp5Q/GI1NyrkDkxrc2N/rQTjlgsPXKHuZiNPtAF
kQkGHbuRyjhtuC7z+HWqgFICcOoWtnWPz+U9nKQTH71Yd2B7S+TPGa5eeIjVxIGL5KwMqtfH1FKs
ZiS+1xTQvdypoMBYhO13bJ5O62t9seooRZ5SIpHUbhRnwOnruN7YXvtw2g9frDsmrPcJsFPtarl3
kevhea56p+3Zy6qWqYAzmmYZY6QlmVfrlJbECuS60374YukJENBkbcAsBtG/i4zxYqrXQDFvrGr6
Yu2p2ZVs4n58zBYBIGwc1R9OW9aWSv9AiwcogJi84Vq2G3DR7pO1zWkR9P8njrRkDUmd3ZWaLNfu
YI/BI1w3fF/0EQ+cybM/JKwFlDhNVnetYAB0jglEt9Fkrzxtaj1xXJ5tMjNNcGq7iPU6UPoLWZso
O8PB87TdcSnOhEGf6SbxTY7dtiOGyx6LsZOG0VLYzZ4bjHmj8EHAjOXUitm+dtq3XgJ/wrbHujJl
GCl6+AF+IA7bYX9ihyymLcaFcZsAaOfZ0g3Glm6KFPu0HplnxbMvGY9GNURejpharW6TvNtJFXvL
ac9eTFp05JUi5p89oF8qkXmWv0578GLKWqYyTY3AjFcB19GoKSYFa/PqjdVAWxwXii7LSKzzaHju
pY/5RFmvLGHzAv7KQURbbKKKIkk9A7uZM1KA+A1SxmKs031gasNNoSX+afdhKGpHX5Q89SSCki8K
DllDCNrdWRF50Pd7/inf/8pbLKvlVSkr2qT0mZvTZOyo5Zt2xFY84nsh9mpFk27VYpTPq6wyz4du
ACsv9IQ6aEP+rdulcdpmoy7O/cWAW+yopU8T4iqQswTM6Oo7vjEEluqoUCuKPocl5E44iQ5pc1so
wcoF+qns6bXuW8xkP24rxBXsY00fQ3omCJhc5zCVt9A9vX1I9gx7MnzCdwgdyBz1MF0xu5EOVljb
D6XRVV+h2mXnZWHXDngi+9aURsFZlq6A3oxfI1Tv3aT76mUuif4iNStv5cu/3ivKsjBhyqQ+ytqu
cpUilc/FpHiOsGvTeX9cvfX0Rb9U2CDhyowbFRjwrdfFW9HLKwvz/IiXXQ4A43g+KH2r2mNh4eMo
5daDPtTNOX452iNc+7Uqxtd/PXKJ4yYw3FVLM+WrUlnrcNTH+XRtwr316MUamuQRRCSQQa6Gt8ho
fyMNcNIHVZeVeWMYxI2BYRauqLgCdSPga7VpVuLRb/3sxTKq+BLdYMZcFWsDfED2oFugqk8ZK+qT
Cu/ZlgXDIwETwPysRkz6rCbDh8L4edKzlzX/mKGrcLyYTWwB553XN9RRDH8mv/znyLbUC+kiENTT
FiBgyzwH8N7h5UbubWVNfHrMy4GOLvp4FJYYsEXk49pDabf6zkpiAI2thE+fbO9rtQ3PlYEYGtYr
8kWbqjVSCXgUMsDbbatm4wX5pfbQRKF1pgw4f3ZgchxQ7tHZiEbwtHOjMu+Nzz4d9+TeKsXYHqgg
1FyZIbgd2bBWBsb8oq91wGIR8dABGUYx15hM5nDeVSI9RFJT3DTCCtHBqPmEFzc8/PeHylutLSZ9
inFiPUay6lY2Hqn4BhuX9hDqV6Ni1VeBoc0p0t4cVthTb0yoJUpvDMJCqiLyF7qZW+dqC6W79fhC
77/L62skYovj7+KRcDU6JGGHxE6KWeEuH/wOG4axC/rv7zfx1gssVoRAxmw76yzFrSYqrZs0Bj6b
nbbaPN2Rng0rihXbRAq41qL6+e2HxReceE5L6sqL05QEdx2vOa5wUrK35F/qeFp3yIvghLBH8Oi5
xVjN0m+cAONrKyys0/pjWbDQTM2QIerW3IyZ2zRZD+5tPPGELC/ncNoLEnTczoBpXxDy3syVRyeN
kSUJJZqyquiQhh+krFGDjUzQ/6ELxYmJuqVg1lYHz2jGiWHiq9c9lyqnpMR4ZQotVIH/rO7yYqeu
ksYrJDnSXJxdo4NpcNm2kFHu2lwFJp/ouDAFTfgj4lT8UJazg0FlSRd2Vkh7cOzSru5NDz59BhPt
tN5cTGqMDzKAUInmNiFSIaOrcbQNmsP7D39jxVjWwfmpys6hRvUhqPIq2AR+196Z7SR/svQw+fh+
G2+ssPLixqT5uBsMkl1ReILDXynK5H4+32IcMcIMnqGXeq5WD+839vr6hOjseAkUyphpWLVq7lj5
H6Opd70mXnn06zc/ZanYzeD7kMg1VJcZbrsFLjwbVY6ulSn0d5nFSn7aG8zd+GwV1NRJVLAlVTfR
9N+ySM9ILZ60CipLPKCnNtNY4mbr2kAADhjxTrteMeOVgarNU+Tlxk3Zz/Evj8HvTdhLlm4+oEi+
jDpD+pjmCVXb+HfnmyBSq0+2F2q3XPnCS6mbLH8ToYTdTL6u3VaTmWQbkUzjFbjJ+rfitdl+9Pzq
ug1S+YY9ONsTO0yxpJW+RoEd7FOroBaWQrFtEjUY07V6FuwnfAQu28gcrzLc7fd6OuSfZ5u2bYTy
4bMcK/LexEWzXHnpt8bbYj8sRCqVY+RXePLUoava8QXW8KcpTRDjHndoVolwCoKhdJGbgFgMwpmh
Yq6l9xcC/f9Z6l5gmtveDqyxCvIDuWDjPEYRuov0Mr4YqyRwE/i3/83Zme3GjXNb+IkEaKCmW0k1
2uUhjp20b4RMLU4SRVIDqac/q/riIL/RjoG+DYIqqyRt7mHt9cFwjEbDhjX8DVTqYmtjuK8N284O
ANm1qgu2JkZqOdxCDtpWMQXnpC43bNDxbAj/m5IneqtH5oQxl6ThdAjCfLkt6VW7CHjgB2fVvwdA
WCj8709MVjB9gQhbDzoKosNsFoCoh1jt1QLDj//0Qr/dw99WGXu+MX3Q+KodSH/YxrGj+Y+f/iZc
TIyPK2gq8eFqOPGJBuV8E4Hn8kEX6t9jd/RWfEiLyE5B38WHnJVuv9kxeaAWoTzTLehpTufPibPD
lz//UO/ci7d6QYI+eLms5XaSeKi+LGWy3kiv3QNoL8kHt/ual/1LiCre3O4QxPKRSRiTcsBlbqY1
Jy997PhnGxJ5GleH4nyJDQDYHa//fFHv/YLXYPlbOM95Hy8Ti8KTNcDOVBqgMPhjOKDWr5rUs+/V
9hm+NPrD6vQaHP7tEt9EYT7bsJyXbDulKegzVTsYGN6tITtpQDiwbpLB3zCScXdmCUaA8wKK7Dgv
MNEAf+EA8C32bMSkdkA3gSa1ygE/Bv+16hHMaMmWfheKvv8LdPmoUsE23cEBCTxRAD/srWPUvZB2
ze5jbNqute2leShN292DLyVr08pij+RKXPzUYQdlMy1QgICC1YDOYs0ffqE7ytjrNMNRLlnn9AKy
ZvlB++idshpuUf97H0DnbUMC4dJJFnj76g1LL3+D44odCtLT4BVvUXcaTAQrV4ZVb5IIdsng6vpE
x1K8BGs2PlD0m8DmJYDxOYCQ4SZbAp8Kp9G/p7n/aCfinfPkrWM3HxXKqwyldXYtfjH8vAx91H2Q
7b2TwbzVW1KAV1C6LfNp1p2/gC2WXLqETK8jgYllHIu0+fMz/85FvBVfGr+EAW/dfFqdAadJt67x
6Pd8cCvf+/Trm/bbG5VOXNkZCOlTFxFvqjbZwEBOjef/LUa8FWGusYhLNdsZkKsg9uBxkPBuGo14
xEKUq6VK1A6mdB4tpdh/lEZc09N/eWnza0j87ZrGdUp0N8AQFoQc8T2JKJCaYFmL2qkOZrC9LH8I
u4YCSK2+vfHD2H1kLv7er3n999++uYW8tFU4rU9jWL46nYEiq/0HZ9Obpd7/zzDyN8Gv7EGrdh2d
4W/Zt3Ndhny5mVotf5Bx7kHd6mZABcKyhc8XJu+iz1IQmcf12wRq03/r6sJm4H8vEDjUlRQsHA54
U78uCFENxnrTR1d4/ZR/u3FvwkrZFkvS6Xw6rTpBYzcRNzzvTNyMRYRJirFEHjPDzE27cNNg1oU1
6kRB9DUMAMcuGgYuf37l3kvm3noLIuOldJbRcOh7WChh/yA6FkZ7pN3QkmCpTovjoPi4CzEjv3Up
BZMt8eCvUhUfsB4gG7j69iB/48/E0B+mGZYCigxk2QfDz3cO97di0gSiw2Fk63DoCkAAumQC4Qsc
VrCr5Ude6/900f7lZrzVkE52GoGqYstpbZHrF62Np0YOILhU6aBTDFSW4px46Dw4/Fbcbl04SgwK
7OpOWYqbMi/Jk3FQCH20AfHeC/B2lVyKcU0txbQQ/qTbL5OV9AV7VBGvZuPWhnTqE0XnCNuZeDuG
mI+wDFj71FRBy8KPNkjeyXnempSDpoFujKH+ZKav0Wr3ovU1GX1T5N/jKT+s00f8l3dSnbeSVbu0
1nlYCIL/ExxgNjbv5SjCU0SzrlYbZbtcwSn5z8/7e4/Tm7DVbTnN4FYSHWPg2vcwRV/PEjuKDRY3
lubPX/HOaZm9CV7b1qP/Rkx4dIBAACEHl9kpLl76FEoMTEjb3Z+/5p0AfMVs/R6Atxydl2lT/YF7
eEY4GPF1H8Xf9z76TXACf9plwYKPXuD0WUYnV/zHouytirWYZw/nLSIPBPi2k7YOlL9y+8g68J0H
6a2QFUphrKczLw9Yah7XSmTXFTJmDLlDQ94fOwmow67Px59/vgPvxY230lZKzJj0XMsDps/ZwYol
/wnQj3nJMmQujosWdoFWwn2HQQ+C/2lO4C5zrIentllgbQjbh1J/FDPeebLf2iVtxBRdmpn1EIDi
m8NGjYB16dqP5h3vKI7+Ab79/ryt1vcbba08hGES7Ol6TbuTwixl5foOoPDRsfEQzkP7EKCKF/tx
MsvfVKfgY//5535nkRPOUP/7xEsPEQUaputBrgquvjKqZr9UQEkgu/a7MrsHl2Nn9HCfrP4EkeQO
oyvYcW4QWrRNnHd/ox1aGx7cTDB9B9JGDlj/bO0FPsJNzLNzqsUHHfj3HsTri/VbcgTX005mkZKH
BSv8jUjhOug5SwfMtRm8tMPN3xVZ9+Fw/r3j4q0fMQuTRYybkTBvA5mkgXlI+CNeE/Uj2LoJFSSW
DWpYJqU/sM6+/YzWCFDFkXJnz2B0mw9q/n/kF/9yjGJd93+uWhaE9jxMl4PPsDxfpUXHz1JiP7td
Uv4dZU93yASPTtDbNVsJ56R8O6wlps/wSumOuZjHoZmkdVUA55udXlfw5Wbmu4p0MMIZkjF5Bnz9
ugGHUlS4GUhtXY76ZQpc+8R9iF5g6KJfqZqcbv78zL1zBr6lZhg8z4VrKdo8ne3veT/m+2TW0PXa
bdtuF9i0nMEn7WuZresHo7533uO3gsQgsMk4ZQEWWrYCIOIuAwQYDGV90w1Mf/rzZb3zHW9V0QCK
qkCNfj4Aiu7gHW30joNg1UTeTsc/f8U7p+Bb0bAOYCFrpnA+ZBr2xjSN59OWSnGbOxreBcXIPgjC
11fqXx66twpiENXCQbR0Pogu/TZ50v3FnC6e/9NFkOtj8dt7LLaJj4kBYSHsE3aGtc+mqzRX8wGL
U/KBWD99cNPfu4prIPnti1zf2oRi+nooc7uHeXNjxUdGGe999PUG/fbR5dCbreVdf7haMIkFp2D6
QUB+5xa/1bciCoNgFbTTQW55C8C2TC9wKOzCKgSQ+Ch6MHiqP9+H9w6ft3JXG3VtZ2esBJvFqrhO
gnnbgansbgjqkp1vTd7MgzpiRnEuxi900/+xJfFW6trC7Kctc9NDreDCE/ODPcIlbdv9+breuTdv
pa4AV1mNfs2A267B0JXfeOi//bePfvNEDUHKsmxYhsPa2QQnpgvPMzcf3ZD3/vA3D1WnR5WpMkBx
nMJCzEhGIG6mX/78p78TnZLrv//2xCoetiujKPlYt+SXjbCw7ixJn7RIotc/f0X2T233L3EjuV7Z
b1+Sw/21bzPUvTzqMR/ZEj5TICYjv4fFpTjRMupeWikE3IfJcDdGIwfhfdbVDP1X30TrtH6Bc8Rc
sefkzHM0JZPgXglANFRL1WtYiGmfixIkjUHARS9hQbGXazj94hsgL327IqvOZ/YtHK8smywEGsFG
5fYLyxYYeTGOB2KXoAwfKoL1+rBK5Bw0Og2Wn9xztydJunwRNHGPcRcEaKPGvLGU2+NkWs/rTmlQ
mwOaHLo5Fk+zzXGUWLkdLTp3Vn8BZyKs3LLSe/ikz+j1DiDUiyllR030ElVoWwLhvcGljIefl82H
cDftY4ymw6I0X1g5sxkW417cwN7cjNWa8jBEkdPBxxzt3zuUDkPdzpl4lkq1d8Em3dMQDkHFFgIL
+Dn0ZEch3IXt7rqET7F1fVNA0/iMkTU9lIoHuFZY1DxkcZytO0UJv+9pxy8pDDCOrbVtUgW2HOpr
SVxgFgm7C7h62PhmM6mxVaqC5Fj+gy2di7wpAZU/dpw6IEs6639JQeMzg1GrqksazGkVcrYW9eL7
MntMNdAlq5t6jFy2QT9I78mPdgZxpg+vuWSPVYcL3LAUHHXhCP6cJj0QpQh2DtwRAMhxpMLQFHbZ
QcDhQd2XY11EMAvhVpdfg1xmNzMntB7cfPUCTtexEjDziSvb59OuTEXSzCtVR7SaRFPoZP3Mge8b
9i4d0X7vsR8FYgj2pLGmN+gbYmQyHsAxdAtmiOM4VGxotwS2chP81dJ5Zv2eU6XWz/MUkbUKCoIQ
YCMHzTTcQ1WdUOs/XweEn2L0CfOb1c6Rf8xxIb/acSm+9d2EhHXIg/SEmnC5k3lI8a3wFjkEdAEW
OIW+BECaHJXu7IJO1x1NTVTrXERRU6CZ9SpFJwEcyeX4HOggvRTRRo6Dz8bPm7NhvcDIqIbdpKrH
YglphUZ2toeUHvJYmIhO5LCiYPwWxa3V1cI9TIV7mLM2aoNvHQyU8ysMdhvCtE4Z6MXWWHgJL3gn
eowM+vRYOG1rVPjRzbQlBqaW8dilMESdTH+7Yk+qVqNDlWBGdL4a5soi/3uM+4GiDzHOVeaEo0e6
edG0lszHcUratebdYPZlEHUL5s6L42AuzXCy8zIEfYZfmTZZ4e74LNkxKzUF3Hgu933mQJyZE1+c
YFxaFI3UQQS6z8LhXBrJgt0zgA0uJdFJNZaZBSs9sECoKHbdMQIg8+jSUt7M1G3wIBeRZbUxgv1g
4dSau2HERvU9LKCW76xz23DIuR2m3VqIHxLLumeps5hdlF8G8KiySIcvdir/DntO+2bAKQFfnKUF
/wqG+tm9U54fg9XHvzSMbu4Nyfh9Gse8XtOsB+rUd1tfLXHgI9hSM9CdU2ySv/BJmHu0w/Qj/nzz
c+mKCb7EGNk/rUEpP6dewswjK8CUnnpYNsDVH051ZeSjk+IZfN/XRZ/T2QE3j8oFhEpC8Mkbi2DA
vSBpvO0CuPfE2kefMb4v7tW42F3Xe/dpISh30JUU+SMklqbuWBcHjYT/WqNUVt6nM8WE1uoRPpvO
nGXETJ2zWSN/y/UFq9KyGRyAQnA6BIWQbOEjGpn5jqH3BcvrYJirYAmyJvC4BxkEuUfsHuj7MnD0
V6hlsC8Kk/2SJM1/QDOCNKuj/fdI5YgBISNw2QaDp15ognoz6pd7PSiyb7NO9Q04koj9uSiwqdlt
y24IRnM2kYK1M9vcTbmO4jEk67DLCjPuDYwAYfgMHo2rRG/uErR78lRfVY25GG9XyEoyOexgAHYq
OEovbKwPyW7Y4AhczWJpbw0plp/lAsjarACaWnXaNWvXAo3NSd7DpJwDneYKRRFb06zuQrfc29DM
x1iNw5PiSYzkF5F/qqgjyV5x1bt6xErNIcwmCTfyaRNfCjVPn2GIhglHmauwTlRB06rb6PBMx2nA
yBARsWJdSx8mifWoClpscLwGAxSe9Wa32Y3dXSm3XYWmX/6crrn5ewHWo8GUF1LRYANhbMrGFM73
DIccBPXBE9ESNUabyvxbPNsEfDgbiJMSw1ZvWVBeYFUINto0spep6B0OLXgj1zOAM8+hacdz4Yt0
bMJ4swiLM0BRtVIxUPHzDOURoqWEVTsIlfQhjUWmmpnBaa1OaeAeCF0xooLhsaywutnv806Qelhj
e2e2Lr+EBn8xABJ9XHeSDJdNjDjQeWr7B7Ul2J9oo/LBRcFyojCJAvsrLTgyAJbsAjiJXiz6CBXB
qhUg3cs4DPWgQ3EIMl68Qr0CxUiemh++IOICnwL3lXV8Pgez6L6VbZscypKD6735Zbem3VpgjZBj
lyHXEzClfI1/hSbvzsAbxr8ocepIkFd8mtaMNUQCmV3KWKGNvyQHl+XjtJeFGp4xQjOHrJ2SYysC
MLZUVByGgRc3pkRvvsgtjm0HC7YJyRv6CzKsoliq9U7pQRePZQn364Yogmcjo6KUcK1MBeyqRLEG
PzMI6BpXdm468KvuqyKpKRqGXOzRdaV4Top2/Oag9bzp6DI9afRQnhFS4bDfRtHgmrEsASdHXET4
Bev6gapfIk30sV9w+iyhnQDBi/kth2t4kwQdh2l+2WW3AnzJpArH1j1lghp45lkEd2mIPjMt10cf
O7mPOe3a3dC54tcciWQ3h1lbnFe+9jeDQk4GIF2pQZtgasaw25BkrEs4djxOzEcCo/ssvBc8VN+D
0QZfQW3IP002V/vIxdnJ2AALwkMQ38wt9uTBQfMY10H6aF4I/L0K9NhKpFhJ5PwrnJgwk9hKl4va
pMPyyuOy27mcCvhbCq6Bq8yTEaQ2hSeWDUQ/dNJP7U4tc3owY+mxBW30Tbi2/siMEPcOHdNh3xES
wJs/MGu1YpwNu1nVgqmWZ+KcmeVlVkXSXKelC3p8ubod0pwn4DIO6fcwghYPm4WK/Jw63YEw1lrY
s6cpoBwAdmC1OVqLS4BsHvw1rFRdudLPmgT9vDekC8a90DCU6lpw2djs4QugKVaaK9eODI6BI/Qb
1ViMWLe2Fh5jALUyFTd0bnlxdqCA8Z8zsu098is0mZRUwc2aBSAxwseA+0phsVtWnGyHOAkUSAR4
u1QdJ5z3hylI4OpMSNTv4F3JNyjBGL3kpXEHjrELHlBOhwXukUt6hoBv+BGkQB602Rh8Z4kLaNMB
wjtUQdAuF9g+BU1Ac7HUSDwZq5Ig0nUPy5OmTwtpdxKSNVuxVqKQwUKcXnG6pRZ+yIQuO+z6Qpk5
URk9dxtJf3YjTNnKqZiuck29PgChWj5z7eO+mZxCbuOQqm+KAC9p0V09E49Yvk0EkkgH0V8uczRB
pyUbbuMgSr6EfgLoHrEOavQpvMCd1BVVONESzm8ikWONMSeWQwdol8AwEyLfd7GHvi4p+u5Y9mt0
P0gqANgr9l1hxS9pVn1YvWvvkH/iTTJ83qXC/4Lrnys/QYCdkWMywufzOHY2++bbeZxrP7ooPkyc
AJ9oxkAX9bZxcAuDkIk7zsYR26kYUq94JUFH2dMBW/UKpfexdFghg/lxB4UJG+1SoQ7cYmRrNAru
3Dz13V0HG/4hhYvVziN/WndlqVOo+bDdPO3tPN3Efa7NATt32w/Y1296/+cCMgIQCJXiv1WQb+Y8
hZtijZeEHr0OcGEe7tM3A6a3d8ywec+i3O/mKZ7PaUyL13nlNqm1mpcTRhETzJUZah6L1z7PNxfW
WtsRFIfrZn+UzpgRSNqrSvMIeYLP3YJqw3ccT6vwwOlFWyAv+EHW8BgHbdbXSdthBggT6QX8RTkF
VS5lj5lDAjOFuIWNxR4Cef7AhBq/iyBpL+W4kqAKlEKiQC0JAHlsY+iMkmmbP8dqEC8UtAUYQQcF
6Cc4AV5H68A5Re9jPQ1C91BIFuRr25PwES/efDtY1AYVKyABmiK34iVc4uJ2dpnYYIeINlGdIorC
Q85nnp/pugUI7pHAwZihFSx4Ih8hICifpcnWzwEizOc1a+kxD/Jt3emCQA4Ksh68ZqM2xcOVZ/rU
x4ZeMPC/ZqBjr7N63Sh+Y3H9vwrN/K8aVKqhVq53fxuZln/D6XFtK+z1ZbcxA5/x0mKn4katkX3F
gkzsa1YqcvJp7D/NNEbw6TQS2goAe9fukk0t3xK+xUepWPiXwUzna5lCUW1WcDb3IxPDszM2eo2X
GDUry9k+SVt9TxDoWLMIrEBdI8MqII4EdBKiprMB7rirtN24wbBqWl+GQpWPU5r4F5TIL+2KPeWm
y4X4UeolPeliSp77YiZ33HrZbCzxuIUS9Cbk5CTDyN6M7efVZ8CrFIjHFyd5iClI2kZYAVChQbK7
kpPuykTWMbQbslLbiG5sH043hYrcU5glpnHYZbtI1ChAIaURT+tJo8xvFEmu3Y0ldAz2sV0W7lfA
oW4gEcOABUnBX+lE+Rdf9DyqwjbLX1uZTEkNYtj0E00BhWqYoVl3QjMfShj4+QcveTClssJNy6HY
HcNryUcKwm9isohDgsarBwsobJ+DKUaOBOO++W7B8GwFMBTEsHqAZwjKZRVGHrGQ9zMEYYn72oap
fNRMRDdK9ubsBP5b5YC1vgcaCuV3EaF2j5kFgi7vZ/KqAWMSUM3kY1zlXdDdwVdb4N5z196kwMmd
WrA5HxLiRFobsawQ48HX8x4iHvM0ySA6mih2t12U5Pfw62LPUAkXMw4UhRdsDCJ/Wjkoghbw0UfD
kBs2C6pbUJA7eZdn8PIUyP3QuLDF93zl6inka1vHi5ev+ZDMV7DOMnzGysW4g7uquZqmJ7CGh/IN
plGYDcB+eLS8rfpVAVMeBd34WECF+APrPO0NBtEAYJp2sLfA6kbnBaRVpKajPBqbe5CMfPGjbMv2
c6rHCd2AcSsBP/fJSTBAumtwHqLPbibz/RSx7QUh1VQ5TEC/wnQg/4rT2b7ArHrTzXWe8FAOQWsx
q1nju6DkYNKONBxhGR0Dl7PkJTkGqOYAV8exW2L1daDf+3DWex+leo9IHq1AKREgv/puiP9OOru8
QGOYJo3WUfHiCARMtR2xcAz09PI95TINKoNh+6633AN/l2v/xeVB0EFghRZNQEn5pdy0+wXiIAp8
oM+zevNddDfFU/zThYut/ESxOS6zAp7mE6aLCQ5slPq5a8tnRlj6o5wneQPLlgyMZwZ2s4oFeVbJ
LJEzOXOXj3P5RMZlxV+ysvJ7asEaNKZgZ7NN+R7LfUiBeUHQ6DKDbH+lodAbDMrWaa+gKJenheNM
3Y3pANoTppHZJ+xhIlWAFZ7729EgO46RnVErCLLTaIFfAmHkM3csN03sJ/ZC0GnnO4RBD+yZ9y1y
zQTNkZZLrNxPyZUPHgazDSqtYodTMBzdhMKvD7EZLjBf20PvXlw4DRk7jCi97G5Bp+DZlC4+cnrN
QYQBkaKIB5RaaesThjSC8du4i7Zfkybpi7A6RaNnKFlVCm6fiO0R4egWefzXqHXPtA+6i9XTdnGk
xZJp7qQ/LQmY6hXmJx5Lp8g9GvxE4z0aNuw2XrOUV/DQASEzWzKZ7eCBknzupcMBt/bM4aRKpz5q
+AqkJBoIQO1UBBKwS5wt254p2p6xnjR8z2eR1VE4hOYGwdADuDVlgHy3aF8cvBiUqoXtkmMxBNPT
oIVSYHjz4rhmpdugRlfJgyBk20NRQ+6HIe9PcrToTylFw6wKvYm+qhgamAquJ+hnidJXHmtoNfYS
2mOOJflTQpP40zIKcTswZeGvF/Yn0fsB8x3Kbje/ZkdPW/AWBiGhGw8B5F5IeGPmcLw3Sxgd6TSO
As1Mkn+TGmNvvAPS79AF8BAcTBDSToVGce82uSF/UArhpoAEnc3IGTpW5ueNgM69BsQ0Zh3QDdHD
9hSB1vPsog2HpkiLtvIZo688A3sQxT0e5HmOO3XP1ID2Ap37EEvlWcT2NtEFO8EoZbjDoYblxgj5
DRpwmMzyXUodHL5bI+NvWQkungaK+Aw/pfmcz9iDcmTrZI0WevJ1KPABqg02lDHIZJtUA3pb46a5
fg+HBOTRfbI23bL1d0OPzCGHLu+ZwboEDdIxjsYGj2J50ng2v/ZpiSxDYd59FwgdkGpRWuwFJLa/
ZGuyT+DndDvwU7dHS+P8hKKM4XGOvMM9Sjd/ghrUXXXVC7QZYiU5BG9Y70PZpu/MGA27ed26vQ5s
9HPRK3vgQbGefSbRqh6nbrm/Qgf+MmgZ11sHYU8O+dV+S+bhRHo5e0Qq7DoC3wqjJ1OgfsdmMaif
MqlghxYeJxgso9gNp92kpxQZ7oJFvQTA+tlrdoBlQvkFEGPyZFRhn8p4aKsctu9fB8xdjjB90bvM
IW4UwnwruCiepQ4V7KjlqBuoIUhb85CGn6zR4Z0qr1iZsTBnnNg41WwZI/nQksyqIWO8ftvSKHgw
bPRsJ7Hds1Nl1zaYjDBWU8fKv5YcapZ6CztSIMUl7S5DE7Bv8mXV8SeW8Wn+7Bczo/xowy3feQ/A
SptyIKCDMaUAiYdTR0BhLRakjIpofihSF+VgLc7uNBvAmauoV1FyJutkvqmcBOMTQIPsQGfT/+j/
ufX9Cjxw46SWOOcG6paKgsrcYWt9CZ7mLpxsjbGjIs8l6NPzzs0YOe8SSVBuhRM72nSad0XUkidF
0f2KNqq3KiQluxVFCQxrgXlGlQELUiD/SNFL2CALq9CLV38lKlr2LYhaF2QC0ZMbCiDF0WLb2UK7
HdIzIDrRC7j0OQ1v/chIjeKw/DrnXV5F+POOrEffOjfcHQmakWgRsP4Hlqzzmg5D/0nOuriXxaQP
0daLLx51okW+ZsZnPwv7INgwfclj9HsC+EEc+jgzX4AWfgqQx+9jS9PTGDFoSyKcJWfi9PJNa+TR
ueZ3lJbxazwh5KBbFdQ8Wujr7BSmOnr1+2Bb/FeTYbBNRnQZqw5R8z5nxRZXky0wYpmX+ERM3D1j
NlM+R9M47C0WpA5YMMPyF6hF5IKpAWRMGRxgWUWW3j+K1JCf3UT0V3AajKrA3N1wesMYedfHnD1v
Kzb4uOvULzTecVYBoJGqXTJjUMDMnN5nw/W5AEQnD6rMM62aCdYi96BbtxcbGZbu1FSOj95MRYHu
X6DPOY1DdHAgOkEQ7CJ33oI4PqOsnu+wGUhvSwthDORJbkCLpwwMPFFW8RCxsPiEMUF702OVCVVT
FxWflFvLE0lhAC8jQb8MLnZ/bVtrdzbZDNpz0bxfeJz0NTzj3DP2Ny14fwN9UYHRgDhHyw5HEBT+
oyXnHi2en/g326AP0j/IrC8vmQYMjhiqG5jR859dl7ZojmS8ybsCi/Zz150ontvDlAiskWC4ClQ6
G9Nzssz0Rod9iTSvzWUlHdsuY48AUlPghu5yNKS3CsecQG8Vt2Q3YqTW7xw8EbDmvyVAcSxoTNhw
7L+xlobn0UzuOJgyux38GN1yw7CuYYrlVMAW+4mlDG4qOZAZDuelEX+NYwcqKhHteJpthp0/jBtW
DCeQUDxi1gZnziEHqNOalVRjzy0KGQwS9mgl5N9SE8y7bVX5g4Psr4RkC2Drq7W+WWGmyIefzAY5
5kEI65S2w18rhqTHAMLbhqJztlVbpGEz4nPJYHrHlyDCwl9cvqL/kl26HPC3aXEYx7cOkxq+agUd
mA39Aa0R8UWVJcXfXWjTrHnG4Q7b54dAiOQrnPTwUGySQ/OCRzja41lkUKv1aIMQCDclKEjcveju
OkOk3QbaOg2RPJHV28cCv979OAZspwPvDyuZ6TcU3fx5Tqj4WriZ/YjSFqEJjfK1GShGjGhyu+FC
eKzx8MhtaUrfppcsHjhY3yyGSe7UPvnFYS14RNpddehAHiY/kh3xHi8YtA4NDiR2LEWQ/Y1HcDgB
KAjl1FxicRDPw02HtuhuTQod1KsY4pq03n/WZTzdWhpZhYMZM4OabaU5IA19RdW5XM16NorMMQ/P
W8xyVGxoZ3WF8kj2Al5bNCMvPZ/wagJqr4406oVAjRoVd2ZaI12pfo4uKLkkmCJ9uYe4MTrDpca/
ekvK1zx2E96krGdwo9Z0jEAj8O6vpNzKbBfg4u5ZDv8gFE7DLmHJemfWGIuYiY3lSeC8KHZ910+P
wA37KozmeUe7tPzEsSJ5WkmCswIchAuBNcoNnDPNZXXWnTGp65916lBbCGwVYsab7ePoemLApagy
lEZ16Cjs6wVTiOEag/5484fYr90hLmT40uHYxTw/jbBmAFOespoitPMrjBbW1xLdl58CZhnwXRw5
RoD50B0LH7lTj662rgawAQ9zwaM9WvHRw0IHViF5Ah0Wx9MZq8X06HAxD6UcRiSKi2AH4IOSG476
ESo2iRKpd7I8pwaxDMP47uTRAHsIIH+Lq0Bv4+sgRPjYTW10ht9xdJJhNF1aYK/u05Sbn3JQK7+1
4/9Rdl67kTNpmr6XPY8GPYPAYA9IplOmUilvTghZeh+0V79PzvQs0DNzsAt0/+jqUtUvJRkRX7x2
GVElOMraK7NzXvKhVO9UsxtfU5dRzmrHeGilWl6rDAr3OOheqm/LpddiH6HTeMvmDnJiWRzMGYKE
mefxPhtkK+z6yNZ5Hny33dZGLP87Lj3hckNaoeZrWTmFZ19juwtveipLj0q7avaqvSBqE5inHB/W
xJW6DzTXhYk1ksjo2PKo8kE/dFYtNhGp3zewUNO76UbFthFYcJWWzeAElthGCqViRA7cNzUJkOed
7nUb6LA6dBoj+pvtyNsQL5H+1qsERLYyUYOyjXI71rluBHM/DtvFHK1vyxyrvamK4daqxpjZuqnN
jzqzjU0FzXrRJ6fCoNV1xrkCqNlrriFOyTDOZ24FDaFdFmh30nnqDukkrRlyEe3LQIoOb/kixb5L
hbMb9Hg6afGYFf6kV/TRpHV+h+UtHjYpRY+8VpSnNEDpEMQ+TWh148+aGgdfpR3UWNmY9SvbH85l
jrBD6RRrR/kuEAZZgvUjqgs9tFejocchFVyZW2kGnPPOM7IJy/Fj4iNBtBboiIXv/jHyrPLBBo89
t2WjbfJ1te9NL8vgHYr4hgEwvYGSo6XOQ63hECGothTgPixW3vMCFOXywObXH5hDPeBJPf9ZB0UT
MDqLYIB7xOa0FvoDlfPFQ27X6U9cldaxxbTwnQ9X1NueV/tRVeTb1kCUW2kt0gfSi34IqfiK3U5t
Wm1k7i0HCDzGiI1K+gh0vTSvi3fYaXiKoeDg97t0zLe81SCAWdmHqd4YW+7I3NuyrFoY5ar4BRuu
J4NZKrj8KJueyEyeLwTXYj0ubCQv3VBoexK4jNCQJHoIFhGqDdj7Xe7SBk07XHHuhBOfMlfmDzPp
pKDwjpXBG87jcUyU/pgSCB4FSWlRCK+D36eZTJ/SspzOheZcpbcNePzM9vHgGDOYTRWvm2TOS7nv
NABcqmMaNk6ytH91R7qHUa9EtxEreUzHxcsjv2b/XzGdN3TH5sBe4ZSDv+j6QogN2Vtqz2aXaFzb
tJIIz0iMt2XlEGDbT06sYfMy3GcHtvAZaUl05l5gjEGbiNdIqGlrRpXYA/ZNezNKTNMf1za7yYAj
OThqb36ZvSl/TRAmHOpG724LoitOeufaZ1lhLAsKQxWb2IkjGtr5GMpdlfdp7jdOmn+wqTr9gzFE
ZRpOTubtNIPDOCQqtzK/qi7uwkKrIUgrcnHVavQAYiMpTkFZNJMWdqr+klk7WrS74SG3zTV6ciak
UXdKYM7Qxyntn0xyAbxtwviWBZi/smo30p7Jn6ETy4kf+XfMfy64f0gRQjUia+CnC5X0Yk7cNX01
2IXjLaOy+tYR5NzpwgF1qVmeBD64E9128NNF8qLIzLslQDPzO0uMQYXv0ces6vo1h2uAiLo9zKg1
jw4sGU9at00ofmu6FZ2dBBQWUwbcGo5X7tcoj+ill3LOp4C0DDeKD9cHRql6xIINYcm4QXOnIYwg
byXYu6XHt63tRtWDbqb1M9VpRRK6XeLRarmY2G+SOusK3yPO4IdZa9CYMLqlOxgDQAF8ZQ7EPLoR
l1ezdE2+vJsYgpbEWUSwMtMPNAHh4jKyMnqeqiWd0Ok49rRztLmabuI2j2s/Jk1OfNTgM/vOgNLm
HB5/0PFY7nuVwQ74idcIxr4ytTNOvHhQAZ+TZe2gINzvdtGktiEfNwdeMOpi3ekGMve1SwYrTNfO
uFuhhUBR8kRbfKeJrY2yrO4427nzaVA/W3GUysrwzZUiiwhF0X2+RM5TX9YoTBJETaatz6E7DctN
KTEYW95V+1GDHgaSLYxp3+rthEeH2p6LJelgRazpO006BSRTklUloHY0brUsxqKABQ+dTTW988Dk
ths686a8eo1aZNdf06Lws5lAZufInaxoz7g7a5vSGtt30FP1C85bvaexYz/amtkZfoau6gilgywu
79m1G2GvYTfEDOjow+3iXKTz/Ndas7evAWXAxsm7+Eq1lWG/N+Jk1/WGdov3qQ97QDoOZRl7u4wX
+8Mj8bINRk9YYRY1wweWtfwuQdL1yKucnPsi196NsZZ+bc7zrRHZy51uzg71AtPShXRScRdpF+dR
il4EnBzOX6HidWtldcvZW2tPa70OW9b/HJhOZpwsxttfS12RJVdq5Wsjl4GXCtaajxZ01Y2ptKbU
a/wWeQoZ3ScKlhmIwFU5jHJUN/Ue0Uz7OSLDOdJOro6WTP7goKLTQvKD7kNzxm/4c2i3zctMFoFK
c7oQtMy1Pxv7YuV7UZEcYFB0b0Gedj4Nk/S6tXpzBCPwbjpDYgUtx4nhJZF1hkrIjuMj1o/1Z5LJ
AgupY1MBUn/sKe06lUjQf+xBlO8WVCPB3GnTjcGIDN7XYWiOHa/IliE63YxCePcsQO+hbororh2s
PhgY8Lbzoldh0S3A1+RyFx6aj5jbN5kM7pOXNdmlEXX1OYkCBHSNavifSNX3BfcTK5jwl5n/Ia3/
/yqie6pL/vNv1z/zjWK/Q12k/ve//cuvdr/1tb+t/69f9C9/pv/f//7bFBxca9/+5RebSqHXuR9+
u+Xht4c9/Pe//59f+f/6m/8skntaGorkvuuhUte/LQZH/Jc2uavl+//2Fv23Arrzb/NZ/Lev/4/2
OSn/AQRmuq5JPo1p04n6n+1zUvsHvJVpesb1H9K6/s4/2+dM7R+UiBrAkVTW0SJ1TaT7Z/uc4fzD
tCT8qO2YhmnQ9fm//vPnvvwH+8tHxuf8P1dC8K38j14g2/qvwVCZKJdYTVkHNW93933ZDnfcdstD
5+nrxpZC3GtslMDnaix1PxW25+0MVCG7LHaHhzoXXsAxzjLtymifJuB0nmkMfyWqZZxFS/41mQMF
XTltbXBW2fhbcKvdaKpklJ8GA4Chnral61FI6VjJYxtl/Tmpx9y3sN3kgaWbiCII7b6VZRQ/rgU5
LfGqa785I0FIGmLX+Z2Wu3uzTvN7TytJDWfRPa00GqP/SyP5wHCjHwB+5duo2caBzvfiC01U9k4l
KKrKVrTt1qlN8q9VKY8Cza7mx1oub402UoHdVyhdO1HdTDPYITQZkRNl4j5EZbyczWRqX1ujJkdG
TWQvBGg2KjfUFQq0GdD7N82q+b41rjftYUjEuztd2yZHdF3nNl3aW0cb7U2WlvZFgbpJmm6ODC2w
QKU979toWh7GrCneSsOOn9O8dRCWZd60bz0NHbWVmOvHWCt1LMvrRQ1SPX2L3Bzsj0pYSWuWpU4w
x80HV3BYaHJM/8yhFefMKocf7CPaKeu9uQ/S2GbuxfqCqgzEGQR7la9w43rY9at5s0BupL4xJDFh
uW5mWGGLufA1stBcoBKW+nfTLuV3jTL1sKq++cnthqhY5J6EIF0ZyQo2N+x1xwSot7pNN/aPeiVL
YkOfGuheWAtAWEiO16u/21loknbwY/lpDjyP0JVGHq26byzvoNtPFQL4MEN4B5g7lTsXYMsXpAk4
eb5t48QCDFBn8+pFXiHxY9dgo0TotGfgNkNR/8Wmqe9SMy2C4Xq+ChDZKlu/IGX2ulfuhJ53Ico1
VMMUzRu0YY+D9dBXuBbbEok60rJNAnQPofY5ZRnFf/JiwGn/ZZXQIQRmDGO6YWk/E9NmWEn9D/3I
9KI5st+gE2C1FDFIDv+Vs/5pzhPICdaECTHLXW92+bFDfDv3X47R+Z7FGaCEt3MnV3Alu7KVH7j1
QiPP102UiEOaZzsX1+GHscz2VpYPujU220rkzznOx0J7Gqh7rsvkthmkcygY4PPUDfpKgvpW472u
SdipcrpMZpTD2g67mOhxI6m+2wqsR5fQl3r0CvR5oIw7CZJ0dYJqochZSe3Qae0dJ3F6k7hpGNf2
u0zjH1fP7oauc+h6tn9T1wEljibo36YJdVdloYW0GiArkVC1kcSWIY5CxSfMm1ykcp0ferq4ibfh
aKRrnPNV75hIrTK93tHvS3KinltPoKLmQN6RBr7rYbTO9pgGM8df6TQM1SsaLdebwoIr7GRqtq9c
mUFW8ibC7uLiS8tXDU1Mb5btFs1L5BeNbR1Kq3g02upvKJ4nuWoB6jOobOphfJP1aYAXATrq1oZr
WQ1vj3mCWPkDoZ3c3Fh1Ty6Sksu0arwg86/DnelGuld1QFFdEJ/zo8O0NKkrEWejlmKPzd1xm5TD
grrMhOQTQd3F99JVzTYVswaUHLt/laJ+PVmizTCWc2gDjJxda/10o4Z7BpSk/LSWRjE21h4u1yyh
WzearfLe6brhc7Z4aADB3d1k2fGOuNHsrBkNbGjcrOrY6JYWjo0e3eT1VZIm1lV/huoD8GSLPXLz
urPsqfleptX8FPWUfq8M+78mBO0l7nrrgMR12kZebYe4KxtydaYXW4l+V+N13ttCfylqNG4e7T2+
mwnbl3B4Pph8d4PWFO3hMtctAkvL+ZOzeezi2mJWiy0q0LR6gzzqo0Deo8gFCS2B5Fg3y/imajR3
U8zk1eiqP0sTQaAqR+up8Zrh3rDmI2xoc0nn8XNAwHOpTFkHLgpLuN06uotcp/yO6sj9LkpQHR9K
zDp7GUs1jwyk7li0ZBXoKTkKUmT1/bxUICVxRlFS1D+JaVyCOdbv0QN8r9aqtokNRmUnjvE0ksYZ
QhUx8IGjzmxn+XwqDJkQnba6b5g+H2G2Jx0pgIo+kQ4AsmQIfccM6jRG+lknqH84PthSY9i6fpWc
OZ5e7Mt8Bsgop52MPDPUEZlNeAFQMoZL4iKFjhKn+2qcyt3byFmParTWQ1XICfRd4H7gcLd4+dZJ
bzZsY0VopQPlHfk0mHWY85513a2eKsVfNB4so9CAx6+30qylwrUaArRBJ7NUznlQb0XTlV81vvIg
yy19o7Uoj2atsgGfABPdEvG1KvItj6LkMK5AIvGUMMcLim2xvDv5gl3GEHfdzA/qa+YAOeBCc0qz
+oj0fK1CzdJWpJST95oluSmJZ3M5Grx08iuJ2CsgzxZ8v+rqwFKEE65Nt4nt5BIDHnLFipE7RoGK
i2qX9CDTo7LdYM6qoHX67Sq7ty5X4TRbf1KbQZXbWd8kDoiOtY7PU434f1hb9zYVJgIFlhKmKIfr
MDKdxkSDljKMHSV6DH8pcyNw+nVB6MrBsV7/Vmb3vG6jbW38CFeNYMTeJ4LUwHIq+1BbDs9wmL7K
vD3J2nVBWgQG+GL6HWdoGb8T0MWpmjbGxO4H055CAozG3hTXpqQZHbK73Eiu6h5iu8HVRWghKesd
I99OUeMFphmTr2GDlxdemKTFoWpGZFriY3ba6rzqrh2kzAzHZZxwNK/mn2uY3HYH3AXmdGMKCwA/
u6XWxQfNLP1mnYGNHe3bzfFVQXcoH41MkNr8D30y241r9n+L5iCGv3Ps7n0szctsxcuuNmG+kAf4
kfT8xG3LX6WAkGMZshelEKHtB0OOOg7w38EApUBqIwD8ak63w2jn97RYaQsQDhE7XFkTrlPLU5RD
MSMmQkHV3vZAp2/pOOzN+UEHxA6G6DtpIwOJk7NRs8SjjTcJVSZaaXWuRLK9ZoHFxbjtVfWaVCAC
aVW+6HYZrK52WIwLkrXbQi0HrXe0m6zF0cFjCW3q4VOtlGfLcoIaBRAkwXqPdf60pDVXWvcyKhw2
QG179P9cv43idRW5t0V5ebDz/lamjg7DqmL3hoQuv4WMOYywkTMTwI0LOdcXwnqsVvlnEGhWdI+J
TNqgUvkbMiJ26CT6xg6/brTylE9zFszF+OWs6b05ge22CKoCAYwxWOWHvIpe2tYOco1WqKumIIns
s1vkuo9aP6y0+W0psfA0A1qL68dkG1mxdUq7vUVbbZ1z57Etshc5VwdbIGds0+LBHND4OJHuQwwD
YfRiPdDi2f2I1D7SXo9SIKqex1R7ImwOS23Zn3hnc4au8k16acYWgGdtKSRUNroHK68njjxKoxx7
vYCsocKuEReqIqt8T+QUgZXFu0sBTT9ikXGsHpx3Mnx9YaVBqotoZ5eJFSxZ22zyKjtPVX0qG4ba
Ya4ehhgpkkogt+WTOUxMGrqTPKKF32cTwUikvYV9WrOi4Y+G9CeT9mUwNaynDs5vLthgSj4aZu+k
N+sOY0/o6MOFjIRjDo+ToEfzozHWfYroxn2TK1mHMe/bsqIXimNcbbHR8jAcgZLYpmAeScvGntEq
e+N3xqra2m6z+gZ87M52hkMnm4R7zfLLxk8I4RHZUnEYluUG2RIz1bovmU1TjpXegEa1da15tJdY
BG4OjI7070azXfukNfXRc1EKFNkDQS5LqJPJVODnooDrmAntqWPkMVrzqx07bgrKvht7NtFmBI9f
9bvIRk07ZvWJM+mkRfWLmFe0NIa8AVHzpax36Bb3SVEkAbFJd5p+l0rjAMl+X2Wi54k4iOkGg8Vq
0CYA24ndA6eLprxN3ycfoi9vs9X2xylm31C+LVL26a55cvoJH4TWedV5JBD9HfTBx57JNWycvnhh
OYfJ7tylRY47cei3HKB/YMUq4Hg8ZUuq+LDjs5gRxEjtjWGKlAWJIT1LBwYfT5s2blc9uql7riuD
aIKuzl9GfBysE/26J2W8DmuBF6k2DtW4bOtKtAev++mcCNZX51GnyfrocrYEUfQCcX6Dhc/al8WT
OTcMroWoUW1xsjhNT0oeqF2UGwlGJXsNKmnIb8yc88fgeOdU3KRCzaFJEvBamidD49tRamz8BXSf
e2/LAKSsIkwyOW1dRXxtXj9Tz4bGy/jJB5GzFxDsZ+LZEa21IxztueqvY4jXbr1eqYOs6XrH8ndt
PFOP5WQmLLFW8nkOBlmlzn2Vm5lvpOqu7tNvV4l7qmn2o2uXO8cwEx9OS0dEsWsHLZgQhRao5/Rk
m+CkGE0+iHI8G5n+Rh9AG5hGfaoz9TsjsDzjhc18y6i+Fr5ERdRKjGPUbXNh7ISnv40GzCIvc/+g
x+l8mDVoCsxsKY4yqkTZIj9SzzE29RyPl1KW671MeKUAzgOnsxHjZCs6zqa61K16SMk2DbxyyALK
b05m43SHsRm6UFTiqxySn7VNPl3YoEBMaDpIfQZGdbo3t266t2py70o5Yxli5g1j5fFjNPnO0YsT
UvyMrYgiurK05IPtiadWFMse9NKGBpTHyWt+u0RNVNp289E03TKI4BupzdTjXVwgN2zIMZy0B558
iejITjc2QoOixwGKx0xiF4MU4vUsb5W6SrgQXYNnxJiPwAec1DgUqFWrsTVCgI3H3pq3EzT6TgiV
B5kaj21U7p0sftK7stnNSHp3vVFqofTc+5VJIIMu7LE5x95dFssgHuR3DFoKTJP9YnlCgdJZG90A
FNDiak/+/6X0pmBYGKldJq/FqvmrYP/j+nmETfGhP3dxkh7brEANSgupD2UOV4Xya6KMkJFU1P60
WAoqVmOhGu6modU661oAfA8W1bWHcNU6fb9CGFWty7WzLcLIwRGUjmhsFmHB6IypfmrQCQyudixt
TIVijO9w+m5XSucDhGybhafqd+1rxy59mHQsWYkDqRY30Ttb7dnyoscCLzHeA7CjnAPD6CbFP5I7
HAJvlTFfhnbKN8409acEG1TTaF/Yp3+HmuC6ddGv5AzuW4bze72CfXUzybBhM2Ryrm7FqIb7ymxf
9dF8lgmnroPjq42g+PEoaTqzlWryQBXl1putpxLlltFQlDH1ikWaHPDXXCyj/6JB4DnL2wAE+wJa
NgRxjl4dQcUTAcT3ndH+RRHigRodQwDAXrPJpoHAF7wVdnVqk/wvd506iE3xYIrsghqCN73EuGzj
f3QGDp6Vsy/n7bGSiHW7iq9JsNfiQFjZjQt068PUf/f6hFrOtnDNJMyjtrfVVgufbbKhPWobWclf
hnhyUnjM8Tg/x91IeybDaAO84g81t5NmaV/M1PgqJCfB2BDVTmRUtqFZ4q60HXfXtJpGbFRkDEjW
RHIPH4zZ3WN+4OJ0VUq+8R0H5lg+EJq4USiFiXrs7qKkqW5MlbavI1EBvt5LQCCVvg9yvSxL3W86
03msYz7E1cDCmDIEGIn90swzF4/FDYsJ0GfI28csKTZJlL5VTjbvys556nT3tiJfNEtJ8WnK28J+
tlxbhnlZvaadcchhDnqbXk3R3SUqx1/ltltTipX7xaA2QljvZWWFAl0bVPu4c7I+QMVRbApeRbds
4BHqA/KuvZeZGi+6uSltM2G+jPGsxoh7iST0QXvyULla9tpdNxfH8iPbfk0LtHBjnmxd0Rz6aqXb
c90ix34YkZ0GS5SgiCD+W9ey7WDl0NRXCQOSDb29H+Lhlitsfc7j6a6WKzcOZPiNFecncAE+1+rY
WUVPnJQbtivBtYV3wf9OgKg9BRDtnT832ezbWn0ehLzzKJJhfs7vIstKSWiL92QsbAsLsJbzKdeS
h2KtXq151rbOiP4JSx2AC921C62JgayQenBHMLNOBe4UTTuYBezvY6w9zv3r4FT7FH5cOl4w2LSU
lWA/izdr6KO/AcQ2fYayFNeze5nwZuEWs3eox3eZEcmt7BhUeNXRYN95a3YUljyhpLjj4olwzf6B
XfKTHNn/iHNNw6SR4OClTdRlqF9ehxgPNnIJt2seHRfnolu/wvC84BvPMN8vJvT0I9wsACx3/yFK
d2j+l22mDf1HoesfQuuPIkk2poi6aysCwk3U1GRQmCG/uMCuUs+eLE/FtNyNSt2wpE7mmj+PI+qS
ycUhkzaYoLvUz5f6aFfyjORj5zjQ+NHa6PdLPSBhJOjBHtWRRUGRcRkg7H8hPJQcKSH2ZtZcsql7
yxqmNt3thh3cX4LhLWqOBubIPAHmsy3c+OajhhxJDvKuFSh4jZxIt+LXxckF+27ngQ5GVrRc7Yzr
Xbn7aBrHLwYKYjNj2pUxDPhytpF7Rwi6buBc17A1uEJ3BqN9bHdEkBVtSGOEbzkMn+uUnl2Tu19J
Nm3Z90HStkE25TeyskhjNq9mAf1bS8SLqSr8Yvg1Qs30ftNkgJPzeL+1kb1uzAvMS/2QbkStmlew
RTOroxDd44TKE0rYjMN2sd/dUb0XXJag5af8FNExzzbZxWfMpns7n26cds22KabDpasZs8Y1oObe
3Nfdo2WrGz0t/ibMrs+O5nRby3a7/bryUMbcG++rlfKOJV3AO/u22zhKTjuv5LIqs+HoGq7Cs5Sf
zEjfV+4brul8s/So1NbiO8VMuKLLpSoDIpdMC+EwKaGGlXb0XpQeyhdWeKp9ekX8pI3zSY7Rtlwf
CoPBkcgfbZR/MZM6xmTcyOaHUXTfldZskzXdzHa/yW3xanfuwTEcdIn4j+fxZc2Tw1plPwvPdrEZ
V1TyKIx7wT1PWe5Rc4p76idmH/PACbr7FJGF2rj9PtOgsZUusg2mIkhAJATUOY3LUUtj6zZ1INc7
5JjCA5haXjKjNQIA64mT18PQkT2R1naBH2G8lZACEdBRx/UOkSkOwHmKnxyCAJgg2FNAjNjvbOpK
KHcYKgSHWs4YG9FHUJhbx7SeHbqP4FH0Sz4L0gqshqj4pJ+2KcUKPqHH9XYB0ty0y62Ryu+5eegG
KyEZkW8HEf83pzdXQhVnNJfx6qLEOyslsAe4n2j90GtM9tbVcnJWAEfcnrlEBYYok520bBNNgnbu
ebN6Z37kAneHghRnkcBjZ8v6gNx846XMrrZlxCd7LNywm8XH0OW3YwrULdIfRsoXCSG1yRvemZz5
7UC0BErg2SDmzdBukvKKgXaOn5qRE8bEJPg6BEHq/RqSvYk2+v2cpPfOPAwYp3Q7rAW+SNBvYOLu
T4F1CE7OcLTS6lhBuZABHaYlAlbEH0R0rGlz9FJGNIBoJlzOS3yRyL1Gwws6rtoB8iOY9IRcnmF0
9r1McO+ISzNooC19BL46a/skQm6YtYghUuPDHFg4qynChNQgu7XtYNZSor51xerDWM/csjhCux1t
u9+XVgaek63OU9V6mLBSYt8us1nbhwWEBymlvtzi4Ko/7R4Qjc0tJqCm1xEkD06JU9kjJ5a4sJmi
6Do7AhHdT8vkaSiRXGcG7J+dp6LRRhWKqGxukV5f3ZFaNKptpVvtgX0H8MAYtkaafpULfg/P7i/e
UCch8uRvTIKnWne3c1aW/pyvt7qAjh/JeO+l05xX4IIvlMnVBa9hzPLM5H1sjQD3wwKUVsiWkI8x
LrJdowqeVWx0RAqRN0KKS4JUVevKfhvpqRHWFEbclBg/XS4wMwNI47S7MbaSu2oZtMckMa2dg7xk
W621TuBwZno/jZ4JqBuA606RQlCbMSYGLl6byMVYNiM6v44Z+mZVA1p/D/FqokH+NJDxAMEIIgKy
hbvfJYUCRXWvNu7A95hXg1aja5vUHuOXcTMVcX523VR7cLMR5/0k7fUQrRVXPyb7KA3yoTdQ3pGM
cRhXZ/iKnbY4oJXm0uy1a6DF/SayseVrgpGyaVdeGyIMT3yi6hoeYhtbQffRHMw8271izjGCyOhG
pGeURKGBcJ04DipCWXeanZZ3CNDlKRKuVEGMTOtvjtuk5D7HkvEmN3tex75MA2vAUcTUKdzXIWsn
XFRIMlD0cL1ec888lK03HvuO2WqbRYKTyEazWvlrb+mnNp6Ym8ZSMTPFxB8MMv3I11L84GYEaEm6
wUGJR7x8pJfN1uZfVzFpE0pk8sZ+xqR3hKAf69luknULU4uCHNQNLWmpz/fW2hgkQnrdVrFEcj+L
on6HZrU5xgBBe+T877Kd1ifCPuud6XHL4LyK8Eu181kyz1zAMK7uHRxDpt7FdBJYoAx2YyH5HJKH
CRTrLhlmgrtyIKiR4Arbr5Lamu6460DL0RiIhmro02496IOKQdRZ/V9dkrnnfhnmCyZ+70GaXNgD
rXLErQm2syHdlKxRkXnpu/KS7tZKZHE36bV11Ceve/e8qFtu8p7gAYqFm/IExt5Hvuamon93c1cF
2J2YKmt0+H8EH5i7Jhbo5OMKHnCPzhmBdtRkI6BIvEA/VseiwmSVFCPe4TJXBO6s09DAlhuzfWED
ccBoEI2dDadNk31RqiYO3QY2exprx9ga4Be71RLRg9aIhwj+Hre9ZFtEHFberNgHXlYx9q8SLHfT
Fjp+VXeMDyjQ59tO1iaK6I9StjbdinqCtEbp3mO6mmU4G2azWQ3NbTa2SpN7Qm+xBnq1shq/7kqS
AtjiH6IpMS8YFJ16x2qP4pM1TlwFp3QGa5cT8WL+XI3eoTCj9diaCfEEw9C1euAQGrRuZa8uhlNE
QUUoGwaBCtZSE2LZjGXr4nXPvOKH/68xvzMNKM8akxppe0np2fVgUDNugAKBgzapp9g0XMyO6WS/
DFyuXlvHnQA33GW6wdc6n0DZ1EHVtnaqCTX4GERvA4mAnwd1tZJ1nejRbed65gZR+XQDUs0UgXbs
s7SG/IEetGa8Tt/yGHuF9dai8fZHqxS+VlXDfeu2hCHI1d7mBAy99G3yKDUtuc/iESFi2oF4sn+6
7wgG4mk7WY4FI1i5W4v0Bu0iunUQj0s3uWd3ct9JZdF+B7BiP6UO5qqKulo8+4b7Wmd5lMC6pXfI
Z6eJLnpROU+rmazPOIa2Tk86DbqRZ/hKjz41i6i2UYAKN8uV5ls0fNkzuwIZGtMa9jNiCM82rYdF
1eI1tYhqm4oaIS/OfuCdDLN+af4f8s5kOW5kS9Ovklar7gVkGB3AohYdEeAQHCVSopQbGCVRmOcZ
T19fMHVvkZ6iwtKtF9XWm3sXaYJcHn58OOc/3y+WB6Ybgpbtk9CDgpFd6Dx8t/lCGgc5arsd+yy+
XLoVPMdg29YXPfb8h5UyA91tmB6npKei0Y12Jdmyh8Ev3PdINHT33EesSNMqGglY9D1i8nRy9li6
mAHoHd4yg0PnBnX79N5CZLTxG2q2iWXwcoyZ1DSlPNQVfYrsACQ2FhJZsUPxwhkOAugmN8fuYgGa
/r4zp+5+geoCQr0vrsJ4oZ0aBwfetHO9VuSOkMYI4I+8qdBMB/RPedd1ZiJGnssKbXxdrvq4xXbd
nzcR6+Wqtdu+PVuoMdK5oxfj7brAL9iEbo0n5IoSbKOVy7QrdHc1grKueW0IC8xXas42XTh9H0RN
+Z7Utk+Tj0/21Yfch5wvJBPYLaHF3kcFxW2b6WuocTWkaXy8oe0fa7dQ1DdONZZbrXScfMfOvEDO
MWr3fqwQ5O98VyQ62pWofsSaxKXnyuZuVBUd+VYtyvuE60RDi43OeWSNSZKcQO2hG81r6Y6K0atc
Le04Pjpo6d+nuUHdilY5m77VdPqcPpfaLMeLgoh+xBtuSWFxY9qD6M5Mv9V3FkvsFMoAuhrNj6/d
TrN2JInL/dJP7Q9BgWpDh9B6azp6d2nPVnQOcsoOwHA4P71R/n/Wyx1Mod7Wy90+to/fnvI/zrv8
sfzevVLOHf7kX8o5+j/eHcyiTR/9G2/hg6n39NT1//kfhmG8wzHZ8VyXcrlB2P9bOWe47wx2ecsj
bgzu7j5yt5/KOcN5J3yHt6dr+4btOJhbSkq53ynn3jKmsCSatBYiHkSK3R16Yq7TDGfxsNhnvX6d
VfZunZHOW9pnzrXrGQqn2ZJu982IvSA6M0IxbCar/lbO4Zaz9uzFHP7U9v3B6Xpb0V7Z/ed/PGPd
fwV8kbD4s9Ob1eQu3T6t9b2nNdEurmhK7/0CDEbMfZw+OpqtikCD8HLpOYB8GrvTN8U6fCeb+gl+
B80o9ro3RuPRhkC+MTTwlG5nUjouXDqgy/yeYo57QrGUDXlN2YMqqk9I+NAdkfgI8d7Oh+SLba37
da3u1yK9ZuSfcLWMqH+101mZd9FZ0Wq4VnhVH3A9j6jMrE+0ep9jqLhL1+hWx34YJdp9UwzXbpG5
vBXjeQPE87M10fYLl/Db1OqfDOAtp2Wu3y1AfQF/8D9DL27Wtdv9fkKtNwDCluRTR1up0PpmHvc+
fVC4mnhbOJsgYWJUuD5Cjho1BiAciGsII8OaBtv0S1W65+QtbSRO0W7skMJQxjzFi+asiMQTzneb
YvyT8j068vm2Tx1t52V5dOKVU3EO24qsoYmwz0/NMaB7G6TAOoKfsfGZWhuAKLkt7snfU9d1x/dN
4x5xUDLfYNqakr8kSW7Irpo/7pdwuqXod9GWKRIi64pJPqPMzZlsj/kWbbr7EFqs38WdvqAlSYMR
hPvG6RuqVmRk6uiOy82p45vfBq8PT1eE41BL8s8WnR4bFnuJ3VB0O0QULn//K5lvcI4O28NLUi5d
b1ApNL3Z48h1tqzktpx9ops730OIbyErtcMPHsUpCKuUIvMvo9A/iaynqBTvMlo9yZbkWxxNIBs1
VCwmFu2GXM6lb+H651Yfonm6+/1QD7LdXyGZnjW4L6C+NKnEDjiVdj+QCjCScldGfkBDKk7GVC95
Xn1rHZaPV93nVnoHc4X7dhzpZ9y4tm1VX4KDWclGukd8M9/60Q/DfDEcwa3BcBzELZ41bAZaZZyB
yDpm+YUS+df/WomTXMY+9Su9bWGA1ZckEy+pjU2bRtBM6BySF6Nb9ltoFSTibOOUHY/TPMZ0IjeL
u6ggvwwm4CY8SEU6+najHOaOg18k/bZf9Dy7M8zurErdp9//Nr+UQeO/IfOWs6ydl6qCx1MikIqe
fEiiGbdQh4xv7rpHthTjDRe750X8Ysod9r+kSIZmb1TT+SExJ5qC+YlOkQ5u7MO9qa2vB6psvnPM
08Q87P+/OBeef58Xf2dYRnQ75mWDmGy9o8HtAiYD7Dg7hgo5iR908Ye7Fu7ERwDS2wS2aiocshO4
YGrc+1gY9BrNI7lHWlU+pw0JwK4dv/rIATcFRptbx/WK7e9/hV+r0fkZpDNMOIuGWYZX7/tp/FIf
ukvN5FDssxGKebDVNlAPT0XkfzTNDu0d7gDgax5aMyajGqGo43gJFr3/XICjDiMShWB7Coy4kD9u
s1hcTHPyrUnMD9MhUcCdQ9/RhhF0hX7EWePN3Ug6M1ava6bYtpo9HCJ4HohNO+z1TEvc66v5gJCB
LPuAH2G2HWk6W2pxMvD2HRzthqL61ZInCLnEew2p72oOH6aKMmnnfmOjPaN1jTJA1OhHNs63fG0N
ac8vSwreReg3+7TTkBgM8NBWXMo2K8+Ma/DUIoh4c4LZQKCKaKzmIZF9qESt3zhGJDbFQduDsJIE
U2RvfBznQfAg9SrDwqIg1XVnuYn6dUo/kUv/uNDJ6hvUAqYM5kgHWZyXOzcRcJzJrFdoB5cLr3DR
VTj2vQXU9vcL6i0PnGffxJeLH76DV9lGTYUj3ooyuQAXsi+E/4Sh/FlVDtdZ+5mfC5KWdcIT6YKU
ykmZl8dc2sQbwfd8fXzx95de30KscWoUtrkO6XkptmPBpQc1W3xbc6XwbcCCZD2MraZPXzPL/gaB
EInaQC8TD3uApryhdG8hM0s3Ic+u7wAjms3sGLTkdikdBwVN3Nu6bSDlzQ34l7V/T7+dTUf31i0E
HWLtRZGPFzacwg1Wwoe+f88JfK/xT8rBvPTqKTv1tegsD81HMJseVzNw102BWNzQuE3xdP64evm5
1SFt51CiHNDoH6rWnE6g9f7phNSIGie8xY2YInqlXY9l/zHL3YfYyr6MbOKoZhBrRdZZHYMDnSjJ
0D7w5fc/sPnGjvp81r6YYFfvJk+M5rDXZy60XdTcdyMKrnok44PIi0xObPJubC2IH0NPM+RUmoFg
U9xxEmcneKA3W8rSj35MiiqpD6//MCJFS3WvncBRtQfW7+/H+uzL8Yud2JBORDo1oma0hnFP5f26
Ha/c8dpC52JbOalOOixs/FqovJsw7gyaJMKdh2PixqcJwOfC0EX56VxQJ49Xmg3am2z+ArjoytW8
04Y8T+01ZwBQyWKJTefaZ+0KD8WO+LeGe8oTXHHErm2GIKv+JA16VlimQQ92+yETLqlpCt2UIpfQ
CKgu5eKSvZfEyWUxfp9NoJsCjQOV9t/Pw5u/mXTYhiv7XDyN7d7RfPuU7Hd+n5VUrnswKueG17o0
gtJ+UOmgrirynKxMfaetPs3rzvqYaG0EDxivk6Qo86DTG3cH/qlA7gI4wrJpAekWQGxHBvvGNeZ5
Z3mxwLTFI3+CKG6fFplj0ikL/QCw0HIVlnHIXdm7QQ40ASkhABE0u1sbndQ28qtLWxgRnSMwdtAS
x8mtRwHxbio8qqmr3V6BJzSppdNxTLKG9o4abo/ojtxnxBvXYuPwz3kx7AVlz6FZq9qT9O13qw1D
KOszcZZ1KAtHv14DK657dBYpujcbdeZYlACGBqRyRdRc4uz8AYdTJKPLmWMgWKwd7sx1nsbwi4S9
HfUQubJNPwtsjT7Ic2Tegla2DSB2sandQkcA784UpxB1+NFtXxVQDSMTFhmYkzNg3eam0UZzC0g0
olWdZgrkycum7ullaGE9OyGXvsOtEU+vahdn3RnMwS9eG98mk3Fa2zlpMTs+b0KKwloZpCHCtI07
xHUQWYDuLSSk51hAZMTR4Vavl/NpN4qHPjso+9wqCkZ0jVszz1EMTp51orhapAsMZghi4PFa7+lo
Z75qHhNdN9Wce0U4H9KO0Taik3nrVsPTbNPj02v1SotGVwd+CaaqsjoatCvjweicfbZa78fUQmIQ
N7xOLOdmNsdLG9T2UsKK+/2Q33qVPN9VX6yUaqpL203rfJ9l3gPw6j/7md/A0adoV5nxreuLB9N0
HwozvpnRt53mdKnsEqFRjSkPdBAzue0K4xEHsQ9qI9Klm4nFlhvPbkkmozGSG2NBbbRNRrO/C63y
DO4gXSam3+xM+usDuoyhwKTldAYYYN/aVeyessEg613JGV1F4ZrQJhRGR+LqrbwP2aNXcWWOi9t3
vV7voxgKl241dNtaXXRq5XTWc4mazzNwTq4mbvqIZ/Pq93B/hKMHbmGMaLjnQ/mn0k+0aTDJJ2By
UbMQj5wwb70v9MPz5sVvaaAw8+oB1WppZ+fofE+hEO50zbtyKXYLQt0b1hPH8baFEb9X/LWkZ2SB
LBGOOhWLMDFOwROc6gUt7kniXaC/g5qhn3Y+fCjHpdkEPUEafsQh5dSk+5EMChJsKFC3XtwfMWR9
yxFbd15PAT+6MzUgFPbuOH600lxsrX5EapfNt2E686oDTrtxsvKJau5FyS5hxdWdzat/C4vbCawe
zcRiRN+qxEas0KaPwtOO2Gi9ZRGo//3g0+tBm4f9ECPPIIcT/RlyZ/5hLAYt42NFUhpZ8KbhMpok
40VGNgz+9p+6U122CdmA0YDON3q0+JExSPbcLqf3fQQU3zLyD85oBatIv7guDzoaLhGn9Te//43f
OrHlLuEw1xwyf96wN5rxowP4DBHXvJl7zdvUbfHFyPo/p4gDgnoMVageSW5OEbymwuAM8XVBmbJL
oDfYg2udRCvrnUkw0RAlT1HJrfb3o3x+ufzifqVLZx748zWmjWbYmwaKfmyZr4xmzuh7Kb9bzcDr
qYpugMigL11pwrGrS6PiuHN1HC4gfMKztpz71ePAasIHt+VyNkw7rTb70+fx/d9O9F8l39qqq370
/w90xluGqxP3b+f67x7JVv9x9dj2SfnH/zppH8tvT//7Zcb/5xf+yvlrgpy/a7mebxok6Pl/ztG/
kv6asN4BLaFV3vIc36P7nR34Z7+84ZH1t32XSoFvsKce7ND+lfX33uk20CYPgbSrU6r7R1n/wx7y
3wuM/VGQ1PBM4RimIxzA7K/3mGzOun7WdQtzDcM8q5rCRrm26oGF59uRxSyF3F9/l8/fZNjC9Fxb
NkO0nNU35pRUcwrb/Ax9U9F2GR3AsY17ybyNSPmjI48ghwlALDV6gQVPCK9lJK6OKqX/keiRc9Zn
q7/zbE52PYl3dlte0k/iHLn22IcNTJoYsjZC6JAEkK540uZrehBmRn68HYrMT1G2AmkavfwSHdRV
5U+IUEfuhbX3UeRkvt3mTNcXLM5ghKAp9HTaRCweMgN9S43lfc2S5t5t6Veue20LJ1/n1YsS0wTF
Q6FA22UUvU9m1OUo1929aaMnsrU6D5yp9Hbptdl3eJJEXAi9tgG+zocc8CknhpnuPT29OLCarCT5
HnvhB47x+TR0tHuvCfdOWDnBPw/5m/qpvOvbp6f+6rGWY/oVEuNmfKLXun0iXuruj5Oh/P7Yg6KQ
/8z/REIGtF0DWMPvtoL/83X442roHl9GPxK1n3/urw3Acd7pjhC+i0aPAh9YjH/F/+G/6EQ3jg0u
t7znyt7P8Dedd0S3JdgZbMBAuLj+O/wP/4nP2NxEiCDD5chQL/qxMTmEDma0NhVGh79MOsexd6wm
rYrBh/bR3uLwxssXFSsuJDvSfNiOgQLC1ya+o30Xcb6YzkY0G8CB6IRzyDo4AKjJz4hzXn79FueP
6q8E6j86Yt48P16vtd+tyv+JK8wn8/P2OXP7mCVd//ga23L4I3+tK9d95wFhcSFB2rpn6ta/zxWh
v/M82wSj4/qGz7nD2fEvDIv7TuePoNOnDH2At/Bz/zxWTOsdKwEJts8y4L/zn/7Bunq9e2qmwUqC
5CSbxGLwEmdiLUVQ0YC3zf04pO6XH9ubX23N//1x6cEiRI7aLOTjhlZ8Mn37o2m3f11o3sTHvDVu
6bXRV5adpX7hBGCJh82MUG/joxRV/Lp8yKK7RMRdicATQE1t/8JKyD2+WBy3f51ML4vlb41cOqeW
hS5uFDkCqoL2ZzE72ImBZVH79uHvfPEGi7FSycKBEndl2neYiD1206D4Wx6SPS8+Hdk0Aq5zIQKS
HfqWFhBnB7irUBw4u/jLr1s0+U509YkgRA27jdzqHMGt2KnNCoH36uO14y4j0FB6M0j4TIPzo7GG
+kjd6K2fU6q6+P40DRlvlAA2Atm1Qpvx29XUJv1wqXw5ctdsB6QRoR2gOtbej72ORWIx0OenNDGy
yW4XxWL05sEJnGL4Eo5AEmrro9qnpfisJrL1Rc2nXSwND0X6ywJJtdq3pejM27zMASUiPa3pfFph
um3atn9S+7gUnmE6zGF7uIVFRvk9JQmYFM2t2qel6GSV+CC62LOiBWhV7u2mLjySejiM7r8vwf/e
aZ8LbS+ic7VrASEvhedEEmHTo3C8AUQJPTALj5QX31jnsugotmItxbrCCUxDP3d17SKavqtNixSe
5KP9ddJjJwAyu2+d8bGOfj57/+kpIctoxhEfMNrjKDmBPzkvPNSYg2EeyUy8MSN/E64ABAhzPZyD
0bIvxVqcFU0fKE2JLCyhwZJ2uUPcY/cTxKa5z/TpTO3TUmAa4YBCRaMK12iCjntX6374Ftp4ta9L
oWk7Jggf2mex1loe7KG9pqaqOCeHpf9iiZsCWlGoJ0ug6eb39YCnh/LzRW3YUmTG2VI68xAt2MLO
ywmse39nWnajts3KygucPUQTjd1MH6e4DX2Hzr/mXm3g0rmpgWhqrGW2g6Q2P06O/R3qXLpT+7YU
l7mdWRGmpnOQNM6FnTvX4PKPyH/eCh3p0CzoBdHyZFoC6m94MvfpdT7535WGLWsLFqvwx0qfbMDV
B1O1cQSaOzyqfVu60Jp0tmFwMM/sJzRoNq7/QytWtTmRy/X4BIAGJV0ctPr0VGvdp8g6Yun+xmzL
dWpsW43VT5nt1iiuh2q41iPtaGH51wePXFc2UsuufQRMAWoHPD8TMdwPZhWp3cONw7/oRcyLdoEZ
W9fzgeH/LXfsuyL3j5yYb02KdJ9tscGjD2tYAhMG8EaPjT3eip7apVCugI6rcVDeV3MQDtOp0ZmU
Yued2hKUojLDpVIb/HqhUdh8b9GUhZZecXVLUZmHOLlgx8OB5h7AcE4C4T2O1MYtF9bSqA3BwbdL
gB0gLfP5hVEkaieDXBeLYG/l3mGVZOiKdj56NmrbTqu2e8t1LbjQYReyEgMvontvwKQErPqoFpqH
RPbLBW6VZuFlDQtlHCAqltbniIq20kKRi1GRlo22ZrDAM1tH0VvOsBDyTO0qK1eT0syBGWj1HGl1
/1mvYIMOun6pNnApMvNmjVvbZUupWnREpWvh55gpHmpynaapXN1oag41mmk+9FH8eciE4oRLkZka
yGZi5jmwuMx+0LpkfEjzVm270qXYbCxYPB728BAnyntnFiApc6XNyvWlR+acVm7nRsXhnM8KHDi8
J9tR+ildXzov7XIWPS7yMzoH+OE+QPrculdZJe6hy+Jl5MSW8HT6gOagc0qH7H5xH2er4relqIxg
yGrY1bICvWQN8t7Y5jmIfrWBS/dYboI21SVohEPr/kjn3tjkqNwVP26/npWppw03shLWoDmi9IvK
x6Zc3qsNXIrL2GwgDuvMOJTbKysj1dwlSvfv5yT+yx8TUr2Vx/Q+BcmqPQFg/AaJUSlwSLC+npG4
cjo3xk8xSBGM7kLXRDGoHZOLHKb1789uin+vPz7S9NuTVOdsKJcPEB6gBmTZkYr9G9/2pLBsc2St
WJjNgW2btGw7AtV2MWlqQX/oeXo5467eQzkKWeJ9rPtBNAFjXLQyUToeXE8KTjdLNatO8UOjA13/
khu9/xiG03SutBA9KTxTMRuF1zlzAL7loy7SD26vFj5yDbG3jAEbNoesstbDiEgsGLyaWraN8tLr
Ke9a+lSp/q9gm+z3eEzsirY88nY4/Mt/sQ49KTQ1Mx1pZGyWQAdvQqEzwMnk64QZoZEkO7VJl16a
NNygXjn4xcxNfGI40YnuGYprUQpRgUnREGmMPjIhGmr18HEio6I2bClCo9mMICBWmIMOtRbY2Trj
hqA9KX3clUI009tFZFW7Ip3rP6Xt9GdTKz183AP8/2V44mcXY5ZtsY9P+fe8d594y6ZKF1oqUq+/
DeiBvsF5BdReVF8qM7zV469q8yEFJlTKWffXkKMt7W+7FOTpGqmtEVc6NXO9xWV4Zb/qIsRIs985
8HfUcmKuXFO1VitfsMlbgzVZ7qKyvtN7T+lSiAfD68l2Yyzl3JoG/bIuzuxSgNur1TYrV47Ioha4
3LZm0PQaN6xQAPBVHrcUkyPuQqEzEpNNY+71UL/3MZhXWyVSSMYryITWQSTmrOMDl+Y9rmxqq0RI
AUmfgwfgBYHxWrh3aSQe18pV3KWEFJKYiy+zm4g5aBGQQaZyW9gB9kelORFSTKJLs3Gxq80AtuPF
7OnvV39QSty7Qg7KpK0T+HhLgL/WvdbgjhsNo6M44VJYpjCV7Xo2l2CpEnAU5pkW9R/UpkQ6LoFj
JZVe8GmjND8n9nxHu9WxBqTDN35xXj4r11/klZKY1hfTIXRmM4ELTP7R9YYHtXFLYQnuHQH4AsQd
64dveb1+wU+tUQud51afF+P2fdxV54w8tb/gnBcV0MB5+KiNWwpLbBPt0gwrCHaYuJchuGErPrJT
HVbxL6bbkcISImG51rgSBHqaW1+TEXwJtE56tzcuoY9jkGIYPfenv5gfs11yravIdLpW/gWo2C7v
w+9K0+NIERr2ZqavK8tR5+EtZvvjKrzPap+WIpQ+ovlAIeP+E/cfshlaReUrflqKz0gMeDh7ZAsj
fbiJhL+jGVPx04fYejHXqZ0Ap0sYdZ3UuLgdPDqsSikt5h7oCi+/3SLl62I4SXgI1vMuzZf5vKy0
5cht+TDCXy1HKUJp1EQY6LbsiNrSf0GY3V0VYdIdWexvfV06OefFcww34sFZCuNb1Kd0vo3iUW2l
SDFqF1hi9Iebcl0U7wfsnTdT66vtW7ISaEbcOgufciZ5Tvx8smbc6DjFKQ38uS3txWLpULbDVqB4
547ulUnLWGRZauebLQWmRaunwK+J2l2Og9oIQAmR6r3asKXInHIBW8qPudDmdxjXPOIu/UXty1Jg
ct53oWvhgNmjGD0thjK9CEW/HpmTw1d+scKftbIvphvTxVK36KMLAFF1IOPjfL7JnbX/0MV+HO+U
/gkHPdvLIE0PwA+c5Q5WXc1FvXgPRu2dqn1aWudxbeG808XMzmI8ai2uUYupllaxpa1lqcFk9B7F
2LABRj3q1bdhSdS2RFvaWLCuLOjHIytu6v0pDOsT0zqW2HvrF5Umu4wd3VgrTn6vS6tzmN/bETKJ
K7RQbVO0pSmH0CJyOvBJMFfZXWxqH9fF+672a0rHv+tms4GlGiWrcnDOcRqOtho26oprxXu9DAf8
uaMaO94gj7snP3FoN11LtdI96tvXH7envNNCn+eVHmMkBNrwY0Rrh9q0SJtLl3rWki+HlZj476e8
PQ1noVa0ci1pe8EdtKwWoJCBr2nFxojFt0mAPlQb+OHke7m7pGbueg4DL+IF/PScnhQHZzm1j0vx
2Q9DZUQLaXd6u+k+RwrUdIWt+HEpQGMNK8E4Y62UQB62XVGwA1ia2kKU9UBdhzfXKIj+SV/OcHum
W2K8VZoUWQ806ViE0IVAsVqvt40/7Mcs/aT2aWmFY/4K3hTIarBq2JjgMpTuoBSrJd9NaYn3kAFn
i5J10IbZDc2L162juF8944ReLMIoj528LJntRqRfjYOlre68V5sSaX2jpPMSv2HUdRyezvyYuaed
q31aWt1GVkJ6cac5MBbU0MtwgcJBbQOXWStCjLOLfSxr215Pwi67HlL/RG3U0uFThdg9eAv2l65m
lRsyIRejmysOWzp3tLZCFJk4C3llgJEzfhT0RCoNW1YChUVn0JXBLQJTae/MDdcYZvmktgnKdI9q
wWir9n02QUc7xY/7DFRloDZuKSSbupp9CNlUT+y5xqvm4NjRzGpbiSwGwn4rNWxErsGwaNDriwVs
SlmpxbusBuIBgROF63HNb4wrvS0vwqpVnBQpKDEIHcymtbgAWaAx0M//cEvF14nMWfBSnJ37hjVY
T851n3QXNMUdOXGkXrp/KXNdWQqEjW4MwZe0oSOyaAWikvfVpjQSf6/bdnc32rl+5a6z9x6C8FYs
+XRl0Cj9ENvmdEHjaIfdSy7g1o6zZQ+n81hCqgbReWPpAtp32+vhOcnx+P0y6VqlpGx1Za0Orq7d
DA6RuXatB9sML5y6PFNa27JWxwxH3CGnaoQbmn8y2/48zHq1zgrAjK/vJQvGHnVuFWOw+l/rRrzv
V8V3oCzTmQzquz2G2FjEQF8FVkojoOKESDe1HDQhTYdzHbhldlnj6eHUQu1ol0U62phglTWT+Z00
DMLNJoHD4R4jyh3i7hdPTLktO3Z71lu31hDFO8xmQi/HRmlSa8BxZZkOiJYIXAaz0uhFcbKGkAS8
zDxyUTvcPn41dOk4M/NQN7B2r4MZBfcHvxqBPS9bfIVOirz11QqPsmCnc8OmQroIEnrqEz2Ywt6/
JoHY/mzv/IfSdteQ/hG+O2X1GlOPFVN4iUHMPvKNI1vtYen9Yn5kKgcqj7rpdbZDD3v6T63GlWXT
NR79hGbJrKlsBHSxvQ7WcMERoTOx1KvrfsG4DitlwHNqakMa215/vfLTzs6ctg66MMOLxO1PMRK/
Vxu5vM1A+DDMjJHrg3aa6eZJmTZ/qn1aui+vsMCTuQHIssI6roZurzW1Ut4DDO3rGSm0KIEQ47Px
5h0WTW57gBHMyGrVRi4dz2Hr4MPT1TZCQ9fGky7ut4VmHmPb/HqzoRPy9eCbJBJ9IdB0W8v0YIJ/
iFtcttVGLr0JV5xf847MaoCF2KURA6pddVvx95SCdIlqxyu9jE6lbIBXGifdNp8dxY9LN2c8UZql
bzHAxS324Em9XrVOpfROEbL4KHLteYSt6ARTu37rxvLcTTylW7mQlUcNyDtoP+BOsBzrYKJ102bq
FrVGQvE35VFh5eBK+HpiZoG2pPvEmo4cG28sQll2VCXh6qYD3B8aOB9whrv0gB0orUFZd2R0rjvb
If2msT9A7Ir8pxBmj9pOK+uOUrrZAJsxbn2Izt3evYKSoDhuKS7b0OgyK6Nt02pNLWjSYhu7hbdT
mxQpMMH690Mx1iLo1tU70xPzbrKXYyC4t35MKTIzvN2QZaR8vK4/DaPxsGKwqjZuKS7xVUzrqUZE
hoHMfSMMgGxqtQ7axV/vgwk2SrqVsE5EiUHVMtr09OMoqjRuWXNk46ZigsJwMEQJ163VZR/NSrRq
P6YsOnLWKItE6LIII/0aF7eTVdPV1rcrHZoTh4PjNDBDZ9JY533bY4HbxabaLisLj/gx9dGOGPgc
jp/IkT/UrfioNuGHtfkihRWPzgLjxeTTkztiEd9uk9ZVO49l3ZHn5fW82LkIkqrG1bq5yBtXcb6l
uJwWL027dKKB3TVg2bXZ+z43DcVFKMVllGFBNVbMSbZqF4k7Yghp60rPWuFKgRnrDlL0gYHr3prt
dHLXS6Wp9YHDD3n9Y7pJVNgrLi7BMuMVDnwf4ItSykbIyqN+cEQRJSOMt6m6DFctyFw1ATNkk9ej
jrUsFCsaZkw5RXh62FAiLDLUFoqsPOqjPMeBiylxpvZTOOinZlu8Vwod4bwet4ANudjW5AS052Ab
r+EWC+hQ7dtSWLqDbmbTyJx4C0LdItU/jXFRf1b7uHRihhMmaRgKOUELjw8WXK5v2voYK+2NQ01I
kekZWjnOGU33WuNdFYt/PymSCISsPNJpwKuKYhRBMeBclCa3ieepXSKEFJZa4uoaKusDKqAGSO0Y
wqfdtIr3SjMui4+iKB769LDEcRA+cWY9D7QII2W1j0vvzFkzXBz+GLutfTL7EqcNbVCr4YH9er3G
DQT0SZ+TMFhC+3HOSC+PGCmrXfBljBieRfrkH5bKoOEoliSOONX1qFY77R05PE3m2cEwKgCGeG3Z
+dWqVkChe1yalBk9BkEkAq0d9usynYV9rXZvk0VHXaNXnZUOIrBz82o0owBdmuJ8SIGJVeaYeIfc
DxCe6sy0uuQEuLPiGpSOzGo2e7NbY4HBX3QRDul9tuSKUyKFZhGVieFiVobpkHZjZbhMpVnUbZVi
RxYcGYfGx7DkiuImgFL9Ljpf2vaY3cEbW6EsOBord9bMmhkvBQYmRTUnX5dE89VuV7LmCFM1tnEb
6Etdx6DdrK64pfYWqv2gtnShrStjjiOdWTfSxTkJSVfeDFnlfFWbdik2w2G0pwFFAMgAy9x2XoZD
7NKpbSuy8Chc5njuIIyC+g6/gRIfNgXm6moDl47O2qROlUQ82fAawpRHz0raCp1jr7bDP//vSU8h
a3dmW3Mpo7AhFrYVX61JGtHsW1gWdrtirNVucrYUqk1tN/wb6DjNwvg6bkAw4/qsNjtSqAp8oDgs
DrtA6xjboo3G7SSWYyjyN8JJBhGZZkXuumZJ5jHXwwzP6O0wr7baDUDmENUlH++hagZZi4FOL+7n
0v2iNC2ygCcrIndpHabFGoV9HYui/tRnU3yn9nUpUlParPw8Y0nC6vsylutpXXZq+VpZwZNqOZeW
EkwYLg7VNk9Mbot1pZj0tKRj1J1rN2Kdi4DmWfw1+wxbMLEqzrkUqG2Vj/1MT3gwhIOzq80ZCay3
xmq7owwi0trSxDuU9EqcOhgp92fCUVNkCVnRmE+JNj3DtDELpFcZ8juVffyn1RaLFKHTHLWdX5NT
FcKGX4+jDL2GodqjRRYf2fkaZmXERdSP7GgXmsZjXqnVEUHBvr5zpbOIVzHzJg+X8cKAzRYuxxoX
39hX/mZLpTnDz6XiFyfzaP3Qx/GD0nTL2qN89vGRNRl1JsLixI2Tb6WHP4Dax6VDtImsenRyi6dt
v577CVJMw65+/P7bb5xEsh+Uoy1FgaQZhtIcx5/qtQwvOZ2Sk2oc1fgkQiYSzSbPfa9kbjqb5nkT
F969fzDp/P0/4K0f1Xy9Xjx/FklZ6sz8EF5nYN9m4andL2STprjJTEtb+bSnu/S9eV/TYlSSY4pn
AceLbJzhIoNLXObE6fAfJ9HnhnWmdnWRlUi6XWOd7VKV0Lol20/z6p2AgVfjn8AXfT3fMSQODM+Y
lFzzPs0liRBfd9UAP0LGEpWRUzi07lBQyZf8vDJRkfKW6dSWiqxG8tPQLszD1uIn1mOUTS0tjGaj
+HEpSCecqKuk5+Ox1++S3rrwsmPSsjdiVAYT1ckQRaBZ7SDKLMvdlLbZfZtLDZq71feG4qYu65Kw
wGpCs+NvmaI0vWxLbdxix6gGiBGyMqmqUnxjTBblbC3LdhjFtItM58hN960Jkm66FaJvvWjZICdt
LD8s8Tc3Fbu8E/aR77+xx8gahdytScuHh8FHw52om3O47GrXF1n9ZNuhVkTjIbdYY5JSNeZ56vmd
2sEh659wtg6X3oicoK/LK79az2LLU8uJyvIn5NJFPQvGnZTYYnVNj9Vz46nlzmUFVFMhdVxKcrkh
grWgKPV9qa1qojB2qtcbWGo0fT9V/JhDVV31Rnkjcl+t1VPIIijdtEetsjVwcH5yLf6Lsy9rrhRH
t/0rHfVOH4QQSBGn+gHY296e7XQ6hxciB6cAAQKEEPDrz9p16t6oJCsr7yW6oitctrWx0PANawjl
ZbxPaC7aIqDW2kBB2z8f6jx8sqy55W2sdi6TzRUaEMlNGKJMPBddnFS2fzcvcD/cdT/7m705e8MA
qj6mZHLLm2IsTkJ3O4uWW9gTgwp+v3h4cDOvZ8ffN55Wu9Y32yKG4FIAaQ6H0zBugzM2dj16kBHc
dUPD3eH7JUhD2LJNcRQeOIfoVOR7B9uZddeEQ7z9+8FJ0c88b7FShrx4nBp73xXk7Z53CZ3w74dG
5hxqNmBfAozwtPi+OVQg22T/PPjfH+JsixlSqgEcAYAVFImDd3lQJODCXTTDuut+/kPb/K/9T6Cz
i2kYIBAaFeMCzYV2fOqoU7tCRbbFDI19P3X5iDc6wvgom6QAYKsIml3lFpgKfz/vXuS3yj9PTaP6
J3iGnCJ/X8OCbRWLvNa4HvbeCJ9VlydVwR7kJPjOpbhJQoVEAF06ZM+wJruq2voF/l67OuWwPNhM
yQzMshJ4nbaBb2q5ui6dYRX9z0vx7+97mKl8P3gLC+iBDIjlOufB+kBfw4Zs36vcQoYiTyObA4Xq
QPXaJtTAZ7tiy+u+597szxrmcL6geO5AqFvZv29Duqv2xLaYIRX501qdczhejlms2QqYo9uHiIfB
wPfT7XPqxTDCCA8d8W6b9mUOu+d9E7IpDuGM9SPIpGBkEX2uhvjVrfHnfUNv9uRE6tANECQ9gOYl
Egq7vcO0U6KM8c2lWcOomkodnmPx+AldqKMph32cN8Y3m9JOU1RoE+AghN05sD0qSADu3bctt5ih
QkzTHFnMimR+GrbjfWujfQf4FjE0BuUgg4WE8P6CA6Iah0czj7vatmwLGPKLYqCcYr7hAQ1vxo4m
C9W/Mnv+yWmyhQyF3Kp2LM83j+qHx0rR+pkvY753+E08602KjHmHeakaeAyr4LYR+wrxbCtVNEzS
NgTYB5wniyaJB0uDa+4AG9x3P2xxQ0bAHLAO/fAAO/u70BSZKPi+c3arV0SGcFWcDmjJWU8nei2+
FHR52bX1483uXJlAP5VixmEVeTf5kX/NiY52LsXN9px64gt/xoPbKL6D79wbiI8fdj33FjXEzvay
gwWwGfac8KeCSa89VfFc/Yp+9JOFvoUOsWiRLMoB/YrN9AJ3+wId6GbnWtmCh9YI0OmmABpxzvmh
p/Iud/tk22DH9P39A+FXrw179Ia7fgquIpv7KQmbX/nS/ySu3aKHRi9So+sG4AQDWJmJqqOvMih1
mYixKHa+2c0NWtgBgk7wBAGf3vGkj10yefGfXkv/n+QPkHK/nx6/WFbkmkBB+HUf3moPmsQgzOyj
ewKB+P3omi/QGbGYHpTPrhdFP4u+afflWVsckSFRVZYGHdCeDTz1FT8NlZ6yfbtps1F99D8bUSO4
XUyUTUVepaGKfmXx+JOttMURMdhp8MI/MxwUKbukMiX4VFa6fafjVrqoMWZq+qCH5YMtj75s3qzr
PioS2wKJuol4Dmo6aCXmXCWybHSSL/v0VX/0I2xqCQdldBI9sYwpr+Habni5843+ACSa/XlyMYww
olimYhD3frSvYc5+QBL1KA8rRVAui2qZYGF+db/ywv3ZUtlsz6Z3SkkHeEhTiT5Zaziy1dLb1wBl
bLM9FxnBMRB2jYcidEVC/fLaG+0+wQu2tXxsaxUvEpZ5BziMt3dhK+1hiOSwb/ezzQYlgbGUzQSj
B+MAN8jpTvfD067Nv4UTre0MI+kRCMWpWeDAu448Kedy2BcDbPFEPStoRZtziD58CSrxvub7vEfY
FkvUz20k+/6MSl7yT3VUGJTOin1iVGwLJULu2fSrrlEzkyuAsnG5DDdeNIu3++b8fMH+pWcmOq9R
A/pDoDcCzOKP7BKqQN2+UHSLJeoi+Lu1eX9uIVAYda4H+0sG6E826FYEKO94C8vucxJqWX67NuNn
TnO1LyvaIolGBBeKWMSi1Pbewdf2m9Hjugv9wH5AEE1GjvmgUGSxojxUUV8BvSH2KbvASPX796lg
WTwIjtHbxmSqCpfE6Z30bPYDhmgs9IL/ofS0kjGpCP1Ai2kXWoZtEURaWyUii4SuG/1r1QefuFT7
ZnyLICKwBBLsXEckef5wHjpi7rhr+9BNlCukaP2xx0k+zjDI7apbGXb7qp9b+FBN28hjjiM1z6cx
nREKidrv9x3jW/SQNo3t1x48m1ZVD3nb37pf5XE/icy3PmZSGhGt1YrIvKT+AfZ07LM1Hqo5a+HE
875Z396fOvc9DynWAZCHU26oSkrUQfeNvclDPd81nWoKvNFCjY+1WskF4FBt9s+jn4udP2IU2dbO
rG16RvMWyXmdz9VN2w35MxsmACxBtPDqRNRBfFPHIfk2dxHdWZzaIovGJp+qfpJIrU1zs55rMDlU
zn5xxp9rw3/zF22hRUNE4dFW4loFedh/bgbWBIdK8AGc0Bm6bIfezcxL2mE1Os3zOITgIfXMvoWw
BR/ppRGm5B6s64ESTOGN+tKPjP7iXYU/+cs2e9svQSmeGryrLoje6WFUKSH5PulnthU/onaoQyFz
epiNU8kah0FWCxvv295bABIa6165LFjErPLvw24NLqOlD/cdTFvoEdSZ51yMePR+GU5TB7xnTvZd
vFsFpHluw9Yj1bnjgwITlqt7BF64/oWgw0823xZ6BEY9F11l+GEGsaE9lJzwt77SaPlOYwlLTlyZ
fn+M23pB38M2fNh3tW1xSb7RM7wiUcIRFv7SSR164iYnrfH3LdQfsEnoR8LIA7sgqqYuaTviEo+o
fefhFpq0CjP6cV7HB9o1wfMU2uq+nIaq2rdSt+AkCnt55ZVYTHFUpEbyNTEd2dkq22KTgm4MnJSY
mNq5KlsKetXJYmc1YauUFEWeqPmCwYmo+qPvNZ/GddmHG2JbdBJyLG+YvPPBBoP5i7p9MVS3+8Kh
LSZpAqykKxZcB7kwj1o1zT1RPtmFwYOMxvfxpzkf7qWsYWPqT4g9I/7xzMP558vzJ6HFVjBl1mSp
lS+A7yt6+xlGRJWfIDDvaTZ29fLmnz/kJ6f+FpZkVFco38PsKG9+QQA9JqQlT7vG3uKSfAMa0TLh
WPajQaVNCWByW7Odq30LTIr8RujZ4PCMGJWJhoLkcQia6heT/5N52WKTZtqU0QgLK0Qu7nOQqxuo
pO87v7ZSQVCUoh6HfMJhmkkK9eU7LcN9Sf8WKBMT9Jw1xZysq4/icCkDSBGZfRQltoXKjKHRsa5R
26pX6hKOzJws+9x6wy1WRq++3/gVsDLeaJ6hZ3ivY6/8Rcz29+8y3EJlGrjFD71tzuVh5YELyg9l
bn9VsPjjjPoxIoTo9PdHwFqOY1VOIdAPzcCbSyt9FyeeKLzwoqlN/dD6ebMkWuAETXlRxm89IEin
jDAoISR9owqbWYDgzr8PB6Wj6/LgVxoGhPxxKf74dGwLg5OCr76c0PIAB4nnN9JEZkxKXgVeYkcr
46QcmuiplFYVKYk005etprPuLoJptNOadMsKNVwAo6qF4L/NYHVUISlOpY2Xb0vZxiIBelplUgp7
mvQYLMeCeWrMuqUFGnmBxb2FzLqFXBxzXguNHVvGSR51zYteq4gfhCvnJqvWKVdpYNv8M5uWrs1K
pdzb2e+UvAX8MLZJzvuiT5dlsk9umdb4W6CavIAAVqWGq1Y37n6BrV94VxWKRzcQ41rlzcpgynCt
vLaQsLFdh/YF3cfYXS+u0rpJHGFjviZ8GLoZRug+DAHjeWwgGwkDKD4fYa29KuBjNQGAkNb5eAmb
VlVeaIcC2DuzBIu4WBZeB+lghly+hY9j/9BoJH73K2d1nSgateWV8MPKv2urgdBUdKhm33i6aNwD
G/p2pkkBWRyGA4xogaJoDbfWJq1VTacbO4i5/OhIQLqTXFRkCUhk0VA+ehQuOzdFsFqoLhHrx/rR
hlZ2aNsSwLSTwLqJPA7Wb80JEb3kSTNrbuD4Uy/rEe6yMN3O2JDX5hAWUrOPY+u5Pk6Gygb1khk/
NpxD8VwZB8cD2yjxxXV9Tr7BaWHon2kM5NNNVzPX3nth7InrwXmiubd8nfAC+KRym8C1eWpZCrr+
sp4fEm28Jo3Baiiep8oyfS8rxqswDXtYbnVJMxI93sBLIOIvKhjQeLJGrXlxWfmYZXBESnnkxZrr
LomA8nqSlhF3PzYNihBxW0xV6hrXmq9Cu3ywh7Fvoe1Ph95cA+nMR4romvHIB915nt60eYW+AkSa
avJc5wUNsk5Lng2m86vMWxuCt45aE1z62lAXqb+6akV7phnv+jjo7+RUhpBElI34kIe8k1dQ9RmQ
6ZlcDiv+IK+qkfv1oU4j3pwnp7vQmAWSUeIGk42Kle/8VWtzQUXjXaEiOXgo0xaNf1iGLnwgfUNO
I59on7aNroKELI2Nj5pKxRMRwk464X0Nj0wRslwn01SjNl3D3uFDU7ZuSbjkkiSNh36VMv5wwWGS
cYSEXPwB1G/0bLth1WlbjGWdhbkbloTwprsYOkffuyFaWGJY1ykAlUvuMngdS3vRsZB+LcfJgxNq
Fb2JB6E1XKGrNc/Q8pf6UvcdujTTsMrEn5h4pgszWSsiNx8N5E6Ku1kK7+jB2aE9AV5oPvQ9kVel
LYpPgSJ4KqUgV5jWLnL0NIq81E+dBwuvtCDQ1MnWuulFQrpGDI/9wtVjrcGTTwaXk4c5V7zITOX7
PItqXsG5rdEnLdbuMe88JGsL8/IpG1vzVJs+ulxiOGxlM43dcPSadumO40AWd0D0zFQCqQ37OsiW
+rd+oXSRAIHSV9eyseihaRDE3KmtlE6H3KvbS7rmrTngzl3MLVDBp5a74ZWsErPTyCoz3iQlzpme
npQm40tbhPhxdCz6Ma3QJ3oswMbnSeAv7GGe+lhdwX+JAQsgK8OONJz5G9UTZa9D04EKVOjOqaO1
a+nd6Lqy5hJ+M/N1W8MuOeEdVJnSSdLAPQS0gsYh7df62AzLPMP52V/Wt13L54sYPZKbMiyqNiMU
BGMWoqhxI9ao9tM5WjTYklqZmzpyUfttcHUbHyWz8ZwIxYcg8XRbzo+9KNALkXRt8P8hGMvoACpO
DsSxXGVL005ABM2iXJ80KxzNICMMZp1vh/UpREfBg8WE6NQHK0ZIZcMRb6JZ2RbuNge6Fw1uPs71
wS0BXVJeQgoqUTZS9qKsa3jbJoxOdULB9L4mtKDHqamGF7HAy9AtAx8uewVE79WwLMvw4Jq2y9Fz
Asg3euz0Utlb3EU5uzWjWN4uoiPl0VtBvL6ouAfNhVT1FLZoMKmJvsk4MuCPC5/moAOWSlzVFuJ8
pxbqvEollexpl9kRKli341SKErZQxK+usaL624KXJWjtrpHovsKq57D0BXGP7dkl7Z6yStPUqo58
DGMoz6Gc10hIzJ91U97yLu6L+ppKHrMMMph+XkJ1YyRZGXL/MGr5req88QUF+zUDGQULvRCiT70Y
WnZID8L4sUbP6l1k9PRFrPXcJ6SysUhzkbNTV9IOGvxuvg2Nb5/KKuRRqgdIAnaqotdmmqY2CZ1u
rlGxkekIGl1Kuto/haYV17NeRz9zPIKTIccPVR86U3QfQ/B3H5TuirlKwryLdBZqrPsnAMRMeDnQ
1W+TOTZ+caxqJaq0cvXEsj6w0QeSiwiVdW+c1xS7OvQSHdievGBT2TybhfL6G1mvBST0qlUflcnL
8AIwq6pLsPTMdR0aKKL7K6lOBYWBcOpxG/YJpPfiS11U65hCimIoLrkS8S1c5Hqb6NKr5wtWVGV4
RcuJdDYd5mEZXTL4i6H3nSriMHUtDIsyoWr5WPdd1Ged8ctnGQymTvzc0TE1VT0mrYUdWDJEkXJ3
XiVim5ZGqJNu66a5nuN4rS/GWHnmKQjIalPAcdDuoxIhiORLSY+cd56+LKsqRuXHhk0CnZ+vDZna
9jgwVplMMEmu1Kyr8oLDv6Y/aOeXWR1xk9JwQjhlFNPvJrgbT8locAckC6k/1HwQ1yUY4Qm0cB8q
1cPItqRVgJMeFBqVFTPh5hgg4khmbMY8oQvBJT35vLqb66JJSl85H17g0+WokEPEjsQJ1YQm+CSd
DSK/n235fulgG0xnRi/ncuKownQRet50xD1mwwrqnt4MXPrj6NuGXeW2YDKd5s7Y23Ed8imNjISh
UtcXXnSkXQ96qQTFL7AJghjpTsRv4z6tx6ZSyRysszp2PBr7OzoV1qbj2FB5qVcFTeG5FEV8NcaI
R5K+7yb7bQlqJpJwrWHtNyEId5nJHa+zvpeBn5YEsQP012d/eMeL3DNZT3huMy1h1IkHms0z6mRd
ma4Qn75BUA/OPmX59NVZDn0aHeZ+mTqF1XQdxb24Q0V2zS88huDqotaGLc9iGGqGtRw4P23luDQP
fTHR9x3rAuyRxdOIUETu9SmHBG2Dvnigy8wYSLxdUA8qBEeai5Cc4AVZi4xyX8onCe6Tf9cItsYJ
wgF52bTECzADTTDe8QBJRlY4l4u0qwV5Z2NvVqi9lZFqLz0Ll82kLRG3poKVDb2rgVAoUlUa8G6m
2aj7KRjRBi1CiDgk0Qqo3iUThaqv+4KTZ9TmpzjFudlexAHh99W8+GNWRV1pnlYyuCc8t/+Z8hyi
iBqiB+XJX+GFkkCklk9f1mnhwQFu3qjTzc3olqyKSxO/gFwcDZcR3r6K0yEmQn62zQhn1LVElzaR
cyueGddzBVHnIvIPHkxxy3TxRr89yhbqupkdRrtcQ2PKDmko26DPagsluxRBv39TynaeEP2aur1u
oHP1Dkop3E90Z6E92XfjDGHRuJs/iaCdSQGQiXPtpZlwQF+aemz1wQwK7Dg86yTgL1+xAuBIXL0H
S3uvvsc5ruY32oJjdL0uBXLVYF5Uc5pnQO+zIYZnU5bPZOUZGYMwTFcS9eFl6QKO82YKCkh2j+My
XpI1QhroKrgfv+CdU3YNJ/FmeO1aXKEXLArX/pMKQC9KaUTk/LCwYiGPdPJscYBMUM6ztvKbYxTG
5L0OyHhXUNz9WUB6y5AtNCP4DxSk4qwO+3zNRKutvezMXNGMh1XrnUQBtN0jAlFqUxhtlsNb3qxd
d6ug9oaIa2pnlD6KcTj6GPmuzVcEmE1T0PptFbDG3lQti8V7r2ahfj8FjR/dk3l0/HIhnD5PlNEO
66zu7vU0sPJygL8PyxBWE5X20PtvD7MVbZCC/OCLV0qBLdRJSVYH2N9ivRsvjvLxKuzQ9kjXuq87
7JhOr0lfMQEEbwzIXXyFVS8w/xDw8e5LP8+9B/hCIRyocg87CC+7KqIadCq8pyNd/MWhdQLxs4RE
o/XBVwiH53CsIyw68MZn/aHTtnJfBEQo8y+jysn6VUxYueZbEGCj+mevxnpAiip4lKe2DnybLLGe
6cH0Z4u4shTu2iozVFk94/ZK1CCR3MpyLD+FTRS9n2Hgda7Kd9KPYBcfYwegS+Tk0Ta4M5eMevh3
DhMAZd18nYeu18sDgcNlsaRiomrqMpwFRYuXajkkUSokTToLKoPsZSyWALJ86EGKA2R+jcpoqRaT
wgch8BMgcWSHU2GGSsiEZPtlUiCdowgNamITZwgbfYi9R3EOMHDCp3oJ35OgojEiDU28NCzqUt5P
xFH5imO2bzMnsJaOhe1jfuJs6uC2wMQ8iA+iGALzZAtUCJ5aHXd1aljUSmQZ0sJIuKY4/GKco/mB
ESJLAYDXSNdbvNaovF7he/ImaKOyuiATnfp7z1ASZBNOmOpK6969gQEqHFu71hbhY1eqCdEpagX+
q2U0JIfYB7XwEqCmaU0HhNzTG7MYf0rY2jT11WJcPl0UhlC0udbgG5A9zk+clvMnHySCN9xKCzqI
15kByqaWtlmtbdhdx86Vr2275KZLTABtMYTwWmEVElgcqqOr/bjCX8mh9W+6u6bj+hKb0L4v/Drn
CZ0svwyilX+r/BjpauTXMUsXNEvMgaoyrm9HvJWuSlRvUaVOlrHRdbJWjuJN2JU9wP0apLdlDefE
x+vNnBnDKQtYHzxEYgzaa4p2HUXsg+stkXXLBgA4axtAetjg0oPzpaDHoIem6kF0AVVfZiJbe4Cu
qAlhb1gQgb2FADvtugF9ldHzQS6ZWc3uAwF7uwcGxyydUpSh23RFklxn5Tqa4nqdS2ZwvtUFTQCW
Bkm8RP45nigE6G8Xa2WVwFXK8RsTLgNyKE/T0iRwlY3esdrwr3T2/PGDT4yZ74sYTLwjiroQlQ00
y/EnzC2DExjQaUUawYj+EUP07GbiHh9xDhFiMeVQkYOecNNX6tKPXAPDdMt1RFNoV5AX4qPylMyQ
mnijSIyqDCxdcmSac6T5CfcN6IQhwFInVNZ1BGMzRQXqOZBgSH2vH0pABXDMQehlmpEGRJ0fZn2u
gWOzjezz64G0K5zISZwHKVI8/uSKXsSJLxxv046b8n0EUbTTqPMhSGXQ8Le55UBL950onnvZR++U
jRVLia/KT6B/rW84bCLwkA4XOjKfUCRTQcVDNOXlx9i3Nck8p9oTPmR5oAv1DjhY1aOS1RggWJpd
k9qcmwsm59E/NdUCBHXIsTTSTjEYllQTjJCOK8IAeYSYdidxz1m4T7kcR+aVNzhdvJFn4O/HTnUI
cwJ0YsJvoOXK4k0DeD1aNAS3FOo1HKlDmaPQdqfEWN+YhfmHynqQ8SkxHf1hGCrFnyCK67s09gKc
ujlurdZmaJ+zPBssgvseC8wjKKV59ZCwGVWkdJ2LBqLTqI4krJwPSui7gMXLWxcoeylr7i/Xo9Tt
8MXMfo7LohlHeeUtpgEL0uclFVNSgVLzMPuU1qlQfdMnYUw974H2S3E70oL7qRy7+LTy2ctPpp2h
/61VLsu3jYR73kPOyzBAjEqmObWllI9+HMCBSRjb3DEzURiQ1Llebmck1Sfau/56yYPQpsidoDLE
clykI1Iy9dCGIf9MmrouMxUjMkk0K8UbCnfRK7TCO8hY2WlAlDmV8wtqNC0iaA9EV6Q2lR6vvSGO
0Jgd3PLO186dcm9YaVKLvLrrJt18q0kc9y3qEASnRb7Ua3PdTEj4rqeBiyqxK7FzuqgZeT5raw/i
UAzv7IJX9WSKBDI6Zf4mZrLj117llVd1p2qXDqGavasgt7bDbMbjK0wElUyYHYs4IWu49BchRKY+
WD7PU4o4Lr8vAxfchLl4tLYAeJTMwB9lODbXW0PLLrip0eR+BZE+fuQQIPiwcCQXV21B6vxyILXP
LvwwWuwFbF6GMRl7Vz4x0BMfwzEv+mTI4+UDaIvx+6B17ZUaaXvw2+m4FKi1sPaLo9gSSWiMe4/+
QZgAHYNoDd16nJzav5PIL+8p6t/wzjKACBwmhE8vBVnnU4+78xEcGuOdmmhGibSOcvcYimC9mkzM
ymTJRX0lu4sv3eqScYHT2Rz6LosvRgFpiTQ6V4ILUsk3QS2L94RjcZW8bIFdCpm9gHckaHkD4Itd
OjYKr6KCDdHdIuvgLpLr8ilHke9tw3Jzv3RiJJeiJS/CX5LFDd+YnJ7XuiYoLI9SXlVsVR1Kfqy4
Zn1RnPBivKQzMFkBjsY1SzaawTUJpp+9zb11nrIIwfOQWq8ugRVCje0bXSEwh91AUYOGk6N4Ekia
70th+b1Hq8bg1lmkSQiWLfapWerHynfzdFw7GqpDUS6ou05+2H+Ai4sf4OamFNX5xnskwhtPhPoj
rF1y134J2bq88mXqfBQgF9bjSmj4txZKaF9DNlX41aifVJrj3M1R90BpHpXIIngTSBSoQbFz9kMf
tE2QuJZCzKAehjHPtIirIQkky2cEh8t8Y+e5rFKG+vwzUDB0hhKP10okpcZ9RImwa49T1PNXbKzg
MorWu9ajzZ2oiLql6zCpJOqove8jIW9xXMefVQMz8l+gLv6+2cS20gDQdR5Nx0rA4uMpOIG7uqSU
in06OGwrDlD7KG0EqgViBEvcmxBu1YH3YV+7ln7fyJJlV/ZTdW4ekuqymnAckcDts7oJt7TvfgpL
bWAafJjn8/rp4BxertbbxUUIt7xvQvVS5LhGD9DaJPyyjPz1KjDohB73TE0ozi/7L7BhoNUrFLwB
qXQuevLzm0BU7/eNvJn0ZalQailWoK5Ck6wyevCiYNdKxMn1/UOjuQTCR4u1ImX+uXPNBzLwXwH7
/n6Vh1vKt23jOqcFxmYyf2f4mlbxPgu+UGwgvaUpa1bN6NYWXvuRNehjyenjrsneEr4pzlcKZQAI
mrVwcmAuomiCvu4b+4zC+ssSoWNfCGSFIGU3weuKBovoybyvgb0lfKN1BEJMf6Znxt5nmMSNGZF1
uAuEhoLv9w+OzGZuKANBE+o3VVYhgX5BC63fhUgIt6RvGi4oIJrzIrQkvyEoVXR03Tv4ZlsWOMVd
ozTAmNbcRUuVBp3ZJR+DCHkzK/OKwnsE8lQ4zi8oLcJBvXi3b6Vs9iUf0SvzCIhT+bDQh1IVYeJW
afcdKFvaN9qikViLAix7D60c13unuCr2KTCh4fD9rDDn+yLyOwh3UdRm0bsAdAF59a552fK+Jznn
8Qr5LkDvxMvUoyeFAt3OsTe7s5mhzI9KN+AlQ3BZx/ZQt2Tf3bPlfU/R2ucxx2Ojlnt0bfVRKP1p
34xstuYA+cyInYX1YmrX1FG1XJbGrNm+0c+4s7+cWHwBsEDmkHesrDAwDB8yAlOKX9yYZ/TLj7iT
cEv7ZqjjQLIXXJjaWcSOkuYwUh38GbAL2qEvjLJWpbrLJiLznxZa//UdydT857/x9RfdoWYAb6bN
l/951g3++e/z7/zfn/n+N/5z8arvPjWvZvtD3/0Oxv3zc7NP46fvvoDlLlCyj2gGL0+vBi6If4wv
X/X5J/9fv/mv1z9GeV66199/+6JtO55Hk6Vuf/vzW6evv/8WnIFc//XX8f/85vkP+P23h6Ksy64r
21fzw2+9fjLj77+RIPp35OMuDUmMXRueadvu9Y/vkOjfIoCgBxeEhwyVsd/+1QLdXZw/9d+CRhGk
S1CyZviZ3/5lNBK9338L/x2RyBfiLGcQBoTiQvo/D/fwvy//f98HJuPPr//V2uZBI/sxv/923nvb
JRJTlOS+X39u9PLOsma9gQbYKXTzl6BuwhR3EUU1yR3YUvNjvvqf/zI1f/Npf7cgz5+2uSu4q6Qs
c7Hc2GD8GtL2w1zO70O/ffYi9qki9henwd/Cwc6fs7k4/KUsZE76+QbaG1AzBnacPM5DLO/qqhof
I1gtP2rAT651G8YvSGF7FKinori1rmqQhOr/4ezKluPkue0TUSUxilugR9qz49i5oZx8CTMCAWJ4
+rM6dS4c/U1T1bd2ldRI2lvDXkNFnlHtakuvsEpUGK9//HlILw21/u9QA80wDVD/mE4VE58us/TA
7sv5iES7xrA5p6RLPSg8Epixuw5ExuWJatEe5PGTAOE76OLpozH4mpHLUifK9hPpE8qSrGQwhWI+
/DMCWu5twjaa3Fwfp4UOVOqIWWatk+KZ7KQVbv4fXvvHvdAzzcezbfkE9Avxr/dz0WQVq0SlkTgx
sIJOWg8nF+X+bybnfOvwiPsxnkdAwG/ltjbNzm8EoXugGcinXST9FkFqoe5AtP6kQcP1exN1DK+K
csieh9E9w4OFnj5MeILSPcnM/Jg0snm6/pP/IoIvzPD/kE/M0iiNpJOnrJiST7ez9cBCBeO1P2N8
PaahtOONzC7fJ71mpSeKDEa9aWOsicAtjtl50r7sVxEVcwTTPnkqcpSBWPLYGO0vDrfrrhy8umj8
vrEeB/M7A5rDcYg3FixIM3djyf4wWAPoLHgvac2nOS43WpXtUmdlaBaiSyW31DJxGm3EyMjpkcRb
wu6yend91JcWpJK1TNk2k2EjrBJm4o71UCaZN7d4865v0Tc4r0QlX+kkGWxdQw+meDPrO2NYQcYv
/XIl5SQiFlpTIJTi+q12Sw/qA34W3btiLRmch+DSelQyztxD98qk6KABWkV04Jd2K9G51LKSZiiz
Xa7jLeQU0yeCAZfRyo18YaGozBW771EVHaBPA8XBDLoJ+V1bWoe8qdbosEsdqMdcF2XkBAXukzmK
dlNBnMlDxVHgEjM9Xl+QC9uoSmCxirStgXtywp4AFQTdUS9K3f+4Vh1nKz609qov4sL6UckshDO8
84qIhWns7jqSeZkO0ARQyvotSvtY+SqjpedlioqdzsIaJfFirHYNL1cOGwsr6O/h4EuqIo2ZJhOe
28My7vtthsIk/Abtlc18qXElYjXuxnhuReMR0ZHFEtYGxURWnkiWVpAStkVD0zKpHScERuY0dfmz
LcCYnZrn68tnqXklaOVQ4CkjjZwwTp1nvMgD42ihvrLmzLTUvBK5cgT60RKWHfJh2mc0CqU2Anxs
tsH1n78w9CqjRQf8+1y2t2F03vs0/yaaNWb1wmFYZbNkpNGHCkSFMKlsesZmvzFz+IAH4T2cAV8A
TGNewsRtQaySWzTU2ivwDKxw0nJoQcfWLo3rX11TPGdVXQatnLfXx2shW6jsg3aWbmPk6Ahw+7Ah
6Vb20CyJo+ggmqIAtDBdOx0spAv12b2Fv1/RD+gpi2nrORLdRMycA97xY5c6t8gMImeo7+80rfKB
cXTTmbrr6e4IKLZxi1/MuXElsF2XdImA0H1YNpp5JBwlnIm0w8qutjRCSmSLIW/TJj3/dPZZFZ9m
fxfXH3JaKR4sta4EdsGh+51WKfIGf6q6O2xz28EYvb4dV0JvIbRV8pHrGoMO7IUTVtxM9pHkv/NM
6zFAsb3CW734CbqrUpAqOE4Dr+tisepTtYvPhxZcm7gHly2yg675yjxczCHoRtmjgQwwpAkDzbCz
mxxFLagl8+bzerxdHCS0fY7DL/tOIZsEigyNE8qIsX3M9Q01HHc3Ahp8WwfnsfvSgV7OieBt7IRE
g7cWL6Og0aAqWbTlDe/FDr7g/GVfOkhqV5tBM7VDokM+ugDaIrcBtrj+65eG/vz3L40DvJhNOo/s
kOql5g2iTsGVWPNiWVo+SvTKzKipPeBlS7QD1B+0Dw7QBGzLKSqn2ppa9dIEK0E8GVB+NbmD4UmN
b0Ovf8i4+dQpACPXR2ipfSWMJ54NcQ9cW5h2J7BZggyYZNKv6ScvDZGyPUeAhvLStO2wTQ88fYKI
+kNpOoGmJdubfr5a4KlA5+IJLqFh2cE9xRDue5nH4qWQ9ZoH3MIAqbK+gLQwZvaYADMBwrM1KlSn
wYoLEjGuaeUtjJJa7enFBLvaFB8ho0+r1c6sVg9Ybn+ObiG3IsjUko8Y63gClKk+AdnUvYFqYOxc
O1+zVPtLUP6fmxmaV2I4NrpOA/W/OM1JEUOauCuTbSSL4gezteiedKPzXRZ2VW20uZDgCzGtzDwK
wcfXBMS0FdmGvxfYS79CCfY2IoyCR8BP2tBmkDMbxE8KKPrBiGJAgvoyM1KvKAg08UwoFHi1WeDM
ABhsa+yAljF3dd5NYWI66RNcYSwgLWYnZHrWJMGcTtEjNEDsIxHR5Jmw7QnSJBqFR2NHO9WyWd20
Lx4LMZRKUqkAPBUuY+JkjCKegf5z4g7+qzMDfrNKkCGdadAtDwBbHTSS1gCP63ok/b3QXRo+JdPk
wFO5DYBDJ+nIAIDJ97Gxj1xGR5e5d9KNgzzJjppx1+FnCe7cje3otUkOKQZ716fAJM7S9piVrJF4
lwJPyUx4yEkZdCuKUyypPHZmYx1oZmn3mds2m5VvPo/qpW9W8pNhTzkBoaA4UQvQvXs3GcCAzYui
xDFD2Psqj6csMNFUEtiTJDuZatBALSw8xUECzbxLy3o6UZ10/638oIWPViX/SgcIU12rptDyrC02
8yDdPD8yj3ntIfLQ825Nl+LyszWeEZWFNvV5VOQpeiohy/NefORHUPvYo7Npfxl/gJjvYp9mQfxz
5cMW1rUqCUgF4ojH6I7dOQ/x/RhkTSDxlOlJ71d2PwX6Nvad0Tc2yX5cudkubP6qUGCGaqKUnE9h
PJovZ4TV1JmvK5+zNE/KwqEpz0cdx9Ow2eDG7Jeb1h+93Ic4u2/4dEMC4a95VC/sDqpqIIjTKN8A
9BVmA/ivtfNogirt2ayG2TZZK5cufI8qHuji4tbPbo7pachjBg6PSK2jZcq1Uu/CR6il3iTKG9nx
Oj/VJoCJuPEmAQg2pTdHegFPlX7tPf+vd9qFiFYFv8uuBkjKcKsT3iPzH0j21ZGAEnKETyH15xkM
6gAFGuG1dh7vJ+STLV4/4gDXfHHicirfIqsZj9U01X/A9yCAZRMN3mlmlEO1hZRSPpqUUbBVUAEO
GZh1j91ISVjonL5XWUf9PotB/ErcbrrtlqKqL7aaMKWw2RhmEMyq+Y+m62FxDU+3mK+kwaXJP0/a
l1NyayLrTfBECztxKKbWK0EI0/SX66GCguOlFGueO/3S+ACVNxh0pFPYy7776HLwXAARzI2H2HXt
E9LduAXR3DpkqHh7heHSlYyz8FFqlX5MbaPCUTw/FS70X/JTwh9Tp1l5111azsqIgVcEdqBZ5qeh
gj16Wk98H4PNGFTYJ0OhTfUNoBSc2xxl8GLK3LnPeH6SojN97hQbIGDWnhUvF3jQunJg6oAfZcNc
8VPt8n2UDb6R4JF6/mM1mSeMB5fhzRccZO3t+kpYGjRlx+lbnjXMKfkJOitQVgWFS3+p8g7vu0+3
daCcYNweVsezXaOD7JiQU5dCMaHwKkTr9faX9kxVw72CckUH87TqVOts/jlPMMkTqJEFbUKqPfiw
FFLRdfXdGKzpVGcpzpBMVkee6OKbHRsUMj4y21eNKFd2uKURVXchMzb7yjKrUybYvpiGh5qTX/lo
nfq0WLtC/1UPu5BRVQF4VjfAIfeCnwZ/DIpts8uCagu51i0NuM8CeLN6w0Hu5E7cVTst+H9wxz/Y
jq9ggb+SgZf6VZ5NUP2LUI7Fcb4Lpo21/Um9ftf48Yb7v6X3/XS6N/zPby+Dl2yIJzzde/nvv96/
PtELuUOVjRcN7wyXZ/zUDNmuHaXp1ePwRHW5vd7+wslE1Y6PxjoyyAiBxLiq6089pdW2A+NoJWlc
fIPVXVU7PmuAQYbKY36KyV0ev8K4wq/Np3z+hfP89d+/sO5sJXEUAsWVGCohp14bKr+yNDCUoLXZ
EwOQf76Wn5ZmQckXIINXLpQxkGRluZEpzocurq3sthSuSsiP2jRVOo7AJ30GPU37T1axx1ItqLWV
++jSICn3F9KCedye94hkBC7CSYPKiAPuPGju8/VZWFpFSvRbqH9WLO2rE5wpn9qKHyxHD25qWlWS
h1uHRNZCWQXyIN1Js3L4a0XayoFmYV5VHXmw2JqMgup3Ikn9e5bt9y4uD5EO2ZPrP36pfeVNVEBk
36hIkZ3GmN6Nqf47i+gROKnf15v/i3+4kJis84R/OdE4k1NB/AgH8i6YA+imb9MN1uehvZcPRTDv
f0EwYEvLoPsUHqggv6sdtHF8iCBvCt9Y+cSFqVdF52kbF1o54vphAmKUglJTEbGybC83zVSJyo6T
tJqhihRqjDn/ZbxKnouiyVeibql1JSjqErZkWtyNYWmRd8MpNzTKVpLS5WkHAf7faeFMo4bFZhpC
NPXBkOkjfNXBoov316d9oXm1lF+6moTQhxBh3VI/z3+YBh6PksfrjV/OFdDl/Pe3d7yUuaiEEULR
Pms/auzexPmVpb9ua16JCFk6c1vNbRc6Zqd5kEnZQUpg9OwGIqSQM/683svC3KoFfHcaB2OaexoO
kbMtgOVLzZuwJTpTK/eGnSe8mrEoI6PRAygl6ZsG9SHfgkTNvjDFmmrt5a2T/T34fQltYQDbMMwu
Rfky2cV532wGsy481nZQJMrr2KPNGm1oacqV3U3oNKcm8CxhgRPk7xwaYl5Rd8Pe7QuyMyUo/bfN
iv7v0uKVazpgotOwNrs7O6r3M9Pfrje9FBJKMHOjAQjMQcTh7sb3OZ2hN2NE850bDe7KSWxplNSg
FqBp0nnCmmJkq5nzCJmI8ReKv686DAluyqZMLfKPbYK1VbokBD6f3FuoQe3jhtW3TYBae3eJBQm7
rOpDKBJFx9bM201qxNHKAC0EnVpwH+ASBNxA34eu5R4bE0f/xF354QvBoFbYedFkxdA0Ihz11qsd
sY8rx897KBbC2NRYQ9MvzLBaYM+60mVSFAJ2WNlvUmjpQePjE1C0YLanXFuZ4oWlqlba+zyNKqfK
sY6adEtju/IkOKGBlUEV5XowXH7gZKrIJ2jyJjQcGA1bFBn7/LGJwBM1DllN/ax2oC+k3YKz09kZ
Kf71+BFXczpXhUFCo3vnbX+AndhsfVixu3IAWPoQJeSSQliswvYc9hHqUFamNdC8onsrZniFgCBA
DaUNn4F8fH3cLi9gRy3CZ53GoTzmipDT7GRS28Pp6ul605cn3VEL7/1sDhPorTTsoClD+3tzTCDQ
8XFb48qealVDSysDyS8eTpqZBi7eCsHPXllNSz/9HC1fNiKoyo1GWlk0nJ153/H8het4/YPL9/a2
X3/u90v7coKiUOLqNDShIqBPzQuAdqjixCtX0KVJPf/9S/McVjQQ5+y7sIuaj97SnyWEN1aG5nJa
wp3v37bjqpttFHqbsGapV7sfIjb3TvJStZOvNdZKJ0vjr+yatmlDsLPBiWnSnNcqt6lH6+ylw0Jd
SUhLI6REsXWWY8ubdgrTvnyAGM+urq3P63O71LQSwGXGpqKMBQ1lV77BV+OkJ2sK8wtNq+V2kkF/
QljYjotMg4ofyhDA4V7/1Zf3AUetswNTHdVOO3WQMeMDdE8hWXOAntewb4yp2ADb7q4knIWpVavt
zNFbN8PyDEtUpP0+gTwurqOGV0tCViZ3qQslem1rHqGMGjVhPm2mlPqD5bcOD64P1F+p8f+9fzpq
tZ1CGDcbDdDZStH7cCEMGPTOPEg2fo9GAzUN8w/UD30H3rK0m386SKtWFz/f2Pl5ZXyJ7FbLWNsy
DbtP3YPJH8Wy9JqIIDk5ow71rMkkUPrDjLkE7HvPtl03GG2r3kLuQj66kD94u/5LlpaikgYiVKvT
bBK4EnDI8hnmyTWclQeKpaaV4JdGTXooX+KwYBsSdgY1eTSjVL+xdSXyecVryPDUXWg675Z809d8
nJcWnRL2tTkVjlujXdupT4ySPdzGQvzulfi8fCxw1ApenJt2G0049k32uz4R6O5BYS7OtgQqbNTN
od67uz6xC9+hVvAgezrUZTOScNLZI6RHTA9BkXnQqF4DzS+kGrU0RHPdhXZR2YVWbTNfE6TeirjP
AgvURQgsivi2TKN6+DIqk9gemi7MmPFjRCmCGOVbUqyso6WvOI/fl0gExAybK94AwzYyiQ+2pfYC
CST+UDtQ0XIp9EVvmw8l4rkNZUW3QaAZ2SwgJpz2WjCDqHqESAlZOakt7OmOEsyQGBG4VGDtFjTx
Y1Ycu/6bAS3WofnF3dsuYo6jhDX89lqol2JPh88CZF5J/gET7rXa0NIXKFHt5qVZiL41QvDfP0md
HW0XYiD5uI1jZzt1awerpeBQglySOTeTyNXDOGr+2DMXHo+nOwBG8pWt669LxoXdRS33lIU1jnNb
GCE8lfrfplkJaAjm+SaKaLRrwMA6lA0gfFCRi14jaMKBdFKQz6x1nTdsDWUImK2xvb7yFvKwag1s
5yZPTeScsIrFNyg06vAR4q/X214YSLXEA7U6O7KkNCAWf4ZTWeIDQMIY5xm+v97B0o8/h+2X8HRt
XhhtPODHz9DiTGb5HRqaf663vbDY1AqPlTtFaYCVHwIPWtewII6twID4lzUfi/Lteh9LA6SEvSVt
UkHyTg+1+BmCxr6eQXDIWBmc8yBcWmRqvDeUT9DixzK22YNT5s9x5X7aLnmd7WxljJZ+vxLtGu8Y
gaCcEYJ8K1FqLtMHCBYLL0qGeSVrLX2FEvOJ7XCrnGwzhH6SJzS8rNbS72AtkIrbdhBbCXfmmklv
RtQMgfGmga7X+l1fRPHG0tLxti7UUk8CmTxUEyIzbGIoUEYAMA8OBFVvbP18mvgaBQYzWZFCGzmp
SRNCwhxy8Vkxy1eL2/kauGhhqq1zmHzpJG2ihADKYIZ6dX+W8u0+bHelwr4QxWqtZxYjTI8oxFsd
2Cz4IPNBK63n1cpTy0Icq2Wc1Eq1xuyRzZHIoV8rf3PSvnVZ8l631n+czpvrobywTlVQoVkkraAG
LoQQeN+bOHt6RW9Jz+4NP27MfHtbL0pMs1xzUt0VgNvx7CUes2dYd9wbbfc0FdnKalr6ECWmcRCX
VmuXOIN2zwRn0HqE2/JbKn9f/4Kl6VDimZk2KKa8oSE2HrGZnLIB5rJF9u6M8kOzU+gWwknj2/XO
lhatEtqp09uUGAiK1gbXEfrz9b4do9cGFjIrBbGFtasCB2MClVEYMOOyPlh7FKEPkbWGtXYv528V
LlgNVgZ4nTGHVINRqgaSthc1+h1U30545f5hYRg96IJDlJBBVez6gC3MjoqDqyBFH9mymkN8SvLE
XHvciRZKzocesoU/4PBRagGd8+rP9e4W7juqL7EF0JreQdAhnDOZflp67W7jrERld4TggW/j8cyf
MyvCyXts7bWbycKiUMFyOmSeKYt1CRj6JqpQWy4PVr8WoEuNKzu6Ns9drhkRrj0xoR4fRshPJslr
3U0rL9NLHSgZQGuZm7oCiPFetncjIT8bVmx7SFyurIClBa2EPzWBtoc2sXZsB/LE46QJwP3rd9fn
e+nHK8HvoLrbYkjcI9U+x+5+Fm/tmo/7UtNKqBswMRBwMNKOZnk/tJBbnlKP2yuHkIXGVc9i6OpR
AOum6Di5jxzGjkn7DCFz//qgLIy4alrc63mCN6RUO2akfilLO/NTNq+ZeOp/MQUXjoGqcTGu+lWE
okl2PuDDh6IcJAf0HGY/uR2T3J8FtEs9Jyu7fTczGGjw7Lshs/lXi6O6TzvDOpigSwZRb3cHgQPG
Mc5g3pxBvPKzdUsogdM500OwwObWhxAPC6JWGyK/LNLZB1DQPWuBQ0isbGGRgOKW/nneXuBWnQ1h
0UQtxFT7/sHU5ggvBZXt+mU/uj/6qm5quPJk7mHUNK30oVINM4Yx7S3mt7x+b9wRUsyV042vbevQ
uzZvIXCbtl2bwuEi0X7bWg6vnEZq1gNMZYAj4Dr8LTeubXavOrXBXZUst35lWRYRZNDEfpszB3JQ
UK71rZE4Ie57zXewUPofQ2Y70CvIKxuy39C7Fjw5OFEFk6ks0o9w9BLBbJPeH7q2fyW1+FPAu+cu
SZC3GE2S6QmCoWA0ETeufyYFvL4KEJOhrFya6Cpnw95gI0Rs0lhs9aiunqNpnPHv7mdrj20An2nD
L+DpcsxJgrySSfIInY4mYJRaUAa1AUxBVrhPITq0BcxN28CAqQoSK9cPHXTo/NoYa1/aI6TFJt3Z
zq1hPsC5Uf4hGgoSd4VAZq1kXkuvrKxmW0YAvMMFo/+hQcX/u9CMYZNRExWM3hh9bsKWbCRJGYxD
avgsatI7fdITn0fjEGhj2Q6bPErM9MDqXpr7pE7q0te0mIL2prdAi+eTfOYAwHwMZkrGjdlaTrGl
OqyufGinFyfcRefDLAnsQSbK7e9N6s7gHtt6tp8h2rwpbAQHgyZx73Mrh8y/CQRvMJp8eK+GHO8m
seXwDXAqsoAwiUF3dsuMu9TO2LOAYBn1xr5oPVhyGXsh3VJ4pbRBqBKw4qw3rQnnC2IVfD4YoNUD
gUmhDwtw5rh1YFfa4ii571IBUUmkAVwTiPxWaPDtC5xEr7aFxaMnt5/GgwuJ8gQnfQEUiF2ITZOz
ahvlXEITumGc+KLuoiPLC/sP3vo1CLvH8RvPcgROAqu4btMaogapyjR2PLXsR1AsssZjYCncZXND
nU0isvmdtZCicGYxvKGma+YBFakp/EGIqttww5w33aBZW9w5BkCALO0At9jiLcpH9o1Jd/R0Ks1t
B9c4qODy6SnmWrsXtQ0tFKeXYe841aaEWvVbyVGeBD+7eofBn7bvq0rbsKyE41hDD9DZbVtQkkz5
o4lH/BziVsFUm8TDbJMjmcvsESa58GyhgF7bKzlzKSEr26ydpcaIVNCELtAKmIs8YI4LBeq52FxP
yksdKNuszcw6tWFCGMaO8xEzCYMRBg8vOCOsgLT+wo4u5WVlo9XNeO4y3WHH+YFAEv9xeJs+9cZr
7tJv45P2Q39n78Nr99TdRffm8/WPWjjaG8r2mzQ2WN4pY0dI0kE7pmVQ/rXzWQMS3WaNVyXzGrD4
8vDZKuo9b1Iol8dGH/KUjkHkANVT6sV/lbb2EL9wUDXOn/jlOhoZU565g64da3fyOtgdgbEexMlz
DfYeqdeUFi5/hqOKqRUkr7tuGDowX+1kK6uofc1GGIx6hSZ+XZ+Tv/Cq/10HVMUCzuAaCriojWFc
ZfTIq1HcN3B3+cn0WPgymf8juTADPYb9hWHaMY6sLcXxZjYiH+Lt0ymGMn0Qg/m1seP6FvlSbN1/
cepfhres7MaYsS2FERs2BtS78WJ/U2SBt6fMXBONhBOT4Wn7ux3L49C9D5W5ElWXJ4yqAEJYQaF5
vc5C+GQe9D5Kt11Sf4tsfe259HIIURVEWMcGwEWaNoWTsINx/G3PbTA4v5pVNv3SF5wX/JeRt3qt
P1f2jVDT7cdJFCF0pOA9qeUrw3/5ykVVAGELf0nYuYEqBKdC8QTEA5im2N1h3AQWPJgvRflSAMv2
mRYD1FGur/HLwYpjyb/fNMVObNJWpiGJ62+wEMwDUfa7tu3eHR5Hnm3UK8G01JGyLRQmp246JnOo
uXfj0Pm4v3haBF4yLLygfB9c/5ylIVT2hsFpZlp2LuwLC1iVeJU7Qq3ZjYvYm4qWnuBmP5xQrYWe
/zCZN91AIKr27xDGDiGZiCIwSY3sWKDkkbR4/2lfr3/R0qJTNoZshjFqDn5iaI/uXo6wGYFxl06N
FaTKUvNKyGvQJLVkyxwQBIsgr3duBq3lemVTO8/thfypAgtlXoDOjRP6Ubj9U5WP97AGWXk6XODc
U1U/iI+g1Eo9hdeVMT7EeXJPiuHeSLUdnaBM27kvHRf3UB1O8DIDZ2LRdysjtpBmVDxjhbuA3jr5
DMklbtxrsAA+zDB7DURqwEkrm7I1AvgC0IGq2EaoLkCYHn67RypLYxfNWnsQkP0/JChyRHle3rdR
ffaAnPQ9FAUqjxtMu+8s28TFbZiclQyxONJKitCh3wwGLpvCkUwn3sSoh9WIr2ibw6vxHbcOuOng
xx27OU+34DFEh84a1+QnFgJahUdOuahxXUBSryWMHMY3g8AfJhtgWfGzzx5Aj1/5yoU4UAGSMeol
8Icq5hC3pAqGKh2MlMaIwjO3vC1N/A9AsoIlwNyO7GiOPyT5rxqgZaBN/k1ZQgVF9sLOztaU7JjL
bw5u6jqFY01U7K+3vhTHSpIgNMvbIu7ZUUbTo9G5B6tao5pdnl9I7P6bPLsWHtlOD3/IOdcdvDTD
zuuY9wCNgoxd/WQiIj/0SpNHW5+baWWuL29FRMVFmoA6N3Os43gPrc6W/MimN7fFZe+Xk/6+PmCX
VxNRZYlghFHZcCF3jn0sU5hxCD/TnNw3C2ftsHN5SiBC/u+4wbcucaF7PodEGG+2wfxuWjMN0M+b
5f+mbaJKEhGkHR0IFHYkWj0GEt4j/mw0wtdN+Tt3nNjT0hbvJyNpApPYxa4fBcWDNJ+PVqPJu1E0
38fOHg9tg+szDCqIBwcy2AWRGczt2pTfxZC6m67PyX6QuCO4pQOTtttG/jxeX85oOp3gwQvnsSOK
wS/aGIEh5O4TGls3tq8cMAzHjrsafPFQ9PHkpUm7gUL8llj56hP45f2FqC4WbY3bvZODXoVnDO0H
/Az/m8xMPmsGdbzGbfo/HODVnZ2zOx333mCEC9hpZHC6sgRxPypwEvy5cojfiiKHtZOr/4iKUXqt
Ecm7wY7EJ8cN+uBCcwrWMjLxhTAMT6+KX2bEs81cVIUPH77EA0iEvuk9HKmdbpr+9Dh37HLmyidL
JPVG0HQ+2NLKtw2kvQCK7sS+goxYSKj9M4aF887C2+Y+cs/G4+MkgSSFCSQYYQJN67qBZzSX8Ufb
5MfEHZ6sgZNHODdD8QVGd59c1kB0JBOr7yxYtfq13uNR5LYVohyo3EIfOLMbHg7kY0QhoOd4ixz/
XG98KSyVTCnzqYlKjYszPBAs8lpM8RHEfvF6U/Mq/nRwq9SV8WDDAVLe2WCCuJp22y9X8acOy0UO
vBbwDqzpIEMOtWMb1nMrYC19YWBU1KkNXXMKv3Ie4l0vcNzCS1DQ7+oX6FsHrcO8bGgOgEAdXYp0
kRdyn/XPLfyrsmqGX7PcTRPZpjXbJ1azmVzzHt7Hu3weHkZsdM0Ie69k5Zcu/VAlsaZWDTncaXCO
WmVxb7LnA1R9bzoCwFz03+TUVFM8Qp5jCoeq9TrAQwHzgtzGTWcAws5f9CX1dTAYyOoExsA4KqV3
PQxivcjS82MkwK67LXhUeaYk6iVqFsI55vkeOJKCHkvj5/W1vbArM/3fnw9rLgsP/mi6gdxzNPwk
8IyElbFn0R/w9rrx9yvBP8ASTuojsY80q+6drngTku6Gwtld/4alxaOEv6M71tCYZ1Ehzv2pFjCS
m7vvN7WtAlClqEz4/tpTSPvGS8hnvQakXBh4FXBamCQStJ7wIAjsMsAq+96GBqT7TNosaIzbwKBE
BZ06QNX1Q4Vbcu5Cz4l+l9mfVWVs+jeNXDiyqFBTJN3JokzIUNf6ya8JjJYHjQ7UHxsYtoHnJDs3
MB1Yxfm0h7OqkRbdvkBl5YdrzklopId5nPUdzGL5QeDtF0htvbD93jg/J0GvA3apkRbjFSHOamub
GnWH59mizVEIq8x0RPpys90AHfiPiIj3IUEZPh3GaRMTDiNhkcOImGnDFtsne7DthuJlxUw6vOyI
on4HKrz0HVMv2mCKEn08VaA/Co+Mcw3euQEbz9i0Az0tRm/qCZwnrSwNi9TJYNJdOZumMYc/OUrD
n7BVKHeOJbKNPJsDOV2u7yDsM744FJagvhFF2avbwI/2aaIxyoMOFKFn2CTGJXSDc/vASWLtwM2L
Xwb4xx6ygUbHwpbOVosSPBXnZXUo+qLa1kDu7AkQ4n6PEtueZrAmheuu2OQ8q2HkYLb9rit7c8c7
DdU8o2KgSpQRbFV9OHa3J/B9XRiKWxw+lIbGQ4gYt6/Asid+38FX/UiizN5r1uR81yAnuomGbnoG
8Q6WlJVk905ldy/gZZdbEypEmwbqooDC4PEFdUMIfz5Chch+zUVm3ZkydXyC373PmTS+Rfo8gBgw
tWA7aLQYfxYloJ5ePvNuQ8rsLundfCOGtnygVQZJChg9P/RW3e5LGUECA9kJOmQtjGcj4KI2mG3t
NJpMNzYxnJ3vHfixgW6f8t8oYvF0D8ZP3nk0Qa1y4zg2h+K24x71sdAfGzAY8FDttijsnWUVN9SB
0OWmnErIZhEUXlFWrb43g9DwO024LVeoJvE7DZYl9qbgJYwGJvir+4nMtG01QU2yqVB8xRWgDsaz
hbLBpmFH6wYUCHAPXopKt35Z9UQ2RRQNKSqOjJd+iaPyN3hkRNxrBmY8oVqE+yheGLTeK+YZnsPu
1G4GPnk23BuCHqs0qJ0XDeax94armb9k0zfPRQcXIFLw+i2L0tc8Mqed3kyVdbCTs/YLS0aUfubO
b+Oy3ed8+D7DE9gOGD77IdKg0+FrqNCenR8iw4JkR2qDY2kMaWDmkNi4bWtUoc8m3tCmlDTsmBmQ
0OUz2xWG/g1ehmvgnIULn6qM83+cXUlv3LwS/EUCtIu8apvRLB47XuLkIsRZtFM7SenXvxqf/OlZ
I8AIECQXarh0s9ldXdWb8xgnPbqM9UbgPYSnQdJ1AVRSk42La+VV4Cxulqkt9dHMFOvQJEBQpKDE
OmSstCDX7og9idN4I6+2coP9H/xZTlDMnkV+lOWYvBW6DpHwNnW+xgWsLiHNmaqRVmZafQTuTg8k
zVlUjMMWbcfKIi1BzYpFpmnmjnWoUFpGu0SCEEjX7iTfkjFZ2eYlcU06GcxCYds8FOxeR6Kvped8
69m9NvYiOJybthQ6KeKDoTrj/VQ08V/I9ao+p6m1EeOvJFuWdFo6esfzJu/mYz9pmp9L8to3EILt
tRTd68qlE8mutPuNQHotrFiEoxAfLU0IdpNDZr3aie2B5dU1IWIKslD0uPbB16KixXu8Sg0rnacW
eTvI3R/qMS6CoZbDr9ujryzYkujHYAmSType+7o1Q+JeSykQM7z0mUZFYMI43GYeJtcBVmEDQ7Z2
hBfzMZzacazKRja1HU9Mk9B51/rfgvRRX9oba7b2jUWkDfntIVZ6ZBjSUjQvli6mx76pFfDn5NCi
S9MtkdIVgjXVXkTbuGeRqu6t7Gg5JN6Bq3UIOscxoBKsZVjJUmTPIKmkgKizeVfVAHbzrhPfbu/d
midbeEymCRkLMsYHvcZDXGAlY4p60+3BPweAqkvUuJ6UZtXJEvd5TID97ObBF2r3R6XxFQ510BFt
5kI/51n89/YHr17gkwB3SRpUp2xEd6NBDoZDmj14t/cKRTyqptoWGezn60XNhb1OU2H0uQQLYuuM
9WOu4PYeVXP0b//+tdEX57qYZoPpoyOB3YJQEUqyzfxFinZzcZwlIS24NG15REUPfVmu2RyGeCPz
/bmpUHN5ggsLwgq6Jo9kPlfFn8K4M7sfTf4lF0nNxRGdhVpDsKqkx9T6MxkQlEZNoIoLl1cDCNVf
bq/8536YLgGSCR94SkFOc5x5GVRwWYScLFqFkwmB73TjeK6s0xIoWfZMS5oM/KnOqLmU/salftLN
35mjbsxi7QPX2X1IbvAeNCI5eJmOGgjK5GxVXtv0p65o/iCrtJl7/dTIEEz/9yMTOt5NyFoBWtH8
Znw8Ubx6ABoOb2/E5yZMl4gVwRPb1FEaO5ace0rJ/RSkv1v0Gyt9a3Qp98cRbTcAmcijuYv/Ue6K
c33ufR7Qf/0TxPce640ehHe8xv97IrrU+yvGPCUN1umYRgNUy4P55IS2x3zmS1fbOef4gvjrDwnb
kO2+RpIB8cb/bgwaqo0W5JaYXMnLsLfNwlOZ9Xx7X1aXbmHkZWpXIOXCjNrOBbOLn4d2pEYQdzp1
7nQsPbLxClnxge9Mjx/OcJXGlhELHIAMGYjGfKX9lhjMSskG+pb/XSA+ofYrgd8+9tTI74q+ofca
A4FpaaAcO4+WXXgyM4ow1bl5Llu79Amqm5GWTupjo1rjjnQDPRW8zfZodjW/06IREcq77FTnUK+v
hNZ72pQad02OpxlY7ungNhkSaBv36bt03CenaqkPCH1KELvMWBvLZRF5kK/xQ3VnH8gOjx2v9VKo
AV2cO+7OnuoXP4betUPg4J8ab9z4Be8u/bNfsPAws5ri1gaa9Ii0rA/j9BT3tYwqt3YvT8G3KHPf
ypBdpLs7/fg1+ZqHw6G6v+6vtNdXDtAcRJxZqPgk2KIoX/EX7xTPH46LXY2CiA7oM9UMU667lD9D
n35jumu0pu8b8WH0CnBc0tuYrrLvA+krrrWHGqOreH8H14HnGAICUtHCh9YJDEDduPFWV3kRZahs
nBTFhK0Jbw7HAPT5J+tqdPgDrghPeBP+5NHgo4HGddw+sPzRNbAJvYuMCejgQcCzHw7jb/ozv7N/
x9S1JtfyAOjdMNLPVRd1+m5iHxYmNZMOTA74hR1OgXZKjiysPcfrAoE1yU7JrglsEK4O+GbigzD4
thNa2+yFhxuk0jqZHLEdsKw6aXzQa9vahodbcTxLyCAfUSiMr8Y1miE0FUv+dvtHr7GNLwGDeTzq
ylxgYP47eXGwY9eDZPjjXbaPdz9bN3MR0rvcG335zzhcd+ogTojGz/1GfPbuHz6x2iWqkHRgtYoJ
foGFb8c7PSj2Kejok2DYx6f45Hit3wX0rIYgHg7yQPHjgARGNIRgOvi+ZanvKN3PfsX1/fjhzAB2
xhxc7zjVD1Mgds0lPvDT7GvwIiVODz9ClPMb+uGjZs/cX43HvPQwnMFVcOgv+p551r3lb2zJNaD+
7Kcs3FjbAnHVK1gQp/UlHFjyzcGVdiUOHvYNEnAu/an8jEc3vdM8lN79/qg8tfutz7/fyJ99fhFC
oY0Frwd2PRG+6b2OrnAzP/bILv2T3yd7dF1Od8YRN+BzHJJLf+K/zLDy6xAycNgdLeCB7ir+1r68
8xZ+9muu1vZhXyTQcwQ9gIhVMle5DE8Nc4FsvXeeEwRIp/4Cgek37f72yq+FEe8/4sPHFDrTuIfS
1XG+OI/sXnmrziiMB1NoHfQTdnkjQ7AWgL1//8N3cIOLEnLVOGyH5sTu2zuxq3fONyzoo7ObISBh
eWjsCcqdFU2723NbcSBLiCOK+JyKDrsqUg3lWOJpSbnhb1cc3zvq7MNsprmt00LFqjUjdYd+RyZA
ErQtOMhaXPGemvgwvOp0DMUgXKJdyFDOhZrmgxW1++Su2hvH9rn19d+lFZqXPgQi5a04my7QXy47
p3+NH7fXbqXLiy5RkDbDI7K/Xnk8nDwWNRHZJftxB7jlAcy5u8IDTNmXOPxjROCkmp3YCtVXtm2J
kVRnOqNvU0dgW7rKa3MvzsWzHk2XIkIB90d5yB75VjyxdvqXsMgx5jG6rwx5tHfZnj+p5/zRRgxN
Xsm+vjBULL92FJegSKKDLdmIMafEmvw8N3y0F27ERO9A60/cxZLxUUy5MhEU4I7pSYb2znot9sY+
OZBTFqlhG42R5RWXLXrJlYO/RDb23Yj0XoIFo/HFIT8UNYrb77eP3OpErpfDh1MvSU9A9jAjdHyo
voHfO/5X/jCf9R8tclVIwrpg+siEi6qdEm3Rfa9NZxHAgCSeGEqFT7ZgupuyYwych1Vt9A6sHeTF
Cw0yi0IoJnIYil26OdvNm0LxayMvUjD9tXk0SZHg6XozUNK3apAb7eef547JEtkIWJRIrgz+R84t
d2QZnM9vNX9u5G8TPeFkiyJj5TogSzTj1E9o5NPVa0RtHvQAyekw95VvzbEL6lMV5fsszM9O1CLu
iYPb5+vzRSNLeOOMxCr4d+DR+vmpYM/Qp9q4DD7P8qCH/b/nVkvnXjES7AaSO26sci8xhTfEhi+n
esvI1/bleoA/2IZqJ8pgXx0IWkNfs1/JnX7I9izUjsqdEyjnOkru02/dHTvEG2+e1R26LuOHL4Kp
ShCng6XHP7vMpZmrPVnfq4f6Of6RjD6ej0EbTvYuPuqn5Pe4NzZKeSvROaELL+CYFed2gpmi+O5a
8UWGyFIHXWT41wC58KBY6qd3zb8iqqLmFz2wbzp0m66Rw5az/twpAGv435lXM2HMrrGf/SBeOxKK
1Dr3OvdvH8P33Nb/+2tCF27BSJPZKRpMsA3awHJVPNn7nTj3eC52/s+nFKF3GVpv9a44E58de7za
8Ux3u79lgJ7rAH8H9L48b7HSr8124UsI53M3ayOSxbrMXN0Cupgw1WsAoLg94RW7W8L/UJY1oM0K
H9sBKs3lKS3+3h54JX8EScf/blRZWzYDtwBeiF4fKBcIMh+bEL2yYX6Re9tv8ITSDhNOBztP++pi
7zu4lNvfXlm1JTIQrUYQHhTYRDlobt/8yiwdddWNFVsbfOFQCrDX2KBWg3PkSZAAN8FmAEus4PZP
X3lfkCWgLxM6Ou5n/HbjYr12T+aLei4fu2McDi/ZH+dlAop2I4qk2IhPjvoS3JeYM02LAl9yaOar
svDQPOc28XciHozsnwNpx1njW7ft9cB+9rGl46j0WOgqTsOr7v3U3Nx/+nkuXDzwz2/ZIXyr3TBz
v6U+MkWlKz26s5HsVd1/IO1H7Pzv+PJQei+3V3jtxC8cCBcSze8jLrdSNf5ZdhsYtrYx9EoGjJCF
9wCYooSwJcaug/qfUXqydjMgvJ6bR+cb/cnu+qgNc0jZWQ/ywAPLs4/5l2JYQhaOYlJJytoWm2k1
NVR5R5CRzBs+ce2yWcIEAfGyLW2Gy42fJ08NxnN2yC9xFJ8UijwlD5SdetJ9hsdhCWGhb7e3acXM
lhBCVjhzrjLEZ0I9m+ZTlf6a6P720CtNuGQJHGwgOamUExaLh8qFn6xj9lA9k5M8tPfYn0N2cfx2
41srp22JImySpHUsE2s3SqCECLqXnfvbs3A+t6gl8qKiQpXG1Xzn/LkGJE5LLX8QVgDBDk+aGxHn
SsMYWbZ2l3nDu9bBV+TFuEyHJqIuNOWQf1MvACP9vj2VFU+05KrUq14xqcReq1p84sOd3iL1hq6s
eEhPtQntx8naV1m1sXBrW7JwAD2uBrvK8TWreWqMX62xMe7aLBbGX3EV7Q369YWUD5413eXTHEzC
8qv+EXRhns2heahvHKvVfVnYuyFQveSxRGBQ6m7Goq5uvf6qxmsiw50hK4qucd18dlL71Lb3Y/G1
ZhWyBHMJNG7ZYKfEeY7vY/sur18SskEMd71AP7kilkAuBrUZKOphX7pxfm7iEp3WzmES1UOvlBtb
tLL1SzTXBN7rRtaDE9Gcz/6gs/6bpRlbB2vljUyWWK5iLuNqVion0gxjAAeCOaY7bo1G6NSaHYHX
Sw0dNMPsZF0295NijjvgAHoPTJ9kL52/rR4PnsHqtnEni0sScEK2VIJWvMWS37KLR1p3jelEtSLc
vP1BZ+7T+YHSBjDbZCN4WfHZS2yTXcQM5NWUoKdUGJcUsMyLkduAB+T1lu9e+8QijrApKYZh1GgE
GeXul8gzvqtMkOwbhmpuXKVrn1j4Bw1N/nUjSxKVyIi68Zyca+BwgGDcyLa+XzOfHfSFo4gJsAZc
053I0JPxqJuAgJVgBwGtEICxmsjIH4CZppCYkuzomMdPeg0Vm5ITY28kNUii0cEK5BvLewtSFcD6
9mbcX2a0c3mDYqb4r1aEKrpCwmTSkAsEQ+9Lpav1kwbJn0dd2ilu7rzcZ/NMH3QdSPLedBpQ7SRd
pCfa4Gd9N4dOD2x1lrMsgPyq8qTPTn6CFB2wJHKEnJ+rF5mMuIHeOHeeW1SY1OTQy0Y9XHXXoyor
1O9aV8s/tl7Ub+g+04F9V1MQ8+lQn45aSHuAakozXuQ4GE8VaDGCSrXAaj7YKkpzCchSvFIgg9Ix
AZaftssiBy1lLmpOQg2LjrdQvMwLHREHgZRQX42ghYLIBlp3BqfZzWaFEl6SAOicttSvJdV0T4MA
+Wly6uFBodNwmSuB3LYEuv72NbZycJbsgCUtc2alHYkS1Y7KDmKOXJ5bQwtvD79iwkuGwHK2kxbM
QjSi0piJKzsxn3kBGDyq7UXAbJ0C+y5YGt3+3IqvXCJXminrq2IA1Taz+ORCTgtMZdLcSGCsLNUS
uFKhP8Zmlt4eLeVJqe606ancUoFaGXpJ8FqNcQzSyTiOegUEO+VsnobUMVzZJ1/b5iVQr1enJpO6
5YCrLKu8ss6lCyg1OKVapvq3135lDktonjMkTjaXiRIZVe5J2IzITrnWeLdHXzlIS3JXgwKXkBk1
icZ8fMKx0Twltvcg+/85NQSdLfYWI/TKEVpSvTLwROG1RWlks/K+Ad6gLOXGTb4Wwy+JXsH0xkzA
gWnEjL6KNLRseCVavQdX1KAGN2Jb2aGx2CdGj36aKnY7VtZ7JOIT0KuVCMtBgyI4mh76ITtyAm9w
e21XgpglMSwYtQ3eS8XBlLXdVO5MuwP1nAVF3o3bY21NFxdgP9T5SCFLEBVDc1+rigfe542gcm3o
xcXHHd3Kek0SsJrazU4mje6mcWlvjL62MotbT3eEpSZOCbsE/sfLU2G7ggCUo/aXpEX1+Pb6r81h
ERcXSclinlEnKnr7W0KmvVqLrYLUygyWdKlDnQBrotRxhHuHnG00HryAlIzfdXqjfnNmdetlt2L9
S55Uox4yICCIEzX2HHZo7NLluJfD18LsJSHq0BuQXXQqJWpx83pTZbdP3DaMSAe57A+uKlsZibVZ
XHfoQ4paRWsU5IaxWtqkfUcv0VNWZAcn4/9ub/TaZizsAKJ4FYgzVRKpEoAQeZq1xCftoZAbGau1
8RfG0BVofQVwNo4omtjRWFaaXpfE57bo7uaq2fjI2hotbMIx47SeMnTa1BNa5UDkCN45VrldOwZf
W6WFOeRFDBIMC66+KB7zhHtMO/SgdZmtDTe8cpUskcCNKrSCdsDPduZEPIL2rb3B+vMwyPQQG7C8
0tlqsl/ZkP/DA/PYyQTYiY+N9SKzxhUWqh5thT7JjVzHymYsqVPreTZB1wlVDsgBBWgGpK4+pJdC
8u+392ItI77E02Y2FUPSQmWorXNlz3WzfilrWu0HTujeMZzisei0MrSJMv2bzKq9gHoCrTTOnCG7
I4b0PsaJf6BpY/cg4GTkZAh2FYvg0BJsUnFf23SCfBG9BgxqIkoa8lwbI5BLWFuaHOTzN/oSqato
OQVvbIOW2zi3vLHq/ZixfWc03NWq9sGYxKtImt3tBVuhCSJLjK6qUAYa/R6yW/XonBIesye8/wrh
g+h0QL8fL1JvGocGEKwcWgGgeRASzOIOyFmFseXH3rNQnzzXljyKQwk5NGKCJTt2xCTd3rRbtBvH
eFH70AJCaDERo3ijdYlwU7Rq/dMSE9+nnezdvm2Mnd4leKSUSAiotWa6s2TdE3NmsMUbSuEVw0ju
hLSzX31RlT9LbSgvVdsMv/hcQa0lSeNL3E7yUTqmGqDz0ui8FpSAOl5hoLkVM8QkrUmye4BpmnuI
1aOvHe1YbMeg0heg42J64WSY71XaFyCXra/kIjXv0Ts8Gn43KeNDLjrq6yA93iVqYn6fANgFrSeT
+7HrrR1Sc+2+k0oPSxa6rw5W5bPWGJ6nqipHaBlO04mKoj/ohM6hUFQA0hJW7DS0UIDdZWJoDCjN
BzxdhmAy0L3j9ZVaFOgYsFLdE1LNar+qe+QvnYL3h5kzcUy7pgLnITpMNZdJvsW9uBIaLLHSEKwE
KR0HbYgt58lvqW75tkjJ17zHEi6doGYeZzXvjl2V/FZSechtytwCx2Ajslnxf0s4M+U6aRI8vY+t
9qODZ9Wqcx3/SthWz8uKK3/X5v5wXxvS7OcGjeRHVuIRAHBWaOMl7amZc8gd44fg1dNts17ZhyUI
uZ8TszdVRiJaoKSQqj/HOt5wsWtzuLr2D3OoLGNI2VBrYL9GVmMoaz+pmigz+WUa8IgdaR5+bQ6L
4CarjZIr17R4IvXn3KifK1A03x565RpagoWlAI0X4cjswq0gJ6SVWsTUxnQhIrpV9F05SksQl0zj
wSopZKVLq3rQOwHanlF94W3zoDjk1+1pfP4NZ2ltnVKqbT/H5CAIPygkf0pz+XPK40Oe1ltH9vOl
cpY2N4DHLdUMsG5leZTXr6z8Oyts45G8Nvb1BvxwlNQpIZDfg04MSvCRbqeBtOOwg2V8aXmW1ibb
lqWOzaejIpK3RoXaQzOoBnT/8teeb9XBVxB0ztLUDGPOBsvBdQ1S/9yPZY1MdPes1fV3Y2THopQX
OxdPhjF1rnLtXGcsvc9Bgouq5Za81ucmiSfkf9cR/U59a3RmeYT8X7ZLlWL0y9Jhl8HCtZ1SR9tp
A9nq+fjctTjvVEEfNm10snbqGOQMcoXw82yBlP46uafbe7Y2+uLJUdkpY+NogCxb+8H7R9b+/dq4
i6fGOCeV0g9lfBhMW79rQfOGNvZMbLiqtYO8eGNwGuetMnXjkdChn90YWhhuPyrxGSnS6fFrM1g8
MxQb+EliJvLIpq6OBt7wHSgYuj9fGv29Lv1hV5UYxS0ddDJHG1w797TnY8RlMnxx9IWhD8o0MZ3p
8cHkEN7MKn4Hzfgt8tiVxdeuVvHhp5MSjPkAuxXHSpLUn1lsR3OiCn8m1rQByV37xNUBf/hEmYlY
5EqDDuE09WiGlFc2+UmzEdasmO+SzNcyW5upo10cwWVDQbsCUYAKhFDu3LC3ZIYSgLGpYLY2kavZ
fZiIKCaDTqnEDUF2M7Xhkeagonwjnb02+sJ4ZWkapVaVxRGCnp6Ydk1nQFCi+VJyy1mi2dWCTOhV
z8ejzH8SdUZx5G3UW2+kD18zgYURz43UEAiDFDyTRetb1C6fY/DgbPnNlct6CWk3psExpxqKJ3nL
vBytcAUenxK43i0jW1n9JWC91TNqqw065yuR/9AZjZzOeTLT5O+XlmcZ0DRYm6RXKIguQDhxGlsV
ClYt/VKtwlnC0PGcoXqnQpOOterBsRWQZZsHVvVbBGgri7+EnwtbqQtQRSmHjH53xiMuy6hIQU6b
7G4vzooJLyHodpqA/DFJ6aEpS2CDZH6n4RlKB9XT2yxQauXp9neudvr/72RniT4fmYRamQM+AQDk
Ki+uLf1BHfRsw8LWTtDCflsFpWXGxHhECOGj3dnPm7929Xr7p69tweIGhpoQqGLz3jwqhu6qwx9J
a9QNXwt7C8d5vUw+W5uF/Q6JZecU3KEHcBuDLKnu6TdmZ9zjzIgVkCclwz0kc/rBN6t5C5a8th+L
S5nXjtkULbSjWmvaUbO5V5v4S+4IgtP/ddUj6sAshXjxoTXtGbSggP2LcavO+fnvRkX/v4Ojdycf
mhhRvYIs+zQ2r/qYbtxma0MvruN2TJk5t0pxrPH8P3VKRpHUreMvZXPtJdS8bIRQQaVJDgk4BgHP
8QaWuoJvEQ1+bsf2kkMX0ittgQIXOehN/bux/8rqnGlQDNIqKGo7X9OKtul16T7cwooNARtQLZBD
22m4hvNHBvqpubU3nOnnlmYvAeS5DuSlCgr9Q6086knmjwC7UOh78q0s7toHFqacVBbTWtWKD1n3
pkB0PGxM5ZgL5a6v5i31x899kb0EiSdt0qfCwkarvArErO579XsD2rHbzmht9IXdQmVIml2iYHRL
cc0uIC2FiO7G4CsWsMR7V1oPCSCkkg4QDm2vCgZv3Bg2buHPAXD2EvEdgy20ZAL0TMBdtK5GbY+0
UMaESAtwInHQOGifNVDeYO3X5PHsJdBbQKZIdQgzjxJdD2RC/N5bhm8TtlHNfY/T/99v2+R6yj5Y
gyOaYs5H0HfktTLvupngdZNl7TPLZ82HAljhIUfdh+AcT07AyJbPeO6C3YyCNLHUNep3lrA115x6
bZ8bpQjGUu88JC2Aorl9WNb283qIPvxAnYDQS8ND+Giz+o9jq1XhxrlG/twefeUoLiHiZdsXcVzX
9JAKNGjKnxl/VeaNO3dt7MWFnsnYoLUKAo4JuD9XMvpmN86xxhp+7bcvHEEJxlqj6RGOOIDIDNNL
0TwVw0YRfsUVL3HenMuqqCfEm/o8ghF3COV4hNKX209N0G6JHq1t7cIPWKUAvC2JEdTS8blQ1aNa
Fxv34MrvXyK6jWJAllqa9KD0ynfwpf/T9coBp3qnjSftSnhWpGILFLjikJdAbujCaQ1IwcwjeiXu
9QHVosQ+Kk51yZ2v9XjZSzy3Bj8gk1zFzTjGM+CvaQwmTEDBNOj/xpnl3z5QK/uxhHJDs85KUWQx
j5pthqWsdtq8dSuuDb2w4k6bndRAiuDQjY0NZNecBUzr327/7hVDW6KrKdEA5eO4rVoOoQ2k853K
/ibnrW7Btf1d2Bma68D1a0PVNZ7KeyVVvLjD86it79StL6yd1kXwXKu60TFwtkOeKjuCIAJ0OsL0
566Emp/BwE/KTXPjegQB99rXFmbHZm4ZzdzMR5Z2eqBnsfVkIJkdibhtdnpddv96nnSvsJ/0eZx6
squMLIVan92AnghKhd+Zhm6gEqqOzCVqp/yUrMh2VMr0W9vnxguHKBtktcWwz0DNe9/bJDnZcTV6
TleSYwfWmnNrmnZkiIb4KvST7orKmu5Rmc52uF6Zr6pcy12b1klYD1MVkFLT/rYFrQJdB9v9UHQo
e9Bm/DFCAW7yuJLhyVqNxZNuQ1nG5XieHafcjl1LGuN9rKTZb4YqzxBeBeP81OzEYehSM3QqPfsn
qFW/tINihIxl3XeKhMy9PWXy0LeDFRVGOj8omiOoN4BbOBI8UzI3A1AmUstYXIp8Bi9n0cd/qNIn
IS3SxG+GNH2F+Fz/1imOespswjOvKURehKXRcwgYaiWoQm3DVxuauLaiygcUW+LvMwR63iAfwSE5
OWTfHMjMNS46bStISVhVCl0VsFhPGZ0mICILw7OkDdFRpW/uGplWAZ6n+uzCgqfxgInPsWfNmlr7
OeqCAUSdBTSjmAJ0AfiLKqvOsMQktk4OKFgP/EovXzgAsYxmnRuB09Sgn+yztguzjDghLAwcxmre
OA+1CWapAIjDgfmmDqVOLe514oHAt3CtYubPgLfOj8JuFd8ZYg3HIWnDzqzGMG978CDXc35Q2ppH
tZUlB5D/ctACMxaYVY0qshw61L11qIOCg22vN3N7UKGkE+lk1INKDtZDDK79VzzQRrApqZW+nxwC
CipI0OwRj0AXqzZ6BpGJlj5ItZffwPrl4NzoyneG+2zHJNFDAqAtELfM3E0ytTyl4sTNpln+sUja
nSpotb7YnJRntataH9dIe0GhcHqNa8483qF6oAmDh6lBf9mgdjdcirf7uW7ZFdBugWxnaKu/DvKW
9y2R4OKJi/HU4XOhKbPYh0gs8w0jxrOgRt0OQtRjCARxhqo3rx81mwvPSdqpck1k989griXfE6nV
odUV2X0lle5Sp7rmE4hTeNCHan1jUkoPoHSQMRja8GKC2CpksWgDppIyAHM1Fl0deeCkGEXE6A6G
vF5/nlVDO9m9JsLRBL24VUx2aKZ2GRgqQ0drY8V3LepP4M3VSrczUn1PK3B/m11PXLNs2CnLUJod
IFR7sjqTPMwizs5aE0uvN1PnVZ004amaoj4IHUzIZaWCPLsBEOtBNqW+t2tH26sSJ7PQ+HxXcSQk
ZGKnbzP0UHeoqMc7BbwFQWeYw4tmTD8aSKRGFnpFd6DZVoEWm0xXV2d5VggETl1DgyIpNBTLvRNL
85UM4xwA1Q7K6FrpmJsMQPY2CKC9fGrRsUYny/ZRpv+n2np1LPuO/tFpbrtJApIOk1oJDSvIRryU
6fASzwSAATMJLWso9tZUqyDNVoT1kici+TMXSe2BVlhOoP22+8M4WopnKlrtKaAwfyTQbG88SkUc
isoo73Uzb8DLXfxRbJ2HaurU39p6rCAE5RjfRWGrmVfy0XCbtKyDtqLGnWOVUGU1WjWA6Gzyw8C/
Dog4HHi7nDvuxEjjq7OmuGVLDT+p6x+iKpSoV/P5BfDJ6impOciYZJn+KCYORShUFtJfVOqzCekt
XtwlOmRZIbNQldDeKOvHSctLaJ0Iza00UT6ZAmnYQNhWvCulJY66PfW/jFEOpZcNSn1nj+UAKUeH
/oXIiQJAZQ5WDsYwXxUIyL6qpCd4YXnSUewwA4HDXmQCFBS2qh+J0SEFDhgaCrRDroYgKczN0Iqd
ZJdVZdO5/VA4nVc6aeaZZp/uythGZ55TdUfZd1hILdYCvbEbyPxqaLZNZOYNwmhxfGl6SUyLPM6z
0jyKsZqetbYmOxWy2idCpPQBRAP1SztMO4vIsvWoEnM3M/rs+5ynqm8zau7mHoybou/5cZhq9jzz
BsCYDr++jIG2t+F03Nmg1jO0Bttv1QRO9KxVh7eEKUgtiKJM9mWXPgwMQvCdXo87AMlwk6azOvrd
LAY0MY1KYJC8f7WFkd5rzWDugGsSkPcwuQdhxsJL1LE6o1g7oBG8S08T+tP/tE3N7ggcf5jVBJCa
OelBIpmbuYfai3FWTE2JOIr2exwLnBBiVVGV6GUoICAYVK1qQ/dGjO5cwm+32CZ0c4mKhJpB1Oe6
qkQGuBWxHsbCJiAWo43yp0de49zSuLhArOGqQWzOd5mokpdS18lrppY5lEub4pzawt6RgRg+mGTb
w6hhAEB4KvjvbrzPedcfUi0TFHB7PXtyFICXRzs2H6qub92q18vHSU3m3EvQwNoH9H+cXVlzozq3
/UVUSSAxvDLYju3MSSfpF6qHEyGEAAFi0K+/K9/TKd+TTlW/nUr1sTEgae+112Cq8qWNV+SIAqPO
V6YUHHF1/dIscOMTK0cu9xaOd42NwixZgiAruZ1TE7t+PxrZP7fG2l0S9+ob2+pfI4j+YT5H0XZm
HZ5VZOYZpvcdlnxJpbzawOe7YkhpZqmho0rg2GOR0s2xtbqHAJ3WG1nbcCiaBobrld8/uKi/aeDK
22KJzw22RRX0CO5hZXzFyyqgt1y3pSn8eVh3dSLab0lEhqOvPSytoYWbTlSaIY0G2cFZa5WhgNAf
hJoMAQbzvBuxPR6IiWc/Swacvs62XZnC+Ec/Eg0varUyxHjXDX3slA8PHogmsNyARwSmXdO55Y1X
eFsZ3ruOkgLbFskFXZZ3Eo99AaHYam63ucNMfAkdyEglhtQ8GX5DvGNcKrRa32hMIfANaRUwnGx1
QvIB9c+r8ab+mSZcJ6lRvt5ZOyOpCm+LTtfQL2u4HjLxFpY4AIKevpuGuMdthrXiUZY2tumgSABq
1MIRfB0NvE9N3cXIS2jWzMZ8uQ6Yh9ikEG8yXu/5au68MEP8OuvTbk4mm8HOVLxxL1Gn1gdnTBOz
zFmIrTTlKNS8XCOBMydbFF1VUWT3SCZ2t3PcJc8s2sgJUHUACpBdsh5L4TcEJyrdNjPnboa+IQXZ
kBbgVqu9W2F/n8WydFUORW0g0pkhIT6Vg7fecSHn3Wqa4TQ2AUZKUCcXKnRqtynZHa0OFVLBA6Fu
w7jqThI8hSeGVLAkrdbBuwk80cEE0dTY7oPJ8591p6N36/H6B0ksjt/IsfEIhUR8qjVm2pSY5jBP
ESwwp7i9W6Ol2SOnxj4Nczjc6xoHSLOqIPcNc1GqTagEGsQKIprJEPe0tBrJ64jRbpq04TC4OGpR
scJgvT2PRte5GGrfL5A0om/jkMA7pA21fxtpFmIrChGdWoCN7L34rSthZwBy0LuIAncKEFt2A1YH
ZmkydMUSNRYh9rSG0WzYxBUC2E35zsw2Zv1Q8u920mD5rOtStCwKHidYPtzAVtuvUrE5Bg2U6Mvf
I4k8flD4qBrl5YKcKzBgpjaLx2baeaE51L1hJ+dHAsAhkzC/KoU6eWEbrlm4KrJzMkmQiu77692o
Z54j+omBcjq4fBlteeLJvLmsXhw1WRtoFDPrKttHYoUsrHHm1q1LZNPJIQE9RfLaer/oye2gdgCk
Bb+y+qO09/Cfg4U/mkPmiFFEFXQcUTR1A2r8wQAoaZbVzzTkTEdEbiqdKWOxw8l1asOMhWX30MCq
pYV7Ma64Q5121TKCDlMqcSUQ+nuS0qLJmafyCvoqb06TxiPFioy5q3GtYX7C2/Y6QGN2xO1FYsuU
0N3MdQ8KDK1vhrUr93YMDWzqpUNmCSPmPFBI5dZk0ocqGYJrjor0+xKC0HeFWLNh52nZ3RvYkRSj
sOG5RpbLDpyH7S6qxumuDQYLB8fewuOC1MttTBDQla2I7jxII0OCWTYyqLywMs/E9UEWUU8UBsfu
s9dM4TULesTJmq4z+zpRfBdIu+BsRwmSQnBQZoPP633ZVuT4YVa7X1gyPBDkS353KLIPnRPIwIIq
F44sk2rypi4/Uhw2Zbpcda7KOGjab4IP0avpjcql5bC0hg1O1UJXhM6uCyg5IdE2+qWWVo1wUVdj
VjWIb0dtV51jOYjCg3XoBz2J9kkm3YQ/qFE8k9DpMxSv4p8OOc87qUqzbxyiEhgySXIVWZYjrai8
AvRZ3a1IwKyLpRdIu/E95N0jT2EPdi8/J5tusG4af7dNVqDxRAiUINzIDGqa7rkalfm5ejV707Hk
P3D9a501ce9/W0sCBJZ6XoFeXb8MSpA59QEY7ExnkGlL2uTAFJ9ew54ypG717mkgK4SvbltS8Fsn
G6GtoytEKZVuH7oAdRKkhDUI16MkM0IvvbLPq7DedqYKXImamH5cVOe6HC0eHP+qpNcHiZPgtoVD
1j0ZTHICHWOJdyIW3XmIlrGYNjCHs2ESA8avXi3fusbGam/mDl2MXHp0XcGQV70ZCikDmM6ENTK+
k2TOkkgSFK5Wf2vkaH7EGhVp4W8KKTKy13p49CVYSW8VJlkwO0TTLDOijfsGqoCPwKjaP0QuMWky
YJ9vB8GxlTD4Tw+PYReXxWp9XvRM9zLvkpZelT6doNHCTVBg1i/9T0wLkHbR2ukVPv4sX5RlV6jE
xj4D89w81XMNUjP3Nsj1I8xcnp2hvMqF5QHwkC6hR74EIexxnAsP46yxIwi0o7spKX/5DnkXqFWG
VEQbguFWTyDzz8hmZbkoDxb9QXvXRj7SdRyLozbrA2OWIukQUpmXPbIRPaBa/5RLD8sh2yH7B1BI
u09gz5hOCxKD4mAan6NSV/htfnIVeG75KeJ43tfboLIZN/HBTzbyZJqwzKeJBdiEwqA9tYB/Uqs7
MqYmLMereZram02FdTGoVu1A1PJerZ7XY4Ia7diQRJyjJWJNijgdsluWuM6tnuRhQX7uPjJcXXcz
BdgCKN0dY8XYngUbnLsQLeFQbafAgDAoFJ27adAb5QHsEKHiF4QemLdpvI3oixQIW62+1okOEfve
DHvPW+a0mkKE44ZyvV7tthzwAkcZdXNXJCXX133TIg0nipL9yIY5jdDJvpmG1qjlNrXzNe3vyiVC
XpTval1gz37sBFolP1HLY6S2Hj2LZQdWIvuqVFO8a3UX3w5J6V9ZvyzhQuNYmQf1tBa9jqZjjCWM
xJ1lSn5sHMs0Nb2Nz71XJod2sPbaxSBBmWmWT3Jt3Q+Uj80rAgHmTLc4wnPrLAwL+NysN7TxENDH
B8AY0obhLWyF67Nnx+EMcvuKExr40c6hMb237Wj/SRDKFadRRKJfEkphm87orHOvSxAAFELIBjEN
WqQximmBjfgtqZrrks4Av9oazrKNBs4F35QsplIXJWlmwD5gMmC2o9gJ9PQgn0Uy73gdIwAeI4Vn
2LJazPsQLohapROvJNbyHqtJpCDcy3OkmMg7xxlqzc0W/kdbloJfhqAtEBdKSII7/zhSRIxgLjZ0
cwYLD/GGGooUoM1Fx3FbzTGp1+568MDBN+3Q34QxW+4jzxd7w30fTk1Vf1aB0j8Tgc7JwvtlT4OQ
6XSp13IPKBHS1LX10wD51W8Upgf7KCwXlWLfqm9s4sippnR8CKuRP8MBiOaN0CDmIzyVHVEIkqve
m3H90Wz2swbSOnhbeAa07h/DZuNZjA4IBz6xh9JEEFzUdRVlrcB0DydF36Aq8MLfyVrj5CxbjYPN
7wb/iUyGxodFl/FB9/A2GGJUq0U59W5NBxHXwEAi1cUfXd0Ed9+2TYoKMbFnLNdpHzfLdp2YsYEx
wuLex4FVe1dV9CYWDE8s8v35DNcI9tBauODBpxDDd+WVqElLDw7mDXqkNhsNmkEgf+wf2oJ1CzAN
qhX4p/Nbz8fQ0lvGKEo5j0AKmIFnfAfFG26WPZ34neqhXs05FUOY9eFi36O4qZ+Ai0XXqxjZkseI
Db9VU7TuZOPq29ZVNMdj4ncfOn8cmKp/FzZRD7Gppnyy6G4wH2V9Ec8xIs5YYwqyLCrbSELOATLf
Dmvnm13XaB/JaB1aIbr2wEITE7+UoxwOqHK6uxIbaRGDMHKwCN353dQsOnYj4swcjEH2ZRiYq6A1
7ZNvTYx6AjOXV78CZqrRtxfL2AaHKVTDvp8lOduYrAcGUseWVgmmzTGO43eP+SVPm20I+xwUbv+u
XGN9IFaiYttadPApYZWHS9CQvojao8dqAJV4DCiEr7ip1yuoI/AFbqu6Sbs+FjeDl1Q5hFzjDhUh
zCPbvpxzAYd59HAGPIO6dw8u0A0iN3iAca6HN34fEISe7MNhVr9i1FDHuNERg8Ip3s69AyiWjUsY
7j7kpTgDtfvRrYOCLdsUDnsYJfrfymXtC2d9u+S9HeMsxKp/QO492sOlJT9IW8F8HZeD2DBsNXAh
JHDU8/0DckXVdbmEc/6he/qtJu+dkGHezdUESydQ6Hde0vWv7bz5b4Ph/W3Qr9t3G9RAZuNkLMa5
6p87FBlFq4XKSdXlOMRygvxABGxti7dfGaLVD/PS+d9CA1lK2grbb/dCEeCx06rhUB6uAOU5JgLP
0UdtJjwBk9WAQ6G2NLBI8RK7m7iFDDhEa7etsoONWxO7J1tNSao8TpB66ZIrH0KC+9YOwxnQRfsx
K493aMWSgy1Rn/USgLrCObbvtI0L2mp9rNDlwTvd9mzPK93tZ0d/OiTSPXReE+P0w69RiC58WGET
8JvPXYUMPuKdFLaWJzJIL7NChzj2SnvTQfKUjxgEpombUAl0fb6EaINcGyNxLgTkSuuof8PItr72
AmzXwSrWLDBbdPI7yJjMpOSPtqHAFjDTuO6Vxj6vQKnCE5TwzNgwUhkz4MVtMZcShUrSBA/YGMqd
416H2jVor2FXzlH1og589D0BkhoKp32nWnfVLIRnaMXQecDnGiU2cPBgK/29tBN/hJCkzlF14Fi1
myyq0ltFigzCJMMAxNxwW+nvTiF2wa84FnDSaMieHAoisagiQDBZ5vcf8L1ZXxIagXqdEIVP3vTL
2lXj7aZ7+kQdf5kHryzKQYgXpMO8r8TbYNMya57LmJo8VIznGMK/B1u7/J58AUBuXTiQ5gSO94uq
toJF2HlSAO4JSR0jQHqTaNzFTRK/uk67p36rtMhqC68Ia4IaYUlhshZVEMqU2SQqkHuFVigCDM3g
HXY1K289C1AeH5jYsPynST0gzdfs/BKiW4sqpcAx1l6TKS5v5TB0b+W6uL1QQbsfCLivzMomn3uc
hGbuXapRlUB4iuJ9F9Eo3FUboD8UnOpmRRmY5GEkQBosI69gQ5DseuTEZTNsOw6BsSRHJRoXUQgj
xFqzGArZLXjliMMsGtchZII5XYSutPfDMrSnue4UQBZPHHozJTdgRYyFDVBiq6ntcpSrdl9OBgf4
LKIpLeHH8g01Ib8Ja0XfLQwLgLbC+WVxfIOdrUjajBCzZYIvPyuB/i3tpoY/04o8wqGlGYuhVfY9
8QKb+WQzOxnR/mbygdjXYd2/sA35uZuzW8FNrPNwHD9eL3QnELGKXGoVZwMh0HN5OKNYK+X3JsS/
2/yG7VRF4Om0DJO9ShCquA9KDJ884ElvUjJyEF417zCVRqMkhr46IwkEqxA4aFrFUKtE8fSGPQhA
QdkluUZW1lOjEr6DstA7CBbyeyh0AvyQCHMXBfuYAfnYQEj3K6YAH9t2/5FwVRP/Fwh59NUbS3pb
opPad55PU+T2RsfKYVAjdRSc/Bp4NKZHQ574gsNdFZNOiPxfm7B3OSodfOrcqV3rKTjEqKW/8v0o
yjSw7T38j5Y8meWUrV6n81LHFvnqeOvXFhABcinD8iH2erUntipP69LB2zpxSIJUaCV5vSRXJXOo
pKdaPXVh8xMjmLZYdCOLZGICMDwQU2+RZL86eHCBAKuGlKGyusEbisw6FCJX8IVSUPqE27G0H9o9
zOjybUJ/qsva4i1m890g2nmP+iKOsLaZyY0omzpHZQWVZj9Uh3KQ03FmGLi2ty3Y5VEqTDz9hLUO
top22RALjmjVI4UjBbwVZskxthz5HYjEssrk2HFwNJfxdw+g/xY+n8P8iIx5C1fl2PdvEXeOhUmq
vt8xRdsflG3sBCskeus3kzyOEahL2WI/gnBlPUXwHIy9Blcw4cAGCGwama50xuyst0AzK9HqjGuq
kYKB+qRQPaevCJJ114l2bEoHHEa7dnF+HjUw39EVdsS5LHsEpLT9+MM3XrMDlb7O5Yrkuh7l4csy
Og6ik0nqHxIWVjAFJMhPLVb02L8gaOlc0VQEoQW1L49hEIbf+0m1RxG1668JIy6Er4g2vI4GQe+S
CkUlkEp67Y/dh3tLVado9K+ljMR1Mnfmeh7xf6cxBmc8b7FHDjnDwBuO/LHYtxNtdBGIdjwE44hq
BzOq+mrwVF3IUVVXa9+772O12TVr2sEgjJQuP2aIW1/WKlxvFiPYzmtCf4/JVJgy2tfXppmHGx0s
+hRKnz3CdcQjeWsXW0QaTQSW+7Q37Zicm1pv96ubEM0gtm1PuyqEWsIggjUaK7Vz8BrJkEHdAaKF
t0ZvG30DBK8qomZj6GdJILLKTvMP60Xw8IMzEwEwtmJdJKwtv7OxD4p6lmIfBTUcmMN4uteUz0UH
vCSLLHLhAaC39zBEQIpuaRAFRZLkMRJifYpky/cwrKiv+18x9ewTOPhrmFajP0Cl0Ad9d2PH1dq0
xuuXsQVQa7oAi3zlW4lXB/l+58hXES53K3eU+ttZ1QrdG7EDvyHh3P/E2Ntf0WL44RsKnYmlQ1wH
MzzWImTw1kIB6hi9oTkDEuf1mUxVB76Rsxggw4flvjIGmEHIEUa7KKqaQpazPYRT0BRxYJftADMs
8Voa7u3Knqt4Ny8aUbk+1k1KW9p+rxLfvrcNgRvV2vLyBb2PguuToIggNHAkBuGp2EALQD/k2Iah
M5vWrIdrLSbztipg0Tg+oAxdb8sEV58yIQ1iYGp3HY/c/ZaV52Wdmr1iphDuZS2p11u1+e6BkrX6
HscIG3SxW/0UhjdNtm0YYWKXkPbGQIB32oLqLXZQRa8Jb/6xdlRHQEz22bcBz6bAA2wzddFzMPHl
tZct3o+tG98XrLvnHjP+YG+Img5JhQphWlR0mywyuNZsAPVlGsd3shIFsVvT7zyJ6wMVRXkpcPoP
9dvScJGOZokC9OlbQ9GlanczNBUaPolTMLcSfJ194wUVMjRVhKKsJIQUnGvrYQ6v+6fEopxObeRj
TCITxAIXvCLTrhoxQElcNBUTur6j3SAAS1XtJb9hOqgfmwlSD6QvTObBde08ogWHu1DWMuvBqrLa
DhMlcfZhtHanFUcjrAEB/Iqs6ulxQiY1eHRmLDZ0EBj0wsusTachhk2MwH4K2gfFEdnXGgMvMHSS
DEiWuHcMna+cg+08YRTxpqAxf4oMgxvz1k4PTbQ1B7MpnU8txhTx6CKAO4O/n2L00wuez13bUl3g
XEc8EQ/EvdnK5Q428ddh3/1TIY/uxnCO8Bc1YxLeULUf0KmkBFYNxdrhLU3rUamcB5K+w7isujJl
Ndw6HIw5V5PeAw7udkIsyWmTDk12HPLCWwmBDwAfgeuE3TtWW31HYe25MyVf7vzFyStAOtGdj+FH
NiAnLTemA3bgDxMwcruWBSZG22GTUCosaEq/sThsbjmJ2U0STPSMMU+VhXhARWBx28zsFqj+QYMY
YdNxHkaf3QeBYO/orbtDr4dpBCtlIXtmS2BTgV/69wv1693HDBoWD4uCBtZHD4KJaATctsSAhq6y
KYiHd7OegEB1oeqvaQc43FbAdHLoAssD3un61IWD2JkA3kJpo2CYBcnAgJK+jYbSL0SVjjdAPaqh
3eBtj774GGGgh/kSTl0ok4OMVcF6g/EHAmAEnGoIqtclm3mjf7aIRt+ast8rWYUF8sLpFzTJT6ht
l2aXKlKmiWJNT5sGdUa3hO9AMjjX3hqjdSz/jqh66XvJdBnoCsyNUwjYUEPAhB4BoH2jnv6K//c/
otu/KMLDSNFvJmY7yR7OX6mn4w4MKj9+r9SWFH/+jk8IjJfOl5sD+6ub/fk0K3RD99hx//y5nyiY
w0vfSrQUisZr7B1NPR3rSaENravsY0Aqmz6vpTmudQAAaN4HIIvRKrwawKnz+i+4k5/9ro+//+ve
JWJ02Nw4CND6eYgee5C5//zDPiFlhhfsZy1idG3Q5yB+EBMTk1rvdwie/58//LP39oKSCYwMriJI
e8ZGCsUaHTKPK6zbx+UrE7LPrv6Ckdl7OBgWIcVp3hRayoOce8CX8V9e/gUD01IMtycMj08Okz4m
/DJHV7rjIWbjBBmNX1A9P7lJlzZ+W0JdT0QlTuA6ota5IUF/KEeeSu6+2D4+eXkuXfxEMjCLh7qc
lN8jduJ3K4b8zw/4s0/+4K7+67UE7lrRaZ6SI6n1vgtUQdbhi93ov5Vq4aVnX+dPoEEJ/tENmRuw
D/8ZBePpsCI/1vOHJNvi+cVz4qt18NlT+HjD/vVLaI9YGb90E5Lp3ri482mcjfVDN3hfPOXP7tTH
3//1+RO6ksQLB3bChGO6FqZLTtTE8uffPYeLVWyHpQMR0EBNM9dHZePbBoDW3330xRpeQUWTmGYl
R+5iREH2hddG6ovP/mT58ovlu6HFXV0AvnwXg2RCg+UwYtpTEPWVE/JnX3CxgptpBqiHmfjJtv1N
ANMd+B8G/0jC3v58cz5RGl06rQ4J4uDKcdXgnG9VvpRdcCvIR0kRxjTYR01v7y3mCPed6+NrB1PU
6e+2pksP1lDQcXYhRCXxZqEU9b2bBYVHppaPPpgN9IsH9D/h9X/oji6tBkeBSowl0EuD4LqvQEbx
G3MLQh1qyvXnqvsTZfyx7OzBUGQx/fmm/k+R8V9f+rFG/7VWREBb3wua9pREa3Dj0aS53cDrczmg
f8AyseiLCsyXXeNZns4UqRHcj6rdONVluvjMy0ZvZYd6WGH7xst6N/fS3oLMyPeYdLMZ/fcKSkEF
BCn1oqB/B3hfp7xuhvpQTeNagUC0uWt/6uuXoOmQLZjQ4Ua6eL2mblV3oyyDPZvoeB7jaX2Uo0RX
MUwNA3ACH7RJ4iWGb5vTT9JaHyGvSxwDOehbFAYdBtNnEtXbPRuaJOPJKnblGob7pIwjWCmj1U1A
XZTyWxkgwq2bvb1WNPilga4dMO9s9v0w2CvLog+mceyfKEQap7kMXW6CBQGjqvZvtsQi/8Ubg70W
IiiUYzXoQQ7j9cTjmKou03q9leBbV+NHFdk04V0dsnnXGY5WaY2nCL3bppAts0b1LuJbcAbhlHx1
aHyyKC89d2dgdT5GMfERxPwPeJCW9iqcvnCh+GSfvfS208EMigAExscIRTr0nKL6Ssb8yVq/tJzj
G/dcXbP4SPvhri9Hm/PSe3KzGDOCStZMXTGx+oqCzP3ndfDZT7nYebmqJRkDlGYRTBF2q4bmHIoP
/4ui4JOncGm/GVdBjZGQlxwDDKjjuIKn2wN24S/2p0+unX38/V9LeCZijs3isD8BbL5KNKhbZmZf
Wbh+du0Xx91gtyYeOM6keLbphlFvB1g8Ac745xv/2cdf3HjP6/sIFnnuBN7vnXMr6MxkSjc//EK1
/tnnXxx7MxUBhv64fLq1WVuWedPdyDrK/+7qL848MgKXry1WQIlBOD2MMsJwavvi1tD/ve7/sTlf
Om2WypG6gf360fWGZ4Bu7e0yb7sE8/xT1Oo5cwMLwfnxgnxK2C+pe/1z0fj3nm3QtC9b8MyGCrFn
1Qe2l0BnWYDvJ3atFA24Cr18bizGtsRrhjOGaGB9tmIL75MApFoTyugW08Bxz6qJ7ks69XlAqg1G
5xXoifUgwULDGfhERBnv0Iit9wOZflRUSwv60rzcNSxudnFnm7cklMsR2HAJ9L1jj2uC/a1D0NgO
gy3086DZ30bYqEQ2TmtzYrGMQZ4jEY5YCzu9AJbNJVNub73JnkpHwbr3xFZMNfWO4QxiAmBT+DJC
lfIDEN78g+umPbb+2r2HckKmaTiFr5Wk4fPoTcvtSiZ3E2rhPgYAXAEvb9wu8WnzTId+ulk2D1hF
pC1EQnR9sU0UvM4J7W68zWI8Ab5sfd4SyY9WjgxwjKQ/yrYZ32LGXJuXA6EZcz6CcaKeP0QYeR5B
Ix4efDeza+1CsPG32PcOdunkIRzn9ZsJvfhMEg4jWKdAK/UpuC1YYBIQHgNLvOd1oeoNUevjBiJf
T9ZUgp/1BHlbeJqsoaCvYxiYrt7K00r6kF6EKyAWW7a/IRXwHoOa9qfRl+y7xyfzk1bluoNl03yW
pQK/GXLqM6tHkIQge7qCZAUwHwWFaajosyw92IjSmFXnJrLYfKvOpIE16snrwzqbmjEgX77t2K7+
62W/WKlQW+mBjhTFL1/5ScDj8xkMterJwcEK3LShZQeCMfYtEgxMyloz5ZAdAYqDxORalWwtgN+6
L062T3aNS9/Zcp4YrNmW5Dh653mzNyTxzh39KnDuk/7n0nR2njdUkwh4PYb2ByQJ2SbAAQ5v9PLl
zvGxe/7Xvbyo6poQfHUAPfFxXdZjiL4i1RqDrCF4h0xpTp0Pn1JQ0uo0GKdH4icva4L8Ghn9nXEL
4Re9qj8tCQErLjmiRMxLzAyhpSmQKfWF6cZ/30By2a9Gg9mSpW+SI+RsrxM0NBh1nO0oHoPYfnFk
/3cFQvjHm/GvQzWsOahxPEIA97Ta/RyAuunLq7DX2diyNoeIZNjB3fCuxAT4b84Swi+OcRigNnWw
BCj/I/+a1uu+G8DvHMgXqNp/VwmEX5zjwlNSoieG3Bjo/ei8t3BIvujM/nu1EH5xhjM1uHm0WLlx
/LIhthXqzqJv9n93Wy62BZAiIE6L0LdqCbXOFr4FRuwgH/3KPP4TtJHwizM89sFGbiS+YA2kDwZD
VN+O4NNjgE7nwtYduS05ZsuYp9ujN/dD3o7a24eo0Q/oFFyOPf3vIiDIZYvb+aDEwPYTTBtT5W3b
81RU2w2IOdtf1SvkspXVgNId7YPoOBss/t5uZca4fhpJ/8Vb9smyuexhFyvrOkQYDDyPKpVaGlqI
z/ybrit3EMnebx2GTVu7PYLq9/vP78cnbTO5dM7HFMjQ0eEr14CWOzmNRd8Fu8qEv2rmxtQF9Tfw
nU6dlE9r5yVf3MlPltNlSV9S8NM0oOcjtQ0UfuGyXs1y+Kod+W89Orks6auI0VjosTtNZXOovepb
yPxXWpO9TkCoXsAM+OLU/WQnZRe7Alh7H662sKGceflekvI7aPm3tYUM0YNu689P6LMfc7E9IHot
irsWs/ogVBhz1tH2y4+pzjzoyr7Lsp2vVaeHlz9/GY0+Nob/f/YRdrFh1IZEFMIFcaqQIfYzWsQg
D/A4xtR1EaqyV3UDOdYC+YV3XGAi8BwAYnnxeo9fxdBKnrmk+sHvVvDMxLQ0j9A3jZizrbOEzEYu
P5M6BlQBh0dwYAQXL/E8tmdaaVZA4Wp8ED2Jum9BBcw8CAGvGSxPq9T21i5FNEcouFb1TTa/uN+d
RySrZ0JR99qDcSJTHg3fYwMfqUCu/S/qYMybIlGhHDBvrIdvolPJocZRVcB3eobj3Th2OI3I+Esi
Dmk/2wp5NEioALkZI59yVTGmjGO8g1KSvvjgJOcmGeFA7svqhIKR7lExLms2bMZ74RCg7nw7E7DB
1ukK/cJDqfmSaa9rMIcX7XLFK6+lKdHztIMNw2+44TSYynnetaw4hcoSpJPWl8iEhB4NnMz1bVzK
IGuR+ZF7AArwJ8jMQSDqn0DD03OxzX3wgFvq/hFtzd6CKhruMfSfoeIGGR5kCgWpXMR+D139TxX6
/8fZlTTHyWvRX0SVkJCALXS32+A5TpxkQ2VkHsQMv/6dzspPnwVVvcnCqZIaSfdKujpDjONxA7YX
b8oYYDfBTWRH8L8hey/4Fzw2o0hTrW0A+fHptI44h3vETtrPZAEFxAPBELPuAB0M+EsH5H6Ugyic
XgABxcSHEgdubh05XsSB481hb56Tzr5rG5ycxgWEBzvJQD9vUzyq+2Tu0lPjTEBbT8BZ/HAmyJ6C
B+NE57wkZSDISM/WFEGRf2VRd4YCdfkZaDX7DUxMeb6QDwCVpzHMxnLTOjOQUSdwGIEX9awGgwCm
oxsfirVbfsUzbjKN44Lly+vkG2DoDT8nC1j7Pp3iOfElsM4eB796ODY5jANAayxfLaCQwTwyFgDK
7Tx7IKUDn+Y8LXzSFYBnuJL/XFwrO85OPK5ea1vObQZB2jOw2Enh11O6Pjluudy0Ne0erInXjzXN
6EvGYGHQgoEgj8lIhAUkYpyMhxJ1O/OBw4al9zNG6KftSNZlWGVfdkvW4JXdBY13YeEiXzjlOwpP
mqSnXqtlJDMAyds+dCGBgGvpH+pYt06ynstyt5j78ZMK+c8NAroMSw14JhRwMGiyK+VPIKQsb6A0
CegwVE8FRLEPU2v2kW/zZnRP8dROP2HcAbtfo3VJ6jFD0r+JFcevxVhljTdkHa0BmRem7TllHcud
BK0ZafU+srrtQidQmUJBxwWQFwAz3HyvwKMbCOUqkjiTi6iZu5BCGBIyYFE4pSV8AodXPLHerBHw
aSPrdnZl3cwqp/ZqAnQ5HdYuXIGAMbrZc+Q5TR5AtbnukK6WPEnJaqzwdggcMp5lFEuc0DuY5YFe
ub3qdV+gbMgZMPhi6WUXLq0NfoKwGwkkYSY+wzut/ovknF93rlZ9NmBXFRt2mjThTAXeUCznR2Rn
D7UbXTkVyjZcm3ZG3RJWcqPbQcQAACnxG4KtyBk7H6BbtUp+6KkgcKava3wAnE7xnPi1G/acMzU3
GlVk3m5Xu0oGS4bJ0n+yIMflxhZQfOPzVZOs2jq0i+saoH3AlyeHeUuOTQnesRWOGs39SK/UmCWq
3HzqdGUBJ6wa+mri1ib0GY/3T+XY/cnpspNJNXOgas3PXbWAhNSQMLan9m5x4hRc4XjPFUFzmVBl
5IHNBJDSdmQoipvRFt5of4UN2hEcNQ/oshMrEqAd90T1NIGnysjnqwHqR+2sIZAZ/mQ+2jxwGpgn
FTslpX+/+oNzqerxUK592c8N6UPrJrpJz/OnOugfp3uIBB4M3/ZRzPXBhb0Tp+LcBvKRnKsboCGP
4ri95nRTpZzC2VrZbrRiSY8cak3GX8v9vt2wbuCUQB9xROlB+JAhSYfXGITPA7i1L3KEcw3YCDtp
UffrlWCf1wTEP6gmhIMzHds+epawtd3+/ZoNSlWan1GSzhMHunglIxDLqIATBW8vhqmQ9W2GaEDe
7om5arKKefkF72pKECYtjeaCcltdNxgYxCVE1b3CbPbH9pdoZuKfoOW79uUEvPzk2GtYJ36zAOlr
PS5d47XjdSql5J8H8rsOcrCASWlzEGbr2HejqPPlKGFEHu1ILGpmWRWeN6SZT0kJFQW7Ge5pDC4N
DuHbY6O5hJqXLt/9dCsr+5ilUxXO5hcq75pUhBEBoWZ9XfmejC69LPkPQvxfieldJwCujqNj5nht
Fc3rmLIIiyfh94DbR3/MSy27baPi2YwAXl0GV6K6BAWDLqvs45KJ/FFaWRuCuy3v6qojfl3P8I5n
SRXfrIMYYTRl5LB7N6o3g5E9b2+N3xYhSl5wKBhEUVyTsACk2udwS8Lxs4oh/N+CPxF5Lhttn3NM
Rkuc5RMQmeBhN0MK4HfXQJjliumBJtll2t6N3KXIJ6pqnYO8fCvlXcnwMm8+NWswG8lOFx9GB7q4
/P1dFxYQ18MCB5LQll/7i1sahLZGFpR2c9r+Bl14KyMJG6y6NsrJDEwLZYJ1Php0OQE1vrOCP/z9
lPybwHe/f8lYGkmCAxW0H24hsvaXQlLIhSADNeROAtF9gZJl88yCUF2Hx0UZTakvGkhwrOxYxm15
2B4iTa5VLQFQk0gXMvd9uHb0kyGH/mCszlfMPj+MRvyyFOshIcTaGTFdb0q+deDfaEZSgCCb8R9d
PIF874aQ950OPStRs4n+NibZmXxN6lINAyIXz8BwWuvDoqi+gKVxL+fx9/agaWZF9QrITUIhVp8N
YdWCPyHn6jeNTB+002hnc9XkRtUsAMBxFLrslgZ59CbLp0SYt67EW/AI+sruQ79ugC5/f7d8KY/a
PrXyJpRp+mCuNFgyuTNAut+v3JnyrCkl3AjXMHNFHBiW68IBNo7eUIiuT/MMa8ChJ8mv7dnQJXmi
nHd6GzpWfOhoMI/lc1+S6S6hOburrYtMhy2X2mMOzeCPaKwQxebjCYqRf6zJktDmIcZhiNsBGiOw
YT43FTiTkB64yFD0Iztn3BjvOYp0392OtvfUxCV2+0drcgdRAhsabWYcV4g70DIPkLwE2N7y6/gL
nV+2O/hwjZquag5gZBd/bFjXhjXQYGtMvzZ2/9MV3bKTvD8MZbSvhDKQf4Vhy44EKZ5lDgVPQVCK
QRnC03Z5LuBt5gOFkPslWN+H675I2ZFM6PjHZTmRIBb8vreLm96IXp1dDOy/g8d/zgr4ostUvYuH
yiGA+42DCVeR8aWvwdiHrAZkdPLAMScRgIya+E7Gs1uZiP4c06Z4q8WU+Wh78Aw2tceugu7qdR97
mdZ3P8bI+5pbQ2wGKFv+pkX6OIxR7M9gQW+3/2GE4mOV4O/ymhmoY9kB+Eg+rDCFhHMntG6G4g5U
9OftTnRrUEkDNbx7l3lISGhD5KidnsZmAWfm5rrG6f+PUB470A8CBBpcTigEWwvURCqQNFFMNa8q
/WCQ1MRStJAEyjH3een6VvF7pLfgjx3aZidGL4P90YpTkgCLEjqOSbcGZW+OQZ9DaQDu6e7OAGmm
WDUZcPqeQ6bDFQFz8L7suuBYQ40EvqIO0FZTdt0cq3YDRZd1JssNFlzMX784vK0g9AUppyHh7HzV
TKv+AjGoii7A8HPgGHdOCbMrdtPSvUf+f1elDyZBNReI6FRUwOwswKanaeqnM6teYFxnB7lI1urU
VY78WU/uvEBmo7CgdemMgnp1G+Up/p3qL3Vu0z9RR8RhJUn7FwIROMs2hbVnLfbxeyrOyUouaMQw
FMBCWgEe2n2IViWe7eQDJOHsU0ugnMbBPStlMR9kNdyNNt+5hmuiVygpYsqg79lmCdyiGhca2LS5
AIGmEhIjc76zeLSfpmSIMcoTCZ8TK8hcOn6aeTvfW7Xt3IgFiouWgP5ELgYoQ7UtULkJBLI9wsSP
7WWliT5HGVa8XcmyAiQ6iCuAj6lE4+vQ75w+NYOnejZAtwXWv7JaAnesIMsJdV+SQgzPNr9s//gP
zw+m6ygDN0PCAYC8MQur5rHK6M1ixr4coDYYXeUYgB6U/Fq1VufYqUhDt8i/rrYT+RAqOc1mB8Zw
tLY74/Sxtwe6UXLs2g+gtFNqglbWBmNhwNeY3+BoitfIM6QPHwGPpsN3JsCHbpfjAimoPv++iOTt
ov0k2Xdc8nYuJ7opU7JxZnEH/oZshqKBmX8DfoAdxxFSkjnAdjsYJk0XquPDSgmgA4u5Bi64ujbs
RiHsCunXnQ/QJHzV4wEamQvtmcWCugFNSPyJcgbdAkBGwQI195Bsuk+4dP7uYFLgZN8UkHaBvl4/
V36f4zHBgsmyPEy1TK47/ajQKLpAf9SarRWgh5b50PWqj2PTRIeItOWVC0/FSHEBgFRZXZyWaQF1
sDEpl581mACf67i2niF6hYxvuIu1gppjur8tvBnnXgEaMMTqe4heeA4UjSGxCQfA2DfYIEDBu9wm
oF4W5tKWO7/z4/G21DBcyJpSyH8VAeNg50J68DMUXn4tRfFnO5F8nAUtNf7SBUIKkAEowHCiN9Sx
n4QVXfMWYVqOElAAzICjksxxAE+N/D7u4d3jguZ+3P7hmoFRY6l10ji1gAkMSBKfrPUV541TCUuG
7dY1w6LGUtvDCD2bKmj/598JnjciKBFe17ISQJaROIaY0TIY7F4JtASHScB20x9vCpbqjdJkkO/o
XBkHUAk4uDYe/wEtB+H/qcqftnvQDfrl7++iPx7rdIW6Vwzm1exz+nkcVs+Akfx26x8nMMtWThwU
Bg5NDPx+AC2Mcfah+p1PXswzejelED7qlxXD5VwUTLb7002ysolWsLQlZjQmwWLPMCqOoUsjc/Oq
6qNp2fT/x6rpmlr0mRMH0jAbzxbpEyoQpW9D7uu6n69snTSvnCKVkNet4vQOUjo3AuDo7aZ1M6GE
7mymS5r0Mg0mDm3xCnL3gNxYK4fmO7Tshx1somb8VWY/ZK5sAKWKNGjXlX6SS8Gh+XFRZdj+CE04
qJR+JxVGwemaBvFq/hUwZSgiaA6lOFZiUUGNc7sX3Uco8QzVsZkm9pKiQJBCHePNsf9uN/zhY6tp
qeXx2MzqsjJ4CrdWCoFK8s2BDizJ6pC3hb/2658S2hnp3lFcM+PqJaM1bVSy2wnJGu44kR11EI+K
7xJjum+d3Dms7kp3Bkw3LUqUA0xFEyDuU5DU3iAqHNjslU6RN/Z7zPWPS1OWyuqPCR0h/weJI3jd
/sbD1d1MYB0ycn55uoG07tyfDdcu/O1p0qREoYR5ZoOVkokGUZgN97yvIEAyi/tJZvPOeOk6UMI8
MVkszYkkgQsw7bIcLP6yjP2Vv14J9GGFAHsKsfjbufoGe3KvdZ9cwNK2h0YTGiq5n/U5BOQG/PI8
JQ9DPtwWQ7dzktbMscrqbxYI5E+TNG6hCZkdmMuSwMpRoLsg7U5L0vN7O6nTZ5CnyE621SxblUFR
8RzGTU5qQMRxSg+yn8qDY8PliAJZeWg7XMW2B00z3SqVYoZmVQ+b2jjIkmTxTKgrPVSzWE91mVc7
XejmRdnFF2EM1SDcJIjay32+6PF2LOh1WVdlTYzwv7ANu4boeyZfl6K6KIs65z6zDK9n1fP2IOm+
QNm5E9nZfZYtSVBDAL8buc8rcdhuWreylHheKzeaE0ukgdFIeMUj/ZZQxmTmyWmW+xzmI6VBr4wP
JbJb142siGEDZzB4yofqt0iWnc1DN0BKXGftZNbRYKUQEDWeWrc5CNruhJ4mEFRORNnZA4S7Z+jd
ifZWJH9gNwKZ9cUTkE/bngLNXqSSIgaGYlcDW+yAsQk3zEdInQW9+ymlP0sIQG/3oRkglReBa1xZ
NdB1DOBSADT4j+zaBaTSHxxoIqQZxLkDi4q7ooUBHR3mb0Av/wCP8mkVUGfl5cv2V2iShUp6sB3H
qNwcGdaKjsvK/TJ6xLV8ZxroZcn/tzRqqaSH2sELGhjALJiKBXJcJLKAZ+akgymfafzOanBJ4Fs3
30VLVN32pOR3krAJitF0+Q5FEYDVuZlD95kCl9455KEv4dcKfuYbjaPhlNRQY8xbwMQpkcbDArHv
4/ao6Faokh1S3MyhIC2iW8wyCee1qZ5dGLD/mWBzdWHCsp1UpzmhWUqqWNxklgMg10FrFt/S0img
aM+eydI+EZr9yMv1qUZ1/JJgd+A4ug9TEsZU4ERb1zy65eK8RjbW7ffMeEiLZCcodMtJyRpWCtwV
uIPRLbQNv5cF+93JOZzG7tP2vGiaV2HeRTcui2Xh54ObfAb4Y/LXpApgHfxlu31N6lYh3hfpd2Gu
sXFrZ6D7QgHfh0TeT9u0ghQKMeDKj4A3742VJoGoGO0S5oPRZE7GbWqA3DG4xqd2RuF/+0t0I3VZ
AO/u2VaOV7PeXKLblX6ZIXVcgIsMEeDtxnW//NLpu8ahZ5O7coX91lq1KHo7/Zg9wtgzPW03r/vt
l27fNd+CuD1DABygenGAnerJbCADLvZMWjUhwJTYhpQsJNQJdv5G3o6QtOnK+jhdDLAQhtu//2MA
lmmpQGxzsFpIzOADIK5an6xZ0he45soHKGH3uIjF5gl0Jji8ELBzzahJP8GbavFtq2FXzr4S5hAr
id2lq+GPV1EG3gi3Gfj9YKAfTDxU7ZxnddOkxHpdWKQbqYVgBFkow8s99N79qlt2RlGzyP4D2B7y
opc1hap5y28FYM8eNa69c6tw7XSkqZvAk+d2WW4jd/GZcxXzwrRUiPbas6aBMHZ028NbIYzcCAWn
Whg3O0tLc7JR4dnCgGQYRE1YIK2he4qqnJ2rriWndmTGI7R4gfefIeHT1yDTw93w1wKswR/uDhdD
lwju3zNd+pCUNb2FYI4d5nMD/lrmJmJng9EsChWUaTgVhElpFd1W8QsvXql5Z+4Frq5pJXALC4LX
FrRpbukMnrsvYA6CMkxh9F4Gs4cf2wOsWXWmsiND5q0q7RhF4cmaYMnorskvBy4Qn7db1+QeFfAH
GVVGK3gJ3i5llx+kUT42xcg9HsEAxSI7a0TzCSrGvrNkUsQUKxC0wLs8no5N2uzEpGYKVER931i9
RG6Lbs35oeLN8aKn3sPW76rRUeH00AY34LCE3XeeHR8y+AfrouZkwjtz+LLdg+73K7PbE4LDT3f5
/XV9imAOfOhq99XI2z1UluYA8Q9h9m7ryggKRF0dp0FhN3l3IMLMng2nzYJxMORXKGCAjjbAJfjL
mkLlavujdItKycO94xBJhWXcWhZ8j9v0uZramzYefgJx+me7C824qSBPMAVBzYGRxG0pIeEZk98G
Jc8gUZY7+5VmyZLLcL4bNgcE0NlO7CYwutY5NDCxIkmV7SwrzSFbxXG6QznUScWroISP0glGPcN3
UQ7usaNxf4AS+HoUcoAhUUVk4ydZtbecdWtBmZcyjeYit3CDLgGqKE8CCDozR/37V04mvyv2NhzN
3Khkh1qiMDLHKFLbEj6tkAbiAHriCLUzehpUG1jq/z83kESGDt/MLneU1mumebgFhGaqcSmxiwPP
CBx4qAOZnMWOXhiE33Fq48MBmm/Q75lyAN9L4Tw6Pc7S22tRt9wvO+O7tZLncwtfXoSYGEYoGTHX
+dxba2Z7FV/wOgKDyGHndqbZa1VuBBQAqqEkKG3aVePl+Z+05b4Ak5mPd5mzx4jSTd/l7+8+ZwTR
F1icGsecOju0DijRoKHX1dftwdIF1mUQ37UuO7bSPonKgM3Cvu8Bcz20vCtO263rIkv57WnNsy41
aBVYSVPV0B036xdDiPjIVmM6rE77a1rxrg/56eaNdku88yysmRdy+dh3H9W3A7GyohMB4EWABppp
f8Pk2L70kHe+Ec2EwhKDxOn2N2qWG2H/35k5ToAlCBNmonD8kjQ554P0iMzvkj05Nt0cKZtS1kRG
n/NsCVtjre4H0PZhXLImOw9xut+vXAUKKiH4D5ZBmJc3xF5upuhP10L4O9rDOOp+vpLm6NjntRj5
GpZtcxoiG+br4tP22H/cNFMhyB1q720FT/Wwm8gzpdETPMr2JCw+Hhdkif+fVxSvZzDEoFJXTp8h
4u8T+2YaUMaOf2//9o/jmrlKmjJTeN/WhQ12EofxdPEVljj+aOw0rhuYy0e9iwCH5UPrtIYdtCl7
jpwJ/rvDaft365pWYhoDPMHtmAILb5QQmJPwnRxhDLfduAaux1TUcNPkbj53BlqHNfF9XqRQVE7o
97jBecmjOQjrsaTD3QCTvYtgBLT5824PBqmbcSWS8xqm23QVZjAvYvY4c7+5GXQb1/nkEDh6bH+h
rhMlmGEOH/UDHLSAtil/QqfzraPy4FrtmfX923YXuhlSIlqYtE3XMmaBuQLEGcPAAOY5V0acEsxu
3k7jJBoZIr22MNpJ4IlX2HsEck1MqIBicGhmjtdhEgzwICGJAw1nIyCjfbM9MLrmlZCGJ2ALt+4+
DUtQux1GbhaW32WwcdtuXjPuKop44lCzJYV5sQw1vtVwgKNN8ne76Y83UqZCiOGBVuZ2wie8ncNr
xhbx33V0E1j2yRcHuGV/gH6jV8LDx0iMnSe8y6D8tzTPVPBqBGaeg6w9B70pfAFt8L57im/XwfbX
FUaN/XH7y/69mX/Uz2U036UqmLVAfrWDgL2M7VYcoxomYmPk5n4TrdMjqur2AVJCFG9wrH92R1fi
6oL7SzyDBbKas3NXTMP8ugJi7dkjK+GQvNqYWAdO4VE1/2hWsh7XyjBvu2EUtVeTGTbVRgQTnTRP
S4+VbfwltjnsM+KSnOcxaW+w6mBUZgnj2DNTHIaZ2rfwTOzPaZTym8ZOjz2vfi2JO5944cRPrC/I
L3MsXuScNbDos1b3xIyp+QprDEgIdX3jE+mCJbS2BocHYQvf39SEc5GwLNgyT8V60ziEhaCGLHfM
ggl73NDukJUwpG6ScniO5359gqufJXxICBhH1k/9PZyX2D30m/auiZroEEraoEnrNLYN1U7Z/WmL
rzZ5dLO9rKdrW0kbEQzvY0iFVyG1KoC5ujTFga+QUwKmskx3VuyHqZUKpnRSOo1z+QQoEM6fTVF6
tZV6bvMy9DtB+GFEUKEWHIXIkjwaKmg4woj0YLsDOxbwroezUQaVk4UXP4ElbVFQd6Cwsx0dH44b
ulQyVoFX1jprHSeInQcLylJ958Mj4ZqtCI0rJ5B66VAJnMFNNwlARW1zGydJSGX2ubSmnSnR/f7L
VL0Lbh6bIO8X0CnOoxECXFaY8eZLVyZX4RHxCZd+37W/0JJTYwXd0+1yuLo2RCxvPEnbV/gWLsTv
rXqvSKBZXGplC651jQuvHOizsMyrI7it2a3HIQtpT6/bc30Z9v8kQnyLcvwAbrvB7gfN+dnqPF5O
XklG3+m+Np3h4T93VpSuF/X8wYs5LyvTCahZ/4Ra730HxZYTpDu/Aj4DxzW2d07UTb2STiDoCq3B
JGahA6ceEMvLo+Sy9B2D/NgeL10HSrhbS+4kzMjXcHGa17y4iSRsoPgOcFAz3WrRxFomyPAQTDeD
a0gxQvbL+RHzOzCWd+ZB8+vVqgmkM/sZd1TYH8X8lsRwoFya7BCl0dv26Og+QAnu1UjyxjIw/GuZ
Wr4L0YZ7nkxwE6/r7qYkXXS8rh8lwu08grUdUl7gsK8wvfe7evWsLr1hxp/tDnQDdfn7uxCfZDcl
gDus4ZRAjVygZuDG/GuW2Vd+gHL+iOQgxxjaBwH+8eok8Y3xbwkZ1nrd+YB/+8MHga1KRMAmja8k
XzJo2tTkZRVUPsFwBSagCWXnFh6BgZjgjr0CNgofLZlCRBOgzGM6sOhAq9W4aQ2H37Sy4DeJnQPx
ETnNvWF2Kc6wJiTqRmhGe2sWwwyuis0z5AN7v5ZresRxozuksKR9WOZlOJdD7L5hh6Iwou8StlNs
0cyPyiRfMhze4CGZhtgdV39x2m95ytojW4zrJkit5jSsLmkLc+NwSIq3aJwfAbI9rn2cQrPCugoY
jlq1knwNI85zQAXWULgPGZ3Oub14OXkwh8cl3bt+fHg/QB9K6i0zB+zoQdCwySNA1doCwpAx/bId
JhqOOjQf/z9OasnhXMFrGA4IW4KKjvej3Bqc2ut6Dvbeko8v0ZK2n4tuhpp5CY3vtZPNE2xNmj+L
bOITXJggSAlE1+JnJocg+WQ2NuzEE9g4mkN8nmITuhnSaupfCcjRexggzfpRH9SsOMebF14eA9gB
/63tMTkwuz7O4iqSIRXqkxrDa4u7jtEcxhaTNyWUBY8EBtRnxow9MQXdJyg7EVxU1xnalE4wOsYp
6UHFg+zWVyN1h8P25Go2bfV5JV/SKa8EOoC+9nBeeBU9xK31eSyywZPQrL4By9C+bltVn1qqMSvG
eMXGNK33ifUTLyPw3S52dj3dhyi7EqtiWJBHfYZnKFjVU8geugxu825YRN+TeC+YdYGm7EkjRgoS
rdi8MeWOD5GAsM/4nn2OZrJVXYWITJkzlh1cYfCMbo5/ZnCqRfG6PdEfXzG4WtBcuWubsLbOwt7p
re+kLsbvlTMZn9nYcnliZVRUHjR75C/CFrzLb3f68VGBqwStcmqRBCwcoptJ+sXK4gPSyA0saR5w
Q37Z7uPjKeEqU2vlFAmbpKhhU9uEzdV4eQ3YUxL6eEq4StRCWmq7CK9KAQFu1E+c5gjXxhRCEZG1
M0S6HpR7GDStAapoG2g0uONhWJpbkS8HGBVftYdyWwkLTghQlp1VhXHPvKXK4ZhbHflwXetqJbto
+gWQAoSDs6zelPwuTHhrtjsFQc3IqGXsnOEcO/aQUmf2HMSR/bUACp8kexg4zdpUJTMIq+fSLrgd
UPvTUL3FsGEf4aMNZb2d1KpZmO7lu94dL2FlBdT7CHI+mwbiNYJ4bIyvXDZqNXuCii+k03B9TwQc
qbnzZbIBh6vMYgduoRsd5dQyokSGwhdGx8hGuIY/2wPkx/jfot6JWl379P8HR2Rwzm7reA3N9C4S
s8+KT6t4rIxqZ/A/3g64Kn+RduLCP5K4BFVjDPlq+87onMRvSfEAL/ZPUVlegzqi3FV26HZJ4Klj
1HAUyEri89y+YeYE6bO186/Lb5fC7btlBI9ambHWWMIBks5l/gRfjetSjyp/QSl80zqGay5UKqgP
pa7bxkSGSOl1Jp9cLVvTJE4zGcMuKUGieC1nE0qCjVjOc9FfRVSkXC1f8wwmltlyGX7ePTi0/9Fk
xQ857ZUaNMtILVVXU7K2SYLB73vHPa8Tqw8DlNi9JOnmoKFDfkN4+3N7ojUhocouFClEquM+WUO3
ejShSk6rOweaTW2xV9LSJFRVd6HPu650IZ4eUAsl/aT2gd/xoBF05XJSQjpKKikylM0D2tt+B2+v
nhMfCLbrmlcJwlE/jmD2jbBSQ23O45xD9DqCgHpiw216ewY0GdtWMnYqBzdeLbMKW9x4C+uUwQjp
upYvPb4L4sWlLYDLThPGo4yAWmaZvxp7uVr3s5VcXcC0yq5cUoUAGHux/GwMv7Z/tebMqLKA85QX
zDRSnE1I/8nOl4fZHZ/sBLL/cbEcWFRS30yq83ZnmtX5z4Hh3RBFdhmnQITKME5nE8UkN/VzeKMc
SGftVN7+1Tv/Wy7htpKrTdR5TF6LJZzmPjuJ0k68NO2gvQSfq0+t2/OzsQjIksQOw8NIAjGKCVr8
A3jdh1jE7hFaZ+NpcojoPR43zq1AQRjyYRBh96IkafyySqqvyAz0OFRx6eNkFB+6sXBft0dIM88q
qXaIMtdg1ijDrDboSTYsORZWucem1LWuLH6jECnWJZehMw6+00iwM6yv2z9cM7X/UeNxnTEhGeMB
L5OTRfuTXKfflnOVuBrlKmfWXJbGsjpILLN67JHQitmrM3ZYu70tWJOZVa43L9plNkYHMkvjW4sH
fBzTQfkF33vYkxPVjZByC+htUfcdLbIQIjG/jMaMgo5y49BC3+K4PQcf4x8wSspNII4LCd8+KDtB
D37ysyobTxzvNCfZDYXfSRcaeMZUHN2pBOncXMyjUab2dadJlWccQWZ2lPOwhDBWK6LE76y3rm78
Jfq2/XG6CVIqVG1jwnO66SFHPaPQabZtfeBtU8G6VTonwGFP13Wj5A9BAPVKeoMH+XLk9sX2Iz6Q
/A4EnZ0NSLMMVNJxv8KJynJ73GWjzmurB5y4s3Rv+9cEuEo75q7Rd0WeR0GKYvoyd1DY2HNK0GwU
Kr/Ymfhc1wBjYX6p8Gw43/hwa2oy2IaI9bx0U+eDLzq/ALC17oDLdF9zWQrvtgtpRCR1wEINMtOO
noiIkiP0nvcMmTTnPtWwjQ3RYNAug1T/DOQpZYeIf4KLtt8AITmvey6Fum+4/P3dN0SJlGRl3ApW
aQgfDr+wTujozt1c17hyKmBtV2Z9jMY7+mwZ7p/VcH5vh4FucJSDnmtCnbZo0zosOTMeUKM8415L
fNiB2x6OaM+lKHbOBLpvUOLaTcsU+/XaoHY+3mdA106GsxPLuqaVWC7IxCCL1NQhSx04xrc08jo7
P2yPkCaOVZrxIKWRyCqBDh+1ROfZLl/uBWS4F680ir/bfVwW+geHGZVo3Lm4WsFkNQpMXKtYLg/d
MnvRNHtx/npdD8qOIfKqqvvGMMNEGP6aMb9PaeAI5tnZz+0ePgQfUa7SjRMUW1YOLcAgaaGZE3dW
iaQ0Eb9aYCDJC/MGwv+/3LX/GfXtzkdp5l1lHRsQKBjNLCpDA3RK15/Ttju1dCrnK6f+0u+7mE6S
YqV2DPBlvpTHSgb2EB8T+2l7vHQ/XolpwxzTuBNFG44U8DKaHSNq7pz1dU0rQT24yNd4AgXeAXw9
an9Zqp0Cia5hJYZTVH3LTKICaULLzZkfZPx5ezB0AaBE8DyNJMdtXwR0FF+AtYL77GB4QwVCJZna
vUKb5uervF+elnZaOzi6GFHhizSDexuz967MusaVY5/lzpVt9EkbdnEUe4lh/h2yaufAp4ktleNb
cwDVBgMVNhz7/DXnD1YOS/qK3FUDe8Ch7zDQ7tTE4rqjC7vM0rt1Pza5lRmwwgqb5t4Bwjtmf/Nd
B3dNPlWN593IBrjDxNlVLpUH7WbfBijRmK7ch1UfJqPh7URqpww5w5BUheuxLN3TWNIsU5X0ay0R
W6oOlx8zPsoSzkXmX959Mfu9BaprXwncjJCKgipSA6zyUENpdC7D3Hkhw3UphynhC9K7GNIC5pEw
NoSC6WL/5mz0r4rg/8DqOGcr+BTYg7Mm9jLeDceETmCtDqlzSgFF2O7mY1I0aplKCbVM0zmrCDwj
u0rijlAOI3gOUxrfWKlT3Ux9hVdhd5lCo6b0JCwzf+Rmma2ebZA9zWpNpKtwu2Goa9YjJIPeKF8y
WDm0df+6/Xm6ppVtukhG2uZQawtNMleekU6+EdeVt9245mSvkn6tYZzddALycUljrzZyv7bWp3T+
JpZPPEVtDwiRnZ40Ma4C7oq0n3sO3/Ogs9rZ792KANoqCq/BM9BOF5pQUZF2xToVhCzUClw4taek
9GZn9kX3CtXk7dHSfYOyP6eiSbqqxpZUWMJb4re1hX8RCGvbrevmgv5/igWpezWl1ePcndH69D/O
rqw5Tp2J/iKqEIjtlWEWD17jxE7uCxUnXxCb2CSQ+PXfmTz56pqhyq8ulxgt3Wp1nz4n12Q8MB6E
p7qmYMZW0nITtPkXN/VYB7+vf3JtQob1z6BygCATJtTR/ZxnUMoECYmak+ujr03IuMG9ocq0ynx6
tmp+p22aVnX+olUF0GC5nyyWxxJEpxsfW5mKibsr+tyqM6h7nmmN3t5izu/Ru31LyvxTSGQHMJZ/
bw9yK7KOAswmy+ojorRbexzOnftJD2LqMSkxE9U5iPfd1t7XUXiInOp0fR/Wlsa4u0EBATKQkPdp
jyIxDfRO6ucIMqKfG/3y1XeRQdhzyI2EC6xuqfcOyvMleLWWaiOpu2LTZtd/IBbRNZBbPffNsXa+
yOh/jjyP5daPXxvesGgdZn3gRfjxTnnTjPTJR6er9m9aCKN+bnUMo1ZEDICvByodbHn0ff9Fl4hr
Wnu8uT4+xSp/8Ew0QUot03ibgyoUlxtv4hlMH2Ah3Yox1w6OYcBtC64obXcBRBLqhwb6tHEPogfo
p2xFCB+3ADueiU/SVjiOUc146qt82AVAM95DEmDZtQsuiREtuPEY+lHqBxQU8ouTf2vYED7UtVS3
QdA0D74Yyz0ojtCudH09Pz4Q1Kzqa7xiVA4BlrTVrRf7LvsFGb7HckJXUSW3ILxrH7ls5juTGZq6
4ZyMXto3WeznD0p/AUUTKoLfr09iZd9MJFbuMxRbcAGmtjXtMvZ7BmFAAEz49dE//vWe2fUOnWTL
xoOGopLjxw2yK6ESUBiiseVsCY2tnGpTxSikDXRG84imwlt2BUnmbuuaWPvxhrfyFp9VQ48f7/tJ
Q3/01dswv7XZJ5fG2FhkSaemsls35f4bHb5BETle+i+Vt5FnX1sWw1txCD7kfZb5aagzLybN1MXN
km/cEmsrY3gqj4+jYM5lZeYmltmthRqLDH/23rThqtZOpRFswJinyXVLhAE+NIyouyPtfd5sHZmV
rKWJrsNSh5Hbaycl7QhxvO6tqUUVQ3ElOtg+6rGZFBtX0uXC/6/LhUDUv63XHmbfGpzBSyMCWTuV
xe7w1XOqeHKaHS1+jp9j2nKoCb/qoSBuz3BIqdeGJzBOhwcAIBMql2Z/3ZI/Pk/UhGCFVV2qnmEm
NmeAFT+zYsMBfbwZ1ARfdRpa34Hv+OkUsvEmavsmaXSj90vd13HkQQwe/XBblHpr+2FYRTVmSya8
dkihuhMdMr+af5QcrL2666ddDWXhIp7ysDqxhUUbr+aV+ZkMjTYJZqLrhqRjfSKSHznNT93w1jTy
ueo27HFlc8zkae4tBREd6VNIodmQnsjuwNe4xT3wsS3SyDB26UjgwG0VpB1IjsbWP2UoEFJvK1Ze
qUai2/3fNhJWF3EiK6BpAMMQdRsPNtof83jOwQ/tWHFO0SM4xE67qaG+slwmUKuEtHBGAS9PHRCx
R8Fbsbx16L5R/Z1dvrjjLzt85MWr3T8oxF+j90XgsXvdij6W6XGo2Xxcc1U5GQeKqHPEjg3NC7Dk
cdU1AOzp/OQ2buxb4kYN7Ci5+J8Klzlhk/8V4gA3BfEOchj2pA+2GG9WttaEfVEhrTajPUmzAm2M
mvKnqmhBNNJuuL+VhTZRX5OtCiUr7qWMgIVMuKdc99+ur+Ta0Jer6V1c1ES28FgW+KndDbtSlXHQ
bYHhPr7dqIn0mrtOsR5aVmkNEE0ZFjtruPWmKl42wdB/U6Ef3AsmwEsUjQtVx75JS+qqOzaM1RHl
jzFlIouQWauyne4G6wQcc97G/UDak4XGnQd/ggoeVNxUkg9TjdYLZ2C7uhw1GvvzMJ5GPf+JFqDQ
lyAqgAhh9jMPif2ysEa8+cTq3N3civz70EOL01EF++EC8PdUENlAlrh35ltPZqDBnUPrHo0Y1t4b
suKua/zya1b6KCopHgZb+aS1HTTsPmqKpUVjj0itqP8K+u4UWuj/u344/vZ1fLS+xmtE0ADpAtl0
ad320++MU+uQZ0V7UnYw/spxBdwr0PTznS5a9jiPRE0x8k3Z46LlfJxHybbO0pqFGRcOmehYOhf6
1mxsVQzKjJdG+M8hAR/i9amufcDwzjXEnykfQi8trXqXd2oHtdudsL5cH33l8jJB78IbI39wdJcS
brl3I7r9nFi2OnpsJ2/6VtMBfIu23GTmWPvc5dp+Z9RWo+uSOJFIs1rIA/KjoI5E27Py1SMP2T2d
+43o+BJ/fXA+TCw8OiGjORo7J62ki34kSGf2915dOcnAuxE11NHrE5sOAjIXk0I/vDexrStgxbuY
BeFsKP128TI7pUDP7YbOOTkt8NpEt7/UOGy0RK99xFjIumx7a64GkkJ5VVYqLusn2qBLy/l1/Vys
nDoTgblUwULrwEaePKAvIF/SuL+ixe5iApbPz51sE4JpKcEhywdhV830S5HP03mZWLlzWf4p0iDn
P0ItPa7bvlLUSS3Xu6+97je6DLY02Vd2IDAMP/Oi3gb1w5z2Y/urGVoGOq2J7FrtfJ/t7un6Nqy4
0P+gMtmAWlvApjRy8odCtwfoOm1EKmsWYnhnIkGelbkASAK/eJAFi7kf3DLI5cgCWRSoOBPUP11/
a7nWDpThsJd2ylrmlm468PbW5fpRcPqWZ/VWpLOyHSZuj3W1zUXeuWmW6yhe4DarnWraaB9e7tl6
GehWr8fKE8NEFfCas2YYFj/lDdphJye7Ezm7j6JpX3i5HyO2+Mefu7frB2BlWmapNQhp4dgD8L6B
f+OOX0Nq7W10HNaqTj73gct+vfPIs4L8j+fhpd91oEYamyOfvkXTTRP0Gy/9lRmY6jaN79ej1wDr
uyz3vL2juv3CpA9CYndjBis2YoIdbd/uOhsCQ6kP4ebgsZ238sErG21icLXdDmFLWyfV7XyotfXm
WdYC2E14Kyr5y126f3yr2tjntUkY24ByFR19yWgqi+UOGkkMihrj6foW/y08fnAZmphcXS6dU7IC
SbrF6Z97R4WPrluFj6UI1Te0PXhJJJfhT951XlJAIy8WqpexqGrIBBegMGCxbVGSBCLI9zP6Og+t
23QHp3IiIOcb5PwCyU/W7OqboaPhk+PNGuwm85wo0YfHwOutw5iP8q5pA8j1XGRJr09sJZowJTx4
v3R2VXtzGhZIB8P8qv4RnWTyR+jz+V51GapLgjfH619b8WCm2B+x6NAQYL3SLspP9SwSB+gZPNs+
N7rzbzvUTZVzt+C4qubmyeuB3Myju6oZfnxueMPbd1Uf1j4BarZHQq/rmiSfvjdiq+VhbWkM545O
k2YGal6DVg1Sg17WPriK/gI+cIuN8y/LwUdH2Lht59ae2dzlXirnsjoWA4clRlo0r4jn9W2nx+br
wpsiyUVhofWbZ4m2XLZTk2Mduq5mu7mT1cv1tXQu0/rgx5h6E41UUl4ekam0wulx0k1xYiDJyCDB
yfJjGUXsGziQJv0FvE/FcBhyKryklsIZwGDSRolTBPUhr8PSBhGsyN39krvTjQVgxG8RjWiv7MC5
9iOiLBLIFvBi2F//4StOxsS+RI4CGQRemKnH5T1v/NQp7Q0E6soJMJEvWRSNno+HazpzjUii2IH2
K+bT5364iSmfprD15gFhkCPLKC4XNN1JtsXzuVJ3oiZlVVEIMblsctOoa2/x0lpidGbtQl3/rLKq
u2nl+LaM9VcuqxKsk5BPB85ZtqUNdDDa9EjUP1/fnhV35htW1NdFqLlkbgrNhl9eIVIRNIkjZn/X
t/1b7/lbULSVK9mEnkeI6sg4iCEFI4iKG16kAWdfLY2SDTAHnwtdTQi6A9iWzUTUp5nT8J2TWQ+k
rP+5vlIrB9nEoOeqrPLarUgqGreKWTY/CrWZu1kb/LJq7yIixykmkUFmOc3C6TD4EEmtNm6QlQ02
keZFXdCqRuNNqr1FPIFSQj1Zdd/fWC5Q50PXTPedX/kbXmrFIqnhMcN8nuexalA2Qz2UXjAq072a
N2ay8ngwFWXaCZoM5BKu+EUWS/klWKqYVzSGrHPcDTpGKBHbPNq459emYlxeNgSdGYyepnDzwHu6
iDXImTgbZrdiDdQwu7rMwfZm1ZeFakHQ1J2A4oslsmBcbrEDrWy8CSwVfLLm0srw+EGCLpTiFElQ
gFkzUGdtTORWoLf2GSMpoKoJ3IfN2KeKgPhQzzvt8hspU1ejsaH7ed32VpbLxJryACx8s8VQ8RIU
aOccWXV58BZEFa21sd/kLyvPBzesKW2C+hcJAgvXfVcuINteePgk2rI5Vb3qM2jLZ9ljVQIPgrYs
u/3Ju5A851Hu35X2iP2bvBYKFIuzEzP+FeyyVnRc6DwxyFE6zYkKQlCok06dKGWjaKPn6BwxNt+G
lsP2tGmCU5d58rYLeJBw3xlPRbWEgJF5ZfiVQCB9b7UyiMtGFPusFN8Rmjh3s5CAumgaHHmx+ElH
kcmHRlu052FEbyQT/lMd9e0Oen/8oVVzcC9KVFZnB+IGnUYFKfYHSk6lFeUowWX0OPiXHs9yjhZw
R0KzhXaL/qo6kR8D0BbGrjfPN4N03ZsMT+koZlNW3ldjFII8PIp2EnrMy47aLv0F+R9ATnTj34Fh
Rr9wlzxRUbxlk0jn0QmPtqrHBJzq8rHyx4Tl8pBbRZZMU1GctV0WiRf0sOkozKIbF4Rst9zJyzGR
AHQBiba4e+H3IxQNQTS1qK78ohGOn23Yaplw18KUmR2IN2ahvkNyHn5tnChbkmYCy5Td1/4eW+pQ
LDvIznsWlMkkqB3TqGoeRY7M4N4a26lK2FDxTyZtTaBr1RIx2WUoEcCB1ciZrCz1VDaAPN8rP3X9
uaYeNiGN7u0MNI9FOe+qFiVIwjcNZMUhmmBaayw5LbugTZWLlNMs8nHn0WLcAWLe7a6b+YovMXG0
7sSB+eyyNh0omH/VIHfCtn5a2Ctg16dbNltb1r4yGRMu2wUhmlsKV6ZU9uoGDfjsadTMBZInXF6v
T2bFZ5kclRGVwRy1Qqa9Y6GZufCbY6SK8ccCKfo7xw6qDd+4gj6GcN6/YwcxybGGoLILkJLb3ZZ1
PxzboWO/o0a1dO+GKAOSsZXzPuA1fWptu/pTjrR8LUkUOPvrk12JX0xwbcl55KFzBP3n81CCwk0f
GtzSG8dibSUvH30XHIU+pOargnTpUg7IHzS/R4lA36FuEii2BSr6+ES4JpUQb2gBJSkfHJbh78mx
Y9G8AMi9cbmsLY8RF/l6gU7S4naw+OIs/fIUsnJj5dcWx3jDc3Q3jeNSdymX8skvMxX706zjHmjL
WhPrk1tgREOBciFJp2mXqo5DEGv87kCasA2ye7f1DteP0McbQP8+fN/tcjETQVyvQC+eI1FWrIs4
A87rjo+12igc/zW9D254E6I7OMjER9BwSiFGNwAvUwn2UitS40EFhZYbMef8MXOXaq9kNp2mYQ6g
QFXnz3kGrU3Wut19SEL/GFXR8uw5eth50UAe8hGMx9EkwyPtSP41zDTtY3e0QJQ+ziS2Fs1vchGW
4GVA/ZVD1pEAQh+AennjdK24TVPMI7BzYjfIfaXM+T2FfjyBnBjou7iwfoI5+nPnjFy27d32QNsp
zxeBJgbiiXKvuMofGDo1f9u28v4Q7kUbOakVUzFRztBHGrAtcky9cvqm++kp58tGTvJjwm6HmhBn
LqPJauxlTHGl3BNXMHLBdLJ75jhgqS2rRZ8Gu3KnhDWFeBVgm/qnQwh9W0Ob/lg6nNx2oxy+uc7o
3SjBmrseZr2HBlqdeg16bXfEWYZTFzKyqwZBf3pLzyCNm5NfvRTQJkNF4JiVvAc83Bdyj3YKYF+y
iJzGyVoOSJaFx6JV+kT7qjxTKI88hjYrX+xaOK9WT4tDxkR4WqK82/PKn17sZWlBfawgdtkQLwkG
Np+UrvgNtKzmuypXyykPe7obXejIl5c2DsCe3G6HRvwwP4Uhm/ZeMDQ6bkep0aTPnO6+qUO6JFXb
yPIGFOb8Nwsj4GEFCDNiUtgvROH1e93iP851uyazGhrodSAbBv5E7aZsbOPKT+gwJySPjl2fxyPf
OFMfuxb3PwXnQqmMVl1wRjvocKZFRpLQl0vShk6x0QO09gnjGeTo5ZKdmXV66enubvhyV9if6kSn
JgJdZBkdlqyf0zwHHXHoSfJtCnSzEaZ8vAnUpHj19awhuhfY6dBXqb6IkVQ1xB3nL3NQHEUd/tG2
3tiGlavK5Mvsm75kAv4WQUITs5HdlOgnqsPXmunj9RO19gXjmhrYEipVAvVlzfLeVlODa3za57PX
xl4VfrKs+Bdz9s4VkqmpiyB3plRAAdGRYI3d5+xz1ObUBKTbbRcFedNl52X4Ck26uHVzoLjurOjP
9SVa8a8mNFtYljNzNoAzqy+bpJ2WHRlZt3FJ/M3mfXDDmtBs5bal0wzFJUu9lGAbt9HLMzm5h9xG
ESTo0M4f1QxFEg61lNuZgXFZdi2YbcrC9fYdKapDnfXovcxevBgUiA6VoAsLoRJd9e4uq/xo1zNL
Jp3uOY+9sGB7BziVnRdm0KUD0+TesYLuiU3lfEc9sCmqbA8C1em+ZrN36Fq/4HhBK+i6u3pKfCAn
n4nT+nGhezSE67nIvkXtFPwYLZc8OmSQt9Vcq4sKqHhVZZbfllZLZ7C/VH8Ga7ISJ2zHWCk5FnDI
Y3/XgagCGFwKki3U7tQNd23tJQLaMHvQLjpHUYbWw9Jmnb2x4GuYJBOoDogxlFgc3zojL3Bouipp
RbPPCn2si6Nted+C7NXyi1sqv45IIeCFsOG7V2IOkzsZsXKQF+2QnWe7/xMsfQLOBghP8C8XBhga
bAGEVwzaZFDWY1X6yoGpZdC+GGo3qQjgDv63oN0i8lv7ghGaj3yxS12j9kVtCYGyJbbDnyO4oViw
4b7XVsoI0K2c4KE52NY5zGwgWdBXTPipgHQB/2oVW1TEa7MwHB+1OuFCzCs799HzjBRixjRaTm+F
sDceAGtuw0hYSuY1XpRrJF/DFjBq4T2C3WBLTvDjwf8jhuXIsLMb6C6nzXgbcC9miFmue7uPb7f/
SmEJajHSQMWh5pbcaX92b2rHSwmLTojLc/gV9g1yMV+uf+3jXfiPMBYq92omg7+k2ZS0w/w0oUuo
UWUKot2n61/4+DC5Jq5dd8SdbEuBUZx4+wghkwvZZQ72clazI9jENqx7bUMuUc67G86rPck0BPaQ
wav3AYRf1FbJeW3ky9/fjVyBo7FriEvQ3qR2gRBF3Ojox/XFWRvbMGUyu3C6kQTDWE5fQS71ygX/
fX3olfDOhKtf1NlDLihJvYoiGHYi5wxAvLf35+Hxc18wLBiCS3hDWQFsoGRluoioumOqd/eQOfFO
1z+xtj6GDXuhBUrxDFI29lD+EKy+r7otstuVoU0Eelsq5c86sM4AIO9Y/4dnW2X+tZGNwBokJJAP
dpHTtFy8erx0bLfq+yt7auLIhSfVsIxVdKZNJ5PFdwfQPrq8+p13DdtY8rVvXDzFu+NuFzLwiONH
Zy772LMrJP//oe4WKmzF35iYckgGNgPu/+wcUkgUFrG/fG+dF9JsMXqt/frLnrz79aOfux4EIKKz
o+9k7u9I9acVfMM1r22sYa1jH8yTGJwF6gtTfxAZsRIWdf4GVnXlp5tY3IWJhkwcSTAG+YrYL8an
MGruw/BzWF/XxKoy3mRDjpLJWRStG1sNsm2Zk6B1PVXC/j013RBfgMWMbvVQ/01S/De0dk3kKvFx
tbShO6XTd7nshh/Rqyfw4di/dXWcxd29/VX989w9hXm8PF93GH9TyB990zgA89gvi3bzIVWtR5IM
nJR016GT+82Zl+x/Xus1B89nEpomFsBZahDes66q6tDpbN5PXY1HfA+BNGdnFX3/p1dcP0B/ofhf
3bp+LAlRclfNw3yseo/hKTVUw6tblKFzqMNL6J834TzEi66L3wijms+FfK6Jsavby8nI0TzVd3y+
a3WP5axRmItaIHYra/lcl63rX87mO/MpVChENgIvLcQcTwU0tgCGixI9bpzxFQsyIXaClNFc5Rgf
VbIY6axEcm/DOFfMx6S81OiB4T5BVzfjbDqU/uTvwVbXHyOqpsP1w7USypj4Gr+uuVZUAn3Y+8WR
yGzvgCQFSSh515PiOA/FRtp3bS7GzQqIgzUtLJzRajbWL1YYOrtJLKSObSAQN4L8la0wgdlQPrCV
Mw1VOoniPM30lnD39fo6rQ1tvB8qCzTatJz6VBT1LYKQry0nv68PvXJ/mJS4LasF5dwhaWD/iaK3
vPpVSBK71SeHN+KNEN0VxJGA+QZ5/eD086Pi1m+bg2LJ7rYaPVemYEKwIRAbupaNeLKDpwhJE3O6
ACD5BFWCjVh47QtGADIuo4eqJABsXNF9Xyy7af4nzBv4uK1A5G8O/QM3a6KJmcgnb8iRtiKWpDdk
6IsDA7fvPwMh0W+vz9kDCGjprR5mARHwIdzXdl+q2IYCO6rpjY9jAUpMoIQZPdizUhs5zZWTZ2LD
/H6gvFkgX2SRWxckOegb21jTFZM0wWAdKA08/Ngp7f2UggikhyauKzZggSsbZoLAdGkPbkE7ndbh
T+nnfAd8sHuBUH9HaUftr5vO2gwuXu2dbyfeZOvFhVMZinraywmU5BV0NGOfqY3Ld2X1vcv03n1h
9FvI0Hmo6kBTmMTougON9LJVaV/7+Ze/vxscCikX9UrLOvNcyxjcqjWLQbRZfqmY1FvdHmszuPz9
3UfCKIQcgk/LtBiB5xj14yTkl+vLvxYNmcDoouaTz7KixFumXU4o3DbtbuoaO0bMQo5WPdsJRRPm
0xL4vnXsQ2v5x+7dBcAcvx136KfIT1GUtz/LoYue3Ckqv1CKv4nId75f/4lrx9DwfjQbmCUuT/U5
wukOGyCXSD9bNyB/6E9UZltq3yutzq5nXBCz189zPl2edSpfEteRDG2r41nr7E/gWt9HZj1miE8D
Tz2rUG7Raa3ADlzPuFbBpGDbkQ/1K6CMkHFE+/YIJYzc88vdvPR5glZ772QPsoTkicdOpRzDS0vc
xoUb4Qx94DLNhrfCtf2oXCKdZoF8naLudwEZIDR6W/cLqjtRV4+xpYZ7KOFukXutmIzJh8qrzLFK
CbmYAmUFT/kxod+HTan5tV00O/qxg1hHBvGEkOa7mnm73Br3g+3ETvbi6n4/tvpZlSIGluxT59Ns
70dupBjwvAvO1OkhK/yjtSFIkN3KauP2WDn/ZssSkVWXoSK2oJf6HlIvNx3YaxYGwopKbyTD1nbE
8C+E1G3tuCUHhvqu0nVCpp8RWD0+tzzuv50XLwlkq6MGeVogzqKlj7UHED1UxRa9cQmuBMAmnrVE
UYGHZcXTUaAcNjw4tLhxq2eUZJK5+uQSGUYKbqaSsglmEvAHH13gGf0dZluolrUJGB4uHDgIG4IA
tPVzvosgYivVvaTVDhCKXSVfru/DykdMGCvUHke7y0OSUss9NQNgIeEAMewmZDGeanVMSb/hUlYO
rGsEeh6LUK2aLY4M3GtYAkIRsQS1e/S3bgE1Vg6sCWNFWhV4ZbQmpS2Z/9A+UGA9nk9QX9fJ9cVa
+8Blau9u3F6rfA56DX7Aiqsdm1R7gpNmjy5alTY+QVY6UVyTLBUFEx8UMyCfbjTzzy4goInTC/uC
zRQCdEME9AGWDxRfqCP3OFfddMjanJdJkPH8bC3AjWr0/+3DJUfjrT3xU9cEyy1wHqAlkKHH7vvA
7lIXkJxb0sopnj09nCd0U8ZLoLJbqMLmu2GU9NucNfLBC6P2aE+d+CplkH3RztglVT+GX9y880+D
qsOkr5wuhkqZkwAItySDVbz50zAlox+iw1X0PWolZN6XYi4eHKFHEavW1g/gJVC7SJUNitRDcSjU
pF90MM4JjYbypp6K5eSHszq3nlWd/SyobgJ3+uWBtOwAGoTijPgnv9fgaX4FcV/+JhZoIMbgCQz/
FFmlj34p2mO/2P1tmy01CpuyP3IC7vysy8b7MQN4r9BQGlKT26OVKFpegTtqD6VrDXu/r9ldKGrU
FYVjXZQCekh++i1EfvsudOLccQb0iw38VfrRH79tph2QLP4OPiZKFyLm4wS6gJ2ehjCdqmjcAWgS
vvmz3x643TavgbPkr8LNWcLCXOwibT8weNu47Dk6h5Z5vJFj+b8+BJwWpdXm5PUE5PxT/jKOufOt
zuf5MIPjFA1Ri965RfBzamz2tYHe9V1I6/q2D0b+pQgkGM5meaEaBLKhW7Z0a1fMwMQqacGDEX1g
OJzjeGwv+C45Dk9SVRuN/muewrh4psBeKnHxqtRlWdwWE3yRKP9RIDVIigEV4M9Zs3EFTcDDQZSo
RMtMbz1BwP0xn4aXGijpzw1vxI0+yd3GpkKnnleCm/6Rj3k86S0KictafBCgmXDnSMpymBl0B4cS
/bGk+gpH8Xb9h68Nbdw7PjiditaDHksPZhvPunfszw1s4o+9rmdomQCPL1Pei1/oe0noBvZl5Uia
gOOike2kgbXBa46AFAX8nSTxs42nxtrgxmPUYjXtKHr/UiCodyEk1nrLBa/tFi/s2vDGrSKWCo37
7dKmC+XA6jMPFIwO4uosKK2Ns7hiUSZ+uNFoc+Yd989TBkbC2mev1BIJYapNfKvfiHhXzo1Jz9v7
WaGg7sPTuvvhtN+keP3UeXQMO4UGTNE3DRwgOvrGBxtguiJ2loZtnMqVCMjEfwEaoyyPYnfnGnYK
9WIivtTFczv4sets5EhXvuEYviD3weMZIOGQKv9CkE3DGn0U3igO4hKVBqHW9wScSFuc5WsnyghL
LV5nAdUgVQV05TwN/oHkQwzRpg3HuTYbw0EQ8J9kQ2FRPE2L4VxLCND2BJcoHqcdpCzqaO+UY/l8
ffdX5mKCim1u05oJV6cqugNuM+7sp6hb4uuDr+B7XBMOW7BOimzB6AtYmM89iFxvrMwJzhMqLLus
pNlB6ZGnjlV8c8pcHoGYaXZTq9wbxbJ2f/1XrDy2TdysgAqiaGrICGRjVj6DKdjbZ+guObReFEet
H9wMKpIHFwLMp7bryEY8vmKuJqzZtq15ci+iTtIPcb8+jMUWb8eH8yGuKVQIxWmm+5AoqO66BwWe
uziL1KujbA85tuxn7UGdr1n03p+WrXTJhw4OnzQMDFTmOIDKkWlrZYhoHXCdhKQt4hYiqDvNs41r
5m/98T/XLr5jWFaBuyByCsHwiJl42hMQzO6CanFu/TnP0TI3+wk6KIqDlBTNZVRV+b4FgP2gXWeC
XmOnvukaUT1ZIisBn9f8OE+W/0ooJEh3cx+yf9wslI/LqGw3Lmjm/MycrnjWjFM7yT2rS3RRuWCl
CUXSMeCrh5rzR8i8kH3VRsh7udFIEAOL/LVn2XSOBBQRxhJBvhdy/wZJHZJUS98mhSOtQwFqqJfK
96vfk9vyfejPN4ukSRhYCcLM5r6GauYj4ws6ybJy3tcEr6mp7RcIK9IuqUuUxCMf/JvNUqM2G1jQ
+JmQIqeq7g9onPgxdpWzo7UT3QVBqM6hDNmx5C7FeR540swcrJGkVQ+yh68N2DzsdL0gPkcH1LPl
T5ArAON7go39Be7y9iCj4lPJJrQ9XE7uu4dc29ZL5YccusT1lJT5bTTKXVT6n7ltMbrx0hUc9krC
sk+doKnuewbZgNKqDop0RQry5ukzBozPXNzzu0kUbqXqjuZtSqJfETuUYb/hFVeMyUyN1y2w7GVT
4raS5cFrYU8qjF2ljxUKJNdd3odeHb/98vd3v33ss1B0s4OkKlJW9SigIAR2axBwfGp4E/pehzi/
XaPggSLve1Top8lzX6d82KKRWVkhE/He554LGmDFUp8P6K7EO3tU8QL8P3hDP3MpEDcwDlHYSjev
80CmHZuTwpr1XeTSP7QKXyCictcOgxOXhPUJOnk+1WWGTxoHanR9i2VOXaQOxHjRHPuk63ZjQz68
bDD0ZSHf7bdSFZITlZhByzyDIPYJ9HOfHNk4SdrL/s/ZlTXHiWvhX0SVJBDLK/TmxnvbcZwXykkm
IECAxM6vv1/nyeE2TZWfpsY1A42Wo6NzviWTNkh46AP0T/bgySCx+3plJyz97PPfP/3sxIAhblXX
fcjHsEQsGuUqlBtPuHCQzDvaDUmYYTgsCVNbQcBTHNChhMd1+ZXCJMZ7dh4SYmVwp8MC5cX4A8C9
TatwTXdKsI+v77DzMrz0+2cHYWMkzC4MrwtdO3o2O3lEq6L1gQ+8FW6yHcAB2Q0QPll520K4mDu/
krFhdY1SK1Zm9TbFMY55dlAJ+8rNhZrzLjeD3jnB5T8Br4G2O9lqYK0rVa8k/wvBYq6WZVAK3prk
mAv5bgkjMMcMst7eJlkTr1kYnXl/W1RZW2hwqsJS/6KJtQWtjw/9Shwy/2baF6Z6judJsrLhqrai
I7EMiQyg9qJDxlt9jwBo6/vBNdWfvDdactNP7QDQr4j5MRqU1hvREuPJ7MfhO4flgnPTxFZ1asdG
fB+hOPCjLy0SoswWv4L7bH+HI57cFHDRTAKmoCfn06kQewAH2S24cZCTTEv7cVBedUyIaX+rcADu
6syMH02Slrs6Qlen62r7Z0xr992NdQ03MeHlQQVyxPNAiPleyTaCgQXjGdSQZVneDwkUtxlN04PQ
stxAMcDYWRD7DgUV6Tu8ge0tjRMUBE2YnvvpWHe3VhLnh6gsozCT0XjoKQ5LX/YquU2H3nsmdZMe
W8+pcFfoGUDElvEn66SDUxSaZr/SkamHxM1RSdQpb/aDw+v9CLf7Gz2Repv3yvk5TF70kFcuKBW8
dQW4PG4UdmhnnErZ69As+4T5jpBl6iu3kk9w11K7KIviVyhwyt6PY64fJlDRtrA85X+kV2Y+WCnW
0zB4+Hy7SDzfyUe1scEF3FGelcexK+PAVKL7VdptfaJdC4RZ4nL9wxqZuYXlrD3e5i11i1sSKf3o
VuKeowe7sXpIALiDXd6ys2lOmzkQR+qsdCMbZe4c25B3+Fux6b3Mgv+aElu3AW02hZ9toBT0lN2C
F7etoIARThBnCGxHO8Gg62mbtbT+ZtqEv0JVgR/g5D5u0JZOfaHbBhRQOIjue2gVBLbR9oHmFDOZ
QFHXggTiDaSiuO9wcPSTxI6OaGVPt6WqoherH6NDVakJnUABtd56GIMe6kYoGXXmxk0rL4i7iv7U
JtBy8YhFpD3DO01q9HY8m4YHSB6yn33RuXA2FP03p8TyMGIifhlOTGDMypsxwEXADaqJjb8JdBsi
o0aNl/FiAsDF8m47C//F0NywBA0WmJ6eJDA7/eT+cCq42WRdXGx1xmmgbR7yXD2z2CrArjFLyBRV
nY+vNXdQQK23jkzpR5MrTJXMu1f0Jty7jqCg7OaFPgyt6xxTRVP4lnXO1hGq9Bkv+0PitIBPpq2s
fRcyDPs8m3KYvsUmCJBGD9HduHpJPfxmkUNoPZjQIgo0UBK341Ca98JoG+hvWNlDQavx1rQr88F0
I/DAcHP1pe0Z3a5TBAABaTi/W5va6JTUtoJlvdFBjGjsj6wap29xh2kiFqkf4asFheRORGHq5FNg
WJFzP0Es5NmaynpfQ3TooO0sUgD5JSPU62pvE1GvPXCBazFgIjCc1BjBilT5ZqqgsWyDs41lQOwd
VLqh0+rZFqmCqhZ54Lql3k6SCfMoYGpj7iuoKW+8jGWAUOB/TWpIMBguFrXIiigoRJbviDDZ3oG0
6ca2RwvUH7P7EE5aZtDCmPIfdZzKEG6bEEF0Zb1XpEze7NGrfmJbl4GnYxV4Vk0tOEpBdGNXZZVh
73RBbT8ZM5jSQoivfIBwPnww4DgAtZ2yp4DtVhibALUuMgU2LRwJX5aseOoEuNtbm2c1hPYZqpwp
DE2+5byTd51HsOY1OFHPbl3b+zQtjNPELMb9kRHCg9Sm8PTl3KrfUW2IfhhDPhyjKp5UkJlqeoAc
lzv4ikIqGFuDx5AYShtEGitPbyrcAQ58akUPV2YgpY5RUae4ZPOO3/c94lMppsk55I4U7UNFptYv
ojqj2xpaZx8AwsWBmlwTuf5kdKjQ6q4qNzqtZIFrEWVV0CpnfBqLjkC0dHByZHGdKP5cz1WWzsfz
3z9lcWYLIFetyuHYUfMhigXylEK8D3a+5mB+sSCG/GGWJkq3igRsbqCH2epbT9dB5rU/jEieKDIv
7Ns1Ru9COjqHjRpO3tZgSQzHoRPQe3F2cabXcC4LCd0cL4raA0Bv7jQcUxjJ71Rq3nYGHAO1bSco
39Q3xsQfrKhfafEsTMlc5pE2qNWUg6pClZ0ieD8z4yHnaxLBCwnXHLyUlKOZJhW8gUmmyj8u0rtj
AxTGySqbzpegTn7xEjtLsuO0HQmVOS7gcYGTWL632Y9Wdi9fWrVzAJANtGUMTQD0yxnfqr7udzBG
d3wQ6te4H5dV8nALnxVyG6dDXzcbyhC91+iYMC0DG7T4b9AngrwB4s9tj+Ln2KAmI2J1W+QmbDCm
rtnKrI8fsikT90Ur1u6IC9M2xxxhmpy2A3c5TJTxoBycdnRKoeXfvBrceLw+qOxvheFCNjvHGRm6
VllXUh1qHIAnSE06kHlSkYawFIp1k+x6+M8qFNSSvNVjUDDmvashYiczgw+0D1Xx9qOxSxtCE/ZY
3OsCd7jYreUzIITE2tBsND+k57og/5rR1Pu60pb0Ncr/gQvlq0By0MqKiOHCalrua26PbRRYXsFv
YmLVb1Vtjc3GZajs+K0HorIPQi9BMsG9eouaDFq60oyKx9agwxOnZyalMoXhs5zGm7Qehu+Vp1yy
NbR038yhH7dVZ0dbgiaHT11tfOQTd3/QibbW3lC5/uaaYBwG1GnGE1ADzWYcUrTwgYDdot7sHOpK
WHddl8MQuYirhzbXPDAGqXjAINw4gJfacG87Jb3yCw0V+I1bEjCIk1YbbwmZDBTsC6PZ17zMAwAL
snIDOYck86u4iJ7AoI0w5HbzCmkl+mIot/cJg5coc9PHxqmsAyOtF+QQEvhtSqho7WBG1+8cg1an
wQKEoAIY9SBZgcwJ+lT9hFMQAgsQ2m3a5ogCqXdT8By1DCGAXsZFzCcN4BJCuUPm15PDNlObykdt
8RRiBanjR4aAyW7EEt/NuHHXcK02mvTlewaI+24ahX4YTZnsWocWu6w2PjKVlLvENmHXBDgI2hN6
UoWfOKwOAJKDWR5QkODHDIX5aEzYyy30Ib5nVLtpUFDhPFLo+YmN0oP70GpmwS4TqqP3I8THnKCk
FQYOSVyIupu6B81bb5QxFLc1zMlTwJMRoIOuLqGEGrs9fZ0MyW54FCO+ZSNY7r9LUXPYx2dtEqCI
imp46rRWoLwi+j6iEfsXNBlYrqUCYyT5xqg8iluKFxNw+y0P7+/HQ44rwgurvf6QJcxBY8eqj9or
acigi7ZrZAb/C1HmJzLa6Q42vOIGq8oKDK+sD4mp8iCJrPTB6Yc4sCEPc8S1rvWJqaoN55VzZ1mM
7aEyB3Y4GkoPg+1GxW7Efx02LJ4CZnCosFUm8hjAww92T3TQeVn6vesgkoXkqdo2A4SVzTY2nwrM
r+wZe1A9lqkPoEnR+zkB5ynG+X+bDBE4zra2fsmqs+5ggUC2McRj7rJa2+8oUaaHUZfp0YuQAQEF
NTT3DODOe28E+HPnRFL8TKF6ts+Qe34zHCCMyj6DkIaHe42GhDuzeroroqG6E007fBtdL38oKa4g
QdxP5cmAhnm2hTAgLig9yvYHDi3Ke5GPDeQVzdLl29qFUGHp0gbC1GCbkFEhEud59NqmUbdPzZz1
wIAaFIHEo9VviJRmIqg8UKBsPiqYeeGmBvZCiTZLClKDgt5aWr4g85w05NwgjuZDA6i7zck0fo89
gn/3LAv6ba4n7g3J8e85dLdFUAItkvpd1MMgALl2gdAY52hfEGegP6+H4YVQP0dquTzj3ZiK/mic
fyY6NibUCPI+D8pyJcFYesP5759yPjFhPYLz1h0VyNS4ZEI9hsnu2HnDqxsPa32EhYRsjipFF0fX
WiHxy2X/zJsJ5mTN8/Uh+ts2v3RQzb4gyTuPNy3K+/aTvhWH2reDXe3fpJvoHS6uamM+TUfnaOyL
7Sk5HoAxyd6GFYj/0mfNEuZC2YB9dzZcG5s80ORVWmsZ7ELeN5dZHlNdyylB42VsyAnGOU9dYt7l
0v5zfdAWkti5QCr2NTsXZSo0bPO93eZBROlzWjVnbQNf6v7dgwrB9VctjdEs+cMR5CGFxRg1uq83
o57iDQRH3d31py/cKKxZeXWMoGDnRYDpFUl+pNTcEM98ati4n8qfsDnaXn/L0nDN8j/QKQUtIGQY
OgDiVJYsfNTZ3gCzelBp/5yZxWMM6/CvZctzpGmGyx6O9ikJXRya742w2Vusy3yjahytX/qeOcS0
6G2ATNEeCRG7nl2P3DWG91awZg8e79E01cmOq/31V5134YXdOUdpglMrKxHn49HDDWx0kKBVMXTN
fgkdrRSll95wXnifIhjsQ2Gu3kfDsdZQzYvlIRnyQ22kzzRfY2ourLK5wjcluWd2PU/DCqiGGBRN
1h8TdLQhpecX6bfrI3WZfkXNufBrSqVhKikggfTd/K7up5fs2KfoV/vt9+Gjfjh670iQyYqM9AL2
YI6L056ZMk1JHdZQh018T5eF4VsddXcj1PiPNIvVtk+h5eHnaWeUO9sQa/49CxFhruBZpSnDWasc
ZBDFUdjmgWfpr+tjuBA258g5QAkZlON7+yiS76Z33qZvyL9WItnSw8/R4dNCQ0Ha7FU72UdWjC9i
LP4bW5r5MCL92mkyV+rUXRdp1mUOnOGdZk9d0z70ECFa6YIvrOG/3OpPv743ixhW440IM8eu9q5O
s8eEGyhKlVMVQkpX/AepirVCz8LqmuPoCiRGLTqC9tEGjK7sfo1ljWvS6E8C/lMCWkWGCrr8i0fM
HFAX20Pilj0aRyIbYDNQD8k7cybn4/qaWogvc1hd6ckGUhjWABL975HCoGCCGlZPgThaU81Z2BBz
1Fsm3N6rigG3Hjf7Iy3zA+zmlf7m0kTMzkd3hNuiSxTapyoNLEhOoh7+1HoTmjfZCxAtG6eLIPyd
//e1sZodlA30bHHzIsOxBWLJyVXQol3iAbCdIee//oqFwZrj3PqR2C2Sd7isEBsZvhAgsuOOc/3h
Sz28Oc5tdKXZ8hjYzM6y2m00jTyoO11DnHmw7qe4hsKm8spdBTGNbwXNoKTh4pYC+G9tJPcFCMYH
WXQ8x/0p1m8N5P5uoqgEtQY4v+8t74vfRu6uwceWRsL8Nx7ZUE8kTk3zcPKIAOAIatG516wM80K4
+AsE/BQuCOqcCQxEQGqKh0OMTkYpDV8nsBUp6U1Z5SuvWcis5rbtXRJBiHIkbSgTurN5sUdpNRja
+B7KtJDCgrYkF2ut+KXxmi1OkF4aSF/iFK/5dwUjguJLwGRqzrXyqk6b7uici7RdelOU6nVg3gHo
8N/XF+XC755L5U2E2kM6CPSKhQUInPvCSP3n+qMv0/3w08/T/2maXe7UrhwhN8zOfatYDSnQqVi/
hSHqA2o7AmrwRutDOaoIrWKMtlU2rOkA2XjHhdRwDuckpnQ7PeDBsj93MxLB4ELaPqYU4H+ZTiuJ
ztIKO7/90xfCXrTTgssqhKBeUAzl6DNYfBXGFmjZQ+HKo1jT9V3ID+Z0D3Q2IipAHgqnjm/M9FlZ
0y5PTtdnaunh58Xx6TPc1pykmbrYj1nWBhG0KvzW0s8jGDtfeAEz5wKczQCrzanWuEZr3DRV9gsc
0wMBnvAr2ROeP7sHZnSCMbEs4YkSO7fwWN8VMi18pyArS/niLsHzZyddZpeRyVE8QpHZQmZjvbmT
s0IhvTj2ePQscKAInnc5d2WoqfYdM/dduBl19uP1gV/44fPo0XVWV1qSQSfAGG8Sx9yjJPkVRA0z
55FDcmm5hhZTGLevjf0HIoNoZL/b7ZfKOnj+LHpUFOpJqrWc47mQe1dCyPKmaIdkf31gLh5BePps
547wR7dBoZIhq1J0paUZtty779Pyrk6A8lXVmqjgwvzORSSB3o2kZ2B+qYAocUH9DjIEqECv7KyL
cQ7fMdu6g8d0kef5FFYk2RjQm41aGqi68lvzi5uXzFIBZXm1nbVDF3JB+hvIGY9P+YSyTu45aiUN
vhhH8RWz/RuVNeWcJ2PY2UAtiyrdpIX9gcoIZAym/Nmzh13bDSuXlaU9MdvMMs5IITNahEZW+FEL
QPbKVyzNxWwrj2XEc8+Chj+V7FcyQGOpoWg+pYrdZvWw1iO+/POZN4NN1xGS+b7zrCPp8xftjq8K
pp/XN8XfasD/nZpoqs1uodB35mMk4b1ae9Q8ydLyDrb0EuoPngGGe2L1DdzlVTsEdpe0IsBtuHnW
qLrsYzWSfW8Rh24NqDeKfev13e8aWogQnvJykfu9ZCRQmQtcPhzNbllZi6NBjf4JvFr6jZ7rAKmn
vT9JBMit7zCc2FBTboBI4qK8Jw3RPqn58FPUEfAnntAv1z/68gZl3izOIA1RbplnIDpO1ZHFxbBx
dXRSpfv6tefPIo3XsG7QqSjDGgiLuucfZKz2WVU/X3/85UXHvPNnfTq7k2ZkSQXV/9CK8pukig9x
hWYYqXfVJFY2zOXdybxZjHHjmDUteiqh7Y3JwZrME3y19kkE/rjRuCfmAbjXlGuZ9NIHzcJNgmZj
Ca2cEv5gOczcIRuQ/6fsb2W7ssiX5nsWa/rIAvAkanBbpR3uXq6Zv8Vmzo+d4mxlwC4fLsybRRiw
U2LoKw44U6opgNNPILu3YnhN7C74olE182bBpujyScSioGCzuffFefhJdcbnqdsYCiQrp8vl/gdj
c83LOBszc8ylDos8GHbinh2htB/kG2L4RmChox7UG+Ou25Jd5B9P8Sa6l2/2du31C6HOnYUjC67J
DBJqLBxQ6f0GxKW5a1VMv0SxwMfNdr7j9ZULO2MVZuXvCkiryXwYonxjrQlTLP382c6nNKbwpoSq
VqLcwHOdW2e0D9d3/dKjZ7u+HwRLzSZlIaH6BE/0J1s6++uPXth/7my3p0rQfMrxaGa3NxLS4aAt
8cSXUUl8KPSrlaW1sEfm/LRKjZxW7gCycIzmqwsEzLuQVgwJcmIHFRNZ7HOarWlBLX3UbNNnLGp1
JmFFaU+4F6iHWv0w4a9TZSsyhUvPn+14K04LDZtsHQK6PE04L7PvFjSYWLMStP4WmS+czHMyTYV6
ehEZphWSwArcb/0db3z52viP01Fvs0Af2DsUVqwT2cmNcWO8t2/lm/xJnofUdzbODbK1lXlbCJ9z
1o3blRmw/4kVMu3trcGdNl5dnCKuvmamyuacm6lucz6Mtglinzfd13GVQriBjisTtbBxnNmez0fL
K9s2xjhS86ZT+UfpfM2Yk83pNW5UVxT8GivUfZXuVNwVJ2higM98fV8uDfxsy2MJw5jH4mYoB2Pv
kg4g0kEoP2rW5GSXhma28ZE7mEbvYGZtKGFrPdxmkbcSU5Z+++xMlxyoom5q4TJMy31T3E1A3IJr
vbIkl374bHMTIzZ6LzLNsMzb35rYN4MR7b426LN9jaYM5x0reTjClzCv36QLD87xS4waxuaMGgG9
tMGSNYPbZ3XX2M62JdC1z0Q9rYz7wsjMOTU2aqoCpsgm/OySG6UqJGzSWxv2hQg+p9SkNWWcEOqE
oE+MkAVOQvAx7tH7T2BTynTgDM4KjmTpM2abtk8hQYP+FYD4ChBs0aDXH+fWSrK2sDbnzBpv6GsK
2ZQuzNgLIDx+p0DTH792P2dzfdwSzpexRSwwCLv+l0um73ZifU8j7z5CB3klMiwcPnPkc+w52qPo
UaHT5k5PtlMlWyDasg21JzvQmaW21zfD5XsAUFP/XjUA5SkRNXsI5jL1y4Fu5nEaxwJ6eBaYxJ0n
yStp7LoDNWSMfl9/5eVPo3MsCZolmU2zFPZJVrct0tbbuHxMN7aX3BrpKiDmbx3ywuk6x3TnWpII
FBUnNPSApMfKs10dQy2phm/mbrDgUO9LVXXHcaiqHdgggD+aaX0wKqc9VCRj767APff6Jy8t9lk0
s4dskrA2NcO6GD24ttGWvkdp53zNoxPshH9nsdRJEanzMeVARNVEPzDlNw2gxtd//VJQmF1LptwZ
teekXVjwbO+N3xI73iL9BTH6j7PWiL+8KNicON5FRmFb9TkFUY7Pq5uIywNDt5xCFvz6VyzMwZw8
nncO5K88ePGKIgYVKYUHkl0VK4XTy4hvxuac8SEBzSJuEBOImTVBGznJcwK++iOa9MZ9I6asBk2n
n27ReituhFnoHeQ3qv3UGdULVBVMwCrjLArifFLvX/ve80h/KiI4WZaUCCBWGHf5Xdcbz+40ffHR
s6AxWhx1+UyzMFdOfFeoLkGBLxFfOxnmFAYjAhigBtokzJNuPLSC2zuQC/nT9WFZOBrmHAZh5Y7V
VljMffMxAQ5fFf6wJuq89OzZNmdijKyciw6KpnpXjIBLny2N47frv3xpi8w2OQQpUBfKsUU0SHoJ
uU17ucci8o38a+6yOOn/XTKDYzdyyA0rzFP3poezqD+k1jsFXnplD14+beBM/e8LZFKmPGm8sxuP
AhtA1u+GlW+goY+j1Kj9zEw4Xim21wdsYTrmjATcpxkrIrwt9WCkBpj3VicOoEtGvNLnWZiROUrV
gXBd6lQYr77PIBPYl1tmVrVP8+HJG7J+ZdCWPmO2kaMsT8smtq3QOid7Zeo+WZC6MMdx5SuWnn/+
+6dAUbGu7msTX4FcwBdg49ppCQbdmmbSQtydI1MHNRjgnjRFWNTFWz02L0UDutr1Gf7bDLxwyM9z
CXiW9y2vEOQG3m1HRVEISKNvdgJbTBeeD10J+cMMmrelqz76Mb0nYviRp9EXk/25FCokIhyolGCF
aRRVvpMuyY4G5Ju3tLDWQGRLa2y267ljAiCjcVsZPPvk5OcjEbbtgnd2gPbct+vjuDRHs41ftHlZ
mhPORrcXB503aJyJlSrHwu+fo1PBxYjlpCcaFrHlFz1Y7U5AzD9RtyaatRBT/g+b6owcZNqYhxNr
TgVkbpRp77tWPpQZnKwsKANX8UqhYWGnzNH1ZCrYGEEfOMwowheK8WjPoau4M7Pqa2efOdvrYBZT
6aWdDf2T2JfOq5msPHhpGmabXMdR0Zc8IxBjyx0wr4viJYaibjAB2LdzM7mmVbc0ROcV9imYgO5k
gq+JD8iBeDOzuxj/mMyVLGtpqmclh7HmxHTz3oagH5K37jbycn+coMEECjMtT0TJzfX9cBnmwtgc
WpukdQ5mHlrJLWw591ENpaHIzMqXvifkYELmOtkSGckUCGXeBkLVeb45w6/XytgLP4DOI4ttWyKD
SgA65Z1fewEZ4ZIGxU4f5g2QQzXBMVqLYZf3Pp0j4oGGtgW0UvowdaF0H4+PMJxd2S+XHw0gxL+L
wa7RGuNe14S6Zh/DkH/ocs1ueWk9zyKWtHouCcVSKEm6H/U9iZ8d9Wyla97tCz99Dgw2uhzMzR7P
d0gWyAK8EGMleV7YIXNFzZbBUBjkdxbSQshgQqd/B5ciFsAAs9pdX74L+2QODEZVGXIhY9SEwi02
pvkYsfKF0Eddm3tDH92vZiZziDBVJS06x+Vh4fYBeJJ+0f12+nh7/Sv+jsiFw30OCgaLeUC6i1Op
2pgndrQDeaxfnZ9eWN3UW/44BtY22+Yn8eS+k5N3R4/tbXrIn/IfxQ+bbdckPpdWwvnvnyKaLOJW
Cg2JSU6KF+k0d6CDraQvS4+exTNIekaOhlZ+SFj9ZKr2m6vWgKkLnvHIdP/92a1sSdFALDCsYcIT
8MypgiiJm1OXpSPIyHA/D5xUgYdb9tND4cDGKK178zvUh0DFtJGMQ6o23sC5wzoaZY4ypnDlD2NC
YdPLcujFZVbU+KPdmB9J0/W7WhPyICUkMrpG5WDAxk7A+9jdUJG3X7oAUWu252nhVYzAlysc5W/D
bneTl29q4+eg1nDhl4MKnecquaaQ7ehcSGKWd03qbTUfbnJYyBnfr6/oy89nbBYP+4EoYPYjGk56
w8CewLCy9D0Zuq+Vmf4qn39aqlUzNJPdow0OsaIHWkCetJOn6z99Yan+H4oaqJAOBTG0bSfT2RZq
dPdsKqaVgLUwMHMUdZO0fZ8Utg6bjHzTkXNIxkT4TTo8VZL/uP4FF99BvXkrZ+ClMC0+QuOhGJ9M
jwQSR2vqJBs5/rz+houRHW84//3T8DMSV5CvsSDhMU3kmE5TvXcng25VmfGVNO5iZMcrZsFonAiz
zSnuQ2SifygSuk2fKKjxNQ2X4E3wfoPuuoa/Xg0Z0K991SxINTFSuArIHoBRHGPbJdO7oLoPsqZY
KdYvTcwsUingEdzExlfA7dB6nLh0HqoOrttpYnZbePGtWd1fXMIYu9nuQz4HlHFsQpklcWBeYGyJ
R744LbPIhDO8TUBfEQjkTy4/GZUCjOLZhCA/dR/jpluZioUvmLd+oLICnRsw9UNjImFd8RfLoIfr
s7z06POC+7R2JzvtheAM/NG+ubVLcgT5/On6o8/Fnf87ximMiP59dAMdpQxke/MIpBeboHhRdVBR
qCG2Q8xk71U1zGJxUh0RXYo/fzFjX3vvbL4zKRDOcWQcQUZ/7RvkcAWroBvmEajk9qExNO8k9SD6
qshaxelipRyfOlsHwFlgzseaQB0Qbihl3xf+FGUEtPEeL/VaZ6els3ZaLUzZvGRuDklnAtvtHmGC
9dDHEpVGbyVx/wupvzBn82J5OxQQh2b4EID8nGSbt9v2FUX/jbWRnR//hnZadV8+Dvf5Nn6YHq/P
10IcmJfQpyGSE4kGHZLRvBGjQ+8s0xy2XtJXm5hpY3/9NUvDdn79p5XORGXVGna/YWpxArXpsng1
MnPt3rD0EbMzQBQR6c++fsc8td/TMW0PIiY3XZWOu46Ojn/9G85PuzQ952/79A0oqU05VMZISJ19
GT+o5FEZL9cfvTQ8s11jjpDUmlxFwtjL3nJTnFBM21x/9NKvnu0OJ+5z10scehxtyLF1k3ewWJP7
vM1XCJEL229eXoZ7bdTwcYLxH1j77fjRicp3ox8ERV/TXhNBWhigeVU5I04UGTTGAE3ZU1oXN52A
Rsv1EVp69vnDPs2r2U8OtF+8KWR69LX8jwzJypMXxn7umpWxIYlVVxC4ccrhtmNgn7eKOjdezOhK
HXkhzs+Ns1IKWdKm1N5RN7m5qboWai/TOFmbrFD5tnaytAhU+hGj4DQpIDSvD9nSnJ+H8tOQtUWs
k4zk9NihUR+wMYPCHtzHmqq8hzokZDtMvv3am2aJUGJ7bdpRDnN593Ww/3TFtFFYZ1x9iHr42haZ
l30gIRSJyREuwkfb7aaBCx+I0HKnLVRPr38G/8uHuBA95hWfwiozZ0D5JHSMONt5RWMfG1qq/yDD
1Bq3UymACdVozqNjGctsbwuSHWoKhG3gJPYgfEeqSfrm5CmcDbU6RsDxQxWeW3iWo7clag/vBMbE
PmyAnE3e5pMFCUxXjX5a8ugmUgR8a8xUUHqk2XRTZP5nSeLd5BT5uU+ocO9NDh4RdWW8IZDq2LHG
ZrcigTzjCBWiXTO2MH+Ug/Pm1an7QunYQcWjF/wEekm6Gzz4cQdWpsY7o5fxLUNREv0Au2g3VVpG
e6Ap4mPcJOVP3ZfdLs8RhGoLTH2o9JGdK9x8x6JJn/Kmk/tBtNPezgy1jV083GcwnDhUlDqvQH/G
d43TEnjcmP1dAwfDo4ZM1QYAMXgZpLA3Io2n/Vw10cGInQL8OAodpsQ1QJ/n0x/kJvaeA+CBemyc
+ZPR8Jcuk2NoEJvskUhAQj1l3WYYC/hDQvx/11h9cWsAGLwdWDyc2gxahxrioc/MiFOEPEgvHeuY
s92giLyxIWK39QTn2xL1vU1JrWyH/QmBJW5Pe4jJ6zd1VmqEvGr6qm3TOWql5c7KvAaF4UZ4vg3j
7p8Nt/uN2evqpPgIf8akhBtAA0d7oKi2nddlN0OJog/83+w91Ef0BjjQeAv1bH3vpQ59giyi89OM
G/EAdVEHt5Syv7ELmW8iErehk47DnTfQeDdWzoRHORBGdK1fGnqvm5yb9g6eiaDL9i3uApkTWEBl
QIAneTSkwW6G2DB2jid/x43m/+PsSprk5JXgLyJCEovgSu8wnhmPl7F9Ibx8ZkdiESB+/ct+J1se
mog+ehyBWkuVSlWVmRe3a8gH6vQfy6oczh4p2M8EFHsNEMXt+JUxPe4mBdbFsETPURuWYBvfJaC5
/t1pIXeQddaXsgV415dVvp/QHvZcuGr8UA/+/NgNdXCAzsDytXGp+NS2on9MJy99GHP9WzvAkSfl
DEKmnidYgDl71/P+k9fKHNBmNmJDRB3Ps5CPGQUexoL0Y2jP4jN3u+wxaLHCaIytLwm+eEmko06i
AhprJ8e+3Evfm18hFDBF2s7JiQKLt4fOld4R4eVHMGK6oZD9ApYh0Z0kW+wfrNb1Q5cLAvPR9U+r
t6tLoGe024Bz92Qj2j/klCSn0c7rpxb24+2EtciHzq0gxGPbmGTdJjucaAn8MthOQTTA9lPdgw1f
cfUclJSEi5MG4Lai4M9z6uzsZo2/a+BSwgDACDSRst0czBJC6TOSkJ2X1WEiA/+LJz3k6MCh/V65
A5TqSpXuIUvZnr2ZEnVo3WDaCTksB7fCgwCMYIpDfMjKd91MIFCT+tXyvvNt8lx2yPbWvpDR3A36
VNu9E7d58V9iN07ku0WyT+2u3oO0Nj9DTYH5YRZccSYdl+Litsv4iCpIUUMWgQZfwGYKpjHGIQNI
6wTlQzEG/nmWZfONAgADii/sz/MMTGWz7xVDVQNtofTJn4X/WDlB+s2j1ue5rjsO39HhrZHBhRya
uYSKQ6v7h6X1qlPjYBCr1u07KRN19PIaqbgGKYimnbQT9kwsz5CaBKqv8pY9geIayNdbdQiCrIM2
qLtAbLjhjyCbGh7nhHTHEgibdxmt7HigvP2MU118Tmxif8LZmV48cA3Dn1p974bBhB6e8ApnRsUk
gOJAx6wXdMbLLx4byc5Cr8WuTpR8YHNlW3uoDic7OdgTv4BBzu120rd5mBYSpJW+zqoznawgnGcF
26xZxj5C4BAEs1kaAFO+zN/6qWN7L8NtYOVBAnG3EqqEhxy8SzCFBNRz0PJg50qCcsPLqmk3gOzn
HNi2/QS0w7CfQXf6mHuyOuvRXXY5Da7MYcypz7NWDmjOCvI0gTXxGdS3oDtdFtDVColjKmALIDvu
j1DwHE4TYvE8rBJg3sOxCIaLTTL5qfJSCG+QcnlXyRxiTXlBgVJqfOhxgWZ6rufxKVtadQwUXm6Z
JPSpzNI09DqW/uxBIHYUqs0eU3gcKDQvNohiXbErBa9DkH8l0WQTsCvmJNHHPBUkLoMAMRDCL7Ab
JJU7PQfzMLw0ZVd9IEPp7kVTNIcWpLfv2pzVH5tyTsBiDqbgsii9Mpxwei6tIORYTowcpQ2O6D7I
97lDloutHfLNRh/COSl4txdaBo+8yZrQdx2FXuJZv/MzHdShl0/lIV8cckJWpQWjW5pGc7WIV5Rn
6kMFCsYT+GP906j9Gf/M+jCj2rkInfcfhV3i6pIieRkrrX9ks8pPblry9/bQ6VM1twXshKBGRVzn
rKzWu2Q+y58SJfoHVck6duC8v9qAhX2sBvlrrhi9FLbX/+rHCXCg2en9d6qf50cnsPrvoyNzMB6m
CjC+dDwGzqIfRr2UGZZ4tq8sxS0u85K4JRw4TtEBtUtINqjRafcO9awvXTkVH1Qrsu+6q8r9Arfw
xNKh+Dr03hCCgrDZMbIwrCTpP7mSDQkqakGy51TiYkmK7mFAP9Z3tSzXBLemwc4RmYU88DUYG1Sn
Pgzgqtw1NbgN7USy05zaAWgX2fKYSCH/IwpqiaXr81e0Rxf7ch4BXSZZ/iUFr+9D5hbqBX57eYDr
BftUsrgvdaWbhxYu7lxZVvDb1oS1e9EOLOIjgq6m8EF/2Q+goWxIdS6Qwf8yNpZ7JI2oLqKm41mp
GUlfKrP9bC8OPdeQjN5DU6eLiqxvIJ/qA+EHFWPQwAdAwV1cXSWh5XagVYLQPWZZNM86mJyNjM/K
Y8MsyffO4Og+6HlU5iwDJ5Et9qy11A6643IjX7XyzjZL8d2iWg/l0SCCHUZulQPijnupE+Lgg9R0
I5++km01q/Gurz2nHXsCvaXOD8eBPcjaegA97dGts4vlDC4SE/ZGXL42o+ti/vGQYVXvw4nihSYG
+2EomwtP0TSYl+0lseqNHPjK+9I2HkugBQt4riRoey0tw3Rwz6Dz3SjOr33beB41dt7wXBckakX7
2nYcLkT6WwKxax9nfy8OuE9Z7as2iDIva/ZaujpSUtWn20+ila+bhSUHXMOOKCoVO531rdTs58j8
jZTEmikYHW/eRMtJVh6Negv9gGCsvUhZPpKiv3NHjXSN5RHBvanBqrvg/NfzPIVtNd1TqqaBSbzV
jlqUVY3wD6Fwc3QK2pw10+7r2PFx49SsPN/NOnvdeZ6NbA1MzPLAiqPS0zI5D4ghvgq/eVnklrTq
inWZVXeO/izdsJFHeEztQAsL1pIgHNWAliRyvH2K1oa4TvEPA7Yl4Y5XjTTiANTN9Gdfz2B0Pcig
2khArBxTs9zupQQ/ureXiEiESL166Et+3zE1S+31BFFgUbc0TqtXC7dR373vl60Cz9oeX+fzx8K0
edItKA3bEXfzAhxJuKYKqyv3iSxPRQ8hCDkgY3N7E9bGMryQrqsycwckodIpgY6c65+UU0OPo2lA
fwLtN1X43X23g1lhD4Bc95NA0wgMusHeq3N3VzEwiOLl7EJ1AmITbJoEwl1O9rcnt3bCDGNH9NQ4
gQdCIkotyI1Azi1c5vYVnR4JwPXlRh5+JY9nVpFLyH+MfZMm0ZK+KMFAVUv29fKlTutwtvNDp77S
cSNluLJbZlUZ3GJTK2kFIiT5254/D8OzWx8m7FW+VXJf8b9mZdlNqo5PvVXH0Ku+NE77I0jUXihv
Sxp9xSZNTiLNk7QggL1Gi1vN4Ddnr2oatmAja8tzPQd/GI4Laqg8YEjUFYgxQ8bFidvqUtD8AJDZ
J9B2bzjhtUW6/v2PcRprURNeAzQCW+F/glkf8mE+y1JszWNtkQwHwOa5rb2J0QhUQeJSI2f7OIxI
RNxlFSYRUVdC8cNBhBBp4JrlVO9p8cWe8oOwnA27W1sfI/qQTWC5QUP8SAf+Kaj9X0kBQByQWBvx
8tr6GHYd2G3huv4EIqhWRdPYnjIlL7cXZ+0IGTWXnpaMqoUiPoBSLWl/5+nviqT7JUNdZyNKWImS
TT4iPKaQRmALuFShknTIAzo8+3ZSxuBvfOKpPNp2uhwssDht7MaKFzRJivoZ/A4KD9Wocef9MP1W
brsn+fcBaYzba7ay3f+wFHmNNTkChVWtkDdAikLK/1zx/fbH1369YdM2sxzQoDAfb4r27Jb1J6Rb
qp01tk/IqDiH24OsHCiToKjsHAl0pUMjwfpHa16gbF/eWUky2YmQhRr83k39SLbkc2qRl8mydmoL
FrpyXk1iosD1e+mPFYlV4ewgtlSGiGt9vFXJRXQO2nyLcavYtrYThlX7hUO16pMlhr5rIK2DU//I
qzFE+m/joK6dI8Os0zIlbd46RdyicBHwb2x+LKC+cXuL1369YdhN6eRITaGDpcqSz6IhwAUgGV2P
SN0EGShKbo/y9hR8k5jIItD+TVIwOkAgozswlr8X2mVIIc4b03j7pPomO1FNoOIL+DKNpkRcJtL/
sgp/o4nh7RXyTRIgpOZUI9G2GM2u8+BAHkLn4gFNwx9QVvt9e3nePq1+cB36j4tT5OMCtVLWgepw
2fUeKptSuh/qkn/oU41wqSm2YCBr63TdoD9GQp65QEtTDWSGlqgcdO4XYJs23pD/V6b+tyAIvMrf
H++gaiDsSuDjBRTUqnkRIRHOcNBZcOZivEB+4sQt8Tlb9DdGmyee2V+hO/c8LM57L2/eDwX9EFDy
4fai/h+l/dbPsf/+OaQjEKBA3SoqR1+dPZ64yNEX08kFg+kjFAfSJ12BnipxhIwBt2nCCg38F5La
6jtPhwCqmbPaQb+uhjARNEsaq+o/TQ5oTiBbqPBvLZwPTovOlkHpeVeSST45bGQPNsQfbIdMEbgB
mYKaalA/ceQUH6ZGo0YnU+TM0qZ6v1A9h0JJ7HK3sFNVFMkRKzhBQE4l7xK8ZmLkQei7ynanS4FX
TshqSY90UXa+I8EMWRAbBZ/FH+oIab/qayV5v2/YQkFFDlU5OO5lnxa4DWRF/biwwIkM9YrxsCT4
j9J3wDzTwzMugUwfyznIXpOJ8vPozeI4QTBv3zhwy8U0jI/QS9wSX147gYa7lHIOpB0goe2x+sm2
5cVxttS/17yM6SgrEGFOHtpZgv5kOQ8Ff+/MG4+Z/79a3jpMhp+c2pJCPsBtYxU5J/kAZY+2D90H
fgYx+6E5s6fykjwB6QjVzeP8rn5SG95nZU4my1KAlxo6HSDELP2KykM91WMdqo46B1b6U7fx3F3Z
FJNNKYPiCnqmMsg9L/qHI/SXSmZ3gTWpb1IpoTDlBaXLWdQtFlReCscKk8nRh0EE0wHJa7Kze+6D
tQGYvtuW/+bLE+3RVzf7h5PTkM50ew95OOq7HsqjwfgElZ/lgLqFvUff1in7/y2UsmA/dPPn24O+
uYQY1PDhrd16bPIdGU+Sfuvr9BfN73o34NOG08ZnRe2gZTeGoMUPgor9+0CK+tlTWpzu+/HXSf2x
YjxRHLXqjMVZAE0eZXHIKC0bu/Hm5YZfb7jhBlpWHdFAEEzWCMRAsZ/KHoxkeCnupytIwKcbNvqm
qWAgw7OA/MsGRhDKYVAszCEFGZQoZdfTjqb9Fr/82iYbHmbgC6AQuD7iwc0/cZ0cu2S+c5kMBxPo
fEhcuoCsr/mFbEwI0ivfQndV/y5FXfD2Nq+skPnEkkOjyiYgNAbcdNhDbfKqT1W3lyFvtxIZ1+P+
j59kzHxVcSt3IK2JITLL4yj3jYVAeasSZyoaiHGIHhSn903GsPKeoJoJ8lQHpEcJ/zxx5HwTp0+i
sXG3oPIr8DlmUsG6uHCHSkNNK59IeiG0GNDu74yvJdjvThA6RrVy7tgFD6X0MpcZcFhWX2+8h9dW
0rD6JBe58iSa+AoU80p3jJfercKKZi+5oBsZmxXbNB9hSAExzbqcxkAheKdOJPrQd+imGCdNDyPP
ulfqW9l/tzdsDWVtPspSEqSiDVonHvzJ/eB6g4wQA6UvPs37yC3QXk2h9KWDLo+DURMEZIrXaHgu
A/6+gmrkfOfJMRyFX5WpVaA5NXatcU8CC8wBza7YAhKvranhI8phqLuWjjSu7N8WqpXjgsANVAvK
+24nxeH2Wq5cccTwFlUxkFLZyQz0X/EMoTHrkqJRBoQiJ5c5h7qrTk4+fp1rKJ3cHvBt10HNF1zh
9RqpH0VjH17pUDR+AgWytkYrnlJ3DmFgBxDa+HXgjkvs63MBJd3keUk33gJv7wleOH/fb0ujXL5I
a45H5R14OR0hYL1ng/jee2iaAAh+42S9bbPo3P97HOqCzbyCJDAIeqJc1KHu5xPRzb7TX+7bBsMp
eIRpnF10DQ+Z9QER275G3N9X3sYFscJ2RM0nXFoOjgWCFyizjLm754vSZ7vmoIoa0PFUk0ruCHo5
Y3tk9oPF1ZTiinWLRxdUTEgY9FKc2iJz7jwQRuQw6clZMnA8xbwcuhAS1Qe7QCEB3W933bno3fp7
u4DArD2UPsu4qMYdm9VBOP2xh8SGqpvHCQ1PG8fi7bABXUZ/jzPYTZU2QJfH7gj+CtBv74FJy/a3
j8TamTNcwTQqiBNayD+BaxlcDsADyv6ssF2C3VWTZxAc/Pv3ByV4xEDwtcQ9OmGUj/uh2ApJVizT
fHm0zLG4n18JBZQ6uAWkp8dPuHUPM3QY82LjWK84L/MJ4rSW1whbo+Vatzsk0ZKChPbWKV251qhv
GH1ut2XvtGDvpUvaRQpgoQyir50FRc0xD2JL6fwY2ANHD5uL5r3FcfeBL8CWPXBkPBf3vmcC3jZ/
75KtWhfEkhk6P+TnABTvHT1Zm3CFtSW8Hu0/XgjEsSBGJBCN9CVDE2MVUuejO2yUjdcOgWHoc1kt
6eBfe1amEg2bEgI7s6r9sGrQMqjmAPQF6Oq8z17MrqJJQ/ZA1pmO/WsL79TnNvrElAiHjOy8Ajr1
t81yxebNzqIgR8uNGBIvWoIR7LjKAbV/4GzEbWu7YTiuriiqIZ+AIfBpiTjt6+C5YdXdF1lT33BX
vW+1YJ9BcFEodvCC5qQUu9TzsLEB/+ew/PeNQE3CWjCUSe0O3hRn3LX+mzqVVDunQyy6S21EoK0z
6W8u6PSqY7/Q/Jj5NTrXmJNmcW/PqoSabOf5Ibp+3eNEExXJAY3I1LKhnMBRqH1yamivzYXVqB06
xZy9NY8q3RVu379r8crdD1klLiBpVWedl96xRnLuIWsB9FFsSb4k/bR84I0EN8Y1TTVWiHKuLKLn
rPB9gAkYqkW8v9LvIVHy2jSVE2os2HlprWC31LLNd2XO1UcAk9qDNyn2QzR+8aGXUkbaEvJFDajs
tvOSXWxbzWgIs8fuklYuPwAL4r8bOQSemRdYZ8otl4deXQURulL5TpEcgrlWpY7T7BbgLgBg4NTk
VnPqRQaH0iWZjCCUY3+Hng1P91U1lepUBON4D8QWeRXjHvBnSEwLDRnVBf2LYclBx5yXNjKIZVHs
xrZ/f5fpmDS/naYddaU7x70H3TbQwmkgLceNLPXKdWmy/NYZejqLAR8vR7jl+pvOfiHbew5ccrjv
1xvXAR5ohWjBzAjOF3bVspXPMuNbWj8rXsUEbme2y+l0ZVgaypEcqha6AdIqi42Aa+3rhh8uBO1L
B8mH2AWjargQ8iWb58vtZfm/bt0bVs8NnwWUbiorqPHGSc6Rmsk7tTxTWi+fqZPAdblysXZNW/vv
K5u7APX285n4RXPunGDJQ3QCumGL3knQ7BX2u57NQNxOXfM0WIu/G2nln0dXsHf+WEwXyQO2zwMg
RsI8aawNp7tyS5nAb+2B4qarPBVXPbpgR+G9pnR4WCoU+ziXAMxkfOMIrbh3k/yXQ/CEzEBNxAQS
ESE6zh/LwAdOY7oLH4ZcpWHIGRQ4rHbW0P5JATAuqT3tui4B0pQOuNpvb/jKJMyuV9+SLMUTH/0/
qkWs87kiwSlo9cZRXfv69e9/xCNC+nkxw3uC/TULc5qdW/KwpFtFipWvm/zFVgCgkDVlYwxaTcfu
9938vVL+xsKseCDPeIymggnRjVMSZWi1nF2Q5LqPI9LTUL3bGGHt5xsuKGBJY6MsVMYK6Lt8GPZT
8jKR+nzXxpq8xXyBusyoJz9ycDO6HbosH8n0875vXz3Tn9s62bQWPrKgrgSizrX13nPEAO12vvHj
1xbfcHFAutmNldo0JpMd8qWM0irZkbo4u9PpvikYfi6tu6Rfcg3/P32j8ovlRLCCOzfWiMzokGcc
jhS5JS6unVUTxC6HQ4uC98YAa8tjPCYH3WYahSYwAHNfnfKBAgJTjc2xS2USgngg34j4V06oSTow
6blAxAO+6LH5yslPF11Xy1b4uuKnTdKBFlEVspmIUuo8+4bCUywcBoZz5BCRmMlEfbhrn02eAQ9P
4jaXQIlTBm2tNqDpq+Jec6rrBspEt8e4pr7euDNdw5CXiQpP9ngY4W45z4uKkcSCWqECbsxiEEps
rW+Wmjf2ZCXbTd3rZv1hfD2jRe75tI2JRfk3jWsY0E1LFdmBBn37lI212tExG3bp5B6cKigPrpq3
bteVk2diChgoNWmJEDsiDklePD9dopYngDD0LTn7xbTVTbMS45iivWPF0XCkkWW0kAYOW5v+KDXf
iHFWTrUp2YsD7eUdyZbYERRaBjl49rLyGu9sga5XFsnkNIZ0OvqfLbzMxPKuHH5ZwCsT/Vgm3f72
eVv7vuEdbTEliY2GJiiKjt+8sa4fZV1ZByDA/J85UJcbx3plnVz290GjhLZTPiMfVgFadagawIFH
2bqxY7GtBPnaEIanFH2rJm1hJkL8ygt/37I0zPItgpa1dTLcZJMPTUpEjeijzaNk5K9ALh9TYFcO
NaDL962SSUOBt1vTOB1gEx2HVjJ9UuDPF3wrPFuxA5N/YqlcYGBg4VHRjUDeZu8D3fy4fYquUeQb
XsvkM1bgX8rmGgGCyJx2R7uMnUXdgCydB+/TqeffqiyrAQgt5LEUbXuf8ZnUFJY100FMQxBVU/HI
ivZLnixPpG8/3Z7UypabtBQq7dMGt/oSK2/vV9l7q5Zfp6JAY+GG7a2cWJPguAGVUQMpS/CVe9DM
mIc0OLEO4FB3WLaYU1bmYBvm3YAEK6hScCT1crx4lvitoD6leXAizbR1+65Mw6Q8ZcQi8+JAVwTI
Rnqqk57s8mqGKkedbtn22jQM2w74vBSEZUkE9vgwQYPcSIswQ+Zw0FuqsSsxhAlZEq3UiqJrIWrQ
aQOarD3xHpLlQzUKFCU/3j5RKytlYpZ01ctcMYwRLMOhbsilSavnZtqCjK1MwYQq+dABEOCr1jEp
JHkh4LsFa0OZv/S1KnfAw7Znq+bl6+25rAQqJlVoSSCp3DYTgHWyeGG+vcs9OwVQH6ImI2DahXJ/
D2LYyA+tzex6Lv6IU5a5qCyoTlZxAJ6kGNrvS9grSx9INhddmEI+/FNVUnrnY/kfUNNQVKUrCsST
jQ2JGcoe55F9AqnUy+21e/M4QwvbmI7FkxLYO8uO8vaHh/Rmw3mYZBUwoVtdn2+eNIxw/fufCzaO
XQkmEieCvHWw7x3ZPULbkhybim9xRr65Jxjies38MQTQrSOpxsSOGjw7c/7oexe2OIfMQsdjsvF2
WxvDcF9Jis6bmrh2BIFRpDvnspz2vKnKF+3VYidGYNUhk7Gl1Li2aEaQMixgSx98KuJOikihOhWM
Hohg+o3JrO264cQq1sxeSVgQ+R27IvqDFPkLH10XI9DwWojqdN/pMkIVFGY9mYJUJlLtEhxtlXzU
vvXcZ1b+QPx5d3uQt3fmH+FZr/aYBydvRyBQ16HEe6iwnF9k4Cc1ta+86I63x3l7T5jZ5o2ePj2q
ZbSjVKr/GGG7uiy+T2P//b7PX6f3xyHWFhhTeIakv7TzEIwHoZbvcvrr9sevlvBPVESZ2RvQZKAv
7MiMHst5jEqRgctn602ztiyGfbdoohYuwfKTbPhqpUTveLl8RSFjq2a2NoBh3f6YtUlforPWHsH+
IV8GUFIWfCOvuvZxw6y9wBZe4droZUkf2QT+isY5VlZ559E0zFhnY1boRYhYZrU6M427cF6keKAo
2u5txENHX+SbclFvW/U/8q6Fykg5M9dH1W/61TP2wIoSpC+u/ZUDsBrePklrgxgmjcRw3rccDIdJ
3hylJkGYeVU8BvNPd7iLc53+o+7a+0M79GMvkDAJHmk5fmxyupFnWNlvs+RfAfbjCq6CKM+8sNQk
LNHktbgfbi/O21kM/HLTiBmtSENHEltZ/glNuWXkgAcp9ckvtD7uOlC8oa3lAMTtD101h9uDruyI
2QIQ5GWRdh1Hr577YwLFUeZDHKGozsz9dHuAtxtzMKvrYv7hmlg1lJWj4catpUmiwBrT84TH00ev
DdSjX4wdNCssCki3baMx0SMf52ZBoCIY+UyspnpWM2k20LZvxnr4KYYzmALd9SAwatGDNO9cpzvk
3hRO3QSI1fKOJv9Bie32pNdW1XAMvMrR+C4mGtkjpFnb0jt49vAp0dNrwuVwnzH5hn9Ik9TNwB1D
o0Hl2gXNkRc8FVPnnng/1/vBA6fsxnTWzr1x42dtxfwcFDcxTdgE/fdxr+30K3OHex7A2BfDLfRg
CmMtoTSSAoLo3IfSXtN46S5tuvrn7R25bvEbd5hZAB6SQYAzr7GjTrS/Oj+PQdjzcvvTbyYNKDOL
vgDyc5XJOsHbdK5CZ6p2C0Th81k98SF5T4Ufj+X4nz1uwdNXQhazDuzVthag8VribHzlXh8yKNf7
/lNvywPlr7fntDbG9WD/YbRuU1koBJdBNHG9T5S7Q8NtyLzf+RSEDlXH26OsnCuTL3ziriANsqdR
4SyXK7IoRHT3GiSoi94e4P9UBG9tu2Hxs+22yOe46HCaZ0L3mZzyXdGz5lOWZIvc6cZywsFWYHlr
0AwVgnUmewKTtf08kxGwJY5350G7rRsJcH7FQdK4HwIPvDvhvIAYjXNVPqVBUhU7T3vZueFBfsWn
pXeluihaJ/7ehok1Vu2OA7jUafGuyoa9XW4lTFcMwiwUTp6irkdGFgXaU095SYtjnxX3UY0zs1Lo
FwOdgjmX8ZwFzmVQHLg11ibPt7d1xb1yw706tZRdT+YhFnP94Ot6CnswUaYZ/WjTdksJdmWBzKp/
Au3PqR98GfuVGh515ng7ry+2boi1o2+41FLPtPdnG+2qLLhAiOhjU1x5utWn2yu0wl/9jwpvBxE5
i40ziXpHkHNb1dke7ObiSBv+m3ZpfrRKIPLKa/sYiH/sS9ZI5+zMiXUCPO8XsLUgDwzK4hzUY/fe
BfDto9DJuOExV+5hMz9MSugBZKKb0Rw0xh5PrxR17cd6dt77Cd0XZdHtmwnR5+21WFnq/6Ms//Bl
gUC7b8+1iEWPokzh/ZpqeRZ8q8V05TCaReVW55CwdBmJ8Ch+SJvPOvjsTdDuJFt8y2u/3/BhFNAD
j9PFjvx6rL57YmiifgZlrT1VzpY26NokDIsac1WpcZr6GPReUL97T+hDVRUnrrasaeVC8cxgpc/B
h1p5c5RqSFpCyA0qaDnxd3ZW7/k4nm5v9do0DKsC/WtTQpuYRbkqGjz3oIgzotM7qMaId3rjblzb
DyNacXMbfQTJ3APWMj73dn8iYJRt6vJ4ew4rfscsMDNfTX6O9vVoHF2E4WXciy0V+pVNMOvLjb9k
WUD7JmZpue9L96fX+yLsrPG/WnvVTjn+hvtZu3fNErO2PKsewf4Ys2/Dl/noRcf5ok40ThA+/vA+
Oh+8p/SZPCQxO3+o3mWf8h+3F29lb8yyc78oa9QNxrXqjwDs7Eq/2/v5RuJrbWeug/7hSHLG55KL
XsWpKr6Wk/uVWs1GoLL2acPGgVJOm9RGigXEYk/QI3vxPWir3bcmhm2XYMEtaKZl3BeqPmSU/q4W
eYQBqsPtAVasziyKFigc+8BoT5E7VN5jkdjLCylBA93oxX5Ntac3FmltHMO6x1FzYeXow6NtGQcV
fSi0jEbHPjaZdRdo+R8BWFLbNSMgg4y7rt85df25s+VHcFBvlcHX7mWzeBmgJby60jLEvjN+SZwi
svhvdyqOKPk9tvW8t6Axj4Asmvqs3XmZCGcfOlXWGA5E7rg9hV1e7gi373M2ZsEzzUk9X0mK47Sc
IjBgn5JNYosVUzSrmrTqB1sEiHBGL31q3PqZpNaB5fb324du7fOGMaZOOjm9QmNJMzTFjlP7k65B
25DVW0dhxVmaVU3ATR0GRQ5Yu36C1CKSquDnTY40y0LHSvf3zcKwzbQbE78StYx1o341JIjBW/qk
BzRm3v7+il8x6fTHBPr2AKogDi/ao111oVvkG9a4lq4yWfQFsuZLu3Qq7grvJ/xiXAfWp9S2u92g
ykM7QGQqHT52DT2KururQRA/3bx80wT8uDWpY38RB07TB93XZ8/ZCuZW1ssUQCuKtK4TPOhi2bin
IeBqZwVKbazYypE18RvjDF7xSQ8K5Bivjc5Dj/8EMfrtjV5JQpigjbQsc9D74uIr5YQKHPhB8h+4
6gEMCRYwMTpD9kQmb/pktyM4yzM2b4z7NoaIMrNZdqSAv2ZLBwY7kLUCwpAPj54/IXsMmAGhR9tZ
HnNZRQJJg0E80eTOXJ5t2L+26FA1k2whY9Sjhp6Est0t1XiosxLCtGDqnjaSUyt+wGzvyrkPudOl
EXE/c/Ip5SLdj65l/2zq3o2WIrV2tGn7O4+I4Q+WBHkwNAHKeJkAp893XjpA6HRLZW7tABpBeMuQ
VQOTqYyH+bVwxC5Fti3YDPFXrmdT7FRJWbMmxdWG69n9bo2cnN289n4HLC9A1w/C4NtHfW0Whguo
AHZncw2/MzGIyycNSFNzcOUnG0WdFRdgNjfkoxw42k2aGIj4CxnmY2mzjfrB2qev7+E/Akg77Twk
K+06DpBmGhvxdeT5Rlf5iv3/08aQ0xk88vCLYJT0jtPi7yGUF+KpQh/SxXrfjtw6zUvgHnzu3xlY
mnSsboLi/JQjQ0Iryw7Jon73eVGBidzeIjNdOVJmA0OCnrSGze1VbqOGgYtjxd8NaJ1PQJV712Ey
myrtIvsfZ1ey5KiuRL+ICMQotuChbGrqqupxo3i3B2YQEkLA17/jXtXVLUyEt15IWFKmUpknzwlc
OhOdcuelR2sUi+7QLbEx+Eqew0RV+ktHm8qVTWq1PyY5xRepZM+zklJ8DtHwTp0Ni1g7V4Zdq3qk
UtQR5vFJAtL3Ew3cjZLJ32P/QQbVlOy0Cneyhxavh8hTww7QojKJctdNo4jkGaTjiBuzUk4PYR+6
d340sMNUZ97XPhLDsaQayvPQ4ohLCfLUljTOn7/i80qDJlaDcOMVooTu9wjcK5/mth7ulS3Uueob
UMe6oZ30RYXWZo0QX48ThM2hvPoZSVi5kUdc2x/Dk8jOD0sko1TKqnqO8yw/gH4nYZ7+Hsog9SsS
xshO3xawmlSv4wK++2lemhSRZSKYv2+GuwYcI9fP8cotZdK80h7+vGE5Gm/I2QlF2qNQM3kXcqIH
3jkbt9PKOfsPPZGC6KzVYpJBfh/yAy+2YD5rX3+x/3eOMRyEKrXPVWoNiWv/9iMFKEYdO8jTbd2s
a99uxAtZBLneRRdQ+Y7QAdhT+8sgl/1ti3+Z893nF0tD+AQuxVQoCDToCUpEpJjaGP2YY8w876Fq
i7frU318+VGzXusOnopyChoFMlXLD90LPBFzwPDiaBq3KIM/3g1qVmxnuw9aSlGxrUsn/DyjOvyE
vtDmTJwsT1gngiPL8vrltj9krF0OpHzeh+jQn9zfFVdJ7qOvlMrd9dE/vkDw0f/eGQEQsrRLlP0C
sOEBbCC9Y11QKEHY8zcNyMON0xgOWLoF1GdGBX5f7Z6iC4++b3dxiWcQvwh5XP8vlxX5ryemZnMz
iJC9tmsBE86H6TwUxTNy8xvRw9oyGY4w7ErFitlCj3zRvmYWXroE2ZyFv+VoYd74/JWTa1Zg0YJY
hCCEQ/CJQtwsFyhP6fwfh7lfri/P2vhGcJV7tUBnThCdW0Ds7ppimu9DDvl3NFPrjftiZQfMyuvs
BlYeMHAJl5lfoXiof/Ye3Qg71z7fcIEjCxnxaQSV9wjKsENQ1J+7HuJC2u7ExuevTXH5/Z2b6rO6
zlQPNY9h6vLzqHoXIgDVgQ3zVqlixXOYTb6aWVYVNbZ9joAPYCNUpHI2/GpzSLN2y9di8jYuorV/
Ypi1hJnJ1hUy7SPvWUzCi2uXnyFXt5mnu+QUPzA2s/qH/GXnhMhdoqoDEboJAngT3IeV0BlvjgCi
cwtoKth4XnT9gA6gjWhrJadCzU7dJagKf+4r54xNeepdTT5PU2GdIUTVILWCnvrBsqPfYTXprxKa
Gj2IvTaWdO1sGy4ASjKkqBxgY6Sldnn4fZq2DH9lZLOI7UBai1lQJ0oViLDjoijf6ORvOJWPIzhq
VrFtf/IATRlEKhZxP83lXldpwNVZ2vXenl/d7vN157JysM169uxXVtb7BUq0sikgATe+5U2BLEMo
/vCyeQLJ4cY2rHhis1i5dEjAgjzgQgaXJVXzVdVDzCOEvmoLg7diO2a90qM0UmgRGNKlgmolRC3r
k9IMDOKQa994565NcTkJ7xwNBraEu4BBpLTK4ZE0aHKoptnbtbz4eX0/1mYwHECezQXEwhRk7hAm
AlO4hzII8jBbge7a8MZ97uZwWzzqecpLngRgKeAjYHGRfXfb1xuFjDCAYONU+8HZpmrvUlBXQzH0
CyiitnKza2ZhGHM/6sXTReUjggs/cdaeQMgxJbp19nWuuxgyfPeTY2/s9sqRNQuWtaxoG7YTOH81
gKm2w3LwEfdL0o4SkqG3VSqoWbtcLFAaNjToLrLMn0fO7ivgzm/aDrNYya2OMgphhjTIRZF03pQ6
dotoESCFDTe14gLNsmSTQYqB62BJZ0udfFcfJSOH2z7+coTf2Rpb8l4CXtmn4iJyCEZASK57y6/r
g6+4PbNrc7Qr0dncBvPFSNSurdm33K1e3MoFamSEunFFm5tSGNQ3DNqup67ARY5+4bo5eWw8VOHw
ev1PrBizWZ6EoCw0TS8QcKCdEmi8DkUQ5/bx+uBrK2SYcie7DKKsAN7rrohJ9oNexCvoKw2yeBBk
Izxfm8QwZ3B0OI4e0D5Cc+9ZFfxRywp5NvAA7TguuqwmW52bK7ZsInMEBMrJUvfsXIbjXoPuIWl8
aicLD8rYK6cf1xdtbRYjVFdLbwsAWrrUA18iiWLt00SBTqIpb2q0I9Ssa3p4Rba+o9yz5Y/hY4aq
6s6XlB3zspTHaM7L2zy5WeRUUask9aG2NET0h9/0nzvLegg3AecrfsNs3QxtITiHvAew7DZEOEpk
EDeeG2sjX35/5zZa4YYBHyyRupPbppk3kl1vZWJjdLI2vGHOaO8W4xROwFxxsAj5YXHwaE0TNOJP
J9BSSTwMsrl/rlzoYSkbRBbUz6JDMTSgmB9aFHRKV87Hkm+pLKydOONCh7xd5FIPTQFNNSMTKRQV
D5o2w5kUyk0bp2Qbnn5tIsMfVCR3CiQXkAnIbAjxzP74swvJsMfjPX8ISq/d8DsrN7xZByVdszT+
pSoFGvJdQ9DUMkHWEz14oYXqQv3Y4Y1y3VhXttIsiXoLKFXHEhpMYAWxKudO11tybitrZdZDo6HO
NA4DAgfb3mnIoKHeCm7W16LYUk1ccf1mVRQhUA09g7zHKQeoMBZ21u15RNw7Ck2PDRewshMmNTVt
22z0xqxJuf9LAsKMR3bcZz1gxewARKCgW23WK50U1GSo9kq3h8TDPKQtW4qjlRX1MdPT/BuC7fus
4G46TjyI24DzT67r5c8soOOxceh0x1q7vKsWR+1uOxOXHX3nPRZFClSZmUh5WKYQX0sx/f760CvL
adZ1ibNoEINcQg7b/5ZNzndlhxOYU/tvUDLZuaqp42a2b4v8zNou9CmCkuKMnCtvPmur7RJrYA+Z
xT/d9mcMNzjl0mUQuUaLBmQpYlkCnIz+j5/Sz4cjijbPLXSotzLDa9ZkuDjPASBj1LVzlsUp8Jp9
wX6F5QT6sS2K3TVjMlxboUB2OlySOxzSx9EovuSjTkmH5oDri7U2vhHlUKSxQd3Tzeewa4+ibXBb
fLE0u22rzbIumXwpdMVA0M2dk0VaZNZG8BxHWb0FwVhxlGbbepGxshSFWM4BXR69srprqy2u2ZW9
Nau7/UCU8itKzk3lp5Wu4jHnJ55/A8vM9bVfm8Aw6JwOSDP6g0wnT9x1rApiJwO1o86/q23szkoY
a1Zz88gB9Ui2yJSFUIokXwlgbY4FSer8n4XehqSkZkHXr6C0Wfc4pWVpf5kd9Yqn+0ZU83GNnZrl
3NAdmhxvaPtMOf9adNYL+H580Ep3j7CCJOckFQOIWe0FOKvr27KCrqGmxCarZxWBfhDNc3N/moHR
Q70UKjs9yMVeC8imdZUNLSDnYPcjcgjFbsl+XZ957TAbxq4bq0dc5mIZB+d5GeYXl7kbl8fHfIqg
HTUMnWWy4hQco6nHeIEq+Dicoa4wlfsBzTr3da/LJl6aqOQxlNFrkdRuKV7JtMwnMgEfC/KzLsLD
xCOAF/nekiUz7SCC1E/9Tw2ixQbP0hzN3KVPxHPTczDY62rMyiNXS5W0kEW4CSxKzYpuMWifDG1o
n6EQ8TKxAaRJtYpVDQzE9U1Y8YhmUbe1Ibo4aVwfdtdO6bA04iskubv73LLy5+tTrBi+WdJ1gtxq
ZIh9zrE2VKCNGdK93qel3LCZv4vxQSLdVJcZJ3iTSYfTWXec7SxeuAewGg3PyN4XdwAHdju7ZeoL
hN/DEnSsvEzQmScOPnTq76bSj3YqnJsXIjyys+0B2lBuveDBGIGDtwPHZsB98u22pbjswrugxol8
3o8VcP3gvn7EkXqxI6Qj5ui8oG/m+hQrVvX3ufRuChvaV00QlBBLzeRd64d50sLtbtyfa4MbwQa1
kIOjE/fAPuY8IKf1CF7hjRh3bWgjtoiiqW0cifpgk0/9D2cM+GMY9sFW+X/tEBrOpixQ1UBHVANS
T3au6u7oEpIGeroDA/VGJLZy9/wtuLxbeWcqGwq6O51my0MTHlynObbDi9OhnTHXt5mrKZsJyuel
QolzSKcMvcUMmi7Pjl06+2b0b8PzUpNxBWztPZRp8iF1HKbuILDtxKPso40k3Iq/MdlW3NwOaGgF
YxoNxy7MEldle7e4Df5KTaKVKQeM0r00tIx0RodkNTO5K1TlPBZjwzcySyvbbAq1iMr1ajCgDohL
w+pgzd38xXcJvwA+IihvVxDHjvtQjbe1NQEK+m+f0aHVs7MrqBJ2g3qrQ+dHV166TpboByPyOcjG
n9cdx1/6pv+60dBs9l4Gx83nwHLOoFl64XXQx2XJ68R30VET+GzaQcgz27ll/5gh8wVosX+syHzE
BdWD98nfOdZkH+ciXw64QWVSiPDAoTmuhHRj7o1jAuymOtSisu4ilIeh/ZKpHVAM/T5XDrLK6KNN
ZFW6Xy2IF4E9MdoqGa+EOIEZ2zLa1AyNGPLsCH1A1/GxlfTOR81ibDyISLVvvVY7MG0kQJvfTZzv
RqfYOO8fnxYwvRi7Z4W2coQYzpP1qXD0I4g2Hnpe7ko3eFwGvRHvrM1i3CtjnyklBwgsFBb6jMtG
qiTMnXPP2h9VBf53pbb4ntZmurjvd07O504+2ugpOANw/wP6SG9uWefHIZvGuJHzH2+c8o2L7GNP
EfwnFObQE5sgZHUWZRUleWWTZHTnECxGt5EYBWbkS6Ac29gKq9aCDP5Jhq1+zgJQPGfO2G48ej6+
1QIT2jg705APc9Sfo1D84zfWIVRALFw32I+vtMCMcbNhssYSCdXzXIljZL05i723+j+l3dy2A2Yo
MejeDTXINc56yVBArP2s2nek9OO5E85GRLRynv4mot6dJ2JbYeg5WXNudF19KzgjCZdedXIixNA1
9704BPb09fqKrRypv/7h3WQjJ3MLLcf6XEimd0Vf2fEweMGpR/0muW0KI86o8jHjC6nCU0TuobO4
D507NsobN8R41XS1jMAl1/Vnz+HNsSlz9+R6qE4riNdtBDEf58YCM9Woo7Jfmjqszj2B5hgefKT/
X1nR8GVs3Q55MVIjeJchoo2F8Ghj0hUrsY1FExr6x1HP6jOkIh5mbr1mmOX6fqwNbSxZVKCZuRxF
cwbfBH1Stv9HQZ5u4/B+PLhv6n611pIzF/wyZwJ4cswk+8HRkbrx5R9bhm/Seckx5H5WUuusJ7v+
Xw04Aot77VUPxO37+3HpwBZgySjcwAWt2MZ/Mr91ULEQ/hVCxPqfeqZvQTD/4L246SEbmIGrHgsn
shbdnCe/GWMF6OrJDgUBsLTc6t38eDcCM3C1fAnNLdr5p9ZGNSRjAWrgWm7JP6x4WzNwRXZY5cot
w1Pd0qStn6JuipuKxsHycv2krk1w+VvvnFNdBmCtaoAx8/JI/1DoZs9itUTTgTdTXsYOo8Xx+kxr
C+X+e6bZUwSyKgTmVpHhKGUU3TeqqHe3jW485HQ7eQ4i5O4slAT0hGkoSzui26hTf+yffFOsrl9a
j4JLZTwP1VzGrW15x5IVFYLvRuyiNuKJ69OfEBX7csu/8U1iOgGRwMwJnf68LO1LV1Rvsqk2YoM1
AzeCNjI3vdXZYX8OQCyfBKzlMZ5xD97Q3Km28JKmFDfBZ3xTuA6sF5nGo06cKwiMl2N7jApvPyMO
70b59fo6few+/Mg4U7YjB0W6UZzL2Xpls/xMw/mHBGnghjdcG984VUhGF7avLHGmCAlE0e6bksaV
WO6uf/7HJuGbInTWPIaeQMHhPLv6sePdGNcUfCbXB//Ysv3IuINKWTVlGAkBWAiDrkJTWTGB4vno
9k+Wt8Vou/IPTBk61TBVDiAvPU95ON0PVq6PtWxuC5V9k5auFWMnF8/rzzlIt3dI2v/sJhImc31b
3OSbxHSBZtAQd6U4a0FG6K1UP6OwKXZQutuwgZUDZHY1zLMoW10yHFD9tQ++Avtab9V9/iZL//ty
9s1uhspCwdryu/Ec2A3waaScgl2PzYbXtq3pe+gG4kfn9uoLR5pyz6gq03IBMCXUZDqQMnP3fRbw
ZBiAd/Iyi715tf2PCqBggeq1u5GGXQFMQNvh325/8hCuyKJjpwblSOjHqUF+ElHph0nWO13s8jK/
q1gjkWMeI/8B1NrtXpAqSANQPKuKRl9LrbMvFqu31KBWnLlJlsfapc0IYyDn6liKHrz7PqfPHREv
yDwlQ+9/Arn0VqPcirc10yglBdlW50JpXQdgQIgOVtOj+cfe2/wbVNzimyzdTKGMXr5Q4c3shH3+
JYdyjpdleUQD6a/I39rHtYNsBMsTQZ5x4TM90QY45OgoHStBzWjDV62NbvgqVXq2DbUB61TMoT7U
jts9OQvPf7ClC2+bwuzS6FUrW7SSWicfZ1v2wZKQIDv2toxu2wWTLc+FGme2hA47CdL1O2toHnQL
xzvV9Z0Gt/fGLCsO1+zUiKDJOOW8ZScWfQ3VH0dsRDgrOxBebpF3caDVgoiNuqV1Gsj9BLFHPb7m
iKGuH9C/NZEPXJXJhxe0vmXPamEnm4HlxNKuew8FNhJDZSyDu8lJv3Odmv+qhjHYQ6AtSshcVanV
98sRrWY9/JNH446FZD/nWbSfKfqqrn/b2h+/LPS7P14wq0RSHn+8kyLRYAeTy7Pf3qRIQ3yT0A1k
1dAMv4wuu8cKbaVteXLsn9e/nFxs76NVNWyyh04mc5TCpwPGFMtiGUGkwtGdVaaN5Idcg0NRUrxt
pwsoYO7tPdSVNspfK47N1EPzrBFRsiTs5HD1hK65ePIhP1g0h7kEXeRW4WFlFrPDQvLKLlAZyM+N
cGMLcmXPTu6Eh8z3nhY28jia7Y38+soxMPstyihCN13UZSgLe8UdZLT7Qzjz36XrbOF/VizX7LQI
8twXM53ysxd95bpM7bDeCCPXvt2wXUEyUGHUlJ3czvlfMIj6kCHCDpjckqBam+Dy+zsb6SC0ZnWT
zU5ae3NSQDT3iROhXhir8/31w7y2OoYZhiOowaIOHoKLO0WyxG772zxmYLwRlO6HKRogx15XyLcL
kDfueKO3KKI+hk74Jv0bc4nQSuO7Z3sGVcfAvtmu/z+FBsClc56zmRJIkQK/3tPj9YVaCesDw+gn
hV5JdKPREzBQ8jQS8i0o61d56f1dcv5yfZK1DTfu46X1Bz8LXXbKa73z2pfKG5JO643rYCUAM/sq
yqLwfbAystMgysfcFT+reniio3xTdpeQwv1SbzJrrRwrs7kisEqOlC7+CPhdHiaf7QLWbFwca0Nf
fNY7o5jR9ulyR+JO6+pPbZu/VdkWfnRtaMOgi6iQTYc+oLObIz4HvjdZVDRsrP7KiTUlxazI4l1O
RHF20NH4iqRx6SdIWAbhvuPenEZ4w42xPWnxbVrC6CSjdr4xBjO7Lgo9TY4l5vzsRHbsB8Wjp9N5
9t6uH9oVyzA7LepmDntrwB8bliEpq4Nv10kYNElLt1BLK2ZhNlwUTI4z9qY4e9VQxc1018+qgPrp
bYSevm/Ydsn7JsrswjqJwj9Vi9hNWfQpKraq4GsLZFg1PKzTiYtV89CJeU4AG/5B60/WcNsGmD0W
oR2BLUDDrquqBPtibrO4hDuvKX8rcuhoXN/mFeMwieYEREVm7cKfE23d2aV/UNz7cn3olQUymyuy
IgRTimyzM+H9bhnuQD7yiIdhjF6hw20zXGZ+5zTQAk37QiDMqJo/fvVkEf/ZYo/KJxvP7ZWAyeyr
cDtiAdeOsMyv25S02W9WRLDmXt2By+lrB9GRjVt1xYebJHJ1R0bfrRgcq2ogCg+1gPAhcgX4uWDZ
+qXdZGNbsTnPuL6z2SNzOFF68qYnKIknrQRxFNAt1/djbXTn3/vhZzQKZs/HbUrGL2U4ZEDUkTdf
bu332mE1LFqHXR+xWbBTWwGbXzm7zpKvt326Yc09sDfgIYM1k9KDYHkVy2iOQwgv3TS82R2R1w3r
nJ5ap9n3/ucrpEb6ps4S0sDzXZ9hxdrMLgm1uEFg2bhAcSWLoouz6Ms0gGO+DDcmWFl8s0kCWQTP
AdchO1EOEuYBScpxSw567dsNO65Ik+NaREQ8jwLglLeo8hJ0YsTubewhvtkt4PU6LHsUYxAC5ONB
wCmdPC3CPdfWlnbT2n+4LNs7XzSSagLGAb6I0leicPEHxzZ4ddmNUYwpbVeRYikqL6Qn7Qz3kT0l
NtMb2YoVN2cq2k0h74K5hZuDzJH3zc8tmcxz/odnCnRdkEx/bfo233hdrZ0iw4ShJ0j0OI+oIepO
7xurqfbe5G/1+a9tgmHFUxl0tTeo+tzaF5kAcGrZB5vXecynDsz4Q9RsLNnKRGabQBFEHgVMJztH
9IEMn2jxLNn/fPvbdVv+e8d/kIswewSWUtDApyI7f/v2dLL2Tw/Fi3f0jqmOWdLEEEpPnKSLU5b8
8uMutmIvkUeUnxJ3hwAqHmO5kztyBu/gl+4UHvt7yAbymCev1g7A4/jX9a/8+NiAe+vfJ34p6qCG
GotKITQEzvsWKoUhpG4icNCCv0xsvW8+PjGOCfjQaFSKmoq36VCJ71bYIBIdNuoJa0Mbh5Gpumqt
vgXTphi+DpIdSrIF4f34KnRMICkUI2rhR+DA8tuF70E2bh8Dl6DpulMdu6nc75g4jzFAiZ5ZIPOz
PT/JrehIW/GcNWTjabOyOiaagDvhnCMnNqRydo9L5OxUoD5fPzprQxuvvbxjfRQ1mU6puLREDGP7
mUb9Fpj8Y+MEz+O/Dyb3e0ehYKdTX2SJ13V7hbu8AOa+GG/rdnRMJIFEu6DvNzmo9HS7D4dZxGNl
lzfdtI6JgM3mBvxpedWkA6hJoi6Outu4oRwT96qKJhr6vACTXah+s9bzp9gN82na+PCVQ287/174
WYdESpsOqet3/QN6Dqs3qKqxdORBtXF/rE1hmKxUQzi6eL6jnTD7ao/VTsPUYjVUW0DTtaNpXCGR
z6pyJqD2BQXvPfg93mg3/rrl1KMf9t/LY3UgULHCXKc68GIUlBOx5W0+/mhi4oyqC46w7DFy1jix
lU1xF9zkY4iJ1RCTFQ5UDmNa5X5aQB3DFtHnENXO60vy8XYSE5pRoL+81bWNEzOAxM9mn+uLuNhc
bYlffXxHkegy77uojHitDJDPH8FM0ezr4HcFePPSoTeqKOM63EqKrv2Ly7a8myXoII0WtBq8hKN6
HCzvbujc75XIbjrz5D+4DLtpnLn3xrQkUzwUzl01oPlxvHF0w2gB46qWvAapIgNkYlcT1AZURe6t
WrGNi2RteQybBUDlwsK1ZHhCF//LyyBFm/E/M+82nm4fu3tiQjPEMLNw6PAHJCueLFGXsQ6sB9ej
57DcSsasGJiJzIDUMACVEx/S3L33rPboTMHhugWsnFATlVEoIgvHwchQ+nkdSvvQ0/FFZsuR4TIf
22mLMerjRCUxwRmh63GmLTKmo+P+yefi1E9iiB23eBIyPOqhAQ9lFEyxoPlteBBiwjUm7ks3YtBf
4rh4UA3EfGwYSKxzsXVVrjQJkg9gG0GlF1C8eaHuPpXQWjlnQwNhu2gQ7MUtJC4H9WmyC17tKGhc
25hblyipH/wKyi9RSBJmFy2Qn4Fv7+vFyRBP96oIoMxWt0+zL/p/MttWc1K6i2XFdCDlvglzIRLa
+Df6b5POq4vUYttsQkeNo99IEz3Vc/Zy/XytGJ/J4wXas4j2VI9pbjnPHqOnfgg/QRNwd314Chf3
35cKCQzXt4QleAgXGwou9vAld6FMwNhjI8DQ4PoXllav/OWMm42uK3/GBJvIOUCCqULnEXHHGYkr
8rmDOAby61sUrWt2br5pbDI7kcAEhfcpbCEn/f36Mq19uOFkIf5aAKzij+ni3BflL1Xey/nX9aFX
3J/J90nA/kLbQYg0LJ2Ox0RWFo+lDUU4SPD57QNrhi3+0rXVMWKjzEU1bg7nEe2OFH20j4u1pXO2
MrKJJ6HQB8h6gpF5+8MXP92tq3Nt3MuxfX8z91Zua47Tv6DynI/FgzsGGzX7lXU3sSNWdGGDpsWY
1suUgxC8+iJafvQLyO8V/VZ5aeXcmECSHLREfCwrdhbQPMYr8ynKsgP4dU/Xz87a8lymfbc8pIXG
mVdkJSJSVQDKhqbhHmIpG/f+3y6WD5yDyfNZuFEbjELBXBsV3ln5kscNGv4u0EBEGnMj42Jhyoot
auUHMVVkp5yxSQBjD2M9tFWsukV/1xC+2fXAfsSUuZA8sewWqVmf2TtPAdoUeXWzEQqtLYdh/XnB
ey9axJjasgPItorKh2Eoxbfri712YAwf0OaFqPoiG85R7fMk41l2svQygEXTK2K/4nJ/2zxGuEXm
smhEjstEz0sVeyGEs4roy1xxd2dBxOfGWUxf0NdTjZh0TEP+aQh/N6itFv3J8TbeHStbYWJVdGup
obdwdCT/XZT/ROBzub46awMbHsEjto5AjzOm1E8RBCSLu9XssWKrJiRlWvDFC1/gEGjzubSJTMog
eymZ/+W2LzdO54JWlb/PpdSzn8iYxUG79eZd+3LjZObL4pe9HKBuIPc9XkZlW8SisTZWfG104zwi
7JsUtzuNhl66F1MRu7azQ1rptlUxziElaKW2bHw7ALGxth6mcauJesVeTWBFhOqfNS8aInEZhWzy
nCy636vyZWq27tOVlTHxFENHECJLdJsHaK8d83ty0ZKdN0KOlYNu0lX2oBdjAhLnoPpXcT4/2cPX
6yu+8mIxWSqFO/c8qPGS6K3xLHOATATay9tXp853S7/FkLb2+Zc1e3c1AWo/WW6AxENYhq+ylIkj
mk/X/4B7OXkf3EsmcoK6g+blPCKJxBnKfb0mdnxp19hNQgY7sN5Cu6cdwp0OWuQKaAt5ddtzgl2V
9eUudzi5izIIWYEKYtlZY8T2HG+p1BJcvqJ5XcQKpe6kmUF5VNCWPvr+3KG7pXNIPBa8OQDnReEp
iX4MAag5gk252IdN5u3qJkIkUZB/rv/PtQNsmIZdQnkrD3Cd+X4I4EaeH4aBvvk5+G9dPO83zHtl
o/6DU+i8HsSSOjp37BUSO1jNLbXRv5WED/bJBCeElWtFiztGaCiI819VFs8gO/4tvxdOXD9W39Hs
zZp4SxNy7X9cjvu7A4dMejfUHSYTTYceyVe2bPQIrWyDSf5YOhJikF2N01aeaZHHwm9iZqEPcxp3
1zd65W1v4hRoBwJl5bh1GsrslxwhmKmyFyiclkkh7X2WVSfZWw9dzTYMaG2pLr+/WypRa2/sCtim
N3/3etDtbLncFYdowhO62RVK+/BZnPJo7zpyjLkrp1PD3a2MwdpuGHddr2vRezmt0qZezqPfLCno
hOQfn9bqARl9vrEla0tkXHpszBebBmC2HJpyP43RqfTky/XdXvkHJjKrjUDxSks5pCAvdeM6kq+S
y7dhIXsQ+932MDCxWaKm9gwiVAmpoPLZR20TKtEb5vAXGveBVZu4rFniWh2DfkwnGs2J8Cr0sYna
SvxQj14MAe2axXnJumQgrtoPaFo4zBcuoDgARRCE23R+LKVUnwNPtvdhWZC4WXrg2fPC3gs9Zp8a
yLl/tn3H32Vjrw5Ylf6g5hm0gK6CAF3nZAeAAsXnrFby7AaOJLElaJkn+UTaP55qndelF+MB2szh
GI9lMD21bO72o5qcfYTLIwEx385pvtqhxZrjWAfhDqKS9iOkPcSJ2yo/eK1bfSIys/80WTZ81YDi
PzkY4yj5wmMVOfQOcQuLo9L1n3LZo3yRL9BF3fDJl2D2gyU2aT85QTHNITDQwg+GY5ZPw+epz+cd
ur+GBOJ6dSz0EHSxE0l9o2GZEBdlZYHDIjy1JwHmOacjqAuLe2eZ/pep8bZjaYJcRjlW6GJDSDaT
8p+C5D+XDFoB181qJawx8S24neeg40ud9vOkksbq3tqlSvM2fNNqeHDleOOFaUoh2nlkNaGcof4y
ZTuNnFBH7dtiPhPnMvAcIuaFgyeI7ncD+W6zf64vzsoNYzJgOm2nlwUkfGkTzPR37criMBZ+nY5L
HT5z5RaJQNNoXNIg3ykQ0R2uT7tyH5igl9ErnKCq8aSyuLOHhOchA9Yy01tI/LUAw0S+jBAdDgrw
haGaOHZZwiELvZdNQB8mLyrvBtZ2YM4mxSGjqn1cXBY+tQFhx9opmk9zzrPHqvPZ5+v/daW3DxqZ
/75Vy1pA9NcPUW93Vb8fG1I9QAqNJ15A9N3ceuh5gzfecygz7nnt1ntdWOTO11OTuESJH1kXNvsG
TZgb98yKEzHr/7UYyAIG8SEVlZKxh06OOAicO7e64MpzWSWK9l/RU/pr4///3dUPvNbfcP1dWNH0
TkYq71Kd5iJPLeb69wt1VR1TdC59s205nvo8Ul9tMDR8npww+N//ObuyJjltNfqLqAIkIXhl6XWm
Z7E9M/YL5bEnAsQiQAjEr7+n8+T0dburXHlIykmg0fotZwlrDo4RsavjpXNDocq/NhIJZk04FKm0
Orr51O+13+QPUyRdSMMRvqmhJvzdL7i5D0GbysqVMogjubR4yD1YLINY2Lxro0mV4OAq7yRzgKbT
a/VQaevc0b7wNlChWx7dqeOPto34+wK31m23NBbCmJ4Tpkx39mvRRcOjViXLxr6bXyDwWn4p+Fz+
9JamuAcbN0zE2Lvb0q6QAa69urpjkVo/UdXKLJh69SXQ6BMLrIqPEC4zbVyAyfmMNgcsGpp1gX2p
sPBU5ORBryWJK9TKYi/wqhObRJAUk+ibVE0opbVtJbeoPpfJ1KlTb4LlpWxnL5vdgH81tEXfg3Z6
0+kA+CBwxramKfqU955+W0EugFRx6CWsd1kCinV3gDhNmyAL1MlYTlHq1fAFcohZ7+eCOx88Z/62
CAKI+HWBvptdlsfNjLFv2p7tYBTlJvDl5VtHC+fdhcRtEjEmUr+isDCxovBfwml0NnNTqS9Qz/Bj
y9wiEQGAP1j4/k644LNoyaYEVn/Fl0mudRbMjX1ERZACG+S1kAsnJqkiA4G4jnTpMLt5NiiBqjg8
tYuYOJDjrK1Zjy2J/hmUmbd5LqGVGajhru2iecvBJH8CNKV+g7yV+Fk3fg/R+RmehgWEyG7cN1ci
xEtlHrD2yNCrCGW6wi3vfNaTe6gZ/vjzZrpycF5iszxPe/4wIfWL/O4BWW0Uq7bckL8F73uXqCzu
zmMPlfboELUPdf1QdB+hvREgXolv/yXo/XIMuG1AOm1bDX51l4IXF8M9Af7mbTrfMgW/NvQXiXFv
A8oCFyfbaicgg8oq2mNHsRvn5pWx/z9YVom1pRB9HSfmpiFlMUzIYwgLJ3+e2t/HKeElyIbxLnRm
W+UHyqrEMt9LAeS+dy3/gLyMnzRteOtC8n8bRYaXkj4dZOgjgo7qcVhw3ACkK2OnW1/Krn8WU+Bn
AV2/qjl6ahpyEKt/n0N8NZbF3zlhhu7FLOXgGrVBESIhh9aaDp24pmM232yI/34R8Es0Tuu3ywCf
edz9okajePhWAhr1V3ubX+JxGOChxPegvziEdEusuvfm/lZs//vtwS8ROXMwIO2ACeqxhv51O34C
GCpWFss40OmfV9jvgz1+CcoZ/SVyGSCRsLKuebZW60vjkoehAAnW4/syEkfRNY+N096AYV77ovNG
+mXDs6IPy45W+ggispcab+WfoaLrb2brfPXcUWd//qzf70t+qaBigmlaUdIdj1OdzqiNVE2UIE25
sS2vLaeL6K0bjFNO8OE+9uFbmet4veVhde3B5935y+jAobXRHi+h5dmTr6qwL71S2z+PyO+PEli3
/ffRyrYAApjzLaGrDfLl06SiB6+Y/bhxoyrNp3n35xddm+GLrSxUV3J7BrmMw1kqtE0D8bNkz2t/
i7R75QWX+BxndEI1KcBtfbtCQB9i0Pmj8DwIV3768xf8Kwz+/8Epv8Tp+LIWC5nQtnB2ZmOTfOtm
RdJkBFqT6Xy/HoN0Te7mO3XSp3rXPvmv8kFs6huL64rhH79E7xhRAFIWnd8+xZBwEzKWc+YsWbcJ
wpipmP/882de2SOXkB3HnnHnAd5Do1M/YZrgYnjjVLmyji+ROlrwYKUjUshF1GlHnazS8i8ffX7l
L1vEgVJAbyr86tVxX/LKxB2/Jbt0JSvjl/CKiE1T46MktbeeR3dzVSgV17NPAcsN/ObYIEG578ol
2M+WDknlDOsGvEDzNucmNxmc28xr6U7rFxj2+Tc+98q2DS9209wqL3QE9LM6I22s/Shtq/XUE/kC
q+oirhqW3zggrshy80tchuynHFadYFyhfAnXRORKz2RRvopDFi4Qym2bJ0F6+tay+h8ImGzGNUgm
uz4SKCnvvPzMLpuMeTWL335Gf9SNcRAgnHeaPAfiyruVO1+5sS67xV5fmpC4pT6EMG8+6bYqHoe5
oAmXdXHXcCOgsSjHIDb9Uj3CafkW3+TKTFzqHMxTL8vRutNBN+Fe9l2YRb3dV6SGqQpykDWcbvBN
rrzoUg4Fo7lynuNFNYNJ4jokkp442iBB/5UUw41T5tpLzn/+yzaydcGJVxPoN/EOgNmuioHzqWO6
tNlCGHQ2aXGjaXvtTedj/Jc39XnUFOvSjQfjUTcrw+Zr0YzPOtLPgy/DtEQp9MY3XQEI8kuxFM9E
RUfyQhzznBmbiLUfi2xmlf2n6321Jjaohp8Qcsp1RoSSj81Eve8WAlwPuvJ63FbBXBQoD0ByLaYz
o7soYPZBicbsVwCLRbwKoKDCsKc/poCvP0JfyDatJG5UYhbyV3AIOD/+d8CUcoOJQiUCDSTZncba
ss1QoVj151P/2vVyiT+cRNj04K73Bw3wSBuH4Tqd5KLhHueEeZ8nIyXOYyUN2ntqjfhmJBp6fW3f
Dv/8+Rdcub8vkUKjw1qLYsB0WOvc/dQ1JUklH5xTiOR910zTLTz4lfvtUkGmrJRXGAh7H3zmOJ8D
o/oEGtXoOtS58+XPn3LlnruU6CKFCIDmhJQQnGCL76yRMoEFU/72d0+/CNkWEjRYCj0OgpUFG+23
0YmInt44Zq5Nw8XN0gy2jkBDhkRcoIptDx32T7M784P1FzD0yWL+qk7NL0GpzQBXU4Rs/YEIZ0jc
KJqTUfiPfzVEl5BUzmBeWhstjuHMkyaXKapSf36y9y8h+zdR4KX8iVCFP1cMzz5+c+I3FrO4iX/y
NEzQE4rv79NvZbzp4/u34zG93+Cvh/1+s9/cp+n9/eeH5yYR8f45/rHdfmyfP/YfJv7Q2d3jdr+P
t/vP+3j/cRfGSbat4+x0OGRZ9mW3w9++Hj4lu8P2dEjwnDQ97hL8N1lySHbH+3SzeUufzv9ZkqRv
abpL33YFOH43Pvg88b/73ovkg3Mxk2XGuQMLLP2thCzlU64g/NKGKPlPtg0evFKFmcNrD2pMTZ8M
Luk///nlVzbSpTYLsSIvyt49q9nybSDGRNryxhK5FtUFFwvdzisrRqi17q2ItsDmxrqG/IF5lwH8
5iEgT53nuTSPPdJEvNznJfqJQeYF1Y0Q7so5dIktIu1KDQhGw8G1Lt0vjvXelOc0P5wilz/+avgu
wUUu8q1m0ZzvXagBdv4Lu02qOR82v1kVl9Aixy2hNjjQ4UADV+1CJb/JCL4N0KsnEHR1K8/7mBZa
iJ1DZZdKo9zPE7X15y4vg38Wzs2Wt53XJmUFv1VYSOUV0DK9ly5szQCSTBEtzrt5oeRJdZW8611n
+D6YFZV9u3ZrGTtsKHwgGw2dEzr5+MSoKuMZzcztuoL/2HG2xnU5tqiZL3P5EKCJHLPVa3erKeDQ
jgWVb7vGiT7OIklJXdEZV3yL5kOshAY0oyjwK8gA76EQerRbSygYhFM45W2y+hRCYPVcwHib0xnW
ZnCNzUr/zDGsAn9Cm3dE7duSNQsaEZzg+2Q+w2iIpEBjQTFHNENCOla/DWZuH4IxMAldwiIbx3Wc
Y+O44kuTV6hQEE3SZRlIglb/cBfAhODGpr6yr+jFnkZhvPZGzx0Oo4AtURy5Nc3WVkIH+e8W3kVw
V5ZL4ReqgkonfJIf80rIpGz/ktzJLwV3AjO6xYwJhD/y8xI+Q5sxgb42valA/W8F+3eL+zxsv8Sm
rBqh3WcU2y9Rf5pmZ8tFDcG5CG5wUQLXjMTphrTpyKMYoMDpA7Rsm1siAlem5hLaIWAJB/gDimyo
zEDO72EUL3+ekysB9yWew7reTBv/rB6snHFbkcjuuiroHzjX/sn0kNPXOYuyP7/sShRxCfBoCEyi
dCebg/Lr4Wi7St/LmUbArUoN/y0z/J1vJ78sUBcDIWwsTH+E+fRHB+su7Z1ZPeJWevf7Dwkuc3++
LIWoUMw9sDXIuoaQNKjLkzfwU6B7tfm70bq4iogLrV8kDnyv4K1r3teRx+N06t7//PQrsob8Ep63
lNKgsdfLA4sml8Y5DA7nndcXDY3XCjdQMmjtQDUgIGBmKTMxdBJLgYaXrye6bUt507jxyhq8RPMJ
PRsCOmZ9qEzYbRzRlu/LZIiXkGAZMrGa5rh6et7++cOv3LCX6kNsDZWOOM4Jtw0PgVZ3bkGeHM5u
JGRXRDg5Pa+ZX44JY6W7tkrz/dJxiwvBVzMc5opleEXMtNwxUfp7YIv0s9csA6gLEOsCO5fafQRh
HJlAzXRGS3RxUto55GWB6Uoi2kbc+Hm/X7n8EhHIzzdt0VJ1iPKe79azPi+UT9Z7tZLRj9cxym+w
YK5N6sVpKZZa1CRg9WEpfeAmTY4k0llks4cEmky9AmGimu0tb9Er5+MlPnBxTcMgOwG3FythV+t1
43biHb9Rpb6SBrNLjyEVOsQ1Ki8PqpARDEakX8b1IngG5fLx4JT4J79qgjKtqnz8GcCvuoTLYBXs
/7xkfz9p7NJnCLZCTDkFVD96dgSrJaZqD05MPLFbZeTf7wkU9P+7ZkP0bOcpCsQBwMQtnJSrVJX8
C7WGpn/+gt+vBvZv8fyXTRHNElgK36kOXM5s00PF9EWvrNwzaL+PcWXh5b7Qulr/KtJgl4gZ8FnL
POyNwIozD8yHS3wo/mpds0tfIdQmDasqXh5qWs4PopniPOfuRraRm5FwSdCb/juQExq2/50V7CDi
m86B0h44NGr86tdsv+a3WpFX4hn2LznrlzmZdDT7xYpFvYJ+odf1i26d8FDz4F651T+uh+C1sjDD
LOZvgNkPMTzfRdzkt1hP/y6u/4+n2KX9ZV4UOS0GIAVGOqVKfSJOGw90Qm7w0wEWUnqoq3Xfw7lY
E6bLg3HbbT178dp6Jyixpz4hjxMzWT/bO1G6G8K7+2pQp2KF3OK0M9H6hkLojWPz9+cL+1cc/pex
qqXTjpJ55SGQwz9gTSWl29+4iK9s7ksHTa+glQq9ujzk8Of1Sth1uGPa6OAVZIobcdeV3XfpoQkY
ODA7PWaaO/VGyhcVTntgbtz80eV/ueW8iyNkdACRF4CCHbw1P/rzvC/VcOPnX0HjsUtEjIKtk+8N
IYZo8JMwAOAjxDHV+KnyvuZEfmv057MPcLtAxtNOmUOnY3DTvODa/JD/7kLr1mGI6qc8yAL5/9BC
sLABrmijxNLBTrftb3zltSXm//c9vc2BC/dHcYAayCOI3wdTgH3+5+P3PAn/v9XoJTQAYqMaDhhE
HjhcAmKAsMBaxwvjEVJ8N074a684D98vO0T041C0rKoP8KVQcUeWd2HA1w3HG2Gb5//b0/j/r2CX
+B/uDZ0c2UpwyXvFxp1G+6BDoXatG41r3I8VEIEuk80PFY79sMO5b/ZTvrovYG7D/SNySM9jPWry
wgCU2HVUOV+IPxSfau3wePFD/4E5Xgl17yp/Ee1aY6hIxe5QgZT7oQ3y49S6xQtj9eok09CFdyS0
RR4P3ixflwJV0cQpar4dBLolR+62KqORKsaESZ8niqKJno5tCe/hvPDdpIbrXdrKACpkbuDXT63i
46YffJJoVL13A8vruAefb5e7TRhHSzVsGrpCwQ80IQtgoGViA+MuvWuh74ckdKp3WAw0FawdY3QZ
YWk8WJQJutFC90xR9slfVLsdHTtuWpuHB+h70h8LHBWPqpmcV9+68JrTnlY/tKXODqo9/Y8on/BE
pWD5OPZjJlzqLIlmPI99WoWQ9mLSSb1ozB+8POBz0rdosaJwUhY/Wzh/RTCXPEe5TenST13v9HE4
LrA+EhoalmKdEc6A+DL6DMUWjJdMXDgA/Zxp6X2fxKSbhA1e+dmpe5X6q/2AoEOEOfZH9jzN45yN
g1IozQSkgPdeWWWyhq8SrLzs+ziUJi7VDLghjCD0j3wR5jWqFvsNeH7vUwsQ7TNlXbvJPcHfFiC5
65S7lUw7u4ZbNdfLj6C0cM7wWh2QuLNz/xD1vUXNvnbnDAnrknp2khDHmOboYZV9lNRt6SRwhAQO
c11c56RzaKMlBosGWhNnLkDdAfdfijr4wsgI/CGx9d6zy/y99lR4F9W+fYEFbJ95NjIfTllEWRcE
JkV6PKU1N/4Xkg8cHC02hzA9j+YXDYzOEfNCnwFgjBSSuMhCQWhga+IsY4sqd1GRgzdIscfYs63X
+tFzPy4otlk0RGNaFw3woUH7Y13QyIEDnfNeu1P06EQarnmid8Q3SuF1O+YUUN/QaQCdkM04pO00
l9/VWAxAsamQvoPppedNpEfv3hrg4+OmriKeQrsCjloiBJthW4KznjiS2CkGvsrsZ9aGzxoWUvif
WZhMrVafKXfUmXSRKx2D+Ka2lNoSapiQjSi47GPhBhX4H6EHoZC+zvHQnOeZZgvguI0/fGqikN8J
WQ+PFRQhRmy6QHpZ5LhLDaNbZ3xtpJ7+YcPkIrOdAB+DOXQI4RafZb7X1zVMp9Z1U1TUHjjHrivF
bHZV632tUDN80KYxO5+185vwxXisajo9VnPUb2SlmseR4lZyW1wSC/qDcRuu+aaP2ILSClSxfROR
A+8pALOGBJsF/lknkF+XPSiTgOx6tUP2tTZe5sGh4b1DxIXUsTPPhrcEjj9NE3uyMvf4peFXBG3d
prR0PBWihyB5G3YodxaQNjFpiDZtNNEOpuLaMTEFCmwrVSm3VJNJJ8W4mCglZo7u1VDnKX4yezWu
96mHFW1c5xB0riMCB5UBIOGJrNV9BEOFNhlnMp0GrZzMraDqbjrXYiMuQ77zKnBroD6EqmXWVpPM
4LwZ7EMp/R2AN90/ECmiryOME3ewb6vneETPP6v8VkMasOLg71WKfRnDoNkFIHayGMDtaevLft1P
dmru/Mj4W856uLtH4C6wmhd7JENzGjBNXxfwGRIP+OKkLHIHfpJRtaazqMNNr532EPJ5uiPUup8t
q5wd0MbB11rNEL3nCCNiHL1yG1ZRuwWUXsLR9lx1DtwQJWPlNLEa1LIhk+O/rI7ij2gY0+904E21
ASNESkg7mPHrUnnBU8u86tHpx3a7hCZ/Bd3CvuaO5ckwV9C2CUYcn8St79YZvuOG1nIXTlZstHBV
BqNfMCV4B26Qa8u3APv+3uicp2PA1d0ate5B1NA4aAPqPxS8qXF7nFlGfSdS3QTu3dA7/OQrA625
KJLek3ap2Gmoc53Cki8xYOTD3mlpla4zf9NAeX/XSPhQUj5rScaeIvpTY8RcJTldhjQwDpA9+DSa
ynHu9hV0oJ9AtaKYTTLB/ZeCetXmZeqEzLwIQ5vnXjTlkzMuEcQACVQclOe5MZrEmA/TtP4JDhr5
s5LN8KNpeG/inpbjrua2f2/7wrk38yD2foOUOSDz3KCQ3kLNeqU8iHF0Cyiu8O7Eu459o37Fjh6G
770Rsjw4ZsZKIouDg4p5+xDug5kr4JAagDGB9c8h2aMrmI6Cb6SBU6+6DYLg/OeymoHuEF1NT2Me
Rnc5Iu3vovObXS0nH0n8WHof8PVtPhvYop5AJ+sfrHDINws1rFcHnfbPY94xlS0TAMMwuJm8jOkz
IxhYLPeFQ986DmhIkt5Zo9c6N8OalihOn11JOXw7BIm2qpbyPmfFvFlmARVyWChmLmgc+8khxZb5
vf621A7d4JBcMh8M6piJukiqrm2Svh9UCiHTKsPd3b9PuCPTUVu9xAjn0MQYu2K7+DKICVr09z1F
j8MBZOFnGK3ORi+k3K46gmAYx34yfVd85Z5bpCMYAV8K2Gili8lVulq3PNl1qQDXp+7RwllLBMv0
rknvJobX5qdn1l5vipHJx5w07ts89OM9nXAOea5ZgcolBv2bVpaVSHJPjd86vwUqrvAbGa+dt94t
VoC5G4E00AxOd6dXP3qYoQOCjTD0XWx78JHzs1N0i/bzGDfonj/RMCiTljQ6k4Ws/iHBxI6Nqc1p
4GV/qq1DklVDmRtiIJC920slmUwjCFvbU1OO6xZlIvrdWYLhMYSw9ga+Jywb9MD3UMCuP1MmzE7S
3LY7TtvlCYUcsvFBw8sQZ0mETij0QBXFT10PunqxJ8AGikdEXlE8Eo5RY5AzO7h5BNYHHMKeymAF
wQGAmRpWPz2P4A4tl09zAGQWIZ5M+KCdHVIVZGFybZp0pN7gJcIr/TXVbFZvhkqIfsuRdzgATB89
tNrHIQjxqSlhqiiiWHal+21qoukLUNZwUY6G7sEtFgqC0sgcEUdlIVUW5l6zrTT8DuKpqVzk8f46
nYkTMtizsHF2igJ8NZUJLlU/XT1wXGaIJySdmvstFKiiOjHgdbWpbutu2SA0Yu/OsPTf0HWjT0rx
UMZA5qNVNEJs6LEMyzIzbsCeRB9E35c+qj+WvGjTAhdgkYTWWzfQrLBvE9S0Rax0qV4j7lKcuXLw
IEUrG9IAVjSxhzaEi0HC3HJ+a6s5/DS5Lj2EHpo8Yhx9kopg9DMjTJFitwUPdcjD+8EKeGbZajQP
uLE8hFEzd0/UlJHO5r4yGI4h2kS9NI9hvaoPOrktCh2e8j70BB0gC4wTmCDj5NwRP6DneSGySsKz
Q5qhxN3CBVgdyKrla+QW7VGYtUplES44kGVxCHulmzgSHmTUaOUfa8TPbDdSELJinuOgSDtAUB/g
iCfaOKojUFSdEHZL1EFK61N/LMDJR70Glwlxtt0A7bcZOmw6lkAYoQ8a0i8aywT6tIcCyOgdrrro
LdRYHriRJd1MVTN9q/sAUtAeJ9vB1G2y+P3wQxTCbTMdSnDxVL4mudHre7mOSkB9dgZ8tFZO9Dky
ktuYyrn9WjpOkMfWGv9+kKy+18xWXwC+t1nBPP8ZJMv6IIexntK1MkFST8Rj6B4UywfL0dgjqOdn
alh2hBVbsHnmEwMr5wG31Lh1nc6CphAFEnhPLhB3O95T7U8LSHTUCePJAsXa83w6+IaPx8hynU0o
LG75ivij7CP3OC1oqNLF8pfZTPaxDqX7WFJq9nU0i3SYSpa2zRA+nM/Q+8mOqDE6CraDXJR3Xc3Q
BK490Rw9LTFdLYz8thYRFBC048SPLpjsGSsYcO50mf6BPIN/tE3boOun7A8IFYkDx3rYARvmb8o6
ap/qQqGBEgX1UY9htOFjZRLf8WxarWvwvRQufxqR5zWxKx1zJ6JcJR0RU7YsGhvSGQE7i6Fjp6ek
su5qYiILelhE1z1y2jUfcGRAetFKYWN3Nv2mDkif5ENpReq0xfhOZxCZVq7mMqU1aVMIQo1f2qqG
YqMK3T4RcsAmpWJdXqht1o1syuhHO4XnjJEq+Vwxtz2xrsn7O1hchTs/WtXTEtBuh0aQBuaHIjiq
w6Xpt/ns1kcXRVaE6t00Zaof1x11jbCpuwidtD2wYgNI2u84EfQ29PzxBXgeBx8miw9HMZsEk3tm
MZaI49E8L5xsYa796JSgT7Rp62qL3oCHIHpBcJH0cmjucitCgOrKprnDR3phwgKGrVnXFcfW16BU
GLivh20x7DW2fwIA4bgzVc0Sf9IgM891ZQ8Wp+EeJrKtjr1Ki1MJ99q0wdR3cWCqHtFQ1cu0iur+
s1u5Zcp6Wz5L7vHv3Mo2CYjrxiV+8HPASv/nEDH7rGtX7LqJFEczFHyzhL53iiAXgtvX0RsISZdT
OvoliiIKf/wCOjhCZF5Pjw4Agl8hGCx+Chivf+aOY/IYhunwN4q6GT6ZdkVQgMMZ7cWRg1yTlqSB
k6ScuPOufXdAuIt2sEYVB0y9boxKLFjwcrzEIU23gky+rN/kDBVJUNVVCZAKI0fwyg2yHO0SXCil
DjSgr4HeeL6a9qhrurEqQS/Noy7IFi9v9gYZVxlPs7B+7ELMNF5BDkyjEA2pntfknSyE4wCfm/bY
WKKhEoRUHtggkI9gI3ck2OqbAqTmt7Gj6BrOfF7iYCr4UU/hmgoUPgmKHAQAIQnu/oOy8/iIfy0f
ScdHBd3FShaxpIH6Xq4EauJ1gK0yUFh++1JkgR6R/7OlBrHZWrtrIdGRFf7EfqBQQA6qG0m9qcgw
pEPNu7vG13mWg5mc5iCwbPMmClB3WAIDRGYe8mT2fPrhgb6c1MZvN2Sx7WPLJ38Db2v51syeuJtD
BG9uIOqXoEXyr6ZJvHeQpc1ADOWZmWd7UEg2l5gyWqZj6Dlv61zAJRn1oTQXSwt7bFr3ce/S+YP6
jtrAFsOw2Im6V8hyuQewRegSM78Sx36CNi2FmxnCaG5fwxHluqSobf+16gb9Bm7iwmNkOOxeBbpN
XeK2uNFRuQHDkR3caQnvYF4aoLpEoQ7fokY+RVH33jbO3KFE04CUxX1dvaDDazOwSYaYFoFOTN0v
KfLqLgUKEkGlGGeD7SGcabuyaTm1i8SpLhB4LfPaYhS77jB5vPsEfrz8Onmhh3bfOgmc3vAWHYCx
OSqi2LHl0k8qIJa/ugtfNkD5Dq90De1RLG5whxxfPQZ4zDdHzN7ryniw05H07zynQM0n8CAZGjsz
J5tRhGUWGXfq49Xl1eO50HF0bHFeSVQiUOFGlckCmfWtHW3xiSlffKKgkcHadlj3bW+bnUAWuO11
0yTYKUD0LH75kM8qhyEjRB10O+HGUbO7AdKnPoF1Ha5ohEfdbl6r8Ruxc/1wDvJSL8hJF6+R6/0c
mQrvgdWBL4ulSBtVFGY+IPFpoRFowda9RFZX+xg4XP0emChbp+rcdIUz7pvieb3hBLW0uO3dLvPL
rvjEC1wxSqH1E+ALE6QzbQahUqBKnDZak7bN2XGNcrMxQQ43R9xAm2GeoHkxjWGsBzXfk9pnRSYB
DP2S6wAR1yKgtDqcpYUgSEEym4Od4KyYFQ57w2cX8U6XjrMuTlganZv0qmk/OZUYEUXOzHn2l3l8
iCS0OaAoOX2ZSulsJZAbd4PbTBvllwpkYuRbsRtRdhB2EoD1y2L51iIMTqA31AKiXiAUXk0uThb3
/BvwRuZnB72PT+3SqLTB1CbLMLX7IsDOj6sc2Chs/7FqIK/keBIirVQ/ybIbTtjB65FH/bjxgrK/
t4UkeyrFvGkNy3djNTvA2y/OabYeSkRmCRmOmA4RF1jE6xj3g+0SPwjWLVWFyNwRgrB5UUePmgyc
x6zs51QHHv1Bg2AesNKC6PNcVkHWdgHivFG3j0xXwX3tOlAEiAYO+cVROyhLI2LC1hvuRZF3deoy
b0iLsFJ7U5P8iRlZHosIY7MhocJXhX7r/o+zM2uOVMe28C8iQoAA6RVIcnJ6drmqXohyDYCYJAYh
+PV3Zd2XOrTTGeGn7j7dnc4EjXuv9a3dbC3UgVEdK96ogeb0BSJU4D/Ot9C5SfQ8PD3HJTmfGJiU
311euRtKeQ/PD/qnN36q7f2sKrUROLt9Fb4lT2BX4TaQuuljV/XFsz2N4wmBVGSnIXXD4/WWBXev
HqXidParrWs42/teJvdcziRhqBYisNxpbno+TJCbld0bStdDxPrgHJpB2gNgGEh3NXXTomaCXHi4
X3Cnl9sZavQXt5NqO3BHHMbU1+qMKmi/YZ1Xd/WiKZSHejyiWwo6bFHRW6KW+g4Fo/S1JIM8+Yxm
cdYhxscGhisGFUNj6xu8e3g+x22ZNt4rtPe4mDe2GBEqQZctgw79j4OomM1kufjPsHaUv7GpFSrE
WaVC//cM3lqUeRi8avjiTN4A0T6G+1xN7Wkus2xboEyXQPBUxamkbgLTDuCLXmBuU9794LgMPBVB
H8RYpyCNQyx9wlhmndjc2jeugtJf0ax4taCPfkZVh97IDtkLmFY16F3IGDHJBCVkHJRl48Ye1vQT
FRylQp8sZIv6Q8U2xFjOTyRwj1gluaR3CB4a7HsxwmgUkQLHbcXc9DlVmb4zYDQ/g1xeZfsK1DU/
ccXgfRUDtu3IBTMYt80pVT/HcujvC9frSOQuKG6HBuXzZ5JNzvOIOjUJYeARBwdXWysB8sD9wnkB
uUmDIkYK1U1YSj8sjFs++QTR0aHsUZmji+WjWFvY/dYyTrqRBMecuEasx8FaHJVvFDUEdviaTSEA
c31kVC2/gTPcPyGj18iwVmXzQ5ish47B990HBk7zDiaw9HbqLHNIsRj+NnlbfvcqaXBMbvoX00D8
tMGCPH4r0C7dcZFpiFX85Vrz6lKDdCW1GqSjdec1kCfM8qm2wRLh2MrQjyFh3kic2D37ikz/fUOS
t/aAA+pNBtNY1r7OeX8Sy5zjeG6qew6TKJKxp+qhtcpmD5pKeeN7Nb+iYAku/MI1s2PWXofWWVYf
BHip8biUbuS6pYkXiTjzMhsrYFZbmHrBmu4ydFjaIulmD1n2xnG2YwNakgNg6NYBjnSPWmMuwrmg
8zbD1fB5bGx1O9tN/61FLGpkis7aOn35Z3S4g8MZyOitz4KjaoY9QJh9GmHLQW2hAZjxUXGB2lw2
iupXFQwoRpRFakIligWDom9hJcty1OFLV6FAiYOffUL9am5QmLcHJIz2hfXHKuvsT4kzz30mepZY
Ku0oCO/ZhIKNVgs2HpSQ9ERy6G7RUWp7XOxwSGE3unDpqRqd307r6kdPTwzzDCw0Lfsy7Dqn/dIp
nMB5nvpfHWHXL21r0G2iuNxYXNdbd0TZQldyuSV2ao5Ob03bvO0MoJAzRMCUTTJCJjCNaKm/4f6X
hoo5Xshm5xpA/9JbPf/zf5quY46I3qzI0d6DWGyvmZ3HRYu90hCiNw5v7BiNlyb5uIl8QTHoreNT
ZqsHB6VAi9eFVoxGuD30vzqDjJ8hzUEmmdSvaUCtN1wcjx5TrnAY0SjCPI0gUT9d+Q7nGflOD3id
ryKWMsVa6VQHZNYnFvWXkLTdvi27HVpduNQF8gsfp00FsInb+88f/9ULrfl17krPqjpLPSMOaep2
r2RBqwZx8/TKc70gMCArgcHk2eiIUJIfKsC5josevIQRPt1RdJDRQAPw7IoK4K/e438fHl2HXiw+
zVKJItABCGVcXrLuLGjgDABLw6h+bEuMHwu7QbRgUweByngnpHv8xKvskDyY2WzXApnyKkox3kM1
SFGLCj77jFfyB5guLCgfrfaArNevqEDXrwCxTJ98gSsl1awyb/YKH/eUJUe43qT8R+LU4xVJ2KXh
sdo9AgZ/pzucQ63hEHAcFqnsGjr44is77yP/zPDODnhL9NAemDX4X5nR7JFgErwBVDwBfmL5X1zX
KBxkC3s3jXBmBhp9JoTxolognBmH4Wq4bx2r2PpGIH/RyuWnrJp0jbIYcZYEK2lsDxKNgAiK/tdi
EDz0StA+DSVRprXYfmb+0TWgYfD0kjWqxgPmaVgoHOE/h8Oh6wQVDUxZ1U2oYvasRH4auOc/FmbD
klw19Mqse390UL4a2AwtsNk3Gj5wkt83Fj1k5XKFj3Hpo1fD2hEV92uJwWEGDyLKx4m8fvzA399X
6Do5ZcTdM8+qvjn0i55+On5O90pVFDEaCKaEKGYcD0g17K6Y/i5Ih9aMBtszQeoUUD4tuHRY+pbi
XxZ+BRp0QeZI13yGAVs4zsydPAAdDvwgEIvHqcw1S+aG+Fv0Xgp3j1JfBow+TvRih+NFeizQjYFM
G52hMRSumK6MBfbu7oUW4H9nM/oAdd9wxE0SVPajAAXqwQxfqnrc6sDftyxPDBb9K3/swktcoyEC
v4BZxRfNISNqN1r2Y8qkGwXV8stjUMaiPx59PFre38DQgfvvr+pn6YABhMzDOZ0PpM22RDQA5b45
+ZVxfukPnAfOP4ugJRGhVHVpdqhrASFEM5j0VTqGbRF9yY+2bvJp8/FPuTQUzzPtn7+0tHmg0PbP
Dk4DG8+No/uoqoMrz+n9D7fd1T4hlgoHQQG+ac62HAIUnYNfVj5//M3fXwvsdfAkH3NWld6Z7Nkj
H7W5LesrH/z+w7fXkZOgJ0hQ39rq2OTVgvLRkGX3fZeSP+1i5w8FLMyfWuWh+/vvsy80RIponA1H
Se5LiBvq3L3y4C89m9UAnZuiN6jPDkc0y9DIRc/0WrDx+3PMXgvnsevNdOJgLmUl+HxQ4cmnTE/A
sIgNalxXJvKFcbMWz3vaF55BGeU4DBNC3KqwPMcKQmPx8ch5f1Gy14r2wVsgriDgXeUjx/HlhF6E
JShSjKAsAvO/RVvk4z906WGttqvJRq8D4mbwzwYWL+legWwOckC0IIVU0PuP/8ilX7OaZIPMnJQ5
gDkRltngQ8/FDuhfnhBLtwdVucMrKqwMwjieX1kzLvzFtY5doHQwpDU4TFMnbjqbPYN6epN5ZIrK
DAFHaGMdar+NP/55F4byWojewpPBUdUC+FTJcHJ8FEevLLIX3s5ah97m3YyOFaaf15DxhNJNF6VD
C14iarCRzkmZMFTMvn/8My49s9WMhJ670GOghmPgp1m0wNcadqkuzoKtKrIbvwo5qqtfbQOp1sd/
8cIyttanlwHQMlQAvgchTnPrIGTmPpP9AgVt5qDeMJSfGw1ktYpZqlOBZXJ99Fms0DjbLMsG5uU7
yDo//iEXRsD6Fg5X8SQ1HLpHjO1wtNGzFL8+/uQLI2B9t4Zpv546jbHFpnovoEoqCrUrUNPbgo6h
YpWOV/7QhQVtfZ/OKBOWkwLkSIMy8QbIRZbY8bYf/4q/roD/veXa6/s0mhF4na03HjP02yJObegP
kDN0A1WD3IsFLhNvwOsuGSIxR8P9e1XmsB26ThWr3p42rWbDS+C24sruc6FuYq/BjIEHczBNeX9M
WTeHZVpsR2U2UIXMoSHim7TUM/SdCXr/G04g4pgccHw+fhiXnvRqyXUcZ6boGmNtwlmDuPfSvLDm
iivt0kBcrbRITDcwfWCk9+0bK364xZXr9PvfGYyP/54DnAkaNOqmaBBAJuW3LxUJcGW/VjJ7/1uT
9bW1T3MogNxgRLdeQHFndlBUxx8/7AuXdbK2WTi+nHsnYONxaT0D7Qe0B8DutkdXASBJPC2TpUCS
Dm+d+cdZHonNwaENWj6Z2M9UTBHw0dDwcDluIElxtgW8sG8ff7f3lz/CVwPBRn+kyeYz0a+GtSog
Ow8GGbuCasP+1HAg6ztj7xCyIJoFk7o6dJDnXguL/HsO+d/5TNbXQzrMNhcDPniM+o3cl4/ZUT/D
ORFXSZ7o0I+npN3DRfZMb9ix2zbRtaiGv3bB9/7yeff65zYAQXmVGsNxMrpx79h22HuJTKYTxJjW
bXGSxz6p99n9dCOOzcY55od0w5/bK+WV/z+5v/fXVztJyfylynVeHbNcETcyaREK5Y0vBrVteKNt
nDRynzX3jlFpD3U7h13INegezrq3v1mZBVG9r53xlumG3sAkgxgECwdJoCqQAwZ8hE/LW2059WGq
ZH1meNdZOCnKILhMGx7qYCminggZmnpxH0yFNlxFcyTbkBFCFU8jQSRtCRZXau+J8gzckI7+0kru
/OF2mp1VCeormlyA9TIUNX0EfcYBzElwaGT61mozaDMyjYAjZDU9kyHTEUzm8Iqg3X2sBuSOGig7
kpoQAxb31MIHM5qXVmvc17tz8XGs9U9vdKAKmoHeOIlZ+knQlfNJtjWEM7TLfnZtAUawniR+mkTY
Qlgq2dxKaOOfaldYkFZ6rvUjtbrgxlHaDjOvzuJ5YE4P/+6Y/wo44ah3KBiF2gzoK18EECF4WQT9
3JtXB/armztZqNJ8uQ9Km4GXAVvF4kIBbGwtGiB45ylKLbs+DBTq/KWVw41Fl1RCjlNZW0Z0/zgj
kGkjSzrcwVgGma23NPl2zrX7FYc84B6IgzGNLsexUzmgRZDOhkbPzWvXdGnSIm/lltHKPwZViTqc
sfge1mT4TngDXV8/5mQzQzLkwoNToMZRBTUUfb47xnPj1D5E7gicgxZY6Q1Iie4NrM72k5RwMEF9
nfOD26vXbMLygXUJAeRHyKgZoL6TNSUfr0yXFuTVUTCHjsnOA8kPRrxAtLER6MZ//MmXNpLzP/9n
+gIfkwWepfjBX6SAl7TftGUAjoK/+/jzL33z8z//5/P7gRSmOYdpzMXUnKra+4p+a3GFuPX33P3O
9F+XJkWZ9bMz4FoBYiCNWyvNfizFWb+kwGxI69okWdpAQQn3Q9ySJkhwJwfGrlrmqK2pdW+E7GLR
YCMivUFkvDc4dyar5ys//tKG4vz3x0ObpCA5E6CUO1OKs6jYNoIx4JgHFeepuPIKLzzidWmJWhD5
Lh0AngzuJlbcpvXLx+/uwthYQ0c9mDeBkGvdg4JvP6xQUYfovwqLPriyHV44hhK2Gh0taLbp1Hfu
gfKmOjK3XXY+7jPxYoF03zTjEaK/PK7hL9vBNxmzCTo7Ytd3QwUNrDu79dbKPncMRHHxvy9rHrIq
tecWe/OyL5ovlSzCzL9yb7wwENhqINQ4BM5dXoujkXcul0fOzH6q7G06siuDwDufKN+ZCmvcCrJL
DBQ/GAUT5tfzNBfFjUxrey9Tae0YV0uG/OiA/oT9bHnB7lHj4miLpPIq+FDmDN7OuesfWhSBYqyR
RVzPHk/qtlS7yoZKBsrsYsfTVsOipuDplUpBCZedZexs2c39MiaQZToPisxTiKP7mFiBJPGITvkr
96z5AC2R2paQWZ8YT8Vt5fjurpBOHgVMNBvpQt4qPWuK24VxZLVrFgddbt8i1QLeNJ1WUHjh32lL
ODsUwLqHvJZ6s/SGRnzm5ZUL8PtXbrJOjO0YTpTWiGOUjstmU8k4OOHWDd3g1YvOhcm6JmoOTMCT
dFbiQhwCSqR/kFBtfDxd/9Y33hkCaw6kQmqF13GMsg5SjSGE0M1r9oWfNU8MvJguhFiUNkmWUftr
7fLD0ClotobitR5R0beC7K0gpY1TktUvh8JjHSxcRbCF79KNbAaR48df83xFeedbrvln0+JMeqAI
Nne7Wcay6utNYZDz1TmU7krjIKKk5dCPBvmLM1TXrNGX1rLVRQwyQmhK2opjW05/mLZ4ppq8zNx7
+/hHXXqtq/tYBY9tOxiU7YrsIWCvqXj+3OeuTtdV6eB0i17yse+bpM7mjZeJK5vnhTXprwrmn505
mGd0JAwWDN+HonmcIqJaGBf11lefg8aTNTAUWFp/GK1pODbzLVw6iMFxYYolyeeezWpRRc+XgxZ7
LpXCLSvc3aB+ffzBl57M6h44pzn0awRz1B7GA1S5Pwfo94GmjbHSXOm4vV9GIsFqOI4qR65rhp2g
6EPenKyzq7u+g1so6tC8+dTPWHOd0wJ+66lyi+Ow+E/+XPyW1OzLdLx1xSdPd2uEs5yMn0+9iwhs
SOzgLF8guSy0d2VBu/Ae1txeY0Otb3WNOhScZpu6H+yIs4m+tCzwviyBra7MhAtrwxrgK862zBmR
yUdaLxuW7eAphrz4yii99CPOf/SfaeZPtNEwq2EwpQgcdNn0zP35tSx47Bgsth+/6ku/4Lws/fNH
oATB4uZjxDpdMjQs9CXshPzh4w+/sLatsa0tE4OgsK4f4ZdNwVXqkIcz1O6VM/Klr76axQ5k47lk
yMvg/hL38xZw0XikVw6Ylx7+aiY7lo9mPEMJXc5JsECtF0/5Bt7kzz2Y1STGOpFluH7j1fp1jGtp
BJ/5x5984aGsCacZzotDfk7B6cUryX/DHB0O+soDv7D0rNGm84iIksUgvwf2IiATSrvYjOfGtEEV
FO74ttjBz/9JyCBdvYCWaZ3BhdsdxpYBytGjJtIzoE/0teSQ999wsA5rnKuh7waPKigXFpBEvoB/
ErnZ3cK/fOZNBOtgxnxpR+M24AUgzKwmyLYVP2mwXKk8vz+zgnUiY22who1T0wFpVDe3g2V1CW72
14Id3j/MButMRq9jS1lNkz6YtAwz52thwwSOwtUQJDRNsoVeqUVf+hXnV/PP4sPZOPa1qZGowEeY
1qgG9UG01qcmWbBOZUQEc+eOgqsDKln93QgKIBCIxbXy5YXhs45mJFpWGaYDsoWJtbWtDsUBpU6t
WlTUZmz+1HQO3NXVsoc5FLqAWR5E5u5ab6miBW6W0O7Mz49H6ftn6mAdxeiDsOi7ZhAHxLPKzVwo
IF4aN6g2Te8Wb0LmfgTD7RvIrzlcN7nurvywS0NsNb3dxoeYuc6aQ9vCUCOqEddLGUQKGpHQ83PQ
NlQTHHKLXUskuDTWVkvuBP5X3UPHv4edKA2zlg0bOTntpwhmwVofQusMUjfIcQ/arXXIoejYw1zE
riy8F777WiSiNeFWP4Ps2gYFjF+Wre6ABK+v1cLPj+B/71XBWhpCYW4OMi0CKLLML3uBQY413n3l
1o82euHhJNQ+HaaTXvgvYdFraq33d5NgjV2cfIQPc1M0BzitEPIDXkmZdO6ds6ChCH/lx8P7/e0w
WCtIZj8f6mrwxMGHhfTOCECS4dm32tuc9cWVt3Ppb5zf2j+rWCaVDdem6Y854jEBpRmQUaOuHcUv
ffhqAWi1ZHPqWvJonGzZSkcMcVbQ5tT5n0xEDNYKlbJp4YrqcaOwFTx2mb/ngXvlsuL8bSu+N7bW
87zDyRjdNn5ovK6DB6yr3TtwlsoFrku4dIMWVTgpEF+zOH67zWg1uaDqwOcA19AQg8qcT2FXd/0W
EhDnG5zWyP2ZFzkjzZl0ndo5xK8fp+lc9ZsBCf2V93aLxl/bqlsXkI6b1iZeFaZ11+GsVbUpWhII
kiaMFUeEYAbRongeAQ6XoQPE+ZMP9RsMErlD7xBIC4EvHIn3SDMVR12T4lR5KjgALSEjYbvbSnXe
Q42Oc1SPjnl1CepeoH5hPy5c+3noYJ8iAH0kKYV7MQK0PH8WeUFPvenobZ86VozOuf80le0S2bz5
wYsMbY++rcOeQHkAxynZLr5l/6KAlbwaLd0fvvREUlglnRLLs/IN8SFZtp3Oa28brzR5VEgz3pdS
guJotW3SwKZsR0ANMxYBFQKb8ZCyCphcEgAchTb+uIEtxn8pMsuO0gB8NmhDM+eksCXEWJn7bYlU
uglshKp0j12fykNmz+6m7dr21stF97gg8e3gya67S2dHn1IXrtoU7ZVokrN3gjGQP+QE1pM+wII1
lK44pSg2PStCYIcpyxL+VOoCDeDZ3zW3YRlFiiwDqALGdOGpal9UbZ9Apt/8rOEy2YD3Xu0CBrip
PaMqrg1RYBY4+c4dbf7GKBhoWe5lm8pW7rTByVRuLO3XoesV+asHyc3XGj9liUinAWkx4Hod+2Hy
QnjcEfXqGI/hfwqoDVuKe+bnjhtai3vu5qkKhjXZ+MV2YDPfNW2DwWdQvKRVb22J607gMKAb1vpp
Cn8OdCnU0wCQDam9Kc8UTZhdx6P0s/xWN/A0ttTnISB5NCatC1OQlavpC2sA6+GI/XiAe4AlU+rD
Om8cpOd2KJ76MasaJ3YhCziWNS2jVsMtV2TNtKE+8TfaJQx+bPTPQHRCKC3Y/ZuJgQy7meUIBr6H
DdYaS7AxIKHf4IKcnQDYMN9gPSwikeXdjeF2cJBuau9F0U6AVNvknJDu+jo0JhgS8NJM4gXl/K2v
6zSWyu2PKEN2e5W2/DcvS3nbde2UQ+wL1wp22am3YdDrQV0wspUsbFrUXWKUlCsJ7xKtEmdmHvJn
/eUVqSfOBh1P+gT9Db2FKKbcjD56YmVeL9OBz15jYZMAm6YpcgI0vFMjOVo4MM7JbItuWotSRVVs
67ohME7qMpksLZ7QyK22HLaWsMqzxwyTEJEELEAHvbSP8NJYoUmzPz64yZFLtBXEXl7PcQWCFAJ9
0+CoS1j+A4MLWj2g42g6W0dDPZn7HpHc2R4YBvYbTqeMHCXMXizSyOjY5qgZAhcFeIRZBkajEay6
NArArQsF3s1PlEe7mJUC5LqgaDZFOXjHQOdjcp5aHHAC7nZ735WwfSLE720Wqo6MNsVeuRTMbuKD
UtO1uN4Fw/RNEL4854todzWV02/j9+Tks8p5q3tr3LekBVmhov4OrsHlrlp6Fs0uiH9dYfNTIXKx
zTjrkwX5G24YIDFBRbljhlMOF3M4eb2zSz3Gq7uySoPEVpJU5z44Osm0lerNYQ14ZBb+pQ4ZNygI
ZkILNywmpzwNHFiQ2AJSBMBmOxjo0QVHaPzcvruWagFKYrfIXVdHf4JyE7xxE1eE1yGtq3z7qePD
WrPVgcclEAGojlDMJhWCFGUwH6H7/twNZa3UCtwsQIOCSeAaUjTqG29Lta7ij7/7hQvKWqgF/hIK
DCKVkOU+FxhXc3rWwxcxYLtXDlcXjqVr5RX4in0XVJk6Blb7feD8xD12pe116dizOq1nHLoEIeb0
4PW+tzHQjIWgy+E1NP3mU49nrSudexSwDWz+h7wzW6rSN60QHdeU40/k+o6fu6av9aS+4q4AcK8H
slfeM8qiZjZXntCF4/NaUErtGsdYWiuAWaL5BHJvAQSd2QXXwskuvNy/Kqx/TrVDLSxwoj0IB2T9
03H+0NJ/+vjJX3i3a60o2icNHOpUHRsPCTkj0r1hyrCtaxe9C+P+b8f4ny8OQp3DsLNgVFbuQwl0
jlfUSdrPP1yZXTnWXno2q0N5l0/WONFUHa3hq1c8B9dkZJc+1/nvTaIFra1nNFdHqZYHw80Xe8ge
P37ol57K6hwO2IFq7Cbtjp3rbxx2AzTpnle3cpqvzKdLb3U1YxE84juwjyIUpDgJ9oyoeePdf/zd
LzyWtau7GyV4WAYfDelTo56c9FM13mDt2m6xR/WZJbrjFDyhIJAQG2feId163WdXyPPk/WcsYoO3
rHKy1XHEpT3UEE6FI5KVPn4s/t/k0XcuV+uo7m5UUzaCNL0fUm0lTlZlX0zVst3oTiIBT6fc9DDy
bDwvb+1o8UT+IFqABzonKLMIqffgIyro2o5MpcO9Jao+AZDKvtN+FnwDrbj6gdi7HiZVQIIXxCSE
eUZx5tImP9WdM90WZgQTSc4LzMAA82mnc0+gOEAv4HakAkKgaWQezqO2f8+tBfiGsP7UxTS/yZrJ
eChVAYCHYVMbT4SCkCd81j8jZq9AQUh56nzOYmOA+27V7JeimeBvh4w4Ah7O3Oa5I1hkeCfx2gBQ
iBCTt2yaJei23ABYjEQf+qidQYX9MGhAv3wAyRrqagvsQneOLUPNJkOaYg/ECCCMuGGOvmVufSR+
vi1uZW7AbxFJ4Ks5ggNTQwiOIGLAwPwcIGR/Kk9cyOVbF+BmV7ABKAep63qX634atyBMu9+rEbTh
EIQ8k1SFwhWEF4KEKdrWt0Gapbf5XPCtmG0B0NsM2A2DZjXkgchPPeYqtGWq9k9I1eu+Tx0ItGyo
gp3IvQ4EamW/LSyHPM9Z7ATyLtDqFlM9zzhxxvaS8ViOM/hMYnF/2q4ljgj6c19SpE/EqsuAhMNB
liZVrircYwfApzY2xIiJgQgqqgI5R/nc/i5wB/4xTxo3d07oI1CocuflnEbEcopv4P8WkdNZwZd8
dqcnavoC6g/8otirC5yrAQna+/inYdOU5ghinrctgyx48tJ2xEGnQHxZY0CLmWyL8bhWNP8B9CA/
77/sqwKjj4W59AsEYeoGlsVUIJ2g5D24AYAzW0UtbwHpTXcjuD17Oae4U5j0TPSu0s494msK++hn
Hu6LurTqNpJtAH5ukJUz2YDT1qBfp7qD73nmwRhA4ha7BLJNdJCmMGcAFKflFIkQNhzdYTl0/DXA
lNKwN4ryCzeI3wt4h+3W9qrvYiH8zwAj+U8QNYM7lAFFHTqBI1981ZhnuyYQQRAOLlbiucy/m3RA
ceEZO6RHj2l/i+pIfxi98whYvOboSJffj61PYqC8/QhoMShtgEjbeF3RQYgBrGPotJOV9M0sEZ2X
qhjwWUADatqUuHwaC/dXoOg7ZjkJeJdF0nQAlHi4pcU4inioTQDejvyp4UZjXm8gmlK4VXlm66WL
2NRcFQnp/PMlo+w2zQykgwts602DWLvQDci07UxX7TpV0nj2ugGC6nL46kC52uK6BySCntuzHBsg
5AcxZyIqgmV4OF8r7rFSLYdyBrJPDeIcdmEWiZHLyzpiFYA/c5mKR1DOPR3iAcxboDRIG+UZU3tg
JIByTZceULu+2uNGCHUu7v5JjTn7K6NYcnCTGcN+8i18rgFuXPdSvuTo936vGtB2QQnVJ2R4Ikom
qD1ct4esn0BPgd4P/wdXPdRszsBCA3yhDxF30O0s259jMGitzeDreVcGlIGABTZaqaolonywHhT4
fkGEizTblkOw/HDIVO2mGk8+dSv6taun+i2zsGBUWPC2JSfLU5mn6ReyBGKv7RypHzn3JIoNtLoB
gyZ4cCY+3xZ0qe/ztoCUiHB/Z3QJcAvB61XCz+5qkuud3w72pnZmpCcGDd+4JvPfmGWGcNHL8KNC
mEKYgokMop9SfpSlQ7ELWik2c0/aF2tBCFI3uh34sS3MqjVW6wRUHnIqnQajnEy4vVJrrjfSNGki
hJu/1HMKxBVkyLEbGLcKZ6ImHA19cIlKhqslKraKgMQGYEe2g9EQPKCBPzN7rIHfzM4LOil2hPbp
HrBjfs9af+rBmEHlCijvSiWdB1SZTYW577QL6qs/z7e88suT4MTUMTUBaL3U7VBp8fNd5xK8limj
N6Sdquc0JdXzWFVY/UjjxT53ihdKhmrr+Vl5DJjVnGxQIB/qqSiSuul4v+2dtn61euhLIw+T7wCE
M+oStOqAX6zNT8svRtTtaB+5qnN2lbLSBOpizOy6KWFaTf1d0+dFTApLb/F2VVhYBQld23VAt8NZ
tgLqxDk37QHaBvwKMxdkni2Z6hGVzin4IjTWkwKRXxvVnFMO0SdXN23G9eskfYMTVMo2qrX8aDZ+
FrUzk6+SAo0P5g9QqZnlbye/z77WKUg2djDm2wEKu0dZ1GC2msVFjKM/xEQi+jsLhgIZV05/ICi5
Hy3qGHwbh80bKNRpAkzfEpVlFgAVSTo7UTWIMbqYqsOUG0CWZ2Q2TtwBgLbF2mLx5c3u/ew7dWGy
AfnA2+C/BDaAcXgEFAcKcOxY7AUjvylxlrojBt0r1DOt7ldeIV5yyDrvC/Yf55g20l1CW2MVSdDh
eLYtoyB5J9KJGyPMFAagmd2Xw2SgwhbdDarsTRyk2kFug6WGH5gf9GvPUJ9dJkDAHKrlo5p6Z58W
4G9y4niYwujb89SdH9E+AZI6r7Y4LWmMHEVvMHfpfQ1E6s8BdT6IfInYBGUrdyg46jswwNQO5jwX
vKZcbs3cs70egHzoas+6zaUFeHI5WLc4mNo7TckS+73p7xST6X0hhPWkSke9DFC9voxmaA4Dl/d5
BUB72fZDjK2h2BLa9OdtfbwRs1gSgyG5oz0lqAqnOrYBeIw6sLxvAC5h3zqBDSD2c1PfVHbDT4P2
R1ycxJiY2Rp+6R5lNOztxX0JG+3dYnUoraF2/kW1bf2jRNEP2EsU1GZlQ5sJmNuDD+rSQyDK9t6f
HPF7ZkObBKxix6H3H70SRHjQQostdLztDfCU9pNrS+sXgHzVkza1tyXl5Jqkw0pzC7ENYrsr24Sw
g40/xpk5/8fZmTXHrWPZ+q90nHdWgwABAh1d9UAyZ0mp0dMLQ7ZkkuBMcP71d6WrbrfMcirvVUTV
OceWzRHYBPbe61s/3U7SPW54XBHYDexiHTr3SBaojZqn6ckxswVkBnVewGObvubc2CvZot8epSh4
PtgVvQ7nVvwAfzO95nA8eIqQjAUoLy76B7h/J89VX7Q/8ZmvNVDAc/asE1Pd9YlwUaUeanovUrQB
ekMOPYNn0gipQ4XWBSBW0+pEd0vyFDriPiyQOCqreIsPtkHey3aKG1gNVzdtk6oboBy7qyl16Kqs
ufVUj7Z1HOBPATJi7sZIBQ6n7g2onfZoPe1gJAEndw/WonIIutEan1o3KzHWS6hqalgqgeXd36Jo
EXuwLmk19EcESc+MfrJJjszDCE4c+pghXo/L3J9MZt8V/ZhdF6JlG5Oxkwlaya7Qmw6xYCFBV6UT
KiToY9iARs9vAXhLn6IxgzEJANz9KnIGKN4a65eshD33DnPxBXHBQx6RKN4CSKVuB5BKg5RaDtL1
Ywn6sXDVSxhr9wF56/FUjmlXXFD7Cs4DEl6tWB0ful6RLzJpOzBfB/RVKUp30ggbBD50nuDlTcBd
FlF0TBMC6GXWwLZrhBMeTM/Qn23Z3LnnA8fAoEinH5POFQC6ErLmehhWSWu6VRk60bGMeXJjgde/
nnXnvlgJUJBIZY/CQ3BwjqSBhZ+FnvI8AaQSPo79TY9t+ashE3DhYVzBqBaw3B2fkCsWvJ5iLL2b
8TrCUu8uG0MTFLWV3hlLUSeIsapCjG+rFeunDTuxiiGglBt4G9R3SFc4j1SDrwsCwLzSTtVtpgZF
JaDXaO/F3MKy3Y6r164andski4F27DpxP7Eky/wpYuBQOKW61Hz55322+Df9HnzCeBTS6hBnuQ/y
K2qDwPB/KN8plvI9NtjExIRVBxFWXlPui+al1xfKzH/OQIilfM8gAQzoNI7dYhwi9PvM9WQUdAAi
vb8f/nOaAAYkv2+2yxLYM6eHeTDIansZx0d37IKPHfr0Mt7s4+EIQJywsZAHVjf47GMHciEXdu6a
T7//5sDzbBw1Wmm4F8QCPok/QSr2/f1r/nOCUCwVLkldo7QwOnIPKSQQNuJzGmZXqBVA/D2xxzrU
F27h3IBcJK2ko3vQYePmgCRNgE4Cn4kbeEG8fxPnBs0ibYX8rMLe0IUrJFaaA3oUtfW1BGBgJh+T
MYmlsHIq+3IyMUV7d4H9I2Pxqk2b40D6xHv/Fs4gcsRSYdlZIrWaHnUK9EDmK2ygUh/KlCfx1fVb
bNYCMV1KCGHQ/Hs6SCxZPCExyoU+oz5kZq9bCFGxQeIWwlEWX5gHZ17HEnqTWNkgpRs1B8kRpkHv
wabFsyn8FeSFF35m1C4lSa2RQyFrZMxCd+hOBPc99AdbNOF3ARlceHCAbHAhXpwZuEuRUp6nDKhz
9D3oHp1P/TErSj/NLyAYzh18MbHzriXgzCM9X4cPhYMqMTcgwlUfi9NLxRExEtb1ljil0NvASj4L
p/Um6xLJ7kxQWmqOwKoAaq20saCXsPvDIt242aXJ8Oe+r3+mMt8EvIKEWKMj3wiRqUEKBcnuOYjH
FFSX2O75N9lk4hO4y2A7Ah2W38xtkWDHmE27hjGRrEKw+uHcRA3WtIP1MuYo4sfoX/MGiW6L2Azh
hQs9M9LdhSyD2hpmD3Bc2Lfzjd3BSh3BYUJ/haAfql6KXzZ8bx5ETWmFQr+09yFse2GqBaw36Mvj
tzqxLullzt3DaY69OUUeUSdPO8DKT7jpctgVLgxEIFVNywvt7+dOcPr9NycICaemGhnduzATkOkL
+M7RyTvPuvCMzgzEpeQJ3gMy6pLR2TcuUhmaZdukzr+/H5bPTNCl5MlN4hJbkY7udXxvys6HzdwE
EPj7Bz934ez3B9Mbw1xrEDOCV3+XF9adg0zXxw5Nfz90noMUGXXIpEWD/AyQ3j5L8+Bjh158bFnH
4B9QtXSPffOqg6zLSxr7+f1jn3vci/KQqaXsXUKxJ+zgjWUazxiMmksQkDMDcSlY6VkbYZePgYIM
voIBQYVURdI/QGh/4amfufylXCWGu40ZO5vukSrwcoExbn814sKzOfPNW6pVmIrQUQMnyD2W9RpF
CtgCz3kPtYezL3nxs0mt6cJtnBmXS71KhOzEBALBvFfhM3o8/BA2hO+/33Nv4PTg3oSC2U2QL1Sc
7tFd265RMsq3Ctujo91jF5onYa4vBOZzb+J0a29PNE+pgh2BvQdPUPnKQgKP2fEX11Lr9+/k3AnY
7ydI4GeTV7Sme9RL/VE+ivkG8r8LV3/uMS1mbxdVbleJhu5N5TcCvWnFF10Lry7Fx0KyWMzhKMpc
iZTdhFbhAn6oc7qCk8Eaa9unBjWQC3dx7hEtJjNc0nLkqTCZI5n7rZo9q3hR8yWGzJnpsJSwIJc7
a6DEMJSKT1ONhNa20GsOs1BUkC7cwJnXsFSytJk1SlhM0H3eM9RI4Y/UxOum+4EN6oX5cO4mFt9e
YIHKWqqE7sMW66foEVD1Y5z91Lr1a7j9vT9UnTMvgp/u781kMKyATNqBqh4AC6yNnZ7tAZmv9zEQ
GU9pkVOInTWI2ZObJmv0Ag0rS8eotxUFsjnIw6M1LE3d7nbWZLiCAMYG6zl20Isojd+cSlkeJoOD
1rc+g5sJ6I1IS4JAAL3midHRVVeZMXkGDhdsEgqrKG90D981OFHye6SxxcqFHsjPaBt/wgKnQz5z
qtA/DiJUu3PGNA0oVWCr2gPt9uiR7fGEymIPPqrstig/Ih/b5c6Wl3H7SdAwvLBNOvdqTg/zzUOz
YQpRo+xKUchJ0TiZruGN6o3z8KVEU2LTNxfyHefezSJQ2Uy2Dpvs6tA02xrZWQ1lA9pIL4zgM5Gc
L6IUcn20n+q5OvAKF80KGL6I4MKownP4wzaSL2IUm8dRIoVdH3R0Lzlgsd2P9w987oksYlObJMCL
Q1JwiNNvTYT8HSqlcBn92MEXManO4VnRueilCx3iURjkVe6j4OHqQ0d3FtuBfp6BjZqyeQ8eiTWq
wOo+xXNy4eBnYBYwr/x9RMJHB9AFOctdwtIi83XSOWtBoGyH0Ubh87QF9yFXSBynEisbH/569Sq3
+9ynxrQ38KBVa3ii1gEsCZML8evMu3IW8atm6Lmv9UD2czR/y1INTUhNNhZqxBcG8LkTLEIXRYc3
K8Fz3ltUrEzyAOUPDAde339dZ2bHr3j5dopzEkblabmWu8W2ZuyZm+rnxw69mNYMUi8XOGW6V2hQ
CeNbu7v0RM5d9GJKg7TQOlaPJxKScfJKF4unYlQX3ueZL56zmNRdL02fVqdlk1vCLc5+YsbZaKl7
Tw/mwjnOvdLF/O4aIgoH7UD7jsImW19DBeGN6SUp3JmwvdRrhplANy7MUvdT/R3+tauK/ggb+Jji
M2MlF17umae01GxqdIbHEp1EIGU+NPJbatRqbhqfJ92FlrMzN7HUbcLJlUERQ/np21M/c3iHbZMC
DqCB1sDSWTrtbNR63PH7+4P1zBtZCjnbuTKybTXZM0ccSMpXaTluRfr1/aOfGbDs9BTfzjJAHanM
M2yKnN4r+DfbuXDgc5d9+v03B3bQTN620thwQeLuGhWXAzfjbdxYZPP+lZ87wXISWzQak7wk+0T2
2znpwDiL5DGx7fX7xz/3mhdTmeu5pBCxjfuoL697rKZOLnwPpcFmjunvrqAfW8qwxawuWpGqOMac
aKfRrOIqu3a1u5mnhnmxsvYiu1S8OffAFlN76nRfpNya93M7AahAeLhWlnJXPMudD76TxQc81iVN
57CNDmUGsyPX+Zz14TdY/H7se7NUaOZqsHMeR8M+7as9Em9wiW2e0Ih8Ifb9euR/WDUtNZqoIpdE
1yGCnwPhTGSsfp2gXxH2qy0UHgOaA2Fll4362TWjfcCuuHqysTpeoWMt2kB/l+RA34kuqOZUVX7c
l8gzoLl+O5aFUkEKIxr0UkHddm0B5oL+SytGtSK32mPKHPIZPr7xp3nm82uUdOX65F9xB+Uw3XMb
fUoankLB4FI03M39NLx8aJAvO+ibIUNfacjqPbirmRfn7XWq5S1X7VoP/U+XxRfOc1oF/eHJLpvo
W8rcGE0m9X4sra9AQT85fbOLx+w2z5UvqvHL4FxiyJ+JaMumejRDovGmChuI3GgAQVTk2dn8+v7j
OnfsZbQcxhpBgTd7NXdb3UnitfYsPja6lz31U+7kvQ0rzj3kfSsWGtibDyf77Y+VBMhyo+nWEWEN
OvkORTocpVNeGbu4kLH483MhfBHsR+QpRsLj9lCj1y0xIFm29odU2YSfTvnmO4IWOq3gVA5gBX0M
y/tU/Xj/Vf45GpLl5stBo/WATDSIaWhx9CZYZ7LIvhXxhaj+5wGPJPrvl005NPFwBi/3pRPH921u
uYdpcjGD51T6NGTCJz1cQQWbywsghl9R6t/nGFp/fj9lLPB6o6aIDiYzcB8D/Hp+BJFUrucJsqoZ
VZdT2y7KcjbMute2DuMbixjoN4CM61axkyUHNw6dDasdBgKqGYav0JKC/d2z2dmi2QywU15GsDRu
JTSQsFMZyC5rFDwshdHmmsNXDxTGEk0WzO2fLOWQ8l6M8fzpQ29sucNSWjkF5xizbmTkHVr60G8U
h/CT5PISAuCXYcAfnqG9+OjDMTVtyjSNDyW8lSq0FYIEIELr81CWablDO3KlfCfOrMNgwSYp6XgN
PSeM/VoaafS5gpMDVzMkTgMBT9ZPdp07UNRV3ZcID2iC76qpv6uqitCtR9PsFg2g1lc2RT1cgXsx
3MhkvMSEOEWkP9zIL1Dgm2mDVlZhGpB0d2SGfaIjwDxzi0hpdHgK9zDmQ3uJmnfmTMtttSaRzU1v
K5izFOFLb/ESDfm9rNBR09Vae1Eh7AuT6kyYWW5oexgUzKaReq/iFlbe+Pa2vkb3/oeWrMRZRPe2
103c53DZIcb5jjTEdQuTOi/T0DK8P4LPXf8iTEYAviBrl8BkKrRvmpAeeVs9vn/oc29hESbDobfH
vpMuWpItnzfuodPzjY6mxBuKS/Wfc5e/nBwSKGBFLReX3z40tQyKJL/wZs9d/iJc5mYSlca+bSej
eU+SB4reRVYrf9L8wrNXf54QSxbRkHZh7uaDu6NcXZs+Qq8a2+vqNoGquK6GICnoS5mI1cdex2Ih
XGLmNYVF3B0EnPfUrj5PDtQPDhS3maou3NGZZ7bc6DoWrx1Lus7utGQFObW5qafW8XOXoRxvzIU3
c+Y7udzt9hD5d7SGF0kv0gfZiit0y9438pKp3bnDn3Zfb+KU3eC6Q1WonRSJ+jKK0tzXWagiryTJ
pUXuuXMs5vUomNVp6Lp3EdzL9o2a0GZgYOXsUSyqrQtv49xJTr//5kYG0UP3YzK5s2vraM/959gq
d0k9PL8/oM4dfjG/IxLb45yEbJeP/M4k8Kuu3U1dXFKKnjv8YmqnsPEauVFsF2FNC+H9KgnxnzL4
2MUvZncvevAZWsl2EFnAyRhNNCBF9ePq/aP/eaNO2GLdUzdjb1cITTttrcNhvlbhVyG7zZhYQBis
3z/Hubm2mM9Al6H/HzNrF2bhS1VYuTe4tu0JN9M+h7rp/bOcCbDL/S3M1Yq4ih2242Z4stFa61ly
uH//2Gee0nJvawBlUgmnbGeX6iSs+ea0IFEVmt/Ce6/yqqR++NiJFjO6TRoZM5q4u6ah1Zc5m9pd
WJVgzSnQ5uGI1W7y8mJO49xdLaa2NbVDAnS93LUWnLb1VjjQLDTbfJ7XCXt6/4bOuJNAdPD71NYJ
8JlYbosdHV0Qe6BrED9mMEJar20A4RApC31SDfa6mbs2AMRkfOhEGWovcdGVfSG+nPl+LXeHkYHk
w5naGIgKbD0HUGpy+DrY8YHAoF3nCl+XQ8iqCyPx3NkW4WbkaKtX6Ls+0FnsiCU9ewb8UZZXmLbX
JDRrM2ADAKnn+4/4zOmW/l1UmrKvoZXbjVzIrYVkABy/FdlFkGhBkFOl0HrlDj6enIpdm1SXqln2
af7+YZn8y9fiTdSuW0vL2oJbbaZDy+P21AyH2FAAHOyuiI7QcnNoWEKpPbh4T0GbzPwTRSfEhdB1
pmqEcvvvQyth0mguU2c3VeP8SGO7JIcQwk8I8zKauns0fw1bSEtZv28rcCZQwQEYKCD1qWdT62wF
i+kuQFvd9AWdT+rCZZ0G9p+eyiKiliYRkC7EfMfUdBeOQBu1uhs9C8qu99/3uUC3CKdDzyB+AIds
N4CWgwKihWIZ7Wl5KdVBT1f6hztY5rUKThP0l7TuTiYhOihQSYyH+woO9yMwJgxbt1xKb57LDQDU
wQDMDZbNK1YAn/4ESbBPyCMfZ8/hR203Xs7yLVoNLjzcM5+SZSqsJmPB62jC0lCPdw2KfTV0aNl0
LOTnDz3cZQJsipsCCULuYusXPaEX4JDZ0YX39msf/Kfnuoi3gIaShDaRhEvUVGCt6biJb41htxsG
kwQTdJn7aXZQWzUjWobciK0qC0KjZChRXZgbaF2kYC+/7vM/f4z/Fb2Wt/88rfnHf+PXP8pqapIo
bhe//MdjmeN//336O//zZ37/G//YvJY3z/mrWf6h3/4Ojvuv8wbP7fNvv1gVsJKY7rrXZrp/NV3W
/jo+rvD0J/9ff/gfr7+O8jhVr3//60eJroTT0aKkLP761492L3//i57wff/59vj/+uHpBv7+12P8
nGTPBR7TP4/2P3/l9dm0f/8LNLS/CSYkfL0IdZlzWrIPr6efKPdvzIHWR0iGP+T86i4vyqaNcUry
N0cwWwHZJYHZZKeEFVomTz/C0WwC4bZAbx93EYCdv/7vpf32cv73Zf1H0eW3ZVK0BldzCmn/O3Rc
CeWmYMpBWyyAWtAonmLCm5BL0HICGZfVblOdTLec9t21xaFMAoBthJIJxipWtGl5xDpfcjJyz3F6
nm/QjWPBk6GdJAuGppVN8OYR/us6317X75+e02Uxhp4XCSselzpiCUTnKKz2RRbjsvIuDA80iWc7
EF1sjQGd8viqaovq2orDxKyamqW3BSS2lwzrfo+3ePCcUOI63HY5JUw6i0fjlnD867sSoi0rh34p
YpGBFRBYZ5M3VQS3//4tL756p/NxRiXMLjjeMJTwi56FFKwBWtSxu3EgpupWvcu+pOBSx0GW2OTb
kOTDEXuxxIO7bF/6iqc92HPdSTt+4UJO24u3YwIX4rgcc19CPk/xEH4fExV8gfhECd9kUYulonZH
euuQKXoJgV5DN6gEs4LpKIVEl8zjN2JVxUPG5shadS049r6l+ghwNA25zIVhcXrkv12ZoEwxSYnN
ARV1yeJTGNUOutZk2m8cqYZwjWQuyr2NbopLTerL8YeCIaccg09xyJ7E8t2DHciEU9XdxgaAXK6i
mjj2uq0k/TzXA/9JAQYEd6Tt0OdmOTAoCluQYP6/PkkYD4gAgoB8ym3F1L8ZYNBaJSegUr+BFnKC
3tuiaN/Kx4kGQ92w6IoMySUnuN8X7v88pRI2JcRRcIpaGpcMPG4oDJi6TWKy6qseshzmI+6YApZR
OvyA/0P4gg1FM14Qdfz++T2dGJFM4I1SqRAil/N9gsC4Qu94s2FtTnrPqggCTmqJ6kQvDEOQEJJw
vrR4//e7xctFgYgThyISL2EvRenOzsBIs6nlEG+Nauzc0306vBSAoLyAnln7dQqbFP/9+fV7EeLX
vbquEhR3iX8rd7HKjISy7a7V7SaanJahY7hrfro5RtRm0qg1bmAN4iLX1sGFca3clorN++en9i8M
2v/OI3liF54+HdTB4BIQDi5CTTzUISJe2W9gNXxyT2u/2H3U7Flfkuu45Y+olYDRXlYBSxTbjrqO
IP8LdRJEEx/RfhcB3iJYEVA9sjunqc0uam21rRWYKWkMHmIz0WpjhvRHDvM3LOVYso1nUBWpAP4i
DJPQ400GoQ2cLI/RNIWNF08531tlWMFaqJ3rbTxZceH1pFLAScSJ9TwrQCL6esBknOufFKU/sE7m
QzEyd2fsaNqD/AZFUBol23xMwwMUPShJtzDXiasxxm6R/URHlH2FhJz24hQzqtVaPgCCNq9FzeNj
NuLGSRTfRowfO8zHXSIj6ORMj0Izserim52qL+2YOwGYrvQqrYrGLwZR1AE1pPME6w9l3bWw5unA
/XdzK/LlQOTkY5+aTR5TGkJv7dZopiN9QLty+IIsUrMiCKNBxjsAY1x8AdbWDJ7LQwFr4NpHz4YD
x2G350AlRFxw1fhD0daAR5f2oNPJV0WJANQ7g60OfStn7EUl3K4KL5NAjisPbNXTp1pjZukA2Jek
Qtm7GFM0/HQNxJK3EqhtEAVQqI3hc5xxSJ994dYnfg2noEmAE1V9TXHE6oo4gBDGnmy1tK4z1zqx
PoiKivm2hH1Js6pK3qefJ0BDnG0GDAmcvpwJYEeUUsWmKmP8c3Arndw5vMV/0wJdI0+ZraTYJ7FT
putEjPjQ0072qFUIBhwn0LMExjink0543rUsNIAMv77II1gYBdhSYB39bCMbh7VF6fT3sK/DQWY1
Vl+jiQnbY53rdMRDu4IMDzBZQhDLIoM4o0NNgNPsFK460vANDwwt8M+G6AiDpE4T41sYQ2kQ5hKX
p4oBED0PiKd6zNCE3BQQVMFTAsCRHoaYgLomYCiBC+QW+9Gue+creE889ULKzBQkqDFuTxYO3ZUz
gYwTVI3F5Y1Tdjj0YKWkXNcN5OwHE8FTcF8QyPK3UHzL6SprTPW1hmQczoUARQw+w3zDg8JyoQzS
uLgqYIK8FoWOBqA14R4V2Ng9Tztu6+we1jIsC5SyuHuVW6IL11CLw13NjurReohUmCV3idM57Xpq
0rz4kVj2K5y0p+jUie682H0yqusx5dWxEpxC2OOcPPkEWktUIMsIAvKJT+SHxVpy1YMJB+qHiX+2
Bs8K7hdTEgUcWFbuk66Z+X2m56LcWhEAHH6eQsPikYSFX3Ja2q0ndHE4tXP1sJjKrBX4No3xqpqf
4hFKqua5i5KKHEAkdqEvh9PioytiRaHPx3Z83RA++yBZSEBzaKnd2zSDVJzDJzI6jmWPhpBM2TPA
LbpDLDM8rEBpzWG30+ms6tYcSTHjV3Ie0QVXA0k1bnSoMFhaVcaDL3hSNMBPcVltw7x3bhkp6mqd
sg7sT6rI9G0uo7nYdmltRUEKmkPnV6zDZ0sj1eejT5ugGMfjCRGdt0QNHnZpaoPWfyxlupS74SFy
Z8Z91YRhFGBu0lXj5lkNZIRreGCPSYdtG1w0vNyk1wXwutueJG0BMwQl1uA+hSjIE2uteFkcbagZ
9z2aFrTfcjv/WaAM7ddKpUcK/7CrWUHyiGrgHL/0kgj7qaxCBVibdkO/iMBgQUXcxuNJ2tZsS3iY
HMMoi1lgdKJCv5OxWsEfM8Orz2B15lluqIRfmoGt69jh36ehOM2lGq5/as6Bw+pC5zgOKjpkReN4
OWjDbkWbG6KZ2ozVjFIMhQPoFrY4XeinY+iucidmTx2jAi3zdL7Dd9Rs4egN376+rddo1Q6zHUmR
FskrCcI+mfVWicLaZ9gK+coV5bqH48LOpPX0PQFTa+0UKjloWUTXcKT8TGwgJFAUBZkyYYUbedzM
02bOq+Ghz5FXDCfsm/y4CEm7kT3YDMg2ARFta6z8DBZGI0JzfSLXgqe1Q+yDR1k6oHcGcYo4rx02
LJ5lhPucMvqZGAHkVjXXuxj9kAEHUGw3AnW0mq0qRZNx47TWc2aFCFFIzR9MbpfxCkzkCEyxiKkQ
/CJLPhRWDSZFNCOkO2m1kn0Icm2buALOwxESI3GGIvakmhL5FK0VYEmliaFUzKICWAPMLL9Qkb4a
4CLYXo/SqB+T4d1rhWXXSoYR3I/y1pVIERh7HdZFuuMt+HF441WNbxcEo3lpG+Ezqx8S4Gk4+A9g
0N0Nna63+EbYVxOr9iEwMYickmjA7Pr2qDQoz6SEQfTQI7uNZ6iDKBfRqjMZPtQ6KR4Uc/LVTDqx
R9mRfGd8UOC9x7h78O4GK1BuZt+yoi1fh4pO0BXDVdSj6PrMVmkCRYafqUEjf5PmD0k8ZOshqeLr
JKrbHQQPqU9pCm9YsIu0Bw7NlUqJBMSMVfJVpEjuG3hoI2SbFo7uY2aOadMNEPR3KNxWoo48CjW7
g96CuHpKM2ZtoxY0YaJFettQhVRWaJz4EwGufsuLsVnxWkcb1G6+tM7Mgjg2L8OMeuaM2XkkrR6P
vaR3HA0AfglUymZEAWmFAEwDkocz8EJqLlZCp8VNAjnyznWKLBBDTn5gMWiuTv1OQUcQ8fwQmg6v
mXp2tGWzj11T7G0a45WgOoiOkA7ukxGg3l7R4nX7ddWnn5yJGxD7AEO5cWmaHodyKKhXNmh4wMrC
DOtiihWANiB9Uk9i5a9iYKvHglnePKHzoq3QmNJDH7NujbWyshx5uj49OmFqf3Zsbq+senykWfUE
KM9jK0UBkUupCk/PKBub+ERmmyjqyWPN9mgn/4Tt+0/dq1VjRy/uEJWQw9DrrnPTbYPAuErkdD32
8TOP5hL7HigbHCd6SgaLe2gGwXyVM4Bw3VHqMEcKlmBCNtUNOHwUOHiR+KDQbnuusmsqukenSuJ1
hIySX8LVFvAn8FHHqF/Toct+dmk7eViZreq5hSWRFRuA2zXkPA0tVo7lrqdYtDsVVwS/Xwjf0c18
kxgxrOGFQtBZOOtPTi5/tp1Mdk2WfbU4eBlt0QVwqD/x2uDS1Pfx54yASF871EsUYf4Mty6AtfLh
E8Rw3xGCrxHVb3NWk0DLLvU61Vl+oibQ6cAxXoNr8xpP/eck66HdKoYpwFf+etZxvUL3iuvFQKrB
Eaft1jF31kU6N0jPRJumARYPcShBU+74owKu3RdIM4BMZafwUGv1Sro6BHkFG5EpRL3EzG7QxrHa
CCyCvGE20c2ILcq2JMDMuSp8yCG3861EbYfShh0zmQHfwRLVsap8G3ZmQlJcp6+whKg9LCulhzxG
ifDszF9SQ7gne+Nej8hbbJGFuBsn4JQRPJkXZtDzQ6RJHhETn/TkhKtYR2ot0wlMS9XL1EPYHJ/4
yQ0CCXFILS0R+spBzS9HU1AwAQzoj637DGYWD2Zt7ca0Il4Jwg3AK+4PmtJbAM8f+ARYXSk7jZdf
g7ajw09xDyg7pkTjjSUXt9DsbllF1qRyh21fIbQm8G7ZAAFVreU0Rt4YVdaOCbafsCjZ2qJKdxa3
0aHfiiczkW0f4aNPYaK+neK5pZ4KiQpKWOMFEKWrHdyUb9yBhF5pJqxoZ4K+JCuBLfapSwyZ2SKe
tmx2YU9tHvqJhTcUDLp9VaOdoMNi9ErPvV6NHavWjeCf7EpPLz0bmp3VEHYPV+XsHv1E1j7Vsb1G
NiVdW3KMHoHALB4KDYx+lFH2pa908wM4wBIG0Wia93jUz59RkSQbg84ML3eK79OYNjU+HTx6zgvx
KceX5TiS2fFsGDHDI0/2hxzWzdcagCafzJSuuxKOSVFX1jlI+3XrAY75ZeIumE4uzEGrE2pSg6oQ
CJG7fjzEZJvavbWKaPOFwrYOfCi7uodPcQZmfL1xitoEeZnrz25PLPA7c4oGGkjwb5ACKo6F3a3b
2mI3KeCePu1aVMhJTFC2GvQAkVwHxqdusO4nwB5iaNl3YVcGTqa6o5K6CVqSonm8CETRrIb4JIVk
rpsdsW1GY5ZLSW28BNwMv44A+MX23GDhz6LYbyMgBz00ihUGeZ/ELv3OdPQxTsy1M+T12lTltG+7
IvFbFF89aavm0MaRuBmJcg7ooDQP0WDwOapmcPk9C0T+fQwc+ncnqZ2g7RQkoMidjZ1vFYBzh3Pj
7nSENKgPu6LJ9uRUCr9FGSVQQx+J04oSzMA5SdDsluoasCqwNjdZjz1YP475t6zOZ+Nn+J6E8ACy
3TBoLDwE5G0t0+458pL1uqgJvSZZG+6ttBkwEBOW3PV8cLHsdRK6SsEjfOwhoCo24cT6GjwoiWXc
GLvYAkszcNgFjPzWqgB0RZ9yCo6m3cR+XJaD4zEpi2PYjdVtSkan8KeYK+wfMKpX2Eg5I0o+Vg2j
Oaxd1lMvPg0Ak4a+riIA9hpRf5mAtkY9uY/qtcJaDTYhSFRwH/VVFy2/eUl3mQ3KySacR1rBEKUa
cDYJsByIt5nnqtS9ArMqepZ23zyrbuz2Yy7Vqo5hRQFd8uQhfs2HsBfyCo0F6Q7LOjyCNIUZKpbp
P9tJO0E4gZVapGWyw0YQe7YJPtaByPhs7YARheweU0xr3AkZ1pXVy1fupMmeQhPxVUbNS2VcA4ik
QqlGyLEHbxCd1nYjtqehikEuDdlaMeU+BiI5trbNb9GJ7l4lSNr/H+rOZElSJUvTT0QKoypswUY3
n+eIDeLhEQEoM8qg8PT9WWa1tFQuuqREalPLjLw3rrsZqJ7zj59hpQgAvV49Dwwv+ZnV3L9bysDl
J7WsowRHfxoCfk/yaUBH47IhPO1Qk2PWxWLSXJhDbelTbjl0fpoqrd6LTJEB6Br1Y7NTs+deNoee
FrIgBvBxH5UbbneUHnBOdnP25uDfGWLMesFnq7RzW6Mg2JGjOj1j+l1+l+vUfbFFPvjgWk+9buYT
CWvujuB9XBOW0808gv5rSebgi+P62004ecFbWcj1laxilPxTWcXLmBUJYKuhOd5Re2279UvUGpsw
CRbuqam3WNl6cRMPAyXtfqBH5Z6wDMjCrR3o8ZndglC4KLiZczskf4xoRnoSmDtFmrOgsPMHlDFs
DWGInFn5jpwayc1a48Ycgu+F0pfCJXlYkvZH3MbasbdEj111TQ7wWpBPn5incRAF+OeMmCAr5ItZ
TMoRZ/e/ELiz5PaFEhcnwigQWCLEKefa8ZKpr2IcNpwFc5iE1yodPaRrfTR9wMIedflEJuwmHvKN
KUE2Mx0fYmz8uHBd+7UPSKOpN3xx0SSt8Rh5Ov0tkZM9pJ30b6S0f42DI+XORdl78Ora20fKXg90
sRenWYnaUOW45gfHI85epOu8d8LwnXqP0zgFc0Lu4dGJgurUjC7RmvkYfQREGmZqeVw4cO+N8chU
nG4p8Uha7AEDww/52P5pHMefa7tNiWfInQS5XfrE8oWOTcC3pUhkJh2FKLKNRMY1CVUwERzrnFRv
p790iH4DtMl5nXN/r+rCJJRad0vShnZGnGRhioUxZJX6fsjscIl9G9Dr5DRzxf4uCJ9mFdUpTFRV
EsW0DEI4SbnxJNBXDWL+WGhGbiJ96U+4WbOeVhWnsjF0QmKV+bG1F2fGK80I8ZC3ti532itlfaH5
ciqxi6rwbzbm83JD2WCabGEA1JkSKBCVeodzjT2wQc4ZEMS8FOXH0lDUWFjBCTdMkRhfX/zO+1U6
W44BuujtOdlNXn2bg1mtxr0xxtoR2ncoAvmONe1c4pHW2yzoOff9pJwCfYuME/ugaTOI+NkX5EHV
D5prFMKjQhe0yls1kirt2WO+SyNW4lBFe5mvf9YxuvPc9MKj/37N5SSg/hb1NNFqFpGzqW5RRAc1
A7R5Tnsk5bKiR8kdXrxaDzHMxldZq55FRTzWLV+ab/wXvUVnJ6cS3Osi4j+aSjLipDRLpSJgA5wv
zOnVfV6LXzTRHJVR1Y48a4WqTD33vfU6BhMnVnm3hPUtuTYlyFi0ffT5eiYuPU20U9zUuvm9iqEF
acmn2zaMDixI0GzKcRnVCeRb7alBE8+N1tftRXPgkH/p1XE/DRk7AoO8TXgfY8X6aYXE4vq96A4k
HJvq0DRCU3PTLd+F03cx1anK3heOIUI9DNNbWQ3iRhGxVvljQZY4QE9q84G6iLGlZI7unA+topes
y1zSCzP3PdN+4gMMU9wWjM9TSxA4wY9M+DVnSxOI8quru4KI4Dy0xC5QfjklFSpdaz/njdkugCfq
A3C7Xf86pd1Hbys1TN+tV4zU2pSdzu8Xza4R41n058sASkvfVUvVTrJyGa4HR9YZhXFdsR0wbrbT
o98UknBiShmbXdBsKOGJAwCtiOehNePRGhQfQBY4uYVmhK0o7ms7pVmaiZsIzdm8DXp5bnLr0Qmn
d2D8pB2UcyKzt9w5C5WB3HL87AHR0N0s4jmV8mBPqvtk+AkPmb28MyKWBz2ANM6tfJaE8+973x7u
Kkvf5nMWEIW6Vt4x28bZjqOgp6+s5pqLx2yqn4aMIdwY34n2pFHbH0C4vHFutPiJk+ZCnbI6HW5V
4Fe09Eh7AKjJ1HMmCReYh9z9mfFR0l9aRtChopLjczDrNuWE8qMb19aWx0yfTWc7VxXBpYppU1dg
EvGgi/7k1+JjdFexXqYyzTEfI2l6s4v0D6DzfJ9KI2/Szgt8wodttz84WTY16Fauu+EqM7Bce/kM
bbRQhsPwWXrTdMi8sTt3Zgj4jqqMsONB3W+VnJ9lM0zPaumDgw5c3nN3+F5rNZ1FZeU/Us57WEWL
1ElSZUlK150NNI23FHlmHWUPtOTc9NWwAu/2wPpq1KUgy6ut74us8CgUUgEvwlyfpkmXP6CWt6Oc
nHGXb8T7Eu7d7qq5/cH5aIghqu0T4dR9bK1Zds1bH7NblwRgctEjCIYJluyBpNEoocvIQdjvACmQ
Gtbs6nktbrZo6g5z7QXnNOBbpr1goSZgleINjYv/3k/EinRh2u+HnMHXqWqGjpAIqN4BxBz5haAR
qyZRblvs5oJyi52KdMgDmi832FW4xjxi9HM5gVt0ElLIqitKBjI3G5s9TYNOnHndwq40I3xO5/qH
Kbbppe/NV2/acW9lafA0oZJiAlqzV7MUecIj9lw1prr1tsY8q6pWThx1Y3At4mLVMbX3ezGGtPdc
Yq0Bfb/bZv5fuwDZXUw031R20RymIsv+arGh92va7svi7ovzdja3lp6+ZwDQp7S27krZEAZtM4FF
Y8kwSAdr/uxzSB9syJBdNULVhzW7UilIiSX+2ZXYJpiRnZ1x1Hvm9NsCaKquFsdgPVbcpfd0FMp3
/I488mjNdnIlk31rUMDVIUg8v3XxaRqwD1pNbaCLyNk7VfmnzmtnX9D6efb18rpuxj51YhBPhRWt
R3ekdnJJ2/7DjTrrYgVNemyrIErqSHggEoCmXSctxTPimgv5+OKXJTLzJMvFJvjcKt5gFoIDhkq+
j7YdkzCvcCEVrogx/g7PUUp4Nxeg/3egURpXEIUPSgf+znOt5cx4FBLxW9fvwTZ391OwNXHYVSbJ
o9Y/5vNc7Oh+uJIMY/nWi7mMnWaYP3NsT8c5onCBXP4lCSnPuJN9Pt+WzlA+rxUlJrPIj9MokABL
JfbCU2tsMeD9bLxaPfBtL8+h6L3XRauS380N57cZIof6BUK35f1AA96+HwoAMJiouGtnFvS6SU3F
tb6xeXhu+y3KiXV56Kom7ueAggYKFSg5nliUyd7APypbz43ievUHs1PerL9tiCM7sYZU3C9db8Bp
Oqv7ZTyr+mjcqLjnimrA5fOasgPXHaA0I/e5m1ufhvu6w7rUKFMC1wSdOk8zkCl0XrYP1mU8pGXf
Qr/N6UMFPrxPXWalwNHWOSoF8WsyLIofs9tF3oV2usWKF7gT5HWVXx4q04unriQUISPXBhRSundI
9Pz6vPSZoOjBmo7l1tLfVzaIt5vVyd64pqxdsTQEBHtwr2vQ9+8wGuszBrZmZ1sRd1Udothrl/JM
54iFBc1XByWmwI37YgoPHr7TxNRacpuuv1Z3ZUOWI/lcoJ63HQX2sbes3pGCju2AFJOakG5dYnfx
0f4VWxu7aduey4o5KtwC1o0UxrTpJudF86EnJa6+B7Bkfy/VPB6gPouTT00HukFi5TM7tfa8wXI3
DfWHCVXxbfOUF8naApDlC62B1SzL3RJs27lOq+zRbaP2IGaxJxF7PkHSATA2SP65hKYTaI3YGQai
hK0aVHSOCkokq5AWSzV/dkMz3YkCF3m11eYIoID4nfVpF1lleSoidritKdnhMgnARV/ZE0ooGhAk
xdYwB/ld4EdyV6Xz+qFzuz2aUKB8pcKj/ZQzJYdrMH0zVzkJ0tD2UwVaO7C940PYbc4962XwV+Xr
mNAjF+zofBhP6C54CMUUftHvsXJkT+9qkXJPaBF1iAtPwrFKvZGXLnytQqq1ZVj/8GrpHNbV1Mdi
Fb8hsprdwpoXm0h0SbS2fsx2hCzMyl/9oLnSTH14pFhl+px0xj4JMXypXMbibeTCgd1TrwRLRjCq
FahZTRvuX0eFJm4rllhdBNVZK5uhIzBLy2riNAf0H15Shq2bMO4M09lsm3qrgEm2Xe/UGWum6E/k
aq+P64SYJl7zce75JZTe+x0A9R7VLOTH1g1Vmsxl05yxHXU/zahrYBxEKcVejvbdXAybYnwl8Ca5
Qm239bShijDLwptGEhp5Tfo8ai2ZEqcsfSjqnj10mNanAODnbHd6fO/KiV/S3ZZx27OQFajRfbzI
dZ+59k5kLPkkVWVhdoqmMMiOS9g5XLJtOvtXRMtPxrldLhNhuZcxzMzvatERwFNfemhmcW4mRB/W
cUdMIbeSCf/adra+XQO9E28KnBsnda589ej752tq3ESev7I/R0Rx6X6kgPqrLWtA9DZzHxpf2k+5
V6d7qkbK9rKKMtvh39ueI7FstFRIPv/Yoaaa10JrPPPE/3HAaph4r1h4WTw95SfDI/ophjT/pjm1
o/8KahPy/yuX+fcqHbBoyj+IEQ9o6NGe4Op2s8niTCQZolCWuaGCZ2RJK4L+6K6Le8nKMnqjeCVt
E2l5wY/G6cJHuob1cunyzr/BbIikvrLYiPJa/vLqBpC2zoKTsdTKOj9P493CCVPSSulPFxdH6snO
oFrHKoOk8PochxE+gQ/Za5tAILNkVGvo9MXp5fjqeaX1aJemOg5uVhL9Sl5GA8kut7POqc3d+OwI
C7IaIrfyKxRktPJOtCXOgKshAV6b5J9vOQTPWYUqABivii5D6OTJQKb7kPiMWh+FopoQMkXWD43O
NEj8mpeJKNeBVAKnbQre7Gi5OF2z7VKJo8+lO1yDXB5DYoH9o+97Ne2csLrefistz497V5fvUl2n
quzK9rHXyNNQ8T32wp1PzOmWTuzQ5WsTq3CZh+aJyl5HbGGZ2BCdR39SD3ZeEJvQhPMuzcJq76e0
v4CRdC8EAl7V/mHjELnW1+ETVbZTdg8CZl2IHx9mANfAe5mWrDi6NREKdKTYUzLVU/2qUwVMKqmh
OgBDGrpv2dg4awjsi7mRo41IaFy6VTGKFTNDtIFSyL4/dLg7sNqso3mbC+nNLDYBAfih7Isb6XoV
cfKQiDDjDV3nYwrLGNf16iZaV9HLPMOs5b0LSD04HFE7imDqc8dho3e2bj149h5SJHPbc9v4Yjh4
eRM6z/PkTr+sZiiecKZJykoH9FMMgaOkSnXxioe2YB7S1ArvLVgD1EvWDFE+pI27JGs/bjnzQJfv
1YagS7mQBcbo7dmqNeEw0bVFJqDbPk/mtVkQ39jusVcrDhYWp+VQeWIhy8wjBY6gQfL9lTWWwAaY
l2U1Ffd6Ripg90V61OXI71Xa1R3Vnx/lsgQ/iOsVNILJhTUME/SJUWW75FGd2Ylf5ZvYYRUo8L5E
zcibAGqSeZv7uTmr2m+udxdaAGs89qTWLbQD9Gw0bKLcJYAes+z3UCkTCBvjfaKF9yyIKdw1/C7v
kv7XQwk1cEA2gOakddan2t7yw7Z4v+tCjGC/Yw6v1GqyQ3V+mHg6vTx8UaGTnsw6g994qLG6baTf
e/iWxmYb6OqXAHvPW8ew+6Q8KDnb8aZn1w/h6vNSkHPv1L1VHKm7XdYbFl6oCqudhLmpM1ikPXsA
CF9McYJBNCioaJiSoWEoOEUmQKBEqjrSlSqcC2dX9DJdnhen4E+CsMe6OTWttbyZZVjLj3/9SZ2v
wF2OLu3mLYvsfn70UVMTXmkYN8EP+wr9kGuX/NXWrJGhWlVxVS7S8TzsYbPEH8dPSaqlo2hGw7TV
wObn7qqJIrVNtTdrwPtIpFOEGspeOZXjSfu9+cm77fW/rNygDBLS6n6ELpHn+9yqc/NGwdem7y3o
IZMsuumCSzdrTrrN60R6+ZeepIqU9E96YiLYSdOjxpjtSsMsOIFqSGKH0BJcFiWL47Ojyp7Js0nD
MfH+KUayjZibY52RgZbIqzxv3zghKrJaWgNfQWTW6WxBLPcPNXeS+5BaModLozu4+zFZgkurH/kY
kCfZYNBhbXhsKekBGc8alOZaUNsGN3S7jEHw3TKQg3k4JjplnsUpmkWj5H/Lew8zGTRJN077YdPA
f6gW3ft0GuznnLajCIVYvpxZEhrKWEjU+HaqcXllm7wbYVUggqZSLfthEC4yOWwMtOo19mdXuNGz
XsbivlDcfSljy2tbtOXZD5hw53DL7x1tcFLkjNdhV1R/OuOXNH0UdBvFC33LcZ059rmYu/WAGsD/
Wqag/NUy2b5NdXGtW3EJQ6YhCHoEXmzzfy3KVY/pnFYPvvQzRr5VXUrlLvdirlfo+tF8ZEtz6FLq
naiw5vWIIT8JWpus57wtHzdLQPdLR/Vn9p0N5DYbu3fXcT7HGnC48E1/O48gwtRzew9janE+rg7I
kBo+8R6kRznT77V41HZZci5f12UhFJxykT1Lp39tF+pOBVPlzwkzxL4STC5j5wTkx9WVvnXHEA2T
K4qbgobUO1rGyl3RRs9lLm24AxRooRmHHyC0X9U01Ze+rMrbijf7R17nTyGT3S0S1U+dZlu295nx
Er251c4vbSRQBnmcKFq52zaGNHu6otckyBO05OwiJNoHOr/dW+XWQ5LbkbZpFrTMv9zU/9Oelbvi
e2h1+3f8d9PKf/K5/K9ytiD8/f84W+j4QeE4fv2bHYZ/6V/eFhn8wwG+FDR+O8K30cz/X2+LwNvi
ea70Q9/x7DCIUPL/h7fFd/5hAyOFCLYcym/+aXv5D2+LJ/5BnZDj8IcRxUb8jf8db8u/Ra/QteLz
E0RsmXhpoIXEvwmtvTp31gwJNBI7H4MkkdCEpEIJ3vYUZf0a+5bx2cbisFcL22V5VYGE/SL3/pJG
FEMJ943DkE5LqdU+MnV31nadCbwnJahEBY7/Sdq5+uCfWR6klW2nTfT2tTzc/ZUtSsSOt9ZoLBza
v7Jl2HtECf8XFgHX+Wd1wP+TcvNLSrwyji9cF523TdT0fzZroPex5aaMc6QDrTw5lDa98eHK6WIk
FUGH1EZQlGIkWnciFeNM53bKzN80e2rEqm/yOxqUCbb3NIXbcgxNJN+jfMteMAdoUmqbxQPmC/Lw
4LtF9kTCu3taXG9+CsuovsISweDs2DtyJCebmcGRjfiVpoi80H11c5KZ9BZBJchi2vCBuDDmdT78
oshyPJk6I/iGu/3LVFfVkjUuxMXNPXZudA0QXxMbGekisG1bgL4iEU7d/KF/pfg7tghAzmNWO8Nx
XbKhBTYDUPZH6LVBRtVtt6TZHcGSKE/o9eLALt3uwWO4G+Nq6vrvCIropWwF1s7J6fNvDvXoE+kW
lZZYpHeoriPY9JGEGaRR/pTtTVrOFC75gXyzlll/+hUdX4eyIg8Q6YvSiLNT2002QwFYsijgrRVe
mHhelz6FmvFsL9c6vAtb05wlo/F+Fjb33YS9xwvZvLuB5sGyLdXjGpbtMQWrOVwbu/+G3WLtmylP
78NUwaf6mTvdBhOAjTt61g6PjLlzorR7rQgMPyybPZzKtCwfl7aimVzPzaFvr/1/y2J+jEFR2ZQu
zPVvw9D3uaWZc4Fg8e/mGTHUqrz+3Z9q5+AF0L5jqq5s1Ubm0GqHMgajtA+Fj0E2Loeu/82+GDwA
cl+R5myGt826AtyvzXYVDtIWvna4sfCc3XeTbo9rlZpdOLnjoegK/TVSUtpNw31kD3vH97ekqZf2
1HhGn6m46J/GzvVQePRmh3g3CehA/M1JhLpTtiWSGSc75I1NeJZVAxhjUjurpnLew5BgwAB947Et
0Gaqyq5/lv4onzRTDE25FEihkViLl27Lmw34ZGVWK/xx1znrfAvZF043TWuvP2RJyLS9oaGLC9Zk
JOQBi73npTVthxknwbaeN9/9Hr05vR0y+HDehF89L24s6lUlHtqExJ9zEzsWtjphhX+8cLzL1ZAg
3KbjdwYgCYCkAp31D9lc7jsioRiKJvW4hEizBL7US2+AczMxHPM8vUHhjmfW72Cbtt/o3M/wkwju
O8ruIl0fmhqgIyPmp3QZ3tee2kOXKozI/R4q5e5orvxjOS99Z91viDzrijgDMOMnUxXv7bi+UlB6
Q7/lq5XlL2VRP7s5ZX3g8JFX70K1HMVU3HkCJXsK88lskiMW5WUqG8m5Nrw2zfBlqeV9YNa8trA2
8ZUiLDMHXOltjRBhl/Ov3PNf89L9uQJO3QlLtA/WgNCjCEbvEdj795pnkGejMffdaN2WK/plSBFH
w0gtzM7DnxpAMa5866bDOQU9itKcBCK4H0qOo2bPiZR4KVv0NqGX8LvwdqQzEqP08Eqp2y2qmNiz
zR7dXZxtwcnulxiaI+ZDzYtkyEcPrY33XQkgZKsT493k5fkZnqU8NWHz6pdpcDOYAO48V/23l1vN
TtVZeTBOgNp7fXDG9pMw8PCPFaETFUNwo5bllbXK39vB2L44wUyNW5V9oPRimZyjxIN1p0roZmYJ
8xWxVuN4FA49QCIkk4oDsypt0KufwdxAF5AQnpXqT+P2z6r2OsT5HO+juF+Xil2jgDCG3pVXsi68
z4v8VXl49Ouy+Z2W/P2md/u4c9O7UU6xPyJvVdPyTHNrjEjxeN3ar5MgJs/ipppRmeY2cnb7wRj7
TnZDvIYz03pl3ZGMNe/Xonviy6Wwj6ZStLQH28gcdkw/jxvA97UoULcat0++b60RqjzdzpZf3PVD
sA9ozg6KsE9kZDDR9du9y0m1qPbJRbbCNocQy0XPBzr3mRXi0+26Oz/iuyoG70ON4Z5d9mnKa5S6
zpMzIVq3yaAaBAJeQOhbZaFzr9MZBX8HEUQqaWyr4kF51gMv9YulO4Ig+NsyITTyyrODSSZuG1w5
oUEnvbn1fpwDZLq6iouue1jm+bazph/d0tynOGMg379Gr0iW1RjSiiN5XO3isoXawhaij9gm75xV
Uhs7iOdsmi4VYj/0OOxG1nvgNbcOSLzKgbTzen5CtMyt1iJwlOte59du0dY7LxlNppA0sY1YxaEp
qErHfWPMaQze3JENibUXMtRM0T4YehMjk0xPozPc0iJ5R4OsOvrdH94vChUhCJPNM/KSIkhLgkyV
+5wD/tbJqj6hTonllUrlvFt8mnH1Sk2zazePTTua1y0U1k0j/GdETvRE1oSAj9he4k1R9h3V1T8t
Djw9Vh3xfBP7CbDICTSGJwqcZ75/1JmGyeKmsJv1OJvcifW07kfvq1uE2q0++QlBRB8rvleZAG+U
lwJXkczoB3Y5acg9UM1hBq95oaowuzozzPY1y+k5bet3ZxQPm1d770ZWJqRaPHwLWw1YXB3mBf2A
kDchUrOqCvY6UrQaX2kZZe5C73bs38MOXcTs8zVpq3ikUJp3miL5dr0niXBHRte7tOQbXYXJNpMQ
iKbhh1vnC6dfXh6Cmk4RaZqahk4S6BdP/5RieNwMWiQqpJMVWUGGLkxtzkk64zvdTBEPovrC/sKp
RQrOqLvfvYO9TcqSztql6eMhQFQnO+o7G/nWrpUfd8T373RX/cICktCNPO4KBBqJHs0ZJSptAYrN
j5HyZcpc2gqILeiLR112L7nK3ypdXFLLTxCoggs3j0YG1X0zvEwIHIhM3VHzxMBiwEqb17Wf0LjA
dvCkREdUmTcl6kvusf5GhR4K8TR44yf+ERHWMKctqJV9KJcx57OxP01udmUBkFGOf6lDuIvG/gYD
zzEaoh9GFc8dXY5kwu0dFQTHNBufqTsljHXp/STvip95WGkWXlBwYcmbTK4XB+m6rtHfdZR9UsFV
Q07a9qnPUUEMm5N0dr4jTx8TAfrHtg4SvFa3GgPGDjvalnQ8qLG/nAuDMLpX/a0Kr/U4nGCiR8El
GPUBx4dHF33rADiREAVWHLNumHbWtTekW423H80L1i43cZe04z8oDujpL1exUTEJVCABVLGaimdo
pnlXhAut4SkBeBqeYtZIXN1lxpiDDQIW2T/4yGniabPZAnyRHVtHvZmgR3ZaDYdpcvYLxW+Otqkq
bVOEn66jAVwzL7a1454KBLHkJpXRvl7zz9HpjjTA3lhV8+TTxA337/F3j/JnNACUDCbfiZUq6ayj
S95ivNjNougP2M75kIvsV5l2QSwqTkrHcfdRj3hdhvY78QpP6bbdOX6w7FpJ0BuSEz77Pv1jumBn
1etTC/Ifd4O0jpWlMAq4fMCGM1HtAs6mfG0+a10UN4vHAM6zdXGCVb/XjG6njHiKtCjsZB4GFNWo
RiG8k2nL/zqRuoIkw3tpTY+ddN99PzxlFAyl2TUZxC2T8fpQihJEIV+w5kbywUCxtW1enqnohW4J
bNIKBMwirI5rmG1tl8p7G/wOVom0QFUJ2rLhb0DHMQm16fCEl/BdjfnJ5qAmCSIJRI/JCeIzkx+4
YnuOttk75q6BsG9RjJjyTW42PEtn9iWuL2YrujOq9c536d0Q2wmBx4cgQ7Kug0d3ik5Fb94WGkJ8
ZR3bMUDddMkyrQ6zXv14XrbLNpsLTeJ/eg3gnsFNMptd3HT84WnGHOxSl43aqEQHaAb6HhBfB/qr
m9K9HPgZ5h6xxjSsP/GeAZ+o7Yuf9Stcsk9f2/d9kWMian1qtT0LoLOZf4V19eStaMGopN9ZHJk7
JYKrbiXIRiSowHQZ8fs3FkBhGmbn0XduC9uOG9WjBDe3jbabxO+z1wYh4bELChOXSxnnw9DHi7/e
qWwmrwrdQQacyzA9JaLmcM0wyXrPSF9vBil2jkCyNKkJwZ8oOXaQ9XLQq1evHKcEOn63Bd5fx8bZ
VM+3OKz2IHavyNLXPeTM0WuL98EbnqsSK1zBkUvD6W7S/Rz71nhYSjMfJ7pAXisvs5udRnEFMS+i
9kQVIYI9tMssjHX4Gclao2ebyiMA93JoZwI5m2AWTz1j934wcqiStHXM2V7TBtmQrA/UXhB/oTfv
D5oR9yNscxhpZ5HbqWmzk6RvnjME9F8ZGC7H2OmD0j7BCFZLwykkkW3d5H6UfgeV8D7tYIYXZMyA
Q++6tHhko3Iyeop7tliNXCqpmlXiigwD7xVkkHUOhgqTmnG8PyWbBmcG9dcxU8PwdxEQXhz1ENzs
59TM+Fa/X7rOMYegH6wHM8zV7xaZxwVKxKK4O/T35ayWMwzldMLpYt3LSVyrjZsSOgudwzMoindA
+cTY2PaN+CzQSNCVIZDe186Cah9l7aGJNIYYGfa/yaWmYN1WTUCJuZu+iaGfv92NpqRwLLtP4Qoi
saoNWbJdrQZ7kj3T0yklBN/iNCe3aNIXNbbhoYgs7zThvP7tmg2LDoaZ0oo9a6nDE43HBQcahd0J
+j/zdyxz6wF+3o1dmaKnXJc9HqP6uPr9OnDcDeI3vV/mkXFiuhKsuX+fWVvB4mJ0cGPKgtMKEe/r
WApsUY4YT6Mb+e9LbzlfLe2VCYrtP1sTyZet2cY99BqKrN5k96NHLFVevoeF3cX9WNhHo3VnYUhu
3b3X5u2dFWEYHbD1sWFhrVdaX8EFC6NMAOPNdCGslzFTePvTvlwSh+US/QXBXgjNJjc/ptIb3q7i
gD/LNs8/lTDeeSDyloL0lZHZ7627bUJmZKcTV2G6jDd55LSHDBdaHLHkH3FL5V+0VUFEp2JlXtvm
Sp7mUJaPpZaKrLlAX2CwzWFd8E0OS4CqyOnMaQnTNOa9aT/6rF6+0Nh+aMNzDyWdsUsdrw3Jazxl
ovhle4pztdNRXrItTVhqfWqfkrUcYPHMXIGUwCh++3mrLnRLLAvFxAyNtnT8nXKlpHNQpY/Cnrar
srO7mfXc3/W+KHchCz8/tnlVohHHwcHkKbNwgHcK7nuPXa7VyIZr19zjrBK81tYiTxrz2qUVS3vY
/g9z57EkN5Kl6ydCG7TYQoUWqUluYJTQWuPp5wN77jQrLJNhM6u7qQXNKj0AuB8/4hdtu3wTVAGt
MJWZfYkCK9jmJHuoESP5nMgoEgJiYkwKYvmxDaT8BEl+pl5OjOjFInxsmzmG+NHpdSI6sx4xlJxb
g9rL0M5TOtKnVwI199F1KNxIayDwycKAqUgs/8xjLflMCWH+wI5s9udgDI5lpdZ2HUbzWzrL4XOA
1apbpppxUbvR9CBIooKldAAVBjj8i9xkApFBqslrwnQfFHl8EY2UqD1prd80U/KG+FqBJbmYX4xQ
Q+2YRvpFxYHsIW3H4RgZy/Illbjp9KjXHiLJBOiVSvNBHVa+SzkvX7gfVDJjs9DdtFT7lfPSFdyh
WXyqwHjKMLrL4kffVqSQ5KxHlBeKq2ZVqsOwSH5ZuQZ2JOOcszLLn0Wj5Zah0mtbJAhCwRkWoXJ0
TZV9UNggScV2OFCtxDvLqPSLpUeQpDNhcXNNjRxzEeXnCpjyNgrKBKyI1nr6ZCVbrO57uAV1Xzqd
KAG1G+YUaJUgeu2Kcw8N/nRXdgGwTAgxpiHmb7MZLAcos4onaUJwMOTuUo35k478zMYKhokch6RC
juniNLhfPS1GOzgyrBmwbppGZbySllQgqp+iZeltCyzPoSmL7qWaRBVoBTxdvBqip6U3ISbI+CfU
JsA9gyEcDQR9lp4DQUSlwipBbIHz0YyrIAr1Q1OUwA6bMP2E3dDQ+0VSGqeec+mXUQ2CNO964VwC
u4q2COymEJa6iNNt4FXPxD485GnTisA9GqE7zSVIIrurZ0Z3GiQfptlN0T1DyUpfMFJtVXu2rOxS
a3MxMYNfa0GFAykbBQ3sngqQCl6lIjVXrdi8WuBQGqrhRgk4YwNqxCUjO8E3jJ/oNIrUtrZlUTmb
TVlDRE/Jf/Rprj0jKLM9lJnqu7RU0k6JkOSgxVle0FnhUhAaRxrk9IyxRfcILlR6M7uuvxZpQ4gK
qGZPDUBDv9eTz3GWo5aYqkvwlA5LsUHtq/0k54LyXYhFfVM28byToPJ/w8s1+D7Klfytj0X5qTJj
XDiYLwNFtBYQd6ZgwcrX6c9Wfp3F06thMYMDyEBEpufRsMNHyTz1ak9NiQIsw/CZkfwXMwvLry2Y
vW+BRDvTS4Ks2Q5WWIJcibuAWm8FkEVpZiHbLix+NxltfAVqadFaMtD/cBsDZI03zD2VW8b0dKci
UEgKGrYVSX0c9h41sPJkytO4GYVZu0bwap6ZQpAE1OCFj0Ufy/5okDgy27YyWFdSk2ybIbRe9To1
vC5TJH+hQQ77oK8nAkZVDfsFAzmSWnx+awrqMpC9gYbNYVzMZjv1ACkzQAYbMAjql6BL5c84IPUb
3naxVyHiokMAfYVOoz7nP0IJYNNUSMFlrBL1VSBBuWhoqUh2zN938jI2d22ZEOSlqlJe2pr+sW9B
P3quMgbWYxTXpZMvCXDkBJYRIzvk80JhIxWSuoPZRbifK615qrNs8BghQSiF2zhfmqUSTnGhT99D
JZLpWy3lUzxVJeojUyifexSusL3NZbcYjTZ1whwBogr3YtmZLKHAGwARkudasISdKGb9izx3wm6e
iEi2STv1E8bFP8JhhkXelxbdY7AOULD1oyDIDvA8CDzFNQjDChEKcfGscqGckKp2U/fbcFInBtyl
kNKCD8RzqlfGQZ1EAJ9o8zTHupFkJCFbkS8qAddkT5SOWE+qKyZ0gIhgP8K+oiVdSspJ0abmua3q
6qWEyKI5kTCudi+044A4xYInpXSzzB6YHTpeKngYIzBoskWD7BdjuQBFgmi/yuzbRaOR2C4pU3ya
wy8UdcFh0IfyQIHZ+DJSMU+jJUj7Ceq2RGND0R5on5V7pVLQuU9VNHssmC5ZhwyHi64O0Mo2Z1co
9CajqjaewjIIyfmFuH+uSkV/a0pB3/Q806uGe+e2GycnzxC+dNH9ir4GSyQIp3KE2XnSQGMtSNIk
n4CoF15k1Y0bZYygoGvH1ppggAYeiCGa18S9vFHoeE+vfV/rF0oMqTjNsiYrbrDMOGsuVTD5+UjU
uahxU16AowC4xcINL0ZTKJvPbakl3+vazCjliyg6xCv2Tk4E86HPQMBlbVV8X5Kq+JXDN/FJRfqX
Ma84E5mlfh7aPh4YA5bZUwvucTuBcNzVoUQnFgiEcEKNJru0jLDPmGILu1ZLoG/EanQptVo51iBY
7EZEdC3NxOpCl4md1Vny19hMZOTEu5kkT1a1zkvDYXihLdamoKLD1guLVHFgbaoe9WHuA66NdjFR
6ZCS87ywP360hU5iQHdpEyRW9yh0Vve8tAPNlwle9UNOqIlcaVHYCtDuiwcTtZOjSOfSlQoS5qFs
oFK2efGDKUK9GYsZeQotk2ZP6AXOTlv3lmirzZgfM6h5UAn7h6an+yVpY/bcQWz3EMeQ94wF4W8j
DZ15CAqUL1HaGz7Brtmollm7qJtCgtK6MPymjaaceXLM9SANtdfrdI3KFcfDd1UoyarupzEy4+86
Qbzq1rScO9GQfSmSZTDsen9CSIfiSTVa8L9ippGr1SXJ1NhcgwAoXiIuz1ZsPTdJMD3mRpV7UOo6
nMkrEfb2xKHyQ9iwL8BvdJ2iYhx7O9byhtwaDGsDsc8UdsvCRBQ1CwhgpVk9Nlx+EFyMxs2Qdv6S
x2b7hSAzHlV9Xk5iEiiHiLrmGBfq8hLKSmVj21B9SaNG/oRCINQ3ZoDfsqSUnoug/QE1gy5tGQV+
RUvlKKvM0IBpKdng8CUWpx/y4QD6J78MqGR9Rc9ruyjmtJcbfmuWlj0E/aGtd3Skp6temGrnALJc
s606hhAZNUl+xBr0uKCEc000kQik5tUhFw24cmBZO49rrPouFPrwQhSi2UGJuqG0IruSl8MsmaUr
KhgURYXyI83mDCp+LkdMR1KlyZ1mmmPwgXHn62j9pDbJSvkqNKr0UwdpB/qZSd0UZLNPeTuemgWy
brLqdIHIRNuokQ+ZkTRsE/1NURtjKyiD4s+pFFzjsa7IfGM12NSKIHSOoYn5uUcMBrincM7iWv8e
6uJXRCajV6uk79UAS9NydFY0+D4uJRcz9tQiV2qjtzLtEa0wkUoDXQmoztb52PS+4WUmC0mXWSki
SC7zFW0AlEXSBYR5lzjG0O8UsWyAtRWnMZMAngrC49A2ymFI6cdR/o52FKz1ey9dIETOb0XCPGUi
8QL8zGMbDE1dmOW86r7ZGM2oP01yuKsUUJdM5Bcq0cUpo8SVjfwlDJqXOsNuMlFncUeSsZ8VQFxD
t/72DL+oMDEvWVKdR8h09GyPSil+CYriYNYIvMvZbpKsx2QqHpIRAkqy5LwKvNlNK3gI+8Z4lRTU
waNiCJzQxMxeaPRdQuap2+I4iW+kndBzBfDYRfc46nCiBk0Q/UaYnik2KOuzcqOPZNSZoeffYQXV
+yWZQcrKejMAPSQV/AYedqVahpaBgmxcblpVw4a2JPGtfHph834SlAb4f1u9jYS+zRJplbPEpvJm
xWnnhBFmxczg1lZTNT7C4Nfylc/IFBQGM83sNlWAss7JczvDZKQVHyTHSR8LmhtjvutKjTGwaeZf
GHJTU2dt49eKxhCo15nAT+pZpLYEwDhXW4u6rbcLRf6VVBMPIZaBYZcLjIVREYiSbZQ9ANBQz5Sk
NHsxGIDkqgfLeSAWbiY0cbmwhrekh8MDKztwl7SjlU9lvpOnKHgVa13y9dFicgiemqIBhTg0bGS0
DWzLNEdfagsuKeB+1UNYAtveijIjq6ZuUl5SyXBtBLCLEeTiTYoFz15f57OOFI4d7WWxa15MU0HD
eVjSw6y085FqEe/Fma5oQamc4RU89p8s5oc/Unx6e/ClYfdFnLXyEYz+xMxIgneLqNKBVnAhuppW
ooG0oHTFsYiKkygIiBZ0UEm5qscXmHjNsQWA81UX+pYeH1mG5WhS1/6oq27aT4kevaGI2x4mkFwM
fOdY21kMmzdodgwKbGWdanOIQeJXmRiCHAQUkzuweLhvlzjLekck66DBMo/SE7234aUvhmShsM51
xWtVqzjOkySUXthNcrBHTUGALLyoTe4zxy+gCzOMfQKSmUDrMNSTYY4pQ/9U2Akz/EnVmKRHZoc1
7YRiQa0+huKqy+DARzXMcfaMq8yZFQlWcKolVFWzHHtpqpqvWmTMhc1QsuTEFFH5mi1YEw8lgXio
6+JBmiRJg3iOGoq8WNKJhFHd0bgWIsynSkiKVimSoEXi3Fh+no26R/e2BB2kAiLILLlxdTgEexFb
3CwzaVBhhpecG+rSA6j22EeGjjkU1W08dyoXLHwzPUiNX3KTxtcl00ZmvE2lXJSeA+gM2GKwH/Xs
YBRSzLyoqy8JlNA3hm4Y3wmZ4OppLDvc2Dwfg0XG/zxePKrDA/LwTJKjsBaASY/zc6H15YuOiNh2
BlVhm5bZ+QvWvWes5NEuix4iufyiFPGbVut0JXB6gZspDk+5tJRbkdz1k7qU8hXN884l9xq+tJEg
Q+BLhGNVtAhiIlWnO1VlZVdAhPHTDM70AeDkNzmma+fR7qtoPqWaqKK9Af8Txl7CtEvQi/JRItV8
LIpUv9ZqargGZArDgYVkfR9XCkgylwPzb9RWi5kYJtSi8AsyAiB2LYlec6pQn3Cg7MJGFZ00zBX4
icoSMR6V9JPVlhEQBFh7VY8LQVs10rdKCBC0GTTtKDIz2EPuLM5zXps7RoWhD5n0WxRUT1kglvAr
qBfprrJGve4luDI8P2IFhC8UkdXGzL1Gsn616bI8J3Iko4MW/1Squj0IRpZ5VODzCeGk5ELX2Hxm
dA5O1ez7h5mpzinOUtqfwdIx22AyZkdiaj0pglGrdm8k1lcKfMqnmuoX+mCuP0xyQc8JBYMGCauE
whIb+mIbjakJ/cvUfrL9V2pLp762YRFuKfIjWk2C5VOPbq0kXra9liNKY5a64Q8C0GzFKhiuZZWE
akHEOEjrGhD6JnrK58LqAnQEe/1BHNYZJoUdLNI8Npw4VZLRzlArCB2pl1cLJinUdjSxpGtemOW1
T6L+DMu3PCVjpIwQSRnyo2st7ajxmTCMKc2qrG5/5WIcvfWChgsSbxB9JWsUTK/M8peFztcb3Tha
Z3WpHkNKSoTuqtorR+BBWUhbhWGngRpG1l2SEdJFBYHZMTt4UEGtVm4DjNle5LQ4DksZ7DIrYyIp
N0RZy4CoDcfwrMxI/tVYRzpiXkiDnSKJBhwkZ1Ahk8iNS42ySm09KJGKUqOVKY9llc4ntI0NZ6zM
+tUYvRpsghNU3VUPIKv1oBXgkIlOBbbJK3tDRYpMHyxaakDi1/QEMPZCl6WfxQndAMWID5k6ZAd9
6Gbw/XEClGEtmdFpQsxEnfYN4hlv9BaByEDOLYE6HZDrai6SUcUbKtv0ZVmU7jJriPpNs5h/lqjy
NmG51J8C2GFveizoP9S8WfMJ6Fkg1OCsTTDci0jKXpqqfBkR2J+oIy7m3NZ7MR+Mcy8uAu+4Vk+y
2k1+H/f1YW5LYcNIHvYP3OErPX+eVVIQ3HRpG4k7+soBtBNx2qSpWCGJAQKL27muLv1CdGxAPuLf
MBb9pa0N62sURsZWUuoOiR3kJ9HhSJMnJClAUjPq0k/MM8at1Ul5zyZvxqMcylPoQCnIkF6yYuWH
CAbPpdl/soZcpfOihgZgCLo2lbxO0AWICPt+IM3s2pWhNGoVcqwMvJ4lCdiAKhTeAAXzW5pPa2gV
4+lHCXznCmEarRDUIRDjgWBZo8Qh2iAifyKVKjjRMj8P4gzIRRoweU6VQ0qnzQsiaOMofZb1lxYY
yyYA+UkLVJWjx7TtHIvy2ZMYHJ8mpMhMFxU+7YcWR0z0NTK7M9215DyA//KQ366x1Wp2dWYszDhI
f5iVq+oE6zJUmdsLpoQ0paAJ7f9OanwFjdJvFxXdUhGlN2X5xjgAjeUpJjDF2z7AfWEUmgJ3pAQ6
CmmJbPlgVBpPBWnglVRtR9Pso9DuG4B5hz/wxO/IvP9Tz5vfYWoq4vdIvYtM9wzxRmk8jqVwQpAD
PcxogukXRZ0XK23yb8Hj/xW8+1L9LJ665ufP7vS1+it++0OU9/+P1gQKmtZ/A3DH4w14e/0f/tuY
QJb/hb+AqBnSv9HWIIf/bUxA2vMvS9aBYK+MXIWpwP+At2X9X8BRLXYNaG8+34q5/m/wtiz+SwPo
rYvIOUmmskK+/zfGBO95heimJN7gmYcQook4iTCDjtJlOprXfCsz9rD1Q/ci+H+8jXe2H8/xh5y8
IEuqoa5r3Gw7NWzEKQK/dtQf+nP0aqPr+fnvf/lGzP///WnRWoXl//BTQIQpFoSFP60cjcfgOLyV
x9IXv4W/1DteQJySd389QOx/LjHSdusWuRWP+COm186YQQaE1OJJ36AHagA1dHOrmfbZKGxnuW13
/RwH27EVJz9D3R3sSq1usHeAyY4Kj5Nma7mutYZbB2lM+a2YYCBybTvXjU5OW0s0TKvMR/PZ9EZV
RgZHTiqvH2E1YmEpbiwxGl1DVw1Ph8BCnGgR84qiaCMRMd5MiY4/DBLIOWJX/hohpztGpanAlfrc
FWICPYF7xcnTn58TDBComKtmo9NbLMD4Ujg9UkZvIdpU3kpGANUL/7QwU9NOB6He6aJmeeGUZ1cx
E78jXl0qAOz65EmOEdwwkVMDzKOom4ERABOUsfshlj1hnG7KBp3UkLJVLsF+m8qhRSxxg3BQ4WGB
kZ6DlqS7NHKq4RR5nGnkjutMpCu6VsKDXAc61cwqshPxeEA6uDqmjNptIQgVJ5wxug8SOlZdnpvf
jRTlOU3NRCdHwRyRLyHcpaJRbGJFqw9yFIy40I4zaFukffKEBnypcLtlgYSPmlJ/zqV4OCUy6VIB
/21zZ6+uPIj/UAj+s1dXA4w/9moi9EPQTDWS6NJRUE+xcWiW7TpWmFoTntBB1x/GeGdauxDk19/X
XPfoe0uuF8IfS1pBgcO1kCnHXBlHugaD7HRzmjhNj6KnLtcybfdp8IRIau9QJT5acY0Bf6wIEN3o
+5kDyQNudRfKkbKRATveeaDfphjvPdHNVWogBoNKNX8fIWGaUiQzvTddocXZQr+3Bjd5jIoDcl42
mGgQK6ErQaiI9wWiqsPj31+q/FFEWP/9j2eETlODpEREwaxjzwrb59FAUbe13KhOTrThvSK3zkWp
MJxKUjc1jM+aisha1CzlvllUh35TrIEmk96itTYAXAjKC3yfUX4ehepARLnztv5pr/GfHSf/84ca
XadnatEuR+oBJGUeGJPZqmugJBu3B+1HL2/vvJH3bxHRurlFdAB0eoR2yjEZkEB9pssVZFT5vf3J
GO1W9xUAuBRSZXQw9mPmrOaEAIZfDOHa9dsmf6rSOx5NH22/m6um7cikl1mYjyoq3m4/uoVy1Ktv
ADc8a9z9/Wl/u6a+swfNm0tHklZLCXxpjopNwXq4QEo/orniauf0NOxQHbJjJ99hB+1QnHuhTVnu
T84ZrNvGeqj9p9wudrP31DjmeU9X3+4P927a34Z47/209b38sTVN1Lv6pOWnSagZiZTINnV6DhYZ
8dvyF8qwi46Hwp7RDUpndv3t729E+uD7mzenfprLAo2uZDmGMWx0GynPdrK8MleQ+T6XL3AfloNu
Jpc7y637972nvAkCbS/k3cq1PZqbcBs5kg1IzrGIM8o+9O+9y49CjXkTr5HTyiII+ctR3wSb/rXY
0dhzmIxugyekE7bD3vQrB9ncU+CBPr7jWiKtz/Des92GbI0EXtS75YhuNkSsr7Q3UChqTB+p7Q7F
MmpRQ3tGklqJ6ULD4oY1QjWuynd2t7U+3ns/4Ca6oV1cFuD5l2NhoNrRZ6/o1Z9pw/umltgIjTsJ
PsuILZRf2hCZ3TpDpxPhdA3XwggIWgLrLua7aONOTKDENgrOHxr68ukhLT5bdLVNa4bAgAQNCv5m
7JD6Iudv+FEz+MpqBt7uTOjOybEtH+GByMYAaeNQL4rTl3uhem3Fxz7hCCkPsfaWzD3kklf6FrZo
Psj8Qmw60CkX0ecJH6X5oowUdsCd5vi7MWdOG+yC5VNvbrJUPkhZeU3KcI8s8yESsGkwOgrETbeY
rkmjS8GaRO12U7v6Ixu+FO/C9tQVOmIcgz2Nj6Q743QCGOhUgbjTypX1oM4gXJ/Q33jrrP7LNHCT
I4/oKZ0Guzr6Hkn9qa4W9+/nQP7g2Bk3x84y46zrF8KuuYkPmmyLp+wgbdNDHzvFVdp23vLV/C4e
pxf9DbWOJ/nY3gn4H8UZ4+YExv089HnEyqFwlen7jDbKjHaDQ6ynv5Zy6LQhfPz9+qbm+iQqXyb5
4e8PrX0Q4o2bY4kUA/3VvFmOU9afgNA7qF561iqP3kfjpjGHK7iLnUUjVh1eC5AIlkB33KSVa6K+
8Ry29afWelymQ9G0XyLcxejdeZPxTGPf7pPAF6Xah6huL+IM4GNTi16WA8Fr2JBAQid12FR1CiQY
fgbUHDPEGWZMTsTcfVKndgMqS6JlbKTnJTxKwT5sGjtIPzfTUdTRyQWF9oRqvp2XWzCUHuixYy+T
sKIzAuf9769I+SBB0W6+jj7IYBPzUD5qmJ7Qn/k0I5ub+/Om/yVXjiJ57F8Pc7n6CcSp9fkrP9G8
NC8osSLujZzDK6OGcwXBp3HgGE5H1XBaEzbU899/3w1j+H/yEu3mE+ZLHxmaJEjHqd9E/gwrMPeG
1k8MmPEHNO1UB+VC/WkxX9LNqpU9vRHiK2f8GSJysB13JfCA9qHULwL4u3NxL/R9tKt/k3//uD1F
hn3m0BF7+7YErQrEE7Yt7MCxQFUnP0n55w61fKKtpe9NGl+GBpcJhLBwzwn+o9h7k0cFYx43iCYu
R1CYTj4ByDkq0j2T7t/tpvci+01ylJK3gCSt5WPc1OKXKYmWbQNPAQIWShpJYw1MYQMNoyPwZ02C
7pcRKdI+w4aJpwX4DHwMfwc0H2xzSWNfCnQQoUE/IOiMTVIVMmiH8Jg77YCMxmLpYB47qX2UGcNz
9BAJ+Z6ikjre2eUfXJTGTRa2YK1jdiHvikRvHlD6A5m9IGQxff/7Lv3oJr517ZrMrC/UhkAz78ez
5cNd8ARHcBriquT9En7EfrQv7l376/X+zrcxbq59GH6Sikr5fIzCTS8FX0xV98T8gZo1oEuIaqgF
hrBzaXerzaFMLlCT//6YH73Gm+seCw+pymYyxrrYFIwrGIuVwqWZ7tUgygfJmrH++x+HCtH01RIF
U6Xcq7+Invn5e7sb3R3+4a9+vl/PO/B84pG5Lewr/WBHdr9LTrehkf8t/Ua28+PvD/rbSPy9V3xz
uPSh6iwxMGY0DE/q+H0ufancwgKLv+Sv7cMQ+/oG8BmALtNuNsIeJHj8nJwEcdPQv0EIA27sr/zz
EG5bhn/7/k5vVv7oy9+cyiFsQmFQk/kIOYEp7pfUfO1g0C3DZvmFRwL6qpNjQYA91+NGq/ZL78YR
Gl6zDc1NCHbt5GrtnpHcbJxiBgjavSR7Xf+d16XfnK86BHveJ3y3xSceCF97f/ByV37TyXbvfJEP
Hl2/qVZkS19W0R42/bH1uuP42J6AUzGMOiRusbVO+qf6mmzRgXV6W94gYekqduhL1zvLr2nSe094
kz7ReBXxHiaCzNmbFW06nCtKTCkQoYV1o8ubpRC4y10FiWDUwaLqe7bFvQLGLagBdWeC4a8f1Piz
ZWhuo9vtN7NGYuzY38mxlI/ezs0trqF/mk9Ygx6DQASPdeoundZh6nKAmzkMLwCMwGArDc4OWMQM
+3Cj44czg9naiPEZHQkkyjGjmIpX/L80Zd/qrgCvGQzDLhtOsDPGPIWKdW2Lc4RHFHZwd2LZRyde
v7neC6OAYbL+8MZHg8BDIdRGVsxm+mwvLjHMBVbkoF3mdnbuhDuwhTvd3aAG7kAo3FNT2WCzNv/H
j7y+3T/CzyC12ozwOuliHB0afdoY5uccerTxEIvbeRSdXjk3pWUXiJxVQINnUKdtjOwv2RBCC/bU
+WHyZem5XZgHa3CJGGADNKASG9xFeRgRaxcZd90Jx7+Nqt/blDfxOBWMFZa3HjtyD3QffYn2AtLu
3+ozI3KcERWXVmxxFo0XECG1hU/Z/u+varVIfvc83ETqvMpqiCKkZWXu9lsZmLez7OXcBcBlMXRE
wm0DQNYJXtu39KxuEwRibaBBOX2uC66T8zZf/OSTdAg7b3qaPf0pf8h/BWdduFbJm9JKnnlnh32U
qOk3oTxXgLkGJr/U3Cju4kIN8xk0Osqe33xJ3WIfeZr797fyUbdPv4nPKh3tpOhZKz6jZ7PX3Oy5
OmI3QCogOPkzmJCNakOmvaa78LlyhIPlGnfWXkPtO3tBuwnByDFkaMGxtL7XjnRQ3MlLtsvJ+Lce
0z8sxP90f/6obfO7xPrjbABrRgAYKtbRAhL9PD3BXnoTfuo0jU6pQHfq72/wo6+l3cTZmDmWAVJF
WrtDEERzAy+UV2i3pwkYhSfvIJp0B3JRUn3du7PmB8FTuzn28OemNpZZMxo2uAGp04PM6X3SoOv2
Gv3IS4y91wFBrRYfl/TbnVU/OEHazeHFPFtESi6QjuN+RnSilP0WTcAw/DT2HoNoAvb3frjGWrEr
9QOOORATrv0OJfAx98s7CcU6anx319wc4wj8tjDpPHqJGiJssnqPSrtk+YyOKrdCc4Bq15uFX/JV
9LXUESBVh25vm9pGlbzmlAy+NfwS5Su4MF0FM/GAaGyd76sK3i/lDh4bNoTeEGolZh2f77y5D7IN
7eZEd0KAws96ymClvVRu/1Xazp/RPS7OyZ0t8dFhujnH8ijCJge1fzQfJPd5stULhN27IemjbqF6
c1YN4J9hs57VZKeiV3gsD9lm8ocdHo6nGKyo39k07YgTu/kqefBG8jubTvmgaLw1Mg8aoN9Wysoz
qIZz/Ion5GPlYmi6mbdgdXaLn3/NrtIBMYRX4aRfy038MjnDq7UP7OjM7ndHPzzRvtuVT3cj9Afn
b51p/3ntdoU1W+hFElqeBPSNaa2cdYcmLQH6k+iWO8Ll5V6m9NEUWL3JlPDXLsVyjWOIiAjgBB3r
sXpFSUfyklN8JxZ/1LRQb7IaU1IFDF5YZHBTL99bvuyVm8yv/MI1N4uru7odPc677qC69RE9zlO3
EQ/add58ybzq5f92TNSbsCaHjT40cGGOio/pk/fT2MBE2Ai7e7fdR+mHehPBRlnss3ZtzaATaq/P
1W5013yOncoWXYQ1yeIE/0d050xKHwRM9SZWhRk6pNb65aLgW2XCKj3Rioid1pU7h5xVwTl43wlP
0QY8D6jg6CQsG+vOF/2owP893/nj+ouEtBirNd8JX8uv4+OyG39NR2OrP4nfy2c0sv3ltX/Kfv79
033UfVFv4k8YAMVuVFaTHXOj758fEeFicPGo8p/FlfwL2jQXLKxt2c3d1ntFKtMx77znD64E5SY4
JZZsLlbD2qmterlDJPDu3e7KBw2E39nkH2+xm9vE1Nct2fnov6mbxTcp4UW79ppd7uWPmds6oQ/f
1NG2CNDZICc4Mlfdbr7KbukHJI/I6BwYkVF+ueKdj/v70d7JnX7fjn/8LFWJly7593EVvcKfjv3r
YA97yWbwsMMK1U48ddPD7vfaVzhc9vSrPAYXfLyOk9dttlTSO7gzG3iW3BLjNtqFvrG7sxXW3f3e
b7uJV0uWNqm6HrLGBxx97L1+s2wrL92IzAtxjTs15/iqfmqc7BRt9I3pxP7fV/7dAX5vZe2fYbnK
4ggvPjrDonVeTS8TJzDdOkFeyZ4Eu4DzmJ+qEn6cL3P7X6zmJJTXESMb2g2v8oh7tcdAHfx98Yo3
ifwwSQ6dCKCjRu2PguC2eIrnvpp8hl4UwppNUHK7Qn81re3UbqdVwsOG+SYmP/sAmfkUXAsyTW7e
X8MOUMglfCxrz1SQnrH//sTSB9f+7+r6j32Axi+aExrvunc0H8ruRvIZEHn9S+i90W3aTBvVF31p
3x7unfSP6t/fbfk/llzRFEYqsiRMwl1pR5tXie+MbYErOxGXYOQDF7B/SkyDUWv2TLva1F7nvkxe
tcFkYBfZT3ce/oPw+vsX/vFLKizSynnNvKXLchw9fYMr5KV2UBKz5V3rgkXcGQ/1tTolpzsrfhQN
bvK4VJiQEFpXrEIU/YxLIuwX+6oEm6gFguOG7VeJnQehwUk9UwWlc+e8S+sN+N7OvgmvolLBPV+/
MwYLXn5O96Wz0x487Oe8p3sH96OWzO/W4h/vM+rjRZcqFpE3AgOk04L84fesx2/SW/jC+BKOV+E8
7KYEYRm3wexuOzwOjpo7eLDJrxJ2Gp8VlD1SV7xiP93imUU6fTbHa09e3t3b8x989t8pzB8/0xhC
hEsmUzou34VPyzODLboZzQ8mK18hzamXKkdD0p53ytO4U7/Vb3e+/UfL3uR8kiVWXbN++8bNH+df
i1sR1KI11IO6dnuutYRGHlbr9zbbGrXe+ea3uNok7+hcgb09LtzaPwPlqa8fUuaAmf2g9S5ni7a5
3eEVE7nW852H/GjNmwgqIxGTZPiHHOcH68J8LW/96L84O6/lSJWma18REXhzioemrVotc0JImhHe
F/bqv4XiP+jN24g/5nTH7C4BVVlVmSuf9adDl4Haon2UqNx7jYiYwMNB3EfRRjJ2bdB50t990B7N
YDNQBaqq4Z0RbkqEFnj47Ww80rw2H73GxZmPwBpPqju8RoFRM1Fl98GlNJM9/0S/wpCWuf0+zNrs
mDfDu2cYBvQZi6mIBTqmEi7kFBDfIfDgBCw7RQapq/SxkwzxxnBr562fovndeL6Exn0YhzMeegnQ
rXpAm/Gt2sdH4IKgDLrWduNNLgyk1ei7sVm7dFkTpRedPIc4t//+yGsnzJ/L4t3fgJ6DCZ1ymCz9
t6D7e1wMudf4FEOHbwERUX5zbnmpD+FZvPzbgD+74N2AoO6nIpg2ONIelC/Fv7a9ioFE2JYpqvCX
fWGfohYYCk38E/ilzrz9PuxajuzneH83bJhLMMSVMYOO3VNxIfM7bp7TY69nzvStuMFTbsHQjt0V
RjKpIm6m1RFd+vbvo68sjp+rzN3gxAeGxU/B0ZKAOu+7S1jd2kbYWBxr9/qfT3v361WvVGQoMI1E
i3WJExno71bnBPaE5HX48fFB25MxGfMZsdzYy36uBA8W5E8i7W5MNI0HYwejPg/vEmaWHg+dKNyx
cLcHueyUvVe8imSj1h/pF/9Fcoms5eUtcoRL39vg4UNxM6EoG+GPjPbDN3cD9K905U/ACPoX9KOz
u/CcbUzxtZe/iExFPAVoZMSfCgGKkVyjjb1k5dTGLEIS1bZo5Wzws6Lw6pdmKsFF6BK80b4OIxVm
tH6fOWslQWYRk9COlgEvPUe+r+jCHoBYMVlBjR30i/lGfgUQQLwKe/nIq8GzqKcqthSkcQ4QluKS
sC9MCnXCeCP9vnb1/snS3n31SaFCvmow00YD0lnMr1CjtdQEx1EV9b+c1hxDIzKrjVWzJh76Sabc
DUeNUSODXoplo0ZGhIvHZIYm2jxNUT/BdUhDA7oKLrsLuIuR74ONub12hKLnL343bDo2PCWN+LKt
O180WJWl7SjSkkMINOdOuXS71mJ27Bt7BbPkROn8uf5qduE7sAwO/MhD0RQEE2ZLbravj4Ph7/hg
Y6nPx5QHq46eN667v4xvOjgBRwSTgbymgMAQyH5YyO1imkaFJ9wYRVwbZv7vd8O06NcLYpphvFSE
RC5MOrjeUnuAUY1E+vKBO5JieU8PjgDlOgFkLoaSWSbIjRRvdfdEWOBaIbEEbQDueDYdYbJCQEyS
TymDgxQMuNEArzHkALc8Ej+XqOIAvHCmIGbigFadwk8AkTK0GOe4/vlD3uoVzAUBprBj2ZyhHYnR
50BI0uxHimIiQDICZ8fBTZFUESJeSA+H8b2OrzVg1yKcb3vGglGMOrVdqQJpASKBFacvSXVM0OkE
JIDpz8bQfIc0M/D/vy/bnyjw6EvNl4+7V1iCjMe0PayxmS8eze6lTn0Cx1w/EZdtrQwmgNoETt3L
xmhrH2xx4svaFHYa4DV6NfU5gGZBDQbkGmClwjuoMYb8JA52s09FeG+jicNpqVSFoCqFXiBmzd//
hvnBHj3wIsrSpJaEwsef0M5QngR7gimx6Mmr8o0B1q7J9CLgwgMO1iMjXmltdvpoJDZo+3tid5+U
wTtf8WW+laYWu4PL8JaAZ60uRC+iLw8DuDoHkx9ibeCYD8OO2cVPgQuogCuaxEKvyLjLrd/f4Fq4
oxcX0zRM4UEgofuiZ8erMPoOFwyw6ozMfoRRYDwnIOJDFfIWI4O0MHLG4EfowfwzyjATJ5xd9q0W
4eJG6nce4tBIRLoc7Ssbf93KNrpskcpyvuJbtNV7gEM2e+5Nsrmn7hhDB6dz2btYeBIEcuBfewWk
9YLRPkGSy4CKoE3PPuTmUKQB8rAx4edJ9T+TTVKWPVVVTuKk9fFZ5PGjlq8t4La/P+XDTR0/vAiw
kQxL+gH2TB4cSn3GraHeY/JbJziN8ixEhZHVxu8DzT/46AnmlXwXH7IYCTYy4AkaaKRDIFqBqjBi
aQdmkJWG+2b4/n2cx4EITzSv17uBgDUR4aCHSYUqx7H4qNz+OTjD0edDfp1u3Xuy8UXYeUU8eqBF
CIICG3ZwAt4cb8Gm3UudUEt1WZ80Bdu0CD0FrhSdCj7JrnxObWQXXrb268eLFI+4CD0dSolAx2Ho
+sQBmwCRMbKpwbt0yW3Adb64D5iX+fy2/n3t2y0CEVNHQyzMj9pr1BFXRGPSBzs0U6SsAMexIv0N
/AJtMLbqOmvjLYIQKNtj748YD5bijqJeAYvztrqVHhem8PIWQYeXqVYAvQq5cagUxgOa+dXYHgwW
B6vfZ+A8ox9NjEXWKwR3E61cmIBp+s71f4Rz5fS0HnYbeYfHUVNSlq0uEV+QHlbcKHqZhTvY9TFz
gSnXYxNZrl23I0ah90cg6I3QBZ6y38XVxjGJm5/gwZPJi2AhAO1NYg4REV/lFZR5WhVYdfKtBNhE
wZ5Ak2MA5VRTG5hMAYme1GiArnkLYDXQGuMOKJQK/AGUQMcZ969JenTkTr+/9MfXeryVRXyR+rgq
/R5vvYLY2xQ1nJf+gHlLXdD2tVPOrN7tOyvTYdWyMeDKZ5YXcQZw41qu0LzrFbfJS945nUSoKEv7
yfKfoNNWHNTGxAOxords60Cw9v4XIWfEQT1h5iErwz8n9vy1QeV20fDwj0FNXkSWKgHoyGcxQuog
Y9efiZO53As0IXriobPWLu1RrzXBTT9yXK5pS7pu5XHX1qW8CDJSBIJZNZ+nBA5AwmthzaAdcEd2
Q+yGu3DjRjc/yKMpvAgtdDL6lFLhdpkMrDaC6JP29u8T4nGGADNwEVjiiWJJHOEWBTOL+A049OTC
MVp99Lm3bLRA4Y4Lve2ADNYEWOPWTwF/UZgzjvjSc9dfWRuojPTQHtGe2MJB88wQa+INeK7/BR8d
Fh+Rb0Jv78IvtLGFmR/+9PvfvfriF/GKD/xgHOdoC7cAZFECKzZZB4JPS7782whLWXgWc2UJn/E5
G/TlZzrPlepsb5AXegfWXtNChXHb7uldWZhLjXha9SkMk3t8BzSAGt2rdMQd6EKc3Eyc6Rze/Cdy
gJqw/Cg21uXKdrVs+YGBJYx66HhOElQuk6sweIHa5O9mAvFhLlhSlo09oJfCrBS7Cnr1MaVeQtRn
yz2tI6ipfza+0No7W0SW2I/4nKcQ2WeHLyx1UH67TE1FC8azsKFwIsVjn0CxZHsXu7PJn+AvgPqi
XW8sy7XxF3EHWHSerkBd9ZDq6b/Tp871U63bqknMIfnBopcWoYUJ6BGIT4r2puNw9D86Z3bXPonP
/SVwe8DsLQBP0fwaT5r4+fsLXTlWLwX2PjjbtAy7DK9rgUOBawzK3IUD8g5gQf+S5cOsWIYbUAVC
qsQrw333M92F/MYuv/ayFuFAHgX4w9b4XR/oONI1akcdQqCdE/33V7O2Uy9F7CWtlEo5yIA3wJvp
kF/lc4C0h6ecO833GJeyciM7Uld/S+q4EvKXivYG5jDRmCi0B7q73gzniqt0kMxgGwWHUhbwO9TB
GTRLHoprKFzz9vz7c65M6Z9c0909hGGnLhLm9whZ0DMWzL7avDg/FonCQHL+dne/TckCmw0+XmFw
GG/xqbhxqOuBczt9JMet++/j3CcGWcSEtFbgWANLOS90eAON4TvpdXASl4WPdoW8K3zIwl11xP4p
B3CX2Zh9K7FUXAQCUDymFs7uOJ07KFgUz3BPs9tPsMb/7aMsIsHoA0RK9zjfSApyU7SgoWGD/2yl
jZ9fu3yK7H8/TAMk4iAm41yJHGsVlMKuByJShQAZGLOLDzy32TJ6SzZiwOMKO77RIgiA/1rBSAFb
j0TtmU9h36NzPVYDJzz7GUrZSB960PRtjDZ/+AdhdKm6HkkudUDao7SL6x+0WBsHp5WFslRUy/TQ
1AzlIzqLjUrGGwVvKeEmCHDF2hBVcys76FJUXWRdrfSJhO3FLSH0ENDkFLnkmp+kHcQnrnDO9fII
QqVYqKVGo91BNCM9hDIL0u6bvGsMULmcLeHX4yoo3FnnF3G3elGekXslntPtEGDlJu2yVoKMnn8t
d62HWoY2GqEJa4uDaPd2a1M6zn86D8mR8Pb7KlgJ8cte1MgXZML0uEHWI3woNLQm9x1AyVgTv//+
yiJe9pLCE6mJKgrW5uCUe9QBABWVOvmX33/8pxD0YBouZeRt0RFsIPj1KX2PvJDsBpg7v3fVzWd1
WFak0LjAsH2rHrWWbFnqx0dKhEUjNeBKhEaPyZDPcVyqNeNMoYbiXYTjZSLrNJpotPQWbpU41wKJ
sAgkFBHppJnLjVX/+cHVZs+anWhWTgwLCZAF7LZ+8d9xvf/9nT7Wp2NKLuKIyBL4i+YYLpadSXEE
9pvNtSg3+MQoBI0GJzbFXawH/xU8YLXiXXay6cQpQxXJzxp2XJAOZnpSexHUxEIC3CXjFn0ISKvq
x5KWsHqFJsa2wsymPPRnxeSN5z4ypJghya/K198f43HfHh5jcXYhlORzBWipXuxN0D4OilpcJBMY
Ir3e9eagllcURZGgE0/Dd/A2fETHBuCdW3P6ffzHGXtJWQrOhwDetwGwUN5g0rf21h4ClzugVKkL
RuHFLhLHXyIEZfmF1tN/PNwupeZigxSoNKeDZkGbsCtcyUzO5S5CiZJo1Bu9I2di+cbvT/hYVYAn
XMQuFtZoctlhD2DMW2fiSrIn18qKL9Fe+Bw83ym80C4cyA1R+7ECLT78f3QYzV/xwcJfSsqVpucm
PsKBBJ1GNgMCcutMsBJO1anQwtHIABaqxn+7kCyV5QxwsgqT4tAYcvBDMronP30blBv78vt7XNnz
lprxsmp9qWkwUfwedjdwLgHV44LesXGrcLq2ySxF46AvgZBWC/hQOv88OewznaiZ5Z+4l/mQjUQY
FOoj1OPoGcO6cOP5Y1nvOW5A7UZQWTl3L3XkcKWrOphb8eDCx50KbOq+aLqNHX0t2bLUiWe+EPOC
gMeDHxmw705+pVkTVzve4RSdKGYnP/vVSaxufa5P6AorjeoijwDLvxTwvoSRTJ7BJMMZJLf1YXHZ
gxzdAbjqdkjb4FIoeJ2gRrwzWD1cIimbRQ1RynZlDc9lOE11G7NsZaP8ebq7k0Ah5hGucTguTkcS
PHPkMoNhIxNe1VS88RXW7gpLnblYUj3HADPp0bfwytkEubwBt3s13eN4o/0+ndfuCkvBedGIrdS0
BHeFVjq3HP/FhM8syvWCnSngtH7zSgIOPaxwK+atgbcyeLRwr4LlMdpzheJYKlung59D1IMgsdSY
t7ksgE6KEz6d7IQRrVQ0eNfXqr1U41EEzZUK4Yb0wh9ZdHhFMSBkVj1OZnEQS4uDgCEEBmtq9Dyd
QTUEKxMSUtqOjxn/t4xTE6i+GNbIMKkFSlCBiXRBqyFEa9RLq8CcwIoYSB2JruCxUi2A1R/7l0Yv
JgPLHT7dxxLSf32kcrybR/sazt5toKPbwWDRrCkTj+bff/8eK+mHn76Au3mVNpMilCUqx7RWP4nu
387NXdixWb//+srC5hYXw5GHexDj14jDwhdN3vxgY1GvHEt/5Cl3fzVIgkGVBfh0U3ZEPQF+ZDDt
UoNNRNXK/rHUgE8iLNByHrfmPnYEX8+eO5dzGQMXD9DRt44A803y0fxbHNzaAT5AUodcZ2eC3aEm
aukwdubEpm8i6aic0o0lt3IZ+7nq3L0sEfZlTA02vzdxaFJJ36Q6VOH48PsXXitu/lSA7n5dKYKG
xizCBMIt9siAGglKHY5RmV07UCXtUAUwMONrO79Bt+ySW20l103V1UpYXEq6WbkmIV+EyODC60XD
KY6/wSfCi9CPPtdXFC2yJiM0ICtW3qSNO9FaWmop0C4S8NllAbM6dTrTtxoLNpzXaJcZsi5Ysgmk
jPw1etI/zhN2cZAaRxrJoRxLtHeHo+wme0iK+BN1gTGtBj+L03j5/VOuLNaf88HdlwzrooszGZOe
T4GehmQqFq6///Ja0GcXcWAgDeHkAEGfadt9wjVICIfQv/hHiQNNTBgMrpG0wn8eaNGoJlTCfU4X
KHSWZA1u2sQreQ7ef98bf83Kwvu5E9w9qA/mKujSuBYSvTeaS7vP9n9h74O+J9nu9uHGcXttas6j
342ShFVZNCw+W80kHs3C6GYojK6C+x7ccuH67OTNsLEI1y66P4vzbqyeB7gaKoO5o5530aTiQvej
erDURYuWsDHIz8d6EK9+qsx3g8DkhlGkWWGXO6zRWPMggZHsYZqmQ3FooVuo3qEd3AqeUit+hq+f
EyrqiCuFsvEXrNWfloJsKICg15gfE9IT9KXBixi6CXSjalsxWXkckn9ua3ePOMpxR9fwmfUSWKpk
2LptGIE1JoM2H+K24cauuJaLWwqu6wnEXGnAm6TsRvV/Phl6aly0s4GhMerJcUs3tfY8i9AxUVOq
cCyCM2kMyE9KgMEiJzrV5y210fxDD+bET4i8e2GC78N8RMIAotuoOB2fh/2WMHztpxcxg3RwxIkL
/DQnPXP8rfNNLkFH+bEMN9LuKwv05+vc/e0VJ7USNWCAkbHaiw82iIIsRYUONk30N/betXv+T9bm
bpBhymMK9yu8/MwAWK8tPsJUk5HqdTmQ68cDgwtGA2xOAHNb8BOqb1bRQUOOwJXfKjqu5TqWOmm4
uXJTz+BvgAkT8Dgw8JFSD7JHCby7RO3pm6wX1A2u5Xo8WC15lUdbBFEg28tmB9UA7j7lnvIAUfqz
EYDnE86jWbPIIY1+BJeKHn/Q9NTp1K44sEZ0thhLEFT0Uxgbo6xN/vlwd/fq61CEO2aPKxMZX4TC
qccdDXMbAp7gJL5X8qjyrR2FBe53eowybMi6hWyP1E4arvRH3qtRsqWVfNyGIClL2TSVS1LAKsgR
CD17aoPajN4i+AqigGt3ghlx/T7m9hEH7xM4zjtdfAOlLmMcmuAqsc9odGDu/DzcmJMrC2uplG7L
IlT8Cn8MNeZaS9DuxAJzLqGvEyjOcEN7tHJCpxeRB7dV2GWECHGlZE8TqnbCpQqR69nYClbOtPQ8
7N23bacEuO8Sz5C36EZi4CEOOm4obBUCV04I9CL2wEQIroLzRoPGZ6v0JrXbcYdOQ5ezAbUO0h+/
T9GVGUrPJ7G7p6AUZFMzGcN0ZvsBsrQ6tyfQ3lZdbu1svpQFI5/a8fDqRDEDYKlT8DRq6TFxRV16
zT66F/ZVAjkSmKJgz2gpbB1h56MHIKxs1bjW5sDighMxZZq33fx4ULckgwMsuxJmehlvVJlWAvj/
iIJhUwdX1fnx0JFfHXAc0GRU0DeWydqhdanqbaYALooUjvlyguCg9rfclJ8ARTfkXm31yYVZ33VE
ClM4p/bv8+ExUEGC08R/J0Q7hVNRzPdlttdlBAabsQtKTdF9GqsDSk2sXce6CP80KznBQ7Y+jBsj
r0gFYXL135HhikpHBYuRhy/026W1Du8XEUVvI7D4Y2pSWnwDFQNPquyTawJcE45extYx5XEnD557
ES2UKFDGBOQKVN2Cd/jvuZPJaz4C5FNg+/r4lljjvt1DI6ujeSe/UOepVkHB3sc70SzsFoZHavh3
4xs8rgDKS1VwECp8yHKIXL2W67nZ7aZzY8LPzWrcLejL6ndexJea4WHoKECCmB2U1xz+SpHWeViK
N1+vNOCSPd8UDN5Ek7EAEdfGcnkcM+WlFpjNp4aO4WfkyRH7TRFoD+URqGGYwP7+5h4vd1mZg+ld
NBuR8Q8LES9OOYZoxmy8LcXmygFGVhaBJOnBM415XNhyj/1AEhwr44V8cSbyZaXXnap99IwpakRW
cSo8trbTSEtd4Y31xo1Xt3LBkpdSYKkCJfhH11yDcfABWjBsK9B9ABfjj6jXhr8yDOW2EvIr+QVZ
WRxcxmaqwlpA5aSDFhiOk1qJ5oE/9AmWzbBERp7rC6Ts5qV3e1fczMs+vv3LS63wIFG0P85Tkrxm
twptHDiOfok6zIYdYtC7xNxsq50f439Pf/JSG9yVHDNVA4Qb7YUCJEWVrAE7a76vEOY27t5rD7OI
J608dswUEZSU5ay1ZRbugU1S1Rvb9so9VF4KeuUKZk0xg/kYfIARRRmdBhxzoD0zW+KTtXAsLwIE
3F7GsG0r2oPb9AVV5Pjaf/M3KJJgUxBFaL1GLyFzGl34teqwdx71fL/pmfP4dC4vlb0JH/8/WdeE
S4Bbm5N0zCzFyAEiSEwpNmq92lhWKxFjKeRtmCFOJ76F3grJ8IluYDZ/kFsGBpRbMIXHJyxYMP03
JkmxVAcjOysAfBPQ7prSxxCc1gyKJCrXauAN443b5OqkWF5qYCY0EQnhT+qfhkj36w+Y3GkSAPht
8Ea9UsNrtMXofHzwQUruv0/F+4qQ8gF0uHmkc+g0LR2S/WkVc5DMoUn1fwrnSykunzGyQPvw8vaZ
kPkQ4zLT0iEGC6juw1YtM6VTfx9oLd4tZbhdyPoBU7aTF2pxD1lxEsPh5DX19RaSyEwHwlrnAKQs
KrXIHX7Su+4tr0Od21pta9vxUpYryXKTSnE3eZ3v9sUOFoRqDq5LbtBoFAS8Fk7OE1jybjQ4me+M
Xwj7bfA3S70yozemz0858kFUXEp3fSJlCrj8wK7WV/QJqkwZ6/30RktGyHnxYEw+CGzydGjLQ0Le
x8rHoYHXmOI1g3lqVWhdWj33Q67xNDo34cRcjtIlTm0OhGFlCIy6rYyMq7TMt5HpAIQ0xZXMEgHN
ZbIdW5ZGFn/0qETlLBCBNMzKr430Z2zNf/zEi3gW0VxUDQneMLXzXfY7v0Jd4UraaKaH2mbOxTVP
1Kf4eWO0lVW/xHFHSp8zeQfvj1YLbBpQz95A3dcMZngW6HXhB3K9QFWDzqxuLJbH1CBJXgqHC8aX
GRhQAfeL7m/22jTIJOX5kQ2AKUyfGxGtJsGJFwDWmq55LFhw5VXFPDHSKPdEaTpW1RVYEhgVYAkA
rCuKRsBBrRDC/HnQwMpvR73kC7VjcjgiDKoUGnx7GIm4sQZ/JHSPpt8iUMpSQiaJ6+EB5BPgJlBO
mXhzEuwklpCJuMro4GkarEukaFp2tNjwT0IdyqL+A8i1GqRfU/LRFow1Bn/l9CVnkNByep5Sa94m
8QsVH1tQrsE+Vp78xEqQ1Y9AshDifpdhlYtgVDcQgPmpXjEvIgo5tJAf+cIqS0qlaLiM/gXlRIOx
rc6GlJrlr0Od7jvKShWjgVHGiJ8DEUfh8j2aLTSpNkS08PbFRol0RWEFEMZ/wy0VSVVCBEB9aeQC
GJ26MHauI2F7q5wQujtqo6i5EtWlRVSPYVHeVgI/ejIE9TyAymoAG4ygQGv2eFW6t98Xx4qAS16K
qiNMqLQXwHfu9H4P3xTFTL5rCxpUwWYt7L2NivrgxMhaa8We9NoxBhytBElltaIvVdZLkLw0L9Rs
fdTYXai1DZKZ4Gh0BwJiiLwxIdc2haUWu2UYHh4HWFAIyEn+CaT4jj9OBj2jiJJXSSMEjfDoldGY
WN+6aKy0rclLJbbgi4QOhphGSriE3r858xOKC2hZFI/RSynrQXmcmGtffrWNSZ8rXxtldZBfeWZQ
G1K8sGixRAfbV+tPOoeqFR2ZXb8fRy1M9QxJP2Efh+LGjX3tSrJUdscs+qEpDkdEpoFP+GQqMd4J
6ITALDBGE7wp6NqH4Lt+o6utlMjKDF3qvOGfXA4JjSHB47ukZuCIdnPaup6u3fKWgu54zJskn9sU
OjRYWLh9swehxBt2uk/+ijQ5YO4gSO7GnXBVzvl3d6lTbToxQGhbxW6ryrWSsJfF5S1W5JQibebF
fhbd+A1eQ1a8ZxxGT9xulx6zPTIfFNhv2R8ef8rva1Jgf5RpD+Lv/8jBZR6yDnjlemEWX3laOdPj
a0kln3nXnmGSSySoQkJGZRKoiiYwCpj2lWMukRC4ddTodZPviyrQWUTB/Dz6Jzkyi/rcFU+xAKvA
PNEqlB1gnQizdkUPhuHkl+DkZ+Of0G9dEoyHWshsuUB1Pi7h/hMDvMwCJJ00OADVuGwqvpZVsKGM
6t3kE2RheiNIA6MH4TMNDc5Hqy9NLhSjjGqtiMCPFKbCMno18Do4+KrMOnnmpW2175WnCs2eHO1A
02aQXA7RundkfIMMskaxH9jydOL3ZisXH23k0EKnMXhcQX6LYx6SHHgn0KrffmYF3EzS9G1USi2X
voNGseWh0ZKJrXRsNwkxy+GFzkyKIKdeyHWspQGwCEkXqex4Cvk0UzmmPAQZXHTlsYfOKepLcyKJ
QdrBxWFJrh3YZbm8IL77QbqDb+dLF6e6kuTP8N+1Sp5/C5VUG5rsMxz6IxlCh1GstgT3lOS0TYii
ouGBbWKvjGqAlHiswpGNcxCU+CiHe30B03QO9sf5BF8CIK7YtySxMtaNgz9F0+o8CEC0zKthLCP6
5qrUoVWX79CR0pY0OVe9+N7I3EGpldiqpVbMDCkT468uY6vPtqgyYFkqOB3kyoA3CJoWTJ2oIdcD
GEg6VABniqxqJBVvcVS7WsK/7FjRGPlOFTgELzT6G7kCxDVVv4ZiHbwKRf4SZ+8kJZ0nJILFDIJe
dIlsp/z4zjRjahec0LyGIZjUCp9/T0VlTX0DvqQRkyc/PPbtcy0eQ5jTw2AaNOqRACfZ2WDi40Qv
5eEprLXEVwwusBJGi313zDNYHWSwWJSVFhUapw5h2HpOqhGtZn98XmWjE4d24nAXB04W26R0h/rY
4CgcJr7GtaXuA/c0qGDmhb1KEx1sWkzdEHFY1DPKGsCpJpHHt/C611r+DLB4ytu4iAIAJ1OXbvDC
BpIW2C3XGhLYkgEnX07zkxs97eEVkfVQSda0XjOqT427lK72PqAhGeooQKGd5Cm8KDBsHNGQUpSH
PnkqMW+l15GGxVgFf8snQW69ov6bVX8HrDm+hjkG+1EOmCRcd2lIaMkJ/4JyHTrEJFxJqEGP+Bhy
PzoE5rPVcEvXQqxxprzm/Gnyr0XPFo6U00fARo5pzexrtjYquHw5IwleWkY2AxH5xOmSMIcMjW1D
/z4lxQ6PMfaoTVIA9zQ3v5q0TiG7kQ6gv1bcnvMVh+TsEzfyF3jaclfZ7xs7gxUuFeoUN6Q7IUZS
Aou3zHIYD+UAWWFq8Chg1WA9xWpZ0BqfvnBVqA9jfAWktB/xzUNY01aSWVSHbpoqTYZPusQZWZcZ
A8zq29rMhumlq9CgDqu3TqFwFlWH4NC+pXCiH6Xs2PXw0KXAkwo7pMojyMthcUIFKGQRg8JUEdLI
xPUMTaMwhOmvAxObtTTphcBphdTgI9GVw1R6zhr03OsF6kvh5VQegF+6pyS9Q1aFBjLagPuRPv8O
D1fIwcsF0O5ZxYojQTEruilsLoSiXRHLt6rkTyU7+l4WPPX9sa3+krhW4TxMRiuprjK+uhghW0R0
9B1gdWRioUktrTXcTqTsSM59PW8PExCuclR5VJg6GZL9AZ1kWh0pVx/mwnqH3ZCjxCeWNLD+ohIX
L7i3qnSPzJMSGC1Ra09CZDvSSF1Lp46AYYrOpTA90zB+T9+hzJeVJziH0N2nqPiCSkGu8Z4qFj3a
cNAQiBqLGkk15hP/ZzU5MdFKGGvIKrzVGUgZURDg1A5EfjE69PDhKTx6UoPsUjCnCMyr3CC4wASV
KTM74p+p6TvM0KKXfzEZ8B3wvpAAq03a4LmrQ5uKU0cM02cSVwDSJgVrNZkbotBRNZkld6FkcujC
ExQ4AA+i1WC/ajkWsPtEa9p60BIQeIEoFbClCYiCM8pxF3BXRPJohC3QCGTRu4BSQiDsFNyv+LwH
gkIqNUGwQ3oiWl6UGCEgZF/lUvTJPNWROQiGn6LXT9TYuTwLvWVmcZJkoRkMAO1B0hgxUjF5jKDh
NaqAAiVCH1Jw6gVWnyQCD3pYKUr7BkY7coAgOjnZdzqB7YK2j0sJT4YERmgOERONFPCoi/P+jW/a
40Dg8gZnBaQ+RiNPPVjJJSxwZXCy64yWcUvOoEKj4lAzBtWGYFxZ0cI+ImixwFv7iJJDAxxtgmtR
jx7MfT45XIK7JP+Xo0Ea4PWxOMT0czZRaoFMAHEl0WAalFjqZ6CjLKHxAl4PQvQFVu1ZKA5lZzRA
dvFIBMAYNYO9E3mazh0EPjG5oBUz92s45+UGzEVkyWgjuAvwz+OIeJQPpojW84ZtNTIOMKzWW/pd
jv9IcKgguMaY0d9WRpBAJ22BOAXBC0SzMLZjnELhNJY1GcZQ6msdPAuFy82hQhW7fZHvUI0KsoM4
GjVg28hQ82ohaWWJOPdGDU/ZdC1waeFbvfMdFj1trZUTW4HzJ3J8r1OwQ/2Rx+KYwg+4SJkyq3iK
WO1xyoNvb49MvsQQo60yxKF4vJSj4AT4omVAH3ncQtMyIl4M2568rlGOQnlO46vJUKbBjQEfMQK6
wRYzJkdRRt6ICY1YFD/k97A2onzCpI01TmTtoEl3QFG53fzykdGV+8Rs4RBaTXDFK8wOgb7Et0Dm
hgyDC26HxlStno+HFFX6rpJONdEU4qYh0dmhssa2y7WqrjwBeQARTto8Vx0r4rHUk8+lu4b9gLVy
PvrozifdiYuoE1pOtAqAUFAmr62EnBLlihTsTysgJoeeUflBi+V43w8Vh/CUi/DoLOpdy0qFpkwj
TlaMzQavrYSUUctLOFTRDQ57OJSFrGSO2ZB9Th02/Fji9DgzIV4GDFkpLD4QzZFvQWFq9Hbi1BbZ
fyQt6b1UYv0mDjYBiUcTeTG5/CibbI5rJStaYdUfh/4V9WK14huNBjuwznqdhQfjWPBaKHhKKkCX
nY87ZapgTwykCDa26P9IOq+lyNElCD+RIuTNbcu2d9CYGwUMIO+9nv58vedqNmaBoaXfVGVmZer3
euo8BivJjyRNFizAEgrik8X4vQwNXwi/RCAD0LbNau0s40rKqW9FMsGnz8XMIFBYqhvz2ra+VoS7
2jL/FiVSnDEVLkW5DWvxS0rJYUp41drY+HI98cRA5l97aKfVN+8IyTXN3FjGHsF3QxWytp/LMvtW
i83T+CisT1l89OtDXSjr3Dq/rkQnSr23ENyBv3u4jfGspBSwZT29TbLyOzLfZYsEoeD7NqBKK85N
Uh+r0ZI3Sils9ZoVK7SBMXpy5YtF+k81Gje2eix0n7RitRIeTzhrW+rulOvphun5mbykaN+UxXSY
9I5QvLKPt/Ey70YMtzcM897GSjrq/RIHijh+VNzhAbOXll+1X9KaumVq/c4zGatVao/6I9Up35Hs
g7MnF6LdCeWUiu8spTEZC8LvJhxfxsbpcuRby7Cjmt02obAvpTSI69AnZvSBfd9eVQV/mShxxjL5
UywslSOy5jRC7Q3zU1wMijSWnU4+OaclKomqPHE57xXUxV17WNPPxPoQNY6Kk5FZ8SZjw5cjoZ5E
FGRuDcjUaZ0rNBwl44zNDnT3vltn4p0Zxdok1hAf5t4M2lA510Z70CDdorrYr7PFCBvNQBt6eZQ6
lVTy+GoxUPsKonxdDnNUeMma2NryJqr6Zz3TpknlvpDYUCCuqfabdh8xFVJf1CTGMwngNprmrkN3
lpPeFhUvlr87uF5TKe+CdKsxT2mnVzJRD4WaX+Y+YtLA5CcR+HMa+BfkbsHtPV8o2pS3rq0+FsUK
qi57lPH0kMFnZvnSDIe5jH/JvSD7kuQzMrLGJeRehL8pBIbpNmH9EpGMKbEC7z1ZIuyFzM3qEyds
Vblyt88goSVvsfwiv1u0A9Qaz72r1rvekgOpJLuM27+ZWCUkiL8YQ7NtEo7dRnMWAWWo9DWJL/ri
DCmTQ6r0K+fDuzb9sAgd+jHODzssCreNUyfMZids/ukGcePKbzW6q9EcFgq5bkoOkiJuhP5XN4WN
RCp1+aqY1yJxCgNHcqDuChuKGSxVKT8ULb1YoUQ2kZBtF8ZJGn3hjINCnSpH1t/XON8tZvXaJKgH
uiKQRbsQMbRmiCbXHMPaGdSJyr80cjhb++xTNXhIdsIYRsqTG4I6cdXkJWS6tnyPFcfEwEMUDqYY
FN8QjK1mR1iGlx+T8q6ZW6qEdfazDiRD2iUTOahdvDMsT2u4qWlT9to8XNbJPEYYZjBvJHalI0D3
9j0lLYapo26PuFn1GZ6p1ET9z7yS7URKl/IeLn5KWEPLuHhSRK6cntTmS2d8yRxTghFp7UZP1I8Z
yC0mmOSN9ZnXGDu9OnF6ttwwY3pQmNUUrzLGkjP7p+4dUyS0laxC1XQs8zPCUqclGVveanCQ4dfy
GiNMaJ7+w4XsGetjZqSvy+0e0ImUEWlbs6GaU6h4Wng0LQKKbDqdmoqvF5zBOPVKwVm0z3vcblfr
ZFIFq1njSvhBAQgPbeZI2UByEUc2VXZXRNuIjkuxMjeiW5AztrUIp3ZbSkDf3qmX6IjRnd/1dBRz
vxP62LMkPDOTJ5CQEBLVuFH/G5IqmuSL14wVZ1y1SVp/jPxWy3GCfG1VPHb8QnKNPORDtPs0j5wq
VaiNE0cX5/NUGVstgm9XlR8xwoyqaAOu9oswqZ6QeyEOi/N7yPxGW+bbRXQVfVcVfwZHz1zSdrgS
cGmYbmWUlRuTsW2YnO3QfBrqdkRcXy1fXX1RmfooN/BLPUk/nAD5huo7G9182ZS/JD1smkp/FN1W
jk+98E66ty9M5JaZmARgJsfTN3uHHFfTOko5lVG4t7hqx4ohtbSuwMkqLfl5WkPSLRvGcI2rafrQ
GnH+UMOmA6o0B3UnCJWnTLOflr0LPtHYcZx5OunQYU/nKzPynVZ/JnstKlsM2Sd1l7fzbooSX7aI
jtDXyyrJTExlXr+M21Jqf1ZdT46UwC+WGJUBUhMbx6aXXqlvTTH9RRGNGxzmJgxjw+/j8labzE+F
pnUTF0vfzHpM97KEpNgK10pe7I44aj6XIy7Dt5mPsR+F0p9gSm41hD/LdMua09rZ9afS/IMjHBj9
oOcZHCW38386BmPp2LrL8CzgjH5fvQkyOTi40WFRZ/pPssWkI1OPdcKAn2sIpGU50rRZSleavb76
qhJ++40qvajdJq/tWH2OJ2zZsWrlJvnOlDyti+yw9QhHA2JYinf8KSkESyS/Ti/uJRC7uiEMfkve
gGVdiopx6T/9WzqrD+VDWDzCvSVfGhxJd+rOy5P7kB4HrbNhjrVLz2WtRQ5gBZOs+GLHsZ9Vp5a/
zfl4M2jbpsuPQ7otsd4c7TL1GxwvrbOS+jrh2YiKS8NtiGSmC452AoVO9apjKhXexkZ2h2IzZv8S
3QtRnUtb9aigRKxW3Ba/jTTb5CGU56Nhaq0LUmVfFPU21X1C4Bl1nfrveHDkZBumv0L8Fa4vUf9v
zNZtLXktblS1Q+tXAhNGLSbBGxJpu8a16nNlrBynyNkiMLBsRyG31pWXml/WmJ5yDU9hnS9je2gE
HdTk5aqlPacsjWyb3ZU6ogO9NanLXbKkjlxigZXGR9TEftPFB9U86GetPjBFbmKkg2ymdqx/wtjQ
ZbuR8ShAJspzN26llUT4DKoe27BGpw/ft+mOMkFgbF8k54ChSuu1sLa19h5LDCDm001X/xkY9KYA
TITUTxxm5bvaku0o6K7aHIrSicWfTsbut/y20M8Vf/V40WD/FWbLKxejT0kD4DjKxQc4Ux+fw3rb
aPcyO7baoWJ6Hgl4wfQ84iZRcLn0lnYryVsKgrX6KUM3J7c8LxwD0K53sUPdyGBV6dw/xxBxhI9H
3Yn/uJJCogZn9bXsVI5ZbxAAWsggHo6UIzVTZv+o8ZymDiQs2d6KamN+c6l0j+pXa7yoecn1rcpM
Pjn3xOr0THZgadwr1ngOi+pKgulGqXmYBNWLNyv0CbCMzVc+i1Fdy7saP6L5jNewsL62CpVNnNhp
Up7qnj6eplqPC6RMg6+LfLj1GL6VwsrINIlJ2lbFKy6rQW72uZX7Rpmy47EItBwpvgg7FQ/pEufw
Q9FUD51bMqcIk2Oa2fyhVZdo2VTFNexZ8keddqZUeQNIAkUV+2dyNxc7Mi9LdrfWlbLvCLM+tmfk
ahvDOCzVpVRem/CkUdBWsGC5p4TOKAdFvk+Ysx4UwMPMA7dKy213qzgHMWfuZJYsfc29Lj1D/xzW
XSGA8frNZ5cFE4O/xpdCRI7IpcnY4PzJ5zJifxKJZ5f+lWoAuLnJq52WeJiwEEFiGd7wyy4TLLdX
AxjQiQpkvSTGa13+DvmX3nRX8HZUCEp3qHtbzXh37/yuZfoxK+2maaEMjRtiUYvX11liEINF1NV1
Lj6W5LTiEBK9d2W0KZRrGvol/Xi0MaxXdXaA3axT2oKDKb5SblFn2QYn1UgjBgiUk39ivEnNXkd2
lMX7kVKWc0S32471fki59weddl7iTFkFB2iIkqItt1RANMsJ+5HwIdZCODNRvcGZHdTLYpDN8kLu
uuhLrf5N+XvX2iozRZjQWOeyKm0senWwEmnfVeAo+hkRw1gSauQb6YXeqZS5NvV8YygPk7IitKvV
FlHEdtcGL8mCy+Mv0y5KdSlyW4/8SPnRrNzR9JcssvN0G7f+oAaQHFzDo2FPxDnUr/gGpzm2ZcJx
Ke8dWdr1aUgvcfemlQC4+06Y3JGZgTT/nK2tIv5R0TVCZOtUKTJ1TLzPVkbYMkeY0eDYTUMqxqZk
zVO9iNQjm7g1t1Oo3vsqgj/h82HUQiyrtul+pipgp9Sxk7a+mQZtS/Hy0jXCpot+Q32vh7sVEWzs
GLk//jQppRoOTozpa278mMnhnR25OzM3TC3Y0eDJLxaI+0EhBtmkRQFcEtnLCVegr4OSCOm2iXIn
bx+ZThp6AeGxTweKRmMrdF+radh6sivwO+wqWzSCEokzSRsy16lvnLLZVeXH+qskbzKR6gLN71vI
mDznsl7aYsHbJz/KiUrH4MQqjkhJBO2nA259WVQTbHtTPMNsOEdzgnF7T2BgkhQnGIH5Z1bdfo8b
+SIhAQJefOEGMkIc7ORA1v9l83t7qbhY4iDBt4UyLfzV87cJJTBQVs5Rq9pKHzpodEad8hzYEfxj
M3XbBbWkZnxEyrFTcczJvCnmIc2v8rRnJeQNGKGtMI7XOFZ3EnuknYC9jqy+JYAPxmWcHdyfFPpI
6SHAd6sgyUKjO+MMJIYYw9gYzW8VniZspa2t+qGD58SUzcFinitytYaNbuI78JiEykH3uFmXnyce
+IHs1xAP4nydkRTR+teVv3RunXriZFeCE3Zu12+xrRaTT3PcZmnpzBNMmDhclTHcrIbpRxE+8921
nNlhtJ8ayQao9M5pfYtGt62DZtq1rw0hoDjM/9F7hkgh1bcItaLphvcBQfmH8TdkTizZlYhDfSBb
G6Z8zCkYdz38weDK3NG/SrqTfgsV537MBKNQdYfo0+zfZ+mqvijYEMjjtXtXFr/iN1LcdVmBKm9l
JAXUICSW2XTxYfK5KqKtINnCPEErjS1XMrgM3QLPwc+ekB1H7znSvqSEk9Ltiz1gvSX/xpGTd99J
7oO0kpBtzq+SsO9aJ5uDUPRp+PQ/NTPs9iNVf+rhC5CXyOhN+ilTUt+z0mSR1U9Ng1L5Bch7fgrn
ZtvqR3jsTb4cVG5dYQCF9WoFfHAmYvZrwAHAvIp/VXWjlcj1QI2qTTPvtYpreqZv3RrZv0b6UbTb
E//HCIqTTS4u/wFLzyWnbtJDEgdYx1i2VgXwA6i4RICheP3W061IErP4mvPKJ755ZUA6u4M3b+Ba
jfAu3uFNOrKZ9dlv5lctv6esqbjGTByr2ummbvv6VCu+sTjh7IGWIAgjDAAT7gJ1I70Muwt/I78V
t43ksd6M+XPgWogOveYaoT1EfliXDpGw1XRfYywP9lZzByqe/g1RY1fvqnrntYudk+NUrvtj6wFV
T4w8fK/6Pg2JNSBiGLPChqJGaHhry0ODnkkenfC7trbMwjEWeI/9M4hAferYbCsqbKV2LalyhuIH
twcjctPL2r4pKviKxE2I9f47XnFCFlBF14s7opcSuP79VkUCQHZz+018raXtc81PsyCXbIvalYgc
E3ex3jdNzmgvp/XlFCI2XSiCbPDZmnrhgXAL5PMBJ+WeaD3ir6WnUy/gpmR7jAPNOEnI/ORj3wSW
/G/iL9ftaGzrbFMKb2H9Wn+VcrgL01eYk2fTYw2I9Ftsvrr37qgC6bezYiv5tdX30shlLjG2/GqF
b3OMKKSyeQnUahKF9qo5KZQYJ3FH5azDkI8bcXwaICVOVqHt5k9rpaKqX9S52M86TZvqTaytjDHU
jfCiM+xQ/KqK9FFJzN7mYHkzRAbTVa2scHPsl9Lp9fpo/P96J7GhIgFqmSY7JqWpqr5U8g+YXNGv
RiO/CwAQG0Ebnhx2VdhdC2vPNWSCPGtFBkpEWk3UvbRKs+uWeCuXla0PddDW4Z+Y1p/WaH4LcuI3
UMubTE9stQv0LPOKSXUN05X1kYtlU0aeSjd7QciEgHRjSk4V/8jxt4waQd6Hpk8LTthgq2ylev+E
4WJH1P+g7IsfUuiDRMF0m5m96tzchyZyh+VvGBUHBUrHxQXmHKj8ZFFxpVUZ/LlvYhv7Nm/U3Fby
VtMroVq0Ifmb9Z0MdTKbw0epujTjTWer5nTMGjyY+3G/9GziAkxMZrwGkFpOTtXN6j4iTfTSCVu3
JvMiI7sCAXjZ8Izvkm/j+GzsAWpnInLr9lkni9j7cwXN7exGDcdrvR7B1MJ1/JDMe6Kk1yrcpny1
pgk3VbjjLdpmXBMY3V/i+Mi9OS3ealFjHbS/aPqdUFpHIAAbCnwsKAxHUvcT0kUFt6wIRy2bo/ZZ
9MIM90/0YQH47i9TFJTjbgGJhayCSlCiq1XCX8DzbDVpv+pA7rJbZ5yC665agIm26wobd+QWTgbb
1D11vpf4bbebUHcrBjRDUkz8Uey21XKqfgw0V5kxXgCXQSnG8SIMO+G29gfiLJihHI0PzYx4uk4u
+4URWHWEtuFXxyqlOsv3WdkWGd59W0LuNhmxjZx64+DRcKvti2rdULtgJ42cQJDvMkufOpl3NKnO
HO1TqgyRAgG/FhMrNQijCCMpMvhGvhDwuvvOjY9hCgx5u+BURFzX/DOiCSwg8M4jZ7k6UK0VbgZN
HM74jStx0I3nIn1Y+nGZThksK0CvtlN79HaAu80zBHBuvHxIQPvfscaBPblT5FGiSPgzvo7LuZHu
/Z/1kyf6ZkhcPfxXzwBYSXKf9eFD4mZY+OYhfqvqrxwlmDXtR5L8VHtKPEhRpXcExrv60TYPzShR
SnxkVI+UkbkHfqfMGyuwSKoKz3nm5+XdGg/t6Ar5WYRbHrI9CeymYr4t7w2o569Irw3u6dc/Vfir
mXZm0fSjVc5Em+cuaqd1djSe92zjnKvbi0rhapePZCItSSrcOPmom6P4bfI1Q+bOxU9YPQYcXdXs
QgsICQl7pKrHtUqdXuX+ZGKwk3ZR1e3VFg4QRyIoxkLcriOdBMgxUJ/HXu6pnY56/shW6HTkLAPi
gLzzVB5v/ob1zawu+4Y6TtYdqz+s0jlv7HnC9NnHaMNT96HxjDhV3aX5mEV4fltVfpennAJFjeXS
fSjIVhqKjWd/k8kUFqhIcrsC8aNkQOljMeibfnQvEq1JbfdKMK+ucrMuY/to3lLLZj0AggJWSBHk
lvCXl5+4ktWFZ32UFJrSewvMEqWBWFrOUm4iFLKFoxibOhYd+ZKU0OHOs3b7WBYvDAMmgUTzuyFv
9Qx6zog1TNHZ4jqoJB765Kv9rh7oaCyyP+R9M3wzknsw8PxWV0+Axly/wxG1RPkyfQhPJ5j+IKDS
aGtSbHsv4dAQtzOtUrVi9HeMFFSxz3sGVkGu3XA4rtEpWz6a5D2KXUv8FKHoEvVNzyxfO8yiO+tw
j/scBN6C/iG4Q0z0V0sSv4dC2EcNN02I0ePDBNsX6nc95Zh1YhLdMUEfv7DMjzOHXqNEZWgeFg2L
K52Xg1Bf/Z3DXZEKvgh/HYdbceIBpfdhbDyryPzGgMOBuFvPNVq6CAIUIfZ4qEPOicjR2dp19S+N
TwnIdBTZLSKSqA3MtrAX0tloGOL2WxNelGJCHDShyWfckx0SGRTvSB/L2EvXkhoCXFvnlmp018gm
d9HQ4+QRwIOSnft82tSScRxg9PF3FmxFvg7RnYhJuO7IQiC1od4ejZb2PrvFNY4AY661aKBATOQ6
yHTCbUy68CL3YnpFmGcQk/7NrL9MyWdd0owDKQrTsa2+cos1kQC4UJ2acXWSTNkuzavQOc9HPV7V
/lzwD0b5Fz/NSJExmtdc/Qlr3LLfUhF5vkQDLr8IxOzGmjevPTZHNLvUySGqcI6KIpD+ZEB7K/ZA
RpplRQ4ZyqpT6m9CzUPZ1xyF61dlfXdR9PyWPes/RRWjR7QJR9Wg7k5sWb1Nc4zyq/jgyjYl4ERD
34xItAsj++x0INR8xtPmDRyEMR0EZBAD72J3KOO/Dh5+odsd/1a1c/4TqpxX7TRArUf0aA1nomia
7xUlUdK+j3m2U0w0WXG6k/nFI9PYE4u5L2bpPuBJMO1K9SXMLipaxih8iN3UOaslnYd+DN1Wflab
1Uecp36xF+YPSwK/RuhmD3yU4ZFYN1kevTnfdSs8VXgtIxAl5dpHu0qGObxJQqCZ7mqFjj7+tpUb
w67oxpZwV6pdrdwmwmsij1Ta//TqWwViSvqtpkK3bNKWxMkS5D3DEba49VN/Sgv5lqtg1cSXxcVO
w0ax+Ke2yCX6RYR1LmA616+p4yKNrTs21uy5uf3W5+RVsODa61XzSmmEf0L5qLTVthnY4f2gca4Z
/4YepIQbWJoEMxgy8yuMlx05fS/RsJvlVwNZccUIQdK8aUJ07QC1WxqMxBDGYwK7D5xminaZQOxm
FC2epoixV8vazdCj5K6oCISaiJq+XKutakX3yiC8R0U4Wv2To8yVNWUrNKgZi/VtFZ8QEEdOJFro
/k95DJOLEEoNn8pA+kbVat8Kiyg9wRx36jQyC4Cv2kYt5WCw4tBuUiOzB7EZ/bhXv6PWiDyYUFQL
S3w0QwQkqjKSHSpR3ZfnUPD6PFAli/k2h7mDSZkeAvd7qF2W8YX2s033lsnsRJM4JYqk8lvTVccg
CGHdaC3tVIaZvskkjN1Gf4lwUwgpogllVMZSpisRTZBwEsKGTGLGbO4VYgKb6pabwr6RhMk2BcXV
8OWQ2aiWY/b3QUscqQwW5Usz4b9kP+9ZDfJXO9PiF6gp6hKuBM7SfBJ0uBBXim1gZLTWzamN6zdd
l4jcHmGiZBcxu7pLJe08YrwJTLBQxZpAWIQeUwYHiQ5XoHyoMR6VcTxu2644jNOgwmqFsF0YDMem
3zQiL5OBOdswi9AOhU7dtI0quXHE8zYsaJJBThcHgufYle2lkC3b5BQR5vqkdJ9Wau4KjEaacahI
cNKc2UKHqin1jyYcjKrYJtHAbNyQgO8XvhietdFLSUGxGMtSyIFfhLNiYmiLU0B5ShUKZ5sq0pAC
QigUbos5OjKnlFB1LsXrou+E1pOtXaX50Xwfzb1KminjAey2vu6vLOvI6wnsgM5SV7D6VACPVNCA
SUizJDedFXB/yXglIZhrvsSkKVk/u7ndga/QjVa9XbQvNakZEd3NGXpbMPZqfNM1t8NqonOsBJwJ
ojfhZhnoLPI1oAOwGJBipNU03YGJBsVF/uBVGNgOi+EoER+33kaNuR2W2BtQIAwyjWXziCe3GYag
yZVto/Yq3BslU4rmENEz5++juVXAqYP5z+Dcpvjtx6+8tzCsUT7q9gfgLGzLUx8lJ6kKcnk6rNav
agJ2F3QorbxbtM5bdJ5DLWzN+FtRCW0RHMbPcIva5VJX21YpfomWT+Sj09bIX6w2/GrLhgCdNERE
ghpvllRHqPSvxJBWKh+CAbvhrZfEQE7j+xJmdtiYpN2pthYmKCEqAR3u2C1+1xrYfc7VYP2MbS26
g7iYjiBFiStp4a9UoUdlUytDR6Bk3SMbTkXyFgpNqfgf0AdxzU2+FiKSzo5EMCOy9kiwFQcGkN3R
DYWXpWkwNNY+nmeYPMJvUDFNEPLVHIGN1dpsx13lAbVVlYrkbAS+Mccy3adzAy4VXxqG2hrgkSEr
jwJknDJKwYoScR6qj0myvMTMzshzT1mSXsPngKIC7jRQ3q/MrRSobnRdF11xKAdPr58KsdOs7UU1
NW8r0s5q0i2vfIp20bnbU4xNfhhv9XGzmkVgIfXXKKhUupOU2aQKlYJy79nyDfRSWLSUbL3o6uPX
uH6qTSDTdyrIyVqUNjHlCTN6ghPpt04+zYZFrVM7JFuHsraRe37Fv67G+i/UDxkKhJZCuTSo0vWv
TGjoYATdmYu3ss5eJXPRzws0N1hCTmv+VG9LmeLk49moL3r8EFpQ6p1YVs8NVyb4Thb6d62z0JR3
NC3ekDGOJqIgjpXmr0bKn9mj+Z5Eka8kkBUNKFwmqpa99OaW2CCSl/46PGG6mRrHuiPhaMfzWP5k
4Xc8Aneyhc3lF5HBRIVdpMzj96AUiyi5re6tg9cxHSFeRtU3wmsonZSwjy8Zk5sKKsS7Nq8/ST1O
u7R7mLnf5/qvViTErIy+hlyMLD8PpXylnPWJ3IAxh1hx+trO+pdEl20df1hjsnPUuJnSB/1TeYff
NdqQ2ULza7pJnwMxXKrmuMQInlCvmnIBy184etwGeowS28XezlhIcmB1bSbMpZ5FbQk/IcLsCYGV
CwxPvnP5IjtBwtWiAhHpuuvPBGe/QuJ4Vd22nE7rtE3CvWyeOy21I46YbHyM7Q3SCWp5KiBSPasE
eUN0ajGWawuS5o0i1xoMTTxmn6MQnzOqcbXdz8LnMFkeh/Y1URtPmF5VRcV6dWI2QXHKTNCuGrVe
kSNnGDtO2vwa6aYW9O2KBwjlv1uFA7ypdOXnj3JsI2KiQGbTVll/SOjEimI9RhJO3eAUCiBQP6bQ
qsvZzPWniknyCzHIq691wfFjVu12lW1J+ujDamfNOZ+DKdjsyzDQTvGN3RMOhIeU/ooBAazcbQww
+Z5ZjUrJEwcwfF10Rk5BOvJ1Z5FfLa9OUccQJBh5F2Y0oSug7U2F38LUUZCibkRon6R+HHk1/jAV
AHaWBGO9mPR328YcL7O4MN0ydkmNqSqEdplDXKs97WeDIYreLWAOijeOf3FjmDeUAc1mjMvhMsQg
+hz7M7xWFEuLI4rMeVgAVelBHNLGHmv1YSBDYcCj0rVLXSp+wpzLrmUqmcEVoQzMgjhHgcJ7WEw2
7IqIcpbD2Hk6Or3XNb6/y/qWraOAeCOQerHkAgQdaZPel6PjTJJTbajmppHTcym4OQKRocJgTlFo
Fw0BZkE0mXrM20AeBSStMxgghdh1EKJ7NObOMivmoZ+Xr1kAN1Q0sXVMGfVwZVi3RiI6zZpvIK5Z
+9Y+O+VOjv4qC5f5RLooFKJqPWV2ZRkXuYNVzs9y+IJKPXez9LMhcGR+G1ouzbq5h+ZVwcAaPeEg
kiRgPubsX0jz1TZv8fQhcbjF5kuvv80aqK70KgIapk9F0FuqQhYr/DsOy+ZkTcwOhHHTHIwFkinU
cikwklj+CplWLSBOoxVOrgpDx6K4EkdPeTZ3A8R5uDYWSKqxndpM/erXxp3khoHm8GVOxkAJDafI
ZulFNH/CQbC5FrQmSR5IpMhl0BFktEptoAiehO9WjJhASb+6rviN1hiU7K1eu22Thg8BeEEcXpIZ
SDbWEdx0Wp4FsTHLbB9UvZXoFCy/DeeQqRkSgwDRQdWDXPy3xIQMmgq6YuVfkZhHwIthNUXoZGoT
xnKQvnGOaxUHpuGX5Z9S6hCMPZZEszTsxTmWMAv+V01v+sCcEJi8qlrcd5nfLUWgg+JFw1eFS/oQ
vzCJhdwdFeLI4+Z4mF6HCWmoKpZ0K6mjgajIK+yQoSZBTxkNgg42NT0/Tdp6ZXOFls3p5C3zozPE
W1Ran0VdUECDX+pLIaAteJo7IHr0i6J99DrlHYBbqo9HDIlTwUM3HvWzbzAQhYJZhRAxnbal22nT
p0ydiIxNLEBvQGgXCqoXTUf+Xada+A7wywHW/Opy/T3yZtFxSDHSUcz2sgtGxsAkwk0YTiaxNHZH
f+EszRu+jqhZlMguJlBO3JIHxrqkgXOSZq6otGvBn1K2uv3YbwcREchq7kk53TBWPEuIWlrTzvvE
T8KFHGPgGeFtiXhjjXSsjQMQ5LEdAb5N/SJFVYB8uoim9n0mR7YcKuaHUKvh8Gz0/HcJ+0GzvKy+
aqDia9lYGtaG9d8UAuRVs/U+ZC3Uc0zXLTDhXOgquIxaewwnzHicnpC1N9sut8xgtRrg11g9lClo
H7WQ6ESV1RyVAaWZKbWIjcVdKFMMp52TphpdXcQq7MSRupRJlE5Dmx5bsIVqeNUnHQDJ+B9n57Uc
t5al6VfpqHtUw5uJrrpIb5iOSSPyBkEmSXjv8fTzQVU9LaGVzIkTUTd1JCXcNmuv32l7wTDPRpBN
JXufdPmdTkWvmO6iMGkWm1OWsW1gUa8AgDnFcxZATmnaVaIqB0IBge4ewSE7NBbLpvmUM2Mb+dZc
NfnC4F9c74Hubh41K6fO1h63JRVw+OvHRGoWmv/Kwr/qkmjrWcbKLpYcjt1qpz3acHbSlGxvWCtF
Ik1teru9UU+hYW9c+8XOWR0ZKJBrXK+/Sx1tUYJuq21LK9Z8TLGISxpSafSjDtUbuTXQszjN+k8V
plZpV+ssfrXIYsL+YaicGrhx8YdVPQvquTI+4IG53psjAqTAY6tmnvDW4NOt6haPSkcjJzoi6GZN
WiMi82GPg7nR4g/Uo+K/2M2R8jQp6WGlzGJIF4KxEEvhLCf5ynKVRY59/LQbsBilddac0peKCQO+
S1a18NxkwVLHydbytnL7lCJGkmty3VRxanrFAHPoUphPw1qgGTlM+oaF3cewpbpYWuOuVNleB5rx
6pJvW2fhsjVUYsURvMUIbyIIeXKgwzKDmKBLW486SEW8aRfOrqjPTeMt0w7pn55uFCQEiALnGCoO
OvhK5U0JNWAntCtDnXBGrpHPJ3TLOCY5WrsJYHtodOki95zr74J3FvUZ+iLoay+d/C6nFwNcXspw
da1ekrhHA+o3l65N0Nan8YuU+MfUw8S2UMqj1BqPbi/iXxD109TqtkK4TS0s5grS7cy1RFfM51Q5
vAfH5TYNJIg53wlBi+i4H5CS2I+39I6ZW6yeiREsnQT6eQCUuavSo2ufOcy4CaDwNnIG2eQiq/x5
qfkXjcZpc+6ER+p9L7OPtQZ01WIAIDoNZGu75LxBS57z/6YM4IFrTXMSoaT2MG2trl6VHE5M0wsn
shnv5ayb9Vq06VxNvicvC06sUqKZ9Mp2blYwcCXJYe0OpWWqdRfZNN5j+c0Ij71ZTcNcgOAiF1Cy
IsvZm1r7BoM9Cax5bUMit1uRrnIyVEeJHT1KOd18jsAzxy8rxkU8IOGDuwOVTZt2nHWx3VBioKyO
M3HqGCvRXEg5IYse7NJ4T17OopTzqcFsxhtfNZVtEAEul6a9aQPlrPruItCUmWO1CDGWqb+UBJil
UNsrdSbny9jfC6Z9jxii9C5NY5yc7ofmfCD1BcrnFKprwkx27yXt5AvKsaDPnhvpXmjFqa6ai0QX
9XujDWBCuYay4BCHgVPULJAivnoNqqsGh7bI9NU3ww5wm60zwkDD5l/luhBCKpUCjidmJgCcZUiB
q4rvpLWL3oVzhGCyjZ9N8w3mX69cUsACBcpDPWsFahgWlPTJ1PsHzkxrnV0nlsBGLEfc14ighPK9
7YO9EW67DKTDSWZeHCKtMCANdaug7Zau6ewFuAZZ6+80P93IjoZGptUWVSrLM/Q/81DL6DqJm8ym
a+Cl7lMeiHMVRhsKW2LjYQwnxaKMmr1T2FMHeCXpO3j5vT9TTGMWJg0cuiKT3tLe0l1aK1i8Cs+F
kU8rixV1RYIDjeu1DLmtIQ1AR602Cx2atAeleWHhraRns1urNh9tisySYv++d7FvgbV+T4GdOmfG
h2qd4HObxdriyGybD2msg8ace33RJncllYSU0TRQy2Vj2mfmVyxipyd8JpDklTaY5mrFLAlTiIlW
ClXKT4WZpJjl1HMKXrAUR5uwaPCio8nr+7Ock7vjzTLwmqxpNkaq3xO+lc4KLTkVxblzl4oyUz1l
m9IhlpTHMksooR0OAvMktJVJliFJSxYiqKtittNwcF/itKLEB7+tEI4/I2lbW2K8dKRAXvZSf2n1
+4baLO2PlvARtc/A4RzRB0UooTgY82pmP7UTfwFcG3YavE1zk8F8MIuV6ErvdZFCMo42LY0YOd6Y
9Yej9NDPvYshh/TCBfY+C1+wpzLxdi0m4ATSme9uz2HNVvqtCoLfU0tU7QG9C12Ubt6xkXcHgYld
ixpSBGniVe0PJEOl9eEpX5K+6oviGGkHkExg4g69sZDt3TyeKSjyfS3fhf0xV8Mlma/zHOxIiU55
/GL4T13OPojW3NyGDVz2HLq4ss/xpgpykyblgFcsEgPplDcLBxYi+KxG0QoLreiNXS58KVjmhuiG
9RwZzEBSqrwUbb45R0Hk4ktXlCtyhqaR586BeDsSE2UUtwvIz7JuTp26niX9XtVj/jKInA0g4rG3
ChmtRYioSBLjcNWld5F8J1PfiMuy3+AZS2N/0uODZLQIWvunAfhy5km6RqHr0ZXU1jSMVHVZ1oes
mka0uZyz6syzmCIbdrb6mQ3ZWDRGzOBRgN0BTwKmknsHmXwSKO8m52fQBPhVQg3wmqPQFfaVCxWF
+NsAMp7FoVxW+EagA94BRFPQ2F5hVmR2NPWKeNF0zV1aAG7svGpbdC+dOvN1bSoH29I/Fe1OhzAq
e4dUFBiabvCSRuraME3e3sVKj7kQb3QDlDe3YGUijRTeKTvWHMtp9yHUpo80L0J31pfmJrEsYgER
bnHETUpw7VZ7EtUvLYrhdekbz+kf/ezNkqoI3QpSh6yRZqhTZ51cQn8IloIPQdbcOsMTVe8c0/ny
8KXoTiP9q1R7Hpfpo1hXdx5wTGVgHJ1vhdpBJibM3dx5cPxhVHgnzfI2GW9atqUFqMtUyat1qexM
sdNwRKWE9Z2CtL9gJZbFHrExxd2D6SQ/EGpAAAAQWBDDNvfltR1glFxrkEq6Pp519bumKbSLKtoD
TrrEF4t+as7Jv6lwKjemstWtJbHrZlmjYskZ3yV+iDOLSxUW1yXdFb122oVtlmStZRx7s7Za9iSE
KUGOupPOU9UWj16eMNsLRyThTsNjRS1l+egIkv44+PaJM53z/cyptWptSTQOHItegmrB2zRbaKJI
oJCkCN1z1h+gdgbSjyBPpn2BUwF8+Azs+cVga2+dcwYIpCGcsPKF7edvannMdcQSHXqwpo0+4wKx
c1fY1KgVzH4pezKIHM6jivKrKS+uIt/lmbQxBy+INDqmeBfpiemtkvqU0zgGU+ulYOLQBDMBjg2J
bRHJTKtpi0z/INwInyO/XdvNp4NE2XI5wLn2yaopk2KzSw9xDkkNfX3NyZP8WQ1tXyMd7OH0mAKF
KOJLKGk/sD4Skmodhf6L4qDHjaPu3iBL4EzXdEXpWar0vOpjE0J8klA1zAvmWl7dm9j1QNv33EtX
rmVPmIvy3DSqNejKMsXoKQ2js4tfFnVTD1UNb0FKdJIZYPd16qsTHKJo5kDPhhXqdbAbuqOHq/mE
Ohv/AKi/rmAco76fKo099Yu5WxQXuUyXzKVZXbjbipOTEghTDfTRCIGuM3sp0xly27PaUZjpZ5Ou
66ywu35qRCElNu5YQlR/RcOA8xbEli0V/Q7CTmafG5VQRjNbpkN5QdctS1+R/FbNwvRQs5FPpdMj
51mRHmTyAhKRmYBS42eUGAcRDp/P+UIKMHPW0R/bedtSSiB5Q7/oeuGsj2P28b7YG40waCJPdHcS
/yHLFghv0eIfPcDQjtPbI3xR/ANEnrp1ZHRjNBkWTvRgVnO7u5fwZBHWTEskram1yIXXpoRY4y8q
bdrmr/C+HfJ9xfvC3rjNQyeta3sVOMKs9Y62fxfCPbVmrXwOs0XXfMTR3IrfPFB5/dXTAKeeSlBU
78VlrWiexHBuEELV7GQanEKMPU3MebYvON9HxzaiY25KA8nTu3MMCptDwKJh1Sddm8XtXq6fYvVs
1vpBcLTXlL0zNPfUwDOx3gNNFmL1mLmbynpWKJZT+uBhbSfzwtLtg1k1U7ngo3loPCoZERiHFSL/
1KYyDlaG2WEByz4JDXWrDKLaLDOx/AQWn+Z4nEdSQSVa7C0Nak/vs0T1ET3GSDmUOWwsJelWlWCC
RCXFxjYSloWqk5c1BKxphuxKip4z8RL63TJDS9KlpPTmfY8BTu3xl7Rtp9hryc/XeZqtQgG1VCgs
JUQAJo4w0Z075MG0c7f/cM2pafsHMSktWsz6JpVETh4S7Gm6mmsL0L+grZc2L25AkH0sU8DoYBvS
UrGMc51QxUMH3uYaBVGHHC+LXvGdu3NFDtEJmmDfPdVGzPLbLU08ctpoWeoHRT7IytqkJQQCKRp3
IUf1otuZmjTRsizfqIZrz3xX+wE2geEIMHfuYiEFsOjyxWtJvTiyufLReAU9iHYAAx+Uw60Vprgy
0WU0WRhkif57ZMJ6dYFmOlld0r5NVYpas9/kSrCLlOLsqVB+hfBRcLytDTdDE5y9VnjKxEwRoZX+
yjLdldwjiMBhrU26GVYbNQBgfML7Z6LkT6mPnqGZJ8KdXWEZ3UXaNB3kRwEo8aliqNYsrsqgVNYD
Fros02F364rCc5b3dLeB5pOJzWnRlVvEAl4RTapM/CFk9ovgAwuDTOk6bgeu9qGzWefhXIKYbxXr
1lvoHuWK2305vr+NLRjsCBWooLSEJl03MDvjZWVVcwMamyvFc1s/uY63K+HmaCJdiqE+D1Hgxrq1
kXJMnR5kAxs5Ay5QQGMXZK3MZj6aeDLMNdSFhfDkyPnMAhkoQxfCxsnhjqB1+1o263uw3bj7yCxo
IAKQDKYvdYcgyozuDLqGOQTTyoNSBCtwooAHRmE8L9Ts3k7igx66R+Kf121kHtNq5zeYKlXVJ0Qa
X1iZwsEJtBmWGz8k293akS5OAxdxAlU+MKQ1oYe1C2w4Tn4Lofh7Oypp8Lr6kxnVyPAucOI+MqwG
uc1EnL73zwieJ4Nl4qmZoBm8YZl4xY56nBGcBn6tibIGg09duMJDWt6X9tONBxhu9A8PoI181DPV
FbtQkaWtKDbpQBCV810nuz5URA10SOrS7KUKGqSxWq5R0btgrp+VYwIrqb0L++DGfVwxuB2nCQel
HOe1BTunb/eDfW6Inh0IcNHP4HehU5LnWTglLx3M0xZ2Pv0G8caljWuvYGSBnJeK3usGO0OrYqyL
d5fu2CKCvHZOLw+29DkgnhPsBnltVIXbWlk30lqv3toSo4OCASZky9JCq4gaxCt/ZKE89wXrg12s
cFfMXxpzMW9Tn2T0HtTiJGvdVO6o1CweKrt3u+eYZbh4UzJp5cH/EC1E5r6jv7nNI3so4ickmVMT
hZmdtkRPVCtfEzahWkCvx/m9r6hoEc4zsBW0+NFEdx5IJDFyHM4yZvabWCOrjFdZla+koNzErgAX
SSWklarwI+R8IGcbmf/WhijvFFDc7z+pMry/Pw2t4VP/4nJep0GYRLHYE8To3h1m0cY+Jktv8j57
KlZBORGXUEvEybMwRVoHV3ayaSbnamZOaE5PneWXM72gQdqJcKHn39+RrF8bZSNzVdcU5EIwHOXO
kesVHlUiHA8h+4HF/I/ckCeppdCedOa07gYQDFYrrFHPb1AoKdTl2DeCXoQl1dmmAq6qKT1XGYb3
737x7FGbRziaasfMPVpSuDJgelcOrusdKFODgamoyXtorsfmIqaPobZtv7RuuICBYVe/iuJ7X3kS
cElM57BZnIPo4lo10AP2cmMicHqu4efF+ga9q1rNoTueSJyeG2e60r372GkLEXuMALvQnUBBU80M
SkAQaIbUxnkpJRjh0IEQJ857Fc31Im5oeS8xKLwf5JT0ab8aA64L0sMpyS7iTrlgQZcem+pNYV1m
72JwRME2BPDp0wOYa5ui8xc2EDJzs500mJjVExsvqJj+B12l5sl4Br7VlDuFbYx6sapXQBcI3opm
reMbVAX7waUrUh5azHShkckfRcok4AxsQycgd6yHL9G8ayp8ZLdaeFG/R6LIDuO68kQUdQa6cwxz
B02Q+hTK6tHzd04CJ8Y6RNAPMSTwaREV87JbF7IKj/NsyvvK/iTMpmwPSpvNtey9j7dIikCqn3I0
WDrBHikTFCMlVDESnSz5HDClpOycq16F87Z5ltP6mFfxuxwYM4szj8SWH8Wc8fCpwxui2waaNeUk
4eXzFqcADptUcBPTf5dtEtHbdOGCsZJ1nTqryH4rxH1MIc2xPVVNvGuxvpJxM4HWtApCVh1lzx7W
051XoN7G3FXQLGGXQsvrfXxMUopEhZA05blDDIBiyy8e825TxVsZhkEO1xkOXeYj+/Z81k+t+jIx
bbNF5I5qMyWSWu/pBhCUh4bBaI+VuouiEy4wkrO2dCxyvDmlYkOie4EOLUAZ57wUsvfDdN2nIF7F
4tRKH4PylMbyTKqde4G6L6prJM9EgcXm1K1QlhSKu2yTYAL5OYUCWUXJ+fv5bFzZGLWRFS9DpDat
LoXSiRsLMhWcG4X6zSuoc2Er1hBZdRA/l4KtD6WToB4iCdU3zpHg4I2bTyC5tArKw4CeR2jvmsz4
ElT4zVE5iDHeUlpcIsdK6vgau3X3BPEYg4StC6EZbUVQQWDU8yk8zsygmmF6BGupKIBrdo2wKcOd
YG7qaGPpEvSKhxDELYQcExantFt1fnGsaQiFFq36tCqXIY3biea6J82zLomtTRPzo7C3NnQfEXp/
VJ7pCc/Tsj0FbfOu2PVKbbupgn6+DbELlp292r+28Vopd0bf36pvruyN4sjjM9YbW6tUKdp1Jx9c
CkvGzyhdyNRzA8FiShOcHsL3X/PKxxRHH9Ow3bSKBS6V+K60NuMccTx+Qu0AKv61K4yKtS5OzdRt
0G9oQzhpfylA9Msbu90VI21xZEkcC3njUw8FO1+ewVAU4Qwi9hkaybMMBdQtA3b1j3uqMY69UcO0
i02jD3YJihpBPijh+vt38+edEfPn3zdrCn81170qAAWO6HIWysRQrUXP8V6L5afvr3HlC2vDQ/1S
EFS4pYYkLcl3dsDM8gR2XBZ5GDcJJnzfX8L88wsytfGAFS1Y2aHQ3gG/oALCYC/HeA3KKTawmuNP
TJigkRMuYJHsYrgRaXAneBcb13HB7qFptbOo3vcwgIXPIKO/7AVrpwDUyYWFGW/cgCVZouubwi0v
6OZF9UyLrJkCKdYbWPxZvLSB9jhf4Z8XFOa9G14k6ez69Yx+2JQNOJd2BTZgSkETNPBeqnifQM3G
J8MK2V+k15z8y6pdWMJT6l6kQDzlPZCeH81qF+6dhMuy5dOKFyoy6p4y9VSTpF1Ge4gUbUrAQfua
eliSk3VQAYt01kbgK9K8JKQnvrT9o5wDx7jRPm8Rp3DCAwH1AaO8MDVuzGPpypqhjaaZWHLQ1vQC
6KBcugLGdWhtfwiq86g6CFQ2doSPLCL3+q/NPG088+K46aBMiNvSSfWzkQfFAfwJmUCUJBbu6nGM
NUhozCBVBdiimYZ2/H6sXTPeVkdnJ1HoRSWNO2UrFDnYXW/Hi6DTz0JFjRPDBYsN1gD655pY0vn6
jDJxXgsFLM6Gw3JFbzOhZWaJnnlj8F/JpzfV0SRu3KioHTdTtm5TCGgvw9JW8JCPhRcvEfFw8sD6
PhoZfrZaGwA7uizCbtAwvlTLEEsPQ20veRAOdJkwXev4rOOKGRfxtmwQwmWBnJ9agypHTuziobF0
H85rI4GaD5MO8b8HBS/scXSpzMK+sWgrw3f8wzFCHR3PKkn2fRG/0Z1e6XjwGfRZkkWClSLiqGll
G4BuQDNi+irAaNXMZNd5OPd0B0fxBgwGrkbhfcZVdE7DbqlCQ44gvLkkTJrkBDpwSfO8WjU5EA3q
0yZPachj2Gh488jRb0XSX3uG0VGoVS1blAMrwfCpAZqCRzMV3+w3XKZ9Wv9Yn5gKij9zpSk0i2ZQ
IVP42Z/aOT159VvzKHDeAMN7b/ZMK0x6lv1WgKLE48Mn54GIGsEc513PsdpYGf4bPUpMZeWJ9Vx+
BeEdpHLG4WdIIDvNFPaN55zoDnUuXKhPBVgWeEd+QiMSinmwKTAOQNFMBt0S5ngZY4w2yV4RMufi
JDriTWmq86A4YU7Suw68wC0t9PhGfsBPZ/0/fevR+UzupCzpMXO6w6R9oayCDbDEHUzKiUt6tDB5
MIn+Uqf6hgzVqbuwIEFOBLLH0oVODJPO2TGY2ROq1xV9teFfzaIposcZ9ihTlc7MmzJH1LYMp6gL
D8gY9uGSgvoOt2PIsUvAwHW4rFbV1p2bC6RUf3UEj/Y93XTsXE94KlKUp0jul/JSPCFFxe+ZtO9m
hm3SXF/zmiftRJ3hVTr9fHl0ZsGCbucWlXd2ywj/yolcHW2OXl8FLau+TGAbqOMM9ch0eEX6hGJu
irB/4i3cxxuL41C2/elTDv/9l80+Z3kIguFa9k44x2tiCY7dBYPtaTz/i30xdbTRWCVEkFzujDvb
giSeBXtTho0Xt5Rd3z/En4siUx1tLaVYZ2YbNMadJAzSx4qkm8xP8EcXFlaY3Yx8ubI6KKN9JFas
HLv1nkYJaGfaVDO1e+QsAe3AWDQ6qQXF1uzfQ+tWkXSlVlVG20SVNHVmh5De6woLeZwphWwT0XjF
VA7zlGaWyiSOxDcGwpWi72d36JdxoICsqmEIYsbGsezFNwWdt37r1V2p9pTRuuqoetoFqkJYjmOc
6gxJHuaI33/7a+0rZbQWGUZkJrpb0ZHMExyLghxEPXAtvZyin8DmutV7bS4ayGVT2DUHqQXp9TRM
pjDvd+eR5lJzkueKybWCZ0CVlXRHEsuZtL1YwQ+WMQXpIEOSVYM1uih4W72QxXVouuK2wjFi1pbI
V2qU3JhNxeaLKuPRSNKuDcnM6y3jzowk/D1tGwusULQ+Kkxmp2HaQt0P1QTfAqzovn8TV5rcxjhz
UpGYZqbvBbvG8fFn0+O6O0hCXAGosutLLltITyzlChNbfw680cytPlZWgtS+B6UprCSnbm7kP1yZ
kcpoKQWJzXu4jmROFNjx4PPNejbF0WAiazf2oCtPayrjRTLXdEQ+XMJVAm+Zw9abxHzMeW1AftMk
Q5w3rVHs5Dq1D56bV5swQuWGyauPvCrtZz6L7I264drcGa2hbhcBfRt6yxjK6Bh4GxNSVedlNyr1
ay9ztH4KuqL7Yut0d0K2I1FBbhemhXvMjU917eZHi2dR22rSKoQDeGFO1xo/2GJXy+L8+0F55d7l
0Zopll4UZvBi73QTFxlVtF4LLFLlonkPa//WwL+yMMujhRK5qdvLvchFOlowlQ9rPErqjR+pVJfu
1rT6Q690xgTX85msQkj5/tmurGryqOLNcJfJMltuUb89VtFL4t9Imh5u+w9b8s9jwy9LsWmAvuYZ
v+tImyAebPRgZUuoLN253s/+2r2PVk3dK6ssToZ7F8CmzYUXxDc242tvZTT1c7wojDzilweftDI4
N+KNNKlrQ2k04SvyQyObxeoObj8Ww500g1mMa973L+TKNJBHczgvGscRZH5dM9wJcRe2jDH88vvf
vvZBRxMYUk7r+MOdW2g8RZRCgyo9vjfxzBBv3P61lzOaxW5kO30dQmVRZYTeCrCxjtXChZ7n949w
pRb5GS70y5j04qZ3sLxNdjrUcEfs7YlkGPJarbHTIwvPZKCy9lohaHoi4/v5/VWvFMI/4w1/uaob
QrTq1TjZVV71ngSKRidfiZZBiJ1CElRoHPDQ/f5S19IupdFs1qsqYUvs/R26m2AvPvYRUuSpcGof
lUl3YyBc+Uo/OxS/PE/qeWZK6qi/K5WEA0OceXjGZua7b8D9TFHL30rcvTLipNH0DlvPkhS7wHYV
Eju6mtB7Mtqt0CFCK37Ubnqjp3NlrkujuZ5FQqiq8Dt3tWh6jxkffmtbib36/pNcmZI/d/5f3pbr
+I7lpLm/U51F7T349UG8FSR/7adHsx3kuBRsNfR3Ap6ckdHijzvP8hs76rW5MprujUF1KdW8legJ
V/QYBRXOZhIWgtMeY9Zb6+y1q4xmvKb4NXTM4d0Dy9XL/APMxiedwZ60mGp8fv8Jrs0KcbR/d6ZU
1l3IVXw8rfKZXxOBgFvCBOVbJWxspALZjRXsyvOIw1D+5WsHXhkQQ8yVIPLChKd5ilrWLOZ4vOdE
Mtx4oCsfXhzNcouUWTtI8HHsrOc6fAnDAruLy/cv69pvD7P+lycoI82yWy+KsCo41qhb8cF2S+/G
67kyo8Xhor/8OIKrQpGhke/UHabsFYIyut5HMZuryY0V8MpkFkeTWS2ruq5jrlCVT/iOoce7cet/
/mFjnD9vabZbxXoa7or2IKh3pMjc+OErLWzDGr2Uwu1CMwujcJci1LeA7eBeI0+eVBf7R4FKkein
W6SEaw8xejtpL1WuGWXhzofWmxlPZXFj1Px5T8AR4vcPW0lx37u6FezMXliqmHDktJ09bNSNW+vo
n3dRw5JHVwjVXEhjrlAJeLKXuFscbeGrzPGzVPzZ92P/2lOM1rzO8egwax6vB4FrpZ4DG1gbRD7p
bwVfX/sAo/Uu0JNOl1oXtFaOnsKihKMpvHx/81de0Dgp3vUVwcr7INz1l/pBek+/7B8IDr//7Su3
Pc6GL5WyDlHRhruy0zVctuTnXBVunDuv3fdoMSsx4XAMj5defalzQvee9IV7+v62r/30aC1rRYhe
me8wswgNAJ+CUiareIH0vk6oFv6ydmj9xTc0msRGGumVU/KG0DcQiVQhyf/+Gf68ZBo/scdfl8yM
tCt8xhgxJaSPbbwQj1a8Td9uYcnXfn80c62q0GLT4fWTmig9kPM1xBjnaDonsA2+f4SfldT/Pgsa
5mju1mniueLPT6xNon3xlh6Fe7AF5VWZOi/mamrPIWF+f60/b8CGOZrCpfDfo0lkNAl7HcvGdIc9
3PL7n782EUbzV8UHx5EQsIH7yPgzvIfF0/c/fKUTZIxz3W2rSPSwSMKdJk+SPRRkmOBkElQQe7+6
BxXqsTazn50bp/Mrr2mc7S4k5Ax6Hc8R0PZ/yh+Ee7SigDXL5C9eYDSrWzNvAPm5AF4kPc49e/1F
fsAhr3/Tbqx3V9/YaHYHmSCZis8lnLf2El+CL/WrOAn38JtLaWleyp1060rDOP3D+P1JCfplDkLk
MWTA13DXfAX9FCofwmLczO5llaDwab5xP6vV98Pgyvgyhv/+y5V8QdRF0xaDnRDDvDPmliLcmBjX
JqExmuhuY8tdOLA5XAEHnMQhqa3QOIjiLAcmW4hotz2yKeKITnODdm4mlEY6N/Wi2pdFoi6TsEw2
7PP2/PtHvbLwGKNFQdWLpFRSKdhl5MhCuvvhPGoDI26CzuD7K1yp+42fJNxf3mYhNijXCTPcxRe0
3lAoQ3MSPssX42T/4BTz/VWufbLRkmBliSESqRDuDJfOMG3zJM9vPMCVnx5ngrup2MB55/5FuvqR
QaSpb9+462Ff+sOQHud4i5HS5eh/WPZ7hlksoOxX6rTFKbLJZt+/mGuXGC0BiWhgD9HXwa7GzQud
PJYeOhDCraPjtZ8fTf+oijvydCmbowg8btt5y8a90Se6UjeMA7UjUSmJlOSnmxOW3QTq5LP2LTp/
/1qu1fv6aI63macJZgMliMzG9qE+ws0Z0qAP5WtxqF+L9xuXGcbfn77waL6HmYf9RcBDkO9Gdkw3
ZEdMsDGTlh7oG6HNyo1RemUi6/Lva1br2ZbtQcbdwULBg0srMRtcNvbEu6S36s9rM1kfbetDeLWK
2x3FrUu8LYErKH6oVOZGvoD8gce/eQuvvDbnRtM5q6KC2GVeW0YYoS2sqkq78Z6uDNix+sEXpba3
MzCKWsDKjVhl4SXBKOv7z33ltseSBqURqt5CAX1X4vwmUsDZ0v3PX/7PS/t/nM/k+K8hU/zzv/j/
lwRbNc9xy9H//edDEvG//xr+zf/7O7//i3/uvEueFMlXOf5bv/0jfvjfF569lW+//R/Us17ZnarP
vLv/LKqw/HkBbnH4m/+/f/gfnz9/5aFLP//xt0tSxcjT7j8dL4n/9u8/Wn/842/ywO/5z19//99/
uH+L+HeP/ftn4BXl2//+R59vRfmPvxnK32VJNXRD1XRRU/XhXNR8Dn+iaX+38LzURFXSRMUSh0kR
J3np/uNvqvZ3jf9gWJJOfLIkDRtfkVTDHynG3yVT0ixTR22liCJl2X/f3G/f53++13/AJTomXlwW
3M1vE1+3TEPlylxK0RTucHwmLwt8lFwFb9DI9iDeCWW2bIWsWTpGF8xjnOQeGkepjr+8oX/fxK8X
/b2gHC6q89CGxAUJMcRZ5vfFgIOiZfiqgTahisB5MmQ2CLFKnby2RAoIHgiRK+wCRXZ0ko/dAk9b
N2ylG1vO70vRv+5CVnRJUySVj2yM74LqNktC0V9lLv6ZaM9sGcqB08tDTEL0Gsn9g0WqwPePLuk/
X+n/rLXDdSkEDVk3RFOUNGnc3/LyTugErUiWAt57j6SF3XU4xXX3NdRHVBe20p70srLDra3n2oeX
pIWKl0FC4rSEt+Uk8Nvukpdto77i+ig/O76BWbDn94r+2LqxDzaBZIbMMV2L85Wr+XJ41gK9ku+k
tsa0L0MdrqRRvK+tvPKWoWIRkSFU+tEgjDkrAmz7bUls5Vkia0mztb2gnApdpTzHUNqmGrZuCZYw
pGTx7TKyyyKLsDa/bUx85Zxeha2W+PR0ErF00G6EcvCIy3H8GbDNwK4VVDJF9HWPAx7+TY3zaemi
jeJZwTW+QS0Hu8Bayn1wTK3qaDXuc9CRZGWEpXDCS80eYjbKM8LfbN1JcnoQ+wDZpB6LXyGRJJOu
js8cKvSzo4bCyk4Hrb5IPFttcxHf8GX4wzFJRFkXLoq2P+hZj6jLJUVEyvL3zLZ/CKFCZRvp8tJK
FXGGNCefyN3gA13iLd4EZYj3sYAgspYjhAQ6FNz/S92ZNMeNbGn2DzWeAT4B2DJGBucQJUrawKgJ
8wzH9Ov7RFaZlcTMkix714u3eZIySATgcL/3u+doWZgvwxKc4pLJ35Zhpo1Zvep7Exj9NRibhrH4
eXTPY6xeSj+7WG3lzawbm+0nx4Rml7YzOJKKaa2jLWRFWdJW9YPyUXosJaJar3WW72vbDChVQ6Nm
Zk9GD5A9bKzi0c5Oj2OWcbUH5ij1j7rQjA0bjGMAd42aHiY5aLBOyQJ4jMKS+jgnC8NDSWAzH4uu
nfyHRJeQYYc8xyqBmtVRn7rZI+4Dv6lszyJdp+6d5ouaj0U+xl9s6PTjXdv6SIR1FYqTydVCni0E
HLAbeNACAG9YhTfrPDGSQ1zbv3NmAFkbzcvH3sTgWZ/pnthzkmdYLj1nZYTIiSzg4hpyzy4RbojY
WKRlws+ZiergJykpT8LM/lnkiZFHn6nf6noe4X/tc4b7v4azb98XawXDOS4dsoPAEwKP8BKTiog7
bDEBushg7pHY9MyDmoIFuLpUKajYoExW7HIqh5pgqbIyoiFtCd8mbwPISq3V+0jkA+bRSU/Fbknq
5pwPqtFbRL/VZ5/19UJkbAoH+GuTeQeVJpD4DK2X66KuvOZ5HBhqZNhkMeOmLHK4lCz2cNjbkXng
jd8FkNPH3mEuJAsSU+3nIUP37VnOP/C284Rsq1MhcKSuyTxLycqyLZSJaUtm6WUkENsmOD/aSMte
Nh1sn8zgukuG4jL2XRaBPTE9C93fpbPZ8PjGDtq3eGSye+xL5qdKGUQXe54YdqMIAMd1gVHLp8wm
pr+dxjp8P5tcFu/gG2LjSjMRPLdVNEFiMfJdqN25vc8qOxdQXtqcC52kSLinqkvzTzzVwFPiXGgG
xmSLkyZdHCxOfZcE4bHMZXXH+Ry+TJxx9mSlz3rzDhjBmH5jDpJ/6pbL7J94Rcpupwphy5vQVf31
KHwEwLFfwfO3yyoKphxCb0QDIZav6dQ3yQ3UO450lLKr9QIoFuC5lqHDeJaE6z4rpulG9lVy1nM5
aQZnAiiIygnhB5NKqL6uRQ4toHIjiR19SOEgsH+w7xewMMGuzIR9Fw4tszK1B73+ugshfpVcyay6
4cmVEXz+Lsp3OpvXs5qHiUmgVsOXHKo5rO/FXF4mq0IxQYaFlLdVYum+h26pEYdA5wYBqvV4cFSh
1+3CKvTVHZXND2Nq0HF1DMB8Awtu7nU+tvDWiqED5mnk5O985Y+vYgard+rQgsLQBReClVrC6sr9
8sJTmpgO23pFDv4fNHn51ZdF+FR7fo+nyUV2sMGKdGEc+fMraMtmuFqgpuwcGleAOV2GJHw/cJ61
t4pHp3JnSMIqAV0XlGUCPCgjby31AjAGxKOBFTyB9xl7xJAqEwnjgsUyd4cuBiL0BH5rru+8Jp/W
uy6KcPipJk7SY9+mgFiF6dMHf5mq4uC0PoaganEubAIj0YstQ6bUfd4xqnSlmeB+zHXRPDhDTYO5
bhrmUDQhHN4OrslxDszcOFtS6FxqpxYM19Nop/0w6LlFNSCxjCSZ22HoqLv4cVhSYCIwjYlb8YN8
ZvGM4SI4irHZdmWGFic5/O6h/6jqFSZVSaOnjnmJAYEZqo/Q5GZyCdweN2bsGC3UY1o/Z7FswP+Q
cNrXthefKj9sX1tbuMV2KLzWw5zcr90BhExwHixUlQsr9rGQ7q0QXncPT6MZX8JMAM8UXeMkewAj
9n0OMeKxmV3LqHo8mEc7RTmGkyQJXNQrJTrW1vSuwmywMAgknGUpNnKxjEWmerH3vFTZ/SA6EPbW
TQZ+trZdHLWbYoQZB5XPuALJla2XpEjxTRe8LoDTrWV10KwwRJ0VdeHrzvXc7sYNKjzJM5A1/hAt
yhTkYpu7hRPct94yn8MWPvlNEHR5sp9G+gV7lStQIjU67kO9QOlB4+d13V0NxQMpc9UFSHHZCvbX
PdBWNgdK1d/s7I63QeYs89GS6R23q9fqO17bU4gayPqvTT4kDU6PtYeOVXgriDHcwt8J57vljU1r
yNFwvuB2mw66PYzrMJ5YHrzpewYACoKHCyLhOAImxpFq2cVeLQkNH94+cQEquyOSkZvpO35yxFC9
Hb8Ovn5IGtxmtQ26HUXA4HPYI4FfvJdBYWjUznByG45bqbDAOsNu2Oc0CWF7QNOOyuToDT2C7rbF
UGb8AlpbLw3vRdepCOIXSZPdrkUfvAb2cowNpf0hkjA65VOC8nGq1XEMVqaoB9yYdTuhTHMGyM1V
jnjbL0E7kK1974RF/in2gPrAqPFAfhHn8je+O+a31I68b0NStidHmvnUhC2va+xNAKmz9LPfaPd9
ppvz1AUCK3U+O/syYqMweeN5xbrHrrTat01xG0n5uVYdftfy8sQ5TXc95kMPEAHleLYwCJupfoAH
PsSHQiynth/do41jf7sYlz3/OCzHhBjdjT942c4xTkmn08l2KQSc+yIoH9gL1dvhQklVbnDuhpxt
QI9/FzXCJhDhXRsSb4iC/KS96pAncbNfwMltg6I6WmxGo9KA7GEfWjV9DKSCwZlOeOZr5nJpCaMY
KvtsJ+cuvCuxouy90R+PLA8/bFjnB+13n3sYjkOcRUfXDz+4bYnoDSf77I31Qx4R/6Rpd+LvRNic
ugbSR/6xjlmdOZqJQ74Qz9Pi2CU9kO3yiV0yk8GO+xQxNaFCRx/jsicsbiBLQr3ITusSUiocXIHK
HjCMXoiX8kMgT0vNKaoZwE9LYI4eIa5kqJ07vkGcDcbLzskqybi1QicU6yfS7oSYjpWcII8XDPs4
nlKw6719OjXNI7v3Gc3POGFVE4NlA+jo18FLphvRVuaZTrx55f2W3I95+1mvI27OpBhubeBGu6b2
ixMg1UchceL0Onr2NBKcaGRqmSPexl38j37i3nUdQHaOQsNr4yn8oqU5JCUZzFrX+iQdP4H4Q54c
A/GhTQogb8knYY23nTKMH504OINzIdI1H4eKsikA0xC85Nocmi5HJCWGu3XOrr1kTl+qMQGYBIyS
MiVELFI0UtEODt1vgUBx5FFcLJ3k2Hj2uekMLzr+W6eeYvfGV+W9MUy094H3ws5lcaCocfdV5Ww+
Dp3/AZeYt5vhcmqoBwcYr/POgsbhNYS5yHKbL8MNWSdm5AVcN1mU8qzKsgYyrp6W1T/LREPsXYW5
R/cefNET3MIJ3DAcy/aGe9Q+mw6rsStvmyqqbhMYKcuU3VVSgRDKG0pB1GOvIIowPD7k5lozVrWT
jDgXwNYs2RUIztPeDb0L2T9nKpipgOmE5OOglDo7Yjnk6VgdexiC0Gta/+uylMnHYBphkUlGs2UT
Fh+Xyhf3AJWLZscMm7pPEhsBU+xgXpXGeyouRhsnAr9uIe5t0iwFA+H1FZa+RX6LJEjnMmUv5cbY
Y201RlsnRMAbMXtfjCXDwmHTnPRanGo34w6VkX1qYJKdpmR9dkOMKW7d+p9mT14ai9QBGr+m7jz6
wz4ql5Ni3ovIupOeqlzIY8O4z853obPXUwQbpl6S8nVt3HcLSLNnK3ndTQEVhIjVHyaPee58Lz6P
GVXHMi/Y9Aq/2EYuCMtKpvV2yaMPmehuWpqQ+6XM4IrX1QRZ1ShqA8symE+xMNHdygJ+I8m652ge
8JSlYXpX2i7dO1YeJr6ajTvV4H4T6SJYt9vagxqXJ07HS5lg/Sor78FTIUt9PeAyrZ3okIY5wiar
UqTXHtFxD4LbyVsi6V0xKje++mE8PGVxA1g/JQzD+zK6Uozf36glay8mjhtOnelWL7PzHK1ZlXN8
qfQX35+fwnQIX5XmWnHChJKS4TptAvxLbHxHuJn22jPuqebhYUPOnN0cuu7G7Vr94vM13zGUB33W
HyoaQo1ldskPQNjLuASk5dgDGhTYfToenqusYJ6TrtecFxeYQK62K/iw07pG+bmzBjBfCX2pboOX
rqF2gTiuBKckR3MsMcdvFs2RoIRpdpMk6cvQzmgMLNsHwUw7sKcIQFMyTLeyluIqb9Me4K/5ag1r
5XiReiJernAgryhYZ/Qd4EXGLtxF4dqcoMaIU1Fxu/ZwkNatW7VYsfxCDhgExjIP3yV6nPsGzEUg
50cl3UD20NWiJOMM6srenNNhjEPo6vOaKJgVhtXhAiToDDC2rhcx7TEB1tlhc6h7HClRqNsYjcBC
yOtqjVK2z1glROJh7wJf8yUIIzuCU3IKrfDDzwO6A+Wspgn2rqSKyMu8B2om99kQu/Xy1Zu8OHxU
fft+mCrEAKlINQiKbOVvBXeT61oRAPMYO/sUNhSQ8cuHJIY4J6X16H+M50yU3Wtus0pXx7nxezNc
hnu7gA1S2lUpeDCjlZwP66q9EV+gkSV249bKZVxRiE7pKkFGOmDbxm25ji4TH5wSZ+nskyjsAqIw
U4vg0ivqz8wmM73WKrGXoLQAqRRdgJ+W6deWyf1Nr+J+00TdISzFV166wyYssu5d15LxA3EsvZ1K
HdD6ap7QQpT4KcL6R92M6JsKrmnvt+/hSO3WACTPZOqHjmxe1jJxkjEtDcNMcYBdM+Y/a1iFLWsA
tkBXfppBdu/amVuzTWl1uLq1x45WAYgab/QuY4vT5TTmfix1X554FLt9nOT+UypL545GJ2dGWwCb
nohEMYUZoLV0QbVM2sE8PJgbZkDS4bi2Ls/TspZAWnmTDGZ4Sm0v+XX6uXkJ1gzXdTR0MZbvGdpf
1LScnWbPyR7Cask/eU6UwT42+b5Vft3uOrSxkLPnFEudKzzu17hPsmKLS6tgmDBWVCSWNuH8u2qf
RAZVR/YSXtiI6ykJk4NORTxum8WXL0nqRaiddZ6cBF/tNhuggCkg8hygpwIfAJzCNOnm27afDBOz
y/3cq/x6sN33FmVChqdio7txr0oFSq8Idsm8tNey6rFcRBnOCtCQT2qdomPdd/FDFXXDeydxN05X
sNcocJjnHqcOaGz1D89ZwGD2k+hvu2H0bh2Hfnwq5cHxQr3tWYb2KFjupqB09h36sc5zq1ORFMUh
HNna0jpldjq1F5A+EQX/7OpJwzWl4xMzcfSulbN5dZwYq4lB+tOP8L/VFHuHymC77FPx0siwufYu
1i5qse8Ndg0sPrg17Api2c3aJzlhvdZ2lbfuOv4YKgtbfIjr68FH78MMfX+t1HLMKm9+qifA7SmP
+kOStuY6zUNxaJgBG3ZOXZv56Evp3Nke3v12opDxGE3+kGwq7ooXSjQIxDy3PTplhSdSuf7WyXxg
pspHjqtFBpUm5aYXTv3YjuJsFHT5wsvLpzoUPhueaD5BfvWcvaxT2FSmbLZOjDY3lWij4YDD0c2K
gfsZ8GhMmTPx77ARw4ouxjU6CfguB0xo07JDh+bTjbNwBvPeYc44Y9IXyiMG6z7j9xu7DtZlPQ3b
pBs/udpvPqw5/0RnITMbaIt0v9MTDAiHWfbSsh/uwrF9pzzKeNPCqGKYJgyPJh7WSdYDJuFd2NYq
oaWZTZ63LwHfNabdd+EwfLGuQsRMxfaY2ZrDgVOuWz0jL/Y4In7LOGJAjMNSbl2dHAbwCvfKAwtn
h6jYO0h4GYpb7Asndg0jLCljbaDAU9uFwMPouHvMc890H9MZiJCgoryL/KZHxOJ1tyE//zO1jXmn
OeF/HgyVyY2O5w+6ypmTyy3IX6ctmH+bZ96FSdLunAEErkc5epy87hTpCjNCaGLnw+JWK1cXP1tf
QOWFgKIOSHlAzEckdgal7Puh5/DLSJf3Tazdj7hnk0zJuNJIWMrxHaj984IVdAO9YNkuEAXuopp1
eBocln7DVqKaoKPHS7xPlSx2WaY+0nWAVLa2BiURm3yPsgD7ON7AQQozvK1HcVv2AzatGSeEqAZA
yGtVX3eFO+9LX9uHOZaGIRlQ6RTqwg+EHdN7hnS+2zmqHmUKCdk3HtsQ9tpfm3GA8iud7n4sZnjl
bg85qgIIpgc3PgpaIk9TNHykEgUw1NnakF0detmTulCQXTtO26jqrrm3qrMmXnJNE9XxUFexgbnq
JgDLHHvQfumGx7sKhvY8ADJnUsGvdnMKub/PSyaT1+FTKboZonaQ3FIjxV3bJBJxfN48uhZ5FmIS
UOuYZS5qaXsVLj5OFU3SBeec3+SAqTr5xQjtHMrOw7VY1xI0UBzW/TdKUevXPNfmFIQUVYKS14K3
iGbTJz2oUGOchwxa/7VTOMxRUL6CDDYNyTNlgGovaDds1qSBpdXZWyxGaKFLjMdDqY7pUAX3aTLd
dcbD84ZPwE+c5Xpo+/kxi/CPV0sUvwTsN8BO1wFCKlK5YL9nY/ynJWorNqQFy2m9wMyc2/66ZB1t
Z/EOJny1AZH7noktf59UXJ1JzPeLdS1W7fbQVRWNCKWfZnfijk70Ci2MElR/l4Cn+tKKKlmvcuMx
Kior0ed744fZnn/ufqaC0I+fl8lfiwObkOZIod+/bt3I6TZOWKL6ZrcOtY+K8MnUWRVfaz/2xEeM
FtvV1zXlzyb+xsZiebU65J3lXlpNoRYl9FWzA9v9MmYlJ3HGnvyix4UjgCLBOL+tpS52gVbgvnrN
RniRNSXJGUfCAzwyJ977YbJtGYTkiCMQj0GaIL4p3C8iTqs9o9j+90WWPe/iet5S1KzuWxfsa2RD
dfJtxOkpk2hRpxZVU9SDKM8rjCwtlbareRxrtnDsBYgTjN11HvBg6iZJQEFmy7uqEQ23zeo91Xoe
dr3v8AJOaxgX5SgLfkg1ZGflzEGxjdOJU+uQDUcGqydkxBN9LSR5UBRcVT/OTlG/eLzfrkTD03hV
tozkpDaRuwtBYzd4mAOrQSbP1F/sHjZKv5kcGd2kC0ewvkzqF+wh/h1dpfC0FEKcl8rV50vF6In6
jj6JrG+R1RVmuCDbLFYfGR6KIFRPI2+1Z/AZdDpKpr4x7S0NrEwAQZDN57MIxefeVPknE4gG+XA/
MnPoBZfLUnaL93k1ODOAkFe8VviJOKwMevk8jN364uWBufLGBqBuuXbl18WkNODGIOD+4HgarJbe
TdbLI2fsgAp1naqTlbFz6zVFi3BRjbd5BmY+mgvLSG3lbl3yQhycmE1/Hqx/MY4BDYwoYR65F0PM
8BP8hZzoGuVhf12gWZVGLvGrTmv4RMHGcRb83lXako5NckONCRaXAyqVDopqBuqdtV0PqQNf8sUd
3BnbAdXAaNNxVP5h54HDzYbdNLW3wA2Gm9kN1LgvZZNDpl+F490wtnfRD7UuDLcupPlAU82APovT
stpZr2veLbZfjwUieipBGqpeJ/1sbyik3C8TrhTZCMySvH9ZmWbZioc2d7/Qf/PHrQlquQ/nTtxT
rGX77/psDlnWOvkJGUPyYXI6GgP0XrC/OZmHL971xxPk0wMqMMfdDc08fA+qMHHPcJ8p6zJI/Nzl
6Kim7FJbFybcTso9hHX7bnRTbhTce/2S3GcXXOMYnhtL7zLKsNyv1XPa+Z/D7nUNZXOHQu4YJBEh
mIg7fDvM6oa1cUNlOz8NIEX0PNJSWKkA0+w9BNRDqeyhj/Qjg0Q3ul0yWtAm1px57Q2/MOoxobfI
eZ460S77zF3qvVmnYYPCAcn5pZtTIz3NqkftVPQwQI4tQ3IfN/XezkD/ZjvL42jFeYYphwUOXizJ
FzC8HYi+PvtUhpALcsOrIoVvoldakNQqjgE1/7hMwLQ3dj+FBX/O/8KGMjf95GsBoVc5JKOSkLOH
w2x/mUbTTuaJ/87nFLjLkvnBdQiMB/D0oFZD3M3HrZqa+9S192Pkgw+0/Y8Q/s/KSQICc5I9ObSL
ERxdC53dFaMOEA+3VM6TTdvM+bFbXP8RJcqNV9gR+2DzyXOLLzIIHvQiqFCae/ixLSQn/4fMSC/Y
iw4oT8v4qVywW5Xz1yLupg3a4CuKJAYxin8oGxCPbRDiSU2rhGFx9OHgaHFHV5x4L6G2m1QzLMbJ
PWbvnvhb+sLJXRwmEHBbSQujmpqtjNpiX1L2i1d7S7UaZcEQS8YwKb3nzl1eZU+lpPrSdexgI5rS
VykbevTQLtbeGtpvWfYvXJ/jMiY3HrhAGSZNslEKr1HHEnJgxxfxTqH7lM1zehdM3fTCgwCfyKsQ
v/Qjd+iqZvobg5lwrbf6MhPjzTyKRRDzKC/ygfMrGapMLXR9KNMCM26EL+Otn3vuvWJjQ80XZW1T
1hmRigoHuWejV6cpxe5Sn7iiz/3ZKit/XNavjXXL/GtEB6Y75Y0Tcp5iRqB+TLKkG+4iGmMzhcUJ
512nJg52UyuMevCLBfoySarkncrdcGFzZ02Z0nBg8Tr1VZ3Gt/SI0nIT69H9YVlPr/7PULpzGhC9
PCYNG6lPQlTjPoLc2nz8fRzlDZiJMEoQamqKmspnyNP3lqSQ5W3Y1W4SH+UQJkisi+E8eS2HJ5fj
xLydg8r18eeMXPHUWmrQLTEAZntRpH7CvyUeCCwoB+lEUcD7UlpP54rOeM9sD3WMK8SpMM47hu6z
3YggDEx2WKWWOMLc3ko8MJ+qRVFXsnIkIgKVxts1fPv/jUv5V7G0/zVz9ktO7aH5XmEN//59uHtt
/j9Ip11SS/97OG3XD3WVvv4cZ7v8g/8KpomAYJoLZcs1RLDYt5MN+69gmvD+4wPTMyF/zAbMu2C7
/juYpsP/EM0xihQT1nP+zf8E07T/H01DlT8S2BNxffj/Jpj2JoJOHNoXMrh8vhbkNv3wTTxrFaR3
upS6UWVdceOv/ccmNj1FglXfDjRHTqlXVjehDMMDbh4kA7ykGSXzC9xXyeqHW82TduKZzt7/dAn/
Ib12yQz/T37rrx8sUErwg5HOC0Xw5gfzo8zJpkK523Zu2ptqsLTqBH0oXJ+g7IjtFle//8Bf45qX
D7zE/KjD+jymmtDcr3E55U5d2s+F2PoNY6huF3Rg4J3hD0Mlv8bhWANcLfgsHejAF36o+GJ/nipQ
FuJqAFZlm0oLhDda4XiRD6Yl5UjxvhIifh/bVjw2y/QnrMSb6YzLZxvhG1YHyWgVv+mb3zAKyIXU
sOl2cjX557isUcEvfn0Vj7PpYcfL6lCyyiOTwFjr9AEMtRXt5KFUrrkvqGc+DBIize8v+1+j4z9/
0ZefKtQEIz2CevTd3oSjfZj7oYziaMsO09lrvpojHuGelqFTLVdNuCZncm8PaWvhyC4+WsXFS46X
JtJLTsFgq73wybElhQc2eeWf8v7e5Qv5249nZICuQEhP/PXnPw0uBKsfrHFXRds5DoP9kIdy62aq
e4UVQ91pyb0XVSJdRvRTQ7b2UKSEHRWTaDb1DemC4Q8z4G8fC66W9gLWDJ5VDSzozdWCWD4v7LAw
+WYBD2KWlJa1PAl2Praej4kOlz9MDf3TXaN9j0UoYNLTqLfPhfDbApF3m6JMqov9OluSKXndue+6
bpnQAqfQ9Kpp+tHyFVwRKxrul0bnO6gNzcmJEue9O/1xQPfXPO1fdzK3suAwpFkZpHhzJ899r1tR
mJSqEkf1bojmXecKdoGo5I5VOvaEvcrwD5f+7QJBkRBHmdCsSjw/LJi/PrrCNtISr892tR/FB9oX
8Ph08acprX/4FDqFIvR0gEPP129mKSifdiG0p3yHQY4LSjTLQJaS5fn3j93frqAntA/00pdsgUKj
L3/+021dpSwTeMcNG/SluKtFoq4rE4EipfwWHVa634fMKc3j7z/1DeCPL46P5X3Hr6Y8ctXqzW83
qIqmjYsmri5XJzo6iXZ+KBr61b6mxr4vJ6+PN4sstLv966C1i6oasxM9V/LCQeDgE3d4N45X1DyH
d2jAk+RQk8faBEud0ffQggGETi3NGUQVp35fcR5CHBrfcivJh2zKvKdWyx6d70CCkqRahMBqlVjg
MqsJxjWlG90lQVTPB8svc+hJ69X3XEatr8YxmXdDJZs9br5xvupmwfk8DnsLfD/xhg9JM5t71ymn
aj8moj5xn9C2Rmw+9ZtcJbIFIZbXxKQwVb3rg5Q2d8A2UFBjtM14XYjRVE/zWMXHxtRFcJDeovEC
AmL5PGjNuFcol+LDHAosYvjBMFjCvvbSS3uVqSRgtP4XR2RgFZwS9ZGxWFabEB9QGrUfQFD7ZBm6
qv9DwPuf7iSWI+mxSPrECy5vvJ/upKLPVhFR2dv6Av9cnRbRQbs4qw3zG1u5FuM92JVq9/sb6fKA
/7IqX+4joYy4NApN8BbWNUVRTA2DaGgpO7NbRUkqqSIDLDipXv3+o/7h92NPwIch5/MwYry5Zfue
UKWR9ExKnoobb+ncfZRQqWpko07c58ueU3ix+fcf6nnSuIK13lDmeHNR43iMcDWarVeHw12+zA9R
Qh9deVG3dX32J2bo/oTU+odrShVJsRFkJ+gRX//1MxHgJk68KH7RNFV7moRm06RBtQfN7x9//+v9
7S3msXpLtiCGqQDFRujXj+ozVdYews9tb2bygjrsrrG0AcZ0w/WOGu78h8/76yZ8c78Eno8Ui89j
X/0WD134uq0tJYRtaQY2OGUQ/sAxUHzBBps+WzLzH1VAUP7g1p2HiL1r17OT9PmLDhPWXzdnrGOz
NkF9MFM+1jhqO/exjb0m2aqqJypSOcHwh+fqH74O4lGcHXVguFTi8qL46bmKiHJO5Cz9bdVW4S2n
1JJiRYRjtOnn/4ePYlMahB6DMLxP39ziYDr6sGX0f+slQMCnwEmvM8dBIMjS/Idv4h+epsDXl8fW
95mseYvWXBLRB9mY+dt+1dGtXbFLQFOmphL0qbmahiK7kUqOf/jUf7iWxKPVZQRHGUZ+3lxLLIQ0
opzV36LYrnZ5gsWmE+TqbTyLw7+9tTlGMOQTKDKTlIguUzk/fW3JvFKLoB26rSTqlkxFw65dLfGg
rABMzmTDv0IlXd6o0mUzqC4jNrxT35L6I2iFZXhJfdSm1XvC7QNUMPWnEby/P7D8l6VRfBJLvHlL
xCNN6DSh6vU2NcRIHC+1B1km9l4aBDiGAP8f7kj+k1ynX59YFhg8YfLyfQm2vL9exyIPQw5jVKMH
Mzpym6VzhXSRanW494aZ9mNVSyxgVE6bEx0/qot2YrYJPLu3wFUOmuzsUyLsdn1gyP7S02GeLh0z
pI1U9PPNhMl2U/cze4mxHXDWrwOTSJ3GzxYtTfE1jWpCKKmcfvRlWj/EdijEvvWBqEJZTya7xz1m
W3JsOiYfRVjmfl7L7vOcuexdHHJuj3XT0fyp6Lp9aimumSvlxpZWrNvZ7wkcf9J7jJZQzyf99yWq
2YNtwogU0EXp3t5wUnO/wpOf5w1fffm+t7Z9n/Nt/8iTProHE4gsZaTDTG+tG9yWVIxDfztvfcY5
gt4DdsTAQP1FX3JMTKAUCI8z7O8Uc1O6VwoQfrTv83ShiF8m3b1yurlgNI0oLpS9lcyGM6T+jbQ5
fbpwjufvYmhpVyS0vl9NM+ACnrECP3NiGF+KfFnI6xYkaBDY4QGnAbjMXyJKbtQQm0DVV61Zc/JI
UzW8JCMNzP2wSg5zcy3KYp+nbc80f7Ks+SGdfc3+aZbDpRDcsSDNXVF+XZfeOTd5mF3itzSTSYXk
XELbMWyzj4qY/4d9of5adlHyw4iR3MGSp7Hdd+lEem8h2IjwaGoeyBM1H9i/gbR2opSmZTquFaKd
sgVQBIGMRPiUOzTN0loAOo+VN3Jd1n5wrkbCOGTm6JHgpFtnvOs4V4f36I4ugUTiV5iB2qU6wToh
HIl7LjzTjm3DQzub6cb1iqq6Kj2Fq64Jw57LmvZgudOsim74Bi95P73QuyTaQrJ0iR1/uny3/EW/
8dJ1k0XS3tugRoodOp3/fMGjN9u0zgPiSUFZXzu6Sr6JWoT5Iavx+60D0cddnqFLT2WFRnuUbvw0
mlU880Euc/h9V3+Y5mo9c1/jD8DFMX5v6y60h7ye+WlFyUuOfnLUPpgu9Yvd7xfLX0cU/1q8KO64
XgBj2cCtf7NYprMmOu55gnkuVx9IwtZb3sPiziKzI5FcMSHkTtPWj6aO+oS6/v2n//1oy44uRFzr
UZ6jU/AWSlAJr21FWQsihk4C0bZc221XYE8NFq+h+qqbvWVSgl0Kms6m78KHUOHIFHzh20BbJLqk
bP6w3fz7q4rH2XC2ZavCduytLGNwymBySoiHbcARQykvf3SCFmR3EhZ/YPH8rfjHu4O91+WXD6Er
+m+3GGFeS6v8QW6pQU7Xc026dcnq6tZXRt0sZu5fE42OfswYYfI6pKicQurNEviM+Jgo2fh4i27G
QFX7338xf78tmJHVf52BXbZAb9mZKYxqovr/l70vWY4b17b9lzvnCfYkptlISVq2JVlyN2G4JQl2
6AiC/Pq3ss477ylRVmUcjG9EjRxlGAliAxt7r2bMDr6YFLTmF6gnRSnzbqYcjYqmG/EWa+FZ1fI+
2HtAVV/Zln8v+gQxbh48wXF6hTmqj5eXz0aZ3wK8kB6GStfvGMBsN6gKMnApob+WVtCxhv4rOD9e
l91nrcoKgHhgxFb5rfzqsW34/M/rgUaBfRuifpzlKE3ivkdJ2H6uB+BiousbwSR60zOwHf2WnNkN
wKEA3svavW+ggnMrsnl+V9cUr5OQYSPtKuRWZY3d/FPDEQHHxjZmhUFbBru7bzqE1wb6zpELZJrw
pQbNp8ALGqfeCOW5smY5DL5FwHu2Z3WUfARK1D+FoB2EuInBJwZSIBCnkIIEAGNr8EmglRvgQq1C
HJf7ZU3STwAfoXcIB2S0pxPgieGVDDziO/TOz272YQBg05B3PhRWBi/9wUaD40YNfDFFlPZoJGaJ
WJ6nmAOQKj3mtXtYrNaAlan2cwT2kdpHSz3BSpYD8YD/GQaZP3g9xf1xAJwiL0GC6nHDtR7w02af
GWAn45uozcL3ScTkM9qdm7oJtoi/n3ECw0sUaCR4QNHV3w6tScWTzFBZOM4gkgWnJQ+97aAS/+0w
iXS81zhd1M6YDJ5xU+P3H6HgG+0bE+fprTIgJJYNkxKtMy+PYX/dgscGJtjZAzSCLPi9mVQCoFU+
ere4Ifvh16BXXz21G87N5400oDGAkAwfqHoV1D9GI8vmEle4LIAA5IAOslTf8YySeN9F1Qaqam+m
uKCL4uJ2bVQHK2GgVYOHsMvnG6+JI/jaCTAKgHXMRbsHfZmz/dTL5n2rOUHbUtHlya9NkqOcgf4D
vmadwot7Fmc8YMtAHw99GFrciMiXP5qqWh5wZdc/Mmyidrd1bfId6W8a7dD4XaF0EXvsM/AiuDLH
xpdf8LycUcuiAvjLZmp5VeTrgvZiKhf4rMdDh8IBUYCItEDHgRvFG/UkAYrALjUrKNXrBPXGZRyy
J/BvMvjJit7cQAIVQvZTFs3zzpdV1x2BX4JB1zae2TGt7BhIuHA9eU/XNg/3XUIHeFZXCuoYY6jk
R+QPEpb1YCflgDy2w3oA6DULbkTfDs9QVfWAm1mWBIke+tW/lpVM4DXEDM6+wxiEM8wfO5C8gPLt
xS3gAckd3QTpd35b5+EdGc//TrZ68jSaGJo0ybSGKw51md4yAOabndoWDczipgy7M7Lyn2HIhA2I
grn3PV1olu1GAhUMkA5k0p2muIM2T2IWYBlJXh8h92H8Qxb00WdQctMvs5pBqACrPY1h5o7eAvhZ
YEfuFMCt/vn9CojcuvqgRNbraL5CqCJCicb05vPmbdDZg5i7QN0ISJlbLsw5x6lz2Gl7gEHMskM3
3ycxXK00k/7zLBUwxsDE8dJsMf2VZNJ7qKWvUbPvW/09SBvh75es97+g++k9adNCiA35pfcwqGiB
NSCqNh8Q6hXcMVJIZ3Y0Tz/rkMygPNLu96JT/VbUZwNdT7IVWJ1Ybs8h2Njfe7CfvR3AVmhpUjCE
DUCzMHbZIc7gI7+Oy9Qfex7kuCqY4fD8yBNgePPUmGlfVWsG2TxwL8ju3Hc6hnHdwc+26gM46s19
8B5KCPAr5C2fhtsRD4CvegBGeQ8e51rmemEICxhKhYXncRjGgF/coTGVt/kPaZJ6OYK83pk3GUyd
9c2GN+Z9BerjZzOMAMiG6Zg/dzMgGJKDHnYIe3RscbNv9VsAwmm0C7osWMEzXQBlYgvcC+HDPWQc
Dew1SkDFGKA1vkxLOBY1CGxtweaMe8dOD+27YRR82QuFt+Ae0EKwaEQKOdfDGKTVA2PT9BFsRT8F
rydut2MYavkzAiYYuQ6kpN9rnJI1KvwjTIIVFnbec0EpmlKm8z8CC0lyeBZLD4ByKP7js4dx89Gv
QmgSELjak/1k2Ho7tSCWAIDboZtV51PXvc9iNcKehSiz3oLTXP+OVt6lp2WavU/40oKjTXCmSgNe
jYQ7qXsQtxtYInc7nQfk84zXwpkQSLsjzc/ACwjHpg14OnP6rKsRd1YNkeWfLdiHI8qfWfdJ+TV/
AFD9DEOdx/GOrwDVAwm/xclOzjFgo8CENu3Bj5UnjgtkAGCYk0/me52GE6wokUF/rgK+fReNB6u9
Zhpxiyo4Co4HfMwZVrF8QsspS1C6BR1szY4V2g5LJqASl6tznjZPc/B5EIpBFWKM0hqY8gEMHeAN
l3gPCGOFgvCAXsK/C4b/23v/n/CcDL3efP/Y/lLjt+Fl8/2vv/Hv7nvgk3+hhobSSJSAXIoG43+6
78j5/4XaI2qBeIAg/T1jMv5v9z2M/hXleJXgvzBOLmRh8n/F+DOCvi1kAVFvgVvhfyELcy47/f8a
B9TfUbdJgU0/1z5e1IhQF1unrZ9MWSE61uybt0ZXCl6vjXzOI1+MbNo0ED3rlxI0nh9R1/3weH3F
IOO1oa2GPKPGA8BtNKWigFi1PHjsokFfqXu/Mrht64AOFelNT5cyS5rhYKbhfd9V0ZVnxWuDW9k8
YV6XL2GzlEk234HoDLRyjyz1xa67//dXe6m289rgVik7T2U/iRkzh2tMdRN1HgwWzsA3t9GtKhhq
XpHPQ6nLCYKBO5qfU4sVBGG30c9v0Re7pW4bqnJ8xBJQJH1MmQARvFsXx7mfV+zF6Gu1tmm1pTNg
nKzM8/7YwNfonyd+/nJ/CCAbM7CAY2kq6IiUfQiDu5MeUUi53ULgrL4pGCrBZm+tzvqplfbexGMc
On5su/seQtcCcJlKlUYAPaXDCMTxeXVbLxtpkPZV0K9VrMpUt+39MAz8rUji/6qJ/f+OnL8U8F58
DNbNOYhK41zCtv5tJfyp7LraXBHpO3/RP3yOv6TiXgye4zac0xmEOm8w5JH2zfzkeYPbkWYXAwwI
XdC5MQAZtcuvJhnREpM//3kbvTLv0Dotw3BgvRyiucSrk1QPyTb2RRtu9XIFQ/HK+H/VX16uy6wF
HUgzlxH31S1RE1SG5mZyjF7rQCbYiBlVDAujvLcySI/S6CenhbHdOYIZyRMkGeAwn2UryNxgj9zH
m9KO62IdyNJL/GzmfC7hk04fQXSLT2uAtNxt8taJXPexanxvwuQ5cKxyRA7WV9uD2+DWgczYVqdb
jakLYOLwNq4C9h2t0u7bPw9/HuZPkWSdyE0G6Snm44AJaw+qkF4P8hEeacMj3wjYsFXS+leKoK/s
TduIwfgov8tE4rShDX0TAIF6M6wQfPnn3/Ha6NYXbnO1pfUSgWLLqra95bRt3+MBCFE0t/Gtb7ys
eQX24F8UXhHCuiDTO8XnH26DW9+490iGStegSob21hfPC9bPIAaFV+6u15bG+sSKaIqmCz4xa/DM
WgiA4+3IrwBtzr//D/vHbnSGPV/ZUmeypCIBJKtPwjcj27J7b+UhaBZzBat4MkaJ00pBABfTeHHA
+U0IOKhQouQeeRtBRB/9mP7Z5SuEtmZiXNfghWWrKHuw79PKHFZ+re/9508Abs3ltBXFy7rzjCi3
UX4CQOroKXlFQv+1oa0rBZJI0xK1mLVqgreD6m+piJ0uwtCG6iYNCDAV5D3KiIU/l269C73FadZ/
ayIvKeMyR1Wr9HVdNKb5bTbqJscf2f7uAvToUS1Ia/ocSmAkf4pD9sFli6APfvkdl3mhgrFclUQ3
d9TXxTrUt25DW5erT1LQNFiN5DUFxX2YvS8J4I5OpyNg3JfzbjIyaQZl41LN0Bffgs7coqjDPrlM
PbQt3eeg6g3kUmQJURIQHCF+0Tm90kKbxgCuNMpBCsQMD6J+nQS1tM0ObpO2ztwRZeKwGT1Rjn32
Hryr5ykPnD4lSqeXq21QHPAo2zBr5U27wU+fQItwexGgV3Q5+Japzpv7VpRBl+yh4wt+neOS2E4f
LfGrLYAKRlln0zcSqEcOIpXbDszP98eLg5sJiJhM8MIqTQPN8WXq+O3czN3R6WPa2A0GTilYTFiU
CBiLOIByIA3dDsHc+pg6D3NAAjpRJgz9wTTzfpJs++02bes2S0CIhRYitjegqxCjmx5A2HO69MM8
ulxvsMKmtMtrUWJt4Dr9i2TXjPpeuXBsQw8W5YnMz2sNfBP4lT9QLHD8itbpmsusHmuGyz0b65/N
3CQ7KDZ8d1tq63hdFyPoHE2iDA1QJ2qYf1VB7HZK2fYdeQwPG2DWZZmt4a3KgiNkiNyOEturI5VQ
1krjXpQgFt4D3PK5GkCz+uclOZ90f0/dUF+83CJozgQQjcH1buaJQ2iB910N2ZaB/xqGMBkOMc2F
03s9jK2NnnfDnNE6EYAF1aqD0gghN2CQGjcfBnBOLn/KOsJ2yg8wvl7N20SGX4Gqf/znVXplu2dW
/JO6W5mRZ04fg78DWKNwgofnntuxaHt+1BJ6ykZBYsKD7G2ay/erlk7lU/AfL9dk2UhMyYALbltB
hM4H4JPk8J82wIUw/PUqJMC1l6NPkD8dTAU/7zVYjzU6jVF1Davz2opbx8BAkqDeWlxDLINfkyGx
gCBM+NHtc1rnABKhWcKtSaA+mO+l+YAk6+A0sm3YIcnmdURgZMEiAGchM5b9V8jL/5TSQEK5XOva
115uggprnaaQoUrRj0aj9MoOPO/jP5wCqXUK+GeEVgot1xJdqE4B+BVx8jimMPn8COZ39uy0OLG9
GSexVEZBqyAfNqA4WpzvKTA+ToOnVvQTAbuGlGLlqalPHXzTeV45flQr+sOmR4YPQdeSan7QZjxp
JKFusz5v/xcZUSdx6Kow56Uvf0ofItTUbYun1lr7Wyr9acOcYznc8bg7tWdtILdJW2Efz1Qn45Rh
qccm2y0QYIdwvWP+mVqBP8bLMkmoEpYZtL4ARcnkASSba3jp87r+aaNbkT+TllQguWILjmiuQ1e3
A4LFaVVsd48zN2dpJqy4yenNzD0geSqnqlloe3tgcRWA7Yh9NSa3qo/uAryz3GZtRX4HNdrFQJ6p
zE16oPID3CQc18MKyGCp56zhWGqogR1Ynt+M1LuStLzyFRM7IEHzj3zQi8poWAECIJDLuJYPvTb0
+c9fBCRACBDAwgOinPvuYEKchXA6cFtqKyR5PPadWrFBACHbz2F/B3UExw1iRWQLz6aRQk+u9DYa
PsbRDLQR9PEcR7dCMkBzDqS+GGdJRCkgmdmTJNdqQOd99oeATKyAzIwEDmVG1TPTPUTC4hmNotUE
EXDVYLD91BB6MXvjQ77X7fCKraez2Kqmm0cIIgNzB0kU+b0K4Pvg9IXP1PqXm6er+MqndYGEhNjo
cQMRYLcJWAa4jW6FKp8DLxV5y8vFrOWQ86IXjpenTZBcaeBnsEvgJejFD/4YfoAT3BW/+1cCyiby
DgIe3nMXYL03XqY9eA6Q/nNbEHvXC/BlPZgjlAFUISFD18lDNsBd3W10a9cLyDdVQAlxaNpW2R70
AAibUbdCH4i9lzslnjcAOM+y3JPMSzj3sB0oadcsMF9Z8sja4njsd6HecIVCBxQycJsvRHBL+gnK
tU5LE1n7fB7WMKYDEjk8XYBZi2Ascs1L7LW5W5vcq2SWbhQ7MdPdHh2Le8W12zFm882qmcFCg1CO
ZeFvqAFfNblGZnxt1taFJP2QLFRhJ0rPP0Ai8KYehwe3tT7/ky8uJAOjsBC6OqJcQOmBXHjPJkAd
w/GH2/DWpQSOPU2qfgVUYmiDR9Mk5iSBRf3lNroVoXlYkaGhEEaESu0vKprPXp471kAjKz7XTaXh
HEBMDIz1b+Cvv5Pt7Dq2FZ5t00N9NMEu7AX5FXR8z4CdcwseG3Tk6zmd4hQfFLpdVXgkhrD1AGOF
XLvtGJtGwFW+jECsYmFaiCIFerjVkrptF5tC23pRvwaw2ikBn363DVUR89QJK4Ji7eVGnyKIbzZB
jSzDg7t0kpezvpaanw++PyQZtnAD6GupVzGBVzlIkslDwBWnN3nkYb8Mc6DVGQybfKRQy6PHPGEQ
72siKbXjD7MiGGiDqM/7iZftwn932bjto4y7galCG5PkUQqdXXlujijS7kcWFA38PA9O4WuDYHLi
LSQUEEYd+PoRzNKPSM8+uw1tRS+NwG3QDKUjMm3+b93CemQTk3etoPHKgRxaAaw3uUaSz0jjM8gu
+8geB6XdYAahjVOpoILNuxHLssrmXlfsS+PDRddpXWxdAx8wpmZk2Cx5np7manzeVOhWQTpLQr28
SVLA+rhCi6QEnfBomvqNyuWj26yt2FXe1kI/fMRyRxQeETW4i3p2rJH8JeXz4gYcoU8GIdpz9giH
JYYkZpDX9HZe2SY2VEqCCUs7sPTL1k8+hzq76frZLept0B6ZoYztBQuy9RomLgksONaxuWZs/Nq8
rXu1R6UbICxA9KewvhdD9VZ2uVuV3obs9bGUk24RORsA5NB8hN5wG/jf3faJFZbIY+IR8l6IejJ9
7Qkf5n0A0NS6dxreRhfFZk0y+G/grWGqhxaSiNUSuCWPtjRGy6EhHZzzUrDh4Q4lYQcFlTW3oPet
yIS+RhrrCDe2hDfaLkmTX7DOdKxo+FZscq9WcyR8XsLG4BEGlG9H1rntFdvtct5UAP0GDG1EW7IK
ybqs3U4UG1LU50KnqOCykqjqIxzPHkMdOQ5tpbwwy4oWBcHFEi6Jd9UsP44wY3b8kuHlGWskTBSj
GVEPCtxPnAF3fBjdcmkbdiJDaJsTgZgHr+o2hUHIkDO3h7RvheXUyjwzCkVAsOWPWT+8m5fpg0tI
BjboxICSSWnQsdKn6qcR2TvYiLrdlYENOVG5SVqyYdqg4Jdb7b0DqtzpO4KuffkdPaUalCwRkRCP
fchY80iId3JbESsec7ZG4QYqZgkpvmcYA9xBFs8pHuGocDnriWg/2vTAyoz7z+AjwYg7hNaw27zP
d9GLa1gZUHS784UG9srNeiZnqgW+S26DWzEJgjcfKLw+y27KveO8gYYFHQLplGwGNvIuqBJQYgTu
hSSubs1C3jfoiLpN3Mpjh4gDoFxzVhqv/qJz/8Po9U54ZfCCLhdcQ1k5IhuunDCBXgMd4QJSaxhY
Ok3chhDFEA1TkAtDfgLx9/08zpDKlanbHrdBRMgfAqiuJ6xM5/FDrsgTnBS+uM3biswGR1PTSjz7
QdWUcFSFsgrspNy2oQ0hyuaQ5vWCbcg2WNZAN3nepYM6us3cis7M6/U0nuu3nmmOEv5HQx44fkwr
Nil4TKsnUJBL5AJ9IaqhlO4DBeU2cSs4YfSwKFiT8bLqegnBb3LPuXQrtUB39nKXjxIm2ZBVw9Nh
jsA86UDEbn03UA6s1S8HhyY923wQPksjzU0d02dRS7eLzVaK1V03atIii4CUORyTsvRDUGsn1AZY
gpfTrqGLmcKiBg3nswZFv8BdLfbhz+r0OW04Udt7TaUnCfcsxM3iNz+SJXC8N2040eJXFIZAwIXh
hgvaHYNT4wBbxYpdK+X8+eUT2CAfYsIYcjExK6uK32arfqIBdepUgPlxuerL0MAa/lzVhr7jsFPN
XB88A3UGt1W3QhQ+DdlW4booG57cJT48t1LXoa34BPIhgkQ36G5mggAQZ83PFuxxt1PLxvhUBrIB
KjPIKUR/hBzB/VoTt1Prb0I4MYWlVwyMjxYhzBp86Gp4a+JU7QjO0tgv05Ut08rLodxS+j29yzfx
rm+o01sQfP3LoVHQBmGbk3ONhq67fpJvptCRHQllvMvB6xTCF4zhsIWsAoWVHb/fYM/utgltnI/w
IR27+hTshixCUW96DH3vm9P+tvE3MADzIg5tshI+vmaXeS28WtA2dpy4FZs9GTfdNee7M4pvRKee
dZY8u03cCkw8uUGVhjpXyVvyQTPY3iz8o9vQdmCG0PYHjBXeUWc1kmDadzp3C8u/hOxeZOMUupN8
i9Fx6uGgDgMFP7gZl8atLgZFqMtNSCC7B6GuhZVz6N0CfP9LedkntzWx4tKIIZ0GD+cJVQFocu3e
o8ZtTWwETq84qJSqRl1WZRP8ImD0Uyvutk1sDE7gT51RIfa39vsv0TDfxXXsdt3bMkvwAcmr1UPN
l0AYhbDh8ezg5rTatq5zyCmH5gYebeg2w1ukGZJjOLWd4+jJ5TYJKrkQ0HvxlM03GL1l/N0Kgwe3
2+FvkmTg9MSDRqJfhw8kbG5j2TuObIVlFs8koBrnd8fZcmJSLfBrTcKD25JbCS2pgxWKVtgoJJ1v
R729MQG/dRvaCsuqXzgVcI8st4TeJKH/QDri9kS2cThnIR9AnAHTIHT6bUx3MxK3Uh7sby93yTAl
eRJpHLAZZWcBRrnddmLQbk9NG3NTJyGbyIiuhjAJzKW8kvX1k9Nyw/PiIoVoSQOEIAdII0lDOAW3
txB9dJx1ejl05UOMtpaIHNHAHZ2g6tZcE3M+31t/b3ZCy+9yaNzBY7gZbJI6TU+orr+BvpPbelg3
JfgA9cg8fMi1hTEfCRg8luLa7Ya3wcEQSpwUPJext2EtOkX9Xexfg0+ev9efVsSKSFQJe3C80P6F
XWAafx2ALP3aJqEUN77uku1Ecunfr34ciSu/5Zyr/eEftJuycoHgHUoUXTnhRzT7tq3rO1ML8gaC
8hywFt1Pj+BYwACxgeK622FsN2tDPoQBDOOQx8B7+nOcbusIdTROHXesffZEpsqrFh8fvnIQoQ7f
TsHkNnMbDNUQKP/GFWHlOOXDHgjGr33CrgnGvxIONhiqgutRuMH/sMzS6tiP/bsoW93KrTYMCtff
XE0QzC7ha3vwJYT/obvqBhOBZOZlGGeqnftEYL0hXPh71NGz4lBu++dAPh8Ff9ifNhKqbhqyLE08
lcxv9rAMFI86oumnal3cLipb1B1kliEkJoMVRwQ7y1hN36C+fa1i9Eo4R9YxhNpIC2FHlP2HLMQW
hxzjLwbV3HFfVzn8d+uOe/cQNnY89SIrW2grISg0SlkZUfkJDqFvs1m5VXhtRSY1j6wmM8qkGwTm
dt4g+h1sRNxoRRAWvdxBkHqGaiN2ZTkuafS7gZM44EzL7Fiyj6xEPogE2jmo2cN5cl6f/crQL5EY
msM/b9FXwtZGSUU9T0UGN/BygxN4EcJHezcNdLl3G/18cL94PcHt3PSbRuMy0XJEM40Mew2bJ7f6
gA2S2jow0RSsActGG3C6knuIqLodOTZIiqCYsUCSHaXYBVK1OxXDyheymduVG/4vRNQfTgYbKTUm
UU3HlkzlMqugw8jd+k4Bb9HCyR56/bscUuRPqC/zRxg++88jVcZDajRkP3NIab5p1NnxcuwUeSPi
2nuGhQZ8BRPkDQ+t6qYvHRzjxQ7GU+an8hKP3eCil9UdDIz0G+1xjKWZrs7wcuMGbYaM2uWnHrlk
8AHcRlQk+RvB2Vs6EbcSky3k05pFx0uvSYG88FdDoGo6eT/cNqgVXD2ZRkE6DB2Hb4FTF5vbVWtD
lyBZpXQrMG5t+n0O9WnVt1eSnlci1kYu6SpoU4kHYeHTJn8431Yf8LwavjotiA1eGqd5JXWK0QWH
3eNaH1j7021kKxUP6k70umZYan/YmepNPrjR3QMbuFTRhZG0mkgxyqMH3fNsdqNfBzZuKWxg4WIk
Roae8HGV+R3Udx13iHXdQZwy4fOEoQOYQ0dyO6Cw7Hbd2VJjDWtj0Guw+cZkruEWiu5xvg3XZLRf
23/WdZessq3DkJOiq7fg4GsoJY+5Y4nd1hqj1Qxp3wyDwxsAgs83KawgnLafjVmqmz6SBryxIhuj
QwKr5IU+uY1sXXLJJsKkD0Z8yY5COTuDLfUXt5Gt3JTCGS/XckoL+Bn2+03BqDkYofjrNroVkDCO
8PpsoBmwxb485HPTwBDQ9G6Xs41ZAka8qj0i0oImSfsmS5LmOG68vXKBvrIJbdiSSTIv7TOWFkRF
3VvYu1ZPnBvHLW67rhAYgMXSpEmRL8NOJ8ENfMyPbotuvZGp6OGXp3VSBL4+hNPXVmxuD0cbt9TC
pha6+iotFIyBp+on3xwzUBu2FFczdOurHiMrwg6wzHikAcudioTwKrjMG6Dy1cPyM06gbK7fV5t5
Kxe31rFv45bWCE4rQZ0khc9haa54NeyWKXVL+//m+gvhe7jsbUtSDEn0YVX0Xsjk0WWTQI3ock2C
HMwQv8PQyE0KEdSliJ3yWhjDXo68aMpgOz8mOLzX9hTAduZU9Y0bKg9y4ZejizCjAQAuSYFzpbnJ
PF8d1AQzcLdVsW5MuVKYMg4IHU3AjsySMlFugC7fBi4tC7CKyTgnBVvIofIIlM+dDipIEV8uSR1z
GmztmhRrkA/HnM7+EXZ7bvhk+F9djs4yj1TdjNHzJWHHfmojWNv21woAfz5kYSB2ObqH4qkMIY9f
gK50N83007RdM2l5bWjrzlRxEzdyQNTLOaff8LzKlv0iqSfdThUbYwDbqAQ88c0UZPJPjQz3qh+c
EjffVhHZKq+LRWVMkXJoh8Ez4AmUQqczHFzQyxUfNxHkdTCbwiSsObKu5jeqyianapFvy0J1auEQ
EQ3wPRlrbiO8FE9CBW4b3YZ0bU2etn7jJUULLStawc4rHmEP5RT6ti5U3p9NvCDfXkw1h1kNUG77
Jdap4+jWsUV4OtEAtizFUlOot8S88oBLac/unm7Ttz4rSKgZ+oIiLoaNHfQm9mFI9m5Dh5c7pp+C
nPtT7xeyqvZBUBXRErptdBvUtQJwvoBv4hetBvvUwNYjJE5ZkG+Duhg08fpR1n7BPf6Bhf0TnLmc
0EWw9rxckGFs+o41eivCIfwI1Q9IzsEqxGmxbURXGmn4ym75WkClW++2lnyC1cSD29hWrt8NQm98
aLaiAk80RAGo1U8S1pVO6Tic6i+XZeyoCSOa4dSa07dwXTlK4n9xm7m1BUGDJFAno6aY/WwHI73j
2FSOx7h1e6YEjsG4OJdiZCiKofPY7cQaf3abt3V5TinaRX5LlgI8aKCAkrfwrXCbt41cqkKmmk16
c4Gi9iGTTdFlsdshbuOWZtbPstWNLlo4XMLfauclTsVa3wYtTdCaM1kA2zuaGjhyVDe6+uW00jZm
icKxuZnmGIZ68Ht7TGGwccpZ5MbqgYP65dbup2gwUePPhQ54dmggUnCEbZTjclt3A4j9UdhSPRf9
AuvcJHhbO1KdfFs6KKUxnJqmWhdwHn8n5+kAJJrbIWijljRMfWN44uqCD7KHt0tXeH3+2+1jWjEJ
8y7erxCEL5okKxbhHWqRup2BqRWROdE5BKWxA00MoYN+XMebxlee2xFow5YSQwPYKgczgGeRPnqE
JHD3VsHBaVls3NLAKZSBfTMX7eg9bnS5abv0u9vQ1tUA6yXfJD6di8DriiocH/Kt/+g2dHoZO2sM
ulObqLmAwtR9FZKP4egGw/dt8SAoeOoZT4i5YF1/2y/rKXPUOvFtyJKkzWrgaYegDH14sGbhm7rP
fritiJWrBT2FzVjA5iJMP9f+cgzG1i3pSax7clS9giUhwchgwm/DfMuTa+o+58/193aSn1gxGY59
DCuOZS6yia3kmA0ia4+6EuGXGk1h+OzJmLrVmeB3e7lljFp8fyIzDvOofRNCLVMxzy2/shFMdI5J
A7EDVZCO7StQCXwROg5tPTjhlsbWcIpVsdKlepY+a++qIXMTavFtBFOa8gyXkKcK2CbDb27uYa1r
4DDstCVt1aCs0XSmSYsTdzzrJpBDV7duJ64NYor8OF8iyHcXcFe+jYi8g2DjjdusrZtzQp8SIuwe
/Awl2WWiOjH4rLkNbcXo1qEJFi2NKtKvuT5Gk+OwVoBmqaEE7naqCLS3TzJamLl6dpuxFaAkozj9
UN4oZi+DSAs9QdrnGsrkvKB/CH4b1hPFRvtNj9VoM1W9WRBFJy+l0u3WtHE9g0nZAnciWQiaPEdr
PsCzUM5uUWkje+BlxX0g5VVRe8BnzaJ9Zo1Qbu9XG9kDnEFEoLgli5wMNzBbPFGTuJUibWBP02S0
1fWgii3oP9BQHJIerthOW8XG9HgmgsMDrJuKQYe/Axp8heWcY73QhvSkKhc57ZUswulXYrpDR1q3
9MdG7yT9zMNKYbGradsDznADSRO3e9NG7yzrGjJx3tD1IJdTOnfimORKXjlcz0nUH6LHRu8Qbwzm
DGIMuDppVC5ALH/jbEjqs+Mpj+E3KuvgL99vN6CEb4MWF2kWCqdzUQyeJw5iEv4h7d1UvX0bLOSv
cBrQksmiqf1tx/KZ72E85YTDgNbW5c0/KB57ue5lMXobu2EpZYdsHEa3N4stp9R5ygypwN6EiZJ/
1wcZUgDhKBjs21ihBiTzBkhUUZAArnzNMHxOVO8mS+bbaKFkDCHSHnJRTCR7N9KHtk4/OB0GNk6o
NlzFIPuIIur0biHRz66Z3MofNmBHNa0RI8XQYgL/CSfxLl1mN36ib4Nklz6Y2o3FoggC6N/0/p2S
k9uFZKOBojzK4ao7CfgL5wcfZuXj4NYRh3P65QZfiA+ppHgQRTtVNxv7BT9ktzPMxgP5JocMtg8t
ySCMDhAM2OfK8Z1l44HSrQ0bDxJMhejG3UzMLmejW0Jkg4HWYepAT9p4MUx1/TlfTHu/+XX43Wlv
n807X4ID4bWcV/DD4kUNDZakr3aDcUyJbERQrtZmnDsMveSNOnTrTPcZY8ZtB9qooGmePOjAYnQe
0Ntumk+AUbs1gGw1I0j31TWp+wF3XagOMEkaT80MyK3bilsJLjvzzaJthMM60EBI5R5y5tjQs+WM
2mVI2so3FFCVAMjaauyXj4PcBjcpYt8GBuE4qSrZYHytluDAt+7r7MHk2WldbGxQ3OQRJPC95KQl
KdUa7TIIBroNbb07m3bYhI7b7DR5cAIPDVwNemgauQ1uFYZWaJDMHovTUyyj3QbkURq4xaYtZuSr
Nua8bfWJtzq+yZt6g0N7rt2SRRsbBHCkyOqk1qfOS++8Bp7PmrkVsW1gEEzkg0ShiH2C0+Oy8wV5
G1atY6PQxgX1C0y7Ae3Up1asTwIuJDvmEce833bSIt6AqoQ8L8pcwzkuywuIervO3Hp/RnC7ihdD
5hOpIciah0u6x/zdigg2PmioGu31JsPgVfUB0jWfqsUlJ0yJDQ4SAxvlOkb65PVsH9DmkOnMJTAx
tBWYQcNXr1nCGa/C5qBD+IDzbw5RiZGtqJxFMOg4XfXJT+iX3htulk44rod1ZeKSXEUzLfqUcPOG
6faGbE7qf5h1cnkbM7Txwqbh+qTpUN2Q2gt2+v9w9m3LkeNIlr9SVu/sAUjwtjbdDyQjgrpLKWWm
Kl9gyosA3gCCIEiQX79HNb07WzFt1mth1tVWWUohEADc4XA/fg7T4SUPZox+lgyCrAhtUeJY6smn
lSHtZ76bz5ctd/TXiS9Dh7yKcUs9z/QuFALkvaCSvOTGxLzPbkyEx0uv3IIDGJt7bLVGtnm6xFVh
7DObTBVptJHdUq92L/FBpyhdLjwnZ4GsnUgXNx02cx9IUKShPgTxflEqNcn/ByxoafloSL/U2qLM
sXV7cgCR/M+LdvOc0QjqDkvs0I9ca29O+5AUWKRLbh3M+8wuSTZr5MkxdBp3ZW+bchQXKZdg6DO7
5BPdTNphaO/3Y758kGzkl23lOfRlcoaAWByWAyHXudCq/ZyRqb0kgMC8z8zSoC0qnrxaatWSMo7c
QSUXxVQY+sws25iIheKfOl/5O4pXpTTJr8vOyJlRNixvdzXDcKKdHTXRS5Eh237hkpxZpRo2O7Wt
XOpBt89h910H6SWwfKzImVEapfPQaix2RDzuhPgkzHyZmzoHvRDQwep2xWI3FoQ3vTyhr+eSx06S
n2NeNAMJGEUpGTLsqkigqJGAX+OifTwnMZooLKUb2qUWzV516dU86ssu93O0Sx8uOlyCwNVeQlHc
yQJCxZeUNbAeZ/ckMdNmiIL3Ex+KtU2Gbuf9MukSDH5mj7lok44KzDvPp+/9Hj8v/dZeuNpnBpn2
JABOHmPL6NbRrCT7fuHIZ/bYU7knBA+F2o1bsfFfY/b1sgNyZouzkEk8exwQ4GkqILmLtTeXXQbn
tEVkTORkVeZq4+MEZCAA5M2dDS4b/Rz/I7MuEe4j3LaUugrglK9s6f1ly32OAPp4YKfrhKnbaDuN
fjut+iIGuiQ/hwDRNAx9Ct2zGhVeU+gP6phcXGiU5ygg26QcyY3I1RPr8tINu3ny+Wr/TTT1Z/bl
fyTyMfczw8znHc8lTWxNkDQlNdnkFNzLMXe8jOnS8+e+pW2GKuS0yhM4Gybo3cTrMp2m3Ov21JOh
YQXZct/dy92btYEgZs8uSi0m+Tn3TNzjvlrW3tYj5aCao/QdcmTfLzKTc/KZpQtiPkB8sN7H4Q8W
ixaZ4ovUpTDvs1VddMRkGna2zmxTN33WFNRcBAvD2Gfebt8H02XAgdd+GcPCmGUrQGaZXWYm8Zm/
00Q0fqfNx4p3XZGm0UeD7H4R+wfmfubz3GK0nQ3W3MEWC0G5Lucsfr9sQ8/8nmv5AoJqTJ3H8pXM
61U0BafLhj4LQpaw2eXCOOYdior5qM7Tizq+kvwcvTEP87AmFkclpJqV0PSh5Q6Rw4vmnZydFb7E
CQIQb2vaRzdx6ysww10WLJzj8LKFZFObWwydr2GxxsFVB6qGC2+Cs3PSDCJemmC1dUfcwbf4ABA1
X0QzB5d3dk4SETk58MnWQqmhipdtOKz5FF0Wr56j8ThPyQDM3McjMjV4egxsFegpn/llL5tzPF7b
DrKjRGH22NmrpjXyNp/X5MK3zTkgz+WrgNYujMgsn8GDdte59rJkxjkVElnHPm5wRGo+6z+0F4/Y
g3/jyj/c6r+4xM6BRMuahCLLemSlcqZuwC6krl0ebQR9pTb9dpEpncOJKBrhyExiuHSVZsWq7A++
jBelpOEEzu6LqIHeaz+GOO9xewrtH15ll1nSuawxbvcADaQYmeSbKNuIlATKJpddFuesSGIe6ah2
DC5Tc8dNj9KLuaRqjhU58wCJ77SO0TVdJ2wMqiHpHgLBL0w8sDMPMCQsnMga2br/wBCg7/vb0HQX
RrHnwKI5WvepGZmtt7a5Y9NQTnN/mQmdo4q4AbdMGlGcQdE0SJRKXoLK7SLtwSQ/hxXJKdK7pliV
bJxrJaMKb/pLCnQY+iyJlOigHQKAiuq86U88UWU2JJfglTD0WRKJaN8kG2jbIAwWoI9iKWRzUW0B
Q59ZZext1oOcA8fE0wKIjSx5u8iXnAOKwmQy3RRg4AXKT3eByJvCtslF9EaY9lkI1+YuI1HobJ3y
YRXVPBolilGO6Lu7bPpnthmC3TMDL+HHbo7lGLvPUXRRDy/mfmaZeTyarTEIWHo/hFUofb26XF7m
rs5hPmZKR0gvI2QZenZa57yQObnsgJ+DfALao8Wpx9BRn14jhVLJ8SKJyiQ/R/hwkIvsS7TggAe5
vOv4gDXvURq9aC/PET4fsG3QexJVs0jQaxk4eRyyObvMOM8hPvvA8okag9Eb2ZBC91YPpR+EuYif
AotzbqLBptq4H1XN1dAXBu+JcROX3fjnUJ9hDifDO2NrN+0FsFs3XSM/X7bqZyYqW5tbQwdTQ/zS
HVcZ72VAIBhw2ehn9rkhPzhPfe7rJkcCPNaPSTtfdi2fw4j2KIinbtx9vfigqcBMNR28JheG/edI
ImB9rUymzde6z74IpH0LFfvL7s5zLBHvoGdAQ7PVEPKzIIFawpPNu4sYWBLQQf61nDaFbELFlft6
SLd5KIDpiIYyN9v666ItPccUSaVBy+ixpQGm7Nb2kJh/hxH5uIP/RfB8DijSHXWNX7ClKLwu7zm2
lx2EWqcf2rAezFogFG+/BHs62MNl3+XMZndPxi3Nia+T+VNgAxA9XboLZ8/dXQ2CAcrp6xjSGLPr
izm+SJYAG3xmscHGwE6eYZXkah/alJ7oZbo4GPrMXNNtD4a5ob7GEwOEh3rvi2a6MClyjjASjIP9
3U6+5qzpPiN3FLhim8Lo32UYKPmzyPivDtBZcqQdDBr7u3ysFfp82QukieX1kixBfCtn9OV/ArUZ
HV+s6Bpo8W57Z/WbT9ZoA/UoH/tlKBpUvZQpkEnU+zXUakCp43chp2c6JLG5oVPvmutpMdt8bzfR
5IeOoN33agaV11SpPozd1TYna3bHoFJGD4pHkHVYYgGWh4LHuXhlQRxmZb/DBVQ9N3qqbJy4pYjy
oF/ruUEy6pGFLoiP3UyYOCUeuKnHdcxYuceb9wdUKq+XIWRfEES574zo+S7+Mj6pg/yEdJO0Ijva
yGw/HD5tK2OIhSQ1OPDAbhRlJHsPUI8EJQ5jiUB/f5OKY7Rppp9pGy7vuwedGqhWBxNBFgXyEVfa
R/Hwk6odVa846AddyzZt9y/tKHt/nLMk2I4p2k6nK7Qw9dlNYPPF3MVDrKJvoEXfXB1BaqEps2Ru
P1uxxaLkMSCJpaN67K8GsYrpfgDD5vaSQHG0qTqNBr+yE7lKSigTxPw4053b6w81clkR1W3sARXm
Zi1yHgb59w2LPl2Bo9ZBErPPo/Zr03pOroI1ztLKJ3IejlkyhKLMI9QHDknqg4c13iU7gIpgy0rG
HE8etqZRn9awbfVBSKfYkwa7AmYzK/VBR6YzUhph+6zwc6u6IwHjTfTQyXDqSwNeedSn9gWMplIN
aL9JuxWA/5U5EZS5SvVc7R4o9JKsMwXTuuEJKJso0/qU5QDYFYbl+5fVAq5VtFE2BuVKOsGKfXNp
dwThNMkPg3WiLTM/ua+u7yk4MCVZ3SmKkyD9tYPBKqojPlJxiiikzws3RtD7CUDf5EpugvU6JTwF
eTcgM6LczRi+4WMsCHbTfrnGQ39MCnAljvbVtZntCqR107xuYksWEBGFyKR7BisqZhUl7tHlbOOy
sKFY9qIddLRVseeBOrou25rSCvAIQ/xm33mplUbf9BqlmT1MYwjYLOsJb8owk5049twyX1GA6d/W
VvilCIjW0OVQreNVRrp8eTGOpV+ROOCyGtc4n4qBr3w9WfznvnZZNO9F0xuWPaB0kNgCtMirPvEh
w78b6dNYFkFieujWdyD48dXknNxe6ZZL4PjAfd/qX2mTT3lFmsFFtz1oI3+Fe+PJKcgC/2OChMq3
TXThC81UlyBn0QTTJy66nYBgJln3m1iu4CguWzaN9DDzMGGP67DF5OjE0KurzfFQn+SadqawsVse
zOJ6dYRtRa7U8TT+XBuGzB8HhbaroR8UtKdgW8TXPEEL9+gIM6B7nIb08xrr4Lpb8F+KBqwu6dd5
zIZ+PIBXstfdYbUL65+ahPfqHdU8mhxAKxNmDlhiHiXXfo7AqlyoRcRSlR3KQmNUJCRqthJfdpvu
x4Sw5WQCFma34zp+nIEgFXBLYhTYLrwL+TPa2Br63LmgURAttZyaYjQCWbSkHcbPihLS/MxMNIif
FioUpiITR4jdNH0y3DSg7/ZXKqF7/7BPbfKl910QlR1Z1vg4aensPbxp4EvWOJ0cUTlNwwL0i93w
Ge0jUf5ZaMqvsxF1fbREcyuux8Qn770LB6B3WarWO6UUwoVwWOzXJM4dVNeka9/nfpkftfQ8LYYR
FhWUdg+74bl1e8AruiPGKMDQtkZVg3jJnMiIM0GCRGb3PueCnLrAGXFoEaoFpclSER1SdJmJymZN
oAuZ2jg4tEGwviUqU+ZKd3sV7fAdxYp658fyfgrzBXdNhgBSclZIvoGKd3rYhT2MjX3qginfD3AJ
KWYoOg7vrDLOyHHuOaFXActSTasIHS5fzBYjX0YTm79N4EG+ySK93iVT0OrrPG2G6BRD4yI8MhjB
fIcL8HrYxtKACtL55i5fkwZdJS3b77JEmVuktXC7R8CNhOWWKt4edZeustgYMsYFDDT/BsbO7T6X
rE9L0CD/EbYm/xnnRnwPRzKqpzFtdpyEhkpaJqTJKm9ohwsRZJmgXts4OAtDqGB1ffOdLdlxYZ27
VoqYAxLosgKPjTromZ8a72tGWl3FEqUjm0anKaKkyOn2wAc/FRHfhyIHOVwhQfGEc9k+IYxwRY9O
3NL5YC12cBJ0ebpXPE1cwXWqb9swvPO0q+J0euVrsBxD0jaVgyBSBZXy2z2dNqTyuiyoZqi6VXxY
8lLqYMkLCh69kxfgv4J37tO7POtf3DY5+HP/PeV8PoKvnFXJ0q0v6SJ0ZVrQW4NZYDJlDu0/h2Ob
Cbif2PtrMNqFBUSYXjqGF0QAD4+rTX3esgD+UJi8YNjcEhgKWjC63dGNn2jr7/JlIgfQ3nvopw6y
nNOuKTdL7vvE/YFlTA4GzI01ElnfJeP7IYrWCrBWXg1b+w49kuYQOFSUMwidIQDw/VF6edoGbkqR
k7kko8O14ugjGbIHt6XX0QisYBMD4hOnmSpS4U4DM/ntyPo7If1aJcn21Ktp7I6ND/5gHhdCJ7qb
ednvqOC64NR+1muXXdskmw5iTd67ZrnnHcrFpcIaxr2eYQnal4Zkt3hy7h83ACjM/aLhglQwQwIr
5BOirSiO7FFGSVdkXi5l2MugZKP5JFKe1uHMwR+uyRNDEwnYlfoykuFYdG4q2pHgd1KFLoQljuih
j1l3hWRFIgq6osekQ9K5mFQfP0KvPsVNIyp8Ia6qHZqeshjT3T6GnCbvayJmUeVLE740OnJbZZYe
RUcatl17S2MaI3ewOLrdQ20orVaiuDzxrJddie9HwzIOBkGPKTJT/proiN4lJJC6YBy9qIWfdPZD
b7GqxjYKsqusF8nXcRhiX0Tb7F+hE5mQYz4Z8XXt+9Ui5kNf6HUesszjZE7gMOZjs39G2j7eDxmI
QcthU+FXyMPoqZjaZvqajoa/TxyVn5thcFgd18GmYE4mheB00+64QJAou08C32+fJpVzdZ1ykoXH
KeQEiOshmNlhpNPAqqxXHGgntYp7GwvrTn3Eum/DPncfiHXJFIDIEscqHO22or605a7ic4+5MrTL
9E9R3tAfNoW43GepSe+KcESyFTnS1bySfjAOQVXW9HUjRvVFzxsb/9Bzur7PCVBLxZREQPJPiIhR
u1oVZRUItMPscZGD1ofQ9eCp69TWd3UKhaZnQpnoDqOWOJDGZWjn5M0MCVXp0ulhXle+IzSZ5g46
VN6px9GMvC0HpyIKx9KSuUCGNbbH3KqdFlPHN1Oi6Zk+GNDid88GdBP2YbKEmONInJXHlgrEhkgw
J+Cy8iG6gfEt1HxcxqitmCakRtAc5luFp+AtaN4s8M+UXoPWw6Y3YDMPEY/F+z4deviZr2gz3P3P
eBOAe+rFBPNpGsFhXaEvuOVPHdRJoysTZUxgKdokKpaFSlmSNBzgVxLuixX72dcxOKnBVew7NN/F
vG3Hp0B51T5QmqimihHy0mLWYEB6xLsFKuHM7iw7ILZ+BNdig64mkuEq3Zdt2yuXyuSm9SyW1xnl
M/A1SeokYIA2E8XS7ubZu2x6YwakeKceOPqgTFrIppesk+u7DjIZFhK9wZ/VFoCGU5mk5zX47hGV
JB5NFNUyI3YvAp1NN3Org0OHi/yNuSh+sSborpM0x4OiVf4arpDK+zia2VJ03eLZdS55y/AEWECf
zfb9vVti+wWvuiwt+nESUTmFpA4Fl4egW4e5WoLMsFPEAu9LvTDqn2bazlsZ6X6p4Ouy1911Aqza
UCVWsLFRvQYkzfxh6BEL3Bp43v2hQ7haOIguHkWiNPlOZhvtJR47rTrNwdbpw55T/ollLG8OexAs
9Dr1jOU3fHTbC5Qn5TtwHgsvrdGqORmEWy3qSauh1c7623kZ1vCh7z4CI+UEFHfAlah/5mHLkseU
s/0wbsqmJap/tQelpy8sNDd1IQJ2F097jhcihGMUpEzEZpFoYxGrXMI4KWXTdYjH0ih+Ms0YfOqm
ReImmrv0KVtT6R722I7T40q34btalQ/RV6xlUGwyxPVkbTSBcXfcw/tYyeWxsd0I/fe1eZXt5s2r
oIleykigzSzKsyCoYABgCuC9/fDwm5lyePtsnkq/r1NzWrs9vF6yuWlB1LYzX1qNtzABd1P/iqCu
TwrFwhZi6pjI857n7a9YyvUJ6fLoc5PGqz7IfZZXFgK4CJLmZOthkElArhsgf6rW0+Ug0lnWEpW6
Qvo9bI9EOS9uusV6ft9MhH82S/wArWxW6BDNu6Gc5SGFBn1Urg0gfIck8k13Y8doBUlYH82glOMb
ulz4mMvD7Blv710b7cEJsijkNsym9atYo+BOBSmbqyjpNVIIaElK633Cu+JATRRNd8KG8rtvlewK
gkh2PUwxddlNQoe03vKuB5oqXAwwFzSR42GMTfBl6ygrkERIS5XF/clFg/mA2fwYF3LP3AjNiyBL
dsQUfRpUKqURP3FhbFssfM+f8rXf33Ss+TVd+XLfSbwEi9wPtL3LcIdv36E+uy2HfcMdeJrVMtae
7uLbqNymD2ZNFW4b6cflqAQl4wNycniULyHCQ6iP8p94Q/fPnZ2BtG32pDbZsjxPcJZX4RaJ5Ib4
uekekcYffvFsyE05ym2uQuOH6ygWiG+6abqfcw5eR5ABw42NOYteDXBbrAhBELgfjN/1/Ty2Mz+I
eE0fKFRV51rwGc/SYSPxD1j2R7KGpFvwaTK+d3jQ5uOt6v1Yx6FjrxZ4zAHxVb6sh4HqCacKl2Jb
dLbJrxLQqLJia1MdlD43S3jDu5jnlUnVx5XQN8+00ffdwqKq6/brdt9M0cYj+QQ5xv12JH5xd2GU
+Zcdd4U59HxVELwHEcLBUJ0mV6PzPrxW3KUv0kK2DIsuh66Esg79hlVj0XUTdWongPabUFl4Hbv5
SqxmeUxYCj/a0MA+SZkJKA7LIb/R/foLoM9kf7Pob/+lwgVsvoyRrujktpU+ABHsaeXbRoqNoPtQ
pfMN2f0hZj1tDsMg/Z0I29qL4XEbLFuRnAjTK1z+gJyBDI+ouAzQD/Vz4xmtl223zw0NXVei4wiC
G7Sn1lyxIQOvfGbZ/inYlaOF61n4Bux898cSuojVZMCdVC5R7M2x3dAI1fXQR+BbuN5Zt0wIvzod
nFyMfEe5Tusurwm4pd3NZlGULdkUhuNt0JEMi79K8tIJsth7QM/y9BiyPDPPgElrWw7rNriXudHN
O4oMs65wBS9Iw2gxYpQd3TtgO3Rxext4rH8Y+eQx1oPuj9rs0PtlbtriOgaCNCx4DtbyYm0oe2iz
UMflAsd+RzRf32TTD+kp7UYA0OCFWrBsg5uQVq1o9HgEb5H9g0mPKi9E7+BtZvBsdKVmFDcf9N1g
y6OTYVKPqVq6q2aDjV+hF2V8Trucxjfj1PQ41Ew31aKYaosBF5osEMqP+fUWuVAXqPM4BLhkcPJr
9qFGW+HOgARKvEF+7Mi6gdlqmoa8P6aRss29Fprj1RMuyXhws1y+z6DjIiVdQtQZF5m5rKSmyZ5B
htby0gRJ3NySCBmNFzwC8u0qctFGX0IB3eKfqQRK/37NutldxwDjhCeziH56zIZhjH7tQnXyBII/
/r7MkLC9oXit77DcboofaIMEQSWnpgkeRbiDIqSgEoUIWLrNJlyiFO29ldsGPKe9hLzCF4gZpWCC
mcP4PkJ2MxyKAF6HPYaxItdEtelSrakZosIRLMZNi+aY6NSGuemObMAKflmHzoYHL/zGqiWFNkfZ
rfOgXt28wbuhxGX8A0U+8A2VELMVPOuIKEGePvMKhKfL8xBB6arSXCVA7Kx4The4ROTXxLWQv3I8
QObAzW5EsJtYOt53kH0LK76mafPsFQnGct4yspbjtPv5MXWtOQzK4dmIJ8jQHXnW0PwdWaR4Pai0
jw2qVgi0C4t81PgJ6NZlBGMkfuGqz0gSdoXQTi5HniKP+WqokIwWSF+guQNGFgUPRgdwtIOVGTh0
ApU3W5GywS63HYIs6YtkCUP+JqI8l0VOWDcVM3Sj3mSHf0eE1MZrMQw7vgdo9ac3JL0TSNWjFjqX
op2wQYNK96le8QF9pT1B016LWDp5Ixo6MHU/xjb+lK/Dyg+JwBkvwi3Vj6Qnc/cjmwKQPo19K9qq
3YhMgSgI0fJhq4Epz77ZeA/yH9GiRyQeFuPaA5C/AZ5PQzezMtWW5IVHKL5dhoI77w2eI9m1Dddj
baGnWat8yh6QK2MXVmPIebmNjlSTYRrrbCa+6lWni13Jfypj/McP/7/EL/34X7UL+4//xJ9/gOFr
aoScz/74jxc94H//+fE7//fv/PU3/nH6pe/fhl/2/C/95Xcw7j8/t3qb3/7yh4Oam3l7cr+m7dMv
6/r5z/Exw4+/+f/7w99+/TnKyzb++vvvP7RT88do8Ijq93/+6Orn33+ncUhQ9/uP//cT/vnjj6/w
998f7IyuqN+uZljJ+Nt//HaY9aRn99uV7d/Uz38x1K83O2Nclv0ty8OUxixmlNAPMPX6679+kvwN
5FoMkuBxmEbIEfz+m9LTLP/+O4v/FsdxikoFiRhkxD/w/lbDQeJH7G8MadsU4JU8zvME5+f/TPkv
2/bf2/ibcsOjbtRs//578ifp7n+XpjBMjBchPosQlK1YeA7PGLdBTTrok8+I/n6qpYcqEEGeZmpl
d6f3PDyESfsujeJXXZbe73TYj1wOtzNyCUVDlzs4DPZzZUaootnzvoTW6tPKQ/NkIaR3P2yZv0r9
NH/ibahOLOrjB9IO8QOUW5Bt2odbC3ngIu29rXa3iYPI8+3G7fxHT6KnFPnValDmdZC0O4bpzKqU
iJ8bbQSiC54VeTY+D5u4sm32B12ip3FkTQ2HOB5WtQzlAG7dIh6iJ9G3353uv/EBL9Mta1rUPrKX
Sae2oDRQBdD0puD9jlwKQRYSLE/fcHl8CY34HMrhmxZgwUjHDBTAwZukqJa4/h0Scoi/CLtvdnEM
gwiUKnpGejC0X7dphAtCCv4VlYvvDc1e7MZqXGhBQUD+WXqb3HMWXBOXBgcoz0UFovAbJJ0/rtMw
q7gBhw96C2KEXLs6kXkZj05idi0Fw5z35AsXmCaECF9cggcKDdCRriIsllH9O8hiSTXn5AvcwHba
FouX/kZnJPDwfytrf6Zoby3QvaMKNNmMDzwUSYlyTFZNsXq0KEIX20x6ZF60/CkiQgrfKFezxfJv
6xjzV9Gm8ujAxPjYL718XHpkMYXGO4uOQ6F9v1a5Q9RjJ4GH8byDIscw1GFMNx6gyR2XbYPPT3cy
fk9iTV8dxOYLVP52xEn9eDT7ZCvkb38GPXvK0wCPBXzpFMQHZaDluwrkexOJ92ZcQ4R16lZvPqu6
EUskkJRGfdjxK+K3oG6WwB9wTJpyzgWpxTp+Sjv0nNmRxvWGElXhANPGqWUQHoYwSgVbkAW6Ku6g
rbShdqZYha4vU4hw+7JkEgELkgjFQpfpCm/17jpTBHKrtom+9hsyy7i6vnHB7Wkn6xdIoWxlahdZ
xTR9soyDG5TH0UmQ5D6wS3wPHKT5oQK8F0agxZGrYU8o9I0HktKnTrc/19Z/aQ3m3aGwejcinfJ5
cKYtIJkRFAIZ4BLEGy8JLtaD64OmThOMAjm9RzVFT2Ca8rbwKGwWLJptlaNbqFCCv3DTfgde51k5
7L5usQbdaPPyzzVXo10KOLCngKqlMNncFoBQ36zd+EjW5W5J+lvaUF3tuwKTUgtLSnUal53CYbcz
Tmfs4xMLtSxajaMbf7TXoxAhbvMhu8oVweHW6tFEafO0t8l9iN0spm18DXzYF8GSIOeo41rPSJ0h
Q1PjsfXN2P2LSLf+4/3whc84J9uqHAT3srlqZnXbT4odG+Ga09goHDuGdzqKRbCIJrMvlnTpIUOp
8WWc4V/aj3CNZfGhDyYgW/HdJ+LuRNbf7iPmm4J434bjo15wnqDOcW92fCcCrrpCSiDL7Er2mop5
rdJwXlAta9+D0d0ZyMhXUSgGMJqHS9kSjrrkFCARmhj+7U//py3ajhkSzweU6MGTQHCKer5/CZIt
LMnM9QGpJFsmRqKaQrHHBniWkkFso0xQrLAheyIBUrJhlugH8GOxMttTjxohyg9NFgUHEhALSjFQ
GqBKFpd6oh4nakGWrsg4lkRT/Fzoub/aZyTUhxzOIzXTq6LT6wdLRJE6uPwtN6iZbOo5nUZTRJ7Z
T8hpxOUQJ/+bujNbbhvL0vULNTIAbIy3GEiCpGZZknWDsDxgnmc8fX9wZnVlsqzUqYo4Ed03jiqn
JRLAxt5r/dPa6fKs+lJSWB576lNGieeUnfVIAyAcmS8D0t2+DDEnRR1+0Yz4R6FPpFfltP5mPfb+
z99dCjXz0IoEIy1QmK2R3w4ymXFr9raMueyhgOu8LsJ+iy2v3sVTGTv9JPZlvDyBFP9Qu8R0V1io
I/3zVaNIlTtFvLJ5qSduFefnZsnOTcHPc+xd2910JcJw9teWY8nS0tdSa1/aoVCPvRUrjiytT3Vn
4NoeWYiqboG+TUMTu6Vh2C1jlKWUjtGUysXt0rW9soeMtSbTzE6YXqAKrGtRi7tx4r2To/rBLsrX
Rko/pQ3dWxSzFrIGXo6hkzSAIQoGQI/E1VfImiw3rhWCBQ45tuMHkdWmr/ZpDa/Js1Q5Duahe4E1
y44MC/xW41ABQe5VdxqkxUXRL445JpBDpGqzz5Qe5RGfHW3iJHS3X7W7SWQ23JvEaCrL9jFDdIzC
qHm2ofFIsj/D0vKae7xFYHR9/AOlwMOqVbeEob/OfC13ifjH5IO+ReB7hB+U57RZnqTeuB6rpqHL
Gc1DwggFR2g80D5qX4o1Z8RJyp3oLek7nUjm5ZEZlHb+yjp4KWcWtamZj3Zhfw2l+JtsmbOvqiu7
dzLJcA1reB/O5W2eLU+o/V/Cjn65ntP2SpQN8E5Hwo1tSN85aTono8eWiLzaNQUzSvOieFWk8LjU
Ru5OcfRNirZbXxnsQISEO0mpSs40dy/zVKdOEvEdFW7zuIR2IJnL01xN4TFjho1fzUV6J2URRykZ
YwazJx7hejO/1Vq+gp59I5LxxzJHgHzRt2xglwHcHw5SnVeHpQ51yB++nTVx1k1JDLsNSbJHG6X6
DYAS7ycPlgMrZrVMmlcAPHi5BEGW8La1Es9OmTgDmcXHNxySt1FIx4Jkc9cupMdBZysfBttyQAv4
NshXnAG/i6PUCYBIMTnRxG5QLpblyGionand7mBMgz72kcH6RsrQupoeLlftqGhPSszdiHo2XX0C
CIMgSN50wcnbS/ltXQLVyrLitoJLt1MgfCHN4NlDA9TG59elynaUhY+xJt/1CDMce21romR5MVai
a/dtvtLLEd/otHkc3+Q2qPm2U7pDNz8lEMpf2tHgYvLuZavvuqTo3CSbyn26wtnK1FauVVLU1Cpb
jpo09s5MKtmrOvbZUA5LR6IQ9NU8P3eF8qVaMt1Lx+q1qJJhR92876de9ccy+pZkHcuP7SrL2P1l
RASQlVSOAvHwQV+MFmDFFDtQYdWPaQr3EkoVJx35Q61ZmqY2504K5exLYzteT03dQ+jJd3Jq7kSk
KufE5K0BFHSMMlzQH9a348T3W+Q8RrlUZQBZI4dBxx6ZxNxuRA5vbcG2kxccvHOvw68s/KTVs50B
XXdObsYPo6QOu6VloWaksTLeg+s2RPStqrPXaLIXd9xK7DgvjKteIDVny8q8mL7bDedi8uLQekQ7
SDkNMYBiTAmitm5dfdyvb4Q4j+h6FuktwgnoaTUYbifxouchkoifm2FCgJUfheqxiPUfALGTn1ba
4lL0PI112B/Atrq9HYrMT6CdPVvP7d3Ys4JVWONTVHK+bRsLyfbwznNERNViPq4d9fK8xiDGiaF5
iTrDVbecREyl4zZmhjjKcdz/bkv8txrVq+RrW3XVj/6yDf1L5/ruv/pf2KwKhKHvd6pgnNGXNsFx
8Xvnu7W320/83pCq1m8oaTRBA6mQdG5sYsXfG1JV/U3opqKhs0TupesbdvCPhlT7TVUMVTHl33tY
lV/3j4ZU+U1F18VP0UBahol8+N9oSK2fcaV/akhVjY5U2Arf0ZZVTb60N2lTEk5DODK+KYrSm1Fk
qqdLura6VlvJexMZFRtbFppbKaIZ37PcqkI3E0OheIncpc8G0ivFH2s9u241Bim7izakpZeshRK6
qdqvL4omMddKZ81gPkbt3LkWf2262ayruG7VubWDGjEk8szStj07IfPcC61aTakEFetukLb9XJlV
yPywrZbBKdUccaOwI+Vbo/Bw6HCp3uMlPPchM8zdMZqz0Gnr2pQDU8/NxcnC76qSJbDhKJoc9Fjx
rp3K57EoduDPN6oobmK9f5FWSHrkm5Ien5m44thUSNMIfjcijmgkX41mP1QLP66RsZaZo3bKgX+H
UjBlJEFOyj+hX5wqlIWiv51tWbzp6lNrVzqlfqxepRYyUXaNOmyplI0DiWFfmt68DqXJK630VDf2
Jzmb7xZKT0dKe39V+Eksyo4U1X5XgqPOJD9sCgxe72X7g/3VbFsnBn2kQlj4EQ0lDLKJGsWXOYiX
yKx2S1kEvWXXyk5qaoqG9TAn2gJzvLgqhd33ZcWSp8zFE0OTdkC4SMmqt6hhHgzp0W40oWWrrYby
uAhqZXKs7FFbm10yaOCDRXzXrZteKQ/0erzTEKtwe19a4yndjBbS58gSu7SrjhzNXi4miEfjSgpb
btLsrHaVOBLjPl6sJmx3ekerakXyQ2zeJ/HyaVQnV02w+5fL6CRD7eVVDP0wDDsgedszygHZUu8Y
K1ujXh/lcMzxXqinakmDYtFutdD2Q/JOLC3xq2Fwc1j3KjHuDTk/mZNCayycybQ3AS6qtkKiq6gs
DxXuWXTHTld8oNLdmj7Jeb5TjNGfC5OrVj9Bz566XttH8Nj3vfRqVOYVZ0W8z5qvrTXd6IpB/4k4
kaeWmN0tygN/bvX7dC5/DFrrrnP3hIQR/r3LPWsZPVPKfUWrbxh0Tl2e8eJQNqYGfItNG6OKIJ+v
E/o2oVr3FqpHaaAApYibJDfryug8mfmtPcrZp3iiGplRNOdhfjDI2NHBeR1Trn1Vlo5GmDSf2+Zq
kJFWQIfqpCS3TxL/TJXQhyzhcAMK4SINOZuW9pgXo+zJVnoTJeNeXQ0H/ajXokg9jJpMTZs3neYX
04rIxii9Li92SpKc9CakdG46H0VP4jCtkHxkM0B5eIAXIM6v9hRrpm5KrGuALF7WBC+RcpDr/Aie
jZShh+8m7BOxhlfJS+EY+F0dkh3ATzqkaNk1bCxDGOhZDf3HvLEyxbQbWSGqVATyBIqdt9cqxPoN
ocQ20obZqbrhPBZHFDqRo6qqNy7xQ2asphNZ9V2yTCcxhBNn4yQfJAkpR5t/p6xz0yV0N16pzxfP
XuSNbM8+L3IL0QeNyFyc3EsNdBQdNNmwhAckahRZrfsTmWkTUoLqfRkJpxwmL7e1m6llkl2MnWw7
m/OWvrkYHCL7yfhqsodUMR6KnvUXqp/0rHTDrN3nIZduRUdTKTDQgLdIKARFB+Ei2vIWA9P1Mq9X
oorP8rDBL7ZXNqiQDDuIFfoNTTtAkjhxZjA7U4xXBSqNGtqOF/fHXOcABoljWP1B6RUnWwdXKe70
pC2ddps+qlXxy5JPJ9jvG7VrjkbZuigv3FaRTxajpSsdWYeWBhFz4uQFUVDb9QVStcZySHBFDy/7
mRgHR8jYz61Kf1tbi+7e4pJs2XCI8LiSGZU1M74J+v1KVpqjaBkxb2bf28yon2sBY4uKbKd2YCqd
OIdy+qoBsxdJzNRO3W209UGO+qtYi1xjC4hoo5mu8riMFcup3Hg+fZdrBjKE9k7OxY/Vqnb6ohce
p9p8WAxx09GO466klp6fzazf2fSzbhdPZ3MwAsEAzIlBUG41mS5PAFTNtvYhIwB6c7irtOa8bUcz
6mTKdJWpN9+l0HZHfSt4zW9zh+gC2Y2Z3NLPj7sFuWSSUqKbgFD0RdIq/ZjDq76Yj9pqHhikeKZO
jHlj2mDQeexivp7keDeqRXYzh8ur2hVOusaF03XJ7TQLN9KGya/W+6QG+aznryYuRcT8VqvvJjuB
z5avml4qvA4glp5BAR45mujU2BBning3mRq2PbOfkD+GVVh962ejf4mnvn5WW3MoD1ML8kknLew7
kafTJh7qOFpIMmi/tbZon2Yw6Ge57vPaIeJBv53HhqZsFZb5WsVF99wuhY5In492oD2WxCvTrjzr
CK5ip8l63sZCbvSbMEwX3a2xKXwVULucbrFqf1rsYlTcojDzFbQ47t46koYtN16iKfFTCmu0IA2W
1V1uIAx2k9qezlrWI60As82+d5qJhE6t5/bcTZsOJu8GLn2UF/YUPO5jfK7Ik/tuKur01RStHF/z
iKv2LUsZIONiryn3jTylq5+ZQE/72EJauzPbKrQOZgM76ZULnBUuAfI4TnO3iJfegG7c6iLVWZsQ
y88ya6buJEZWzp45jUV1zhEgJEEml0YXoHbLrCulLHS3BKlQ7nLIEGqfLOkqiEbJQi9sdhMYep8B
0QkpipTzmlqJQUBYX4Cms8Uubgz6HF6vHZNivAK4S4MHTePQC6MkRHKRqjVKr2hFojaQ7WsDaSiI
Bmajqm2PsCqld4vYFvTh8xTF15FCQeFxqxrTmRD/HFLRdPlRU2oZ9Sk6Pr+xiiQ9mosK2z0QMtsc
uqWPH5oZahTavQYBlyoDiWWmk9pOMxYpNd2eXNd+P6GOCgqUdQjr4hSFiUwhcsgXXBQeZZ5R+bbW
yuJgrSjBPWXq5+ZEBoH9VVn7duRr1XThGBCESjNXdryfubLOLruwVrn6lJvqWRoMaT3UA+MMXDsv
03hXzbb5Yle2vR7icRGJ105W2O2aJh+VQJURYSA/jZvMkexSrx3dQsV5BCUR9lGi+53ORTSUuR/q
Q7mPhs4abue8E9dLhSrXXeq2j/y8SaLqYEwTGspZMRVp1zZYDnykczWkzihChXzIqlMYv7HGshsa
2Nl2wzyZ9ZkvFn9fG6PtHCnr6uXGhKo0ziZam9hf0QoF8siKhsYvTN0zgYs0X4w2nK1ezrbmpC1c
dzDNevnFZnrsOWwmrBmqnQ/HIsoN1J+yQOzED47KDoIiL5117sdTXVdaikEECZLTERk8u31bNHog
2fKQI5tZTc0pjHlh9jIzU19Jm9eQwkejnINWLNgm8nIuPJGOxmmYa+Twk5QZ56nTES5iH9pUFUOI
Zk9ShizzVoR7M+D+1oOKQSI7T0/qmAOd4pe/KSBmvGY2+3lHQLxqAi61FvqWFarY6WzRveKHGSPH
rsNpos6AunctTMOmxxGkaH6oLRQ6owEU5DFOrtrKBuRkgOaNiSg5X6tvRdeMb4PAn+I2w2CAsnSh
fk5gT753TYTwbyTlE81+OYaDp0WN1ynqQ2Pzy5UiNiIPl5f8kOmoghE25sVhk6AKrxVUS2s0Tc+a
VkQWEojZW5UORTvxmuqbXsMPUwxOyYSHRUmOYxZ1pxyaKPfBMMp8X1RFkuwtTZfuFrVYkx2y8uiz
bj5FeobestCGbwjhl/zaGrX5Uza2QnhqlFNbWUZkf9VCE8mUsfbLzbJIfeHGw6Q+pWzRoZOnJme0
lA8R6eyiNB7MWhNfIc4qXB2T3g9eKU/1V6u0utaHBqvEvgj1PHMmLCoUJYolBzHcxuoWc9G/LAgd
TJdyCSGC3SsGPLUlEDVO4ptmorrzpGYWryrAaOr3mmkNXrUYo+ZsilB2QSS6hZfDmQJV1JPmiHpU
lx2ZVRlF+1qB1tR2b1Iq6E1ZUJlW5n2F5pIMM6x6X+euHJiENQ08vr4xmMGVkhHVoLdTOZhkm25J
qEsSu5ZSYe7J83vRNg2hF3ketk7V2GjiY3NFHtyZNsdvs6TZ4KrFVOVeB2TKwbwq2hH97gKLiZLI
wPCRTbulNq3ENcZQmr1JVMBAYYJ0IxrS+JV31v62ditslr4aYYgwBzWgm0YxUm1hMK57VxMdcJ/L
WglwJ5Qvpq2D4dtryRGG+peya5axvfsrJ+exylsAwLmMFcmtinqecTMwcd4xi3FpnU50q+avMm5Y
x8bG8mYlVvbW8yeyDaQiJhhXmyD4sPVE+93A/f8B17mpv5cPffv9e3/1pb5EgP43YjuKsVlR34d3
Hur2C/X9H8KD7i8oz+8/+4fyQDF+00xclEywtP8QEfyhPFCU3xB0qWAsoD1gPXzeH0AP/0UzVAbo
Au9aG0D0T6DH+E2oJiJnQ0A9aSgJxb8D9PwM2P8nziOpigY8Y9ib6OLPUxramLIfSMYMREtHW37F
pOYVaohhS9lLbYW7AvvQdDNE9gc5P1vcya8+8CIGpSAhNVc7dQ5WWeCesPfqINPUr8lTstRvf3oS
f+gr/qyn+Gl2/tWHcNv+fFVypExxjtA5yIb7adU8raQSIAiSiQv+OL+FeDqwcJxasQIIt27fUwGF
H2XqKZsf+leffuHuzo1CWRItkwI5nfZVAbEQ8sKSzaB0hWfC32owYDRQMKiuNBfn8qP54j/N0r/6
5AvzNzZhBP4Nc8ioDfdWte/bJNCZ1xBFyDjk8XZqzJOZGV4rNUDTH0VxvbuILozhGXqTRreaKlhg
wG6G6/ymf8Z/gGsDc53z9890U0z96tIuAlckVJN9t1ZhUI7CqzXbI85tv7Q3iEG8obK9GCbv7z/p
3dVz4RPnAJNt5qDOwWRY+xVgIbFAgELV0aPkNtcFNO66PxfjaSgfMSR5BeESH3z0djX/epXWZSK+
sUoz/kzKNUS5+1G+7Sdzr7cRwb8Q+hnCuY47qp0aiyFHhvLBrUXG9MsP3W751y/3SRmhUVL+y7Jn
qZLNtQ8yVXbqyfaEPO+lUdvbvDLajGqccPFk+mjE8Tur1LIv9hwIm8VqessK6pf6IfmONXuaXYQz
4XN7FXKyf7gu37ubF3tNFrapJTLRBLZkOpV4LBSKusX+uXxWdjScII007JRUfJI/3OCUn4lOv3qI
F7uPPoXSMgFFB/3OoB56Ul7Kqyq+ih+SxtrFt2WgHqfBBFBxR2/8GhpHSPPr8orknPmUhM7XMD1R
2UP4INi81ge3e0pvdenLeJYc7OAAoOKq+VJdV/f54KM+95u9rl9Jvu12mGWvq7s0Dforq1ae8wYF
2DP0qvPVAvfE/oA2+9CLY6e5tgrc8Lm/H+87ekxfcaszhYK574LUXw5U+adwCebd7GmuCHfLvj1W
fi/vsFkF5aEtd2H3Nb5qr7tDUhz7Q3tt3xv8RhJunPmxuJd2w01zS4tYJnda+JY+i3O0t/AQH6JT
dSCNXPFXbLPfcCXDwLbe+KZpbBjX0nEiyWPf7su9mZ7IwD38hy/WxZ6sTAVzd6RFDTQbGrG3PYjh
A/JexmKN6a0JrKuEwmMmH0gUEJu8fPBu/ZxJ9KvFcLElA143TTbLajBsr6+sUjXbSLsQlquvlIrY
uXD8tK+JwlQdtpWxr2+LRN0vgK/9h2+4+d6bcLlDGzObpzqGgaWdZFGhJiOilwFbk50euxUoGuSN
BIPnfJJPIQEPfqVHxzVG8g+2pmNp2XRaMhQDeNxIC6th3uqggjc52jKh2I9GO2iS5h4fbRvZmTPA
+x8nS0l2BeB6k7QeZ+LgNWp+I0nAC5NE26P2yrmYBmzAOMD0bkyd1nLTPHo2l4TFtnxKIyVgina8
04Ui3HFYPidlfNPNMexnTqJDpN3Oin61lLrH4MNmJwrTsZrVWyCNTbO4jkdyDtJiQwQfqpgoSqXT
QTmKgwzHs1tSbQBn1q/LSr2xy8nt67fIelX6D7TF7xwk1uUICDxWNlLiOgzC5JA2L7YdvVmS7M3J
AILNHVz93qjvF+vKWrGf8sTZhz84xN7b0y/OsIEBgSMgcRgoYfMWCwX+CBO7oAQITS+JzFPFUuxb
8TvB+xch8v9DxWVdTo3QWot4O7kIg6bcc2l6iFqARb6dmk5V3YOrOF1yz1QWtvfoYJrmB9f5Tu0B
5/nXw2sVs1rMkRQGBqKZkjidskbPhX8wRjZjp/VJW0+jfldW9x/sJNuL+4sX+nLOhCbIEBB6mx4h
vWz7mHftJwlD2fZQ0yryM+lqbPNbXeGkNtTTGh3tD6L6f10BQe7+9UoXiZlnXW2k2OPsU6OpSM7G
U2dLVALLqeb/b2XQBxe5LZNfXeTFEVbJU26hu1SDapFv41A+WvrjJucbou4TAQFURolTQzSpcf5R
6bNtRb/6yIsdel67ttyo6GAM+5OUgOlO9xYGWWJkfZJRTgm7YbiYNyGlrc5XyRaI27+/XNV678Mv
dmmtA+zPyRoI5vGUTfYhRPpqcTikFSFZClkPqCHlJy1ni8qy/oxL71Tk9k0BR9O01+U6n9Z8CvIm
/FyL6gz62MXZHoOz04jUlXpU0Dur22Xi2HS7qjotK1vRPmt3+CFjWNc+BJYhB0I9LLQkKpWBhRlv
xsTJpgUhNITYceYBMVy8HdxuvKIpuhfraarfNBRCFInxfhz3UOWldUCmOm/mwoPJiO3Zr8j6cqRk
b1DQQV4t4WnJXoR6PRWnUHvRtftBfbTn51r70WtPRfmgjPtM7Efzx9gfGAw8doGs72RlX2TYt/bK
vH1pHM7tvFcYnDMe4iiIdAg8tFe7jZhMAfNDBRFprZ5Ha6ERGdPZNUsJqJhYnHZ4TNX2LBhLOYQr
yrvsZDNsjxzcg7E0fqTC0STjLhvsYIy8eGyu5wWzfioeGB+6H5ZAltdrzXoWxifIw32ygA9HnKG8
7n2tndJc38V2Ahw/f1PISjet5cHO0bl0gnyjUrlfOuuT1l/j9wtEbjzaorwqRfG1t+OTSR6HouFy
7+Jg6Qwf94sXFaDs+PcVW/KVpfs6SdbOpsoputar0/LLKttAUkl8l1jIu1eIwFT7VOTpfm1KRHjc
DGkj5lNLPstx9pg2JjPKkbh/j5MGghe4qXntwh9JdCBgLwc0JebZacV0FQ+Wn+rtXq4w8+clzPSE
jTKiqUOOOq8lpJJ1nIQaRFLtF+p6y+AK10I0PNYTksdlrxvHJslPVm3dKXF7KPvZbwbh2U3iA7uv
zFuQYvVAvMlDPpc36Th6AKWUJ3IQ2tXkmPtwbrZbc0NP+dhnzyID6kVxYKCiRO4xpvdZMX2tS4RS
JbEEa81wwCHI6+7KgNpb0hSK0Jyvl8T6rqnzw1BfNbgKNzuMU2XAYCZyqXE5qHJynCLtPpu1q2Ex
HqbIfCO/DICP0Y6yegBL3S26fu6dzFhum4xAlUa/G+UJa21GspIRTPKw18ErREHsRVgFuqaioLcO
RnyLEdTH23Gy+uaUDpkfq5+lOuT9ne/iCLs85XaYosZGlvAFvdkuikEEiA8R8gs7q5OZeGuTW8VI
Pjon39totr//U69FuFCrVeowBM3C5PT5YDUjukMU0DEY4dZu/iiw3vUhJZVBxthH3fPPlPZf7a4X
7bOJnUIzOzEGFnl/6OKvop4XvBh3VSpfi0FnPeeu1vWEQ5HmUBHX8ECWkhdR8MnGQ0NEtWVargmg
WucGISHEMwMPm2Xvj0XjVuEhJcUuUvCGidXLrdTNzAyV9WNXfpZlqp1vyaT6dgjzCF6eSYRxWNJ+
SwAaKdEQ2PqDujDX4C4a0TveZ+aAm4SIhUfkA+4Hm/yvkSfrckDPGo9Mlh+jLBAxcsLyFObHXH0s
5c+cMI5O12nNA0QvNn9o4nm57VB829Ss2Mfhr++GOZBLl+nOTmnUHH6JZ6viTOV2XTSGf0dk1QeH
r/3OF70c9wNCGK+anjFCehFBzCFsSr2HTHWPqrvX7mX7ul0z10RomKl3LapHC/1OVvZnRnTvCrjo
Ftp2qG8T9WrEMcAiU0+53ByJ8PKHuHVzeLkBjUL+InqW29vQEASUh/tOjpysIRctNWCyyYPJ0GaE
5Y5QR3fzTqxbuklDaIvkE8ZGPgUaB3aMpnosIj+xYQFEBy39NS9+bC2AbpCDhXe+mzM86KajLHhg
idywWvgt9qm6/yJNr0qEtkw91/D1qrTc9eSFqRmEW3uX9UGOkCO90VC2oOEBPmMVkgKllMm5ep7r
flep1s5C1k26vEuUkbukJGby61tVd+Yw96PCIHbnc9nLTmE+apzeW0wPm+6wth8sq58jPn7xZl1O
UJJMFBxZp9A3n61U2VfQhftcNW6XvtpHWed0WaD3D0P6FE1Ej8yfm/hOL0ZUU7TSxuBvlDUj2x/J
g9tZ+SlF4INEqk1/NlnHyVwedAYRzSjhoxYBdpj5Qwb1QkLYYof7NGtv7AxJOGPU2Prg41SkDyHm
hNGLrcUTC/ABaOfUZ26ZobYd14PWICAyNiVKcSQY6ZCpjZcWnKt66a9N5adJ5Ctl5GF7c8gd+aDG
Mt+pm80L1AcSXKmtLiSOL/8cdioqMOOKw/skQ0ZqUX8gGOa6Sew7nPnfail5HOR9bMpXKg+OBINr
2JpgNJo7pQ00lnm6SDerUeVksXzqYu1ZLbqAbB5szSqurcpFgevq5dZEjxE9yWeja89MDDhZUnUQ
KpNg8i+DXbo2Z+kaZRgtpL2Vyn7MalxK6UbKm5t6MoKoRr7btBsheFCWVw13CRNfnXGufKOfr2qT
RMekPjA1Yc+IFh/7CJoAwx9bYy/Hg5c+NVsE6tYxVw9hSphYuzkDHMOE3pGzPQy4N5PIF4YfbR4/
01B/tRwvuoQqUiENMJ8dk8bwLLulTu/uBgBMiziUpb+ZJf46t/Z1pHtNZ38qQgHrOjOzpr9tFnv/
May4iVt/VdGbF03EuoyhBgQgBRbzN9i8xElebrqlUoAz8fEgKHoTaMZzc3qk/A7E+tAHUWadsKGx
/0rEevV3LeI01V2RprrL8rzkn1a09rEBrDAVb8WwBsD6R9V2CBShBrX6+5WQwKPA4aDah0kP+uz6
74+P95r5y+FdUKM6UpjcCJpQAxuLXwSIVm14yAg0TOWpcSr76EmVxamaT4aQvLVHoP8ffvhFf5Kt
DR6qdoSmARBeFBVroXVCoPEF+vcUNypeg/EkcGxuj9FO8xMJlI6k/WE0fr+9f6cfNC/KlrxUDElt
MZGkhXlDMtZJNLoXDtltmILxV6CVG3Y16bdrlT79/TW/g2D8hLL+VCm1GToDZV70QKGtLSGLLOt2
6+s35CSnNCH/wcn1//TpXuAlciITVyrbIkiN5pPB3qyHJMfo39TYPunWY5HU6NlMT4vbW0lfTmZM
uiN90N9f6jud/eYv/nNRODalYgviYQMDpngqjP06XC8GJgous8vCvUo60d9/0jtjtKzL6WLquC4E
5NAnNssNwi0vtYpPMte43VlSDPbtj66x3FlJOSo74eH64BygNE3FR0v5HSjycggZIVhtL8RqBRmn
JWEOxAAIV0FbZ3A/8eZ4fa/s1dxyMW4QJCQ+uMfvsQ6X88lyxDztpC1W0NlkZpgv27vbhE+dalLg
rCeFW2+UkjfX2W1TfXi/33u0F3sgEWcaTnTZDuZhqFxwwK58shaAgRT8DeU6M70PDJoeoR/SITqW
lnY3Ry9kfb4y9PE2Ao8WLX7e8CNy65236nLQUt6IZCD2d5PUq1/CMfI7TT8lsr4n0oyiXz610nJS
Qv2j9fbOxnE5fakRDC6rxtoOiM99Y24eiVbtsZl+7leWiH010b2qek5ohj9Y4e+tr4utiii6SJcs
VrjOm5NosqfqtSemlzCyvFjtbqcFsLh+acy9LEX/2V51OampiAd9njCUU7GPp2jVTyls2cAbvG2L
zOE5yZCVCqfuB9f43l292K0GHa9Vm2kS2trltG0YqNa9eRWc3suJkTFOqGGu7RRP18PfP/Pfkno8
fpw18X/Jv4Nsi/lwvCHvqzz+iJt4IAut6r+UBE78z//818SJ//l9/8icMH6zVQQcimpqNG8yJdk/
MydQC/L+mxh9rL9kTojfANE1max/hTRbdduu/mHxEb9R88hYSTUDe47OFKl/w+JziXlumROapvH7
VE3HOST/y8wbNcyrqCQ3UmqUZ21Rj21c3qWtQh+XFzhPxUmxoh2/54TH0PS7vPquLctDaFVPpPFd
KQX26rQD65OumD53H67jLuprdyonbK/JU1atSKWwj+6MMD3oYIH+WA2QlVUE6Lc8LG1GFln5BKcd
mM3yihL8hCXxcUlSUDYixJFDCU+zUbfbVfUdfRzkTspEK723H0WqPBTSf3N3JsmRI9mW3UpuACGA
AlAAw7K+oZHGvplASCcdPaDom9HfRm2vVlIH7hEZ7szMcIkSqcH/k8yMDHcjCANU9b1377nlOpLa
rgvcmvq0mmXI8ivr+VXbmBcDECvXcO4KR7vTXQ9qLCMCN9qV7YyI1nbVkD1nFMHE91Ldm4W/CAXO
4CwpPipM8QvVQo1teiZFVo4szI6QZ+vMZiE7N8uuGF+A9fF3huRZ4zALZTNTq2DErWsMt5bDH67w
6Cxt9tK+o/4MzOLBRbbN57pX8w6LjQTMgfiWMLCLjXrTZ85DbQzBMgTUsKZFt7Esf+cpPqquagwp
Vn8Lon5O+hAHb/S/ip5JMLhJXPvwTT2PezvMWXGZaMG8FjoVMlJjveLgnCRwtdB8d1ti4K9BeNiL
WQMHhu+Bv0un2wU2Jx0+tjA3qYv31W74v13LuQyLLlv7EfWSG5flEtDXR0w07MLTGDID3USGZuHj
HgJ0xGnFNzHV5UMcTI+96a9RBl7RFDymMTUq9Ocbrde/2AU+TXewyoUhDBsHe3VjtPJO99pLjWlD
P37Q0z1HQfScG8kMGsw/IE9hPXY3sWfPkKbsY8oqhJeuVcwlVcPcJ56psCpdqjr2dkM8PnqxeTHG
w4vdBmBZnEtYeN7CNrWvbVhvyTC4DSzaXfVY4x6qtWgNO2tnabm/UGXKucfX1nZc3uCC2hmd/til
5UNiUGk4xQM8o2t/ak+jyG+MAhFgX2QP/jTeIq0NsE5Mt8Ct8YQUJhjZJl2S9eujfQd4KEOarZ2w
nzoX+Z7w/Z1OW9MOrQtP0ID061nrGlcficE3XImjFibXneevaaYvHTPcocc4tGX10bnJLnGNtRtn
J7wifAW+ez1YXb5wu2rt1P5aczsbAXBDO7/cytIg6aDv6P74VyY12ZJ37Bkf2ZbLWwz2+FUY9bYT
2k6PUxwSYhnV8bOv9Je+xU5Ml6bt02tjHLB297jgtda7K3vrC8Yx2uf2XjXZt0sDrk9bTfuahNbB
wdujNG6O1RsXlhe+jbp9Z5jGceyyYDX11iHVk51nqps6GW71UtvZcbYbXZ4KzQrfQk3d6GJ4KXr3
a0dd3pf4UoU4xuP0Ehdyn9jjS59nH4MSx96m6vthkT9/L5d/GmfOh4U/q+jf10aAQLB42CEcw/n5
ZI72LrKDfpjuczfRIcGop9jAqO/moDlV8KUfaL04cjP5+UXQ1E9x1q1o029+cRU/t0y+XwV0IduD
TkIj+3P1BR4REUFV6VxFptZmANRCJfau7DTGJemFlxa3scpeMozyavQPRWVeiyDCK5x9H879rc3/
P+7s/239uxRXP3whM8zqJ9TUGQpUG7ymP0o7v/2V79u7Jn8zXCFdoPvSsVzdmsu37/u7ZuLGhatp
scLSVHJmdeUfFl7xG6ZeafJ9ClBXSD//ub+b+m+6yXaMuopJhTdbgv/G/v7zQZ+fYHB1AJqF55kY
b/RPR8W+yOn8449fBnXCKh5P0TXooHLjYqw7ZJCh04VigyFXIYlOeivD2x/u1b95hcTPZ1QuwDLo
tev4DUDiCvGtn/JDHd8TEUBGnyGXXKl2r9UNRJaWDpyC97bvcBQAbhiNbmE1EAptkClqMUC9x9nQ
EUdcsI4eyfBWD9kon/1I1YomqtlDIYy7aQvuwe42Ve6sc+wlf+94PV+6a1imwVfLe2dBQf757S/l
CFJHFCOG/nFgVdIjQ25qWEH9YsTe8jSWcKY3yOcMficW5WhfmHDljyOOfH/51/fx5wKSa5GsQPTu
OEWCDiel++drgVIKwUsAKB5s7CeLALqm3NEAle5SFVAiF0kOvnNpEJTQr5JQV8UvLuDbWvfnWvjt
bgiPFgjmcmFjMv+0FpbjWGdBiEO3SIZ+Wntdyy5vjW2ibwYjjN9it7E3nHNjkFlJNhXAmLrO32HZ
a/TtoNDgHMDNduNGEGg9LlONXWad9oDut1ZUR/VR6H3/qwD4T42O+b6ZwuO1NKmz57vHq/5Tb2WK
E2lg+lqWBCzA++6mHLIjCVWLxEw7tIdl4dEt1XGiaOfMGj0rJb+C2FdGYYX0bxIBaR27AqTntUkJ
hwsoLqPm4a+/3X93mTxuePpB2xgw4D6pH1wvkpHOaWLJm5QMM86nvdWrItkokJaEw4iSPmMl2kLs
4kkT4SXZZmFMFIFSdPv1qRzW9VQZJj2M0m0WUW324heBZOa/vMnSERLGiUtZAlrgs9SGx1yMVYEp
H8N6UF3RS4BiEYdN4S1aTB8TFOix2BCWgOLLGTkhLiVcmo2lucLZ5a3qGEv3sXtAxdu+YaIsN5Ya
kv5Y2ukb2V0ctuWQVDeF3dCCkqbdQS0uNc1Crtz7TJQrL7DWLXki3VXV2/QoKuom/57pYX/v4Eux
FyDc0KvJNnN/2U//+STAc8Tmj/vCc5DaC0fon74gQhNFjsWIs24Qq3hpuSJocSfqRDf1eobQoCBX
FigQSLd1Pwr9MXQ786JqqsBfdQVWnmWJ1e5XsifnW3X241vpsLKaps7DwzHFY8X6+fkuyVRuXYvR
mlUVnLWMoi/3fTMO8crryRd+Q5GB08fxgcYd06zZ5xjn4nXMqRzboHuGBIYI0eiGfu+odGAcq21q
IJ8Prd7Slje9Jzxv+Mv9CKiAnYFmXTYZhKQaDih5zsgSonwATiryK1pdSPki0eSHys2aralX8Ro1
pX5XdPl7jplpaTrpfRpM8nKsZisKVst4zdgqXdp6z1i67KkUnGVhWM2tcsx+U6Xj166UJdPM/GXQ
qzFZgbRXx57wCn+dKUvfiQrIgHCq7Fi5oEnR1+mbvGwYkPK4hO9zfOm06Equl0fVcde1PhAkoUWl
ffLGtMZ2C9tAOG0LdW64Qc1hbwNTt3aTGtStIYPbelII6HkiiPqMpxMEmhINLniHDfGQaqsG6b5S
A0ELCMwQ/XJkrETlyxeW0gNsdCCJACV3I2Yk+PsiPwxEy9Pvc5KAuCisgMvUDjqMT4GwH0vJ6Bk7
6e1EmgpRq02+T40x2BqNnm2yCONlOcKxZg7R36hC3Ht+mVyJuTQ0IureUSvHZZVVW0J4LsZAc56q
bNBeqs5CSJDpMWmWegwb7mD3srcPnkzaj6Ety3ey3ZekyK5ds062dTqkZw2rPU5OP7tVYfMSCQ8p
UZt/oLbDue+BkWFwlaCDA60jp2vNqOI3nQHfhDKl6fDq9n78tW5q572khXH2rFY+VoPvfkDAxYCv
431ayCbULhGVgYtDMhLeCitr99KZ8l1YoD8hgOCo2zWdSkPkHfS+Sa3pY1BM6RzV0TKHROLIILru
m6bfB1Plg3zMsmLbx0V1Sa3tLgxH4sWfvG7LCK7YmzWyeW1U+VZ0MnwwyVMJ8slk5ur3a8+jFgmS
EFpOP8eutl2Y7xkeprtpVB2rvt0V9wq6Og0IcrNSO69eXcOu3vCzCR7Q3po2biTyW9oS8aoRqS0X
PSebZMlEKnz1chQ5bYj+ivQfyt5aNY+a43xLBIGDQfuIfccVZFwtOxn3Z9drCWMxDBPhdpsq7IoJ
4BTepCRHRzZIp9qH9RBt29iyFm0WPQWabd7C0afm68byjYU12fWWKF9CHGznsut74htwuhljjNBH
RmVEjp1kCqtpd2UcoOsdHYlAxrUIUgOLT/SCSAANRIwrQ9JoOAMNs3ssMfw92RzJxZiU0ymoaAGA
w0qWIoxOqa2h2wgtb5fTaDqanYMEatCtbdm3b0qf2ntD8MSiNBYDQm9ZbTp6DFi4LaQYfn/O+u65
aa1ug+kNTuXoIkB2OCWvJ2H0z8WURNdehxTO6zFDg/YKb4K602A99Dmz9DHfVpnj7WqsoXdDaevM
ap1kJhzoZ/4peoghRe8Sp7M7sq40Zx9ArrxLHWd46zQZP8Hn9sUyrzNQ244qLsfOADGYNPzHEFKn
V/5YvRtFAqfGieP8GdN1txs1xAncpHHnV0OFwCH1JdbFvErvk2mYbfHZPHId37wpaJYkA75llv1B
YFGfLJSphXAa9PQ2I2f5shXEWg5RSaDbZMbFhWYF3taPtXBXuxD0xWTy9ZlJ7/Yrf+jhP7DP3Wf1
9A5Iu32ywJzfZAbsMSs13QNRZAMywfkmDNzHL1ncT3sHyjupWpQrKHeMbE1/BG+g7RPoZVXWuA2M
kNG/hRLPEFqEBKsDAbCuyyZ/EImLds+mO2E72YB6r5ZESYTJAWDHq9H43TX6svhg12rY1ipxNtLW
QP4MUl8r6GfLNq/qBz9He5VCudiPbgzsze+YOad1QveVn9bzp7FnmcQHZUA1qm4Y1+iW0m1QG+mS
E1j/GKFyuUwqki+2MijgGBAjIafNCGHzCmbBnEfZQ32Ffx986JEiZFvprPtJFl3KmkKil4231jhD
8d/eZpjSD0/I7pS5eb6OmEyc2xhQbdi5RE1JRmABpD2VN2jtyKJaFPUgn9B0exvAMURVJyXYBKSZ
PfIYncQeJKm2QWHVXQeVSE52F4Y3Ri/gk4JdLxZGRjtoaREeBIPX1h9KCrMLv9DkRQFKZxn6oYCH
4rpim8L9WFe0GndGMWhfKqf7iLxCICMX7oET/zgjvPkPx2dFI1+pr1ZeHsX47KkDqlIV6wR88gZl
gbhTg6FNEEasd602vQs3BBZPrUXaHKSaDeKFRQy94L7OcmNrd7q8U4UtNs2g2j0WW/HieNmmdh3F
bWkm48NWzK7w9udn3wqqLYfQ4Xlo1XSJ5LO9pFkyosonSgwwkJoWpUr0ZZ6q4WhG03jVVCNo86YE
jSANAVRfmsco64L7blCPHWkeB81EzQhzZywuFDFnLU7qBEk/eRtRStU18Zxs0cbkBys3SZYYSBBm
8k+6USTEh5K0RrWuTzfWvLa4XUYoYjm4dzbenWBZdekMRhAGwdFgMHiz0+NUVgAhqyoJlmATECz6
5rgoNYy0Y2FrD4096pdRkTjPA9aCHeGMRCWAsURp5A8WfvKEQqg0OvdO94vqAUCs+aT1A6u8Y8b9
h0Fhepb55GKfyNpgbQ1NEaDHmV5FZ91mblQv6ddscbV7t34yVC9tlwa3wNmtr/1UJB+Bp9CVRn6y
kY0md6hnyJj067CCE+t2YmkQRriXslELrPLvjZzCfZLYFVeoA1eMyH8oKsDRzfydCSugld7l7FVJ
pPAjkCm3IOtvpkLp5W0RFTWVhcXpYrBc4Plg6pZmNxhqYXZRcC0E+G1erCR6N+hdHIWoZ1hurtlf
lB5Nt77ZEQzVkC/x0HdKuw4VB/yVNmW9gW17tJ+mPgZeOmbJLekP5WNJtJfNXXHfQ2Hr7so1cf+z
oqO9BJg/EsegakptsgTIOkjdKy0CLUbEZEhjnBcrXWHFTyIICWOIEy8pblpiIYyVp4/vbUHO0WLI
xkps7Kh0ngVAEGehG7R/Fxz/kP8avqMvIpNohxUPK3JP9PzAXbSMVLawj2P3wS7yfGOkLaGS9AZs
3vYe7y6qNlVlVr+hHEcg55cj/6IacI9fd5EiipAnVKoQmS4Q+YVfCkW8qkzHM09HAno3gk2yiQmj
xH+kj529EZFkwQmEW+zauvHujbDN3gm9VbuOYu9rUEoOqy1JJqehnYIzsCaiz7q2ZaxA4gjaLrrl
aMchQkCgzPNTSBop8nDDe88RNMxkwY4jT+CUz+y84YVC3bvTo9gLlmDJyHRsdeg9K71u2DcEsa/Q
ayLFLmaq8CImFUxDidZaMLk436zYeYrnDKDYsDbIBLyXtPnbje5Ok1rCXCv6VTcZcKLgdJRiE3hd
+t70pnsPB0q7HHoS4iipsebzmYX26rNtkY/q+lAZY6IT7xAA+6/65ML9Gk0t21Z+Co8ldUv3vv9G
o2zr1HnOkyqp4Y2bTbM1POS0q4hjebXUo9B5xeVfrbL0jhOhfJGRRm5C5jQ6UVhFnVxqLRBGDsl2
zrRhEKG7kX1V3AwctjmTuCYQJNLY9HzVE+WIEzIS4UVadBqgVTtkpMB2nS5HSA39IfFz957gHhjL
U0Lb9qi1LdGscEg9yLZmG17wKucwxXWtpb3eje20hWFTiDUNi6yF8kRoyhF4UBMjXOzdcNmSyvZA
vKpLaMrAEI9lVON5Fbnjmt8oOMUSf7hWMYZSEERNzi1AnshTeQAi2MQrbeAbXbuK7JSNU7ocjvM+
Q+zpFw3KzEFPnWtLGdHlSOt+LckHATmV6hC36SSPC1uU+UlrB/c5rAZIBj7pqWvCLuRNMQ0HkKXy
XM5TL6h72qsIDeAyjTVxw+I0Jhm7V2hki7DHhBDQxrf9iq0hkyTRGpXlPao2tvHVyTJbF7CWjm0b
mK8Di/dlAfv2q0cvEjkqLtSdCK2GJS+swATFWUbN2VaiV1vyndpmiXQl1haT244YEmI6VRuGHSrH
pKah3FCh/cvo77kN+8MAgI4RQH6KCoeuh03v8pue+ofuZZmEXd2RYLhwSuVpyymk+okCMueS2FNb
L4tBlaVEVswQr1i+Enxm6ktkYtXIFi08HJVpEzRXhT/B3TFcOwDPZUw26HdbhGxoUdM+t4JcK4Aq
GDJ0aL8OT0fXM8rk8YfcoQlYw51epgdC/yxty9LijVRqYCeBBk64D8qGQO75vJCAqM9myvPfbE45
knYPw0rJc2dL8VneUJIEXejU0AvUXcEX1CxZDl6uLj7G3gmuuZR+qZvKuJ7DkbkCngG0+hPgoMZO
jFMqRyLmUjCmYPSs4VeKrc9dKS7O9RiTWzTOSPr5fHF66faNKjn11VkZ3wc+pP5FpU8eDoyszDpU
n268Ta2B4Mtmiu1i66RlB4LIgk/9ixbp3IP9qRfjMnuC4mw5XA5t40+9xkCR84ePgjnqODLB66pj
5oFdC6TZbKYktr9PY/6jGm/WDn3+cabLryxM5gemPj+7PzybVg5UO4rwUfqj9dpog3poJCyWopHe
618/Af/2J3mIGKThMez9lwFUUBAjG2BMgS9AGvro6YcyCzFMep21//aj/taI6X+YvsTR3bm3+8Mt
/5cZ0+k1fR1f/3FsCXX6P//1v+tk/qdtNb6+v6I12b2+Fdlr9O8YI//87D+1JnRn5/Y808LvY6U/
tCb2b660DI9znQNwdlbj/jGLMn9jOGML2pu/82T/OYuyzN9MqfOJjG48m/fM+n+fRTmMtCQyF9Q2
rCGe+JdZFDF2FV1UvbqXPp71Uj9mllypWq4KvV3xlzdJprZxMf7Kf/tJs/v9B3uewfplUb264lOT
VHoG/fPGbO6Ba68rjiiNZd1HXrLW5tVSpxTWetCi49SdQFnAEu1AnBd1TykJRxntybbPk1Vt1Qdr
kJs5hITT1zpE+U3M2k1MHm8at6tAV/u+VOe+eDMym0zdfCkD+zpLk7tCvYUYANkBL6xiWhNBcBeP
3cmTjKw9/F3JUOzZbVfNNGzNWD47DRwzYs3u9AbKqlnqoND6mEBftdXr9BJG2GK0olczsFtmaO4d
eeJroNLPyI/vLQuZcNms0ih6DxEyJGFwLavhppMtfim0eMu4gq2ZOndRNd7MH0mxuO96LqXW+n1C
BFJPmwWMrh9uSL/BWGCthoabldSbWdQ2tNohRrjZkIyzxphxQQ/5C02yak885C7X4veQcO1NkiCC
c3r15Pn+WpnTyzCiNwEQGG70QduIqVsLad5DZjsPFsUEjD2NMl9etnSrFnmVYMlPVvT6iB9Gy+6k
9UGh2cyt7MJwtTUQNPLAxzXhm7+QiHo/L3ffHpd5JittRh08q5/X8bIus5ayubrX3XqlD/YxnKNf
yxEfu30NBTVeAG+6EnF018ngGHrp2qoITk+dywhhRxOqW9U4m3Ic0HtE9VOQDg8pJMCmUNtQs3fY
dFbx5K9Do1vBYiKgVlxPjdpGQPBHFJMLkuguc1meC394yGrURSFfeywvKFOeDOBjZu/jxB2OZc7Z
p49DGskJLGBOV5gqyUWH+mC0N7o9P+Cc4yJidBcpCMQ0RecZwvQgG8XBFZKk9kVZIwjptOwF/OAy
a+GBGc4cvqaeU7s6TF1y6Qh715rBtSezcyacizgdrgJzuFJleesx3UhT7Vgm1n0YYa3wxH1XBRsD
vcvoZ2eH12QIrctEVBvHGk4dxweHfOwsOweKayVvPoWVXho8IUazMSEIu3l74AG9CCf/8MOS+m9G
0YY+b8B/7pjfv1gD1janOsjW0v60QXeESmZ5L+v7SvfulPTuYniFuCE2Y0sYhU6SSm8MV9Fgr1UT
n5oenxcFgt9tC4t+mz1cxYTAV2V8ERHloBfBhjx4yPTipMiw63N1lr52x0h0FaXOhSLytDXlSk/x
LmnGcKzKcv8tlcWh5TTk+xFhWOP067kX7LMSwuFchqa1zXnfYmc8RglsbVls/bQ6QOtZmTTZfYI1
+o4Wow5atMz7h8qNV6o1uSKcvlG2lsSNJw3F7FhsCdrcCApm8lo2XdstS9r8AIe49XDxu3w32u1J
ed1yUJJ3OFkD/wQ6mS8bGvKB2V1lJhYWnFqZM6AqnRCj1QQb96fME1tyZqZlY4BEJs+NVwIVr3cZ
lg+W7K78Xu2K5N1zHQIS0KUNVN/ul0rwKwjtwJdwaGsS1+ziHCMrm+V6e2Wy8vva+a+/8U8Ilt+/
cBtlAdsN8p0ZlP7jEQltTkaIoarvudenFmKwETDfASZaW/muRAPv9fbO9YPr1PHPyqE5GKtto7WU
U9xGHg7src9WnIGdpFMWki2hJuQ+ZrWpYOfS6iWIJrl0s3Y1FO1j7cJ2Mc370o++zG+J4L1FlLip
qHn9cc4UdS8rz/vF8fznU+f339FEQQpbjEpFskX/9DtaqSjp3E/NfRg7JbEXatuLdjVWdJgHP/7F
2viJY/L7T2PWaPIS4XgxP79CWmVqqmcrtYrmYGfFxlk4KxoWeEOPTWnfE12Ftsu+qICHDXRH9Dbr
Fkbn0xbw8/Vff73f1OM/vs9IV+dfmIO/YevIZ2fxyw8nYNPGV2j2XX/fI7SjjIdNSeE8b6plLjGf
y6VSnDIY51SOteuU2vUNwynb3mS8T3rSrmQhL+PGvGwIiGC9PpAHDrW3fBry/BznwbFkRSVyc194
7Ul0xZkZ7Dmyq0drCo5dCZg1EveZ1t3Ihl+TAfEj/NZLk3iOKmX6W8pNEAfvWVZSGCM7H1uQxvbK
TKKPml1byOGqjvkhHIHoQd8mI3y/MgDmNzqwrAH/PRj8mUXpq+eA4DSLPwCukXVeaHe1Li8gWR5V
SsTEX9/X+Yn5+bZKQZNPNxk7oT7+rHtRhm9FITXovdTMHaaJrZn637+6v3XM/x+oJGN9+c8i8v+V
B22UptRefyZBzO/XHzoygUwcM7rHAZmTB1mE/9SRSfM3IRHdwOizUXOZM2ruD0Sg+xsnY6xJHNFt
S9dnHfvvQnHD/c3g06SHAsYFnfH3Du+fjDNckeQF40BEO2sWQ3379z+8bFPW5W0tA2LYTBCvDNQe
A1xL61EVXwqveQM0ed2WowGvIlGHumtptRHt8IvF7hPnZb4Km7swS2UsHlE0dT+/8iA4bMcFE7xq
TV0/Ymwk+I3Myzi+G7T6GMVajkAZdn6RFxc17edfacJmldOf78b3n09d5RG0iiDEmMX8Py45HmmC
Rt0ywsgsV4tWZDiaS2Ul2EUzO4TIqU8NLR7NYM9HSa2rVeSWGmbbGlYoQQkIxehqET8HmVqt3IRU
NsmAF79zUe3SVKni+7v8/+FFu+o+EDpWH/+AzFn/Y9Pm768kJOf/DSCdzixunA97//ndu4uyotIu
Purm48fX759/8/fyWTi/oVdEYuva3+JTeM9+L5+F9RtpKzbiN2u2cMwnid/fQM0FxcnpwrNp/uiz
ypFGzO+voObNAE+b3oyJ9tL9u+8ggM+fHj/pYtJgy2MpMNiAXftzt8sSFvupqRRI5W58dHOLaV4k
8+FrmrZw9kkPpWIBJzsyVBg9UnvJrhw0BZlF4QuIFIlGKnaTte9Y1X5iPPSI6szknNbW3iZHrEMy
lx++96gx77xEEN+sjQlUEBnGa0PlsKFVmHac/LIwPDdx5R8ikhRK7AXMObFQTKe8JZyYVLs6PBeO
g908d+QXGfvZZau1YplZVrJGbZ1uRFst+yZsF6llVde2ifpIHwgP6tuWHCy0Ene5Zxavds9V+EWI
1qynBVssS2Qe8AiJFq6ICPbJSoGTMF314yTfSWl2P75dS+07c8iLaROeBM1ILdNQn65Hm/9F5zm6
LpwS4UM96HvqpYRPdcknX/tBC8GmyoICvEo0nZzGKS4mJAIEtFQdUWmtwS9XdAW/CCK4J1NJQvQ4
1+HTRLux0KgdmbZO5Snu5sa4FSfjJh7KpTY50OxzkEo3ZGrIi4CRy12TCfUc2YX/bAzGjN0nUW5Y
EuGe22fm6tPJtYhD82IDB7QVWOgS7LxdAzHVVyrgS3THyCOCpRgOcdSCVenyvHw0BAk8Wi38u2Zw
MrineFt3I95dREIdZbmvl8mN3fWJuRBZZz34XRaee2SOkBcrs1X4OIb6UWWu/RIr3dnVim86HLr6
zjB87bHzE/hdE7qcpAvytc/Os6ch7B+cehBLgYFDMYh8sfHQvkdjbBPjHJn1FVkcGwKGvGekzwPD
oJCpfWv1V07uglNuJzYKuPFnSyfl1GWOvjf0XjxbupGch6H1n/s2MduFHOmFB3QCVjSyyLbyv4Ff
ug2kuvByiGL3NOVd8YR4U38qw3C8jyBAnHUG8ZDl+CNWYiUP3YTvpPV1jYyd2QyBM2Zd9IZGeZOh
/9Bcd2ulY7Uv46lbjhqiGG+ountOhFdRrOrVSOm0jorBfEUoAPIw9BtwsrU57eqa9yH3JEF3ZTLL
d/xMPRNfSIsJ9uDJVgYjvKQNXibwTltkEZhVGt5NKAswrqYqOVFnJyczraJruPXE6EXQoEHbR1sr
BHPR2Ca1smztY0De5rbOQDemXgieJM51UPd8Xtc7+a0k0HozihZ0V+tUZyas2jqLyHScMxeZmUVL
woHHkynG7OscBncpmxHpGjXGuy+jcSuTgZSLONZ3URIlp3REW8xMznpIx4jA7kmTKXtZE8RLEt+Z
sYUoospVhl4VGFQNxmEOgzT8Dk5f0rfWQjgBY5I6apxz0A8xeyJfxLtXCh5hoXh0oBas8sHQV7Ys
2mWZjSeA5foalDuBMvha6hwW1A2x2GvyITaZg2GGiLoYmlwQrpo023oDxJM0XXWKjyX+8ujKd8e4
SoKtHTbLqGt3kQQZFh3j6ZXduDTo4BB9Ft/EJoTeuxpMU+EjdkJ2SjVLbmW9y6laUcsDoKc9Qo7r
az7cl2ZOyM9eFFfx8Dam4Y4wiTg6dkgdWs9Ydf11J45edNlQerEsKXiYF3nMWE4bXmkcVkGCm63a
wIrZNdFVqyB/bYKRRDrVdpcFez+ss4hcLDvaJ9mGKXcujo5T3wRvCi1Iu0PiYxIFVZCSRKsIS5p+
ThhmKpB+2cb3vriog1mcW0bljP4syIMRvxlC1cJ49ctoUznEQXjOBk+RGz76FfyFF8Mctj5hiKrb
BwYNK5+5kiwMNNzttgUuT4LOXQNNgO0Pbe9ACI596ErzSGzmq8wNaGU3ETk7A+GO1M3CQNRQ3rjJ
wQqL9qVyPAsyn9YIEEtCWyFc1HfKDRvwXb5aowdBSdetlGceTNe40DpCVATRiLmlzKWZaHehDtAq
MC3m+UxUPEIV4fx6tP9oNS78vLozIxuFkrxmgqktjab+IhyNRq51OUXjI9LAU1rJh0y4eGLz4cmz
u4s2nVY1W56IUZu7kXVyEKgspEltFQlCYPr+Sc/FFzOEP2Xf5NJ9TmyvWGrmHez3lRm5D2X0SsDB
oi5PrCDo9axylbft1YgcSOan+S46fbOwG7gh0HdEXx7LKQS3WNMLyZpFI0BB590hSa86Dfkb+CGE
lrsaxUWJschGAeOwa4W9g7tub8DmGnZpiXRS23b5m2+2myGEp6rZB9VDkvamRToY7OgH29jzkEzt
Numyy8h4U1G0ShufkM/kQuWgQJriPbTH9ZjK9dS/kcpLmPQJ7e5uyG7JzZ7yo2W9Ta2xlvbNGG2J
Qlwq93m0o60BorcFkQq00qMXTeDAhT2hw+kZksM0RRi+njLOtaSfoBMuYc+RAsI9jxkjN1Z5WXrZ
ddU2mPbGywZzYSTiUzx5b0LmwFWeMz0qAZJqux7NxTJmArUOcuc2bSHhgY/NDm1+TopVVOfL0X0z
nTuYsYJhgWteFIQ7xV+qSl1EGQF1d3l8csN1lj9l9Un3g/VoB4wGg6uyPbg+ATBi5zn77C2G+125
EDy2Tf41dAycJmpV9QdZ3bQzIMnbpGa8p/mACsx9t7E2gF8kJGNvxA+Z/RQQPGsD2wO542VHx7+N
zItGQ+tibgyH2FxKdEb1jBntQn/xYn18zqR/1YJetXOkTVgVm7U9PUbVQhSrxiB7YDxX3nZy1w7i
EOyfWyewEQxdBUh52pmcRIuJhLrceNL89UCS0Ne22E/+17J5lGov9LeyPbblXWQ9/F/uzmPHjmRJ
06/SmP3hhBaL7kXoOCp1ksxNIEkmQ57Q+unniyTrXjKrLtnVDQymB4UCkkeFcjczN//F1IHDwMmk
tZMEZBpt3s6pehh5H+SHRbzOjdgaupAeBBHzHg+N+bIXukCEJ1gfLsLtAnxCmJ5yNtR5bErItu2o
9f60vpj5ATD+Bc/pzi3Ulyjbt0OJOqIYSNntzJ/kJ1voD9KuwaoIZd2GMi35KOUsd6CsXTjvzB1V
h+ymoPalCgNuTG6HDrlkfpQnVEFdis1Q6879vB8JVStty3WvoTQ7JYdKjdweg7a6OFeX00rIpUks
DF+n4XFkBu06nDL27QhAJRCLYGIDfYUbWk0gdxCbQz/f3hWBgSMJ2EwUEXV/twNKiLh3NqAZuxe0
l2QuHQFdAIOTxbuFtHavttd5bIAi6+EzL7YCfuSSled86t2iPabT7PQj3V5sBhHOdvXxfq3AWOOs
XiQ3K5RFHQHCwU2H4FLjXM5FgEjMwkHMcDSmW+oxzEqw2UAgC+qxCZ3tCd9B8FgmNOUefAxKQ3YS
42+N3NjoIgFq19yYhRGar2zEXBWX3Ip2N1r+VK43dMncLvUSkGnK9LWoHxrQr6sGlCQQtJOUPDfZ
EyBaOBTuD2upv+qsyz+3jF7XJRvBjPWwoSsmMIGfl8WQmOtYFqviMFcb+Cxrp8JRwDIWTmo2jC0W
mkvNllJfXoE0vYCu0YXxCV1gE+z/rB1xRq29EdJHUJXi+KGmo+HrSz98ULN08nHUGElShfQerflz
PQm13e406Y5fjlOi/c6AXixWV/2QtgG+PwooLmFy5IH737UZ6tUjwJHKLHC1yVsAT6b8ZPR3kFn2
8JJaa92KtQTZran3elM7Y+b1Je3mOyONiMWE7KVsHOg2xey2cvdQce8rvdSdQa/rPUzvTRBUsGPY
ThGFiTV3YyBf8C6BubPDo7mQvgJf7/2LVsbY0A3rdE4wxPEEILkmNcw2y0+7y3DC30hbnhbhQaq/
SDmOZaKBAdgtO++HZYPEFBJPMmfPQa0Hl3iomsyd5H5zMBnrq6IoT4j0uDKG8d0F2OxkD+AiFrPM
QpMcopls6I3lQ8+T0PsY9eGFkMjWU/dlTc+ysrsGR3BJ+pCpdlOARe2CoQx3yfJexFOnu+SvJn/D
qPmg0ANgf+7Q9AcAW3civPRixVA5IQOCUgdPNa7RUwJVQ0ZSs/mqrXgcG45ePUSGJ+gUoDRYftca
YnH+Q2vG0ECB6Cy/Zdw1WKL/aXt5FdS2aNVmPGT69N4cVwHP6YJG9PBEvbmecjFv/LUEJTV1cU3t
xEYUtYbgxfRv/gtdl/8OiuEnLq3/Up2f6WH9D+jE0LnU4Sn+ED3+BHW4eynz53z4A8zwv50UR+ih
B95ws7Wcqh/bM//4uT/aM8o78Efs68Gq/a6X8Ud7Rn73uhuhKRL9v9eNnu/tGUmlrYqxiSmovKPR
N/lHd4a3UFtnpEk0ZjAWgnX3N5i2QAl+GoDfTFToSQrbwPyhM0ohpOjpmMmnLEwPzb47IyAXUFEj
EGsZJ2m//VM5G2fNhdw6ep2NysJevGtZ211FN+l59CK3PCFvFpAivYubXRHy9pKNz9o+O+bPRYhv
tGxaJM06hJpyyNzYmT3NFj3Mdh3J0VxtP4a5OwaKPfD37Eh+7eS30R67c38+JPZiN0Fz6FzFxg7g
gDp2uAtIsA5abEEbLm7vCb6yb/zcz5zF3XmYle3ru3gvO6KTnzsffP5wEp06rL3aY/vkHIOKtERP
dvpAcXanTdsQx6ljftKD5izt9SvNb87LifZmqDjrvjin4RjUHmWuDz7b3QWUY/vqJrrenYu7fG+e
q9MlaDYrATe1qaNCBA/d3Un1dRvVeuRoYfuc8C4HAI1+HlIWD9E1DQRr/oT/QIimqJvxs7LXWS+h
2zmRd59api36mpO6kht91Wzuq1cH2utpgMUL+AWn8eETBYpVhZ3nCtfRcd5T9vrsm9uYrweDXzqJ
N3lNuLrYqB8GR/TbQPvYHuCWeLKtOfI+P+oukEs/D0V/ui6DkW9Nt5ebxFt982bArDDE9eFmcrA0
9ilkFSv3EQSxS39xcCW0IyvbJ/tsb3jyV3GfX+dfpM/mUx9UnEfntNZwb8f25PSWbo+uuu+Ok6dd
VaHiRdbo5n4dCB6GlcFw1G+iq+W4ONhKeoIj26XVONpVdiscL1/WR2oxio94cy+3GiC4Z8FpXfUs
n81TF+Z39UPpNuH8FadeWw1158KPpNfJAWPXIPNVTCF6V3RzLzspJ9Up/Ahl0sGpFSu906/1kBUb
dzv1ZTsH6XZd7lMH+TI/dYT3SlDvEWd4jziSg7YnJ2u4/eeUv8nDgXJ7OcjhEJDIFtE2zsqteM1I
9CMX30a3YZ4IvPYF7uKDeJ1+Yv7wyewGEWU/JdfsFX/npVeYo56yo7QvjtqpOhi32UlnBrTHLEz2
cAUO3e+osK9qlf/cBvjnVH+DuZuqQaq0qhFPiz25aKLOXu/UDvLTwWDpVs05tM7Xr0B+PZ1ZWYR1
uDqKC3nVxv7sXg7x1XUvzzTc7MIWLBbE3uRKtmDn1iPOkB6eeDZdNNc0rDQQnTZkhnl5IAY6fmaf
odW6jCI7cRpbdGRP92ig8LxlRnl/UOL9xc9tGOI2BGAbiWZ/Dqob9YAqsov3kR/7qZ++QLgvWCp2
dveyfro8jEF/QIjyAY7CHKT+clUH7ILbdETHw+3O1u3dIwRcXuuD6GPiaWFxUEJIF071YHyMT1Io
nuP0aDCWTtoVAzKMQ+l+vVVv4Yh6414/bbyJcNzHR9gW58jrPOVK9eXq2uDTkQUQ3RJPs6/aIsN7
3uaDN9pQ93j9K61h+/ljYX3GccSdmAssGpzOFfa9I1tfvmZ8f3KYk3w2snGOsBfr4vBLbheq++mY
BaOfEViNcxP0OJmo3og8tSU6k8sa0069UrGWwGQ87g7xe0acU9vPmiWEqb3a8Go4uS/E8KPi81BO
u0N5XL3RGVwY8O5wMK+hrfKv/Lx6vYdF7K2iW4WPuwxDT/JxYnQw/naguLulDeA83F0t++24xWn5
FF9pMRx+K+aQmVt5icsUCJugcnGNDgR3dmAa2JLTnuleOYWtua0z2YotHnJXsGUr9XJvsiarxZll
INV0Lusra7C+xmSE0SHqW7NThqqDyQ2kvTDjU00g3DZBZuv3+kfaagy/9EPLr7MfHe7IQDuGccal
IfPsRLd6CC3CkvxdUPMjyb5+iJ3B/iHx/9WyAQP5f5Ey32zjTXqag5QwcKB1tdNKKmOl6rM55jTB
hS4Jz6R1Vq91DJsr4FZCej0mPAlQM9yciVd3zh2SwN7gqvyJl7L12Fiqt7gX60tplzY9LyuxI3/k
TupO7Rf7JWCFzDTsvdHbpiwLLGd2ngyfetYjNWOuk3mx25EVO7f1isnahs2WJHnDYUVvdyTXkW9r
vui1obGPCFTwjAjlkVswhYWnYV+E2w92gcYYE+zLefYa/koImjDp+A9iFyq0Ps49lmFvLzGCnrfx
3AUo4fFv1IvD/BZdnLBBut9kSEgcJgsne+Zitx9vXDHMGCy98+1CMgoFkGQEg8QxnMJZGZVZyLdO
iCjautU8DlydxPDRuBiG1pmbRhKXPaIXV87c8KpnNlC9gfsqWZAGXM0VfEDL3E/Rubgp/2GT7CB7
xeDYbWNqd108oEjkNpzS8pXHYtcOE/ATjjDxXRRbyUN3aBg7ir86yEnbmEnbWnjhOcOyInbOXsnj
NBmmpgfNU8RnSLINn/0KahUGuiO4o7MwcRZ7sz3a3tvuGfxSHmbsofoUAHkkMaoM5MmChc9sZNKF
APG8bShjFcv3RKfiICXXcMFi5ihahYPzbbhdzlYq9d5wWAIiAU9vYbRwg/gEHAOGXhVsN68M1w/G
CdNobkfHWRs8e+oJP/LrYxJ2+2YbqI7m7662J607S1ASA3QGcOzhz+229h1GN1wDHEirtL/SqbBM
TjchKuTM2e1e0HrhpFFVer3JOPxS1EWMHonEIWMRyelA5QqmQDr0PqofQU9WTp3INYPdgRh02F1P
QRcsjOPtWApV3jZHYidzk9eBKZIqJk40s2u/hWoQ0jbkaJILT/N1SJRHYlNQbCOZ6CIwxBKCB6QC
n8aHQ91hs4Fmd+76Yf2QhNsq1Ukwc6qCDv4TqS7zdca34vcADRl5Alm5+YQEY9h6QMV4JfGnYMcs
3kZqejZ8zK08xNe8ADP4gxnicuFv06HnI/CXLJkIPLqYfzgJpS4h2t4FSdh/VgjD5nGLVYU/cEsl
hvR2qYOFdzR3lB4Kh9AZVTBt7MXljvpMqRsoRDfKmZjGs7444unibPe75mQgNwWUvw6/ZuXOxBOR
SSbUSB79M6v0i+1+2CmfWbj+iohg+BPPZTrT7yeWGAxKDC/CgZkQEYtkzmokUTAvKKMF3zipnzWm
r3Cz+AYphj1Lp37e+RVhreI7g1s9MgKo+rEsJvBgD8qzEZiE25FNS/cQlaCQoH61KduCyCmd2jO5
TvTCCQSGazqVQzFnF9zk3uPGOsJefo1twusInz2RiLVlnm22Lra4hSFomT4z1ZapP2sunU3PY4c6
P3kk4Z429mhFDs19V/SQcEeXgUhC1uNUxiMeqg4+pBae8LfJl+q83epmD5nNLrgNRE/er12Tktzw
s/uIEru+uvgNhUriyMQnVuGHVTuVV5eb5WUOtkKhp7JJKVfagMjBVI98kY+ZZ/NijQdWJW7BPM5P
8Z4N6MxDMtWp9mwE7fN9vK98HHYRckmuQMSeulP3wp6QRffFZ8fHpghC/P2BDSs/DTgXjz6QDXzS
Y4BZiTP5jT1bKfZpo1VYYLipumsvDVYqKIpb6pyMJQVcebulKtrKrh3rE9q1238eLuxfdnbMmsG0
a3erW2qXB+Qtp+E8HzU78wynx+nM9HsKtZmdD6vj5yVs21IXvQKo7Oc6kH1IpJTsuS2E9UE9R/e0
rHv+EO70h0Z7oLeO3TMLtwTYmnXx6aPYEKBlm1WAlXJbMDpytXt4J0rYH6KweuD+MlBob1wNrELK
g3Q97SwDmuiDEkpUcPKT8sW4V65Tn9vDZ7O7mNPRPqYveAsctGuaR27h0VpMIcax4WzHN2yPum1w
8UmRlJlbHSrCBXdjf+c2XOeFSpGeNVfPSdpI6NiDg5VdH+RUUqrPC1Zjd9Y1telz+YwCf7+4+TE9
xhXrmsGT/cmrXcq8oCuelSYo2YsJzSdVtRK+9kG6i9gbZJzwR3XPh6n5tseLF4iHmaYKSZORTGfJ
qcJtHWa+PjeTHwSw+qzMh90T5SkDcNcdo6BzDCu+p5UrhSkgCB8HcLt0so8i4+HzzEOMPk/O5M3u
M5hAgkJrGZbBTOQcdVt34WRZGqOrc2rGbs+/FmcrQwHzWspr1QjilkOAj70gF8Sai+Wl4OB06mFS
wqsL/sD9V7r0bt/YC77YKacjfb6Eadi6yXlVvfnr4uG4zOG26haBlpnlV8MRIJVaEtPW4EichWWC
Lw12N5KnefiZcRoQy4DsWvGX4rY4oxyieOgwvZZ1FEGEtYgxXQcsRE+6y2gnrMde5l4cQK0cS/BE
PgOb0yfn8OAYu/Zzb8skWk7e3iZNzdFhaL8W3am3Fdvb4F73q/3wNfO3ena7XdsSpLdYQnOQhRRd
28L7HTFKs8Y9Zg5WS8reak0CipURgCRudEZAojpnISDxmkje4ZfJizrxH21iKumtqtsdMpukxmK0
JNg5uHGQRtHAYpG8cIDSL92ekx2clROpbTawnK0cxFiHUhc9Gq+5rwj+Zlj4UMlffQhRveaTpF97
vlK5ACUw94yj+ybkfpGU2KN4XD3IqwRlg9zLJoZvBDWrDRKpv/Vfej/ZwrBbUQCwBCAoUxYcR+TL
vnZUjDuv5kDoApFbKFwsvsAJU0h5SSjs03MWbjW2oVPWSxYrEMWZuRgM4tz6haU2GWZbLu6oKn5d
fwMP/svyG8mCnztW7Eenl6WqxRNFKpXmZbVLGkvkdfcLdYqLzdRCDillmwUAD0CnsmKjk14QnSNi
Wk4ExEKSVIedHoXK6sRBcb3VW3MobnnBTwhw9KfoJVGZWutV9BCdolN7NK/aUHLHEDlkOhwmFWtn
02OiqJ72Kj2j7rG4X1y2x8OIem+yNSI27JqtURNc9t2p8MYDXkb8DyNkSxqn/qCFW0QcPONu3JZt
nOH4fn4/W9c6Sejidw8gcq66U3bXvWxpQLzf8tuF5k3uqoFoVaSA7kY/zNbnkcmNHOprqDItlf+E
Lc6T7RSGc+KoAcQbZA1IHSkhuODDmYMi0rao3PKK4bSHHdFQdIw9ErQUvvSPnBriPHGz5ObRWKJJ
t6WUlYUlqjPcLPS0WPYuXsEhMqfbilZvS0rAobzJIUzwma1sj25mb6tuVBoNVM2W9Lg6W22wte8k
t/Y6Atl2I8il/s7XPPbpXi8Hk2GKwoYwxRNhR9JVyM7sHe5L+abTmO5WRStrJKL37D6RMnU6CFnp
DzSIoCzdcemEAZAB7vi4u1mZaLI7u/I+ZamvkrXHgMTsL8RL2WVysM5KvYxayfBn6p/W2+pIFPyp
ELcam9UC18B2ga32V+Z1fRLeZzcXLDQESr3sNDG9tyCCOHps2xeKsNrGzSZlCLbONiYRnHLQWREO
wH+8B5g49hC2FpucxIjiZtbsZN9uASTYlrYsrpmzaAmxBCTAuNPVViIO1D9biSe7DYamSPHuCxcv
AXsrDGdu3BCSWoklNVFjK+lqyjI6ORR1tXzcFiU68zF7jVzEsWP0uTjH15MDK97dWg5oJhOpCurZ
X89WUf1Xs/UNfe2S12peJIZ+il7EK2VvVhZtiK3eexBu1zsttzD68VZnK2QNQuNWWopeeY1cKl3m
/qMapnfqdXWgq3azfi6OvP4VWo8nB+R419hjBuIlVxH94616iK6Rob9jo+wg+vJ+/VrR38Tex15d
iS7n4qWhRmHYH1lAU8awNA5HSmIWcV4bLFcFtYZ23R70h3VPf8/pQpKmm+8rhkh6vBw7lpinjyRH
Qr8jnHMC3uq67JmG0rX0sd9fjmQhClqJXBZ5A03OhtaEFnSheYOo2/QZI8kmRDnu0BzMqyIkvhPF
aZ/TeZOvpHN30EOW3u62wM98M3h9BH8LTPvf2dbZDvS5qpcWqFLf/cfrhk78Um17JD/9g9yV9svN
8AIB76Ubiv6PbYntk//ZN7+jzO+X+uXf/9fnasBYgV+L2Wn9cYsFTu8Pw/DPuzXPadn/23X60gIM
fi6//NspbYaX4i9+4zuKXdXeobcMF0NmUwWktkBq+bZHs+MtkLMGEuMgyH9E0Co6Yqh8elMeUgVY
3Az87wBaRXu37elBwwNwrW3A27+zRYOq+U8JD9oXNFZV0DgI1Aao2m+2apTdICdpOSbUYXIX6FP6
nmN6TXc56mmPIZ+8CqC+vhmpJLae3PY5BXLJriUuhn5S8M7QLsmmUgyLVJSfVFRsrEFg8VsagyWl
l4NyWfcRHDihEu6Gqnia2uKrUiv2ouqHQdvtYwROnBFAv4VyxZchk8LJVB6NjQklRnPvIvL4wUzW
R1OsTXv7I4tVyKdZQmUyx58A/aVBqoNNxJhjtkZZ/7SK3cslx6Aw0naz24zAo3IhLhxI6jdcMFu7
5VOKlV6l5oKTbWZD+HeBb5BZ4iqdaRflyhIS28nTuqysBor81M4ERlOeOIM0+2rMm3VWzoZVrDYf
kCN7MquLW4rRvh/w/JoyoIqj7okJh7/0+Sd2Yk0fZyHknMSSJdF2WmmHUlbbkDVHeHYICTyY9Exq
+XpdgbKORvU0Ldo5iVmuIQf1JYlgtSqcySrMFXpBQL/SXni8JGN9rTSRgTz0Dp7jZHTACyEs6tmX
aAaRWOWfgO9CZcRs0Jrq4axU4vtLR/GUT0+jtjx2HU8uzaHVLJfk07TqIfo8FIpSWwOMwlSti7Qz
zAE3SwCGXkq08Mz1/TpxnyTkSy3DoC4YhpsBp+ZcgKaTLVxPbq6mPRmqzB65ottg2dp56PfYmCyI
NwNZNLBuE+yqGEavGFHLkNIB4AZ71LPyESgEiDFUg8SipPdRpZ+ibl7wqipqF0Ay1t6Lku+TCpw1
+pSxtS7KjSbgIaKNg52KO3nfdnMRplHS3yoZYgPlLEsop8kzsmrLqe+ACugdUoSQP2d3QTQd/RNO
YQdnaVk7vLhKkzabOYBJEobuPlq4O2Uj0wbtWzRlVS21CwFUa6lEcDMFGgez4s9Rh8qQIvu7YpQt
7dKfF70H9pYwNIsJlGWyMtg1lY2RWnQnmSVaZoYbu1QRy6e1HkEyqpqXNOJeVPLbImuvdYGnnzT9
9UVk8ZJ5UpM//RC9/qLl/DNZjvmPmC/4dyRhgdBrqviGvqGVQqXEg451U1EDFK2gaWdagHTGZpdU
HH99sLdklW9Hk6GsQJMWiDlvjjYOSB7vkoiFsYF6koaeW6sP/q4qP0iZu0b5eVIRUejZSU3z7sNv
Dr5tRf1zi+r7pRJUoQyJKryBN6GuvIhyhZYXHY08/ySrQuVgpmBL6IZlK/KL3x4EMFozKjYHwSMQ
de/Xp/AzWeHbGQDDIKQTadGgftPkR/lRuTSqGINHHE+KdDnGCfZZGA4sClUKMNvfHO7n+uj1eDoc
DI4HfVvlmn9e1ZSy0LVjxMONTFQRezqdyfLY5ld9zZQH2wPXvjPvIeuYdqJOj5mioY31SQKtWKgx
IkfIh0asafvygGXGo1ntnMtwaLLxERVTb5DyQAYShxq7v37Z9QXAxaJ39AW010o8Kgf5plxAs68T
kvdV+pxNXbiLu0PUAEfEykEwkhcNOTKHhP80FwhN1rJ4XBrgrpw4LrNjj7UpwFsDga8kmZ4b2by/
IPBu5YLcbgTcHfBu5YvetB8yqKaWQgrz60G8SZQNG4TXm1/Aqga7tj5KDeHTkB7zxbhPVuFxaVIG
Gbx/9IcXuzLYF00Hr6rZ3tEE9Vul+n+tTPqxSvqP/0HoFxHQEe56DLt/TUQ6PINBS/MfS7B/fu1b
DaUb73QDxSH4EP/gGn0roXhHQTkT1htzWkD5hfLmO8xFlt5J8OJ0E/EPopspMd2/11Co0BugRmE0
8UVkcsy/JSgPc+mnwPJt73sLaW+WIZEOrqrqNtXUYjqhu0j3c9eNyCUWn/IRmUaJjTRlQxeQlFI9
TEUw+dplX+V3Dbp+uMPeTDG2ftmo0dsSoudYwgpQLyRa90ae4zUilv5akM+ni3SYCzg2/OHKXfkh
1yTPNG/6sbPaxDjqYusjXHq/KiiK5isWpMX12jcbXC6jaMuvpl2JPMdEJ1lZgH7eSmryZcbKFPHK
gde6hzwrPzcXOYxNMXMQ0q6O3NazJnZHOE3wbIx288TM2NwApBnLOubBO/QwTYn6KdagDq8cDIFS
G3di1+w36Yy4e9m19a1ZTH7U0zCsc3xx6/QwTf37MaYDsmDfnHzRYV/sSoGtHUG/W6PV6rMPUfJ1
ALC3lsaHKVHJ3HP6PhWvGllF8nYYn9Wop/lWPbSK9EXNQGITCm9EYXWXHthF1WX3+cWQTi3l3R4b
jytYX1i0xgWdhRKIhrH0T2I6sq/dV6K7SNPjpVbPK8zpvaap9Qd9gXU0X7LR7y9t+zRmqT1K84KM
QNvSY0EZsMbsFaB2FGvAoWdDcrOoTXxJb0CaimtnXK+T2JwHreGDYnd/ySeUUjLFS6l9DgMCuC8L
0v0Pl52UPmjVmqFrKSAEWugOevCjO7bRt8zztyLQf45e/NfLuf8HF2rfowST8V8Hl+vnXZHuPifp
867rhr+IMXz7e4wx3yHCs2nxII2wKeJQPXyPMeY7whiOFuJ3wiLh7I8YgxoQOVs3dRkezDeU3R8x
RnoHPRnkpS4apHuQdn9nnbYh734sXv7A17CC+TmFm9JSZ6hKZkFVKakfaahTlLuUPWFpbZ9MELbW
LJlI4+ymSyBUKU6Bcob75JLSEJIKqQ4B6KxWbhjpsz62AMKFOX5UlUrdx2vxgZT8hOB1B4RYZ+e0
vNxryMzaqtFerJkWC8XrZcGQp65tKFo0bZOs8Ivc3CdJod8mMhL4TmUi+ld1SFJGw3QszD5/VPNc
QWq7VCpnXKjrR07+1JTFE3RCwzZI01YX1ZGnSODnMeG6E9Vn+HatPYoLS7C0Y0u6UdBQnDpH7DoI
DLJQncooWYKqjjA8hieDOV/JWS58OlDR6fmspmV0l+DThWG1GMdHVk/aU8wCGhXrVXfrRm/QVQL9
vXTL5dizpI+dUi5S1Aei6kXOlAoNUDkOqp3eHuqlLD+vOBF57arF9xFr50e9F5GwblhnSHne7nem
KAYlmsk3TbXILp3D1SuKfNgnIkhoUV8I8abAn3kUdwgKaqKt6aV5p7XGOllRDy9SApltwbCNz1Nc
YkgsKmMYqRGNURZqnztkEwwrY2wVVmIIDaLY8DEabuYeY0LNVc1O9hWlROywn4vshPJffYKfBzMk
assgSlWhsIq8F7wEYXNfbqvypPSaFNSZkJ01ox3fD+nI0nMX6bdalphXOBntjmVcjQ9LVRT7tlJB
amD361wul+JqxVfjbM4NW6SaUh2VSMIOuxZHzbr0UWT16MpZU5UkpwF9VbvPWARhV9Y7CApVuClR
tynGKhLnm5X1eJItAhxSAe33tLeNWSYaQl3tTGNTTJWzT3HS1ieUpG+MSw2YB2w6IOnUuNJbtDOQ
ggdy0PO4ZCmlt7V0L+qF9cOgoKCjJ9L0X2h0/X8WPzfHlH8dOd3Pw/OXqv0xZG5f+N7U0tV3IjWV
hvABpOutefVHtERQ5B2WHCIVGb0l7DG2t76HS/EdmGL2VjbGOB0xk+XR92i5U4mxRFKgxwqECfVv
xcotJP6wzsOTDWOhTS5iW27yY2+oFzuUZ5JcYoyh1+wNen4v92wTXL6WqoJlgRlWtPKL57J8RJPI
0EdX1FqrR+mn2Q3+3ADNkFpXmJfwh9v3+4U2Z2UKsixveoEoOklvi8WiQu2/MXemOwhGDY0lL+0J
hVu3S2QIMZq5s359vFf3kZ9uAyZDlL/UvyaUe4yGfs4c0apkI8oZmptSQ+6sRivVyxkqsgZONskh
OMIibOnXlzu9szVhQDYLg/vdXSdmq4DUWIdt2hw3xXlYFyghlzgSNkMRlSbHJHS7G7GBtdjkM5O2
zKHQwyAVxM2MSJE+1GjIUuCOyfo+yXr1aTfoMLgic5OBRNF7yu7KziQWXCR1ba2sSpuIehZ6v9sV
Q4e9BFbNia9NQguPiHWcgYP19jSLrMxHS12l/jbqNq+IainYhZhFBNDT1WDzHW1N4Li7oVC8QkoG
L7mQAqyqlrV9UxVYMGJ00agW7KzsfaxeZCB92PShopaVGVCncRo+NooGeiLrmsSro2yMIYtKMKyT
GlVhJ80Vsk6pzsBu4Y/0vW3GccNemHihd5WNFbuwSoJsiY2Q8PrZiJqZvmHUNeY+j2uVzRuoViY6
xF2VO2U8YQAuG7jJaRJGcLRbs5oNtV1RsTFsQLRBxM5E3KxEJg1J3B0tZUtAMedhWJt2sefK0B7n
XVMCmiomsQ9Q3MvO4g5X49+Mpjdt4s2xyjBFAwAiwhIavjc/D6bdkKUFCtKyq0BeDzWhMM9a0Qhs
le1EZYfk+FyH/S4DnoLugsTuNkF9+c05/GleI2qK/5S5UapUFBjfdE86Ka6NQtREt2rxxbSLtO8K
ex0NKduvepkzUiiCVLiYAiufmQ5M5/16Sr2RTYQusWmsvNreCCwpkVj6+S6s3bJrhzUH7JRO8v2Q
Nx2CXd3kLIgNIHAMOQinw9JDFN201yg1jmifg9SPED5ciyR26Gjo31oL/1Lz9Oe6kFPCAg91CIx4
JHQ6UKP9+ZSQlq7TRchEJxGj4mQq7XCFj1r78Osr/8ujoAqJRwtFraZs7/9A6IhxscyyYXNykefy
sKQlKF5kMtxfH+Vte5CLQRWEYSZK1NNQVLZ+1g+HaTKhj6qIi6HSwIpnNNTboe2VF1EBa7sayhmu
/gdCMxu2StzZPWrEv4nSb8bYn87gzYUarMPWbM6BRM/iVx1paafq+tHOsBdFrlm3pxhbaHj25W8k
Od/Mrz8d903OipaM8j69AKFLhmm/Ih+9zxrlqUkaZIOQ84VlksXLl6XU0sS+CNVy/etbvw2TH5LF
6/ElJjktWZRzmeg/33nkorM6VnaCw6AGMq1cEFFP1OFan7tiTymrffr18cQ3zdjXA8q0nWHJiwwp
Y2uV/vCo02p3iaBi4kZttoAA0Od2OqGWHpJCA+epz1moss64QTp/PK+iOr8s2kW/U4t47n8TVv48
thFhZIkmbba/XP6bGVQJBOdFUekzZktkMcekWwUp5JtfX/Cb1u92vcxQNtuwP2Sx8NbSfjIqus/1
KDoZ5oP3vbmsYZnP+j27A8BGcHgiXSZFdPr1Uf98bSDMMcpDhFlBEOgtrGXYYQpQ1Axnte7Js8mA
LOaYjr+JQdvg/HnwKPTeVGYuvrTUhduk+uFZVlWsLjxOwVH0LvHmy9z4mOO2x4uYFR9/fUF/Hqds
P0Jf2xKRIJHhfz7UaiTUWPTWnRU5tlOJpdfjbi4H/B+QE6/qOPtNC/2vLk3H3IwuMBmQRuLPx9vN
s1qWo8EOfFoh0TvuCqrKKXOG+ZL85lCvWy0/3EbCMkEPZh564VthrbzJLpgWtLWQx+DPm25c3Vgs
tQFiq1p9wpkJilKlSTnAPqNBU3XKFNDPQldh9BM39XLEoUfo3T5u5usp7iNA9HUvKKc5xZsEl7kd
OfnXT+LNneFsqazpeiA6hmgUVow/35kh7hW9rTLJTYtoduR+AUXWZyBcZLRRfn2o132Rn+/MJgCn
I2CGiDhB6s0AE9dhHcp8kSBqD5jvrkimWFOkdg9tiSGF3S2lAWwiTwoZXt4ss3URG8pe1LMJfI2p
CEhT9Hn+f6g7s+W4dSyL/kr/AG+QBEmQj53JzNRs2ZZl2S8MeeI8Exzw9b3oW9UlpdTKcHX0Q1dE
3agI1zWSIAjgnLPP2nPogXl5LDMOl72TR/6A76Fw7vq+MCsQHz0IXy0Jv3GQWQrrxMnyynxxbaL+
j0MmbCzzaIfN82C28OEQO2sR/pW9ehJpu1su5ZirD2/P19Fes74adjPu9pS56EQ3j/bWqk16kEoc
z3gHWAdtOfq9q7FJgQjZ9TsLOvEd1sDqxA63JtSfbgO/hxVwMDm4wWpzEXu+ImrlmyzFUlAjTvsP
mGJjcAfb1NhbXQTjeeiskWQ0NKVzNAQWdb7ShvOQUaRdvSf7Chm/7izozpH2oGhluj4olaYHtytx
iBj7IK0urMku3Ms5LmR1AFnWZqE/jD4VISj3f0Z9BBfONMK0oz66tvDKNZB9uq1V/jD1k0mUQg/5
cB2Q1QjlrJPw7Zd1dPL/PQo+AuhAHMLm33eiJ5tn1JRT2cyYVhdDRbveqLwftZdh/JQOFKVEVLb7
3J30FY5FwR08wfzEEfHK+CtekaqG4wrQoeu6fTJ+yaHb15nL7hlX9IaLy8aGFiBBXXj0xgG8wR1e
3jui+f72cx/t5Otzg2J0+Kh9kqMvvAHaitx3NZkuVCBBm5zu+nOzKRA4jm26G7CC++N59tmsIHAH
bCE0OR+tztJpvSDG6gq0uEJ2WYvio1NiaZcTRiMUTxOxCwzbOGAmQZtL6uAp8vYDH195eGJCf74N
h0KWjwPk0Q4QpamTUiLgiZMp+iglRRXcU5bBI8QdFrSxlhzJQnjWBK0x90RGiSNVAM0EjII29SiN
v/2Ljm4H6w8iemDJkQVgclZS5tNX3yXcwsHXwiz3obr7bfVLaL84MciRpBYyJXlzMjEwCKjQ8Z+j
x5auAeenCcwdoAbKOzYKiO+YIVlziGmkdPYlm/ttWlkuseMAdh9yHGaih8mskl/e3BRfyNjjZCbV
rBtwQW5AOG/KHsw4LPG9yNKKpgwATdDPE1187vNcl2dx7mcpnkDBRAmtH5afb8+c9Xzqfj+UR6aK
MiLaLegKR6sJzHfdVKmDcrfADiymDGZn3rSxVOl917NGtaGtwviaLrOEUDu26jDU2Yy6FYcqjGkb
mpLSyn0PMjP/9PZPe37O8MtWpiJWL1jS4poLCPX5Sw0M3vWSdzRcyRSF/OCLeWOTwUEtaLn3fzgW
ph5gPymArDk35zjFpNTU9qsAIZQczGHnx2WoBo1WF93Kia/nxWOtsYJnAjNgL+bjOdqMMVEccCZV
fkg6SVxhuCx3JG7GA8lxeSIWOgrzmcJ1LBKYyGGQ3r2wli5E7Ju6YSwA6DeaX8V+BC1clZb8HmA6
iNkMKaR61GpvqsC+SLws3wQQ7jZCZc2+zWPnRHj48um5vXOmc7CuQdOx07A9dJWwesnTG86y760B
ZJs3ofMGmffHE/18qKNNQTqdaVcFQ6VJ3e0WkhpYjRbsk4OOT2wNz+8p6zyTnwQuSmWXk8cUR9c6
28/KAGMlL9SVOd6O2Nne1zI2PmgcGt+PfQxpoajEifPu5ae7jsqBy8rFRJTT5/kH0i3VkgRjhgA6
nuTH3ASEE8wORBjd22dxEdE7IXGkFcmC/D/tkyu29Po28dLux2h1trsZgaZ90JiP//lLJqpB1Llm
iVfjkec/DFJjllf5IPEVm4M9Fj6I3Ds17bsUs+c//XChxwkmXpgu9ifH4f5Ux7UzlR5YA12bZyLu
oSEFdn5j1rL49PZQL3ZKpK8sWral9Zj5u7D55H6hrQZDcUxYwrL3aNNCNrcxYzRXb4/yPG/zeymB
K6F0y33XZpz1VzwZxTPcrnFEJMNklgU6ucxyv4g+ri4p47v4HduBeufVlb708Wk6sYyPDva/B1/d
WwRiEsRBYKWfDd5TX3QSRHSh9oS6IJGu9nHeOu+8MmrCokzWpiTXvSergb5ctsU5F//0MZYrJ/bt
aXh+mfvHL4GHjdoYvQyeN89/iVnFUQP6kU77fCmuexR133skVjfl7PdnAh/Bvazt5pOcTHXX9Ko6
gYF45YP2bXgvvAP5+8R/PjyAWOyUc8MLA9eYL0vDFPezo6J9poY7Lv5q7+Yqefg3HtkF+25bHEAv
TmJMYhYDipnEcKDQyE5tUnbEvudN4hvfOF6XS+1Y5f3UL/MhK7357u3h1xn9V2j6jxlfhUckp8nB
ekd7mAKilFEThRDgW+0+8YW6ncs8uh5sW/14e6gVav7mWEdbs9nUU+cXWoaji2KVCNy9qDNqwLGh
2svFS4AM5pLqbKHH966cohsznvMvlai9a5Uvyb+xh5AW4dumNCApCzx/2YuzQHefWGsmit4QyQ/Y
1Zj+rtie/5cjHW+MRlxVucFIVYEsNyLPhtQ6pXV9NNvwxByvf9fL9/mvp1rfwZONpDDBtBZFTwG/
wdIGR794Ny+l/S5x0k2DkcLO72oE4i1GvNs+FeN1BwqsKLxTYeGr62oNGFbLAfDW658/+R2KPCWs
ZJ5ZjAsN9W6kt/Y0QCiwUv/EM782lBCk9UFIrVqVo2WVRP1iFT3bl0hQMRcdaEe7nWlMJrtz9vb0
Pg/6/v5aWC/u2ghh+ZQtnj9VUDS+4c1cTqeK6qKTeBW28J26BDJe7nUqhxMON84rb5Ozhw0RbS10
+aOVEy+K+EDVvM3WoiNuVRrUtj2fOABe23Uh77MJkLqjmeJoFFk6pd1ajKJpPLhoJ23ciIRUnWHS
INBVeOkGQyquS0dUN2IFMb49qa/tuk+HP1qys+il7MZ100cCsS16fDyL3CsPyeTC0eG+jGDdzg5v
D/rqzLokYUkakHI9zme7Y2zWBp8Bb9LJwsKpinOoyPmJUV5dmgDeufZy8Sfh+3y9GGlRNo7k0bLC
hE1aoTQyY/TzMnJPTOKrmyvfFPkBkuXkNo+GwkS793LinDAPClaI0ZIG8dIB0iyuKFWEsdaM38le
O2dDrpqH1pX6kVq6uewa0rknVtSr3wncyPWheerjr79xOjl0PbObISAF1961104pIFOBEQ3VNKjz
f+NtPhlv/T1PdhszWaqZWj8PnwTNth2wH7UZ78Qcv7ZmVsM9csao/znwn48SlaOBVQZ7a18Y5Qer
y+LQmBLz33iWp6Mc7ZwDNq9WqkFAW/g/H1Rcy33f6HT39oy99s1zUcdth+QZYfDRs/QzycvK4JtP
i7a7WGScYnfeZtOXcaF6tqlF2pK8I2beyK6lzb2wR3XiJ7zycVBrwX3S482xdR9dPYogE7DqKzgK
UwzJJ1F6j7QeGRlF9BOB/itbDC4nyHlwWyD9flx698wI3aAB1X+24+rLWHRof0kZ9X3dfEWEa+4L
KKf7t2f4ldWyOqtI+iUI04j5n68WGn4Mo1gYM05bDWw0sy7wbDxVu3p1lLUZhQIZHRLHJ5IcPa2X
rvBD1VdV6Nv1L9Hidfj2o7w6fSgG+A/6Cc7Y549S9EItnsWbSnFNjzgXaPBCWCq/aKnsd6SX8/dT
ZokTo776aGTefCYP5yL3aAK5iQsvGRm1JTdxTbrVuaTf6dvbj/bavrl2EBJMc0shsj7aOnpbY7Vg
WGwd0ww3Tcnu8zCn9d5PSn3VGMNwhwWwPrTYXG4NPAwOeWMv5/S+QUGGBXsqJfXqVLurxQ87J3vM
0VSPVmHWriSIJrcLSnZKq3kvJhvmbLMMbN3ldL04An3P29PwynbALPxrWPv5G04w2za4NMEFWKZ+
Zzdj9FMbDY2+Q4ARQNxmy0YK4MqT70K+m2GCvz3+azEop8UqAVnro3ypz38AcN4YSWvsh66YuKrW
M9bw20lQTsdqx9NAdQfTuqvtykEyTfEU2x1d1rtGuzFUHEzBT0Xk1qtTQkKDzI7Fzej4DBu8AX2w
ReDPtRW5iPJM+rKHwrghSPZv0sKwHmYFyKvHGjGzI5Avrlo2nfKWO/ihzk+8I75IWeDdkaXOeRvQ
/mamfvYu9VIAIYkfjScyQ699LysVlVo5fbIIE55PIVYohl/SLhKicQFlGUtgFFHknTjaX1ug8KAx
D2bB+JZ/9KLahD5C08wgI6xdgk060UcRyGjaWyKeD0G12NBlakP/owfpfxQKvTwtMMMy17ww2Vqu
bOvTPzniqyrOMnot/NC3mhiE9hzvMH4t9tnQxOHbi3E9eJ7HUKvvFuUk5EgEFsdvfsoaQwXI3EJz
qsrbflIWjvbTOM+IlHxR7nJhZldqMGX5VebjfEonJtZv/Hh8JETc4nhQ1CXrynzyqGinl7L0ceLM
VaTgWaVt/jOn77cN0Rg6N1lhB/EmVfjFuVk16503TB8NONXIikXfgGOrEu3tApz6/NDpdDatnaFy
3vQenezYXg5ZfDDb0XlM9dzgFqmjCPRKXNk3/hLTt2PLtJt2sTS7D9zI7fdrPvKxj0dDwwgq6npf
VjSfImBv53eot/v6xMXg5UIGuUsOCLnW2t30ogRAbdmuMqKs3E1htdQy+9CR3PzjdCWjrGoMvhXO
quPrR6Pc1I2DnJRbp6jlVDrYu3r8mdvlfEIZ8dp6oruCbY2aIQt4XdpP3qePuDDoFSOhVG3OZSbs
T6bSYi+aztW4aar2l70A+jFccaoU8OpU0qW82qyxon8nk58MbQ+5U5YuyWJiOQsy0dz0O45TwK7m
Ih+iKW4P0mtgAPkSumfKCdhRob5kU4N9QetEZuTRe7eJpvdvf2KvHLtrVEtwsOq1+B9Hl7+hp8++
KkbyTkvvCqpNvf3RQwR6R/nHuZndJsa+KLeK70ssjHHTDT6SSe3zEWL3ZMTwXjy1/HH6j9/kELKs
sf1aUX7+ntLISwIvWGTIqqxvCiT6G6VG/cNy6jqcW62LTVvGp3Qzr21sHpJUSpnUvbjvPB+1sxM+
QljYYYq7HS5fbrUnfPphzdZJ4Mj6AM82FsgL0qYHjF3FRgt69IBdZPUB/S1G2Jp+ceGjUt40Yo4/
sN0oDGdX5wQjmeyvxdCXe5W56lBXOPMVJcY6ti6b737rJD+a2TZvIQC09abonfTE5vvi2F1/IwsD
ERTfinWclovi2EgaZHNh6xbzrXI743vURdFjn68Nin2VJuah8ZL5l+KnPdBG1B/eXpovPpmjH3B0
A+umyk9cpwJuqApE5knwSeM3dWKLe7ElrIMQd3Gftmwg5i/uttLNBs6ZMPONKyp4eMeIajsbeIy6
4+XguB/cvjtxP3j17aN9JdQinURx9flCm1qnSTwjhcXqcbncTHEZs+15HUFse0ir2Hh4eyKP5LBk
y9aHBJ/A5Zrgy/GPMqwuvRamNGQUSlNFYaxiENJ9MBebJXO6X/NYtt+qOnCR9K3cghb1oFeeitlf
fF3rb+DCsKo0bMmCev7QM+ssiV06v1O0sZuEDY/Cp+neqEY1H99+3lcXzpOhju5flDZp0PZYOFU1
OxcZrBFd4lzy9iCvvUSf0i7//S3rOxpkkc44x0ZmhLaNUdmuwjeF3tTWNw9R2ZufZ/Ttv94e8cWF
jyCWWQKwsIokaWJ4PoNGv+CDlLQQn6Kov7T8YrmWvSzeF3Oc4h2msmJfabc8sQ2cGvVoq8qjIR4x
bQvCMQjqvYus6JfdxjFkl2AMJV2uV8bSRyeOy5dvkNMFKeDaFuQijTia3DbX2psTG9JilspLx8Rz
2LLi4vztCX357TMKihSuONA9GOf5hE5sL762R4zWAwv7sGREbQ+2JcF+hu4+pLVlfCjzZZk2dVak
J9bPS3EAjAwfbw0X1/S1u339dU9uBLnBlbHAECRcAju76Qu/h0NfDe2dJ/oruy2tbVW0zfnSJ/Jj
Uxblj1xqqKyU8C86K0gu3b49Fei/NiFc9WitogdglUg+/0lN6qZd1bWgObsABGpV52czHav3UWcN
0daxa5fmS2/C6cfW2ebtl4Eegr/9+FCkN8Rll0DA+kIIOlnlQmPGGO8SMfiX8apl28ZzrWEuy8Y0
Cfq5/dSycd9lsTXTsO4OMw0i6VSYfHg21gWxb3TdJndbzz1UqkkF7TFm8ZnTPvlM3fW2jkSgNg01
H2eX9EkHSSUXFQzDqG6pJtfGAjw0rZ2HRKkgOcyilugx6r67bc1IOJvKsKb3jjua75TosHnKzLJT
25ysRQ0AwyjwEOx92hiplqGSVqVAitSYvH26Dkfxgx6L+ReclOUq0HkPxlV22ed5cGFyVhR3Sa/P
2vkomqW+71C+8DzN0tIDK83raJQY8bV4CgYbutf5ZxXhNLhdKlkAF0bm/l0Ps02frTcAwaT7x0tp
b6md+QIGzggzMgKutLXqqZnJgafDWVAWuGxLjZvYJvEaFV8Zrr0gXjc7AMOeH8eh12rzHIWK+jwj
jcaooBGpCL3Gr5P3xmT3UDiz3L/LMXjLxx0d6V21JYXkj7gw+MaZiRMv0otKdRZMPtg40v5kUSIi
MJI8X4lHHCqBFrx02UQYSgoqG6lv1ndWEvu+dVASA0LqgVMHH0ckbUInVDkBqEzyADssbEi90PWU
1W3iIqFAYrSmfBzmJP/a4RyXbTMzaEH9Fs6saZ3xXW7dCn8pvD5n4n5tQYbZWjKdf46uMN831KF/
JlMugS94pVlsCyOOAZrSt6Dve7+McYeo2ig/63GlGzcaZ6NmM8/Ug8LGMuD4dMrn2tYu/fjR6vE4
DDFck13Y9C5Rq523EgN10Q16J+lM0xfcnX2sJ6RDc3TjL7YdBomIYeDGFiKgQc/Gr6VlDczuaJFe
ceLulkxLR640l9jhTVwdjH1WRANLXYzeje9q7WwLTDftbVK7EKEaSjd14fX0MyXG8oMqgMSCRMj4
QyvYezZWEsnbERFjj33djA9TtAjkVoZb5g9LFXM9GDu7eMf10n8/LC2mJXnb4Abf1g1ZTruybpem
zZBE23MH0l2403jVRnXv7ekBt/j70RDgl2TWfb7hzXmQPN3Z/GLzsX0i0zMCZ7bJ6Gx17HXwYk1z
3GRu7XQh96P5G3Xm8VEEPX8RRUA6C40y14IGvFF/dKPY/Ei90/7qkg5MAF/k9bJZlO7uqqJ35x25
0xE7EBF5Xmir1MSYrVkgTJIuSX8OIlouspEM96Yv0uQ2cux5uBBWCfXYaHrsPzn1/U2N63QXmokx
oRacWhCsRoz0u6U4GF/5vTN/MDpDftVj7t66vRySM1qfaVssotwNy8i3QZETpVw7RgbToqik/D6p
IKaXmYkyzw1stnArBJOBb8dCixIGvomnSYcnTg33TPQAXivh/GyHXBe3I6CPdBsnmTGdeeZi+ZuC
mE5spD3X6XnS5dWX1m6qL1YUi/sea6l4Y7bdCKK/d4OvfhbjI7PQf0/qookxBC7LKSJ3l+bVsCXB
GHPGDS53sk4AFM/EdOfNGPr1bmLQvBkIvWn0hcqL9Nu8oCHbWHmRPSRYlS+bBOMvNmDX7b6VY9zc
xQjkre3ge8ODNRSedea5cpHrxqC8ba5y2Iqx532yM5VjWeFnM8avU1rOX8iaiTkcZ8fNd0ua2O/n
NBrnAx9FxK9Oham+p11bYBCM6S6fcZb28jIFfALS1LE8sS86MlMbq5+pcQd9NNT4+kTS2DbAgrzd
Ehd5uqctqsYgZJjNC49bKshcsuYG6ebc/IpblVZni1OX1mYsjCElxUWUs9LAzCWUvbMUOMM1tbXx
Upveicp0cw8eySC/jnMf3ztujN5L90kEPHFUNJYtMyCXMM+8wjyvEwfec2OjpDrLSzkd/MzLfHxc
s1xhrOeJe9sYFfT72uvK816OqsHd1kyCDXqhiH9OcSz3yozK9NL2ZuOQJL35C3gRbYTObObqqnDL
CUZwxo16q3ocjj/lg9FXt8Km/HEYCj1AQ0M2y5/SWQodeKReFxZ+Pj0o6cI9wo8yx9pHtD1Agoam
uE+C1tfyx5Bn0xQ2/gwwtPR6AJYqmA6xl3qfzDbQD9Dz6EdgB3Wge4so/eyJjj5eoBAFJMqBhqVd
7lRV9i0yOHU2lk0TNUKEgHqoqQpytcKihz9HKhlspUyMx9Hog5I8DKmJsMizbg61naRfkfnNN7rM
pvwDS3vC1TVurLPMgtzROY5S50JFNQ6inoXPpNtrjBO9KGbvCIZAw1VVBYdAXRmDxcYbTM5+Qtfj
7tBeIiKgw2CAW7t4y+e0HKx7Q0QR8OM0Z58wuIc8+mkQXzlp3tl4pZYc7aYzOHexFxkPbe+MhOxi
Jh6A3CMgVpMlHbZZlyefRSUtjAbzvvpUoh6yw7YerV9GOw4/J6GXL3RJT3x4rZNhd9lJrgzVIsdN
AO6Or8swm0vso+dqX0U13OlCpsW56/bessE42bklkVJ8tSEV3HRuZc/hstT18El0GQDfSosuDGrd
3vT8v6INNdkG/wk7yb8lwkqSbZpVpbtdlpHrnOdn40/bmjisYzPyrvCobr6qulOwh3GLHnbjMtB2
7NezezlUQT+cp6luh4PT5Ia/BbBnIy9RyJS3zpiwfwZau92edhvnPSyF+WNU+Ut3kE3qNzejdiY/
9CbSoFzjVCCpKrCuNzR+1C0nKWL2DVFQlYQLjWLR1jPG5TEfqqrhalMa/XZkXq4NWaOEljWd4jSY
F/W4bbP5At7gRMGi/CnGZIbJ3TrGdSGSLA811Rp38uhpTllCnDbkkMZDMtT5ZeE3LZTzYMq+1HyP
w3ZUAGFwtGwwSi0Gx3jwe4uP0B2S/rED6+PiXZwa7s4zGv+iqgUUus4w6am0UM3haOwfTFEMdK7z
ezdladuHrIZR8a2cZWzu0hI409bxy4i6xQyEMGwIEFzYij1M8kFLfSGyqYaJpI3psjNUcoNkrMIR
fZDOhwJ4PGlGXW+BSfHUZZ5xPXZam6NkspuCPsCx5viuI11jtVsY00Izc1O1O1HHeKRkvhkdMgO9
wE5OsYVdi8uNNbTonNq1Zd0OWy9J2x9OOatfvtlyI6pir7zG5BC5cAwIjv524H4rTtI3ME9Ig05s
OzgyMGRm2q43UUSibmO1bgywqjbyZsvNl+0soGZPV7vrVv1uAeuRrUGWfSpr/bss8DyQoP2FAgz/
XJOIx6LUskPEWSyJEdKJAuU+I45pNlGHZ+JCFmkTeYu4YDHrM6MtxjNfDtOtq/02nIsUu1mvNs6N
XuqzQMXyQ6kDl8R0Gl1W3QifchzxtYYre8gyB4xWBcQF0gCadT2BWMl7XW+a9tPbodEr+Ru6Smll
pqvGBElx3DTf6lFP0WBG4SrXP1iewjzWwtS4aRzo+4HC+siKshsu2AkGJTRs3fTKS05IoF4mcGiZ
J6AnPlsn9zhRLOdgAulTBKFjF3iXmJn6wF7Ddbxa2j8PzJ8NdRSHGsbQtnVGpqOvjOQsya3+oxEX
kJcJIvCkoD9CN+2dw/X489sz/UregbYeOqhcXwS0FK0h6pOY3CudbqLcHRBXdPauyPN2ZwDY2L09
yqsziYqZCBvRI8ih56Nos8r9IssCTLv78nMpJKhVn761A1m3k705rw9GOE0GEGTlcZkw4ER3Otxg
SaWAe+1qiqTcPD8EC3HT24/1Mn5ngZDM+OdIR5NXl12C6Jy3RkFsPktkVJ/5y6zRHEoEu3EzbcGp
JHdvD/oyDUdSbBUN0DnKx/67vPHkjblqipKmUBgZ6A4ovi3zMDUxgb2yIug+b4+1LrujfYVDh2Ir
aXtYQ8erowNoNPSyhF3e2s7PKejdKRTu4HykSG6GxZhWdwkgqAd8aK3DDCH0/u3xX1mdpE6hEK70
QgqiR+tm8iKu3TZ5Y2FP8r4taGaUIh3/Lsf9HxDe3o0/u0GBr75+bPr/4Cj/8TgAwf5/4Kb6D+Qb
K/R/Bhd9fKzip9Sif/07/w16Q4CKjIneqLX3cKVT/jdMkiISSxL/07VRd/2Tf4LerL9+a9ZYsTSz
kdBlPf8T9Gb9RUndo3LMySU8mtH+CF70u6v0X6vVQMUu2VtojHy+u0xR7JTekGL0Y88PY6pAQcRD
exgoOh3yOGk3GTbRO8jDeElCuiFBRWaprsxhq+K0O/A0WGHHRXFVGGIK2yXD3KWsQdUIWNclwc/o
mPqi9ZvysYuj8Tw1onJvuXrYzfA1N53fe2ezo+LtSlvALqknnM1yFzxh+r0tJP5vsd3cIIYc6bYN
sK8NpuVamDXw2hlILGGH3ZIg8qZvyzSYF/B1uNvkhnlRtUHN3XDk2KW//qLxRmfnt023p9hLsI3k
gv5ds86AibmmRYnV994HuYNrtKy9+za11basucGK1MTFaILMXakJxJ0V4UgQlPhWVHoGrunam3Fs
PgOhGT4StHFtttvlPg3QF+g0WX5Kkoj7oJP4ovjVtK3MwtvaveCal9PFHtSVu/WK5pdhWsPasUcU
x4lKwkZJa1PLEZRnsfMXcw1RLAwK8eG+i4vFX3NURMhkpNSWmPRDAbmIVGh1PWkV8BCtVZ6peCrO
DLubiWg0VjTwd78WGdcUv4qWg1dP+pok3hgaQ4d1dtpP+1zWxp6UXH+xBOlZ5dkP/pwnO6tPsBhx
VL+lu5+LWeQU+8Vx8H7SXmMTC+WEmrP2D9Y03yUkP/yZq3pZ53iwOd21l8/k+Lo42RbRaJwB07gq
me+DkDNX+di80/6886CXnyNoBDWgqCwv/lCS0SzwKxqlQTPwHJ+1pf2+RMazKdMJ8M1Q5e+9Dp0x
EEayskMRfO3FgGdEowR09yaCzFs7Z2NkNvejnJqPIwUrgkAlL9vc9/C+EJSKLU3arwCYE2Zz2t0r
1auD1KipHMMryXvaxeff+8L/wY75/4aJicrv7b1R/Uj/4z+7x2/p49M98ve/9vf26Lp/UUzn00Mj
svZLr7Kuv7dH4fyFINmiLxJxHRXX9U/+uT3af/F5ceH53fkD6YQq4T+2R8v7C3kLyAM6KclsBeJP
dkeaqZ6d5VwUkEyxN6+icxjalDue75Ix67LoIU5tCgT3xoFqd/kzdQKi0qqTLrBXKw3JrYDisg3b
pCFXDMs9Cs/SOsfxHs41SeLiV1day8c4Dkqxt50hO1MwpA52osl4GmaCJRTNMyiEghjDRgeGfp9B
pd7YWRf/cKu4Pfd741OlCfw636wuKYAMeJDSGPo5zdBQ21Vq/IiQxX2Q1Cz2kztnFGGsL2KKsq0u
V+q2r9gQkraCpdV0efw424X3Be0QnOtUFh98a6mwcIVZcU4v6bLllVzxu9lOgCc53bZrbPdXTDQP
37EDG98qMgpu5JVbYfTOtonE9B5NC+zfnGAo3YqoHg9rrgNHejppD0s/AMpN5iGfQmsgM3PetKV2
LqHsSwyc84LwCOh29hHbDns8iGmG2yb7KB+uk3zGEFr09nVmNDkheSXdB8LbdP5ku6rDHTLKikuZ
9v3PKPGKg5MA1wgTn6TsprDb4tOc1CmpQ0ph4iNA4Taezqo1Qf89b+uc/EkJD6Mo7yugPFQqo4kM
dHvwfe1Ed6NGX4WpZdO0VrJzxlG1468pmYmIEV2B1eu7mKqEiizjJz3jhrq1W9ctPfyn6ErC/SyN
SIwAMe86vzGv59L183Ib6yyNb1KQcXWypbHNqCcRwm5WQEy3iLwD6zrz/ard6FF1aWgqJ8L9iwzY
j2kyaL8tWUHXRYbe4HxqVeBtRzer/SsfxRVpXG8ccWe0Zu9z5CIYQUMGvyVs9RxTDJj84FEpV3PA
uHlwKQlVh6uGvAU16ZmSHnYvyVCae7L9MUaSLbUbpUgLXg9O4YwfPKccWVolt4kvrpssOygfaI5q
1Y3B5yCgxuO3eX3jNWtHopkM+Xvpzf74wcqMyj2foqbr7ycDhBw5vexHYpK2fkeSq/k608qRHrRE
mljNaRFv2zkIcAOrS/fWb+h23qrGKFMqTSXJxn6S+XIYFQfFdpLV9N0DvAyDxTTSJaxpJf4OSi9G
ANvYQ3IZ2bOettYq3doOLgnDi2LK9cOAOvu6Taw+vtT21BQbI8jXrv85tdNdVxlahQa4vHd+Yo3z
2dg0nOo+5fa9kEv3vimV/cl1Fxuj07RdvlS0+uAmjhIFk1qSxPtxKoOdm/sD3go+ljlcGXyFlG8U
d21KfX47oj/7lCUaHwJwrsl5Vy+TGU6k2KOtG0/tvNMxnT2Ppj+h7euEjrNNIql8XpCiavuzvkwT
TN4KpI2kXYbmnW9FdKfN2sj1XZU0CXbjC2txAxjact6VkB2oWFHW+dHNFTcRPCOWOLSnrrlTXA3o
X/RTD8s2VZLrTVqZYtiae+M+tWwj3URlQKJ16Opk2jSWlzw2eemc1daUvEMSPQJVqIz8S0T309Jv
qsAh9TZZNi8lsqaeGq3D558BufjJtUHcNvZsXxDCAqytkSr/kv5sqv1U0FBJpsdeiFd0YqZhQm6t
vlhmq6F32uy8cCasOitNcuvhQtLm3jcW+wENANqzQfv1Z5vy/ZfZQuq5CTovjUOSDuRMGzfC9miS
iD8RwKY917o6jpOdmD2RbMEq5Pul5Sp6mYsmCjV8xXdaecFng40V8E/AN7RPBqc8p6ocpHu/Xcvc
5Ri1+I9NAWDGNmvRWW5mZ6zKfVsOqYe9SIVBwRIZsdgPzlhj+1K33Js6UT04ret9trA8aIKD6OtY
ntvcWZGDGqlDzqQ3bL8aNiOmN0l9EISukRemkCii/TB2+BdykzZHY5NOBOfWBimhJpVpUBjzrqgK
QLdkO4ErWG7yuJ++ltRXd6ndCoqPyoak6Y8hTKImo7W8pSwSNbdyskXucONyy3Z0sfJtmWOqns2k
He8mcsyior5mIqlv7toOfgulLsdI6EBhsjFVBUMgy3CWDoDEyolnDNyE23b5eeYabba1OSatq8qs
EKLtiDT4e3dJPJpTzWWyrzZsQyoJbfe/2Duv3rqRdF3/lY25PjSYA3D2XJArKGc56IZQ2xbJIoup
mH/9eSh3z1hLHmk8wLnYwL5puC1r1SqywhfeIL1ZICCcyGnv28Ui4xCuXuwNmyRJpr7f9qlnjafS
SeMGe0oLC5n8SrPxfnDC2g5ksxXK0L46qSVxChyTqTnDjAX3tbI0HpyxmvPb2dNKtXH8fsbV2m/L
26wJPOqjaU+sj5jj7NIwll17Lfwq6c9o5nvjkXCCZT5yJqWeCkqSd9oUdPhBgtiiedbW8nsq0wIR
O8NV3Qq4BfhYWZP5UBdputxp44gcY1vIhaJoic4zxHQ79i7N3Mrq08Q22zwSkx6vUAYkRkI/iyWt
hLEAZRb5mjK7faP48iJkTyp3o6Q/OJ8H6dT41czILnWX3dIbeKeiPEoPV9A82HlGITMrGhtK+2Ei
OJ7p0HTuMX0EV56lep8cz4TS49koeyRxgLwNzrLXy6wArgyB27yi+iStaCoo1uyaqXTdazElhrUx
s8F8SJTl1WFhLBgk0cIR6mJ0g/zIH2f/smNGwcfE7yufQ8YenIuC4B87bX3gxiJj0AYsdsCVlJdd
blBy9hHluUS3Grn+pe8kHnxrteUrdfQEQz/Zj1+KRkvaSPZTcoEi2nwLvhVrTlIuFbV0ADFKsqlp
060xzN58MLKW/iqHkF09VF6ffS6MLqOjRjVtAck2Le6xBJCaXQd1Wt7SUTKdj5qYvBnoyEDh5IST
JLC3BYIXFMESI2if7IpJfax8WQbbSsgB00S/axxyiN5X8WlbeLa+F/WINqyvcpVHXazGQUYZOyKb
YO/aDYkJQnxfyWvcegt6ZVno2ZRqvhrklCYPyJgUD8KdHIyXhcsXFaTQvNOixIKggnqfHc/WoJy7
pNScmhzScTq5I1aMSYqmftrVSG/FZ30Qu8uN4S+JcZfNqY7JDWoIXhYGQWM+lHTp1JWcnfKqqyfv
QRQ2vlmTwgl+33cZS6U0zLrdOqNNR57eSJfz2JZxqkLa3tnw0AvomZwOqsDo3Q/64ShttQLvwtzT
GlR6E9LTQlDailnb+rlMZevsrSBe0uPOr2eHdkTN1eAunpAedOqOKVrIIONQq4J22FqJY+ANpc20
3NgF58Y0mp/KYhKXpqHJO1xgZtLRGPImmnWjhSG0OxCVd6i4X+sV8THpqs7n+0Ob0GG3QeDPedB+
0oMORXkbuA7N8tHxtG2x5G5+mSNTmF9CtI/NsMeD6WjJZm1NgQsRSXOast1U6P1JrHT/MablP0Sa
0/gPTRL340ayaNxbbVCSfkvs2Zgr5nO/I7wtnlxIDkdxr9F/Fr2tnirdme7rfjD2JKVeelSYsr5Z
2KrzzpoVSzRD8yRymcJxYg7Fdogz/Tpul/6y1Qz1zUuzUQ8NPevNaI0lI23RVvVetBEgGJfInAM9
SFn1fuLqHBFVFgShCkZcLlytXBIvHBa8I3awZ+zTJaUNLEPaj+k3meMPtEP5EqgI8jbIr3tSquC4
GSz3Mx0ZcVp1g6VCtJhHrGCXyh+iMdenR6dFwzK0vCalD0X8mNJPL1xJnE1r8sx3q/RcM2KjikBF
OUaonBUqU1a9d0XUjiaeRFxZTB1LAphFpsAc9OwXRPFJx4l6BzxzRq8/Wrp0vnKHnoNnTmxxhAB3
z+JP8SXYwlgF/qGLoDqWwyo9rzTNanYBslZVqDtjX510U2/QH649rLOaiYP9nUrvWiP7Z+2MIuv6
hIFmg8xD/M0+BKDntjGBS19klNvAtCF+qO5pcka+C0kC37mjHD1tFGieYf9THn31Y4z/Knt5VWH/
p/77by9rzIwMXc+BPbzqtqDU4x/kpVVLvNGUNRDkqcjxDIVWdStKlPyLImV0ifh2NBAzX1l4jhwt
hBTjO3N/WWV+/gY0v6F/QVJwodiuP/+pos41jUJ2xhFdSz2+UJq0dxD71dPb8zzgmf2Y6CrS+6wC
TDn0AP64FGtaNNI+dKalVhsPp0BwCW4WnJnTWCGlo1U9VunLxFMgquNAMRrXWqIUPPUdNdb0PR3K
1/O2vbUU4COfSR32WTvyp3l3Qqviws6qaJkte2e4pPMU1ZLrt+f9q1GwBFtZouxY/XCU3MCN0EvJ
JhykoY5JlED+2/F7+imH1Q0PCXygQ/iMmC6SOIe9OmfySSOFDxzPJY/nAEdGniymme/FnCTVO2v2
9ZyAqTGiB0XKQSH+4FVaPhWDLh5LArKALTI79rTVwX69p0/wstezLhlU/U3bW9XmUJQ7JAoNNUCN
oGFvxDESR7tKc4hX47ntQcjUJWwwqt7Hb7+ul4jY5yFpmlmQk9BTgqR9sBnWTihXK7Vh3y3VU5u5
1pWTpsOpnvbunb6M8ivXDX7CGuv0HX7fq3fIVCH30fanw0WytT6Nn9Zj5eroAcw2dYW8GDmpJ0ej
dKRkjxxdIsx37PsOeszM1IZkp9s8VeCwdJsPmktmndUyM3xim8Hi2umCiYtBFPN87wySMIvxvevY
SZ2PgNzjcu+0XnyR1Xn2+e0n/uol8z04/IwVhAwq+5APPytdmBYYxEh09OFwFVhIIYyWWCrSG8QM
Q6dw311ZvzjvXU5bAOfrgYRE78tnncWWXHJ/5DDq0FeSFYAdA3BMAJq+QFIs2QeJv+BrkLdBIi/e
nvCr94zAKu2jFdBPfPPq3DFEu+bEqYwgYcWnurOkmANovnpKUpsU5u3BDp4uRErHAELgInMEFcQ6
JFnPyu31yTao25OfnkKqAuDc+O6XQuVi0/pUCt8Z8OBsWAfkCuHAowDMDA8HrAPRpfiuZlHVedRH
hTNscM5871R9NS3XBBVhrYq4qzrYq/POz4q0DjQMw3NZb9sA5fcFIL8XVaMpwEtO711fBwuGujUD
rsOxWFH5ODzyUPMZqiGuQf0mFjQtEtZPAGy2VFCcTZ9QF0qHmY369ss7WCkMClqAjMNAPIEI4fBE
UI4HOmGGdGtp47eYkkwUVP23AjDgOy/tFwOtCgZUvaC7IZpycBakc2bUJqoa0cy2wIghwSSh6AD0
mfn8+0O5iLmtJi/IuKKZ8nLnjfo46xlJQDjFtdg8T6ogPAXpwvTefnwHVEd2N3fGiu5YW+igBQ6x
AkXsOkIhZRDVFjMyalH6FEDHbjgXjbOIk3jxkmurUjEYQ1KtcG1qJjgKySVem3ZucV4bUzFu3/5a
rx822kyuDaYAwW46JgcPu0R2uBYK5JiJ6Bn2fXiwSx+0fbD+6feHslg5pMhc1a8eNv4t6VSmdO2M
Zrj3+vF+kD0IzuH+94chhOTuMtCCQqLl5TsVmbDrMqWE3hnCIfXEyc8Wvh0GXVv8Bw8PHjriHjCH
eYYHywfutecPuZ9ggSNnDL+WGCC8PWGTyJ/entXrLY8APi0pDuoAwfjDoSiwFEA/QXIS64gjqs/s
72nol2OZc8bQ70jOHa0cvr496kE+wJolCOdyAHHOAoHE9/JZDuiVxXi8JBEnHO1vnVwTb9secw7V
sU5xM/20ZG1/XKyGjHBz5Tvx6i9WJ0LDq8YliCgujoN3SbI8+qvJJPf/UJtXnl6YD1WxxgYStNJ7
19Pr0ZgqpDqwEQinwpB8OVvMwWrAoA0mQ+18r0mNQrjb3f8bZ8HrgWj9AdLAbDPgFnQO1o0hRh9T
ITwz82V63gk00v6jnYAK57N31aqegjrMy/l0dTUhtwwWonGXAeajPX9spp6W9fqntxfKL2ZEdAy6
krXCvA4Xyth1fmIZGJw1Spyse1vq2cl/srdZCACtiEe5AgnQXs6ocPA374DUhr6dVqfUW79JTNBP
Rdp9e3s+rwIHF8g5cSCxN9kS2dDLgSAeZK3oKHcI2xBHNpyJzfuz+cUgKycVwTrq5q8H6Tw5Z5Xw
Y4ADZXkL4EI9saPs3W9PxV9zaRQOOKLgcL6cihyrhs7QFIf5YCXX3C/ladP178VArxcAeiPItqz6
qBwU9vrzn/IF4lt0wVPwDyb+DtbGZm7DvrcF4XOQKyL4tyf1y+GA6qJkRijiPINwfxoOtYAy9mZK
pWY1zvfALZbjZqZgULje78k2rvc2IZaPyolJSouY8sGaw7FrhqvEqdAiiDnB1syqUz0nfa6azPfC
t+f1aklQBMBXBT0sC/7Mq4wvlwLd9tVFTSC6tdOoBG31lMX3m6MQNdqrCIVpsh6cQ6cTbcnbwWaY
MFuXm6LiuqlnMDNvj/LqHTEKD43q33odc2e9XBJ9LQbNbfMY2I3ej0e97hsDubL0bogl7eYd1YZX
QTijAergECLgJ3Q82LFTbynfTZqYfkaefbSsCiyDbjU3swFXJhZu8g6N/tWbYjz0l8GXcFMQ1x2M
pwvhN7TY0UJaS8qAWofNFPji6O1n+ItRGAc0MKsBLsVhgBqT2gBFrkCBFVo8n+pyIh3046mBYfW7
I+EQQP2J+IzqjaOvocBPOwpAelvbGSZtpmz6nOaaCYNJ+DJ4D6jrvAplWBJrZAZmFrQN/305kkpG
zPpS9m6xnt1DkE/nWRybf0jQCWe1skDOjmNdXdYBzU8NSeZiYyRoBeznFgZduKQwmkIaJDrEVUvX
TvUZ2QrwDopadiezLZ6l/UXfDc6DU+EMEGGooi48jO0+psFM7YDy43zv2h2I/CYGFLzzGlDXNHLt
7JoWN3W/LkH/H3au2yTHuaLTcET/8lMTj5Y4kbGTfFGQf9OduWZZ99PYxhfU1BVow8aBEOHopbof
l9pPLlQHxyKkDWhdNYnpLxsFwOEswDYExKCdxGJrV5ZLXRmlpe/LMLky5CwfzU3SAmJeEnTjLrpM
GQ/C0wh3fK+n/Pvb752yAyk5FbS1DnOwjlfm9yR6vPz6hBhWIVBL4+nddfx6dwI25y6lu4ioEvDU
l+885nHokMeB0PkV5SSrmOKLMuiJIUctvjDmenmndHa4cYC3k2gBsgLVSi5wWEOv2rGgRORowEhy
9TQFEknYckjeYSX8YhQOUqqcVMhWybKDuxXVjmxxgH+E7WQRimeEWYujydu3X9HhQcpcAjBnVAA5
CCjJHYwSF4BHVapjeFn2FaI8dVJD+4jJAKT7bqLxiymRobFBCf0JhA/DhVzUfVZV0K76EV2YSnIt
JDQuf5w2vwVa/DUcESWwrxXMKzBZ3d//Pa/a/ffq4lF+V/9zoN+8wX8N/T57pKv6WPyMbPwT/c2v
/YA3+voHZAoJ7YPndf7cqPkT/R18CKjTrHwtpDSfcdz/gDfqHzDT4LJa832qES4H81/ob/0DAvr0
Q4hyOAoggf4OvpHDnO38zw7WD/Q37C/98DCBoJEPTaPtKXU2ESpkObby+UmZZ8dlPQLymdIvJYBY
eza+TKbtgC4Yz5qpPnYGRTGdtmHUW9UX1DZOFZxct0o+Y1/g9fmJbz6ks4Kv1l+brdeEgyGfYgkO
wpw/09S7I9kvoyGA76ED/bC72o0SlalIWelFFSfHkwYjrRXpDjLmRT8qTK29HDXFcgD/BLWtntUO
HNyjnQKIKhFEzVv3bKm5Ygz4rEvxFFBMSKrsLB5mhJEMEJUpdGnjzlQuaAUjzukP60cu8OFODDfQ
tW4So/2cKvfr1NlfKDN9R9ThlIZkE2am+UkMy1HfYlTY+X8ARJhCaxYxPDlvr/fepfCLjVq90ur0
dgJkHhLb0FptQhCe46bCKL4qjLskGSGdOO13ZY03SJca5zysMu0UqLNrE9GEjQ89N6pkdQ4IURLt
dT1gES8czdQFmzRc6Mba3ZUGAMgs+VYTIYTA6zepbeybVcBC0zBdXxbgaMS/EK9Ci88IW+PGAQ6N
C8KYhoPbXftLFYS5exFouXHs5tZeoxt9nwcQobPgSxs74zY2ETr32osy0/3tVENyWrQZpvWMnGXl
Yvk608iYdAT2l27cUZ0fOngAlbVvPKSdsj6bzlKny44ale91Ckebmaj1ckla59vkN/jcWl/TqfGP
aNVr22SytKMgjq1NNoxRUetXgWphYptdhjsPoA9/bkp0PYr8pIrN5siGEZWGXe4+pXm1HcQc/Kje
/NZx9++dZb8+FNeB/nEqqr8/H3TJ92rz2D2++J9t2WFIe91/b+eb7woi4N//7w9lxfVf/rs//K/v
z59yN9ff//tvX6u+7NZPS+DWvDiSOD3+9RkWPqbtY/bqF/4EZ3MQmRSxuMnoD9Jc5/j4cXo5+geL
CukKzoZMSHTI7fQnONsEgU1HmuCMhIJ4aHWe+/P0Mh1OL4JkJBcoTtMrM37r9Dq8binOrkLdsDjo
xlBAXG/InyJhR3MslsbcbNzU73dCyKcKtv+jINI4k2htgEUpvL01DMuuDGL5zUYidpcLROdjkFYP
JrXHnT6jb2ChYfpeWHMYSK1fjiCdCuoaq1M3OPhydTlq2oQlklYvPfxW0QcnQduDHCvWjnWCasGj
hkQIIpAd0IelhvHOVq4hisTiHC239MGhw3wFdeUP2t3zJrZH6xaP5wUpmXq0PwIDB7GU2NoXq80U
3T6AFl7U5jY6N1NQex/NBIoOAgHafva6TI/mTEMRVriu5hE4x8EmQ3Xsdl6caqtiMQKmyTM7bNF+
ptksKsqUHTzR1vOG7/CeOxsAit0CfHbH+clAH4SabY6hIRDv2X2Y2y4IceAQ+jvpznOP5J9XFDRB
HiRVf5dskQFe5W8+yCiBxBx6H16/NaS5NUcTDhBY9BFUaafF54P8ZtRAawoQROqhlP4eLa8GUYtS
T3aVdxu3O8/bZUB4AzEdN0WPTCCQQf4a2HgU56uAgwob2z+yK+03s8/nb//MSCDdJbw9WAZLk3dV
IhTfPh/AZUJziow8K/c/7dlfwEHWTzl8RrQEkCPEWw9I/kHUbngwjmRbtBtvLu2t5vBKy/i6l2cF
mqeLN8LEboAsvD2o+TJ44M2wFOi1o2CLC8EqvfpyiSdWq0Ttdu3GKhuJ9ozUwRPOHVdNtkKETGFB
grIF/AMjqa5X3LiDRZqefq0rKc+cbK7OyCzNq97WJdpHaaqd0dUVn0Rj5PfpXFibph3z/eTOjonw
HiLx70zgsGq+ToCzDe6JTwYCmfflBDhWFmdlQWzSYpg2rUW52skxjVwWRHswWKt2bW+50TLE3g7H
+mKXzRZ7Tq/pGBr+dOyoFFkiLS22k1s1YWfW6mixtHwjR8ffz0V74rjqWhY4OkuYyhvs571zeCTj
5QghZu/W+k234O2ci6Tc9A439tsTPEzgsS0nPwDZgd0V5LZDO17AkqBL+rFZZf3bI7Ntj6mEDWhW
2k90fnFsA4X49oivTr21hYs8PR1PKn7wc14+0SIHHTNIRqzb9m5uEDWYe7LkXDuppHrXv/vVAmQ0
8qwVfkVnnDvl5WhVnuutsttm4+gu8gtOt6v1zAOCDPlVSMvfNbNEyeOKcM/P7U02Pb092+dD/MW+
gyHIscRssb8jXD8Io/tYa+feTppN4gZoblQSnGsv4+PCW+IoVqi2pbPZbHvIQmHfQAeqEE0BZu3V
kerbIYIf5x3rQxBsKhQPAqu7Qydopg2WBpGWwxaGqQ9PMS+BzEo8eCAYjHyaa20C1agoKXTnTk7X
yONQCxkN7UqWeYNOl+NsxyFIbpTQ/Du0bMp9Edf51hMtKq1Q27bOlM6A5ju/ujeyQl+Bvpt0hFXe
asI9npD2/pilTX9iIKQEPYlXN9EC+VEJ/P8QbF3W38vbrv3+vYND/D8ge3Q4af51zBXNddurn2O0
9d//CLlgvZEPrpQ2E29bOjTssD/5cOYH6hfoz/nP7Sg6ff8IuSxIdDTFWYygU0AauPzSXwkjn0f0
QcUQ0BoScpCM/wo1/7xXiFJ/hJ6/uGcOj3yq0IxrI8K0wh4RYl535E8hF/WFwUB7ZIH+sKChVwRj
YyCXlVcY5vpFf9uifHGt5a1xFoBX+2PkVkrDyjbaPyaBAg6EXUzvMLCp7wXg3ibqNL97rBy3/qxi
D9h+0xtet6XMV7eRN2QpcjYmbme7nx73L6ZxcF0yC2+lBlLdxD2N0OLg3G9rD9EUkLWRY8wyQvbA
DTUlnEgsdsNOTLZKiigR/ZffHxZSIsfxKldOzPry4QVT7cD7D4xohp002vGGqcEjk5c4eJ7Uw3A+
tu57YLiDGPl5qj+Pab4cc5pGzaq7dUx9Ojbi2gmhuMFYAQ7+9uQO7Jhh1vBQeZo2wD5Ik4DEXo6k
t5kHXUaYUUbMzoVXmZBusyFfqeTloN11M+Bj2EXeyhjDDhrqYxdOSz+32ylL3FNNq5wjxGnHIRxy
08H+KrUCxPiyPj82KtN41B2pOSH1u74P4yKormpogTAeDFD7m7cn87zNfo6o1tmgBQbtk7aLsRZb
Xs7GgOFolpVYIiH0pYjSGtxSNMZ6D+TEoNlDE7A0wrjsaWN5kggc9nuzfA4wgsn24+gUp8s4GOdA
EBccFQ3824m5m+F7as/smHx2xbjVPMg3m6K3qz40ilqDPvo8RXOdrZ2bOcbVdYyUHoJUECTpEoN0
XZ/SuD6vIBmXFiBIh368lfVh8fxo1fqUs/V5NzlO7WHx/BqQyGq2VGBjY+PafoJxaG0V6WZIpf19
xp98goWvB9UJPFjq4hWEAlQXe1R4jWWZnuwJ4bcoZRBjSx+KaHLpAuspr7NFgzVjdD6hj4Zq0mDG
dhPV1kD7DRy0Lc5Qz0QBfJET+nFStVOxsRrhziEeTFR2umRZxYUMkOfhNEPK3uQgJ8QtJYOTJhHT
VhilOZyMpYgj3HUmZ1sCUa1D2cjpU+l44MVy05TcnEl/U7T9ciOQurlLRZXO56kBWPhKTwJqL11c
yBvisOo4nYZ5QDhejcs3WPIKt22t0r4mBZWu64m61qr9pGUNHA0131R+hQtp6s4ByxokRbIH3WE5
YWEj2RXNcMK80O8gFMCTbI1h4yeqOO4dWdqhRBJMhbluLjs4ILO5U2XHvZuSPYWZGqo5woLGoZuh
OeOdCTz1xNQzKff8FgukiBFKwhhJLsCaF0fdkrUlU6TixHxKYzR2Qk5i63uVAeTbNEAhiT7zoX9E
CX38WKPfaUd9xnsukkb6oRIVDNuJIF5EGnC/zTQMTXsqeWlTRGBRzFvkUcZ4nzd6BuS4dZuo6qvm
M2Sx7nHImqmJEL2p7931+B6fT/JyPdTxsOd899ejPl4PfbUe/3STutv/A82E3Ae2WLQEWrClFO5u
p0TPUMULUqhLNgY/aHspPSC2wQnrLhNQgt8JR41Xxx+oZoquYIHJH9nQa4T803014uw8pl7ClzC9
y9KS33yB7oH0SVarPjtD1ZI7yTSfagSv46BTm4Vqou20QRQnww0OwEdN8Z6uz0HWAX4WpDVtQsz2
ULAF8PHyO/3zwSBMyIzN58n7Od005/mZOM/Pp+i01ICgx2Ob1wf4fMD9b+j1N0PnivvXsdf+cXn8
L0LJrP45/nr+pX8GYGAw/qpdkRb+IwCzP5g0Q4mjAGnQk/85ADM+0MkG8UVt3gWMshYx/grAjA9E
SqQIED4A1FIq+50A7Bk+9lPGQQRIOY4Mi7Ys6T4gvZeLp1Sd68U1gmnKKbrd0GteeQFcBPnhFRbp
TSdabJXQ1uoAz6MyTEb+CrWu9qil6jRtjLQBpLUyvs7VYOanThNo884YEXQHCbWosJ9gWylrJvVN
y6TdjhM3zgbmvdxU/aRpl0pX+XFcoHeFqnDmiH2pQDzHtWskR52JSWjolai/FPOiqh9h2/8u2r9R
D31r0R63j82L5br+8x/L1fY/ANNxjHXtrRpCa4Hpz3zB/0ARgS4uJAgSZI91/Jd8hveB2Jc1/tcP
WUR/VWiDDwRxCNeCLQB44tHzP0gP3koXoKqwHH9erquPCe1WGl18Q08/hEV4Xe/A/kSRoQGoBb28
RfUnKZ0KmmPZHadxVhzFVaxg43qN7dJ2asf0yIHsnt6jvDlAOp5SJ732DJj/d4TzfrepfOQW9yhv
WSado4qIVleqqy8kbCux80qYK3t9xJ9qh29K6p6kJcTiE3ehweSGuWqt5qFvpD3fxFVd95RvRFCc
CACU9keUWxU6yKWfUO3sXNC9+7RIjS/6JGkbVXmvL7uu1XQXccAR+4M+6W3I+YFJwSNpC2qhdY/e
LlxCJa78FtngsM0apDXQqNGKbUJaON+nkn9EAwneeqgHEPPDdi66BDHiMX6iOms1W1qCfbUf9Llz
7WgY8ro5d3oYhtdNV0/2PVFWL7dz03SdG6KXVGn6hjNjHE+cJE7nUKISaUfCLB1BpXMe7M3Ye4m3
D+YZWqgFQCUc6KWhXJLn/YW2oIexjXuskkNrmlOf75zOl6oArpUDzAgRDRaPfj0Nl4YQw4wcEmro
Yd5RLwPooFXf7HjUTrEWQaZWLLVbIQ07OM4GTIyZbZqyGpAudr2hjlonM9KdQnfd4WFkAiMbA6We
eg+HYdG2IxO9txsDGQCsL4PzoZCmOs5FjqooRq598lRIrzfvulr31c6CUupHc1/E07bx8bkO40Eh
ijQ0XpmgkhSQTyUW3H6ns1tUUBOsnxAd6mWDnpRkaLtMrHRbqFZvIuQxanHsdGVy3yYTxkl1YOAc
lVgmJbI6Hnwv0jQV36Rep/dRAxBt2PpB4X+Lc1LNLULqpYB3aXXpWTOb5U0qKFtHXmPF3ydIqx/l
HLfktb2GnKQIghn1UjkZcoNiVYXikCPNlJ/6XxJd146sotXlHiFUtz0JNLSS9m7issTgSAYuop1T
LnYrm7mISDzGXYYHwrJB3D0xjv0JefONFdfLtOnhorPEmiFod2NZ+DcA1rxza6pXdWfSAiJQlBnS
sCcD6MNyVCgQmFDZL8kkAO4scdN86VtA5quMQmUSs2Naiva2RM118jp/iRI70ftQjbHpnc9cgshv
xD6qxLUc6ke8RAg3LSPpnvysx3vTcfKpjuSi4k9uN+NL6E9Wfb+kDvJSsYM6OtSWbrwQuArEZHVF
TmtktuNz20h85zpr4xwuP9qiZlgTxcU4kCQ+MtkmiKMwTwf/kTIzKMbYmkYP05AKFYZcuepW11B8
3o4xnY1N0bHIdoNJ2TUCL13V5yM95iHMqzijbFvD742o+9r3gfBMtbX8GHy6agMEB8ANod/TEhLn
WKLO09fY1NME0U8HnAzast1VicbGH7khg2+13XjI6OjDiMaI6FBGHXP6UShMYwHgDIv5CWgUpOMk
N5HbV149f3GzxqNxrWUuizp13Ss0nZGNQM3Po2m6BDFnoVMrUopCjH0kaqs3jktmVkduK9COd2Ta
ZDtUXMEjCvKghhShxp9lSrvlIuvHQETZWjqk1JGTNFpBMpUbx0zJ22bbbRHWQPUVIAln+Ve7IPWI
GjrqZYS6NnToAOGcZFPVClWGOQnKnmQvzy8KuyL5KSyzjXeZlsldkrrmH+hIVEvYjLb12avoAob+
0punMK9bnKPKRt0ggKBp4cChQyooKNJuLMlRGNWkdyatC9+4QcEQ1YvC726IOIYpSiwEC1DBzSGY
wEqJQQkgbnrUxwJI1KwXNOHpRuIF4ZAupzgEy/izYyYg8kqemoW0PlLGkQ1vI6FUvEqaWWOuHYP1
sqIGPNDWFOklGhWbzJSha8QQm+mh39dzZh17RR2uUi0XVuYNZ7yuZIsE03WOUMtlilp+ktfUIYok
v5lc+7QQTXOV+yXSbCq7nLGKL33ttGrT27hjEbSZedrN9VU8NnTzlWavfPUra16T2+bEzdFLw+un
1mXE+V8dydSCu05kuRnrpoFaV53YrX6cJktGERjKXWipj9xxOV8gvvFKX9znMzkgDcatzpdwdVSZ
2r7/lujTnvbZR8QKj2P8I0O1ykwksXuJBuY+D5w/RuAZXqe5UTvMvJHYrI+wK2XLGvn50oh4lytt
ny3ij8rN7xXlukjru5PGVPZ3GC+7mcPkvPN87QSL6G7Z9LoUn+0km0JsQWEdDCo5dsf0ruETjBx0
XrjMPny9WOg4oM4o9FPe6PsGUQHrIh/BIbQ0X6RuA4OuOeUqczPIBP/SefB3ViZd9BfmPEGYyUk2
EC386wDhuqMFaj/3SqpFJLyPnrcQqHoVNnmqanZJVpzGI8zwAbKmNeC9p+bLIpPX8JbOUI/uKGig
JvStb53zXJPidEGN5NrDzTB0G8SP+aArHBQvRJ/1d3Ko3A1tWO3InsX92GblOa99CH2EBM/iXOGw
wFmEjXSS4Drh0+fR7WtsQrP94NDT2gd5uzdLzTvS7Py+kUWxiT1uXigcGWLw/amJBlVryuCosfPz
GPG9W0Xe7kPvNq6N3vSj0bGup7ah8eqP5YNjtowtG/8q1rhOFlefo7LjqpZme9H5QVtEeZBZ6J+U
ZXc7jHX55Hj04ED6IfkIzWE397p73mlTdUlf5ZspEuu40cpNNZecO7OWy4Ktp3C/mZrvqjIulUm7
blvatjzS56S6dZHAQBMGcq/E3TakjJNdCRghCZuqGC5wT/E2dSpRlUCQIUHqZLzK6yDHCD69g7r5
Sa877dogVI1AI7TbLKs/xf0whMWYfIVZ9gBMmJAGIoyN0C8OIC4IADyIczxTjPgem5XlvpBaHtI1
In5ZcNKYqSaOdjbQOB5BAgRN1KRFfpTU1kNBKBHiCPqt14AEeXrYEMhuEWHTbj1RcOsNBcYhs09t
TsRntann9EVmvr9HzJpVZ3kzom2ylDIyrelcGS27OXUCsfdyyzru7OBYyynnwna8rspyOZ41ZIsK
5QlQPcWOmkVx1buJ+c2xihtgl1ijpU9Zr1E+R4j7znRy8YAgpxH3x2g/GtSfnGbJmHxZm/umQjfn
mKqO09PpbZRpNGznkiqMPgOiodk55Oem0Q9Qnvwun5ynJqkWapAmLX5rM8ZNxztCmULdtB1trRNT
tuNgIZExBMUTGCKz8MI8bsdu6xEqLPVmqnRRlhdN66eB3BWjN3hcr7mmqq+D33Y1NjLdbExyQ0xg
lfmFs2CACZWhoaZ1AowQ8Rb02KThAI2CQZtfC+x7mlsrm7TpiyNl4o3bURJHWSfuvAyZ2KOqUxn2
XSv/H3tnshw3lmXbX0mrOcLQN4OaoPHenT0lagKjKBH9Rd9+fS1QigxKERV6McxnZWkpkxikw+kO
v/fcc/ZeWwJKck0GmjxlJ4RdshDXSC6Qw14PGUTP9BkcEG0uvw2H8JV2EpwcAJolT6mtzPETkBR4
RHHbLGilTYXG5qCb07bXKvM2BSrqFjjo8o1Z2SMbuTngMbkwBZO0B4x/1UcSACs5AJ2iyB8qYDPS
93bQ/51qOdVyHPzfWzGHsvny/KPyaP2B720Y5zfm1avX5g/64/dzrf4bQYMAa5nXy2tzj37P7wdb
DfgjWXko8dnpiez64WDLF7CLqXz4Ueca/+hg+02+8/5gS1WPw4nrc4hRsYf91FgcpoRuoUoCgBMP
ys5QUbanS8lqqNeNY+04Ja7080hO93qbxctGApCVGxJ5rm2jd8cIUca+VbTHsVDr/ZjY041ad084
oH2NQcBFDMnqbLO0exXRjqAby0ZSaekEX0ZeThPgSojyVXeNx6c+g1cx24M2Kk4U5BOrMk1ts2g2
TkXJesBn0akbO9OKSncRdyeQZljfzyz2fdevyIIkJNYBZeTX3CD64jkktqYllrjVHchBUWzDGiMC
hKJnClXkn11amI3tl2+kr/mN+sWnksyFUbeOYz2Y9bGyYjtYqhk5UJGyOGmhQTdKbooiBLcfsXA2
47i3S6HqcC/JyAILKc7s6U3B7sKkIUCKqnSTV3XjYl6StoxVT2avU0nsosi6ZfJeEYiF1qu8icI5
2bfdpEeHcUkUGXRiTKFPELmVRPtGq5x7re1B2JDBZba6gDMT10cjo+klwRV6YpowWSdS1Fjf6sn2
waYtw9XUjpC55m58sOVCSc864qH+kjukGtVjN1numq9lPGt91PA7JFOd38vmLApaDW9L36KkJDZu
WHjC1MFaIIpq005DOMSQ9Wyw7o06hQ8KdFxjX2EuawGl0V2UDk7mtAs4YCRO4WYg+O4lMpkjeGWZ
GtZRHmxKF5WbaM0NMfMp6G2iNV0g8kPmTVyUk60dpYTwtWm/qRANytiyzaV4XgAQpV6jhGypRp3P
2leRo42FkVKAYV5pct6YMIEC8VMkCKQSwEBkXC4vHSjS2Z8mUM2eAAf3NI1GEgWFlSUELDU5eSN0
HMLHzh6i51xfZkBbg0NW7hoUw5EijbM7mMQGaR32nOtuDmpZ9jAG9KUHpMrmd6vK/mibE9u11KOr
NfSKUC9YvdpVG1licXXJQPGlDHWLoi4ukn042vorrnQQh8T32MeQIg9OVYn+xNPLKqMukXTrJEmV
aricrZxdruXkl8TZuBDXYEmym7BXVe486c45k+0UkdSSCxBlWlJvSK7TmW+Xy3zfGA3xEMmY9Z/t
pOoo9xvd+hJbbe+glJ3kj83SzQ9aVark+dA5FV7cp8hNQhAExOHVZZGdVDHI5bmfGWlujbJk/tHF
oRDHqMnAEdZSWX/tw7kOg0EvwKh2zGHgtxcwV3cGApSzPkTtHixoflQklJcbqcKy55eqPiz+lM2D
fIpsuRv9sBH1+oKYVblZ4oZ0Al0PqcegPRE0LjCssU/atM+ITX6UYGJWwWIN3G0LPZF7uXOAbPYE
+ppYYzKP6j/ZJEIAKE0TDhKBGcdN7cFx6K0bJp1TvsHQXD1aTdSimhaOxmRNmj4mOPBuGZ0lroHf
QtkhI7MKF6TNRIIpD2RtasuarowmFbvBkGPFVwBHTYHam2HabI0Q291mCSGTbTQV0I/Jka8v8fV1
kBjnNidTZ7D06P9mImiM91/++7/oAP/dRnzsx+ek+6HBvP7AvxvMWBy5O95MCm9t5G/7sG6iLGHW
jTNWfnPW05P+fR+Wf1P4EYysbD/f0c2/N5jt3yB98HBo78AsMG3+Jw3mt1/kfYNZQ/di4IhgoobL
mAf8ScoxZ1avF41a+YBGAdTD23BoAcocERry7cwpP0c4puwPMHSjqRftoSkR5NJvEhNip94cSbKr
5Lp2+7CRFY87NCk8EREUR+Fc4gkzkzg8qCUGMk+A/AT/7kwk2IBfrSYPla4yebRfIprBIH7o0bWi
FbtEK6cX8DuzBqwTLi2y3NUQhhBwOpRyvHBOAwB7YzLtvrVJOhr9JVf5wNGxIXbI7gFEg1fMOcdW
laKilEDq5mm0UDWXqbbY00eYJBeoLelGIabYXTjHyalTk2L2a8TZsV+t4LDdqC5WzAG7bQZ/FODz
CBAOuyDL5+RKXrpL3qm8IkmSfAHZLK8KX6kbr1P20ye6oAZn64YT1E7CfDvR/0uu48kJHxlcy4I+
C38VXahDGnvrp/OBNa/nrJaQKZOn1X8hcYboozwSuUUXnkH3gUzfMdrkJjqXgCo/JDegJBsus0Kd
42A8N9UlkuZyDdBBmM7egBLi0g/xYntAXksWJMXZoahQFqLYYi3GBuj0NMYircPnkXThddfUWh+s
7MKDFlm22KUa9sGproX+2YzmRHV1pVNfBS1FFm8nvaZ3RdIZyHoSQUgquwsVJT+1TUo+ZzMtM18d
GhQPla2JTbxM1QvpJQssVBx6H41IHXeM6t+W3OpiaNhSTGH55M+Qm6Z1Bvwu/RDmTf7BypiDeFRX
KEoi2h00TgFv9ilctvCN+socB0fkPF2Bs+fY2FP2YIeVaxF5DnKlwZ1wZzvEQ03NLwy5b+HV72pZ
PkM03Blt8heqYw6HP84U9TJ2uEUgHlckBG/WFuRWlUMI1NThBXA5mt2jS94pTEUN/Zc7MbR3hRDm
zhi16ijS0rqprFKHkFzF51Ao4oHJeebT25x+IczRmVr99HnnuUK/Y2YJbUL5mT+ld3MoZ6RCED5W
AyZOUy3MriEI2jbvdJpNbuqYY+8mNCGaXaW2n5izyNNRq9TMCRBfDviFcuQZTqsvjTuN8fhqdmb0
6kygNyvJETtA0PqdGmfsMmnRUBNZaVoeY1WYvojFK2F8Z220ykvJZ3AjmOagUWr7DOau7Xx1ZiO9
qaql+1TQq6+ZYwh0ljh+NAs4pRI+FoYkfZ2jsLypyaG4AAsvLTestQo6GdBw24O4ShTCFKI16Yts
kMGE5vRi363v19/e2/f4QOUnBdzbW84+SyrvmzftT35IZbKGEeKSn2aJcUsmz/Cxr82HLE7UHQmI
3d6Qo8wTDZDvmvbyBjGq9QwLs722pBHr0JB0DyE9NmLDhvloI+jAnNvBUZawV//9c/2Lp0qiFXN4
lnioh9p6R7yTcJC5F1dQLHukGWr/gXYrvfy0WjZlL6tbOn71RmaT4o1Xx18p3P/qk8GUFGsJE1QE
JM763N5f22liu5iJ2ARrZu5F1tg7QFwkMi1zdW9Lg3LRCpUxfNIWGwbeXdCX6KcWErBpgC+BnDlf
wyKSTvqsFnRjbfUwZfTy/v4F+lmUyZtps9Xy4qC3ljUOpT8+S5uU1qKEYUxGI6azpclb4FJteFf1
wBPhFHKyaAnmiOm39qqfm2EfhAOMxNrKPjpRO+6GxNQ/EoPAcKFWpUsTSm0AtrzYmYk9w6zJ+20k
VJqOcRh/t7P/o/bHf5q8F4nUu7dotWx9t2Kt7tb//q/T18/P4icT1voT3zsbJhN7buLv3QzjrVQy
6Gas5A9nlVX+XkXpqHpV2I+oPVZ+2HtVr8aYnnk/nwuKMxzA/9BItVZJ73YAWhlr+UT1BMNwRRfx
ZN/f5003wLsuMsWbzKRrAoJySY1xSEb0CsvOzrJE987Ce/9UWOW8lUDgp34/Z9InC62YHQCQL7/0
aaKMQEfz/CHpxvAzvTlL9xsaONchIcy6J4QULn4hCvEpWidQat5AFpYzKTsB38nEJmoKsjiLVuk5
P4JK5HjfDNAphyoNkbSYylj5shOOr3ntGA8id9L7FPLRPZhHRgdikay70hoB8ZaDXp0K0NH32FGS
C3mpc4cHIolOqPQ6kwTYPIx9huyhr0iT3LiDMTdEAjAI8TqHfgvRQH10idsFob5ltuYDcUKy7Teg
xKftQnAq2abDFAaOPs0EWxDlACbA6CtqhnnMnqKk+pKPDXwy6puA95Bmds1gjqjkQqYlq9cOq6sa
jfInDsva2TKn8oMWKxf44qT5SDq6Ry8Ls3lja71Fg7fvoo0ak9KIHq9WUb+q7HTySvFzdWMeTK+d
ZPkAXFponJgKrGO5TFavYHF2KCcVxhoEXGiSq8U2vGYlEmlHEodUPwtdqksv4kxperGSj3dDahMz
3xryFciGVOKXm2n+56VDCoPe4QfH0qAQDGm1o3GbtGL+ZNvEA2yRWOmTG8ZLynnWEWNQ5KUWrwP3
6BqnnJl5EFVQHieY12Q6M1r8NPVlyIjCpEGGHmIkpxzBXCl5JaHfu54JxwthnbhIKTTrzewo2WuB
1e5LEjNhOyzIKxQvE5L5ldeL9m9TE3rrOnVMY8Saiz0lK6HEFcDgz83cVhIOHtQJgU60xIy/jTSW
TQMJJ/VT2OUxcu+suUnaRSHmOkw0gwLDDu9lbalfie2kaaQPzMa8zMjae52Y8rvcwl7oSylNbdfU
qvrQLIb9cWLKqW+jtpeb3dsa8o8Wyv83a+p/2nK6OtrpGUA94pCJ8IgN7e+W1weRdF+/IOJ77r62
/zonLJf/uuo7ziwi+te+zZ/Fl/b9YfYvH/7bWixZxm9rxWtADFqVSlgNf1+YFZN1Gu0UGqq1W0z9
8e+FWbVXISAkKJPeNA1nTPi/66ckfLGrI05G4U+BuooCrX90wOX671Zm3VmJHxaNIpPqB9Cp/lNt
Dk8ChmRiRk/1UAmX+AfjVmnTS9UuR6muv45VEVBp4Aud5m1mo/rRyemw13yEVEGaJLQv717qv6gc
f7SUfX8+uOWoVeD4UrL8uFOMDSG3BAFHTwVinY0UmSSnrH9ALEYCn1k2YyX5w99f8yfoLC8hllM2
JZC+Cq/6N7H+uzKs1ZiSzlKi3c+mdDSUJiCWvHmMZqwFXYP7rkF+4eFBRLIg4kezVX5RLq/b3x/b
o45RGXPNql6DKrWG5f30JhSx6HlJJ/sWu6DrJJAIam3e6LStTWkPrhEnbKJdUMD8Co7y5wvTYsH9
Sk2HeYf//fhqN20UoyzVtFvVlBRfWwNMRuzftNOHO4fYtlY37wyl2jEPfPrFa859+v6X5g7mDdaU
FZvEPOUbhOJ9TZAOuiFw7xQ3mZu5Gv8/nz/t94VnedGWQf3JuJBwc+l2iLj35j7ZmvvmaO6tixTE
vu07nhNI3vr19fuqXbMTu869bnYdf3UCda9ed27nmnzjy+C9XHO42slPzdEJdN/iP6efx6f5GhfF
drqZbo1ztK8C5bJcopPzMN2M12Xqztfqnnaxh+LUI7E8aIKXax705aXjr5NHarireYl/A2rVswNp
gyPPQ7EWoIDZmUHjy1t5Wwbydtg0m+I13ddB54+es3N2hp9uyx0GBUu4yxf5ouzn2+lqupKOxdEM
rJN6lnbydj6MHt4+r+TRlH3z9vh2YOyljeYSJXCtX7T9+ki4VbzX3bF0e9f2LH99Go5f7+pju8u9
O06Znu1p+3gLp2FvXuKtc9/u2Lt/cQ+ves93N/H395MRNoZ91jPupx/vpcTpu7A2pPxm41/dM3A5
ovHfRjfDZxIqtM5F9+dUQUFE9nHZRQHD7IBADTffLDtmu1u+NUAatfm6vRzA1rqNd4eHaRf5hNy4
fCFIg8wn58jLeckRDfniPCve6N6QasPEGwXUg3PNuTvh3/64k/xoI7z1Z3fftsn/1aJG6fun35PW
4wovVhzW4JVM8P6+xYY8dhxvihtCiGHgGqN9mIY63Tul2I5J3CJnSGfqEvtzJ3f16dsfRXyIiT7a
v/2rnccnEQ3tti6SzqWz0QeJmAdPmSrds+kwVgiEanlPuJHHEKc8vP2hpN1LrILdZarBqIujt9vg
mKJAE/qxU8arkIjKwwoKO3Do+v6HKOnxkc1g+X987e374D/av7gD1unnz3eAAXFt9amyfjOR+fGV
CRcxpTO4xBusEgdJ51gq4lvAyye7+Cp13Z0SGj7DwosmKWfVWO7axN4s9X4gP2hpa8Czh1T+EsXa
SegIhVLxXJbODTO2g0KYWF90H/pywvWKBkR8TvTxCajWrpxiRBQ47Zv+4pTmNlEebWWxA45Y14iG
oZdMC/j+eGtqiR/204mQuE2qJwH+uKCMr4ysD7quCogrJQfF9DpzoOPmgL2VfZ1BamokV1iZoP7n
tyuccezKw0h/7Rer4XqE/mMHePvwoGCGx2Px0rHgrjfdux2oSO2eo1sR38gZW02XWoNLpqs7yq9y
Z7XHpNsqxjVy3c0UOcMvLr5uqe+uzTvGG8YOiISXUkRbT4jvr22HozFPnRIGBKJPXu2MCTLbkSkf
qWCBQbTeLcKrQGtT6xc3zE/3y1qVsfdhNaA0Uzho/nS/GCMhrUz6lqu0Vb9mK2AuptO7WdBghVFr
uCkhatiJK4bEaatsf/GS/3h1GhmAQsgzt/kYk2dOffjjr13pfRiJ3pDvoQHQlNKj27Sws6PSg4+T
QynfMO3H9WyUZ4aH+2RJ+jNy5Q28oWMMouts6uJZ1xcBdGGh30rntkqr9r6wmvQXcLG/fqa4bPHY
I3P/mfItbDkpc+qH+15JnhANGIjWZEFClXUUbfLUZ4ZbIgP3GS8av7g3fuqHgu+0eGl0nLjclGsr
b131392Yylg0ttr15U1OhywfxzBggrDf+IlVFVu0qew6cECADy/tZZ1ZuIVFd1bk/TESdeKOde+c
rJIVv4m746ArH+1ZjDfdqDbbhtkkAB7+SZxLHRj6yGFtxt7YyfMDELr8onFKtGs9vbG6KnzQO4DY
43xKo4NjxcNdqcTMYBAirlHCsh9PyIHbUQwHBOeyv2BlubWi8CIjufGjWXt4u3/+0XHprxk9bCUv
/waX/aedlQgeePc5+lPr6YZeVPP+8PP2/d8OO4b6G50kmoVMzGyczzqP9K0JBc1nRUUYa54DhzC+
44+zjvkbygGkOLi9Oc0AHvz3WUcloBV3nf57EDVngX/gFVkXkz9WuTeYyHpl+mCAhbjOT6ucpRc0
lquw9dum0s+KVaSHRFZv3r0Y198e7n3f+08XweLIWQ/fC6Z4qtufLtKTASdhvm/8MWcaZTSKsauB
7u7//irMSn/8VbgK5zXQR/p6bvy50kqJay1phzR+V4fykZbafYyod5MMLFqlLCm/qHh+3B945dbL
MYPlpcOaT73+4xLQ6sSMokxsfBAPtR+SeOVN8pCjlYfnkCpzcmATtZHWar/Czvy48P1+ZaoF4o8M
PJbrM3u3+JTdKjfUZK6cD/kpJWgQx3IzB2qnwVccBqighoaAQZ9JAmx/Ber/saD9dvWV+7Qez8Bn
o+j64erDjIi4yLm6w8jTHQlc84eK+K/Y7qJfrPB/vpQCCpMu1WqlWu+hHy+VEPiVDy2a0IiGnlfK
UbWpIZV5RjfP/t/fPMrb7OWHT8LK0zHhRsGpx1P/82ymKEXYUnqxX2D24YhR9sUhUa3oDvOMKQIp
FM0nm/Zei6xFUxLixUfA7kZPxncdamiL4zF1UxJiz/U8hI80f4kKaeYseUU0qbmTENbHiaBWX68m
eRMyc0pVe3KTZs0SrUoouR5RS+3HecmjDzqCpU8Sh/v7EK6BBh9n6RWSdboVToLnJ8STHKtGEJPc
VW7sCJVloejyKbaNJCTpLeyI/A5NSH99jaCGKNjlEaKX8hIuTa8Hg5PkLV8lbA1Pkuq8TmSXcW6s
25nmad1iJ4yFGR6tFLZVNTj22Um16DnsyRhEfxe+WmXErd7DB/wy9lWt7Me0xRLddXnxQKNwyWE7
iVV13y8PCQ26+9mY9Ye4KakRRWiuxZyl4sSKCHl+Sm1lfkFeTqhzYYypsiu1Ir0kJrxBZGwWJgvo
RviBI8zYvW/YA751ERoTbooJrZpYMKL5Bg7NwdUxnDHSG+TkGZdvL/uhGcs13nI6GL1jF40vqm5+
qUwRfZVJzzsPWVr3W7mp44/YtJN7ecQe7GqNYd4vnTb2Phmb+Rck0zRVsYXK5zGV6ouazkvQWXJE
ZnqCTnAB9X8Fiks+FJWq98imJHiKZMahjdAMA4XYiDwN3IUGvA8qLn31uSTAwhsQePUGND506OZF
0dp2cgsndb44Rd7eJLKcVFtZjVNsF3lTn6V4wSARIX/u2eKX9DGk+Y3kquqozceUwSGmc5E8V1Wm
m/j1J4Nw1Q6TiDIP6NFmUU1XajtYbTAodKzkJFKXXWzqpR+FRFpL6C2yXQct/MtcQI+ADrB0hBEr
OVMsbEzTK6Lj8jEn5+S5ZXj5QZKbpWQmveAOYmXmtDIplfnRNmp1pmtWDjhmrEH9YFVp7mmYi4pN
UhKIOVSNjfssGT4TJ6zdNjIZY0m5DK9d1yL0GpVWx7oo5Bu1V1px+vuPOtbfnzcKIHks2wAmoHbJ
9rq+vls/q37BMabPxFPXyAJax61nezs6DyJSXXQNARMXFwS3vyYk9uKuql9G7Yj8iUPAhYjuqbga
UyIOtTOd6m4OclXaTG2+fXuW/6iQ+v+z74yX6N0b9qda6g627fP7Wurt+7+rolSUxmu6DvJLhq7I
kH+vpWDxsA6ycK8K4XW74E39faCH75bEKrCJbJmEuKwt5e+yKI3HY0q9NjmZcss88D+ppRBbrZXM
u02EqmO179IEYXIoc7mfbq22R3mXdhK2AU1a1Z0aqBkkh/Kq+VxNEbAQ1NSrklYtnpVCtLKnr3JR
7U05mhsKwkgD7W3mhWZW2mhZ7GIKCsggxEAWZMN6ZcQTOGKhQplqxZX9Yk+ZCDdTg76ycvu+wwfk
9FLSpV5sDImx1+QwfOAMBVF0Yg2gS0BmM5gwNzFjC0gQcmTsAw6WhzoJZqWrxYtZCAY+Lp/R1XSg
dE6HBUEpLL2/S6xuQmNjz93UUW+YJoaFCNRe8ap9szI4tZNhqdS6aVdg9Whvp2+mhzQ2Vq4cLZsC
W+5qjdC++SQ4RU3ZuUfdJV/bhFd+TuneIF0m5VtjstVPzMwe67zoxd4UE0LkuQO7t5pDMGfkztDY
NX4omzhiOIgz5o1omu/z1Gyv6l5n+wsVTx2naGcJJX5pJfOxDLVLF0G7QVxwgtm6nbEOp5P2tU/i
mxqLReK1Io9c0dcsbbUis/s4RMyBZpTUYsQ52TakcrXNiUO8Fhglfq7CkU48rQ9hpvOaJhiH20w/
DGl0jLrueRov5EJthIiPKKH9rLZ6jynXvE+IbHcbPbZuzc44OZHwoIGedLggS6fvMD1t6tbEs51V
j/NSn6tmHOiBFmV9GJv2apljffBnTHiuNcY3I9PFDVtDqrll1x+mqb0soWpsWksXbkgoDTO4Ofu4
6OV0IQhLR+ClnOQO/Sg3BmERuzgz7kaepKv00SOSU23XxFJ2U6gDsMl5wDYJ6D0am2ZbTKjSp9X1
R7rYQ4cm3BtSHDbYacliqrAC1V14yLGU8oOtes6m3HR25LjJJysSd0yGfLUpHqusi3wyA3E1N72R
eGY/VbVnL1X8MDRqeTBNwJnKXNsxQI74KDtfwTrT+jQNZK06eUleNjanUao9dP2kGUgqdtMDcrtL
JMzUCEpN0+/LyJGioEJX0yBWHDCFcyPg16p2idHcJqscybJCsRma6ZJYmYlESeQ4P0v4DnIFbMbx
4xSCXBOXO+xjt0Nd7qwqoWe9dGKLTvKB8e0GtUnnFmExXq9BsW5JMeZRNnIvJPQCKMebvZFVw+zW
xdyfc3CbfHE+xHm/HEPcoZu25w+rtcD+l7hQe3KFmHHUKF2IF3WdGTeNpyTVZ0V0vkoL4XODpKXC
BpF+sao+qzzSYJ+ZH2unbqwmn9mCdlgV/kfL5FxnJiPk4mzaVaFW52xyUOzsbFFjotJ1OqHV2ADK
6alACw0IqoK/PYXw2fa64+FYNnx+K+daRbk9BMS3QWjU2+k5U/Ivo6aITdUVygXmSy5WlOd8Kge4
oGkuJqrkmJ8mMtXyx1HGaw6vSD1Ahumi7WLGiUeAqUGMYLdP1W4MRI80c6NqaYtbStTbmYhZPmyi
R22IOLO2/cWZNZqAWTT0J+IG0uKqqKVXReqv2rh6NUNTxWGaSCRBzmV3j/Df9uN4us+sqvJWgQNj
6ge5LnPPZq09yUZ4QFb+cbZELn0utFqNXRMnvl3uU0VGfYcHgdSEUGgvrUPegzwK+zJhDTnTQLug
zUvdLHFy5jKldK2bMaLO6pKIVj/iBHD7Ktev8gESZ4aNnhUNKb08wDiA14qz1uzZCTTlFSGf45u5
zbhnqL82YxG+NrH1KXekAOvc4MIMBx8oV2iwp/ADfO2zkskSrjh8dyqcNtpyTr1PB+1CSall6G8J
TfDaqsiey1ASV5HAQgziKvEbXeygClxr0nDBwtmobpnZ6KgsCWk7cgWs7sSHc5a0VxdC5KoOvr/K
aACRjEclXc6tPmgBnyf+kznJH5S6TjzdaWPsg1FtHBVLB7HAD5JtUt5ZgKXsBSwDeM4MF7rnSJTT
oBSJA5O3ml4Zl4zNcl+FAIBMYMLjrqpZMqj7ifOtPdYcw19aNoyobEm+nEHKIl8wwvGjZZTWaeYs
IupdadcbJg0r8r89LUhJ5nTZ947ZfywIiXEtp9+L5mQs+wms2ZDXV1k9s5uOFKuawb1f1o9RI+MN
Cicb3JXtBIwTjojgmWUlL6x0vZvGkXGeHFW/1XC7fNEg81Z5gGiOV1Bq2+w6YXGYs/zG6UbXUKZt
F2YneDKxL1f1VULYoZsXpvzJaOvb2RGnPNZuTRvMvTGc8Cr5UwsoZgmvOHmd5bJvd9JccIor63xD
GmT5Gc7WVWUZhzFWzgSuH+Y0v8nUPfogkrITtw4P2P29Cans1JR+LI9nKelP0az0nlCkh3k2LmYl
XdUdOZaRaPaFGn1l8R2jvcUZ0VON+Ip0onxDNOPJll4r5aYv2VTafENx8AFqPHk7ZorTaJ0AwCZf
M2S2epHkiT/W2UvFOllW96r22eYIPMTQjNMvPQLNCEsrtcFGRvQtN2f0Hd7EuaQS0T0SED5mCksR
Wd0SZn+mx1KcAIjHBXhXSM2Hut8nRLeR18iSHPrR8tU2Ja+psFFZkg8qbYMjf1eI/mIuLD6fljbx
elYUy2RvNy3Psi8ooc58ZK+pJ70cjmeCkLBeiEzvAXkJFuMk9bMWDkYyHFp12nVKjaPmJW+MKzvR
ruOiDLLa9sBhcBvRw5WeDOlUaPriMYdSKAlQRw7OuejXVfFDlls+8BISkAJV/9LI6jqsSK7RUfN6
RYeprHABLYxAQ87zSP1sqT45NBvcMBqHgU3bKW+g9+AG1Q+ohTexSv0xOVeVzWk/K3a9eV238Rtm
nyNxnKpnkr0N/P4O94qsVjcpgprMpUZeLcrN6KGZbXz6ONpODov9om0NVFPToEFXaX2l4m7JOQpz
kj+MfY7JOsSpbhtXI+gCbNcKinWnqtiGo6W9WWpJ3dOLFgeCfRNw9NSl0L/Hum3PZdrx2RfdR7gR
2j6tSpLvTWsRmWuGSXOjjslt0VxZ8OF2Q4ETtK+XK9Vuj0ozHFWmxhoCeRVrEjyIwmKJLLNbA9fc
48SkYUdmke1laPAdb5UblbiP5uzacaZ9xI/gMnb8sSjuIioRbzaMfof0N/EQS22KrDk2jmy6YzWf
bDm+q7Vc9rE4wezT9nm+LbtU6zx9RJ00VrRYxEddjPEBPyp3tx5GtC9Myp5Upl1hq/FzrDJot9IP
ZYQcE3cO8o84iFGHa7T0Z6vd60Z+r3JlAdvSlUx5S4fnUU+AF6545kW96N1NjXsRGn/uV72Gycfy
2Iv9Aq/CWM4nJZHJZicYYUVjpPvYYogrA3Ws7F2SlDMzoC4IKY7nxPBggG7RQu9ykyZ/LgN1pMQb
C+HHYbGpJPmjBskhmxRak9VdoZeXFJGUi6fgoZWbD+tPmU3+iLv3LkmlT46Rna2hu5UU+bWThofR
qVO3oSRwHQT0XZ1B5qGSulpGDsRzuKnzdFNM9VnOmWlqBW5HWJexHOGfU+8UvX2YYDpo5ec25+Nl
0YKS0uIo5yZ3gPlJaacnpx+f7MY6R70cmIvQ0I47G0mNtiKpHqYyvOi9sevLyNyAcC84jAjgNZ2s
PYwWfRMMewzmbGPmZ2vWXBk/CU0fz0BAvlcTPbDixZOlHqkKKLfZLyI6FOliu0CONhwKEq+epi1j
uE/dkDTIzKd6FzaKX1HR1yNn+jkJ+g5pgpbjczw4QnsiVeqYca90Exa8EKgRnSWerBqYeeNs0tI+
RKJwpaKCZehMO6PnOJXGT4u9chfF3O5EJT+rsuZPauJCSvRtVscUDL4emv4abdfpB/zTvlQ7z1Yr
3TuhdR/lw9YE6yWKHLuHOX02siOUAcfVK1o9qhKjjXeuzBTEGCAPGCzLMXVkN1oM4yCNWXo0J6pr
3ah2SKpYhTQq5V3cZSrWUOOjPMpbp6JvrBYba6xwi5QjyPb5FqTonhYMAZbihLWNHnbqscoEdVt+
yjMzoN3kj8ShqhbR8MPg2UZ+qkLjEC9XpVy5WDRQ5wRa9xqVUtAv4iZhjJ+gtS/LhuKv8ydeI11c
yaBnC9GVvkFlHI5UVZF8s6gYHIxhp7O7ZZHtooH3QVqQa9kQIyY9tt2VJaa72ojP6HRcJXoeqSf9
aXY2kWmeQdL4aTc+loNWe3HO7rEgdb0nv439QWsWxWujS9r+D3vn0SQ3ju37r/Lirh8n6M3yZTJd
VUkqmZLU2jBk6R3o+enfD6memEpW3mSo7/b2YiI6NC0kQODg4Jy/kQIYsfLLNqC/oZ1DIW7eB004
3dvaaGU+WjyTyuOlzr6noWd2D4FjkeapackLJxDNxGvIcJNPWK+gROqaI7k4ZaXgOyISVP5Ctxvn
d1HpZZQni8ozDw66HtgeYx7w02kS/bs2tOE7tN5MJq7F9leU9vMvntrk5taAePBLBHgnbOsk4XrJ
DW96j0iWY0C5mab6VYSqzMk4o0KVcCpgDHpW3RD5JXLUBVD8pucNp+D1rjU2wjqGQOMlaMVX9YxA
1c9oVIfePg6bQdBgAnVGrGpoeA3cWQBZM7dEdQeRb/XOOCNd1a5DUMY7I2DdpFFUpNUlPNaRSFm1
DMa9YwvoSekZSgtt/7V9RtdKnG2nR+oX4wy+7c5A3EyftWwzgmgDoDsWu0iQJCNHYbboreZS/Co+
Y3sRvqOAWuUigFWKAsN9weKSXZ1RwQpwlCcow2CFCfvhaysGtOx3ZzQxrXvx2cw7STE6g451o2vs
PV4A4cPsDmOLYUsSv+aHDR9CpaseBl0xcFCuZ+d97jhsmlginBOMWD6kEvUMFnb4pVgSCj2rwst4
3MGUhksrmTrImfKyGEaV6xUmd1LsazMjgdNLcyZzx8dspqju1KBdewtrFoeA4QBs5bnJQ1nY74Ks
sj7AhO2JLFNPsVerUEN9oDSZZ1s4z5a9b+xioH+mznm6M0CUuL5lx9awAUJmvDHPtF1EXBz6wtlI
mamC10tmCcV31iTdNz1Tf80zDbgNByjBYawl77WW5iMpgSQNVxRg500jucRxmisftTPBODuTjYff
xGPJQaY4DB0ZsjuV6wGSMlqo0JX7M3UZ8luhbKczpfl/q6G/SaLgVW5VQ/9G3f4/8fXb/9nlsZDg
28viKP/5341mHGDAb6A3rhsayE2Jlvm70YxOJpgsTBdAFwJsfCZKqNv/Aptm0fWCiQDmQ4r5/5sz
qv/LBgEL5BZHBnrXAJv+J41m6GO6BqDWAiSGzPOiaWl7eV5nCNegfeX2+9T0ilNM5WPzbHGudJpf
tkbl/KRBhqSlUvW9LO27xhAbyP3pvq5aYquUg/EFYnvJnafGD5rjYMDb28Kf28iQbYzy8fbwLxuW
UN8ZFQCN5+Keshg+m+O8DOwJ5T+gpTslV4m7WmT4hqjclZm+bD/LocAUMAxAVX0xlJFlka4ro+nD
ytibOH0NNjlCnmCIMTv40vRwtzZQU/+6PUO2w/MCN1uHYYG+UOQGMW4uzUdELxQLsR9mGOHHlQee
sq+CoP/d/Phv0YQvW/mOBETIPr5qQ2heTA6dVHt2A8QMVd6ED9OYFV8Uxt1ocW4+qMgnfr89q/O+
eFa3l9PivKgon9igIEA7X+4br6pLrRscDB7gCm81q81PCnUwKviBXoIoQLyx29o8T/adrtu/hjn/
Eqslla9Cq55WfsvL9pT8LZAzNJt2grXcRA2FDkeLQtPP+x4/FNvxpzF+E1A5DpHa2RozInqId76y
+M0n19A2GBLaX8KEKo+idvX29s+5sqUvfo3seDxrlrl5o8aeqRi+RfUb98bmqxqE6p2KnWi0sqWv
7C3LoGciUXfSs2fx1VtTliRGIU9P453olb/PqkZfod1enQ+rAnqCkAjD8HI+mUNVpCiwYPY4qXfw
sqhJOEl0TOegWtnFa0MtNpUZtO5oJwg/qU7E3e9EFE666lUbNunu9ke6unIAjKXBOLRic9F2MtSQ
GhMRya8oJQHYVOv7wVhHsr44+4BrOB3ENTjAgPIvly5NqF1Wjku6TiX/VOTzdMIDID+ReDR/vOsA
1bD5kSFyYD8sMZARnykoTKfy8yFvP+ZJqBxnFxU9+JVihcf5cu1cSRgxuZmk9Psy1gDiS9AOUit/
GpzqEJW8vXnRrZk9y211GWD4NNjy6eergbvhcu0m5AtUo9Qq3H907afdGIj0zzgjqja10AHTyW+J
3gfH29vi5Qa8HFRGmmdntxudOncCclY70NyP1Jt6akKq02J74Nkrm/3lMspPpVnoS5ggSWRW83ys
Egkf00JggC8GuqEdvfquNttgpXf/8mKAF2Sdd5/HtXCmrDybkaG5JNa91fjUNbWj0VTOkf6+iQZS
zjJqivXbmPC/vYiufDbpM2QD73Lw6l5uDgvJnMgQGnW+ppbluLkctoEzUh+mfniHp0K384KwXAmE
V74bGGC5iNA0QR4vAodTRqHh5TCLU6D2W7sQ+V1WitZ3E02sTPDKgkr+KxsToLUKt//ys0VRjfbG
2DNBFb/I0hLde3WOUZmqKLCakQdC6faevHLVcsuinK2RtyBOay0m14RpM+p1LPxUpVWpN21RcsnV
KNRlA4CyIK51xAZLYX2t0F7GJ6bt2reeNtRvY6/GRuv2z5GjLc4lea9M1QAAgDNfRM64LVIHhwrh
W5lBCxkLJq3YaW2LQipC7DVWTiiJIlZka9KTREPz9vb4VzYYcZmYLUltuLks4kJfICI4RIzfeW2w
NwoFZ5IBOBNvyq9d4kWnusMe7faYL7YX1WBSCF3GPdASZ8LCs0M0uAh5tC30el0rkl3TxzRgS5eH
W1n8vD3Sy4/NUERym/wKuTZodZfbq2qN0LUb3rxDwXvSzx09OLj0q07Cbg2V7sGAbXmJzzd0edPZ
6kHknNzB7O6cbKhj//avuTJvScAxPETqmP3Stwwx5rntdKXx21xYG0dx6ndWpqGMapXJyqXy4ljZ
kAd58PBwktv8DEF6tsRz4U6BYuWtX6lltBMxJAFUiMenABeRfTh17ufbU3sRfRlP51aBqUtFG3DM
5TrbCv13ERAxROR531Pe6Bj5CuV0e5TzCl2cFoaRmkSoovD0AHV/OUzSB5hQWQPTqtLgXmukhFyZ
lpnfKrFOX8oUYpeOXSPxFBEOumGyc9Ixvhsqt31EIjSsqVKHJjWYNt7d/m3XVsACkc9e0yWpfnHX
2SidUiICY2yhjnTXG8a4n8ssWske5QQXC0BglikQQ8DQkFvs2XeNsZ4LM2xsfHCdVbSN+jl9iOc0
DPyq7vSDQWf3VUNI9XVar0cr9jxlZRNrciIvfoKBhggPJML2Uts/hJehobbW+GGU6js8WJDzCYqS
/oFu3XcoSKNuXNFzVilSf2aPeo/NgG69mzZIw8wCZ2aAjivX8tVlsTTCp+SMgli/XJYQ6yQnLTpO
VlDGtFMqlbfCNKgtbTjwMUc1ViEB9mp2h97wfBxGqzRXgtqLQGoD3+Kq5l1qkzku8w+RuZYyOnJr
Inz4pmI1NnY6pacOCPevWXFH9uisrRzzF0ollNcsgMlUGiAnyaf45cTtDuuYsMxQgHOMT6Z4XZQt
qEDFRwQPdrqy1Uz7ZNjhdoym+2TeU1Q8Gc6PHueFBm9oi65tHs5vbp+ElysBlJ/Ej1AnMW9LgHbk
aWOkCpoeljC6Bxrd+uum0urH2SSFUJKZVtzkVN9uD/oy4LElPYgOEvSkwh+6XIipLoYOFQHVL5Da
vZ9+pcjrj7CkudryP70ybSK4YcGRNZDgINhdDpUPJrzgOZ198LriLVDhbgcFrXif0rc9BlnsPszY
m65A0V/ucDkoVTJKHtwfUqjt+cHHKwtlJlo5fuyyisgSJXe0RaGSTrjL0cRw42NA08PAm6+bXrd6
tcZJfnl5Ma5JwsTFQmV7WaGgi2WBS41nXxVdsI14Kd8HTtn8NYhMP93+li9DKYKtZCQ6n1KKnCze
4fC1ZD42Iz2ZWcGPvAjij0Vn/PWng+COSHWH42choXPmQT+LpFUwuah8qpM/zZr2Uykj43tc0Ne+
PcrLbSk9GD3+x6TiRoJ3+dmGKRKjFiWTr3UiO9mNWWmIj8aE6wZBjiiePPeP7yF5OUoDWHlNoLe3
GNGdJzCVKFajpq8eDVErr/Sht1ai3ctPJEc5v7QgA5FPL0ZRQyxyq4wzrqTYCyXAZeYkT/e3V+/q
KKTGiCFQjUJ94HIUhEvjYYybyc+QidznTWLf4ygxrmy3K98INUMoTR5MD9Czi6OVdirdAweWx6CP
+qksa/uUK0H9zjSjyNfQilhZu5cnSTrlsnoazE6q4otcaUy7BJ1VxsvdWLkzEkXxAGFmhbNBkHbt
Zrw2OeSCHPmVyLSXpKQmayk4NwCflKCN/ISWcaKGv1Q1eWT3FCu7/cr34knFI0IGKXktXX4vDDuE
XU+Y9dSi9ngutdAssJM93t4VV9ZPniUNJDXm2hDYLkfB0IrqpGIhYmaGP3Nk9MhzjL9aotHhnwxE
84GnKbXZ5SZXOiEMDcMNv+/q4l09oMk3UOl6COZuJRhdmxLOrzhhc4UjML2IeIqb97Eb4DKpelr1
aJSWIV0iq/djhbnQ7UmdC/OX+Zssa/9nLP1y+WYz0kPX4cVdV0740ANoEmhMzsgBEP+Ct0bb9PYe
9XWtoa0r5oIMqhrbQ1045HzG1JTe1gmMHL0cq+xnum06yjsow8b3YLLnd2MhxuLDoBTVT2H1ur6Z
0nxy/HwuU8e/PZWFQAhUMBteNPwsU2oewZlaLpuIkqhXyh6qeajuQAyjbj227ecJ9eOd5eXezgkC
ICw5NkMPehMHR2Srq3+wHeWC4omOnBb9rcv17CbesxMeDECDgG+F6Hny6LK7A9Uja2WoK4dZpnkk
Oq6M7ktu9NRWeOYSzf06q9NXBfBi0IahUj0IgOHSOLW2V2LV1RHpKMBTgboIweFyclbBJ+jTtsex
qBlPsWF3R+GFoCxDgO2vjLSKHm9/0yshxCRPob1DjkS7bhlC5sblg0+DH3llCXhsAsWn28nKzrky
LSiTNJDgcEhtDPnnzy7/NjODqcfSFA/NSvWTIcN4NE3EcVZj8UaRmpi3Z3VtpxL08ZSluoqG5TKl
yTHMsPWyHWE8D/0mnOpO8ulBfSMy+QGUh/I1N2B2+S4dxLex8LxvbkcOtHb2ZWhcnH1SOEr03AZU
nSy5+s/mHYalnRnhNPqq3Wo7kabFSaGkjl6GGXUPo5lFb4zC7e8xpUCc2wYI0SajilnpjEhs1lWP
eDmoFCAnKfpZ5vtoaIBw9yEOFwFHEboCbarZ1buVK/pKfJTtKFUqLEGbWsp/TjxfgL4og1+5U6xu
ClsZj14+aI+IVA/fb3+razuQHc+R9gyyXXex5b0hVFQ1z1mjCNxHVFb1Bh5buP8Ho3CYpZ4UrgbL
q3JQPHfWq2KkkFwFxwyr1rvK66O1fffyLUa5AFoRiSAtdMdb3JVTEQ2oqbLRtTy0fwxZ3XRYcUUg
RNPA9k5qHqKbrFPXfZqCvACKC4f6dd+o2QnRwF/q4ORHi6xkPzlp+GiZPYK0E0WO46ip/cfbK3L1
p5Ltk6eYOtjlxZkcY8scs5J1p8aBbUoV5w9ZKDDkBlN9GNBJ3nRaZX67PejVjYXEk6tSikRyS/75
swNRo/2EsEsJfK1NPwkg/ltVBc8XenO+uz3S1W31bKTF9BoKnIlaMlLRF7BAgVC/iuZsWCmEXJ8P
xC+61gYsjsWN2KFpizOWGLFLdMONANyYb+IW4elCR8lvJZxcnRIsGyofNIqRCrhcvCQNOuQNCWrp
kGr7SULvRKNWK1O6Noosm1LqkNX6ZQZbOyMXhtWMvjkMHVLJUbdJq/GPWeU0PJ6Psrh3Uk1tas2A
uZLzlnvflVbvt2M5fTSrAK+Y21vhSlWawWSFlk2Hytyy6TFoCGMkIbr9xdQNWOe40IKUohnu+jB3
Pw3C0+5GwxWfx0rNnvQU0HfQdvG9mU+uvRYh5I5YXgk0ztj/qK3gcLvYlz34LU8xm8GfdC0j0uMf
lqvRp1FzxAHe+a8egZ4CU+m7uG0wjcCzfT+58UqacfUbUytCbo1kG133xU7qgkgd53Hwsdyrjlav
tZuybvKVW+Ss87CcK20tDKG5+SmKLzasU+F5hazT4DcidO7nPEzfYpqmv+auxfhED+z2Lm5CZ5dM
afENzc18G2AL/FmnovcVMoi2lotfO63Pf8/itJpVim7pOAy+G7jzphMsAO2Maleim7my566tMIp6
DkJ2PJvO8iDPA12ans2y+czahOrXEJhgkitc1G7vbHlKlgsM0kuWJHlxWktZftENbm8hru0n5OzI
cYMWRC1Jtp7emmoKNhyfKVhPU0OhyghwoP8H+4g2jy5lk+QLcXGKadmGzhxag4+2eX5X94nYVmku
3t2epXbtu6EzRlECwUdEkuRiP7s19DpKIbpS+BDGFH3NdCuMfWfulA/S/uReK0foQmPSNzC0iui7
lXojiqg92JjT3GrKp0FvTAimlqiUQ1ONNnSTzE5WluLadcrCSlSBQ2FcGgQ//411WgOt79WBqoZq
HPNQnWCPtc7j7LoIPJewAvFvsz7cXhkZLJbfXyaXpiwNwdXQLwdF9TXW05zANpVZvEN1DSJhmWw7
2/oL2dmPtwe7tqUdlp9WBKk1xOrLwfSygwM2cWZoGut3Ru22GzWxun9w/YDpcw0K+1CmljrkvZbC
9oxZR2O0IQAU+ePc9uL97alcOzeOjXUxnQP0mHHHuPhYMeBq8mx6BHWrImiQaLmyC4c0o44v2i+B
Ynq7JDBwlVMHbWV+1z6ZA5TBk97mdGMXe5kuXZ+UAIV8I4QGFcUiuqsrlD92uY24Jy5pefp0e7JX
v5uDlxfFSeBW1iLq1SWGtvyi0R8Gz/NhDJq+gvPb/vYo184oMwJOJ82oKYguljQSujvE2ugHAeRQ
oxk9TDan9qRC/l45ate+ngv4CXQrxSJQppdDZcLEkVBLYVSExvAaAWzzKXDa4jiKUMEtydZPmCsM
nws9MP7BUlJ8VWWBlMvTXByBSnUa2qQKWYsxxh/jsjK2eV6YKw2dax+MygaVKd5DeKwZl/ObYbPH
fWYQ7hokZXJvyI3NoJfeP4neCJLLNp4EHnqLrVhxFRd2xet09kZt56EMfbAnXItvb4xrgZHOJekk
MB4WbbFmdciOFOY4wsQKhlddHGTRbug0arCqJ2wUc3IFA45sWAG6XC0B4IyjMbTU/ljuEhy5oA9p
ZJhDZ0LttYraeQzaqXkiOtrHoB/7UwMO9DCXSf9m8KLiMZvrL7fnfjXz9EhUqK5Qz6HMcvkpTXSu
S23kVGS4N+8zzesPva1WX5MmiA/TXJg/VH02/uK10GzHrIEPESat9Rhm2GTd/inXNtXzX7IIeUlh
2xUOeaT1dtXB3ov0feKJeqVffmUUgONcDlQOKPIvEwK0LHCitUqS7LlHbrwPDUQBx6zSVr7ulXHI
XMmhqeyTRS+7v1Wu6VXetJpvRU3+MCZlfxD0eVbW7MrWpdOr0x3jeqU/JmPes7wDm+JaWAjG+6ar
CIKmPX3P87Q4oIGOIc0UWnCyAD0cbn8pj791camzXU2KcjpD0tS9HDXRI9xoogwn4jrS30I4ivYI
Io7bFPL3FvsycTcnY71V8aCXUhGVujLrK5EcrAy1R5DtEje0mLWIRJRGYaj5ntapjznPoZ1TiOm9
A0/79kyvjkRpjMSRXhAb5nKmrqfNYQZl3B8ad7qv0a7azRgbvVcNZJ5uD3VlwwCXQY5VdnSRFl0M
FeNlMgSxq/kTGLPN6NgDdJ0o8G+PImPZ8tPxfgNlAU4A9Ofi07nCCoSwTA0BMwc4k2c3uO02IpsP
aofZw6uwKNI1xeErIB2ypWeDyv30bJfaaRPZOMrpPqTejsd6FOmH3oRoO8eSy1nmZnEwuiHfmYrT
wBZwR+3gBbb5UY+VexfWbxmjqYJJX/P99mpcXXPqvqyGjnrPUlS9MzAeSCi7+ry/6/spnzKfB3f7
5yHHNfBlkcBJGWYX029QcKHVAdkuQ0Rgk6VZuIsBjqzsn984m8tvS1J/FmeUPXkeW5fLrDrd4CkN
gmSFgqvo0UGh5fMMyxJ79L+MCSZc5or0YPUuXTiEa6IPpVOVqd9okQfMuAsKPLcKDW4tgjQK9H+t
tT50sVDCN0S64tXYzZDxOoFr7qavQ1e9q3MPYvbkjq59Cg09wZxbCCf07RDji30JT+1LMFYwj+HL
4eXVKhPqX0E0TnhzdxNlA5Tbwoc8gtq44TdMI7obyLvzf1em9JAHQLZ8hyAmtrEYQaioCQ92X9Ox
QOzcBk2QEWFab6cNWTxvtMLM3J03BeHDZFXz01DOCXW7Ymb80a09NIJ6cwh37iCC9i4dpqrdxnA4
oPNFKdxdbSjxQtb5VhR6u3QIN6ii5bqPfFD5lxBzpx8Ly4iLfaNRuEPsDBPOnehB82wavancQ4YJ
eUTPp5Q0l2gw7EM/JM4hcRQvu3NF10zHFERnDbSRhth9YzRZ6AMQCsNtb1YYjo3wZ3xzbAfoj64X
D1vo4GO6LZvYSp8M/NOtp9Rt5re6NUwo6GXjjBp7rSr1PupialKknNgfxbEef9IpZ8A2Qr7jVVkr
1WfLagwkMhxxV03wCjYDyi3lNhsi431BcSQFQD/Vyp3Sk4shbtDNx8oMLG2ThBMmGTTbXWdrhUbS
32d6FzqQEZvmXWPFJu4hbkpBPGxpWx+yzk6TbY7Ny0NiO2jlmMGsj4cGF65Pepgjt91aqfE6RrEf
2ZuIe+REaSkxtg7+c/rWHqOsfsDdOtehcjdC8oe7+t4zAgB8KSJ+ke910jEU51KnPvauWnVvdKdQ
PgZV339G2rDDXWSgL3GPFar9bWLHfrXdYngjNLiabj7nNLnVQd/wilIl+zIZPqhmjgxHYorhzikh
5W8A8Wgt1ihl23rgbPMRKr0buq/VtvGU44Ax+PhX57otuscoQkGzbNset/g2yxM/61Xj14iXCurm
qpEcekUov8qYog4qHBBikCco2LEq2lvvCMQIM8zFnH+yctReNkVoN8OWkmP0JUkq92TEcf6zbET8
OGhjn6C17Jif0rhOWjA9GGVthiiKVN81jUCwY3KgwLnXQjIeQpRHTrkzNTiXWlP8CdNRgQFUMgTl
46jPSuq7HT0mDKpi8cNyIgxT0wxa8CZwqv5LG0cDVgIofaU7JwmtTziPDf0Bl+dA39KoMt6k2P9Z
tFLHaB8B2FF2bebNzSYyJw5lX+C4szNTD7tsRzhZuNWV2XuThpkCdzrgh8Rwn3AB56NhGuFN2g/B
M+o1rqH9N4RPFAV9LCvGM9RNzU8xdAEsAZ1qxoAuSuLUH0G6iB1gLM09eXCxVT/2XJLFwkNkZ9s0
c/yIA1gbbusQ4Mu2D+AybOHKFxglIgF08szYRH++KgwaXqLDf17YOmoI2VijbaOHCTqHnaLToh6j
uEP2T02Lyh9cq09e2boyWNt4Fp69cZVIdPz+XuCH1xiR8HkWFZ/1QUXAr+vzMjlMnuB06irmYeDK
+yA9isHu0A/SoRP7lP2hqcQYMYIc84zi7Ti61nslGmodNYMZDjgKh4OGiXEaD37eNTDnA0C+EwGH
8geakBoyN1aZDofRFhMKEHVgz3d53xRa4ufIcAAq7qzGydONMiqB1nwDh1eMyltVwVUQHTgVYaLs
qRxx9ouZP6bO0fb/FjVEPkyqTL9v4uI11TXvvUUo+mDp+B75PYKnOzu2s7sEyQWkIYaYwILklagd
/WmKtIQ/RhP1CQ2rih2Vlcqa3OwLxKkLooTeFXQEWgDAdBbvzxD0ZI8QiYllT/ie5ULlQAuwjxRq
5pd9QNJbiNrHEfAHt1K6xX7SQQ+GcpBnEmyqrnk65xH/K434X9TGn6VUL6URh58/fhaX9F/+g9/0
X3ShkZlGlxf/BcD2VF3+Tf/V1H8hj460v7R/BUUg3Xb+1ka0PRzNwPrJkqGkdD3TRrSsf4HLk0RW
tKGBHlLB/AP672WNBlQoP8CxYRPzl1E0XELJusyICioK5lahd7RrK5yMsxT5CLdsivtUsZMfCfJE
+wZscvBH75ffQ7u8iFCIB4hFh/MyUdPzkDOUVtbWkYJDuW5Wr7hQY9+ttGIFJXr5gPn3UKgIn+1y
WNDLofDiijR9LqwtHIbaz8Hhb+OaCorSK8PKrC6T6d9D0b0ilYa2TS9lkX5qYZYK+E8WqnDoBQ2d
NflmbU4r7+prnw2Je0rs0LI5+otnUpeHYRKAetlWkNWOrYHySz+p1V3XFfUJDWO0pskcDITbklFb
maH8u/+TYP89QweNaTTD6aIvOYBdrdtICNbWtlbapth0pijIXzK8BnKQ1eUQO9tgcLuVxP7aJ6SM
IAE3jEuF5PITetlQDaDouHbabNpStsf7oYuLY4Us/+nZ4X38PZXnsujyEy0mCBgEsVKD9wcA8kWJ
1G21eNJy29yilhvlGzu3o0PCg/etLehtmHrc+yh1YHfnivFVUDXG7vb4V7YQG0fGA/3cLFh83CKO
Evh0fNx+FMk9BcUWRzuBf+7KOJev4POHZBxLqg+A64DRfLmkvdqNXpgkFtTlbD7BCUL8EFbQQ1Vw
i4syco+353XlE8q7CsFh4PWEr+W6KiOd8cQxtyngUQSkQPxMkz09WS1G9P9gKNm4pSxrU9FcXI0Z
VQyjQrJkOw41umGVcwjdrH0bWam+MtK1zYJCrdRikAjP5b4M+oRb3kL3yZjoUDpGggS5nYfaK6gA
2GuMKup1g1VFH9U00B7qXs3921O9chxlBYhulm0B/VwSpx0eq4miRxZvMV2qE+HM7TjRdBJIg5Gz
e0ha8ThQV47jlQDEFtVojkCE5x6Se/hZMaMcp2oMdRa4jEl267DEGxNywD4cB+UurZTu0AnP2le8
nP+oGPV71+IyRwygxwxbcRFgJ9wNO711za3dpZ8yrbMOc5ZaSCG6ayC/q3OkNO0hGexKRO3lHCkJ
E0O1ALAutsS4F9T9qUfh/lcFEhRxuSl+7DPskUmiTXPtGrlyVog+sk1Jk019gXxF9i8J1cqiRIHI
+LHRUcRrNCR8Y62MVo7lovh9XlHqYMDvgEKBMlrGuwbNDnAejBWiLIx9QEY+X8zdnrwEa+8pe8iC
WD8gzGi/N/JS3WmJ80NRo3Il7C46AX//DtaZNjXRwVh2bSg+9v2MAu42Mka2c4DcrFN4tEvRtZyr
GkBiZOXoWiZfkiHHba9Tf94+SlcCIikaPwRY2Fkr+vKDt10xh2qEYF1TtLWP43t6b2CsvrfNsdin
hohWDtG1jwzygAaZTBCNJdyyKmYPW7mBDVbC6kVTHkkCeua7UFXclShxJUwBfuK4QnyUCZ/8Kc/O
68wTHFFVVKyygKdo6fSurIhNw3vswcUpyGm11E5f/XSqIXsj+nwNYnllqgA9IaIDsEYNYSmeYZtx
gZ9qxqkNq8DvyZORfLPFnYVS7p9PFcSxrB5LKBFp9OVUq6rtC/RJTJQmMeSZTIA6ToBiRzJEzT4L
TR1hTTXcpWaLnGqKlc/tTSQj3yJ7eD68vYgalZhhnk0Kb3Aht2yoSrXoqVyZ5OVWPWfqGHQCBMZx
k39bdutUexqqaDKqXZHRTjH03P6EPpbhl54a7ILUTleqt5ff7+/xEPDhhqHZD8fgclHxQNPCQeOG
c7tUHPRsCI+4o+fbzEnWrpbLrXoeClcoaJxg26TZ1SItUfUwoMTZtTu1wtsqQVN4P8/615Ra3L7p
Ve3e9KrSt7su9CNy7JVoeHmd/j06Fxt1HBirPE8uJ4rcrtrEmYmeo0X9KzImqou63dx1qiV2cTZQ
LaGK+Hh7z1wbVD4Q2bU6HNZlg0WKwk06Vuq7QUvyU1YM2U5tzGTnqXP6y3GT9C0wmmHlk15eb+eZ
SjYi95tU80HU53KmAZ4obppWYqdAKkMvubSOcTXZWxW1tXjTUgHeeKHe7cO5MlYW+cruhTlC6xE4
Ei2HZf8FnccWodIe59I2jLYt4tMPbeWhutE72k6vZ3Xlark2VXBJMheUSOklmMOJ2iTR9YF6mdpV
W7B6zp1jDfUWkJH9kJVZnWxbQxHvEN9da0hcnSqUDN5q5KLY6l6uchYpSH1EfNrJGZJ7pwC8jtb1
+BHooATUjWtLuwTzyTc8O+ncdaWJ7yzNy9Vet4siNMWuqgxvX+S2tavsaNY2oTVXT5gGotta6Y4a
o4DnRT+jAgXxJOA2NwJj2mn94GQrX3uRYPzeaZRQqDDQMKXftrh8UgU15HlGAcdBp5/z5e7Bo0GU
TqwWg3GUskeh2xilGcbOVQUGacNg7F2g9ytB80oQo0OMdRc8XMTVlpeQbigO9USr2RWWMz3GSMVu
qSh/DZLG+TNoyPkjSOYNglhw33EsvPzqileoEaL27S4PHe+VCSrk0AdV+/l22Li2t+hmSO4LrXVe
IJejaFxy0WSX6AELLfd1FM/3mTppT2pndxSICzo/twe8toBScc6WiCxgNfrlgG0Q4W+p1u1uFFmx
72Z1vIOdO5xQfI8Ot4e6NjewUPyDuBGuHYtbvDZCsOCd2eyyrK53IHqK41y008YMOw+2SFvvb493
bWoIB4D+YHoA32UIeZYgNeBbhtKwm10t+mHfOVZ7rGyv2gZ6sIbnuRaNSPiA81O4laD+y6HMUaVw
EkXtri1t3W+sufhQNm76JjNDfZOSqmNTliGh2o7BGtz1XM/7T3by+yjC64HeAyGR0tHiKM6V69iT
HaNyndsuwJrZ3I2x3m0nRIb3uqJ0H+KpCb5PYBSPtJo89diGcbpX2hIDjSjIgjdthKlYPoaOe29D
ewEvqUTBydRascV1ZHJXbqkr2QDvL2zqbHYDJ0qmW8++C8X4oNa9rtkNRaq9QvfmYQQP/+hhiPEG
hZzujRorxlfIsAUqLaO3Frrkjr5cL6xTqXUBrzBIXZfbAtXQiRpmQOiiPYpAdRfYO+xzrdCPlZKO
SjTTvKWf03hfK6HYftN1bbNxzcQ9eFkhnhJrNj7e3qmLd5L8hlyePLllNk+6cA63z5bErKq6b50U
F1hQAXsnws0uSpz2DkeZeK/TqsYVe8DlJtUz922OKO5bWCP2X7d/xctNLG9w+h8O1VtSiEWaS6/W
GLyyoeRhOfXWqrHZY6GMg950yl1dlu5xzrCM1iZRrJzUq/PnsQRDnXILpSsZOp7Nf6aSgueNwtCg
2Y6V1cwHri3VwD03rH45ymyfGhse/ugFFU6wva2/QcB7eLq9AC8DhgfDg/AOOxWFMnURfCMn0Oay
mMqdoeCiYWa6xoHVEkQcymklfbk+FJHUg/uPAN8iNnGYS8wFGSqdzfabUIS1CxpAhxsOpb1y3q59
V5taEjw40HjOC558mlpGYvTVzlJ1iA2Tkivt1lZ0OAilZ3x3Y1F8CZymz7d67YnV+CS3zeK8aVyb
RGL6WkCOFjfMmOQNjo1RBQkv0u9xiXO3sRqq2yZq552K0+C9J9DrD6cGv+xZWHdm8YfI3/PxgtkM
BhdRHW7WxQsgCayaRnxW7ZLOBQxS9bT25sjW72dLLY9alv55ighHCD4J6SGSwZBfLvczfhqt4ZpK
vktsER7jWum3WTNa2rZ1xvk+DrVxTcjs5XuDEUH9gY4BLgcW+HLEwKicIQ68fNdTZEKbOYleTQki
mvQEg/sED8tN76VrqgXXzi04Ne48SYHgfbe4e3qMFly9T8ud07bBwciQth+NJtyPlifeQlx37mg9
SzxdCKMa8HX62gZB8uOPjy3XHkBXSraSMrn4EY2rFx4+iuVOmL32bdL6/GA4Y77XLSGebg8l49Bi
L3NZ0wmix0YJcUmHmFWNoosi6l2fduHPRveKuyLQR9zDcOm0mmSuV9KzayssE07eOLLWg3zZ5Xdt
Mr0MJ7eod9SCMWlRsHvKIdGkHwJLoTOsZmb/pSaiVruYWtChseygBeAeONnu9tTlKr6YOvcTsGUK
mC/EG/kT3F2tuN4Rwb0RPzBBL2wEcGcE2EatpPX/n7Pz6pHbaNbwLyLAHG6HnJndlVZhJVuWbghb
tpmbOf768/RefEfkEEOsAdswINg13exQXfWG3XkG5c1NQymNC2k96sUF4IP6QX0Gx2499+iyf1rs
0XrgN/yV6ZN3cPPJzbEdG+BEOu+AKxyEMdbhJmcJkwEH63MptPkBDZEwyKEvfL4/gzvnMJUdYsjX
OVXuzaBAyiqJBYTr3HuNgd2VkT2FWdL6i0Na5hsjf4aaF06f18WN0/+wckmDORxoQEEJ2wxRGHYT
W6hUnisjbN8XVTL4QzyEiOabgBLtuMQi9P5wd74haYRsZlJuZ/Fuh9sNTtkYIfUlB/OBGBpoc8IJ
C6Oy3HY+w689Qk/srFB2JDp7JuVm6wb0CERpUYuZ6l/lJBOG4J77oRsX8VLBm/jj7WOTL19uFJYn
87peMEbVanivOeSQBp4AVZ1hHBEWyjstARAT2aU4SBfkLt8sUKgCGmKOiNFQSd9cYHwnJ3XdvD3r
aVz5qcl+4EE6O5gfxnbQ2eX4vtGakvulC6fzMs/OQTlr/wegikSHWq6hzYCtwYm5v/gB/RKKH02Y
9+/1mreMK/riPa4LgJomaLi9cMo/0kb/9vbphsIA6pweKlnKJnra56k69m17JrsA3QPWEPfViq70
MOjTE+d8cb0f8Lbk8grBYY9S4+F62xqXOgVFNsvKPWy1MuchyWSCMuHwghHUV5EK43GI+8mfF0XB
XKFIf58xgvTTyauCGgjPW0sP/BhaupC/VFgccJ3Xq03NRkzszc4LknrsnrG9tILZDc3L/THfHIJE
4anIEQjUilfzZo2FXibmbLTdwHDy5ZJ28CDqoTlqTclPtVrJ6Ohxfb5aqtOH38q8loxRB5isByXm
tydXnX42RehctQaHBZSpoof7g7o5E6C+ShoodwiwG2ih66mrIoejDTIYdNtIfB/ZHb+5c+v4SF4e
9RZ3QpHoIawkU20kozZ5rjcVHZW3GWBtGC3zqcIYDNvkNBL4hZXmnJ7vj+x2IvlMluzYokJN8rVZ
FFbjurwJTQMaj/2XglTvGfRsdWkGhx5IMSoHE3lzABCJBpp8tVNK4RRaTyScLwglzqTTeEErKhF2
/SFNRfdRHa0BJ7W2fQL7U8RB2MbLw9A0inm0JWWE9cphrHxGxBgtVNkktOrXNyKQ7gpcLoYDCAgV
rR9pyP+jzzOZ3+LBxTanMBuEAVNMQADe1xhBAyidyYcnrYhPRtZMzcEFJy+wmx/EmwqmGCgwqpDr
HzRW9ZLhs2wEbquYP9wKMd2mi+pPepS/zEirfAFI0v0TT5h4vPnTk4VC8vFQUZK6kuvARYvMFb1r
NcjLZH4ac8MGyxl177CfUS7p0toH58/Ot6c2IaH3wFXpbG7ief1i9FNvLwHVNOomtdGRqYytl5uB
KYT97JWJWeM3iuv01UtC+iuDqlPYuz/qnf3FrwD/IdV7pS/CetSIyeuF4GAO9HlOH8saN5pKnbHJ
Y4cdhLrNuiWIhtudL0vhnWtvHUvX0dCNVMzSDHpy59SNh/NYZqjFDKa4FB6VvEEZxHlZRmQKBxyA
w7k9Embf2eAkpB7vGonJupn1QVHRoRIGruWOVj+WoQbqIzSTc1XzlsZG7ojRvvOVKSLSqEcsh+R2
ix2qKgfZg9JScfCa3ZNjxfWzpoCdb12h/IP1cTGes8ITX0CHYDIYhkhrHUz7zohflS9g7TH3iIOt
Zz1F4GxSF9Y11bDsSVc7/TSF7fKbANr9z4h4yZEYw96QeWBQlqAGAx1gs7Dh+qVeyqlHj75w05cs
MuInA/Fcy1dsq258yZauT6IsEN9tEU/8BAehPyAq7vwGXhxcHKg0wZfdstdxGQQf4AJ3V9wlvagI
J1OiaXL7Wtl9ZeHx6TSYMyDmXOtokGEP/x+uSHILSOy8CgAUbCfBzNMGTGKzQFLucW7rUYYstQir
LQN1g/tbeCetgp8oaWc0Gii+btPIKRpy4POuGUy9aKIgqxbjPLL+37soEEHAzJzvrVQWdmPFfchy
ThjSK836MDcOlkxWFx+oyt4e4dxkCKuBP5TyhK/nwC91R7y1NW2ggQdDNqqeo8TGt9fDQq8flvxJ
iBarsbgZrpSmj6biNtuiFkWxlzuNHhqMw/Vaz6BpW5M3WTiSmsmDk1vDk8K2PEDJ3u4oMh8JOJar
C6mKzTmWzDS2q8S0AraW/sWNMPVO6xh4uVGbAeYumG/f/8K3hzThyFbh/tJ1ueHYK3ELztmI7AC5
5iIQ4bScDQOPHL50dfkPoaSwDCAUWG7b+wAlM1dxc2EH3MHwIBCqPc1t7Pju5BwdjbvTSNLBoYRS
1g3ndYmaBJ2A0ArKzHg/Icx5SYzcOA8uJL8qSY8EtvdWJSkdIGB6ZbJYsF4bKlyMxcbTmpuurr4C
Bc4vbF2Mp/U2fakWODiFZoTX0hZHUhq7A0VSmOtPatJukYeLOeTCGEbmNNEaf6jwOJ7GWH0WXZvj
Wq4cNWN249GOgT2IssVNK11zyxA9Q80OPDqbD1BDi69eZPGky0NM6JOq+fv+mrk9bCmlyc0OngdF
k636RFpESY6otx2MNhOoR0ZCYcLC2XwpzEvk4UmORZ3tu42XPXY4cBws2b3h0veksMV5T2lksx07
ZJqNLGd69Wr2HsLQMq6AmdCk6zzzaZlgON4frjxE1hkqWiGoT6BqKKFa28o/MgOZGQ1Q/bMwbZ5z
WthflNY2SBmxlTTazsHHMTpKi3eD8oqzKQTSkN+WuYwFfKrllnYA1tJ88iKj9KV45RlBO1QplaG+
jlWnH8zs3oeFhyohGTz4cBxYbxltSg0P2VIraN2wbPxeS7BZB5GCmF882P9malQMvqolGdCYRODQ
3jjx1/uTvfdxgf5RHOUW5S7fJBNdPI+Ynek4aYWd9VROxnBeNAX9Y2Xpgr7vjh5Ee/EoQfEY4xqh
/L05JbzJzbEHS6gJ68b8E99ODXJVX37XwNQbpzYrs7/uD3DnbKfiRZFAlgek+cF6jrNcrcqiN/CL
b1EK7uM5uVikvefIOTIJ2xkaVQKoxewTyeWWl+cv1zLq20WulYsTVACs01b8WS4WIjtJWuBMbB81
73eiSSc5CqMmKBJw1+toZZYr05KoDuxYuKS9QSXC6Q0tqLOpCdouHg6Sjtt4nECQY0Doy3LBluTV
1GFc2EoSnadZyy8OF7SPIKaCo1w6+lM4DAdJwCsSdH0M2GB16OyS3/OcUTcDrPLBXQyVB0MjZv3n
ZCbuT3dpi88FPgEf1MUwfxR5NXyK4zR6xDu2zq6h48UXtUhGrM1dldaCaP0c6a5vJLA8c++vK/k1
tz+PFw6yCyi9ovqw2bueodARFygC4CxhP7AzK1+f8/HxfpS9WWenoMJDuVbm/Ouv3JbDBAtjDoMk
Hctr1ZbJo1M4XwvHax87pft5P9rtIUgTjgsGbWjsX6CKrqMZdPvIHDFTz6Z28HVA5b4XltJVVkyX
GJ2lMyytIwTp7QalEkTewFfmgmP3rIOaRtqmsb1EZ1PN4RIvReynWWReSDOOGjQ740NBT5cURZpS
pM7rUCVO9UBHW97GeTw9dZHjnEy7Ls9LXmWnbMQVbSm9o5tlZ3wWSBCOH2gREgq8DppO8USfzU4A
2VlAW9Si96PR6b8UXdcdaEXd3idAAGgF8Qql4Ap0fR3Kw5sVp1s9Pg92l/j50FsXBCCL7xo+jNGJ
Bq5xmccQ22pn6drnxkIQ8v4C2tu0Frc2+BReh/zLZlfwGrTHcRQJCiBT+U9lD83HcVz63B8sS7ny
Y6yL2qNygwaA3vxUe1GeWxGVIsDdHNxCx/XjYe/z2xyN8XMN5OZ8/we+ZqGbbYvOKn19uXNVqp7r
KSpzbJyiSYnP0zDn5anRjOQp0SvlY5pYauq3Y17hNF7on5ZRrz7Au5ifQ5HGQQWr7VttlPNHL/Ui
sBagVCe1CbGygTf8UVdi8V23FPQdyCToaNbKoTGW/Hqbny77YFAjZM0btaf1T69MgD4FKvHnXhVf
SqQnH7U6iyVpKvaFAyooRuHmmvUVVHQn664KFy1Uhd79kAs9OoMfqQ5m8+Z04vyDWUhbkH46/5RP
gl9uPAkbE2O8mH46OvFjJLJ2OI0mxcTMa40XS8Vo/v7n2wvIFuJSoI8lCz7rgCFeYEo/KaZPRd58
0OPWeKp6fcIxWZSP1RBn1/vxbvYuzDfCgNilqIbbpvzzXwbo1EtvWiGkKjMZx0sNeQWQAqiEZUSQ
7X6onaGRXRNFqq4BitvMJYmwkg6WMP1hrK3mhAfa8q+HQ9EXr0BXWZReexBwZ2yeSQ7GeQ+Yh8xo
PTaFZ1mLGb3pT0rvnqFq5YFBz9o3zb5/uT+2m3OJCOw6qeole+PbNq7RpQ2FKUgXatEAq1h4VWuz
yM9V4SDY4I5tkBdz+RLryoBGW3EEML/F/RIfaV82DqwBmkWbZRPjFmF0OG36NrSewEIz4523dM3F
sLr2pVIUTN7ZO2F7SbRR++q14/ycOVX9EGXh6N+fChlqtYnlTwHOA6mSAgdd7fWsV+AfNCeC/xLp
XuHXlebgiCPat29MkgaWEkI/VJ63fgVqHQ86fgumD6J/uPQeWhIK2MWTWw1ekJXG0RNxd1S82aST
GStqS8WdoYg409TjTU9D4REjBvG+r4f8YO5urm85dzweJMiNU3CbgmojPTfM70yfczb8Gz0M3R9F
J6jT0DRRfDDz5qcZsNEBx3lvZ0oeD9rwLjT1rXlqShaombNj+AiR2H+0uiimk2VX6mUxay09d0Zz
VCTaj8heochHZXuLs2t0PEE0B+pOPSw0GDPIEHM8wmw0FoDqaXhk+Hf7+dBtoHQCSob6yY2LZYE5
16IL4unY312t1O0eaTdal/tL//bzEYUeI0gVBNLwnlovfRMjTHwrJR9qibKPeuOmZ6Px5g9jhSuZ
b80KokCl2loHQMLbyST7wg4KhTJwmFDO1mF5DrGpe/aCCaPwoQ+b9AHRGfcsDT3eWW4+HQzzpg7G
Ka6hGk/J0OG23rqS0HkvvKr1AE93pjibziQee093zp6GdDOdP+pxltuekNk64rbtnHOEhlviyk8J
VG9zuMyRqYzgqQ3fQj4+QMDa8afO0s8NoiPBDDYZfZChuRS9FGUt9Omi2IrxolpAeO9/6tu7RTqO
U9agFcVm3R643QDi1U455RRtyM5hXce+qnXOk20hlXQ/1N7nZV1Rnyelk+p+68/bJtGo6CHCEVHf
WYFTGZPfaLPygGLJcNLabjxICXbjWcyt5BzLF+omXm5oI5hRlhML6xwpBRPY2/l7JMldSLLtfPAO
3ptKwCPsTHTI0QLYfNPeHm3eDeg4ZC6KzZqa5sEcu8O51/Sj5vzeMSCp29TAIYOCd1gPLWmVzDYE
oVANw7eWbC7AbeLNCCv2B9gFKonksZSJ5YB/yamicY7iEJ1EdJEa9xTGuS2VikK/CdO/nMHR3nxp
kFTRjGH/sy30bfNm6Yo4VUa+Vzul2jXPhOIratM+lY6IzoMWeecp146og3tHHRcVTpKSMkJ7aj1G
rZrpBDsIu6EcjEp5rZv9sw7P7S8ODesZYUhhnaZMnf64vxfkB1onF1IiHxEAKF5wtrf0vSrGfn3q
4A03SZmfi75OrprieV956VY8WYQXKHY1fq5QA/gPu5BSLXkNlyRStJuPakytKBFHMn03r+pLa3Y1
ymdlcvWirjv1rTEE90f6yq7fDpWuL/oNeI1TLN5kryK31MxWI7Zh640oDEXChioZ9e7fHheJdQJu
UcfAmkK7CGwjstTTXCCfpE5D+YfGi246mUVVodo0CS06l1Pl8H5CQn/EgLQcBuTQ8nH0XTB531rk
Af/NqTl3vkDcqH0A6J+10BNFNfizVi8dXrF29uImmil1tATIDStdeqTslqF6K6qBPARqEHA2jgPS
LXk8/bJ7ujJecHXiE9cT9KA4s+2T4eXdOYliWKJ1L/zZs2tplFuc8k4cwYVej7fNvIPmo2KDSg97
art7PQMNXCt0kW3Ci+f7bJhIdRV2o/4cc62N0HbCILrTwKKeTCsTaA0mhv611ma7PS1dYv5RumZE
qzxuauuadX34yUr6OjzplLcBJDd5vfhZ5VSPUWHVGPHQf4F/FBfUDe4voJ1jlf4weKdXbQNeBet5
TOelsOKGpM5RTAzyvDn/MmLVeeIFPp/fHgrSDncG+wOg9+YwMPDlqbTMNFg9wC75fvRrtHbhxsi7
gyLtzrkj+UH/C7W5DAVeQZqZMCrL6rV3g17lfyzyVXTiARjnp07U0wPeqsvBZO6GtWTdiccytjyb
yTTNCDWVhBHmdOHyU1NZzQx5si+Tk1r11R+elyjn0Gzcg7g7H5EWqo4cLPBCKhCbuLHbClQaSbXU
xigeMrDQp6pz6/ehrv68/w3lttose24qCgDkdBLVuDluqroUkyMyFBLGMf8nrybn4pl1g3Rhktfv
EoTlDg7Unbt4FXCTZkwCpHHUkyzHba5+GdDD+VHJDvX9Ye1OIBpRVFLIGvHbWu8CUy1dnHsq1D20
qAbGXXsvfamLp6QMj9hSe6HwvaTLBRMB5sVmaabTlLClqW/0WtR9jIpmPJtJC20qF3/fH9TOaiSv
oCNCL4934hZ4OhTONOpxyGtmbkBAIWdxUdyRAm81RNcsrbUXZCSt7/eD7n0vsG1ycdDd4hG8nsnE
7T2nHPhe+VywHpPBRRkV1Pz9KHuTyPuahIJCL99s872omfb2XDO0tmn071Ej/qmE7rzYdXaw3vcC
MRSSFPSnKGttvpbhDABUh8nwy3hInkur5jrRo6gKliU8cg3fjSUtHHmkAeDdFvUqKRqRe3Cgvd6r
AzTq5hOFjfxxykMjuD9/e1+JZBpll1e55e2w4lkbrXrkfNTaVPp/R/HV6cI3Ix0p4EnuLoxrZok1
v14LBnqXbprODCjF63BCpZpSxXIxkUb1m8JtDhbF7qBkQZS8XT47N9/KRrPTrNye+gT10fe4bPPa
CnMnVA8mb29fQeT/Xxz5HX9JPeStA3OdOMYIRQv3xOqkm7iHOqiNXrJqdp/apuh/v//F9g5e+H/A
WIANI9SwCQqrJbJzsRC0hW96CsM2+TYkc3epY8d5zju3POph7E0n7xOqPZZnkcLLX/TLMFMta9Ne
ZenHaWEFuSUaX0TqkV/0fhRWiaS3IAKwubpmdyhG3W4p8RRD9+TVKXh9/dD5Yu+TSXIZxhcAQ1mQ
67GUWiqKpNMNH0hT8h71mdzv8kTam8UJZGH33eiF/97/YLcDo9SiU90BDYln15aDkGqdXmkjiz/n
qRB4VmW/aIPhfr0f5falIws6+CTAzpQ1ls1B2BaDHmOdx5oH93+NK9t8GJK2+YzmauVHgF5P9DFt
QJCYf9+PfDulROYQoqDMaQVrbD2lZt/QW28Ynyic4dlQjOQbqOb+XdnV6BdFeXtRFss9aOzJVb5O
P6gkydKjRNTCxJKT/suapLzZ5jG7D/7VKNA7tNwTCnLaQ5Enb3TvpRsgQwHqhCL0WjRbh7LmUqPN
BVQijjDiyp269lNv0M/LhIXp/am83dsWzGWaAtilUnXcyk51VkpfdGFvZ0Nf+xKYF9hYCZw0mP6/
ZX2hHBRy95amPEYkF5IEZIuPTjQ0gsaItwuvq8infzk+oAVsHnyrvQUCIoOK1GvFZlv7SlHlJVEY
wJp4bfKBt+94VcY09dVlROI8qd0AzpwI7k/lztDoGSEoIkmOYCW2q5JqeQcVmwWiRCOq4HimeAOn
y/0oO8uQJyfWLywRYmyzYLN27KLLidIXM1BbR8SnxLTbj4h9ZW9+yZDgyNoJ/y1l1G3nbaQCNdgF
G1xP1TCgQ4NgfOwugbeglK6Zovfx/DyiI++MD9swWSXmEXXb7tONGjgUJGh/0fPhd2nA/Q0MRBEk
eZsffLDblpjkx4KzoC9FN3OL4XUsPMWKZUYDzJ3HT2Y6TmdIxo6fm7yi87oafQjvxdMUxcULctpH
Yo23I4USQcKg0plBgWZrb5rHQ656swM4v4jGH64dqnUgYMWdl3KO+oN9vhtMliz4mDZ0681bphiX
Se0XAQO4RrOrTmbzfbPM9pXnqXa9v0JvORDIz2BvISnz1EwRZ1gfX0Jx9Lzs5yKIx3yA8TNMZ5Xt
cPbSfn4XdVP23prQP5piCyKwMr03B7f5dP833O5F4tKjkjcTwjFbiAEYGpTPF4Rw0OCdHtVEq85R
ssSX/xBF3q9kmeR8ppz0X64EnuEZUqJugX9c3z0kpLZgKAzzYMffHtEyOYFAI2t7jEpfRzG6ZlIy
QQ3NaKlxG8kyPOrdgNmkPc7FSSu79uAD7k0e55dBjx+jwhvsd2S2CCQDHAiW2mheOi2zn4fKbR/u
T97esBzQHyBVdKlruZm8IuV9US6xAC2XmQ/xBOU/X8oJnbOpOHVadBTv9k5gBn+JJ3/PLx9rLukk
w00RgTMrzzloqG+UYOcHnI9SuJruj86LvYNNdzNEuMQ0vCR8jmIdoL11SDUUfYWrYBFMemOehrT3
/NF0mgdT4s61pDwC7d9scuJBCKD85KIWyjN/Hc+JxdJ26cBKUeLkEjcV3R4DIAO/sjs4O197Oqt0
SMbCAPp1kUCa3mR/E8djiYBvEbTNMHu+OU7RH6yl6aOz9AOydUkh6LTNuT8XvXeuK8/4U01SdOmb
TE3fd0us/7boBnqic4oUbpYXFJCmAXCxKYo/kfrg9xdF+Y2XfPuAu8H8mQL2gFybUU8npWwOGpS7
M8eZRdeF25UW6XrmRIW888R2CpJist+PqtOfrYEXjtu2R1Wlm3UoJ44wgDCkuugWfdBPjjGNvLeD
3J5/WKMr/hzDYr6KtIvBzNdtOvhmnhyp3u1FlVgw+I/8fcP8E148l7YxFUGpaPPZW6YK9oOlnEJ0
ci5Fp6iA9HXtfH+L780qFRLpVEdDApTmelaXLO3D2lZyXnCIkDWpPgctwpsUCMURjHs3FF0eUGXo
CPKmW4cal3Z2MIsvgg7s18mKrdrHIiIMYurebz2P+YCo6SHsDjBAVpvWoWI3Gs3RNfOgGwv3ihtP
HAxWN5wVXJwuhleEv9+fxdv7VAYEtIifmVT43GIulEn28gCsBNoUpdjcmKV3AeacP/WNUr4fo6V9
p0x4TGhpVv5NHVQ/O2paHtyoOwuIKAA+YK7RdtgKtngFOMFSuJgjDYkTNIlRBstkVidrTOYPXujV
aKOb4iDozlfl6CQfpJ7OxbfFtLTYpPboaWQB+oXJOUzD8euiOS2NF+AR92d5NxRFKRCbsDvIy9Zf
tRYQleeRUFGjRtcWJ6LL4Or9h9Zq8rcfNuB0pKKoJDvddOaTwhhMQ2A5E+EccirDxb0odT35pWiO
Shw3KS7ZjxSyA9SLqDPPt/WoMBiS4KQQd5uwwC0qyqxrhUa5bw2e99O26on2K7KpjYQpICV19CTa
m1Rg2VKgi2cExYh1eFJ5Hp88yIMGwd/T0Cuotlaq7mtV2B/06HfuWqnQz9KkNcAhsDnBFyeN68LC
Q2YxBhX+WFN9ycPFYXob8aAVRn69v1729gPVUrI/GzwL5Zb10IyewoidTXmQRXr1VDgWGjCVLi7o
/NA+04rilMZpfXD0yEFsLl2EwP8/6ObSTeZiGRoUNIMpNFDd6ot8/gKT276WInMeM8PAdjBzNAwf
TD37fn/Au7EpYQG4AEUNQHI9YFeb5m7QF54rU2e8W4TancgMLV/F6MdvRP9n5gntqZ9w6bsfeG8R
US6WUriotQIyWQf2ZiFcJUnyQO2W6GHm3fsb1NvI57g6AoDuhiJbe70mpUzTOhTVrFxUWFFBKNA+
L4XqfCkHZ/SXXg0PKhR7kQwPhCxvEynXvxkUkzaZcPWyAERd4i/topzHCThmOjnN5f787X043mIQ
30n2wCFudoagFpjaKscN+qDicS7Spj55efFS141yNSo4y1ySih/rzfTb/ch7Nxf1R5oshHfgzW0S
YDvhJe+MFifdomiB7qXGpW7U9tGd7djvm2mOT07ifhvquGxOumykD9TVDlLVvZ1Kqxx+FccCt/Zm
/HOYZLJmkgWdmXqPvR6j0GeK2K9z8aeGHXFA/+ZIxu3mCcW5K+EltIjI+xn5eiFViV4MEcZyQZdA
/pzMtv+M4I97UEzb+7JQUtAsknUMGJ/rKB18+yluvYzjtZ8+CpPv6c5TeOG2/OGEWP75dedUH2Yb
DYuDSd27WODoweiii8MdthngKAb0i5oiD8xBbyrf7JLxPLVZ9GBZWfMt7Sr3TxdbuPjUuMXst4ur
Kge/YO/A5/WIeq/U9CAr2Qy+z+oY5dEssLnkfJ7PQEPiPg0wG4v8VJhHlP+9HStvULJ3QNRU89fx
ktymaaoQz0qt3Hdnbwm02k4vsdfkBzt2b2iQf3j0Ux1i225Cpc3ktEmJB2GFRejJK10bIn/YPuS2
mM9ju5gH6+h2aJyvUrqTVhmVxW0P3zYbbQmjKAuGaXyJmrZ/6lQSzTy060/3T4S9SAAw5KAM+iHb
fCSXyl6e2WZBkVb9dVTZ7MDjh0vRDObB+riVDJA4D/6iBS1vzO2557XCpBBckLEqyfRdb7OhPpl9
guJU047Ll5lO3t/jlE9+6/XJJbGtHm0xYZ90WheXYhzLg9Pw9hzix0h1VI5EuJdbFGGuKo7ZLRnn
sJLkX0thjZmfW635YI+Uq05hUbW/RX0looP7czcuFRZkhl3wBdvebo/NZNMNaRagfvpzUpTkDNzA
ed9blMF5bc/46FnGl7d/Z3gbmBFI0b8biL1Hv8ssaqxUTbwnYQqO2cVJR/V5NvDR+A+huNUQyOMU
4J203pfL2Ef8T/nMDZDGi+VifOqVtY2BSXPkO3W7L3XwGSjncGNLSP/myGkRHrV6k1CjqZenIYPp
3pHjBnUUqQ+gzfTHtw9N3lpAa8CCgtdcD61J7F4Xec1uEdbH2G1Kn7tcXNwuXg4i7Y2MhwKrQyI0
b+6rWSSGC0stoyiRSEEiyApLXUSnKUnaL10+igMInfzl60RW4kLImqFh8KrcfjRTnyPFKZ00sLW6
vgyO0n6s3Ub//Pb5A+oipf4lk33bldf0khp/UaUBUqbDicqHfbYy2lw9Z875fqi9Af0aSh58v1QX
Bb6vIu4I5ZaZ9jHrwvSKevfwH7Yy7yiaj4D44asb6ygTV6EWYXqDUlg2vfNE5z6HDVKi1jCFfzkC
gnPVHTbjd9aGtBeR2iucW2znddCoFYXKdZ8EdND+DkNKN8ViOPhfwDSbQ/Woubszk68C2yBKefQj
LrMOFyJFheGgmaACULcXfLKnT/Ci3uZ3hm42KLLXQhjZPs2K7QJsPL0w45oofVENzUlJw9KvURP+
McXK9AF06VFHYufmg4xAXYFMlJ22rYUhvecS0ZBrcWp8aF+Wb8exc5rTQ9GRvVBceBQWqGdy+22O
qWpqsijr+GB5WDQBhg/tZRZcNmBGjnpYe5esrGPCoyJXIdvdvJiMOIPrzaEb5GOo4ibbaD+1UDGx
ZU2ktkouXWJwJgiwx1Wv0VjoPvon+VX0QvhjYfd/3t+Ge0OXUASVZcrTatt6MmGaj5bSJCiyK8lH
bcnDZw49FIrU6Aj4uHOtOrRH6VTSppQCiOt12mJ6ZRdLlUBLBW9pOHUDAKcHah0nzYBAkRaey8xb
Ht46QG4fQAFgjNAdQNNsHTXWaeO5agbTqkm8sz71zSmbOBCwaE4Pnqi3+96ARAwmDOY7XeCtwQM4
fqdSsyQJimnMT0lbD2dQavi0lHD6Pa060sq53fhA9mRllWIfg9y+0+AEAw3rUNNflib+Rq23OMMV
VK5vnkBpeiU9blivnGnrCeyzyc5htccBruIGlsBpjVJWi70Oxi+n+6H2BgRrlYcZilW3Uu04t8+p
0JQoIGNXQLrBSR4p8wf3o8jdvL5KiUBVGNI5q5DVvB4QYqO0BYd4CjCqF5/VxksvtoXqVMPb8Jrx
n50cTOw/t/V8hIjZWSBc4lQXyYZky2nzTIFj7kwejrEBNzA2Lp3XX1qjnf8RS4pVhMjmg7W/G4+y
6Su9gi2wyfQwXApbqyNe2BQzsKky9wu1jx49vZ6vdg579+AD3m5xHg9kevRfNakRs6nx5VWHulBB
htymdXitIOqibrrofpggNk+zynwykj49SFr2gsJM5QzjZY/E2CaTGDKDzHyapgCOvDjrWe+cnRZ/
K83ulfe2HpWfEzzNDhKL23NTAoL/P6ic+l/SF1VvwEgAgKATaod+WS/uO5pQo990efRyf73ujo80
HWV/dsYNEbnL8mYcKtYrprjzX5o24pnhJoq4JPqsBG3BUhKl82bKGO9A2IdseWrR6LpuPqWJpFA5
xfkUZBYkFbpuczChQQ4FKfWo71nu248Z4pGiYR4gH/Kbr1j1i4dhlpiC1Jlrn1SnO5toUPqjkzqX
+xO6cwDwtHuVAaTvxV20/nZhqLRD2VdT0NK7ebegrHBuQgOiUZqmmvaAEo5yDTVVPJfGGB7E3jni
aO/JbhhlGIoim3WDonra194yct+NX9rOmz9OtZl+vT/AncWJfzJ8Y9SZyDW25RCyJk3g3ToGfWxI
gcU+uXK9V0GWzPXBu2RnccLwo2cpDzYEBzbpjJdk2Vx6nJ6uoDvfZMNCRVIVT4VFvy+v0vZ3pRjy
g6A740PegBKePEc1Ltz1B5xVZaE0g6G97U3eKRa5GiCw3j6kztie7k+l/B7rywL+NuRwaOmUX9BU
WIeyrTbUvBGKPysy+aEAgvNNCFIvVPGKIKXwf1BZ2o0HUhMkDuAjqh/reDOIi2psyIfM2XKfinxK
nuM8qiAZT1HxV+31xUHA2wXJAOnNSpU2Hs3bjlPrxvU4acsQaA3OKFE9dO8S+HgHN9FOFHTnJMBI
CgIhhrEeVhwvmaHXSh+wYOEzA4N4wpxIHBzKO5NH0Qb+IlAcVuW2YLQMRttr3KrBEBujQUY9Dtdw
jLJvStMn7xatCQ+qADvDkvwoqQ5BfYp7dj2s0hrLhKZuH3ilqV4rZ1DO8TGz/naPkbbSiEAeR8bZ
opMXV89qz176oLPa5FPUdOGT0swJJ/OoUU7unU+ImDQHX2xvLlGdIE1Bykk+LddDSxKlJ1+xejBN
hfsXyr+5H8GHeYhntLbTYToSubnd07zAqDtKiU44AVuYZuvVkL2qYsAEqpjOepzUT43JgqF6eyT6
uPPV6K+AbKLeBhNzi/qZ+9Rb2k6w5MVQP9WpoV2zmCfJ/ZNjZ0DsYuBgbGJqiNsLbbFSpXE1BjSF
ef5JT5vunJolzoLxkbTqbSTwImCsYdEDkzG3ZwbNqtjp0pJcxFWbj2arWl+9olj0UzLWXnwwrFsy
pSTxvH4lpJI5gje3J2JbQ4Jj3hT0SVwOCIALCctfEtc5IWbB82qhy/LQR8U8XC1yGnR+5sRCP0qk
Kk/YSrXyU4gj8c9uUazWz7yu/G0c5/mn4rbJ1zk2h5/krR5AvRodtIeZErNxykfdWIL7H+h2W0H+
o8CAPoYUytiiRAbIDJkRJV2QRNRrTvFUlL9ltI2iU4FEyQlldZhX3niwr271DihQUh2CSIA8K0t+
c3l5nLhtEVddMMDq+jaFi4Lu8WAt2rnq+7m7Jv1oX0zprXtpRhjn9hwa/ypOU9mnJYtN7+AIu93n
CG/zdpQQDoTVtz7dUwz6f6TDgOJ4m7xreSmf5yjPfWPIundZ4kQH981ePHrSoEZojbNm5eb8JXE2
sXjPtLQj+Sos3S9Qxj17NczbGOzkqcc16+BOuN3slLnxIedVwgFzc6G2A22VHCJkkDhJDdahYQeK
7Chb3osij0o6tvTcOarXo8L8E4g2YMxgEKl3LbG/vdCSag5W7O1Gl1JEUtKQC5t8ZJMcDEujlRHW
skGku8mZulvz2Qzr7KSyB9+MDpGhyFFRbKYRvMUQpDNA9tyrSf/xFMNtuhh/FA5GrKTk04MdltHv
9zfj3tDQpkByCbVLqY2+nsBKLQzoS+TF/8fZmfXIbSRb+BcR4L68sljVm9TW0trmhbDHdnLfk9uv
v1/qYa6KTRTRAsaGAWGUlczIyFhOnNPYs3/qoCXPQrOqYSqz3OK/b19LBSKYH8V7SjbXa/VaIzEY
CKqW3k6eeP3iM8Wn/P2oLdWRqtSOk8EgiFWVVhOBwmZf3TxXeAJB8qZL/V6bAy+MzaQOG0BID+3i
zCeTNP18e4M7MAIoTAiOYaPmYQBZfr3D2GjnYNCVj55bCVoxTT6X+SRPScX98hdH3i8whD2YqMOd
+lZfL/0yGt9v/wi1xnXkrJB31G/BbEHRuoUyzIEI1rXgRGUr4eybFPUIT8Hk/3V7nT3LIVCGqktN
pMGQd71Xv/A8mU6sA/NmFpW0FMOi8Rt0Y5v54Lvu+S6IhliHZ5Y0dbMUvYRl0pYYZjPuYZhBJXdp
MngMMr97cvNp/HF7Z8oON1+QqBKeGBX4WUAJr3e2znmKZqzKUyvHQC8UsKZMg6YNx3U17pcBRsIk
kUE4WusRz9qO2aoYjAwED8CON9EfQA3DLLuckEKsOQriVgFfRApswDIH7TvdwiqcvWa+u73hnaO8
WnXzfa1CLOs6UXOwIP+5z/1ieTKEmE9NII8IXfY3qCrRijsUs7n+tmxaa/UF/zbrIr3MtruAaqkp
b0ieY6TTpyc/N47ELtRfuj1QBUkFVkx33dlCJr24nqHkMKD+y3WYokUnnuNpfTs0m9eVpqQKrkgW
ttykxTzpMMmmvHiB+D4UmfepWL340lnSPBo7/Zn+bndEqY+6N7EUWojqM//ymkNeEK9DDVjG7f3y
Dycp5MMoYhsUcVo/G/Os/T0s3RCZvdc/Qgxdf7KmfFhPOIf8UzquyUczdv8WiR2fCDf6f2m4UoIt
nCUKfCGPWo57Z84oHXka3W8kvjbl0FhMUBM2PJ9msipqKdjBiw6EZWam8b0s7eBMy8l6uW3Trxel
xIwf1PHGdD62hja5gzPkngd3ld6kS9j6efNRr/R2CinYpx+MdfGNB8m4jzh4wV9fJsoxOtkbJVF0
ILYohnG0gIwsFH+HxXUv69AGT2T3RbiOcfxmv8hSaoYPSme6SFu6anfQY3eecVTZolXM7XpjE2nd
5P7haHXbh3lvuXe3v+ru5lSeCDgEcMyWhFzX2g7CFsmzOjhTlKaBeykR0QhTszMOAvbXXpjN0VeF
uAdIOXazMfFYmpldYTXl4NmXwVzzf3Kt8v9Aprc/NyODfs7AEKiu50cQ/dfPDSvjnmjOUTyhdnK9
siWstnUDLvLSrPMpyOf4XV3yvCXxBLNBlTfd59tfdXdBFJZoXVPxArJ6vSCha7sEqYqVfa998hjh
C4s6q09lN5uXJAUcfHs99YBdew8f1lA6WMiyqAx282mFbUg7bnDCJRroj2lnTY+BAf/OgtxTBD1T
8bkGzHFXj80a2mv355tXtz1VT7f4AcCgN4msMItW0hMk/3Nt+soipWgbWqWP4wq64ZQz33FhxKx6
n6VyOBtme4Ra2zHiqx+wfWSnVjPKyRuioaWJR3sEDMlQju96Zz4adHr98hBJ0Lri9wJopft8fbKz
kXsBikIyQuu6j+CAhNbUH46QCHsbwttxIakkwgq7NdhpctxmbGXUurTs4wVHs8QSGXi0f063D2/H
VFXnk9YEMYqiWr/eUMofNoYtZaTnSKTGhp2H1QQ5YbOU+inRDjmk9rbGKCHRAjsj0NvEYmPVzY3T
6DJyclHd+xqONBnq9X0DUvNga6/5qCmwkHVAyEEfEFmqrV1YqgvamRLMH+PKp2R26/wU2+1ahfS0
gjVE/Ne5ILO8VHeLqSMjnkC484cvE6ek1SbhFgIuYcgzJeb6c77E7jvTztv8wDHufhKl2gjpnkV5
XP35L28/LTcKQcUgIzMduns5Qkk1d8lLKorg8+3D3qmZEBeiE8aQP3BAqtTXS82jL4LW4IvoddNf
ur5GlE6jmtt0WXNuu+RzxqjUHXo5M9dW908+TLmPTGt1B0ezY3X8DkIHSm0kANtnp12YwJUFVlDL
IhC4jNUJCxNjI6u1GFUU3puTG544lw9M9E+oum2oJmY6NmUmpmhOUvng+SOlynGk3ubE2sHedpwx
MwNAz/EUZIzbTode1uDxlmmMKtdCgoDxsIc1K7MIjZEhYqowZZxAH+/bNVkjq0yPQJc71kSJm0Ic
a6ssbmP00mWKNq19Gi2p0B/9wvqrRHXn69gd3q8dX0j6Bv6RC0YReIvEbqFkqfQ0hrW5aqyzHPLm
ZY3b9IALYHc/YMypLyOcRDP42mSdtrATctEx6uZyfczWaTonRWpQL9Wag5PbiVAo08B+wagL+O5t
+NV6QVXSfBkjx03KL3Ltq8ciDqxPhpmb4digSVWlxhyWg/32ghT4bqoolKQMUHbBxgV4GhYF2HyM
yqI1IqZtCHPbOjsvyWAdxAq7PoDxD8UKA5IHp3/9QSEzlv3g0PTrhqC96EYp7soqq89znnweaif/
MDrm8A5fVEaju+ahDPz6TpILHXztPR9ARM1sOWPKwCQ3vsiQvt/6dTFF9QIjXlisPa0m3Sjmb0ll
g5VOFvjCbvu/nRwCIDSjwwxQ0ta1NnfDXky3WDP6uUE7pDT7RwtFKtd78hf0dWakx05aDD/U7UX3
rok6WHrg0KuSKF9/74UpQmk60Kl0ZE1h4c7aJ2upsw+3V9m7JgTVyoCIwhgiv17Fy6zUsTvk76xB
OOc4HutwXfL2eTbro+Hy3a+I3fCMUCgC03C9VCCWTCLpNUaoGkOaaMRM16ZyrM+QQP4zzOX4pdDt
o5R/b3+8V4AosBift+t6Ubs0HOnW9RRp2jRjlLKvI1265rMsnCOxhb0NUuPWsU7VYNi27Ipujc0p
WXA5xpj4D64zpOmnFsZo54s1q1dK1LDjOuZUHDWF9u4EwFPKALg0Xo9NeDmti20PcCxEjQ4hvSB+
j5qxlxeZGtMZOOEROcfRepvQPTbi2Woy1kubIYv0dkzORdvVF30J/IsYrSMWsb1TZJAFECH/Usd5
fYqLhmi9XOox0oCvfUNrD1VsGdvyjBJ4etAgOVprY6bWzOR/boIAAH1inqfFCR6rhfpXvSRH8Pzd
pSgT01WGk4ru4fW2xGC1sELS+7ea0vkySPRXkrHUz7Pmvn18j+YuYA06biqd3lYj8jHQptrENmut
C+5gs/PvzA4AQMD1uNx2KXuOCzIolBGJocl6NsbBA+RXjjmOETNUtnGu+J6jGkA48sp7RkgigLXD
ygTueuO6kjylyG77BKW2m360tcKloeBkj41nix7+4PXofu8dl1JtZQyStJVZp+vj8hGGh6tGgJUl
QrvorrQvbYUQWzxL8+2xPTmcok8BS/F6RoSmrqjMNSbQ1ZfqnKMW+oJhSMoBTnaw1N5xAcylO0JR
lKRx8xm72DcRAE7HKIjH/qEirfusaYfqBLvfDhi5yzNKw3eLU1KU7gSWCR5KTMt95pYoX7mj5LWZ
zaN+/J4fBmD2v7U25zRYteVnHtgFiAaKO6aY/CdPm/0/h4KZTk1PvChjquw3rJ5WHQQLIMupcqog
8ZdsrMiaoZUZLoqqRv1PaXQMb4nBjw+igl2j/zmBq2aaQdpcLzPagtudYBiIhAM8NAphP/rC5hL3
KMBHvEpH7Ei7J8cclsJqKAzy5m3pgHjVYmlIDMbejkOrcZLHZeg08j0DVx/edh67qwEIgJQSjiKE
uK/3Z49COoh9gtqoR/e9G4gH2c5KsEf+/faF+H6myiLhdduafWxknqExYhe5QqcC5C/ePTIgX5Kx
1g5g6XvpAfkHaSSZOjz2mxDEXdvOrVI+YIOm1TdthljAq81c0V6n53EY9LCateK0zsW321s09oxF
hclINSLazs27/pjCDbS8nMi0INFen9wJle/aWeq7TI6QvEvNuStKe/7QNmP6Hfqk+Kkzs3Q9QdWd
n+uk7u/cTFj/0WNZuu8KN6n+kda4/Hv7R+4duFKFVlEL/cqtQUM+3mRGwBsY6JPzOUsmwLWFJv4O
xuxIsWTvc9CXAWQBXlJ1Ia4/h1Mxl9p6PExVHEBKi4+4uP0Ctb8J9AH5rqOZ6r2tKWQL0S7ABBCn
1+sNlZHynMw87/kCmVjlZt9sRYBeD/7vJIIMFNI2U/knLJfXS3FzE9qTbM1tM2QYUH7qvkGlPbqn
tEFC5PT2M1PPhQ8bENNd2xRM1Ex6dIsxRm1jm49wEAz3veP8ULHMwUp7RwYGTqVeYFZAm17vy9V0
zS3yeACGJnpgF+hXgztsQEQE8NB1QhhvlnVWPJa0G0ib+ZKkutcrjnY7+FaaScjLbO1BFCYk0NWY
rFzSIT5IvvaeXpjnIDmgeKDSk+u1SOi9erFZqx7t8VOeu4MWkRKO3sFX3FlHdVmZHGOCkZbU5m3y
zH6pSghqI2eykgenXNpzEbflj9tWsbsKOABQOORar7qrDPSUI6rDMtKkiNdzKfz4xQVq3bw9YKER
9P/rbGydKg7AxILdgMyaw8WfG5BbSXrQvnstFkHXHxa0nzZOE3ebczh2kI4GKrBRY1rJ8ugW9WyE
dVPglsa2yL/rQ1r/OS11J++tujBISGTCsL0NqORPxKxM66wvTv9g6EJL4OjxzDzsTH8cQka0hv/4
ZSA+CCHb5yGtCjOSFSRb+KSiEs9jl1fKCy7WGI5xZa0nyRRtTqUhsx/8nmzi3NX5+tItRRcffNyd
C6eG/eCIISehcLap8kzuBHDMRsZX+D6kAWW6fLbcery366yCnX85mm7aMxoiQo7zJ5h820fI48oO
Gtggot6Jg4+L1dkP4C6so9B9d1sMUzAzQtzOyV7fNOaP0ykpeOjjxvYveLTshXhNjzTfH59EmibR
7buw4/rVNAWNZ6qPJHcb17/SUVytgc9YanCWdVnV3lvtiFJpNdsHJ7b3BRV/JQ0fmBAIQa+3JgtK
KmhfD9hp7lD9KvNvFv3ggyBmbxVV/1d8nGqKb/MBG80cTU1UNOtaXfsOonTKwonS+MF320FOcUgO
LR58MEH09iFzgiG3e9MfYJtOpR65/iw+oEtlQRorUap5brteTO+nrho+o9a+/JW5rmacbSNH2OT2
Ee7tmJCNcg6qRowebG6CMXf1Gie07GI7W8JVGOZ9L039oNqwZ5jQvwHQUqMUjMRdn1476bMer8ih
+1TBfginrO/nua3wa0Mxh34uD5y0cvWbli8EPtxrIlL1H5tzzGeRF72l9RFQdqpi7Wgtyd1AIgoA
N7Wq+USbK80/BZnmFyGsf/Nft7/q3sWggIqDoZ/CM7EJSZe+6HoDcdvISyctR09H8x4tL3eemUZf
Dk5wdy3ePA/0Psn0ltMmcTTf1rQRpG+B89U8zYNKGQr/xjWbA7vdPUaiSjW0TxluS7RQoHJt55Mz
RPVgDw+5nXcM3rkrmrqNfHAU5/FvfEbAu7C/gRagx3FtNh3lYMJZ/Ivdj/FTUmsWojmB8WglxlF3
Y29rNJWVHDrVIyA010uN8BMNI2wBjA33zp0cl+yUNF568fp4+Kqx/kGwstdoYIqXIoGqFTDLuzHR
cfQmmE2ZfCjp7pzKUfpBOMzzUzNXqwinsp+/VKu9/LcpbdlA2S7cO1AO4qNr5VX1G9/519+yuZ5E
tL0tqMJHI98GGnwmNiEKdqBBScTd248UfwfE5Sdfwhb8kSTW2LojwzMwtUk0wCoDzGbWX9puts+3
l9pzbXAAq/unBL+2j7yhTxnkaOS+yaLlp9w0p3cUXvXvt1fZ66ODk1YkDJRTFBRqYzm+3fWzNuNB
u9pzkUwrkstc6HUE3J8ZY9ef3jlWVr9LKtB4fessuNlYzsOly6XHCAOFljug3vVLFTvOw0C+fBB/
/6Rm2HpDwLEAhCH7xMY3z7QJaWIFu5hkkqwb/qnXzHtv68sy31Xc47um6RFDLnOvH+9MM+9egOMH
3xPbyi+I7mZ/po1llNDizr51cEB7noueJZmjwfmQP15/uaqBIcig5A3ytPPSUzvF/j2QTOc/PYO1
v2HiihKA3ICXDljk9VpdJmF6mBeSA5HJz8Jb/kHSKnho09T+eNsgdnbFJBMwYbgHmHnbXuw60ZKe
5gnEqng0m2B3snpEzwjZGA6A//5gYztPHaTQTHLjSGjLbsdMbahcp9FnzCiLfTt0JbzplT154dQ2
1XtgvOYlzfUf5jz1B6nD7j4Vext1dl72LQzH62tGQwsmjyhDToBInPLcwlp5p4/+EbvCXrxElV1h
okmI4C7fnF7FUNJiGS1XubLS+3aRqEt5jQyDDOVibfC9kxH300eh4US0KUVRwFrerNLEyrQoGeiF
143sYOuwY8BNyUBrS8rAgF7M/ZM2W3XuIbf4nSMlGQOPoXQmtqq6dSyptc+U0ip0+MaQwS7/MZiQ
QdGTLg9hmDUfAuShL0OtlwfPkrpyG1dByPS/pbfgVZ+BDNr/0MM3Zt99n3U6zS66IZ/hL6gepzkN
PvZZeQTx2XHUBJ50nLkspC7bu9nHQaKVJZiQsR+nEAYN8ylmeukgg9h54dWkAn0oqgNKh+XaA1i1
rNtWIU/klGnfRJLV2am1B+95nRaaUZJJ0YNz3N0X56dUGNnZNnzR9bSXca/zMe1kWcMy6PQ6NJPA
/uftHodB5f+ts4ldGAFMUEWmuEhbo7lMcxmf59r0T1bjpwesXrtbMoHuIExC0rcNNgtDrEJ3JF0v
WA6jDEmEEzPURyXFPSuETxW2GEwRwZBNxci1YKNsMnVUNjG8MGMV19rzWS5dGyVkLPfl4h4NV+35
M0JaynDMRUPzsFnUd2vYN+XPEm1dPeoLBNWDg54YogjJwS3bNUVVCgDHDBnlNm82VrAQw0Azyq3h
Nq+QRDbC1cepMUBXRKLq+8+/YSGKcshiqATUvnlt+5MPL7SYCYWs1iphih3tU1bOwycLMcyH31mK
sItkBEjxdsTKWFZfW1SjzejznDnepY5aP/PPXm0dDWLvnRgqVDCn8w+1Z/U0/tKMsjuY4Q1NOau2
br/KdhX/QaLDeTdVRvxye1d7dq+idDXzDeHI9pUlPx88Oan2kJ75L4xEF181uAgO7GJ3QxS2SFkh
eyMpv97QoGvMiww8c5TltAtqHW045V1zP1X60RuzZ4KMiIBKhrsBPsaNRQhUR2bD5/VuCikucKdr
90WX5S+rJbsLtFvxgePYu9L0/tmU4qThM15vrWO0XKA+QAyaLc058PL0ORHzHEp6ViHisjLU3DX+
6/ap7X1PzovyJtAiwpRN4OtmWtPMaJ5Eosz9F8b2J1S+ZfMUTzCk315qLwz7ZaltskFeDPS1oY6q
+0k5X9Ik1Z6L2tOa0J2S4OQNTvkemUwwj7i7ILq9+N5h8m5CTUrIQA18Yzdrk6V2o1HEUTpA78kk
/yicTo90c1nfp2ZyJKa+dxlAajE1oEo54NWvz9JE8hCW1wmYt60z8WM7qKX3+hFN0+7hkbWpATE8
5Tbma5FrasucmpGTruKMrFl1npKmpfQc9wf3bs84MUrFN0edAZDY9YaSGGImZDBJSle5gL5ZljOK
1FU4dI55sXILqY4Evunbh7b7FYGk0f8A0AQc9nrR3CzNTPTUAAHl5XfNgLYEcx5HLbO9VfDD2D71
RvAcG9OIYfWw3LQAPj2XDQABRGOWIS7Pt/eyd1aEqhCRACknDVYG+osnnlcGa50R688g3vyWZlT2
mNRZROjl7hEqa3dHSkRMtcvonW+sj2K0V0iXYoXX+M4lc+qScRn/aIpr70oRkOIeLWaTiUKud6T0
2bNE6kz9aMMAfbqtogGnvGvKvHzwvFpEt7/gXj2IUIASpEIgsObmMaNJpwOpYBYSEWTQl+ka3BVa
6r6ztTU5TzGy5NbaOJd2zbRwyN3qRLoX363m8mZVeMULwzQmVT5432gMXe980QPheuVCmwY9s3eW
XWSnEhALcmZoS4i00r4XuXAOgvM9A4KpTGmEIFoM3P96UX1p4rh0xymyi1p7P+qSUYTWTz/5Gcj/
2196z35oeipUBNwIr+XR03jxg4mJtWTugosI+vzLhCbq3e1V9jYEvRTxFpSAhJSbDRlUgSxjZsip
iU0trIxMRIvmE8dqwW9MqTF0w5Qa5qNoTTaOpO5wiyh2MxfnDnGYOXEdtkY8vhTLtBz0R3YcJZ0C
WuKgciDo3NbV+7yn/hUokrDEcS9W1lfhUjTTBf6zjmkFzz/RcT0iINx5WpVQJwkOfPxKcODaNsZY
poVvDBikpWX/MTPfuq+7UZ6svsv/pZe2MviZfgxiab0dXE/LDiAhjWsy/22TvAHZMMGFPUWjljKk
BYXWqc6a5kRS9+dta3llkxSL1FyjGsSBLXkbHbkjQui05xrIkov+tPQM8dc0VD/dXuWVT1Or8MZx
cqCOaPpcf8gkbyuK9AWrjHJ6dEHNPFeogFyIEz8lo/Zm+nK1HFwLzJRjMGRy18uJwpq6sUmbqE58
/07TZRdpo52htWpYb71tzMkQJcAvhQfhZdi8CeZCkzKuhyZqg1k+2kG5Rv2SlU8QaR3F6OqvuqqQ
KPo/vggTU6Sn8Ixe70ofROmVgjjEciclE9E4ode5OVSuWnAfg+ANIWZpHxrK2+EUzG+m6VPLkx7C
b8qcGAXG6+VLmLvqtAfYU8JldKZS1n5qSjU2SlQWdVVbn+xuOQpVXjkztSj9UIXP50HY7rnROxTD
StFGSsro1DNhfqk1JDutNBaX2za6uxTpN2A1it6Yz/X+3JWHt3esJvJWb73rMxPn4hK3N523HDwE
r5wZuyKEgEaSsrjS27leSklTuak5NREvnt6F6PH0P0xaoXMoGlv7WFuD85Gxi+TL7R3u3HUARQoM
oBJKkK/Xy7b8lG4SRhPNRg39wMKjl4p6+I3vqLZF3sMjDhz6epXJmQVZMHZSjUN1ZzmaGfmpb4TD
JILzb2xIwQBwYZRIt1q1YvG0wI7ZkKl7zSer5JJSWHNhErq9zp5pUHoCnslrByX6dksDpe6ksBu4
u9Ly7LfZv7MMkqgcg6PO0d5KavgOPj42RC3/+uNBIRxoVEzqyDVW/94HkRK2WaC/GzOneesbgxHS
oeKMgDYoPOj1UgIj0SaPIonTpFNYj5N+568zj2lvFw+3v9+O+6cDwiw7RsEMzHaSEhNIR/jJq0jU
rmzDfin07L3pTdMDYAN/VHwUeXlwZntr0h0AzkW18HUjHvE3K2WH6Jv2U3pO0VAKs35eQwMt7LvK
94+a4Xt3+tf1NrHCXMSc5oj0pyMNXutm0E7ZbC4PvowtaBiS5K5p8yMWI2UO2yeBsgbWb/DkvZIg
qXivnV5vq8jUqupMfVw/FVRXnubZdxXDdhlOhe4RavriZM2ueXD/Xu+ZaVGlD0IqyZi7t9mzlzqd
23T4sQousYdCrFY0DUx2jKIYPuv51D54JhfmtjG9viJqRJWaA+ky03JbdrvAnGz6MTAw8G8rXNdK
e5zJKUITCog3uzJslv9R34BFieWur4isCdCw6Jbxv9n52o/zEs5OXH4uO685uCKvW6VMWBhMkNC9
A1HBwPH1WpnjFtrKziIowocULYnez8JKq/MfxVzVzP2hBHxq+1IMJzkb/Xvw5Dy5OQNmJi+WSH+4
cQ5rgm8Dfj24Sq/fDRJsJaXxc8DF317fdqwph9gun0Gzss8Z1bqTjpbKl9vn+vrC0nECCAGrEuUC
SKOuPwCCkEOR+IQ3mW7qYZ5qTii8MXiRefPdnAb/oIm4tykWJGenagAwWpnZL4WDdXE7u6XkGfnu
YF86Br3bPxAed4+GJfa2pcZkmeiEpeRVuZOCd7ViOC0jxi3MYkNSgMpxXRFWQS+ee6kdlfh/hpzX
ToHaGEmSGgME6LFFD0PWpFODw2r9LBEPs5jr54Ck8GXQGK9BlLGxX7wlZkIwHr3+fSwD+SN3gz6K
86D+llW++9QPwn/Sx4p8zgra6aFpExuV3Ex8KhojjYyyPQTcKPN+9aMRxlVFWugbtuMdXkzCbNlp
x5DtUHmhFuT6xxbF70cLUc3nwBv0d5WzWN8XQwsOUsu9EwKhoCBoRH7Qt15bwgKZ1uyPFnH1YP8r
ZxE8B2tbnVPf/toB7D2qLu4tB6yI2Vo6jwqZfL2cVaVBrHdpHy0oEP1dac58L1G3gOPB8kNYeo7q
Ozv+8idDmYezJILZlvbTyrWrYdQ6CDjM8TkZOiOkimo/NP501HbceQ9YSqV4hP8K5n29Nd1OBj1H
BAewaTeuF7+VzbnSSRAeRcsFLqzej3rQoAcV/tcVLEi8ENDgJYK6jNrRxnd2NZKyXQ7of0UxFaKr
rEdizYinLswKEX9JtGb5VOuyjrIpjlt0LYN+fnKsxW/CzhbFEXf661eZnwNdtOr1qgdiU/ms+rjw
+9rsIn2S8nsmbWjT/XJ+1xlTcslouv1IvLkuLrU5pZ+WKpeX25505y7xVuFBdWqvdN2UBf7i2oJ+
jZmz7nvw+0v+vUFZI/SSNHloPU2c/DRbX5ZGTvdN7R31InZsTemrk51yFjzRmwyDeUHHGGbZR42v
eVHrTuKDqYvkCQRD8fH2JneXojpDe1uVLbcQnoFBaDoqNWQvFVrF5SrsUALaO5UpeO7bS+3cWGo/
ilnGV3XSbdO0lgYj+ZBtRFJHeOZu1bpp4Gl2vDw0hqU892ZylPfeXhLs1PUR+pmF7hJknmgke/RN
XT9OSQ4dVzulq7a8G3tnPgDK7n3P/98kOIXrFVvPXTJNizuA6esaCbejXzQs6zsnB0T0G99TXVb6
wT85rq6XmrTeSGM776OAlPB9VZvp8zo2GiLUS8q0UBG4H24vuHchkBChwk1Oim/a7K1J3EZfU+hK
E1OmYVxX9UMwpv+kZtp9YOJ5efR6J3iG9OBokGcnyKByAdoKxg/Gj61NgAylQd9baddFsczdO5Kc
7gSN1tuTRgbQKMgocJBqsm/c7tKW0nLJuiOhN3/WVbG+twwjZjpzGc63P+SOkaDTRxOVghdsHNuC
aN839SpGkio3RksS6r02miZUISC4PUKG7jhRwiC2RZePCeRtN99eDLMHRllGnWXJ/jQbWfvUSSb9
YADS+kcfzqyvyThVj5Vd5e8yCcDu9l5fQ79U34r1qXeRIHP5r8109b3RqxRqgb98Rrx3+nscKeq1
Wm3fdRZ1GyNx/bMgIgqrwQ3uCNvtg9+w4wboQpPAEpbwG14RiGX6Mg8pIu12ORUXN7OnP6Y2AJQ8
n9MyKO5v73jHWn8WMZkt56qAjbzeMMTn/RznbBiuiuSpqN3kyyj79GCVncvIKj9rULpD2r15Iwpp
JB5BCHtCLPjHqOduGFhl+z7wmuYpR+LgE1FMQxy4HvmdPZMiyGO8HGcAydU20Jv9JZk6nZKAMJz7
pGv8qMroL4k0m+77tNdotBlmNK9WffH8ufh6+/PuHSaTxXS4VJONeub15zWzvFDTMdiTYa24HO97
S4h8KaT/r64l5oGT3buqtH/wd2AXCWw3hwnGx06qFKewYjZzWPdV/2hWgB9WmgAHZvr6SOnHswod
GJNAbDsHW/tBl40txGvBFC8fE9eJTyWiGSF4PucOkvaG7l3MtFPMD7n9TV9joAmjgTFR/oAbCBjq
5kzbWPQyEU0feY5A0i9PnPRsSq3D0aL4XYT6Ytr33jo558LvfP+8eH1x6Ult8kteJ3aoD22XhZnM
PTOcraSPRnsa/jz4kepbXyc34H6pVCB5TgGR8Oj65H1XZHU6wRPazWJ5Mlf1Esm8DuUwV/Bd+cO7
1f1Enz8KhD0loT67zn1qdW8Gt/GtQPjAaKSmzemMXP8MmCTchpE42K5qy30YtPGHYKj9vIx2cTFg
OT1n8XpUOn1t9ExlqxkRRUfFDI76819iUbGadSrinrkmtGeys7bOoxEWMGbqd5OxwP0YDN2S3d3+
4K9tn9jXpm0H4Icu2jajA27mWYUk55ZojZxoRorTPLrxH31WOAdlhJ8whuuz9UhXySsUtzeNkc3Z
yoUrEZQwT8XaYFeX2LLGIMzpdWH+TTI9Din843coQbYk0xMomdNYufNfa6eN1jmwMrhc9NXx3/uy
68qT5snxx2R2aFBo/uJ/hey2WS7IDIsh7Cu9/6MeC/8oQ3x9RpyNwweDN0J1OjdRympodVxkGKXM
yIXsyfVO4KW0f0WdFIxGjuXLm4+H7IQQgmoXBZhtuoZGMn+9l3eRl9nChfmyCT6ukBu+dM4UHPrB
184JOBvJIS0dHC//cW2BTZ5lztJ56JkzGtG+z00rdn5M+YRSvZ8Upf8MFMaZQg3l3SHSCg2NSaeU
WXzx6KNnl2JSPNRLVzTfTNqJfVjXrpmEvl4n70WZUjCXYxJTQdHWZ0uCFQqToAm+tI2ZWiEFNeQW
4sn3PmRrlbyscm3MUPegmr/EmZP84cW+fDf5mi6iuiYeCtsioa2cFxbEiGAL+/ps+I2DTnEM6u80
adJx0ClH4O9+ZNRrOc3NtKSXNamyJhTMyorHMi+kFeY13OSnoJj1IlygfwueUHIRGbLYaTZeBq31
5dNIhJd870CColFgDsKEajCA5dYSevzBmnOjuYeUDPWLyig6j+qY6/9nbeA8enN+BSiC4gs4bMpW
tCOuTwjoqZmYLlVs4aVBKFBgPzmjKOFIDoJzsSTe+a32x8gRnME/ARJqguF6PaRRXKMH+K1wJsn3
3m6b8wDP0odqgkL+9lKvrxa5KTkqtEkkAGTE10vB+C9axjrbyJza8i72jeTJWwyQV16+PDF2cpSA
/2x5Xbsj+npYFY5PvTTbao81LBaAKLC9S+ygW7qY3frNzGQq73L+D+8qy4r/6uHcFRERbCw+FEtt
l6eaUs168tw4iL/U/jx94alO6zCnGRw/2V1n/F03bdeGPC7tNznY2Yd0rqmeJKlY/WfInUn021FM
D6WWwRZHtmXOpy53Wz0czDRIILELnK9eb4nvDoraL63RVXHouKXTMMdezCJcmZL52iWlrE+AZJr/
VmiTftazSvsxjMDmoI+Y/K9JD7FN2KWif6CRW6xRWsnuo8g0/R9Q6LB0N0GcraG3VATs6jS+mdKW
X+F5cx+LPjf/WUbESSLXXtO/iO+65mzMqLmETYFI7x9r4pe0SbLW+5iMRf+VCc6VgroW9+Wp6Rkj
fypzw/+yMlYnnqs+0Z2wxE6bz6tMpuSDF1v2AJdBn61FZAq9cj7EJTThp4Cwi4sHNcBj4QfzV2tI
nOGkMa/8XevKtGcoq0sXqkFuC+UmbEEUrxClzCMJwqykqhHnH4tcCUzbRiyfJ2iZ9JB59qUOjZGq
6aWmNvEitYz0tUIhZDi5sb1koRw78bTKoJ4+yHnVzkLQEzuw7+1Lq3jRiWRpmnN3Gd/Y2PfENQMn
DBJsdrvm0RiC4h3jIpl36hb+4GCxbX6iFvN4aglemIQBL3l9mYZBILojHQOpU704zYX0Ln4sj0A/
r6qJqtWjFPp4mVQBz7Gul6Ebb7eM7zFMnlWJdq58MT9RaYrPjsDvhp0ZzJ9j4cgnd2x7aHIL357C
wte1jPFzoz3CvMLtoTb266XmF6nvrJDZig18C9iEMNBM58VDXqIirHv5P8rOYzlupGnXV4QIuILZ
Am3oPUWKGwQlSgWPqoLH1Z+nZ3HiF0cxjG89GkENlMnM14VjbU2AeiI2OJIHhXiZJWm2fu9HYDSO
xjFBzqLdzjBNKXE0bfUywCxwLZLd1WDUt4WQdw/+1JzDqZDtnO/c2FRh0qvRlGcZqQxMttRguyn8
kiG7V6KsvH3Xu02eZEuROfuqCcJD3yPF2Du4Jd2ZqZf86To/HTlx3SfRHHXyAHtxm1KCI9c2GcUU
/p7tQrfH2JuKel9asXPPSRG2+3pY4ls5ZPObUY6/JbrIRHHUnRxeaxstajr5Fts7z3pe+CyDfknz
oPPftZpgeRa6H2+yGv18Isd2Ds7LtiyyfeYq63vVyeAmxECMLGJ0r/EOigzbrKQMZQ9KBuF7X7vd
ZZnny3Tl22P02hntr2TOmOa8z7deptWWa/tgm2j5DvI3nK9mKeGFVJnzNPrRIBILgc/NUsnuFhSp
K3eL3AiA01FUZck4Rp2XSjcsr9F8s6pA09anSpXhBbkAlHU4SIOmNGivooRYJObXAxKX8UhLhdFm
Va/bpaybFhI5iSdpiK3OG/uAf6ELJ+BitEchEc42BJ+o2urmg5b+ij4tWspHrJeEs5sqoSlGc4IZ
ExOaSu2yqcnvZEu18jBG2rzlpY3fsyRz8BmIr42SJXPn7y2OktaudZf2w7b7LTjrcCje0spqotel
kMai0ulllcKCEK8MadfHqR6imzwi6TVdrSH+ufGPf1yMIpcBn43g+9A5ZZPalh8/2wvi/30f5Jna
re3mhLCHMhc33sJT7Q6aSjaka5jJ29FpczddBk0zRzaxLKHmeEuRNMEa99+6Juo/Jqu21z0ceXUD
zQz4wSsccdVs2q128agbLzEalS8ERexudnHflQfTWFhCGVwfvAPgYvjRDvX6i+Y95K/W7ugN53Uk
kGJvtTP+pplozT6Plu1ZoGNZn0NPElJK3LrVp0VrZutqXo3QaZhHZbmbijC47/uueBwRRYpLUfH2
EvpmNHSb6QvcRtugaI7sH/lgvCkiMaw121ByFw7TFRbMTXwhpN/N6VQswbLftjXMk3ko63bfasAO
gm7WyTtv+6V9JfC2XxIdhtYxLwcyArCiyX8US5vddHOka8KNlP0qWncIk8bz5P04b5vB+sD1kaRa
tIPWLPo73xK1mwb56v2aTB0OiT+i3UkWDFlu3DwyLNFqqh8lmmP3iJdUfVlNWSSuQieDIClXX9nn
BGD4Ii3LqhBlItuwdVNBiOzVCUR8a6zFZa8uVfnQZqex2lJty1NGRloGw1cGKmmyap7SeIF+tXiu
0tQfjk/uTYfK7CagEZJn2VSoWzT4wbtq59Akw0ZKS3rKozIH7GrGKfEMi+rCL73qTlq+pBz3RhW+
xFUZHSb7FCNf9WuQ+lllT7dI7+ri3iXCV6d9aboaB1ow3ISWyIl21jAtD6HnmmiHyUw04NyqlscQ
wKFNBy/P4ObIqO6AVAMe7CxlUR8s0+ZInKIs3y57fzb1RbP55U8ro109r0vZrXtyfHL7oCNsSlNH
lmG8y3hlWxItiyQParXmBxJOZbcf/KK6wYIcPombk5d2gfI0UMWxzFSXJ53c4uZ6koH8DUIRhntY
/at3sPwRG4GwXu33ZQbgTfAumcXOOJX3QadNDdStpXfcRsaN6cmv8A7vkSZLtcoGqDnhHML3dsua
CaMvBvvCsrpYshU3b07LDeHOtcuyU/zXKH5QuRveTqHjv8kinouzTak5uEMVPNYH3cV5c2hrbd+v
ldjWk0VlexvOOd+E0J+cDJSi3ljWbq3OS1c073ZTTiolg3S896cmyo/k1bbLxTotLSKdrnG+bY0Z
OJrdJb+YcPIU4BRu98qszp/wj2rnb9WKh3kyb+EwEPNGFPRsPLZLhypFHxq/iu4n4xC9tThDKHYQ
irdob/VZbhKvnQugwb6NfptlFAbygW6/sS3tKSHOxarPZzezf5b+ptXFNjbOPbkZ3rgv+y64qPDQ
U0dV133ES+rMQxYEVI22cYPtfjalvLQoTakoMj6L7LHMPg+lqp+swrJ7LsK+eS+WqXMTpZX9A7Ft
4SZZtg7XJmOZ7+YFD68LfKv6DhmAL4qDyOP4LFimbd4X5NGapIfnkx3yeZjiVBlK47FFTLKDHmf8
yzg3A87xpVo0RC9dncZi8fqmpxMvPHaG4cXv1uG2zp3VTgJjsHGsxsxWF52jcPMmS6z4TnXpEy3v
xF2XhhOk5Yu5mPIi9Un8VlQFjnVBeSoQVrHqt/pIyF5XIeEtRp/00LXDSF6UyifkefC+GaM5C4tt
LD6g70o3sbRfy3M9FqubdN5Ut3eZ5rOcd9vk6usywq3leaPkLq46kJQ8AVXZYqIt2/LEfsmd22pz
mjgJvCYb9yvbekrl5NQeHcEQoeytt9UkwbQC+oyz2+1hpG09U46+X89O/jP5rg675ptdl2WWVLpT
t71Vhe+j3/DHykAKnH8Ws96qEqlEKiUn1UEVcRknMArKl8Iq1b0Cgxz2U+WEywHb1NkllKYaypTL
KcPbPlQoR7pgdsuUFtwcaiVXhg/Sze1kihZWh+nFfK0cvU3QeBZnvnKchQ7xpEXxU6F09kAsN+Ny
R6rswbKcsU0llJr3RZaxt5u0nWH3rmw+02obc+Pozg6Pc2EKc6EESoqXoiio4MJyFC99aVtDSnpl
+BptTD12rqjLJgndMcOKrajlNZbuWZQwPB7na5H7Y5hs/K0wBTvmFvHgWnWC1tdj4CELy193YxcB
uEfKLmnayefkHjX88lQ27nIbjmtJmldmB3c0VNF5746zlbY87YN8Uom7scSKo/dqrz74pbsoqE7Z
sB7VFockLpdCvNuMzeMkUyb7CaMADXCjKjt/DCvVe3sVeOqldMK6SUp/cq7iYNr4No3jfcuZLmD3
Y1XWGTZEVrQb3cn3jhzo+ircNj9O9OrYv5gWCGIol5F6YI6ynV5qaifby/LsbInmwk5LLXKTKjGL
codnhfOBXME6fRLpsH4dr9rhoxSNB2xc2gevE5Ko0NVdFRyaQm+Ji5D9DaEsl0fV+zClnZqkA66K
tsvTTpbRfOlxSpWX0VQuHRu6h3qCVV54sTWwspN11iY7sC+NTptg2K79tnezXTTKek0KqHJcrqFv
mGpAM5vTehpVfhxRL4+IMjRAOawI4oLlGE1nhWs54cHpWvdFtMyAj3j8sBP0Ytv39EZFtQ+dNoqv
8oroxcTO6vm69kRVndcON1aivAKn2QzI5NHujTPs83Gz38lTM/Yhk64xx7Ke9UtoL+BINBDyTsx0
UanOMXxLRIxlHUXLCl4w2OQpyaCNLiivPTTqzEmbI1MrK9hp4FIbY3aPDdyS7LccAGusPAlOrmzk
+BCNTSfXBUQoahT0Pg0HoyqyD6B9CBQpKTEa/VMWC95Pj6vQay8x9WGF5muU2mMeUVW24q3q3UGn
NWFAnEisbe5zZidXZtGKc8buoWq5IFUWI4pQr0nlDv11u9TVlGisEGDqBX2t0siweNNgq4V38CXj
gyQTMexxvj1SLp4sobnOavzRl0XQcv408bcyGCP8FWPjZ0VCPE5QHrNghvYHrKMiajFiN5MKivMz
1bNPteYHU5ToWXo/VYtdWOISE9UfIkur8ilqlxg4AwO0MBFiWiY0fYq5foOR434MvarfdzAMRQIp
HSVJg6aHMy2OiRoxm9X0xxpDkovNW0p+Bu5SzrERVeOnHsKTLdm8ttpStIqLk3rtON2JLZ9hl0K2
+KWlDGragiK8Mp0mJcVtozbkHrTz+i7jLP8+ioFrpGRdbkm1BdsVxwO1tdcZ6hOCfN1fbZVn96Zp
9Wu/NVZz5VXTau1xmluQXnpY1pzUK1laIt99tqd11emUzW4ApBTFl6VcxT1fxPFSQy9wQH/hhvui
nZZvslwhuVQQ2JzUnzKvTBchw0t3KSCJo79R12JeueFNEbUF6jZg0V02B35NxaWsXWmscU3j3gS/
A7GJ+FKoIf+WEzLC1x+n5XXEkYOku8EyH50fM9NyJj88dzp/ctOo97y7xXPWlnGfrq+Wyu6hdFa5
evI7Sa05yZLPPA9kJKWBJmo+MZ7bDGm7qOzS1fjOpXNVDt6uWPKmTiep88cJu2AN69XAdyliPNsu
VT7OGRk1wdwlDDWHR9MtAmesPve7C3zkxa88LPxqVwyKXjxwZokTL6qwbtcXwTAnpoqt5611TZcK
poXd0W3UiK5qbKJEtAHqWv4EI7HGph3op6Ybky2cFkAzL1bFjuXp/+D+y95zqwxlYhY1khLOod6Q
6Z4NH0IPo3sdNlvd7714CH4tOmsICN1UTTtNdZr0VVmUuzkuGbdV5P8o7u6GP7J5pI99ONbm/hy1
ZBnbZXnyK0AP0AOPFOuvNSvyC4kTmLoVLZYw6cRA7MVYPiRLQt8bNprdWhyM/eg/214e/Q6dVZBh
4QxRviunpQ+v5sYf7tsxyL9jzRbUu4IuoUqY2vbbxUaa3i98/4fziLIrTuvarn86dmXPXMIFM4XR
ROOjq+ZCng02JMuzKPNmNqC9tL+b2Z3LfUV1VjEFbb3Xpa2n9zEsOyslzsRWTGCamAlMPZvl7CR8
U4lQm68TMfmTTsdoDO8tI4BIMIb2ocNmmNjB2uzDkZMvcq4Rs8DobLX0wgTvoeJ3TXJAfrousd9u
4aB/DOQX/RjLPq9oo0CldpClxmq3Oh6yQFCf7seQEdu3y5y6POZLPukdlVldMlPEOnMOM5+PQdwd
86BwcoESeOPzwdaTeLXVBEAQxCWWm17RhR0oaui1e7PY4rcOAnqKqTjBnTgx0HuXBdxmllc1J03b
z9/QoMgilRRRj9airIHiYLHONOBMlKB/M9zN01gmVoWVReJlM8m1PWX+N91oj4D2ZRo/rFbqm1oX
8mdTddnLshbF20jFzJwas+dn7eDKnGat3J5XksrdJPctpK21H62Jh5uITN2aDO+Q/qxInEK612al
z9khlwjt/bo48jiRrPxg1m54WKOCkUuv+rKiodbciobhM16sORdEin+3eorCdbYSX3bLPcc1c4Ry
seZ3Zfndb63mTqFcKkKTTptftcmGT9897l3eI5471TkdwfhbbIP3kLOBfi2qg7RXMz7paPttxrZx
7gUohbQdzEmGVW6U2PShpNf7a/Ss6Q6nJGfk8O44fZfvYLSE5V4rgrUSbI17UBWxmTtmOWtNfT2U
Uwog05p7QRtaXHjxhkCgdBvvu8mD9m503ek9rlQ1Xem1jmZgyTkUia0Dqa4Kk0ftnhYc2+slnrtd
0eu4O6+ADT4KxvyXMYmP7QU+kuE9xmQnSzkgR5X66+bYe4SA6ioarOGpmq3tJ76S7RMK3LA6tG3L
xHgEu70O+62TpDMF2ALD2Kr6pB9b8dI0eOXsNh0pdZpv9Q8kgWVu4vhWa844ftVh8JvcSgI34wBf
uMPAxOzOstOGc/p+c7iq0TcPDCPh+wk8nWynYzJayvbBCcy4XjDW8B83ymRgvomOeQ+LVBeJZOa+
MWasl/OpYUia1oXds2aMxdy+aUi3S0qztk6aR1Zc79fBW5rUjDUeZy6sutvaeHo9k3FcRTc+mOHv
moTb5w5HtjGd11MJna9VdC6zZi4p02w937MFmAoRhzPe9LJsDT7TwdykdYwHblpVxnsWfgdcMZAF
cQJcrNa50rk3XORMMLJkNuh1j6uRm95nRRvW9NLOAso5b+rnvC7FM7zcTu9w3JPlLssFSQG9GX2K
AYDz39k8L1ernraPuuIcvbY7Z2ZbogAfjpS/04XYOrc/W3VtnQWrLUeQoGDMDg0T1vbYU7O8x8tC
E+upzT2ozNPNrvF1eU8urHXrh8p/7AFPi2TUQXiPZLn5rvGrLPZtFQqV9JbLX7msRI6ngZhaesLZ
z5gBLCvXhaFhFKnH4V3t8iE70Y374RQY2a7DG4Vs+ZKPEZdhmFlKsukjgKvClOMZQ5FtROPqsSuq
qqTNCldb4bZot3hlVJriIBbFz8ybRJ8ME4wsfMUWWQPBuH2ToFzvlgSNhvtMSRI8+PUS9ulYR8uF
7JQTJyoU1nk9rYN/OQfQ5qexGYuzenXz52ZjgnSVY+eoDzIcVEF9P9GW+J4S3zealXxP6kDPlVD2
FXdJGGVxuoL1P+MMJMoD6rNO7MZ61fkB1FbeQ5GqyU1xmEqpzomP0OfH70Iv4bVZrApUrXLtcwj+
ZQekZNgIVRNXVw4A1pC4U1XcWa7DfW7GqS/37dBm7xLCn0r0ZDgNSWZGExbVm98kNiXUY0Z+NqVj
3VbDPpiy/mWrW0ivRnFUJJgqmmeEi9bPkgXwc4DKkKeAFNmrX7nlbT9QNaTbrD0AcfxdjuNmGO7l
hWrH/RTInkDDqakv6na05MGxe+si4rQL9pil+O2un8KsPav6emvSgFyEJlFFwG3T98K58v1hDPd4
FFBv0f4iYXbDIj/ExpVdmhvtnG9M6AEUOj0eS6AwkYzkDVLiNtMcMV3XQ8vgLPC5nDliqTAkdL6Y
42cFHY7L69B0MSWR2NyPBhLGj87H4DWtnNqhDhjwtYgxJkjqEVf4FLytD5O4y8zt3GyFs2NnNCFe
HitRfn48rv4xcGpb0jjk28vgidlOqzXovN1gMeyhgnDGMg27xX/pakjclznxSm5iYJZcr9YaO6mO
G+d22k6tJYePyC8hl3ZP2RblJxaJ6zwIimc8/3wBjtvU1QUoR5SnTTlYj6HGTgTPrNK9relw2vvM
bbaPBpZDdN757fgcFYW8C3R0KKSy+7PFchiLNYFxGQj4a+XDL4jj6yFe51ewikidoY5qLmmC9IdV
S04GUlT5P6rGcu+2eetj6slpgBxKC3CruH9Iooo2hrYZlQPTnNCvaTMrL9+fmuxpJ1UV7ThYZczU
Zh71WQe7i7GRqgGAVtLe6ytTezmHpT+XN6ufLd81d/WDx8cpktoa3N9dlFPpntzyrgYv7pYjv7G7
9ctSUbqWS8aI3OO/2QXhWCfLYVydtzquaUFDlnlCjIWPLraZIAHyYe+9OWOoz0xfvAVLSNngmqz4
CRkC56cBb88yCTHqiK9BdJn2Ra3PZIr8GmHvVlao4PiuLaRMEEvMbd7Kxk66APswktyDQe67Vg9P
fkwm2OUIotHv1xrhHC1wgDpXBZsiDISk63foI5U6rBZ99R5nUS4b1+RyO8ZM25+RR3unebGgW1kn
sKazlXHVmAx9hYosN46EVCTDxk8YgEcMfyzuDq6HQLZ7f2sxFaTSc+pDsVVwH/d2NMa2Tjw9r+Iw
eUNj3TQMncmsVVU9qF8qNya/WWQ0Z2dzX1RUOeRUeiunaOFW7r6uFwvGySThcJqbsQCPXtOg9/T4
rEettyNVi5JWUmYeZKZ4ga2JR52bW4/usPgRTvNuBScqkU3AObgPtdOWD54M9JQlNlaiNXahq/ae
fHJ12xvdWovN8IVLxz/r7QBBFbGZLpV1a1vWi503c3NeLrMmywD3lKK7zDGsGB8DZ9qor6xoi7pf
YVe41DPgfTxjUDHShWTsLDHT2m+z7ZyJpXLna+0zPQcqUFP727OmaetS8GOar4NRgcx+Z/EWEg2N
o2x92bck375UspbDR+Rwd97YUZcF6YKr/PINnMXYT80UVFOZZnHQON87Swk7ONQ14OBZ5kwTKHLv
bdH2YS3dicFDDZe/t3BlqyOPMcCI8pS0vXIlEjzw6vmWzeZ2QmzxYZ8xOnOsJDJ+j+tTByOBqQtQ
Ci4PFW8HtUQ/huJsEttoPTbC7ag0xlmJ8KXPJrPCaR5szZYSEC2iH4H2gvDHGERVOBwLAFKZJ/4S
lKpn6lT4zauKuGU+YtpV3P+ixSsul6Koh1uxaufEqc1rrL1RvGTh5WLQaBwLb5qaK5uu3D9GpGfM
+5qZ+XYfKP79XWJHYAT485PQ9yELudRPQW5by1u2LlwbgCRrfGZY3/y0wKniI/PwcTp3hokrM7dd
MBRGarO5WK0R7+agD6vprG9mckKGti5mrsqxL29gQOX60M3h2F2Yzd7K/SQar3rD2iPT9LZ9ZPaM
O337zMAt2ZKypX7dedbahIAYDFjSVfht9FqxYx6wByyXq34VtDCbzf26H5YBWwRsndfvo1zyX2bZ
HHMecAhUu8Wvsu+WNJ2dSGuan0XLFPiw2DGZ8V3jjQnq+ZoQJa4/f4+hWdW9yb7KQhosL17OpOIP
pdwba3Yu2S4fo9AluR2Qm9cjTEznGcURcyXBsD5OxpjZW4KKxroDQpX1rorK7W3VYfeAHNp5WiNp
h3RJfbHvdV60oAfUiEmuEdomYCf5dUu/fRfBaIS57PeNSLIgy98GAkOcdBJmmBLMQtfXxt3WmUJ2
su2dM7r651oL+3Ueq+XCws+6hgfTBedjj6c9nVmwtzz2BSGW1blXlhqSwLBdgf9M9b6Tk3/ZsXvm
ZHNHcBu1ZgTw+sVcXdUhIZizP4A8SE+pJplyVw3gcw0kDMXg50ezOcuT6lTIyDSsp3ana/jsuy0H
8n0oORGfbMv0DKMbBUNuFGG+Amh4sA5qJ4DlkfN2nwqNnGRXdZN5hWgUPWRV41QH2WZh+NAR6v2i
CayEoeMv4iPupmplACN6+uhVNG0q5qXaGxkvJ2+HKsSLWVaM1eaFlNurfnBm7Dpq3ZxP9pyfzbCX
u2uBdqmgjxZc37FpmV/gLAdQg+8k857ZtfMrNOuiTtWYlZJ5c08+Lxd/C+Kps9BPtAjNm5bcTftl
bSBwlPTr3MZVTLLtuGXrGaMs6e/6qG/yS+hTVkNyYdHU+yLbxucNfkC/p3dcfzSBk/8sLeKvEgrM
/sKTyncOq9bFmxlm+MlRnpd3g/ILMEs36iAqrtsAvDK45pJ+iZ4Vy/34+qRnkKnTBPmQQu0BgAFV
BeYdppZwA9WQq5oQKNpzWU21byU624bHPKcdTuyqwx4/pNIxO39Zl7uh9CbFK1mEneScQFsiTVhz
4jkxDCs59RzncYyD+tFhjPkCog/lYaowoE5Zlgyry61Ql3KhxNpPaHUmDrdT6KDYCv290p7/ZMdL
Vicc+6wbt18H98pSxhSJDQT0KmUf1PR4PRzurjdAyRxGUX4gLDU/jLayxjQEtXIOtRP396KX24ns
J9zrTprgDmsdHF+bjkM8sbYqWvd5sa53BVzcR6/Qurk0cdDl+8yfSplq2AbDPhOZjAB5KDIOkQEO
P80NGOVPYpSK+aUj9MFxm7I5jMqPGfzQADJ4HZYpHVdnfGu5e/20dvDBeUFT0W47bUN2Y9aWh3Jv
53GBD3ro9ZegJ2v36pRbVOw334rew66PvFSTkTDt2dyYJ5QNdsAEyfWxf67tbrieFhKsUqyQmKxH
TdNeuJ3F2Dp36OQOFAjuNy0m84szFFSrKuzThIhptk37uThRakrCnp/L0mxnJRyKmrmrBSYLH6h6
NrkRT86CNfGlw313vzVOQD3w36zMfxHJoIfjqxThemRT0302PWrrYR0pqpi9qtIcmiUX51P55VM+
q2Hx+8XuCMtv/OliPI8+Ud9pUnTQbG2UKsXcOaz5+qJzIDtVkDmW1ZNpgf34Fz/tX4S800P/4X8i
wWSKePrv/4dvP0qHmyjDltonRfgSy+TusSNJ4NiA3f/vjyIVGXYu7lHcKp8VWjjwOPVaqTBVDoQC
LyqGowyq8Zg7uv3Cq+QzjfZknXxKYf8n+wE/uk+UvHxWLdtuitKshFdfZYQiVGFTHNkLFYzN9sf/
vD5OBGEip7E3gwn46ctVq9oyqCMxvIHVPa+3aTmPOEe/eH9/+1EwmNGwuhih/mt9IGdvwmop4xTK
HnmyM4xvL3OqXT0J4N7SiC/ok39ZGg4x7S51POoIEPo/l4YLI7zvEfmncaB/FL5d7eQMp7wYu698
Qf6yv8gtszGr4lxnMX5ihSKJ00pbRZwyADGPEAHC65qq94v394/9xh+0SFZFjC6PBRFgrPBZl6uE
ETSHfCZrYG6ftaO4dueMCbRL8hyhApyZOppSx4gw1ZlNJ6fhvDRV7h3h0/gngHHcu/BlHv/35RML
eN8+1yiqmk98drq9EKkGL7o30OfTIoa2AmPLI2Tnvx/0b6oqCq/TOsU30Sfx2fv0JLfMkXMTcprC
yLF3g1MwIbRyhA1cOQese12+rivyxINInAqrc3YG9lOyzeort89/Ly4P70iAL8i5HKzxpx1q5U4P
vkLPb+XV8gOQBQR0xUfhFSle8VXo9L9PVh52kih6J6d6fv6fK7kseycDC2FCFjrRtQrbd6UCC+CK
MxX1hb+r5DR/IfT56zNPRh7s1hPh+dMzgyUyFtU/u0dM4qAI7kr16IeHJlZqZ8lgTW2ncQ7//YFP
f+mfK5wfSnwxqwkqMvKcP38olJPF1xXA08DkA6U7RHiYgOvhFN6ZDH6l966j4Zu241fhv3/9nqdc
kZP6NkQf9OeTW19jxtksMau3H5+Xflm+rV7N3HVe5ub2v3/lv48LBL44JZ8uSy6vz/4yhdeXatJx
fMJqoqM9r/robCAN//2Uv/0iQfuL8IjTwvnsTUAPnzFzDTluF2HQE3cgW2PbXK6w57+4rv62VoSL
LgypaXhCi/58eVsV9zrErSmN4XTdLMOa3fgwhL47uDXY+631szmhYijF/r9/4t9eJGZ5GNESrYjI
9vQK/s/lb5U2w9KRNnib3eatdom72tXx4M27/37OZyGtw7GD7DJE7ikAGr1PN0lvOWQmrEGM0AAh
Ia6x7LhycHbAFxWs1pKScR7Fh4EqeTN7Uf7Fz/z3xQmzBiUAVjE+Lqqfc+DHyQW/BX1OM8y1Ux+T
96Qk8283zCVGiPbwlV3f31YOBo8n51aPIf9nN84ci45yReSaRqM9HUiIuc/IENq1RRB9caB/9aRP
Lxa/0a1YNS9WBh2K1cYhKKKssl1DEOj5f3/Dvz7qFNbqYmqBNdmnDc7sK5Mm8+PUtwr/BzYWJFF4
hfqmivyrwPK/fS/kFP//UZ9uKcqRYASVitMpj/G3ditJXiPDIgK/BbRNQib/+6d9PjVdOIMniTca
75MptPj0PDohjN/GatzP1uwc0SYtcLfW+FCdMgc8b5kOoWTe4611/8VJ9vml/vNkjIRQHJ6u48/K
xtIdUTy67riP+ir63XRdfF6BD2Oo73Rf7MG/PQp7RZuzGWtC4X86YwIM++t1sEcktVP0G+K9nyKa
eBomY33VU3z+fqdfhZjs5CaMqzC37p/HSl2Pxi0kXFfLW66BZ5xvpplNApIRPNRR/ZVm7vPpyeNO
0l18ZGA24o756Zc5wyibMoqn/WIVMCmD6Cj+kVagtABh7Tr+HUB9X3y5z0fa6aEcJ1Rs/qkrjD+V
rIWY9BB28DcjENEr1xLV2YRRybNBSXyg2hB7JkLdRT7q6D1fl/nxf16ylDN8RXopj9/8aeNPEsTN
rM2wb1YzHIfq0HUPXiPHuyaPxB5ctoNT0n31o/+yhtDts0VOIawhmqo/P+w0UvrzkGFfmRJQJ3Ct
LaV2DX5LU8A2+O+f+LfPetLq+9HJLZfF9OfD9Ah1hNps2AucGdO4CeabzuT9Xeas+WHQsNEs1dlf
fFbnL2vX4b2GLCibUJDP5uZ1EUpb/j/2zmQ5bizN0q8SFpveNKIwD22VucDg7nR3Op2TSHEDIyUR
8zzj6esDIzJLdDLJUq66zdoiTAoFRcIBXFzc+//nfCcpW/TqtXyQqfHSojH19iltC2tT9cNwY4Rz
so3bRr5kP5jeUUFWvAo/b0VuDn0138oiyliYOjy/8BVbImX8s9Xzu58SCdvCGUSEejrkR3b0xEvH
SJdF7HtVa842o0Tb1KnQbGpdS799fC9eFjs/LyyX4W7giMGvjtJBfLO8a5A01tPYeSEmMqyLo3Hb
Wl1/PRSdcohkysRy4Ec3VkP9N63GfEfcauRie/J3SZQ2m94oBmv1yYdaBvmbD8XGVIUpCV/mlC5T
UySVQwjsXlLq2Y6yXbYyyEbfGEGUuGUzzU7RtNp5I86lp6UF+m9uuld1INtJZC0+WS++N15JrTFZ
ekOXUE/ZPSj/A7+QaVHPQ5jtEJy3q7I1+wv2V09JGRj0qMbqk+H63jFhRLAcBjLLC+zkzQWsU5yF
IWg9LEUxihm5X1pZrXEZT2af2DT/KEdkvmp88jJ597hEDiyMS2QNp4lqEl30OaRMR7C5otN/aPMF
PNuRVEo3JsRnK4iQy5JK/eSWv3tcsIjLxIfz+/SOF204Rp2Wt54op8rGiBNdR4rcxjsfm7jbF5NE
UwUX2idT0XIZTwcaTxtvNYDaoB9PmA0DkuBOVrCIgNrsb6NobFy507Xbj8fzO68UMoLwmfNMQ5o8
BQ+gP0211pobT6+L2LPAFJ3hJ0CE0QTP+Jx7p5FH2WG1oIBq7ZRP1nfvXFqZG0nOpyoh9ztdirB0
mOpEChlKaazvYh25vUm805pFa+O1uYz8r2o+I+y8M49xUMoxLBQW2/vJ+OXlBqjW4jXWdfSgjSnh
hT1RlE8MP3IMbeh//RmFjSQv722CmcXT16bZLMBm3Ww9NZ2EXaM39WWIGrhYiZgqI0dM22A1WcZ0
/PjOvndtKe+wyuPCyqQ1v36VtVgtNBT4rSd0c7ueCinbtFopethyzaOMxh1nYT1d/hsHVal2LElG
y3L69UHLrInEVONlrSdhsRtV6ua1qQnfgrIc12IuH8jfnZJPnpR3VgisDBjCMtdRhuD/+qCTHxt6
qvqtV/hZQ5Fc6a7bycSEq1g13tWPz/CddTvJGJidGbVLntDpcqSV5b7rB9ZgE2ZkBd/ZVhtm5Vqg
D2q32L0dBcb3qk3m+v7jI78pJfI+pJFKxuxC2lqScV+fp5jPvPUnCz0SxQP6G1N1qGhiPmPamFZh
qRCgqpS19s0s/RKzO7pmxCCCLG5TssFv6eYMu1Ie8tBFFYXH4ONP995TxZuaB4sqJ/uKk5ug9YMo
MHPzXjQRu5ltgfIfTcQ5nXXR9oP+V1GALxeD4jclXJZphG28vhhTaEpGVbGLCRFY2loL7kCmkrmO
5Fb+9RfAQhZGbEpom0gAzetD0WtSmhAjmeejS1+zCv6S85SvmWDYzli1dmHJWeL9+uUkMhdQHgh+
UnxOHiS8cIWO8LvzCAOnfCDl3cUQ5ZNn+QhTVGLjrj4+3nuzBVA+01JY35kESr0+RzMX56Kf8t7r
VV/cjGEnYbpv2ltskxK2fMnnHkrDJyu898YMJFRyYEBkLpTF1wftoxC4IjYEj6q44uhWhTAtjQQX
XaGwIAyUT27kOxOFgqpYVbidZImcHq80mYDpWg+eNgXJealF9V0tq9OaClvy9ePr+c6pUVUHHcf5
UQDWl6//VOXSZqqf8xwPdDFRbxpmZWA/1jEuCh2CcUjz8yersncOqOLO5h1Oq3BhAb4+YF6omFbw
V3hJFfirXB9+ZGokbwhdQ9WMsPuT8fnOpQS/CRmYBjEMitONEn34jraxOHgNc5aHMDBZI4tQUaTr
n1HHXyhwJyuhZRlElhpYMOrLJ/OeHqI806Nx9No4nDaaAu2gioTuktBiydWHtmFDKubHqGvEbVNi
ydEaa74Qhy54iEBoP+EGVyEjKPWmX/JcDEXzrwO/7g4m28At4yHe5PheNkGQtJ/hzF6wcm8+/LJt
pQypvU3KmiWFME7kc55WNwUKIx/vliaP2o6wu/yuQAjCInYag3uL1/FZUUVwSlAaCT9apYjwkQAS
aNyPx+Y7rzD6A7TZJJY6Bg2w10NFFApAqjVDRdJbAa1SZi60ph6KC4Iw0BbJZhasBlNmoXzywL93
ZKr1lLbpTkA2Op1ltI7U+DAYvVg0vpNXobJen9sDTnTNk1o5vdObPrKHxuo+WWi+M1xpitCCYsfG
cJXl16ccYBjL21IaPWjqIeo0PbFJG1Q8rSI37+Or+85MCqd7OQ7VcXgoJ+eotGmg8DYcYT34i7Zf
HbI1Qp/RLrsRbeQ01xujkvtPTvCdx3+ZaUiwYF0gyqdV9UnSujopMMSXE0QUEUEtUm8wH5t5GHNm
AJAgpfPxib65poxm1pfa0q2gwHe6QUE5UEij2U08fVFzaKQwX8uFOqxRYn7WQ3zvUAxYyBYsYsw3
oXZlnPZ6bMDPWDSbW+x6kZ30JjIlatyfrGPeOxRkKoU7aOoaC4vXIyWXyik2dWHysBBTs89qtXM0
NC8hKqch/WSsLG/xV5MD0EFKlXDWKbmi2z15Ek2sNQhpwS1EqK0PCLhjHdtcAbjl41v15rnjOGyz
lpwREab7aSQlhoYB04sM1mEiwRdQc7CNtJIwJAxjuGfIDg67Tt9aIzrnj4/85mlYsIo6C2UmcDYi
L2jMn96DemJBMlgq6hhfq03bNaXX4M90206YVtTGpztRSofVxwd95x5q1O+UhUbLvuA0WisEsYfd
VULChBgO/IYcXeUTRT2jRWr77xxKIcpgOTlWTq+Hi45zTkIDuailWuJvtYZ+Pvg6BPaW8WfD7j++
jf8n+FEc/xwXzd//kz9/K8oJQljYnvzx7xflj/y6rX/8aM8fy/9cvvWff/X1N/79PPpWF03x3J7+
rVffxM//6/juY/v46g8YKnAZXXY/6unqR4MP6OUAfNLlb/5Pv/jbj5efAqv9x99+/1Z0ebv8tCAq
8t//+tLZ97/9zpvxp6u+/Py/vnh4zPi+ux9N+5v9mCdvvufHY9P+7XdF+0OD7EWLiDWdyM6Ix2zg
e/iK+gc7EQhzZKxhqkGJ8ftveVG3IV+S/4AlR/0e0wmdupf6SlN0L1+S/mDJxiyzbPJYdPCa+se5
v7pL/33XfgNDdCyivG3+9rtuLk/xT0+5TFGX2dFiO0DVgZXnMlxfPQO9UobRIvKwMDv46peW+tWx
jEbV7UqMNHo1D3Y/GBLSq3TeEXB0RBVZrPIM0etIDxViQU+pgi7jvhNrdc1OC0d2oszHQlfHDQFM
1SJ3ltW1hrNZacVpR4VSXEVY8PHwVL7dtCPI2aaS3DJJCq/LId1auoAJVFV29ZS2riJXhbbCeCAc
htn4IiB69YQ+ElYtU++zT/3gQm6l/C4RJulIAVa4lGe9PnZAB7YGrq+91rfkIxUL84eWch3eSVnY
PBilG/aHafbiet2Y3bk/Fp6ht9vY6n9UCt8QdsZVgBDejaT5uwIVF1INSxGF8GpbrR/k6B5z3bUe
GvtQq8/kNFtrU3OmhmfJoy/J5/ADj9D6Hn29esjn6qmu823BrjA1rB3kwn0B5yIayqMR6EcpyI9Z
jotTU+bNABhrnAJX0Mu17nuDcczN+Dqsy+vcqPFR5cZBDjIvYA0GesFrwNQl6XgczPs4MoA3+Q5x
LGtztPZ6M+77Ach43hFnXAgPVUt5spGzS+TH19ZUI7DV4od2rK60NrvTzRlkgbGbeoCcxXw3NOmZ
Ly0VmuZW62UvgBgHXupyCuoVsMPQQXht2Ebxtcm8Aae2rQn+RU/Z0YZjaA/iVyXdB9WPcZoplsV7
uCBXcoGjqsyCnVFYqzFrI8cM5B3NLD5JZJ6HUvaMXl6x05j9iHVAQrqpGvNCrjiiWbgzKSqbwIwx
N2qO1iduG18wpZFAdNEF9Jhq/zFL8u85NlShvRRwT8Vh4oEAS/BGBngR5GOXN65Qr+b5a5+fmeGI
HR1Xf6vULpb560yUH8uCzYlyoUpT5MxqvbasdN1ghCbKvr2H9bGqhXnVBMWt5t8UylpV06uaXejY
jWuYNmuB5KowOkZCcIa5e42ayrMG+aC02gFT3AF3P2yfL3Nzh+LqDDjkw2z4bplpG+hlaLf186kH
b52pD1EdHEM/WcMgvZgEnExqwZEqvXartkG+nZ4J6O17aYshaKOh5GMZ4owTo1PCSNOb60qWz+kn
BQdea9usDB80+ZERtJuhHki9+DWRv8bmlRRyn6pNTrSHjavrORLSS8KnrvOeOCooQkFS2eKonBn5
fS5Usp3r2k41Bc8s270yWNvYKG+pQrsNyzj8c42CfopMjlq6oiNyJ6ElU4dzUznvtJ2sW6U9GNPa
msZ9Fya7Wv9iCvFWZO+zEBbUJXg4R14WtV7TBA/k7syY6P1LWHvXxvLwhaZ1I8Hk667U6kc2qa6y
wMgQE2DyG9ve0ZbkdfNMB1dkis0e+sJKL63zQrdGO9nUiK2HGJp3FDp0Zey6MLwWrTjcmwtkLPcp
to5J9m+NXPCastwTtDk7JOZc9qW2E/RLEAJcBnlNae2Mvrg3zOs8qz2KE5tGa7AgPkyqdsSw17hB
k66HUfziV/2BFd0d6OBvkok+mbQ4JCx1YdMuGCuE60XEOQfrtikH2yg3arANk5XaC1+alkwOGVBa
EI8mSSvWLarcI5VDRGodWusGt0FNAjvelHQ1Sk+TOa1HnfAJy1jN9bpi+Nai7uHf+EKKSMCs4D+H
PlRbcfadtkh2VkxJXYkNuwz8XZnn30t6gEzoPmasTttQusXa0a/0cLjWsTG7hLn2nigRtpOUqXVn
EsXCzF8+WACg9moYl+d1m0ICM8QdcMULRZhZwQUWRCMh3k0UdwGG8bTCwgzXahR/D7v+Auf8XrcG
4HRNR98iCy81iIx2IUkMDmOT8a12qcNTayX5a5LP162WPlL9PzTgAnZVWAte2+biBrdGv29LFFb6
pGYH/OMxbr5GPmIQlg6yeO/HbL791KV57A4xBqDoNgz0iMYY3bqmraS1GcFktM4HK3pM0xofUJnN
W1kaEjtoNr4xXbaYl9dIWW6FbPaStFynSdbu8rWQmNpFTH+ihc5mGwEclab2NVf2h52VitbGGsWV
VVSFVwXRHXN+6mTTNfCZudOjNVjlnRyb91XY3xZwiu2wNm7rqPLdgZuVQLp1u6rbZ5QRMpxGMtkf
Ds0D+h/ZuO3l4vvQ99/mTrkJ636Xx0Pl+EGyoWx2oQpNaEuSeA/2zH8sqUE6oQCmI+LpGLc5i8Jk
sJsgzBHqyrMTdmWA3gkpOf2r0Bk6alCdUjlYu0Z7kHRPFOM7UR/bM3LMgjOsR0COHg0YyEjOYCHZ
Yx2vM7AXZpbMRAMI3wnr8Eh5tCMBu11eDQgLlWk1tZjasWcf8nJi4QFOUk81B0sYLD7lWZgqwD/4
AOwWEB4vxMC3dYxPdjeqe/xue2IAbqTZf0gG/9Iqw0OfW/eDOjzCvj5qGm8otf0ejmeVfBUUg+iG
lrBveSndDJWar2MRhCGbYHE7hIJpy4UYrYdCxxRJz3QvxIJkxwlJR8I4KEzf6bWSBiOv/CpygNIc
iGWq1mqDeQBeJgkeCIMceJ3+qoBzSEGZVso4tV/ySgUopab+PotDBV8kmogoTM5RBeC4MYPyXiPf
3RXUqv+hCi0c1pzRMHa17qYlAIfEitqt0YbfKZb5LKfmPXIuHzwODUUyPfqz3NeSfdjoyQGOo7jG
CtFic+hoNzagDaaYzX1Xb+SsLu2ObaNjGqyWZqu3dXN0CAuhhKLn61QRFEg+9yVO0EjdB1opOJkF
u9rAKg/FesvyQmOeMm+E1rqAl00aGoRfcdjUTQudBNMKG51DkDyxp4CyEQbogbXpYA7VdTXBRhuE
AlZaIlwmxBV7SpndiEm+hZ7imqEPyqHqw1Wp5NfVGO7nPKa8JLTpYhQpt7rWmbu8xeTgtIJiHEqz
Gc9bqMNHs15mTxQGihO3lroqIMRcZphpkJhvS1G7NAGDnRGtfd8KGKKVCGtjLFzNlH1uUU9OaAOs
MhZ5pw2dG6gBrruUOz5UbbausrRZh5Vyl+N/8vpGeP7fJDEoErD50YkU41qAZbJ4aeEatxhUhe6s
ArWUBCo0r3I6l2v5KWoyV+7l77i479TSd4geXL/sMX5pu/UvN1GvNl4fbsr+b9xu6dSk/uMfW5o3
262vP7Ifr7dny9//c6ulqX9QG6GPaZI1Q8V+2VD9udVSpT8wCYhkedAq55eltvfXVmv5S39trST5
D/o1PLC0begSIcr8x8f4H+ys5JfO3k87K/rWNJtwyPAzsSi8bTfCvtQiDdocibShsFZwzpXHOVFD
3jhBa4Gzwuu7LJODqhGivawFmbbWwPxcGLMByw/DV4KJTYVRtZaVvALCE8/kZKdyJkuugaXoK/IG
BWV+GEx3CQEcXyHUzJEj+ElxZxK4jlV/GCga2XFVACBxuqBozYe2VwrsmH5tUjliSaCBv3GtZJr4
IbjI+1tJDwqseik0jBKHTR0LzxDxVST4ah+itua5CSPCNxIhliVMohEZ7jZZYgJ2IKUskr3px52y
qpo83KOvE0Cf0R4KMYqLRELDkACTxy7HbI6aSLbDWTCFoUIa/Vxr07acqqR4NFvRZGMQ6kpQ2zn7
gtCTMF7TsDUSTXYmqomhvI6HbPD3Yde2hCf5IvovV0M2++hTHRPhlkXaiHuqRnnT25EWCXm4i2us
vF9yxaz6hwlRdn1bJ1iqnBJ+DFSTIfez2LZCqAsuZK9QgRc86cp0mNNKDi+t2bceRigq5Rl7xT48
H6NCx9c2UEeLoeZqAuCzVcApxLIT88Ow75EGBnFynZlAll0/YOezqtnPyhksQ3ILQiiAcVkHGZsx
KQbxYuOQLGagUfI8s6x/FiNh0sIl2quDNyvlZRjeCoOf6dV6jsPWwvavZLnRY2xrR6Xdp1WR8Ce8
8X7yTe7TfmRnEOe4kbMWussm1s06ekZ5L8iwaIN8PcPUCfE24B2DWNk+5oYeOxqd0dzFW8ZqRPTj
dFcRcx+fFW1aZ+dGOIi8hrC13pNEWiuAWWa93OZDJgWbJpRhFhYwehzQ6eklgTaN26pWdVnSXUpt
PWTtbTeDLl3y8mnPWrkfvMrMulsoUNZ9K2blU6zHF3JdGnciaPrJ1hNFJdO7zr7JZmDidFU6FdId
qfT3ShVF9cUYq+l9KY7idUUzl9zs0vo6Axg+xxZsAA8r2V0SsWUVtU0ZaDVEwrVS9mARqyLdTVFK
JUKdtPaB6O3yMg0H9UFWcYGBMFNb38YJGLhSOisrmNzEcAu8G0FTRbsEk/yKfSFAtzI/88NRtPMG
2g0WbozJmfbM3hEIbS+zNZrFG+DOjWd2sr7XWyjOmSrXV4GZX/WNApEgVcfnAjfdjv6pDNqANR4P
R+KpMbyp6yZrwIZaI+gYW5Shv9p+Eme6B09E1NlKg3Vw4ATGybbSIsoLUUTF2jXroQXaa/lNckhx
LyLZ1cswu2ccxMN3lBJYBrJm8MUDfvIU9Dk4Y/0rIElkEPE0GpHTAX5lZRbOfu7mcwrNYB59SNkC
JULjwmLlontyO1DiKeYkfE6gjvS24OvlVa/31hGETf1kSgnk5JAshNAxx1Zu+UlRcWsJZq2vY1kA
uAqVtmcwWRkhzLXYgzmSk3Yu3WKCZXlshhYHbBFLbHrFQJTvB6mvIQ5ICgtFeSihW6C/TIwVwLYo
f4TenNTbhMZivBFgikpeqht+tsrmMICQCHIp7O8UvTJHdrb4CxylC+JwX5VmITr+WDdzCzKk0tMf
2D7l+KiWVQkZCdheLW7mqp7maxYExFNb9PjTXZ23GVcHzydgCaXvreKTAvlJIR4VNtZAfFpE4KH/
4c30ukQXInJKNFwJdg2FhJKLEYuFW5Z1+0kD7N3jLJ0vBLSI2E4F7dqAvRUTrm9jGa2eiN6ZnqQ6
7D/pzJwU3V/OBlU5a61FWi7rJ0XpORj7VB9qqiW9pWyULI7YGKX5FUtZINxl0pxPPg/FT4uEv97O
P9c5T6PoXo6q0+qGx4xi7WVp8HOZMx1yy+QO+RBNYWq3wqhAyxbRCaoGQvYOgNmaDpaQ2AVucU8s
SiWFCaUaXz7+HCfF/5ePsTgxFdYFTI2nKhkLIx8tU82H7R1QEIiDPa9ayqXmVH9S+397M2X24Zwx
alhcNDLLnJ9P2GTejAppFuwWG+aNNvvSam5QA/7q+SDeon8ioyDTWHadDM3cADg9NwX7M4vngXZ7
4y5tjf3Ujp8Fs7xzQrS+TDxBJmYuPKWvT2ietDjQ9CX0pPaLnTlJ38NBDn6tOcP9YYiwaqMej+IZ
V+nrg6SER7CFA0pcCT6Ln0D1qZP4ZnuEJIBg6eOL984Z6Rj+lidbx2b3Iqn6qfQOU1DvA0sELTdV
94LYUw0IkuiTcfB2xNFCYMCryxigzH9yRqVWwZ5WBwsWZAzzXOy6NgE8nwOwxxFc9e6vnxMWH9QX
UPEQe5w0mIHzMOzpXtiJ3gACJvbV84X5s9bk8qFfLa0Xzy9612VG5CCn1g3DGqxBzQEPhxq1s6an
jqh3PNxEgnXbIhe/f3xS7xyObQGdGBwOMp7Uk2fJaIEIlw0E4TQWoruRrf2OjFV5V3dWcVCmSf0k
jvntFIlkjEIbrndmYzzAr0dhMFOdqpqJwroV6jYSzEf8yJTve+kw6TXsvT775IhvRwlHxBHKC59p
7o1jBEiMEvU5RyTJo1jNRkXFg+tA9TCpfnn+51DLpIEyfIl0XZ6Kn0Y9yJemT2MYu4slcpUkw7BC
sdndGCZdpUCKo1ujGZT5k2ftvRNk8PMUIDtV8RW+PmqtpwEzCAhuU5L6tVACi5LLpFo1Jdv9j0fL
28cahcUiGrZEemvcyNeHoviX+yx6F5Jt0O0iYcFvV02/+fgop2NyWRSAOEVQym88Caczb4tBajQy
xjwYvKekToS1JYFrbWFgXWS0YVb/xvFAPYiqyXPABPz6rGLESZMZ062zjHhyQ7VO1h1Az/ueaaWz
KW9ln1zGtw8BawMap4tQhb38qZY16sAhGST62NIAokXOkV7YwNaTG1Ueh21tWfRzJr0axE9GyrvH
ZVYRl/PEtHByovA/pHrqEl4BQ6bepCWSpzy1isu81tpvkyT210IRfWbteTtmZHwSqDgtXnBoIE6G
pxpZkyE0wIaozNLjIItAeZIHAt0+volvnwL6K5hWJMoRhAeeYhkoZAIhxCZNZy1UzhAafmcOKtYx
5JZPruK7R1rUMCif0WyeSn76WKyp4oJ0LESpoc1EQY+YwkbdaL1EkfLj03r7LLA2phCyJJmz4lFO
btmoB3Un6TBa4fGu5XTWSaEwvkH5ppKnlJ/Y2N/eKhUxE6sEArQUpOQntyo2itqfhRwu1NCLjjj6
lIq1wvrklE79RaxElsPgFRRZJi9KptfPG5i1MQ1zg1KuT4yA2+kDjTPCcLrJ1YUCZEM/mVzTuDfC
e/oqRB5WYkPKhyKEBqw7Hg/Nwa0JfrILUAR/MpDevQjLkkLkGuA3P/l0GjtNHwqoRbtKrzAx089H
SPiZDfXto6hhGEOewNqIcXmqnTfLwQ/NhaIdAkTdF/NUHAORlADJbMrryWir+wjB6SfW87enhiwW
uxgmd1LMOL/XF34QcEz1MIbshsu6DpckwMZKw09mt2V6/nkFg0x+ocyIiNJRF5vy6UsiLYlTGBvd
hnpbfwOllAh2tKBinUjOKjjPvqwJh7CKM3WvaZHyi6myLMyWf5DjLeJxNHInN9CYmygD+s3xy6ze
d1BuIxQNEnqNfKLbSxJ35n38kC4/8eSMsfDg/cZNKCKUO3lIOwtM9sJ9J2gpVPNbFSsgTLiiC9Qz
ZKaD9cn78c1txNWCiQaTEmQdHMPy69solwqGXqzNttQOsmv5sByLYvzll9RylEWzCZ+IxfVpEGZa
Dz1pCAqMzSRpVkpeSFht1caRChnMf5KV3ysf0v3HV/LtZhbOP5gQ5jxWRmQ3n77759avezVYukRg
/nJpvI906UtuGQfCGW+0rH9SkWaoRn8TFqg9Pjn6svp8fSP1ZdlNcYglKvaskwekxbYzSKDp7FHQ
ak9QxfksDOKOkDdtPOoVZTSjauNLIuWGtdAAOUajSOft+8cf4+T+sn7EaLJ8DFZ08rIQen1/Y6I3
ckuBaBsbxK2V7dA61MJH59ePsvgclv0tsuBTDWSaBNMMYB30y1hNTlQBgDTn5DMO1LJ/+OmKqowf
gLLLCoAlKqSQk8kgyuWBiYigZWvurWCV+7r1GFv4mT0zB9y+aa0yKVxf14Z4NaV+X670vjGrh4/P
9eQBXT7FQqNg4cOinB3jMhv/vDCXgxKnYtmCgwqEK94f/ZIkpI8ykVwdhdpfPRpvONSPOLFUjLSn
2wCdQlmQj2SMtAHNiIQbgK04iTs4m8Zgxu7HR3tZLb6+xOrikkTuubhIKFa8PjkQ3ESESmXviIop
AJaVeisfSGpqjGHdi/HYbjtyxGS3kWp9uqksPpCnk9YhrHWLROODWlsYJtyO/oj+WCOeNly1RzPg
GnIg3fR6kQHuNSKjTOh0DqPqTKHUGS7gBvFhWnClXkwasLXSfWluQ8gzCKIRJIhq/Phypv+/M/i7
JjKH/+vO4KH4LXvM/1fzW/qYM5f8qe1cBJwv3/dPMSY+KepVi+OBKs+yi/mnGNOivMRqi1fQgrzg
K/8QY0p/sAeByIRREsnuyyT/32JMChEmqspFY6uxgP+VliGgudcTgcxigM/E5pFXJMNVPSk0pP3Q
CbKWQEaVurM42le1cgBW+lSUIKRDGSKVj6xM0W8739xSotwac3dexnaqJjtJ4W0+i+JXoyQLUtAb
cvvGHwFdiykL9irSMIRBhemvpAjhqvwggA1wyCgO7F5VCyfu28c+kp1KhHCYp3g7mn2uaXQnQeHJ
avWIgFOWN/G1BY88WdclaXT2VK5809MLp9hapVs3a83cVubxoqWhYhjnMjCpcD+GdreuVA/kKoIp
UillyR5A0bfEzNh2Y3hTTBvjTMTtUXqi6pbd0Uouo86Niis/3kUlYjlH892lGYqrkWZocqitFSjF
9Dq9Bvfvphd+8FzdKuIVairRBurPr0rCW3nep6t0pd0JvjuhbXtAH1VeU0HJEvtGkByxcKrAaaIf
oXSVX9emfVOlh0L4QvPB1kAIoHWAFKoUDmhTuTyv4rVYm7TdnEaAjE36BlIuMKize5aO+9qqNnp3
WYDI7lZVZ+wGiZjKlFhEYobXjZvj3xlDp7ufvgkPwsP0TXz5XXz5ffk1fGyf//w1fJS/tc/yt3/8
0z/Hj/SG1+q3/ln9pjEnIayALqtPh76BpLmy1lWyJyHVVq3ExolqK51iK1uIsw/pgVwwkQKgXHxF
uzcbbsZ2+j59VBWnR0SW3AxueDWKZ4Dp6anaklOchbM3Zi5+Qqu2B/8iyRxJWxFyS8apXlwQnzXO
F4gvFPmSn2UQdNTbHf3F4sLEP0KLZaZnZ2cyv+TaigTgcXC/jo6JDqjG+Do587biu/k9uR4dGK+d
ZVsPxNxe2LXH3zMfC9XLoYk/rLN6E5e0/S5QN4LG9RRxDSfeIO5nXCmpOx05z5DsRSLBWle9KQZb
vZmO4ZOP3Ko5ZtHOyLejvMl3PpjsTQjly2zQwKRXAb7f5iLT9/AAulWw5tuL8Ms4Xo3Kg5Zvj7q4
ioV7hmqgMsmrBkGTrSuTrsnLwjExSI8CEJ6QRFBDcKEnJ2TCFE6k7mqErMp4DLuN0gPrRnjjVmQg
c8JImGHZV+djKDpLbqCzxIb554p/Xu5TMhJX6rZo9+blA6R3QgVdNXSsi5pAitALCp5vZ5JvGuHY
9J2TLYV9sovFI/3A4Tm8iQ7n7so10635vKpGt0Ao/XguwGi1KcVaDiTTeV5F4WXZoEpymoPoEePd
zJ6l7GuECDfCRR96/ERsGFrgNZMHid5u/W0q75Ps2Y/uSPeyk8lTCWqFjPk4Cr7X0B1XRbSaGnt7
QcM5lrmlFJI9vKgSRWIFhY0V7lIS/KToKTA7d2y2NSrgdp+jGC+TvcUO1qd/ymezWq88Eu0Y2BHN
0C+IBKurrHpOTKj5k5NhHjJYjlzBfSduooPVb5cmE8wFCsW4ETf5d9jkMoteBwloHgl20VogR5Y/
m98vEDPw0bij5FaeSW6q0PuB9f2Q+JMTGj+sQbhr41WqbQjSnJRdZnlGCiw3uAmlO4A3nOk6F1cJ
aZYiCYde2e+QOD3K5Dw0YQMRHkTuljxXhQA00fTYq9v5qkuP4nSDDkAtV32w784NQqadULKLy+zS
Em3+nVQbuj3/kV905835y//m//35FZHpVbWZq+ZlQiMz8c9/tcZpfhTn0eg0wxkT47yb76aBVoWd
0H6mc+earYs46VipBwRj0vTEsIc8IoxPDdl+eXPQppSRdCeIHjDjCIuUUoHCg5GOyAok0ZME6pYF
oFELxDSeBSWWXj6FkZ81cWtbmmEP9L/NaevL+LrPau02I2fCG0w3oX4ck0jJZK3fk0nR0OenEcxV
Jdgl7xgYg60FXJsn0/Y5smtl9mwR84WY066tddEQA2HT2bbK+3QA5u7mq6Qn06kPbetR38dP3eBU
UMvV6jwsDnrwpeD16NM+yzesGMEOz+FqPpSIz8F/zs4o3+e1Shh0Bt9YoLNLIqvJs4N2wZRnb0rk
Y2uY/JmQpOqRYpWXbzUe2qi9U4lNgwrsWa22kg0MAoW/SofyOVj40QQYydRVYhJfLJJ7E/kW6OgT
L3YiPulJjAKpJKhX0P64dSces7b2/E53RBVu5HwpklZhBqRr4gw3cTJ3qnTW5NC803KX6qKrTSaQ
dHD7Re0Nw/MQ7M0GY8Ow1mG129GCEbGOgtJlXogOd8lgcNUpuoy0XPUE0/JGcj2hJwiqLTX9TrYu
svFaQsEomYZHYrEn5pXL6oMuQknA2NDPK4FSLnR4BKWHJJb2o5ZeGOn4JUv173KOKFAleuHfWKX+
v6ZMW5LsWZD96xXoumDp+dt19/T9v9g7j93asTRLv0qi57ygN8MmebykI2/OhJC5Ije95yafvj9G
RFaYRmVl9KgKaCCRg7i6RkfkNutf61ui61vx2f/xFPrb7/6PcyhDTBR8wuXrVeW3M6j1A8UC1dlA
TECc/eMZ1PjBcIakGgF/gkFM5//DtUZWCKEKDckDSGv9nfMnd8r/6/y5AldJw/H/RNFXm9wfr4AC
5iyIL08F9upR+VLYALC9tGWpGQ6jm29T3b1aHO2FqMhta3IEx+45V841kqy5qfruZBX2vqiyYFqK
s6LYx2o0bxAzTu6UPQucumqyPI3SlmyDhJsRCMa221NhxSusf1D2cmxN9Z60eEJtmVcSAbS+CkZg
xUgYx9C+bXeNvFBFQAkZ5usqTT+cLLN/1iMlPBimdO2JFpphZ9HXfgOt1TqOrtNj+NeMAw2ANGDk
9vDcZ43lG3ouL7SrUlRikEJXcK/dJaX9kXXv0K6qc9yCs8YS/FmrQoZJSpXp3HbFMfamcUtJenKG
+pns17YKv64Ri9c5HbEDA0x927f2vZyzh1i1qk8nqcC3x9AdwV2YNz3lsZiF6YAM28ZpEpi60ehn
pYvdvnRemoJlcCbgFKQmW1nh0nE9Wy0mFbW+bWMH1r8s/Chtsp0ztA+1zrI32l3yaeXRpq34Gq60
x6zo4juvqA99QxyiYFllrhBEVbbzxmKTV/NhGlEU1OQ4W2LvZKduyk5uShyGEoy2IHjQHyrXwFRX
cvuvfNdaboRo/HrmsJVGyfMcj3xBdZOYbDde23MHqbsPmiG3VNLe8qN/k/WymWq4X+4rnsDtAoRf
mOWBYuOOs5DikOaAdYuQba/keb4nE3dP6tlXWqKMfiyH27KZy7c6pR3UN0aHlIOGfe6TVg8rTC2O
qJpZdwdNL7NnYzUV5fS102h7oDu53cpSvUjT0Kh3qR+6eAYbQUf4ucmuDaU6WlH60xxPXZJuedm2
TorxQ9EXWgZj62HEScQD/AnoN7/lbGPtu0Ec09EKsoh/YtGMSjgNTJ+Mcd5mGrU+hlZ+8RwoweKQ
HuWflW11NapPRZ6f88jBMKdz7eka60q2enEwzBlvl0q1ntN0TCT7+GwuCy3AGdU8pgdHLuHO9fdl
gf9pC+4vs5X/fLkNhvb987364yL7y+/4dYlVbPfHyuPiEo3GtE5TWLt/XWcV2/sBUWods5HI/Isd
WP/BVMNBm+fXiD+vAKZ/2oPRAXAFq0AV1zEo6Na/s9j+Ih3+rkitfzSisYnTGGEBI9FfmTQzD4CS
LLYe4kdRvhaM8DcZdr36NNbYzLJRt+m6dsptXZt2UC7q2+Lq6WnsJIEDY6HqwY/tJpxduss2ohuN
O6HYMlg02kd8c8J7y8Gzax9irHJbs4y8tdWSWiQtAUm350BmfI+jKg5LOcI34FUOnKQQmzFF6SbG
gLkRqy02GLG8uWZDAZzlTdzV1W4JHTcx9ibMJivIzQmj1MQ9kmqTeMZHOtPhtZV9NPwXY7d1PPDn
jwteH7Y6+D3A8vnM/rw1QVdLAdOWSPnWmkqo6f2T3ZOZIfmKcar/H+LM/6a/fvzZ9kP78x9knrt/
bIfy670nQfw/INisMcTUcMP9qyPN41B+/OPQrZJa98cX7fff++vbZlk/GITwA1rNbevkDDn+15eN
X2EK84vSi6RMsIsX6jdhTbd/rJMvTI3k4R2mNPym39619ZeAGgHVZQ4HB5+j0N/w4q+zgN+fHUwE
gEGZt3HcYnCLneYv+jotH+w+1mCGjtoH2WB2/lQlr6mRfRRDQroTVMQ2b/4La9wv9IC//q0YHM1f
rFfrQvPnJ5b/IOw5TaxQq/vK7136PxMku3QWxXE0xc3cUipV2sYuLfLb2Eoc4lwIFlmbPKUcYkKO
aUtAZddvyMD/rxD/L9aM/3y7+N/5x3spuKf8rgzz9b8+vrr2AxIED4ZGBH51LDD7+PXx1bwfdBdi
N8RwCEv3FyDfb4+vycEb940LTYX9AE45B/l/6sLeD47PHkdysBasV/zS33h8/zKY0RnTwvFFssaQ
iJ/zr6NMat9EgxE/prsjGRkvkLCk2SdVqCOvibD+4UO5/fX5/KNTlvn9n98W9iM8svAkMWfxUTAg
/vNz21hFasZzlgR9W5mvi9eLD5VzauPnYJWuXcUc+u1E2Tde+kKfPlCBCPznsU6SPiUrsS/KnM2J
PHB6ltEc55s46QYv9MgP3JkD7kA6R22B09rwoIKafVEFRVmvZZ9qSZmGR47Tl4jkr1kU4yw1iVRI
jrh6OwdxpFXEK/W0eLaSlkodulqMO0Cs1a03MfbsjAZNBhOlg/LT5+ZIwM4Vr21Ux4cJSYeQ3+JC
FOrMdCJoIeqaTt62hDPfZ5F+8QzFaQIqjJPnDmcG+rBGt6Evy4L0rWUpq1Kl9EYRsgYqDhnneryJ
27x66WRUnCq6cO5jAvrpPjVmc6Q7qKypZpqaIQrUkRyPrwxNczuOzIwgCs3a+DN1ssbe9MyELnHl
WeckSlbBXrbWK2lYog9jm+s24DF9wtSylM2ziktb7JWuGEd/YTx552R9WYTlrINMcWuledNpRHwR
nswrkB/AmIlPq91Ej+/CCJPo3nQxVUF9Fwx490WfR2n4s+yLDxrlaaauzJlR+dAQvg46KMRjIGNP
u5uUuGDT763OQtfT4FtNhk3j1DRQt24Mgsq/3jFHlcSzPQz03Lfuiae2Jkzczt4jLsek5nnhHoH1
ucbQBd/BvlAkaurkUnTzndZNRQcuRe05fMY5abclDqLbeerHj7SdBoLQsEYHgtuDtMhOdGPjg1jR
n0zVIiGYLZKgA/2Iya6PJ9r9qmman/p64nKBMkIc0jbt8TxGCXnybizQsIFdWSGxF64sNjvAzmAo
91PUakWvI5EGdB0emSuKQCYSnq1rf5FFSamPyGf1sYzJPIUqXY7oSPWIAKmpbYcik4/DqzmtqS99
TvTUN+CYUOqYOdMlTqRs/EjaRkfsvGUrihsHsdPE1UMlHB7d4lDMnZkfbGCcScBjony4KamJUFeU
rl+fuohWw14k/GSTKO1poqOLl572vK5oZVWaB4NCl8Y3WpmUW82Q9IPqGX45EjM6XE2j00vfnTyi
OU2T9Zlf01efbcbFaIhTKqLTfbVeQ2eDllHXC4Nk+vaGlI64yc15m/lnPFqGnJhziITDIKqEafiV
MtdkhdXZUwKnyHttq1M++ohEQpMiSxcRGFJ72bVj4aonNCbdm0KWSrJJFqv5Ips1kLCPtMH2XWqw
503riP69tl3SJ5Mak89P3Cm/THPPLqoPddSGkQBKTflmbPycDKvor9N6drqtrKGY7ZZEE9bRUxbU
WyS7aaPLsi23lmj6z5wDdx8MY6Ea1/3c4W2t5OhOft4mA9mNbkF4N+3cviy20oIdSVudWZYzPzui
Ux9ruvDuY8JhpFBwXd5aXm5pm6VxdRS1zHCK8O/f2f7NQ2j9L8g7/w1DnhzQ/sVGXX6RpPnTRs3X
/7pRaz+4KBl0Pq2uOICQKwryt436B54FtknPZEwPjGu1pfxho8aOzt7ucK3j0vf7OZM93MSCtf5B
7HSkNP/WRv3LJeQPR771dAmybjWNYgYCjvCXrVP3ALgw2U/9KKrUDzGmzq0pK+nPNmWni4q5oWO7
OES94z6NTt7vo6FRnqKmvmoMlWlbrqA4Q/Dga9JiHs+OSfOkOUrxLFs2FIE3fYNVy2X4iTqWyvGz
UNvLEtOmOyrzXcQTunMMGgnl4CXBolfZIbdp7MYZCG0iBlnTauLSSPetnpY0hFV9mmX0pNqJsS37
OdlFDQWEbqGsbIyn2taGG7zoPyM2waZaAOgwMVDzqXhp5nGk7XJ2jrpe9TtD7+eNVmjOJlU61+81
2X9SqAqAPy+uxwzkBnWiMFBk55dwGTCdzfo5pjBvW2gMgUtevIDEO3vvZI9hpFQEqqf+1Leasp3p
mNksrr1s+6mNN3VlfFXmwvwAl4ifWcWOBsHxMc1rWm7rryhTXsyR0mK/E9a3AvXElSJ5jLKWXmJn
2nuVnu/RFpsA9uRypPmh/NVK/7eO149Vwf/+egf8/CMQ6997sXc/qxUz1f31j/pv+E6v8ZV/8VIP
qyT+p5d6/Q2/vdUOeozKOZmb4Epg5P389aX2CHRjM8MOsUoyBD7QcP75Uns/wIJbRLrRapDKVxn9
t9O3af/AN467CIsjHgs6Z/7O6Xt1nf/5RIwHlFYJxit47taL71+9SmksCAUtMg1Ub4yO3VAEXs6E
dHJeIybAW8Npjh7mB0ahRq3uQWcRK5MXR2CKo0LUXg+CyaNnzcPMnDTJnqa02igNTztjmSl5pN6e
2XZi7SKcBt5awcUOZgdeRsl9roOIEo/dbJD9NfvDCH+lZdOl7RKCBic1RkkH1GJfz177zqquDA/M
1HCcdbpHQQf5pmyz0OSwUsVZmLotymp9lDaTfC4a1yVhOKtz7xo0/9J8UTSYG94MhME5NAU+h1xd
zsk0EVxemPNGeoPqwvTQUTZUPk0K8/xFoRgafk8+v0lt6v2UYECj4dkAv9+WqLpd9ApWaY+lgs5G
ChoEVo42vlCq7CfTUasvfQ8NUrivNllXhvyD8YbIUtcaxTYvozLoIYM60PZeEY6ULvidzRB5UJ8a
aFtlNz0Nmfm54FtjzJ09VeBamJ8JL/O2LnPmvMMIkpZVQPHKycuUvTMyVdC87WBm8XHSOTl6KSr+
dG/ICCBIKZ8d1OnOfXS8s9OAllEsNxgKiNWVPFO7aQSlVgy7DIrkkjrJXZPa2zZR98xOgS3RySwv
yZh6d9SYqs9V7TaPmiKGa8oVnvte9zlVXAqv2qiT+6L1NePW9bxeH3vi9FX7kCboyx1nwiWGh1Mk
tO7aK1giaqt9TirY8T4WV7nOuuXUA0UNaxwz3TIdIaqu41fjwPkWukgjntuhCwgwFFhsVWyEaXJf
LvPDZKbNx9IM00+3fqEYwrfk/M5+FcaRe0s4+7bVpyBv7tgnCfG2vpJHoWfIOCwKbhdFzd3GB1Bw
pS85O5n5SL9V9yyH8mnOs86XIAn2oprTbZMSyO9VZsoDjli4YAE1NaFTQmcqn2DabSbtWiz5nW7X
JztSGHOwP+LXDZLUu4k0mNxFHKK674vUuqu96JkeoLscB0+WHU1qELsMbrdnw20pDmtg346va/sQ
kVs3qIhXE3MvlYoh9uCjtz+5HIAt5yulyL2qTtReninwrXwDL6d1svRhy2YGmIpprtc96on3IPLP
JT7Fc0ok/cSXMt+iC0kfzdAeL0vxQUOtbaZHI8HRUO0GrE+JJrl2nrCQAQGjlRpv1WlS+g+NzmlV
NhzAk7tI578bzI1hlAVtB+ImBnqgdEHZiKdmVm/bJX2ZY/dGXcztoue+ZuOR8ehZlg0ukmNOg/SV
B+Wk8erHxo7vaoZBMj840aiT3NYoJa/sIJZu4+tpU5MSW00WhuSyqHxL4YgTzNBbLWuvjWb4noS4
FO2QbJY5fa3ixdklCVUgo3Hj6cz5B0U0AHys+VNbmvh1qWv3bsoriDFRSVk068amNLTHxBzHI1ev
7ozEBvGrKU2fqQuvFleQIFWoCS6pR9E766E1qvvMna4zr92leVp+ZwSynnNnwiaFCZzkWcTlIuPr
gbNLnFXdfRaLrdUlx1ilLyVRrodMDVtsWa3TXdi5USgKu8Z28qHl7T6PemCBykPUu3TFpm9mMQVp
TDOGhE+4LREvMN0Ay4sHOFamgrmmiTdx8x7JwY+r0gmqUT+XxvfU4HxKbfk6UKHNuSSvhxGaRh9v
RjtOvqZoIhtnaQpWKm62817iilEjtwsMpy0JFS/qhcpu54rodERnpVuhzvfgPTPV23Ulj2njOgMN
85YSds05I2uPcm6qdFH3UKOM5rXQXXwnrUosR+nYJxb1c2woFCYljXOHS/yGLlRYwS+607ymDkbs
KHpti6PSeu59I77qLud9zp0ga1Juq3d6uh95OUAGlHaoOGeYiGYfc53e9cZn1WLA5dVgAmo0p5mD
ZxGPFzstkjByoz244GPWYX3hMayhJyzGOzc/n4zvxqC/EQujn000h64XbmmunA9fRrCdHC3ZqfMr
7phAd5Q3yuFDpyliRrdmtrMWLnW5U1Ev7k73Gg7CdGqvdNCDdZHeJ5b9gFKHuU7NoTPUhXvj1OJC
WBCr3SBxQ+QhqgjKyIPQr5AjBhuEZHLU1SVc3DvXjN8KIWhmLYNIuOHQXZnmA0wRHjCVdvv4wsg2
1Bk5K322iysZTJ539uzUd6tD11518WvUNxel46VujljK/fVGPRStP3K89Yo8TJw2zJT4phn7nVMp
15bM34QjD3bzVOTtq1vPs88qeMJRymgE3NWG/A2UzAjpqrbzbeL1zo1dxwxo8NUkI7OVpdfAcFHu
oUzZnc7ffTBXI3YRx8u+lktQODdlPO2chDbJOLnJTdevRn7Ks/dlzu02bvTQdbEvplaPxSjPd8Mo
TjJtDgMurrjmmIHODhlvHA9e2WGxysnw1Wb2VinVYzSVHybmE7kOfKaCrjxMSwVPsLLY26qvxoeh
1LZJ5n7pMrOpNTK/ett76bWV5Bf3R5M3Hz4aDlVaWu3trGvKKVJMuBkWj4pHfbNKBFLJ36StsODJ
xdgUTOvNKX/V4lkeZNPxLuruSlRagBrzzajjYyOhjXge/nBFbBkgbFKnfbWMAttmdEfdr7Zt+nrL
7NzzR4GwVS+52JksVUm/bCld3mYVqt5inGqcghFcRhqkq6EO0tUAYI8H8Ior8guqziIW6atgOcVS
rQURp6rCj5UecAqnvoozf9c4fDoNnsYyO0Ja2SPnrHrNCawTpwN4o+LAJqYHWRdt09zZLYUX2lKc
q1b3B1X5ORqtX3tO6OHT0YrmoTaKu1kZzrot75Wk2kgjKt4MM8P+ZD9kTf+mqt9FYeyG6lubjePU
nbT4PbZgtxnlYVKHQCoTnO4c0yLeDF4blWNdeZ3U16N7ifSjOj5rvNERrj9iPFN9hGRceuWmUed9
lu49Bt2lVmJRRx/1no05C9zpvSvcjdXKLe7atfh8lDFUDlxLjhlK1eKCZQVlJfeTlrBdFJd0PeD1
tKa8tPnKubOCyoD7xn3VcuW81ydEYY7aJ23JAwduuqoMD+nk2hvRwgqJ0m/V5VUaslNsTleC+aPv
tONNmhw00znJfA5Lu1BvUMwwipmf7dAAP1FNTjLVHvTGVkUmZMS+h0JYBnotwsYqNV7hOzvTOb7J
j7Ju9tMyQHjE+gVV46gL+5DHOYHERW5hLj65abfp3eZe64B28Rgk+t0gvh1anRctY7WF15/oR2Mp
b0mgiHAp3MRve8b+zvDcxBrnD0rmRaQht0Wb0pq2BEWezbE9CI5ON0ou6iLoIqoqMhZO08Lpx107
28RjIW2cu02gSmAk/CxSt3K3gJL8ojsa1vVQYOSzcuPbjpanauJbIAkTxCuL1kuNaG9zSQ5ysCgV
F3l/LO6suv2wXRUfhuRnYsvqJKCdUet8gUS3WTQFlo527ufsMFVf4DHDyOLiUABLOebqxD0AL6GV
PgzLU2lipmv5QKvuYGRemCw67LrKvVbz7qi17XNvLnuyqi9WMj1njn6dC+3EPhFMXLjTSj0hY4RC
T65Jke9pd8F1tgwn2TV6UJsjHGEwgortFJhEzG2SpDoLsV5v6jQ5NbaK4w4X8WLPPsnRoKiGx7Rb
9p5C4K8XjzMfOeSdsCtYVNKlvBpL3QXbCC3OHvsnt5CcdQc12UzpsktNXIBqbIV12r93iHc4ztVP
jq7tm12y/hO0g1qHv4nFYyx3ojM6zNCaWVJEzOAdp53W4lHRZ19RmpNDdG0f6/OuqTVjj0BlHfI0
DkUfPSCvxLe5VMpg7Nr6qV1aVtykKibnrMwyO8sllb6t4T01R2R6D6vssqgmZ+ldpKGC0+UT2qW3
dYZ8tZbwYSSl8iLdKrpVdK56o6HjYu/ldo6Mw9Ia9d4ZrEepKDcuaikPvMsTWVeI3y1Vnfjewe/o
5bKvXK591UiPppMoL6Qo8daUTnTBG3GbqhRcEjPAUKNn5zl1lq0+Zd0hzyAHkjRiOTAdhJbqmHkR
PlBDJTpX3ySiqoOyLG9pHs2CEcct9bt52+uhbdYU/okM7G1Rvmt2mt6KNO6+NGvp9i4FlwGskmAS
HN0aw1iCCcPNzq2U7oqZQRlg8OFkIATFGQPE4p6NrI0VKEqqcrRG81FX8iSEJlAFOTctqyxDR+rv
o94Z26ocmr1gtBJOzcq46OyC0VhrHDj/7GoNB2Vdp8GsMvmhdsPlh7Sty1bz7eXcN9kB8tVdp2KR
5PiXCBL72fjlLPBjzWUgHBSHUbOazvKrcrHPzoAJYn1ZdHqUCGnGzG0Ubn+VsIOF5qKzLJduV5nc
cfueH1u0lHZQQyDdzgC/cNCD5e3V7lK3AIxa7d6o9f3cOVdV02x6ozxLnmy6Ab8b031r1WE/ec43
LXJhVmY/29HyRRe9k6aC6fjpes/xpD0bWvfQ5uajJYvkGM3JJzOVd6vtLlXRvTnKcC8MvnvF1M+k
k/JNu9jvdcyroIrN7CUcmQF5dnodGnjEhPgquMSfEmi0dNxoxEJGUqfMe2zsaHBxUDWXjoNEOiwv
rWrF2wquCPjpHFWhvlEUhbnKcqfXMtkb+aXWENRjdawAr/XnymHKZeHZC+2hu17yLrlx0pJmpBn7
rQtwImaYparPHVsILmVc7lwJxfCRSEJaTrnULDS2DN0+3elEtao4fsnL5KEq85vI6m5qPQutnMNU
vXyNggw0G2+QrETmJktAJbNdS5jJ2TxtZldFwUx33Mrv83qkCothyOzM72i6R6eNxivHjb8Fxxwt
Tk95M96W6vjl9Vht+Mly6XeYdS7lq7s4W2TTOkBx5tBebsrWfW1TsJDk63q/rD38iE4cgJqNU+0i
0v5WJNHeWmzfWDcS3W42uZvmG0A0XFahrmIhxz28azuLJ187lppxUqcBx+LwhLEeJmzh7GiZ3I6u
FmbaFApIoI4wAoujpO+xUmX2vG97CX0WfWgw9JclxWwtTOQNreOaXfvYiw7JYHOUct5J/uwLtzsO
kLjcvoYCjKQhI2h03pA1/uwB7uaIOo+RdmvUxk3vFkFvKM94X8agUuqGHTd1VaLZ07iPu3q4cipq
SONGHsZ8ZryYpH3/wolouPIa/RMZ3O+VJdQmjn6kVNHSxti6GedJMnippXZIjFncTM56OFGMBAv9
UrvyzpliMKmTZU93KZyXVc14MBoiT6lqzK/Qfo8T2OtJQm7x+xGO7ZB2H41tbTz5lcKwB8/7mAh5
MwrjZ1WaPSvm1NzERq3UgWW281McUT+BIFUgNDXsvOZmmNV5YAPGx+QATtwjaav3TVSe+Gf3AQ3h
D+XMT3DhJdn0E2ZvacjzWPWbsewCa+QTBLJ2zvnJKwRHpwqzuiq2WWFXO7V3yxBDgR2a/fqZL3no
Tg0gYkaHefIcWdXGNZFlhsmyYNZHoG0XmGQaV2QjnV/r3D0gnZvb0uwYOdWTebS76h7qq7gaZjlv
HAHcjinHrujlcTHYlGGESAagafbYtHUbMlRQAWokWajUmStDpCBfFPIT0+nGwqdymw7z1llVitIx
uYnsp94JyTxuNWBZdAJCAt8IyWPfj7F9wyKfvbg6wl7KXYD1+m2Y+8KPJ84vvV3sWosEAOUN881g
dfJpLsT8rlB6/J2ViJ3DTVMoe9HEn4wPxC6uAfgMmcUUmyjliChCfKllXmgfx/wZTMVGVFEQ17R4
gqZ+GIDJqb1E1KfxcjQOnTS/DYH2kdGxVFjiTlbl1kiXLbVKXMi8ZrmGbvyiGOqhUNr7iZfYH5vk
voO75MeR9d3jBFrPKAbdQ5F6laQnRVOx4JmBaXU7rc0fXePTwJLLtJUuyuHeK8eZXnHj2hmmL31q
2EWb6jC22UkwBt3rS3SfklRodG2nSqSpGcTefux59PP1c0lycd8W6nXheHKrxiNZkMYQL3n01qXy
Su/vveK+sct9tbSHKLLjM8KUbcXonPmuTqVFwK7RLks3EwhJrXJDijWsia+ZUHJF9FEbDzPRgmC0
bkRrvM71Bk+BjiyHpCdJRLhjeiMkllV2JaVPlFApo40Jp4ajyPKK5nGkvGSvaSggGGeOTsXul2vc
BbTmYYyglprCelPUYvDLjMIimwM6Kj0JPfde4KpIexu+psUM1fY2Nu3XgdYXDsJKc0qtxy52Qou1
rGeLBU+xKWNxyitmNTZij0AA6lQg/7DscQX4ejGhIuhwQrn1zORFSGHNPiWKL1h6W9+KXMJw5DES
NptawRZQ9m+dcu4QpYHJuzVBXjae2ZI7zt++3aWh6dCA5sPyjEM1ltNraWrfihN/r2+VPdaYrpqd
0qqvfc4CDCrrvi75fvFuTWXYlgd00GPnWAc7UX3FEkQnd6P3kvHsyEi9G4rqkmFKAGcdwRjKD17P
cjz1D9W6VCiPle2F1WIFa4cEuePrcTR3jbouzt6ulJ8M8y+dByw1erURJYZxO83uz5QbjoL4mQ1F
CMYwWJHPtjMcM9lvk4KKOqIdD4n8qRfvufsKAsiPki+W7JPXjhtqGAM7e+vAnTdHtRC7Gqkd+3GI
pgBE3dp2HVcGTbsxPYXADcknq+xORfxd0+OQacV1C9mjitWdS04vmufWTxoT3r7Bgc0KwN/6UZ26
WyV5obpqyyWXDxCGvZ5cEt04lHlxUMbbXENBzuxh3xbmXuC3biz71iofXOM9J8OHW2IDivG+yLnQ
t6ZCj8IIlLPNzp3IKLPlis6BYaPZOX79FoAkCjXs5Tt7mT4KM/6qNHZB2dW3uauHaRPfWaN7XFjx
mlIccndhMFEk5bFV9Zc1omY3L1D56Zf1o+lZM8S2jr8ls4QmC1r9pZzOU2/5XvFczZIPl8SRvRS3
izIADcfDrsh7/LkZf5+9s2WPvcM9mmK8UtsKQTgOR+NVLP1B1NNjrl/yaV4xLWA+TdDxpW/LJNSi
U2y9mcLdl/VKW/ecp8EivMj5+crMxE40+anqz5E3VI+aSNCblH0Dpl9jmFx0XuhEDyKNToARglLC
FtbnbUpub8mmgOQ6m74b9OVtg6dwIfqaFfeT+VgOC7knvbi2xSbuL4N+nBF7QbmTzHJajJFTGkBF
Z8ajtVfco0ztVNTXi8pHhziZHDP30InloMTHktNxkm4yDopiU5bP+XLO7WJrqReFLTy9qqujjJ19
yvkhkY9Qhq8nscnVmQ0k4tkhK2z4IotDF9BJziOzXgtNpdqL5SsyZOil8i7HG9nIFxe0J1YbH/L6
NfpyNa2y80KkhCvkZGzVMr7VPfw1Gi5KY5/gqmyJAGdMsCpS1KnJMQlljXqbEP7CwWmsM6x57FEs
/3B2y43anKzyZOXXNodPZV/1SEXwwjW/qn/K8tnoXvRoI3T2v9q5bwq+VKuuI4EcwhiZ3q+tAvXU
L5TnVks3vWDQMRYkF0194y67uTb2mMICl/hF1d60Os9tvGu86c1I75YunEvYug6CeVpflSXlA0OA
PNwbLCyCNUrfmt4SmlL70Bb3IaEhwm+L29WPyKCC8YcLxcBzTgp86DBeofuE0q5Bq0HF85wXClWN
TbUM+4zrF8enDXUuB8y7PpMCKAcpTrjBhxU88MypzgY0prOfGWik9RIRuHPpGjEG5jUJm09OzYzq
Fgdz7rie5Ve1hmSbD1eAUqt9qdTnPoneJ7u6GArX2354wafQvKRjXh7xanAo1LL6evbat0y+LurS
+WrXfVa5uGop1zCGDK1nCMRQb9wk7FV3Wyhnohb+KpF787xrHYXl2CZ8co5Uvun5oub3oiO9rtSb
oanEk2mq59kxr+YGzKvsdlKfhT8ztV1F38eMUUSzdNYG1uimIPJc1Hzl/D6Vm8J7nrXnJr0x9Ai8
du8vSkNTb+TPRr6N9KvCGG+17nMylIOo2oPuvmOHvKczDKb7LX505jLtxlnmXWxRK2wGU0Z4Oj/M
NL9Gr/p0Kq0HdO6btjA4gfdLoFuUeViUnfhd0z8seZoEGArf/g97Z7IcN5Kt6Ve5L4A0wDE4fBsz
GYwIDiIpauNGSiTmyTHj6e8XmZVmWdndVV29a7O7LZWSVATgfs4/Kp9qDfUWDvVdHbgbVcOzNZqe
jCbkQClu0nw52bP7q4w+PODjTQ9SqQRqsljLZNfI8gxiQNNlUk/rzBvuEPY/4opN0OH5h8Jvs0up
TfYWLDrYZbO45w3rtilMyRa9XAgmoaw3Nm1eKgkP1PZv2VKu42zBYu0+RAXSPTtIPnXbsJ1RKDNE
y20ykTVHP1TT4hhSU3mIQqvepCnPc4PSG1sv4OIs6bm3rvZj8tRqY31UNPqUC0yuhRMqz1R4DKkm
+zYs3ntg856Xanp0wIcmZb76rrmZU/Kn5yzqIL7A/BUAJe4qWJFpelAqtd873woO7dKHt4FhqVw6
Yp7fZ6j2Fd6LCbAIkCUaguJGqvnU9m5DjngUbCgjmEAF4+bB8vXj0rN/9H78rOgwXoNF1utY1zZv
VRsd0sJxHwpnpxX9czK5jDFRSbM1jqsicd9VTOD6TAA7S+fkXRpOJQw983iokGFydtmJfmU1VDxC
ajmm2MD2CPCs26LpHX8bUPW6k4DvGw+jey2n12ji22hGSu888zqO4cGK/XdU8ruMWtUVITUv6DhZ
wsSuzUdiU/DhD80NHPGOYOydaeObWth3nbLPMsbXnVrEz4tpuk0Xe1UjCrqbMmNv8sWy94on6V4G
89GpoiEkqgC3b5n5+c6u5YzpNs3zV/R2XroV4CT7tvVEvLFFKnsWJVdYnCrRtyTra7GSbQx8mcX8
3E06p1RL5NuWBKZby/UpDcnRGfUe/6YW3gGUFrGtXusw8Xda19W+tctH3xXlY+VAkapZy0sdiWbv
lmm3zYJEPMu2PmVj4W5ZNhFSydGsnJrtZiDzG6MsYMUS291TA+6yBdN37sfcjiOakILu4C45bHU/
FQuqCZHMD83QwJLjzHF2+PbiA5LwcFW4zlOm6599iPbxXGrhqnUeVe7bWMjma7jCvBFFMOt6BGvK
s8Z8LQk+YhUt/SfvIFnitD1elsrIrZsZ8JUihQ5Gjnsq+HtoGWbMYhji+U/Ax3jDCopi2kJm/hrq
Gd9znIt7E8iXQQGS0RlxSBFv7OK+dN8g3aGmq7q/9GKxth6i5FVbjs7Grm2yLZZEfcc5xqibd+MP
hLafMeUj3YHiEOoTidJ8NxG0d4Ti4ZM5dixWc8Nwb2MmjkcM+ror8N8tDVgbZbZMH0t5GG2vvAss
YKdKH/guOs7Gyb8tG/PZDU598VXM7gghya07yXXNBQXaYw0e091o38SEmHDGj/3ZyWf/O/UsGNWd
tlWE2U/EQ3i2NZDTh0vPikZ/m6QViZLsNPs6tkB+dXy1xUUwWmzC+Zx/Gk9mT32nCRUvpxYKZamQ
fy0/iP0vdnax5J8qJZNx0wIVQcYONVlCRVKmD21PO5m1MMBdnTB8yYr9bggzxoNCEN89ijfKq8Wl
sbV461htbmoUZScx0vEijC/OBSsEc07NXFVxwQgkoY6DWLzxVkDgpAfYOUHhvNdOdZemWBz9MQ73
dUOhnRdeS0qUgVLRWR0QIHBCrmvBJU5e+Kv28WHCadtmE6BvuaA6Vh+5sZx9ulj0jtTGP2ny43Y2
U8ItGDWjFPfppR2s6VVSr44kWQT3rTO3uwBdKnBl7QdHg+b2HGau3Ax1hxbGZbFwlQUmMTW0wHH+
Dx/5GPlmn1gWm4vO7bVxTWnfmjbk/iTM6NHp8IUzoslqqxWELjvYvKkSqwKby1BgR27XnhCFeBgA
qjm674GASdB2hvssmPj3daEFL+3IcadoNDz5Dnxw5FLkw6vMNpeJbp+5kR+trZpSLK0Xs2uKZDp4
RR7+GLIOb7xN61az4RazHkWG8EdKmoR0QZJMOutfhbmKxktoJ+zVzjZBTlUCUmh1VhG4ickxz3Sp
DPlaEv/Gaf37STcFt2bpJFtNqSHgRuCwLFZYmanoce+BeEg6aYM6d85BltHzl2pNEhV4/zpDRrK1
rDB1eGdFdQe6AQKe+sOG5MJNKCrahOY0fJB1RPmWHtOjbdJhW1GGsI4kBVYhnY+POp+Sh5otoxGy
OKeMk8g+Rv2V1GYeV7qJwlNdJfeTqud9jGDSKY2966ULlasXcOJaCHxudfR9zCSJF6P/OtLwcPG6
croXoiNiNqXqmn+W4LPW+gCM1B2bTDvfr0fhzldsUqIu5+fRHvgSeCYeo0z4+9nU/N0p4SnyjH1D
EtD8LegDcJepcJgKkdEkIBQPthH9A1hVbUG+4xOg9WtQwSYeU0Pog+X59JJ0xXMMl6BDkoEQfo5H
nc3dbTi2DW9EZG2m0Ak/af2Cp/HDblfV8L68Q9AqDTsPAQXe/Csd4/kEJPdR9XDmbVjvyUSDS+4y
AJl8WsqzrBRLVNoy5NPp6N3EhnZsUsp4hEd3P1MHtLQqvKFEA8w/xM9R2c1tw7b9UJdef4K29HZO
M80nd27nLW1DvGOpoeuCVKbHSZfBSYRjf5kHf8LK3mQvYZWCOdVKeD1Chak/u/AkCPkTWzPvDNn9
RH/lLr7isZ2IH+fCuJeZ7xbrh2+5WwglechpGUzSMH/wA9XfDZ7Ur8jmbTC37LsD1LAurNbZLNNU
0VBX7NTgjTuMmzWhb93yrPz+OybScEtBBvBoNef9Szi6hM9UTYSZvgnwBABNd/XBNLgj/CkTpzT1
4P6jyt4x/sAkUS+/Dz2oygWK9CJ9B2FWARAEl3ycstE9t02A9ztbfoD1ANFU4/ShtWuvPYzy7TQS
JDhhad1OtVmGVQeXTnEJ/vltPRXIgy1bwxcXtD0N9LVs5ZiXGwaGjkuDQaTMWkJJickpwPNyBMIs
MRR4iShzSKQYAmRDqp70BhNM9u6UfHVaIC1wC9yeqyy5KjCaacTEEaE66ZpCf5aRE95R53nToK7Z
LK6FlifNN7aq5Nq2R/uWBzQ7KDwcH0VGYbgNLXlBxuHyg4zc50scwPM4wjrbIubfXWUHjc8THCaa
ghubXIwGYDdigZ47TeLVzHaetE2O2kknjx3SRkbMcKi2aS2SQ8f8seLHhq/0xrWHBm3dvAqTga8l
Ch05bNpWkGMAMDhdRNZ3AEfo2M7Szp17M5bTTSp0iuSzxwvhyTZ9rdkRUH01iSBSJ5q+xqJJLt41
2rYKBtDpLEZLrUc13aJ/hdOJ+e+R9eMvg3MXhnVzn+Gb+mgnyUdHBiTrESl2v+auWujyyYnrWuw5
28rIgitwhysHO0U/0GD4F4uTfCeAoW7FMCQV8hg/frBmijmIGumOYw9QPsadc1imoX0jvY8YJOUz
TbtIsBVetRNIVrWlIIUpOp7ecvYH3sTKAjPskHl86/W0fOW0l5wU1fNEISzkwOCBJkzHl/a6t9H+
LRV15PMMcEFkIerYPKZB1CwNOtZiDM0FT9JhSsmlqrmSboKwdG4JQiDqiELxU9PW5SZJ5/kyVQh6
TCIfNQzlbpJu+haHOK7QvC7dsbd+r3kLtgYj9o9GTzWmFYVAK60gXeXUvdgtD9VqSmwDTNfJI0Ec
SBTHBzeIAA1b5Aj2bM55k7p7rMn9ZbI1DHWSSfVsgr4+VEFOxAVtGlur6tsHKpm4GOi/4BaSBSdp
t5B9aEJKDdplDs9LieyKd8a6i13H+zARH2bsCjKRoqiBaC8B80LIoZUmIv5hSdOW7y4gCimqg7Rc
T0TKbTM/dV45TD56eMUbiGHKFwEYiJKh07pMpvSkZ3zgNASmvAujv4zvgZoVlWmnXEN+xBQ33lPC
SNKFUe2vZvK4nfRdky17EO0V9biMACQg76Rzvc0X69hEoJUeIn01Hf0B3aHpVrbjIaotjl6ZdJvO
KJ91Ui8TL314bXTqLNAGBhT/J6yE98bNofeoFXMcP5X0fyraF176oowPOXAG/Dkk/YRJx7YY7NNg
I2uaLzZ5jqnBxpu+FnSUFo45YPx7sQEB+3W4ONF96N7SenfsdQm+Z0bo48osN7nMQWoisJgE2lPM
9VtPb4tFw54O+xer4k/cmJ8mwPL9+fN30fv/mAP+XYk2Pp3/szlg9ZlHSV/81Zor+At/mAOC3xDy
hxhq/ky4+Yc3gIps72rMVTbx4g7+bjy7//AG+M5vvo2RVJEc7YZhIAkL+NMboH6j2ObqA7L/sO16
/4k34BqJ+he/z+/WA6yyikhJP8Br8De/D+mdU05Kjo8PhcscIR3LaP/a595RD6bbCfQAf/lc/nfu
XD6G//UnEjSMoBuDg/d3KwJxjdWYhqTN9A3WRydDjgm6bKXfIFqfhGJGq3sy1Ub3VfX+T9s1j2lS
f8xFg+fQcnem9z9jZmQ8o+ugab9X7symjrB167Xh+V//rrid//bLXkvvyGXHNU00po3EkD//S6Js
P0OuAvkK7tQRoI8QN2bsJkNJgvqA/k+nZOqM00MXduKbYfN8yBKiJWMzsgUtz3NV0n4RlbCBrk4o
nzOcdxPsEB7p9kzj1ZufoLhFEzWvcf66P+AnHgy9my52KxIQUW8t4SVKqORsMnfXEsuKgEu626GP
hucSqGbjy4LdRicHrGWczVCFH5PozhMTGnvPVchqOZwHTknEG5hcRO7jo+DIIpvEpX9NQWYbMUV3
WH/lxmZuXhtZ/SgWsu6GJQd7amOHGLOgDTcxB/ND0w3WA5FlwU4JTiVVAhH31+W5WSRZS729pVLr
LFEF7XTB4IQEe3Y/MTVlny36g10fWdOmE7Ahfm9tbTYtEMjkqQ0NutKifI07T93IUH5fvPrJR2Ne
cWev2ymHOmLy3iOQIjeoWZY7PHHqJh31izMhvrAnjtlm4gOyFQegFwoYGEP0pl01LZI161YNzXM0
F/bjMuCpLJaB/i1rwIsw5uIDOjTd69nd8/2pQ1NV/SWyiTZiMfVPCUN6Eae/aF0r7nOlkzsMyT2F
zQBq+4Tlf5UVcbaH4tojByDevWts/8ZXAEQrS2nvGM6YmBMmtqdGoDuvdEuZG/xDx96xSgi5h41G
djjb3nOSFXAsmbpRi3hHeY5VmxKk9QyuiB2uLLZO7t4DmZht3y00mrUI/5LYVIRFwR8NWQX6W183
ogzqMqby7pRjkF6Xof5Kgzj6BTz33s5dDrmXFykFbXF3qIOieliwIWyKyJlIXuUJTUOn2jRIp6gc
99KNGeJoh0XxJ7XkybsIrZcxzt2LC7d1h1+13Yvaco8xKk+5VPn3Jmjtp2wG64xtCU4T+brd1G7k
nQhitrbid5GEn8bjupQ1pJauzwoxJMY+rlU273hVhtFVKSezGythGLJmB3ONSca1qYNLTBzWty6R
KR+Oj+fYoH6qmyo9a42kNsuV/yFxZyA9n/213U/kx0zxfeXnqNh9YjnTQilQszR6buzpET1lygtK
f7fpZlwq+pDESLHqwIwb43RYh0xNBkAUH4wppm3IZvSYe6hM/b7296L0qrNlq4UuSzm+9Yv2HvL5
KtwyxNGs5iHWe4GScsUO2pZtTyU0/GPhz+MJfNXrIaZCtDNS77seHxf1B/1HzhQbOMgY69xs7S6u
WCbmUzLKZw8M3XNb747wZ7lvq7Df+tmVkMDy0D0MhSaV1Kp3LtWYeztAyzqOsmnIdxLttk28ZJP1
U/NrmIC0I+MFb1q3LwV+eZiTEsl5Uitm2Bo9WDRi+PHK/n0RRX12SLE8SBO8pq5In1nZ2ofW7fW5
ap3oxBGU4D1onW1GGeC2pYLoUnaqYiUBqcd2Fv6YrTJFo2j6h7qhk7xOSoKp0mxYyyrGxx74MxBt
hiYvIddH6PodlA8lWlp1X2BpziqZZXTxPcz4XkID9Ci66ntDGfxckL1a9N1jN9vOPm5971j4g8T8
YV9w0X+zhPc6+faLD+0csKrX0SmjFfSQeWBPa5EOzmPr2tOtnwvnBnNJu8k5ID+dqUT3ywt8qB2N
wIRxDZCgrAuF5CKNnBsgVZ7EoSedFeZo3kjUFQdX1rzXbUE0CuSIe7DdEmSAOmYBFZJdC8Hnpr7U
jW/H3AIN3YBN3b9JPKLJLte9h7YwRk+8LnVnf6vmauKTNeWXV/fFYekAR2zMOOmdjJx9JzUStyT/
hW1VbJImrI5ePVaHCWc80JfU8sN3ompHc5beDErFFFvnYEdF55pbwLNrI0zQbXQV+dTap/WDNnnG
dpbPh2jyrJuItdmlf1n8XAhNm7Z+2Otvrewpd+jjwaHVsB7Pmsrj225pywfC8x2oAHPjhPSxoyKv
3RWhBvPOsqtl08cksEeBy6pZ+NLfFAoQuIt9dU8RCcNvW+Rkl48bJGc+ol40GK5CTzyQPnDK8E59
NZU33BswFbVzSiZw3podraws8SKFxRAe/Aryvh6WB1+Xuut1/DUCiL1UplVbizv+vRsk6aq9xwbe
AKcStBpn9bnug3rPQA4+RxhUjkJ6KC51qr0Pa0Zxq91xOUze8CSaUt/Gs+zhvF1vW4MAbWvVf8ZF
lJ/bqai2RL47V0LjFmdPtiWYp7tv4U92rV+8GlZzkIcKQa9FI+thTkqq24n/25RTmJ5y245gUoeA
Y2IeCXvIlU0Gs4A5IIiTVNSQgDq3bq7foTW9+eRd5z6xvH1OhHTRXOJ2Sc6UUGGtzPRdyA2EKXLE
qTH54OL5wCXZp2m2yU0+PrG11TurS1CMhcPSnrXKHrvCw95lhL6jItt9dZk7MCOU5cUPG+8w9xBw
Q0YwVtqNaBw6y44hhWV41+Suc5N5jv7qJdaWkBvjSFu7OThebaCP0q+EwsIbnKDVsSGH5CVpeUg5
sikmjzHHzY25tdN6mB5ZTxHnh5EN2EZr14HyvZ6wGDfO13nZgoeRnbVBGjudvAZ8VgRfYO8eCr1q
Ubu8mO5nvy2v6p5WQr9GJxM7qLlyoTZtgPTLKlJ8q7+DorWPRc8O/PNofKj73qq/L8mkD82C3rv1
Rn2MJ23uomFKXyOiw3YtDsh1xvV3NMNE4ESj+mkXNia9RbZQYztJ9HGkKu7Tmq6A61hE1VYU1Xga
oznYu4S8PHpI/7qxjzdlGT2NrVPeDAB068WzxV65VzEiZkFwd9/euGDLh5DjZ9tH12j+tEqPlWO5
F2wJwTrsXO/OC9A8lmru9osv76F1oHkm0s+9MPv0vUbvfAs4UcYlvDmykB4f3CrqcihMM/MCOnO1
6d1xXo9DUx6GNHHOzpSj/fGTu9iDSSyN/DbCuOI9gv32KAEvq7G6JeZmFfiF+1KDIzxEw3JFBIlN
t80vQ640Gi+W+mHMVpmdMb7H6YOETdkm9dA/QEkR8uEuYXjmJk1fhp7Lk8rYitOxaY4dqd+pTUxs
qdLgU7tQZdQai5ckidRr2MFl++ms1jhK0ftRBBzcx6Ic70dsHwmZAIhRlkAqPBljD06XpPXRVwAL
VZJ+Rw/L8CgweNGXnIAa5+bszBEDoZWnnN3VvXaKb16Lh1E4pQ3HkPp7t/dvBeWTT5AepyZvUR8I
s+2kld+5SDavrYcr/EP5TeogbqoM6fHKHnZ+LREwoRMrZKK2vuQmG+L0qzb9AjTr/sr64L3Q3be5
qh8WdrETopufkOXvuCHib5WKUW9HAoql+FYzZN8WSfydSt0uAErHk6CcbAM8l6yVlTNNFjx8IxE3
u6wZRpL2dbNG/liv89zvD4km9beYKf6pUpGtKcOrL0uxPJmqDHdRfM26bCecMRG0XuLd801ekVBz
qnO7fgSoRzVbcIN6fU0udqV/WUGSrOoWH9fAuEltEz92jhFc0m68brjAUMshowa3R+VbtvU3an/j
uwxj7N5HHRMh2vCjZrhBNVGcch89FZ0A7Wrpm3Ll4qhjGA3FvZ3k3grM19sRmYPifukO0ZWESesx
3AHC+Y/jVP9CjocyfSZMM6U5vLNTcsd9XFZj4CKz7OwzmYUkNEOWAg7KH7K22sNkkuniFWRgjnm3
i9JwOZZYNdCIWia+owlmU470MbutISIzt7ClSQcBD2dkFZC5htfyrjZucR8nBFA7HQqINM27W8DJ
HtVYRn5Sdy1RLpPlLpumELV19brk5YfdLOPGbVhwVi7A6Qor1vARZSDgZHnlT4L02WqF3osHdfIN
SioT9kgvKm9dAcZt5ry76gSRseBEi/pD36iD6q3DXJIhsZJ2D2lGDXLNo8eKuejuK8psf0v0IMcx
vd7Jeukg4wXJGhvT2m9NSxjzhLy5CEMyX5PpbRwHdZlioX4CHy3gXBU0IRPSiohFZLbgtrspq4p9
4nuPbUHyDCjkg8nUB+TOU97F0a1XXVHhhTWym+VTgmb6ICC1vk9lkOwbVvKpCJ47FVYgdfh182Y+
29eTTipsLyQiTnulZL8tCg95NpEpoM6M+tWdKpybcK7zdSrov1ai+tX2S/GURVcDfenbey/KLsBh
Ab3WJP1WxsccVFwrhhN+s6ZXt/xOb8H8ks8RsKFTXVjWxaOR05XbL4kkn+ZHv0KpEaayfatExpYc
RgFsVYbzk2wrVE3XVXOiQaJTEPRmYV/i9xt2NmEgiCx4YWt0LhuRdOTvYmkstiZKb+siK3Y8QNsg
TkmrnRiB7eluFHm6a9nD11I/KiKKTpSrc2UphBckfT5XMj94UceXroPlLlnYXBdbofbmXFwGy3ty
q9h6YeaGfHGD+Qanuv4pMQWscXf0t1Rxbhaqh19N1t/KDDlaXcXzWiqyuiv2cxrexvo2DcD6155b
288tXNwe8tQ6LeAbN5Di7U6a6toDVcSfizvXPxfXpDuTYhv8HwixJAVr/ncQIgEf/wJCrFrC/f6L
nMr/Onya5TOqWHb+KW7kGhDyj7gR0vkcekCJBCI55JrQ92feiOP/JgVpscCD5JCQDMTf+TNvxP9N
SJ8ASVd48popAjL3J6YIFBm4QmLoBZcT14KY/yDtD83OP8Nm4lqHdG1mA9r0CfzziUP5K2xGngKu
ocFLf0e8SNKbPC4GDTt+cuyFQx7UCOKFGS9bLSQu4xcxSx/gHouuJoupoyUqJcMW7SAVXO9RNzrP
bUxgIDbtpcSnWRiTbqdlJEOL1nUnwiHfkSPoi7wJb3Aoj/1GDABCGxxJCFumAMDl7NtTSRhEO9tf
CFBGMPSBwr9tP+Q5ctrMyl8spkiGjUBEy7r0r0IwDRR7K0XHqZogBHwhlD55NVGc0ZXSK/j0PPSf
xjEmSE77zMh0yE8EOuC4R4Lvy5H/AfHMwUkGkSLkVZB6OMbNqVMF8spCtOYYDmjziLzIg21EHvYx
8XL1ZBeKfIlZYzcCB2BdLMPhPPYaxTu6vgaPyACiQPJYAcffo/XoMlts+e0zAl0ic8wL2CpYVRLC
1kk2UtdtL7Rpw7aS6Ic7JW0ecdt1X23MMXLMPT73TZNZiJ9Ukahk4465CclSaJV7WLzW1nf0syYD
Od623jqNzTipAxODLtYq+TF6tqTEoyNxxI0zH61iN/qIOIc8OllpG/ywTBGOq574jJ9VZsufllcv
Mwa8jOHPJ+cPhCWRh0incD1uWAAJDLmOnyXiK+pbZDmhBrGz7FyERXduRWsTsBAO5LjIWPOUxWE3
DiskLOIuyGpIWdNrHOxlIl6EseiFSWsE/TS+mUMRSN/g2Fr6ju6Wsg9WTuElz4hOufR4L+rnVBbR
R4l9B8mVrmRIiHyxvBah4QooorqwtnL2fv/Rts35jbcNKZRt+/fLkNBdUdUkqoKXwr7tEJgIfQyC
nigM9guUVaEOnCO8Hlqn2iRAAnWaUqhxReGekBDyqzWyp/tmVulNzrye3tRzAx6UFuNZBkv2kUw2
4G4QwFIXQ+TcLYCXWLT9QD91ykQB3HWLdQn0F9giN45bMMr2iI6DLiCHvaCO8dSVFud/JzuPx7Ue
f7TRVYW9TC1ZMl5ZUBe7hG38ZClBiXGfzOHPJB2s1xBegSm+R9ssKjxV/WR7DASpGGLuZ166XcBf
3pc03NabQoKtbFylA2ALnboLeurAefEb6LdVNrTdt1BoAsGMN8/ThgpJ6ay9IgZUR3JZpRvfZhgi
XtCKKoIxp4nqGOa6XxjfMHcqsvHuM+L1X5MpFz+VLswnWHjjQGUXfHBzBtI2jt8RCo/fc1tkj+6I
OWtPymGJUxj3z7ivhgzvlyC74VEP5P8ipnZaGif8Ce3Q5Myowd08NArTqd2hQ3R0+TAGM2TzGC32
WnYUT7pXO07bLT/jVuLQ6+3EYMVzUB+ivi6JFfKHYR/rgY29I477tqOrmZwDIkZ+4fny3joV1fFW
zEQH8jyP0udqNmoz5YX21iru5meTOqzcaZjFyybg2vd24dwDh7aWU37kc+EwTbIGrWJ7soft5PWs
7mjKwnYLXViGR18r58X0jKFElF2HeM2i9FK4ARFmgc6wF1tUBmB8AyNlOr0u1ykS/J/cE1a58QGo
Zhy5ZMhYCmXgmpeATEMRpHlMU4czvbYVmxikfUIDScfgSqfNOCUoyRg+fES1LloOa0qJGkW+2RXn
IjIl3s8wFat5HPuHSSGcIvqyDR6FbOzPdsqueo2FPs1NELpXj0u3CLQTaiEzP0HjlN1KPo1pLWud
Wlheq9hdlfYCxhbWqPDWChCJMz0KrEMrJzMSOcfTRd5HJF4oK8dUG0vycg+lG4VPVp4ZRHWopvyd
Rc76mQerIM/fdEBiTUIcz0a2bWIoP4icLzAakZO5UmA1X0hryG/NvFjWM3A5//eYC0utpdV0zlYK
2YVHRAURJWO1o6xtz6X9Q42S5ExnBMJcZVJ2cmfRlna2g2x5rCq+042yMMkTOBJMH31Z5q9B71X9
oaq0PGrPybFlJm3/k3Dz8TJYXXDV/ksyeBjika+WaGSsmCarpM2IytJ9HP+bgsXrvf0XtpB7nd6O
0A1cOjwIpRZ/a3fzEGNzkiOpUF3a3hdWFN9wb0syWQiXEWnpb4CbyuOMWeT/YWb8vwuc+/+uI+Bf
NrJALL+TdPVPxDJ/4Y8x0BW/cZkQ/kjgv0t0+bVT5Y/YOeH+RhAdA5gX/J5Y7vJN/kktB/yR4Eay
A8kE+VdqGdZZsGuENAGST0NdsfpPxsA/CgD+8riQVkn7AMQy5YMOFLP62+MyoD7KEmqAuQdsNquZ
t5VaMK7+coexcvgUFGn/IDG8j3dQnPEjqYfpV1PbbHEIF7B9MiVltOGhTiOcyrjzeyIzRE9RrJJ3
bNMqWDVSNPhG0gFVFSh3FlJoFLpPS29T5xUvjocWEEBlcaqenKBuGOZtbF01oclAcBGiHtH8gEjr
sYfVkWErROKRrpRby3rbINDmmrUqhJNeQ4Up9yzRZGdMeyU9QzYVR0vWVN/ICx7f6DR0v8fjkH0j
iqHXD3jdU+zc6LvJhrV792ghcElIhEvwivHL+LSNDX19ESPRgRsiqoI320PdsSoE3BYi4pEPofdl
vPd6Rre1m2dEEc0M9vu84QPZp9oNHvKuRaqoigBLZeFMtIP5vZfA3jmFe7eQ71kfAhJy2i3tnsV3
H62lBC0s5Afyo/op76MAQtn05LpJUiZ/qmCxHiTXCniF0+WvVZtiaSAADx0wnW/tE63L6iuIHP/s
m6HF+uhKQmii0jbDEbKWSVx7hR1vKkNSyop8rLo69J4ENx30TEz2RL8IK73bjdNNIWb7VHAFWlyp
tmguvrbK1wE2F+tX3/hE+VLzUuFNwEomCDF7B94Rt10xgF8lorEDMqhi9yuNZRq9VdqlNc6FLL4n
FkgNN/X1t14vQyw1kX5tGKKQyQt35ZkisVEBJdnrrLtRb7OsKam3cydUy20nfMI1B5COqEqJeu5J
zJlXbZvW6CW7SryUQRBjsesVkK1YQuOtWkYyi6rVuktBnGjX2aSK8Ly1tuWICovY6WfcwqleqaGA
4zEMxMFqCiVbB6DPcImc2P2xZDNq+tHCqYFzLgjXZnLKMze5frqKnb+jWbNRljmyTzEOIMPG1ijt
+jBMBc/TAvIHjdaD2u1st53O0GX+jAkyn/ZhluaU++ULb4ibt258QPFbELlFGRraySXDhUGuLGlg
HAh5Bs5Z6jcqtZk4DMEX+993uZs+yAyVQ9iuvgl7ptFbdcZCwlxXb9fx9ntWyBzL4IiTefQsrKxR
67ybsk2j9VAnzr29CNCOjksqpyhP99yjgQ/agHkFqe51l/iehEERrGKkVt3KHRv8fDr0BxxCNcDN
rrQwA7RqDkB7ATqe7QgEdKPFQLVcnIrmaDlVRk2ZjdoPr1TTPY6yYC0LMqK9GTMFQsbEdOW7tmKk
y4hos0dnrPxk01ZTeaWKXf/XouvyvisbLOb/Td25bMepbNv2i9gNCCIIqklm6i1LtmRbrtBs2eL9
CN7w9afjde49luQjtXVrt7IK3m2LTBIiZsw5Rh9zqh0YzAYNtLIILD6s6CKwTo8az5EQVH00leyF
9MmmSDSXmc0nHWfrN8vdkqXjWBK3MyCK945e3hc1GZcqVyezT13aBWZ5okvEUtb7ZX/bMwphGCQE
Z7ossYpTYnSwb/fydmxlf0vDsxtDdBjo1XvpCrhItdPeudXm/pxt0LwsJfP8GXJ3PYRF5xEyB96e
58sZHWp6Or/rj7Rd7AtpoBjuas4ZKEGQ6V3FbUSWnhmamfMTSpZblOjiYzy7jTkj8Hm46VtGZIBP
XJtDZ70N87KRKm+FHhHsHCHTp5Rk2YssioHZeYm2y5MV0f8ccuXklP0BRNHslqmzL5OuepAg4UHu
KRaRWip1EKvv8tVMV9KqnrviU9djbwvxvMn2bAR9s8nk60VzfEoBoyyjRayi05DbTRJmoz9FmLqv
EytP0kMdaN89JGj2aCfkFhW9W7XmEUFobp23oGgo60fj/fDsufiFGFiPJziHC56QOsk+T8s8DUea
sqwtHeorajutgT7hWsFsC7LbTIBlhLbDtHL9iz6oMI0BmtMgu6qqTg8GUecv5ludCseorp/ctmB/
CDiq2juFWw2YTwal8VgmM7LwSquiY9y7wN0YjU2ek7t5/MHG82fNFry8mwhUom5VeQ8Chwwos9Oy
YyPg9pcXy4qgZk+6gCCzWRWZQ67zAsGe4QmmnUEZG9U27I8DoM2eJT9NO9wConKfdGS796jqq/vc
GjoO6U7QPrJSsuvhY+C7Mi7Pr5fIU90+VgVvzaIH7J/x6ttEjLRBhi/KwrmE7ZxHp/b9dQqRPzMu
Lbl75CuOUWOdmGKdHznJsfJ3OYtGFrdyCue+CtwLZvX1sUOEj32TcxNfKR8QmBIaRGBBrnkuzi0E
WTSF46B6iJMmr/Zu7UJ2ZdH27UOnfQaWlbvgikSgvEKdlVZ6WDWy6F0VTbjVVR941zooGu/YLfl8
FekMqA16HP1QVAy++KxW/AuPXqD3xm3Jh2g9+bnrTREfC4s3HWaNBfGHeGvvskJeLPZJCi11t9Ie
6eGnDN0H1DSzOFpz12EHELEABEgn+m6qhpQtcTawDtEp9/m+mRSbdDVX7mUjmGp/6BYru+49xy32
uUjcX828DBbC0WK6w9UJiLFKJvE0dBQdGOzxFFTpiMNLMXWEOR3Dpek1UL3dHLcbdZGppToACmOo
mkfl4DBRoFvUCA/1VcbaOcCdLvobNcbxA6XkesoAq/SJxmxNi72ULj8WswFD0KyS9oHOYdGeyaKR
X4IULnC60Hu3geO5oLAs7AzlwGc8H9qqvVSNH0zHxB3AW2LUw9+YOmlAvCpkqPFgtEOHyKlSfYuw
Zbhs42gyu9YfNdg71GMg3ygEeNsbp74RubWM4aDIpAujsXBY95eRCA/E0hRhlI+gmsYu0WI32qAa
WPdqxYpeLBjxsGrTQ+rB5I4HouqKxyIOYBJGHd8krLOK8ZOFTu2zH2WDS+MgBoMT4cRkBmsQKzHf
tLDe2zb/1ZWPKdXlqNyGFAbj+oG5zzYPA/STH+eaIcaZtkVCisEc9x+dQdLYW+qh4KjtkQ/dlW16
M7hNfE8Z2gB9momGwMg7wwvwVtnGYVp7AaPc0ja/0jYNLnRepD+1rfglFXPh9XxkrDKcpDNP/ynC
A/pwCAWLzTwjOWXXlCw3vYO3YD+3fX/npoG+wWDn5ZcCzQ6Ywhm7OeKedWIXEj3VgfE8H6txbG2U
i2qZYJs0gv7NsABqTrTq9XmGpBpSj+eJu9JvhseIhhYJhit0vNCUZr4VLQ3kg3C6mLKU4VqMQ79L
3euhdBx+h54IrpnmEOATxsRjxz8JFDf1cWoGWGMqD6hEkdyAGqpqv733Hc3cDs5PB7YO6QRoR6Gz
e8Y0yPDSNV8jMM4l+tfzVFmuoujzlvGkoZUyH7OUXgSWMQc9xm7sVpyapEcUH40e0W57ceeeuyTY
jx9WT6SM3zbn1G4sm+KyyzwHCkU7pk+yooo/GcfRf4wCP653ZetDI4MDC0FstPVKQ0gvCMWDVOQg
+NxiPcXWS8usiRwWLh2NrM50uvRHjTjm02JZcXwYp6y6K1qYkmGV+/p2SErG1kjOdkXdsL7kZBLv
7Zkt31Trqlk2wJ8x9J/yb30Q0PjTa9n96rWLTCVvxuAcLZaN0Ki1WamRyUgiZVmZs1O365vbCmuM
PDrlNN9XmkCBvTQZZSZPnATPZxDlrWokLpYdsYG3Z1WDBgPKYDokBcDNQLYUyB+WpMVKnSOsKPYT
HWqyIQMR497n0LkfsawEB+7mvB4bbogFqaVHI2ZPYqvpA6IMd6bPsvIMg3x31fbJmB77JQCb3bb8
EqcOqFB5WnPcSOjmJc1mkMYuuBNumsJH6ILaOi3zsQwuUoVVl3TtIf3utb40By+tMMdMVZ7QSUIN
/XXASgO7jGWQwM2SnLkMfp0K+98bkTNa+XEIUsbKJey7+BRph6nP/W5ZedkpAq2wTiLne+dnXGbk
UfpssLQO+2TBMbFf7CE4Mz7pkHuGfUgHp0HzGaZszD6Mjk2PViVIP1DNApIjZBFdGam8CwcJV9Pv
HfRc6O9F63vt6eJVhFb3XoLucRiDfqUTo9kSgyaRl/4wTDZKJ61YGRurtYCxlmJCtGe5D+4owC5Z
o4xPONSkmNr7Wc/IvtKl3jYCTTdSeOZ2NvBST0d0nkBdgplKPeXtwQLsiRVMq0p4NJmTmI/GUSOA
QJXTGo1l4H6k6eZYoWLvncKyj/Pp1OZE3Rx4iauLyi+G/drH/YXPe1JvbFzJ+l9KeZq3m1Wlnvry
bnvmI0jhLbGRM00Jeoos4P1ZM3rg7NgMnebEylC847RHh3A6dBWJRsWcmHsK3uTrPHndTziPelvn
gxgTuhwicdJItBpXvZMlSRih9fpkNaTibSIAlSBvGOO7slF4TfA/Nd+Rzlj31uKpT5I2yPXa4sLd
weDgwQosBfNFMVadd1jhhiqUfRP98BcIyUe7GKkO/cIGw+w3NuGZi5g5Ajci6z+iCMlmQM54Nne+
sfoHlH/WZYAX9zuyCHiTNYENVjjkowBu5NVfy5Q1RaGAbXF1ebnic08QfwrQMYZ/KdB7gaLLf+Vd
vCKKGxO62FYV2wcyVevk3MlwH8cYapJwQN78K3UXF+NcXTLtwOdX+PtmXBdYMn1G7rLM7KX+UHe5
/xRDbIScVjK+2k0dNqH/h17b/29dNMUw83+fre5/VSUU+D+7aNv/4b+HqfI/jqRHReAJiSxkMfzf
Yar+j+1rnKTAN7aEP7VlAv6fLpr/Hx9UImugSxuUJE1GoP89TJXef/hzzD5RYvEfx3P+TReNee0f
LVfMIZrTBsvxNrRVHvvi81FqXeX0zzlYUx5uzj/DcA6NszksKWC3P+7JzT+NuT+D07Z23P+0635f
ShMNwVVssmQIoHl+KTLHIlxQHUussBhctsI9pgwQL2d/5Dhqx0gl27K4z1CpnPByJmdvX15sXpOX
12dwLLaBMV5V74UXZcA4ixAOAEZKtEFy47iJPrgzNfsxE9DUdlbKTJlbsCQZonRlIF4msfPJF2zi
ceZHNwguW5+uxWJzjs457NIYYVvHvW6Bv3BX2EQnvpNNT2YyaMcrlnRmlZpb2lpFicARfhOI7tZU
T3NUw1woYUWATZhMcsfzo2P6CCb6EfvL+GUcpXtvd1YFTGSx+sPEefv+7RvyO7Tv9R3xqKw8zKxC
qO3h+MN+sjR2hFo8Q9yUBoiGB9vDEzBK5EQLA3awZ5zZv9hol78XneKMwoAfY3NT470EECrIpsLE
6NJTiJhvJAXYEKIZCCB2ZkZUrGxlRJxBpn08KrHMTgp6SY/O7ErnJJZ5fxf1LmeKBIzGDznQhTta
o27nU2CL9dd50GR9pCpCRWPKNscEmMChn5WFhzXQbf8IiG++Y73qSqI2QP4ivBuS63HujIuakM2Q
rLghy8Ef+GV3ZoM/hmhONDRrfNAoggmUS+58PlEvUEx4SbtHT0//MiA/8Ltd2CUMaLU4MM8H11dX
q659gPSdACDtGJ2f1n4yAaMdW2c9pu3s+zCrONFA3hr6T0p6cXwDn2N2w8jo5LvfMhY6dWsXytrk
z+XIFMjvCGroqtUc8j4SDQo4SYiZvaaeCRN0RsSRyFR7u5XKnlY0Nu8BdCfJlx6ovNk2+36dcnE5
WpSYFx1Se3p09Ng+pipI7YM/W5Wzd4cYtYKnqR1OU2cO3Ee+sJIXS0SYTOh7fpze5pH2p6soxkty
XFPdpEcGsk5xLHgqyjCnSC/OIiFgxEVj3rkHoJJB9SFzGOXt6jIjWRrUQyH29AlakN0V8AlBbEEQ
TggekOZFYxf9GFYvSY9eL2B+8iMtHGotAzR0JW0t2ft5IGhhVMzx90Getc2BHWpC+xbhHLdhko77
tx/+vy1G+NWxFgtFqKVkuf7z0QcIuOSjzZQ+rv3gRNH8Qsu7xQ04LoqOYernwzpa9RFo4Cb1HaKn
t6//PK3392IYeL7HuStQv4coz68PGDdOaX+OYUMEw2ELkrxwtxRtEFXOSe0E2b8LW/3ngtKhR0W9
yM4htwifP951SiOHXpNHuV5NiGA8WtDtXKEHaWv9He94exq5q7fv5cyBkw7lWWEa8aOG17Qc52XD
YsHCOK4Y9i9w6UINeft+ONvq/3x1Ro9MFrW0fQyLnngRBqtUQJVnCpj+WKlvQBjIjUjvHSYb4B79
jpRuCVrc02qEtrCrZ5eAZmDbx7q0+hOvje13dqvXuwV7tY0tTwbs2zBpn9+vyuoq2xGDzZHbM244
ZlMc7PwlK8N3vvjm8Xv+xSX1ASHcqA89LeWLRZhuu5xsTT5EUk/jTVJkXYbXYRIZ9Xbno/uuFzIj
Mqnwz+P8c/AnwKvceSpBpOEME0EFOfX2VyNX4Rxx2BmKT8zuJxATonI/0Izv3vnMrx9e6Shqb98V
3BmKkOf3RuOy8Bm48JHHtfnhiLoDvAtYLPVhDqer5Z28c49e+iRtT2pGhzb0L3vrVbx4Wy0/rzH2
EU8BPNb7bJBNIQpt1YSPOV7FXhno0gyoivhDFuT552lqITNPprOOb3+Q5w8FdQuVC8I2hDoOoPDf
pdyfL1GyysZpnMyEnramW/pgDJHGfLl7+ypbztcfj8Q/l0EsIBm9Mi2lRnt+f4Vy2BlzZEpWPQcf
F1MW0N6x0X5Mof08DtCPjj1qmnuaDuNlFFegT2a7ynAvZcBZWMNp/kO/lEis+tn9J/mb7LX4V33z
z5P5v5dx24fzApuy0XNdTe8heLGQNIgrOg/XVNgShXFmpLYOeH+SE4RK9/GQZwftIc2JAEtf2MvY
fXr73jxft/+5uqN5CGjTMmH+LQ38YxlLW7eLvW1m4K8940AmHxPWnBS2NoyxDkAIeSOgJ4EMOAx6
Dy3t43dECs/f138+gUuSIo8+Czc4kuc/jvbthCKPZ2CssmoNOf0BUOwzM9/USAN3UVZgll268fD2
F3+xQG7X3SzbFP6SVdLjDXt+XRJIFcZaaIleJhgIRAzs7ovYUBrhLcwRwin/YHW180GWNDOhXiYT
yWgyzYs9zsS1OSp6bvP+7U/1fCX4/aEg9GxnF+bvnvvb4PzHz8EzYkPAs4ZwjUCq+iiMzwZ7Hj57
hbdejEmrv7x9vd9J5P+zWv6+oKZA9P3fRbx4WcSLsRu6uhZ0SooAIdmaWnsqeOcI/1MecicvSBDT
/aey2TK00HvihWmtf7eX/vMhOMewEiE9AATzYq9iBKgKaVoCjJukPI3pQ1yJVpAZOzjVHSdrWHCD
9WPoHP/olR2ehdSP74M+tq88ZGbnXUnsZNZ61XeGePqdF8R5/YYoB8mGTX6acAQr4fPnpKhj6li8
WLhKckBoVY/yIJzAGNWhlG3+mMoMLaybZeuHDIoJYysflEzYJAsUs9JyYYEtS7VYuyGZhgyWXDJ8
w1ZDa603FvkPxBGmVdjZC20XSgJ6Om//xJ697XgvfmPHkYplhnSHwNYvnnSmjG63BMqEXTPdxEbo
25QxSIMOi0ERRX67J6m6Zzzej5SJ2GTLQ5CXe7llJiT5nIfkK+QX6CFRd8YcRMECCpBMOIQiRqLI
nNRj6dZ9yswTqOq+iXF67JOc3BaFazA7FB1FekNW6Amv13rjYRPKYju+9NmYmOdbGk0YYjyfzRrL
747ieniSSZB89ayZyWeFfmqlCdMQEF12pGcfq7lZHq0kMtjbJu2eTYMsZ9yA/Tjvo9wl7q9SkoUT
Q8KDZyb7g9WQMYpXUTGf7isufpGP9G5DL3BGbPR9lH5wrYkxQ9c47pldN0F3RmVOyDGwV4VXLm/Q
DdfBFIXDZNCXtN72G1cLE86d7Su86ZxBRHtSpRiQz9FI9scyrXHiU6TrJ20sCzrPrMxnEk6DCVea
zdIR02DudrIHcoen3C9DIUu57pvCSs/JDKFmj61qRaM19HezFPXXIkq7XzoWZg03syA4sq7NfiUO
Bw2mHLxgTPyXUe4wck8/KA5JTF+pu+5sLy7no1oDFLUsL0g9Mhs14TFD1GmB+HWWD9VQOL9oi84/
mAIl1xzBR3HHlwk+j12Vc9DADHg1IGPk8F27CYKctMZV0c6uKCkx6eSityixBLvIK3L8lXVFgFfM
SrmbmpVPxv5j9HXRiPRrWQCA2buQ5GIMQRg7dygMWrOn2x7QA/cr7MlNg7DSqZY1jBwJ07ktiHRi
BIkLZeK0+JOEiPWzhxXC3o3opbdMJxCz1rT0zCSbZWQsS9I2v1/RZQC1luF7NjJkDEVm2w8u1e9P
DiuL2Q+w/Z5U7hPjBE2y2uf27MxnCxRBAeKoEnetlZuHmi7wLSPN4NYqJhvo0yKy87ImxWyXV9zz
kABq5OuVWufrHoJ+B2pOLP4Z38t/dDQWUUQ/5Kbv3NoT5zLXKjrhZESPoGXtbaF2y3gkmGjkEGrB
bnBPOkiF8XHkvNUxiseaBbsnR7q8yJTMqB7b0lmmE2TSULYEX2PQdnouUH3ke6RSuDFxqyD3XaOE
w6+javNdlXlPXADRMlNI34H0rLmpmZmOzWyeQG4l33UtEPHKeR10uKS5Hg+lPdA+BxVPW8UtBqK7
aY4O+nxpSQwPTZ5bZ+PiJlaYJwWxuj3VxA+SuKBFEGqimnO+eTNfD4vEAw0xkvJuwPlCz6eZM3vf
R6Rw78aViU1PEgqV+gkDeQDs1PeNHea98joG5QAJ8aLznIDm72JxBJQDOw8SsPuVtgAMaZ1G4jrn
YZ13rU0MwKmrRsKJaMTSKo9WUIt7r9LiLhjooTPFyoPrmt9IMzSJwRWOvNwNv2DaXxqrzrc5OpOM
nck8EsJaaJpfIXpgXTQyaAwntkx9nqDSjnuF7AnkRBVlX2G108b2LT1YZ7kM/G9NDXIIZVHtPM6K
4Y81mq4OB9TS6sRKrYDffCHhoV3ZXQ40efyPtWrTgsTAilep6EXw4FpCPzFnihBGVyvxvwWytw0k
z2snCI5clhXilUtqBWQMCAEo1NKYLbLztfXgyJiiridTiRIqkeImdtK1PJoskTi+4Atc9bHX6INa
uTUH2ZDeNzWjoVXBYOBjIEEa7P1Wdys6D2OID8mH6VOzsL0QBOfAsfOYQCLIdiUEs3gdy8s0dWTD
E9tj6+Z72xcCO93NOKfFJ9ueoDg0hYjQ3/StpFlUJHF9GmTYdMINowCmQTbWqegr2uvdrJzrpob0
eaTXFJ866/bkb+Kkn9Lx4iKc89k+T3kigj0BeI535Sweh7egLxn5kE5pWUfdK8q5riDLNEZUcWtN
bvXLXkX2hb/gPXUW04J9NpvqQZftFCARyMnwS2HsIQYQKaPgRXtb6r1CrysSW6Q7PBbpR+blar1Q
AHoQ07mE6Gi36aOwNoKGpN3+JvqZ5XNWzaMf0jwgUbao5+Z86XhYTpmfAkGTyIRG3MG0F/ZdsxTF
6ewQE78HP1QPO2ea1idWTuc6yCL6BKbDU8ZkKomJBEOK1+6GxlZnw4SbEXC6iQCX2zDNhuPU1TlQ
EVTM8PaGCV3RZZKoDr9o1Kk9mkqFdicrupIJ5QxmrIGQ8I3Bpo++MrJpdW1QOqpAtEDeAhE+LsWV
gwsG3wzGZgluwiOHV7grgJIlkXoO4UdH0bG2h3GzGjoJ64aTdOe8OUCly0CNt3kth6OTp+qzcRfr
4wocpT9bizK/cueOnTBxE5tOrhiG4QS0+aGYausS5wz5V15EnmTYtR8RdotqZ0biVAGyoUGsul8l
fvwvjpkgYyr+N6HPm7is03cO5n85JHBK3so+WrG2ACz0vPgzs9MAEVJzGBi7Y14uspNmgUayH+iu
/LR988lLJaZQhoftGZ0f+xHH+nyXipmW7mijUnzvE9niVTVHq8DjBI9jzN1q5+cfqU8o5yuQodgq
WNTOR7z4PEBTLb4rDZUSRX1KPmwB3u4zeDZSLZs2NzpExp59Lm0xgDzTzngbVHBUNiUnTU3eA7UF
cdEd/YDnMfklXZWQHYafFQFwotuFY5g7ItkNqoVq0bKIJe3Vxi9KJvK03MHlcSLjpviB4ihyzlcA
vJuU37dOB5tadzc6lsVUf1yiT0gQQCpPgFzvIp6W77iVZrHHWksSKj3Uh2KNAXIQmI7fN68iopRt
zL7znoEL3gPUyHMObopq/RRDmZNeqBjHapHOWCmSSLQPCSOeT4KJswxLtENg11ZiEwsdE1At+t5n
Uk0H3LoQdYZjDZ8uslGlIFIUzCNBIGQG8DvyYKIp2Y7l3hNwYnddZKvLDc/1TY/t+n0EOl0c2hr+
5M7vAtsCtC+3MNbJGkkzK6os2kt48MAChqk+ygrD7K606+hQxIP5MgRob/fIhRvBXJfGaVh1QfEN
8GvMqyhr9I2uHJ0TDZ3iSVHmeKfFMHrHnpqLN3lFqkIIYAk2PM1wUIWFWvoPwbrNoOndFERKWciS
jN003X7Ok5i5sxs0V5R3EtpxbeVoeIOkDt5pOr4+KkmmQYoZrpSu/6rnOABbT4uoJtnB6SDwOOyf
fbZS5DVQ8WjOVgcX+uk+zzL7WlW9+0436S+HZ6yV0ubkzKDPE9ub88fh2VncAmYvbIA2CZbrFaL6
ibW0ZCgPg31UKs3eaWm+7lxIwWmds6EvEOD7L95EJF2aFDt2sIoJ/1fdLF5YORtugj3xPkBSTfER
FbdvH+ecbcl5cZpjnQFwZoMIkwDpnn9LBhzAgEdFCE+QNpcFo/kvWWeP50uAjAGNEbl3aIUxCg0R
s7+K/r8FiyIBQvoObu0vX9/Dgepia3VVwIr0/INYCMU4qaNy72qsPV3Zq0OAQf109CRO5sQh1mbJ
7bO3v774yzNGcxfXw8ba0zQLnl8190a/wJhI+nHRjT9xlkMIccaWJXkCPNUfe1J2iaCjDR+dVGom
VSUKkuV70ruwlgwFR4Xx2m2rw9yv8dE4MpVhVAzDFQo3BcXAb6mBvUlP/TFvHOsBfTZVmNsUd6jj
832cZLDYkH8TbxGIq0CONWAxzHloFPFjb6DPsR43A+jc7JbSKw5r5VYkjzCGxctmsIvvY6Zh3UmA
zp/Rkk1IzwSlPDrUUILEO2/k684nxh8XfZBPHiev5IvOZ1aOiU3xOiGEqaIvtBhyicqxQmzx9s+y
/Z0XDyXiYMbvtDKxqmxoxD9fPYsr48GKCNXoHTRG1E5UrY5yDoiQb1E8slJRNLYgPVryCt6+9uvX
XvFC4IyxbeoKvCvPr73GEFuJuGEC6CbOCWTY6RB7mQ6bQC/nVobA/19fz0NLgFOGDdj2Xk4y7LGt
V1wJ6N3jYN2S3UzKOHmOPvS8/OBEmC9Y73zF1z8jQ62AOywY5yj10sjlDzX/3vS/qRltmBDqhugx
Er555zqvXy6aBP5WXxB66/ByP7+VzlB3XeuxgPtLl97wzm8AQI4XsdNaX4eS87Sk7DujjTceRGll
N2/f2deNKg5stCLpyVKrcAp5fnnbjpLVHlEUjHOvj8MgghtnaOawtO3669uX+stDI+mzMhRgw3Kl
eLGK2rqLC1ZovilhKp+SISaOpY4h0GucEqD28+7zv7+gZlLIl2PyguLk+Xcr4DBZbQ0bUQPMPWqa
/eCfVXmHw3a5NGrK3rmeu+0+z19JhUoG5xhDym0S9uKVrKtFdcrmmWlLSvgQ14ygH1mWFQpq7Z84
nROsJ/k0LHeNkhaJECbwPls5MENoJ8Ym1zfPkuYYYXuCmRUwrMe342EqlfPwMestmZEHsdAgXuqA
6JIJB8l7Pfq/PI640Hj0WSl8UAcv7lk5JB1x1LQxYvqN5+1AvC32M06dRtoI6WUcn88TxHMka+Ks
cOdVvvM+vN7iWNQ8FB1y65EzMXj+o8U0bobKg0nkd0AfW01ENgaO5qmPcsVhNYYUbCMxePtJ+cvL
zkqKZUKgD5FwV59ftAn8ZehaEDmzy0O5Mo05F0m2vjN2+ttVUA8xeORd31rvz6/CmB5VcsFVVO2v
ty3FUojsobl4+7tsf+XFQ6g8T0kUiAx/2bKfX6WlBkRsHo3h3JK66iwlHqBMcLjGYcX5k4ylt6/3
lxXEpzyQWF/RePHUPL8eyllbTq3mnOtW8iIgyv3LpoI8Ol7NIfrtazl/OYn5oH19hoq4BfVGEP5z
02PN8GlPlKhBXfGNpmx70XSGdjLHjrO06U0oHMu/oZNK67k3yyFLE/caNfZyzG0VwdgeIUy/96H+
8tprB35WwOEOHZJ0n3+ocW0DgpHnIexjK/qgvao51fC3P/dOswyhsid10E1UEs6TpdkDD/jG4RiG
946p22Ve/PAATRivUXegf/FfPMRVH4skHUtOqYMBbdsw/rzv8tL9ZMB5gbptO+vBz1MN6aKe51+6
HYPlBvuK88gRwUXOBkYvPrz9g/3lbdaMgJ1t4Id2PXhxa7qx0yWObiQbVvQd1edyJjooVPY4r4cg
5ZA4oVF450a8Low2bQhDFzphzNi8F2cSXVi6mIlSh9SwZnAa42LvbNlUdFlN6LPPHdZsJPxzHLvH
f/1tA4fNTQhOKHyCF69eTJh1mwXByFE7t28SpqEf8LptYakqPl1k2//glFp/f/ui7ut7DM3Gx+6D
9II9/OWyUqdlvHWbWFZU3erQkgN0Y2q2tNl31A5w5zFIrSHi7C1OgLqXiAsbEfIlpN3+CzHbGUfm
xiNXd7ETFxBsjMUdvdUAypk+8ZTRGGyca2Riy+0A5fRX0kuWZuFE9GdiOcvjarySCC+qeXWS4ITD
Khx3y1WJR+GdGuL1YoMggYLFRrjCq/6yEwPXTTe1pgtnDaM8ASddHCgaCYuP0vrs7fv66lK/T9U+
dWfgo1DdlK1/LjV5lJVZUus1LN3+bjXWfIJ4WTJkRGz/9pVePbBUKHSVtkkzAwj98iVJdYmfeKLj
RW883U+Oic4q2j6hbTkNfB4n2hvRdB9Jz+qOb1/5tUyDh1U7m3pLCkmq1LZl/XF+Z2MQMiJpIAxU
YX+qnIRg44XOcqtVfbouq7opKhR71spQjJGEuO6yrr51EqxQQx/7cGNMd93V2/Lx9id7tVcqPhld
aN7hTSisXuyVdlCStdaBdc5AE12Rba8uJCCP87ev4v4+uj9bNDm9IF/e9MM+nXTvxe4F9ZaUd9LT
wrlGo3dMIVHAB/GhkBx8Bp1fe7+ov9qz3FRUcm7RDxKvxdBR1OjpF7p/CzZECwBigGdTokRP2m/B
nOsfkHln55BUMEauXJoS1WHKbfuTZZnxA5ncvTluSBDYpdli8D+4WR3RQcTgHjrGQtDvTcbF/VfH
fRtayI6Z3dCESg7wmkx7dMZBXwUZidVMt+kX7+w8obe4eCkZbd3UcvAGGULfkOy2h85xkGm6ZYv6
iI7egBh/oB9Jwkfj39VJkdgXbQJG4zw2kOx2Uzt0ZMty6OzO4HaOOGUCMt3OmsCKGH6x1lv7ZhJD
dzowYPQ/lnppoz2muz5+EmaS94GZx59S14SMJWWZBTvWrwZdYNsuyY71h5gODuWMnlo0xOD0wWX+
iIrI/cZMBhfPaMXYkcphpsNNgpa56cs+ogXvlhHiZB9XovTjZZvfm5TWuzLeY2o8t94tvSHVsI68
J0a37sU6u1vOeJvjz1F1UFVhuRTVFaMUJztfsxwHjkIrheJGxP0nRmgS5xEnWJQFcJASPkemcHyp
pQDVW3Wc/PxUKSKOJoFBqPOa9hPMwdY+aWqEwns59shOp75aP1dNZd/rLjEPjEUxj688CxogJmO1
HaJQE+2Hbmo+xN48PWq3mu0DGPPlW79GKSBk05T31mDIN08IIYLgonJB5DWn1XLHy0IGTzJO4Pkm
BLkYiFcnz08GN65ObfRC7Sl9EV3AvGxItobPh0HStzhL7FFyM9k3+QKTFH2J++SlfQvDlC7FwOmP
FW43Iwxo2QUc7LcV8TO7YHLrKzR0ZYBbw2JyWJb5hCOurDbRBQSt5sz0JF7hjtEAU71sGLx9lFQ2
mKAo9sVJUpAwRHBwIi4TNwqO9qBIVBmW1mSXtaWAoGSp135tWeRucCtq8jsSM1yhD6q+ZIlx74bN
sESm4BwN+wF7XgyDpw0+BjgO74gNwSc40Y39gXm++dGt40R2C7LgryWlmiIEz1nRuaMFRVOTTjhF
jDaSQC9md9h4u8jatw4NYIShlntPjCEB2u1qHjnbDKQYCSLSO2iG+R7odPBIJb3l14ymP1beSue5
lx43Zux6VN0tuF9zJNWLrpS3WHURVhTnSMg16mWikXgjd0lpgp+yVuYr1l/OfH0iPCQhrtNcOFis
fi0ToZukQSUj7zMGwXxfD9rg4EurhDmtpwjmEgiYqn2P7d8+djHi6ouC2vOakw1hqq1Vo6PjTBC7
72xRr5fjbewBSCUg4Nvzgxd1d0oKV4G3Z8QjacZ93nv4G6xmfW87er0T+qz5qDEpY2gUvFyNAdkC
eVUx09ZhYv7Y8rh8K5wVjHFk6XOepe7GLfR40XhEqBVJbR4Y2m+ZL4UOATWi4VpdczovKE9cdCwn
jGQfGjhv91Dg4/adLepvm6cPJwb3iWY29Kq/AP+zGxmT2mGfeH51jN3Kv6/UZsbNECtdMEEjBs1X
8/yRdSfCfdknZ5XJ09upivPhYhMQkdw5OO0XBiKYS9/e2/5Sv3B+t316tgip2Oafb+2UoEWFhwOD
2H+xdx7dcSPrlv0vPX6oBW8GPUmkYdIbURQ1wRIlCt4EEAiYX98bVL9+yiQfc1UPe/Xs1lWpkAAC
Yb7vnH3KzHrBVo7Ew67geNbJiR3oe0UbhUD2u8iMfQ63SLcOL4UcoS60qBuwyg7x2iTxafG0+9kr
BR/3pgdhtav7yQ/pG8VXSTrWF4pW6b899/IjqIhTn2YnYyAeO/wRDsBX1kxEY2VJsMVAatnKF+Oz
5Uj7GoyMceJk8+6YvVyOYy8tF9hnnDYOLzcqCqy+R5lXJcq6jvWyfBntOd/jHcCJFKTRiW9jOTsc
blQ8nTM2Hhp2a9h0jjofOYuMpi/Zv6ZGpJGflw0guLKaripSUAlxjLwzvM3+fUdPatP6EUvf5+Pp
3TGDG+Zsy0bJNAFrHvceaj+ehnnE+6TXmP+J+vHOrXb2fjhZ9qqg730bE9t5+vya78cw12RXRmnB
NpGpHN00/KAEAmQ9QtrOM3ppabMf0VegHCW07cSlPnihhmGyvDuc3cCPLb/l761wMGmJTfs1pJiR
pmGKCgSvY2u7z8MQwLUna7d7puxQxDs7cyhAu3qaXoKGZWnny7bvG0zpTynGzgepxchrMIjM/U45
jfHoagZslzF1rnErRXc6esVyRS4HdiOrbqkHaHOjv8yVZaehi1hvV1BFfIT2n/wARhEjc+KYfDEQ
sno1p8pPtqatHJRJMitv/Qhqxsoduwo7pCHm3egERbrOCvBtG3gI1Q9Iu9A/Ss1qXpyO/S1tVwg0
bBaRmkgtwx1CaotuhoNOEPHOs2L1m7L6MK3MbsaOLwewiYSOE4tBfEYChHias7Te4t5XIhR4/05V
DT56FYwyCN+Gycs4PpXQVZGuA6woBFrwXJaueTmW3J2mBjRNSCWqE0P7g+sxZ1Cz5ZxHf+2tAfbX
q4f4kM6IfNjABAYu1gkWKwonrylDjZltzcDWT02ZH4xsCxcLJawFTeYvXsvD0ZY65ATPI/rbeb4e
WdAIeLPqayQn3Y9aJuQCkxyyRrOaXbbZiFiLIzUeI/dbE+jTGQIwf6My3VpnoPvbE3Pbhz+Ohd7g
8Mtz8Y/qGJoY/KCyORQJY0yfrCTIoZcrjwKW684njtkfTCvIV/m2EXzQQT42Csi+HBLN8rhWAO8g
FUJcNv2sXyDXFPxjnewiSIknbtD86I1z0CY4bGlI/OGy/fXG+zpLUs3hDlUS4GASk+tGF1XuQlZv
bFO5bNCjON2ScGk+JULD7RgQFg7YHEUhnJNUTZd8kSxzU0Y9i+yrMv+J6dsq6HFm4gmtk3wAIWHP
YQujZNzOpfBv+G/aREfbZr9RTpaTmAqP8TcaW9qfvaakf2JKey+l4VxvwirGpWW7Fq/ycJApPlyC
LBMj9N2+/ZpSkNpSmwZ/CC8q2MRRW2Kfs7QwVkjACCuiQJxr0sYJ43aXrQjas8/n2A92kfwekMwB
R25dX2zEfw/61miiABUycqeqyVN2sbSeVnTF4hPHevzDx4vlYsBi70NDC2vycX+yxS4aNN0wwO+f
0rPe0Gu5mVCc3k0eodogPlBDhoObJT9mCkBybbjjINBll/GPbKRwvSIwONmnbeQsdH+3vNfZW3jn
wmb7zZm8M0A9edN4R+FofEoLEp7DOR1IIrG7hMhlx0wiwjnon16AmZxtPO1u/YuDr/Gam6PHWVx3
qnsct0TVTEFymwPlB7CsyS7a+rqO2JnQLvFkzA3q99xDEEZmq3B/k0NdzFtobzGfhpk5p3qeb+Xz
g00G8ji6rKzx1PNtjN2HLyiWnp9FaeOEyIIJt3I1bKzaTMgL4phZIeHzjCdqc+a9r4E3Y3Yax/K8
KX37a+pE1l2u7Cq+Y+tBIAl8lLq/1KKx/FFNGJfXTe5Rpwj49f3G6wgWf/C8THgbVtS0/WNv+FcR
jP9vsjBd9pn/vYt/3wLDrH4duPj5C39c/Jrzz3Kk4mBFfdxFzWEz7/+BYWqGDi7dZx6ElL5YL5Zp
+D99/M4/rFLIbvxlG4aZi7/1nz5+4x/a8Yv7ftEC8Pedf+PjP5yTHba1S8fdpA1OP5xeAT/h79nB
iAHJIlho2FKYz67hzNugqc1NNpdkZFReuf7rydz+GdV/m8DeGlP/Ndj/XI9fvjjpEZG9UT7/vl4O
SWisEq6H2p74VS3CndCYsblV6FK20lVyh7AOsZnlYKxOXOcb2z7iNwBbgE6spnM5jPej0+TnaUHU
nUZkywapZ5Wd2J0crsZvv9Oho0xH1Ao4EzrLc/trrQqCGs5ZViA889rvoh6S88QSQZhOQpyYN9+/
AU6LnPB1XjSG0bdV868rGX0HfL5jNVJBInbDOBK4hPedjYZff/dG5M6fv4LDtX+5M48+1aJ6YHTR
GT1646lZpBQloSabOYWbKWOmpIICyTPJp6t+AH+VWpp/4r1/cJNU9rmaAbKFBeJocwPGvESjDLyq
sjwthGqwuNbzfN2CGDyzau335/e4YC7+Orj9uUmGiMmH5XFsOz434XKMmeFyDJdzhYkDGIp6RLuK
vLamqvgt48zHjrw3tAfS0YxgDWPOfRBQ8395eo2LYbAaNkbx1BrVxoUJ4IFn7ZuMNI10xnuT2e4X
Qiitn8lQ6d9F6kCbbsBuPmRlbYizz2/mo2fHALEoBi0e7OPmfJsSUuUkjQhHAFCXVdvmu5LMm8sy
zutN1ZvuiX3a+6FPIYg1dRkglBjeNjh/DUgngxWvJ7RCHD2FXwnkeU9IiL5pBaCAz2/tcG+yvCZs
j2xC2fYSbsUG4egrM4rRx9UGyXHKwHQFQXZGO7Q6cZUjKSGXYYqlycMmb7FLIyc8vAz9OI1gLi6D
MW8Exh4AK80i/2VUFuGANfYhB2DAukqceePAxtv1DTBJlHTuv5ISvv0QtoYoEWj/+AtS5PCHxJ7b
ani4mlBTlCZ9xQBtKPpeFCOJ9F2KPtiKA+PEZn/5oA+mXBRxtHRAaC5HbIzyhxf1hha/A1VKsvWs
LLT4+kEjaeStAFpadaYb75QuyXpMm5Oy8sMt4Z/75TSDiBMBAe7bo/tFB7EgELnfxLY8sqsjSFEZ
gXGRVpqX0JHQcCJvuM7c1rzogaghH/SA3UXmKb/pu0mPZ8AY05nJLciBb3vXv8a00UfIJeusCfMy
xbQECr5EpbBKug7+Vxxo57Pun9p4v3/ui0xvoU07KAVxPh8+d7fiBFYJvF8e7qDdpExB7pHuYHmL
ofB6mKcwItEiVnF14o1/MOCXfBNWc4f7Rhl1NOBlpHmC9A9y0FwvC4OybS5kj9faquL06ygxTyFo
qlYSQukmddt2E/c2lv/WjHeff+Dv5hKfH0J7BP0wzVxafofPYCQioATNvoTdt0QVAWyjuyS6EAxz
eWJdezeXcCkCkWnlEi+DOvpoXSsGoUzpeHWYV1BWRFFEG5RHpw6x76/CKOJzQueDHoYV+/CGEPIn
NmWaCtG53pKMWKb3IzyS9b99bFhCCY5Av4EoTD/elUljGAEUdASt4kfmuFzmu8QG+KwrYno/v9T7
L4M1xQkoBNCzX4johzcUZUIlvcWliBzD+D40traVMI83ZYaNJph7RE0FDs4Tsqz3HwcLGsVraKJ4
mYgSP7xsKloMmyYGic4DkDcteJCxiKpLZQyc8iV2RwK/YTbKU7MhVWL+0wfzIeh5ne32YnWhBW8e
DZTZcaUliiYPOVl151Gc1RVFa7O/TVMdPxSa/pTKOUjoVdeP8d7FSfpN0cu8qEXc8w7gaWbX9uRj
QM3mBZ5u+1WjKBG7KTLc2J02qeey6RCYSF6tUjjfRA97eh/bcXKVdGXc0fMz7W7XJMRGYDTMrE07
GdVXvj+JU8iBWLRLfLLQwpgOyBV9LEjpHj6C88Zq47ssCmjhdaDCK3gSCZFpODaRWfnkstyP/UyW
a6f0H8KfbHYlRgEQewpaUPVQs4J7OTuMIQxo07zBzEzPTOkjlpHRluJrkFawjeomp31m1KnaUmgE
uOm2DXTZOYuEc2b3jfYzSkfnKzt2jMNspWitNXN3m/edUxMUk3pn6Crtu5nwxAz2JIiVjn2Gcwk7
tKATAgZo5ae6oP3c+o92G3gz1s8YYbsF7Bx5eSTt9dgjv1wPQ6T/JEHFfLZxnBS3wkwWy/VEtumK
XgvcRwTJtNnLiBybVVymy5zutroTKir6uE6JQh82NU5msTGaRNSE5Q7JlVd55mOL15/kU2h+06qG
jE4FobLQu0/TgHMMWLZ/pZkLIHmG90pyShH7VDVUo3nr1MkJurYzisAk0nn94wCYOgiTMdGA8cvU
fu5As2CMavQJV3zXKGcD2aH9XurYxsI0rjuOLyOW8YT8V+BJAH+AxoISTsI5EQTAEpXCkzArRPjM
5IMOy362gQZj7CF4UEL8ocnpxQWOWrI813CJ0zIU7Fa/DikNTdZR4JdrtwnILCjxTPG/bb16Cojg
Jjw6aDV4w0EPumskvRIVf0//JPCAQsG5Rnri69n4BDSC5JDax6GEPkUfngdFJukK1PL4w4OL2KyG
SorbBPyzuzAhGx8Ako/Rc2vbYr6eSB5xN6REc5jIIAnukt4VMhRRD69cybrr1+4UR2fuNE/ulqDd
rgsbR3g47NLOoOUYxOkmB6ofrKIomeJNT7wIYdNF/ht6jIhDy1DFU+E6w6076z3MeBy2foiuN742
EdAQecO4HrYxxkF6+DCCbprStB51Sp/9Bo9us09KC1pX3CHfKKnbqW1ASSpbD9JzX4ZKVdc+XQny
lprKWFIbOgZujE6jw51cpb881RvzKgBOjFWJ9/MAtx3qlk5kVrzxCyDaQDS1Bk8VLbF9H8+A3/xp
dKpNmvm4IcD96r95/Gy7pGwwxM/TQJoL0HAd4ys5KhsJtiVYz97c1sRpWy4qQ8fQLtDFG9V6sCOi
yEdCZlBLJakDWFxVfPGJk9qXrgPXcaVIYuzWmu0SbiDLAoc0GElNrknW1nFOO9oQbyqtcIZVJ5vp
JbMcTAutJtJbqZFctpIoJiSxLaU+rFwyJ7+ZuL5aGHZFS8Q7ULqNVwhhgwCmx94bPT82osT7pZL5
dFcOHCN2qnHjJBya8qxB9n6/fNv2zp0q4YbMUuqZyK3gqZv5oFZGDElg1U/VkGJuDVQFTa4MXgP6
PDD/e324wKboxKvEn2AXJ4nABTYMJgWELo7rh1T2ilo2RgyN4Wp2lxT4nIkKgV4gSnBbdwlfYmZw
xyrHOtUl9aMp5xypAlDhX46c5XfJubjeDapz5J4Ar2htxDrCM2kpTgyS2qMVZhCF7t0qrZowJrYC
M6rKyH4ufE9ByxhGXe2TTkQ3uZ3aHRNAhiSdtAwd8qazTNVGMmRE/UQWnOQitp5MGl9fminS5c6Z
zP47jURR7OFPi3xjDJoNB7c2iR/A5tduyOCYse0mvbiSUwtur5q7/DXxkuCKr7L5nqip/unC2Rkg
JtQomRqDYjoKp1Jd0DvVpgtOZMmN7gsCFXQKsiZQgZh8AQcJZZhqjfm9z4lPC5MuaG4yKSx0ENUi
+zEoZl0ZPd62VcJRPt8q1+ks7BP26P/mdQ7V/SBzB34P/BO5zuEiE08Bj/YXCP4CogHjZg3LwXvs
NK34PieePq8TzQC6MRKLp5+TaIb+nehO2h6S8NBvnAPziNVkdm7I/oWcUTVeWZ9FKoXLkUIIKrC/
WeDdqZiPl0RPDGVIqdv5qcj6LjbRxMewon6LKT5tTOXjBh05pZOkjYLOLwnmZEHTkLYgdNf2QtV4
hQYxzhiRjRqEYNJo6OuibK4uM3fo9A2lMnzrwktsJnZvTuZVR0CHtjPtOr8R+UjcusDZrlFtjaLH
iRpMF46VqDMA+VbxxAImmYUHp9mQNUzmGTai+cXNqy7ZMEKnh7LXBU+jbFnKJ0M18XZ2a2tciRqs
xbonKrnlT916gUbnAqmZhFuLwNxL9yVKVEQPZe69+F6UW6wHBHktBHameCNp4dPybs1LxD4muebF
cgvUR9qvwqbXs07B3eerNIkQKQXaxEcZ0xdZya6ev1nuTBCKZcM1RGLjWb9LFZWkEkO/16ilzEyt
vVZUz1iztIyQ2tonpCtOEhLgvOa7MnpRMjlO9r0N3rBYydTKcNDreMRM8s1+esLTX134E2tPZzOF
AkdFv2MFM3FFPGCTb912rm9bnezfFUbIxlkPJWniqd9bv6x5kBsiU+vvJeSFmyhB8rCac6u9LXLN
vIKBlbUse8Wz52rjrZ8SKRY6oH8p48Pu2DDB5FvaeCwygNO3NCrqfUouMTH1NQIOYVVKruJa61/r
Jp2fHSexv2i1PVyYHhI46qVdm2wqr++eh27ChCuSsl+XMP/dK9uqbMjzszM8DbPBqZMHp1/VNCGm
0Mj8Hq98M/8Y+6Az9omY8y8o8kzmVZPlhoZwMRFXU0hxKRwP5IITUbkIBDpUUyxMO1mBZkdUz54X
LDCY37WeE7XaNh7AnrqnDrX2l38nZAGefkc90gzY01YDCE8JMJYyU8bDXE+RtRblND8BiIJm043O
dJ3VAkJaC64lBgDToN/OJGkE96M9VDVZObX3RQwNMzOmdhcbppc4NRwDI+6CbVZFclxTH4t+9KbV
/uqGLv/iBobeIF/szYagibp7LJOlyEPupfONQet9IfOuOWedAwwIOWTU1sboY91hayiCta2nrrcS
RZ2SOT740ljpppDJNiI4MdpkcNscbNuo6c/1wq/3otMJINIyDYiBSf7gNygULIguiSxYInHde6wo
ZnKJFX/Jp3By84ViQQOKQId4T5Jmmb0If+zQqrUTuBfUgJg701KkF/ZEPMcGB3pwr6MSDCAcmMTn
0VLqHmTEX8QyngyPBtQMnOAKRkhnZ+XzVDvm/dLr/dWU+vTF8OSEpDdL9REoEQGYAEKwZXEQ0aNn
QFhgZFkISHy0Cs2Mz4gsqO66tEafXHgluIxMT6wbkXQ25mYUCID9hpj53Vfx8JgClV7SkCb2bDLr
BT+OjYAIayfQblvAi4tl2iTjvSZBaAXXO/9l5zqbv1lOzd1kRCa4VSCW503bTPDDe+XTgCZJJSAc
Jlu2bCXtsU1ugfteV6Rl3WZatCQrdF7zCyATIubaMKMU1Ug3A8GIFUHJseuekQnZ7RDnmmB+pioP
lTG5ZzXlCN5M36vbcUrYqcP6bCjOjp1NnLjZTTeaOyiCPU2KM3e4ezBbRnMywG9Xs/Fqs118petH
sEYDABCWUiyooI9lVFYkAOBWXjtDnQxndT6MGzLi03HjFgVtB69Hrtq23mSFutIXmg+T6avwY6I8
beI+sIvkc7X28eBrpFMZqbt1VZ9467giwZQ6IWCAUALyZyy1EdlPbIYId45yjskBuac5efbG0IZo
Wb0rdNq5tfXUODIPuClKZU8fp1Az2pGUlHkpx2mTrt/ZaTTB/6bxbpFx2dPMKCY52etBCHnlWdPc
h3HQsozmaIRzi/WeHTr/9ipqHfK4Is1Sr6C+QT/GZEtW7IwXBPzYzu0ZFBX000lrRenKUWj7V8pV
45fML4dLHwyGtUKmmu9zA4sbaa+WtxeVYsCRFWvf93D2zwP6I8Rf6cBRej5NYM9SjN8jk6wVkxIX
pBjBfpBGQmNuO0fIlsMcS/Wm0ezxLvKQUSPCzb0vdPs1MtFr36gpfPUzga20VSD1INB0Q419AQSE
TI339lQxs0GzNW7jenZepSHZ4osoyVaEXpS/A0t2PzH7++N11s3NM6jgnv0grj0KXBH6WigldVPe
9V1pfesBeHmhbydob3yEJlWYtgG0kUTv+HJIKujzTcKam5BzlEElirpmfupka48XZktkxbbLRuva
KCqnCHWL0nhYkKV4NrcTJ7uRYe/Ck/fsaNOx5zVY38pyS+QO6fbBOMNt18ap/apNZqDWvHzjBozL
lFMDa9W66LsMCpbeOee0/lwbtppKuPEqSC6DDjDKOqldhL/853L2JkZdfcmdxPXXBM/lPwVZXldj
VslLsMeDWgnRujOpIk3xjEZ5vBviSHvNfAFtbSLNKj+3VD4AvykVou2anevVHC9zyhBlg7FhnxQA
FcZoQvq5aPydKbzuOfCqojtDQJ3updWNv4JgsqYdyvMeYrOvpfGaZjnlhcBy4he7t3ReWI3k22V3
ZIWj8MGykpky5Bu09DxQgU+MY/NiuiR8qsI4pnJAR6yIJPxSRNSyrQRjeJaAs67ZMNv5j5mv2FlP
Wl9eElnG006IcrhGiWX/ztrJfiXso71ANuSpMzZvnOZGZIBfTcKeHrGjM1+4UUkUS5NU2Q2C0DkA
UtcVRNmIKtm3kjT6lQut+rfIuwzesSfH+BnTnk0p2jRMe626Vj+nTuH4IKxiYgwAabF1HHEQ7Gsx
EjYQdwAStyoTqBtqsBrFjpUV5rFETAswZQYzuMm9VrsY0X5zVzjrmXtSxZlZA102s4VrfkozyQTB
pvFwnVv5/H2UUl526aR9F2OpfS+oMvuhPdYEfSbEWFi4BgSBWwErpwy1oWnFeZ71U7zlxNj8aCsZ
ecv3P5lhI2tIQn1Txv61bVT4TQgMmjbKH2Br0AvQf8nRt8sV0VEcmWsrie6LrqvjsDCKJQ+0NbJH
Rw72t46PmHQ8KezXKR3me4GUIQ6DwgZ73nYLhYlAQkeisIt8ajGCEwgxxJN2kTMJ83/ntf+IIqkM
dqlto3OwyMiiWsNXQPyLwcXCgTCVfD9Yyr8MYLHxxFWS7K0W/2No2wmBirLqrRfPzWhhQBjrqj24
S0eRmdBm5x2xyQ2zb01GS1UXHi3taNThahOcESAqovy26rKM5k4RuCVR1W5frlvybq5phIH2KuwS
drCQc/c18rr2RqQWhWo9b5KIapBLYFopqNaEVWm2v1KSrsi3Y7MHbnfU+zuiZ7Rk7cZ5/o3uDyfT
dJCBtW/5mFljatAFG71vcnGeZPjD2My2nC9XTmc4gt1hSSAMf+rLG4LOnJfUoGWzauREmJZe9dkT
mWhoh2jVwpF3ywh3Qxyjd2dIAvLaGRT9ftNB8y9ntvYEjQRp+cISN152Rkkw3VKeTNhwDERgVyKL
nDXdL2cTw0qt1ras0dMzLUUe2HQ7uhUt/heKE6YvzqmlZBccKKZupfUcKEPR2e58qQH+J/lYUVMg
NLnp5BJvm7K9H1Vg5A8j91Zth15biBVehz/HcjkcWT4A8thSyQCn2FQvrL+93GJ0SK7GPIqdPaA5
r9oTP+GwA/JIYtsk8TIoMxdAb1Fn47f/gAZo6JXUeLlUFG/RQs73gx/L6/8gYxznVDnQ8i0Aj691
Fu2ztqBGsv2XBXOMsIZl0UZ/0+Uew++JeemieahBrecAiwdqLJeaZvXrLvPya1Fq0UOUud2J5saR
2ptOGlcFhOTodLTxaHlH9XJblMCiSuixgS2xCPr6NKyGrGix44lsg2Y32hsmWLOCsvA6rUZz25JK
+G/bEvwIOpcL+MKmZeAedbQ0x+9qKwYiN4+9eZ6K3qBObTnXhTNWN58/5Xd9luVSC/sEZCvN6OPG
kdm3rtbaTHE2Rb0LO09qYun65kSj7MOrLMZ7RK/0co5xHp2D8V54bPIJ6Jw3hay1h4q4xhMKj/dX
YQ8acJTAfr5oL5Ym2V/Nx7YPsgpDRB0qpVJcbBE4O6fM8n/dNYJHxHsxMKbarukfW6KrBAHdkEji
TPmXzsRyI3WMGrKUU3piJLzrGi09FHIU6WzCIOfWDm9pyiMKHmJpX+tufD7P2BAI9ssuDK+krDrL
YNNjlDrRx3/XM+KiFnVqlIxL680+6iZbiFYbg3WAQjfnt16xNx+gWO1ap3oRxF+tOzqtYZR7xYke
2ZGm8+3r46EinLGQ6uHcPHqDuhYtFUW+PiL3kDLGxUCKJV1VuUcMni+HMe9MG01KZC7C7rZp+4ua
Bo1O4qffrGctbk48ird8leMmFgxtg8/QIQzmuInlgCGqOWOIkKCk5j7vCJozFTU1ErFeezWoS5Tn
EItw3IFGlWqv7LY4C2ycBHmyHOBU2pBd6v0mpqm5mIImossTFdQPrMo9MWG+G/5A8N4+LmSodN8X
Md3fw9+AJBr5sq/BBI7jF0BOYBEsPT/7lxMGV1k0t6gM3swLR4PDiSD9uk1Zh3Zp+lekuX0bM625
+7+4iGcsd4Foy/SOJkDV82HpfcEBxsrtM0zDxS0UVP/UcFuG08HLXe4F3RLG8gXufzzQe2tsVQkS
juZob19bpDdvFTPMJVtsbdXRCVgZQQvqqyMZFaoksOWuzyHlOJlJLEpWnZWOmV742LQea0f5Pz5/
CEcWrEXV4SLFcTDvgjLXzWPmgQnrEihPVodN6fzW01g89424d4e5vrDAgZ0XHfHIs9NTBfEGr7+C
LwS50+uHazfGjFrbI1VT8m6ePv9d76aHt5+F5AKlFIIf/Ujn0gb9ZFNqr8OyMcptXKcUtRT4uSWG
+nwWCmNUBSFjCn59ft0P3pa9DIlFr0mZ0z+aHDiA4DcwGBTQayn5Rz57x4iS66CXp2b499sARgQO
NdR7DkYoGmiH3xLFXaXNghA0kZf0Vhsoc2UxWZuyoIkswZCFKk7BvuJLuXYCfJhEf54KM3gTJB8N
zwXYAm4KGeGyGzr8EUUwsdOWdAWUbQKKNnNzQ+phufJ0zM8Fr31vTGNwTkln/NFo0vxuBePvVroG
kh8qRsLUkpvc76pNIoR3i/4Uji6GcPchmShhIczXjPVgDJVBOoEdbI12ScwmO/aUGPWDAQOGH6+7
7+uIRo5fHLXUSW8MotiEYfevDvTbe5J4yo0jEYrPXqQhBkf4MFqcbT4fMstrOnqCDin3b0sJo+ZY
n4O1RTY6xZSw5MovA+G3OxxH5j3CHf1eTMGpT+ODKRgWE/ZOrIJ8JW9yyb92IBWNVyDMZknirjDu
0bX1N1NlWyfu6oMPATu/Cb3AQdAOHfFwXKDpSDMD+DA5sUI8AAUVzFhxegNV3DixPTxi0rzNQdgs
sFegXAHKd4zHG7EBM8PgpWilkYSGVQIDAPxyQd4i7SsJCVIOukFBX+dbSc1mB4jqq5FGl2xVogtT
iROTz/sn7BlMOewO3nZex/yTphC4S1UJal0zsp1NACX9zTI+sZS+HzeodBCusIlkGkAgdPiEA9KY
SU1oEYYUeIQqrBJrkIDDWYVk97quKJp8Pk7fv1Guh7uUicZChP7G3vpr3NhaDnbQ5Hq2WaXbDicr
wGEjWmxSpwAyH16KCB/WO2yAyOYOby2lHFqIsSlCr+/J+V0USXMOgw1Wa3ZinH7wrhZRGtL6RRaJ
PO7wUkFON8srGDGqwFFH7IW9SwC3nrjKh+8KxAXDFFkVbc/Dq4CX1/Nx4IYimou8Jqe9qKgFhXK0
ac25uTqxAfrwAf51veXP/3pX5ANDQGwFd9X284MgSHyFsjzbJmN5Srb70aUs1joWWgtemHu012qD
LhrApDAMm9Zf2ZiJwk4W7QWufvvECe2jS7HQOZw7A6yCx0iS2Bya0VA0s7JG2nvY8NHKGkvjutal
tv58sB9hSZY5BT08xwpyiCgp4WA6fILQx+kaE58K3dQ0XoRbo4wFsHjbgPDLtnXdumFf2v1jbs60
uLt2wtiVNbfE9UVh5jSiXFUi8tcSsTl9EdmINc4K48Qn+X7wLj+SQWUgYgucY/irLtk3Nj2TrDvm
gGoMuNQx5eUTE837x46LHfcDFBg21aSAHT4KCvaItSGQQuVoyl0SlcVeCHde28QXnrjUu6Okv5gx
2e+yDi/n1qPBVKe9W2BFKOjNzlW+pp3ifR19Wo8ToPtqpRdY1ULlT6d2sR/cok1/jnURvCUay6Pr
RgG6I5vNdKimgcTSKo47avuGPBvN/MJDE3TPy+/OGerztalsdYGXrd41bkREQR7rlKXqigRymipf
DDHMJ17z+1+3cN1cfuFiIjSOn0pMxG6jSwQHrUmMs6bH9VWvU0JIiMo4MVG93wYt9DLGE5p/XoB3
9K7HOaUlWBNpEXmtQqpngc+X3R2Lbnttmjm507Svx/Wg26e+uPdjGU8iPgPHYJaEI3C0Y89AXJWi
QaFcC7t79Adruvfb2W1P3OByA4e7LXZ3fzyJjLR3TuPGgTTt5yPad+qt5/NYomfrKXsiNIPcjHCN
NqKChLsnKcxdBQU98s9nlg/uk7oM22Xbg18KUvXwa4LLD14Y42HIXjrYBISJb/JkjB8+v8oHQ4bK
BDWg5SCyIIMPr8JE2SJKkBl1b0vdy0ndYYgovzkF683nV/rofgLcKAZGHlZq92iinEQM2EVT6D10
oh+jplQvnh40Xz6/ygfnTATj+BaQ7VPvMY+5031BfEfvcUMtKvcCwYs/rj0YRus0D+KN2xXTGmB1
Qs0C2PDoDj+l04FIQd20pSKDbDCbJHoLma0//2EfjSdG1HIAg7DH4eHwQefGQI+C5l0oRuFcdiim
iFWnozF3I601vmiO4m5UbYn1EoBhhDhx/XePn0fCgGFWdj1AYsdzA5NjG/WwZ1ZZpvLHRAvyK7id
JwMGP7gMdLTFuLh4N9hwHt2mNhQdCzJxD6gYyIyWSbLDIotGryqo6pMY55Ns4SOSMZCnbcpk/mEb
idrlKPE2WtrLDfG13mNC/+XPA/j/TtP/sXy0/73TNJxffyYpC91rRWDItP/1P9/+wv/Oi/b/ofJF
pRx7C6J3czFT/TGaGuY/0KopJS1mlIASqvVfPlPjHwq4jk9pE5b9sgP6Pz5T2ycvmsg8tMe0sYDD
Wv/GZ7rETzNe/msaXhhDC0eFCjUnNrZY9tFnM8W5r0HSXDrwtf9Q05DFxRacUTl/zIjN3HPuxQ6e
6bT50whcVu/9ELlVr2DbP7WVLsJUWPm+0IJs3fovup3fpQBB4pGo2cbuLhUsmhVG+qu5dqpr4KkX
XplVIXvwDO+5d+31iU7Drd7zmYa2smA/dONF0XZnTYK8d6a/5mSEq9RXLYuthggDEiHg8/K7W+o/
6yE6s2WLGzvgY7POdZJsElNte3uTFF+T4LUeL1TwVc76mROdxwMun/TS8B9R6oHv06eVIEhIJx0m
mnYBShdhOT+D5oVfR8XmSkcHuIpoQZRpeStJWNKxtfq07lPxlTiB/ZQTHNNvrSi+6Ejl9OwpzOaH
ubgy8a6xJx5WjvYzy/XHGVTEAK3bD5rVKMozLfgylJR2Tecma5/nCpRiAVFiQigHkSBOzuOxvoLn
37rpDtEzibpT/zUumx3PchEPBinlj2tTngudyEIfEVjnvGqx9kUKGG4T0T+G1n1p4x90JqCPcS59
gBwRFmZ2ZkBgmAyTsKjodkgw1iUmuir9KrGbs1mPiYlgh3FVd9luzsefWTvuStWWK0UgzzQOl54+
3CRTu0IedKbS9CVvt2P+A2uCtcpJFyZNZlVp6do0d6QK3U2VcRYoLbS0GxtAe0jnX+7xUmZ3MZdN
YuSSFgqI29b8miF66CH3kxFXyPMFxFIptZ16AnEKwtj2SV9fKkKrwpxKghO19+T0hZ5xG1X0Iz3S
itv2NnbVQ+vn/Uo4066zKmeRDUFsnMrnkc0U/KnpLq79C0vpBboef1X581aXqA+oaG2b4X9Rdia7
kSNptn6X3rNAGkcDuntBJ+mz3CXXvCEUERLneebT38+zapF1gQvcWgYyY5A7afYP53xHfepIrkas
mL3rM5eUwDhhrNqPpn4b4C48UY3nJX1Vu2ILPJcxMHOO8a1mN7jvMa6kJnvhNCNfbREvHcQcrml3
KgSsPWRJ6172I4L38oj+K92MXXWxljPq8Z/Unh/I3/DKFolbX21DbARm9gHVyBuJCQIbe0yGzjXK
4xLf2maCoN2T3vFFHNlLG8ldxMo6Z2tuquO1Q4PnVg5eHcJUsVFaXcLc509MqrWh5W+9GG5hUuIc
HUm+cjxFbx/YlfjEyDyiGEOqm+9zQ9lN+nReKvW3zM2PeNF4Dt7luusU+Mk94vqi3Rswfav2OJYe
2pLDXbxGMXscyV9DusQWRjWuizXunCx8DMfiJ45MvhY2Xhtj0jSe78FbhfkwrGP/ZYv2t2yrQ/zX
twFRLlZxO6PSmBUUEPRxBxDCH7ESvkmH10Mx9R8yT76xliIsd0bJmJMDIkz8eE2PQsn9oY28NCqu
ckXEOzuP86A0Adl2bEiJvw6wcd2QJX1IM1s9OI/2RVl0AXfI2ccVi7klWhbyl5QomOP8Mtuy8rSx
fUGMt0F7dFbVfKcSulyWH2vtJ6b5nmXXbEp2DZndnCBI3n9rIYnYfbF6ILAIOot/aU7zEGNsEWym
N/GwEjGTo1pIkF1vyD5aL/lgzk8copOn2ctJK3mn29ixXIdsJdcWR5Hbza2KlVMC+GvPmW5sm+Vl
QLm3GmK8NpH9HmpF446VccvAathrkvhGjzKNsPDGVcPutiAGLNjxPxYded+zFe2dfBoCK6rXXdii
Das0xQrWmHeSrUAKpDP5zER3xGtCkAI05xENv5KdnMpYns1CfWvz5UqayjG1zQethJ9oHAcFbF89
Jt99TNzSFBpuIq3vFqYnsVkpgVNLGu8kTgF/yp300BokJxbmfGWHo3zovaRFB32ISQQqtNsteM3G
Nm0CCy+fvfAaGUp4ovVrH5KmmZGN49qqDRJnzLABaL8gnKyXsn9ADpOckwLuWSYH3yFPx0XHNO6F
gyFJrfUXRLnFPiVVZ+/00ropLalg6LNiTmz1HCIVf+8HxmqWNSevbV9PgbnE9SMPRoqkLEpOaENm
EvMksVSdUe2snHi10qkbAnaUBm8P3ghAOiH3YEqQqLae7VYGMLr50jDeKEO8jYDNcJ79NtUJqSuq
KXcgI/4WOcg526F1/Ciuqz3ckxxRzZ+6j26EGO10MuKCRTyhP9VPIV5hT7Q1wbgcVVesB7wuo7TK
h1Y3+kCP+/EXdSgesZyk0j39IlQW7H8ctKJ8QLrLYnIdG0KXVqw31rNizkDFUpuDcRnQbcIwvV94
kfg0SlX1Ykd4ctKLQ1b3M5FGHh8ymUOowlxSkbJ9b5eGbw1rgRUs++jnWA3iFCCxIuO3PILUr+qn
aK6HPYr1W5It5dmw0+x3r5aKW5N/eQiz1SGC3nRISplrb0Ev6RqNdPhkcm07oYgO+NwpBCzxqyCz
F32pxgNr0VmQZnI1DWX0zTIPNwb7DVLlCmIwSTRGNE5WXMg1dilL8aVjb9+a0C3cLo53wIieJ11c
cK5CUq/M5jSolAb2q2B5ukUjr29gTq1kNy+/RFoPnA4zSzwEnhu1c5ZdZq0GVJ2BdOfmvMxbyLNt
sv5EfaIRfdOqhCO1b2tZ/hmt6JExjepDDeMIEDmxcemLnnT7LlrOcaE9rood6Hq5683hWbREHqOS
ZmX1e7azzwruDU6QbcvHniT5llZzazkDmvkgNE7QKTztHkFXmYekM7cyI6YjQSisTV5VhJupiw9r
4SRu1Q7bPHS4oZpzZWYHOReXiNS6fLo0nbkrS+bVdb0NdcvHU4REilINXbOvZLwahlY/8NlTOkCI
TeWhzkv7A13XeFzHNUJ0Bg3Bj9VRu+QK/MmumGA+Qh/tsHe3Ut2sqhHu0S842ywSc9CW5KX2caXo
LAWMMvH7ZmWZtE4SkDWuLtRG3WjuIhvCLNbwJN2YLXG75Njbx7ui4xd5jDNq+hCEYmtlzGB6dVvV
a/wIfYIrMRZVHnRjoXhge9StFeUyEIUxuzB2TV/vBONRwtc3hIWthBsbypMWy3Q7TKu5G8iPPZG0
kn4uydo8VVVXgZogGgxmxRrejHIiqFqzkPPhydMJXgLzezEFkt2mNtVdms/NW2vMq2tMOlFe6pgg
mlbKErtVvTyn66JhDTKHAxpo86fQ2I5W/dQ/kuT1ZaLpR2lMVtCD0wPanaOKQqZoVOUhJYozGJwy
eVaHSd3r/OguCTv2I55c20tHxFq5Ztc7HBeNXymkkK4hKcD4KAhVn2Zzw/quOLSJ4NawG30JOD90
fafX+m7GHXcYZfIuum42Aq1XzTctF8lmHbXYY+GdXnHh4cuRRYf9yMLd5KZQvl6QYcu9QVAsX+p9
TdiG1Cc4jzYaUclgxLBxrqnU3/S0IJNH7/KDrk8YtYtipUasF/trBaTnKo2Gjtuwu2E7gWU+z6WS
vrcyd/azZgKTElNBlGSZ1+OfFQ30bh6RsSlx/4ltWOVA1MkHUQbjLCrnKZHm1pxx5ERkFraWEzQt
cYmqcmii8e41mYstnyT2mUg5E/CGnXB+NTJGacv0IObK4FFCG36kYO+8ZiQUPF0IJB+y8FM3piBn
L3NnwZ8SVTuR7XTNFiffk1T6jNfpRQdKlfZgVIyZ46l65l496J3jq9hWvLnFrWBG6YcyaJC3FC2Y
Iev5jVqt/pTCc8VwQep0CZoAF4fkvGSWEJ5JHD2TbriX3RfPIIjXbKp9aUWvFQLkuggvHdwIKj8Y
1QBN4wPufulmgtwHiIaEFkfG2zqpwh9GwYdvtxtwP7/kbI3cA3HpWkuSHNLFqJ+FaOC6zavxvObJ
sGHhDeuY0QIwY00E6Ehbr07blzVf5VOWkSdbRiubk9w6FDaZhMRiB2GYV5cGfgx5fjz4d7eYqxL6
6s+1cohsIxC1fFq0z4rcK72+Q63bbajiqO9n38bBBDocwani11F/EsS+WikFJY5mdwA6Dyh4w9jy
p1wSv8EXih0SfS2k6jY9N9pbrTXNH6mNf3A83+1d5OnGudoGpPOZG81UlYm3LIGYaPEB0AxM2VFd
h9GbMV94CHagKlOPcm8oxZEEiQMznodI6YZDqQ7XOkZhlNims81RuuOviLe10npmZ4RoDC18Z2HZ
zX7OspGOpYWBy21hE15vZttVRMnOTHT9TW05IrrYsrAcZp1FnriKTq8v8fV3eXOJ9WT0Ed0mOJYi
59iBso7o30QRCGRcJF3mxg7bWnxQkrx8mRVF+jAc42sOCQbyrm6/6Sz6t5battueEEsw1uss3/BR
rFfg5eNLCsH7ZpuD2DEh74OhDcnNdnJpvgmzz8/x2KTnvFTkrcxhvzdVbiA/J/CDvmZq9pqaFG9T
vbTPd83G12zn/a+ReuPQr4NyUK1Y64Kh0foXnPDDZcjK9KDgrvxEf4vVdczGcWsQH7e4pizkg5ys
/r03RXjLMMI8aUPCxTR2IfUuhpXiedAX/XO1DNjPzCG10p0FtHBd1vNuSDEhChjDzybD1cAps/kh
M2v1uGoJvZjNg2rZhXYLRaN4gGSU8195G0VrN2RLJyaUFavm6AcM2t9h8o114hJYj5i5ad8csy3f
oDyHPDTLshnV1rghvInf8WS0radjdH8bpEmAoAFXHbdePu/bKDV8pwD9QzLRfiX5ZT9HSdszx27F
06xhc6KhHUxPlEvGRzNyUTud3AgniV/z1DD8xiqjqxRj/DMY6HXdLjKw/4XVOvBo2XG4Xc0GnEEo
tGAdbFpETMzLkZErd4TMnEM3jyE+jtIHbqL76VSeYp7aRM577T5j71aX8WXnIRCcXKO3ngulvXLv
di46pnYTmswtB+OmFjF9TAZ/P6SjgQ1OLHgDJlUvV+2PLEbL1QHcMwBKNuOcFt/LkPQPY57uk7AY
/ZJO3R9MpHgwqv1MZu9VKPKtsONgkoaf6pzhxK48prBXMQxPlGHZR1nNJj26eG+L4gGrecm7rkbP
DtI4VyVdA69rixPcFhNUnnU85hPtZfyzMi1hsI+bWn0b4nAvh9yfDG1wBQZmtxXrwVFZCvW5fsDv
iZFyWvl9+XSqRB6MSP9dSRem14VHV3rvIx9BGLNnWMkQtMJBekzqrfUlJZ9zyRk7MFFycEFVQ/ys
Jj1TAr2qiHtf96pd7cy2xSM9aRFdn1afRf3di8taUXmRB+fmaUGXXdsbLbNMeASIH5SJkYbd4P5y
PCmPSRPoosl5hxJguWr0nWplkBb2d02A8UtZKOdunlrfvnNrZEEepyY6qm5Bf5Wl9YXOas9H+YfI
ZsESJVT8qCNAMJq/LGFdOeQ489mg8tP+wYDrq/V7qGBwY47tpeE4bUr0w27f3Ju0FE+uk2fmFvc+
/3x0OFxUymsfdT5pCzSmsj4O7Toc1czSgobhcxda0m8dyLzYtgGiF8wLTaKW1TYKDOek50GUph+N
pV2irP6txCTisVyEnaBkywZWNs6ZsjK23EJYC/IyI9e0GAKiRTIKiRoRVVU0uEhQAhSi6h4jrJsu
qcQcLQVO6u45q+ZTODhUmVn12kaNJ2vnC4bLuOnLMtlqanYes50c7NvQ4+8X2XrWWhUCfbGJU3mO
QlVngdwDp0nBF9RhZ/qdXjN3kQssDPU0SIBTnNnk+pXd0UjG1dXaSpJTIABW4esDA3ZSGQj5mL3S
r2hNeQitpnpbq/lHm3oyYe6NKEG5qR854iHrjYOEq8FQ4yvHdHsyIus0dErJBE3TLkNp4SCa9PnC
Ltvegtb2RLwcK6yVQ4K++34BYhLnkrHl2eI5cG37Jtu6etUncNcGkUokDPUEb9YYEuYxbV01rjFp
kKl9Uhg93cCXj5sIEtGm7/qHNlu3VhI9FiUlPkLa14Xe229W+aCLiM+rLFaV0UwHmMUog4J82bKK
XrJKz7d4U6yjhegQB0i871Y4yCFPaRvPVy0vzOeCOWPi6EoQFdAQjDy2t1XV2IGolnSblvY9iaBy
HpUY39QUXcVqHPiXvHInnola55V3viRAjB2bdI7ClLsREC3SEzxZGnTomWgJ31SqaxMirEa0Dmwl
S7YizEmagoHhL4ZzlFRATTkvn1xWGrV+4o+MhE5DpjFGFSpYCXVpr2Oi1RdKg7PWd0eAjLo3Tobu
OVP6mEnFZt0cfWtjnPmjtf7GYitcS4uc25zD4x+y6pE5GodkC3gAzHv1aGUNQQl5Ndzdl6MTdNkq
DrVZm6cFfsalUkSyIwCPuPNpYDazkDIMT5WsFe2aWyHm1tp61YcMcrvTe8Ku6ysXz7ZsVEkauWNe
ehOiSskZbJvpRbOKm2PiOR/1P2O9/nUr8Y2EgC54RDPCAOzMK9PmxbTnbBcZnKhLH0DxJ+pBeP3Q
vOrWZ4Lg6EJok36JB3KiKs8Wj2Oc+7n6pTCPuzkVOArNwnyi4V906cSM2yKWbOv06/hchriKVmce
LmmpKzgIs31LTMvZjAewO6nzQXYDhWKCtZ25GIN2Dt6hxPevTznJx7Le1M0S85PO9SlVcWHKkP84
iDg7xnXoleplFOZ8SO+49xa/MFgHX4ykHrcNwITKYG/LC5FauqTkXXIKFaazQ7PPZLhXNeU8kWs8
srOoCQ0XyQtFsECPI3bgjlLfNHs8PDTIzF/fiMrooAHFpmsUtrnpMFPc7Z3bljM3S7Ua977TbATd
v17sWkyNc22xsXjPGsIuzKYyj+UdoRImg7ErDRkzQaDsqvquwxVYmMDlFu7BtP6Jlcabq6zxASfE
rErWNLAE20um3Yp5UDN2E6FpE2zRF78hvB8JUDwxstP32ZC9t0ukHsfBag9ZNu2LIqp3qVrY7hBC
xXGLmmge7S51BWL57ah5v53EcMrvH7tS8JboXXMYk7z3tQXLmdD5LNtfUgtTtjrhHIIgmU6Tw0Oe
hDYRh2kbgLUdPR0Q2aHQut8Di8bnNLS+4xKlW2QcBkbJU1wqAZ5cbqRIkviaDlySZa9qREAXHQ5u
8yurwfFkctSfa2d65jG4DgW+mFqPvql+xAmc0UGfLPM4m8oxGtMCZjGjYLlMiV/q2OhHcmrVPFNx
SmEtHZRpDyicAPCVhrIiLj5L5ytdw8WKojdlwMFdGMXWXKN026TiUERJ6bYNtUBeYDdPp4NRWDgk
BNB5jLsFOA9a2xkfoJGbPmk9UKAm6erpOR4OdrGzs+cyO6NLuNC2YkS0g3CxLe5+Kw9sGDol2oUS
Z63btJXwCrphZoiBU7dnOEKX0dAeIVtj5Gwzv29XheJGXjBUze4KXjSQ+bfiuDipJgAOlbKpZiwM
OBd3utpfIWnfzL6I9uYwXTRshS0J5sj/lochY3HUqH9CAqaZmid45ZI+2qT8Dxf7nreSWT3B9SY2
u1xfcKx/qq36Q6m9sxWnvFs4A2VxbpIQGtqqSx8Of0oj0U9OZ0g3qYraF5E5XRYlOrYLHR3O+Lc+
MlWX8DEu7odCyR9l1JMox7G1yoOiL7uyN1Jvld3WQm88yU56fPzJBu0wcI7lcXTUS82dN6kvYKko
76BuFNO2yDrHM/PIL9ruxtfqUigVm3CkSOpCeV3uS8dacjLjE46KNrsY1XocFuHZfJtRxIAM7krk
2mH8R8TRmZR62DuqYCCcV/vIlG8216aLiPjBblXPia7WfUivKSSOJNgAl/QyVjh/HZ2Xf0ir9ZJo
vFKTThhVNtjmnhnLu2yqx2rkZ5lnuS8HtlLRtlnBS8WI5wtTfuAKdwee6Uknbqkf/owx93Ojeq0Z
5NaDlCjgrfjurjs3YYN6Og5yusZ64L3XPnKhkTYL5CgOPyPuNqueyG/2YVc+L+3ZKpWzMQ8HVsMb
RyXafrQvSRIeq9BpuIrTlBKQ/F9kG37L7O2Gw7/fGpVwiDtqGMdZK4+Aut4kO97nppvNG6QtrO6Y
rJ71akpjlohRCBDdVKsjzfLBgNhHq4aEIRro7xbDnDydpzil/2BibXQe2AfF1VZlD5Aj2jWa8y1L
jkbgZpg9xQrjpoq5uJFyuWnTbqys0DbCWO4AHgdxBk1QPZRo2IrUk+NwAd9FRaWSTQTSgXy+SnnM
hvag5NFjm6LmcIxLrOTZoY2LLRpY+AKyP2LCiQ/SUKYAON8bvtDL0mZ7LcJfX+ez7TPOs114ysMm
7cDbF+p8hDVjvwDV+IFQO7mLTd8J5SSmKJc3mxPQS0gd8LoyN7YKsURHRfS71Mi9alyfCgEmjU7l
cQQl8Rj3MZs0qfAz1QnFlJDKqY67oMj6y9oIN8ZsgS1z2y+/+7C5qOZTWYW7oRhxmuX0cS074bwK
RCe2+OuRWdWu6CX93J8OoAZl/a53Mk4Wjq59kqZBOYxb5ORBwvgN8jl7biuQMFqre0zVPQbXPKXa
uLGrY1/WXmw8W1l3gR91iuLmIREEdmEHtfWpvn9rxofUy84fuszY9EMmXpXegt9lRfQyIN5wnq4D
Px0avSCxnuNo2WTtq5EvhPJmD8Bqgqjdpxjm5xP+jq0R/Za04TBfsKPe5QGYLlrhmvmPqO+3LZIu
0kogSr1b/Rzo/W/yBVS9fs/T9itclKs63WUGuhfB319hwtSIV9r+lGcCW/YXLrpNTbuZcgwTOoWV
0+8xURUMZXKLXAywmTjQsdlIEo6TA44zr7bV3GtAyzzXTTWwx2eSl6GP31hDru5Xh1bbDWtLfUpz
O7q1Uddcy4IBYY0pZd+1ioQhJMVG6G3yC0GVsQXHlrO64RzatB3ufHb1VeY2jBbYQyaqc8yc0Lir
CfhRl3g51/UAyFAvp20/wheqitJ4LRNB8zZ3HPWpYL4oyW30MXtd8OZqH6bNG2zWS88gN49+OsOO
9mrGEZ0aavU2aP24UK/Gs9+mTv0EmdHarHl6ySPNcbMEz5ubGqSOQwaBnyVg/1EOPM8U9ZuozD1d
61jswT2U4Q5o0y1tlRe7h2vEaPUjXCAgwV3w7JxDFFPxY0fAEJfV612GuK0WkgDCqYRbR5tQJsoG
O1IEaq4KDzCLGy8L898ita4s717RZe5FHP9MyDj7DkN7j1a9x5tHyfLUO85Bhsx569m8SJvZrhrq
F7gZTJokArKaTVgdvnPKJx5UL2bEulfQv4wma0E7nEAvqbwtU7yr2WqQdTe5it4/LtN8X5YW13bq
d6skhig3LpB6PhVhPumTckj1HiN2u03NqWVGMGV8lauyi7L0msNjpS6MbrOaHgq9fycxfgEksnKD
G7G5q3MlYF46udKIb82sXwsV+7bClLrS9c00s38cWNto2ZnQLjBY9vDLzH5abVA2KsX9hi4VLQkj
Xx2Ej0sn+tPHzLPCiasN4BMyhtpD7ZWDxqM4zSFYxkr8YOjDo9OTwUJi4lafs89BZqQWR/X3EMa/
dLWivIZt2c6ihCCr7PBq9+4Uz7tS0ba60QT2Gh2kxRoIoSWb7egIovKVwvBB14BCgVi6zioe83h5
QFHnLqEJi7IoTqnOdVrpDm8fiTeWfT+TNRhZwDjCaVncsmNCAstDdbGbvtervXXi8aAZ833BGBKr
LD21qvNtbdKyhP3nUheXNOy4+534psaWsmlgBlhj+DRgx1Bz8Vkay97oh0tfpkHErCKM6x9hKCox
YvL5zoKYuoZhL1lOqiDIb2i2TunoO3spl6AvZp0QWwHnEcW7O+UGCTIE9RT6dSy6vQWUAIpJ9KXF
heOqlvIJD89gzKj9pNoiN2XqHNiCR27jDNd41i6hnB+EGl2UKfSsroet113KsQ0Ue3my5S85BEmu
PrA+BFrTZz707IQGRno5eag9vU+mjrs8Tb5N1qMA8xuNd1IFQidGSg3tDLOVYAxGLIXYE1ezmbX8
aRlujr1fErFzyuJxLm4iU7y+t+56ADNibWa2G5pU2rYw20dyPjaLDR5lEgAvYqAFwE6P9trlfqOF
F9KI6IRIDHBX4Jubis6WiTLFrdp3c1A39ja1QZY1GZ27hHem3mn6UWH9UdbihAzkZg6Jr6xkGlbD
SNgj07q+01nQpAueBebmwFDSjRb10EWXA4yVP1HbHyypPbFqI6PdOTPjONCuLuD+2HPSX7qVhVMs
Ggt7qzeIQ8tqu9TmFs4WmKO01by0H8T2ru4nfGmseeTYSFKG4UmrxtPgqH8IU3QdQ39p6uJXaBc4
Y8dvsiP/KEq4VYcwAlnJ9S2G9nfvpI/KnRPC3frkmFTbo0UaNlAjEZ1k2rGWyjfzAA4q/lFx4PqG
/Q1f5QX0z0OnLfeJVyEe2rw5gfq4xNOqbgqgMPUoi42sOEcH7JTAT/BLzjnzpzR/p8jdq037lQ/x
+9SF+pbO8ThP2usyNj8li12APIXC+Ft5Vnm1NQZQ23X5Xs0OjkfFKRkJZzM41hfj43uupjH4Sdxc
uYsPwlmujhODfzO2d5WGnWsBS/7JM4p44UfMVhC59h1ReErL4sLIzoZ/gClfTvVJgSd5pyGgTteW
n4TYYw58khonZ/BylU1t3tVepESntqvhcTAxczvRL6w2gJbaAxO8CgSf04wqzBf+pkabD0mElXc0
mNwiUNGQ0soLtgj1FGZxTFJCUbx0Vr6phPJr7XuUUfHzoNhbjSjujT2msa9nTnxM4rvdtGZLFgm9
4nnUjiWLh03bRNWmb2vm3byrXA/Ktkbjs22t0diEIvkxU3lbjIHhdCqY2xVbGY2fvTV4jnEqa1Yw
S8sHHaeJZ0N1LQEQGvQJMTFGS+gaNRINy3yVfeKxNDWZcnSjv4zkWC5l/AVq8cWcjfhYzlJ4mcjN
X7qi/kBj5EzVviYSa2ms6w+RQMpbZqAaIrpvpX71nfiokEGabFLT3twovAuoiiBLju+rRDYx5RRR
uihO4YxHPk32EFqufF1HRaJJY6V0TXPDqyH51YKdRI4GIg9rd4kJSTrL+GHuXxM7NbzesvapqA/g
bnZNMz45eV7v1ZpXy9TCZ7O3EEsMiGIWDVmjnA6WPr+baWM9ABK2PTa6t7Ve3EgWR20eH/oEaJzg
I9RFYMckXTMRc6fCUra9QpUT6R9h9dhC1WVhtwaKHuKaH9hnFfFTw2yakZxrxPJRQ9nYR/NbZOWf
zRrr235Kb52S/R5RHob2t07Z0LH0nUxQkdT7ot8q07bO9osJ4S1hC5vl5/trkVZBHq+bKH0ZxBDI
4SlhHjD5meEtLX2typKjTt2ViYi+oDnEG88Zn4hDaYKpdKbsFNtIwxzVf4nlRruY9417UTJyfmwA
mT0nDQSdVuUHRZSqHsTSJ992Vq67AvP2N2yCzM/jsbyt6CB/9NjhhhF9oGXcRMWUxA9JYU6LhynP
YPW69G8ZSq0HBLXFFtgWONN1SI+L0jv7ZW30wInL7kQUZHwqzCz+FRKtwpVO36qTeUfrNKtBEZJP
q2AbcCd2pO+kon/hcj23ZvplN+ySBChedi09ix7FFj66wPo0xmt7ztM4e8ANou61bnztSj5GNWQK
6utK+WrXGShWIQb9oOUOfMoh+9NG7YYzF2qLEqzaneFseXGpXaoufgOXjZjNeu0SNKZaUjb3Jupq
l0J4Ssn5prNsf25SS3kcJINP/YtgSegSCRzIQT2ndXZtMtONhnCnMIDYMUdStmyYC78BELJLxv7a
JPYTQrbkabJqD2Ey+ilRzocWzTSo1S527Xx4qCztPUn6YyV+p6RLJyMdCJsZQONTz34+zbbZAhKU
HRWZ7e+Oep7wEYzTSbOiwGbnElnXyh53LMndhsLO1r6Vid1irOzSQQFr0Hzq6a9Vwk1MXnlvN8yD
JeKh9RPO9BIMCtO+CLJzLDokNc6yful2eOxVtKemVVmwK6aaatE+QKP0mZQ8RGm9B0ODpClCOCiS
t1YSOUv30nCqgN9KO9+YKZvSEnmWcq0g7bccfCLxDLGHe3xtbGMMnGTw9VwN3yHWFAEZ39yyiB6B
WHjzWr3FJZje5Fgly2N6HyZBFQv9SXG6/dJJOtwZOHU73vJBnkLoqm4EK8qDazXvxZpGfm63H21h
f/UhI2DRZr9CVXFemQ3Ggb5KKv86hoY2qcFY3jcBKNmympzZkUgID8i+r2X3qqVNrE3jcLnms2W7
OZGirRmfCfIKxll7W/v22PXIdEtzmywRguVU/pGCQ5IBi/Jha7O2WWIzOqcW5ENHWcktmbYYvLeZ
AhpVSbAxJek8UmkJkoHXOXRtGf6JBTvAHsmrIsdzM8Qnu/9OOhWpjkGRZJjLuoFc/cWly8szoYer
5neAo35VonZ1uNRZlmfuJKvaBYHs5QVE0/R3W3co0YU8T2RvuAO/MBGPuiZldl63PcyUjplrnqcc
JZPjJ3odP6CtczmdJbsIm9noUPmRjJ6XPqp8/HP2N7CR0iN7u/cirT4gADi3ifrKjjveDEY+Ib42
i8XP8q7gX8Gi9i+bwX9kuLjU3+Wtb7+/+/NX/d/33/q7YgOfRHH/v//+y+6fv46+K++r//q3X/h/
GRceh+92efrugJP973/zB/3r//z//Y//sj88L/X3//zX72qASc+fBh26/DdnBK6k/7eVIkjK/zu0
y+Y3/NNKoWv/MNn0E9pFbAWWWgcrwz+tFEL9h0mq0N2SBGQCOwMmi39FdtkqLguyZcB1aH8lc/Gb
4Pb18f/8lyn/AfcHp5uDl0IXqq79J1aKf/d54foEPsK0FucRnjky/e7G478ZfXWd5BJZmrGPZHRg
Q5I704EaLn6Rld7v//ahXP/pzvh7Xte/ewPvf9fdGIJJ2sAcAsUC58jf/67UjPKMzjDxVfjMv7Cd
dhYzbQs0ZQHMdGMqLJRWAOXoyMv8P8uI+NdfbllkwwKEs/S7oeXvfznY4z4t/w9pZ7Yjt62t4ScS
oHm47ZKqq9rtMY6H3AhxtqN5nig9/fnoHJzdUgkldM6NYcRAVpEiF8m1/gFyETleSd6USgYq0WsM
30SIFuU2QvduWDzZEzqL94e9Efz539AunDPYwCa/YMNwAw+ogH814qA2ErgWipYEczsrjwhATu9g
dXMFsAU4+S5q4se5AMsfgYW+6lUmOcITiIGDHyTJVi/JM78+hKci0Cn5qvyy9VwgGapmNALjgNw8
PudmRRsptfoLS3I5h0tT/V14CJHQXhg6gChZdtatzPvoUg34x+bvn224syQ2tLxfc4MEjqVDumP5
6dpm/S2h1ha8+IBRzkr6Ni1pI594R3hXW43pQw60yz9UYQ8UygN040qwt361cN82H8DLA9l3eGM+
g+FRPT8FUHJkLLsRSfnnB7oeOlGmjenMDa1UIJuEJQEA6sadkk+mOgoqaBKF0LpW0EpbdxRq2jcI
YJdnEG2Jz3OgO3B60nY+GHz1XyYuMATJFusP5uLqG4ehi8WD2QrEBGvTN5Y2fwfBQrkim+/4sxVB
25ijNnvO4ozrl7DL8U/HBnh7f/HcJgwH+yW8JRGOY+lstdQgiw1e2UVZUHap/p8WPugZ7HX/2IOh
fLwfSn77zTJ9GcrajBoZqRDlxyQLdLWBETADlXxqlDD8g9Np/jAAGj1gj++MTc4uuRonQ8/5pZP1
Ihn2LRg5PetTrrFaj65sPjxGdgc+oOWOcn9scs9vxsZ2QX4DUimkNEvmyhehSqvQFbVXWVYTreI+
Q5xuWSzeQtQmcOOw/nQy0zmIqe2OD1EVCsAkIhzA10FTZVYSAbY/sIu8OA9FNn9IO1JikSv9HyZX
lrNVC3p/aAXxrO25JJbSWoxHpPMhKyr9UetTyqc6MLLfl1FQL78/Kbe/jzSAChBiARCr1a24F9kq
b/BcyIOu6imtIB3LZTuZqL+Y4UGo27XlqiZ2Qa7BcQATe5N3KtLd1FZmGtA3G09KnVCw5Id9jpp8
xCTDiQ40ZvaGhqAYRF/PYYyW/PcX37sQ1dKhHwRX26RFgmOFBWFKFVe7Vr3g9bOIM5nJ2DhuuT6s
Q2G6QC5FpzXgngiypqWvbqRxfhaTOBLR+5We18vYRU5DmmCjYgmQYnO0ZWbnJGqMvYSeeeTowlTm
p2oEtA3zPcQ/ZUJG58EdIlSPq3Z+rnCsPlctxYxTUc3OFbyBx1trnr7lnU6vQemFHZg8bg9EE293
G5sNvzZb5xKik73WU+JMuuYBq8uCsNaq89TzKNCGKD+T3wxflVjsvgSo9/rvYEPqBpiEsiGCI+ug
wMrwHgU3GSRdRXOCdAnCjx58jCqvofz4fwXb0sgbV19QFJL6015vvpG4wDzO7Yuy4G3/LyKh/8TC
Qjvxl8/sy5Xs2nOmhfwBSSir/NyMIkgXvEfNhr7A/VA7CUsmyf/G2kzhRGu41VCsDjJ8k5/iBpJS
ZIBKxkpFC1wDsAYeGhXsFndQvkpphgVqiZRkcBD5fFLjrPmoiDL0q2monymFOB/u/8C9LIKsBqcU
ZGcE2zas9hE25jzGFQArrrYXYxA0gnrX/m2IverrNOnh5X68nesSEyJ9ZIFsI8uw9Xys1Lq3l1LL
AmC1zo8epvbPeXRkpxIRKxvGjDd968e4/FBOlksfBnu5a6wlNHpzL1to+Ouh+ifWSwAZ7cS0uoMT
Zm8+4PdjEC5Tgrm1g50ij/UWj6ieDf3027xMivJgVY3yhSSbvSntuTp4UuxsbC6xjo18oOVKJdn1
Hhum3nAmRxRBGmkAbwqNcyOB0PK1d/gbdk+ixaii9D7e/w5y3W3SHgJdUnJNk+Jk8kn3cg9ksYaz
XNEXQcaio0Iwh0Ej9Oqstm713tKAhC66lqMkFomHKnK0g2Wwc5gQnpfEr5SGWvc6vA4PqsDptAh0
t0Qn2lORya+h8gKVEa9PYhrUZlacxiWFE2Udyqq4FOf9xJHsVIrfVWP3Ju07h6Ly1EcH233vY2Id
yDGCRi/yA5uPSfHeRro+ywMvpO/ulpp7znLTApOja5T5QvE4DPSr7n/Knbm0ePdiEm8BHoSAuh7g
CMQ8pGAVBXE7xJ+60Al9MNfzGxBK7fl+KPlZNqsG02vmEmUclCVvNDBcK9ImuBFBOKQGDCFQHGGu
D74Vx/1DTp/RT0RfXKGy/v36wPiF/7rvSKXF2+U6heRzxcefVXzLsY37VsY6BgcSNNQNAxbdrpv9
ntddevR+2skI3BBUR0paSo2TzfTmJtrkVVJzRgArfI+w3d9Lh9Qu6vL0+yps6e+PdC8c0ShpkA24
x28SMo9sHiihpvjQ5ij4abPzNVuW+ksTl/kn5K30g5ndjYc+hqppvO8559erp7GVxtCVSfFr0XfY
KYNo6ExuldEoSdxFf/AQvF1BnvR9N1SCye8pf86LWySMZXAmwxgHSwhvkqdv/9RntFCXXB0elbj9
kAF6xXm4OZjWG7kNFWtGVGo1ByEp5O7UTekmKTJMHjw1DjqNa4xv5wW4J0Ck4tFJhfexMkRZBiJi
Vz+4eDkgX9opc/amBid4xfClBdRoqZSSVRENMMTV9j95hRAngLPU++LAsHgfg5cHtB8WyJ1XlYbr
S9yUqjRHsNQPM3A8dDZwzlD8JDLUP1CdpCkYKgOdEa2L4H/VXmQe5KOd6wfwa+yrSbSwINE9WE93
aw4wjhdgnE0PNDevRY3yrFmDHRKpn7kw68eFui0s49zHpsfgvykF1XAzP+t5o52UrJjfyA5KoOjK
kRDVTlGA38ZKt3QOIPLm5tfpyZQmE44AAeRR/dRbi/6p0uhDZLpmXfCGpGWj4yiA1xfI82kaHudB
KODXAOrf33S3KdSzqelRUAKqjPraZhMUhjabcWKhoqRhCoKGSnnqqyW6FiOUx/uh9j4Jr2bqqQzZ
sCjLrD9J5/UA4hHiDTp6oN2DNhvt02jQCU4gSGlg43saop1EiDTwJv9SlBja2yQm17ftxX2ym76h
V1nQP8Dt4YzcQpUcrJrbU0zqJtqcKDYKwQihrX8hdpJ5XPdRHNDy0hEj0zMat0n7DJDeDXRsRx7g
FR/dCHaDylnhsuxQSdsEjTp3BBQYRsEg2KGUzer4gp4WKJoWHbxvwKIprUJ3PPjyMnuvTzRZ0P5v
2E12txV1EvAgSHXplF5z16BD0QJvuf/R9wYHQpMbnsa5yVNtPaMRaKm47kg+SWXYV2uB+DVk0xi4
YWzRu0FKRQj18O0hV+12bAZ9ZOQReYDgZryOqmM7k2uVGQdj4VUf9Rm0epgaSBVYyvLJA4h+duUF
PytBDUPmQaCB5/HRcpff7fZHUKI3HNoEqGSufwQ26lWr95SOzUJr/jBNEV0A5LXXvsiWL3za8avT
TvGTRaa59sAcrvhdVM9TVio00nX9Lcqkyd/3v8bt3RePAw3xJ27dloFG+fonaTZvzdahasRtvA46
0ZZAApzpnAgXAy2UNZ+RZike+4Ru1EBh1r8ffqeaTnyDeq5UfkKlXZ6RL87AQRPRqITE7+ymO4+8
sM8FPMdnr42n06Lo4k0Fqk49RVqe/ugQMH4LwNpp/SWMTSoMtXFwJu9lPySDuWwYiGVRVF//Hg0H
q7Fpse9DYGO+aGjfnEXkfnEjyND3h74784jn/qpNGhxL60g88wqscwX7IMusy9ya5ndotPWZMwwb
2V6BXQrD3rhopRa/C0ehf78ff+f2QaMIiUUdMSWU4rYjNSD4ABwms5mU/uYm/GmU5fBZtNNwoS+b
XnXQ/KepRcHpfuC9NGPpKu0TaRnCu2c98GKJhYN6CoHVWmJ4vPwN5GzzYGXJ6dvuNdpxiKLLRh02
COsoNmZilDxw0MSiVw0SFTWAuLNa36uc6LPRAn25P6q9tGbJnUQpXYN+L//9xUJWlk4ijIi3JPr8
ZC0txPkybJAsqxs63WHq5me1wJblYBntLVibWTSwkrLAu25mE8ZpZfPgSQPX6S0/xjTuvT0lf5uz
+BfXVVhnbFGejgzS3iTuGLs26TyPos+CU7S7hDYX1NkZ/JFG0FcvlvhVRXM/drhgHW2W3VHK2zKF
UNTYt8dw4kCvdrwsQfmsLPyhqAwkn9r4gruEeZAB9haO/SLU5hQsy1wU41AAQJRCT67d4hiOTDtI
n7I/d0geHyzUvYWDXiMdZUpPdJY3H5AKi5J4GnJ1YQ4hoV1c920d6tBBBXSeJFNBO8/59Hh/te7N
J6HoinDjZOls0m6TcdC1Ar2TCjKMHxmuce4qp3sYRiik90PtbXfSKbnUQIDQtTbzmcGT97gt0ROk
voaGAE3JuWa93o+ycT2RnT3aPPBOua2R1CgCrPdf1sN+M5lCFByS9mnW2/BM01oil5KmvoBDeh5V
dO40B9C6Y4Ib9Jq6/xu5l+FR75rmwt0PZskI1zdTNDpT0P99E1+ZwNGt+iD17n1yOoA06R0doVRr
c79zMKPL8PJMgwXKF5o9MNjq1jKAFiMCjljhAnzTNn47mKGdKxCoALRBbVfT2Eebi/0snKrMWkxt
C8hmz+Czvhp9snyZoWHjNckKR0Aov7Qodp7cpb+Otj4d9Id3xk2XGryAaYB2oAW6/kZK1+c4Y3P/
0ZNyCExVoBot2uTiGYqJ0pCToFxUiYPJ3ntZUaHRKa+BU4CMLH/Vi8zcIagUxS2PjMGq+69qKK0C
RyeGg7GU0mobCxUgaQW02358p2ilVItpkvSM6zHtsvsfYWff8VtwJqCkSi7bPngGVHcFWih4q9uR
esbrbn6PO7jhG8Y8HvSo5ILfHIA0ppD9BetpsDs2W3zIC69TjCoKqGuDtC3CPv5uFHYhHR1V7bGM
4uynEufpEwaIiHTYCLkOp/uj3fveFAD5ctztTNOUs/Fi5oWJgooYqjig4WS+KYfKuE72kFzhivzd
IKEHjnsczvdj7qRvamKMmwe+rt/AMzTBsxh0In0aLckejTQarwjOuleId/llqLP4y/14O9coj2Nf
hWrJ0ehuaymOMMO6tFAMSIAuBFjLlGe7RycA7tZfAwo8z9miHrWbd1YRhwU7iKIYt2dvs6I9SxGp
KGmkcBrPsLYn6zE31ORsCCv7eH94N9PJQ0XlxKevbTlI/m5CNXTYFl7vWZAqYMJ5mXWPakW6LE0F
TatQPRIwvt2trFVOJhSkqd7Cgd7c22BN6wUe9ArEsQHqhDbhRmgAgpCKxt77JNPma686XtCpKFlV
dRt/hW8F1hP61cEG2hk67Wtd5Xw0dVqNm2zVTWidqD01KrzMMZtTcaVB5A3OlVu1R86BN4ekHDUq
4B6nMSUgd7NT0oa0FaFB5xdqCNYdOv1sn+Ya8PpBAtoPBNBDBkJZXw76xZYseu4zCC4q2BiP0TXU
AB+WOPQcbHztZufzoGGBsjQRA3coMa7DVKrWD7OUPjGHtn60WqzOrNnUn+MxCv9oOjq2SmYPV6+c
oy8gxfr3ZizM74VaW+eoG0GDl554QCUARDFiXxDL8Mj7OY7tcLC8b3av/J3cgWh70/nRtxnKi0Tu
SY0iyPKifNIVI/7RZVH4FdsdLz3VSKp8rzBhDWBbHpmA3GxiGdpQ6TSSoHkPbRa6VTTjVLo0KCon
xY5SePbvotfM66Bk3ef7m3jno4Mt5BJG3deln7f56EgpZzaCVrJzOkdPQ56KE1X15Mvro9C9+tW7
w5FyC4JZwqkycUpmaYV6dfWWZngz1PVRH35nLDSVaLigGS2VpDf3vAWaMhqFcwgWurEvM+8fNBqs
/PrqsSBaRX2KB7rKYb05PBMvgt3lQL+CVu5eygb7YRcJoIOnxs4S4DXFUxgxe5rOW6c+ZQDPjXac
7FElxRU0rXGGYZj7IH6PvEFuQlH4Bq0ouxoW6AUp5v1y39u14xaUf5AKnUUbCNNIvmbxUlJwK6K/
7s/dzZ6SWuLsJ1X6WNEi24SaTEDMeYQ1c9Sm2hMiHWHQ4k7NHVyzTx26Fu+h+X0upl737wfeGSN6
5bxpeNmzqc3NWQVPAbQXIEh/ytzkfY4ru2/Wg4uwhu4erI+dULbsovDQZ2dxlV9PZx2pkRt1mofe
sQAY048o5Fg8ht9g6JnNwf1x7Uwo/TwafeD0MHfbwgRGG+C6FU+o9QjwztB3XPGmDcHqPChd5/yJ
Rmz91YJDKuHeGDrfD743UipEaI6ooGpuACIZ3OG60BDjanv3jySkPFlExcweB5RyP9LeMDHupobH
sStV5ddzuhgplNdpBvkpdBvh3V7MPvW4+JM5LJF7gvNrIpbhlV+jsE6/34+9N0oe4YA+pHHmTezE
GpXUG22J0+fOj0abExgj9RRDi49wezcJzFZ55fNapZNPH94z1sMMQZka6MN6Proe2lWoy/g0KHZ3
MKCby4tsJoExNSgqmAYM0HUUV2gRapWGFPYqyic7n6OTmI3yHcgs/RKJzn79MnG45oMZRjsV2snm
iLFAELQUt9HRSuBaO3GXBnTHlQv8B+vgnNkbGvh60HB0hW8Rcahc67GqDCgYU1Z+6ivo+AjPoClQ
4Vuk++bUj8nl/vLYeMpRXWA6Pe4HfDaOUP6+nk70sHjOkVd9p6cChO1NhRNMPudaUM3R+KnQ7An6
WD5j2d4Ybgt5EFlIxVs0xOVRbfPsyghs2CO/3/9dO8uWnyU9P3gG0NbcpKFRaY2O8bsc7HH5h8oR
P/pRNM6PsyuWD6+ORc9fzjtlY2m9sp4CqzLDWZRohiVZBc6ggqJTlAUSt0ahn++H2skEvxB+0hGZ
TwYnYnVYtbGDN3ePKFsLnxf9ZrTMyOEa3qoqqrGx0Y5f3GH52HlF9fN+5J0JJTKnlk4SkLl2HRkj
cwRlZwa5pL320IwoeteAe5HCH5ujNSUnbPVAp+ymcgPn0/FERgh/HQthDdPSI6m9VwCmbMxOuyJF
Pj1mKAheUbkqzrMxho+NCehSd6A+R55Zvv4cw2KLTMT7hvLZFsiaLlpMe1Nz/XkG5jQuk/mUl5rm
W+Vofrs/tXsfFbgMpTledjbI7PVwo8mbEDlsXF83HeX9mMwQjukzIx2donyaphavWThXZoqE3sGj
Z++rWiDLXMgqbJMtLYaeG8Ayr3X9sKh/FoszIXxOZHoqy0GFazcSNx9gwcAMqHquB9mYXjNHQ+9y
8UBmckGX7jJm1Q97mryDL3ebBen3Y3zHXYc2B74G60gTQDx4+6jZpwWAwSpxSt+aWhOl/cp+xuHp
6EZ8OzLimQ7YGF7DGInLz/vi4TjYVTZjv+r4/dT9bEM3v4xD8l40pni8v072AlFKwcybThckkk2q
RWTcsfraQkwc5MtFjcippVR+b5yjg2Q3Em+vX5tdpbmwHlI5ewZER4Rl7VxDJiexEPpuCnGaShik
rx8UZxaPfIfrordtsyLals4oEkF6hXh4pb2QAWeEkJ70yAy8PhQXUnkgcB5TtlmPCgqWLIXWtm+E
yBJnGEGfEOntgC3odvDqUJAHeI3pXIbpfG3WRK00VJqX3PatBlr/wzCE2qXWy+o9AjzTj/uxdta7
LLPRu5fDAoK2HtYAvxiNhNJGBsH5BlRWvB8jDQMPRWqJAi653A93e0sDDQq2j3HJLqW1WRu5UyLm
pU02NNQuDFDPwAPIyZPXlphI/Hyqf5BY7KzNoLzCNGaqzjblB/qTRRdKdEnbXcO0ry7QHWhf3B/W
TV1mE3AzLBObVr4j61DL0D/QTBRyKXI0yIQt5rtkMpKg88r6YC7ljl0fdKRdjheoOJytECHXnw5G
bSiworX9oSzst54nlKA35/ziijg5IzOAy/IinCuUI/NalPP05f6Y91YOtEzqHlwlsJra5GSegQOK
B6btK2KR2ho4hlZmX5wLvuoFjK92AKORH+1muC68HAoHvIK3FqhTNbLzjJkNqLbW9zTsFRtp+cl6
cgu3Oqrn7QbD8A2wluypbwuHDQ/UzOgYnChz2jhTJK54uswXYJPpazvcrB32hEPbDN836Kzrz1g6
A35RCyYoE9rDsIwgFHFh6Hw1d9tPHOBoGDXVvzjmJM1GHjycOxRI10H7SBk7N2WHNHOXXWgP9b4n
IjSrRKudxj59ndewXKAMkjA4juIDRuR1PNMlN+sJg6z7oj6PttOAdTSVq6dW8cF797bULWNJghQl
X6oz2xyDCXY+tQkLxTYVT5xGbchhr49L+GTS0X/nOI3yu2i5GKkgNC5Ca7HNS3AknnlhHBwae+mO
xcPPAebmcqlYD5v3ahaOo8Gw6zmlSYvKXuXExsHtaC/7WOwJiXDk2bL1VVWaLgYYMVooQEauz4sq
e8hiY8RVah7PdmiNfpeUzsHRKw+h7XakdELlgts2tfzNCjIbBO2s0OYtX2O6YKY6iHR0us5IJCun
fkZkOUIU/urFWI28PvHIlwSm3KDOKLivJ3UuOBvbxrB8y40L9LHLBtGnOaFuQ2N5RFiCKuPr/Df/
Wb88Uenz8lazWWDrmLgiKZhjzJYPuCg6zzoinogOqwcMrL2s8zLK5twKQWInOMxQ4sOWIJiVbnzo
R285JdF4hOPZC0V5HuwAFw2djt56QJPRqO6SaJav9gawLzVcMFkB4F/WVhLc/1637GDmC/4yr07y
m6ttMTyLQPDOxXXEb+14UH0hpEdDZIXuN7Tmy/Q6I8D4t45656cZeB+qoZkzfXclxfH+D9nbjXS+
INdLVQBuCOsxJ6UxVJpGBdUyYEiMfe/gzeMuX+9H2TuW5Q2Rbil4aG6m6ygxJ3UGkd72xwlaIXL2
i/UWRh2yUlM/4bxgNvHwA9n6vMRRMOyecDvJjjBFexmBa4Fk8MOnR4lo/Rs4FvM6WzLbzz2l9Mte
LGfbGafWB2JVP2KPg+CSXYLTvD/0vSsByCAeozxlAB5vJthIraqPXKrhQiCu1dJXOuG701C4Gg0E
yvQQzfHXRwSEBoBY5fgE9LEeaFnpIrGRnPfLSrU/dKqiPkwVaTxCSiroExieBwH31pDED0Mas8g9
v9b6i/eaoozh0CY9X1cgqT+bUfVu8kT4x/1h7e1OjG5tShkAlfmG62E1eWQ6SNvYPvBF4wR90A3G
HFF7t8q8z/dD7X0zCpaYzmJwCzZzUz8wdMSVx4k8bschxFsL5QC7VvBYqYHqt6I47GHq/PbtwfEy
oPz3FzNY6UiWQTaz/L7JxjeY53m+MZi4qw9ujnwgMtKmN2VnVevct02d/eFOrR3YXoheIYpJB6fY
LVCWTgoQCslANSlGbo2V7VZpS8/mrbU0ZfNHAh4WTcEWyzIsuaziZzUhkxTEuJzAsMq0QmEVJ8Uz
GhUKdYhSwbBkXhDRO1hlO9/fAs9DqpBXUM3czhE+TJoruNrPMBkD0VMK7Vv7eRaV8/qcuIq02UDI
UcESaYmEguHXus3KR7Eo9sFLZX843FBkN5gBbQ4btPcW1UBlyA/pkl/Mdua2iQmJ32Gjcrq/nHdD
ATPU4RPziN4afy9WWY3DoPI9y7R/yGiyPNVZ83kxkJ+/H2ln45Dg6aw48qXOK2G9jqfUqyDIUxBw
Wgz58gnNcBWg28V1scozrDQ9iLeT08Hf0OEgz9FZNzdfakgVtzYAGviTA7sm6RzjNGulesGHr0HD
CTv53x30Y4+KfLvDhCjmUmGBW7At3WqT1zui5DZtVQuOH4aNbKGm8bbMlvCd2VrLwY7cOT7pNtK5
lwUdlxbZelrTZm5R3V14eWnpRIkF/yyrHVDdYUeUJ7ccisc2mt23U2J2p9hDfeL+Z92d5hfx5QJ7
kZ7ScejrhYToT6a5XJDrzIIu192nvgW+b4AaP1lz2h3s953LNF1d6BPcTug6bO8MrhqJ0hQ5Rm9V
V19iBw+DrFKBEzRefOnCLr8aWlafEGbSD/b/3nC5E3GNJ9VwAMh/fzHcOa3b3CGt+HDBEXp20JAw
hsQ4JXPVvluyoUHRunk10Iqky/WEehntTz72Jr2B38g4pNmkqUtdkLcCRj15mT6TSF+tVvIrFAQw
gyWs85pfj6+Y29wYZ8qeix1BOB6t/jQj1nMeaSIcTOXeTqEY83+hNlluHm1ttHLH9quFqXSbVLvk
Wqg9zLWJHhkXofP9lXpL85IoACbLlMcpRdBNBnKiWOko3fG6DEPlZzPZmM9krYeVUEgxJlzioj6p
LQZ/uNyN45vKwJ7UzuYk8scULxclMduvWWTh1gb44zeElJ1v93/hzmWJZYWZuRQPAcCy2cuuMTc5
kguOHxXh8NwW4V9T1DTX+0HkF9zcJzhWOMJ/FaEo2a+/sKk2Q+1Mg4OCMUQ+5BLTR5HViEgkzhE3
+VZZgDrpy1ibR28y98IbQpSE7LnF4tdrF0fzFbuc/9Jjr/uZNECN3iuJhuEuqPrsuz11Jr5DGBFj
CIs8svvg0F1wgkIMuPbUit2++qSVmkP0gihTcwBuE4njKWjmAorx7VTpnyalFae8RSY4nhr34LF6
+3F5XXAiQW6iqMOdfz3vKGxnqpvmuIQolv5uSlELRU60f3VmpMjMrUE+9uVFZXM9VWx4XYuS8k7l
knZ2Bb653MYo62S5mOE31uXnbpoMX6fh8FoYEc8nXnBcv+jM0kncbK+2h5FCI8/CF5uToNP0Ggki
abHe55n/2jVMKHplpH9ebTwu1nMZNmFupHlj+Y5X5m+zOFUvSzgU2OooX/5FJF4UkpzkyqDrSBKB
LZBa4at5+OiWNoq7kKO51grNOLiK3R4t/P+5H3Fn4MZyQx1QqwrgeB6avhOW6SXqku/ks/7siDTl
xp9NGKFmR3yF2xy8imluvhkOzEh4dMScLGX0VTfCy87Wm1OCUfc5yabiYIx7m+DFGLfLEwfGfqKV
QzzE64LF0ZtzRAXgYFfvjopTWhbaeXdupeiW1lmMMrQA849Tdpo8DJdwS7UfqmwRF8V2o8f7i2Q3
HqUaWGzca+HSrRfJNOX2iPqS6cdIiH/S5s49uzpyRQ1KuX5kdUd1A5mi1ymcr0ZXkpoMd0zg1+t4
Q1/kCWVSVkrmFmfV6tCZimfxHjI50t/64J4UxcZrsDXSg8Njb6SSqMmdiwbYzcvEbrt06lLP9K2s
jy64QfMOVfoS3KjaXrVZ+X5/YndKYZBU6ZhzZJNReAytR9q0I1aABqUwPVbCK2ib6im0+gUU9oQA
lZUPQYjAIbYAsfLDNcpvGqWkg1yzN2Qwq5IiY0uRs03e5iSdW80RvL9rpOYbK3UiLBIV69qhN3Gd
lewI5XN7QDNmDfyXQ0OdB8JmzEPt4VzQIFGCBRbeQS7k7t6u56ANqz/vT+/u0AhGNUiqDW2fSE2e
2ENTU8tAP6wOcGYuYaSg5zXYIn9TaXp0sHp2Wg1E453uUthEIHp7ezb0VkwVqinkbYnMikbEnws7
pZQ66A+6l9TXXInskzZP5nt0zbrHwovVE7bR3sFH3cu1nFQ0jGE/gc+SeerFNV4HG9rTbLS4UTsh
T9CIP3r8ucZG4nsa6NsX+DpKfxB2fz3L2q4LYIrL6GYx5dmQY/iN9+nQ9h515LbTP02WkV97yiR/
GYOi/MeaEVTI0b7/oDvh8CgmZTwqyu2uMMANkgyHtMKWc2snnSGWqKbu6GXDpaiy+DtGgb9FWPid
76+w3UiyvAByzYW+sMlUcFGpBoRcR4reNT6FMwLNg6l014UCx8Hc7oXiUi93KOVGmuXrT9qodjQr
KqH02ZwvCboBKPfj1zYn+dFJvRtKZl8wolzUtwT6qFbMbkrISimvsFMMh/rbkmWpH9pj8tf9CZQL
cZvqJf6Euwe4F3R916PK895tF6TW/cjz2j/1IeF8MeMj8udOIkBFB7AraFDU/bagqHbRem2gJe+n
U9wG9tA6313Rjs+KrX/qh2g+GNTO/KH+JIG8UNCo2G4+lZ5PYtQU0/TzuYYCltlYyMHq/VOphumo
+7UbC/4HeF5C3ug/mV03mUWZsCyGFqWVSneeesv8YXhL9vv9T7VzKnMe83zjgS6BiZtPhcMqqmkO
d6l8qA3zPFhG9BFrTOwi8mFpDQSJ3QTUoqc8weadDlb/XmYxQWfLqiyfkV7ueqF0VqbX3cydYFKd
9DylZvu2S3rTV1yl/5xnOeIJToqnYkReeirTEe3+Ckmz+1OwN9lyU7CKkEmivbr+EaIKZ7cV3JZ7
xexxSdCTGgt2OCaAEOruILfsLVqpq/pPdY866ToYfWl9UsOCp06Gj26U0lt4mKypP7fQhzPfWhpl
Pnhd7Y7vRUi5BF4cGyKeR7efO8v3zLG/dlohgl6L3fehlhypYO6uJih9yLg6XPa2sExDVGqcNzwX
8bHGCYvnVvMooChhG+Y6CraldvZ7KJz2i2JP2sG1ay82mgWubBDJA3szTDocU9WQMPyqSLRnz0MW
JdI1XF/s1giobU7BEBV/JlGdH3zSvfll8XA00WaluuZt5nfpl5H6rImbqaM+Ogm+N2NumI+VmJfg
9UsVPjmssF8kZHuTg0oTeZPFphxtV/1/SiezPhR23j3Ce7EOBrW3Tk2N4jpXdQ992M0bS6G2jeBd
ZfsFydUfu9H8MIoW2uKsSmkd58f9ge1dsgDI0OeH2U3rdlvgESCH01wCZNwmjLHiaetr3KQ4iYZ6
+cOjWPt5hpbnKxV8s0SZrI/FjGF1hr/mAaxsp/wD3ZZ0KEv+cvCbdJB4oz7YLfdLjPuiB6VV5ue6
Ar2+tNr3ul5qSvN28qYx2+hahmA6PbVQWWR2TY0zQxAswr1Yw5TgdH+GZGLYnKmkSMgIcJDA1m15
aGFlWUM4cXxjJzedwYg4vqpGBjbz3BlGATcNxckjue2dg3wVdJOt6hyVw5Aar6TqjKfK0bvHEOD5
wTGwt9YkiMfAIYor5raCWIRemExTYvtJrX8ZHCxQl97LT5aaPmuhWn68P5FyO24nknqFrIQTkPLO
ervOij7BkNNsXw0r7UFNIv2hxUb2XaKNxSVSaxFE6aQ+GDG1vykskg/3w+9lC8tiAQAZguqxxQJb
Xjo6wGcAZSUoVoZdgnAEvrwnHKHLx38TChgEiHHuLdv3woKkV2dKjG5d4SqHcHoZ8OJv3qcaZrL3
Q+1+QkglVJy8X7TM9aRaYVYXSIzSy54SGjplpL9vhknz0eXLfbvGZvF+vN1ZfBFvszBRa6y7CTV6
TNIVfDghn5x4wi2Bh73KQajdodE5lwJLdBy3rx/XnRPRUdDzo24K31CnyAVmqLX0vS6b8a1lJq9W
GkXdgGIaRDzSEIwZOfgXB7ZdULCLe0r+kLmdUzEk+kMTYrfipeGrudObUHLwL0I1nYclPd5lPmhE
+yHRhsHvmnI8qCLvbTkKTHTfqSJTFZFp5kWUrhu1FldCxzcUr0Nn3MOlJws17ynXI/XRirkA5rWH
E26y1H/qnuiWg2+4+wMkFlLWeREe3ZxmXRjOXYzMuo90iIuXbQbgwhhH72dRmQreD+x32xiVs6JE
ua+5yZESwN5yxW+DZhhHKSo8mzOlMpFB5oJn+7xLFBxrlW5A1jV2jd/EkqThwVGxO1pJNGK2JURn
81FhjualFRJN7zSBn/I0vF9Q0vTjHnkqO0kKNBmxjXNqzX67WOKoV7N3EaNTQKmbvhUFoU142oFa
KS2ZISDGRfqgTuX3QU2V3zQr7M/6xMfNxro/tUXXHSS83feEVPWn8sXjCfj5eqEJpxvUVvpjedqw
/DWaoj9TiK8ubjV62BsLBq1ULaY+tntC0Mp8oJpSH3Uz9g5N6WXAl+ab21tekKF08OJnmsvUsN43
eYgQZhQee5fs5SX6kEi8ShUL2KXrseYp4iCpChzdUru/zbzTznGNw5rIzT6gUnFEud8d1a+DBHQk
vZrtEi5zNwl7wJGd2aanRdB5spf5qPSyt3TlDYBaG7xuLoPrQSkRzlhi4OHb6JEwTkrfzm/bHEHL
84zsWYIVHa59ARsdeVWeyBoOaU4u/gWYkeMZuDtNGkR/0PBY/ww0gLE40ai04bYafVM5aXArm8on
pXJwkY6Eg6nIUJ9VtzIezCKvLkY9hAdQ+L3v+/I3bJOmmjZJ1gHeTGY6zcoSt89aV+iXbMCSVAUP
f7l/pO59YDKUA6MNmtINWdkehGk7ESVjs6qmS2X1+sXDj+C3+1H2MiGlBqR7YdkQZ7NDp5iqJQ1H
y5+WOvkr7BuzeHCLfEwevDEcj3Ate6nINWUtHpINOkabOdQGp59L/Fd9xUhbSKaY1j3VCQZtJzc2
8FzqtQRWQWn3afTQoxd9VLHdHS33BnRISQaoFa7XkdlOY650LaUFa3LPddHNlwXMEmwGMR28W+TE
ba+1LEvJJkIWA0TZOlQ2zXa50LvxF0stogct672To8yl34PlDBIkWP1sLo4oFLtRf3WGdforN4um
KVEpKmTnNrPz6lrZ2ecK0tmjiibDG2VCKLCM2KmvX0IU4SgE/wKYbNvflclj9FdxLK7E/3B2ZjtS
I90WfiJLnodbO51ZE0VBA91wY/00tGc7PA9Pf75AOlKly0oLUDc3LfXOCEfs2MNaaw/v2lhdP2tj
2t9BOD0cELV3KWRAS9ndYBDqdsYPtc15ih00xoqWAZe1UPN3k1bHB1dv75jKjA0slFSR3a5oLFpz
QDkYCcJaN/6zqq6aTi1a85clrcwTtML0oUdtDbhQMR0QU/ZOKK4WjD3/cvE2j7U5xHpiwXs7zUPC
1PSk0P2I3XiI2/hIfWTfFAwGIiBUtbbDvzytAbeHgNgJ9bgyXJz+f90cjSG6CP1BALRjiXySkXFI
9fMSb51MO82aZ+bgPZ0hNQOkYqKHcXIZJmzag3H57dOIzDrdb4jAFA+3LqaLtXE26ozQbonTU29q
CnKs7vIuyckub5vaeREwBcaJI0KfbUvFtU34UEZGjSSuB+VnxnAHxtLqybehbRxAteURQHXnMabd
Jf0n6raEVfLYvgrbHW3KU9XGpWi1Wynvp1JRP4nIKxihMXVieshSUbgMHG1NSIurU/jKPC3/3F7z
zgX8NQGJSjjoEDKw69/gFrEhREnlZzDt7PPoDWvYwdL8edvK3oGhsA+7k8IKLYXNe9+uZK+oHhLc
aBEj8fop/bcZmOUZEYYc5EJ7pqAJUXcgV8aHbTa1qL2OSYOzycD4pL0z3MZ+qWIiG1s9lHPbNcWL
wCBLMIc0S6/3blGpLs/ww5imLFYGX0bJfT7A5B6cOD0IVnY+k+xTeGjDcxFAT12bsu12gE3KCKHR
SOdzkhbOJXWoatz+TDsHkmAM108HS4r+bNI4c3CBlMjXhhS5DydRu+EyLaQ4c87skXEq//WU7rsZ
5db9YEW/jzIE4sJ4AyocUB8IJ67X2LpOEdVUWtE56cR7piQhwOsNU6hr01HcsredCJDIzhaTsrQt
Kom3qLe0lV5T2uraHSO8h7Bh0N/Bdu5bMeHpeoQopKfXC4qavBd0dE0Cg7q6I0LRn1x4dHe3P9rO
KZTgdim4B4KRrPDaSu71zFhraK/EzFY7M7B3Jdkf1Xejk/3v9y3Bg8Hn81ojir9ZT6W2dY8GDYX4
zjSf1WrR7+YlSYPcpuF529TeSUTQD5UCFNHJwTamyqqitdMRWFZawajjWBi+FinJnZI4/xhKkZg+
01TUu3aY08todYS3t+3vbSrqgtAtcc2yU329qYRc0LAqgnVYweoFQufn2qypZCbGuny5bWrvlGCD
8avwhigmbuqlalTlZYmAwMls2k6KzC8ITTSeXhwsaW9LX9vRr5eUC31qoMVxuZdu+Or0Rnq/Lm4D
3zErzo2z9pexFFaYKHXEjOXuaLDH7o7K1AfAMmXorW/pM2FPfccTsE5V8aQzv+IvR2X2hhVpn25v
6J4lpmfKqBIqyhvxunldaaKkOv24Ic/vGIPrfUw6knZUc+2DPd0Jz1kPoiGElhIJKL/tqxd89mZG
N3a0/tCfKH54g6k+WL2a/y8G3/CA1ln5bM3G+AcXnh4F7VyPfoW17Yd1oCaKDDnN05Llhp/09EjG
KurvPIAHp9tbKV3uJumRz40stCD8yBHdrM/QRLsa8Cabfia3yaOhv6R1XTwmDAA/t70lXpCKV/7z
1PyoyrMTjNk8dvSJwFhBRN6YbnVdjEqS0OrMdf1SIiQeVM6a+7wRRojAZnsQZ+4tlaiP0obkpME1
vl6qktr9YhOrg+HXrfsRnR9fn6P2VBlxJ1uNul/3VRumST+Etzd5zwHAdaQpIlXbEOC9tjxCT2hW
rt4Je03gzXNS+qpXNQfee88Moa0s3VF/e6Pt1ZRmlpZCtuHz0vxfzWCFi0Bd8yBQ2bsRRBBSk5Vm
BSu6XkybwCuJI9TJVrN5qcvcuoiuVC6OUCrA25YIskipDy7E7sp4jjinSPe8GazVC6PTzZSV0SQs
TpMOF31cvR+3v9LewniMUH9D5J3y3PYr1Uri0VhCY0ZX6cDUU+8j2dkFhOudnxal8Ic6HQ78y87K
5OMnwb/Q8N8I+KJ8rdbqosCGsIZh9J1MFY/tnM4HIO19MxJdTAYAwHCztjSJlUYpKN+7Wqf8FItV
fNaEc9Rc37VCExkYOO4ECMP10UhKgx5FDo/fEbZyZ8fKkvnNMJgHJ3DnnUPIW87qo8gGumyzGLMc
azUb6MpZTmY+V5ryPULLF91646EAoPW+b8dv6sxgB310j8o1O08PCo+0lqRuPcKEmyVqAoxEGcVS
ii32HquuQVvWzO3Zb7XZdA4Ox64x5HglzYs3aNtobVCrbs1Udn3KxXtRo94Jdauke6wOop7D28d/
1xi7ydeDuEsEeP3xxi6OFyCXzqluxE+cY/MXU0eZdrCmR2nA3jHR4AoweAWVQPTOri2ZnVIhlBDR
3iib9oxCybT6yyqWoxbnjm4eiFpqTpK3i+PYci+KSaWU1/Cx1Bb9SrHoydMoqi5MF2e8K2rofKdi
Wo1TY6dMWJzHWH8ZUeg/p5Tq46CdigZupI2K9+n2Vu8eYKDF1FWY8UKF4XoDNCT/lXWA8KPztH7L
22R4IGMWg9/MQ3RmP1wPoRqU6fzGUPM0sPNSNAfx997npuII6EYWdmG/X/+GOmtgv+ct6AsSgXcw
/YenrLXnczvph7H2jmcFlo+KCjBNymTbWFtLrWgwqG9QxE3c+7qvlctiDW1gc+T+RjtwDvQ47f7g
PJOyS0wakfwb5Q01sztHKcEY5p29fNEnhtd6WjF8K0lo/uCeUp6mIOcysw3k1PVetmCeC3SkcQo6
6tx+pEfOf7lelNVlaFrVPN8+PXvXB7le+K1ycg7YhGtroxkvWRxzehKw2vlL4Qp0q83GWf6AtUHC
iTQDeCIOyNYjDIjBKGRQUMZW8d5pNfffBrGf/26vRv7aTQDKdDNoSygRynL0ZjVxb3ttFOHjVErD
j0jZay8R7MAgSfWh8qc5PcqS9g6+SZlR1h8o3WxVr5jcHHtgCNFC8Fr7bJSg6rK8H85DFeV/cMdo
IvPVkdeR9YHrLyWGatQYpQGmwxb6fVWu1WmM4+hcu8kRuGnPpbw2tbnORms6ddt4SLwZ0BV6m7aF
Pfdfe2Zpou88e/60amuYmG3vl5kjDlone0cS7B7KaMADcbibZLruM0u36H6dzM60PuQQUM7lVPYH
UeDelyMXI1SiksknlG7mdS5WkENPGVCLfInbuyVaGLYOYvEJcfHpfPtU7mHYgNJRpqLFJlPazafL
4hoIfRPbp05FYzXQmyl679G8ne/oDQ3/KT1t8mBsYnz0HFNRfrbXmPEpzNeoG99ebO0rIP/5olfN
9GPqTaU++IF7Ow7NHXwAVCeyqM337uA1FZohWwFmKT4vNbAPcL9/gKNhigdlNNBPMkc0rnc8TkTk
5hpk+qHVotAxu//VaqPcxdr6Jy5UsiQJHgElUTG/tkRUPluTDloSRWLGWdhli+ZBoWqMJs1t3TsQ
Cdg9SZTrNA2pLTKzjcPWx2oWWi6F6Kwm+eZRKrzLClX/lEeFfVCt3nv7pAIK1QM0CRBbvV6YCtUi
6UsJnIFcGupkvScmz3Qf5tZ9mZxpflDsRPl8+/TK/+fWp0rdJ4aCyDl/27KktlSJCbWG69j2ydNs
CcfHu4rKb7xOPYluPMLJ7RokICF3+gUa2exnxLQFt6xnRO6Ypo4kiOZ9bxyoPmNnMCGjNo5aRrub
+ksKmYMh7V5vKpI5ireo9Nziou+fC6O3PmtKOZzH1ShQQWlSNehRwTsKKHcv3SuzG6dgwXXtmduE
k51UPWjTQtAaE0c0v/3N5HkCAEObY9sJKA1b0RMp7VCRa5B0WtpCEQ3R6QCySzoGpIcIot8+MXsX
Qspna7/SNhzK9Ybmbd6N4H5oYiam/dwtpRHGk+m8y103PXgU9zYRdChEAWIlurUbU7HKjJGZhtTJ
GtI88UsVZJePesJhqrZ3SChtMXiJEBZ60MbQQv+p0koY791YM/Kjtvv1HGlTI8JZr+h2FJ4bekPT
/3N7K/deYgdULFENECqS1OutHED5xDnp1SmB3HLJ3L7/39pmoDOS1Hi0DMU+2yApAkTmW5iwpnfg
b3aTHodQSkqVUjLZJuGIutkVuTkId30aLLIarX6xklWOApx6rT3ZxmB/Aj2krL45TEAxJ8Dyky8G
16wCe7TS1mdYygBwW9XLgxd875PwrOKZZMjH1LnrvUFFm+9cyNirLownwN7xmQQ6P3m9WmX+6jTa
Ccmg+mBLdq0C7OAPzhAE6rVVKPjjNPSEmJmhyvpibfzM8jl7RNxxfa5TinFwL49kR/fw+LhfTcrg
qZL1uDkH9KWYMYXe3ikBDnZGwa0LuqpNXpCGcYIEYPFXDwDfU8Wzx4wI1SZqiNK/3Q5trtsHcu/C
SW4ShwI8lrkNFXQnsUcVGdBTNSbRhcwB+TrVOMon963Ay0dfmOLqlgalzAW43oGk3p7W7N7Qp+LJ
zizlwE9JD7t92aTaDWeIbjqAj+tPOWeKYbQyW/CmoqMGY9uXbM7ny5Tp630/OLVfR8ji25lQL7d3
cUcCS/bPYViRqYDf2yaxzqChUityF6v58KK7ihpERbl8QSt+GkIFKvhwyXNDF/5oudMTA05zBN7k
By9n68VstOwIk7t3rkmcSKqJYKjqbUKLOmrQfOgchygmWr4bs6qnIMFcprfoAtnbh9peHSZH6/of
3CcSQmqklLPp+W9uMaOCNSNe5QiEqByyZ0V0xSmLO+U577LuX0RWBudFTWLzT9YrcwxdpZ4jp0de
f3yirNTqJtY7RZFnvSvM0rmMmW53H01U2V7suWOOpNUYB8nNznsM+h+HBSJXsnflyX+VdoCadISI
K/ekDU39GFVRd9LWsvzRtcrfcJf1A3M77weTDkhOmZ2hSdXga3NLXucN5SjO2WDYL8XSRqcZ1uk3
O6qMJVhGz3xEzkb75FVyUvyqHGlP7y2XQs0vFgLHfKvhuRRtrOiF6crGbCR8ZUTTwM8pp35b28GT
0ZW7/ji4WzI/3FxrcnHAAVL7zHpzt9pyQY2l7Z3T3InkS9eM+sWZ8vgFao79I82H0l/sXtR+ainf
jcXoT8j26wducse18BtA6iD0C/R72/vu7IzJC/NC/dOp1gsZO8IDkNXuotVhULcNLw+qulOe87bM
DrzaTvRFIkeHXwo7wOrdHOyhtGxQ1JheynT52PTC/QKt1b3XVs/972Cr5Wl9s9UAq+lvyO7NFj1T
GhRAEpRPTqMnsmciAu+no5cwMLxEZ+JslGl6TWCQt8/OFCvCX9RK1c9pzO/zKzXr6pA54hZqi12Z
4OpaXRx9iP1fyEmgkMDDue0j28qQlEOeItEbOUvBOJy+fKKWbBzEIntmKJ5JfAj/MMfg+p41Vl2q
dcqZ06IkqU9LWgOla4q1+Ov2ju/dJ3Yb+BdYAxLOTfRhDXXWewaiZWDB8jjQhqz5pHZ65PfkLYi+
xB9v29tdF7wX5B2Ybo2/vF6XZuTV4rrE16m7VP+APVB/OPZwhHzZXZVERYFEZk1bZexOVKa6OEg8
les6PZt1RgcEee5Tozj9B7Qsjq7IzluHcIHJvaTgAYhic0Vqlw5gls3OSTA+sAjMgrLx2SrsLAmS
dSjjS62BbA9NNU3+vr2fu5apWpPaOvKvzWtnC9davI40wlXy7NNiRvEn3goOpi5s3v1So35YK8vp
ttU9b0TXR+rK0BV8Uzps5rowU9wf1C+7mS+xOy/pmUoBb09mKM05TY3kZ9KmXhJUEXoHB85wzyNR
/qLGBZIc3Ntmu+1Vq9D/pnhudlpD10mt4q9elXuLb87NEdtm7yxRywILBIKW2QqbG9J51kD8RmTV
F0l+ZvBm7kf20jxVcfR9Ja0/2Nq9D4rqFxVnoibaUJsH1jWmSae768J9NZ7WyGjvqkF9by1Vc/EW
wOzt0BzhQPdNkvEiE0AqsCW0RIVil1QJGSmE7BhAp6mBJd+7C+qNq/ettrPykcFJ1gEyec+qVAsC
W8G2ck2vPYFeuEyDS1TaTAZFilJJlFCx4v4+XjPvu82Qk4BxUYdiL3tf85XVbZxsIzWMyBntCWXp
1BcPZbBz644uArWcgICoZ9L9YdCpZtip/azog3lu0HM8af202gg2gX60E9X4zDZ2f8VZvTwzW6B/
uX299pwkmltyABJTAnnur7fGUJa4q+lGnJI5Xi+1V0XPEMrE5baVvVuEnLe8xy6vzDYnapdIzS2a
QScGI4BsLiszUHNbPRG+9effNwVLgzIjfTYK5PKrvApSNZXhTV7PLC7NGxkrrWSmn1EHuyBKlR7c
n729A6sgIY8Inb4ZqFHaxGdV7gL1zYr8zJQq5VzoznhwePf2ThKzfiE4gRLIX/FqQXOWMxrbkLW2
cvkJMi++09v1GwXhI2zJniEySQIqXc4a3g7+E6o2iKIBtqa0dNCi3JgCs0LnKY/J03/7IzG7CJYC
vTvSpm2vq1rzrBgl5rGGLPqIUH4e6uDRAyiMf+DACe+IbNhCkpatzoGp5ybcdkD1a5pGyNUP+bmm
vv59RVb+998Kymsu4Dg6EfQKNl8qHlETmCD4EuA44kJ1PwmdFLWDLtOO6r57xS1SP8nPkSAWBHKu
TwUpUKLlmXBORabWF01vlCBl6mS4jPHgV1Sagzl3mrBzx8WPlhiaXak1l2SdKz9Rh+W+q6ziAFqz
4+/ofDHcVEqD0wXePCeLWxWtXrF8dUibU08F7TTVGqGxbqeBNQ1HUrS79tAGoVlqQ5rexq082cxN
a8BpJJOiVL7UeQpzFDS+LEZk3EVJqx8EsDsXBFoNZQbGmsPe3s7NGDoDOcSRAEiZxPQzy+r4fiIS
CKfSaw6QPb/aPJvshPqRKUvDmkyCN5uZT0UEeo8nS9Hq0Q7qnq19VrS2Q52LJvuHLFfs/1K9a4eT
gjuN/JWgGhUYtKwaeITZPPqLRa54YowKlOSpc8RHwmDNCZO1LVW/s7z1RUyAHQOx6uPnDHZE5a9x
AfMdHk/S+gVhfBKUplI9Z4VUIlHVodf9OGZ6yI9am1XLjwv0Lc4J8XwMEbcZKec1TfuhWMXwU5/b
QvF7YSNvtiyV2gRq29dLYCRN/mFa60FckNgz1DATna6c7LZs/8oy3fp3bWr7Y1LG3sc2idr11CFD
dtRZkLfjendlI08jTQUYwd8yYHjlU80BURJLG8EpuLr4p2sWBumkVn9pLKu6eA56ncIjsO2zSOM5
VD/d9n5vD660zutECCQFWDZP1MAkpEjk8u52Ufxu9kTf+WSi1jvbGjszmBLd/fEHFoEYMRsMVWNe
4Ov15gvnRnMgM7s45GcbOEiw2Eb9ojmJCDvRuwee8G3ARYmVHMXkdv6C9F3bqz0r0ZeRXl/P2De0
TZL+bOhuH9TMDCB51pZzBp/qYFvfXk+M0idCeRzaL3iNa6NensWlgdc72Z1dfOnXVKcMOVrPERDi
gzdZevLt+ZEDtqk5UkcGAnptKs4GZVoiUsuEyxiUqRK9jzPVOigv7p2T11bkr3h1StPFmNPKpnAu
GLX9UDTV8ISkUxEw1xnlYgNdpD/5bHSiwPVBwOHZvDYYuVqhTHh4kte+D2t9LQIQ5vOlyFqAn7Bf
7zMGVP52LMBnk2hMiYKTnaJro7A6DQuqD92pPuk+2mYa+UM0li9Tc8hS2TshSIRBtkCqlELEJpmr
m6HvFItrP5gVKibm2ARoTNo+qjFHasd7N4ABylIwBYUlnurrVZFZSEEMkF5xzyjlarS8gNgh+ox0
u3hnr5Pl2255RHnfOzC/2OYUTGkMbMOqdG2MdtXZyhQU4XSZtbT9MBauHqIh0PRBY1ToFNz2LLvr
lOoivIoodbkbT6qi89F3LsjCpkn1ewbDjic4jM1TucD+MRjMcUGvoL78iVFSckncpUy6uX5m76Zo
I4F/6Qq1htTffxs84u5EUfpAWfIpyCvtaKHbvYUNLRkyhHYwwHHbm7OD+AzMxTxfQ4qw1anLY6aa
R1USiFLMJ7301oOq3PaJ+mWPoBVOAPVgYtfrAxTlnacuY7qGU963H2S76ZLl0/Atj5bmARChexFZ
rH7wmjoKdK1B++f2Hu+tlyXzOkolnjfe1BFDUun2zHqd5JuTtfOHFLq5b5vTfWkk08/b1vZWS32H
MZn4b1DFm90VpKZrQl8pjCPdZKJzkzxkolKrs+iW5i9VEX2oaUv7NRrm4qmfXf3bbfu7q6VTDO8W
jhwR/PVuMxFQGdtuXEMKFC6SFFZ+MpO+eGcPmuYry3BE3XwjLyI/L0KB6JRRw6M5L3/QK98+MX1x
jEy4lHlfaXfrtDo/ZFJ26YZeC82lnE6KUPRwWBr10dTy5K8E8NpBVLB1h/wG7o4DLAD5W/Comwdz
pqHR8ZHX0Cy85TQBpggyKyuCDLJSeHt/d01xksgPgGlRsr9e7jrFpV7TLwnRTBmezaRQz32lis/j
XB0RHndMcV24pOSXNJu3sMa1Ty236xgDAr7R/mgbJRyzKc8ey1w52L+t72P/qJigVMVbArpoO012
jDMFEEeshnphJydFXdEFnBfle0xY/5whQWn4lVl2B1HB3vpsknRCU/7wbF5vpSEgCVWMIQudTnWC
CHUaP6IBet9kh+MI904puCLuBRgKyInbFUY9S7Q0ZQ1HT9I+ZmdeKAxk9l1Jz+PrYuTFv6u7OIj0
WvpZW4WrIpKDUuOBL9rZaKmTKum6IGXekDaYCDK4ba+oYZ9PX5TYVB6sipk22VQt52Qd6c3APj1q
su7sM/GrLCIhkAgxRf73Vzd0La1CV4tYC0lPtIsWx8o5seb040zme/Ce7Xg/kilaCKAFqP1uuXVl
RdFds3MtjLTGDV3+urgaYtRpqS9hY4jhyXORTmRAR3Wqhzk/SNzfrlQKbkAfZNC59AOby2ko9awq
VqWFLTNPTnMZJ//EXtGelnhd72/7gbd+VtKeSbrktAnqFhu3l5Zt1jJbRAtLQEmBUxbDw6Dq64MQ
nvCNtus/37b3dmc1lcEFOgVODvKO4loLrRAB9XCGEOa36jTedU7/rzGI/MXSavGodJ72oPKl/VVU
xem29Z2NlbKXRJtw9Cl3b141PSqiuDbHKUQxvnpU0uS/0mriF6fL1fNtSzvrJDpBpcokoZIthOvD
utjD4i4urmhu9TmsGSn4EVH+5T62KgreS9891jEDLxU9q09mNnkH5YpfRI3XCRG9L3wtoi2cVICr
WzjK0NCU76pxCe1cT4yLYUe56pPx6YiZ23HyrqMY4QWM79L/dYXWTWfZDcyCVO2zDwWpU/m+ZUhn
5id67Imgt1Lm/EjayfLYE6uLx8Eue2pYiFil90WXRa3fNC6VrtwZoktRTpU4+HRvXQ7NCZrDdLBY
G92K6w2lMd5ocV9z+yO3vpitO4eaUOXmUTcpYpHiDaPa/nn7M+5b5QbqUmbxzaCjsi3QulaxmpaD
foFuN136ZZifvaXq/2tn0vZyrJL/3Ta6c0oBHLtSCxSFbQoT10u1J6XyFqYshFYR9T6DNox7x6rm
cO5c++CY7ppyaKW5yBGqVC6vTYHyM1q7d9Qw7YR5EcCgA3ywEqAvWR58wG3fUJ5IomdyEuyAzdmY
QoC5rOokV8PSdvPASLPlYkdu6quKa7/3Ik8J7bR9pH7fhr+/ncRzRHdA7N7SQiemqy0CyF9YoXca
MNGpuGiJw7A3zYoPrt3O+8xt44GWTxT9m+1sBoFHBzeTEYHArrkHWfd1Wb32XFb0OnJ1bu76tm8f
ZgNovF+1WROAuuwP1rvj0rnxZO8A48mLtjDL1Ilt+JQtx0dl9HU2lMNDOmbJvy1osKe6QfTlIBrY
MSjVVaTAL9ggkPLXh8hw41g3mmYJB3OuP8V1RoU7jqv7lAlxoUIKemDv7aWUFEcaSkQu9Eq3Mzhy
m3ocTXc1dO00flQqdwDJZkToMiR2d66Lefy0dI7+6fYxent+CXbkED2HuIfOpfT4r8IPc+gNN6nZ
1gGsUSALWwymV6ovSdVWj7BLvle1BJ5ZykFD8O0VxRfQZWJz+Zykn9d2jZygbml5MXWr8z7kfU6D
Nk+LhzQvkoMrurOxV6Y2VzSeBzPLa7yB52YlWDbUK4vYct+rrTGd10iIQDPW/iAC2V0fCCMV2rYU
GtugQiCxGE0i+JpabWb/gL8ufzgW78mUlN7BzXhrinwSJyf14iA1b6PnSdix1XdLGw7EfcFCoejd
qicfTeEov+1XgUZwXMB3cw3BLF9/NJQ0Urtr15bXqi2CEsXOc925pu+kivLx9rl8G2lIFAa+hjsv
9S02r4VIkUqEwIYpRx/uxTT2vuK05VmbQaAIzqO/VAzNQ0EHFvzy+wNY0SBSTbRsqfyAgIGWd73U
aSjXGtHTLlTXtLnvq9n+koyO4VMs0p5rva8CgqTurirE8IFHdD33MCpPI3CDIohnOh4H3mHvI4Nw
12RcKxHdG2/kIvjcRiinh6VYJ5RbSvUzzRG6Xpp7NKzt7X1xNd5NUlqcAiXTzdG1RzsqjTWqwtgy
qgCByx+TLbyHbOy7sB6N9WOy9EdKa2/dkLRJZCnjVxlfXm+3WjhRUxDchbkSxXI8tO7byri8W/Ji
OKVyQmCzLPrZ65KjSbNv3TyCGMjv87XhuNHAvba8Am+My0qvw7pILCJXTbsXmTtflIEZiSuB0ofb
B3tvd0kv8fWEDBLiem2vyKqo7jWzDq1ycsNUdfIAibA0dNfOvMva/G+qmUct9701UlSEZS6lMnG8
1zZzgnZCPrUOo3rWg8xpEnBGCZdJnbMgrl37t50fN+eVvY2fmCyn8+pUq8PZFKmvN8J5Vy99dVFd
YR/EJrtLo8jF7AYeTnKD66XVSt6JqJvq0GzM0UcMlCJCJZT3OaoZvie836/gsTTSH8R6CUQgDV3b
W+quSMhR2Mo5j+/cvP455jXTiVskK9vB8g52cu9e/EIVMCKCuHnrcTvdbo3cHaoQATTrS0zHP/Cc
ND3VzAQ7dY3mvLO6Ng/yzCgPXhW5kOtUiyYd2v0sBuE3WgvXCzUhPBcFxJ0wiZLuPST15ckux/yg
yvQGYICffWUGRMi1mVgIY9EWqwpp66eoPPfxyTDb7smN4g8RI4sfEqdMwgR8dNDGsLOSjN02p2F6
Yr5cT1g/mwdcxb0TRX+I0A8uEZL7my/cuoJcu3dQnl+XKWyyvgnXjiHnarNOZzfpj2qWu/Y8QgQY
0rJUujnB3WAz4hQ+Ttjqbv6jVEfnH6HrkxqMS1fmfpLW47+3XdC+RZIWXnBZWNy4IDvretJ0Pu3c
dKbfUtsLhzRqzpq5xKDQ3SNe+87bhdqQJctq6IeQ5l5/434xgf7aZhVqpaufGI7sBu7qVfdCNP3B
edrzrrJMymNCswgl5GtT7lDPKJK4fDw38d6Z0zKdmqp2/oq6cnpCBwyftwyA325v6I5VBLhoS6G4
KlWdNhs6Uox05tGoQ9Rzu/t6HpW7cuzjoCbgD4ba1oKMbtWBUXkBNxdUClqgX/irQ7VVgMwA5mar
VzRhrzkjFQ0zepdX5g9rNIYT41Wmh8TS418DbB67SSsObsnOklF0ouDEa0JGv1W57JAlWicDTTNt
ioagaqAMTF6MULo+5p8cu9WC1NSPBkC+4XjxSiNHRMptSG3bNxtdVVTWbEO4JzDCwg7ppEDx75vR
+k5sbN7HvREtYclIufflDGT4ccn66B+vjlNxmm1FOXh7tnsgf430juhMAQEE+HN92BaTdmeZ666c
PbncZ90whGvbZKHVtx39NNRNo7o8YmRt/TJGib2ZlErlBkjAVkcElVjFSvIiOjlJUn1ht6u/l/aQ
Hr49XL+sAEACsUsJ9Q1IT4s8amBjGaGEUxpPuqKYX0vP606REQ/3jCwrzp0hLL9P0/qxGt0DB7V1
GNI6FU1ZIzalAIHc+FdJqTEMFiPjTe8UD2J9SirjwYjV8UFMFKtv39w9S0RE1G0AIkguzLWlua2N
CXUK9yTIeibfqihJ+a7bNF/Vaq0O4By7xsDiSAr1L37TxljjWdO66iDbrTXvAjOy22CiM5oFhr4u
n26vbO+cSBLu/xvbvN+dtw6LMoAob3shgDy77cUBJnP5AysyG6Q5Qli0bSlU9mJo0SgRt5Bqznra
WXeJ2zsfb1vZ3TgAIXSoeSc4/9cb50yCuavg5k/oHZYfoin+DB5uOC9M6j1Yz5tSlzx6UiUTbA8J
6JtWFJIXjp4JA+4qKFUKokbxrTErL+ARGR5Fm2hBE6GmjTxtdzHa0X0hUPpd9Pqv3/ALzwG2iZrp
JiKYRFOmbgc+H+HI9GHWc81Xtca+R/B6OWmxsj4ovTkdvJzboACjRF9wPQCw49K3NOrezsxETTOc
mS2GU6m23RRkFZ40ivT2opDSHnzUPYOE0LK5SOEUqYbrjwqjJUpz5J/oQEdQnRpYpWy3fnJXW3nQ
ssNZpDuHCGvAqFAEJdTaijSMcSGywfQQE+61+s4R5fiQmIt9dojaD/Zy1xQvFNUfXAsTOa+XVkVj
4VWT654ifapOmiFUv6EcfW5MCH6/fTWoh0ohb0kxA6p5baqbbbKAYmRVWTPdJyL+LiADfNA6EqHb
lnaeBDjNqOsgK4Vs0DbI6TNl1JgJg45AW9gfllFv/6YfnMJjs6pPpLH2YxWtcaDGU0TNe4oPzO/4
MyZNcytpl6BGtwVV6WOcppUG0qlZouyTkS/d4+TmR5HcnhV67NQ+eF2pt248TcK8Imee8WdeCa25
MRXvq5574uAh2Dv6wNC4b9B5JbLo+qMJu7KtFk2WU99O5V99Wyb3aZyNgdkN7p1G2y74/U8HAlR2
KKBTo99xbW9g6KizWjRdi24cLqVrix+NJfQXVOD1xAf0nJ/t0a3eRfbQ/F05XXw0iuVNmie9ixTJ
lDRXLt+bMnM6eTZFXu8E816Nz5PVRkHUDMV3YOXq5zYR1TnT4qk79cI2Z4bcdH3IAETvL1q5JXLZ
Xup8Sb14PDhUexfVIa1mmIDMhd7oI0Q09/pq9RB+XY0z3JnFd43Ium/oBh5c1J1gkasDJpapcfT5
trBRM1bdDF0K77Q2SA7g5YT3YUkGV/Ot2BqeRdYZ4dBY8/fbn35354E6gXGWbX/QHNffHh9ruB1c
61NRJ+nnrNGTO5SrxHto6vFD26n54huzLuenCzX2Y9WqPqc9E9xB/I8rpV11qL+rVhkd4Wd29oOL
RkETbBAvz7ayUcRmMQxR453cVqv9nn27WzsMJgtFTqH1deq3THo9396OnQ+OX2bqiCxuygrO9W5Y
osnjnE7+CTLlSqZgIMpuWSPDhef1dNvUjr+kcAKyw2Z2DOdf/pRXQexkgVTXSt63KVXakNHbYB7s
TsCpzvugJ0W4t4vqs9mURViuCFretr7jyDhmsCfxYySl2+5VHXd9ZnuJdwKsaNy1zHUnT5ySA8ey
t50M9kTjQ+rLkBNcr9Ec7dWIct5UGPP/q6wq/hxzBh8ZnXpEgtpxmYCtJERQCuESpF1batImnquS
PRxBrQV1g4ZNjcRq4KydnO/dZHe392/PHvx4Hm/STFiom3dVTZuyVY3OA6fSl1DU809dFzcXpamr
QBTFURv5V3fvdTbPAWEErOz+odVP0Wmzvm6Mcz5S652GCqJtmqQjusxOFzS6Lv6Psy/rsRNXu/5F
SMzDLeyxxiSVsW9QKoMNtjHGNjb8+m/Rrz6pa2erSjk6Up+LTscbsB8/wxpuFh2sJ6rKuZ5gMVlv
1r91B+Xce55g21ZO5yeb5T+hshc3PkcDHX587o0Xcu1TI3wUODv4ApjJvPwAsQUutap4BUpll2A7
k/z9JFJeA7TY7l9/928tdfEuOG5NLQYs5Xgozn1UCAzsku5dFoM9/vpSV44J8nyku6AMYtZ7GYUo
obZ3EPzYqZSRY7oOGPeugXzjmFzZTKiPIB8J1QHodV0KaRDAfc0I01BIvQb4rsNakrogOtqPqQNn
yZT579cf67JtvIUbYB/+bbaFgEFcFH+Yuq5tnkO1qoX77qeoRC+qaPl9MHbL1wWtvwdoLJh6WDv+
xpNe+XTI0NDi+xedA0rRxS6RuYgrl+FJNxuDEhIHdYVB+kNKlHijA3X1GTfFJSy4mQZuL/0/8ZUu
C9qmMWl3M7R2foF8Ab01GoSDgpS06r8uGYkfiiloz5My0+H193v1MWEyvNHigDC5JLpshjdJAWkQ
JPh9/FktwBgtZdbyupLzWySia2sh7m3ACwggA8f78jllXyRL7nNEhlLENdxRy5uesZtyBbXp758K
TZetCsQ8Ganay5XgzuBRZ44thNA6FezR6gEs0c5C2oayuVveuKKu1doAPGxmIRD62YSbXq4XZh3M
iUva7tws0aqsRGa+5XFv4QJWhnWwMtB52vzzahSHQYtIm2HQ4xsb9koAwG/Y4Bagp29N+Je/gbYk
BQlswDPDR+cL5J/VJ6Wnt6a3V5IddPYxGkbj7l9e38tVcHEGMpcFmnazCPt9KagEqy7b1LqjXQpN
oewQRDr6W69UhAE0TLBH0c5AxnkpuxjGkrEuDdvdGk3Ztyx0+cfekY9/vWteLHLxFaueDusYYRGf
6BZ0Exy2WFJyEMq5368v9Ycm1P890MavhXw7pA8vwgvTomVFYre4RsQPWxj+KY7Z+j0K8u5mCTw7
Kpf0n0nc+wbAupHe6HKSojYhIPDzvMi3ts/2cBfXNlIE9EzQ/gUS/HK0ETia2HSN2p2lUX9E49Yf
YJm32TC1qubqLQ2Va/tokxRDdbrN5y/rlXKJ5gwOA1guJrRl9QSika3RHFvnM+Zk5Ts/o0f1AOCE
fitDuRKGANtDyo6Tgn7NHzPkIfUV+BnBrmxTwJGgfP/UKa5gocWW9O9zjX+n41AQ39Aml/2+ICi4
c4mBdzuPZKOZCtEE7tTeRaI7v76lrn3AbRD//5e6OP8RKPWl1C7Y0UEkO+4re4Ay6XyoAmuaAeXZ
G+tde40ZJM2ALoEkBlCHLyNBVKnWqWwJdlFo/U5B4wNkl3V5EJHNP7/+aNdKv63bhSHB5iv3B7R8
LigxUYxPtlRy+b4mEAetk3D6bhWkiX2cx09bxQ5NX05r6GUUZ0idpLUKAYrVaCCh/Ziq3eu/6drr
3nCuaMElYKdeeoknrQl4EYTBThcVmFsgHM6PCmZt9QBZhzPYuvZvrdq3kFFsUB4Umij1L/EdCx9V
EC4yQB+cGSTRBey27Dzu4Yb1sFaZ+B+iIRod0B1C7xaNpIvv29kWc4SoxzsvB3HqhYWfTAnaS7fZ
Yb/+Lq9tpQLkHhxKgIf/mHUiG2fM9QiG4Iq3n3gvvwK3Uh2igvwvmxbQS3AiMHxDqnURdqOqX0WX
+2C3+rj4usz0/ZRObtd18Vuc5e1vuoynAFUAQw8wECCn2zP/J6lbCsrGpcL+YD7Wu5Glum4D/9ab
u7YL0QEGIwkvrvxDPx7V5YoGDw5hmi/TsdTOfQEqsK0DbtiBMPCkX/9SV58KrWAwL4AVLi6L8SAs
7OI2cUbLZLjzRa/e26UHDv31Zf7cEKhhACIAkgkcrj9aKuEKfcIh6Mk+o7n8wifghptxWOR7RtdR
v5E4XVkMCRP4T7iN8H+Xe8Kb2MOFU5L9Gom1SUxVHUM42DVzEbs3Mv0t73y5KSBKBvcFYDI2afdL
jMgIlQEQL1KcKZcUzyCtkeMwulDXsJG0Zwr47ilSmc3qNUsrX7fJ4t441X9+QPyCjTMD6sq/ZLaX
2xKWJzF1qkLU9o7feiOim36AaP7r3+/PbbmtsjFrN0o7hl0vV0lms+h+4gSQGyKaKOjENwiJ8n5P
1Rh8DKKhi3evr3j1IyIlhfbxBgW57FG1ywhbJmYIOlBTde7XroUEhEr3FKONv77T8XD/Weri4exC
nKzSiewnyfjOZIO5G1tUTDHJ2w+vP9XVr5VDsh6bJkYicdE/gMVAXPbUkr32JXyoI62fQlK9pa17
7d1hoLTF+q0fcklnsiqthpxC3FV2U3Wk2fiDCDIfugL+0K8/z9WVEDkAvkeS+QfWYmqTNUl8S0DT
7Mg5j9rwwzB2QtZhJ93/sBYA/hsTF7cm7rCXezAquz70Jgh2Kg/tjgJLd9KL9vscgL6/npJBUGWr
N/GNoAJwKQCZimSkS2Do1gURp5Uk5DRFCnZTmX8LK3NtR+BCBpb3397EpQFMmDsSSRvTPZioZm+0
jzb9OnV4/TtdXQUd7a3FD5z0JftUlqYrCzrRfVvlBjZyTt2zqVzfWGU7KBfRcAOOorGMzvLGDX35
hWZfUYeZfrfHgJ/cGRjqHJLAFXslBD8Ch5S/++unAvUD/SuM/cC+uITm9u085C3NKbYAy0/x0Nsn
aoe3ItGflc3GRoKbBchzG3Tror2YBgFRyVR1exm1SWOnZG5ywIRBse+Dd3FPun2H1PmNi+XKq3yx
6EWgIEwoMtOi2+eTlIATDPO7QWt71l2iSF2O3rxBgbyyQ6CmDKoFrjJMoC99O6yLNcYuiOhC66TB
p6zOkHJ8y+7oSmNlE9rbbDsgRIctf7FFerkpTUBxex9AnAmyYQw688XU7iUiSZP3QXyeh4EcIVfV
3U5VCmJLzNz+9W1zJWiB7426o4DK6uZt+nKbVv9njUcYEJTSNVD7yw+lCdojdJurr3+/FEprxGHc
zUAwXHxGrjF1AyWg37ehmM6jD7p6jca10VNZvnFFb822i8O32XWhxQliKQaG27//T34KHl8sJOUw
zJjL5abAtfkeBiTsaHCTPqpw6zvMknd43QKCCa8/5pXdirWBB8L/YHp0+VUhlVtEJBNsH5Ag3yer
lzX05KMmUbjA49G9JQF67Qv+d73tyP7nWRVpxZKlWA8cYd2UvZNNSdLpNrYJf6MqvnL60dTZkCdA
MyKVi18uVTphQp5U/T5eafjdC8z1fcr796pLi6HmaAD+g8pOHF9/oVcfEMUhpoGIOn/wZi0OfdZD
bWOvMsAl8ef4CRiR6KZSlr7xgNeWQvzcZIowaEYJ9fIBQ70VIqrCt3Od27Wk7z7HwaSOE8SW31jq
2rtE3gOiNXrigGZtMeg/n01Ogk8aQ8Y9HB4gV1YqeSAhrFDoMqePq2PymIOf8EbKdW1v/nfR7fn/
s2hhsiSAFQjORRGON7khUTN2XN5Ia7ubcjZ/q3uDk75BeLZaCpx5sPVfrpdSqPiwlvI9uHn3Qjjc
55YekXrlxxa05EZW5Vs5xLX3ivsJU/TtzkAl93LJOV7CXFWug4F3B+8MwCFjmLhm7Q7U64zWEiHo
2E3l349YIcsM2g/wE5tXz+Wpz1lIgipeur0ZtN3PEywcgqowd8ZmP//+OAB3udEBN4XmS4fooJeA
IrZhtwdTPjv1kK1uOp/YZpSB/h9OHgTtgf0CIuRP2GVs22kulO72fOrIY0YGfgZ8fDktc/LWxP/P
Kxe1I5CkyMc22FJ+8dlsX2IUvhb9Hhi04R3QrvIuNeotW98/9z/eWoKWHvBz6QazeLk5ICkxt3bj
TCXwuwX/3x7y0oKJLsNntXTJ7vUvtSXhL28hzImhm47yA31nqHa/XE1H6wAhfICvi4GKo1p5eRhJ
8JhZpuqCzu6kK8Mhm2faY5L6t+Y2fx4EgMDQe4cw4MarvGzCU+uEjTzIYKxtM+j3zcsNnCfkU1pZ
AyFhpQGWrKb3rz/ynwEUMpQx2l2AJEPs6nI+XrK+SIey0nuUP3PDmNZHWCQHDZzk/tb+HWM28D9Q
AGE9QPovNbV8W9E5qGaxBw8SFrG9JRAPJ3qoZB3nRf8GiPzPjAKr/Uv/2EQAEK8vvmWFQJZPDJKa
baJuHNBmuxVyDk1cACskyuGDaJPkDHzK6fUXem1d4J03DwDw3uDL9XLdYQJ908QAnyS9KO7nkPeP
LocJEnHBExWxOQ49hOnjBVv59YWvfEkArja6C3S1MMO5WLgLp3XGi+V7Mk3uHM1sPceFtT1g1zx8
y4vl6lOWaKqAOwl19kvVN5N4lVvt+V6DKoFRhY10XWgRHphdHply6uNQiaVhc/4W5O3aY2JM8n++
KbioLr5r6ucYrfeA7ccsRD4o5uSo2tWfhykUb2yhq0uBiwEuCOIXjsjLTwkzQETRTm9vtEwwBgNd
LAsm8piqcXjjGF57n8AUgfsLdCTgBZeRR/UV7wPJ96wEPRLMQX0cg1mCEBxHn+dkjI9LnNkdWCBv
ebSj3Pwz8ODS3ziw6JIhl7qUKNaz04S1HkYFcBKakxq1R0RqN8JFrtY0EtBna8OWNm3iFwQh7Aa1
s0TJdBf4Pt4RmGD5OjGrz2vVB+opwiyihWxzomTtnEvPAoB5BX13xce6AHnn9xTg/t0PS0qelwK0
oqaofCVqLSulwFKFI0k9poWBBSncLF2zdAtulljQDut01LsT+AvDiPzSJP/MnClx9nNbul1sbGIa
O+JPYiEGWVkqAE6u3TSyU5gxoRsxkvhrh+Jp2hlDlwfISJD+aIkN/smWrDoNOWG6jnzXlUeCp97H
tgNJzkhv4wadKKr36RZbdhXcNndj0GvwIfUUASmEV3gOtSSihrgJdBBdBZmUWkMo7F53NP3dQ2h1
agbIQf8q3NKzMxPSPLYpcekuTZfkYyH6PjwHgM4A3jGj0qsXiXblsV1K/jSTCIKHvgi727XsovSQ
xoH+ATgV23p/ht/Y3hTp7ajKjtYuzmfXtGkwn9mYqOihXPLwjuWhS26pX8lnFADx+3nt3PdBdPwb
hKmn7wDNjIDRdHyCSUuU3cMWMovRy5fxN6kDcQez6vTdMFD9MwqAImjCjg+3C29xcYQT6gsdhcsj
rplpPFqr6LtesYDUiRbV8wgwZrhLTZfzZo5noXazgjh1HUIFgdarmIIfKkALpJ5bPS23FSQMxiaw
YfzOJMARnda15a4x3CbF3ifFgJY/HDThWJB6QPw0NILKGoo55nNEdfsQLcx0u2lMzdeeBn7DubKC
NKWf+b1CcfIr7pH61d0INsBpBpTzObSOskZJnyT3sSU93LUIh0BnVrLB7qJOii/zVLWyWap1BryT
mHEH7QF5npMhT2Ex1oKQO652+MRnAgEtrVpvmtYofAvCFXzJAJJIf6XIyIAPAmd4qnNL/Je8Vay9
EVjsB/gyiWhgAQFQEQpkpABA2SzPDjJOt2xQ+U/IaOHqYlW7jnshoCa4Z1BHYvuksPKdrpKgqHVY
TWFNckMPGn3tou7bzP6O0eb8ScPK3bisZfwYBmv80RSCxE0gh1zjnbQh0lEYpx2wc6Ei06ekW5pi
5BWBxn3Q6QOhs592ToioOyzhPEhIC8dMNJAyk8v7tevXfM8dyQVkvWR+N3Fnyxrdp/A7ceGAiTqg
tGeXxAx338jYj1nBkLNehAhuaTKTZyi6LE+ZidFISXu/RA1HL/9Oawz9GzB1u/RHWHRV8W5hUPkb
0XSfd2mhDCj76ehVs7Zr0g87z+RIDwvQ1xRfA3V2M5AZcBdrc5hDAxRTfUvHIErft7FP4PShDRCB
tSmc4+c5jkbo9AVaUVODlZJ9F9ZA+GUsci5/Ax4EGO8EQYtwPyKhf7RRb8MBBh60TRv8iFbeEAg8
s7orDHUPhEXrXAMB4+6KiQUppJQl4IQumKb+axakgFT4aBhcMxVBcYZ+zjTXNgq1bgocKP1x9mmy
HOVELKtdsGa/YO5J7qG8l9MEIs7R8o4w5D2NchpnrBydJ8hRuWDfK5DHphq60bZ/NDC8KKdaqoJG
H1iJ+r9Z8777NNooqOoi7WYGP79oBtYBCkLQLRoDBzCk9kbuKOFJUpcLXbpjlcz2S5aRNq8LRsr4
5NcAaRsu+oIexNL56LCuUNE4LNC1j+8W6PWIX/MakfYpmeigP8hWpk8roOgwcKhSIx8y4KS7e1NC
E/MnD9pouIWQQUUfitDz+CuE6+LyvpxHFu3QVgs+jCMdOQICSXOAOHXCmyT3cdKkC+u7owbS/lfF
C3uXOebMSUWIMYdihFbsqSqkQi7fWaogSaXk2gx5n+MjdoGGg0XuzDGhresPGRuhNCHawv6iURcm
9y4X4rfvZLaCSpMb1bB2sPF9L1b+aQy8aW9yAk7zbsy78kNhw0jsMTwT0wGug/J3boshB9iKLp9g
sjvzxiID7O6o6Xx+qPB7kt1qK1jMpUs0kpswb+ey9lwF3YkHKWT1bQllHkgraX2bpF1Gvi9mlv1u
GrJ13aWcj2MdGs3iD1p1A32HDahYk5uEB6oRIbbbQ4H0C+LyXQFKCV94XB3zkeWq7qc0MeAnk6L4
ACBDEKom11bAz9l0gd/NUHyF2Jhm06IPHA+j7kdNgH4NO8uMaKBX4ZK6m2x+ix7pLE7VvBbVoQvF
grAZeIvWWQsTvXRfEtWZn12ykm8myXrdkEGVxV7aLPnEi9BNdz2Jyw7wPng0PQHOnfe7Ic1hCQO5
YpuAq1DG1K4eskSVXpGSlBRX6P1cjCIArQAm2xWB6B711e8o4TR85DwK5y8RUEx03/MV3GuP+WKW
HHKYVpeHSeeOb0DUfNpDghViGNoQoCkOTkSL+hoSCHkGNQX4iB0CHcyQ7hpS+MsfTd+zsU6Bre9/
IVOExiku59U9K3jmqSOmz858zINwWho9KoqoCGnQaOeKQQIRT1eGiy5ZbIUjH8nk0Je2UIDlTdNY
S2CvXF2sxRj+U3VlL+tNlyqBirgfKzQHQSdvEL0GV5My8WPj4XugGw9LqaIJY4YIYELYbm19E7Pc
gfICKZ5lbumjnXOx7KltF3of+1HeTgHn/a6bFL+LKhaIk4CGd9hEjpPnucc3hJxbyThw9IBANX2n
YvRGuLFVDbBntuyoFZW/MSmCXL3GxK2N515/XSBd8jgPSwV09FT4trFDZ8O6BV/p7MmW2mjWGQS3
OTZf7EwrC9uQnCR1783yOMwmC1BxhjFpFoTUz5WbYMEE/xz+CHVzhFwBRBTdRQgFrM5sGnfvutCg
nolSJkTNiOmqHegQNlOIYSZOmymNV3Ew8LtmOxO4IT4sLUcFzaAVxndJsiyP2g9T0kTooXW1pLlP
IWpu+Nyg0ZzH2IzrTB4IaDH0pxa98byRc8uAT0crbmgyXiILjnpoaNY4EGV/4NJny91YZjo965Qm
8YkPvvOnTEdmPJKgNfjtwJKIBRYZk6jyj2pccsWQ91jdVgCkq4LUaZ8N1b1KJTf3Y09Ti982gsZa
x8W6pGW9pEWgviJHVeOXQo2yfWxFRRADQyTvDjanGbPj7eziFf3r2BtzitpcPBBgNciuUIyac9qW
mkw7/CPofk2UiAzt7kHPuxnSkcM+D9iE79KXSMkQHERakynCxBziH7qrlwqG4bWfbSlP6MaMwQ4a
+4n7AMPk9FOEv209rgBjkNoH8TTtBc7BeIjDpfwO/8axrSMDpOZJaQIvAtSPnd4nFVLHW5dW+mOx
ore5TwtXgDEzEDgc9Jk20+NoeBDWPi/+ReYbeM4UCBC07nmmEYkCqHPf+44GkB7E1TLvoqntfmS+
KBeclz77J3ZtphpXVOS9Rk4S7wC7SE9BHkJ1bOEVTxrUNNTAXSRqYziZpfoO+68NMMPpx6SuMJV4
1Ekl/XHQ+HdDSVO2Y8BH/4YHCmwqRwxHP3Sp89+ME/2D4gl6wx0DR/6OjTxF/qFakqGJ6aw60VAT
EEckGKhxS9t5l0csoXuoj6V8X41z9CljtJhqky4KmgczHx5hyQG+aMDTqWpAVojfKQ82Qw1WVWWO
qLvUz3U14rayZTmevODuK9QAq/t+qWCcY2fg1ZE9RPgv8rla9KljxUGzJHgc0sEiBNOkPFtYjv5k
MG0d3pfOxo/YmMmE0oEETwA4FPDlEpzdAOPQfkpFIHTNUE98aFlLkNB3k/yIx0rpbUEHgmW6Mnz0
wVJFzRBE5r7KfRgj4dVre5tLn37RIbJYPEq7mFO/5DLZ6SSDKAdKtvULnDFw4pPKLukRZcDUnlWp
eFF7ge+zK2U7PfaLmoqa2Z5AHUHOeNsh7rrb0MXhjyElDPcsdBef4b0V/wwkgfjjYqr+3huFm620
c9jVfEb42eMopF97rsywVyDBw/LeZBlvukpC3H3penvEoTNrHZEuOpdTvLWOXEkgbJZw3VQ+nOMm
SY0t9iyZozvZYY9CXjtrRd1rvooGndh2OFUuTQdoCkAhe5/FfXCDeiIgh1xO+Q9qAwB71nkSHYro
lTPcMCPukDUZKv2ATMwONRl0Fh00bgBw6TF5+GUW6WEmOEPw6Mgy1j6b1faoFWyfZHtg8/O8ljGw
SQmKWwJWD42nulqCfHlKdBkh34Soxu0Ya/zdgLmFHBrHw5A3bF34cbWt8/XQiaT/YOco/AHfxdw2
RBVsOIjM4/xPqJ97nN8u17gX8ugHKypOdjKLkOSzNh8iVPEZ4BMSzUrfmJzHMFVNy4rVEYhyrqZ+
mNOGSyCL0TGa0VnNnQMYPRhSUG6Uzr/P1E5+j2ubaFzMXEV1VIUqPco+i9l+8Kqf9zYroHPSSVM1
wTC3Cz4weisn2ueyr6NpsmWTp4ROD77l44OADpapoYlTlfctyt3TzEXyBSis1tbSaanhnFIlTz0F
nhktnm7dUb7dDYmNYVUahhPS+rhHM6zxtrAf8lSD3mlzmvY3g8JUsQbJO/0I40W9nPTYV19W5I93
/USif2D2MPC7tYPKGO7UVY2NG3jyPh7gjv6uH/Lxe58GfDisyGp/+RWXccPxE39LkGcQSZa1uHcC
Y6YaWaLpTkssLUdluwrTjBOA1yjVsgwJRDat9xkpVuzSLkXaMqz5P+PgZ3LD9QC7xtyV6dyAWJdh
TJZmooCIk9fYq/D5xj2Wa1492MEtBRo5aLQ8QquV2RrcAv0+JqJdDy708pdgfpmbMvMVUirfZugG
RSl93soS3HAI2+6Amnf+idsg6qBuOHTQk+MWbyUvfXfIlIeJuF/cuhNEBtVtamj8CMxz9DSMVUib
cF7sGbNMitKpKPr3Q5otcz3G0Cyrc4hEp3WZcf0patPuOU6m9JfxpsJUuh3l0RsIjjWo21CPpyiB
M5zDSt2wcp11bYYS8pmdHHmLoB4tv3ABlLJhk3X/JDIMOD6AJRj3GlY+ik1IEgAqKn7I1Bl3TEWl
1Q7vFPYnOcnjD+0q46j2fk1EHUiIvB8TjoSgxjuevo9hP9i6n3PrayAy5MeilOYuA0NA1gO2w+Mk
e/6lg+7ar45m7QnpbOAgRyt6JCA6PzO3qq9uBjOkHlWFTsGQKIFOORxPMbMtTCCQNbLoxnS8646J
iAm6ahOa2zVMHD00syqCWNe7yXXnHC7lY4OJkKJ7aUKUA6GQ8YMRxQJ3H2rnCQ+eRie8jIHAqydJ
xz3+jvkJ1nUYvvUiUWxHFiex9Ss6eeQCZnxG16UIkZAQ/6FHBj/AQwhSRHXv8vBnhqE2qenY8xIU
Ja6fBShgeT1OEwpXP/nyYZomCeFY0UdPSRBG/1ScuqjxZop/GF7J9z12/dpkKp5vyoWMRRMYpCHn
3EJ+GF3JTN7AkK4qm6A36YEuKG5h7hoWrmZR6fN9MbYuQJbmxIIINXZfIdfDv6gqYl91H6L/oMOF
ZAfTju5Zz1R+qHqJzqWuch3vsjHLv7XUc7w0dJxWjJST8LlLWXLnAH5zTUgDeGKtxUx+lk4iKbQo
oBAM4iz8lid0RDOLzAT5k1P6LodWW4Bqna13MXixtJmrFWisuJL5x0j36TlmM/s6ZFDg2lOd5b+Q
cy04jYHKn3QBGcIdDRf2Bc3b/jni2WJB/5Lz9wi01hi9hRWJUA7feQoehgW2C47l8nmJgMuujan8
Z8A2ESYgxJJjl8I0KN6TUUZIoVqBAm7Ufj6KFp65kOjL0pMqOhLWnMkFjZHSBnTH2mkL2/DMfVQ8
8gQNs6z84anSv2ZQwXQ9lCVMXhKDNnlTQJboA1irBW8WrdSPUCP07rGtsl8LYvNngMPl5y7TMVoQ
XYY0og0koijnapyaomOB269JBKsoWfT41WzSYYlOBOZ0EA+s5mDnq1xt92E5nsfZIRQ4m3SPVUAg
XJkXxu3YDJnIZk473EQOVdGvyCCTAo1zyM7CCvj7otZJP5sekJ2HjKE6bHBrmwLHwwjIpRvKPZRa
IUd5DrvOx++GtMAeWme4SzbUuewRA08ITyWWduVpQp8XJZ7MU3qToNPI94b2/GZM/DwfRBiYqo5E
mPnG5vMYNSVMMDCz8Gk+17HOi++AXUzohfg5Qt6J3wTJeDSXj1UfuaQhmGhANYdRdsvhhhbcJz1K
/d2cVMFYlyZB86YiWQqcA0sipOZzKdEN1716cnPIup2VqTe1EZWlj+jak39MDGluEGeYeWdEFhlw
I4b8UQwjJ2eOq/6DlHQGR4GiAtiDyy5trUFb06Cve+SsQyTTqYFXQHQ02vZ8r5ZZPE2mQL1qfYGM
vkXqMQGjk1f3EnLXEA81xj2AwYdmUQWC8VrHNsfllvEM0CkWJCurhXZqrCO0HJ/iwQX0VOm+/4ak
CMVg0I4F1MMrdGZA6RT6KQ/aLj1NNJOf+7GXZzIk8ltXpu0nu3iXb51k6MEbzCbKxvUocJpV6+ym
GNg4N4IoDMYqCGXL2iNfE0cvstKfJRp332CPlL4nQcG6RuHyr2qCKMB3oYsiCwfp1t6TxBcQvUIv
JqohNYKG21BmwTePauORrpn5qOaFvZNsRK41lLL8iAOGzzWWLbuVrkWxj5u6jD+EVRB0ZxaTBPhc
Mw5bmZHP+DPBfKsJZi5LxKHSoE2KEjFFTdHPSOqWDEXmri1nwPbgCzz2DWZF2TElcwxvp4GlEpdl
Lt8jjgzv5MB9j/sBDKrd1GbRPsnUkKCtNUf3yOZmHCowqrLybhrRMr2bUMJBChBKXqfM+fl95qLl
HztY091URiMgEqvjkxY5LRq3OZ40ss3KX4HKokeCoIPDPBLD9rzw1Sfo60Roy3ZD8W1pFZCGrjIl
tlpriyemp6GH+UQOct4gprGouwoyNXUJIzV67Fxso0NYoj2Ae04RoC4HLlq09zLC6mQqrN6y2vLI
Jbp5O9+r6KNNU/4pIzZ9gAvtAkOtCYrZjSR+OQKbkGIWlQz9CBHQoIKgVkXp18nYVp+AhyUww6n4
j6UDKaJWK7Cl6OAXoTiUU8vDfT5U2eNgLI4J9T0GOTlJPfqcSD3D3ZzT8X2B0djvNFZzD+FhpESI
8Wi71iURACfwlWTPPDX9M/zrgHdcoY9zIrBuZHdysCg8Y1wGqGTywt+gEweB7YkUuns/JBvDLRsm
+QbS9E8QBcDAG4gCs0UAXC+du9tQTQpK3hhJ2xRJWEXDwxjqCJ6SNPvYE+0/vT6JvoKTxIIpfBvK
TV0TkmMvB6eaG+gNwH0D/pnD8pC02jdMI4gSDTOtNmLorqHGOAuu3Y4Gc3Wwon9LU/lfMtsFmAOu
SmAQArC+6a1dAFSw2Q2o/VQA3d1OtxhPJvnWTEoeNO3dvIOeOpJKSqCO/f/YO8/euLF0z3+VRr+n
L3O4uDMvyGJVKVjBkuXwhpDbMnOOh59+f5TdMyqqrmp9gQV2gZ0BZrohy4c8POEJ/+AOc8RV1HZc
BBvSLvUaNRUqtm/PymvADF1WUFX4l1EhhJt7OCmdqpR5VOPxCbe6uCSlL+9rLY9PQG+P9KzhbqNA
uZBI0JNeT73QW/okc+7LIRJytC5HTgDTuAiLOdr97gsB/4Hhr4PQISBeL6uIDmmdhU7hO9nguH1U
jRd0PeQTTfjXzWn8ZR0bbQIQOVguLov7BQKuzPlw9pTzQm3DIZBb2VM51829EZhwUWf87Bqpnu7e
frVjs0jDw1BA+i4eBMvPXwxKfXoEPGXn/hzVo1fak7bXnTLYtlFZnIAVHt0sYO4WEjrwjVcsBAkj
tBkIfeHrUfhQ9eWw04ah9ejsFZcYcAR7FaHELWKX7UOpzY2XZWp5Skn09dpkUb54htXaDFUp1MbO
4X0nhIOIrLLiMpIy9fdRDosHOyrNoA0QUFmjNS2skAW1EZ+xTJeEoA9dI6BG3s2D/o3uDKFBkg7R
F5A1p7STjx2CzPAi3YfjMwq0h58UWuTMiZQUfpHp/WVs1SApRdSALUDGr5PoKL+9hI6OhwaPCXoa
bRV1QXy8WEJxBTFfyhrkZ+VM+JTuAWtLqbkdDLpz/aLH+/Z4R1ipfEMD8AVwFYvDd/nGLwaEoxnK
wsgKP8izKjpLBSN5pWoEl2I0k6tm0roPbUu/rsDUBsPmkTaylkqz6ar6YPthmRvneZ+qn95+rqNL
C1kz9DxRITefwScvHqsvDC0OEJj0cVZOv0o9rHIJjWf37VGOzjbu2mC4gc+Qnx++fNRPHdmgCrZs
ph4QO1J5nSojrWoyvvfYtp9Cjx45lbB44aRF4YmK8RoaH5l1bQykBz5uqM6Z2vfdlj6nQRkN5Jcc
dMbtbDXl8LtvuRgeIOuHWA8Cyupao3SuU0Unbi38tqiCJ8tI0gdoUeKqUqb5TOhQck/cWa8Pp+cR
oVVjgwQ8cM0bjfLJaWIRlb5ldAkKvIZ+r2cOtTR7trwYpLdXZCxvITrqeIoFpiIHFfP2t32FjVqe
AalUEwwt6Mg18LprBj1JhMTCli0THavZPk/1hes2UIAvslDd2nJle0md9b+rJ8fIMHOYckQeeIDV
qqKvpnVB0iJKjt32vu/q0AeZ0rqVGDGFGvRT2uCvVvEyHpQt/Og5p17FTVyhIhRzXmJ6oyaPdmRW
2cYipfo2I7Rae+rcnLLTeLWOGXEhHy/eKKC61joLU+7QFQTrDbVqwIjOMtvrIQKtEuO/cwHWwboC
UGGdOBJe3a7LoIDhLUSZQNuujbjjfihslOBKv6/swnWcGXYkrUzQgtmpGOXY+y33N6MsAIbXauuS
qtM2KfzYkrPaNaS8zvdohim2q81ytyN1SL8WTO7u7TX7vDEOok/eES1hgPRsVDSDVkunHECWgA+q
fAnm2IeOlJb6mIMVeJaMGgppCNU+UPdL/LoK7U+gkgvKAEMQXkbAs+hRhORAEQCPuyhSAtvNVDqg
/4PTBMLUEiTSl3hF/yX41IbIDErfrspiL1FY80EfVzvboQ4UzWK4fntOjq1uaqsg7onnlmv48IwO
nbrLdTJ+vxprAXMpi7aTFOkXCNalCF8lp5ixr1VN+AbchgvvDVoD/3c4YGXmtEbzrvKDUacELQfz
DcFFOF0EOFddW8KcO78Rkfalk1TrKpGL/MZUhyZw82bWb6sW6PvvTzkSmxzf3FSwD9aX4dBV9dAW
QeVjf5v7TltWe2owkY8ql7K1gD+cOL+P7DQFBQ4HQQxM6LW1agL1Cq0I5ZEpT7R43zfdN0OYoW8j
l7N9++O+uuaJ52DGk2ih6gYhYBXazXoQ6aFK+yQhWm5dU461J2TyTqkbvr4LlvWDBBefVF/SgsNP
Go4YtmD6VftpUclbID+oSmuadG7P2ehqBoCNOrC0M1KGU9JUr/PJhSwCRJeTBJIYmp+HQ2N97pTW
qNW+RmuSBDoFpGFZ0aZDzGrwq143z7py7H01Is7RO6e6juq+/UyKdMpt9/VXxRVRA9auGAo7aS2u
nY7kkTIADSQC7GAvTeP0w4G3czN2Rt2fWLFHxyKuJI2n+I+84+Fbkw3boKAZy67lzs0mDbVdJZnd
SYjUf3sJHRsKaiXpHjq0iyjh4VBFb1TlbBu1L4tW37DEsjM1yD+mSp2cOJ1fL9ZlF6J7gIgwapXr
k4i2iQb01eFTTunculSIwYhGbViFJ2bvFaGENYOYvML0YQPGfXD4SnDG6lHvEyykGvHQdua9BAdi
Mw9J6xsmxtOzRgHKWsAItVSnJ7bksfnkFSl+LDI8XLiHg7elrIlo5i1HKXO2Dd2aM9BJ8T5t5urE
UK+v2Wc7QCzL2f/EEqv3hHugVMBlGt9KjG6bVbJ5I4icfNkKKoA25EgGbTenOVHsOLonLXpof4+7
IgOoZh3JKd6qQMo4E8Z6CM/y3Fa2alG12wIbyg0qh81ZnjgON0zX3M16Yz8WmFWfOtmPLCkSPXqt
xIRUQ9Y8mlkPURtOiwbvj970wKXL53lSWSfm+egoRIYWWs0mX3U1zzmGCBG5eeMLeqsbKk3dRUlt
++tvb8RFemFhjjIQNZfDhYP2qMLVWDc+Pl3FrhpE5ONWp7pToUwnLiiTv+owTIJdTDJD4gaFjNP1
cKgSxbzQrlU2SJ01vp3hyxm2WvE0sZ9ce0Ie58SOPDogts8y76DCOF5W8ot0NLInBWyI1dBsQsZx
hE69yVLjO8gC6AdGmp34YEf24HJuoimGdgwQ59W1iANzhO9L2SKQEGpeXBgyBY9M9gSTemIzHFsb
BtatUA25GND+PXwzoNPWlDk4ZDTM9q0y4vq1cUxkBk58smPjEFCTMiDZYtprtgiecFWUpiHSu51t
+07QXcEEOeWVdmzenp0x2VEWDMPlIV58pp5cVgqDsfHHyEEmlk7BNrT6eWMUbPG3V/uRswv7rsWn
gqiCF1udIa1idEMzVTjA6dpi9YvEXhC34F2GeHqP3rzp9fHw25KQLHuIRdQWl+qrtXYrw14rqoZk
bH0lJ2l3mrHZL+SKSrTKibvuyExyDsj2Yp9M6LTWC1CgFRajU7S+nWD1MabY2iXwhr3Rpvf29kwe
WRlMI7JA1iJOAKPw8KO1C+eb0Kn1MwxcbmhBWa7eGcOJdX5kB3OjKcQkVEwdY+3naRYofk2zzjrP
UuEnURntCxpv+CvQ86OM/D+IgGCEUgpGTZbDcE1BVYNWUzLRd34ZQfnu5cly64IIMMmj6We94T/+
mv4zfCpvfh587T//i3//q6wEbfGoW/3rP6+rp+Kua56euveP1X8tv/qvP3r4i/98H//VlG35o1v/
qYNf4u//Nf7msXs8+Be/6OJO3PZPjfjw1FJzfB6AJ13+5P/uD/94ev5b7kX19I8//yr7olv+NpoL
xZ+/fnT2/R9/YqPwYi0tf/+vH1495vzeXd/EBf/06leeHtvuH39KhvaOWB/+L4WoRdN8KW6OTz9/
ZL+TKVwYyHLAnsVWkRisKJsu+sef5ruFVEOIzCGCmiyah3/+0Zb98iPlHR4E/Hk2vYz4laH8+fe7
H3ylf3+1P4o+vynjomv/8admLSv739cYlSmiSZOyMg6SUE6hLB+u/BBKopngo0evL6a0UKmz1W1x
9i0bAA6mHW1tJauuzVKGQZT30/gpN4vpAj7FCAQ9TZJgr8ONeIhSu6APxemD4ZOepaqnTIiX5jlu
SB6c5brwia/ibTJEdA2jMZO2RVMrMZahY/I1kYCXuTk0CG1n01AcXAqU8rQJRiO/ECjYP+pTXwyu
4Yi8p/xhRRhwq01pbVq8SEAzirQcPKjqEYjNuK+usZWWYTxV1ItJ66ZmB3RxhE0St0AAQY129aYz
rWHwZgm0lpfZjf7NHoapAxYxR8q2Ryq5Ogtbq5fcQcZVxuvAUKW3ekD71e1CQ1CvtUGeuRgm4BJE
FQVUAH6R1l+YfEQPhTQiwiM3HcKJC8j/lhA2+KH3ffgxMMb2Y6OVvA46yNqnpg+jD+qkTopbdz09
P00FRDLY0hAh1hIU1wk8GND5DWBLABR5lHnqFAf2WRVa02PjJMmnElbtV7wwqt7D/3gyPckxq3pT
KkncbzA8HMpNimCUpwipee/Mo8pKCoMPozpZn8qwB70ZJWl2D6ojyjdyG/f3hYyf6wZJCfuqjsJG
8rTOdj7HyGDeZp1aNxuMF/JdVclKvC9yM9yGUwKroy/V/hz0L/Q/1QFFuwnSup/8mep6/V63JRuk
vtYA62qdUJdciELNnY3qUkQSMRSPAZCL9lJNUG/ehFidE1GNDuRDmp7Rpp4KW9twYeu2n1j63G1w
TajFxmqlCsDw3OjTlp57cYv9ULkf+Jg5TBvZAGc4jCAxm8LCWNPWqvhJDsv4c5aEsCeFiPMKZlEo
dZ6aRUBfTOTVIBVlRQmyqgW8D6hVl2pXzhA92rKP2sQNGgWRxaKVG3rk3WxYF1FTwhqbQiWJHgsF
3tk558z0I7f1STqrJAuAcWLPRX6L50wlbQczw+uhbroFZ6cqm16Xms9T1mXhuaJncnJmBk1w1w09
wMyNPsmT+tHWQ6P+hoummVwIdR7uFCxw7U/gDLVpY8WmGXqKIVXTvob0cNfn8Au8XirAa8h6BsA3
Rpm1+iCZc27R+sdMuvZkM57HfQTK7GoIFkYaEVrYuXoLvHpXIP2ZAB0bx/dKqVr9ZpTlKHXhD+bt
Ru1LJQX4Hc7dTQA+yNxUSLHDvpPbQYIHZ04U1M0SyLkXg4wptl2dzPWuEInSnw+hoZV7Gf1jqA05
KrJurBhh6A1pOFy2ZSZVXiDVPbTbqEzwTlOryuATtRpEbdSNb0Hj1ncJXP/Ir1Pd6M4kY2rvTagB
FsChzvlejKaubRKoIo/ZWKTXTiwnEONyvgWTmWiPupUMX8cqgkEXTuF4ZamDAcEB9Nx9RRdmcXYs
88SVAwtSDahhMFzRVFb8s1pXXxqw6ZS08dD4gntqBPbRMMQjaOHgM/Jz4VONl+uPbDIR+qwSY9Y9
1axQ6yipscg7wAzQ91rHii6NDGjhBe4i6XcszwpmL5nHawW5a8gK8BHNq1qPFRU88qyYKGDP9jcD
BC4cpRCWgAcgM0vO4Nb0tzVWKvMCwMrBeBlxXXh5HHUokIBMBG1YVtV9Nc1ZsASKF2k3KvNmGKyU
WoihGsauRfVd97s4hDslIqs9c8CY9H5dVvmVoZZV8y2DrFu4IoxU3XdCG0gyxvJB7gOQtIjM+oaS
b1QOks/h5sUcgaarzE3zddRG/qytN/gyCBkZJiBB4/vUNGFoJG0o76fegP1X2EEUev0UVF9Tux2+
9mUxyQC9mglSL2oZ34LB6fuNnBiIOZaI09b+ZOdD7jmFqlWuSGpR7+ymgcUFQrX+pLYlLqxmMX9H
0lO+ply8nDlJY4oNZDKdlT+1EC/6MEMxuR/ilkqKsCZw5RDaQKrGrfLDGI0+gtQ6GsYG77votnOE
8TXOsBOkyndO/c72nDql5holudiOYgIf1w5iuIcrLGK3b039DqOuatjLk7Fg2sB5fYt7U428NJec
b/EIjsoNgLkDi4rnWbgS9bjEnc08AHsc1/aZOgSKDsbDTB+GzjJ6TwPyGm4qrnHQ4NAcN2OT93eq
hJm7G0B97Xe6FuSfzYD3O2vRJtmnCujAnRQNsQF3YSxCOKMDqHvFHKJ7SQzyJ4QO2B053EIcGgFm
2rc6/FAQuaL6EBYAAX3AWBGMmoHGvluWeQXO35lT52cM/lsh5H8bGB4Ek9fDU9P1zdMfxJntH9u+
+P7YEbX9PxBMvh1Lbh+b8umPszZ7LL63LwPK5dd+xZPmO5XUlThSpUNgY1P0r3DSekdxYMkGkepB
Q2MJNP+OJtV3AFCQk0KljMyXKO9f0aSp8CMdVxgql1jSUHD/nXDy2bTpRTSp0/njqKIkArAGaeB1
fRcnXrRX+0L3Yitub9vEUc4Q+LyH3hb7iK0HZ/RkqSj0M9FSJRk7gMnxVRJk6nmcQNRQkBDGEDq6
C+UU5nwcXdmcH5dAUtPbSbFuXgTqv4Lhw+D3MPZ9flrmhZwPpR88eVZl29GugqTkiuTkB6IS0Mmw
4JI39n2llSY8EL0yQ1pfZypSakBL9L7+EBGFYUZlJcoZZGXM4BH2yrcJbKS9BpUf+l/WlTQG+yRy
jXiGgkj/9wnhve5KrvPuKqnRl6iEnkZgF5L5NjJVBAHK2bgDconEgu6AL4X7nsP9wiJ3tl0IfN3H
CDHbBK0ZKb2B+iF7cWZVqleA+fvqIMVwqtSkHDYr6CFhCU5tCx00Ahqix1VloRuzGaZFrXoLIttI
OrF14BR/gYgrtXuLCN1L7AB61BApV1UVd5ZrWQWXZ2UB8AmLGMRtFVt+JotI8aGKqLdcSshkSIYB
yVPXTrkpPBtRHC48xD9QQiXaIafikx6mMeRSLfexoXiNBvurK4LsTC6NBZZvF43bxEZ0LqtV8BGK
qNG5VqDaeyvQ7lWEHyreZR4ColHj0kLaB0pxWFuSO2qyeJBrrXsIct7R64N0hI4RtNGHAQT6LXzC
fvKaWUCnoChWeQBckD4YtSn5OiOwSAIVZHgsIQFtuwaXLiFgpEXfe47zwaMHj6+oPHKL9KIT2aad
pup2HrvOD6SK4MeSRDpBxI3urWIMPveaknggOPMPXWxVj73MaxBcIGIyO1W/L6YwguKQ29KXSO2b
vVDs9ntLKcqFBIrvSl/mjdhwkzjvaTpLN0g2VNdlLrLYdTolvn17Zy3n08usclk/FPQIr/nvsr+W
9fWiCCYRLjTEhYpH1yneNVaATauVMCVaZgexN4UNwnAjVEJXKkzbL5TQwXWx1z/QYs4MT5JM12zx
u9ab4Sa2CPd9UGgKYOUQ5e/M1uprqPwOUDO4YoZrj2Hy3hEV3f96DlBbHZVKvO9JA6qoaEa3weRG
IQymoDi1feiNynApghY1MyPrdX5J6gBQC7TjIti7j0Uh9Q/ZUM7dNk0Roi8hfr4vmmxGEMNMk7sO
cy9i/UA0niYjisatH5YpLyVg1+qjJC7hrLpKpVcoGAWiRAFMk31NbnFlb9X8AqOK9j3KF4a5rQep
vhJpKzYlrbuLPhSgbuOpy9LNnOn1ZZQvJJgeXvlNrJrXUmtPmwKQc7Sv01u1r2Vw+HO0lUFfbAHW
WJ9MkRstHD0jumvsCdawFUsXkhp0o1eH7abJFfvBrLPpEq3d7IM6O/apuviRo2NBizrUjeneUFo4
/PSZOqcAPDsVNiOLKxYN4i0UFK9qbK6g2WomXrdwa0izT+Etn+E060MAsARtMYByVFtWtQxoJTbw
9UT1WrUqYcNV05dkmdbGUC9ae8jOID3WO8zdcjZe5GVQEjaITUTvJQeFa6diqYytfMrj99lBbvVY
eNngJYVBx6I3vKoIK5NeTnaGMAhSgfhk6dawS6oWhaDY6t05WdR6K830sFVuvHokpbSkMPsYlkHn
lRFKD6Y2yLsezecN8Hv5XIqRGUfqMLyEAznlmEdpfxEV1F7dGqc849bloWUjU3Mnnng2jqO1cvg1
Ra+j0hPBiQ0kPbk0i0RMyBaootgHKdS3gCqhlySN81nOclLoJG2u06r6gXYRpOTUiIB+WGNPVIuF
l8r/5rl8rS99UUh4FaS1uJm2kJXA/SvQjLxxRLXKDQrEKZFd6X0Rz+0VOjU1zD8BwZF5/AQNQ3gK
lgr+iDJwArVHri7KRojvqjw0DsB3JCjaRrpOgvF6NhsJ6pNpxfdqZ4JkkVOnuebPZY+aCHTQ80pk
vU+CKd4Ams3OtEQPPhhZNl3lRczKlQWMvAZiKozIC6io5IPS6NgXoBb0xCMwiLctLo77JuWk0oHB
f1Y7O7rLgkT5nJO8kduq0XOdSU13czvIbpFEM7OpoZpiwePeKKI1N8HzfUFnhZ+9fRQry6JfrT5Q
yBzD1CCXYGdV2k5mLiChKIq33Pb3kBV0OP4oAzVFNvhth6EcHPnE4+SRL/COi/eKTItxkmyxy/Vh
8EGiLKR1S3bnqa/8zqoU35RMfff2c2qrQuSy0tAm5opecC9LZfNwpbXhIKAnyVwZQ55+qmvNvpDg
C2qhrmyLxDS3rCBtBw8QA6qIYkdT11/qIR3PHXtMdipNcdaYrnmdBKuqwHHkDO2S+gKgAdTFMNkq
EOA/1mI2Nu3cWT6exuKmihLJdxrX+JIiUAK30Ix2aEvke4DZp9TfVrgqIpMFhgd6l54x4TH42sMX
lGKKdjTVeUElVW/CRk/P5V7vPZkaD8Rfmr0lmeOlUtYTd9WGws3gTAhRmwNv0NN+C3vzu8x9dmqT
r3rRP5/MARvC4YSOG6KYh09W2XlQyGaueEqhJzfo6w6+JJreUyw0uKj/7uOmoOppfzYhRhDgn0/9
6PxWu/H5GSBeUPCmb4o439rTLI5Rq0A/Hzp9Nf5lxLq5H5xB2UIRnU9AI5/xywc7Qmd1WYC5uSKc
JVE5fN2pFYmUycgkt+GU3QR11V4LzrTzso21AL6tUd20atF+LS0tfACBiO5EMKmtOxiGdKGiaEMA
6WTKt7Ts987chbFbZ/pgurMAZwKKdt4lKMUVRO5amuzg0M23dpkl93KdVIGXls1jARc2cxUsJc+t
0JlsX9eSE5A1Y1lOq7ek6gyCD+gLFP11/5YkDcWAopa9kfBmU0x4ZAJvKy7HyJ4hnuk6bm6QrLmA
QtL/dtSvywUWvKn6ETEvSFh3bQI3GyLtkISIokTVX5AqxV08Nxcy8FnKxSiju1k1IHAhcrt5rPXZ
fiAuMLaDFJadq2QpwbSBRNMIEFDxIdnq7qIftLHNyvT0QdDhyS3tPIii/iHEkP5zRpfvQgPT9m3s
dALmCtj4ZVqrZglZGdUeONIlEmVReqbMHajIvKYFjmbdvdn10+cKXSq4cuVH8q5B2VVRW+50JaH+
Iwc4oLRq/HPR/p8oWVRv9Mb+L+x6LcjW//i7sfSq6bWj8Va0T+JljWL5jV81CvUdTS0OcnYyHgEQ
UYgBf/W8VIoUSPnzHwVMNJud3/pVpdCdd2xKwLU6jVh0sV9UKfgR3gmLOzZxFN0v47eKFOvkBCFj
S0d+E+FIAlTETg/3P/lKN81WOHHoRs4F7Mz0gXJzcmWVUnTRUyzcdLFheUFYoQKCrtl5w15ySyM+
hYl5dTcvT2IDiOEMYiYwcDh8ki7IC1oexUSRIS3jzRB/DUwtvnTqWfkR9xJnCCpSX21hRARNoIBc
RASNXWOMqFK1koGgr+iMW31u9X03DCBOalOJP0iVmE+cJusggge1aRBChoCHRxy7CmEHiu/ByHnh
1kOfbKVE0nYNZ1dALgWiz8vt4JQh+qvrchnShOpG39/iWlr7g5NC2kOgkp2VZK/5HO0tuYzuJEWW
XNkUKJibQttIQf85Tk1UPAiN0X+YNLe1Y9RIbEE3akzj3ZgazeZ5rf//Xf8n+/Wtbe81JYXWx5e7
/vk3fm57hU2K9ObiYEcrm38A/vBz1yvaO+hLiNybgEYU1A/ZkX9vevMddRt+irEXWtwAG/9VmtRV
Nv1yS9N9RtF9+dHfB9Kv4t5PAMLxTveyQv99HUKE0JA55C8CpslaIgA73Go9lPMefS9CQ3UavNKU
CsS8GvlEFKOtMSvLMEuSxxSACnsFOs1GVRtKFIjQBVCQW1Fb+aE2ZYposV43H3qrrmRXrpHvdIuu
GCaay460tAYnIVF8t+RPUSvgDYtisBEKEw0Xn6lm0oVRmPl9BAUtv0A6E5jygg64cmiMJvBuM/wt
yn5KKDWogz26eHBIX/JAUe7GLE4ehjSdEAUarTrZRDTI7uISUX4SG4RNaXQmF7BzEM7WWxRE7B4R
oxM5CB9+PffI1AOgXygwYMdXp4dAgczI6EYvWpceoeSVNdt3evExNFhr/7qFfn30lxXdpbaw+sgH
A60C2Rl0lzK2DFSH/SeBjmCNlIeJ0okzaj6kU3B56MA1p/ixh6cj6+kZzMMCB6sBLm+N1g9jeCFa
IQduK/ICJQFn9MMkgyQSWHSMh7xyVYMS6dvvuoraf466OMdChIApTNX/cEXXQDkDZ5wCd9agbpfO
EPspXSlvFDliWwgGF25rmel2TFVUgeoOnRmhVxsaiPaJiFpbzTuOV1Rc2PbwOakVgHI5fJROpHZm
ZpMEDhGxys3QR8Z7WBRL9ovcNoqLJbqrLtho5wrr53Ha0GLO39dxYsT7cMicfCt3vXwJaLwLXC1o
xCdsrIIPep32t1KPKsN5RTlgXDrEZYA2q5DEjiaVqLZ1YyJv2dkIES3WJ4NHI954mCRtGF20oOgw
K7VlfFtOGXkr54oyuFqDxx+6w4n4UIWDUnhgElFXtgwxbVHYbVEXHTJ58h06/V8jWU7rn/fHAVTq
5SpdnRHPs2XCaAf8C72GEOlwtgzTCudSgCzJK7tHFMOsH0SAXm41qeLEzltFGCwSvgwYvYWW5VCC
kldjQSFpTaxFJDSflMyrUDUwPbvtu0sNfZmbpJM7dJlROm+BY19JqYQ+b1Y3t0ZSUtMYkGQgE5AQ
J9Wi8lzITeKXyMshVotGwIn1vDoknp906WthU0Rihq7/4azYVjqlglKrJwDP7MikJRiu0tiihDiU
t/mgomZ+Yge92rcL1hT60NJMQ0N8nSL1UVPVnRhCr2Z/UfWx7KdAzYvhq6ga2sAw+6fareUo2+cC
KpIb6TlVPK1olc9dphkgFhCDO6vnGAQuOAMyEfBKw8fYUvvCi+KhVXdvP/HqElvmiBQZUgykOQ3c
1qqWA7GpSxCQklw2xodaa5Gu0oyCjf72MEfmBQNHUkYg4QDDn0+eF9V7MZSpmVFLdWddF9dkVh3k
QfWulkB7ZMCB3QofrBNHt3JY/3leqewJ6NEE52D+jdX3RwGMvK/Pie5koZBMB2JOdoZTG6WX4AKL
+jHaStRnLQI9S5+yYdeSb3OfmFpy//b7H5lmg2IErIcFHYe5xOFS1AX6v+DHJE5WBkOYdt6G2Lie
Wn5HhyEJAQ4KJ4gldjhMbmQ6DVtaNOk8yGfokJU+unaADiK0iFBjDnX96zBO2ZndFc7XAWoXB2Ae
/VWVVXxVZhhguL0dTG5oRervuZItC417DCc+m69PGX91kQpICTQtOhYamKiN0cvSGZFN+PujQKYH
Qq9CsV7uscMJqACWlbWDYn6YKN2NVY7AxipV+/T211zSuRdBwfIubG7glbiTkF6ud7lld6YyT0yz
okX5VjLbdBfP1Q3QSz12m1THaBARUiRFrODs7ZGPXIuEm9BoyO5kjaP+8P3UeAJW1LGO9KS1bW5B
NIBdlpt0m+jIiUgdTkWyaUqfLVi5sTuCNLp9+wlWWdTzrgLrtBRUSXRhl6/WWBvW1BiRxHJzeg9e
LBVI8CV6hNCnmXyQuDH3VdOFu7bXBtTrquYiBaEFaMSE4UOR6lzJRoE6nwi4Y9v5N1nhz5+GBcYd
BQIQwsZqmfVKGROT22gmWY1yDSyovw3RYKxozczDpZ0p1Sku3LHFwDW4nGtEba9umQl1W63QlNDj
mMXsIG/nCzp25bcidDIP5Hu7iUlH34vWFp/f/hRHDlVKH0vREb6hyulyuBicsJdzo9RCRLhqorBG
Y0GC4ANJqTexm7Zm4OPfE5w4yo6MygK0uSqoNLwmN05qCBxzoudJqzCm61WHX6iv14rfaCMif4YS
97Rjh/mUkZp+5HDDkgdosUmEuiR+h6/boBY8Yp0Rekji6TaLrmz34DVVhau9qM/DAjUmivByRYec
KOy8QgV0ONfyXvpBO1yi/Z7rc7ivB1n+EatBEu5BNNqKBy1WxWvACJNqEzti/oYcz4xQV1+3gWuE
Q4WQIp3TzCcNm8etktH0QFMpB5s1EfjsgacY4ow2rNAXcdYWbWT++uka7BtctnZIhgstJOLc1Oid
fFTRT+k99ZlkO/a62KlNmyEcRkOiBwXSF8KdEAGkyTXRV3IFcLbJBzPWnpCSeaYGrA4xkmDK4mxm
+gjO6kpCPS2jBUD3KXfU7iIIFxa/ki2OJ00Z7fqw6L0kT+VNPGTjpWToJUYUk3zlIKa7F2ldntmi
r87AHzhXdSer14M2kmC+vcKPfXIK6xbHLZvrlU6JUJE9LWApe0loajfKXBm+NUp2dmKYI6cqdmTc
F6DqTWD1q5BWd5oJnG9C9BVV1WbIEUraqCOYDdDR+OrYQSkuEXhaGs0d3W2Eg+UTUfXRF6VhAs2M
FoK81ivpADyigWlKiKdKyme6ofRAHTU8wRY5FruTS1EIRYCQEwuk/wGIggwul0mcqSVUQAX0DAyS
IvfQEQM9B+qMIjl198qhbSSrO0Nt4q1dT/GNirERArOpikydaIqHqOTcTuRZ9hxgfCi1JbQ+3v7y
r09Vtjq8qqV+wyEjLxP2MmAEixt3KVdsXljcFAXS0JCck09VOYZXM5LKZyJMPk2oeJ64YddEeW4Q
iEgwVZfykIp/u3Y4ciE3jkOTXKKtWhv7TEXwsRic8mwRyqQ5g96dFQ/mD8o9GrKTYXueyMl4BVi7
hJAV1ad8mV+vDB4Hi2TusiVGf37clxOhiECV81pyNYmyY45Cr5cL9RSvZwXPWm51naVvYMnMpC+s
9cO3Ngd9KgJlBEFv9jnIeJAddSOmiGR3UHe5Usw3Ixn/l1nB3cVrkjFBQjgXmzaWS51GqoZkkyI7
i9IzNFTEZbNbpNqtXYG7pquggPvt7fWxHPaHpxfP+5x/LkVuNu7h81KHxS6ooz4wjuU3naugolcL
XCA2prQ7cTy8vvFQC1DpFdBmBdG4NBhersUw10tJEcwNkrf2NbyADLBaptH6lc2PuOEQXKAkcOIF
j67DheAjY5y2+GSv46yculszUZsunOijpWPfIAcGx7Oa4rSSiXSGzJFHCnrosw0MaNYLF1FrxH3S
icZ1DKX696y0n5cIaTSVTmoM7I7V/YvEJE1aUip3Klt5G9YTVSipGhtwjPEUbN/+vscWpE7xB7bZ
onNGkfVw0rXIpDjgMOlqIWkf+nECAK0lU03MgTiyk+5LMMoYT5GLj3sMpgwQ6vQ+Mi/K7K7BDsKY
so2t6vHOguE8fUaYu2o9HGO65NoBORhvuznPY0/gF6Hs3374I4cXjU/qMFRIFn2t1TGbS6FipT3P
bg3KeDskSbIvbeHA5hkabGz07D1i2wAkDFVvT6zV11cZZwW1jud6ORO3GjoBI09pwqE6Y2vA3ahM
z4i85l3iydIQS0DOs0XVPzSMJ1kb53skV5Nf3Yz/thq1Qk09HyaU5LFk5vjEFnPNvkWjM5iqQeEh
9CK+H+vE2JRwi9xmMj7aKNfth3nR2Za1bvEfGT5XWQ1GB1x58rEe0UcElE90FlQn8VxHPgxNRIif
6N9QV3/ucL84TBNhD5hrQAzRMkv50o9dYm5b1Kvfx4PUzrusk53/xd55LFeqtF36Xnrc+QfeTIFt
teVLUpUmRFm8h0zg6vvh/G0+qSpKceY9PSdUbCBJ875rPavYxz6RPSfl4615+vu4+MNczivdqtZ0
0OG0v/uCFhEPPkRCToaxBQZVV4Q0LclHB5I/TI24uTdFCPqXbQS+/XJqDwCV1zBxKJIeSO3qUK80
Ru5udG4wgf/6lhwiQmnOUtuAJv5uF5k3stCmko1Lb1LVCDKUn5xNs+mjOfgPj47yJs/MpGOLcuzd
dFAApLX1ZPukSM47pfUkd4VWZh+Und+pzf8ZuQBbsEBSNITS5r67jFtmkoyfbY7zQfKDllfPcMEH
85RlzfDqVJCDT25h+Jg+9DJaMWfhKBPJD0NNUx/IsfzqTTrVNGwXv6os6bBKOdkU8o+ZSSAbAwjd
Anzp8d+/BModaDL4xRA83i0V1BRtbzGlAEmCKCLDVgIEvLU+mNW2V/luyaVGSLWQ9+1QAHi3JSsr
WsHwvJGr1VAdBqbSQ4ba+clsUvfCBnb4YAkwfq/f0cdDe43TFXc4rf23Axn+skDvb+CXTKmdkmwm
XgyDZoC5DtMh6TcGdxXPFxTDRZiUhYzGYkb3lynTiNoiW0+TQhANMLg6OgNpFR3JFQjpE+vUCPNC
cGE9XEBJfwTi+NNQRW1gMH425JL2bgwROTPrrYvhpuGYxIG0z45i0Zbdv3/n9EZZXACH0c7eNi3/
MZWlYy8mu+RU26yQnfsVQL2r9+MHV/nTXILbm3qaR+X2t5VsTQqgqfHWhmliP+pnp8WB5pt5VOqE
34V/v6U/Xcxj88n4ordHcNTbW5pXW6v6csETl1bpJVMZ+jUyqQ7kMfof7PL/9I42JwIqCQpFrFVv
LzWYpLWRVsGWzgbKXOv9cCoBct3//Yb+sHHEWOMhbuBgubVm3l6lSEEby5nZRGbuGLLH7/dIwGkY
Dw/zUEe5BCX09yv+fl90ZvhcPES2Bke8d6PCHrK+JfY2CRNOstim5/bWHsX8wTny9xdlYzHH+YPJ
ZTutvptvdL3Wi2VgHZOTVu414aK6r1bd3ZFSlRz+/R35FE6Z9ZkHOAO9fYZTjqRGbEx9DjBa1Hn4
ZpNuWD+Y2/5QDaGAB5uENHsGOxbFt5cptmS/Jq6TMJaD+N6XBGkCEWuvu9UmbkRZ9atWJPnNpk25
svNlOuauQMyfoyPW++l7oWr/kXi8+prArfwZyTdRVn9/EH946EjfacKTvbs1Nd7t7HAPmFlFsCVo
5pQqumjopkD692m/xsaXv1/r94FLccCAksQEzBn4/cxLcA8lEJ2CyKC5bWCCQL+QmkOUmwkchAWv
J6DOU6SK/P2yf9g4vr3uu3v0x5joBpzkoUgoXtq9+RUPeLnnp6yR61X2J1IYnUNureLkLqNz68vi
a1X4hHwtomj2cqwQOhSq+fr33/Xf6cZv1z5+2IYn4UCC1OE9aq0iEapf/DVD8px27f2Aals8acQU
leee5LD8ca2lgY2eMMpf3sBXGPZZTICf2495e2+3svbDvhfaDc6l0sbdNXUcB8zEe6S1RwgXL750
D1mSGM8ELS81lcC5pzstAXmwEfZtvAR5s4SNtupGwGYkJY0Sr5kISZ3ApkO6S1+cSdRAjEwLy+gC
l4Q8AOrrqufRCOafs4BytJ/lOjgP1MI5wq5KTffUpHIIB0lff5eNng1XI+Qx4O12axVBPJuzjTcY
uVjYKYb3BbR9tbLCbs3asSGoIEABsryYTl6myJ51N9viGpqe52S0V9QKgRvCkEMaU6yF+j4boL0C
D2FJzx/6uKPiIrGjKqfKRCqHnz67bpsRtzh1q4KV7+vPXY+h6cpWLbHsbM3oZWUaeVM7VTeb42/S
9W8j6a7ffKqRNduyVLP2Bc9kjbQ5xR1cCGF98gseZDjIPtnp+P/skPQ+aigwA+ANNjh+v7hdbf0Y
hrY0otmW1jmJZUNGhC3loSabIJpxdeEF17KevQbwXsyxBGB878ypfXFGJ7BWnrACjWoGadY199Jg
ixr0yhz8UK9Mt9rbyPTpRuX9aKEj6C0iMdCwPqiUXg8nI4jhhwxBuQxFlqbmIe2z8gHryfyZVDz1
GbHtvYmk8NSTnqTvcKX0P7vBIHJKds0LgbHr3VrmeIaWfLRJY5lnMxRgg5o7S6u3UBHLbPPIrFLw
/t1Su3rYWcsyR4MwbYlsORk/kXyKs7p0B/2ZQoe5nnM79UzSDHKpR1XqFi0Frmo5QFcr1V6lC6kK
hhztMaxka9y5fLv3GoZoTgG6J16wLHvfc2KKVszYSfpo8rd6uMwDTUcNCKUTtmurXgedKjj5GkJ7
Kru8urZJyUrDyphnY1f0WCHPk+VOjDMvGYnT8vvEQTbtxI+LKg2D/LJEvyjHaUoyFLXxRi5Z+a3I
K3VTWu74jdjOJj+5Ss9PMLWMYK1nh8Gp68MjIIAUQAY8PxtP0bIkZLnN+tXSNFjPbWcyygDTJgm6
jj5rzi71NcgBDtIPML9xLGYyACcS1xDYa2mkujaGKLKSflNVFrqSdYmdLcIJhyLRf+lhFnPhbGmK
9qONlhlfC0AN8oS9aUggCHh9eZi9ZP5RmyJ/7bpBx67VIooOG51ManI6xva5rPK6icpukB0RDZr9
bXLJlA5bzJFT2CYWLIyhMi3nQCqmUwUtpCMQbE62VFeZRkhiQO7PWh2FtIvtI1zMl6IfcHqS92le
8XsNlE1GKX8Vult/0icOmFuUj5pCdxzUGUOQ60arQSJoQCZ39rPxiZAB2Cfizw4Y7Uu9kAmELir2
XzVYJJ+txoND6a4UtwMqWRsAqQHsx/er6TZwoqm6FSV5iaFIjfETCv4VSyIlial39AFlBJlpIWk5
ZRql4zrim1RmzVHAHm5XfUvCilfb+OLKNL7LmLKnMAUz8sDhf733F/KqGXUWB6GsW83lgCYBG1xs
LpY8d54FWQ0bmd4R/1H7tzWEiO/joEMjVPASdnabW+BCMqHuV3ye3zpZDreaanpylC2pfVPkp7iR
8FVBMqMGfRIQQNuGXp8Vv6be1l4AbROhUFhDco90K8v5pO3BCfmObR5x62krpvfVsSLMr+WD8kxK
iPos55xUtME9z+069pHVWdM1WZ2xE9mW7NRVLKZqhliQlZ8SU3XkfySt9UkHkpEE5BTmD5rXpSRM
ORTM49jyvmIlKojWmsZHy5DzetRc02ipCmzJXcinxhctrWG2MAFVTOl5d9O75EoFSaqtjA9TxL+2
LM+XEX1E8eiYa/mZmdv3LprF6RiZftt8H524QEc7kToQEJVbLgGf75NXdqSOdhqLVeDJTD72Gm24
HWdUWijdMiUYCLsldqn+kL+C2dIsExplE5Fajt4sS9CWs7xkWAwvMKcx03XxFqg+zBP4lnL5gY01
qcO8pcJ88u08qwkfhGMYWEBWXwutqLqAfMv+KmXRLs+Y84grBmXhRCTNkfcFiF4Fo20O+tFYnJiZ
A2DGLQ1rADUoidCD+UBhAFJQlswRDzGXRrlB7lfUrHS0g0KQPEdkrTHQLslc/ysXiE3uvBjSfeqN
OoTw3kyflLf2xiFGs9PnGHJKM0nPieKDA5pDG7OIc5KfJi9rDbrlArZNwxBcjuDExc3gENISDraV
fF+tBT7KainjRgcTo+/oVzXHIbZp/Yu0Vt+tFVgb5TOzasK09rc2pka22C5OhKXCzOtRfbstXlXy
eibvm9PU1XPptBAo/aRZdwUhgDRyuyr9vBI9sJlDrXnG2Glp90a1UnJeE2Wmh3E0aUgyOSTOafPD
vGYmTtGA3EP8GAtmuzsSfWm+zlrMvyfqLgU0Ersa6TpzI6IWPMttslh+FmYEp2kHY+lVcpx06X/u
Eo/89RX3+3lanC3StOvna6ZmDU+jla3xTVnrVVQZpDhFGFgRDA12bd3OqllsGphkYCFcnwSBf60G
xL8o1skjXGUb2YTRdPG+s0RGeFJKvXOXDF45XfBK+j/s3lVfKGBaJU2s2H30vTUHENLnpRWYXVd9
ZU9YEi+m/IEBLi1NBrqtzK/LXFYoA9nziTCpZoI0HXe29SAXHjNvPPlGGzl+btyQJe3fQsMYH1o8
KTfO2iW3UKzd5VwPfL3GYtYEWJr6/NDXPQHzs8wh3HgSDWOYL8PyyubPa4PWLgxij7TNywkhiayg
tpsXjQQ6OdwnEEi+FMC7mbTWpbCiYnLcm3JI69C3JkUnO9Wiifi8X/ngiK+TQTtTWxdszpbozCzU
WUPjQKuTem9kSpN701z0o533atylhkDd0huZsXfpS3cPmKjnPLJHQyYPfB8pKcxjAsmr4TssiSAW
3he1FCnhX0B6yqvSsiTBRtm05FdulfYIVTBK9dGQlnlxKmzNup7qqiF/wu0mbNoErHWBgbygv7an
Lu5Y7qoCKoxd+qCapq4eD4ZYJu9AFnTWnmcvL9gnaHmf7EWs2fnBl72F6AkHfOCLaX4qe5E/Npnh
z7ueVkIZlIOwiAhN6v5Ja8xCC63Vljp7lgI+Tzf6SbGbCRNYokn6xQuSKMsIYr/RnsmJTD7ZzVwZ
Z8Od03Mzu1BvSEonYLnwF7bZDJW73i3YYpmxlx8BOaj87MlJXdcUyuhQzcgIAiQbUx2pVeL6kmRp
TbvBGdxNgtb5SGaydT7WhYdvyiQQTQWLLdxLMW+J6m45VO6lbEyfNDhrndi+pMLHMaEG/0GvXOXt
G/Kuf0g5Ju5+ncukDPvSNuqjMdlomEngTn9JN4/5bWxWrst60W7s2Fi3iyNiiFLlGd9ZPednPibi
2kzk4feNqWyqI2111+ppGp9aI+6/aK1f36LLLiAAaao7NGQ0olkwqm1b3epyDuFfOTtQZDTQaQUM
F8uaRhnarbZUl34l9xWIV6z3u3ac2yORXTlYKsWmICC4w1j35bC4w753oL1FgLDAIDjuVOShVST6
FMHHyaddG9fgEqjDOTYpuGXdBZZK12c08t2NjWrdPEJuJyRu9Ieiui9UWrQ7TysJG0502ZGRrXcV
JPrUhIhumwt//z+TlRS5ZELO09hsrgAoYUZJRkz1Ic2WwfigxvmHLh9FDeA6m5MAXYv7rmBTlKW/
SAOxWLHYLQrk8ceUkpTckMN8hiMY8xw8m5Kz0r4N/dSfU00O57Kd45+OM39ETf1TiYFeu0vCg7tJ
Qt/VqxakXXVf9aSu2kZ6aEUx/CTsNgbVSnzsB2f936vJnKg3ECGNEI8bf9elsE1gyI05cuNd0wSp
9IdIDfnwqxaGHdDxNj44w/9Bt2Zj/kEUhlJqk+i+e9JkdxpFa1FIshw6xNoowWOtYiW/wyvnH3Fa
qU8EDzAF6lX3VAivve0W39pNtiGDLl7zKkxjv+2CUszzoVhd+tp/rzL8qegCDn8r6KJEIRHnbQkK
iabWOEOLXDnhV84yLVciEUltW6Un7sYWucVUN8sHI3Cr1b2rbFBhQMgFr4au1PtQCM1S+kysHxKb
vvP3sKHHK80lTLYYcz8y464+FlJVDvUMj6KCcvwPir7bmHp7fT6ATatK3BO8yPeVWCPxY0CPXL9f
8+XcFMo7DrIavuCX/crOOL6bK4oFgxD/2mKBOZw6KVRn6pgGbcG3j3vOhG8Sb43FQqjpzBGoOpta
DEee0mca1Ev5mV54/sHT/n3Uo39FgENnFnWq7r8rcIle98t1Rb9pJrlJ/PV2WFjZC2EFTC/8j/Lw
9zH1h1HP5LKxFjYftknV5e1dCi2b5q5FDzmIptk3I3GViRWXIc57egex78R65M4Wq6VnFcrijNJx
zEHPmT74WkcUM0rdMyOEDp+V+WmoDIud8d9/5B8eCkshsyDaE2r/74V9KpfEthoztEHZOoECSL3X
mkuam3ut03/8/Vq/D3ck2NY22FG6oBR+12NQAqrEXLsooGTTXAgx6MWR0GnfAamCwz4cfSt5mdZZ
JAczpRscgDiovd3ff8TvRhtqOnhAaGPqaO9x2rx9K2jrCKjaFCUG0e/VuTFWxwv7NLMeK71XD6Lr
9Nc5lmsZ1Sw9VrSYBpsr/BXeDyG0D4Mk/lB3BciP2kmDXYKi+X2uXGZ6ov3HtiDz3th1oJoQqrPJ
aNfCu6/ShiJ3lbaHpOk8tubrEpWT2e27KZbHPs/lF0k9kACbIY7+/qB+Hxnb76LxhAYKV8t7oXVv
kK29jIyMvKzKaF5RNLjZghcq8cSxXLuP9Ia/T0boWuk24BpB40pL9e17wReidQxE+uW18l4WmlR0
tAmbZQexHQuShR12XpAWbxKwoj74DLZ//O1MyB0yEdFbYUqk3fb24s6U52YbL+hb1dJjhiUkbZSl
+8HY+8MjZeTxEWCMsUgneHeLnK7yVd+UhinHxk8FOuq73lj1PZjd4YTnivDQv7/D3zcVrCq0wfhQ
kCmz8L69rYJShRA2y9rU9cmtXWleVOe1G1ojTpx/fSmXThvuzs3Dpv1jKvuPnqisjF4fLdw3JNav
0ToO+W5GLBOsXTx/NLH+PpFwBQYLe9wtVOKfifc/rpW4eM1kqrFQz2l15Ux1+4KZpyQO26696xSs
lCLVWQ0XUqW0o1qNX4bMmghNJUCKkSry5DbN2erRVHaTWHdUbeK9M22Ep6Jw1blE9/rBb/7Dm9hc
q0SAstDikHi3vYP9gfQTOmnYTo6iGhaP3lXHXLTPtHU9/f1V/D6l0JPmZZOKyVznsp18+9olJrkC
UhpMJGas6rafioFoQ0gkP/IUEgAeNVl+AaqS9+d8hmWMozFL5VfilguCiNa+q0KP/GknMulhGPdt
6if+8e+/8R9dxJsvDrWExyy8NXYQJ77vY5ojTOJSI4p8pSu4vCQZtF3gFuZKbi3l6zlKhFzKg6PX
qTqMs+EvT61WDkiECzeOZtfW5hAtRI/Kgzl+37Vdg9Wv7ShXe2WDepxWkLhJ4Bv3e1l04HA7cM8G
mbckcAdsu2p1JoW1v56qbCh2sHrnHQjTdD6JCRZeNItiXm4GWhXGB1/KP+vcu1vHIbS1vnkCEPne
TTZxXHFmbXDb9+a0HhRwmjkqNa94pQBhNtHqkUK7o4joFlGxhentWZyMfV76JfFUM+aaq2FtMhN8
wNrbl6ywY7EraTs8mojev7tuTgkx9621CZ2Rdx+w/5pe86oxKDRIayl3+ZylA/3FLH38+1v9bRql
isnBAlwSjgjQD+9a+10SlwU7zjQUGsc9v4e70PaL+kAM+fvGCu0ApyQTpqHHPvI96ZFH5WV6DOUt
n+L2kpN1PB+GehnSqKysHj+QJ9anpY9rCt5ZDf/Hy4eJlMC2iWRLj5NKne2LKIHMJq6od8TGTnpz
/hGa5vengfUNhSydSwOyyXvRjkPBW59p7IWuns+HZBrWQOOY98Gi8qer+EyEHuau7VN6N5qojNg5
XyulpNRNqIwjHAjlmmftB8P2t0kXlb4BzQMnGUdlnvzbSUXw3w3yt7NQtW0a2Zmjgzxb591SjXVz
yJPZuZJbzygcZmuDbDAu938fXb/tEPgFPE9M2YigiMF+N7qUVkuzW/kFltGI/WAREOtiOLvQr00k
hbxx3llC9w+kf7l3f7/0bys3l/aRQ3FSQhJLV/7tzc803yctI9chUR1cM7wn13Qa4wdmHf1+jot/
mYNrIFvZzqLu5qICcPAeahLj4kNPS8llbAvtNJfWD3hq3gdv1P196Gy2bc5Cm0Nz25O/vauY8/BY
LjIPM6eyX0jkwF+e+uSmg+MSIt3lQ5EUtClT/DaZBrJ/t2IghcNfgxwfHdQYjSlvwfBP34Wll7DG
F/rFLomK01HWdfmCqmT+Fot02kisA1X2gbTXB3Rsxk3puqO7N9RGzZvXxgTIxC99nVvdF7upKKQV
rXxTkLJ1oWIMT0NFzc12m+m2WVooCyWySLr+tRCPGVrA+KdXmp084psBYF+p2fR3tGdjvLzIhMuI
gNkalZpFjPOO8nNlRX6RJNaepR6aMxIs54WEDdgjfQvflFOJaj41FIGWq9koVmTmsxzhVFfYusNx
mEs9qNuxgjEtk+HziixLj9Kkteco39DZPFHo+YexWH32FKvZ3AoRu2MkF2jsEaQq5z5BcIWLYS7j
T7no5dehdVoEBBgahi8tbeiT7bZEuXMaXPv/njL+P/Lkf/xTw/i/jInfSEePZSO/Fu+YJ9sq9d/M
E8P4LwpjfA5bSWSL2OP//G/miUNOB0nx9CpBDVE74FP6P8wT/7+IDWPRQzvHqQVk7f9jnrgbAwle
6nb852+Ym/8F84Q/3Ga4/9g58IOIGuQnYBxnn81vfPvBDsNS9CWMrjDukcN+iVPO0HgUNKnthNTX
ImzZhQ+0XZyMOHLaJz+8PAYKNlFoIH3gqLICzOniA0jGu2B4hzU289dFZvWJBJDuS6PGCWGn7n9O
UHc+V/lghr22frLJ5Awqe5miYW6rT6vo7YNiTxsuplv8pD6dX0mQRp+VK9eHvM+hL8rkUtFMO2pd
MdOSk/V3w1qyiIQ7+dzKAcxrZ4v7uB3Fpc0RSweeO3R721XV0YAzHC6d05+tsf7Wa8/EkdLdeCWP
Y5/l1neV13d+cZdazy17qXsMUd3ONit5WhMYspOyfrSJWT1aQzbfKm2CUNY3xngD6tD+llDxBdzS
rPdunjqfKcIXdcT6XR2ohi3HKlcOXRK6bL50RuxF7C/ZZI/n1vRgSpANUs/CDbUp945xg0yna0tn
3yeIFPyp6Y6KotZnXxrWDSpzPZRtNFSzOkiKjnvK5tBiDG+9qdf8aXJbMC+iS+A2ImyaLyaHzquK
+XGPrnskQyJJL5M9xIfYKUNnsL/rhT1FgIfnu9q152tpVvUlLgxgnhatlcbK7jyz1aPR1GYQsnF+
rwr/2cjiNJx7zbuaqoFbKKcycBJ6fU3cz1GrD2enqtpI660fwuO2s96mZeTUn4Qt7Gs/bckIb8b5
wC62vswGrXbbzJMXtdI6U44N4tQZnKc8s790WmLfiTGOQ9G55qVBBXmIs2wOFPYLuBj1YB0o83+P
czj5UE3MY2Gv4mykVbwzSVD5OlXPlGA5g9P9unfEZFwrE9Ct9MdfrW8gTS3bSb+t4M9EtdOM1zO/
awfqa4iIBtCu1tkmOZjecfngbQbKGYTW0S2S+iBX9OGITHgf4zw+68pVz7PkwRECr72Yw/rESiIp
vVbJlayH7tyiH9obtlDkljRh2+boNDpDCz3VWbQD+xFh1Wyoc6waY++YqfXactI+DCk2cCgU2vWa
dvPOHLP1IJvO2Fl0um/JI+2uaSiC5yM+o6ojkc9fwBfR/tBLFrXapREql1mP5Li8aPwJhUJUaSc2
NkTCkal1pGDlHsuMBonsbPe292enCbezxHNtrUtY9GpBeVERaYBUhO2t4Z4nXxAgg9pnR0c3fqpw
6dNzH5YrQxrdvhB+/31E7RGMLf00igT6k5WY/SmOM00PUNXW575s9ZOu9eae8ssX5Y5AT8c6DyGL
aLsyyR9m4HEy0JC8/GD0fPVzAUOZGuc5VU0Tbb4oqOn1EGrKasKhXetDStAzx48m2c+r84ofhX6S
tgh/R1lO5xPJU0LPuu6Kpp9/UjZSD9sFtx6ssLZpxrvMQIUAz5Guw22t2v6xyjJ51jZaedoUORxa
Ka+A21dXIMfyDmCh/8nJVYcXGDzBRqniMSEkQOVmCJTqaJHJxTCONXKor2nNobQxST7yAVuHpT60
ezstuysPmsGjyAyD0FzrgtT8Gk9x9oWd8sPQFF8E26Bd2xTGjWuJlvjkJD2JInlcl3XZtY5zmyIm
Cj2X5I2STzow2KIEs5JTVNIhwyrijVG/QIoQggKB0TS8wUYVFyyIXqgllvvNKpblaR7mTAsqy32E
10jmR68lV3GM+zqfFGdcFqJLX/kW38SYsPdBrrFrWoAUi6PdsU36lhlHyxLDbnGNvZis10Qcye9I
I6cxnMAs3P3cdt+2EN9mX6XqsqRTccRZCZ2iFpl4MNjS3Jobj0215olotR31Lo56sp/o6yRjVJBR
t0t7umcSf9qpRzAQ+IN6EYVNDKdW4RKkGYqdzg4wz4V9kt8hCeWM6orINAp5lehGfZocNPXTWGMF
X4dHy8tuoYhg4LClsUNAXt1MhZB3asqSF0Lu291kiNehW8dgTmzvjvOzSfuSsG0Zf65t99QZajz2
i+GfleUfaQ+cNdsYH90VkGxaTAcS4k7u2O3HRGhXLqKFPbVACMVa4mQRLF34dEqc2VL+gpdzR0Zj
sWOHHOMQT75qCBl3Qlf6DUm47dlysi5yK3sK+t5bv48SShcse7AnTss+M0VCTfDGRRQaiS5GTPe0
Yu9rd0v7i3rUl7SVCaeYyvgkavrqWmmGxTirnwSFzEjY9PQoaSEcV0PYXzIn8y4Dseg74RDQg2jp
ShLivWtiSat7Yq6aM2mfG5byU+653T5Zi+7itdP1vPTL2a3QxZr6PR/ZXndSVYRGRpCBu97odN5v
tyAp3+lGfdcY0jwtK0ycIE70Ye9JD8WctCZt77To+LKySX/5MpZP2BnaY2kpdXDRZN6Q7fLaDIZ5
SLTEPTmDMk9O2v+iu1buvdTvqcP4jfdYtLEV1nRuwqHLkivhDeKwoYwtSjucP2IR2w9owa2bxJ9a
SB+OGyRjvRwWhNIP9lhoB1X5znlax/i6Iqxm33W449elbK7ILF9OIqPHO6uBWJQ+RzpMsHxoN0rt
lyVntRvXzTKlZdb65CdZ3gSe1w4/YQ4Sf+4vnRH1nVpCl3XiWxHbLjzv0Tr7m0KurMX4nK/TdIed
ADr6uKgfNa3VguamlVzlWplcV3nhQVgeOTnKi2uU5t6qnCOdHW1fllp30jhP7UEMRVaePhI8bP2g
FcSDZck+Ye2tLtIc5W4aLEjdWk3wFQ/f3cLcnJ2GTOx2zhf72LHJilJBDIIsveR1ECtbPQJnPJ/T
y3KFPgZFnNg7HdQs0w3N1kaVpcXnIptOXV4fyR27mjyi17qVyVsJEy1VXl7blMGzZDHPjWwtxEbz
AMfYjDL6/ZfGq6i6EctaTPN59eP2fpGOez/FTrWfK9XsabJ8F5Bm4nYOADME2ryQxXuVoZgDFHLY
JLFunnxBL2nu7A2dktXgxGZ0lGK5Gm2Rhw0D+TDZ/YterNfSRe/ZkDbnaP2AK4BMin4MKaV99YvF
CEUhxYH6BP82YQsajCdhncplhQvoYl3w/e8pqOoozRnEfCP7rGLfJ/rJP6RewnlTfevEKwk+ZEgZ
qT5feyxlmJ36KoCS+7As9oMX93tn5knOhJnvy9y65FPxVPh6yZlZEiDnsuNKmitvKdtDVhNal6Ig
XcljSqjrLyQ2oBTnQDcuWhXVifzR64aKTDW22ENrlP4AcBfTixKX/Te6/+oE6P97I/1n2znjOr+u
2HYH0E7yHUXdhx5tIsfGK7PL8b7xjONyNPlgmGRopgWq1AE7mcjAWh9M34IX10r0T4Vwj3put9HK
WeIW3vuPVM1XczpKSo2VsyOg4nm0TFQ906tZN4/NWP5Auf2L5Led0vJjSuR50OKk7bNNtlUA7SSh
6j6OUaqubVVdhOa0e1Oy8Z3kdMENCRJdq85Esu9TtG2IZqZsNyj21iUvPnAK23v0edecBmTYOmax
T+RLagIfaHW9e15JQpBpdpPYoJtmLHxuA/KsMcunuumqYGm758Q1qGJHpP2hCLSr8X5OUGvpCcBw
qznDpp9vBSI6TvdMm4JcwfabGM1Pcq0F+mA9uwi+ZBqN55YoOJAfx77vPrV2Zuz00QMbRtLSnJf5
TW3X/Rm1u31c0gRaPKPO/9ySwBkMlTB+lWtuv5bw+9DbhelSndnt81KbcUdSQxMQGkkJob0pGIac
LWYqaCXAojpNUNzZndv/lCj69gnxw2HTMcqp+O3Nzl13i5ZLNm+1uFE9RT3wR9+4uzOl/etKjk7k
OoMEgV94T9Dg4KKgiLtxeztmU7R6u06guS74Z6Pe61HqVNPwoueDCl1f3lb6pO/TtWwO1DbQhdo9
Pb7Vh+XnJ86TV2gImR2nPRiN2+zG9mEhmw4xGBOdF9l6j/QWP8QW+5GPX/FfUpLxIsUrXEG6XjzV
BsMyhrhcbpo4O7cUzLyANJkzTNcDVacvSz82t0jmkSoWkob8NjMtstgXKtmNyrvJKMldDehv92nf
6bh7LCewlaLyYs57p2yuF3dCciqhaSCoGgBpBDPM+JPMy/E4rCo/TZ13xxJgBGKNr0Y1NruSLsiL
BW2BLbT6WU/5zGkngZ45xmepajb6JAwEKkE4V6GDPGD2uE6z4WHsynzPKdLhc24tvhMiByWmhLVC
D1k5fXwrtdH5PCwg7wBrM7cJkmFTMX4j5B1In5lwX6Xp7n2qU8PcfLLK6rnW8DKUvvNL6v6j0RQP
rIZRnaFu4Ts9eQ7emt5wEOczzoMJgk6IyncJY1Wx6Fo+RDfF70RMagZqXO8rhdrbrcuvRoIezEgX
EWGSYgPxv7g7k+W4kTRbv0pb71EGOCbHojcBxMzgECRFShsYNSRmOObp6e8HZtUtJTM7Zd2ra3dT
i7KUIEQg4O7n/845a1+TniziG1ZDWvs4RSaY9cfS3uOVOpWZygPN4BUWSUocIrsqXhi+banWNU4t
fWl21leswpIXa+p+EkaUkOhknyhT8evcu4kFVHrvmdOxMgDd3YWX6hJr12F2YogO+5JLd8sLLFyV
RGcz53ay7UL3c8jTx1rj5JdGEeE4JPT7iP4TG6O7nojve3dZHoSdEJZqfRZpbQV5ye6nsEUgZRiy
K0mNfWzoL5TWyU1ulezLpQi3q2mFo5D6pLwFaTHGyG46CUEpLL57tpzVD5kU86k165EPsQd4tnNS
hmy7/47hjXwbfqbYW1svl0fCC9NXJWV3sV18r27NDI8CN9qg0mp238pigS92rIH8gzzLTyItwlcN
avdlAR/d2A5tLQl9lzgC7TFIo16tvqNlP8eFd2yapXoWPb+xsGjNnsdwygBMXTaY82AA3qczWU4e
wmyh5aO1673kNU47RIGFtzTsv4B2dfV5vnVqc2a3XZbPTm196ae2OEapKk61ErafVVIgO7I1LrWh
8WF9I1/ErrrREss64i5zA7dT7oOgEpY6DaUfeeslT6XtpDtOeNqtt8ysuoi1NY3hVnvbmaKEG9e1
tzHMuoe+80q/szr7N63gzJcts3HxUm96qtuoPOhRDlFm20vJ+I2yHxLU6pdkmPRDpy/ZkR/jcMcP
Sli+7oRs6xYJHt5aRfhoMNXC70rv8NapyvpK1kX6pW8dnZNXYx9sevZ4ylrtqsjXPkuOAr5oOdM3
VWlvTcohWVtCuYv0UN8z/tGYfyb5DoU/pbGrWuIHT+RsHBsn873JUOdcI/yAUkrnKy5O92z0rXfi
U8RAEFOGRZruwEWXlh/iYJr5FpMUy/hUWkWyreQMgg61hvgbiWk3emazYxApzyT1Sh2LDsExreYm
C20mbu93dmbcybiqt4MrIYHKsB3OeWI7n+n70S9N1HX0stu0/dRZfcoiRlU0/bRHosVd1qMs3OGU
S58dK3qr0e4eJnd+szXUP2W52r724uZoh5EZgO3Cp8a8rjIcVutXaG1JU2PnpwIn6oPaLC4FOxSQ
dSS6cDkqRd4tIYyi4HjvLLsMzrqz4yciwWCUsjiopt74bveuPLHJJ/LOtZdDotXyYFdVtScZQD+S
G2N+LmsCrGjt8vUSzF6LTHaVaGnafdlSyupbUxGfNKppD41med+UripA6Ub7WvUz2SDUzu6dJsYe
BhEknnEUOY9Gi4k/1TxeVy5By2UZmddFR0kakGcYyDTRvRaiL7DcawAzlIvX7jRAxY/1gyUq94XX
S/7iDXbyFMWhe6vjUNsr0ZpX+DteArmhoVwyKTguiZF/KmvnVlgRM5BuKsclKMZwfMxyiy2dNBgO
sL8SU+nbSVrcGlNlvph2bFwmWRdka0QraazCVD9aZW3cTaY1ulsrmrMbOiYa14d5SveuO6v7SJ/U
1UKyQROgvOrzqCxtnVna0evIuhVtLN4Jj7GT2plvS0030JjMSGxNJ+rOOYG4v/Mi/6PBwN/2fv8/
2G0APPDTLO9Pkv+hL6O3Zv5jyjl/4v8q/uBGLmNaonWAsH5KOXf+QUAg/z9MElycdEBG/6X4y3/A
ETLoJn2S4yQo4b8VfxvFny4CckYMSFfqAP5Hij/c758Uf2IuafxZo3RJIP8YdK5As/tyrYNqpfYF
ksao88c4XNjfqNw+mCIv8WkV+k622JNEeDvYsX5wi6UOUjc2d67C7pXBngdpVjyHWG527rhA1rop
kSTjqNPOpMwds+9xC3htXipTdAcCyt5MmaT3rPfVyVkqelQUmzc7dz7Po/19cPdFH741rcgRl2R/
Jsd5uWcIUkPch6YvmjI+i0TTthXdq7ia5OSdgGOi+ylSkO1s+fZLGh45tqCBGPa9rXlf0AjxeFUL
4QPTjWZMCGGi0/axQ4px2Bu0LGuaeZkczdzqWt3gHysXFYQydDlIh8U+ppHtOrGXm/zeSyU/c1Vv
dQCybQ33hOArw4Npp5aBJJnA9jfkgoiAhBD9qdJEQQCg0p4qidEbvZzOXUtwEsmYd2zy1Q21SXix
HWTfsIeVbpRvprrXl2PletpTz3+xfpxVN+JfiM1tr3e2vi2nJeQAQYjDOdFiI6gBPmPf0DkE4uOJ
AtqqxyKIMBpNq5lIvXoxjld6K7YxI84vC06rHeFXUbth6qG1G4eS30crQgAiTWbp220v8UNwPoi8
rcaNUjYbJtoNMSKUbg15gWixJMk27PjqrMRBRnUbCA2/N7AgbyppFP7cu+IF0bknTHAujqw382Gq
8m/mbP5Q+XJBwnbYM1vzb8DyHB9irafJMk3ry7gsZ6N6MKIDQAorIfIeB5c1sjvr6MHte2pmKHaf
X2cjbs8TNMub1utnwrk3C3nDfpS05n5BoyrkbD3OkSqPLLHf6rraa5r2ecJeJtzwq8qiu6xZ9jQI
HwqDY6/ncgN5x7cKEXjfC8/40cYcLBu1NCt1UPhOFFsB6XTs7HMjWPfCWEeHs0hRrXqj8O6ZAQcS
S+JkN9s5PHiMoG+iyiz20tDqoLSbr8S1HZbS1N8mT7PATOImQg4WBFclg14eASU87ESY0zZ5L+ZP
bG7560w903aeKPMbEgyaLUnjDy0l3UwNKvk0123xMM2Et5QDRkRjGLVDZ2XDrdcQDgQEYMIGu2vV
VTyfs5JzwRTtCa0QR3xW0TYVCWJ7mk/PuNdYS22qpfoKQLGp9RBlLY+OnG/l66Ap8zIOVJ9s0p45
od5Vz2nZfHZ7VvCpYr7td2kU0pLsuAEtUZpfZ/hhrfS1GgtOqZyzKJ5GhUBgTnwSTp8HcLBb/EnR
sRdYgrLV16KAqjYTB3+qEYdvc06k9GZu+HeFKZO7ftZ5VbT6INmQcDiE4Np0SUNZUK7jIFeGHohc
OZcwaaNrwZTlxm7B9EjELG8op3M+kxz2iC/V9VuVPiZxedIqkxeVGMrTyFvtOs2hHrhGVR5HUzI4
8TilccNZN2+Yh0H4XcrCG7bm5Dpn2Y/1pVjjarxHhTC+TS2n9RuWVsfKflsbNzeCHuUgG4S+s2Wk
7sJav+n10dkDME9Hc3Hda8KQd7O+oU+IEhaPnxVt7axwL3XX5pvE4RUb0YhdUoI50j86yANq+sUz
kn0ty31OTB3i2XCUpXkJO35q7cgw1DNJJbF3M+bPTdFHC+MezDHl2iRePcSa1SObN1sOU9k2SgrX
n2Tm3ISrKjUbP2oJwMztnIa5WXuzxyhAVa2emzKqN3rrXIuqSB68crF3ucHJpArlspscU323p4gz
Z5WN93aRpAeS/KsnW2+2STkh7KGxxw3udWZxs8UIpMGdldn2qRzy7VIan2fEnGMt3TPkFHt2lTQb
ctS840SqI2CukzzFK9HA/kzvjrVdYBIjBYhanK0YdYQuHC2dD2A0B2Jwn6cSQROWS9vijuA7yNLJ
V33LEUcvL6IdEz/L8vBg2YuDMvCdKohxr/cVs9q+ng6JubwMQy9YGOwoGOe6f7G9IhhMNdgYYtE4
Ctsb7tMGJ2HUR7tZMShIB87C3WL7zTBOpzjEd+TmCEleVXCYF7cz7ruO0tl7ivxm2sQSZupGeVdQ
cUGr+TkzFP8wPQsozWXDWX2mH5YDQBfPW0fUyasdYYa3koKb5MXju5iLBWPFjeh5eMy2G+4cDR06
nusAPm+LXc28BQk3qfMwF85NxvRpiOrukOfLkSK8bG+jw/J46H0Qi6o/wcVvjVzHcXUzM1XYpGWd
NptYVsY+nD2xiWu0JlTMM0eXAzqgoPCreh1aZl1aVz0WbSNPJSgRwhdLJjlO4RFVqd2rvgh5fVPY
nKflAxn0NCHb3Skyy32h2vxARa5+6sj+feqM20GkY9AvA+bofMGmaKX6VpGretOmnznAacGsh667
SVV3NTvNZmzJs9V0Gm0onCF4CI2DW+vefZ+RK9glXXVkeaDHkLeHryLh7UhNoNqFW3D2zjiGta81
mFFtDWHPMRlPm7IADuovNECUd+yon80UQdlBarNaiaUeZVDFd15UfG+EG9RtzpIRh99yPgs8v91n
zNv8t+lElSRrzM5ZkvC11obxGknWPDbutu8QmLBfPObynY6kishUf4lVQ7FwsTTh1mUPlmxpi6Ww
VyaHYolMPx4rLPiKp2mK+h1v9Jex7nZzZ+xndIClSm+mDK6CtTJ99br81rFzbE7tlmHo3k5Tfmyx
eYV35RT6Mqn5sUzthyj76hXYYb18F3neF8SpwMguXpgELtM31b+KnnV1aJkZqzvC0w51MZC/RWkM
E2jJUBWpIjO7KzlS+qkuQegNHD0J7YQOU3yLXEIOf861HuLuEI+YG2Rj3isw5XJQICUU3XbD0G6T
am/SEaic/GQlr3Nt73rdaxi7lG/ZlN/prQjydTjqja+VHp9sq79tO+uuUfV9xwOzjAmm78ZTQUt+
2JYYvmbL7HwkANc+auxY/dKADQkHgnsIGI9u8zg6LBU+XvxBvi4H8Kui/CIzgIs4kV+0bGQM2PK4
SGgHst2IY6/5rTHlYIi/YxFTmyFrw21oRvYxrR1xGDMmFaX+eakrnLm2QWnnFN7XrpYcLKc0gl4L
l009WY8EOKGY6XOP/pXU16rh73LqKvqWaM2XOB6YLjPE2UZNZp/tXpV7r+8kqtvsM9oKd0kTXwo6
wmPPvdDsxcNF/opZN9/n2LvMZMN4SL9eF++yjt1XbdLblzStD/xR+m7dvLJX4+/Q/aiqg2QNNdem
eH7NDcTtLB2KVx40OmK16iXPxtteOt84cz8WnGBucdf8YGNWnZRti1eIioeC2ZLvYKEe43jjaI9W
YTzIoeVREkN4Z7TjtY6NKyT0vuFl0Kp5/RDNXW9P5X7mQgddj9QbjRrpIwme0zFJf/RERohCMh7t
ysuSs+EhrsnvLczSuhUXFzlkYtNUlXeHIEZi8VLUV35T95Sxfh+ZXCiLZEqlFfpxWCfTwFigKwMt
jMjTTK7NsB03PYzVFprkrN4H3GSJPHaajIEA1vk3ln33K8lYklH/Oh0nYTFYwfpNvc7OnXWKHg8l
L3NV94Gxzthtl/JNtlLlxsvAohSjeH2dyRN/w+6CKf2gRHWj1sk9h6R+2zHM78PwCnicfA6b+MZl
pe+qwdvGFRtwZ2UBkGOqHSsyFe/43Rk6wTyrlR4gtUQcihGPB63k2lG9YwbGShykYI+0ZkMhIOg8
ae9gAtHbxVl4wCfJyi0YK8EgGrs/qZVqmFa+YQgTZwNrXTxpM8EkzjsIERV8HDipvCOrZX0mrDXa
JcCkdExBUZDokPRbL/O+yCqJGGoLaAve6fQ1o5AMUF3IWVAZ5CGoAHqkP1U5FqfaEm/GSnHM70AH
kVvXcmU80jpN/WnlPkY9/hzLzKR2ITKOmO3KU6F6giYit2fUv9Ijk+EssEsQJfnKlghG0TsKsc/l
O3hSZob33PSsw8PKpVh6557Ie48DponzVspl3rjFMPv9yrRgFSfvZVxJlynmlSRGwz1kLu14vTMW
CD9GqB2kMEJ/BJgZV3ImImoBvmnlaVKvIs4hmz7HdHiWTABX8Kas5/pCXnB412R415vcZYrMm5Lh
hrZcMjS/gKDzej+3i/kFAlTseqcbT8aaBuBLizdxvnJABOGAbmUkHgzOGHSApbt+5YZaz9NO3sCB
mNTuZ9fI9Jdx5Yzsth8/Ley0PxE5isth5ZF4uxd7Q0KnY4fvqYYmckh/R5hWK/A5rOGajLLEOe+G
7SVfqacJffqufkeh3JQx+kpH1V4mLo3Z7ROjhMR5QSPXxKYrPrlYXN6MFa7K3FpjJQ/FQay9SgsM
lrfCWOMcwWWFczgyEQXWcvXJvGGaHEKbGdY9KtTn2tPsZzUw6plW4Kvjd/Yyi4ozzYqDhaQv7MMV
ESMpy75kcf2UrvhYM1r2EaNVwdNafO4Knq8VNpubFNpsBdBEW0qfKnF5FusvkrD9T5lRZQ/9O7pG
fVmAWfjejHAkE3DASAnSTa3MGwfz6b5mWrLt+vJ1WOm4YeXkqpWYK1d2rsmj8eyuPF06hgzOCtwR
tKkB3OlqXm5zpnKss+z1W+KT96wgSwzGKFdibzSa8FWuFN9AENLKjtg7b2X89NF1Dy5nQt91wR3w
4W6wV3cMA7mXcOUEB8u0j+GQOQ/mShHW7lDs1TtaWAIuvIramx9oTBNXNmr2V1M23e30DiYSXTXe
1SutCPELglcSkGRCMkYm6nC90o2F8y2uCVmu7kExvkWorkV9FPU1Vp0vnYMJITmzpp+KhXguT1XF
wVtBSg8ynm3nmGr0TwJa5oJe1wis+hOG+ySAOyy/8URSbyBxYVLOGN1ofRKgTCKDFmb0ygefnqcV
77RCC9BzRT5l5uVP5G3zYk1JYakhQwXx8KCkwKLxio2WK0DqrSjptEKl6OLpl8YiMgJCAObUGmiS
oB6kUIcZJjVTLuMURp7flZfyIHS2pUOvjivJ2vRzD9X6TriG0lziz2sB2MZalc/uXQR13gXRrmkJ
7bAmS7tO75Kpw7z61UK7zdj/o6lGU428Gq9Ka+mU6h4QIt3n70IsTSjZzfwuz9qrUgs0qR8Tkxra
zfwu5VqrqitWfddZld7pXfQF9EUAzt/F4HLVhft3idh8l4sVwrG+KshaZVjHYlWVi7blZGq4eXVs
TKm8YIopBolH7H+bsVbuvbVk9o+wj3EBsSVmEZMKSbvNnLWkOHXPrmUnaNUUpPl1HcuAg6j4Sr+V
gKkItV1WR5yea0Gheq2ZwWwscA5CcWRKyYwZXdWd9Kp3CbLyiIA6O2T0aT6nd+9r5C33RViLZ5Vx
tijKuj2LJkSt4Wi1YZkDmAiRweinl04TJPUcJ4FBit1ehPLNjtVx6D0FDKt03vYljcRoAKe41wcy
nlV1iap0OlJscJpSDkypdi5j86lpDN+qBeUcEbwVx5E+akOwEbc6WOy9/LpUrd+3DSf3BdbCa5pg
lsu+sS5VQdZswqxOhOKBuzgKu3u1gIGS2YJ+k3HQO/VRNqQTKY73w2s9Dn7qGvvCG324FF8mctON
txFb1+sMbhzYtrax02VNbCfFnWVd1WaKqJ+zxIxJKQJCmoptg0FCnz5lufNAaVUginFHvNqTpRfb
pA4Hhg+HMf+RtSxog0VyXuJcGRSpJ06Gw16f5G9kP8Gu6BxuB2mTQNebCarIwNjKiR3n5PWZ4zMm
3Ek9+jZG8Q/TmOcbK8kO9myPPpZL5c+C0C2Qi0+oFwAsaIobqsPijUevuz0l5d4G9Sl1ppdFbJ+l
aX+T7bqnG5I4KBnfsIPXcQNy9LRYEx6I6DMZ0Og/ZsHm21VJcWUF3rrVPPkGuYEHd5QbjKPoHQKx
MsZ+xiZq5QXAoQmPwaqezjRuGtbGcdjn6bZ8M6ssSFJBt1a7LTyM7JKMwAlcfaNE7U9VGPRgjhQ5
XG2MGCkSSjHGPiLQdzG5d4tkbMgxvq+855LEB1/DB3+lZ8bZ8YC+EdxubtbnUREfx+XmWxXNnE0k
IxJ95qkASE3MH23/oIl5Z9G9BDCus+uV0zY31Rbh/dGy1RbUlNXHPk9e9MWVB9qr/aXGXex6QO2r
LCbPxkgGFaY/mmk2jVudFzmQuRPL57ACQ9PAapoGE1Sn3ZmQbb2a3vQ4u0Qpd9yJiaOAA+87fXES
WKR03k25y+Je3KbhTRPH06ZNwtOYN1d2qreZhT6scifdlqH8XCcMiZd5fadH16HsyQFLPEagoTjO
s4o3hI4GyUjkn7AWonm0fZlCDmbEGsDpIaSopraOrPqfUloiQkRHmBhClvXqOi2AzOJocO7njBgo
HZqfA56HS4U9oz0t6yTc5GkEARjcE1KNtbEal9dPo+6VVmYHyM6T46kSzRDUtKuUT1Ye7+vBnyW2
Are8cfTiMJv3iI5s+8dpV9GAbIWQAfNYkgfHR4MGtlI/nG/BvDdd6zp+jh0ALrMC5NFRsCbSIdH9
7keZ79qs47eGgbAb1rpmdDaEsuMQUXmijVfowr1TY+Fz3sZRctBrQhZz77tLioOZkjGSZz+qJkSr
t5buopdCf2jaeQjceJ0W1kMG0yOjT+SIWYGyRHKoQpzltHPArKj5LYfHK62Yp1tpF6fghZdPzLyH
ISDFMlyQ2PryFNd1QErJ56b5ZEiQbM+7I7LXrxNv59ZEeQ09JAwFXUTdmdZjSBF0IgM1UA81WmFA
RYQ3GoQXvlQGRILxxuac0bdRN1utlffQMOExsqezymt+8HW/nCEuAzfU74uuvqQ2aisv+a+lPt1x
AjnCfry0U3Ojzy+eaK9ljX0ehcndji1bApDZlzRJ9zHHFKfiS6FM3c/D5pT0HQvupD1r4pJoFeMM
Qn30/ky51UYW+LjhRIROZ1xxM2clJKU8lM0SnRv+u7E/kp1F+8V9Ec2YFvZac2OhU7EJsk7SK/dh
/ozusMnC53q8HRzeKO7yaIgekb/bJR5sPHxRR5rn7HBmRJ/Wqeku5IVpyibuz5ACvIo27DlI/2Ki
EZNb2lwTdqSTNQazA4S/mPeO/UyOo2+Iz/b8NWufmbRw2OM4yHrQ8t5Vy3QGFCzdatfK11bXsNQZ
eCW7g76KwF1522lobthks5J3GufJl0lrDV+q/LzovbupEmCG1oJ06yOVbQWDGh/rzNOAU25XTuJq
uf18qduGc4ggjGvpfliTeyro/7NEf5dzxNt5RJeerIoxA/uXQIulca7C/Al/6G2dascG7JWnuuQr
i72CQ2PXQh2o5cYiFW9tLQzS3j3EOsdQPGqENMmHdLEcsNIZyMrpON/NTnQWRv+FEFQCbAAb3YtZ
dE8w99FBdvZ8g5xl5Q9m3v1gCUL9cBlfW3F/Q34ASYrZ+ibvZnkXppg9iLQi+SZD+OD1yzDjNYyi
oeI03z6M+rOrlbc0DG9yMiF95tHOXbJ4zrGinYj0s0dwnHPncKypa5aOaTGCJYxeu86ab9zR3rG3
ZlRH70Q1bzzbcemAUDdC3INaEhK2z3AoHdpx8nYYQcetMblP5EgF0jPPeqrfVdWnscFs0BYrykhu
YReIjlbgUjeYDVi7sWC4BsCPaNoVdXQqiUA72LkMd0jh6aFcIiqY49a5tfTJOWZddUl0GzG3CmI9
vlYIucgsmEm90nsoCHXlLGNP/Fm2YhqKuw7e7IYFmpIHUqw4IoHMMOJoyUZFQwaZjcJzKuz+kA9z
xDkkrAEbVPNgeO5rmkTJsW3hwY0mIfmS0IFT4mZ+zKfg227lXry6OBaJIqRuB5vBoNSQXxV/bGOv
rIq+5HVgi/FaNm65bUjluU5hrO8rNz5bMiNERepBZLfbIQInDasyDZSyjoOVH4caa4IVh35ltZ/Q
sp+6DiZVrYFdmju3G0YKOazRMO1qyX6J7DmdvYbsu9uIffTT7JQuq3fK1tQtrlPqvRWjtTfEQPor
LB/1Ny9zDp9oqefMzg6klx2MSj4saWQFnd4jYnkDgr99WmL5YLLT61smt+SYbOLOTLZF3T0XdXGv
MID65tJZ6MEJybZZPV6MthNb2xqHLTGav8XsqjdLCt2xqOxrPIdsGm2WsAHXwR6D7lsq39ylfnBx
H6NCjE+VPl/gMZ4lh0cNRX6fQBiyKFjGjuM9ubS1fSwIFyDQ0ophh+rHkP5AMFO55Ke2y4q918bf
cslgL16z6lkcI/0Rx8qxXBjKq4LNsT7zAKaqpI6aBz5UgR7B97uEp/iYU4pNoZXxyRnSE6pbuBvV
MO+HGnqXNpjcjyxzr5bFj3G7OcOMZR8D2zFRteYv+aI/R4U0cIk4t4NOjUFHcqS/HlpIXiWQtyRl
emDySs7kOoCrH1h8k01cwcnSoOfs63L8UcENbnonVX6YmcZuaaPUbzKDcoTZbm5BEu+SdOyO/NPi
TdPJ4tg1VXGKapNXELhPEPY4O8zWdA+O0X0J46XaoWGIYGzCONBaYG/NeOT3eN8kqDdIWzEbLmFs
MWMw6V0Qx0I9m16JLSY3b5xHDm9NfR5zPf3uNBZNdnXcnBYVsdcfegtRbxa7hBoPqEPd3iZLn+Dk
iMdjPdntUXNkym+zAHXKmnXHlxqkOqe9v2aJBeY0teTswT7AkiMiJWW9xZr3nVKmF61gm0dezt4Y
IBCEOeKpa7Qk6GT1CuzZ3wtOIIFEn7rKySq3KEmpL+pcC0b6Ni/mYjHCUINOXvbayOClj3PfPM1u
+DnvdW1nNYt3w24R4rdjEJ4Qsud77Zo/oDsXxZmYJNDmrEVacyQxL33Gs4h1o6/sY9MjceMER3Se
9XuxTpaXKr9Tjij3idep71Bb/WESDeBbHXlf57HVXlRWTq+JXi57rNYzUmjEQKCovxha6XD6WW4r
J76bY3HVyMJGp+UfINWiHqfaHNFDGWIQNIGVsSZ01fC+Z5UZwLCXW1c0GAO6gv1QknkAC+wiCrbn
+OpSXiNWTly2K0bnGiWWCAq3enaIMw9SIWENCDndtpNcDlHpzU/dRPeGpPXumRTLS2HoyRfmKs2B
9NhmY5AwWjh8hvRP77FOVEeXFikf5yiJlHAtITVvG5NwR3Qp0tcLc0vIQHGMu9kIGnNMjiqGxg1J
nEcIu6gwb+7GsX8LbVqlASF4o7WLaGHf2EkQjdQGXtWcPP1mjvS3DstsrBk7jbiIzixXuYpfD4k8
k9j0vWmSZGs/tjq4p8pzdSDI1/y96eb/b8rKhUz6743Vtz/G//Df8h/fVfnBXb3+ud9ZKzr9/qFL
z0LsZqQJLUPcwD/d1bb8hyAgjVQPXer6Sk39i7XSDPkPslJ02ujJKVtjqIhmaFXfxf/1nxp+bczY
ZKyRdyME/RTe/4S2+mNEDwFohGjrFj0+wF0UeXyMJ1PS7ThdVCGz868jk0b9JVa/KO+AGfvJv/3P
S3Cf/Ittg1yHD1kdbMvyGfNjeDXBOdLqtfMSEoXfjOipG34Vafgh6Oz3i60tbiaGcbR/sd7vTylJ
YeKNHpso7YorFD/1rUd8QQ3jQoeiX1iHci/cX8RN/dXtCZIkdIffCMjcCrP9dEU97YzKAmG89r+p
L+rZeoyRIH91kT9Gcfx+Wx72d6JOdAPc4sNFCAgnmrC0yd5I5WZgp1/g0rTsdLcgyv/0DN//bqz/
j7JnZ5GUXftf//kX90OzKJmV7wEujvfhUmQYmxGtpeG1o/ZPs56r/NXhFS/gq5zE+MXF/hjG8X5f
nu5A+hGvQpjAxwBQt5lUpeoueYwljvDmjipY/+9v5+MDbuv8/aZjAS2a/M97D8tPX8/YZXHJNDF6
rEL9RopbDNsBpdG/h0v8tw10f0xpIYXmw1XWD/Wnq6DtSfa+S/TIckARk2O+hHfObpCc3spf3NDH
j2y9FDkNUjBM0AGLP/ycjDbqQ+nRb9BiSYIV2dVYM39xjQ/tNL/fj+vohklxnbB1R/zxfiZ02jKt
ivix+S6zAIEMv15THqev6ii+YueMCf6eNuKFUzWCE1Pyv//SPj7u7/codW7TNRncfox8EJVZIp6o
+HHIn2erfsRUfVBG9o3Wg198ccb6OP87XeKfd/rTpT68MDCnoZaOdfyI4EK4uHsls+Cu3okbFutf
lL395Tf306U+fHNtM9hukXApAy6qiRdifsUvfk8ff7x8cK5OQIwg0E/wk/rwvelOb/Re3nA3OuES
M9P6hEQbWfidYeBj+9Vr6c8/rvX7oduQF62JNQYm+OfHvm1tsyIqMmJqSyg2IUSkvRCb/fcPw19d
hN+tTbEgUwbGsH+8SB8vrqc3vCPonv9NEwfOtM/JOP7ikf/zl+Ouy60n+eAkePWHq6Sy1IURi/ix
Zi/7hGDMGZVOtV+lEP/lZSwdpp5Py/nTYogftDEracePkpKNeamlz/z7Vx2Jf/WJeYyN2FpQzomc
+cdPDBdPOgxOxFt1bLZ9fhvnyf0Qp/u//17+4laoTBY6DVFUWTsfG3GLenEwOo3JI8doY8hwoVja
/Itv5T0I9I8/T0KofrrIh1vpagAXT3KR4HL3ZB4EQOXLcGcGlh8dvl7vMYcFeqACLOjnZtqoR3Ge
Nw//i/tkp0W3Hn1Y7L3++GlmjaPiWGuTRwi5aNNl6jYqf1V795ef5U/X+PC7jds88UK95huz8oOc
GYD/Kj/uV1cw/3gXczprXdxVyePYyWYbr6kqDZk1/5uPyma/6tHzrrsf3nBjO6hRFn3yWGbNIaXx
KS5/EaH417fx7yt8WGi7CY/XhP/nseQF15KGCSn79/fwvkX80yOH0eFfN/Eh880FG04pGE4em53Y
47ncL0GyeSIdMkh+hETOX5Pn+2/ufgxuab38uroJrtK3bv/+X/GX92mK1aQhibn7WMZsx+PQEUKU
PPZZfyTCIIg09Yu14heXeF8Zf9qzRFhTtTiZk0fvTv4f6s5sN3Ll6tJPRINjkAQafZHMSbNKyqzp
hijVwJkMzgw+fX+sY3RLmfqVsO/6woBt2IdiMhjcsfda36KhRSLSha+4eV4V8fLa5B2yFti+T5Gl
di0xno0WL+9Lvu53xZ529K66y+6c+/Dgbn5+u967NI5W4im/y7bmvto2u3ijVr/+i9/y1Z9xsipj
tD9RkhnJsyeey34pY531x1cwlz3gbM28usTJsswNYyFFuMkzRtVdeK1+Lw4MQVt8FW3cAP/nutzk
G7nL+3WGO8JbkUyyTS9slu8+UPqmghpgqdxO7nPuUi2ZRid5jkS9G3vCRDSzDn9/fKvLP+TsTl38
PsKxEXickqQ72cfU8SJ5Tqp7hA7MV29UbwXIJ/+b5fnqQstH7tXyNMqFRjfwk3pYQi2PTvzFS7y7
QDFA6bbNv/DinGyKU1zms8WX8fnupbjOt8aN8YWe3LB3N/V6DqwAZkGQB94Gs88aOe2qX30a9/G1
frP/L74xFPQemVbA+DFRvb3ZvkT2iGYrfbar9t5aVBdk+nz84P4mSr59cmA5DSja/KhwgP7+GK9+
UFH1yZy6WfsclYP7uwUL8GykU9dgz7XQjdNvnr6BWJr/yGnMv6rZ6X60GdABaQ/pnbAY+iSks143
lsIP3ChtmTOlQ/jTm8itCby5oudapMzpehQlfyDbqp+DKJakGpnHd6PuhKT2zIY1B423GFLjZgBG
ACrHPiDkgB+So6f4JEpHvzNFyH92GpjgAd7+ql5lufQAj+kKWY5PNg58HcRf90iskB53dCqfZmyI
dx6CBJrlkzdZmwnLKdrevCFkzhwHzEpJA3pxDbMNrYvfT6D4OzucychzjOqr8lDL8G+Fy2io0BgV
eFPr/fn4IZzV54SK0goCv8Hrg4v95BUtSpvwNDjOz6YT3iv5VNnOH58QqzG+51vwn35DDMPhMGA4
rrl8i09tdNigMkAXtO454ZHV26205sJm8DdY/c2aAkrKqmVdUZnb9incW5coZUhUSw5wKHk+qsvl
N+GN1q9KhczzPLvUnzSr0QYG7lZjrETuuNdNGqeEVWfRY+/XlFTglbDWlJrKm2MfDS2t5Ml2P4ck
cdULO676FXpm8UgMhvzT9UL/hdCw/67AxvkwpQcLPb0DISooeg8BmT6Dxl6UhhlyA9+pF52qgfLG
mKKbyDGLTwi6pqMXe4yF3bROsGrEZCJttLA0y1WTyfKOcMoF7FAAn9tNCcfgVU+Bdon9fhLFwtGT
nccTnJwg2P7t6L196V2txhhcD8kBF7W60z1wM7pBAl8PgK0iIC3vvgu31a69sNKDDnPzU1RGqOHq
kXBAUV0o50/g1P/8OT6eAw4mjI909+Qw58qK+UldZQcCzeS2LoxoPYWht2RJy03VGcxaXSsLFoLj
M2pnsvqUVR0tPa0Z1tg489raG+6BcEzXYYvyhnAJ7dlHZbn1vaykDTe6z2GYb7VRVXcoM/utPtXG
NlcO2VSDi05+7EHeIEshFsgeVmTTWJf2wLPTPgdj6K8cWS3OeByS3/7kY6dHjd8Z+gFH3bIJQM77
M6ADRG1QGSaCZM3+VshhZsjfgMSo8s7+NFoqJXZA70rSxCzzQN5986MXs3qcszL+zHfFOLQKKx06
H4MBvULH/NgVBV9FRUlggXgZKuOgUEF/YkRHHecWfXYH0geX6IzekZgVP/J+G5Y7fY2btnEB4ZTJ
76GCrRoID21ZEJPQkD9ogvBNpivatMhJ5+i3DCsfyFjqP8ZtL5AkpYNJxlPhZl+Bv9c/1aQhdDWk
1D/XdDCfR4LB7sysJwBzEDjsIVe7AFk+3uPOerAsaN+laWNgLnZsoC1vf2TlikUiNvoHpMWRD7wl
rdqFVELMa5v3w6EHoZOs67gFPT/39Ocg9beejVK7yfoAbW7/+eO/6KwwMknfoINgUpjAJnVOqrM5
s1G62EN2aPvU3/OhcNZd6bqPH1/FeOcyHv44gKn0gs2z048eMcHDi1kewpCJbT32WNdSzCYSqWJG
cHWAE69QkdiFJpNeb+6mh7EIyyBpFXLdeHQeW97B7cd/1Tt/FKBsFwyr69A6/pt5/+qrX3VgOApr
LA8ETHjbpquczTwTqfvxVc4rKeYVti3YyWhq8Nk5OSQXWWvEAhLKIS+a9iYWenjvkanMMIzjslTZ
M9aE4taIoDGMucZz1xLmW5FT4KOYso3qu2kFB78MkJvCLgwRVhk6ws65yJ681kxX/TgVQPtChzn6
gkTRBgkwq64DAtnaYHaZvvKNT4I2tC4F9yzF15uP3HJvfLENGsi0OfyT5UNUoFMjL64OYx1F61a4
WgCHm9Zu5lxKTFj22NNL8ePRTGMVMU042YO7mWVq13N18ESX3vhhKtAn6v5qSi3ayTkpFsWQZwff
CP0AMUlz9fFjPFss3CkwDOZAjkmPaqH6vq65BXwhdEmdPFASIpcVU3ivx0l/YSBkmu/cJYOFpTJZ
QmlO01+kTPRWAhw8yEW/PXaxn8CLhlGd1SLemUXSbW1a7k9REQq+8AZa/xRwKRLkvZnn6rroFSKq
KTOu844B5pwl7h/SlcBTzcSCltSvMV/vBTypg+CaJE68j3+nszKOMy0Lne4acHTG0ycrQtOKUiuT
oT74Uz8HhtPYsGF8IK6t89xJKI6m1l340c7O0n8v6f1zWeLbTh4NYV0x3+25RgJE5LNJFAASp9na
jMbEb6Sh2WJ/5aCZ5caFY+V7N+tiVacqIEaKj+bbRdGZoH2jem4ItQbB5BHiQYTVPOcbuynlOtPt
/rnyTHnhqu8sRX5b2m2Mvbhba3kpX+1b+pIGCnOuOaQton81JWFgLwmSHz/I81ebgywHP99zLKpY
cbJtGX1kd5LFdYimFHzVFL903fI9GrNLyULnv6LlMbHlm8iUi3iS5X5f3Q+C7wF9gmMdopJXi6Dy
EGBoCxZJKwT6F9dcO5oVXVg0xrIq3u4nLFFaMMydDYMj7slCNSOv1wXS90OaTEjzNAfeAKmTfgg/
GI9P5yP9jftDAxa3C70aOYrz1IUIQknZvVB7nT9QzrW0o83l1aHKXDaFVz9AY7V2YolJO8QdIyUj
df9MSV9deDGXtXhyv0tYgm87xkIxOR0c5ZZetF2cRscGK8hGmFWPEBudiLUovQew4LuP1895DU+t
83cYz7nO0hkxvr0rMA4YMpzOPbSJ+I6SfheFDagCOyYg4dkZgQLT7wGxu0qwga1ix9xmWX3hVTm/
aYduv+eSquLRkDktamkIceTEqXOwSt8JSlPNoBORlaI0Uru0cvULX4l3CzxUMMuJD/mBedpoKoDW
8SpZ3iFOdMQp8Wya30pUDI+tuaTZNgxTnmw1+/0qtyZnDjQT1d02xGLwq+O7f6mReT7D4yH4HD4x
zPMYKD/fPoSBUB05odA7ZEJ127au2w2ckhw8FV6uu75x7QcaYdpNEacg8yyO+bIt/C8fL4Xz9c28
lG82ES08CMRLb/8I/DPT4DrSP4gp8ck80RYxm/Hn44s4559OhtkmYgrMViDErJPmNP6xBqWwXRyT
UA70DYaC1Y3Lby+bGX+vkw/dFSR5w951NlpAwi5dzDVFC9ZyyBO8RA22pxfCVA0cKUjzo7UH1CoP
ZGIy6+IA/aDnlbPlzJ59nQv8dCunl/S4Y8OJNCxvoffIEbH8IuNmROXciMZfjyaMVOVM2WPK0ejB
nMtGX5Ox0XMM15LhyuzTmDTqLNQ+c5A3saokrf8tsTV0Wb7hYgKuHCGLtZbV2hOiMqw5/gw/oPFL
HdkZvAL+slD2EUL81Gm3bYqgcSUztOeYi3GYsBPgQ4ll9QRcVv/18U/+zmp3YRqxpK0lsJKz49sH
G1sDsMkapkjkO/229kE6+LOFhVdnPwjs1C8CJ0Q0BcTu2hnUADJcZsc67C6N9c5XmEcTiBXOnNKz
aPK+/UOqWiI+MySuPjePbhA/yxUqjubSlnZ2Rl5yhjgpEZFKCAt4qLeX0aGYGA1Z4ccxclPcIjgW
I3fB7hl4YBw7zPahh90l6bX4yehHF3uFfSlY7XxLA/xk0sJGmmTwV5xsq4jbBEJ+kRyxLfl3DLOn
I7gz/b6o/IOlpqa5UAe8cz165j4qKD6XnBSX7+irj5OEk5Uhmk+ORWZoaNWjAdr08j0kcWvrRPGl
ady5wIJqQPc4jrFhLzKuk92CRoM2tQnPcqqKbq+AZOD/WggrlhD4lskKhj3Ny+dXYjUJSAgVfsC1
Fg7myvYq0g3cpHwep669iqMoXqccXS7Mwc4LzuUv5GvCeY7T4+lPUgLm6enPpUfP4BE4DVmcissH
FJz2HiD6RNhAXx9LMswuPIx31vkSN4LSiSM7yrnTBVg7dWrNXnqkcRbDdAarTn/z0sD/nU83IUBA
Az3OIVR/p9MpgTvSHjx0qQlh0Duhd8aWKana4oNNCa5KrK0cXItwPNHcKqfPrp0ohR8U69Z6RLmx
/nibWR7428qFU5eLeIP2P5ob92SXqQ10qVpZZsek8B+mTP3BEHkQYfQtdNP7thpePr7ceeFLNYpM
nPgOWtpnw3uwOspNsP8fx9mRN0LDoaZ581caqcaFGzs/0iJ/5ACNPxP5GiXD21eLrHanKAjXPTqz
/x1/Wvfoj25+n46kTpPbgt0htMarojNa2A+JuFB1vnOfnFvoSHhoeokmOFlLXu9VScak8+jOrn5d
NDQipS7qDbD6S9pD628W19tnuMTn0NhHqoJewF0+3q92ESHNCmNl2Bwlr6gEM5RYa92rQZlAtCsw
I2iZJOnTGr/PjsLMBV6W6rDu0+pHWeVpf+OGeV7sxmQwizXxFUh9TVk5zwbgrkeFrTbaCMgBW0tU
OaOKZGwOo6lVm0Hv4a9pdglfJeFJrM1G6D/Abdl/0pyOyWDIxr6Gfhn/mLKwk+RauZys3YJyCaJC
T+L2NFARrKPGS77BRlBgX0e0fyNn8xfP7G2GIX1iP069sl/KKPOTQPGCbgphNU3Q5e54a8mSoBgK
DfUUxvzvVgONhicfu94h57CDQToP6yNhg6R18Dqu40XHdg3MUuvAn2hzC4rBGVDdO7LDUzrm7nNb
OfWd6/SOB5i9jQcCDM3QuhN1WWBhpRGyV5LHsFoGHfTPKPGu3L43ryP6rQfMBOEfjuEZNPep190V
xcXwdTZ6Zk6zkwEzrUDZoZ9zJ+IZyor/RkcyAxZAX6QFej/jMsGgD9sqqrq4x/EwUtDMnYopc6vR
3fkaw6YlRJLgQSNT8wNGYO0bLA4dD4RtDD0CotryVwyaFIjoKjWZ9zhWDczKamMT1HJu62saYdlG
lKH8MjuhMDdq4Ji7wLdD8agRtNZRq6amuQQe9VCAfAnCvbViEa6zWOQQ0Iem/MJO3VXr3sR3iWHP
0LpNRUdsMf7W6iYsUdAntJVfwsEu7siEgaPh+fCHN9CFYEHpYzFDXy5NCDs9tuurxO81ZKaFnRz5
RphgJ3Lc2TjMBusewrtRgo+qOCGzMMpv+dyn4EvpmetYETZsAc51hMvgMPsGxDsnmdbmbDuEEYAP
AoE1Tve8fLp8wNQLw5k8RbtcJ5ULVmQumuTJZ6T3bOpxCtxAzNF1PJfFHVIn9SOlkSvwv02Ft0+d
ftZX8GWtdAXKlDhZoyx+w44J0xUYvOjQ+CEsAN2L4k8dL963PoO+LHuvJq5H5b/7Ps9vG3IrkAlH
dnUz6bUJ21W00Qt8s+gLI0tNrD1Z6o8zouYKt1NytEc72xl5DTq6sZDyQZj3gE5Udn9TCxXvvFrG
/co2x9ijQ6KD5atbqT5Xip4CP1EG0auJbbzMkVmCt/cVk6WJuuZL2sr6CRaL/h1L3eKqmpPmqW4W
N2rTUqTDOBwIJuoSTH2pN8dbaYPY2aSdvWlUlx2VaQ/30khwa2ll1MmHxJiNFNNDBWtyEmPyvdQ8
8RDNZfRSJqLn3deElWNMTZYH7T8MpSe+hkzDQdw5mrGQvOfpO1NUOgezBw5yFJGVrjE2C5+GGnkD
sLGzQWCjrNSvGlTuzTCl5t5rR34GVcdBRozeehwS/TYbdfErbjwcsXHVW190ax4feBysvIjWn7OZ
YDnh9I0q6zMefEJ6fb3yPfzNoj/McDI4140z8PK28+dfkwFHuPf8/BfQrIp8JCHlsx/l7kEPCatw
nclm7gdfM+jgt+1U5EL3tq2SRnEt5z+DI6DFa/dDCpFeL9QeO3L7SzA9WdsFKGoTNcCXyM5EHbCw
4T1YnWfdAeHC7FHYYY3F0QYKo0cJltbOM1QF+AooSYAbRCdxtw4fqdbG5yjU1GegXIrQDKp1jHSh
oJykS0gzK67V79TzZ36+ugdsSUxusZOVOWkE/1kmjyzM4aFHVU3gNPVLGgFOY+2xxyUm5m9nSD+V
Xpbc6mNaGeSOidLDbNPZXxoI0upCE+lcEMWBgyYtFTmCUg5AJ7WqbWcwgnujOZomUNQ+VeLT2Nk/
CojP944PLKdqYChbdZnsUmsk0KfAxjcWbr7he8hzEG7HhKezbu1xYPvOVb6Xreuv0LGb94arDzuJ
cHs39Km5Ge3ZuyKAWz7RvYiubbqsF+qR84pg6VhYPs4HHcC5f9JiT9llJ2A/DZBH+D+ZWhzhED6D
vgBp+HGRtZQ2J/XAq0udFVm+WeloBt3mqPo4gnk1Omt/hrzw8VXeuSFr6acxenJoQPwdS72qOqD/
x6rUnfIYavLHOPj9Q+SBrbcIwf7z8ZXeuR8EKqjonb9C2dNBiESW3UeJqI5NB5Qb4zoRRpmdXziA
vnMVKqilIKeYovN5UgknYerVYojkMZ7YYrscRHq2EOI+vpfz443vEGzo+rS0//ps3tZqXdppRp2p
+hiKFutf65gBRLUcSxiykBSO07ofB7XvI+fSWfNvp/NkWfhIZjnCU48a9qnwrgFJmUUARI8ZLaMU
rIRp7mO7jDZZb0JD0CvXg48fdmQRTUpRqMkxVWOgWYAVcwKwHlrchXewtEz4AA5tXBIV5h9UcO2V
clt32JajEdkwhs2m2uWF0z34FB/umh8EW2oH+/CYL1lCgWlyqmoNl/eAgVIe72IP1DC7dpuTizQx
oVl1xG586kUuhgu//+lTFqD6HQQwdCjYwfgt3v7+StdCZuZD/TnjSwEAE+Ks7JCBfPyUT1KTwUdz
cl3E1jTMmGsxvXh7mbnqnE4B5Ppcrb6v61W7wtUXEMy6+hNvyuCipOP0XTy93MnaJTckCSfB5fSA
CICAUi1INpA+VxHXSjfX+irZfnyHywHm9WJarshYARm24L1kWb29QQoB1D12NH7GJfvQWVTmhAy9
5Fn/W2urC43f82f29lon55swxb1r2trweShubednkh4+vpe/yoCPbuakDWMaGM+ziZ/vxl9BDVyR
CLkZ1lcvdpCv4AcHT3Gw49OyJldnla311QWDxmlLgNObzsAJH9zye+pniimsIJUoTWs6kh2gkzGZ
VYo2n/I8I5CZ2V4bmURShsm80zdZlcBqJJ7OJctm0nN7w5nBecj1di43H/8uxslm9ffvYn+nFmZc
6p4pO/UmiUOtqtUxLJLpa29gbcVzjnVVi2fyXuwQB7AVPsG0sZgl+d0VcQLhKtLa8UGVUhCj0TQP
dT18Go02v+3IoFkrYIPrBJDf08d/68ka+funWvbfOZeBY8I4feE4X1LVienoz4Tb9QoewjxxtPz4
KiernleZ4Fk+4hzqcfsJ/2QltvZgacXQu0dFrf0pKTQCHiRx5xltt30oRvnPPvIfuVfvkp8NyRt/
uv/1JhDgb7jtz4phexLF3f/+/y5JYPn8/M8e16ufv/Mf5a83SQLL/+Mfd6tmWP9aHDkoXlCWMkjV
2RD/sbdqpv0vZ7ER0sGn0HINm0X97ywB4f6LjztiCtYJcylGdf/X3iqsfyHWMd2lOOMJIw74T9yt
y2L7f/uJY6OlRd7Lu2ziUWIoeLJMCPxz9LCvho0LGrepYIqrtJ4AVDOw8NWcB7ku23+Wyv9oBXy7
NJdrClBTJq8pi9PTT1+AnhBHsAKy3XB6S34AXC635CRSr3vD44AK9sLl3n5x/rncUpG5TK8ZDP1V
pr+q/mg2IJW1mHiVrm/vWhurZmNiT9dTKS68dO9eCq8XhwCuRq/y7acm7HOp90bWbiJDAzTv+ozj
7V7Br9UhBl7Y8962Df99XzTk6RviYzvbR9qiqYzCqNpNxSjqPraafpcAbvhegyt97rRRcBg15bgy
Rd/c2XTZL1z/vce4hFD8NXZiQzxZOoOuc07ItWYTCa+4kX07EwbTNLdIdFIARsT0vHqtHv9ZlK9t
t+9eD/QrQ3okFrw0b39cPxylaRYW8PMwBB871/WdmCwCepFt3fi59l9dbunsM+uh+31SqNRF749O
ZDcb6WpUhhqUFQBXZtCy1PZYqPP9f357wnGwtAuDz9hpHxZ9ZFImoyJ7gBITOqswHvUx9+8KpCUP
o2n9e8P+H9/C07VK95XRCo3tZQfCi3Ty+HIHkp6dkUhQAg16zFrQCQR3xOsc/fW3j2/tZECIDeLk
WidVi2+OIi3BHW/6smyvMtGXQZS3DeB3xMVaFPUAZcxHhP/DJ7si3c2vRnthulqX3J/v3TQLlmYY
JyeDjvfbNcQpgQCMnD9E+UQtK1djguTHyQ1zmvHl45te1sfrnZV7Njm5uOzVmAmwV7+9FDMVGTkk
Pm+c2FerJKFp5czG9NypKkez340/I/6PxSaO6nD78aVPdwZb9xG1M5pCFeSTVHOyDUkj8yHaRsWm
+ExtfW+bQf9V2/VqPT9/fKGze2Sn4+O2zIdwuZ5NLpCtQ/clWWrj2qDTTcBHD/AtgYu7LnkshR8R
V5fReDdHnb7xf3xtFhZH08VwgBrvZDsYEmElWgV4zc6H5IZ+r47vtZ9uvRjCfh0Zv8bY7jCGle6F
fe/s12XyZiPjxEnM8dR0lzX26ntCzENpoEvPN6gNG46l+ENQT6XXqlY6A5qWsKxKG3b1AFfdikA9
fXzf5y8TqjomsQYIAuo7aoe31wft6xtp2MabdnbmrRkB5bTC2uZUQwjkxswFlDJLwfITXUccPYhn
8L0REOi4ii58786fv71IZww+QijfEG29/VPavEx0BPpyM9GeDVov/ZXYlRWgUSx3RjNU6xpi1nYk
JvzCCn//wgsUhC6BDjXk7YXJFW3TENU2t9tC8hoLb5NBMd7NulXeR2lvH7FAPol5vKQwONtADNvl
gtbiHxPI1E7eal2FhgHms9q4qdeutQnXv+4VbUDjWb/QVXznHj2DHhyyZDhgYqGfvF5nwMLTbmhU
tSnrKbodabtsW2EOV7Lwif1oTeNp9FrvGUVTcmGFn1+Z2nOxeSNSx/XgnKwwaxzdqWXmsbEKB/Yd
gvxvkZ59lsq29lal0XTsWOWoTvxPH6/t0088YlEDIzu7F+INQXPl5JbNWsv55zPkr5dAtNEzMKs4
FuG5FpFCvnb18eVONAZsH8uX1sRtxNcAafZp7wONgcn8nhRABI7zD4hDxto18QDDQhn1vTeFzW2o
uQBE5JDGt9HsJ3cucVMvHXjkTZ3QfmIWZV8xAmsPmt0M+8T0L4Ez2FGX/frNp8REzoLvfql9qPZO
G7KuF9ZdlBtiveD5ikB3hmb+bljk3f6xwTLV9y4Mzum2mBJyyiN4DRYZFOksdsR+WflOziOpiIxR
GBu1CYFIzmqOEIut9R6d/fc+7HX93rf4tZ7DuCf+225aCWauZhZ3nU1l3O5Duy6d74OpqiW8McNt
C/q8YTCZVnqkb+hkh/O1F1tFvu8tQx8h08q222op09p7a7S8H8SwF+ILlqc4usMv1xAdWln4FrMo
GXIi/LruRZ+EMq8XaclngjIBqkutITm0ZNklgW7W81NkTT3UgcnikRTErdubycptcxW2FakNVgwo
uACXYm5L31D6ofdG+3cmq2lPSi+RU9EESBsBVukE/eBHRw4qOlC3gtxaoqxHYudDXysf59gCYqnF
CJnWMi8E/KpZarc1LyTJW13R/vA5Xctt7DQjFGE+71c1wocYwuAAH2p2iWYAr6Z/amqXw33D2PK7
GsGLLlO/iVnh1Lj3GPA0xj+cSXDFeKEjdxn+j4YtJXYl3ClLqwClllBcM6YcxWZKzGzXmIr+RZuY
7Y+yKRpjQ7JjB5Cvac2gSQsFc7triGRI23T6QcbOcN9Xrhi3o9aFw8MwTDXosZ4R3DZJCoNsIkP2
I5o1T7vKu8S5NeYa5hX/vJppTereg0ys/lgOxp6d2Xi+c6WE1vUB951AgoQTGC1KJ/PKDZu5vEUy
Fat1H+uyvo4jXdvoReZru8ZxumhrzIthsDSTwg5oOAqiHcJI3Ls5QSYw17o6WUuETunG94ZmwN9k
woWp49gzt6OY3Ow6sVMg+bGm2i0fYCvcpBRX0c5ilDKuDRUD4dRbQHKTzRR/o9Vp1F3RuC6RDRk1
Fp4cw2h/5RtopramkuFvqPzjvWh1htGpnzXjxrO0yA/oFA8HSzYqXCWSISchjyYD7KzTwmIdiqEi
YwM0LNruzighajOc3dqQVNGWRgmPocGHFqg27LbWnHTVE9o+LV8bnRmln/TRajemk03FDVkTSbEr
zLTzHroKmjCGKpyt5NpY0U1tOPYzTXBNYyDog2vVyc7xnmVXNrdyBte28QGBcoVmZHDepUMPuxTj
DELaOLGI4VYGkUjEGFcEpdvho503bbHnG06MfS5JpQ/0uq0pSAupDwzO4TfyVqUdmz0EvqOBFekz
3xay2pjxI2a3GBU/9lMIo010QuDPznOLRpokqJYEC1W9iKjle0GlqJEoOvrkdaJErIclZjnVP5lx
XtQbmg35J+yQQttZlS63pk4O6CZPmqrj59B7/1FJDImPHECAKMo2seQdjP3pmfAMI7v2C72/TRoj
bjYm1NmfE1DQMeimfgjXjleFVwitEHhOVE9pgPfV5b/OTKaBQ64z6s2cuteCMETcui59DBKbgqxE
ckXqkQSOEhrIr7Qz9XlD2qx5p+UcRNYQTDHSKDonpEB5+kMHXTBMyXiKoRVaAXC6eM1uwiEmJhmt
C/S8dHzmZKnRfIm0hAzvTrbEQAzZghD1areLH3qm0MnGWIJMr7NilB35qmNJRlOF1n+rADC3QWTm
47h1lCQULS98576nz6eO2ZDZA+UAEUi7tHNd8WQ7tTOs7Vzv0oA0eu93oQ8oSRIcKtUmETUBtKKZ
dNwxqNqDzpLzc5ehqVlBhp62M3Tykvm6S1pW3Yzks2U0fksIkv5MHC5UZP0KjmL6UCpZ5muy/iLr
odft/rOrN66+j/R+/ORDWjqEnhJfC/LVULUwf9FXnE7CfWZATF6JYYHExFMm/VVLaZasR4RX9Ua4
E+pvNYFRXQ8F0Y5BOCQSU3k9jsT1qaQ8Zkij1CYJy/RRNGnpr6o6VkALC2h9G1l7xfNUeThdlBLG
s0v668/WH8ihoESjfyVASP/OFBXdVSXgN19hA8yiLWIPle3mvhvaK9vPPNibsTuuRZsQFpx5SfS7
iLK6YdilJ9GOeAX36E9JDFJ2NDJSLD0VhiiDwmEmSWDu+5XM1W5qu/JaEJoz0+oJu2c5QWhFmauN
N3NL0uxKpWFOdAeDWxwNoQmvvqxc7SsGh/lPWVgTMS8pkvF9P4de0LY9Gc1JGUs4ZqoBLUkjp0i2
LCm2pQgN+d3sN2O7MsdQ+23ETvepkIWSV2oI4f1bLnEnqSEJkbbTFGlGrOnmNaESNrlOBCDl6Gvw
MmxDauh0NbaWM8FptPgS9WWlFnS94cZrb2xI7YiFVYYruxi0fhUlFB28H8p8GeO8vdXj1n9xYicj
in0qfQ+pTV5vlWymdI1qE5MEOqj5JTIGDVWXBPgJmXsknhNIr3iozVrNGEzF4GxcPQPMHAklO3y8
I6l3Rdxex1X1K7IpKzaWW7n3jLBaAJJF9gP/b3zdOnGJOmis7CUewClfnCGXRaAR/XHHV7AdSO9T
7ktl16258mtDegHyKDDInZ/bMz6gAkfdNJNnf5t0NYDcVDXtnW0k8yFyp/pbroDUrgjb8Zpn5Y6h
v5NM00g7j4zol9ZHnthpvWfEx6KZswc4mvkYEBqLTktzcpPSUMuzn4qQzKsGYZnYhCIkTHKoIv+g
WNYEl0O+dCCeL02QOcuadSOG7GcYpgSVSYOB+Kr1CDS4roZpKTktSh/XFnC/R0q4G4WSK78i0Zrk
pnH2s2vkmdO3USpzDwgAnl9qE9gQ5DxwpHKqLLXNAJD8GE3MPxmUK7kZwcX+Djt9JGCNHLhxTZPL
f5w4xsf72V3SxvNc94DTazFmCVm6Kl9TMXnXFZo07MuNHn2Sds7TapHAsoaMuTHuMEC27TbvJRl/
c2P50cakmOgDOzfKaGcILXbXE/NIeaMZbZmwyQ6Q/BGc1UExTexeuWhKe49CBeCqzwuNwmMeVLw1
+0iq6zrK/c9jJbHoeC9Uk7Z1x0woqfhUkXRndVgik5lESWeSXwZjSj6XdjJHq6ipoowOntumq6Gz
p6NGQMXGHhLvUM7pQjytQzVex9Tfv0YKURozIsbKrA3RAVZ9W+3xFBdfZlmN8hdmSAIxbdxlW0gL
U3FXhgK29AD+GaQPcSAZ1W1Ud7ctzOnbvmsd+TA4TX2dhqSWbaVbSnYx8ivHq5k8P3flF6rYzxid
iEXI6N2s8sGagPc6gyivm7lCzyxcySFfGwlQD0DX5s02DjutuG8GfYi3HtzSORjR4fd7Odbokci3
y+K9itLRIpTWtosrABFzEUTFiAGORthI4J2DdADGR+PdUPJ2yT5t/BkSAUSzOUDe3f1AgQUXFoYr
2VkJ4qYbzPp6u8uipqCy8cJoD5TTctdEoKsgHqfY2mujVfFZJ6mEGZxhtC+a1Rs/ZRcN1EURgRtz
4jQohHtYycEQ2wWuQEYgB52sF7USMzmvQd5BXl0hEDMg6NtRjpTa7Yut64CMx7Ji4qdvPBas69cg
DhwbBRzSn9jnH6jPLbtPRpUbgE0Amjip0Otpa8r0U1p37IlmbZR7s+XDuCdpWA4kCvtcs1Sm96tL
bFexPNX0U4ttCPI8NXY+1x67ZB1LlU4QPMioWxtxUv8f9s5jSW5k27K/0vbGD9egxeBNgNCRkiKT
yQmMEtIBd7hDfn2vqFvWXcXbxvqBnpSx0jIDAeV+zj5bVAQg9EKkarJu0QiQPM1uFq6dp0NUe5+9
rqq/TA24zFGvuiJ9YEy6+6rNk2G/SHTvaT957WsNxtHtTDPwhlbxGDWgRrN7HqQHu6DxKXUpJx2f
aW8Ujn5qBhEtUNyVSjCrjecuc+umFFRxi+oohLuhPsebEx1t7IgTMgYa6A1kpcR1BkhXYY3ta4sq
ZJ6psoMK43nGC3LdrysyrZ2ChPc6sXctu3JwcDDwF3JGLEfC0FpI4xmRa1FnXpbWnvw97AgorZLq
NZ28Rj2VYowQCtr6EmH0SwbNnNPohfYyH/DxsOz9yKs9MJGoRpvizDL+Dlfwbu8lQ3vqLO1O6WiN
40sDPhEBIsrRxYKbkNRj7xC6k7lcVh7M6JZ7gYe8DPeycKfvmFFZ/cW3Om1f60pp73scm/XkTxB1
93VbdV9jLL39w5gv4lvNU8qb4o8je0UXeQg0Z0ZwqQ/fj0Cw3umQpPlRC9/TM9sxSgxW46S3FCRr
lAXhyEu31IfOHTGBlrPpz9YatttpioT1jWs6bWkQdfWQDpLeN+3aKbms/bK+o4sd2cC3muLID3nL
HMtd6kdrS7A6dEXSpY4qtqsKcPOhKPWs+WRNEQHcbb3075pJGnrXOUiYpY/cj1RUeh6wd/a3x35o
fM3qa88fp5o6gT/HdZ6vNI1PDoXHi4WryJBNjGzsFBcHgnV8sjizTrFjYqaNrHzXFRulb7nk4m4E
PEC2w4zrY4M7DY8J/M/TDWsdU/qYyk3RGNOdLby2wylpPcIittlQ0pWy8wSvYEfF4pCetVCeh/FB
G7acgZZu3EWt21YZgczl+0AoSoa4quyPbSzI+VBFj5HQqif8q3NNGvmqLH3RFQy1c1yxQCJRtBWE
2aVaDgZ91WEsFon9/mLcYO94Cy7gQeUB/zIRm+s08uZIoeFqtlMtQq14r7Cqhr/UOV/DcSnngyJW
5H2sp+6u8s0qnm1RxnlWlvVChdevCQaeToyQwYsqdj0PWKR4ZC4UfvDH7cY3GohG9/UY+SxsroHI
XMQiIn8B4OJqiRbqI1kKOZSW1irnPSxXQgrkZOQDOZDjepbSnYvDDfRR+0rjpo8XqhvjIqLKCJ/p
vtymjKy33j+KOiwJlyqScM8VzfP3UB6bW4PaB1U21sLXhwA6/PA4hvjw/UDHVgTYA42s1buRs2Le
4no0W6NYFQ8ahKLkrOqoWNOBGL/1FGyG9BpT+7bat1BDtyOgQyyAwGT8IRxI8/ugptwhJjEe15fY
bmb3EDj5fM77jhRJa6GgyxY84T5vrrROi1OyIoVFzZ5kV3L84Td6uyuscWMZgT8931VbWDrERLhw
Xtum186uouxY7nrXEYTvQLknbMDRDKD7mGV4p8mSt84ydutx7+Hx8ZzbC2yGnt1DP3YWO3gaeCQo
EdsRlaREsJFZqYTTVZxg5DGaVI2VqENLbTztwj6JKnjlw2pnuW4EpZlfeIdpXAO1s7xF/PRbK7qX
iXuTEhS3W2IPPsHb/qTCXUiLRVBTAUaceQV4YcpjoN8i4LB4H0OIJ3hIzxOB8omZCWInGOZzvEVU
aIsPZfrjsokxoPV2nQva+CLOambFz9Hq4Vi7lP6wZsFI+PgOXhweO12McdhdEi7ut14MUGFZiuuB
DIiebPrFucWS8jcDgbRBhQXA0rOZE7VmJe6B3QqN4GSgCzJvksVHmwrMyvxuGoh/MjdzkaCJDcOw
bY7LI8IbRIiViAlqL5Q139jmtkXSyJqX0R4mXq1pLQa3IDW1iYu9Q+l5bjz+dFfX83gPlhCRWLDk
OEh1hDQuO7K4B6KlsCZyM3LtCH5i4lZ9WVw9PpQUtbyovRcSvAqcVqSgG1VNIz20JGcSNPriQOUh
EMJZljvy+0jDIkQ2utt8JAtZHcr8Z8XK+1WYMP44WHrxM6HIjSKzaGL4scVyeM8hsc4hkqF/8foS
+0svLPPv5Uoq/EkmK1apJZ0kO4pGn5h1UkWPVIjbegqnSixPmkwb8okoNuWu9kmkz+BkD6w9WzxE
rMtGP2CcV5IoTZjH18ipbhbaVGY/MGqKvtpGEb676RHUYoljqvkuNIKSGtTl2gPclGRzBMFdXTDr
PZnQ3aozOff2C/475tWfyMFKVzM3HwnGtb+ryFncB6k6ILKprAy6GZ8/PG/tXBx7qYrwQDRbTfBF
4TI+BiszKaZf3xjdHSXbjZtNhUfOO1mw1XHUHj1sP1DYpwQ1bE8hKSlntF3Nd4/w14SdwXK+snyM
6h01dBmedL5GMTkfFBAIWeOG5512rNxDt6UaARpaQRYZBX0vtJUvGV0ziU4gZPY+QIsx7HW0caP9
LbQ+a1pDGuaEbM9jtEJivlZEmNipb0+kUCUoanYEVki9YyPfPNpTbfmn1SbiWo7oAXe21y7Aid6A
EK0SYA1gj4QRS+FGtK7NNpGyXUXmk/Aaa4ITym58mJzJ/jomPjsEECaDqQBGyPuasPf4ikMaIRSu
byQJBHU788QmNJLXMIjtA/RzYoCxgCcH2C4iQ9STd3tnCT6cLmxMojnwLMSnvpc3qUnnNY+tty3U
Mb0ZerAx7eZHN7Y6D4UOohG6spAuagIu/sxSh1SF56F4aJqk+BFZRYk1m61r0g2sruaWqWicjyQz
JTZ+5rwO2ehviF8stVo9c3Si2kG3IDTvmWyTG85thChKqMXJUR79FFkJebtXk0kIVB9Gp6XFhuQG
fBcNxAxP/ZtV1f52gI85v+tuGauQZLZwIIUvhk8clctydowYwBxUKMSp0eB4HEGzDjVdI18KmznU
GfsLab0HsBmw79l8lLAEIHr+YdrGQGcDbDeQ6qRv+kPjlGtFApSmc2elcAbq074nBdeFE5eF+aho
XAiF9ZgITDdxQhSbRxv8O3WC9qaWr5xbiOW2xfQkkoDrdSsRyBEReyOpW4UwmJmF4qHEhBEoqgy2
F7AcBlmxTQJ7ueXgGjZpu5+0r0Aa3LB8HZNxCrKgDqcyg4jvoLkgxKxL1/aWDDaAGucohlZspWQh
ve/YzHSASpG/HsmjQ6kfBTFeks2gPnJ1HAmrvC2vkqlRkkbTZq4oTMi4Qt4XHFkQ6GSmeVvGTAoU
QzviN5BJ0/FJ8lEkKSmpJcMhZ97iRv2JysKmtNjU6BwWR4K8d5TPdDRxHS+ke2xM9p1NOFHGDHIa
70xTrY9WlefJYW0ddOAs9FN/ZxPkFx/jLUyS0zLZgqqmuDlMLAFqmYPrSPUGntvQAW1QhXfF1KnT
GvG4ZDNjquloKbf9YOq1FKcgKEicgoZDXADt31sDmutnuWXrZ4RuQX+tW7u459qbZVfHufWYB71n
SLfOZ1KGmtKmfinqDvxZ5/5dteaFm4ZBRffl+gqZFyhXuaUGiypi7ph/Q3J1Re4fWvsWpVwVRfOO
/HYkRLqN5y9l1YsA34g8QuUye9PLUsUW6WSb3thlmQbtJFa+n6yip91ewR1yhC5O1O3iKOg0AruA
DssJmwqQt9fN52EdsHQjC7vr7k1N1HWKzN795k4SN/fV7eJvYaPcDz65VjiJgfWOaQ4JXPKau82h
WEvvR6SHlvQ7YvpeQ2I9j6GKgRKT3CJURkZirdkgw7w6VCVmGXumyd4Co2j+BM9g+rrMMzhJXhEW
BDFVtUccpFemIwSQ+uTI8vlpyWNZ4IaGzGjfd/h97w2Syf5IeHZ1aUIMl7KkwDT7JPQavLvZ9Nas
o2Oon0o6ZQc4SBfPANzbuyDRdbkn36ivjise2e491R8dSwsgl199r5/ydxXzCb0jPNiefyqLyLWB
WxlpSKWMJYJduzKKPKK6L7yrtS51+ewKosIfxmWZ1se4rmXyrneHJrpDLlSZz0GTeASqOTXoMlNK
/eQEjSBZxXdk+E/0pv8YJXvYJ8FOwBMu9rGb+IXe5Au5hjSNy87Lq/m8GPLI7MVNkLVO3oGEOPMP
dJT/x/FwDLWh+mAgakPr/PvouqkXPZTME3YWk4SdjzPrKfTb+qSROO5a9o9/swP+P9/2vzB6/MsY
f/fFfPlfPzpTmfXhi/jxP/91Nl/a9e9sW37/zyyZGLJtdBNTh1iM/MGN/ZNsG/7r5qPFBAVuFCUJ
FLv/w7X1o3/Bl4LXDqAIi8kPoTvof0fJeMG/4FAx3gnhmOCbgpfvH2Tm4gcBl+1a9J3+5f//SmC8
sRf+7xg/QqzvoV0HuuD73SIbfiF09DS8G35CjHoqM1/ryP4SJjOvpHE9vBSIXy8Dp7z/y7X58zv8
9Zg8fbeP/ethoVGgMwIfgTCEouVXV1sX1d5AK2ETGWpYGJlz191Z4KgJqxHBwribMBQN7/A1k/Kh
ruOe2NWZkBOwJ79T17qzguGCGyWIozcNsbfPNbXoDWirtjNZnkxiuLbfnYLM9V0NMkjPNpRJf6jJ
Ubff4haNF9X2oOTF1pWg9vJqCTNfTcuuaZrcu0ryoKq0lq58hQu4frem2lMU5Xa1Kxo7UWke6enT
1NTldJhBc93MTTDuf6pXW74Pazrh3TTLLbyQJkC8GHFPuXdut8T/FNByFkeUnQym62aZRzS6wF3e
Xice59DVlePSGhLDlvFmWx4hkWtDEYW9QLUS+j5U0bUkKWBodyZq8S1yh8GfzyYXi3inkyp3d30x
JUcicMfnunScR7co4jLDO8R+E8J+tNRSwhPaivleVro7lGD8Ieknc3Qbl2nkYb32+6ecPGZxIFhq
sd5rz1u9vZm9sb2zt9x2UywYFiLKSqd5m50ufF2QBu07d2DrDaSQb7GMh0e7i+evVGZ0QAFtXb7L
q40T7eeK1EYnWl3x1e61mPe+IoQI3yFgDjBoAI4MGNl1TnZj8fPBKxF2WUKysSpkU+m2FoQa5q73
fsqbKDjgBOsRJEvg9r6Qvtlv49x6itz7RI1P1bpO03stUGHzK0K9kSkLdK3WFfmjBotEDhttl5rB
+ENzK+wvcS+qD5HfO9WBYnnu9ozO6282aaZxulQKbhPELjc8Lh71eaa2zbcZpgns8480Ne1WZlu8
efnjQME4f489CjbvksDqYRLnF5stL0yWRX8w4DRYKarbtiPsXr7ZU80/GwvvZiBmBYJiqpbxEKJL
bB8eOfSq6sOQ512ztyI8C+DIOl4DzWQ0zTFfBa55SMA6UiOM8Xi+nEBQBt1MKgqZ9jBlxnk3u643
P9k0EfVHIRmD3wU89jyFYXP77bS3NRhN+ucPgW2r6bQkALoETyZ8cr4tEYDw0MShZpYji3ijOZ7z
YMJyP+mK8Ryg2g4/EzJerLu1AOZiuhCW1usAtoUxfznxNHvVJt+magqxQFCzQD09j5x1h6l1nRWS
TMaOmTsWQpNW+m1FINzBdKggoEReHxB1B5oLGlckXdYhkB9SaxyMfewjpMYfp3bgVbHlQm3jj5g0
vDDlHpqnOfSl+GAo0SD6i4p1w2j4dPs6SapqV4e1/lD5yqLnXUGgdmqFX/iNig8HkXAZtX3sItX9
MNqqfrYD+Xuk3cjgreziLa1HVP/gT86laZzhYDGxf/Fqv4FqGGj/Q6Gq6KEfHfteIaQtCwB6PLYX
TGayUpHo4E6rz3g0OlY6OjOh9tOuyGtJJTiSFhV89NYGTmHBvUIgnXoKVpFBSfOUFH37pAKyYkcR
Y3YcbtVy9Ronf5k2ODP7xrWq6Dl0cRL1xE/V57SSfbUER7s1znncJgbYXTVy+SuPDgX5YqYSf37f
OayEbeX236l1adQWO3xue7qtpRoOURG8IsUmvrQr/d24OS9YZ/wQ3Oj7SBm1K32HydSsj6uSuDt0
49fOiEdkKPHeNTPdTm69t+rkNuZlsJHc7kzCfMlYsboMK2F+FsZBlTlKY5cHXVYleehzdI9jmOF5
mI4jzZ+1Vg6TOMx4w7F/YM7OyhrHkaTxL6qHpC5fYrL4Kp/AyrZwDVoSOCNNXclPTuGQYNgwg1uv
MVrWzHaKy7hRF9uluhji44ewAXm4QXNDfsfIicbOZzPwSDYuiHc+MGLH2jRPqoOtFvzNPXP1TMsq
Ntbv2MJm4hd5ZwtfXDACeYL1Fh9Yq4JXhgQfvJbOy4jOPpUaj4bc3YYzmTDnwrTARATp4o39WW5W
n0HiIBtY+figh0TBOg1ksARJGM4J3nHENXJLYizyxh0w6nekNGfLYWBRueRwa7G+5c1gCC0vuUvl
DMYOAn6QjnXn1sUHLyGTMMBPdkggQG3LYNY0j4Xyd2tVk6Ezb9Cx7MmLn5WdWAETTHXvF+GlaLrk
YcyDZ1tOc1aSvprmyfg6TdGzXZcWhtvVnUmwLok7rN6b4sGtclbuBbOtwseeB/QPpNRdSQlvnwKr
FDtHM8iAqF5cEgs2DPskO5XVdNXZksnXetLLnPrU5eA0U2iDd7BAws7f4HjEC/xhFp99MLfPzrBZ
9a4wtkoHc/NlWuK1+zKbjbXJoslhLrJMLXMFQLUUEpDaS3I+j5PTIZzosBOCzDQLvmoRc6nhklUp
+cefkBsVvBoAZqnlgPTArcJSaMgX+aEzkfOFGNzic2JJiRtkNCTN3lnlHUvH+ggu3+0g88SfIsLn
ITo03Zcy14NzEOW67eDjNGa/MikYl6HYFRFhtEXYYHc/1J6s96Mit1nLEdPdsp5LrB3BGPd6Tvo9
gER1D6G8ZXEkvGxnL5N+W0rjnAawyM8ydNW+79vqmc7GY59opumAeD58HJ3kix2odh8Xlk9GfdW3
GGM4RR9+pQsyzl1i+DM8Y4oCaIdqAf/5eJJAdTi8zGYMs2KzykflFMvPRFXuLsGKCOhltarXIIYl
07hY32Zq6DGRGOn1bQK11Y2WlnvhtNNhDizv2i1TCm5j/GrXrXkQVTGDIbhwuqBnNfYzeAnkOcuG
aPIHlWRXQIZ9EFuJEwNkxOg4Tp2XamCERwg6GlvmOfqa2FNz2uzZvsR4w2Skanv7QRuzawsClrNw
Eeiml5oRdFu1irWXHhjORfAcyUCDq4ybB9kGK7t7qLBV1pZTpJh6a3kIhka9V7BCMLEFH86wdXfO
drW4O+nohm2fvOlvcMzWo6dr55OSjkdqyta2G3YyCyS9rh3LU0Eo6Sda3mnfiNG4h2KySOYT2LS9
MK48qiSoQbmVAWQZxNkW9kKeM1OTtNeEjQbF7N87tYouhSv69/ESvYLo2jutJwel66QxqpbdQ0Ui
TWa68KhZF49gro0LMmg5Hwad49EgBsiLeQdJUi3zEeMg7xlvx+rks4CejHLrMyaP7SGncmc5JC9a
sh9eI2UNx270EqqddjqbgfB5r2rCZyZ32/M4wNXsAOKuJgh+LvbSnmV7W4Qxlb+xJsah39ci6hM4
NYVzXzejfcG2Y3vAE6PFO5Dprb0vciG+qVhjtgQlrDvH5Ls+bORqg2DnRyxmCKctt1Hzanumid4Z
a6DEKsI6P2JBZACsausrGET5ycaHnY4lke05oiXOT9HkJLtFknqcMPuCHRL2Vx0JO1sAMH+wp2q8
cY2ZMU5ahgtOtcMF9X+SQTcnFmMN5meWnvFGmqoCssAhsqRxOYynzQEInKxtjG+cwGEH3QA2n66W
C+bs1qF2N/PR4MY8ZU1trada2/UVkMkciD/w3hI6nf6H3+ehDR8gTMbrFG7msdHJ/CJtx/cPUoQg
nq1vwQQgude8jycV33tDhP/j2E7vaClJ8NusCEplPtGlxUuB2007slivePAxwLL18mG2nQn7oTEu
f5LpwSMNH9f9XKAtyzQEoAZ7pARphD/I+TBaLbM0tI5wijocaNOQAQEDUBKMlTetX+XsyvqQNCWY
5BC6y2M4WzFc7CKuhlNognaG0Vf00RUJyHNrNmSGuMD0ED+nIbqUjic+kGFAbHIr9GVsvOXSCVLL
dY8jVRvV3yT4PPktxpnugv7GfeBQ6tlaIMDUAXSvZPCwJqkYBJF0gKtlW8xkRPs6bzJvYlHvLQWr
zK2YGGRjPhX+fqLcKR5Lbn+RzjIEIK/p09PALRsgXiWqozvi4AsrxjlhEPqFHKz1HTTFtjkAeulg
Ry1mMjD49n7OOwuDk6G4G0vMr8epeslDNFqs6s41FlvwMMECTQdWzWMSK5e5XZDf+6zijwF86r0b
VxY1QFF9DGYFiK22ktGrW95PNzBLYwT4DembfMV7Qd8twHXPFm4Rx66PP9aA5piDes1dEIju47Ao
fdjkUu3xS9JH7MP6U+66Q3FgDYI3AMrXpsIGu2IwOd83xmWjhi3a78mAp9InpTodMZDofLW826Yl
PAbYkBSUHqRb78o21+M1oKPcl2DxOw/jRYzH2PKPi6ums93hmgPHLrcON7jjEjM+ajJeGeukxNxD
/u0WQFIOz0ErKkSZSDLKvbEPXkLSArK8o/GuC97aMTAum/imb22l06SwfJtjY5ziCS+G8CDQCN+3
qoteinzdftYJjiypse3tUdjDIx2kTjLFt90n7eRn9tQ6080srMkWY43JFRohySmh6e1rHHc1G07s
c7ckc34Sr99Bmr2lCVDaH9vZap7CqJ+S1PKLhl81kgWsCCCWMq53ysvYzoT9DZA79hiXmmzG5+e7
6jfYuqNPxnhZ+cNhFlZpDp0KSY7oA/f2QNJnXudoBgiW9JZ3FukF51WLPFUheKzseeVB7/yv4ToG
79cZA+BW6xuKO+o8narRX/f2enMRK+gwsEobiLzYI24AJXe94hVSgXoL8ARJu8H33jkMxvYBZKYz
JInq0knb44FkOPJhnDXjs7CDQZRtTZ/8hPtef7DtCFLpwq57G8JlpasnL+POJ0GqwRBe1yLGLMmt
pfdtsE208wwbHGVASwO6QMzOJtPIa7m5zVkP1XSwhpKRSNMyhVW4FGRMcdDXFdr0B46MtVTliJ0L
ET31B2ZqVjDqVzY3cYYyAjy7LeY0YJ22pjbPjMvgvmvfJ3XR3LdeW33A9K55gAGlUkgnG1c/vkbc
lkteD2SpYi7qMDBvRmLCWOPZKOym/k5oPeOGFk/Ib4RdNV9aYTFnKOBfAuwtFxlIeay7rj/bQ1LB
90yGmqT6hoEFe3ExP5shj8Cey0gs53FygvdbNLvTSbqmezUTN52pU+PdzY1tVfgBdhVdIMXUFX8a
uz1srUGrMUIIP8KdUNiOMQp5rl16on3euOHn1inaMQO0ESVea5K0ewi5pj1FbrMRsGJ09HWW8azu
mmDeIjQi2+KdS112X9puVV9sS2wfF9wr8JvpLehbhpz7hatXWsP97HcrLLWmEf61adb5IOq4fC3J
dFIU8429nQYqzp8UZ5oHNSqxzLIqq7p3Cecbd6grhsfFE84b8BS2eiaYiyvcsPxViegD+7fNzjHr
/vvMMKiEhJmogCdr1V8anMQvc9nRj+d/AFxYG/NvgWPgN/aFqTzPlhU9YwY+SRynwuFj1Yw1EFbp
1WWmwFxOKCg23AkrOV3wtoS/A4XoQwWFYl8JXH2wDXAYkMm4vdQtWnP0MUHx5aaCZiWzcodOKZ8s
wIZlll57Hr24e51CVwSHcnOA1ywTAQ00K/5seyfSmkGQ8VBUMKbhv6gEK3CKEoPVzAin+rz4LRvM
MPZAETeSDvu/KOEQuUPgSBJzEgOLeC6Hb/w1RT90XxxPiL16M6WVXzstkQWmVo0DyZ7ejQ+RAVvU
ziqUPR1aiUY1zVei4H0t/I8x5JKMnYlf4530eHiTaeMd8kQtbjsWP0e3cTvRG3jiVsI7M8O/FAQM
rWlSh257hv5vC6Z388BunYa5GDE+FgAP2wkXGOQJGdig7B9FUXMxXMYeWDuWZIKKa5tMc+Smcp3B
nbxIWtshEn1jpf0CoeUphBQGoT9Z5BtMCq6VRAiKrUsMGSJzauGKK6C1TbaQ22k3pv312o+Ds3L7
ByNjc8KOkV0I+dXKF1xm5TX3Gp9T9VWQ6oIyNwdi/RPLAcDiIrmmBgsasRds78raIv+vU1He7xOS
UeqTPUNRycJgrBdc25V8I2GBD3CDmsv0b3DHg4knrpZVMnactc09CGXByYUe3Hkq0lk1ex0Q/3Nc
yWgA85qHhAs1NgOnZLTH5xvuE9CrlF3/aDk4+qQgbY64qkEJ/dbigcDyLPOt/2jDvlueWS6L+qix
tWjuUd9xr0ra9eZerIuPq9oK6bh5cFh6xN1ESOQrhb82Lx2ZHQMSF3uTMP+j/rahFbk5jlAOVQar
lE8TeuOLDnMftA9kgPCtUOWN4Rkc0FJZJ8yasaXr7qFGV1PuJr7Dco0XhmIAWx64XRx6uZ/NluxG
ZBg9p7i0Pl/fdUdMwWc5FMdqhKUyaF/cWTeTUSg8/gs8EZcuNa5PInAODbN48QHu7Rym/227hBMv
oPxpb/IgSjukqBubHcaIj/7cOf057nXw9vvpwd+HWiSs4LPrxxB08AfBaPpXZ9p6xkHQvlmJl66n
HrvFI97ciClcUsxJhurgOaMw2e+P6f7HQflbDL3CgNEdY5nwpk799uVd1RVksTv/TTHNcIbiCbaJ
Jd+A7yZYWjwNPwbaOxw1t+Dir1jYp/GElSN9T2dZhxWoBeOuRj23s6jxH5/sYF+73Zh2iy0Oq6eC
z2qOzbwjOJTWWG2YSUCvIUeKxsXEH31oIe8j5ZDF5SjnYnrLgRMe1oP4h0Hh38W1XFPeTJJT4ZHf
VKcMg/5+epvlSoftA6Yz0CbPdj+ci7JRu5sK42mY/fneiyD11vDHP/z+yv7nhXUYKuNkAZzg3WZR
fz+y4lWbqg7NxQTd4s5u2vAMbFz+KANJA8Gku/6nvE3nJof+y+yJk6VojROClShRidf4Rac9dJUe
idPApFO0+cPmQy1IAyu5LPUWwPTIk/hONLCurGCSly4e4CsPCwNueySnEK1lPxMJUXru+A8P2d9l
3LebEDvgyQz9GBfG7q+JLZ0a3EaxoactA/ynGA3hU10OlIuDXVMb/P663+7o3y9CjItIBL6JVzxv
0y93PMGgrofhOKIPEDRXZSu9MUuWwv8HOfOvJ+XgfR9hVgJIartkbjDH/OuLs04bYh+UMrycGrjd
Bitq90Nf4rMLlMHe8PvT+vVB5nDMu0PXY0TKIOBX8XS3OlXHeoTb1x8bT7VUDB9u3rksfzmcihQC
zQ2EYmMAWd6osXa//wJ/GCT97coy7ISViM9GwEwVo8BflopqdqsFljbjls2o8ZWQ6M3a176PP3LP
GOaRmgPBnKULybig1M1bvqEvB+NRI4BeRHww7NgCxMQwVXyAygfXJ++iWO6N24RF6sV1heLPQFLK
fFzXANkM6wf2EnNFj7G522nxagz+yQleewBgnEzT1e5d+wRZyCp3wYgoB3IwcP0hmAwbLYOEWw0K
v6J/dMGmiXWkuq0zgdv957hY/eraUci6D0wiQokiJ1zX09DiYvTUEvAFAUNDSfpIb8GGyuiG8SAB
D2y6BmYPoq3O5sprhGjisNjVbeudc/7bTxYC2abPg6uKvOgZDRw/VQH+n+kwexGmvKx4znG2g9tO
DEme7X0SfPmeYPmj8Qy3knWt+FLIReYHuKYxZuEaINg30XhXx03y0/ZKtkqucUUNkDNmuIwGsvJr
l+QwR4ayLF+2wWzPkbUaNlPX5ysE2DhjEAL+3iLulGzobTRRhJjYWrZTGazr+CPABno79Uk5Wu/J
+crNee0ntns9BrB8eZ1qZ4eEthKH3ov5HI8A0W7vbqpb4fJRUmUr3Ixyh/cZFwqcpjpaS821zJnm
bFhkFBaGcGJhg0ZtVzHQ+6MeCRTytQv0a2s5VJ4BStXdstgn48y2uC7RLEJoLAr4ekxWcjWnPz4B
F3AOglcqMpQeFg8CmwL3lxPDvT8uQsRJ43vF0Xur58tu1Pg1ZrBTqZ8MZKI3vdUQiV255CDNc3KA
/x69uh6cXbe2mXOsaIAecmOgc+cSErjEJP1L3iz3uu6YLYRdvT44oU8D2WoyzS//rtKWuZ56buzk
k/kyiZ0PsvnTwVH5eS0aB/vFOPKDXS66rcXJRKKn+f3L+gv5gRRUlgpKqIRlN8DU0/374gRjqpGe
g861Qr6+ZAVDxWfOkXUq9uGPZY4qH+p45Bb8/ri/Lr7EzPhssxHHdyknfq0m3Jn+MI9nBt4ozW+O
fzePI0R5y9Pvj3NbXP+6yEMtANBynD+8EW0oF38/P3BVfzJ1P6Qo96MXEqDFj9r2BnWC9hmgOepg
PqfthqXMNd8I0zW8FD9//xX+4xLjPIvDGZmduP6QovWLN8mWrK7ViZDBzRwvT/1KGQ/UFD07LhzO
1AvW76JYuQa/P+qvVQVnDD0G8T+MCaxofz1xZnDo7oBN0w527dVz6G9YtW7zbuxx3ibsHf7J2vA/
9rn/zd6Z9NaNpFn0rzR6T4NDBIdFb96sJ8mSbM0bQrIszlMwOP76Pnx2VqZdlVlt9KaHAhoFdGbK
kvzIiG+499wlyohsJbhVEkXL34FReHcxgbIHnuOEJIgJMNgmGp2vwaQ4Sv76t/v58SF+hDsGxgxy
HfADP9dMJaqVQI+4C6KAVgQ3bJ0ZN5Wu5/L1r7/RP/rwIK24sJQQoFg/g2XiLiqFEt6MI7XKXqUM
kwbzSM4/CHrMjp7yx7dvio6//r68+T89uSDxBHoogl0calPh/PzkxlXptqE1UPvo/Mo02/Y4Ed5Y
QX7OSwg7onLfEi8b3zFZWm/S0H2O5cxvX9rYSfTWAGb+BsZa2YDZTHmesUGcNjW03BsPrd0dttHi
IhiZbi7K/PQeU1r6UiS2qTcktvi02Uz3uGr7iUFmkmDqs6O+f8kTf9HsJMF4lDx81cYegunFkX3b
rI0UvMMFpzMrpsatXgcdGs1+tuzxDHFG6V8v/mXE84mKkkdA6YXWmCRgsOOGNxAo7r1Tf91RGBjr
mkVawWIHn+MZAl2um8DWHENt6M/1cahm4bFOK3vjgOKGUzsWKXBR1RlYTjHucJoHquafl6fhkuHQ
V1wW9Pr+tegn/oQoB+z20dRV+CnDOswaF6+UWRw7F1/GtvV1jXyoKwp6Xrst+DPLuLK5OIP5OkIA
j67EF6hV5prvlLNfvGx6Eqp2ySw4yMohNa5a9AE4R5ZBUBypeZWzs4VlUC4TtiQwr1pZaH4RdDrM
nCHqbwLkw3sMtwKFODDXz1bZvwN0kCWylD7i4ifpu10DIHfNi1amTKyBWKPKV3UnDlVdTkw4DRk+
JHFZgizAEXUYUcs+tnUy3C/+NeoQw5X10agceV6qCIf2FKd+ssUk3u5VupxMGjnegXW1766TKuQK
nFKhxdofh16dt9mMOq0e5Pm3OwGfKr+dids9u/g2FEpFUrZPdTwsH1VA5uJZDX4Dp9fpDmETtJh2
Eun5mLuVLy6I88geR9TIG893x/qgSV9zN1neGk8G+5lbgc6G6ZEww/kZXUx2XlpGBaulJoN6qylz
9xIm+m6YgkHvcgTNcHgw/4eXKakQ+U4Vum22qECK4jIZUI6v89EV1kai8MFy40ge5m/6lxk4B2EV
pY7qvVv4i3R54upk/F2TOqF4R2BxnD7cVAH7X6MHr4LzahrH/enN/yUF6W1V8H9/iWv9U6jrD4xX
dJDfv/Ei2Pzh/9mexJs33Vc1ffradrn+TTK5/Jf/1X/5XQJ6C7HhP/79S9WVevnToqQqf5CC2tx5
f45qPX5V7dfp777gO6nV/mCSN0++61KpLAm9HJS/kVo/YGv2YXGhOQd151C8fAe1iuADVAYrCMDg
WcCrFhrcMp+I/+Pf+VcUHYA1PY9wNFol61fEoydM6e8FBlJmQc8K7W0BVpk+jdePBQYBMQzLFanf
ihafSFejailqjKreTmKA4pJXZfYEhaA70IOC0J801sVVYzEXMYdhfGuzoXkaSZbnlDCyW2alvFEN
hfhjOPjRfUhkWEvoSaGehsZ4EYjlv/z68/anDxPYyv+9hOAlxujPn7pt/m+fX/L+5a1Sf3z0li/6
/uT53gd4pjaIYPldt/y3Jy8wP1g8ewxrTvpjJmJ/e/Qs8UGI5ankiyTHpMOz//3RAzpsIfflsTQZ
PTDt+JUnz7F/LLhw+0OCs4hN4M9ENwZu9sdHzxPzODl4Q3ZpH952aKU/Z6NRvSBAnQ8aAWK+M0Op
t12A3WjVqsU93Pe+daGsQl1jkUcUwsTfpstetjetTTI11aKcniqrnc5dkg25ydxoJJbBCxHPtrI9
syi7NmVilXc4f5JnmsTyU0u2U8KGrrJupEI3wwQ5O6+rIj54UTScJdIm6bfA0r/2VFNtisrzXpUO
UPwxxO825dS76TZUORzShFodP4npPLCEcLxFMjs9lgxT2VeAkrxEPoRMBWaZcZOqCbyKVcg3LnJk
W8Ec2zXyqyY0dx3ndbTKehtuVidYK20tJgwHJ7dlgbVUMvPIZeIFh3S04Dk0hc2y2KKefFKVN1+M
cI12DfON50Tz+iPEzUEa5UJUJDVPMnioh0i8ZFD40DoUsID8cni2T0DhusV71BSCgXPgrabWr98M
0mloqJ0JakxWszfY8AEUWx1H+iqngeRXH51LayQ5aFtmmXkc6n5fDvpYZlyFs+u/m5HUt8zxiQzS
KKQ3/byUZs24TAYZcBWXFsnkH8u6uBZ2nr5VLrvJVarclJ4jqBbjXdFGhD0auXkHhYsIJiz81UsF
TdBBdhnEB12O9aM56ccxa/DNiNI45AXSHvbAy/fE0R6m9lMhtBNtdCTxy0njYyhx2636vo/eQ1r4
fbagxJrUukP9+bE1tXmpQtacWgXiGa3ScxYP81pL1JirVEfoaowGmApCVcQAg73pGi/ZO0l99AYU
2UNR6kt2XpeTC4aWCRKp5QUpSoUPQmjGUXOAYW1Mq8LIp5sQNdNlVhoe/XLS3s5ekX1hw5us5ITv
fi/Zl2oeIN9/mGeLCC+LGmysp1s4atGOzpO6w9HM7YsSf93KQbK4anU7biOFhHiVYgfdqTz9jAQ5
24++BNaxSNJ9nW8Lp3x3B/QQxmj3W1yWxlfJEmOFC/pFlWnKJls/DvaEctSRgHURa6Ir7S5iwFNo
dlLWft0z2ix2YPzWGwhqr42rCuzxLogsABg7fD1I4XKmWaH0jUOa41CPyOEAHFq3EPVatRlC7zDq
4AYhCP99apW3WRN8bS0edr+ysZdX6rqWOttUtdUseir2/BbV6FZ51fxp1h2mwsLwuMTM3DAwH1kj
ZuIoeQb6az4q4Dm7yB4GmyDrutxnLhQdkds3rOGrde2n+OW0lWzt0RyuQLggmC/c+2lu87WuQOQw
7XXlqrda51FNveQBChUKjMknU64pUzyU5YTeCK37teokbxPib57VycHRynBpZfjoFJy8ZBYhe3Q3
FHEzAnmofVh1s3BhKlEALyVz8MkL0fF60CK2CvMU1kNG15OIWlIorSrChuoaTHrLNri3R8+6wG0x
cQCZM+a9MCenEqFJeCsQJ8nN3CR+9JGeHbAdu7G94SQOrv3J+yRoM0nYorm+HiV62aBpWrQCTviZ
1JNBXFdBr7eNRTBIbCSvmQAXMJgTpDTu++s8T93PFb9TunEGMV4zkXVRbVqTdZjbtvoc1UF4qyFM
HGBIBntf6XaTCUB7PsT3TcqpsWPigaF5Go1PAwIEnFtjMbMeESkp6qiyIKaUwZ6p83gFxN26qMYc
7zspvwGeRavcy2FsSaF1JXgIOYZHaXnjNWJv+HGpqvqvslveMNCxL0kpuDOCsQzfu8Cvs+sw8psH
hcSeN9it3c8sI1vrIve0/89SVn7KP1kuN4cblkUAswRY9Mst+sepOQCCZJJJL3d9HHxcLJ5IRrqt
qbMjTSqRgKyQsLoePD6kbeLZLbG6XbnL1G1ZNQ9ZCbfQRVjzT6ZJP+V8fPupSARgCeaSnQHk5cef
CjU7orMpkbvOiJ31aIQPiL7u54pVYJ00zllvzbfWjICjK784PIyrJq/aTRQbt1nifoRdi1q4wkxY
oWCvA/aSgozJlan9WycvBrw13XtRVfOqbdPj8vD8ocC5/laV/uA6+nEo9O3Hh6vG1A2rk/l36ROu
8to6CgU/fjeV+6CJj8PUXkZD9eIT6MPINrx1g+o6b9pxVdukYuWmOJPAdZyxARKT7aM+LA6u5f8T
O9SPU5bvPxe+bXsJ7JKsfn78a4XxEgRamnLn5ZDGcHDc5zEORC3ZzhDhu3V0f/j1qve/02X9UBjv
v1aLCa79uWH7H9mKUUX+eVF8fCn/7fJl+vpT+8bXfK+JvQ9EUkgIxE7g8DkRjfp7TfxhSctwmbbC
N8eZSnn7WzvmWfRcJl8Y4AM0vaXn+q0m9swPy6LPwcK9dGm/NaHfn+a/9PEtL98fWzHThBZMM8bQ
zLToGH+amFHy1W1j4DRm2FoSRlxN0VnaWwI+M+UCuj5QCVGfkKqhDNV9bCLZJefmbG6YJ0RplB9w
AyN8ikLHY5/eSOAXsSZikvFDjN3C49h96CXQnnWVeAPipTjxdrEOR6aDqUkW1WiZ6CxTOwK/yUiM
2rOa8ffZtXMNn218t85Zn6PTwubgUGIEHQiJ/cyMHom0qEtyIjUqJzNMu88awrP2WBUiGmvNuwF+
BJC6JCjO0XzMauNAXGV719hYvEpISVuWPrzNrky/2MN85ksYq+vUHqNjPYoR67Nbd/eMGxGgQbZv
9m0ykA/NyZvvgZt8ZoAcmmu81d1t5BbYP2RYPueASlBIuFWBYcmwaCwsQJJFB6dyAt73Mtapfi6R
xx+qAQ6W1KAIfv0t/b/Zm7J5/qv38OIF9dzLH/vS0xd8ewlt/wMHJRpswmZ8k0f+b++gbX4IUC4D
wifdlL3romL4PhGR/geaTkJMbRdJJ9Nz+tzvbamUH9jGIH1gAkG/a/1aX8oK/Yf30EM74bD4xbBJ
gIXHd/rJUJuN3sSyFsMYtt7yvQh08FQSyTrjyez2OTTfr1nZwzsCE+Uvq9+s2/pTN14u8Fuxs8BA
3ruwG+ulSFWUvSnEou0EJHWfzjWYDcVObFzLJPPMrQWZCL+eyHO8cQBlnpC/SehivADuMRg71OKq
ow+EhZ2BgclImexWHbvgnSW90Ma0BJ1jnQ1xxs1HibwCczN+GQV76j1Jy5qxcO1Tz0cVGjwwf8OU
g/EfQUMCaWvSbdUkKIJiYQ4raimw1SGK7kcn9+k/hYt4bdVOjaq3jhM7mIh6w2GEPjYjc2lXgMOp
hDIP9pAZR5gDE96fYb7ug7B8B1FoHLOkAm7cI1P2SDi9CSWj6o052+24Kxw7fykywE8Pk9UBR3M6
M7jUdjF9lPY0QaNMxXQ/TVSo2xHq3lkQZGxiE+VbT1MpewW/QPTBrinD+VHFUc0eNihrcpYZu66g
0dJ+ZI7p6w1nd07R3BuArf1Ue29qMMB1zjoWjNfrRF56HXm3q4ZYYJK5StW9xzJK7iPBt9nm6F6y
ddmS1gI5PopzZPmDcWmB2sJwOqnobqqFckAtDvMDG2aWKmUXSzxsfjsXmySyOo0Xu43utZmO0VoV
VdAgqPexOXmpixesdiua5QR2Dkr1WQpzW+ZxBn02sxD+hTOS42EqoXREfWq9dV3gHJ3aKPzVYBF8
zEgk6z62eR3b+8bm1+HjdVBPiCEc5a6e++44FXZXI7LsEO5mYAvE2rIL6MZIJ+hmYCnVClBFZz0G
2m+C1egpJwFe2G+6ypi8rVV3hUkX0lDumXbbXXRA+Zbk4JKfAZNNNBw615teHUOWj2gOKp4Z6FKv
ojZzcHQCr8e2EyJONhrsX7jWXcijpLBkQb0lueVC4TuON3HSNjfC8LIHoPlmucZ4lb0ton2WLInn
3hULrGyb+SlG3QZWcbbth1KvgPkHj7pHo4svd0lLnLzlo6dpoCd1gk412xF2zYOY8GMfkBJH76af
DRMTCpbpm8Fpk+xqxLWEUSewy2bDJGHaQ7UAWG9h+WPIZKv4PpyjoF2nIg3VPlI1hLlUO/N9zdKB
behkIw7WUwunheiSIcZXZ3vxzshwepBea4GF6NIBbiccIEYw0aCMFUhq/Tx2jfMQ+kqFG1acSKzr
WoXtpeNnlLPYgr1iDxU/LY5V4ZXiLIqqTp2hBypI1clT4dN1jlLvYUYl6dU0GJ15GMClgkBrZz5z
y4jtdi1UiFVK5cGMejHxIsyNjfDBzPqUFOs6oEFaN3Y7j0cAa+EtGETeZJOmIN4kddLf+MqvrGNi
iFweRvSEw+cR6K71nJSOKLYe2QqLDtEa602j5vZR8SAIuNNDD9RSOewd7CkF/U7pM4EMw5KUqXRV
I2snLjmLZXgTDbaHOD40gOvajFuGiw4vq7Uv+lLEHzOyFd+1O8ZQg7MAjX855lihcTA57R7XjXnv
UMv52yCr0y9ZO3p6NxAVZm9wGTvRK7GJ4hkyV/TWd9p5U3Fh5tu47AS0uK5fWKE0G/eltgXjBc6R
rXItQ+59W2QPFhwxUtKRnwQr5bvRg1fYbXOBBzjxtiUjiYcSEtK06dixTivcvHO+HduqrBn8IV1Z
iwpW6BbIgRvd2LBfmbaCKCgILXgNessYF40MPqiRCUy3qX05Q5otE+d2BhzXrjvT6qpNbjJnYtbS
K1TouRmiIbRwz/Ft24dG5O2rM2Q6RJDVtB6poZXBKMYS5AK32kCKr2SHBygEgGttvditkh353eDF
u9xKzwzT8N4pOkeWZWmI2YBy05nO8MUEDp5Mi/MqCSGI8zhlqJR80XhbrF3kJvh1XSBrjkcMIjJ2
B5T/LOofEy4Ai1GDbb0qsw4Vh0fqmhvFbBbu8hxqtDdJpoIzls/6S6uajkGWbuZbwwrD29bz/fZQ
+P6T4SGZEoVI530e41qdQzW8yq6Kzju6QjBOSJEAytpQ+KuxulXC15cD7rP3DkSlvzfjcjpo3Byc
n3yLL3Uq6/fRGLHG52QrcZkMOegyy8VHtxpyykQa3Wh85vj2iOjmEX2UWljDrYEe6dPsu/rBb6y2
WvfJ2F17QoD1z+ZweCDGm5lqKBY5PR+Q3HvgGVtIHFN+BuCuIQuBfrvaqcZFQFF66QjbJ5tse0O/
wcDC0v1eqFx+rlAeR5uiR0q1jSVcInhVVOorpvvBU88k2wN1FcYvGc47f1XVqZkDdw6qdueHNPrr
vmYVvuI4mt/5fVh1ot4Jgv2U9iwpceykzWbCRIzTDtLcVaziiTSUzBrhXkZ47VamKjGFVVYICROg
RGYxwYpjJkBDOLnrf1XFejp7Q0a8wFf+vDtlJxx3L+XPhTFf870wdj/4lJ6IR9HR2j7zo9+a06Uw
Zq5AQiNqdNMF4P17Yeyyr6FpRacubBbPfyyMnQ8++iF0DAyiTn/cL7SnP20K4cwEVMXsMC2XA9FF
vPLTkCOUOeeurDeeF9bBpkalWa3MUtgvLMWX4SyctwfqkP5WjeMzeuuQVTYKjx1Al9zaTlbsMQqk
yzoHDFPU27ktPI5xZonG1u7JRWZ90vTBdRmlU3s+jpYxbVTrjvd/+Cv/B0Mkx/tJmUJ9z6/AGMAl
m9iWyFp//EVIoHC8mdH/Bmh8HBzmqImXjMOKrJnMxRrNpD5P3hJ8VOf4TJuvCdc9xulmQEHMhRjl
cJiT5W3DcYBKHyXqncbhcO2GonDWrErzczYwTrqByq8/mRERKJRBgZucjZKpMV6nwmbgTuh1dABw
OjaH1tbAE7D4G7TfQxQhMoHp9hh2uKGR8GHi8mFqxKiY08EGGDEU92JKiAIPWpP1QzzjZaDE1/mX
2o+LfjtE3nhSZYQho1v2KQgAdI93dLR9h5QeN5XbcvAxcSRTn8UMzxcyWo/W2lsL1iD9Go1LfR07
esjXQZ0hJ2293q93bRQO0KP5kC+4Z/0b188XTILnDP02tZJgWEM8w4+kC9dqD24QGbhSIf5f4Gmc
/CP9VFjvAQZw0bnMyt78xGuOzRwgyFB+gdM2LdVZTnX/lHqpEiuAsw5/SUbTKFy7Vokv3AnmQ6O6
6EkieLnuYw3/OB9teMJcHP1HkKjcKcwvqV5sYzbcrZV7GKDYITLnMKaoi/DUWOlVkQBHQDtdzm+h
VgBFi3hw3lGzU+f1QPdvrbzrQYY7sf01wjRIUZcpLJsTqyor1ql9VY2lfdEM7uIzzivegIGfuHAi
RcSQl0IEl+Yw32ZO5AyfPMA2MyJFwnR2YyPbK7NIAqiC2MJYpDi9zey+ISrHbxEEkIFVLRQ/9Dsk
3Cgh78vK9r8kp7MY0D3ncno6oynBOa+t09kdn85x93SmJ6fzPViO+vl06hunG2A+3QbG6WYYT7cE
3BIujNPdAfeee8Q83Sk8idwv+emuEf0QvwynGwiRQ/A0uZp7iaiDmQyl030VWewTN0NKuIzNfYYa
gpvNON1yHuy5jhy5nNuPsoObEH8JtyJzqvyM54+7cliuTeN0g+an2xTw//BAc84diyKpuw5ON6/R
Qy8Nl+sYtt083Dp2mz6mp/s6QdzzLIBOj0gQDIyf8GEhfMuydOOz6XTrB7BW342lFGDwTVUwLwVC
URM8v4fykr+XctKXtNjVrUtNwSVLddGfKo2cl/jcXMqPYilE5KkmgTARgtD1n/SpYpnjKbydljIm
iw2evmEpbshsrYOzAPD0zPu91D/YuaiFMDFRF3ketOipo97aG23jPwZd1+tDfKqnglNtFZzqrBaw
0ZYsB6qv9FSJWTKEm9QZIX6r7FStTaqmcmP2QBUXWRR0iGWo7fqlzPO/VXyGpy1sUkslaCpFVWic
KsTYtMMa+/ZSOc5B1FJFLgWlLbP2QZYRVaazFJwLuTHbYz6nDu0coatNn0fUp4tz6hZOIC/zdKpg
yzmimsUIQ2UL0mF6zUK7KrfhmIPnsUV0UzkAF7YW3w9AyalOpoaeiDw81c+pwUOzAYKrHzKO1gAY
Bfxs+oKOBsWQMYN0nfSDc2567J9x6gdHZKADvb0bZg8J7c8EJYOIg9U4NgXwgy6PPsUB4uQ14A9q
Wav1yxKLG6pqxh8AjFeiCUIYPrAtJXRvpwNU5Y5tvEJpnFjXEYV0tIuLhGGPaVngnlx6DKDmXS+8
3WIiS3YMXaKP+JEBPxhwlPkbwi6M/YRpRY6ELx9ecHbHt76DJWtd5pn7ZneBGLfYnfv+gviZoXhz
E4DWMe+4u/KpkW2+mcP8JVd2MB8Z6oIJAaXGUr62y+mcbskvNoNvji8ZXOjLZNQ1w4FwgMqL45o+
Fkz9inRgjqwK84SJjlzbnwNs8efQH6e7eHLynIe8LW+I3favvBi5th2O7TuNHhksfTmqXZY5Ekru
0GUaxUGLAaENMjvgDWOcQp8BZGcLCw1WJWyT6ApCBFdFNchSIIZE+J01YWRd+LVuX+j0M9qlLmgr
jOV0dmtV13jdEu3pO4IRaK5GnKXJuu09OR2AWs4mf1TSNTt/6vVzE5spoE0mC8u6OUvGbTjI7Atb
bWDQZe/DvWpYCqcbcPziNgkn/uu80L1/1B3467Xg/bh2nYLAIhkZuLMbKMnT2rAJP8H5h6UVHs/I
/G2M6JbtaGCT3kshswsbjdz1oLS+HQsSKaFbD+H1pFA/MVuKczqIBi729l/l8W/lMWXrX5XHX7/E
+mvZ6q/JjwucxeD1rUQOPlAZf7N+sXFh9sbw9puaLvjAYpBhjxAwEANWcb/PjkEx2h6FNcpu+n62
BL/PjhdKo5S+9LEOLHW18H5lhbOU4X9Y4VAjk0KD1p7hMd9HCPnTfrUzB/ZKNHssTdhCdC6F7KzF
VZWBXhtC3e0imQPpkqpDtdSMW64yxszllG1Ms3NvPVxHm6YU3eUMv4/RTw9cJHo1RPJIlIHCGUuq
XeHKK3wPwybj8E51dtEjzzHoqh8yl9QSlfv2WVZTWvtpjQM054jZ1ki9cPQkYdOuoqJiwJnXG1FB
Oh5x0KEz6OY7o6jKZJXZ3lmdAmx18VvAhfHLHYWquGJjAtevL9jhm/G1YTDl803SEDJrAGbmpJh5
QImxxi/jfUgGwCfRdGLz62/G/8ulJ0/lX7033fi1eGXyF/24cOGLvr007ge6HMGDufSHvAgOj+23
l0Z+8JCSokANmJp4ywvwe1+JRJAHmW6UT9qm9eSP+75wQYIq0BDQWKIbJRWHDuoXGstvDtHfF5+8
NbwpvCtLz+ux5DF/gtxOtYwjp4vEym5ZWDjdOG11QepgUOXqS1PXwcL6KbC8FNbNRJzlWhIDv03N
lGWgVYCxyGbqgZA2ifWAvWeJ5N8Hdv4q21mj3x+GDTZyRvSRfkkK9wXly32lxNOMgytuHA/sSvIO
FfrWnMph5cY5c5m4htmmIFLq8kKDIzp6U/TJM/w3IZawGlE3Z+OMCauOiZ1yfUov286N8xKzyKqJ
w9dmDIYnbZG6ADE6+UyGxbTGhdbRfJnepbaWBD13QjAV0Sf0DOhRNFeQT+oWHlXZzjs/IqQvJu3s
ygzN4BC6w3ixZLOtoxgHWEt0pudMd34ZPkdFr4+Znd3EocP6ljINyJzsm30qEe10RsDUnwH6uuis
Z0YMpCam456S7gsc9vwYQANZFW21Ha3w3I9H3GuRA1GkKl4J1HD2iaYfQmvfQEQKwtXQuvPOhHO8
5sOBwlVDLprZi61BZoMudP2XgciBVQ/7DwlhrI/EWEXnrfaf61ZFxC0p+7ViEcJaSHnyIDgmz+N0
Zi6HvXEVDd5duWwNSqOYLklKW3wUxC6mjp0xzGZZMuXzWeEbF8BjAGzQ9n4cqsnaaEIl11BChw0z
/E+xGCGgzEHLkAJqPNEyl7lsU37QBfCDYAntIetlWat7Z7LZ0NGb8j/4L0iIvHPSKWeXME3YhUHe
dNUtyRz+2pfjvIEfdk/toiHOT5dyaBeW+dh9tBdbjdKTz7abgxeOBK4UoFFJGLFGC4nLiK3+QQ+V
vxF287m1mhBtZX+pRQfLEX7J1gR3QO7KtCPqZieXnyD185ewhmgdWjB/9IKWLJJ1g59thpW0gQf2
ak6Ru+1IGkb5Uu1q2LAdUlaOcGJyCsh8nATnuc7mVRRxERBe+6p62vW8nK+MqLxjrrnLluGAPRK5
28qHvDHCnQ7dcUcWQ7PVPeVQVY9qrezSRirYqduhJsDYib2VCsVbNEhqvnJ4cFshsJabBnCTcVzl
fgrUR3VPyolua4D8nyXmwEMSkSAMH3YPG9ndTMI+2q1/4JKnWwxr96xCsjryk7ORTCrGQSxSmTvU
xIGYpRUQ6aOeqEMFKx/fohz0wkMKPZQ4iP5IxsN46LVzBiTIPwSTs69lme57nq8HU6tX7YLcsUpI
i9XyIUSxM+xco5l2Se8/m130BTjXXc9cZjW6EE/9nAVUy8+0KoI52DOGh64DBJD8tPxjHYzQYQV/
0VXrnWedxTTbrlHdsjw4tqVNfxC4EBsQ/6E7YmsBhJYaFgVy7PO5xqNtMv3NHpSv8l0iMnIg2uGz
I9OnJBm2eq7njW/3DlN08MBhXBP5Z9Etczbae9EyjK+WGLWgaGImWOi8CGnTH6WatxM7izUhItHK
L2vnIAme3DUkDTOfMSnl/Ux8mrxW3kLa9DcsoU6QO5hLM6f/xrKm88LRZ21qK141NyHhKp5XdtYy
l+uTGwquc7scOFWMxFqXL2KYx0+E5p2FDqgfg+QHXJ5sUYPZ9FaDrT8G0fSqwiHbY2gG3CVDElIi
wsmaeuEWendBgI6MoRqPH5wMAFXzXVd6rwi0LvI+4xWtIpe1R+PswrB5yIcgw5YUHxAVR9uiMV/n
iE8590hOZBMWEjrJ26mIXqyMboKCjQKS2Cws2CE/z5KPeQgT72umOhORaLbEAPSXoz2+gT4cVym9
mkNDekYCtLf1cC6s/lW5nPw3/8w5Iym1/7ziv6zyt6r/USeyfMW3ssWhAmFGCyZdoPazA4rpb1WL
vWDX+YeBg7KSMmQZef9mnPFBtXO/B5Yjcegupcnfqhao65j6TdI0F0DGIjv5haoF486PakTPlEgs
HGbIAkqI59lQ3H+QeDZeI7okJng2DRRS3D7st6JF1J8CMetXQ281xp7C4xpHug/11LO2kJL6tTe4
gAKFWaQH2nOz3aEm9isiYmNtH1zXcx7wNgQYIPs3h+3dSuu02ZktxDuYmJxd7SjvTYtTuVL1OTk3
4SOOYFY9UNehwZViw6b4UroGXLQsaoGjAwJUhfFu18N4abnTZ7et30JbEFiQmBRWXAx6GFYWSA2L
W7CZxTHmqF7Fwu7u5qqIPgoZthuPMaZ5jVmT3b+FDC2jEQhtTp9mMPSXqk/M+BZ7IT3AYDrykDRE
91QKdllfWc8gbAj8NJyUEUAcDU5xysX0dlYfmAeOV6ie5WQAlIhkxQJqxgoI53GCrdfck6BmqL1t
T+GnumpRffejDDu0yZ4AcjAmZ5bRERzjpm7LSqthFtHqOxvE04MfdeJidFtVrgip4F9G2A4ipwxy
flsYfp0DrwHkN0w0nKE4I5KVqsyeK7X0rqBeYaz3xtDdZtkYXrVxUb/6mRpWhVjuidoVuFSM8Io5
WdwfVRTIO1nQfzLTbwpji9NpvA0MS960IidxS0tpfTG5lTYuWUEBwYBNewy1cKiuMhuAohn0BCN2
Q/ciCb6/iFtDHnsRCQOON9SsPBDptvHrnsGHys6AVQeUu6p8zkLJ5YjbvlpJtdR5mCjPEVZLCitl
XIF4c7uzIQj7c9ACkmw/R9yRTHaABuuu8THQi7ZT1mwV8JxPU3BdRRUsqrrsgw1YivTZRpm3XnQL
eZvZl1k/TpIVaZOgZggSkl8UsVl0noizRcbWcEw2Ars4ToYIvQW2H3aYuWQ+iQ8yxDi602psVyC9
0f8V3TlJyw8RkD9SPyKGPGbFvr0cdgbjH8CtYhM106WbTQ6lmSCbxEs3Qz3IfWCEIQ0w2XbaJ3GQ
8RR2kZ2YkFf5LbzExnBvwtC+ccfIQ0Feb0gYczC6eimLW3BDFSn2K5SIhHmX81M0zjaCFp6GeJ6m
fY1AbNOIfjeTpLAGa+/u+hAxz4w6BxSpmWAKTS+wBx+D7GYgsOWMofYig56ZdbcSyBUchaPfiGjr
Op1xBOCYrZIs+IxdU+1BvALK7nJ7g99TH+SY37MGBlJpL3YXK99WtRDbARgfDDscIr1G9LwZXRZT
YDB7tlMeXA93OodAetVOydU0hhchpmdoHHrYmcJEKaTWshIQU/O7wCyTuwEq8NkgUrKLrTtvytyL
vmFITwocL4Sysfl5Ep2Nk7zPKWGuCub/XHvuLu/VHbJJxqKNdzN58WMU9Pll1WiekGKuEVr6yGy6
cbyJ6zm+LiHyn0VFRgE1mbvEdd1X3bPDB39GF2LA7VnVhj40hm/eY5jmDSxLeYekq+gZxHn4v9HR
gO/DFM7OmpBq12Iv0/Xjf3J3HsuxY1mW/SKkQYtJDyBdCwqnmMBIPhJaa3x9L4+oysp4WZ1pNehB
t1lG2lMk4e7Aveees/fa8qaIROJR9QyMNFXn6Ncd0jIYJKd15VG/25rCDM4ymELEeGP+jEcam4c8
dLVG2yLrzyX2COLDDjkJNAd9mejwd4VGcg8KUgVCKs3f6woP9srQyHSSKfoeyCna5bFGYqaU6EEu
6gI6KKxWUFgMYBgJzV0Fvd6+qZpNXuf3INGaqEm5GircuquCM4Qb/qYRlJa7KSasR8h18A8FFCwK
C48S+fRNG1tpVMmj655euVEwga29/KaKi7mtuLk9OGvqteg6kDFFX9PUzNv6Vgt5yEIZs9T6Gquo
6RWoWW1T5lAmCyaJe7OB1MGbAIAFEyxju+bZ8Al/lLYQgwfqxJm2crzcS/y8QjDWd/oHk8cQMmlO
BGsMVRvobwwEkP7+ih6jZMlicMkcQRpEJ6dbRHFlFYE41rSCxzlk42O4NmbGPVDOqg+gGsHacv54
gJWsHhCuhZ4lsshBHo8OMEJaN2pVZEqgUJSHhPFwBVQOzomLfyR515fVODfzYPmiVmTHCEegw8zQ
HngMj13Wvk7Ldsy5ck1vNzBAvLjSk2Ot65dqaCqvFfm3YT6ue7SA+ZlEWxAlbdgSclgRpJyj33Aa
XS1cc9Bl4ACpDvuTe7VX0co1vfBShpGwi8UOP0Ekab6ULuGF1G7TTpTS07mb5IFTmaJXB0IduFeL
8lyMjDpaQoIIwm38bBRcZZxcMc/Z7gTB1TQ58pZ4VDzEaPMhZKrolwNDBzG94wekfqd3jCxCuMEQ
nB8ZWXwm5qI4yQgmAN98G2gzoxoJCiOQ8SW1cg/Z38UCfogRvj7ppnEBxlDvlFztt8MsqI9p3vx0
mfQzSlJ1qImo+1rWoXQNqSG1Ij0Z0OWCpkIZp3HnPTQCLxqS1voIJJZexdzHh4iIb0xcsrwBW1Yc
EFWJF07V6Y4D8bDNyX705CJqzmlZ1Bccelx7V0ifkkkXtCrD0RcrxCxWqh4xLD5Z5VK9yVBZNpwZ
uR8H+dYKAN5VrF0V417ozJ2q8UjEIRA/AjaHuW6uDb2vx3xNo9vClAIUTubg58JpUU3hKanvQfH0
e/AtgrLudf1hnOv7t4TaDdsqCUhvUTxLAVQqwyF2qzhNYckL7a7pJ9Fp1K47llp8UArw/HdCtMMh
9YOg6/rJAIF0zbKp3utowXj4y3Ur1lRL5CVCVNMGNF2shrvWKNFQjgKtVABWrNkM2g+hWoPwFedd
RTbcQRTZyRNOhls9K8Zttaz5VzfJKozyRUSyNT3XlXFLo5LIAmXajRJyVeCK5cUYw9ljVlJhuSyN
54ls5HNJVXymUfUsmRxdDJKyCbaGqs++/iAsYeKJ0VhtKtyT+5Z15RHG5Lxfa47lSRXNlSObzKAJ
fDeSt0ZRBRooPB5akCwJ8enIdx/7HiMd/SMNZx2akH0t3SN2+jab9jxJNI/JM8g/CFRG1lm11sfa
WtUrAKPkSAiYSZQNnRJPUPL1Y0Itilpy6YZ3XJzagz6vPH39XN0KBMqXBWcWPTetQxxgPNPx0TYK
2/ketwUtlTkWr8x/6V7UXUx9ucTR26TH4082R5xLSepBNreynxJyl53WgYjClWnwTw174oFkAM7n
Da3pULAWD/548aswhmYnggT+QQXxnRZD6JSTPmxaxKBErWUA7KJJf+gVjMcGSz8Z2cwjXHpPaCcb
JYwcSF/yZlFHZkcrhsZjz4hVcElCNp5S0sBJh51YBUUlr9DMlpo7dpblg9NUNK/XiE+xQyFNt3gh
5/3ca8rO6OLTnAztRkWex/vE1q1U/erXRHyf1raRvzK91rgimAtlv3Y/PCToXlXGu37SGKhCemwr
O2LHX2aaA2mbZt+9xuJc5Yp+68F67Ln/6guUws/UGKPtHFEvpEbVMQHTK7cRaLxRLQ7PGLpyXzWT
N4OGpidL1uCb40izxHyOxoWobXGL42Kn6SPdsMoIA8SlRAtMOBDX7FAMcsM7KHZPJOM+Nn3l6FV8
ZMPj8CGrVyNKoLfkh9EYrxHq5kn7Na+dY1KF5KvuhVL4tYYxgTxldylNcdg0xvpRmcIpyTvQAqVM
Ag2Jtr5KXYmmBaV6I0ueoHbU2LLhdYBEIJUElCHJtqS1ds9gCExjiDyTzcTRh/JX3XUo25ttiMzg
meDRyBMyoEpCz/Nn5ELjiou8ExZS0/Nplc4AyEOk5yJCGmNJX6oYFzpAbGB0a2ltEsKdXHQWEEeU
+VMxsMKCCS9tKh8iWbWcS1mlr9kSSMQEYL+w8HjJoPeBqRqOMk9eI2qLL1J0EJmAMZAh7C7rwh8p
rXfYiq1tyFnCwUVaPCLvCbfLJJFcZEWtW2RjvuvJWgZMGVq7AfGFTyqKwLpG2uy6Eg8wy2HokRuf
bDRJ2Akzd7nCtGgzamt5iCpURqqGFzUT20+SM1XySWdbQ07rtVqJBHedskMzQMFuDA4uc2FG2BMX
U4d/PH0wCE+PhSAoZxbkl7Jv2scy1Ugj7WUKriXLaZWrG9Qhs8s/Yl/PiZMZqZIPNe+53Vp9Ae4W
RdPdawSR+zJ0pnV34DzlsSxxX1ub1jLcCpghcrRtEaKxCtt09gHz3HpWFUsR9AOd9YSDGKFXoNz4
PgR8eYwRlG2rzFDiVoFltBpSsJzCPZO3/BQanehnaFmuMZfmQZLV8GyayxuI42IjskjT9XHjVvHY
+VHYHLWl7TaI8hETF5rhTLNSBSH+7RUQq6cRbuu3qthswEQ1yFutdpMv9TNNQXDQjTBtrK73TSuO
n3Mhy9+t6JjgMb5r/SeTnzSO+xKks9vrneyEaYxDwAof2OpHH539QZr4xl1NboAcbqyIj0QaK6T2
gteQ86BJ5bPWpOx0tNMoVZpNRVfUE6fBn1uyiuCb8vAWOFWyxW8z5ZbDb7T7dMq2tNuGvTD0EwfP
P7A8DEt6Cg2gq04mdbvZSH05I3/XWNPSj+KV6tvKn8pI8ASRaj8swk1Lhg897Z4hBLQZT6LpmYDa
d4XJzPEHtBmZS3LuC8IQB2s64C1TuXhW/q2M6k0p+xLbxN1QDUZns5Zdg/nsTimXysuS1+0mWwey
QIu+2ixpF250zepZv/EQyEtF2WlQMq9eF5XLNp0JbwZR3jO/TH/NsXLpVL/o9PQSaWK6mRoIDlnX
v7a1JDhKobw3vDY3lzJk/6wOB6s4D+P3xJGVzoQ28W6TOZuKbiOF7MH1a6YTFqIX71law7SWq82U
TzRzxtoRS/1X1RfvgiGPfAkHYrkYnmEnysxBMqQVpPBox2mwTompvyiz+RlGVkIGWZcDbtD3PfNg
cKnzcVrC2bFiabaBo+O5SFGtlO26VWqeSqEmkZt93XLjWJz30J57WOiNYuNUrME4F5wkBgYIa4Tz
XdWqxWHzQNs0IC/meFvsY1FEm671VxRbg5P240la+zdDXhLHalDxh6XqsYWNHC6JULNI/S3FZrKz
KukcbTSvfDqdz7tAfg7tkyHOIi831y3IDi9jcrgxpB4m9IC2v2tilaIiljZxBTjDNhbUbqI+vvJE
nO6KyWoeNr1soLZG00JhWSsYAUyDrk3feOFYjk5adAwrbqaVZffowOki075ixcMsqErVPg81cmli
qBsiSS6QGgvBbuCP7qVitlxo4RQ1Xct5pSYyzlkUQbsurNCl2O2kpjG9BdeBOwsNisHuXNTTGXI7
hz92T7O5S2aKyQlDY9oxIo9cY5r/6Njtx/twDESzh4+HMsVSnhJFhuJB4a9r8UAq5yTY69IsDmHE
phcjeN00TWK57TIvD2i1znnLVrxYREWZ9Wctp60tN0t5HGj5oGtMf8jr6Z20EVNkkBkMLW2lOcF4
nVASjXZcZP2U2UoLKC+/xnjiiJHyXoH1EHaSIOq7Al0RvRXhS0KbwFQC77UBmtUua7gCCfCEoJIW
2Uk0Iq9jNJleqjD5glMyn8NVtMjFxoHJYSM7Ur7fT6LKIz/zapqDv2RhfyQTWaDlEY0eLDTeixkI
Mt68J6MOjxNhsWGlfSEqCLRUeCg4iW+aPnlgMEbLUcwfWtSZezlftksRXc2qFJnuQJrsW3QQ0Q2h
4C8S+TJfAi7htkznHDRRk63WbenBRp04vungOBnIVN2LniyqH8vp46wDElj14tKYy2du1t8aqDlo
qrroxLEMBKDG7SJJbKVahyVKwdGznqpiPkSSsenEcteo04dZsBOsyzQGSzSPHsAR0RnjoYBVsJZ+
Ud4VbBx6GWdIb4oklIEqC5cuNjGVyqQKM2505wlGbX0xVcxeKauUs5YN7aRh+RkbWhuRygQ7K6aP
JQ/3ujFj7QC8BQopTP5AhTB1C9egqBYEIKiiNglTMX8Yow/CEvwpnpmLqGSptYyyUqafozrKDzMZ
mc7AJg6OP7riXGJXNIW30czfUTxfaDurbmvkiTtGg19IgrugzEYzVcC2668g9m40HXD64TKy5zIp
7gFZPKwIl208d+xCaxYG2VKee7KrZ+NlqaofzEMsMYaS22FcXCydlOVINvILWnUBUnfeBDEscYZI
kUsPeLDFpQuqGque3kWWry8SBwjOlDFo6khogaf1xyHHNCVlzfcs97eo7fw5lT+WIutsOTQ5C6ky
TcDE2LT0WlyFNpfDJg3KOi9WZ1zMMw7EdwQtn/ggeR2D8ZBZ6LlGA6xDMa+1O0UjySGQRWhr0Z1k
vAtUQu79BZUYqhht20fC7KxS+4A1EuOR2ERepXB746N6xJaUOlYpV94CusUWkA/SwWwGZ5Zo+4ZA
YbHSCZWt582zMInvmQrnL5xx7RBgeeNMhjQeP5ytZOmpqYRHSH/vUFW/jHIGk2Hhg1IwRklLQtgJ
7RakwnJrj4rxC+P5RJJRTSh5TEDHVJwBuOfuHOkJmiBqWKhFV4EvpGkrhy7ppkHI3YxJkQaovtQO
YTmEbcNptSeVaARxWSRPQV1LIZ6JjrIKEXc8KSSdEHLfNMIvNSQjXU7ArJQm2eGGUvKyKhJjx5Jm
SSyjw5RVdniFYzcnH7luflQB+2B/Bxp3RYO3LaR+j0RhM9Ao5bDIcscsUY16Audxut/NZfeEepyN
MGMJxyCRj/6t8GOk41Zosm8Tta6oS+TFZNvWGD4iExyuvCo3kBiwkZX4vJCZ3goxSL9+n3c8cqvU
zAS8TKSWsc2fs6oKN6AZ+LMyFX3yygvXIJ/Nj4GLehYNKkdLKwK40HY4xpw90JKwMYK5rVpv8W/q
t3ho9xyxPjk7T0EiHsZ5DGKrvSSR+kxgq7oHEHTvDoe7mcK5y78hVH/ha9rF2vg6EAMpNR+JbL0g
134f1VC/FX1bYZJYjZ0kssdU6p0AGRNjyeJDps5ARg4SVCjJquJ2RrmRzDWYe/2myepn30u3LO3i
DeMjl3fL3KyoboXq26R+qnGfRkqeuXK7vPd4I+wilV85KBbMKWTNFRq8QfSwMrePSqhE1GKTruw6
vf4iz/WujcjmncnQKsjwnmxVqEU2Rwhto0vTeaKPh4OfKq8p2usyCLTf8ydzUq5mLbxqCvABIKWV
J4s9c4iaMkfT1l+xSK5gOAp8DsO7WVWjY473ESsZa44Rh5lH6hbuA2HR/Xk1GbuSqLCne76fc4s0
cOuAa0xyEmOFMSdMtlzFFmEm7IEkfmcsc0LzbazTTLZhG/styjfVkEmcCrPrPPSMXlQCBIfoqQrV
C0k+lzmNLhR4s0d2gqOZ07opC+3cVwzrS/zONuJrlU1GX+xk6ouNSSlBtAchbVZCDYbj7ToOZMAU
iPKVKU7dIelcmKkdNxfogLRmCB13BgJjHbWraHbWQ0w3gjb2VJ0rsWHSyTD0P4iGf0FE/J1S9ycx
4u+//V//n+IDNOay/2ouXH58VX9Rs92/4M+xsPE37gvQAQYeeKgCoOf/cy7M39xjEHBKmeYf09//
Inioyt8MDd0oeAGUbibmqv+aC/NXsgoQRDTADiCF+B8BFXFe/VUDyoBZ1hSsWORiWyKC69/UbEbM
wT4cl5Hy9EpblxzF/VVzyW3yYyd1x82RHX8QWTYfTQd7j1e6RZAEpGMv/sraOy32/hbhTiwqJ1CC
3htRPb2iy9oNSNHd1J9elw2TQa/fTdFG03fi4FKtdqdb55FHuCk2eDT9tT2gU7ZrwBr6Ri5uInYH
R0HURq1LoWIXx1F7qBN75MLQqPmja0re7Id4Ot81d3CuA1dxHRw69m4exFvdi4PEzexqH1+VydGX
w7CHHDvYt8GOD+JJvuZbkZfDuc6Xd/VBD+SgdrW3veDmfBPBFV/UTbsj/u0z8UNv2NygETxiMLDv
P4EDpXEmFFo5hL6SwEOyxYfxTT4OzmBfQ6fzpDOybc2+7a63m2Uf9/ffLE57yLed9646lU1j4dAe
aLntspyr2hd2Yb/6T0+R/Tm79YGsMq94qPjD7NaAhDOQ9xj2XsRRSzifm6CnsezhFvsl/QG+t2G/
J/YT75Wdbnu3589m1/gCO2brDgvhZ/umuNkDqGG7PKCvOS1W6iTPEtqzhCNpkCJjHPBZGyXryLX5
WgNxC6Ntfx/A0fBVfIkfwtcdtGtyiZw66DaDLZ37lTFY58WFJ58Z0QyE7HU73TxPxqV9Xf3cNd3k
EG25D26zB2zBJYFqhzdBqSmhXUb0FALTpXHz/AI9Xuic7Fp/qhPzFXv4rs8ShuRvzW+uQwDHwu2/
qK7IHt+XCR+bom3f55LeP5p2d+GzpkhZv8ejhpMnuBtuA06ILyVnBChrzwqvhjfuOJLg7bXvNBVz
+HRb1Dfx9lLG27d23sY/A4UxIYRI1/zI6/fiFpPToX1b3ifGUzT6GdpSYcMyV1MINmxarjQFjega
h070xvFljZx7Us41tcl+DcyX+hgf5KPy2B6mYHjWjYvwaX2CqHFFk9hDy6bI4RfiLjvFrnDGnOik
wnGaPNFpM+ZNNoCmgv83HX7dAuXn1F0H08HYUprhjZdiPLbYZOmeHJVuO+g2Cb3DD0NLKjQEaBM8
hafhg3xz7dCf6b+1FWSGHdbtKt4obriLL+k2PSDZGH7CK9/S/cRIYF8uhx3X3zjiY+MKLAHVbEPP
i18pIsmgvaunnYQj9I/+rh85tAf0/ky0jY7gkc3oC9xgd2Ur7fgvCATcA1Lg0qHBteeElY+pZrX7
0dYJXB3s+ZW7riFj/UUiV9zR3lwGyOGj+JX6NgpAm+DljXokJQ7pGJqsL14Yfno/9gf/smywdzhR
tsf6xbuD9o7e70k5h8+Cn7n3J1hUnpeXOMPCZHefXBfFa+nUrxrrhuGMrwwAL9F+/qWbXvMtfA4E
AnIoZ9NV/GbeaEEZvTRUkcsTZzJpsxxLX3X8xVu8kSbqdnXPRLXuPwWbaQyj7336KzvpO8ie+geK
Ezv7DnEB0eZyzLf8k9N/u5HfLtHR+sCODsgjvcgPyiWx0G+ix3tbl23vSFflKL+Zhxp7X1TZWNG+
xK20Hs2ztzpGYL4SQn0kxsnBzPkpX7bKQ2A40in+UU7mZXSY0z0qu1OzRanjY5AUkQBnW6aK6k1t
eUHtqcbrvclclmXv4yPe0K+xtqL9GG+qy46cZOfFq+3YPi2up6G79b4YNLqR0/2SD/zKFl31tfx4
U1jM6cHTJvChnbqTH3/QUrcp5WzJmb3Zyzdks3nT4ST7knOiHr51saue1x0vwU5Gp9hWh8HtPfNM
EB7/BOm/XdujoyPasWHw8V+u2/lJ200uF8T/Xg6Sg4mvQqZjW8pWLZ3sqL9lWxW8wI+m2fwy/3kz
gj+u4tTfOMXRnQmQtt6gObIujjYj++7QHPB3IvclfcYef1J517kl4prWXh28WDanpvtrKrb88gDT
D5WdxlbV78g4pTVSuMhipGBY/MHla+jlBrnmC7m7ms7M7Ske1a+II16t+YoXXbTgDfAKr8FSXRyy
iGoD7krXCCSvcj+Uj2egobtHZ/MjbEsSnfb63vSfT+XKWdJBHaF9aA6nDPZN4yidAKIuF+YC7uA3
buMqwf0/sPNXA4bHO3ssl28EnPiipxJUqtNZQXfgosxXBhan6cBsn/juyY6PVvO+hI7wi7O3AW2G
HE71HHpXy2V6hBEpQKExRhu1Zp/T3nIuGUIDJNTO9Gtho4wby5V6EVTETreE/zuyw/+X+G/3TKX/
c+F4+u7j7zb/KH91f6ke71/1n9WjLJMWgg1Hu0caWSJ/86eqUPkbg0yc8qIMe+oP0/zfVYWa8jfM
ZKLIF6ravUJEcPgfXghNpLAE+4fg0AQcx6jtf6IqlPlGfzEQifiX6HuSs3F32DOs/6umkKNgNy8Z
1M+uboSnpdPkuwAQ+iYHtYYdPus5cGdq13sdWQQBPMe08MhVvR9eZIVGxTx4pI3LZCCH1hsMzfKl
meccFVMP7sXHDYy0NrozOlXk3FurFu+8TWPx/+Fd/29M9vfL/EdHBy9D480AUn4HSP9TDSyqi9ko
cGPotqyKXysj2noxUuHGRX14b+Q0DxVSnc0kWNkWhJ34J2ICamH0Xf03P1+5F9n/dAEAGXU0FQqQ
jN+0mUxRSKbC5sdRMU8PbSpmx35KKCL7pk/tMLwr/zpokLs6A0prDBhP40h4zPWo25Y1W9LaMqbD
as5Vdud1zJqzbM1dMLWNFdRm124VMAOqV3UlSsmyFtBZKfiaVd16S4duVY9qK5GkvhjZ6mt/SMX+
eKsLLF3/+q2WOO78/lLvNAP8OzQMVPn3MLQSdfdoYLe0hySrHzJUeaduFgkLWtfa0v24WufTZJIt
CWgVh7wz1HOP1Z5EdydnRPViMZz7MNq76kScFaujRkYbzsKnDZrApOQOVv03lyz+7pND02vCJgdJ
xmEJ4hsP4T/SUSdFHXOpx2DcgwY+SdL8jUxxZZyrqB5dinFfoOzY9db8KM/qujGKSWTc1WufSzEW
51GZy9yt8Ki4EvnsAVaSvD4hsBv2yOmnZxw35lcEdLv3qrXFebO0RfNMY5dQhNSadlhQB1/RS/Fi
4khPGYMEfIyNLxS97pZ1pwRzkjWf2dy3R8lSMNbJyvJTKZbw0EgFA86E0XgY1uichHsMA/olzxhn
LCpt1u0xLBhncylNj2yM8tHQRusXbInnlmyZG9KkklFyWd4EI2fzgfFk61He7JOos7wQSgJd5jLH
HAtfq6N/PO+KNdVP9VJ3x2oty3NLFC0dyFF5QdIYHjRpZYJkZQ/GuHbkNyUTJA6jqEHJ5rgKFIJL
XXJMt81M9LS98s1sY1ymo2EIB/wC/Tbq1uQ0p915zC0GiBpHIbzH1iC+0e+LZXwoMNRS4DkRrhy5
99TcEq8SbuuSFvLIwH4GIlbMZnqMMEC4Ok1gJ7SoiCe9qhebJMLMBpX8Yi6C5Y/62F8aAxN4Jg67
JmskkoiLyvs399fvy4+EG8GAeQ8l4O4I1X87gtd6lMwVQcpOZ44ThcWMhUyrOjxRMq1vziWyuCHI
gK2YkFI6X1kLptt46QVZKDgSjfSqZxSk6D6IlgEgF1HUWFWyGe9PvwyNnNYc+OV/c9W/NQ5gfsq6
oquwefW7qPze1/jHhwISpWIQYk1hXwuim9bgKSxcFizqzI8YFjwbMCu+JYI7AxRpChqfpXOtPAnf
/vWF/L6g3K8DO54Jh9G6+1l/WztnRaji1WBYSye0ebISPt/UAEgcD4vky7hbn9Ra6v/dZ/bPP5XN
wjBI3JOA2RDA9NdXz/gqkoWBcRr59kz543FqXlWjjb4IaFY4RWIInBgzreVzRgA2rW9EgTXd/yF8
GxumpX1sqW/N0HUHwTIx4CqSudeb2c3EAh/Lv36HsPv/tuhK+Avu25uO4oU4hHt98Y+fVYvHv4TO
zRHRGktHG4wzF/8ZL7Wi2Fhow8CKOai1DcJlCINV0I/6fozlqIKUZsbwtDDRCKX8gdS3QlSft6dM
hrWnt1CLBS2X3EkN289SETaIVZLdOPYMx7TyRSGY2lGlhp5p2YWPOrHIW70pxAAJwDPZhJNE8Rwu
gYplyg2j2nxsw9jC9RSR2iMhUEGQaQwnU+Q3DiMcGSW8QOA9iXEzDX9QsQW9Duzx9tqMwwuyJSZ/
amxdNAk9bjuEImFnIaajVVzj98Qyll2F0yLAm996nRWFfhZl7epAyKCSnxr9sWNsv4GUz2AJ/Re1
OOAANMnszMyM34g91HBT5XzzNZX0V3KwV4R8FeR5dcmmAyGsquAYerdrJ7m9aFrTXXuhHH+pETYx
lrPsJNYYiNxQHdddEQ9AXtJaNlxULrRs5kY5xhqo9y6dglpW6lc9bCpgCZF20rohuQhYC3dRWIZe
SvG3ndMczU/FQWWu7vLhrIhpn7frrgUtGBSKFTE7Hjn662LEoCacKg7LtaFVG3wb6mfX6JLXRzpt
eGGIQKilylj5g1InAY6sCYYcZ/1FFTrkHebimUmWhG5ZtvWHFFU1lPjeMcU13RZRMpyWZNJdMwnn
A8F9W1NPer8ItVdZDJW90sQ3qKICnQl83d2I7G6hUiQIgrH7VHanXNCqA5LAPgClYXFcNvKg1BsT
GQmomvtUqa4Qpw58zlplHnuzfV4ZVB47JMdn8w8sXlbmR2MsmZ9JtRZ0hngRO+E9hrvxsDCsvffN
aRfW4yi7ccMoGAJDyy0vB/Aba7dLw9coU6rrNNHBIm4SvhG10DPDOOl2d6NvK+yAezHKtoqymoG0
oIKJzWx5Yq4kOBFSugci3rM9ah2ss6n+Ugr03HVBnS6tXi+X0RKSnVCaaI0Kytm8MgPUvpNTD4im
XagQyOUZBhH0Opoldxhu0DQpp7t/pn/nM5wec61/D+s8wQM7y5dxBL+j4YTdsc0Zr00GxDBFIOfr
ehG6RUQkpTIw/BEWyKrVMIMimhXEzGmZy7u1QRdW4HR09BSgCDK/7wpBP8Powkj8OdOA0ozSU1gy
vUuitTkOItWp38qVcO15YK6TtGafZRUd8WTPSIjb6otaDJUbCFbuIFM3d8AW5QcV84ezmu1wKxv5
MSULeweSUGzsXCFIXYav5K1JhYyEYVHvFgM8jZwP4FQKsfohsei/CKhhNxVrz7OZr/W57uTqlVI1
9laMr4dOiTIqY3RxaaCnM+dzRC+lh449nnwNuWGEkkiibZRZcfgqILZFe5Ym3y3Q0MLt46I8Jp1A
+6ZSp20eyXLAPdZ8CjN246bk+NzKqNoMzLV5bOmBhCVnT8pKv0/yZD13cqvtDQ1Qh2msL0qi/1Q8
8T7OnoCt0fIjUS4IKqfVkw+FU1goP8KcSO3BMtSPMdEJ8wTKIWJZhfRpZcbNsGLUHUCeLAq0NZlu
hgxx050tUkw0NZcaPxHwBkyYDb8WRljIDu4Skm7KGDSW4xoMUUM0kgYax6p7xFjpguKPUuAUE+fC
k5dNwmlqxvIxTkuBZaHukiCndqC+FrEcIjlFIc6AeJR6mLvmMgP9icx9U1flkTh0IiRM3LJYbef8
V0IKoNO1a/FilhFKmVZXPwd4v48ElLLwL6oXdmRyWqM6HVO9aTc80DQyrNryJsPikxk1Q9BdhCal
vhvnUqWZZ5CAFpWaLtKVmNswgNKCqob9v3pDtUK6CeSediexjhHFgsaBJ+COxKxrOlsyc/YN7vPi
nOR3h1KtSaHljaEiL14C+2p+TnSN051Icrk7a8M94RXH3q9pWCvpPDJWq//8SWTA68dIUXD4h/fH
YLlH3hfNImr4nbDaY2xbJvnaYhipfg2kumJx1cXTWIVKQfNawRAe6eIKx1BFz8Sz5nU4ygEJa2zA
aUruKoHo82UqyatB01/RgJ9XCXF7bboruVbbVGPxReFbFAj5pPlSGpXMQsxMUfPqGp6r37WzqvjT
mDR3vT41yr5Khpz7tS94d8UsCaakTAK0kOaBfdy68cPz5kHM0JJ/hnMZKRdVbwiUVilGMqpgqcbc
24YE3qEcqgca40X/a6xFAANFJ53qNGk3f1wqflZ1S4MyCRZ5kp5qsaC1WObSqRi4jaU2kk7QuCbb
ktiMOby1prv0bFUhu8xBKkqmwNX91SfzZHmFmi0PrbUg5zLlqnqukO/Qvo4WSiClGudLr91TantD
Hx9moaDVuVYCjcBIUj9SfACksswIY3F6aKHkpxwoUYlnUxJ04f0biWXebjpUhgdN61ATKEr+RiQj
1wGAF+WR2NZv1tD2BN5XZv0g15YBniyPeogEY8oNW8XqdkgGXkhXrnwaXZ3SM5Oh4JGCC/Yq5ONE
xMD4jqSRlhPRkAvT3TMxtZu2kzWGrJJeOrlk3bOdSuTt+Szi/zdI/75ZUcVbN2fEBtWt3P1SK8Mi
x2WJab2jRtCpKGbtIw8l8UWyxm7BmD3PtV9X6nhhtBv+b/LObDluJMu2P1RogwOO6TVmUiIpUtT4
ApNECXDMcMz4+l5g3dutCIZFWNZrZ9b4kMIQDh/O2XvtP8SyJHck+/o7jBqkL1cBAzQeN/B2b+Hy
1noN2RlAYUAcNAp8HMaeHMpt6rbZLlAG1ph+WoQHxaOpZ/kjwzm26EhvBqNAyz83BVr2Mb6NjHm4
j7uYDn/Tw+rNRi98pq2vx61MnF9l3Ars2pym8HFk0wGIVPrg2Un1iGdM3s3BEnGZFfxzra1vh4zo
miEIlpMaSnO0clG5g4bv/RRNjffbrobysHgZ3ol2gokbquyl8dh11NY+jc0geW9PpOU6VZcfhPCK
Pxg0xrs8bE2c+3GXAhdcmAJuq4XaFXXVfZtb5P+tXYkY0JlgBSGVm45DXmMTm2HZ7HVtH6iqSAae
B/VhXZRzdnDbOJxYQW31zqpZpj0wtjdJJgPSISuhedsixL1RuSI8mOMi3G+M8TfZr82GrB6BrheN
rkh68ZRIdEHrhpP/oZRzdCdTvmya+tNnTK1f2GN+9OLoUceWWht1pd81kyn2Wdc+SduDGWtPO4o/
+mdU2gQXe6WDCcqLHqqRjdTkEMxlDGRuj9AG9tNsPMaDGaDQ5CxJ9OS0hdLdca0FY205JIu1ffeu
LBOMePk8Hqgi+N9txOof8jYo1+aQ2g9J5BdbqXOxFY5StHd1dNdkaXjvjl3zWMR18gmq+peqNOXB
Bpx9bxfdD6MPy8/aqegmGnGF0TNRCodkqw5B2HyOytr9hr0nWDcy0i9a4UGeZ79hHLQ0fWd3wHSp
fbm3jGpHgDXAbzqSj9hHzIamlU+JkK76HvON5Ne3XxQmvMCa7kCil9gG9PZfuETKIUHatnIa/57D
CwKpQYJxa/1PBdtONZkPJlbQVTFyYrOF/tm47ZPf0VFKxRdQsshbzOoJ5vjH1Eie4xjxV6p+WLH5
6fUk9o8kEv8nkUAe5+cLdfBSIyw8LoHzD/w/Xz1pJg7VBg4bnqRSsqQs/LsELv/LlYgjqD5b0LIs
4iX/pwS+RKDgdmd6hQfkcZjhH/r/JXBCVZBPUBgHrQUsyPtHxvrl5Py/lVsqgqZDiAMV9UXKYQlx
crL2ZVEGcwUEQ8aifoQlV31wS8fTqKMralBWIoanv17NmWLxUs84viJcGoqnHrKRBXi0FCt//XhS
RdSA9P3XbHsTuvXZZaIxik/sclycLUVzc/kqHriCN5dZtCk2bxDaoVyKVn9dJig6oy7iCClImHdf
RCONj85k6IdSZR3lJWIGn+128KJ1bbY+Z6G8lR+zFjr3qq8bum0lWiu1z2sK7xu7cZFRs20r8Wx0
VvTLfH05rmaO2GTj2FrrRrFurPJChTmy7hxOIOycdhNNsNBBkJfmuPOGPn5OKVJw2M7aGF681Yto
veSi0TQbO2x2HvUlWnt2JMKlSNi9mErlitTkskMZpUrxI4nn5DnoYtgjnLLT6B05cMNHCNN9va1j
ZX5ufWgu9Pmo1yI1LZsARipmw1XiOnl/G3Iq/GhnyYCQK6TYDDrWDHJixu2M2BY/jb3DLIXpMgen
4lZDjpTrGhcg0XUYpOY1LtzohmR5VcIaH/Q9hNcYlTO+UNSJURvJ9b+wqzkcEbXLzq6WHwqirGj+
10P5Lp3HOoWhFvOmlJkoxOW2UuPm8i//dkRTAbFsvgwwFnYgT3jDvQlQXxAHuakB0m+70BCIxzVd
R8nhWoGSvzLSThRIyyfk8u34tD6W4SZPP6EYOmlK7DAG87kq8EUlZea9p0fU41yxq+Sh4VwG3meW
xhNRb+gLI7Zv8Z5gBjdeQ/hE2FNjPpUbTCqQ0J0u/mnPkUcYoNsNw8GzHfEnnfxW7UDoEFJsQCVY
mRUC5b7x9fJTsXsqAExikRsHfRP1uQZELMKMVTRMMFI22K0CmC3kemRU08Vy3uOwaQd1hZxFlMbn
pof8g1w8CLpNXbf6Ns1rvN+ON3UhaxThfnNRog29/FMdFyH//eaghwjqnhQJzddv+O9vdBI4AWhY
bPKhn7dujEONk7p7AFzwbKFVP8CCFlfCw14rmyfzDxg14GzI2ihZWycTg+CQBvE9EpsluelnXlJp
iB02Jw5IVtS6Q5c8ZUvehd8plI7SRrLd00GjfBRUn4lSxM6bOvpTZRDmi8Y65gellzlk+wx19lc7
BDEMLqg0dxCf6y2du+LKALfezqBw22jjCDBunmXZy9T312uLiMuJijm0N3lR+hiDuO93eZGx/ezG
Pkjp+OOdzlTeu1tHmcjPQmxqPjiUnG81l00OxzMe82qThAK9cs1GBClRuSDhCHahtVXUTdegW2e3
5UbSHwjQDnG+0JuxHnJF9Cg2jqYrCPs2qERdHhPL9H/88ywgW4dFj1aiB/Xl+OHcRkI6h9G/STLA
dNlYfOVUVb+zNRPK5SuJ467lMvx8j5UXgaInlrLy8p7/eo8pd6GpYBqciEyj28TpOIdg/j0yBpyG
eim1o4kiaBcUv+tZqXc+kuUAFOnC6798K28/BH/pPqNlhB//7y7533dClSubyjiKtxOn+S2i9y9z
bSyzJmehVTQmkmpyEO8uX1S+vSqBUD49Y2kJ2g9LxtTfV22LKK1zr0WH1U+a+M1cLv05Qlzv7dDQ
FT75AXeQwyF8XXqpj1Ad9BMssF4Pcp8QuIPsPM68aYUbGVV8Ck7mwSaxHimNMJEKd2SNhe/pfcC4
qo2YkqvVGf4TYU5MbrFpJe9szEqYNMI05xKd6B9IC+vrXdawWN3q0lZfcJtgXKxKQBlbz5wgOhNe
0jGHBgZ4iNG35WdP+AUsKXwuEbi+0C3vkqlTB5GH1PYGIPoEuQgFMiBJcurJTutwUpnmfROA/ly5
XTCivq+6uboykt8sRJiAlvbSIi6QSwzkyeuN5ygMdIwIM++D33nntbdy8Ah1ScA+mKm81oc7fz2A
5ahxfZdWyfH1RlYDy3LzbKsgmOw87aO2JvbGWPdOK7fxlDn1lWH75luld4VuggRHUJLea4Tf3wNo
Gq0ITkqZUccb8wOGKrGfmhhUikyH58uDVRy3gPhYl2stzEo0H/SBTreNuciakjzcbCuGcXg/tsre
dzKZylWKKe9LFfQIc5XhUL4Hev9xjl2/oUkFHBvJVmf9uXI3b6Zg7kYwY7A/h9hJ5+b4XeNCpx+t
q2zLByram4zz3P1AcZviZZ++ryIcZWWSzi+j3+GXdHTzyXIQ6s0t7hJ7EtH7Uqt6X4SYOq7c2bK9
OZo/uTMENdybR6qb87pb+WtSg4AUDlTTycEZVZjum7QUjz5RQAmnSPhCSx4Kitx6YElYDyBq53Ul
svw7CQ0KeV4VzO46nEKBAdShKr2uKdR/ADtQ+Qf6LtgvaBdkeEMmz9D7y7d+ZjTx87ogThGxLCem
43cajvWc2ANuPiIR3EPlqRq3YWg+mQYx4Jcv9XbqJ/HR5eVIVD/0foOTa4HfsAEjR7i4J8jwbT21
h0RG+Y+JPte9L9voe+zO7k2Vd/Oubyz/J8m985WN45nvdTkRMoj4udg6nmxEZk+OfeQSr01inaRt
YcryuQP1sZ/lDI2I5kgxXtlwieXPPBkdPLTFzphpIuC7PX7HoMvq1KDwt8lUTJupbXIzIfNIImsu
fJV/Kuwcn0eYZR3OWQhhAcKoeg26inhk4g+QEQ9ws9xNBPPF3gzZVO+mziJtubKV9ymZu5nzQmVS
ZAFKVe2u/GrLxub07jn6stt2XNe1T/N0S0VNjRnH2zhmisowA/sKBZV86AG9lgvgMMUoMKJ6zMx+
I1sVIko2bThrOXfzi+qNke88c7DROOLE7K/cnndmimI/xvTEHwryzloG+F+fnqyiSemqx28ApT+8
BQY0GZu0CnH7hIMig4PR+MGBUlFtenMw3qX8SBDQabwYePL8xFrFZOXh24oDxI8JuS0rwLKQrakK
JdnGELExYEbV1T1JDrhkBpJCfhujaFkgDTA7G5hWuMvopYt+awYNGKImoFb/iZCMcdx0HUwP14yr
eJ1yhf7bgG4jvlNgt3ahcpL0PnQJ4uggX/6SOTENyNVic1WzfQdgVFlUGLuKIMEd7DQC1husv4pa
tuM/gFyYP4ZWP/4ubG7szqGaKjc46FvGS58saKlILZhubRfMN7bSH4irDhHMef1Tk9Sxuy6g7BzA
7nNqncMo/6Yqw31JoQv8FnTZzK1pxlgIvLnLfsSUV7EeNAVLmxfZrcKtlGcM5taf3BUSHNvYdz6h
EJuxGaIrx4czH+0iFYQMttRzHPfkN3ZRnNmVXeGz0GN1V1L43tBHxMUdN8VNNLI/uTLm32xSOW2b
yFsWIw2Lrbl8E38NqrbqE7Ktc2PTh47+SBtTbgjyCXf0S+JbfF8cb6PJs3ccOptfDmqDHYUc58qq
cu6pF50IjU8enA3N8U04mFStom2MTZ7I6TCLfL4Bc11snLb7OU4qfrr80OcutyyqLPosZLY4eck+
zQrSD/xwgy2T8BVBOktYiPlX3haP8+ASPnj5enwBb2cWAvHg29v8zf84mRcdbQBuNnjLsECgw4Fr
JJ0Eo1lNP0LPGachTk0dnnT6s/1BJDS3MAVL/dwnORIOfww9dz8VJh+1n6DObku2YiQL+yOoiFnJ
Z4PiPhFF82j+LNMsQc9swCc4OPNShp+l5lu3Y1jva52nwUhHKHYPMHgUwAonUE9wdSKAZ0lQGOs6
9xtgc5mZc0bL57rYQFqYYf7FonkWDvWkVZGN+Fgio/lU1r5E7dfmj4DMkg8NEgjiSX0CQugsEyO4
r3QZPkJpq+K9BxrqxWGWzDAbDum9JL3lZ5fZU7LF5Bfb6OcSdsxDm8E0GsIEdtpIBt8dICLWL+QV
CNDZv5EFKGeDREUvmOfglkCb4Tv0aYPKdS7N7+BeoT4oK22pycTl8NOsQzTu46T9p2kqRmwVTYIq
pXWr7mluMC6voYGgYE2BY6+sulHfgUGWgtNnhSqus111540EdEA3SG3s9SiAHsoGUPPaNU14BtFo
LR2ejEgM1E5ICVboAIhKrltXkE7Rh0he3M7O3vul1qwhtHW/qlDFL7WDK3KNdsy95wPAedEPsKhi
oIm/zX7MsfkgdTvQdXT+CHiiBVI+mX9AWeF+quBFftCyqz82hjd8ngIbcJ9slzCZJE5Z15tgAFM6
WAakRwRoEbGsFg7MpEeiu26QDwOOppJFNVKV+kuM9qnZqZa02nVLP6xZ26rwn5PCHVOUPJVxJx2k
nbDK2F1hni3NfZUnQXrrupNpHpIyTzB8Ofh5ZVyIG4l1FJBbupQio2GIuh+Xv6e33y9AF9djp7Gc
r1F/H08XvqJwJYLC28CEIES0Ct3VBIHy3okllasAj9Dl6739ehdtOQpXzlvU/OyT6+VxKZFB5Cy8
eeWu+ZHC51ob+edGCP3PZ8LlcIVij8o7gconU1PeZ6lTqpSpKdX+Z+Vn6b0/GGIdaeSOlN+CK1PT
20ejcUB1EWE3nQI29MevUvR2R9OsQVOGunjt5xoLegThIy/YNFx+i+c2xSxq7A0tGhIB/3F8LUtF
Rlo6SbBpQ1pJKzzDzl0x+sbNkOBt98BgfJpl1KSEuarhHbvX5nFIuzq68shnTjCI2Xm5Ju0PzpYn
K55dSmeWCTxU3xqRYjaa2K7tkIJDoB+sTPj9eNl3PEK59JhRvF+5/puyCL0aiUOVCiEhCdzH8WuA
Ey6QnpERq7LMegw6AIJd73mbqg/DXRCZ0x2JS+mVw8+5h0Y96/oOvlj/zeHH0M3glGPGuBote9gT
frZk3Ca2Q5fXL032YtoFeNgRkxu06ooW9u33ajKmeVSuzz28ro5/7TGs0hXohuGqRShGfyndousS
bQd2LEEp0FVN9e3KUPPPHEToO5lUDXDwEixzMq4R2eYqhbRFyrebqp3Qs/kjSrsG4Yie9XTog2n0
N66TRcUmGH3kESJG2P7YaxulVSDL4YVdCQQ2hHjlD5KRPOCXrono2TeXSbwwFOtgOs1RDk2XPTbJ
myBTPdhWPwmU4kyAErq6y2yWqg20qOgrUAFKMgMtXvKMh9HTO6Kj3a+mZy2iYH9ktRsgR9rsRwKc
g+zIx1U0l+mXMmiBsjELBjbt43YBQlT4NVZTQhYDADbYdq70qaIGKmzB49h4qZouypidhwRltCGw
KM75QCFOUdr5VTRTmODSs4bvQ+H6tMhCoDUDj9/yQFBpVsSLlD88NPDNLuxhYaxni7l4hc6eJW6M
0jSE++435aYD3nUvGgf/8wxkpNwGyg9BI9hzutSuLeMZ3VaFtasYkxqUVhvSLOhi4wfLSItfMp6g
CzUjf/xKTyl8qoryvEGjgmAhEoedJ22L5A9bV4Xdr46i6KNKABZshjis/viTwqiYNVk3bUDODB/d
VqXGFhHIVK8Jc5A1IYBpR2xxG8d4Xqtc4ddsBh29r0DOPeZhUMH8CbvmMFAQpC5BXRBUmU7jbD/3
XvMbjAB6M7MczS8FbREKlHLCC1yyxbgNawzjKxsRKuynObToy9V2VX8Zs3r4xfRDTZXgyQaAWDxW
EKDYuHCKQmqJJscu9coaS/nC1NMtp0r67nvAmnn2YAMUrbb0Cd1oE7YVf0quQi3f0+OZxY2IkgbK
cxiF1i63Sgxr6FuAPZstqieeU/oEn1mKZ3aiuv8+5FleoPVE+ENQQed9HdWSQkswX8DCH4W8IZbX
DK8swZ+Pva0RPbiDMf5UkQ4Ryhhi/GXGo/MrCvicVpU0gj/s0Bzv1kcLWu6V33kKVJrp1JCWhMZP
TdLhH3ueR+SZlBreO1DC+jXCLm1sNKyObFXMcvpGFMX4rmLYqLsYBBN5I5iGv7R+IX+JmThSEEoG
U5FyR1p5QV3q7mCBZYX54k9y3niEAgi0MM4cbcepB6Tm6MneoLFGOokWNGoBipbljHpMGMBCSFNr
NhqGpbMJ0qJ45k6ycmOpmOA0YcyjfSPMVqp3Ookai+SNNoqvHLPezvkCTxktB87vPsFVJ9MRcFed
ZT5yPqULaiHktS/bzqFmY2qbU3LTRGW8T8vm2pp7bhq0af1TQKVoJ1+NVX/NvBEg6NGfqENlbKPo
yMUebvhejvuyLeneOaLeerU7Ppp5D9hDlpTiL8/EZ/YXAVa64LWeyTbjpBDmtWbSGghQN4VyilsH
evxdFM7MJUH8/fKVzrxik/OVz5rKAVIsAUfHB9m2ISdV+hvEZMvpoy/qrQD8/GI4M6jdCm1jP0XO
lcX87fOxFcU1JOjwENrrnTwfEsXWNCdWbzJD5wNrw7SH6GR/ohXz8fLzvV3BudKyfSKODG3GaVdu
Gu3MrHuKU9ZslnepG40bC9o9ZQkbQRn5o/x+sdt9JZX+ymp65hlt9kkSOB9NVDKLj98s2sZIJNrk
zboD8sUSwfwcS//zzPu88p28ltiOS3BoldglBha9uUUzcnwtgJWR2ckWBlwLHf1bNSlz0/UAytcZ
ff4N3WY536rCc2cMFLph8XbNNl77cwWak3iGvoSdLGVzk8aFvnLsOPMeKG1ajk9r1DYZ1cf35oHb
7h3EeJshBRccpI69lZMDAj4gfeDyj33uUhgtfYl8hp3i6WCOE6dN+lmGG1iOFH9yETcrQu37Lf+/
vbYhfTtJCJx4i1NWcvCgUX78XBMRkPNkAEuw6WZF+9y3ikOSTbngFG3IEfeHUd7QvxUgxXoZPyyO
GO+ff0eSQw8dJH7/4M0WkVZALsbKDDdkm+d/MKjF38t2zDVhVrN4vPxyz8wUdLZty3NIFmE4nzyv
pqgn3ZTgoLic6mZHSms9rWJm52QnJOgLhbDtM4Gi9ZVt8JnrUjxmclqqePwPefyeq8ghJHCy/I0O
EnaCLo5SIExm/bnJwRnU0dCSz6Xmf37EY+ExObku/W7Bjvj4sqMbGm4dSsUqCVNn702MVjZXxFSR
H9ZeqV+emaV4QpNzFT8ift2TixWmZzQV38c2oWy+9QvTR1AiPX/bR1P2ApVO3gDn9AAuBtpQ28s/
7JmvxsODSuQcJ42lbnL8pF7axwJFRbyNIOUBPW+6G2r35p2RoT2+fKkzvyWHcxY2iSnRZm48vlTq
+ymiJiQ4Yp5K8d6WlbENM1Jjtjll4mKbm4SkSjw1/3hisHg8CGiUbGkDvFpx/1rQa7TkvmPThBWN
7f3xzLr8Yvp+coOP0DlcfsRlOB5PxceXOnlEe8BbPVh0RBVGDWud5QmIEwdF1ZXPYvlzTq+D0Xkp
dlD4pu95/CopTnakwk3pNini4j0RI81DQT/rvQGHeu2hHNtdfq4Ti/VS9SX1HsXeEu3JAfdUAtJx
tiIWK822QV8jei2TPMDbUOsEqoM3y+o+VHr4WAdxMO78smsfselXX2id6X1IWwfXmyEMWP9UimJU
YEnhrPIhLDfVlCU3uCpozl6+49f69+kr8lkRObs7qA2dk5kDq0tWB+BQtxNgx7uYCPnivtRR9ike
MAY91JTY6L+GXQ8aQ8igJTK+BNjj5a23MXSOqb0PsiLdR1bsfTURWUBBKkn6XVt16X3XWUVLw4ZX
/bHP7fh7bgTZh2QWDoSnLO8/5bMv2eDkEtqgJR0oGmRP586Vpf/tx0tFCOkmPw5kBuRux8NAeLnN
qSdW22ZURLiI/MPopz9C8JHPl9+mODOwqQiwAgQB63lwupMiZs7LPQP8rU15GCA02YOp3fsfiB20
76lczx+Avw1PHWeje1kGuKMcFTYc5MgS8NIlmoJ0BJxToUef5vK9vZ0+KWyiLmSeFuj9Tt3/c4XR
qVIqRtKti72a/W8xZPLbOqdCF7EL2Ik2nG/gv8ZXhtirivBkiBG1tYgfAjZ7qBuPX7+v+inBWE3H
Gtt8DtTBFAdlZnO98RppejuLHQGUhFTYO7KVLO/ZITT8xTK7OoAY2IzZWgcD9ZJwQlm+QprmffWF
rfJ93rlRsL/8ms6oNThJWYLNiu2bSFGsk7v1RBR1JRUNzA/JVhIqBeWoHjO8zX0SGNsqBNqcwhl9
59gQP0XRgUOXRQDEk5Xr9+W7OTOeuBlqiiis+dfrePtrTmah91NfoK7iZ8l3ujD631jz5i+Xr3Jm
mvTYdaItXI6RNly7o/NNzVFDtkD1tylh578ZwO3Omm1j5XldCzw54ox/+YJvv5NFueZLymg+8hsg
IMdXzKfKKmutnK3ZTWXEebnKnp3Zq+/QPoc7bOXiQ4wAaO9MFewR6mya4CoHC22TevrjEEfm+3ZW
6V4JWliX7+3NltXiyxWcEEyaltK17ONbq5PO7GsNuVpivVX0AbIyx+KHG2NrNnYt9uVYL8bs1HWf
26J3YLDlLhqVy3fxZhPAXaACtnxCp62AM+7xXUxRa+R52YOGGMGRtjltS5TSCHJaI+SMT15rxHDc
Xr6ofebZcbuzhCFVoJx6qsBpiTTHRJ6A3Wsk4faNlDPR6oYLGgl/d0oRrnATexdlof1kpWH8GxFl
84tvYfg5kIJJkc326z/TOIPI1Tb5ICvlL9TsxTH8wyrNykS/NruQ3Nts+OMNqN+Z9jPt76Ik7B+H
XupHtrIKFXgyDRi3ckTLa6zr/t5XI+7IbCRDwXFJEN2igREfst7MvPVsDtF808vEs9bksTogg13y
SGzuM/7Afrl3bjMvtN0ru5gzvxGYH3Q/fIXLxvT0N5JGT0al1mAIk2pTTLl+aEFA7CAXvMuMNoaI
HgXXBsabGYHtDDVnYfNvsaw1JwOjGZ2pLqtmW3NwO5CxBwy1Gj2IwJfHwtuWyrJvstyAgyJ/s6Id
X6gbXLydYubpfFvcdaywawOCx14mWm5rv6hJM2wwncUar4DTgdWNR/H58k2ce8Nsg6nr8wUwCZ48
LDIwu/Y9qbdamIo6jwICV+lhPU6NjZtO1geUwnF+5dHfrJR8eSZtOWoFLAL0DY6fXKAFQpg5Nlsi
RuybYi7nTW4a6sYlNoO0PrfcE/nwQxeNeftPH3fRjqHMoAMJUeN0oUSPbRUd8QpbVN3BN4tO0jrF
FE2cUECWwSZsrGSNA9uQV1boN/M/D7wMKGZk/gJ9evzAesZ87kCN2uZwae5HMsD3ZPGYN32bi3dD
nnQ/Lz/n2zV2uSC7EV6vS93nVCWhpRG2+awIGQogHG90wpYvzBMSMhBL+H+IgAGmkujcW+NwrBvC
HNrpvh5GOvPK0mZ35Qd/67hZ7sel8mVS3rMd9+QFlAYJ1ywqzdaYJrLtN6R/2fUaiXEXbezESAjj
nTUYNwyNDi7fGIjF2ilyuaQ41MSrAStp3pkaHMQtOCs73WI/aYYVpk9CIePezYwVM6eo9qB26GRb
xhz/njM0Q7eIuJOHgX3jd0M2hGuEwjK2gZtpk6gSDDGbejTZFZO0IOf3TTcn34wOFcZqUB6JO37Y
NJ9SayAuBcAXN5V1yn2Iuyx8ZtjYX217TCGkD0AgTCMlOzNr5l7QFRCArsfIrG+aMrOafRXV8VfM
FM79POTTtBG0rQ4E9C7MoRpNJhjnwgZZX2fl+BJqaoPUGPJsb9GSgHpZz2IEqZfWgXrWAcZ2yPKA
Rwo1xCVpuqBIbtgrRzuhmjG/sTkffCoG4psXf89sHzALoALq7XZxmvadd6CZC3szdPLpzxRoXW9l
rZDIXR6Ey67zaFfKb+5yHmACpyaIVud40FcRTaRBVeS/GVN/QJ3k4WtP5oNDkf7KuvrvWu3JxSjv
UZ/nEEojzDzdYWEdTpzIyqEZmX77tTdk8S3zCyHoKSx6OGMwvJ8cVEMatqMav7E9sq2PRWNkJE9X
GVhOpxl7NI0Z0Sbl3Os/wmpDY+Obxjy968Ko/ZRSSPVu9KI/vM0Mc7TeA3HJEYxrUkkw+Hj9M6bP
Umw0saKSTNYZV71o04LoN9OO12DkqAeOI4dTUgH0+Clo3IGjCNJ6/4OukLVvR8eF3RAi9oH9bdo4
cDoPY05PdmK37k28VYS9xxnxYk2G8EkOnQMpQ8e6PnDsDR7GIq1fMlUAokqtLjWh7pvDo5gm0wNP
ZEXkNbUSiaETdODwmQnMrRfFxOZZATlAHAea+tar57xd4/Qv8N4y7px15OTl99Roe1QtrVtiEYLu
4q6dwfUOATmw/S4d6UAz5zjRdlF6A7JDSSjXmj7rsJnwSrsbF4w4AdJdzuKGacObIPsPxUHlwIbW
+HnEi/LiOv8qo57Iz7E1qQlTRjZv3N7tEPSMTkIco0sPaJVirHlhO1NZW8hS0V2ftf6XoaVexZ8p
lLyXkl93LVHgkBogYUA/TlFdCdRJqbegOYL2Gxp72dO6sdXvxkpr/+NIxsa4j0m6cZHxDORgZ52W
2KZof7G7IU8wXKEJUN81ySfATwLEW/0EbUy0XnbQMSB0QMMwOp4Z7k36oPt2eMwijxRRGNQIsdok
mOkXjpXcNYka+k2QxIn6UFbd+DSSdi33bVdUkIQNd9p4gwYawb6wGdZmKEkis9gOY8zLXKn2gWPg
rJ/Id0jAAeRwqsJqCtlO8hcs1ICu1D6o0hkrncg7oKhK6j+0HxN/h+sS83yZOc4PMiuC8Q7fJ93O
MCYdJgq9+ampTfOrRtTRAFCISIcYrEB9dYySnA1nbJrnVIz4iETacVNNSNtpjcVtIl4ni366uCYW
YlkI0BfIV/QSeRzp6Fohx1rhdlaE7bqiLR+bKNPZo925JFo6Se//RLqa2vh6hukrVALn+fJUdGb9
XdwseFmQybDvto6nIrvWrA5W022pPQ5PJPDG5MQWLz7+ukeqDNc0R2f2N0uRb+kX0vZhAT6+XOTU
xZTFdrctQguQAx0PDngjyhQqFCSMIbKpd9g7s5sCBdvD5Uc93dFRATDZsy8CFeQxbx418kqSbZsh
XCdmGT4FwV1HgFueTT/HMn+Yoib/cPl6b4oPrxdE7UpbhZmPTc7xw5rVmOrJh0A8Qwejd1dTdiSF
ZZzzd2lhtsROqZi6xBLNHSwETcf8RpHVYW0yE+s36XfJXdBogiYnnXTDPSb/wdr7MtUDVNeydq4K
Ope3//dSsdywtJYaDXVm3tPJUhHOkyB1QhvrMSzdj6T1jR9Z/UcQubA7uT1Yy4EHRiqxb61kqu4i
hY3v8ks7PQa+3gJaMYRU3qtV5PidxZMzoLMYjHU+uMOhL2MADnFt7diRlcAjK+sGGW/CptxN3me4
3jaXL/+6/XvzCijTLe4uSqr+yXbMi5l7La8FmEjxA4oOeTlrqDnyxbKN6G4SmQ2/PkrKb/FENAvB
V2pnoSl5MdNOr43A7vZOLAJ0xT1F84RsjCtbh3ODmEY7FjyOyEiulg/sr6qMGTmiTWhHsGaSpyvT
MF0HkYjXdRR3e6NmRyua/Jp87/SrXX4UFMxy8YTblGtP9iuZanTdhMgHWndyvoQVMkhv0oTwVYBR
JtOd4aVAsEyMPr5yLDndKb1eedkVcyqx0DSfnARrCLHaq7N4kwpRrLwEaFqQh3Cm6BgcLv/0Z94s
FkrawY5NF43Rd/xmDVgcxSR5szppCdPzhnRel7VhA6YQI9YPosU2MLWaayPuzEfHZalSStge/PfJ
iKvFsmHNEnBiljf5SPjLdiMXDQ/1KZPIdSuLIEyFQbgbZIe9EL9ggO6lCK/cyJlXzX1Q71usNTz/
ydQ8D/64iBCM9YRzCKg9kZRg9MypI4ilz/aXX/bpssPvSsWe/AvqTDRGnZOLlY0HSaXLI/ZeHTQB
kozip4j0bFBv2RjeysZxvl6+4rnHW+Y1PuxgwW2efDh9adFV0sz+NRridWhk5dfcDPlmdNp++Q8u
RSsGoTTvktbO8UjSuu2iIGzhbUOBWWfSyw9wpuQmJMN79x9cahEfop5gj+WeLN9hM8DRGu1wjd0V
Sk0px4GQ5wg2vZG41+o/514hSOpXJi4nitOjM42uFoOLGa4lW1Ho78Fgwp8ZrcVz6+dt/x8MSFZP
NieUHHAVy+PXmNo1v9hAXLGVWcld7A4puzPC2Fepx4Hu8ns8t1ZbwuG3smnbmohfji+mLLxGXaPY
HMgeHk/oqOajVGnyxSam98+MsKkhNayW9wsLwdy1ekw+jJiSOE6AP/3VKQ/jhVVF47jSCeS29eQi
YOnmuH+5cqfLY5+sUK8I1qU/yxpw6j92dDjF5Astn04OfcDL/HyEWFC126T25BMClA5zyxwDParN
eNpg/lJboxM9rbSmu3fUON/NTjJA7QEzN1z50c6s33zQ/M1ulVruqaomauzJLCYSOtzIM7YNfLv3
kv7MSmMg2yJrlRssV/YKHV/jUBKgWXf59ZyZWBCFceDlO+f9BCcfRKTyIZCJScZYk3c73Rk9YCmW
xnAc70vISVcWjbOXWzgwGG8WDdHJ5K2Bo8x+wKRJp/TWIgBxnaTLNqnJhr0Yze3lh3tTvGLaRLLP
hcgVonZwuhDns2k1g5kj+GwBW2i079sycOObYKT8XNspx2IxOd3z3GfVl8gLipu46d0b3c/elfb2
mVFo06KirABpYrGnHH8vdWPBTETZt7Z7a779b87OozluI0zDvwhVyOGKMBwOg0RFSxeULcnIOePX
79PaPWgwWKLok1VOPd3o8IU34P4dnsiluoPl3dlNmiBxkSoYHE9zE3gQ/0AwCtUYbiCY9myNI8RQ
J+dCg6L2ClziT1hTLi5GnsopUYb/syb4fxXaxdfbHDUUhol6xCsFqWpzKaBsO9gaWog+QFflVKx4
BVI8gqjfxjoVKQMJSLx7D07Qzi1LO8ww2DZ0xpj29cr2CghreWjpwSuhhae6iRN5nVtBOB3fejux
B5pI9IpRoua0bKmhLVe3w0mMfYrta+KhP2R+0Sl2XlpdjgPVyeZHfUY0r18Q50Vkj/wbQ1/z4Mzu
zFgHSg9SiiIVUf9mLyUdWFh1BhqcrJNy11fCocKK8n8GgrWje17smM0nxX8LdajfndYbZkgyO4s1
5ASUsppXMJUXyoam1N+VSZafx6Jr/sqz3hHvaanea1UY3ettPSOIbIR/D40ivZv7yFgOkp6dW4TC
C6+3CUoAmrFYoD+CerhkQNlSBNIkJ/lXQ+uY/lFsB2YxpneV083/Yb3BTMv0F6j33wTVK5o++VSr
iT+jW5tCAsYRHowxQR9CpEcdjb25obkCIs2gzwte+HpuZVejkVcODFZ1Mtnr7Dw6eWrfVyWAFq/V
8OA9uCR3ribwJOCkUJEg3d+GX9aEJuhaIRmw1jLSrj0qclanyn6IAfjaSu+KNjVRV8XMBTT9clej
kfqua4XQYTI2l1TTsDOL6vDg7t7b5OQxFPuBAgoY1/U6pItWL+DLE7+S0W6cCunDoCNF31FAPfi8
4rhstzggQOIz06KnsK0uS2ALVovSp0/v8J0Z98U/eHHi8WVV/SNVQPPFsHrw55aUv3995XemCA8H
JKkjgkOQT9dTBJCnh2FYRj5Skg2MBTR0qi6p/EKjX/AfhqKFI0o5Qhdts5p9PDhDX+OCXI3lemeM
eCybMW7hGfzmgw+3s52A7NKQp/GpC/2461ktIfjCQszKRl/sSYsj7QkQfnyQEO2tHcAP6sqUXxwE
269HodYY5w01WzqNYzQFdTs4TZBONZiVBGnI11dv50xyJEXrmB4jdc3NE4PTCTKuCVELFvEGFuO4
AmE9OmPg1TgjDuqS3n97+4jEC6rGYtH82CL24W4WaqlxxdNADu/sHlqQvdqrG9O0xjScfszbxyPR
c3hA+WJUHK+Xs43kdWwsTAE6PGR9sCcYZZXqilBobH/OAFccrOje5xOJAz15Gc6Bvgk7V7Qrw67S
I9+cCHGzkBKMuQC0UyLkAF+f2u5QACQE6hV72u1OKRsttEfdpELWIECIWgMmqkVivIS8TG8/ZWwS
GlWUTIXbgzgaf7xLFsIr0lRqOYwoNNujcJDOMsI1pzhStbcXeoSuIdBTCPuIm22GahJk+iHR5P4y
Nd07DVzLZYzt6TEVjqtvXkChu0MeS+Gbh2lzTSEPVbQg8nCojWv4KpkQFaT0XzZuNo5Huno7t4cN
KpreNl1n/rB5/lCvt8EWIQiVGUCi9V5rHmitHN1RN4gJEgMbQAgHDHlIVLk2+z1pkkFWE7x0u7Aq
UICuP8VGKJ8nJIV9u1Kp17XK6knJgkU0Tblz3FpHXMydSwXrUt54wV1G7XAz04ZvWjtoX/moddWn
MbV/DmFSfGqGub+v5jQ82DA3OC6mjJ8Vgj0MR8qni0jvj82J6liea0qT+rUioZ5cyWUD9GVeL4MZ
Tv6MqfJTT2XxLPUldnB60rwD3FJ+7GiDPOLJqyeiga79rRtT8uP1DbbzzanmySDGNYp6N++gUqoO
QvNV6q/JKJ/yXGo/G3FWPL8+ys4z/7/cHFAMNjfO5soJF0KpYVZQsgsRR0b+B7GPk0pqErr1muF5
M1nmA2Yl2GolSW2+/RBRRONWIEGiLrwNMtIVeFycZzk+nkv6q7Sk6DGaGvOS2OXXt89TB7EnwhmF
rs32ZRzwd+BjZ75TtuaF7ESYMShyQPVeC+CaDY8htJI7wgH9/PrIOzual5j+DWAnju+W4Dt0sVwj
8JL7CAsm//bIiQcT6HihYd9ghgr39GBR9z4ptWeKsMwAUczNzdQjY92sU4JN6SCPJ5QasC9ME3TW
4hxEV9rYL+G4olevR9XLf5gqIh5CcxfhXGNzf5DyJG2KIqevj0jpQAKYPnf28n2R5/nOLp0j9c+d
N4yiLzkBiT16MDcTXZAx0RHS8AExlvgGG5GnzErky3F/JDq29xFpvgGq5A0Dv7Z5WOqyXZxylXNf
hRZ8jzmV8nfZ58X7UVEoXpi58/31lbw9/FTYKNIoFCy5mbZ0qgQedjdmWDSZCUD/Gh2CZwTU9YPD
f7uA16NsDn9RoGJU5Q5GUGquIBtVUmFTyv79DNk6eH1CtwtIBEXgy8vChwKefH3PKlKLOl2+lhAB
YusjxPTvEtnVGaEK4yEvR/XgDIhn4jp7YTi6EMTapnAx3AynT7A3Mxn+OrK6+akiVcVhTDXrZ3le
W0/vJXqoBl4NvjVHdNTxj0/ag5+wO2OHCgEEGJWDv7lx6nBNe9mqS98cECyHj6jXn2jwD5cQdzUE
S0mdDlK2vc9p0SsQvRcZYdzN8RtLPQ5xgih9mb4a0h+Jgqxw7NCK0qOH1z/n/lCWQehPBdne8qY6
vW6p8oC6iIcRw8OeZsWTyhriAopmzkHLfe8wIMwg0hoTROeW12MYRm9HzlT6k77GH+gH4ccWzclR
KCA+yHbPWPRshfYFgd1WwzED14GRG7TJpAEgj7fR6GKFZNKoXiFXarNzWhY1D2q1X+5sJP6DBGb7
r9fX9fbu5hWgjwegnHIlEdD1MZGtDEljWy38scLlWZvIqUqUXu8tLUk9NDWXezb94qPgMB6UYve2
KzhY/CYoIgnxzOuRmxX0OuxynG0yG7WYdPk3N9QRh8QkNT080o4wHGIzblcbiiHtJqJNwWa9Hi/N
Ic5E6F+zWdefeAIhblQBWMKbq7cQf6JHOcR9/EYGngPLjx1E3U5VaH9sz2QVkQ/n2NP4DmAq0DWE
U1kKnEovjAwgh5LdZYmTfFGwtHp7FdhSUNMiCYKiIIqy1/Mtk7qnPbSUeOIOsadJOFctsWb6/bLg
O18alWea6XKQMO+U+nmM6bkLqQ/oK9vON6ZRtTk6RuVTosW1Edm2XPeS3NS+c0VEfYBHqVne45yo
925rhbNQ1hrxA13HWfun7hDvOL2+wXcuDoAhcN6RvQWushWYKQkCh1RWKlzIW8VtMmu9oMkbegVo
wH9fH2p38oCvDSFDj8OfvNliRh11ht6lYAczPMPrVLjoxVhy1K6FV+NzZyTjYzXF61c0YYjCyBzH
l8WIhrtGT52Du3knt4KSQEeJudODAKl7/f2Ldl7jTisQvO5q687oo9yLnPorTI3qeVbC5GyH80Tk
bRf3Rm3nCFxE3cHa7/0G2xFtUOE6xrW9Sa64xwopzMjEI8Iy+amJjelJtxdHeL9Ywy9EG+X3BgFi
+yiZSfylRgzIuiN6reKDt3HneQYJBlJULIjgG18vxpxKYPaqKPNXpasvw6Ta50wppktZLZSTtFC7
VP2Yo5WiD5/B7i0H18DtJgStRpOWdgVPM/WW6+GXBFvBelQcb10KRCCLiNK8hpXXOEit//omvL3m
GIqUkCPIQ0nH4HooBFjqOYGT67Vm5njwmusvY40Fb9gAJIbHb3zVES48VKK9fcsouKj0u6nuCPLN
JrLrq1aZLVoiXqn06rnD38DHSrl8gqYwAVesuHJWU/1oOGjgTHb1oMxdcbDjb74xC2uKphcvGiCN
rTAYvOIO2x68FxclAfiFglzsW1ZSAf2WR8lyMYA2PsAyT3rfStu5DCiQ5vdvXH1+g1CaB+lkgKTY
shkRB4OIPVeTtwKdvWRLX91ZepNCUpSsl2nIHddB9u6tCd/vQemaosBmU1HZ5F+dArFnrOvJ06Wq
dg0zHs5hrQ9BtxRfpSgc716f440sBPUuHjUg5jp6CAbNn+stNmfdqJkLRkNSXjhfqtysL9Bhu0u9
rtgQGcN67h1zuvCQW+/bIQ1fUmgw56F3hkfUe7TvTdQvR6KVN3GMKPgBfaOBLuKJLWgxAwlcaRj/
eXkl2aeyqtFXjcreQ10e/R0HS3qk3g1PHTv9YDluzrYYGery77oJQfRm5xsr0kUD/XvAzU4UNG3T
+maspdhT4xf0+srvTlJUUAmYiLm3mX1B/1bvwnD0LDDMzwk9exfumXJO46S7q9B3Dlq1wWqaXuxB
rLo7stAtENVbYonNJB1zLSWnZpK2MeoZxsKN8oStQPnPoq7VXaXY7UuMVTqK+oWsHUTjewssvi0I
ArqtvCTX2y0s02gZinTyMPTK6rsq0bQfEXXX7NRNzhEf/eb6JFfkfUCED9oz6MHNTR0he1x2czt6
dlFjkjLGICXRw4ZBOXXTXaUVzQs2GW3+1ltbDEvIYAlSORWGbRguZYjQzdnoAapf70JtMs9qOSuQ
+tYkgDQWe1KBa9abt5NK/VU0lmFz4KJyvbD1MBC9miigdlmbehkaET7GsJrbGCEyxMkY/tSsKbrv
1/RIPXnnk6qiziDgIOSO22uS/rUyogGP9mopl/cLnIp3Nnonv5RaUQ92rpjEVdjPyqLyQUMALAbV
FPFT/qi3ZrB6eoJQdK/0Dl2BkcDD79q6e8wHTX9Czrf9/Pqq7u0gWGGCtQItlLDnekBVjRDq7ZrR
C61YD6J0ye9zzSkAiZcwA9tQ9+CrlG9Nj8UsBRSByhQXxPZK5jq20cznU6ZVPKMTp+JeV3fRg6Rq
R04Se9+OVqkCt9rAyWrbhZNZTtMYOSFtMxR3SdrKT/bUFh76Y0du2b/X6ubjOaTIFFDpZW6LxX1n
ZLzc0ehJqTK8Q2k7nf2JJwUq1qSgsZRolABOi64MpttAnv3mYLfzAec73HPTKB2eFahYNrhwfDX9
Jpzz9xo6eIZXTnJsXfq8s9A2ykP9L2e1iifsZqPvDYnc7HU9DQB0THv0s1/fHjv7Ec4cLFHiUVLC
7W2mZF0tx6PDTTqk+uOg9d1d32CqV8rmInDbR211ZefqJg2kKAX0mpO+hT+ayhKtWkPE2QJ1sN0u
6q34F7Ws3HBxZJ6iy9pP2TeLlVzPCLkXxUuK89DkU9OcVW/A1fA9SiqF4xpqWajUHrV+QVhvnsNz
iIue7KIDP37MR2U6CJr3VoobkYyd88tNvLn3aZPm8Eel2SOPsjIe8ST62Q5G079DsmKI3Rg55iMF
MXHPbjac2NeUzknhCNk3V6Iy2HGLWuHsGfVSv0SO80+vVuq317fA3iC4EFAoB05sUQK5viEQUUqU
vlOJGOJ8QI5RN4O2LrPg9VF27iGKkYDPgBoItbBNlLbWtZ3IvUQoqozrmU863uuY/xAMR6h6F5Uj
hOGPtCB2LgdsfMly6JgLTMVm0BRJRqdYCcOyti3/HZc1Xk+hBFcxS5E/OThKezME4Ya1PWAggt9N
ui2Pa6elEQF/XSc5ipaLXr/06OZ/bTWQlKmctie7jcyX19d17zzBMcGKCQswwcu5/npoVuINB9/D
myu573EANpOXdFGHYBymQgXeamSPsp4lT3k/SQffdG95gdiBLRSqLLQBr8cGSpcoyPFMnmjWBUO7
yNEdrYhudfOslqaDR2Vvn7JBmSqf85Y/UcoOVuZhPHtWWZrf+Oaqik2QeVQI3JsUUri4cylgbzFY
uZ7U6jhNa9Av9+qxWk5mVHcP41xrlzyJrCPe8t5YmE3RLAJARqlefNw/ooGZ1xlqAMjjgdKTb8Qz
4U6nyO1jmrXdQXi1O5aw+kDcDInhrbRwiRkVoENHXLxScheyPbyFBuwFz9T04CTsfCmyMS5tmqoC
GLk5dsO0Tk1Npu1p8urcdbUeQtVq64P9sHMhU9ezubLQPOQEiF/xx+JpetlrxUJnVmliGgxTraCu
rht9gXNFXDWXJTfNg9j/tqSGaxtgXSJU5OgoUW8eASonDU+SPXryUidSwOmWf8Fp0p8Qk1z+7dMQ
/IOSdjUoCGcuZD9LouJObqROdZuu6vODDGznm4rkF/6HuFkJLK+XIC4ikFAluUhPFcVNMXSmZT9U
d5NqxQdT3xkKmy5ePnIu6tXm5pum06ymlDmg3iLZfGd0vfkZmXsNLluWHwy1c6UZlOh0YbOiCvjR
9azQDZiGdtABGy1mfVZHpXF7xZieJUud3xlrJp9teOxe0kba+9cv071J8uCCkzaRUWPw65GTnnUM
NSZpGEv8HKF9RTyRYK7kyoW2vLX7SF2GhAZcNk0yBOs3tyfyuImG3NTklVaXfc5SiKyypBmPgGjT
+9fntXNUhNsPUStlGRBkm6H0xjBreURLd82k6XnpFPWEgnnid2xxX2unI+DYzlPIeGiSCUnBWx2M
zFExf1GMgYdhGE8RFTIXqZXPphJrZyt35ntsSpvT63MUR28TK3Gv8e2Il0BabaGhpiS3XY7flrcY
eoZzHb27ztUXx3yOVtgobqWNxVeMug0Tp8Gm+qSi0ndku7azf6i2AengqAgXrM19jqG9ArmOdY6M
rPgR61L2YZGd5cnEQfMoct9bY4pe9B7peSL6JH7LH9ef2Rp2EukoKIf2ot4P2mwEqxaNT6lVLj4E
JJISUCUHN/veIv856GYj9UqqrJFJBlSbJdomq7Xc52sUuRhLWG7opMkDnPKfqMEJV53/8oTRoKQP
SkcZl8abXDaTjS4Wow8ZHj/VpNQnba4knEDKo17B3peEkwEmirRZMPquV7fVo4haEqs7x+NyVkoS
rxyOCCx7UznYuDeagxQwwTKTfQmADKqjm1unUqOy7Wd98KzR7IK1rdOHVcKhsFXi7Htlad3oOmnT
fGgG1TPS4TzUBQpMhd4mMAwwHxLROyH0av7sqnRNSboH4+94kI8q2uLjbk8Y/DjBBxI8S3Pz+Nlo
sZsArUePmrH005pjLLlKNEo/dLh6YWmSKB9fP9I7HwEuA1cWH4Kl2cYRoLrLPks5TrDFENG38+6p
oKZ8stpo/fofhoJ5JCBDtGS2tiHaRL2vxcfPy9JW+oDNJvikbCm4t5pRO8gkd943Hhdw9awiEdI2
56Zd0BSlAYgQESb5JGk0AjvO+acBv/VThNvLuQbt6LYYDQavz3InMGNkwjJSSuCNW1iNunQUvLF7
9nLNlM5hVuLgq8VHjqK3fTbAChQVBAyDjjPB5vXhaWpSjVVnQ0uFWlzMNntvWc0UTHYkBVj8hB+m
EVmtWYaNFNV66UpW6Ry8eLtbB4V9rmH6rZRQr3+Cs2h6x0LwGsicWj2ydV+yyXHB8y3+64u6O5So
8WOyAMVa3sy2i2RITKnNLnUW+4xDWObjcYBphKq/GTQgFpb2ORwf4k/4gdezsuUoj1eagp5TW2GQ
jNSL+liN7qIYx4yeBBpPtOqI6HLL6vw9Kshl3DIoN22zaPws5SIuNRRihkg9rYWVBVGCnoddKeoZ
loS1nJDHaU7YTwm9oQr9fHypx8dQzqeTpqbT3SihKexb0RAHOfgKv6Trf6R+K+a+uZ1EZC46TvyF
g3W9Nk1rR2mUK5wqFGPeDcmS8kxUeECtVvqxzm3HN+k0nl//9jvvIV0+MioiOM7TFsWho2QAxIlt
hpnveA8jpP2WpevyJK9rejcORWa4ajiEj2kL0R8fLlU72Hx7s+aUCVg5Lh83GMA57anrxEQ9mjTb
d3lnzw9tRJKHqyNu2lIs/Dmk/AArs3eNiH2AlgBFKfbi9VInvdqpFfV53F0r+ymSJhlpGlyoX1/b
vXMFZpRykbhJKFBejzLraj2FIZeV3qBsptRl+QOt019h2vQHmeTvEtd276AKjTkhhRuhm3g91IB0
WgRtbvDqLrTxmp6kd9ip/2WaffmsSlFJ71JXfTmSFi8EAHkZEbpHPLfRH0uMrb/9h3kL7J6olNGA
2YQeFaZlY6aK58EI+5PWS/+MuT5+ogNSHTQjdjYPT5CBXAmlVsDBmyMTUX1usd7pvdZI2i8d0p33
pZpi8JZkzvouaSvtRQ+1/s3UAUJkEO4UAYXXKiNfr/aa4mtUrRi2zdTnvithY7uz0Zvv5mI+ZKTv
TVFDhltgAAAFbvH0cRrDfEXHylsHWT/VdTx/Rm6EyoQ6mYOgoFq+1ZRd6E5915cIoYX2KUus5h5c
eHmHK88yu3aZpjp4wiG+6KFJEIbFrhRMBpqyb9/ywN4IBgXmndRdzOaPmL7OlbZOJgeV0JgqbO7E
iY/tdfpoju2b2UsiT+G+oMz1u0m/OcOztFSD1CD7VYb9OXes9KmfAeDEQ508mFZlHWy1nStD5Lki
KmBj34jytkkiFRFD0jph1VAmKwIl7NVPrx+d7dfmpafCQ3gKRRASjLbZWYvazzIJSBGAUI7R545X
TxgYnctGxSatn9W/8lQ7okpuw2IG5Vkk00VXiU6buhkUFHtYj81cBZJNW0KtaiPIONonWJrql7iZ
jINNsjNJxhNVdMFhl7fk/GHQyXcidO/KMlrvalNDpNVcBqzbu/7eCkcTTfLiiJdyU/kSsxSlPNH7
goezpeBIVCXptSFwLfVSbwV5GduDK4cRgCUrmyTMDKtIuVRRj34bvrd9/tm24rI524DP/uoyfXor
vlj8ILICRI7Qb2BnbZa9kwuzXMykDSzJib80a4c3VQyWsE+6NWir+Ujja/scMZ6Qv1ZpldBnhP55
fTZBmZRSaoFjUesq/dA0ODdhE+Y84g12xIO7yQgZi7yTRETo6GDysUmzkzq2Jm1IpwDBXe2MfVJ+
X/PvQr7lWkCxuA/yJpFOfZ8q+ChEua/lCnaPHW0ANHQpIleluZwaU51onwOJ9s2lLU6y2hu2//qJ
u4n1xU+lIUbZhBCI/bhJCgfaVoZBsS6IwTt9Kaw+elfn5fJJr5PVcqUpmr41VSwHMaWtj1z8/Tkb
wv7gSPwe5c8HXPwK1okuFncLB3GzGUJ+l1layRggMJ5ld3pvRsWnItLkJchxpOz8hs77x1jpBtOH
mwHxRamz4vOgrcpXwEqEZQ0umc8ThrI/UrqIlzXVJwv/4TxvcGSrxq9g28KPeqisb7+yaMoDBiQj
E/SKTZRTJVFSmt3aI0ExWw8DvptBPybjg1yXdZDiNHxZ16wIXv9q29uY5eLtRb4HZWBB8t4slxRB
3rN7TDgsOwWab5Ttl6qOtEOVcHEmNp+FS1hQABAnh5Kz2RwYPKVAAoUJXTVoyymd7fJb26nRs91N
Oq6ggHDPEDD7Ux7rTX0SkqKPoRKW/2GNwUqSDnJpgqTZvHVOgSivYddDgFHCcqdPsvLQrnHroxyR
PtKu+qmgK3hQKbt9FZCjhW6FGDd8GRDl19cFblKOQwF5CJIyBXIxxMs/yRpqtoc+LVlQHGpHQaz4
P14vNrknURWVMXjWSEFcj5jS7hgKeR0CTAt0EPT5rApfthwYFGsav1diG3O+NVOhDVe9kSDircfK
c4NM/ncpG5Rfr++xnZsByrBMHMNrQT1/ezMgfFyEDbi8wI7iGHd77ght6ouzhEbW2ewG1S9LmXpl
Jme+gc2Gm6x6dBBL/0aabBcFpUSqLOBAwQdubm0HJna3SMYUDIrWKUG94kcM4rV0HqgMA8NDyoAf
Ynddg1q+3rYvzboshVsttv5iRYa6uCpoxtCV27b9FppzkwepUkuzPyO1/G2R0HNzzTFr7zNMsZHa
g0iTIc8bq939wXLubCiRc4EkJeOkBruZyYh2chKNlFHwQS+wJ1q7c2HjKoL8o8baLcrMHdum9xlC
60ElJQr6QBLFJBcbd+TZZRg/QPCre4tq3SWJ5TqQR60+v/4rxYHeLDftExtYnLhXbuiUdT/nfVwM
c2AgLXrXwrhz+5JguSHN+ICx8fx+LAf5vsCpMVDHtD046LvDw+KQEZqhebRtUsWWmc6Y1y2BGY/9
7I6pBvIWqRIrfCwskJheB4F3wY4zNya31GejFU6ZoXTQwPpdEdkuA2QvIHvEC6KJdX0UVwOBL/7u
GPAM1fZTV65p/Ii0zqC8wzgTi/SI2Pw95s+4mElxLD0b6jRWhC6Fc3HKvszOYDY1sPLVNCxuptvj
GuTKCkG1WRoUBkYFIV7XkUqn9WZE6BBZCXFO8idUQUldpET6u9RSVPhLuSEmnUu9wBk0rNDiVyYp
RbAzs3U3H2O+wjyMCtqYRvxACj8YAJXJ+/w0aqKzulpdiFjPYvee5UTpfZuXKaixWA4dt8ritbuM
vdn9bfdz/aUNR/1DZMZZ9nkK9ey+oRnVuOZCYGyruV7fLSQkj5S4S8dDbED+/vrOuw3PSN+paMq/
+6HohF4v+QjSw8SBjINuLsljqaMsm1cdm1ytytPrQ92UC4D1EgsDFhRuZKLIeD3W5KyOPMrhFMC1
afQYhCtKuX6NxdzghqmutkGMIHPxrEgR0pU8AwNk1HperR9K1zbyva70vfpVLiX58+u/bOeOILWC
gSrkF4Hcb34YPopD03VqHwxrIn0z4rD08VBu/pnG7iu1y9V/fbidOJUmjC3wqUIG56YHNTahPPSl
UMWmltBUyLL2RYkcRSyjARyN+XCycrnSLmHfo8Hh8By0PiojuXKap24sAnzyKkCm44hlZzWZsQTp
Wms/cZ9243shh/V+hB+sH/zs260CQgc8EAcTOiuX1fXns5xkMp18zTBGQBDSTXt6lEM7TQ91F4fm
2wdjKMEsEzEqAcj1YB1Pi+gkVYGiNNYlmys4lzKmHBFGIAdD3d5+PHHEwOL6o9SxRZOUUA9RRC/X
YJXLKVDtuvpbopt/0nNQLG5vFdV5Iso8qaYceWuNtpv7+n64zUxxFqC7LJyCSJJuZF9DR8XRx1kD
g8D6B75X1qfZqRA2bOPaCiQcREcMao3KOnh1fh/uq/sWPVVqC/R9RX0Brtf1IseVpoxhk5L3zUvc
X4ZIlp/bbs2yJ6OY5foUt12d3qmhzLWfTIRAbjmW6ScD+GN2R5Xa/oUhTfy+zojjTkYG7Yf3He9I
Nx3qZnbzNukGd7SWBVPdUFzizLNHWX8mPuihVdTushZG6A2VjoeuGQ7GD13q7b+qdokGv8YuEGPK
Qp4/tJBhZo++RA34l9/2y2w7a3Rn4Dija+GCkt13nRUfXAs334XlYWVAhwmlBypM18uDW2MswD9r
IITCMxcz4fq+7TulCrJpADVDuyY62aNkygc7UuQR2+8ihCUAc5CX8SJuBi6NkGxZl4NZneLyModq
y0uCr7aEcpgTfavCeqhc/MERrh90W/rr9f14c9CZt8BxoN6kg2ff1qmzSJppoXYke3nOG2cb86e0
TJXTaqON/fpQN2cPFC1oVojOlIJ0ov7rmRr0i1VcRVniriwQHRimL3GLa44bmfMUgOI0H8EDDsHi
YHPtxGF0kAH/VgDbLDUNGoDQIAEp0mw5XUkCoqKOaiUwKEYJl5GpQsbfyZtHdNFK258xmoF8aYfG
GZQE4of6VCLpXlppGp+54NHBJnuQ5/sxjKYHXV4gz2AFoEIWmvVwdM021z+iHxja/hJD7fZVK0Wt
0FIq2e/lSl0Cu5rU2lv7qn63zjx87twZ5ksKNj1CWNmOcIlqi+5ga//GC2/nDXIfCIlYfop+m4UH
BKANoaEEjj1M9UWWFOXnrFlx+zzEEXJ7czuInpCamLM3ls6qPvWRRp3Eka25Dtpmse6Kjna/MJxf
zzMhYei10OXLt96NHD041bRqYGTBQtzkg5RVy3DRhKVAF/c4OyNxgHtiZ9vzE3Lt5nQXjQMQcltd
w+TgFN7GK4wNoAkJDkIWOmObzTnNVsn12KuBMpXSSvs+sT+PY7/8y9JwHWUJqvi2jpw/RmLWc2vk
So2/dhx90zNsgQzUAg5Oy21uyC9C0gUMB/AgduvmYrC1qEptmd2qYTnyoSrH5X7lilZ90GzOmVyt
uvS80n5b9NKHChn6D00qmwfXw97eAXvJsSFtFqJam5hRBW++tNkoB8iJtbghQsmcfcsBiO/lyLbX
PnIm4Y/aikK4mEYmAOmtkZ3jHstKVx7qrnKlMEYvIlQ7y9WaQpc9Gx3696/fLTdRnUZKhcIkeiYC
7rPtbKqDmdhFZekB0mr6c4VnN5CxVPkwNGv5OUfW8p83j0fnHqa2wLoT2G2OVIZZJAaQoxbYjR6W
tBK78CGVJFD50Rgv8ISpKh2cjtuHAmwhhSLxMdBP2V6fU2UkcTRnesBphZjeOUkG5A7UtgsGcPXS
dMG2JA3Xk4318XpQqtnZjbxOsOaoJdNENbfuQS3V+zGpbD1ALMt5pH+q4mwh163y0MFlCwNgpuVZ
tpWW7EmvLykyUfGDjr/mwYbc+dAkzSyBMMwhdRSr9Ef7p8mGGlCXoQf1MA1+r/fh3x05dE50kcNO
mhNM/Q5O4u0TqQhuuOiZWKihbVFk4+pMmt5ERoCg1XKhljeUfpW30kNrJjDr3ryxqHEiSiJ6rTRL
thurUvESmgsGswcK0x3QrTHPMQRIip94WNUHOJvtciK2RtghxFbYUICrN8vpWDiFDkkTnVJDkz44
kxJesLJeOl+ZQuMSY8R3tI23gdbvEWEkQlQT8cYW/wd9i6vckKWA98N8hD/Yn5K+qV7kMZV9SKCV
19nDEcmBUjv74s83UAwLClDoOtHPQ+/get+MahlacxrZQZPM6jORrFOf8rmZ/1IGfPvc2um1n7oc
SqnX1BXFmQzfnYuDc03vwt8UaAHy6vcIJSegnswO0OvQV5noBccvHf8BaXypGbW3dEv0oYm18qOJ
pVHqyvg1/Jy6oZxOYRXVmTuWcfd3n8jD12Lu0eyTjdW0iLjNIaJp2sHzXvoEJ+uKEPx5tavm11rk
yJkADLFOE7ZY8qVL5+Gilo0lU1dL4u9xggcS3i71uLhyV1m15yxojaWVhMOGbndR6tpSvY60btES
4s/d+HeEE3ErPH6i0RdhD/8r/Hp/sUsGlBZWAmwvqXALWqpey7xY76tfWYyCvZtymwO8Cpc5xUoz
ZeJtK4Vozjed9N7BlyYOwsVKHxdjjFZvSsr+3pH51gECEk6Ba4+W/iBJUDIXs4sldGfHbD+HhKBV
EDYqQlSKgTmIi/sOdbtp0LInSU7wpK60KR6gfoGGdpOuwACxU9pIdZdO6tbnNYzS1RtQbiBT0DWp
dSNKlY8t/+wlLKIGGVJ1lCJvLktyibhImoU0q9FeQDT05mms6vGX2dlEhXOqd39V2MX86sfKSl2y
XhsLvj6q/lKLdilRXFmah6qvQjQSwHXYrpkq8b/cnErpp7NZw8AaEP/FEze0O3cp9LX2G5LmAS3t
zPpqDbISndNSTs+hak0l3HeM91xCnhrTy1YmwedWAZljVFVfeoQc8+LSoY0vtEYijdHoGbpF5kjG
F15mDX+qkeaMmydzmbtO5KzUGNShj+61QTHRUnak1sKZbZwtrzaK5ecqhy1/e1kj3S2LJH8aMJr9
NCBB9G8ahsZPG1+r3AOBR8nNzJLZ52Yc40equNn31Mg4ucgwmAvIoTgxXbWozR+QaxIZc+XRemwq
J/2HhXMabJ4T7uW3XY8cY+TKRFNG9LHoaV4f41WnJLIYZnKa0Ybyk8iR/aEDaGIv0vLYZct40DEQ
pYfNtUHzhbwQfS2iw+1tZSxVpUk5endooKwprQJjfKyrMjxAC+1cijRBVC4oDZ6+s4Vg2FSmVzPv
o5NGz1QJpCgL39FftRrPtMb+bkyz9BNONEcd651LERIqkRPhNnao24Ab1INEoTiJT/0IgEeOVuVc
LIP2TAraPathbBx9vt8SNpv1ROnhfzg7rx25jWhdPxEB5nBLdpg8Go00CjeEgsVYzPnp91faBzhq
dqOJ2TAMX8h2dRUrrPAHROXxKqLpsXbidox6LiLTCPdAfJ32Z79M3TfS/arZe4mSevcu9jI3wijU
yG9Kt/zaDWFLmKM1hhZ0dRjmbw64CCsQVIqfssLTuxur9Oo6GEKYFzs9apUKKqimfdY89GKClubF
r4T2bnkocEmiCEHD08VZsLIMP0wUUv25yIx7JUTUxo+KZX6mGGU2vhfqRnFwZ0t9iLNqcCmC5wjg
KDhbK7taFYV0D2ZHCIFKCR5vuHlx1lXNDow0Nz73ik6uEOdd/8XOZnzLMHhxlB2Ni4ruhDp0HT2H
KNP3+RSZGP/MVfXaW+jMH6ek85ZD4sVoj2hzpf2sSqeJ/SmHr8K/lzpYsIVG0u5Us4Y+lKaFw70T
iei+yfD1Qpg4tgu/KvXiKUQUdtipBZ2soCzEku6ps47zkdPp/W48yrD+gkmUE6A3n/2a1bx4zCtP
7W+un1n9fHcTOkLf4gokDSVAPz20Tm1NoaYO2WExYt0K5mJMP6GHgrBsZA3VPrdy9Ln7UDn0cand
tkuvBF6fhVIZwrVS0upRXVjApPuvKIz56MzV+NXidrkVXTK/GqHp3HtuM5OAqyXy3/MCPg3iS1BE
URE0tjk95ZEF4l804Z9JKfuNkO0M/CmVwICbch1BHidCl5fIPzFpL7uqmAWIg96DqcAYwW6xA44H
yjnJoFdwVhqEe/ZU5ao/KrJkMXH6LH4N9RA5O7MdxQdkVTE9mqvSvakq6fAbu+5i+/NQ6O8VmeLH
otZNz5F4Xt40qxvUylqRGAixH0AlaPgOYXWc4Kz7o8+TL0NsfmWS6qfrG+Cv1NvpqSe0hH2pS60E
ujqrBSpdhXinaqqDalPC8lG7L2+mrFbLfZW2FA+bWLOLQMeSTOxNpRiw81TENO8KvWutoJ31ukEb
xMk/Yc9X6L49dnb4bNeDfRzDiZCN451iq4pDyecEq2UkESfUeyjC2MAaXBw9PySxXXePxuwt9Fan
stm1juUsH/syNpJnPTbmB6Uw4RlNcdK9ZEIBUsk7mb0lKJD9h/yf9cXC4TDZJWhkzXeZnlc/Fnrk
/S6OOrqGjtvRbFKHOEcFN42Kp0SZup9iGSI2dWnSfFRTrfs0d6aZHwuW+KOd840OnpaJ9pZ6mPOF
BGQc7ix8IsegBxPyrR8HyvpOOiaPnok5LCGCKP40cazS3OKRrDj1aIW1Neeb1m2oHAX+i2gjjUuc
7kon78sgr/FDDIgshq/VpE1QxA3sw261xu5jfMVzI6D94uWfu6Ups+OIF6fkkXEX7jZ2wNkzCnED
gyIb0xsemvWzHRtmYi+Dmx9Me3COY2eYPj92V9UW7QynEfcw3LuNY/kXFnK262gsgK6h7UWueHos
G7EYbgeK/mCkeoyxV6QbZBmq2fqhXePvOEy1g/rJkN9YM0fY1ybb+lzi3Fkc9diejKDGq/h7l+dd
9TAYjS6eJvkJgG4R6pOVDaX1GI561gS8B8Q7xoxFka9naGYeuEYHQmo1LMpnb4i6Ry/O5hGVMSSZ
Ac/aCtXdSHH+65pc+SC8xv5t2KIq3x0tWQ6hC0+8JAPDNzhdgWkQhlMgEHKwprK4m5cpQ2OBkjbK
Bd6RSmO0kSnLc7xacapVAEgkGZ9a4yp5Hca8GYaqzg66iGPtURASt49eni/H69tpnZFzhxGtUDNn
MGpSaxlGS4vGpeBpQPxZ82BzNeUhV5v2eW4QjXj3UBK9LmEjEhq7VlvEfZN6oTXlhxay69FaQox6
W9v9QFFI2cB//tVQWS0fR0RWlWhC0BRfLV+oR7Mj3CQ5dKKxxEEhHR98BZjmTQQOwHsah8n9L9Ta
8La3+vn31PNg932Ha7Cb9jaJXZ5UkkVvzaqfLXZ641V2nT+FqbugeGt1xgeIqD2xUg88bsfGaeK7
roMVsGsUDf8Re7D+DLrXN76rwbbeUWPq32rLFNIhd6HhM9Oj7gLVapvPWPIYNlb1FGYfwtZOtoR7
z0NTpJ7tv41aIJw0BU+3bq2UOIRWHaug4uoRDKPXe6+hoyj3St6QlCvuMFob3/pMeIPCoexBIj1I
q4wWndx3/zzkicg1tR3H4pAqmef5bWfpxzZtrXvRK+qdkbXWDcJomE1Edv+fqUTzHDRu0kAQKqwb
L9cQjHWy8rEpFr2HYW2T/3kix8tVU/vC11sj2gitziMrblQkhwF5SlbWGs/EvUUwBSxPwsLUw6IJ
YEst+Eer07OgUfGpzSez2Tjl56cPfRdkKqVAJn+tI4iwcjPBE9McRgSzUnQMLOtz4eTAxKpNoTQZ
Gp4eCUgN6FMCD3O5xNfSDeag5tZQtuVhWSpvj27a3sMWQLiptR9m4T2ViAOgg2So39557OkOMzOI
dRaSnLQGTncCpOo6q6axPuCr+pmaQ0rbwczMwzwY9cfrQ53tdIaiD2w5uPLAO16LDigu0uo04arD
Es/Zf4ZA7owCk/gJIICKjRMtGyntWSkXqBdCHzTBpP43yh+rV8HkinabFo4gZksAPkPRWjsnm7S3
qq3Ho7A0fKHjuOPPeUDu6IkWOG4p7sZtd+lnoB2IIAdlVcAYayCSyIeqd0TcHLBgVn4hsYrqj6vY
+xmNh5G62Wjem2WqGME0u7nfq0CkZreoNs78+erTiiQgAQ+ITAIl5dWHphulomvbH9Rcmx/7xlt2
LJ57q+URlB1VVUACXv/eZ1ua7Uzu7sG444Vkc5+OqA2Ye4dJ0h7CrFxucp1iJ57f6RGJyeXR8sS0
K/piCegfbnGSzg4uIyPYIeE/xOBAkk9HHpDPapaqaw+J3WcolTH2XWkR3BIQpeHGNM+uJjkYtCTO
DhuOUu/pYJxZZa4Xuz24rWH8AHig3bStWu5qUx93XlO0t9MwbxkLX5wh6E74VqBuiPxOB20Ggx6+
mXcHlwRqh4NpvEdlQ7/Jq6x77y3I/HieoLBD2EBeYgUYKLKFnFv32oOhxrbf98MPPemHL2brRO/s
bTnSjcD5K6iBrjy37umkcM7Gf3HUCSoR7Lubx6l7SXv1J7wdtwO5R+Lx3g0KYEm+gty49NPWHGar
nxSnmzt6OsqY/3LCLA4cOD82HnQ0p319Ekaza2h275TZcl+vD35+HpFA9eBbEQRJGTgZYv7zBMdp
63WgEAlZtdw9wtAuuZZ078FRRYgP8/J/GI5TD1Xbk2iwNSqGekUzDYiKHpZ2MR/NpZ39qaaxZkVO
9m1EeXd/fXrnp4KqHfsTYNzfEHa1a2SEN8SVzfRa2Dd2b093atGHu7rvK19rNeW+mFB8fv+g6JFI
dAsoBfTmTtdUEH5MQBF5N/vZPsyF5x5HfZj2Hh2JQ2uW+YNdDdHGTM+PIqw1thANS7QIrDVFr3Jm
z63MNgcrpGfPSuU6yOt1886jnfJ/mB82CKR6NgU0UHan84saRx/JlvPDOGkDdEOysDAX9qOIhfuz
yDH3cYgfN07JGWIALB8YBbJZWsC06ddILrBBzqIsVo7+0Vi+RCn2uMdF0A8BGqXfWosx7boxDmll
mFP+mORp71fCs366+CoHi5uqP65/5fN3BVwbJRZdNrhA061ud+BdUYGeVX7whFp+KOZQwU2JTACg
e7EXbhvvndbAoqps3Hd/ahYevQMEBuXG9labOiZFceeuhT1TZdnb0FJHsfSyv00Stw6uT/KMY4U7
Nx8ZrBLsyL/76vRbW51GKKIVziHtHO+GNMh5oou0fDCTVrnJB8tofLQd8L1LcdfDzRrGU6blb3mh
bsFqzm4qfgl7AAciylrSnPT0lziZ5lTCGhxw48CD8JX8ROM9eZnbCN9OYVobLYKzzwtfW/pIIWcC
fhDozelweVoYY2TY0wFqQP0R4MhD6YE3UNq6uq/pbn4wy7752Tv6e51nAfBKoCScISn5BUngdGAW
uzfTdFEPdV9adPvJf8yk6Z6dLPqRYXW2cZjPlxWeD6AKAhV8QDhip8MlM1ItZVpph66tRr/0cv0Y
NoIG1Uhpdegr5de7dxRpJmsLHp8mD4JcqwG9Qp1tBV9XlTLMB9Mb0+c+spNjGRMF+4jw1ai22KTH
aSa+plahEqYmzh4LsfnL9Z9yJp7JUksbENr/f1OP9UVdCn4mLdQFro9Q5+cobdrWHyZeCZofQxTd
lOBXuw9qlWpfoY2AlfNGKx53ZF+d6ddV4R5aLHWqBxqFCGn1ubG86WjdhPs6NLQFoQ51tKBnJzWA
7BlGjt8Wtd2hV6XHIuCyyhO/iOBybdyV53uXbo4kObHI5BtrTY184tdYqPAdSpDnM+Aqx/mM3E/5
ITHRaKDBlu6TUq13uT1tAVdkvPBvAukRO9EttLGI5lpEGuL063ZgCXptpjecjQas5NK171JU6zZg
FOtnXY6CeQDhCrIhRJ6rPTRFim42sbqgpa4vv1In+V5Mdv7UJZ7ySGeINm7cbNnlnD1A/zsoPQdo
UlDI1j4Jo2tCThjMJYiI5muahoMBWtStd5MZ6Z+0Jk72eQU5MgC7lryWnef6izcXT2ZRNscGC9Kb
69v34iIQQhF/8wZDlj9dauTVshjJTxUERcG963RQImLWawZB4ZY3oRiMYw28ZWNznREbWQdq5TDB
iVnJaNfKXZYIGzqynXSdm1Q/NIR3VJrM+1SYZfQ7rQFzpJVb7tpBnY6wgAvK8HV0m+tkmTZtoSdA
afXBC8EVm04hbrRwADwmuvzrFBWTH+VuvPFensux84thJksRZ6A3Z5IYaYnGTNoCK2zMznmwDdrk
EWKbedAoEfQTu3FgZuSe6ittPB4aM7N3FvCPPW7syidAngQ4XbpVfjxjKsh1lNBHkH5cQVyIp99P
U0pq8hFSulbXjd/1vB16YAKD9zYupXtXJqGi7tpFwz0rVnoqimaiN4ovPaRvJ6qh9D9J10t/URX1
WcmL7K2yE+MDFcJk8AsLIMjh+n5bR5jy93K0yfVIoqXY0unvHQABFR0KRCD9kvbDSCPmDjHYYtfb
9lYwe1as+DsWXC2cGiRPYS0yPuY2UVsOaCRB+eCNl195URRgWVE+9D/rSDV9QFsp27tK9rPitIel
t6uN2OfSfEk3JYBJhhxrSo0dtVxcnTkFpbH8josYeEuoeZ+QtjKnrTMlg5fVtSkDLGpf8imCLnC6
tg2pM0Rork1j6emv/ZUzp65wAz4hSxATI7u2y8y55bTpRwEk2M+maa79ygjHl+ufWX7G9U/hS0um
HAi8s4Bg8ITgINdLIOjEYFTVLbsoNYs7VW1nBEaWLbmYv8yzswFpX5BpQ5OAm3k6dwXZ7pDxlgCt
yvpWH0F8P1nl1NJwgx3a+24bAj3MlZZYHxei1A4iwPU/ehzaG9+0xszYZ0baaAEh+PxzSJWIV7WP
h8l3jEU5Ttw0yrFvzOa7Vo3mS5RPgv0SVd2tZXfWuHErX1o+wITsWyqZXMureCqaW8/Ky4maXiuw
jEkz5TmKhMKFg6LHkoVbhnEXXgFK0lJwT771QKpPV8+ecmS8y3IObPxLAi2Ps70yOYJWZC1wOFO+
9VGabszx7GRQgCEyxWoAXSOKxKtHvl4iwGKKWeyi3nTvh0Va6LhZdOOV+pZ84dn05FCyKmzRpiH1
W02vjpZxCRWXofRWedDdaTwmRTHDZrPsXeqV9n4p2+69Mph/B2UwKmmaJA+drmnoJmT1mVfs6CTX
P4CQxLu2UYsHNxrKjUvmLF5iKPxdJQQVFD6f8XSoJmX7T2pT7pzSLr+mEE4COwEpt3XBXBxHat/L
Mg+o4tVjU01Dqw/8/J0Iw+WOagiFF4+F3WVLEn4y0F1DdUWvvtuDGJ5jFNFvjRYR4MIWRr8PO8f6
RURsHjI02zdW4OzAIBINVQqcNaUEXulVGNPo9aiHZVZSPjS8V/K/aQ8ZZ4b/OXvHoSy0jXr8hc0L
uhiXIUC/NBrXzKMB40Y7Kenk16XjHIBCAATxOrT8Fm/r416aGpv27/Q4outbHXuXGdQC5yTsO6Dy
KUDONsKUuCvb/FjN+FRev7ovTY1UXUqCwG8Hen+6mSCTZbkFs2LX05h8jUWcQ6ap6vvecbcqv/Ia
O7m0+WoINjAnGAA0hVfZuEvHXjUXMIGI3szJbkxrsU/DCYeyMTYe2niqnvQea4JDrVjpXs26bnd9
rvLgr38A0+TKo3kIumZ1MZSdGjphIdARcerpEfyV8lw0or7JqnB8Wma8CEdVyWIagpM4XB/6PHJj
8lRgpMyzBCCt2Q+ktWWn2TBZx7Qry71t9ulwhFGiNxBHjfCmxqlgvqMoQWs3xsPQOYamGMXNAibX
/JMtRX1wNAV9o3rJzc/1TG3Wbxcl/h5hqorSEqSgjRv7wjV68otXnysShRI1pPk7U/HaVwdvolvY
bylcWBPEjljc18HclL+9NCidJg4a2QKbUh6Pf2rLtpNOKQlwuRu8MPkzN02Y+VqGCo9ox2dwd/0h
AsKw3/g4MlRabwy2JY1lLlWIPKv7BIkHqoKKKHdxjQHGt8TLQ4PQIAqL44K3WXYMU0CXu6oZzNs8
brPv7WKhagnzfZo+LE3YlS8udLXX6z/r0nZlDQhvZPIE3eB0Lco8BXGKz9xuGIVzMN1y2ruDSriT
GfpL5hYl0PXaFAe3yquN7XrpFgIeQXiAojOv9erq19JEpXaSV7vIMTrEEFUEZ1h9682l/v08a/WP
d0+Vsw+VWQrx8Q1WsWy9EADFwKJ3bVbru9Y10908lGGw5L26F1P8u1SN9GvNxbnx6S9MlD4Ggj9S
kRLJkdX1h9xOkloUY3ci8uxAMztx2+dZv9MVxTxG2mbUfuFNtXm+ZYwARYi/Tr/p6Jh1WIYRCzva
mX7oXauIb5Fe2ZRRkV9otaWRjiDikj1TYAergSqUYkJ3pBcbGhJftsypfRz6sH0Ym3ZEwmZSjrVS
ZUEY00b1x6LvHu2pRwWgiITtU5nA00LT05fr3/nC8QYNIVNC/sGeXn3ndPaiDq5uuTOhATz1epcF
CsCJm6IJ24+g64wHnKc/Xx/z0pITAkAqk80V3rjVki9ZjiFSQmow4gqbR7n96GASv9ErP9tIAILQ
QKfLSH2SQVajJCk1OYVmCytdJAH4yHTXhSWE1alX73pwQxtv2aXxuBXgymDvANJ+9X2dSm91dXBc
vO6VWpYevSMNSvtRdYs6qJNxEyF8dkcyQcnfY08BSgV5dLqMCz0DB+8aBtQVuDZKHju/QHxM0b61
FCXZVYg1PINGqkHYLFVLtT1CwSuGJ6EHnUha6MOAQI5pqTfGXkkycPM5d8zBSvq4OEyem8x+beRO
6M94+YDmw1/wWJZl6/lKhDrp4fquONuJTIdcBLEOOAp4+KyufCOK2qKohIv3miIts4CtIqMDFXFf
zJV+1AotORjWu1XvkI9C2RVOHLsRleY1Vk2l0zWnITgKXnAUjerJjo9ZVxjLDniYt5va2aPiVW1Z
g52dATkssncWwYB0cVztFjGrg5laDGuKwYpv3NQZ46AtpmhLFPPSQCh2UOiTJkNcqKe7pFLIpGtF
eJCUAYebnT1+LEtLvF3/eJc2Px0W1APl/caCno6Cv7Oh5jjuBprudB+10WVX9ngpLGie3XY18lTX
xzsLkumaSQ4+G59eEl3M0/Ea7LHhh6EOLoqMuh867eVDFw+25pd62fy8PtiFncklwtr93Z1nrnUj
HB1MCHn8LHCEj5ox/1mMMfXNKutvvSIXDzmbdyPWu7CgSO9ynaA+R4FxXf2f0TAj07C8oHQHKG1T
bYNOxGkYp7Pk5zLom3j8C7cJ77zsy9J2kLzN0xWdrKxaSoqvwYLGExBxIYKQFz/A/YzUJyvVfZQr
8b5rKMxPjVND4sWDxR6b4Qa1wi3Fj4vTJ8qSP4fbe41JQWIoLHs9DiWIoj+KgchqlAVWETtfCayT
w/UvfBbYsZ1kbOVCt8BEby3o4KhckkvMVaoUoaXfEfQ6T5k3Dg8prN6fi7moN3VruLeJpfVbzs2X
dhcUSNPxpGMHpcrThTe5ZboBofogDRUtsJIqf8DiMt8VomlfpSHkxzEZJ9O/PuO/3ZWTcIQpw+lk
hwFxpgMu741/4vqWSr5APykMiiay5ntUY7L+G0D6gtNUKlNbBrBbZ2QFXC9/cVtA4cE4aN0vZWnr
JGhNxcHcN4VEeXQdpLECfQrdj2Goj02QkIoUxySm7ex7XdTVQeUpOJKztrDw8KeL9Z8YaMaf0qEr
KHPTqsMqfLC95KuJcM++sksbzEMfesV9pkwNLilk3Mpt1CiNcY8s2XBTJGo5+k0rxGc7tGrKhoYb
5hsNqvNmkezNywYJkAz8Vv+C5f9Zo1kNE5wPJnSlmtlGXgNBxT92WIq7GmTtrtUX8R0dGlS3eq+6
1Za09dPKG19zhRYJiulz5Wx8tQvHgl4+jGpiDARIzpA3vYsCSItfXRIW/ZelHm35OKbDfVrmVpBN
VRRtFFrOSgSUmv4fppgQEe7x6TapCyxNRi8lYphaLB0XuqrAubXjLAA++oPSUfJNqxoWJZFIQ7EN
r8KNu/7CpEkFiE6JmqUrkfzzf74CaAKFQl6jB+M8OpBvuqIN0jZXvX1jGv2TggaIeG/t0AC4jhkI
x44uIZCF0yHLYm5o71ZGUKbl8jDiq+BrCPDD6uyX2+sH8Xx2wNap+zII3k+YJ5wOpcd6T8ZBwzFP
R/IdtZgPTp/+TN002eta+l6NKi5UCPLcdSifmwSqq2veRlPdSPg7mNGw2rvTEB9xRS/fZo3q8/WZ
nb/RpFMEqP8LVcXn4nRmM+6cUVnZOr6rjpf5U5n0P/u+sJ0D7SIoPddHO9+ojIYOCo04ngs6y6vR
nDnRRoEuvWtl7r2bWdCQ4SnNiZ8hy3pckthrd12mQOPFXrf8qeejsvVqncdaElaOBiokUA+52NVV
7jWm00fmCPq2atT7JV+MV3ZNvzHTSzsGbVVa2OTnuDaszsOIpnpU5VD10qlEPsqeQ2OXYQW4x+N+
+bx43LrXl/YMPyQ3jdQ8QDwcMAWwgNO1VZsaWatEQO6pPLc8aBM2gF3fundW3IKhobinBLmdiaAW
Q/0lpO2AFEIRfovyWv9w/bdc2lQQBlFVoXNGUrfav+3cDfU0wsHq7Ng9NKWIb5LOVo8GtL2Ndb4w
FH7MMlOHP82Cr2LMaTYMxYEiEoSplj+bqftKihw+tNH06fqczlvb8BC40qm2oIdAp3R1yXqmng5p
2piBMzXFRwpf1aeQAKgKcuFWjW8VZTLdZHXUTv6UNE7vRy2EIl9fXDejfVOXNnbo8GADrYY+//5j
zNOHeogEnes0+E4/vqsrapsPQMpzl9pM0Fd9eIMohBiRdNDL3cZSyCNyGpbITUaWABzClkjI09FS
C7GSru2NQKiCTeCXldYvfuJqS/zRzaBuYKQTNd+m3KMOj9LP+J9waQouJv9doJpjGW1tfvmZ17+I
zy+FoOEY8nVOf5F8elTRpGoAPSvHjHI0fmNXIg41Jn2/OnjKLSwHYaJy1ZGJaNAJD/PStRsLc+F6
A1XPjU3eA+JgracSF4sUh4zQAarCad96s76bUWz4PZFG3i5FldZ+5ClJTNgx5N9okW49iWeiRlwC
MhICTQdwE773apMmaG8qoSPUICzy8U41u/Q+T9Xms9VF8x3VyeYlElMZxPVCCJgrkf59UNXyJp+S
4VhgofYK4qb8PpZqfmeVVvrf9Y1z4eqVhgNIAlMcZYFWV69rIlEqykwN7Gpp9gZK4aiENPaWW+E5
pkHqcoIWIdeFHgkl4HQ3zJhe13NUqUFV6zZaeyOIhaaDY+FHU1XDJjWnTxWZGw6pEDme0wXCHSKt
0UZoeuENoDsE30qqhco67enPGG1zcJykUQnGRPxJz5L6i6knyRvUZft+Ake6cQpkFLI6BFAvpEYU
rw7P7Op11dC38Sq3Jz9BYeC5cJ1o34+5uNO9sbrtjAb8FE3H2+vf9OKWg1DG6QNDibaP/FX/RH4j
s6kWMqbA5sX7IZtSd9WYz58aMxE3U4KRNcTdMPxj23PzVUgVKyD2HsgB8nP1yYwmvKa7CL+yJXO7
l1GU/VbR7+K6UHyjFmFLwIDclv/8wnKh98PToQULlh+3eosep4GX7B2sNTT64FzXL465NBub/dLX
ZwfSiwK+zU252uy4qPRjVggtGPQyygKnnpMXAp7MQF3STupAHwakYq5/jEsHDDigZG/YJB9/22n/
zFRpHbUy61nDodRcXpUufjPMbPx2fZALTy5x8P8fZHXHZJg/VBOdqGBuYDXt4JgtCPB5USEQseym
/8sygl61qXrIRuvqEIVLw8tfDFqAQqyBc72l9+OeQzAH5ljT8GrjLX18+fvXx0hKkTkWMRABopz/
v4u4mJpSVAkhcaKL26qfs7spa61DX1farVEVv6l7VHcF4Oub9y8sFAoYRVQ5QCmsBva6dMmcFu0C
4LqQMnHURl+0GZ7gtLUbG+XiHDkMPFIEpzA2TueYAltQbK7/oPWiqfmmCS0cH6a01B5o9RYGclWo
PR0iY1DMQNemaMuv69Ie4lBwYXAqwX2s9lBaJvkYu2SsOqJU2N4hidCoS/GhRhBlf31VLwVuzBDg
A/ASXoS1ol1FI6uMa+ziF9uepnt7wM72GWG1MQoQRmCR69AEU1yoWaM8Dslodvcin3XlQ94h7eF3
ldY4B6eL+7dY5VLbiBkuXROo9tI/pbtN6r66JkIbi9kIlc5Aj2B3VVqCn8cStw+Jm/+GfbZsJM2X
7kLJtEKUB39WBKxPP3zXAwCxJmpY6FJDOxTG21DQRw/7PD+6Y+3sQjPuNvb1pdSEIiHNDz4Cieba
zKtwrMQYNK4lbEH74oubTZgpNV497fXMzmkIi7Kmc7kovd8nhWLcjW024gwYgxf0SZXjcmtPXLgo
yURBO5LSk/6uyVjAALSSnacGsYKH6FGNLK07gDOus69kGkuJqR65za6rjGU8xlECH43QPmV5sOP6
mmpCxwhTB6jsqxNGPCDPtWhr4176jXLHSg8VeDhrGmmnK4J0uVWp49UaNZtQP+S5Ox+uH48LJ5H/
O5KkiA44ADxWG4J+Zz+Eg6VTtLb126lcrDfR9y9qWivH947EpcoOkH15fJrWz7DnhU3TRZUNj38U
xyRyUeSgUv4jrYfi9fpQ57ucoWhP8RnliOt3MC6SyGiN1g6EoyJunCg4bXLdIMwGA2BWtPEwWfO0
sZIXBwWnJ7t9wNnWIgf1YjpwFns74EnqKGDYVOKpAbgHD6Hph0SY061Xq/rGTX5+f8i2h85VQI0N
fLP8Vf+8VhjTJ4ZeOzZFaeigvL9oo0yqdUR4RxydsthCWl0IruGF0oKXcD08pdesbpSkxj6jwBM0
87x8jkVF9xvoVf4K/bfdA+UNHzXE9/ZpoxuP4eTMn9py3noqz6w9JJKPgri0zZFVwHWiE+M9OiIX
ZxNdVZqToXslVaSidMJqsoJojRO73hl3Ue9M37sy1p/zRSptWSEEH19P7fqPWtrud6tIqw6d8LH+
gpIBmpexNc2l3w7K9Luu3do7eLnp3iWm1Rh3cD2Uz9c36nnGyDQombKcQFjP+tFaPJudgQ5W4Gj1
qB5toSW4zpp6SVE+7jEBmsHKHHqusGyf9UZSBthuauZGDH9+01A4oPlIaQMlZTRVTvdQo9utGhqQ
9/S0gdFopclLi/zGxk49v2lkZgzFXELZKFSsRllstAeUxTUDdRq18mM9VLmyMydj+lktJNQbj87F
0aiCkXZJ0Za1z24V1fhE254ZGFVfGXfC1szicdGRJQocu0Uy8PqHvDQcRSi0B1BUlSJwp0u4qDgG
qjPmHkuXuN9tNy32fRgnX0u9TjfW8cLXAjQBzcKFOc09uip5ddi9Sc8Jhyy6iX9pyOq9VVGyESdc
uFYYhJVDt53kxVhdK0CBXTCODLKolWLgkFBmB4p6MUybqVnsW4G4w4aJx6Wb5WTMVVDo6cBB3KFw
MM2AzDSpWCWhHTQdOrjvH6lsRq/LrLlpgPnGdEynWL0f2mn88u4PefIj5In95z61wmYxh5kTOaMb
uXck3ntM4ubFBcDx/i1KRxOiDIh8tswaGwKSrxXUFN0AIgmdk4FFv1OWmgtKmZat4sCFIAwkD3Uh
GfLIBHG1uhVtw8rLKzfQlCE3jlWcGx9Mq12Mo6eJOtt5iY7Kq91ly3jjNGPzFs0YgeIIE4234F1D
sdG0unBiAJuDDyY9BlthrnYY7oFmQ4+abZy19m/ImOIHCfw0+Cn2nFuJ8aXBOCtk4YBpqZGsBhto
4RdwHBgsRzqmiWr3E/FDc6O7c79BZ700FF54DENiyuO0WmczSpJ00FIn0GZH0XZIDbijX8dNNO/i
Qve+Xt+uf2tZp9kqkBiajdS5yFgBkZzuV1FS73A9Dqob6WZLUjz2XYAde5/4ep7rr8mSzFShbS51
H4ZLcRwagwpMAUAy74b4xYtN/Xj9N11aAbwZiSYhE0C7knfLP0doQcEwihHkDRTV7D+LqBmCip46
rGlry8j00l2IshRLzZY2vTV7yUXSP8kphQZJOjbfU6rsdxUyZ/HG7S4XcbXIFP9ll5U8EqzrapFD
Z8ZhsgAgE1uW0P18cdTfSO+iRNQphuE3ilC/p6LeUhq5EB0gLQh6gURNltZWj4pZGrMgGHCDsTLd
AiWHuD7ERJfmAd+6JfLn2RbLXler6FPXTHnl52PnaBvPzaVQizvDg0AHVVrypE8/p+e6ogqN2gtC
1+vcu3lQtGXXOEB5fdBrysdYESIJJtuJVCSTKn5X6WoYUEOLHZ7UcVn+m/O8/AYElgXsba1KArN3
nMjPnNloA1dtUWN15rS6Vep4BL1iVKnnu93Ype8/mhZhq9TFkaaV6y5J0UWNrvXguSpvxrLJG7GI
yNXld0u4+/beM4DjCCOB3KDTSVR1umjtaEzlEHa4z6tu9+AkSMOgZ5jvcYcrNjbn+VPNUC6XGlx2
FFXWGYDWOVk1R028s4a+Pma2VFV2jeKYzU3+AmBjCwtzfryh5cqQm6Ip2O81Dkchs/IAxipBFcJj
74q821VWZT24fboFeDofSlpjSsNZMkakNuTx/+cmqZekyNsO9oZi6AVl44zHn0rVk1F13rv3BkNR
EIArL7OpNVjNmwYX07KJHmkJuqWp+t5PF6wfWtcoD+/dG1IIQAqWuOB64D6dziocjBoNEbxz7dAO
DznFjwAdO3WvV4iOXR/qfG8gNvc3BYaORE/EOB0q7eE7pnGmBLqeI3aXeta8T5RwBr3kPAvV/PPO
4XhqZOmUi5LSCqiw0+HqeQSc2kOs6FR9Jt0ehfeAyKT5rZo69wntuWZjwLMNIgcEziiBNhIusb4h
gYOOc2l0QcadfGOa3SdNUeg2J+3WNXi2knIkpH45YtAdQIP+D2fntSu3ka3hJyLAHG7JTjtoS9rK
viFkS2bOZDE8/flKAxyo2UQTskcXg/FA1VWssMIfrqdmxnndNCMjheB0L3XjiSCJwslvcmxzhhQp
w/tLeRuvyQEBKkt5JApUa1DPHMN1dxrWsiz00B9iNf4yEUM+GqagedJOToLRsbn8hTx6+oStrvKi
uFF6EVkz7DkbbK0y4taycscjC0v0eu6Ip7UCWCVxxdg2b/OwwIoQZhfml0O6R9DdHItwUGpsybVe
HQ7BM5wt0CeCuoiQbmhhLD52FUGLbyjZ9Hp/kW/eddaYq0WCNHjUKSVcT2xSECldbAZDyXb5lmRD
9rUZeu99FSdZfxhtUOmIG2ret/vD3kQtcljpS8GYVMLWn9Z0Ov5my+yDYgqBcvdZeFKGSj3dH+Um
epCj/A9AiA4U5d7ryRnJ4OCQzSip14+HcEyREHCF5dczMuNupGXPYZ8nzzgvDHhLI1f9X4YnXiBq
oCSxTveVaFLCsEKDo0er9VxOVu1nYjaOxtL3D4vTL4+9ZfRnVEEUv1HMcOf83H5aMmNODckVbEdq
gdezb8epSXsTjHqmLcu3SeSuJFdm6AdPXt34ReiMGJBUzp4k9O3+pZrPHyoqMgZec3JK167w+I3H
gD43cS/K6e86u32Lr5K6F/rfbiOsAjiVBtBHGWaspjgryI+kXSwkary1jqPqKu+0BMSzH+Of8E1t
bRRmdEf5a1rS8i0KAvqjl6TxU1chAVFrQnkm+XQ/lGq498JtLT7gJ0J/SpLo+qwO8YA4r5E54RBY
aZikfocSv99Cu8DuTe1gCiJxi9XFYu1EQrc7nsMMCkoGqdwga7vFHpKJYwK9CTwvKxq/WlzcfMku
u2+UbKHTQiFKz4aoxV/xQpyKkcUCMOT+tr99J/gNJCQaFyZJ2brpvxRd7UxOI4K4Es0Z1xPxkkR9
/VnP7fgjcIM938et/cYFBvwIlxui2tUmWJy40rENGoIRGXzcvMjk8Z4bArOr7Z0jtTEUM7LY2YAZ
VGCD10dqoF7htDl/d85zHDQxaiIhyq2H0ivbnVXcHIo2KEbW9FuIbK+HUtK+tBtTBS3kxZheSVBD
4Wnlk60Pu4DAzbG4pmy6SZJlulpBXUhPwtoYAqXQtfZpssbau1QZfC/VK+fPf7w96EBq0BMl+JDM
9HpicYyMjPAYrG7oQoSx+ZIa0vQtHp3ioM1j9sfUErYh+QdiD5R9HNDk1wPyCiQGfIAhcOYcum7I
DajV3AT3p7Vx4OWGRzkSeDx0/tUoZpspVj81QzCTkE9oFKDu7tdxk13myfE+Jnaro1UTUla7P+7G
FQidhSKl1AkmEHSvZwfGy0ZUq+WigWGPr19SJWcaauoeq39rj3DFUq/iUgNtuEpE1EFS5Vx84oHR
DMeu66tzMRo4CUEcOtyf0uZQ8m+T0tzEf6uhsjoPUcZnhxg13olESdojHrn/mEPp7uCTbguu7A0P
uBj0HE4aAfv16imAuSXxgMvC7Roke7rqR1Uu7iFvsHCuFsV+NntsncWo/Z0myfIFXMJe+2rrAxKk
cCakbf3NlU1Fyuo9jZciTg2sqOxlOXWuSHfWdONhAEkty5+SzAhQ9nqigJKKCq1REbjYV/IMjOGD
sObiaFTu8KZvvA68XG8HHhWzc2N4ez3+rU+KHTgEdgqdFNNXu9SoWyO2RCmA5ifpaVKyBscOWwSN
PfXHP989hLS0BWTswfe9nilyAIpblPgqj2WKwURDnUNgbRRMZvPHGghy98iyEPOS99lqo0Y9DhuN
SnGPimf3tyq6+pMXp8VD7IpwZ6duLCC7A/YPlVtKfWu5/wJ7CbwraxGEZCEHs4gRBZuc0S9GeI73
F3Dj/QaxB0mOOclHfLVVRjUUWpzjaaUuvACJ3gtqWw0GqW4HjiuoM9q490e8LeGSU0GPA66FbDLV
abl7f6tytIWVowbOu1qmgIr8Il8q6x1OGaN2RE+r+cfuzaQPZmcoLR9Om/O+wXm1PADrdt5OsEOj
Y2SX2vB952dtLbpGq+6XFihsz9XPSicrUtC847kvp+akwLxuTkM/goni0qh/2lZWtgF1oFj/jJgX
HNo+TkbetbJ+VjSzg3uX0mh4nizs3YwpL9QPvYFR0U5QsnG0JaaUsqyJ9gFKddeLpxXhZKlJiquJ
h2qSXaZpQGXWPHpN9jZpgDvyWGkXMTfDCdCoufP+bK0RGotSkRk3+BsB2sqxyMttwXMeJ5iXeJby
lETa3xD/tT+tT7FJEPKlEUqZH7Gj1WlLvTzCZB38dI2GwS+G78Es+ziwFsxP7n/5jcdc4khZVrxN
aEuvhjKIuWKcdggp42Z+qulcEMy2SJVjVxehBDZDgWlasTOq/FuvauzQ9UmbeGJ59sgcVpGRk6CG
r5eYhBsR22jUp/ybbVXl2/tz29gujIINNoEs78E6XAYmoKXCNEWgAVk/FEuvP6FMYXz30tQ5Kb0Z
n5yqtw+JF+l+pXbm6/3hf8n6r2epYTPKWQeQSnH/ersmAsebYsywQhcwUS56GNa0qOcwnP2w0+BS
hs2QhkcHOVDzGMZVP/n0fbqfqTnN/+bWoP7VlHFzrsACnEQYxg+j6RSfOiVL7GOUjSaq3WOMtVKC
4AZVopHLFAXKzq5PMzWx5OJa+Zg/OpZSHiHEetXO/LSbr0ggAUtbBYpP2ZY06Hp+Gaib3iY+Ak7k
fU5qcfZCrPpEJpNS+IWnzC0Aa8xz7VtFhzONvPCoWH8tEvs99fkHbCnf319yeQFcrbjcUdgeU0Dm
7QCOe/2LpjBrNBgiXKB5n37OSF0+Vo4xYbXu6cD63OKgJF34ySly63R/5Jun5NfI8KwJayBzrdm6
tQMkKOcFCaLZk9RuJNXNrqeljo3kUQxZ93B/vJvL6NfZoT/FWBJpsTq3BfWrOp4tfEzcsDtPk95c
hIkkS+/q0068vzWUBnKOI+QSfK9RY2S5aefR3wi0CZegMB/LsylhwPjE7dEpt74fABkpp0XrhgD8
+vsNpW51SSF6gtQ2rILM6c3vRaaFX3qRdwcgq9VDnabTyzCjc35/QTeHliYtxDiYkKx7qwgZVKlq
jnxAFGWOaYPxswuR84w2WvQ8aUkUFEjY+x2UzvP9kbfWF3QT6FjKv8x7FYVkyGNaVtdTu6uXRfoZ
LIEz2uMxzNs9jaWtXQojj64HJxYcv/wpv0UfmdFaqeXNPQDUDptNz5gPk5csfmFZ+WGBPrTT998c
j9ouXDX0MPgv1+NRkuQj0w8IsKBApSYts2Nj4vmFGmn3bNt9vPMRN8cjNWQtoVBzJV2PR+iVTuOS
SN5VNr72Q+MdOq2rHlo7GoIM39OdkODGNA8sJWAuVMMhAZPYrBdUV6qGunghXVHrBPFlhc7wKVaE
pQXG4Fhvi9Qu3IPhOQNPj6dEbyt4OuM7NR4W1j+Nx9EvO6N0fTcb3IkG21x84V/qHzKzt/44NZE/
FmT9L2w9ifFqdUhCJ82NOcgZL/7Rm9z0JUxIn8lw86/39/RtuslYYDLJ1CURg5799ZeIsMwtllqh
hYL10VfObP01Mxfz4gyz9nfflrnna0WbPHEL2K+m4i4/NbUd/liVQv4Kgj5wd3wihECvf0U4p+ac
esxYzcPlMOhu+n0uez32a1fNP9+f8tbeo0GKwI1s4gPSuB4rjgx8l0RLDXwwhrc8Rf3gh2jC0HZG
r/LQJ/Wexuft+8viEI7S4pbo+nUUhfMmcMi24bbEpuSjly3a+zgOd4KozUFkuQwMNaHaurRPr3RZ
RgfDLCiH0ycrU+w32ST0y/3F27oDYQb8/yir7aJp8NFUt+pxQE2KQ5zoXhB7eYp5V2of7w+19Z24
Iahg0beUoPDr7+QOhXCKXkYtuG0+E0eo7yuC8K81UVzlKzO3rn9/xK3JUQmAqEvegv7RanKgVqdS
wZs70LCSCEJ4H+dkcKk7tuke/elGfF1eSNCzCPVAI5HYrma3OFzlk8ELilIrftNW3xnvdUo59smL
k/aDMtZ9ClqpmaQ2Wz8nR+KZyPGttuw/ARabHd82Ky0PYmeMrAcuiwm5H10XsV/lNZILCQ5D79K4
6ynD5Xr2kI6DYvrCKNIfowl43xd92Ok7n2xzAaUCOhEFpNd1Ra7jm9iVhRC35yx6AB7fASeYqWeP
LvPh/rfa2h2UaqngoMksixDXu8PBm8kpLSLIcsrmYysK62/qYlkw2pZyQHx9L6XdmhpnF4gAG0P2
fq/HQ23dSLRwker11DRLBaJt76DBbJrhf9mG8COh40tWM7XA66G0KDepNdLZdfIwgRY6Ns/pPBt+
15XJTgK7EUxJAALcRHB4FI7krH+LM4Sl2MKc4yEYYBX9DHW0e/3anEVgI8X1iOFncRxrJOVGa2j2
+MEbK0qSDirPoElyi2ZtOzdLqrqkSICrt283Vn/JlMX0HW3MTvc3y+ZQyA9J/i89qDXH1dHm1mhK
Qoskif4VfWWc9HoQdKHGdGck+W1WiQ3UQhQpaHjB91xXFess7pdU5TlFxLU6pkVan0yrVo9/Ph+J
YqR6yvt1k1Rw9XrowDGf3hIIPcdNO35ten0UJJd1/vd/GYyHEnY5wp9rebHZ61Tcj4nVbGCLgTKM
3WMO3eIFDQXt0/2hboocFtAKNMWQAgc9hYrl9XacQCnaKZqFgeYl4UHXK+9sLGI4ZRlGEpJmTkV6
11pn4yaRxGcZfVCCIHG6HjTtQRfXA4MCaQmf0c7B5N0Y9dMcalMg9HnYSdO2JkmCRubC3pdZzPV4
eoyLjJPwUJP/NsfRHMZXaDjmhe3klJBE2+ohUcbyzyNuol8OGuhPgpE1bHGZzM6i8salQiSGf6l8
aOpshluRtH6EXvh/2KJSkA6VXJoIVK6uZ5mlSVQlsohfDQjRZc6gXipl/Gdxmr0+wsZ6QjejzwpC
jKLfWgZKNhf6zlE63jnXPMRhrX/JTPyODxWa7cJ31FYBZdvr5g40fuPuJNRifhS/CZ3XFEYu07Bp
ZVQ3tZgvuSmWBNqUV2/wVVmCKbcMrIGsmL5N0exka1vZDOG6tHP4pUS19qls86H02gFMsd321atU
+XyjDou4NJkWXUJbwwypEePbXlCG7gqeKidVi1M69NVBX9r+fYfX6wHnTuWfelbbY6Sk1R6xZONU
cUHxI11g9Dwuq1NVG5MxWBXJMhiY8ahYjf4QGUbol14/P9iRtac5cgvNgogM3JqLl3MMrG51rIzW
xao6pS6gKdTqg06pCJcyvUjciyKG5VWby848DakXPVKerbTDqGQiDcx6bv8VriCSuH+Xbbw5/B7J
p+XEsQry3//2tGpNAvhb5ffE09D5eV1a9Lg0M6jLcjrcH2prrTnaUvIOeDfQqeuhjCGZKbSkVAtU
yPTnpSG1xKrP6M1TbRXxS+oZ+bQzva1Tx1tKpgHSBdDperkBFhd6ZQNu76yRVAqamZFlEyTlannt
AID7A2oIOxPdHFRSBejJ/KLWXU/ULfDEaGERBlnUpV/yUNgBVm/No1sX8MzQazxZypT/eQWPnICL
xSVR5pmQ98BvH9Lt42bIe6uDt2iGvjlC/jQo+Zz1XonP9z/k1p7hlvcQTSdYQT/teihlcfLYajRU
ujDdQEKrSd5Ms/cDl6jo9f5IW1uGuBnfK55cCWe/HkkPl3xsISwFi2bHF6sby2dIIV8Vu4sOXk+S
cH+4zYlJpCLvOxisNSQAe0eSHBKOYBZdFqjo8gQ4jLUHXeN/+w9D0YqRoyH8sgZ5F4495LMWE6hr
bI8p8sYjqfEPvKDq/7AxJAATlBeIKp6f1Rq6oXDmgi7gQJYGdMpLvnWZzfp1Ivtwf1JbZRqAN5Dl
ATJB8Fw3y73E6lJkhDrU0R0U8mpKgwkeS0el1ZLDko3Dae5d5eCYTUz5pOjO2BSaO8nC1p6xNLJj
/oA3XeOWe7dt6CvypGtumQXoyxbf9dpp/YnO1KFprO54f9JbmwZdMg4dy4tXwepaG9UstOGbcYOG
dnc008g72rhz+9qIvOF/GIrQAToFbCSCwetPmZBzaG6fYfiyGOWRotiP2o2a1xrQx84ibkUNsiuK
9jB6IDeygBQX0UEyiMPsPi+CBLbZt3Bsq2cqIAVlqGR58rIykjFFtLOHNlITklcCXFpA7KV1U9ae
Msete0o3sSi0Lyhj1UA73GlnJeVHWSVAjCJdA3+5HK+xDjiEEfLWVG10c1QuQAGSb4lR1ufaHaej
MXYiIHOCE10IlT7FkOwEZZt7RkLv/jf8WuexrcfELjwmWRiQ2mf65e9mT2sDw+ySy/09s3kcILPi
o8EFSsZyvWeKQWu1JuL4J8XkHOI51VAcV4QZRBH9AA1Z8p2l3RyQqRFWwwEFB3Q9oJImw8K0Yeco
UQpMbVYPZqxaQUyIF8xNnfv3J7i5VeVoUj2fW3v1xKMolratYDy04vIXLy7C8yzKLPJ5h6fsGCJl
+pouQ/+6aG6182Dc2qwRzhHJAdukWg8YSn7o315du++zQncjCo30WeaHsUGswl+KJfsM/kHV4a0N
sKrQY4jfjekQS1WBPDvmIg51v+nrxsZPqVE96A5AIv0w87rKn6ZJHf2uwbXyOJud+gULzbH1Fcgf
eyqxW/vQphop0Yuw8tdBw5hb7pK0XChCq8yjHi1TjOanifuJFzVqtxM3bH2p30db3ZQ4oWllqnNT
tooTnewGp2tk8YqvbVIkj7ODcmMP4T1QlTL9U0oyn4nSAAoiZIwOf64/0wgUrhs9KhF6j2cWGVpx
USdDCdx8rk5eV8fv7u/JreuFzwtPjPedB3G1LSLMlopZoX0LZlp5Msw2V30TuxFYbhEWlUFjztl4
GLQh/pzyDf6ZZtOOd6LQrYtUUgW4kkHR32gRZUkcK3bWgsGZF+NTqPfeJ4RU90Bjt6gElpYUT2J6
IQsh63C9tDqfMg2RDw6qKl6yc5Lr6Y+oHfPOVzgGBi7q4ceiLBAlUPEfPiSYX/10MGRMaBu1g0L1
MKKhMk5T8UZBTqY/aDi6zf6oYLLmu22x/FUPdV8ErlEgt5t2Smj5qW2xUXVFK+qXpNM1fIFyGHKH
0e2bP4bpsDekSiQlLBB4UK6v5+c0ddZipjgE01DYb4UbcjZqNTv1vbrz5m4cRp52usXYRVKcXhdU
m6Vxmqym4pI1lumjy2tdCLNCJCcASt/fn1v3lqyvEKFRlybzW23QpBiJaFyqAl6YpmXg1PWM90eU
138lqa68p82aOn6U5oX34FhTajz0rTl8rCC0vfQ1vGHftKKx8BPLJoWC0ae9cSmVYTOs1kPy3Hbt
+L6bWdRTHSEstxM7y9O6erxlfAACWrbiIDFcf5IFyPDcpZSD88xMjrUyz5e8t79rYeJ9SkMkdzjX
xS66byt1Rx6Vkp9s60tQyPWwtZPbTRKTgbdGbr4o3WgdaILEhV9ROxkChLdofrajyAI3a8ajmBWc
BVq3OnLW9X/vf8CNvUJ2qVPPoTrHP/Lw//bugH3vF2fxmgD9auPvJBb6UWvQ4wk6MWd7L+zGeiPU
CZiPFx09ujXwyFWoRGiu4IUNG/zVst4IRCeiE+kfCom5XvxlWBTI/3iGDEohnIuFcHDda21xUuZD
LzS4xiY/VMOgP5iDqgae1v+HfhDKklRV5SOOXoWMaH5bzEYVi96hlIZakiiObk1nVeSTfgwN6iL3
Z7W1lPJ4A1cGk3IDfEXQdbIK7Jyo2KbKCSgMLFEITWe7Bj5cJ1785CCitRORbWwWcFUSvSxzaeiO
1/NbRteO9LEhIhtQUse3uj+ZvQM8IOn29Lo2hyLs4x+eBd6d66HyUU0skSDgHRd6fI680jj3Xo0Z
81Dugf62kk26rnBXoMpAUlhD0BMk4gEDUIYoE04apndqQJMoPk76XBxsRNoO1lD1xzSpp4Pn0ThX
x6zbWdpbCUsp2UJhAg8aKcWztgY0nVqtRVhRoZiLrjlV0oyWokX0aWlrp/edzOWarDNsUS9uJ+A9
Tmpd137R97kb2IsTPTnaREOQCqD9MJat5R3adJo/3d92GzE5JumEp7RzKQOvQdAibqqcOLYN3Hgq
afrEy9EYjE9dq+WPoWftqZdu7AIYdAhZUFgnOFgDTit1BsdiU4sCsJO/rTFggoEZRs81ap97L5nc
vKvHQFLmkBeQFnNIPV7vOKI+ERoTJYe6mUL7aMwOXlIIx4vAEk15mUr07X0tDMczxh7KOZ2HqPBt
xVJOf7zEUOpksAAjQmrHXv+O2o6RB8axK1DFHCOPXYOy1pP5aHlD+1SVTfT5/nibayxZ4GSqiJWt
ETG1StowLWTohoduWLQQs1P46B8F9YE/DkzIcFDN0kkQftndX08Nn1QEsWyjDcwo9y51j85gpsXq
qWj6Pdzj7azkUAxCew3Sw7rr1BX1ZIKKboNBLaeTBXPYV0U4nPJwlyd2eyaowEvzEYmdh12xygmQ
i3czRVfaQMVh/qjiG/5AzJydzNrIA33GrPv+B7sVw6BKxF3BjgRVSi9Gzv23ZyYuTaeijcbcqPEb
OFa5VnUSSouMpOCMvJ3ruVF9u4Lj69dWbz5VmemVR6RGo86Po5EcwhjxVvZDHLmzY13YxmNahOJH
6hb6KQyTPju006Q9s3Zjdqh1I34XRQqyGPcnsnHxUrHk8QJtTf+frPt6ImGlzLaK0n6AUeL4k7J+
8VA5XfZQFvDRfEfp+2M2Kd4ZWyD1wUMM6otVW+0eNmVrq0AX+8WDZqusmeVxVfWY9yYd+gRx8o5d
krzgaIIcyFjvusrLmsX1JYMaIJ8PiCM8IOKt6xl7bYxWvLzQMnu23pTTSHnBwG38Uuex7+bpKbbN
8dmyu+oYJZ449WxZzSq9h/srfxs98DPwn9XBn9NFXNMqzNkI3UHaYxiROfqx7gznKY/FAYc56dzX
J5fMTPeq/RvnhEATbDaFQBopa82OmuRoyjurRVrWhQzkVPNzaCTdy+hl2QAjXOR7elO3dQLENEBb
wqzltNzEK6OjllU4LW3Q5ApYgUadg3zU2yPdwjRIFMU62FhcHByhNx/vL7AMm9ffmdaJA9ZEonbX
DxdlwakeawpxczzJHliVvnGRBLrcH2UD6c4EoVrxHzIKd32AmqHLlnDyuHrMBrWJ0J6rB+zEZ1kz
JkTQZjRkj0pliCMq00WQJkr6cSwS7aB6Wfy+d0Vendowjk9LbLg7e2zjWPGGAR3WIbTyGVbvqdIl
WaonGQENxnEfTfCuRwebj/KghdT7dl7vrQ1N71USRVD3Q6no+lw1VM6pmDGYovblsYhNM4h713nb
e1kYNAqPtkWlbGfQrQ39+6CrjN5qqqWw1ZhO/JDZ9CfS5uApxAumHepvBS2gHUzD7XbmyEqmJEAp
stZ1Xq+qYzpGmWgDG+WWB3BnLbLBrXKs2mzxEZkc0bts8b5Ulz/22qQfARWHIhB1USLy1UzrxJlt
ev/wYpTE6S6m2UYFNNsWITwnXOb6Ui5TJM73d/fNBiIbJQwidYM3CTJsVf8NlzjN5wjW8ADfujjr
g9E947ynPZW2Fu7diJuDQYeReh/UYdfyk3OX9bVeVUCMwL0/4TtpHYSSOQevKZ2du+HmMzIvOPI4
FMlK+k2fJ1GhNBHLAcAZ0T5LahoFMClrStrO4msLZMZxyrMDiqV7TOVfue7VtcTQ3INU8chOkctf
xZZRCX6iUiiTIZuufR/0Kv5JQIv4vTkDFiAKM+xHgRnOj7Bol89j30WetCvwXsK0RbWnzpGbAxge
tq/3P/XN8ZW/ixeBAiOwJj7A9fF13EKblH6G/j5ZukFddTFOziiSQyQI19qutqiCILq0E0nd3NK0
9nCLQm2J9x98tNwUvwVSjsRCexJ4bhdh9qUs3VijXkjctnNRyKtuteyUPH6J4dPNx8b6ehxCiqZl
MzDOpKbn3Iwx6NbcKTGCWNf7Twmg7MWfClwRI7NEYwr1x8v9Bd7Yc7JFLGXdMc6EbXj9CzJvdqGv
8AuWKJbQ/rZHkbgy/cLpvEOTNtGxbW0qqW2xBz+/XWO0x+QbRahKGL7uGjcTYKnEocaGcvXwRguV
+UOT9Htd8JurGKCXVFkBe0NocRMSD3E6M3FS+I62KaZfwrx0VvJ9WXpxiSeqvveX83a/gitj2wD3
QgMVFP/1coY0rQbDpJcfu2OFjEjYD4+Z3keX1LDC19Aa9cdWSeud+//2jmJUSiLoZMs06qbVXwvS
Uwvk19JhQBxVBfCTwkiCBD+3nZOxORR3k8QzkQyvQZBL02Q6bm5A+Msi/B5XU/hjSnPtrVBs4+//
sJaSD/GrDqmtIaSKFo8sNS1Mxe61+GKXdaQdCj2K4qNGAuc+jFE3Dz4OAqW38xk3Z0ksKlsr0lRt
de2MVjvXzUjXyu3s5Cx0cOPAf/AAS5N8Z6jbA0h6CDSQ4w8Ykdj/esckU43Vrk55B96/e65NkSVn
r13E2TAa9yfoospFStFy3phlbO80iW/zLE4H7DW5U1U6AmvAlG6MS4zfE5CeRddrHxhH/bnMrNE+
YJeyfElMeyxO0SLaj5ZbLv96A65BgdI4wvpT0ob8IQiAUPqGy80Wvl4FJYyzcQppsWZFV7wdFDin
gZaXrrGz2huXjhQcgRYo8w0wW9fjRBqYUxDcfWCZRfsU6UpzmvWkO93fuVuXzu+jyF/x+/OR26mo
EdbBjWvIIPMmKRspBDhe9XV/GrxQ/Lw/4C1Ln/WTNhK/qsv0eFbzqqgCKvCEQKE1mdH5lPoa2w9z
3Xkpe3f5JriEHynbaKk/uaPxgDBJ/5x7RvJahGXx6MQG7Lr7P2lzDeC04lBMlsOVeL0GFVIPSSbx
HVWWd59tpcofsaTVvjVu4RxcvUT66/6AW2eWcEgWrEA8oU1yPaA19EXbL5THwkxJLiOd7kNYz9lR
Ci/9aQbDatOqA2pIuZMGyWq1l95ZRtsFNNZAGDstTpk/AELoD6k2Wn/8PjMUHEuoHVwQBEHXs7IL
ZUj7CEu2QXVy52C56fCzj0P0z5XGFA9OX4hntU3UE7yM9I/jbIBj5GkcTfI14L3XYy+SbFGiAhKI
SKneDNSO3kejA6UUjs3OiUF4d+NoUr0iFiAOJV1blzdNnFjdpgVe7wiMa5+UKXNrf2ho4SLcalSv
bawwzciO9eXcasPwcen1iVq22yq9b8ZOlpw0cLYflMxWvs/zFH6o2jC0fXQLCu2AE2uDyqnbaJ4/
a8k8n2fNisQhyZ1EPdeDVf9oWsOsT2079P/YYFMnv12w//I7kXTvkafW0PG1a/OH20zZD63Hj+Yy
L7GZ+01XT++mqB4qn3qajNdTI/+H8F77XLpET3QKavfr2DmiO89LlX7VAXVWQJHNzobSGmaviWkQ
wrZ6mLzDQrqLU99BHe5NlwqvvlB4FbaMPkFopOrS/hCitfOX3HaU02yHJOoEsANM/MUJw8OUJ619
HgfMXDsjM/JT7C1ucgm90CPNd0tHHFC/RIN4ruYuP9JNKZeDUmnJdEJCJL94NTK9x6xWXMMvirmJ
3rciqr4CpY2+l205fLVj4MxHvcK9FT4o+nwHUyzWG1FFYpQ0YPFCmUhTDko4DFjKe/qkPYUpRgw+
l0T6T2n1sfLGdWLtFYhZowdG4oQftLbWvMOACBOalXEOTr1TSyd9FcvYpEdXgPDzc6ucv8AYiNGO
1vth5v/SpJ+XaREGyZFqniyUSSiaibh7Uy6KtA7XSn7TYGnhJIlYyU+vdCI3mOD1464zZVP3tu7h
CqIRhsbWKUJai4qjkugvSlw1ySMacOVL4jghM4297DGylMI6FS7bP+CFMr9WIo2/40eH6Urueik2
j6R3dAXS+Vy0rW4cE82iQ5Djcpz6oRlhxp2XKd2CEiX3N6ZqzuMxqpwG+chEA9AXxa0VPQKznYtz
Xxv1+6iMwi+iWDQL5AHyOYd2xND15AyVl8PhKevsDZIFGhiIQsSPjaaCZWMW2inqrdh8VMyJQjfg
ITPzO6OIa98VCLVcLOGoyqEfOn248PzPjwpRwE9ElFokUmIKRyxo740P4OnT7jBGqvPdHL3GOtkh
TCE/R83V9XErqLzXYSqz+Zx4+eQ+lLOlpQf0LCvrbIQhf5miTPPjaCaWgphEWr139aZ6G+Zp3SNt
3HbP9NKN13FMVKSIh2L8y7bp9wf6CDb4jIR5noHR623rUXPD0AC2RLZ5TIBKDMhNu4vmW8LqALYl
LtPMHQHkOY4nqzn2ZoQ+DkrfCmKSatRXp3xuGzRQhib8Z7CdObuYTdj/U4V6+YXMcolBwY8mXm/1
lFSnOZq1f+PUTp9ndUq4hey4Eb45OS0ceycyHb9sWu9DFyns1Gpusk4ub3aZ2IYwMgHevg8jfObO
E+nA42Syx875YpNPlpVe/tulNDj82Rb9HBS5jfqEMjTdg+Pk2FW2BN3lKacyRekmzovhMuZOePCA
7ZvHLHZD/QFsQpXJ8yD+oVhsDP5I1e7VW0AxHkRbjA+R5Y6fWqFUqj+bWfjNntglhxKPsvZBRFP8
k6R7/maZjd0cRGGMPJIzvkuXkI+sHmrXUwq8OgfvtbfFWILairPoQYmXcUIvU0HkSMfUOToa7qii
IW8N6uKDx8Alg9jDbY99m4WNX1VQpYNx1ury2GoYJ/nNoi7pEWJK5B46tSpVvy3jtDkJtRrSlzge
0vHcJcMsDjPedOKShOkUPnllNbbYQ6IA4MdOo5AL95MQD5Wr5N656zuKe/OEisVFmTFQ9J1YVaa/
4iSa8o9kt+YPzR3jKELwra3eAGHQKahnS9Uu7zt+znh0jZnamF3lU/GsNYYznfuliNwnFl/TL/YM
DF0JvCZP+7ezOxnJU7goIjw2qMhVP2xD2MXXKM5LrsN5btCW94WNlj8Nd6v1nL/tJOrcvyNt7vXE
70PRzkh9op3rfNEzC91Nf7SWQfnQmFbq/ZwJFesDJqVli+1THE6a4ltzSAfUnzS9g4sFyh89bb8E
/zSrQaVmdnZeHKeLv0czvph+byzu8kPRhGgsfwLq3VzCyNIj5wl9dK6rQEu8Xv3YT4M2fQatGKIr
plXa+IKoYtL/yAbcpL8oJubYTwoPihEg1BiF/7ZGNcbDqXYllufcmu2cvgdHq49vpgmXmAbKEerr
it8VmlKlh5biY/UzQf++LH3P6KvhQ5kVSfWUTWPj0Ntzl6l4aDEi+oqkm6XWbB91iF7SsanNC+6Y
U/UcUbe3LX8orM74iIVsm1OON7GDAsmIBvv/cXRey3EjSxD9IkTAm1eYMbSiESXqBSFKWnh0N1wD
/fX3zH3dpcgZmOqqzKzMV6sP564qhNt5LUeVWspY4tXg1tYb1832coRJ7vwcQ2BWVmpmrC9xsTF+
RQAso2Ugth89GdI4/9ljfMhsB5ZGvX5UsS4vS9gt9dMyJJv8NzTmZiGpPR79J1/pIzg5vBsocWzM
cTHCscFt2n8QJ3M15Zt3NMu1ZnqucrcMh6fN3ZflMu3CFnD1/ibvY4H9bJUmAzY+XhaS9AUz57Iv
QipDZA4/TkepExx+2tonKEH6ol8efcDU5LHub9b0x7DOJcof78BHKtXTkITvw9xwU1CpWbojFm5P
Vnneu6Ql9XdYffci4mD2r53YA1bIbZG0JxkilEt9QruQ3VjknWaGbC27yq06qeq/cWS26kmidnRT
EwzY01VqI6zBXlfMpGarhmB0veN4nm/WHDlu5PSksveEewpcLbvcw752OK278PxMaYywVNpWS5Pk
tt8NEORd49jsYY9T9210au92QJqyzklKsqs0cNb+GT04Ds5mddqPekEHnoltCayzh7bxORnDyktd
YSVrvm3u8sM2zrKlPRuDfm7ZxIKUrovX9DhFO8xVs5ZV3nSh93z0+/wTOl+bbPUtZ0oZg8r9bpRJ
eOTst6wIPRrlNgU+GDgehdHSoz8rXX7e1n31NQTYrmQy2arxcgSmf/C6Zmhzb5fifrEcu34sWQs4
CrOV9fNG3ePCobT9HtxEdnVqCJWLOatgAbNlVD3ERMS/zYZ2pS+I2sgds60GWc3aCbe+TN4yb4n/
m2f7l+xmMpPrJZlkSpdIRFlSRtI7Yb2/JecYU4wg1fMo4zxaBJV5kgqTauWs85GV9nos73JYtDo3
zWD0F12j66fwfH37r7Z0i2TEx0T8XM6sie1PFVmp3clURhsrZdFAq58xbvp2dDJmtFyM4MpgKtQc
6r5QDsnBX8422Z9yYsvfTeNRHVdbTzpOQ2TZvFdN20SFPWEskB7s9pCo2sbucj/OQXuxy6AZ77ZJ
r3HqYJq2vji2tm1a7+CQeWWXoylChrnp/lj2Y8c9SLkLPW20Djzq7eLnTTUk0FpDAkRLKo9Z0tDZ
NE7KyI+v6zjXJk/EGDjF1ky0ZCmT9FQ9UYyd7sklvLN7aZbRGZ8PQQZz0XpiEtlixfsbbn5lf0Gq
F7FK2NeSXIFGmrPfALA9JNzHs9+bgGfDp+EtcBrduxcRHp5X1FLFd3NrmX+RRPC4q1tLOvbN+NQF
w/SjJ4lqTiNl06KoHe4Bya4ewjT2GmSp4Nz9F2/N8hWwkWGnrjIyfJBmkWsh7CH8L4zXik2zUKvh
zutE9N+2+XOdVxTPBzHh/JZXYYeae6C3HTInEH2T7yoZ3jRl4tWf1cLiIyAa5/TQjOUTCVHelM5r
h/sLBsFuneN44r7usmlFSmcsvpmB0+061y4nrRyJH7jjHJ6wOaxHGthlqm6mZNHBh4hJONsfk7ip
Hjt5M5aaJousSkqqIt3ZUmNuIcief7Gt1r1Qy2MD1T0OH3vX9c2ZN6F+K2XAL11DVjWzHW0vndlm
HVOh2wbnsK1KArsIl4M/P2OnfLFcR0cpBLNW7EgnN6h8tpjEsGxLslkFPQvTe2m/1E0btLRVjuYw
jmdxX+2bPfwAmZt/l6USyA43R053vJPR2VrRHn2GdV/VsN5D26Ytp8zHtrUbweF7YOY8qfrJTmnw
ml9LqAhpVMkoU3dDCP9uwngwD7MvrSYDAV6Wu35f5ddGPgUfmF1C5K8eMPFl8akCQyuS9aSiaevv
wiYy127ibr2KMq4fnI3KWByTa5w7Xs1yvAJ0iCH1lV1ZD3o1aj4TYc4I1Klxcs5WAvxD47BsXrFE
iRx+zoQWjT8dbYdjikPb2H7owQqTzDLCb9OuHRUeJqOXlGic1PK7snoEHgw9beNng15llO0J/R3Y
tUuDi+WEa05b2+v4rp7YdswGWdvTTxw3jzitoqb86VJbceYgSvy73y71p01w04+YjPUPdUTj0zFI
8xuSq+2vMaVjT5uNJzl3h2AbzqWox+8RW3Kgnw0Xb8QDaPltrZGnU29C7K1DFX+oOky2S7XMyVdc
LmY+B1W5+a/J1PpBoQ7X/1Nazh7mSTsG8ZUyTkkNGjrVyXS980DsqnioQ5qqlIMiRuaqpP26Dczq
F2xxHO+p1tMyXzRx3RSZqBTjYz+btbtoX7bO98GscvrWOfS7D3JriPwa9lYiG9isO+7k/sc3ZMid
fUvo8dtAY+o9+Ku//lejzZzyqWdVOPVjBF00Q2IW2SraLkqXAOXLY930U1Q4Al+B59KNrQ7juSD+
axPj9g5vb5YrOEbjprrtR/txteF8ddPFZR5Yfrydt9kracWWoD8P3qirSyPs5pu1DZp82dFd9IUY
3/JUg8YsD6Nug2vIckaQVdo19v3A1dFpezPhwxffGa/wsGF7rUbPe/cq1dNceEt3Y4Ri74djGyFP
iwC0Ta0FEBGfXqwzCnf23I6/jhI1ZXeboUJ0yf5z1aVqMxXwjLbSLt1CuY58RTjqjRlnpnWvJjW1
uY48EhV8xR8mHl1N/9yBVJAMerLxEUT3zUpru/ifwb53w9WdJB5GZUgGIpsfRFuxXrJ73/Z5jU+T
G8XlOTCD26fTZNql2JKSr7cNPEw5FZTiRv+3/3H8uhlzoTbLTuMqbv6JdjpIKA/D/a7ReLvtae9U
Hrhxbdn7Qy9KMaX+uoASeU0TcKCIdhQn+7Ab4gSEu2BIGVumJtHTGdVyHzRbLJ7cgJSIi6UQeqc2
XvAUE5a0psd+0f29a9rg/mgJBU1tcGrnpRWzMifwLjc4bbDsP7w9cY9Mtbh5nmxAgurObcfF5Ihv
sSspSaj7N5KFJtJFCcs581q7znmjRyHq3Mcm9upX5mju22Ofy1THbemn/YKTMjMgAaRZzD1SF+XV
0Xk9PNYpqToOSxY4KgWnqlxrkmA4NswjnpvbUoyJcNePxaJPLAwfp6BnZa+9Qk4hsk16XQ30xqDD
O5pUAQZnNrDJzJ9WaWNF0VvllGOUNnU11GklVkCWuK4UW0jdWBIJg0f+c2ONPUlMbHFPz359RJfO
7tspB7JyvlHE+5/oHWryw3Z//Kotf7iLVxcVrjU0dneVmj4RD8cbm9F2xn9tWaX6xae9RU10TjKf
W+CJT4xCvPeBt287965SfYF7TvBjTI5GpZ6np8fF53D6Ty+2/x33a8QqSPHbp7XaYsNEEgL7gJ4d
v1j58efU33a3znTr2s2DNXGx0noT+iqFh3CrrF3nZW0727rUk4zKhwAmYM2xfw7vR/ZQulyMTSJP
CNq813iwpgThMamXaRha5cTQ9/97a3Ri/QWgk/LNxI6cnyO/syl5q1+RPe7PcZ+vkzO/BRSJf2aj
U80wGhuCq9fP23d7wgK9kEjfkyLmuHGo/vH2sLOpyJPPe3Lu9oQkUTF265dxIy3ypa89dXJ83bMy
2fvmeVFy7q8be49LyvnpfQxOYKo8Hta6vHiHX74YV+y8TuxZXQ5t2SoXW43VEuah7OsQEsZagbfs
1Z6uZlEet7Xitq2liZ6RNAMb8vgsJJkpNC35gb7yojcsbVJXopcv9tG2p9zvWF+hG1tHXB06cfze
UNzKrMXusUubSDQghsNSv+JaX3a4dNFAX7AnBsfpgrl7WSS7bieA2ul9CjoEZqgRlyljowluk0jF
+C+zzX6NLObHFCxBnofGBXtIll6sX0viqvkkZtuT92NQTdZvkxzef8lE+no297X/UE69/BuDCXdF
e2j/+7qWzdW4ZdUXtAxBkwa67oYUltj+z+vAzYqaGMsNhe2sVUZHBhOfcve79XUS7m5OC6tMW26o
FFefZrovWDj035NS7HsGND5/JN64v+4hR09/gBNlqpqcd3HUm3837LJ/2Q9d2q8hTcF6smytWGJk
WWA6H2RmPfesJ/QppXV8tgzDY+GrabzGEIButht6yMdgH8xZYwzInGCcfijcul1+uIif5yuurf2T
7GcUrVEVLNvZseb+Eu/Cbe6Gm4yEIScYBGBXL2idOCNYli718PcARz9AmycC0LfFo53XxGfW6RCa
pcwPN97J42ZCSbs48r5ZYVMzD+6x/agCToACn8P9N71pT/LWwuiWEykc9BnGR/tPmZTBN9wO2+Fc
dZH/fYp9wLotDFsCsaMjAQEWuOutW3O71a4JittO9eeN8agzacbWZ4lwNS+jPzDC4W2BI6+xy3pL
Z1Opb47FGii9UbTyIsghOsXaJ/trC1VSIaMwS2HaNZyf1tiiYyJOunukrTmafG4ad8v3KNROmoCa
v4vKqPWjU93AZTK9Pb/ZDGCf1cHokknPV8GTPJr1wcc2JuBtYN+8peRJ30s7wjT+6wUM2/k4JvnE
7lhoIALI3Hj2mpAHDpxZpq3b3prpSiuiw8d5LmjlMKF2vWGcTy623m8L4rLxPqia8jJzorwJM7oP
whXHnrrxKpAID0lpXqykdtnJIfMp3cEzsSeyLek+VqsVfAEOBvLKHB88GiXC6qKNsnEDIIngFzr5
7qukYgFgs+32cDh9I1Iarvmj95regr6x9GOohcWrT2oHBsSH8r3MH+JmzuOysltWKwbeT15VfAwi
i+8C8LpHD0dcRX7h4ET+3I5V0D07QQA+cSRrrzJuQGynIE6+lbp1bN7lRFRyqo4D1XNpeVAxs6VL
nO+xh80qR8oqBfXg5WHSAgOl58QLOPLIaqF9gMO4Bu0hbTBU47YX8OntjTOaHM3uQLRahLXZmofQ
mTl3dvo29QRCebQPm0gYf7AjduV1cKray4PWPZ7L1gy/WhWxK7MFNf6bsaXtJ7zJuWw42DVW1sml
N4/74A0/toAO7KMfwuV3vzVB8Np73uzm9hKszkOshvHu2P1mKzQxMrxRpdf4YKlj+LfvkspJ4ctE
/VhLWz8u8wyFMk/J+tOtmqgFgcRyb2y1idKJDZN7GQLX5sNQ70+ibLf1bdqIDS4CTO3G1PcqCWlD
Vs1dtXd1/z05Ene93dYQM3+txacXqaG+bkzCVuFh7/+u9n3jiSX7J/nyJsA4wpfs6kPrPv7BWiof
uhmqACosLPcyX8W+ijzcvVJeFAvl+30fd+PLwQN63HlSlt/j3pn891EMkcpq2Of9M5TtdDf5PeIX
Y3uDlQ2Tu4PPbVNio39U20K/xFehovT49LM6YiWXEpjYuoyz5VmPPbJ8/XiDEn+HrRfuuEaEtCWb
nF2TH6M96VxvwXYUltV6v7x1ma3UsZJxTst9U81JaYi03Pje9AGkk1iXhXzDL2eEyXiS3jD9DRe7
fV76zWN1D5Wrmy3uwYpn5+xaZlGTqBc4eFa1oqpOrgf+Yu57FzTwSOR+HmuO2UWU/Ngh0LoLiPK+
PcRNOL/1ZF/uX7O/rm0mnUVQ6MPhyAkFZ781OBjA083sYXDvJrxPl2prKv+hMfIWpavYLLweGHf3
73NdT01KE6NquB0DnDoz4CVZV29ew1WMDsDssHvSgfbHl0Qv4r+Ao4HILMRdVNOhsqbLAkUoL+Va
8oU492cuTe2Y4ILyJDoyMQXN5bBKX+QJHlg39qgs72F7AuaBZkwecdYJm3xokhZjhESp/zyfiSP3
xnmti9CsobmtoYgXNnH2Z9X2055JbBFLTlBJJEYIOwX6TVFd84o05MtN9cX6pozW5htsK65m8OXl
H5uJHd+OIbIgdpdwMlkcOtNTEy5AvLXTmN8wv7CD5b4GZYpLKZ0K0lJ61ptN5b0IN+FdZtm1P8I4
oXIMran+zIMoh4KZmx/WaHwxx2VHyqRyBT0/tUNc/jXhMP3zG0WzrTunoU8fgxfS1Tv1pJoSaH2W
nlXQTlr1STVqXF6CTcuLQ39nQB/7QKR1zcR0AnsP5JnvErlAX8Px5m2Ipl8V87c6b7u2PpJ+OZz0
2FTinPH3VvLaYR0/p51d799iWJe2WFxDYjZz+qGxLzGMLKBJi036mUMdNPPsHD+9Y1fwiMm4M5zG
PSsB+yTbPTPRbr+u9R79XlXttERw356PkS2QPt/RWEN/G+10+YYs76c9mdqByZj7P6NTYhEtLMFu
Zz3Y4XmL57bJ+ZXtW6Us5bwlIykkqXbnfj4lk/JmnIWiA4Rn9aAROkLawhN0md8C89usR2i2dE0a
iFKOd9BPeCcSNLZPp1g2vp13laiOxxJzzmfjHchwKE72f+Mc9Q89uu/13Nst0XIkkoZFS0m5QZGD
6pGr8JrXCdtWmZy02+Jg5gFhyXWJH7ogltbVk45oC/KCRvnI6FmtKfM+g7w3hF0Om7fLu6SLYZ5d
RlNo6tjdRLFxCAAgVxbAHO5zvyfP6yB843GRBcnLiklldeWQjpvcPzFjmDn3dq8/W9ZaEWirBr+5
JE3Vznd+OXpcB+f2wPZyr/KwovW6Bmhwm8yLNPjYLErsi8BR8CPAa2z0cWBzQ4FVRp3saSfqhLA1
DihEJJ7hpbdGVn+KXq3ySXUNfCSyEsLUGUzkJ/1ze6QM6n2YOhEtWT4eQryO2NLH962OmIKsOSDm
AVtu78QWzjDlZox0+xAESg5FUpUxAEqwV/dJYnXHg0VC5IOYtUG/u7hQeP5es8s/V2oVF44p+7tw
B/tf4B4kV9Q3dSpIjhiGu7B3iFg1Vrl3mPcNgSzmyptP5daN4+c+9jTxWxfYT/NSDUjh95F9W9+d
HPBV65inNBY1twNnIOuKgQjMgq+D3seey6/fusbvndOylnBZtDfrPSy2rs+z40PbGafip6sZCc51
D5yIbNTDX2RqcIWeYDiP7bWCjJozUkxX/kO5QcN7BsPEY4ja5kTPrEMwfILwUuYsfU2O7hZA7bed
ull5mNetQ9+fV+wFxZe+Zg/j2uxV8KHgJ++0WQ6RCWj6ipZp1f3pkKNlpT3DxC3rwpHfB3CVj9Ec
JsgsfVMnbHFI8G3ZzLgSsUbeqjsLgvpN0Tb535kGZ/nN93YV/QN3r1EIRA3kzQAgtOe9rh0wHmSI
dL2VFl/dOs2SRdvZpXX37PJaDi2OcvPBavzVc3aCTdBwUqthzcvjv9Ay/ODGEPSGSKOnX/eIcU/R
/diMRipJTk1cBxH1dDjcS9/L7q2tVPOrWuGRsXARFVoFJ9kMq51j+w9Ow4FgMHBxDeV8j+fTYeTi
5mAFaCDoxxfSbyIT4v6ZLMn9eEyk5kVkgyCOGgLkRJuQ8otJgVbAxFH/R8CbbenegEIVzuBs5v7o
Oq84YmxDWXdxVR4gfZdXZo11LvqKJYOcoMLwzvVvwoOtppZnKC8OTrig3mHKZTDaJPP6ZnoWBzYR
YGOE0KVCUtpUj+bgsq2Ceh1P4fgNIY/yX2yX+/QrlKY3l5VaHqezvdXhWxtLNyqwtYHC3jFxqZ/g
Pah1MMuAcO7suwm7vriupRUwF29r2I/ALIOjQd567wPmiKN/WNpq+gg1Zf8HkfI9I+jtzOd8945s
TZb5HcF/2RW7xvSMuPVW/lB6jdbHZiSR9wrKAus//P+rGDvufW4wvc5L1XiIDXZp2h9sEtYq7Yad
pbtEVi3OvCTLe2xhG3ndd1qem8y6izNXldgBzfix/PSBMniy0IUM2U4ayHhyBp+jKuJ//lY6CDSo
emy/h2Jv/tpH3VYpehP7S8xRWN+XkyKEDvIuXE7OIeW7no7hXyz7yRR4PLX6Qa7DmhB6FivcRL0a
816z4h985zhz9d9gzXGdYb6GwSPbjPYrMxDacwxykGWiJAogamNEWG3gLJzfMyU9G8k/0QX+cNWf
FVXU+4KKnkzpsnXCPPYVMOTk+5abT8lY6V8ymsXbZukEfZKZq/60+4eLrqBuwnwQWNbjJ6IUXkW2
M6EfMCpZSNbzTd08zH3k7mnb4byVe9UMeK+AJh8MQgBERcce/IfkFjNgLNnVd0LeJmxKpvh4G0Lp
OClnjwdz3WGz+GAkJTGPzBKSYAo8XD6qaQbin9VuRYXE6VL/WrfR9rOtnVb7EfrdUYU/StMUrlX2
z/E8ujtIVc8pVs54ab6E2grRA0+HVnftbtEyTN3kP4altx4F0ezEiJu9TeyC8ibttI4DImoUdE0h
YjmZfKlRt93w2eNhjGcnPG3Hhv1jI5Q8itFqwxCe7+g/rA1lIBDByjXvNOK/l7KJEgr2KsP7kj7h
rfR8tF5egmJ1A6dh7aRUoT4lyRQ904aITwgvb3qK5669LLa764tQ/GrcMfruyfHFhqOZkvLZGrvo
v9D0dAkQrmTXw8P7zxOt7ydkAbJ9tmQQ2GAX7qpMyT2K06BGAHEtfRAmq8L4+l/n1eZIW9QhsKNa
7l1Ol4n0ZTZQIHKYsQ1RatxsfGXx9grsqo0hPGxGphTdDT2oLVF9F6Tgcl4TsLPQifaQNcUYDBXi
L+j8V8XeUZAt2pv/lgdl7L4lCcDNS6d3tlzeJklG2XalsS6r5nmd92F6bzqkfg8W8XzvNz2pSWP/
MJcQVHn+ZJydv6BqB+9p6ct9yFHNlEFh0bk+GAGPmjnaMg/NvO9+ih4iCdIafH99wC9qequDgKAx
nmRK0LEElD/yeuWTMCE5pugvjj7d9DH8Coc16O44z4IvXa7N04GVznsyqxBP8iNA6I5covuO7/9W
Zr4N4oqSyY6/gfH7y2MdcvCkcqqTMF3XcPtrGh9IHq+eylx6t+4eD7ttUEnB5QNsTDNyiFj18R1N
ulfntQMDkh9hNbzrjbTsEyYRk/3c1huVh1ly+jsee/s8TKXFIzlS7bOl7LuTs5DSAoEIEvvjGDHb
x6OKoGcclcrjSWijpz+BMPvz6npbfKa5L51iKZctQb5oJb+M7AIGQgIBQJVQFTl/Ig+ZYNFtnjjf
8jNYVRu8mtZPJ0mdUYr0fN961b7AHmB6l21h4z1LK1h/c+zqgxwZT+yFuzjiR9UaEtKTOQFSGRN7
r+5kt84wnmpInhy5hn52lDHUMv5gvXupkmX8zuw9QEnvTfVMEVCYsiHv/ZJH1H56WwUYfwPHfviD
qt/bUnhRVoEZ8Z1x8eFh7Lr4VMZd3RSRsavvvV0L5xIuSI5QD/UlHlpSUFCrfVavUB9JWmpShRGR
zh7g04yglfYhrn/2a9PPRRcn8r1kESbMUQwE39DFIuRy+H4vw0z8NKWiaod0nZQ/P66DVX0CsJLI
azeNwGU0kZTZsOrmO883+5HtosHjEfu8/R+oHjucM5arfba2ENwFTmk6xKYmTKbbLBLZr93aCxe5
2u7U2Ktbw5NJOu/nymqFe7fFjr5jaHM50zhVtrPrG8+8dIBfv9v42K1MrhFTBWNmFZ6adYs+DL7S
7dPeGLdigu3Hz+CworXYQy4JNbYxTCXNLOwiOqIF4Kfu2/XSrqzcoqTwqitYdDueRids70MP0TGc
eM+R2h8HKL8xvfvb2v3EOld9X/F1EuU+toDMFk+pnmRuauyR6Lxc9+cxe314RtKvLy5DwG3cn9S3
WFtuXcxBwJMZI8L6xDwOWFRX3ohqvK9fmymqqkyta/BnCCMURwO5fd+dYXTems7aLFRyIe4+OiF3
NlMRrcfJGpbgM9qW/k/TONsHJhlhmIWCy0ufZhkQrDbZ0jWIzH8bUpP17IbKYmobV++hRzP4s0HF
p04aGidC3XGjnSHlVjYaCdaWaLvp2prRl0eGOKuiLR5lf7+UkR6zaXbb74REOUemsZOxzma4Uf7k
AW0vA9oouJMy6j9Q8PgCNYLDhXKbMIAyZo741gRLRc5rk+jfm91SbSzkAA+ljcLypA8d6xSstvos
u9VGQGsFDm5TXj8cqdXCvNM8Yislq4ZdfzDS4eeAkBFp1uL0ZBD5AsuZ+WascwEgnanyzuyCGrbV
S8ljja68sQAq5mmMkbT44YgT9uq5l3p17PGinGB/DqE02mxB7BOlmKfsbYrTzDTd/ESiLa2CA9KF
dJMh+RZ1pfWKXApRRjUv7fdtg6Mb042p9Q6rhG5EX6Ub9M6LTb9b0ypCHFnSP2Nx7R/5MkWJ4hdW
yOnQPwiTCvTDS1pPpTwB/k8QhslR+8wSW7X9SjCh+tP6ZfQPPVB0700BQLKj6evR6TRhksfJWi9F
5e2ue464Bu9R0rh+gQhuva7Y5SxPpG91f7SyavsJMUaw3c1i79fn2pHxC3ynGDO5Te63VuNGdrcJ
Z/g1ovdGcuXbRMoNll6fyDUMddqtXvOAyGRRpMMP1gcMYY3kGI165sqQk8LVQ/8ipBV9adEsyR/E
ht5yahGc+/CZun1EKw/4KFc/+Su2GFjJQ1lWTCyWEhDidgInr23xrUt3bK1Bv3qY8S7ApXc/D7Mz
DPmEutB/gAwpv60x/P9pn0YJDO9VpX3a5xZy32InjnADrwEOYmp9s9G/9icGi/A0HbW9n26JJSyH
GBlvKNZWiMUO0m0s9hgpyOum1v2zmsX2vIZxJU9ruSoIgnBSZdaQ+iOKLvB9kIDN8iasBN3gvtJI
/1J7TgSRAD3V50OPfjd9Yf7OOXcMqrVyg6yte/TiY1SvwdDoPbUlzQKa/a1z0rXb1zxUDLkpCTmN
k4YLjDau4OguTrJ0IpgYGfRPVXyL/kQUZ5/IVHFZgViX474aN0o9vhBIwyYxVH8bdqRDmm7gmXue
C68Y9UgthICVLrpjxRGORXx/YMYdqC/txqwblUJPfhayuw7oE29rzamhOvXdWVxgHQZV2EV9WzNA
Ra6W4UyMneguJXHYrxXBvN3D5DfrSE/d6ns0LvLjwFz9/ugrzwGwaihrtmIdEkrq0LuT+56OnYJU
m8h/jFdtj+fFWfV4kaKxj3xc6IRBmgCCU4e0JA5sFucuKkDGzZqx1yHMEk73xVDks1c0OXounAbt
Cyr8mhBWlJb1fdBbcEJ1VLc8CbG3Pw4jRm4FQrSxsJtQCMbdWPJR+n369NldPCm5DeKauBJWmScC
PlxzN+aXWVYIMafel4+J5LRIK+uowxTh6FQ+x5uDJ8lQHn7yrU4Iwym6lfSCx2hjFsqI+Egw0+ur
YaTdCPstr/eQabRDvPQA3SzEmQl2fQlWH31a5bN2jXlR7E5Xyta8MKoJ8S+OALbQ2y8Lhdwk8ZgF
qJnKU0DiEbqT3hbOdQWdIBsippJspIO9T03f/Y0ieLKCADVe3kjN608LmN2jGjLwpagwq+MkkJqR
UidbzKw6Z+u/u02t69PQebaD4yKHa2HVMoCYVpvmpBkrouPDVsYfBuUEDXkS1qAf7Y60X6MbYJ4Q
CHMb5LlAZuUK/1/HdpcfWzkEmQ6O7RnDB7kX7Kg3U2bMekAQ/I+j89qOFcfC8BOxFjncUrnKOds3
rOO2DQiEQIj49PPV3Pb0tO0qkPb+42ia+raBPGrTMnGF2lYrnbHpyuc+815Xy7yFfEWLYazQOoyc
auO+p06n2Berf9UYzFN2589jCzpttUWWdvY0voug0Y+T0oa1kf7TctMivQ+gLPHIpIGsynnjVYNc
TxNPM2CuXLKPgB/54HmReZY9ETO7hg8CxjAaERrrOtLt2QMpuQXJGkgX9a9hCy5Xx72e1krs46KN
iPdfyhn3DepHvcln2xbbq5sf2pRT8zvCNODtwtZMFbHOrmAdH2ZadWJFF21a+grxbOJzKCAy7DJW
7BFRVIcGZyB0RopnaywjfRqywL5p3CEGWnNwMfboHsEOAuWFFzvCf4W3YRJPFLr3MGxR01/maox4
qUGpvqvMVuEeAJr/Lau4VDeAE+bZMHdkqWeS8hpNFMS7cg686j4K2uF5ajx7fhdekbsnQx1l8t2M
4Xyqe09bkPVZYf8sMGX6rtFkYm1Rv/vtxjhVbQ6ZO1cHF7G++HXibgr/7NaeVYowgKhU4fYOdeJx
Zz9QlQBQ16598LxqT8q3kDVZA8eW+vqor9dHpl0k0Lul4wO/pbcccUIM59qTeXgMvdpFZButcueA
iM07DLqyhnsioPGU43Ca+Xs0bHsGaPeR5w1ni4Wy/q/JffuH0EHER8T2hvcZ9iWg9uWaoSyAmpLD
MAFrbwaSaAw0bT0gI7eF/w565uhdG7VqhoYdg5/EtNhJkE2innYQRH+atrW/Mq2T8FbX4zq8T1x0
H1wja7L1Q3LrNqg58hZSR4bfOGOAaTVu5/JuZGPNd8Lp6mVDH7gV87VU09FvoYtQRBVVuG26Dtyj
6Vv7WRdwnAd+GZSQLCzte40kuN+C5rr9zqWzSexYBOrfHqei+LPCrPmpGhQcB9FHntkqeoSfghK2
TeiV/d8DNgkMVHOxvNk81vQIl/Q7b5JkXe8FMt/lzNvdtW/lHCHiSqdRjV/AJJ05+BDkMwuqb6gn
DKPFvNZD7oon0wbBwFQaoq3310T+y6Tv3Hh6AiKizwyDmozJic/yCTTZWWxnuSBBrNeNWOvhyUQN
Rg/uzunc+GMzpIslkUjCGPKu6sTnRPaGmrNHDyZ8KMJ6Rspu5fFt7ykTXx8YA9Njh6uoNrmnk+JD
iiUXKSMkxc+wNw4pQyXfBolQ+aVEUqhPZow6tOx9yEKQxQ1zKJVamjG5lcu0tXwcKmk8OHphYvGY
Lfgl3IcZdskcxtKeX3i59HgUwgj7kHPxHWHKEFKZzri3xJw6y/cIfZDt+JARivqEVqN1Gob2JqnI
ONk6EfvQacZl6KP4oe02ndXsohYTzrr+Mz7FhPcuRVjZYYSl82/aWcb7Woyus3eJSv2ZMKrfAjUh
xp5BgHaBuDI9fLw2pHE0/f8oFmMB1qyGP2PH62ulkbKmjh7KZ5/Uq2lr172+txZ/UYcmrIH/GmuS
5PIGORidt/Ki7weDXmBLUb2aN5XjB813E/UdGKTTZX+ALBXmErcbq33X4xjZVCUPGRNOlX8UtQ2J
xsw6JRvZrOAtIgJ33uQKwcp5WsCJBtmD0s6OsKEZWnB59kIh66OAy/IetDWt95gsGi+dTLhcanZ0
rmSKxbm1e7sw6YrBmmnNl/goS9DE8G4eMXlgtONAiDvXfkIYMddbh9s5uh1b3XSnhVZLrGUksjk7
9qv5nplUVCk5AyOPwYQREeyXxGM0XIk3bNHf2v42MEDG28rk40ssGJnPTlWwKHmTlV1a7kvCCsLh
ve0zODkvRGizZ8VGgGZiTop9Zrn2+6QZ0VIpuuE5wJD3gAse/KQZs/rTMmP2YgMhg8MtplKbrtP5
D9ge21RlrAERGTPBf7YHugp0xyQP5VovD926jDz0FeaYQ2w3drituJsegV0C4O0B5+4hjrPgdfFE
Y70mwssYh2UUvyvVrh+KuRGVxVoydY3BTGCH3RC1bI020kLtyP6u5kGtiYrC/cheNoXlTU4ABJwR
vxOgBCWmZ1CSwN77Q2wPr3Ugo/xk1ya/fj+ywDJSzB4DLJMdpMg1yC3sovIZMDIrj41dFZ/YY+wZ
HK7R8IcBlqU9Z0TT3DfSDu7o1CnRj5JV+CKrxvrgq2mWDTI5+aqunO5GeXn0O1Kd/Ke0zXg/eK0X
bM0a6/pnaIwIrieoOylI49Z+1S5VfWe0zWvzDP8e5Jw8Jga7ESRV/ZCFjKWX3oeO8VcUDoNaZbsb
QslGBFmLRZH8GFfVJYtGb35CeuudB01cI/FxKAuOTdNa3dHtAeKZXuPB34MilCjGJxRDUKkigZHW
/rexvZp7huAsgt2KyTwQvITBU+BIf+lL2/7P6/Pl3OdOBahZw50jEVznB1y/7SNytVwBa5At8+gX
fvdaKtd6G2Stvc3A3HHv9LaVHdvesm7ReGbm1W3w3W1JKh2PSb8AYltyFE9MiV7H15ePboq3277E
nYqQ5SY8QakL+kRaQDDbx0gOkTp4Zb50B3/pxnmXiwF5aNyaQDwkROWUn55KdHIPMDCPt1ozXG7b
OTwk1rVlYnC//FW4z9A6ds/M3S/Bochstzz2GBvUlexy/0xZZmCorTCPwGNVcUTUWN5XyzoWD4AP
cZGWazj9EvvP8VRgVJ+tlLC+ctj7pRMpcLqmXDd9FnFDNw3usE3rl350WGaApmMgg6jd1YvnH6Sh
Q31f5LRrfLpkRxabzggN5yzQjoFvAQVshyXG4I3CgRVxu0yqqE51O3S/HN35y+oZa9w5tYCqar0e
n4ygsfnPYgq/IJtfpouK2Ho3fjlFxW5wVm83uW1QbTsZi3i/OlWJm2IGsa8rPlf6U7iBg2CRIzSv
dDC6OpnjnTCpl+9oSOIKk2UMV8gAlHUv1mI133g2oH/oOZrJBFiG1sMoovF5lkqpS513jrOPDLWH
h6nHpv1GWvdkoMLAsOHuVRkyxAc+g3K9IA+SfsKjjh70vxz0fGZlbyr05fiVgcddC3EiHgMkuZ3j
8qvoOS739BW0AcrrMcnBymx8WoyjwwfEYv3lcQk4PGAs1IiQRb4POnJxrwqB6AUaoribMeXQU1F3
vjrEQYv4dgxXD+o7bv0bh8n8z22ixdmvMfxC2pER81/Pel+cIOeqX7cMUCXm4zh+c4i0Mxp7xtA9
Njn1r3TKKMbnwqGT4nFzdbqsGGK3NXshTp6gySCW/ST6wiYryQQpZezAJEn1HUXYpTV4a7QRDHyX
LDcxxWna1/8xCqAhU5MfJARcNKo5eSglnhq663kp63kOwCkr9TcOdvzpD1geCEWC1HXzmfc+sXxu
xrbv2/igFxtJax428ze0tuiOiOfCO6zn5XK/GqQnR5Z5CEbi59cBF6Wxf/CdAY7hU8jP0sZLghDS
qevNXHizs8PAiikzMmF8cUDf6n29JlgNCR9A4+c7sfvbrk70Puh2uIOnBSJv4mZ8NbzHkrc8lBfM
MIjdmgGXlJAenIW9VOX91JO4s1/63OcoyTVK+wJx99kKuHG2tIjpeyLC2++4dPw/0nqqy7rgB4Au
8xWMHqbHPwrfvBePvRS2NPZ7a19Gxn5aqxGU0fWaVW7HgQBw9Io54ht+QXZbJBPrA2+1/g/FI0UA
fQMTdaycNjwyAJCh0CgLN5LVN+gQyYwU26Lz3OAzYY0atiIPGpdopKRYjp5Z3fE01VVzbgK7vPZy
NZF/hPtWcpOTOkhyhLLX/iOwFtc5ISeHdyfYQCJeQjDXIwXhwU+nqJlv2PLK5OywIvW3IxLkRzX7
ks6vRZbc5zGz7S62SedLhRiXW2+6QjCOmJJoO/W+z3/EiprqqyS4JDsAjPOYx5Vj6SfiiHy18TOR
XArLugJuWSjuA1oXf21EJDb/9zK62EWcf7EJJCvRp1kdnghsa+pLW4NmPzllZ5WnZtXlus1Q9CNw
bRoHiAibSyREWz3oahJOCkyjvmSSQDsRZQaLODn0FO5M7ozFtsJtfocJFLsia6WPWTuc5hs8lnDv
EYOHm7auHJCkDhHxlH0l/XnrOnMVcGlSabpp+2G8cbO+/HFj46vPqJidfzO8UCO2tuyyZof3qLiL
gbfqw6SWBFUfVQjJxnBQ3yPG8Nz/eJ9kdpGFcu84JwsOZxVM5kZxIGBorPn7nJsaaM07V2FeilMA
J3g/FWb8F6FG+rHZJZ8MMYv+bl5F/xH3ZT7uCt8001OD4HtbYLvFtd/RzdjEQ5ScqdTMj7aSE6xn
rotd6WYq30YoqvO9l/mxPIG5Nh1t3AmnL7+/nhm3pup1SHrb3NdVKS4Rz84Cb9WBNWQjBRiHARCY
rKi6qjcOino8eSTCvznTVfiIEj15bWJ8vGk4Rd1XPhb+lYMWpUlVSDveJoFFLlM/qPJ/qoGSQT0B
9kmzBnTFlktlflYi5P0qBXbM1OJc06dMZONHwLz6kDu1Ynrw3ekncPT0MgtqOBgyB2+fYNH6Errs
5RbxmHW0m776F2vDQl55jUlhs1xC1JEue9sCEnvcZ35ZqC0Vz/YHiif1zwpEf+GJ6LgRCxE9yba0
s4tL88GFRJPZO+Uxcdx7lLNYIkkIGp6IQ27XLcY9DCktUSLZhe0JyU0kIfzTBeKhT7UbDh57kAo+
IeWS4ujw2HMFVpF8A0bqx5sceV69D6kjHffEIzR/DO6BR1NB4trcUi6x87gdYv+o2YCw0fWdwhLi
zrm7EeKqVlOlcOQNyXPjtK8S48HgNrV6lLCQQEOOiJH1z1mw3jaCEZp5Zgi9U9O5iWJqcatsvwQA
Fbspctx9AXLNXgwHgTguk92mwu5Lt2dlFlyei2udpokBZTcZ6KnUBh9BUbCogqCJcVJsW4Qk6YsZ
r4Jw1+W2IUq6j5BTZdjA0GeKe6pn4bI8MWtSaKaR8jRJj+eeYO6Vu7Ym8iUlbk5/TVNfv2R9s8hz
vTTLfV9lwx1zMGSl57sLssne724ydKNYrK2sZwj3rOHexenv4qsKxkvfqGR9w/2/3kW2aQtWfxfl
NMOsBnBbY4zkvBJPc0QG0t4KVxKB+VTiiHQXTqGziLntD4GR9bS3oBq5bBHSiR05BvKeZmBeWq4+
/4ld2W+OWUugCflbXfOh6yy6rA7HfcpgK986T8jb0QoDtc3rzOzZwmKMbIA8JwZdFEyVUkTp02UW
7wPG8JAFV4XQ1lHUrT+t8lFNtGvQbU2ZZXdkmZj8BqgwKMRGSzvhz+rGN6vKg3OLyZtPFQrtMNeL
P+56RIRDqoBLAebLyJU/7kTDwGUQGN7G1Cr9Wb3XpKv8JzsP9ZhlnNnF007m/TT6wZw2ylPRnpGO
4UcQIlCl5BJ20GXVgi4Rgt7Jd3LM7ItywqtVCKOfQFBvecgQrqrHTTUjO8cD5/qgtIaUwVS38xJs
oysMAzDjZ/jn8KmvaYcSydxZC1qR+7aKwu/WtB4afQYEvVv9ObHfueHa+DxTw7dCnXP4psWsNPaw
ObTQQwRiPYcVfEyTWtNorH3bMRFujd1xgjdoOjc23v58kyBfxD7M3biZy3i8Ay9PeLE65rq9rvCp
bpLGmb0LcioqyAEHOiSHpdA/WTiY/BXlaNET/mKQnRjVESwUw25h7q8GjfMWA2HxMGRu+4SMaMQP
yy4Yb8jqSP7zpyGuTpEqxh85L8XtEI8heT6tDO4tLwjcfxURSKijC5QqaQu7MWyvQztLQVFhPNTj
Ek4kBkxXF9mSh4+hTRcAl7rVAoS6Q98/ygr3PD+swTYWh3PZ7+Ky85+yqxWWidv25Y4d1sed3CPN
wMFUKPsRcQXSuNHO1d3Vd3SaJVIPoBUJwiF1gb2pS8quZ/VuovLA2ISvwQuX57AlJfVryXGAjWMS
y4dF+UVzKrJCN7+TBeqfYqGA3Ffw1P0RfW50i57dwIx1Lt6GBFgNGChLePMl0sFH2H8GG+0ORP6E
ZPG86wj3SOotwfICFu4/6kHP3yUs6OdsWU7z5iXdeBpp/8WMxRoMQtM2klEgqv+cPF9+bYicLDXr
0D9X/FZXaAQKeFsVWBRZyEr7o1dR5nopRS0x76fgTx7hzVqZwJYaFaDcZ1iCwyX+mCbNdoKWAM7Y
OTkNQgXKXbPHPmSf8zV0SnXg4NDFmfPk2haHkjncuYgJuTptb/1GWDSuW7qa4/hcVeCQG9/X86WT
XGK7yq3yjnAqV3nPYd0V+hw32fBPQX9giCJV5e1qay3JUyjnO45Fhq6o5Ibe60KCPeuelZ3IDcQW
OyRXhfwqrJaDd7CFTk6in5zHYqE+8+jw8uRpvlTjnTUky7BJyF9g0wjo0kRhoIdxw3KPfxRiYMK/
6ZBDjOBfNb9OQeZgKpMqMDuvobqKVO8ccxh/SQYG5ob5jUH59RnBasAMlAUh5L6JimSbE5hSbkQl
5gdFb8C7JZe1fzEejwmPKq890tBWDq9s8WJ4j0L06fhgV/NqkdXzDt5zNfB3hXrI8oq/Bq50uCGe
o6NKh+ayNk0aEzxTm0cQwVSKlauBDR9RJO6DeJMIO75PHKNxgc9IfkfIg1L1N37kxcg1nNw8eFkU
6r1DUMU7/ZThPz5uLzj62WqztfeYV/e2rubwiM5WnJ2syNTG6wMH5AyEgGAog+R3s9JIDwvO7hvf
JvXMTjyqmP/sEoZLfOnUMt2oPO/681RmETRaTFbMBiQpBh8BfsAHyz8BJ4KoV3vMAFiFRgqoyg0+
kAErV2Wv05YxlvyOYnF55ZYxz/xt1ReodAedowMAT2VubUlQRjBAXpqzmzEFHZBcdOHOws/HZADU
Z29xWboyXRsfR7mnXPux6zPs2JyTaocBtrA2w4BQYVP26+piJoqFPk5TyCEjapWL/yQLliF4hxLa
dFym9rNY1kQdEfj5YWqbLn8pwzF/HXHCQ2AGiQkoFWj0P/AqPq+4qPrPvrZtKCKcJVGKmUjfwM1D
DRi9EMTlenMRHzAYdv9VA4nVJHrES5YOZYP5I8MuuuwHNU6Pq8+HCfObs+kVAJfvYejRDo6DzMl5
l5v4LQv5Ls4UGLtTzQlnI5K0iKCrUShZwTnGJ9yeyzoijKBhru8P7O/ieek56Dc5ajZDsj2g8i7C
1D/t64b4lTQuSYTbekWSPQ/SFs69o2R4QhcwlHQOuvmeROaqPi4UqpYX5HdcbT2aVvucjGDWKRya
wamRECKIPCk8wEtqfeOQsuZsYj2ql37ykxcHO7W/17w9V/u7sg5DW3b5gWf0et4Plua8HtpqD787
oCOa3ei9DyWCw362kDKNPi9mMrj+YeoGlBt16cr4MKp+CLcT5tL9lbjF8YIR9YpV+oCiWB3tdj+b
KX6ytEL+UfqNqbcJqv3PhQyvaFujGn5Ckw7vlOE9RpROt6NOh9YNJNEoBWrmWWvcPRacSYLcFIMW
g1jJyjYHaAkxGs2Es11lhUXndCI1ZLL9jNyur7NaSR1AiuR29xM/685ZcVLsiNGwcn5u3R8XzFPW
BbDWo2sYP/qESLcKThlW1WFbNwXQKcfHlKT42P5/EHdx+SCFCwTawVOlDqxjdpmWobH3AyHryTUp
x/N/+8iP7+LO6Alinhwd1HOib50UH3Nkb8osGR758sYaWqNR3wn9wB8t0p7oHHmZsI8EJi8JA7Tr
NjfePKwhr1zgfmH0it646ytnN6D9ZO8tneTb0ZbzTEwAe3CvJhAPicZXY2H8Sbp+dTeSYJnhvGa5
kx+As5PfNmzb4uR4dk4QOnC8tZm8oV13HV1E8w3xE165ZbRiIpZq1O+rzvwi1VassDJbhYOUJQ6Y
3ivUGOPJCaXhHUpqOe89hZ1g2+bg/LswIN+D0D0KedEBZFb0TGYDNowwR4e7XwEZgfeC2T85gMEt
lIxPBFtAoOJ5iHM2ZJLHSDyY536m6M/2Y84RpIuPopuFDzM9gHgXCIYvXozFnVBYl6g4AXdEep9r
zf/IWslevdBqyiO+Mvcb2oh0Tga1iSzOwXV3CyicswnjvlcwXgE24mqsSJ4rcMxwodsj3VPBeE2i
RkLM6Beh/G5SgoCbPx+jlzpHAVPaRkju/x3FX9E1yq/Ascl7lbD+k0QyvDJ28S0pShzXrb9Ejvi0
u7Cfka+1RKPkxSofvISayMPMPMwTDkIgnwjqVKCWqw+qUHEsfFg16vMjQtmeUEkZAS3SRtKgyG7c
MMN1HNl86ZPDR31fa0iKE9NJ7Z7Yq+bqjHyHvtIcGI780aAuYhy+MREK2LMhAlfZcZ1zWKzrJaqH
BteIXOv4DhOtae6AosPPqIOce7HIg4l3CwgeP9BC4EXExdpikvJqsR5CvKqgZkOZd98JAsizxMa1
3CB4s9eDN+EgPoyx1uM9zGp2P6iw+rYb05dPyMFRMPIMLoCVeI7ZJzqPWhN7GIPoywP8F2e8c6XY
9jJnrKj4AhVWTxdRWNcrY50LN7PfqoVKz2M1zOLFVoawg1GpCUNBleMYiuOyvvDBjA9Jr1S54w5S
8lv0DD673irX7jAE5XKLspwA8sXR4UdRITSkdXzgtc11XyCGjfL5vrnqLMGi4ieboCqMv64n9h24
/wT5ApXw1OQhMgwcBdVwUyXeHO1tSzaH1WYXwq1rd4RT8G1cHKcduw3JaEm4G4U/xvuRQFWU+wHp
/RgwxNCcJi/Wn0SAtpAVHnfRsZnJYt9NPSvOURAPsVtEYtR9EpjmIyjX6j0mPJBtyMmWl2UVQt24
M8K6HbNN7O5yFyXzNp/XPNuaeEGPWRDNxLuRo9oCY3bgjFgJYfrn2EVQKCmxLggSWi8zUULDQSV5
5W/4/KoRl28+87Aq3TzVlpisV4TG1PMmgtq2m4iezGyHDpnhGesR65IzTU19ZJur9G1vdf2DPXvt
uBvNNJboFUQR7BwyMD8qNFrlPuoTMxygWYozCXasXnProveALpFchKslxt2QdO2N56nWJ1EmWutD
n80ub3GAnpcNxJLDP5PM6LDagDRAzOhJfFgRNhYpm4XLZrk60iMGsjLqfeZOQvjhWEamWIUaeDTQ
+Rm/lS8kARjR0KaIW735gaHQbTekQwLpxpUKzq5A6n0atZrKU8t3AWCACLa9QRM6TbsVPdNtFY95
cD+ZKqlup7mcoaWrfj4gJC1/JsuKbPq7BF+a467uCRyN2Cc3bK4veG8Ff00xdvMdLHCk9/21uPM8
W3gCoREm7OCQbCbfOQR/EonV+/abpYIBTGQNDdd/tAD7kKAjMJCGZYxvIZBXt5pFVVFsGpvkwBVe
EgzOzZ37vk3yicSyMAp2LWnfHAmG0WvvtKBHZBcR0bd61vSDbiP4q5TGiR1LgQHZU2q5xQFX/DCF
tPJqgDfbZJpRAl7P8i37zww/W8z5k9ICpBcZB9igrW1PQLc1+pfksvJbrA1UUsbQd4hAA4obfGMU
OSh0aAMtHaYenstJseGZwsseq85RP/h0yK/p8MjPu8rpqYMt5Aq84cQObQwRuGdCqgOVf7uYQ4OL
CKPDWyE7FZ+zXA1va7Ouz8RpkMTASP6LbUpx+ERJ3xLH0CdHr0fHRWzPurzYVRdcZQ0L2sCQp+ux
9wpxLK0wf2B3gooKDRb6cx30LEvX/DG1ISiMQAVfO5ZIYzM60ak1lf4ZugmzpKsx2BNK2+FiisEh
lqONL6F9a2uSaPfXrrB/QTWb4dzw7h7wLWfmMpum+gNb7G1kZlSgBQg2DEGkuFH+khHfFJgeml/e
35zpe4yl1+2Ip1NJqr1MHhKR5NRGSSCR8yxE7UD/rS4IboBnAf1MW92RWpbXd8TVcBSrsSKAIfQA
f7ddzd543WTH7BzbUIw7210jtbN1QnBt0OCoS32CZVFq4nM3d4o37cvXifnpIpXdEAFko2+eDMqQ
vu2ca5o86w0DflituzUunEfCoBFB6aRuH9FJQHb3fM3HnlAwqHwWxS8bJXy1RdBLujMZsmSwr1nr
VDur8sI/viztbBqCuIuTX84uuE1LIOImC+oquHDVDfmBZCK/OOCn5Cvg3xyPsWhqbqbAi/qbDHH0
tctpyXgE+yZ+L5hR9DG3ybJ2msb6DWz6TI5rM5TufhbDqq6+GvmI9hVUls9I/jbaB5kMKrP+SUng
3i1BLtrbF6Nt/iPNvvhlqZnvSkSOj/6kMAA2tdO+VbHjvXLoJXflIM1HgmNy2OVWEmOWlz6+rcl9
zxkk34J1naY0JxHBsKutgvpzwrBPFfomtHGl7XOd24vptxV7Bv72OEb/b9qBbObMz4L7GsG9xREq
hv9YmuEx66l0/pWoNb/GwYs+7XakNMIRxB6xcefBc+0OSKQUdb5cU1U4XUjKCr1NDTqh7E/IMZmd
lMrjaScBwPyNwMas9+Bd1vOaleuXa2utt5RWB58A5jzmNBWxKRFBqx8WEg0IMyC6BRIcYdK9nwOJ
pwwxLqNS45R3VocyM01MrqZdYoU1GBqs0LbXZTxArcNFIFx1p19/EfUDPb8ZemeuMDKrMr9HQpfR
vbwJomkWN6Ry2q9mZC6wxjqjU3acATHtGMZtCqLG2mSJl4R38Zo45G/2gf0Z4nh4RMdTFJsKYSpd
pA0186RiZcMRbgRDf9NZ8TulqpGztZgB98CapBIN9UjsCM1Pc7FvuPFQEKDK2+CT0mKHOwxEM5CE
sj0hvLdxzZErgg+tHeCw5ysp0UD3YrqocRpNq+uYQ4HA4JoN0NfsXCVscNoHsIQkUhhpzgihplfK
J3zzZbyFaEeEOpZ7qJ2ZvqUMKNJDJ96G8m0ICdFC3czPftRhfw3RlfxGS6fNT14SpQOFNzntmVlK
3YjJOERtzFP7u4SWfeMC1ADqQ5XfepXbDvt4SdBYV7yw3g2A4Sq2gdcmnLoeN/adsyCe2K2ytOS+
rYf4nd2AmjZbE7yYQjFxl5bLSphfJ7QhNoYJcNrLeGXszrxY6SvLnJfbYMLbsPWFeyV8rSB7XcKl
/jMNU/pf4DDv7ckkdYaL7Ii6SYn7Iyh/7OATU1+sKtw1NEhOsA3gJ2lR+sHrVLQK5iF2QflFV2Im
hxlqf5ZwlTM5jVU/bUtsr2NKLlkX0E3vhr8Std9FL739d5UY5akzshNw+gBBpAM5g1f3EeJ9wmGX
5NmR+Vg9TFY8FJeyb0Msfdj5eR019tdOKYFBSufmIGmAJVrUT2r2T2tdv0twHWLwlHb2Kg+ND64T
+ygFDZHKt1lHok5Ko3tfH6coANbCmWbrNDNW8FwSHPxjQtKRCXNJpvsq0Vm+CbyeEzYreX/3QYFo
YV/rYAnSxWvVHbm7MPkWSS0kyc72e9h7/bchixxtjcsYeojD0f4VdBrVd9y26g5bEy3efWY7w87S
mY1kusaqyB+QC0BQ8rrP8WTEC0EoMFOE5+nX1u8MKf2LGP8jq6tT6Uhh46/2lZ1tCaCA0iD7LH4w
dVgwHXDakmrX+eIv4RUkB9gdBfyTP4U3EwMwbqViiP6ThNmOJE+RopPWrIJRSh4Th0BT29OE917j
rEsgYM9rx7jB6jXbVUpKT/gT9oi9e6F1tnHrjNtDeTq6RYeO1QVNUvKOurw4urokl0fLCVOyCIjm
poHOQRxCdLlBujPH9I5qt0B34Xhd1dzbsnX/U6gD2lNCdKQkrby3f6j3sLzNkjce5tEmNOJgo1u/
8+NZmkPiZuu4qTUs526hTsc+oL9b7sJ4HjCwzLkzb2UVtP/qPC8/MySNr36YzES+zZqX6Yd2Q1se
SIEa+jSUdm4juxmGx5LSiOwodFWVJ1QPzNTI7cwp9pVDnBRC8ve5KeP3mHx95pdxnBHAyJG8aWcd
/5XSY1pfTY+Or/ZZOZFGBi9r7EcgmgR0YUgM6FuBjTFVcQ8uHrxaSY0r2Kr8+truCdA9kGUQopqQ
OkRZDOR0HQOoelbPgVk5FNsWzx28Zz/2+3Bsgs8hb0OM5u7qvYQr0kJqE3J7J2Cs0WyQsuHCQvts
p7xDRUDyKJaLLcLkCPtli1MQaCPpLJhWGw2bPxJ+m+aSo3VbgIHtJpKaBk4bOPvNGCH/vkMRYkgu
gw4i49rGDuGWG35W0u3sYarql5zMkYzA6xkaEhVlMu5I3sWBkIXVDDGXxYs8ciGX+RY4xK+Pnoeu
bte6o/cdQK83N+T5M1xLbV1jrYwicl349EHwnFneh6Pz8CVjrY13nvwfZ2e2IzcOpOtXGcx1C0ei
FkqDmXORqdyqynZ5X26Etrutfd/19PPJBzhwKoUUyo0GGmgDZlIkg8GIf9GmBJwSHDdXlwA6XKA7
ZKjQGPOnAbuUTymgiO9tXikZ/T/b+JjWY4dUBgRsKhN+oX1BgD55Z3fVSIEfqNcrBz0KVAAzzP3G
h1K1cNFxKML/zAirI7C3PLBRVOwKau7oYOOrIe3hY9q1w5dyAvGu2FEMDrmeuscqHKgx64YaIogL
yPtjAhhPPA4YEUAOI72atQXgWp3wZKqetU6wN3pwdR/GQs+xL8z5QACH4DCj1NgDqkJgHB6GBZxT
OYIyQlyqwRTxPRp0vvhmWjU18x7vr9cBAfyHofliPFoRCtWvFCgm1IpHx46IrMi8UwdMdfvZSAI4
CC0sjvIw4Wrb7qJg1EfXB4d54TJpE1RJc+DTtWKY79rUbLnEEu6lAiJpuwtFqcSkklb1YHWh47hR
FkjyE2Ri9IMcmu7bJEf9kxaMmXBrWrNyr3alzY728bZDLjccqR5nMGt0sEfp42iqukp9xfGar0EP
h/uJVGV8gMQsmmOlU9P3iQbw7OnhIwoOpzd/BgDK65T+bfCx6yWRzGl9PXJpB9kU5j3KHS6vqfiL
guhHuUe3cpRHnMPiL1lQWwMKNMrw8FfJm4SHEF0mmZhcMGqOWkdXlSiZ/1UGTt+XWYITja2n6lOF
j8h3XQsiCsCpSu+k8yAooM9d6j/8BuYpXDQwbIgV9P67wqSjg6tLRKUPhzT0QVTe7qBdWsQBv1Ea
b+3nsgqy9hX9bEH6nle+90FrB3VyRTgZFwhHYQrdpgyy3V9Or+tjRlrnArCJHukrOIiHs9Xj419a
QbGioDboBtKz/qFh13zM9CiccyewWCr05M9/TROMRrXToQBbtfDIaFUQiwoQV8ogRWod/4JB2Tiq
9JJDbolA36vcmw9qjAnPOQLIPG7YQq3YnYnZV42/RaqoVcwuTr9ZY9VgHWO1KGcDLmF8TkyALseh
bwb9PLR+8jSBs/s2evF4aYwmevzP//g///e/fwz/5f+bP/8/X8X/yNr0OQ+pef3Pf65YUgmD/jdp
vGGojrbwOuzJZiRRjrEzJOZHz5KHEOl/6twzyjpu7MP98VYcqRjPMYA4gjdx7IUZoB+NFd5BvKAU
QasVTcafSttUr3lrDA/3R7rxkSRggEE3VJ33j8mXvf6qfRT4OQpbeM1WSvjYT604caH2e0PBJcJM
9b8rq0fuHLuNx9psf9wf/MbzkE4cQ2rSwAPWokd9PXgZdH4MKx8niayKLoUa4mGJcMex9hv4gkYX
oMgTJy/9tr8GZdaqCrxOOIu1nMaibwITDNxUt8UnVUcmOytK5Q3i+OFL3RWZmGMauq2j9oOR2WIZ
6ZoNDW4H0M2Koj5m0slciKuNO3jYK93/lDc7RhoadRXN5L+maakLty/DE12BIj7Sk9J6XzlR8mrQ
y59G2qWvXz4Q70kDU3qNTqq6cGdLNMsE5oR2AKq59W6gKvBGEF6PNMPhat4f6+bYMRnDthzTwXHP
hrh7vT/g22K/kjrGXqI9irL0KHaxntO0ADO8wx6jc++Pd2MkNo/nzMtFgBEw567Hi4rGR/aM8Sqw
+ScUIJWD0U7p2/ujrMwKh0/h0KhQKW8Yi6VKS3/iWrdJOvEl23t55Byhj6KT26hIoei99f7+eCtb
Q0gJ09cRkq7Q8ohrCqzYVAWRl6gtjvSmRVe3RKzI6O3p0/2hVqYG11KY7HfJNzQWC9bN5YE0xHxi
yhLrY1S0NB1kYfxskCs8gV4NNuLyytRwQwfZR4mAAybmP//tTlBwB+CmBFOnIM17nvycrBxA1Z5r
fMuZcW0orKoZTlpcMMsDhuJBM9MYkJ9BFfSMvQsnoKWFAJOtfakfocTZV0WXdv7XYedfz0p48FRg
FM1n2Sh3igjViwecsFIiYyNAra0XMYNYCPCW6L9Yr0IAORwCplIBaICvyyO794foFJg9+mtTGR3v
74/Vj0jn1LAs0+FTLmIvzh990jlsxQxn5NPQ675rYB52auro5x+MJBwd4RFblVzd198Qyj9OOhKa
eFzRmp9a3ztUOab10eBXfzIpHXKlyie0TH0xlE9ub2jhQJTqBap56AZcTA8SBjIQcsM+8va2Zmcg
8klvDbgi7rbXswJYDvrGQ2AYZZwMaHOPhs7RJzGnKY9x6M++qgDvNUKhEzKBUn4YHZ1H7x98Wlu1
HUOzbd1eOrfnPOCzakD1QXhKiSMS3HMKltVZtftoIyD/+ruubK45CrSW4UWqdICFtkhPVD9tcppi
+j6bsuCLUtHF2TUDRkcFmLM3apDEz2FVGY80yOonXPHUN1y504F2u30BkyP/HeOi+xeQdmbzxgek
RYc/PkehRoFXgQyzcWHd5KiLn7tYH0UBtBpbtr6P6Vn4WUAX1hswQsD24oB4u7pPxyZEeRjZkPtr
8isDvfehxPXOQCcFwkvPyDVSjoAe0JlL7TcWxbN9qVndozPDAigU/PQqvXpSwzQ4l6238SvWjjfB
n/Wy5sBlL8IxVCIj0oH5wPtDadILURyvAf9fkAwvN4aaD9XNfJFT4IQDCrasxaGj7BK1EPmMvdd8
M0FsnmjMZLR2UZUtkBS6/3XXBtNnh1HQHpAhxCLncYq4MWY1XFqPma/tc80onhQZVSezHxLq8QYc
tI35aWtj2pQMyEiEJcXS19iBcU0WgRknci41Sr84E4DH9oqLJF2/jHh/AUgR1hHxwP4ZdFHzZtR7
3kJTjO0e1Uhrp5i+cxgBgpculBr1WFI1P93/MPP9sFgFeMYaiio2RT/uketdl81rkKOqBUYOrqVd
AsE36MEd7o+ysq24mxyyWm4poaqLve1NA21YlBD29aiismugmSJNsYOOPx7vj7QSX4nhGre74LPr
1mIDJ73egb0jAaRNVF2mIPMuBW2ePUWVuRdhZaeu1gLkIR3lCTOR6uWRlayagIetNlHixo19gAwa
9oG5d5RcedtYKnQLdSzyJ1jYyZf7U13ZXyaGxwbPBXYXpsTXSwdeElpwyVgCoPC5BaW8qyjYUX6N
0PwgLdgy6l1ZRYvrkSXEr9ukrbcYUBjoe5rU9kGv1Q94pCMHWDT2UyVsZ2MZ579qsS0ZytEEuQ3P
56WhM8Y9NV5BHjdyIukFJXXYoloaBuiC47N26A1VvMIsS9kIEyunwQLIZFsm4BvT1OY//y0bTbKh
xOwW4T1TYkaEHFfoekFhPb144ehOoE4uKMZIxEevR7EUlOUhm5LkTp763iiLiN4BAOQzHMvYAYvX
lWIjGK0unWPxquTO16S9mJipNxoxkL2i+n5THhQkxl6hc2JGbgjR/OXPFT4gq2fZltDJgK/n1/Bw
AlaQIV/IGwK0EXmOxLj7UBVAPO9/yrV5EbRsRxj4wkp9Ma8YUe0cILK5h35mYjeEFrGSYFbbAkB0
7w+1dkHPm5/HAyUdmJ+LacHcV622ZVpYPkl/X9h5ZwIVkPkZKRoVneUEQlTSO1nPO23s/60qAPA4
+1QPU6uRnN//OWszt7jLaKATT01zcaPVCR5Rskc1E/ddeW7hQx0Hp/7Y9lBk/2Akx0EdC4wPF8Uc
h347FLzesCvlF5AtCuwFIIshfCTAvuKPt/GN1469nN9neKzR+7UX90Q9VMC0aiAVBZDfC+qMdNrw
snIr+jgPyEgrF4iK9vn+/FbiKFkImSm3MdeG0K/n50tUH0dktEEVJz68W6AYaWBpX0cjPReT4228
eFfnSAtJGqRYqFsuFi6H7GCLERUnL8zbtzI0oj2OPNMZfY34Cc4gBhQoF248E+dzsIyntqnP8Cos
5W1rMccJQTowdgi5J+BV0T52kDaDYhWEX+9/y7XJ2dJmR7IvLWLc9bdEDc3wBrQ89tZo1h+HyREP
VQ6QNcKV9FMf2MlT2yvjP/cHXTsKlJVRFXV4xBnmPPnfN2iVydLoUUuADjO4+aiMeytR4AfQJz69
eCiqnVRiqAXOpZ/Fd8Rke2ab0TqAAqy5ATXKJ8rK8TEpvW7jClyZFVVyqE6q5KVIUnM9qxYKE8Ss
GrVYR1WPMZhKWiGJhQS2/fP+pFY2B1Q/tiIJEzUYdbFog+p5dVxo9V4HUPK6wrh6gO+Z4dN5f5yV
3GzOjYQFXY7iiLkIoLYsszhC3hakS+WcE8VWjnraqHsScxqe8NOf9Q60QsEliBGCjL/fH37lnEup
WkBK6JNZ1GeuP6hdZa3pS51zrpr9e+mp0zvw3MiW2l12LMdM2aizrpwFid8pdXEqW7q9jJtx60E5
jukoxthYnULhyJ+1ArEzpLGPiAkWlWnU129ePEkiNRIwuq6rKs+H60kif4xwPyjtfecgUJejFPHG
oi99RBMSXRPekRtr+uurLSILVyH709ZNzqBchGwn6Ue6pDXiam0cfzeDVP6YA/t3VULrhDpVodGu
BUMAg2mC7gGOy/+QUne03PsTv/3aprQc8gid3Ap38cVxgcaBhFNIeVS1FPEW48TkJ40IXFChHjwi
l2DK3Qi/xti4hm83lcmm4rXCDczAcj7Fv8UeC43h0MZYCQ9DXMfA5o0uZpTxA0yWf9mE4cYsV4fT
7Lmz5GgOV+X1cMgWajCXgDfNOoAfQPAYlyoRT+hegSjCobOQL5/f/EXx+oIIrzHH6wFta1Ymzvsa
9o9CVzLiwL6fWsO6RKbXY6KZNxszXFlHTN0YU3KPkKwurke97MIUpyXon05an0O9QMEeewdX8bz4
HASKd5kURWycmjnyXG9iKvnEc940PNt4T13PkrJsTvOIo4qvB7imasBoMCbPkVpR/GMFZflP1NR4
CEAv2jg/t1F+HtkiH+ABbgG8uh7ZQF1orEqTCxMN0wOdZ3mpdFs8ofWTbzQKV/YOdVtNpxZHAZcg
eD2U4omoCAwDhEOBbmM1jNMBfjUw56l4n3u4ed8/kKszYwWpJoGrM8zFrRKnMlCmENAJNOfsmJM3
AvD3lCPyOcnGR1xbPo2yjmM5NJtUudikkRhgd6SzhswE/6+rFP9goL2Dyrf+icavOCFqNFslDMpG
LjcHlet9w2OYIW2H5JEvutiscT/iTpRWDeQPqkoKTkXHkErHxpG4XTheHRSN2ZeEmpsz2GnokkD+
bvZ1HSGrAx3ARYimOKLWieoQ7jAbn1Obd8JyWnJ+ktFvEuTEi+NQqQVCyY3egHU2ZxFQJTqNaWAc
KJR3kMQh0pzUooYmYKnpuSxT5EpDpzk0na8j7dGXr1SE1T7e3063a2yh4Sco4NFv5gZZbCcw1z7k
u3mNDTVDTzKtlQ9+3AwntIKsz00DEfMcDTpK2SC4CYb3R19ZAofXJVkf/8DYWIR5R1oDtFygC0o9
ffORQKbdgtH0CJmJEHi8P9htnkQU0mjOcm5Mnbzg+qDit1MgiohDhQqo+4wpF0I7curPXoptLpU0
ecn9FEHJtmmigwkA4eVVYMkhYnx+hYUo++I8qWaFt1eWtfscLYsjjHftnVomuov2UL2RJN2eIIYi
I4NCyuXNhK/n2s7cg9gEbyOGDMZxGTSnkC7nxo5eGYUUjHflnBvQilgsH6ZC0NkRHt8LG6buiAPQ
A5qC3eH+us1/y/WxkXPRcZ4NzBb2y/VccoRrkZMe0GidNb3GQO8ulhZ90ftpOv3BSBYpns6DjjrZ
IpXtUC6DuNJ3+963RvRpIgetGu8i7a7bGGllL1Ix5xGioVRNP325PoGNNY0168fA3K3hR7Tm0RhE
/0oTVOl3qV7HH9IRxl4tu/Jz3VsvLx2jQAdiSABLsOhvLs49Ir1UdVJQVDNe8Ykm+HTIe7QpY3Uw
/mD9fkEVnF+rt2wDogPTtbIVyEr4kfZUypj+XNpGzygebvUj5s+23CqSGc3wFRVR6cWGtD2MqrQR
nmWpT/p7NO+Kz4Viic9CAdm76xrbcdM8y198XeHLC3CNB6VGxWy5mEj2DEPiG91+AEn5iLlS4Wq9
Y24ctrVjgMkd1b8ZRUD79voY9CPm0KqBTDtcQ7RBJx29Vn2q9vj5vbw0xVR4TxI+aKdSB7weShNw
lYFXA3aS2JZIhFoPuOGZO19HkuXlR26uoMzQAfre5uLIiarGGKjTu33p1eNpclDHDmgPH5Nu+H5/
pLVgRfuNa2YGVdGSvp6U1eipMyU4bpRV0V6aqrb2mQ3G//4oa6vEhaqbsGpRxjQXwarQPQp+EazL
0sY6BGV+5KArszxPTd5tXJ43QzEJsmpewhh9gStZZEkTWku11eLvqpqdPGGRMp7LvqXGAP/ocH9W
N+dqHoovZ1EaJdM1FjeXgpk3jCIkj+Is9c8An31kiJrgGV+2+iskeSQJHG1mlb14WIssF4sh2gbc
MssoSQObfVDgh8kNQFbdfME6UTslaSz+RXbVzhGCMsuNc3azT3gw/D7oYvObyOGkfjDMSGZDkHyO
zXEM++58f2ori0fXzmFyOpgZdYk9aivHnHKEEuYOmn7B4WjEIgk7t6pEduD+UDcp3jwhsJL0Z/mM
ICSuN74HmiTUh3j25UwGnNlQdjV09HfAKyinohPWN1Kw+P0g640Td3PJLQZe7BrUXMDSG8G0bxqt
P/IERLwoNOFnalNUPCC2HrgIeUG7x3v4iU5yunEWV3atNdfdOPO0TChFX08cjb2pqRycTtQAD6pd
qKJq6fpBkj156AJE8DJKNEFGdC0uf/DFacAjO0XHjGTzemBSrlLDpB3Zbw/9ARE69heBC9EJ/ot0
S1VOp7xy7AM+csVGQXptynTGqQZy/QH/WnzyvlAcLfPyecpg+Pdo0If9E3LiqvJj6jLluQvqSKGC
m1c/7k955dTwiOIBzMd2dEB111O28skoRwRw9i0aGNMhapH12kdNFiYbMWFtIJJOnXTTAUO6bLlx
X4jSrqBOW9ShZludsfIegwDKysYirg5E+W1unKi4MC5mFDaTNBIvVmdhZBxcc0wYprrb6siuxAFJ
BP//oywOZxAj1I7mh7pHCaQ5SctDyj1wZhUi+eKaCHgvknVaI/Ay6css7gvEpMq0CwRYGysXXwNl
1N6KVtLkAkbk3t8NK9tQktViXW/N3eYlfA63HNvJEk/dI/uG5B7ClUiD9+MlkvVwqZoBZD8qUxtv
npU4R8KC3s2cH4ENWaQSqgykgtOWhs5cWv2g9PI3sojT657I8Aj7PnPNaTaYcyTK8venu7aI1lzi
opxAwX+5VXC885s0Zpe0qTWeYKTjxhhB8BPI7Lz8dpKk7TMOkvz9BiPr0OypfPg98JTq/JQXmTxi
NrkFfl+bENVCkHsS4qK9bBgGfWW3Y4WVG0pS5dGZZHlpytw44w+sv7Sexa6cqyEznFPyMl4EaWfA
Mg6bL7GvzCw95EE7HnH+Gk+wGbdqoKuzksQOlVTd5CV5HaPo1BT+qDCrQGmLSx70/hkBdIR8knLa
uHpWh+L6o6ZIWZA2xfVQcQg+P5WJ2Nd4Yl6gLRiXAveUB4ttkm3svrXDxkoREAUZGm2t67FwTYia
xuIL6nr1bwxB8Rw28ORi3HHdBrMIjKun/HR/x8/3yNVDi1XjqfOrXE4tZQkQKIC3+9lAuB+dudOk
lXHkjmWfZrDm8WBEgDrbQHfcdkR+DQn4x9SIKTBkr6dp4l+f9QFQwRilZOTpqDgQzexjGJhozkEo
1I5DiKM8rKwO55Qi1BBWGBxtY2XXogzT5uUOvIvezCKKxlLDIioIAbtFtnhW8GJRAWRY/YkqWv8j
yxsTwhKK9F1d6Vv58O3YnHrCKh5+VPEpIV1/gkLxraEbPZy68qh0W8MYYtTxdsI5wkiq3dII+kND
Be9wf7Fvb0KGNTW2sTFjr5bvWxj6lLNaSG7YqhsHOUbeqxjFu/P9UW6PzDwA0G4e0NwP6nJysT2N
eMgNAGc986LrPj5a6Lsch6L8/OKRpEEAmJ/S5GfLFAJLdGpzgxRwEnVxcOIpOPW2U560qbc2JnV7
Numfzyhd2wJ5cQMm863QVLI6BIfvoKiuZznC4aqCDlVme0fQr8pOov69ERBuDyftZrAXPHN5g9L9
uN4mrYS93ZqA9WBshmejxNa2wmHuPDRQbesQ0PBLv+dcReIVz/OQFtPye2ZdHNdYT6GLFUwt5N6h
IjDkPDqeUsA0G5vx9gxcDzZvo986g0XrBX0/w4Vk1aBBbdeIQ/it7qqT2ePSC1Ff5jreXxh6b5R5
1kamd8YutXCr5Qq5HjlXzcb06XjufcSYPtmhhF5aoHOKEil+sQOapWWFxbGZim4j9t0uqMUNCWdq
JpBw7Odd9tuc4dn6mV/jqUaEx7kDBOxl0BIY4ygrv4vTctrYQLdHkfFoOsNUYUDKLdfjJcg1ovTj
jFjnCOcV1eUB97NAd32j3aos3H5UqRJahCYsHsJwLa6HQjRmmJDE6F2zqDrMBLq6+Rg6iLRrbRO3
0IMH8xtOK9Wjj/36xla6/ayMzVoCXjYooyxZVMmooZ065Kh3FFHxztMj7zxh1/rQ66I+BarWbmTF
t591zhHp+pLv2MAUF89CLHIGxQpl71Z6Sch2omGHagbOpmr15f6J/NXfvL6f5QxfdcTcR5sbXNef
NQkquOiOP7p4xaLG2KeAh3aVgTcqaD69/dQhjfVsIajzBsztiLh/RCdkNytCY0qAo+6uT1Jro1F6
e41IQdhVSZDnC2wJ9EMjqlUBCfO5PRWXQVR7gr3eZ+PP+3OfL+DF1KFqmXN2wqP/JvrBCcdmSzM6
QP0eCtYpqFoXhE8ZnjSMRoGf6aAZIEPZLtKcjb5LR+Tx7v+ElYWmzDKPTmUOzYd50/92Xg3HQyc2
ttnUpho/kRg0Z7Uy1Qcw8frGK3V1KJpnsGyI9OB6r4eqI53co9Z6V0xKg/lZFmjGPqhrJJ6l3rcb
gWElCaMyzONKB+w2v+0WMws6VkJFmQTBo17J9q3Q4EYjnfOgw0rdd40GR10fwxOUYPt1PVX+sz9p
W5TOtRWGHks3yAakDelnOWekAoWWDxgKadrTKHSMYUK8sLN0QpYQ+1cELYXiJglcfnKX9sP91V0d
nnNF8IBRDa/0engjqb0gJnC4WZrRyyAvpYXXwYG2I3NAFhH0ewItjYo2Jy9X5Baaem3JeZOBhKc4
z0twsQaNBY6jHarB9bu0+F5gUXhKKIocy0j8QYTk4mEvQ/ukArLkrfhaazdi6gfUUGIUM7BMPveD
pR9RtAkRtxHN6f6nXZsaKCPatHQtNVKm608b4YIZG5LtVXbO8MFiABcSY/MYFeEWbGMtGs2FkDlJ
Ati13MlNq+IUGQJsjPVC5Jcgs1FVwvkMp4H7c5pD7SIeUY/g3obWCol2yWqVydgVfs4Nl5e6/Ygb
qnnwctSG8raZ3jcmAteoajmH+4OufEgu7rn2MsMoxC8owm8RCDlT2fsxunmWX/S4hmEO5Bb67ApU
1Wh8bYSFX/C35RxpqIMtgiMyswuu120EW5xm6ohHMwDjXkPgPHNw+JsyVR6nstOmQ++FTY7Gcjp+
R4DBREweVVV0fctZdaanJtrvGjVC9TPGxuI1EOxmPNEA1fxj36IdP6Gr8a1VJY6yKLSxRvjEWNNb
RfMVb2dWfmcfkGYfmodIhPkrJu4nqDCLF9NC2Ss6+Q7pkQOPQSxKTFmQV4k0W7T3EL98r+b9g9+j
qohplnxIDLwTXryKMN54Y4KINamQzKv82yrGLYcygFrrVqmYfpio8T3kaBB8ReR7C8m8smEgyduQ
QgEOQA5ZDEVJKSmVrDVc0WbFWyRh0sdGNbMzHU3/7/uzWjkQc9eKMoxFcnKTzbZ1ADK1ZSi63sMj
ObXtas0UPEQJ3TioleJJ4Ha0kbyv5HoklzQ1+ZL0y4zFyumTqKSH8pibZlb2NpQhBa2MJKzqAb83
zRagcG2Ovw+3OBBZMj+kqc+7EwZXzrmxfXTV1Al3xJ1Tc1V1tEOxnjEK9XD/466tI0qYyALw5qQc
usgxQxRSURWkoNuPg/o1pkTzpVT98mMSp9Pz/aHme2Zx6Omp8EIwwFAB4VnMsdZQOPHpx7nlOKmH
Oixx7271n7jq4No1KGKf4/jys6zpRtwfeOXjMrAEp8liavBuro+FCSPE7rxac+NGornTC+UDEKmf
sEW610MDiNIatWzju67sH4dyD9VdmuzEuMVke7tAIVkyZudVNhcFGiSvUhB/0a4W2DJlYJGP92e5
spIwwdUZHUJ7kGLs9Sxr1L+cdkKntEf36KumNvXr0Yjw7KV5t/G+XPugM0+b1SSIU9y6HkpJIH+l
qDqgLtqoiIA2VW83b2WTSXoejRB7Udn2c19ACHr5HCEu6jp6S2RS5vzVfwtwYUnBRyeJxGgPlecD
hl3j5zJRUGhPnLTaeH+sfVA2K4XLOVsmElwPVknRxKGtamj4TcMnWs51DafPNo6WHY4bOeLaFzXn
6xA4PsiQJbwmxq+PLoepudLxqhrjN617bJ2pAmSDcsiB1pY4QPlvN1ogK6mpA66HLINiMOMuUkOi
6hSVlYGBgVko3WWUiX+WHmLy+3L0QYM1iTDepZ5ufUg7s/2Z1dSj7q/oWlCgMjmD5WlA8kOuPzIW
oNLs61Kn8lyhkW5NmtOejDwx/07iSr2Y+IsfAgB+bj369RZ5a236FGgANc1M0RuYgi6GdsitXkcS
LMiSwyh1v0TNUpTvYwfErJF78SOOAJbLQ7U7wHNPLvdnv7bFeNgirzBLBnGNXs8+psOO3JqqA9zU
M7dD/n0XFo5xVtDe+IPwAPN3BsmTGdyk5oEWR4FEkNxN+wDBxsBuTyndjEta4Gdyf1Zrm5khwDbx
dCenXBwc4eMtkcpIdxFKzFsq23Hlwnswvmc98OMdNi79Y4c989a4tzEXMQWOD4VFMMioz1x/Td/M
C2TBqomw1HfPLazIAz6d+NTwf4e/Cwo27ksnaqNhhX7ErIQ0i/hcD4iMOCqkXT25iSaiL2UpMOTz
FG0Xq9g3pfgj7hBbHjaC76+r4/oetakp0rmZ5RyojCyOzCBUPJ/jbkTn01dzd+gG7bE3TO/vHsr4
+8Qbg6fGr9G9HovMOjewW17FOByfxs5R/7n/AW73L0kgWQP9ewhtNy3UDi1TZCAUCn9I/n9Q4Qh/
z8AGviqyMvt8f6jbs0oSOAOXuFF5FC2zB6H7nR5V0eS2aGofhlQ4hwB/2kOR1uaH0A49rH0R0EjC
SHksCqzb7w+/srfmkp86YyBJlZYQcx8atEU1DN2LpgozdBli1PAiEAzxXh9M7+Q4Sb7R6bw9Rmgm
c5WT2gEXJEO73l12ZFgdBoWjq80UjC6xqoPeKs4BM5bpO3ZH5SkW8u39ad6GY8akNG9zyZJoLivH
mJJpQ1uiRljVYfgxScVz7dn5O8Khctb6AGVR3v6uTS688X3XdhIREFgwiGueoIvJ+ikmnU4Qq1it
onDUDMJ/VBJw/HET+xv3+i2u3rZJXEBRYO3DTlrWVeumrZLexMZCBwAKeLaP0JGPMQ60Ky9/XadD
v0uwlHUj0Q8Xqfnju5C06wOiqnifNkn8SpTSP9//8Gv7i0YlxXpwVyQAi0ONm1iEZQGhJJwgFuwC
VCYxochIp+FLmdklc0xE3e6PubbYJFHUaaDFgZNe1MWiHMuuaOgn6tlF/+RMmviEMWtysWs9/SfD
p/ER5I50tdjoN2LY6my5jUBx8jKmuH29tbUc8SuvRBiZSn/zeqi1fE8/VvmM6FXzUAW+txE81nYX
4YPjZAK5pdN1PV4KHreXIU6UsETb4zBw5ZH04QQx2PnGnTAv1CI6E6b4mjTYCVXLWm6e4rk7m2Gi
gTs0b2lNGCxj03988dJRqZlfU1SkyIQXx6VE4W+062hEPjYdyj3WhPJSZqjhGGYRnVUNOxm3DhuM
RCFzKBv7ZiUwkalB8iU75lG1hPtSyC27mjqVO/lTgUdWWV7MohevWwzIHimUt7tBG/LD/RmvbBnS
Ca71GZLErbdYQpMOvxmG2ayTWmPfahh4amABfVQ786Mdh+J0f7i1IEEPm5rDrGlgcuFeb5memmMx
dfAInVGVe9AB8kClEbxCb1pvC73Nv2lIO7sjpiiHQcUA8VBVqgW/1Is/hG2BMD2G3cFGlPxVVlnu
LsIETRE6p1gwzUf6twcQWRwty7oZXSuX4jl2lOkiu7Z8D7Yt++5j+3ZQR/RS474KvhQ8FX9E2Pmo
iEEa+RFfy/Aw4Q3w1BCBzmoc9RsbY6XcT8WEZtX89DUo+S+iGJTvYpJ6N7i9mdeo5RR9n7ghyjlf
a1VX5FEquKE+WKhf/OhTXCP3NCrVJ3SXURjYWL+1/UJNWKVbRwMWqND1l0ojKsJBTtHf7PCi3KVk
nccW9ebHuanO0zHM9IcRP7WzhRMyYuZO9qMC+p8f9AFt/VIq2Svgr8YplEX6FFc9LnttrJgbu3ol
qyEAkj6hNTl3COY//209w66UUTaqgxt5+VCc9MkIH8WYp4/ckM43ZNvRz81RcudTZsikqs3ofbr/
oVYO80wPECjYgHMiGF//AhMRPiwh6RX7IaHjwccU+wHPgu6jldh0bLoGUe0Ddnz2y68AOFUMORMT
wagsroCoKUVHcx4zPsBVmIpWmEH/G1S6AklagHTAzl2m4vLiydIU1wwIVcDU9OV71/Q0jK/CXnVx
E6qKb74yBueIVmd5svEBCHd+GKTqg5aKZmO2825bnFsGJtngqQAzaXkwQBkaWB5llIOquCjdMcIz
FFdpfCF3WNLr+VacmKPhcjz2Pg8hevLkOYurHW6ngA8dI0ufWwjZaV4fYx/YFo9ON37XQRodI7V9
Fjh9XgwPVW4avu37+9/6dsoUJWDPcbuDLUHh7npjGXo09QGVWRc4mfhMcciEKmcix1Rn6HTfH2sl
8IBeUclbZ7AFzdzFaQ8cHjjqxDmZRF/njymxKXP1JJBfjbaqq1fpNI42toPVaGD8DoNxX3voa2NF
k+ZbaIjbDADMh/zF1iKhReryeuJ9qKNWAtMC7/V2BEBTasFpwgln4+DeBrjrYeY//y10NH0BccTW
WxdQm+3Tt7bbx7rAsACrjvpvJ+qM4/2PvDYgZ5V6ETgBGmCLPdVEVmsOadxhMQcf0s4xAsKmFIYU
xoY7D1DNRkq89h3BxM/LSRkBgbrrCWKgqQFAqDtX7yr/VT7V2QdhDpsX/Rxoro8KFQq0MHTkmEgO
f+nH/fYdqcq0dLhanMOMKv0ZFTDpHJxlnrvUQVgIX+fxcQpaJPFl5L0tY0V/lRd+6jZtbz/f/8C3
+Ti1KB0IBjGCfGbJP0A/uhUTDBYXNyVgpnERKZ+jVMgHX9NAJtAex4AjE96/5OvxVi1sJbVgdAo2
SP7QP7opz5cKMv++aDo3CPGU2GPE4T3Kvo4fM7WxSrSGEIn95WT4JcCseO8ZRfupKdsfadDoH+pw
Sg5xEQxo+nXyiZ5N8+7+x7m9KeefN2P4Z24nVO/r3ZAHg4GTT9rRWm4LKszo+rxTrDw4jUqh6xg3
2xJuTNejGhTp6nsE1c2NlHBtP3JFI0xKkOHxsvgFnp0ZXuXwC3oT49Nd4KWgZiN7i4q7dswgWAK7
h+wJmX0RPmIc7TqBuZurKGr3sczVGINHvE/HkzNN5bGjjbtxK65OjEoW5Bf4Ebdd9LA2UPHPOhcf
7vyH3qb5a9sZX167J0OnN8m9O2vzLY8zXOoszwPiVZY06qFRPOmGaYcnV668HE9DFQGYOCUM5N14
T1/vFY9b3LEDiVpFZ0envO8d1wrU4OD5TvHii30uWLBOcwmZQRebogVSl4S607rgOhFXbdvmIAKB
s3gQbJVI1jaGJO7OkoaCitAiHhZNU9mFSfw1OF1vQisxzo3AlVyoGGJDIdygBq3c3xqEYxTkoMfS
41nsQ7oNWdHiAuR6EHhQ106rUzWUvotOs7dxs6wEPqGS/gJ54OlAena9XuCR9Ij6Vuc20kbk1Zuc
vZ8pEViOrj4L3yF9V4zhQPnY2zjTv1Dgi+gvaGBTUaSVzVwXWyUQwI3oyrSuoQT1xyweZehihSl3
WghO7lwWjvYVYWfMp1Wcy8Z90FPerEcy1NnbHCsoNnOLRxj3y9kvIAK698PeyirQuuRUckWBO1n2
R/LRLmp6W70L0NA6TWXytcCUB4VuayO+rgSBq4EWy117vKv7AHDjRBt/cFHwwC1Eb8x6o/p2+97g
cQi5kFsdaBhtguu1bvG+7luFXSymST05XVfxJtWUQ2Uo1c5WM/W1UmGXc/8rrl1ukBktKvW8dKC7
LXaYoEzf6jX2oG1kBfl+Ukbsd/UJf3S7z8R3pUhVNCTURnejsQh7XFZ0422mF8U7pITQgCZwtDFJ
juc/RjwIT5yY4fP937j2YYCyz60wAoqxFL+JMQG0jALVkkhTrA8JVqgHPWyVgx871DuiQbpYWFu7
+4Ouba8ZlkeTk6LKjQYmOva4nkqvc2028zkK8m+dF1IgGPx640mydsapbYKCmWv41Aeu192L6gmO
i0J64fjZVyvvvsQIUZ7CosmelKbzLlRYYCeUxhZPYKVfQrrKAQSAOLuOLPmshd17jWbNFypI/tpN
6yp/HY7Sd3ZjPpqnMG+SfcpTDDqIVvTnKgGv09cZaFO62FucopUgPj+K/pe6M2uOGlnX9V/pWPfq
rXmIOGtFHElVZRsbMMYYfKMwYDRPKSml1K8/j6B7bapw2It9tU90d0SDB5VSqS+/4R2YmIA53UCR
x8uAn2SVysrgKddDdS6LgYZEpt+NnlAX7tIPh+ef73b8nIY3hDAwWtlSOjBIx5fDGMmWBUyi2DQy
+Q5bHSjDY905O2fu8T/HKTR/lSLI9hq/4vaN5o/z/yB++XRBGS8ztyE3Of4AJq8dnkbBGGue8brC
5PKDSueOudy8vHCrT21llHY5PbazBL7N8ZXKusuYHXMlUtFlV9VYC2uuaPel402/n6gDc2TiD3aN
jPS0jVA0qyprPEvj3DPnfDf4DnZvtCSxyhqGMyBt4yOayliFApM2755/otsGOXmiDIsRCdwEEIxf
rVDMtC3rlGtPjebuJ23cjL5w6b3y+ds+sptivFjc/iUjnSc2EuAZpo5Ei62iP3mOmdNXvNUCtmma
u81ZqetzWNgaNX2eaMu7xbPm/iBNzbpRYMkRMRjslyqUJyIIaAxase42FUMk+/gBu3jm+auWDDHb
tNwHqrrxOomL9GpOe70LunP07bN44LT+/Z0FOmGDmBLWEeQ5aT0nuSeCeazYw0Xu32MBax8qZXZM
iZrphVPYfPImoaRy5iPaC9no+CYbffWTVcfaZl4857PAJ/iC0ZB5ELKS5+s4ZXGWulnkGXnzYcJ5
0I39ArDEqtvYDJV+IlMYQmI+l8tixZBAKizMVOMBOyqs4WPfWRm2RI37Zk7W3ELOfJX3NczpmfVc
54upyvuIKOH4IU0izO0Ktz/LVP6SfcWTdwmNc+vDwRg9xUX6foZz7DCPsXC09r22zBcVEmgKTqcp
QobbSsMeclmvaH/2LxQ7TwRg0EOUOgQloMOnG9nERDAT3jDGI45QnwicN73VpgPgU+ABTmbePv+6
PpFW0ZHauBVbuP9F32PqCz8jcRxjd+iommEJTjj/NS+JlTwR/EgQqQy+GwpRyR1vG68fEtlk2hjr
/YSHRVPWOWZt3aAuOh8Tzefv6alYAKR1O8SQ02RMfHwxzFULp5IrlZxmq1vh26K5XscE+vY0D9YV
oxM8yyStBCwkqaZ3c4kd3vMf4QnCCsAHVAuYH6LhTZPx+DNoqClIaRmwGg2nX5DNR6YVhYZuSC7d
tbHSSKSW+GBarV1feZkyN+dtmUa9ORpf5Oh4l21Rv6Tl8kRoJqllMkOmDtbwNEBlQ1Ahz4VZMFDH
+bIucInmUuO+Thu1y8VgZiHSNS+phD1xVUi8G4YoIK1iNHS8EplZBlg8an0su8G9g5/cWyH+Zuq9
kQtEjZlfBK/KbGq/PP8EnrqsjSIuNCzG1Wzx48sKX0hwo0hPy8LXEVeFrXNZtsxSogCzkR3yzWAl
OKleeH2fvCzae8CO6dZxJB1f1tJzI3OTFVvwxgnunN5cqBzspACWL9Jur4/NtHeXdHnhsr+6SBAs
iIOb4CfjR87+4+vqjSFK39RAxZe8W1eWMWD9Lq2g+qzoab8rAmGVYQW3+mxSduOGRln2VZzMRW+C
NM/wc/XRoY0NhLWRQIQ2IPDYxP0rXFstfXz+0TwRDL4Xi9sImkdzmgkZTpnNXTCjKiUaE6Nfuwpy
9da1UMGosUicxEsB4akLEsaZ+G0IDhpJx4sDjqyjyY2Mle51YO3JoqtXouryi3pEfOCFQuKJHcDL
RWNi2wJs+ZMdMC3+4Gcc93GSFM7dINzbtlvrKx/j3njpZbfP+/SlDOCJQwNNOTK9791oNvzxDSpm
hnbZeQxuWg0HlqIaPGy79SoNEYCb7/pgfqkt/USMhQgMeXurE7ba//iKmBDb6zjWgsZVNpfwF4p1
PMv8hXlqmQeIk62Gll15qT3XF/Pa21oRNsI0H357J8GtRo2akfOWU5+sdc40IKlF38dGDcBXecIK
tdQjjmV4xu2fv9ZTa4wADvNotEZI8U42UVDRAeB17uOsEPJdalTqttQlagsMcw7N2mUvdO6e2EdQ
F7FiQOOINOBU8tWz6W2ABKEgrIz+Gm09XDkXvcgWtCTH4k3fJWR4KPm9RH55IiPY1GEg+pFII/p1
cnpalVE45sCoKgcDs8sQYogNn7r4+dV84pVExpF2NbMEC+3Qk/Cc60HuBWU3xFU5tRC7bXVRDF4R
ZUHZ//5CMoliaEBOtV3z5IbWVo21tKYxDhqn78O0BFlVtqn/jhV4hNPj7WEYpLvn7++J3RLgnghN
inkfEmOn91e0sq1hDcaWmzdXUuEou9rYMddKmfs5eRGf9sRuQZhjE6j6cb6fXM8vSwT0e67nTmP2
rdFrkLojaIFOt9TrvtDL66Y1X6LlPnWTzBko9LZ8gp75cRCYqkYIlKbHuF9sb9xxxBbrGasdvNLz
Of0w1ibE4+fX9Xv4PKovGTtAA4MCDG+J4eXJjRqlk1dSSToGZoXcwOwhsrCf6YDXRZhLoy3iftCt
WyP31vLckPRz96nqx0MqdVJOu9cTC6Gs1jE/1wi0VG/LntfgPMgGw9ilsyjq65WXctNqsJK36dCk
X7OxG7FdQ5P9UsrVv6tav64jNViLt2eAXKUv5I6/PEpeB45xQD1Avuk5b1//aeBH/bZMTi64Q3Ao
1wXnVLxYQg+rzl7PCkd+YQlun1/VXy8JK57exCaqBiHkVIskW8EhotrqxH0x+PLVOsxDETqSejWk
USDWvVaS61xMQGteSg9/CTdMNBm4UL9yjDA9OwnhA4o8s1KpEw8F8g67dHOVzxOe/Qsv5PZ7jvfN
pjRAX4IYvkkPnITvwQdGYPbYvSAqMqtQId4dYe7cnqO+/qLfzC8vBjcF7wR04EapDU6FTdDIaLwJ
SXQgmo11XaIlcSmE9XbSsmTX1hOH4fPP74nrbfnmZmaKqwYd2uMtY3q4opv5toh6YmLCvWaOer0O
67wComcP3wRWg/rA8xd9YtMwJyPZJAMAZHdaToi+0wOVCidel7W7SxXU6Y7pAzPYHp0gBP1fdQaF
+vMXfeIxkuMwB6b9QHP+NJVrcfGdhrxw4yHrtVuZAho7KxoN15m0e9Hw8Ylgw1iMaEP1QkrH2Pl4
XQdzqnTM160YWHDVhcOY2Zc9buBzSNpRXOt+nwItMFOT+rw3EZV2skJ7Y7SO/w7Dlvqb2ddoD7BN
ayuGqrLaoasPcjmYuWmi62Wl2pkt8xGdiCRbLqYC1lJojjqoRS8Z2yLUNWTvIh5dce+2pfr0/Fr+
2nlmxKHjZEXZT5VM/+j49uzMIWPDgizu0ly/BKxvzmGwOPWG7BWFCOfFn5wdtV33anIEypSeckQR
akvujbiAWF599vwn+rW9tH2ijYtOO4ta9XSKrg92JuhPtnEA0mze8VDLYZ9b6artED40GXGsK0VJ
MwBFCDFjrx5tCh4UGVPc6aK10N0hEhiji1AHhd6ELhLYLRtUt/V9DhGgjPKhKN42vV7lobBc9Yl+
t4O/N9rw5a7FUuS9Mj20p6rSxosCE+TxPF/nIEfU3zHg2MCU//L8Pf+6o1HOQLAcAimaKDShjx+C
qnqIT6rpYuh3bqRaszoT9QjAYZ1fmm39GiYgAjHAoRZidv8LabQXMDPSpmtj0xfTp0zaLjwq18AG
ByG9UKcafOFtfXKHMdeiSNgyBBRRjm8Oyzfc1AGjxuZYzDsO9jKyK1Hu/HaEVCkbiDe9r4MxW53d
CmLjrFFJEmVem/9AYP3XkbP78N3p/UvbKZGjrn7yx3+96R6bm1E8Po5XD93/2X7039/6r+M/8pN/
/eb4YXw4+sOuGfNRXU+PQr17xK55/NtdfvvO//SLfzx+/y3vVff4z398aadm3H5bmrfNP/760vnX
f/7D/Gkjbb/9ry+9fqj5qf/Lb0inhz8emq9/hA/i8/T14eRnHx+G8Z//0Fzjz80ni86Lt9nJuluQ
mx///hJjNU7f7WBk6Lmh+ptWjNk//2F4f34ff4KRBanCkUJsGKDwb19y/9wqA6Yl/C4UEQn8f6/B
2x8n7o+FTx/bv/78RzPVb1u48gM3tfV//vtghlQMyp4dCcJpm/KRoB9vkclEO6orhIorWXs3ORXP
xYh8bBt57ap/trrAnEhFymQ/68Z01aw+batxVr0dlhKRTHMJ+mtnEcm5ylf7DnTHEHAELWNDAqyv
n0szqQ4oeqDQ4i2N/wJB8ftJfvTpAbnDV4P4A0aVA/8kHdV0vPlUi1RTNjnqYV4s86Z0HaWHS7C2
YRYE4oOBrBtnAOIMoarN2M2nvdJnuoHgyvBlWWqiiwZUuI1mSFxOyPTZuk0zY1fWuvcaNop6i67L
/NEShgLwtVrIni75uvfaZN25XiWmsKi15uOaxo3+JiUp511ufHXtFkV2mZhNeY6oaJVHc20veTiq
sj8MiMe+JNN1HMh4kCyFQTfnO/aO2dNJhmVMtqwrF0QzYOIkAunnhdPCkCnodDf6aas/sWmOU48f
l2JEu+EicE4FcnW8Z/IWI2YUKpfY9ZRAna/TLwYt0SIzkH7oDYl3SKfm+vs1fyuCXOVfRDu038bj
cHEcdv71Rj4KODqPfxBmhj/2U/P1YeTVPv2ZowD0vyPiEIB/ehC/xByeDOHm5zDz/Qd+BBrT/pPd
ybCRHj8Bhbbr33HG4CuIQpNIMU/eRBJIo/4KM479J5EE8SjQUKTnPNB/hxk7+BN/OIR5MC6kc8c3
/U6YOUHgwgLZkBWQEtCX2fD2p+hQRIoNoVMEYv7SQc3GLkMf94WRNknYpJrnhbU3iCrsSjd4u/aZ
u7PK0iJTm+CKxz8t2hO79/hF+f5RtrQZCgKD4G1mebx70a2d+4EOYjRVQu3Sykt2kxDvlJ/+3iv5
65VOSkmv7U0FGhGJ3KV2diIN8ohGQfGGps5LQg1PLTCK3BwUoAeoqk9hDCZ+YoPWGDoO3qM8rHKY
owX/5DjAHXqH280UK7sfwyIorDA1F3MfTFLd//7K/vwZTlZ2taehIELpZBBZ/sZClixOmlx7txiY
Uj1/qeNc6sfSMstH4RX8HnH/pDRwlKznpGM/wfGfLg0RDFYEM8NFRokXQcNPbJlfan4ch70f1+Qo
3xrZHJY4GRxvHAdnBtvJuL2Cp5iFWq+RImtaFg3toL3WSt0MkyxfX0rKj0/oH5elqqTC3NAEoDWO
L6tSXO/KCYlQlADbO9+Ypss0g5m/G+TsJvsWRooVCa9B98BByjpGL6zSz4USvrxHSqN2z5yUbseu
1l3RxygXUwetgIdvhnHV3jbQbbo3uPmVHIMqa+Vbj56H98KJ8dQ7tyk3MwuCCv09bP3cVIG92Upy
AyPy7NJUoUgzeQgqvLZDi/T0hcLK/74k/50WfF8y+zv4AsIo4eu0AaBWGyFgNK+iFu1KGQ6IfgVE
mDy/bv0mY3o9ZV0SS7vSKsxZTO/SY1Qkw7FzOnr2a+J6Yaq1KKN2y0AdYtCDujQ0sLHx7I1eD1Gh
scYzSdrXxL0Y7Syi/768B9tg4Lzky/ZWLt5S3665nWdRkE51HhVAtjgdU1vKsyTp+m9kXm4eAohq
3jbZdpo6RsPYKvZyiHvK8jXK0A4q7pmGSEjLIJ/pRaxPeZO/Fa2HLm/X+zPaIaI3qkhryvW+gSRU
7evCNp0rJJeBKHljqt0IR9qfp9rJun1iNSttijLJXezr5znWky5nMLpq/hcj1ZuGFp0h8InBY/yd
sdHChTc5fTgaFPwh/40T+vrZOO1Mc9bKeJmM8uOo98HbyaqTEVM2u7ule6R7V7OU7bVT9k59UO3U
EuGr1bsNRnSVIpqI5htPDP0nlslJ0Qg0p6/M8zy1n+w0F3G9JlUSDl7qPM52hsLUbMgEnZuqGr64
tvLu8npyP9L+XYyw7Qr3onPG9ctgFihy47lrfXTKZn0tijl9pG6dr2WLXke49kl5X1p+68eiWVc/
HFKAfmO5mBlGLp3zQYFqb0PZuuqmEA3iBN3a6jdY2aXpjg6WvPHLzn+3epKFqqSp5nAp/NFGtKVa
zzqnrRpEuutpCmfdXwGQISfqM3jx+gBVLi9tQxbF++I2S1Ic1lLLv42FbeQxSBl0/ZIeW002cz4D
vGhm+cZJB/OiL/K5C2ty+necmV61c+leeFPYeoG9fljQC5YHV1ts9yJjCmVf5L40kyFc61kWB1QQ
itsmEaYX+SnI+LAp5lKGyKiK28Gkbgk94IPd2aY565zb6I23e08ObhbawCDGcJIJjdhQ1mSeGYCe
ITdfz+ji0ck1hjQJbUHluRN1v1ynut7Qd+Kk6cOOYGZFBsIg8FyXtvpiZWW+7CAo0FQRGcJcYaDk
eN/N+dTvNU1bET2WnqPO1LA6vCq2V9DyHb3x1uIkU1GACKAVcbChSYi9X+ntSHWGB/xcUyyASIbD
uSsbO5RrMVeYapraawwlE+fMzHoEsoWbuqgcrJ1w48bsTNSV5bQue58JgRv3VsJWAFcPaIzz0Qua
V87sOMVt25NOhaMmEZdq3LUPDgqlBHWV0PTWrkwBfeduobCTu6brnX6PHfKyPCZDVizn6ZzxT+h5
sztF9DSW6jOSir4dBXOFIJnd1NOHwU0y+cYczTJ7AyjHQcGJF+WVnapsoAmbTvp1B+/iztHHxA9X
V7XiAO5ai/SR3ZlFKBU1eJQujUpBeQdifM0WCO70TnU4P+L8EYRe4zAdNI0kWM+XRYx5pHkFO9hN
liq2vMy+aQwzs0NwahY6h12gX0lz0FIgAjqT6DFXdKLbPtCmMzetHLWThk4EIWi2jnHnIAjw1sPQ
4DMsmVV+TOqO1hRS4UnS37euK9YxaucJ6fCrzJQ9bTrTEE79KrGS3jtr3dxFWlvK0W1a/GR7szOo
nGgJvqlLjFKcONCHKq1InHKGgueJVutIwgEwe19NziTpla0ep2Dj2F1oZS52V+ZU1vVhtjs24WQC
HoqTIp38aMaX732PxFV2VhfG0oWV7ssxmvhlcKK9pbxTDqVkaCj8wiNtnFx3z8wqPbTJUtZX9tCV
5tmgxqG9oc6kQdcUjfuhnFz53pVNcKkZIruiVl/hNpdG4oWrY6evIOzgy1a6GbJ52Lwu+sC6rrK7
HVorubGzRbZh2ksnnlfDnVAXr5uHJKuwCJ97I1Romb4bsm64RcSe2UegmC7NvvyQaGridU6TGF3d
nTCHcTdry1WV9cvroqgeWjsB1tUnCEI0M6T2YRTI3A0VSMQskHvbnL1QS1IzzkYNnTzkhysIOlLq
oTMZ+iuEdHZ96Zc7vevDdS4+pYWbxrZV0SiastE5o4Oe7zURBB/LKdBCKMPXAiBLfpZ3ziUN1+Qq
X5dkh2TN3pFZShtTd19pAhLa0q5yTwCC4zslabSq9SZRXuw33ubVnKs5CylWd0VQlzsLSR3pDQcV
eIjI2tJhb/hpFdqZpCVZVtkebamzxOvv+jVrCUXd4j8MyE5RmFf1GT2f6bwUSfUpWMwF73dbHuqR
wLUsjn8I0DBSoORWtevs5UsTtHdlmdD5a7OdsnqOALMrv+Plur3nLMVVsTRdmHvW8KocOksHhJ3c
2/QLYAYDVQsn30s+G8F83lhaclY25hd/hosRabVx35erFo0q5zQfivIw1ULPwraY9bBL2jvsdNy7
ZFi79xZRLyLH9K81wGa7GmUhkCDTtyLr3J0WZK+Gof+yeImIZV9dt41zHtB1PWhmcQfE9+2M/i9W
RpzS5bZWZYW+cVqi3bQKNQVRoguBM0Ejz5NM0Ix1soshN96blWVHTWt0UQBPfz8zBD4r7MS5UCVj
/CbvrSjXAA1O5AY1h5Otf0xyaxRxIlJ1MBrTel1AfGpDRNuKWJgzYw4hzSqUZX9vN31204DxzTfs
fO/EIkFPbuel3dvKVe5+7MF1k8m+31oNr+fc4cQx++YNFmIXWFWe1Z3ZRf7Qfs5QDyiC5MIUq4Zg
ozGc+2O7XrSp9ya3MccKpuEygxQVJV6gRU6zhRVkjFQBW6G+7IC+fQvADH321lWjz7vS4sSqPgKp
ub4qVhfrLlR9MbmBDkQ08FJgshpOPu08hrxw5mWG10KoKjvZITJ83uXreuPM1pup8B71iZ8ZG2We
OUMRyVb/NuN7SZI2vuk0fYxk44N7xc660+oviV+I2F59dFIs+002p/Lj4gzaub1m1yVVbxn2BXZK
pplrsd5p7fWKhWBoiKWJ3bXaW4Mn9nXjxZMPv8Qb+t3kLk7YTGtEsWOGuTbuyAbByjuzGbeVL3co
Ily3tkj3mVffp4P0b6zGuCj9bo40HYmnDFB9kPhXiVOFo9c92AF9qUQbbjRZnI+BioY0+4jH+Xs1
obsne/GqQ74i7rL0oS443+hHGOHYJ6/rStu5edfvmqHPmDxRHiVkPRN4uqEnBe/n1o+83tAPGa19
nIwqP+6KVqc+telRDSbfLFM7OaQF7sWsfe5+bJUHYlGpb0wL8jhD3GGY6jXKxeeutpzQpLcWD24e
tV1X8XKqe8wxJiAT027VgvHS8hXxVrVXNgnxHBLs/bBa0/nWX/Lc3Y1KE4dGWMgR6O48R3PbQzGq
F6E1bPdgJEsNRlBqI7njx9RJcUbI7Ex9NqeeAdEyKsJenxQ+2jAiP2OquF7nbpLeqHxp7rLZNZPQ
c/KeVatTRKZMK/PLUM6m/uiNmbGGhTuBpmVEXvRRlbvaNlypaZtylLL0DRI0MfmJ25wb2WD6oaM5
6/Qx6L01P+jYlAXnaCmMrwsMHOy9kdjt21IXXYJMcGCdYd+QXZicwFR6Cd44oRDmcq6XVXCmLdid
Ryj6F+ycoSm90A4y63NquFUVOZDd812BLvw3lrHyOCIanVmfCr4K5RsyFMlkz2GJwA0jGdBF2R6Y
rncfTItthkOjHHne0ad9PdDrYRk1PXnPVE1uimKe+c5XOf49lmYUr5EqGMpYoJz1YMyNwUFAL8pk
UztDHkHWKGmi5k6R7Dph9jCNAh3uASA5Ml8Tq7M1TJCcGmJJd/MDpe9NV+PVHgU0cfJQn/sKLdgm
K2RIccv/S1sGRgjHMPvWJQZzrGmwU7QFBq0DmtD2eh9ifZefG5Zs71PLUrvZScwPY+CM5r6YtOFu
DjyQm4tqWCXPREkjnAPENqLOT93LvLJGHW65FPx11gh2OkeXR2031R/okeYf8rRmoxpm4703/IVj
DIy6n6PjA9sDMlUi7oduKFgrVa8bZH7qow5NqbeZ6gMcfXEp4GwAOsPFvbG694red0PZGN2ZYVYK
/0HT7h8TRmf39dzIa1B48z149/68mjqF3W/b9NbOqwLnbhQJWWDV9OuhRFhnJNlevSXqZlpmoVkE
7hjl62R8llke3NlJQDyqnLQg7pZaiiaSEu7tgAsmiTwbUwJqrOZ3tte3X0tZ14SlFKHqaFp6dTkh
QKZH9iok5cpkO/0OZ2C7OWiwIh+Fr+x7vU6c95Zbd0PYAihuIxxXuiREZV7Aj5+0mcC1qKrjVWzm
r+7UWDjYN5tgx+hK451deeN1mjh1fjFwkXfVTHIQ0hjS5MF2xpLjcnaraMyGCc6W5a+fk9ppr5UG
FS/qnbT6kLRm/0VW+vqmBETUbm9Z57AX0v49sPqRwtfNmC70YxAA/9bmyozTaVgLUhmXnGVc19RC
vdex790m8RX3beZftAEfJE7cpLbBxDgD8+VszL81+WJdTxYQyNAevWGISRHWj/7a9gPHjAdgdBil
ag6D2VW3y5AYsAzRBP+qTRNA3SEV/TtZLdSnKBm0XegTadNdVTX61z4BmxKh/T970WCmrr2bUYzE
OFzhfB2u66zGaHWUusyxB5vjDovtT5X0hYF1nta1OFwlyRpKfxlKjL+1pQ3rsvI3nUlFUeUkguFs
NiMSjuKjb2GmaXJcZHORepFlVs47q14LP9TI8G8rBdYkNAZ/olIb4dyEjPZrsImu3vQ7jSH9uaTx
mO4V1qpwREbXOK8dlRr7MivGZb8CrhsPpTQDdYXh8Agm2jWLD1ob1F7oFXZ27ZG2GqHmzKLdOQxp
u7jHwa2EXFM3KQ2IrTLSRLk+MoqaoDO0+IuTP0rtnZ/pix/qaBOBq0mEV+6dTsy3riZcxl0oa2ok
2E1/bazI7Yf5rMrhbNM3rg96alXXYlwwQVkXQB47XB1lzsYy6SDLEofnEC484TzhCKdck/u1DpY0
mjvXv0typ5WM0zih9mmVQEcZjKR8eL4feiJIRMsLsRSswD3IFzRE6QEfdwnd1naRMKyzuGoW/d2K
WMs5U6my5tVp551mTcoLRytg7jX6ejHE1M/t627R0r3hdtp7cyj7qyFds5cMjn5p1PK5GNAxqqTr
t2GMjj9XHjhDWZYQX01LfZJ5MZGfI6XSTmm+Ix/T3z6/Dk9cjkkgTeHNhGNDNR1frkx74U6Lm8eB
U5exmSg0VWg+nME9/IaiunV4/nLbqh41GiEX4AlBBxIwJditkwG7bTapCQw2j1GcToaHvkXO9wOA
/nZnZ1ji3XuzZpQPvUTvanVG94VG5xNdVRozZMd0WZgTOydrC8ywpcvIfEERw0OfYyRUo6sfwD+9
RNT7ZV1BGsOmQFgXaV3GxCejDOkW5Tptl1qEWvd9bZWxVeCTY4zufNY31UsAzidubbsp8DFoyGHV
evIcPZinurP1901PcKKDz3nFe08k1rTfYwby5oC33bgCACjNzTru5FKWNXsiyyoulfpu5OkkNZAH
lshaDed/AIP4D4eY3f9nYIkNtPhffwMRfhld3jw0jGORvmx/Hl9CheGP33EShvknr5EB8hJWGwPC
jWHxAybBVxheojyCrS2gM2gs/x5f2hZQiG2uCVIbFczvIkJ/oST4EmxPhjQEnk0MAWzF3x/urxHh
cyiJ79Hzp/ecD0psZdgE9G1j75xaGI2F05juDDrA89QaNu6SHwJfYbjTDH7c0jY+mJm1S4xCvtGk
czD6/NwuRggnZvm+Kszd1Mw3Tt5IcK1Zfyla54NV505o1Wraaf5QIVaKdoKQljh3qwTqID2cGEJ6
S/+IEgMnyscKrF1oonIada5BAaJ737wuJ8EI6jPsMe+8FIaFXPyF9MW4ka5+plFphz1nLg1cvscZ
PnXpdN709yRmc8ibW8eanaDdbP6QJv2tWf37tubf06H7EejnP3sTDo/tBrkZTn/V/8L5PQoJz74E
3UN+jDDavv/H/rf/pIXJ9mfeDr//B+DnL5iQ4f+5KYdsEBeYbD/sMP6a37PLt70NojbYIHsceP+e
35venyAB9E3aDkoqjNHfgwltB9nPLwBX4KBDYhFvdTDnp0IYa7Y4qiloBmOdMbR7N0Xe8KBwZ0QF
3PAp8MWYePY5epbZx1xDrTzENKpOwsVIzS9O5nRNVHVOjiGE0IGYmZXRlPsaS6H7pvDqBNv5JDnX
JND8HVBp++BMJdu5nxctDxtn1WqJRl+i7RxbuPULh/h3jN/PN8f6MEVmjLzh5JAbP8FAOZRheuKO
X81C9ldlRfEdAT3l08+4yV+1izklIfoD1kXildlDpzdVFnueKJFT9P0EBmPQjEbYIhb5RrmNFUtV
FDfmQo8grjXDuQkmVbyielmr13ri0LNfGxPsHSRp4wqLBS/Cbb3B8EdZRYmXXzN1kRIOrnNBJ97Z
CXpOL4xjT4CBkJVozIDDQAaJ/wc6dMIKrLTWqxhXfaW149hnVttioeK1g+5gJaHDk/ALv5d7hjbt
VSVTop3T1jpFiNC63dhb2bL76UX4K+D+DEP7vn+OHwEgXwQ1tzTKhde05R8/oe5r287BYNGwGWfE
tM9xtNFuiiJAsjmd0IIFgu+qW4n3C9SAETAXBbryk8sgaPI8cqaR2RY8p7QIjdQJvjHjLcZdwcT7
tWeVlrGfurL+JnLHTV45XV9fTbLpqxt99pe36WLMyR7kSvfJ7AbnvYMMJN13XS8Y/G5/S0Dvyj1M
OQ3N7FTmWIFp6AHuBwYSSdiOfRrqcqAP5gxtaUGrrcnCVW0MXQTQhD53slo5HlbA3dnRslECGep1
yviVs62iWoc9/jFAdhLJP7BnU2TWtpWeAWHvz6B+GXvUq4Eb0JGYgK/T1GpDrUQPcmdhQ9bGjVcH
9nmjCt6USTPLS+pl43YIFL/JaT1ezbIQHh3ZOrgCTg3eFKRAFeyskXFK6FRgxsKO1dVCZUxIHT7/
YDcE0U+BA00VkPi4zQBgwLkMneoToMbMGDrN+rzhSrIWG9gH5QXkM10rmroazZq0HHSmYsrAalHC
vYgXdyMPp6VKxG6ckgrK91LzN2biBGJnVzUDCgbqvtjRxfawpcSyu0NM3qtBuyBf77974RYImqc3
gSkJcyf25neE/6kkdKf0gZGD/DaRw8hrLiq7aOCxoRQ5QlQPvXql4+lSbu8MzVovKfnWA0Nt+zEJ
zCr9lDTJZB1cUfNMWhAr5V3q9asRD2bDXikVKHNDgoR4mEh36KD3NMDAp6vWjZzOEwuDb2dy90aO
78xNpyUMR+3Kat9ywhvWYakZpO1owTkDwJ9tcL4gXSND0wVnDR6odusoqDTP2RUu+mR5TQf6/zF3
XjtyK1m6fqIY0JvbZCbTlXeqqhtC2pLofdAEn34+SoMZVdWGCn1zcLqBbmED2kkXEWut3wWp3rQ3
wkh8L0gMwruRhmfduAGcneVmyZjzbRkriMfEUail4pJvcC89u/ppMn8x5YauvL1K9bR98Yzc0c/k
U/h7sAWmIjTRfrlhTlWDxUZZg7HjwAe/S3vXKLZNLUir4F9yAYZgGdAHJ3U3kRMSbcy5US/CqDWk
mv04iHtWdJ2HiG5856RmhCO7Is/Sh5SWdUeCYzrtkypWJFd6Hc+RMUWFw4Oc2/mVv72uh2Yep4fE
rx1x67dzM4RdZGspcfa1dpeVrW5fjozmVGjKfsq34+IDfbJm2xcJ0XIIxNgz6WP8331vwZPd+6Sq
mE6T5NYsB4+AmDnIpnl6sQmmL8LEIwISPDZOFugQhBiHXityNqxWj2Nwax3+lyX15GRPoxw2Q+W6
V7Fmtuadu7RjClaZchcyM5qXGrNk/5hPkXE7of1Aogfh+tSs86Yds4xkDhWkUito43Fur2SCFdEm
mnpLbb3Yb8sd8neN4Z/j1PXG1Mrl5BotUCe5jd4zs0/D347jWmKa9pB8SSoXyLKAym/t7Giq+qOI
+3najFlVti9TWmY/a9wJ4k1dWbH+vba7+YYZ9pIFw1ijRmDUan3VWyTSJ8pxNtOol6UXgKinatf3
A+HCHUV/stNqO04eAcamb0QOIyGoDU2ykopFw9k8jwi9s6NoMK6XDiHx6ffObKV1r2DVKOwqdi02
g+Wwabkxnu4Ijn2uscXRgtaaPD2sfH++qfyWVJbWnUZxX1iS08QTOovtd52CLJArHJTOGQ6yMt8Q
mJBj+/l7KWKiNqYwHbKRf0VDdT+/zvV6RNLMLxlQeGLOdRxIs07K71ZuFsRcSqbfmFOJNaUl2zQ2
rOMnvIWd2cLbeOaHF39uXrw+l8Y1uUnYo/3+XBejjezngRkx7JNfG//vj66bktIPPZpfNGj9UlUX
ST7hC2A6Rc64tve+ujgZoqRKRctHP8b2MyTJ2jlW1pQZm1i5ZtDYWX/LMzFpEBJlvRAsnV/YjEuv
HX0S7abIEuvbLCZLbqqo/p7lhXagx8rOmKt3u7E37OMAqy1wqkYW29gzxkNcVj9jZoBbihcnDh1R
5ldEkiMatXItTUL0YwOOBpE0YZ9o9rSrskj7Mo86/PECk8JsyZB7NJ5LHJtWPUIVxqSyiuP6dSo0
/1yoFIqHElUyBUM+GMFQReW2q+viCY6Sf2xJwb60oVxMmzJushtzkg3MCixOD7Guee5mVm7yWMz2
vZfMTDZrfCoB8jQcim89YxoGJkIT8SJd7GYGz6d3mdZWK63OsZHXGnXhx0SJGumCdDtOjY1Crbpt
dFfd5SjjmF+p0b5x9LK+0L2Gd2CK4QEzjXa1igUvdWdc/SBdcZhKoJvY7tI71ST5zDP01PVSDe1F
PNVoL2wdQkshH3NXZlfKAN7Kpg5eH0UYQ6JIZAFGeJU4jmUdfZnz7H4g+JJ8saG74O4LcmCG4WWG
R0Lvl0bH3J/yoCmGet/kfLqjbMx+5ZBVKF5Z0OmYSKJYZ48MZWTx0HJ8j5Wb6WM77ZY8KdjNiuQn
8F55z45dxsDSvlNtsoZaQCPDhH/glsn15Ld+vpvatgvhJQFoFRaUmCDhTDCCrC2zi8W34gRnw374
x0sI2oAZkDZi64Pyfq0XUCm9rIxX8G/0fpZw2294hjraDmMQdQ8l1wHWilsB2mD4+dZVUoLnWPTO
dew4V0tR5EetL709O8lwUU45oeyAOCfD8tpDQbTUK7NzGcQDLqBhC2YOzVXL6m8cjRlmCq1MD7CP
5AGeV7dd55wAniDXxildB2yHoswEsD/O7DnYXj5+F/Vs/XCS8WekLd1lXNTxVtIkPSrolS+elruv
Arl9itti801WE/QA4j6igO7GKzexO+oweHqbnyIc45xlTYYqtxjbO8tS0ZZByJxusQ1qfiiSuH56
Wd/esMOjj/ZYe1fMUeU/ui7de9IKh2036aLYoDfAOrWycLfoCqMAQzW828ZQ7teyU+1tRhjwHaVs
SXZavHzJ9ck+S0pZdpsmuvSKHH4cfcaXgYorNPpe3iIL9YGZUNcStlhvSyIPxxcZYX0eNK7f9Vel
kSwPCwoiZg6YB1GO9V0zHnJs3PyXmm4UrBqDuGSX5bRzeCJi+7HRgCQvYWQ4LyjDWOzGMvqbBXdr
ptBwNruVDln8xEoMQ6xsavonj44u2rAdeIQsgq1znkSreAMBdQgxcqQglhaHcTbxETF7qUw3nNJs
nkNOg/xL7mCUEYLUjmfLrkZ322h+se9lT65a6452FdQtOWS3qvb6A54J9o8yi+vTkrC5b1CFzU6A
zqxY9onu6kmwGCotd2g8B2sNKtCl9wh2qHrwloEWaFO4NdtcnNnes9Fy0dB67Iw4H3t2rENkWHGx
Ff2Y9DuKoHxbWyyura5Xjb8FiBA/oO4lWjgBU0bbuFD+COXDwCXFn2U4weZbgqQZU5/jrmHv1oXr
g2EOBnryFn33BRzDId3mhIANjIcMR9wRXAEOWo/QC3ce5yb4l6MX+mudWvrrYLpqvhnIKED5blnN
3k4phTgDNNg+UAzbZNdBSBpuHCql9EKPZj1n/StDnmJ78GfehDTzCz/z++dUWc0tvZI3ntAG1iOg
ltmgRsTflH24a5rvg5J2sddgJhr7fLYGuISzyfFR4LB8MDMs/ffZSIYVhE63CdByo2+eJtuBbmpq
VK34tDj6bdFahb5JsX68sSe3hM+S6M1+MHP/TBiV7+0MCrwef7NJO6i172AzSZ2zihpbC0hgzQ5m
FGd3xjBzrlqNZf+kOLpy4H21PEOjdU+62c+A8xgBwSFr/H7mk0xFGYpozs5kUJlnaESNtdeGaMiD
Iu5z61yXM9+/gDYGYUJMzKQT6owXyG9Q86xlaq9yzlDa57m+taKkzGDqavhwmI1GBzaP5iy3kaAU
26yuSCakAcViL5j57OhnKNaZridfuyqW93h5cCwvfZdfdvrg/Ih1tw+VSFQQ2VRbuzlzxFVelM2r
r8c+3RGza95GOziAbVYzlSivRprXXFVDD6WwUVA6ltRRm6S3+UgriK0jTFQA0Y0NXMwcRlvadm+4
sWFuhsUWF1pF/79dBlvoJxof6QSoCNMnH0NC8ur9ynueyi7eprZFMzslqffUEi1actHsPYF0cFvL
xsQ8GY3nQS0iYGVAF1pxmYlZG08IzqoLv5p5/sqU8KRcqDQXzrj2d7E2WI9EbtcvVtGM+1z62auV
mhTzelHP3zFoam+9FjUud5xE1nEQjnmEh9RPR63QqpxhwKC9Rj0Mrw1Oovy9pNBn40Ll+VMWE+mz
w+emXcJxgZFykPC0QAeFlQhalWiyIRpHP017SvFQ0OYj578HK8CTF35f4V3TCgD1bZmYi7mF/IYr
KNVfHySLYS5fEqT6T4OuBmsHn2+5d8fO7Znslua5sPP0u2FGtdxgrEj4IS41zaYqLB3WEZuFrXcm
CZcWhradEXf3lN/jRrD8N56a0gOkBRrCpGa+wYPPL3HaqI99Irpd47rJMWmS77aDjllbUiKJZnPS
g8KL6fw7reQlS+EckjTKQ+E1ya0Fr+JHZ5XWz2G0xR36t+6VMAz/PlZRTHq8YW4NV5QrkWqB3KR1
lXvjsHx/REzjYOjRsjzLASFrUCdLgo0cCpN233bKfdG72hzxMtPUBlYvtK9Jh1Pj1F6rroF0k8BI
ahl6uQusTCIWg5B5FERkVeZ4GA2rOimZznsOy2mDMPbsFbAdggiddrNxtPlGo/LY46X0JYWk9agL
wzkbHXBzCmZ1IEb8QPWmrlefmGdE4s2yKdspOet1D5+O4qTbO8qobnAhhAvH157H+9mahyMMgz5M
lD4+zoXu7rH+9J9azQzr0h6ve0yUEZn3pn+xFO73etbFssmjRGOJYph09qo0O8hxYY3A2IVs66eG
d0oZGh45fX5A8oq/O6IdDyrRzZ3Hplpt/Vo4F1qGX84W0mhaB9LOfD3AQzC5Y5csLkuSjnZTQ4jX
ajshLM56H3AbCbMfTiqDGpX6cTD0cbY1G53SlnFfUNL4BW02djclSTi7xJzGy2kpftiQF8JRSXHs
HLM4W5kwDmPkBCkHmrVrdVH+8LLG3KUwyq79oidWy8Zs3g6zrgTLSPJKXll1398yos33bqOLUwch
vsBwBKRCDC5KQ7oQzWYG3KKfKPwFjgDe/8EQ9QXSCK/OTlCYx1t8bb4ucTOfKC/kIVdOd1EMrrYh
gMq6NnA8fRpL+OO72evSFVsx3S9TNqt9Ykc95YUhZdB5CJpCk9zrgNyr5Rg1ZCMe5mryv1lVWt9V
vSZ5+WY0wihOCnnWJzL3NhNxsv5OMuD9WXQtjYtOVcM+6cMz6po030/CUd9cIvKu+6ZphhOi6vGm
dwWLCBNotnuxZN13bU4QqeG/uFDMSvNLJ+kJLUxYqn3uuvO3KK+YA2ZUHaxeBnUCZ2oaFD7jhZq8
s2INNmw63FteKY4U41AGEw21pkmk98SJqNm7xqwSa9ej5gzbyHix2lY/V1mdBmWly9Bup8wJZyFe
NQCgvTG6VaBnGeBoJOLjTP+BbxgzWmoUztYuk+PGg5B8bFVCb6BDVDzAudIfZ+mmEGOEY+c7R3LN
M1EhXxqvimQAzWFmHOXnjEbr9tWOK4eUnryvH9QcPXR9LK+L2XG749QJFo6bW0P20FVjCTrmD3Ae
ByebblJrFNE1hDAvGLvRf6q0ooO1r4Ea9HG+hHM8WVCYCKHGviYr7qgHl1CfTKPdkLnQfcvtqvs6
5HHHxKwd/5knSUzkYC47lYpij9TV2lN5Cm/j+ZN1mscW19hyFFccgO23QRf5TWLHbdBFY00LRqrv
pUHrX+8F08LjVBTTsaZJui3HMXTdwluzv1TxbcENAtIjRgTQ7sozWhEF/zJKDrpVslEMS3KAXszx
R7E+BJUzeD+6SVN9gI+lZ2+lqwZqABglcg/rebll/Do8k/KoDvUAUftGdbkK60S+chyX91Bn552X
Y4NTquQ4cLf7AaU0ehgnH35YE56mpyWTi3aKXa+fdi05yK8LThDPXimvmswod9DwnWA23fQ5JSvp
rusyGB9LbjBA09IXH7byQcQD80JX3NcRIdEZozJSjSR8csYYgmqbPpmJ8uSUF4giECtPebU3u8h5
FWVKKHJsJpfw0rayhgSwlU40zrDYyZxj1oMPaW+o45BY4g4zW+4BFw+Wgnmnu8NwYugXB/AgurAT
wrqMLKkuoMGIZGcsEr4Toj34pwtzf0oAe0ivtA4/9WigsiOmpUOXmYv67NfjzGyuqV7dxKSGK9RP
HXVf2BpF+gSBGQt6EcHA8O3sNPtJR1774lwZbvG4CKp/NFXf3drTHuy+ZwVBEa+uC3/aWNPcP0mr
StIL4VXyqbdscWorT754lRYhzDLz2rjJqCPm18r2UC2N7qAVJNEO2bClH3IYd01pDJWzKXEnx6QH
8tBNupQMU92Ck2ebaG3/gHMpFaCJFmnZqHUSFFmp1u4Tc2Rw2ZroVLa+rDWxSQuhPSKsHwAJEhit
MQ4RZwHJgwlxmjg3CjO3B07cbgydCgH5Bup5bCNtjxkPjDQj5VZHRdGcpayjZFsnFFUbSKdYENsk
rqFggwiOP5Ps2GZwjKLp4p16DJ9Qn42f6DP/bWKOuhbniTVRCRDgLZ7TIkKYcB77gU5Hnbxy0OwD
qjyYp6qOJdG5Q4QpRdSpKzcXzfPfB/YfIAf4Az4kAihHq/XlSiX4E0vynLFv9Xr56tV9dZn65rCP
lQ4XnKHrNtXb4VCbxXAnotwqA8idWvj3n/8IeawZzVwBWmcOrg/mfIlrJ2J2mCQvJO0l6C4rlwGi
n6bqHyiB9vjQoJFEJKv5vIJZaNq3LENbFXYu083d1KHtDKj522yr7HTOj9EgVHEGtI+MPRa0pdha
eBrNN/WC4hvNSmaKTzzbVh7GW9SGugOrJuBo3+b/3ue+i8TB90C3CgQ7Ue7sky5hDg6tCALQODKd
28mc0BlKpRxMJ0FqSeFe6CtUI+bpyepXGc7SiXnc6r9QG7SyTvEJ1evfLpJEHhw0MKYHxXzPEYKm
O2BA2BYbp+mycR+ZBL6cIRtzXRzctzKZ0h8+NpoNgl28LH6jSH4N0W9ntLHh7JIsxhVihv6jGB/a
KPY++RLWr/z/UE0bGgsq89X2zkOBj4/++pj/QDUZbKMzbVHWyqHwx7vfi643eqQaesOM6op9A+TV
SZnXE0vcKecYzz0wsV8l84yIR0m0zP2cUz4UbcXn0s8mX0rUzro6l8gzphUxlY73iQnaL6PUt1eO
c+4akILJCMJj7R1A3GT2UvhJC40aki0IcU6U72sRt824E4qF/bXE8bvYTiKx8svYMGIkJ7WRZFex
InXnbJOVbR+KokG02RlJWoRAYH28nezeWjZ2l7BpZisaxCQgQU4mlfFk20iWIHAWDuRWpDJW2FI3
oyAsaTWopVtvL7y6hK7KEvhJx5TdQVZj1pq2YCbBvHjia5NM3nQ79Ynz4M8mLFVTyqb+ZHX8ioN4
+3AsfL4x8IFuyZ/ek+EWgIkSLUMMAzuZkyuRerQ2g0Q4HKTUTPWusmvLvMSEi4aqS1ODjCjfifOT
jUZSnS2atmum/z0kIhT7DDJ1JGwHNtE8O2uOIkO+dDRboJqxjH7bIv4mwaiM+asGiaQpFVIFaEwe
7ZB5XxunzJcjU5fsmQG/ph7+/g2/3Uyxg3KwfsCGZv0YNLald59wMulKWXmUbUqiMNYKOg6gBRTH
Uiubk5N2zAM09LKBtCRBRIIs4t+L6P8Zmej/R57Q6sLzF7Lc+LX49rX7/oYqt/6V31Qh04QqR8oV
enlcKjjfjP+lymn/BQlUo0XHFI7ERpf96H+YQp72X3ipcyJxKkKnRBf/v0whF+4R2gqiAAnGczGS
NP4Tqtzb7wU3SihyMOSwgcB5c73Ct1se9EyKyF7Td8rtJ7zYPPhyroCxu6lnYpcu9LaNvZDWVahN
nWqFvBDIi90vfzywf+GTrESqP3be35dBCriL3QAUWc/lGf2581aQdqFAlFxGt4ZwR/Ns+cfaQ/u1
GdMpemXOTKeRuU3xPLSOMW+GDhdkAPIcFfLQtNE1frcQmqLYBE6zkrg/OTnsl42m2jHjL1pVfPPJ
Na9L6f+2ldVIF4YXXhYsuJXMa6739MdpkWWLr1dOzZQgGRekVZXapxEan9rRmjNeezanbpTc9dDN
d2LIHNYgkqKstfRzPDr9psuQ1W7cJGIK/8mlwSP7cGlcG+xfiJiQId/tAoPGo9MFAwx70suzq5wZ
BXec7WbK2BAfiduMvIBjxdG2XYSuH9IF6KPQBw7nv1/J27ry9zOi90bvgx7I1t+bt+QAUEpv6ZAt
sPp8Y5VR9UPRh97YuHFwLnppsZrUUWov6rOQ9/ff1Pp+qDI4x6kroZa+o7J0UUrBFbm8H8dcsJga
5xiBB7aBYY52Itt4INvANC1Y499v+h1d69ddY+Km21jHs66w5Hn7ZfRDRwCNx4wGvBRpqAB23Ag8
ew69lxHeIBkKHvGcmjbdNFh3E+j2RjH/vnXzyP+Pw0NN3F+hwaw+gXDBcAl4ezHO4nX2gvX+zmiE
RErqClSNmW7Cg6o5hlDISEalpy7D/CZYnLn42gC/m4HTtPFnqoePr8ShOGHvApxm/TjvljkjhGqJ
MJffea3FxIP5aRuCakWXjOLicoP6J3pJqcwCUmWKq9SKIJGJtH0YbS0sGEi3MGpV89JZs7iYs9Te
Kl8kh5a4gi9/f4Ufv9tf+yIpIVAoHXyz3j40mWY2Jo+TT/W0pkUyvLGD1qEpwwL90iii4soaLOte
qeaz6PiPHw80aAigDs+JZgQb1rc/XbdLhFVjn4beommhbjQqCWqG18ySRaO9pGVvfNGHYvmZ+8l8
mGsvOTMWTcPcgy7w96fwiyj1ZovjCtbeiG+IfDQYl2+vZcjiTJtVvEJ3+AgDy84OS7VmW7uQkCnu
qtKv1Mlgh75eFAnnR39sofYxFfb8LXOq5bYvWjM9V63Qxy/kbeFnE9si7Lsla4KlHmiOTU3pF8I2
Y7WrjXKWeyb38N8styj8IFczvgZ/v6t33kssT8QXnDGsTiikEMXeNZxZQS+a6jnaelvKwzhMw0Gv
IJHiAJFux7Y2Q0iICtcAI/tnRol08PR5/GyPXn/k7aOFzEkwDP/lZOIPbx8tWzLOCPU8hIbTzAta
spbg3lHL9Etfuo94LVv7v9/2v7xMDlfkGQYUZId6490vmkM3N7ryh3C21PSiwSINc1lYD4ZWVN62
ZfoTNH0zX7RL3Vz4wHMneizYT4Z0scMuv/fGzMR3cdoNrtzZU1M7wA+jfU50BXMsKfvyYGOizwQW
T1QLIbqMNg454f/8/T7e9evr6+M+SMymqmIjocp9++QINrWUl0djKHuUCNvO0uTOqYf+2RJxeyax
1D6ggyTKCN3goVlidMgIb+6Rnt0qq2tCP4lxb4gM587i2NvZyK83LaPD6ygHDWnYQT85D4z1yb59
18xN2PPWvc+Blv1+GSFMJqKumyCYdelPNHgZlgLTcG2rQt0mUWIcaBT842Ab5Z0rpn9gl/oXRt1n
2z5uHWLeMyUuSBKCwu858tqoGaJJYZZY3EeL+rLAfQDUrOZryICPbizy49hFl8LMmCgBODMCF+N4
NetL/kkN9PEjXpcRipyVtm7wQt6+CkPiO5RV+hhGg6YuemxAdiOa3GsqOXWMTCv75Bv++Hv4Q1HH
0coRhm19YH4PRIhkeNyEsLWrZ1OK7xQdKT1XN33T4lTmwd+/tX/5PdzDkJJwDiBasd6dV7An8JbN
hykkQ9d6JPsn/yGW2T3bdruiZa39yYb7bkayftvIVuBjOFiMap6hvXugdJSVF2uxChtEJwF8ACCI
ti7vpzRv0Y2N7hUdvHXfDmLcEfOKifQw4Bmz8WtNvxmwj3owpYU7j5ydw98fxftG4deVoU1ghEMp
x8J6+6qhb/miT6M59Asz30fK15/iCJ84v3CGq1l6/q4kluGHlIQ8mEbVf8I4/7ef9yym4xqrn7X/
bvOq29JKjL5WIXFa86MmGv2VeeJeWERZwHMh6nEW8rvX280JU2n3k5v/kDi53j0vh/+liYfw/u5D
8DxZmSSOTmFfU7NswAXth85qsALASWPYZkv/4I8Ar5II9jSB4N1p7nhtKhvGCZw3wO2hAddyskLu
UyCDx//w5dh0kORer9oSGs336exOMaRTqbVm6FAKHAgKMq7ruE4u8HBvnyfbxN+kbO+YYJphVfTa
/d9//WPJYtPEYniHupa4GJbo228j7dt6MUEHwiztDHEnsEV6nDTTn66ynlW1LboaHns8Ow2xB2Ac
5BiBWB50Haknlly9/I9Lfy7IJVuXKAkHPev7rjaOlkErcZhin5isDNgKf5BIq+UlvtXTi6vLi0FU
1vHvj+HDJ8qPsnop+BGx8TEgfPuzHywXK5pJDbDCPO6JD8r8Uf8pbZjlqnRcLKym8h+XARIkhox/
Vguj+aywWb/CN+cMoR3rbMDwUW0z7Fqr2j860nm1sUhGzJBkZKLNAPdkNJ2nU1odlaG1p67WshLn
X9jKkJJMdZGIsZ5uTKmTpFllbbV+vFFZf7J219nHh+tCV0Bgpb6+lvehVoBn8ECMgeiQvAWqWYp2
tAPfhRMUSG1ckh1Za8B+igdTbavaKc19OvZwV3B7d44zRBTQ9tHw1MEHKPBDgn3pHsxRaNDHcO+/
T9MpA/NNhyXa95NR5hvi0+bps+e7vsG3zxe2JbMPlMc4SmIs+fb5djXhMg0Us3DI+yw6rNMSrCGy
lpFDMibgQ1EV4xKemL3Mgsgnm6GuK1cLwFwBbpWSSu6BoPprHY5pETTEvTRYNKj2Myfxj58iEkgT
d3h2LTQO7/t/t3ZkgeWeGwqGP9u8UPZRDtoXIDj/0khVcfBaXX2zSWxV+NOFf18HHw7NNVOFClNj
DIrr5vucEzx3kihPUzf0J1Pc5VU83jhElV7kOs2D1kXtJ67Sv8qnt69lFUWtaXk2MnLM6t6+FgYM
vaMn0AwTtxq+NQIj2oKel4BHS7sAZrDqXWTZGDB2mNpAuNd2+ZzXRxJRMqSasryqFzffwnUnvbW0
m32p0lbsKuLf4C4v3nPiNjjWqZ76SqXykxLjnRMARz5Ou5pnMSFZE125ibdXnyDhwNsn1cKKL/zK
xKjrQa9wrqpjPX4qZ3reAh5PGZDkC61JQT/QY7zFmpmx9MYlajtsnTyuPqlZf6Wqv32oJoce/0HP
Dazw3p+6Y2RSN4u5hMg+CswvOPfUpjWi5jF1LJywZivR6uOkAEYCyxidelcOnXMhF9M9STtaGRX4
MKYb9ATdpa+MGEvyUqjpPLU+bEazw2rjojGAXf/+9f3rhSO7ZKPFJnQVo799nnwJBo5SQoWQdt1k
06Ixqnb54Pg3letEL5VsJdQ8vLUYH5qDp+8yXZ9eh76CCsdRbcJ/FyPM0rSv9BKr8dg9DNEMN2TG
GQN0Rx/sVVIktM8u/OPuzWmFZyza0LX2e4+PTY0k2lDXFyLPNAyjYlOXXwlJvdYLM76tsMQjetAT
r1bXi9vYSPoHry6yYNLm6iqTLOxPnuO/XM7amqJxRU1F5MK7ikuaI10HNX/ouGQGxZE54tE3p6fa
sfvLqHeaEqch9+TVk3+qhZyvCp3gNv5wdA0V/1biv8kj+FNw+LEAs1FAsjrADnlC9vsTXRU19AnQ
NMC3el+YERQEEI3pDipgtI4hjLMZ510oZUs0h9MNjzPuO9vB6sfdMkD46LNuuQHlKTCvGotPyvZ/
2YHogDx0Cz74IZvQux3IqKrY7TRoivBXYE7UjK8xQonS5kbMHQnlhZkm7hehhNzbhpi00BPKnF9h
hVEAFWUpEI7Pbq1fMq5nlhzZTkMUbORpKhD5kpSnhWQcgkfcVqJJtKOkDoslpcxM6Vo+e9T/8uIB
FtZqkuEIG8C7m8FsLEfYOiLPqXxSojBNoQ11vHDOYhFtAECXS6Qn5XEa4wfBM7mBLOEcTD/q94ju
PgsIND4euhxkv/xSbNS+aE3frWfeXoIbkR4mTrkcM0xvryrJ29iSq7xgzWPqO6lwbKtA+HfRrCQT
pV678cq5CpN21CCRTy3Bc+wVdCYx/kyogjoNsqVdBEtaAslCShEPro2XWl8m2WtrtCHcTfkNWmD2
UpSu8/TJ2jK55rebKy2swd0QJIWN8vt2osvIxM07xw8xYtGvEz03L52OQB6/KvKvI8aD5K7BkDK0
FH6kFvk/0nj6xototkuvkjup5Z95n//LMcRMjIE5O9w6GXs/o8hIsyB7dInCmEHRRef0zUXK97ph
rLxsjVFXexzHcDTjVLpiX1DbmSJuIzrdQZbSOdeLBkn0749pfbPvnxKh6kweSSa0eUFv3/zYm+2s
6S4CLGU7X1RWpvi6Ej5LTT/uElGLR6v/PFTn4/fGyBeWArgYyAElxdtfze1sHEqkJnw8sbVn8Gkc
UJi7+6wvoQEkZXlGcl8/p12WnZtec35OZv41sfGy3TgAyfvck92lKPwcc2ETb1qjd64ELK1NTm4Y
Jo2Yau3rctR3IhPFcama6KEejeyBg+aiF0vnfvIU9V9Dgz+fo8VrXRcy6LeHH8f7qXtedMZ6JGoo
TdrOD8x5cfDJAzZ4yHxDzVsxNqvlKIhEvGUTbvCKGQz/OJeyh2ytaDk3SNnaBZdic2qeKqOO461R
Zchn0X1qxpXSTIG5IPrK7nXWyWsfgSP2C9LpPhgzRBbbvHIeCDJVzxEm0EAvVf5Uzxp+qkMyBi3K
vYpoG102uwGbcXonclVRSLJMchI4FBygprOmmxz7aubPiTulgZNY86tdedh1LXmqM9XEEfRk9n08
7cZ61NsAoL0MPKcVCxkbs/C3VWejZWodqyiOkaVNVzAaRBco24xueXTo2bKsy3904PcZ9LAZTS1q
+ng8j1Q50cHApB+ra0P2PTcohvxIhZDfMsjpfpJQNWEgzc1ty0ktxRZ4YPICrL6XHYLI9gof1GwN
pcNLliA1gYhhICcJo0WszPUgm0VBr2AqcR4i2T5HkUW6EQmNOI4vYkKnWEeaXwXDUHPYl6rzaTWc
oTv0djse4a3ILsQ7GnJeFLvWThs789rvldBOeg3GtsuXInHIGvdabZu0pRbtJ4gW+t7M++KOh8d2
2OXrg4ryWAtYjUSW67Xjfi9hscCZ/fu6/jCA54OkJzdsqgqcYuhQ3i6xpnVw/WJL35V6qp+IW6xC
4XasF4xYLs2lLOqNmosm1DnET1Zt5kf6R/2Tdv3DrI0fMNZh2wp80zZb60bwR7esWd2C79kS7VTW
yGORR/GpymxtV3jpVTxM1dGMnXuvx2dwZG8+l3MHKQ7HUjwvISfHUjnMgdL+x98fzvvu6fdVUeNA
SASb0NbW7o+ralp2/3aJ0T2ocvpR/Ddl57FjN5J22yciQB/k9JA8Ln2mlDITQipJjKD3QcbT/+v0
6ErdKOEOGih0qXQcGfzM3mtXW59sixif16WoP8PA647//nr/VbtwwtGp8YB1Y6jTSEf+eEFygdpw
XGF0x1t8X+q8uoK8rb8QluomKhi4Nwq/fcTwUlwm04AGsDG50WY5iL7DykG1s5bSvIf72LxC9ynf
AgCBsPhF+GA3C2cESF1BVjYOSN+eHPtvVxNMH97ibwcchSEYCmoN1E+UX3/8krG/BT0EEOiTzmLC
rPPFGF2GegAmGJE9Q47cLuU1rznQTnbtmbeB6684iMXYCPQDRz9sBYLdU6U306XOSlNLypfqvhB/
Bn3ZEc1llm2FGRO9+rcC6xDs2FZV4HoiuPNkv/bz+9gi/8yDojnlQsPrHaZpbHE4dXJ7kQ06IOzT
C/AG04v2swyN5uCbp749MbxD0V30Ns6ESRfzlHUl2RjZil3bXIqobufnOM/3MSmbKLje+us4de3R
CcDHFt16wUvXfO/7UvXHsnYrk+V0Et/hUbT1eZtK2F8htPE+rZG+T4dQOca/liZ3IQxH435vKkZj
CIf5vRjajT84IOr5A0OY8TvxciG/5FJI2inZOM21xeCM+m5lrQfv1AseIQz23Ai2QpRRrkZ/84Fi
ukd/K8uGIw3/8mkJbwsmlC5tcWE3hzQ3ZG3rZzXZYWSNDzEZjD2aNoXaHhLeYa1VpM9Or+r2CgTT
3x+wNgAva7XpT9rW+YPrcrTvdm9u37X7mncxBdE+eXAFASr4/3AARc+4HiGzzLj0U29rrZh9Y+li
nmq8M3Ox4c335tY65x18h8QrgypAQ1xPT9pqemhiQTUBQiBzqkwlUSFfImXFzxMMRTwATlfZGY8i
3Fx5O5kPLQ4z3Ll1UD/D0llHivZ1fcDlMI8J+OUJqnrYTud6K4PykHcC2Sgi0XDLJixJ7pF/S+5h
IBkMHxb4nvWbGBv1SJ0v5HXDGHQSzli0bwrrYZOZrZ6GD66A/vEsRNeup8HnwZTtnbR+VCW966VA
wT5ku5n8MAvzdvhoFTMo8XhoWyvpGnec8CTMNcLw1WdKNis13kHl3bus3v1Q0M9XEoFEN8Ukfqgw
1sOzt6raSTy1YwUvmS7do2yr7FTkYGzh0JbAiWn054Ma/Wg+9WWp13ukpw7/sqqWkale0eVHoCdR
eexMX7+2PGbX1AMjngbNWrXPqL1DnvzRQsiHvcFeTbkaYQLqRRQPLenaZZabTb1ig1FYUZco3+7d
yTP9GxlFIQwu7k19USN+iYMLQ9M6bejAyUuPFsF6bKtunuedpMiMG7zhU3v9Vp+MC5v8hO1pTTUD
/eZnFfQAeG1tS//a9GvIMoU/P5zjtb75LJS1eImrBmzyN+6eDw6sr5ZEM5A1T1x6WCwb7e8K12Q9
Hgtr2MUxxGh+70z40M8NmGUOdboWmjwdf4U5As66wcmZSiXGe37IiT17tWwXxPRWcMgjFb9h6XLE
MwfKuqegi7YC9MVtFaPZgn6otTvy9IoglBbFIkjdcHhuPvQExwNiLyhlj44/5iY1uwRrvxc+YLJ8
mPo6wZbsBIny9/itwcLiXNtmD97mSekfwbgALR06MDTEOUTedHQ1uPJzgysAUDrTx+kwjGb84oM/
DZJ+BVELiKB3Wnxw+NLxXBVQFmbSyHD6ueWyZBob5nul8WBoZG3vfjW2A3baYL4ROpAF3A11C4J1
aXQUZMXeYlGuFogeCX5CKCueaMrveWfrOTNeN72HrHvHE+INbZjnERyTroXlR6e6w/+eOXUx4ynh
isHg4oNFAETKBz0idqFi3NxKTVkptu0Om3z9T0lmd5PNcReUSB0C47/YxBhfNap4dFG+cTTbtnEK
H6RfSowWFSoed1GcE10gqVZYrI9zNgQhTPqpENOhIPKAGyhsdJwW64zLJqij+cUelvmjmWD6JhMc
0vIhJkIYRBPzAvdj7E3+L77doL1raLBcohKk/27tGOTgtvrmXutp+ul5I9lJ5BJEdeaJebYv5HGQ
tmqUHMPXIoitPEXnr93TtnHrnzYq4jUr6634uIw9pp+IrZ13CYt8u1jkD4DdX4bubWIO4MCsmJv9
YVPWtHBRBmGFMczR66HAOlfB6Jgp0iKb+BSkzjxnAmZpeLxWiRCYGdJMaAyBxBJMCeHIVWUNxZlU
Qcj0WO0iO/XbiAtYToV/9RAFt1eL6hTgaTPy3ZMJP592WEoafbjtfqjgW6m33MKkfllqHY9XHBJm
hrNUzVRs8/Khj+v+jvVz8bJX3KPZHpbOcyWb8PM6i247Vba9Lw97N21vwptQ9k8Nts8nrOc6TBwj
YKtWk88RK30TwvwfZpgQ9aC0SDEvSWq/GyMjMYONMqN05vwqQ9FontHK/SSXBXynZ2Ll3XEdTKCe
gnp+1avITRIKoaMDKrx65NDfHJE5m9fj/nfmrTtuTh//lGXE9xK5AyNK5sP9hKXHN2SpSIe/JZi7
/rKtwXZn1lUvaXQ7vQ6jKXgKzlQELrrG0cMy1iiGb/HC7HvXSOrSSg/Aekvc/91x5v/CzLb6GPrj
sQTS77YDYmct6/e992rM08y998sYiXpPKrfRDYJvbDJqrql1otontCAPDeoPi+y1JAZmMJNAY9uP
FeJCMIeN51L8UGLd7aKjVVtL7PKpqQ3W7hFf+x3udcPqEzzNdt/3EbtZQwDjsVfQpMkDYcB8zauN
B2HLJoSqQDHw8iYTviI7mtckDECNfGhqqe3HhrWZvFuKJfyOdi3uWXm74IYlAOGSWUQxNoCyhvmb
nH1MgsHi8Wp0+eYL3ljRZ+saj2sSdWaCxAKGeE48z9QAULZhfy330MxZbaztx7IJ+5tw6peCu4X3
NWAQTjhdGDAtXk12T9+RmWB3tveS7waf9G3KjaSPDZTzYJV2oA4ox4mbaS3m5SLGMMtrxHZzJkej
WY+b38FzUVhl02ZY9/yQ71F0nQXWZ5KZa74b22mKj5CfeZAwiVvO2p9kAeu3RXLgMtVqEqfvCMEs
Z1QtF2Yy26XrCnd+NYReWAdhBv+nQOjuHKn5LPvFWKPoEu53wscaT84vPtEkNwzyxJVKSUF11BpJ
OTxNeRnTqZuiS0iOiq88V/05RabatADdHGc9t3hj1iOnRjhlY72iIxcxBtqEhKU5OucannsCOst/
GbA6jARcV9Z5DvSwJAMHOa5FrW94mZ6guzzAVnMRbQ6DCR8NmdRxNFvnZYzM/I3Bp/3QhZMF5Yyl
JeaqyEzdc9EQRHICiiZZazpeZR+mwAE16PUKCAb1T3xUEI5gedVqZgAxTTI4AdsOm8xiLVpe+IBh
/totpXtBgJabh0GTYvLkR2swIutzLPtU7a7zi6GTp6+kcxHI6du9la213xCFMW8sKJspbt8xhc3i
3IK2arhHlfetoutYkslCQ5DOW23GR23tVJZd7xfDGYsNwYj54Igu5WbvRNbhCG6KJfH2BnKEDGX9
rcCm8LGOI2jAbriE8N39enCf45a0Tn6XgjyakDyAL1XpF9Fz37fleMSxwTmEQ1+uZzUsYfHZZlVW
nAPdyqcZBPBwxwnOHEZId3vUURNXV4/EHdRtrAhNIjYsqsfKFE5wiAuz6PvS50a99wxjjifd+6q+
qAb8ReayaXiWw0CFIfsR+D9woY69toqkvpfx4su7QUEZRw6NvunUTQukDnciG2Pods5U5XnNK5c8
ihaFJBbNFVYVmjA1+N3R6bBMOS6NZroGeygyX/T6HjcTTQTPYMd5KLS95kxfSCCY5Y29Az8dElJe
44YsSV645K0DkxV6K8wE266C18Eb3O4sfQRjGQ1L7pwlfBKCbge7MPjwNg/g0AwPDEtRWOlkb0rz
3Sb3mj5EyeKK3jSek60v+QqtgUe2bpZoBgDgrSTteK1lZYoVcIblgsibai6Gn4V/sxJvtaUJWoF0
AGHENN+9TdOVbrqPEEoRVE4InNUMP7eR+u3SqRsLKADqRaM/bIS3aIDbfWaR+dMcYwvPyqH1yfM4
RkIEB38aJj8h4HcCBdDOZrlW5qaLDRp//HC7G3QyNAAWE7LU+nf2lcMbiWqElgWmLwnsLDdN+mAT
bTakDFoxUnpUOR0qB8wAsCpvPs0deRvZLFEGascpfmnyMqq7YRmqiXWj513nWjRhZvt9r65WGWus
ndAp/dSPUIDgjVrdFHJVi2JttpbnQmM3OwIvbL855VSpU698u7zj7J1fCMEJSfYom+DH0GrHKlLb
ePZbvPrNnZqL9sycu02oT5yOBaRni29xYOxHtVF5k083bkcidXT0IZ7R+qWR6dlXTDatQsZEn2Da
cNunFqSZAwxPWT0eeKJYzIe1WPr1wkYpvyexYwyT0nVGP5XIYKej4wz0s2RY1VEWlotYYZsYUR5V
wfWQ5uQRfltEPwRJ5IykN24u/41XuXzoRkQwNfLI9X8o0ineF79Zwxv9antjbidfx6Gz/+GqqKDz
UyG1BxCRvblQys/yseiHFsRQsNY/JoIazoTm1R5UBYv6QJDzuKc+yPrthaxDYaeu282IpHGCdkng
DI57wvIAy6qigBP3EuRXdC+I82kOwI7XOFHAHOJ0FOxEktDV4PLLmDL1yWtgf5D/vJcrlcfuBOnG
2I6gBqDsGDBNxDmhhhzME5EvefNMFVTdt35kLfdSQKmIqePcB4x9YqF6Bk3xbGl3JsxmtbAdk3yn
XwebUJuD5xfTfup4tIiPbHnaMYtRI2LMKIh+ybxiG7ynvtqD01YuOP1tmInqzB0Tf/HQgWY5cnIe
AhQt5hK7FeDEzrVi8tghGBYfJT63ww3c2FNiNuIqYe3tABK7wk/G/cb/p7x2uqsvRyVglJmY44lF
HmkBuNAYCzMF8oCy+I9TZ7ouKRXKpKQrPaOP/kSUk71L+xvBKZGVwOXvriiPbA3hsKsB0bHJvr+N
pYqDo5WzZ0Pk1uErgXlOBqhIo1bpXU79QPTTfBfYGNxPphlzNlIksnSpLx19RzKYgZXZLQ5Ywra+
jX2RUYYC88tKSAR/kDQv9H4KYvxYRcCVambPsIPKfagu/V7FNaDU2GZOHreQGzuV5y8jxNPomEsd
XEYtxjkt83z9Kg0DhuPAxn/Hnw958kl2sD0+xMNixY9eLaAeMqsWDNsRYPOYjPSXMW55WlFkUTZA
ghRpK4ncod2sV0IHe5G3z5FFxXwZyzZ3L2L36ymxdnxyh+GWRHnezO3MtOCftpQfNMyXqFqwFR7C
ZrLfN3rZPZs1pU+2On1vjj2EKn0gxi3/VpYR5+DW0E+xc0B5n1pRXkKNg5Z4Zvfs4g82UGiwrzA2
u7MC5dlPfMviu4Ramidhnpd7gs96K5+cDccHYZXG+acBM4J6z97N+pL3uZKYACHcnMtaBScBVKi8
mE3fmsRprq+l31bEZLA4mZLRONtnpWM9JhuMWJ6DdYF0IJZcrQlJSnGiYR1JUp/Qv6RK+OMnE0pF
0KXHRz5s08DZ0JFcOp4WlLXyOCKS49kUbMv8OC/4OBOENVj13c5SD5tYNcSUSEbDRYy0w09tbVfv
W1eV37y1CpqDO5SyOLtlGK0JhsJwuKzkPpJ+NGn5md0UhAgvXHl5COgfDOh/Fgt03duVTmdhg4e3
O2u3zvNSJlXyquJ+tVK1SNJfyRgj3gVoqZQ3Olv5gFUnvwOEIvp7uxlp3PNh7f1rwIPjy8zGVB1w
dPrfYyZ+RdaUeds/+GRHocPrVbFjoabFh3pTGaZ1jCe3OwCQvnnpqxhZOuGHhkhKJvLgikQ53nFh
ag5ki3ywL940Np+dXbKRbLlH/SdllQQb5vO+6ItTdN1DJa0meh+xPKL0COV4rduqh6JHKQtPdZ2Y
BYbk90AJQyQKcWzt8b5sU1f/XEVIMOHmR+UvGvuuPfV9ZfLHYNvZwbad9r6vhHRgnA6c6FHG/LUH
3pobnSCo8X5UIascslpgvSAB9McToyOVsaHOqdq2WtsPjrGjPeVHoRD3hOW9QDEQBBzpIv6JGA5/
dqGb0j7fsHPTaV1F/Sz7AIjZxsS4pjPUCwWvWWL6p3a9GxvjMu8SUvJA2+N8PkI8G2C78ImguHQ3
rmA+sFUnEQYwA/hi0fxEaWMuUU1UEMNBdCx1HuFBgzAH/8wAmypx33+GbFu5tE2g8Z7xQrtfynH7
Tx7ihFBtWybgP0vezBsdPuYOii1rmq7SnnyV9uH0i1m3Fi+xpzaog5G2xlePpxOhh+hD2uNoBLR7
kHcerPyJRfzVXgyeYmrdCKaXFTXywWs1yEpdj4WVWooWh/BTX19Id4pheIPGQ2BOLKA5bHTrb9PO
QOMazcPWXHs52A+APtWbBs9CHRDtJf1Od+NmGMs9jUA34RQqstjw6dcWw8N+3fLULyraSNoa+Vz0
onEP/QSX7cAcQzyQMqCGK/vpEOCQZ7f6sY9HMT7aYg+CQ73shGZtgGPnb4tV4ZHeIz2eOolUvO5t
62sT+hV8PRQGJ0rEdmYk0vcPiFP3+JKjSy0pGaw9OMLpqrt0qkHdcOvPq38bWogoYbpngtOA3lo8
gcrChjObbgcAIbY9/MQQs2+ywQN7BHCiGYYzn7jsgVZE7pTlGK3W61BbAWDu3LPNdXadhdDHugrj
iyjXEi52RFDHIVJTZN2raR0J2NFaQ+riRDN3KzTZn14frJTaWFUHSolmcU/W3t0Ca3EOkwncD9K+
UFiCrJxhHT9pyibnrBuX7JzeiSnCY2af09dhQjrzqGtP19ct6PrPflWK78iBXZnIdpb2KawH50Pu
jcXLCo1ZJ/ZoT/QMY1Xud7g8Z3KWCi9IxpGH+mGwe9Rb+9BJO4FSuez3AeXeJ2OHPJt04ZVuOgVd
xHo5NHxCjjW/Sn0GZ19giUWfRLvdNPI5I6i0oSOEfuVMe1ZRDn/vqkZ+t4m7+ZpDT9vPkaVzRDhh
o34w41suvl4ccQQbuXNpxoOpDjIulzf8QljqqfiIDdP8Msx8JSlwEesgaJak/k6JPwTjxS0d8Wmo
bPOjUuM8XiYIgWR6VqAKj9zPfXgqFCPy1FlnbzsPVaXFXRffxp9MhrV8AI22dpnkU0Wndh3tn0xZ
/fyzGMou/Mryds/vaR/95hCXzkJIUwvh6LVHlOTR6Ylt/Rm6QAxTVxUxYTDaR7laciV6z2agKEkq
j2DRlGpu8o9lKOqHqVpZALIfrr51sURvFOyyTevNFydwzlHLINIbPejSgXPiy+BlBienx3eDkVnC
2Mc4FMp8n0DH8uPUj1KEujuSoRV9XTesFc9YhWBDWWKtxB21JHHVPHOyETiUdRwYtGlSN4Y8JxRd
rs2P3p0CSQoG0b0/9m5eUPjoZgddOhZkz6CXorHf2wb6FHOAKn6QTK5e8rYKe5ZkCD6SmD3IJyBN
ar/PNa6680atlfKI4omgGbX53xsu2HfSvJY+syG2n+MSYsRVLTP7fU/dkHtF7S9uCqXdrn9tgSmr
BKxC0x8DkiwJqFSxlCZhQO7nqJVGfVYd27JUo3v/QTt9Cwt3XOsXT2Maqt4iOSdVyBXttxv5Wz0a
XH4lN3Hcn5WCZnBP5iGapW1gYp+IuurixK8rizjYdh9eJ6KD9kMDSgtEuATfl3XAFeK0VLkL71lu
AL42kg9QPEZes5wsGFrrwclXjS0WubTI7GbwrlYDhjpRRAlYBw7sMQ2glHgniPwIT21kkyItO/bf
MNO4uz7r0UiXlrPw8o8s4Lon5CJzcJDLOFd3y9p78CsRdKtTPVfxE76xMCd+MHStRM/FSBj5xqOn
xDb8T4SXKYZPtPnnyhmsT3rg4ALQYyqdckbnOX2Xy6HGcBk2OtCj6rWQLJ1B+OfexSJ1sUtwjnoh
dDWveFRzM5bHdZ9mMqPZiWyHPXfamIcBZjtusIjxnBcW/XTJ1w1Sae3vTDqnsELoohe1oP319zBM
GR5aJXsiNPEEc6puSU04MpxbnQ1o2xgoRasxNt0LdkenOcJlWsW3zQmnDwNH3+fRgQGRYSEcXDZG
s0eccgCduY42877LIXKuCIJlxU6BfBiksJ5tZV4vJEGpEG2bdAZX5JwDZbp/mDPwXfVyvt1OgG6b
tHZVr09NU0cnAoL1kEDqquPTjJCZfqpTBRkMU769T43o/smnQLNQZWtJ9lsu8rNGYDwmLV0e5PRI
jBDpdOTfweMyrGItBmZkHFuaQk5A5Thxty/QNIMeo920BuFPWqFhu7HCu4COo9bRFQcWGpK8K1m4
gVAkNB1gK1qYzVnKjLVSdJuLus5T3XPJJ8g3OShVKFEZMGUeH2AuQRXutVNIStR+P5KovMrDxh95
aRpnJUKxqyt50V0t720BH/k+UPH4cwMHNBzWtbbqK5VbzdwCP/6x4iRejmD6o/LcrAxwGK2xR02l
0bp9ksJGqNTxOcOTQMPqH6OaJSBLBDXesz9kUNjuufurLCqP9yNufOp69HJ1JG8E/YLnN6Dk1MI6
/WB5DLCT0dpzO4XH6sGn2yMmMcBpPXoqsAXZsGx8480W5Ndp6+0im4bQ/kquEKGFDB639S82pf+h
5cC2DA4ejgJqR/ARv2s5isqmZ3OWOOtyhkoTQ5V0XoPlaltqxUDYFT9ITtlYVTswSpl8OMetg7xM
HeZd9zCCna+Ne12MCc9VNxJGsM7yY889SwFfFF8cuw4yfyLc79Dk9fTx35Uotzf3m4oDDgXZJrEL
xgZNSviHiqNu9jokMXGDgAxruCZW9yKFiNnrrN6lnmq2KCRPMzhle/cXDYn4U5CJI/gmtQx8h/Uw
//zHa7OlMpFfdXBGA3d6WgI0avnsOy7Mz9iujyFPLPIBS9bf5WnKI52nY0gm8qkR2vOOuBtgOCi3
CeGB9q0dIHWPmO3TZaOR0wBpOXYostUdD7riZdKN/lAKV5tHR5UwO6lXdUUR36Ng3hxyQ1hohE1B
oceMjgiNfh2Pcs2j6OCy/WHDwpYmyIhnbvpHqMTyE2TXm0l7MOqyWSv68H2Y9UeFO9sjUGL+4aFn
Spjotp9QwS7PbDrGzI7KDU65XImfLqZZABFHWwrfX9p81fxIoXqhRDHDN1nmYZTaQJE08ZBu+c1s
xu32A8W21X5m6ow1/IZjE4kMuupHY1oE6s7u2c/LmqN7YX9brq+yGFdzcnx0V5zQefc12CIsx1On
ra9IV5CX24UE4gzKV3dMWWuLibZX5c6xWYfhSxkCtfib5P6/hEO3n53MJfdGiLj5Gn+/X3yGvYzf
Bf7O2pqPnLHRocKPdHH5+jNvrp1UgwT8PsbVlzUc1E8/b8SxLcwDNC72zY2/PmnFe/73G+G/tLi3
q5HgMigAPmwRRPi/vy3JzMRldrgdUaH0jzzM7PeYuM2TD50FLOAwnYC0s2AkdxWo0ZJ770GowVKi
2k1cV8I8dnXj/UUv96calzfFrcF3ROqebcMW+f1NzW4/LDYu/aNV98V1jGFW0ikM5UVyKB40Tecl
QHLzNxvC7c77/VQI8PKFyNOwwwJa+0MrGIqZwslnmzX1TLXVOFF5Vv74iJgePQmGZ1ZodM9v1lCr
6+Cvn/hrIAZGrTkXobBBGTrxc1DZU2bGilrp33+q//Xu4Htw1oY468G2/v6lOKihK9agzpET9gkS
4zQdVNUMD71bL+vfnEK3j/r7V4ENB50bJgOuDCQfv7+YZMssvYXsVcQ7/vdlGnwCVOt9yubVBle8
U6sNqnMz5ff7Q3uLZYnqXrCezk32//uxBdwi/J7IJm0Bp+L3d0Lma69J796OudLza0XrzrhJxXES
Dab88e+v9d+PhchFCenY6DRxH/95NDOcXJBXSHP0RE9jLtCHHtoVAvmhw1nFwVPJz0tEx79QDPzl
tf9LjIlEP7594ygjse6LP37eaYty1k5c84vyb6xfNgCRuzbgvaZ6ymDcAVj+90/run/+yJjpGWm7
eK6wPdh/3mY9jYsVKTfPcOihXQEtGkgOJbvLZq+hpvfUsl6WIrRX1H/VAIy4dboTAyxafFoi+9JG
PhWJNq2zfLetqpoSEMgMKCsKgVvgLpdrllMlpnld0+wpfx6na2DWAYqC6Vis/PsHcv78DsEROiwl
yJVA9M1F84egda42rqJB0sCjdf5Ov2PaA4GdwQeO//ZuKAL9ZYgGZJbNzpnWCNkiGYuZZow3hyyP
3+CweCvT4KGwH5bF8r5uoij/woj7X2/yVnhgWOR/iL3/uKARiDcNe+7T0nXCOe61WvaPdmcJwofm
zZmuuN+W+dtfvpo/b2i+Gi5RlxxBUDgR9ovfXxX9kj2S2U0UCAFCFyY/PZWZH7xSo+WZYWP+4MFv
PY8725ODbm8No4bUd2Yb/Te/33/cyf/v4RLeSGLgL2lMMQrgt/j9vRSWqzqb/dMpd2z0dR3ywDso
0u5DAJ9V3Peh26g7Q89XPXJH5M4JC14pYFSjk0wrwRbjEGOLh7Ou7Hi9R/HKEgMR2ejcrT3cxWQH
VY2wbpw4xq1qCh5ZsNTmGHrRNFy0y3F2IDXJlmd36kmKUyg4DqGZGBv3pHSPDw0qB3GtfM65a+lU
bn4fGAZs6aSZ7xyMrwEkKCZzLnsGD5onDegtlkLTY92jvp8+B7Bk9i+FKe3yqRtbBrrbtJu7nvyG
8M7zR997dGeUTPDW7fC+4FKrE3+RGPI6KL/IOJY1/CgweeepjptAP6Ntk1vC+BJrxIgT9vSXy+PP
oyDkcWvfHBt4+imJ/zxld5INmTduNtxollhABmICRJl74jMrbAHSyhsw/yVDYEcrzifpWSgC60gn
ca6W+o70bI3oZ7DH9S+lwJ9PPc5h1xNwmG4sCPTzf9Qn+Dxt6GvFfjIg0NN5LnqcqRV3a3Gzqv7F
j8aD9I8jEfoGZhQII7Q21B/ij+deR1ZeM4VzcUK6JoabAszpnvJuqH41ntXvmYcrAi1XiTzsZSHf
7T1eIhVdFwaExdO+4kg5VUsR2F+LaKHf3gLURi/M3+Rj3KCrS4q4AN1bIUpyvnRWW28fBqmGOhso
k7es76fRzgIyX7w00Dbl/rQDQ3rIO+btOFn+84V3UMAejZ0Xa7Lw7ZeZ2DRg07zSllvwnwWV874A
m9zP0+TX5qNw0H8f9OB77PUgmjjnuIrbk2/haUtv+9HPsZNHPyEDM0UpHAHJrmAqR2HXzruVAWpr
vrpN4ZxsJ8zDa+3syHBxaeVEa1UYl3DagzSh9vemJzTcY8D+nNrqxEYMPvEk9yVkH1UsRPN51pp/
nNjan0Lm7nUS7E33z+bZa3tEhDSSRyD74UM8ujhShsFafvVdIw69iXX9D88OJj4NzN7mM2sadyBj
XTmAx1WZJ5RD3vipr4LiUtA+NRd/CdZXr+tDCpM87/KLJ/Lth8fJyhHf4ZFPvGpZPkReG+uLZnvo
paypp8+3R1Z8GJCYyiQoNcmDnS8jOLJR7f1yapeUjk7N+88WGeWbV1ej+FFVEXp0Sw4h3OoFEH6J
tRu2/0FNTskSgovlfmcgWZFKpLfwICLMpRl6m3pAgZUvR180LfvVcWOuyPKHLgbtz2IlbqRs8GlV
Q1Dc7hFVw7sIbI+HKd84BpaoLE4hDatJbGdpv0Qbc+CDILOXeRaJ7195QJruVrZJqzx1GyF/IDqd
4Fxs5e6+457FcuyamdAWZ1QXsVomyhD2RRipWddxni1lH51rcEdNGsho+rmVK3vHxinoIwdwDtYB
BRx7B5Rrs74beABJ4O1gtw4W/W93Zi4h2ju59AXZKcE+XJmxCxxZSsjt0HlSfZ/LtuzxGmsgcI6j
miapRqdje7EaYRLObH4G2QY+WmIynNyU9WXx7CrU78x1yA5LLU+XU2Y1wd4nXjg1b6SoMsd12k3d
RWvl4x8YwuCnKUmfY+Fhkzmiu3x/IheRJW/HsRo9MSNHCVMY63nrxPiN7j+Mb5OpnSugmb77lQnc
I2UUvY7Acp70vr/Vye43vWBBLFeYR6sTJ27bUD5pmbtFVo6euoZO5VRZO6/o7aym/RCH5X5p0RH8
QFQyXMIqUqyF3Qqcbe8BTLm0Hr8gBJMa0SVGmahPLfpYk5R+t0cHNoXevXKDmKf02qIEnoOpR6qD
QZbiG7jCdSX17Z1x7EIq1dxvr7ZTC6CWTe/co+m0xnSfxdDeM7gEGCmMEPmrdo2M78p1IqgIaQsX
aTQa9wvsWSZqk8JBeGCgxtfdolvEVOYU9paOlLFbFlbbxvIKVN3Izjuvnq26lvt53xhtoWQr3RmV
F5MOPDwYFQjvyme+jcAolEZxwSkU3/Q8Iven+7ZXu87AXhLYQPRX+4Jsf/jsMyQTh84Ewf8xd2ZL
ciNn0n2VMV0P2oDAbjbSBZB77XuRN7BisRjY9yWAp58DtvT/rOKInL4bmUzWLZIFZiYyEPG5+/Hb
ZFROG5qerM6WNT4f6GwRzI2bYR4JGpVNtEHQVnfyvNHalGQBnouhWspwpjVu2ZR1KtVxTL38mZmW
rkKmL5akz6koi5DcFuTz1qeqahaMBKZaAJcxyuRTnpF4OfhFk3wixUiGJvLlRBlOvtSPMsUYCLXN
Vax8qIkld0XOvc2P9x6mBHA+glCUPlGWQU4Pn7fKtwvWn90Ca7rZukVGdSajbD2iyCpNFuyWIp1v
eqto/W2UO9Z1WUskjtKKq9sucmyxafVy9YcsmKXDVcvp4e76RsL8Xlivdca+fTsWi1sfDatfnicn
ZhtCnRHNWeC8nKccRz5+EzxL6YYRPrFE0dNrFo8TAn4117MM6agVuzliFBoayre3Gv9HFbq1iyM3
1u3m1Ylt9kgKUL+5wTXv3kyZYvkp4z76XBRo9eEAo4jlB+rxFX43m5DJnC4PC2ivIlBWK+7Yt9Fy
7IxMIo6gwlZDu09gKVzsttrQgJ5rjK+EJgKlW1pJw4bu5mdoTeoxVailrONKxbe0vWRf22mhE0qv
mvjglCA4WbC0gYY1FRn2k4GuAiy6BRN0AsCgEax0JI8j1LUnIyuJ6Y8Y+qotUqez0WekHijlqn5q
61iMm9YrsaWzTKE2W0AJAXzMvrVcN6Uud5qPcylcFj1JDnPPVinAyW3oO602Cw6nqABin4/k/CZT
ec4utvrYoQPRoFo17kT1RuStwxCT17zPcYMnArtN7nh4Et0tGabT3AJgIF45EA1bRKLWGXbVvHqI
sDojX2FOoTMrmulGx4ys+7rzTIXhehiNayUWz3mIHG69kPAvDzVYTsy2/DECDW1jwNikaSRvRUqa
hwj4qPYtu4eOhZys1lp5lfKO9Iw+3Zo2uOsc3e/S7zAAbXhrh8/mnGlRHmRSG91dwirBn5kMHwie
1PJt6yrCoboSesfTtKFNY6SRIzmLC8t4MKbZL46M7QmAMa7vXzOMWiXhiybSbzydvhl38OHhYUaK
YX3z7CwDimifejuhqzAucbPtDDcm7jF7kLAwuGZrxMMvEM9yKW8zVuVXzN9pwptoWs5+6ghx4N8t
k92cqOHRjfXo1TYWXx0iPtJtnBX1S8ZBcdk1SVG9udLD5dfyzSzCmlYNjcxCVVC5QLi4ZHHKmIVN
U+LquD14dhHEsPslHEl2UjA9NerM5ciDGmws43TQ6PlIw54jMGdiiF6XIofX8wCvN0K71VTj7vqh
cu76LC1ozLRS1rHcMTv+PB11D+4yTzSHpP5yPlYZgE5oQOWRSk2Lbjj4rfu2LyW21sp2zusImGSo
eyQedtFiEZpUiUfWz1MC77OW9ils3rqflxvSfDXUwa61qIpMlEWJZlbM6OyOn9IrAEnxq2pl4wVz
Ugtrn6rMbbnPO4b6i+5i7uw97gNf1ndGkQqJH23oHsZ6zhd2jLYVFmKdEFGZHiehnGvk8CLtlba1
GJ2VdCI1qtlxp/ANkiZHPuDk83iOnNO8QLgiemAofbSvNETlKfSS2bhccNSx9CxGrTZlaSTxedmX
QxvQyRd9tqk3fWtYTuxgnFK7OivnUVyThkPgIf3cZw4VGWapNmlNjczJS2B9brKCxfocMEZdr4zT
tN7yPEisrZgMK7rkS794GOdGtfV7Fq0LDQ3+QpljT412l9jOnVVJOkqMGJrnySv5kDbrURobSeyN
RWjqOMt2Im1tGjX0Zd74mW7hw0kr71mTKtZZnLBABCVkGO8QyywmAjwni8Z2AxoQkHTsvWXgItf4
l3HEOWJjCGPxQjVlzXKV2Y6qqESKBm/LrpqqITboEX1/cTUQ/If9YGxSgbthi2GSfs1R5WwUpU5a
5ZkaUOwf+Vg1Bo8tTTM3nbD6C5jSWnGC2J+8LPogGAMPTfIaOXzWIfGaoT+vDHyyZ01h5s4VzCNn
/NbZ0ThuM3z847FMF+tGSxPL3rOj6lj1cbipIZjxfhRbtjb+JyO2yoOKE90L+CkWIacO6s110sUe
EsQoSn1LLSC/O9U04m2WnfbyPLGkn97mzkQlosPqNR4nL5fxvUsac81D1qbcJlmqF1fJgp/komiU
k++Ih8jp2RhlzXG8m724xAQN+8fN42jcI+JV8jaHj00+oBlNY0D0cbp559AymWIxVLmHNBsba3Ft
51MD6lAtO+Hk16ZrAK0tg608rW5k3+Fjp+C2mUJzQruivZV56ZMVW9UN7kfC7kuMNYDtZVI867NM
/H+S7/8to+bnGRI7fXwshuc6pg9G4/0EpZSJjT1ADnusatUlFIjPNQm+KUAz1jd1on5H510HZz9O
bECHoBMAEvEgdoDc+jAZ9zl859M8D/t0zsbHjtL6kCdBejvF/bBDrYiG0C+nZ0AzwwX73d8Fx/+n
yzMAgC7G6IhJ5YeXO3gOE2Yqq+iBnbAvDZUG46KzrPZhsuLu0Tc6+S3vK5xTVdKda6b27dfjkY/X
XxUb5iO4uXkjmM+u05MfgvKMT+e2JS21Z1xTeQERLqYw7MeO2J/6LRiPZrt41bi68TDVs7dsNr/+
C3wcS6xTEPQZNjsGU2lhfXgDanYTOpT3GV4YdnI81/KkJbX+5PPSzz1nGD/ZPIt/M3n/iZ2wXpVR
ELwwB7mSbf77ly3J5gkarmDNa9kjik1yGieKdAVe1WSjp6QcZOp5Z6kBXSPH930LW6L4zfznp7ce
DJ79nZ4Aw5j2kPXXf3jrPW8iLcwns4/ZhlaUr0F1O9OnYZxCCIjNctaAjipv48Zqvxa+1K9gqvTd
7tdv//fB8Y/3P5sqqCawC9BhHYZkH94JwCxlZVDSfpgnsMdMTsf2i97W0/K1tZtpvMW1ItywZZpi
rxm5/ptgI57scmBN/UWfdkZ+kVuT0K6z0q+6b1Nf54SAE8eVZzxdfJNsKV+nYPR7CDBjveR0H9eu
Yu2OsSNZscN6q7XzsM0aXDGh1hu5frYoDz+tauJq2tWW7kSHFJhV8UD8wqqe8Yl74tJLB4IXdhwN
8sAIuAZ84YCnOuTuMFlhRpnYsBsq38qJkJM4pHPIKvWJwLBdPaG7z8Z2GETxlegorYZTi3uQWmDD
uGf6bnDagZqSn2UUoNq/GZL/pEu6BroyABnbhI1ju99baH743HU8tLObTSTLwDpvFMaYXVTRxWY3
InlM8YHQWV6p00DrS1Cxub6CJk+/WL1K58OchJVeV4df3wXGT7cBOhj6mwf5ks42ZgMf1oF+qUup
waHb+Z0H52kiaaad+jI1tMd+LuACeNFIMhIbZRNK01/K7eCyMbpsGZfxFSlhhT4qGiraI662Wd9j
3jGawBqZeXwlW909esTm5WGOmBdtp1KjRZaaB8yeStnP9WB7DltXt3nSujan0SzFAJwDym12stCX
6GAJogXB0Ii1e1iUeDPgZGB4KaKZrSF10+U2T6Ia2+CQje4ZcY2pPDH8sK2byUxVvcst6LJ3Xu/I
5siuk0Jen0pui/opc9KCXku98wz+obUBZW8/iWZpc3y+jWqZlQ9R+ak2XOox5t4aOOgC8Gh3Ff1K
pL2IwnFCHpk8hUbf21guDNGn1zP7VPfE6Qe9G/D0km5nlbbDlSPakgFi2bS3VopVnxSDMc5HBxCQ
8zgYcLOklpp4p7BnOA+SD+pxGivzpdPsoT7rFNOXLeVyVowDVkTxrlxQVzBId9hyY1Etyy7HXZZc
Tn07cT7uFu/eGq3ZDrNaLrcdXyyqoYGIOJuUrUG8KyKNoZpLJW7CcW7wyRCnxBTwMqCFIRP646U9
pn61AdPAwBw+ZLvlU1iiDRnDOdt1tje81Lmk0rcHuXJShsQTO8RptxsUpZ0hmzheQjzEDgamCV4n
/gCrC/yoMLRtB1Y+uRpTEDenSi+4zSm9dMbQlXU1vcI7xbwfcAPAZoa22q/9vgrn97ls/fX4anSU
2KPi5Xvsq958XWedXgeJ5nbPnMjYB+N8wQjXZSJWV7LzG+fWGKr8hJfJwDjuORR1Ur467PE8VcYu
MjIZ70tNGfYZSUBedAIkLqFdsYieibrDQPczz2pBMkCjKlojerPinjxUPk/4xSaojacuV253mrUW
J5PmlNNjkXWDGzAI1offPMQ+7pQAHLLttdfym7U8xfxgJYB4XutxskjoWsDxpPLbm6Wl5YXdzHIs
udH+ooy7Xo9twgr14vMw3A/PK/aiwzAKrmcWmnkHv/gVjg+2UwwnX2K7nb78ek36ScPleg6NPj7F
EdgWYLC+fz66ml/nQGJIw7k2uRm3VVex9HctOchPaQFZBqjVSEWcP1aBn0yWQS2xUHukdu+TcORL
5uol52PHQsZ1QczCjk69sIwmWsh9jHIh26HqPKvH8jwmFk3eNLGefv0aPqru60vgFQjK0Fz+Wf+w
qnI8i+Ihg7onFdgXwgbGziUXtXHchZGrFADRdKaA5wOphP2vLy1W2fPHBzt2HIoZaD1C+PdhsX0Q
Y6tqwBY5RM6uTEjc4F7MAOR2U0mCLNLtwb8sxUicCLcxTtfOkVg9tCldnlXf2MNG9FDAQ/aMkJ06
jtgE9cxBHDhjEm0Av7W8OrnDveYszCVIenKGCYn3+PHOswe8zJKK3Ys6camDdxg//a5p8ad7Hw2A
9xbTCEuQYX7ctWjlGMmyGmvSyXO6cRj3fJMpPFfDIGiKEV1Lf7NNNVc17v3bCWkQiD0mNDaMbJnf
340S1iD4Idnsp1ln6B1J6mYoLIZSR/KSB4HVUp/tMo0o9nRZOyJI2VeZGwJA5rDV+ySbKYDUyZdA
5/CRdZy2eCy73OoxICRkBjiOkUN2Y5OM0YJW/agVg3qQoknkEScRs/qkisOcQ7F+IM1XcGS10v6Y
YeF4rTkcbqdVPGb17R6/30h/qYrsqn4r7/r27a2/eKn/61252D/e/2v357/Lt2rz0r+8+xf0APSj
m+GtnW/fuiHv//Fff54K19/5v/3F/3j7/lPu5/rt7397rYayX3+aTKryfXEYi+EvusampF/e2vyl
ZAn88wcev/79b8ii/6obMygV82HfrlAWtuaotP+qG7P/YM/Gmsu5nTo68d2188+6Mcv9w2N15BC1
7u5WA+n/qxuz7D84cFCihIFj7XGCHvivV3/9513GG/dvz8iA1d7djS56pMnJjb8FRBxiks6Hu9Hk
YdQYiRCE25f4mVkEIFckMIoxQatUgd4QlfCzpQ1HvI7BiOBLTkFzrxmHRMcYGMe2xm4ZWIbsGIL2
9V0MSLXuhupI06txVajKP8u0XIJKLscL6fUVCaMurS5IFPCExTJwAQpia9uuONbSdxbMRN14Usni
EUqU3dahZQe6y0gs0za1Yc9ClJ1AG/U7g3joJ+WmxkaNttcdK7+aqfIy7TM0xTsOEcT1+NN7dhro
lSUeezYjsn3uaazYkv+BoVPXNzk5AdgXZbtx8d94oVbEcu/OBOfzjhAemzYKO1r6FYI2JovYCHNg
J5Hk6oZdlxW4jkPyF/hF0FuNtadjoz6BgZn2uSzNHcmb8XXKqZVpTeutJQi4RbvUQ04TYIsyPz05
+GyZsuX9ll718YJT+sgsviHTVhqGe5xG4dJlzuSsDgyT7ldoU/GzXs7aF6EtLFO1D+ejyAdyx8l8
Ul2xMkHAK35aWkN8AQLlHvrehMZeOY3/SRIYPrXJXN91gyk3szXmh7HLCE5IIQ9ZCRAjMoHhxMN8
GKuyPMZVhFu7LM19z1n+wHi9fpjabgmH1pYX0lzcsy62G1atrBsPVdx1yDRoj2cV+NxwAGR5ZL6m
XZqJnvjES6s91Rg0s2JPH4LELNBBFy1xqCUGBYnC0m0G2/7G6uicje0wMeGvlptltOwbUQpYHnXh
HavB9Pdeo7V7xvfdGYHt1ZKUOScnG3PGd8RGXQy/zBHL9kEQ/t9EnZFR3UQuuwE3FEKXSze2F9mb
xtSMezywudhY4MURzGA62LTc1crdz4wzmN8u5eVU1Puuz9wvE2XXgQB3wFuXg9tS7pMvimY39Q7B
Byzs5Msadutysi7KLrJDnJv46F2YZ260NjYVtnssvKU4xkXTkw6GSkQmeU+Ptv7IAs8e2yE/OPmG
oYUIX/E2dwi+94wUt3GVWs9VPsSHtqdZJ2C6VZ5RbI/GpqPZhwVHv4qhXGo8x3lMpUE6jq84Kcia
SFNQkjEJJue1Mo48kPsm0Msk3su8jfgfu+co5SYUS5vAdRIXqrk/U6JsiszcDtXAP858liMJeAHf
V03Oyg1Rn0W76GHXx+pLKWL7Ht7c50wDMka5qXlptOMZ/UMF3BisDiZ695UP+Wrb5cDAyI6M26pm
dFkWvEX96BgXTbMqhWVRHxyaqNcG9s5WARGjGIPDnA+PzeST8Ipw6ZCBG7A49MuDGMHwRqO1doEU
CCuqOsB6MTZCa/UQefm58jp9O1lu9MRXdTgnwJzfFLF6dCMflLgNjcIR693IUcy8UhYT1STPgplN
3E5Lsuw6Ai1EZTDdOgFAwuGyQUsctn6VsvEqcb08IvSqg+lRIASk231rVGyczd7ArJ8ECoEu0Sch
oakpRjHU+/PC0pn3Tzi8LsTQg0tB2u+aDWfe8jJma3UWx4UdBXpGdtECJhINyxeAdvNFXFfL14b4
BRbuwpmJxXZxqCx8ySQGeWITVX4zolzb+Py8vZbN/anMi+lMZP16mCQCmGcPmWbZ9SaZUsC2NnrV
dAKaOfpXSTWjUmrNkD01fNUvK0aMaZgiDd/gwbnwJEQGtGVx5FEWE69VTUQAqKu4QylzvCe3YNVH
XZflnraBrmbGrrY8b6h9KrSTcOW0UcD60eNZ7uibqBdSViIn9KQ95kPvnC2o7/fEa3eFP3kMi1vQ
OW0l4OJy6xJkTfeklja4VGS3GdFXIBfGw7kcdQcOAaMvUfcWh6rx1WwA/PkDQGyTMC78CARrBaM2
iEmbh7nb+bC/AEYCDF4uEicdt2NSQABGQPKt8pWayk95Vxxdf3ym8uwSW+2doyUAfmKZMsctHVxz
bJiHkJN6feiz+oXo03xBDlOeE0jmL2ua7UFPMKQOJlA7zlMI+fXCSsng4JLCL/NZg7JD47NVnGKv
FIGpovo+S9z5c9IUHhq7o7ANDXnYDGPXUyVVfRJ58+yP8yVi3pXXs0C1Y/u1bxsQ6wKaBQvjltVi
AjXlqssF6k0o+ViPud2d9S6pztnybkycCTtw51/KSYueYF1CBsugXLBhX3hsw7MFpYXw7fkDixmQ
b6b6PBs1CulumRFIXNyUxwxj5t3kICGDbsjO6QnMYYbxAEZ00abiYCW+flePbvZSwHdMg9yTbgjB
BJ1zAn+GQKRY7Yb8aYY0dWqJLe89ZyY1xYyGUJxbPQ91VVo0Ig5kf93KORqiNr8gVMOfpbgdslpv
0vg0d/bXKibzCqBYv0GRxliAYuNdESBmNuB0J+Gl82lyZfRYjcpOz1ZB/5oI26sxEXttIx5iFL7d
SNcw7zi6uHtol9VOdj2UBPT8o09Ty8br7fhTMyc2hqfa1D5llJgdSztS5VYHx+WSzdqwLnv8j23v
uTF1knlwwmwydVfZrM9TyKGlvkEed19KkV+PRB/GHduqxQjoaCsv+IjRnXt3Lq+nZR4ewSg9dRXf
KOV1oJhQ/xmmKxkwpMx3VVvLrQF880FEWnWQzWhDr2Hr6QaZpTd4NNhEBFRD5RuwTs4zZC+eg7XZ
nkV6E104Iq8v45b0Rys7dTS6rNnEWrPA2vEwB0FZ4OntK+2Vv2NuBQaWRZ4ro+deyiaiJjX2tJ1P
2wW6AiNuuxVbUxbR+RI75j7ONUiPkwCRG2R+QaNzEy07it/2GlTVA+TCi8lLjSADISpPo0X2Xhtj
3QiYaTmQBa0MnlOcBRXB52g7RYP1uacZHIudp6mA+SG2G4zNX0vRqoNX+vNlFdXxfgFFdVKt0d6n
ozfwCAGvE4x0TYSToTfXjBrrnkmuA0qFL7t9iFOHwWMCfugzDaBZD8rKmELBkWxPVk/itfG0O3Cb
LFxV5DDQm5z6cWnT5lNrcoo8x14YvTG7HIy7OCoVKcvaxZGak72EXu9+pkdjydGYEkuQTEm0sMNO
tMc/4z1YTLWZ1H6rese8m/zIg9hKmDDmsV8Edl8XL76JhrHR87TZZ3bvX7bfGVZm4T1iruEkyq9q
J47rewPeBjuSuLqzrK7dY5u3d82YLbc2ISKChJhlesw46bB6DeY29dhryT6ANVpsLJvqip4P/MrW
nCeLveROwUHBYebG0ExV+uZhkdl4eE6PwP6NDTSm7KAPcb3lkwAegt3qoVQQ2sbic8OcJwA4koWu
zmfjJvBofHZiBU1H67DZKD65JaUKbpKcW/Zyx4G2D+peG1/S3r5Ms7697vAQHdmn3LRWQ6tofYmM
9CYqSknn8rbR/beSZkuU+FewPnut0t3DVC3i3GazRFs5xDX3mrywsVWzcVQLBdpuWaN8NaAgEAWO
rXR49ijMDCyE1KnjYswmHYpkvBeo8l9UyvAyzaaZLZrfpymEFqe7xZu8WjaSaqqPKQN07aZye9u9
0bLk1WUHeyM0s7+H3G8Oqy9ktTnN8kaTQExcPZ9CilzzzaLM4i4q8LhiqFg2Q9N7JwjfnLCXabny
AT/oAShgzPTgQ50zD80M62MLzd1mhH4z6QNRBx/o2SZ2qGuXA78lwtfdGvOFPtXaofPT5ODVC6eF
GMQaA04rPmoy167dBQtsSInAcmnlY/JGygtqawJNJ8FEtOrmI+iLxL62RNtiZIGYVSq4GCzGprMf
2OWohNqevAOe6eYajoWhKWI81228NUnAsVuq40M2RYzLo3RMgpIP2E5Yf3j2ms1Z2gu8hJ5UF0Vv
hfOUPDu0fTA2KpV2LOecHUTh7NtoAO07FG7GCQtaZD3zcE2FdwtBneap4bksJCNxd7grkgUJfFiK
A36eduetMAFpuxBS++kUE0feTwDwbuJGnOdWc+00gK4ZRTVPOgPU2yabsZ2KlFatWcQXTkPHFQb1
MnTTvNi3qSuP2B2iPV7HZQtyN7oCTCEuYkOJXQM2Ym/nAzWbqdvcpAW39yKQvLF8giqb1cVoJze0
VRjnVj9pxwll6iKakT50zGjp1olRPXZ9Mha3Sw/QEB3mMA36ROxcE4DVCbay46b/7Nzma4es1DEu
S2KVPJBI5CsrpX9rzFP2NOBUENs+GqW1nSa9u2/BYXB8KFCm+AGFey4JqJ9TYSJviJuXKlROiV+i
9ZdNbLAiaIvhhDKGK4Db4Fmaln9paBZ3G6DW8dwuEw9kba09U8tEUrjI+bSiXIe3US0n4FMcWHPz
kCFHXDdj63KMTOX1MkX+lhUO1Li99Lu41ZewcWo3LEpHfWlHqCQpFrpqpUM3X+u6qJ7s3ia42CvW
oUAyYrCqdR4FfMt8VGSx91XqZHdjMxOacW0bxgYCinKX7CJJMXKNLpufoZ/106J14Jfb2ipWgn9D
o1aUbF19rng+p3y+cYPpiPOHtb6WONAoMb8qsOfctRI6OafUznsuuDHOugk1Bx9VfQG4Uye2N8/3
3mIT7x+U9gU8yBx2OFu+Gb3jPTvanB6Jr6n7/6zsgqpjpqZEFIx4/XZ1oPgi82Dj9woxQb1gP57O
/nNw0yVl0GEHdPCNB73xy2CWvrqsU+cyTYYoxEwr2S0kNxw700tDGfP1Xx+93Vf0kRbvh2zfR0Wv
VU2Nu4z7f1wkr20FiK3/5e/av1WXL8Vb9/E3vZvm/R8Z360ujH8/vnvI2pekfHs3ulv/xNtL1//9
b5b+BzVLaJjrWAxM46obTG/rrwjxh7HKmz6KCQFvGjf+9h//HN3Z4g9+hXgcGAZ+8d3ozvrDZNKM
yLAq5VSj+n9ldPd+Ku9yzOKUQUeZScoRceujiFKwIKdiaCfM78I/QRSwTozLfleL/D9ehWwjL5Fm
CMzf74fVblJ7RVJjV9XoO9OYbmT9QQEl/o1E817eWF/MOnx3PXRd3Cvw2t5fhlMhgX0nHtEzqiGA
YlOFUSG1A97A5EQxYfegAXY/qzIj/W26d/Ul/P95/J/XRgIgO0MeTocD9f7aBfndXM+rcVNJzm9f
gKJ5C4pQ42GxBPdYLNser5/aY4/P1cb1fPnYG63xqWTwE23Yw4PZgkKeq1BqLr72otVpBSEtESM2
/nB3/nN8+2Pt1s+fBnFsrBVcBJfNT2IFXNQRN7c+bozY7G87UJH4Yi14S78RBFerzPu3xMYuwuiZ
T9zlMh8+DhIE3rQKMhvIwz07VFMo+0r0RTNdeNDxW/oBBgp2nmOfkl/nr75Ij62bcDA38F+inqti
84OrYej71GjM1Nu4neZscIm5Z5zp292v38qfPnUPVy/drKtjii+y/+EqjTnj8TUazIBu2pEm5+A+
2mb9COXj+ddXWn/Suzdzlewc+DICZZUZ4/o3+eH12LNfF6hAxgZKPccKIj8cMEemqp5S2lme2UT3
f33Fn24TliruZXO1QgEQsNeP94crJsMAEcdJyUdx7D9gjMEH5FTab+wnP90k368CIwJhElnje/Hf
D1exiZzQbMtVTL2OblMwyzsGnZx/VWIiNDWPJhDZP59j/1av+N01P9yYtJ1Ys7VwTeE16xYSjL6R
Na914ThPvZcRBJaue/r1u/nzNVmSeK0krMH1IYC+fzehULUYEgCKchCNTmO69NeGuahTplVsvAhA
cYikImOKfvMl/Pm+cXTLoQmGYy26zcc1UTKlocsUeieW4Px2BM/4gqXXCVh+3SEYYe/8pjbvp68E
KyD/MTjHmijNH5u2KijlXd7Y9oZK1frK8Oum3gx6kZLN8FLt+Ot3dW1We//FwCqJW48L+Raxatv+
aDsANo99qclGNGNm43uSyGl5qlOtX57SvqUGQvIiKUADr1fuRc8kPBBAvnNCyI5/sI22MV5UrnQb
yzDRjvZEh4IniQa4s7ZjWt24TDRA0gVK1VB7sQPRPGq0duRsS8SNcc+yhtI5u50yD8OwChZjSxyL
icOQtGFB40991XYUCZ/R9G2Up2nhpPHk0TjegH3Pw24xjyTHfGNrUhnBcwsUhTiksa/6L1bSKIbm
3jxV5xPai3PAt+HTruRE2qvRFhxBSfHUzxX5GPvIGHIhCmRjMwlsgq0lJEW6akOpV7axmUd6eoOx
9cd9krczhYQF1u3AzOshu0h1nxYZRkBS7KVmp9cUepJlXFzhjdfUK8fmDghS/QyVVNN27ETteocy
b3nnlkvIOMjbNfBlELi48nTLMA+O1LvHSMftysBFQt5fD9SzfGV1tJS1rYUk8htGUdfw1taTyKYO
FL5rPfS6oiezrmbqhQSOL6DOQN1QvBglkCRCgX2cFYrP3ucgYwTgWsHZSkFy5mzBmHIQiozv1kJG
YeIFruvGr0Ft7PXZ8D8zGeyHGoVoRBnSUbhdKg5y5Rl3E48L48ZqgF7i/KTrZr80FjwEjjsklLea
n/UTwFN/EbtYjaN2PsWK87qmEQK8dysQvMSnJPUZPCboKqv63oH+ZNDEgNBABcq1MLoSLHBD7iiE
uMM/Ry1hhM2AVYcZd1oaT2mq4ZqKCPCddR2fO2XIi1Z35xH0sXvmZRVIlxQQO5b7sXn0olbohNf6
xA8V6ZTs0sZkP+8YuEQUofEADFA/chrI+tq5a3GXqiAiWlGdsa6z2ShqZnBgcjuBtNKW9ksLKqkK
G8Iv2Jpqmg2em7633iKwlnNYgFRdeRh5kYSi0GEHq1Q1jwDttHtm6yrbmSZxAgDcaxgI67JBtFqm
mMPJlk/p6mHWvnHnkz9yKlikgdlF0SNNIA29HQ6IMdySCv7WAla32SSRpJJ0sRE71NjXN+VgEGCh
ryBqNuRhiDAS3hrMvUsBzVOVly0/JNOQsGQnYPprhIS/mJKo4GWSVitzXzgz82Mvo2A6HSC8BMsS
u1M4TZHx1dcGagbgo8+K2wsWdsh1+le7EKhStCjwMOosAueESdq5ognO5LzMZ5fNhyQ2fGvXQQ2v
d7PpEdlEhl+Gq5qNFS62GCb+Vp/53twXGjnVWx6CabJDhosHptlmczlHPlgsaGLFp0FO+rM2NumV
h4/G2g+JIgyIfyJL6J3PJ4W3TxPegzBN/cRXV//EbG6WHF01cVd2cvE/ZwJU/66JofbEIbCx1v/M
XKCIr02S5miEo1Eu/JxCzzoEozqymxjmjFVAX9Wn9skgEtddm+7QdmcQH4e70ZR2fNSrVnDUHnr8
ycj6GQ/lHUXXAvFE5GvEr8Red17jW892rZg7cd3IxO1uJ7cSVhNimYf5UywNQHymA1n7Nc0yQ91r
TZKWB76bZY6u1lneG1zHJNoRZ4CLKoaIDMcwawqO4DQtWggEzR2vKzLX53gtrXzHXKJXOIHp5mJk
CoHLw1EbzoYDV0y3u+wGJYGWUyOqs1s20fpjvFg9bE2vJoDpgpTb6NghT55j6J+qwlBvzpDP30p2
Aebebpv4qlZeUl9TLdV8QcGqP9uVOd2IrPbBPsrGe9CH3n7U2x7UkuvKNVvBugiXw/Vu09zXvtZ+
tTx3E3nizcwRMd3W5EjdE+nvZk/urBk3rs4GMmh1m+y1NCVws5liq4NZM2DXyLNvSuK0S+hRWDbu
gF5XakOJEwjYmqADb6ESBKZrL6rPcTq1924mWbFGqrcyvAiLtcXUPDlEhO3icdInllUQ7pSp9xgK
uo1X2ZCL7Xwc3iafBHUo/FZ7lE0mrgEsamYAuDGXm641BVw2NJyd+G/qzmO3diVNuq/SL8ALkplJ
MyU3t5P30pkQks4RvU/ap++1q1D4/6pBobtH3UDhonDvMZI2mSa+iBVdI/SZ8OZ09BJg0XSANLzt
sfbKI3zauD+BgXA+58KDoILHcXzHjg3Wq5Jko3Ztvi63o2y3B5y0NDSOKdGvIFFOagRtAsw0osKQ
aJwFKrsJCf83f3BgAkSGFprBax8Q3jp08mFXKok4OsEmNQ+liQUBlkPOZArHQ/88mxqstQVd5PPy
0X6T9xMcsFDgQSsYfKcE+7I5O6yqGG9ml+FECBVDMk6qhaakbUjuTdhHLoapNX1fFd8/KjZBFpTk
2cSlt/QdnMaiJxyYIFnfb8bW9Ts96NU7TnT8mEHsy44d3G3xguktM756XH7EoY3Gt3ZTOqdOVKyi
/qVtpse3lCIWZN8ke8izuU7SCCpqqW7qebQs0ngetGIzF/HRJY37B0A2/eY1ltIkFLVqv51L9ei+
GHPDhxyYuD+gx3pjF9NSga7o1JJPlGlOpEAtxIeFOVDL5rvexd7MDK1zfcYm/rpCCGzwML7ZpPqG
fR37atopYJpF4DHcIxitOTIH+WapdG9BH6xCCijinC6UJrtfelLVMGwa63NIABcy8slMvPBFQYOX
vRneZ4kj+70xNSpXMTd2G8ZyES/bbBkrn6wFbGsjpPdpAPdm5oQzvAgWrNxroLOF0KzTDwuDFqzE
+97P+sckd7d0x92lHUOv8Jv5UM/M58O2xcq/U8qmrRRnLEHRwdZjyBvSnRmiV2vUW5dmJ8mR5ytj
UXz02JzhxTIh34LJm0EC93WRDlg3F60jkmksmxbNFABEPLzZ+0Fupj5NhnarcPQK+VF6E+HPAr41
HgOolmM0xHA+gxjSCxt4O1Jn7Bb2cFyYUjwTlMpNSi3KkaQZgsGy87OtNW/npKvhc7cFn2qhdfro
ci41dtQ2theDeb8SJqSZKhI9Fss9nXTTV+5NVKUkjJsgrzg5QXpHYwShUd4xaNdKN58yvYq5IPmZ
IrnNBQGPoyYPCqcZFJUgPNNapwyOPWfItiBIeJlEfZSppM4wrSqqR2Y4XY8x9R36TGAJodUnBPTa
4uPcAm+RUMQNOxV3XUuH0MGcncQ5uoIgYiTyC/ons4bsbYZY/Nnbc+5FxAo9dyenzP2Jq7x1gkHE
aRpOLNM/k6r9J6cc/bM5t8TEl6HtX+FBFa/aTkTLagJ1A6RoZR20P9BE1PgutP2kcZw2lOPavyLE
j+zx7th+LQ0jrRro7cvQt2T68Ha0R7fRfNN9myknLJRHqaALqRsTkfS93VZJAnFL4dQP9QIiOOwE
dE5SdFb3Bi23hYu6mPW5MZyNxtXRAjNDv677aqT4dQMwwV5PLwD0jOiCeLtM63vOpgp5A/fIYAO/
lQz+Ut40nN07l/7FMQD/717ZFRckaJaWuAG0qwjs4jNzGdVaag0nl6twQGAeq4TWJvWbnoILcSa1
QCzQInz8BDtRFgdq4eobrEjbe88JL4/EwnAXP4/Pgc5G8EaO3rr5xGS0fovXmPxL1VTVLR9nx5gz
Zzwd2lTJPDh6WOkSqHvGJlNZPWnqbZ9se61f2IEq2pVmHf8hz9ox8MzWkQJLRmUMCove4FlbvVsv
1pTggrdJXv2tA7qQYMnyQ47Yy/eUVvWtFMvlzsEHOwUACi6lu8BlOAAnixo5K6YeqxalxafWy2ge
g7BKoVfrGILBibvYb4YcFUMYpk8Jp+OcH/4E2/2kUPspKeLA+rCxQvY8ElOT76kxip9WObKJQARN
gnWVdke/y9j+WPxrsit0VHyRJZ6mwElFfzfnMVeCxfUxfnXDNtMBpX1CuDYkYLehXjgox81womwZ
RE/1rjazMFuc+YMxUrsFft2pG2IrgsKbYW6emLYbLM6Uo3DPYBjXB11Med+Z5gsKyheWopeJkp8v
z6/b5VhSw3dXM/hNr1giq49hFTjd6LLxnmhIcLzAWJrxl+4dxf9NZkHuelFMYpsmfvV4EIqTtJvq
zTcvHkUd5xY3gFG518gKSJG9p7MXi3cH3EkmZBNgSvbpnNhqFnbCSKYbuC2gtyCeeCY5gEn5Uw1T
3QSj1SdnnXoQEOgIanRY888kEkMLiJVMFguqaXNzjSYfB3tkTdMmj5vVANKhKhGGa9HqBrsNd9lg
wsRGwewiS65B7lKZ4cbI94L1TSnUHLzlEplRbnqAFT/FzEMtgbOuYXVWFAh+cHCR9s5SeXvXxEC1
MLDgSyQTDes1sDkKXGEKYniU03pFJ9AMm+AB25lZYXAe548Je8ozIAX6Jti86tsRvkZ3iy7os8L0
JoePvrUrjlQYkWit5o5K8oppLHNwSnkWdKGm+5XZJIv5znx4ummlR+oz8plOUDV61bOFjejZHE1K
Hj3tiae0SAovsJhtrlytODVyPR98J5DrmH2mUDUIJfnlhs3F537mVR5r+qh41IMs9qEgjhCff5xF
pY/cvMZ0z9yu+NWpbPrD9Gmp96R92Zv6sjdoWRngUKM/SnxfnJNxQcyaJnMnZ5p1V68CREs3gakH
tDPSVBZza4UATSdhtb98p3+A10xAYHJMATBlGrp1a061dJRRLlRywSgupZL5n4zq6gudmjNwUFn2
Rl1YIgsndAcO94FNpuZaaGJx41iSjBlM1wgrs+XGmXqO/WlblXE99Yv+mBIzu9izWE9A1OT6kcE2
eSWPFAm0Z9vKzV2hVMkPcoV0s3d0G39xPhip32U+x2XWcPg68iaho87seSEC0FveresW7pOhauNl
dMvuM47Lja0dyPczXcdcZ/K4AZtq9LHzRDSG2IVfUYZzU8GEFQd/AjyCLF0gW6zcSn7bg0zfW2W2
ILHtDEGfWJc+JgXtfhDoN6u9XKBoSAIUtukTt1TOl73dF3wfBceOQzvr6rngg67o+VXqCOhEdvhW
fCIypk701aX+b5dC/LpiKkEw3V5J3h5ZUjc6n3DPGWGCc+lxdgrC5nT4TTJYa9U9ApEnv15KAT2x
UxXejGSjQmHnjpJi8bVLOIHCCewfiMKBcOTWtjac1FmIIwMKSBtUxqSSwwjZ5k4ahv3h68uw3W4N
To8szE5CnGBEX2oRUa7Ham0ManmZne9Gym3oJKdHEBGhpwkFJkWceZ81gy57x3AdP8ICmOoNbDRt
o1R5Yv/BRpPi6xEqv1tGT3URKhbZy87XNEt2VeWfslX7zq4HLTDioV6mV+3SGhRIPVmfIwdUg2vQ
utHeC5ClOdPRboHM85mW4uo2CtJdlzCXka0UCJFc1+0Vle09v+JCofEYT7zPYNOJkGRgJk+qd/ka
amGknwDu+WtqINz+VT/4jXHsmyW99AA4PFhyGvkb5rX1Lnik1FFHEW/8aDEF1lUAdltne66Ew02G
Rbc6zZBACHiRw6DiHp6mH+g2XbHvdN287ftMY0iRifLolfJxTid8fDTvyQ6nlTPwrESmREZ4N1Gr
6LmoU7empnDRXrAALXBCclDU0bnU7xyo3XKcwOmAjLBoxba3s6t5eeEN3tReYKF/AFWg8mPPHYrM
TRXTLt+r1pzxrjjLH2BrgsD8tK4sFXr7ltpRZ9tyQKB0Q+K8K6qq3vrc7r8T8iHUz8qUriZzmdUf
5GOMF1omGWZ3jivr3p3t8ffsLtDHOal3H37tWPgLWzqh6STwXti2GhdvN8/pYZqm5oEhh+neeL1s
X7SoYpxgjLPvSzw+7wgbMY0eBnH3aOgGkAvDpWwIM91l4zcWDxa56CyMnYp+QIpLuV58b0QtwaSn
zDEHGrNJ+S3NqggNmUm7n7xEfoncjJ8ohu/TsHLJG91sHiUxe5LV6y9XrGDoLXL3aA39JOZj0Rdl
dk8sc2x3UPHh5Qh3cO1jpjGCBc4F969n0dZqt8V1zoCL9/fe3mzeiLFw2p+anryJWAyeq2CBwJGF
oFaIpoHznKoXo8ibl7VjmENyQS/PxGUkRjfhcmzQilvocXLBR/ESkWfAdJS311QSsZzLefJZFSZG
DAh/LS0AjupsjkDIn9ejBJrOto13YJcYmNMvhnFgzw7SeSDHBNu1tuLiExK7DfOelxDob6aaKVxa
x3szK59AL3BO9vSxSSb+4iZfOcQPRHvWzfPkkR5k8Aq9SpM330DdCUdaQ6g+Txs0tyFz5W+GDb21
K1kN6FbFU3FpiC7zjwzyHifMIYdyjS0BP2djbwXVkuU2vXt4PBLsZarmAG6iPQUJxmW4IksNr0fF
XfsGkK2B0mxaT3nt6ThyxnTmw0S/Ckd76F5YMadbe3IVrUjcNMk6sUD/iHIovmxwbhwEIBgmh7Xi
3hNJOrzeaXQnIDuSGYVONGfjjeroV6TXnUxmBGoJ7cRoVMafx9QSDpMp4/ik0ICRu6rGoAF3LVr8
sIZI3oWou3u/NHDEoAnE9NbWhKZw/eT3/pLbEt2uto+JKCZ/L62pusVTXQ20ZlsxQH0Zey9uPsMV
7wfReeGAfIX/X5e2t2+ceEipoLUuZDJ3XL0916r4OjXrsQpVAh3jnFdt8x6js3bk2O30x/RJ8e3B
jmB8X6jSfZYMXfnQcmX8irUiG7zxQ2j2LdpfErlzSbZcND5mHDrBvmdfTJCS6OZ6M7GoxLt2soqX
bGro8qW7m4HRsEyVG9LM575MS9Gx67M+LPtSWMU302ZUpJz0g0GlS6m266YoFPwGZde/6nUVnJEy
U3RfUyuJ8ekONlfASukn982kzPIENHz+I9Sof1sd1d4BO00/UlzLWCYYjJkiULy61p0UFItQFTrj
yFcgBpdd1/lURtjIFjc964TBukj0xJVYp6+JGw9vJuUccyg5rpwERAPN4tHLb1iJkKK6Lka4NRyv
fstNCF672Fy9u9xp1eOK1PNtooUhKBH0/UqHhqsSlSOZdwBeoNE4LLf9oVOhodmIvo3bhQ1DBGoQ
9pGpdtmegY57ULXGDu5g23JK1Wi3f3x/M1ifRqO6NgBOxqEeKQ8kKmzlX/gamoX3qamR92Gr4d6C
akZm188KUr25YJldOSJO4aw1HBUubnDq8UA3+tgIxz0b1O78zhVhXNZRhgesmvDMowqworWnG0PV
YY1m3nHkja3sakVAs+ked7MPjOc8LFzZYLVjKuUtJoyi78ANrr8W6BXc9QQAI4JLI04wZPxLQoBp
Lf0i5to/p60t/9j1RgV83g7LbdkJkpYmratgLLNLJ0hHruNRpDSaBrHcBqiCazqheSQ8FkAI4wwf
PfPMNVi5aecnxmzqbhZ6IhU2iwm5Y0ZajJzeQyLAwbfZEWeHFiyRzb7Jl5LOSUjvgf88V1USh3Qa
XZqnOTM6V63TZ2o3+pSinvTgqVtwF+a9dXm2OWKx4e463VposiWEQAZKFR5JLIrqel5KzcwInp5x
J4zKxroIwJeix2LljS77xgaTA52Q8VlvxN4hTZlTYlmOY5anGmJe1NICRRMAfEuGWV7T54c4R9S4
psUOtVDbbI83BcKosWuQ37Zd5Uz1B6hdwwgJZlHzGXPbfOA8YjQRx01OXy5J4xdwAOrC0lPx5Ubt
ELyxeFNoiCAlUN7PRDXnyMPMqUIai0EKrnGLAhKXaDt7e7NoHB29luK4PKENGAaRA3n88qJQa2Dg
PiJDs41MPWY0r5Df5f/4PnUSB033MnPQpndPpLy4qk9cTm+shvgfTZqWy+qFU2yAUTWJ8lAzA+l3
kx9PV2PROiPdBLZxh3hChVJGn0cS9qaIm9AnNf5Hbn017DJmghfCEBfr/ZAOOFCBkveQ8kgCwGLs
+/WZ97YyIvB7bMrjxqqwb10zvstKIW/NRjRfE9OALVwQbdwQdkbLzS5eCoa+G0eh0Cpzh/LGAVIi
MRKGUns/bo2VNW6NH1UZ+4TCurS4rOJ5I+jKE1xdTa63JDDE4u65JyPjTJBkjDPHYBeCwpSZ6bOJ
oq2/M5Pj2L4Va8rzXeEER+Dhby3umhZo64HDPip9g+xZXQFdYvwJhgaHOr7+RpJQ4lq2B5bKi9m1
8o09E1KJaEnshHXmmMOecX6ZH0lYjXeWozDZWhYchkcga4DwsT0irCWJO73jCUBG3piDETW0S8+i
2yEH6L8r2aXlPmPo4EUbMbg9x/3FCh2zrAhL1IZ+xLaU/RqaLEOXLdFrA3qKZlbzjNPqqPzqqdK+
f4PnZU1uZCLb9nKcTY39wFgAhoNVOwUhoJqCKxzQ3N2F2saCbJJuSQXmfhmzGNnSDyyykoSe0opY
OHjD6sNw3cHcNaNtMEXfJuejb0l5MDrITE12tEGYoHqNii3+5vLDnwyTkpsBMaItzPzHX5vifckw
1kGyLcdvX41t/5tbDG6sfWpmSn40rFZVR8AABbkLG42pk3AcBIi3rZTUzTrlYrWhT0f8ekYca8ao
h/mDKOLW5cBdBktB4C4EzpibM04M4F940w+m5pTFbehRXgnDJPEzs4hUc6ea+09CY6wfBpnXJLAp
3ZCHOWUwE3DXpHq08+NNhUSJ5DExqAFASvYzLzJ73EsRFFj5VFORjuS1GeNp8V34tcrMy9cthc65
wxDXDFceE38R+ZvVZSHFz2J7WjNLgB5IPV77vDMLqIoetZiI9k6bnpueYeSOAGuSIt4CzN31Br9o
X5SjME7trPx7j8NeBdxsoAobaQyYMXZjNXVJaCccsT59n1LL1zahLPHUOCnmcZwFKKec0+2W63vs
wQvrciCRpsu7cdGpKdQM/D5Gcp22CimsH2ogmK07wtdMhcO2ourG2PYWSNw0RNJw5vM8jws2i6rw
91B6DBKViSRA3BXkG9EJU6JrpeE3jc2QcBtP/KNmoEz9j9vXgUIU4Qe3kngPKItrLss0qYMzPy7K
uIgxaW40tCChmddMC4KWtsPfmm3qycCQzJ3QEOsUQgNvZViuUp1kPGs3MnQ3IjDWFLXsLMTeHiXX
JL8gBkuvQQFuFMGDXq3hStW9N18Zir6UcPZ1S1HKmOX+2WLKfbOtGoZw7pbWvu5gnIYOFRP+waae
y6ZWbkwwBKf0KXOPzNHfx97ODtgQHf7wS6fNS4tFOz+mNP3QSmp1fo/qzHO5nLqidL4JzvrfVqdn
SjwwLVBzNrlG49xwdyDnRdQS4clvTReGESI/LYnFUrY/Xg3npoC5VlHrxwzgNCGYYgtfGApEWrrp
HRITHC50FFjsloFelwBTLMf6deX62qCSb4N7Ko0kMx8gpxTqBGtBywO7uenssx7/QLQQO0k58ChG
u5ecl31tJYKj/Ia+ZR4EI8X0bukz6UepdLv23WZTrO+F4XcGETG8HyHSBSqgyJzuf2Bw/q+5l//P
EQjUvyUQvH7q7Puz/o8w0+s/+Zgvv+3vPmbL/ksqT/6NOCGlC27gHz7my3/hzIsJS/GwODbWt38Q
CKy//tYo4mNdxM0sbMxbA3GRFFv05T/hx+HXcybAqun9t2zMFwfx/2ePhDvjIxooT0AicB1c0/9s
r9OYIEADEh27hEX78SGTD7FG/OsCV++G+ggCyl2eTIeK7OPdvmof/ewOrF8Ug4FWoggMBH4Br4Cn
DJTtc43vEBfn+pLOL+Z2m3b3o+52OaeCOsiXAw3Eq/fgNN+XTNtyDd1ZWU9/c7b9tzAXGO35378a
5LE5/he89v8bbfTuv7XRP/3pv7LPf3r6Lr/h70+fLf4yTR4tPLaWA+zCwrP5dxe95f3lwQ8jBXzx
3yKd/b+nz/nLYvlwXbz3zoUkhlXxH0+f/RfueQlTw3YtgIM8zP/Cu/h3/AuclP9ilrUpdcCX69EQ
5V8ofv9aaJTB6fPdhKpXIlbTOUsLI2Iuos6GmzSforHGNxsAFuEfhoB6XX6xbxthauv+zsMIdY0h
QX4hdWwcPTLvBN07fUtz6Flq3OQ1OwDJKlZD953z6HBoS0xZV8rl2u7jaMQZSK5kZhd6gAGsTv6m
jVsuBf2jMczdLXrLHJBCHe9NDszALMb2ddiMJKznNI9mNXIR5XIbFTobot63jZdcd/KSEqRIzMK9
CE4HVWYzl+4B0Ug+SYaqBPGL/KtxvZH7ZzafBICD49JW+oEKvO1qQU48sj/bpDqtLWoglO0xehTX
zTDf2Mq8TwAAJIv7WFoxRGrbeopxz4bAl8QlMw/jEsfDp+8B/zUbQnm0p1E4hmGQnfN3PFd87UkW
ZQAr2pIMUeV2B9QZYOL4Opmznm1R3jnJy7w2j4YqewCwar4fAW7vCYbTY2gm8/xW99N6XdceRiYx
6j/e3EqckWV1tDYbk13F1Jfk7fpl5an5JMeqOxmrfAZ2Pn8UsY8HLZEQCKwEJK24RehRh83q64e4
atjd8Vm8zLW5Rq4zMhZvjOk5QUvDONYmxIYwdJ3TbnZCirDGV2phFYOvFNtCIjv/jrzrN0m5yMph
7lWsnxQ7V8AIPbJvtavj7zGd0gMdn/pBCERm+r+NQxuPuARaSSAzlju70ffuoHGUEepPOxHOqw1I
YgGvSwfdIukuVSkBvXF5TVrMA+tihkkxfrkie1Q0xkZLUdxwkWnPFBDTq1tt6R4sSYMctV3pabnq
8JjRBhCWbf+VQpELkjGBOl9NL5N9CT0MyZheG92AYKq7li9isPpxZ9dcvNwCKguC7iuZpuLKYuZ7
FdPlifLHcQVuOMnatRJ7k0viLskpZsjqaO5+2x0JVy7wM0AJKPNud46xJYTJIIaoW5hPcGIkar3x
403j+NyMabRAqL/p/XkMMx9aB5LGwcsFR70E1RgCjdw3nYxtjoeut5vI498z9QmkQ90D4eBwdSFy
miRW1FqSg1UiQHhGo5/2oDECwQEOR52EBdcsR2iJ3dme/D99b53QqdHpc33FqHIJFgGcKdHucpNO
Cz24KmG+5SQRMOWryeZmtI2KF06kE0644kq0mXWmXRYFzzD3qreGUItanDKu77dDQ3fc5MmHBdoL
MejuezD6F3eir9Xy1ENtM5FGrwA9MVWKn7ncItc1Ppe2L66p6skfe5PwS06P384FmGxLJq4LRzgi
o87KTZtZa8CL0H9uWjpXferJAwF0l7GiERY6Tu4IViwBQ2tgApV5mEprfh0dIWFbduPTaKsb7Rn8
rFKDMoD67GJaAOL9gyp46mWa3TjJIl+LerN3bXmnYeDtvPXip6Q6ldLS+ZumTm4LnSleFfj+HQpt
dsXJby8yRn5aGu8IBdA+eq40Zp8+x1u/c3TWHOq1OrpwaS6+tsy9phegfZUM4vEN9t9lmj+QNBhB
Icsg9eUNIfPLwOm1ce2KqvecZxLoEHC93/XqfrpjB2UQD56bIaM6ZVnil4iPhGPzM0QtyaPu9PTU
FtNrZ1TVje0JCjpcIPr2Bm48xtD1DWu0v86gRQboR9tPnzfFrhYl1uDSSailcYcDowKWu4FhD14z
FJjWQk5Agyr3Q77QsJyWvE9di26Jpnbo6SGl+ChXzHx9VkM/TnfAK92LXXmmRz5xIrMSX9ssKYGZ
Y5uahHo5JNL2rlBetysuy+nj6rr2r6yRihFLqq1brPH93RBnsGaKhxifCkHc0s/2idxuShBhse/V
IqgtJ/3tGIVztCY/f09Utt66/dD/8SHR/Fn42M7F5j9YUy5DXEbLl8LJ/Lm2RYf2G8MuLEmCl4iM
SZeAY0KWmjplnXovKZ8qN/uttYUvqOnEztBW/drobXq8zOFfh5USQtvZTiRC4dOBqnkwmskCiZz7
NmXDm/NuLGoK6gsnsl1+rW79Eley2c35RqUDy8Dt1BXfqCykUDNNk57hljszhW/Nu93Zn22aQfIZ
DXt4zTxw6nyrF98pMXexRy7CfWPXXfdYbw73rmEuDep5V0OeiLAbH2Jq62uOH4W3K9rafZam4akA
R9X44TJRPfqbqu+1QbOb7xfNNcAfYzfInJuTnVV2HaDM9NcCwyEZZ8zcL8yT5vspo+oxyjBufY2m
N3tBDFvuSDylfSV5pp4lMm8LPTPdkmAoayIM1AkZnx09x4+TbfdAKLz60W7T4YmjCN2ic+2EpTMO
wYAiGsQWThrGUHSB+Wq5c5S73aCgjOe0KFtol1vx0kjrFcWZR2ysmiu/XcQ52/rlk58H97bN6Zo/
64bnvlvT8SfhF627MhvEi7suycToxWaFxPqNz7IXUHgPDdxhzG719GiPCvutol7ENwGGxP5TnqPs
5+YtDQaPBlXtJ9HE4aiBfo+w+R0S3j9ZPzuYq4mpD+uhVL89r94ZWEa0nHYIUl+mjdrgQhtNM0lf
lB+vyIANjekFlWQ4M07MXD69yViot2WhQIg22q/LcfFKUBV+XyUDFKNli4fQSxlwULH7Sa7K2K0J
Y2EeX0ZD48F3eUeZE+2oxJ4OxpaoF2mN845jhLgxS5Zjs1iSfe2mAf77LbJMd3iYcst56Xmd8KnR
7/WUu8LG6S/9+zSph8+sH4loj2wzMYDzaNwKB4p/7p1ShQMvE5z+Et2CZvFn54/jDl9r6W6IvuPM
D6fqD605yt+KPo2Is9fADoqQPfYc0obOulLNVj5hwKQ7Isad2i+0NDTbeKDS7QuS6qsv9LgDjFTf
Nn6P9JR3rOo4kz/Q4I/mSvcK76UiTp54zcGO4RVnfr0Emy3NVxLbNtXvqw1S2SjrP1OOtaDakHQ2
u00OmHhnEeRlnvzuhuLTNbz+zq6sKG8XdS2Qxx5VS1QfBHh6bwnT/uj6abqqaTl6AZ0q7uZRD0en
XGsSPciS7Yw5tyt1/j3VfhxNODqDDTrOC1VcDUeBuvN+RFXiLrdV5xxs3N28acAPCFqkkOULZ7pb
k7NZjM2urg5qxvcPRe+I5pgBwk/L+6Tp0/PW2P1xGRi1YzRO7ihfG6sog08QuYxpdlaCv0mxw54A
iD2MG9Nxopn+7bxhDuoI30H6gDz8Qjh1wLxMQ7YZqJTQHst4JsijYMrIKT9S3DeN/Ne8Fkdh6Mi1
4ie/vM487PGQxmitT/TWHUbMnWTyhUfZfDlZP4UchmNbpVfU9uhzn2TiirpWhuJA2I4FaIBT37fj
aRtd+63zrCokMQ/fCTKAT/VX5mAqqjraEIikZtHo9iXwR8ksd0IApxNvKGBLmPR7R3YWUy4nFz1E
cpMiDlwYPLyl0uBwBpsCbf/ynIN5an/1S2ZErdKHhL6H91mXkudjzeZqx4Of7EwTyw+nKIuxt5FC
0hrq+KriRaOppuglMC2ViqhfqOqiE4J2EaRD36CSzAAXiw6cIM6ttceFXYljOyBlBeWwYAhpt/Ft
7sEudJ7ICG44/Qo8JBvN55qxLwG7IbuwMHKmXUjdZswPzvReLT0UkIovc9JWuM9U1OALwSlePC65
qA6GF7t7EEbNzlxlh9kQyyGffGWHU+uJsF0zdMWhKdbncqZoxBF5dcf6n+yBHNIArimT23Bo3cXE
GhASVP9pU+qBnpAXzY9tDNtn0TC304kz087dPU9DQ8vv7Pc0ONccNKTmNGfnls3MqhO3RnpU2+pc
V4o9SRR9dSv7sT/ndVs+21wDWJi41LGBgAcTfAEzxONf/HTGE2MLHKpT6eCmM6CVt666hnn80QpT
7UpPGwVojUwRfJu201jFLHm16dR3+NHs46WGAs9y4oe6zzmq0CJ3tticz512tgMjbppS+8a4mg0P
rwDZ3v04eOYVvkgjwmEiKKlIO9jo0ojS/KKDou5W78PaqlPeghQfPbhZm2Otu9at1iP/ig3VxJ0r
D8NcWG/OPG3FjgvrI36QL7z0TYD5FKWcyYbWFTks3UFlsrknV0nHtSilxI1lXa53DK1FmDJBDuC7
00Hk0L7yRNLuce7lmQAFPGjHuufC8Gv0fws6suF4HKZxxnhUZZxxMTdm5vzYcOPDLTb7Zz8Fh7TE
MjvxfBQhMEb9zhf6EU+1wg7fvBlz5ge4bfWnU8g/c55eTQxoQgYmgVXBLPLEzdItRpDHjHgGN/0R
6pLxNvHxEKzlwuBPdIPl1dvite71IsdXfzDsCDcSTXJVfLOlxRQW81jdQn2sWYFK77itlNfuuBer
G1ezVq3QB3PXMF9ayjSDgUtF4HBa3JmLG3M6FMFS18weOPUSi6Qxc6wPdAlR0GqXoeiL/bLV6qnf
KmNvgEg8dJb6mOLUe2chLI5zVvyqzRppGl95KilKh74O6GeLWrtRBz76ZhfbgzrquHieacRKWdoy
jhe+5q7AhR5nVls/wn4EvWTBnCmYdLnlIfHNPI86c3IvycSYhI6TH/iNVDv4y1OWb9/EmDRIKWwx
IJsoUpra+L7D3sGP230VdKU1AXDB/CT9fPzKJ8uEWwkPJODViUS77PF1t8FkLwZuwMl/tH2qlMM+
9m46LkbeqG+yoirvFKoNofDM2Xd0vGAwlJFSVCPOqM67BYtsKIYVCAuwRl9xwOz0rd/53/noQZqE
QxpU0NkWw74SGYkQrJz+bvW6F/wHT73RMPLuULVTa/ggDDgfuVTyvCo+js7HStVNznSk65mKmpwN
aU5uYYDL86TW7c5ayl+bNOGOi8mlpYALKJcXMxwr7NJddguUMDldTKhuy59BeeGB6jNiZCszAMQV
O8rJRGWOtWvVyoHHtDAHav72abA+M03unkzarxzLS1TPGQ5grMyM2YA1oitFfHok4AzAXd5U6cjz
Omha5fZA8eFTZ3UnBkaX1sHV3wkyQWEnLZBqibxmv8WSGT8V9pdhz9PhP7k7k+XImStLv0o9QEOG
2YFtIOaJDM7kBsYkmRgdg2PG09eHlNSSuq26Tb2rXv4pZSaTDMCvn3vOdwgMTFsWk8kvvEi0vTXh
Me/Fh2j6U8u4XhsUeA6KwxgcwyNnRXPX5V11lKJEpsDDE3WDfWJBPh8AQ+1NN4wI14XbXrX3bBY3
E4s4OfjTHsA+iZvBXamFdllFC24UvS+oW6ffkbR0sEDZyS4PQyhIQzWt3bR5HVgN3jUZDgt4NW/E
dfKgKNNdBiUxSLPwkjGP76uQNrZpZhFjyeZ5kOnWUum5lOq78jwBghW7V8S/a0cz5nwsmvrNMgp1
k414YrfGWjfHgs4bpt0VMBeuOXoB7htt39l1c+CKvkQQSuq1gCoFuR25IPzBWulpO206ad58lQje
pZrxi+vbL2qs/xTAw7fNiZmazbwmzhsuZikW3PAHZQYvJ4rox8MogX24dpwgHv0aTyQe7j7SD4Dv
aHBgD0rqAFAMO3GLCGi0UqzSM3r01qnt6pcKGzqSePoMw/Wqk+fZe6qzefKQePxecaWnEm2Njy1m
0U32D29R63xGFjHULC4eK3P8bC22S3g61SorJN8jrMMr2Bc1PmhUDMX6dqkyZNWMAaoxtAfTrY9R
7XPdJFVJ2poCjRxFj6hhgpGE6ZUt8t4tcfvS0/RucPDc2dK70PnDVzSBBjLqINOz01AUr1i6073m
6snWdVRyNjycUoA2B94oVzMkKL98Too9MQSOCxn6O1g+NwYPHVeZj3vaAlWHMX3Nk34cJ5InfckF
s1v8+oyAv2HUeT/eFH+RdgJijpNrNRD+WPGKwtuhg0Orawv7Lg8n81Syq+kYXsd+++D0KnDnrgl4
ZbcPEuuQn+RvNErWB9oR2WnFHosL46xr1Q085E5Zmvvbw9lhJ+Euq+Z3NTBOJKRFPcIq1NUtS2Xu
PIrdmv3WOmb04ftYaQAbYRPNz1UffwkOxVUHQIExLjXeDMk3vic45uZOMGPTv7FZO5kQjO2K0JbK
nC5oRwvNIAmqeMzXkSiKJzuT8W60x1MTNR4HxzRs58n6ZAV7xLl5NsIPsYQErDH5ySXxXm35BNo9
YmVbkZOnOGEFG7k9OR2Vc8qzshOgv9vY8+PyB7XB4cboJOUubOd5EwvyTjS1RVw5i40ZbhNXPiWu
fzAymjrLnHsfq/KKuG87LTxnf7KeCW78htJhnOPJsKG+ONZWg3R2Bmipnb3mQ6/7N81u1360sCxU
/Q1oqt9WTZsHHXdBaLWpXMdD5ccYLItfnLNssYF8DhYEzoxIFNDFah23Y7FW9Y+yzQ022SsiNLmu
/KtrxjczddxVC30JjFZs7VMVpZdkiOezUZvO0xzxcoelyafFfqUS67PEGLP3+0sn525fV9FXVoKH
mWp9PA9TM667dMSZaoWMLRRTiP5sJPqJ7XvNLXoiSY1za67cq5TuBcLyxo+zme8edkSfjtGt6bj6
O+VNJLToHqVkoNlbk8RG/NOUG5JTq3q8Z5W2GQy1M7Pf0/zS6e89jFRCYFysctJwVvaDHXPrVTkD
JBH8e3du8nUHr4qM2QLczePXJs21Q8Rel8/jGUey8aRrNthtS8u/Y7gha1mQUxagfW/ImdQjai2x
Mp0q4rnSADRYengeeLLoIH0UaXhtNXfY9XiWLjltGwH2sechZEJ34lMcRbz7O02DdaIpFvfhm2lL
fD/00ZYz1dR2luYXvv3jVuucPcxHvtAyLp6UP/KmwnT01mlvtLluzWncKDCOILRkH4CFWOJfhnq0
qR5ZD555jIz5kPEk7hhJvgC2bsIsOunKxCraf1N7eqW1KAR80Hzju9iZZU3bKv1AWhnt4FHyHaNY
RRJvtHx3oy3R1xSfEPDX+ejOjkc2j/oIAi+7jubMEyjZbkOA1n4lUctY4JExtwc5BJieaEOe9ZlS
ldLbj2FTbblO5QzaVXMzezAaCRsDoiN5gXrrthzdnv3TOHTloq4Y4/hlCb4cAWrhPeNh5wKSBvPw
OEXO3k34EGIByEmYZweDEseWExcryCoR7xUUEo6jrejc7hgN8XSZ2RRtsYGCacTSnohAn1BUkMUx
VHK/k919Ryxy8tNH1aUz/v1IfsAyOqWhhvY1PJCRrrHqDZzKqnkumJqSiblZqboPwFiL4wioYl1Q
UKcTDPwac9sNXEaJSW+0Hag856RcTipEMHWyaYeMhm5auSUCQi14EPzaPtUIsxanHlxC3CazS26k
Lkobo3tBQbE7m1O36noBmAP5r7qMs1KnTO9ndJOBl0qPOrcCCHxBIP2NRUsFWkjJ7spg8tvMuM/v
WvjAG7qdNey6HJN47WgOItcOGWd+EthD960ma5ooDcDflcHcYxveQMcq5D1Xlf6lqfuO5ALOp21a
OPht4DjA5TVS8Yxr3gmGjogG7Fe8dCKl03eu3TheS5BVl9AoeTFxBkUbnYAMtXBcnQ1QhPhNDf8+
RXv/pek1/vrea7RAL5ekGiYgnFul/mmX3VmTLr68IjmQTYhfTQcWTO/zmu/HGh+4XacHc6QBIhz5
Kyajf2w5l3/44dabvvBIwAmvj1aSBsBXLW/0bxpoHTLfYR7/0AebcJtEESMqUgXkTLIvp7H1c5yD
rVNg+Xdk9Ie3kibZlwztOcjx5m3Jg+XH2EXcx6/kIIcm1rtp28YFScjZ0UpUPHa8CO9CP3mWcxue
R/qUbjG3m1+93tRUlnJPWDu+Vq3xrsYvLaxckBXAT65FLbNL3rZw2kcgmqnhJJdp6Kq3Tsz+ccCN
t0Wdaphq83YNgsK8FKNSazkXn1Gt7u2E/QH2TXq5nVo7xE0qrnwgui2FZEnFD0wvHxfH0KlLpPNu
lhMYhdiJhpcRV+yxo3wVnYkQ31RhoUeLHPQjDAD7BLRgfqRvKTm7VN8yd9D3zlELDFnkzMN5Gbk7
rLzE+oTyXgd7VN+9Q/QB82C5BSA7bQaQiFtgWeB0rY5jccAlGknjwc688mCaVfNWUFp3Ju1Snspk
Dr+ViXSCBlREhouOqGw+1bIgpYGQbS+twtXcPLeaQSCk0aL5u0voe9USI9whlVqnkhbgJtM+6ZkN
uRm57R7qR3drIjtag65hJ1ck+Q4sAA3Dja9OTUjT+kR0JMA+tDw8NayIXOJj7pmLmPFqM7xPQvpa
ddOwT0ZEVpdm3YIJQVAYwjfgOIMZ3yMxAHUQPc3kA/Llg+KGv/kfNg+ykh7q7Zz2YiV7H2b93Djo
mjNBxCjy1niOYl4xtvp/sAT9dzP7GI6x8M7+a2Lhocl//qP8/R+Xz3+pKfnb7/ur40KDM2jYwvap
YgMAhoUNK9BfLRf8Tx5yET0kOu864vk6f9vfyYX2X2yDkh9gwZYN5vWfLD+O/ZclvuQIR9hkaunU
/HdMFwuk6x+OH8cWuq77QMO4aiFpOPriyPgncJjCo27ObQQtgfEBCeITCsFyUaf8tC0T5yailGJe
ysZpNXT+L2g051/tRn/+crCJHqeoY/FP0f8XGptuar40B/TRCO90UA7saNn5AqCpmio8NLWeI9EN
bnukBqS/aWCpUfoTA1rF0Bxpkc5iNOKs+XM38ZfMR35qB34RCtVbP7Ggj+O41k98d9mTUhTKMjnj
+THk+DWAkRjJKOAVlhAMNpFy2lelm8m08rDGghBJzO/E6ImqlI3Vx1ty8NHK1hKz3FBeX6FUqOkc
hrF/k5NMPtqZ4nPirKyU2NkP48uyzHW13PnU6HYgx8OmgJUyEjuW1RoruDJF+XtqDefiOYNv//Vb
+2/5nv7/tOAZ/h+63X/9VF5L1cY8k18/32Xxr06ov/3ef3ihLBuEI08Zfb1gyv7+YJrUBDmWi+sJ
bJ/veAss7e9WvIUoCv5NQL/AoMTD+Q8zlP4Xj1+EUYqHifCM8+88lsLntfBPD6YwbdP3YbIZPOS6
6f5vFE46kGuT2xJhTFH2Hsuk2DjDjPlJgMZH01sapSvq+CakEO/DaKo36gMPrju4n7OmTbsiVt9O
hOkIDvu9TcgG7dR1yr0FIofhlkS0/25FmrmVmbHzQuNmTM0a++g9Dy1BXewv5dDGv50C2Yohk2me
nAGwMn1srmX+27LgH1V5E25y3U8e21aUd3PMqX1opkyCbHegYMvUYbcM4oRD3Ccw81DWasP8sc48
Oh7c9C4auU4u1fHGWJrbiajBJWaqvVApjbRnc9UnowVEpHjOS/VSy/lChuli4PveoeqzIgah5haB
TFgrdmVhbSZBFmYsS/fOYUN0EdG004vsAAgmkG146FT+3FJzuWtsM0gSIOaAGoJQKWwlMkrvmrIm
UoTCJ6kjYFLG591WZ3zKZ+S07zgxvmtP21cO9eGpLl9Fr284TY2nup6tbRd5WLwK+9EycDAAT1tN
UmnbfBxeFb6hKZqfKBL6wd/fn1n3PWWleJ+lODqSTZCVmt8FltzUwIY8TtqtSMJTWfj9in7zacW+
Ane1zP0rOysby3mBIlYl66H6CRVcrep3qastpIfmh/5FfU0/HUukpr7M/GYjl/GT5eJnsGyiXqJz
qEdS9dqhcfMbgFO2codUPMRm/hSrh5zUNeGWkKsNoIHHZCTCnfvNkzCtT2LTRKVTNi/4kFLFlyqN
FokeW11glXO1ciguYPpR10aZLU1ms73uJ+baRHLzCQ234kslKWPS7Rqr3GW7kW2ssoVtV5PuYJnh
B4meG7txAGgzGrZJVEDUGxNHwEorSCDqdYcYP8QflECQG9Z6IAODuGf63bA1906ap1HQg7s04h9M
DmU2V6ZFEWzvSXstS2IyZSV/Uax4GIy52WcVqeuEsDtqcedpTIVmv5tq4ixRF+6HFKu9OwoUe7cJ
lOT93nG5180Sx17hrclUs9qeC8gokhx8YPah+256zbuItRLKPkoJ2kqkul04EiMWt7RBMuUIwD5g
43PvTlNo7fiYr5VeY1YX6ZNrWxPPRw4qi7JddE04KZGj2e8aVAH+06Y9V3tE/yN7B3BtNFcQ9bCr
4YQICM7dO+UdzeHvJSGL0MdzVsAYfO0ycw38ZEM5JxfVjt4hEl5XJ55vFNVNe8JG4V2q9ownBdeQ
+TAVyUb3FSY7Wf6QcYEdwM9jI7B4WJb/EYHl1nlyDUdjnZ28O33CSypCHuOHgjqnZ/aG836dtSZX
B3uc9q6Yqr3jiOHe4q66K0mQr2UD0oKY5CPmi03nk3WP430xujqZDfHbnq2Lb5bRNUvnT2cKxTWu
HDb8VIdnESc2m/7AjdTaHqLtSBQg7DEJmdZeT3Wkd8lE381/4HrY5rjD4tmCjs+2j0fMH/11FlmH
kkTjqh+6rxpfUmeTfa+UQxyxJiDEbL2CZUatpFnRVxqDrurofsn1H5iUxy6O7wFS2PtsgqWOUOsD
hMFrkhOA6/U7z6K/ytBONMCQ8ERbJb/jlIpHJipYC2rGTvPHD2i3aEvmDITW8lr0K2ocTZMmJxau
WWA3w6uXzud0AF3fzTqM8pk7fog2PsY7fbGdUj/7gHDKjzXT9i6VHCt+NTkVpUltwAhJk9b6IM/Q
7liJcg+DGu2L+UPPMEdZ4mOS8jTqVMoqWaQb4cgBLML0biRiTSDzHOW4zyZ7/KKhepXZVLH4FCNi
ZyIRK9fUmVAeXTp7srP3SYeCYWFNDaquf9LDnprhOajcj6gyilVcwXIR7k7M2ttIvgYxfd7XbLJi
vfn0anJwdf80ksWDG/gK2avnfj6+T11/YZWFqS0n4hXVkIc1/xKJobvmdqEdUUWhKyyewL4g7V0P
ycYpiuILV5PGFgMBV8nhkxbVGDPsfBOYXgjZA/upjd9Gb7WnsC7MNba1r2YcrZUbvQzRlF7g6Ywf
SZ3JLSSo14KqrFU5hvdu/6Q5kX3szLxmOTYlx7ByoQvldXvvDTG6V+xuqVSjw82PisMIWS7NCTKS
cPY3hc1R6Lr1Hatn/rRf1Huxiouo4vCR8oV4Z7XImidhdeZBt2713ifjLTDnJNfEqO6Jh9CW4/6O
qnoKdLdHxPHtY5LyeUZcpyQ4ZXvNBuurSljgJwTPA02PnyPRGrvadb8mtupb6i3sR32xHoOhakDR
LH5ko8Wzmy0mZYvY3nO+GJe7gv7eZdRfp8RzN2r5pPl2XL2wVWsvTZh1946uQTRNZH11F3M047p2
jSSG6bJv9Fs0ePFvWJ35uXUn8tB/PNbEXJodWSfxRp4bKIS72LEN6um2crFoVyZFbP5i267n2frl
L1bunGOEkSLDL4bPGx8ri7nF+i1E0b1GEGQ+Va3ZR4K0IUswZLZmueKOy2XXW669UbHcgPXlMtyY
af6QzaF552lawvrMA9dSTDRPKWffJW219RO25ysrphPG9wAt6V0K+4u1wSdsUXLRbGePtpRIWFKZ
p9maPjU/bL8zPwM/lMr6CeprB52Qn3k44i9wp2Fds5C86RHlFoMusRqPQ4gr17ONQz21AGPaevGx
YOegPSSuTrgTMIs4tX6nQy46RjzVvNcVazoHsMpFb6ihKvIcJ/unQ59OGJGLpnS0Bf5RxnfEabu7
MfWcbKNqt04Q6JW6DaOvweFt59WIo3RnzDHSaOraw5XFLhSIDLeWPyfRUUOP8FfwUdFLU6APqxCi
wabLE/etpazlLs7qT6KK/Zog1fBrcEyNm44JVCmaFu25sIZ0nbNueXDTaqZgLKwfko6RjsuY857V
JvZr3ooNESht3lEzQaVqrLvsCq9YzrBcNVsrXLucYX7z2dPLtqOK7Suf9ECb3DULm5OYVED8Pz8U
bd8+wyG4Us68drzhI5X5SZuQmtx8OBAOSO+6Tjr4UCO8tBGAvcr5841t4fTqu9CkXBCXybmMWU7N
sXmsIGeuBpWx4kjXyDTlTdCxe6ryeWPnzUNHAaPVO8bGa/jc5pwSJAaH3ZDm37iqELRHkT9PYf/S
UJVOaNHCnDLHks1jvLeoRt+WVG6WkVFsa7b9d4TsLqX09iQgnuuMjCKzVf04DsMm692bH58Gk4dw
DglAOkB8mqLQrza5eFiG1VZ6431dt4GuiAlnzKFDuK4THuREy8ugsbTy2dEwcqPQ2uZ0wMq4qnRB
0VyV7EIteRgiDAzg5Vjso6jJJHyZZ4hSompxV0yuPIqxYxnXlf5tjLBtuWa4szN9Q9DvxXJVfRZE
g1YVbrB01RXTG5eKNw7pE1lZti2tsze93zUY+zuqfVisl0AXBv6/n1rBpn9kRw5JqkFrmtbKbb8w
nszHzn8as+iM32SLAafZ+GMDXU8jFpo4tNz8saVgaZox7GfN60i/YpAwC+aNv+Zed29ivFjrXGlk
WS8oxqNoKW1x6jD5AcoGPdBPL3W7HC7tixHX2tnysgtJ43nTLcnENLo4zbOFAYMtYn/R2+wM0Pxo
QUcO5qXZj/6sR3+hwPrtcaq5ZYgSpJvhHynw43zUW4Ten7zDqTKM4wcbpYR9/Xwycm1BGoOq9PgY
dS019tQoEQyV7B1R6452z+zN2aVFWCB4iDdEJkGEqJGDgT9CA1Y9KtcgOu5eG9rMfXu+o/OdVRm1
rbrfbiPHTl4JLlpnNdWYNP790NR/N7GOQJMNmf3/JNedaFPpy39ORv3P3/Q3RcD4y5KMovLC01GD
dJ/L/V+lOhQBUj3QqOgKMQ0CSv8UzrP+smSWLB0NzRau45Kc+ns8ykAREK7lW+SjUN5pM/l34lEG
EsK/agIogjZN7boLKsLl0r6Ief8k1uVpSCm1mxWYUWr1AL5tPmpdEx1qyAOgMrn8UugbF7iUo6nU
SUc0+Ytwqu+ozD/6yTqaXfvJhOxvHBzhm2qqqKcte4u9COVq7GctFsoMJaxReNWbzWeUjMN2EpwK
xjSxNmQ1q9XDXZRy67OK8GUQ/TpymU6LRt40w0r2sQemaeA2My32Nz0y7uCr3Ut9gt3TLz5TzbiA
JDAf1XAsPeOImh8dlRY/j0n7Y/45lYhYUWIOWH2pA1+HXSNWrsFmgoGgI0Md/jL8gR6F+krh23kU
2RvZNJ4oGZ0I/VjrVnYHo8Lk1vvZOTRZxndu9WDqptwVaQ4Ui+qm/TDnV+7H5iHU8pMQ5Zn0xEkg
Fl0SNM+OYamYAZ8jwlCWRDB6W2fpXapN+QZnQ7iht+deapZ2tDmKOzXt0x5wHLz2YuencuNlzU6U
AhRw3QCIjriymu5L2+irWfnQbahCSkUVpD5j+mhZj1E0Xuuq5zEvH3R/2tRdtefyzfSlDsnIuV9Z
B7g651636OjszgPH2ggDL5QsCmSK/JlWT3nGnreoxbPfSNhuFDhNwi8D5ABI/a6xw+v8bFKhxW1K
27dQ/C+TbeebFM+h1ihWtBZfzMAWXbFZEfOuWqaUrIjNQ1xXTEzNfCji8FEilhQSHI2dUUIVwWYo
GoLhjq02KTk4IQW8VFgDxPoPBPH3GP/3teNektzbJlm6K0RdrgHdYdHNmlNVR6eBlqZAS8GaaNyx
GfDKN8PgfpEVsNe1vg6gC26ZiH+AyjT4VsPN3GeM0jUX6S4RQEC6L2ge53SZxgyK41eZKYJKZju7
xjFVYpDSTUBisG73ad2nAbToT1L8H0TYdjjNmu3UFWdspy9ak91Lt7tjnlxnTf9EBgK+Sr7OKJg0
TMYoE5gtlb67pALdmuDEXg+296umtgwoOnIvwKBANwrSMgOQO6rqqLzU96HRPoy9edAt92yV44EI
CObIiZtK1uHuq6hi2/L5eQkLcWX449bTuQ+GV/APGcozvMeIMvl6D3AR4C/322kG0pn8mWA7fy1B
6YC3lpvKjh6rIttGVbkRU/g64LniW9H+qtG0qzn+sk3tZSqK+mhFNjUG9tcsxKdq2lNkYnLRgQCQ
Ankyl01S5yaPqIRUfRlni4WYhf+Idq69+WfhNC2pt2SXgidTRbUT2XjzNWyF3uSfy3x8juv0FtXm
BlbNY21Gt4rFFUMizdyADZeNlu8WT2ZKzDjMjC1q+s7VQX7buf9qQfnuyAHaTfg5L3uw2apvCodk
FbaXFv7snKLY6ymIeE3fA4RcUiuYFaryW7T5IfW+zZxDVW/KR6jIRy4skGGWbZtSXb/1Cl4SS6DB
WVZx+aAK3As28WPVH4Qt5LYaXyw9OoVRuW6k5IoA85fsivnEf8BK6sRmaqDwzeY7H9GQ67V5lcKW
m7SunZXBC6fWtCO3kS1o0vyuTo3i4Cpn65bdU82i0BzkXQ/bMlBjs8tK/Fat3sp1aOjODmhUhCEl
foa3ziwMgiLzXznh155ZXnrhGWuvT/awTrK17774xXPsPTMRUhe6cKiMmE32YN36pOXlPzMlcA+X
o/mSKQXqN1w33vRVMkUDnMMNM9WQSxo/3TesTzcGNudlBeSMyVVPR1qObShigAFO4HAuEt2txOsc
WDy6xDfmNeuUZ0cU98LhYcM/wlNCUgYXbeviqAML2HXviXAe7HxGQSEIarn3pt29dssyNrQQicII
jh4Vzwd0uWs8WWlQzf13U1oV5AJprawyvXVj/yGXle7QcLNWyntWQ0ENBQGJKcRr4TrycyAVsIK3
fytrfSupeSC9wCsXrs/r0PFfjR1hZijKhKHS5+JSIPUQxBn04p5XAaRQbXh1l61yP8YvjV38ciP3
DH72C2DDfSTzN17nBxXqh7z3Z6C1ixOle9FVtzc7QNlhpw6MhDzN7GSZoc1tXuGS4OxgCnWxRdZW
D6ByGo/cyX5pLjx3N+YGP4uB3F57mUzva6lIX6NDIeQo66VwpaBgkgb6EDjrONicTNgnjcj/PRge
CR5TdrzlDWqUiyTapMLtz2UdfYyD/ual+XG2qVAEirPicCPq5YuveexPdIbfJZZOX8NSsVCRnkQ3
JAAiouK1MNJ660bJfWJNL1LXfnojRlYc2oM9GQ/tUgKpXAGcUtwGkV1sArESIChy7wP0I7Hy8GTa
hkO2klxP24wnomsJ2E6xLwcD5/7iE5Aj+SqB3ttBrhlQNViHmd8iNe/5cT7z4lLnLKv2GSBJdHca
UKqqexADWGJPA/xN0RkN6C4e1278ocD5ESpvGdBbigW2unJ0ZKu8+mPj1jeKVbpsG+Zqs9wm2nTL
FTLR0Hj11i6ze8Ozj7LybkmZ0VM/d5AOevS/2cZDkQzRr2aE1tX7IKrs7KsxvSMhQThhFAhcmGig
C/n0oyNK4y4AEt7ODXmLYdqUsUpWVVI+JJV8MyDhcrjn+74v0oDOk2ozu2rjGT1mM8autjubOdwp
1AbNt/blTNl9TLgT2slGU96p9+L5ICvJs0Xjim33/dqKDMRnszMuSfXu4vXoZm5CeD+oCDm0jn7N
Wn8Xt0O99tt5XAlj5vXQbAc5bfPFMIJ18uDAzguMbP5IXO/XZMChFlHnrTpHv5sETAbMkWXIz8k1
6ON2S9KpQ8qPJPtsTDs+WdN4Yt8EuN/vHyyiAwBV5M6qQNGnU8PHubDOBLPtwNYqC2AyRpaxlP2u
+GNukc4n0fZ83SbDhdIWHTwZwkFm0RJD0iewe3yhoPOeHU8eprr4wtZtBMpPLnVEdsmQQxuoNqFu
tBi2RhvTSO1kT1qin0386zteZN0m7G382SN+m6jEP4lHDv0EE+JWQQaGZYOPpXXsM6AzcEoNb43U
OE69CuG1R6/DYuKZp9rakS6g5AlzGHkIPdrGDnc5rCkYnGLcsbYNEjoFL4h0UQjz06gwouOErbbN
1F55z516qz/zJp94JSYX4RWfAksFN3SY17D1NSLZzFsthTU6MUKtbbn4ZkmB7WYk1NcQtwcwvMkd
77k1pwe3S96HebqYMjk3TfopOtGulCAwjVWn35gx2zmnBZw/+UDC3bpiFAhJJekFNRlGJH4qq3M3
vBcxAGcTCDhjhVFpcU5j4Q/1VdMPd5pppeuhtm7tuJjeEBwGtUSEEUm9EU4PhsFHkKi4s9uTNK0j
Qj/6UGd9V8I2TmIcHufKe25sb6M0j24a2w8ALS+B9i2Rym3sVgSzHVli/qFAotfEBn8r6w+vJExf
ZCNMT8KkdObw0pmG96mNgs4W4Sr2BxpK9HDFy1TBf+3XiTstQa7wYQDbxpCMb9FX6Wc2dmfYXUjr
i1sMSM/VxY4BIIsYrRUvGmNU7DMd70BWdzc+fdzBQ/O7rcvnMCxAYCHHSmsDj78NbJxoWCVC9Nv6
iTaYammYODXm9EYdCZcfSjRWCBhPZqjOBJ6eSL/dwRh+aIruxGdY8mMdngxvWXwYzq8Gd2qrk0sA
JHq00nw/OcPJjq1DhBVj1bcpE5dwNlPKQIXF7L7PCT5iI6dwuYakzDA8Vzlm6tS/i5xWYjbsMWeX
WWAujrsJMymQPmeNyaANsizcOxqSSOUf2ib6HVpxt3PgWeWcKkAyC7psAWnUcnjNPDwdOQbDTss2
jvIPFL54Z91r5Q6MZHfMYvdKJCTf8N1b8S7aRll6QcZnu+KTC4kXIxpvHZ2YFKyzdg+Av8fqoC8u
XJ9Ugx47S/hyCCi16PZTx36PDpj8OMWtTmUuyAYL//vsjM9hTZuXhSpVJ/5nT9f8pslbBly/WQvh
HCvAjkAZGm2bkKRgTCHi7SQsIWloUEHTYi1Hsd96NjFYfZjemrwi+KU79zFNGLRlp6yxTG6hSEdW
K0kOJy9eXZyS0LM2YWkJZJfsk5bvlO++8AKKDLajonyA5RdjYA8W3SrUNtXYW2opXspaURkP5Y1G
YAigxlAnNxWnvwwznk8A9Y/SsaKgr3kljpa2s8tI7aAE4Al0uY5SbXO1Ynkfx85n6ygLn2iKXZfW
ulqV2wWxBb0TtwuWG6C12exd8d8yb7X8IQR4QIttdK98A+GTcPGLWK/HqGKp4xdMz9OH20PSkMkz
j+sXuKA7ttXcLxQoOm9S336F706b40e3+Jqs/NW1lNwqS25tZmtusKQvpwWx2EKW2mbZbHzEBo1n
XlyBiTTMiQ8iQXBgrfnZ9I1PA4B9EBr8LglLD90lfmyXXQvGjJm1iLfGiaOvAS1ygfCR51MD2lay
rtwzS/63NCbcwayQk68tDOgKSfE0kyrnGoKMS22DxQreoKWMBOK3V27mieU3CZ7QopCrva/6BXfK
+oJKjX3cZw+udecXKQTShSZuCnyIU3OoqulIFv7o6sjZBMoJ8JL1QEo9+TqrOMNUb0VEIQQKAS/F
Dm+gSwEbJ7p9a/W3cajDg1nZ24JL7iytg1sQ6bO9+nXsQYyE9fxSCyhIFsEm3t7hMF1xCaltKCxC
us5Sq7HzC4kIOtyKLMQ63CZXKtBOSaNfsIRdWkaw2C2eyS8+Qd58JNn+YgzGvoljqKpGgy3bJmc5
PSEjwNnwm3tqwQ0mE5MpyByg7ZnvYdkaK4r6FJfd7i1Nr+xUn5V09HUUNxlZn+lbzaxIGq6mNhNY
OCzXeGTsrOoILzmxEYSzawZONQa5IsKkW8URMgGpz4ZWZOB60NiAGgA0p7D5yzJfB16I/Vzfkn6K
d32Uv52k619YqV/6Hs/miEtB78O7WPX5gR6NY8Hfo+RkBUBrfhpRnyvdY0FMTnRZSugOkjIIXlvg
lXCTt1mSv793qk/MdAH9FgXc1X7bVswk7HWDrsEWjLPyIFv8BZ0Aalw+jF2HWz6R7CTH+HGyhHbS
h65dt86Ubeu+Z9YX+nUS9hONiki9yK7yP7k7kyW5jWRdv0rb2UOGKTAsziYTmVlZE4ujRG1gFElh
nmfs75PdF7tfFGXqShQ6YZTdxbGzaMrURVUACI8ID/d/4C/sJkAfN1IcHmnC1Ci+iRl/HDufH2EL
IaRDib+ryxvV0h5LuJaa399YdfMB4EB9zKcvIhZf7Mq2z8n4Z5yO55hKQparqAB286PA9AjOxDeN
J/rVhF6hqs5veTUXN12bfCt83sLpp/5xmmCygvDb61aIy1mFHUUbxfohldpbpetrR+TuvYAOL9cs
8A+WZe6HolNOGnU+g3r6Hn62jVlGpP9ZS8XWsZWoGb31Tzo86YdeOMqtaOz4zmoNxH80ygAYBCae
6aPp2XTiH0ht/e+EnOkmALD/DDh7j211+69PUf71O//8kn/7Vxt+/9ep/p5/+YahdfOy4vz8q35U
mxVL+0XThACBaTn4Tz8La/2FDOVHkMSQoQeaaaBHISvRfyHQNAPjah0FOcsFnOa8AKAhIIdyG7bN
LrA2R6dW/TPlZl0iP18gQ4ULBM2yNQshawdhOkNasb4oNvsudxFF1pS1Pqc9gU8CV0HLhXK9Zz/i
zgKyWf9ooiHwKZ7ozKCR0ThPfZs2H1W0INQBehx+8hA9TFFXMfIHIv4tzmzIguNY3NOubkPKk3rw
wbHA1mMI2L3HnRF3qc7WnZu40Tc8cvUF3FS+kaHzp4qVMv7ZS6xr5MKHN+M88QYcc1hZTvZklsgt
4psb7sUETchvYB02bmvCXy/SB6NuzLeo+yanGX2mXYOE8n6Mtac4NYfbNEYvswu1j4kViAPV9+mm
xQfy5kUoPf343i9dpi8Nb4V8ZvYACv+WDUbWUOU7vZgFp6Y2pEys2snIMhqqM9pWAz50c97v6cED
0/LRBro+prbyoUxBUGr4LoKDRNbtYlAmyTUKR489t4/1jxjHfSoH8k+tI5sqbPONbtUW1CpauCZ6
yUeMq9y7jUeQQyyiDyilA9KGIHSRsb18BLjDA9rcPALEAfuAOmcEa0TLfxs1qIUpSq20xB28g0YY
9VjwQL2c9JEqQascLGsK78h/KCOVydcyG2hvGjRGrz+hRGAvn9ByWJsSPA0RyV6sj9nOlazjouW5
xie6hzgl7WtwLT2Hcg+fk6xun8ZvrAZhNnW81TPrPjW+UVDbxUoGr1uAFzgpMIxT/nXuHM+wc89w
P08Ofqjmr+Vo71D9Okbue8kbvf7sKx/XckjUHB29PVVfPnoVxnmOmWcMEqygGjXWmVcgurJ3ORG5
os3l+fp42uu9xDIIX0DmggQVzPrlbDqiN12sSki0dWU60ha9U6cyPhX9kHEdhCmsd8YfXRvbO8zf
kdtOABPaA5C3RgNI6TQWxA6fpOL6Y73+DDwV2HOB4gjah2IBP+9cp07VjqfCaavfA+DWgQe29Q17
bOFNdNa85/F+CpR9ta96oUn5pv9et139HShz2fzr2OXfUBct8qWO5f9AhUrb5KptgKumUwpPnnln
vv/z+fl//08qD03YFPzj4rRc/UV/92o1TXU0B7cjVxOqwRB/KVm6MC7YKDGrR8qJcxL1y7/OTkv9
RQiHJYu6pHYppCrcXxxbZ8NzVUNY8rz7mcPzMrI40QUBJccHK25z0iz2BrPGZijq0aDXixHzmq4b
qLRbt1Vc9xTXrfH44nutHBJrw9EX5ksjjKPBC7lcXq1VmeQQ4ezFlCcPJVs32xCwvxrkEQ0r3d7Y
P+Ry/ffm/OP1EJF0DUFHXCLhL8dLGtKZSnDFsxX+GAatfUDar3tSU8AdnKMpENdias8uEmFHlzLx
xqF4uZ38GJ/lyuvyBDaI+8X4GSQQp0RGBcls61ypSBrnsUhP17/qotsuJ1HHZBsVI1sFIv9qlBoA
o44EkKeXQw5krClYpLgSZmo0Ha4PtfJByUocQoaSDCFNyL485euyiR2jnBAjMAGDtq6Ci6uoXO7u
RXqj4Y+8F64rDu2gzJIFWmy8qZR9XU6oDq4BEwNOMvbDxQc1HeQ4K0Frp0KICdlB+HVguRx8DpKO
xQY7D6WsCmoqt5mqjB8yPBi4OxcYcqDvXYXvMe/jXE4SM8GOtAjjfdAjFuJlnRI8oXY1fYv8zv6K
Sn+0FYva2jQB4tZ1MBGQotzFWotdEFkZvD6qeKV7sEIMZKquDQ5u7ChP2QiRaVSVBz/3NehAcb2z
+hhxV8vNb5pCQb7EDSOQS7SsFRRWztfn9TJHeA5U3XA1smiau9zr5c9fZG9j5LR56fvoxmvU0obK
Lk8BSGKaHGRvDaWKKkJhpq708fb6wCs7AgMLzlo2QleTt4SXAxdmlMO7NWbPRzvoaLeIQVXI/+BH
OX5T++b99dFeTQHvhrAscsLcVMgcF+GDB0ky1bj/eiNSp9jm1O4TlVEM6auy3Ei7Xi19OZTJrQSR
bEe3DPniL74oIjdNpTUQC0RDbzRV4uCmdNXg4/UXkjFzscExis6FTJUa2C6n2OUoGGGhhxWi/4p9
rb+btLY6xCZlNLQwwNrW836e7e5wfcxXUybHNAEdsROocAUXcaxoXRP3dSy8vvCHpyFPq4fehFDv
JjVk0VxrPlwf71lM+dVLCvY317V1bpQAl15+yizpRrOyGDDKsGBIwQ6Amg4iTzOdyGun5HPTB+Nd
Z1Xt+4xVdZOB9DhgCZhs7ObrD0L02FCrLJIG4/JBKBVnCDIpzCkm0DfU9asHlEsM5LgQMc0A84By
UgC9NVhkUjauznUy5IcO2amNJ3k97YDIEL8mMXYEiObFF7HKsgyhPguvrIBVWjiQnAoT8R4TGR8w
wuUOTkNw2piGV3uExaBoZ0s2GcrcYhHRVm4AiQD45ekKyITE8RGShUyBeM+ExEiMLiGW46dASgm5
DvT1DBBmIkz3aIQzEmoYcN70Q6V6gOsfjaqq76jBGx5pb7sRMCtfh6VgOaYFXZU7zyJAu8rMLQQ4
VA9LyneWhZhRYPjZu7S0PhdtRAO0Sp1wY8xXBxMsPJOT+Pnj6NzfL0PDtKLAd1QNM5Okqu76Bo8k
zBsiriul/wE/m6+FIj07nMpHbLXINjYbbWVuQNyx1RAThqzEXA5v6UU45WizwWZvbD4zulQiKzF6
zUzTa1KjO0apgqEk7tloeBWZ18ZmcZpURAEp14mDGBsdphbljXrgJE+KsjtYiI1jGoHA3/VAWv1U
NuRINkeqRjIhfrmcp6ko6Y3MqkdvHXDFoNRUnGlmolBTekkRnavA2WdQmskVk43r+up3cgkLDhwh
qcmXY9uRG+EjxjS1bdM9IvuEocg41bclpPhdoAWgkjgJP4yiNDbeWv7my02MAHkx8mL1NOAt9LZC
rKIDxH1wDPKzLu/jg0KZ9vr3XQt/Tjlwl/g2GIa5+L5VIbCxnjuVQ65oD1Vdkk+MeP8EmhaehK7D
CtFncyMC1yb1xaDLxAzNUrfFMA5vcQd5Rc0s7Zvcz7/Oqvlk0YAFZ0HvEOqbjRxQ+bM5BGuPlEWV
hQJhg4y4nNSusxtEvFjvRWkYmMNV9b1QMapKcpS7c3yANoJobSoFKFmLtIWBl8cAKAIc16hXeGaG
3RRM7eTkJ9Yf1MXcjfvLyonDq8nroaaqOkj6Rb6toLGD8RadkjzLWi9KArRT8h44RQN+xp2A8leI
o4Dq63NvVKQ9mAv2K1chDFwPqkVlhAxRfmTox5bqPCsELKJKmCr4qhDz+NpBrQYtTLFHwAXmWZ6k
B7sonTdK15d7UK3mYc5ph4PdAt45NeEbIwHjS71/vC24Kp83HkyedcuFZVF4pApMAZjLweXsh1Nn
YrKD+Cf+tg0SWTpC0+VbcLk6HmAz8McpG5CIwwwODUGMPGrIvW7NFphrxrCRGq0tPeqfALw1mU0v
l147x2pl1gPqpyk8tyAvkXm3yugmnhT7LScVmAUXPMv1L/A6H4Mu/u9Bl0vPSOs6A7ineVhBoqZs
x9HRnwPuDwLypVZa8cfr460tdfZ+y3RoCBnso5cf3Or6EJlFTfOy2OIKY0L6trLpQWmRacTWMTrk
Av5TV3c4tlVtcro+urb2uvj3gmCx5VV0+bpONHMHclh9uERbZ0QbyntNVayjOcA7UNCpOQigavtc
Xgoh4tWwCP3xkb82I1DiAgAySkxiy9Q6W41ZglHDEOr6I649IYIY0PLZHuRF9fID6ZjjNGmC4j6u
xeJ776bqPrXTdl8BLD9OmBluRN3rQw1UuCA7k8k4dYbFJjFwLZgSOiQoEIVgPQE8QL3Jx7MPLxYc
q/YAjHWfNlrw6fp7yn31cuUxrkwPBNQB9VXdASMFi24h11Ux6dE7ZD6LfU/fZ2PCX4cbo8B1MA2U
BtiA5Jp7cZHSseBFCFJoqMkK+8mB0Lh3jS7Zh6nZnv0Efj3EsgyWkf/NGR1nY69/PZdydBJ+sjuD
Ct7ybOnjbChUvq2rhC6pq9C9EFzKxxSsO/r2sbKx46/NpUEXBe9sMnx8bi7fNm3hMScZ2gMusDXO
MnzmBIrBpNpZzIUH1jM2buCGB5j/Pz+bFCHltYK6DgXny5ENX6+zOGRkNTeHh4D8zWtwiNsYRf6W
ZcwIOlqqywKRV5fLUTqQJw4gJN6Py8IB33mQysixApdCL/j6C60PRQuOs4HMYJmSG2DbsTjghbB/
mzwtg72KLWbrdcXP1zU5oinYCuoXJJa07i7fqgnQ+zJTGPG9ioz7kCZ/hL0fAARrqYVNsHz/wZvh
jUNvEL7Oq2x/tvy57QXE4CpG6K2puIzqLpoBOkqKG0OtZCC6ykiyeUTVyl1mILpSVhxZ6AU2g9p5
vVM6+4DT86jQ4gP6PcLRwdXOizHIQyJZR2gqG2Fz1LX4R08iA8eyHaTzl2VOvDaS2hC97uEUnRwH
v+gPIbBbb9QcKP1DBk8SPRQsCIrSg3Xa76xy0nF0VtRsY5G+PuYpmGvUE3VqL6zURRmpUCzU5xAk
8YbM6W8KJP2Bx+/SWH2gI5ncZKnfbmzxa1st3QOH1IK6C7nOZYDNlYvqZslW29R1e2MbPdIGXZUc
r8fV2nsBNBOuI6iaq9ZiC3CmBPCFzyjdFEVnQx0x7kx9FFK7/K2QPN9RjcKNb7m24ZFEWxTLGJCP
evlmkaXB3fFNeYhMCH4XCh7KWGKcCsOs39Ke6He0CtSTVSGXdv1t17Z2Eid5sqhcRp/v1C8Olio0
OhM3SN2LS9kuhh51yAYth9ZRhIc+yLeW0tp+JBl7Ggw9k5714iAb2jE2B4Wva/gg/oysA+sl8vCo
2ayu66/2XOJYbLPcGMgGoILJcs0iXgxf1SERRKzaRhkfyrYCBimNfusIIk4V1jsFKDCeC2c31VwQ
46p7j4LcR9UpcXVFVA7Q5oDjXTDgn8PxhzEuOnIzujrGPMY3A4nmiQao5fVG9FH1AwQtQGl91EHu
3UUlcnyiDfRdrjrDyUfMBOcSl25BQ7VIwb3mHMWhfc70ub4TgwMxxAYTHxhatxHOz1/01Vcw6MvT
eTFpmhmXsZVEmVoGoc7VANLxfeZOHTq4OAlFmVWdRwgknjs37bE0MIby4XscUctFsjFOIOg0uALE
ldGdcFeq933do6KOA8ohBPK98ZwrgaEh4PT3Yy4mC/S9nswjSyAcssSzSr15SzmmYKhg3thHVmKe
oVDHNfgmVF/kz1/EPM4jdVKWXJYG4vQW1u+HGl3qTy3tMzbTeY5+fo3R/FQ56yU4hyzxcjzbRmhs
kMmb2/X+WxBt7U3ju+JYdxh+mdWQbLzf6qdEIY5bOUkMXc3L8ZQgd9zWUuQ+qQUP8ZSCJqWqjI0I
ItbX15gjf9cyuti32EIkxxUAyGIsM6bxL+ssWZ21GPT60M3D2VDeYVEEyq1IwugpGW37yW3Vd0My
9h6iD9GN4SvuY5RW5W+lhrpIpX+Pu0Z7qEcX3YGsMUHPhYhyE5H43Rq3ZTniVu8XIaWxskVERa09
ZcRpeD/Y2ojsZzbSp/H9chBIw/o9mklKPiPUXpX2J6QldE7p0Be3OFWgEKQpmQM9cG6Gp9GN6ls3
zbFcApPbva9syiU7SqZ4XJKPS0hpGr5JUz1Vd5g5WV9EaowxolwGrumDKNLqpCEYLY6hjU4S6jEa
JA0xBejGCjtpP7t+mqBhUnQ0JxA4OFWYv/5q6tTXPDu3pt8yPYMUx+5VH0vRAVFylFb/NeOikyLc
LjCPQ+2jMeDRx+3vA8S19+oktCOcXf6zRktNpDrt8rM7RbB/OjK73TD7B+pAsDZybZzyfWsZSGtk
gEy/BaKL0h11el/FCsVkI2i4b5ygvMJ3uB4XK4col382Xxwq6RM866W9WGIzGYPdVdhaU2KVgtLW
b1XaRQejq2DGwYlGFxpWx/Ux18KetIBVBv6KdG1xtIg4x5vXZEw154Zg1C7Y5CacMMkKq42wXx3K
oMIBOYHoX3YBRFX5jt630rWbHSQv1eYEkbv4bZ6ZnOtvtbp/kxKAHKbFoXJduFxhOqpq8HN6hMPc
xAZz1Io7NQtR6g/c+6awO2ROoBCD1a2O7hRoh9qY3D0ge3ELfDvfB5YxwevjCgX1ShyHGfMaX+/c
0/XHXJtwjCxMiTGgJLEENcxOM+pQ51TPDzLgOAma15S+MWRpW4Ti/WS472N7Kxle2XwkaARYF6Az
+ouLjXXoTEw8MXjAZA5RVnRT8u5YJ1JPKZNm97sS73dYSpgyQjscg4997Iyfpinz3w8VNAzJP04/
WXRYt7IqXX+9LeoaRQgyOmA13BouJy2De1yVmo8qMw7PYON7ENK7dNKG1LOg0fyacHnHxkY3AEMg
IBE/hoYBSJPSXvRbDl4fcfc8uw8inMt3CIGoj8C+sEKw7eZzaAr3LQzhCEFicpM/KqWxP45lZH7r
jKm2Nr7xyllJIwdzV11QeTCeC1EvFjK48LLJs5E6F3DMox1NvzdlZ+5HB7MBtxH6z4eRrtM+QvUY
3BmF+8vvxsmDAnU2M6ONCrPKHit4byrq/X5oPeHsJb3pWNLXY3dlNWOMa3OdYr+yXmED69npKxxG
sQ6pooAabdHg1+PCzIF6tTGUthYYZKIgDGTWbT5jO158T9giBaQUXhAcDJLYExh93+G0sAeQiIai
+55dINToAh315sy5gyqaH5VqijERKcaNyV2pKj3f3bi+Qft5BVeNG7yYfJGSc+Vuxf4C4xWLi/m2
jHKs39Qhh90IVQPEO3QQEW/VbF+DQSxiS7VVvgTwByR0L2d7sGOhtyFFVKO27G8ZRvHvZ3MWCCsP
CRIIwnibtA7l7AQ1BAdvu/flXNKmaqWLR2gNO3T6RzhGFheXRp02Nt61yEeu9xljA4ZhGYrziDMM
IttYl2WVhvFc/GDW4wkjqvA2DeJp4/BaoHhlawFYDJciDkzuf+4ShIbgAyWOierJ2PilR49Mh/mB
LVqkZsgZRsaAjWwB2MdsP9UKpIHG7De6GzJVW6RyAHPorwDUUFX6ipezoQt0OKDU4VgpFzduCjoS
QL1+c32xrcScQZ7PYYbQPUiGxXFm2Xi7NemAA3lqaW+LSccXK4CGnfbteATjlXvI1NfnHNH5c1ex
X/788JpBw50MBOb7ErtFYyhMexilmLlQevPncfZytaB042fJ0cQbzqPIgIgkjMIytJWn66OvRbzB
y3MPA2EL2HBxLuBuaqtRRzkugsyzS6vUuuvUXnooaeDFe2e6kUV5ao6jg3AxlhjUlbDs8LlIxoMl
dZ1T6CSReOeUQ7nxaVaOcC4MusRHq8TfsvARuf0MC87QvcmGvxnOuvZUk5WcUQskFg2YfNM8b9UD
1galiSFJEy64PXMRdEidAX2yMAgMYBLUdfJodPl8jHBkvkm72b6b2o0of77vLsOc7NZG6NtgqS3D
PDZdaUjMiO5gIEwBGe2oQzujjIVoVmiHhuwmYqcM/e80IxwlGZ3jh8Stv6SSbaUIzHmuR8XKTmNg
VkWWIIW9X5WDU7gaXYHiGDyhCC9T2+pOSl9+bMoaa8cMl5rrw60cd1x+sYfnbsgXWPbnkoDyloE/
sRdpOHzFpeBG1JFCWm7nbBwwa7PLvsb9BYwUubI8DV+cdiUuSWlbofODNkKyVycA61j6FbukUN4k
aor/R4qSzvXXW91JwQRT+IE8AmBe7nMvBhWs8TRwU8OjQ93eoYNMRyZs4/0wAh6fekiPxYDaZlwr
lMHxWjiXcPs2Do/VFxeqgxq1pAstoYRxXjXYUfAMczlUx3YWszdmCYB5LfOaUCo5z+7n6++9OiRg
KAl9gTPqLJomsRYVI5ZFbKxz2D7mpJpkTTXgFdxMPXAzU7hrB7i610dd3dHYzSQYVXMoAy8WcFGb
UZ1oPsGbGP65StFPgONt3VX+NJ+cChpk0hfOAYVftNR96PjHGawe3mw5JtYT6lYqDlyHAbkS6NVM
0PXHW1taJBfMAIkGCezi6dp05kYI99ZDHiM5WLXxNXLwSXVFpNwhFulubS4ytpabC7A4hMmeuTDm
Yn+HwNAAr8SQk0lwMHCi8GDFWnLE06I8+Ub5HV/S8TZBwPpNmRTNGYd7d1/2To4nhxh2Ur6CXHQ4
X/8Kayue5YejAQ0nbt4ydF6uiHLocq7fpjcDi0RaE4Bak05eaxv5xvdeC8LnZoBEYpp0/y9HCtwG
E3LQgF6lBPa9beLm3QezNC4eaeShfXGHadoWqmhtULBC0MUk+stcphQxKOgoMKGBQY0fDjgyn+YW
n0dX03SAGsUHQFAffv6DgqxDY4wSIv4Oi2ketT6N8zoG2BDY6X6oTA3Ca4WAUxPNG7v1CqoNbLAK
ygbJBS5FxuKSGxlhIBBTxcYrUY3frQBdIaG6d10cdHu37NjXMjc6hNxtT4hB6fuR6vR9nk/q0RFd
S5QjgA7mvjyXpNGHfNZScMUUv6ci3Nh511I70lea7y5AGXqBl5MfB02QJE2LCJIy2fTcgy95p9W3
YV1XUMKT5LYTc7/TihB5cZ1a1/U5Wemh0MWgOW2z+ePhsUgsEY7Ou6BALCtwpv6YtgXwi0btIR03
5YnyJVTuDM1uZ5z+wepygVkSghBp4CpevnY4UFYTfsrAIdKjteoECG0gC8U1pf0nQ6E6C6PPAPah
Lt7RxCYw9CsivfGxbHLUHpXTUJ8OToUs5fXP+XxMLrcy6pVEHjU1OrvG4rWcFELFSOGywK79UYOF
Dv69mQ8u5oyhk1cPY+jGt9VYfaVjp5M0CRS4MCk6pbMOcrHDK1JRT27ToICRG9xcfAxR01rdWRQP
QCClw13AaXEKrExFr8Uf0ESvzI23WNsacGbgdgvhgDv3YvFMtZLOAZrLsp8/HkMk6w5Gbla3lV3V
+y5oerICNPKuf7q1DAQYrENRgVokO8RiezCUqUvyZuDTYVF/l7Bz7TIfQMpoF5FXt+rkGan5qcus
4FQUWJz1BSqw159hZctnc5JAQFDA9GmXQUk7zU9sIqVUkHTSQEi/KR37czQiTnN9pLXm+Muhlo1g
nCb7DgEz04OrgaWEhiexjYXbrhcDRKrGnZ9wuFTuZ020QMKS4SbPXB9F28A4bjyJnM1FyJrAjdiS
6fmBlll8d6rZ7hj7uolvcA/OGHNFqurjn0k+OEcrKdoTcpLdXs0mKg6WouxH19U3VuhagYeCJOFG
mxo40rK5BCM6VKJEM72wGJDgb224I1qhQOZvhZeTAuxE3yPISa52GCjsnlPDQBMCpdP9BD1kY3LW
wgCgiew7QQTgtLpcxFU0oqwEGN1L6TmgYK8k5zjEH32oja2++Urq80zTk601iPNLRHM+pBMdGiIu
luZtKtCFg96gcXV9jldfiM7dX6OYiwXdBPaUD3pteogNsW2IkM1W9HhjVsrmVModbhlOshYjqYHE
0xJrYWOP3iCPhvxiPmF4TQloD6on2TUA4M9Nn7BjYat6VgOURB0ktzB5oL4cdWArMdoMMYhDgOj6
668uNkonkNxobTuS+HiRyoVj3VSjPGwsekRAo8DthUZJxUCvq6NuZfXXyJ9MZK3z+WEoykI6EIan
eGj1jZ1VrqVXH8eS0gY4YuHLs7huBHHtanWlml5eWOhER0PrJW5gnpPZzZHNAWx//c3Xx2NAKgW0
NZcYNDEBzKkLua7iEs2TrIofjA5b8ZCjneMjEVupvLybvnpBqgSCZF5WAReRVhrCF9UId6lUn0wD
g3ORj78HyoAJOAofNDayGTUgkTiHKIirh6EO3WM0NsmnsB7CN//g5eH9gPuR/Y7lrKNVh41N0bC2
ZnypXB8afZNWlVc1dnGEXt+lG3G2tswoBVo6pmos52c6/YsbgzL1RYk+s+GpGM3dZmk+YA6MjJMd
VVun5XMCu/zQOrgqxJKBqUE7vwxpjGeCQdFqkITUfg8q/CJ6vzjrhamoIecHjWcVVKbxTnE95Mz0
fdplmnSsVo41LpCo5AzBQU803HnasjyjmZrdOyZcRwfDlCO2mIpH9x01M0zib4ZQTNi8DOgjmWlx
qkQW7vPRcI6hYldvUliTxzDKdUAp9lZ9bSVBRZRaEq1lX5Tbx+V7ziYisR1eKVjbZJGHmYjr6WFo
nZAOxYs8bSkuJ+F0rru53dg019YOOTGsU6QZ8A5aJAMQlCDPmwjxdY7dnFDuap4CS5EahbHPLUFV
N8J17U1NQKqqQT/QsJcZsVGqswgBFkP86VCn62sDubnwHhRMe27MIXnsahwikKmuH39+nbwY+Dkx
exG2SY/AhW7ikRE29rTXoxGJ0wKzBAFqDGsSw7q5Pp78cMvQlWU0/mfTcF5ed0MR0xxTQVoAAk7+
dETu3CIPR2Y+TyhlYgvxkBFN+6iyg+MQu1ttxrW7IbPJlReNFIDPy31BqWslS8jgvTnu3J3qF9Fn
n3T4tkjd8RziZLpvGx17vBET+cFs9RtcoKsvPs4VuybDLFcVfSd1/m00sNAqti0dG3JOsps+SvKN
b7WCWcdvTbPopdiU/nniy/iPtZjwnyqdKoQe31h9/s0YK+4utmhOlUShl7Yz7PwJiWykQ/Wj09KB
gFKt3jdImOxQGIkfhqo0HtUA84Ge3Pf99dlcPVxJlfmS7Ps8qNwVX4SP1iiVhjCx7uUVBvJorKfm
ochwFsRE5DjU5Yxie+X8mgaJdTQUisGWbaVvVD+sNw7Xte2X3ghUYJvMAxzP5YNkoagnnNRpBo2N
+dHn5g6dhJLSjhzv4/WXXgvhl0PJtO7FO4uk1dpRwDwzNS7t6Ikm+0xJzLMz+8Gt1aHl0fXm57lV
1WM0UcPcOGjWQHryxk5OA1kEC73F+FEfq64IC8BYSaB7gz5hxzGo0KxNUZw7KCvvAkdv7tEwzUl3
4ukUqHl4Lp052Y+5L96R1n/L9Pg98Wvegs8UUCJG884cwvqeHhDmL6kFOj62fFTtjGanD0l7H3az
9hnheMeb1R7510IaUYikOI1uD0hHD/J7n87oEXUE54jng3EvaEPfik6vjl2qdwddQzHx+kSsYQaY
PocCLisWoYZF9PEZzFzrgEZyZHVvwxByL0Q9G8xx4O+RIzDu+7Kz0aaZqgd8f8sjgn/D3Ry11j4y
8Jwo7Lg/0F/Clx61M69D3uxTNVj6m6Ar85NhxbmGDPr0fU4s/SB6e6uzsha08D00maVwni9BrFSG
Bk3PkL5ufR59ykK81lUrOdHzqDcOmJVrPVd6tl1ZBDHBki6C1ox6p+tpo01Zgu0xaBfQLV32WJZx
scMYJfcm+LkP1ydo9f3YHDTqcSjxGDJhfLFS0CbI4B7QphF22h2NXiDsNNhfNNBh/+DWBuRCzqlp
gjZfjKQhu+WrCiPVNcrOqmXe+m6vPyW2sZUZrL2TzG5phdKkAUNz+U6QLyp4uezJQ5uWZz3LEXDs
Nf+go+ezEd+rQ+GjSpuAuimXxMuh5oriGbg55swsQNtZVXq0GxKhKHSqjdx9JTzIXWmywnkQJD6L
fCebBDVHn55E3QTtGRPJ4CS0ot4DfoVrndBRRS9oq9e18n7Iw0H/RDRJnsmLmHTNJnDy0tU9a3Dc
QxmYKSgsMeJX724VWp+bKou8gzsmeyZhKHHUixdsUBVx/Ym2Ru/W+WmywFBG4EYOKkZND0pk1IcR
/vcxnafsMe0UfR+HebULHSlQ4OACASulOeFDRF3WDYAwIhDicWqLIz58zj0oQedtDaoZOLRRfC/1
NribsQY70ckJTlFT/n59Ya1lBgBiaJbRBKVpsERLaTgi/oBawDIqbiJIDbtSaYL7OsVvpPdLEmU8
vnZ2g0A0LvA4EIxqcm8iTbz3SxhC6hC3Hh5yxkOD+t1Oca3i0/VHXJlcIIUUlw0AXcj2LA5kxPzj
QS0I3q4IldswRDvThO5/k4SI3l4fSh54i7m9GGpxIFJL0ySRF9Q6LqQH05YWZaHqb2wxK8c+PWDa
zlK+Qobt5WpMBzzgWspYAB8QtgzspD81VYflJ+yzQ4SZFP6XefzOzY3yDAY321iha9+TeiztSir2
nHmL76l2E/3pCeWDsa4jPmoUI4bfflWGujld/5yrI5GhoxRFC4yr7OWLaq0BkkTCeMIiKN6jIzyc
6i6klm0Yw4+Z+/+nGPY/UP1Lk1Wt/6z29fgFiupLScznv/9D1Iva5i/4LYNVos/nWuTpf4t6yZ8g
6fWXhTr1mr9FvRREvVSYVC7zC/mUFobkMjZF14b//V/yh6SBeClT2ZJ7KLTvnxH2eu78/XstcZxR
wOUhBNKb6DK6yyo41aQ0jKrCf7JNB8mOMAY03fzBDW26QQv/xkjwxmtFgr+3E/he8h3d5g94GPS0
RlHfaTNrB3PE/oS3qB9G4zkqoFyqvo3oef9VmfU/nj/tT8XP/05NVon//s9Bhvjq91zKyb0MNPmf
/CW9qqGvivANk0gOTFFB5kN/Sa/a+i8St8iRQZ1OR1KKrOIv+TjH+AV5LtkKcBAZsSBW/R1nyMcB
E9c4cOBvgz76KfPvy52Uw55Ot4TLkasRzJq12K8Lq51o38bDQzV2FZzOzhkTlH0xkKeCpDeBwYmK
5zzSJzjhDY5/HjDPqz75Tp+VG+WP58vSv+NdPosNrI6+Nikxy2sJfeEEjxuZwT5whbH0GLFkNWxv
MWMYlI9tZpfWAzIEDdn5gHpjl56CCYulX3FodNDPdyLAIm2WFGfFcXEld/vIcN42Sh7N5xfT+/Tj
gV7KpL76ZAjhQp3nOKVPIDX+LvfkflRtfxRG+qDoaooNlNvBz8Iv0Bh+pYsbTV6mUVM9DTV+zLte
s8IaChed/F9//jGo2TBz7Eh8sMXMGVNVoGSUpg9ZgKvDH7XR9+FRN7I42RmICdjHDrqaheFzHpTu
Xaz2aXsbtGPh/Fj36EMG34uVz7HoF0odKQSFHF3Kd1AEfUVl9eM2pqMyuLcZgkKhdmsVbdLurLbL
XPWujIJZ/9BGyYBMTTUpUMryMCnPsc6VdvRzddpIDdYehxQdvAGND/rMLsvt4qLjisAfYsO+LTPd
zt92gRFO6N1L91c8cd0mN4/BzHVdNjwQyBs90ZtKQ2c/wajlbYHU17RRO5IB8TKuaaQxS2zX0p2P
quIyWzGmaBh9wz53iAoUk1cEVR2c4jYQqBY3Af5sI1qk6dToeGKLLP5TtLWC8vz1eNFlVnLxGFTf
UTsB0kXazTm1CJjWUOYaDDn088kNc/93uzaaSOqsNK6osCZRohIDKtQvkujR7mJkAfah6ZahiWK6
XaJNlnRDFf+pmqNQ9/lUxPG0HxSloKaNu2QIBFIf4QbeBa2tWF/CcXSaQw3hmpJ139pV8iXDS1y+
o6sUyRdarvzZdmXQOt71N12GAJQdGh+0S+kiUZV/RbVVRAwgORr8I+VEDRKgnYGaLc6GaBKeMmu0
XEn3c1D18mdpnxr5rqvaKrWPwMHcXNnrdS3F2K4/1iIMDE5p9n8dqA+HOnyYRWCWwogmSFL9MWtj
+JUKWkLlraLNQQrDObAex5DVuzODUHFOuMnlwdbKuEwmUdX+0e2C3U4RgB1sEQB4uA44SCErr1Ep
bB9GZ6ZEmaEN/83UBzV9wOShaZ9wTOT/xmit/RQGSYlzS56iYtgCcB/uA+685QnAZDphw6uO8+e5
STEGu/6l5GX6RaTSIOP+C1/IZAFz415W4G0cdKARTMiwlYrlHBGh15H8rsKmeZA2xO8hjfXjxiJ9
FTSwoWQHh3MHxhfaCfKhXhRIWqhxij2E3bErZtV5RAYgsj76MTW5N2bYDHi7aF0RvKd0Y1Y3dp37
6UNVC7PZtXrGhWcjWBYymWymFtupRKGBrUVldYnC8PV4SAYjbY6zpbpvnKLrtUOnRXiEQRfEZzAY
w/6tVc41YnlhpYF/jbu3WVw3NBUde/4MD9W3vrtKbD3o/4+589qtG0nb9RVxwByAjX3AlZQlS5bc
9glhd8tkMRdDscir/5+y9A/a8oyF3ke70bAgW1qLq+IX3jDatXUg46M66oaVByF46T3ccEia252X
i8n6Z3eTeXgKaTE1YNjL8CsJkv8+lg6eb0vSjcOxyuZYfagWXUYZDvXaOwWbntynbQ03fav6TXTf
FzV0GF5UcfD8+2X0Y0f9vI6M6rQRVzXVoeBtgwNQnW1J9jmdTSSzdOU5H+aFatKuzJXMm1TkEDAP
NbWs/qoWU5lfBv6QQynWmdanRlqZ/73GgHPp3juh3m5FBgh8rU3UR4Wc4+rNWVAk/ly6SdgfC5cm
Btpl1OJ2eS3LmUpG0Td7PA5X71RLiHkIeBez3E9BAL+nLv06+uj7Xabx48zX/qHu6iq4pb4XVLes
7GZ8J9n98SxvRtGkQog2ULWkivDmWSHV4+s1xfOxH6PmccIYqjhgFKcGKOVjX100joPVHtEqTnEY
KGHeF64Obpw9dMlPEVry077JvGaHHciCeM4YFMdocWbE5TMHRw5fbgj669Iaz6dsi74iByP0hUbr
436JbImniwCKkOaBCi8E7gh+l6peW+U1yVM+Dumgc/kQecuMY0Dv8w5R2/FbTult09ffLyizbN+M
REyVjP/4g01pTvi/HRE58cvQx8F41M62ig82TJAyradBBncekyfPxRaIq8i2msf/hzcGhwYp2iiR
viWkTqB+YdqCSpjapqKZHYzyBKs5L45208r5wkc+siZAd6bpnVr1m2DX7GRUjw3/Gx0k0lqzkP/2
kaMWjw8X1dsjzKpAPzRlEH1KEHF/3pp2Sj5Ha0TfA4cZlDQarmKUALIBksc//viEKxR6TZfyV5Wi
zqtz34qX6VgLGw9VOWtn3lmBgzNfHzj58gEvqHiPf1z+zwgeP07hBDwqPUpCScb+zZXpSN0vcdxP
R5A2c3iUKmuy7yN7Gkld7M2xRIidsTsAgBreu49MxfXNYiPBg+wDNN3+teLcYdneauypjlEwIz9N
11Cb/AdH8KGfUY6zrZLOqeviPZg7UVafRmUhEsVlmY2XnW0zOP98FiIKG4YBRMv4LaCoHDHfaYtl
5Bzo2uCqipP+uY6b5Eq6ltU/q0GHF1usqU79/n3fxk3AZRAWRnTZ0LFBgL+5mLe+tfsh4CYM/Bpb
oVW38ccBhYWPSy8tjPLoqta7IXepy+dzaJWH37/927SULUCxGnwswSStam6Sn7cAdEcxuFs/Hqt1
qpMZTTipDgo2Z7T3Sxp5gKps3HBKtwdDKuPAuu0A0lx2y7RhP8Y5dKswFqI3XMlhTJ11fFd94tdz
yQwPpFPgJ5Qk3z7hPMRzb2UFTyjocu6rKozXPzbtWOcJ3j7jH9ZSeWKPe+Z73J//NDak6qg0RAY3
/wuH2W9A76BhCP/fW+THOZ/whi3ZTNkudJoQrLbfQhdOJm9MoYJBF0PH7Cp0cveD3YQbmgOrAwru
KkBp4auLvkT8zuX1H6I6KvIgzylKQ6qh5fDz5PWF2jZ/yWCxiK36U3kFqtzB2uI/troNpiIicMvP
gom/91anPK/pgqid5zTbe9C/Xw9SDhIozshyOTzO21sUV2iF5G8zHPMkLCzWchOLIa071zpv3c6h
5bgExj8MPailv8jdDCFIH3De/Tur+U0WaFZzQPJh8lCzWt42shKEtFB7t+gEh90Gq6Gave1QKtii
KcKGKt5HY6a+dXJpotTCYetzWxEHHde6bq+RwtjKE2u+fVwaJ5rfO/LMZPx85CWRIReTJ3HrkCn9
PFlF18wSv2+ggKicoWai4vrKssHZSNs4JS9B84hxR/todfHa7wNrGtw0L4P25HRL8zwIifX7O8P1
y+EDPBAgA3VdWpmU4948kraBkmnFcMXL6AHjwETtMUtGnLrpgqPitunYP811KL7FS62v4UU2MJdg
5ePf2nSwGmo5MXyKw1nuOh0JMry2RNahwscVu7fGPs5Y3WTvPfcvtwcXJYqSZqZh8ZNO/TyUaGei
8G2hw+EvIUIC+6ihZ/I4Q5Ur4K6Oa3Q/ad3rvyYvb6uvw1LGxR3dEj18DipnslK3AQf+2mL476Wi
X5+KOBy0EWLnbEp6Zj8/lY+FqeWFjTjiwdlhxabHeibPtlwZi1s3q+PwYp5Hy+J2X4kLn+pui9T9
tsxZGOD33m3ldNS+33YPv5/mt3ZNPAn2WAbCx2UPuu1tiaYNi03R980OgdUOmMp6ZHRUPr0cnGyV
ItMQ+GeduxZQAFUEjuRrizoT1QO0UsIR1eWAvyrtnopGWdnQQHOlgzMYFMGE+dSy+BerT2oRpJmF
ZtGZn4yl/Rd6beCBcN6JtdW8c2n9ciOAw6DGwIVJ3whC15uBXjfgN2NuJwekLWJ9xBzT7i6tqc2G
QxUvg8BWNUNTE6nRrWvf0VsE+PLzPkbgDb0+zlt8T1h63N4/TzMyhNrjMClPay81jqK6GjcGK1ks
zRc0VfIO+LqVLEp/EZ7yI3VecR3gMLVuZXsbgvuYPi8/akalN1JzKny1sE6cuTBFMjq8nY53lq1z
uzyz+ynX84lOIS7cZyApm+1Jt7orv3tRb9Ufc7vbgs+l5D7OUqqk4QNO3RhO8AC2XOOd05CKZQ/N
prJs2qE21W5P3so7wDusap+pGbcyyZJDU3aDzeauJl4Wf96htKadAKTDjyxNZ8v+aNezrJOTPZcV
v76uAwoAoF4r89ZZANglRl1fZmO8x/bKLCaHvGqmZZnUZukUTUt9qi9iUxNDagz/WxR08nEUp7y0
EH1KqeC3ob5vVBQuet/DEFq/zA2GwJ+cLl+d9sIPKS5xiKuW7w/aDmXmnTJlWaXe5fD+aApxkvvY
+xXIcta7RrbI2uyR2KvGMg2qjJHbzyox/9ZX4RjeDIEozN+R3jnBWdw0ybidV/60gQqMGGxd31pN
GGIIj8N07tqnUk4IhJ/3oZ9lpcRgKkAciPkRZHaXi+Wyw+5sRxE937w+LbBcWgLHbdMRNbhSz0GA
8zV5t4ti2RyK7SlbKbVEIBMLxwrSsg1GdmcGopqPzDKql+7S1iM1xgAiONbHWeCSmh7zuXTy+cLp
Zo+FV1AVZei1V9qMuW35JQNbuHqbyfgH/Eh/MG2BHW35yA6vwr78nuRlyTz1r3u/WwomvRobFBL3
WQuCHYH8l++6FexJcIbISMOnD12ZdE8uer7BfTx69fakcBebbpIwy7+HtAbGR+Qyl/6rUK2tr3pH
41+SkkrOyK5IZyt8A21MCuZyrizzphCWuKZgxbbRV18G0vrgrMJUMIEhmtkaYO1U4HlaO3gMXQqv
R2zv1LKfkRyZn0LkjHnk+uVZC5/67deoy9oVk+GyIuT40LuLVSWnybKdEVPieet6JDdRHWdXTJ1t
zml/yikcpXGcy/AmSTaReOfugiGfRRQO9z65sP02meprt0syL81EMIxr2jR13UGFd8JOpCqLlvFO
BaUK24MQ9oSPag53X19JZU24IVP522S5l0lgqVM+BB6nQgEZPgl2GFNEwcdlbQYMTAdHARuZOk4g
XF2nSmNF7m6d92XrLPPIJXuJoFd34UaHtOzV0szIEnZ8xmMkRcfWghoZqHuI3DlnfBvIanvqkY5n
rJetLrcnHHvMj/mSxUOlBkif09/FjthYgjXgMP7SoT3fe0AOpiq0buoIG+L7rc/MFSJaGJhnZZZP
LLYogFIlTkGmzJdK6ZbhHPFrL7+/7DIPnDG/5JM8s2/dLSkVciLe4lhJSrGxr77OSLvynEEhVvYK
R4yZdOFDkuZY6wbWajmUXvmHY2WDPEs231dfFEefh3MdhgDJWelrkd23yjX+GhU33oIRB13oZ1tj
U8M6ynOzLxDO5+zMaSQg+iOqKVTurm+Uue2WPLbi3VxSQ/yQYDAlnnp3tquTIykaxykWTA7uHr7X
reUDJ6BK7p3V2/iXqPI2JI4Kwt3uKpPkQHL3Ok8oEtKOSflpm6O90YoL/+UDiwKrCoVCirMk1/M6
Sfp/td/Pf0aTzudPQ5ULRH0Db6ExCCG41XYayw6k5cFZ+rk/+Dlr6K9ucKR17QxDW7VH2obx8GEa
E8AvYa/Dwk4La0aZZpw367Ka5lwV+7guveZM5bTNbgbKrvSysqyaysNQWxYGf0EvsvzJzweXB87K
hkLt65bwsoCJeu1pMH4tDXqndXP9KLaow6RmA9nVVXt3Hcw+WqZ5Wy9lIie+ybrc9HzmPDJXZaxi
Z72cItjpXyF3mGWIZKoMzvNqDCCIYh/UJPeT9Ed+ldaLZk6p0pu+xrJkxlqvCSZoF7uspWQ8c7Bs
U0gpGQGfK29WQlyxYFvcTeAPOqnj1FRuRpZJHF9E8IDY0P5S0vWFoCLMGdePk8s153EXWda+BS5W
U0V9udgILgKtTkXvjbAdpmBwirsams/ybdtGc1+/xkq+k5nj+vUur+oyI8BsrcXso2JdPV6fvW86
RK/Xb2lALzzJy5WGp2fO1hwc34RLL4FXMIXmvlL4mvBr0RSaQ7yZO7Mn7M0xd3EphblU22U092cL
uJPpqqesNEPlR2brv956AKRwjtrR382E+7+9utAqzLkZhbh1Yx0Meyva2Yz6hnTPS5MIdsmPV56w
5oYD32mzHvJgNY2nNkbEzEKPxSaImZol56WCtmaedkNYsmUxKy7G/H61s60eHksrk1a4W+yqk0dc
saue09kfF3aljK2c09Z/iUvpjyMvSdFjSdp1P7IHY++izPi+u5wmOXBAaMvv+IWIlgF3iD0FNL1A
f4wmpnBerr4qasy6Ia4xW0+0fmjpg4LGYU6gl3eIKoDJyO6vFB3sQyNqc4EGCARWkGM93edkhiGg
solAIgjl9Fi5g9XXTwMoJYYhyYRll18KNzOjLrdo4LjczbrOuoY8HJ7B4NzMjRsPnI1qMsvc6xxz
LY8tvtj9sfPahh9ZVeUw6XaVmE9BRF0zkD1L2j/rbeVtzp0r62Yov2It5g3Obd4GFUPRCRXAb0jV
YvHqbQoOnNhP4OysfoxUW0Tm/QvQgdkXYYWjrJ9ewwJHVGL61o9rPD+uluexGTFImkyhuiYl3fnN
ZI5hUUTCPHTvm5jQMwiJCcUp36OHikQq176Y4VoNZ9MaVkzHa+wh3AE/sJ10fPMhmyIhIn5YBhmq
+yHGO8W7UEnTZpC2avOCqMDPfJxgnjs2EWgCSxNapbCTXZzEUw6MzvchBkEgZSIDuzXNSyE982iv
LxE1BLvd+dBPHY8WeCPUit1ajA1bBFO1jpdxOoHnnyFMy0FdY+di1nM7dmbqUIY3u+gVENIXTchj
eY1HHOAJ9ePtQEPwkhWlD9olgeza8jvkvQF0LhE+KgpmhZiPWdbDhD06AiOVe1nX+Sig89uispuD
5VlRfkPc34mnSFlD+0dSZLF8jhLebzc7re1PpyQa+/YPv69t+vqyRMnd2F43Q6/OHN0jDBE0dTA2
bBwiz31Jq6f6BARRQpSGPryBcSkkZc4uFeOYzHddtW3rJ9l2XoNu8FBs2Ca2Q+UShinJzHjXxQSx
aUyrJOhElW4dqjrzgQUdF/WjzleXL802NDLc4WtfzxqMbqajJJWzavRBappMSQp2uMY+papZUHe8
bkDpooCs0f4lpkJNmDAU7pbJlLGpIucKMaWu7O9jQDk2Wpp2rYLp1k8QVppPPaZdDoedyIMPjkPB
ajqrktG8P9SSWJcHaXXmO792ev8Mef2qsQ6N687NbT8qYcdnWiJMtl3E0Tq1Hv34rcC0exuHSmQ7
6W++dI70BrOVO7Itu/JMj53NsxWyBZkg0kRvDt2fxitaa0D1tDULZWF5mxMPNoK6z16i5tcjuxdu
AiyG2MaqOYnD0JzxtHMSZzlMcbmWX8exDwrs0jNkKJzDRDrUPJQNmsYFh3OdB5gCQlv9VLpVzMwu
CJyGUzonm4NpxeTUS5gGVmTXDeKofdDbuziC0Rl/ijeHdROKbBhdGuuOCK7dYDbhatMNJm3zXi65
UnPP1Du3XFc+gvfyI62d+zF02WazpnpPK9YkZSQgI0fGS24aDK15LUQ7QT0MbcDuLWHjbfouy7Q/
Hlm0CVc6C4VgcvuRnpRJ+eNeqPmdy7n3zF3vrZRFPHyDTabr+rm5vaHrqhkGxepmnT5S+M1KcfN6
XADCaLkR5r43pz6BXzY4etfRxYQ0MmI8MIl78sRMOWlY4UE97CpHmHxliJQ52tfRMjFmGTfmAo7i
nJ3KeQVbmEAxcLPpC5pWiA9BXKx+xKQZnA2ZvuIl7LAjzcICwBx48TJH3BmjsvmEyHkoxtRtewMW
KRurb9Wxmv1yqM5CpCDX+JSAKtMHZEdb+cGbPOky1zPDxqnBqgnsrHK5V51eGx7PyzXehqXmjFyD
8Me4vKQx1jjmjgSGH47tfhhjVezoEE2cbPaWsMp2W5Fs/JbXAeI6g8htTlFB3EqC9BI4T3lCyWaw
PAPIaVEE4QealyNvKuCfqdPr5Zr1lmBCqtiyapG2eUNFJe2yeGMN9y+Rj5gyc+Z5q21CBTfOzaE6
vYTredaYdLCjW2MSihXLYvr1nik1OFqbmy6excwFEY+OCbRsiaZ2d6iFlRSXS79mq/tltRK9bKeA
AdYI6fnk8Q+2LyekgFrETPJnpCCm7CFRq6zONlFY2bZTpaU8hNdZP42f+oX0111OicIZMKCMq/iZ
MoH9EXCp1F+KBair3hc503jyGyXgUqg8w4k7q5oFNcnN2055P3nbR+Zkk9Zp7JJAi4uV8qNEE6Lq
tupJ46Rhf3azxmkProL6ZFFcTpZ8xJRrHgfUspZq7u4xEt/CMhW1J+Iz6t6W4CLb1rU6TDCfvjpZ
rd1zq51k+a2c0P0usU+KTq2nE9leoIikwvNtUpZ6aOjIZbcqF2Zfjm1eMuhaEuB9zzZV5sk+HGP8
130gKyE5C2IdwdnacWJN+7HpbRTEuCb9TFyb1AwtdEdPbUuNjJEjeERgbjx69Bud+ioo5Lh9e824
XqNswgAT9bwUCV7yFcvLzIXrzwVZZZ70BPARQqlWiyjmDIAOXnAbsSjHl0Q95/N2+5f1r19iKFQO
zK7S60a5caF6xPIQgC+rry8pd5VtJtR8jXNftwQCAiaslnZjonDLm6T9mbJB/02qVUR0WHwz78fN
Q3QPjZNobnoXHlm2KA5tN2aF7YtJvYYjJrQWpTSnxVhtQ3k1USIrbzs3LuY+bSy7ay4itYVVuF9z
bY4MaromD7JIEHj7xO81m7/qGiRzUmoZpJK9rBxJCDo7SQU4MmOGOwTzerxl95WYnfw751LN0bX1
q5McKqmFFjuysqX+yJYKC2MPsw72ko4BSJHzzMcO6oYJ7JebvOpipAiF7W3Y9WFOjHI06Es9PuMZ
PY/PxBJzieAL3LsnLKZsluE4rFP5bSotNMbSKQLbU3FfhIM/7+bNNvmUWBeDe0KEoF2/YJ5nyl8a
S4rwuQRCIspTNjaKn/NX20yXnWtzfne9sh1W+Y/iUUQvvxuAToFwLNPK6s1wtFLbHKQDEQOxkRQB
3yic5cMb/I3MTaAdFy+j4+sZxo6LKU8Uo/KIcIQjnQpp4iBLytQJkIZp7iStSCYsfLmHZttreJz6
JZwfbM9kGzizmuMrcTZi0cBy2RTIPo2Nj13r6yVtik4Me4esHWVNB0D5U7i4czic1sAGukjRNO7d
qzbozOIT0u6Yb6wPFBPtjp4paMiwH0fejM4erBwdeWou92GgMxamfgUPUgSuE2oeDUZH+w4hpyRJ
3Tmp4MesLzWAxm6pmOCbTRKN1Dn7J2shXYa7xJlweI4npexPWy+ouAO07MObSPQuw4bUZL58zH1n
Vh9f71S77X8UTxeAnushi7J+/Zb5uXTmgweYywwasp2M9UJfhI9NyG2GKSu0xcls2exydP7ydex3
XIHm1hwcd524NT2fYvAustyGwbDF4IxTiuBlPbcHnSAMj9xpjwjkcvlaBqAZayINChAVh8PwWsuj
DkvkME2ROURek8VcZSMpRTOHzQasBNkXjV+qVJoFPKk1XE+R9FRMmLyuCHjvhjFYTHUoH6mInQmc
o5kXGCMh2tCURmNUNyt0tfjSot8Gq9DREpIma6homLoBAAcfIbdCE+A3omXeReeZb6yiDUgBRCRU
M8nd+lJRE5WKvCvGvetv6ol63/Mm6twm9nL0doOj/aLKnZfEi3Y//WjP/CNqwceu4f+3jvQ/udif
nrubr83z+Nsf+q8Uhf8f6S1Gf+e/Mw+un7X4s/s77QBSy795B3H4r8hFThEAjwtkA/TEv3kHkAf+
BW/Aj8Hm4bdI5fzfvAMPSoID3cBgnABbEPj8m3fg+P+Cyw0mEUSdAwQeIb7/+39+6v2Nb77/O4r+
TWMVXwcgNSHCwSFAT6OD/nOPiEaMI4CCy+tiISrcS7przm3ly8r90xqwJUtrC0ArJTA3sI5ZPRA+
/W2s7l7ayn9/gDd8eUMcA3kHWx7ZVmSmfrF3FouoC3o56qobJVmqq4YwefBzworzFafu/kKvYELu
smHQo5WWpYbJWjfehPVr7gymaBmOANvec9N5I/HKc9GzQ4AJcCBEo1+fy7W9YOJucq5caK3jPu4w
pkVDOV7Uriqxj0xJJ7gzRu2RY1SNTihZes0qwH9B9LvD4RdtH99HEuQi6MbZeae1+EYzkwYpSDCD
IYb8EAJkfttaRkvXd3sPyKSgMzPv7c6mOuL1Vnxnabvpv2uUn6dLpwJufVQuOOxU+1Ebf+PcmQds
nYLhPqncWF3mLio0xzpQibhbWiWCu3dm2PQZ/4YncLB9g5LOokWuxLjUspb/Dl5zOgJUS7vO5Wbr
Wp8rDjwj8hlTvMslMNRDETbtc9cV84cKDxWgK4scgzPp60m80xQ1b/XTo8AWNFwReGYsvF9II60o
Ml2HznLpZhGcfengjnu9LJsXpFs1l/1nQfWsyN+ZqzegE0AeYP2RykVIFjUcdPB+HoCWGnsI2mAC
D+YEaj9vg0ROJKxsm2RnC+THLRhKO7XQq9anDkAM0nZWSdTx+4l40w/mMZgHgP5wNoHxJW8JvyS4
dVHIvrmk7FVV627uO597WyZtoU+/f6vgl3EGrAfHAdVU2Nq/4B4aAEdqbBdJO7B0rQsuzHA+95tS
b6nsO9G9g6l/02cHkuibPUDjlIk1R+PPAywzKi657yKKWiKbt+9fhtApQu+yiYh1HoeWUOt8pRbv
n/3+k/7y1j46kRDf+ZBwb/jy81tbSNJ6CY2Ui9BySn2Kw4bcsOrd8LYTG+NqlUAxDzKfrX+m78E8
gv/DO803WGAn/AX0RfkT3K3X9hcjAZW9k1PDTn85jtC1ZyX9/oNiv/cGtATEDHwG4gxEzcbN4S2Q
exS9zrAVg+XbWWt3yK1x/U46uqozL0ccGJOUrGt3sD7gQiZleChr5V82dZQFh6yX660X4eOhKj85
X/u13kfSD4l4uvgyo3F1WNx22Q2QpdJ+mNRF7TfeJ5mEy5m0rfB+SUKx00PrHLx5utFBVjyYJibO
3HWSgaQ6IlMnKv/CtkC2W8+qrsfdSEj9PZmy4Vs/j+qYW059XnhbcMNy+NYA1jsFdjVdU6+Md31g
DzvydOcMud8mgOfgxpcDIJxTvCXxR0sH8a3okha0d4cbeA+zywYhfjXoTu4pr6OrUrYo1eaW2wLp
F48IfQ73ReRW6aqQhe/moLwIgQOc2qx5XPpq+6AWVx9CbIn3ihz6NCVjeJaPXfG1n6fv0QTjIEXx
Wu6SpdrSbLG2fUOD85Qk2t9RxFUk2gH93bbw+xsyTT91wKIWad87ZxPV43QJ7P4pcxaKQaGu4nSg
9f11qGb3lK1BdGyDrPuYg3s5bHbW7rmeHdBTdNhTw209rCAXrv2guhuRKv4QxBPtq3ByPsQQx+5V
Z6vvtCv1Li5RP7/AhSNOqzVY2g8eYgNpxJPA5cpXe9wFbUgBcQYE9yXIyEx2MCnkldutwYXup20X
FNl0CtYwOc1hT72x9S66IqQ+5UvqYp2E/1TwY+08TvIQgm6wLunbb1clHbWPWVwVn0vV1tme46G8
rajwPzhx5t3ChVJPje+g1F0oOjeUAC5l6IN2EjHmNiuSGUMqkRo50b0vDiRyU5cOFWyQPSWc8s9K
B5cuLgNjuEdFJC/pV1uyDJoHmVssrhsNAWu+6LL1TyplxjFqdDAuXEeqJrm+VIkf/UHDQ2BMhRvo
WQGaKk8nEU1nnT2ASLDrv1CycBChGZdT6ckqLcJa3cgIc7l+KY92VJF925KWq55yJjVoH1d/E/st
YYaUv0XH2hVkgPQ6j+UcYeziokQ6LOt27VNtokDlqAMYyKxJqeo+0GK5Kl1akWvU/RVScUqXPj93
+rV5oGL5CWVrausxwC74aEu6Otr+7Ij4hECJt5sQf7la8xnHJzHfoqywnID56oNXV1Slc60Owq1A
4FrZyqqDhEjdmgyMRGQzNdrk5LolmKCm7wC3reNDuGXNjcAn5Y4W7npV5p48DDBfL60+BHQ2RgqE
xbYMyK9NiMuibOkqlR+CqMmGNMKKTEGlLvSzR0k7QOepSugl6fraQaG9uoyLpa7/KKqstj4LhVEP
LxIvaLetSVQW131CNf0vJyud75KZgwTTesN9u1I43i+tnKabGFZk+CmhS5Y9QTRwcb0UmyjFhQpt
F4WuTimQce46hg9g/+y/hpimF+HgPGx3yo9zNNhEjIUUbVqnPr4EZq0Vzm2dhmTP/rkufJ5qXEvv
gDVLZQvsexZf7OJRDeJoGhsFMWZBVDfOdOmOSdm5xfky1hmSgWvDKyjPMtaDq6iuCycHkoMbwRxf
5a2NH/2oW1FdoNUOjAjzNN0NV1CVfHUTcRL7/kF22NUBeho4V57motLknRlCbNgMUszfeXWTjwef
cxTnpahb/Kugr4PqGiSN3O58Gljz3rWwCHveVvbHddNX/ld3IHC86Ndxe2wTlli+K8m1w5swzLmV
QHpkwR9aOozNGHN27EYLHuzm4jOfg60KqZql/QYvsWtS6m71lh09Z6IY3TQyR/O5gGJ1h1FLHH5s
wrirD46XLMm8Y3WqgJImZqopE5sBcpDc9O2zsVwDVovYd3fpwq8szm1UmfISXapYLPTgbWaoOESt
SIYBq4iwvQ6nxfWO7Si9e2BzzPeVtNvVD3cWnJKyuXZqvKjhJs3IrUc7uWjF2cUpT59j9RabyZ1b
2R7x30paHFc6NbL3FVrchzamJE0fq6p6oKoFNWuqAJUd/QU4Ly6aFBG7CG9HrabVOkTlqKJTkCNt
04kij8q9r/xqPmEdvcSp5RVxd4XdTpVfJDry/adEgyR8btqFabFiu1fjnjCv5LZc+EOfSD/LWB7y
bhLllYvJ/PxlWpYW1LPs7JrWyqqyzn/2G9vUIbwtCxDfhl9iUxB0vKH/QP3R3s45JP3xnjp67OBU
T9h+1hV9Lh77yQWdpsZ1Y6QKR3pAlYe15cjK5gagi4RmjpboiFSPH6ULSZXfYmJV0GQBb4a7NnAU
9OToBWW+7KZ9N66mmASOZC4/WjIpPkV56RwsgfJzHScS6+Gxkuf5UGfjbpaZT9Uu0F8CisePzqqS
i74t6N0LpwdB4oRPhOWfJGz1cz5ee1xacqA08WhVwde6BBu31Ec522uW9k033SWz/ioV/eUaS4JT
FpcxbuxNBkRhZZ25/Xge6sx6sIFsnTbkxKAy+8Mu9KOOt9T2B+y6yn2C/smtiBQ9PZGEe+CSAc1O
6aQDojCAT3G1O8hNdUdIjcmFEZk69Em+ASrTHCxxpyuMZeypvsd1rEYHnWYpLqM024FjlfVFEce1
l870dq+jAPXrc0BG9rkLcPLMWOmeeY4CtN7AuxXF8uQgGxClYZKPu6QNZWo3fnCp9LBe+KCNLl3I
YClzgn50y6oOJsa66LswhiDeB9/cvK9PHvIuaa3njS7c3J5PbSw/UDnUaQzE6HzYxHhox/LZ35rh
XuZBm46A0qktguJwdFfcdyUvh6Rz9BjUMzIYrR/3V4Pdtl66Fn10Wy4DHiqtFyCJAVxklwyTo3aB
NatHoHkDpXBq9Nx50AbWnUc1zD4M0+J8TzLQh+Xqe09glqF+1m1X78beknaa2KU4zmKcVEpuNcgD
fu7BU0XxMDhGSd7En/0BTOGNWtZyTGMOX7LOYCwJAcei2LdB3Lpp38YDwZA702zdCA/AzNZz/yC4
rC/yXLjfvLzLLitvcc9dXeOrpPBKPnk9aidpHLjrWTXlq7UfOjihaamG+ULnE+oE09Ddgc8hoOLT
x8CH6L+kfRhVH1tAIJqSvnI/CXDbjyIqNdL3Y3c/YbdyXpjEfu+vejy3pabUMAyjOGzg2KqdEIF/
tMO+Dw/ADSf69H6V/TWhkfMUOELGu3DuJzudqVqKlAJP8j/MnUlz3Fa6pv9KR+/hAHAwLnoD5MxM
MjmJpDYIipQwz8MBzq+/DyTfCttd5W7v7sZVIZkmiQQOvu8dq6BDB1wFrZfUQTFmw4H/sBcH7aSn
xaYfAOLn2R2M3diNpLeSlB00QvDemjKM6+RidukYWmMznpe0675OXpo/GgWKiMBvR/UiVlk+liHS
llz8/uLWQ9KI70YvWxni5swgfHjsT5639M8DC/89BzrtHgag711HOvFhGGknmmc8zrseliTdkpAL
BK/hFA/B/J1x55fLfImFE/eHzE+k5PoC8kKM57a2ZkAWN+YSa1sjUfM7Wl13O3ep8TiNvR+iVqlC
An/jXd/N9r6L4nrXR2X6lBMyguQHujLt7CnEPSteuLStvVkwH23MOiVND2rAwTmeECSY9NTZsjeR
jTfGm1a4AgKhK5Lp1mc+vLapLp+d1JUVx3Ekn2dRDSf60PJzPublpanKC8Vsw4dsh+jiEAx5B2k3
7PR5sQ+4SxGrCelCAaTxiZqYDIwpt/Du51l3VnrGLdabmC85LbRDQ3DznV0r7d1jUZnDQlPqg4fV
JNtKONVbkS7NO8iz3Fuj92lWDJj8OqM3bjUlLEpCY8lylfrZwUpZx8rO09oNLM731suckyZ5Lroq
NfZZX6j9Mhkd+1XVX8yh6LZYd7+NQ05E+owBFtvsZDw6bMGbqSyTAzt5s60W+7s9a8nG6Mub2B3j
XSsj/16PTP1pYAc46Uyxodn58hZU2wqVV5uUE6phS7yj+2r3UX+rZahNPW1I9rWV4463Gvdo66Qt
llZvb40y1TeFB1SuWe2ZkhuT6QeJYzvLHu0snLaXO8WplhHPSFsZb4jr9F0DMXdEi61jjC7ScPL6
QxQ5gmlsanyxEzYTleIH2nlpGRH1mH90wk0Qk2n+doJpZ9AZlkPlRMVmcUbWUWj9LbmoQ7ufDSE/
Fmk9N1aXn/LeiU92VserZOLBKYT7gx2rfpzYI29h5/V+C7uQV1vpafIhshiQN14/NncYxyv3spQ8
XXg0Yu8mKWc9TRGkevZIl9Rgi0CrF+eaVrb2ZLNeeXtvitLskFXEOQaoaaOvzD60pg6+gop0ygdd
6Obr0rX9vk4bVBxenLOUGUb+xZtpHKJyqdvkazSmnlMpo3K/ILjIfBvl1DzIZGaOaqPpWjWtPOFy
iDmzXeMmchZUUswJj5HuUdZQo+VJZ4ORzhbeS+t0XogGW7tLM/NLNhjmwUkWQEC9SBzI/+Iy4ujc
ed3g3rRotzbD1JQfHGVQ14k2v9QUmOYIIt3iqNZ8F2yA6BPQsWjbwpvm27lzlzPPNg2Yk+Wf5zZx
EOPl31iNMzoAXR+rQWveV6TqbGhyHA9zZTq7WI8ZyrhPEgCINj+WKAcxpRXpY+Y3063F+N8cJhQD
Ia7I8qvVas1r07btrYXpIzSasj0Uaau9A5xyiKui2nFHU13vUeG9A7JWEP4iMn500hpC5brFtrGs
mFZK29r2fpc6JJ50AtVX7vZseZyMW6vG/DakCV7tvH5Jhi6/mnnRPTiOyAlqh8JMtEWvEG3mFz9l
NtORVR6aZvpMrbwbwqntnRrpXopg1M2br8rNrADhPwtqxXub+w8905Zp+B1VT1eGKcW/QaYbVzy0
9QmlC8n7rdnfCKv1LvNkWrdgfeK+n0zy81TpmocpiW4Qdlt4qVThhmw1iUCSZ4j9kGpy3mLtGx6T
zKvuRpjad78YeABTpf9IADSY7CPWVYlscQNQFz1a+qDf1s5k0jvDTHiuLHPYdWkz6SGUunNqIt3F
/eHLPeqS46TT3Bij/iOWorfLoB8MZQWs6MP3Eax83SanTTVP9b6oLRUoK3O+9rluviuwGPyPI+cY
8z4XzOvdXcfIuuUCfC8s/6WJcyT0peU/WMpo0C9TFbpEZXEwJNEORpv3e9l22TG2KKOJ43legq43
lrNWmMh3mRDtF91sh/tVPQ0kYtv8CO4NK639rHXL/O70fbUDAS6t7Sw6xRblNm9lLJer1y72FGga
4gH0hDQAb4Abx2AZ8uJroQrZv5EPAtGpDH/aGVXOL1Z1tfXhl/H8nZcl/RB8sGfsbRnSTfxIgS0X
63G08PWgLdLrc0GqBicm7k4KJbxYbtJ6ytMbIKMoPkeOh54xBzn6psu4cQ+Cw27csHbZL3i15HOR
CwLpDZYXX6v8IDOcoT2T6RONw8vsGJNsYf+tyRRtGg6GNzQlqXxpT/oMo+EsL4uRGC/ZZJIv3Vgv
HW/ai97l5XewEkaOBs21dc0Ho53rCOUOHHgTYuDUstP0c4fpEpCBWyyQ7JLI9AprDwIzOIFD/jmv
Bpcx6aY1U/7WxN1ZXdrc65BKLRF/svRJBMkLEadanjDd7aYCpb7u36oRUp6Y5smanmJ/sC4Fhd/O
pZGd7nwdK2HmFyXlEm0jp/DcjYtNotojBV0F4qr1+KqF6jltTzpc7p995Iz2w2KKGWaqoiaIz4Qf
jB0hhbqmIfvn+szBHc0fWkIQPfQw5QDRM2XDvdgZEAE99sbYK7+nfj+oB1fhibA4UzD+hrhglm6v
kCglN56KVXZD0P3kXoU2mGSSigRbD9iAmfA/loEVhUk/9loOw7nU3fjoLemYHVa/522BmUNdVWZH
KS6NUgBpRorlcVxE7xLOZPaud0KYYc53puhZ/IkDFuYNoqU1k0wguCmJ1O5r4ImmxWkUerhMyqtU
WqPvatfqQUFyZuljOxZLeYNiGuhb9yWigpGTBm5jiuL5xY6zyrNCAytGvYWViKy9ZwzmsGc0BSyI
81k3jktKVEwIKzT4cWDZS3nSgRfGjeX6Vn6RP/1lWto1LEETE/qxMSpUk2rUMaAHYMzD8kMZXqcI
9I2V5/wg/RwlZbjWOTm3hpGslFldc+GF1vFPhILI4Gy9MNlLB0fB7DmR1afnAuVqdlMagu9duYy2
rxzGmXllFso6JmSjvTfrwnjPE3j/NijZ1jp2eNHNFDuwGvPkNBAy0TrL6M5CmMYwrcBuZ49RIHzN
+dH2mjE9/S7fLCZvlaigj11vFhvXokPEIKVXG2J9I7aRhobsIIkYMZ96I4qBh+fFawJXyexk9olr
7boo45AyukEJwrdUXe/aqDGrHWPykm2p+KvsQIsdVV2zLOP3TPo6B1hUJimvpyKNjdcocwf6SPpY
2glzHCxZ6HBrHHgFSv+sGHW17Up8WZdK9VYb8OJX5n1i9fQsyBT9bhIhrwDm8vwdKQrlsGtJReRn
Wlz/xujG2SPWdlqRszzmwyRxA8laNDAR7FLhyBJyLKuijeyNPAllS2N0wME3t6dqsvgqy51cj5kP
zu2EslB5JzvCZHVk4qEbBy/QyopaPz/WTuCveDSL0S/DFs9ee4w6W0dRkWuTOmt94UxBXTbDtFvG
0jO3vppkdSv7ti822OC0G24uzadwwKqPiF3d7sGij69593sDG8bikk8NkJ01J1ZNc7mBGBvxz3We
Ux3I+S71hwTRSbXhIKTC0cfOnd2ivrN9YAWjry6zVfkbtNJNtFMM+8ywle/4ZxajNg08PZ9LzIhY
B6mmMFPAXcvvXn4J03/p44BpBj/MZ8o9PqwsxxRtWFP7bUEbdI1LPqIDeseu//R9YeUMpTUf9xh3
JYJ5cohf3KLkeUNVxDJlqrj5FHzU72BEuTgM/lwvO2f2PRSVaR2JzcLBEG3XJ4wj2mOpPyCR4dYY
smL59uvhHDqDe9TTO7896BgUkxyxFdFNh2oyEIYnjgkwiK5U9SczK225KxgUnd3QgSRCCqFk2+ZZ
n91gD6iw3wkxVJsEeddychazi+8EHQXtTaZVBb6hOVstcX1SZ+yVQ2p4E73fkopZutvddJtx41I5
Pvj5GKIuzm6mxW/jo4tG7Ifb6zL5IWrbUCDPZuRkXDgLZIcaIILrIEXK8tXqRp751GxXz25XrurX
uC6g5kIl+OWupjlxcDRrS+HeVGW8lya2wk1PFbGnAkIB22JvD2690HK2QA+vlm6UvhnYTn7iNeDk
F5uCbERJts5tuoP+BVnX7IY60Sbzly8txUFnc8khxSEiOs7PX6qrOa+Yu7NOtnGY+65TnmyV6SQs
WOlqGR8ayru+pG5it3tfsz3NAChn0uacLiN5V5A0nd75c5rUOy/DSLQzhyEV+7mY4LMSe8YAHhZ9
rvE7NGT5lwG5fEVx6ktPczdS97KDQk5uH4ykGLIj64b/TByStdZzQu6t9c8Dzyte3WRTqr79pk8p
a/fQp4a9M4DEXrvWi+TGIkjbDH+9I35RpXOJLm9LmK/xaKdOHV+4SHZ9X1tLBGQBmTp8aZZkcG5/
nZhui9f4eeqQOJIHpKd2iMXRFArDq5iSvdaPfHA0WkL8Wgm2DU5gsv8PJqXN2dHkozw2U2Jl4TKK
of/EEhoNG1JFVmreKTqHXGxzfMZlTPSrXhX9W2O4Orkji6eIhHLrRppDmMyjw6TMh6wzs8UocA9U
wXNbGEvETKyRWNZccTkBnhTLMGt7vUpn/04D+cQgUsej97WgCqy4WHPufAAztMu51waLqh5ei9MT
E5GNlpXJV10jE0HxkxuPLY/vXE9HK9Oc6VxUsa4ekAjyl7DGzggMwp2UHiOtS6yPrHKW1SeDOH+4
EVgt2u+8T4qcF4qOtLUIwK+VdkukjtHsJUYp/UCm2goIa6NJJ8yGFTqaZZhMeE4/orKLMduRkVef
vc4u62Q9pgy10XSvVsmmnk0N44bhQyjImwrZaIOB0KslTpFSlNPWwc5nfu1K2t02EQE+PFSQAz4U
QeqjQwkMYHPm4c5Nqumx74qpuWeZWLBs4uX3zkTnSyvMMrMsD01UZm95R2oItyi2whXDnmE5KIhr
PeMW/Klst2x6gzjFkKaA7Rht1ZffZyRbHwVT1xJjYeqpK+HVhSrDHXiKy1Ldxno+fRrpwgmgOcYq
EqSUJWq+dlTOU4SqY3m+rJbw+dFriNjcpPHIfVZ5FR+anuFUOQJdNM1B07S4Cwt7zsdHpTPTHPSC
recwKVf7AtHUH6TUlya0iNXIztFkk5MYxs60zEh3tPi768J9vrOzatVrTJjZN4SPWfuhI9RlD5Rz
4rhDINtkZgaAs0zoFxtKM/6GCVsmr9Kf2+jdXiLujQh40/8BwTK3h2VIounYLVm6EUrLFRg2HRpM
RBUZThdS7w1vG01Orz8u4FlNEK8X9kBapTacK8wI1W2EFgNNM4r9/MWG5+egz/HI1IGRJIRs7miU
My3oQ4auzyRJnclDs18jJa0WcsLPRdazUfVGEnNdy6vAbczj6yp/2i/8yDINRpFn6h6NMq/VmpKK
/ltZjd2CsCqWKZodWKjxhhSipj50aOyMlWRJ1Vl1g2ne4uD3qkAjWnIhelSynkWB0uphecWS2aag
I5UtL2U7VNbDRM65dcDkxtncsqHnl8yXjjpNU1GhB2pwSLtzqOVLnx7TPqr9axa5lnvrKYK5oFqY
WBxAkYZMfEZ5Qjtu2BlG+isNMJEX19ZSfwsMXI799ndl8CjtDqywiMuo3YwD0EsHclo7cbEt0VRo
zZ3QpsHwLxpq0GSV6jPojlvFt6VW5u+1HX9RAa7ru43fwCX9AmMYipY/i1hsZurOmbp5P9WlIx4H
i8CrlyqzUADPiQ1p5xsw7ldV8Am9+oXP8PzzB/hH0tL/KAn95+rSf69S/R8oLbW50v9ZWQq6PLz/
r4f0g4C879WQDsvx8//87/Vrfg+19szf0Fah/nEM4ZIotNal/B5q7bm/EbqLsFRw3HsusqTfI60J
wuYLCLxGv0ONM0TEv6Sl9m+MpsKjmIToEGzx3j9Rlhqr6OoPWjvbQT5JMDMz5Kp7M+xVOfWHzDqt
ZEgsFj/fyRrxFm+IadjigO9OMGpzHQLe15s2KczbDlfrVtOcZANioxGbnNXf8q5v3v5w7f4/lKa2
a5A9ycvKskiiImz7L1ItReSTlU+eS7uzZzwlvSeOndP7m8Ro5LXCjr2fnNQ/16tKosUL/FJBit/D
lKqnv/9J0Nb+9dqQTg9hKxD3Io4kHvnP1wbzVtEnLdLHwQfCRXCEnx3I6lgtsYHqxP9MumJG7kSq
YuiR47if57pH2TC5W+K59LOyK+NqR20VLkqIVzPS7H3bzeVOAeUtKA12YzLgl0vJCbkMbjzvegaA
oFP6Q2sPHxEO0m1dTOOZ+cu7YGxNbiFe9RPR6QMYrSg5qLu0u/bjrD24SV3dmqVr3/hwSEGEaARh
vO+YP8RsOfsyH6MbBAIVaiGHErCxWEPXONh13iipVo57KawPtO4Ee9T5V34QcdDsZPmcKJgMEfWq
sOktEcZu/GAVxc1MA+SXAhMJa2A5v1ODmuzm5LYA2Q9bXXy4Wv7mZPqtTJpnSaTxjve8oB44vRDm
VLx6WcOrtjGS+5jOicCFhQFSM2wYxxgEDWxkK/uuv6iWZUzIaN7lid0/V7LCgOJX/RHQlSyLwhBH
ItUIt5itBZGV2eQgteIOi5n1gYoj3dokFzDuZR8MGnMTLJ6m30WjJu+lkWlcPxElKsBrhhYhjgP2
2aQIwNxMthS7Z3ZMnM56L2SbFidu3bNmJGl06HyDEA91dpz6AJqnh9r0BWnaq+Py8TUxutEy6Wkn
ccpv2tKdRJ/8QBr4tW6TYZsXqKB9DGWHeGA1mpq6I3AcUdkyetVmdooP31vpaQOEwq/lkYVvIeLA
Hi6VJYb9aKdNMC0W+TO2vGF8SZ7RseRE7Awa6Tk4ESfI2aQW37Be7HqG7SOxqeWG3FpUP8Isnlwf
ODtP2nNSJAw9zfKZlbGzbeSEYk5qVDlpUsdyn3w30AOxEr+SSGQEFAgOwNc5zqIcGjLK7Uc8MyPo
AAm/GsEiyvXKsJDunVC1WQSa57XQ+bq+zefmIRo7UwbwGaEgGOjaFAtT0+hF/g5m0LrGKIwOixr9
51XwePTXbhrV6Kis2j5KT1GqG3e1k8/XlDWzRMrhNoATvXOtkCWcq0FSJiJ10PstWDrjyWhiNtqM
GnkmcMUyuVnj39kPPbmBMY8LzDTLe6rr+b3WOnvNXu9BlVuay0BV4++Vbu5ENw5ilOSunhyZhWnp
YP4IsFObq8xv8WeU2kiKYYdx39zrtT2rA9EiS00G5cyPY0mmWgR1+R0c/2zH+SsK46OdlU962tjQ
JjEgbDRGbEIFJjAF+6VspfOvoqYXlgSlzBR+FzKndsgcYUy1tmP4rM13olOMdw68/NrZxIQEEfAK
iDv2rDBG3ve1tCLtu07a4D0Yh/6ksaFfRFRCZUeR235qNZ7H2szbnYZGBhHFwhCvNwnuYIneZJ7N
A7kzEaZXvT5GUZps3GJQeyGLEi3PnKQHNHzqZSl5sOSs989LiizQ86cDU608mDJ1fwCclvNGN8DE
4Unax6TqhzTsppJUo67BxqgaQ94S3JLsJ3pocoKummmT2tUCHV1XmBMF4oKFG60zO0lYCdrIh4o7
jDON2/VazjaR2zkCpUBNFC/uRlvLjtgEovwLHITjPWUEE3rgKDBVKvDwkDfflUfSRkCMjxHdppaV
7Xy/X/jWAypYwb2Jqxk5BXSv7ocljh/ni4sW/ClyK1b7yLrD8l1dPVt2BOnGGcBYbhmviwmM1dYW
qtiqGz/wIkC4G644ZoIqVbhLGiKMYdrXKJ8Eb6xMglbZcpuNvRF6emodReOyM1Uju1Hbz0CAfjSf
xgjuO5D1aDytARARjD/5IMzJGKACvZvna2zHX8UcIXbt2HM5J6ro3OZu8Ux2ZYQqMR1NEVYkz38s
rv2Ydr7jMop78xW/0nzllpmv7pD4Z8x6CVa8KgEA7vvGePIhyp8YY+er7xX2UUY9jvuJAwN9JdnT
MetR4nXyYOt++RgvZfFIssKV510eE67/ZbTGBQoq0rtLTJneNgU03SKtlpDrRYH8hbW3yCqIrXpM
93M3cYNPqoQ5m6aNaAXSo6xwvbOfiWMjBY1vgjzIJ8y04g2MTIwk3+Bye0wpkYfHWOJdXNNHvsbS
O1BvtUfzvOis5uImlvNCak87B86IlgGjXRlqcUEIQuXa/RNi7HjaUNwePfD/2j3FvvBsFTSBrJv8
HhGAFrgEsowrBuzcE3xHajP0w5qO0FbeNm4bdYdcx0VBZom94eCQ3pL3UzzAmGxNr8mf7bq044O9
1BwD0zw8lYt7nq1J7LgJ9RU4xzmnpnLrF0bE8zJJBCqaHMenhQX4SvWyuq+mWuD6FfoerEOdS6PR
vvRNWSBu1Pekbg88wZF9MqSSWyDa9q2A9tgsUS3ezKGWIV5c/1BHRCrGeVI99V3WvsWt7lySUm+u
i4eeNdM6f+fE1rjnWAb/MXjuYs9zdguvjTQgBJ5cI4ufHcnpeKmijE5dhGqvmIDyB/gnwARddttY
ddGNyr3hEQUmvVnOqKMpbjAnHRNSxZbtmI0y9BO3bwNaIJo3v59JJpPtk15lpHtZ2GbbNQ2Ch8Ej
29rkVadldQJTwZC6AeNvd1AzxWGRSfzsGNWk+FdN514gIYf/hsh4ydRsJKFTlPbJBo7dTET3hXAw
Ne9+Z/A6nM5Aa7xQk+5k90Rkb0Qv+s+BQKcN+U3b1u3ynQXfdu2U5e1kY/fwm6K6J1eiueima34m
Oejw5uczaKqCmyWpHLIPLDRVLOuKGKtUv8kiXJ0e0uqDWbSknbQGkqFkKk6AJ83bzwMiTtPxnJE6
+wZ36G2KwY9uGwPshQlO50mL8io9LoaWWCF3Vr2NdCLqkCiRdHpSUozWRa8L86kbSjzdU2o+FWOP
KATIp6Fw2M88MTxGbTF8phOcX+hgN9jz4cxXBbOSPifN4vRMIvAQB9IvedZETOBl6XXc8BiTEYGC
ayU7pzLn68/XMnRzUeLCbf0frNuQabXXf1a97o8UUcaW8ZRnOtfWoNsNN33XGfj8XWNatUYDIlfa
D7J5V8bxcu16fOhIsOSrb9peqOOgv5KTUvoBCXb+2RZD8yaAni+Rb+AAsnAZXX/+IZMGN2RmC/7p
RI0QPC2yeUswSk0b1PseKt3M5hcAieR8wwdPxfTcOB8JqZM/oObR9RYVX2Y5Jc2nELPxVs7GfMW9
0Lx5+dK84njl/kSFrIyNMTj8lTM1bwTW6deJyX/fUEBPLE7hteEwtr4R9GTCaY8lGPZNV08KVa7O
wYRllj/1rDG++jQN/Lr8pLf5d5bd/lpV/tFi/u+36T9t5f9xd/8fuHObNtvWf166H9/L+k/79s9/
/79bpNy1RsqleIwoDOJx16X394XboEaKrggsm5ihLejkf23cmiF+I/VYJwqevG6HMZN1sK9/tZVh
5ySFleUd7IWmMp3G1r/YN//Ozmn9xaLDOo/CjLA9+E+wNX8tTfvj0h23o1aWBK48sQ8xgDA4UFTp
EljwSVxask2oL4D2Q4cdZkyRdegZiudnQb/vHqtJb+UurZs1mcX1+20sZYnok+7bq2UnZAdVusCm
zyRoupvMXEgRUtrXbuox11emrL/h/yd5jhCfXm4jJbQH8AeMMTzrUxmY4HDNFo1P8lk6jWcHEvyN
wO6kUx5lLEXDCG6Vu3aQkITSnGZksWnbam9aYvt3KdpJwm4GEEsgRtch/zsnpnmZ1f/DrviX1Xxl
AvDBYlLhc2Q//xll/QfYouOTTVVbMBxB1Yc96k8mNmva/OGe+jdgxF+MiD+/i0GnrEukOneRWMGT
P3yXoit4wpvUeMIqh3w2oQ5mFv24igqTrZhKbff33+/f3Bj8Kg6/mCXQLGFt/fM3HKllVaKzlydH
bygHqurpbRaeJnaI8BBvNGPesbsYmb9vYwb8IyGPEnGNaFq8BbW1FaTJZMzSFat8hdaGTAkSEGw/
r91wcOVQBvFSW49W6nHDmY21PI/uYlMuRWhXvU0ROjIes0xt6aNymGPXpuSNUsbCxjhK1hG0sNRu
WqWV3fVG77cbSzSLSR95dKv5ajQ2jtU0q2+zfXBwcX5N4sLNCbwYBWmjTvfDKvOsDRn2XbKdJ8Tn
wd9fwf/rE3MAbHhlWIZp4b9en+E/fmJy7o1hnJ35aYgrsk3qm1jj2kCCHbQ8Sn99XP/o2P2PZ+qf
Tt675nv1OFB+N1zem79a7v8Hnr7+3x6++/F9+F6+F386gNcv+W/A0wO8BKREzkXJK0pGPoXfz1/f
/M00OUDx2dvEWgPz/esANtzfPIOjFf+xid3eW5P5fz9/OZqxpuGwxwxs8YDg3/wHxy/FMdwFfwA9
Ke11qQd1XH42ywJS/wvGmNP3s0qL871Ffsq2YugKanvIN+x8V4ifcjsYdom5J/7hZUb1hBpJ2w2T
dj9H7oEmr25jJlQcWHMVB9VoLsfIzuMjh7N0A+Rq2yhP9piUBCLOWFJxb4hvMJmESfBsBOMiv9YZ
4Wjk/xObYo9nL7XSNZPLDi2h3+fe9AqlTdBPJN/BPIl8zSdcHrM3bdtlQdMt2x+Q4QVKaycJiLBA
sNjk+6lZu540e0dJMghTjyNt23l9HVCBaiLwEBTGBMYK+VQ9st5B6k+xkRmBSF2BF8XzXga/1YcN
9SFVuidDgLXLNfKPZWiG80I26Y6/ph9pmpf7JiOHNBB9VhyiVGC7R46HnSOiVWJMKURrjNuZa3nx
JFI6K21OU8uKKzySAwjgYpptkxjJdNPfjHAuLubItt4nHHxf22gUmw7Y6IIz6bbJjGc9MrKADEVn
ryot/kFMKaKVxvdv6xhGalxQBjPrmsxu+P8NKumCvMwbdG6VdpB525BMIl/jEklG36kdJ5f9vJTL
s439+tBKPb5UyVgeexTY73VXFajDF1jDFBjmayGHOqwMZYKc5VN/sufiTZfO8mm7bX9OrcI59jBH
r3Wr9d/Mun3X1VJZQd5YyRAgMbf1wOwI+skRbs1cTV8qEEbKizIk7kdpa/4dYnpSze26PREwrAVY
7NunwdTSsHHIUUhZ7vvGLF6VFZVHL6c7aIKsv8GN6HzGNFmgL3TyTxgnEJWhnUaUPU4ltAtSfVa4
YTYhHIn7LVmyBso+bDvJT4pAYZvXRTR1YNdFQUOOjhFhjtvqQLRR1LxE3moZHBezeuD8BsUy5wHw
TpJ7WgM9n1Vsi/NYjQ9sBchI6VLEbOQCIqmEWb7zXhxZ3PreHBAGuUC3FS/mQH4RGXVfevoANqJb
HtndrUew0PzGrZOqCdBtUtwy9gt+FN5sy/LS0MrQvk50V1/sVniHoYOasDGYvsyaTHepkbof3pxl
zYZ9TD06dLmcIMnjTRw7y4seUb4yy3J4zORQncvSjp4IZCLjVHMrcmdwCt+YHSToiIUfyK41H/K6
K+7mPi1fqbcQ34qx1uknUvj/0nHJ6jtzkRr3QynSHXkz2gss3Hwdya1ltURQyrOfTZIs7lLL9oDC
9YHd8R5y4IceIZJdZL0GEfrYfLyx2Cg83BuVivGUAgIFSVLeFVH0muvzRptc/aDJu7bGoAOZmx+d
zkkPLUVCZJrNIUEY1Q4DyK7MLJDmqkApjco4qIThh7z65ycEPKS3ZmHvdua2KuPdmMXaQ5TGt2bW
f0a6GL4PSdfgvfFRhgQQqZE23Vjwwdpz3jtekp67X/7ZhoJDe2HGJNd92fYQNylIgR2ZPqFXshm/
MMvcKJT4H6LL80/oA+fVrivnCoVtnVY71dANV6U0MNl4IPaYhQpoWBUHnGroAlQHVCxgx+6z1P4Y
BiCubPad0IyafbU6govVGxytLmEUouK20h6ctl+cMCIpaWNxPl5G9Ki4irLs7P+0GWMlv0M7OV2i
tIwvIzRLuzVFFe2STlsVTatBuWekwoRxniXhvpF7441dHcxz9c1cQJ91Hx9TX1F02IxYaGb0GVH3
OMeFsel9/d5W801EPNlGoicLBVnYYZ/N807LsRzV7Vs7J2G6KiPiphhuING9Kz64dDsmzXTnZyWZ
QaXIvoDAjYAjetUzPrXgJEa2xnINnb1DppEHtT67cxC5brk3jLpOtxGhBapTH4Vt3c9ND+agCzkd
GzLKNmRmiB+Ta+OQHiEexmm5X8/MEHHiRSHCO9jKuOHzgoJxQHVTpC2B3bYgwnNSPzlgwW7qGHde
oVUHwqHnTxPV+U72QOw+WfknQj4ee8tfQheE+0ngo4BCkkPY6La+WTpXbhtEX4eScsst928TGul/
cXcmy3FjaZZ+lbTeIwy4mBe9cTh8IH3gKIrcwEiJwjxdzHj6+sDI7CSpiFBFl5VZdeciwywzJDrh
wMU/nPMdoeFVbdXbTCrlTd9ADIjH+quqONklwDrbt8PwO+fUZqzhFtdQdF7KUSZIv90cNGpUz7fs
1b+YIR5+2DcbqoPFcZc9hCBtV6VhYkm12skbyTy5CgX4rmYcWy9jPC9lcCD/bXpq5xx3Rhg6ZFRk
6saah21uZwXSl3aL5T7zo9wdzi3JalKk9+gcw22NRWAl63rcOKTsbRrelXd2G97je8RKk0AEwwNw
2w/zV+SH6W3fJDWDqQFtDybsndE3EcklXbTpFrc+NQgUOSP0dJlsQfiUJ9IXTg2aH19byAVuUrkr
cCLTvhXFdBkhrtyhmpEeoy4wZoHDLzosey2mEYv+fdUskic+ogpaTLl2VNoe5J/kEibBOQ20E/YE
2y87MArALJly2b28JDx2ZGLKwSRnTqo2De66ccaNbnyd59wDSavU9Q3qKCQjUHqEmRgXiLKMPlrp
EXCWlZi0iqbURuD/RcnCdKvoTg8DKI2cdqGRFufJLc+FJjaCEiPNii8c3ebKsJBctIgj/DFWCr+V
UbIxArFrUYY+oCwyEZVEu9F1j8LGqlgkAzLj6aiXeDX1MOINaB1LAPQWLpJChmtmS6tIiTGVFnJV
xk5BWwylfChWYfzAa/V5cZ8ngPVWLoK9FYESVw5iKAkngVoLM5Hanpo5qDgZI1Y7076IYh/k/Qo/
97euCqNj2LvjLRaqK0rRm7jXok2ESIvOoVTXoknxx+q87ax1hgMU2RNIPN0J0m91GWm3FSmldrbU
aVjMF2SgeW8OVbRm/YvOruzcW8RKXMvBfTXdrjh2CIBW/Wh8w3ySbwi7kdeK7HpeIkFbnas0OZAj
rLKy6QwIFBF00ylO/A4PAzuuDk5Vu4LFE89HSZpXt26dsUxPBkth85h2DO4S0KwESe4VF43oiqXl
pOyNKUr6BziTsfttmrDw/jO19W81RP+VOdSHnunPCGX/A9ulRZ3x57OqEwj16FUW/zg+y/i5eP7H
vlki0JsPchH+ht+7J82wmDUZEBMcJuyoQmiDfm+ekLX+xv9kaaicHEJO3yWgC/U3NBzIRVRNXYA+
73sn4zcaKgFVCPGJQSyl8Xd6p48gHYe/n8kYsW6MvJF600p87K81JS3KMTDHq1SR+hpe+JOdMuxM
CtVmhVTMHj7Y3Ht3tf5gCrP07P/u1pafSUAOgGNaRs20qCk//syqcexCL7Thau67HnVkMWPUzvP9
X/+UT+lnbz+GoQs6mGWshDr30+hAq5JsyIXWX8HkLw5Rku9mcPbrbDboWhSOlagR4ZGIo/1YOLcW
SRi/Yvf8dHEZXKAFREega/DC9E8EqtLpuwnVJ+dW2fY7dF3usn+gHHD7wbMweVwQgSXWQcTqOK97
sVdSpms4ibJdqhGYZFoSUHKELFBrtfAyxDz2olt99Isr9RaR9+ELEQwuGZDatsEX4qjomd4PWaDo
YNfSDEwJOi9moFmMmIpQoefNTQTHc89aAbMBEuj6FCtjhBO3eqS4RHpnzN9hcUffFqnnKVFlfZGD
OD1GATuqTNiEdsLX3Vahk2wcMhN3htpd0XENXzW9cfBruxNfA77ztFWLJ2jHt3/3JuDW5vKLxTEI
Ec369BUgmFSmXjeyK2Zm1K8FsGh7ySnFcIU1X2aq1xlyONGODX5UTOoGR+S4/usP8VHnx40oyJ2z
dENjRiGAZX16xsrGGtAZs/4binahvpsPSSgK+NuYqSf7jDlU83RLRr+6/Zbf7cPXCtqP08PFZwxm
EB7ix6+1Vd2GoBmW64PNmAFD00MWdaMXJaayDpLG3UFfvwVOQjtOssaaPlxZ/fVvLpZH+eNHAKLI
L86chyfe+SxxLDSXOsAq3LOdlM3WDhVjXZOEcBMW8eA7gZ1ttQnsIMNHmjHwE8y9YxlstE7M65It
PD7/Oto4fTZdp9LZRXG+FQVQ4azVvgKQ91C7S5Srv+sieRuFr+V/5oBiZ8CBrArD4jtDSPfxwqWt
UQ2jItyzjF37Fr5S77dTHfh/fXG05fp/uDj87ajQliPcJEVyURi+f+wocTEiM6rHmZvvSXVRUDdw
kzp5s+pSM0HRKsdn0hVe4s7m2LJIE+oc+xeH8dtd8OlT8KPZhfD9YD/+nJampBK5dzmLc6EH6gkB
y9HWs+Br37rOVRvgoV7VegqPkeaUZaXav5hmzYK4A6LAjVOn5aNpHqMGhZY3yyFU1iLo7ZM55E+q
KCKxi1r26XVhyKe5k/rrL67hT0csux0Uv64A5ckTbi/z43cTfahglilTVz1HOVozJQ4fGyiufgKj
ZfIkaJJw1XduckzqBnBHbNgBbWEf7IEdqfrGiPCzU0VpT+ZgNUdHtYN21esTQ6RAnX/1PH6cZXMO
WEJHC6miz9RtEhU/vfcEhIS8Kfr2rKOOvxGUfBhbA7thtaNt0KorIAUKmwazGu/zsmrQAUFxXMW9
w0lbJ32DKKwgFaXKk/asMI/aREVBSNDbJf1bNd//n0NwBs3v7q71Myrf3/W9Czj3f/+vXVl87+Tz
hzLu7Y/8awqu/wb3jzrOZJ3zcQruuL9RZ/AFazRCvELFv9eQTMFZXS7xq5R7gBKXU+BfU3DxG48c
RzT5rC6FPLPzvzEF1z7eXguWFGkxTzFFh85dr3561VEKdTBdLWszTsPkw53EulmYl62aXOtKAyLB
GtdkSaorlurguB/QaZBZHOZi349IhTA0rmeGYZtci2/eXcc/OE8/FRh8NO54YLMM+w0CGRGhfXxK
iVfAsGPQjc+DFjwuiTNILPM0LDw2/tj4hiYciQlr8r1d4r89oHco0pVF+N5eDZTpdgai4dd619wp
Ud+gEy0bA5ehxkgOmcyVaFvtMNDxxVdJObcL5hwDDyFbuXiJEa22664MglcUvq702XyiaQjorg+K
Ychf1FJvNMZ/H6dvv6plEdGK41RlZ/V5FUHoi55H4ch0CgXCHblV7UBgFRMkkr/snRV38W2sKfPe
UVJlK5UufszNSukxbEaMf/PCjmEfieQMukvboqd0vnPwaQzbql+9frgn371+3j4pGakad+fbPxYV
+/ujM2J636tuHG2TgdSOJCffnnrMlxG3BcXscO7Rod2PEfa4WfbGeXYrZ5+Q5bVOS9h0XtCJkdT6
Mr60yDLa/PUt86l659MZVOwqxQvn5QJdXj79u4PdKlHOMg0myK9q2tuyrcc1lavjDVqW7/I47b+o
U3pGrBpcNFhQDmYzaL/gmzrip0eKnaMrkH26fA42Vp8eKTzSrmHJUN/YjaVkxwJREYam3Kn8xEi/
hqw91xPRNt7iR8a+R4mMxDLF9XzPuy5ep4AzL9N6FgxaB/WgLEmQ9TB4eo81ugn78oZ9SmWu4Hru
LMhYlN6muNJjc9iOhsbOIHmaGql5+OaTL6U5ZYtcNf3STJJ+we632YDPRyrDHYqt6khqccrLjHJ9
ZWldfBfp5DWurFD0BQ4T+zkxQw2xfyqyTaAIEyJk3xdrK+iie/KRsq0q1QOKhNlZoRyeN25haAX5
LGG/L6WbKmyaW9VLGtN56Ei2QoIdtDofw2TZhVXM3bgQolwtubPtdFwzkBUa7H/j20Ao8JOjpfUu
rjGoss+1GPSFKlkA82jzLNfZ4A+ZyWarikgyJmpE82otNb044/oOrQxWdpUg0SGYM/6CkGpifgyg
dB7z+slFzn1S8ozleuVM21Z0gU8EYbzHTFnuINI0z4HTeAmI94ODbWhTwwW9IH2pXDJnEtaEmdzn
TXkaizRn4libqI/7ZFtamcU6JMnXVa9UIGIQtkZkjB5sQ0SvbgtzVDh1v9eU6ha6WrbOJWs+ocuN
YwfDVqXx+2pnZeXnpeWecfDIdTz0MRvCxnWf2iF4RF55NU8qqou+M/W7Eli/h9LzLgbRka0jaJl3
yaA4P8KsSqLLUXFJm0KZj/xZ01a2QJDYK3OORC3l2mOQGk+hiBpUhFLkt9aE+nYqNGtLagSazLG9
nQBBblK7Rs8Fupbe0shaoq26O/o4d80sfOq8CaLLKstLxXdjvsRRlNEGoZu2Z/kSv2rNZHpY3zK/
HBwEVCXa3XJ4zKBTvCpRMzCUbCJkXeXTGGmFZ5F3iAhbHXwrsYIts4dvytT6dTC6aLYGeQ6m9oWx
KfwRF5SnY+uKV6JLLEmt8k3kJ34G78InFLcB9YoAohnFZT8r11DsrrPAbK5SpreGhHGcpXDceBqD
jdEF7fc0M69MLZgpr6JTTsLlJspi51WZ7W+Yu6ANDWGx0gJSQhPYbV7nxnxjkKc8Aa6PHIQAniu5
HpcUijiV5dScOGtUlzF8JB6HGcpeqaXWRgvKfhfPWdwCZJHaOjJCwGzQBXylcl95VTerxgxbj3ty
OFdTOm/SJG7vpky6uJlr46rWTQBNs4ZHLevX1eLpBKk56QezBtNBDx6rPm+N8SkvRvdFz2tjj8Da
+oq4z3iqCt0ArmnEhyBvVN3rMvJqVnHoRjuzmW9K4c4n1NL5FvKEdXbq4hsO4YewIZSU8848oAwO
d8I2g40CkfqL1OfmFl7bxRxk80WZ58F1SuL5geA+3Stda6fNfewRW2jB8dBEQuxWwo7KTJwYRBkU
8R9QoOMnkkFxYQSZYP2FFm/nIsbZLIEJnj4l+6kcsMnD0di2UncxkCdj9dAV6IKTfOBxy4wL6BXd
D9WchxNzY+mbsyxmvwyyKVmFVppckfumeKgBvibVdJDBYO+jhmPM0cnoYhJTX4A17/0cL+XlkvWE
VTC0QIkxcvKARxaXpBdBOzLix8ZNvFQq0Y1SOXCFwjDbsY3oolU+FBeaXRtr2xncu6GYTcSglXZD
tlS5VkUDncKKKKFUtNqYZseINHZc3WHU6RvM7w+0JCTaa0rfVOu87+ZrQA/5qg17YuaMQpNkyONR
KO1WXiDsitcIFArYbFASaHPgVCFoptFqs+s6boBp2nm0z7U6+Tok8I3VtFB/LKGhR5YOLylR15c2
2UhkIyrmHbk82boIXbHXBtJ7rfq2y1yQo273dX6rqKIQGmME3fMYTkmxT0lpxTFT2cfaRgldyD44
J1Z+nc/tl8Qo2bJo1i2vqehC10dMFNAj9iSXbFQIoheWHA6J1ZzRG+k+S41TxfJxpTSl6aWg6fZ2
BctmNGpthzfUviQF74K16XXRZdAFnKFaldbQjux2WuW6N1NAxtYUeDr5N0hx42gTJMFLMQX2OsIx
wnjMynbhFKIQ6KsHWYfls1bX1X0sksxHaFyCl+yBZ3WGuY1tAYAwM5LLwjJGTzcifUcAYcgDagh/
dBmgGVFtXxutE60jVGebPMOnIN507I40zqTNIvGtDe5v3nz9Tin69LKk4rsn7veWpGr7O17ro2zj
ezKWR9gawVXd95WPDzf5MRk5mmr0qEfMqngrRrNgqRMMdKJjbL4SGZP9wEk+nOq+DteyapHxgdRb
9UT8XY3wrxo/hUkE+qFWUWXYSsXYv+kDgLFJCC7A03RHdLDDxt459Kwi5EbpigZuNnHKCtjTEP5H
3U+q4aeEX2vbFikZu5augTF2SyySRKwRB7jgtzMM5jW4ZLCLZtfKcJUho8i25Mjk3wpeTtmx7pMB
mBJhh8SrOCBHvuc6eB2cHTWbK5UbqNwVbiUh7Yx5m96yRs0P5Fh1nE8uMoCeQJaWVEO9tHYh7ABm
GJpQw72qjrW1EQOAo+uOlSrC8JidpFfZDftnJEVH4iHDH7iO3RiFeTTcipL66sRt3tHAyGrbjEx1
TRTnJ5I8uR4CqTtYVXwW8KvDpD+A/QTCN4upeTC0TLvvANZsDazFJxCTHLoTYzA7zt1naOT6Ttql
7heJAw8s6ufG5oGtotRHzwNBuldDBCApdFe9iwy/m6dMsFEmx8mTuj2ye8zHiuScfkTsAqS59AlN
DCV5iTZ6obZtk3sbQohylRvwVEj1Dq862EGbfgITzimjXuLa1I9Q/bUDcd7BI9m3tCotSLNq3dt9
OYHSjDmbXJk0x3CsjAziQxVcKJC8LlL2bSpCvabYV4U13AJiqy9E1zFBFiobqCgG+kbE0/TCFaBO
64oAGhWMp5sSIvVFFPfUZnM+UD2N2iaYi/6lakR8QSwwuEEZxDG8jUB/KFkDPlFr6z7/yvyi6PZM
ulAImapUSvsVe0Vke3bcGLd2PtzKRRnSlcWXvJakI7nxQ8x18wJkJJZITlBYH5pFXzJDjFhRikae
uqhPoIXd9HWvH8piQpmyaFS6GCR5W6gpwhWrLm4CTlkoe2J2kLYMWlmAI+gDSGFwW0m2RQYDZB0k
RVsCf88jFJS+YXd9fqiyuV2ZAVGmOy3tNIUxdduI63h2cXrPxA1/H1yjY08bWt/RS5CjwAR/zSI0
38tFtRMh3ykXHc8427EXm1Z1p5QWsp4srC+q3uV8R3l6VvoENVAr0QVNFRKh5E0upC3KIetNRJS8
CYrYDCAuEqJ4HoaheXHwLn2NFg2SYaNGalI5fc+S5HFclErlm2gpKiu8nY2Mnqy4pAGeiYFmFt+K
5yTI8j2ilfDY4vrdxUF/H9bSvNcXjdTQhUciZauvWk9xUIxUC2ur6spnkI5WQB+dqfcFlEvId1aE
BiAmnhfSmQXlZYXBMPkOi+RKzZTkxPMLPXMUSUJc2DzBEGOusVY05A9EJJrUNpbzI0/B7+ZDe9FX
PTbVVL3A5xAlvitH/ZhSIvvQUdozKSC5z5UwMzSnUwW5uMhQLY+NU33Hf2Yz5jLWZaOXZG2WRD2l
TjE8kY2JU8Npr/Ug5I8UiOvWKryihxQMSuIphQPU3uChsUcSP6cScdxi78tsXqmRzeK4TDDnORAk
vTB284ODCADMDml9OkN4bYk5Jsz2FY/ueE6BafHe5ZQLivYHRMWxXVV277i7zjJaey2V1so9wszL
XQvXJfGzbMBHak9pvQ0BizX7yqiaI9f8R6HGLPVd6KJ62ageii5fElG8cnD9DI0e7RXTbXGk5NcD
OMx1mjoPIXNyD4MMxaQun0N4UFhneL7MvgruiFO5Jg5HO465Xdw7Yq5R35rp9DWMeSpXmWsEuKfc
fGNl2fjCiTJv+yZdI1XEjcxCfE+PVZELP5gr16JHbTon2occwOyiqL+AkjoMjnApc/Oz+Q8thfer
GzFDotohS9JOvmQDQ0mzpuSk+CZGqIQ4SkmXXhoyVFd1Ow53lmnss7E9SLKobyd2FIjRcwLJKmux
fMiyuK9mwLvRaPc9gvQGTE9mKIAQxnQRACCeXhUG4baQXYW8jIyJQ77mNHcnzTyNCUTWMBt1vxF6
+Mgbh506rLutJIQPhnevro3Ssp+RVHypMss+WWmQvORMYC/zwR18VD4RJWuzD7Pk1lCc9DGI+trc
AsIN967Uk28ttfIDcA/E+dYQfqGwVS5Lt9MOSyD8czc38gzRpVmreswLl0+WRvsKmg+EyUKnfMA1
+401E7ILbarQ2kvL7j2Vl8HeyHAesy4Ua4yf5SVgzuT17w9x/2zf/mEp/5+b9P6xBuB/4OKe+eu7
OdPPI97nuI3fr+nf/v1/zncxmbCgY9yDnwRvCAOnf2qcbeM3tvM2ek7bwnTLmPD/aJzZ07PWdw0m
VMtoGODkv6e7zm8qK1WTrRfhLfw7f0vjvOwIP4wVIT3z8kA+wCaNf3wah82O1BWydG2/6Hv0HzFp
Pts4ddx9OcU87CH6vSOPkfIKp709E9geJr/YYi4/4edPwIIYkwBGHOfTDBfyDXrKWto+LoZ0I+vF
cxURDCPS4PzuO/mDcfGy9/r8kxBMgMRAWs71+zR1o/lVghxdrp9rWr0GvwTIvcjyX/w+P19RE/4K
1QoDe4bTn1UIkZOppegIZgAsqZ4lFKnGq9nIIVhErmxsRJ61iBoL5WSNnflADS3+6Tf40z3jx+UV
M07XdLmfAGCg5xDu5+2oaxe1DU/J8BcksF9ZjXXMpgDsU9bk29GibwC6puz++upiR/rp+hI9JzSB
kYqtBB+B///daJXGERehyphCZZvELCOKI3WvkKgEKjcSFcickYi3PUA5CHMRljt7FagmajWyKctz
2CqglaEwTYQKZYzLKiszV2pv1c+kxgOMzEow7Zzvrn5ZazMU9ypZ/EnjXAheN/pMlU4g2Exi+ESv
uuKTEvcjnci4U50yH7exOQqbtW4SG995K+BzdSqlYIquDcF9pC821XJKbuxMN14cJJrwA1XNbXd5
ohmZZxFedBPSNTzN9mha10Cus/zeSOl9Vq451cnOASPwiOuaEAM9c6OFMzZlW8qHud8Qmgu/WiP0
FxFnm/cP9oAZ3ddGw63YjWbiNrQWuTFdVHJPNnCnbV0DLt3KGiKon6U0rNkvRNA9W3WifdND1JSq
xQjlsuzjEfUnWlgWE4baWkgke17ChtbbR4e3yUTSCpd9RVpKYKBibs1wlThZVnlMNwMiMiBelWuA
DfDB+5byZs3aQ5BLWzLlWrcluTKFxBHvWznlGFm3Zr6JHZu5FJU/qK8s6MyTE8XjHZXTwOAin2d3
NZK7dKBJYfglSZ75lmejCe7ZgdmFUlYDt8VId0tCfQDhhDk/amUeFOAiWfVK0aLdzqnAWUBO5+B6
osnzH7Ubw6MLp3HEuVqk4Kpl/4JBgpAaGEyU1/CzaUANZ6y/BW2Qe7PSaDuqEigrmJ/j64xg0IPb
WO5XycvzdZAxC3FdUV1aMGfWv2Z6X2+rJmu3Nu/tyzyd7B4uoWs81kAirkSt4w2OG2FckBRu00CP
ujiOVHlwqCD5XvesqLANx+QOM70JxYYc3Thfl8JuFhAm4fFDoRqkSDvGwAQt6mrPyMdCW7vY2zF2
CCX6UqV9dF1laaYwfKjcbhcGDt0hWSWhT3zFiBoYoH+6SBlpGy+6LoKMW821QSQsQs754KbjMlsW
uXsT42rtvEghlgQ0UTrT2Uql98TkmCCqAmqJ9dxBlV+DW4RPYgxZ+GIQiQroz80S0GNBBdsLYaax
Iiwm+VbZZYoMtJ1VCJZmj+VBwLrQz4m+BBRMRVcALSHV/oStrB0BYQTzzdRN5aPTzuIbycwgvrDE
BtdTmTjnKE2w/WlmFd7Xnc09ngxa82qXTnEFBRt+e5g1yTWE2RaxZqACMBdxnkB3MxXzi6Go+ZMU
Y/HDxXuPWrzO+qdmdoIXLWQAwOECoRhockFERmNgGNhVbDYJtoZhgdfCVWPdg6PbdYDfyxFvC/Q8
HAnqyDCFND2eE81O3CurN6OWDMtCewgIpSQTqehC7sEct76HJ1yc1DbRWSg6LY6LtEMzu7JqBWl+
hNGwZsxlInYlPKYy1mIQtuH1sTs/1ooFma7P2uIZ1fJIjRe18A6LHEMaBxm4yg3zatwCWA6kWMeO
DuQaMMoEd7ZoaCWkMmfhWa+QGXt6mvcOKywilbddr1fRCipLUXu24EW0nSucGzg+3HjGkl9HCK40
EsZWnRoLDpfeGZ/HTsKAxPhXqb5KEhpzBSbmuHZcZpd+nUh9WI/9oEYX5HqzPSHOSi/WA23TMyl9
+dXM3YsptI4ErD5ZzmeieQvNA+IefIMwlACvDfvuMQsV9a5WTKK9SooAdTWaNnsSqQqgKU3C0HjN
wgymPAJn3V7jCk/dNWss8y4vk9beYUNlF1ZYTl9eDF3LnTmm0rrvNBedEcnjMGUCrB3aL95qnzd1
FmAt4UL31ixAag4QrQ/vNNKhxgRnAN1S3ZnXWXNdajAU4OdUN4bNtfrrd+gf/TQAIkhPkJ+YVIUf
f9pcDjNzgMT046xUrhACz+uBXc2mJx70GCXt79X8n9YJYvn73ldE+OtwFpv4JlCEUqp8+nmSGbjk
CDH8fg67a4bPRbSKzA42nipxaTKFJ00LjmCSIH1ZKPX3onWUACgNN76PDwykLrF/EELbugEzwLiQ
rWOohwGkIwyiR90NS2tdZ0oDyHoK4/a14M1n/y4t+dPf46el7lvkLTIY1KZUxWBHPl435FAdAIrQ
8RHFKyHtLf3PCzblhhcRaQfWJbXSKPZ1kqvNetTURq6mWeCBI2bQ6n4vAP87hC79K7kw8hXBb9X8
Y9MV35/buCz+H/B9orF9d2f/1A+dgNwxPOieP/REy5/5l+ZFYNSkiYHM66pLpUoV/c+uCNQdXRLP
Ol8q8sU30/u/YHfm0vogfXUx3askNPCn/qV5UX+jizFZMP1fOT8/PRcmalUEhqzn+fn4Pz9VsnaG
5BMJQLPhAeENUpvmrW2w5NWDIv2FGOCnWt20UPIi4kFzjXD5s0a2tPTKTIgt2wx2ua/z9jphmozB
486AkdLav6rSf/5xXHL0I2R+qlDraB4/nGdppTrTEJtyY3X6nRE4vo5DlOVgkq2KKTvOSRb+QnHx
U3+3fMl8wzyePHXWZ+FKLxtTAq+Wm4iRHFMp+K197bMmcH9xCvx0mpn8JF4dCN+5E/jvpT9513+Y
ENKA0E9yU4dBs1t8Zj7lA+5a9M0To84oveSd096Bi6qwCvX7aBpu+ZueeqP6mk/WtuDwJVVhcHlZ
WvKsGkHlWyLYFwx1bswur3+RX/zTucWntKAz0qtxjy1qrY+fOEFBr2VumG0SpT1aZX2Y8ubKDt3p
kGPp6iO1X/c0maucHY4/D3AY3j2Vf9AR/6ztWj4A7TAPG9IzV+UJfX/JRpaLkO4dMic1OEIeBH4W
UphvNi4zu9hWyHNzGVtpikd34825fRCBSzCT+ayqw2UZjorXqvM3UWrDL77Nn9poqmXXAcmIshFl
12feZIw2MTLtPN8EIjUXUCrwaJi1ZrNvu0JFBFDNkFUrRByDMAdjnVeGfvXXV8dyfnofIw5gdENH
7ehovd9kyO/uqEWUBCjHjTc5s+4fEK3Np5nojgjcJSQ1BapPSSAofLUizvJHJZB3wUBBHYB1ItBF
oO/tq5nrJhzzhj9WXbCAVjcGL+WNbvd33YJ16xbAm8MTsnar8o4dD0HpQOBQesGGdu6MJogUH12K
gQkpF4R1MjC3hZ8A+q38EkdrR/pqjdsHaZr6YlUtOYuhnpH+WmTJqQCunjEoVNxHSUzBQ8N/HgC7
qS/oLIYKo5Oc7XXBygVf41Sj1ypiAiEqNyCnC2L5tu9Ay/Pzm8U0rRaXJsCzkz1MjE+jsulf45nV
1QrJeUDN2cj0GdQ1QZtpMe05hlLdhxM3b4uW3K+0qIFlxwSIPeA6p/2bAnVaNGG9iy4pSfe2RbGJ
KMcqTk6Tl36fKtVrzg+7002wJauCrLxDVGsEf6Rq+0NMY1KvUvJhT+SHlA9T2MhDlQILZdg+1aTc
MUYV6FxJ59vi0s0OurTbH5EYkEUppftQuFDr6OOU/GthW8GpmN3hqNktrmctE/usjdN6pVTgQopK
xwvdQkVKPcn45YIQW5bvvVESFpUFVPkN8CSwn3lHim7m1gGzaouMmwifWbcl0YANsRMSdYrY0jrg
eiB8A1Z681LFkXIOO7Oa9lFVVJOfhKBMfPAA7FnlaM2zF+gJIWJcy8UbbSBUushrVe7dMK74JU0n
xWrWDW097VnNaOmehblcB4jwSVONYnsTQefw+rrCO9rgnnbOIo4nNBqTUIN1r6csRjurJJNXWhpJ
DHp7b4Rmoq4DvRmfhVHjU4Pw2NcXqdRci1qxRcg8NyHpNCppE6sxTZPrIKVfxWafK3dh6TCLkczq
iWNh0O93aa/EL+bssIhFfmfNm9yuRLkJpG1ej8oURHtnWVyXywpb2pPx6rzttZsauU+6LLsJ6iIH
htjiIxcu+SGXpbg5OVfBhM9Zz8J77ArHdFmgz2zSq2Wlbhd5eqlk9NCx7qRMmmSVeUCrjHPASnkF
EBIJ9LKkH0giBAkVWNfTssLX5kn45rLWN5YF/1ypozctS/9oWf9nHUIAsOzI8hZxABN2zKGzW943
i3QgSIoHBTGfJ/Qp22UVrXu+SA3w672oZONsxCJDyBZBwqyhg2gWkQItPtmiySJdGFnG8rAa17Qd
F45e2ZfDInRQoqhbZ4v4ISktA2+9FMgrtFOphLqviO4Mbe2gLeKJHBVFmOTjHsuM5s8kLe9ITLlV
bHQQKEzKFRFnm7IgtUstdXaWWhj5Y9Nq+6Gz831bOtUxG6Ek6nReZBAj8BBWT9BULa7o037AokMD
ErMPNRddiELuAspNtCJjkr7Ui3pELfT5B9lR8X3OuflVLioTuehN+ra4DiPWZbqdc5Lniy6FwRDc
Aq7JulpUK6CCLXD1ndyiYUTUEi/6lmJRuozBJKs1PTwCmCHPHoxFZG8hjhGLSqapSgQz5u/iGRYx
G7koaiTSmoEcRdD2i96GXbZBlERxwSQOoIb5psthCXTCdhzdpMxIIHE/kkNnUBqVxaVlpkh71GQ2
H2pc1qcg6dLLeNEAwUauL4j1IxQzZpWkDKW916fhUA2AeQmtjE9FHl8Pscaa03qTGWF2kDzR1XDC
cNL9iBRHX4zSDeKwwVm1b2IlueiWxCJhsiotW8sw2+eLvIkFnr1kY31fWDieI2R9hi1ekfBdqsoW
S2n3o4Va4bKcW3RTuMKynT1QVqxo/WPwZl/GBXmuOuN8MEbLvS5yd7rQrLYmpM1ILuzE1r9EHBbb
MCzFVmEhfdDakYU7yq50kXgNi9irLOcZ2+h84yphuHMUxm1dCddT6CMSuXmRi9WLcCy0kZDlczUx
TmuJnlkEZhYx8E8Af2eSG1A+rmIY6IcWPisvz5j3igPldUvGlHlVl1SFySJmKxdZGznqA1bzDFKw
rSd+DyYAciFiOIaiyDiFWo4AABDLhbZrblpmT76WzPoq0KNHxCj6Nm06ZpHGorTjlYyHNnbLlZlK
EJV51vhOLKDDjQF/fxTN23gR7Rl6/dIXoOLL+Tmt0JHCR8i8il+BtWrw0nA8+U5e3LiNPrPU06/0
TnhE9MrnvBuSbVgToZRUJUtaGfpaH8urObLOKFBvic4S5C4xCtPBC/YsV3GGJeZaDdJxE2oaKcoT
Bve++g/qzmQ3bmzd0q9yUXMm2G02g7qDiGC0Uli9JU8I2bLZk5v9Jp++PjrPOZWSfOSbuCjg1iSR
gCGRIjd38/9rfcvl3J1nZBvXX6dFz9gsykZKYNRMh6MNzQItX7gj+hcFZMK6nTvkUfI4vxRTHKP9
LMe1lJ323XRTDFG0WX2ATNKLCaszWNu0RXPpEABFJR49VOLH/nUPoBqDuaf6Nbk6HkbkzqauXUGx
1yUTVW7jKUtplDqA9r4iCOif45+q0EkglJkXqWisGOs0jBr7kd2Gc56pE8brweST2ZP+m98TNFAD
EUGKKhdNKswZ624Aq08d3u+vws4hVjImmwNuONLWJqJkRfs4v81pun7x8eBgHW+yHux0lSQnuqBo
86fYf5qzmZqlEdpQkjtYlw98CckBXgr4VTAF9fdMeAwhPxbdIxnX8bVBqN0uIXTJ3RBVs+iD+8wI
6Z6TFrNOBktoK2PuAA/CAq7ZSyQWe7pEguOlUue5BC8afoaoM4vqYi2nxvwkYlFdEbHdQzIomuoh
dDSlbyQNhxo5sV/Wq6lOkjtiUBBRw75Nq3UrnfTBWnhhKyCp7Y8lG1yuRk2Bq7YyMj9XRFjJu3xR
eWMtyIFCl/1GzOQcJ1IzLlBO2aSuz5V9zKzIDZFWpqrdOUUjLj0vSV+QuVM0RrZpHVqnsy7IGvP2
MrK7G38qPL5C1ufPKXPAurW78lb1VWAVtjpJ1GzNyiEdjSlLD5+mTNk7ZJvjCYzPuB9lJC8T0Ddf
sfWzw1yJtvS/oEfxfuRFrXaM8vl6dKNwXxIUYWxkW1s7k1S5FdiAytgOIZk9S7CECyK1nJHT9PlM
cXvKpqvUJCXjJvG9CR9YohcsgY7YRG5n8WtbItgUlWKCivwiCmZ2OXLdm0wyFTnxFxm2MbXTZake
jRFMuk69LvY3Ydfp1qpBhGKuYlyoxT2aDfXN5Wj1XfbedGsgg/E38Oqag2cQiLARKkLnYTa6/jWB
FJHCbNGr2zoqSdsZyOECaOH3k1gzb7AKT5XPuwyn6qbOGRC7CUjFGVMBsoy6UDmcgbEMTCNuH7XY
9B9bfncc4A4qNk6XD9cGZ4RjUsXdTZnM2i6f8o6uSd1+bsERJ2yo5xq+A/qvBzkB72VT1YckC0az
EvR5/Ko62FYV2ew7Z2sm+U0NzkOekEVFer24pLkMqzhZsMWLCoikyQVmXPzkGqO+JCabQCF4x8zw
C/w4+UlCxhjoeXd6m8f5Q7fAkqef3GRf+TCU6eJ0D9lPsPJPxrK74JZrs0H/YS8Q5nHBMRcLmBma
wsSNQuqd044oEZWYIJxNjTWwWbjOtMgE4LqF9sxRvL6djbF9SrsOGrSxgKFNPxv32dTva33iFKLA
R6sFJO0uSOkukQn86IUz7SzIadMrCTWL/OrgLEBquaCpY23G99bP8SWKp4E1AelPVDb1Nlyw1j7k
uRfzT9b1gr32vF6/m2O3v/55hvxbxcBfqxyobn6rmB1wMXf/+V+TS/w75cX/RMGETynh36MOrsAb
FK+rg8sP/FMx4f5hcPD2HMCb0OGwWv/f6qD1B5UKqgJCx+wIxIAm/z+qg/4fDu126oJILSilOYuF
6h/VQX4fMRie79sWuRoQOv+WI+6NtZXioP+zJrHY4qhEAjp4XTUpBThN21d2UHdxvPWp7t2a7oRz
ZHbqjekpE+fI0B0GThLWOixN/4aMFedSoAG6oOGYbcweSw9o/yFAFyJ2XRcRZlkoyPw+897Oifk9
kSO8teuq8vCXB/2Lms9PaOiroj+qEYNmkw2OGQuUtRQ9/lLUMHL6q37oW0GuOd5VEYfJyQelg+k+
mpJNV4qnKm11uCiLN8bNyvg4oSxfWdKANko9ROxSLy639CG3c8pDUHafrequyI6YjsalFPCFjuKN
QFP5yCGWRTlhhUArR4ZUaoE1NxEjr5ki1a624uEU+/q0CVlwNwXd2aADn3nWhyLZV5XWblNXA1LT
e+YWfFN6aopC/abF88YvvbxODNOUJ/m/peikv+nxcBIsIg/KetCP/GeGtHzf5fO0qbxEYRMLt7nb
5Bu3X0oew/Cgcd49grr59vF7Wa7y+rWYoF6pk+I6Rgbz9rWIRi8I26Bg4jWFustl0hIl0tfRKfRj
2hWJlT2SuEjsdU/f++NLvy0Ko3rEhOZiGre5tGG9KZxWMVCaQXkEugwWUvsG2pk+5j8013uw6UEd
uIFk9fEl31aFuaQHIpfav7Ngcpdv9a+DkLwEwmZrt0OlrEPxcrxH5Lw3rVf+7kLvHysXovTswQow
gJu8KbGWktldzE4X2EQaEgIg5moXAnHccqa1N+B0MGE0nnlMh1T83fLu8kdSueQbE/yd1ttcmJBB
FUnZ0xYPu2pXyFoGpEhm5IBHboBS5k6WIb5xeIStMT8sB43fPOVf/fHLg7boogjn3VNuiQRFqt90
QSXCR3IWnxHHP6YWG+UaPe7YGZTBnbuP3ywT8JtxzPilDm9gFsIB+vZrSuBs6yXtOIJCWnFIEngY
TubJ+4+v8n78sMlmMjconfowZpZ//8sk1iub9GUXLTu59/EGuxKGtalrl0zR5DdN2XdVegAG1LVs
VhbUY0Bf3nRJXWeED0kXg9don/rava8N8V3j7LYmGUSu5rQJ2KRg8+Hcbnbt54//0p+fwuuJwTMx
/qLPs13WQvFmemrtmXaZxeU7y3xpsupCV80XV+++WFG/N0LqOTIieFA5G3S8t7rmfxlJmlyLGREP
eEoIwFgdyBdJ1pn79PG9/eItvLq1Nx8XJdCY9F9uDbni0Sz9K9/uvvJq9h9f5hczNI+A5g7dP6Yn
purXb9vRCqQv5ozJ2la3btfuvMp6yJcD3pLK1moprugYiig8Uzbh02pU4Mg+vof3w5pbWOjODGzb
Ml22JH8dcAlb07TqFYPAq6vApdi5GaVV/+YvfddwoOVhIgf1lybdYvx/fRViL/Ni1Aeukrr30eTe
dXn3ULLakj0ffPwHvZ/0Pdb+pQXI9Cjoxr6+VGrnvl6LvgmsWTb7OXIfkwqqookRZUeKkMBMZU6/
eYi/+vOgTzE5UDgC0PvmPfqNYTgqbZvAlj0h3T5ymbj52tku9TTr5eO/71efLTpZyFiIN0CuuG8+
W1Q2s0ndsAnw+OGj1Wq1JrWyALhP2SiW6bhDVT2sxs57rCLiLyjN/OZt/nLc4u5ehKCeDS/qzffR
j6Gm113dBI1jX/rsLk4JxqcthN2NmvrvE6/lwjBIbFTIbtm33iRD8ztWzi9vwv45/+O/ZBF686Kp
ZFe1GZd4HlX1aFn6zWSYRLh3d9KQD2ztrli7ZtiyP+zYJ21zwen/a2P/i/2mscxPb+cvpDNMUmxu
FlzS64E2FGnR4zNogqEdaG8MGiI1vdohm4+DTpTbFmQ64fW41Gu0TQosp8ZRnZRqzdSCrqOoWE7E
aNluispIy/ZYYfQNKn998/GNvh+cSIJ1i33pQnyB7fT6PnWvdOOZBj0Ll32f9JZ3TH1v59IvX80D
oTQfX+391MlSQteXY6fNGLXfPBXAFU5PyjIeXdEOL1mW3GJwBs2p/W57+w6S4Sx9fi6mk3FgIjh7
M6ekaWhkKrP1AE80Bg35OFuZjV6vvVIRW9okhE8YNROo2AIVIYrvjfD1cU9yzKbXsQuTkE6jA8PC
pszcLx0KrH032nh0ygJIo2AzAbLruhl4P3YOuhC3VbOR3URrqbfXrq7Q/pXHj5/e23cFvtK0WPzZ
0yxb5rez8Ug0uCNBfwY9B6hAiMK7VhGVMw8AMob48nfz8tvZ/8/rIerm5MlBUl/+/S/bjbjo0kGX
zRw0HAxOVaqL6zYKnd+MwLdT8nIV20C/pPuMQvasr6+S24lRUPaaA/iYVHtl/HVWyReoURdtAQMB
SulvLvj20+SCFudAPAgYFjj7vNmFKznGHh3DKTCJ63uUdWYGyFKfzcb4RpwwAQ0DwlTEteVvrvtO
d7BcmD0xPl+u7zM7vv5LcXd3aed5KshrIJ2SVcisrLuwc7NVhnHpaNLfS0V6780/Yse7xef0yfHK
i5AdEPSVR0ToKdiGuPrN+vT2o+S2OCgwR7k2mhwkJK9vC05715Z8CwHKNm8Tqsg+UCb2176c5OHj
EfwTE/jXaZFrecB0lgOQTzbF2wiHbNL6jhBYxRwY5etmLqN1ZIEqdjGW4bTNgplgz40zG8+CYDgo
nKjDDakR7GbjpcypyY/J14/v6RfDAegLKh2WC/ZZP2fyv4zyvrZjrpWpIKVivKXci9y3bum0uvMz
Hc3HtEeqECV5vP34uu+WahRCLJKcBBdXxnJoeP3cqdkwnyP1DqY2+0F/OIvI1cFTtfFVmQDESOeL
sewrUnghWhPh1UD+Iun35ePbcGwu8/qVsFEgUArvBny7d6+kz6leRr02BHY+Wi9Chk/ZkHwadbPf
hW73PRt7525gbxNBG/GjmwZUwD7P501h+vG15jVkmRBH1g9ZtVeNixYddDE6EA0Se22Du7G1ubp2
ifD+hCpEHDJ7Ng5+SRxXpeflkyhqsa+sWf/SydnchXbl72DyQ3ZtynqLX79dt0pfQUcvNnk7FOdq
JNyertvanGhE0AQyD8govpaa6x4NSmHPNHbVTVdU3GRvL/D7alua5kM9WupmyomN88DV702nFeca
TytKibz6VLQUVGMELgFKCzr8A0zqTTSO6jLPaDl0GDqX9kDjndRoZPeZW6ViR/+WkPaPX8cvRgVv
gu0TZx5Kfu8mCW0iBE/0eOqi0roTkX3PQ/2KTvlL32Z4PZbm6NzuaQ0G0aR9+/ji7xcYVmUkUQiA
+EIxYr0ekZTdwTrnzRDgFxQvHjige9MIy30x6w+i8dVvNuMLyOvN0ON6HqAvA/EauOc3m48imUsv
dvIhkLROHnpDmqsiccUGnVH4LaGLlkATrrW1mWvqxhnD8TNpaeldnDfuKXIr58eQDgzEVGmnroDm
s9JymPHrpq5oo4XLbJbpk7qhlm6u6UcBXHb5Rbpo9Z20KoPWLhF7Hz/C97OJzYeLkNNfCgLOWzFz
LqbJb0Y0UDg3IRXIJrlq/MT75EnF2CH15QAVJgowo2N6//jSbASWF/T6W16cXqxe3AF+rLfTa2yE
XYS6pwvCGEnTNkvRMxjCKw5m5dH/l9KRT1UCxH41RMrFh52IYgWSv/gUiqJ8UV6SfI5Kh1wElSQH
dM3EoYUipIIEC+JEh3d69Bx6a6YcfuS9Ms5p7LUnMzPyszcanJzqsBQ2Gj58vV1fqGGrJVN1BQjo
qTSMs+7mxt40K/skvQoxyVjcz37xbJXwd4gSrg5W25qfkU+4X2gxybWsqoUTZQHKQDVDYoBZXwGq
dNfsWPwbcl7lebTN1gMH1uN/xuNsgXTOm33speZdpbtVtRk0HPast3vgA0ShdbqxS0MHRghttZVV
ynrA3jK1jzHWn3vqNn6QoYdoArpbABTqNErXPqIDP5DYx/JVQafzImnz9tMi4QEcUA3VKQT6Nazc
dpiftazXntlnG3ftaIlnoWpavZqfsWobLWTztDPkk6JZu5khqOA77vMtuJX5oJMlSMiBN12TCVet
B6mF8D9Mlzp5SkcxNl2X7nOP5FCzBh1nmCdmEUgM09amrcv63ERUk7dZXYbreErVJSC0aiNiPaq3
qQTZsw41zXSQn3U8CzpGd0XXQZQfI10+wWqR27YuqmRlWJp/NhJDXhKcTPRqk5RfPLihJ4H6a4sd
DZtC5JCFTYzmanBcJPGYR6AJSCrKT+xlBD3HBgh9jOxhjwkdlyU6p2CyiPGYsjTdm0mdvejYI67o
7mFcy/xiRSOMeORCpcfJNpMddrWRHsKcggBLrXWrFwy1CTVELA04AzpKDK3KMGoNPr4jq/W0I+Et
4rvqJtmykdAxrMyceGmxdpS5cMFNHjmB6Eh23RDW1mFqOBRvK2egVwE0PGPvjqAqpSvt1Xudtl+Q
ZjG29pREbcJuLcLw6mRne0kPvchJjnEaefu8QRqiE3fV0ED3IeNHYz4dZ3eKrl2HTcsspH+RWfTm
5jS5NbCYX9RClrtONvoDjr4SaY0U8J8msogb3SgCPSn7o2qyelOXjk/P0R+2qvHcL0nv0FQnvQL7
1JzF2EBIc0z6kswWrZwuQ21AFGJqZEjohW8eR8Dqa0AxgTF5/WZWjsZHBokQALw82pXrP0wD8REk
Y6qbRmN/AVzDqy+bKQ9x4aD8GCaXJ9IZ566MloQo074MnSlQdTseq8xwz1WFa0VFHplWfpfsyAXp
u1WDaoL8K7QEx24a67Nw0uaWz+Spd+FhY9fJNxpnil3XmO7B7zL/qHuJtp9Fl2xmMn7ukqxzAxWF
/qMyUnWjYnP+JnNe5hCN3lYyad5k1Jcve112mzLPvDMBq86l64bDZdPP7leTVeCbX2q8urBIH6XI
THTlvNOxzZwgVwv0JFFIsTiqVSdD+rHau12Wbdqi4eg3JUN3SWAB3aoEBPEdfXI2DXAQ9qBt/XWS
6PXJQ1f9SctIJUUpeNUXprqplJWcQpVWWyxDgFjccEKh5mkBDAMsOyj+TzCB0CwU6fPoKL9fgdHQ
1roGKiV3xLVTtCxGsvEDE8LiFTlxxVUZZSHIq4Ke/cqctflTV83W5di5mExLo2KzmGYCYY9jZAl0
q966dBIBW9rJx/tSw7iIduk2AXN0dlPGL5doqJsOcuWkGciKpmnwHP9cBREl0e6CHh5yIEnMitw7
1tqn3OVnIeHIJ7Nv0hNgBecF5hOim3qsTpYrk12BxiwoShiXK3gferQeeRCPlW5zj4YayjMZtvuG
vLtjnaMNir3o0+B7zRZMX320KSeekyz3rrUUkUc59fVND1Xuy9y0yWdnsqfr0o9vy7HSvjuzazP3
oJughmacrUknTDsdSpggc3/lEqdiHIgE7CfiiWmz95jESKElNtX9JNO0MYBRld4NxRR5nIvM3DqT
xw/Tp3PvBxeQUKB0fyQnpI8GtS/JU7gGl6f8LYk0/YYnPAqOiAauRaq0UM8RKWqrsYZjt4M+g9Y0
Qz6xAi5mqXVWD8QNz4bckoJSXsvMAUrn1U61btLmPlf6CAW+cT5VBEJ9Tw1NwZH2NS7dDuN2MFT4
2dIAKhHmAC5ubIfqMaU67sIX1BxIOEogUfabDPVx3Pl4JfSXua/coB+6bZcJHGwIxgg8D8UlPLD0
80KY2yWhm4KDAFe8ZpUZryiOD6Dptew50wsUOlJF26K0EMz6ajQ7BJtmS+oOjrsnzR5KcuyyzpNr
fn2xF9HMfKPnh9G38mv6o9WPuVxcgsItybPx+/HeUdZ0JbWBqkiEUrW0cQ6SkC6toxGnNXnEZX8a
HHoymdyhrh8DyGr28+ib3Rnhv7oPQ1/OW0W26zmsbOu7ridfYYW4uKVF86LJnH1iT6LIvSLKGvSV
TZipNBS7mkx67v08mzQuK6GfpURf7ae9SeGxI/hHxwrdyoyIlTTNn/qZJOthaIgJK8Hy89HBhoxu
9Ww4cd7BZKg0A0BgdCLu69oRQ7nyh9q/0BQf6xDp1oGqo2cFTsgBZ2eQIHVhSfI2NKHKG2hP5k43
xm4T04H8olKyVh4QtjwBGIj1LYs06Wg9XIG1bw+8oLbi64xj/zgp80h2tb0vFHwAvuZ22KFqucpH
rUS5IjoOMLFZs8pZrcUUbFsNS7tb0kfgmZBfPY4hgdU/d0E+vs3dEEtxqACWzKhRinpvqOTocY+X
bFfaKybSfOV27kMhln1Mk/snxwJKp6fD9WhEyZalOz2pbj7pfRFtOqcmO5zdtMBTtnN7ttQggtA3
xfkeMXbBBArchGMe0G3T/VyGRTDG9KZ6zcXGOZk/QsbUXgjQ5FIvROBJNyi03tnKuMDgHJa4Wqvx
0Ul7bZ+jqVqpUXJBkcUPPKHsa1HHJaHGUPAyz43OtV+zu/b8QyYGhUDRbD91tucc+qVo1NSx+uw4
RXLER8wM1ITTg66TOQQsbttVKO3HHHGbMerVpm8xpEaKHEhXedlBh7Jf90ivrHasAlntE6mmDWT1
Oz7mfJ1F8zkDewW+UWZBO1lXnTPqfPmGfe2FBvHCQhEjpKYEYn8Sl5+yUU5X5izbYts0Mj5PhACf
BA3DazRa1W7G23Oep/QTaxtRaDwZdrBo53ZFw3Z0dIgxTVzoOD4T3bVQPb1UEpwv0japb0aLqGHP
KL6FWA/B4VPA2ji9412o5R/0pktxBpIKvTKqyAhiIL2L/NQLWoyk8HMMtEVDrY7xqAT1sKi/5/ec
Br6uIzlb3VK1N7rnqHie3ISohS4bNxWjFubnxI7MCuNdjWOffXKYXpi9cJixJO8wCusgCYsztDbj
rNmMTeyzEB/Nch+2odpCOC9XxGTZ/Pj4zXJIwCFSbjoTYjUj9zPGgz5m1r2Gj+MiL6PpZiDQ7GB1
mX4V4bnYDabOIafqM83ZGPqoig0NU8X0aUwX7mwWu7qxp3uHCKpViov7hkQGZB11YbdrdzBBbSLW
EpcW+avWCv08ALBKY9TPHNzQWrn1iR5J0qyIlQEA1CQ2H08/G+mEF1rPtn48xEFkIWtbj5jpwGRZ
83ewnHLcFGR+83uicGCfXnfOFTJ/i6HjNdWXlASc20HL5AHxM0n2UTh6pPNB7LpuJefcdaoDaiQM
GrVYZaptjRuaIET8Iv66aubirs9T7QJQA/aHfnbYAFSGRs2IGib6mk1vE2AU4vFD5murG3ws4lkN
BQaeWgDgsCbgPkpfHOW6i6jNG2WLKmWS+W60hQchTGnHaLYg5WdlepPkyM6M2vCfSJ4uPxeDBjBg
yciuljWfDBC2L3nCQ53RGTurDg876l52ghCSOYS1MvqkOyXsIGdO9m1FQoPfCRmoXKtJP/TX5SB8
4pZ0+GWt8MidI5t6oBc0dfMUFFMtt4aveYTXksgUjInl7oc46gJnyuW3ieG10SNXbENPc7eCXeMC
SZqwbNQk+VyJIkJlrvUSkBJims7GFZDNBXo4IKP6c0Ws0cZpPOMYpp2kMwY3TVLnJmauI9NqLuUK
WsYaaqG7aUfBps5aUjpSEif1LGq2ucnLqUbnWPvTmdae8TBL7cUt0+hhGK3k69Dp+nbuo+IbQcbI
O/SsQmHdlTdj3kfHVlTxxaQNzO0I+jfkjFsrYY9mRJawb9ziP0/UGkoL8YDLLbUOhZ4hv/AAiMiV
sJoSwip8NqAG9cXgmbvRYk/XdVLb1zKrwWW4/VGner1Twg+Pxmzlu0jr5MYAE76JPMnHuoC5zKgc
Tz2T1UrJhvOL1qIe9Wmfr+O5QSdC0XUvOp9gF3YMxNGWFVrlVVZH3Z05zURrOrjfxlVWxHWQjfmu
oSRySQq8t2osgdJ+7HZk9bK9jayep0hu1WFUPVlTFmm5VWINn20zGw9SarAQwzZn/JYLRKXxypNW
+Kx3QACG+G4WdnzEclHhnY/ZMIa5R/sGCAo+JK9hd1daHATSu2hMwkNo6NGmpCRBBWK6jdrEOZJZ
ACzYI6ZtqSH3h9Ayhm1pFXhUAFFuM2IV9n5eAcXQyWFZ89CqHZWBau2zdw/SdMwwNUEhlhMFe9ao
tDXciybrzr3iuMiysx5gZX6L6NRjaguffBNp+JQ7FKMQ7F1Fi7qayoi9WhjI6yEML3wXwZnTteN2
JtclsLTqMM8NS7atPRLxhm45/l4aC8vMXg5xY2VuunR2AjWDwGW34O+aDkQpFAwyRev5bij5YStO
53WHyfsQGUmQ6jSvOKus2yEj+H2MgJxo08wX66eBjF1tW+kwqSXMuZhWxSrGVberVTZeeCkFRtMG
Oxp6YbrJw+luaiAf6C6+Uhjs7qVhgUMQibywyiwJsoShIGIDe8Ck0zpJ1GWZgvSdo/wmxDi2EjAh
GWId+121Mx39npfw3EXpAw/qYRLZfrSb3aSc04jT9LJmRcaX30Sy3iQ4hEIUc5bPFmWefLHqXQTG
nq2pKytP26NhsgmaZ0LxmCnHVW0LoBgJBPErb27UtZ3UaMslFM8baG71qo5S8+xxov+e+I5Y60b5
eaZHWa3sDNpyCwx067eaCia7i9ZhEva7VPn2N74n3BnLtA+12MQhYxEbKikWETRh7oiM6NDtkeiY
Q91ojMH6PBjWnTfDEh+LQp4For4VKq/PGAwTCGVTht7LmE9ocnEm8Db3CZr+deJbnMz8oWUnZI3r
fEk3NxPL/2K2832O6yzIObWzipImJKf0heJEtgZwcW8qrUeMGQ9rN+9e+pAUuQb/2GhzuKa8aV4J
czCDJPX1y9i1vWvL671zEhvVxpB9ukcbV5wjzTiga/cQKedhvCrHPmd9yJOHcJoqlu9MnLu4My8J
dcrPeg2LvaujrT5ajx4x7GurZO+AG1BcQsoq+LhGZ++I1H50DaX2Rt+uBxrl54GtAcLCTn31R03e
VKmia+BwdAlnYz5SZqZ/4FhUy4RyJXakut3jTS3OWp2Gl12c+1/dqjFMhJWVr694AFTTcgQFzTqC
K8VKEetOct9R5IFO6KFT/yZmlwUqNxzghhyQrfOg22yIoyjaSL2Pn11qIqeab+La5R2corEuT8TD
T97Gm932u+9MMZeLU9oSU9fty3SKPrkuhiZwR/oL4ararWys7Ecoi+lC5ZF8agsru0F8j3vM1alo
uTUN+2kUYGNDt6fh35qbJU00IMKPwVNFYmM1tcenaDaPkdlOd0aZNDsFJ/e+ne0Kn2APJ74DNrIP
QzY+UaqnFy4+qYBWvTyVFazKgPOOWrH1cU64BiPO5529xpFJUqIVVzMRMm5/2ZUqoYPW9Ie0/sk7
TJFutba3neBTIgscujO5gNYqGqb4qg+14hYGe7NvEsGuxssi2qU1TgVaEJyP1E1ilHh1a9+g0J6R
rvUczQmFChSVfjAUitfUs2VITwRVACr03Pyr37BOze5I5IoSwr8j9gY1v1XI9ZwX9gP8k+izxtbG
rSY/gERVwYQ1LW3j1TUEokmxTBSz5q8loJaHpLUoo7kqumWOv6Git9ZtjsS0/Nma3GZUH9moAbpw
6p0iXRLBsXeAw+HgimtWrhHra8NgmPR+/qUrKD60RAzShNB+WBmqMj2WVLgLC8JRbweUtfcxzYY1
FsFyo3kRRV+Pb67OuofEqw98uv23pqdY0+Rju6liouF1pMCyqqkIhtjT6jgRR/Kv5Qq8M8E6hkae
s+tXwaxyIqWHrDvEVLE3gkX2u05K0LoThbm1ZyG+T4rYWtGDwu3Z6AHOZ2My+sOJuEx5sQhAD9Tr
tbUWmWLTYPltV/ZQFLCAynwN1EQdYaRaFY+OSh8l2Pa2xxW/onw1XMqIiQI3rHGX9b0f6L1FDOQg
yphdbsTBqPWgezotsauIVh0Gk/Kua8paFz8P3FNcjvdRXBoXlhUNGyI5u5U+VfHeS3PBsjt6p6R1
jgACc6Iyze2Eizha1WjbdyaouFvDNordYE8Ax1J2haRcV+nOGnIfJlMPudbq5BNYS/e5JA78sTG6
9oG6GrGuIzbedJOacXUqBkVgL12CE/EK1gFLs3Ge2PFc1LMjiWbN0l05RVeTV6aEAE/xw8cNl3fs
hUUXsVjkPceF24HO6HW/bKQZlcW6WQeGndprra0Xc6l/Xy65c7n8VIaGvBXc1T09l+8sT2xazEJ3
kepZuXh2lu30GHnOzq056ud6fg9pvDq21RytMqg01NeE/5t7/kUHXjDPIySxHBq+NLxf37NNhSkc
rQz1ZpXa91Oi/HWsLCLZSdRb5zZCrXaZccy+eokJf1q1NA1OaQHoRnqE8c4mok82R7+LennfNxMu
SmwDTiHHQUIcX9+WBb0pmt2IMGJK3i1KE/pR1yEHTGy4MXReImZWEK/z3wmSlhbj647ZQi3EI7F0
IWEhvNFkuGJmRHcJyQiVkR/9CvD95Kghhd3q3snUekYZfz+hJ157TUrKYcxGXdAwWHU10K58ljmq
RfFM6SG7pBHpncfErg5uPVmbWaPbVsxmhXxWX5pUMOF2GeRbvD7xjwbx7YqKtstOTTIN6JH5LWzq
c1j2xcqQRlDGo78rYLquBe153PNl8Q0a0bRxSR05YgfLWBfmimO349xRjokP+jAPT01mzJsmLPqd
lrbWBj1Rzm6mePKwHgAFSQ3n28y3g4ufArg9R9P3jz+Kd8o7gokwF9B/RNvgvFfu+lOFYnRELio1
MW3GZtr5QFnOVOKzHSZHqkG148Z3vaclTDfksxuOTkSvGLPf9EPfCRsQVphwPhD50MJx32axQZDW
ZdLrVdBNlnPthBHEMN8ar37+vX/L6/TfMzK98kT92jb1P9HrxJfyL0XkOxbS6rn5+vxSta9RSP/y
Ogn/D9vUEfuiZ0OGizPnX14n/omwJ88kY1SAAxM28qx/kpCsPyygdBgM8Gsg61vm23+SkHBIMbVi
PBDEY3noLv9O+tebpEW2HyaanKWLTg8dnZ3/ZjYqU78tTWlr61QYFxyLo26TcjAP5kyEfcC3ZzeB
FpoA4/wpmZN1yyyprWNbNN2qYAd6jLup/SHmAZu0meXjd9JlIFU2lU2jGyc9hXLLGF+W1JRVgyn2
vhJletk4+Wz9qUf4fzA8P/1/y+VaXt+/H4p38ff/WD3HOO9ejcblh/7pvDP/QN7IMk5SJXRhloJ/
jUZP/4MRykAl9XNRcJtIWP4xGk33j0VKDjPLB2RF44d/+sdoBGTMr1lgsC7zDl0F6++Mxrfz2KLO
QrHosdEwfw7+10ujaEZKzDAjd9Qdq7Ww4IwDLZHbvzyUqz+XvP9g7biqkrJr//f/WlSPf10I/7wK
DkIE26TfveXYRqLvbUtZcoeAZD10oQ88BFoFoVPjSlX/h7TzWJLbCNLwCy0iCh64tkP3WA45tBcE
RZHwHgX39Pth9jKN7mgEtTpIB0rKrkKZrMzfjDkcOSNcuX2vjoyCoJgZiuBWFgi4qQinaURJz8sM
rUC3t6m3iiib3e2RzR/iYmiUMTA/Aw08e/KeT6CE19+Qn5deoWaYhBgRfiI7EbrFrkAHNdsFVJfw
98N69wEqMq4aU6Ckd6BSKHnXamWeKlENc3sl+yfCoryiUldI/VMMwVx6WomExgaHCuWBlFjRPkig
ctpBRlAJ7w0UDx8lMPnnkorOsWla5fH24OaTcjE4DeAilsOz0LYJS+N8cKjRu2TvaP00k2J8UDQN
JoiBVSiqL6H2WSJRtBl7nA6a1vUPcS2wTjbK+ID7lqQiX9n9ymxfANiEhvM1CRwAbHriKOOe/yDL
RX7HsSvaGopj3RmqNnyPkNLcTKIYvyCSkKIZgE1hoHTWZnAo3yliMFZIaJcLi1tFBWqru8CxwGGd
/wYTNS/s2Ozcs/20/xpZTfbY2dEaseNiXYHkheCmYvtN5mgt6VhKJHIR9AHtO/ASW6cv0jt07cGo
Rkq9MqsXu3MmBgNY5rAhEArp5wMyzFZTG8GTwMjy6h7S7PAVYhSWcg7C/2IYlH/VoO7iv92fRLUN
eByQecHnLS23R6g+I+sm8IIZR0RTcEjp/DTZ8fYavphH+M5k3zrTOScD7mLFBBotKLVVKw+DYAcH
lTbZpw67p00r529H9BZqFqCH7uu4+jzP78C+folx9dD0lae0DUBCqG2NYtcrkuvz6jo7SgnCdyJv
BQpoXgrc5RpI2rgs6bsj8YuISnLU2qF7Rv6nfkylaf/t0Q3UkEOAUDjPIy+5OAIiLi9qVUM192Y+
aHr0MBkxbjGUmbJB+UU7utzc/mAX24uA8EUMPhiIYRiPi1nkFJwQpeXcdqwAsafYR0yNcs5/iQJ5
B9aURct1kYTZMkdqGZyJp0Im5+Epm70K8++/RGE8YINRvzTfaO/vVoQdtcwo3oheX2NKPcb9P4OK
i/DtoVw8isQ8Y+xg0gL4Lxd0JL+tuopVyVgMJCt6Fe0aDbkVXBvVLxmVuweq7cmx0qYQsKuM6P0B
iSwAE62cI9e+nM3z2pwXCpjb+c/fjVbLu9TUfL4c3b8Sp01XP0z4+6wsyDcDhcUOALvM0kAT3yCX
Xq7IKrGcRmW4UO7LndNSMo/Dbq9lPc6J3WtYlSCGdKSToUQFUXXyS/XHQA8FSg5ymagNK7Q165Vf
dXXsHGTMP3xG8ZYmvBu7gcAgNrBa6Y26fJ2z94NRjWtp1LUgCDhySLNquQrns+FdEKQaI2DiBKHS
nXsKgsBIbBnBynq6cmJCbyJvsLjiNN4951GaxkkK6ril59e5OMqkjF5pYlR3Q2PHK4fz/L9afkou
coG0BK+1t5fa+wGNfAzUEGXpdUWrYCvk4LElzHxXAujZygErUyD8474W2Hf97aaBmaZyfqINQG4D
g/J8lL4V+Oh/FaVngYP6HksTHTNaIV4pMQPUyc7upd0Xv+nYmo/YtaZ3qaH7W8s316wl5o92Ngew
GXUbKp8gwSLZX/wQBdHcokXzxtOC6o8QCk20sUvRt/f1TQLzYXd74BeX/fxk4J3L8DmXqGCcj7vx
naDJEHHyYiNDnxQiREAxnOX7hEss+jBZAb4wo4Dz+Xbci7VLXJdcZpYKYesuhT9b0+rrGJaZ1/Na
erRsdi06rebK7WjMfKLFbPK8AHbOewbNkgu+EcoIGEqNeGlKpf1cOc54csdUHv06U+5HANlbB/To
KczC0GsVO32yG2BW+Cw6W0tm03cmbjwZTmaW29TsLdhDfTzAhijcV1sa3zIjHV8ShWuQtwsmYVrD
R0qqCiAYcKyB3uKdTldlk4tB7hQc8F502+j2dPYT9BE7cZ8jn3OPcmK7o9cY7fVWD7eoPkUeiiX1
IQGA4mHskDyV2WTtxolz7a8/A7RF4aK0YvDXMnlV3AYrYlqdWOSOcCEEKTp+9d9vB7kgownelDyH
SLco1qk8Mc8XWa9hDYzKVe7VfvorKKPnwQIVH0WRsnVRcNslXf4h1BVYaNOeoqG56X3LCyVqjjpO
DGoOuGKocZMq3bXs4uLEmX8Zz2bX5s3NIbrILvBD7gAjTyx/bZCnSa1rWIG6u9G0WEWjNGAHaJwC
8AadlY13cawuIi/mxKzc2JEIOXhZn/W0880eaQWQ0FmETtjt+b+y13QBQ5UMEQ85UELn0x90k9YL
CZfJqemeYtkQUhYNzb9N1OYBoXxDLUI4JKWLqUz0UgdoPO/oRqqeDrNxp0/+l78fCnVqHbL3W9K7
OK6EYlaRoMvh1apT4a4ByLLoe3Xl21xbFdQlIAnRaeGxsPg2ll4HoDBivg3JBcAfI/kW+r25G4Ho
PYLTsO76oO3gKyioYvz9AC3yJUQD2Jew68+/FTTtSKLpmHlhbkRfUNyjDVj35vF2lCuXDK9VqNFz
QYnWzCJnmtBTAygeZZ6GPes9+jw9OBJ82IoAMFIdGOEKRf3KhPLBKL4Q0JyrB+ej0oaenqoVZ57S
NYpn6jLa1B3ykXHhgE+XdEW1DtnHLB/rlfmcE/fFBWCQbnP0wPviHbaI7KLR1/XQDLwJQeWd2QBE
n+RU7+hKxZ8sPuo+sPN6B36n2hRlueZEf2XrnYVfbD3cOfJSkU3qKRWGtlkBXHqw6mEle7nyOecS
N3Ravhp010WUBABC6TcmUTAzOw5knseYQhO0cU0ewHG1KwfK5aRyWHKgAKUgX9LdZS1NGciqizD1
Cv5sl8fFt55TAWP02Nq6ks5+UoTGs0InG2fxzjndXryXi4laPXsTbS0OG4SczhcTKFTRFZYoPYzN
njmjXXySbOW5kmDLUjjzOGM04gkA5Mqp8CYQdb6WVESOSJU0lvFsoXAeWNWrPogCv4ATGrXNY5LV
kKfobNrK/QCz9Tcq4QgbOrVSNS+DDJtHngFms4VyQ2MoCwb362zatJX2wLFhAYb4XjeYSGHLYig/
+xgSxEbFC7dGsNbBAlbIliqoPY3tR5Eo+JaWIHZxUg18gDBD3yEuBHG3+ZKbrTwBJih+yMCGy1Q6
ZVnCD2qcZ945mBGjQvYdY0gH55qiD38koNp+3/4kl8scTj2JM8UiHnsAec5nBjT2EPtdXHq2q4jv
DTc20Jm6+H47ymWuiiKRzmNKJ5GbJeLOo2BdqyMygtCTQoHDD4YHtXexLNfzVzwJkA5tHHfl9Lgs
MELTnmuLxMNMg/PyPGQloiZ0oKV5sNklxJbevxsRxd2xP4I7V/NRzEjQnxyyEn5eXWvxc2NDyPzb
cc8/guubJGV+oywWfIbsbqI1PhAGd87OU6gBd7KanBMmWBO+zHag3gvfmf69Hfba4LkAWehzE5/U
YUHWtyw/DMBEZl6LFxbEvkIAMcNy1bDreDf0bQu4K3Z+ICrQAKVp8kNcxZN3+0dcHjUaYgGuwGWP
m5gux/kHcJWwzkQ4cXPkOmKtuh3N4Jp2j4YnVrYBJlcbavnxPQLuPQruib0S//okvPsBixWAj23W
VT4wb4lyy0vVTvHLAMZvH3W9sotNs7yHAmgflATnUNTq8RR2NWtlGV5ur/NJWGwvvM0ENC8dqHkk
f6L14Xw0jalZuaOvBVHRZHir7vHPxaHeNpS3wbrPq0wPPzSdgeyIlunH29/zehR42G9flIV1/j3D
IOllWZPf2L4hdq2aaR8gSzgrO+ayKITKEyhgmqoUYIAHLJaN3rlNbTgVaVSc4bRn9OGnoRnbHV0E
5bE1I8Rj5YDDHRTixxz7YlK7IfntYKUIUEqxnmCNJbjWQ3+AjhSvONJcm4P3P24xB9ICfuSqDZ/T
wd9XQyf/RQE3t7s90yYzeX5bMQWmbaMDYlPXWOrf4LyuV1JlCnKjTD/repU/TBUw2tgIV17Zl+kH
kUCQ2wgAUodblu79sg6gbKeZN06RCnYlh+hgu+G+jOofrZ2vvQHWwi2OJUXjVuNyIZxI/S2aPjPC
PvBPlu7EJxfm8cpEXo1HhweSICgPoDLnS7ZpAWtGAN08gRTbZzytVU9pQmsXVnZLVbrw/zqbYzoB
KJG2co3QEzmP1/uZ5QQj8YDnwMHokTJMoJ9vXacZPc3vu7+PpwNoIBhZ1aymeB4vzxsR9iOtpTDK
p61lyXDvmMVPkLLNvT1lxeH2unyrci8WJs9REDHINgLcMef5fle2VIIC59lCSTzuOgzk4+RPWzrb
AEx0EeTPioiADiG6rkbJQ6xUd2Czdzga7Go1OShF8FDQ68MKMMbcOUfJvDzoKdKPtb8LUxGufPr5
mFj+VLSiAYqpiIvRmzr/qR1mM3lX0kHE+BloPuUHXX+mU1/iJ9O6u6wGMHl7dua9fxHR4r5Fz4GN
uzy40DNR4VpaiaeLuvd0Gz9JIGPJVjTxI6I11l1gT4LSibWmVjev4ovA6IBQXhEI3y6faF1QTOio
DIk39jjlKGVcgVQN25Wb7A3ytwhjMLA3US66R+Yil1FseEeFHyZem0BqS2loHew8ROGgde1jX0/R
HRDi6SfOMPrOVaUA8D64JzOtE9wpOuDkKcyN21N+5aA0QN7MQASagryfzj8yDFe4g1OceDOP86Tj
d7mDxabu9NRZa3JeDcVJMsM4ddpai1CYaDoUdxl90hqRl4uYh2/Q4guSuF9vD+rK5+S8mmXxGBKl
n8UFmGmVMJzGiXmr+Fik6lUNZdeJV6Zu/r2LrwlyiQ4Ej3rAlMtqRSNGY8xKwLSgYxPP6VT3E1RG
+DW+jyVRBafm9qiuzB9my7NvI+JBpCiLo4q+esd7UI89N4DiTgNkONhRPd45Mi9Wtv7VUIyMvoeg
j7PM/KWCo3GktbEXZt3ELYMmzzTq2smSsbFyf76tsMU0upaO7iZSOChsX3ysRi2k7NyIIrzav7qA
ULcuGkeeWWKDU2O4cqxFLdBkGEM0/FA6BO6ZY4kS9/e6E/ovYYQb9khF7F/dDkwclQbzdz2ClM4H
CBSwQhIUYukf6Dhb3VsJ5KAx97vnBPlGfGZA5TaYmvwtLAJYHc7ryHlSWaVaMM/vu1NeCiupGpxr
vIFmx87qSmszmjJZOS4vD2hqjrNgqEqnBGGtxTJXMx9How55gKLCBLowS9yTTEfObleFZ1kKvAEK
bYe/XYX0Gmd9J0ZFY2ypjaePYdtlaRjhIG0mhwhrFADO4HVsHMduR7ry+uDVQxr3f/19Z5mUD0qM
7qoNZFrWheL10jEOqt5qd7KodOjOGgDXomqfzZ4OQg+rfWsF9ZqW3OVRQn8GQBhNGJ27bQk96Xja
VeCRIq8GcnQwi7Tdm4NZrHzJC7A4WxpuGsVdThTg7Us1USlRrkE9O/TQDlBJAWAK7esYAy1l8gea
tT4EPxAiD/Ch8lPo18Hz6OY/Ar80HyZktTcIuNX3+jhV3so3mMs657tT58gGwAHYc9YYXeSbKr0X
UL+YK+Dj65/QNBi21RA0RywhtM2Y58NTrnXtPos7ZMO0ycbRCqHEqY6mvd+AkLr9cy7PJX4NoA8u
T8523jbn+8q0ht6oCgs3ocYyv8OaEgeomdouHKBO3Q51mYvMfAOAFxRu54LXYgubMCUtvTUTT7C8
qZg2kFUlnasRvdONlRv6pg3gslMAWSu1XVv3vF0AdqMlQKFNLOZck5CiR71KPC12lT1uEzg9MS/U
Xbr+2E7lgzEqj6hFZZuxHDXPCfX60+3BX5ln3jSOoMRpcjQva6p2L2E9QkIiCwdfrtOjg8I+IviF
PN3KVXPlENO4aIAmIuBK+WzxHtSjOLTGt1tN05o7BT3Gu6zLobg4DpR/s6sgxSCre3t8V3Y1spSA
1en/CrLNxTqyLazw4oSrdIT5BMVXrXc0KVfzvWvTaM/tZerEAkDEcmw51AXc02OPi+9pGvAlHzNH
IHjvBNtSTVqET8u2x6IJERNdKNHJauCwS5zJ8IUKKhqfjvJA6wD9HLX8cnsKrv42AG7UlWj9cbKd
b6VQD1IL167Ym9LxKXGM6iF2II4B1jRW1FSvTTZ3xdyChngi7PnP312GBo5opZVmkI4qK542VoaK
q23IJlw5HC7zMVB0dFhmRf4Z5LrYsSRjCmowOamYjqKvb0DcN6Lmd6yJZ86tNfH7a+t27vSpYPa4
GZa9FZSVRGiCJcI7SPgHGH7kzFGFTryRVYfQxsQOcQdjZd1e+2hvurTgBhCjWT6Q4tR1q35wSTnz
IoLjaQUHyyW71Tt9rW96IazMYT+/CeCJ0Wcg3KIkJtxIDXvhs0AU9VMIpS+q2ycS0Aff1PZdaB9j
szohlXhAARgxHPujqCoAzM2TEzW7PKDq3tdPhj98tsvueHvtXmJx599mUNzi6nHBvi42lo2kzkiy
F3sppc9tEhnI9gwlXFA16ndWlpiHPq7Lp8nUihNDDPbSnzrPRgAFOE2wVkO48q6bf84b2olkmUbA
+QqvGnKipGYvxd1Y7iMYUPdDVv9MZZl8CJr+Yx8jQAAanMYAsNVtYrXDHbI6iKNXbYOoEY2x2xM0
B1zc2syKmOGkgM+oXZ7/ICxkBqH1HDwIMxkn4B7uJi9FhdIbDosQLukeh671tdDC7jhO2P3dDn9t
x7s0KtCZZ9dzYZ+H7+BahaLj87g9dtO6WuEqCZBrJTe5OkibCgUIaJx8NP08il9giwvbnii0TeCE
ONUX7KfVHdVozFnZ9lvEp8Qm7o3sqUHeaGWO30ZxMck8M+msQksk2z+PP+BTpbhFxyszRerQCF9k
h3pJZZ0QLkXnwtlX8EFNPrAl3Wc95wRyq/iZmuBr3aPHpPqHUti7tlE3mQrUIkruNCe9a43kvgGT
YuTxrzYpH+ygewC4iB9X8iLK/o85lg94/25LLdqbZoAd6vBhFMGTilIrGJktqBkXNaPYg9uMc6L2
YRiSr1lV/JqzVhuDKh7Hd0B2DzzlHnWH/TG2p0TxPdRdNhWAnD6fX0jOKUEaBGXFY2x12zLy74fA
vUPcGGU0eUCM7ZQp6ofSyk5iDH4pSX8f9sZekeGzlowazOOCQxCJ77bY9lbxrVX0Y+eYno/hkK/i
6OP0FeIl1afbC+/q+Wiz4OfyITSlxbq3dRlUfc9GRJAerQ19EIesDSN+huu+3g51dY3Pkt1ATWFC
LbcYXo+TdJP5/lRUB0XbEQ6yTNdA/tejGMShxEAmsUgFq8SNQaEJ6LWBW931rKSNpWjFf7ihZycs
dNzpAQCFO1/JSD+kGjaPsWdIOI2BL+Kdgr3c6faMXfk4bESkJ5BUJ6d86zC/ywPKwUzSnCauN5Ma
QRqh9OEkuX9IyrWO7JVMgEh06GnpYBazxNeZXW2EMY5x3mg50wNKQMYWbRjnpBcJhOakLFbeCle+
EvkdXt68iHkY64vMI6PU10p8p7yUKvy97GX8NFr+Grb5ehTOSarVc2d2cd5RRJCZIIv0MllnG4Sp
LARruHNvf6WrUbCJwgBtTvyXa8EmS+3Tee5ya6zurcjtdrz3spWqz9W1MDP+SJ0ouS5ZyNzYk6aH
MvZkrAYHo80gsAb5rAVeBvvbA3orVi3OaWBuM1uWaQPpt5w3rMR6Bd8vD4fRAE5RhTrb1rGjpj8i
9RM+Ix5UTPtIs5MaIYMQD9OJInF/VxuZE2/q0J/ubUUYCJsMeoGZhtCSrzXScK/J5P5r+tO0V4bW
/DJEFkojCQLc9SYf3fRRHQE4bKrS7ow7aZYanidW1X4KRC+xoFB7zNaH0YrJ9W11RDyMl90vGzTq
IYlcqGciMNz8jh1fqS++VrvItXRZ982qoxgb1TpD+KcyO7R1kfWv+m2udha0X/DF8J8L7bvg3Y5A
Y2Fkp0ztNNqZuvkLQIo5bPSMjkJuF9lzXY0HLYcDiva3RGGioJ/2oXeAYwA81NIfZYt6DL9vHI4W
5sENsoNml2wbJ7O+paUQH1sLy7aNg8Dt19k5/Z9pokO7DWWIgQ13dvKNLXPiv8zlxkxNY49jpCk3
bmnGWKZqnfVdT2J9ljpvTVBQfZKgV2X14aZK7GTYjLZVvNSgP48yU8t410xSfWDO5HRXl3HwucIt
5zRS7v2Q4fSylyN0a7uYtMeqV+VBmGN2dCM7EqjKawO2oKVKNdO2qukriqIOzQVfCddMD668C+bm
FbUSmvaUdBa5j1KrflUIE005k9Jw6Tq/JQJmG0jtH0RdyruicYyVROjaliXxtjl6QDjSpjs/vmuc
R3lXUlO320zZDY0y7UPkglZqmtcOVXaRcGyKflxIi0NOogk5ZnSPvZ63HrmMZnbeVJrDQVP98XHq
1epwe+NeOyMoobognSC5mcvOqhC9wOOLYekt1TAnYfmhl5R4feZ8vh3p2jfjvYiwxGxYARb8fALz
LpsoVg2Rhyhse8D23PmI2C/l9WzsUbjTxD+4Bvgr59K1+YQMA6yGGjDp6/yj3l2HqdQQdkZF1ct7
pChZn91Jz4bCQ6/nF/01sbJIrswmReLZe4Y7ChTyIlutfWmrudXwCkcCcusmZrEry+jfCfrRysCu
vc4IRZOHyjRgh2XP2NGmukkwDPYsp85efQySPOHU6q4CSrONjMreqMAA9noTh7veD6z7WiubfTCR
fAadWGOjXPm4Z79mnph38+xkcYXKPb2MYehnd+cWTU0Dx/gAdecqUbITPuVrxYGrk62D3ZmbvCRu
i5htyzlp1+z/Rqbu3jCxkZflaB4mGxHx22v3yjKaLQQQ1IACRKN2LuC+Gx7HfuBwu5HyTgne7MC9
D0Ecz+LBGB+Jhhr97XiXDCuKOO8DLq7T3onloAEQ9uwJnF4QD0CPAoMqYY1YoJk33ZYep3Iq4jw/
aGWvb9vUdtETHFaSrnlTLq712WOUxIvLnXrPYtP22AhZ6OGzttjQO2wIS4rS+Q8kmsQ+xt9j3zZG
5Yk6UY5aKde204UkDeURg0q9SeWVIgQsjvN5B/aE7LGNhDrk1ISmU7EvXGeLld9Da8nfk23tjTE6
WEn9xe/jE3iUBxI43KhdlLkRpleLb7bmn1Ire7YF1tOpfNWkO65s+is3gwF9kObaXIUED3T+Izuo
UQGW75zZVoMLDH7c+0QW/d+njC7ul3MjCqwY1MjzKAmQd5ErAT2S0ek3UmrYbzmJujKWKwtv5hlz
PDsz05h9dR5GpIhvlhHP5loBQt1Xbra3kjbBNGPwT/SD7QdXidE7y1MfecMQmVWrFl7WRH9u74DL
HTc3Knn02ZyNdEYWm7v3ZTPafkXRL9SKh8RsimOl6JrHk7D4WVUoaP7/4s2/590OF1ILapRq/YM9
xiicxiC5hikJ9lWITzh6ZtUK0/2NOH6+swz6DngEkphD4lu6hWgui4aGinGAFRV+LPUQkUxfJJCg
fadFp3UCaCufmrIrX8FpIIRWorX5GvmN3m70wpf6oVJR6UTgdayReS1y/b4NG2fcTWAqm10ZWL2z
Dzt0XLfT2NjZttGROd50ia9+9Eu2yyZtogHF5rSItQenHquKAqtE6zyUtcDOFJWun9I1ixbZ9hxZ
aQEW+V83T/qfEJyzb5FdtCS84CmwuTfiutu1UzOd6tDQsGhoJkruueiddIv/RGptVEWZDuOQio8u
HRnkL9Oqde6c3E+yo28WFXL0TNVDF7WpxDdZyXilKAiAq6lhljtU5lEcMaugSNHG1Usoa9lgJTus
hdKXIbEl4jtj9DUxkWrdC98f0q2Nb9+30e+MF3xAKqQT82FI72mZzSZoxa63u0Y9pLolsHF3J3wX
VJTeHvn18UNXZ7WxTcY88beJFPoa2vYKdpCUdcacWpQ0sXBcnO6aksbg8mwXBQPtlOhSV9DLrN14
g/1FvDXGEfPIYhyRhTb8jdokNq7vWsmmj6Jnp0KAPnKVCW3QRlaIPqyh0d4K3IulCdiCvpg9C8dQ
fTnfC/FQI31bOe6hsRtMUAKxBd2ICFhuogdnq1vy4I/wGw0aZr0CGi/ZmCUWFmjjTeNHawSx7Df3
pZ1/YmXu/3qbQmqmm4S8xvzcnM/id9vULqtR9bmL0LIPH/pJR32sVsRLHhXGV1Vh+94Od3H9katS
5MKgDhEdikOL6y9oqzgMqwkdYARmsRwRznYK4+7RMSgEDjFirLWPnHWifh/KqV1JOuZpPvsMc3CG
SJ+FvvUFam4aMl12YRN5cPrDTaYHH6w+/6Im+PmVsvxjGt2H26O9GpC2L6mySZf80vZ3cqq+xCOk
70rfS5O8/WSNUFfckTqrUZlIDDrtXxdcAPXTHOSWZ5LJ0JeplQI3LuwYpZAWGUyfoqaM7PHKXF5c
J3MUchjuEmTZYOCfrxs3GeANBAytCtTyFJiCsq2ShvuwGeUev7Q1ta75mlx8O4o7NClogHJtL0mv
+YD7bBoiet6bNsZcsH4pKjm4juTjhsavve200pzbFmtdm4tkZB7ou8CLo6VCIBjBXx48MTaEm2wK
uoPfNWvI3yvTyc1M2g12H/DXEmM3WEbTadEIYAH3A0+ZEvvQThhPWBhUPSbmKvPvMi2BrEwmOFec
Z1zCEgamBIGixX4Ven6paUdLpvrHMhj0uzJgpTZOhAr5KFMPwUf/XsVMa+dHGAnHbqy83t4jV+bX
pP1J3gtjg772Ig0rh7jCNjoISYjHX7mpB0+RiU7x7SAXfp/Yn55FWWwKRIvMWnFgDPuYD21gw8Rb
TWl+U6WBncP1saEPc3Kr4RAHNCQo8e3GYoy3Nh3NjevHW6S/MegFDrDrE4EBykyhGsP9GNFxiLjR
ByFe+ib+0GY0TQA8bqLKrjfAH+4pqlj7pm2blfT12ooBejD3EkF6sAfPN2Aly863tST0EBczNj1P
mH1iic/A0rqdhtLYSrjL5/E8gwiGwlqjvKEu++GDnSnx1NqBF3bVv3aUart4NPQPuLgja++bH019
TPZgxsIHDuCWypGfHkYLnlU329be/pxXztVZgA0AtJiP8aU1Yq47bQHTP/DcEtMnRe8DVIKaaetr
PeWP1DIOTjqtFQiunEBzBwDNgRm8BrvmfMJ5MQaZ2rJQo6Z9yVGLfnUDmX1SwQi8qqFRbXNJcXiT
lra/tnqvjJfQlFzYp3SIzMXqpfgzqWMUocJpF/eBOoWbBLVfUDwpfWybEmKbRJDTh2+DjSx15r+k
tn3SreoX9Yx/K5Okq686au/dHytMaOempHtK95OuxzHAfHLX1PIRCkWM4FP10zaLZi+zvN0HmFTd
/nBXNrvFg46biaHM/c/zOZSysMzRZQ6HHB8Z127tAxrB5krN72oUHo98J0AV6POdR6HIGUWwCwLU
U6tux4rW4BeOa+bnVz8KmDdaQhAo2BbnUWSS4JDTo34EGGbaIkeAWn+SqicE/jAQmeaXBBW0laVw
dWjwNmaVCfAvy85aItBL72w98BrD/VW1qro3gyhbyQkvqwQk0uxy1DkpCs+9wvOhFbVvxA6QA5Qe
4vLZqCwVc89J4DkZykMe6OmOakqyB/6nfFbKqt1WdSr2YDejT4DT+m3fDQYVb8N87qZ2NtlMVHLY
2p7wCMzTzZBI/q6ggn/4D8sLfAmCBVSxL3QZ4ziK/FYRfBIcMjeWhsQRksh//ksQxABJyOeTd7EZ
y6Twa6ciiLCa1tNjfGqsOi9XjrhrH5osGcYFJRtKcYsoOq5jPT0tPvSEQEU+2vVWzlnB7bFcPpz4
0jNUZhb7gTK5zFAzmbiGb7ecpIGIv1T9ZJxSQXcJWw4keKjR7MCHQZ3oQTVP5fCCjosNQgAoZQIS
/tgPuGYUSQ2aJV/1l76Wo1C0F0SZuTX0V8+XoRbQqA9gnx+4S+RP0GToj0P82opsqu6w6Yx5SHO3
QDIwUOVNoRpiFRTHZbM2S3OgRfJJ/wAS4KzkjCbfooYzTYgmyqRVDmNWuM84cDxUgeIcJ5EZBzPW
s+e87GdRbf8PTansj28EJABTN7yUZqG+3P5kVxYGcn5k9nRMZsFJ63xSArfp68YplEOZjtUOgS11
E/pQa/42ytxGJdsGQjWLPi4uu6ZQYVhMKD9ZqTZscPqpTyF+eiuL/PIIJQrzOZ+g7Kcls9DAKzHJ
1ck/APjTdnU5jscIZT6sCqPhqIEv2YpcG1aCUuK7+JyEpXXBnUpfAT2b8ylsolGvzaH1D6lETCpS
H0p05n/RC3LEHqH43ivBJbub0i1qfSuzJv1o+jZWJ3VmDuqmFxOXcGmLjwDtxhdwYgqXsHi2Ytf9
FHRG8mMoQCXvXUC2dIEmLXsNQ137VekWHhulLUdrO3WR+CFTNRt2leGMClWkNjNOQz3gSODSsEWU
2U80uUv1KX6NZ+NFWI2RO26iLPSDja2DGdw1auwOu8gsAn/ndybq946i1THYlzR47MY2eqgz6X8f
eiWcCz7lzyiQY7pJYoiMGw2s7EsnSwNV8SH7k7da/k9cBojST4Ewe9qSZsdydiPeBUr0T2K07lOE
wJG1a3L8TkEqavbAKrcGMjC7L4GsWBDepy4Jf8VOxQ4okib6qfSuin+nMuAcqxXyizWNMN8hf3xR
i6mcNjWGL4kXh1qOa1MrQQiBa/01GKp8tqLcBXhpWvVxBF/9kqn0eUEdacqDWhuRv9cB7xxDqdOj
1hSR/ggVp/+al0bzkhrqhNmPaF4cukco3WcPiczwKKodKXIAQyUFl7z3Z8Mu857TxX5NqY2+VHHs
Yy8EPXlX5y6m9rS93SPebZGxSZBDU3a105Tin9JO8NI0ejeKtryJzBo5zYSnAnptSrPJFN/tD/C8
gx9qPnXVTqqqfIq7MBm92iwVY/s/aRsjrlNp4EgiO4SLXRrui5JYOSYUufk5RaUk26C+6WOO67Yf
A/BX+Do6CehpNVMcCkR4DX12Ukt56aMs+3J798+7+/y8o0YFeZx2GOIwF/SBoHbtwU9i/xA0SIP6
IQINslA1z26sz38fCeTOzEBFA4OX/flWJLOotDrIqI4jNnJfNuGfVibVk3CbaCX1vDYmAGKaMEni
Qacvc5o4CMJuCInE0+BQBVl9P5W+uW2k8u32mC6R8MBrUSZD8Yazk+7sIlTilI6jsEAPZdAg06Tj
zaXYdPo5G/QjF8m4C42GTj8A410YdPAkk2ztaH0bz+Ib8iP4AYIcmFbP4pDrSx0oXe+7hyywpkM6
WLiADpigFUb+WRvlPURpPKZ8p9+afoOLgkNxQ7rFfa20vwP3R6z0923rf48c6x5LZ+uPLKfg2MR6
ebw9W1e+C4UkF4QL0j0cyYvJGip7MgQ+JYdWmb0MQ+fftMnkHn60v7kd6cptY9DXBaYFM4TW2+LF
7AQ+wC0dC1tc0DB+zkzafdLGyDYfBEoQqT5sDJAgf7/uaP7MalWznhZ4tfMVHviYrBKG0rQdiG9d
q46bQIv7I/+u9R+mEpYT9SM2LpLPi81kq63hhjmh8JMWGxlheQJgqEJPsp1WRnV1jZOVsr4dODaQ
T8+H5ZqJ7NHycA9d3QOTKfzM3rsYO+6bSXP3KTCLU8/lu1dMtdtVTpmfKjKJlat8nrvlGkdChzce
2rcapbPzH2EFUTBSqXAPU6ymOMJpNMjDwTlEEw1rNHHr12rgdZKa+dpXvRqZtgpyTxworN3zyKbI
wlhJKZtjx9ftsYStNriyOndKh7QqBjPB57GI8cvF7nrlI1/mfwDpMAWFc0hNWV3mf06AnEodwMGV
oNz3Y1mq9DfcNbWpa7tSJfnm49qspiVKuK9o00Q5FrdYJ0W7Jrb8n7C9HkDX2SsN8avj4RUCYoai
yoVAtUESVOFY4R6MyKqe6BoWrNxoDWw0f4+LlQL23uSSUSk1zr/iXZvDBDHhknAQJUfKqav15qCr
Q/ooyrh+zKm8rpw186m1jKfNuuUgc6jNXbDQMe4cQBm5ByUPq2d3RPQmKNtyXxT4fRnT/3J2nrty
G2u6vqEhhjkcDOYHyebqFSUtWZKlP4S27M1UzJlXP09pcAA1V5/mkQHDsOFQXcUKX3jDhHndYJTS
pDV9V3XzUZ//2lXHbUqewF7RrT3KILM2kaolw8eGM9876eK913MHpx4dWRb6XZDB1Gz5cvt+vXYm
fhl0LzE1N1oM0o1Be7qSP3o7zrGBLrMIHl75YfXMDk5zZ4aKY/9xe+Crs6USCi4TahBZ+eXHHexl
68Al8XHpnyEa0tWhawhxVoe2C9YhrT8iwfXj9phXKsqUYHSgurKXRCaxuwFGLMxipJw4IVr6vRbk
L6Tn6V+Tid3SaOBbhFDK1vlTZeoRptzVQ4dmr58omLzGg8UdvWIqiDjSSvPE+WIpXfu+twb7Rd8Q
KCjZIhFkXfvcmh74H/rDEe17/V5QXAOWibYqcnAV/6k0l6rK5PX27K5uX+TE0btl9wJ9vlxRM1/q
tJ5ZUatSCrwPwVs9jr1HII9Two9MoKNaaEn6qDqJ4Wte3B3JrVy5f6ju8riYFFwpQ+1u9rTbHLIt
npeh7oZnHJ7Fc7a443PnmGWwGVX9rFpTie0lrnc90vWYaLXze4U8Lqy0Qg3twhH35bi45xlpMX/F
e/Ek8IKnCd1awYQVTjBs7vyoK5vqz0huxYh3nlHZQkdyK+3nDIu9E/oW6ifLnRa/b3on9BD5O6lJ
j9knLuj+wm8J7A1nOCQGUU3TDFrLS7bR4T6NBk0UE4UvGqhmOrR3brlVzyaq/39qWlLc3/5aV65Q
lA+R+wX2QOFrH0Sro2gVtWNPWYP07XIxWVOz1Di40q4cbyn1TocKxWv6mbs9kZZWFutuS0BpKc4p
wYAaDLyWhwl+7H62FiLUy6GMah6T6Pb8rsWyEreCWCW3N4nJ7vauM22aJ4vXFkxuiVG80U6PENX1
MXDtRY1R4WzWb8LKtfsm4UDoaYEum8CzDSbYsmKSOZpfMc4bPw4NLgg4fSrqk4sJW4XKdN8jwSzt
g1Pc536b0SRZFpLJxL1EFL5vVBRr4SpY2rJmlWaclUQMgaNjO9mlbR1iAol7vGUgN0dCESneeAQi
vHaKDBC9vHeyyrfHoiZgPZa1qwnSSiC2qx6b/tD04mxp8cEVfG0LAtiiVMQFBJjXuLwwsIx2kMFj
olo2JVHmoqGXqIl6sAXfUtZYT4J3GQBZQId/Nql+ecZxKM/KfuuI8Lp5ziKtzzDsA2+LAN9CqCaC
bMqnj33XJR963Gof5lhk4pwpIqP9AbaTHKheB9y5Fi/7eHuT/kS+7p58WTADW0VFicKSfKV++W21
5yh57Agvmgc7bBXv25KDNMQX/VQl1rmpi8epFi9eTI0kMV/LWf1XMW3PzVo+JF3zYWzn09xkAbbf
HycK481gBIWznBWtPulIGSsetPqEDTMaUwiHp/N1pGUO1vfKQ0rRT8IGUKSkHrdLIDJMnQsoDm5E
ggTSdQSfUjajGfSm9aR5wxA6Ehh6sG5ya+zXjf46eAVyZQL53b0iVrUYt83GatIZ+z/iLLfeecAm
KoreS8F028Hza5Ah/4K4rv8J4nru/H70visdJSm/nbL13QrZ/EcMtrELzWV5zqnOl35qZflXXdEQ
uFxRSv0iCmtI/a5GQzVY41j/s4hz7YjNe+XhZAVpnaCqCNRpnxcsIxr2abW60eB9F6LcHpG+Le+r
BkSZO6HU3KkF9qNtV2DxCfPh9lJe6dFKbSYLuA6IWgjFu1dTxFrsNPBJopx+sO/k7aMW9xi9dX+o
iUvrW6siZRQfMZJ+TW3l3yZUGT3rj6R4r+4ih9YR+dHP5/vyIGjIIScFYLRoS7wXvOxk/X7jvayy
5OTFLUbh8d+3J37t9gFtTzoko0DgTJcjSkNagAXs20ab0SAqXSeoU66g26P8RM7sdyo3HB4M0Ith
Mu9PeKai5DLyvA3J+g3SrhtVZQcxBYB4qBe4PzcFzfCGhsr9UlTdGcTxGHhaan1y4wXyauaYd7aW
tHfbJhu3WTWfaWVj941i4yNihEYkGsq3i52KF1Tdf79hKUXVJSZIgkzwFrpcpX4zlKpvDDdqJ714
pMWnR6o+936a6N2dt+XKc6Ioy8GVcvXTECPDeIZhBsLlclDq4RvKLJsbUZnJqWC2NmDL1jqIEK4d
OwqVsKVoV5Ll6Zej2FvXdEY8u5HQ3DqCtWRTFp29qN3q/JNlZf0TNmzeY1lN7sdOtOJg+GvVEIog
UmAGZQJJHr4cP+6m1hMK4xdrjtQK4RixZJHd1yAjgiFOvY+OyGaigHnz8cqmem6P+sGPuLrSEvYF
ko/XcQ+tU5oM6NVE9cNNTc1fY8c8D0huhLcPwe1RPHV31HCndxYq526kGF3/NPYVigGeMvyTuYCX
0wCYAdt3d+tJ1WalwNKzVbURq4FRc/CmR8TlH8wFLAt6R4S0QNkuv5qwCqM0x4m9maUJF7L9sUIN
8eBSvrY1AeHBF4TnJDXQLwfR3WpAMpjbcEkr/Z1wt+xl8wjElNXFX1s4aIYsPcIPOBqfPNBmB3O8
lqfS6+IX4M8Et3TP8o8do6hN1JY5GqmDzlTebfC8sfQNldZ1vw22l/9pGsVS+5gqqRu+8Bbe4QVg
avOBjLPwfKx7mgSXnSr+9zhRc/M9pZ7cEKCRQ6+jslAe1VbmkbS1htpe58H0tXNTTEHROs27DZ84
XMBH/oyxcCs7KY5XvnJ9Jq+GJ/pvtz/qtTSFWJu+MTEYyP7dGwgqI22mVhDD1NDDgbhbRA+8ClA0
53NOTn0ajNEKFtVZP94e+dq7J0nCdBS5g2BYXH7pQtdbm4Y6r9CWpO877CDC1i7+1Lruozu6r6mz
HYEibf6P+wfp1xF3G9gULgAXlXcILeWQNsoP4ejbGeZXsM2bcnAmrwXfeG+AAZPem6Riu53cdmM2
FiOvrJiV6s+yq5fWb9D1PrU9WhUpkcfThsP5uVqVz6k9eA8z6pThYrhFMLrjX6Drf9sgEHI5z7pk
94GUAE98ueKdp7ijQhMkSlB9O1eVOT38f2QdV77rxSi7eW9T2iWJvFhXRAnuUBM3I1QBbbqKff++
SNbsnaL+g3wKDTYXBBNFLdJu43Jm7N1Z8eQ1a9TbTCKwrYEtixu3d+xbAS8WEB0dqXHzE+ez20A2
voRaDVSR4pI+fbBGLyVeKdtwSbX01Cea+7nLhzVa+7gLe3M1HmqjMr/Tf5zeaVYsHtJCUYJtBHZx
+4dduTRJBCQqlOxZpah4OX3UYs1hqlGoSTcb62sHkDSek2RKo2oFZVHSPDMULZos44urdtOn26O/
FZHxkHSSa4JEAox8dbcsJYnIRjMjjkgZpy7w8mR+TmNraoIM/gYSffgbhoXbJ69aK7VTJKk/9TNF
cR63obVwegQz7LsVCUqo0DU+YcYk0iivMyHPAqfLL1xhHvzsKzcfZFpyY0kKBRi5u3+cRbeUfJYV
J0+fn9dxLB9apR0/eyJFXmRCL8Wh8BWpfWwfcG+uBAW0I+gVQ1UHMrLvrRaqRuFsRBSB2tH4l5Yv
Y5BPm3vAvr8yyk8IJCfdkcq31uWm8HKRT/bmOpG24tXqe25j9L5lNqV/+/O/Pe/QTQFaSp4et9y+
nKwKpzPqfnKiuPdEqCpF+prmXR5Y5uLcLaQ9funFxetvDyqbLaCLgMJIUMzl5NiOTVNoWJeYsd63
/uZ66/va077Ett491c1W/eicxT4IDq5c6ZQNIWHKgsVPE+zLUfE0yqg/pU6EeHbyQMG1f10tagtu
ohloq1IvbbUmfuk8MCfLYnsvyIc0UW3TxOxdutem0/x+wkCZjKNPLVNCXfeYoHR0ceLuDTsSXizO
RtGOdzjctqfby/325WQUeK7o8YHrgmZ3OfFGmGmGd5kd4Xgnzh3xRIiSSIii3kKSUh+JyB4Nt9u6
veH1A7vKjmAB2UGvNt3Jm0Dwqs4Yh3o2/X6UzvEn2aOjJh2xf373X2pRmVA6ZVNWO1qMprtbBnqw
olHmg+3z9sJhFBmgc0dj9rjvMnW9bWDp0NuRHetFaMT98mEyEgMInsJ4WCI/OSAOgi1bjsiFcr0u
Ax8KjWCxefUpCtPwvvx8Imm8UqyNHYGAVoJV9MjhmaK9zwpnOmpFvB2K6QHnYEEhDu0rm41AHocA
0oqyetbvYeTF9+pStPnBpXNlRlIACJsMuvfEdLtQhppBmUC6siKRKsljkeX6eQJGFNWtUx/c1leG
glVLo0YiGWFh7R5Xc0wRm6hSeN2ZUiOdt7UBziNe2NTbUSno6lBS2E56lQHP2n2ntE+zvps9M6qs
rI6UGQncZNbnOw0e4cFmvHJr4wlmq7heSEDAHo5NI60b0s00I1yw4dkWMeKPaWK9qFtWfNE6Tb2j
ZLcdfLUrnQmWkVNgwqiGBLWnzKsaSRPu1AY6tiTB7Yy03dK4YSwc82ESRYcO5mS+zon+I/eM7GNh
ACPECyaLls3z7tLC0h42tERCW5hDlLiFiJq+U/0BMaMnJ54/3771rqzRzyIZ8TLucQidXR4bMpKY
JHCj11CaLpcdd0MUmCDRzl0Zp+fbg12588g7aT+zNhInLffGL3cQPTrPRf7JjHBFNx4JPaw7ZVUm
dA4xQFmVcv5t1D9hFvAesl2kOUFYXo43i2bmCIPIjTdgm50Gy7l0y+xgVld29E+2EobOUpZif3ic
fMrbRmSMYq/mq+2J9ZSIbUDun+v89gLKH7y75EhkIajTPAICvoep4kguKiN3qAqunfYu9voEUYLs
KNS+AvZHPItbHBFumtm0tC/XrS2dxUKyVY8wK1YeFM+NX/siaehKoWNS+Jmp1Ce3bZZ73MeWv8u6
W6NqMZf7Dn2Id7RorEfPph1qZW29IbojBPoUWoH3Spb6o5NufQAo0n5viXSNfneBaA5TzpQ1Xw6f
s7vIBqOtB7tx9aiwKLKLJv7hul3yTwaRUi6IgRoyIrxcHq3dyhERZT3Cz3sCIlf33+ykrf64PZW3
hwWbZNI8tKUoEtF3vxzFLJMiR4yA0jIKez59mDTYhoE0ARgFKtHZkfPflRTnckD9ckBlhuSdL7aD
2IUyPKyiq6ldpuXfc11kD+lTCtdPG6eA9MxB6mUkE8uWNEIWav5a4nQFG9zxXvu+bk9ORo2THLK6
6xsE9m6vy9vjxs+krSbLxzRU9g0/I9taQHuOE61Z0QbtSCDYzOrogwUwDj70FboBY6EdQBGX+4qn
5HJJ8C3ywHBhv50lSCFCPetCra61QGnzJYqrhko58t33alP3IUpNazgVphLYVVsd3DFvDz4/BHMD
WcklodtT+0yPDA3GhxPhSDad5xhteWP1jopHV4rWDAOTgHYAhJk3GKWk2kQf076m65BA94esdE7i
dPRbtyW7shrUX1YkGwUuZI8NaGgUIjXt4Ptem6o0oZT9RnB0e1xWnaekPfT8ozRxTDxX0zow1NH8
7ZuUQF+CjIEvkFrsW4xq42q1NGSKsmF2wnid13NeOdXp9l6VIdrlfc0okHiREJKCH/v9o47dAotG
l5Q2BxCgqy1nbXP+nlOHpFvXYDzNRfmgEwMchD7XDomUOZclXqndI3/YLy8tkrJDLFqTRdwa53Ho
rfjUxwKrcK06GuraPcXtROgNxBRxEuNyKDwVDKVZ+V7zuFThlNPR0rQsx1V54FG3zN9PZH6maLSI
QNBKAs7leBpK172yzE5k62t9r4+Z8MWUugehw9VZcb/LUy8v4N2sJm2VwP2FykLluAFdk4Y0PKvO
WTl/MpZWvL+9UX5SxN7sFNmIo1RD+Lg/4Bl1vxR8ICcPUNOprtoliL1RB4O8xpGeGMn9Zky0kKhE
AF7Nlgcdb0hIH404lwt6vASKQ6ipg3mv5gaqEeUkwkHJ/oKJqD/TydOA/Fr1WRu05mEopq+bgF7h
aWATprgc31WVY5wgPSQ+WiBJqCHFHg4aOJQkjyuQ/lt6d3vC19aXKhrBmaT6qPu+tNGORrNuVFSU
TuiREEUcUXZgPDgBtB8N7QhTKj/YfoG51qS3Jn0ApP4vt01BA1CNU9eO1qGu0NkfvcBhHcMUT40g
SYzG76HHnNHctc8z8VcE8wRjgLlL32Xm7J7bcTJ8JdnWyNow1BGjOQerCpNk6kvNR0t/eh4x/XlK
eB/pm7j9gxe7y9m1pzkcNwn2nJP13tm8LgACpta+h5rwueli/JFx9jB6VGvt2vUZxbXrBdut3LrT
VyN/rBe0Bf6j0bohybrOiYoSAmWjbP2DyHn3NpqMX25/nGvX1q9rtdv8jdam7DEaRL2nt343lMZn
a7C0d22cG0Fr6PYd8nJW4AGaCm6PfOXyB8+FkJxHyksRQW6bX+6tJak9s3cyruXJap/GBW11TfT9
+fYoV25H0HE86eiZyjtyF1qBkl0KG3ZzNIkB20dhNefMqJ8Wa+kPrpG36RV2XL+MtNt1ZWkgdS4S
rpEksQJDr2YsMQBpKxuQI0fBMrdTle6fLCLcCWJgGaTunU0U+BxD2+e8Ola13FVeo9AzyI/wzNcW
kWo87THZALL2ePC0TZPGbCgUFt2IQo2qVOilzfrDoFhHmLmrQ3FbSAANWN690XGqdFliacIh2Cza
sPX0j7B983Nfg1K4vTOutD9IeX4ZSm7QXzZgXYoRzK5tR4ptOc+ekzZRH9fFkwkHK1q8uPmm1OLf
ubsMvj216UPmEuuNVef4rVC7x7GyfwgA/wcx0f/jZ9H/QCfuCnVnmCovG8qSc2FUqnrnaJhmhqtb
6/opq1Xbd+F+IUuRzeu7ptzMzo+ttn90Z7PpwxYHjLO91kDP0Dlq/ywGdTkqnl5JGam+yyYn8GC8
pPaiQQhc8fEnPpGZ2khPpFFTL4+b53zTvO1dqoCqUjUSGBPmW5q/N8blPOnp8ywRz2ORvV8b5d7W
qs+1NQSrob70jhLMGwK0tz/v2+uFaI/CHQ8PbBjEwS6/bk/7cdBra4sQ1I/vUXkbAxUdwINN9PZt
k6OQoUufYZJE2cr6ZQ+5sWqNiJFtkdWnLdmAeI6L+EWbejtwVKievzsnXiNK1oCQ4LW8qeA0Y5xZ
EJX0aNSNNoJMKCCx9sqn26P8DLt376dMP2C4ExFRedhNiiKRs/WC8rirKDHIgHFeHz0rmU5DNqD8
hR9VVOp9c05wPvGbrZ7P2Nu1IXGxOK2LMZ8ULANORbnmZ0UI88Ub8+3Jnm2w7zyvp9zetC//AR1D
AwVvYdfeYHqtVs58Atdi+jCmjpCNV6BxbFmq/eiDSQTxXoZv3do1cQrTjqTG3o+16WsffZ0pzFUT
bfd4GQLFmPQ7RS+396lXAbr0MoofZWmdaewf8u7f7k1+DkUqyWyH6bX34cB/d1nz3LOjVGJb+q5E
xUhPzDsrNks/FxuCv66SBaXUJ1SF/Xc3VRPEc1H4RPaTP3fqGHXQWA+2l/yub747xRSg5OSdPJiX
m9lTQPUIgoWoT+MnQqLqo10k7cdhQsy4UdW/7cxpziWU38jYUKi8veuurQlZGu09dLpg6uwean2e
itzOYzsiVVxDLVs2zIqyI3/ot+cVvhpKoNSLiEZRZbyc4qjFc0/xm0ZbjTuvFY/zU7WKTyY8jVM+
eL+PZGI4XOLAYzrkZ3uIgqRqjFnn2NGYxs4pXowsbHWUtG8v3ZVGHsPgWWFSiybz3It+lX1qaMpM
g6kqitFHRkkElNy/bHrrhSt//W1ekdzoOuvBSGp0p91nV7HCdFw+3/4hb1cXi3lkJpFCgqGGsOvl
6nZ6r9mJmPVoWcVXklU9sBQI0IknXCBp1XCwX9/GCgwHZ4zvSdkfhbXL4VprMumlVnpkbooy+hSQ
Rn8SZfqo27X5242gy7H225M3FdXHgkJgrC5Ptj395ejIaf6D9cNwCLVqTh/mbZcTEnVcWJ0NMnNd
4ai6o6eejLWpT043kJM661Fl5NoCWpCv5SIC3DdlSPvL64Ul7yoBw1q0OM3g1+jVvSOMrE69pS2n
21O7NhQFPJUCCTVtug+XQ1VqiaIE2l7AEyr1NGZAyNTBxXrNiYuDoa7tQltOi0sEquS+/YmuLwRy
XCFINU3znVE3zQMyv80pAQb4GDdVe7AN5a6+vDZ5iymKwFCR5Mw9xo/rei3SrGZqm0pJcKasd8qw
fiXjG8pTrLZlqMBKDBfhHZ2At5cmQ+v0CGDiEn/sfSgBnGd6nwgtwui+u6txMPErDG4OFvT6KJxn
ZI5Q39uXfbZBWVvNzTTcfDUzGEYqTGgfHPmbXdsh9EBJBZEdgty22yHN2DXIl/LZpCsALK91w7qz
wUTGbLuDCV3bIYByeHlJnECs7A4zUtoazLJWi9S8F36eLHbYpaMeJmT+/gCJ+CA1vBJ/AA/WsFVD
xstCckrO/ZeDJlF626wgcy20IXuvuAgGmWpi+QWeDKeSDZT6Bnrioe3F+llt1e3e1Ns26CqnD+K5
qQ527Nv583PIfZCRkaJu+9ZJ3JOm0tRWIypJ9mmt3REUX4GpG7TRE3Sr77979i+H2z0LlVprE1cQ
voe9CwVKbbNo5r2MYBn/cXuktzuVeJ+DLxVjiMv2F1qPkkJZVowk9T7uvDaeT0Kr2gPrmbc7lVYi
Lw/1VjJImGmXX9PtKyR2a29DbK6v7gnJk6gC/nlP6e2oxfwTIX95uYBEQ34I/VhgQbSgLsfyqrZM
yDbVaBz72AhmdYm/bZVuGWE7o/zjT0ofF+Es4o2oDFf1xxygaRMlXZ2OD/wrc3Kqez1V7pS4aCaE
CZXuw7q4xtfJzI022GpnC1M8+17adB4rDFQ2sMCDPXSo1FaZ27/qyvjDyqfmE15huebHzbh9ybe4
m/2hG6FEppOi06HIZyHepe5MHlBqeauh/6uwLEUH9HVx6k+qmDX4bsZsfrP6kTt4kf2W8Hc/v00+
DxSFuoFkru+uEFyd6JnakxotfTncdUumkqOm6dfbo1yRzeLOlfVMOhYURfbqBynBKVQ0NOTjRaHv
m83pS1VtHQJ6qCLkT1azKjk8h8rKQ6zMWiim7jS89/LRoOYaG+tTpljzYzHGw7thK2KYgeCsjhJT
eYddbhz2DSUv2VjB7mkPvtggPYmu0QYqygva8naTBvQ/XDSHZ3dbwqU2lc23FN1V79pJYNcZxx6Q
3l7Y1kwdZDaH0AMX+khJJP5u9V1WSnOsQdw3dmyUZ8cbiBHyoTXANmT9yeodZEKNtsm+0yievLsk
sxggRUR283sD50goWS7EzBrsVeWTzFSaDwShaQOzr+OzMVAFhPms6y/QfLanzOmdV9VccCBT26Hq
w9jBMcxHrSytAtQmx5OmI1YSaLHlLX5eqxPsrknvn9a8EUEOXxWmcFlU33urwty1VxXta0aA8pzV
OK6c13KleoPCvH5y0X6vgYyAVA/iHD1iv087cwmFa43Tk+GVPRmXkaKXktKOpBJMWf72hnobQIDE
IQADtQCiydxDG2e1yPSlKtbIWOzqUXJaQ2NOy5duUAC0lF4KGbyv3tnFciQ8+/a+ZGTwGVQQSRze
MC1wS6UN7NGa7yx1OuvAUkPDraaDvXhlFLJGA3cVXj4H1YrLO4wg01TmnCLJMOYzUrIb1gfmYv82
QBTTCnn2JfuSwG93K2tW6yDMN2xRUg/Zow1GLMjs0v0Hc/l1lF3oULRQxY2u2yAXtWNYtmsdeQZ8
rts74u0Lw1wAfRArsGAoSFyu2OwWs4LyFStWVK1fd5nhm0W1BQk33EHy+NNycHdRAKQDK8idaZC3
7ZKOVnTG1K46uA5zpLiQLqX40pFVdQ9C0TduBEW0T/2iJtWjUnSwplNjxmcmUdda8XNDce3TsJnD
96ZJpyfPNdP4zozX9pNH3TsNukaB+9ZACkTLq/UU3+u2EdO+utJfhhjObDi1Wn5URb5yothtspIg
jRfAu12uX1FgELVSHY1Wt3Af1nlIaOP0klir6lVQub1yUsqVinyaOr/9BklUHQODsSKI2ROxRDXn
OOLkfLrEVEORQ4+nhKz+k1EkYlCC3VxSxcsJJuB6nWx114hEiDqrVc6hYsRH6cXbOFESA8jX/i8y
5XKUTu1KSIwmFIDVSD9v1jTcgVMUdzUCQEHpITx3e9tf4VhS4aNRI6sY4AX3gem82aIb6cVGJcjn
RzHoUx1o2fYlMWKEtznc/tIQDXurZn2GLeW9x0W+uXPASvqGO1WvXbX192qdTFiB4d2gTCryb1kN
pmnW27PZtUTgTf6XOajpJ+hD1cEV9Ha95O3DbUoFBNjCvpNs940zqq25RJ2pzdHcVcVTumb2x9ha
dIx9R/sgsL4CWpGdLTiHCFOi/GDu7gmCmylG2WVB88kDwZ1nyUOW9vHDoquf7MXII0RKIJCgeXgm
5ygDrTbH56wxPt3+btd+Bw0bGXTLTj1VzcuN0q5xbqvLMANYrZo/gW0JyEF0/97XTdL9W1EoygAS
mMvqZLTz+qHSnM7BD875XplzeSRV8fbyJLeTWm+EgZILuQuZF5FZbI2fat70FI3OGZ8shObCchX6
b78GwIUoafBqS0S5tXtznDzFNEow1DTNybdpVcawB75zkG9cW16q19SDiA0kt3y3vPhgefZkizmi
wP0HojpxICa6teuGYMwinrbBelic2QwUfbq3hvxflBuOgHBXUlhSRZIq0ipia0DRl59YXy1nEmvK
ti7QULLYSXgs6sk7YRqtT22vpgngGdFSjWUwzGv/EOd4OdRZMgRlNpkHN4Xc2JePFr+GihXdHbov
pNWXv6ZoKH1MijVFZWYbr03fbOE81skBm/DKTkLjHTU12fOkWr97RrTWhR7RM4rS6i1C/En/cdjs
MfdVxegPZvSzBvDrlCRlURbbpCQpqeu+ljPPUMKJp9tIm1UdJ758QNRM1dMMKeMsJWROuq32G30y
BshZVXme7Hp8FFr7TS/L0TxBgM5J6Nq6MEHvJVvpj4kxf+6qSVMesBTMO+QSRAW9gzD5pR/S6bOD
zM9fYqrxeKpwxc0nlX2D/Zd9lDHt32M5Nwpx3FGy5wFC9/JzqU2lmIiH4WQD4uxE6ul+XdBn/jFW
Bl58Q+p+ELElvrlKkdyb9ew8m43S+Gg500HK0LpuzKl77EpHX/28UD0mpTlnMLjApFOI5bdvs/3e
kj+WWihlGjBHEjVw+WO7plHseBnbaDYrJ0i3zSF0mbeDEG//VjAKGwolEyrXaEjtO/ex00mVgLyN
QI5BFR1JdETa1H6crd8q0CS35/QG8SmHo8gLuwwgvoTCXU5KJG6JwTXQprkvvFM5rms4mpMdKtLf
2d2sHlBla3wwl9Q8qyqupl6ZK+feav+VdzPPqZ70J7sfe18v9MEvtq69n0eaJsBUj9KhNx1wfqvO
HxLai5w3MIDdbwVnl04EpVGd2umLs7bZkyFS74M+2N29ptT0iAYj7vCj6OpXWJnra+7Usva/glTJ
zbzRg62vjQ+bZx6Jo1/ZG/RxaDigboEnz14bvVpxRbeaso0WzNoh8xlpVNTJkbvDleNCFMQo0Aso
M+3rGE6rYgwTN9hRr514QaS9f8ZtagrGrLKem7iyn1GjLU4p8roHqegbWChrj6EAZkrAzsGE7wlY
camjwYfjSSSs8nNp156fGCpyLF2hjh8XjMJe4h4arNnHX5vCRqO5WOaD525/6yInSeledamnwyyi
0HL5+bFytvTZMaZo2jAjzzq7f2g7KlgIarQHx+LqULJfJYWLJP76ciiUUJVscFFb2wr3775Yjfu1
zr7YZXNEh3izrnJSNjkBORaJAQqxlyOhGF6XjVNOURtjR6qmmPM4RWF8tNcuObUFgi0L4nlhPIvu
j0KttpNp/DalgN9AbiwDNI+I3ti/MHbCamuTN0abC/bCyMqB52I4uj6vrKnMwF2TIqyKXfJuTXNr
86BPxiOE16oATtnHAYnS+FhSAzh4M68NBTULw2dQScA8doua9oDynNoeQaAINdTMRDzU9do+LPOR
JN7+RMqlAxnKuaBmjifCbk9ulrHMaULbPXXUKkgUui2jaxXnDvNs39iM/hUP3yECK3TklfnGPkwO
jawUBWceC7pnu0li22Z0c9ONUZKtI9ZhhuZbzQi13ks6X0u3inptWrUf+1Tm4Op2Z4/gz0atax7X
1GvOsU6Oy3GzIsMoC1wOze2PNq7yg9zn2reQPuwSbyMRN/Kf/9rioJMRp8BKI3UGmGAjVH/XJc10
AjJsHXz2/SUMcEJCrYkmuCLo5u+SXyL6dcRivo28oVGD1SQsGuf46Mn8qaX6a0DGMBblMcqnEvUG
PfdyRtQ9gUkkdRMZ5oj2N5DV9Zuhsgv8ZHXchwWbHbgxuKa+iKXvMdBOU9yTqlXvNJ/qdp6hsmnM
8ampbD0UqWl0YAGdIeygEEXOKsQoBdTj5q6ZILX75O/mV23s6cQ2W4ZjdVL09UoiO2PGgB5i87Dq
A1Z/apZxbaiYR/urN/dAsPIu6wNhV+5f/I/Uvy1zHD41ppEkYT71U0W3FWqcvw1ZfZeLqULjPRbN
9zi3UtevzMoC7mJPUxp5sYWmh1tp4wdr0nDcTYxCyvYgzK+m5fZHWcSAvch0/C4zzZCOVT2dzFxV
IAwomUuJxW769/PWr9lBSLYPlvgUaKnKeECSPt8+CV5uzmZuNZGopyVUjaK5mz0fi6ZGy5yDseT9
tPvsBGVU9snjwVjZu8+OfMgKartsItCvXVh6ehyi8FuAuqF73ThKHCIHevTi/5QGuxwV9pqNLass
HhEN7hKasYH9Ceo7Y4a9AnI0M0URlnYnPcmnzXtntcIb6RfOOTDgmH+M+GGn/rCcFJvpbYWyktlr
/A19nm0+rXa2vrRjUVt3Zj30aWTqiN/GXWwX9KzE1pwW5PTXe9vrstcVDu/kKykE71PWDrHuV9g+
nGIvRUbNIHVfAiU3FiyGyAv1kA4u9HunHBII04k9jJEzJ1mBhoSmIkxvtDjL4hu2bKfZzYz1viuW
9YdqlhNtJ7u+N6Xj5ariksUw5viHwkHHZH6bvJq3woKAcjvwfVPetDyCNXjKaPPx7BJVXp7iqh3U
Umn6glIInzNXclqq5Thu77OtKUr4JnXh62pnVJyjIh3Ow9AYA8W0Qfm2CRSr7tVtqv82xi0D+kYV
1R/LEgknM1PJtvIWt3e/nzZBs2Trh1PeNHZ5SnJ1a88o0uHnMFdrXb6/Pak3yTgXEltEesMYIAJZ
9stJpeloDMXYZdGAQTZspckct9A0lPZ9vHqKg3lk5jVBoaS8GAIaXRdOS+OJoFlgk51q19QoXcf1
/waP//lj+T/J3/X7/92u/X//F3//o25WkLjp/zB3Hk1yI2ma/itldUcPtDDbngMQEUjBJJNkkWzy
AkuKgtYav34fz6nZzkBgA5N1mkObdVUW6ekOF594Rbf6x/98N/xqur759dvDU9X+duqLn0/cK8X/
EX/J//tD53/Ffz7EP5qyLf/s1v/V2R9ipL9+k8NT93T2D8cC5OH8vv/VzB9+kZ92zwPwO4v/8n/6
w99+Pf8tf8zVr3/+/qPsUWbibwv55X//60e3P//5u2gp/8fLv/6vn719yvlj3tOcPxW/3bbZU/Gz
Xf+5X09t98/fJcv5BykwWpaE2JT2yfZ//2389fwjW/kHLSCq8VwEfGPuod9/K9C4jf75u8KfothL
DMn9wHsk9Krgzv71IxiQbAbotuTY2Db8/t+/4dlH+/dH/I0qzCO2NV37z98v4J8CNQOYCuUt8VuQ
n55vrmIaxqKoIgRW4rTzE/KBd2oeudMC8Udpp/DUaUr8FV2Zn/aoho+WPGFssbQHuVZwOEmHgHuh
dNBfnks3bOZEc6vYVo/CsP6x1YfJU4bktjeHrxn+vD/oPim35gTw8cXC/zWts2msG6DP4B9aTtRx
0Ze8cGyL0BWPG43O+aKxMcP0k1XNlavWI8L45hT1b+d59qN67lRPjSqiqKSaNK8My+GGZl/8rlQp
LWfKZL6ppUm7k2UqWZVdTECrs6H/2Nhp9WFaqi9ytqcX8cxIO3sMoHEJDAP7QBPtCxGNvoilVDuN
6xA066lF9j46KnrzB3Iz09dSr1GhcaCze+ZUlU/lrBcfqnr8hDWm/FCE+IzEeZFrnq4VyeMg59Xn
pF6y2VVbJwDFbvbELk4+/orQy74tou4rsDbtNpej4Qnsp8rjP+fF+87uS0+SZ7quCGXdNg6qvq4T
Ed25ZQcgWM+K6jRH8RfZzILwAMAm4AGZjQi1sJjy4/OHfNWt8v+9Ic5ulf/h3fO/8FYR5/zKrdJ/
pzHwX9eTuIPEf/3fd4n+D2FiLuIi2C0A0F7cJfo/AGuptMFs9GwAHxFS/HWXqNo/qDxRX6Biz7+n
YP/yLiGiBjpBeiiEWLTXXCXrQJ1cADYzokSguhjGWL29Zd11KeaXg9/ipH1qNCU8xJG67KQD68xD
jCLs2ISGLHJfa+RwJZVWNZrZ4EsVjKqJAijcxyg5xJK2J1e7NxSr/fJggtke6T3ng89v9MPo0IEK
7ED3UNKRd4ogIt57eQUwKYSAhJQTbQUqMauRbHvM9ExVe78sJUh6CEy8yYexxfaxiyp/cJwKl3i5
pfmstF9Hp9F2Wksbn45SLLriqPIKUaLVpwNcEQhNy55sUjWpd+OmbQVa+fpPxwUtAKEURtjDq6i3
raJWCYTIj1JJ0v2S1PFdmKsSPLTXcydYUCq67EN6KMK24/zTKWNuo/aOvW47DbZvaQKPHTl7vaeN
ZaMTx2ZEEMQxLridhdZXoW0Fna/KgUNvpLM+UozZw+9tjSLU3tn2gsC0tsbrLVLCrNI7v7I7/X4u
pwCHhXaP7buuebAF+S4w0bkfgNStXeDwo7cFy6vzQ7VobmtFJzGlMnkLCMi6wznU8hB4cA4YI+/J
Vm7Nz8bcDj+g5zBklYLJiUR+UXSd3/cEsJDcquNIenN8cYluRAiXh5kuFtUKyoz8sjSSzneEtciI
3+Vq5ReBUnroGeIsNsWmh+hD88riCBkdVy2iYnwzTvRaniaA0iC31VT5tZJbd4vaW7d5aTZva8so
bl8/K4viHu+BDmdvDSbqiiHSlzymK041C0/7JvdKzJ5P0qK+2s+VWb0cahUoajUmn12eMVTXajel
nhr3U5jvTehyM5yPsrqJhkHqK2zhSj/ngEOl1RUwXGH6ykqw+EKohpL40/Sh/ba6ieI8mfM6DJnL
Es43RqSO1DSM+JDIeXy4/oU2J/TvodY30RBEXYB/cekHlJFu4e9TsovVX9cH2drcL+azfhTNHige
FKvSrxIwUCBFLfQrJIX29NC514cSn/n8qWLpRIESBWSaseuWAepZwRzINsWl1mj8sIM0Fct4QcR2
/oPbMNv5UpvLh729SE/Qx1hLckWhtCQwB0o/s2LpJAk8YCpZ6as/kmjq0/glgEILcK3IVw+SVUDC
LHxqAp/7aUiPlaOPp+srd/GRKJMSvFHKpKJJG0ekMC/i/LJLVCxr5czvbHwvTTjlPzX8QmDENRi2
XR/rYtmex3ruvwphkTWIn9cqKIkUM6qN5vQUhITsJCFxuTPMRbma1xxlJHgQBJ5UaNcQ7JIWdx4V
XebLdhq9lUwnhmHVYm+QYsO4NEX/TjGj6QHb7vqNsH56l1JP+tL3xZJ4imRTTdGi5cHqpYiAY0ru
eQHajwU0mB1M/sWuFb8niy6oE2ihrYnGAWoSRtzFmd+HvfOt6QLjrWKWtS+FunWQ0Zrc6axtrD+V
KNAEQgJBgO/Pv7WOzl/Rhlbmq4r0eZbRJM4oEL1210KdgDuEEho8LKRjVlFjuoBMT+U689Mga05W
Xg9HhEv7naW7ZAALhgaIdGRVBItrTd3PUHSQpV5KfewTo6cqi7T5YEpaQelQtymTtUk1eBU0Ra9Y
8ulfmhY5fo1O2B/c5KobqW310VZC9c0419abXGMh3FoaxtTNh3Y5UpUoT2NVKiXi2EP1/rXnAAgL
eA6BsxAe2uJMvjhzKrwSlDV1GiEZpuB5D3ClQY1752RfxE5IaYk2McBaUEhkZuejSKEj9zYVWD9o
quDrXCHKUY5zeJoHM75vhqZ5E4zzLwt5iY/Xp3cJThcj44bDSafhCOj2fGStsgogmV3iW1GUTOh2
JtpHY5mNp7Jq5tgbe8vCjcLUpvdzIqfloa7mGklwRL+WN5WNDJIbdK3zLQUO8C2MzHnyUgOF5z2r
jMvjR25BfAeAnvrshXgziEVlnKgb+0D+NPgLyTcjKrC67vLZmxdtrwy89T1o5shCbYhsYw2Uy0RF
qpGXxAd1r3nIlqPTL1IPz+ziwDfTSv+GpbvpV7NZfLr+RS4PPngXR4RixOoglbTzDxLhyTu3UZ/4
U2CWxy7qTA+PytS/PspFSVjGQAUcINRB4HdCB/h8GNQjzTFussSvk6Yp3ExGpdUc8gmZrkm/syiF
3c2zEn1aqON4JSY0t2M9BPphKLrpFn0o57XPtPh9RE5niLuCrvf57xMjJ6mUlRn7bS6nbH70R5u4
39tGG4sLmgW5Y2oVPNdrhFazzNPSI2Di95E0HUPaNkclAaB1fXH3Rll9QiUOZho0jDLOVn5Mec9d
tUh3JdYvw4FnuBG1Evq9XOCrqymgvGf3sx7585C/swtZ+xjFYYNrUUT3x0W/v2+9qp51SPeSGf+R
lTL94FIto5MN/PI2Romv4P866k+VQ/VnNVnxnrHs1kpAU6CuxAUKOmR1u3RlLCk4qUZ+gijATb7Y
y6Oeacnx+npvLYSJPKlQjxQp+2qUtF6UMMGzw4/TfLwznBrnAqePjkTuw86nFcfiLHhlm9JyU4As
UGhlJ51v02jMWmgPXeRTXflzSqx3bazjHtZZn6oqOCW2+v361C6xnFQHyDTQNqdWDwdRrPCL9yey
lWFppiLypa5O/RxTuNCNg7A71KTw7xRlGX2pMbv7KUE4aDHCAnCDFj3yKY0v13+Vy1UWHFnaD3Az
wBasufBIZMroysUREWG2/GHaiXKIhNiJBm1i5zK4vO3Ph1pdTuWidVEyMJRKWH3CACK9MdDQ86fY
Cd+YPepI16e2N554Dl4ssqK3g1wHjEcROz2ZZaX9jNN08mjGIL0E6m/nuRfB2/ku4quK2M60aZiA
JDofLyHW6Ry5jHwtCpSbOpX1zI0t+mcYNQ7Kg0T/2BstNNiDoLO/Zkmg/Hl9wlvbiiUG9s9bgzrp
2s0k0lKpbhX2cVir9fsGMOxni36X1weBdj/ylY+1lWd+NuvpnRPWwbG3Iyd1q+G15QeuY1gk6EE/
16fWLN5oKi0nzJrIn0aFOh7HzuuHvnFDE4TO9Tlv7V/qX0DFRKGUgtv5ogfT0ChhGUY+wgapt6AR
6abzbHuZWu0JIG3tJ6gWsM+wcaYntrolujJBcjKzQr+Wo+hOi6bxmDfQoJM5ltw5ypKd/XR5zVJy
FV1Aun2CbbQaLx0acJmxFvrpEpX3RTMof8pWsUdXuLz7GIWYgSqzytTWsPJ6SqquxS3Nl8tg+FJB
9xGQYeWkWkPkTeRlBwyp9kq+m1NjhxIcGAAo1yC0kFojoWYR+vSlq49L2Y/vI0Ubdy6AjXAI9SQ4
JMB4he7L83l5cQNIkj1NmZSE/pLp+ft0SecfIdfCHe3I4K061tYdjqrRUS/UivpYUnhDYU2PQP1z
1yqLPRrvpUIHpwJMCVhyUYamMne+V6N64QJJcpZac8p3KRHc5yJaJF7QtsZhItU+yHZhNK4xa/Wv
MlG0o5zP+g0mdclDpYbhrVak0d7bt/UpTCDBvLBwAKm3nv9SuayMUizVoQ/KRPsF6nfwcnMAiHz9
nF5gHwXgmCvJxLGVzJfn5nycedTm1uyi0O/ZD99LtcIivAGe5uSLcV/1oEJmp4lunRBaVpVX1ftl
mqe9SHH7t7AB8wtqCNHLKiBlLzh9YEkIpM3J8q9ibHQPhGJ/6KKsRVu2sykBO+mhg+b8FrO2ws1j
p/zX9aXYWHFKDs9AeOrpEBfOV2KwuLIAkUinHB+w9wgCGEfbSZudzS/+ltVrRANPgDC5OoQV4Pko
4thFZjFKGKZ2n6Vuah/iKD8VtTFxfzk7CefWYBwvALRkIDZsmPPBNNhESzp00mlKUsB/JHtH4gkD
xefCvufW37PK2FpCAQVDOVCHcqOtnlpwdfBys57JaQ6kDyUdPSm20h2V/M1R6JxC7xeU0rUDcV+g
jmD2jXSy+jJzK4SJTkkw7ZVrNi5gcN6kv0C/OB9rARuaHNHS1IwyNEbyGM52fnRacfbxGUaJsx7v
wc3EO1MTX3+9O14OujoHIXriPbRz6ZRA23zoqrG7r7vZ8Ye21L9bABZvWtse/KAK9nSvNhZVOLAT
aUPKgji/KoGlhUQ9Jw6lkxNGui8P3PrLUC3+9TO2ERawGQWlFZEtjrv4+YubPxaodAMx3pOSm5k3
NUvoGaWjuvgI7wE1NibEO0YFF6IncgPrbGgIGiUbo8Y5wcOzP9ljvdw3qLDuhFSXNgPwNlg4YnWR
C/F/z2ekdqXcLChzncwGugwouig/KkGC1ks8yT80ZSxOSyLHP83EzhZvgv32A56fgpm4nPqWmQ4H
XFbDx7bXpNBFlBh8KjhGyQO3Vj1EhWEfsAsadwSTni3QV/sMUTwU4FHaEpncKoaRSWoCK4jxpU6z
6q2ejW3gL4rW2LFr54DobhKpjxA+s+T5Q5wt+uA6chT/SKUy/aCmRvAYzZYaux3+kZhA8ckr10S1
q/DmMezDHUTdxqYRobOoRlHup5dxvsR16vSmpPQYGw6FcnQqJ0YPVsqOVgPy89X78+VQ67ajPIKa
bDrh1NjG0zueifZWVafxoZ6WYOcb7Mxq3cSYhzEIrBL3wQi7qj8Q45BvLHonb+qoH//OrHDNgroB
XgHV3fMF7Ms0TBy6w6debpr+oFVJ1HspdoAfAjs3j9eXcOPcCW0LvhTXsxDJPB8MF1tjwNoavXyj
WzwpspejM6Iz8XdGgX0PgAllgbWwdsbwc9KwJ6jc965TtJJbRcWe7NFWXMJk/j3MauultrHIU1Zj
9jbU9WfML2l7B5L+RqnkP5MuVJ60wOipCcSGJ/dYDLqmCZr1b0yVGBAiubiX13HJaGVKoMs4bkpN
Lrky+houOumG9zdGQWEb1D5689i1nn+2ZXFSJU4rdr6C0Sb/FLGqebgT/WxuDmIDYcb9LGxxPoo9
J9jL5AUWkLLzZzTVIbreOMZfn8rmySLRFh0QErU1naeniEO+yXaP615/G0VS9hl9J8Nvq2Cv5LY3
1Oq9LhscF8BZ44aadvk9CveO3+nj4iVTlR9ePytwCuLxfKbfr4aCBRD9l5HtIIdopHRJezfNRXxw
xs76G0eY7gRxAMgI0rRVg6Sl6UZtkyNcwpsigiubI1GHunOENwIsBAXwd4V4Rb9qzRQJihYBjSHh
M42DcVfPcXyXgVa7gcGvubFqN/dDEVVfrq/i5qC0PoE1QYMCsnu+AQcEDIohxVwjGcbqKDpgGF/r
433Zdcs7ysYdrQYt3rnqN8JwuAoYxXGs0KBbx/xV41iDPbPrqyQ13+bjqJ1UW6qORtZbD1ak7Zke
b5wy4YJNKEd1X4DQV5NMjaWSO84yQmrFoY+78mCU454JzsZSUgfHERH0IOCCtXo3tmPyLA+MArdg
OI6hbB8KcoqDUtWF16Rd/al2+r0Heqt2QL+GyjOimoKzt9qbCUy9ZmClTwQMSU5rUm3fq2FclCez
L+yvfcYdqVda8Ri2mJBVseiojWhC3BdpqN4Cut+jpGxcAYDJIEWCyiR2Xl+cwhNjxgsBle8yiNEx
6BtPloP6hH7v3/mu6CaCJgf1Bwl09bTqgDSbFPOHUwUG+v2AvLOrh4O9E9Ju7R4DZVSCWsHsWZMy
TKkc5ZaiNPwF9mgvJ/kh7ttXG8QyA54ZAKiIYAGhXH3HsF/aJEgYpQI3f0qs/mlBSde/ftq3pgLb
SieloatPx+v8IKRYW1VZDjQ+bpMFuU6kThucMF7/dPKeARwDiSJyaHFQXiQ1trOocZbhhKE5DZak
Ku4Box31O59la5+BRoFTJ6xh6Fufj4KIbNaYUYsZQDvbN6MUKneBFOXv4ek2h+vLtjUUOSDgING9
44ifD7UgI4OMEJLyjVWYBzM046NEFnIqIlnf+UJbQ8GZEH6BAD7YCOdDpZEyWMuEMD+IheqwZF1+
UylWfoDFuRvMiRdylfTQRiKao+sJZ3BdKFaUBM4GMI+T0hi3cSrBLSqlI0Xqf1lShwN2aH0qHKTI
60LmzmjVb2NXf3/9ypLKoHYLvkF0nM+nG4xxkKb0Arm9+gJnOpuqXqoXx6Z2xp2PKELTi9kSHVO6
ELTmZ1Lbi11pTHaX5jJGk22lSvdhaaiHKlQjrwwU5cGIVUjNY1Ef4bcM7+263dMk2Tp6vK8YE5B+
C7ms85mGTpdCT0OnPMNO17WwQvAG7sqdGOKytSJkRrh7xbOqwz1fBeglVsxzPNT4BOBYAZ8rDgoX
EpL1U0JV5t5YFCw6EH05NmVSfupHfTjFRd8+6smivt4eFcgKpQARQQsTbrEiLxZ8qRV1QgXOPHW2
nN/rZpzdIXf45foGulAiAZWBpBAKZLiHUm5YNwbHakINHVz7SUdhZD4uda/U0B9z4Jfy0E8nGKLz
z0BLiaZqdPUmqglIIM7OUlmupUVZ4456rEyHbizzyR862Rn8wWiLP1H2SOGKThavahNUw73cZzXM
SuiLw8epQbTIamnbHQdlLPGDMpShwLJeTneuOXFZvty2MGtoCYgnXhA8gQKdr2IIbbay62HwEYwr
H1qyBa8o7Fhnty7yTTUQVsiJKv26vqzra+h5VIpEmG6Dd6FVdz5qZYRpriqQIcymbo9JmsGc6QbZ
LZq2PV4fSvxVqwlyCwlJIuHIzKNxPhSMi8CweevAguS4/uhq9LgsuuUh2CM9RpXQR0VB7Klb7HSH
trBeWqqixEwWISjXLa+i+PmLDepEUmSoxTKAD9DnP6nL/lxkrMTyJqxvUtMOb6alnZ6uz3a9sM9j
UnkmRBQDrzU5ImsuGnXgc+pZox6WcEKfJyptD3jdvPMMr6NsKnAIVgomPjoZCD+trgLDTqRQK8za
D3hGEfMVLmmlzPkH8ehKZuHsLOf6ghXjUcpnqwqBbgr658upIlaZD0Nf+1Ohteg7q8vtEGIn7vZx
Oh2VaExcWujm7cS7fU+LHa+462u7vmKffwGKLAjK0iOkbnX+C9TYbtuBmdX+3LUW9F4eODeXp3yP
4H25b3g9aEzA9hWwubVQvt0jycPNW/mOHYeFVxXq8GMyB0E5KIv41lZ67ZCDI/WvT+9y6zAsdXfB
huLZXrNscNsme6Ql46dD9g0np8RrqvoPiI57HKWNdaRcBOGKEpnQiFt9SK2yR6lW5tKHXGnc5jWs
4TmU5ptXT8cAEC28SEjJoACcf60lHGWzGprSR1tl/DJqgXRL7F0c5EJK93KSyxlBK0O1lPlAowDd
thpLSfEFn5PCjySMXXSrVVzAkNnh+owuDxyYPWGeQHRNhX3dtJPLWY4pIuR+HfbwzZUOqWFT80dd
Cb1WCvakh7YmReZDxY+8j1h+td2npKnSgkzPl8rB8QANhacs3TVe35gUiasQUdM4WdzSF0uXLHlk
lH5vpojNLJqXpPpN2+WJOyLhtrOEG3PiI0M0xq9WRMCr8BfmtGUQmZV+M8nLe60r59PoyK+F1YoE
SxNoVyJBNsTaf1cPEGNTaqX0EbfQ34zwZj9rpbwntX95XhmFioAQUyc4kVcvdzYXCCJ1OlSDRQ5O
MKAo06Mt7k+5tqvIwEd4+YaKCdFkBIBGJoQGgVjWFy9ZIht1mkpy6Q9or7gy+D/69P2eCtjWx2F3
A2BRAbKY61BEopBtZFMGTWMcFU+tlg7CgbTXeNvacJi6ALYlTHYAKZ3PxZkg8BaVU/hjWtv/iuZW
OfazYx5TB5mRxqqDnQBra1bPvDReDerzayxq1it5WqtL4fdYop1sS4q8HGevV79N2F5SPSBWFUa0
z2Hsiy809RUWNWNW+CXYomPRZuD2zdLaGWVjy9EQgjABUYDH2FltOQ2d/kbBMs6PxgHZa73IjwvL
BuC0e7X4FnuOxFFob4F+pJqwulOrrItzKeGVoELbuXZiA1LWvtCr/d5E2Z95NtxHffGxnJ37Km52
2sIb30w8HSB2GVwQMs/3yNgE2UhxofSdPpy9RBkqEKfF3hS3VpNKGGxkkmOklFYXrMq12AZ6yShl
CyC444LFguF9bDd7195l6ETxH9Mn8qVn34XVSPjamxJkiNIHhh6dgro3XLvVej/I2uSttoSqV4Lv
uAH2GX6oM33Pd3BrOenp0+2ApAlFW/z8xeaE0mtVdY/ijlU6s9dIqnGiGfpagV6xYSigCdFcelQX
cFwCjVw2BlhKUWe0j8kiAfKOcV4jk0m13C1Sedg5DpeBmjCoRsURmyGu+XVFPVXyQkIHtPCzdq7v
yQ/J/sJSf2gUpNNdxDFVF4BBvefmdtElEzNFEpuYm21D8rTansYUtoUURFxhEwbyQR9Ln0L0de/s
RtV/IGYfu30faY9dXDR3KpHi5x6Uj3s9GNmYO5q1Ag5CsEj/UVyzL75prOej0stO7iudI90lU5I9
6DI179bo4I8m6vAAIuC1GAMmDkZPvA4It3F9r+4ECO9dM6Ic5zcgx25wmnEwkwy7nchxY7saxPiC
nARXn/doNTVua9vI1dyXcUp7v0QVEjhUFo7XF3Cdl4q58BGRlxEqzwADzkfBV67oi2zM/aDuENhY
KvUdfFWkzFAjPWADN7pJHUluWffh4frIG/eOEFAT0GuNvHiNFe3yXk20ps79vEI4VyZRclMN7fZF
lffkCy+wfs+zJHHi9MM3IRg6nyX/FvDQWOW+ZJo/lKp4Y0jdQxc7hyRrHtVuuDHH3CGisG/ruT6k
UnKstfCmqcov1+e88U0pSxMzU4ikILguf6tFHRYdj5bf9w03IMIgbpemy+t3Dhxgsn2RSQF/Xt2z
WgJ1KAuXzK91BfWqVDNOodnuYX03IhgWk4xDYJwpgK/WVJ6aWmlzAMw6BsVuUWTSrQTmDEmS0MUr
77X9cD6hYNGxU4kuCGJWEboWTErfVRZCl02FiHtdNF/1YVx2jIo37hORQcFa4cUV7gjnGyW3wjHW
lDT1DSedvkWT2h7xSW7cckqcu6welLtkCJU9IuiFvKqYHDNDxAwxBKLC1TUWLU5SRJA2fPCo5Yhp
SZr5OXSdGysz0ftJwvEY5LP6flFy5QAhgX4zzs2nsdVp1Bp25oXVouGdV1s7IchF443fjKeMhq9I
u0Wf43xBZgkVYGCuqV9q5eAmUmC5aVTgHKA7b2w9eRsEcXxS5fCdFeVvkmJ8m9e26ibG9PPVJwfA
B0VCokui5jXgKmkKHTcSyGmS2Sl3fevUKOD3w85tuHE+RZJp0tdjD/CWns+WOuPUG4WU+Ho9tsCh
zeYu6Iwf16eycfHBZhSfWggmAlU7H6QtMrvSZzPxA6B2hymKFs9pIUj1Tr8z0sYRpZ/DRqZFyeFZ
I661CeztksyJb04L4oUx91trhXw9Iv/lyxKme8ngRWGe7QJXCotXYeUFRe1ibmOaDTGUN3tB+N7Q
JkSc8lCKP+L3YPiVM2UHaYqbQ5vZjjvNc3TfzGXiLWac7+zcrU+JZI4gExuiobU6ySJSmpQgT3xF
HprjUuaSJ4GsfKWKhJivULYH+krXHaDO+be0rSjMolJOoN2W4anPsVZ0gNMcUIGSd66mywk9V28p
Gwh3bs7k+VDyHOmjFeS5DwFLutWD6Xs76vLtzt4UudN5js0olnDNBscL7WY1oaIONKcvotyvCuQ9
vHGu4vq9TiA3HyGZBa1XjAhOHdNoskN3HKq2dnlP1XcCTg9ANhiX79R+s8FrgY2rFITohh0ifWre
y23aTlweZfXdKK3wZ4q0NhRcKQ+6+wUd6/ngEKuaXg7W/ieirfEfY95MqP/m83GQ1eZdmowNJvCK
1mLBkzVF7o/WvISQo9BLv5G4AT/LXTuWfmvMDWJZJk6bgaJ9qzXQJsgRaPmxMmv5KUbR95c06/J8
sLoRgTG7ceTvUS3NyrHL+uBGl4ylPiKlmS/ukFpAN1VER10dn+l458LZCKJZb/IurgKBw11XWWe5
TpJO1aCHJ9XyZWgc82udGDh6K7iCVXmkPCi5bvN+N+qdVWBDpNjpa7uxhLH8DhQNwe0RSa8TCPLP
TEVFmyfHXMLTpA7C08No3U639nKVrU0sNhbdLAbEt+B8E/cjBnOtg+SBWqOiVs4YpZFlvD7Tc6jS
0zRH2QAG2NqKxak0o6idJvOjNNBujHwc3mbw6nbO/tZcCCbh1Ao5Jjr053PRw5QlXUYYXFX5B2ZX
oR8EubTTbrh8LFCNeTHIasEidY6jdGaQNE7ocSZ26lexGXk0zvcYTptDkUUKsWDy8/XjV4RLX1rN
kPlDKLeww/BSDUCruv00dzuzunyYmBVQneeCLh2K1S2zANWZUarjA+EweYe+rgqZtsxlL8NyMnKz
YtpjvFwGdozIm041R+RT6/AxCZrYaRJGNOpWe7Ao+XvGPFqHBhd3TyiznIZEe32hikEpvgrSE1iX
dViXpgmFTCfKfHOIx7uh1FANhp3BI7wrx7uxGWGXsOFJ5oTx8KomZk/jsBSFk/pznI8PWa6aT2lt
Sa8vwdKCFh0wYYYFY2z1CFltDjiw0RjGUMe3alu2X7sizHdeoY2PxYkiiiC5gDe5xiKRVRD/wyPx
kzILvaiqlVvUFJXJg1OtPIxDbB6GxrJ38Hqbo+JnLjAioPrXsT+UyN6c6zn1Q6hpp1rHi1HppuSt
GaTyqQz15LO5OIZ//cHd+m7Mke6P8I+HX3h+iaA/rIqqVOp3lTLcxE4XuLUVv1adjBteoQdFxRRM
CI/66hZhKXWlLbvUH5c6fDNVQZa7pTGUOzeiOLar4OFsGDHZF9WYuYtMfUJ5zzc6O7k1iXMtd+ry
H4jKpCcsCU0/S7A09+Y8su+0LtgzT974goj50wMGlUfyuwZ+tTiMBVEdJP5S6N3bAYUvb9JDjC0H
nGSHVm9upTwPP1//ghspEi1ECqeUg5ASI6A/n3XcznlS1TVCFsYQ10ceGudtXDUWqXCr/TnadvNj
aGTrnrBqQNc4mW4iSVJ9E4rjg4yA986O2rjG6QCCjME7kOh0DfvPuTvVSaoSH1776EG4zI7FrMiH
OtKinXO6sXkRJBSyJmxe8Lmr2yC3g1nNJpIyoorOTaI6PRZJvxcjbU3IEsUpnYBUoAfP1xdZ50YO
oF36QRpB516W6lTIiY3/xvhaRSDOCX0lTooQAxbFk/OhrFIOlNpgqKh2voWmXdzJcbTH9trapaAi
YBPzBgLUWh3GfopgvNhq4mt2EIMZryf06OfwjR7NkheFpnkL3nMvM9v6VMIuiaCIedEJOp9ZEuRl
j813grJAMLqKrY4fpqGsP10/CxvvOr1AHtnnCqmzTrrQNQt0NSfhtIx4fJfij/RYJAHiJn2B0XYX
aMbOjbM1LZzm0b8g3qOIudqByVxX3RA2FE6U0vYNSW9P0izvyRJuRelkkiibsXRAcdfVh0yS80FP
h8R3smG8k6Nxuh1zBQ+cqk8fwxC+NoFMdgucPH5q24V6G+L8f2l5o5e7rQK9cQ5YWgTWkMeiDLJW
WWsTTHrtJeSesRf9syPhZlDLqFY0wbDHpdhYVg6bQbeGSaN4vDpy/diPk53PsV+UcvHkxDq7s3WK
w/XdsjUK0RidMw3CO25eqz2pjgC45xSlGEn5VuegMjVcZV5/HQLVEarN7H006sQv8eJNoqxMnaOI
Yn9KQ8mjrDd4hWLObq6iKX99PlsfCCg4MHQBwb8g0+TLWOAOYEW+Eklf63AKDvGoPko4anp/YyC2
PUMI342LcrajVcNsoUpTWmbolXMrH3EDiFwleDUphBsR3s5z6Y1m+IUYC7ZgKqoKKgI4ek39D3/p
ky6F9vH6hDYCB5SnKLfiZydU2MWV+fIjNcaQq+D9fJqAaEZAnQjik4WbUXvkm07HcTat2QtAvyzu
mMHwIBmXjB0C0cXlRe5D5UO0dQQhdp2bCvxoF7acLxQ0y3fxkLTeAHLXJVK0DniYB68t04vxQNqL
0qogYK2uZNyaG/SuisQfLCs/OfLYu7behTv7/+KQEUASlCCqKtDjlE7Pl1Y3kdQl4Y59xRl/1FI/
HGSlCdzr3++Z3ncW+YlRhIiCKNIDPRJtphcfkGYAJeS4jn2JWkLlznELIERC6y6LWu2DHTvpW3PE
WVbVG8m3EqWP3bxR8wdLRWMwbHGJ9xxlwAapDVs3q5F8bbRxOk4gCbG9kqRDE0eGF9X9InmWVs+P
Eiaen69P4uL4ijlgLkJ/hnyNptT5HHJkJRu1Y6V0PBbaQ10XKOCXtpnF7kRAu3NZqBedN6zjCZnY
9ORTIl47H06P9TQB744si6oi8BDOdXK0A0qkdzK1k+CutQTiNmsmeAXBVP9sljl865RjiWyN8Pm1
A8W+g7Fd/IxMTfLLWZ1ytw2N8iEurOFtlOrhse+D+KFcRgtIa1+4A8qBXqEt+m3XJbZfDHJzk4+6
dlsH0hOQ6j0y/eXeY4roOsClhHfFLX8+xViRCwVYBEpOZWa8ndM2cVO9infO0TPl6HzzIbNG3CHM
FljPdbnHTLRQyZI+8gM1dtx+UU9ypX6I6g7Uu/O57dV73QoekeHLXD3XT2TFt46Or3JQNF5UzI9T
MfwRDHQ2RnmU3WZsTnXWa+6MVk+pTTulj8s1ERUpQUwhwAR1uDopUL8dSafTeNKLYR7cotRzbEP7
XtrZX5e3GeOIBAD0CNTOdcgSpuhloF5g49u7aB/xmiy+l5T9cxr1Wf5hoYq7M+DWxASng84mUDD+
d/6x09aamp6n4RQ4g3TrJORd2hRlrw34AM0JqIMg1onW8WpLGU4MJZFmB/yGZrzFVik+CJm9vzMX
gCIE6KIasCaEm1rZLVXOXJJujh5CuR7dKk/jnfTp8sIhyAJMLNJGIu41KzGy1XJIR2ghXV3VB7OO
3MEufxWgU3ams7EXRDQHOg+FM8qVq4yj08KujFrbPBVhON+PdUYKrlnkHoMxfqpnc+/cb4/HWyPA
h8C/Vy9brBtd/n/ZO5PmuI01Xf8Vh9cHbsxDRPssAFQVZ5EiNW4QFEVhBhJAIjH8+n4gy26xqBZb
u44bd2GHZaoKBJDDl+/3Dh1V1r5G2vNxGnHZJMBvCSWum7upNZwXVu4fDL1NhQcblX0bAfrRnFrL
RhqYerl735TmeZI5xQ7MaN7/6v7w9QC60dlRruEb/nSAo9wP8C7b7sqCOpRBSDkZrGXGIMh9SU3/
owfIXsTCudHc4Co9vZS1+PgOWiv6FtDfs3XtrFdqpt+xXjh9IV4Yhs+f3uYdiAcQnXUW0WNnK5k7
bWslubXvzcUNs77nRU2a9UKJ93ywb204WqqAoWx2X7fD7yqElhDCmcuYe78LPq1uaURkjgf7Hr3J
Czjej+4H9oNNdcyhEIr804cnidRlRTDNfR9oFSx5Z4zrtEp+eSHifmC+0pPmNbG9Pb3KYqX6lKaW
SRu6KMK8HI032mCMd7865uAA0Z6BsgYYigj06VUC/CezNpnMPUE5yR4jmnxfCEe/HUwneeFSP3hs
7J2bwhb+AUG4R2NutXFCbv3ZpO7uTgdlO+dj7b3kAvjDi/ByYPgTaURf4+n9zF2i40/MRdyqWUD7
Ce3LJ+2lLtNzSG6rOhjRlB4breIYVW1UhcFrXRvEajb9XZ9JOCks9jK7IYZLFddGMg1DWOqCYGYv
aYQeCoTV6Wm7DisuUyuen7vVdQi2+/nrfH77VEFfuYGwOTfxwdPb19NaTjnCir2duuVjBeOS/r/e
vdApfr56AJvrINmb9pW2/1FlGdRLPVROo/OQ6a/5/oLHfFpdqKwTkVNX/Qsz+4eXQ8tJZxpjKziB
RzdVkBYNb0XfM2HW00bY5j53MWZK1RZRRdTbC+vws4e4CXAoALbW++Y0sq00360kKsnt3m5sZ28r
l3gj4tZ2+mr/Mr2Jq8ARZVfmaIbU8GgVIbUT97mRiE6iEz/bSnpRPyw23gHyQdOc+oWz54/uCZCC
o4BrbbDL0eSbRV4MXa87+1nYVYQFvdilgVW9sNI/e1PbmGOP5JRNs+EZgb5DppgLzbb3Qeamhzmg
C2CrdTodhAdn1M5e8uB85jz/VXVLWCpz8aujxNFIzEfaNiNmqfuiS+gkilXJhPCQoeqJubWhA9i2
EBnQtIm5+7BWphN2fTq9JYnDKWJ851oRWco0x8jPJmnsqtbQLDaOrpXki0oY2dUklpeaXNvS/eQ8
QeuAgwtEdtBgmvNHA3osqKQKo7P3fVrN7xpIF7ul0dzYEujYME3yL2ZoAy8coZ+vWV+visUwCMim
JD3aUMbZX3Uv5XySrll11S4qOA9w+jj3K5/4s47siLB02yl2UqE1PAPX3wMEtld2WySflOWOJ7+4
VvH7sH1uBF/US/ox8z3F5IFUeFT6QZPZVwsWQqFeLcOvbqNcBbdQHE7AVbeMlKeTGbhMki0jscaQ
9nJhT8IFxfLMX59eUCzYD4zNhvtZfl5vmTnOH6W9X0jgiByF/fVoM8J+/sR+NG6wUICkyNEeZdTR
wmQ2eulZk2/tSXVok6j2qzk2AlRSYU+m9AlHIvsURO8lod4P1g7eELQN0rzQSB2ry+fSW4zKon7T
aCSGkBFQ68qgf+ER/uDmfJMeNis8qyEL79MXNTX2qHejbu7tzdY7MLjODqc1g3xs9vMwZ1EkVNCV
b3/+TLdl9mguYn3ACIGVREV97PrnLpWN2eZCwWDMaTguc3VXTLO3M8TiA2klI9GZiX6T+MuXn1/4
Wb0KKEPtuDWB+AdLzqf32xkepuWsPVTF47CTqh6vSozpT5fRNV6Yac/RM66FMcB2gmHNwbri6bXK
fszFOC7Gvsl1RNZ9JqoI+7WBu56FVsYJkNtDRtpuDF3b39GkHndu4RV2RNCy3OEn15/B3VjjYhH9
fmHJPavSjMwXT2Lzq9EwC8Y2P++YIGG2mDWp9YYYXgClfzAM6blC0GXNoHl/LDcLcObSeTXGPnB6
90SbyyJK6Jm8MMd+eBXsQ0yusIlIjh7VUNs6AIo09prbv+qHxLuWSWG8MOi2LzkadOyO28rPFdgG
jvb+dgDLnPXR2OfayoKbq0+BqE2sxtTpMnBM//lI++EtUQ56NAQBAo5J4U1uZWMyCGMvCUAJdWl5
p+VKMNXPr/I1Hu74pkDX2YxZBoHyj26qIROor2ah7/XGaZwIZXT/gUAxEEGAEP+TVtbZ2zYzizya
LTzcgBLnadhXCowyTItRRxLpG8OXzpoTEfbYfT5a3rDeT0mvynAmH9PeIYXo80jrbaeKeijW+QET
P/atiixcgdF24N47tQiC2LYW/Mz4F6Lb1jJUTv2dkPebF3bzsZ4S/3NAU+/R4Ph7p2x/ejNLjXxl
Z7HsD0Q2lHOIutt5Z6cD0gHkL9IIddR6EFtNH/ZaZaf6HNVY3L72S6X7EVEmdEbQdba3VT6VH9K+
m9PIsmtTRUpv1z4yhD83m1imkiG/+OLs/uW3npf5Q0PqalIVbuim8INDvfWbTy+8mmfDDQk7QClm
WOjM6Aw/nf4uCSvKN6tlv4A0scvLEV/F1h9ATpyX1F7PB9tWZmxSZNK0GQZH82fk+DUZhVj2eav6
KB3t4FU2ZdXnX70jiLHsFiBoVA7oxJ/eUeBXYoXJpe85Z3o7c65ESPCyIOpqfsmP6rm2g2MxwC8a
hM03mSCRp9fSnbEvh7Vb9xknuy7iELuegkE0FBJ1nfenc18oDd/DrBjjakzdt8SoiE9mO9XnY94k
Y7RUE5CvXTbtwy8/hc2uim4Spk1MvaMZN8+dKFpEWJBPOzMKkHfGdEON0BTdS92E57sVhccWabIF
lm8v9+lDYDVPg97J1n2fGNMO3197r+n+BAFSvfTAnxcCXGpDI9iWN3b1UU0/6lKTfussmIgmHKKN
LhE3xmqTLGzbqXatSodAoXSxcOT6+eN8PnSBWXSa8HRXARaPh64jnSpL7JlpMgXrWdkmXwJn0l8o
cxg1PKqn6ySXobuOVTM6E9ggTx+lWEmhno1g2CftVAYnXSAXbVfbxlrurGSZP9pOBxlab1OrDV0Z
uG9V7hc6z2FyoRJ3Q5LEWTtXRqycujBDLHw1O8yl1eWhYUxGtpsD4Zg7KpnZ3mXO3N3Nwdpm0ZTk
cwHhGoeJE0IQAeC6Opi7fVoNKOsdHJV3TZUs1sk6ZaKM5gHsOGQLw9uF9IMijfIEFO9K1DWRLsta
eUVUO2b6vluUr0XCV5kfB43wL+DUpfaJm3ZQY72+DUJRTuadPo5dGqqp1iipkiJVO+X2dblL0jq/
caFE17SPUl9GXy3q42TU0+2m+4msc85EW9PWSKrYMhaXSOfErN/ni0xuER5UN8pP3c9dMmq3UOyI
pO80Ydx6nWG8G63R18K596uRYKoWwKAbWseF5WxOl3ZlmNCfnTl41Yx9m4RB6RVOtCytN+8H0qSx
Zfa0tb2o8TyiSby2KHNUro0pLUSf02Un/CC/4jBZEzmtDHkNED8gYFkz/U2n/CqPSmGpEgOPta7D
NXfqJMwtTEMOnSuyGj2amRQxzU3jtT31ubWbKnMQJ3XWj28tJ7Pu6exKrEY2Cnveu+rK1bSsCv2U
WfMmycVwnmerue46O5iyTeLWWgfZiqaJfL1048Kfaz+0ndT+EvSJ62Dl4ywQ5ewstcg7W4xXamKJ
Dct80t+SKmP3e6qqNNgxVPqbqtVUSzqAQRCUsZoSkMfNAhl6S6GdDB3t1BB7Si1h31qXD+VQdjw0
X2OeZqO2kAsmBg6XKhDM4TynNxYk1vjgJ479SRtdic1H7eVnK5/+pNJu4c30PhXotJbDBXDPau3F
oKw7pYJqpKrUM8msT6cgcs3ZdIkMG7MvjdXaF6Yz5dc0QvGk0Co/v66orV/7aVdR5AZeo2LZ+bQg
9MIQD/06kcg0etXErWlD0kYsdhMm6aOlztqsdD6VcBzo1IFkcmd1sNq7tEiXL6IvnVtzUq6HSbxp
0FKT7jLFk8exJSL+FQiVMJ+MRar1x/XEqxdsYxve3DWEVqoVF/5BRKY66Ms8Zckc1r4/w+MpcvHF
bJ3kI8ZF3YfGRywZDpzxbgbgeysyAw7GyBOM/nJwX3kqvehykdxNotO+cPwbyqhT49BEeMh6jxMy
iA9FMZrGoQ8qe9mbyqrr88q1edpTXvQPaK2chsy9zM/25piVedj7qrhq4AsXkWcv/r3oOvWYgxfd
8HQSxA8MojnSsXF9bINs9CL08loTTgSB3mOjP94ty6SLQ4v3M//XC5SMrdqw2mjElDoJV1EWd4Ch
eRXpdOuMsMEj4NMQgNzsSA83nXhcEkZIWTnJez6Ww1IbJzcs06nIotzpvB00RpdThqN5r6W2YIDn
FKUfWsYgrytL4DVGSKjHsByyzYc+D3gHQ+NlIrQg154Hk5l0pwnO6mrPlApeuantE3g2L3T6baPt
03BwTVqkOT5+XgjQN91R3a19CO9rKigJDevcb93ltVUXejQVFhrjSV/ss24NDAatkfnT2WBOApEu
BzoZ4RGb1iE3OJF757nDuea4+U3iyrmJy6ZyyIZRun2bZEl942bd4PIKW4NYMlcaJw4tjOs2cNEx
ebR9qBhx4el2g01sghbIBjrfmF+s+LnedbZprHvXE0531pCc10VDrnAMXoZgDaJcldnFlkTD2LAn
d963TDe1X2fZNgc1FqIBmmv85qQUvYIEk9cwWOd2eF/RkxiijB7pwU9SmxVXNFjT18PkXPhjj7q8
MjvjSoez5UZTXYyXRjdgT1aT4XgglZNltCEcMD8j3jmVZKZkk3FwXMWi2aF7uevLonrITG1KD07u
z+leqqLJDxU+XBztKNWtQ+5MAWW3yFibijQXH7nADAibUZ+gpA2MW8I8SvrrvUYp0FOKNfBwtaWM
sJY336010aeHflSefkJWrZmFDm+x5MXkKIbmoJ6d0BoTvw1Rasr3tZ/ruC4UOlKfxrPX96RtE9i2
1tK88c2yOrVG6AthPnXtHFoWZgK7wkvz4SRhNdZjMx09DXO41rtNMTN3w4BN67Jn0nlnnic0Hbtz
u6pCs2iqxyofezzHMDz6QP++P2+xok1gjhk9oKzwOFosq1iuk2DVFMk2Tc0i3ifOHHpFgQq80OyG
14y99mk1J07YcsA5jJ2nR2sqLxBRDddq0hw2I4q5IjTJLhv2jhCKR4B5BRFm6Ra3SYt7vLbzOS1C
uGvph8HR6jFyegWdnwZbcaaPjvjcAhhyJnVGpwgLW6fEphDWRFwVDWVwsiydEabCbfN4WTztYqxx
KgUicrIPli3dy3XppvzASmnNsdBMNrTMKLTQCwryHsfa7lgwu2K+dsZi+FC3SdVGVuvlC4upUyL9
mgyRxCuskzJsp8lRMROmCnZpreT9SjPlgDv24p9NWV6edD17R1x4VKn3pVO66y4vp9Q4zRot++jp
yhaxlTlmEUsjJUltro2DnPN2P+QCJZltlZ0RNYuoL3iWBYt13g5tlK9aKiIT272rtUI8+8leZuDi
sZTunegd6zELXPS67lBN+q6SPvb2DTc7hoXBfh3qfs/yIFt3eFX2ffcoO3a6A76I8M+sIVk4r7Ls
Do/pNPpsSzooc5PoyzvDmutHtRom5UHXL/ZdqbTpQfafs2pvFPX6mUxp/8NcrQ0lnQDLnhMJ18SE
FOGHmvLcLua9OTRzybi86UZfPsixUu9a7LmrsEOB/DafPfWZAwr1nXANMYWLOVDf2RgeVrdbfXKT
jYuWHVSV4WYZEOSlQvQJqEt6R45ThJ/HnEXrvKIY0oNc3fW96b0TviPfl34+jFe4FTQP6JhLN/IH
w+vDOtH6K28e8i+ObMz3pmULDod2knxhYWNvHkwbJIlA2DoN+Z7m9Wg3xptSr71b1S06tJ5aw1we
HkPVxTPLnBYzG6vglDLKnXdla8yn7spwghO8jZ4S0QPGKRn6Vz+V3g1BYGUVzpnI0ILi93Wjt5WV
xpMmmw8iKZ3HEnUhVXShgjeaY2YWhgRO/Tgkgfaq6ZfmspiMeZcro1x2jdHXWw5DPt7Xdds9LJ1E
YFYniVjvJvR1DIl8zm7bKaBq99LS8MheRPYYqgRvRO6hXJA3N235hgdWqjOFycvbrNXyCnlGq4mr
tesNLVY6cGvssd6LEBSODakoc8c7CMMAhcUiInXiKpVmzkllqItX+uQu7Zsh3+qOobfsNS5nHeIm
K4G8wRO9F1ETeIsMa4bqVdP3+s1SaS4hGfrE8kbp1SyhANetQyMj7jX0xyJYwjLAwzCkpeikJ2ZA
Qh3JdXOfh7SnxbgrpZ++Jfs2+NzSMYMD6M3ZGkqYfLdl5xLoI11d+1gTprJSSlfZ68lkFw3zHHBt
7u1kDc0Mzk84t2nbhlrC62Q6Nmlz5khjzoi8UNZVjdeveRjcMf8yy2bkaG2WSRwUc+0hWJu3w0dh
GTIi8EKMUY89qHY2EaWV4y/hZ3eFVymb9W/R5reEES/qJPBXuexqjoEkO+puR3uduFS2mcDUHPBY
dxR7N1nz5qRDnXBh9lIucWkVgN9rFZT7JDfbAU88y/myBUZTi06N75y2Yzt/hjbqibPattI+HDQv
AW0y0zoqEU28t6yWmVRKj42k7cd5eGUSP1yfpP1YBVE/OXkZG/M6v20sOd4nECrTqBxVNkTmJMV9
HuR9GsG39B6aYiXBdWya1Q39ivcX5SRyO6Gtyf6d1Gn1Qfyq/fuqHXEORBkLhFbXTnqBg3yn7XTp
GsXOGkRGRh07sxXOkNzTuHILPY21NVU8njXfrAbTcq0PyqzRX5ieKnIiVnAlObhehbPG5I5gyGnR
WtMVFhjNdK0Gz32jebjgRMYkWbV1PfdOlLTGIdQTHyAOG1y891C7LLBfgfYiJ1WdftINlWV+qMg9
Ga+0YRB+hONSc5ktadeeBuWSXdXUCW44lo3dhBxE5QcchOR1b5CmHs5r6xRRoFGMRsxsxHerY45J
1HDOaClYaIuHfrcUlO1FVd5iHlVZ4aiagHzPYRym0MUzuqGjEgzTQfK6/UMeENoR+WmmsnOzsYLl
nMqIUAhPGP5p1Qkdbl2DPWxUFV5/Wxnl+KUpWRHjqVy61xP9rpt6LCn6i5Tz4XmRDBVrBxoJ0sZE
K7MLTWj9HPpLLxRRl3WJwXc+M+PmbGr7ECMh+x5h+5DFpeuI63kmLuVEoww4lCX90F2r9OTjUvKk
457Srox82ek3YuwoGq1Jb4udGpXWb4/GG2+A1NsgluUoh9Bfg84Ki8biwUnLTAX1pN6O1DAzAwmQ
h6Y+VD7HOC9zFp6zTPWypQJJxTtP02V+WiJD+uDreCbE65r2a1wHDdni1bRg2UgFJQ9yBNDFAzkh
J1Qu3vxY47xwNiiH06taif8KUbrhI6SLrk5YrvxahQj108sBBeq1nwn3xtR8lmyjS2t9t/hdYobK
pXoGGS5KD6QkzwKuNZYiCjI/ABJYJ/3BVz1OcaaY5eeuoIt2gt4t2bfzGiSx2wzNwzhYvR7/y8pU
K0hCm/bldiJuS5PisdNm3Yn+JVzO7F0NrYCOg0fJLifrzhNAT6mDP1yEKS5JYZhDBFkIrp7avDer
uuV3Dn7ZitMDHqKN7sOsBns87okZuVpaa2nmfa/sS4w0XXbjAcj4l4Evz4NMh9GxiyIfRPEpIlUs
o6aEoU97HT0p7F9kT42+vOSx/7zpQVIxiYro5+iVMuCeXoU1d8hSXOCJghqLy7rI6uu+DqozI3Gs
fdf61gsGDT9oeG9sf8iwm3kC7mpHQOKad9bqOOm0n2wi/hzmcd0rdjdrfqthfhL6TWdHHQ7OobNS
vNfFTeFSRfe/Gn/oIByyNu2etbWvoPc9vfFeKnb01JQ4DxXTySQIbGpwOfjll8hVsMuBp8wdG8fG
CqWJqCa1JrlHpImmuvcGygOiY36OkT7DgbHKpGsFD1/fGAzHxFWAsSpvU4XJeDKpy6IiPwY41tnK
6Sr6+aWewbGYMcImpTn01TLl+FJyliJdVVXvO+kNUZ81+fUw59Pnn19lw8iforGoaSBKYYEHJItB
wtOXwy9v1wPvhZdT0dhRlHpu8TAnCsBN+4DaDG73S4TyZw8RUy/d35RyKIZAUI/mWzUS9Ch1h1fV
FGVk1IUWe3DhIgz6f1mWh86AcUEpwhSgoDmaA+Y6OGviyGVvE1MT5hxVDive3C+Mimev6utVkHkg
zqCZfRzOVBV1M412B2QvtHVH/byGq9H+sqHXdhX+2VLVaTEdc5jS2ps8QzYLnYfZDR1QrH0uCXdc
B+2b6fN/PNHCDf/+T/780IqlJ5ZXHv3x36/UYy/H/vG3y3sx/LYfm8/3Mm+b/9y+5J8PPf2Kf1/m
D8TztV/k8d968iGu9O03ie/l/ZM/7AjolcvN+Ngvrx9RBMmvF0C/t/3N/+0Pf3v8+i13i3j88/cH
tI9y+7aUX/73bz86/fzn75su9D++//pvP7u6r/lY3NZ5kz/cH3/i8X6Qf/6uucYfYNkbQw6hIGvO
RimYHv/+EQ5TuOVt1l2beRfrXdNysP3zd8P5gxYkw5C3t7labNTZoR2//Wgjf6Ajp8O2GVIGv//9
u13/NV//ej8/ljJ+bTZ/P60ReWEfDWuWDhIiw2M7UjazIpO50cWm3LD5wkepXdmmFiYaguKoHi06
0J7AFzW0sTYMQnx2htgxEjfuytoT4SR1/7FsijNbLVoHkCyujWY2D+PgusTWgeYC22okD2DHM4tQ
H6VN7dPLIu6MKb3IXW3pogxGzkXvT+NF4avlnSC43dxltqrfuqNhvmm6ejwQo7aeBV0+nyezaLuw
Fz097o5IYtRJ65UwZDfuv77JXxrd/+NIfTK6/5dz4P/i6GbRfXl0N7+9fhTjpyp/eDLO+ezf49z/
A7I97qWMcFYfpCH/jHPP/IMJgFaXRvTmgLxNgb/HefDHpgSFb4ZhBkSSrXD7e5x7f0B6Mzcei70R
WpGx/MI4/0ta8f1Ax78BoxvsCKhyINkfk7OEVpnFYlXTjval750XILTLvpUYcu3LsiruTFpa0w4L
HPDWNRkKtR8g7XThOHTV+WDorRlbWpm2Z4NTLfzFQFeH0QAljvIxy+/X0aRXtFat9ZleBuljJVSL
OhTCHt80BVtB5E3wY0JTploBaJL3zSkt1NaNK6/33+SN0YL849jEaU9acgnzxrfLcPCKjvaIt4A4
IsL0y8umqoc07NUUMKVGLykiuBpLehjawtOgWpTWVWlK563hFlJExDbiR2/UMzbD/Tp4Ype0nnoM
RscDsdSa+a7n3FmflL6/wY+2a6urLqvxmEzUILpICzIcmYIg+bz54o0hijzTjhXH7FuYzJV72RiD
CKKSY9HlFKhgPCM51VzCRQw+CEo/1zUbxmoiE5pYabAgw6QhMoBj+r00/Ly+YjWWU9zUyhpDCFNd
vwMbUdCJ6TReKwff9ngid/jemJuyCT2XT0awjudhh8EjvlWWm2hmNOl5M8XtLMfsYyYb/RUQiS7C
fPVbIHnKWnXFocueDkM+9e+G2lF0JQPUKmqn5QghTjohyjtwm9KOVB7UF1aeqTmkE1xfJp7S7yfP
L16R0OF9wgTdHsKE4xBLJRHdc2ikhW0gHVuKV5UdyLeiC0o/soSv52EzozuNs0SzPq3enC7hMBfr
m5SG+UQXKJlp3bqwzvYd8gJAfG3V8mhpB+gwvcDymiTfzvFuCg/AKySTVDmHVWs768y2s8zkCD0l
KmpRtxLF5RjDa0wmvG6Pn2JyKRwlzRj80HvcWCDVFbim+VoqEuovCluZ7okYLbOMV3v1ydmek7KO
/XqusHVP0MGet/gGTaeNBiYbKXMxJ/COZJDxIGeRRpVMsc4pDMxKI0N1gb3HHTXT4rF2qjIWpVUl
B63z7UvbrQsZpXKA29MTA2gdZoMW5L7MFxigWTuMrwcj8zhVJ970YNTTrEJXw1IjpEuQqYtG0u6D
2Y4daMa5e44C2g4i9MzedyKtVOvpaA8D1kHupOMi5FrKAL1uMHSgFdIFsd+X7S1uaAktqEZLgwhj
RwNhbAXL8cPoaIlPhxSv/tCZS+2dHHCTDgdn1t72uZqmOK89560/Tfq7gJZ8EnICbjze+Bb4AnzN
aM3pglr+3D0EbYejn13obHZNkS90Znr1yWtKda3N84wdu1osWsToIb6AjGKiv5SwvDB42ho1sn5c
Eri9h9ldlzla8zIxQhX4+OblpOiwgPZ1VFWzU0Zllg4PEjqVjKZq9S9ECqUlbIuOaeNl+XyXjaVz
ZUOSALFugs6IobzVew83H1DddPHok7UiPa0r7jY2pEQoPGK4WMetKLUups4WbWw6fQCV1ZAgBzWL
NAlNdk/ID4pNeoEBAWLLDmjZu6TVZYhI8xw6dMEM1h81Kp9nOFz1ZJ2bqYPlSa3rD7WZjPdNb9N1
cCbCFBFZV7YdLu46GocZYeQbuygaMDzCbW4dBqFAqpzl9LNSZ3ynuyDPYSox1YHStsxYVGGXIOJc
MXTDyc6gePj2BJqY8woM2Nlp+ilNMvtSl6UzUXiYlsa6WQZ1lM6u3oV+q2EVaCsSw/b+aJXFC0S/
42IfHxZYznhvkOuO49WxXYqL2G9dHYlj6CqMXWImQQgi/lJ6xlcRydONzdpkpRxbPNhX7rHVh9nr
2TjMPWQjPLAkvb5ecyNdMhnGcS0us0LvYQIUycepzJxzY6V1HtuoKv+qlZ4cBH5rxvq6zRs5/Pn7
8VnN5S6R1KDRhK4LNnJ0gMoGq5s61+p2blsbZ2Di6oMjiuFNlzc2RcU/Jci3Ivb7S21U9Kd3jM0t
RGskRUiyYK0/PYo2TRIYQ5ULVAhjXkfKnp1hVxoTbzmQwjcu+q6C25jVJhRRiHb6GA1Fm39zbP7/
1eF3Z5/tyP3Pq9mOVk/OPofx/vMjD1k8fl8Vbp/5uyo0KP2AWLALIiBsUxf8UxVyMOItbu6WOlUe
CjSmz99VofsHrEUO45xvoGLzsf+uCp0/fA5Em6IKZMDAiehXqkJ+sScDCbwE/jxKH8xZt8PWEabh
Uu8Ei6XGmEbnu6Q317AlNiOeZooDOu8vHP5/cNaCqQdKg56STIZnGkKqFhpbFGdxn9guDV7HlzsK
4OljSmzl2ToNqJuhsBEa5qRe9pl8MdGciN4yTvVylXroGrmehbk3mh96s6IL1iTaa7yDaJMVxmLf
mA1rXNxY7MBRwS0foOn2B2B/nS2989EGdPCIFppGVWWadxkUYBHNRDXkgULBM9f66bKs8xC5TiLH
eHEoJVJ3yVKEeAu0DbKDy5spy3was4Eqbr4bOj+Y1V99U7+f1tvbICSbQcLxgZfCWPleTqYlOEtT
KvJ4gqr72PS1eONOKLR2rgbn2ez8BjburDzigRrtI/9lp3vTrmghaxQJ1MdFBqVtLXgE3qxTK5Yu
XYZgaNM3hajpkxDKNkT4SqCrXZvVCF1gavgshRphq0FL2xmta3welCqK/TgGLs2xYqGFUThdKBv3
ZNYl5DuPKPlzPYd+Ni2WdtEiSNiv3so3eZNZQUSpjfTGSrPyPUSGcE1wzYp//qSehd7zpDaEh0WW
zHs2mSOgdCXwXqBfGGDErX6oVGWEDu3bmgxFgoKJfSnEBfaK2sGAISSN0QnXMd3JDF9HMzfM88aY
51s56c6BRhBcwwGiol7qb6Gep4d6mKvdC78wE/Z4oiFJIO2BmjHgpHckLqpSbxKlWcmYtZte2eon
J2oO3uc9/C7PxuGUODtapbOexU2+SuTq+PtVZa9egLqPt2QeHLoZHh6udBsCfDTEZOVQVzmpjFcp
rR3Fn4UH0eC99H62rzkayZtWi1fAHAaX3R7Hd8LIoug6vyoLGWO8tVWT/Rz7cBfBme0hGqQ1nwTg
/7tN7BgSt5GcYchhRk6Lh5BRJe1LT//5Mmeh4EZBga+5RSjL0a8DmbLxzBaJK1S37sJsK3EKZ9ac
omw7hSTZVN/oBKmbu6ame1qY69nCZn8+ln3zyjPlwVL+2uwLvj0LJ9Ukl9PYdy9Jhbcx+/SZIdXC
8QUJN9Wod2w1OUtayH2iDzHEQzOugvxyNZozSVV/Nvqv5CrNvx7LL23fr8Rjcyv7x0cJdnkMRf4/
AvCwqn43W5/t4Wf39f0RfPn1E992cM/9AwWRybTFQ/fbNv0Nv/SAfNCCbUGq6N0QejOr/97B/T94
ldscsDwm/Nd9/79xna+tF1Z4Z1NF+7+EXyJoOho36PR0A2dhMCIkNSg2n841U6LSCIRR7FdDxxgL
v4H8nrxKzgqTbRN9Qkae2OZgYLxuScqGETIQeR8THKSWsNIhpUQomTCfrutB0GjVDJsIQXq7IC2Z
d0H7wfov9s5rOW4ly6K/Mj8ABYCEfYUpR+8kki8IiQbee3z9LLBb0WTxjhh6neiIeZi5PbfBqkJm
njxn77Vz5rarMGMS3Lh6I5N2ZpxB8Rn7YSay1l4CJ8Dxp6IoHNIfVQfZ3SfK6BAFUX49Z4moXEYz
oM6M0MpQlpNqpXGkakhcM/SVhaNCGg39xUQe68ShLr7ngLDXk1wTp1mglvd1xvHLYMLgD1RFcGFl
ZcFYPQUOAIe/t5NtrbfKZTvKub2LRD59NywJoRgy5KVGfSz3uZvXo4Y6r53NAfmDdV4iO5po5SjT
S6jYtGbRuk93Ch3g3aSkWe7Ki5Lu+T8531TAlT+g1Ku/EPRh+SXhI/7Zq0YzOrWahiAkQl2N/a5X
p8RXll7+zqhU+5G2cR7vECrbv8y4rk809GmmDw9HqlySoWuNsXqSJV6/WNKtoqNLd2HIpPe2aWi0
HhBeI4ztI36cVljJfWW2EsK/Vd3oMIlvVUSlQTA7ZscMxeUWLT0ivBkU2jaIpzcMxSy/EY35s5RU
C5qAFHf3CDSip4D6y3JKowouVCgosQM+sxEe6Q/dIzo8Ibi7qthDK8605RS/anIvYfpwW2OwBi9W
0qSnc9HpE7dPKX5sNKlKHSnXWw0lri1ehrqnd45TfyqRwTfJpm31+H5QA5H5Rki7StIQJDpToI5Q
3NDMI86U7DFwhyBa40j6QbsyWvRtZBdF40GbNaj9PAAzmvturf9D0aV/Wj0rloF7FCsVl/GxMyYp
W3RHKFg2zKIKP+ZHdFjY6qazkYn8+VHHtzZmalCWmGVg5mbfOJ4yZ32chYhQkg063EvJXBI6nyN8
db2RfCTJM+rzeDit+F8vlUQe/3Xy/3e3PxpWwWp+97N82u3PfjbEPMV1//L+xvb2L/2+ssnfwMiu
tzWbazyITaqJ/wyswLFiODK5LtGcX/UPvzd87dtaj9Jfl2HpUWT858amfWPSzn/ErGoFZnIa/UUf
/w3D/7FMWIdUb3QLOiuw7D5u91nbo9gpo8KLihrZnG2awS5B+dE7BneX23yINHTIqbmZRrF4UdiP
P4yl1V5yIwp+VpK5I3uXVCW1SmyYC5NaoyOVtgUJQximJulG66AKLElj38YJ3GlzTLJtr462N6VV
8Vj3rXxbQg55aSv9KgzN2nBmIQ8e5LL6JBnU6ILecnBAFBS5RtmYwlHnVju3VtOMmaNLR0BmKc9G
3uv3LJLmch5E1Dpcum7CSm2RXna5TlZYLLqbRCoIydar7JVuOjrvelY6nbmAJn9X1Fo8LwlCdWdk
pV7RZ++dUFQd8ulJ00pXRYOFFlVHz5F1g15uxNCixiqV2Q9EuNwbRoDDlWPkrKzl4THIa9OxmxHB
N5h00uBnk1Z1ihBlX9qp+pyVQ7itU3uDWumyCkblDpFQ9Syo1b8LqUT4iMxR3pkqoXjTUhE1nFVo
f4Ypqfe0MDMZSfuiHbA+4TWZp350IjwVX7SFPhf3dBHWt5Z55pqzuf7n76puRGWKVoTAUXWjtT0k
oPJenqV/G/z+u5F82kg4K/7v1s9ZSRfwpWl+dh83Ev6l3xuJ+g35CwR3ND3sCm8Yx98bifpNFVxu
3q5IpDevYI/fG4nxjfYhlxQZbzTWwneDb+MbrRpKPP4h8WgMCf5mI/lERKGcBbKFlkugtSJ5/OhK
Olhja0wqFVBviPYuwRDxEKXTttcyGX2jNiqHURrF1RpH/ILU1LjEgj4dCpFIB8Tk/YMRpiq6v7Q/
UXE57+dYza4Nxc6Sf3WN/up9+/8+g14VKv/3q4YQtcx/xT/fv2jrv/H7PeON0emrUXNCCuBdYt3/
+z2zlG9McVT8XySgAgR+32Okkcg/oBn374OOO/y/byiS9o1jDvkF8PYV1y8TwPEXR9anEkvnHkSX
E0gCYdCf4oK40VSEvJb5Js7s7QzcDT19x4jo3VfyD4Xc8R1/7RUwJ+fMIH2CUmu9Jr3b/DAIjZnV
t/mGLXJTWOkpbI6tEk3n2aBc/+WjWISk1Jic9IIMA2P9wO8eBUtf9HKqwwWmEViRSWhnfignu7L5
ikZ8vKPrR086Ouy5+8fa0vCkQVyP2k023f35k3zaBKglUALQDeIVWTeEowcwpYi7vGnSDeyeqP7B
/c2g9i1gu/6wUimvz7Hul/pGZ/JZv+aQCYwbg6tktU/brJ2+VxkjD9Mxcd+0J1UukV9YTr2J92/u
tOE7al8hfG1ogv7yz3/4p3eKaQu7ILBiGR4dxfTHn4B7Bf4h0g428XA355d0JHGR/i29j/6VSXMR
cRBCsk9AoGwScT5gmNj0Q+9O+kFHyv/nT/FpdMXXz4p9U2FCLNaOpZi92SXqRId0g/LuuQIfJhQc
LF1wYKp9hxIRZ5fi1FrgScUX7/Cny8jbkzlFaDavZelRrSA3hhmiC483xll4PZ8Fl90hvpy2448v
PuGnZfn2HGASbEAUv8fLUm/bIilVO94I57F2qlPhYI10B690bX/Zhrf2tnG/yhj5rOddH2rSlOGM
VOnMHC1Q3CtBW3ASbbQtKPxzfdftgs1yIEBlJ+2V/Z8/4mfoL0+jxQMPYK3zYVp8fBclCacs8rZ4
M7rGVjtIF+V5s9fcyXnp/HGDe91f3MkPHOE2TuR/JX793P95ezySSi6wKmrHo3PcDFIT2rAab6K9
caj5sOjD9sbe8rodNgA/PTOv9WsdYlHpDs7iSpabvCQv0rO4tM6Nc3Nv70PP9uQTc69/8c28fc/v
7yrr681Y6fefdhwUh+lMHpeWb2YK/Sjy6QqJdtcpW2IiaUkNuL1K0Mdo+538xkyw6Hxx436L/fj0
B7BPY3OAQPzWhXu/U5sFaZkiGONN7oQ7+GGetLEOiGV2lp+eS/fSfXzSXQCR4X+0y+BC26gn0l72
xtPytrxsDtpudr46pz5v6SQMrNvWWnPp1vHPBYSmwtnYR5uuxdN5BjyxuU7oCkxf4CM+P4czkLn4
SkBmZ5GP1kBJXCbpHkRzxcQwZ96cqX3qsN/Fk//n9//zVsxGhE7f4uRFWnZcR46tWucjg6JNHGpP
3OssF4WNcPtl+SrE6tNewiQUGdaKWDHoIr1xhd6duxQAUmFVMDDCWtraueGr9qGIU1cUX53wb+iQ
Dy/O+ihbrOJ1Shf6NR/XdKTkbdC1veTrTno9n3cX0q/uRj8h+u9g+9ZFeln49cVyh8ijeJR/WV+8
t59TWFFHo2gnPGvNrqem+fj4ijJKAsUu+d2m2jd77tNu5KHc2YNfPc+9yn3+8294/LKAYuTWyPhh
bSWzXo8EBYoRL8u8rpMibnxEpYv+txBwnrBKeZErrFh0picfPxEOS4az0RxvZrd0rctsV+7+8iOs
KhOqEe40gKV4GT8+IOT+VaMSTP0QSY4T6YvtaN1YffGyH39RDK2pMRniUSqtQo+j90JKDXhTM9G3
M963jUC0doKR9W8Dt00KdXo8kOZwNlCBH7X0E0mMvJxp5qvwSc4SUwmuwzwrt3/3jXEwyivFhoY5
g0lo3B+/MRtWytARaklSUqs4IxRzt7aawPv7p6zocmxJfCoiGT4+paqXYWq6IvenwJRwoLWsb1ft
aLJ9sWiO96H142B/wgNFbK7Kz/TxQd2IDS9QGz7OUCJQU+vCXQhld+Nc/lu31fooprgUh7hZV5L0
x0cNGe7DRuKbA0tR30m9XJ1nhBZ+8YGA/Kw/9PttiDghqJdr+QmMjS3hqMwFXRC3TALh7gVhdi5C
xpjRhdEW2A5jNGUVFlxkVyY+XmCtpoOheYHji0lfcqQuGW8zXPuLl+WNLONfkxfTgcbXIq20RTi7
Ff6tV0jo4oJCWNnrRdbJ23BolV8iKs3Il6GAXSaGQAsXwQMlSxa/3QYx/0LElqYPaP1qFS1BVmqM
H5h9gMuII9F3QFgG/dZoIgWPe2Mpu5BEmuykXgBTeHbX65NvIBbFt971LfCUJJaXE5OoPdUrUMIv
nprJ9fQ9qUVACmsq7OlG4IlXEN8rUd+5iYhEgp21i0wwwjm9T61Oh6s2khTVW5I6ucxSo5+2ygJU
bOnj8dZKZ/5QIDxy7kSTxp84DU32kyz5RnZaK+PdT4OgvTb6UD8DDd21fmbmmgknwlQGDxhbqxAJ
k4LiiWEZX/R9HmdoDpQCzAGKy8rrGKf1zIWq4VmElaCbKI/muVHhHfWHEWGfY5JjezVUyaK5S7LI
+UaPlIG0yWUozwv+KPyJ3DZ/BLVoUr7HUKBlK2VgTXFDXPAmnhq4NdFiGKZLHzRmlzbjsfCGZExP
S4R2l1ZljYUbzevIa2HFT+SmqtIaNVEX1WHOKp42LmGILplXVrhGZRSIQOwRQ7OYgdXslNmUIajI
mfmq6lFbuUwpZPg3Zt/JLjE0TL5CO1lGN1egaLhp0kghZ4YUXKLPCTo/MhtSuPeZOdik1zTAZ5im
zxCNCiXvYt+UbLwOsyoY5imIPM/QplitN0K2ap0evkzo9YlemlBMSOfz7GaY6EktheQkk5w1XmIL
CkUrKVN6vXioffBT1uSosgR9pCrGbnaTuJgDR83z5g5IXozbU+sFI6xZSxiI9gGZH6YxoXnVxwGZ
B/A+/MZ1nVYwo0t1O+NPshxQBAaBJ1rRV+5oF2HNalrED/jOxXdFy7Nn1cr1n2S0mZVXdn0u3A4l
Nr8wO9xuFLFyw5pe9B1i3ETxE/6/f+aogIkCprH/1Mc2Ep6wNYdX3q2l9pYiQD69kLZAFk3ajYPT
qq0MYWPSI3PfFZqVIYMWku4lkAzw2PM6zR7EDoXva5TrB1svJ15vu7KlHCBLa93Vqs7yqpHrhG5d
pXKxU+sqRi7bs4c68hyUlgfq2D6pAHkhgDEGNIJzUTXLmRiK6iLR+UsdeeyyaRtKUxPtp5ALuVNw
D3pqk5xprUx4w40sOrr1bRTLkqeWJvwRY0kCCE5LZAm8KTXUjM5e005jkaCjDUjZUh0J2kzsJ4xW
H1KMLowDzcm8I4RreKj0pAq9kGASX5JyIrLykEjiQsr6c8ucZZ3Fmuuneq4zgSz1rrtDwj1cW12B
6nkpDDwBSG2ndltrSXfSSlgo0deY8os6gdnBsdqa50lFSwEvA1HnbijVKIGiibgQUF9BqEd7ENAW
gRRwjl5TimvZV1NtDDzeN87GGnrG7CkD3nYf3smsIrkPc8VpYriZztyUWuLZiPhhduT5YerU6UYv
FOlKbRFPewMuNNUfSkl/CaVCs/dQ36NmZ9mdIZwwbOMOmAM9fCAhKsReo4hBTQRNrkKFrxeFlNMY
7IFd2My+p6KF5JWKuoicCEU67CzZLKAkZQ1vOqruoNmEZVMvvgXQJ9zO4LlUr1shMWRhD1HhNBHz
Zl+LqqTfm1EQbNuwStGOq3E2uyKymesuxCX5tiYt2BTMNL8hUZ1BbzTW8+JaYwPhIxnqjs0Uj1jj
WniD2ZWWFqIlXvb2Z9j3GuakXMvEST9HpbrTCMOglq0i62VUkT9Ck2ib3kMwZCQuDvd+cHWBB3ZD
suryw8ZaobjSbNeRa6ZVdZrhCVDcHp4xT7YygHOSQorg2QiKPfXrSami8z60FFAtOZ52r7cEZsY5
JfGTj65q9yEKQd0VI4SIOpEiw2elB5bTg3tJ9+TgWCEstIatfVx6iUlNaLXE7wxy+1LN9bSsUxx8
CPo8icssQiVOIJLGisRSDM8noYZ+Xv0myI85Hon00Ubd8owIChtjKYuttYh7kE+pVuggcicTYoc6
y1LkACKvNJeqoy7dFj7Og2EmnXAioeAGmAPgX47U68jUh0w1T9hQBl6MKu/Qd+B+V2pIJnFjDw9h
L6bSJ/1w5iDQE0SMVVAbqduWTXxP7CobTzCG5XPQL2HBsZZXyiGaDGtBXpjI5g6spZoAkci0q5K2
1+0CpgshO9fM58Qu+hPb6lIm/cgJQ4fuKJP8HMfCxWAREO5W6shQrkqXajtyBa7dJJjtwVNQuYHf
z/v4th5IGXekhvmpZ4l2REc5htrPXC/Ml9m0MTeo44oOa6twEo49NBQQZjTN27Je//HY6+Uvkq5J
XavktSxplVlWwHdhbXGh/c28WnmrrHR2lu5uKhZ+Y1cYg/TQmQoqlapVUrGJbCaZErCD2lGhWQF2
r5vkvtMadl4gH9Qc4NGSRyBX7D91DcDQ4ZNUL4NRIZCBHtAtuy7TygkeVw32TadIfDUGtV0VkFpD
1jytVig58tI9NLnIe0+S2lxApVT775m6xBBhyVTRPD1RmpuEgxaJp5wMN8HU27IfaNq0uMbCPgf/
IfupxcG6OMw21lgMWTw/J/IkQyOT5MrAiGBlRXWOWWOyCGAESLTp6Qb9ZCKqLK5gSe37JukJmSau
40eWanGPd6WLzuoun23XbOzlmmFnkTHqVYznAr3FE1gtTEZ62jWF2yV6cF0CkeL9DkbzNobH4cmh
sOINOpDVmtzGhbpbgO+GixPFdJRPa/hvj0PNF3JV9LL5utB3iPxWgLbzMowe/RaNqaI4WMNFu13Y
K4RfjkI7tWuolQ6Kfj13q0iPYcHQvLizO6tatkIK9Xu4FFy65bKNok3ZGKCt0CNh82Cma82ORvTT
JRAXq3BTwFFP4dwunVdJU5V5OkakV4CZQAonWJOFb4yB3sBCTIbTXtET26nmnC7vmOlscbWwu5OM
B5/wsg+xh5sMVMqwVFhCxjDtbF/PRPIaWFVjbKK+CPwy7oDZZhrFkAzAx/RnZca+KaxeuYwhIabh
Dj9KU78i85DmO3rlYk5QX+bygTRU6QnZbFei6xHdMHoLZf+4lVSsITv4Ra3xwD2qMs6joK7Gs6GQ
repc5GGQXg0diMRdiy1t3KbGOAinrYPxPoJKovlQFhlPcFkp5i3gK3Imk5S15yZZLVMpjMmEmSZO
zfjKkhqqxjkrZJlxhoKdJslXQ5SKkPeJVrH1AleEMymcykjB2JSn2vfOLAKsMSCFHzT+3HBfIF+W
z0TdLsqB8UCM2HO2QzKeUrVV+e37Lqin0zhIJ1t3c47rlSeiU5LjCx9s34TWpMExU3QwZ+ypgWX7
KQTkX4M62cJfun557JpQg3ipCdAwXHEGiJFpLZ0lCTstDA8Y0C5btw6AGZOTZk+eaXUqTRxYnPFW
TjKl+9EBeJjRAWtBSwp61CiwqHorcQyYPSFIENBSF8MwiHEnkdjJ5l5UZu43vW4sGx2k1Hgw7JK9
XJktA20SCJ1ia1ZByOajBXbGrhrYtx1sx/gePtF8LzF+tbfBWJjLYSok+cmekxhvFBqfcWcEqLhd
QlKaARFwFI36NllCOd7XjIaiTZ9jj/fbbpqVK7pqg3muFmlt+4MqsYvIHcorx7SGEAhgkSnadZLL
UK6HNsjNHO+x1r6oZI5OWzxsE8NbPDjZIVEWJUaIzOF8oaVTrm4ReKv6DQK9RP4xLE2rIRqX9BTo
V5qm+t6iODQeYpmfBXGqMAygiCyNsxZnieJ0vWibn3ZNCIZPs8FO8WkWtbHJ1EILL5tsjibuTEs/
+lkiw2O0+2xKfRhAQe0liypRSeYpXFlyLVqWjmjxgSLlbVq+yCkNuOZVReA2yTwPPvuIFT+QJYg6
r+jKub+G+qJnp10sSghvYOIU18ilUvMMUZg3hdws13gyrcupb0W5zQ25edJzc+kP+kB/5apMxPij
Dntb2rIb2KMD1arMHBJ7OuUMoc0g+7UJONaR9C4cH8DkaeEuHSCiIRVeKbWQyRTluktjYOEl0vKt
agX2qxIvVXbQFu5H563MT+WZ/JzywUzV3NiMTRMCVDWbdNkPeVNSVctWm5pOTEqUknmTbNVUidIa
ipLz+wyeFckcjYmZas9CYFA71BW+Llr6y1iNJyWWScnrYq2iEpQHjtlwpuVybogGOYyQWl42UtfC
0FdGK9IvyixWwpM2iZbJySCUWq7Wx7Fi0YqHf+PUJE8D2YmXvA8OQs0s7XupyRyNWRUMvzTIW0j6
hPU9IPhSeHFtDHdCb+r+RsdBikMPPc8LQs0+20APap+g80jcuYt5OYBcldKtCPvlpqyGqna1JApf
YICNjadJeSae87Ycgu/NmOT3cx1FMdSguDqz40WFO1xiUHbSZuSmotE+eLZmsJ37XC7iVxXstuSC
SNTLe7WURe9hBzCLkzIHzSFRS9n7qUYHC7+lygfuInFvnBT9FLKilT690/BPWC7w4bG5pL8U3WV6
htNZSc0s3SMKB0eYy4P1oy6W+sdQBR3maI0kGafT5Tog2EiD1TfoEpaZUNYmKFHDSOFpGFUd7tYd
Kr/oViiRqzbVqLjYIrlFzJM6nWY524cTJZkuCFqobD4bDC6TIr9U7iKkUBFayTi9ARXKWQ92tu3O
NGUyipup7QCdyHZTqIdkWbr2dJC4jMBgNmo7PCVdp/wFkIEsBrWrBsMnjr1ovTCvltLpVBNBe6ka
0RUpTEkHzhJC5EaLF6jGtNjzxB2QJUp+XY9WTcsH4yb8aECiZyQYz8pJjOMyfqI+g0s915YVus0A
k/4U3Xxx2WeRNbhVmBrc5Bajx8bdz03x1DahcWkYah5skw72OcWHqrzSd8EpCiW5a7aalUSRk5AP
J3tLD8zNx8vDqWX0AitJ1QnMnznoxAjVVj9UfiSCWtp1lJyRkxnUK4B/xyHx0BFjPTa4eV7Oatks
p1kfyY3uDBIyuAczCqvbORJSsiNTgMvVzFLVATXpcnsww45Y8llC4+JkxNB1LtX6MDhWFWaTO6kI
nWHthVB51kH4Y9tZENMaibrCmdJefB+jZHkwsBfdj0NWh3uLjFmgcvLMApPCRBp3SRiFsVt16ZJd
zlOhsQJE2wPpXrQ1oCAyFmcNZLVdvvQ58wLQe/Bm6FfI+5BbFAg2MMVPpS1Yv2Gdh2dqjHkT+3CB
uK2v1S7ZzbDPL4NGMh+DJQquDZLPgxPiUlD7BIxqtkskjYy8+pSVlwq87xivq7bYNtzdD1jPpu7Q
pl10GQ91lDr6UMD2Cu1K8iKj4AfiksF1ueK7RsadtbTzpn5pbiHJltRgcNsi6ui2fQyLVr/RBnO5
CXK4ic6kTBb2VrvF4WUl4/Cz0qrpl0hzvfEiepSDM+Rxu1fqDGX4orCI4PoRDY9+RH4QAb+dT9zc
SvgeJqTugynxXxTPQ2cgKuELOrWaDEQb5LqkcVRrVi6FWUC4l5I1s6gloh0ebGldNYSiX0wFkwKn
6WTk1kgYJ95v/NI0qKMWAl0UmJeVSIrJmYQZXje1aSYr62x+LjJAnk4xhsZZ2stU+6a+0NIzC8M4
jzFj6dvByCNp0yZgo502R7/h2kbTXIIm5SyfaiCV7TJJr3GYc5eyIhFKRMfMquoBPMnwR6cyNtbE
Yl6yDxrZ0n0dRz/3+4gGAQVLSGeGkI5qIplY2OOB5bPM/Egg3d22AELk0mzSTvW+NUMvBceaO3JD
HItjGbGJ0LqwI+4RdUjurkrVQOFj2BFyj2h8VHKhRG5dlOEOkqQRuW2jajdlYJiP/WCYpTfBd434
LxrrVxPmXAocDkq9h7OZpoPadeFLMmjtkw1mtfLBv8evJJjOdKmVMb/riBR+qCM5v7Br8j820qh3
F5NaAJ1dU0FfikZID0M/1qmXlsmc0aw29KuSycKdXnUFF0clxydPDM5ScVJLPduDMeoyYJYxmk+M
YC7vOzquMgr1TD5gIK9jd8gCajU1CKwn9P+YrOI4Xk4MDEog0uLKPmQCqi3wgLVi6oqFZDUObKqP
RfQ2QvySzi2wv+zRaLV4vbviHaM+aSzb1dKe8EhE3eVTO6ekCFJ7wTq3pqAGX6HT6nJMw6ihGljz
gGN/Gopf4MRtMn+1IXENi+3aFdmUBf4yF8XVHMs5GL6upFRuuGnHHmBpami5Fz0IV4V99WBjt7tR
wSa+9gkMTE7ryLwFHjPe9r2az04TJrrfU1sq3rQIbomiy21gNmU2PGNcRElSm9Am+IV/RjExR2Di
pOQGI7/qZ6LWDkYThptaFFHvIO0XBK6U0NidLDDGHyYlHSreMUkuYJLbDx0diFfEsO1OVSXR+3SW
u85VIeG7693SVyPck0ZvuMKuxgtEstrtEg3ZBX224LTT54KMtSgbHlWNntHG5JQ8LOFkPutynJk+
0idRnmhJxSazlAk8aKuTT8LCAos9ylXnSlK2PAMoZxHRom3vw2XqH+BRYACcpGT+aacTrHi1MZmG
EASbnHKdzxBt0WEOHR0SCkoIe2l/Yv/BRTKYYnol6R4HZZH00900pAL9DQO0HiOIbP/SuoGFx7qD
jzqxRS7eUrXlowaOdXGVMVjlxtQsChvgaN6Inkssp1rVnwGkJcpRyygmHBnsbkZBbWlAbLuyhs7c
wqoMhiZ/tuTa/C4zYUd0MMz5bSy3xZ3a0c/wFG3KWzjfkzlTfCXAMaagzfEKap3MOCSNg/Nublqw
nhWVsBNlhf1oRxGgBskK6GeIRamvBajzXyH1U+XQ71jbFADTXxbRTHfmbDf3+jgVrEwteqFPyRYX
MPoqvcHWmlOQ18VTzpQYSkSZ41kEuiv2iTIktW/XRXyXROjSXRgx5rUWJmuoyxKAghQdSjkvRGet
bHRzTQlojNEkA9waReVXtaJT/MbUCG5fadrzHKrd4pqVnT8vtDtYq6O5qEQjwPZ2DCsqErdpIsFS
CtL2CbfWBIrcHsozE1i6jIso5Yha0iXssccoYJvrIEYFJKV8OX6i2XhN4pSzXDISlTVnqMPlWCtU
RWmnENjQQRm8Mks7v1vATWoOiyj4NfVMLx082W/ZAiY2W/wh8sUsCv1BU9eijOOsNxCv4L93Rqa5
LaL1MUIdV04SfimLS1q9zsiwEdf9umaFRi/PV5Q+WPxRLZPcQxAey05JH4HPHJD+ADu7gsAbF30y
49ttVeGIPBgMbzLmduZ9qaLYZ7IZ9LtuCdTWtTSuI2fs/nB6/zzAVT8NVtEfgOmi1Y0eeWUHfZx2
hky3dCWvM78yLX9Kt0mi75f6QlOSQ6vdwYfdqnO3QT3gl5rlhYAhJXAEvXJCQ+5cUQuv1s4FbT+m
3UAp+o0+7CH8OI027XPrbJHSL+amn2b0Bm5PpqWKwOuKIOtIEFVb3aDYfZf5S1kH96hGzHPNhP72
56/lWIxictckyXoN+lkl3sf6mqQlA1pZyHfWu2y5lQHUntEmMPcWpZ9vAdz4Sz3P2/NWXRtyRIwk
+vEouKOBQgVEnrRouL3PCUUlyrcvfux//FQIK/k3V/bAMXCwZ+SK1EdLAMzJaMdUqdppOgWlJrVi
VyF8/UIdsL477wfcDOxxB8OyYM4ND+A4LWgGy6ObqbC8fN1xJk07l4ndoHJnzKAaILUj8nL//MMd
v848EhgDn45MZgP5+9HwPkGnHvWM1ryyjINdCdAe/1yrE4hUFF98us+P4j1EYCtzgFgG5tGPK0dq
F5IZpl73JNUuXK2umLyHDC+nATztnz/V8UsP+xqwF5oUvAMYT48fxbZikDOiaZ4URHTFosYyvKZW
uL78/XM0BOG8jiwA+GQfP1I2izK0yb310lGsqT0c+OVkql+IeT6/FgI3K2489lWEQ+bREq7mltE0
giKP3r+4ZsM1KaukFZqEbeaxzwoGFqKf5L/+EkFgMmRBMq+gWX+TZb0TmCWZRRzzTPeoMMpqQ/dE
2dd6FX2xc3z+qdDKIRvHAYiWyDaOvsI44RAAl6B5kdUMBz2GUs328bf7xZtybd0CCQZnwrkiRN5L
H/UpjdTMTmCVIc7hpr3GcSTN9IWG6Hi/WBkCZKWCteMNR20rPj4l7rjU9F0lPKNZJmYWAUmFZMU6
tI11L5fj+gvd9z98d7BDNbwEGs5r81jZq481QVt6KjwlU/oNntHhGkb69PLnl/zz64f9ZpX9wdZZ
z771r3j3Hiwlqm96j2AaC0O9wEgltr1et7dgBKTLBYyjE1kWZdufn/p5t1glqmwV2AtRyllH3yVA
KTskSEGwFyqLY4f0TQNoLE4xVPO/HvVfT807cg96xnff/ycj6CXk1K78n+v4qXzvq3n7t34ba3R8
MAr4WNz1/CAfnKDmNy5phm6wBeIUfVMW/zZwYf2H9aghQCf6HB81J/V/rP+0Agk54CeWGY8iUvwL
X82bRv/94UkxhuMFogXcSOwon7Ll44H3JWlzUtIMySfncPS0NjdjRzWzmIyMKPNq9qDDrJo3ltwT
2JEWlA9JBP5mkZlCG4hh4qZGP0AHaEgk69TIol8ziQOHKKqxexf1Ce1ReizSYF+EEIkOdTZ3/rvv
/R+cO59WG8IRji50dCsqDM3tx9U2VpoSB0qcM7VleiPNfevlQXyp53JLm2JA70Jp/bdrjeXFw3C/
6MAeKKs+PpOMKAI95iL0g0pOPWFnr7RCHlGHjd6fP9ynDevoQeuHf7eVUGgssRVkoQ/s4LFJCHiw
cvv275/Bp8H+tb5d+Eg+PoMBTFzAsA19ggIspxlbSIUd/Zc/P+VNdfr+dUPDiepawcfMu2sgK/z4
GCOqyCfF5OM1Vm97wC9pr9s/uK1s7b65H5r+rmGQbXKX2iSLcpVb0xeb/6fDZv0DEJFycqK9/CQl
NUrq+iph1mGn5WlGKs0ZUJTaSQcS50AVfhVQ+smd8/aBMdThuMRaoZpHH5ioD9GizSJFsa+RLdfx
rwh2InG01uIEmXlR2IB7Gl27IpnodTDqmz9/4TTj+UaPvnFK8P9l7zyS49jS9ryVDs2Tkd4MNElT
BlUFT7hJBkAS6b3PHWkd2pieBC/7AgVe4Oc/kkId0XEbQaDqpDnmM6/hYGWJg95BKeTN5FHykQ6k
6pPpWeUJqgGnqTDLnqrHz0FXzhfYPVxgX5Svs74knzLSJ9wXn5Uo3ZcUge0wK8lspwhlRHEOV7hu
qeedap5WkXZBsWtvCvrpHCfPIvzsPDKxcpjwupgGAc+RjnyN7r5/kmEjcA6YogRRK33vU9Q5a3GR
6PSVi1lJFDufoytNqh4SX79uTGAjtXZhioysGshOKUOKmFb8ZCBdYVe0Ft1ltKGF9bFcBskOkoa5
cT0UhYLdknShdsETLTXAH514b0505fvlV1pCg5ImWOvpMqgfGgz1Rm9GGeFkhkqbvIRyhpanMInz
hUpPzY0avrrssz3lkou4Qf7i5c7kWD1MfTXtVLoWi0Vj4uXCMJ6IRpUcoqS5w3yVu4KPMR8wGXKG
caB+XNDbpDZ0WilDBjhevxeMJr9tUaxwcV2znALbc+Qp8AzSEjrw1L2ttewXsY1w85OeGqeQ3k+B
4xSbpCnmQ5p01mrSzGt9ETRhD58PZqn2jhGGJfinYMHh40bIyXNKP2Wh0Fvw5gHJ2bOhXNBle0om
5QbSj+xaRnPnZ2HqZQaXIIF+/Lq8V9/I93FLvYrqYnjWWT7NVwPkVEn9nQqO6PalumC/alApDSZw
4/KQXx7jqDa4eJlUzUMUTr8agSJ7YsFDIPK3VnT44XCGouWYkXFqhTA6tXoCXDABDqQm8aTm+AMq
SVuuRFDhoEUH2WsogK2GRpk3RUE9N9U1tFWZCrCKtR19++tQz/CLxePSi2cLMlpAhakSlMTVUFxx
/KXg5OcccVWVPptDeScDi3y5dnS18rWYG/ToZmRgR0yge/kZQdzrCjekFVjiAqM+bpI+xrM+0e7D
LlB2ggbkCyoL/Y8u6lvPjKeKrm56QYWrWFOVlb1I4bqBjc0ry2/uMGsRAevoCYVli6YpyHlXwoDE
tsIIFkAMugI1AGZN3t7NdJZpF0fPQqDm62Kq79rRSLzRxG1lEFIgtbAicVYfOV6pP6MXLl1YEnZz
AAsAQpKAA97L98uiEXu+GKgasMmSf16WO06MNXg0VFR7QUWRPPT56g4VrSlLnrWeRZbOUIlrkCKD
dJD94awSreus6+ic4gF5qJBwpi6SWeuIqtGCJL2YfYRYq2Y0aWPqp3mOa2+eRga1cOtUmpQLDKcp
7evBEzBszGILiTF8qoVysUf25U4QeFKTEd2iTdO54sALk2ZuU7ZC4TqO9OkQGiFdoQRBWq1flqgx
f+sVSXdG07wW5xlweyZcw5+n1cK/KAGi+U36lAcsWRKb6yaU6I+w+batkbhVU9/FmXxRRyWLFrsd
WpdMfNHHzFGqfeoWAs5Z8qBh+4X7pKKyZcxGPZ6Afh1PRiisbqYL6NsEYmuTOIWnCrAS38HAG/xu
w6vRGi5SFIT4AF6eSl4Kwrgv0yet1bmDLKSSH8H9EKoKC6m+yL5lc7hNVDCjVsmKb+L6rjbCp17p
7uqsvkM9kmePZ6pj6DWbssE8oZKJb5gZPqcRbtEv61QojessFed1F6O7E+AZ49RFXWxKs2dVYFXm
Cj2TxOyF63FKmFyCdWIlKXB82gyXvRqnN73h400j+vG0Ti3/B9S7xJVHRfAElU/5onyRJqDQODL9
xyYGqqstYZ9vLVsj0Mm9YmAthn+aJq2B5lWerBnDmdTyLimojuegh7iSQUo82AMKYMnAsoeaqe1X
LSVJXoqwCSLc9dJaeJzGIDxXzEwGIFoUm05mw09ozuuod7Bs0EXYA78pV1Iwy5fSHAEQ7IWp3vXG
xE4LxoFqbCgAPUeylU9KnbDJVC5ZovG/DrCc8eqpZ6fPlIs6pN5K6R+gcVIm1NKjuLmt0zA8S4Q8
9bRae8RrJXFVOF3uYDWmi2ubeEetSdthAl5iLiiW95Jgjmsz96eDkCLRhgds+NQEQnIJsvkRfGUX
ITO+vL9YBJaBg5vgyYMETGOo1O8AH3BKlpTeSQIWS58i/ZGjfOeNk9y4+GCbKwPo4x1aKk/jyPG8
bE4QAccThQMbZbyYk6q+ezkWiVsvgImhRdfEpdOIy7mY+PUOEzKcxEztVJmZh7nBMijZMBQ0nlyZ
BupOlVrBaZrhTOvb6KFY+p4ve0QS6adiU+ZXQh4/BYA4kG+gS9ECV1mxxS9nSnqd9sBeYjjB7rIf
j4i5O0lBj6mU6YJ2h7owvqlhep8byS7B8M+eZ6KEZsRpssgzVFF6UcYMkQUH36AEgIh4SiGmeG9g
pWnT4J129D2TPQ0MEhXfrF2w877NotvKSX8VN322gvPRue2ojecAwWOnGRoASyXbOhHlnQk016VU
REN1ZD2mSTU/gKPH2CJ8igKeX1JHz4sLjCMB2MGTYaGVLuECHnx3k548VTFPE8tBRA/NvnA+jtSW
DOVtnLaUc+DriTg3qRC3juK0jFQvH2fIvSZ7lW4I1wMjsWnGz0NEo2WOaMpS54o+GfdFs//NwJQW
l9oz9gIioflxgIh0WtPBAsAVxujPwshwAXaeKGp/4SeAViGUp8QidBbEOnWJRw56K9xIRnUXq+Ha
SHIkwVTO81lVCNmS2BHrCuOxahXX81WA6JcNcFly6Idv/Vb8hlqrgJ+acEu2C9in3lWSWa4qmPGh
EHyVmu57LKcbKTDgBTGtabw+l2BLgORGJzoNOjdN+/FUE9rkJJtYy7nPxq0Y+nZYYvcBVTR7mXNa
TLsgZ9eJlcXuPGWHbNrkbDJLnXY9xmcO6D+iRnhRTjQ0szOYNJizMhkdoZwVrxPkk49f77sE9UVm
FDEocuylHkRd4XUOB2G31JvIFFzKr4KH0RBBmqRvZyN4jkt2Tw7W509GfDejGHLRy5AoQDCljgVO
ZfAubeWnAoV+nhQvR6VpTGgLLD/wmma+70xjW8Gsd7JUXfe+ebqEk/LMhp6hZevQiCWAR1kA/HL6
THmRE4+3XBMMTEryNIYcpRl7CMa+2ynq3SY26m0hp89VWd8pJZFON5PXxMrFaLLPWw3cjSgqiYI4
9uUwSr2+VS9o3BIIEm4KM5FDRhDeiKxOMGWJ16TsAWEvtkRtJC0vMV1fY5Uwy+a12bBEBM6nJKmF
jTTwtptcOy1n/pJE6m6Mpea6sGSMRJth0bANFp1+n2P858lIzhUMHAwD4HlvHEM67VZTW6DHSzZW
fHpx8uNUsKxJWAK7pZmfPCGQn7hLuKVE1R3Wr61H8Oyf0DCfH15e3x+V166LjP99KKn5X1O1Wf8o
FqOd5virlqv5t7vQ/x1GQSQkr+b5u5Lb1SPK6f/aRW3b/Osx//6vUxrJzdviG5//VXyTv1BTppWB
Zi7yEfTg/61qo8tf6KbQNkIIyaB/tCzIX8U3TFMgW1DF4xOSsijXvCq+LaRNE5NRaSmbiX+kuym/
K0YwOi1RzhwJJigtx7ebQlxGkxSZgejGwJAPeqEml0quiBPLKpDPAVan69AsQlRDQFsCYyv6xo4b
v4vswWDbJhdoRwKJQfpWAJNZiUhO3kTTlBfI8mvTqdxK4AIHea7Y27RM2AGYeTCDfnyCm6qX8CSx
9TREtf6hSmrnvnotv6nIvRPQwNnPUCFUKxwvPF5juflXVStLp8mTD0AcAhzJH8HhSc+jpAv7GCXz
yLYEVFMwD5G2Aki9K4uKlmQDR4vu5qrfqvQb/uo6/dGC+v9Bqhaw7as39Q8LaN99e6sF9fKpX8sG
9UJDo6m9tEkWEUNikV+iY2jRI/iCFr3MooLBSEvo17JRv1BgUqCD60tzz1o6X79q1soXA/cu7LFE
oJksKvNPatbvJeDlpcWGKyDYIubVy8x7NbPqSQM1hMOpG4E3BXAeWV4zClQLWCoWsQQoE626wh2j
3acSRreoCzbpOpmKHW2YHFt0DZCk0RrTBVBcPFK0TJ0f8RYO9+0w5PsZHk2KGXhV4ULrh92ZPNZ7
JbPU84Qe7COuKNF5MPnzpQDi2QlMLawOzQSrF9SAzmGj6HiySNkkrjL4vLnXalV/M5s5dTaxI7lK
/WwztsHP9faf6X0kqScv2JJ/1jm7rlHm/P74/eVwuC6eHoO3rZnl039Pc5rcNIgpi6KE96Y1I71Y
ai1Cq0hoYJvIXP41zaUvCtuaDowFTCP9cgqqv6a5+AVOnqiKHBqAH2QEPP+gNcMQbxICi6mt0/8B
RbGY2InL71/NctEwgrEKNAuKzdCt+560YxjH9ue0+UfHkZeO4KvwX6cDjroLoaKmQP6gLP92mHqI
JEGHI+EIfuxfR6AERy9tQG7b5lCH90moCoI9RUKlu+IUj5I398xjW4JCdTZpeTStsHwkPdBLscdO
CsRns5pgcAFR0rE1akIRhHqpqN1ZRskUQI1pjk8qnvVIA1JIWgdj1t4gLopgJpUYUXPhfE2EcqnU
3M9kCOc1fAmoBvSFjcUwimJS1FGx71JAVQ770FTbuDNm6BeIhGFbP4U2s43Jlc9jlj3hfl+Opz32
VDowswSWBvCnqnYqX833WY4eM/jTvEvtAncjHWMebs8RB2t+HoyhChyZ+h9VgDC6iaDVwmts9O6m
Qq5wcPCiiGpbFfJp36VGrGynpla3cozF3kQqMttw1fqZpppWDTbgJ0DeZgQW1ymSsB8p8xbTYpTV
YTYMYfc6m81ZcAvagacIIPjUugctvKDGCsURnLe/UvIcuog/qj50izalgxBhHwhPVUjkU6FP5Kck
MBXQ7fpofn+1iH5zmh9NxiVFhL5DMsG+Dp1KYRW9noxJNgL3n2qBWkFjbZpxljmsw7+sAv9xMkpL
wPNmMi7D0O0kQzLpBRzDxKbcN1urawREwPNhm0TGZdMjx1C0arMzlbJxogWELsVF57Bs4/3o4xH+
8Z0exWQvd4qngUaUR/Oe/769U4CH/mhlpQAkO2wO6Vgrm6iJZFKfsPS6CFn9j8dbntzxLbPJcOMs
xQUb93a8VlWwS4O755QZwtQqXkdu2jYJpr2GtP54qONm73JvZPqMI2tMM3xj3o5VlaEfNWbsOxO0
D2FdyVFzB48euB+uY1CwsRyHUywUMexFXWvOi0AUfwzwspOVggL7HhZTaDpjXvRnVc91r33Evi0y
9T5y2qElZEMXt4rckuVjQqaNwfoNc7Er5Sa5CJFUw+62qE9f7uqPDr7/Whb0/66/JFKar171u5ju
uquTn+mQgw1B0fxr26QkR2/zouUr/jr5DOkLiDLCtKUTixL5cob9FeDhM0lctWg5LYtgWYX/Pvlk
DkWdv17ci8lV6KP+++TjV8RiuOHQkAGIx9H3JyffceECrU/EatD75KvAKh7DjiZhAoDWUh+Xh6S9
mTJYahLNPVdPFzPHNnru67i8UaTi8dVD+80md7QUiXgZl9AWkRzCAiTW3y6PeTLyoRTEYMWTAxTc
KKiqUd11IjHv/tjEmLHAE5OUggzh8D1a9jzKDn7ohE+gGST08+kBNXB0Ptlclit+tbm83BHq3ZR1
OOAJY44SzKZRjUyXGIUkOPPaJhtWhi8lG0r3+ckQjtleKHxPVtd1M2Tbj5/mccWLpwnKVFOxbSOU
IZR6+zQ1DMJnM2XsETSoZ4R40wrzoRDxaZTrSPLqEontj4f8zQskwyDX1BCwlsxjTzNF82mPipgv
wuKMHB/0H483nh2t0sKzj4f6zZPVF3wfy2FJQczl7l9FZ5YVlvUgwG4TmjI6l/GgdK05j7Y+UNSd
0EwPWiLuTBzFN2mL6cHHg7+ACI/eKyuQBScToCJlR4L2enRdaBLG1qiD94WJFIYxrzHhUGyU281N
Nki1q8gINZn51K2iGNaU3KJkIZlw3GeoSsgKOqEYaZ88k989fkAGKHQyr2XtGNc5S5yY9IDpCaup
tdIRPXAQDy7tIKIe/OdPAPzTAqoiGKfXc7R+pCoeolSNwlUfWMUOxqf2FBZm+oCEvPaVPknvWvrg
lGKcb7tkD9dcBOzpx15UjdVq7luQD5IPRO7jy3pX0WHSW3SC4Bws+GqCpbcvBrxRGbTN4qk1KpRp
agSg7FGczMKFJiQVpIipeU1VUzpV+lkJ7HJAbyKDvXhqFcpwAnlUuO30kU9NUhq6DT6PTpDnJY5D
nbya0Aj13TYL3KY21X0UCE+QexUnDEMK38IYpZsYMhMaEC3VlI9v7b3ML9uHaVClIvWH338cPCD7
EZKr8HZrCr8rrZ+7HSKUGd2UQsRI0i9C8Xn0C902J5w6XUVt4RtbUy/beIiWhl1TYj3goUuUAHHX
usUqRp/cKghQ9ZSU6TPDphcRzLdrhMOLAgbrkz2W+sPbVzFWJAvFqMHRKPzCbdGvqJwizxNKYXW2
i3GKvWzSUEJJMMu7w4wz03ksd3CU48kXEluqfGzKVNgnXD+Gw/aQNLjcDCn/0MoWLt2jLPSijafn
VVnMw3kEjeqipkaNnApw5l0E0facVkN6GaWaE6T5KiD4b12/a9V1FTbyCVAl7TJCOwYyWDPS7Vok
EwZc1b4miqF+jYkXv7Vq260k1Dc+2UKOAnpOBgyHRA5qWBk0f9SjtE/ptV4LFNXHyQD547ScxHVu
Vton58/vRwHpDQoW6NHxKVfOYewLluh7FiI47iBPP4pS/0zp8n24sHgncS+LZCNo22VberUV4+Qb
zUB6fajpegvEYjbuallBrRVBErxlaCV15VA7sIflT46434wMjIhgAMVIzoBjDb+4aWEwyw1SChrK
VCjWJSTrCe46dZPbgfEVI9XwRjDzz2QK39FpeHvsMUxvIghNwRzt7S3XoR4JYaxYngJRHYrUaPo3
Sl83j3ITJ7jL1mhvZpIoYBA8ZKSzIJoQ1c5KzeliuWwASRjlPkxEZGAaf18NdLVhN46tneRpfe3L
sbDrQ0O5noUA5qee5+GlkOTZN2yb1DOlhBI9don/SXry/kj9uXGiWUkBhcn59qbGUqmmshQtFNms
fqUiX3kFXu0SEjEbvDF2KwwtT2lth2tLQHPk4+3t94+UBafTBlUWed23oyc4SSEYVltekZTdGr5V
6PhCjrA0qIp1nFT9WSogNVxO4LWEuOCERWJkNaeicg6pZvKq3LxBRbmwx9CfXVWeMeVDTGtTFiqF
B7AQMPYH2S3F8kegaHgFZ/Uj9quQ7hZL3Y9v5h3MkvnBamCvJq8EnXsMqQ/GUerD3jC8KoBNN7Od
AAO3ol0ILLwFxEY/mdahtY1aX3VTrULaABEJ2N5NcPPfuBSFnZjiLwVlSARvn+uYY6ISJQVrpE5q
DuSufuwRjrJ1pWu25iwJZ0YIkLhSAwqoTd0jV27sJWQnLj+5kGVHe3se0OtjswP+uTgcHE8vi7cJ
5irkQqp6j4TXFrlDcSsperQnQmthzevYISvBfmoEdUOxwVpTaEATMELt6+Nr+c1Mp9jGTrX0fxBP
PzqaQgUWlkBg51VNoXzF5dI86KzUXSNBHscIw8BvVHq0onbaARKs/pAFxuRQeCPsluRwqn6cXkFo
a424YvTR8v2D31jmSsnU+ucc/E9a/poe8LFPFEiCNmrCf91EdRDlv03Kly/4VY7GMYNmG60T6rCo
zi+MkV9dF4yhUPrGBVMmsgTkwX7/qxxtfiHEIdzEgYW4m1Dn30m5hLXgQnKBAUX0Q2Ir/UlSflQX
IxYhGYeuIBLVvvQ/367jaa7rEg0pi5gU8rKKva+TNzpqVusunZ4/Xh/HicQyFjgJc1H7xeh06Qi/
PtHFBhWlvokJdXMNGm4QxJ5eiaVnhc0n29NLTvJ6V3gZioIj3S51qWssu8ar4GGcsR70I25rHkIn
V6xdb97k2Ti4eAEnK2wtIph2/VZPfAHZi/JuMkZABOI5oM3iIVOe++ASs0MYnAKAWGz0GuTqqKMl
Mo7aCuK+8ScR1XFWvVwvTYvl8Kd2gO3c2+tFWDDThkGy3G4C2DA3FXnNUMBmHsj3SsmfXIGKj/fx
+3iJBt88JRItZhhMR1gni9fH21FTWmaLZLXlljHla7MqLoKqf05lK73Qx/ow+OHiDDgUhzACOjkq
kqdOunXo6bPltEzcqozdKDIvQnz6HOayozTwuIPqUPY3o5AgTCtJEyBvnV4dirR05PLKATTyMGk6
QK2yuBpq/WLsm9FrVZCXEzh0p4PN7WlGtEaVOAQAChhMKv0JercF+yMovaYo09tmKVqPffSJscdv
2tuUwmAYMkUXE7fFxu31xMHmKxgiNNxg4HWji0AAkpBTgrJHBv2as9ntmuAua1ud2N7fiz4iEXUb
2mUZ6J/ETdLy9I/eDuk2bwWxeQL647rVhKiRCnwfAwYrQrhrieamknwCCUeQ5hXSPGlKWBXJbhKi
IyM1EC4nFZEzrboder3+5Hx5t1MsRcK/L8c4KjpZalcgOl1YrrU4OgZKFbi9ArBG6W7qYf7TRMZk
tMWACpV76KuUuN++hwjpVOrPlulWYJ1sa2h7Lyj1/pMVwF75/hmjVcDOrCz69sfRQ6aWUypFPe4P
KebL/dg+KKAwHSNatBnQ1wziGTEmUzkp0QSyfUk7mYxycukBGaG2afRUxOzSaNb6mF2Wipwjn9dv
qPF/V3LEg3vr0KWSf0AXMnCQwVj5udx7ZRGtBVXQSSwaDIJ6YJsRYpKh9bXWpDM6ROoOPBvavyCr
7CoIAcVGZeGVQ2xPetaCvHZNKeq26JtlLuDm2s0EgzQvzDx1bGrHSP1HQYy/J/lwHwRitTeBpQoW
2tnmiN6JZrGlJNHXPipm5FoqZJ4LoHKME3pJDgnA6vPPsvbfzmWwd1jPSRTVeNxvX2c4ptWgJ6nl
Gmk6edPoFGh52/Qlik2rCddhHxY7SQx1+v6oEoI1hRc2EsLiGMHHfsYw/9iPOs7vlrnFhkdrhnxA
wXLg7cUYVtm1aF+YrlEjSw6gWUfCqwAK+Q2ZtxJ0KXQFRK0/3mx/O+jiQUDhdOnKHg0qzgOO8gGD
5sF537YW+id9a6t1dZijmpoevqnMtvuPB/3tdqZThmYBYd0ARPHtreYDlZS+ijnetW7bUJP3zIkG
T88zLZCRc4SmezBQiYNKYzxMYhLtsl7bgMELP7n9d4Yvy0NfxLlY04Tq5A1vrwTxo7kouwB2WD2o
zoRmmuOLkBVCA96MWMFuQZfccKpgrE/8Oh6B87emJxvCaUlUcgJnXSg60jAQ0ZuPH9ILO+14o2Ve
Ul6mpk0b7WivSTBfxaKXvcbK7hWjSs/S6XRKcPId9BX4F4nFI5brQlW2iuLMaAkdkMdit9CiDj1d
OntJwBklicjxynVtF6V1j6ar5qRNmAFVvYzkugEqG1vr0Zr5NlQBFk0oB/1P5DriQ2UOpgd77n6M
JkQy6tLWk0dd7C3UsJkdoMKTId7AKMIoSAhypytQG2qFColhPXykvSui/T6tmkKa90ZwVhk5eNcM
49w8aHaCWHXukAmxk/Kgg2CMXRrlhgtRIQERnQJfUT8pGP/upICnvCjIgfYCWff2VQOcKfPON0x3
iNH4VToBNE3ryW30FVpS/XML/09C8johWWCM/wyOAUj/GNU/SDnyluRx+/1//g+6B39nIOYXaMXU
eGGB8sMLIflXBmJ+wf9ngT6qigxm8bVNufyFvwTG+Hfv79+AGPkLIEr6T/QZKUbw4T/JQN7hvug6
4qC2MHwRDKDReLQzFpMcU0rHOAXRauk21PHmHltOMhurWeKKBDlAGHazY9VpdUNZWLyqVdXfNpFu
7jSLVQD6+c4fVDg3FXKtjkhkRjcVjdTFq3zIvCGVMnvQlHDV9AIOY9HceXMutt9UOdG/dl2A49QA
6+o+QT3iQOCh/xCiIEbmqDKr7TjKMftOYuqHAc2O1WRijj51WbjiwYBYGYrBv0dwf7569Q5/07Y8
PjCWx8L5ROdBAtL6TqumTnG10HxZcpu+8jEGVwo3he/vaY1SuWOQF9sG2LOXCVr2M/L8z5J6s0DY
5f95SV09Pj2+XU/8+a+MXvmyVOFolxA4/pW2/1pP/GrJ5OngvdhDL+XIXxm98UXXwDWSjZLp/0y2
fgHM+BV2XEAsl7DkT7n/L9CSt8cZB9kiuLE0+kF8Hq0nKS51Y/ZN7E4QwltPibHBCcCyzW54lucZ
1Py1XgYNB9PwrQmkrSVF4laYEY3O8XEp5nrPNJMPJI6rVFDUg9b+DEr+aHr9f4HYNXj7H0yxBfHu
dU372EZd83ay8cFfk01GTQKY4NL7hj2EwdTf5SPlCxJzIkxEztqX0tLryQaua4lZXiYWu/7f5SNg
8ExExIf4C3zJ6WX+AZrxXWd0qR5RZ5EW1zWTqa28Pesz9MqTOEeHrqx8w5kM6JLjYzAG7Sa34N01
GhWCkwldqlvCD0IiQb+StcCVVeoqcTxmDsqLd7Dg4pU/G3DQgmyNUOe5NIh22xUCcq3Flewr4lqJ
h4timBGdR/bs5bn/Z0IeYWwBpnw4IV84GPYj9Yr//b/SH9n0ek6+fPbvOWlYQM3wn6MDixXwqzkJ
/2IJ+jj5XmbrsgT+3gBfgA2LasFS61z2xr83QGYiDV0DTSdrqUP+yZx8QS2+3QB1qB8yuyAXQenk
qFLht0E9mig2u/KsUbCLUcsbW5S2+/grO+FaDJA1b40fFsBYPcpSG/8h2t8wiPAyshxMTq595GJN
a6VOFsRM2XBzS9miq4ZcZ9fetIAB8BAoDhZSXQbCuQ7eLbnT9z5uJVgb2rUk9GtjNCrkIsfaI8m9
n8RKW9cIrug9/gX/mb71dPkjOJq+OsVRit54nENCQP6L3euj6Xxa1M9FmvxVn389l3/7RT/nNvP5
C7oawCBg1pGo/r3dvvxm2eYWOSuqystv/prZgmzyIXZh0zR/IcR/TW2oA19oNmkq7pegSNCz+5Op
/Tazgrihv3yTCsoMhAxtgbe7LaAyE8OhKrztTsBHpzb6A58QGo+wuu+HOMrTW0lpa2lmCNf8Gjz2
dyly9IyEMOxnqBrW+6v65ruRjlFsqWEUiWUyUuHVm/PPzG9/fyMvoBYKfBTWj04m7HxyLJSG8BZE
N5JHp/OtvxKvy9PPkMUvCJm/t5u/7uPVQEflAxXl6riUx/A2V/FG8jJspVY1rKencLXtbeVEO2lP
yp1/zu5gd9vJrU8VD/VZ3TVXyVZ3ixUsacnwXs3132QPR/WW91e1PP1XHZA0HgN9xmHhtjY3M0rl
m1Xxw/K6FcbDbv043vQPo2rr0s+96B9La0fB5/thjwpOYe3LamUwrHgiufX1uJ33qCRDDP7a76QT
327O8RiMNTs/OTGu/xu3DHQPEAXRN+nTUZFRqATk4eM2vJW+4YJlUol5KJzunhqfel3DPD5LVpHs
aYOdPH088vLFxzPg9cBHy9KSa3xppGWqTR64FKm255tvn7mYHtXyfj7a16McrcxGAbtBTTy81Wub
Zkp5L1Y2iS0segakJdOFiHHhsPtJtfTF7PP93S0nOkeqDnz/7UyiTozguIQOuIrVSd60qyCYUKc1
rdIuCUFtdVDoVhn6Bc5r+GKNWwXKiJ3VerszJJyyuoiTMOi72hHDsTjgRXJqYRXlJqNxFQv1A869
N0lmxl6GnAtNlnGdy8JzMRnhxigM7AB7AZtohTZH3tzO09x40owR3Mev8Ah7+evp/n2XR9tFLoVo
KItyeCuvhbP2PDiMl5EjnWKAdzM9SfeIcnzSTzmqib8f8WjfyONg6nt5Dm+VK9V0QBEKtuplXmCb
Z5RfzTucwT6+x5dC5kdv8mhP8Ke07utKCm8rL3usNr43mU7njat0T0ESMXFAFOf4Cbg4sto07pTU
bQIP94s+2UShPQCW24TYpjcbPPswmDvD2G/nf7JxLWvl3TUuJQ8K87jfHAttzjjK4LzINdb7eWfh
aBz/ZGD/4xb10sI7HmHpQUuARQBQH2PkJrS1FbWOolvQmNiyg005JJfFZf29LW08ThzB+0arpfpq
3s+70J3O2lssgwQvemh3U3dozZW+nc7lK/IXu3Sm28D1vTG2/cA2tsJKuhrPq40IMOdH7Fj3g619
r1FElbwL0a3Ou+/JuW/H9rDDcdSmQhucPw72Z72zowD458x6fYdHczkNK0lEIyW8xQLLC7e9m58J
9rwCKJnasyt6w6WIfvlJeGVuVbuC6uXgrOVmK/VJt7GmexBtn/+vrkKvs2lJf3ZGLBvVRy/gaOJP
0zTnquSHt9M63k8nIl4CN8kGMtymLVwDNlW7Hk+kE3GPYMW5tQfe9vE60JYBPrqAo3VAFW3Ah4sZ
gF3EXj0J7+GFbgqn3g3niXNtbGJ33Jlu4tzWJw3e2sukwFjHwfniEK7q3XiRP50/fhsvUi9apU7s
3HUOde57E18lZGnt+FDcypfNjhy2PAy7z2zij8ANf71emqLEoQuO4liDNJSxrBpRWrht3dbNtzXu
EGvrm7aS3HwVrwyPPbn09KvZ686i763Tfg3c54+f4G/3LpOwFr4IkTKX8vZMkMNAwOIqjm6jG/lG
/iFcqt91rBpOMHPGVVjNbE2xh+yT/esI//bXjb8a9Si4mJsg0ahSRbfxqjzTNoJ93uzbdXgy7D5b
Qp8OdRRL1CVS877AUMlpjinugR3BX0Xb3PNP2Tg/648eUbje39lRBFEpFt3+Io9u1bV/MroIX536
TuuOe/pgjnA6PgnedC9uQQC4tT1sm6vEpYVz+8lb/e3CfPV8jyIMY8rS2ci4aRbleliXm3mdPoVn
4ZN1GpxonuKVhx4FuIN/KrJ3rj8e/aVU9G5Vai/yveR2oPrezqk8zUfMJngGVOfd1I3PgPnuUjd0
BQdPnOfhvnI7F6PGE3kXuHXrHkwHE4uPL8J4kRV/dxUAAagdiBZSlkfFA9S1ArCdPIO77ROOzvbd
1eHpZhWdksy7zLjG6XeF/bQ9PBn2Dh9eW3Izx5Nt72Rd2qF9vlWdzDmTHdHJTjL7Tl8/oO2wytbX
7CHh6tJLnM0+dFfA1fm+7bmH1LPb2083weoqs8/oavDJ1c7JndptbMU+4CFgN/bDxcFY7Yr1w0Vi
n818VrNXeHq76lq0L+iT78fV4ax3B69xfNdJbWc9uec/Vuf3l9+86QwDO9mbV5F9OBMdzZadwt5h
XH1ydlC9h2tcMO1nXKXtw82DW9nXNxU/f6vdyTk7YDe0zexNYV+nNuPb0kqx71b+FvGdlwcgrXQn
dPlWZODYJn+cPRhc3EXhZvbV6WR/PzzM3IK7E1zv8syu7T3QClvbuquLk5vCHuwD9/O9tqPV1833
YGVycalT2puvneM73+987+bB30Z24ZxjfshOe5Xwc+Gc8SyX2THunngfgQ1IiXsuHMHeavbF4crt
3cO2ta/Xo/0wrR92znd4C/zTw8hNic7MrslZDgPbbdZnD2RqxFyWs8qc9cwdJofWvtR5q9O5zrdk
juqy7lZ8f2t7qg2Yevnhm6d53tq0HYS6HOfKOznV7WS9PV+N9v3mK5eqOOve2Tb2eWSrzNv97enV
LnVO7fP9zHTeb05ovjuV653sT7zLvWmfWO5dZe82nX1Ve1vN2zOIQ6T1f6g7kx65dWxb/5XCm6ug
vhm8wVWEFE32tjOdPhPBLSlRokSJFEn9+rvC97y6maqTlTiaPVQBBRhlmkFxb3Zrry/foZIr//U1
3U877EgXjM/hS5iHmHH3pJDnNEd6v1H5Lc+LY4S9RI9PoXa3H/38WND8BzBmGNDg/J3uD7p0zsE5
98uv+e2j3bNPJP8DdSqHGANXfMD/DPmZXL5dkz9lOa69cqBi8YfXP5NdcR4O1VVx9naXnv3sd+Ue
1SH7eRff3V7jH0I/d8Pu5q7eF7+K/fnw87LRKW5/3KjdWRVZ/oiE5ub6vuDF4eeya46iuFHnB7u7
mfdzCRRsKfdHlh9vUNW0889PiG6LaXVz92nel3Zni3H/+HRzF+XPxwQRAfLdwT0UR7lP8qebqwf0
nO2xIyuGHTzr8itV3D2xfd7vfwX5x+cfmMmXMEryX92+OD4+7Yr7s8UEvD18wfB1+a+n47POMbp2
39x+vUaVfH77hey+2NIU50I+QHKTL8VcOAcA7/PmqsqxtuM/B9ia5aQ8YrCHM83JHq1e2lO7bA9v
/0uHHotH9E4W52r38eH5m86vzH7CgCQ5Iq+ES+zp05OLLxYfUgzhQ7JvH928PYLbeua783T8zwnu
dw3Zf8pvq9chMPfiOhTIbwnSy7Nz9bzsv91MmDVP+FII2BPd3YQ7EGAw4b99OsiiO33HtYE4fU7z
68vedS5EGew+btsVQoGBIy6K/OBQ8jr9Dw3UVY6DhwJAT09uAQ5adRhOhOXtx6aUuIDSd/ExhfKw
CHYcE+4/j8uqDurPFfjFP79agTOa0Tjk02VP6D/80d+aE6iL+aEugtvqGN/F5XBmd+Kdr3FpdP0x
UOWCum28gKPkbfWbXcrqOQ10DTljDWRdVN1nMCYAzEp85RD/wkF36HdQxCTv3fJd1tJ/+4dxYQll
LC7KIaZ6Pdhdl/bac/AP62I5ub/SX+EX/ew/40Qy3CT3zqc/i3n+1hPLf+Gt61L88JX/I1fjz6/q
H/2vf3y8PH+huPf7/w8mVpdd4tsPev81kosAg796OL78lT+fTaLgn1D4wssczlAXj6n/vVt2kuCf
UQTVb3x5RAM15qJX/tflsvdPvNKBOgBgCL65e6l4+/PdxImif/6W7qIYOIJ4Akqvv3O7/PpY5Fwe
tS++9dFqMoRCoZSuglEwadVnuOx+q9TTi4G4/5+J9Q+uuvsej5rT//0/b7W8SjZtBCvVUKFl3K7n
TQ1DyTF9J3Dfanq1T6sXK0NhAlbYLLl3A+e+9YL3Cm7eaHuNCRpUApoZg3+uqwPUNke+2eHuJN5v
GpS11hsW1snUwlS78GZ4G6GGsP5TE/XmFcdb/V6lk75xG2NTOOwths9nSFzUvmU2+7it36vTl1+N
C0DFPWBP8Hbd1SGksbETft7W+OpAiRtj8NFhWANAHYuPhMuvGkTgd+6W3hqXy5+/uAtf0glLXuK2
RTAJXNQs16jseCeTv9X06tAScWPAngNRqs0O2YTsty1y1pdU+GzDgNM/zBLJ5N9OEVffg6Z2zW7b
cK8Cs0rnJG1q1RaoNzjJ0X5i0XvVjG+NyCowE6Eh9W1hr9tAQX/VN8q7qVLnf9xB/u4M/10d/OJL
RjIJFYzCWEH97wLPsDH5e7SkfyXBS3J+OUeqOK5MApdSuKFzuB6lLRyA8Da8abjXLxP1PLEphHy+
qAdxV/kzOUaDccttja/iEgUe/TB5QwvfY9t+X8aOnKbGz07bWl8FZghzDgODQrglPy/DLhg2jsgq
JKs08i3cmNtCw38YL+aigUmOty3eg1VQckCWIILFLIHa9TDC1h0OCmZrz1er5cw8OYh6hM1pQuB3
buoKNrNKbBzuVWBS3lYL0Vgc0qxFQoFdKewY/yzi+9vRswrNpesWTaalxSNV3e2hFsdRCZiubV1f
OwnEvgKSvkfrQ3M9qU/98M6m9Y2E4q8iM/RD3iwOPMZqf77pKlBpRz68I1l+q+3VihkHC4AFCwq9
8OB/Aoa0+0r7KHjnxeGtxleBKeJ0mowOmqKJY/bHGLvAE8OLlm+L+4ue5mXGWi4MrRrEj6Ka6nLR
fXi0nvMexeutvl/+/EWibXurPOJiYPy27fdVxNlxjuXGNWJ91QfstQtob1ftUX2Yu/Bc8+cfm9LV
77vzF/2Gi4xoaC2bYlIheJwq/BFUf8/k519LhL+KTS6XxgFepC5SuB3D1usP6jXv0YfeGu9VaHow
mBELUJjFpUAwr8fpCA7LsN80KBeV98uPKecElNMRHWeanFGZ0ORtwx62tb2KzhnAgs6P0PEGzboB
f5y67n5b06vg5ObicsHR9AhXz5MMkrM7mmRb9KwxTwzSiHCc0DjQLHkU7cdwY69XYWmmcBo7rGeF
bfWO+kjeMTjv25bN9evoBIcC68YU00Q44cWFMSxglfi4bbxXy2ZbOQNnAEQXcQPK+qHyMht9SXrU
oW7bva2VBBD8SFRWtU1BoUhJnc9gzGz8mqvQtImjTAUzu6J37FmSwcu7afm0bVhWoTlEtFEA1VPU
+uhvjqOuq2gQ2/bhMJ5+FZlAHSh4lEM1BN+9+EPjmscwIv47Ra1v5JS1VU7FRV0HmaoL4tEb7kic
e1w9bVuV18XcmS8dN6w7itPgz5GcUr7tQLVmsE4BbcVM0G6lQY3OHACQ2bbpty725LLFkdJjtNC8
AG8jzyAR2jRF3MsXeLHq+ATEYytaCjJ5ircGzr/gQPveFeVbn3EVltXA0G0Z0aKWgPSlzpTlfTdu
2wCtfWK5g3uqGg5fxVB/gflZQam7bTvorkLScYemgRURxewzQM8NKG6PHa/fOLdXQek2bjToFK1X
BJY3AX3wQS3Z9DXhq/H6a8pRE0c5CEpDvmJRZnml2LaPCYny67bbtPa06i4zpfX7IiXyaSJZuil2
IDd93bie6873CRpPJF6CooPfb9v6QAb2umUV+Tg7WEwTDWoHyhV0rmJQQbZEDxS2rxtHFVooKcBV
RZcKF+XtQFeQzNGb5iHq+l+3jiIDp7GOTwvfAhjpatLsBlPPh219XwVnNM9qNila71192zL9Uyyo
7N7Wtr/qeTVWs0+RCkcnhftTGEJbMVUbB30VniFJNchnMYUFh9+goNyVMDcXdFN4Rslq0GUWEyk7
iRAaKnWomBXws8jee63/64yI6fZ6YPyRKICeMDCpg7Lh4T4enjeN+BqaM3bpIglJaBHUDoQOOpsf
Zp2mG1tfxT5oaEPDaI+cZZecthUYOps24b+F8S/XH9JrrplAy41o9nY8tqjz2jYiq8AfbZVpkaHl
zulRrB18Mwr3Y9vaXsU9ClZt61xWTaZHb09hO75TprvZ1vhqBg4iDdq+nxCYAK3CzwavzKgX2djz
VdTTqY076gg0Lq9rC8jmpk0VNCivJ3bi90rCgZEWsrfXQ9veLO85XrwRMukq3N0xXUyaISAhAYSc
cdq0fYBf0esO81CriU4j9iapOcWevAoqut/0AdeGAZmQsLSAMUQBqtm50zeBrd9R4L4xFv9WRWED
V5sQi5mgTfOBBtPjpVZgY+ZbrcEwXCMMrnaXgQ4/jukN6uK2pY9kFYoGKCg5hlgmQ/uJqILTbZPu
UrL1Mnl4beiMIzwzCy/0vluYpy5LsG1jDBr667Y70rLJNZdp1ztjsfh9tU/hB7BthqyiJegS+IsK
jsYJH74m6eBd02hxpm1BvnY6brN4nJsMzSuxpPlMzUESJ9jY91XgwE7Whd8S9q8RG8XnpepVXAaJ
isy2Ob42D4LDO3MaMmDv0DbwxIUoNbXHTcO+9ujt54TCxgszvOu8I20t39UdnGq2Nb4Kn17EczLq
S/h0hyS0d9YM2xaE37LwF2c02wRRjWJB5BOeHhkQMQc3MM2m+we8ob+e56xjzRQHyINW+oMtE7LY
CaRgBReDTeOyfpJ2kVSEWYa4lMqoh8gR5tjSxNxva321M6nh1g4PdR6XWqUxuJwyfe5CpbaN/Frl
MoKCaphq45LD6uHoMBrcz0LKbXufcJUWoVfNJJjWcdkz/+JLxiDW9SNnYxytthGj21mcjvFhR/C2
r1gLkqHwww+bhj1eZUeAuuEZpV1kdO9TlEy5Z7ZpDH7rSV7mdFW1vkaFIw49FDrHoJp2cda52+Zi
vNpLJKKH/tyg8Vb3R1rfLE697TQVr7Jim/oSV8hYLlg63bepA30ptcm2DcWFc/ByTBK7eGDNqqSY
MzlfK9fl1wJveMWmb7n2RI5RFMw6ucQwZh8hT55DfrJaRBtbX6VFxj1USo0yLsk8dIdslAu4m+Q9
CfYbG6K1S1SSDNJ4ssYKVOkZpVzEFjRuzMa+r3Ojky5WZ2NcsmxSxxG2JqXB9cq2hfR3rceLtO7C
cjUbuYjLVA3dbRbB5qy1jdzY91WE8qiqbVWRuKQMpuDRBTjmUO+96X5JUf+rxvt/D0rwa3g9Izk2
GDxC0WLZNX3zPVnMct+AhZ6DUdaU3lDH2xLw2hEkZtTIARYToESM3hV2TSjwqUm1Ma5WQdtb6htt
e/yKLOYPIhTBCU5vbFuyCVezx+FOIGC4fBkjBfXnAP7AjQvPuI2rxyq/u1MVgkuC5oGz7UvhpNDz
o8p6Y+dX0yfxLNzFa6zaWtAH4QDMMcyp3nb2+jeJUICbw4ZgWWU1MLrBFJlj5cZbNxyrJB+5HmD0
BHEVhUZ8inru/6J9nWwcmNWcqWcCYgMMHUsjFUwM3QQgcOz6ti3aa5VQ5k4All+itkutLI0GvWCM
l/cMOt/IlmulUAc/0I7qKiqJUvRg0jYsZmB4t11XrqVCIfR6zRgi08uG+TCsCmQxhd3GCRmsNku1
xoW8og76Hgmzl67urlQcbROt/RtOLGZCgBbcYc5Es3/EtiAF0teybXvstU2fWUQ8pcpFMNWTuqMR
IWD3eu+VYr31VVehCrfRFEInOP6Nmn8QThSeFQ/jbUem3yXWLxYpxRgffHiylq7sf7BpyE6BbN4r
EH+r56tIJV3aUndJo1K1UbwnAVMHCozMtkhdm6kEChgGFhv4nnGX/iHCNjg0yVBvepJDtfjrFZCF
zRi0XRCXnkydQ1eFydmxASrZN23K1tIhTp1saMIJZwOh7K5KA5u3iXkPifTGwK+xdlUsYR7Ls6j0
G3BoOm7jXbo07/ET3mp9FapzNQxN4CNUQ9Y5HysITffekGbvFVW+1fxqXU0TFZo5wJQc8bR91fDa
7NzOzNt2Zf7lX30x4f02k51hiCZR+3HudqwunZSG74TTpY9/sW9ay4fSxq/7DsTBUgFAD8a6mK5Y
ZOYT60W63zZz/Nc/wCS0W6oBqSz0fPs8eO74kHXAgrwzMd/6BauYrVEKgpd5/IIx6/ntWLV8h0ss
TH6RDOadf+OtL7xaYymQLJg0cVQGg4lPGXXIM5Zx/X3TAK01RXyuuYf/RmCQqfo4eHVymFC2v234
1/jELmlqYHjCqFyWtDmYMezKbI6rbSvJ71qgl7MTtv4elr2oTEmd4DBSJQfoAtptN8BrZVEbMYWD
DqYOGKtxEU5+XUDM7W+LrN++Ly/6HlHXERI8ydLGVBecW70LmHgPRfbGnFnri2D6ReNpwUnQmUh3
7OuxykFrXbZttr3VGkthdpkkdZuUNkKuhFoxPcLBcONT1Vpd5MlKw7UTuz5XdsMPM0zxlSbcfto2
31cRKyNWzfChj0oJD7PCd3R2HGWdbNuxeqtYnV2BxAcYb9nI2bYg0STjz4H0/jYFIAyR1uksHnVk
0f5krR/m6ZIkh2oOnY25Zi01AqabcQ5ISwk5hvyculN9vbT9/E6+v9xy/EW+X2uNoKKd6/gyK6eA
zWTX4o1sl2V9dtcFdbCv2LTkCo+JZFuIrSVIM14oYPrGkjLAg+1vMMYtquWa+00Taa1CwqEN0PAK
F0WkFSL3GxCJAHV5l+3wxlBdAvtFeoiNjo07YJNsIUh4xKo+5lBuhB+39X0VwBEmjIUzLz6Eq+cr
vPvJchnlNnkgzFJf9x1WlSMzJIIJPBQy3o6P/QTLknoMqm0vXWtJkodn8ZYg9ZSi85cnlVbhrzFL
N16iu6sYDiHRGmYfrUO+nxWpPzwDr2E3LYjwuHo9NowHep6jBI3Pxnyc4Z9yF06kfSfA/jrtAy3z
uvXO732WoDK4nHxP3s+O9XZJ1/ablluY171uHXaPDnX4lJSZ1H11qlKv/ygRBU6xZVbCjeR1+w5K
xwbXh4taNKosr1BdVzoWm6ltra82yo0IVRoOfVZOUxPcdm3nXmcTS563tb6K15BFKacUXpPphGo9
RyXZIxkHveniL8xW8Tq5qLf0VJCVSSia02Ap8HmDmTdlMhAZX487r/pFpU6cwbqVQVkVBd13SoL+
57aRWS24FgUN2ax8jHvs2CeozWSXN1CGftjW/Cpawe9gWZ3YrARlXYAvuLQx22VVZjfdzsH+8fXg
RC6fDE37qoTbkXfTAymTu+4YbJvya9RYFCgtfc6rso3glyZc0Ov6qJHbks3FZ/PlItLXUdaDQJeV
AZMOkHaucxxkm20b+TVesZ4CIF5TbObx2NheaUmDM7Qpclu4pqtw7UDuA3p5rEo6YOMN+6/gVnIF
1vSmaQPr+1dDU9Mq61I6V6XoXbdwAqf52vFOftvW+ipex2CyRPncKWsNrWI8Nz6IrHhk29a6/7rv
icn6CrchTkmzznuMgwsFT9Ppx7bWV/G6DAwgM9k5ZdVZU6jUqw5aOt7Gz7oK1447YzNlbVWSqW13
zmjZfRKw4Pumvq+1Rtb0zFxekso2aP0b6jniE87/71mSXubGv29fETivx31xwWeMlXXKWczm2TeE
navEXU7b+r4K1jCB+ShTQ1XyZfFLPTS3ddX1h22Nr5bWCtBpwAx1VSaRMxSeNVVuFpB9t7W+itVq
jvngsNkpwzkaChQUNAd9Iahsa30VqnANVyRaIqeUHCyFk2gH8TGo4mFjDl5rm0gn8RxIAnj+JSyA
mkTrwdv5qna3BdSF6PEyCzdAVnkiRP87V8Z73E9Xn4OwrrcF1FrdxCLFzUSRapQdxRW1tjmFxLx3
Yntryq/CFeu0n9g0Qha2qj35KMZ7YrHu3jtuXqbfX0TUWt00DDgG2l47ZUpVRHaVMu4BJXSqZAKW
KgBagYCw2zSL1monKJmBzwqNU9op0XlPAh/VS/20sfVV8NZ97LY1WZCSAxOc3ZCE+YgLgG3bv7Xk
qYZQK3M6Qg6TjnR4Bpkpfuxx6zJu29ivVU806600qSsOUnlVifcgfWyGaWN2+O3U9uIoKx0/7Luk
nw49Iy3AiDPj+dLXy69tH3a11oYqorWHyvlDkplxL2kEuiBlzbbUtgZQNtQ6ce13ziFU2F3SvtUH
0UTbysbCtQKnoplTOUFUHSLLZ4pLBCf+Gc4j2XQbBa+a15nHRUUDBZ+ZHJnvuHw/cLy5x2wEG3TT
0K+VOPMk+r5K4cGRDKGbz/6sruXAyLZZuVbiLIDQ1YB7j8dJgSq5H1oywKmEdtvqroFseT06TPGg
YyoVR80ioI9TfFUOM5RtE2etxREXllvFSHQcGliKQJwwPLBA6k130+Eaqt4zpTEvjXOsxfDZ6oj/
bBM9fdn2WVcL7pjOje7qbjjNQdj+EQFE82OQ/D1laPxbL/gXWT9aRSxTrm9DXw0namVAriJcRVXe
IZHwEebX1qfKyVA9NDXu1ZD2SXjDtHbSg+8FtvqpLyRUvP7xZoR1sQuGqGpy6iyOvHHChM985zAb
JGUSg8D+TXBtuzzxXWMDQNi62D/TXrGh2wVLlbllU88B++aYYEDR2RLG2vuSXP4KrJSDWiwfYmPH
9syrrO5uEpo0/ByRdCBfFFdCwbq7n8z40RVCtcOOWSnDJsePqMg3x9ceYHLM9fvmh6MdCeKJyZQh
j5WlWsw5cOYUk663Y3XXg1BrrjtplnjcTd6cyr0Xdqz6MMxwwLjp8Si8wIIOgtTmQyIU8+ZcG+Ka
BBxRG41P7Ti29ICSAz6cslSlUU7k3M39fnbbtsPvp2oRp2UMM9QMuA4Vz/7QBvw27b1M1Ds9hrG8
7rPZF91Oa5OmP8DT9MQt0JjCBSS1nX13P3tdjdNXD5+cBNh1OMcS/FiZMqtOM9oUYj+JNPS+gbkO
clyuU9HU8FUOTAWTUQii/aTPMx9bxRFXOxUAWKTSVX/bWC6jh5FEE1pI4RznwzwSD8yRLUiKpeiu
mThrbjN/mdtjhrMJiPdJFfa2lJOHc+eSpnX7AALNAFAIFvh+OdDIRtPNpIJWtLBSh4jh4wKUoWx3
Ehw0IvLILGQ4UqB1nC9dIO3E8xrSuYSCHNpx0+MOxADjm8t00JPaQ7QXjHqHej8bBFcWaFBcq7me
lUteGZ5EzQGWVS1QTGKZnAgvLTytYpiOw/F3+DqDS6kfVe2n9FFUkZhH2A7ATKfegcJj4MTgBCSg
p1j1UfxHPflt80u6ibPAK484i8/zOXbw13YxnRtzbAx+lXewXTW1Tt7AesFzc48n+HcLnkELhpjQ
vUp/uROhQZPXjahQ+ChSxZ1nZ5EqanYjXYLlO7BC1vkBNkXb7VFEIWFr2gxZVwSDFoZfccsuAZYI
SUWBYvU+M3vK+zkzV2HdB95YNm4SS144GZXwjY9UQCu+T9K60z993DeoD2lHbD3tZS+reMcU+QIW
cZ8UDXiQIndHF9N8FEktv3sTxuiHaCZ/IBi8zrNn7vIuuUaF/OR/SAUeU70c58b2oYvj+qw95sJg
L2vDH72ee7aDf9jy3V+mZh+ENoGnkEeWTyHzNPlBwBcIDyTJaLIAdmuoqG5M20t2rSWzoVY7E1YZ
I8+KYlKxm3ChmV+fYZVj6nanWTbSzxOyQwi4RWOSmu79Ktb9ub24vos99H6kEfuwtbH+HDvutPx0
goqMj9OcDBnojhQ31G6uglAuDxRe2RPbt1gZPA6MY8KaJUf2cIzIexdvmEM5QyQw+sfEnWGfdUAd
ZTxVeQdLI/ELtWGD1TmB3YscoE+H60uay9Cm/pwnqmnEF3i6QRpRGmzm2mwHeyJgfvMJ/CaS5YsT
CnAGXCAj3WeYUdvsw+hzHX8JrCOJD3xtN4bom551+KuVY9A/1HRKxbPpu97r8tCEg7qt3MY3XzWZ
mxY+cNYd6kNbRfMIeysxwIYqdxXtaq/UJE6gQWB2BGr7ms1ganp5G3IRzPsxrQKIFFrfmbxno7R1
iyRkcfhLOTiEwZW+J1nflgnDK0IJPNo03oq5UbwHIcHMsEHFK0vykcL2wf2Gz6p0lacmjeoux9Kg
s3vFpZ9AytVD8IK/A4im/tYE/UgwmxvjgrEA9qbx1YGJAfBN2BUNMbmLwQUWex90U/fk1qHEepHE
cwoPR6GrH5a1M31gSavVXV+JyD9gbEj4vU3DzkOBIbDg5BELvWpgc5myjsw5nTquT6kIF2Eg2k6B
Ds7x+IQH9p0MZ+7rXaJaRR7DzOvl0R39ST9PrQ453GSjmjJdtNIIqXeDNu78oATyzM3U0Pbi+uPW
3s5LIFbbk3bJ4Fc+9b33kIDfrXLe2tqHpX2oTfvZqVS89A/Y2zd4whhRENwMV0AfL0mhvWkwV3hG
dCI3930+wbh96LzQ5hXuxtr0wtK13beoNWENzkdGNS4nqRjDAfgTCrshoMIdQu+aRI1I2VVlwq9w
Nmt5t1/mRno6R2HPOMQ599HG5ylNsumuY6zp+YG6DWXpgXvzmLqFRzynvvJ77k72TqczA385m6xP
lptgWfCtcuHJdoQ6QVq3cve973RNt+cxPi7fieFyuM7lEjjDwyDTKYHFt12sL4pF45KP53KMCE/v
gC4mXyqnj7AlMKP0zU8Pv32pctCsmvlHqHUGxZuZPK7z1jFcHkM/1cGOOG6lRQ6jQp1+cJWHwgSS
TYBN53gWwpH+V10tsxXlgGep7BEZ0PXrfA7rzCldP1YKaIJ4mAGa5Zz69psVyzBeVT6z7rkRyaI/
8XaZ5pvQtT1oxVKwOgI7Hp/IneFrj3hc6KPREybIzp9k4o27IApk3QPR4XfmCVm9cf5QiU18kjd+
BxEEabKA/myylo+fxlQFPTmEfUBTbyfaWGTXkStSEu+U6tk87WoPJOuj5aZ2AQWfPT7MuXCQnT5o
J5mRksNQhPw+iHWsTlVmZPywuMydCQxR6ghkT19KwqfdiDFJ4XlKAkhIsCVVesco6VGzlHh+0H7M
eI+lPO8jGsk/HKNn8hNmseE0oNij08rmM576my8ZG2BDkzu6bYLP3pw1gAuLsccBJq9StThgeFIY
VHnFtPCBId4sNoRRPrehba6ieB7jD3j5DbKP9RKJVuJL+J7AJWwsao7rLwArwOwBNHc4p2EVNU/t
oiL+PfHrwbd5yAPjibzNRi/+XkcEy0Du13FbfyaWVIDPkNTB3ic3Q1SJUzfRpoIvdADp9NPUitqF
/za4Fw4GMJYSU6uydUIOUY19rL+r4QnaIA/OkeOheAEGMwo7qBHH4hz4sqE6UaomjCCzxrvGniNM
n4IWubEcFu/iUcYX+M892z5grDTC1yPLQwCKqy/dkvXTA7oSIclVqu0uzIJ+8u/jLkyBJofsz8uT
jit4a2dMemAdwNiv+tBXoRlPnmlbv1xCfB9suEGGf5QJNSMqHidivwDnNzKVA+cddDL3qNuHN86C
mHhwbQNlWz6IbGF9XpM4amuk2FZm+Pm2J6ADQZrGO44tSViHrAiyiSQ/JwbrNXguu1GG/3/X4PX2
GHVYpT4vtkqSs2nSPnomHvLJ96XHgD2wUUbzHe27YL41UM3QM3RWCWr5cHzW6VnyaZS/vGHhc+G6
QG6pfFYe7Y/VHDTqmQ3w9PgYQPFIP8wa9PY+71GnbJ9YPTFxxHss1V4OIFjSP40u3kx/LF3qca8I
xtnEOvfxSKg/sUz42NDPRA/RyYpG18mxA1sWdac1dVSXe9Wgop8egNIR1ldGuieNJILxwY1cHWEM
jFPhKyCehbgyCxz6v7pQBj5YHLWi60Q5I6qbpXLvTa9QWRHUY5091nXdzN0OJ6QxunFYxtgXH9ZV
zR3DJYRfjg3i8CuZBGJyx6Iqi1B65GUBCjS98Odc9U72YJtqNDg8aceNjtyFC9AJj9Cp/NS3vqTf
bDam+PlI9czeJZq3HaKttZLfgAwBlLlPqObPgcE2Mh8AJHVPzUAGcT2CARQcZlUz9imKBtqxfGbW
747tEPYCWWAKnhSkXsOdquaZHaZGOo7IZ5enwMQPgvg/WSu1OmDlEybnUOd5OZbFBLPSa/xp78q5
ca/HUFXZEx94GyJnp9Gw92qVDo+Gh7iPxCgvCIJpSSRKxlSMLdmDM2mJq2fFKt4UcyQctp/TWSYf
HDIZ/zzOJAQYZNFti0Izk7W3QbuwheTdguzzyWTWRLuej6rHakMqwIvjZlJXrqtp/AEmgd3MdhVP
WkmK1EtV+AHXcNFUNmZmyIQaDKWmDBfgCA7D1KVJ4Q7TTKY9KpRDXcAFgvJrbD6T+ZykxIuLblKE
lE2ACD13C4+rIgqXBofdpPbEdTUz9+J0ClA4u6q7ULcQmniayZNrpUr3Ps677e0MZdd0AiIZb6wx
bfuO5Ao9jI8JJ3V8ayIw+K47F08i+yh2mgGdRY0TbMNJurhX1Riz/juJu3R6VoknvDuvxS4aBzjU
4cR3ZJjYWIxwhJ6vY+3HwymshETO99Tsnupw9Mw1ylNhb5HHjQyzP1hfD6ZM62XmnxiiGK4OzeKJ
wxjgUHMXz1M4YGuVNgmdcWPkZ91Ny7i/3M4xBpqDMuWA3tScIktCZ9lDK1hzOIg7Nslg6enHzntY
rDduttc1O1EnPKdvQnIyWBFhDdP1AhIbvBv/se0SZfWMJvwKcTWP9NQaV1zhed29ZbzfVl0A5vDr
uyu/kyrBPmk5RT2dcj39N2df1hs5ryX5Vxr9LkASJVIEpudBS252ei+Xq14Eu1xFUZRIiloo6ddP
+Jtu3Ll3unGn56WAgtNLKrmcExEnIhpetszWj/9ff/s/DqmydHeDJsafByqjS9x07fevivmfEF1/
GRv+J/jPPxonCx85sW1SnTvTNbatEgTctXmUuPqcQuiE+Sw4RYpyonGAZb/1EEmGMOz+LblCr9Ua
kd5JLKQJgClKr30tEsvdlgeJ2wguogwzdmUy9xleMNpE1Md4MAg5a5WNEYHYQUB7DTjT40UsMmqw
rEdwYuG+df/MJva/oDX+r0FZhlpRtKs/c4b24bA4Pq2nsY78HxNOERLT4NDyz7jg/2Id/+PY7Doo
EizjNp4XmOoFl04aHqQlkVFoSm52wDB5Wu9JWgJNCJCq3kBdsuXQ30VBCkhsD7ccN4ZHGFs6Be6w
dvXoTrxHKPUtXepAFVZjLGyukkkFfAYg4Do93sm4oyjIpsnO2QQr5nG07h5qRD/fwSmmQfMwNtlw
+RKvIfyX1QpddSXbYFZp1a2mZWXsms3jxMS5Ex8VFfF6XISL/EtvRnAbeUeXHhlMdVfD7QvdLPr3
7TiQNAIQM+xibIqw3gZTxh6WRlUvgnVcLkm28uWuz6iA2Zjyo9ey/GtL/LcM8K/yFyRr5s/0P76+
7Zexm5Oimf6KX/7b/+6X326CP/6/XN/t+C+HWX/CId/of/yev/sR4//868vitynfp/e/+0+FFT5t
j/Pvr0jVce7+96/791f+v37x34PTXzb7+9/+9ZdBK/yfBbR+hUP/1/b4uenkIt//zyDWr2/4D3N8
xFIDnUN2YwRxG8LLsU7/I1Sdf/nmU8YQ6pgkKZKD/2aOjy9RDKdzeAAlKcz1v8TWIxDL5t/+NYiR
RQxLF4p0KkL+Shz+75jjx4R8Hb1/O3cQCpsiMo6QBFENGIcHGPD3hycMk1zsCQsrZBmuoqrRIfeY
lo/dvFxxZcb+JfirO0O7j+smbAzdSweQdvtIYVb/IYSt2c8pmlpRjTwIpoJQusGLkyaCzIXddpXm
kwn002R4Iw8o8xQmYaYWQ61g3eETmJt909H90GXIKd5X6/c8dSQdbkNU15ktesIatIWRTZFX5QeN
StalhlSLSvc1KfZpGMZqWoZNvXaYMVXnZDAOsW+O+T++t9PPVriYHTIQ5rncGK3gKtSWQLHvVngl
vLi519hQwOJka+4DGKxWqp89Xipf0a+aX3A4SstxcUhxE9sHvPDIzY6zRYSiLhqGAdpmQju7azXk
VsL2+Qs2OMJU9SaMMnujVDoWTKjpEFE0NdvCb9Ix7e6J0oKWDSMFI8njuO2yVM4Opdy8qBaIge92
RQAhQVNUGtY8QrRA86x1d+m8Nuep2dzzvFhaZYvIzuis4yLa0ulA0uk3MENM1QzsHk2IOw9LcAFz
8CcKtkeSqr1IjQgObpXfunmZj2g89wPbWvMYdfEHb9ukcMASy6S2wzfbw8Vfxb2uUFt/BCL7CTyY
5FiX5kjD/RehTXAfktlWMbDVPHE7Ur5AmOSxkcuz4vPbhk3wZC3eqsuCGUyFqL8pTM/9hJstP2GI
1FbBSNdiQuFdRKJHTZfh3FxfkJjZhJ9+H9RrvIQS0YWezfR50HI7Y+q/JpdxWSbyWS9dxrAgTRAU
I+lTH9+1kiT8YGU6TUdwiOGtjfckq3gnhubSzBl7DtZJR+iGt2DpWtALA/zrSrJEGaIQsylp6APb
Jp7Byg74R5r9saGYtu1WsHnk8UOTiMALAFhTGMnL6FKrS1S5y3Ac0h4GAonY5ycRgs64yQwgNlw2
LnpGqxS/s51lBTwr19PcNsNjhNxXeHHhjpExrOrhlLCj8Z/qpqByom9YtqTYgznLDfLNgMCH/XRq
YK1ydXVr/wAqn3IttAEejhiNi9diu5tRzI5jZWzdBePrKGuMUrBW1YVCP1EI4eVdtJIHwQwpB0r6
AiNqi8x5TxskOtYtVnGGYne56XFeZJc46jYLBAOw7H4agZUV0FMENz7qwhOcl9YcqAEpkiDYKt7E
CAuT9TDejmhpwFRatGTlqNfaocvECOgHB+B86tLFzoVv6mnKEyHq01wHIt+G8VvjTPoz8LDkyvql
wVi0D/xhm23zkBi6HVkApIAHET+YTIeHZHAI0EGwWZHVGc3jPulyDPPC0B0AWD3p4Rz5NChdO+y5
QoRvzrVUjxJh5pev2dNEAT0mbXY/yljeuNrqs4VIFTNX6D2z0HnM0STuzfRbcGMmT0pvpuya7b59
Fxi1ydWKZY/MWDwMAkg5Sb9esjc69x42s0hqz47jGDUiV47Jm8wtiHYyLjtmgHrPqN3Dop3TPR+l
5bcKsOWd0QkpDW/DEyxI2xvf+OAmS0jyTaawsQODMebjCIf2bW/PY7MOzyH2Sf7Xr1TTNjwnW53l
If/rr+KvAqGoCCNbuKQlPg78Xjm5t78+QTPa8GTWnZRZ/PUTAgqz09VpAA/NuzJAH1efBBdnGn8W
jV5fsg2PBGdvfT9BHQSsdeyKxlkEBy7TdBgTivc3eH8AzMKP6ayQFW05OaNp78HNbfH9wBZfZR1W
j4TxbIHJrR9ZvbXvf/1+wykyhhntjmrEK8JB8Lu/nqERZn0J1346Zy5p1qvoUiQwY+t9ijHNrpo0
5HNtp/Bx7Fj7PrJOl6Pb23c1E/cGGen+sfZLX/YM6sM8WzYcfVD5/1BRsJ5BJ/EXhhGMZ7fr4FXa
BjgXtLN5G8FPbeh0dusjaGf7OPN/pEeRrIDZ3vBo50XkNLfZd5KmPGBnWwNHV1/PmMbxV11puuUC
31vbNkAhwkiYHJhb3ACbs/N0ScJodLllqToH6IBeRpmSy4qU3uPk6X1twmdgnk8b1adVk700mUeC
kj/G3XjWbD7E83aaCfmwWWaKsBVJmYlRX0IGcq+x2b0nAxZ6Fj1kYv++SG6+5qhArVIAZ3sfjUdw
w+gHlhmLCbDwQbrJ5VyM6gDpiK1qkxEgqUCTskAKxFXxMIcyNLkZCSQryLBFotciSUE1A4YmUnFy
FEt89LSPim2c3tkQxcU6uyWv/fYKq2uJ529eVFz/nF39K4XrXhnp4DlyfrjDXcILcB76FEVxX7Wz
x+pmOIpn8E7VsmfgOCdFv60mXcu42ce3rQHbwxYW3Di5BMfRQLWn0XUf6dicwd9uOLiT7M8ajod9
Y6cQ5HAPx2pcWXJ/Gqd6vgGydBxrUi6ektJukbqPVcCuNl2bMvOTKEYms5ut02GhFHLCeorcUdt8
qzUY3sDXyFcbxgua/u/DtB8tWMucdgs9ThksLoZI/ZKJ3MCWfHFaJnagL+FyGSRjWPIRnu1ORui6
ou20z8FQzSnrq5CvoAopkvMSnx1EYs7JtsTl1tLuVnSAf5E5upaYccwq3TU4BlMWXJZwX0EbzpgO
DdojBlhoNUf2DEoXZ7VpCtio6Pd2A7U0kok8IoWGHIVf6gJILX/owXA+RSPFlB3rwlJnXfZsHIuP
mCwjJ9XXYH2DTq6l6EdZjmHE4D/CEg23/Ig/1oKcUQ1mbSm5j2GLAbIAi6+Rd/vYd/e8i/oDzmpI
eKINyCgoLvfdbQkdoAKT8zmTjJcoSBHgKAyuEbrF04Xx+hOA+XZXA9K5osHtCqOSqMys7R9lOJhi
HwZxjnBJV3WP0VJceXQq62QmR8cU1muyNGDk9HBwYeteeqvgUe4DY8oZ5ho/NdfBEU5krlxTNxY7
4ijOy9LTy0ba5SDXIQCklKlzqsfohtCWnTzOq891NmAXWRvcw6N8wTIV6jbibj/gXIzOC002wOer
XwuLoWxQPQkOGQwEkg3kGTgXXIcs3vN2slspZOABn9OG38qdiZJZNqNWNPZqpHFlqxQwOPBPuV5D
96y9VJALoGKkGUbArGLbzyUOprztYikK4Zh4QnfgS5YuewVWDwxHalKYQM/tcRiajuYNhHHVvIHi
w+Rgmoeo1Mt699sDtAH80dbjVwm9YhBBBXceathf+MHqgXvE/kwDzv8lnPZvy7odaZ1MOYV36BkU
0oX4LSmp2rbfIu7pZ2ZZeAwoA/MkVCkVSU6yBVKY1rU/rogSwIUIZgRisXpCfYw7KWvrPxx5rBXt
GMtxJ79Nyo/XyEnzmCjNC6/NK7JIVGWbcL1op5oXjpKxRJK7PFMwVgWZUIBO20yrdsMPypj+gxv9
aY8daBFcZTkPs7uFz091mCDiO4aNNa7lGD49DrdJzZv+EVSxBLGz4lQbVvYdo90vLUr7C6QXn4zP
v8KOovZKA1JqZRPw0xEuMxHvdMJxqd1hidsP6lsESYv2nXU7br+9R5boPNw77LFcZUmSb+mMm9Zi
GA6lBkI9MxrnVIUduvUQwYsTu/Zax7dfipqjXgGZrmHXvIZJEoHy4l12IwjOYwNfPZTKccG/1Bhz
Y/xh1ThHHXq7XATaHkCyvWcgXE8ouPQ7BglxKPLuslnYdQeN4ac6kfYR6gxfzFE33EASqPExxYiq
6PhymcMV8Z3h9rzpjJ6SAX7FkrA4X0bflXWX3OmUvmfd+K3VSXwImdrBuM9pESkaHMahpiIPO4VN
v9snpML1Bbxmvj7U30RmyBsc6PwAM9e1mtTwG/ASCt3B9TDPBv81kkU/xw2bH5dAT0j5lFAl7UFs
i3TIWiy2uX4Fmx5YBLtg8N6jWso3CwGPki45cgbZEOj9XxipUYWisy4S2Lfno4vr84Kr7tSR4EUZ
ciYBAJg68eFpIpLeL2qAQira4XvUi0vEE1F2RnOcIg2SaQWoTxu4uOjmcT96PMYc1zbRFZp0cRZp
guWMCryc5B4+1eDKv3sEf+RLvT5uen6Pdtt9097lyZTYpzEg7YtI4vi4JI78QF81HiAv/RwQ1HsB
1oSzkA33IETu99Dc9UwffYZKSwu4AIMS0WdF++0cGbhXYuF+qFXehniu3+uIwg4bnI1swS4je41f
FHDA3NVjVEyp2Mq0QxLREnfqmE5xHOYcbMStTyb95JNsgi1QOxRbDTmDilV4WPg+nVS311WiBb9Z
aoHyLPjJdDNfGV9gAN8Hy++6zdwr8LS+zHrJD0ngUwxUG4HL0tavBFjlXQc//uNO0/rqowBXWJ2F
JXRUHWA41Dw1HiaFX/WDZ0SXMBRM76VplC0ofG0LiDb8NZ1gTK4jkl5TEvdF08/TXYvDuQDrhrC9
rR+AuG390dkVqFuELr6AVcinTvhetmuzPK5w4IWFDfpQFCs03zDEiMZ7mD+SJllRvsVb2UUUXoa8
b3SxBtNHs4BBJgw6JRjjxUcq0/kWnN27B1/2I909WCdwbxeZDgnWPwYJAX28bb4TxdCuKgddHH7X
AXNHP9TspRtZ+CiWKbltuQW4sPoAhTnfC+i7xY3U6nGBoTZ0aZQcdNx9z2SDENDEpiWMlBgmgYfl
7JdszLNm8Dg2qBwOFFMKD3h3ssLowl2yf5lTzsSnz3ub/HA02fMVjlhzPtuEP2it90ryePwwID0L
3WZ46H1UqzwNUYnMswaPAgI7R3JSdwLUGd5o2n65mKKHQrXBHxPSLc9jFgv07G0bl9aQ7akxIqrQ
C6uT0SkEJKKdb9GiTpVhgp2XJhrL2Xn1YnhvnojecA0kOGevA1ilUw8dzQ0xqbqbEdT2ua0K53g/
QN6jOvHcI5Q97zBDXK0mCd4mcEAnw2eSd1+xSH2ghh/hkNiLnIPG5kK16yEacLhMcLx9BfH8CCr2
mqD5F034swMF9C0DnFWomHUH61G7al4Px31Nv8mhSysF2cPbEHfDrRI2y0nk5ffBsu52blEERNH+
7mKI8tqu3o4QdOy3CUSlIeQAN8I3+23tYw+Ifl5PRK0TqokZubcZthysq8ZToiNRpUHS57YWv8xK
xqpu649lgKikc/3Vof0a99HcO7bqR0Y3+qeGHh8UlIBkGBXfY+BqeWRy3mUOZYH9qXXa3eLRyZJB
ZHNkW8zLMGzGR4Zi/GFGs4UM2RoKUYAOBXDOLsrTYaZlQLFZvp4RZB2cxyBc610zbAgelWFD03Jv
Brh/bDDYfsLM1HqC/wXDgFM0FTzt/ZFrFhTcDcEbt3VShOnelGao+2cwhmshGqQU4PkPF4ty6AB2
AbVyG/sJfU8aYxGSFRSsGuB23G/xcjSkhe3sVA93qp3ru5WrsUBBC+0KCMyfZsMfBXqwHYFzDPQU
26F/2lFWwxM4Cr7RCe1J49apnDHFftRfKEEo5vAQtLhtNxWe+RBOJ/xdzZmvAJOANXTXZOncUSST
/NPtskP8rIUcS03diZl+PC5Dv/0YLQ6fUHCHbDwNFRONBwIp6p69Z6lRVWv1fNrTKTvRUZvDBtjm
rQvnrWohAG1yOU/RJ59D/TpldoSiVM78CY424f2wt+EvzSeQmEvmigkhf79nwEmlUJsoTZut+by1
+sBnIDRxjUXJm9W+AoKqP2bdmru6naZCT8yAUoQgUcAN/ZeEMICIRN15WI2d5mlEYZPy1fzc1jV5
ildEGCRru/7IoODEEZJkH4uEEY4NwuWkcHH3BUzt6NMIf77nZaxxCJvBgnb4arT1FlzMGu1QrjbQ
Y1pcQqZB15yLXockT0yUXZXK5A0Em/KDKN+5r2tHUDCXffswuR0pzxAZ2JyOEtbCo2N3hEK/ceN3
Lu2xoWSEtINWQTypMrFsJFBQSFw6bbTcQOY8gE3NIvRqYuD3em3ZE9A2dY0gon/vYkjqIETqZe78
7oqlyZbvPcK8SmSY8l8OmNtLImh9w+kcwCsxiA8xF/5iJGS3M9Hg8eEe9Xu2Bsq4UD6Mg1ge4p6t
F1P3wM9A1CIaaMDZqPYrj7g4LsAbb1um6scAHxuK0o0/xGsfAeCkSPGGyPlq67C+4Gzt7xoVkapP
h/Ue22PK2SamT45CyBrxQWL+AVXZcwJw9TbQ+vsU1c+S7KiHlnApoa5dS4ZlkjXxZ9/PcxET/pPO
bdV1kNM40osbgIvdyxQlMaqguAwV+0a9lUWWATQMN3GIoonkPglJGWE3VGSLyxSFbB7YRhRNFyPN
G6bAoBG3IzS3OOKtR4G52ctixPSMIAYsm1Fdl0bEOO66/bC0GjFPURxfBhIvZTdtr0LPb2bgUMam
czXq5WDQjULoES7XKAKCWNf9CRt8z2UU1Fc7TXGJlBF9w0LNTmvUQakce5RrGGQtBQSoRdxO7ZlS
Op22ddyOm4NFSMjVxbh6uqJNQmR0tCYfC2vbEhPYK/Za/EjM4E8DxGTJQmQRSyKO1u3JbziVumeq
xqDaFYTZHh5TqBS6tiDQLp18g7CWAN5zEA6ncYXeCv6xbFZXrzmwV4i6fT6kUJBmbfs2w2y3hHow
fGgh07jKIfgSNe5zUuFK4feUAeLlcnnpZReV0chqEIe+z+H9C0VZSrrDQOvmcZmAHoSeBSX0vNdd
oKIfO8C384xcIT5Sc9XAkg6whUYfRdBkO4Nnn4Vp4WiEQPu/3hmWw8uqtyeuUSrLRSU56k5UfQPY
+a/OKuYNgsvTEMG16Xqp5xgh7EzbO9+aM7T23+0orosNPu0CEjiQMSRBG5N3oRihV4IE8ytCrRBh
zU6QhNMyFBmqvzT7yOjo0K3oN0A8Q7GEFKsLku3zBpVEYeuvur2PD2YF/rvPfRXAgfpxsQQLwEMW
paGAHtFOFAg4HIouWIJccWKyfPXZfYPNXSSxldXSqv6cQdg8TSMsGswbxK9pvsFIx2xDVqhEfh9b
aSq0D3VOQQ8dIB8dD6miA9iNHWF10l2T1rysaYv7zQGT1YTeaq5cThwYA1gQ+GogbK32fpVIbrUH
2iVA9xqLHPgaSsrYKfLCgvHHzAHTxUhxh76RrbgxIQXBWEnRbpnHAFU23iSZ/zZuXALcMuGht+Fb
mxGBo0UtJzrzF0NRcg0TWa9xAykVLALdkRNLLjadnxi1YEfWbrnDuKYgQAHAsXOzykOqtwPmAH4u
DX9Oa0Ai0FAfcdLPpZriGmevzc7zqsIXlI/tUfJfsMQjwO80AOiQv6CO/C7keo9Gw0DQbZpnCep1
A59zpyIWHmaYjF6TIPpkNdQ33Jah3PMI5iZHPuz65GFKdyHZesSN2eFMw5JgkfTH7asNgGDy0CX2
c5n6c2Pib/VQJ6VR4dMObfilFX1763p0tjxqy5jrd4oJ8tz16HsiuYDagpjxrGBPnm81ro9AZ/p2
b9sLuiRx8Sy0xziIfnWRfRFKvi8S2gphg+ikEGJ16nkHJgkF642YRHokKNWgf1euQV/tTyPGM6qN
7vx+I/En6ZfuGbMl69kEw1bAr8Q+kgxTJfCgMKWAM2SB5t09Crg2HrWef2BSqJe3XvhSNi840v25
673NSTdvxxiDhRgyMOKnXW1UzkZjiYdjW6DuOk++bfFuAtjnpMuR6P7c+f1HP0e3o5gPO1nXfFjn
S6egi56xAGVaQ7TdtT82kzzieZ9XklQpRj4I1l1OtiGsgLoeRyWf17Eu1xbU3zDr+kE2eNEy9zdu
GLcyGO0TmLYnsrrDHDdnm2YlIpEgHh3qKkIIbL5DvH2T1FOp5+Zh5tFrILDV7XpWCvrOfZg/Vbeq
sg6ij7EPzyl2w4KlcfRze7Vhdg7i7DmipCuWpL+so7ikiCBnCcl3ruKHtTVRDn5tRlqPz0oahpfO
IK+LdwN9bZx+g0cDyl9tfwxr8JCqpkii8TkZmq0Y9+jswUQ26BYr8Lz2Ldzbu6Ze86CfSlxR5drZ
b2GD8SFUsQdNyR2JLOQXUGKfZ15vd6I2JzMhjhZJj0kl+74GMwuuKw5k6cX6sSNA4hK4TF2WAPML
01S/wXSc5GmACop2c4lZEp/bWYxVt60/+ib01brX1xhtS7rA7cANNc4G7KOOMzC48F8SIBAO2cAu
Imv4zTBGEh0e0ew7ALEUw7KtzHU9+fuMhTcIUQAAjFaz6ukkD4Aa7BuUN9PDypL2ErRSXnmAiOFu
Zi3QVOryjtAjcBZ5bsYAfqhxh7EEEIv2FWYm/iMZULAjX7Ursch19y5pim4ddTWEZqANMJ9QhaOz
1YpSDvZUn5QuSdFDkAFCBlYrK9+htqcjON0+HMHnAXpqloRVBJ8MZbzFXAzB7Y3SJKmjko2uSmcg
yQJohlzYs4SK/rRgWgEOb/OvRCkgDyCpgFnk8yzP+AQLVIMGoPqsy8Ebh0MjTS+x75+ini6gNDD0
O2+vSa0vA1NTPofhA513VcXMdkVfD69dMz/4Jf4GKlQhkhr8f0CTthwi4c56d1uJYcFfTgwRGvMQ
KvyWmpfZLAwC5fZp2uk5qzk5zAOpC6iTt3xO9sfY7rbq3WKgaMRUZLd14OOjH3D8H6GPsW2RApwf
k1A9pvhEGVM0h84Uhatgxw3EaJ4BoCUNH4u+q1W5ZvUdxhaemAZoMTKML0zNlOP2OS1NB5dpUR/M
nP4cs+jnvKxd4cApVouVX2M506sw8y8eTuVQc1ApNK2WREisY/KA8Qx7MB0Cc7su/EXhcHwKKOYV
EgZ+jqmGoXSIYbu7D+XcdTduWkoxe3o2rP0RGJARqotRKk53LvDkmDRDdNjH4SmrI7Tc6dNEmbsX
K1tLV6/01plkLusJ8PbS41bG8UkumWYF88KU4KCby7TI5AA5osEoGcp20OcA02s0oYyavnAie414
O95BWJ5em0nejBiLqKCjPEGOfN8mWIZQPd+pGg2Ga1UFrVIF5hJyf0UcECAwuCpu733IZG7GMM5b
hlgNL6U6zCDsqyZBoaAQM4Zdt8lzlwG0DmnMygBtAbROy22KtJllX2iFAbRHyJ2AM7LwFZZFUMUJ
m+Af05zlEr+TFTCG6a+Q3vfVFuvuGoqkQwHKuyJK0KiwjaC76QOmgeKiscM0l2+Be5LXhdi16x+M
sBH5vce2Hsp6AHsPWTy83s7EzEzdrJhG3CDuHjtyBSeLqYMoXZQ7j3Dzj24H65rAAqoYwEQ5EQTt
IR25x/z1kLj31jYdcPpp3L83gOrWxxFQks0lwEh/xBd9ep3Qf5oKo1Bb84D7vXb3LjDbn12tmatA
tVvg9T2SpU59n2IOSNYaVgT5CqrEFL0YTFi2qQuiW6g/UBDSjTU/BusFTGLShNmnGKQYqmmseyVv
11Sa+WlxNUfhKhAsXM7QKOmLFg2fDxx0N8D7lM+0sGRYwiOG+R24ZrUbFdwIYK/bnV9rvLm6NoC0
UpKMU9lmLboFzE0tkVxzNyGJ6E0Pfg8vHNk7GL1r1ySaKtQ9NLuXEE9gHfsemXIQDG8lJoHkkkd9
xh+gpsjuEhZ9rEP6kDlIxZNloUVHtTxOavRPGcFY6dDaARLCuoZkTs7iZ996+xCoACMiDoHGcRGH
uEuLUEfZGUKPp31h6Usv1Jtw7EDbBgB4VBdxPy8HochD5nsEKsOoCgoc2DFtLnkEcW4uIshsVuA0
nPfXBErr7M/iXPz1+xd6w/X4zVtIzf3QHAJR/2qSOTr2HTvC6vpoF9TArrvdUhmVdRtN0PYbCSqk
2UHCSKCOLD6AvMCE14Iv6hbZB1EP7xo3cMh+2LS+DjvGpd1qbuopRvOGsvfG95vOe77GN33aNCX7
ekg61QTQtzu6gJjzCM320RP7oYPsroGgGD3ScPEWNR66I8y695jAwrZETlQgcI7S2LoibLBDPIZp
vtUjxj6DNabXLgmTEujlBilDW5+DxSXft3XGCJjfv9tJfRoUHeW0umM77vWJWWTdi4kjNmdPIZC1
/DPesvY8m/nOYGbiaBb/0qxyvVmAfD0OQ9ZVqWcYnJThTz3pppDNiFuGBMCj3W4hA0eDpvNmaQ1C
kNDQ8n0/JCt48rUZERPRrJWGdg1N1QAiYtguIO3IiXFcgnyLbZVEfjt2oqOoEhjmGVt0yjCveoQI
m+Y07UVBY47Qt6gWGE5l/IpB3qdEZ/aFccyItvNOH6Hp4yc/CFaCXBl+1b5TuZdcVHxApJEgY3Qa
F2i8EDSFXqIFU9s4jB0RvHuMiBGYTEE5fMZu/1/snddy5FaytV/lvAAm4M0tgPIssmna8QahVkvw
3uPp/w+ciX9YYJ1CUNdnJiSxmya5Xe7cmSvXIu9qmqcQMM3vksIByf0JwZ6+nx5MeRSdLKZXwdME
2e69+Ges8/6sQ662XI6e46gbnJSevg1l2OdpSNOzFXuUda2SaNBoG8vV0mj4lqtKSjADRupIwRte
6LBg7m3SorQDwXo1/QE8TP6VWImWPzYWj0OZrL60zRKaJL6YYx7V20YMxKMWpcWvqbPIB9odA71T
k3SiVSZRv8ehFFJhzIuvINu0E6DHloZdCpztVB2n2WXZTe3RNmoWGeWw7C4BLuiUIjmXwipqt5+D
G6kWpj0xR/QNCDIskUPQH+XaG444MAJr00tipyrYB5vMq/rAqVqJqKvO+kI8SjLi7bbStIP5m0cf
bVZdq8FKOHjZXWXFbq6W/XHwc/VJ0PT6aLap7A6BoH+x0mHcUpOI7psxyJ6CIvsTvUX5zCHOnDhN
hMc8Th9l1LYOFZo4z5RF6DpI/tKqyHQhaQL9SxNDPqnqY9EC9ndDyRPcSfcjDwxQMDUnULavaPN9
pfLYumM4bdpSFA6RxxNZDsOnIaaQp47kpriH92apCH9lJRiD3DKcesx3kZzlzlBO/QEPsdU0cEQm
h2STIvPZsslj1ZU0T+Jm1uOzb4jPnUVtT6T7mcpXYctqfyrURj7IilA7nmjJThf228mMmfu+r8Mv
hqh2hPMZ9cgmMGhJSn1XAyDwVS4a497XUwOlHjobnDyqRMdAs+YgBfFo14FcfZ2i+Jti0ojYt+Vv
HkDNExA8UA55/xzgdtF9pBP+L91QX0gQhduWeguV+ic/FQPHqyyD+Lt/IQSNaKPET9C1329hd/o+
wT5Nejbpj14tsjRSQ02812mNs+y+6kWgOONgNdGdr2kazeu98VWhOfac9FqyBcgQ7gaQ1BE4oNFK
p82cysc2+S0zmsiDt3q+ScHXNndGUGbqVpaEX61o6hvyROZBpsXv3mxHlVPHDvMkcCo9DYIOeC7R
riNN3yugA3pbb0ZkRKdYup/y5jXWyv4M7UC8S6J63NC1qp4oRtb3tAWpc0vP74z96BY0A53KCtiq
nWb+X3oQghQqN30zbMnoQ+zASbPKZzq2gbNRtNinZXdnCIYrWV2wTxUAHUozSQTjdHzkihiy1eWa
+McCmqEj6kGhoQb5Q+n9aLXSvqUkJ49N4tJE49CDbDIC6dnym3sjLe5SGdwrjWndtkh9ALZ0UNHe
rBrtxp+s4i6KKgH4ThTYGkglF+UZqql0JkAw4uV2GZrevqbVdd+SeGO8AL9Ca/yWSk3uJEZAOp9Z
iuvQB9YbQW8wRE9CLXwT6CmnvkWzgaVBsdX048RVr33JaRs6JRkk2yMVc3i96pMQ99kWMOieUh2t
9RIheZ6TqFTorAT8YP5EDCAigyL8qUjj81S0Mn3DPopKNOL0fSRshU6jv3mceB5qJt1eJJ8P/WT8
JdGGYzqS3jXocYZsLmmaDhmTdUY0KeMF8n+AeB+c/nt8+6zzcAMQX/1BJWX59f/Bw8vmv0zV0MEs
y6Iuarxb/z8e3lD+ZZmKKKsIPAOLt+ZPZXk1Y961fwF31wzLNKGPp86uw01Dpf0NDq8o/zI0SZJE
EYSUqMrQsL51HtAK8OXfKHe6COhL+O+f/ydrieYpJNf85AssvAZ4STEt7KuGrMzY20WbkkIvfCT7
dM+UWpMA/wiaptpRLSXf5RPWNNt3M/Mf87fNqRCcSZiiMwCI24JzpxAMNLgbdaBIVo/a7yGJpSkh
txByA/kqMKM/b9u77IqZh6dqIkx9jJBDoM3z+J57TaTyTJKd+K+kf/ipMRT9pQz1aLdi5U0Y/r8t
BZoB2lw0qPXT1CDqurRkCeWvJJ5w0uPp8LB92LvbrW1vT+ft1nW3Z4c/n13+7bqOvecj93zaHuwD
X3M+88ej6/K5vXvkc5sjH/LV28Phwd3z2TPffOBLHefAT9vubH4kP37+km3O9x9etg+HAz/N5sfZ
m/nT28PWeeVL+BVsZ/4bPuYPG9t29s4eu3wtP/HL7oEff3JdftQrf3PY2JsNP/GHe7YPhxf7sHH4
ns1m42wcx5m/bMP38/PmH+bc8cGZkfAbPc3md3vn+G1znL90czzYG+fecfmYUe93OYN3+O22m/2d
42wP5+38i/K77fjOJ+cPfuqeLz3eP+/3z/M0MVHzd7vnc2rPZp8d/vr2kr0pV9xYsaX2dBpVZEci
6fG8fXg9bF8Y1Mb5w9kfnecVS286AbcsLY5Yw6NIbtgbW/fxx68H336wNz/vHdFesfOm4HLLzoJn
EPWMIjBmOyzRj8PTE+vsMN8syf50dk+Os8IqJl320XzY9EtWYk9qymjC4Nl9fWG3sE631wg/d+md
lsdqqfkOIQxMQSEWHk/b07yht+e3//Pfh9ctZ+OBvXp+PW9fzw+lzcE5v76ylvbdjo11eNoddrvd
Zre7s+/ZYUfntGc7/7y7e9uOd7Zzv2e9OXkcC9d5PDk253NzfHROJ3bfcb/Sore6ERY0marYdR5J
g0f3h/vCuWHG1na1tnDnHyZsntB3XHsTnhycCn5o+/rgbziWHPeH+cAzbU/872Dv+Gg+1b7NCI9/
76mF23+7+/3+795+fF7bIm8karc25cIBp6AZIlIPj3ipl4et8/f+ENrb3Xae9PMWH+c+n2c3ycKw
EBsbH+jMf3Qfti/uy+Hp7P7I8W07+8fp15YfwFAedvbu5UvH9Ll4kafDjn23ObLPC3tz/0dkH59Z
ateVbfeRDfFq2V8393iSrWvv3c0jfuh4nh3M7a36xll2a5wLblgwyYMisVNx2Gf7Bz63s/m9f+62
9tO/PTPDw4meHPe05ZfY4Hdv/wbKm1LLrV+BcOJi7Y2xH/t5qn/g3s/Mwnn2a+dn98F1TocD3nr/
ymnBWePxuSV2m02Je91umXOunv18C7g/WJztq3t4eMBhs28ennzb/s4u2rIm3BKbI6fwB177aL/5
ssPu8HB4+uvg2389zT/018vDa2i/TPYv3z7g7PBDD0/88a+/2I34/L1z/4yP5b+P++fN8/5vB5e/
f7ZfuEUG2/btHUf1+939/ff7437z9XDc/35+5KZwHrkOnM3m2bX/uOMi2j+e3GeOqL05Hu/w2cc9
U+8yq2/TzMj/Zrq5XLHI3bI/cy+fT85+c89Rf/vCb8/89ewUnt3T448fbETn98qK3PZesrho0jYp
5AgGVwy35Il/2Lu7s8uVx9G3Hff470vOWdkH0puEwP++D2Rxcd/EnWF0OWaxyXScHzj/HLXZ6nx7
lzanyP413/W4S87FweYL8Q7bp/lWZqFZeD564hsO9j0BwZaP5u89HHb3/Hf/zKS5R+fxLbBhWrfz
rcmJuufkHt7Chf3xyIGct/p23oMP29mdBvaeLcT04623Lv74NC+ju/9xJtJx9w8u33N7AdSL20NX
TOJZU5ZIEMh0nYrLPs8OOh5fbDNAhWgQuWNTdHPn4Zqk6OUq/8cK/X+GStgny0ttstyrC1i30tqG
cMLaeC1t1VU2JK8+Qnegwy3hUxJrsz1aaERRNEVJNVUeCJfHPJFgl6B4DcVFZanb0OyHLTre0r+f
df/ru+Dj3NEiqyHjA4uFLmtLIRipNUOyIh6gCzWQv4thmR6aYphWNuvHucOKpaEnT4cvMIuFy6pK
0mWNYVX2EKvgYwJwXS3dYxoULrk15uRnyj54ub0rLq/It/mTRNB4pmjyjpKX6iRWppRF2o0VteRM
PqLCpLnQ6kRnEcnsleFdMcXLj3eORaMxT4TFpSAXUGilLeAMGqQKUovZRI9mWzh1lCYr9M9XZlJX
LVWlm1kzDV6Gl7tCK2CDE7KUGnpYk4MOI31P7q+5g/fJeujh3VsJZq7sj/f2jIVvG5t8ynU449jr
gL/3KUQfwibq9HDFzrUp1GTJAoPM8OBJuxyXlyI6HObkmSm9B50TRVM0gkJvp1fF79ZIFK5NombQ
iC7yLoezbf78u+iJ/LJu1nPnhD/Ksdt2lXwf6DodRColG30w1RUHdXVwJiBr+a0pfqkb3kFuYzYh
TTNS0lLasyI4Eho4KvwQQppP73p9FkkwOM0SofviUpBgwYxhVgE3WomJSw1ev6+jifpV6lcrB2wO
6f57/7wdsAtTi3dINxlFVUuMivzUQxDAfwVJaPnNkJQZix+X38g4/rg9umu78f3oFj6xUxEy72OI
u6RApM4PYmwb1o2/cpyvWpFU3dR56ENPtdiLtVUE1QRtK009VvslzqmyC2amfEpo5D/Tx2bnMOuQ
EpuLk+VpHjiSGZiR10A/lQFB5rDL10Rvr211ncohSSnJAgm9sEKGml7VkgY1obIU9C6tJD4meur9
nUL8/WLhr5p/cJKZOtyhxU9U1YXFSKDkFurKDM429F3StT81Vf0ll7Kx+fxmILcvyvPNZcrGfOre
nWJdEwO/1+bSlEfjTZ/WJvycVBxvW1m8fud1IqljqaZi6fp8kSw8biCYEF7O0KZSqRSqNUrvABaP
NgW9/zNYG74sXdt5XhzvKFLTD1F2Ge0HIviU27/Jx22pc3R0UYbXYv615s+/Gy+dVDwsKc3DA9sk
+mNWq5QLA6VN65UVfNP1uzzZWNKJdWTF1DRpGXoAkzIDacgrmvyC+Cgmcrcty0J5ybvq7OsCBa26
gCc1BjylYN8ZRpBRrAHoeuuAcEa5Egp99DQWlysnEqIRVdSUxbHvR+IjoYM9FUQXHa+9T0+/LTfA
AFzoNunND6sO6HeLhunK6n+ccyzLJrc7rCUfw6NRVgZAcNwUAyhPp8rB2U4KvVi3V/bq+N5ZWWyx
sSsAN5U4bZ51HW13iUzp3UNfF7zvaP3M4QZxb1u8Oi4WmInTDYmi2eVegogCbrieGVVGEPyCBdtI
R/vUyux9dD7Mno6MDGSLElnxxT2b5TJaf0ZDyyB9Z0+5OQLgjutoJ7ZJ9KsJaTa9Papr88iWBaaH
LfGDR/DinAS+xo2kR71auF1pCifZE33HNNP6LHej1biDTxS4Ms41u4tx6q0/lCUVWjtJs+oU9Xl+
KODiPkew/Z3g6aa/hE6AFfd3bXLnaFNU5gBeVRbubyjMtKSFiMkNJe1HI7RDu5GtbsbYWmB8kApp
vt+e3vknXroFay5IKApPIK7FZSzYKn6fabUPu59XZ64OVNtV0qgDADt8PuwklCaC0RVNFHVAOZf7
M1anCTVitbDHvk02QHRalOe1zwfTlqZKBCQEgvJctLm0ko3Q6aryWNiCUfQ7JaavKY6MR7GE2Cep
xJXdeeXMXVibd9E7/937sl4PoFJsMUw8yVFCwHqwN1fTuLIz5vhksU4GrfLivDtUykqL+IVzHCZB
MAHb6sT6GJhCusuzVAQkppmbArrjF9r2hBioI0wcnz8KljhXq4iveZAri0Ea4LqmuOH2p0XVegbB
Ij/A7QxbkqyVh7zSJxiLA09bGfGVnWmRd+GGoNrLvllcELxJ9IZON0JRyaP1HGycXUjUfEOxEz7v
qyGZeIuudZ4pb5nZd6toFnCwqTBjzt3H3Ulvy/YAtbx2DNHb2zeeARldQjvcyrReWVJSHOQdCERM
TX6rcryzWgWlPDUNVpVWl307CUPT7cO8PkIXBRWbmtMTYALyLKH0WjH9YdvOl66uKjJNOBJ34GJF
NQ8+cvqmaU2kzYAOo0wBbWB0K5I3H1YQK2QfrPlNRri19C3AOqHen9izU9hIsJm3EaSQYZ3slcLI
PiWmQeg02yI05QVokMtZivfSfgHTddEU9G5kQ2GXrTC9doKcGCtb5eqY1JnvwSQzoC+dWDhFBXTg
bcGujEdoVEb1JCZtegBJX6/4lmumDPa/qOjzRbsURGt6L8vzNMUU6AmbtAc6KtP4M8jFcSU4vLYd
iIU4ApCrWZCPX3qxEs6UcJCLwq5UMdxUArFu0KMdcPuquWJlvma4Gpk80ViqXcEfHAC3CXFhMKEB
na3pcstTc2WBrllha7MHsGHKy6I4p0gy/QQcSA+Fk0OpXvjVtVb26Te5JSpkKDWV24b68VIHxZDT
Ei5KsExq2XpbuqdqJ1a6mVvVWqnDXB3QO0vz59+5iYz2Im+Crhkq6O4b3BF0mMpesbLX5lvx4nph
OKQmZ9+Hz6W8f2lEgq4eqQD4uSU9F+/oEi+fU6XPDxb0AROcy8Owu70ZZsLAjxZpybMU+CGwuogG
pjKJkr7EoupbTGCJbP1A35jjWXAA2IHmBfts6PzNiBDmLhNL+W+Bjs9agz8iUPr46favc22SWUhY
CiVys8ApLscfiBTewEHNmgPBq9EKwqYM9G4lz3fNiKHpsgpTOZlTdXGj6SCMw7rQIEEPK5ne/T6C
E6amz0lfOQPXVtOwgLzSrInvsGbP8m7LePCSiMrI5syibHAAnIFU79HI07p91gjjirVrwzJBSVim
odJOuAwP2gFGPBRrCmDAmneKodM/FHhQ9/MrhMyApRL/EEMuk9pGYlTK6OMNozqt7nK0KoDZK+Hn
l4hp4wGFN2ShljMHyy9M3SE9+2MPUizpLdWRQi34bJoI7A9UiOShFN415lvp/N36mFMHrdW89+NQ
Sc9IdcJY4GXmir/9mOWYzYAN0gzqKLza5oV7ZyaFG1MT4bMCHuyFd8KIvohUJse81yxbF7t7s9ee
6LX22OuGdyLXfdStoli5W+ZQYuFZON+SQomATAtNRpe/xFSKrdVADAUZdydLmwY8dPZFHTSRfom2
7xVavOGSP1SdJa+laK8cA14C4LBk+AYJsRbHQMgDTWxTEIhjGinwcYg64P0ivFOQ+HPa2uPfn96j
XDwy+WcFgTNg2JdjbWVjSCcRL6IGAej5Wqm2Rgpx3W0r8699OaOQiRhkx9hBmm4tnwLkm/2hMlhW
UJo+nX5GfhizyaAd3VqT/fs4g5gyFUJE3h6glefPv9tB+EraKRAihg9RCwV3zJPStEVwI1+tWtF+
B32Krsjt0c1ztBwdJ2/OMuK+PgiVBzFgdb+EC7rIUqjfgHR/K9t++lW2RuJKUibToS4OpyJQ8j1y
O/UK5ffH7SopJE9kXjlEkXi1yxGnWSn6XY/OgJhUsOzoxu+kMl61jORUadGN06prEeV8CpcDZq/M
a6qQYZ1Jd9/Pcd3TgyTT1WRnCI/RO9pC4KB32Yoz+PDYsCQVdmhuOPYnd88ixKN7HQRcDmVRFQnV
5JhZGP4oIadR3QqujC9l3MHeEZsB+SIjSeq1O+LKntVEnVCW+I/M0RI7SIuEEWeUtuFp88qt5iO4
htC3FLzkdaVEK8fwiuOjTMIzGd46cii8By6nlG76WIXulIOv11/wi/GLhE6U26kVPfBqHWjPsZLy
TKYxqG62Mp05hi3UdQmlp7qqlXdl5qnFgs80Ca1nwOjlLyMnNVwTNB/acQm9Abnz5levE8tn4mAh
gEIDQk3nWukHn77KmARK6GTNwGpC23xpV6QpWSvpqrC1UU1yKPY8ZdrRQxGuKUheW1seXeBPFZ6S
kjp//p2TgBMs8kCd0hdat97XbowUYzNKlndqQrU1VuLGa8YsUlZkHy0a+d8AFO+MNTBTBSC1c3si
q34sJBp2emhfEBvI+5fbnuiK89NnEyLFRINCn3I5LslTtRGRohxdFMP7HTXS+NVsjG4XZ0myp5gZ
fL9t78rQyM+DONbIBpjABC7tJaoQpu2Y49dzgzaOgOJlVcFolPM9KyfkiimTcjNXIkMjU7zYG6Ge
Fn7dRIj6oU6CSNDQQlqgTZlykBCTytzbA7viU6GPY2B4OXFONl4OLBoyPfFbge6lNI0cD9UDuClL
in6OB4H872asaNwruWtWXk7X7JJqxKTyBiRZnLy2gfcXlgTs9rSC2kMbqvc0MNErmoXB1z5X8zuz
gxL69mivzS0aIZSGCb74YP78ux3aGXSlNwIEDXNDgetlnPIihhHSMGp9JY1zZYea+DkNUDYZYwDp
l6Ym+OaMDjoc26uniabtSd6NCJ/t4S6NXPiVhZUky7Wh8aSeSyfkinksXtqD09ovB9Oi2wEW3YOM
xKGb+lr+NCHjuLJD5x24uBWRNlGoMxhA6bmSL01BvylDCuqhveOHyb1Kz7IbQd60vb1WV61w72oy
6mmEUgsrIrybqa7hTZBYKzelJ5qnQAj6T+fBJAqOZCMguBE12Zifwu92BOzHJElHKC/g8hpgkhFp
+d6rETU1d9RMsVxxkdd2Bdmp+R1DUKGay0GJSJG2IX5LaJrnrpkekUehLYh4yjZKSPRuT+E1a+T3
ZvgUKWLedZeDK7I60pWCw12NpX/MwkrZ1jH8auIwFKepn9qV0V1ZMjwyWWiL5iHKpgsvGRty0dNq
D09nVxTUZAMRxh+UymiuvT2wK5sdE3NSjPysKi7xy0OhSnSRc46HrjPgZQY34BpxboZ2GHrV821j
V2aRSaQsSZUd/YWlMW+Q0KyDwsbWrUCDn120yj+zamZC8wSSuGT91eDz3pEbm0wpMQmV4eW1jTxX
OgQDIqVRB19FLPiuKsPgVLeasFGhJbWHAW7j28O8NqcE1ShFyOqcZ5qn4d1JCFC7K1JBJcask6NM
JXGTpAqc4ygKr7jGNUvz3fDOkl4ACQMRhL5B24TdAVcNUSzCqB2k3nHBUt4e2JWrxjLmougcm3Cn
LAaWIgiQBNCl2QgBN7tp1IQvk+5ZsEPU5Uagy/lolKH3/R8Y1We3wnHgtbQwWqUWTDGmkkFozSSG
wEC+pqP+NUCmdyvqpbLt60BdsXnleYbjJ6oGmwpkYSmPU5tTXkcKxLW8lCQbIr2jBSHB99ELoj8R
eUtftVSsXE0Qq4PcD+nKmfwYS88VIVwoETU9V8vDL6q5MSgJ1EmtMUiPrZyhJh1U/h+CV7bnyRS8
TQ2h/1ko6pWb76PXmbcrJ4U4moTC8jrKUMcKG/KTticDGqKc4W8iJZIfby/oRy/Aq9MgDwmkjDza
8n6lebINQxkiCgLq4NWfgi5AgrfOs60Kx/UrJLb+H7ctfpzQ+Z1LSs3QuQO1pd8JmlQIxIoIIm0Q
/6V3MtO+WBCg+HZFSWWrKRnt2JkvQpAOc/waYuGa9bcoXtJUet2XKvGdkIsh+tk8tuEsT1xD4GDa
PbJY8CH2CQQlIbT4vQtxahHT2S5If90e/UcnAaU7G5lbklwDmdKFk6AaQZiMk5CHWDnwzx9xocJe
H5jm9tOWSJGSGaKM85Zgv7TE20G2poRbEj1yI3OzyexH24qp52/p1R6DFXf08ZQq7CMTv06chmOY
J/6d96sjAcrRBmlsHdLQ31wgLjxVsSvFHhm4Jst3fjqWP4veKHbRqKjfbg/242HBOql0wM6iIZEQ
u7TetHR9t3T72qDGopNU6PCfRBBH/xMrJkV+Kj3ASxeBACfEBKENrRypbesYjep9Zw7C4R8YMeX5
1IP0hHT0cig1OD8BRBoT2U/FFwDpMOqHotit4cCunHyS2zKpSsMCNrgsJ1E7hcCUFl/bR2PJtUra
HC0p9Q9g/YajaULsd3tcV3Y+Nbi52GHQRfoBDVb78piX8xLB/qJsks5M7jXyXmhxDeqX26au7UVQ
l+K/E5Zg0i+nMIUyg/cWTCCG0dcHMSpVh2TC3P7dJ4eirkRIG1GRh7ug+EkPXLFyFK74GMI4ppSs
E2D4JS5YS2JIVUWCb4jcoKwoySh+USHLJ485GNWLjIxwh2hdWL6ooT9WK4P/GBcQYdG+SrGHDLi+
REvlkGnJGukXW5py8SeLAcFzJnMYnTbwkxqYYxw/oX+m/QOHg2GwBSwybmeZ+2/CcOYM5REwSmXt
CPyGB5iagh8SPJIrseviuHPyUPcCUcgDAB9OZHe5wF4XZKmljqEr9rXmSjCv76S8i1Y86DKp9x8z
Jv5MhLyBR/2lGSTWUjFU4J6MqFE0FlxpaEEJm1yMUN3WIWSgnpgdUdT74g3esC2pdj56bfPJ7fzh
11h4BLUQ+4bgNnRD2PntQYNFm8Cw3+VGqrixNW1yHZ0jTjOJN4CMm9uHaXFu36wD7gOtIpFJJYNz
OQkV5OUhot0hOip+e9RKfdxAKwy7aditlRmuLet7U/O5fneH6JNijFrahW5rWeGmURI0S4c6X1nW
heN7G5A1J4ZNojkePvPn31lBdiPWgjAKXC9EAe0I6Y3qOfVYwFaljJElPhtF430ympuNgqKnykd/
+dyLv5hFZVRLNNks3+29wD83UKq7GTt4JVi9MjTUx7k8gM7wv2Wo3NIo4gkkmFxrGM30hJSBEsPn
nxrynlb9mv4fo8Dj394gC4fzNjRKlzNKC9s8Ri7nM/cMLwhHKP/TQYRnNItg9pgcY6oR7kQEyhgs
JLSCrt/5bUm1/bbxD1uGej57H1wEQHt87eJKrpCIUAUvU1FDaPy9WHmjowN6XbGy8OiqThZdlAmj
WECFWvDCSpuENK/ksuT44eh3zgiPzUNUDtZG0AdhU4/c1imqw1uofvwVd/7h+GHapPgMFk6mnKIu
XJ0V5aIXR6niSGIeSF9krejKbyHkwYKKDoNRNyvVqGv2OBfc+cRyQNUXZzCY1ET2BLQ0xhg+HOg7
TRfKh8SBBbFyb6/dFVPk7i1S+ICbOIeLoRV0c1UxcBrEBWFA98pscgfuZVwagky3TS0ignkBQUFQ
YucfA6b8xR6N4AaThrZnVLWYnwIvK3aCN8H9JSAT03TU+D2oPp0oHZS7XtH6lUX8cC5n85RGCOpA
7rBTL4+ILFgWMXAgO2xScydMjWyrekViWkQxslRz8fH2cD+eCoUIi2ll8xAvvvX+vnNxhT8gVOfh
1tC2UNGsQOq8DINmZVI/jurCirw4FVAWWwJ6sp5DRd+YtVsguxlA3UmB9dh1irbiZ66ZIzs7A7Np
omB8l5OoZeROQ1ikXJyYmEXbAhrREPZODanqFi5bFVpDZFcSKBs/P5soxZIGIPQn8b08EqQawe/L
Aszcuf4ziClj5vUn4UAsEkwnXA1kdKgAceIvR5fkYxLopqg6I8P5aYl5hlRHVqxk4D5uDJofRJ0M
HO8lYvHFHEZQCvho8sBHLFP10UzYowXga4fPThhW5hwRJVESU8vUVJ0rfVCYsAAXqkxkRrsrAjz1
2n746D50XCJPXNozqbjq8+ffbXJS9d6ooIHjCt2Y20Egcr1BlLgfPIr1twf04YqbEU3EVAqPFxqF
llccaq6sGrScbkmb2J9T3KYvmuaX2zKCjKk2c8ROSaKu7Pdr4wMJoVC/BRZA2+vl+CqIrHUfDRo3
CoOSkjEw9lpGnGIQEDW+Pb5rpjhR3C+8V8iLLLaFliDvQtsXFZxJaR6KAHLTvDOlnyoAw08fprlz
DwwSGfU5rbfY5+JUhmPRmrGLjG2+s+rk70rR16AHH9eL/UA5Asz/fG0u/W2tSLAG0dXKBjTGr20+
Te4kqMEdPa/1WQyK5JxNQrVWG/t4uC6tLvyEp6NfrQZe6CpSBxNuETa7vO7k/e21+hiLUNQkg8a1
Sfs59c3LbaENSKGXAo8S5LnDL2ncTvaITIqTqoV8koLIS+2w95S9GjTeH7dNXxsglxgvW5kYCJD1
pelhqgtBGAbeQ7o+wBstx3cxlIjuP7BCUpvqPtleWsgurWhRC+LJ05BykbtuqxQ5FOGltJbX/bjl
edPgCJWZNYta3OJRlRtimklNELliO3ntLu+LWt5OURWn+zKVm2bFJc7b+l1xkWFgjmYUyLN4RfGa
vBxU52dqWU7QOHtTqe78uJweMy1M3Kiac1VW21kr2+TKESDrBwRnzpsTHi/WKmhUVeiMPnJNg2ij
aSRqVoaQm3seKg3yFYV51xl1nW5uL96VacUfA7rBqs6duVi8RpiDr7KDypvLB/L+aDp4MO7DCs5j
fq1h/sqkEvyjGjq7f/ShFpMKV+NoWD4EvXXT+DmtZ4R+DugDU3dC3aqDfazmiJ19eoQkVUhjccFB
EWYuYjnVgC2ybltEeSiGOuSWvBe9b5T9pOTdn7dNXTlvFK445iSKKecuEVRNa1AFCFBoBUNvOJ3U
aU4yWb//iREy0eQ5aANbPodFqfDB8zWpCwAaKdVMRO6yt6aVG/TDviB9wjVG3Y+czQx0vdz/A483
iotR7tJXXj4mpN1daNr7XTBK+vfbA/rgINnv2lwQI0qklWeJbsuqrPKzJC3dKNeUFw9klncIp5EG
Vzf3KhE6WL/sTTj4+6KMX6O+tZSVLUIJ9cPS8X4CKkmAPCNBaKS/HC/PuZiGz7jcjJqItrItTEoi
J1+6ZKp9RFZStU4nJCPTKUGuz6zqCCVzM4X6FL5Xa4QH0wpFKYXPFqLL4I8wBouhHvrELIRvgYFK
U/PdG+Moi/aG0NXC7yyNBA/h7FBEfMEOYWyPow0icqKH9NuYdej2NB3l3mjXQL6svHRDYQk5Yi9B
P399MJXKz9II0uZvqRGL/vuEjqNyX6VGlf4uY7VBc6cdQ2kTCXlYQlaNmn16bIsoPIpGpEcUx6Ju
/DEEWUOBPGv9KjK2shqihouAbNdbNhU2szqLycyUEClBYn4jvSOrJ50+SvG3VdP39DXmQQgTdk5L
FOKwzExquF0iRDDpN10+eEdI1NMGbZQ2659RTtVplcybyPPclCJ5jBZJY1VfB1WpogeEsgVln1iW
R4KQseTazzIZWwSDlbIfDG1flZM/KSgMReRinERMLNXYV0gO9LsmBWqFaK3ZzVTrc4HMcFKrtFJ7
HFE0cvPAQ+stbycp+50UmS7DvA1L4Pey5jmLFlCVF8I9eNncu29CC6GQspXqkIcKglJuqoMs+SG1
vkhDqzKhQ/cMrSeYVsuHNmIz1GLZOK2hJRGa93DQpK6gCK31XfNGo34tEB8KWockU9Y+13lE0tXu
siipAp6yniXtA0Vuhic9HJqYV4Q/tSX1ykgUYAVO5KqdvuuDkfgoZptdKWxhD+i75DDr3AePRtAW
XWfTMmNC743wFZo/TeL3YwQ9KHEUTKSjPuTfK4Nufd5dkDg336ZR6RGrCGEXFR7NWvGTP1FaiWXf
SQUB5WV36qtINqn4i1r7nOuBqP0lT5PqxySl0dESncBHwAh2a7OrpBq1hBLOS/SPcuRHbNjqE+sl
8kZIndO20M1pN/palv00tViMYhu8RAB7c454RA9JttrJot20ajx9KVsTGOROqK0RrQs5yioNCUa/
UdrKDs1J9v6qq0zW2MqeXtO2IIyjJP4wkaet6VdXh6nqHD9CLuVnEViTdOzlQp2+qlnV+s+KhXj6
C52tQ+Jqlif0Dm0Rk2GbYuNlbpeHo3hOoXOi2Z9k/PQtEUCPNG7e6hhH1tm4G9EuVr81kdlOW9PL
8UCICbR1gBi8l0u+sC/HhMqrnZXqOP7MVLTnA/QqRigabCMWJyAiWSRklXhSKjktLGfy4OPsd1kg
aAbiqYFJGtCe5JhaAMJhdHEiyt2l7fRbCwSqWK4X1KCAbCkfxVzdAhHKTLrlJGEaJTsSp6z/CcJS
gBKfjnKoo2V5VlG14fgBlmyPuenHf2hlNSCxZfgiGp96UECcQNfO6FmRPTVAZFobB6u1f6YRknBw
pssoyLXOjIeo66OByKra3Me5qCXVoWqSoGh31UBbMIzVPAoM3S0U3dPuMiXS0xbeIhRfgkODt47A
SEtWgxwN/DWaI6sCMh9O2PZmIR8mOL6L/iticWPbPmWxUsYWah6W0UtfKy/n7UN0h4BANNckUbUe
mmkY/h9H57Edt65E0S/CWgxgmpIdlJNlBU+4JFlmAAkmkAT59Xfrzt7g+drdTQJVdU6dfQ2zfp+8
Y1/sck3XZJvd4zRtRAIdErHW40NbD9twMZDlAbPGbU2nahJ7vTX5G7cemsfJ1CAKTV+t0bXrqMn5
E1Xe1D23Edv4uP4wK2E8ZIm0++sRnZyn3kK1kK22WpZrJyS18HmjQZ5fHNONzblpitC7nmKyqDKO
L+czMpAjoHtthG/ne3NeCbomIILgdTcNi7W4DXOvvCfZvT15TaLu0dV69J42SqbgOa6CVh0ZN43w
nBC9u/I+7JeVxd3eh2L85vnMvr/4TJX/ZsJ6YizAMlJy5p+F5EDENVHp+BAa/4zd2mmup03nwQGy
7ywzVSfe8ObPXiwcgDXt0N+IQCXNk6cq0JEuN3D+MMjKbjecd/3bLt2tBJSWDPlXtFdx+1grEUeP
ZnD25A0v0NCdpk5UEQnH/bKdqVU3ky7AfDd5HESbf3fJ5I4P2Far9mQBOyWfPLIdzxzp1EP1OIae
1n+TXNYhS4Uj3wNQnWX0vyu5MJ1ORTd6PNU8I459DPwWeUrozYS/9LYP+1UpajBvmFPJWH/Ji9g4
+kKuUzhFJycYC+teWBoFwuV3ArTHf+C4V+cb6tig4XuDn5tFNhlgX5/eaO3ssz2vbbgf2NBYJvBR
pisKmyZJWQF9gs/440odS3+AOhBupJ1/R3PrOE3axcPEpiywOZN8DLJ2+peoki1kqrDjQS9hsyR7
6GWq23wAEOStt0ZzkMZ2PMfx0rB/ju4x3FYiWH14TCVxQXFnOc+xHkzzO1HmIWjC0JL37BG+72YK
HwgeS7cDoB3YrsJW5KhKxi+2QDh9yVfR/i10X8dMK5tFMQ3u3RdXMDHLfJ5FP4uGYmy/pnmPnzB4
cWMnRJvbx1Cv9qLg/cpvVOnDkuX0Gd5iF+H3h2ys3idMPU8N4fp/Qcqa9qKHBvrYr2v4yNJpYf6/
Ft6L2AVV6sFjv9LAJOZfVArguIIySNrzsBNscSbMJAcnF+Xwa/0uGYOLfSJbP8Xu2750bsSPte2C
7PrN+cFN5KUDkJ20gwwjHlEEwdA09amGyXtDd7MRx982+0cluL8ve+MNEtT2tGLBNqY9jlDsT1DH
XXmSji7ONB8khvSb6qG14AsqDz0IICeDcAeDGvViPq9cb+8+XswmG3LumCxQCz9KtTWkAi24Wk22
jeusLicgQxtIjxjvGElxSUF6kF2J04c6Yq8KIi+2tK4BBqp2NJa4mjWGVCq4hgin56/K5s5TeD7c
GRzp6HahOPjWsy4mu6J84rjzXie/00vqbcn0W9ZR8TsobP6vRNl5hHvWWr4RIZxTWXXoSE40OrwP
XZ2saRJPFKuExvThTZ+3Vj123a6nsyenur+0HTs6p9k3nv2t2DIfDnKIRJXWwQTwTHU8muGUtPKY
b7HTZTV/5v7nd2ASvhG7npk89+BJe2SPHeROLYIvcWu5ROqoBdikZ+8jWYMWqES3g4OM+KJStnKM
f67EPrBRvlf1n46fpsqqtREnn63vgH+txlIUBL3G9tcqL6PZaU+1bPifjGGpwQsFBS31a7d4GYlp
zy9kAbw2jahUsGDUcdJlCWzGe9WAbztFHpj7NJnm0Jx8kD1I+smukrSD2bEBksLZm4rALeEQEpUQ
HIH/9U9rNLXBr1YVNZTMUMACa20EykOVg7W3QQTV7dAXflJkulgj99Dxe/Z3APy8C1habXDZ+Q3x
8K0VkuoyAveQ+mwGLamJDIfZtFeyOel2Efce1qru0+3AEoiYMzMdQogkwCEH/rO+ihJ1XEDQNJcA
54MCp7iOrpOmjuQ5bjjDQRknWn0rQG3rd0joylvb9NwndVlVYN6nJBlPZi8cPosLFoJqCRqyXrF7
XOV2DF68YJviK52zB5CV/lI87VGhnbTHeX9tl5zicllXirxl7xPvEHaysBmhU8kPx9lWD9vgeX8m
mZQ3VdO1MjWOXxgOw6SuMp0vHIzr7srfo+dsf0Sn8iQVRHm5T94MpykNsDi0b2oc4F4e1GRmfcdr
CZ0VPzw3X5hXjngoqWuf91kQ6+J0XnXducGcZB2p3+CvVKcgbxZl7F/wUwXLaZ9L6NI19cPTwrpJ
fcxtZfK0QKMuL6pVDOFJYdVR8Jxi2FS5yRkH7yJvyx/eg/smV/FjiGKbsz4xhJyOib/gBs1tmZ93
bwH6twZF0Z4F9XQP+8iHwxZHqsqg5XF2oWwApAX3kPTtxci+6wOzN685oB8t7uUQGZcNMUHPwvsV
VmI5E25u6wst47G/plaha1P8LPUFQwb+O049g5ObrGQVngWW8hVZv/323L34W/bd+pfol/JjLVRz
owO8eSefLv1hr2f1rHMBbdDhgXqDFOtMZ0f5+nlUwuHMbMEXnSIbNhQFTp6IQ0BB4Z9D17rq0m/a
6RmdPSj2jH6f7m032n8a2bHbjmwg9VAQ65C7QHBrZdh4ycbKGxlXFIOaBnUBBveAKk8wxc4yU3LC
o++MJxGNkf1d6wQWtZGKctgsTnTcm4V7KJ0qDbuuJ6uuSkMhyve6YHM+xbTmtM81NOHpsLRD7p85
irtbTBQ5K77+HrJ2MydhKveanACMFMk/Z/TsP8eI5N8kAzrbBXjsls3OHCBaxhP3GQa7pqIPab1j
HtCe43v5CYu0bjt8rOvKpktR+i040GT3vxBL6IFMAu5mN2L8HedR99mCFfavfLbTz64TxoCFw3gc
yOFgCnxicwX4ch3keE9KcGYvS5cvvC7dXvwJdb/ehbvMPxKzicfZ9+bHRCSrgq00+tgnDaTHNPrh
exyruh5Oq2yn6pi40NtSgILb7To01gFhudrPiDhSIDxiM1+1T0YCKS+wQg8wQKNz44yLw+Cm2D8m
B2A0N2esQWGryf9cVwnaO9m27qPn8NiP0RzXt17tOf+8uV3vFsEc/OQPU/ixFE39XALxaVhpbKar
OSwokQLElCXd8PgsFw0mXPB2a9X+s4MjPsER1R7n27b9qjpDJMvU7U15X1eDRDZtF/3tNtO4ZeuW
KHXchGwanJvNfC1a2wOR1Nvwrwhl/mfz++Jx5gp/CJvSvJcmACq38K19RYMZr207uNT6mt88JX/F
ulmjBHVg05Q/a7tywrbgyK2BQ1CW810y0oYD7FKGrmorf9qEOKgeXK+1MDqcKmAi75JmdFqmbZmB
0VZBdEa5dN9Do4KQbJJJ3Msx4HX3WLuMGFTRwx8sa+1jKiMb0ZXiJIhRm8SWHFewmRFvsu2udjRf
eVoBN+9HbzDInkYac45qvus0MS2wrW72YFDNU8RDli9S3udDXL7gvGieV29mDkTjN4OR6pMBUB8J
DJD+wtg+wZgPvmGtNLfAcABcQgWCxZnEFDGn0bYxzHIAh4zLc7e4dIeoMSdrk+SZO72rDktQ6eua
DW9zOXZN+KdbfHFra7EHJzcuSxCsyT5fRcWYPJVAK6FbToodgwkAep5t5TAcY9dG6mJwpQaTJXv5
FwQQFE6j8+Za7iN8sXXuTTYGU6iJO9rEmm78MucWKXI9LUu5v+UF9KsbTougBRmrPNA2sVlBDvfQ
Upy+oLnL+fB8O1uyvdF0+8+B8otfamTRN63MEICBFtQAB09tzr+mqttr1v1+jnCmV+FpXKo+ytii
MQ9ggReCe8l24AvY1zDbWcu6J9PNt1nZ76FOl1iEw7GgbA9+0FAwRZeVj5mwBEEOZLtGUcr7LL9Q
+PLfTi+nV4md/g8ywXZdNHNtM1M2ySsEr+4vk8DmYZz79rMOdv+y42OOGSo57a9FJSItA88/Prg1
yS99PTUxf++88UQJKJxH4LKLl7rwMflmOTOYg3jB9NQQ7kGz7+GK4PSMhgc4yGpNCfGt3et+E8Gf
ZZuC2yisx4+mUvLVj5DQ0kk25hOUDWQY2zD/zKa2C0FtBnXjpeM8xR8ozBTJc5kUNzvA7zHd+BJv
AXk4FatVdr7p54IixXFn97DlUQOJmWSCEJBRV70LrFnA2UPJvxvyGujQwe3Osq9zEKPLaGmBWCul
+d+rbjjnrVhvQaIDBQmRYkFQll5UZFPZxfORqgmaopz2+g2bfv7gzeG6pC390Q4T8KdqG+TSXeiQ
PMJ06cOoywqfhf2reNzGD2/Z5DMEXcnZLXb92GkTvwaF726XiSrUc2/q7stgsb4lPqLbTlVYJTbt
SMF4cyyD1NTjBmb5vxrcp2bRXAF5SWwmR2wYPVrtRK+z39PK4SKWL+UCJS1bu42tn3BUtrkyTu1f
NxNNMrWv380HX7virYo7YunoGXIa0lgS5DRRtdy0OzCXtJcNTF9e8fBTiLUpjuWwEnwEOItrqlDq
Xvv0E8yB0JTPzZBDJ94JSjjnInEv40lF30Ur9RX+daqYZqHEcE1sn5ksR+A2dZ6vmY1FXB7ioMdA
3zAQIyqTvfnbCrHpa21MAq7VdN4pCBcqem3qHQL5OE7vzrAmDyHmPrz2mkiSVAVtM2YJ2Y/XSJkd
xO4Rxm/RKtNnvdFeQyDrQu0FM3fwU+MX7S/QStGawSH298xI197IuNgSrkJTPcWk8EZp25sqOvnx
7J74jfudyo1V59abxDvmItbdWXr3pkPQBNNNw3bceqFQiZ4jsY7lFamRXI4lZXWZchaJi6R07HJ2
ij6KDmMQs6UeFBwykmHZVe42+/1kmiE57rZU15vexoAGLNj8NBHbBMEx5FbT0MGrQzOP+qKKEIoA
TAXlW5D3+8eQWGc48Buqm9kazz0k68TD3ai8fTVC9Z9J20gQfFQoX4gM220draY80DPrO2M30Tw4
RDGY4inpGQIfbOcbqDz5XI3vrg+6jFDgWc53MveK8BDreNg+1S6cKdXK8BaI2PArOJTqdIaTr/zz
jwGAFedqTL7CoBr1cRinfX1f89n9FSMcXmyLU/Li7AuU+3ZNvtq5a8pT7Gr9QnC6fJ07UY/Z6ov2
3am4dVOHjvv3LuqE0KUw6U7uGPKUJuG8NkcxzUl8tHPeVxcjs+4p9bR095uiSahZ4NL3v0I5MV50
rUcygM8AuzlUcK5sSlRpZ49xXHeKMYff/lKW4ASi03ctUjuW9t3ImjLUi1wdHduGf8yhWwb+ahsP
0XRw9s3eUjwP9LJbsw1Zy0SvOrKd38KoRxP6ENsSxsVXs/+MFDZnGB7jWsTx0YtxnGTrOmxrtleB
ZjIFXtDJxGZBazGdG/usQ9P+522R8z+LuK28iyBZ+z9DPpNymkfz8AO522lrtsifmfRAKuuvJumJ
hohO32c6RLAeU+KxL9tM73vwMNerulkcseqDha9dZcWObS8r7UiIfDmafj15HjUGDpgCG3DbtyN0
Rpb7nupx9hz+70t35/o1ddtW704Lz7bbZAYvNHxsG1wDqd3mnombaqM7Iun8KDV9OP9lId7OKcMQ
pz+E/Mz9oR1FycCqT4qHZSMYJ2VQopzzgmt3PQSWdM4saBOArAOTiNsmz6cnRJWW3n7rtPtzfINr
tnLmmCZbjT9eUU2nIneXZ2+XyX3fWmPP2PXrh0kXrncIyIh4NAnhjeR5A+XLdLh6yFVuOVMJOBO4
utOcMDJ6acu6wONRF4ubdZ2u9lslFa1awDXYprGZA3vsd0Fwp2j2tbmuxti9GPveLGmP/v9c8lQZ
nDVNDECdLe2Cw7jiharwyhSpxe5FIxoGxXku/Hg/EEzcI2XmtSnSmNDxPAvn3H5I3RjnXNKlXjJT
9e+7aA3/lX4CBbJdCwPtmwcoSoOm2Z2T2gu1AyL2luc1EK1IXbfaJrIxZBMhwlRRm/Vtj+F7IxvL
xpgu/H1lzIsfVt2t5KcFGTrtOlDtr/EtItH4O8ci5yD4Mwohy3bdmfq5BiGgWocdfF0+4R91K+6m
BuTvpyirnaGkTNRzjkIPHzoSyZYJ+oOHxNZUTmwXjWXqOEDK03Br1GXue+z1GosskwYkM+hDROU6
ZjMaX8svuXc0AFYGYxbUvfyVjC59tcvS5ROSj8sIY3BnCqF5VqlR4Kp5C0z/MFeUvMDsB3XZqpIa
YynEMhyWtVw+vXxzGuq9FQYfGEr30jO5eB6Bmj/i/d3bNDB5woTV0eN4bFH7bvcuYABWFoH5/b/I
AHM36b+9ebT3Air5i8i7oTkm41B/A3HnOu0Xu3+umxjv/U2X30NHhAfNgZ/f95sOOYLyzntZGkle
78L06SLyOu8rh/L3ykflGUMX3efDbPX4J9KCwfy+LyRuzXHZsJJMlAt5bXVw5J6T9yho0xOtKsBz
vwi2N0zS4o9GmeAiS0o7pc3sivqWtFL0pMIMy69+i8sNv/8O9qD3ovF7dMhsoVoPvwUhjk5GMxrf
ed5aM+kd7fRb2JbKujSzc9vUPyeNLcv8UXN9mmw17nKNOML2LUbmSKR5NbnhrQ12GSLNtM2jdTfq
Xf5Kfe9ZERJruHDfxdHCYTVGofM0xLoerqc88iwCU7sEhyJqGFMSoR17F/MgicoKSFgJDsbV2z++
oZ/DilJTZT3j1Bd3LRmWKvLx1jSQjD0KokmCCy5Bl7l2myOEe3vbPaqfpIFTor3thmPPB0JKBtGW
hrHo/uWilTLTthxohRe/e6ptMq0Zenk1nRKpCX2BXek+gjqunSzE5fMwUf6PHAdxifjE+sjMZrx1
RorswpL+nrf9kirOOtaTliraLiUbgd9xUNcybd1ZthkPyfa2zLV4Ltx6rJCCx/FDq5xp7QJITqWz
XfqHkGjSr5Gb555Js/tAXm/nPQx44XNGdq0CvfGjENtau+NrzuTPOdf+Nj+0jju113lo9j0deL3C
E8uI6H+1+Ak8/skaPrbTRC3vx1VS4eaZBLjLxS8/tWI2yxLlSEMrRqWQiXpVPnhsw87H0Szjscgn
JH6LlY/vd/MoKsbGCR/hc6qBr7qgVuhwg346CmH6qCeO4myrLU9s3DnRP+M72xNc1mW67uOQK2dj
58bNoiWwH8zBI5lNmJDPIbG3kMYl9vifa448zL7vfMq/rmBuRwyNl2eMdfe32i7u+6aa2E0XD2A2
S+/ddxitDJ4JeSZsFZzr8Do30RKljdOi4QdFNFy2k+C/DMF+oKSVURNkg4qDf+geAWoHLoIfsbhl
50rLiTaL0Hjni9kJY3HNobZkCvnQu9nG1vndCDl4wJ33oAKOjcrPHDlHjI9K5r8HsuS6J7X626fF
yfXOB4LQQrPR6GPEdkiYyWGZzHklO/2KgY+zph2P0C+qJd0cCj8XIGvjXfhnWK3+uxPo6gWXavln
Zjb7TpSnW57RqduXoa6C73HvSptS9DjM/NHmPvtukLc2iYd1PAZL4n5hHO/31MtrQgAgUUh16ahm
fdWgu4Irr4QAfDC4QXiQWez8x/toB6aHAzpxtTQbJR7Om+EYKlH2x2ms5PVE2gRyk9XyO/dbJgFu
F+eHclzD9RRVO27Cag4cQcfQiam4LaAd85lRBkRmeV63UzfPfpO1/HZX2u0ctGQWMr9Vv5rHXu8U
tSKf8iDbGFf7x0AHts56p/Gd6z1vxhx09RC8C8+iCOkCiO6ppoF9ipRw+ywJhNguq7H0nrHDkgzg
uCW1QdSR4dIZl+lM8VMHpEWe9/eN9vuGw33Vv8SIPMYtDe0j3d0+enSmcClOqzDtn6inOsoqzbA6
bUQRcJ95Tf9sBhv8ZeeC+YxWcxelo2EfR75JkgzdW3/bvP1GjYAiIKzmTJuWIoju8er26hBzD++H
0sQDh5IIZtbrFtIhTgXwluacN0NUX3scH0yey8G4RziV1XOtio1xT7CK6tjhS5KM8zzGyr0J98zb
ZtzDrtrVC3tdYZu25FkU/PFxP4Ta203KFYnGMXPTfE8E6MoDio97Fa5trsiwTMKrUMXCMtBf7a+S
r/Kl33eWjG2dVJCpFWdftpReSdyw7ob+xEioeJiAPLdseITui3DK+ZV9D14/PecYULa2t9OhlPEk
s0L0WDFkHnuXU83794FPgANSRhqhy/M5bBVlFi+n9sY+dStGDISbYI4kN3Giia3CwcAFal3/3Bhy
37gNovwoLU1EKklMPenFiPom2FbA47F1bJUWC8lEWaMZqF7EWxh898FQvmqOlJIvIZovO5eS6BDj
gZJPu2rmm006XXVDdRberL0T6XOw6KXKgqDFVEPlwLTGdRd3PLSLJxjA7AUPTxkE3fuyzXyQwa+K
x5am69XSE7DiIzoCDva4z3+ruOg3tin3CBsQV0d9ROodr/ueMuXUMlNXWdNv48z6rD/eufPafYlG
BNU1lPjggu3r+StcmuDoeOU83DG6R/MyLEVuHEpD+C9Z2urvhrb63TB9fZF9iHUi70n0yXxVUL2Z
gdL8UC29vDfYPXCIocGSo7RsFslhkSrbPCLICd1cx4+o7jgE55JpOTeJicasVtXET7FGPPoG7rhM
dTnJlwTr0UcJ2/zFGaJ4TltP2w9NQLR7qMtFPFJP7DhUBv7xUdz+lnIeX5TtnCTlrHZrdqDwneAc
kyNFy1b0FZFHod7p3fbJpBUBMIwaSI9nzNVHY5y6s5UfgWvkb9+J5kcpaFDTKV6mL88pNPUITVB/
yJE1L1s+ICVdPvvXFSVpmDXVMnV4VsisJuzTJ5h26TFZ8Oq3/Zm7sPyM5BoYoqW33SfnaajCg8QJ
Ux1yvkA3w5Yb8a7mPAdZ5fkVtmUyw9DPewxb6c+ZzNIKP7BMR5BSNzpm3Ikip/oXAqaav8ouY4cL
f2/udUPledwAVCNrIe+2h6RepD3ZGll7sGE7ZFukJJ8sZ0v0uOdcMGjjsf3TK0d90BCwx121Yn/2
3M1ha0UM67MstvrJ2xaXoZG7osJxfXR9hl8DZbqJTXe/mHy4a6Xn/x41nf4jYydfZgPOqz8bm3Xv
Rbe1v6ZQUWLjAK/xhFW5/1IGW8cG/lb5dwKZu7zodDF8lEv340CkB1HpSoybOc+OViJd5oT7Qmxz
jZyEmPgchpha6pKYy3QdtPleWLj4E9KCFtQbPu+nT5FANYHGlRy7cK1MNkx78ds1LmaiHkXnh6hR
IlcE3cr3XLVET6fz7LmP1l/tYwuYrGd0KesPHHU0IZtZ/lqcxW1aTj9P8TTJqrvYe6XfOgRhHuik
sVUmGAw4KdpBCQO9YQxHzqcqb0vT6ygbpTdyD6/8odNQyrkE7VEyHG8csTUXss0xDk2FNY/FlGOx
qH+M9qmUa7nhR5vFG715c+8HjLr55mtx34+meGCdhvDc3NXy0nMNM+Dxx6LECxcEBESqbo4PEUO1
F4aK/btTrF5wjJyGuewyVu4dnkkdZuyVMLiiXwtRpWs32jLOWcwblF76Eew9DZ4YfH7w0iAlH3gF
2PIocOy9idLv7cEvN+diFcjvnOGF/Yj7IH8OqGL4nkIxf7r+jspPgmcFYsYNNhp1sZYvbl4F+RWR
rOu9HkiMOfEqcLBhzeOu7AI4yCiwy1BQufsj86a2D7kqtm68EZKzJY1MYdTBNHLYoapv+T37FsvT
4sXmc5FGjhcumSHXukGKp3LrcmRJGXwwx1s5/qKxuOh8NuyZxVbd2VkHnD1Wiv6ajzphbYi8ssw2
Vq6+K54f/gby20+T04b/elk24VGMi/74OR7o0tA8yPGmkriMctsSa4he+j7Eq8u+Q+kXmhtKxIxn
mFHcNSPLBdhjwvxujxpofjuDOLwI5d4thyTvip6SSFZXe6CZYPc5PnUGGLg/ToPY1J1KOi7PdmhX
j8dn9K9UgOZE5o3TNfRQoXpyjK2/1m6P/pT4wTFklr7zOu0DTVHQkLojbYnbpvAcdgyL2ckpy8PF
f+UprG+w4n/ZfGqGzNc91V5UUZ9He+yRCKkb56L2evxMdkfk5MCuh/JYx5Ts6SLoRNMauQ6zUbJ6
l5hyyvhI0h1cplAL/0NjhuO08rmGa704F+U08Eow+E8eJq/3H3om0PqQr/76Pnjcmjx8cv30NKih
tFZ1eL1MeL9SnXTVy7ohlzGTWoNbdrBXnnDMleVxxtg3kg3VS7r5SKFihKPrXPHDjXg1lBXPKrEF
RrYfA2IXQBs6L8NSceDm+n1kifRt9afuTjuV9S/qpndOWlgjzxyug8oi05lS4ppgJAgKiHlCs1wp
jf7p/iiJeOriNGKjdLmwSdCiN7RVOHECeQx7gaSw6EBOPvL24iveJ36EfMTHZIIQ4WOJbwHcQzOb
fMbjtyyVMT3QVoURXJkRfy5jCaYV3BulOS591PgnKEGMtOvZH9+62lu/V80dRCIXivOhNtvwK0pc
0dxg9K2ua06LNovWn64KjZl/BHaZqkgjaq83ckjFNVuLyNjRvtYfspTrNxoff+uoJpUcmFs18f0o
WwbC0A13+gHyb1FddRyMr+zB9cF1GXTVb0wHxlBwLf2MZaYSeEYsqywqG3scWBcFI7XphnXa6XbB
aD5nMeOu/QI6Yl+V92it1nvGYbF/Ungt+OFtJPPpxRSKVZDjSARXdCmQ8j9I+V7fbOHb+YwmH3eH
hK4Yj8UsSIekv2a4XUS7eE+IRCO2Kw6Tu3JWSYkbrIwprrvu14SMj7HKqZxPgT1CH/ZKBfkRc0iC
NYrWtD3ICY8QSvfPCyDnjbBCT8fLkMXcKSEVdoTTDKUveTbdED/us786iJU7H5MN5eGM03a93Zdp
Z/y2czIcEEbmpwLT9Iw+5KqBmWasXiriEfzD3HUjqT+4ACkyVbsxK54CjpzRVTT9McYQF8uYMQZf
iigVEoPgsUG/JcZR9XuUXwzMlitCiihws87xkAyR4HR4InasJ5uJKLX4xORecTf5HtKcxEZOZty4
0y7rcfEQrXxR/KJ4XJdjSYLqFWEyLhMWRwtBczzx+K7WIVVhqNstT9XG8Y6OyMDnklRwmmkMJxHe
rr12PwLlKfaHNTGapK0uyh5af5F/y11zBooKEk0q/JYZbVLjAU5nDuunsRma3xgT/f5IV29flqJs
y0tB4Y22UfX+Y1R4JGxZt+eJNKE2Lqqh696uFDcfQ73Ev4gLTjAfQSrKj02ys9K5+565G+PK+1N2
XhQc6to6l3tQdP39mHTj47rpwMG7EeNg735K+zb31ZhJZ8YVRkUu2LzW4fSqy4Y+tyYWlEMeE2d+
YDIuHzkO0JDYMcOS6+tGCMxvYn7gmNqXzK8VHse+JtFoHf6/B6RJlrRzOnPL0YhOjI8of2MTo7nY
SFa1BwwPyIPYfIb3jf246TBgeBuuYKY4/wqrY//sCGZ8GWMCl6vECaFHcriI+OiuPu0n6efmb1t4
00pBrYoXMnaXx60cF26YPiw+BrNt/4oIm91JjYn6TLikx2PIi4USMdTxQARNHeEL3Sg5M554xG5Z
Ct4bthgo/Gi91Rczev3R9VG1pi7R8C+ouMxo1slst123Jh9kv+DmQTEOBlSAvcay7Iv4b1O3+2dF
b8Wnchs8bXMbLTKrqzowP3JesGROFTV/KrJdgfa4O+v2kkkdqmf1s9MxLQlmUd3tLeYTx+HHL5Dt
rqZ180zqRN4a8B5IUeIyqovxGPcJtmvuFnBKcSH3IkOQHe6gjjnbIXJC5yYoNLCByl2b7j/Ozqw5
buRK23+lo+/hwb5MjH0BoBZS3EVKom4QlERh33f8+u8Bu/0NC1VRGDrscESbLSUzkXny5DnvsiN/
jL+WOVGZJA7oUSsXhH4Aj+lP4KbRHbzWBpxhKKfCBkS4d9cQnwKHNF/imRbm7WcZrPhTQe/mUdPp
I6jcjldpnigPUaKo2X0Z9S1SO1bYjXvZ7IbPdVDXyKBOlYIMUJE03m7MleihLZSaylM/QloZxYlq
I7kLoqmTbMbmhleSoG9CNee5ONSlXrlyw6nZ+E04EB+tvsouMnWQW+i4vWpa1FY14oOmNPw4gM7z
swinQnDQWstRNIikMfph5gAndkhkdN51xxsHQBcu9Q8DuLlXlacBn1qaxVwyn1q7pwbAyUYQMMAb
GjH50VeD9+iR6f9CFGous45DrxIIyAE3UHGUZ/ggID1S6EHPZThwkVeNZO3KpI/pssIQSvcD+M4H
3ioFpsaRXAOf1yAH9dJUSk6dwES0Y1lOEhAmFElcz4MmQx5pGHfUpsk2NVgBn6IK+J0bYi9p0jxo
uZ4A1yhf5LEMfwwmyF4nSQyyXNh/VemUoundZZEKzojMnySXtmsQb3Ml1T8LqQyQp0U05K4WpGZy
StNrexv6G2imwhDzx9gIx+9mq0ufdRpa4kbyJlFwA8uiOYEvlB86cZWSmiaCkt1LZmM+4NyYP4tC
rQFYynNfdoiHlA9xhsuuoKQJGbzmSnlBTx7AJ3Dc9KKCeNVtJHTfG4ffR3z04DxfTlOfgxGhgPqr
jkP/WaaaBqK2HNKQTixbzJaVVBhBCnYz7hKAG+AAIPBfvWwMVBdE0kQb3jCLHQh7/qQCti7n3qP7
RnIMJN9uFXTSNn7VGDdNpAkDoTqRNGp/UfStKuLw0fJi6462IRWX3vMmYS5wDblt6gLUliFUSfdH
ItsLSQNPDRmUpd3kkB1siFXeDz2gVLGtrTJS3REshAXOqxkv1UlP0boQ5xsmEssk3KhdQFk2AdGh
bKTUNG7nd6dGUGmnizqv/crx2o7aHvpN8lXdTeqTHxPFbAQuQ9yHeJZszaognUG8ufrdQ/i7Csu0
kd2uEumXhyasAlaaDeloTekndjeNwjcIiHzjYUQS3Qwn6VEZDKRaSnCXMqUxUjQcdHIZ4k2cWfdN
7E2azWM9IGnwJIkDIcrCUx8q05MXdq0EIHyuMyMG176oUa2UztRTh3EmHCi8WVdwpOFGzeguHQtf
AD7Ls9oeFUO6hi5W3ZiWD+DYkFIye181GoyirKIfiPS052k60+qdhrj3tgBFVX+fSLV1L2QBKhqW
Rcf+k9L1dDNoh9euR9ivoVhw11/IkWoJdt3go9xklcBbtKHtvuGxmkXQEKM8v5dHCVgAmLEaEo0n
0u+CI9duyiEYC7cSB0l1zAkKtDOIbfvSKb3Qb/q2kqKtFVgxZyqwdDItAKgT8Dnfj1yJkmD4a/Ap
zGzaSZA6J80hwJOYjTGQC6uUw0v0x6z0uu9C804L46R0lW5KoGnlYOxuofzQ1G7hKbAYpZL+kuJM
qrdjMHmDOw6UrLZ+QGLsSqxi5U4EcXKLiC4VC5sUgkRVSPYewtIglyixvhAAenYkISNn9TXJBszU
Q3gfD3kzovAy2wBcY4jQfAMzq9KEzGv9utToOzvKNBZAi80iQotR9SSQt0QuW6CRciN5EpCXgUoq
SLweWLabwB/6lXvF+JQnUnSrgkoXZ8AgtWOqsQYP0bz4bXodjz/qutQKqR6ScUUaDZvGSMTvZHx9
4/BEyUhBu8q8lQqllHaeak7ffaEXr6GYduInyGTKr16TlLk4kwDPxEvIv6AwHEz0R8XsFnKBIoHh
V9qANjsGBw4gIE6UMUTifYDpQezkqsgH60RRe2zrirZy2eq0d2Oxti5GwW/6Xc/3/jxxgw97lWrG
RUT15L5ROmpIaJy1VwAiuCVz0Cc3ZAdcF4lY55091RQxdmZYVhSwZNgEn6lJJqQgeSeDl8pi815P
c8CwXDf+bZmAJLY7VvkrCPXudn7oAcURE/hggpDXd/AkvZ9xQQXZ6ZSBF4Y6mAkwESxVnq1g5DD7
RTAa4LMSyhVphLDuBjU89WdCsQ1lWLkIHgM1a3j5ilb5jM6QnlBky5KfvlRWoCC8mJISbO6kAJOe
FY9SDgKAIAv+QtXQPLbDGkNyl1M8frdGferI4xWwID2lWg0UDmkjOGk1eVBDuAwOXSj9h2ZWxj13
UK1sc8+nz83WrTZi41ek+FWhFM4cncetHFHc2URDQxlbMyeAkYGZ3s4Y1NENhnK4JnPJan3v09Ee
N4EqmSXScqVwXXfcmvs4z5ULk5qIbJsIzPOEz4dCuq0hA/6qPHG61UMzaeweYEW7bybqb3dwzzy0
TQUjZ20CVcs3uHg1xtXU6EnxhXeB8EWwKIzSBipE8Pl6RJbb9IX0nGSTKpID8jz6aflRJ9g8v8Ao
ehKkqV1Rghr/auAYatFysTKNIKFQGgNn61OEBwAUjk+gSzv8NiyoS1ulgMtj5+2ID+15xvWsJfBe
3ADzAKQ/kWsQETmjCrkgdyfSqFklwB8awqr8XWhzz27jst0ZcT/cCUKC2Kvg+Xy6pnWTuJV254df
Er7n4fFphY5vImNLF+yQaw2HtWqAraQ21CueQwlQ5nYvghJUYHcWt/QoLHvSVP9TNSTAgs8PvnQV
w1yO0WVRpOuo6LN+yuHo+ITpGq27zI49rtxNJXkcpBRLwE3MqyIE1kQVzYeZTf885EUFR3QTZ6BN
SGIoeJd6823lN1pyz5e/0UJiBcCzV1Ypn8PPVeIwLUw38i3ZIVX6UpIKE3johVew0TZJ02voe5nj
LsuoAMi9DzR8pOQAnsRaWamlBMDbr4WB4ax6KylHymLlQIRuVZ7EWepTboU75wPsSKhGxnWu5+75
VVhqQ8yjzQofxqxuCiZmIZNS9GqGxTtIEODA5g81NBTgcdClSAsHbfiBya+8IqJzahsiuSfp2rwH
JW0hfQFAss7jmj48dED5TgdmQporgcVtxOEC9Jy1KzK427mif8z+YbY31EEa6/MOZHxpsQPNHAYi
+BfafQjhQbmi/BsWT6nKXXBBJYjW9vmlPZ7o4XiL/TXqAsSUooB4mIn9LKo6Xo+M+wk8hgJWvGzc
0izLB0tL/O35kY93NiMjPqMhamzgRzX/Zu8kn+pRy6VQZWfjkCRe+mBbuXiL/INaLW/riUkg2wZG
BkWcw1EYOlSskhOt9FJzqc3QNzOVLmnK958N8NYr++b4XKC+Tfige0xDkK95OJypWp6VCuzUquE2
aygNO1Qcv0Kukfbnl+/4TKjobBg4kdPuQd93Xt53yweVq6qGkLvBK+XyggwGLhb04dAB4AkruaKc
u2K5fnJEBSEmGPBQE5bqhRIv7DJtOfNFIPQ/vZFCl9VEcyWxCuI71BrNFZ2RUzsE6wQTIoSJ/NNS
XbzHEUKlc0s0rlreK9ZU1IVbGHWX/QdbEQsiNOElVeWrLdYyBExORsFaTqVRgnVuLDBHQ7kyyqn1
Q65cAjyFCwqY+MMv1hvgdOOAURoQAjrUQmvaR4FcbQZqrHTwqYWd3yKnNqMlWqAHSMuIZosTpueV
5o/mvEWkzrrvM4RBnMH3DWHTJiQ1K5FkKVI0nzRLMURWUUU1YmlTklttQg4M87iS/PQlpKEHPjQG
ujIVV2adzXbEQtN9OT/FE+GLiwERMolYicuzfLimk2dOigZI1EZTAEanZHi7eqTeqqTRtkw8kyqE
ou5UBcDjynRPfE1EYOk2o8lEcFEXiUonh3lglpz02mvNZxnidcRdLHV7zMrarQ8/enN+qidOw5yQ
Yc2iSFxJy9BS91YDxi6hlwU81NVQtty2grLmSH7iKxoyim66hEoR0s+LaSFX40fZfOY8OZYGUO9x
He2UupbErdTMbwmphhIVSG1krczv5MhcBFDYMAtEL/3wU3rg/ocGNzCaJZ34DbZVTH0n9sLbEWeM
H4R2sK49TE5vJZCeOCUMJ5JcoHUNvG3+vd4F0grGuwHBlHWNi+GyzsRugxCscG9RQFkJaCemiPqf
gn8JJ2V2Cj8cqkxEeeq1lClC/XOFCmTZoFXwbkP6R/cFKOVvsWStyRWfmKA1S8NjH6RRQBEXnxS+
NBLMHWck5Nu5YgUaCWaLt/NFSAof3qMWkA8Lkw1cb9DAPJxgBOecchIT9NADcq0GGFNfamtyb8cn
YTZcEPFY1RB805eKgGJnYuJRYgMjoB9wG/cxcL4g6lYysROjzNJ4/IfgiYL+Inq20FXSTLPoRRtA
RAsp0wDrBPrKrj8xCnaGSMsjoSiLiJ8drtggBt1A9g7GAsxIeluhrZO7eSU0wco2PzUQCSVi9iJ3
HDvhcCAaSqqfUT61px5h0jCVKwe84org8HFQfHMURS4Ld3iyn8VsZPKVfsiocTLd+JLYGY6bsAb+
UQyQ/jcQrIvx+aNbDi1evBpBqGuzs8oibISguikfkDArSsGLLTCLbTEOg3t+lBMTM0zCoipyt+k8
8w5Xr0e+1a/ikpe4VdIxTALjCi+ZemsabeAUg7/mzXN6PF4A+JiS3i1F8TtZbA2Dsg4IBKGm/Yeb
KM1Vz4doE4lRft8OlfLz/BRPbBCmiIsZlwyS/0cvb+TxIa2wkGOQhRB3c5oLeTN9fL8jyUNdTFPm
qGstdIatWofiDufAbhPRuzMH+E51FI8r5pXHaQGVKI2bxOCqhBG/OLueHqA2NatnKjjbAdRGlAXS
TP8ZxL61s3oTCm7sD3Tw6ibdnV/GE1+ObAu5QA2rQolSyuFO6UIxLEv8SuxcV/1vMIC0bzDz1Hqb
5Kh22HoMomh7fsjjawVfCpZybuRweS7v7KCXM6vHRNv2lGzaaYCyvicCDckrQeZ1fudB4JXsvAwo
554f+MSWMVH1NDmAJudvKTWL7SX5K3KDdhc0wk2kqaldF0X/4TSW6VnIXsrwrVD8XtxfeTFA5TfB
fVmJme2gNXpovAmZwVFIklRb2aCntg5XM8XAeUXBzB1+v1bBEQuYKs9Scwh3SHsBrUtCAVF6z4iu
kSMcrzVqdjuF3Prx48tpsIyYjZhsH23eWu8yESOkdO3rGuB/sEx3EpJPmxxJxZUn6qkNasg8iUkh
NV6qi5QZyadCQXAeYLIeG3YNXuG7MiDqCfy23EMTqffnZ3WcfhCXeUmjc8urh1B9OKsJNZUchiDs
njTQgEaqPi1Jne4sUC+Esla25MnZ8dKfMxD+11y891GnAhqKSgMqLh48AtyBaZrUuTUk+zjVxPph
gv2zVg07MehslMLbhxXlHl/cDpMMVLmY4NqMuLbRp4LGNYKFz9G28dPU/fB6Ak1ArpS3KleDsggw
aR/DtEVaB1pUA8HICaehTL7B/zLKAZb42MtrL7s3b5TDmvBsm8LrymRdSSEWn3BIrcDXaU/YFmcv
3YRdI173AypiVthke8+kfSSFZb0LQEfiAyjQorL90aApmKKTt7J/TwQdC/ET4rqiE+CXOWbQg87E
ISoHX1P5G8x0gfH5qMWfX+XTc343zLyt3x3GSG+STvRwwPGmadDtqp0FtrCLVDUnVazmlt0sXIg9
PTYzQbW2SGhHI15u4swTiSteVaf2F1/8L3MFwsPiyOYIynmGypR98OOOCmL1VanKGFiY6F92Ne+0
85M/tcQUwLlQuD5nY7fDuav6hD8F0oy2oSkl2muwiIwx7VdmdSIwkLbRDkEgX+FbzrN+t8Kgg9Vk
aHksIKNXPnuRTy+xlP0XzLfX8oGTE+LhNauUg+8VFwuIQjIgAYmso8JI3PUqUIE0a4KVrOPkKBBL
CDzUPwjihxOC2+QVMtapWAX7oblFqkhtXZ5bsKDPf59TK4eFD/crxXcKEItcviLDNyG2MpDQiFsB
dLpr5J1xX8Aa/vyfDIX4szVn1/iAH84prYe6sQQ+UjE0xa3pNQFdThMoL4iiPnr6DwbD8YoyHHm2
tHyKI2kToBBN1tvRhNm2bYP5JShxt2uSdHt+qFPfijyNWxBJZq75xbzAMal6nVK+URQtvUfOwrzR
zc5ciVXz37IMnAglG3OJiBtiqcecJZ0+hhP7LqvBTtoteNELgmP/JaBKtS1aGD/np3VqZ1DwA6YI
Yok+1uL6UxqI46lO+wxNrcyJJihyVYRRGMl9sPKxjudGyURlU3DxUc5Yzq1XJSupwVXPjOpqF3jl
fW5Wl8Dl9L1Yhd3KxE6MZqK9jIUCvi8z5OxwH/atIuA4Totd6wX90k8t4RF7J+g7UjvdIdPnrSSd
x/uD6rqEeQ55hAzbdXGWQ1EHtC/kENvpsz8X0jRSd5P7h/Of6+QoOB1yjKln0Pc8nJUgdPowodAE
qg0VVrXzqxtgnGu+SifWbs6FaLbwQqDwPP/8XaClZA9DygRbn3VjdydJ3gybgPl7qaa9/lUuveT3
h6fFFqTSJKNYT5dnMS1FT6rQD3gXoDJGxp7Kv8LM+KBPNdUFHgUqYYmAzuWxzCtlAcGJbOp44+UK
Sro1+jFUmNXMAY4BSU3km62c5uOvRVzXsODkYUmKuWwKll0BC6ezwPQlZXtlTJF3Lba90n84ukOr
EA3cyw2iu2wuoruZgvkBBBKjjtHkmzROX6cZblbp0ZoV1tGEdEXiGW6IvJNlHMwXhwq130poRciI
UjmGz2kuFJu4CT5co2cU3qekE7NhAhM63H6AQUF8G0gOV3GvlHacmcjh9GMfK9ddWwDdi2oLIB1c
eQ4/apflaq/s1DznsMGznAhC1/HwN0h47sykXxBMVQJeJqyU4EoNtfSj9z/XyeyzxcXMzUxoPBxG
RCK+VedaHtQw07WU/jUDaLw/f7bmXPvgSqHsOVuGzP1wa/7v4SBVmNVVU+vfW3jCRS7c6+E+FY1t
Lsk2rjckOBC/8GxY2ZNHJYZ5VAhH1HbVWTRo8Q3BE6LYO+jfh/bSCsyrtNvIueckeuRO07fzE1wO
RQFZpAOBUQ5lV1jQi+ARoi0xAQ+FGawP/g2KJ57T9mn3SUBzfWOmHoAyblP3/KDLHfI2KH1++poy
KcayvhehPKT1+RDYaHjE93AEks1kjubKKMvb+a9RTHJeRZnN9RbnjUa0jyQwUwugOvUAS4S5HouS
kgO3fA00cWKw2TAELhpdb2wyFlG/ynOsyrQZkRh4jNUX5gMXGjfm0Hgf3PjM62CoxcbXdM8zppKh
4Cf2EBlSb4fAykdTtnkUyj/4Y1BcI5Is4mLbSgHoexQaCTLarqdzTMNtMrYf3Ql0aGFCEKcoOVEk
OTxfsA6mSNMhKHphUfCKrQNUFpOPRl7aPwejLE4xDxJ0AQYej4iCejbaWc9iLD2fn8nxBqAcgTyr
ibQLRSVj8VWGRGhkf0JODeMi/Zc0oOmQQNKdtSWMNbukt637PiyRYDAYJQJaJjSZli51PToJ6tjR
yqKTjpIMOaMAYduoryohLW8A4ObbRm/bPQKwsjOEkXyBUm6yEhuPTjFvZHxPJBBc5szjXMw4LVFZ
TwPjmxXCAiiRWnQGPV7Lpk4OAsqDNaVto4vLQZB+QUrYf47HMrU2Sqlolxl+ddbuQ19vRsWoPITo
ozAQHiiLWNEmyWAF+tDbGOIFoJcL8wntFGikahSsvPEWM/prKLJc7FrpY2NpeLjlFc8I44zk1tZT
COA1E3TbRJA+FiTeRqH/8zYZbDCXaIQpz5GSygLYNgFWHBWs6CtFnNa6dksI31/D0GKYDfh4rmqL
dUM7p6OJJgCl77RqHw3leIWSXHujtb62C3gww+4aNMiYcLj6GCMVyNKtf6Gh3eLwSdcO+uIQvv06
Ov2A+QiSEB/VI81MRkYPuYh8HBK7VuPk04CkwTaE37Ziyv2GDXt3Bt/GAions3Fo4JMbH35HVU2R
fx75jkFUPbYQfJDPUnaTF++RLd5refW9DfvvrYSFjup9zrT220AbeiTrK5v4Am36tTrFHCsXvxAX
ucmFbslA6ZaIIWgWMHNNZPJFqbKU1xQN2Pgyq2l13qGfmcXbOJxS+QFduPDnFKJIvYJYOrH4s5Wt
CFwJ0AQCfIcL4lWT3CIB2tnAw9Dx1fPcBUNcuGUQJe7543riDB0MNf8q795YpTTKwThvu6DRhYuY
DXFFMtp+/KQyisUZBc0234WHo1RQW70s4Qy1kx9sZWsQtoWM3tR/MBeeVRJ9QDoR+mIfWTgtJMiv
sY/yKPoOM7q+ETpBfzg/yqnNAdyDI0F9hAbuIuqAuvCLLoVZHYdStMO2NTBghUj+xlf95kosUHaQ
26K4VLqoe/r40NxRIMsAfBwfFOjVmdSn0AsVinPXg6T1L3gjCBfQvbW7FGU55NN0/Y7Yv4YPPN4m
gOd5bwFZIpkmJBx+QKGnvyNUERoeplpeR3GW7wOrXmu5HC+tSRuQTyeaIg+8Zb0+EMtOF4t0tKHm
PYi69tKp5qM36ZcdKi7otjZ7Q60+hm0h+FCRlFEMoMwqA9NdXItwkHqe3dkI+xTBgm9WgTj4vpCU
UHeQmS0CdBtrnyYMMp3Rl/Ofc94ph2HGlLi3ADXQfgFXsxgaBA2EspihTR1QtjJ40SYvgnKD3xGE
h6ZaqzycWF7GU2mFgEsGwLrYuaM0eaovo4mDEHLsDFmu7620FdyhiIs9hM9HBP+KPZrEaz6Ax/Fs
7guCVQJeyu5ZVswDPAchSKOziLCR4MRiLrixWlvbAp2tlXh2cije7ZBB0TTk1j7cqMgJ9UYqoJWT
JfTnnQCNg/g2LDp00ppZ8OP8Fzw6FljvAarQVXbt3LNfXNrCAIXa1CBiaAMSHkKFzFUR4592fpSj
fTID1hmCAApYkcfl4ZwsD9zZhBQVenmpWW/GPogyN9ED7RcUMRNJtCJasxs+WsbFkItlVBJ4gCbG
Bg6Mz8KV1Pg1MqTGTcukW5nc0RK+ofGBOpBg0b/WF1dDMI2BiDISkqJj2V4gWZI6UISylW1xPAql
Dbrx9Dq5VZFwP1xCxEW7yCghK1txrW3KoJsQbtKnldx3/lveH2jSFw4WR4tNLpsIkh6OAkFLwvoJ
xEvreeLDYHV4J/ntxagYnY0P0fDQ5WsdoqMhWTHeLjN6ewZvL599iWQog1LDpwjrSnIHZMw1x8ob
4U5CYOnWMptZtm5sNud35Pz5DybK24xMbYYfMiiYy8OJJkPfdmKMH1SzDe3W6Tf5TrmW3WBlmGUz
k5hxOM7i2iFhbPUyYZzC/f4lc7HgsH9d3r2cn8zbk+TcbJTD2Qx6HUAAZBR5B7DAxtJjI92g9uJi
g+JoG7pv9qfKvkRF3x6/nh97+f48muG8cd/lX7ygE7WanbWEver0Dlh4+6dxbVx+9GpdruR84N+N
MyQZshAZ46j33q6EXf8FXPOlt/LBljfMcpTFDQMrP0qEeTbTFosQB/1AJ3OKlbN89FRajjKfiXdz
UcJKUqP5e12Xmx+x8/iq7V6+fF4z0Hzz+D23LRZhFzxzMkohw5Qb4KcOMgT2FzQ3byfHeELG82Jl
J8x7+dxwi5BrYVxJ+GC43vmB9qv9M7Mvfzufv6wMcyJgvD+6y/d5Wme1gSLoPCuEsBzqRQ7WQY7p
6u7L7rl2n5AMWvtgK+FiyYNqTKWwgnnMzuVtxwELN18n++fTTWDf1e4LzwIbzc2Vi2Xt+y0x9gpa
HXIyf7/R+TFtxR3GWJt6G9yEF56d7Fp7ZWHnu/7M95MXUSRWoVLCMpwnGTgp/1FthD8dNNpWlnM+
qucGWoQMVcCRKKB5aUsZCt+dByMir9rLLjbW5rS2VxZBwzSi2szmg2Zq31pvHyKZXMh4nmUxiiRr
Pee3Utu5eS2CR2QKsobu2F8LmNxi1+AaW6zgnKfQDd3fcO8JxKL9e22Wb+nnuYEX8aT3UywFSgZW
PsuX9Zf8prxUfnh3VBxR3y5exsfsMrxV7rTHlR2ztryLAOM3Q6jn845R2DMIMLA/uz1ZnuPZhlNs
so3vmo7prEG3j+oti/gpLyLNKGdxUs8Hgx7kNtxL7mPqTParZxcsb76V7dV7/FQAoCcImH8mzcGz
OYzYdWymmThvWbyINxLnQ3EtMgfVsT6lDk5+9/Udwta7aqdeWRcrq3wqrr4fe7HKyMqMCT0SchW3
3+hfkm2w7bejG2/rC3m/VjY79UlpKdC3AFdHX3zxIIjQq47GqqjtChF4UYKEi0qVOr62WeVG0/35
qS0DAWk/pU/qHYoC2B/cwuGq6k0oe0GiTo6gNMoWmSTElaUqxGptnFZizhxT3h8RhgLhSa8fKpJp
II91OFRiyvogdxhoeZDVP+VWloELVpKVGLpcvXkUlSYWr4GZNLssraiYVWMLiepRAzn3Fu1J47Lq
ktoRRzm9jYo0fYLRJN19eBUp4vCsImmnD6rP++ddNpGjl1DVBZaN+E4WG+RZialqk96jWp+s7cXl
S44J8oajdgMgX4OFtTgHmPJUk2UIo2NkXWY5SGDUT2jAIaVUabkSPyZS16D7mhrI11LcrgUbicT0
LolG74vWZE2OjkDXdRdlqsv3AEpKrIaqsDDtQsQ+6fy6HCXftF1pj+kS1SagYbSvDhdGxUsjawwD
L0up67AeERJ/JBoiXRu4Q43dK2rQWjdEW4xOu5eK5uNPv7Z805VoEE7bqFD0NaL7Mr+cfyWF/UGH
C8VX7IwOfyUBraYQs/jBwWkhRm9YkW08KdJnav9oEvRFZ16Ohcy1G3bDSmp7fNgUPhoINUrCFOmV
xe2EoKvQj7BEnKoxv5fgN54aNIhuEd5cA4qeGGlm1Oh04qkqAOc5nKRfz853ljyhqhfpoCngPLn5
GCEaSqvq9fxHPj7XVDEpe6EeAGdDXHblfUMc0hxFK8dAEWfTVAM+T6W/0kE5euTw2SBXKqAy6SFz
BcwzfnfEfPoTSjS1neMJgWcPGIvaUeorNhsqvQzbKd8YiZdsZDFSr2noJ69aOkorEez46PE7AL2Z
WUsgzZbFtnHqej8vOV0mks76xs894bMai8ACrQZJnAtUjFF0+fDqznEMog9oH4li/eG8Uy1IlTzx
4NvXOUI4oxpv09RQ9h8fBXzz3C8AdgBh9nAUv+9oT41Rh9oLtp4IIiE2jKf2h9dPFRUmIlFYo135
9o3ffcN4VGKjARvihH2RXSdqLbmhgAhNj4iom7aDt/3orGbYBqBKmiDsHHWxZ+RRrBMsaZGJn0L/
MsqF6cLDmmXlkXAcUExZg7rJpOi6HeEOIf/S1RvN2sEmNnNFERmcBK32vWhqAqANrUcgdqi7C0+o
/0Zl/dfP4b/91/zur9uz/tf/8M8/czSfZuTY4h//dR3+rPj2v5v/mf/Y///XDv/Qv26716ppq9c/
rl+K+o9tm/16acI8W/6Zg7+Ckf7+TdyX5uXgHzZZEzbjfftajQ+vdZs0b8PxO8//5v/1h3+8vv0t
j2Px+s8/f+Zt1sx/m8+v9effP7r49c8/55bsf73/6//+2c1Lyh9zgjAhXv31N/37X399qZt//ino
+j8oZtFAnlObP//oX9/+X+C8/yACm9AoAYf8RTXJ8qoJ+BOS8Q9+whYF4KYDhZm7Bxyrt59p+j+o
OgMmoMcPMV9GTuHfv9XBh/rfD/dH1qZ3eYhn2T//XIQSSrq0KQCmUAAjbrJxDg+cgixrhEPN9ElC
eS9DkCzXk/sGYWPvSc5wM3wK/Cj/8W5l/v4d3o+5vI1JJWeuOO6jNPDBvC2b3QiG+KnnJ+alYd/6
9sPXq5vP92vc8DmLe5flHY2xmBgeFSi/a7F5Gdvfvj/69pVnr10F8yv43BCLbHzUi7ScLIaoN/ff
rh/vIvducp5Fe20qyzvnaC6LjLVUq2TURgb6ZNm8cAKXyaRuthI/3uqrZ+azzEjwvJfgNfJZYq93
i3xnpGjTTsEWOLhtwFXF38K1zL1lfMYR2aHSbQuD5tCVcBp44op6GaeW3RZrbZCVL7lsuKrjv5d5
2t7eWs7uBhmKlQthbYjF5VaOCHd5CTNP7e+B89jYNzLljvO7fg7y71Z3jssQ9Oi2Av+ds5PF1Vb4
3gSJB3n4HHH9jRB7gauHoGZLXzBWngGLt8fbUMBWcHqmjwMRYnHfFIInD4lVNjtB8/JHX8NDesLI
uBf8+LK3+gazKMxKz09vEUiAGkuwzk0ONBcr4WQ+LAd3qhpNMYCzfVkjdDeJvW5rXYs/hCxnl6ls
hLvz4ynL9ZwHRBxhPhwAgtWlTpQnRKVcyTIDpmjEyZWqb9SswrBViw23LfrSRTra2zVRYGEwURqf
NK0q9rXUm05s+eXWj5v+BdVUTOYaSWodkMymm4ThQBcgHCZXoIf5IOipaZPEWteG5+tIwCKg71cF
amFD10Cr7owLlNHTTwLSuRvegoqrtGW51eTaxLgAfW/yemTsjDTZ0GhfI53OW+b9lqJVAsmFW1/U
kOviQXu45rA+jTRtLR8pskDcWtCwtijadh/LXlhZY8bGk3CSlan6kuw2CprixeJUbmFkyk6ved0W
yHK1MsrR5wQUr4IaJHlXZxj+og0DChoXVXT9cLy0qi8YIguXSan1n1vKBitJ5omhgMchbsatzDW7
fLki7JniTeSpWyy7Mjdm5KcxbdoN8Ln24fwuPTUU7zuyTAx2eHcuTkWejmYe8hjbwnyiV4d5uKtO
WbDFO8ZaiS9Hm4F3Lfc3FRs+F13xxQJiSzoVHnrF25nvDHK26LEZEIKVY74MLcC/IdFw9mZ9NgBk
84TfHXOvbsO66a12b3iS/DsD4B/gf6WGvxPPIqxNtVF8tpA+XsP2LJJbFTbNLHsEXHFGx1EkOhwX
ZVaxxOcJxQwfFTYbA5jqG7q7fbxF+j782mhG9YwIgYrBh1TLa/fDMrgR3UjFVODzby+/I7xhKgdF
p9bJHnFzfFhQoZW0/VCDMXeMKhYf5M7ypQ+uNLhhHs4KhRyYPTSUFzM2UwwpMaHSd12Zh3uirv+t
wKDIQepS+TSZPDTJYJuVo7HcRJQjwPfOrPlZPQgw9uEya6k3pYpm5ntc1H2e61p+XeZBuIKSW56K
t1HAXusKyB9ENxanAsilP3IA8z0uouknKcWGAbv7ZhvXg/DBU8FQIFHZPBwIbuBl8uB3mjQOJhPS
K2wNewM7QWOaus3Hjvk8CoUlQjEgbxjPi28V5eVgTEFW7PtMnj1s6ikJt76lBjJ0SuLQiizK8fpx
pwPlQx8VWIi+xNS1Zu4NsdwMe2REgBZrSvDJVNBUzrCCXYHvHW8ItDZA9bAPudVRWzrcEFMrNNBQ
9XEvel51o2E5thMLa1hJpU+NQkUdvCjcXZEy8OEoAjw636C3v5cwEtg2fVjthTL7cf4jnRgESg/X
BcBvCkRLuiHKtDXFvKjfF7k0IU2ej7h0hEH7+/wwR7GC1YLzjuIX6Qlvu8WK5SaqZaqU9HuBPXlr
tKV3JSPifY3x5OTU4zD+PD/eIndlF1CU4evMwjXoJC7RrZKWFH475sNez1T/Xo8bOv5YAlCVSku3
tHrcZopG3piRp1802MasfLoTe5G6vQEhxRJ5P4rzz99dCJQtJSOQu36P+4OwwX8YwcQeq2c7KfU1
zOCJLwgda1YlJSRSv1y+g0YxTbJO6vd+RrkZChginJYvhmvt8lNzosImikBs2P1LeQavqJUoUqxx
T5kre2FFjXoP4SWUdjmDrckjLp/DKlkcqzeXE7lVpSOoTR22oKOVRNh3fq+YSKXopXknCn7+JfMF
4WaasrR+jnACfuw903zIqlwxwf0A9kN9NrFWMcxHOxi2oAJTEYUs2IrUqA8/qT/okRr1orj3WQfc
HFEdt3aCkRnJVp4CtXLLZtTqTSiT9LqEd1HaxjiSFo6K1Y6xi6lt0VLRDGGwceYC5kstT/gi+eF4
Jw+ZErkfPAD8uuCUeHUgxMgRWBy4QTeiNlWmcQ+sy/iV4RjZO4GMo3FQydqnXvbR+QZrdt0avUFd
duxXovEyJZrJlQZAT3YMX+9IIhHhsgLVlXLc40vp4bhiqY6ELPhOSdPqmwfw7Cpj7hfnJ320RRl0
BpjO9FgKeNZi0vhKNoOcCeM+DKPue2x1SYvMe41ScCdl/67vHZT33ldsTo6G6AQIKfQZLWtxyIs+
HqpO18Y9HoDdhYFENeISdWk4ciCLK8nBqeWkJUHoRL1zZhAc7j6Ovde3mFTvk0bAeY8nF2F6DNs9
LkqAswx52AwGLkAr6dayk8wpnHFulKVga1kE78VjKpDQHjfqYdxPeYPl1xQk7U7GtfhOCU0sIiIx
2ydjty1QL/iKJ1lxqw6U3jMldpSgov7//zg7jx65jTAN/6ElwByuzc4zGkmjYEkXQpJlpmIs5l+/
D2cP62YTQ4wPNgwZUDUrfuENQxe/00hbhE9zqdE3ArO1M0kYiNSapVI4W86KEjuK6NVExXilsfwo
l+Nn0SKovlOapn4wVLGVuawtA8Q/JBQIbua6xe0yILQTu2qfqWdL2HhZZLn3Do+x4ktpVuGhrVF0
LHpbeRuA+WUN5ouQ4ib1cuKN20ExI+uwi9KnM34bAh/QxJxtW/Xqk47x3TOeYBHYGnxwnY3FX9nf
FC+ozc8xPkXaRS8OVwqSqiZWz3GP5CA+kp5UDiLo3L9tFvev14/uyswaxKS0Z+m/ESksol9l8AKB
Mux4jlJVYRc1AlOQ2G6f+kiiomc3s11lK98ayM3vGBEjDQLrhbZ6O7W4pWHugpvyWaUuCg9YM6vK
Rz7CCQ+vf97dI/0yELfxPJG0ihZr6GL9bmCDOZ2zRG33JFTpGWfoLaDL2ig255SPgtbiLkvIahU4
g9YUGqLwNR50aJbn6p62SLYpvDMvx7+LLHMAADiBmh1yDuRFi/sIOzhPCbDTxa9KVYfDVOOnvC89
EwCBEc7Tp1EH/oyav+lii0KzY1fWuMKANq6dyG96oToQ4a00PsdubG11kdfmgQidpufcWeLI3C5r
4AV5GWelhvcbDkL7IkktebTNaNoqL6wdkX8PtFhWclURjAYDWTk6fLsprxTgYMgePWt1ZWyJWN6l
+zNTiecaYUnSNspbt59VVU2L003O7aMojh9GhvKXnTQY5g5D9imzpPM+rvV672WGEW/cBXfxNENb
gFGgixFkwqm8HXoM+nQUDnfBiOj8ZzwNGtWvK2945l0ww51oPPUxVIIRaUWrxNAMEtnGL1hZ01ni
gKYMqAronIs1dfSirTxbqmc7AxqKUKiUPa1lWXob6j8rA7GzyT/JxdFyWNaJ8xHP0jxtHMT9LXMv
BLaY4Kuztz9dZChESLyttHbtRfAgjbZvvCFwzoGl2NTus37w9pi9YO5klwhtQKcwv71+B61sVgRQ
0SedW8g00BZD4m0VlVUknHOh9PAcQwfDmHFUr6SAW7zrlYfZ45Wc9UmImalg3m4XIiNXw4bZpAzd
ND+yNMw/GF6ARaZXZajo1IVTtxux37IfND+TNMfZoLDzZxzAYkxYhOWoaaF5znTUso9ynPRxF1VZ
+qHWouph6vPyOazC9h+zMfpsR9dZ+1h0YtMTACYsX7e4HGcaNfsU6hEzvbgcKcJbGZrk9rlrWi/B
Topo5NhoTfVRUUPTftJU/MJOrlU2ySluPfBI6aBbv5vQ8NSjnjY2xscYS1sHFETTr0kYVcVe8oIU
F+jJI36dAjXRQ5cYzdc8j+vWj2OwOtg7Apr21XwKPhW6Jv7C0yN7UiMsxr4ZU1obZw/h5PeI8PSl
70o0qfYdhS37BAEkKI+KQOUCk2fF7B+itGpcPB1qs/dxgHYS30Kb/m+gSc0/BKBV8RjpliJ90evp
10qJEDjxMpBEh1jI4tlqO9PBlltRp10ppdMdCr0xf3ee248+gmHIr1S5xpT0uC5+Q4APBJJlDmm9
x3FScY8DJ6P3lS4Zaj9LjeA9/aGueE5Q3QUwanSYAyrU4KyjkVRS7EySQA0fVVcPDhO+aT+0JlKa
90nc1u+63kKuBCJN/SMpCdB9Qa3r52yb7F7GLO5HXEus8WvTle3nssmx50GXE3W4OFH+jLVu/o5I
+uqTJpTpo+2JEjfnAdjTbgp0b8RHmsyOMHywjI9Cs+tw34168LGOsQHe8Rbaz0FpJZir5GHwO8qb
wdl1eIU8NWrQOWe+qfsCuMgK3mN1yOth2dhmHURRZ09trpXSx2dIB45k9Ep96K08+9FDqjMQvXbF
l6FH7PGAZ1v7t6l2I9a6/B2z456MQIcEqvXbDTXEWYyqzPOHKGvU3HcQ5EO9okhpidhmC7wL/60k
OMosdKtjjOWj+KhOPUiWLK80nXryIGdzT0MNLkqWjJ3f6GoPetToUngMWaSfU/y51NOge4huFHom
jX1Y9Sruol1q/C6s0PJ2qab1yJo6dZddXaUUPwfAJL8JIacLLtYuLAVtFg209KrG2MEdgl+hqxa/
TKPJtCO4Z6H6TqAqOZKTrvJNCVVb7lMp6o8lYQRRBGax55R9Fh5ctcG701KMHraFOtBn68WQmYeQ
R/Kf/+nSoR9kUhk8n3L+q0eqn+goxKXYKK+uvNNQ6CyQNGSisEjn//+v6k8CGL5SAmmezd7AP6lW
cZ09pMMQfatDiDW70KrzMxrbITEtpttbqf/a9QPZekaX8RMIBm+HR4U9yHu11M8N1+RTTcdinwkR
7V9/TebrdHnJccfxfaSHtHEWHzmMLUYSRqafdanAesJIVPDyu2qL3KDKCyrwlxDOr8jBNf6f14de
e114numLAdObX9HbDzTbIpxDBf08igSZrxxe50lC2X+2Stc5gVz8/vp49586k8WhiqOVRnly+bIE
ZZArWtRb5ynIsMbCuF6Nfa/qy/ZBSScLxwSk54djNGGU/eatBAWKGhiMWQQ87/q5NJ3Qr1SG5FKO
IcL2ReMYv8I4VRPsD3ucb7PCydtDC5kZ28Ao8rZyz5UyHIVbWnVz0kJutkxcmjGyTWwss4sd4/t3
7mw3wogizvGdMULi7ENDSqfhPIVLFqAqu1SOnVkjc5pItfmCY0y+RZa8D2No5c2CnyTEKK4sVyNV
MKQcRIwuQC3pQ3uy9h5GqVlXfNDdn6+v/P1OYyzOMqK0s8DQUnq6DK0qL1SRXnBtbQ8RPoEHwL/t
u8jsvaPlYh76+nj3O42cBcgAU07lGg3V253ddbHpxmJyz26cpEjwhy4I3Cl7ZySjdoplqkFEN+TG
SV6Z0LlAiM0A3wgcYzEoJr1gMxBvPnNziycecthdGKIdsBRXN77v/moC9M2FwZ5Ad+uucVKHke00
lvTOhVXqR4y00msDnP74+iyurBqYTE4N5Vo62cv4C5kmkoWyBZSjJgpPCEBQGWGHHPdqzynVoo0q
wgvR6PYuJJKnn0ZvkKNCNf522ZJhgnlM1kZtWMe83Ygg1fjUM4zqYegr42NR5b196ZtUZn6vBUFw
SiItei/72vmAgnNh7Nx+oLWYBLXyORgd7FM1aWTiXaKbCCAHRjy1J1lazcdEbbrgyclH83sTjN6X
KSQU2pi+lf0AEIBsj9YdcNBlNzsedUJLqwnOg6oPGjgQVAwP4DgdZBBCa3irMiTZiAv8h7oFQ86l
vNvJU/AVLCeQP+eyal2o8nmOPS9V4/qzCdtKeXMaCRxnbkjO/gnzvXo7WjVqmORFWnBuMkl4GXb2
9xZ1mQ2s0co+ZxRYFECN6MssezJezQgCh8NzYSsY3CupkbRf1AEo/sZA96EGn8P0oRhBj5oL8fZz
UsfsKtssg/PkxM60J1zWif6Au9ayzSxEw+z+ULpD9BiPU7ZVFFjbKHM5gPSVbY92xO3ggnqx0kk9
OKtKE38mImr0b2li5F90pTbLz68f6rXBKA2S5JHDAhhbFD9C6Ya9N3TKWakbZddViZcgHV+pl07z
4o0TsHKBsPFfaOQz+uYOdjNMeQpXRTmHwsuwtcavXQ31/ghE9tfI8di4FVdufZoVM4Z+jqfubkVL
bZrByzQIwiBg3utqVe/tyRaP+Gsi0Fp2yqXWMntj59xXdMCpUNLneaecgwTi7eI1KOMPvN3KWS8z
Gzf5TI0CP61wYjm0thzA4aHB6WGNm/c/FT1wT7qUo/nm0jYiYGAqAM3MxKBlGTHNBzuz7FY5U7jM
tHNUBADDutDq+6MhOiDukxeG0neDsf70+nZaO6EILcB+matJYGduP5+jGHWtzJSzqCb7IUsmxQ9J
Zze+b20Ul7M5uwTMT9IiUpVKOVm1W7Cy6YiKTE8fztjjeiOdjYHWdiwSHARotL5pUCw+x+48M7WC
iM9xqCYlXlP6uJT/bYbUXOsw2wLfrh1GjoU1R0X0npfDNV6ciBKyAogYae5No5C0nxobG8TuPxwO
euhz7xVYGltlcWG7FjhUvRXBuUUB1PNbN2k/QuowQTJmbQYi1Sz5vKTyvLdfAtynMElm+xYwGIuB
p4Kt30x8Yxs06NJojthN2mR/QTqZeoh0toTdV+aUueS9heox23Yt9oolKKrPySQm0Naw0wMt2Y+R
a1B8lFteBCvbkiYL1yhSLXORc3H2aeXnhiYq71wmVvwkYJdcW7tLTq8fsbUPIgSjMAd0kb2/+KAQ
aECP+idRUSqGB1cmzSGstPCPF1pb6h9LxQDGIHRF/QMlV/515+WAy2+t9SLxzokni4tJfeU4jHoy
J9926KuoP+wFnqg+drqg9GSHty9aJX/VxhSeAqG4G/iPlWfZI1fkQptP/13aJihsZPUwv/+yTGkU
ukV5Ktq6u4bU0fxYCcUhrm0iPh60av/2aZ9lePCP47zctYpj4GNOmzE2vZY6eeztATiUm5ugcm1l
GLqNgGptlQFcQawEjgjsZrHKsRGXbW5YRIuKV14QBjTcPcvVf+jL0Qo3Blu55pB4Jarn3yj1LcOd
HgHW3u1Y5skBSq0Ng7Ij4jGwmmzGnRTqluDYSlGZyJTOICBlHIepMN4+E7bS9SK3Gu8MV6mZdpjP
G5nf6pE5HcZArZWjjRF08kCZX6anLJQdxsu5gdm7l8G32zhQL8n2Is/gp7wI1yG1e1fiTnpTmuhz
BWeZ9Bncaoow1bWGYR69r4uacmskEhcj+0nphr0i0vShy5Lhjz3a7beoREoWXVJhhzsMZOCQ1aGW
ZSe1aZ3rSFkdkYagr7YEQ9ZWbI4uXkrzc2fydgLzIA4HdYqCs5fU9Z8S4y0ERdPiO3g5MWIK3Fn6
xv6/P3uzQtxMAprN0e7wUA7n3Iq0zAUUMPXVyZSd9j2wgkrdEwaI5oC/eZ3uAeWYnyYpPX1ji97f
rS4sM3V+OtQ5z108Gy2u6B7Khi5xlVF72FraiXNMBwB+G+/T+kC4mXHfkcoswb8RyN+2CV3nXIWh
e1IwYLy0jbnFcLw/3nwOrwSANYot7Lnb9ZMirLE0kYySRuKoTRh9ZzVYbXCJw8b2Xv0gUiDIT8AR
AT7eDhWNRRuBU3bOIgBE48EPOJd690byLVcPH0QYQeGQqg5R2e0ogGzVSY62c46cOt9LT6v8ulON
i6PUb4+SGIpUmmIk5Oo7AKxuhFY8lD2lfq4KxKHV8YBMyuDj2K75b73056FAwvCa8/wtE848I8Ce
XcfOUzT8pQEWAojdy5Oblv3G03Z/oGeEFUYHxMx0Y5che2yBMpzswQHYVTSXWMvdo5qlvT94uQ7X
ydiyvVoZDxAxYE5ggMDJlrWVIDL0HHSRe0bNTr0WapDuKjHJQ27IztfsfuvKXxuPaJNDhbeCC3z0
dn/kKVRbPWm4PpxE/dDS6v5I3lbJxwARs99qUCT6Ria2csTgQADeBLA3s5QWRyzsmzptldI9Y7SL
dF/RFzg6GM5+LMc3KsvMm38W7iU4INTEl3bxcU5TNODHDPc85ZN7jVBj2dMCGva5mW/5YqycZqqG
HOQ5BJpDwNt5TL3KsBsenbPRUaVtapnuh1rpN/b92mr9a5SX9/tfrRZDgzXfjNI9czQAX3r6SM9v
7D7jLtych8zeklZZHQ94/uyyQKF2CQ7oCd9GurmsVTFhwJkX3sfRHsZdOBT50TQT9e01FlaMgil8
dqKeu9Ki4nYONb7CPTtdEB4c6bVHG0AeXa5hi00yr8htdEEReJYz5K2mCuwt7t/WSiQBQc5c1qru
NyWNqdRkR6YZYpJTb6jn0qX7XMFU2FtJrf/9+hW2EsPPRio8nXTOTYQRFjumKTChRlHCPfdOYpbn
WAvTP141teYeqUJH+Jluy+LDWKV1f3JrHUNsbzDkJ5Qy5LWkREa3GeHELVezlXCCuwCEJzwXMFXL
tCyvx6StB8Oh7mSN5Q68gPYuqQPnZ9tWsvdpO3vIJxld+49WWbSAX5+UtVNElwuiCyU2mISL+DOb
odGVR8Br14rcD8KOfWjEyuX1UdZuIDaXAW4MaiR/we1ZjULHHGKFtoOTVuMTVtnJIekwGXCH8vfr
I60E1DM5m5fqhbFEvnA7VMORmijwuGcgD917pD2QwdDoc9jIlQr7u5nLBB8ML+wvqkqy7Wk93d5G
2Woirczr7ETkzj09Eoq7KM2IDQg2o3fOvSh9QpK623Vj/mZoPtoeyMAYdKtmR4zlzV7bZqr3tead
gzyJg5fqCCjs0W3eqKsz3+szMB2KBV2Gudx0O6tRFs64ijA4QzJAOVtIxaj2tajTr0IEdnztE1G9
M7RG3Srer9yHiIejW4pCKo/08nUeEYXBQV2wP0WqPTbM9nVwovCdGdaNn4+uffoP+2fGGwLtY1bp
O99+qVPoxIipRpXENLrvqRuU71B3dOmR0DuI+mA4WDExKnRX7yTTJDv2WrO1edY+mvYB+wd5ADQy
F7M9mA3ekTFdrLa20u8DunfeCWurxNuVOb6WB/5gSg+vf/jKESUERy6BhvusWL64CCh79Ebm8dC5
jdP69RTF2At55TGpx+I/DMVYlG7ma5go+XaKDWts89aKeOMAMnwRsWei3VBM1i7KrLDaSJdWrlew
qv8/2HxQ//WAqyq2zNZIFmO3WBj6ClH493YS8jIAH8t30RRqHwB7uM6uACE8nF+f1bVrgHRjbuzD
VUO67HZ0nd6j6Y2Ke1b0vniKzbR/hCmgb4TMa2tHDjVfNNi4sIa3o6gp8UTZjlyvo1UfTCMO/WG0
zUNUlcHGdK59EJVSWsgARe9ZM2aEr4YqiLqCNqkuaTDFezc3iv8wChDMObueG7l3oIAmgWOXp/Y5
Ell0Qt2q2E9xVW7sw6Vs38utNrcFCYvRlad8fjtvFLAHBLUy+1xUAv3qQJPPo6EgLtmZ1PTM1PbL
YIxOpY4TnywDdadAdXsEPEbT0kT2WlV6DU+Wqn7KknD2y0ysjZVdVmTmWJqK+wzQmHtTNExvf2Kh
jTqcI0+5UOKovsROZjR7cjTjUWuSqdvlWdt1+1i0qMkHFhDEnYzs5ppbVfic6MnwrOeD+gn8WBPh
TD8o7Q5znMQ9oHKf/9KGbFMhfLE//u/3OsBaUQeHHrR0uaZ+nQyNbSgXJ8uTj2rdxj8yPVU3GuJL
GYKXYRhiLp1jykph8HZaiNwUmG5ecHFdJS79OqJ3tx8ayi84XSV0DNNucKedDCiF+mMY0NYLA8Vu
zrrWuD8z/L6jjwY8r26fKZ31zYqQ30H0X3rGGWwuoo0m8FnnAF6hCB+6FKCcb0VWHX3U4IBaPtww
O9k1wA6tkxLHIBWD0U5/5oPZjb7sLFUcxkbkCHmkqTQOFnzE6hhRxCz27Hmg6TBxpn9cza3Gj2kQ
6Lr/pmvnZXoI6nX+mckOS71vxUoIeaoxuEwJ3jdaWYGbDqpyi5a+uHf+bxjU6KhFcUy5325XgdYs
qME2D3DQUPLfLYzYd6UmBojicQfb4fVvWhtsxqSDK+awkkLcDqZ1gKTUXgQXkXTpsbAnNNN1kT1a
YpNYvHgzXr6LZin8c1rsfNhiqClw2sAIouAyxgOayrhnYEYn3AOVne5RkoyelBwSXgUk48/rHzm/
7P9KkV5GJhmAFMMZJq9d7OsuyoZMcXvvUnllinLUmFrnOIuHfa8Ci1LcCPsxW2i+kVnTQSrFFity
7fjiXUi0xYvFlbO4bnptIntq0bCy8iC69pE94Rdvb/lZrc0v2QDKdAhb3DvVwFmdOitQvIvpYFm4
C4qhOwkrEt8TEfNUKv3PugdLi+lS8x82kUeszH2PZwN67rebSCm8aEqwUrtY/WScytoAW4o04YE6
Vr4RSa7sV1pg88kAaIW3+TzV/wo8pNmpfT7v18Ct08dcV/OHvGqdY1125tuPO1t1zuKIV20abrdD
jcEA6ioW4dXtK/m1MnClHt2s26AIrqza/EaiCIHeGW3ExdzZBZKag+mE+JK46T+h3vUniIlRfCjr
3vsxaRkEMcPKo1OWlm/UcpvPBWPTyafcDurUWnyhkyqui8VGeC2L1jqpRmv0e9WM062i0vwNi/PH
SwsWkRDnxdXjdia9BmCp1U3hdSrD4RAgATHh+IfZ93DWw3yrWrYyoyjpUCqjMQCOf3nPjMYYm3oU
xlcCYYDZwsHQoh3tQwZC/4tR6dVFd2GzNrh8b2zOOe5cfOdsgDlrpHDNmUvq/5AWnhthVnsVdtfs
Bq2zThDi0s/maBgPYqr/yWo92IAQvNzQd4PSqAX5wtWCqM3t5I6ZjV+jI8TVDuwyOGS6qbi73C1C
ucM2sh0OaDdnybGJk8I4B4Mmu2tWQ0Tdg4MM/8JrPBl2Y667vyXVGQuN1TgvD6Ss07PQvdbawQ2Q
zc7o2KY7aSrhSVMGG2NIr7ZQH0ot9f0Q0ZZGEdZuyquM6qDBsLJxdUgDOLW62Vh/txUvvnRlW+vo
IHrxU5UU4Td7CvpvQaj2/8QhBdpdWLlkhFHj6b89RRffc9Lj8GDLVo2eLGuUP5rUMp8RVJieHDYs
vK1JtUdfF1P1+fX3YnUdOffgdImSvaVCeeXlGuoT+Hk3UZLqP7D6bqAq6F5v7QDdl/apH+G/+UMy
Y99fH3rlqYIFyMAoYpIrG4sjOUkl9pIxi66Jg0LgSXRpWEH7ADn9XKSyfseG738pemq9j7q81R+r
IYA79vpvWJb05nuBp5I9Rf+QiukSJB6jsI8PbRxfxyRt0o8C0aToKKIsC3ey4FratUiEIG8caOEv
MPnDh8EaOhp1lPQiX6uc7tPUIcW3cR8vi1AvPws9pVm+A6iMuRTUxLwuCGXDVVnkUnYHBpKl31Wl
VtCQz02N7q0WWydN68oGdYrKgosqbdJRV5hb7nNr6wQtlFrULFEEku721JltHuplP4RX3UucfSHz
4ZCUY/CE8Jp2CDLb2nlKjjPGMMCPyd3g9+tLNG+D5aGHKI/bOC3T+wQmGLuir70svOYmWp+uMlqP
AUH1xjlYeWzRcyTNV4kPiXgXcdPoJp1rhw2jgKg74ZIKxJhRjn01bV2d60PNypFwpclPF0EvqHHp
BF7KE5Hq3qFpB/OjkWg9peygOrw+d+tDUSHhszxab4toDIURopgkRLw065t9HKv0RvNp2rVdu1Vn
W92y4Ejh01Hm8+6Oc92LKC+6RrkI8u4HYCz5QQkM67Oh5PJpQPPoEquAjlVnUo/NoGFkYgTi6+vf
u3qc58Ib9l2wwnmfbvdqFXRZHGkEMq02Ot/bNImJgau6fC9VkcjjOBVtdhpSE0J6k3K9vRtBAE37
IjT67wVla2+n29tSF2uXLDuYhgXdrdlX9vZXqfQnHG6R8Mo91P1Ck2ow/FyE6hcnaOSDaEug13oP
XuT12XgpDi2ODlEPJB/icUraS3E/LdBQfyC/vQZNVWX7yvWaX4VpZT+LYVS/53pbPXejI/JnPemK
BIwKVCX4RnYyPk2Ccr7vNY3zPFhu8oWOcCV2mTMpP7H76XI/n1rtM+U3LHnjvKq6nQoLjPIYhwz6
uI2jH+K8ZX3sClN/V5oeDyt8FAQoojZxPiWxI6yrAZ5a+n1UJ64fTZH8IbM8Fw+ZbYi/QS13ZP7C
KQ8mfRdvN1hT1frCg0OCjrFInpOxqv5WEtqRiBsbRbpzwyCyfC2LEuOAPVwguRnH4qd0tUKjYj9W
zs5JjOwDqaFSfJOuVTz0gSeNT+E0pIfMlJN8qOSQ/IaDav1BTLf/e2NB7q+ym/WYr7p/RfRlOLpj
arA7eyv9qXexcxhrmkS5mU7nN48EdhSKBozomWy62HGU8ng8iYPAzUh4eyjUnPO+c/Y5Iq4fXh9q
5X6mE0YEQR5Pt2SZpuQSh3J06+NrV3jFQzMFg28X9RstmecHkb4PudCMVnBArN1OnRN0qT0aQ3K1
q6D9ywzS+Cn3gviY9326EWYuGUUvYxFkwphABNIlYbkdK6DrjodVmFx7xat+yl6dfoymmX5VZah/
aiH1ve/rMvupVV1ME1CNeuT6e6MtD73pBj9en92Vq4N3l5kFRANEd5mZRZZXtl1FfELBvX5ym8ne
6TQbjzPn/2DR6v/mofSxsaTzi764N6A54ESMltIsR7qYgNoTSl4VWnStwjw/tM2YYZsXtU9hS88E
25Xwy3/4SCrsaG0DtL7LdNXCwpSTr7wmcUyNqXfz5FOo5Q7/KeLge8aemnYmVagtxai1vUvni8Dv
pVOzXGnuQg9YA7NLywvygZGj9ZVNkfv8+ve9NJmWE0q+QuJCORq9qMWzNCae1jj6GF3rKEB03hvS
7jMacMU5bQITV+4yFB+gyei/qzwYLhIT0WhnQxvLD33WV37TqIl2RPG/2ljolfiAXWXO4EE2O9H4
7U4P9bTL6jYi+te19KlXnP6EVpX3mE7pFgpzZao9ghCSReKQuTp1O5SIOjsvYPdf9ahTfzi1bhyb
SRk26rorx8VDV4lwnssCwsli54JuqLwJYvO10nlwBmPax23gj2oy+kFqD7vWKeL964u7ModooPLM
0vKjxL68aukO9Rn4SyJHS4i9aYfqydZ6ON16Fm3c6ivnEugBjUycHhlxuVx6DVtMFX18LUepPHSJ
2z5NEMFHXxD1N8dcKfQtwZZ5Zy52LkkhNCHCqdl2YjGhZQFRKNQ4Iaoh6ncVkfcn6bjjQ9ZK9Roh
w/dg2dJV/GRKlPbw9pllIWdYK0cHeNXtlun0iZ6lalNGLI3sZDrx965Sig96Vf15faC1vQm0ALIA
7B0E2hd7c0x1VXbz8SxsPXkPzOKnWndbsLS1QWaUHWJ7jHW3NYPC7Y2JQsRVk0n+MMhARvA1zVo9
vf4xa0eAx8CbbTpnrs7iTCuWlscRrNhr23SfKsrQJ1MpnaPZiBhhhl4t/bgeqH2/PuraKSBXxYTH
mT2JrcUNZ+eR10ME5SZRzOBDXaJ46moYs9iY22y9z2t7ksY2pbxZbuauOZGIyJChXQrksQNMH/RW
Vsn7Ohvaf2rTij+JsR/wrhmQ9tkb1BsRQDCj5kMZZvKTak/R9yTpAhNzm6D8ie2i8VsNw/ZTLhrZ
IStglRhKeKWzFYzfLz8ASx43MDLALWH03G5mjpApx2wU19JwJQKAgXaowAZsFA7WRpn7ZsgsQAi5
mxrXawl2nZAKWZ/H2D05EBWrdKvveb/YbOMZcMRS26QXi4NZttEQNU0lrgBgxJENL051rZWXtLb7
/ev7au2DqPFTZSQG4hpa7KuqdhNd9n1ydRTH2pdClgfg5NXbtACJ+MCsUwHiuNAEv+sGZmPTZmGT
JFe1iTCB15tqavzADp33QRN4JIXloNUHKEwI5298n3F3wdKRIiyY+0QAHpe5oU0yFTlhnF31Xjfm
QERia9fpILr22H4gzpBok+n1JFlhAVzWRktqlo5Qf5ZCb7/kYiq7fZ+0Zr7nNbVpNnUy+42ojWbu
FHDXFVoYcRc+osKH742uKt4fypDDe0tVErrTSOS9N70ofq40e1Y90b06w0wiM4b91Ggi2wPHdO2D
E7YGWhVRqI8nmms5KikCWfwPiIq7wq8HadZ+rWlZ47uoRvQUUjOMe4tSNb9ORmGOu86zuHKSYiQB
NAFLPLi5xR+/Ppdr29JGVgGIHpEy9hi3RyzR3YCagM7zmKNbgytZedCLMvULJ/U22ur3lyyrNgPu
ZowB4pHLE0BXv1eMIb4OFS3xlDn6Zaa1QL2lqz/VVaX57iCHjbNw//wzKGndrGpGGr28Qrq20Ywq
JUzWJ107y7EEalegLFMPurIvimGLp3Nf+AONQEIHNxAva5hdt/NZyxrBGStPrppbWGIfp5H5O6nt
AI5/oaTpTvACHZ3Ry/vDbNn2Ww8rb4tcd3/XU3/XCXc0qqHEIIuJrpIoVWTQEX+USR74XTCGn6lF
iwc59tmj3ajVxdTrFhE5fv/G2VzbT6SbtDmYdjCji7unHqm560iCXnMhPJQkO2fnBb25syaxVfBd
u+YgllMfogZNTXwx1alSkeJk7KdAnerD4KJJXaBzcHj9gKxsICLVudRtURECVXS7oGI0Js6tnV51
JfMLAbcmoP6+U6th9IFdbMTiS2nO+VadzW7myhf1R30ZE4SJSBWraJNrqLe6SWEptM/o8zqfXYQw
A0BoI0fECmVrHaBMjdWurlLlsct66MRxLPxcaSsUwHult/0gir2HRA2zDS21F02x2wAX3BP9Mxg5
sA9QSLidkyHkxlOGlrcsRNbiNAF/AQlDR0Dbh03vxo+aMEL1ULVl+z4MQNb5QKggUcVtKT6j35n+
41lFNj3YalxcEOdtQD6L2vzhwkB10McavWSvdrGLuZ9Qy+IiqH8pV8/psDEHER6VfuBO6XDIAlum
V4XYRG5s45W9hd0fUs+gLimMLu8qm0pGPLYsg5Z74rOZmXCmgS9vPaEzBHc5kbRXMSCH4WHCcLqd
yAma3axDq1w8F2LhNS5ErO0Km/7Yzk2VvEbr3CpDv40rS/tolYWp+EZK+2InrUGoO73OcTstlbEP
/MRR809BOJn9TkqNtG1o1YaSrjTbPew6t9jpRQSowGtV7twkzEXth8PoviMf0dPdaJfq5LdqGv9O
gVnRipzsX1k7Gc+YkvXGTmsG1K5VGcXJAf0q196HrWLJvRRuXBy0trL1fd/R3qXK4gxfC8RiTL/r
kbAqCqtvdlmsqT+qMg7+ZGWAWJqN/wUoLsP+HPfC+IVUrYtmd+6V3kOQTw6mphQ+g+OYTt13cJFo
kXGJo34pQmTND1lrWd6jE1Id3BU9Slp7D9jvFyIsJT1OOGpexlSof7tB7iAba9bNr6zqRs6vMrrh
Yci6Tuyge8WAvs1q+KrVo/SObhC7FnHBaGyluyvVMbIYDaIVgiIs2fKVHe3InUq39i61HHQEDiKx
R+819EM1G97PdcInD4Q0HbMmf5cpTbtv6KH4jtPqG7fZy92/3HGgneaEChzXXc5BNc6A1zO6lyzO
DPPghV1U7qtEAqebvKHiZOlRHD6kIFOTU9YQHfhkqSh6SoTbrF0DDs87AdMKxqNh9Mk3mTlVvkvD
BkUTi9K8+0jbZGz/qDiaNr6e2ZS9M7bLFxUOnThLd4r6gwzxB/UHpVOL57J1u/JYNGn/KxOOSHYO
eXnxznUn752NYo25r/+XszPblRtHuvUTCdA83CpHbW9vT+XxRqhyuTVL1Dw8/fm4f+DAqRRScHWj
qhvtRjFJBcngihVrxXbzPrWU9JsrkMz109zEedPJp5Zf3hXzfFBaB1E0RTfa70m1qNj1OWqnHSdU
wGofGe9i/AgPnw0zIzlQPg1zXz2NaJEXB3acOh1zb9beqcbSur7jEWc7h8lG4sPjQlJ72OYkBqsc
a6g1JV2mygsQgfAutV7Unt/xxjqOGjGgZG19jMl0d0bdCjqGRSrH4tbillwdLmG1pFHTKG4QK2gm
pjbsjVGSOmntpZrVI2njFm146BCeO6i6GN842thcjHbeY8pu5CNczzxH+C0OsmKri9qJ5yKl9MEP
CSfjONbZ8qLoU3eiFmW9dL2KyJZTOGfL2gOCN5IR+gEkaVZ2t0FavD1eHXgDniFksKteeQ7bVD0g
KWCe1SEydhCEDbiSi4qaoaSxQ5RbAy9TSanVzEfIkShDfjDBE8pDijZi5rfGQg3YLrLlQwrJNfed
WqWSmRhTn/zVj8ryw9AbYSC9FToGTUdJqJbB4yRm4zrjFqP/jXyQl/QdWDNFIwXh2AtcpclPWVIs
T8Y0FjujbMW5rJxxvpEf3PG8+IMCA1DXCdI0VShuQZz9a868Rt4evfc09Znj+qkVJ3uZ4NqDXGZN
SLiRdCJsjpDMmkFnte7odHWsBFGYt9PJaKKW7LbwkFyY+SPTb+ZOILlkDfM/E+2bvziLuo/EDcXV
Mps1x29io/NOthZa9ZVsM9OPoSOGrzNEM4p5DopT7tRQv095k358/HG2f718zZJuv/YX34YpcPKo
6VGlBGLhpIJHSk3bSvMWkoBWmM+zERnvbD2Mzrh5qG+mMNIbn3exdchNxXwZUy8/oNanvPOMSTkv
bq9+iuYWl4oiUr4ZZjtd4lzJdr71RlpsUOagbozKLaDG6nDpPQTkvRjKMedIHqQLjPFRmMWvdJqy
v5JC0XYWaWMrY2Xi8rgCPbmHG9EujYywYzzdyPKftLsb9aEa+uZ9xKX/hy2+r+HEoxijD9l7w6C3
H6QLY97xsa0E89SnSHUU8THCAuK6WMueLNfGzkQ5jaORAAbIWOf7VTZ6lSKYF4Xk6aAteo9psGUc
H4fY1teSHGcimunw3W4nxAxJp+KSN0IO9UTUS34ygYguEYnQMa70PY7d1tfitgMFV9F0uMdTlx4J
0RQaJs2a/dEiszopA9aKUVv9OYjKye5iyk01hrbUNRnJDBEZyiM5tWTunr3RVD+NmZsFXj78oRHF
a1jQW4a6kMNrE/rg7Spq3UiZtc+UwBQYIPSKNwWglu2PQkMF6PEH21zA34ZafbAJDko8RSnbSy+j
M1IMQGuenXyOwkQ7/flQXAt0KksuK9yG21k5cABH2tDCIDXVMPb72WjwQEjpNXc4RB6PtXFDAIvQ
oiwf1NTPJHryWzEfkS89hVPiBUXWR6fWXNKXuBjSo2MtP+o+/mW22rhzMW+s5O9Duqu9PJaLhU7D
4gWanaDxW9r69KkaeEuSnLZ7FIKt+VkSdaF3jrxjnXLVkmKjzlUYCNcuXxQ3zN9kdWu+Ke02PeNK
PHIJLs4OrrY1Qyl2JVEXcLU1oZX/cenaPnQDpVJxV497sNdq0c8Ibu21CG2cI4hxQyOVfaW0E6/C
EnXYRGs7UspqULrjIszoOBpdeNDMJDnwVP/Dxmy548iDLSA8+OPmHRer92Ya2cvaCzIkjc9JNy7/
jq313ew6/SlBHmvnPb6xkrzOQHoog5KuqqtEPdESPE0ayTWJ4/yZy6E6FElXXnqe5Ds7YXMovtXr
/cmFtgrLqUqyoqDb4InDd3w26JZ7AfWx3/cuvUaPN90GwctCz5dmfVx7XFm1vt11lp1HxmKH3DFw
BlFQKpSDmErzOMHLuCiaM/MQWUa/cWPx0hii+1LgR3DQNaG8iSIQ78c/Z2vmr52e8ni7r0QZNeNX
nk5zlUNz/1wWsLw9VTlFILU7Va+N7ehCHkIwiWuP62+VpAzNEI7OMClBl1fzs2ir6KolinpuFqSa
mtZ6PylVukM+kVtg9cCGFcA9RLke/NRZdV2rLarM+jIrQdqW0cmby+wDtYhmB4LbXMTfRlnNTKhF
ZQ9urwTIliW8x3UKFalXJ36dDJCXHn+xrZck/HyUKCmOkYOtA6gP84XuWCBGDBWdvxdDWMGIjAJK
83QIkIp6xvtadd03XTh5X7Q6M51DshhQyeowPT/+LZvLK1tYUQ9x79/SRsPjPTVIzcSs5k+d7eRP
XuTt+TBvLq+DPrQqXV3uXqyKitlJWojoCUH96cnNa7Rcrbh78XB02NmdmxOiBCXTJMgk6+sXF0V6
OmtItO4UQ8HUPbyXhuLT41Xb3AioHMi6BMD8+orojNRr3BBqdNgYkT87M15DdmYelbSvD0OetIc+
i/9+PObWGr4e3LKblK2+OkwhJ2mTg3bCkzlHLdigjlvMwmpmYb5nXLM5FJCWzvnGf6wfIxXHZ55G
BAViinQezllxyFu1CEIlanfiT56V6+0NqQMdIxpI7ondVNCaSq15q3Xakl/63lUDZ+yz89ii7Ff0
Y/qdB5j1uYum/wBJQ07EdwIM0ZHdHLen+DghxzXS1hyEsfAulVlkRyfp550CxFY48sCSYkCSdru+
ArMo1kbLZatDPLYDZHXVINP1vV57bSsgeTiirUzTpez6u52M02uUWz0TB4LGWiK/1OMaFm03zJpv
Y4jVIB26GL8okFFIbRZtEsemnYfmUuSLJXGraRA+lYDOOyIXBp1WxkbsV/lS/ItVRtOegDf1vVLQ
VpgBo0mYBySFFPb2R+s4Ak5oailBOajz0+I2+U/kkYyT7Uzaf9iwDtR9qnguLKk1cqXNajOqIgfQ
qAr3KGlUfmKr/QU7i+GcZdh5FlW154a49VFQ5cQRVyZAyETfzg9moxc3KnQzJRyHQ0Xnhm/G5XDK
LOWD7c60K9CStXO3bK2ph5aizfMUkG6NTHk6fTR6qkVPDiYvn7KqSQ6mUTY/Z2f5/vg82ti52DkD
ejMKr9J1ZCMGq4k2heamlHoUUU4wMZNLIu1Fg0Na+okVFZ/szhTLBWrp3sNnY1vxNuWAB4l81VS8
XVon7eoxUxncmiDf+lqjwtlMi3nPmn5zHDAwkDDJM1kjF2YV2nHdWtHTgIbH6A/W6JzHOQ//+fO1
JE64hCn+IaW8OtvjQujzYg6AmLlVP1Fs7k9URROfem/41CDfhFcpbYIJ3io78bI1QaBF8lkp338H
zegUu+w2BGZt+mL4SEGrpt2k2buUtzIe3sOYOCEX5rAHVxNE2aV25pqW1ThObdpakrpFANPwpsJX
xLwAY2I85JxQBylCn9aUcQK9jUeKJYvROwejKQ2xk8xuzRwKHGL0tNrIDvzbEMJsN7JS5DKCwlTn
lxb0gY6AaS8735w5DzweC5IMyvxvh7HycVYFzSoB3RHadQKZfnLLqTpGNm6mOLfq8EGL6AX2zeR7
cT8EaufVxx7bih2EcfOXsFVhNyPCwJ27+iWj1eMWtGhukCtzxuUaQ2GgL9xK6mNpz459bSLR/1AV
tZ79EOtT+yS00mrOBlQD188Ue0x3ftLqgPw/6Qq4JDDcse4g/m/XJhykhliMH7qX6j08kiL3teNJ
LWP1xMXg7oT66xvwt1zjbjgZEb+hJZhsFwk8O/sqhkH7O+xM4180XIbi3NNlZx+KxsyuqYirv3CQ
NPlMhjNQ0QuXes8vZHVIv/4QQDwYpbKXDLms2x9CNwrlYXuwr8qYdt+8WEso6NfRu4zG49Pjk2UV
5a9D8c7nlKYDA2201RIjCRLbpTs7+H0rxiFt1eUYxZhhPR5Fbt/1ynIT8J7hU1KSWo2Cv96YuFCq
rnE8O0HcuvqRmsGE/mVVvq/NId7ZuxuBAx7PTY65Jnfc2qQNioHohBfa6L0t/ZtwiD2ymkJ5YQWm
w2RZJcZm7X9Q/JG0GBQNIM9yra8ODD3zwshVGNTo8tDPSkGFflSsq95byc5zdGM9ebuACjFHLjh9
HanxMnRZHfPVEuEdoO4lx0FU0SV22+yAu/MepLERkDfjyT//bWfkar+kQ5o618gGeGoSXX9xqnZC
Oq5Or49DZXMoeCBwbBCIQFvsdigxOXmPEZt9LURaUJzL23djrYyfKzs8Ph5paxG5cqRtO3gFFa3b
kbiP2hrHnygYq2Tww2SswSjc7s0yuin0Dmuvp1L+8tUmoCgrCc886aXP+O14A1UaYzG6KDAaGsSD
LhzKz2mpadUhq4zxh2tPXn5CKtQlWUoN/U2XDXsH6sZup4PYJSBI/zhb5L757Tt28aQizORGQS9a
7WQJVAFJn+qd3b7K/OSZwtElAT241hR0VtGCYEmS1wg0oD7ViWdDxMNb212ct05j289R2FXekRXq
It+hJeHj44/6Snhbr7Ks7UFY1bnNnFUm0SH0CFeqjIPYqbwaiSgM+ZAJL1zzuW9HvOe0ukI4dhI8
lWk6g1z9ZAEA6P6gFKI66mFvXhpIqsvZHvJm8WuX1u/LCPCSUVgREAgWTVrYOaNZm98e//ithbNg
ELJ28q+1sChFHAOsx0PGB33f2Hd0xTmHtL68z5Ole/JUOB9u1qonZy7c0+Oht7YdlwCQNv1NjLyK
jNCpwtyFc3RVC3U8ej0dxWFhTcesmsbg8VBb+4DOV7acDlBI2e82CB02nUqHbxKUfZzBz8AKBAGW
RuTdDzs09B/uYGjfJ8XEmiSJTfc505DG+zPk+TVEXfhfUugPbfm1BLqRe11jJn0MgjElJ9hg4Wl2
op/tHC87p8zGVYS4Fa0ASG5I6+nVrk+zNFLNOcFxhS4524fsg39u0ivNcogL+AP+YHvdeErqsU93
9uHGAUeLEcp64Ca8GtYHjj5SxDOGVrkaCBv3b4vBTeEv0qreHiv+7GNLv1y9czNtxBFoLDA7unew
4dcimFOc6MJLM4VWTvVzXnflZzUvPkNsGna+4Na6spokgC6F3LuAzR3SVU2vwmueNxP8UKVA5g6T
76caCJpmRzwnytPkVMA2j8N3a4ZgswCIfE5oZqvwnVXIFR3Ek2uVd7F7zIRSwgy0tdTwnalZdopN
G0cCSjR8PYNrQ3IuVpulV3KuEnwImkno0cXrHNrC3Xlwu2uVWk11qTjuf8VOHn0qQd/mnRDaHB7w
l8ZZ0O87VeVMGWK2qxteSbWUz5pXYPQaOe2c+y1pxvTcg2NXV9NNqyaol3FQvjxe7I2zAtVjgGcD
Ig17aDV92ocRh2vSOEiLwRn+pSrV0QFF/A3HRR9xxBSuk5b4YmY9pVQsIYWvea34w/q6PC6kDyT9
qjZYIC2Ct18Bh6R6zgQ+N8rURm9yt08RsehpVXJ2yb5rRvL/jSWVPkiYiey1zmFVunm2KI5ybWpb
id56AmrvmWdbXPrDbJhB5VTCSPweEl5+jm21aL+iPJFOcMqi3DnX0FvSi4ORNtiHovRvRkWZX6Ye
4e+d0NzaCHwZjjZoNPevFKsYheo1kYLN3ogwTU917YcyDI1JG2NTmTuvs63DjCBEYIPDlI+x2nZF
FupZmCFxF5c2DyOrrizfdOPFCCJDRH8n7J/5/Dj4NrIlbkSQK8kyg7u5uhPJcbpJj9QkMGetOLfC
qc7LaO9RRHX5y1cZC4kK/Rm0w+FYuDZTy9wlmSrKHUHcdHHxbx1lWvKmtbQ58Rsd2rWfGHrkPc2d
V06XHm0KJah6XuvQq+o5DWCY5unX2jRj5Coaoxkh9A79SzwmdnfojEFYhxlC3IzDp93PT3rqiOZj
goyj/UshC+v8sRATWQ3emNVOhKwhBRnLr5sGIQTQo7vtO5ralOF8lgSKlxuSErA4E/qSNDf59Tx7
0ds+VUVz0EMvUg/90rLChWW2OlxXJX8RXgYP+c+/qSTLMQaXH9jk7U62NaVVR8NOAs0JRZDUtjjE
OT5Pj0fZ2BrkNbSCAbgjcr5+79a17g6N7SZB4Vg0bJEOv8+6RVycpNS+Px5qK0hJ3GjaRCGIf632
xVKkTQJinwSArNNlwpHjoLntXhP6xm0r/9lsc3xUyRBX53Cu1pmKnG0SdD2Gf4rTILQxNrhMVAIj
YWHq3dtIi8Xlv8yNRZTYp34nEYzmoVHWHRtQjzTk3rzZVNJjVbv5zhpu3HLIrpGzQEOQXpfyz397
FoWj21Z2lKcB5RieRMwR9dqE+qHwi4xu94sXuol4QQ56+GwWdfrnTnm8d2Qx0kbPQeKAt+NH9SIm
M4vkQdPwLKOQf6iLWryUjRpey677wx7t122J+AIVelvaKq0Vtce4jQRYcxzQFJ6eF/zirjSiGcdk
juev6pTuNWhvnN0IFkntIkxDkMdYRU8HSoM7ZR1BQ6I3Mo9Tyx/TpLyEIpmual3+h5sJBjY+7y7A
qWxovV1PxxijnL7VKKCEhVFIl4vzzFF+xld8z7V0Y6czFDcgGC445d32S6Z0jOssClo78VCnsfU3
tSq0QIxJEzzeDZtDoeNLqEqHknUSskypllc6r8NhxIZ8Sdv8TVhH7pNCGXSnKrmx3SntgglSPiEi
16/BpdKKEfmlOFhmay7fDG1oNL7gQWgcITPShDnHaRp+s4puib8+nuW6VCmDE+4MVg3yLUruu8q1
NCurdQvbggA+fVZf4CLi8E0xtvq3jTv9TTaReJ77ha5xuFDqnB86j4a/s2MncU6HWN/Tn2AI8+vQ
osp5rPveee5t/oeTbaXJS0SPbbyTpG59GFk2pHeaHw8CeBtuGQqp2J0M3nVEkeUQ4eh8BQWiWyuH
+bOzOhJEXCULoCtQ36VyKvqUq9BWTHwyUPv3rvjb6S9JU5skwtV4GiA0H4o6jlHjgJFdh0lyrJtY
PdRdssfW2DguZT4MQQy5SuCd1XHVwv5uUrWRgvxi+B9NncNTO03mkSYx8zCbyfjRtYpfYVoPO7Gx
cdeRUIBPYCbGk2/tN7DEVpUkE04A2RB213A27PfONHp7a6xvrTECYWBt0sBmjV9Ns+iNidIm5jxm
VvqiRS7gOCddH5/1wmi+44+Sfu3QVP5qdQP/BzONkaCZ4qqqzsoSZ/bF6RYv3slGNw5RSSmWjjOw
O2hZvI2yXMtpBoN7c22bJnubONHyP9uLlks1Uo9H6058exxqG18Z6goLzQIYlKdXUR2PTgTJTWAk
0lB38ez/OVryLm7st3Vkf2004++qRE768Zgb545DJUx2R1OBunvttqgclk024UwXGdX3NizmA1Rc
/RRNDjDtIv5VM9vcOes2di9bl4cFG5fJrgFn2yhQoogqXDi99DtIE1qFRYkJQbPsCTnKL7Tau6SC
HGt0q8h209U1aDeWXVmZieNBYg7JQen0rvdbOxWTX9Mm49KJ2FnDsYq1+p+oWegV8opGef94ibem
C/ZmQQKgZn13WFVNrgwJqtlX6IY6bV2Zar+0jhXiGGt3dbWzlzZH4x5B7gHM+S4RttppGUwTsGRM
+hyLkir60lhxekiMP9UJkveGlGf6/0PJw+O3JG5IlCGi0zC8JmiXXOpe+W6IdDzPWjb+h50IoEOR
VINNg93O7UjFyAMjDXvMVAu4jkKP1ecFhaKzO1eICyA0cPkPn4ycm9iU/mfrG1EYBmBaXodXQ83Q
JqigMfQnve2KXwYNDHvWXVt7kLcRLzYKI/e1s6RUa7XtbExAbQtqYzclRfriQRrOjvo8CwCWVNdi
38KW7Q81O14/IWk4ijAc8rIcebuw9NPYYzwrbH+kLk+YLLkvZVWoB+QZ/lB18nUoEDzKyvQWsB1X
e1GZEnt2Ywxx6ypazvDI2PZmpF613t1DgLf2AKEJQoLWgKSk3M6qQ0tKTDTaXLNqzN8XqgYrVszO
YVhEvUcd3TpiSJwoC8py612mPTpemS0qhUFh9s77WomWoA9N9QOejUZBW9jYvuWZ1QY4jo/fR0oz
e+/rrVsDky2a6ulTJ4lb3RqRmSkLWlM8DOMwVAO9Dsv+vACb/FLzKPxfHYuhPUa0IH8lW8j3jJ62
lhrWJaxEgH1+wTqAqOFRdvCcq1PMxbuusKezcFvbB9yxvv75pgR+xN8F82uUCuVP+e24cWgqTiwK
vteqH8JzkyLjhdZe9qS2+n8w70NRA/yegfim6/zS0GfeVgpDtZ67PNPBPhw63I8OcY1W9JA1ewG7
EUQsHiUoSRu/L45Aeyn7ZHHda9qJrkVowFo+19hbNSBRVfR9tjJur6bUrZ88IqqnWW+TX48XdyPR
g5TAlcwpK+lbqy0zR12DJguOMrqwnEPTdvlxKJw97sNGtMhCpdwn3K4klLef0HCnDjYcPn795ELb
qs0Ye0l9uqRNtqes9Jqaru5+0nbUoPCVRL3nLpsq3B4FQc+7DvT8D1drTDKj9DtqG//QnT56XzWR
h+4x7/u8+RUpnfW8TGbyoonQEF8WU1AiMgfhjC8jEqbTeezqOf+ijIPTBFk3O9pBGaqoeEtrVPEJ
Cbuu9NOmWV7soe2Vwzw22fI8CA2XFMoXzUlBMLq/LLRn/+ulYogPSdgidqePM9QibWzLwzh3cRJU
uRahQT4b2nxs8J6Pn5A+QGs8975pzjhPH6xy8toDokCmdi2TNv+kLche+a2G7cxRb73qf+gh5Ljf
iRYR6LTAIeA620n3t1LVenhsop5Qcus2/mhnLormApZ0GeTdUA/UGUyRYAblNeKg9mmHMw3Seei4
FMJafFe45kvqIYn9tYKpo54eR+BGto3pM49tdgEBuN7eczMsaS/3HKiWckDcSQQKCshSfGsJBr3c
44FtxaIkm1Hkgep6t8cTUtDQQpuTyFCdDyjmFE+dwJFnUL2dvbU1EmcgGht0Frm88m+jvhuUpK6X
OApiy8yqs4N0dnTQsshtz3qSlnvWVBvpBDcf+TWADD0J66R3riE78HZWrj3EoDPXY/SXNU+tn2ax
jSiDaR5Bjsedd8TmHPmnouQI+nNXSK/tpm4xqqIKOYxtwMcLX3Svst/1ebhHUt46LKX4ECVWBNWp
hdwuZ+tM5jy2DXUJCCsDFSEUhi6u1SS23yiIBsPhmysTLSrVfNKH3pkOaewY9fVxuG5NGN6RLLki
fHF374exUsz2BFoo4jH6jCRheTCXxv1SKPoeL/71El0fZUSp5PXKovL6ii+SxjG6tKNARSI4f+q9
svpBPdQRvsgTE2X6fBnnc6+HyCQviZI+Rx0FND/tM/tb5hjuS5ELrwuM3FLKo7NMEMlVC0YT3rSK
mX5IItsrD2gAO4mvxH3zuUas2z2MbaeqvtVlyAKV1Eb+hruRfiFVLZUzyj7aU+E5KJKiy1q+aWjb
/MMeZZkwwmehCwH7UDos1nE8gckpUEWVq6cWn7PM8C5ixncBOQtj51tuXH701MOjB02UTPPVtdQN
qe7RZMuOybr8FIqCs7dCR+txxGyxHYGakcGhMMNpsK5RVELQJlWYfMbEnJ7rCvE026pCf/A0ljgt
TfMfQbfTabKzb+OAA0rUa78e/4aNQ5afAIqEp4vOqbe65rUeILP0FLZpZSRXxcww+KoSsZwgCmln
LSujHdLAxjbh2APg57I3QdDkn/+WtLXoSo15OyvXDN9DvwxRRTE9hYYuhbv38dw2v6LUagLElDjZ
6lyol8lIrd5QrlbklNcEsfHr6DXWDtFxaxSpcyMf1/o9KISquR6LMVSuWFJgytXgmKh3KMQ/nstm
rEiSHC0kQOokMLfrVqHP7k4zAL4aNk7godl3LSfDfDfYIN+WNy3/o2at2r45ePaztG2KjzDA7A+P
f8bGVeLRjUP/OSc6GMYqXCZvLLpcSYD1sym+ztiPH1AkSE+kpgvozdRfKBumO99xa1DJVZIN6Fwn
a9S9pjJVmNFIlTuO7FOkKuGTobXl2xyJhOsQlfVHJOq7HYRh41KhpYAA5SCgR3SdmTZtndjTVEEE
ixPxRYtjg3ZN9OtDFKyOk9IUb6bUNQ/xxM2plf/FmlPyTUzo6BCH7lAbNZl1EVk1+5Ii59uyE+VR
88Sv0AVplG7sO0t8H8TgGlIqmMZxWm/WeHKqdZrQ9Ta8xouj/4UmSyx90OedvX/3MuVVakHFQlXO
kuCC/BW/7X0sBru6o6px9UTrfmgGDBd6T2+Pfd47LzW+TrgzC0iJ8Jf++KHB0MjA8ioFX5R8pduh
i94LUzxU+is6mr3qL/SM/GjDZZl9p7TCvZaN+93KUQCkQRuNQbmWssTtcBHC+gvu6+MVNgZBU/eV
kqNsly7Ru8GZavuoCYBQ/P1ENvs1Dw/dz3Ua9+m5tNJ0hxC2sew8kD1qluweEqXVkzxNO1uN0nJg
7qW3+BnE/eIUsRpf07p3v7lq3ZvnqDUQDptji8fE4zNjY3gQZXnBkB5xm66O4X6JjWGkwn8lbTEO
VQew5CNQ32JamGBzV8LqFHhSPel98fXPR5Z9a7wsucvvihWo3FaALM3IBRCi8OCK/I1amjU9XkU5
XrQlct80Td0foVaHweOhX7u4blI0h+0ECY/GFSTg7uxbQhc5Shp6xyvqusNT1nRmdpzLUD/qQ7xc
Jq1VnkXaG9+9uR+oGiXtOVWN0K/tdpE1zMZvhRX/7MPS2znY7k5Tfpi8DvkbzCGa8W9Dk87RxY1T
fbiiw2R/cUvb80uxOBd6EJa/GgRuPveIOn1+vBx3aQbgm1SzpreIhw8X8u2gtQKQCxu/v6JB6ww4
vnhpMKtz+tdklqNxahCmKHduzLsjTeJ9dITJio3s7VxH/ZixASMxXL2Sd6+lJ/NJBQY/PZ7Y5ihw
h1SJ5nNfrK7l1um0pHJb9hYv8n8MLy5fOn2Jdr7Z1ii80aTEKE4LoGer5TNzt2xwobs2o2td2mGq
zhQg9yoFW6NQsEcwG+k2SiTrucxCsYt05hUgKvQSSnQQZrdxdo6De0YSHwZaDsw67gJy+dUwogap
sMNiuJqj4156vYqaYxna2vvccPivTjqCMwCAWKjWV9X7uugr90hOaqBjm3fmXuPbXWjSvQGPhG5t
EhoqCvL4+u1SQngyFo5WL9dY6TMdcwdQF7/L1QpvBa/SFQrf0/zvH0aNHBN4zWEfwnm5w6NFFQ8t
BLCrQnr6vje79gWNyHEnNjdnhos6nTBSuHSdrLlVYllDYi6kMNFyqEyvv6boan6kfKtftCT2kp0t
d3fSUw9nq1FXI0kja1rt8mjq4Mdr1nxdcjM9edDZnp2yST9NRiz8SYuci65V9TXqkuhPK4hyZGoJ
/Js7Biz59iPaCcUgWCAqpp61OJuFkXygB1+92p6CI/Hjjyf/WTcnuxyL+4yvJ0mx68eha2Di3Qll
QS2oMk9N6M3PXWPHn8bGpDPy8Vj3iQSDYQFGnxHJLxmM/Ma/RedEhdDpMPG9jrlSfzVQvXhDPuom
52JsBg9vwhb51K61up9j5Jkv7uBN7/Av9NqdHOLubKBMI+V2OBto56Jkc/s73KgTQ5SS5Ou1Xr6n
WaM7wwTblSHbGkY2G9L6yN/pXLkdZii6ykodQpYAC1MMEOfWPXhaNO29vfcGWt0OmaYXSp0by1Ur
FPNN2gy1tN79Y9YVq/bbdF55p799PYx/yQ/TebniQt/6NJYvH4SZ/gz1ZTjWmj7tHK13V7scDqNE
2fMj7cblpH8brllyUEVHXa72bC+nqrDaIDHN6TKmS+3TwW8EYwEo/DhEN1fyt0FXK1mWs2bRGL1c
XWvSEEaei6eoHvWd+LvfdHSwA3jxF+cZRfPbqWU6r2usmJdrqE/z+1if61PnpNU1otVhZ6j7CZGw
Y6BCKybiZjBIb4dSlDTuWnMwrqWSxUc84NSD2bd7rW/3E5KjyC0N4oxcyOrEkoglnMPauHYpjsv6
nI+H0ZjEpwSN/p1c9P4egLAiZbg8Moj7pyz6jTlGWKpxnfEH9d0wU08zwq+nriiS4wgb9+vjiLgP
Q4OaEYm37JmAGKvfLiD5z5DbfWwCCOTDZSzU+gfKDcsRo9AoOaW5h90AVFZ1B4jZWlFZJ3j14+Ju
XYVIRYuwExeReYXIGR9h6g2HXKNYXimGuhPzWysKFiPpFCwr0NLtDEtecrVapua1zrM6iLs++xzV
9vK8pPr8y5uBbHfuAbmJbu8cuGYkTdwG3Dz4J94OaEkfTxHT/TnqSfN3nmRO/bSgK1r6higqnfS2
VaxL3hTOAQsi5DpMvfr5+KtuLK+s55IlkU6Q6a5uolAf21wkpXNdQk3xe88RBzPDnsR10+nyeKiN
HQi6DeOfKW8Uduc5pkoVFfZ1qYz4QlOcfVxYm9PjUTY+Iq0xbAoIqmDpa3iQFlCrGDhGyVZqh9Kc
VZxHYfVHGkfFZcyl+PfjAVfTohLLxebi6UJFl4NlveUdWAAlFaY8AFlxn60Q9YjOjPfedxuj0ALN
zQKDBILxOlTypje8uZUKpRCnX7QoaY5L5e41ea72uJwLQi2krhRcqGLdzcWss0xA/QxMrex99O21
U7/k/ziDtggfd2cyoQgmxM4KrrbB66gQYnjUgSFTx12hOH3XaXRZNHkwWkn5V0oR62kIjTT1xxKd
CL9CyBqErk9gjSOLZLzPXOpp/+U30BVNbMoehjVUphgm7uTmlAfDrLofLQQy3k0h7kF1FKYHO1ma
twp+gL49p8W33GzE58dBtLXw0PMo5/GY5r0p//y3O17klH4HjBMDyszaoUGo/nvo2LVPfob4uKKX
b2kO49T741ExZIfPAgEK1GLds7GMmLfgjFkFC81mH6JO1S+1PbVfWnVy36Yi+5XAwfj2eMyNQCa+
qNg7FLnu0RutwmtpaYYy8KraeIcAFSY1+JpdH4+yEVLQD6ReF1gNjPsVUjdEkiBXK2WAsaL7w8X8
OzuNKNeIK5lNEx0L/Ngrf0gR2/BxM7eaEyL9TbKDq68OVxnY8NiA9sn0KWOtS1tjhyWTZuVVUIZh
+y00h59zOVu+kvT6X4/nu7Wqr6RDMkQO8vUtGWtiWbqkqII6DLuzl0fWeTGmbOcE35wPZ9zrVQG0
vLqv4jaJG7NZyqBNeXpSgmz8Cq1vXirKH9KdXpcOky8gBRp9sA9ZbYjWwt6yjOsicJxJ/zIaOR2h
vcLefWsrk8yA9WqwgyiNU3EEiLT2lNg2NiTQDEgGjBKpHrM6k0aVKhd0ChGgAKwc236Yg9wV/WlE
r+zYFzoZz9TtyTxufEUIClhqgaJDgVyzrEbc4ssSN95gjFTjbIR9hVvkuOzs+o2vSFcMNRBZx4c/
t5qaIQaFt35YBnglm36WCHERhr5gv6EMp8dhuUaF5GdkLAAR9PqAudYc4CwHu1cVdntbx810MZqw
bv2kxoc3H7EYOAuI58+R3QzzcRD6lD3rdOwpp2Z26hHTHa/Mj49/0dYS2/J9BnMFWGgdwlMRR/2i
zUx+mMqftT52NMNjubTzZtschvsThhXAG6WR2/O8n9qsJt+pgqxumw/RmDkBblnKzmRWyMzr6vKP
h5Eo6yB3zfZ1kuvN5NVlYA1ehiQwYKZ9NIoev9AOA2MEC+NJ8dNBSS+V7hZ7gssbk/TwCHDAw2lB
ImBvJ+lhVxIp7dIElD6Mv3D7GZ+0/8fZefXGjWRt+BcRYA63ZAe1ZFuWbTndELZlM1Rgjr/+e+ir
Uas/Nbw7i1lgvJhqklWnTnhDNNhXXuWlPYSoOAn5Jj5Bm/RsGSYNE3WJak+Z4ZqPkdGm93VrBkej
tbqkFljJ1H1uJOO49gfZW1Fii7n55BlKXCkhLxwcZrQQpplZbtZGZzGpmIfW7vOsPYEC0e9G39Nf
aBNhS+9k45VIe+nVgjmhWgVJwH+3n/KffKCsixWXdL85Dcy09qOGPMce+scR7AZWIhnfdKAgnWyW
D89Xge6cGlTK4mQGGollyU7jaaZo5IxyfZoHWvHd+8xOp+xKYHjxfKxMprNhEyABvwDLS00qVDYQ
A+lXZh+cHt439NThCk320iqAh7hAaMaSV559sDTCwyy0RAmHLBhi7PKAJizNtbP+coPyMJskCuxX
TARfbFAls4IMNS1O2dhwxjEEGovYa1VUvxuFmtJHO+9X83aa7M45jPhBAWZXnjb2jStXEcYIcpT2
6fU4dy7X8vfbbmPRjZBLgXKe26W17uwg78qTrhdn5t4ySR8XN1PMRmc23N5U6XKq22oN4jwso18O
2W8aww8zyzsMt7ZBVo/Pm9lalEyz73TfrAVy0mFNVf6pa2uUlY1MYCv6+g9/cch4mahAgEGHMEqK
cfbNXGSy87F0xAkVmPmu9HVxmiuZPrRSRf/WWvj7igAcMUDdHG1exC8jYkisolWcYCOJG8y/7Hiu
RHBTrPLx3x+K+LzR3YE7veDbZqoCwobHJAdN+XHvtP1JYiGDsII0rpysv2py/2kq/H0q6K6UcVsj
iqj5/FCPbSeyyCzFiVzTfqpc5mRQ15zo0YDRtcSyl+p7wzf4Xpam2CzVyyKMrWwwv0FyQ5iuaQfX
YbYtjOGtV4/eQy97z9gHsgiqZLZD/dNMU9eKx252PlfhmK6xLRVo0ylzlmtPc2k3AHKkngdd9DL2
2w1Ifgbu5SmYsPkBQ1zGjdki9ctg5crGuxQsKOHRxITwzVk+u7Kzeco1uOXy5BaWe7MOS/EG6NY/
zvz+fh2ubLYdYlV4rJ+tAiC3j2QQlCe/jMJdmSN7VBWLv3t9v116Fk4+dzNAl82S4/ke6FBno5k/
FCdPLd4O617nAO+w+/c3RgQH+7GBXTfWzvNVCvgqebXwxiZhZ+/nsO92nj+ofw/irLIJdsOSh/R/
9iwL8ofaGTJWMVF7hockDm46OVeyjAsbjTkIHTA0ajcX0bOw0xr4rpV0P04Q45cAz1PRVXE6h6GO
/XoIr6l/v8jcqNI2NslGbCWHOr/fhcIRHSXy8gQ8ZLkZxlBDIpGw8qIxWr/MVt7tC7N0fpiyvFZZ
bTvsLD4gD4XB0N+w90ItrcsDf2uolKcKQ6MdMtqNAfPJWp2bOTSrt9h1TJ81ULc/WNAFT43pPb2+
Ny+tT4uJv0yKY4QYn+8aP/WE1m0kTqNW1XIg6wtb2MMSWy0/EiJ7W9pN+9ABvxv2RKxW73DOFtWV
BGv7nudvIeI/NnklUnXn16PEYsZJm16ccnNUR2fuCMTIooYfeqvUH3NRFvZt42K+9PrDX9hmDq1a
yg8ySXbZ2TYz8AGvInqSJ3/yHGzpQ914cUH3G+wtNIZ/v+AoIgk0W0uJuv08v3OCLsg9rU9VM5l2
jJdw+6EJm+xpdhb/Wkp34Y0+W8x+/l2Fmzae16ZU7INQd0ZYZjuv78y4Kx+N0vxapV51eP1lnrV6
t1iKPACjFmzhCKnnh2jARqOJalec8NwUYyxkOX3qtALqhJmqGW5KSmp++/qaLzwotkUZ7uMdsAGA
AE0+f8yqQ85zrHNxUmGzPkQNot95MS83aN05aMvq6TDKRuzm0rducAkacahs2j35Y/uzW/Q1+sul
l87FCC493LIm96zPxe4pZjyjSSy8kgc2x+F2jsL6zZDl5S6lbgIuLqrl3wP/FihJq2nZBuRPz98B
Ok5C+0YlTmmv1ocej8ykMY3w5+uv+tLnZRIDhXATSEEu/vkqSPTMU9+TyKx5aBy0kXYHFAmajy3o
gw+iGK6xiC+dTc4Ix5LzwlE/+7J+T3reRQbvEtNsdM7mau9lQ3gEPqP+hzCwvbdNmJ5L5/x+Nmd/
NupQiZPf2thNNvPP2rXWZIk868q9diETANILGwvvEHqu5yGg7ArDkID2TzjP6jdmYEy3Kb21K+3W
C9fZpihKFr2xynCaeP6pIrPthmCi0HJLtY73Ou0yfFujYm2wytVle/KLzLF3UTo3wa3Oq/zP61vl
XNtrCwXodhAJEEQitzqvGla3C4JuJZUXGnPxGOS4eZMZaA2cjLUV01fHKgL5RTeVFklIUx1LdWNR
GaOaKKgel6LEnrOsy7ZLVq909V6vWvgHTFyt8d/PDr80ghzAHfCS/wTOWDt5y9npOqoaIQt1R3Pj
ytG58NUZcrOJITmQ0JxHxjF16f6Crj4VjO+PFDYi9talvtIPuXBAt9qSTQx+nV7p2VdHQUiPmyzo
yZva4IOVLsV9583Fj6UO5WNDri6vvLtLC25aSfQL/k4sz+6zAESjgc1WhkFU1ez6Ai3Nfs6Wt6Gx
fnMYfu9f31V/U8uzJIFMndkoSNetwj9LPes0bO2pGvNTr5rqwfFxYI2h8uXejpm3/mhN6YjBa2r6
cAWZeN5MwzrS3nen5dZfVts7OIMIy53eRm4/ylI5ClxAmS87v1ejE5uLyLAtLfXsJsNsW2CJLSfP
9n5UOIKudujQh4HjY8RalZaRVG0mENDdJHgOEuOcQ4SdY3vbpKHTx+0sS2enyqBlao0XX3BoLcyZ
/j1w0RAnoeD+o748fyOVrd0QGisaMou77KdQTGgPOM4u7bvlylKXPjZTVXJxjvXWoHoeUyR/hE0d
/LZwjpZTqm39qe8r+R3uopkUwrD/l91FLxMhEDSjuNjPtnMKr8JVmEHfTNYQ7LLKeZdZLvWm2423
62pckz68dEYZeNLrJ3jRjj7bXKsS5gB4x7hJTbPbFY6X7epq1Vci84VLDZw0UlTbhPrldNpEhzxr
It+4sezehNrVWHedarsPCIKIj68fl0sP9N+ltg/6n54lBDHUmUNklDpH9olrCHUMKsSo/odVYBrQ
FAAygYjS81V8f53zcWPMZLJtY0Ff/MgUr7yyyoULjaEhoMPNPZPC8ywXkEU+S8vV2Qkn2x5nVcvY
QwcvDtBq7Vvlt/kxC6W5yyQx7/Xnu7Tto7+oPBfOBtqgz59vMHsb3hEnbMD1Oek48sdqlFYcCR53
GpWXvL7etqvPYhytywhewwYte6E5FAHBpQ4NkCxzF+MB38LwIGj/HZbMahI0VCTEWbx//4dF8fPb
pkL8z3mPqmfYKksvzHHfstO9mNYxGdrcOyFJE+zGyutvInqqVxa9cBSQd8JzAz04OKovrHo6v0kN
o0PvJtTWu1r4PcVuMHw2xsg5vP58F5eCRwU6l2ueI/78I+Jx6I+h5P7VRREeBj+VsTIwmwib8el/
WIkaDwg5F7B3TmgqdaQ8VaPIFnpNMyRWgYECA7ZKfVNDOl3DHp8DV7c8C4IPCR5njzv4hX7AnOV1
L/L81PXD8MYNcakPXKlwFQsz/2M3oea399S6qsRNO/e7WznNm2ZV6tp49v/5Idvwi8PCaPEsWGd1
EzSVRI28sBpnl+PVdqzTcjhMdl3t8zEyqAEbvJUKqwoTVLOISunQ7l9/+RfO6hYduKNgz700JofV
oydvRo+9EwNSamXwpBy7Q9JJeDRW/H/1Ut1ePrUnPUp6FkxWz4o9WU2unWJYeWNs/b1dhe029MQ+
/9mDj74mTHkhmrObmHPRRaZhfT51m6u1qdOqNm4KNU0JzLz2dhGmeXr9DV46KBt4cVNnBRd8fgku
qvEHT0L+neuiG3ceeK2bRUDrise+cL69vtjFz0UdhP7OJnZ2Pu7KJ9OvKhvGYQ59y0t0X/HlUosp
SFlZu2mlLrgSci6tCAUBwS0aXXgMneUwtRvM3C1w2GEioJMfumoAxlBm+G8b/tLvPKkC80pAv/Th
6FEwwt9AoS8gqE1tUKjJITuVRckxVG4EScC/tsqla4O0jLyCzsPLPnYKt4jRHql4q40BIIbvFM2x
hbB2QGW+v+uZQsh4dXLvysV8YcNso2b0NWH8QXY6e6MRFnUq1ybb0iut2zyvir1wpiBOgQ1c+XjW
ha+3+f2B5GUISqm2/fl/EhpUv9clKnFfHvNMmUdbpX2zU1qma4JRZWt8Tiev8Q+OslVxo33PaJJU
dyBj7DUFGmOWZvjRDDGEO2TCqW4ERk+PUnWlfyi91DOvJA6X3sx/f+1ZRGyNpZR9p9AWATiyc5cR
8bqpt+OAGvbKFrvw8cFQMFtCrd3imjtbSnYl8ztm1PR/1vGTOa9VUmlGx47RNffVULu7ru+HK19+
+7JnicpGkiKDBFtNtX9W/CG93DYV1q6nQEflQz9ZS+wbVo7ho2MnoS+NHRoY7jc+j7kbh0g9/HPw
AJWzCTPQa9wi8fPNMFa5309llp98Wzt6l7WSwWno9co+ZjPGHPFiBsO1GuhCGkp5AAiKRJeq5LyO
VwiSAcTETSEy7OLOGqru4G22a6shLTYRLVZL1CNQwfwfqTfbRU/cAkPHEaNLf/64c1aXwgaDeTLq
1L+vArNm4JdbiV22wZUPe+mYQbpBWWoD4zEWef5mA3zQ5lVts5Ay3VL6xrGOyhf20a/pXGZms145
KZfeKlwKqqJNGuGF5nI5qNIBIVie8mzMvkydqAFcNeW+9awluC26IapiQmZ0oHo31JXF/3bczvZx
sNUViASSMvBtnz+uN1gpU+2GNzvk5QBx1HCbnYTHkd86iJ60+6ysRuadY5bvnJ6SlylIbtpx64T6
3si76TFr8R2ORWZ3+h7KaesldWalt4Ez9OIhTYv+AZPU9i2avKad1HVYr4c29Cp95URcuGigm0Jj
IkL6L9vvc5s3btnQHWnqcr73ltrK4gELqsPrB+/SMhEzE+oTOu8vukzQngQKhDLHrNJY3oQDokra
Da6JgF6InkjHIpnBFkRL+Tyf9DtvHfzJV6fag/Wyc2CgoItt1CDkXNrC319/JvvCFgzR4ALgw/AU
BNXZNTZi8lSLbViSOl2YHdKunscYhJb9sVDuNCR+XussZpv29nGxl7qM0eeMYFh38yK/K9sr1wPP
UcjdUi7Dk4Pm25q4s93Km6AK+BfMykCBfojCtDtWazY/TFAzpnvXzLPpY+/7mUhcjZ9HMjRpZtyi
aNtwY42DvHOzQT/AbFqbKx/ywiuGyYeIDtA7miznwQwhFDUEg6PIlrVak7QZp6OTuXl9Gkr+fuWO
OqdqbxEspPonelEicH+fBexV6n7E7pBXXIxWmKBzJa1kUGarYlx2syHJ7V597wtX1G9MqOPmsc6M
cor9LKDBBK60C2NjbK2B/ryDLuO0qrrZvb4PLr0SGHHg+snpEcI4+43atNQ6j+DtdRny/c16OBjz
0sWelP+odfn3dUAaBfYJjwzE99lSvVthBY8n/AmhVOuAGFr/K1WpTgZ71X/+/alQj4brsU1XmXM8
j3DZNt2ukYDBUbEKD4tw/F2PzkniC/3p9ZUuHSPuJwBytGeR1HWerzSlYhArRuUnujHfpSrCfYT6
ZGwimvLgRpv3a4m65mTV5bfXF74QlP66/6DShKr2i2Qk7b3MVB5vs6r6eu8sS/B2Afz17/PbTRWG
rgwYGFRDzqKE7Fypu7Zje2DXdrMKo97nM35fxmBdU3bfbp2zW4ml6EdyMwFROk/pit5MlWWWPFCY
5be5mnTS+lRkGDNbXEBGnsjarB5ff4sXtn8EAoIdAhzhJd457TcDlBHqTLG0HWCoLr0rLQzbqqC4
AiK5sFE2niEGSuQYL3V2+sKOWqKxOE2zMa6nyEau9zYnmNZJ48ywO9aymud3I1BT/2OWhXZ6LRxd
yHK2aQxBmQvmJeyhX1plZpUJgcd0i1/4zTv9DWo75SfLl7LBetVXnxDrolOL9F/pfzCWGqJNS8br
x4PnFvd2L/3qOKLIcAfGKwzI7rPMjWUKvXb/+ne5sBkoehhMciPCDD5vKhWBOw6lYJpWk5IdlT37
cWWK9abynDWRivw+LebxCtn74icCpEk1SX+JKcPzsxzW1WSmwShOQyCdb1ZUycel0hN1uZsfy64X
bxTvl+vN9E6vP+6lZhIZBqeY65iK+XxpukeLxgxSnGwsuKu4UFCxY5gqa5lIpNibHTeNlAiKVLVO
xlFYDjZ3oQNFe2yMD6//mEtnAgrABh0nOWRQ+fw19Nqhdg48ifqk34Qx9b39tcjcZrNuMfv5ype+
EMdgyUCSoRe7pT/br/lPiUuVrfKq5gIC+hdAc+gQYkRfbvfvz0S+Szdio6+90CHKyFdoHA6sIq3g
ARCtE+fmovcZ9+KVB7p0zEhGaWhDw95aos8fCPdB0Ri9D4PNS8WxUyooEmfOgy+zmHKHecGgH//1
4WDhgiMCT0UyR2bzfEVEgSHtR6U62RLx9jh0cTdEerHuvbhaV//KaheaEmTCTD9pLPuEs3NiinZp
AxopcSQcQ1TFh6pES1orT3wWcIDrk6u6sEl6CIL1Q1RNeRanaQR8fGk9Yzn6XMQL/eFsTPd68st8
7zfupPeNtvs0xoaicf/5g6BYjDTTlnVAbjuv7uwOXRONzOcJOnm7L6LZu/VEXd9wpMR9H/XrlfU8
XvfziwxgOdNJMDpQh16YeYCnq+m7VOUpRTo4Ie1okzLE1kE7Y3Dz+pe3tvv3fC2yDxqkNKOgeZzd
zyiH4Zdm9fJEUFm6HSbSCLL7myx1jIqE+amibP+Wyq6pjmvQFkOyQNfAYLsNygyudFOLuOlV7t+B
Sp9v5ZxFT4CY2gEh2NmEx5BNU7aD6upPu7GcuI2v/H775e9nIPJXXxOYKMPU51s3WNHADRoAVEVg
te9T2m0/p5S8DqqnvfpJm3rubwrHCBaUiohAInDLj0oItbzxtUQjOYdPU1xJel6eYGRq2N8AY2i8
vdAq530OOM1tV7VV1Z+swvBjZ4qi/ahG67Ee5i+vv4QLy22dewIuOdZLzfnCMKdJjoWEOUc9kqNa
/m4oVwBNkU9Tx13La6yZl5crR5esGEBAeAErU7qEeEN4YH+Kvvgw5WCyZ9NcIO+7Idagy3CD3Hl5
Jf95GefBNCPIji0RCSsz9edfGjZABYdNjKdamM1+DTu56UwHVy5Sjti2Zc6OBCNTilqyHPhz55Mv
XxWpOQoZnbqsdfKDD4sle6eXwNtH1mLksZqMyUqmfA6+Wf1Udfvcm7tgh2zCuMQqNMYnTFi0vdHS
/K/97GX3dSpz9c5rOrzUWkuNzRtYJX2XTHpeKsbMbZ4B6bGz7pguKWJnTdbP4/tu0tKPixWf8WQW
qcR9eDBVi+J9EP1oTWl8dRtPvVfcshltPDv9GmZZvsa+JK3aATs0/qwomy07vY7VO0tl/Y9lmaV6
E63z/MuzxrGEGuGNOnEEvI6ER8lljOIemoEAxrrP2xHO45m2qHdoei9fkjUKFvEepTL5ydRKfA1K
u/pqzWvZHnNbdp/zkL723irWdY1lO024AQ2pEL+RiMmr00BvyIjDSOZTXHt4un6cUt1jIAI3UrjH
afIZnUTGsNQ/ssKhR7gsjffBMKvwZzFFjbcvyMOno40zm0BGQfTtG2EwKn2joEtlu8GbpbgblLGY
d4DGHefnKKPCiBFXmtZfRDSB2lYjbeDq1qrTpIgW+VbZvsGN17Y1Mk86bT4qz0izEbbIHJlP69xE
+sawm8l5WzoVs1msgGfTJjQHhpbtCU9tgKlPdpgPfgIOS8/ku473xGRB+3cU8MtRLGvTJcPmlXMz
03Eab2Q4yqc8tYevDIzJVBRwhsfBRIL7Zpb8H2JQlpPelf1izzEKiwHGQWDua7zw8qlJABBlf0Jd
O24C37Fc40Er+b1asglyt8omhhZNGH5A2NiSIMJU/qXx0rqBYtbKbz2KrjKxw46cfOGyi8C4Adzb
Yz6imhg0j7XGapVAdWSrIzBXMOaf0gz5tcSyAHsAx8+WbAdOLZI72r3z53TJrXekMf03QES93ud1
J9r9KLOpjVu87obYR+5fJmGE1G/Semv3hzPu7UbgFQ9LF+kiLpbef2PoIQRqFzB4VJUlrIRKRCRl
WvtDMkZ58WB0LbK/HnrKQxy4zXAnylBWmG1W7eesEfKu9Bx9NLSqfy6Or6KjLRar3nX4ZsgkQoT4
oegrv4wNbY9zwvYXJTaJKLrE7eoFv63RSb+uOOXdVuVczHtYNXiDaVM6cteb3DNv8qaxIZeI2r3N
6VdXsVlP3d1QoEwWiyBLH6zVLL5GXKESWfUi+1iJtPxkes36PTfKbk28IreWpLTT7BdOSLkRF/Yo
i0TAssxiAxuyZZeKQIc3tdXPnx27cd5HtXSGuKgy8XkWq/cYZe4wJWuz+O8GBbJ0lxfh9KtyjcWO
h7Gif9mGYZXD4BocqP9dXSLgHajC3OXVuAxxVK2jwT8fon0ZDm2K00RV3iPQmlk8WRE05W7oKq/Z
OUtXLL+g7XGUu6jw8l3F/E/eGH3jvlGMzO7XNI92CoY6SiaYTi4xsEN3TdAoHqtdxXBPxQrtvkTJ
bvpgOH7b7ZZ+su/dzJH8zdPtTtVrqJJ5nbw8UdGgvxailX+wzXWgDeva4usuWdCzC7V+3yy42ife
Ugxf8kx2WdLMmVpj/E84IGM79yhDe7r5KTxMr+KUYKZ2HQ616aHPff+zb5bTn84P5WdHD2Le9/7Y
e0nU+fl7D3257AieHCLQopsh2+Wy9QYgWjQCdyT8kUWWk6VdPGWGfXQ7obKDUzFEisesa9/OwjYF
kU5Nj6lt0/zSLnlzXAWl86swiyzfLy2CUQchlpDWDtOXb86qy3wX0irDrhURuMfOyNMhUYXvfaG/
1/b70sjaKoaXuf4xmPNuNLY5XOPVMpYvGG/rNokyQ920LkV1MjXCQmwCXVax89kzUWwZtX4Px638
CsACDNjY9eMcR5HZf8+ytME8SVfmD/wi+i8SrAUSBp0tvktv8Zt9hqyfH0dTj+5jULBWUhbFxrGA
bebFZVrUf6YCCNGu9fxS7cdxDoKkCU15b0MHeLBgJcxJP+d5j+la7nyGyU0P0iyGsH5Me9PvQaSN
+se6AUw4jpbR7tdMY51oBzgNupbqzR1Ob32bhEE+f65h6ZCaYlnr4faksagWaGuih4KLgRWvrY1w
Jk1bNH59va7BPjSmAAxOYABfAKeKiKrr1supMlMvPXZVvTH+ArfgpdgzHf/EE8I2ElQgLbUvJ8P+
THugahB7nQDoDVXlPHUqit7CPoJuGCxwXOJGVYPG21IuD8481m88kXdB7GYt4CauSHG/2O3y6FZi
faxkw15FKMz/E6bkcftqJZ0mdgj7di4Fmq+yzcLm4M7Y1sVRPfQLsErkQGOjVK584zSjeyqyIf+R
VYQF3BHzXCRLOTaPnevk4lCOkFxG2vzVLVI8a8P4x+1Oc91ZPzAfLLHHqPk3DKi9F4T5wcz2ug2m
P/W4OkhqQ+yhm6w6wqDZVdFbSA5ptluGJThatu6axEk9Xydofva/PZ1KL15rM88P5dIHilOWRX8g
cbdYyBJNjHituC0TBQwwx8y1wAqUGbT6MxT+uJJb5BW96Eq6S2wBK+gTK2szGVuTju7zLEc0xVy8
OVkk5lax6zTl11EO+e+qtqdxlwYqXOhqG/5D5pgV598zXM3ESXokGKiaAlDiYhUN3zl2B93dr6E9
dMlCyvwhNaDDHTpi/2nw5zTazSolOa65iWx6hcsQAqcuUL6Fqset6/tp+8V2K3sFhJOJT+2yRnKv
KwCwMW5S4X2N3sC4C+aUPVnZ/dzdCNhqvx1t6PfC0BjqeMpVU5KFYS2SqYzGebeILWoxxVge5qwq
/JvSLou3SFUhK9lh1weew2vH9wIHieW4VJD8D0QJ832II/xMUmAt+2pQdfSOEr58wN6C2rd1m0Dt
tLcAdVuMDS7BfbMQkddM1nuzQJgyrjOTawfHtjxAEEeaxRvDyOoq7ttK1skE2YL7cZxrjijR/rde
+/I9cmlU/5ab4xmLK8lq36y9np8ia8iOna+9iPPSz58qf6nu8sXpP5mm4hpEcp/5g266Jo0rmwib
4Cehpli5Jpe/IQQyKWEA7sBvJ/+bDEtOmLm2zm1aqrDnCWh9xmlLUE4sOdX45xn5WMWZXflvqeWK
OQ4QsK13bukM5n4VlW0nc94QF1tn9rwdIB1gRBJ1BpsjEoX3gIBw5gjSPBWxMS2pZvvlxpsOUQoV
10038ofFGN1Xkrkd90yAq3A6RdN0HHtmhszPJIlXiWvA79r2hgJmPkkscEqFUansbPZKugziCf/b
OUUqObc+KlVnj4Y3RF+DzuSSzyQxfSixeTpOeZ62hxaXTKSJfNtq6VDXRoWLzewbbHhtMELxdfV1
jMyxpnMnhht8X3N9I+fC+aTaQTrUH1bhxHVrg2mMhtbSB7MxXADdHhiNHVMNxA/NSaf3brhZKucu
k2KwSB5Sl1RYErPOxc6nQ86opkeDzEAGeoZeNsRo4Yqfg63X9ka7ufFBKRORog6g+qO1AUQSr0VA
LS594OMx6Aj7RitjZn6HAizWY/M0fIyKujET0Yfj9860sjc5XjJLIlpHNjfUyVaZQKngJjEodgTp
oXLftW6qmQ2GuXU7LYY1HRWwuy6W4TR8QibF41ebnsToa/HN76Iuy9vJTyeR6ACx0qRv6vlLA2iv
j3Or8yeMgJ15TvKhHfsYGZi0xnF8EvneGkjEk0hT2ezYqpZOGCW1v3LhjqgVRUVQxtwyhvnWMgCC
3FEcBDK2kU2jlBpt9aEpiqqLkf6xf0E790hBIo1YddDUaj+Vmk3mYtQyxQh+NO8zII1VjPJA+tMZ
rP7zWqt23s0kH5r3tFUCrZpVuxsX0dM4D2fRxilDS9A3TVN87Mo1uoewwP2/+ks7HTrSJDcumyj7
1TdO+oOxp6USL2zMMfFTt2ZZZITfVcyRnlrXI8POTf+DQjCwjbXRindZbTKAXbQ3/8BQCGX4yIIH
nbhV3U27hczrp+tZ7ZdNYcw4TOQjX43VGv6g2qcEHNIh3IK0WvpYkL38UHLk8exuGekuwwN4lzKP
mQ62IYtflGjzH1nLvGMgINmirqpbQTUxNlNc5i5BOJ09fvA0WYi2SGoM1dFiSp3+LYgGz02EruUv
zKPaX24WcWtIF4G3uMm7tdj1peF+dQdqs8Sdg+krBS2BjIAFTjIkPL8RmXKLZLGKMd+R5tXb+1FI
ivSrXL57s9/UMfY91JaevTrfIYqS+RjF2M874UWyhb80Vl+LtJievEEB5SgVpVMMOMW4J2P3KF+H
RqbHsVHWFA9DP/OZpdcUe4zmO8gLtBt6bsV5+aYKROjiPmhNI+GCL29TzFCINq1YfhpTVtxV9tyV
D9oCClQZyv+cQxQXh3paIsgIVR05dwigF/Uu7FR2DNO2FzvyzhoAi7WM9VGNyDPEc7s4GXl2Wmlg
J/ZA5axcm2OtZpmYqb81jFXGNY4zS/sb09xQxNOyFtSA9P7kfru0v6+GO/exDzRI7IjR6bu5cYo/
vt+75c7rDPlhtM1C77ZNfVfhpULi3vhmk8ArsLF0KAMabV0Pem4ie/wYLv7QJt00zWYCJMTg+jPE
8CTSFU5aZKyVF1Pkzje6jBorJrVqH7NwCeckKFGgiI22NX5ILo2f6exX34WTrVE8yWgg9nuVR0Xs
k3VZ7myFhL/aiJJS1t2XRQZega3O3AYH7v3lY2lWxQ9gMs0D+kvqe+uvVnCcR6vpkwgx+Czu/KXm
xlB6qJJ8VQHhXwEHjhUVDsWxyN0fw9D275yCdeMCR5CnuRZKUnWvU4qOQOlw1XBXe4nZzNN7yZ99
kIURGUdfWcu3VKnoQzr2ZbRLDYBXnISm5WZ2aeDHfylCcQ6s4TSW6Zonhhwc4GDh6tm7adLFoyD3
PUYqjL5Pq+8SxyNdesQ7ZOrjuk6j32j+NCImGWzbfdSmrjygixCWiRPmBNQlndQXskbrzYR++hC7
tWfhxh5YXXeozCb8Mafl8t2d7P7WszaNOqxblyfCNXsl7D0WjNSgiZIgBrPYogXw1C9eeD8Ea7Mm
iMcWP8mPIjdeQkPfQsroA7oUA4gD+gFNesrrlT5S15jrdCyjqaRlb5bcHv7aBhEFraOOJZX5fNPi
MWZAivcMa593snsLbmVZkqIPi4qLqaEFpY2Mr182QyvjztaS68xZpvDOqKf/4+g8lhvXsTD8RKxi
DlsGSZZju53aG1aHaxJMYABBkE8/n2czi6mZe2WJBM75o/261vP6iOWbYejw+/qOoZl1ba+7akAl
sWgKqbULYCcOy2MuROnXpfVI/n7RB271w6Y35DK4rnzejmWxKLOgdiYtndjIfCvraEyPWG8DARFx
LLK63nk7ViwVwGXa3YvYr7s/h3aST9tSc0PvXuJAyE5HsqY63t0qHWNA8mxdR+/Fs7X8bFRiKDmd
420DfF5G+4a9cd2YWLdZZLTb2U5WAyxXaRATu1r5I/tGqKf6wbaSbvqOGq+tE8ZE2A58kMFzU4fO
kHfuSpauB8C1p74TEnjSREb+CztNTV+lo4O7PomXt7Yx5fNmvLLMIRnc/xb+moc2cfETRk4X/zBC
GT5j33y7kd3os0SS1adtw1KWLiWgdurPSfVbEedYZb2cRm6Yqo6nYmRr/8/1trjO1Sgl14rS3pEG
o4ctVCIsfii9njt1AqBZTs63w+6qjkk/Wl3T1+gBVfI0hvPKAW3ZB8BGNHsqt0Bbh+IIpMXDAOPt
pHZ/uFe5ytDnA5fhB1kuuNniTvc/LN+p76kHMSGInpHv0b4ufmaHwrxsjVvxfVV7eLVmaUVX5Mex
A7G0VoaQ2yoKr/SYm6+RbDZqH9DPfY3+DixT+TZx1j1yFOYV1a3/xmBb53RXrXvHZLav5/7b6pcm
AownM8NoHmfG2M8hCVdyaiDjXxPq4moW8qWR5EGu8Se9dd2LpluBq8IQk4oOMmYXaw+pn5JENjWb
tnSdwu+PPsRSFdk/IQSt+WZQ7NZpUrrhQxeU3pWg4cRNY12tn6YK+j9McO6X1+9wATU9wpTTjR5B
PmMZtTUT2+HM53IQ9i0e0nFGWF1Kk8dbNf4W3rrHUGhJtRDikIRLoY5qftNgbS7De9WOBbMA0GK0
HoLA6L6evjp7shc4oLL/q+eK47MDs43zLZYWb95h+qeldeovFDrs2O606pfDWczj7tfbL54P7zmk
hO5PDcrZpmZBHUo0Zjl99uRF3FeVrNzz0erq987EGGdzs8MDJhHLWHq0rnyvNj38OlrH/tCDM/6c
yQr6sPplDs8b+sFH/PrRbyGqciQWcW+bfAKBG/LDcswZXRqqQoZM978DFfivhRCjj24wvcmIOmJx
ZVJ1//U7OH9OklTIM7fykqyx1xKcZzvtS+iXxOe1bomoxOf+t9OEaOYk3fsumbPANsackxmEhbFF
qjeIa/dHEyXy5xrU8taZRNReVG/bdd6SDeJnG5eJSVXt2bSguPQkpvvmVy+lNe0VPJzbvG9JbXFs
ms32Cinn4L/BinbgVCifj0OsJG7WnRh9oO3WHgs4n+06hpuJUD1E6s2p3HriUKu86DwQIR2nPJdI
nvnriBrYV/uOg4jjTZSyhHkdHf2FlJBTxd5r+iMhl6R14vv6Zvt4zF/2MTLsC4ot58YbzRaku4RH
TMekNXHK6KE/J1wDQ4rtJQaLa5hl0w5WYEinUfgUmyhOmLRHgC2gTFYeLK9yu/8WAAbwbMdGjDkv
3nDy0RY6ma8oXc/3esaOi02Eo3GyOlbiYyRVJQ0ACvdcgp5WSEm67mltJyqr660PJXeuTJKsaqb5
urnEu/ERG93kPQXm993UJ2FGWZP9Vpo5/FqgL34OlWbGUC3P54rSdwYnDKTP8bRYCX193fDuKsLK
UyMi8apXT3uvFLn4zxNSsnE4xSOk9zuc9fLfOrkWZ/wSrzSjnhfuuuBMH8B437rJyj4z9fOdI9Bz
XAjg032xa1l+rpwdN0yGpj81IxqKrAuV/OeLsiE3veziOSVCHeiZqruE1Vnq9XVathqUlTO7PutI
rfeJUnjBaYHXX/W0fW9sLIg/gr0dn3bhRANJB7O3Mfw3/f02Ou5Tq40tigmDlkhjuexfTR96t7KO
9pdgdNr3nqc0IOl42p52482/ZTOFbwNEOwiaCFk3B69ZXzvk1vIuojdnZiPqNtbKyWV41r3TAAlp
HbBLcJCK6WEEXZ2dSydjT7eAMMEeeED79i6VjZopcvsQsGBeqgJWYIiYcpqdyd1GGNwW9eyU7FyO
J64j/X/81wM1aqkVG8fOZ87X18ZqvacY5JRxAynOfxtpoO9ru1gfM5/FSQcy/Hd4ocXBnsi2/i9S
ng+9worsZSgOmqsC0xrzehm/cUBOmQeCZTuJC8vdpqIp+TiwGia8Yo0Y/JNdYxD61zm4lVMf8luR
OldqJpmEgZJELjZ6DgdkaIoMtzIU5UNgfNtkeu+Tn8M2meniEtW7n3VPyus3uGCPF3djiSsCtze6
6Lyheh8sdLLAFzOQDjWKdZjZxL42eb3Xh7q1w6opC+MdUZIPQxirVCxjtOUSKUbMWKKGZxwbewMx
v09IsaONL6JN5u0nQIRcsibp7PhfbXcBrGBcz/Z1WZ0jSCNuzzpbRo/xTMVl1/IyMaafIYYoQ1hW
FocpHKc+n/p+2sFPsW4UnjPYLICisknjSnYEHifqYo3zRBuORrrJHffu7mUM+D8E36mOo+/1dkHJ
i3nT0aqSfPMihYM5hMpKaeLZjkd+vsnNVAjjlisdj7dc2v2HnjfvkjTd9LflBqsvGmVue4q3vW9O
4TQlj71e+jbnZQFCaNxoqlkzwjYppINbNBVrwIAoANjH0/f16NxUm5DRfcOi8LfsfMrrJu39kqre
Zd50zjCkhnQWmSUdXhVS5w7nKxh8JpsUOEyFZycaXfW0B2I9PgA9zHJ/AIGHhc8YU6dlt1X/4eKr
9rMDddff9lQesRKsddS/STJI3ZMzEYWRAwr60w3S4qY66Wiu5YO/j6VJq+2IhpsNOH1mE/VpCue9
YAgGjRb7tff8xfng2GKjSUZcCCIV27yGaSe4gx+M3YngyUoIPvFSK9mNKjCPdi9MVWV44wLjV4/h
pFns2jjY3by35fFPCqDA3+u3efOseNAUr7wNcVcL2yk8jrymEBV+v0wrKtM5dYfeOU1xtbKb8vxA
pTobIW6C6GDF/1KW/pU0qlDdJt9D9yu9IbH523TWuvAGc/ikLesj39ciFvNA9urK0SbtZiart/O8
+8iYUFzZdvs2wx7RAKRvW01yaMmNH/6VYTAmZ6D8vsq6eIEfqYMq0QXcRPJW74mFFnA63L/e7i/m
uSvDZS3k1rYJrOqglvvN1+QW1Ik/2eeudl3nnoBZyzlbjYDUs2hTkSfOuenLeNZs0wtdEtug4EJP
3eFs/8aqAQdpy91sDC+J86X5h+s7ILipPXmAmOqVnLGhS1uql81dHTTay0bMCQy3JPB4GX/0pD+I
51nvHFoU539cJPGWwTQNzpNVTrGX1fGYWE8+A9tIOMOx6oek3GIoSd737Ycj13m7B5uO/A+HAJCo
WMziw6zI3d2uzR5v6p5n3lEZW+VILqfiBch9iSs+1XoJ7L8OvPacxwIo/sbbum68AcYlTQC9PZeG
wn+wcE5xOVzmQI11HoRiW87uinwoxamyuy8dcNCS9u1mA+bYQOfZtEsz3A/Rwtnfsbcu+TYPCNIN
WTV92pH83KUII+xb29ENIJPw5j1zRz9RrEIEol4TgLZ/x7jDKaNFX1TBolp6p2oqSf6rOB/03ZBM
PDdQ2ofJFaOO/Nl8myW4mwQxOGY1q5VLKqRbPuZaNkmBBiA0WSmV/nTbQ/tZghH6SHnAVHipuqhR
p6U9QraGhH76wh30oLLZp6s2X2gk3IuSRDk3r5U/7e9t3Ls25KS/hi/BMjrRNYFLZSkkxzDzrIEP
TtOdep0nU+JooZZaZhpTqckWupyPXHRaU3ardqXM9TvHe8/N4YumwEXj8meFB/6Z2po3+ZBsQ/DM
P5wLUfLHvS1qW5z8UGtCnAU8/j82p+WB0KNqv8y87G+hIB88pUk8tu/s2tjbaUw2JolgY76EobMY
6+qw6sdrUynuwba2jjBH8XHAdqvIG/cM2HTyrnQW+T991lnUdo0i0C4FnGwH1oRyPd7kbk99StFi
XEInDDC9MlnL8mRr2x9fIR4Wfhjd9NUtwAWs/yKUAlOGzwqLztQID9GZLVDXVefoN2D3ujodpiRd
FGdEOOUjXT/ouoNYmYdhjaz7ADlFfAN8EI6pNdrCuQ3AOl65jUqdK3AFzncwpJ8u3wJInN/6FCJF
CA2zbvdIwl/cfgSQc/qyPqmoCvu0ESyP1/EIiACmBNB5Bohlo3D3BG/LElpYIvklms/ad+SRy+0Q
ZdaHx7jQjCd9kTcDcp1fY98z6HqwUU0aed3QXWYpFvsxabFMnnrdx/a9TbwdB7YGIYDChBZhyMEJ
4AUF2aoNKZWQXV0RmwET2TovOHnqpgPTdRD6Wg9eidr8R/AdwPHeqrqu4X415GwxNiVrro/QOvg5
hsLW+arJE/7XqDKe4AY4NjvGceAasFib53yy2bnO/gxC+XC4TiNyC52rV6hgS9RlqPxlPSXIAeuf
62xmpgdMcMPJWASHj53e5WWjfPmlJ376dqbRes5doQ5IRGQduVc7wXAXeY0cb7jUeoSFRoCICLXA
C87C05TVe6L/AN4qw0xMcVnTAhOsX+TJIPfxW1tPt2M1k8GkcX78G0dnedzguj6wspv/wyQ2uL9S
u3cCGbZcWoVAA17iKon3dFv8aMrdsbFKooOYgA2Zx3BciAm80zCQFPhCVA0K9Yjqwf+adTHHdeAM
3AprEzGiD048Yu9HWJqNt819Rm4hpZ31LWj3f7LbuuaMwbTtsxnaOsrdIQr1afJh5XGRGWudZBod
TUvbt21rPd5XpIhr0olBZO6QuAp9Chs5ffKkMtGRFSgAEhN7IC2DJM+SA7GifX1xD/z4nT7md5aH
Xj/OQVLfYSKeq3M979o7STBhQAHdQtMuyeEMqGoGr8xHt20pGt9UjJgnnMEAl8n2ozTAhNanxvK2
ewFFn5zFxlmSOQsMYRb0xt3p0ppZ3lZrEetpaKfxrNBWVZlHL1V958KR9Xm5YhC+xORhIbrdh3bP
aVZex0y6u3PkqgrkmkEpcEFzqwsPGttfrWwPoure0C5EbvqwxQB5SVs/KBSbCIfqNeAPE85RhMJR
3nlPhvlXM8zVg8akjPRF8Lkd8n/708Ha9FbXU/iw87mHLCnjlWW7EvJ9M537m8yD9tkPuvGzKp0e
oYU+/OPpW2gT3zueBmNFqrSQWQPGPWZgUfJINwJjP73WjdrT3FFp2NnoC8+HsYb/HMEbfepMqYYT
fYdBcOYtVHHh1pHuTiREIIZSct/Hs2uFrTmHKAeWbBFVFJww/izli15ZivPZ978vgkHZ7/zDnPlO
MZg6v+mWTYKzlJbj5rLejvo0xuGSnPaG0pLntdTi1W983lkh5/JXGycLSIXxvU9oHfRaDfFgP9UO
MFiYags+5wqrSDqxyMEJM5zwrnMivS1ga3VW1vP0tVHv2+cCDugB5K9FPhOq6IkIgBkRQxzo5gSL
bniF3Lq0U9uTAl2RXO2BUMAqBAHv7eG1liZ5bfZw/EId7Hf3/m4LRMo9DgdXy67PIlmDpQW2GPGu
TXyynyqYZH1BokWHodEg1C9r9E1OMFGvP8Jt2v84aG56QiVjdtPYktM/iLhG3FF+yEVfhuHi33q7
WpaPDV1kdCrp3/LPc83Bct0HOYkzxjxKiKfF02hj3K3HalqywDRAR+ZmFZH6SQQvz6ZlheNnj2ft
z4bC+oeVkNicDRVhMryKtEZfGkMsQB5G27i9etWg0VF5q9gv9W5pebb0ZJ612WB+APUJf1Ew8Unu
xjscUWV1CliuFnQCjCNrLKKNbV8uCJbWLef/aj9hJQIVk1gWyQ9lr61PPWvff1LHBhJqjyCd54pH
7287mLlKPdccLmilNtMN4j6+BAaIMV2oAulPXq2cOg+N8n+xRyANACzb+7dVqo2be9VcRhTOwl6n
eEAkOciju9TFCtja3LeyEW/11nZtPsnEsYs2Wmf5EU3lEPKjebAlHm246mI7yt9IEOrtP6rcEOgg
ug8OpFOb/rMo6yA1YRKruqAIohohCgJa0+ON1p08ctvg0Y7qefvX0Tfsp6sHDZdt9oJTuBusWqLk
mkNxqv2GDNmEbD1S+LxxfNtcEq1P8zbTlMth1HoF/9nBj7CqDdzHDs/zMvVqw3cqjg+nbsrhTJIv
GWfI83xVlDyowLso6l+brrKj+yksKzQJlXKqwtQKrNxOrPC6W+sIKFRHUwdXM39PpoRfBhmVbwhD
KgzmgKiVXaI8gmgZboaO6pdcD3FlcjRudY2cZASu0mOlaMkdY1BAR0bW2z70bEx8Xb9sK6ZAdx2x
i8HgQ/PmRtfQQWgqbcQOHM0Uelb8yvmxdtF8EZDov49FAJNFYMSa+a1qmTBEPb1oLRJ9Y2rj/Bcu
dVgWMzj3j+ZYEBNxR9Y4KMYo/KYh+7XAfh1iHTG1n8MbBi8TspmwwLpQ/kfmIBqc77CcpyN0++ac
lL0dXTk3dZszZnsud8M4sfkGh41WiL29PlWMi/E54If/svm+JuZaFYlzhyC5+73MJOKnzBpwz6mI
BvcC/F9dccBb6w3m0aT91rscYxb2hj3eBWqcnmUIap66QwyYtzSxY245N5stC5IxLuJvj1iqYA6c
S0BAa39mIapx9VVt3V1RKLcG8WWwYECPQNROPOFDe+8gJO15A0EzCoz55XWY9/m+Vvz8pyNc7Z+Q
ZPo5ib3kc0ZpAZ5PIpC0waFtHh4EifaXmBOrTRUEZp1D+DjeqU0MJAZoe4fyywB4r5OYn6PNt7ec
dhyDdXMdxjhVCOQ2BMrL5hag6y3kniNcdOJg8eK2pbtkxhbnqArCHvzqIxo8ad0JjwkgTybo3sy3
W2Lp3Nq1jh9oM0DY1FQmYb51dnDfofWqn3fJJ27oq+6XNUN9Iu47ZZzh0Tu2GTJv2evk7FlCfCfm
L86zjd+SED5LuObHlMgKk7A9qv+MVM12a8B65SOzyP6dXRCXDMKDLe0zFCtziB+qyX0CgZKKfuQQ
9c20xM27XLbWT73SDeaXA5yXOaqtwIBLRgjr3ZkmS9/tnQMLd2AiCR6AuTp9ojUg8F8t2R1ejnzL
ABGHwou/t5MNjwbipDpfmGhF2m6NsviaxuSpYTEDpoYAtS8Il5NfHirv5qRWn+cmSTqDZNHz9r+r
TnbuwHaCYq5QzPBQlar6ssY50c+VZ8HJYTDqvSe/jnfUooBC29PhrfoT4Ww7I11FoZdO+gj7s68Q
PRWVSqyF9OZ9WTJpIv10rDRUM8GW8pdiAqrwmUjrFwXFTIld4OJeSrxeby8xfg/1NwT8RTLubwoT
jDxG8/OgIMR+UgBDSCPc1feni9g0F1SF8u2HG+2+D94RJO+D09m/p2SO3jwU+ev3fjf96quuSX66
ZYNI3D36Jrnb7LHqnszhfSNTsYins4u8Fi2vh2Y4G11I3R+HAEG6m+dpSu6cMYJH8JVufwb4ScMH
S61uc2b0Kd3CbSFMaCRKtAWeZZUzG21YCXPXBOBOxbaG+m/CVauzpR5HjupF2gOFrxMrfuk4Cxg/
OW+PDdrDPg3FuCKzGNiAn3aAIpmT6TWUKZNGT0freHQ6Rf46k4JJ9RwYvflOLWDh0kwt40G/8axi
JHrKP0qVRfMugbyku3pZxfdORNU6bZLpIozHzObA/Z5d8QfmcofjBsBHK3kteQWTbBdglVk79bFk
fhmnISPumE8YJ6M9fx2m8dz6Wwe97sWcuIGbOcDfv0S7dVuK19NzizWqI/9+mSW/o78Q0nxPfgVS
6TFxx+WlA4s9TjtdJN9PYwL4hgOj6bIjXIbu5CNJ2ZFcfq81JHagfeK+5hLUYfDhjABKGSOu059b
axnn20234sWZx37J9NLsVr4a1Lgwrx7aZB+c+vGgacM6UWree8UwVtV43ZypqW/9eNRMqp5Gi8lX
w/w5iG1/GAhHIMpr6iQpqqaRDdvmMizM3Ml+xffRdB84m6MLyaDr8+TVyITMNI6/tyDqvuAc4xda
aIC+V7dEZk/R6b1rB+1jh8P5aRukmgsDI4GSc93d545BGG4bWvvZ11xCcJdEHTEbbbPKys5F5myv
iz5tw+Ild8CRTpSvcb188jZMXKWs/lDgzkZ7g2QK/dXHWmOK2Gdkb3sVxF+VSdyqaMTSmgwB3DJe
knryvnoLGWsRdogn2CDp1iMid2rGEN65NX9WpP7vZuGO+Oauw+XkH1NrPzo753wGXeHON55Yy+Pc
Ik3/hRoKs4O79/GLQ8Px/DgixlNAVZGzga/EpXxc451Deok1cXXaxMHvWrRNdAbigBWT1SKuXrQn
mBdIqu8uXOoKiWlU2QX9gXNfoF1FJLfgtbw9xgMmoiErsr72TuL8kGqRl3KQCJfcqeSP2sVWMshI
27/GUc8p681y+aV7y7VPUd1wvrOwc8jyIdmOWtGF02+HC+XV1OEyZzUxOF5hB7UXX3rBgF/gevJH
ppwhIAOqrGSEv2VEQdaEW//XdPH6vu/WtF6tyN5uWlVp/3l0gnH307Jf3X9VFMGi+YML5L+RGfZL
Hy5o30RGs3U6OL5y5OTNgAd3nJLTsQasXyC1pu5PjmUcgWFhW59qyxr+ke/BOrzb9vwpRdfIE8Is
1MmN1gD5kq73gCl9sN8pSlvqF1w32yt7Cg46E+9Jvh/cnmgkPBsvzcxtvDOw/6HYcDO5JVeOM+qw
EWPZXozYuWfDfGhQWL4SIQC55k/19DdCmabSuE3G28iTdGbH5QqWsxytuAX54Cki39YsWVy7wSc1
4c3bLmIRpQv0SJ3OO6IOnNbi0Knf1QLV1TdVeBfTNGMKp1yYLiPloAvHYo1wY/MsFwBl2cn6UuRm
vPhHX8FSoIr4G614m28ivR24pu0jnE+Riyw8K23jTWePYa38ZvETkWloi2KyamYw8urlX8HrWF/V
gEkNKNF1u9zaPI7Z1ZI+aBV/UHPX9xAY6PYnlCToB5HLDy5rQdEtsbUUY1KZB3KStvDPwTdJqgpz
o307Rn6PJ6pZXX2qRbJ6Rbh5e3vpIuNPfF8BJ0V3dAp/j66NyFluSKtPDeMkj4MN8wEkP8pPkraw
ePFTeCKHCf2WF4128sce0Vml6MQ78XDYSzcVVhij5GIu8X2+XH/ghB4mXa6nGWvMcoktIHaI2wON
7KwcnrkFpeuS0x8iE/Q1O4JewRCOTa+iNKwgv9tFyFKrh5Yd7j6K1FLlUa2q6C70duePZ0gqhkfV
m38GVzL7eRHJNv5ul2hxM6FRxF+/tWFjTgkGEAgIX6zz0KrwdDFgxPFlcbamuT8mR/5lRd6fOdVa
ccY3I+6tJVzH82YqEdwiCU9eCKMSfwe17kSaoWn2EQEPM2VfchA1az2B3WkfaS5oNFSDYDdBZJph
LcB8BFlbgTFJlsUT+WiU903C44JGdhccVGhr5T9ho3LEqXRVc0fo8qGKhYG3fVjYM07D6pGylVjT
zJlJ4eEXlT1+c0VmqD8SvxQPPvsGK3PVqv+q0I4+Rg+T1UOcbLO8HLOtfkSd8dpfNjjE8XpUeusv
sdorxTOKZyQfokknDApttNw0VcQNwxHovBqHjNus8zvOOkZ+Dl/uwZUUUXanhexZZ/DP1rb6Vo4z
YXgGvhZf0tLW3xHRHtvdCneIUHDtf1v9wJxIE+BEl7dcQlEEddcyRDWmLuhR/Sa4Yk8gR2KmvZvB
FYZ8shHl4mT3Wr9oncgKwOyP6M9gaqg6R+MLYoaZ2iM3A57SoosE6kFN6Jp3CS30IudmPdxf0Yp+
KneQYXdnO4zKP+HGR53XciXfCPbtEY8IwqrVIIL5zr5BuaP6YVc3Acj3qQ13M6Fv4Fnqsb8N83vd
aMu9IFokb3D2gs2cJ6DPiUOhj3/jGPZ+IKZw/3C26/BbOdVWJ7DGqf7p1PY6ouTnplY/6naT8Ddo
Ssui6c2+cQkFor04buUybYc7Kyai9kHmFuD4h5xqfz17OwsXDFYl+/vapTIFJ18p1ye7DsYl19Ou
71rdDqhLkUKyQHnwfvfYLKSNCFYcUP29N9Ij6SuxmovlgG6nAKzOxR270EbVZfDyYNFYmpz4n+E2
aIbJf6Rhop5PofUNxiw6EU98oOETVTHfT3rAijG17U4NsECv8vjTKw2Ux3pohaiXAHs8MJvcl2sT
yaQvEhs9Wou7DuU90eTxmTPO1herRq6KFCJZOB3Byl+Qo+9M0cHkVvfVvA7qYUuOY8X1GB1oFWzM
DxAXCofLsmKsP/dzWUbPfKgB+BajTpltpe29lhIaNxsdwdIb1XVSIr0bOIyTGoHgbq+YzDVigbvS
tYLoNGBxuG1bHvofkU1O0oVtHTk+mxaSuXByrPKja80KHDrI7StAdnDcsHzN5mxB6npXxPGMm+HQ
eieE7R0PUiPa+1U6G1pUFPEveKXQevGcyu6ZETT5i8CxxSUcVeuUYeBy2VuJA61fwqmufqMqivbT
SHBnwD5BEx/+LD9yT1P//+WTXDyP9w7I/a+7jfOWop5t7kGKZnGl16HXmenb5cu4NSA3kBAq/4mI
QB6gaeDXFozvx8kO1vG4Sl7lKu98IZ5E1Tf4MSJe5Tdu5wHlPzqA6r5GGx1fkZELL19bzKdIIyFt
83JX023feU2ZgePF7xMRU+0ZpyDzzNq3zXgTzU5bXx1XSLo0GTGw40AwkZVJ0blIqxKWO5s7fxnf
N9nylrluQ4Ql4WiUHgSDrVQB2B13j8hyydYPzY4XZXfH6pGiOMmtqztTwAH4ZdE3Gwj3aHnxKy3q
Ev3JtG/lPS8Zgorvle6nXfnOeumOmMmljGKOiDDAlhRi7Y3zxVm4+hNvlOHdaiJMBhFgAIevs0X3
WxseH2IOUMctYPJJ1nslnFvS2mw2bqP3p55/D98KvgTBCzyyj4BDDyKzEQsEhUfPxlb0Hi7AYnB8
y+aEBd1L1xldVRZWrt+eEd+08ckVce+fjQVVSgLXMJ/tWCCmnZbdExc/LIV/0qL2vtViQfOo1FZK
FG1tOD4e/SyGH7y/MrwpHWszN9gmAI07f32sI3yzmRxrjTyUL5GJnLAq1x6d9Z48IBNfk3EeHqod
+/pNspMxgtilPdgkxB6jdSmbrwNf63wDuckSBTCVCPupt4J4TAlUa32etubo8l7VgcxnSNQ/Sw9x
X0SLJedsikCSGLGO6seCC8D8npRHzYVgYmuLEilIeB41ZNdl1HPE5EgZwpfHFYmjI6KNKbdDtxnO
evX19qQc2YZY+br9LdpI7edfEfYx9gRvvo2lqeyzrVC5putRwU4Q8MDBPlS4E0GjJm6evkX4kpo2
dPigZQPtAUTXIU62rfBfUkfVnFWuqUUWz/vkFD0B1jcm4fjM0FYSahowLc/cX2ZeXhddHSE0FV1K
kqHJx5BVrfvr0pbxjwqGx2F0QMCf276iwdtBhoS6WdaYnAfCmvFwdMGypUEZTb9hQiDtkyHx2GT9
GmEhX44AuWAubC9Ix522cL3oALAJV19AgmEhLgjLqaKTM0MB3OwIZ4CuBsSmjGCtvQAJIqbLp2gT
Vta0C3dbSc6jf2MO5OOXwPTxP5gHrFeAQk1VeGYyXnHIfn/lLYZNxHq5p7GzS+fsDSTPEp+g/ZcJ
taG8k8m2q+v/SDuv3biRsE3f0E+ArCKL5GlnKkuW4wnhMGbOmVe/D73ArkU1uuFdzMEMYIyrWfEL
bwgqq//EAV/8+Pou2GduUfySrZx+A86N4ItV2gQCzCF4Vh34Th4NB7ZTGWfRXneLln43FDr3qI3N
XG/HwPfnfS0lWRTb/akAEfWbFrq7A/G3MI+oT9df5qmfY36cIhYeSDcgkvRB9UiPqiI8HEG4eETu
g0NcXtfOpvBnbj3pIuiwhWiTF3ssOyzQLkvCsxtDROA3BLXT59612g+yMpqvY2ZPpxRRouimolp9
a6OLtlBWB6g2KbYpoHZt1P6pbPnxXQXi7YsIaycntCyMEtA1Fzdb3q7GPQpWPnVNzFXskzNoTrKb
ZAgRyB3Q2QgdoA7HElgfAg5a5YBHcIL8CVuw6ivituFLNCXaV6PLae9kNq/JHUpYqdxTruytLTB3
586OR2gj+OuYwJ50LPxkYgOPyHwxnJYeKJ09IPZU18HT3TfmWP7QMTse9t1oIjuAfAIMcdspAnUc
cetwqQsCMHppJ+WS4PH2bEiW3E8NyLsIlozfKUSFfOvVArscH6kljK92NleflZlgMiWNIvzecuuN
+5Qq9I9KA9+1AVIcjEc06PXvbAl0QklTdPIiexgfkZMwF3282TJxDamTZN+4XdM84epSA6GWs/FT
VXNONkI3Lt8VNtrZu2C2yw8RWj9yX5Vd8BQhGPWLx9xWO61LJ0E6bUhwtHma/sjp140AziubvGYe
TDB1MqGxVfcF4KFZEszPJQxVkLBOYp1sQXK2DUHZU0ISKC5vVI0axVYYIX0NcwxcFCkixIta2jTd
MQmK3ueZH9QXfNcH2Cwysx4DOyAXMmJXful9W9D9L+zxOY7SIL1VwFZ+K7uPvjRayVnOOFt/CqVz
t0PfLrO3CCGFn+yiiPtTFc2wM+zAdk+aK8XwABsMV6/eHTvQkyKS042jwJgSPPbURIoEx9JN0o7q
6zSMoATGzm39Y0JX+taAohcdSrxSdEKjZikeQ380j7M2T3dd1Q6dJyDcuTuVkLTCLxxc+5ZeaZNx
CCt+hdYVlKNhZcYJnVAUJHaW0cblQx74CFqwe/WPCbdFfgSghbOTJpOpeUlUFz8lzTT/NOA2eKMB
h3Jpk2M/3/ZFFeARP1kzVCSHsrXrK1dszZIowMtVZeoAUTQU5swoTIKjhRIDPXnLLILdaBJfHqnL
h8a3sRmH18LsteYAhVHdz22Q1UeFAMTXqCOzoMhaZi/AN/NhM1hMHNsAXYItLybaGoOv5pci7axp
QyFhAqtba6iuBYYCy9JpEykP2f4UnAIqlXuhjzT44ygzTAKXvvrVCockoQVZ0G7aQY0m2c7sP2dd
JrWDhC7wU09TqTxzEPK/bi6tjNKK0p/8OckA2BdO92UxjG5Ah9UloYKZu9bNDKwSY3c0Qh5zlKpM
aP0BW2uRQHmsXAD7+6nsrfkAyzwHIguNZmMhPfp9gDlPFd2xmu+uykLN66i3faggJsQbuNDRQwt8
OKYpVJpPBrVxNtwkaQ6IqYj8e4iHEQTPpHYfGyNNxyOETNx3xdKiAUtTfdCMlkqVngs33FttWnGS
tLrtHt0hGIP9NKR4iDVIvhcnbiqCLzczcPJlZ6Z4Bo1OkrK1bEREohwUSRjQLuNSah15LIVpgeT5
UyzKFkooZQ5erO0EsfvWKsaezZcBZyKGCmnNIN7SgQk0aGL9SOrQfYx56ZCF4U35puB11TdR6Adi
r402pQhqE4Pc24iLRDs4t/aL8GcDrLsswwyfitp+asOKC7/piPe0rIIWixZOyVWOQKJLm8BNA7mb
E7+k4CZK+6DTqALslIfS2nY0YyhI6nrxQrxGTDcUugHHreHGOs6WnB5Tg+t000/01QYrjpZouqYA
PfcqpkhWROE2GgEAb3ofF6VbWepps/BQiCp/kN7YNlIglnhknnlWLEvHKgwi/fRsIsT12S+qBtWF
UALAnyMukwNyXW19o5PMvASDncC/t8oIsBBMqn5TxODQ76lAUBMLisb85DuJ/9QGs3+v07rxb81C
zfYWsQ1t2LvuYGSbeTLUBHrHRDhtbPXsN7aD5Vct7PxPE6jR2VukuH7TDYlwMsvBRGycdu6RA69C
ymSG72Z36EJz/0qzD38gZBTaR9TkcEmcpnRSZELoIXiaXVaPflgZlOQVOdjequn9sQxhDoHJUr48
2RroeYj4MM92Tl3VNCUKx9iZeQbQFZdB60SfjN4FOJnY35mz7YBiA+KM6UaSdvkLZIfuaYq7/llm
RcONDZK9AYYfjp9rc0lVII70N4gwACBzkswebrnufP0DuxEGhZpk3oNdsyxjH/jUTWCAAmTbkKMu
ivt6O9z6zgho0tIsZDLp5mVb5QSGHmwSvJX+q2i5L+A1KMYbqvj9185wgH6TstQvYVuC1UcG57Zo
VWTt/YmeHIJNAUQ0XwbRr6DqjHEHVhzNl0UsQ2xmMCD+waIE06IUIN3Pli/CT2i0Fx+SMeLgRGbe
niZV6Dp9mdC8hZkTiE3MpkHzn9An3luJRE5iinT3WLixvKNN2+bYcFP3fsy7FHQOlWvrtXWdvtmU
naw5CACBfCoLAY+nSSTZPMx+VLmbAJUqa9sY+ULfDghx9lpgxF9UE1fzoaLz0j3xU8eXmncKRX6t
cimmKku2+xmeAcBKnjHFdFm0PDNzbj6h9UQ7KE2d8mfj9na9MQLl8GqkHZQNUB2ASMy61dpNsLgi
bGPpZ9Gx1seStkFX49lBYUg2D2J2o1dq/8p6YCOmiIUK1fl7o7J43ugG0EsPOmDW1C+tKtjryYAU
DP9rX+3RPUawILZnNPAgMqLuz9xCtqKSRA0WTQc73tX90MaHBi3bkFwr7B+E6PVFPcAJ7+dZas6H
wDen12w5jFQqYhLesnDVqw4kBF0Dq0xug9pJJdI6bvOlpws6HjPI9Q8ZbwM+ajl+sAF9qIJXohu+
tWhC/4dUgnlnapmJppHt+M42MEFP30Bh05FuLovRQ5bIuqlrvBY3MFqAScwEWexXUn7rm0Ft9LMB
VJMIChAStU3wlfYHJVJZ7vu6V0jc8DZvG9hFHgoUfXXkz8Jk0wwj/YJUqFLfSShF2cExu+lbag8U
uec+dIOdIBnOvlGfdfZwe5fqjqwJocn0NHkCWtjd9LKnpKQ5lUWIYlvud9ppIoV9b4TL+4AsNESJ
dJCvSLDpH8ZGpD819snXJhuL+9AMpoUv4nODWv6U/4Shry/UZIPKmYt63X9hpuFiR0NGjZuJ9+vW
ZadPt6mZpU9aEifWdgYgHG8sG+zBFyQxAmhuGBBDS0OXmRL+TNLIO0P3edeO5fAyxvHcvhT07yBM
uXX7KaM8CUgUA9gvQC4G5wieTFbAgnJuStwgbWtTVeSgp0EvtOYbnXI934ohqso7ShzFTUGoNR9r
cDJiH+qBBpcBTBfqPNkYPhOSiG9G4BOI5jM4EsDbLWi4WY+rFh0dLB82FY2mggqzLOPjPLsTVLI8
JY4ule6y58LcJGLmAhwPGdkct0DRGOWjm5vJAyyaOr4bytQCG6RnoLCSQObAhmMz2FuUlUuiyX5p
jFbILz4jfwZn3TIiJ/eAzSi5Bajlf0d6K4ifys6q4wMeGCLf18IdgGc6onrAubmqNkak86th2Ahx
Ixxw4MC1nfSYGlka3lArLQjh8CUCMZ83k/6ldUrtF4l5zuwOhf08qcwEhDnFtdqgF9lFH6pgbg4y
GKdun4qR5H8WfQMUVvrFAZhd/GQgcYRGVFGU80NUVRK/WTg2OL+Bww2yh/8BI6i0NmoHTzl9eIMu
Z2nf9yLy3c1sT6Ox+x/hy9oEHpt5s99jkWVkeZmjtWPm6X5ADng8AEfXC/6qGZRCEZfTqayn3N6n
HS/W1LFwMCaS4Yqs5xkFUUWAg64msq6kK8uf/6WJSzd0oudTdh5K0Tr2hoUEKAKSV5ByXlOFPieX
aON/5ig0KPlnpSAaLzKhUHk6r0MfYeejdrSPlHAeJlRhthSL7G+aP5NauMSBNLkBoxUE5jAAY3lF
dvOcQqQt8YynQ2Tjx7TSAtXY0lTO9M5r7Lk9dAhhoo8d9cfLaptnxC+VjSqcI+Ri5yBXOpRaQEV3
IiPxOr/+wAIGn2VI2sj/oHmUEsinqhQm9uVBjbOzjPK9AbIZ16C1mUkO93HwqT96Q98bT+AanKMp
DG1r0ps5EHUhWQTgZp81at6VQ1JtcDV1t+VQXHPjPbe10Ov6Pz9kESP9a2shs1TbtWKS+yxDdg/c
leMY0S080f6KN+vZ5QS/gRPUouj+TtpVjSq1zbrzFK3ko3Sk9aDQi7siVn12FNu0mS0pQbqtlrMH
sNIZjSSDxZaVQpVpnYqhtvaX1+/spvlrlJUktmwDBSxr7LwSNrSHNUWwd2gUfUaCK7+Ja5CVxHz9
lfNwZqnw+tFxLzV0G0Ph1afhHO9SczQ7z0YIcU8Lv33oksFHtQ2+3+XvOzOLgEOB2SjwS8jUr5TP
O1SWAIjEnYdDnYA42yrnAHaSPvq/jiPYDbrE9sZAg3Z92YQ51zmoFnZf3MiHYhZgR+cxuLIn3gvq
MgphpDRtyJHvpGZRaQQhbrHzfHQWD05RiY++O2rjzRzFwqMk6IsrnuzL+r/VnMWISjexENBtlOPX
e13gcWIjRNR4hAjdp9AizdDiNNmPuQrQUl5E/hNVIPvmC3FF8faPQ8dqbBu3BFchNo7Rqr2s7d8n
mgYMjLBo9tpeU4aXgPxFc8nUXBLgMheF19sAEb26Ix470SBQFWmKYd10HTyFQ6K7FXmVD5mYdj2C
LVZqT9kWcoRvnXJ4tOAJMgRAabo6bnCT2RYN+RK89yaFi5/t8YECMpshdgJ0MJ3NV7ueZXnl+ny/
PZG35mEwgdCYmNasbAcNNy2iKBKTFzqJekUhCkjDHOrPlzfn+/O2jLLsF25oXJFW561OtMSkvTHR
tUJfINSGdqv1ofCGcm6Ol4c6+0Guch3XRDsRPaa3a6bDUZ2dwGYojLL3iUmRdsESXjnV5z4Idwus
46QyFTX3t6OgHOXWtWviLgi6aDs1FpoHM0kdJIZrNoNnDgBFTp0yK1mPTYPu7VCAnXMIjM7oBSRI
xSbNBoShumHRMkK5UIR36KuG3we3A4crUm0Kr1wsy9+/OgQOwxumDVeVFsHqAqOwGmedWY0e5RKN
amJG67YYwO1RcbitKj3eKVlccx8/M78OxUALizKuGSyb33506ZdRbLf15MVahJeHGtK9XXfDXqJ3
8+9LyVCLQYKJdQcOkm+HClSMenzC3ozN8Yspxg6eF21fJc3sykhnZ/KvkVabpq00tGO6bPJagtAX
YFzqIXeLCa6M6L0KeRPas446XD4PZwd1aSxKHHR0Io63nwczjgTageHRgOP4wYkJfmYlyYuTQ+HN
jE58n2jC/rg86LnlM3nzTCbVdPS1UDgEtoD+TjJ4AaSXmyqDbaWZUCCoVtdXJvXcUI4SJuA81xBI
Eb79PkSnSVGHcvQGEzXwwaxgI0X9f904uFdeojMzCY5Ct+iA8BZgPvV2pGoyi7w31ODFTd8+IR8q
DxOuIR/p8lZ3jh+AZ4z0n5cn8uyYeATBPuMNBKr5dsxooqJoLJ3SHpxwRgO4SW9TtOV30YhiEuIA
Oro/E/By83R54PcPvTQM3gOMaHW1OHu8HRhYXJ4giFTx6FkhPGr67inmF7+KrCv+k6iTBFfW8f29
zYCmbvHO4vCh1m5ZNQdvCEVTIWKvNeSMiMhlSdRcWcPzoxDSEjwL7u7VbjGaHFnHsa28rBhBkrjg
+J/dWIkrH/N+U/IxmNA6PK3i/bIZlE7N3m9rrx4QMgPI08xHRT1x2IXIFv++vFRnBlPL640dF1q+
lrNaKhpdk11FYeuhtKPdtvgOHsLRzx4mvbzmtLRs8bdvgVQCL1+24uKmsLbkcgfLoqHgN15ZNlX7
C6FmsijRTekDyoTAqHv6kP0NrB//CeuilEzX4Km//LlnlhD1I44fbzsucOu0BOnH2U8oqXqWH3Z3
etuBfIGA9OnyKOcmlWjFJZvDOMhav3pONBf4ShWdF2YiPPhz9h0Ob7a3TeDHl0c6c9KWs43Lt03y
KtbfQ3NhCI3Rrj0Vz/qxG50gpoaNCjTt5747orXa/rvXNDkhDr46KRBP3/pNKAtcFCQaBZ5ea+MT
rwFyQmp2bwUU3cPlr/sTQK62DA847w5HeoGyLjfcXzE01L8QSAxqSCZk0OxmcaqraZ7D19lAszBv
Gqsu/oMkO3zHhUDsuQf1V4G+95X77Mx6smGEwHtEEretXyRAzqOoxAJhAN77imgtHUsnarTTlIG3
v/zNZ1bUlSgNc51hh8Qz+PaTbTtLVRdFnRcB9LrVhtL66FddBgOwoVCE/iPmMLt/HdIEUc7VaYJV
wUFodQcA2snzNIobD28JJB0stacN2+x09M63+QB3/fJw788gw+G+iKuKThvRXkUy80C5K2yd2guN
sPNQvoD2ybdeGeX9mjEKYe/iVKZTq1vNYwrE2PQHv/ai1p0f0NlxjmnggrNeNF4uf9B6KFZKtxW1
Ol4ehV3W6l3QKhPJ/k6jl1731U1TyAbQql0cAiv614Dlz1AcdukgNui+82qkAQOgrE51DwuR/ETQ
8gUm4bDQtIIr87depfVIyz796+gZSDkkSVvgTBGWw2HofLUzNXQ8Lk/d+k1YRoFTo5OmG2Rd6/yk
jyeDl6IzPINoBKlVS32S0rU9YnZ737dGvEcO0r3HLKXZj4gbXjlsZz4Siy7J2TaIU0jF3n5kgkcy
pkVoRQrwFze55nSnaOEdXP7I9ZHmIwmH8CbB+ob6pr7aiqh4KTPiZvHyxIKsnkFMjdDvxEAmAuCN
D8w/Wvos4/3vGEWwJ+HlvP2qbtaIhnxN92gM6v02m5P4S13bCNFd/q4z+56ZIw5yAMzo716CHuDP
pOVKQGfBvBUadTwjrtRSyIV0g9LBleHOLBYgVCaQcpgLP2z1GFhFBYQcKgJpswUrqYrjOxbX9i5/
lFxm5+83h9njoiftELqNA9764hCtiklmAeRx4hv3U1TkIQUOs2heq1IDDuZg6xZRUwnCQ242E7YX
lRA8tzPymEBZe7HVgshA+sTp7OgQuHp9Ym8bzbZ2XMDO1RxO2B9wrcJTp5/3XNR5q+1Q1lFPM7Ad
SjepJs2DGpLI/Yoi89R8C0vRA8WGWiBoiuFwcjP6etJtkZLJwy32PDowcsCf05X399wCO1i0GTo9
D5uCxduNNAYCARrkSr1Qd2JvhoC4ibW0oJgA++zytJ85I5RNmXY83M+UkuIYSQuE5GdPH8P+s411
jQc/bdh1Zlf+N079FZvl5Y1ZLbKkdSA5KEt9ZJ0wOPXQ5bPOcPjzITA0B9lvHCadjwEWFVtUb8Uj
Kh9YPmcYlVz+0D/B37uhLVIVMhbKoOvXNkuDuKkqkFfUdgPrtszN6At4CPel1xxrMVl1ELMLu+Bx
7rTqi8i66gDEX71WfiE+D22fPfaUDPeXf9WZlf5T/wWszqS8K9dno2EEUWLifxo21imo2+YGBZDi
I2C6+MoEnB+K1hbdV7XU9d5uKtec0TbQFCvd6ohFFjVoHSvK7wsNgMn/w1ctVXpBEYj7ffUwZ72o
MFTntUTSBBoT6tjtLtXC8AUKevt0eawzG1gu+ZOixG3iML36rGoiBIkbZ/bAB8zJp4DY7uMImOC+
S5EH+inEpF15vM6OCLVxqTxJ/rUaMdSyKDCSfPaMobQh3aMlCQAOi5cuoA6bBtcsqdflBC5G3klp
0SUganuXvzW9VtpV0k5eEgZiNwpokH0Jkgp4RgZoNPipu1L9Y+T9Z0z2JBcxEQ/tx9VmCYF0ZoHF
BZzbxQvgEAieoIGPxZBG/59DLc/PXwFPW9C/Dnpn8mbhxNE+x3XgOUvABm20VBfTla15djItPGVt
JTEzXMcEaAQrJwQG4rnNYNwOKPsfOzNNfy84+lMwl+UnBHHLK3v03NETELpMeti0ldZP2wLKK4eO
aqUF/+hhRFnw2JZ1hDASpO7Lx+HcBUvZ3mEw01H2+pTHTQ3xO3dHePuCJkVQVCcYiwbMyQQNsIHo
Bz8s7EnB4l6p0lwbeTk2f68jqqexNuV8JMjEbZXZoJ/cCTXRMXdP5mh0v/qwAVNQqyK/MrRxbuyl
h8thw9PWWT8rlVX2NOATVrWv64KXvPV7EI1T1O/QB46dLR4j4bjLSYuGrQJt7E1QXGO09333BkUt
x9jocAHCrZObAdrW0KURhpxG39nUVtXgUjSLAaL0gBDQ/vKCndsbVIEIfuhLmO8i8SzMfGNC+Myr
Uic9DK5m79ASSIkedefK3j93cRFQ6II4jntrnS/pPdrO5jDPXl9X0yEowuaET06x04NpvkMvZDpe
/rRzZw3NQNqABPkWpd63OwJksAwCVF+93vVdcTA72d2DbfGDp14WwvEyf5GZMJKmfbk88J9+0fqt
BzECE4Gnnkh5NbIKeOd0FC+8QhtFidhEZH6vXexfvNaunPpogoNwDlh0JdF+qJMQuYMKJgw4y9H6
MqCjkD9CQEkEmvIRzCa/MAdnV2LVhrElegPJoYEGrp+Kqo8/ZmiiLeI5ftnB5Qjr4AY4/vwxRnkU
jNJkKSCkoNfMb20AM3sLPan9ObfzjICEA0RoB5Gmep2G2EaV2alGAPod2ne3yOhIDIMuT8yZHUC1
FrUwl9eEKHt1rY9xjurfcjtwXhZBs9JItds4CYdvwG3j9NB0XVQd/n1Mw6ZERp2fkv867ioxkwj7
VqMCX+joyFRlPrHtuBn2AF59A95qT9Hj/2VMOtCm5UpKuqsApA6oDo81Y06m7bMIBoDmlrvhYGnj
+KHX3SsbbnmjVvsNwAVPpS4pv9PXeLvTkSqUvY/6vBdkmDZs/Bb/mq2FYvc14MyZI2VSm7ZIkZQi
LlgtoIs0LBy0bPRM5B9CJCd0QwMTn2FTikhrgr5/OM93cTPF3y/P6JlryjTRViZ+5l80hd9+4TzE
jdItensCfXF8IVQ0uXu8emS/74UlrrQvz+1T9qhhmQb6N9Tj3o5mZmM5VXCqvKqdO8SOWhRBzUgT
485uZwRMFMrlV+7hM08ILQyLLUrySpFntWWcIgxaGVYziCT0Ne/bZGEKqzBRQB6z72hl3tu5Lcdt
7rT+lTd72R3r3UO7dAn/DQsz4NXQyKPlekN66nGnVCcu/3SftQD0aseMPaxkzZPCr2qX17E2b8q+
qq/M9rm1VS7JNQ4FktrdavdSAs4Izg1uhTZ/dvAQ8nA6+DFjv3K8vImMcyPZiIcvtR+X+Gv5879i
hAThjSEPKtaVMEk8hrFFURXigZbvkO2hI7Jx56y8l3YHTRizl/xb1VT5CZCW80nPcgkKEZLjD05B
pW4icCuth6YydaTLv/PMcea5wi7EFERRlMfe/kwwKq3tZuPsmSE0TtG1SIA3EJKvjLIc1tW6Q52B
aE9dkSr3OmrRhIF1IAKRnsGrnx79PuvKW2DXwU2HMRCc5X6oJRQbI761ceBE/inI56/UcQtsSccE
agsA+vyo2xGgfxtu8a9GB9mNpLKQuJvMwm63SIxp+REBHygmpJh4fPnZBN0jdt3Y/qG0BnVbtKB1
cUt+mE4np6lwW1amnQxImmY2csFlO7FIUVKivN9yWd/10xT/GM2wfDajIPgtSpW1O38wAoi8Ps5r
W1xKcahBIr++kcjUBbtMU1OONc4gbqTeZPnXyzNpnFkwRfXeWDJBepHrJDBFOhbdhMDyFKoA/meA
qjWMiqSfuDZMtxz+61AC+gztOmyedLMx5X2Vhe54ggCAZmw3Iiaas1Lhlsra9NsGNZ5deZHO/EJK
/JwtCnZEqev2gmMggZlWhunJAhj8JrCMj7i+jsn28kycuThJEGl+4ZwumYfllvvrgOlunQ9FaeGw
qXHRIPTWVgjtxDZOw0ELn/SFnkP479kNNRUKkmBqGHJ9cwZzJCIMACQqEZlSJ2IINzoMAieaL5Np
2Ndab8vhW50aB4iQhbzekvav44mwmeg0zob0Mgm3W0JhONYKIwD017PPYLmHQ6aXz5en9czjwOai
kqxMGhvGGjlEHmn3bR6atLhtwKjIIC0G4042PNWVSyhd9dSsgjm5hRodXEM/n9k62NKDfATHw/3s
rtZ0yGa4+LguAlFFtxveE+JaqKv/+53Hqw5MkLYprJI1bG6IcFBJplx5SWcNOFTamG2HxjXX+zMP
gLPAgxb8Jv38dYk8bi3XN4nOvBER/J2L0heGa622lwVtxMtr9q6JSQ2DhNBCyMp1DWZvmde/zgKg
fBi9GDV7dW/DOleZdWc6bbSPNGs+2ZM9UTbO2i9m18tdqDnxbsb95MqsnjmPC/yElaOKyy9Z/QYF
IQHFqdj2LDhIn9PYapE6N/xD4QzWZ9zCg2td4nNfDcLYXIp8AqSss/yiv77aaVJVwvxRS+ibY2tv
wZ2Zc6ibrlXuaCzh3jdhkpMMIxqtQTRg0Tjbu8tTf/arHUJ+4kV+zPq4JJM+jWGq2wh3uuYhga27
xTMHHSvwBbtC2vG1/P/MEXF1KtiCB2ABc68AkRDiUxX7ne1BgIodhEPcBB1bM9+1DgYndmku5tdO
9AIKAkEpR28wt6f4P1lxvemp/+5QpXeOEdo0ny7PxLkfRhHUxE1KoB6jryIJo0CYftA1i7PrmC82
8e7G6vrgyvefuRKZ6f87yuqGsBBOwhI9Up6eIATrht033OnF53Ewv/fIA980QyuvxKx/uj6ra5iH
hvY1bV5YNe5qZyNYT/zu8OSWddZpm9LWuvpQ5GOJKQq+wJsWMxdIOyliAo85OhcQl0qEh+5F3OXy
LtHb/itSrtMJrxu//xqlmokLhMgR5plQUEE8BNgWAoxwd4NtPQzJi68GPI0S0SuUi62FRa+l4yca
Oho+iEHQWHj0WY29i4CvHMOkRZtNYgAM/RBxf4xj6tjwd/iTWP6L44+AlAq5FBkDcPnBrhnQfECC
1zKv9XPPHkhJ3Q9yKmwH3RRvD6SNaBYq042iLlZM7iGOieSOdWXr4clIcH7dNLXpahtjiuyToboJ
YQYBFBZ2Vuir4+XteOb6Xfo87Eb4JCCzV+fEjTpj8X5R3kzbYR+rAJO0WGDx5Wb6lTvgzJPJUJTJ
F9z50j58+9mJlcA5cgSvVhCFvxIIT6gal7gUBvV0DwtuPHXoE9zQ37euxdX8zeuduUAcqKVxKdCJ
XY2cIQwaT7PymhlRuNwS/dYco2uNs3NTSUOUlJEoC/Ov1f5HnHFKIse2vGEesUwMjIybLZafkbH9
+O+Lxs0Gv8EBO0X0+PZ78NDAKUZmvMwurs9JEhXfwd/K+6gFW3F5qHMXCYVjbKWXQJWu4NuhtBzl
wbJkf2SjLW8CS6teVZaJu4gM/E6MiLHbqr4SW52bSJdUi2INh4Mr8O2YQYwYW4wnqWfLoLP3GkFY
to2svtyjuxJfyRTOD0aSADSboFWsDqNZu1WGiY/lRXiaczMUi7q5EZ+QfjKvHID3Q5HD6gSMsPMI
j+VqG05RZGHGzKXsinS+reoJMWvfmj+Uc3itsLtM0dsdv6TLEq8KqruEGquh0IFIuFSF5VmQ7qFK
88hniCEeLm8O9f5IG8s1BmB3QaG9q+S5feiHooulNwRW5R5HWhji2eqKIbzF/hkbIMy5uttlX/3K
ca9A25hnFRGxJnnFyFB/dU1Ahts6iyvkrIxY0ENHxs1GFBZHNSwYmtaod7HfOp9GW0FEN0KR/54h
OnzoS8D6B79QJuXK0fd/qhRi40azwuAjtLEiu3NQSXM2cUchcgPjQjO2Tu+rn2mXWPIYIR7407YQ
XkBDW7P+w69X/qyx73vEXdX50aK9W2zJZ3FYSXpRYn9Y2c0xdMvOfoV4Rr0rmeeqf2nGNM5vE4wb
nufcGpKD35fzL3wU6+zkF0j776YBfBAym5V4HaDKA0iqgPxugXnlxoECHX4wZpoPchOgGfAzTfyw
3xdT3KIgQsB8n5Sawkovq1r9BjdGtAINPdM3nb2IradKdurKM37mdaILzxNuLwkj5Y7VgYhaXcdT
IZEeUTA+jchfucEPvQp5DSm7RQ402iTG0TJUbopMOjVO9NBRjkRmwSnd+kq4dCaR51AuOaTBTjbs
dS7Zt/2AhKROiyILPzgYMqP9EaNShpfwWN87k93usXhGBCOmiVVoprsLzTBGh0hKuk0aikLUl18v
73tjmYPV8VqAbHC0SCRoxa4u4Dkr0JpMC+GZ6dQlCIg4Wn4X5ShzsNXc4LM9g2Y5jXmETEuDJnq8
zVx91m5g6bTpTVZmY3wwowybyis/bLmO1z+M9jJRPnBviparH0YjDMTpVKBhFRZFj1SZX8b7dBoq
935y9e77rLnJtOmbxCm2aDzqWAXQ0sJ/xcRK7JPI2lE/aQhAyZ3ELLdEIKJtv9Oonx7LyOh/Xf61
Zy4pAcLHWfDVhB7rVMjC3xNX1FrSNs/0DwmmpeN2kqg7XpkV9/2kUIoHYwwImNHU6g3rOyhZTqhL
Tx9y92vaB3g7AOd8lMSpCN5gYZOh/jygSjQ2KUpIFS4LxhWIwPt3lKcF/D8yJBQSQQ3yG/9KwjRY
4GgHVVzI/McHltRBQjYTCI8gJh+gdzu5pxSA5JU84NwU8wrQ3wEmb4CEfjtsVCLt1LSz5blzL3Dh
zeIbsgZx5ZCeediEKQEG4Lkl6WivJthP4fTDTjE9+gH4haCf4v7s3DJ4NsFKx4d/3jVkGcSRlKZh
oa3vJ0L6fszRy/aKMrO8Ca+Q57mNgysV8DMTR+ZoU+2lCwvsYfVJ1eDkMbK60iOmDG58HbEbaF3V
w+VvWf6W1XEFwwFuT7gUfUkH3i5PPre2L4dq8PLI993f7iBUsoNhYCKJ2XAA73O611fGPLMTTVgN
UI6JDN53xvNZjY5dQAQzKtl8G/QFp4LwyMZGcGdXIih4NxWY+V3+ULl8yepL8TCwqHzARKFat5zR
v/Z/I3GujkbZe32C28l9JipQc6j200UB2FQ/MT24W+E22i6qsgHdbmTArH1gNWG56MfD0hnKEFOR
KMtiYxcgsxg8jvCMPw7RTMdrgWzc22mVY2mQhKXxSi21Ie8nHcB2OeHC/S7xXUm+lqRW37U2NIpT
woXRAOkSkX0Y0gT12IzQOnhJnT5Tm7C4TtM8N/fsKRCa1H50Vv7tLNihK22zalsvjuX0wcfrBQ8R
1AYBtrTiMFLJxjXFqIaXy7N/ZpstTTpw+3TqYOAu5/evyQ/zClU3EyS7AZ3qKQ0QRkchyN5CfnWe
uazaKxfucqusF5sCJV1JstuFLvp2POpfHdEzkPJoDK3nITean6h5hVv0E1Ajrdv5J5CbaosOVH5l
n505tiSW3EEWeQMzvdpmVima0q/phnZmgzYaymNHK7DG4+X5NM5MKCNwipbbAfWwVXhdzU48VKWC
rRZ1iJe0lq83JxUbwlPloAI2bJHMG3yMNG2XIkg031oNe+JDhw9pssFU2W9/1QHeAQcuuh7FM1EL
EECFNnwUOFKbV37vmW3HbUmHbWExvacW4TyCfXEd085D+IFGsSqfpjRFl79vZdJtotpPvWJsU3d3
eZ7OjcsVDbIA8LMQa3hJGUskZND//1+cnceO48i2Rb+IAL2ZkpRSVPrK8hOiTBe99/z6t1iDhxJF
iMh7e3Ab3Y0KRTDi2H329oTCKE9p10aval0gC9wn0jNusoGltY4+315049v8LYxT9lsGJded/r4f
oVlfJgkVcy6hTRQRfjJ78zB2xWcf+Snv9nIbNw7tP9q0+FeR/vTqSdd5Iqo9apZe03SQgBi9hUKD
WqZ7QI0rggyQyXRjl2iTcQMLQ3H5qGatojGIrqWngYqe3SFQoh855aWF7zefUEYOa9WTIPXtAW0k
0ZsICbt816uVhva5rE4/bu9749sahDQKn4ngDRji5c8Z/VyAZFZsvAjVTRS908h4LbnHd20nF/cJ
hGPyQUrD4v1VliVS5Fkoy7e9avbMSSJG9COYLexhB/d9FBXTJGhOPWHB4fYWN+JG+JgpfpDYUmVZ
px6TNZGoRmXjFXMoOVqgS3ZVi5YjxlF7HJXSv5N8sT1GvKVjiMDex9vLb2ViXCpaSdhSChRraEc8
g3KP5LL1INGYfVc2OsiJcrQLXiIYrCF46isNsiEDr3FQolSlxBpLwRcxhA54x6JvRHgGMSQRLJOD
4BJWdnUkxYb/kRmeERVqVweto9uqMHa12/RFvddt33jCWHBmGXhXgNLWbpJkFxBX2zDlNRRg99qw
O5FmdbaFvI4Lb36+k/Nu7c7AQFLJ4GsTKV/e5RDRtlKx4taDvZnx7apWkBka8yn4hlBHIz/f/q4b
3pGOLOkZjoqrtV6N1n4Jn2LdMlfWtU4nSDD1a1LhdbEkHI0R2uBRMrTXCl6oHXusyWzk0jFTa1nC
Zra5NGhXnxGgS+wXKaNEzPolPNWeUN2VtC6bbWoYIv0vhkie5tQc3qw4RGOxUM3pC4zgwuCC5vMp
sZumrx+CeTZN6KFLETUp0x+g0hvaBuWHuRoje0JYQXLhhSrrQzOk0Ng1AbCZOzMpxoVafYYmNFB8
6U9mIUsDu2MwGbbhl8abVDZCas+wmj35naT9SQxJCI/aSMvAUyiYfCwCH3rgvs47IB9N92YNUFEc
LUY2IARsNUHh403oVvbGYPXw/+kJsF50ylyN+UR4dkJ/+FOEUN15jO+1hoMkjJa7NayTviMhIzyG
tpbBxOwEVahrO9fs+sPzlEF1UiuTyMnWWBc9nhj5g5TNg1C7VN8WSgbrD8pbXXgHaTq4kjCrmTqJ
sbe+Tcgm74Hgtn8AcRFlC1G6AvtVQYjamyHgj3W1jT/MDSgbqIub6jEgmrujYRQ/AfNonidmS7/e
vvXXb5p4ael3EH9g1P4au39i0Kih0TYnygwRMz5BNGAcFdGYswfoVI7TQFh0e73rN03AQRDIUZPu
wDtz+abTxAgrhICYOFCb/BBBa37QavG/tu+GHYTFtSe8XGl5dP/sbJTlPELKQvRatNAP7Wh1aDP1
MOPjE49yiC6QNk7V3e3tXYcdLMorNiXieUpRqwi0jScm00O2J/tUUIdIMc/9mNQ7wQ394WuLQRT9
t2BN8/bK8OfZNLTUT5aWeZwPn5Ue4tvvVlUkyo/SYLziXlRDebhj7gx99TaqIR33Ib+GOz6FbfGg
NrJVeYQqCSUpYGyxXepTO7sI9MrIABfZrNmK1JaVnaIZtlDplWV8H1spFfFAT8oOJh5Qti6Gpqu8
plTT/oXYYpYRBTD736XqMyMbRlULIXXozwKaABLKmVUyGr1bhQ22VWqkFjrw1Ed3OEDormeeZlK6
FyE0iEKBd4fjRwBBwic9imHJDNKgC+613kRvDt354I+vG4nhqiW8tW7VRbQdVT1s7HmAg9CZEcSO
7yj6l0+0s6P0sFSXZghcIv1ZpVESQkDS5r8KgsSjqvnSqwkM/qXmx9/Lg4WoaRAGIkKW6Ic17jxT
ioCkO46rB0abNarOEMF/llrJTJwQebKR7bXy09BKc/y1mVGusymLt5TZfQRVcY9ZXX43486sf7Zp
QVEU8i8rvNfgEJyeZlGIP7fTFPpuVTVDcYT81Lrr5Vxpf6GUE71BIZold7oOZfTJRNOreBELnsyv
nJpAzX6FMkCxUW/AdLWz/AbBP6xezdDF6aEcy654iSuG1Bxx1Mzoh9xQHj03Zo1rETgYxZGyWobf
UMt764QagB95PF54RGY0OJgnL1sY6ZNams6ox5qmk4cM4z2nba8PIKRzlCVMhED8b3oZ6+e2lZH4
ojJObV+h3PtV0Oqmpx4uJePHdC5lyzWZg1Ge/ShWywPzD1niGDA5m5+HACjhw1yBJ/ysQ8xd/AiS
RJBs2ajbk1LDxEatXzRGW43hC30QWj8Y7HHsiK5m+tXqfT1HanwKsqImn2rAlNvQAwsS6tiTHqHD
PVfNEepEvF5q1jQAxFhTyi99ExnDl0YTGtlOK1n+EVRK2NwXUY4gSNCEUBuN2F/xNCEkOiIxsoRz
VqsUz5qmYyYZwzTEIzoVItSOOlS9Ywbc1+VD5LXbUouPoKLVJTU+tDXa6eDy5vQsFsgiO3Opyd9R
3fPh10VbDwBc2k6vaGshu2cGKFVZEDgr/K0+PhZZMlWQbOZh5ySgK376fq1TG0qyuLzPTWv8bTVG
hI8aSj47haoRmfTQ0ATPaBlasFPkWyMESIlxDiliEbpNBoFSH65ZTp2mN1sJkW1T+VlrgCAOtH1o
7yMtCvtSFrZN5gZyLUZuPgpRdpKyTsrAqvlw+EelFX8u0DW+15F6oyNu+umrqLW6djBjUOtnJnz6
6VxaUtQcjdnwPWxwMjyTSUSPCJCIxV066G3tIOXNwzLCic7iGE5Z8CBK7aCc0lQc3lI4mH4xBo/g
rppCRerMmt6F7jD0AYo6pRDD/6jXXeL4DXShd4gQzI9TbVb3nBqHTvuaPlZF/ymzJ1PMpcMcW+g/
gkTRu8+j2NbGbwY/OtRpmw4NMPyCj451LeN7Jy1f9PTAgzDQhcv6nSP5If0aZbH/PEZt/iKlsvRJ
Y2AmuIvCNPKGsckkdyrQO7uvuqqu7/gjFK83ybzsotbo10AZtBe8bvRjqFUu7cslv7auyq9mUmpR
nEam57dRUBHNheZRzWT1hwqV3FuiTsr3UtPSx7pU6scoCsxjE8j6YBu1Fn4P+nz0D4iFQlyP9oC0
k5NuxBiQB0E1wPi/fN3nF/RINsdOYGjd9yuHa18eR8sa73Oxnu7FPtfe7/mhAuThUf0GLS0vv+cf
z98GqNy1JWcRkxe+1ohrjDZeLD353OXQziPd+jgVfvf53b4f4KhEQqpRS7zqySM8BFluMhmeBT2F
S5LaP/g07Y63V7nOfjlCincg4KlzSevWQQdMubV8yfCEVLFSm6TQR2k6HpSnHO35z3UV5veqVvYP
CA0OH+Z6rn7d/gEbERxUVzoFD5kpEWVdgofNL5bbmtNFUaZ1GwUQYhkwrDEimXW6vdTWxVEAIBIa
L/ntGnEgMpwqjp3MXimO2T5a3qRkOAUI560niWGovUTsOqpaCvA6xUOoCK6iNzluGrQMFMOT5PCH
GujVeU4t/UPqz+LOzjbiRIunSh8XaArVqSUl+OeK0h+XE8wJwLsgJDlKB+lJ64fpw+3zuw6BIY6g
f4GMJwNWcMRcruJPulz10mh6WiOI93EcCEiQhgaH2JYnOgKFM8jcntuLXt8PBscXtPwyIrEMaVwu
qs9ooic9BT0ZKSWoGZF3oIGsAU/vpcP/shQ9W24IPbz1W0DJo/LFoabMNSFkDyukYoeqNt1lsR/u
PLvrD0bJCZwSPVHe9hXqFqWvKCSwM70qBGq/INEfiXqrnRrE9YVnFVoBENWA1KPKcnl2cwqyJh5U
w8OS++IBxGaQ2kqgGWhECWixQ2sJb/f7D9ECi0+1lGo0XuRyTTFueA3oukFtKi8xFa9AcnDEgqO3
1bCTa/8tZaxKHX+BKXgqbgiNrsvVMlRcIdQydW+ozEBwUFbSnuiQaqpDV8D62EVy/IexPA2xRADb
pb0MTtROUw+5jtoGCEGbQr5RHuFhFYo73e8Hye3LIE6OvdkhtIDKcm26gaWX9cuQtXJHKD8F+Vsg
MEbxOM0zFCnM+C1aWNQyURyAmWZwAAaYXj/XE82XOFF+gSHp5B27eX2DqDDAeMVjt5giWaPdqqKf
J7ioDK+t8vgUIq55P4t5597+mhvuAWLAZTQKslr4LFfna1lRX1oCJqyAg/lDN9XJN1Qyi9JW5FZS
ULc0wnOeoUtgy3VV3CHbVn157y8Alq5DJgsXFByh665z0zRhi3qS5nWLPoUN908QnoYqjYE2D8DV
3XFUTNTlCd7RVgbl6dLUHeudc/hL7HV50RTwKUttfqmFX0EuxCaKax9+P08ZjFx2wZ3o+duQlHV3
b+aUSB1w1VbmpKRIH3s0Thu0pESUo5nhj9pvIeyyg9sK6FSdGG1DREyEybW6r+LBUA6TMKBcJCEy
uTcgfX1JuBk0nqlDLn3g9eGlsyGUXF2VooU0H6JYypAXQ0rj9ifaMNHLm4L+iboXz375Ff94nwEZ
UKuOLM3LFzHmNqFJYJcR72yuUnmPwWi5casPocDWh9WkbLzMFFwuFqPE0gYiUxECObHTWeP0tZ8H
I0Z2JZxeVILUyulCQ3yIlHaX4GLjPBV2SGNGpFrCkV4uroh9oCQ6IPvKoGwXTHritJO25xw2xpgB
dkKexuQs1A9A2y+XgR2lMeqqMz14a9tHJvPY3oSW+msjC7DTkZdMAoU1sZUrsnSeJqMvCVlBkgvK
wMi/GEjo3uvzD8a5QLVReQ14q0UsFTZUC22Gos6cIyRCTT89mElcn8sWXLeDkmr0WNFLB4WcdPU3
vSfiQHAqNLveNfD+4oGxPOuXKbXwbiGYqzxZGVk+6Z8sFA5MPoh0K3MO5y3yEda7Ld5Cir8UNEGf
UxJb2aKsz3z+YWx6ZtekBxStlZMCDOf9/gsaSHogWB2qp/IqyCks0deDkewiYkLfGVsjQXMgR2Gp
mva819ZtYpwJejHxL9PHqnjZyyleFKlL4sNGdKmBa25IsL5T3dt6nf+ustoQBb24UtWEY5OjGdRO
mR2D0e8/xkgL7Sy1ESAShUKwsWCwiTxWX8gforRMgtD0OlEa0GOeUJ3EgyB9SW3owapo1jM0b+xE
iBtRDuNLPMcF327K6wkmf27RJJMoXqohcjRaOg9HcUBAkobCeKjRVHq5be62PhttHQNBMe7XFSww
E+uxV4fB8BLO8mlGctsBfGbuhDZbZ7m04LCshG7c40sbYKUghqIeajYqkNa3AtVvCx1P6irjLJ/L
ZhA8pKT6PYbxjcvCfJ26zNkRlF45DJMSX1oTz3jpiOhHVAqBh/IbAnJWaO5E2xufDetNI44kl9mz
dTaBdQenl4sWvFNhTs6ZaPIvQRHGJ7o86SOzlNkOOG+j0wpIDjJgQPt4Dpq+l0c6IvMQIE7oe1R/
g0eYtozfACWVL9SnrI8j+Ec3T1oM4pxYbiJn+msVF/64E/lfR1SAfyDnhvNDBzSx9l9EOgXccEVw
LnRK6wjBx8P9HE8jjCWwFXwOCess1KvCJHQsOQ8I0qW8jHaM3MbZLzw4KEoRQ8J7uToJI8wYqgaB
7bWSOE+2JQrZBApUmP7ks49JDfWw2LHeG36bko0MAxiAAgjAVvdZ1aASDUdLQE1njrwR/MZLgWqe
00dTfYrCarRzK5ztnozi7t3vlQn3BZXJ7Ity9dmHINNKa6Z4qRmt8TLoKKpZuZXuvNe/xm0VmEDZ
BnUS2eoSJa6cdswUaTBblYD2wShKyK/DTdVLSIDayQDGwAbLLf4nCkbyEjMhjbyVNUXPIgqkP2Rp
1uaPWZjEvq0THIZkTdo8PhVRVmQ2+HJIZkup0iXHEvoWjZZAiKRj20qGj3JTLKIk1AUWhU4U5+dD
zyTrQ8NgJcwlXSoNTDelKIWF+mSisD5FQ/LQp/QZ7B7QunYqg0D6yBiDNZwk0NX0NoJe+dAMjf8F
xp7oQ1vnqewm6HU3B1opYXs3MQT7OsOEBUZ8WGTBW3J3YOpTpaJFmyyyw32kjm96wiS/k0DGN6Kl
3knPaE/oCJdpWfqhz8NMd5FSzT/2RGvIPpolkUbrC2hXaRGwUqcesxo4ZtUajZv1Vpk5LYJ0ut0G
ErpzGv2hD7iZHmg/5CudHXZjRS+nGPNXrQjRbkKVAUVxM09H+SWPIR8CMq6gohon5nTOSUb/ZFor
/+kCAN7lxBkfhqDLvkNPmVj2SDm7cUQa1z8ZNFY+1lmU/aSl6X/r6qD+ZaaoMJzjLp4/MViFPJ7J
VmtIODrzgTlaprhiQ0iPCIeRefrUh9DKhF4qZa4tNtVPmWDo4Y7v3bDcS/QNAIvG8zIDfmncps5s
FKnrBAbNoy/TKOt0B2rJPKhqHu04wK2lYJSGLoM4nChpFVFUqB7zMwhUxDwfXyFiKV5y9LbOEaKv
O05iw9cukEaZ4g/DAVe+lgZf7CMnZ3otHZNTgtzn0xQjnXXbQmyYQ3MZhdAWlB/59OrsdCSmULM3
TA/tEuErH7C6DyNLjBhTUUxSpsIsevf2klsbA4cC8gdUlUjwsvpccRPENPgoE0wQcAhG3z+mMoOr
t1fZ+lLEfpwb5cGlqnW5ihkOUhWBF/eGRprdpM9GV+2GX8DJkp3rt7kfLCwD68tArrK4vX9yQFUX
Ul0P2Y+BRvUJJUqkTkt/rx++vZ//X0Vd7UdgCjRPc4BoFDtTJ4EH447GUeS0DMCebh/d1obwV5T9
F9obOA4uN4TovZkg60cdS0K6vqHc9bsRjPjnu1fB/y7CeMtk2lUVB1FkMxXq0PKCps8OSldMR6ko
8ve/IgYIRZwSmDpCytWxxXA/ZMjdWegDRKZEhjb41gmp6aHdObSN70PGRKlrIS9duCguD60VZz/L
mpqeRdl1H5MhBiggK/Co0UWvgp0gZmsxlZsGvgpM19U8guz3lF9aEhuGMXyXEXtQuE0/2uiL7anD
bQQvFlBglNJoURhkupf7CvScyEWmF5NS/hAclD7pj/uJGSv2VAhlCyCgN3/mIbp4Enn36+1LsmGe
4Erm05HiEDqtbUWowGWVzdTdUbTObGES0AYdwlJlxLacPsJqEux8xq3tgkZkBpeWEH+t7v6cUoiL
AWd4sEEkv8D9In3bN/7s0u5Ln4QUDCYTGeJT09cw5d3e7NZXZUyCBimUU1T812vDUxZ1S3YFvHc+
t3qvEepotfEI/EOVd+zjxiNnvEtB9YSMAHat1WINBsSfjcIAlRfoh1qxsiczk9OdVa63BCUFXRMa
GEuldn2cvdIhs9g0vmcBdziBbGjsrgmL59HYVQLZmFkDQQwTmcaUjkXVdLUjAKYSXerQ9/KKQo9L
lj6F7lI2iihjKOYnUop6cJCQ1Qe3abNmdIoMKXRbLdUcgVxVJT48GGOj78Fsr+/U8sMoVTOLwcza
mgFEhGtIb/JoiU/mIDhS90x+QjWqHtEilkoI95pWdeQpqCM7LRBIPdy+VpvLL0AqOhMY2/UbGs0C
6Q1R8r2o67TMQTp76iE6Av1pC0FT3PeDqHwBF5lGh3aA4+zdEYYqEuZRGIG9G3O1MiBFjTwmqhs+
FOFM/aiCZbm5WPaH3LeUD1mQ7LXqNnJdHAp5tQl1DPnuOt2q66qis1r4nqggqt6rLeOkUB3od1OH
6mknteJBk2L0QEpzeEHJGKFJdSg/3D70rYtPwgWChIKpcdV/QnOhbxqrFrxwHBRnskYmZ9M2P8i5
oe28seuXvDhQSqbYjGWOfXXARtLoQTEUgiePiFWoMfm0IWfK/3CL6FHDmIbjWUjLL/2AMbddmefm
cqrxdBSlFEHHNo8PYwKHVIeIipsmg+JGBnSOt49y+ZMvs0v8N3oRC60miKl1kSvsGMzzZ9X3YADW
nUpX1Megq3LHFIX8WaADseddN3izVca+l7fKmtfdXjTgVCS/WsubgYcseVuWyN/hCguqD1o/69kx
z7r8i9G2yqemz9XUMdC2N5zcN6MCpeqi/tMzuveqFA3VnduHsWXlwEMCql5ILUByL6/9n2hTS8w5
FesSSEaqJdmxH5LkTdRjGdpWePq+DJMolUdmx/PvomAFqg1Jfv6qRIZcu0NnxLNTCaWU7FzB68oO
EFTCEV6dttSZVj+qSRYqlNowvDgSP0xd9lBASH4XWY12ngIpPRAe/EZte3aDtEq/3j6R62oh58D/
yGFgi7hSBtRzOVT0jGphIOmPXZ64SVg7AJHSp7QIgb3Bu3m6veLG2wYdhAIubtOkG6JcfoIg6BNB
qSrLs/wQALgl9ocwlcTfpTS9H91AZZegEncGvzEe5HKprpyY96J/60VGJjuKUHcuI1/tzufb3BCT
Jku/E9KtdeCRRApBKiUYD5gesqYkfmQYjBq+zYNCsvH+09MYc+ePoVNIWH65JQioZNUfSaEDHVAh
2NPchQ9HQ/HZ38sBl2u3shyAsTFY+D0amOu2iVgwtW4KneVlmtZFp7ZnhMz2R0QybOSnxsIR9Qgk
utybwZuI+OPeY92wXKxPmEVOwP+tAT7UPkxCLOyIaAqzazIYcJiVtnILo08dhtb2mL43PAFAcDZs
0LBlnGVlo5k/laVpSea7RhseSYZU+PWjvZ7n1q4otjCkRUCOg1v5m6kX6AOQmHjBZOnRWQuk4i2L
FMywWBp+d4Bp6P1Yd6ywSTMXSoINZMWAuGQjB2RxxqD8J4tN/VBms/9IJS7dG+3cegswzUIHQ+EF
aZPVGU5C1lkDd9QbS3GA6BXm45qapCNCc7xTnd1Yiu4g/N2ADBaG0NVS4gwCRpl0xQsNUPSHeaDz
QclME/6UYZNkh9vvbstzUJplzGoxXFBrrJZLKmkeZmiLPJCd1Z8hU2ACA3csJnackiPfTXNRjB+U
epjh3Q9q2GF6i+lpN0nkmipswzTrYRRLMd3x7xu31gQYQwmKu0S1ZmXjYD+pkixghD9VhfrLLAZf
Ri0XPtze/cYi1pLWkb7BTHXVKRNDX5FQbtY9qZQDR6JS6AkT6P7bq1w/jaWgBVQDHDv+eR16Nn4l
deoCXOzMonwV9M6aUO+KdCA4c/wjmgJ1x5heWzgWXNhUKaRocF+s3mICzaXRSJDtMcfnv7a6mh3H
yCrfCnAj9jyF/VdmjXLHirVmp+i/udXF4VPDA5q9NuON5LdKLPYGIPdxugM1VtJMUnRHZuCWTqTy
flYEeNw1mpz4DRrhV1YnsXQ6/BWwXL8f74rRl051Pxjvdu1w/SzFKBlqYmLA1V3sZFg2qREZHsPL
zHmJSvCQ1/NPS+6L958flKUUipZbT8d95QZVo+sTeQCRCX+2/CR3FrDotoGBthak4yxG2k6V8jpM
otPIIA2keXSM4d69dLu10cehzuQVEAJo0GM9qg8jTBNOL/jjWYjVyYG157365Sq4oWUqW8cb4YbX
HT+AGZY8NyU91drS3ahAKIQLVR4WLvhPt5/e9QMHtQh8YemwWeQpqyosYJ+O9Uf/NOpR+No3Q+2Z
pTTsCWxd2+xlGVwsdGsc4noqeFJaCC6Z7TsVpiqUjiBJhctIImq8opzstQA2F6PuBYR2eeFrtmTI
klVMY+afJlFP75quRJlJr/xTKFV7SO+/fc+LWAnOStr6xCQUy7Wr8TUJ2TMz0+vwLEwmuMwQeg7j
IHYJREj1pLa/pqwcRreAg123xTqFi6jT2vxHPltxfggMLYfLfxyrL7lWZP8NOUWnYzd3U0GlIS1+
hqzLrFg1VL6jap2ROvFcgXceFVMwnpWAbybbQYByrZ3OsWpAdBR1qVPkBfS6mQw1mjt3SeC7ONPp
i1L51X/DlMSgGgF2ddBHAejAsk+QGi8TrY4CGxf/cs6H/JB3Rts75eBXz5owU+LK5iBEtXJWsi/8
BzBkzXXe/5njoD6BK9IkN8wtCc32oUsZ+BDn5MM4m4zBvPPCLge+yOnQmaXSuM6ZmEDMch8tpLM/
NoFLqyf3chmAw+1Vrq4QIFteIG+QjAsk4crMiKEARUE7Cl4DJuyTKpaKm85S9xT6+PTbS129wL9L
/WWLYKUruLIZQgOhaaAzjLqJDkpfy/dznu2BCDZXwQ9QT1rKAuuYfk67Toffg2LakFp3UEgKh5z5
tZ29XHk36FqgL1lIPhm0uKp6l7NVx72p+R7NRfngG23qSIIcffWtLj6r9RjtqRxsfCeq3JDmLsA3
HPrK8dAKa/QZteIzEt/w1TaiceeDxbPDsN/Liq6XWjqKC/qBnBJd2iWm+LeCoBtZPWmJ7yVTlB5r
pVAflHiUjjnavDvx0PXHYimmcdkUU1xX5d9sLnxiyMj3arg/D1pbxQdhrPaqD9cfa8mQKZvDUk3+
+hdT+M+Gxin3laYCfqAnsumEVRmceiSNDnJR+yjLxL9u3/Ot8wNKwdFBN4K5XD0pK4taRsyXASx9
VB2x1ttTmfcAhfok3WG3unLaS+6Pw16+FcWN9WUveqEiBAkEYtXIv2uUJhZsENflQ9/MmsI0eggS
OdHC+fPtLW6uS/YDQI9d0gW8vCIFPbOWOSgBeJ5i3NWdUJ9NYwru/dgE4QC1/3nEnhxuL3pNocRu
iYfwdww4wde6WjUsy55ST4hFLIVcPUQlPtaJ0DsFAsoYq0FsqXTnjtFNxY6VsP7V1SaITAPZDLtX
Yp+RRjFRBVcvamM6tUONjk1nZvVCeFBP3cEM0+F1mi1hdLU6GQdbijq4/UBcwJ2kKWNGQwBW4WOL
l/vKkEUCDW+v19/ElrnPl8bqe8DEOoFnXNaQC/WZKu6piy9bvPTCZEHLQBL9eOat1vG8IYRlVJWl
741CWNA7HGGrqqbSOlZGLJd2BqmwF1qJ9XPUymgnHd16rAhVEwWQjulXhbSUOXUrlyp6NbIcHbpK
ae+yyI/c219567EixGVRsob2g57E6mplmsGkyeB7QhWnJ02sxcPE57nzSw0kS6EkOw7wuh3Arfp3
wdWtqksg+iGDgl5jQJ5fR03mLH2Y52Ask+XvLFudwL+lILht2SecY/wz/F82DfwOKwV88opOiQHS
sppyWhKmXlbPo2DVx2gOkO+sFM0OYP3YCfavTZSONQT+zhmTGUrrYLhq4j5UcF9i3jMnSA/ENXU5
Q70m3ZNfuDYVF0vJK8dVxBPiB/FSnTeN/OeczYNj4TSdqWGQrqkslTPO9sAQy++/fCZsaqnQUwxa
kAqrb1olRa3ICd90jGXO07dAUYnZeDAjP12mpJviNQkS8l6hAWeY6u8eb4N2Fuu/cNcsullXeU2j
Qf4hd+FZUbLwORzn/MHsqnL24lxT97Rytj7m0rsjiVro+tabbchlZIGB5XMSBOmTAmcsoBl/fEmL
Nt7x11tLUb6gMEuViKmPVZI4qsGkxnUanUfdKt02NsGStZZ8aBKaHLftwNZS6kKTzUQdscg6/xXr
vBSDdkY6jBDufpKE9Hej9K1rTMr48fZS1yaH4gjZLwDFJb9ZN0AZ+xemhSbvHIod+t94C00ZguPC
RO4C5ZgPt5e7JrLidkB+Qm8GzCXsFcvv+SceqZt4ioKB0igZsfkRLhcflTU/cRg8kw5910222OjK
kcb75IJnTB5K0IrOmEjKDhPitTehmE9fBKpkwFaAYC5/iJ4OwKR7fog/tPGLVWiWo+g12C4I5B11
nDQ7qpjkrvJe28FtXBcbOYN/l16czT9nIORJqvXdlJyrWUTpia5/2WoHUUuSx9kkFbNLaAZ6G6x5
1dtIOCvnjt5xee5SXzw2OOaW06uUPcOx4Q1AHNEvJcflCV9hLMYu1xdCp+gMmwGgZ8Th7lphjo4x
gq2OBW3NvdI3sdsCauGj1eFdXAzi/3D1lyQbIDSlimvohSqBSuCOnJNWMxw/r8VvwBdbRwfEuvMd
tq7+gotcoE/wqawDuV4MqiiTdWxHOX+xsiAXHRNJJVdoICPKy2bPgGyeLwEMwSrdBUZ5Vu5ACdW+
InAMz37cpZDDSCUF0ClT7IUZELp4X4WlBrtVyFL4rFVR44A0q3dS661dE8nQBaEruLDJXV4+2pFm
3gRDdEZsxfwu1q3+3E9JfmyNoLlXieD2Zgc2F+R8mcOgMQtw7nJBQ4pjP7WwmxKk3GctE9MPkxBn
98YghK8pLYCdUG3L6ZLoLBKTJFh0fC7XK8IuUUrmmc5ZVwRHYxgAk+cjeOS8iye4s3vfrWNV+XDb
sG3uknkM3jU6x1clxDAg8o/RNjjXaGh+G8uwtXMhjJ8GzbcQ6oKX4vZ6W14eAgZMF+AGtBtXNkSu
0K9vczM8G5UOyHpI2zsp679Nug/drw/vShGFiQPdRW3n6fT79uJbN3nhcwJxQL2UOuZqda0vaGBa
TCtAAoY0aojcwXiUpMHEh7T6fMxAR57lWjaO9IOHR0bUlQ95z1C4d/uHLOusYh0oLRm9AwOx1PhX
31qvNIRlxi44w1Jg2amph2+Q+Yg7YfLmKmSZBkk0j2ad1JqcsJmaZXCeokr5DTnjpyof1S+3t/I3
VFnvReHuYIyWAGN9b5VB16puQUKJuQAxkmRJtCmiOWofO7FkXG+iQnAWzdD4ystNE7Dz1MYo6QlJ
Y6edkiW2AAlSDQEbl9FmOgR1Uuh+AbgnYaW1bpfDGWWPBYQ3e0598ZVXPx2uV4zoFr4zJc62okwi
FdfVynKEIUR0cgwbNHS6SBVPMTFOQegpt1+DTOw11zBH8V7yk/JH0Hb+g16kZuYSC0APevtUN54l
PS3G6SGzQCRzHW4MYNXTXBPA/wjBcByrVjmG0+D/luHBex2hYN6xrltXhcjFANaEIbgq6nNVDKGn
ln+Wq7k/a7Kv5nYnT3saa3+jk/WJ4yMpBQCsxpusglETtGeozGlwztI4Ne1BVsIf6MOon5D5q7gJ
mZ9KaByFwQ+5M6TxUZiU7KR2ed07c0VF6EmZisQ4yFAEDU6Wa+O30NBnODZMWTBPhgZ7kW0K/fS1
VjLjJ/RfrXgnjbx4F37ViuGFOcveCtNnbsRu+8lsT0MW5RZkSwWwXjhm+VEzGIPhOIyqVp+g5Ztm
e1KL4h42Yiuwh15K3vKplPVHMYy7Em34LqjvZLkcvhv8IcmfNhSx141SB8ahKQmRDnInV8Hb7Quy
9cGIf1FjouJ8jbgw5Dkp5qkNz604KWexsvSnAX6O0+1VNnwSYAcMJtaK4tjaTvVWhMCxWYWISxfi
fV0O1b2eR80ZUrzsCSzSJ6vwpa+319xIIkiLMCWLMiwYj2Xn/0SZbV82clZw9aeYsZkxUzOv6pLQ
9VHo2zEAW6+Muw6HJpkndaqVGcbpx2k1CyCRq+JXaZk93zSZ3sB0WM9+YOXd+181QCpqBosDBNG6
SnEn3wwonmeCV/rKJDPQ0k/dsUoFClaBoNSjUwuKGH+6fZ4bm1w4O5eQiYQTdPDleTKMlVZT1/te
GwlwOw3yTyNEIkOfyvAuQ6N7x5JsfD5w5Zwl7LMY1jVysTKiJiY49L2uRjXMHoPFevNfw2FRREq8
8wU3ngHs4FRu8ZN/Y8PLzQWqUgZiRX9CKqrWHkWwzyNGZceRbhzhItO4DJHSpaYqfbmKohZGUOqy
4NXirPDFZKoTb/pgherDZKFUfyjrItDd299t4yD/j7PzWK6T6dbwFVFFDlNgByHJlrP9TSiH36Qm
Z67+PPhMLDYlSp54Ypd703GFNyAFCSAQJZDVbGazOeEFoUujCumuHvXat4dFOmcV+lgZye7BLO4M
BUQDvSIkU1A/3xKGBD7LsZYqInDqoTxbpK+PQ6Vhr1qLw4tL3VmyNcwlecG/leB6cwhSRFUlddFE
YOWJU5yGUBGOh8+5MbiGMWB4mpBG/mx6K/kP2Xy8LnQFkUg3Ryv4f1mW1o/cuNXia42sF6cqU0EL
TZC0z/psK5/lnsDaw/IGMT2n7EPKcWPX/lAGVf6lIRYHLqZMxw82oMkjEuredxFkoeRlUtK5KbXq
U0+FYJKyoEqchp4mbrMhiJGDG3lvlD+1ldXDBQTa5gHVeYmMKSIHN/RFXKvRXjxHO5R62htlVb35
E6ASfqzvwl93MPhOxHy0AdeXvOoe0CEdvbbsjjD0R6NsdgIUGiUa0VzEaT63fW0y47NqIsrw6nO0
wvTAR6A84QAYev4tGaNgzdmIAPVpyRs16kXmmJZnXV66g3ti/cHPoxvoVVwSYOIpToGnez6UAway
bZEECJQwSlDtG5TmFJq5/X6ACx352mhY50KVr5qVxa+u8hHlr4TktXIJqmZzRTnEhaiB6VmwFHoB
fi+R0ZhEWzCW+iOL1b2vXJF7eG1T+L4BROFnkaNCHIkAn/Euv8Rt2vZndOTsyBMFQpA/VWuAIarn
Whh004yM3ssLujs+VG96qkSSN0aySZON6Ewwy11loOa2jNEb6qeya7dGfM3jKX2T1458HrO8PRj5
9p5kkkF+wt8kaSCGfb6+HU7USfdn5EVWFg8qsP0D5WUjcm3stg727e3pIEMmPwRHxJA3cVAxVgJh
kJ7TQSINlXiOH5Dg6i8vT+ZthGcRh5OJAp9Dv+tPxvzXSU+1YqTPWyC7ie9XAQ9rMnJfLp22ROK6
5m6t4y58NCm8HDWNdkqqDE2/H0g+ZTsW9PlsNnJU9K2W5UGpF/OnEGnSR7R2TRlvRaX4GXfG8K5D
lcWfMqO/zzQpyrysEKVwTRvw6D8s7QrbQEdgrS7dUOIMuUQFNBTUNquPdZxbd7ERq76cJfHH18/4
Kk641nmIA7egLa2e1a434zzQk0TcoUclv5tRXHIdUbUfG6cvzpY1NwdN553KB9woYA9rIwBs2vZ+
aIea2m0e5UExlNV5NiPJLxVjehqpNPu9pf6a6965ZA3ywEKgPU3N46gXvLehWWl2GnWTNW95vt6J
NIYJEk5Z0FAgv/S1jSm8YzsHx2b3S0ElwEGG+XzbccbgIVLk0MiCyWnEO/gsA0oj6uSkrlCqGPu6
eZwfyi6KT7aJIoFbVOb4aQGofkQ5uY0aV3zXylYGC4Tg2Oa2CNWx03vQzAHQGYxVKs0af0DG18Aw
jVN0KpTsXw4z3TMuZZw91jbW8xlueiBaPXFBMLYJiDybx/V+bGn645McooiLw8aQeY06NK82K6Xz
+/fIm2+FWwN8rU1FgBLf8kYfazOAo3bksbm3g3jI+TaZPh06K8+/b6JAGuV1yNK2SDIHaE4hDxwm
Ue/4L5/R3aUDdGJgfYkuwFZQJJZHsg2HJy7U1fpsaL90I/kBnlP1CqetDrLCnSt4VdNkyxI+ciVs
ooa+k6fIyrQ0yEZVTT/SJ8m+qMlgqm8z0wovBuSjO/R3p+urvxHtqVUrFVwXjLbNknX6rNOlNpJA
tJifuMNCdoC/NSWwRM3ae7Xoh6eXR7yt/QLCB4gLiwEW+g2VwbLtoUoaas1mMVJdd/EQU+sHW+ok
/HTRJHi/yOqgnesiEfHvtuP1Oedj1OkfX/4ZO4vrEJvZNlVRHtjt4g4tKu4MnQT2YvePaViXfqWi
zaGFZfQQW/0RDHOnb8Z328SfFElXhtHm4hu4EGmNDAyo9WAh47DykYnRH5At6y6NZdaIvmcNhuZq
66Hu3XgwnjCjiZRvhHXDwbLv7bb13QVdtYK3tq9u4qS9rlPYCfAVo6Ipel1C67915s91Yyf+0Ost
dHcl6g8e2PUjN7ExsCcKfwDhVtWczSRE4zSGWU7XKsINw9eXQviNjUrgyTCT4WHonCcttV4tGEg0
DC3p//tGtw1pgEIgGAaHVpkcWicTWbg3zlKaB0/Oeu3cfBr+lag/EXvf5GSInOUOiVISpIaUeHkV
NedFmUN/zqEmvbx394bCHmndRSsec1vSLwC0lNZSpIGzjCnEya5ZBjdD8li4+QBR4OXR9k4KPoJo
9lHgBza2/v1fwSH+jhPMbikNcoSGPS0B3dIBILgiefRjAVf1+luX/IzyGGAkqgPbGCVKl1JPGjUN
1Dav72hz2z4es+0dKWJ2SkOjPYh99yaTItxajiZjv0HEFXln96rEeMPYxkE8hssJ8RvHRwJQ/Yct
QnSNmyf3PNWBzUwKZULicFLSQMoJSqoFx79sapUvnRbWB7O43tvPd+PqGr7W1i3utxtudosomJNW
UxaETkZ8SeZ5Urt/8IPXGEaH7McLslMzyhXSddaRYRpHeLCJssuazpwqJ7IvsdDsp9oZ6ou1JKkr
KZPum3rTHLyctw/K+hssZB3I7CGtbO6UKe2mXp6JKA0Do42YW/w6DdL8kLLe3lg5k+Fyn5duIkXR
aZpT6+A03t5pjI8cx6qbRx66LY/LXWR2sWoTj6htg6Gu2dxndtucIvp7Xg/yx8VYeX6H6GJycDJ3
F5mDSQlt1bPfgno6pcUaz86ZfRwIEOxPyktb6Ef88NsD8qcwTrd0BZrc8IGQZCiSGjuxYIql0Cv5
V97YKJYftY30D1OJBBPQbG4a0KLq86uGbaxITlcxVNiV19GyOmQypgoF98Xx5nnCRqJKxrPRtUhQ
vXzL3VLD2crgzmgMc9nBXtmM3dZ6h1plmwb1UFjvplJPf+Y4s2H7QidiuFCaTIyLiKXkkc5bVV+d
zkpOPAS9b05t8rFdcI9I2+b1JR1+Fm0XAEeE1jc4j0gbBgRQDeJCtNZnkFtp+H5ZpKn1paYBNPzy
LOztKMSvgI8jo4dUymYSpqgSFqzANAhnG2jHOEf2x9ru2uHgzO6dGXrAsIiIvFapsOcLnVg03pek
TMn6+2Y4p2WVfbIHdRnu+tKe7ssuJ7c3TU1ELrot4QF25o857fZ2VFZZTRaaqGwb/Fn6IKrOwVF4
wfMke7+aR3c066Il8hW16eUv+VQNBjYISjIyC+mozr4Gkk1zoeGSQya2XsWeZGKW6UoJyEB/Mlq7
vYplab92k1phstNXw7Wd59A8V/k8JVdZHrQQ5p6OmP3Li7Z3QDks3MGICEPy2UymYSVhXhZZGjSy
mgd5Nk1+ZxviijbK0f7YyasRQKIkDJcOT+YbfKYaOkrdDkMaxICp3pYDlhGulqCwN1cyYsx1Mj3a
BvRn3H/y/6FeDCJPadR/2KWQRGC8Qm2nz7T54BQN5Ag+CoCCqOveTMsgeVaeWwev9d5ZIEZFDwB6
MhiATTEVrSB8fGxgC3lWD+gsNtK1STr7qECwt3qMgYgOi3cr0L8M9lAq5kx3tVFMP5YT02vh7J8d
EVkHYqG3kRwFCJBxq2gNuj3b65VLezRnayTKWaruUelUBWYuJctpUAYfIZ3Zf3lj7u4WsJJ0zahz
UcXZTGGfTUsbawnZ5aLJP3RJn4dTZxWDfi8Uq1BQHB8N/LMcuxHIV2al9ZT0hf1Wzrrl1RJMXO+Y
CK1lTgKim8yDmm0k2SgiBrEmJN/WmzCIU8c6p7lmHXz23oqiZ4IE8npObgTDdFAk7YwYZFCCFRx8
BatR5XGsZtsLlYG+78uTvLeoK4MeAAAX2g1IJM5jAh0pI6XqjMKD257fRynYAycJ9Z+AMI/gvbuL
Cj4EphFZlXZTqVCrEn8TjZk0w1EVGJvM4l7rdL26zi2ABG8sqR6EVhV9RKItrU+4GkfXbKq0o/rM
zjwDIFuL/6uiF/HX80ekZVZwBzbI68Zl8nIFiVsXuFV6HYqxPngydsficiU/oBV7o0Spip6lxmIp
AN6sXk0nbU6ONapepkBCeXlBd+4dWr3UmxiFFvq2EhSNjR6Lhc8qy0W+ID1XnUM5POKj7L2BxDqw
86nG8BT+Wea/0joNoy9dgUARmBGOTu6ciemnkkbKfwCbbPwmijJ2YXOoxX1fDhWPoUbH+7u5cGrw
x9KqT50zy/1Jr6XyWuJCKfsYa40ZrmbKLOyToo9D66Vk3o2bJXa2Anhs66TPlXAOnoO9tYFQQyWH
ivKqc/58H0AtpcNc0nOVTC3zjNpWkCSNsmtmiiNFpp3DBtqGq5NnBwzqNtfIh0QbVBTBgzKfuUGl
vrO9BjrSt6SXprOmh7NycLx3Pw66IkhJCp60Yp9/XIxN2jLnRN9Q2+fHHi/uSy1F3R0tPecgndgJ
yuDAAzol/l37h5tEqprLZYDWRxfIjpInqXDSu6XJzPLC5OuPUOasgL5mfa56eIYHa7i36UliYOeD
MiL2Xyf+r904RSnQjZyxE9z6TjNgzFNn4FX88tHam0yI8kh6soJUhDaTWWoD4gZrN82pc9jOwJqM
QB2l9Le56OlBXWFvq6yQG+B7FNlukADoDqep2nYiSHMzPSVqXN1PUvS+QnDALyx7fK0tDh0rYBRr
6A4p4MaiBkH1sRqB0wVFmet+y2vzOeor1ZX0IbvkmnHUwNqbSkrGxGCwkGmsbzaLkWRWgzGFCJa8
U1AWH0OfLVn4hSa9vmXEp1EOooqHfMsNBoZ8ZZaJFwj3wiG8V6qhPqVRftRQ3v0gHLRomqwCONuD
Bry673WbMlc3R5Y3UZt9U1YO3HdJbz69vA1vq698EFQcDeWiFXK6ubCyoQQdVYkssJtuOUvci/TA
Yvst0Nn8gjlMdicwbTpo/u2dsFXgjXiZe/IGoYv7cV3XGEYC7iRURttn4C2rfr38ZXubHlIKdUki
rVUFf3OMcTxtVCizgQaKdywqbJidej6jS1j7klIczOPRaJs9qNdFy7MAb3soE+OhEvn3tM6yp46j
h6rNfCS3uLdDALMRq1PmcfApev5xjjrDqyiiLJgHeAY9kANPwowR+wlOwD/MIxKeq089R3qbhzs2
4Lx0YjPqkuScE00VV7XFGiZBhg37h2k4uBj3Ngf7fpW3ARR/k9Zp6uJYhU3hxckUcSaUr4JQypLr
y1+1N4HETg6gwD/PzGbfV3pb5k5fZoFpD87JgIZ7QkI0uka92pxePxQdBjJU2i0EiZu1sikZY5rJ
dRilanIuwyTWfGlaptMICvJIgGlvH1pA9GjsUCW7KbaW0WKhp85dKMUyJEUlHr3EaopAXujXWWV7
hEDZuz9A3YBMhTQIgG79PX89lqBOYJ4UPGOzkxefmrxrXaypE6wtWvmTXCzLSU2kI9jqzqAEibww
ZMKs3jbKYh/mCKlRGmIC2qAUGJC6ojM7bza7yDOl3Jy9vmm/vryOu6NyRzprV+W2ZC5ZKhxTa0lx
5hksPyGDvqBAZJ1FE1v3Vq8UZwRnjmSyd/Yp4B6okkCq11r9dp8OzjJUacOgc5u96Yslfp8qSebn
6qQfgMV2h4Ibv+qEkFtsl1K1Yt3BRT4NJitGWCU08cuLMpCTd6VJanOQWuxsVO6TFfsBK5LHYJMx
TWpUCy0OycczYf2H+2V4Gfq6vRjJKLUuvdbx4NHZWz6aEKRoK1f7BnbMJC7FMEw0c6RU8pIEZ3tV
j6OrFqvDuQAe7+lyf1RRWc/2prq3pgNrW/dPQLRZPrXG2cnE9SmoC6V6spTpDWmseUYzvsa0r04u
mN1Nlyls/yEmWsckPUCL7LYupRT46wI8oRCH/G7qdYqOtkw+wmIaTDP8h7VcQeuU/bm3b8pTs0rI
UAo5CTSzjDuvTqEZeJVWxRTDSihVT3bBQ3/wLu28EzyAvOtooYFW2EZ9CLrla8QLHW7ttZhOIR5t
jL3clw/93ih4xpBgEfFxh28WMDVraFEdNe8alxM/m9dyYzUcCcjvQM84b6vpGsQfEqvtx6SRGCvD
WiGECkEEesKO+dWpK+mp4RimmHwwJoaKdVG5CkwgHxUjI/YXjDx8lH+6gwrD/s9ZwakraZrS9OZw
Qk4ocxCMhBcaWI9oKHOvKIb8QVkK80ullNXXQul6N8Wi+Srou/l9VneP0VQeKaXv/xIqqwjQ8UNu
KGOxMwlOrkJCLTKj8eZJTx6MVErY0qZwAnycuzeN0ujnuTTmt2MVy49xMyc2FuLd63muf6TU2A70
n291Up04Nhd8LDhTWfxToDlD1pa2eKY66mVMpSO1nr2tR9TFzc+1f4sTjkQLBMUwCSmVdHlvWHX2
NgaqcHB2d2599IDQ4tBQcbhFdSK+Yc7RrEUB4DOM6DX754wj5JlQuTp4X3buQhj/XBIco5W3vX7v
36HCENqTVciQ8Zuy+q7HZTrd5XYr3siwFyq3jdHXorITj6fenkzp8vJB3hudwq+BfBsyt4CFn48e
LXbVCsoVgUTtlQYwcJu0bsuz0kzxNat189KYOXI+XGQHV8jeDFOGXCW4cCm+Kff2GADNs8gpdcvZ
fMK4xvYxpc0uVKrK08sfudN/BjwAPAIqPlfi9lFFyYVbuB2jIFvaLsDAsLkiuJZ7eRtNHy1LKdyi
1OeLFY/agsqb8nqWIAn4+gjw4nAxb7PJsE3HaViXeB6yEwyV5bx0Czybrk18VvZgYndedG5MfibU
A8q8WzSIZS1lFCsNWvypgxqTZAwPNk64XiM3s5/Rtz3Foxx9fHmKdxiDKwMSqUHQA6SV22JlS+Rd
RoIXQS6XdDotkUVX2ESwOz8tdYlH0gBabAwmLSsVeMOj+R7rjBgKPgLjgzdZlfIFQbb6BNly/C2P
sah9NRMYBTR1Lj1kVRgJeNZqnbiNQnnsMixT9C5Rpk4/ZWpX3YdltsjYUqZReu6atvyqN6UyX8il
MuHShO++0y6q4zPNrubzpC2JzqLbU+zPwknsa2GYc+LnSoSpEPTA3u/bzhE/KY+T3KHlgHpw1+vR
darLSPmiqt38ER+n9ggpsXMc0bWGmkJ7l8ncdl2zMlcgOCZxYAhcbPIpjM5Dnw2+kKr0f2lFQ2YO
ixgyTnKkdr2za6AjrDAsuvv4K62/7K9rKA6VuilGmlxqFZdBo1SwN6e4f0fVA32MIWo80WZH2Pmd
g0n8/scAiYj3xo6oFrK29A7syLyPqpODujqWX13xpVY1gUqPqC5TVAxea4E/G6ay/3awaW/DUKoF
zqoT/af3tHnPkYJOM2ihBGgLtiZtYiVnWSzNgRLIzoOFGtBqwEEcQ9dpc8FX+TTbOLGtLbYB6UbL
nge/FMV0UF7cH4Z2xFqOgHG6DcnahechBr1ojEj/ufkc5d+LuDySTtxJUPgaLmwutD8R5vN9Eq06
Nez8JKhix3is7Bqt+VZT3RbBBL8cl6N+9u5nEcyiHwNph03yfDxtHLsQv8YkKDqpClK7Ex8mMRz1
WvZHceiDOrzF/PF8FDNBASviqafep5gJFruy4UUZdmuvDyuwXALWyXtHFL6tGlkpNHaQSIgXjfgJ
u4NSkm+VFk4g2igBcn/9/mYkqkWgsVfc9/OviktFTfMazJzAKM1tKhDZuCEeCQ3u3VmwbGABE5aB
StmMYnZ9X9UgkAI90qQ3HCfLTxF3e1jsrHVba7J8bpTCUxSEWl/+vp0Qgr41Dx2oLgNA4ubOWiTs
+eQM2Kiy0MCcS3mVNpX6d7AGv/7LSCsqGE7GrTXRGNva1OR5EkRmNXwrjaLmy5L24wRQ+mDR9g4Y
rEvqwMQqzo03V+oMmp10Cx+FeYxfNE7QqUJ4ZrF87uLuy8vftTsYa0Y9eN3221gBwr0taZkeB2Mf
dY+OkcRu3sv2uZoz9TQxFwe9sp1ztn4W+u6U8Clyb/ZKsuiqGLUSiZocJxMCiflugUv6+n3BKMSz
xG4wwbb7IunEOM3KFAc93sNvp9bQfJNu4EPfjkcozp3Nj4Q8HWcAIpzr7QSactyheEOPlkaLowep
nInUN5e+QaRYcgy3pMR5adikn516MQ+u/J39T6iFNiW9ipU0uXm/Cq1UYksRcTCNosn8cMyVD2E6
ppUvx+p8fnmr7OWc4AlAptDlpKi51bCXRISGe20WgUDD8KTMWuhn8iTwnOyk82Cp4TVRnI94duiu
ZBQOpGQlxqEyOziKO1sW4ia/Yi1w0Cpc//6vQGUQSY1+7pAHQi2juwIlHMzlo/Bs5A5B2pAexSg7
K7ySCNcLbsUYbT9blUtJx82wCEZtkhukRZL4qzxJGLFbSjgTuSTm2zaLE3+GkPjr5TnfOS6A/ICO
gFVZHRE2x6W2Rx7zUM+DNgfixwKHxlMkW92RhtJO8Ac4jbgP4P+O/7KaL50hwdIMxDhEbjoOUGN5
j09FC8ivjhvZa5s2v/7Dx1FxBPOD0OlN4hulFXpojVIEeii397ne5HfNmNYH6fXep5GTwIKlDAfe
Z13ev7YLOFS9wmG4COgMGT/bYVGvoWJl35yq1GDTREg5+f2YHWHW91ZubSkj0mIAPt6SyoCpAF8M
44KqeNafssbC86BWxwO42M4FQKcHmgEdISQctvWxkMI31CNRBrJWlVgD0uP41qRtOXhoxByqZu+c
BArSnDxq0woq7Nvd2BGhIVnPSQhNp7/a1tg+0m0ZvraOEuMkowGd9PpU6hXwl/NUGpeXN8weAJgf
ABGK1iUyRtscRQ+VjF1j08VZJsgpC34PmG41YfO9jZ1UeEVtVMt14NqIXSuL8l9aU+afl7idftSd
aqfUlrHxdSW41uHBq72zErzYHCFMmEj2tw+b2gIvR4CUnxahpSpH9ny2NKFfkew+MpbeuQAJQeiA
/7mVbghhEhB+kxqYIJarK99YyuGh653ejdqlOhEKHl1Cu9POTcslBPRjZS0+P0KSgflW3IH86J2w
e9OmpvFE7F/bZ2GJ2T4nkywtXivhRgaqYUnNQBNm8wG11bTzrF5K5bslz7QrGHzkLF/eEnvTTraz
lgOhpWGxsvlpVTyWysSOKFMj/ynh8uEJCYmPcDT0VzP3KZOt0R+tnTWy2Dy2kmqLiXgDfQIt+W2E
uvNgN/1w1ig+fHr9R9HbgoZCCfLWYXSCMRQmqiGCbM5Kf5aThOwKgbkcK9CDfGQPKkinfAWbonp8
G0Kn0mDMcVLnQSfC9L8Rw4133SiWEEdtJ7tTRke/mFRgMA9Mc7R37NI4jR3lm1cfH/xoCWNQZOCp
u8GqpEohOWmp5UGtKaPuwSzsMx+s2wpqm9XmSCb0dts4FOuJINZ0byX7Pd82ZdYPthyDLrfWa7PM
ZvF5Ns3vCL1qr37kGIkOJfEoRNgbTcaBV70IcUsI1IjaoiGHy11diiP8ze0jxyjoMKFqiWvwzcVI
mXzUBjuhMYH+7if2iXwliMNDFbyd5cqx2Z8GGY35g1W7vYmAg2FcwcUHru+mZpTxZqd1OiFKuJji
A0rAKozmsn1jznodXQYtUdTzy0fj9lllRJJZavLwAm7gylbZkKAZehKMSWT41AZyX6os5eCh2ZtO
dgUsixUHcRN2YWI/iJZ2fdDWIro2eHie5ry33yS9rZ1JBboPq5zn648ibXuEcv8kfvyxiVRwEGsN
ZSGbTdJCdbOQo7c4fexRKJw/NCjb/h7plt4pfSPOiBBGbgVnvDhY0r0J5pYD/bR2cwgKn5+MytZH
5oRmDpX0/BLGTnhP8HJUBrmt+63GnHCIdM67eXNtg++YFScGFlRJ0tzjYKQ7V4nH+2OkouV3VrtB
luG/x+I9ANyk9+ikNk+v30kgDKm0quwk7p3nH4psX9Tlagx3IByiO03DD29ELPeg9rd3QjiaYDap
X+EnsHk0eia574RKVdWOFm/Op/4pa1T00KPoRyoAu7z8UXv3Gpc5TlvAhbngNs9hgYoL5pnQB2SF
y01qNM1NjBgbe2THDjbK3hnBBVtZEXJrOrbZKEOuamw/C2h3LCq/dwwg5miRwjCxzHhVWe6i61LM
/eeXv3CHpE1VBPLuylHm2d/mvP0sVaNcknBHRj2FHo6cqjdNofwQAXn9bWAD3nlw5pWLgb2t45Ir
6uGpXhb7bY1YHe2dIrJ/vvyb9s7MurgrA5eoeJuR5igg2s08xEE7JtqPLLKLJ32IrYMJ31lbnmnq
XUAsgVBvc0EJG8M2bmgN2EYXBtaIDIujDvOj2chHkvl/GmLP8RksLBJ4XIC0q27wnOTCSE45XOxp
lojGI5SuH+p8xFZ90eoWjEYWGZEXWch6nVOe0I9yXubRjyYqY9gjavtlMKv+rdx1eeN3Zj1oF9ti
y1Oi6xbTXeJSV1wkHDV6MBOo2LPdOcapSOuqvUi9XJ2q1tYF5YQ6+dppzjh7Gl6vg6dMC+gtR0lK
y1vA62rupEjtcHD77yznKtlFvRQlqluhVESnifUkEBRT6XxUemE+CoTZD9LSvdWkJ4lwBZVtGsyb
kxppQu2yTksCyEWdb2gqPQF1qe+NYZQP3sydOwhwLpiQdSlvsyY1zqq5XjEv+igraMov49uxU+NH
a1nU74U8Hdl07Y639jrZpztCXoNVIJlv8UZLApFEHPi+osMprgPVy7co+NoH7+becqHLQV5ILnXL
kpAqZ0AdI0anrpF7+nPKdIKh3h2MsrdefM/qqYbv3k2Ru44WpS1hXgbTLNJ7pTcrv5RUxYMaVh0k
9evNuTl8q2Q4AcAqHc4L9fxlKtFjxIUEgEPcGPPPDK1JD7U87Tr1ovcqyU4fLC2Mn7q0Gf2XL7Kd
j0Q1kXxq7cpTzlefj6x0Cs1FDXEyhzKQcUbXM3uT5GnzTaRS99/LY+3sEkBK1BFgfDGlW5Uhs9Fm
pJVXOoE8J2dsHMrO63V6xkXWSg2Gyrp6kMDtbBSVd5hppWJCE2bzdRnmgsWUVHmwxFLpmUOhXVbP
mdPL37U3h9AJKE+slecbhyJTMuAkLkkeNK1OhTuKkyBBT8MDlHYk1bE3FDEUMG7iC2rlm42C7lXv
SHKaB+hwLd8HeY5Cj4ac+TWBo/fr5c/aee4RhAF0g8s0/IVtuDRwOeupIZNoq6N4VKZxbrwwb9UP
SagmhTvhl4daaikO7uL9YSmiYXGN8+T2muxXdnI1g6Nt7Kno3Z5rpXKHWBineNIlw2tQLQtmeXTG
68vfuze3dGFAfa7O7je4mJlT8v80onHqcU9MlehjoWmRm0+y+v71Q61FV+rqKxtxG0lJmaFOWW7x
FHSFgeIMAvOuVenilI8acIeXB9u7XHhvQOGCvblVnRg7RZtzEz8OeTTML62YFPRttda6M0Vj3KVL
pV0V2EOPaZHqR6TgvTmlxAw9i0nFJ1l7fr3oIGdxMySqMGxoL2WNJbNcJ/U5Sezo4Kzv3S5/D7Xe
BX9VfUU/iqiaFLrGdp6ei9RuzyOvx+9FS/AcquPw9a1WENBYX/4p/q3kiucDalJbV0mBC0GvjL8T
fQgfRJscgbV4Z/hvNm/D+tCxXSgNrR6mz4dBCCWhzQBoKqxiQ/+Yk94spQtbXoKX26vyWSxJa7lh
qGadh5iO0XsxCv6kyxBLsF4pityzlF6aL2Ztm5U3R4b8Dpcb7YvV5pHlwqzBmViN8snwZV205hNG
vc3vDIpS6tp243yMMqMoro6J3MRFs2slOrVxUbauhEB3IBRF6nwnz0LZi4tp/G3KhY0DS2nLXxWz
cFQfw+rq3TCM4ftsMJf2NOZqUfmmOiHg7qTR8CBNTtudayfVvtqFNA2+nvVR7RVCW3Jf0KZx/Nao
h94t5VqSAilcljeTquFzWo09WPdRAnLvYX2a/TRaEsv3IZU27ozQzJSLWjUt9Md5oU47IDnnzUmZ
Ca8LJWtyZ6OjJb8AW5xMUrWifQPhCBfKWtiiIroopx85goMoXFNbAplSRNPnKZqyT9xS1vK2dSz6
Ui5Yf2H8QmxyQgqiVeJvbVon411e6c4lH+CM3Enq2EYnonkl9bRMtsUplEVmnuQ80nGR0CNV415L
NMkrtTR5s4AXED5eT+3/uD0m814VU6KeIklqwEWNaTF8SmeSHH+x9bx4Wsq6/VCltfmIvF6Uu4s5
Ts3TbFZx5YrGXL7aRub8HM1lPjsTHlZunyD0c5UUs7EuhVznKByOw/Cmzwo1exzbcRhd+KeR7ZNX
joT3uZFF/pIPcEcz3LqXq4w3XuRGMq/eCZl+S/jK3OuNV40mzoYVtan2msmDkruRqGrdbzonuS/m
se1d2KDOVzTIRtvrpsL4VDtGW7gWYB37UZXGMTAqZRQoC8P59WQemuk6xOVcI/tg53qCvUmbK27n
wJyC6FONnS/AR9V3ShabeG/xWNSuPUTdr1pH5s8NhWTW2NXRcfbaes7l+6pbjM+9FMYAwIy08ERf
IKpoZvSo3RmUW/Q0kEy2bm6btfS5mBrV9CLo1YGEJ/cHLUXk/qmQK7G4xGzpwKZ05uEOi8rm0zC3
RufqVad9qWq8jc8IrZrl714a1NxTMdM4KiDtvJXkhdT/6OQRd2wz4yqbIhh/EDGMPteeAOKGH53a
sX/m5OYf6lb51UzVkev9zZW+EjCQgOKBJNi5UUpvM3u0ahgE2OnMideuWLsqkdLTLBk/Xn64bkpG
VPhRayYlRRuTsTbBzkRZXzZGKw/MVhXf7MnJ30VaZ4I5ctLua4U+56XP2pKTN0+fweum1enlH3Dz
qbScyKMoPxKu0krc3PBTOrWLGGt0o2unfDfF04xDYziStjXZ+V+GQjsDaDdPyraZlA5FETkyRMBw
hK+ZF9ECPaEyzqoUHtlUrb96+6AQzdE6RMHmlqOQxAtgR7ug31uP9a/Vreun0tMpe/0Hrdq4vJCr
ZtC2qhglaLsB5id70gaObbNMqePZdmp8X+Vjl9fHOEhCggwgyKGiun2L9a7SZqcggcpg6j84iTZe
BhrE08XUJsLW2kmmO30olFMpK9PRKdzbJjpFXPpsdINuKn4Fvsc5JSJOYYt1ZN7pjeyqjHtXSF33
ejVcQDTgAtDlBbp2A6cpzETu4oU6qqrA+c9Urii7my4tZiQHc/oHefpso6zQRZ5KZhTf2pu8RjUl
s0SSlYZ2KtLRXwum93PjtD8WvbD/Z8Y675Wc25nq5k1TPGbYWduPs15pkt/Fki3O4SSSb3JYyLRs
RxLbl3fYTWC0/jzs1hDzoDd6s8Ow7Jx17ErzAHPlwitUjXekXUYclyvn+xBZ2sm2J+GFYXFEoLoJ
NRmZTAF0OWklLbRNibdUkniM6j4nDQmnk6QV+UlU1XAxMmt5UBNjPqqv3OywdUAyvpW+S9awvQmR
HsaCO2bAQkJfvpzliWNVvYeSIg6KVH8umu2iw6IlMaERSUlwnfW/wmhcb2YQuhadSHUJB1cdIxDb
kzoaka9rXcO7GNZ26RKxrKzKuqiRtJ3T5j81S8t3MiZOH1Uj0Wd/mWHEX4cesWy3SIw2vmpObX3K
29YcMYKosv+AC4hvQg3BLs0Tn3ca1FJZTmOtLT+LSULssxr+j7Pz7JETWdvwL0Iih69Ad0/3eDzO
Yb4ge9cm51Tw68+FX+mVB9Cg2V1pdXRW62qg6qkn3CEA3IDgqpJhndc06hf2fN+5STuL4X0T0ak7
WS2kUqZsMOxd0h6Tphoove91GBrCpRywYg+H0cRxuQqHzg1L3F/eErbSjw0yUIGrTPb49eWNuQmw
fC14g/SsUcCDH7nK2IsiMkVUIGsf86wncw66z0Yspa/F1S2r0AVjnAkDZxMIZCvB/UrO8pucdSpx
LpYemrw+UrXcQsBYhvkU8YsiZDsdipMkMzMwpbfZCuJLlgXjiXxH9kWc9Hx/JfCiTNUfo7iLcZkz
5qeosbTHkbm1//Jb3eQ6yw9hDEjmB4kQFtTzjWmOgUwni7l/nOrTCTMigr3UMpuWNeGntsSeJDge
HIe9GMNyHAUd/9ENtY6T5swL8IQeSFj8Co18uCZSaFsu9aV1DvRSf4IfljwEiHIfEe72Dj16Pguy
G/wBGfDzB2ZrVRyyqriZ/TTeN3I2gDcLsEYbnCP5392lEDmmpcpqGyhLIlWUewt0CTFqmwanFMJU
QSxApLN9kOjsfEZbZsBqMfEnp18jS6giQm1Cr+c2tU55mfS0ulWpZZ4URg1eVUflvWwFxcGiO89H
Qwl1GHCTTJDWyUij1SaZ+ZzfkNrunjQcKS9x03e9G6uzdYSsU3auB/plSAXRDt8xvaRxRgUxsGka
yka3GQzlajZN7pZthjhhPMkucP3k1KS9/XtkVOhXMZi71JTbuwQSzUUqZuNKF6xb1CpnN6jlIzWj
ncyacS/dIISaZLCGqwtsUQ5ShOA+iQ0L+BQCjznBEpG6M9YO5SfMgNpvM/jhs0jRiEJtI5vuXj7N
u+9oGZNyZJeJ0ypG1jZwl4ZS+zarqXkv98Y7DCpQ5hxzmFI4nBzkMnvLMdehGczYcittWJl1MTNx
ym+VrUif7bJFeMDIUR6thuw0W1MnDhbcomxoQ0JvwWwSjNJ2aNkOVeFkeQdmNTCrt+CIwlPeVRG6
S0aafMebaDxndVdZnlY406egS4YrXKfyIEfa2/i03JHko4ra+oOqQsqaXAdkk5ttfJ/DfkK3d6jd
Tsrjg/i8+4pxzqJOIxcDPPY8XOWZPNd2OuY3OzO7kxXGzgW9lOzOqULrvpsb6/vLO2jv0ejt6wDj
QKTwjM/XUyNRjaPZw4cNo/aJlYzZQ3lZ/2wMQ6MffM69h2P7cOiYOKG3ujowPWbTIRZWKVpLuGun
SjpflFqtLyXCJF5vieg/PBxVNo6YtDTZtcvD/5WFZUqRWsGMU0LFSbnMQfFhcIQ4xViifnn9a/x7
peXJ/1oJVIkSzqRDt44hsw8sLKXvRd8N/9ijhuneF6OewBppIUQa6zOvtrjAOAol4dRWpVuC43vI
2g5XKdhvn//DUy2YUbqh8NvWycIE7xUzXtBRiVx0t9jisPulTXwbsWGTDkrdZaetUuYFsq0xNfij
d7Z6hSmtMpkuUXLro7D3Rlub7qPKng9Skb23twhrkpobO4Xf2Jqx3gGHRad61j4nc5SeRGfM52pu
j1o8ew9EgUO5QWW1zAaf74khc+gn1Qzq2jBDlYh28g3wzhGCbSe3YiOQvHINMO1eD0Ew4DYTUeM2
BmETXVS5jVzdntqrMZjRKbJpz8b10F5ICI9C1d6rJEOHwgEOcMsnz80MVAGXGrJcSQxfQ57u6EKl
XibS8vzyRtx9ldxwoEQY2G6oC60pMJmKzOxGeg3beerQ1BysI3Dj7m1DNgXji5qY+eDqOkVfOxKt
tZQcgdOfkjaZaZTK0cdJm5MzyWWWuOgjdSctnenUjX2LYbFVHnBTtqhh7ryFlQJ9gYtvk7EGPXqe
FD8ZXuKdGp4SNTAFvfREPw8JUgSASuwcVrAE0d4tC6fpL2WZo2icpji2Um3nuQuUoL+Scx81vfY2
GzGHX0bPZAvWboYwKQKVIUABXPp+NGuGGKYlvcvj8ucYCPmHg1jb08DI4eDm2NsAhAaKB+q0Lb1X
DWxT0pwquwl5MB+sboy/IlVyJE21l1VzywPega+Gkcfq+2NGoRZplec3K7bCf/JehN8cqZtcRUBy
B0IkXEekR+7ue8eIR1o0eRZA6DrIdjoWOnaHnJORG/JDrkx55QaO1ekukCz158sHae8DLgpwOIPY
9LvXnotm09qznLMYPwZKrRaP1QW9iID8uIn0C5pA0VtRy6NPd7o9KLWXAL4K8AtWmfoSkjsdH+V5
PIyqLESUk3jIQEn/UCvSv6nInN9YcUXUwP3QHIwyd/bMs/VWX7OJAnVwlhF4lylD5hZqN/10ZjXx
X36lu8vAhYZHQkqzycEJ/9AbIy2Fv19KD1INX5kh7kEmsxeaEGBAaIjyUtE3Wul8TZm5JTZmQ6QO
wx1CQ7SSsGs3fTPOTMWXTDNWXKPoTdWNmq4pXFx24szP8Rt79TgawSrkWwH4Un5yUFY3tWylDcGP
nLEu8yfNSHERtnvTA3Vavv62xtoECwRiMq4g69GBHOiNlnQITfZ9Xn7pSpuuVVHCDswm8z9kBstH
RNByGVRsALwDw32tz2jE2ehMfKys1HiMkirwLTFYB2XbXjtoaQoSamhKcPJXqQE2IIVktqiqGa3e
wz2Z1P53nlblz0auqzciUYKzkrU1JH481E5QKIerqhW94uJlpx3s3534w47CrRfkGSoUjvP8WE5t
U9mSQpKsmlH4tW8mxTPGsrllWTidXj4qLy8FUOr5UiU2x8PsAJOKpiD2yr6vfUSr8reSRuH88lI7
oRzeAEqG9GGcBX/zfKlWwwy4XRLyKFXALFnwE0SUxFdHdOmlRhn9boqOsBPbSAByCbgg+5UCjhv8
+ZpCjesuKRpa6SLAgS0IjU/UjfKRJvA2jrIMm5EG0JKXr0s2LQotY3boJQ6DPZ3iMNYe2lEq/EAq
zDdx2x4JCeytpy4+Q7xP1OLX41E1rUttVmj7xFGluG2lBA/qGKVvVW0wwS9hnPPyp9t7jTA+AWow
lF16wM9fY2EKp2treKptMFgfe0lJ33ayUh+sst2LmERhPMFIUiOjWZdRsU4tbyKKcBtJ/f9BMzc4
p30kHjQ5PRCK2965rEQBurC3qW7WdUCqM8+aIuBzUEqqf2YH1yTP6mTjYgeCoQC6pVfDYPYa2xhG
HhyDvXfJmgv1g4oHb8/n7xIcB2xjDVBdia3StRVCeROL6ghJurdD/lpFXX0xPYiifFILdqTRye9C
dUrPVTRNZ1Ppv0sAny8vb5C95fBXXMwLyAg3CMikJzGHJY/U8VR1XjFKVuJiYBHex2bfXlr+mwP9
sr0vyFyUjFcBbraZYJutpgQjrMRbo9TCNSMLiA0aCkj9ieCjBHabpuSQfMfY3TmKY38s/55nTfSc
wEWxf5aif1PfgefvKajy25hMHdgQiwzK7XADV7yB+cinqk4VoqgMEkUL+lsqeukNqH2MrDCD/Eo+
Z/5AYjVtXFvkSY5QVTAc7O8tswBSLsNUTiwp5WJB8HyT2WpqjAwbIPiBBfkQpmV6Hpsh+ISG0fAG
z+j5DogXJtYZliJ1bssums2aFw6t/ZCVVnRwsP/s6fUbA9DDL6IoJhqvfo4hg4aKuwG2LYT+wu3N
PGi8JNX025iPduP2kVHEPuaH+XSWxrIqfVugAOrGipbZHrAmPXftoDFtDzAvztOh0kXxuyRpWsvr
hgQ/MiufwV7FkU2HX3SNKh88wnIq10/AnUwOQkgANrocgL+6SVFtR2XsmPnNofY76TSRzj0KQ3BC
7eZBDVD3cTKE4qZqLNBgbY60bHfOl4HBJvr8C0B2U5Fgwuvgl64WN3topMdRHrqzYmTGpSknx6Mn
dCT3uJPccpg11BcpTOikryMkh0sqwhCDlzpx5OuET59XG9pXXThl7RnTPGOTVJUgECBrD2/r2si/
wIMSr33rIHQ5ZYtIDwoYm3u1LEx84plmXnGS/VY3ev4O+ru5jF2Nu6Zq8kdtbkCByXO24LGM68tB
bZOwMJ9aKMJQcheN+PVwhQczsQoR5tWR4IKU4MYemR0ND4wexDlXsTileXpEvv4TPZ7tNASzFwAt
F5QFFdFY1WTCdmY7kRPn6ujIDr7RVBOSSjumenqvG8L5gty0jchT1seu2dj1u6GvZNPFtT6J/BRZ
r0d6ebJ0FzgTk8M5SMOPBZv3rWyiizrr7XxP9qAe1R+b/cmPRpQAsWU6u4huLeH6r+NBo1qIrJTs
61BHXxMM5i66FabnFqq/17V6fZC17ixHXmxCOAX8vuX0YArYBoth6hW1RvEhsNrWY0KM//cUSj/t
uvn02o0AGRVwAk21RbhzvRFsK5QHHf/Xa6kVGgOtNOjfaIP6TcoC/V2OaOUdSNDu4ErdZEM4cuA7
i+crnVudnuXzVyryqh6ojZwrYKPpauu17ekT6oLjiLjhy8+3SUlYijYdLDuGiQCNVsFt6EsRBq1g
y5no+Pk26nLhnQ4G5N+X19l+NqgK0IQWMggvdK0INxicJnpV1rUeM9tP9Ey6Wj3wnmCO43NX1crB
NtkEbfSp+GwIKjFTpp262pWdOtp1rrb21ejD5r2Tlt1dDaDiLjSq8qYIZ3Alqyzf2gKt80nLj9rn
2/iBTAfFDlp09LU34JZazxx57hTrmmty8Ii0Q/adsWXPqkZhPCFsyKXsWHXov/yWtxuHZZHj4rIg
Qdok633ToRoPx+IaWdJ8ScEXe8iLOme0xJODjbPzQSFokoTRPGL0sd44YR6iOqgNEsde/gxAW72O
sWydseMu/KES2ZeXn2xnucX8A7ke4OKc/FUagVphXi666NfEbMbche7Vfh/tNH4ryhwh/nF6NR4K
dATMOT4iY/1lovv8DE4tBDo6Ac7VHgv7o1RXspug+fgN2DnTHaX5/fLz7WyYRXByKf0Ja+yb58v1
+P1RqyrONVgquhGu7dsp7ZVHTbJqt3GU/jrLWn9+edFNJr08I0IFTHoWtvY6VYSGAjxlbpxrl+tO
eAlxOqtcJ19gHzMoo/SKiKP0ZGSF8qPMm+7IqXgbe1geeMai6raEodU3RYu1H02TUN7w0OfJ1tK7
gIc86FrtrcKfjjwr9ziHcdlZf91PdqJpfdDZzrVuav1rjYborYzDV/cdDTYLAx8DUAvc/nU7NQ9b
EToS5FkrLmjDS6166qv0KJveOd/PVlm9MbvR9ZA+P6Jqk9OeaqcCNxxoskvX4eha33lt4ITZk9wJ
fJ11wA5Ltr0eoqhrdXPtK/2kXrXeDg4C1u4qfBqg3ir97zX3S0SVM0pk9Mxn8/mqiBSsfDi/2reQ
j8O0ymKOA7GCC+H5FlBCRcnrBrFHLSm+zF2QXfJGib3aMseDrJXmL3/W8xyOPH3BZKB9R1xcQwbU
vB5VEWOZ3I629WiVdfhtQL/iUZnlKHF7LUViKC5iXbhjmSOyBi5Ezb4UgwGlPhh6EyRkFIHr1cf4
DkEPHBd0mpKPkZQlv1M1hAPCkQbuuzDJ0ofYRD3Mj5Je/kcuI7N3oWqoH6zOAiRa0NbDWTIZ9IfI
zrPJzXX6z25KSouJs4S/hwXqNvacLh7Uc6Z0tfqJpDyXXQMNnuGE/LhFopnlcuKXNS6BHsavzLom
qzTfmXNayNQ8kpWdpFHnZnN6xf5Xt1O5gr0Qct+kjdDf2VNPbdSGszO70VjP01uSXOPeaBsUIwdh
yz9K4SS/o0iz3kPxDQN/lNCbd02cT37pTVZ8yDIk5y4F0f8RjaSg9EfTAn8p91KqeQOuL18TqSif
2qHPHW80jNz2s6EKRhwwrehTasOs8TvodyctsMf+LuiF+YAjfDG8N2db+1gZjqAQbwPtW9JBxKBf
ry3AnSiVTmOvidA1EWOUzqkS129yMbaxN6ZS+hSjWhXfFWh/CddqlcY5Y44dFZ7tSDUg0hjFB0gw
As2xXjXqR0zOlNoPRKdWnp7ltX6dW5SdEHVKvpaIw9fYMEbwXKR47mvXaDvbdM00GiQfWpnVe0nJ
X64tGdUjysVS6tcBjGHfJHeT+VKmRBui4xZ+OzUAoRgYTdq9lVuieZDUfGrft6Em/yrKWdG8tEZ6
wR3qeq7fqUGaXhKzxGIjpHEluQBemn8qPvbgjXMaJF7dFhBHdFuU72dLjJZrJE7d3EmqWv9GjiCL
rg1L8j1UGDWuEduJ885MKlV+HAaT/gzVSfuGgIuOAnC4CkiWlVk/cEiJUphSQ558CCCXlgeCFdtT
uIz6FyYiYXkrixHYAKN0lJSv3O7G9yEMui9cLYP/8v25WQXyIcgrDJbIn7dwnSqaJSbhWKZhD5S+
TVCRerJiwzlIZXdXIYCRzjHnAeH/PHrlQyoFlmSmt4H4C1ym6W9AerK7Vz4LMZL+AgN30ECMPlf5
jhnXigwnL75NXTjeK1obnAyzaA7q6r0LzOY2plQkP92QeyYuL4G5C+Iw/Rj7kKJmxvd94jfBeOQ0
tLcUbQP6NYvSG1Py568NZ0PkR+MMSfhZwkSJgg1sSZxeKB7bA6r7zlJkpnDAaXDtjDdktS1HI6ml
a5B0mpfUTX6uajN8o3WDcwQ4Wr726n6BrIRlAFcyhqfr+6UzTMzkQIJjjKH3J3OS05NRGtkPKQ+z
NyNmiM1Bor/ZfqRMtKz5VqzIYGqVmWbwhdVyKILrbLXCz7Gp8GsC01HbcneZZTS0yPhvFbw6INYZ
nrGkaSSgflb3juc0WLjbKIS45qjq/xhDk96ZU675uRmW90M9/eRwZn44m8XdWKm91zXlcHAsdvJy
mtfI1FFygERYZ48MlvCxmUP72poV/gWhEwHvr+VTZ9nlkz6ZxoU09ghgs7OfWBRg+OKdu6XHBoTw
OQONfe1pNfsBAiLnYQ7BBvSSdRAot9uJTvYyDaGXviiYL5/lr+x4mm20BY1KvSphmPVuFIog/tLI
8KfHImrjH+UYHAlDbJ+O7cRonoEBM1cafM+XDAsIuaIdlGssRttvEM88BSqg96SojwI0qPb1cWER
Kir+Xh5yAyKp0HSe7JrBUqIPdn3CNto8q3IYmF4XodzgTqKyfqcFjuznNOsS25X13LLPWhlUiYek
v/VZZaYX+nQA48AXYwixFMCQ4J4trdJNNbWt/ajHyxw72lJ9jOHYC8yVS9I8NIL19Cy1o/HOaXAd
vmTF1D1l4LZ/KUmafzGcKVQvDi165yqHWAq80QhZupczkeZCdYT6r9k1RnvGRmP8ZqEQON1VSANZ
p4B24PcCB6AY8nLWzudOy7LzrIwDI8GmNKzrQh2vzoqTTLZvDiiC3Et9S6oSorij+4aexY4nS2OP
WgVWMMEpKgV4YYUU8SmHOVxilZHXiavCIDD82JY61W10p/nYtrCeSTVsMA0o/FmKVwY9HQa04TUL
CfChiVxJdGXgSo45qa6ehanyXeSlWYKEbzPYKqmW/DTiJg48soD0n5CRmH4uYsf5JlU2RBYnLLL7
VnGC5tKQ6ZReppttdO4h3f9McyXIzr0hug9KWvUJ5gdxKdwCZlrmllqvvRnneZzvtcqJwgcnlezB
CwB1fTPG2CSZjSw0qHMnne8jeRoz30bTpfMGucHAXO+D8t8OU1o8/Up0An0lDlIJsrZWvbGdLB08
VGYm3U1EqP2aszx/SrtOu8dgpRxPahaK1rWsJKzvkrSV73DelDu3d3KAIGMh/aua6B/aSmM8TaMj
3aWDmv3sm7b+1hRYNECA+ICATtkHsX6XBZrzcUq1KTm1YdnHpyUaQl8286RwozkZfvHR64dE62fl
HUr/pnmy1aHP3mOBhZPpAAWy8WtVmj4NsYBylGfDcJGSKdZOepB3iDNUsfOI1pNUQ0IfYwYp5tyd
cltNomvRa0HpkfJUT1kGM9rV48bozq0zy+mdZQb6r1JUTu1TOkpA2yIyHz/rZ2isIjWCcy2HVeGp
nd7HftH2IVtAlkQzuaMi2g8BXP7FALzU6jdySPXgdkVrWP4oB1rq4jkI81zMUndnDtns3DGfQL1R
4AL7WEuRzmkwxw9zGTgPbanLH6eIAeddFXZZ7OaDmX1mEJdNfE09bE51Z9vhpbW09gluC+yuCk7j
8CNU51Hxc6dWKD/SyagvUQw7II/bJnXnri4jL1LsavTtasjvRKxUjU8QVj90SmTMbx1JtN+b0nR+
WpgSSPdYwsvdfRSF1BhSGJf3Y2RG9inskhHMj9AyxYUR0T02qZZBaIRLLl0mCVktSMaB8xnnNTF+
RFOKV6km7HDOJ0H+sSSF6D6iCBq372e1aEOvzyhwb3wVFVz93H0NkCszLnoxV5+qsqln/+VscHPt
kdkukCLmdWBwNtmgnSPXDc2MqX8dewLOI4qsvX7K4gaC/tyap6F8NYlmWZJoAtx40epaM8yskgEh
QAaw9vk4nrsYr4yqbSKfJkVztWYr9gc9mQ7q9U3WsSwKxHBR7WS6t04Si6r8o0wNM1C0wZdeTfX3
FHdHQmSbG+/PKotHL3gNenyrG29QtBh/4xDehKhzj4mo4sHDrz/0enmk+rVktc/Swz9L0WVdhL+Q
eVrd55Q7NMPRUr5xrQyxO/YVjidNCn4RpYXA7TAHAuBUZudUi8Nv/2HT/JlbMRynBbJau4zp5bU9
OCoctCyvrTqLJrsuTpnVoawg4lTyuAjkp5dX3Xm5ABgZUzIzoemyRm/leYToxrhIYVSx/SbDKdut
LSl5QgX1qKu/txSDEj4gnkR8zFX7Df5vV4jl5c6znnrDhNy2ouWF3+NL8dquJb1gpFARQSDn3M6d
NDtodZHhdKEWymNM5nvfoL5wkHRvkj+SIzA9y6Fz0Pvc1nwAk4tFvQ3RNdhaoZwMJ9tgIBPXhe46
lPIHtcT2BdJllhf9A8bptGRXtcQoR9jNd9D0w4Qd0Umydo/66uyF0J0PXuDOsy21Mi+P1HYrqWwN
gQQtFpO7PKzzuzot0lOTdd2lLuXKQ6HkcHirbU4ez0bgooKm2ASz/DytBWJhmF08pje9i7PJrxF4
lLCr1rL3uZTMzS9VScmNIk0dmc2m0fSuEFg/DdGkKO40JejfGGyuu95arJpfPiLbKEcIh7HF2VzU
kddBIdCjfIh0/ISlzG5xs1KC923Q9x/+yyrA5PnATN/Woj6O1tAOSW06n71a+RJi22/JWIZ/X15l
u4U4GAt4a9ELY/60CjJGB9uN2wOlhzYKsE4MQhdh7+hT14vmAPu/txQmiQRS+vpod62WClJMC1L4
E7egU5OHSWTG+yCfR+F2qRjjg6Ox/UaLVyo9HsbMoFDXKBOosJoTjsidqmYqe6MWxWdNaY74KTuP
xP2zSJ9xEyE+vGqKTGY6l7TyE2x1pae0LXJfSLl6RYh0PNgN25WwJ11gkcxgkVtYd/aHvjb6qkA2
TjfK+U1QT/9m1oRre6y92i172XHQfJf7mxnWekSvJ+PcolOaotcOk3go6NBCaJNcNaqOsDGbqfKy
FA9DMw5Y8gaU0gHsktGE5nYtEWkM+8b67kA7PWdIbX4tS9P8zCMP1yoOYeBKYNEOqvUtG2X5AaAW
6dUx1cbH93mQGQbLKMuKG2jqrFpc8iI2HVerZac6WVVQBK7GsM5632C5+MvuKiX1O4eRA/6eAToF
WWojbNNFpuWGimS8mtzNj2PAAmiHALB1wkDxytFag0alHibKrZpN/UJXXrqUuHweRLS9/JT2iMpk
FiU2NvTz94C800Rax4fAfheCb65kb83CTN1xBAfiRgGjgLKdj3AZe58f1Cjwk2VouqEYd1gGoLmO
dj5m6cYJrQUi+VibF416/NIxmvuM8PXspWN0UaIj76bthUZKh80ILTKwxpsgbmkjxn8VeU4tGeVn
jNMkN0TP0g1yLU1dLHTkg67m3jsG0gzBCwwK/b/lbfzVGsK8UA6kDpKDMIzgyxCFkodtTuCm3Zg/
9FUyL32P6iAh34YNnvL/FyWhe74oDH1CZBKTYqFXfjEQCb8f64VOXh/Ko+9EXHAPYCSXwAuReLWH
AALXvQ299zYIlWYIvd1HOUiPLpHlT1kn5IuhxqLYuYhpLp/1r7eoRT1k6YAHYkqmfsDtNj+3g1F4
CGjpiluK3Lwk0fhNUtqjucHObkWsCLANtyQ42U1BVQOnrKcpvNWpOvwMkb+aWa9RGO6rgHZdhMOc
+n1VWNY/2lTIzT06pskROnjnJavQU+iNLw60G4ULZdBq+NNFiBG4OQHejMKzLpVH5MedVeCjLOgi
ApCyySu7uRRkuvT6E2QK7p1RRIZnJZV9tDt316GNiHiQsxgGrLYMsAzRmQjcQZmOFTx1s/AxgxZ4
cAZ2tgyoR5yJ6PGby0zm+ZZR7NRUx1ySrmqfFx6DWgdvb2WmZ1Srb+0qUb0IYfl3IfCx12c8VIfm
H9oNeIz1pa0akTzEKBzf4jBAr86QghPy7Lbfh3N0EF12XiUtWQ47CiTYu66xJ6E2jCrBG99c1Ave
NaOl/IAhlxysshPD6GLwE1nqD0P7+auc4zrupT4Ib6WNqeRJqUP1l5GaDpI/ImvsM6yVSlzLkFrn
oLbaCWT/R8lizgVOag1Ay4qhKW0VqEY30i1zorTx42mufFFI0fXVKTF5sE1wQVwWENEqxIxKG2eA
2dCSr2I8T6kfCoCKYXzG5Ej9D4/FhbAM1cB+bfrp6ZCidx5YIZKGYY+9ShaZdxNEVMbKcTEeuXTu
vUSGLpRTAJFhvi+b6K/gOTaG00hxG9/SmsvdQqTJH+vA8O1YOhr07O3HpSgFsGeRsa57NLaqdHam
ztTCRRA+0F6cLpI2/n75S22x1djAg2YmYwFZw/Bo9UCl0xijSdZ2ozqqTomWNu+RjcJ/vRm1k0i6
2mfWixVpIpmnIB4N5DmnV6Nh+A2LOgKibmjwEJ2fv9QotvpEDsjMRzmvr5lWKxdtRFK9DtvpYLfs
vVRO9yLIp3ABbHamFDtyUqCommZRd2eLZLqI1I4PqKW7bxUyMhAyZllIuKyeiIYiE1BoBDe5UlQ/
KlXrXM757Fpw4b1e7jN/RFXMK1GicZupz9/Xgf5qBtPyVqGEgLhHu22Dh4ynachCuYrh05blOaYB
AuqyHF2QL9nBW907FdTxxE5I8aCvV+c9wgq76tsGU3cR4hnWT5bbCNE8Te0hwmF3Kaje4OaorTbZ
S21pkW5ANL/BvE9OKtJoviZiyNCx9mrsKhIrIC05HDQPIKis+ieLwpjmZEoO0b5vPgKcsb6gToJi
gmNG5kFxuryhVVK2wClYjhk6YhqrG1bidFt6ga6LlHXDWZbl3p0XHrbaJNJFLir758vnfuc1sh7L
/QGibY69LPVJqMoI5/TVnEcoEKvdG41y7B2YreBgd+xceSjILEst6PENS3fQqxHiwsJ7ZEye+Aa5
no9MglOgnpDm/B96mlxQubU+vvyMO1kLJBVuBPAwsFfX/S/ZKLUKBVkyd7WcT41axcQ3OXvUhlZG
6DZpGUz18mOR5ePrsxYamSi4wlpZOjWr8yDyXOKUGOggdKPwjTCKfAwSs5PID02C90INexQvxEWh
kephFWpac0LOK8NanAmvXrtWbIpTpSrinBSmCYVfU+tzb5bWTZUAXvmlqHvzvna0/uur3/aSGtJy
pKG6va4qyYjDTJXwOAj65iGS0taj98asNw1+pSqWvjL2Nb4QUM1eXngnpLOwCTtmET/fbGXs6bWp
Mqmaolx1HuCL6w9dlcSnl1fZOTA0v4noCD1xddjLJv/r4i/CrOaOonurMpj5pMj9eFbDaRHUOFQ6
3X2gv5ZaxQIMQwdLMH68daIyfUeZM9+S+6PO0c7pWOyJdSqyRWT4D7HwrwcC5hpV7VJMp+OY/4C7
G35W4fBcKnKOq54UcQKN0CiY25p98fnll7kT7Z6tvTofqjYNjUxpe9PTvDihzWUxfqJ5SvRQ3Jh3
e7BFtoT6hbRPe4bmzJLarxFrZZ20UyuhLAX6M4wAEYTZNelS+yvNK6wAxx5NK7cF8uPLUxDy5E6m
vTHCcn5AOjA/AoHs7aVFt4DWPELEqKU830uJPvP18eW7cfUj2G8xVX0wwTJUrq6N/afXv2t47hDd
NQPQ0J/48dd3phEoNAdYA+JC1VPBjO0cJagrw3SM/UwRr0YK8aaRK1nuFUL9Zn7pIGMEOnWiGx47
1S3S9dZLLF3yo9A0DnqPezuYipSskQLb2nhsq1EdjJGGpa7WgK4ALhpE70epRDg96oG8jFbICKOJ
zUD4II3S1+9hso+l6UpY2OY84BEmYaApeJPj2QSqU/+SJ/RuDLXq3ydWkh1s4Z09gyoLni7cocSg
9ZWijJo9ZcCPb0MzdO+QjtJ/1+FYf68GqT+KqLtrLfRSGsrmFmJmG0yDehM1nc4yxJsiMI2rAhTt
2htwLF/enXtLQfggITcYAGxuyiKQmT0ohNWoG6K3szTOZzPMh0+JVKuXl5faCavkuERuyCx0zNfp
XFqMplwGzGkyYSTvBMDgOwAf/+E7kZby5lToUzvfKWDoXNvyMnOqo+9T29VeB2DnYehb7eCB1J0D
wICP65ZyBl7M+mhL6MglAVIPt9GeLQnwcmU1J4zRdecsgNjEntbkSe9BOANnpRaW+TModFR+k0aT
n7oZd2ZKk3ICr2ko6ac2F/wnUTeaOKRIQ4uYbxbyvztjMuB0jiTCVp7bKFv1CIhhYj8lg+dEjhT7
WA6x4cMy135haj0mZ9kIcCGIOxvkzstfcWfDMFhZcn+YUMvY7XnsBM3VA4+HzYCWan2C1jWdHFQn
H6N2fPfySntvF9dI4IDIaVBILf/+r8Ap2WnQNmiaI8KiIm8MHvNiCzO9YNRQYtSW557WhwJDPnzw
Xl5553oEJsxHZa6/ECFXz9hbXRPkaomx2JDkp4T34dZpOl6SLuzcvJCHgyfdORkgXBm369xIW8wJ
s+4J5yYw0L2ph6eyDOZvIOudg3R878v9IY0vDfwdWIQaRTMYxvgWzJD0kkEdP0gj6mSo7x5l/ntL
gX3GxAgEKXX++tPRJzTCUKah0JilX8dhc4YokrkpjP2Db7XkfavCjanigoKHbMVlvrzbv3fJBPNe
VgMsWvREGi9mp9XfVAklK88pg/iciyR/D9e0Cv/DOViwBIiCkcBtZtv1qFhzmNisGwEMhDQlvueB
eNsHVv3h5d24+zK5dYAlkUFs+gjMZQHEGkZ8s6QwQW4u1D0kR3VvUsqjJHtv4y9bkF42HYvNJdeN
f8YfU4wA0JR7JoTZH1mQyZ7hhNMbq6aB8vKj/XFGWn89BP5JjCBVs11WJw1DMRNsJzJA1hgZ3xg6
qF9rkLPvZVCtX40qjz6JrMahJ7aaaECOPVB/l2AnPtoQa2RP7i1p8sh3MOq0hrq4IkjQT67dYpo3
4oLanfvEGn4MRmtXjD1rAddJGHXuN2pp3OtzoR+56e1MWOgd8CCIGvGPdXuSu2LQkY1JbkVvDwy6
pfzfirr3Z2klzeDps27T/2lU4c9MiD5ro93OB5fSXixBC2hpOy300fV5aI3/cXYeTW4baRj+RahC
DleA5JATpNEo2NYFJVkWcm6k/vX7QCcRRBGl9R69nmY3OnzhDe7ktI0DvV9a1V+GDbKsyqJpB0uz
depAPdHb5sstMtDXpw6SkBisBdmhtHMJUDHpHqak+Ox5U3MGLNwGHp7J5/ubZescUHRdcOJ0sG4S
bUnm2YUm4IvBUb5DOdJe6iyNz3ou+p2CydYxcBdSMSEYxad1fiAjChQEXKBjpKp8dRVT+2Z0eRYh
biar57Er9wTHtp46DzjOL8AhNMHVcsYeph22tdh2x239niMxB16C4VStuKav1qP4YnTKfMxz9u79
Rb39kAbFLNiWQP43QFGdAVGlqriphTfmR2yYR0DT7nR08ZcNph5Ty6aw4p3dcztdBiWPhxOJnNsN
QE82RDBpinGnEoryrCvm99HOzCCXkY7bUW6978LKOuj4X+7UhTbQEozMyVwUq+lZrE+HO1tGm4z4
iphVnf1NwzW3/DGREioi3gJHeMmQntM2Q4FAeMrIvWN5X8Kuq941GDvpfkcIqwfdkMd7V++tSg99
L+gICxPC2IBkIYKu6ySF5DNW6nwBy1GCY0JLPTxY2lD+h8tYZcEuUNL33SzK70UkCYhMoRv/ZIBG
pU/nsMh3Hrnby4TfhMgNfB+ySipq18dcq6ZKyXuCabXoxdkY0Di1WziJ9/fg7cGmrAB6C42CLYVG
p0xpfVeEW15YWI+DkrlxUOeJovu96RV71jJbm48UDkQexYhFeut6Tr1WJG6vcEVncaI8Fbml+p6a
T0eSSfWhUI351EeV+WSi8bMTqmzOk2QKfDLqpTcOOtBOYD72QK3ApEAHGEBOtw3PmKIhvHR/Sbcm
uYhqQ3kE3XdTb2mMLi1gUhLrRXFxiSGAJEEZeop5cHOlxBJuDt0vTdjVT6lEt3Vn29zen7ReCFeQ
9lvwOOv4OUojOzX5go+NMXfBnCfZBydyYl9WY/pg6lm88+Y5W7cYXVWq2yikLPI8198UyNOcNNVi
VD0Y6Uuii7GCCFyXAqJFiwY83oxFy8eFWRHIyoWcmtOx/OZkXuceHbefqgsUjbl9Q+ENxog0XNiz
8ZiM7wZDCvevIRkVcaRmlhYv0tErbsUelM2B/M5Szq2dTeED9sNJ5nfhrHmH2MQD7zQ1XmcciwGM
K3quYdn5lCp6A1LB0LyM9pAKDKNCG+kvXQufimyAalC50v6LbrQb+WrclAtdpjJfwrqP1QBc7FDD
7BfVW+4kSIuOk2JUR0SYiuTYSvgRvpO31Mwi3kVsLcx8WEBIBmJjA40/hUknFaQbQPT4bvWzMSHe
ZA/fLVC3+mG0JocOZzvkHPLEnZ2g7CR+srolWnhunVKOB6l2AlbGNGS2X0tr0A95F9ruSe+TWPPz
Wi0mzm9s1o9KiiX8qUcRvzkTxxmfi7JW+5cCukd9aKZBfVXp8Cd+H9pDfJBi1Iy3+0dgYxOSFiDh
uZQB2BPLnvktMZhqjFL0mjc1w9fML+i1BHMzmu9SfvcPO3KGT/fH29iDOCFYS4nT09FkWIGjCq2S
QmmS9DGvel0JTO+5QNYy90M1Mn4Mpdq9FYNb77ykW1fKok+6qLrRqV5v/B4VC55nMAVzGhkHalf4
LxIDPzSjEDuRwuZQi0ELlybiTutDLejIN4mdgynwZHHilm4DlGXCpw6X9PsrufHlUJAhCUGdYXkZ
llfpty9nQdOXRTLQvEXOwvD71k7fyLTsBzG54rvVqHso/uUPXmchSI5QDqaQSSnnJrIUjhwARjUw
nQuntHwljBq8KxXui51reWtmcM8phC8kzhtlLNXubXolOIhLNW2DkZ7zodca4VN2HMhg5j3JtK1v
Rv8NLgtFbmKL1b04hSaK6S5+QYYq6weMo5pDlQ3dW08D93j/o20OhewXqSPmGJSGrj9axGs6qGWc
PtpqPzxFCKE/arXRHefZNv+PnUgWQJJjQIbV1rYR5QyUMk8nVrEszaPSZabfRHF7jE0oC38+q6XS
Rf/VXkoMq1kJ256MuEYyei4mBAeVcUrPCKaFIUkmku73B9u4QeDcorNHDeiX9Nb1EiamNiOtsdj7
GW4WGNJzex/Ycu8jQ1E/CKSy31HH2AN/3Kas9AxhIhmAZ8la1/dWnVdoq6rEQ8VkJt9pSzXHzNQa
12+tCRNxuhch/RgbqhU0V8/+HCm9txv83pJywWTxnyOVTNcCkcrrqTtqy7vD+/kIy8yhJFU2yjvF
G9FbreMmf0Zxxi3eIgjLLQr/oPMDvHzqz4WqFsQXCco0O59i46CCil+copYCL03s698zaYU+2EmF
VPhUIfmHzKTfppXuW3GbHW0R7vExNhpkizcEtHI2GbUXdbUAHi8TODxCplhPdV/M3nRueun6aR07
h8xqsrPtVPXJjGR0zKRMKTb34aN0cUW9vwk37kLs6yl+AtZfiHCrH6INlpoULs9mmuf92Qmt5INX
mOHp/iib86WMTPOItjmSiquD1dLuRP4Zl5TUXfAWbuGdcK82sXlHC6Yb3PLieDX8ffKgoLXQT4k6
gDwmBfaH+79k494CgEVZjQ4IP2U9X0T7qspBq+FxmqfogKYhl4mVyQAr8b1q1+akgaywvHRBlp7v
9a4quiRMCmh2j2bYGIOvVp1rwXTV2x/EiPV7GJTp5yrprbMVz88j8vikeqV+6eJuT+t/46pZ2oRM
m7sa4Pp6f+s2wYmsmbXVKXBr43x4orvVv9p90j+QjLdfqDpMezf3xrAIGMAt4zmC07kuj0VCUKGj
onrRyglXwkq6sRYYSJmeWuhKZQCTHQ2hrnbRcLz/mTdGhj9Ht3CpjfG3ViiN2ok6exCZdzEt4Zz0
uiwv3uhMD4oJRTdF6weHmXJPnGvjLAGZXbxXFmbITTXQQG/EiUsGTTBzOIGRyY/2QI3j/tQ2djCW
X7RkqE5Qe1yzrACou/QJkY9Oga4elCaNDq1pnDoo1H9+N2DVRxmau4ji2DqciKSMgSpyIdagLvzJ
aPVXEaX6zigbiBp0gZnNAkZkoHWGjg+rJXBWQegVx7IxGEWjvKWa2xExjVGi+LKvbfNFBTm/MKLq
BvXZuKui54bCTvrnYQ2fjhvKQyyCTbvaNwjMhk6oiugxJFk8VagWfB4zx/JjR+7pC27Me2Edg0rm
AVgCgSWp/y3uJerNwbyB8rZLHFZLL5Qz75ymfe/0QjZBqnmNONa1DD8mizZEUKbd8N4TrfHj/oba
/iFEizxIsEtu+ppuM8RDzw39iEZDiKNUlQRY3xqJT6EshMHYaacurudAT/T5UCST7uuhaf93/1fc
bmtWA6WOX4zNW6e1uamsGvdr5dKrNSLP/B6Eolwb5WGr2DlBmxNmo3FD8AKz5fTrla+rwoyHyFIu
2eJWFhhRkxp+UhlYw+agJ87ICujioYpVJfWdcLDiU2FF7SNCyPAa709745EA7Mh8KYxC/EMY9fq3
MJyXCcuK6J11MbDtqrY/poi9vSuievg3VYwEGydpvs15O1/6Cq3rIw6hpuGXMkaj6/6vuQ0Or3/M
emE0leRZwhjRS7V8iy0HRa9Rm53nJq3HIJ81F8EhKGSeG73W6IL9+VVAKASwlROIiCLiRteL0XS1
0Q/I3z0i640Cg0mE/wsZ/R0HB0K/PKu9d/NQhScE/RaVO8V7ZC2UcucWuL3IF6g50RC0QmcxXLv+
GanJZozsPnrMLEecC8uelUDmSdfvjHMbdvK3SeMX3CKtlfW3r4TjxcqowSYxJ8hcTgou06r6k7Ts
2EcUTflw//NunbHFVITSsmfyKq9qFjFKadL0Jm63olYO3VRPD60ceh+pEW+Hd7E11MLLAzzD9Mjv
r5ewdIeodEfulNRSEj+iqXeIXIlKX4k4x070vjkWmEyQgouJi7n6XE5qlUVZZtGjSOMOMjCgSKtT
J7Bl1l67bXOohR7gkpHSRFl2zm93dpkBIJhiG9HbXI0/ICZjfi7scXiH45f39/2PtbUJFzy0s+B1
bMrx10N1oYIFu53C3jKH8WjWoXJysrzYiczdrWEWdgxQUoIJaiLXwxhFZFXhOIcXL+mn5OQkpipe
Zkjp0auwtP6vpM1yLSgcSfd5qBvxLYG5kz6gqFdmQVx5lRXwQMwJGD4v/VTMU5eeooFasd+IWf0x
tTydfh1OVYc4UJtkmL+I3HxoiSzkYZAzlcsutqOfiZm2tc9bhBVNbCRTGlRt7gwH0SlwHKVjJXGg
U2z5WUK0JzWwrOkVj6Ip9KkQ5dP7JqzYziqimCIYPb0kZ0xbxzlHrtqYwRDHdsmTmhsnNDeKBmm7
3m4Pg5gm70jOnw0YMoAlelF16X5OtWwqnvHyFahVI4t5nM0Ur8UOo6xz7pQF+BCnjtOzzGzjq53j
COCHZR+Fx2waCvng5KPSHTVRIdtZq3XuPhPuz+coQrDTX7Rf3hlKBSZ6HpX+S+vmRXiJjbb9QXrr
xUdFrbMXvRENKktjgXAOdEjRHwUYcnSfwgR1yBZJg8rv1C76SMKE/kQcYTzrdzp+b35ZajPiUV1L
3SxRzOobtf8k3XkoNs4BaKClaapqFhXQVewSJrSDdfRvLqk55k+861j65hGQD0m1Od4537fdDXLh
xR2GpxrZDW/5Mb8durBtKyMq2+TRs6PkSD9h8hENl4dCquKIwsChLHK0BJ14b+DbLALkDBWIpZZm
QaBcXSy9XvVG67jxo6lm2ZcU+4W/Rm1MEWPXXXHBWpi3WNSRvTPfjVcYSzaLIs0iyg5V53q+rhGH
fZOZVHnjqnvvsihnpOffj6Yrn1LP/Je2pvLQTgOF+Kpvdi7ujZ4p5TzKyxCDgBWgC3I9umdJzSxE
nzwiI1p66GsN9QPmTNSlegEHsWvNoXpEHVLvfARJiq/gjPrX3vBIJtFszfxJa42HJO7H8/37cGPL
UalYGk0u79cNgNopokImrQpqqsJKk6eT/DHtp8NEU2xnd299d6wNuXTJAnhWVhsuQX5Nl2kbo0SU
2FBKZR/kXvGfakSVn/aed6RnvNeZ35oeV7CpwUhZ4E2rBzNO5yIfXYiKMPf1ExeIdgkRJXtOFW1P
9XtrKORESSLJzhfNhOsvnAngZwRYbGuNdqtF7+cwtNqAL3Y5P9z/aBsRDvkwneRFvnTxf7keKhw9
F3CKySOWzqHhV7kXPY99NQja7ql4SKCGqTunZ2NI2pFLP3Ixp6RgfD1khFULtntuhNVYHR8xGrA+
0X+KTl6MKFpmTcrOgdnYLEuTl+YFhKzb0laVGiMVDHSyE0/nie6nj2WbV1/BZduB5Jr0rXGe/4+b
CXAyK7uQpaCZrm6mHDi4Y08euWPS9EE76PZ7ZS5JnqcuDxBfFsFU13/s4MhX1Gxq1WhYIRdvrwa1
kTB0B5uYbrIqhBIjSpJOEHIgnP/jEy7RCDEqOSkwuOtPqEVdhdKbVC4GztQ+DY04MNLKPSw6cg9V
kivH+7t0IwaiKA6lZ0ESUwdejRdmYZE6YlIubdbWXx237AM3s/Y2yvJXrttOCxOZyjvdNKpi62On
JINMncxVLnlX6g/j3JdBJUs36KrW+vNjR4cQfo7NpiSlX53weZq9PvcYytSj6mVUIHwUhvd3mjbu
EYPPPVWnrSP323BrQmkKhtmmP0zuHnuJH8eW9jAbpThYca4fQaftleu3VhIwGo+jRfHfWeuMCSPu
ZiecvMtsytFHmK56RLfUDPpBETtY3a2hFvYxZOdFDH9dnJpraBwawpeXbs6WuVT12awnVrGHTX5/
F/5qZK02CDtkAaDR372tw3QtZytzYozhSr0820iN94AK0vHi0rx/mdSQuG7MWi874mWd/mjNvh39
kdIzQKV+5kSaxuzKsygN1Lxzkmf7o5p4UnxCt9cURxMzGTVAnz5sDkUlVesV5zT9wS0z66/UFNUY
WGBznuK8tD86lbT+Qg2V2N22ZW68oyjnhCee+epHnRsFopqDK15CcqHou0vgOfvwPrD3SiaAZcGk
a3FycMCwq/6ohK7n1yYQeR+tf+F+7+Qg1CMs1uhrgmPJ7OfWqJoXty3VMQgTdfg709Oxf0AIx/pC
PY5HigwFqXwjRrzOVLQo8wenm8EezE76s6B0Tufo/sfYiDkpQ/C/JX/lIVn2xW8xp7Tt1E5qFJ1j
PbOf8jELD7OG0vrSICL5IGlWAIn8l0Px3Tm7GzuOoivMIQj2SM2sr4lOI4BSsePFFMOqTiP/j0Me
d9R7Zmt6uz/JrULYAiMgxEVJk/GWt+23WYpaEeDMDOWi4OB3nsltoYgp2Ux8zQ5U8lnxebzGoI1t
871ZGt/Qvmk+3P8Rt/PF0QV8Ou0Jk6bMuklQYIfYWyWQxELUXmAD4w3C1pGfDJHJnaf69p5fxHuW
Jh/iypClVtdiUZilE9m0qkcaQ2eiW+WcZ03/8/6EtkZxEWdyGWKjymJJMDx1SfiOs6P2XM2jeUHF
Vt/DfGm3ty5ySyjzAD6xF4DsKtARU4MWETgr0Hpu/0ED4vItGyZpB8jI5UMAxJoSOsoY4j3ZrPiM
u4B8mBNosYnU7G+QV5N/07H1ACur8acZG4HzyHb+fH8xfqE3ri81yqy0nFDhI7i9qW9Srsl1txzj
RwSsu8eKWs3sq31c/BwUNzqTViA0qEMNfJ7LaCDvLeSnQmbjsU4V52ANjnoanN5+P8S2vNz/aRsb
j24N0hy0a+hxWKvdEPcymTCHQUjd7YYHbAbbsxXicVPaWn7486FgDQD51cmXESq7Pmeu4tIGy5FV
EUqvHtS8x3OhbMJjbmS7MnIb2w84OkwMnhGwnOsGf0lYACKOeDSC9P1toIRa+BVlxuwhNPrxm43+
Yh30JK+R31hh/x74yzD4oH3EN5uyhngWEdIXk9kNJpAwqj2HSXr69xqIFxbMLmQZHxlWOZ3iSBWU
9pSqyfxmMLpPWDgmf7ltMca+QZv3POtTmh/SKNSW0ks1ffUswLgH1er713rBYh8MWyKq3ikaqqhF
MaFTpkVWbUGeUo1vgh4M5d+8slp/4A35OY1V7PoCYX2bhsScNoGOgUhINbpKPjax9PbwOxs7ZIFU
kmFTjaYltPz7365HhY5X1sXoqhRuMgT6JMujDmz7w2RUe9CdZbOtjsnShMcVgY4D1iCrzdh7uWWE
HumfLNOvWm/ED1KxROAWRnvQ3U599WBDHLCkV/2kFPPO/rzNYeADUnCg3YcYDw3M64lqIA7cPqcw
3BqZeihaTxygITdB5Hm4C8MLAdbY7EnzbE3ZIMJfLFwRPlwfimh0ikxBHvxxUlP32NJ/uQi7W7B0
/Ri+lWE4A0oJi/AhrivqCk3fAhG+fy637tCFtLTEyfQbqIFeTxypnHH2Qj1E9Vpk7DsvLy60gULv
54xzg/avR6Gp9wcaHxcBajI54/DEoyhpoyvHtjT11zFL3S+6LK2f5liNyCk6A8V7OSp7yIWt5aIZ
AXSf2tBGXaYxQXE5bXgpsK1pQE6AJ0OkOiEGrCle2b5IEt2BuyOn9lzbUax+1pLOdHeWbON6AUvN
TgUuA65aXYUMZaKSGWUt4YnhzcGo2/mrWYr6jykZJEhsRxgDC1N1nZGJLHM69NqVy1wn6niwFC9+
myIUQYNqrlr9hL52/en+Xth4Ttn8DuQkyDS3VZEoJ8bMOhFejAzrz0Or1PZDVwyzdwSn4310ae5/
vj/ixvUCXJX9v6BvoEWtNl+nhUDPuyi8tFyIDUH1URjUC6Y8K3ZqZ7/qsavrhVgeRTFkTJdm0+oB
srImzJJZKJdxspUXM/ZyxycZlWqQ1NP0nQ0nMQ4AiwQCuS6L+ZKlWvJ9pHZTHpSybr+h0W80Pmw7
77/QRj/aNxVbe7Gy0XrFH2Qa/U5rUi2QmjohfFkoandqB6W0Hme9pmrmdFTQ/9M69FwCPRonYoCw
jjzcDKb2rR8TDE31eQqBvWV6/dlKOoqqJElxgZkKqeRxGJoBCELYi++0W5BK0ifF/DRokuZSW3vl
q0Kn9OJRzyJhEYrpvRGVqE84mGnawRxMu3rh+p7EBzpVoKzdPi3kIdRycN+D2cgPJiG3Erill0HD
LUqlPSdZiY69WzZafFD01sRjDWvFBw86av6B0B9Aj17NaEW0rjdZAR4BjgiSXld7LLDr/n2jirag
eurQPI1z9XMPl+Rjj6xT6yuxMrwkeVNHiM5wJQdyAt1YFZ770TBIqABuD847AyzYF1frKhfgDKLT
h6RyGvMU0zUF5y7TSR5KKafGL9qBZhcOl1EbCNZl8GWEI5PflGHsHtzYdrmPijDvD9jRpP0BNoSa
I8giPQgmU5XDO9EjRfWdrC7/gSmBLxOSqumX+5v99onB+BOKuwvTDfnUdc4+tMJy6f1ZF5Vi8lEo
evJ3jjrzSS0GFCUnazphT7AXd20kOIvdKLuePA5O8fqNiQXJjGW19mVGXQyVJLMx0bkyq9miJwnA
37eNNvovbw0Mz6hOunwSPW7n/AnCUtbtLMHteb/+McvV+ls4gQwRH0dxYPdnRXQo8SQ8VnajHyd1
11ZvY7XBOEPXpq5Fi3lNtHTsgoM16uZF4+YMgPerj71VxQUWltI7SQ7KizBQF7v/jTcmCK6UIIZL
ZmmYLFfsbxOEmSeSvhiMy8C1+RDaanNA2gBuxrinNL8xEok5UAH+YZZr+ddE2KiUp1jI9GC3D42w
0jehxupT01vx3/cndfMu/FLVA6hjLTA23ofVpEYlqQc98i61rrxJlvVRG7tPXpegISiNaO9R2BpO
p7HGg8AMb9q+WmlWwJJSfE7xqDnKWJgBwYQWeGloBGYh9zw4b1Zy6awtmQlxJ4jItcgrTiGxFaoS
jF7oFJ/DQYTgqxR8TutSKnvyEzcxzDIYBTskEXiNbgqtuARGVo6s4MXKkiQ8l+CIrCAv9eLY6HbX
B3Ju8NsbcOeIuCXj/H3Xy3JHLG5rgYn3frEgLR7e1feUOu0IvE2di0vb+iWaTSd/GECbNsT2eflU
c4XuRBa/tH2uXl+mTThjoLFPxnmTkpnc3gXAHu8SZ67dnRuty+XBoIcGMRiawgCoCs+QUkssOHBe
XxoHTQzhj64c9YtwesjLsZtFn+skHsE31F3WQa3PxV7N6ya042dSgKGtC0KWWv/q+Cqu5PlRcINt
gDF+0lFt/s8ZjD9WIF9GQfoQqhjQT6Lu6/Pk6bDV8NnA9LVspq91MdtgrGZ6/BEKSZ/vn92tGS00
MSB9lB9uDlNleGMo6WdcUDuZjsTE/VNSJ/rh/ihbRwihEw++zSIztD5CRHdFQbLCrk7HLMjwwnmg
vlr7oUdN9f5QWweIpB5cCLQVXtJVHGePHY6LANgvnVaqke9Yg/F3zbv9oe+L8K8cVEKM3VHUErqG
Ewg+m7bJvJMBbB0ggHoojy00fiZ9/QE1TK0wyprdyww+cPEEpWwAGawbUgq5paJecCTdm/fGh6SU
xqklJTAXxe/rMWdEzQnNdftCSuMeyrJozgai/5f7q/sLcrk6qGRYxClcTlyI67aa2WqukqqYvUUQ
rOruUMlubI/EF+nHAkEBcUxJZN2D1jWdwDrKRsITz628fUXBFAiNTKyqCXBAUayvLcZIr32IEYoP
RDyKAlWTYn7nIYsTvwuduPpbVJZQnmSPMFYwe070YzDNghhbKeUJuV2vC1QLezAzVDDZ6vGvwOyq
04z8Uo9V+EWUTvrD7bPsI1bYhntA2Wd2z7qJT1Awts3wVXVmMCaTOY7/jsKs9tDtG5t+EUAG+rEI
OlAzuP4i6ji4TjZiXOa4bfugqVF3KgdDOVUiK0/3P8tNMEM9hNYcrzyqhjyMq6HKfI5bW8GJeybW
DgCDeH5nxukBUoh8sPSClAkZseP9QW8Ll8uoVCzpddKPv0FhUMLNagvZxAsSPcqJvLwkHaB/87HS
NO0xIZSMgpKe3ss0NNZ72WXFi0JB472ws/RiDx4cEmHq9lcPOd54J5/bOA4Wq45eDTR+ft3qGuDh
smRaUwvQFbv6N1Qs+WGOpub/WXfSCTgqOgnxOnhOjc4RSeN6F6VCoy5FIKgKwjw222cHQkN/SZWu
+rdJMwTF76/9xi1HKLI8ECQEC3n6em+1et7WbTqEF4DJtHo84R3k5IXBbKflcUwr9VFMuXcUWjS9
YdT7xyhYvjzlB4JLNrh5s9/w5Z0zlPU9gkurv9TCSwIlzYtz3vY1alZa/tx6RX/s+lE/1bml73Qp
tmYPII9+jEdIBiHyevazZqe51iREgK7bflnkHN5bRqWy9A5qfVpXHhot73wSyDGYHHUXHb1xv2MJ
yXO2iMLwC5aT/1sUz3xnNyzz8GIu7F3k8rryNXXzVDuIXuqvk9SVkgyxbf5L5Riz8TLnn8aKzScQ
HaOGaLI0prOgkfk1DE2ClNJMotcJdnS9s022riAPzvnC6/8lCnT9Q+c2w+V6IHQtk7b5OumpA1gg
ncnDRyMadx75jSMH1g1yO13HJYddHTknmialjUgDdFCtdEqF9dOe1P6f+zt/Y+3JnwAIANOlWLNe
+zLWclVRKh6gTNpnlLe0z/EsxEkNTUUNRPPH9C+IvfTDFkQHirs30X9miLYe29i7jFkZPnQIiadH
p+jbYiczvJW7YCAwpoYOeIvWxC+bzt82ldSR4ghTApdSE7hm5Npsu9QgeuMrnlpK9dEL5+F7p5uI
4/IQiG96npg4uHgmtWenTOrH1KmT4c830NWP0q83EL6eDk6XjYtZZjuf0IoPP+gYBh8bNZQ7gdtt
JWJZANAKvGSgoQgursdqjNJpq1p1L5MZ9g9jDO4pgZzrO5VXnwtumwCiheFzZBKcSSeKVH2ZZzub
eOPEcLGZVPmXqggP2/WPqNNGZkrdEeHz3L6YtgIfra3CR1R799z8toZa2GZ0KNEhvgnzy162s1Ww
sypTRD87MfRHrMrFF8euPt0/Mxsnk40LVn8hkHNjr8IDzaKSloCdu3RWZx6LMKreZBc7O1oyGyeT
MRZAJNjl2/KwdGlcWi1RL1JU8osai/Q84tf0mrDUUZB5vf39/rQ2noGFgrTw/HkKKUlffyuRFsKJ
1NK9VB0wZd8Zm+RrPjnp9HesFUCuzMqLv8k279+mHIpuMKChundAtnbtQorF0QchAHT5Vj8C0Wan
a8rRuaD8OX6lNxc+tJgTd747GGXqh6QAsQ+Zr5Q0JNr2CYyAfJxdrE52zs8NHoNEYykt8R4vXar1
9TvLEO2rXrUuXkz5M+pdw9esMTumGirHRZ2LD3MvlcBCSmjnOf713q6SAtgSnNlF3wSFwNWhcbDc
ccaosS+uUzvyaE6deWrwSHV9fdCN4RmRy7r1DcQgzpVnhJ9i4YSfUs+R7+YuC/eO8EYwjFfNgkjm
ElnIjdfbIiTFivM8tC560XYYHfF9/BHiw8FGFuWk1W19dItWfru/GTfOGBKJDkqCAINvCdJc6IDk
m8K+FL39tZFN+QQXId6pzGxcGShKg3mGE43l0LoHSlqZQ/BmaiLB4r5Qpwbd8Lmfv+NXZzfH+zPa
HAyQBt0XAN4YrazWMY0Wh+2ZenRaVJcS6ZbHxSD24HWj+efROhVocJq0tJd+z+qTtWphh7k9WReq
OKAzilqcZtXKdk7I5j4laIVNzrOISOEqap7UwhjDObUu0pya7OiqZYHyT5Gnb2GjpSJopJY+90mV
ZgGOkPG7vgba5JfTiCNyqRYoMv/5CkP3XvxG6Z7ftLQ9p+q6fM7YqXoVPw0Ulip/hHeXHdTBNfud
p21rh8JeAV4B4O22tEit0pyk29kXhfZeIOglBfgA5zsp0daugXQL4BZiMU/p6lOauAwNZcUotPEh
6xnWGGRmM59A3/T/x/JBUOc9W3BRSF1eb1CkDGurLhkKPkDm5944Xbx08g5h1Go7Q22tHVuTG/QX
aHoddcZJq8gaguhFdZTicWA8kI7TnmXbxmOC3spS/KM/gEPjumTgUSpx4YNz5JLC+yGw0g6DUAox
+tKekTrWgKb+IEay0TgqZI5Zd1VmB8McKWrd35q3jzm/ZAH3LTKyRNurte0iOuZuolkXBxDVy5Bl
A8hKYUcDJtFO8azPQt/LH7aGXOBPy0lY6kurnWODWE0iQsSLDlPtDG9pUYSBcnWKsAB7nIx+r5p7
u1UpDwBL56P+smVYPd0U0YfCcBPnAoFgOKRFG52oJ1nHsgVReH85N4eiIIFw3FI8XneXjUk1QEha
9iVX7ALWtIpnG5Klp6ZL1R2K6LJM148xs6LnQzTtEMOuhSSIwGg0Y6h2MerWOarhNJxmMXzTksk8
ZqlDSTR2Q6SzGgwa5nQfdLfQ4W7GJ/9b+P22DZr7+lSqqaHEwH+cy4QzERiIqP2IY5b2pA4hXsCN
Nj5Io616P8N5KfGNMh7fIVuzh1XYWnDuOqphQFZu08QBqlxqmZFzUTutOOmQKwLTmPOzptOvv/9t
N+pgC7iQr8vbsnBUl9/ye+ZWgTCG821fAF0joIoAmP5vnsYzSYurfMpBMDwoVuF9bNvJvkxTid19
D03zWebq+NS6RvPQJ0P65vTZ9PP+TzMd/fZrsL0RkEFOEOHh9Tk2U5epg/m8hFnkDd8Iv2rzw2jl
mhIYiuE0J1PaKJg5iJbpz7B6BEjpWZlnf1FY005TjIFn7ZdWg1xXkoEGtD/UtVJ29bOVmVb2SsTf
Jcem4M/7QztViT84WfMTLJtb/TeXtohOjQaC9VmoZao/Nx7d3U9WQkbg9xi7u496NUTAhWa1kv/E
udeVgd2Z6MYpljdjp2MbUfoN0E8zHgZj7o0HxTEK7SxcTRiBV4e2GaDv3Yc/HWy2ChAHE2JsAZ3s
KH3phrFFohR6+nQY0IznOTKr/ltux2l2ApEPhisuEKYLIgV9kaB0+0IciG/pSXTI687v41QfKNwr
Xpf7XZs2j/2cjKGfwEmYfGT8EbBDDkl/dZOKDkrbNYjPZNmsFYFuJB2xJ/BoF6TRNHxvrWqwg0SP
+/igNj3/ZZuE8SvSeU3/mCWNFp6jsFH1Iy524La7yBu7L1lvFLp9cCiOO9/k2GrRqTQ7JzzWBsDu
4+QmM9YQYGhl/hfwDLd+ntJEK5/G1JqrU5uTEnwfq2JSA+Dt9hCUk25Wx6TsEYiqkP1sP6h5reTo
jMr5a9tYpXmA6ZF/FKjQK9/x7a7eRVVmqAdY9aU1XjrZabXweztSzZd8xqsmaExjel64UaApBmF9
d3rdCl81u6PajcJd85dlN8P/mDuv5ciNLV2/ikL30MCbE7PnAkA5+rZk9w2C7WASCSS8efrzVW/N
qFmkWKNzdWKHtqLFZqHgMtf6129EjL0w5DGjz2Bhoaw29RCnNFx/8R3RRwKvEvMjsv7su2ENARWX
Oc9XskGsuXMVj89bBLjykRGH14Sg9SILsYcxHpbE1LpbxFqzEbYGKd1XzHmsG2d01wm3KLv4NmBf
qj5maVkuO/Dm6QrfqFrerWwJ2SZPHbMIi1EsXdg77nxBSM6YbKe1Hj9iBWMG8WJq01sjcZxLXRfa
x2Dhf3gWLwt7cO7JaFiy5FNNW+eEepuIMZ76ZcURITAqLwiH3MvWCJlJ/SiZ5aaRbSvrrgXkGC9d
7PcwNFw4x9CSg7VEymqI3spYXz54U9U/9p0/mHEgCyYXOnyd4VIkrbR2QsutYZ+PQ/UdqZWa4oqw
8C8yGEQTisBprVDRjm7X3s0fc2xDPkuPHNvQ1UsstFJtCj7kXaYbzL2EMYTpOMxvNKVRCxaFyrsw
cBjOhUPj5sbWhtgZbLE5JPNFow2P5yRhxpqNnkGPl8vq0JNRvuyFJVXCl7Tz64LE12/95BtNbBhq
/jCki5vFJPT4dy7+cdUYu+1seW9mI5F2ZOXJ4GyZriNXaG2V9XRng6HfWx3GeoeydNP6skURkWhR
6/beElvIpiH2ZQ5Mq0od+Yit7dFfT10WJFhiTA6V32BZ2lvPVtK7BG/rP8ieOd+jv4iSQM9uSLJr
oy0M9+NcLGJPsQqdPq+zDqZuU85TfzmL1EpuPTPP2+vCUV4d4TAZXDIp74tNqgXLtQr0+ctYrGBg
CAcIHSiMxn6jMtHrdys2TQFLId4wrKSl/dVgBCIi9KrBfGH5nT3uGER2VzNAgBuWJGmlYY3vCy6S
ULn7u7yYYVImY0Mi4opIJEwsY4R51hbV/URWI4IHe1gn5OVgc3eD6sobDV/3ZD8mSoybAUQp5aGT
i4P9W16/VXVlwDteuGKNszbvukbU00cjG5Jyk7K83K5DX3jIXTT9s6v85hZD3d7G3rLTDbTddY+q
FVhqCXG3Xr3Q73vvzsMYzUbvgzPZlaFw2XiDgq9/WFuN98NK/fa6dXm2txn7AWTRVviR7qLTiXAD
b5bItUjfiitsDZd74q/Esk0t6GyX9Wrk5MCkc17fZ1rXGzsbhfq7bFgqb8u99YMbNvtliEg7G29V
UqdzBCdwmq7V4kFFwxXG62Mrb1eBVQQOgGGZL50M7UbPysiry7HZlsJ0062qKKfZ4oyh3FgmhvgU
JEa9dSTpZlGejrC/RmE6Xwd77o2wGswSA3i6uBAgj4d3ITYs9JayfjvDfPliaEP+3fNa666UeMcg
Z6yKb3nXTt904blFrMa088IJZYEeT8NivwMpL2CmGquOSIbn754NuZNxMNTLp8BoknejO3eX9Vwt
P2bfnZkal8vwYaTvZp2o5r4PST9s7idzLQnNLbW13ZbSqD54Vqc+qcTI34ElZwTeiFJtcL40CMTI
R/+zI8CMCbitchFXWPf8cH3mAheJno31wRiqOounMdNva18TzQF/5/xmHfzJjQSM8iTsR3LmIgyl
sg8YbyuPpoSnOip0T6pDD/2ziJl7u8tVX7vOfQYlKCEcYvD0EBPv+cfkM7HBSYvgKB8x4XWLAbId
Oq2Dy3DpOumVXVZKhKhaMnzal76Nk7FjPXOEtwIF933HLYMe+EYyb2HK2afzGmlVkX9dVbLaG5oK
soTs3u4+j2ltqPt59uVHZouThhSpxpSncjJWWpKVNO8wLCo7+CRN1KwbVvB5Ghf11SbFxt6wFEn9
0zLOjbNN2sQgqyFbdHvTN6q6MT3ZfrJw32OTn8z+etBa8wE8oV8jx+qGObRG+pewNvm8naqX3I2b
bob2EvblqvwLD620hTasG9tQtGWOLQS2b5iau3X1ZlrT2QH6luUQJZ2eHCglvQeXZk9EQGzJe7/C
yDbyl6Zr7yghTfaXMleodoMiqONF09avlTfqTlgPhKzELRQFekfPXayLuTf9IkarvxibWStnfWeO
TrvvjN5zYq0uxuyqNL31bTvWjb0jQ5JnHNrT/LEt4VNGQ296Q5T5gSi5Iw0Nt2ih5kJFcgjLo15Q
NwS5rcvewT2Unj9N1g99mnGWAbzat7LOJyOy3QnvxHmxpJahyU1W91vVd017/3rZ+xwKhWtyxMew
+Tz6s540r+PI22BnwjhIT9oHoRXDFPe6gMxoLbRAYaon6WWHJfRVMXhGc6YBe6H1wCYKgyyqTBhq
p008anG9ZEczDkEZHIu0NL9DDSxD5RbnvEleOBTkRbBeHNKZhp32eizIstR61mKMq6c4pY6KvCTp
9kuv/rHjDyeEIT6gjm2ALp92sLWlp3U2Nc6h6ixnk+Ctvk0nmb55/c69gAEcDdUAbk1QqmeT3bqX
gz7Uk3OAQ6ytIUIY9XFmTXpnJVO7dbEO/vr6AV+6ghBbad8QiiOoPulWR7ut5VQGEDKpKzfG2JtX
U+Xh5FWKc76iLzyVR0N39BxEF5BidYKnziNCQWIHbZae2mg2K57Sm0QtSbXvE63b4cbnk3PUTxV7
ozKyc0kczy/tcTxxfCJBBvBuODlTKbq8SusaQmif2ltPz5NLs4RbawejHmOmt5zBdGl/X+g9CUEG
DcQJBdLcyWsoKfPX0TdNLAYz7VFhcJiQ3cC3CN21tcqobQddRH01jmPkSl9fQ9F13VWTWDq8rIoU
wM2SIrslxYRwaL534T+aHRlIYcGMowjtVB+buNXZU9kqrJoookYPHherXfFnO1pUxaUnUgJtbbO/
t9NRm++nqjFFpOzKeRh1YbNQabmA2LwqF+PmhKJNx1W8IIFdoqhZ215RN42YytAMqFzbCDPokws+
JVkvlX1c6ansjTbOFJMZgQnu5N8m8E6Wt13j+flGG6Xyd3NTZnet0hf7c2tYs0WQlYlPOgWlkUYK
wA9HmIwNLo1LFWgy1BGoJTs3bSeao8To3gZBVx/9pY9pWTeFNIZ5D9XCxOAjr2bGLI3U3EjX+2SI
7dzCUNMvdM3YASPPIh611HG3eTAbVUwRVA0YtbhNvW9mj5I7Nc1C3YyugZEHaoam+ODhM6eFPh6r
+SW65UZtPGUrTIeICSeay0L+8cGmhb9dZzj2UeH21hCpoVjXKLVwkA/dDn4DmM+i383SH8tr6NzO
u9UJijrKAlSrmzFLDbkxgrQm7hvjd0jlDAfsvRrr9XGeV+NjgrMPW7FUKr3SDK+rQuZb7D22rCW+
KrnM2x08vuZuCI7ULRxJZECdZM7Hv4gT48YkCgeNJ2B3Fi6JtvpMAVOlbfqxzfvIwzIKrGJwii6q
VNC90SxfsjOwj/VbrW+4BpGoF+t9pdxySEMZuFMf9mIomxuZ5E37o1jb6t7Vc5f2wbEX/zI3/PQK
G1FiI+mlxBDB3EkumlYQ8xpUmo8DpV7W3ZWczM7ZL5pL44JUW34MqrJxkXGYDu8BJID7cRrcC6Vm
M9h1i1EgrpbpctGXTluHKneScTfJwljj3vXLhyFH9YcR4WhnYTkL693gqOATbU7xbg4a8zJlEKlF
Q+bI8kr5sGTDtq60YI9Cfrgu7QW55SRWr9hjl98lUScYFGz7sqBwkJCR65jMzUGFvKo6fkuN6d+I
DE8jSMkVXmJdk1YqckdZP9o2aXm8gmXw1U5lNvHerMreUGzpzCPTFHkKvgTGGpkIYRxcE+vx7aBX
trjSSywa0DEuyb0t5Spx4ffzB2pEr4zc0lnfB8DiP8a10ddNk5bze7HOathpyM17bMmt42cWcy62
oh3dt+naHxUbutcDBFVOdaPGsqkZfDrWN1qAVbtepmB4N1U4u4YjEmd9U/p5I5DxLJ63S/whB+6R
RFNsa7ga37XSVQsKF4iC4WhJSxIq4CxvsbxrqigDYzRDixgDeQhU1e7yTgZB1OPIXUf6EqR6RAkv
q8s5h6iG75aec7OGHuHxGgxWHWaalWxyoZIg1DW3EVs6OovujjRpbqrmbK0pG5huGMl8OZjjUEQM
HmaJIlgx0vbqfno/5q3PiDMwu/dFW3tmDK3AdSPDofti8lSS3Exo1EPapba5c5p0jpNiVNiPMcXJ
oj7t9INorXncyLbVhkgssJsOs5mSRmCMSXFHz+1+luaQtWe2iOdTFUz90NaDVEPlYpd4CpyWBipz
jFmsw3qEUBgFd7E5psE5fPb4MU8RaQ4DYYtND+z9mRWM4VU0JU1hH2DGDkU4OV13G1RF1fI+T9V3
purV7dJVzk5kmIuGgVso96ghNbFOtIpPrxccz6sAyLOYmepY/lGanp6zvxIw7YGBHIg4qq+ChP5U
M83hAtzPewPEV+CjGAyhb0uxe/3ILxUAUOZ+Mk5emMz1ZdOZXtdZh641/TfzMBv0GIvc2oNf3UxG
op2Zmb14pscMaGhauIiellZ2hrvhpBrrcCz1wjro69hvrHxbJvXnJJDuAy2SBKtsx+3rJ/q8psM6
nYLuSDRHanNagGvFiCjRcs2DW6YrFljOEM+m8EG19OXMoZ6XOBwK+AoDNHQbxBU+fYKBNkRROKl1
gO6wxqXs0uuexewWc+5iKyxGnqPrudHr5/fCa3OMmqRaBdeHsn+88L/MG0Z36ephLfRDbzfNIRiS
r86in4sveOFpQYbC5SOGkfSl0zmuGrM6x2BfP8xG7zaRP0zyCzG7/TVe70Gz6fzcOaNofeG28bQg
3eEfOESnnNbcHTBAT631sAhWUN3JcmyUqnw7aL48w1h5PiM7BjfD1AiogwF7T24b0YvmWDuDcSAb
ZN2srWt+OVqL7dC02RctjgwR/V2L+cBAl4996pkV6YVri02Ui/sFrg/wK04On2ei9ErGNYcRF7hN
O0LhFW6RUJauRTRM9v/DCwEv5ViG/zTcOOXnSMEkTPb6ehjNVo/UKmpsIPPx4DhjeYYE9twcD/IA
D+eResMFZll/+nC2jjtVzuDqB5nUvNm65nWPR/v6JjSmrP0alGTlYIxlVSosikArIlq+uUcp2ho3
Q98IpI6ePhKTPAfVP24u+Wp0lRgHHkfsp5fBbvrOHai9sCbNnbetZS1fjHEuRDz5yv6qDICTM2/q
C8sDKz28KIzPSDg5nQw2JSo/1xOIMmBbHEa9m+NltQhkdNRwcQw/jAZkq6+vDs9fI5DNo4js2Oc5
OOU9vQF1UM2Gs67WwUnqfmNMFTOliTFDgCngPz8UR4JZDNpCkvHpCg+P0s2Tkh3FqJyE6do0lDvc
YtxlIwaMAs5czOfLHkse0je6dRYmdGlPTwxfdYLgNN88rCN8erBD93rtbefM0vD8lsFig4OKBg2i
FWS2p0cpCOVsyibVsTXS8+vWocbNTeleOQty4lHXVbRYpfH4+j176dQQ/MEhJLQLr9mTg+IjmXh2
rusHAgLlZWc34lAHwznTuJdOjbcTjiIIy5HY9fTUfGQ0pk1q5AERkX9rQnNgyNZ3d0Kk9vumCfQk
XDKYqmfqgJcOyyIHQYcnxCPS4+lhe5aefM0H/WBYSn+j5QWGNaWTb0eGYHZkCOQJVAfF2Jw57gts
GkQpXFBeBszJeGieHpgHybRHdEwH4GvvKIFpmcyWrb/e46gPp6aZWieJO0rQrcpnbMGMXspYVJ13
Ls7l+TvJN0Gcw3z+mEV/ut9oPfoTQzZUoMsqtgmA9sHUO2djNN05DtELh8KoBJTuWBk839oqr+9z
eRzP2I26SXK/vxFGj2NJpZmbf/rQ/txSXBhYhAeytTy9vMjNurojyORgMhdoYi1xmIc5tTTOvJHP
Xw5Et8cI2SOphcXm5LE156zMJcEuB2cu6iu4/lW8jKZ+Zi17oVqlGEAIiagNBuvp2YBlVpqjbP3g
zmwEqGmQ12znpSjMrV80aoycfii+LCBojJK7Spx7OX/SKU+6FKJ1juigyTrw7BlBnGEPqbsYVHXA
kGGHXTLqFVHR8zN5LBUd7TLpIZR08y0GFozJ0YnaX/GICx4CV1lfdTFPDwmx6ETzMGu9GRog+2jO
jnbiE9PLz8KazPHRNAbwpJbxfagP0GgPFgYHtxYN0aPIfOeTMvOsiQla17rI67zhc+sU66XViV7D
uw6NR6wWEJszL+sLJRGk3eOGdTQyfhZ/4xR+3QnIfgeLYAOwthlzci1l7kurHaEzG/avP7ynrwmS
MP84INC56Uf61/Hnv9TQnbTMyncR5w1j1jI4Y1Jva6WKNJmpw5lDnR7rp74WajAEQljqLDpPj4Wh
mPQBJWfWoYKJXwegd1Nq3mzerAIifRS0c3+J4wJhBVqaZ5/YcrU6dMbAvqVa8a/mFc5LiJYMd72e
EbgZFVPd1g+FnSzeTQMlOGrhJj/OCeHw31qnDK70qe/0OfSbzHUBjiYHQ8PRMUSMkYWT3XbZ7DA1
b9VQR/MxYytKSzdJkZt7+qd1CVbSDHER7bdzqeOUaqqmnWOtc8su0o7qq5C8MSTW+to26X6Y9fne
0cwM1qx0OcFe+n4aZ8WkqrtpmrqtM/fjcmMnEiCjw+o12NtTkFt3jZkWbK/pKPA8oUhVByC+PN3V
4CPuHp7OQnqfD+z74fU7crojcUPYFwxmM6TVPpdLYrFSarwXwyH3lY8BBG5rOytJhvJyZPo+7kEd
zYegzub0nDL42Z7EoY/M9KPUnYoJstjTZ4HwFNPWNHc8WH6bisjPFKlK2VSnn/VaeGOUkSCiXbg9
DtMHo9eMj7ytOJzLcoUt/4+vAoUbr5rOaAdq6/GV/OUV8IYCVjzo+6HrkjGusVQIC6NwvwY2jAZX
SRXZXpeeWcx/nuCvyxwXgPEOTDk4c3C9T5m0BAcA/Kl6OEzw5EZadDe4NSS4HKZvEyZnhT2DBmdL
UuvXck4RUjRp07uxVqgOzo6RFudsAp+/nug32F+Yb1EU8f9Pr0NW5UWOe+VysKs6uE0HrTj4+mTF
a9OJM6vc6VbmoWrCr4kHgI7AfMbvLVGR0vxOKyOgodjbvSwvFPS73es39qWj4B8DzR2/LuzAT/AB
KYI10cxRP6zlIONsFaiP2/Kc3uSFR9kCx/qZzcPFe0badzB9mnzBkp0TiH50GtfxCfS7jdcMRmyK
Y1Q9cps6by4DrXFvjKqaziziz99jvgEYGughfhlMfJ/euXrq4O3Yi34YpjLZw7jL9w2C3G3uJd5B
WO0S1W66nikUnnW4x5sI7sIbjPsp7eRJ3WONGN6VE2aLxFrCzzETj5haDY1zth2qWT+MSjQ2Mwvg
XsNcOqz5bL25hG+X9bj+MZvJvFTz4Enim3Lmuz2T5//8bjgtIHJgr3m2rZVpgHdH1q+H0ijNy7qY
3OMwyW++eCupNZBaRjnjFsfgJu6OQws4QcFaHfSxtbMIynVaRbBCsYha1FTlIdomae7bnmoj0nqi
M0MX0682snr6lCjJJvfesjp3DluFFU08mE1359Jkz5EOieMTGcOdwme7GRmggOw/Trz9t7PMijZM
juVM2PaNrEI91acfxFrkYKG9V+Sh0zMuCEt49nc2rvaf9KFX54KsTgu+46VCN4CDDLfpuTmo7aok
D/puPbSOkdzoTuVdySIlVcNeRfCtgpX3g0zjod16deu+f/0NfWEVBIYGk8EeACj2We2MoszseH/W
A+TdvN54i+n8ECleFaEtpDcfyVbJbVMMRRl1LI5VfCwi7st+JsvBsHvQ8te/0LF3froqWyaOFWC1
x4KIXu3pm0S6Eo51Ta8fWLAnjSHLUozYY5HPZlgYSYd9JpgNGTC+ZLzYVk5FqWvWmS74hYUYP3oK
cBYvcPrTrWG2tSpNlnY6qLotoDToy0bXRPKOQlCdWSJfWDlwAKUeA9ynWD6VedpdklDsr/NhZUZz
2/SCUbNsVDSlSr+oWPljKYry3xf5P77O/yf9Xt/9+3p2//Wf/PlrrZY25007+eN/3Y7f235ov/92
/ai631gQvj32eV395/FD/ueXnn7Ef13nX6HS1D/607/15Jc40p/fJH7sH5/8YVP1eb+8Gb63y9vv
3VD2Pw/Adz7+zf/tD3/7/vNT3i/q+79+/1oPVX/8tJQv//ufPzp8+9fvxyriP379+D9/dvMo+bVt
+736mv0Gn/2x4uH49yf+9699f+z6f/2uOcYfR3US6lvAF+g7Ntvb9P3fP7L/QJcLbupbkEQsXCd+
/62q2z771+/OHx5NKEog+mvUdyjWfv8NFPz4I/MP7Lbg3dFWUHH89Lj57y/45J79dQ9/qwZ5VzPh
6fht52mrwmLhUb0g0AEdOvqeW+bTd6XpDVNAsXUoTJIRWoK2mn202L6C39iJ0Q4XUNYOBokzlwhY
mumT1WY2iuZeMAHBOnON6hluXdyvDaYFqiYkPEytNN1BHTLsLWiG2OZF38tN76zTvu7Nxt5QBWIS
ngtXm5i1p9gTk/orwr7N0tu202qS/3w7bcJU4aAbJabKYDsZ68qqDCf5UBOe9iMgo/fjqCQjyCJR
vbNfvcSeo7GVdbNh4JnoO3vpNLVri2EVCBmyZH7HnMi9mLqxmyMufvuJRw1uilH47pumnq03bsqm
spdLXXwT2tK8FXogYDGm4wS7OGPsaPaMQbp5LLQbr5rm/aRbDRSOrFm+S7PWzbjya+/rUJvZA/YJ
/lvHKiWK1dpbzSs7MTQrgnC/JlHNjvWB6TJsWiy4MXOHGSy/GWbiyo96yiz8I6ZREI8TzSb+xDdG
6z3kXpwHU8/DPElfHRREiRwJa+rdmdnvwAyerHn2+vxOlykkZBEIOaEItAbuYjZC1PCLQWuu8biV
kmst1nY3kLMDmpqlzQVoc/MNVFLPGfVaRbNtvcVnqliUFmho0prLRgVrfSMHNOQhUuFuIHjaAu4e
VLnKi9xIpiMZZmiYrEu05rskcMRtpcaO22m6kmR4CeMvQlHdf8uC2WyvBpFquJrgevuw6Jr/WJmT
/c3NKuaITJqWj3ahpfcISwrOxscFaGMq2x3CGWg9hWoOqgjjZOrYlxUCsGsbx8TvadVU8lY0nW1s
yVSjW4DWNxcfejhydtzPlVPSGFvrHJoD1zas3FxcGxleI2FOmwOxoVSD+9bz0NYep9j6gcYrNeJq
9ig0YOsqCROHSOr3LbEY7CxQQ6Y5bBTvWTTC8XrA2F7aYdqm8xekkDgWw77MuzjJl/ZBNrMRz02L
xLuVrv+mzvJa21ojO+Ibg3ChFkeweiLJobSnH22fBPlF2RVZ9sgC1vu8BInlXcpORwsiF7wVYmra
rggRt7rJtoL0T1xUR9EWyXWuXGqPshhCo8x6aNweHoRR0zUgA6JI02K3kp7yoONr9L2pPI/ISddT
Rmjim8rIwrImyb2y6v3spNWbfm3teWtBleVpEjzvce7Zax9D+LH9jZor34rzAnZbrNHr/9BEqhRP
Sa/Bty98s7tyx6x69PBSole3rfadmCwsH0jCMunNtNJfowr2S3M9ZHU/b0xY+EaspTomhmN9HCmj
x1GhhKy8NUyl5/sZsvFuhtMOX6nUxzdr3SQPKkvbI87S+zdS75I2ZuXr35etzGAkm5Z4j6WHwGPG
nL37VOrBW8WE805fNNjxGJlEIEVDHfN1siGmmqlhZEkJZ7jJhnrgpYU7wAqZ31NrzY8JzA7/4AdD
Wkas1I0MrTmnTkd2Ut1OPt7BG3cyeTfTqpjullIZVgjbKbEjuQhBpdgy4omgRQQJjyg6g9g3BeVm
XlTePl1djPlxH+7mizIZ5jH2UQbx1BPEUGKfPHp/tvP/aEf/2935yY7+v9z3/3/c0dlkX9nRH0tR
Plbffjt0x391TzZ1fvO/N3XvD5o0WlHQNvu4cf+1qbvGH4CdjOqPgzKauONc589N/VgLHIeWDCvQ
sKFCPYKmf+7qmmP+cQz3Qf7LR8LrMM3f/8G2fuJzrTEGYFqFtd9J99/mA16yUpR7HFZv52xtQnQl
OZSu3NrORMl+1juhARCW8wMsHRHV+TptpTLcaEnmJSIBItjpKxSvUU+Mj6IFyPjlev5ZgPxacPyc
a/1Vm//1zbhkv+IzJFDpY+fbYl9ambw07UVdibkl9ha0/BrmYRLpbeBQq0OwN8YF2Za1fhg1VHuo
65oS0ht8Mnst01iHYLVNzLyJLRD7nVf78wZXJuvtmW/6VPr51zc96cP1enBZLYXYD4nhR1Y7tIjm
FKb6nsi+6qWdXbr2XG/GlcF36CQ2pU/TnXWh+Lujn9RjaGqSABBX7HUYdFvW4ynW0HZt/Ibdpc16
ue9qVUbZNKlYGRPiq4YExddP/Wkz+deZn8B5NRnA5IWaYr9WKbuhcsf8TYrg86BBN4sc6F5vcytf
grD3UN6+fsyn7dJfxzxeh19wO1zXdVNDx7qHYyi3E34TYe1X5XWd6N9eP8JPJskLj95pOpLPkEHq
6yT2o5Fml6tqsg2TiPq9dPNpj+7pmBomxihIFz3ylKz2ch37rZ+uN6Kc4sDRcFu2q/k6EN2XqnHt
bZ2bwzG6OTkDJ/50RXrpG55gXJpW1ij/p2JvimI+pjAUG5cRwrYEttlbq15doKkRF9jzSyjxbvYe
ZB71ltEEBBNhR7MkaRcu5GfuLDETEDIZ5o1ah/nSatRy0LsAHlzjdaGcl/4M7vo39+10wiS7Ke9L
THL2azKDcwZg8uiAxl2lvHev37effhkvXZUTSHfIRFriTF3vSyRM4EyIvrLK1/ZOqebLkUIqNEkR
2GkdYpG1WtrD0DbYGUhjDPV5MN74bb5sMvxub2vB3qxhLnffV6m9T1U27L1i6SMGqhWeBGmzs6Do
b+a5HndOZpBL0Q3GRpQLklBzxmQoMbdjjzetPQ7NgSBddFAOp9wS33Npp3YD3w/yL0Ou7x3hEtcm
jjXbKW2tM4SUv7vaJ+s6viXYbqLl3Vf4m0ZHvWa8uGsLAX3xtq9f7hMk9H/exJ/Jsb+8iU1LsFSw
zFxur+i22M3piJRxZO+r4Ual8n5K2k92n1XxhNI6JKliOXOjjePa9tKNPllxEWwOnt3a9V5AmwKV
cwrbjSa8GumEsvG7xHqyoncpPTf2vUUQ/KUMyMRBT4fYYLSi71em3eeQ9L/9OidLsJqR1a61w8VW
0rqaVjGSZNXlcr8sDtS/yr6o/LTcNMw9aSHqaaMZAkVT10ATJ0rzzMJ4gq79dT9OVuOxcnjddaPe
p0GaM8xikCBGbDPaNPnQWED6pCkSVaszyUTK4kP8Cvyd7xNe+foD8RQh+Ov4JyszmKyt0eaWe38a
vcigPYvTumwuK90vKVTdcxy9v3m2TzlWOOnyZo1+uWdcJaGIuy6bfcAExWjev34mT3Gy/zkT72R5
bXHQXRMViL1g6h0nRLLFhdAC7qAxwHUsjE1hLsb96wf7u/fop5Dkl/dogEm+SuTP+xlx0XYRrnhT
Cg/n1+OqIwwXWjAWLwfNVj+GwW5jJJHVmTfJ/Jsd/Cfa88uxPTr2ZWl6bZfnWXXRKeAGvfbXTwsO
QNfKMCoEDzTxkZY5CA6UCXtaN0ZAa/pz54veU5GFPRc+ja0pD26qJUmsuHUWNNrOJLeaXaV7S+YG
OLgdqC9C9+WDnWdqFwxYpEUaaXMlSGszt3FuL3h7W5NaQCRxJ9i9fnkhMry8WnjHu/zLOdLK45hN
aOOesOLlG2mBSHAazvzCdVYt2HYO1x3tjUvkxdCW5WWZ6kgF+yGZh1DZQUnKDojJRriKnACtE9eF
O/Hw5X3iRuXoi+u5bBEwG8Wif3XMPnnED8IgxgiRzifU9cOnTB/TWGY9EluogS2WDRkifoyMC+L5
eg9y4FJlgdi5CZpm3R9Q4dZBYkA79SHlhctsXncDI2QrKc1hw1grOJRL51Pe5Ya2bsiHRuyrQxOY
Y5cKeOdWpHXECGGGO+04vA4nr/JuU8eXC9c3Ky5zZPlGNEPMd7AMNrX7xW4F+Jgm502PLxPZ1vis
f0LL6F3mA0PhmzGojA0uAbYVkXSdktdHG47InxwINwoyr3E3marSrTXXab8j+dl9bw0FfhhLVa8/
NISrX6ciDzZmovnOvlkq603jgyaECH7sq7ZwAxLGAsfYGHaSKw66VCjaR2naYVkP7QMdLzrWIOP0
wq4J1nYjfat1rhYMpi2t5z8CnOwHq7wo9ZXQjmrODSArt2GobJhD8VgAPL0nSk7cCtCOQ1OV/c5J
TZAxxgnceaYtyg/HUmULeIY95ftu6XItrsygJd+OPOvdKirjwdVHxhSTEvgJTIYrbt3CC7SLrHe6
7+h+yx9ToYJLMi0VugPVVRtqsHoDRXKEPJAz8ImaCn17lDgDqlajnf330l+5ywaO7W+POfUydJTp
Q3vJIYlrKyaQADS2gLBlBQK71dGQDxPCJ1CiNbfxIlAkkYQZER0SQ9DMesDxZNxbvmj/L3vn0R03
km7bP3TRC95MAaRh0htRlCZYFCXBBRCwAfPr7071625VPiW5usZ3UJMqlZAAAmG+75x9PhV1Ubwa
peu+VbaG1oA4maX+RKODNrejVtJobXce4oLqRnrv5lbdRkaj0c8js4j9vEmv+oHGVfWcmrKG5C3M
Ut8jcaRVYCGr2iairO2LVvUmNlOi2rZANVZKqb1bs3WU+VXvLIEF+k6VXQhYXSWxiyyeehzyg3vY
r2zJ6lGHU+vnvfk42pqZxvlA6zg0llrEU+O4MZnn8Bq6AAYBPvWYqkuyMSgdDiFRYlRACg6nYZIW
65dgcdoWi9VKlLuZzMNj2zh1HdLp04qtPjZwX30729nzRHQVGTfDfWowrqMx8RnsAgwlidbNENrO
dKybGoWz6SR9qdAb13avEYqxnfu2KW7xlLuPQDjHl07HMbUBssw4ZOiksTNbbIZc3Sru+yz7ZaVx
idDjW2sxznTeYzI29U+NtuGbnyoDBsuinB9k2Lh5ZBBhRUWwHdUn5C7QOegQBN8G1Q8Z/h2r/iFT
u/iUyx6UAxls1hgLe57tECjiYoQtFvbXVk/HmxF/6edlHsetqXXjk9vlDValBJ3+4Muk2SSOluB+
yMwbv/c36Qx6JGzGMf+J4KDZFJXvhH7mNAe4CfPTYFTUGOeial9J/6SumlV61+5NWSHxh/ooYiF9
64vqxznbYLE8TJWeXbRD0lFohgzR7P1ZSJqcSwH11xaeCQ3CWL+VQdcM+6UnKm6DEEa7SvqV9AIm
hQoenZiZNYfmCxbnpTroTaJf5yPi+HaEnhhaYCmebWSMM8XPxb8ywJYOG1p4YLi1iYpomuQ3IJK1
mBfZ7p2WVCNEYDIfo6BcC8qb3hovVS6YKIYl3yvARdVRcx38cCTW0A1R2/pblVK7DDmvOyX8v3n8
1nIiqLd+w+QZNp6RVpFL4e96CSQtY+F27hQS916EXe1lLJapTw6P1thfdEKBXpVAGR6K3kTMFFRt
3oRuWTKee4W/kjmcOTPK2wArpJ5lzlUw23yH7y+BZzZM7slhoJ0s7PBNx/50WJAj1VZ6ASFrwfZp
fSS/PlZl/rAjd0+qNfNY9VVbSbmnBtnR61msfVosH5tqz/z1Jxv+fDVlsHpmvZ8rSVO2LmnVBNSV
RyeFbFXK/lE4AuwLgB/4E4EdzYnlHsaOrWEg82xbGkhdfSwPYWFLhxrylIF+KvLnBprLTjMHctkE
+onC8YqQV8gqiyvw0Np+f6N3hf03t+juyUlhptyd5MMq9njyiyt6MsR1FOggCqS623yFTdCn8vi1
Bf1FyzZ0J5J2BjKiPlKvUlX843s6OSN4bOOq0odE6iyFflsoO7mep6Z40Vr85stU9TGBjume1M1s
VxAT9cFZ8ZeU+0/j4+RssIALUdlo5/uEjOnvRKIPzjbHgmZk3tRcAXpyndBJx6QNVVtNnwbH7l8H
jivUI8dF6YCQStQ0WDQhC3nrXG1mY8rpO9mKbpQHL+aZkz/tF7znCupAL9InTVSoKGCfyGDjZsr9
og2zwkzqEcHQ2lbCBGLXHwFxzzzXU9tBbTeFZHLN9tk4w3VbsmOhCOrsZiSl2QnnNnE4pxJ1Zoe1
ntTfs76Qafy3Pu/TrKMVQ+vgWpwfgtqtvrjpvGxoT8xx0RT/Xezefw5EJ5WVbs69rvX7gp2bGc2F
RoBJbbCR1fLvMwqJDz6PM/PUqWI99dZcS9umhO9k2VcpTVOaKWy/J7KWP5gKzx2SvZOJqq5XVxPW
LPaWs2bbbsrsSOQWdW+oBF7ssfxEs1Msd3VNWigCUcjn/lrsdNI1f7z/uk6UVP95mCeTmUeocqCo
UPGV4e5vkmXZmUGd3RnlkN+36UB/9KjKrY16pLRhOddFWzn3a1u20YJ+dN8k4iP8+rmD7sl8VHdp
zsAcSqKc4Q/4AiBBpTsTSWdSi4xKAnsPFvX3alKnuA6qYV5ZDKncA2ee6KanfiQtqW2sLpEP7z/b
cyPoZJoZFkN6c2cdi4wo19u0rNnsQCYrJ8BE71/i3Ep3nAF+O002yIMVVAVJVRGmDqA7GSMONz6g
qJypobgnlQc/magFeG69b1uni9B6PMmuCi57MS0glD6MzTkzXZ0Knmo1HYMLjXqfzc260Qd9uhGp
dp02y3pFOA3FtIXP2wWnhbk9+ShV1Toz3NyTaaSeq9nI+lruq0Rvn0s/54ZcreBkogl7fcktV89C
lLgph94pBeff4Za1CB6s1i5KWq28GkR35CAlefkT3YR8lig2/LB3VaftCqmgwNW/DtTawly81tjt
Li2nlbulqaa7pprVizfnSYn4uyaHyKRXEeM9ypLQSthu7nR0XkdqQhtwgvCX7t4oITCg3uvIfZ6H
Xt3DbCuf66Wi62TXrfwoBuDMkzkVfwXDRDdLlMU+kRRBRLk2OOGH9coSfh8VeVm8EBKZfjDIzhV9
TuZAJLhWI0mG3Zfm+sOyhnt0Mj3HlwJdvjJ2vT+Jrxj7P5L/nptznZMJT3eLhZgpWlT1mF0Z/jje
6zBguSBKB8/Mm+0IwG4rgvI1WT3tBRGIHo6s1nfvf7FnJgXnZJIrjUQcJZ/l3u6pZBWp9DY5/cSt
WYn8g4bMuUucbKs6Wi7+rOpsTytuvEigg2DszOWlcIkRff8uzo2Qk6lt9euyakYt3Q9WZZGF1qoN
c0R51XRGczG3auQAaGtv71/szP3YJ5NcjcaMkzv565wd+8ifdPcC/14QTbPubd6/xJmZzj6Z6TKv
nlcUC+WerAJ5Z6xH5koNQ2YAkLJLBmyy71/n11/4h63nqfssGFqHZBa2R0Di68uiWayod2USG+hQ
trVmadej35eHXh9vDT78O7IxiRQxZPM81qbxSmazYBdp/Kg5YpDXakgogPpTOhX1XiEITpq9yFpo
p2n5mTBoF/Yk/A0OyXU0aRqA9TEtt1o37DJ5FFE1lbNRPlGj9ajK28Vw3khKWzjh5gOnD8AkSqZW
qHtZG46SDdDsZtV9zevdJGXHckyC3GWJKSLqe9ioq5t8PWYwbT3OoB8MtHOf62k2KGYriZLB5BTg
A6TLilpCjhw6FxiJBOcm6BpknanvO21KtqoV2pe0b0dYhELfv//Ozox1+zgsf1tjYcVWwWoZ6b6v
vPQrWLb6cTVbEZmjbkQKOl8DxcVWP96/2i/B/J9GyMl86LVKkwORTnsxePq15/ZyYyX1um/6riMQ
2cx2x9xxTo29GdueqjCCURPERG+HCRzciO7+pyAjoaWvoBSNTqdv7QnedA9L6atLq+XYIiwwHwkz
5hiOPmmR8oPP6NyjOplbAxX0mpeP6d6b5x6aY02km6qXm7VyPg95md+vggLH+w/q7Mg4mUkXopyK
qsH0ZFacxSFK9ztdDMs3Ty3qMle5Oii37C8zkWWPU1lJ1GBFH7c5Gu/3f8HxjfzpTZ3Ms0UZ5LkG
O3bvHWViC1x6EFBAZt7/2891YuyTObbtuwBsIy2L1Egp35oGiR3rMeCP4IAomGfvstFmE6nZWqCb
J9WQdDj3v+JA/PtUcBoCQfofMM2GbYzuCCQN41zHelnkMQ72j1JWz0y5v+wTv31WFJ0K8L1atvdA
sb1YgKKukby99f5aq4jayUf1JuPMoPy1//vtQv5SIydyvWxfeog/QL8u99a0QjvpBhDTMjF3viP0
7SRQSRJUnd/X5qhtyHNny+c2BW0MavuIZqE8E2lvHRbHrOPec5O/+axP9qGIja1h8VmuRVcX94lJ
OdhYTUHLxDGe3x9Lx6nqDyP1VGKfL74cGzXme7wDwQ5RMuY2OHy39mh/5F44s42zTqatfhL67Fk5
l+iL/uBNBjocrQy2JrT1HcQyEwylMW7oGf13wWr/GaMnkw0i2HZt/CHf8/qGyAUrc2DI9hFuko8Y
JefEN6f6cuTBqbJFQIXK0zLQvW21U0Fn3omuAz6Qala8tFI9cl3gL32e7XFIt5GT+iv64xrWjW1A
afNmYpGDWcR27Y4RRYQh7rr5o9TRcx/SyTQ0Bu0w0RzKOT45VHMnslqWwlu20qXL4+Vru3t/EJ27
zsl8RKiNZnop83dnLA7N9Gq5XGWASplyWpRVy0dx6GcGq3my3QuqGo1Y6+RUb0fMU1BBQi0JtE03
iY/SA8/M3L8a0L9NCZJu4GCsiBOUmpLNOgT29dDWywfrwrkbOE5Ev/3thqtQaVdBve9IOQphdcDo
JPoy9he69u+/i3OXOJkzylbC+SNcaV/UKT0lSCs3fbPeIuP9yNd37grHf//bTaTBMvpEy3MTGYCK
ppRIzGS33ikFbff9mzgzoE692FqWrwHGoGqftsnwnCR6gxAbVqur9zDuRDJcvH+dMwvAqTWRn97N
Y2lB1XPMR7dvbnA6u6EhNRGrBgymC/vl/Sude2gnW5LVZWGZEEfv7Zp+gFnjJy681qCKkAUfXOKc
gOA0m3BIzRpyvir24BBGdvVzctDnXIsKVZs7HN5o5I8tG5PyAiw7Ywg7wzYPXeV7G+H5H+7Lz728
k9nAzxzKAjXH6Ey2zQzxzh/6CKex8TVpJdp5cym6C2UmY4DCYHyteml8dca+kZEabettWLTpEJTk
QNglZw6kcYJjhJ8aFFDefxcnPsx/rw+njBqp5Q7HezS71giOv1j1x8Ue6d0X89bsym4zzJRbkR4i
6nWlH/UWwHT6yOM2AF4f2sJxYqRby02ONzCchF3T7fXaz2Nq+LvBgWSpqmTeoL1c4wrvyKY42qHH
MrvsJsCpCjKm7LFpjCAfgDusV2pJ3c9u5qtdBZpzO6bdJW+w3alBCyCFpubNrPex0X00R5xZkU/R
ZKJpC7MxGCj0/00CcWfOKUGB7lbvOCyu5k9ilDi7d91HkD+sin/eZ/zagv02aaDUJDN+zggbXAMd
wfMoQXG2lU6EJpuwNSaC9OiswmceNWAxro1cKkDWcAy6jeXkeczxEUmKT8u4i3JWWoNA14YVdSrW
OuyQjB9ovqkIYOsWrH9KNarm2YJqENPXCrA+Vl6pJbuh9PsLE7IYnX9qsN8zlXRTmLFq3zmtpm6R
NVmPwjLmO9IVnO9ZS5TpET4DU2Hoc/ca7n2Th7gkxiwqLDO5rQIN+qbSgukhpbWq4rRx5bjV0je6
pLXEEZGYNzVwd7QfVUkPwsRS5FlmU5AcMLQgMC3ESt6Cw3GX0z6cNwDhU2Covif24zrTFdQ8bRVx
sBilR/Yk1qTQB7b2w6WQE8+eo3lxPlv9l07pBCgMPkJKre0C+hF4nhZ+2pq86rBon7GwPQxuNh2c
hf5qbwS3TQr5218XMw3tLhuJGltcjc5C75lXcqp1neiDzFYkwPf047m//PsohHGVFGniRK6F8zZG
JAPzuZXZq+l1PX3NpECq5+SVyDYWJNwXZ2jNg8jqdpNlft/u9KqmVGGYHnDgcgKmGPlNQg66xu3k
EyEmkc/Sld1VzAZGVCdjYUXUyucfUm8G9YBysn0oyHOgVe4HIjmKXIK3NgHIGQGvFfsUPJWMa8NN
MKg0S6Wh1oLRezMEmvheN53zIhZOoaHmlh4kbhJInv0iB2Y8AccgvSFz4LFM/pzEJDj4nwZcO0Wk
1rT5VowLn8paCqihXboogGGFNYY63fQITUJrbpHojAzp1XRpU9KFFyEDcnpZDEOmGMmU/6kxk/yn
hvQp3+EGq8rYIypwPw914UR9V9OWtxdkGKE9WQVyB99JCBBLh9HeEcEwPXHiqNEwjXlbbDmROCsK
4cqed+VkE9NkKcvcNEVq25GTefn15OYrfGFn0u+nNFs9nPZ4rXKTbIAUvEt+7Rs19gi9mXXY2utK
4ki5pKLegOlFvdX2Wv0tH2zIgvM4QN/3gm3iU/eOsEUtd36wLPjXRODtFIADiwQOiLOF2ytIv0Q7
X02iWcotVa0WTn+evvb6mm81JYpjFSsrItPt9eCgaKfJqCWffdNMtEEPU26YKgICn97jg2v8Pds7
Ol9+p3liM3YNL5TZ2/4WFNn4SYPNOYd8Fd6hMI15jsq61gGPeXpx60IPfCHTQ13ScuyS0ARgWkR0
k4LHNO+1Er0t/VBa20FXPFBplru60Jw30I1NzFgA8TwmFTEVQ9nmn8Y68b4D7C9ZtItq5pEEfZ9u
8qGWqKRbOgXbIWjWlFk7aa7T6Ui6tTTR36dOrS+RT93DiTCtg2Dr/G4EwILVgVSRbAXyoo9T+aRh
ocNqRUDGJyTRmh3OoH6++YbkpFm6dgu3CVIAFwPCdLv6RxE/ybuuiAtvSHaI5bpsowWJs25biok3
oppLFc7MIDmWydVgqmmUhrtE9MjJRrFom8XSGiMWFq6BjVz9YWuTlP2EZQa5t9K9K1hEpb/Ngmr4
rpThBCGZPOt2yQOdNg+kQAoLNqlLq20K8NYktTAzKurk1jBdKxv6ZMjf50cmyIJ9l/SFeRjHFdow
t45ssMk68T0I1DTG8JDGbU/R8UtgdzpTF3lBPKFWKf/CgpHlhFXvcAcMX3U5r2UKJ9RYnVtdB2IT
Ek0/XVQWsUqhH+TOPV99i4QwCwgzqRjJS7yk/hTJtR67XUoV/xtMxWu/ap9T3c27GCBGcDmbWvqj
4v9nJCDmAedU57d25VlvSZZilVBFQzxq4ZrORYq83ttaGfPUJlhzOrC17nj3zdyX+Vbqx6rnLDw7
dFsWVPKlRpWw1RnoG4CkWuIgKFJ675VhtCHVGf0lWSZT7IcKmEBuebeVpYynXNJtXEs9k2FrNgAi
oAwE6AQo/iRor2r7StBtY6A3U3I368KxQ3tojC/kMI9y45ByBcUnaW/7hPiLOV8+IVg8yiaCon7S
oEcX6Cqz/jsZL3KJeoRdEs13WX0VgeDHyZyArKhI7O5AhbFaI4MhGy+NhB09576uxSaU7QcUadND
VgTz11Ta/bLzBwuAmVs63RCJNp8W9p7EK4Qs6TrtKZnq+5pHEJLxW3/DUqieVllXN40lBnyleroS
YlYTEBzPpAmBt2Hg7HXZL1YoycNJI92bszHK8zG3dg2GtLeMb/cLG4PODCv0xg0yO6AB+FLTbj3q
dcs60oMkGBBceATBjzXFPjq64xV9bSdEyGXhFDa1EMHaVa66pg5nx+wf/gfavpuza/B3qi6qz+h1
+GmZVjef39+CntuBneyRi4RZcoR7sCt8JisjN97sSfTwjmn3VWli09xipVHlGPy9zo9+cnRm6pzr
7HhB1qPmvkQI/JNzrnsB3uLt/Vs6V5U8BdpMut1nRzrczlNUxWqLRDJZZeWWkKr+2+B6NKAHJeKm
6jsoMJUbD0LO3z64+Jn95SnuRUcl6mpU8XbKmJ5Sx9CjRWWYWTDjRmaqK5DVDpx/4phCk1n5QrST
fjm1Ew5fu6xjqxfattTV6/s/58zr1U8O4fNqAmZSk7vTJ8mykyp32611fxPkmdwhXBRRoufjNmWT
8sEVzxy69JNDOcvmULpmiVFCK8pnE59QbAFmOuRMWBeo9ue/OY5OinmGhAtgmpO3cwa73mTCFNfs
LVUMj668f//hnTkqn2aYrIKIrK7x/B15d1RfAvdWzORkdeTQfHBSPneFk8N4TzSDpdE82rm+9mko
LOuuEMTgugCaPygsnHsdJ5U3eACCnplNAyAnvGOC6EBQlDS2uELlzhgJJnz/WZ0pYOgn80jSWXbf
ZLO2S8vshUMsIakTWuMq+04G2XJRusNH+fG/+pD/f6XYPOV1u50gwyMrsj1pcGbUgiO884JO3dJp
csP1iIKz3BF1al/U13jQrEh2qbExs2yOoaiNz+Ts/Kymjj1LPpRXKpmN56KaLDw+1gSIavE2fop6
wZbaQtYTWA000e7GFLl7Zw2E+OYevVaXujSKtdq7mDSCZ4fFrjYaXUjiKxfk64EpbtPVyHeW15TX
iefSQx0JFFRaM28yT68uKlHSHhawNVhC1009FdWmRKoee8cELE6iA3rCfvlgoJ3pRBGg99daGTEI
BRI6oe1at+4vDPaZGzmLLMbE2Md2YhdgNRaMtmWpHfp80B8yw2BD5mfZBwPkJP70X7UOWHp//QWl
mbZml1TJTk19YB3jzMQtXUKrCzvcFDvPcFszxnkfGKgN+/5VmaqK3dkdd75sFCeIpTRioiqdm6Cg
Pv3Bz/rzdA2Y6q+/ysrSfrC1Kdt3ojV2dc6ahJbTjN//Ks58379c5L8VG8bS0II54etzcAlEUmQB
p+yF3MKRSsP7l8C//sfGySk0esTgm8GjLPfwJIKYl7psm5QCO5lT6VvSoc+VxTrhrW3XjayT9AvA
5W5XzPD7THNdDsLkYJeAF9ytE1iIqg+S6yQd8y3FCjyZaXAnyZG/Lwf51jlBvn3/Z59ref0aJr89
mkwCDxsF/R5iEYfNhGwvqlQ5bf9pw16JDews920mAuBKLLazD3JaM2au26zbfnBnGcF8g0SWTy+x
g0c7c5zQ7APj8v2fd2ba/CVF/O3X+WTF2SDQyn3iN9594I6ILaiVRmaw4m/rvI8S7c9Mm78qqL9d
p0z1qkxhj++yYLkDICd3BOKMIRCwJOQlwg/B1fD3bulkJSBYZzQ6SU6Q3s3qakEXFnFWnLZQe/Ed
Yvb456P7P9jFbxwqbEi/PfwjHusv/Kq71+41HV+X3ykXv/6Xf2Eu7H8QgxXQQTB1AP/88292lWv+
A9qcCyLJ5b/AueBz/xfmwgj+AffXBihFvOuv//gfzIXp/eNXUgh/aQBBlr7Af4O5+Ou8RegYsAyg
c5ZjH0PcgGj9dXZcSumbE8SmjZWKxxpfWOgipqIwmnofTF9/vpLrBboB0zI4FR3ZqnQNzS7KDR3w
5aYZdecOX7DNIkUl77d3cPfPHcLvhIw/XcoCVmSSHcEduidbFZKjxsEcuClESncZLoYI+OJD2yUf
yHb/Onf88+FZFsIf+IquxzP868Mj5gRqBUmLm3I2e8B8c8FhxMyMSzrCiPcL9E/v39hfJ5H/d0HH
dy2mB4hJ/skaTywWIG+0j2xYOnEbSP8rbsPumigpe1tmgRZCp+8/2lD4vxTg/9mHcVkfMh7vDLal
AZD6dJAkVd8SeW1lG/zk3p0GWuRHTU4dnR0EAxal1kc1N9PNctxZWUPf7Em+EocZJ8lN4o1OTAix
iJ2mrD4HRt5vC0qkB7Jt3TuSYv3IrnAtZsvYXQRYx/ZG6nqPBRXCUBozxMm+F0m0VqwOnOqZwwhv
8g/uLMsvRKYhSzMzggXgr8k+IllriEFXJlW4iNl4SYBQUM8tvS+wWKpdhi3SDvup1259xYk+0RP7
q82ryzFQ4JSouhKl6TAOy5WXVMMrAbHfs1IVkW55N6r3cImagYqQ4weINCzCf+HaehQpHDY01IQu
/a7D6m0gVkG3rn0mctK/cbx22hgVNAyXcNT8WPCen2uAUztQVvltOflmKBqXYCbq6Hsomq+6bM19
0k5HT67q02fdlcZrx07jsRmI3wLMgAcbctXyBuROosSbfLFdnYn8KxvbXigqpWINpXIWBjmWq0iY
xXjrFHo7UCaaBQfkQI8SnKBXmSCIkn2rXsZlpXUv9B7KB8MW05OXNcaFvxDLZWqrSzh5bX5zV3LD
KF/XsMjTHB5ukmtXxEL54FVIGO0mf3xLScEKwcQZT5rVHNdUmTh5tAxVceVKGnWqEslFR1lnY65Y
pJMu6A8ZnajbQnTpHZFEyYUBblSFBv9yP1aE1kVsBkXcycXZlsh1XLYycxLlwlQHuGjD41I5LSHi
VT2RipxV3mEonOxLaliuEa5+guRKCRfdVQl6a9WtAzz++tVMe/BfcijMN4U1eQzLqh/3U4KUI8xQ
9oXC7Py9kedFEVIHWzYjLbeYrDm102V+m/feyuq6jt+P4JpDNQe093R3omdsWZ3xMOhD92PU9f6y
SFKXZjIPd3UAo+X92gJWxSaowrqd0BibBVVVMbQvravSC0DqFlVzsFdjoGVebI109uB91jT68jW2
FjVhaTWc52FS8o5qHa2OtCZOWjbJZ38gLgYQDCZZu9IPnM3KZ4d6BVTXVnxdNLqvrfQajh3+jwH8
7naoc+/FkK4RO+6wPOVBlT7UynEBjdnBp6QqyXxLXX/XUzA7BIArrmlP+TOwFEP/ZK2ZfjtaTXJj
GLmPSWyt58cMjGtMAS35nkPDvCWvh/yqxSsvg3wu74Hg9C8+XsUBq2vTio3Gz+jftIys7425EG6+
H+pFJ9K6VmQUHBm1g6K7cbRDdGVvtTvqoW2Lf9Kdq3ulm0UWt/D49O91ICaxtZQakx24Tr/eJQ5i
+tAKLCmvM0Rd+9Lqg+JTWRIZHaaL0L/3CvjddtGndNmkuUGSR+tjbr1mSeF5k7xLTHWyDPbXtdXc
gcio1fO2aI7HgWwDoiIPbt5AhMG1cacDFfIK3XB2wrRT2t1Y8aZ4DbDZ7mtM4tUrhd7xKVfSBrnO
ttPbOLZpX8OagNPH9reaDpkzJfJQ4y75XBOEoXaGa82vlQJIGXJecvBomf38NuqFtlJK7K1nYGaB
dygJbfxZNf3yaCxVZj0VZcLhtgYfOMJfN9fsotO00o7JvgX6khX4lGN2BOKB3qVPEHLyCfl/t9Op
TnHotTVCwIYrB/E9pWwJxK4nkWYcOoStisz6LvCAEMrpkPochemYRQaIg2eLzDlURUXx086WNVJN
Bm+qDcAsMZxm/mBD5JeNqHSXOtahq/0kouKoX2qjy3zB87jQlPYDs6G6am2tuRua3Ih0QRxjJB1z
TzGYKvuiHkuGlxx0uKxou3SutzPmo0ExC576sb/F3rhP6spvuJavb6u23zWpezC9uY39GtxjndjG
LVL35/H4jNZsxwoEGKq79Ibp0s20i6rxLsUsnqepfXFkmxO3ubw5rfFqkUdSDDbkbHVluM0nn5Ds
T6xDu3Zx97qbigu3oxhJLRqQ5IR5NjFhOabpeCFruVsphobKXZ/Lhc8Gc3YaN976KvLuSpblNavk
bgi6nwgUdtKyb227iSvRPMpW3NdEMYRAeneTa+1yLxu/jswNYZWRjmd71FXpaoWElNg3qk5+Zvb0
hKn+1jMYJCQmNSboGc/sNjILPnfAD6IgWSTq5YS83r6/9xvGkVr3HkjqTLS7ZGlRPhbZ26zTHx+X
MA1+jA0dktYJQIeLZ3QVQygcxZQpiiEsMXRDuMCpXV85zvwld729ZTvREQ9qSebd0tgIwo7tYXjt
FL94Na6ycrnFQHLosr4N6buz32xW/kS77bsJQbd3O/QTpn/dvUmlybpvjdcOyLdH2+s2APx3rZqf
qnQqScfs5HXrJ/uqqxhHZrXH0bpdGiz2nli+YOtu6BKKwzQNGzv36ZEajOFEamY0cayOJ3pfu3Fu
yfyeNaApNZxCY+LwLAlQBDAL+SDoIukLLSRHdydRtYTF0t1pWdF+NnzlR41ld7cjlApL2agKk9mS
V2IdwYC3ttgidzzYaAjios0GXDviKXfYGuplfe12WrorRb0d1/xCX/1Lp89ehSwhTevtAzGSm8WD
vGCb5qFwU74oZBLoQR+Dyr9c2tS6LbSixoiAQJ4LcPNFvfGSBTm1pW8RA3dbbfY/L8nyw24kGxTH
HaNRHtv92SiitZ8Qlg6Gd296pL3megGRkyJ5qOvdTdOA4JkDDVcKoZIXgXReeq3gkfXLZeAVydYl
Bq5dK30HXHZ4UN2YbKVsweBpyT5YzenVJE7huvVW70BN7C7J6/2iJ2Nkd+Z6XWrORetrcp/Dve/w
NKIs0L6SrKbvqZqosPKNa7W69/UMb6yDrxISQAA3RPcRaTQ3lFj6F/oLVjR1AldMb+6WZIIT0ZcQ
SvIXqrj9tpupUdKV58+gz5j9+b5X+bM0pofKty+DiZzywJQZgzvZNZNp3hiedk3PGVaCSxCQHLLH
edFvDItchqq5D6zlMOb9lYJOAZ/BxUoaZPW0a6V/TZVr3fg67aw2BWvX7eU83crWqbfLCK/WmZ+a
xfhZ5tMe+tZDmyXPQrgPlmPdpGV35ZEDXAaj2qp13BjLepRBoCXJl/mNKNl4oXNql/5FMBDMPkEb
PYLk+VwR9KGt7MtrmaU3oiiLre/nN1IZ36y5itcxpzVc0H7HMxYamv/VsNuHdCHtyLG926IUG4jK
W7M0IAWLkl5XFZNPql25ev00rPo3mgV6WAsVZ9qcExEsNYbslB16i25lx42nxL5DYZmX0BV4lrNp
RO/Jc2FdWq/oLV+tBd86ZgHmQqkVYZ471oPXDiAIZoMsy9HYD6U2RHMHw7hpMDIPDfFWQWN+0nrj
oqZDvtG71QsrXS0XwQTjU+vM77rPSyQ+NwSRMpMUpb01wta32KTdAw5qnUmx/ySk/Vhno4bs9H/Z
O5PlxpE0W79QowxwOODAFgRISSQ1SyFpAwtFKDCPjvnp+2PWbbPM6LqVVnd9N72ptmBSBHz4zznf
oZVGzOBDNGT8FBxrnz04/UXcFoSmE4ZjVPqi5I7e9GNKmnhXT+15dGfjJoN5jjHp8qj4b7qsP5a+
DpXOtyeaU70L6oUJrmJzIpHW7dsZByqC0zeHWhP+yfkdxfVclew3ymXga6E2A/bR1pXcCEcOi85/
ikl9iqE8rNo4rn3zPWY6Gy24fFimIuny5y0T+lZat8Au7lrbPk/BtvZee8FMT0/UurK5tO4135+v
4ta3edZ+lYs+emaMK8y9eC0o19xlwBCRhXCELRD4zmbuq8CptBEMotTHeNKw+IbFuFRDwMCNraa+
cvOiPjSbm5thbbY5Z9akC60O+4ndgGjexjYsGMyhu40Xmg3N8qLsugNd004dQpYhc67N5ZWYxXKj
E1wO0LeKZ+gWtxq2BZP0vnqiHteGBmOAQktjcaoYPnLPGtzx1ayVtaMsAgEaQt5n3Qsv2YkqtaLK
brwngmScABLufJd3kaeOIuEdM5bmywLWeTKoQ36lpdj/pXDvHIbZJnDkVsi1K7RO6lWKwY+8S+ot
mcr0MQXC9b0wS9qzpX0G/pDuZ9MrbhmMZl8wr9UQ2r4GWOv6VCbLSw7U4lhNR25cUMnU+de1lxJ6
TbW5Xmej1QHSXgR6EoKCDqi0FieQ2fkNQKhsJ+euC2tgB/ex5057d3aW275ohqdh0M4dkO/q3Bf+
OwyKeseAXn7FJVQXAjUD1xs3cXdJwTN66U099ayCB5rQL2G3wn3q1zqPTJgWt0NtFEEjymUfd30X
tkYHS9d0prs6k+7rOmm42TIduUStrT67YMmOGtF0DHKomQ+tn9B3hil1Z8cZrxPglW/ZmopjTQ/u
A8MBPEM0rRdnnGXZs5EUHH9j05y7XeHExZ4nVv2QltFgDGq8bwtP4S+lxj6a8ll8Lr5dnkwMmzvm
0+0xrfoMjg/J8jHAXqNTnuuZym6Hd/8Gs1ZyQMxUV52Mh7MTw+stM/NrpER9n0APQdFIved8Wey7
zre6p3kTRrjqmeNZZV2nzkZt5OT9nHorjhDo1Y3efH5ogNlharbNenSSbXzsneoy1VD50h2wjHR1
uFx+qZtMJsac8IKlnJow2ps8t+vJrIQtvV81JgGviTyHx+FepWJdx7Mpu8yaw87dihyb1QBgdQhW
yD521K0F8lE5QyWPsGqU2F8WwzprqubkvVt41rdBVqsMKDOzZTDJJnms5HpC0mNxrWZ9babJhJUV
6tFhEJ33rV4dm8tWluwkneiUT7tN5PJfz0E0tfc1lPG9ZZUd3d4CeHLm6ZAgphk1azdG2B5XSubQ
aEb4EnuLEvOraTQ5nmxT1NsrefrUDhuKmvZFVStGMLmEuWUPIXNC73RpXwnkGN93M6clC1sSFlt/
OTRs/ORIc3EBa/FzFe104KsuNwUU/ANX/ifw3eCaktm7jlf86NPQRfkwJ+dcL+/S277cDIf9apAn
nOzBiIBa2TdpGx9kvz16BZccinJuEiLLGMCT6UQR0xACd3f2y4IVaYLVcwOltz+3gzcfxnIrj+kq
SzRpjM/GattvsY/WwPt8SEyHzJqZ1fumdMeI9PKKaiKfY8EheHX0fsxynxuFSAa8Z366w/HkHgfa
wXaOY0znvlLtPsZ1fD00DpigKhbsldti3I5V5EKghhLcGKHCjwbQbPuEX8OTJxdzB5/L3a8WdgAa
ASiSrVL3wZHy2DurG3mYc/nvgRG7+iLseY66oPGbJmw9enuyRp14lRc2TIXTtKDvUhSpvOvb9nbJ
QDKkrjnsE7n4N50/W2vAECv/ppsKMpduk/kajNtn22g3dMuhgIxqTZH2qH1dVqoEpE6AO5l2hSlS
f6eSsN5jOELOyjxjn8ZJdp1uXnfXNeMjzHM3VH3yOpnYbNQ6F1HfrR/Q5GXQmhOcIIylV7zv0LcX
ej8FDWQBFpd9Q2Mf5eqW/bZWdbePL8LOwpwAZ6V9y6hzvSXOrUNulVXIFWM8OiikO1rmDI5EjkM2
GfBZw4ljV1k8mIlJMWwPtzegOyc+clH7boriV0+eNfVYmslWlbf5snrnzI/vCOdwnejF9G7TMHvt
r+lSBs1k/8KVDmDlwol6AUc2MjtLHtrBzE6eAfmr2Gx/P5kI0R7Nce8WC/N1W5h9CKZLnVni850D
A+SKa0wZsRGMASOWEhpIJqK1Vw7YWOeSNrKWt43xaqRdbz0xB6/u8mVeuejk9acRx/ODZDRP2Zbv
5BDm6iJqPSu+jvnykW4XKu7FQNU8I/z4eoTCfiNMkKVmj4brtw6NMGtvdLukMswXrxvZLA3bjbKq
Hp9qwrxH7uJt1PS4xhMDugCJ3u6cz7V/TaDFwgO65Qw2cxBO2Or8FiNo5cW3Bq2HeLW613UsKGCO
C3s3gcnfOXaPYVGIirx1+V3gvdyxXfC84XDbpH1r0ZdyB0PAZF3yOZWprs4vZRbo4GGx+upVgMOk
vEYkh8XvjRsKPDD1AaZhCNG8FC1j9o0cctykahfnjeSwaBi7OZaU2C+2F9Bk+8bjkF/pfruY+3L8
xDkBoEBMHEFTXo/AmXhSJAdlbX1UEgCTPVgMnW2w/rxP9+4yEU32Km8/Fszrc0ozdr7Xuvfkdqtb
2du3eLNKHWwYpUM/I+dNl8bLUFovFkg2Rp8pF/nG4fy3dk4Q1z2rBI+E11OSYFNFYQ/uawfNLICA
wxFm2wPmxGRY08tdR3Jp31XuXeWxfW+v3gf5iE+OUg5HXMC/eISGu1QuP2W7yX0udRXFUnHt0Poz
TWa0e1DEMLy45HXmcG31s3PPO9eft6YYTj1b/FWVWzps8ZNdpV2yRNRAFvskU4Z5D7muuKFl5Oxk
6ze7W78beTdyY5vXp3oz9aOcGXB09CytVKJW2CEGcdeOpI0D6HBegG2SPEI2H0cxzvvaqf1vsV7p
+QOckFJjZZxJ953HMpOBapchSDzwbcDYntzJe1W+e2ysotyXuJDLwmGH6xMXvFj3XrtrF4p4PrTT
cqMISHJoCBnonlbq8j66lX20SM2Q+9TVpManuc+iYfFo49ke3ZYWBibweydnFJKZzRlsoODsi8nK
yQfct1n2MPc6ZAAeghUMG4dnMYc+TJXVtVqcW5VRldmbx3x2dq0UiLH5TdLJK2+rnhdpenuKRnfY
p67GhvXSzx60MT5PafvS1+Oub7wrZqr7FPbSyDjEr6abRGdhmbr7Oba+BgQCDUFndfV9bWzOhxCA
QPHMlBabLSTEUHRG1CR9pJt1+5ar6mqbyFGlDgzNS1EICMbSAJzI21v7R1tZ+yqeAANOHkbn5VLG
hy/a3vtO9doCVUiz/h0eClZMrsaXq82W3GBu31VOC+2LALaxDu9ThT+sIIFEPr/tBQVkpvBvKKV+
iVus9L6ISjnyFG0hdgLIqy0HWlggism/K9jflIIYuCBdVz8ru+1ul8rXV7NoQnaNm1nM7dts2zeV
0x/Sab6WKbt6Fi/XxEvDtCGNJMEeMtw9DU194GLKsxrbpxpPLQMDqkn1buK/tEia9zbvwyTPd+wf
dNW296ihb8pgGfQSNm3TPVVO/VhrBki+CR+InGNAWItuLgtVwOLHGHe5ck+L0ofUJWk6lve23WIc
pz2lTNGNBm9v+EV94k959p34eRh6Thk/7FmcdJbt8VTfy1ke6dwqQl3qZzcu71cvZbq88I8wfeay
44uJCE1ySmANQMSsnrBmn8uV6Rc7uj0IKgOrC7DAxGw62w9JSqx28z8ICuBZxZTH5sF81Lii6zWy
7U1gGF1ORa/P2mtZL7yzMbZHqMgh1UERHaDXdcy1f+Qd8xeEv6CdIeuzyz+0ZXKyp/xj1uP9mlDU
lonhRuTbLrUc75HB+soxoAybeBwi13HPUHNJJRiXASa42rqZlgdqGC+VvQUbwpDfs+E/lO5w7jlS
bmbBAEEwWuPbFxO+d8cfjkRCHmH2jUGvpmNbapICDGKhBB4y0CWttI5LNdY7PQOOYex0TxrxJCEi
7Nxkfpyc9Skt41DlArIpKZ3a1nM02n0ZDD6raWzgj02JSO6HzLzKUvIVNs8Vd9vIzeWH7cXgXYvx
vZHja0895cEo8dsUWh2lWFWYlP1Pcx7ZXcZfS7pc93N+LRs/XOrsfUrVA4rRi3Bqj8n7+FHa03Er
PP8aLeKZAnNWAu8HGid+wPRzndabdCKLkLv3q59fJV7MconYY2V+Gvaxv1dW/zg7DBUEFaY7K1uO
naRRu6gu3T0v3mbcUTtKDMvYkkAn8mnMar2LcS3LpDzPU/WVw/NZOnFoF+POd9Pvvp4M6gOz61hy
8btc5Rq++mw0d9xNQtssjk6ZHmN/eSzc7nGkv22XOvqmbvUt+99HkwH7cy3vpUzS5VCJgfOTgmmJ
KkihTX2n+uLU478+xMb2DQU7mKvliHP9jtzMxr0iNk/kerInK+EeboC6vd02VLnZa6hoWScxPm1Z
9Vzk87JLIdBGBW1sKzbonmsX7UzXyscDZZnFeoIwRWefv922PSgPT/Ne8H6U13rt1CFZpEduwG6v
hk5ZL+tFFwRVzoTe8oYVCM4A0neRHYSLmoGP14PfmznOvhmgcyg0Vv52zEzbOgvHGXbFoMtu34Cj
jKy+vxyBPHePkIyI3JUXaHWZPlUQsD4LW+T3VB0z9Sl8Go/tOTbDMcvE47Rmzr2tUvIGa+YnAJkK
82uafCYxOB1HFqI4y3dJDIeoM9PPMl3i/irOaDfBfpWM78bc0V8o52a+h1razoQ2vJHNCmQsNM3s
kywpnM+q7h861MOrphDqyc787Rs1T2RbIbTfGn5nEeMquTH7GT2VepIm9P1yuWd0aL/HRmp+zEyS
r5q59OkExL5KHMqMdzkyXBllCcjvSg3VPlbZ/Njxy0SXTrAobjWHKsEeVusk++53Ci+k3kbMd8Oy
Q1W3OY+DsXPzYTk642LvkRMEB7vYfyQUBBPU1NwbSw4XWTAYwt5bTElY2Kf5LCdBtmd1XH4jqqde
yzpeCDRO6mZyZu97Cstm7wimoEkxysDzMPDOslxeaHDMg9lOvhJicmGzrhnY7JkNgLKp9kqLerzx
LoHFOdM/6W76UIMz3GVMDyJrLrrnsZLmGMhGT3BBi+Z63cbiqXcYrLZzxlCGuWq49Za1U41T7wqk
FLNi8hOzUCJKMkB11PZZow2SyPP9+XoxdHlo9cD6Y25qr7yuPXZNX/MCsbR1iRnKxrptmLnvF8Zu
j765FcdscA4YEx6QhuzHtNo4B4Oo1JGJqydcvLqOJk7b3xa9ECEn+RIJPdSkKx32fycpGahn6xQN
jFBDYTNqmmyGDV0We+e4UcYtwK7GDdS0UNrkAFhhB53KO7HOSGa1TI6yX2b2jjm+7CY4LgJCPuNt
pm0b4oqVH+NU5nCl1EfXi27P/Efvk8ItD5yd/J2hnIrMTMPGPgLYuzUn1WQ8ARqxqYA3dUP8yH/y
h4IkiB4b/XOzYlKRydhX+07N453XmhXXNZco3biJ8TDN/sahn+MbV3wlD5vU/cCxIEdM71MiawDS
bXmO+0XeaPy3N7JoS+If3QZ31U3bYtpX1F9cga+d+tBP8pizv+jls9Umog2hCG87FEMmAEOy+Xe0
0xGaaldj5cQ4rLdLQRputZLhzdJWdVVMWUrvyExscRicc4ZQx79puLdtrFXoQFjjb7pWEP7yRgT/
tdU4dtrRYpTgi5UUk5eYIma9jrlKNGVs0aieu+mbTXNcAqsZZStU7iXK9l9DanVWhxQZJRMGK+QN
AsRoY0Nn3gLb1sPhvwq6I+m0YFDR5vQdBWnGZ+1WnvFlB30pfU1iQNP/9F3+f3feX9x5OKT+711U
91/9+FdnHv/v/8eZ53r/oGcVaJflcnn/Z5MUUbNL4aRn/cOmP8D3KZ8XbCECf9n/OPPMf+DJox7b
95WiaApvGf/j/zRQWd4/bDodhOf71sXRR9r7P2igurjH/uS6QiQ1aTGWdFRSqUxN5cUO/CfnaOrE
3Nf7PIk6c+NW3jjbwbWKvwO+/DU34v7zUzAfovh7lK3+jkzpUb8amgBRG/v2kRLFQ+tn39NFnYEt
+2FWTPeG3fz606/wL/x5v9nY/vhMyjkd5Xqeq+j//us3q722rtF+YVHHpC1MAliPiTfGJ0dv35dp
ss9LLcTf2Nh+8wT+8Zke1g5qmvG1W7/DhOahSFZ2C4ORePbN8tOBTsBkC3zKJf/54v2l1PXP7sN/
9RdlkueatD1SQv070tFqnEwl3sA4etHza1OTYLMTs7ydgZsjl8TWlW3Ow54xWPk3EZD/9R35PCER
r4Rrc+z7IxH/pycG57LtFFJ0zNu9CZVEDtZT1VAMHhaxIM3273/F//V88u44eDktHJY2qsvFHfmn
T3N0h7ZqSVhQCOW7NtMs4BYX+P+HT+GTFGY2bI+/x06GCye5zN0+GsslPlNrRTliKtroP/sUx1FC
ScWbdikaVn8Ezf70Xey6pdgyi/uoxH9070/C2AsLZv6//5Tff5/Lp3i8a54rOZWiof71L9ZaqdR1
mehoHDZOjZU1PzV27N60nRUf/v1H/f7j8FGKj7Gk6TAyw7r5148qbGwGBhCbaOVuTy8XmUtOz3+H
Jf4Xn+IhnQp+YMejXPy3L9SvSzl6oPRJUzPoMDjTgWTd/q7V5l9+im/ioOaEYDm/B87wsXNYbjsd
zZzqQRvgkKtGFJj/7C/GwsBaf+mbZmHnkPnborTSmNRVfb5EXcc9jzrcxQK6aHTyb5aHy2vx52Xd
xb7rUXso2Ftoi3d/d+lPqp/AJZmRMjVhDHPRV8Iwi/dEekyzvULW9//+i/2WCHL59XkKmJaxM/HM
+d7vG0nVQFaEsBhlILaDsiMtOVoGaUlh5jfSbb8nEjzWxkEmWrlJ0iwIBVThivubb26Zf6Cq/vzl
lcNuetkdTUdyCv69R05LtU1qqqZoToSEEaDB4gTGtCkG63D0WsxxrUV2SGL0FPu56P3q9XJm9x5Q
l5OVa/6cfK3EP8sbNOdFn7tlnrc3R7DWkWJBm72B/pcytbKrnuV9nGeV7VAf+0djubDjBJUECVce
ufVXZT6395qWkWlfz21/MpsLL2Wx04UqYdEWzzbvV3WVujAqDhlgBNy7a+alIUM0MaBfja4KzTZN
uSAAXQfeMc/rTxpT8y0imb/Jt8TqNOHa1K2yIxWMsmBSYGCi0UWyHMfcmX24lkM17ZjTzZzv13Zb
b62Cca5xpGl18E5KrgWcK5pETk3WbAb36drrdtoxmxei5KBIM1O3kV878RjleMOPOTVueVgkRfE8
Zwpf5hwn6ykebLP9WXtVpSAaXF5Zt8hUzqQx7s3dNlpU5TFW0IjH5VCJYFhc4tX2PKpvWvW40YQY
eo9aj8VEhrFSRvEA6Z37QsKt2anekEfJTke7LhexPDTJbO4bQ6fJrk5skYaV38GIsjPhUP2MD9CB
miE2Omr1oh7NStWo6cvlXzGLxesjg+8NGqZnxmLKDL1n0rH+kQ/dvO2yKh2TyDGX5CO1tP+In9T+
MFIafS6FQxMcAlmUCNpyNmfwxcJqgyy3ZixAbTu/66Rdfm2yZmcGivM2drL/npkm9NMqm5mcxg2p
fZquF/dNwgTCgx37YABbqdXpUrlSBMwWjDsTG+SPAlNWepXTU7rtBxdQFbVyrqJhGX7zTcKlhyut
cnkY44bHGvtXqvf22mTMBwVGbiNR5m3fuf2rrklHHezJTXAF001ioiHFBIzb1IV8KmCWhFCfYydo
lykrwmlIq4NR5OpjSLL2zahW99tst0tZ3XuTm3vNg2/SHXIefasZx2igJuKQIehbuywV/iM/mZCM
yGcjiwqORXNAl4f/CumsnaPK+IOpAeMzP3oGppZDr1wEwaIvcA1kg9fBgS6czgrjUaOJzomj7mQR
MwYpe5kZMEVWsZ2SNMmxcfUQ3OP3wtv6uyShZIbfJnF/bqJsn9thwaGut2ExA8+fl8udtps+jHl0
jKhucabRIE4zCVks5p2MGuqndGaaE6Rx3N41jaDiqB0sVEiBAxobqpVOz2rMGUT0Xu4/F+lcOteL
PRa3aV9J+oUqaXf7siSqf7apvXk3tqmLA2tYLPOI2Rr0itG7wo5iY4CuP240zYZpnTpnUVXWl8ra
zQtHqeKb2RWivHQ8revesfoBgcpHTEaX7V2dnLvcsgz6e7ZxC6zYUiSwGi/GJC9oZnDrmi68ITUY
dZi4oo6qYL1CjMV8FoFMrTEYGsxTcD7VyPFjbQy/Zrl4mOhZZHB50Gk34RXGKDtNSK83xGfpQxIz
/QYYP/rkJ5TiDkKn1Zvy7LRt+tmwla1QwHGqBKuzOF+jnKpXu0f2PfSjkO8rHUAfOGuz180a7Pdy
WxjQxUlLrmFNKpdse5osTzAhkIA69DvsihejKvEAzhZm1kBxcdbEcIJVKflezvb6OYMkfMRtk+dM
LOOhC5p5UROGio04QKenUkY2UbVn0/YzAEAGl34gHSBLAv7C5g8QD10XjUnFy1PyVsw4Zh3Agm6m
3V9c0ErMuz2C3VUsYd8ElZOo7hpPqn01lYpjzlSl3beSyEaKi5MB525tZfNFty8dckXpWXiJfevd
2dT2dkl9+LucE0YbFIbADjcm2YzsIVfeRmUXMr0GdSYPPMtK7ia/W75v5qwtchVMc5gijJM+jra5
PgKk9n75NfXeLMWcAhAass2gtKtsPx3WgJ8E5g04GtJwH0Q3OAkNjYV9cSGiSgcTe1AkbKHRN5op
vfctAdIjXsimXJgUuR/Mk51+joM28BJ5GcJ6DNyF7sTcB13VxFbxFPPMJ1hBhTEdsr5MQNjZzVgd
W0tS88WoDpuxfQGNrWk5llGc9t0vK83sKSRB3mAbVRnGmYUk+b2pPOfBdsj1lHSx/6AppL3Pjd4r
0PfgMwfb2vffATf10IzG3Hiel219g5kxwH6DH7oFlWjtnwl70HpdmiupkTyGVMDIpiLJscoWnD5W
V3Qbi1GgvimSTfaBGtL8fgLUhV0ip4DUpPKPXiDsV93e9sQwXxx77WMD4RILhJk60NPqpfzld5jt
g1I3st6lnrGe9GhPai+49D2IYaJmWKB2pzgV3dW5cmXafvMy/AfB0ltAfTpjyF5pkBVowapB5EpX
e/3FBMt2wrEem/4ka4weV4Zb+knQbg5BXLc3L3BWOo27IyRW89ErU17ttXfVjYWbmGKydK3vrKEY
IIAx4MZGOmIgq4bSds9daauL893MYzD61nSsMHUP/C5p/LCwxQ2staN57pWyZNAVsX5hzSnsgI3d
v81BI5jYNif3qzPFfChBjn5ReAIeplzLfD1gZhyfJnwwCuAYvNUzU/kFEYIghR9gkzI+elltb6Op
sGMR5tePsZ1hO++Wwok2VPQPVouSqerEPlW7FtySipXuY3VX8zI2lgOsiXiQ31zRiB+bGVNhgXBY
79pCiFcq1ZBRtj4z7rBaYYRTmZ1iQ+70HccA81OiNXVBxb+Ncix4HFABpflpaWndQ/3uvjjbSSTk
xBmALnVlDRzJ1DTCthpinufFW9hReFkFHZaDB2uIjWejsvB9+QiQp7FXW7kbSdh8bpU3d+EoZl4y
vKvFddwNFBkuauDgV3gSm8/AiJMzMS2WNdkSQIwiLh65YJI/c/NWPiEsuTQtxFuzRXNvFhyfXGPF
gGsjIIVtS6Ap8G3RzYE7+/m17lPIVplmvhF4CxYnyoY9775UrHA7TlluG23SL55zhsDE1shafVbC
utitY01Wce4242I7Qd5K+3ljYJ7nGSZWe63NEIaMfhm6yjv3Egnj0BldXEay0rR8jlssANFVuKyv
DM4NWcRPRS+ERDJ2w7jQwmYPNcqUg2xbL5GcfMa/Q+oRRkgKnVWh0+CKjMh/jAAwRhcjiFPjLgaz
1Es6hxbDw66b6uU1gXgwCFyVcYcTshBFNQWNT4g0wB/jvA+w4O8GoKw0l805BzGSfbwA/PWNT9Ns
8QkZy1y9MEf2H8rBAkO1dISAQtMV072qEgx7DmOnCbNQ0ez7daTZsI+zMt/X6ZI2exyEkKjtrmgN
bpwI22AfJ6R/CXwX/IPV/+gQLVkzRFfhz3WgOwfYkRBXjR5WduC1fvWzU9N4SalI+bNBaXF3XYdQ
GjQY9tiL3ZlYn6uMqcH7gEt6Lwcbk9y6aRpy7YSR7b7oOvXIeW4kSdfV2cvE7aCLGk/bCI0gGbHc
LitiFg2JP3o99SfDMckbEHBB4nTcJv1y56W+m5pev5l2v7zwV6u+0FM7gbqMyBRIInifm077R0zq
9GrGaco5OCtr/wPVQjSBXnt6lOrV9m+5/UCywgTLMH7OcpBm3roowgtyAcQU2wPCYW7q+mWa1urZ
VMzdkM079RoDiPm5kJtw8Wkn4IMnj0W4sAenvE6wpbFs0rNSBxlr01mMPTE/mRbqiQLwlMY3o8O5
7RhZiVMri+sPq5czcTUCFS1ef8f1Am2V/mdp4k3d+eXFmNPk4/LC+2UWnHPq5VdKzaRzKPxNf3ft
cqYtntsbSyyNwdm+6+gEs3t1yXYUy0p2AfXvezvO3oTDKx/fSXr1b4qu9yLYNrH+TBaTTkMqrq1z
bRXEi2yxPjt5O8vAdHDAHIfByFVUT4n30yuourbltml2IzF+jM5KHZ2Ik/hEpSl0j9Wxn6Xfzncp
0U2Mvyrv7lO0kmFnY7HiXM099AoOUfULZWGhzHLSIHicvlm+pbSVkuOrNwwLAAVxhrWTtn+MPAnc
RjIS+YGiT+B7lhTGndGU009cgoQ4hrHmQDtVRMlCndC2WA0Z2n099/PzWo/qecovb2aVG+kvj+vq
02KNZXqj1wRI5JzMkqsLEFSCA0NTYZmy0BuD2ljrh1yaVYztnzIVAILzDK5sxjdYd3H9WXgrDlPP
dTFL5k6DcbEw134NLIIjE9GiuF53qaHqH05BDBWWXu9xYnIHE/FwTDiHOCQkv8eqISyJ+uG/2fR6
ajZOqDoRHluFUFMIyY+YtZhNZsUhIs+y7eh69QRLMI69H3OJvBR0pdVzX7dK88ZpMbiFJFqaN4rs
0pWeCk+S9yCWIuCo+Fhl+okIDnh0iIZB63nWS7uV7kPe5GvJ99B9ETa9bby3atZfPv51DoNNMd6x
owB5YaGu7tKuX9837VcvCm97FYhqyX7Ffde3Efzk4Yc9DMnXOC0Fdbj1Vg+hlxgZ6DkqDH6t/Elx
2k8uuKk2dtkyeyGfZotrza6vm0slgE0NuqfW6UO5fvptNOWlprJPmLLrmg7PnekNrmDVQVreu6NW
BGJz3z4NtWRq4XLcRoFfuw3zBuSP+WZorXbBw54otofM4Yzg029GOHdoZBuBHWxWOnnJANIQi92K
d3dUfSh0vaiwX/X0xJwzv7SiGGzP84JuFdpdS/x+irXDi8zDQOLGI1m1VxTGEVaDYqWp1KjMckfc
Sg3cMDz1pbjhPJgqW74Mo831DnfKnFHRY22aZz7B7SJwfm3BlNFlvOsmV2KU7LccKq+pvstcd3Yg
3dHCuyK83A1NDv44c9DAy6ixUwKyIzcY/rPUUFahnXfJ2p4yX9tnt2rjF5nHc20/D1YXu+JFJSi2
4TwCaiWOMC4evvBtcLL+gRkEZmYodBix4AeN31S3mdcUDRO+M8y++wQ/sFiYeEydnCY4YWwOVdk5
ZIvxK5i4oIkmpcQKsPN4jDYpqpDLjcxJa0euOxhDUCcpCN5KLfkPlxxvyQaMxXOXbXntB9RH83/9
CRwaQezFPBtYsF8Ns7twWdq1eTVBkDzlmnLR3UDxMFX0S5x9g8QIfRdcLVbRvF9+Cd8QP4e8ZqMT
a8kdSHqLxvqjuepTRZKXxYXMStSktPAQ7gSuPn9XucV8P9jp/WBYkjN3lfa4Hmw6mRPCg+mBjJV8
W0bDgZGwKNpZiPhU9S5huyHC2K8pXIaVXBITm7GsrxNVut2blY+eefK3GrxZg2edFVCjXpFTs/il
AtGXJIAu++vG2iGFmeE502pmaSmptLK5E8ZefqryOkbg3TwcD9cTIUoyQv/N3pntxo1tW/ZXCvXO
BMnNFqhbD8Ho1FONZadfCFuW2ffc7L6+BuU0UhHSUZTv88XJk0DClnYEm92sNeeY5DADonNktOh7
W3PIdPwJIVL7jFXPK8lE6zh4Rs75UA1u8wBnUpbXCe17Z21i1qSqiQil7c6D2THlQxMN44LXE0S0
rueUCiCZyp0hcZQRYn5RjRhmAQ7kfROvVSiq8IaymYdyBYXIAumHd7dSHpsOi/et6Kpi+Oq0lpVd
h9XQ9cF20ANh74wIF/1ak1y+jQyGhpImLy22z7EAGanwHgB8aRZ71BzfIixw1J1GmIq7lbbQOF52
EzhKZd0F0cgySZK5WufEWs59g3HHcgOCbtBOowxcWX3nUt/QSTxGiZFZU4wdyxWc2n6MsnFD/E9k
EXLJ1AjI4NYxSFnkGC3GxemTKg02XbJgi5WK7+w50tXmSvSDybRWE/230eSAQyfSE2PeTbJk4zii
viX0bhDUJc3YsDl88y0KijVxHU94b/uSU8InpsPEDj1lNqYOZ0Iqox54bsVcqnHpUzP/Qeh9bFP3
nBBa0Y4o8+ccti0TCmW0wrxAxu1mF6peJ1w1Qj5pHSUtF+IptlssoYXaA2fl2Y7H+nJ0wnp4MNHd
WpJqGi0AXxaGalMz0zMTU4wGLwC9AAINSZQZIevxPetWmz52uGeIfYisOSL5wKyTTwDwofAEonbq
i7QxzfhuRCgOatUahcvhHNLkxYgiE3NbJiUkZezutAHWABNLfVoxyZeWWKO7grW0qms8lHvkAIo4
S+my6J6Zu7n+JQ+a4I5uTwkld2yFm8W70GySdDybtHbU5k2HUCJ0dniGOqVHGUbIKGXjVOClpJzM
gQkhuVDbTiWHcbCYbFdjVWXN5WA3gkW5V9DIptjWI9nOG8vOaUj/6lb9j4DglYBAN2jP/GcBwadG
HtN9Xn7iN91H/KXS+bIt20Hyjm6Szso/GgLT+ctwBQ1F9LP8iOrS1PqtIRCICBwqBC7YJ4T95oLC
+S0hEMZf/Az9od+/1PoTCcFRwxFdg2vQhTEtjXgqVT/OTgTB3BvGQCF/zgv17zZb3C1zWD+wc8N+
8erKvNPUP2p7/xpLA3jNN2Y74y6f5VULdVLVWMR1KjZ2Ybc0nK3Y73Xb2VJAkztJA+M+TUokxk00
n8D9HPUHf43MmBrNVRQFx2EEzihQ2eqx2KQh/rvSzBcPgzgxyLuXUvD9HCg4NNiXtt6rr5cbshNp
ySCx6dyDTIUk0F+lpxhvx726X9/l1TBHfVutB0GLAkNQa+jja1lAaBjqRnmoDCVlGQtauStHmiOU
ddA7mVn6mYzk22iU4Qm20Uv8yKtW3T+fxDBg2xoGTeSjruHAdiJyBu7n4KmeWLdeeaV48Y41Yafx
b6p3w5azwApvm8e++BZhupd/58R9jvf+7FSYxbv3GFbV70+z/Pmry8/cG1sGMbWbfghL3ADmpbLk
vH/8CB/fY45cOGtt0+UGg+xyFt3Kq0EMYxqGQBZiY+mVuaUWnF0ja0ArKcbyz2QNcBmQodAHpTOL
uEHVjq6uIdoQaS4zPj0AgupTFpao604xt8RCK3vdbV7GsW0EDTyzaDV4LQ+/kirJV0DsxsrS0FJa
4QGIZpLq5dRykI+CYmf0Mop2VSyM7wIF87zSrUBUNJZo+1Pq5YTSw2VSqWiYw8B5h/11QCpoAPH7
Nu3rOkTUjxLlxsyUNPRiUWF0pW1HjDSnY81E5abb7UWTxZiekapntGcKYgtupUggcNAsUnFiJRRo
PVvJdOcqn7gyZ0lamV4KV/TaWeTarnmZ6JgzKNSplHCIu7M554ajBijG7o015KHpkz108CboChjO
ejSULtvHy793VRq37j5qxiq5Jw2uonMw1ICgnLpGEo7Q3H0MahkEsGw4zALN0EwMvZPZw3xQYiV5
yjnGc/AcKu3vOafYyLtH+WJDLgHBJkrOXtHRHKtcAyYY101YtMmuM4yY8nbuhO12hrque2regFpW
7JKNaRIhIqwoWG7F2DoYX6NAUDonv5sCVtydjXmWy304K8oVFVw2Y5iEnR9GOVbaDcxsWXtuF3Y6
sXYB/Kco02KcnVJVrmI64PUOBiz+kcHKnB+umuCa2tnu6FyEJMC6a9ee2mCrCAcFQjp22TeBaEhu
GrZm07aIRwAhKY6DmdNOXWzwnxbKQoPTfL3R6Q1Y1uT4NWRtH2u1fUtPxPpu8o6UXpZ12Z3bR2xO
hsgFchGnoooB6FhzvxbK1P6MRnY3azZcnCuaMce6WhnR8JCaQBIwyw4zTa/IdjjbanWjrfpKz55Y
PylCDVpf/x0bRZd7LScu2B+KUyAmVo0nBXviNQIGJVjxwtJxjaoIDFllhyFtti7M/jbcItOW/TBx
EyhIqp8prdorrIPBU0hF2Ue4O6OCj8ew8XRb9jfDVBWfAQQxwYZVGN7EQlBDtGnu3LbA/OaVKNq+
Ai+g9PcjTtYfQ1vFFSa5YaQqVyuNsRx4os9zPQbJOlcROayceKAibGhNdg3ahpLzWDsdKe99DCGH
GINbXYqMPo+YhmsRipEOTx/L+0aHJLYOOaF+csDJnlGYbahSZDbV1kFVTdYFlZj6eMqN1FPiXr2d
olyCG0+aCkZWSLwshTGFcIuUB/1GVxpiZGqq0XtVyXB+GODNacinmvhBn6FXL0o356CKI/cr3Rt4
qTxmzs1QgybnYnZD50k7U79aLsHVJAnEdrUqSRm6c4Oe9zKgyfYTd7P1rZsnxCxuUyYLR0JLboqg
mj7xSEFUCyMtW6MuGUbesqSCqsNEeZ2EGpcpwUFw1zKHaNhQuA2o7ide6hnn6lVg5gZ7Ykt0X6be
ybH6Tp25jnli7vIC2ByomSZ/LmDlkzGTiJTnlsam5OKoFetWUevW3qiT/MLUUH94VP8zk7xfXm48
51WdopAvRA5uw8ZZODVDm3t43bBFxmDJorU2T6n0dKqTX8VAEhtPqdn7pDcbIxRdp35WVQWOGFI5
sFOToo2XHMoz8zJO665dZRFa760d23O6bevQNTYDqFV1U1uBaaxgblHQVSpehFsi6sHWx7KcKC7m
VR0QD9iaznnQVk2zms26ISRlkWHsjLlu5ksN4Poj0mupezMB0fdRS1mKwA+hRl5AbDzYKE2Y2SYq
k2a+qsKk92cUdPpKm7RMrPSivYGfkVQbU2vtEdsDBvLFnWZivSDQItmr01QPHtacUewN8GHcMLUj
Vi60jKr1ZuY+nmZMH/c9ZSHwAbGCa6NQC9XaWRhvmAYbS1EWudvY73Q3pCdFPT0YPHpzcb5CCRR1
m9GRKQQ+unjzqrUrFYs0Xl6Vgih48y0OcHvYpLEqa7wczvBgpKZNHyvKhjurqWIcMIGpiwuEBdGA
xRnlJQtBlDn7wsC/uhbzaPqjPpCXV9mjMDeRmiIkn4sYIoNW8uG3uVnqyoUmdbOhvFpCXSMuQblK
tKb6xAYzNDZO1PfXqqYq1obQz8zZIIlEGFOiJFbRDS7it3RxBXmUiImcsFR46JcmgE16s6GZ4YJS
I5FtqjLRuweLxsWwZuEUn82xHu09JsvRvVOsgAumFEU9bpej+ujhNgyGFe+XWXq8OXQtEBwF/Rme
FaFsgKsIdWVKGigrze2SK6ZVGsVOU1lnxqSXe7UK53vNrsgEcvvAvIcVQ2etCfSCTeNUN2tTVq6F
3Ae8Lr9Cz5rk0nH64WfVpjbUvTyhlJ+znnO4Bivf7ewY3cB5hoLWQNyfLx5XvhuH1MLWPyPzz26m
VLe+dB2EyEslUtqSmYzoD5rShrisRQtByYjtLt02MNS+vmzg/ufI+vrIisjyP59YV89NLn98e616
1/mB36J3A+aszTYQrTcIUWtRtv9zYLWMvzjZGIBMHdcwD0TvQv9LuJpqIUPn9KM7y2b1n/Mqf4RO
z7DZlrOLtYFR/clx1ToUhpumQCql2RbuNOCMlslvO9iA1zKnbT52zXbUUiAeKckbEv0ayBJkMfqw
Hs07zoHrPp2uQ4ec7L7b8aEwrZELGGlXiZ3uljCbenrs59TTWuYhtB1Ul2m6t/ugdda4yc+rkIgr
8cPovrp2xkIs95TUP5ME8EnKAm4KzrEo2aOf8Qrat0m5Hat53VEyR6i+ChNyq7voc2i0GDupYxLJ
EyU5rY2MmCcBdltcpmeJcPcoDXOaKhAr4imEubPkQRTJg1BNYBT93cy2e4jxz+GltBB/0dvvcEdL
fo+GFvDVQ/DO4fxQdPr2worDC+uoVm/lQdtsu7o8X8gUg+UbMtn0tXlC5Hl4UHs70tFBrYKOGo0V
txArk6L/3WsneN1LgebViWYZAF2jaqHht6mrcCA8/Cq1reBNS4Zm64RXYMugatyzphJp71kGfauH
UC89mnZs79PrKroQZb5lQlonyU3nsCpA+xdkeAPQOW8Vc231n6Wg+aw9jjw4MMtXLdIGKr2w/phw
+V1dPV26iGqsDt6FuFUmjgKwihIqqvSmNgTVbAibRbYUAlABG6mk+wJBlmARL83zGpbOx7fyCK//
zwXANME7QoWJutPhBVCXfJlq6JttwyYwKiEUPiUEPrvyMy71faoVHvVUwx75jgHaDTajerAFUb/5
+HO8ex9efYyjw3KuIjzGbt5sE0RbHDxXNKJXGhovJPYnnqnDQ+zbb3xUFCkr1Aoo0JgWgEPoNEIC
aBm9euobLRPj20eLMznYGya7N14DN2oq6Chc2VZ/iCrzLFEDDM30NPNqx36+cS/Z/Xudcd6o8m5W
rsuFCjB/1vH9zgbXulJXZbAJgu9gtU6UJpZz+r/VmN+X4N+PdqQaN1rIeG0imy3nfDAX9hrtwSqV
7K7rcEPY/K63lA2F5Lv/zk3+d9ijCdlVximoem5yTfaXCQ201KnwVP02C05xpt9OHLzXry7+0RRF
UwlYsWSoiX4Z8XQgBn7tDv6jMefUCEczR4R8AQgZIwzT18Z+aOWJqen9NwJLmckFE6559GJaqoCP
ZTPJSu2mm56kzdMRmuzdnj6+Ke++DiDbqbEKizX36HVg8+Qi62CcOlt2dbtKPqrz/cdjGMa7Txyx
wNSNwJuLl1iHV8Ww1gxVVc154hBIMsMNW5LO6Do7Z/qsQiKBDecE7AnR2OfDNrYukKTDzMVXbYvH
MYQPU9k/dRNUMqpf9qPJSirjIpMBmIs4AP88f5VTsZcG/V7hnJSPn5JU3RsQMSMt9YoouiHSbp3L
dJNV5g71etgNW5XzmMRS3tlPav0DHoSX2tW5UqnnWnTd44F10JSZyK4MqgbzRhE/WuMTpuoZXBMb
3AT8LmeMsx45VWHzdkPgUBQX0lGxDWd6e3QnwdKdBaT7Raq9hr0Giwmei3YOXmFPTWDfgSqpwGm1
2bVePKtELZbf48b+aRr9o2XO904w3nX2rtOvKSncysz+mUjIqcoA2qLZBIl6TxAouq7oouPCtZFN
gHWzphjHmc9Fr6VuCKRYW4OPfHOlDF+b1KQ9KHbmYO5KMKkVDak0vKY5SFqp6+ddeo266zKtf0i2
EDCsbrv6KZ13AWvj8hWGwtwGFC0m5U6W3wrrKZy/SuNzk7osTt8Iz/QDYEjWJNfG6K5T9Dtz1YAA
SzadS293BGbSJlczBSQ5ku0bfRrqelun5fmS8JWDYaAcpc7JVTKhcwZNtzwuSkwoUL4lgWRnG9Ed
t2dNaw77boAQcontNi+hyv1w5LjF9XI/jKAFYhWYHFTfS0KfrkrDsNDHUwvpB8RGw17C8Rjr+yBC
bTdd5DrgkDreoOzzdNW6oM5GaTNlt7VXc3M1LMtDzN0eEZSWJnIdEwVhsx5VCPnddyVP1hMMP1DH
cf0DgNgKWBJYy2ntfCe5cwOgYoOd44wi4ZkdXhDqgls8OkuSb4IcUazvW655AQer764M9deOAPU3
rce9HSYLhd5bagB5JTZ5ma+73n3I+xva2mv2Ie4EF5NtXye/g2drgHi4+jUproPqqwbFmhrEehvd
Qe7aCmGsxypfK6L/Avmf1W8hYPGWpSCyZLii1LjVE6oB0mU+1q/cqF/XGcmgZXbd2Ma3VE2+xsZ8
U1jldTkPd+3gXOZsZamaQcE9p7OFQjXadfJJGu4KAcIjcWXrwP7U1+xdosoLy+/d9Dxgf1AprxiY
s8mTZyM0IaVr7/WZVC519jIX54ovY9QcyQ8Nw7ToWA81bRPz8e3OY+O0MwYy2Ppqp1nspN34egTq
pKXkAE6eNU/rRFM2GfTGClZDo3cXeV16aMSuxrD4WvHbpK5vnPKGEzqfgHpRgj+7uylTwAHon7Fw
U5fst7ESrafkMTM5O9T5Hn84DyTQ+OorsEM/kGITWbhShokibeWB5wG/fY+SbgMg0SPaadcDtplM
fdMqNO7ZTKKohOt82+Tm2QABIp6WHu+4iZtiS4HPM1W41wBfcYYTqz5sFwVyEW3yKd4gpL10J/sm
oywZlZzQqWIgG+axzNszFyyFMkH7WcrVSOeWb5g63b3Vjrte/0qHY5MU96DwUm4O+uu2LPw4B8JW
5F+dRrmNIdWMbXCpL7mJ4bAblUuFHjcCCewUXxM9XQvugsl0DWpzA4bB4x3rqnKrMZBWVVto42dG
kG2b1tiLQJ6Nscsr3G8N6W560Lhp6UK09dloog8idtqiwggxeQLPHirrORwuKR9vaBvtgtS+iJrw
s8sEpcCgyvWf6uiuWtWPXHkx9ZGnWNQGwkszDm9tvb8W9VdTD+8aOZ71/VUF+gEl/kZBn40dftss
qInirNApK2bpTjDdDQBIaGA8NkGBLiy6aKz+RrPzq5mAc0k6GPECGx1LQtzeN2F/okvzEk99sO3i
UEvrBPW26dClcY6WdIS+bUQprkFiUZ4vrDGLQopJjRzNFlLhbJsXHAnBS40TulZIQXSCN4YTXaS9
eoWFxmscDNTRIyKUEx/tzfJ89MmOtt92ihWWDRl5yLmzFkSbqGg6If6gxXvMuJdum2+7Llt/vC14
s/U4GvVo6yFk0iEkqxa2NEp547GTyc7Qs1Ob3WWv9+aya1gkdFN3LPc4NT1CAELqSsqXo8CM9nJv
Kuy2ZedLlWIaKdTl6MIBGW6WDQDs0M2EstSd5UVfO19CbgWNwkqv0W2lni0vdEKTTfQryxk9GpCw
LrRxaXwyasGhkXKYOdGhsNfkCEDf4q2xzgbrsbvr4odOA87jhl7a4hnRNv1ecCTsSXgNGnKPqYGX
6QYpVRVshMHuZPH2VpAQnWGLlXLXWtN1Izof2+PWEc9xGvpUxPzlnbO0/tEM8y9ITdfmHPpZ624y
N78K+mLrhsNjZGkbbFGY1vSvQz55dnRvhUjex2bc5tN83yrqOurlfoHvIxD5knXh3czRRNWbnYJ7
PuM0VtnJzxHHlJTkP+W1By923dIdp9m3EgkvdCS8j58P7cSdezlivdo1MgUGDS295bG8VpkTo+be
ULZLGceZncueazw/ynPZljvm3sB9+nj4N/UjTae+tRSjYDvQtF4e31ejt7UzmmjjG2jku5bUy+os
uo5zE0Gl/PWI/lGl8aHM+ef/LD/zVFaktYRR98J7+Pe/ruKnBhPrz+7Dv7V7Lq+/5c/t8V86+M3t
/3354/C5XFKoDv5jU6Bimm7lczPdPbcy+/Up/vmb/79/+E+J8WGqnv/rfz+VsuBNvnsO47J4XUwU
H1Yf70GB4yb+X2dt9q340R7/4K8qJL3ov4hHpE5hwQ54VYPUTPMv/MF0+cFqCOACzLa/NTMmkhl7
YRrAvYXeYHPnf0tmNMqTFBv4I+YLRHeG+JMa5Evn/d+5Z1He0PgHCcI2U3ONN552nXzgJrPz2C+p
j+9xihcE2GXumTBc5bxUofHlboZ0t6eub5Y9yXbVXPrFWCRf5iR4/viBfjllHX8aOiicjF0TQ/9y
+V8/0fghxs5w+8RPu8r+EgAhMnDijNmDgErzPExZO6z7JCceYaRHiVYpvFVra0KmVolcYvrTBAkY
QntAE43CtDLimu4UHejSK7JiOPH+6Yev/6+Lh3KC1xCj5CJxOvy4Iq2lhZYhBpkMx21d4ml7aPqy
xqZM09F3pqgijAaFy1kR5/3dOJll6ImQHjLmtGt11PRPfeWMDwvtB7drmTXPGUW5nTJawe2ku+lP
nU7jk2lE86epTav7VB/v0JAqjx9f98NSwe/vQQ0ItzryiWMxk0YEELvxJvYtHXScEyJgZrusbT8e
5XA1fRmFx1XXUUxBhsCif3i18HA5cd2NsZ83Cq5eQxtgidb1RZOwy/h4qGWjcvQcuSoxYBbPtCCa
c/nzVzNjn8Zu5Vh8ISWWP7PexPvDiaFVUDA0YOo+Huy976WBUqB4gEsQlM7hYLTyTHJYDQRgTmdc
hKhNyB0AvToKVoWPh3rnRsHZoRIM+QSGjXH0fuiGG9O+bxI/KaJ4Oxhi2My0K09se94dxST7zKA3
wd06+kIkTKkxFEfIcWGebPkbDQ1L5ZTE7O0oJkIdhlHBDy3iwMPLBrxhCMZZS3wmJXznEkIkgulT
SaUvLJPDR8FkkqPGya9RKSAd1fS60YgRJ6c8CrNFFQS0/l5JaFEjUQemnHMBa7rD9uSMmxkd7EoQ
C3L18V1btonHH0FHrmcQPojQ0Tj6CAmpULbVp4k/RPpPCepzJ3R6OdECuTXmWHpYm4mqLUGefjzw
O5fYEVxlCqo6raxj2pGTZUGPyijxAbiGa4mIjsNOXf3xy7aIuiDPGgByDPRXhzfS6Ra5qB4nvlrj
azB785s+FZ8VMG8weU+8AO9dSpZKqt6QNYQmjnbkkH6iqTWqxO+aTNs0fYd/ExDDqnaqaI0GvL6c
DRwAWY5A6eNr+c7aZC5tQY3ZhH06d/Lwa/aRdIohaDPfGb+mbX9lTIgFKXw4iQqnWnlI6HnrIfbW
IkB2pG7y+R7BxzcMt6txwpmcUsWWPz7+UG9vMEApw6VHyR6BXcbRpbf6OgKtMEe+mynxI7Zq9y4x
g2b38ShHMs1l5oZ0y4pso01aOp/Lx3g1neKo051SYlVmRUvXsXBTbxisbk8QSIxEKbL39qgkf1uN
LAnz0N190gTtFnnM6H38Sd7efsTH1IJtHjdeavNowR3gLzlBnwBspWi6J0ml26SdOsJqXOQfamFw
cp1juqZNdGLktysKI5u0GxAYuw7dqMNLgLeJtgiaOn/E6IBbhGpPbNEQcVHrkTaRqCeu+eGB9+WS
cxRk9bKWy07mwOF4ukYklAkR2I97zmWzGAThkKNSdaCphQl3Qhe4JIBy52cK1sGIIOT5xFd+77az
C8XipLPYG6wGh5+hmmIxGWQZ+jaUmgvRcWaDk66vKgkus++BfFNm7O4TTAsU0CzLc/qYtQ9L44lW
wxFIZ7kajkpCrGCXtcyf5lE/SFba1OHl7PyYpJClDVgt5qwEZedG9oADNokCR3ThUoQXitJsLCRT
4L2boaR2gXeH8MJc6X2qQEUAOiDH4FbIZGG7hIhfgbWOFsF7LYBSsiwD5xILr/439tJoHU6hCw4c
d9wXpJfjHTZ9R3qcu4ol+Ee5s0eAuHlmBbCgZDtZlOqq5mclJ/AhHz/7b59AdsbLm8j/eOWPAWQx
IkiDiMPWL5Ve99qMDWerIRYg/YNuZB2L+4/He7utYQOgguMj7xWC17HOXNi9YyVAh3zR1NXejARR
PBMKgqRU/6yL/nJ7ddqQ+EApuGAfP3rYNVnVOG201o9ZkM+VVCyoZNX649Vw2dGoy1LlCva5R7NY
PcnYGV8KEqrgiRmrz4oBhvPjq/Z2RmYQKmj09tA8s6M+fGeiuoe/jYHLl+iRthl516vJneP1H48i
eAiEiYYFRNjxpmZS6kqH+U6pJdSzjdYH39PFBP7ng2Av0NipC4rv5tFa60xd1CH1lH6myxYMff/c
Y24/Mciyah7ujZwl1plTKNvnpQt9eL061ni3IyzST9zmxYTd7BVXzc4IgQs38yxybx6sU8vIOzcJ
lRoFTgM8Isru5dF/tZ4BLTKFPQkGVZE9pJBUNjjDTwWTv/MCmcxVNoedhRx4/FTnhdaY7tg0fhqT
k+WCklmTqKSuRhOUwse36qgQ9fIGATZcikHs2AEHHi2MIm+dHtlf4yflRJ8Hn98GlrW2raQdXAXQ
pS916PSekqBzLGOYiUNYi/usLpONhWXzkz504vzjz/TO1ye5W+N0LGyD0sLR4zNlsUU5v+jYqoFz
Fxo0r6jKpiW7sT/xEGnvjMVZgpq1YLGCmne0UnUVdHG1MTsfXEr4qEwN3H3o4wia0mbYRWUBpFmd
i2Fj9KpWL9r+KQfbnCB9D2lAJAhj2g5jvFN8BppD/6x2y7zYfHxB3nnqWMmF+VJwwblzdEHyKVSr
sSmln9smtssU6L05xvLEZX/vUTgY5uhRsO1Kz6kiSF9rImdrTiK8MSLyEa0FDxwoencWDjbkEdOF
1a4GtBLDQdklLQriRAtHz54j+8Q3f1GyHb3lLj13IICUdZZD8uELV3RTFEyaOfhVqVSXCQnbK5JV
bAkStR+eLC02abYjuIRJVS8sc7LbGp9CEGiwtkeJTZ8qBO1AIEEVepEd0f+JwqnRgWHIzsZPnNHD
qfGUbyNTIcXXRIVNPgpKTN8q1SA+sTMSy4J0/H3YClqkcGLE4nsdfh+HVIQwLF3px0g8N1iYk20/
ITsnUNNZ2YhrV3CknhObGlTQtv150J0PuEbloK+SDLrnBBdzO9PlXTeVQyrFpFM9yjKdAqze/yDD
zyEBukD60vJNY9P8GXXS8B2jD7clwItLqOPF2ZAM7s6JHYdQubY9U3SEuaTDTmu84cOJZe3tC8Z8
CQkYH7POonZ8xqtUG5B/pA6+qrSKFxHe+tmy8Kynqkhu//Q1cVXMQlRtEG1SNz1aEepR9oY124Ov
NJPYRW32XKe9tv9vDIKdR7z83z5+FxVRd01UdKNPqW1Yl2RPe5T49BPz0jLtHD4mFLwQeDIrIQOj
lHv4mOAULmc2CqPfJ+0zMLnzBDqaCip7hY/iVDPivVtksFvjjObCNj5GxwaDQQpDGYy+PgFdIeFs
2uakNy3YkuzE+/wynx5/MZYbCp/LaKylh18MiWcCyzid/CY0idgNnfisjlN9q9OQX/eFUp+7U9p+
02JLh4+V9taFQ44KaS8t2B1OMLnbeXHSgJUyZpxhu85Oh5+JcECu//F91qCBCiS2EJ9hcB5+0KFF
gauyCvs4TSpPBQbgWU2YnxjlnZMSpQGOyMJAz8tzu0z9rzYUda4reJK5Hixw6oPbgnOh4W8g6xqs
hoz1xlabfRKWPRD/ttW+hRIG9XYMwvZ+AX1qJ7YD7zx3VOWAGlBwYvE9LhOaYSgaAcDPH+ZY+zaT
xcHTbSd+YS/xQCP69Y+v8jtFNvdgwKMHHWGqUuc1A3ZOFdxMswtH0dBJRIJmdz6hVOBwVAVfCnVS
77ssE9t+HP+sWbtsgfgMFIUozTB5UI46vAdgQogFzMfZr2293hHHmQOSUbp1IcI/c07+MxTPE1VL
HI3MjIdDQZ+K0zgfSLYkAZFTZw3HR/bD1hjaU0rIdxo0fC3eMGvpiyzVgMOxstihDTSYM2UnR+x6
ys9rIyQOIU0bZ69EvUEJosBOGQOomF1kPz25r15CFPRD0GjJiSf9bVmCT+Ow16I6DE5eXRbGVw+6
UjVOgTFo9icmB3BHvfmpzElFj50Cpl3qQKkLOjIXhXhqml45sbd5Z4pjP2lYJr4z1qDjbZ5Gpb1L
EOH4+px96UIEG2NePraC8KSPH+iXvfnRBHcw0tFVn5KyJt5D0fzcIhoHcRmRt5reVsna1bruZjas
CHtmkEmsdKLV/D5sdGoRVW5BFnbQhAjKcA9hl5EgOamm3qNcJB+C8r1bbpVCb54c7GsoqGCxqZe8
oToBkyq8kKIuhevVICjrE9/p7aS90OeF4DCici4Rx/hqRF1joZmK8KEaEkkYV8rOjdrcj4xQU9bO
UE34JSEhgSgadaCqbaV+ntJSBahC5niKXgYmPxli9s8gbRSVhWxQ7lOl1x4/vvjLZPn62qOBABQt
dJVEAhaXYwB2HDvWNCdl6weaYrInFfNucNv4xJz1dhSbUgDZBTrjAVw/mrIGK4f71TWS8kZy15NF
16CEyLTixDDHUzHVM46YNIcM3heapkfD5CjwnbppBh+qqn0ZcqAFLpe6nxQwv2cKOsT7ExdPP7p6
SFfZNNE/ZatNv8M5GrDKYJqyaVL9oBb2U5dmJEfWGrGRKFf7PvSyxKYDQHaQg7edQjfgwYz8uAUa
HP5oRaoaXtOGTQDqKYo/27VstbUB4IeYcKJGSC80F89GzuYp98BXWjdaHmPlrGor/try0wAUBURZ
yK+y/d40WnjVygrZ1KAA/SwjU8U0OKNm96wC2s061pqWDKqywReYtHFHG1RPW0ynjdn7uazIHo8G
Y3KgyLkIzzsUK1iPTVFdxYrTANaijvP08SV8wXK/fgDZLZBG4ZhYgzQsQseTnJTkORVFK303hha6
4rw8793BUa+N+omkVuWTmc5wtIzEOnPw1K1US2blmq5FQpyRkbjnajlDn9bo0a3SGWHeOk9ika1I
P1Y+T72ttUBObPU8WsRFlxoZkGdxoEVIHTuj+x7h6Kx3NrLnPbeXO5MPbuSrjdU8YPGjyRBmzsLr
bVKVdL+uElcST/O4Crq8O89lhytDwK2kEjkREbtC4hnClhW98ShlWDarsE0UQnFMWAuVi5eNiDF9
uIrmGldzhA3zEeEeuv8lQtP0FrVY6rWFlNUK27l5Sx+wcjcgOKLzyexAJerAIjfz0JGmFbvTTNBX
ZzfzhQIMUT/Xe6P7pKcFgtdettLxwgbd3oWDO+dKCef+tiwdDJJZqH7lCZM5UB8JJwsQkqp6k01G
6orTHpi8FBqF3Jk6dG8etZBoOL0vH+I0raGUD6MDwcetUgDzYQFgYDSI4S3yKdrj2cWI3BAT/Kgb
HGEws+B1X+UzEbmWBrSLyblxdh8/QMdTy/L8WHjIEMYjx1WP2+ntlMe6rHTpq9LqNlpBtRGLp9j+
8ShUzGjP2igl6Mwsn+LVUlxlOS7agvyGxsCSKnAAb8iaPHXwe7O148swjMUXWmSBUHgPhwnKLpeB
IickW221V60OuALlRy8R87Cb7PGbWWrjqp0EInHJSbt10/bEYW05TR+9j4secWlg0nqh5nn4EZDG
BpMCqoL+qaYBJhqemp4AbSrEhZeFZr6vEzKs3On54wv8puO3fHVmAs4O7KLZWh6NW3Y9QZBOTd+g
JTQKH4rSfs65DJT6Fdf9WXRVDwvR4gVJ7JmsJUvDfDXPro8B2PCGPHvUiqEwMOPLnmiyqelghGJa
xluuZydaJO9eI/pSzFucAZFZHF6jtuhRpUsDi3bfwzg18IATuOFCV+Vom5JTi7ba7TiA2dWJLeE7
TzszJQ1mVm1ag8fqRdUscDNnVu/LgXjcQSWKNKaEe2KU440n94JaIq5Mwj3AlRx3Pwqt7OxaVQZ/
cJR4r/bz/+PsPHYbR9o1fEUEmMNWVLLdtiV39GyIjiSLOYerP0/5bFqUYKJ/YDAzQA+mxIpfeAMw
bTTHe/BBBFWvbZ5FLuqgVfSnjdEmRaY0mNbKPnK9F/uQg0bzEWASalvLIohAYbhOJ4V0fnDnozZ6
qFxNeny2ckRD0jr4lKE9/2llExo3BiXcpdBPx0J3ly1P1aa31IfadIpVD7pIuyGKeyJ9/ITcIW0f
1ecB/I7A+BZM9ankak81CYcU25XfcWOZbQIyxHoomcia7uUGa6u65eINyXlw0btzI918wFXEvM+A
j0khB8MfdaxTdUQbdyQH8OCtyaFjhMrzIEW+slzXfCA7xlotQgY0i1Uh02XjyQuKrHdR70xrC04K
ctqYAXQjBAikQvFtOOF5WBwRXEw2ldUCme3D5DvOOu5+LgIUCHMC2Pdn6Mbu4BTgoSUXiut8MUFe
EcB+lEl3OHSo04159zz2ePmqMN59tNJGvJim8u79Qd8AD4uvl2ElATP1f3lELpfFtlJRGuVESgQy
6BDYKPbZZdIchlnBYTJCNlQzw4+VlnY7U0HXpRY49k10C+DgtO6ZLMs5dHmO+3WUVB9MYU0bBfOP
B0BGyr7uZucOB+/25+TFw50RBVKFxU23eq+Z971qfplmI9pxK5M5sPLYUhdYebSoHfTzAK0kzzNq
nTX6l6pDiwUvdhqK6VZDxvfRjPv8w/uzsQy2uSToiclmEjOCh8QiL8dvJRA9fsMnKRa8c9HURd2w
zrbYMmI9p0/mysO0zEfleKZKomhrPBRvCM6/n+CqpUWfdAFbT++GU2IjP5omyDuIqC4O73/ajeNH
NErJGZkTNvpb1f+v114JTR7hOcHYWtPs4zBH5qFHJX7llN8ahaI2zWUdkJltyg/+a5QYAKUorF49
NRYRrZ73zrHH8WBl2q5qGnLepDOZhMRKG6JFjpLPBmF7E2mnIOWRBTEjgz6DoPqMmzXeQOPYf7W8
CNeygC99KcJRy/wqtZxqrySmWvlpUUNa+fcZph4s8dTsIXfJtC4DNNW0yFPxXnYBkyQoU8bctSuj
3AgqZOeROIbqnMctsbgmCssVRuzk+imxZrErei+ctqGaxQiRemnyxShE9JUKLgS1IAyrk+iNjhQN
9xoC8LmJ/6OFaMaYE2f5D9uNmidjTGGSOfageT5y5qG7cq1dbwl+r0fTSmayKJItfq/oPYpqk0WJ
Q8WgIwgsd6tNfbvyvF+fXIr+oPOAsVtIkS1DZhJ9d7a7Qj85NpdHZ0QRyZbRfpibFJ3MYUZb4P3V
vjkghWH5koMnWZ4nnrpwnppZP9kBFkduHDQbwEzabiC19Mc49VZO1lsYdHlR84V/DSjn+a+jRYlA
y6vO0E+5MW1CJxZb15jvERz9IEoMuBFJdY+90gY74Q3BPmti80DBBoWErqheqIfk2zAfpvuiqb6P
iSt2Fe2Ku9yelf1orSzG9bXGT4UEC26PmoWzDPlz0xKgXPip+L/HW55XxIABTvpx0CYrQ91chr+G
ktHPX7PiEfHMI12Ck2dm7ZZ+ARWm1NQ29jBFe5iLa2Hkrd3M6UZuA7yBSnn8crzQnATJWaaf8H8I
78JY5aumYlj5KnkmlmvNyWYFcMBT7SUxA/GnYhywhjjZVmWjJ1Y5p9xOhI9hFfIaVAB2oMm8r+/v
6OsMwFMtTo9qcI5osy7u7lzVMDlwE+OE257tD236Ry0t9xM9bvtDo6ITTz91/h7EirNyQ9xaQ/mx
aAm+te0Wr65h6xMnTBin0SrjI7f2tKX/PD+ZmFxDX9W7/2E8lwuJsyuL0cv6YFdaVoffgHFC7o7y
K4L8+H2gdZRF5gRVKitWUqsbx4HtQs6BfqdNFrp4rah5x9PYZfOJJIcgTkw62s3Gb1GGycpIN3Yn
uEaQysCUGG9ZLES/CmVxpMNPwqjUQx45j+Bg18B0Nz4HMDDGjB6D0K1aLFdujKaLKex8QuyrOhKT
YR2t06EJijpc+Z4bO4NeDJhr0gZak2+wvr9PN+LItVIqMyvl6s/tWBiPCYrt+7SbtAOlwHTl3N0c
T0oFoFhKWeTq0yIk4anpqickIM29Q8L2tUq7/xTDSZ7mZIxW2hE3aiMeQQxb0MHOAr7O4sjhsKqV
VmyrJ7tU50ODWPfZiDIVR6BA3XNao33oVhhHpG6/t9o6v2+GRFnJAG4sJ7/B0U1Dxi0Qii5vtFxr
uynjCT/hp1ju475AQsgWxsGgyroyvTe2J5EblookBVKUZvGEIVjR2jbI21Mf68HDNML+DutaXbnH
rvoUkIxkE49cEGVSWtnyovtr1xRVgVi6jDgmxy1/GkrHg2yg6mvlgX7fqGn0oLbhcK8jXOcbJiRf
e2iVvVHa+qGwiwzv8fi3UhraUSob7vME2Mv7N+2tt5x6h2RhSYDCVZjs1sKdGjVTT5PXQRJ2huiD
hRr9MW7i1xEi1wE4WHyfptlXPczzD86EogOWMtkWQwLrqzKBHG9rFxxFD068GpClV/K63rZ5Qmlp
JdC5tT9YNVO3af3QP1ykxy7+b5C8LfXktC5cybLLXnrHlOl5sEYjuvECyU4ltToQPqACFkPpqMLY
GHJpp7RlVSx6D48jKvlPLT7rwIKxjIS7pfJC6O2v91fk1kfyIqDBIzWgEUW83DJDrDeR6GcNkgd6
RtiQ/ddYg4Xlpdbv3h/pqtUvdyfPrOwP6MDQ1cV5c4N2xkCk0U+zWz4VdAIOWpi1P3ga8o+pkdr4
CaTYpNGH+U8bC/2z1aTT0XDilbvnRojBPUeqq+qolQAFvfziMYrxx6x7/RTqNepNs/mUD6697aiU
bGdBMwsR04/vf/rb9bkIa+it82QgnWbxFMrf9NfBLJ1eScbAMk4oVtaScxGlH8wRmtWG9mWabLjd
7rPYhvPmFkmvo3dSWw4KBGmOZ4o9Jae8sv7QX6wjRB5jfedNqvcVrzP7h0KgqewjJ0RKCodd0FCd
k+R/hBjGAcmrpkx8RIYyhKwUxxA711FcvOwrT/+mddn0hM3fcJinVrEfTauJ7p1KaqOwzSuUBrLs
IUgGm5bsLCp8xjyrbLZxEZhIEShD/wA9qaddNTcTfDQ1woJj0sK53FiaUk14QGn2sxHQOnvUnAlL
tYFECbu8AucX37a6ZvTTKRiVY8tWOSCenj+oCBr+hDBm495LuPXc6DZINaiUxWGmZlj4uHIVXw1l
UPVtjofD7HdR2X8tZ+Qh0cASvwJMdcq7tgstWe2rPZQiw1JKMXkFCiNBEK5By29tahBDiIzJygmk
0sWVi4NF4+miMU7Ac56dudQ+NGh3fp7zsftjTipeLJAYt9iWZq+5GigjgPiyedLmIj2+v8duPDEk
QsDMeL41WD6L04VBoKLowWBQYs3DO/qIMBEdNzz88yjyCGMeLnm0KNZfbmQU2/VAKIFxSqvY3Qc6
1gLQq7//4yA6lRoNRJAqXdGp3V4OMuIVN6pta5/idqh2FVLc2zmO197kq5uPURzDA5rnIPkJE+hy
lE4Ksqq4bp5GgXKwI0IdeeBJHCvHXLv6rq53mllSDp6/CLuJIC+HGobEROskUU6FI4xNl5Yv+Ca1
GOHkyn2LO+RWxXVv65rFGrzqxsAS3UOCwdULRXURsVpinrViMJSTTUv67NTl4KdVhm/kjOsGpogb
kcztFuWltd34/2WAiysP/LsEusAd1CUgYXHlVaBP0ROOk7OLK/JJVnWifVPM6WPXKPG8pQmm0CDW
6v6RXqA4Wo1V7sp4BneMf+KjGaoULuxM8Z5N5IV+ZoVwvmCUWj33apKYvhc0RfGJwgoyxWUy5cFe
Cwe72RP+FLsqn7OA5BHrx11tYNXoNM1Y3Fe4sVaYUgK72XK9Os+J5rTdxuvsovKRkHIyJHmi/ljP
ZVgi1jGPJ8/ywhgZyTQ+24rXn9OMA+hPRZ+ftCrznlDWSb+LQku5uBsPRZQ0A/WfKHbyVUQTCtew
Mobfdi0dXu220X9rjhRIn4Yq27SD9xChX4RfIbws7YA73/S1tYbQ8D3ADuG+aSwpJyiaEf8Wy/iF
UbX6p4ACTFYqGqRPJKLU27VJDO85Qjv8bsIQz9rCOG1+J1l6h3+J4PoPAxg9RstmOCpJMnzAjdX8
2FqzwkfGqX3EK9kOI5SdnHnXeUm4czJACpsmsqZoW7dG96uPoO348dAjIdfrRo+3nodlPDXz+Kih
xh6ibtlRTHEr+vZOTiU9KFBpUUPlP9Sqk6+ZCYaDtSk85e2rxD01APNEoVB8Nd2qQf0liCx0n/qo
+da+Wbp6xFsnt5vFHme18K7ykuQ1rTtEbPuyM54iC94LSvgpxrwjuPhwJWC/ChLk7qUKQdeINaYu
sDixWGA4hAbxWcWaGmEPVdlpcVNsO7Nsd00pnShtvB3ev/euq7t0QBy4iNywJnffkiip4h6T252b
nBVBI84aqvIL7MHJr7DPOurTIA64KqeHpKARH4lZPxp0dOc50R6cxo7/NQWFE03KQiGGNi5scHl/
/hWzCJvl9ZIgO/M7op1uBsZWjIO5aXoYseGE7fTK18vL6PLGAF5Fn5ImBGPCgLgcsEtTzxRJU5w1
kWAo5SjzQSRwzpMia57n3p3w/LZVZj/TDnGWTi8aCsKv7/+Iq1cU7xOoThKcQZmZVP/yN6iuErlu
LvSzEwbFgzul/YON8ejKQt8YRepaEC1IEjfdictRQrysKruJTDqTukXoY9lbMFVrFcLrB86mVOFK
GhJSg/qS8cvNpTtA08yTZdbho4Ni+ibN0WUKEBJ4f9aunxmbeiNRAaCpt9W7/B4rGvtZrRPzNDcQ
QiLaHlM+iUOOBMdu6AuHkmtncCHb3j/yw6WOB/EFpR+6h5C1F+9bPkWASePGPNW6V/u24jTfw7Ey
997gTfeJPQxbZG+KnYO0/dpulTvhcrdS6ZbIdiq+kLSdxfFo9AkzsiqzTkE2fZmS1sZTHAdsTCqj
e00KchXVdMflEm1ts/CeRk3ceXZ6aJXox/uT/3YrXP4SHlnqNnTX4ZxSYbicfVebKBYZpTjjZ6Bs
8zgK92GCtdScRspBzZVwW7audiy1OvRDNyjvEgNbjLoxlI+8Oe4uSIRxtN3EPcZa5+ymDoKwFpTd
2Wny+L41pmkH0emEZlGCWZ0wmnuncZujDTTiXs8cHEOl51fOQ7FyA93aVtRnyE25gZ2rpqRdYqbm
dZZ1aoK+e7ZmSgLYY9b6UU2VV7YVfFrIMRlBTDJ/fn9SZUR2OafUZCFEwaukQgVU6HJOefZFmcWG
dYJQMftuF2cfYmcM77IpHZ6L2sVkMoU8LXgcsKtfeXyuq2NsawoBkJclkhMQ5OXoBgaunhgJgPu4
QO0kj8tjH07Ncz447n/4fCBAbDaYEvOzqjPAoxQvNqteMfa5KgkufsRig3sBFhdzHtn0eXrVHz2T
bTVQI7BatDNQDYh370/5jX3sSCV8ltqTbaUlHGaEETF0aLycajVTgM7hWPjNsEX23eKte7FKsLd+
q7pp6Ldla3wjJNLwrG2TGtiMPkUtgvfBwBZH+Dndd9gyIEEI8PYbMRGwvzidbMwBgeKWeIo2CXYF
rQUOhKQOzkcbK98aUWNf3dCXPqaaNjR+Akz351gTtr3/pVdEM7obpIzAscDEwFW3FrurKkaiydq1
T9NIh79oFOXOa2rsurOg21OzVDcqPa3IsAMwnf2zEICnHX5s2UZoDms6Hunv/6LrteYHkZ/IarOK
PMBiwzV6MfRDUdknMH/1GTvK39xew9GJMvdh0Me1FuL1+8dwbG76EAQYZGGX+zsG7ljF1mifNC02
PlhFNlB56qO79z9qIcoH5p9pJsmTAiL0pqHhXw5jSaw5N7NzMivF+gGwn/rEFJ21WPee9QLV1FBp
lW/GpDSfeqwgHvGBfGiFp/yC+UZioGehtQv1wE22qp4FJy/wQnwgjST2c62fVhAY8jhd3jjyx8IX
p73GvbOM/XBLicvOnezT4IQzuM4QeUlwl7AdmzWZ7Ot7lb4CJT+UOCTiZnnQErsc7Lg0nFMyFPMh
9DztoMw1qqPKmB4dCjkoOA/etu5ddeWM3xjZIqiWkSU876uyf54a7SycKDxr2CYeqTuN+zDMbATt
lA6pVdgYdQ0LN8DffLuyGa6jS+rhhLK0ybnUwftcbobGDpLIGe3oPDTRWUf9dZf1VXVPBltu40o3
N+M8zJuEuPaMgu+rgVrFysdfHzL5CxAqJFCh+Ij82EVAjfe2pauFFZ0B2pAZIkbg0yDrNtoM+rED
A73yfN4cj1wCpA33DM2dy/ESNXPCKXWjs+iq5mC4TXYMq8z0+9pFYokFX/m+65xJgodgi9k81RY4
+svxIsDQ6VRTZ1AdgXhEpiDqIu7K0cs3UxoiLRMhf7+yqjfGtKjjQl+SwBsolpdjdsC1abVr8VlH
ifnjZEF+wCUrS83HED/3zg/ytPwEKRS8cqK32JCGfYEDagTGEZJTiMPyxtT7YcDOExHmdraN31k0
hOrWnprsWRh1vqZZeWNVaDUBC+YMAuNZXko4tiIR6ibinLEJ2prSE45IJom3GW9sNBzfnyA555e3
CikGyEPuQqRIuOMv56e2otlq3VCcrRTRWcBWYqtbDSYAVJUP/8tQgH6RoJMZ82IpUorqmTa78RnY
mrvpcNf+gJFN5odJ06zs7Ov3g69i9jxaadyWy6Jrn1RKWOMTdzbmKjxA5sAf10QU+f0PurlSf42y
qNopWlbPlmCUyKgdv1NTUIKe9+KqFXZyXrNm6XhzOHoDMurDW2W5ldVx6B23V8XZmSzzY9WVs99P
k4Ogp+Ldd0O0VqK7dXRg2GIiiv4a/bjFdRTVqmumPSRkHczfHk5puy1KG68RbJZ8Cz3/7RRX9so1
fOsjZXsZUDwfSWHhcj86UxZ28B7EWZJmjqiqRz4iGvYuiuKfhSHWIunrMB4cOkUcyjho4LARLofD
ZkiJzHZIzkJT8o1j5A/tqHzMKvOP3htnbxQfzMx6Gqv8XxVAeOTo8pDZS09DMAmLxDSiSGJpKXdh
0HG5x6GDzmw29SuzeSPC4SGTKpek3Tyr+mKLtjgXB5FKmQpNE/gcEKrarzk8GnUzJCRkmzlVrDuV
aGZLA5riJx7OuJMEeEU9xDoi5YCnTPV3N0Jlm+eh8J1gbqydO4h5jxr53G1QfkjWylw39gAcD04t
dHgp4Lm4k8YksOZAoTLsDFhA46RRHWI7iQ/JLGx/grG5co5v3IFEVZKAT4MTvyAZlPxVyIIumE5u
IKiq1f1rTDn8TjT9b2gxa7JPN64lwObQ0iWMiCHlh/81EC5+Xlb2TnYOwxjKdCFMv9WdcWXRb5xb
V/aJpQALRR1r8cza2aSZRWdmZyR/6LJhM7bFg7X1C9tLdjk6TttaN93d+3fhNfhSIl9IPQipqVHS
Fr/8tmysp17pwvw8aLXrg6mUIcuI8UA/qgcXgMGhjorhnI0mWPsCxTaRetb3Eu33LSk0UsoBItee
JzSsPyFD1Z1bPZnzahHxxlq7hJayC0blFu7g5c8cOjcLQ3vKzyLtkgdXnamxqxgIlqPbrqzDjdVm
qSkS0qyiWLnEdLQtkk4O1PyzjtaTX+cKIs8pYtrvT/wVn5abBKIlCARehbfA4fKLVGfQ0F5KijOE
JhPAuGHdB7WVfZur/u1U00qh5/phFmF/oLBT7MtErx5RJaVmYFnVvpxbKD5K+bsui3gPeCrf1UE6
7jG+iu/sPn3VhQXVWy/nnyE0Oz9V4KC9/w23ZgqMAt1RJOiIRhahtzJIZcjeLQhEVY1buLHRwYjW
OCZvaLJFrCPFcsj4JI8HNNjlTIVQAAH5eeU5b82E7Sj6+ICcPpJvSpcZ6bbDZvRHlMAV3lZ6a3yZ
p7B0NoNpBt9pTWjnftTHz4Eelh/z2bZ/BPnUNHvPqcW5sPTgJ5Q6PafGKBHXtWi1cpO4QbZyzm5N
layCy/Lzm1zi5TfMXmVUcZGUZ8MspBBCG2D10GTe6/srcqMCAeMJBWMQH7Akidsvxwk9uxxHDBbO
RhAgrzB8KQbaKQkGgl1Dhb/ZmZ22ExVy3LPV+N043DWD+ljM/6ZOL1N0fgfhKSUf6lSwry5/h4HW
AAuai7ONeZOP6Nx4Jyyj9w3hNQdvHv5gF7jvgrb+bIx5uoIEuTELBKqkwi7YRBsp4kV4oCWVKqDk
5efa6B04pNr4xYgwX4BTZB8E3nfJpjSwR7HUInocUCPdlXbvHiCtCt+OamuXm0axotN5403n+pK8
QfhSQIK8xfMIXy6MIoPCnmOM4fe6SSY4vaC4Xie7V7KNUukFZiqTG6JdZ8YPoqqx2zRg0226UFOD
Xcx/9SN1NMq+Yyygl7TV+AfnFAisIg9wZiZaUdc6Gm+B2+XhA3xOPYEGN00HpFsuF1Lg85zCLiWH
asz6xagi+3MayhJcSIMC3SgEJ4st+YcX4JTnVHesSHlAlTpW/CFGBt+vrKBL9lXemT+KQNUeWz5u
r+djzTkblR6Ajt0JyICBglNaw10IjdHudKD7k56cesWEneOUSvOqxRl/Bk/QHdBs7YNdgiHJszvF
k7stjWoodxq86GTbemJ6tDpixC1VzhFuT+hCHWi8PPf7oFTsvVEBz93hkhyHflcbabmd1cqhVgVa
6U4Ju0i9V+aoOVBY0LMNQUZ+trXaBC9czzWmNSEaiiAKlC1ZoN8K5wlVo/lUDoA0Zmu2fxaoxFSb
wFTqT12rd4mvq9HwXa0dPHpBf+Ihg7lm/jMI+uK1TWcbBxPNzY+tixoLRgM4mcLgDY3UN5UeF915
HBVshobExqmXsWtf435HtDdwwJ1UWW6d28SqdCqk4fQrgX9U+ZPX0EEVyCjZmyRFiXLTNY37ZzJL
mrLv3zne1d0mj5rEt1HxtCn+LDa2oZhWDEdmPttVAoSI+wDRyKooMfbWYjeFgTw7BIDd7OUHxUsH
9bMA6Lrvcd6NtyBFtOSBnuBY4g5eG7/1cQw+WX0bdPRcROjXuKRwOlBDxIAF7d7/yn4OWh8W3fAA
716F8MoSvMQdSd2uC039NXbbKNtMcw1T3DRqrP8mbXzQx3aGlRthQbznf2NIuzr1e5zr85dCTTk4
VV+VxjZI1fSkobBFs6mdknQHgzcN/AKDqBK/7DL7gWFRr28L3W317cCJJwby8I33u9QltXP60ngd
47y5axN0MDYIcmbTwRL91G9q06QPM6atXmMhgd6V00zguAqj96y925W9tlFgTLQQ16UHmhPl6i4v
pmwrdOHhfFyhxVCFVvQrKMMiBjAZRqmfpZod3cPtw1I8EEb0R53b8CsKn+KjFnW4NlW1jYJgKZkK
Jjbc6obuhrcbshl82pAmSMUrRjY/JJCm8x0PpPmKrm3AZdmF4fegCiHhD3oPT25wIukiBbzcV5Qq
eIySLCmewjbRh3sRWGp/cCdwZ/u5LoqP7++xq/oiDUEJOOH2kOgedRFpRHEg0rhrm/Mg3NS3ytK5
N/X63KhhvektlEqtdPjRjIa3UryVt9vF7UepGXIZfWvaFlIw+vL2mwQxmJin+lwmqeEXHZLKRagj
wxiY1aHtV9lmN75TUtdlGVeF0rbELjUi10bXDBgvDR66lPZbFxguYN/soavzA3sLs0nd+Oesluea
byTSpNVI93Mxvbodau6s9805koxoKRS/S22E+d9fxKsYnraAI6Go4JUogyzjuAaL6tBUs/6sVc55
7KLvqWp6Hwaz1ld2y42BCH1saodAptk38s//yteCFlmcUO+6c4Ew9pakBY4mLYF9UtVrYfz1BqEm
CgaLLUKJn/rf5VCDBmqB+HE85wgP+9wJ8w5qpfvgTKnjjxID//4cXrcQqff+PeAiXxNGAWipG8fz
bI7azoMz6HsTVHwj0RG/4DU8YNnpfLEsnuUywl2MwnmxEszemF8LDRASMvAUHrpHlx9tYnLW1K43
nj0j/1N4VvKYT7NGFKC6Kyn+NQyTzyWrlTEze4bywuVQdi2SyqqV8TzqWnFQMrt/qLHO2tXmMD0A
knD9KhzES14E9THkR/uA07qtUllrv+TWN7+JbFNwIg1Z/pBxEkjkVu1Adm7Wm3GorJ3dRsU2wXd4
u7LGt8aSkEKMbumO60ucJFIwoHfSejw3lnFI0vC/wXXj16qqNm4QHIwu2iZGeJjG6g4UxAPA6k8t
23BTOoby6NSTCpvYPr7/m278JBYAsCONRIogy7wi7ozYnTu55PaYHhCQHJ7FAMqx1iks/fs9IcWs
yIs9wFrUgS/X3KvSfjKpgZxrqwWdlgj3oxgcBCQNBKTe/6zr3jSFI5seIsYYENPAuVyOZYODUqLQ
1M4DKF7yP9XJ1b1J7JVves+D6xcPolR8/DYJeTOpbPhZVTTlQ9yM6OQKpkzfzI5VnCoezmEzdQF+
F8TTQmqpQm9og8zYgQK0f8wQRZ/TmMfXr8fhzzgXyU9enQ4zw0GZ7+D/8jQ7I9i0xznAs3HlJN1a
QH6dzA7fZEfln/91J5pj0RvhZE9nyygM6CI4YEWUtV5oLlQr6dfNoVwpB8FZoYq5OLNK3/XKlCjT
2Zv6aZtL5b8ow30qnKJp7ahcdf9YP5B1KD9TMJWX8OVnoQVX6LPNWFYbO37R4s5jKja65zmy5oYS
PcKQUbYJzPoj6/Fh0L1iZWLlCJchAhAWSt5oDpBoAlha/AJPsUaC7+ncpMD+0f5SidFC9E6VmX9F
Mf41VYt8Q5yZrT2oNx4f+VrTCYf1B5ls8fjQ5ZqtqEvns0Veg3MoPcDaHiqyIxzIplH793NJoxXG
MwR1sL9LrTkcgOvecSb17MHucWK9+mxkRns3DlDR3z+WN659qFuS60T0RfppLAKSDnfbuUxT6zyD
pvgcePT0hYdlql9VULs2PUK+d4UCDgF/6xQ5F2/2Rn0blgmYnqpxvrz/c64THImKpwTM+lIXXNId
zSrsERB1+nNS5Ank4trzvUH/Z6wG2uVAB6XnlCzdLLdyrntxVekVNVQzSvZDX/PNuinutBavxaRv
tZWCxI2vcimOWDIeQ0BwiRagHo8ER1ibZxVRn82QUwSrC6/dvz9313tUVu3Aenk847JlfXk8urKp
KZg39jmvrfw+gQxz7EIjOpBHjMepV9V/RTdxH8g6NqB4uVJLje2gqdJ5Mif7TGdF8zPi2l2nDsLv
w9Q7thV+gO9/3/Xxh/wDvIlmDeqX/PPy+7I8RBNCi5yz5o0wRmGlw4dplbuwouCmzXXjz7nrHGYl
+vX+wG/rc3nx8By/ARWRnDW5BC9HtqMWGZGamcUpa/hjmgTVoZLiSdYpn5ni5qWkU76NGxfUvZpC
yimxKaXNa+4QSZietMhKfU8YPxoiRIT+ovzsome8D1rH3MSOlR9Xfu/1fuP1IYnixnqj2S4uyibB
6mvsDOdcpUq+s6EL+U7XiNegQLZNHVCP9IIh3pJuTR+KJi/JjsN4p7Wlsm0cu9xEsPD9ZACl8/4P
u/5doChANcjKBR2eJZwi6JkOKxzDl0AHDE8srfsCwcq1Z+L6pYKCzo2ECAtj4PlyuVzgs3Alppn9
olCZPHtVpZCJjx0gCq1sh+/FGJhnp6J84M/0Vdy9CJEV8uNY0wqk/+oBR97EKZ5TnjuYWPhw/8CS
qtPvXUyTjrkIvUMkBFgyN4CcvRnLGBPjKWyqeTtZXnueKgt3MTsn0d6olqjxh7Ws7Asy4/ODbed1
hi5f5MGGAIi+kb3HeedEIjkKz+uzVwfHBqQuugpj4NSx0x1Fm+Kr18Hl7+soeeF5zn45YWy2RxSp
8s9VbXpil5ex/hLMjrMno8m+q1UR1Uh2BGO2tfmY3+AN1HnDLTS/6kaCfVfTTmhNGEONv23Z1cFu
0CrtDtiH+BWXmlB52dIk9N3MrCsk7Ozyoelq8aciJkXhXA/nr1Wh28+i6rJkW8yJ8ZTpCA8eHAcP
HDTBxz7cdH0HQ60Oyig9pEPe+2mU2uyrikIruKmx3enYjX9QwiACqVWa+P42wk60lf0gg6DL0yvF
+aUkD6ApCmjG5XZAWLOrnLSNX0SLHL1nD/rWyJz2W2MqSLoYfXtfO4qxKyraXTN6cisx2vW1xfBv
dTs6XDQ2F6FDPONQYwYYA+WJ8S0bI8grUWL7zhDbFGGd7kTjBO/dHn3T90+b/B9ffDdCqwRJoMrJ
YVBiXny3HeNZ0wEieKGtUz+OhdNv68jW7gVlsb0ViPCRoF9ZOeJXk20RmfN6c/JAKJCxXk62knIs
OU76S1ZH4SfbZXZjXMd2YZ2quGUnwb7EjGyTJ2XxC6ZutfImvYUri48GG4HSLOBI9BKWlY+21rWB
X2C+zJENGG3sXEvZCd0ankd30p40EVHsDQq1NDa2GXZAsnvr1WhMxIPdoupR0cdk9KEnJxr2fZ6b
T7U3oOSUZ7M6bEvCI5QmMVKgqugF+X4QYQOgFqmeDWp7XbgDkWmKrVmY3l1CPkMwOiO5v9W0vESe
jJI4zsq4n1Nsiiv0CkOn5dl6f9mvwgCmnvuPv2EVhmbOIiewW1EPNcHNi0eZFrCWl1EdaeZ9WQ/5
DiOQePv+eFf7WxbQ3spodFfBbMjf81e6EyK+jVGkMF4au04e8TiiFGsFbvq5UotPSa3qr1UxWK+Y
ITYr1IWr50SOjOKgbFPzLC97T7WhNI2uTMbLUI/Sh1hJfYA3a4/WdYTMMMAOUellMim8LyY087Jx
0MvKeImnsLiPvRTPTAt/7iyh8CTaOUT6TxdPGov7nzUl39zWjO+Qql7TeLtK9uTvIEkkgyYCoj97
OdFpaXYiDjvjBUbF9Ekd8uLolfT4olYJv7y/prdm9u+hFqEWAV1mmlyXL5lLbXIslcwnLFpDO17f
FaTnBOAU8xDQBVpy+UGxo6mILXX2SzQZ2j5R4+wO5LiBReeUH7uy1O5D3cBqS+3mxynRtJX78brA
B6iJUjfwAzDzzOciTojNgbfeDsyX0hzdnXCzQxyJdGO21QNA1tc+V5+aub8rzPq5d+K10eUcXt5U
oHeI10mlLZuu+mKO+8FR1DaPrJd5HufHLtGMM6q60WOftPMWGYrhIUnL/Ckx1Ow/zNo/50UshWxr
sRYtyndg8UMIbiVfjGWg5r94Jxqvc2anzpQXtSZ72GjOQCMbfZb2uebPTnaGS+ymysfS8F1U7v4M
YXdsuWRhlA7N5M9tGWt4TXvix/ub8OrgmbIeCcmLx0QHe7ZcnyYJQWADDzvr3RQeRtX64IaTcXTM
wiiwzsmme6R8m5OVAJ2pRKZQhUjy701oxGvHYXn0pL+1rJHxrJiElkuQmObUcWRTbD7npV5F22ZS
ymSnR0TuXvJ/7H3XkiNHluWv0Pi0+4Ce0BFYmx6zdfdQUAkkUr/AUobWOr5+jqPYQzCqNmO7m2yS
1kUwMysTIjxcXHnuuUWUUhSbIFWhggpl3CzzhY9i/qQAh5unLOsHA+89sR787AMQbI0os1E2Yp7/
6pTALEeQMxFBqTSITSCDwSyajunmpMedTsosWjhlrKivBZD4GyQWuhI1oUH1aECNNgR1JHlHQFre
vijNqNwvhTzYFJmA1IIMb2lJsxSVfzQpecQs9KL+zpCHGpDeMFmjgaAKfq0wlQhMtlxiJfyXBVhM
8rFHbDdOQ0RXkO0lYp8Ec+2pvuJZ4V4UDAVUawLm+jURkODVqdjlRXT0lKiU3H4E5IbUvgeSx6A1
KolA3kfvbSTFN2gbVCFeN0b1Uaob2YHRHb8EYqgAkIwQMYKF4dLzKQh5EbsQ0X3nY2YfcjlweUAw
VjQaAZAAte6AK039iXhUsyoJMVYU6ILTMjLimrZtIdqJLDS2IvmZ64tZYkthGR0Hzl0J7EXLxC6K
KKKec6Qq4vTAopcLki5AnvCyDOi/iY0Fpt1gKIuFdFygmQhI0x2EpE1Re/INxDEqzeJ0Lpn2nIjh
Th0xc1nrKH30d1rVGATqENByFUQ5KLg483VcqH0wraiNepKEY5w1GkUpJlZgHDS7hbm9SiqhIHnu
d08dOKJB4jljc3wFVIJVi6jnub4MWhkS9Jeqo25q9aRriX4cpX0QbyvxKkNS1pAbBqpKxhurKWDn
DcNrrV6ik9vDgIIvWcmpp24T3S1Kw1RSkSyl+zANbSEpzZktM3VBz+MDYBLynY9v2hKtN7p+EYmx
fgQ81k5Mw21Ng/SmTw6fX2iqQvl1QFSB9AV2J6J4k3lQurxH/yDMQ0QkClYU2hIUoZA5G+8rUTy9
zsTIC+RT3nYa7kegIqmoz0AIycyQABryZV/9x2v/f7z3bP/lXFX/9Z/4/TXLQbjioZHfL3/9r23w
Cis7+6j/k7/tf142edVV/p4e6/L9vd4+59NX/uKN+Pyfrs+e6+df/GKmdVAPh+a9HK7fKyi180Uw
Uv7K/98nf3g/f8rNkL//9cfXrElr/mlekKU//vSU+/bXHzmX1H9cfvxPz+2eE7yNZq9Z9cP/Wr+/
x0Hq/e8f3Cp+Tt+q6Qe8P1f1X39can8BRAhRsCWAk3Auefa6e//pGQMwQUQUkAVBQQc2RJqVtf/X
Hxei+Bfk9PEeQFyA5OUl06CD+vKU9BfsIbwB/FpIvSGs9+PfBvqLFft5BX9Im2QPJEZd/fXH8+6+
EJhAxEvo/sMp6IHgBdh1IqDQnCCMe7jittYmRG3XoecE5RosbEni1iXT0JMAfEUpYvYKOsAJTl87
mrwGZxgZUhnFJ6sUFlAMykcC+qw8AJ+vI3RU1lalgUYgpoa4mkKrnBXVsQ1teWEvTk4J5K5O1WKT
SBx9xnwNHGyrMnXlbnPS3M43Tw1VY6bVdtKvc3Q9yKwTWLOGm6QE2Gfrr/W76iZ5A6f8R/8M+Iyy
GwAQDh8HxU1Oc3BOfl4+m6GJTyHBrC5PvgIyv4VZPQ3v+n32VDxJGlXvhffWJ/qLmDP9JXvKnpr3
1CdRRMaXHvjCI6pBTlYzvA8BgDGQeCRrUGvmdOG6CV+1CID1wg7HbSXTIbSGDNgYcESBsvUxXnzA
iEZDB5/04b4bZkTymU/vk1syJu6JHueVfPKw6J3+kJcHI3YEY60ubnMJFcBkN34sDsZDs0luxrvo
UTYXMYke4awVLUX3hmVBwYaJMtL8ujuRATRaJcqriYw3Xhyqn/bq5d6cHebE7P6dhqnMbJBp4v9P
sEHmpMK0cOXfTyp8Y83BMwRjhqf/4fbwgN6FSZWIIBbSEk22g7QwCEocYzS6QCD+pLFoqOfqEeau
NhHS/+TVphYb1wmgFgVJFMJTYCOYWkSlMmae0oJYuKGaPVB0Q6UhCxkOPV2aEPF0xEOlAUONPPOY
OiOeYKd/LXIvBzA1WJM4GvMTaFptxe5MMB+im1ADmCmpYtBJEfVhoPUGOMoa1Z03xnP/dkJ7mVs4
JeD1x/dFDcAgiVb5EZVBBYogRxslevJLsEp6ipbRPBd9m7x7hxqpMI166Ox7u9jJOqnXwa2A4kgd
iRcCj8aJhZ9+UXLS6wQ9mboQoCmU+xHdjDKCWHxUmWFN6hPVbrxN/eEnbHG72IbXHdqwI0Wx8vbe
4/ic9+DSoemuY+21p9BTTDcn0mzKOy2meUw2ekm0B/GuekNVw9Vw3609llwXBOWSwTV4AJCKElRy
I1s9nOmCjjHN0Ho2pJ1vjY/IhfoMvKzBh49nP/LX9DV/LUPSefx/OSfa7k3YyVC7vLkIBkzl/BbB
faBI48gGvLgEiRKaj6AtxpO0DlhlIO1JeNzzWNsnlAsDqLAGkHqOhHV+mSfy/fsy/xmXeU6aTHuQ
/9rSZJJa+SLMOAsnqCglRJ+5bL2Q1EXbi4Y/xIqdS957JylgoSgCUusVenWBLo0uZGXO35675EQ5
/BqXnHp9X24T1ZEITwLfCUzBL28zUqWoAPBQsYHspz2r6M09QJc72szEEmYvNDGH/+ELSd9Semji
A6cEIT30bZnMYiBlvmRUBfpXnE4nKhtZR1IdndOA/nCkoO+tKu89R1+ivkoGPaa1QGSMlFqkclYF
w+S0nOhMMSTuIPv5ykdTE6oAtA4GT7+wtAGSt9wVOTLLmgGRHJ6ilJ2im15SYhC+1XOF8FNM3XmB
Lm9nskBpFWlBGYSKvZRpQv0OnV/oCK9pJAW4nAwat9RLWRwwKLMWZHdEeOjRs6zYQ3GcWoLYmd5v
0+c4ITrAu3RO6X7zmF6Ob7KuXhIL6OCA8Q2w7F2wFebuKQaFFg2P5ZXxoDmGIz3k8A2Mq+6l3fZ2
uQ1mMoJzSz4luPqTL7k60W//6iXnO27iBcK2+58DNkWUZn6SCtICZl7xXIAdBtVfz1VDAA6kn/tx
c1trmrX4LbbW3L1O8lf/8L2euYOmk8rbG0hAA/L/JlKrav04HMGAaj88CPTqyiM1eXy8PR5nohLn
xfnsOhNx4hkp+Ar5dYaVd127wAASYXWyPad2X3K3dFFeaGoUBrJbkZ7YC1umoFcisO02+S4lz88r
Zi5sc6Xhj8ik73JyrxCNpGSHPlxkOWvUS5PI/Fn+XU7MVL6UvREUKBK3M+QCriH/TigzOywtfy/6
ZkSLjApuOdIUdEOHfFVclQJFi1EdFWO3ujuzIWfGcs42XtgEYNP4zcYyt2HO+vZiLP/ohvmm3r6Y
/yn/v+p7CEUm2DCtBVozbVU9uVAyma0sQUpgzrK6za33OTNycV9dWFQCspSKXbP+NenZ8iq+AWmD
CkSPz/yAQd8B2FHrJHTkgC7lm6hF8JAWDBV6MdylOazF3Ik5L8TFgH73EzO7YpOEwT+7YlM+1ukJ
nSKZK61ZtlGAHZImNLMFuMX05CgKEz9k6kfohcoWc4wls7tkIi5/810yOwkTufprTMK3AohAA4MY
j9fxLb8q55HDSBw7gOpsxp4y8pRbnb19AmUye7BCRt49k1SsYsbVIz1Upkyc43GH/D4ZmLMe6IPD
nNuQOJ+LSCCrv2EdXAxKmcSI46Y2QGCNQQk2ktsMioZqB5X0ln+j2c1AWua3+K1aZetqhYP8oG2R
7z4gU/SKV+Z04Qw4+rUlk7uF9VY48qPKGrp0TrRw0GvRNG5PcE4OJ/Nwh9L/vWaiZxWRHRdllNRg
motAGu0dgwV2TXSKL7Mm9h5ZU6tf+9Y76ILMkVYsN9/LtYLGgTd7hKYWJmzn92x7Ysq+Ju8LaruR
rZstJlAj1HysSYSPj6jxZrD3GNrOpCVZgVfR8l+gql88u7LQmhYvBukufd2rW5Js9gbTTdV0l9BQ
Os0xDo3FxKysmghuS3X8WcErwJ5AA/u0Se8DXFJj6rW+4+Ey0Rbc+/CjXjXWPXrYrXA/rxF91djm
sWP3O4PcI7xF7/fXCbXRpXSTkswFkyuUsX2Pp8CwT9TVCjlJvFxexTz2JlhobExWu+PhAIQqAUSQ
aOa6MvnjAZziZP3WX6EJgtXQklVmzdYNfbuTIPoTAgpwFtI3Fe8D5bhZsnSTkNZ6WDdkG7vAPDMo
CNbRh+06dEtWmIgOXfmbdbrhH5az0vLdbtU+FOjQQPKMdHRYhZvQbQBipcj8kGYVUjQb20sIH4ab
YSVf8cvyEZ7oCV93aEKMR0Tedo+qfboyyLPz0ZC7O+EAnHNPBEKKDUgqMce5WTHhwXyM3NrUSGtm
7mPFGtaxcdVZ+hbTvKA9cT1iD2QgTkqdDvc3cxK4afiVpfXz6ZzSF+cN4IkoaFRslVRmjDvFDWwt
N7MDcrXt2Wilm85ke91GYffqsXJNcYUhWoNlUjZj9c1JimkN3L9EUszNzwSTVNZFUYO3gM8P31Sn
rX7VmVtQiyLF/SSykS1JQlfPw4aaso0zkBLB8vab1ep4mJmeeaE1MfO/C63vQuvfU2hNbMff8lDO
yYdJAPa3lJ9ggfyGMEdaC+2tODXpVwj/hVKfRh/kO9BNJSuZYHP9WJmt1VqN2ZijNeJnctdbvYXc
E+XPDasCWrI+v45npPhzgFJa2XPqipZoGauRSVRkqiWZPk3MyAzMkC3M1tGvW6d1FlRjMGjYEj8D
WNQqaAyI1FC9tNK7hvVUI5uGma2prlrz2WNLZphck4KTx+3MxXGAFgVCzerwVzQvZMjTwGeHxRDD
qoE03YXEJ7fPMn3O8Xfu4sNosN8TauwzaMfryN5fK6yGYdSS64xupIZEm+WueJXtkW6gaVOy2W/u
HzUEBXzixDAf7jKyJONZa0NNv63vVNgKiGfoBBbgQFVyaMgbn5sPPqDjB9Q3nu/wPDcq3t7ekA1d
0dCMLM+K7QTGq0IGq7Fyk08LQJm3BRsszUpYbnOjADVPLLY/19tYz5m1npjyAYjEUq/MEPnH6jWY
vYYa+OIrL0OV85Vct4xnOPkyKqvOzN3UNezc7dlgypaA1KOEIEoOKzww0SXM8kzfCvFbivh6YqLg
HAsuM93ysfz8b4WNZqQIZoRWYFY0xvN4tZXRwBydxI7wbO9EW/i8aJIkXCUZTBrBGmGCggpoMzyg
VTH+V65EuzQ7q3JHc2Cw9E+mRCSrN1EhAGs6hw2Gm8FDxKgC84Tb0PA1mLDemA6LuzAbmqwLU77S
bNESEAiK3dbKGZrEwAJXse0NrExm1VRyckpT4GlM3yHFjeCOO/mQbQpX2tQ29U2PAS9LQzJiOOIq
dQJCYJ6bhZ1aiWl1br2rd4IlsHSFT9oeGOqsqL9C+zqKbhLYwtz0RLsfGsOQhGFIg7sWv8dmxnp8
YotsMvpsUTTZYLVZYyrWiDvBAEV/PtMwNXzpuCEY7fzwIDDg6JvlJrCcJaBz2s1w1VgkcD2XghvJ
9ue2z6yomASsvouKP62oQIXZ56Ji6uyeGmURoWieB8cqCIrKBDgWAr+3Tof+J8VwwlmSICP4M+oD
CCcgH0QmmANO4MkW6ACURMpCK7EX9LWFw4pNa7oB+HEeKrgDDRvNhAXYzzoOYUxje8XSbb3tXO2h
x35WyAlx2HE1XAF2wHAqPDO1AD/n/gVO70CR/MdHKlcC2UkP/nVN49XSre3axuGzZBvoK9ffZS6S
+tQ4nxxIO/NzkQpKi5l5mmQ0yjZENWxXKraMkAA/0Q2FJ7/tKFePjam+jlbLcqjF0VIfYneEVELv
TSYzLif5QwMmVaONHTPAoCExFTNmlR1aPubNw79BIuR45okBhI+fnpnZ3iowY6uyC1t84bI3gmRN
IV9Dltn+kb8vATqFvzY4BFC+gNSxYov3QfaKL/wTRCe0CrzfZ1gbM6EntsCEt+vE5q/68srqnb8i
w8O3+HdvFVvBSnQKGz9xxcAsaGUnGHeAdYkttJbH9wgji8zEzC2MCfeYQgugGQNGwKX+ifm4j8TG
1zax+f3wyIW3CtnoZHw8Fv+JceJOMryKX/n8dcX1BH8fhO2udRKIXC52dRgQOgIKAd1HbgKbYYOO
gLAfYrI8qKvKja/Da+UhcyG+oVvrXXUjrjrWW6Dws5uzkdPDs+fGDIoJmMgaO8UqKNSnEbRcY0Jj
QH6D5MjOzjI6Y/VuNCHdKdcuEtbLc/h+7LEGAk7JycxpTUsqMHCqXatUREIhYr652AdWZPmmbzKw
ScM4WbAF1DtXXQUUQmmdzMGJbQ8qbbAGluC52kIkgRsUCsbaWlxV+zaPU4DJBkoARbPXAxPpxrDy
DxWGxYn6W1DrsYGoe+R2Vx47ZkD92GirSVPbuA7tgEHNn6DXThRGyYCzZYI1haqYSaRklogCZRS8
MLZKl3bhVptqo9vHbQFVWUKNbTvoUAkDL2nEHkRLxU1XmKDKzLHt+fkC8yDAT5ElUw9AqLWzXrod
ueN3aGBiMGQMnzmNg3wuVG6DA4LRstJsWIbQVm7qB1R84NpLk0D1tYToiBqM9NY5Qc/DLnMQCncr
V15VG9GWHpRX7bViw6uHnVmxaGNsWseFX53RkTvaQJTD/ErIGqEcth2tB6s1F1ssLSxPzwZKbb9Y
9XZs0g8Qw9GPj5ge3pBOp8fb3XNIbm878gar74QFo40T3mo7tubWnkhGcs1DLBW54Vcp8I8M11rC
PASXKC749na3dEqGMAjj26wwO2e597DCBmaqgD09YGvxJVWZgZeXFuJNdudk6wwLw2Uhn60TlqbA
PhgAhkdeCFbPBsArhPc6S175zgoryc1xkHxh1/HNhGw5ttCJgmMX/w7xBvDpQcAWsDOpbmeubouY
OHmlPSwQGkpt3BbdSUylAyZmQ32Hh/eIubRN2UyuvKuPDOD40D5h76d4ANeGW+CCWsZfl1hCnYG1
Gx+zmAlZqGf4yzS8dOGRTEM6So4+pm1fIU9yjtYVpnT2SfiB5RYqPxTIoJz9k/6B+x78QGc7KB/L
c9Ds2BpZeaNaIlOouBEhYJudt9bxe+0KphwQz1EoP7sa3XIzVd3k1otImltIMZZenS1VSDUux2Cx
WqkVrRq7gLyD9XoYbhu7PIJLdlvZIoG0w+sgCW1xjRalDpfMISRwBl3FZR0sX8Q2I44SxANuxhKE
kFf9QTpKx2DTPIo7dRttPFfdtfeZ3ZMF3rU0eYgUkdX9Er4Bl4VcDqN1FztLWWiGyI5wbjXIwi+f
vcBv3kYhJTwmBTYsto3jWQYOGV8lHmCEbb0WzZ76d52FVyGc2+I93b6lmtuvIZnt+OiZfIy1g4At
Q+CuNmHBprcei2FjIy59392XdsMK2J0B5FuEz8cuMNGRDuIlxCEeoLRH7KbnklKY1SW2J9YJK+jb
1UsMpyZn0gF+HM4/d4FCW3QRDcUuRLiUW7f42Vp8pUuEWrnq5KKZR9f5vxBmhMovAOQpEYyFd4qN
CJvBDq4GxDgX+MTURmU0PuX8MEHPCtnEw6qQXZgMH7taRHy8gVktQMIu7Q7uVv6xAxbS0jc8SKuf
xZgH2x1PoQolw3e4Gxa3xBuEWHvMGn97b47wFZbwOWTCjzA/rksI7CXcVA8zEmPOwcG4T+4h5twT
TeDOYK2wExKINu7wwvEEYpQnMGp8Pnd3GlcgFBIcx0k/q6LzzDgLfKT+2K0Xro/DfH5Y8aq1a7p0
050AsGR6167ULZaLB92J/7w4QJGbp6OG5AC20u7EDBdf561oAK76RaGCDvs+whC4E6HuDCbjiyvX
6PbkLq6hmNfJbev0a66YYTxY/BPAbYVP5EYFjBIrZYHDncERh+gFnnflVih/CAj0EB58NUIIbcna
SJZuvvKNHMAo6GwfLiCMDkxBskHZ6FVuO4GVUhq/NwhUG1jdBomQAuu3ZAG2cm2jsVhB6Bv2MSaI
z7Zy7dt8V3MPubjnsw2tCGcHe/2Gq6HFDX8t/6tBK4f/W3VDW7rmmpN7g74NNwreIF5Nse1mDMJZ
H3tKXPDdx/7uY/9cfCTOuROTcD1qTVG82iEaF8L45YqjgpH3zMWktJ0DZc47L3w0FwCA787Ld+fl
u/Py3Xn57rxclv9eFujxCOhnrssksyMuksRbcvENqAFi0q6twyaeKQKcu8YEIPQPXWPeCZukCr47
Yd+dsO9OGOyu707Y7++EzVrRk0TVP2VF6zPyeFqiIQhFlCx7ZEo6qpzzHrnLE+fpRr7iiVWOHEP+
kSBYgeyues4h5vBNdcSNR6aYEvIYKmJNI+IwPL79JWoEnJ7BXt95XDai79mSCG/34wrhbdRLmqrd
IWyAvhe0B+gxYx7gbzwgw2MeX+Ksa+4fz+G+Zu90kuv4897pbPrrnEm/8Iz+TdNfINr8lsEDwkTO
ZAW2ximEvCtb0Py0Nd/8iNYhXsdjbnd3b3cDfUFQFWTs5A5/yBmi6WvABDt8l3loncf7EIdyR/Zy
PZKrAi+tKILqNwtyBSjBKr1Kryrb2Nf30l7eydv+oNzkZo6AdgHkiI50VYXQEtnv968gPSN7RDVj
skcoalyNK8EFJnU12gVTEepvrAzRUd8SaeYOALMW4H8Bnw2ca98ieHdLxtVjTPTDx8fRJ0ekATDW
BXsL2OEDOQAZ9xAhsYdWMfSOwzYX1vpujcD3piEn+vYWUmA/kPlD9P+uZHdIbSAuqPIbBoQTqJCG
/+TP8Ls/3GEuznOET0anifMrOKjg8PZ5ZvLbUfSLlZn49nEQLSMjahRglfljjZQPferMnmXkQSfW
DQpx7tGFmFz35OZcy24DvEzMDQH+ZQMEzS1qZEy0imFoLER42q5FcsVKkbwKzQCJCdxLiJjr3Rug
NsN51j6AfQnNj7nWUmc46VdG9cWdTIzqHg261V5CPkB7yh9O74BZ291KPwbP2gHsaod+j8ZPKel9
9K8mKH0UlgSU5ouR6FvjiOJABV09Ql5N079krxqSfGwBLHZIqxMqvCgKB6WDZrYdaR8/XwF5wnR1
rh4AoOp/zsbEUEcnNbD0nnA2QKIcIE/7zlOgCX0FBxFhHgm2aCt1m1iJFZugnj9GR3+LzsTI3AXI
CPGYNscHfz6mc4HdZ3M5MevRCkiRo5znVpChUigyUUiFyFa9MYDj4vk8AGJI5ZyxJrRGGb9oZkAC
ifedtQJ2CRVTyGwiC1idkzKgA6chhgpMDHJEHVKY8RY5I1hNqa0+okR1BnkMLqAZecOfv5DLIZin
9WCB8fNsgYHx8iQt8gZbDvkZkLLl2QGeH0oBXOpM75rDl1pk4k53yP0Aj1ZfcTRadRvjJ09v8yTz
Celnnk7ncCae/uYge77fA5og+26XuekpTD54N+VyXSisAJs8As+DEwJ+XSGDWbFg0yNK96xdjabD
IT8GzaHukfjFKhpInFbI+7XWOZ2GIDQfcez2Z1jSkkXArylXHK/QmvJKgImQIlH8kdvd+u3tZH58
3G7eE/t6n0YkTQnOH2RUwPDNxxk8fixZBYQaj47zmDfX+/x7h8g38tZIFDQO/51ngXisHOlFBNfL
cz4ZKdt/cntJkxKJRkmD0yBjyydEOGMQUK/r8OntbmWnIDx7FhCfBhAlELyrFSTGMacDyemtQG4T
dnt7zFhine8QMvHw9pai9o5L0c/PwbctxJ/P5rlA82IfCX0atHKDgRbX8ZWCfpQMSDO7tTOOArNL
LNK4ke5nLjqnLc+1PxdX/a4t/1XacnY/TCD7v8p+mBPG0iTY//udljmxe0YGXmzc72L3jyV2JxbS
H0yrzxlKZ6KIi931rzCU5oxOaWIo/VGMzjmzf0r2+8c1+3UeTfjKVAU3O2cUU2FHT6SjmhUeSEdg
6hmHpxbInausd9yr9FhtRQcgb/YOJIUZk/do68GSA/aANbeA0dNgBfPCSVbA9hCAfeDevfZUtStg
ycBZZWvWuM0QiQkJgHrtNjrjKlLKqwz82yUs7yCi/iG30YspPJQFOcTw9FCsOWPKzt7exD/7k92e
9s1ENhjuRRHU02iZxksRLs60kVRJAKJbFMsONL1pAJFR7nX2wE1zjoXtGYxxWt7A/YADEjnRWjtj
RQvabDkONLR4mQhaoWpoOUPQDTXmuD1ePMDCK4CsrGS7hMvPIUcNMuQccAkoD5WxpqB8t9EOlmQi
6TRbFa1lY35uyM3e3MRa+FPdnPxN5PfFyk3O3SBEXiqBgNhGmEAl68Md4hp3D/Cjgb0TEAWx7b2C
iEtLz9HJvb0/5CiXESn8kRl3gqutryTAxUgmR6Q4gckoVjGSK8tdHT9fw9nbnOjM3/A2VT6jn93n
JFCATnuB1pQI1RQmx5JGuxFBGiuA9HrhwZcXdyeR58eN7aF+NFi5O4RswE6DZ65eAHbEyzKKGBoP
Kwzmk2xXrmIle2mjOdracJKjhy4Ezuezx0f02Ygn2nE8LfXM6DFicNtaawT0Pv/4c5vIzz5/4ubX
6EyXSTqkR4kO0SgGGmh098KLycSNQgX8TIHAVB2O0ORI9JiJjiWuOWyce/C+5bPrCuziHyWq8hGx
6DYyFSEcTkSm8fVolgTgNNJ25un684HPzMty6v/2mrDwR8xLcnhE6dhhzsH+ttb4+UhM+y7kRe/X
coELrGtUEY9AhYIti2aI7SGEuiA3fGeM8L1fEFe1XGKjki3FH1TrBe1kyDv+f9+D6+a2JI/olEVK
glGioI1HCH144auSXEMXosDpiDjeB/ptAZb3MbO6Mp+FT1Z32pFskY+LUPBxE5AqAwb/sCQPBQLA
PFr8tOV/aRn6NkG+8yKozSNfvIVdEvb5Ys2du+VEjP/xz9206cjfe+7mtu9E4Da/+vadCN0/5/ad
iOvfavvOaMdpB8O/SzvOCeBzJOvCfPvDCGDp27OCRJSOVkO8QQ5kz8XA02ghVqrWKfaLj/Kkys5A
3INg4z1kHT3CRLmFvGOopeBJqpnKBVHgAuNrwfbzxScJ0nispWwh96ivTWixC1FRNKIWdjC3Z2av
q8SUnRRgew7nX6KYqgfZFHCeRxWFUC/r8uihC3dB0OCwgjNToKaLS3hwashOy06PgKRbu52A+5DY
R4i7aG1jLSD9G5IEVTkZk+lRwD8Ht7d5qVGIgH1gCQ76sxAPVSRI0vBAa2hKTgT/J7FCMwHEGk+i
+kOCAS0xgUnsmdvRBZ74XNiCd3NmciYewVAEYKE8YWWYjkrqAcU0XOKvM6ieAWYl/1WA6N8+Cedq
Gl5bg2pj/EUnD3/LYvEq7B615bLFdURGeG3A0xLvLPBnbjXxShxej8g/7akgeO7Lw9/z14A/GE7h
DUrAAOLnMP8cyQykDE0JyUGDoNqQ9ijv4ll2UG7x3wH3R0USysJ1VAy05wILdFLDM2ZKlvYX9L64
EqGgevDRfD5l/w/99PN2muinxBOTJouwnQR4SQV58Yhb0Osb9InhpmFFUmbxP/A9kpip+/R0P7B7
mYK5LofR8/z8BgYb6PCQvB0+VgF2fU59bIaEza3t7MbnFu7Fqft32vjfpI0yjJ9XcaJUi/KUtnmC
VTyb8zxSwR980bj5Flo37g1qiFBLhALys9EfYH1vXl7Qn5kcPu7uQD3w/m6A+ymCP3xyuYWHetrN
6uPjA7WER4d+LJCO5Yu7kgg/z/SIEr0AJTo56vBSGwVuPF8bro6+OZAZmTd7dxON/ue6u3mhNdH1
34XWrNCauIa/m9CatRQmPuavail809BeioKIhjaiJJ+DExfy8nTSgnjooQuhpdD+GUc6g4AH1d1I
Vs+ahY6/qxkZ/U3KWePikpPbDaRFrYUSLunr4lsvGGClMEo0YKlfFB/lp63Y2kkoliyKksRKR3Ck
KiKoRpWIoIXWQ9eBaL9I0oouhHyftNJL7qNfUzqUtqpHFVl2rTA34m8aDD+PWJmYckkYReqpguAE
E0mLOlxAcnyauzIZtogP1ijsdXLQgNw+c1DCaueBn39GA5+j/F8ZdBdDmBh0SamjRbiCIcCx5iL6
2jN5oRyns4sJp4XhdYMecEIHWFfHjxhYiM9tAIlbRZ+NYGI1JX1TRX6BEWy5d/x22HJCxCsLnH41
Z7W5XYXkMHPJuXmfmh2//ryfmcw/u+uJPVHlTd0tFrhr0SpgyQEXVlDEvhDqKAArKOwR54UTI4DJ
h/cM26GOj5uGCTmkQBMEDACJwcGScOtXRdgfUQ6AlD7uPp+pb8u6i+0xUe290S4WUoph3kFbv3AL
E1YZzE6ENLhJ+8DsloKPKCd7TrL4qoBYiNM22ruS+yG8sNtxbrglwIfe8XgMRSH63d3H8ePzkc5u
ZL7mFwLn19/Is0s60aS/05LOiUne9uxyon5/MTl3WidyPfEiuYty7MGEbPebmTjvzIdPsc1/34ef
G018csrP+IiLTRn2siqcOqgknJYKB1gETQmISWi0De9rsuFV8AGNdxkgVQ0ox8CvAbqvnOxAzsAR
T2884/Bofn5S5s70FPn7+51pccaImJLI/xpGxIw2Ok/exYr9CtpodpNMZGwyBpqO7t/YJAIFlZgH
IC+sJWiAinLqW64TFuSpZ/D5bRUgugEBkMg67YBFtIFlPKI2n85YJrNjmkrTP8KYJvL11zxMP7Wj
3H85y5P+l5Nf/+v/NlVdPsfBc/oDacr35+aH7OOHY/1cB1UdvFZ/gtaXvHPMZ60vs+hb/S75u770
u1yIqv4XdJtFGxoNPbsVzcBTXxpeLtCd5i+GgpYTho6WuCKaXv7c8tJAm0wBkHt5qUiSJuicCOVv
PS8l8S/o5Q5ubN5HVzbQn+zv6XnJdcTPgljV0a9NU0UZPXGFJVL18uSM6WqvNlp5kq+rhQRDN/JK
qviZbtcqOSGhLujoatj1RBzH48VU/bQ/LusluR03ubCuY3rQWk1G604RE3OpbRMY12rllco1+tVk
LNN9RDz10Xc/vwr/lF9cRVyiPgFM4oaMoDAA2b+8ipq2YZM0tXAYF/J2oRfvJ3EBEOqiX0Xdm6eE
6QrN3Gf0yC81J6Z0cs2JBZtVcZn3oSAcKv9EEt8D/06VgHJE8PZGPtex95ea4MvFFDQ+RS9ddKkT
tMk0Zovk1NZLXMxPO4EtgfpHh7hoYAFKG46J0PnW5xMq/hKbc76gKomGqEqygg6p07KPtqnk8lTr
0qH0omvppFSb8lS4aRS53qK7KZVh4QYSdLbinJqdWo8+mRkA35GTJdVVVRR1dLFaouHgRAJnMprz
LutMOuBS8qZRpF2wzHK7WHS602UNIqBaBQ6dNpOY5qf1MbJaqYElnqfhfRCk7sKtq7befj6qr9Yc
7KqKilkxBENC0+2Jw+qhC5WYx4G+H5UG+P5qGAgATCCGyvXRMfpibo9NUKtYBlxQRQNpCd28DEmd
rnvZapVmFKO2T9WlRwcjOJbiYi0meWHl4QBmqFoab+K074lfLKjagV6m68AJnw+5K6Uq2F6T7Og1
uj6jIL+SJxgXiuzkJeqK0Y532npLkPqoS5ajvs8EYN1j1QXJ7FMSNoWJFr6i7WvCpinH0BlisZwJ
SH5zTpaKJmiaDKloTPlXytjTq6bFtXWv2iR6+LEcWvlW9HoLo+3v9WVz5dcgwBrVUjEVWfHcJUIf
mS6Da78dhs2yP0kzTvy39sVSRzYKXYX1pXGOnl9YTQsJ8tUrJCxTXkZ7wUC/2Npr3qOF8piibf3M
LpxOPu+089+kfVlv3brS5V9pfO+6kCiKpBp9vwdNe/BsJ3sneREcx9FIah5/fS/5nNvX1k5bfdFA
cA6CJKZIFqtWVa2qEsJcdB3Rl+P/qO2GJAzpAC34KOzu2a7IoS61oNeqL+NIfsRz+3VM0HNUzeGG
xnt79O/fpA3zZhowYzYxMSdhnZAckrhEuctsPFL7KeEFRs1HHpWmEx0jNLgCiQ5d3brWsdDeLsR4
8yTxzK2amzeDcfENhMLaGjCrEL2Pm8dgYpPOAzEee5Rh3HCM6TB/UhJ07NaqXcjCb86CMdkzDaPF
3LJw40M4Oyn9T9XT21G8+4yVesrrZMojDZ8R/WY0qF+Mbo+RlHXvavzIlBt2Top+ic+s9rhxpFtB
o5VnABlbbuLd8isRaItIhvqE5Qc0ODH2Edn3iTcnmBZ3N2j76Cs13kYUz19zNHL6pvL7BlUlr58r
w7eRQZ9dxcoodalUglLdeOyYxGjr7z1BRZyonX58UfpDCQGpbfh9E91QPm904YuFTWMxwCZhlK9M
b69jbPuU5OSRovV07FJ9mSrXRS4bd/38GEZokWjuYRqcbLhJm9Gphx9zcavocRqCIf/CMfeLIuVq
PsWdJ8tjghHamRuxG0L2nx/RG666+FK8FxOWG2aMrsXE0rq6yEzjMauDEVnG3rljoydGF2OxUXzF
0RUYTYoxG/ypRyvll/53c7AUekqOwGV5UKpd1d1WhkNsR6Egz9MD69QUXhe7HXeo4drdnswbor0K
kPwlW9TQoWSAFgVGuH98YWUsQqmZPXnMUPGV7afnmlxHvaOp7xytS6WbRA7fJxQf71epj3q7OXqY
h68j+lwrb7yJN7TdWxR4fYbvv2d126NRxKrQOnwP2oJLd4pcfiv6mwgV1UnAuI/htGl200QHs/Hi
MZDV19TcGxMqULu76IeEIsofpH5l6Xs9cTRUYuvnZHDqwifVkWNQSk1R87Urkx1DJ9NvmXjIwz2r
Hf0R038+F4c1TF1e7fudrHSXrbdtp7U42WT+0dp7mwc5gs3iuZtOpnn/+VoXCM6mUJAMZhL+hcEw
8f7jNVIttmxbUePRbjHFxgwkGq+Ge/vG/sExauzzxVYxFcjMarHVzga0l+cxh5x3SJ6b+OW0tZ8w
RD25z4ujJR1bHbN4R7OrvsdAYlcDfhrnxwSJCYxLSe/67haViHqJPu0VeuEVjvWgX88ZhnQ5DSqJ
34YgG0/JEyZmVQgXf6MB2L8Zu0njBBNZNMccvjTmfu5v4tRPqSenazPy8I+TF1Z4sfZI1PHzLV/A
kL+2bFs6YCBcvrXNB9qkGlWT8TjtbBAbKleiI+WL+W1gbkOCMNmBn9hzL4mvq8ytq41X+haY+/Aq
lhOHEcb/YA0AkD9erzbk1E5LnLgd7VK07ETLwNlbNLClUNLLDX9Kb5W1KwZQqUdrH+fu+AuD7gfh
tYajipuhCuIwGJLUIelpqZfNnRBpFvmgeo/ireXXc3MShUOfyB6EeTPz69cKHR7lN7t4jDTXKIIY
2SPxZTau9BJNNEThqc1ZWWs35O2QgajgAROwzN8oJ++AVVM2Np8jHHKOJpOzm4Ea8qxDe54YwkSl
2xk3VRSQ8agQOLzteqdljgmKRxOkzNObXbtl99/GcF8e+78/aGV4w7Y3ZDOOxqOY3ASBKXJK6fWA
FsB3KDju85uqveuTu54du/TKYEc1e53mkCerdmIQeJmTpQ6F/oy8JvSUguvijbgU5UR3Inbjwu1+
Nif+UnrTY/xgPbPQ4U+QrnA+BAx0ltwphFM/iiD8xohjnozMiZhDf8O0CMsZTvIWGMC+s+9TkEZl
MPQu0VwT/4p45VH79fkLWAX8/370giHkgdAGQ5ziowgSnemGrg3Go/Zk31kv6S+MebV+SnLV0oNu
BEwLOqjr6/povdazE6VOdYe9y2cAcfsbSFDFs2Z48rZ9NP3yJL9UB+t3fQuR06WjvnXCbWF0XpJH
dR1eqdnRHtCx+FBseRNr6P4mYbZuEOBaQYW+gO13EkZ4XrSjjU3gcGu0yAaHuHbkrYYGp/WutBwj
2+Pa+GuLAV4KXgWaVX5+jG8FO2uRWpw8iggGfO715PehsTXJ4pg8xr8UmGFfY7R73WWdZ6PZyOAg
KpMPQW4HUJpW6urfiCOumi/qERfaHWTpKerkFJ7NTft1iB0BPpq2+/wLVwPi/rpoiyF8A/BPgAhW
Qm9LXpdM4Iww7QxElNwZv8D+Ww9+mrjNfYuimv/PBVfKrc5lp7FFslQNV8JhrwojIHRnQu/YyZlv
KHqGAtVtDW3d3OdKFlSmQiEXWQi/zi8tcYbb7lV8MR7S5/7ZPuUb+PnCjYPqfneqbBVM0Jj8e7Xo
FKLnBMbbPZNfVrxMhEw289xbi63y3NHcsrix4LpNGKU2HszOjaa7ogDFbAKzrvgWcwk+QO4ATxUg
K+kB1dxSBAkscPil4/uC3NvzvgxvdStyrPpE1Q2FuPXwvKy7sHoqxq3mlX8EMO/PZ6Ve4lTTOjOB
qq3QuTf2pq+q2BfoHZw4JjLAL1bqqHRL8BaccvEW/y3pbIV91dDmLIqxZoh7MJxp8jU7UM0TMKYW
+uZXjXvqMY0cbN26D8uth/Ync4e4ik6MJe6rr2v7tGhQtJsleQx/68/RdAy/24avfpZXBnW09i6R
G9j60qNfZPDfC74R+d9rv6hXjV1U5JHZPhHeiCHbdiCnLwp7tzCUG889wbgFcsWBszKdBaTYOPJF
d1yc+LsvWAlmX9sNNTm23H+pMQaw82IMS0ucKfvyuU65wN4LfIAq07lYIprrRGcc1cM4haH+NIzw
GWsn745TFfQSE4Jj4iT298+Xu4xTrNZb7yvrFK8TrJdNfi72nfTbfpdjBhBzZ0yHkV4rPVI95NzL
4Dx/7R8ajD/0k2zjhre2vXpEg6BWOPT4DGEcBTpZo4F9czSi74lypfjPtcxq06vnY6XFLMIYq2nC
EejDg140TYCZmbrlRBjZQP2e3ckbgTyv8KPxoH9XuWNGN8xENsLLQge/InTvTjytcGvmVgZCmgjj
uyUJPr+etyDhB7FbfSn9aPatLOxFWeBLc3QZb92ovI7Rfb/fpYgU3sbNISquymg3YQLG7Jj1TuFB
jD1xrOmlore0BMYOE3jA0jNLBBPqmwEjsarbDCUtaJSuEXfExJ/8GpVCjox2nR67FgwXc0ctd1mF
1uZo36/tCwMToOGoVvxJ9r8+36GxnPXFDplhUhPBaqR9VqEHS4vTLiHYYa/ufpQ2epehVQc71Og/
bn43s4MN136+z0e3Ze7G0ovl+mzpNV4Qia3HOpaOqc/tXTrgENwO9Uxg7OMpoCB0q2zq0lgs9/lu
tyvEoFQy/H2f+XWhH3R37I+9HejsF4/x4G5M2+fNhrpmF+oaixLMPGcmEZaOgoSPQhRresL0dDKe
EIVrqwPVd9XkxCaCM4EVOzZIDbkznTRoTtsjyTHNAh7vDETihoCgvrKF1TxIdM5H7/nSS9F3SXND
7pPUo4NjPQ7f7Rsd3d3pi/Zj+h5BFiP86NaLcwf+MZoe9Y+1GVAM4pGufSMSB2HGxgBgXYBqgj5O
4touO6elZ1Ht2ugoaneQcCA2ntKbTVzfNjEZ8nvEJBwJzY+nkNtpR6JW05+S2cF6NdL21/1vVPvO
AQ/vbJTzKQ9SgLns8c8Oef3Ew/Opz+MRY+BsR3zRHrPCyQUO4AYAj8a+LvZmE3Rin3yPvmQ3Eu/S
GS0/ERigvYunq64JRuGw0okwe2D8amt+R3932jHXXbNwhy6YUycRDtkhVDTjMM8xQzj+NUSnIPho
iAqnGxD+Aly9ycG/T2ClZFu7sZsuhbw35KEt4UbsEm3PDs+VRMmBdvj8da2GdMGErVZbKdlYE5Om
GM4bQZZD/cJx1QKt9yvgxwKlHaUrMH7mNcc4WbDF1Y4ANGPk/QC/6qX+kWYODE34M9uKAP3hySMe
vRQuIv0ByutHIdAtrifZnBpPNUYeNU4fufBLPt/4JVhZNm7pjOPHY6F1xEVVWW7IejSeOHh0mFSD
wo/CaX/lPyPipKHbYkYuisJLR0X76Pz52iuW5t+H/m7tlb0wR9OOqcTaSePQEz/rr6JcRNA69+cB
9TnpUsXO4Y5/R7SnMdzoHC7zoDOcdeToGw2C/2TU3x/EKtoW2XoxJONgPLXSnTEQ50Faro4+VRF6
yH++70uXaHXmKyui7HnSZD0bT82k9iJDMA+v0dMxaMu45rDqGhyXQNNvpm5DrWyuvDIimZxiHdVE
kKjKQ4CrQlkEJgBicgg8FOJQjNoRjoURQ5te4HKVF/rs3VWvTInMUmpOFhZmP7pT/R0yxp5n4aTK
0U7aa6y7FeY0jw6QycZZ/8liv7/WRc28A+NWI1PBM5y1ZT6aGG7Te1G1028BIM276Zm+duOuNHHT
84Y4rbij/xLuJd2ucwtJ3ZUGt3Pemv2gG8iHuCmGnJmuNgV1uLPs1pt+MNE7XfylLr4pPjs0fUmi
p+nrXB5r83tlGI407ocMGRjkYpEKDNFNkbiMTI6Z1K5JGmRY/M8P6s/i/+/PXemaOCyNvsXKTyGC
ANQtYWeaQ2ickH7sqq0w7x9t/BLcMnVQIRCH/Hgpba4t0xpK40m1fsXQcaIcXQOdCheqwXVcak6Y
BGV83Ax9mot8X4jhu4VX0lBphSg7q8AuAdsxLr13kDaqMi8nvkAPROp0vSd7bz4jEZKRoMXM1Q7c
fg8MfhsF4qbfYdhc58cY0pYdpvGKIBne7mgamOya8YeePkXoWdgf+uFodTfzuAubDYX9R7P47x2s
6f1CJYbWyApiRd0Wkeka8oFo6JR+b8f9HAPvZN7nknEZklzUFQNnBGUXnNA1QSM3ZloMLRBZzA/m
bDl1et0YHfwP5dH8QDqvwTQgDHvS3Zrup0YGI3xAw3QZejTWQa5OlrzJ8xsE3Qi6nSZ343wjiNtr
nkmcujxUww2H18SLc61/TzAiqvfn/FtOD7U6ELHPUdyZzdelxBj3vPJVing5QUzFeIzD66R52tjs
xTtAAsAEFYUhPI7uOXylm6fESmI2AgjY5U0BaEcFxhi1CDOLnTzV9oG3D2l5h9cq5VUkDzwN5hxp
2QercUrmhJmrSndIPPu1tdFJwZj8WHoZ8TpgNYAwgIdbTfNrBNoV/LardlfmKBvNJ3+sg4Yfhm8E
xakwvTiQFs1b1MPn23vL4n54AKvtrQyAZs1T2zfYHkWJZgcP0W3QCOFZuBqmQPboVYkCWpTB1g+I
InOCg/cjfkUtBKQCioF7llNib9QVmPtHfNTn2sPvFNPtiN/hmMxdwdzUcBttV5Y77F1KNDKk6qnW
HZq7Q7NvuWMLV48961Zy10hdHE0tPCty5Ryw7Fl2fktuEGJvEq8jHjK2tXQ61K5UTjI6GY7vx1g5
5Q+4rzUJ8nJ2WOhSEdTWubSvPz+rS2i0nBWjNtV1gbjRmtNcG4kBpk0EaET9iQR6nDlze6+i0mlB
CUIVEnWb7j6qjvOCvccjazeCmRfaavUBK1CKLsFDyyrgP5HuRfW1bG85czm5GsKNJ37p165WWiOx
0jLBiQLY1kO/hWs5Td8M9kD4oSqdrjja4T6rr3jiFYXXbHVFMS5U2mrxFfLSpVmN4SKTFRqWTC7L
PRvCMB51bTeo66Y/WHFgjX4YHpN6Z6S3Ub1jtWujeS3M4lbo7JKAsfqalQKYa6qMMI2NJ6muWr4X
yE50Pn0qfoG3V4E+0GxhsguEslpw9STB6KH1TLB9EBzV9KvqD1JEDjPPunxUk1c1D538hlMHdAnH
5vC5kF86PsifEx3EJpszMGYviF8NyUc10+xJWiWmIZdCObSVid/a8/eQF+iUks8UzmX3I6rs+Cpb
3K/GMgev4fCGlGVZu6kOb4daKpdO029BCgzJNLTXumU/gPmmnSmnlzgK+nngN7BYX+amrjfA1gW6
xCZMuMuGEJbJxLo1ypKq52ZiZE+1WkgVrBr9EWZr9/lZXcZD4I4bDJFT8DeQnnv783dYsuWjqaUR
j58qwb6PhZwxF7EFwbdokWLKQsMHVfnahlYDPQ2Z0w5JdbPf2uulWnr7CtBH0afBZrpYBUjGWhRR
FE7xExuRysyayBMVS13VNexAa68QoE3Z1Bx8eOiy2GvadZOSJ14ZX7shmTekd3kN7+yJ0EFpYQJZ
SRusIVtfI7lqHKs2DsPoacQiXpXkT/HYcEdvo99DXWsb4Ies3sqynEVthKSQ0bNAFl0Bx0woS5/t
AnvvzWtGEgxcN9vYrVryNcwjJy9psm+JWfulks9VBk/K1AvtqtHnb0UPK172XHMoKys/yuULEqBR
11n7qjfhbY7UdBMoFsMaskPMrHwD9a45QMvHL1kIAdkB7NXXhTvTVHAQWSz7kYxIfcwVwoe1oWhg
h9khbPMbS+PGQUVj61SaxMTVSGpBVCOHVFZZ5XBWnKaiypxEJwdSCoxjFVcsnjQv5ejUbXXo4myZ
W/e7qvcFENLfaFYEvBYdoX5rhZiHKexCwiP9aWTGbSx1Z6ho6g0iaa7mNPyiJZn2QOQcIes+8n0e
l8pXDdF3qRhurbRsr8YRwULQS6+nRE6HzjTcMrRuEvC6nUnX4/sQ+3S7bgYKYFZ/G+vdcJtoeuoW
Mp3dz1/wWtthNwwELJuBU4xG4/i1cjxYl9qJpTdPfWpjRmOM04+0Bp0FRsV9q05AxEq/cWZ0ATqn
x24YgUjDZQYWXAHMVqtuPGragGgUMssqa8LbNEEILppZgMbIblG31UNLeAEQNKFLSF9izoRWhx4Z
4V1/vpV1LgRUaZBFbZ3h/dl8YTN/3Io+jHZvy9J+TMu6uNKS4SsB1JSM31oQJLdgJeawJt3emhEr
NUdruJUxCC2mIbJjbmR+N2jp0cxTB45q4YHulHrEhLl/+8z/qJblJnmpi6b43a6rVl7G//lSgHKe
RHH733flq3pq69fX9ua5XP/NZb3/81dRK/P3+t5z+/zhN75qk3Z66F7r6fG16fL2v/8X/mX0Wix/
8//1D//H69tP+TKVr//8r5eiU+3y06KkUKhNefujw69//heH7vm/17cESZqs//a/6lq4+AeePwpa
Fp7tXxUt4En8g4F4Ca3OwcoRS+BGQVzif/6XZpB/UGbYAjgUvGQdvP0PBS2AqDACYEwtnhkU5r92
fP+Xmv6rsAgn8Pfv39eVXISHAHNR5wEDt9AmCIpaPspUJfKktSD5p8mspiOKEppvfUy1n6qprbvY
VPNdxuTkhfDXbjVI/CEb49EdKpLfT+2AbOa7I/vT96zjBPgeizBm6CB7MhShrJ4rjG0c6YPGT5Sk
5qGlmM3d5GlxRWduO70tMKpbKxRC00T4eZJHoCKWxA3bTG5EYtcAAx+ylApwXA6yPvzNJr+z/OFM
zFDZnXEKVZ37cRRjdvY0N/vP93vBwV2IjAj4GyC3Iv9B1/nUKWda2JI+PGmwZi61THS5lzpa7cQc
LKewFbuRtVdQDLNLmnl4HcsaMyZCix9YmqXgk9V5II2q240yAg9KzdFBDGG4V71Ndm2T5F4o+/GK
5doYZGVFA0OPm6+yLaVyECizfapqmEaTRBvQaa14+bKzpfBlKeYi9AI6WVNLZI8U8klT6qrsNMQB
6tvCSK4rBR+Pq71BkaqdLK8s0NMhTlxzAmWuQ6Z8rPZxBASuhwH0k0MUP0pZBGnK92PRP7UWfFIt
3GkEnoO2Eam9vPblq9FFVzCLgbe7iuER6H9zaFtxigmr9prIbGcqq62U1x9XAQWIgiOB4hR95f/I
MSyYSJQ4TVZnuTwF+3hq+LiB1C64lW9cKCB9wGSE+lEi9vFxR2ZVxCQn8bnPp+ShM0DKwJCGEdTR
LMqbh7qhlR6YIk1OU112MAlkqG9iodfcZRlVld/WZMBs9LyKOqecmSx8aU9zuvGdfzgNQsHUsKlF
CRdrBk+W13kD7kJ4SstS820NjG4yNdaGavnTU4McUhy4TgEs1i96KGsdVkkLTygKMfZ9kZRXFdFL
5NWsFubbAkxp0sZP07LZzWoU7tRW5MmuMvXdIsnkaUCi7lDHSTAV6lcSN/Z+gCN1n7Ysc1jct+7U
MRPJwgaMvbmfvbRkRjB1UnlFhqI6Oc3jkaSk+E+jFss1U/hBxAALb0GcH69ZyYQQ0F0wuSPMh2M9
YSesnn7CAmU7wZRyuyLvg24EnTitsvpG8aJyiiKnj1oKcmWng4dqJdmWLl9MxztHgQsQRVBrRZDU
BQIGqvz4WdYYIZKWttE5IjS6GhMDoFDTzSsRVsXVVCPHCLVW3zSy6bzPterKRflrZRC2EbpESA+V
fh9Xbs25Y0mcRmcp5LUybPbEtfS1ViGq2VLWbEDMxSSt9wkPFGlzAtoh1vu4mjWgMgE8//hs5xmC
FAUHWXUwMQKmkI1XViWCoEllbhiOdQQFhwvfl5ugjC7Y4a3y+p15igqADbuwxSlExeptnJTcVSZV
LqGq+IbyUO5PVJ3Nbp53Vj/0Gy922dJqyyglpCgagZdtw0p+3HJqzBmKlkvor6i3XJPlP2K9UG4+
ZVvZnItQ9LJRVGphJrMgtkHX+L2itmHlVmKftL7uMGCpatguUsbws6+6eF+ZwzUfBN8bQ/VTIMv2
EHbGfq5Hy7Mj/rvXJaZgmay4NxPyoxvDea9V9DtwFQ9mjXTORLIefGClBTnNfmfUTm5NirIzQ2WW
mzKLeEUS1ldWZ55nfdL90k5bhMqQBDA6jV8lTZH4k6jLq9lAHI3MzKe8u69yuz4UUkOtSZHI56mw
bLfVrfZQ1EMUjE2JgfV12iABMpvgmE/6hqr7g0TypeiEmgCRBHzTj9fTcGs0+3LkJ5Qu2gHpEUSX
MsRgq0pi6hcDN7iXcoto+AeJBC1MLO4jokso7Py4aGpFemmWzEYNRsGux56ZnsGVtpfQpYdimiw3
msF8X4h0YDoO3caD+INICqgaQCh4RohMrF5ha+mYp5NnkJPY1J1Okva+NKMHQxbFBjK8iBfi5wuy
AISFEgRDsii+d2+vTrKU2VNsn1gyq3vR6Z1nJqbuNaxBY8XYGoKM14M7iMl0sx7kUNYO00Zo4SIy
tXyEaVIBqAzaH1+HFkbZDINmFdopLyT16pYX17I0ql1Wy9EJuVkfyZyb12RKpj0CDHbQxUW8b/Qq
3ojE/UHZ4tLBvIYBN7ixjsQlWU9Hqyj5aWyMfEcBTR07LYrbdLIe21k3/M91+x9kGxxvdAIDskSK
dR0LQ7Uu7ZUyxalOQPkvUQ8fpKLQrzVzYrs8ncjtYLNfn695AVCwLQovDMYMtAmULn+88CEf6pka
gzg1esz8KVHP9ZiJDaN1EZGHQ486MRgRC3e6tBn4uErL4dxn7ZCcCw1x2WKuer/NzOkwDIw9hrxu
9oZpj8dIVrBndZPsYoNoxzKx21uJTtd+jzDFlqhfuGOLCbVgIZfiddiaFRzOdaXQqrUBtOiUQpHa
1F+n/TB7Rhbm+9aa9F1smpMfJlWCUKAYjs1gDDsECKeNa/+DvBPLgBFYmkAAu60hc1EYuYyKIjlz
tbCY87jdo5C9v4PbGv7gFun9ZORqVyCYuLdimR1VD+ZxpeJ297kwXMIaRJ5RUo7wGL4FTvrHa0L/
EJ2MYZWcLS2tCm9qM+NLZURwhZs8HtFhHICvRRIris+t6ApzA21c1DkINIFYaM0AfOA2w3f8uD4d
Me+jt/v+HGbV7BYlMf2hAGNJUOT1gE6H/aCF/RmBWSS8sxm1j6FdgbeqxDkN6XjdjX3zw2J2eZdR
Ej11k46UeJvXx2aGLQSRWd4njWg8xWLN6VjInX4a632VExQOScvYpTYaBKhMt700r3tvNDK2Yb8u
VQqIAtAowOpIxCHO/HGLRpHHU2Ho8lwV4eiVdU52IiXMKyq73zUjGTfO9PJ9w7EGUEXzCw4nfB3l
t+p8bkpQs8+W7BPE/OZmZ2ox3bBQl+4YynsQUrDxvhfPkq8eE6tylc+2WZwnNgknqqwjkTbKI4p5
9M10Mr1qHjtkjJV2J60h2lVJ82tIiP6SZnlyEK3MAyWa5EQsM9z4tkWDfQR08NBRBgclDu/nAmUV
MtdaSVR2JklkeioqMq+oC/NBL1HT9p++H+RYgZOBE7Aaiu4+Xm5tduVICqLO86TU/VAX5c9uSiuQ
78phFzcieTBI2wUJ2iJsadhLbQbGOgITYK6jpAqNFz4uPYDv0Mykyc9olUSeIgsKwuQouNVbNmH4
5VD8TEOwGIAci18t2kZ5XGho69KAnfP5GVwK+OKsoeoQLAsT/UYWgXyHIKrBijE4xFJnzdAy1+hD
6TAUWHJll06jl1tcrMtYDBSgxRDqW7iFIP2tPESLyDxVRKpzYs7jubXmFGWVenvVmg36/gneP1TG
gIcua8yMICliK6OsHD2tyDUfc8yuCNEVwI7hHatYasekHIFs0sF0rDyJbpD76pBHYdbOkmLyUtTU
O/bUjVcmK+uHskInjc+P7xIDQIvj6NC1fAmErz35qMj1EPWD8bkZh/xLk3IUVNFIeH1V27ueNLU3
W6nYQlzLIX18I4gaWGiXgXPEf9ekGFkIkcRhnp5hLLP7MDf4sQh75D2sH4L9rHVV+1JLp6t0lv1t
qvhWhdullkLpGIKEAgYQev/NU3onNE1L9MFOZX6GfWw9OpUN6mfKfuNsLzUBVgGXDcKJVBBszUfR
nKTOZ1bx7Ez1BkSVeOyvsrTkO0LZVjeePy4F5KrbC+EZibKPS9Ux4+PQ5fk5LwrpNDysPDM1v6YW
qqc+F5g/YCsG35xSy4D+XYj8H5eyE9TBWVMmz0MU8cBAbCDQuqrZ88EcHJFpbNc13TeNo1Zraqf2
vstG5LS7IfZrRhPfVvaw4UJf3iYDzxtaAKwjgKt14XGSjVpNU4kvCht7JxHDc2db23LUL18KStY5
mE0M5YYwqqsj5kZoTKUxyDPKNJLrnvcM5WijCpoilnubdpaH5qHDhna7uFeBtiYcBGvEzikCnKtF
0QvWzOdYTGeNm6+dVcdB32QEDQaa9nHjXi/eJJZC80OAZuRYkfNfuWK6HolWz4r53Mk88Udm9z6i
qQh/R5U6RnNkONoMSl9sjt216pCz7AYqD59/xMVNoocMNDkeJUOk4uIbyIJLRUjJeeCoOVC8B21J
pVvVIBc3uRCSln2iizBmiL8Nonj3+hEGqpSumeW5J3Vy0BrDutbHafDAhJiDKBXhvq3KdOPdfLRT
QJhINOFcdTAfED/W18ebGXSoO2E3XyOLXRtd+tAMSxVKbJwSJX9/fozk4zn+tRgarKHVM8eF4rs/
vtGJTq00yqj7KtFyCGPGW6sEsaPOdqgY4G5b2NMuFy0DYRn6wa4NehfJRvkZ16wDjEx/NTMwI/Q0
ZA4SfJNrxH2zy2Rbo0QLBZh1N/WPBs9tF75TuhNqErvKaiy3appxw1asmm1gLwLN6HBVOiIiIJOt
J+YkeHLaHM7daSo1eZRahoaMkJGbMK8kZlckxLcncN5MrZJ+ESFKAq5Lg+YzSIlQK+enlpPE1ykt
fSXSHkxV2NBMquyk81ztumqobyHS4piPlvDbZsieNABYX1Qo8pwpSq9TTH++Qg7j95ja465SoXkm
KUdxgw7msQAJH0z7EbO+DcWzI0XbqSsRId89x5bhJ7legtE5YDKygbji59d8ccs4GdBYFtFaUPC6
2j1vB2OqBO9OQ5Ni9gZrTaccsNTnq6yw9nIBQHkQWvjTOhI5FxWZYSztlob6aeoFwf4ndBcbFfW6
vui/zVOGIe1zYgVVrVn7MBE5XKApAezJE4fA/7huZC2DumNgbpu83Pi6yzOgCBMDR0Bw0XtqaXP4
Hv6JUKsnyQZ8nI1h1dTAGHYkvOyNx7seJPJ2Bku/RDB1YPaQZ/q4jErjxkg6Sz+JIUI5HXQYyPBd
jXIqmt8hVY29GmEsfPN/U3deS3JzSZJ+lX4BtEGLW6QulUVRWSRvYJTQWp+nnw/1985UItMSy9mr
bcU26zaexJERHu4eWlOsmJfym6yiOBTSiJjPkDFZx+1w5RW2gm+IET9RZugXZuIcNJyWCfhsghgM
zOAUguHzn6gHYSeHtqSc4sgw1mRm0FLDHl2CYnQQXDKaYpdGsGsl/5ddc0xu75Lzh+qf0QmmKIxR
+J5qT+ejF14eSLnpq6fEHqK71oKHE/pglCnuXwuLcXGTglcRs+IjAzZK050ZauA1haiKJNNOJBPp
Vm8Vb00Ym620QvUfU8LyhYmdFfbfvo0UmiAOOzUHAGc2oEbVd+Cl14DoPf3rmOraQa604uhMNBwD
FGEdjTjzUNjXDpIk9JVapd5WtHH8HMfVsBASXPt8MAV4NHhDWDyU5zMdyLEUMjnaKeyLcQ0AbrgD
CZCrxY2+zlorWxjvysqy44G/LWqKJAvTCXz3WqoQPPy4tLQTF7x3T1zIHsoH5Um35HRppqfT+j95
wT8zPZXg5DddA9Dz+ViG19pp17KH2zq3jgJgeN310gez982N0HsLglMhv8pWZG21JFH2pVOpK7LU
EaCm+qxCKlxHP+hGmNvdRjKUFDGesvQgXf2NnDFFgfepQTs5/41mkgaF8HTl1Heq/lHXsuGxr/Nk
Mxatv7Wp9W7TKLfWeSei59tnbJrpi9mBv2chJTCo48xWQiJj8vXMUbjrVHXbx2q/rWxR/VUM9rYG
ABgQ1yAz8Yc97Yd3621Y8FlFKOknuwkUN7IBUOsgWdRFXH4L23cia1BHxrBldqasIYicwE8wDwOr
3Oh59rnSuyUc+MrW1YnXbXAY0C9QsPNPUaQqV+x+NE6KGZgHX5b8vd7m2b0Z4Qb312uDWQskG1Ph
YrLmnYPHGEqQJhiqyQIPAiWlykxL24UX/8reA7OdTFAVhWLlvFJB6hWYbTXop5BAZyd8y9qleWR8
6Mc+vh/zYkBpTKVaqxx56Wi+3Suz3WeaOqZHcOeIY+d5X5SbTdTB+D8p7eCgxvCk0dtEaeN/TxJ2
vRvwqCDTUoroPgy76KVqJPsjyFV5Z6ah/ZOQuHwsEtN5VXA+yFaiU7zvUlZLH3zNKI5Nkdg1jm7W
ttFlaupRaYXeKksi8QPZXYTGzJDj76IZM2VjQoa0V2psggtQrS0eHKH6W63sIh6BXonpsFXY1Xes
h4EgpdCw77PONja4VqFLtQ3S0bH1imDdiGKoXKdqjJ9e6Fk/nLKjO0ktNJyAfKMZtYcgCGn8lQFl
rhOjLfKNYtVmeV8lQOir0K7k77rWWb8kvSmMzSCGfh9GqdSsYiUvk7UfxPWnUW/CT5reFjo1vNx7
9rT6McjjPFk12pjJh6rRrZ+T2yzikKLuNwSMfbiLhA9kHCl1XOBCkEf3jhH3jus5IV4sZqY0D3Hp
IZwoAcur1SBn1texZ1tih63a2wCdE+SfUSNW9pKuFps6GfCiK3MteSqJxHaTu7kFO14XDZ2Ojeq1
iW0wqJIKeLDty57n1Bi87LtIYQc1lMf8Q9arzJ+njdqvbmgAuwjruHzrzHwqKeGFCErarFq1aY/x
Su5E0UQIzlGgGCKQw70qt96njulHfRRn3cnvJPOP0+I5EGpRfpxSFITlvOiHzs+qX5o38fi1tMhj
LAo6VXZr02tf1CQasjV5SfNSlKKPd43StF/swTb2kToYCjaLlfUrDhLxoA017rdFYTXEZnnU0XWt
yWLC9nAMcDCEiYP0yyiTVaFjZqV3oqAcjX3ac5U2O2scdHU/RiTbrt56WgrDuRq/dKWkWiuZhkN3
ia/lAz41Bhx2NfKHzk1Ur/yqsh/JkZUGV+lUMcqVJVUVvdJgwvzp8wE8TcEmsnFlWWivNt6s+LoI
4SALC/WHxpdleuyNkRWvdXOwj2pTeCtZsYIvSppqjUunAHPrN1nUroCva+OQC5H/uX2TnWfHb/c/
Lz1UAKpn8lQ4OL80JdFJHTAmNDrelpchH6G3OeUgee7A5kdG5PmbNtPD7e1hr4TYEKQ1sHwqZNTv
5ll5YtXFEHiGd8LXyXgsQ698dTIJkV5nVH/KyvBggbTRxqeQty76tlx3ie7t/VTVP9hGmGEWg9R/
LMn9OJL2XZxr4cLLOJ8Zaonc4haVS93k9Z3nGm3lqVqexc0pNrrwKfbrZGN3kbXSRY2WK56MDSt1
CXC+NqjBgwx8AI4Iune+HJi1Q8Jq045o14pWkWrRsNBXxUams5qztbrs1+11mIeX00eCClKjnBbB
mFONukJtx0Equ5Mnyl1lk9kPEa4Fba5Ue6hACw+aeo46QSSfIg2eMup/wJ4Ai+efV+qZOWqd0Z16
0fVb3RTNOoHNegzysNtHvAyrGhXyRnPCCn+ayNsH5HgYomnqKiqict1Qul5ZQeJs+OHlBlNqZyVB
ft8EYVQ/Op41rkU7jguv4ZVFgbQwRS9vRbU5bUFP6toJjLA/xepoYtmj289KoCoc9kzZq2XrbYJe
W+L2XVkZbYpkQF0pI8OBPp8qkJc+acqsPzllVe5HW5L2HQw/F9Zpv46aLl0I/K+MN3EIbR4f2C+W
PIueujhpai2oh5Pvmx/DSC2pgfrGKi6cO18fq4XRpl//PrxgI+DjZgNATVk8Kd7s6zBs70GohlNd
SWiEgwDZgFMtZRhXvonvAUwiegf8mwuAOw1adjyUwylryn7VGWN61/TmR56D5p4UfenwXh3OYq0w
5FSgtc12N+GabPmhOpxEVKX4HOH0ZECCPoxS8QvgKV84TVfmEJAMPg1RGsDfnL2YD13feyIbT5gs
BVsoyvk2t3zl5a9vCF4Hy5lsP5SpgH6+Uhh92F6WGuNJbozvRtI+O2r32x+H39bQZZvbY73Vn2bb
AmqvxnVEVZnmE7NsxA9sayjgjJxSa2zXahzRgs2SxKaLan03WkWw74m4XMnuwkPXhfiFZtqwtoLM
X9VJqK0K2QjWGTHC7d81zywA3NDBkKACz7NX3661d0mSEyZShdNqe5L8rtsWdqSt8Zux93LOk397
qAv4YRoLa5GJiokCBy79+XxTkjPC0LPbU0sI7kLVlj6XgRc99IVZbLQ6h6qgDTBAHSxOZEcZ7wa9
LnaeKJJDQyS++9/8HO4FkHrKQNRAz39OgvmxnOtBBx4glQeh8vRC0JgEMvrgjgLsqe5yDeo9TD3V
G3C+bUW5bpWs3odt1i9Qpi6g7rfZMQxct7mhCB5ms1N0eepbjQQ8DL/6Xu5QWBgDoawDDWFtqriP
6kGa7eQxsd0iDbunIfScXWljnuGNPap7hKOWaNKdQwV3ZUuxeqxFYm+MwpCe2jpL7kSiosVHmraC
+DdgdY2UuUnyfoEgNP3Q852uTRc7kIKDkQRiifN5bZ206yRIoCc1Eei3ckd7inVSrCBoZNcOHG+V
UEK41yP9dHtFZ5bg0xusQfBl7pDVQcR5A4DfbWa50ype6Lw7cXXg/S2N4jOkVMLjwcLSB7HXuq5Q
sfdGOe5q+izsxtT5Gkae+qEVRfGaG5G1kQgJV7ovh7gpGZLrxIqxqXpK3bYmSWgRHHauodfrtgr0
rVl2HhorPJiFE+QvdtLaeHZo1LXMsHKVoGrvFRiHrmYFYlOYer9CZJQ8S6pa70paXCzEdZfXpg4h
S6WgT/1L0+ZkkjhooMv24Xgy7BFHAi3vSTxDY2F9L6+MqW0OAOkkVCDGmlFWxiqX+zQ0xck38nYl
VZ3lQj7KDmXTSwtXxpUPQnAPI4Iy3hTCT0HX+wU14RcYjSyfWnicuBR3mCTY6ZLu/doH4dSoTmRt
rmdjevzejeJTlCUTj5UThBeMb1A9uaJwnu1UaTe3d+jlMwo/GvatZbJQVNBmZzzWrIr6Rwn63il7
OVbKlamkH4rRuMN4Y8nL//IcUtpWIIRBwwTgu7jaQXaVyqu1U2zGliv5o7yiZ1D1KCvge14Tyfsx
l/PXRBZLGMuVz4SOB4caeiSF9fmECqlqyeED7eT0vvW59vXvSiDLv6TQwXrXsvqFm/zK+hGUQDSm
0gpw/9Zm+d361XpmN4U/aic5lZU1HQysXWhjEa5KZvtyewHZERe3m07YhcZOZ1eAks2WUDEHvxoj
zzoFtn9fl0Vmb8Kq8R+aHLAKPYhufR6ipo5XeizZn/IG1si6V7rYXonezO4c1YNTno8EoW2jE/SS
Axka+ICNxZoz5FlAXi9HX4Fr/ZfKQqCxr3WlUtaaTv66ipwCW+I2xRSrrOwOD4pswBUP1SLe6KGZ
9dFGlwgreERR3bt21ep3Vh9bH6E/8naphePWVBpPTRNCUxz9HLSXUBVKurQvaiv/aHlp0yJOCAyk
KmX3segT3Dz8nol3VXCpem2KQP1i5oo2HKxhVL4EevmxN4a4cg21iRIIQ1LyNdLjqN3ZSA0a1+cp
TXCrHOHQFyG/zR9q6TDJyHHuTppwTYsf0uFWbj4YEVR8MJexU/c6T9jnlkD9F+Vo6bkfUoE1llV4
L+MYOw75u9yh+YawdSeXOeFUEHR4cELvt3DRreDkV5D7nVUApqXw5CSN7pa5g+/0EBotUEoM5LqK
zX74MJYywJwhwmLCcPz4HkkpTu5xHn9V2lH6we0AAIcMrOA+Tcy9EgvufbUw+9o18jgYXEeN0m/w
g8BiJtzTWOWjkL5mUEA/V6WOVZlphmrmJrycMIIqUb8A3/Yw36FOfZLlwb9vJD/ZVaPffKplW3xT
LKmvdnWQKQWTpFeAbnovzJ0N1TPCVnNsho1ZI8t8yURYekejd2jUAXwTPElRZy7Z8F25S9DOwKeg
TssrO69nKGDPBQoaccrCetVYZrGnX5W9bQJN2o6cM5fCFVYxcrRwtC8fAAP0fmLVomKi4/Ms7yhD
I0+GQHJOWAxU+1GOTWLERW3E5X01yV0BXqeKKNS22ZkudOFJXd5IJ8Kz5g7ngXqn9rmEv83UMMHQ
lyLhywuL8Yh/kXlOCdy8dUmfe4EV2p10Kmx4y16OqU1Xa081IsPt0n11cV0xFOUuBE/O9BRMn/7u
blQ8xKFDZUmnsLaC+8BRxEYB0VzLVkNpp9SktR85/scIQfWx0Zvsj1/46doxem0dmYW0JEs7Z1tO
Edr0c2jXAl2O+uq88kOlryVMUKVTJcxx3QRl+FxX3niHJsByS80rtxz9wBW6b9xVGDSsbHb3qhHh
EiZwbWNB/OQVJsukbjMLYpRMikNf9f1XWiXH61YXAJV4HCxgAVcWmjeYpAcGEEqIuQwMlLoKe6sx
T2oQoO/RkmBTj6q6Mwtsum6v9JUPwsiAHoi4n8AEnKfMnmGOUu61zilKWv2g+lm8LmjetvBBM53L
2wKaE4xiwpijujlp19/vJyzcY7uLUfToKr355BYDiCFN6y1X8LhRHQoXZhaoG+H3ilvnwsAQYpQW
yocz3v/bj5gYI9SpiHapi80yt6is4ljzq+DVCzq4/LWVeQ9kOZgtpKGe+5AXpmdSpdcOVZG2eBEI
afHUsyT7RXUkJCK3p366hM4TnknoguwEgT4dIOdhN7Ycsu8FOaJGqxLqCn2VX25VURhTexQvpAVD
0jbyXV36jv/XQ1Ok4y23gRLJfObSeF+1hyHj3jzRLLOlXVURraCqO6s6Tr/GtfZ7yHVpc/trJ1Tk
/GsxGnAmewAIxDwFs/QuklrZFJM6vRxG7XcCFXhSNtTlKdATCQaDh48KJQQaDK5MI1TjVZ7BEvvr
xAD5MtxFmK8QGCFMnm9DM2+dMGxU5MEy9tZ6E9V0AkN9cPtTr4A258PMECJhQjyJUoYpnYJKFc10
XYur494qVeXZktLkGA929ZIm8GBVnGXWOORYbhKHwVNRmQj/2rE8jmVkL6RgM+7qdAK4SXkaKTqr
vFfzRWhrTxFtKOOaqZr5lv9b8qhjiQMNLygeElM4mxhJ0joM02qV+W0CoCuGb5JaDmiRo2it+L2/
kHxemyxg7+meg+WJIdFsY1Sl4wm/GyaJi9bvYiQpG2+Kc6VkxAtp7Ci5ZHQLbOz+Nwxi51jovbkm
TuTOHzDd0e06cRvH7v/6YiR/e6sC8eY6XF7nWyX3fNWkwkQZqNN6F7g0XRdI8RZOxRu+PzsWZI5T
sEJiAMlk9qAEKerGISzQEUhp9FkqhfRHDdVi3ISlkshw5DGECiglr/1WExmmulm70+SIXk1FoEWO
q+q18+xQ7v0gwRax1nUR0iElGmRMuLzBWkCbrv1cjAaYGPQtoNXG7B5XAs8ys9iOXrUxtp+EoDwn
jbH/xO2Ok4KAIKNZUv2RBqzhnTESMARjl97pMj68sanX27yUi51somE22irCFjOkaeAAUWHhoF/b
VWDOuH5QTcOOcW6BPVpAXYE62KdixIJYSlJ6QCVqiVF8Lf3wB6/7FQyV/jX3kwaL7obY3ahpQwAs
VU1eGYh1jRwcB7zo76jq0xnkwoVIRdkKuMu6EF2JqJX0aHBOTYyU0sj6bO3rEt2ScidY2MMzscY/
YxHEvSG12H7OA4lQ0srAaYV3KmQ7PcQqfsSFXvcrdBTmpmwxK45y+i1UwSh2tW+kuzbx/CO8gR7F
smnvNAsX1UHBikvuUAnWWRDcpaARH8sWO9mECOalK+0GW9pehhEh8zf7drRxrJZmj36anG5frJfB
CqUyzYbdBdGd6uzsXi26IJexT4lfY8gT+94K7Dslz7/fHmTawucnciJ6EWta8M6hls62uK57yiD1
cvwaDDT5C/zUWIN7tutKscelMPvyUYT8Q1mEbcAlAAn3/JJRozAbJd+LXwslMN2yldW1FGXVQ5Xm
zUbmbOwlYqqHvKiqtaQN8p3lDR2QYkszSa6vjS9S84jUUtnYqVmvLT/yN7Xm4BNMeeyTL4tFDf0U
+M9mB7wfehpt1vAMmJuaAN0mfpGJ6JWw0YTw7IXJlxQfN9V1+q6PJ7pJeYRbUbwaLU+xKztxcuiq
eoAgo48t4h692BZDHjz03uh9NnrLo3WQEaUfuUcGEFBDxKcu8JwPfVrEj9LAPeSKEdBik6lF8BFd
hYx0Py7xpVJbzXuIHK9M6X3W4Hnj13X4HXwzDSBfhmyTBtBdYY7NtZOGw8rir7iz4yxtSLe79FOl
22XiKrjTViuzGegN4NQquikOryLBeOiaY6Yk7Ve59GkyFSZ4ci3cU9emkxCM+x/S6BSIn2+AGret
hGcxejUyJaBbblqtC1CpH32cBxvG/lsW/kSegxSPGxTIy0QrPx9PmtzYFF2KEP6Y5lorMWS1cUZa
6XrlbNRxGBYS8SuBPyXNqQCIsoIbaM5ezwfJEoUSNTh31CrAzWg7r0FrjZ+7vgvKjUXB/xFBP8Lf
NEkkKD9yiHdPlyXekv3fzCl0ugwdwG1MTSjrU2FwZgebvxH37FLqXgFWqkOmy/rn3O6dbdEXdybi
oTviD+MZ2YDs5rb/swzgbtM2o9jKbVUdhGL4G3nkqDmD0hMz5/UOWJTehr34Rtaz1Ajo4hqC4Mjz
ABuB3Ewx5s1CbIjlQxI1eCCkRI8098pj4fbpfyLiv7JY+//NPG0S6t8wT/v963f1vfn961+fGv6o
/5X/+debiVz2m9P/3lZt+nv+sVVTTO3fwIFILQj1Jio9q/EfbzXN+jdvzuTFQoWEQ0PS+B9vNUX+
95TLUjsCrua/TIXLOm8n2zWF/wVPUSz24OS/UVf+xlltlijyFxB/sh1h36D6Nd9e+XdgzMQPS50i
ix/lOlwpdrPxY8ntZHDBVHV95/O72Xr+5y5/7+M2e2T/GQ1vo8k1jptenq6sd6OJcFSkMerix1zq
9lWrYZ61AOdcjEBhRuEMmhaySzLg2SU0dGUJVS7VHzVPVldB2tMtJUyWGtBczBpvKgWMianMfYfL
w/l3pLYldYadNI+FkdDEtDX0TVml7a5vi2BTCkBZu1T0pQB5itffvY/gTWAoDAggONUy53SlJszC
Ikfm9FgTAz0oXvansMZkHeOvgyV5PxJG0P4czW60HgXuhoTxmMhnnbnY+Wn6votfwvbTwMwogTmz
WaZheC9R060emyy0t7mgO6unVcoXKbb8vdc3/sZJVH2rh5q3Ri5INS6lF05vd/m6lDvlMAxxvBkT
Lb63jEm5HxJv0JquwAKk+5JnOk2P8x5tf9naOyWFEeaGpt7dmxSPPnq0OgooPOcNEYJtPsiYlH24
vU3n1/k/M02kNqloORhznl5iR4RO6OsfCXGrrWb0rzmUJZcTDELpN/42wqXqQ5ujj089K3hCUAx1
sQP09uBVrRV8uDaWOn6Gc59/AW0fnz08M9b44lIewO/1cPv3zl56fi65CPkk236yGplboabZiJsD
N8wjzhTmrrfoSDTwYIFL9w7moRQPb493ecgQ2pFQcjXxAFNyPd/+RoIeSMR6+CiH4UpkoYtzy/r2
EDMXUZKqScz3bozZEdMasx8x/w4f6w19TjvX2OIauvY30op94SorbaPSazRfY6Kz8HWXsznZw0AJ
pCzCv+ZxUyFLpj8II3wMm60lgocwo3pjj/ejvsTLeqtRnJ8jhqJmx3VO0EQueT6RahPEVTyq4WOz
NXfhx+izc8wezDv2u/IlekhdeZc9DEd1Z22LLerG386j8+GpeMoP6pEGNHq7Mv70nesdw4XZn87v
rd81O98x1MGwRKnwqPX3I5asRWZupKqhQ6nYRqHlBnDEaeB0e8kvdhWSf+RmWFhzr2DPPaus60Iq
Va8Nh0eIeH/0eNwZCJ/+dm3fxiC3gKbGmdGmK/bdA6S0dSFnWjI84l7vKvTIMmit3unPQ/z79sfM
AWEAzulr/mckHvD3I0VRAJO6YiTNFWt6Yu+j9U9jVa3q41Kcf7FYjEToiX6QlxyF+gzk8tHCJ6bH
SBFVIc2j6T129cr4vROvIS0rkqmdjrWA9l08AG9jolia4E6U8bN4V0+E5nUIMR6dBOAIIjECrY0V
PNrOpzqhj1+58KwvjTcPHKRGczqF8bD0piVt/tiJbOsrf8zGO/g0xFDjhQGvbUYCM53EgnCLP86X
T1Y7ayjNfHhU+mA49Kz2ykpssbAdL5bOoQDLVpwojEAozuwi9ZO8TXqjLp+srqRYjIqAtmcOUg90
7ziA45aTBweMcBYyw4vZfBuWyO+NFizPle8CgZ8+RGX5JDnhB1mKt43HPW7Vm1LNv2EP6Pq0w719
Hq58KXxerLCmQg1Uu9lxKC1JwXOLLy0RmYALHSjKbWsDfzu5Wnlq+qE1srvaOdwe9eIqJ7+FRYOo
C4YfyOLsfk3Dymmg8o1Poe6tUW5vvGpn0QckKrKft0eaU+w5f5NyB68EhUeWf86W0s6TSg80oT3q
j9JRv+uf4jswDPWzx2MVrJQdEumNbrktXeuMheWcR6P/DD0NqugOWspp7t9dakOujapTGxptfcwV
z+baALwdSevqVIdxIP9vhpswGtyPqfPMw1Cn60Nt8CXt0bflVdQ/4yW0S/rxnqpSrJZkSf+dX/1f
ZAxv3/ZusNkKmiE2emHxNti9LX1TvI9/+/dPKrnpHxxyeDqzZVOtotFCGX/esvfaTZsLE99E1MW3
R5kl3GwO6twE7Pwb9+oLRd7ElgnVNPefMqyhtllZf8uTONlHY6htb480v7cYiVEIwEkeuVes2SOa
U+NPRSDCJ1RE4WMAD2ndBdoSVDc/V9z6MIY1HEHUSTvxBuW/23G+Mk5MxDE7BpKGnV1ga59FVyg/
woDe9KWcfLv9UfP7iuEme02s9NjdmF9NH/1uOL3qokBgVnkE2oafEhz7VHPBS9ZjrX7qC4XmWAvH
+coHkqa+LRd5ORHa+YhFGYgyKrv6qGkJXQeV/mD4QqaxqXVfdtbCHrzYHXwecSZ1Wg1DJ5Cz88Hq
PKe3glfVx4brWNf60Y10vKQd4/72NF7sDR4bSFoGdD/+xdN9Po4XF1Avtbo+tkl+H7b3qezs/t9G
mJ0mTOaimI459bG0IJfJRzuLFy6fK3M1qRjYxirAFbN1/g1F3llq5zf10SJ4k+Q7tT5I4ZLxwbyW
OQEs70eZ2zKkSi08J2YU/aU4WrIrXuN8JdWu8yHE5cxNftPoKF8qIF9c47NBZ7EpDlZjDjZfH+Hp
oquTlI1HjQsO29J7ceU4cXYxTYJZyn/MX8XakcranvZbTiNac8ifdU/qac8WuD3mUFKjlG7f/bq9
M+bv/zSjFLgcrmuiDvWtpvbuCAe+kmAgJKqjPa5UeoY8adG+xlPDp9ngql5sJ3ltOMgP2GrAO4GW
MQs3TOFByDOMigU09sWzL1xnq92L+/jR34ldfNDunDvxTfrVQ1z/nb/e/tZr5+z94LPLQ69SRBUd
g8uIOLX8GZvV9e0Rrq0gzDcoFpPZsHOBP3l533UpI/CerAMDdxnMVTXfCLk5xJM3Zt/yLFy4hK8c
CmO6ohACYBoD/DXbnwB6ttppUn8cFGWdiO4ZOhX99uq1Qr+xTu2BDvVtFX8b5Hhj5o7b9waKkcPt
L788/wY4O6gMJkb4Rc2FWihDupFO6+KoKNnKooNJMxwMZ2GzXvtUXhxEgdDBsLC8iFYrewiZ+vGo
qC7dGB1lpWuu+tP+Mjz1bvmjO1Uv2VIN4fLJ4cvejTnbNbUSY3/T+3wZ+poKp4MUYWwG8GE8357C
CTs+y+6BmpGWAK8QqbJ55pXBUoQgmoUijikXDa21Sje11+ov61tH36x0XT9oL2LJ2uzyTJyPOa3r
u/PvYW3ix/IoaNYBH3p4LZolY+e3PPc9aDH/rNnzpilU5RMoJ0cNqEi7Lx8HV9p0K/LFe+kgrcPD
4Ia7sXfD3A0P1S79E+ycz3a2cDSXPnT2BNZ14ZMkDOLoBOGdOuwhpi6kpm8B9sWHThDJRDVD7zA7
iEK14hYFtjiOdzKK711+Cn511SHIIVe7/S75ZH96UjbSB/mn17rSB+lD9FSd4s/l2tnQCPK+XQgr
LqCOt4lHYgrHD7Lqhae1AIW1SiOVj/EJ1AForthMVjyfNMm1vi6ldFfPJo3U/nu02TLHBZ7Z2KMw
2p/ul6EdjHLn1BD7XN3nDXMhVoz7PNx6C4nI3KqJmIAd/G7c2cJqga23Ws+46Z/wo7ENtvo6PpjP
1n3wKXwI7kXpyq/DwlG9vOenMR3UGYS+KMZn0Q688WD0JcaU/+jWQ9zt00OifeKx1hYGmpNv3r4O
FjhsTXbVpM44P59taeS8WuZ4HL402/C79Vn8dO7zj7Hvhvfyy1itES/gdmbCd/+y5Il+7chM8ixK
NsAg2Lqej21InuOEozcehWq6g7RSxVLUeAHoT4v3fojZ4ll6UliQ0cajfGesMQPejn+Kh+xB3dV3
2SE66Lt4X+ob7SmLDiGNJReC1qUPnAX4Yx+kaloF4piIRHKLQdqWbbLkvHd1EJxxp+AY1GPe7MBO
cCDN6D1wlHSOAz2a63Ihrrn29k5O0v9nhNlnSCkWDUXCvVNXJxHG98lo7ctU3t9+nq68gyBFuOwQ
3YAyzr28w7DFiWS6xlvnyRm3bf9aZRskB7dHmRZ8dodO1GSeQdIhmOiz/S7sMsqj0RNPvq8/jf62
jV7w4P4wigdH0je3x7oMRqdoCU4WtUKcpeZ5ly2iUYmczHhSIwcX3eBlcA5yeO94HgVKmlo32Vp0
S5DDlXsS9g/MhMktWaOUNVutcoybKirbFlMSZV8IcRjpJuHZ0p9WOoxWs0kbc5Nk2barfnSqvcad
hkxnydjzcjEpoUHKpb8DPNML+aMZaNAHY3l4QmQ73qujtQX7L1dhWX+ubWmpbHEZ2UzdBiikTD0H
pnLY7GUsMIWR+kH1jx6pqDs0+ibHXaVJsoOdeLsAvGr0IuzjgoPtf+yqlkYZS/Tni0NCRQfGJURG
nkOExbPMw+siyqG+7jyFpc0Z1AsqJ0bpb/XYDxcKwleHgv9iw3uHhje3YNKycuhDgvUnzxDGJknw
vJRrj971eR3/7RYm036Tb9LmjbRxXmNIhkYOW18ej72g2ziVoCH4HQ4v+Bc/yGlHt8hj0CyUGC5O
zTTklOdP7B4qZLMrWy81tYJIMB7rEh8dI9sPjrIOde0ZBGU1qs1hrMVO9EtNeaZjcXYxTKj/pFKc
kC1k+LP1o92SlQxOXx07tVRXo9R1907iic0QBKobRfITphjKoTPHfHv7lriyeRkZ2AHxwNRiak6O
oOIFwTEpa0aOd3lo7Q06kEkKablvBD8o7Gz8SN52eIca6q7zbMU1ITDf/hFXvp455flw2DdYOMyu
xaSuhjGwyuoYC0nGdifV401SOwVETaf+RQtLek02hfLcKdUSKjHrQsoepk3QpGvFIBefYbLMWRjQ
BXIbJ211rAwpDFzHlJJdbsXO0bDy7FGBFXpvOYGgJ9OYrgoovm7fCFSIjgJoYTm0+xsDqIMQg0VF
SxO6C+g0lcR2NswjfyWQ3h3iyhxcq0jL3e1pu3h7p58+XXE4l6sTLH7+0/GFEEGVeNUx7J12A5Mq
XA+S6SyciDnh7W2GAO5IeykyMMpshvSyEEPmgBBFkUOY1CjFxjTaL3EcKfedTXN3XYgPfpZUqz7S
7E1kV+Vf1minNcJBGIIsXCb+mIVqIsxwLPXk+mh2RXsQVZJth95OFqbz8ugDiE6HANH4BFTOv9OB
smBj5nWsa1PfoD1Mv/de5qzMcew/xUnc4krThnu7S/qnvNSTj7dX89oh4BxCZuTamYoC56tZ6X3Z
tHBej32k6zszKxGe5Z22KyjGKUUfbc0OhqikS+Pq9sDTXzy7e7jOJ/0IQ7Pas21kSx4uTXFvPsUN
FZzW0cqdWvftymPfr6RI1vZV7Pz8yzFRReBpAuuUB9Pk/J1/bEpVSwksX+PU/ZCkx7D3Vsge10py
6v2/c9zmhM/Gmn3f0Gep1BaeenToZxvb+r0j6vvcWiryX0zj2zBTpREDJBzJZ5s0F76ttHQNOeqG
a/72QRtHV3lsX29P3MXrOxtltkvw8G4aOSJq6sphn+fWKuzuAl8sJNcXe5FRHG5E+CEYogChni8P
uVHsyQLjjL7ammI/andDxcnfKPlzs9Rf5CJYA7SE/U7KiZRH5/U7H0tqxkT+L+q+ZElSXdvyV57V
nGsgerOqGgDeROdNdBkZEyxbQIhGCBDw9bWI8+pluNzLsXx3VINjedLCMoS6rd2svRZzB8zoDS0N
NluBnsi8ub5qZ1d7HgMs5CjIAsEISOTpGAaY9kSLhdunlj8Gschfcqhfe8CUTJYIY6MCGd1Ibsom
ia4PfP68no6swkuQHOqMyec64iN0uHRVtoWfFGrTj6bIHivdBZeDiIijrVpgbjs9QofJAt32vH4n
13v+AoCfgfiZaVhVjwavu5cnQ23sfZetXS1Zpf6XEe3xXXFsE3PhJT/3/+fRZis9056g3VbZzQbO
KbRiuLFngxFJ19nUlK1ESiLZ0ldreIsZeUurJxst31LLg6kDdVLFFpyaS0cKDhyoMlB2Mj4Ugj+n
/crCqHIK9q49xJ4jId7NIgtc8VMXS7Qcl84VcBrwoGCw0IapuG1T7nu0aRpjbz5RiEg27zy7q36y
+JFbe0B8rp+lS7MCVNZAPINXGKXJ00Oc6cYo8tww9+C+fHQn/Q60jA9tU7w1ubtwXy5YGVC3/RlK
2cWBZkPmD8RErYY8ghZk3bUDlMuXCK4vHc05aAFIGZ4M1vB0RrwAKwPkEmGZQZMQov/6Le5BSNBa
3auZyy2HhNzCGp6nZBCbwsvTsXxzM7gan0LZtwPBCW/3OhhH39hotEHfQPjPJOkYJkXR3MAc/mJ6
7q7c3KpWsoSOfNrfgzyoCmIdT1WcFdFUZfxhhI7DQ52LH6AOzTaZLfov1zf8PPkH2jSAO3Q8Kh+w
RGXHQRBKjLhlLV5JyKlbXvmV+229qlroSiboZg8tuKJ3PVp5g1Rv9RVz63418qkDDw34MzpQ1gVF
BzKtivlkff3jzvduZvjDMwECKngNjlLyb/A8yLpg8JZ6D40WLb2nIAKKenuYVqajQciU1gvh4AcA
9tSUIZs2KxgCqAlIu9pB4KcECnAz3hWdNu574nXpT5m37GmU4EAPkImX70Nh+lU4TUXxteoy0wla
quVIC6N+8zRwL9t5mlWKoAKatAlGkG695Ixq7zXXjQJhjwtcsDb62buZGVMdSBwSP0hiQo40bXVA
I1My3Ura2kerJpoIG0gFeyC9YCkFU1ceP3tgO8EvHsgEvlXHFrtSq5HONIws/4rs+UiD3NPcd4sS
ecyNMQfxVN3J76NwUNntC1o860hrA6/LnP4V4JHiu5Rd0wclL5L9IFHOWLgRqlVBSRaACjzAs9Q2
+gUU70ivEwHkiMP3MN1RMqxGApamtA2hVHf9wKg2RR1IuexS06UwOQbqPB3Uamj6Yns/HhamM3/u
5yOijqJcmRJ5nqovMYqtA0ML1opKVAtvurpiSBAgd4c3Dq1HIA9VU4WgYzHa0qD9nhV0l6Sgt818
CtJhqJoUObJr15dNnRBKrUA64pZBcwD0bCrPAC0BYatZ3++zFJmdUa9FKDzg/a+PcvaQIb2KBAvi
K3QIgpZFWbbecYbe0DKANNJ+1QiZBn3rPrZcgm7QDMZ+QjnSK0OQQ/3lqUCchYFBbg8W1rmxVQkE
POkMbcULBJeWE1RNGbg8C3pvYXrq2fsYBWAApDewnHg+Tx8axHMAsZklkhxaH5Fu7xlZUAHBc30R
z7cKc/k0inLCaRaj786pEKZSBgo9P/6C2sOSNJLaB4zyMEaZQ0SMhBBKzSF39iT11KOIE9s4YtTd
82oK2vYX6rhhPtVQDbG2tS9hu6YUL9YYmOYw4CdyW2tLV+H82MD3QfUY5Td8F8pFp+s6FgzCAVac
HgaNhaXvgKO3jqYcECnShrFtrXl7RP/hwpU4e3rQ/AIhXJBfA6kPpkZyOqoFsY4RpaPsAGlx219n
w60NLiXrpvjyt/uJpw2phxkVPid4lf20ikYYpNSyAzNaba1D4j0obLKU+jvLryDCQvgzK1EhhzsD
HE+nkzjMzRiaCffocx0CKycGUD5yXPdzs6kEOzDeLQvpHfFNjIhYsqpeAtapBxdf8FH4gMenIwOm
SriWMuNQMDXafQ/oNRibCglm7aJacCqXRlFsDMT8gG+u9HY/+OjILgDwd9GRs3A2Lg1iWzONJygQ
4ZArZ2OQaLockMPdm4mDZzPXy/pFg/70+vrRUN+AecXwWIJcEHTBaMZXhnHh9HgV+IhxCd1yjebz
BrooWhOhPz9bc8H5ggE7mxZcLNCfweUB1cVc1Tk9I2ZtUbs0Db5PnB6m+Te3X65PaD7LyruJAYBW
xkGYiWSUmwzf3Kn0Hp3OzE0CP4MfgxJR+vrvDaKc9KEpcQJAob7P0IRP+Rc5PXF3iSjh8lL9mYmy
NdAmb0BaCQ/AqN7B2RZk0xhcn4Zq9eBjnKyV8mYVPHVAbG7yPYhah5tCBBYuKkWVOojb1V/KySMR
o4w2z/cThgUirx4DyIrvC/N5VkKo5B0SGAvXRjWp6iCKqTNqKBfQefvrH5jPdMMtcMMjQl8YZmlv
FBMwS8G0aEkCFUz/3QTgMFsKEZaO8TzPT4tlZuhfhWgf30ONMtCKg2s/G97v69u/NIZyF9HUXWSU
YYxkBB7Y+2YWr3a3kPFeGmM+gp/mkVXO5E49jhgt0GpmAJoFIcjFcvTCdqiAUzkJKmofM+m9DA3z
acCtJTr4M0N5enpV+B4TmETNCd+7Bt1yV6ItYS8JWI7r79d35eIJxus5C7iiP1SFeuotKLDsBtce
ocXKQ63Glu/uaK5c/zH+S+LXf67kp7GU2+JlaL8sqzmUafywc++N/sUp0uj6hC4egU+DKHel0fSM
STLbMbBbMnOre1po/HfCP/QG/Fk25cK0Mvcb8TEKScMaVNdCIwGGDrvy7480AJQobyARiWK5qczH
0UjjC02H8Xfq0IKyA+LlAFJL11ftgm1GMgloIgS0Mwew8o7xTtC4bgTfmz4qxgiuQREN0bpAmqiq
ht5SuHlhkzAcPHJg4pCUOCvBgakP9XiJ482/gocqyM0c6ivr63M6S6p+BLWfRlHP22AzhmQQ30MQ
cY5cdvUhP9Ix0CGI3Af8x/SQHslS4HlxamADmj0pVDTUbuS8zYhG0g775bMojuUvp+sji5UL6emL
w3zKPyjPteshQ45KBBwP+m0A1otpu7z7eX0BLxihkxyH8mATy8hbW8MYNGYQQz42xotowWtdsAXP
4PJOfZqNcp2gGC37VsDcSRAbEJTzgskbHhpJ3iqWRGbloYrXbVCQfrShKsN8etu75qYnycJDuzRj
5Y1yqxxpVTlbKNpCE5REZovudZ1svEX97LOA9ON0fpqz8lYZXl4ZaFHhe5GC8i8q46B9Fo/uNn+J
WWgWEepgVRFW6/gvqStnM/x5W1XN6dzQWA5eZVhIyqKWxUE/Hq8fnPPYTBlC9Vg7yI8gb8H3IDvw
37opML7nPMhb9JxFfrIu7IUDtLBvqv57YhjV6AMKsTcHO8rHB5LlgJeW61b7b1muP7umQi8zO4f1
zDBSRvjKym553q+N/PX6+i1cbn92QD65MUXRJY342CGIVdrdHcRHbvQlFZULL//JMVCsY6wJYlUm
9kgv5Mbom2BykhXpZKDlu8ZINtendPGB+bRu8w5+mpJRN5lmz+vWg7R8yGNggDf1VEW+9QJdKugj
xIANLcU0S8dCMSv99H8HBY4dZmWfyhdv+DKJhWYLtez7z4VCzWzmFJrrsadzg/BtWXYt3PO2rNa5
rQdIRQcOQM6uD83bttp105frq3l5REj5IY7Gf+p5r1Cn4wWb8H7WfhRTel+XY1iW4I+0vUeQW4e8
XQIbnQHH/5nlnzGV16BNMl86KWLp0tJCab6BFTjyzB605Nm6qkC8QG4MHzIct+ZiE+vZPqLbE8hE
kOCi8oTUkvLYpZXrMEE0e9fWX00GrSN05YKWLwK2fvWXC6uMpEzS96lnySJxdo1+iLl+YwpMkCJU
bbOXFjoaKC+sr4+oEsLDFp9OTrns5uhIx4gxpLWJyK14JVOImtkAFhURAEgSuNtkVYSoyLzat6Pz
6KFt6C6LluoZZxW+j88AgActNJAEAi/Y6SHmWjmxfsJnZK/im/zdRM2NeGyekqP7WK/Yt+6me6oO
GBwltGix/H1xgz8NrrwX4yCn2CEY3HmQSJmDP8QITBpCh6S/E1FxGDbspSqD4dcSfcj5qZ5Xf8be
zgKfBAim02nnZmF6kLBydkMT9X3gp9HYRo22ytpV3AZ2RB6chSN2ZneVEZV3X2cj5AgrjMhH/0jK
Z2OCyHzSR038OkFQ5frpOntJTgdTy426X6Y8FfN5RhcYGCw9l0eDry8Y96VRlO1j2lTGTY4pVQKy
8WDZROmuMn5cn8qZzVOmohgBCWSyWTjzAU2LDQE7cFf6W7MZVpApjBzeBFDpW8DwXTyWQJzjYID0
BbXT08Ph8alBXSy2d8yLg4INoZ1HGrtNl5q8Lq/fn3EUE5AxRvpp8uxdlqDtydzV+obwhYBhaS7z
N3x6gGXFJkNUPmxo9cyKLgI9a+Chwaq0FwzauWP7sVF/ZjN/yaeRplg3K4F62Q6SDvrR/9E+lXqQ
3ZMb9r37ISEdGXhF0C15tUtrqLz1UJAY9AZ18F0pVmkjA0gsQMDj5foZXBpEsRYmNxIKonB7Z2n+
ysuyNS1+CUpW10f5fxilPyuomAhNBwwHQh/2TpSr3tprdeh/834i8nG+aHrUZWunXrjB108H0RXr
XwkguBEK2DtebUz/jkF1BQ0HIBq8PrOlYRRDMY21lbIEm2QndQgGSqCA38ohIv4St+6Zu3lyBs9q
XTrasKg5YqPAa5klAezR3Bi+AWeJroVpFf5701LsRKtrepV7WL3W+hE71m3NvyP6D2VjRtcHOg+U
gWLy4O+BjxZ9Q2ed2YVVuqUQg70b0L9H+7B4HMBRFmQ//T5ygie2Weqkm03PSYFjHnDu30c/CArd
aruXNQJG3qA2vPNNSL2A/hd39/qcLtwpjDDXCfECg3JROew+sOJQxsIIespjZOyYWI8VSPnc3F56
eheGUn0crXB6K0WT0a5waFjyFSVNaGa//635qDgHD0I8GQeGZaeTKsihc+uIOizcpRO+NBflOSQU
uCazx1xcV4YWCg969q3qlxpkLh84AF1Q0p0bDdV0luNPBSjPdXtnPBW7mbMfTBGI5q3Ihq5yHTQ8
gIYvqHL+O2v4Z1TFzlbTqFdgObZ31QxNem7tN2eJhu+S341z92cM5dzNDVCTC4WJHZBq9zbUjVfl
k7tLo+aJrb1IRP1v+s3emGGxJt/1NvC/Vt+r7b81TRXlasWAVxh8tHej0SE+9SOEpqx6uT7I5Rv8
X/NU5dYqg8d5GWOeUnsdUyiHf/2732/j6nqIQQF5non7VZpsiFfEbZbw7iDoxCI0C/7SBn2pz/Bs
t2bjMOMOwQUHGOIZFMUDYNBgwugPuVbqQ+QNsfZuDqXzLFDo21uk5BRK0V3zhbIC6dDC6gRixCGR
r2nX8XAClrkIMmkAYD4yIt8Np7aHEECMhAU1elq/mHUGYaQBKesxKECzVQaFJloNPfe8XfBk1Qhg
ngvwvsTFpQL8Q6X08DuzbhPoSR1SKBw+9yXvA9rwAvlMNw1LCH/PZJ4LN0r1nj/GBH0IXo1ZN0d9
4E3WFRX3zfYAi97/MiSVIXCwWVBKUE/a0Gb6muv9y2DaN9dPh2qmMO5MND3rJ0DIBvScp84ghrQN
ruvyUPlGfldVUx3WLYMkT5ylCz7MhWWdVxRnENyMiOcU52JkQFTKyZaH2APnaBr3vzRcKeg2Pbfm
9BB3rP/LZ3+e2+cBFRNMbdDwctOVB1RP0pVk2rNfODIgI5qxhIj/MhjBaJgUGE5nDSQddEenK2l4
tUMTfZAHP05JmI8NfXRi+VoxN/4pmn6JtUR11ebhwHAEfDbGA4ZCMcF4XojDklIebBe8QObYtVEC
GriwqPI40iruLezemdOLJjoA6YBTBaYNxSEVbJbYtqhTzTMPzP2dmcmjDQbPvLa2uQ7PLSbRYHt3
RBYPlNf3FnSCrp/Ts/sBDB3KXuAQAUIFzM/zOf4UtPiNZ2sUfXYHc6TvgyWSm1FP2lCW7atfm5AA
rVM3oPUSB9NZowNmfTLuvA2fxpWxI9k4mJg1Nb4Mo7VObfNOagQdqXUwVW0gAMZtRHxDpQEQ7GCi
FadcsA3qCwFdL5A+AMUCUSQwqKoomYZ5upZNrnOwc92LKtMuAynGpcLYxVFwaJCwtOC8fqzEp5ka
2N1mblI7QOWHb8rChKhMjg6O6/t4Ru030+qi5odeULBu29DIPF1Q16vMruq07DgMUG8khefRMJax
voe+XVkFvCidbyUVaG1gWQXlPcZayPjVblk/J+DIPEL+cdjQsb1JRJWvp0TntxPV6D9PwF+xrX9w
kYvqd/s/53/2owLJc5ak7f/+nyd/+/+Okx1W8L84A6Nv7bf/+FVC/G3cfSt+/a//sW5+lT/S/zgg
xDhnYce//IeFXYOqx7+gzjWTQc1ybx+2/B8adgQC1r/mOgKCIB2afh+Y2//kYdfcf4EfCzSHaFhy
kdSDuNR/EbFrxP3XrHaOTibEGPgTmb6PlU5+VfPXJFUplL9/5kb/aP/5ExfNWF8EQwDFfpxngDUU
77Glg9FmgBs+yKyL1xzuyV0rKSCyPa5n3sj+oRtauTIMKMKCamu67cqqXBE9Z5FsPB5Qux4ixDog
vLFSfa05VhZ0EytuuaPzYEiz7jkrHC2i5fTaDN0LH7Nvkg7dMxRIrI1uI+jTNDQrfNqM/5zm52kp
hTtMC3YA7zTaKJ1ZmkvtppSQGKtwF4YHVk/eDfgP9fcaCRtQZGmbjw/VEW0kIksPlpONCHSrpb42
hWYZn4AvsKC8AlOEKBdk2acX2Mkcn5q1oT9Mab9+8/hYHtA7T6ttn2ur0muGtTHEegqtHJK8GTFN
67D34vaLPhnVkcqyAtbLGS0ZtJU/bYscIOoAhKPlWwd95h+g6Cn21My7W2kKFyKduk1vBlMCvZFO
9AatB9Z90/CqClgFDZCg7eggAi4YGIgJ8yGp1GrUhRFeSo0oabOPecMKo8kOXMcz+ZrivjQ87UaD
N8NDYfvmI0taPkEszNe6oLIE/21kKQhXesbkGqYPoKNBxtbtYKOZn3A/MIBKAgJtLOhXqGia/cIT
ocSB89fhPuE6gtcRQgdgtj/dFZpn1GfSIA8U3C3fSpYyht6wHAIzfLS+ou3IHld5YyZ7mtTDLetB
WxdaBOVXRL/QZNcQFsP4yjxeAK6cvirzd7mQccMpQZ8inFs1hBKZ8J28EfKhyeh7O5e+em8ZHTun
v05uO+wJ+uIw/38kPmGpPr/SfWwn6HPn04OO4CNsGglnCFJNgW6nTznn7S3ciumXkRJtlU46sKYF
05p1UbfFc8GqJAsdyNI4WIueBpM+xn0EFjzwMBemtjHbqYeHWnI0kPgu3TngAo1MY2xB0Vx6xwKa
WGUIesVvo12BAGNIR4AmhZFZT9bgFe9u0bxnNio3qzQDbT26NGc9u7KJJJS78wDgekoi4UoMnDv8
Jw5eHuEZZksO1IXzC7MB04sGOLj7qCCdrlEzSVLRdNAf8P62byQfrVkLu7QbfKyphVqViXWM8pkl
aO2E7tS5T07KC9BuQKLLj+RzGZoNZT8XLNp8ME+3Dpz3OB3o+Edwiq6w088SQrS5rP3xoaxBzazF
E3nIR6eIYmJ2N4XUp1DTpLyZql6+TlMFMTlqu9uR5cXbwpfMhkv5krlFBOxGwCMDZKW4mAZESWlZ
azq0jCrUMGNmJ+AAMLFJVFgQtoant6ZJRSHtUenjO6K4hgSVwALmg13Vq9zBXQq6cXCi61926uqj
7IajDfcPfFKAeQItrVjc1mQt1M/i/ujm5beaYJk8O81DcJjD2xzIQkSotOd9DAfCzpn/+IMHXaXO
0DqvSaA53h8Lwt/wCuibpnlIaQMe9LLPI8r9LEoBZtI7q96a+hv3vyPVhWKcOYEmphFQKdS8JeSP
akdmxhvkU5Hi8uf+JNX/1wYbKnDS0Y9iMPlXa2DpuqBNub2+0mfvK9IHcFxAOoEwB76pCnzTNGLn
HU+M46iDULMXTFsJXoCQLIbnPfaoNOuF+V67cR4I8Gy900KWS4HWaUg+rz82eiZHMzwbvcZqZDf5
8IZE2Y3HbvCHjSvKei0tXaxcgruRut6u990HTzh066KDD60iffzgevmuwO8NqtgHuEE3+ymMrXiJ
6EkJAudvQwDyIaGM7QB9lRJ1otRud4TF7OiXhgzzNvbCzBvQkGCJLJBpZiJxgKJ/nbb2Yw4d+hCU
ova9gB+1FEeoJv/jS3AWPDiSIB9Vm2ytpByGQjfZ0SgMtrETkPehEdGIvGjX26hxFnZN7+zCQlEQ
6jVLe6RaLXV0JSxEPqszCdXZEZ0ZTWDWQl8NugnR9qLkLzEH63BWohELZCkgntUkSJrMcu1BiXnp
wJ7ZBnCI4qCCfQs+M1h2FKM15IY1lIOWHt26QV8UnPWoHsp2G3dmdSxpWUVJClh9qcVlWHZfK7v9
KlBSHBqnfZFicg8U7aQPzjRMa5mypSTF+X2aKU7n04zKBLhOPs7Tp6Cy05DSil2aHc2kS6Mhdpuj
NKetPTjJnUEl3p5G73aUtv4dEISAFUCeesF6zkfys1kn+AS0yCFX4iK4QEBw+sB4WUlTs5Lg5rdi
1PRt/dFKxmqFsD++Ea1hBFUXpzuPu/XhujG5tDVAxSApNHN2IRY6HRiUAXZSTDEG5rZYmx2OR1rk
WQgJn3SN3A1bOAtEfcA+ZgpKb7gh4OkFEOd0wJHRorUaSo+2z4DMiKm84U5sBwkvnJus5WNQi4as
io4lwdygGDaTl22kXk5Bp3HtdtDlO6e0W48NL1d2L8vQQkI20mllRbKOx3eRFk5kD+2r09TGOnHM
ZIGF6+KawYtFamuW/bVVRy5Df3KTddmRdF220nJzijJG3yhEeQOjsKzw+hbNK3J2NhywhSOPNj+z
yop5gx532sTokafuM9pP+k1deCl64tLvFfXvK99cwieev64g29R1kKEjfvPRZasEpnaeTSzVwU1O
7QbZjZi86XP6SKKxAyhvUEdkbgvi3+rR93a+Xe0ymbX3VdttGmQeVyQQGlb++iqcLzoaSBGq6IDH
za2k888/XdIycftUq2BDDDF4oVW5r4T0x6lNjWiKqyWdHiUDhDcEK+ChFIHmVERR8DFOhwO3fd52
Y5sdS22yWdiAGAgEU3ZC9KAZpuanVRoH5KzXkzajRBlB92yGxKMIdZFOmz7TUO0h9rZPRvsFRV32
DcttL7EHfXzF6dGYyfHRiTlTGoJ8WXG6EA8UPJMTBQK9MPf9YEwvbS/Tm9RnqFeUyMgXgcUqZgYd
KooU4V6WryoXdy0yHGo+SbvvdobP2A8PxRdk7AwIEeXC6ayIiNJ8KAFIvE8cbTyWzCZv13f0g5Jb
+Xq0I3jYTKRbUPNRttT14gohSJkcWTlOQcw9vmIoZmxLfyJh1hlmhAiDhEWXkSjJ8008SvNuFOP4
5sSGvx0lscDqkm8bPqCC2NE00o0WnRQo7Tip6wbEy+UtmR+2QWtDIYwpzGBP/SGOI6tx/KDqbStE
RP4LKWrt1m4ePcgRP4G5uI4sKx8iziB7Wpbtw9jkKPLmQ72VvPDWvHRYOLY+uSEQVdx4HQKjhbU5
u/PobICUEDia0Gys27On+em0Q71UT9xh0g5jnXQBKUQdlfaULcB5Pp4VdQcQZ6EUhi53OO5KQO4n
wqiMoUiOwuVjZNm1e0PKCgJzeIuiBr1PQZ3zdiU0Y3oCGZUJhtGs26MJ9jmNy+kB/YzVLfMZoNlW
/Y24xUuXQzUa7+yzMw5fY1mkqykpVrrgcsNJG29igpyT1WNLoJ7HFx7RM/cbuENQlCGEh/6pi5rQ
6aJ5ejc2OFHawRSQNJwawg7+lP5n1hX50j9ZvKvpLZgwMJggww8mApTgVOMYazWSX7pTHLIMFyvu
XXi1yYCg3Sz3lmjR6JC6a7CX1ZFX6A92YxcL749x/iLgCzBBqD8BvwEX93SiegsE5jDaxQHKFM9Z
vUEBX4vHwP1OLYgRtu5KuPmdMa18dDI343Bvcn8jh+6hTn8nJAsH6i8kUBTg52wu8UUoR4LJbFak
UcOxiUMPFXWl4jAlrbk1UZMOjDEj64lagLBAI/cOLbv6c895AaMjyk3ZOlOox5AH1L12XJlD3key
muhPDUWv27HQoIaU2KDrBFgKDlfu/fVZmR8TRC9osQH4WbWcwDtY3Mit4tADz7kaJWSsMx9Ys+vX
+CxKwrIgw4x0HIYBx8Ps9n26xkwHNQzkaIuDl/Zik3cyCZlhiigeO29hqPP3EcJ8s3uNnggT/6uc
ibTPHL2SPj1MWZFEZAR2O4lBKJ+5hIa5qS/t+IWp/RkPgG7lgSQWpU3vZPmBMu8m83rYALO9E7m/
TS1jVZvpQ+nVt8ysQyBmgkzb8r7cSHMMvJ7fJsP6+kLPszs1ZMjvz68IsvwQYVN7wpOibcFj2bBD
nUMBuraR7LIo9CerPt0SJ4ePmHltADffDqk2LMZ5l4ZHPR1VzjmJiHD4dJ/tBhLD3B7oIbOsaeO4
TfMUj9x9cE15m4LGD9yBxHyQltYBImJ0gJyOcleUWnJf9gIAOQ2q0rdj3hjbREdqooxBI6/VY/Lg
tzS7b434+fpynYcbYGECgQXYTdCwh1LG6fdWtRObJnJ7BzGhjxY7CGx4T+2oBEdcmLByWgtX21de
tdTrfCHWQu4CmZuZQgjJA3O24Z9uhMtKifMB1grkFce1BBFb71nTS9+Tn7qXTF9aA4rZZqObIfWz
GFIMdrHgTp8fXHzBfFIgh4wan+p1ED6g/6Kf0oMvxGNZN+SAJkzQDZVlubDKZ/luMNTgYUVUh9nO
LR3KnRwplbzuKgw1VFvqgjtC83LzodMqcecWYleDtmOX9l1Ug10SNIlR0gDxhzrCrhtBL/jXe27o
YEtAJGEg9voAx3xaeSJdZ+rMMTuY0GdFt3wudp6T20fiTW9ZI7aNUxZPesHoQmPLvKPK1TQgWjyj
4+HiASd/uuMgVeDcJYIejNi2N5qDtguf9H50fXbn5g+7OacXkBYDmOgjovk0O2BP4yk3y/RAm6G/
8WkiQ6Qf69XkWE/CGBcEGS6cIVh2CzV+pGGRYZp//mk0izu5RJ8OPWjcf2Zlk6/HCWlVJBLkzfV5
nT/1CJM9lNYBawR5jlqaaAiXgwBN1qGXxs+qRVO1EZPmFbTBP9jY6j8Bd1oS7rg0OQwKzk8DvEcg
9DidXMWzgkgK6hWDmtq9Y4rXBMy8W+bov67P7cKeIdGPOis4LxDAqC1PaTX0k8DbvOcZ6dc1a52t
k6E9g8j6bgR6auECXIiW5pw5zgZclBmsoFxHo2Yxck3E2E9p6T7YxGjWXppNOxS9kPCwMzRr0n6b
5u50j+Kdd8tRwnrzuzpqMu7eNGlMtk1iTyixNG7yo2vbYdPVw28zHfJHAEpEWEx5tgDYubD/MFXz
IYML4WNXTjeDpKDFddBit28a14rqvqZHrbLuWxfOZtloAo0Y4LS8vi8XFwoICNTOkbNE/lS5smOc
1WXbcbK383IDCMttK57z7repkV9wqLZtCp7oMQ6sooAEst8GNAHHY3VrxRtRFkFu9y/epPmwMU5o
xcaWym7BppyvCowJMiIzsMhFY7uyKkUMkiawcyUHUumHrvMfhdTNHSfevaU3xaMsebrgXp1bsTlO
xXWYgwtkdJWzU9cCYrU8Tg5IpNGg8ksP9OtGt7m+8uepa1AofBpGTTuU8Phl5bjJweFr0rRR7rPb
3vZpiCLmm8Omt8lrN0Wi3TfW8B0aIktVnMUPUFbWHrPEzHo/OeB0rDUJ3JCd+XqAoHDd1WTd+/mD
xvy3Ir6N0elZ+NOScsa5UYBbgtMOKgnYLuRgTg+8jHlu9WYF68NNEGmBl7IYu99GAoXwQny5vtwf
ycbTt2lO9HxICKBoc1bXY61Js4zoycHk9FE34ISxGoTnY1kQNH6Y1doaafMbkUtyNyejvxo69+5a
yym3loApzqFMCAJCy78XY6L/pm3tQE+JaQ4Nao//qkWMHHs38VfkF6QAuWGy0dwcNIeWNRR3mp+m
eRSDODIC9SFdZQkBi93Axgfqpf6a2GO+Ix6r13FfON9NjbOwrcf4DURn8b2HTVowNZf2HjcK+hGo
L4LVXHVXYpN3fl5n2aEDKurWKaZfwLPx25hoa7Mn3a3t9kjATxkyW25SrVDPNl5qs17IEJ/7piiy
IqxGiA0ZHGicnh6AVreQ8G2M9GDjGILWPP/tTzzb9I3M7xHl8Mhou58Fa/Xf1w/DhXHhQAAS5M4y
l3j6TsclIM9MStEnhwTysQGFo3+sOohGxCM56HDibgYQhG9L2roLhM8Xsq2o4yHdiLgNLgVKu6cj
VxrAxRw1hYNOULsDuPF3Gxc0KkzC6pAn6BCqmYxv/Vp71YfWP45kJBsgsoGTaNN0ZYsM8KDa2lPP
PV5fkwseLPKKsK9IhYL2FgRVp5+WaaBlRo7I31OffKuRCwnrLwToAEDpITmdD/mT0+b3nYNoU5Li
tnPzXwIUrw9jniz1Dl+wwHPGBalOqJgBKD7v3yefq0Ize+NA5xZiifnwza9Qx9XdKV84BefODwqH
eFrg/CD3bai1oIplSPpC32pfVN2+Z+lwL6jfbGTfONnCk3LhEYOeJaJVpHBh6FQsLiknM3OIjPcF
0m2r3O/pOuFJGXDX6SNuVn3IarLEk3ghd4QLjtWbleegOaHuaMlJ5jToDEPHPggDA6ux7FBUYPOr
rOwrAMFuUPROumHdCPNLSxJHaKs9mpOXbsFWxMGZ2rh+KNpauzV0F+JQtaf/Fp31unDyZjuvmGYg
95CbwU0EN5+uPLiT1Hg/6YW3T6RTbCvCHcCVJxq2Dem+wIB8Kw2zvh/aUb/FV3k3HoesNO3SHwvf
MY9z+h2zKoaFYgh8R5QC5vfq07Hzc7QVtTyuD91U1l8csMHcIICkcMUaGY0o8EYOgrUtceIXzRrl
qocfH/XjENbaUEZFPa7IQO17qYF+tp1Yth5qyLaV46Ddsf/D2Xntto21a/iKCLCXU6rLsik7PSdE
kknIxd7b1e+H/k8iyjCRDQQIBgpmkVztK29JwjWRr/lpbp6W6gPRIrBVdJ1tREtvn1YxqJrnHCZX
uRzajTxUVP6b6JMzTc5mmJx/XsIMh9w+5zTBGIH14uPEpArAYrWAFLqNQDFO6X6Q7HJrV1myN8Os
3nLpJivn5d1BMA8KuppDACqCtYwQKpawhWZkcO2pxGyoTSc4lKTjyjX02ptffMp5V86FArT48Yi5
/ZTkrajyyYXjxXV0oExCWTtz0Uxw2/bkCGQLAm2bBoe+/Z10D7l0GmLZ67pPap7TZykepCHeBugD
DaI/5GW0N4pPGMy6uuj4W1952DvcFKELe5qol8PLBKK0KOhUGV5nZZpLXkPjYGelHSLlVXSY86CP
wOjiYyJaaTtWzos11sa5S9FlzhKf3pU8yBmlftk6CnDtp5Xdc3fG4VXEdDFb5MuojC+ei4w87odx
DK4t3fR9UPniGJAknaAaoOdsxke9oBtMyhA82XIUHXB26bd6H7aHBhhV4Da23SLvy0drRvE7oBv5
DBpsOrz/mHe7Rud+m0UpKNTOBZt5xf21x/WgqBolVNSXkdb8Ps1+BkinalMGurtPt++PdX+lzkxw
hmGyiOYpEC0Gi6eYaJE8rpBs06ty3bPEgMdo1BE2BoV1Ds1afZjjXT23owfUMmS4zvJPrRWoZNNv
3L//QPfZHmKaXHTYSSkqiNklBMCeWocQRHWurV47h6GtJ/QL5IAiJeChlxZpjseqc75h+q4eehv+
v5WXqrSFiskclkN6QA7WR3G2rD/aQIJ+FaVENRhCV1XutDbw3dGx/wBaRu79/Se/mzYenBIiPRii
eOUuTdVjPM4U2devU9jvpkFYG0nNn2nQcV3QAPr3wUBu0pAjCJkHvJ028FiwrSpDv6ZxPF5MI8s2
fka3scFV44j4g7oy3t0px8tRfNHxNGOXslZux2syFmDat7wcLnVuoSIEZnXy2in35iisQgzPWYnA
9m5HSVOzKO3K1K9IrA2brigB4DhauVJQeK1S3ZylnABUALlGZUwfqSzdDgNcOkK6cbCuqaJ2F1lq
2k95HPTbtu6NF1vL5Fmsigwjsibk9Cmz75SonYytpeZ2iAd7ZfzQfZBAmzpU4pecCCVwp3D0/1jN
aH21x9r/0LcVGnBBJpuNO0etmySkhkMqJ/eZ2w2VvVOtPHiy4jT+BOgboI8Y6rpykayr95mfwSSR
xzzGHNcx0lOEH7AbSPz3BiRn8cMJu2MhU8bdOH4F4XcK1LBwSxPh7k3UJeqWBonPBQgEM8b/zcoV
qdkV8aDsfT0B+14EYgjczkqgPXFtBSt7+G4ncFNBAgQRSFqOIesiNiZrmcK2cOSrLjKxq8EBo75X
6zxVEm81Gg0ri/OVT30zoeDqsS2b4ZcEy6jW3k5okxpx1yR43iqdfLatb0qnfW9a+yLCBJhy5QbR
ubS/5+H40iexq4DzLqPkqCFI4zsbCqY7VWuOKkZHkvW7bv8k+m+awvSKVfrCwi3KZN/QVRa+tE3U
Z40eBWIGDwWNpIyiXSp9sruxQeNfeUYFcp8r2U5OpG3Tr/TH75KB+S1nPReg6hQOl/yMluC9l/sC
Y8qxI9NXq/oyBGXyn5i6j++fLm+OBFXif40RWru337MPtLCzQ33yusgav9DkfmBRZ6epaZLd+yPd
Z5u8FAXl2ekKisQdhQpEoOKbTjl5uTG8iFr/VSfJs20CBMy7+ii6XHP1sfkjKuwTjdpNouTacynH
Yb8tbAr4crmymO6xNvMTcSkSRyLOREp0+/Kxqgp5lDFLDWur2cStqp9ytQtdq9H9wAUuV+wqdTAP
aaLYl6hL6dWY5zqFtaANUra1FKolnVnYT5ZWqNu8T6qVhvvdKTnrS0KWJLTmGTmXbx8wl0n+rNxS
PGlyopNhl0SAcX1dmZj5NW/3FCg8NjIzQ58EauTtKF3vNJAwVGyOyfv2itr3MVdnYpx6YlG3CX37
W5s7Vy131KOZiGHjTzIYOQgqB1OEsFWborUeu9D/rw9nRJQQIVMZK7HbSXq6soxeESiLp6VzCAOK
KxE8sr0IY+JILxQ9lFrPMrkFOycSB0sXxj5F/LAk86iTs2NI46PApcMt9Fo+kMEjVp+hbO0HWnVN
kI86pFplckqBpVOGDIGNqsIaRKnacRMW6GxMSptuOhrsLu6IwaFrLclytSDjlXKdspmcoNCr5+nB
0aa9k6X1r1itcYUGCuKfSsMPtlkzNofMSTL6rj10oNESe8oI6ol13u/CJqq2w6iKM83H3+ko2kNX
aM0HMfb2HkvCZ3tUHBZioYjv/SA7XlPk+Z6G/rDzO+OJW/tSa5FzaCVk299fDq+k5sUHhpSCxsNr
8kmEdrscirgScqw1g2fmKjebYzTBc4DHaR/4E8D/Ut5iafK5ViL/ie675Qldx29VNsW1mkrb0wqy
zja1xKEMh/owYc3y0LQhlI46GJ4K8CUPox9bv7E50bYU/GUXq9/66FB9XVnYdxk0ZjVz8M8fkD+U
O25fpDOH2BjDsMdJp1d2IX4xW5Zvd6gyRf7N6vpVNgJ9ymbsmn08VMoaUmHeN8sPCSofgVj87mbF
2Nvx05IeR41nqadGkfVZkWpwz9Zgn4eeiJQAZDwokSg/tUZQf68lspQWGa9a8Xs3aO01w9rX1vri
aSBmAblCJX0G3i4OuzHQ1K4tGsuDxRedZLME52pPhnUxh/Flslu54+katNmiTqPUHtU/Uqiov5Q2
GV9oONQftc433ZTg8DGqZOe5jMv8YdQy60mq03Q2WYv3MMRS1y7kFOK6Ge2bKep25hCQ2jgjnNWi
Dumqp3plnFTRmN9HTG8+ZEVROCtr+C4smdGaoNCJzqml3bV+cy2g5FnZrach3YjMUR15YG6iAwhg
ZVOVfbVSGbhPg525x0wZEjQ1uJulP0cPwL7ANsL2FJQp91aRTd9JIIJH4RTYq8SVvI0qpd2z+ruD
Pkwl0t56918bWvkPUHjVjhNV3ai4OK18iLsLhAICDXD60uCA7jOVsdMiPcNjyyvQVISDmJunQu3X
dFbma+hmadE1mZNtesWkKfoS06QpWSSrYnI8R20eu1yVPjdqf4bLqPx8/2x6eyAyRQqIICmWjdQo
DY2kC3E7RVM+e0SoMt9YflgfilqNVlLz++x0dvyh+kK3/bVIPn/av3JzPGW00VYT25O6Mf0vyyLt
mRxU/mZWGNc40RReklF81SQUHYcynwPE1PkQyKPhojpTf5ckKQKZW5jHMR1TrhYp+mrmUneEnB50
rkZJESaQ4fx+/wvd3eWvBGFa26rDwucAvH3qsU1sDEQb28MDA8lBWaldU+BzBgK36y+xPTqPkpGN
n6YyXrMTuiu5MPQM2Z6ZVZCLl3pzXW6EJHqY6NrtFO3k/sUaLHnbIz5XNWboxqO/Vn1662Uttvpc
5LFN3vb2ZSsjEFocS7bH7oy3UyeZ267IgiemFd9F2Hnhxaa31LhmOKxVmO5TS16XGjqKAKBsZJ7i
dvChipwwzmvba8SofJAzVNu0EJ2JqbLzx7hrlb2ofWc/2hV65IFtT1sjUfJNptUB7jUlYUNQdpfe
qGjVlaP8HfYQNBlhTmi8TG1KBlmGfLoJRmQbN/JlMvAYM6KwwzCVWyv0R6xHDHLW3QSR89g0ofXK
SAh2LIIGutGY7Lu6Gj0J986AYg4eUpHUdHgg4XLfpZLuFjgnTC4oSXGsZCHO4YTAiTHBHtZt/+Rn
ZXGKgq55jDA52+Rlr2suBQ6xSe1h3JitrH18f/Eq9xMKJ35GCpH1w0dZGkliJqeIpI2xIJQ0AzOj
Di4jPlGPIp1wpDIaNd40fNoHYvpPZZMom6gxxRYtnO5ErPhBNGq0C+HhwWNtwQn4aV8/Wr4udrKi
roEV7s8inhWMAthHCmvKUltK6cxWqkVC9wtlnx++ne20CU53MImX97/K/WVGEwLZoNlzhpB3Kbgz
TKIA99NonjJdCVYBqfaWdWzU4uNoKish0/19wQAzcJQ7E7Da8oC18iEPtcTAbrIPuyelboxN2g3S
9p/fiMuZSaKUDgRnCfQxB1WniyBpXjmqxF9di4thGv4MdUwPLB/kwfvDvfFSYNlp7XOUg8BZ6g2X
StpipkSfcpJ6+pxW69NS8/t2ZZ7uIYYUaXkvdMYwSQQdsog3x7zqW5P8wJOD4LvRhgDoRx/p/lpu
Ilc2iwcxDtF+GpJqh4SH/qyG8Yf33/Q1zri9ienpzTARInhwTUtf3WRopl4pJ81rpjjeaWnSH6dM
2NfG8J+BU4zfYORxJRhVnnxWCrPcmFTtBwfmdxuN2mOlhl+EMfaPMBjah3Lsh73UyPZBQ+597xR+
fQ2UPHDDSe9OftJTuOvqhzHR3Sao4GnXarGxu/QhiqHmJAC2850FjsatYDBvq0CE5yhT8rXYaz5o
F++MJgt9CO5psuVlklyFY1k5Tqt7Im2R3res4ZLkhFhanKheYNnll0pyrlSkOPHoFABrUKzu2/sf
/i7VIBqAv0eoRRINO3VRzjRC1IWqVNM8G3LSqTUMnLShVz7kqd1u0aD70RhNtget7JnlqK2EKm+c
RFiJzX038niAK4trMFfUSPRWoXlJaFzUrlETN89wodYrIMnvv+cbW4nM2zHBaNH/Asx5e+kplhix
vc9tL+9H8TNwsu9lF8orq/itjcQ0EkfOgkYs4vlE/Cv0ksxCliR8EzzkpSHYJL0EwpHbbxZapIVU
RxdL6nJkqjLrYKT+7zKGt/P+i75xE1EUgk+BZhWhprHI3eJI0uxWSx0Pr4GLqo9P6pimzyZV681Y
5unFibgSU5xX3x/2je8LiWGu9xBPzwIxt28+NbXQqTY6Xp7Gyr5wAmUXFNic/j9GwV+Ds57FCkb4
dpRUSbuwan3HkyCeXhMhXzRlSJ7fH+SNnAh6GPt7pufP/ZLFJzTawKnbwbS9ItGudAkxRIXAc9bC
orgUpl6+aLk+PupW9zkKBvnZCFNj79dWvU/0rD/FVtCcW6NZueDuN6pKSXX2osHKzbKWcN1SGekZ
gcvC9W78LnV18xCV0Ad9J++iTSQ3iIWZPfTwiCPoLPm6vXIX3a8rbleH4TXo83z/xdKubDlQYoWs
Qsc38txnfb6tG9wvtfi5rJHuzrItRcs1aNN9aA5HgMBq7rcgkrC8mZJQyPZYKpZnTfnXJO6Am6Fn
kffRC63bH5rUdStH0kIZDF4OVXpyYRqvKNrRF1hMftzFSlBX0uQRm7WHsTLEoXAmZKtGv3pUzGBv
2ZXyoEci38JVSHc2fjDbHhzDhsb9mrHWPfZkBiYQqUNRmVVal1mRLBU9CSrHc1tkxk6OuKQwgo/S
7zGdlYc6GwuvyWzlP9kJsAUGXDJO8dYZBqBGEMi1z7qMxI7qT+mu1OXwWmgapSSNe/2fN6YKWZ3n
I1Dh4FsSfCORVnKpElMqujCvppM9Jm0brmyB1wLe7YWpEkhygM+XFvjnxdwAOm4jhW6ZF+QpHq9h
iIdLJJphn47NQxin2dZopnGXtbK6d7T2Qz1h3FTovvNn5YR4Y1lyXWInzcKcw0Ht9hzyJXT51EJS
vH5U4lMQTfmp0A0SIEpIEXL2UqF/98MRceCsjQ9JbY1XoZWnFvrgtzoo7EenQMiGnK8irRlxSz4F
apqenXYtq74/NQgt0NinsAMU/l5HloZvLUWK6U2qNP0OavST8k7B9UZ3R806hkP0KVHq6XuO9NXK
kngtntzOFmPP8sLIetBwXiJrpHbSot4ZTA97B5eayKUptcKNHRS1pPM0/arS/8pu+JVHtgtA7ZSZ
7dmmIOFmE3EedBZMbIbo0Wpqt7MfIhNRAVyBagN9Seff5DLnTc/aRWwBCC0aXNRNbuczDHOwgUGo
P4W2/ifrRPGUJkGxdfQuPL2/dO5zojl7gAE/hzvwLhdxiBxEtZQWPWLzCqqDJT4I+z6x8l0N4GI3
J+4r4cB984qxULYCe0OU6cAcuH01Q25oiDSJ9lT1vk2ZP9UPUiLg9IrE/KVmjnE2yyx0+zneN+LZ
acIPd5RE9I+JGUrYlkfWvupKsckjcy1ouBMdo9YDUZxaBAtkhgzNAeLf8RKnez5qjekF/hOggKLC
Ln4Mf4X6VylVtgLdpS42H7osu2CBPmzQ43Fj9WdjTM9mUD/U0tG0kTz6KEE6lorBdeSnSn0U9rPZ
gbgNExJxbVs5/WZWgRpA4Q71sckPnWStLfY3Ij/ehCgaA16VkGEpuEpyP2UmfyiwhZ/DanYsmCoc
3aK2eA58O97WaHV8bU2l3iBMVRzqQlph2NyfSWQSmKLSMHjNFRcrCxEw1QkiU/XMXiiXIpGeMZff
tb3+qHQlaD/Rf3p/Kb/mBssNzqoC+AzYD32BRUgQKI1ZhUNANmykZ92odh2NihCDmLiud3H7YoP2
1yUg6bLYT2O2aUOgkWZ+Ssv8cyCbm3J6GexiIxvn0L/kuu9GUuGNw66Jw43dqMdEw7IIb/eseXn/
yd+4SPhW8KY4RlSwkksvrlLOrSyMNdUjrR6eQsRVX4JuiPD1qZUNdxkXvNUFO0OX5ENd68bOF6rY
1hNA9PefRH/jgKbAwzZgg5L7Lq+0QRUZnnKpjpzcBO5Af4gwTixS9RqLfufEL0r0nLbR1pbCY4k6
JpsIpMC4k4xyR83o6oR7NZSuXfF5kM4gJ43qcyQdKgPJOvuXkJ8MZPWKK8YnH82gPJZOduwt9bPI
TqYs8U8Cz4rqXe8/+R3SauhJu0EIEKKJf/mqcSjV6RlO/Yckw+bDaOiDTJL1OWudx1k5gNRljcP/
qhW8WFHkwa+aLlRYIBvfngdmPierRSd7FeJMusSxP/muGX+Rhn7TEvoI6zpGHyn41TQbsbfQBMZW
l3D4M2lfBsymgs6jmjb04b4IYM3DpM4z+dTa2nck+kzXypJn9By8CYuy5lOOtpBsHN+f0DeSB8Ql
YEaQYnK0aUtLR3RjEJWr2snTQ2O6hJKK5AHZ4jUt/HQvJjU5RHXeP7a5Hx1kqfIBo8fp6MKnbreS
IScPVpe0pzDo7DWywn2KBoCBSJKTFgkwcynD33exNhYggr2hEecIS0FXmL1xVOzEdid8SSjups13
AtFxTxDX/WqySeyNKZJdx8k/5n46fO2qeuUQeevgpOkLtxYUA42L1w3y1xXQD6qvRwmUNmIh5Vzr
6jfC2xDd3dx57tJQHEwTXyCtUsGoUWk+W6G2prI43zKLVQfXFB0hmMh8GnNx+3eSExm5Br4j0OKj
gkwAGAEYWw9TGK4FGve0/7nMQlGPnAbF5TvGiOEbudM1/ujV9tidkdu6THqZnA1oa49BjEBe2UOT
wXo6/BYApm1AAaUs2C6cHriF020WJdyKhSbaR6dTlR+OFFhHtQrMZ3mcrEdN+PLKvXLfVqeUwJIG
u8Qxr6Lld7spWyUWdlk6g9fK6RlaxeCJhsa3G8oq9UBhuAkntGsOlv5cy2P4IAsa576D0X3TxcEZ
fUThqnY4PtVVOnhKGtlPvWHt2sJqLtgXlTsyqEMQ1OgXZGV8bRvpZ2AizLJy1L4VeaF2gWgT+AAb
wMjta6TtpINfa7WnqEq3iCT4W2A8Xjdp7cYp9JXB7vcaURd5Mn0sIE/WMrABumeHRllqT4PUKptS
0qxtWVe/3z9r7tctrB/axZwpZD1caLdvFEdjVABFTTxfDzOvtOuXUTjG4xQX/5z7zwPRIqWuhR2A
vKjTwXz3O12tE88KpOzolN1/VeKco15Em16JLxmxv1vF6T/LOAFXN2gGQl4BKsvqu32/LvdjJ5LT
3BOWE3zWJuObOoYf9SIGzOLY7TEOc3///ie9n7d5SHgA2mz1csel82FlW+nU5J4U2OYF2R/10hhr
4Kj7SG1GAJK/km3AF7XU2/eSe61LUfkg1gH6sYua0abmmkc7y0xVd1DVwZWSLl7ZxveBxqzOj0IO
dDWSwSXg0bKzwEdtvPCy0egPXMHSS13o7VMV2T+cSr/QHleoQWvjJfcpcazsh3tuAHP59/Dz4/11
zAsrkqYorgtvkiu3S5/95FECldV3eBf22GLJxkc/7Y46cPe8/ZnbHcU0tIOq7EOJJ2xhfCqJ3ePm
MJWXDgstyurf7aK6OoHAkUx5CZ01vca3VgL5FmpuNO0hUM2///XAjpxlhT2KkoIxCtKN76g728nX
jOLeWgp0XMh/uAI5XBc7S5ahSBuhXCCDEwenRIR8nDj7PNpp5o5RW12tSV+LA94YE+ki2OMc5zYv
t5gKtRzNejKN1Jvb+yboV92oXwwp3Qpt3EWlv6nQdm67n4hLPEXFh9SxX/JO2nB5nzECuOpaeMj6
tT1xfzqDS5jRRixNgHzLyu4w5WNbxErmRXn/pTGtnIqIbJ4mPUVVoyxW0+L7jwACj9OZcIgeDAfb
7fQWalUK3rn1kk7PvsRJEuyr0p4+i1EFcqUKuOmJHvVPca36p0Z3XjI29KdMlERDFjqDlQ/GzHXM
QHtJm0ycosKafqSOEX58/0B6I1WZAfQcvMRHiCeZi8MiFwZAsKpA4pzg5Vhbqn9pes2sN7oZfx2c
5upn9b7KKfG5imRmn8oJW/ScfGPlDrifIBJbbk4iWjBp1CJvP1hkK0Gf1KAX5Qp1Uk3qpX1bO+Uh
Lwy6hUq+ptR2X29mPIKO+aikR71sTIE4LKMcSpYnOmzk1bQsdkZjR49ppe8be1AueY+uQCuGaLvy
xed45jYcBINCQxQM3txB0Rd7UrUmTbI7q/ViIRs7kdXqoRsN6ezXMDzSppeew2CAMlQ0SKRB6f0m
+BWMhDC8CWj8tk+dNbmcN1Yr+SFAKEBRLIKlx0qM36Kc0rTx0kY1j0Sy/tkwymxLly7/BtjW2XXJ
8O3973B/AHJXgImZC88GklmL27cZg77MxdBRCCcltZXYws4HzbP3R7mPYUAqvZJEkDul/zj//tcx
G5X4f1RJVXqIZdTgB9P6YCuF/DyFjljpt771QjN/CHYuAAHm+Hao2f9mtG2/8AZB3OCDaaEmVE0r
9+xrS+J2+czUX+AVHK58t6WCFXxQ0plM9p+imi60OSbZiQDqkqWGuVFxrtkVufGzGPXhoUNH7rfT
QGnXLDLspIqzXUsXYSclab0xjenHQGS071VfuFDoNbQEElSqCzPdjVKn//rXmWBdkZZAGAb7Sc3w
9vNUZmONACj8JyzuqdPE8PZyM6sPfUX59v2h3kj6CELmgFJm7jnyF1NRp0j6AocpPagePxqyvBdR
df6ujwNcyoXtuAkn91GTJZr39jRrMTb1ysKbh/h7mjRs9Qi9TKp2sxnS8nWbobWqzGiaJ+qd0r63
RbATzmh/7uxEHPs4F8fOqGuvC7VL3mGeuPYJlltaQ8lpPmEQOWZv6UsUlhiFJQq7t55aNJ8felst
T6IM9oM/S73J0S6L2NWhpk/k5vE30Zr+Seqg/zXkGy+F1OFFlJThfgzVr4Of9cdcKO3u/Wm6e0Q+
DYkf5XCWMZfyvKH+2ptOEMAZGXVx7Zzyv7DvDWoudnWSjTj3tArArCay9uv7Y97132Y7MwqpxKgE
nPy1GDTI0GKHUx5dU00PPvSBA7/IiFCQSWh52gPca+RUw6Okqc1mqKXsgoR6uonNqTDgQRVrCcHy
2nt9HIw5/xedkG3dfoMWKAGQPFtce8n5GanN11QzDvjSYuFV5t3Kmpzf7WZNzu/+12CLLUjOLCjX
W+Kqt8J+8NHhBimAVu77n/j+lSAuzq1cgluC8rubVekCdRw6cVUbJ/1oJz45CLO8qbDuOSpklCtL
fXnEU+ZQAC4SxrDTUOZZHPEq9RzhZ7xVHxg/J0OPT0bcFJtwlNauyTdHmvs3pKjcXMsTPtcl8rd2
EFfMQ2zDzdDucpOh0yaX5DHavP8Z7w761/ci6gXVO18p8uK9+hgmJ0c87AGl2RRatNfsuXslkBDs
h2HaTH77UsSgjiiHw8SxdkYwHuV02hdp/DhOI/wKiuLYIW0IbFxkVfaBFlxQkzmLIF4J+pfR1Pys
M+FcnwF53OeLZ0VGz/Ij0xHXsBhVCCCZ/TI1arYrOnQocln023w0/J1eDGt551tzQqPLQMqRbJY+
4O0GymK7qnC7E1eRGrqrtJH2IBLfdwNZz/6RdDS/JJ3h+T1BonDF3w4lTeZoVAIZrlBYKR63g7mR
nL5fmff7TTrvUiB5LDOixGVb0w9jqYm6ILoW8BppFsSEYTAJ9++vrrc2KVcD6RlLCwGT+fe/zl4T
kUMoir24+o7/lAR+51XUZM+l1A9PAh210/9nuJmni9IFxi6LCxngDqYnBXsUmgdCpOYfQsxy50j2
TzVRh937g93fK3xB6uP0yQzQssv6B3KrahENMsfc0BnuEIW/S7lEqquN+kOS2tdIrX+9P+L9ItSQ
WuBDvlaYQb3efs1uUouw1Xva4LoJrjgZqj3Sn63baWW/crreVToI0HDt0Sl2cMDOMOvbseLOgFCV
qQaQDW2v1v5+oAq6HewaOnLfnKW+kbZ2aP808g9qoB4H8Zjo13z4FKbXugJyqJ8VMMxqSDk0mfZC
GtRNZWWfcF3wsRtq9naioSSVrzz2XZ7JY1Pfo1Y5y/QB8JmX/V8Lri+EOTikl16MUY4bpVq/Raec
2DWM7G1cGsWXCMVA12wa80mRu+7cKai8RJbTrKz8N+aKJAdaLqmHQSiwmCujaiozihHnxt5MeZhb
88dBEnBaAW+vvPT8Trf3rTU7CABT4HAiDVm0m5DxN0onlQYvCwMUm1AN3A9ylX15f/Hdb+XbURYv
lAdFYVZ+MFLGtMGmayoGDrZyiDWaWn6wZin+2jFcvtRswwY1HVNBUOm3E6lICO/YVT16Qabspdr/
WNiqv4lrSIUhngDnsv8mRcGlVS5ZdDX7c1S+iOjzGHmGf1GHX4HtGdFVnY1Yx01bdpvCvAKT85Li
Rx3/rKtz2v8XNAF+xAjw7FX1P3v6ObVI2eMxgDm7bbut/61HXnx0zo6NnkuD+PfXprgGw0U4P3tH
w6SggnF9xN5v4ygfNONZmj7K8o7MVuqfGwe9sOhglH+c7tQrn5HN7yhHYr7hWuEfydnkRup20dGc
dYZ+ZsGXXordLPpFPz0OobDUPyzxO8v+pDDkbV8nzDiP9VlRvxTOk92CgFK3GVLCEvhtKznhe7IS
7dzlNrOPJkBTVIypy1M+WH5/2xBDSC4FerClRdk6ymdk+I1fjTMED6UaBsjDp8oJuoR+yYH1ueju
WmuOLq9h8mIVkFbMaEEidxS+513213ZO48GGzOX3XlNhaCnkc1QcR6P5gYUEhaIw+U0TMNlOifFL
walRVn5EI5W+zG0B4pRY6WnnTkyXpP5qD/9Nym9HOSY2fA7pqdV/SCArcJR9jPOHodlHufVFz9Vn
I/1hDXSPUcbYULZbORXuAxggwuSmNDu4cu+ovoYchlZvJpqnCvjXWvhRonK6EZB09npmZA9o9rua
Uxorw961c7XXNh140NkcDpDDIiRXygyJM2MYvVZnkiKrLg/DhPhlYvjNQY9A5KE93ClfheYfmjRL
PsStZjyKPCmucd7pj03b+hsTaOw/X9iUZbALRG8UTPMdMDKPYyNMMKb1agRpc8Sr93qX2RtqZm45
A9HeP8LuD0pMXjhLKPtpzowAvV1NuM8H8ihyRkPydj8WbQYBdlgDQ9w1R/nY3NIc/bOEJoLHi61j
Qc9VlUKF1p5KJ58TuTkBZcYr9EOXpqzBLqSVZmwCRQo2UQA6c1J+Rn72y8wLzc2q+gNao4cqTjbd
AOdem1bd3+8jl5lZx61O3YLEaZkNioifmxF5g9po+meYsOJK7GtuOtt68TE1+kCbRfvz/re/vw/5
n/L5kTMFjQy0+/bbo7tRmpTHZU+VYGc3TljvuyAfdpq5Fj+/scdg6nNZGTQTZ4rL7UhTqk+hFABd
sJA82wYCaCPU39b1w+kShAcKa/6v3mg/vf9+dxjXedaJO0ASAbgGBDbfn38dVVqagy8Kk8nrYYh/
TgEqPtD+yhHdV0Yvo6jthVnZY3xDnq9L0q+8kdCvEmOxabQAOAW53qGDlXoyYcG7clJ1+Eb18ff3
H/ONqedO5TSgHjJj+xexgsDhIxprE/0Ozc8hd9XKc1bW5lOhT2LTCyPaaV271gF9Y+4phIBCBntN
RrPUl8yQc6v8XmFGyJqnQbGpeOMJARygW1lldzhBZgG2OShI6DekUEsxx1EagWrZDrgVNTK3Sifj
GFxNn5IinkBdOo3+e6zR6XKK5JkugGtimfmtcIzhoKOt+K0a4o9a0FX7rtG0f47S4KaY5HM8HhWL
JY1MxVk+rIei8mhvBOgjGZJbDEW6csS9tQznbt/r/TLP82IZJmUBeMYoK0/UE8iiJBwfbET8XKUE
Qtdokr6PhnInq43YE4yYW2H1yIFnlYdehLYDmJXt81b+BvVs2iSzC8sYD8PaQ87Xze21jgoW+Tsd
Q74EtbnbvWI3LThss829pv0qEP06q35VnfXE6L9mGbCZLHAgQvqjcZkw5Lk2OLDs5LQIv7Zyf+7T
f3af1GbZPPANVBboopHh3z6P1ajIhRtV4YVQ0z7pRl88TXb0NR2E81WqI+tDN4Ldl4R9kaow8Wwz
NH+oaIZiQth/iURF36SUk3+/rmZRH2CJ9EzI0ZfXVdtggNPWdFWTICw+ijoP910WT7v3T4T7S5HW
CFcwmHS0H8B83r57C467KYHae5adhpd2Eij/mqO9svrnZbeccTxgAQtQBUA+ZHHuJAlIB7nMS8j4
5EQQKstdaf8fZ2faG7mxpem/Yvg7b3NfGn0bGC6ZTG1ZKqnWL4RcLnPfd/76eah7Z7qSKYjjgWEY
BbkUZDDixIlz3kVbXF2IANpPyd9skqwflLGoR5M8KoBZL19q1MxqmSq5POMw1t2KvUgSOBo7vcTr
sEacodFL7rLasWy3mtyJIbdvvUKoIwwhl7eP5SRlPyxUGN//RFfScbwOpae1jcWxvUqfXb6OLC2R
kQlWe+YgQ8ijlwJfNpKjnrTzsUQX4s+qkf246+bvwzTHDlDX3ullJUUtWnlOjGJPo+wKM7s+0Fqg
WlMcxKDMTYpTdeAwErxlz200+r2q2WZSSRaMgT6A0JynolPmo/IUsZHd0hI9sRstdxH7/gvmiyv7
U7VKGvblaFsR2jUWCrx3/F3TTvNu8JIRUVzORm34buZJbyMvOT8PnSWe2jJuHDHrmsWOlBgIXZYr
f7w/2Wt6cLFS6eiQnqyQbvqmfNzLua76aUHxcxbPYguERY2WGDnA0rrpJbRC8tyMTwOIzOdSquJT
LAqL8/7w19+aFimSaTTL1ZX8ti3MmVnUWEuSSedsytPnwLT8KlkmP8iUA2hLEO9DGxyR/PpeVEnq
aOWguwaWDvKCZd68jMVOI/BqkfM4K2uJVjt2BFdONqGkdzSYculMAz+7yeQwupuhAL7UebB357yK
ROtQ9Bwh3rG+kMC5nPmgj7pZs0qJCkO5fBA0o3UmmT75+xN8lR4yiolVK3UZ2BKwSS5HgV6QRUjc
i+eVIOxkcpf7SimNaI7N05mt1TzVmjZ4NaLrO8feFU+AZhCFXW6x1NagCmzL1wDG68G0uvaMqzPW
cnnafhVwCnGnfJRv606afSPSvhQiYMSkDMFPYvd3nvvIfJoNfGVpKA/Yh4TBU4bguF8NWP6WTf0d
3PoHbuqiLaVWdzNbU34WopZznNLMX2q2ck4QSZT9CumsgzJhzTpWwqECJeFmhSZ8o3UiH+bB2jMe
uco1eV0qsRBW+ZeGySYRz8rYGjC+pvtYN0ijUsNyjQXPz2SWMAtQrB5tKyM97nzeNbRf7l9GXds0
wAlxBrpy1DQWM80HtT0j8ncE2WG0nzWqgEI1AJP2enLrWk0duTzmzTPaOPY43nQQMoTia5iAD88f
w7Z11zBbqSr1zsdgRDRCrlYNNF9I8LOyXqpRPqRd4mblQxcJuCAckHCOejogUu5XgYKdJWI7ceeY
auqFMtMfoX14D+88TDVH6Eo3GsZDYiQH2Hi+kY0eXFwXRbwciELUIPtZRP6kFl6bZO6aKGbp6GT8
tUDz0snv1BDQJ5AVMMamp2jNoTDxxOa/4SjiBG0e1Cx2A+EEgvuYGZKThn+IPM2kHntZPrbBfMyp
kyAi1QxRwsEIPf79j3B9BabIQY/M4G651o63belCb0X6VY14DvrFroQFD16MBtFvs+4EZQ7PM7N1
nMjFXFnPGvgvSDzivFjfzLrxl6DU5SnTCsMNaFM4eFaHngDrwG0bU7nn+rYnLHylewGiHOkvyl2s
GUL/1mzDSs1AEjKZMpPWlX5RxfUdSq0ShcNRuFWXUHqIxCy2I2Dd0miqnth0gddminSL/fU3YA7n
wqBNvgrK1M6SJuMhUKzig5IveyfvdYwEZ0Cbn1IvnQd6kZfRS1/UTmln8FIVFQN3zqfwMMtG/fj+
93trlJW4QMOGxJP29eUoViVqA+TAHrqfiZ1YiRiuLqLS9v4obxx1ZDOg1pBHWsti26Sw6YsoEJW2
/4AVknFDN+ybjB+C3eTyz0mE06eoOd6Pw5HanJM2LSI2RrJg4B2m8S3zK+3kqNfNAy6noARoK3N9
gp+9yWrKvNGaUEirD41VKI5SpuPZLFDuLuJQO8R19IJP8eCNgPycoiT1EpBfduK0e3p/Xq5nf4Vy
MB/UXKCgb6dFi8Mpwful+LBYxoulYtJchWK5cwxeDaICh8cBAykn+sxXjZLCakMMPxLhvCC8eQcn
kQpgO5U70fgqmVpHQdqQxQ9JiQvA5UJKYpapIs3CWVDLxeuyofJ6vRx8qwILYZpRcujjUT8Js2kc
wQgKOxn6qx7CxWGAbxng0FWinPIMtc/L8RV5KZREG7UHbYwRZMei1ZYmHGvqMgpdbp4qLC1qhbYV
U8U3ZxTU4vzP2RoUO04z7CSRK2vldHYQxfmSDANgolAYsFhsDPnDZCWGb9J6vk3bYbRnXN+99xfC
1QHK7Q9eF+Je+M6sWsCXT19Oed51nZae07yWXKpPBZyqhILR2B0bKT7pcS/u7cmr4xPRGc7qVU+W
T8aXuxyzUaeGaaTNk+Ok5HRYmnwYE+RDjKlUfxixEp+mkvq0tCzaPZ4YeF0GenVql9g8zkg8Ou/P
wFX2SX2STcDDkBXSQ95UMyx09oMqXir4FugBY9WkfKkRFf5LmAV1Z/dfbwiaZ9DmYUNzllzdUKNJ
U4NUALJQC0V6MIYVsoSU4s4oV9knswZSFybK+lVprVxObw/HYaZWkJwDoy8OSYQXaoqE2QGp8/Bz
nY/xl7QMokND62tn5OvohigY5qE4b8F1XG+Rl0On0xiovd5V537sNHeKxP4eF4YED8LkUKpTegjh
dtpNFpUnA5+DAcFGJynU4Y/3P+l1SFgFjjhwAdFQiN8ixgJjVOnXtPlZ08CKICvSHTvNcKRkHh+r
ZJ6RQqfJU6ojMstBK+/MwvWW4lKFTD4Aylehj01OOso4RSzimJ+h10R2AWnqqPba4LIDPyZDanqF
lOz5ql3X5ABAEH9MkVsNNZZtRRpJ1AWhL1N+4OBSPRLUyiPTq3K3S9XwWyiIuR+JCyT/EtlTm7JP
ZJdTjyR7qKf3RZXKTtktFQ1IRfyuVT2bPq1S5VbJROvv7reVXY0sBgxrmq5Ayy/XSLIUg1lNk/ig
CvInOuUDFScV/Z5g2Dl+rr4DGA0uQUBcKNPC61534y/VciEHM1GVDLQIZyPPvxlYTxYl8hNNk34O
8mCvn7z+vouDYB2PzsNagFoV+DeLf2nUoqHdLz5AP+3syJhiRw+zbOetrsLVOgqy0dx1KD9Tfb18
qyLNAgTjRvFBEHK0sPGHO8lEbJsy+7JT4bpOnhhLhc7yymcjkGxCYzXFUp4vrfgQ6fKTsoJrMXhJ
HRVU1E+1n4bj0Ir3QSU/xXpry2DtazttQusY5nRMi8n88/1t/apUvZ1hXARWNCzNBVLHy3dXerOJ
J6sWH8ywmt1CjwIPOZDkRiqV3s7EwDomYpT6SyAmf1U67pg2vOTouyUvCsLtXW55mGq1xyY0Ohv7
8eIQ0Ko46mZW+6hN/jnpWeQDoRSOYqr9DNK0cutGnglTgnKrjWn+EC9l9FLrwfy1Qb/dz0pZu+1j
VT/XRSc5xHMsWNWhvuMgs56lot912Flj9+UM0MgEoEO+AYsND/nLGTCMMkl6uYJhKPW6q4/Qx8dB
ekwT2bHKUXMZU3fbsUG7TzFDp26EeidhuO6XU1bAr4msC3TQWm69fIRANxI5LOCDyIVwo2jCXa+E
rVc3xnSbo9d300bZy7gMyW0hoiOIyWQF9yBR8NtI8/guy5hQJVykI+60w196l6lu0DaYNGdQ8JMq
9BuSnGPCke3VZD/eKE3iXWvm1U0dK50jCijvO8sMq3KZFf2+CGLVNstcuJMUqcZzsSDWG+g2xcWH
91ffGyEWcRDq5KumD8Lt23hST0KV9HUKy2ZWhIOKGn2gKy1iG7FUEy7jrr/LBatxm3Txs3F56urM
zRTsb8Wh1U55Qh+WJLALnuh/Wi5FjXNvjspOdL0OejwkPBCuVeQYHASXX8cMwVI1ZiuAF1frm3aO
kE3MYC8lJjiVuEkmux0UcefEu458VGppOlHysjj4tup7SSVM1crJONdhuDyhG9bci1Gy1+Jb1/bF
2l8JSAq4zFUTBBG0zbmKhnPNSyCiILL+5VkdvXIaU68bkxpQ6a4PwXX0o6iASBdpFPV9YA3rW/9y
fpg6kVbLZumcpBUa31WrUxPpp/ZrOaqCVwcN7gRK/DC3knxKlEhz0hLteFmYWldOsukJ6Nteanf1
dddHQtCL3ILARkPl8pGKVohFY0ZNBwm6r/ybO1le5T/yEqhKqIrxpznYE2O/+ravQ4JqR8CHe86r
hu4vs4BJ9KTPZSCd51gLnQ7pUzeZyvHvloBRQqJnuQq90iSiKH75YqKIdHVKQ/SsNlJ4MJfM/Noj
3+7nQqk8vb+Pr5JDMjOGoRPFBMIW2+yQpBoTpIeR0hObtH+I09veajADtCwhcxAYUkSHFrsno/h+
A1F4Z/BrlAxGX68CklSDaLdscRFLalZmrHf5eUQC74j8YuCnmtFQkJAkyJtYXIneWIvPohlV3tBm
Ek4F5eDlFMXtatQCJwz1eSekX6ft60Ot8Auoy+QWW966mQ4CB3uUn2NFbU8UtUW3LEvrmGKOYqc0
jU6DKH+MtMlJxQTlpjj1AznbK6te48F4DKojq8QN1wguEpeLQAFWicnPmJ2LWrqfxTi8R29T8ciy
ATNJdelm8DpcqxdTdyow+M7SYie5ut5fZBVcHbg8UE24ssrIlzDlaBngiffqk6oK4alLUM4Soqpz
0fPyMqXe29JvvDVYLUDS8HREjHLUNeH7ZYNlSHZ2bV5m57kqGqRYK+t7Ewk40nUppcvRFIF3UDlI
qJixSNvaayeLIsH7m+J6l18+xCavyKkRpU3TZ2chjYVDrQuJl5VJ+OlvjwLBnx4PDVqI+FuIWN5Z
kpDmSXSWxwicnSgJ7lhAZHp/lFdG6uVBQRmGliHUbYQAqblezmg8i2rdzUV0Dq3R5TC38/RzpsQu
fKXDpH215A+JdtMpn9WxcIxEtQHS2lbWu7OA3XD/YAQzmswxXoWi3cUv8pI+KMWNpv7sQxXT+Cc5
+hRMOEukwC/70TFboCZ15pOZH8xi/AQZ6s4Mh89V873EJ81rqj9QPP773wsSIGcg2AYOgi0zGeJP
H/axHJ7xVbk1c0HGL6LdzXjWG8t2Ik2AhMgJrkSBbb6NzuxEhlJH5xTxer/SZsMJYOn5s1UeIsEI
PWw6Gmc0E8sxwNP5RSZLNriLdueLvrE6V+YXGGfws1zmNqdDi7CH1aMxch6HRKG5geGguFZI3183
15sffhnrZo0ASNZuo2DVW0MYG0V4LpbmeRQX66luje5ZIFDhhBIbXHFYwB//9qCk06BUyOsBb20T
+qgFRBWZyAstYpudFswibgGX48ESTIcsFQaXTHTP7fT6RbkSM5FcVbHUhuB+uT9adYroCncFyipg
BDU90T6L5tK5ZjFJLssovI3rPDu+/6KvVhyXi4lRAScBNAExh1LF5ahWTh+tnpvi3FnnpQwcKcLj
UMtQHcvtEpbBMh56eNrF8wQOVxyfM4HbnOoF46kK/IpalZ4+dP0J8RbbMB+H+LtaW44+z346+5KC
Qw0UMPhZeXlQxshOlCcpv1eiB8OiDBxq7aO+SIdZBLfeZug8tnbMsWrF+SHo8mOLXOYgdW6HZKbR
pi854GdvzsDNmo0QO1GHY9DYjP77U7LelH6dEUoSVOhwnDVW5A0gycsZMRb2tjjG48eCw8GvRbzR
agwhfaEUFXpz6Ch0xmB4ea/uhcjXrO1iaPRuASORtK+eDpQSLoc2rTxaOJSyj4hlynaHCO1Tn2kf
GrkLT3i40EILmevAzANPSdjeej+qftKBJs/1GcmsIZdx5tXjmxLQgFOkuXWoCZkGBq5PS4711hR8
fn+yrvp9yEtw8zdX6UFW0ZXd4zSFaaQ2uvDI1dtHSKW6KYFLnasoaz2h0hpf6Fs308TKFUYSmHkS
TS9QBelDYsaWP3W4HPeU1PVZxnJ8kJSn2RwatyvD9EMuJ/LOcr9K9FbEDqR8DEqIoDQ/NpusFKy6
N4ZGeQykkIuCrLYHyATlV1Dm34WgR4kMIQNHlIPyPlxMza51q3dQIA4ONVZVDucVZYhpUnfaFdtQ
CmyPzt56jV1ZHFSKLz98Wi5CaZWT/BiUYeQlutC6fRgFO5WjN0eBJoPFGTx8urSXo0xVFhXjstpp
zHF1wIKPbVfX3en9JfGqxPLrKqbIBvAKeLfyenPYngtDLmVSlwnaYyJZ9UFv1NmpUHuFEy2+oA5w
M6ZK6qVm9qyvOh1z23vFkFTePCH8a5ld45X5lPpWYUk3CK58aXDysfvoKYriCLlk81OiiZM7KEV5
Q51dJzpwA0JdpXbkUIq8QjXqOyvINT+KqsKRFiE9UJzVHFXMDdQ7O5Tf8Kp2ilpVn81Uzxw1NWov
Ec1s5+S62s5MBLNAR4HgSh76uhh/ySHjalysDqvAR3IdTzug+e7MznCKPcr8t5NT3kcuNL9z9b37
GT8FO0fYumQ2X2FF2APcWcuR3BIvPzZiy50cNZ38CODTh8mpNoarq0eJ68L73/uKMPb6mqAuEKWC
jA7S+3IknBfNnN0vP1Z35lE/pg/ToTpJB9jWduhJtnjIHeVYfR4841E7GjeiWxxDN7KFw/vPsT0/
t48hXz7GpPd9PIi1/IhSsK0hB5dp35Xq2Mg6qNKdNb7dSeTK4FrW3IvMBDmRzSurylpNiVBcm6RC
uzfM8HNbWNbO7fvtQcBOU9bjYN76XJBQ1U2Q5YCnYxwVyziJPVCs8c6rrAf8xTpBmwQIBL3+Vb6O
4+dy2rQxQs51qYqz3oc4OMO3RhK6DFd2fuAimPGd1kD+oQYz5wjpsrd4rt9xxRL+q5pDWXvL2qM4
PMNFZfRaTHUYlHO53rD2zCs3owD2WlEGePCu7XVKeMrlO+YZlZ8c8YkzFdy8txdgvn7Ghfrx/RX4
Ko3xy1z+axxq4OiAUAtjz1+OYzTIY4DtyxFoBH+UdWZ/HMvqUS60P8VFk1Cm1OPZjmYEo+DTBe48
6sO9VsWVh6GS7qNX2Lq1FI22OEgxIbJzkREE0Dkq0UEVsyOXv0OexK6Ix7JjhcazZKT3iZharlV3
h1mh1F5agrZzq9kkRP96K3pD9LFWcPZWRmGGPR50BW9VW+HjrFLybfhWGoRQGzWf2FZDtCorSTT/
3oZ+HVelS0QUJ6uiRXs5mzNgSAMtc4oyraR9yvIsvql6rnWdmod2Vhtf2mrPFvqNhQIqBZQyRTVe
d4taSFUOk7GOs3NnqJEfzIvJkQ9F6nWd/MeP6T/Dn+WHf62I9r//iz//KKuZBm7Ubf743+fqZ/HU
NT9/dvcv1X+tf/X//q//fflH/ua/f7P70r1c/MEr4JDOj/3PZv74s8Vc6HVMnmH9P/9ff/jbz9ff
8jxXP//5+4+yL7r1t6E7Vvz+7x+d/vzn76u5x3/8+uv//bOHl5y/dmh+Fj+i357Kvot+NsVvL8Wf
v/0vzDWaH13847c7/thuf9nPl7b75++G8Q86R6S75JDMPMCm338bf64/Uax/rHXANcKuhO7XRmFR
Nl30z9+52/2DegVbmb9H8H01lmnXsfmZav0D3ACcMrr5tON+/z/PfPFZ/ucz/Vb0+YcyLrqWh2GB
/c92XvXFODhXdhpkLmLUFhWU4BrTlUsYOYoWtc+pYqS4u0j6yyCqwSFTBuB9mK97v0zcvx/i10Ff
EXIXo9K8odTFsc3wRJJNLkihOsi4ZiROlvZu3T9I2l1m/NFYd0vyUU0KZ2geW/lj3SVevtruWpkr
Jc918aTGqTuM33pttEtDPOXNH3R5DtgV2+ngIwKWGdMpp/Gg948QGA5DgPihGjpxcidbz7VEA7xN
bZJh24JpoLaTM/fFcYgkuxJJj6qjjI9vR030/dfdIPCY5M3rbs4fpSHyoYSROMaTeR8/1HZv5/bi
CofSac6Vpzxmn5vMlhzZtnZOvsu4dj3y5rY1TosgBmB5aBj1vQ1k9hw0X0Mp8eoi/quftJPa/rXz
suu3e+/brofxLxlhqekgexSGBDjjHWrv0Lk0Z+3soB0Dvzzh8nh4en/IqzV8Ob1bSuJcliOtBEaM
yDuz8+Koh3HnWvHmECTuK+eCIsL2TiX1wyJ1MsXQyfixmCQp2oewRsOt/Jwn395/mw2s69/f7Jex
Nqsl0xqjHtbCa/hQ0Pz50zzWnxp/ui2PEIgewp/hjXxWOZJui8foGHa28jwl9vjl/afYVOZfn2I1
H4PJRHVkzc8uP6OatX2TJFnqtCj7Si6iSxHSk/Ywe5VuR6EdS7a8h5l8Y+lcjLlZrbnU6CI2bIzJ
7WnAtrbo8BkIJ7pNZbocdt7wejQSTupeGoVasrOtOzUlKCEX0MV1jFJQnVDOpsfQgquczpHuFqWi
+FzcukOxVPm9itWmCwTDfMEPqvfbWqkx7m77M1dx+Qx3Kv05p7r691Yd4ZFUhPYfwRJNX5RqL7+B
pAkS8S9GSlOL1oa2SA/CioNbRZgB9AUCOGj6JDsh4zI/QNZxdTsEKAyviH+AsVwOKkq5lUlyriMF
r7V2bobNgbwn9t+f/TUK/BIlwK7zTpRVqVSsJ+O2GpDNFFRjs51BR2PPAWJd7ymB64X23IiQwqZy
Nm7pTIH7TxvdiKm66nu3x02blXNvTZTpVZN7gTrGwOXyTaUKKKScQJuXaY15mpRZlANJm1Uknmxd
zUus26vvkd4UTlxbzW0SUVJIY2l2LKELboaeuuD7s7IJM5QTaMAD0QbDBpKNOunlEy2l1RUh5iOH
TtEXsGtLfZtUdX1SG/OnApnRB8ma7BzGGzWvtYbBeOJ6NYL2xD+baSiVMumEImLQecqfqrwXD3Fv
pZ8MOUn9SFGaHJ+GeXFVPBLIibFym+wY+MHsmPAXVRvx6T2W86Y1tT4TGGXWItdCwGzSVmp0kMWo
HOulPkRIJSHgM6e3gTEoVCmb4CAG5p/pSCGlRJdJCrFw6axa37noXE8LoDZ6/SZkVoyNqVRefgtt
CWo4YDXygCyRyKFlI7EqskEsQViV0cdCT+TxsGgQC/2qWgBXRE39YqCFrGPaPS5EyakO/nh/gWwo
wEzMKyMPEghiXfyzvcqq4dgKQy0P+HgrSBdSyF0+JsC4/QLU4UdD6+LaFtWhopweztMPDAE0080M
ZUY4uGmSD2ae55I9yoaAfV69LJ9iWQljd+cpN6F1PSZRcTRXLSvqB0gSXM4dinWdMRqF7hMDgjs8
CfOv0pgGNmKK6D0Ns3RIFZwCTSOkjAHV7kQ7Gn8Vs7McxF17R8Uby1k6DZWoKgUp2PU7xcjt3n99
Qup3UDhIokFPb67L6ay0Rk/XwC+C2cjwL0AUpYsjHOqbSraDrqq8oMkqQIuBgm4ffHX8eXMvCU3J
iVS4fKAhxp0TaRN5X5+JLwzpkBo5+lWbFVfVStcBhtf9Llk6BxUQ3akmaQ8KvMaQXyLvOsqKTSW4
cwWkRLqp64id1sd5hyI9vMSfYkP3ZVQaav0UGPby3nUSL4eCc0vdER4lQitXMptSW9dTraWBPzfJ
j9mKE+Q3pIjGElb3cVaoz5Rx65deaUtb79IGd/CmcdCUNZ1xwl/EQNx0Z1dv6pWreBZND7iPKwoD
u54tGXpUCGLw0AI/6LrkzylT1Eer105imAlOggfHkSBf3mZRZx0KoZE/SRQy7JHvcZjGGE36QOhv
W31Y2RqD2XnN2BU36dLmxw583Mea49iThqU5vb+hrr8ZTw0SiMse9yZx2yDMOL5MdEkDvx+M5S6O
EYGZ+lr0s0Ccd/buusg234wSCOqOq+sjoIB1kf6SvmtpaOlTrFl+Wan9s9kkYXKoQRt+naugS5C5
MvKjnEipX85U1A5NkWh7ws8bN4PXj8SlmNr62mZelVovn2HW+zRtSznwi3asv5RjkD6qE420KpqU
1M2AmWMnr+Hv5XRQef4s2EpQ0tRK9RZTxCIda/juk4FpcuipZVJGtmIgBzOMAsowSR1NCBsqGY7y
Qzcod/3QJC+5lmilb+Q0cY6loUHQldAw2rmnXJ1qLD5O2RUjR41x5R5dvleHRgZCybxXADfwkPdr
V3sMOh9wX+9peVYc8spIvJb+nAcLOHND2eiPf3spceEGqgcZCJzCdgPoEP4Xs2UDWJMxHOIqW47B
kOm3uZzuIQLX9HSzlFYZIIpba6BFk+bydRNx0NEnFwU/ygLN7ZUhcik1tChZTqY7oSeC6iI+Hl1p
VM77L/nGIl4hgWsBBeAkQOLLkTPQEHOS1oLfik3jyj1o9BLDHgcDEcmT0qpwhbwQvbyGMIBjdbkT
+N7Yrmv6hlQFNVLMSjbrN26qLDWXJDxVZajdBf0sfihYfLYAF2TnTbcZI0vqYqj1UX7ZrlMX5aKJ
JO+JTWvSycUNpRf17DCT1rmDFvRuKWXpTox48/3gWqwUvVczq8tBc2Xg/OgRw+9Cc/C6VvhiEAZw
BxurnZHefD0QnqtUhMU9SL4caYhkuTNLidfjWuJCYrE53eJvxjIEN0oeqE+auHx/f+1c5y4EP1BH
OBsBPVS2ei6pOptjUPNyCKrA4DKE70ZmwUJNUi5CZKI7b/hGUFjHYyfiLgCDeksMhy+hp1ESh6dx
bG/iVv48LWn/AtRM9iZlIIuUm/g5DYriMGtldYg5wXYe4XqS0XpcjXdXYLXGI1xO8rRkiQUHKzwp
kVmcBBPMUCYP00NjrGlkXAWuOC35Xga27sHL6MDmQLFqzfHZrNvK4zi1Vabj8XIKJ3383kkhgAh9
KFA9kGVgUUuDHZRdL2N+kkRBi+y6lITphE6edJPNllDvTMKGv74eOlRgMUgj6QeEB9bnchaI11Ox
pJbl1ybKjaPawltpyEX1qEbIn3DitEWjuTJd35PVJvNNGnFR00MBg1dDrEEmZMFjnqIO0UVSCQu9
7W/qZJy/5kaCll4htl4+KfptHCTVh0w1+5NRpOkpK+YJrnXSnVBzzz9IU6Dcd7OS3YhKDKhkHOqb
aaZvG5udsZNVXH93YiNUoPV+RT9AUy/feFTjsgGLAUShj9xGflgaABna16J+iIc9au8bY62ZC8kt
lwL6iZuzYILl2uQNTco4NqL7ure+0vcQbxFKRyWjyp7bZZdg+MbOArAFghrfKJ3EaVs+iZE/WEIQ
Jph/IiIiKaGvd9GEnThO2ch1tD6Cu8iYW1bqmp1i3AXlHOxM8XUw4RE4Bbi1wQcio7qc4jLGGWWR
QXOmJpbSkm69CH0duvq8yJ4+pnt6x9eBGS0LJpemOIhpwD2XwxUFjNAKk8yTWcz9jSTE9f0yycNd
Ns/djlrx9RG7tg50eoAk0ha6c5dDzd3cz2NURKfJ1G/CMmgQ3ssNV1Uh77fMJsl8EDyBMtLdWh2T
navStjzJbl1rVIQtEDlc4LTNxMKEUoRhEWKOWFgZxRybpzpUIq+0lMZhvS9+O+fCH+2QSZ6J88a5
KIUvqPMa1s5Zf72wAbMQv7m3wa5G6+9yHsws0fIJI4RTgRSCntWTK+XC8q3PRuW+iRRxcJJ5zwxt
3ZiXoXMdE4EPHVwitYn12/xy6AdNMuIOY8CRVbLYC6Qkuid/HXfW7vViQvtXoqEMUItW4RZ/3yNq
JBQ1kjBjgbZEJteyrzQI/UMx7HYKnW8spnUGV+oI3uREiMsXshplVEcjS05Z2aJaG2jPmaintyjC
iL7EncpRhzK7SyoRIewCX++/e+LzoiSKMvdCip+vBflfprOSyj4NzCo5wRHPvCmoy0MdaLU9lcpp
GYx2Z+e8pvnbz0dqutKoVMbcxiW160ZkH9CHTkQlckfdmDzWjeA2xVCEdtDH7Y0YNsmBkyp1JLOL
/KjrBrvuGzwRxR7l3z6O/xD7ZobZVBr+3GmBS2qLOUNsVadSwAJziWrz2IlJeITWP90Hi4CBFYXY
F23oHhW97T69P4dvBNtVKVqCj05EAIG22QdhKkVtX7TJif5nghkEBhgmNkZ2FBQhEsTNLeAy8Wac
ut41J344AZbeOcJfCyTbicUsgjON2yPia5uYRM6Uz7hEpKeuR2tkosztVvKkmHbZSp/BpCZnoYag
TGGuVH3gM90dsAXzqyQN81EczMiXy/pbP+aL10boOLW6PkKk1DTfFBSAiSp2wwZ59k0hcQE1mrh/
DAYTqXZBUAtbHcafyfRtauOG+2aInopq7aEn3wo2qMqR9BNyyL838b3OqziJMIRGdFdNDl0lFd5S
zxFmJKHiomONQ0lVzC/vf9q34gCgGUIbzEdY8+vPf9keqpQIAyYcyanWe80Wy6mk8DsqrtVo5c5t
5vq4VKnHrzRd6r4GIMbLoeKw7aWka1hEQikhWiSGt30IclZWpumI8sgefO2NQIogBjuQkxdxvC1h
3SqbVWOHRSu1ku4qaoMMCvKCO+vy+h7MWyE2QtBecWrb+CIs2BAJ4ZKcArAwPvWSyAHuOzptxg28
EwvrQZDH0mUDBTtJ9pvvt1LjWDI6Xf7NfHZhMlSJbCanVjIhxEtC+RnPzmaHn/jWV6M79ao+uwa0
TW43I39KuUMgnk2W5JWhGNzP8yD4giGkj3rQ7gknvz0ewAGuLOstfxNq0DbJm7FnPoc48cDolAcZ
YJdDqwxCZrfXlHzr65Fp0AIlr1qt+S7XZAoQNLQMRjNaKb9FNyB1IfAu/pQuTiPN93o9fQ2FsPTe
33VvviR9MXY5naorqQqLDlATFFpyiioZVmpi1IdQyno7DGbh3ohF7fH/YzyYYetwWFhtG3JdXahW
PkQYf1QSMPUlK+6ChE83WhQ3h3LcI+O/ceQDVluxwOvJS5J8Oa1KkZVmXHMBovIpOCOmE/7Ukjt2
kE5OgqiWnoVjGVVXK/JHUYh2Mo43ghpJ+crPX4vA0jYxR19I5wzW01PFu3HmatPDlDTfJzQk/Pcn
9u2RWDqr9giZ+WZ3RPSyrbSOspM0JIEXxlbjNzHdcwqp6c52f+sQfrUGWBU+EOvdng/gDCeppRJ9
isQu+iNVlvo0z7UBQj7BukjvKy7bhXk/lkvgkBG1X7Wh3dN1uWqcrcAeMgDE4NbyLZzlyy9bwcIo
AmlOTlzbA0fU0RIiWQfOn1vLITIGyGxGLvmsfRSii6h0Ql2JWAZB5SP0Pxzfn34UThjvMiuAd0mn
F10EmHVAHi+fRxXgB8v1IvhxUkuS3RlR+VfeqdLZKI1oOQJ0mlW/q1L1z6zJgvqoq8F4N9Wj9q3t
qonKsy496cXU3HdTAwVE6if5SyIYw402Dspn2MCpaM84l31YzAl3bjGN5siWh3A4mem3oSs+Us/o
/zd7Z7Yct3Zt2V85Ue9QoG8eC0A27ClmUhL1giApHfTARt98fQ3wSDYzSTND96nKUTfC12HLR0gA
G7tZa84xSZqYO3tNyzP/GcTFMK7w0hsPJLM3NtNI4nN6hPku5ju1U7LrosVbgFZfust1XdxKWpQk
bjHk7eSmhjxlYN7YnfpVQO3IjUMSXkFpF63fkxWZXOpRSA7DIOGoWdc0bDM3IFpg0yWVYPNjYIRz
06SxuajRZs8lBN0veR6z4uZjNzzZYsqubECCX3XiWiKoPBFtaHPQArfrLJr14M1y1ScI2LyUa0Vc
jZUKL05Lxvyb2jAb1jUlnQ3tR34beLMudSc9alZEZjiP1VQ2X/IZ/qGvGDnRInHTSruWnw3BOA1z
xZ/jXHnI5SLcdWMZkwLQmqnlVnIb7yQKYHgTrMke3blDkZkpiXE52OInMbdfQkuyjNWYFcq3qo2L
catOdGGvKbkPTxXS91UqY5t3KRcnih8mlrZdnrd1Awi3mdwBYOKFTXGn8PKOPZgXj7rVrDQg1l+x
qaZPVqT27cpkpXnQS2sISU0wpwdHaU3rnBa4Dsyuj61rMU/Ro5HGgXNWS5ZyJtW1VpDV0XfXZNY2
0Jjyochdoi3rYFMYJRHwixcAmHGJ5Ecyu+DKGc16F6SDYrg1QghlNUrBbLtxV1gsdRKEQV+KnXmX
6zFN1C4obbwGGHZgGkd9cZ9rAtQVCtB2q0dleTcgZT2b8dD60BLlK9KDxR3psVS9g66iBWH1ff9Z
FHNFd6dx0tbN5k7ZywGzybbOuuRylmv5FqBxrrtpMOLmNyUpHd3JHORoI2I53HZmpU1ekE+d7SuN
eVVO5vhcVGCfvFa3gt4Nh6qt/FKVM+CIRi7/iOYgRcM0z7JNfT4U39RB9E9hkyYOYjw8fW5Ty+JB
M+Lyp6Nn7U4z5u5xlmNlZDCPmq/DeOeXhENyk7ThZHjNZBhPRjvUsheMlSwI8rOlgWEYIQYcjXoH
QcGOXTtg+vKKzjAfmyaacpzXUfmYJumQrCQk6t/UFPhsTN1RczU7FrkXxsvfkyUZmQnIhfQzeSiV
J4OKaboJhtG+pfMUqm6RlnripZxtfAwY+pcYDtt5UU0JdMNYIWFACouePHdVL747AwVW4BEx0RYi
nsJ4palExkQsHyV6imrSGCCpZqx0VuVv1pRHkRs5gi9Jj2laeZ0c1eG6K7ppWmVR3JHXMc0ZTbHE
zAhlK5pbLLRT4WqjFfpMA/Vz2Yz5V0lL9LO8dNTElSNUnkssQnPmDKP2ZU6L/gcsLGTHcRz2oafE
adB4TarYMSlZkoTELMq6h3qQndSDTtt8DxMQjK46zHa1BmUAdz7p2i/DlJmTh+Ws0t1Qy4g14XdH
uR8hP9WpJutTdeZ0SYubIMqvs6EKcteu6hGZZ94ad4k8a5y8BaYStyrq8TaClQQeWgy80I6hu+4W
gl5Uz+jNAw4/cKzC6bZOcC6jLEjaApBibzDUYxHfMoGHvTcbGoxGfZ7Cx4Ga2+wx9HoaI32bXvZJ
Oj71QRE9WZMyqKjSUZ24EBYcsEnp7NxNDXEoflPSUrpYMHD7rIOv405DSJl8MBtZWfHljbj0pi71
Et3KPudy1T4bIrlo5/groni9WwvwERj/Aoy8Z6lVC9kXEmzUHB3q4Afo3gY360dR+4yFMroVkY6l
RKmsYluqcx+eN1JkWT4tLOlzN2tmsoqTub5r4i66c+yeyBYe5p5gzsvccL5ydEwS3+xYbMDvM3Ok
fdFdAraYyQ5mAD+IrhcxQFXGlpyFUH7NEKqFlxd5MK/stFPjVZfG8T7JtPAhVaroC389uUeUpHhP
czoF53MIUtWNJT4Wl7pO+XepB2rnKq2U3+coJO+7JqsabiobTVeZIJj4jiQt5Y2CvYgbNcZEXuCs
GXf2BC0zg2d9mVWpztgeJdJjiq6V6pU9OHVIWEYQMJiiFEoluBuiLp2S/DZCOdMVtk7RYoVhfzXn
TW+5YxW1kUfHDwZP6gzAC2R7dM7aplQe+j4kKzMcets1FZErXhlKwwWDGROnpQmrJ3ZmEMI3y5bg
jEwrW3yfDpLhqTDLh7yqmhvBBhG3nOaMZB5GVJ09FWO57A6CAMKVWvXKNyky7CsQ3c6v/Kf/ak29
w77+P2vqN91j/lo0v/yv/xHNQ6n7RHEX3Tz/f2Hpc374RzS//AnHPo5E1J5f2mW/JPOK9okzNuVv
4H44S42F6/1LMc8fsdsnyBMl5cJZ0NU/0cwfy9eXpMmlvLT8OBxv/M2HO8rwhco4hLg2DNHu7bzr
tkGtJU9KX9c2s15fUGq2ImeLEic7G+ahWlnlqIUrvkujZeRO9TZWr+IpIiOkatPwLgcCcqeR33KT
5I76le8l3itGE3wHT6qtSjG4guXrWinlqV+PYeEZU6rfh9LYXbRSL91JaqX58RiM9woqjdm1EUpc
RgiJnwN5XLN/aT/HY5pWLshpjL0q9dTIG4zZPs/ZhzZr8jqY+IehukQtq/5PzCBX8XNdNuXf7aHz
49BB8v+cZQT03Ufje/vzsf7x11mTLWaR5V9Xz35ZPGa//7vm9eB/+bt+WUa0T7QiOfYDCkcJCfzm
9+i31E9IgOi9M5o1DPQLGeG3ZcRQP3Hu4zBtccRCPLpAen5bRgztEx1t3G+MV45lfAZ/8gW8qYks
ZTFnUSQtQZ7YVw4/ABMZYkDcj3QmGd3iYxfmqrb671Ja1KshyMpNZ0z32LruXz2823/ObAe+kaWA
e3CUW/DFWGUWGBOproth53Up0mnplpdOkJz3aVPfCrlxCPMcgvIrM0n+mBWRdAe6vlz1FvIuIuHH
qfdo+XJmIZZ3FRVlD5hfKBcJO/zQWwh0F3FUZMq6zuTyG5mBYeSTHCZ+al2nY9wVY3I1Ybn8O2Kv
u58oqv8tJd1Gz+ax8wKlW9bTtLta2tjPRZ3f17oiOo/1T7IJ9FKlb5NUxLeZE2+KooO0b2pY83p1
gNJnyBVIrEgK5BuLKN1/ntQfLRX/pV/cotP/zysKBHFOjPlj8+urO/jAln/01/IiG59QQS6dCr4Y
Uh7+9YHxFX4CRcQEjzR0WTBefWCK/ImuowZNguIGaJJFnfv7A+PPlr9rkW8vlcnlb/wDW9Zxj8hE
PkTOE1E6rH2kpB4rwR0NIBDUAWVbiUY7B3lUD24l5VbkC2H4wOermd17HqNJSbRqrTv4h2oZfkSv
DZc5y1DpKo38BIZdnEVmeEuhAdl6r945mc45s2+T+rqKcEX1YTA/99WoeBT+yOKlvVac6UFzVfbD
L3n7H43K/901bf2YxY/FX25X/3zs/ir//mvXPlLxxkfXHK8Oy9/9L9fg/x02wRfJ7H8egddx9/Ng
1C0K239GnUSb4RMcosVGvgwRWHm/5/WXP2KCRiyLVtbkGmx4fk/sis1eCKHG4pTTFrTDq4ldcT4t
zUv2QhRTGSrsev5k3B3OsGBoFsE2Kwj9HpoGb1LfZyOzwsyRxL0MwjV1+0iuI3RI2nnGMU+4wWxV
1y1R0aqbqxOlgK43KUzVqrJhzZoBRccjULwYntXlANyspxBGGCWbFQslUyLuI7kaaq+2RXMlGjl6
mmeCll8++D8aZf+lc9+SkvSfR96Xx6J7bLvDwcc/8WvKs+RPgDGAUoGaRjWw1EF/7ahN8xPNKVR2
9G0XWSjD619DT/skM6Zo+zkMM7rz/FO/pzyVv5DSOX0RDMxMU1Re/2DoHWFWbD4KWprgzwi2W9q3
x6qGZFCtVOR2veuN0fxKLuhEkqCsb6QpKrat3Qo34qR22TSpehbXXXJRF6n6aOWm6o1xWa4k5L3o
IKz5JsSuhf9Bm28WAdqmsekmzGi4n1493Xe2I0ctmpcfjOgD9xM9IBoZR4VupK2xMKK02QVTMPvZ
OM+rvuRoX6qNs1ayKPE/vt5LI+3V9uefCy6MX5Onzr/xLl5vf5LG6AAUys2ujx35i145N2ZORvmY
S8OqG+2vaaaX522RJVsC6js/7YaR+bzPVklr2SRV9FdpGzZekg3kXVpOd9kPyHHrNqs8ebIbtwR7
utYn3doAKnSQA6rT9uNbONo4cgcqI4mmABzTXwvo6zuYYcfq6ZS3O1QzIM/zjhkjCWPP0ZoM7JG1
k5O6IdGw23183WO90HJhdfF7sX0EeUQ56vDRSWPS53MxtrsyQBk1QR3cqKGIL/IObwnJebU7WFJ3
VobBsBWTJPls4hofz8epvtd7v4TrUwAzINSgmDh6iXjrNBFkVbczsOxsk6zULu1o7i/jrmqJf9Wb
286ulHWLdPnMMhJCQxucM3oZdd6JZ/LOy0Afx0mWEPPFlr6sBa8a+wIsuiIXYt6lEwSGKcjYIQzd
cF8xgjbWlI37emwo8sAz8pSpENd8TekKRxEwur4KEBr39ucBJ9ZXsJrqFY7R/ostZdm1HDraiTbO
S+v/cOwDmuHMw8GDyebNC9RyS8myNlV3djXEV1ZUiedI5KFnFHFzFWnD7GljbW66YCp2iTDrc7Sk
DLFpJmFZLtNxrZXmvOaP2YvTrcazKcknHii7v9enE8YYZn6+S2ZEVMhs4Q6fp9SFlR4W8L/0uNE2
iQD3PquxBkAxPSWnfO9xLBhzZmTmSjpuy2959e4yJ4kcedTVXQ+No3BtqMOza5bREPstFAnVS3C3
7ntY0yQnhbJ8pxrDaGHsm5Js5Yi6pganxGqzosTRjWsrrAzzgq6C8rXXKu3HxyPtqNfLg1l+Ib1l
dBDsLI55to1RGzOiWG0H6SXe1H1AHxCP2kZuJ8BjfUI+VDZPZ7G0ZFHrgXLivVhvBvqC8IPbQ6dX
Q2Z2DI7u9Ex0Ge3Znab0xkNGcwL3Zh426qImk3ctoBLNbQoKJLQHdFobVQYBxbeof9K6kRvjO57Y
qfAR3DhnSiCMzB3hjN1remY9O0BbXWJxjYs0V0j1MtMJq3Rk2mPh2XJkPce1qXfQnUI7XDU5Ogwu
r3Vkbw9Jc1aHZiBcpyM9yx3mVAnpwfXD7LedOs9eUxZ57qnBqO97gpOFG4ZG1RJj0KU/0EM7Pyw1
bAI3mEiN8Ww7bfaWEfEpOI4y/0zBmpZ0Xky18gWq9hhQLyyHDR2JGT65EFm/dlqxwN6GXGzC3lYI
depx9XiZSj+QboeGNE3ps7l2sT3DXpg6RCrrELjkBWJ/CVoeda/MzUFuAmkpkch7nUXD24+DODf8
ohF7ArpiCrZdmPq6UmuQ8GpVDTY9Kp/Rr9I5kc6EMaBoktsa3Z2aRzeiKezWG9TBkD0cQNnJKJxl
sj+YS9C4kwvJYIBozKRyNPGFhd4M0MytnZmPzkqacSHS84vXvST076Wh5rf44ih0l4axQ+4S/Rij
7M+Y0ux2lv440tnFZkVJ8vibUMoyyqOytXZSXqUbdRajV0iW5vZhUW5zSx1ObB7eTE5cj00fRSNn
EbkvB97XE4ZFzt4ELcveSVI8bLMIU4hRhtaaONlTipk3+yJcP4ADmKiX0FFONIeXYo5NJAMu2K4u
I8uFTx2uU0lhn9Ko4TpXnT8LJnh5lCxjbBzZF7FtPI6qLMTYhcFoO7t0pqozV7rJR5v+BP6mnphJ
3rszB/AbUgImXdbMwzur9EjRg1wOdgOiUfqATuiHQgq2PQuCP9TBeEKlcizoWEYJdDWE3Kga8REd
g4lzkWJ3cQppp2dquaXopcFFyNKdYvOVFiYrGvB3uuNYF1ZVVulbAL2nPDjL9v/4czEIqGdhQySH
cfJo7xQ4St/UpWTsplhi6qskqGFnaVXJtZ/FgR34xphDb64DHVpDgLNu8FoGYeiRIKXdY+ONhWuJ
xQP28bLydiuFb0RmzQWRsIjrj+lJmpbbaVIFzs6IO9MbnQBgp1OcKRWKDTym1kVJR951tKD3Zcmi
LEgGxzXeTXP98Q95uzFnP4cNC2IqMcic3Y/GBbNfZaJVSPdZm0vPQdjE34zS0W+qSGt/dDyMyVem
FqpABZ79EZWpCpu/i0PFt2xHUr459N2/RG0GAkEzwi8Jwv3JnSwpUK7AA8r3msoN+jE9wMTjqIa+
V55yHrPIdA28jRD0ej++pbcjnTGuYXun/sSh8Vg52NWiHXGwBDspojkmzFJzu9lU1k1UdOtRq099
w+9dj+fGOKe5QrzI0X6m0zJTzmE87By1Jt2iCfw4Te/QgtzUIMZODJx33hcVPpwtHAlIz0JHffgd
q8rQqBHygF1h69mu1Nr4Rg2AIA3EPaENmMIzTD+SS+ZN7QMYHHxt5Fygdepzw8x8FbYSqpsp6DeZ
amRbJzHthP58k3p5EALNiKbGPrPqZl5lopovJjOuvtGHPeXbeu+ZMdwY90uJkC3n4V3gpQ/kTopD
tnkhEQtm8L1P5h9Nrz5l+ilk09vlgye2kKJs9nDsobTDa9HqV6uhMaSdNoStV+Ta92gQWLQN7eHj
gffOR82V6CkwFPDOkAR4eKWB+mE+GU64L6Oq/Y5eaH7UDNrtLjFOg+RNFTEpXpEETcxBu+9nN0SC
833AHzi7uSK14gST4505mB/EJmHZKCypuUcft07ASpyLItxnZm1tAScMt+00G95QW8lWTpp21ZKP
fUk0jVjZTmDfcCwRf8RJXJY4AiiWBs7ilaPhePxQkH/BoouivRNmYIkza1gZMRCYj5+9zqM93BeB
dIZVhv+bng6qucNHXzR1Y6bVGO/nFIRoxAbMj7FGnPj63hm2S9uIg9yCglWPrWB5XQJvVeNk3zZI
LQqp2RmTdtYSH+vTUfn58S0dG/55cguxl80949ax1GOTG517VbJrkexZsf0iRFd2OaDyLDwwhbWy
qaPWuNazXiWPMwvy5POsLpinmlr47UCpUl7BN53uM1U4t70tlU9qIfQzM/Aqq9poudlobJYLSM1G
a9Xbj3/78v0evg4qFks5bsmjxpd4tE01FQK8ZmVI9o3cnCcmepPKau7LTL+QjexZVYje+PiCbz/y
5YJLZD1eW3YdRyPdSKJ0Rq+a7AeUjGwqpHAdZJ28EkHvnBgE712KmiPFZuRWy7H+cKgRzRvmGrK5
/SAmB0MGZJlBqQ13UrJTZvD3LgUtz2EIoIFnZjm8VK0miAUaFmf2v4k/V2W4MetUOotU5ZQx6wWe
cfzKuAYVQXww9EePrjVGSpJqelvuU73qPttmrX4LZ9t6MgtZeeiUSfuh9Z10tcheabjkqfUtqiU9
JScgVWIXMod035c8dkgY1gL+DsvnNJ2J9A1J5x096AC16nd4WNgHzkN7GYi0nn2GpDavhiZubovU
KHW+Iz0RbkGU+IMpCfOprgMTiaM29gtbD1fkeQLklnQ8WRlupLayzhKkcNllaPbjpdyEsFjn0Bw4
2U21SbBxNmuhOybRQG9zVk0vdkZ1upBDyIYei6f9uR5GmZBbNSjadZ3IKBB0U1QPUq4LC+Z5FH0n
OkdDD5SUdbaqLBU3ZDsmw9/KEGosW1W3TiQqpm5fOiR6SZ3IEPRPU3ldS6JJfcVcklIQHQEkzM0U
92+cOM2lVrXS7E7tOF4jU7pvpSAgPsKapgtCpOUTxvCXRMqjl4tJFrEwleol3G0pc7yquagawUYp
fJh9HuYR+inG6uCVSU8fdwT+GJD4MCcyp3Hb7FFu2ulTYNaT4lVZXX8u+3pgxtBges7s2VsfSKW8
Vu0qidw+GJszhOraWUEy75cs7A2a00V8ndZRKTyz09rrvhq6bNXaWv85hkj03AwjpVw1H4beRama
/qwMOY7dEhAs+JSoVcaVRfbxt3hspVPHoEVJczwzcZzkWdAlooR5bAlKHCdpda2o93qqOs9G0bIM
102X5K7SC7KoyzyOGEIRuF13koWQN6a0NL01ivyOp0M1WxM277Re5uS14spjGTxLVqrZPpHfqgle
Sn5ogbNAOav04opbEr2nC/bwbjLDwnZTKaWG3Wahorl6bhTXLS/ArZrYNM8+nhPf3irejyU011Tx
W+nHh0ui3BIr6Byxl0dVWitOEZxHSv/cSppYRTaUMitFM/nxNd/OWPSW0XriGqLUSUPkaKAZTt06
fVPuFarWfiVgXqm5bq3keph2H1/q7ZLPqW6pItLVtrne0Ziue0UmID6p9qGSRitTgVTujON8YmOx
LByHXw5XWcqVME/oLh4XXCggG60RVdV+1NPIb2T7JurIhwuDHmhjO90RfhS5Rp+Oq4/v7p2jK30p
HMq8uKXOfTwfT4ou4tyymn3DtuNRtmb5yirl6GqydEbpDKNfpG22Mpn8/BQI1DW1UucnHjtrG9d5
cGJBf/fn8MnQqF16aW9W9LZv2T1mZrsfhTJu9DjfqzV4tcBAdj+JiDEu29NngBeLbt/SNuM89Z/z
IJXPVRGfgqy98+qJ4cCvhVyIk8xxGIeZ6HWhj3KzH6pe9fJqiIAu96f80e/MFQj4MCpDTyd42jw+
a1WhrXRD3A/7OE6UKznsp2dcq2yaUSK0q6Q0p9plyatWcqk35zm/dVopmgPwsJI7wkIzOWMhIqG7
pJ4qdfVi9A7bHGNpPD93WdN0vmFK2uLUrAA3zpPaXIyyNOWE9/IffDUie30LfMB4DmKyEtVWyh1v
Bkn1S595gDx+LU962R+9HuYUIRhqPEyNijcN/qNDUqfYvR5C1N07dNg2at+waqaNVp1V0bxuqeNs
Cq1pLnkj92SRJvd5oYIbgpJB+Ho6rfMwmShZVOX5SBT3uowa5XwIg9JPB3k8caA4Somgw8FvpZAF
9xI5yzuW60kx41YY4z6UrekL/uPem7Iuy5ZsaGdVN4nkp7a8nRcEqMJYuZPmUTpr0F+dV1bo3KiR
0z4kRteuP/5kj+e+5Xct3wafLEobMAaHc5/ou6gxzGLaV0UUuqKK+4tO7TPX7qbof3ApxqONouJl
H3r0utD+ambRqtO+A+/oCZl4e0wu+abTovrEBHi8iix3Rd9jAXoyBTKGD+9KbmUpMAgw2S8ro9db
sJYJYLO9MKn6qwJa0JVinkSaHB+0losSP4uSiZYHmLuji5JM0SFD7blopWduiBParfVRWvUh9Si5
ik6VmN9Mb1xwkbVwaldp82rHp1S0U1nbdK28zxtnWmtsTkbPCIm0EH2t+2qKuUpemgnzaFAP6ZX7
vkYjKDCGXZHGVZ8Y4u88c14tFX7KSoui5uiI0QmHwAbKuHvKlQgA4268K6k5uMOQK+uqVseVMQ4n
cT7LQz2aA1BY8KoRBPB/xygDu9a1VBX2vDcwTVzMjlG4qR7jfYFiuGlUw8RSJJV7URcZyUOpvG9o
vfnUksRFN7RXEu2OC6PW5c+dkFqMkGK+ZKdf+pV5Enr/zqdGY4wuBHoLg3rL0dqP5YPWslXO+zqK
8y9J2anL7spZ130jTnxq7zwVdhnsnTWGBjXto/pFqYxMwHqm7HWrm8/oUkxn2RSqayOrNReCp8wZ
Ay30GKSnolqOVzk26rRYIBnLtLnJXzy6SaQkMrVnZ96b/SSft7U63QaJ9PjxpPX29tDjMm8tfkca
Si8lpFcng2nMco64mbwnzzr3e/7j10LWc9fRy3StNWI8r6u8v87Dtj+xw3mJ4Tgcb/B0OKsvu0Vk
v8epzFMf4qCJNXUvZn3yW1vS73IjMAvqkZ0qXDxigBVnfFaPRRO+0Na6cfBbhMQoWImLWdHDlGVP
2L3m8GFG4l5tImM70vqv8UfM/E164lxrVlnL/lxM89+jinHPE5I972wz7nZDKT0Yxpzd2jXKhTXD
IFQ8HZHy3/pslBcOWpL5fDJnw3A7o3OI/5YH9SZo0vh7F0JwqWNkDh656dqXdjIA9MScFW8yByyz
q6FeqU7srl/qJgePDOM4jCc2ogio2dof1VXsrF+acmZKBrhcXaSFKnc++L/x0priLFxFTlbBdKaB
gQ3F0vPPOXQz2SuDPFNwPjVT54HDKg1Xr7RQghUqFS0JzNWjlHeg5fMR/fw8Z2Cbx6Io/KToR8DC
0ZCXF1LboqDAE5mgn8ur/m4mFy5cO2prnE9OAMwb5nNLejcdly1NFbu/1ovqJGH8zXBdjPOLWBD9
KwVFY1k4Xg3XUsoHbAVtdW9pUXQh8MpsFSMpYy8JzSJkMipLQgijrrrmhJNswyFrUZ92JsF3eiVJ
FVRUHSRuPUXa4jvN+m04ps4q6yverg1hzPB1eh5XdmXTdbactBQ+HrroSadF1a7sOk3W/UwZxQsK
q77B6Ui5MTdnvV0DZtNPnNuXL/zwdVP3o9uLLIM1kKng8G5pZYg+De3yvu+reh2y0Gguby46D2JH
3zBKylUORWArh5EOdyxPq7OPZ4c3JW0DtDJCM24cihjq/eV9vHreepd2TWfH/b1jpMOW8NxqVVpt
um3l1vDn0OjOpCFtNqVNQrWM7cgbSjP5HFn5tDnxS5YtzcGzWGIbX3pVqDEWJdbhL+nlMdaKohzv
p3xoHyxlsBHPtViCvTS1k8wLiVqELaoK9dssz5yRQisllhDCVb/Opqz9nGu95cnplP3zkv6/aPN/
cYZ/9ZKW1JKDWJHrn8Nf338+Lg6RA+Hm8k/9Vg1bJhpfgCioBBD4Aqz/t3LT+GSz5BCAQO+RSjFL
/G/lpuog91xoo9QSlvG/SIh+KzdxiqD7YkVcSpW0GKn0/4lyc1m9/z2qkDMvYBM2PfxdL33/ozVW
pX4z9UXSPpC/Ya+NMJy+DmwFYNEITJlmq34DOFQovpll/VUQxNYdTe/ocWgNpgfDSbuHV0/w9p8r
vz6IHW5slt/DtA4yg+UeHT7Q1cNRHs9RQIcv1h+UvLcvhjiuzmetzbwxVU/1oA8nFy5FCiaUXGjl
6Cq43tHkwpluYhEdk+8i2Ng5HkTbhQTDaaXC+r4a6xLz7ylqzbvXRMwEdY1BgSLu8PZaw5mK0eaa
jYtmc4NQx0tW+HxP7NmOpq1f9/bqOstk8mraMjCGD104Jd+BH/vFOjwPV9XZo+xK/qkS/ZGc7e2l
jvbqFXplcge5lOVK3JTpQcZ1ZT/2nit/O7iaa65OvbmjWj14CW6NZ4jsWeXNoa0/vL2M4ycktUR9
IuhCRhVb2CqkwFrH/0nTyNxYci1C3wJSAGJNSMKjx1+Gfq9YskMOH0uGZ9IimT2hlR2OfjpDgdcb
NWzowuJQ4zmNDFM3VIdcXQfomCoviaw2xPSTpjeaVcDMY2dvP9ntQP+WXeJouIDa8wIGQsgqWwvD
fAjy3tzOltwXFMwdMbsjkRabJp6h4Xd8QJVLWGg6o5JuOnWVjZbyLMqG1PhEa9ofTRmbZFtQv69X
o50E6WKXohc2yuSgdkM2jW7D/LIfJ1MRbjcUoDCI6EptKJxmLlxtMGJnEwcawbe5oNvgJqKjfBKC
THNc20GM7SttkTQXWqUICry5klwCTq0JbJd0aAA9ZujRmwsWFgr3McKzuZnUK5zmS8t6JDT1Ys4D
tfFo49UAj7s2v5sQwvxZa/PlZS8zpE67kSlRPtYXOBHBGUZez0+RMrebWik4VnWTdGJ9PZ54ONyz
86GnxVkfbcGLcfTVFzNprOpCDuQnYQEOwDyB399KS8+p8UJ/PMe9+TpfrrXYYNGcomR7yaJ+dS2s
QAlWqEx5kgfmQC4mEBX2vVKgMmnIvVy1ZpXv4jGK92brBD8zQe/IheqXfod7qegnDiLv3LpJg9pm
GkTiiTj98GtqgH4wJU/cehGaa0ORhnWgtGJbT9Z8AnNzOP8tJhgWQV4jhN5FGXWsRYjsIAnVrsgf
mB0zAjkayesSO/WmKQ6JDiD0yTJHDONy6Vw2nHHuP37yh3e6XH65MH4IkFeLGOJoyqdy2DWKkmsP
YQKBYnBs6pdjD8A7NU5VqI4Or8ulyOZgB4GSDtX/8eHOHiY7SqiUPVQwHm4HOoFru69OCcGX7f6/
l++XG1pohKh95IUoeSxwaEJNnSw8nA9lFSVebJn1FWl4gRfM8XThCF36+vEDPDp+sAmnvLd0jaCG
UnA55qHBduicYLDa74Ggymuqs+J1ujms26Sa/cg2om9aNRK8ZpanMn/oPx7fKyOGoieWFhKOUdQd
DdNW2KQklob2CDssfcqV2YaQaEQ0LOO27otLzpv02QM4LLaLZzNMV7OdFKqHu184bjFHWrXJzQoS
QalYeb3uBwtNAIcilJt2mwAgNRQgWh3oWVZNMFNPI5y71B8ElT43JzzlBzUPgoxbm1DRKz2QorOh
0dk2hApz9YYdXPJj5kzfwZIIK7CilqTVm2gylGk19S0PLU4g2doGa9KKopcECkcbxi94CpJqEzuR
NbhmLQXXPL4gXXD3qb2ewVI4+7y39Cu1wiTigvlvIncuzCFJ3VGTBoEQvFN+JFCEBBuZ3OrPCq0v
W3cqx/ZmKBMB/7jG774Z5MmQ1043KY6/6Fu/jLqw78so5H+cdGpGumVOlR+qk8gQRs6StpxplHFr
WGGceBMUIP2qhOHiAC4KTWUblao1X3VU65OtVqArvQXLE6bbTMllcx3ERn/DR9BnZJiBMt9Weh2d
j3kMbhXVfxJtENvnBl9fg3LAVqJM9jQh14E/ymIwNgKBNNAdNcx5ZSpwoFuniDvgKwgH640FWGT0
JG1E+jyHOpm5Oe9lQoU+EB4QkXr6d2OVacghVma91yulXjkR/gamGFNhQZfpmwAMsuXBVSW1bf3Y
SEeKrWD2LtNAD7/MZmjfpWmeo3kvVDukyR9qCdVY09kjVx2+5Hj6M49zsPG5CJ0lY6R08swtByOD
VRxY+tf/Q9qZLbeNQ+v6hQ6rOA+3pCTPseM4TqwblOMknMGZBPn052O66uxIclmVfW76prsNAQQW
Ftb6h3HpKmdjdUG2mZH9KEMdVZ5m4ynDiDepm5hpiJ5MkaCmDJAdWKjwuqsiCbJxs3iFnEJ4C+Vw
kbll8jw0QfOtXZb4LZ+D2LpurKy5mWjLiW1eoHKyHYdJ+zmqVeansSgRbvW0Cr4urZn8VmWWZFvR
WCxToDqL/azVCTd6ZiXPNZo3RugAxfVCDzOBB82zUcpYJg62MbXesqXKjiqU1S3PLhKo8FP71YPV
NtQiKb6b6W7orVRE0I/SIBzpNASvc2l6z5PozGtFB4uik1dNaaThK1Wj9zPRvZMgtbeWQ+bVueDs
YXmgY/RUJMiT7cnf/PRnTrrlf6JVnNzHg9S+Ol1ncFHqcz7dStPMsls96FR/kzoTdCksqbIilHOg
38Rai1CTp0yV78rAm8bt0os6A5KeTU+xW+jZNuiVfVdOuv81EF3wUgPSqEPk3vPvVQuQMcwt8GuI
6QntEVeTioyp14v7dDaMLuql9LGPnpxfiH0Gv62sN751pQBM4DhtbKIehR0UC1q7awXGL/B01oLs
cckLMLgtviufDf4kzmixVNuBN/0UWUiukOHNgWq29FgQyAomu7534ra7s1GNyFnAZiAlLYrmp1em
k7PNfKd40vQhmEOrG11IdAAMrHYQL40vSg9AY2t+piWXPo9NOUCBtyroEV48PmoIiO2TfnKYShLg
kepBP/ky8rHARuKDzWFEb2vjOLkBRGPwxjvgU6YINW3S0M8Zc5ZqkChmhPFod2/jhM1biJiN7iKh
5ng/6hzKUVg1s2azGxY6U7Pout+eN04bNDOwlkVGrLijLt5/Se3RRqgMV7EHgcBNBwwBin6UO1I+
JENiIgWTeXwJqP7dZ6uaE5CLVp6qkLVEp0hqY/xzdgCnEAulF0AyH8jW4z7Wm2ggej00DiENqV5N
/x7rq4xUHiiYiWXuUgzMdbtAekuV8yd4NAbFNExdRQgiEU9CEKHmpTORbN4GperIi00jmzZ57gXT
NdHKtDagpCu0biwOfCSaDOshVHOQWpWqcr+5itZ5SBtQu2/IPNJtiYZAjU9xsSDOmMriJc9N+yvF
6QS+iNYW+a4pDOy6mlQGL71IEZILusRWUZcF4xxmSM9XgDIG8Nk0gxaiYlxW982SaEPUdSqeaEqB
cQ/TJu7huSCqMG5GLevVJjbETIAru06G3lJ7VHmHLEjQvEr0acM1Pl1nFqpc26k2s6/w+nBQk5an
/SyMinSi09CvA8xSmphfxtPAPqp87Idsszda1s9NASfhA9dFyRKUVaijR+Qg3DAM1hafEv3Wqvvm
RUkNyqPvzOXVNMxIIAurbc1dkXi1f2VV5Ui8hBzVAyox2NSSukMfgkJKnJ2iTVRjmeeXLvY5LTpC
meYGUCHH2X20tTx+KyUIqZC0pL8xszp9lDlgSAT3MHGPU9HeUkmpHUxDhzXxW0o0uDLyMRXabdeg
M5XkXcw1kInPw+h091ZeUEe1OsP7TYVk0SPNFt7ezLUOKDr+Lq8jhJxlN5Wzgg8Zj199NdagjrV2
HhAubmJcsW33pySD6EILqIu/oY1gfM6Tzn3rFrH8LjH52vmaIAYWbtPUG7v30R8zASg3CCb56kkv
p9i4gJnGS8/pgjEOu2muu61ptgBJ40abLxdz9PdzlfEAtPV8eirSJtW3zIL6LFGEpzGvT9CQmPO9
xfDGRdgIyQNzLqbuR4ZH4n0vK7cMNZgJyXaqRvFDNWpmyRx02CLbk+gqybnpo7Rr45+aV/Q/8SUr
kpAXev6btHm+iYvM3vbVZ0kTpYiqRvhyB23X+dZNGsoH5uJlzkVveqqIllHLjRDcgHfn0ExNto4f
Jw2dK6u6HXyI5aG20FcgRvjr6xbs4aOP5tnbhPjjl9QfPGgUrmggu9rI/slUxfscrNXXiQp9vim9
uXvssBPF0EHoFd6lQZPsce7JX7Kmc9mVuVu+kitlbyWgUYJXNSj05Pohe0DSqqkBt2HIsqsWSPF8
gjH4ZmR6/2CVSqHT7NmZjbKgtdrUdtMt9MDnwGmq+0rGKYpovmGHU9Uv7Y52i4fWpLDsfVPIfIya
uAqSndSn4XGWWFhtFEmnoNugTZL/zicaxJyVJDQMpYKdatq+j6wsS++QTQtKGkHGVG4blTcxgY1Q
lRqpcENAZ8Und4Q6fW13jTlvYe4rSjyqzvotO1f1l4mmm5flnA0Ru1HcwQLAuYfj0X8xG0kW6SiH
SJjaE9q0iQwXWgn7sRoHLmqjVDaqZaMSYV+46pvNWUU9zmwqqjuKKGxmc3YLY0SHu9Mb/iZ2QYhF
EOzSHvxpjES4q/q4uc5ajNsFiHrQdH1RinuzysvXWq9cHa2jEYlvujZIceuLYAkSDFzUjwLNNQoe
5WSqSsJASyVOHYZVjltz8DKLrEGruQHGIfiGMVP1AJS4vwOGCb6dxgvO30GujeY+jjtgaSli4LfS
ll40FLTOd0KZ0/QE+LLGM75CujE0/La4RyMcnRdKH9nlGlsKMuIagJ/TV5O8EGApnrKxWUs5OWy3
i8FsCCE6KpVdVNStM0UiMaZlB3rF+yHnuXjoBwv2XMb1foXJKPKBFk+qz+6iOnWtt6P/VQinj6/m
puzqzbDI1L4xVwzDvI3rrBbZpvaGpvuMyHSOkWpt2/FO04BYXuRlRawyplq8pTkkAtRsbOu+BGra
R8iVZt2l2aN8X7S52V/ZJqET9qBOzUY2tQwiw57NZTtrbQJOfHGVDM1+7h6oiY36zhN6ftN2s/G9
rMrgTa8JCfg0Vnq5hQCYt+Ggk4dEcecFSzQVJaRAz5ZDHXZpPt7FicPVALwf81vTXVIs2T1Mm8Ui
p52iGUai3rb1vHFpN3ahU1bafd/ri9o1q3IGt4k//vQzxApJAnh/UarqteHS7TNkfoPC5V0DoLQJ
kTbiO9QzaoxGOySvItbrK4cnnLtrxiZ79ONhKcJ8SQmZPc+XhwauASKc42ylkRfM3q+gF3YdFlJm
33j4iXtSmVXw1KzbSzyswTsMbWyHBVGLWBxb+o+giufLuW7zx4ajBvoAujocE999ZFP4P5A5vV3S
FYT1aCt2WZgBCv/KIxZetpjacbrhQh5eTWkOReiAGLj3W5jyoSsSnGCLuqieTUIa4ts9AocpngnA
b0ORTHG8MfU+fo47I21vx7pM4601rhNTbtEl1+iXmfe+wNXyBj0iwf/ZKe+7Rp0vQPDDhx0JsS65
jjWXTUYAqn6iwcgFUNep0xD2p7QKa+r/6E+qOBBhmzjjt4QCyg8zU3TBPZ6wTkh7c75OuqZ7dis8
TsmNU8u+GM1KPkmDstUmSVaIc5JZrGqcd5jpBE31BIwYAyKbzvtNB/kBAcG+LT8vqQ5vJ6vLvW5P
uhcKt9BouUvOYR/n7TNv8+RZq2q5dxp7+DGBIXseRW+hj8/j+BZ/rrp6GP1hBKAKeqxtKOuaw71l
uMuTPY4laDwPbQISA+dlnD1QToFI3JbP36s0FH4Qdz9i1cm3WXgBVlRQWvUbXTOBofXgQoAFB1n+
nR/RfkPS2P2SqVo9OvFMIPLcfLzNLa0iU/fmgJqpg6bKAIr61RNz9bnsLMWXKRMf57LWSN2rxEuT
ixKtQt44/QxHmeatAluwzG8Q3H7oMSEA9oKV3QwUuskRpL9shoyIEko/5VEz91Znh3O3OF/beqCU
m1ZxsOsNuIWoIyJUBxLA9OSmTkoEguNq1hEXyqeYZ35idd876kO0GKa4su/cNHGNC3j4SX9r+7FX
b5FOpew2qUB9Q1N30MAP+KVEAb72ik034414k5guCmENP9Tb+kM7PnqKpmw4lO7UXY20FM1v8QJ0
PkRtN3ZDz5+ki02bHH+ncrTsXaZXMt0lmpe60Zx0C97iCBtMV46wBQU/KrshJfzqq+3ThnqIWbRL
J5Z1exVPKdp8FVdGDrl9Goxt0rbyGhnhwbjUZTXxDeJ0zHdJ48oBwq8SNcmSX3sRL2buPvyBJ2dX
mZmT7ozFVv11rKwl206NZUmyGqXLa1j/Qb5f8Eppo6y0Z2ejuXGbXqV+o4YrJI3LBhCEEPkXyg8S
YdjZoRrPWqwmNYvjTbtCWz+2WPr1esvM5KHvrbyD0NhoRqT0cnyqAX9854mE/GYD1OI5gRNGnqcz
sZ2oeeUEGblPNJZUJjc5uKS7QiFszd/smvLCSxQk6iCeaVYUJH5rYlFVX/Kkz76N7KgsGlwvo+2S
OzknoU6r7jK1c57aop3IrYxmsJsLrsb5q0QCIggxiBw/ZzQsZahrdfPNKGwE+EXBfrgBhbs+Ma28
dG7MQtQw63PpfPdBm07RNDrVU1nMGMrQR4Bo83+o9ZsOCATrZXDd6lcdpDMYRD21aJf+Pymcd3qC
J6VUz0ChhY4PyBMAyMeOwqLMK8qLrv+SlqlxW2XK+EaVMT/TM3t3FABH1GSRzQEUdFgFXxbVzP0y
By9p4U5bIE7+tiqMM1M5qdeuU6F1BWucKipA/MNB8sKlCES9+EVBtt+MviUuK6dVIawKEuMhO4ei
PqnXMh6pOIaGwCdMFvBwPOWlfe9PqXhZgm6BhjfVYT+l+h1lVrkTo/mc+Om809SSnelxnE7URMOe
hgIpM2t5LHLRTr2dYgyLXrLXywsIl+2NRiITteUC6Tgf+s8f75GTyj4XKgR5sP40BSG9HhWHO5TU
vIl34b4IUIHlQ2qrBkS9qX1oof8/Q2E5d7imXuVMc2xZVFBKrboxK25WN+nbyE60+gyJ/GRPghBg
m5D46IB+AIQeDqWNPem9F8t9X4HuLulD3s+OHJ7+dUKeDVCMngieUfTA1rX9qx1FtakXOAnKvY6K
B+BsaEk2HgQD9d4zS/fefP4e6eiMKdWgwadLudf8uL+yqGNurKD+/fF0TrbeCqsAtk6biRYFINrD
6TST7uuA1uW+mOJ81yL/fB/HZvMyN531afIX7erj8Y7x2GtThGY07DtaSiAJjk1NurwtIGY13R4n
bO0l1mpZRrDUnC9lmxab3s3qS6niJ1H06gGGltpprdVQqaxa9/Pi9m7oiKn5ruxeP9NtOz0UHD+U
uXDihXcKhPNwJYw5bseaU7d3CNAXnUFnbYAIfLXUw9vHa/DOh0Vck+P3R6cJ7vnhSC3dEW5m1ewR
cS8jrzLzDd0DcSaovDcfvDE45iCyqHyvv+KvjVr0Rl1PdtnvsyIwKTWVP5dCKzE14B398XyO8dDr
N11NjLhxVnoFB/BwKMXjEKOArtsX2ii2KFKblxTx5T3PGuNSa6CUo3uT3HVaPj7DEQMg00/13WJ0
5i9njOMzceDYHmv9ORQQVswDCliEN/Po59Q2FhRynvaJLTMjEh6651GQZO5FQR5ihxiGYzoqzAby
S0O7Y+N2XR1AzPPjh2ms7O+u6BszQukbkf5pDBRcIYoLguZIMON/B6Ekyl2JrjxMgviybqzyTvNk
/LOwSu3ed6Z62SwYv3zVLFn5YdBSmI1ma7E/j9wB91oujHPEo3c+Nt8AlPeq/aXTLD6cslc1wHUT
Y9hbPPH35JjN3YiV7M5unG7z8dd+Z6hg7dXSjwZ3hcDM0VCWgRrFIvp94WAdoOnkqgBHv2UNrm0f
j3TSwwRgsH5CA/Y0I55QJDQnhsYrlz1tle2iuf6WFFRtc2P65WZpdpkP6ZmdfDI3wNsom2KGyyYG
THGUcagi04iABnPzdC+qnML4QoarhyYdo8uPJ/feUOxRf50dSIo/qJ2/jufom5osmnjc+wO1HZHm
026YbSPyTQiWHw91ej6Z1pqseSRrBDj/KBR4M2U7UfvD3hbJAg+2Eg9G56gINPcSVcuYbOsGzh+4
1BfFC/O7VvCa0NLE2eipcp/P/Jp1EQ/a8Pwab/Uh5JWJqMmx5MZclLWupfW4z3jfhSNIzks1Bmg0
mTRyKBb4jyKbRRjgFvDojbW+5cXtPLdlqVP6CC4ys9NfPv5J732LFStjIQbIJaAfrY/mdRNFe2vc
D4Oe3tplrm+TwWmuqS+f22F/mv5Hs3fgBthsaQCJcAQOj49062mczEHtNc/FGoAW+4g3hgxAGC+d
N99Dkefx4w+mevZRkyowTHGCCyzoaMWjujJ90rxWLWFnztT1PRzNEf73OvnbTv7UEnnOX1NW443Z
slA/XOoVz8akac9FluhPHy/buiwnU1l1hQkFACqOt7CpEDgrUkvtp0VK5LbGYtP6Qp4J538kgI+H
4dvoQJp47Z6EgaLiJT6Xct5jR9hutcZzPy31Uu8aqy4fE7hVUVP2XphgVPLJy9L2YRlsVmxW/RZ9
knjn9eVwA9ANK8S6VGeO8Un+tGoKemvObtJVQeLq8HMaZpv36ZLNe2XgcUIKUW6TJn5pBGcsGadz
xoHvLTlwdhOlDMgsIJwPhwvoLKwN/XlP+4D2o1DZto7VORbLO5MCIkOtCfTKHweCw1Faqxd6atbL
XnP1tfqZgtmeUwtCw6LdmZ3xv5jVyk0DuU7khau3/p6/YqE5aEA9gmreT66uXWtmRdPcN/PtP2/X
ABtunyIVdgYnrK2yjtNSi9sZrZWFj1OM2o+yqs5xxo/lXVctbUjA4FVBRjDWKn3892SUY05+E2TG
XuAGej00UA/hYAiqqzZdnZIC2kXfDrh9Ny50ic4W+4oCZojCRnGbOrKh6ASUYKZmdYcvjxXhU042
HBg3Q073UU6ZPLOFT/cUWSJSJFTUkS8ENXj4g93SqaXQDGNf53G6q5sSj5/BTs4c49MYyygsjv2f
vaBzlKG0mm8NrhDGPpOBuMhGvdzMrWjwEJqsMxM63b4A5xx203rNcCTXn/LXdsp0C+8Us3b2vkOx
HQq0CROxde8Cu1HXtMetzccb6yRPYc8ylO5yYAgFx0qnswHJe6r1YA8T1bjwcgcaJ2Icbhy2S2NQ
H0/nC2TB6u8fD/un/nEYGFGuJt2mAMNlgnjP4TyRZKKq3PbaHmCUeUlU6LVPdYPq4k3F7v6kwQbB
oSqvEegAKtvRTE6c78IsMcBaXC3YdzbN6cgQAWXQj3/a6ZZaf9lazsBvnbfH0cdOJjfAfckR+x78
yBeOdvK19NL8zCjvrDucd177GBtSF/+T9vz1nQXsDaH1mbbPJ9hGqOA1Gzc2GvpzSYu3u5umFxZ8
yzPP8ndGZWvxJbm+V5+VoxzRaCyBJRydFFJ87SrGOOVXnmfmS1b0yYUxSGebB0V+huN5uqUBRqLq
ovNIh2LjHy1oNzdLALmvfG3Jfq+CTNHxLVoK5V2FaaY+D8///AGDlTaDdBiAfz7k4dZqTE1HrETJ
V/YYKSL32l0KuO5MTDjdJkiggW1lk8DPgqp1OAqdv8Zse7d+dZ3lJ/y5bqN35bnL7Djw8AB2eQVy
OCkjrjzQw0FoIJk1sCbntRbeHRIB7g1uiLh7O5Vz8W+LZhmwVnhAkNSTZKNkdTiSxBnQqMlTX8ve
b26QabAjFcfinK328aqtw7D7eOkR5qjjHYU3z9DAiA3shSVFz3Q7tH6eflqCxVQXmqGs+9mNszta
BAGi9K1bftL0dr4KKlGMN4EzOm2oUZEHkd+bO0SDLS3kmSMtEDBJcKECI6svZKp3/WqTQ2MVg+Lx
c7D4wXOrawbJZtkWJm9aBJXPHKzjPf5nXuxtToxhoAd1FM7KMa8GXvYs32Rs4QdXW8hbzXW/2PdA
Bc5pj7y7iv8z2rGoOQDJQMiA0YbeKDZWD0Ot8kR+Zk4nm2/9VutVRN4BLe/4QUm+0RsompSvTZZr
UVFYkFED2HnFNP76ePOdjkT2ueLEV64TFeyjogem5PGyzE3yGhd8u0lzedTVvM0XSAebfx4Kxx5o
WNiD0GI4vu9K2YBPLRTWF7oyb4pqoqPUwOwkwrtnQvzJ05VkEC4DDBZuc8LfcYiYsiLpRmnnrxJJ
EZgidr+pwPYD9UX4aOPYsE/JaGo9xM5D/BotqTZWizUI3qRIL2V0d84kF6f75vAHrf/+r0tHi5GO
6zwcSCraaleOUWqXMe5//749aZ+u8YrKLIp83noL/TVMa/jl2NZW/pq2sb5pg1J/8K2p+vHxl1yP
1N8ZBKuLldh6Sa8JBO/fo1GqFNzY1KMYM+pIGBT6cEtpRN0AjQ++9aXFOxOFku0y18BaRZKd6UMc
X6Xr8D6FAIIl3nnQJg6H9+yhTMDqVa/0wrzbDLJXSFgZLixnTjcoQCf7HE+XM1vqnQ94MOhRmBFm
0oDG86vXPh/KC4w1m4vBH8cz2+QkOWNuFB8hHzIvYpp7tLSOq8C5i6p+TfI6+V6BNwCuht2nMxvD
ti5ARiWGTY+dfTpcxK7mRsi3BVUIumPByZHiosYx3378vU9DLDpWFrfUf0zJY3mCDJ3teDBF+2oD
w74tNM959kHpgScsjLuhj50z4e+d8eC/U5XU1wwVjYrDD5zjIZki8tq9UlNb7hWY/Yem8VQY+1K/
q200GD6e3x+BpaMNTUODtgy3IxgA72hAq24qzwId+iq81nB2WVk6ZogjDwilfvSTN+S0/Odg0bWf
fY4STAqK+jLBjhs63iTKT61it24a7s4rfE8zBLrcKdA3DZwtPRwqHF35Y4W3a2s5VaGtfO+3i/ml
fmbZ3tmidEkoDBIBYFwe19Nt5WiF0Xfda1AMBqAUv7upDCHOLNbpKLxRwb2ZZCw0WJ2jStSQTvQC
kqV/dcpObVEo0EEQNPKf58IoSBcjeGtRKDoW3kqLye1t4HWv7tIVkeHn+QbosfWvhxq2sAkL1qcl
Zq/mPocbrSPkpyk+pq8lT76dni5iC441PXN8TsKlxUnmziNorq+9lZ/8d1BeuRWtjt7EK30Ordsm
iQ2rxCoyY4ukQXuXWUq/AjU3FVvg+zqMw6A4kzGfHCh+AaBMmFJrjsQGP/wFuKDw3rH08bVPNPtm
HqcZVPII7qlUgCxWwPnHB+owQnPv0kjBmM81eSSzJY93oiGHocvdZqFbV38Dd1nVoTssCnS1Y10i
hpFtk3Q11fh41D86Iv9zjP8blphBORZ24WlVDXhKP9SOsez72aoeS6/qUU/BzlTuche+a7R4Xnrt
eTHWFraVjPqVCyGbLC6TxTkq1WFe9eenOCj9QNReNRGR9zpccTMF6yVtamF48pVAqOWCZTAFsVoF
wz91IP8MxVx5zsNs1elsHA3Vg50tZOtC6IDSclFBPQGdk4hLEJ/nHuhHgfLPWLwS2M28KhH9PZaL
tYRWFq0q9H1Qp7EXOcuc46UsALeSmo/pdjLj9mnE6qDekO8FDsjfMbaiOS8aHHYXYW8QWxouAfRB
I7HiWrcQ/ZDNvXQCoT0EcY70ppNqT5pBdzyU7K4n3266rx9vlMMD+d8siCsw8i2qh4ggHX6cOXVb
NG51tieKfiig+71xbxtdHzUoHj0uatJvobI0P7CKHu/mzJNn3mLvbI4VSLHWSYk+NN4Ox0/nTsPr
cFn2o+F2m04DbZaSMEHIwOPh46m+OxR+BqDfCdYn+f2oZN+jYKrv7RTm9uBryAuJor0KOggbHw+1
pl1Hp49LdO2irjVt93hVrcKcLYmnwx5/PSwuQD796kRuRugZtqg8UdzoGy24TvQk+6cyx3/fc9UP
CyhDEmD/uAX+lfVWdeaNFTyPvSqa9i3j5tjyX9trNTS5WoouO9e6fm9VqW5Y69MCjvFJC6OSiVMg
j7jXYTxuYA75192U+JvEMdozp/swdK9zWym8XOo+sg20f473yoiZxJg21t4uCakRYlnZzgqa5jsE
dNhM+HMm3z7+jkfU6f+GREWDAgtZPut6NCSsz16M6aLv/awdvd3o23WzhQKVPE5BN+2lqgE6p3ma
fx5tq74l5spbz4mzqOEvnrlJTjcVivcIOSC7TULMgT08KkArR/K9tf4L1iEFaoQ0UIrsYxGZ1C+g
RWbFU9oqcJayNt8+XojDTOfPOqxlM+7OVTHjBBm0aBUqv71l7bGmGXH4E8VGD4AIfzzK6V4C0kJj
j4IkxxSfwsMZIsSxJHANg72pNX6kq8BEU398jec+P7OVTkcCocKeJXqTztNNPBzJVN3UE+uyV7q9
xsbI7HLntNqA9lDan3vHnK4dKa+OaR6ICuS3jstnCe35Zgj6/LWOA/mSK1prwCfNbRyD/m3HuLoz
oKJtIdXaz9rk2oT9Hr2jUgL0hGkSeQNY4FRrzmVC76yBDXQJmXoY3avFzeEaLFpTo5LpFa+Tjwl8
gEV8VM1dfGGmdEc//rDvLQGdBIvzCzqQeHM4FDhjlTjoeKMspsoLfZHVtkps4+rjUU5TLaQT/2iS
I6+GYNXRYe1Fh9ABTkKvyKpZty11Hvq7+gRFxknhAijvBbxDv/l40Hem5vFA45GGyjHyJOup/Svg
wtRzEm9ZB50cK/KUlV2NtWGfGeWdb0VOvsoZcP7559HUvETXlJqzhjdAIaI0QQhQ1zRzJ3ORnUmQ
/zRcDy8vhJpxyaGNT5JM7DuckQviaWiXgcq17sXwnoLeffNjLbmxRK7u2ekNTXfX6WFSGQ5iCgXo
2DRE4Nhzo8lP3EuewW4O96LA25gynUXbvV6ggZL9QpiRXmGEk7V0T6ZK2nynZ65x7aQ6Es5IP2MA
Y0AnwUNEeexKCsL6bwnnwQ+VKpyvipJDHTbEHshb63so7D0LVgVg4O/Irg0vZe3wG4FFDFFreMET
gNTx5zDk1GutPJP1JjBpP1yBotR+LHpZ22FZ1/ZO11HHiygnjFCHsS/FoVxnmilgoDIE9z0tIe4e
5k3nwSCneyCyn97YYFKkSUs9TJOkflaJtlIbvzNgSvbI36GOlbWOdoMpRKxHZZXrCdwdPRabDIqx
Fpl5b77F1Oce+zhRvysHrjM9GAHdXXlF84rnOnICba/7P6SF3moEAL26c6WvjLDs85LauNdncjMW
GURUuVglTDu1OG5kwlaACgc6pN+W/qr2AQ/Pfx6RVjxXyXwnDWbTewQ2GrbU9Y4TuEKZI9tCtq9Y
jFT4v4C4uMmt+VeKtcVDHaxc41RTl6kxgMkwsUpp4MI8tbYz7NDDSDaN0ee7eXCqK5v4f7V0ib/t
JDWHWO/VNQ9AOJN1YV6hhWCfuQTeObqUlHV8uRDjRdry6CmYQAZUJt4Or3Jqax5kLRBptzK2HweI
d44u1iuAk7G5AuRwrCOBKuHkzgrj92aAfYqXW7CZlxG0fjw7/4uhuEFx4Vl152mfH57c2LYmaOMW
ET1YvMvSjd2NUfTBFWpE85kH5juxFhmvVSsP9fE1/h0OJSwYfKNTlK9aYkI5pb3B7RG38mbUliYJ
214Ej32t5sd/X8w/ry3wMlREjqMtyhVIE3lCvg4O9gZ4rWLmOgkrWlI/OZOMnGabFHVJN9kedKRB
cxzO0LBkFig3kK+VhXGdt4xplCRJfjnZA2qTU5udeZ6882THrnlVIwPEAYL2WGxSw3lwsotiFR+3
4cA0VMTzDJfGzhwpmume+KYVKK+3JAXXVL7TrU03+sxFffIcpFyAcQ3bFHleJFCP8iJrmJWgjsVn
zSAR9XS17iynF59KzUjvkYcVu5KfGEK9yLfNbKkz19zJruLZzgrwPGMD05Rez9Jfl6ntZTGKHqVB
Nd3ovrOJfxm2XaEPnGVXNbCuy2DqqjPf+XTK3HXoetF2JL+mmnc4plxkkHEPmq9xt6BYDde3CWsd
lXfs9bqHvJgguHdDeec1bbf1l+7fiCCk1syZ3IGFZ/QVpXU4/uQWCbh7y3y1RdtvZsdWt9ninMtC
/0Ci/77VyXGBC9LYYjMDvD8+ORNFcgBipfNKJbYzwljioQnZsAtuqjouhlXOQis2NlC573YH5wzF
jhhhE53neRUlVd5/SjTffekDHDeiCi8GY1Nac2XC8BkdTCymSX9EBsS/GSpruBulENseUgbGEwWM
0IqO6cruEb+9Oa/ehERev3a7MtsY7DYr6po5SzZI5xiXsKRrF1/NEfJIbI3Li2ZOZgLlW0DFVuij
v1koyICbLcyliVyEwb76ooVNIPALvETFyr8y5rHTLwx3RFxGciHHoY7M9IgHZWU4oQMlqQE3BBl8
29uJc2ul8TiFoCXr+6oqTTtspdQ/aYPDr1eZsq5jxy7fVJ7aqJGxcaNSJhBPF9Q5+xBayrjv4IRd
oPiLtJ9QpTafCw1rrDn8eLBqCLN4Ua5viGNLRhXD+G2Usl+XVogZiaGxRIazsl0SMcO9IhMBxGhM
VfqAWG4wXsHkhPmJJ7blRX2blOkGCeX0s6Vp3nNtUoMNJ+XZjzNq+58M1mS4lli5nzlYQI2Pf7YN
0YPCn4MDok6v5eiChclvTHkNE9WC5gwDd8jGF6y42yD00BBF75byCKTUVXHAtJoAS1Bh6E/JklWv
dqYKelkj6nMb14uFfYFPS3eLKXX/A/cX7UswaE57raSJdINhDRgCpUGrbnpN9UskKz31LsZhRFuk
EH72BkHbXcKhgTcRytoPfoz9ZP5wCxiuYYsGhggX4SmxU8WUA4SZRqjYSMwgzVaZEupUgDSQs0Mc
OUsjo+jqN3R2tHaTV1jnutOo5guw0LaxnQLscyJPqx30fXWRB19Q7JIzJR8fMS6Bcd8XdMaUE6Xt
VN3z5IrvMtDgQ2h01fISCDXfmH5aiiipu/huyHsERIJZg0mht/nyGa/uXNvEea1dDpOLDDbaKNld
rA9KbBIExKsw9dH72Bj5EHx3qwEZg74r8m3az/6PIq6WuxKSoLlDwErrcNCZ6EC3tn6vnH5+oT4J
43/UHSIezrTeLzsfoIkRgMVnmZf+CAasyoObvqjiffV/2TuP3cjRdNu+ykHPmaA3gzMhGQwf8lJK
E0IpQ+89n/4uZtXtliITKdQZNxo9aHSpGPxJ/ub79l67AZ1kx0TPko9l+eyxk3CAO6LUsa2rbX2t
FVlpOSJxkOj20k57SYa58hn8QitXeD0FqEHkPNySRVmIR7EeLcOdu8Evdqgt/NRrgFC/kbM1CPeT
gLrYDUUpqNy4asfpmFbkjjkg0/vnsSzK6QQuV4iv8I378ZNe+pqAiKzqBvyrUiQ014ropyaUgTgo
4k0392MPfTif9PQ4hCLCCASagr4x6BQLTlEHxV2MQ66xS8JjVDcOErGhcU5RwiY0p1vTs4eAwXHA
hw406eWbobftA3m4/ImkhdOwQJaaW1/RG08ndknxZt9vDpkghCJu2VheuLlhteMsJyV2E3Q+xMOp
Z4ORVbIVnyZSfIkxKBtpWBdtQuKA0cXdZlCakrDbpC77lS+Y4RIMKUzJPjPF9I0qg36Y1JioptCX
NbAzg6QfKaLVL6rSqJVDP0DfwzuLseSNPqDBsYQCAqoH5hUClWgEtyOSkh0Snidty6lXaGpSN563
tOtycdep8SSsqM/IB6MZQ9XNhAqEq9ohAN1CKaqug7EX8m3eEkV6IDrTii7qQTGQ/1PJ2EpdU+yw
keYV7GhhTl/C0DdOpm+S4VQqBARjEFGC2pbKzDhyh8rsCVPOROX3enUCmym8d22JKJtkUQVy0pj5
MBDS2D8OKliQ3VhIQbBBR2xtpJDNkcPbnjaO2CqF7CbK0MneOIwko6ilnkZOI/lN5klFD6GA9iOO
/7gwM4P4jbBTNujSoIL5YoALdh74eJD4N+APCn64XZhj+WJAU0CcKNPy82Qe8XcLfy+ZyEHaQ2CT
o+C6F9ussisqo4/0k31tJQljMq2S0Pe3LaAPwwbxkr70UoU+Xw7DWXSJ0GK+GhI5X8kWv8MtrSDa
axG/D/CYlER2aFThi9JEmrJeDo4kc2elfhUkoMV2IDKLPV0EPPzomfDrLPGqGsukMEH+VGdjmSHl
9M7wOWzbDeio25n19b3qkrq1gQsGqK9h1FigxKboyW9MYGPYea3SLsN5jNZmJwUP41yjJ5B7s9GZ
mFpJdhQ/5eBPgph67EQQlnZdz5HqVtQoygXRFWqcxIkW8fRuovnVQkIlMa5JODb4ULECTqjyfIu6
x0KG7lft/aQW5bvZ5MoTkzgMqUIJ1IcknqofZUViuasLUczIKkZYrKe6NJ55uHPplK0xstoVYXIr
lJGUuWwsOtJq5BYoW6Yu0t+Qu2T/3krSSolqgKhqFI6lrYUREWqUCNLeZlGRIjfvB4qrEswDh1iT
QiT3uhAm2+isFDpqRm/ZnQdTWRcBpzGnqkX/Ti70JqdrIsR3eLG1u0lvq4LqRBORmg1D6JF6W2C6
8mglF8OYMRKaVUmHWhHaAxA1+SbOcx1ff8RfQfvoDiaJI4EjFUL0gzlDzZzGwvRvK/DImd38WT0B
ZwdH4E8T9CX2kJRVWrMEL8itWtQuwPxQ0vALY6NPNCRc1RdjVjtFDAXwVnpr2kMXqV6SlpzP84L5
1Z7KTHxUo9S6pxmchRAXq05j6xUbm5Z0ZtaFUpLfw7jRU6cWk+ilIDQsw/Afp3u1TecOcFEhgiEZ
i0F2IUqNj3XThwM76KKKvSKfEmibCUAoaBMdsK08iZQrNnUQvkow+t/1aRKGbToMXe6oRRXI9lRb
qWqXUASyxSBdcgobAr6sJp9BhIlK2D1VuZC9VBHp3BtYXeI6niLwiljHp53SZ5EOdg66ji1naXuv
qUH7VIISubQGKaw2ndqpgRsj77lVc7O8RhhVXuaEtiXY50v2gikHbi/35UK0MdknF7opvOiV0ub0
HzIm02EUOqJ206jnacejKa1GyRJAYBG6Pm6pQZNikoPc3bMnESmcRX30CjkvA4lFwTRY+52cxzAG
S1W5Y+JWY3BaswwWggYCx85WyS8NqtUK1v9pVtfNlNDqGNJuYL7QI+UtJ5VKvkgDxT9GLXEJdsT8
3dkNrrI7JnQWmLGJVfh+bSJdT2ZmRagXY+2Omodo7CPTzJO1BEQkteln+eZNzlw7OHBChulxYMff
2coI1mLdNYB7PMq4TUenhW4gkVMqi/0wgbwYwEi2a7YafE0FeJFpZ8Wz6D+p1J7mbRJKZfEjF3WQ
eOJczZ3XmYH+XJtCPNn6OIfXilrJoISGhozcjrPfAz1XsMMjGndhpwMbvQ9JeaDORnSjLYZTr7uq
ORZPViSlMMfghw0rSBMyHprC5C9CjkAOnaI4uxqlKRxOqV+X2jvPrxMfEx/9ErjLSBR3FfNMsGqt
Wk4PIbMG6OYWDFRW1UO2EbQ4q3dKOoaBN5D+pd+X0FsPIMz120hSO8Wj7S+9g2eYalcnsiNxW17F
xs0GHEZe0yld4o5poZa0j7pqxqOmdHsrbWph5Q+QzGJome2CRSk7V6QYFbm4+NoCvXuhUk+zhOqx
l1ClInYU+/EoS+lsXE4q6WfrYpbr0TUicwgcky9YdGlUjTEzl0zqhNImw1sXT4bgIB0rnjLJF8rt
lNVsIOaoEy8CUWoPg2GFIO3ULHtRWn1ixZiqJPHUKU2CA3yMiPRJipmu5HOQw0oPH8kzesqqjt8V
2IeoZYqX6HUHNuqm0dz3bThUW04xwHW47ey1LEXjxFZCEDwBC/tkN3VrDE6fS5FMOnUcXWoaWMg1
cLneWDVBqyv2lNTNGwdl8RaWTvvMPC0UXiHiq7DUIQuQFunyNpEEdXJ64jkeBF+YG8ads4RXc2uH
mLMq08YUEkdr9rXR2Pwbm6tRjCuOHFkllGvQM/VJrytx9EaJA5urZPLU2GTKiP6+TKTykCHPIL1g
CAjazgaSXldSnGbHNEOIb4uVLv8Yw4o1vDdABjl+X0mroBEQsxfQuj01mEXVbrs+yh/ZgcUrc2wK
BzcZ/OFSw8cBvwgMl2MFFSubPE2svHE9B07TZyDhQzlp3KDKihqhhKVUTg/rjFOFngQJidHZHAFM
hKSwxuc21GuxkcW1kULfOZQFM08S1ZJ4SGZJvsysrtIctQ7IW+yWBieHHVHQ3ZQExqdRE8fvojQl
OZDVEQlvUTdW7RaNYBB4ZAqa72j94uKU6QYcOp3/YRcRDSW+LHV4SRpZfbfM2bqetEGKt6mgg6wT
yB/mMJf538Wqmy+yWFBhjrai9tyDilSBrwpm4THnjmgy40xqT2QWavVJLsf5RfOrot7V0wD22+8X
WDMEW47jrDrvg1Lr/aqfrFJ02mzh7MnmpN6k+RgTVsVrOqyGZpqgnmvTrNsycF7rYMK8mt2+q4bB
HUhzOqUdLlm84gOrn4T6aHSinDiTjW7k4XeBDfsPww/m1gG+KeL0BjXFp68I9AhjOQvfwNVmym07
0j3AbtQMR4SzU78hSt5I11RCx/cK+hrb03zUfiwJlqVbQKDW3FIPLIjoC/UqtlPUrrcpWLLQKUp6
U0xdxB0wthw4udmofi7ixAw5rshRTvchGV8tYOQQtWJ4/qtO6NQLzovGxPmY0gSLj2rc4hQ3sTTI
cgDwh+Jo69B3BMZTYLeAYSv48QlOpyFswQJksBBBRkq7WsqmwE2Vnnq7IoTdXTQsJEVVzwzsyH6S
eUpMy3lpydBkwQaI/SrQotrRVBg2G0Hqc2UlD3RqcTBnoBRh3EWXTVkvY1Br0v04RrROWBW75zEc
phPt4+EiirPJ36r49yt2XaVwAg8SEBijFP0jBiASQsNxLI5kh2QA0ZBko0sZFeWlD6PG31nzjPBy
Mhp9U2VG9Tb7EE9XMu5NgeB5NcxciwCdW4CI9T5UqEvZhQ63y04JV72BoNthjG3biUqmYInNJtXi
RrsAimFA4ByKjKM4coJNL49sf2nmqnv8Z9BJfQXqvpPVE2xFtRPj4zRL6vNYGwYmgURi/QQVFaqO
HHKKtI1Rawa70/v2cZ4L/PqFYWQcJcPI3I/ANfy9rKiUPTq2VaI9hnpzu6RG3M3A2g+WUg7hqilI
GHC12DAu/FDVT3FUzq9ZI7Sqw7+reg/TRH8dKjbPtsV4PQEXbKDSRob8jJs0kblkOMa2X6TKd6p4
wU3SQ2HicB7Jvd2z/W+AwVnlJYbwAFMXwYoJB15iAZh6oHuvWlEdyWfjc1IBDcOFpJ7R+cwjJasy
m4ImP+iomgELkg7QrBW9br/XYxy9/7nif6Zfxx6P7EKmNIn8H1kLTdvP9dEyYabLgzZ/ZUayu+Cd
OFgPEuts3uYFx9ic+TjfFvGPJLqWoMd9cfXzHtH51c9KWFJeWqJhdPkrR6njBDn2pbhRj+13/Yrp
sZScqFuXhtuu/3zZ85r0+VXPeg+5YpaBKnDVVMFsM2svECp3glDbYw3zVlvpk+p0Tf9F//yXKuPZ
SC+/6kP1PdGBV/ntwL3CWDMMxvce2EzKsLeQWn31i17D8uA+FTU/XY4C4efLgTkVxcTnJvVRdtM0
cybxnWhfcIjhF32xP98YHerPVxoE6kpy3+evo9Bf0EHgSoqjmz0nGzBXrSdbt39+fn9+a3h5P1+w
zCGxNwTZvJYJLXBGM48u/3yF867i5zfkFzGQlpeBAIA0f6WsZi82NuFlGL+4xi/l2+UBIcZBKYtu
BXHg57ugF6/R45Py13zbrFXXWAvbfxa28ffH/eESZwM1zo3WmqOcvyIjX9XZayh9pU87sxH8eomz
/g5OQgneEHfB4ZdVNpdtwsXvK7dezTvrKricnfD/8vV+uKnl7fjwHWmYZhug+/lraHZE966rjprj
Wi3ydRpscuEB49YXn9Jv37cPVzzrm8n11NRGwhV1nEQ+0WXNV/3e336sH65wNgtTOmY/QOXyVRRE
TxXUrQ6b2fd3SfOF/OSXNujPN/vDlc5mXB/zb2R0U/6KmWKLINSZjJodTep29RGMtiNKjRfnb7X0
JVjpt9MEAi0gRouAWDt736nTzyW94PzVuEHHscvuo11BzIKdrNUbqjKJGx+B0d9Mh8n+KkHptxP+
h0uffQf0ZCY9ks38tbeeu/GOM2Aw1K6pvIrBibT7tao8/R/mjw8XPPsq0DXnylQb+WvGF2e193j7
HdjNX7yXv3+YHy5z9inM9HKNDMwXU4jkXV9eAsN2Qf98cZnfvv4frnL2+mPRCJWOetlrZhDpwI42
irw/D9dXr8bZ6y9PqoCCnuEqodi2K6pD0oKpcEaCtb6yV/122v1wN2cfgKAmJCxJXKswHcPTnown
IMbZF0Mm/XIV4nfpBfOeSxY5Y/rZk6nmIlDleZReZX0cLtF8gY7tIb3Pejy7U7hIa6s2ONKLVEhc
ylOHfXnyI4bX73ajimQ9brLRzixddetC6B0iR1WEoaX5xQ+Vlzfx0zbBkkRYNz9TspkZl+C6j7Op
InelmDSV/wPBKKIHjpZj4hjkXIUkgRpR5LaVYr5nS8nALrsY8gUWBIJLeqUxrqTRUsDKanO+tyZ/
/pFgDEBWMShDa7PfacsdIg+DvBTTonjeCQRJZ4sCwe7l2cQCrMDp9WVcbn9+nX6/KC3CkgX5tTg0
Pt+UUdHMzpbl24w3MNa1wtafm8fgzrqiOrwNixPxMF+thL888U/7rV+gXlmctZGksAvKzJhjytPs
X0wMXEmbPfgqMu2ng/XTUzu72Nn8ggwdZlLG5i57jk7RLrkyt/ol0j2DqsqBDLQAjvVb9sXa8edN
EaSMz6PqS32joRBhnzfdzNZDWTqAx/785H47UX84jZy9jVPRxBltZFZahHW2IF0JvIdCe5nU/aNK
uyDvnq3w5ec1/5t4+S+sWB+G/5fEy8uofcGem/8PPcbn/LX5HHvJn/7/2EtZ/bZMRGh/OSeinuKp
DG9N+7//EtDJfwMsgnscnZ/KdMc78e/cS+UbUwHzHyhKGdDMoqhviq4N+TtZ+wbpS+LAuRgNEHH8
k9jL5Wv+z8eggWgw0DLhx1A1pLvSObFRt9qq7Lt8PmljIUD36+jmBwGpHVHiBgJs2w+DdPnXv/hj
qOXZkXm5HuItjBLUdgE3YFL6/B3UajZGkhXKJyEnokoM1XQlR0VIeRHw0yA/iVJKTdVv47XgX2bZ
dyGoqKFV8lchsj9hSp9uHB4m1ihqasicDCqzn39IMWdwCpuiOJVKSC+UUoWfR1CCszHcV81zk+X+
WonoDxVqaGzqWnsPmuEmB4jiAjbXTkgvrrrCyteZMtwaRRNBu1ala1n1Ny0YZy9AguNWNZDkHt2j
2wY9CtJHWS+hUkdD8cX0glzq/EHi2sdJjj4aEQ5Kn7Mja4mhOiOqQj5SugtCB0lrRxrOi4bQPGo8
Vd514kZNd2qyDVqvbjdpcxXRJr60ym3c2Qb8LMHR34pdltAlXSMab8zVLK/q0GZN434pv9vNsThO
xSGOPDPncGojmc0XpL6rrYKtXrlIegKSuy2bMhNuaD335FctsRPBQwM0n4YYFtomfJCegMFPBplX
O2k6AvChNF+kDni0/F6HlqQUL7m001FrG9ul3pu7sIE7xygpJ7pW71oIqDJ83Wul9rLQ7QhoMlxj
cEfNS8E2kvqsOuDAWX/L6+6ScAKdk+5VeWc8Ko9kOwNmM2ixIbwiJMbLmgcOwqRSoeahhy8cek9f
/whWtCkFw5YeiivhwaKLgGBE98bM8wXAYy/gx3rKWOFxVpz2BS1ARWomwoM90SxPlbjRLHQ19qTZ
SUYj2NYkWz7GR2OrucYN/hFkz/5bY3gmHHS6yPvgB09Nu2m4q3gzGU7FxuCWvNC1v1bXMGDoph+j
hxlAOkkn1ZaIH+tiuPf8o3Xo9v5pMmzttti3XnoYv1voYo557oBTxzsa/JiJznKmXe1pW/+afiWF
tyR0xvLI7nAc18plL6DPsi3aRHZyYT1SLT7Mj9mP/Ghq66x049EJPN+R18N77Nv+VXoYHOtgbcOV
6DZkKzvl07Q1vfE+cGqHHBoyTg36ajZS2xSuOjoApClO+R6/W1hL31EcxeK2Nx1tR+6IV+wHevYQ
Sy7BmhQuA/qYr2mQbavWpSfXeZKTvCbb4vsUr61r8zCvrWO/gpLz1p/Sk3WFSEqYnPQ0P/PZAiQn
Fbu3NRj3l9Iqv8qv1MSxOheRUpSQRYc41tHJif/bCv/fZfBfuJA+zPC/LoNkPnef1r7ln/9r7ZMU
lj55STBGs8s0u+wk/1r6JEX6xjmWdDgmLABSy+T798pnfmMdhNQL/85kklscSX+ve/I31tAF9AMd
Z+F3Yjb/B3HPn09NWI9/1o1Y+9iKgQQ+T1fu5cqHD2dMByvKWj58enEhWB17lMiB6MupRfozrdRI
yVYfxuc3KyDD8WHBXS6MwhWWNUshFAOWw8/rjki6nQXmiRimcE7sXo91RxHkfCORwvvFYvv57Pn3
pegOAJeyVAvj0edLIe8PJ4DA9aEgM8RJ2p4JTNO/8s3/hOn8ZyX9eRmK4LS9UdwvNIizrW1EDgbx
Yj9lISj3xNoMvUbUUPNMer9rI3HwtCSVkJrUo7lq5bgir0DwiWUX4dpSN55aPGQlh353lqt6LSCe
IGFLKsoldM6QLyqFnoYzqGL1WETJkReOXUreTtOd1E/M3n01vPZRKDyS0EEQxoyheQnl7U89/dmA
/kw4XceZLN+p3VA9toFk7DG1/NCaWLxCTkvoV0/gH8FsYkVsFj7tJ2uWUBn/+bn/5mFwpoIURGNG
h9p8dnSWpSaTpUFsD8lg4C+hneP63Zh98cg/b+d+PguFz4f3i/+qAJs/P3I9FlW2KWZz0OaQsDtX
6U5hNZS0QPyv7DXG7+6IyHTOibA74TIvb/qHWiJMIhIUStSDaLK8ahKJk87cyle8mAm5e2FtLWUS
U0Ddl0nkTFrtdX2LSoSwoxY7Y30pd8+JGG+RFb0FgroKB3OdWRcKraJBPpHz5STsE8JBcbXs3tQy
t2NZHObeGZSDVF/20U5snbK5Rjtkh4t1+iHud1TQ09xBb+OEhrgKQEHHSu2gcfAE2pvxvJbCksSY
h8a/iIvpKkGrafmo2ukExleT/uYj8ppj4tav2Y17qbTz0TOX0olILWfQPcUMVnJPBAR6KCW9MEt5
k3fXdVy7X7wty3bt7KNSVFyJKJcxhAM8+Ty45DzlfdFIzaEII6LPopxNTC56cZK/RQmWmYkgi4Me
wMSoCjRXM93xsO3DWylJThGWL08jUMcFMKDvizob7MwXaZV23/GUeL361ktLWl2szm7W5/VVjCbn
MokKFktBvWkNaXbbUFEcqRlp6A/Sa1pq7TYxNChjRW8c9cWJkAvwD2uCvW6URC+3pMwNPKl8WpMh
Hm7/PB5nZN2/X2wkNIspVGZMWBc+vmwoU8Uy7vT2oDXswNGiRR4T0rQDFktTmJTXd2ug4hUa1NFj
0li+B00uk/46irAlLN3pfb2yIymWXI1mP9xNVbElscecppEJBsqn2Ix+w7+5S7KVqiZfPdCzcuNf
NwBGlsYRcRAsY8uX++FrEbpQCxnY9pBNg+rE5IE5TUCGVVvSxGwIi1mnJorZwYT+V0rdgxF/eeb5
zdKDiYO5mlXnp435808YcrUXEznpDoJJ1hUanngvEIq0JoZX/2Ie+u2lWFtxjqALEs/XhFwNq6qZ
u+4ADw0fhjpJK+JUxcew68MvPpWzk89fI0uhyoBngImEw8/n20IuZDaAYZoDDsb2lJmZiTczU64G
hPR7BgPVYThTrxzq5BBKIuF2ct14mlBMGwMl6MXUFbont3FzqmFmf+E0kH6dkTnlsjSKWJA0cCdn
57LAKOahMaXqENS+vGpCfbA1XSTYK25K0wFM3blGQOqN1Srf/SpSXGWI/Y2WD4OHwklf6+kwbwQh
Hex07sVToE1fQW1/3QrhJWPlpiy2+NvP7TeqH4Q6UIjyQEgyPJa8LlYh8b9owOt8bSBW2sbNrB+k
RVj456/6lxUEYADRYBil2DdA9zk7g1dIvTojzPM9ykFzhf2mdAMilP/pyquyy2NXyX9gIeH1+Px+
lL1V9tUYq/sMKb8nEtpoAwv5qk3yy3OmjkMdYQH0q8uUfTZh64GIZn7q5302SWulrGsaa8hW2c1W
rkD80s+R+++BgwMHz+ffmUi/HDiOz3UTPqfpb+tuy5/+ffYwpG8WdC02QVB3/jph/H320MVvFmz+
5YVAIYaL8t9nD0n9hicJDhDzM2nFyDr+ffhQv1EeMwHI07TFLERT4p8cPj6/K3xikAbAVSzgrKXB
cZ5GMkhZmg1ilF3Xo4iQrpLsWTRv+gGNYTgiAP0wQL85cXz+vv+6GgBA+JQw5nQMmp/ffz0OhjEV
wKkbEQ7B7Eqeg4uB9O5CaY+FEpJ5rBrR5h9fk5lfB/IkAjsAAPj5mlnsh7QmxuSa3LmLMbJYXdtx
XTbRSuwLKj9yso8s6Yvp5DfDipuLJW4xTnO6OvsEe723cAWl6bU8a/Omb81tO0I6FMx9GulfeadZ
WriH/2zRGFcKs5DlueAyrixzn++RvX4O10TUr60LrfdMws0j10xexdGWyL5r4tcIwWSef++CGym+
iLuT2V4o+YaCWO07IlgvBK/SszXbse924asZvJrF3Vg9hN2l2G/b/l1Rt2a86lr2Yl4a36rNhR7u
U6wI2irqHSNE97o2m8e5pV4bsKutHfm2q7dN6KoHHEfhalJep+JW7W/C/JSGF7PxqAvruVyb5trX
rhXDLeUrUb02ceYsTsRKlu2hJGdTWCeU1QhQWY/yRghCVzANhwRaf6usjZ1SBj+LOsaFdT8/66Gb
aa3DehE9ohj9Qah5IlyiCyKP5hgROVViqSguMdA7avZmio+TeaOZIFN94rM5x5VXcvUDi4WLqAwt
/VsPV5o0ltyyg85rlG1Ps4nWnq1U3/35ys/dJiRsFNRi13PHmiNM3w1afhJy22hfj5QNZ1bKEs/k
Xix3JUXLyzxy0OPr+KcCYmMtj3chKN062ZMtZwyPHYVPdU3YblRsja+WuLN9319vyc9MjIXqy+76
bP2v4qBGAm7p10OU4QnV0Sqp5Fu6k6jiRfd91TObSDnkQwUuUqhui1bt/+l3wcfAFox2wkIvhtf3
+UWdjLZNkklXr1vzuZ3a0KHwPTt6OWA8ICvli/3YL1/h8ukxQfLZY8KHxf/5apogt0iwa/067aw7
PyxD29Dx5eZ9fBjr8CvGyS+Tm7mgrKh3s7mip3DerfQHoxc6ZUxvR/a9SP8qV22NO6PEyTRke92K
7qYaE8OfZ7ezDjUPlatCBQN+CTAGkN3Z0XcCEi6qiZHc1pP22BqbMCPFlihV/NhmUiHIblA+hfq4
apJhQ0wb73IZ3kZZf6UPuWk3nals4WQUKxzKLj7h6z//PmMZ409TEzU03LiA/YAGL6Wfz88gkjXk
KHJg3eTlEYMET9ugTm1uNNm1ONVFtipupmQjeeNWHFZEk6KfDsuV8IaRa8LGgHlQszkIInhzKJEf
6720q7ZAgNfElnccNSvHOuK/qEOHfxCnLH8nkWjf25JDvDRlGJwOHiZMFSCKLbwKh2ZXkNBh6yci
R2/Cnbyvn9Jd4IVrf1WtZMPJBRsvthS7/rX2+OfR+DkR/zoaQI7YmmkYA88WQPh1poZ9AMPrHUhF
5YWjFxYq9HVkoSKLxfi9L+5oZ8iX6Z6BGFEPiW5ZE0gDFtSu7/GGCpVT3ZTHYR+/FT+4D6O0KSf8
+Xf+BOf/6XeelYhgAQ+UN0LrBqLAQZ3swXTCbU2JvNgIm5xp9F1ibL8np9nzr/rv0kV+mHbdiuBY
/5TIaz90/GO4tTYB1fprBe6rQ2EmKjZWhz3JFSo3DUlHdefkQH63iZQndEGDD1jX8Yo3DitYb9oJ
dRjb2Bh7fztcSlfj9STYBLCUlF4qOiwYbNyqW9NnUeYLYMKz5jW0IYrLyX8Wi8e2vc4rR6lt9Xt6
8u3CUzflOr4qj8WFnDjFDRzN9Vc7759b6/Nxo1KMeJJCJ9kEZ+t+gj4wA/lh3kT34k66kLbzRXxo
TtnJsrWN8KDeN3Z21VW8rTZNLEToWkscj9NbHsmkMb7Vp2xcUTUyC6cZt/VwSQMsFZxccurG4e/S
mmbTyog8zsphtYLUYw6oa11aEqbmIIzHEVapK4ku5iHea4mbk7ZBAOxKCHdVyUfnpU/VjbDrtuYD
HuAH6difMk+4ZOFRIBVd0WHJcLwxedx0oq2pN4tNXnP5Hqpio6hQ2j0hXg8zva8VjmkR30dox8c/
v30/Afa/jiK7FlCYCvz6s4VqitnjZOx5bvwjfq37bqdswzuExG56qEKIZysBjlDhhY2jE7hGFvtR
33Zeus/3yAhd66rYjivZg1dE4vUD9fP0WGz+/BOhxZzNa1QvKClwYKRxgNzmXHBTqsVYzZjyr1Jz
HWVrbAKEuJm1p/M9Aupm/t8npW831ioLtkGwK6NtalzpxLzmW9Ha6cO+KR9V685sd02zMoKjNjk0
Zyd/g3m+eilNL+jttti179NF6LuompWrvLVrQsLoqr0mJG4/B5flu6yvuuIumL6b9YU0rvj/KTKm
dLZCZxocs1vh0FnU/RKhi24k38yF21TuNOyK+ERHoU4xIK7T0IuCTWvk7G1CR+Kzs5SLtNj14p2B
B2+KT3NyLKt1GC+TLLu/KDbsOT8tjqfOsFw5v9OVk2W5fJh998aPr9o1Rc/42mzs7gckDUW/Sbp9
LHsFEEBhrU8/JvaKer7J8SV1OjZ3Q1klZM3X9CtTlVvkx6gFNCSKNkMM6A2SFWOgObyieZjYYjxv
WjOwNVeneziEkl0bh2y8NsLLvjs2ZgSG8D7C8ZGjv6JraQ3/cCujqRxjmMNFNFtUsdSzT93P5Eaf
51C8zjHyY3CMt0ANlFUFB9+ZK+OLleN8K0NDA1G/iTyMyIeFbvZ5GRWzWNVpOdTXFGhem5qtm0Ia
CH0LPLlh+WWp6HM5xERKxlFVg8i7HA8XZcjny9Eq0RsgLMFNrOMi7aRqdikDv9BOWPb5uzBWRScy
tnnfKweMEC7h1q46B/XGKo1dXSj/0GGw/CB0GvRT+FFE+0jnoQ0CSJFIDEfxWjL9B0KUNY+NIzVW
/RBA/bLDwF+3CouqkF1BsThFlXGl6UXGaUS8MiY1/YcHWX4O2xqN7A0o5xzGz3aWzE1jkInyfO3X
w1rF0RuqaOX0qvKWho07Z4VvM8RfgYc+1zKXUaDZaLB9IGcEaPc5eGiMlNYwi0687iL0cAj+RKeX
EImNJW/en2e4890sBUI2KexSlrBSjIlnr7cQpCoAmay7bqtWgNqGPZvGJL2ckJPlE0m7uptIqvfn
i7JVPp9W0VgSHchLzqguZL3PL95Yy6VClrl8nSQ7lJ1ZvA3VVytVnKQ4zamjAqawTkbwnGe9rWBX
jjEOK+LJFI8a1rGyeNSqW7W99sv7XLwcx30+3kzl/dT8ILOcisZNiGag/RHpGLEP7JaTfJ/MG3Pa
5BVWpQ2GNQkfDzIcSWnwCGfO9wzfStY78daoNglebBWanmRezPUqmjc4e8cS3ghf/WXeHTV9gzNc
BN5QqcKpmjfqdEyE94IzxyxrTiMTdS94Bksv2Z/BdWddG8V9ZXAS2hj8EPNCCDxZeUmLe21aFeOp
CdxB37DG9cZVKm4tbV9nrpS/W7iw6oYIhQvT4KYx8adr0nXtPt0x88/CyhIe/h97Z7YUN9pu6Xvp
c1VoHvpQKSknEpJMSLBPFMY2mudZV9+PqP3vNkk1RPXxrnCUqwxGSg3f8L5rPcuMH+X5Vg5P7LCN
xZhFjBtXUdjJ6m+/W8MEkYrbXLmPqoeU7a3e7mJpHQ7ALqZtzLUSmGhrxxBuIjpkZWa6RO45iobo
xut+hoWwMvMfksQ11b43YYRJ0y7JPZVWYQM06D6f2Oxs6ohsy21p4jvbsn/WjYe+ewj5VgI8VrVy
Rn8/mpfO8iT8ccqGGkXks3FexuqmdBV6X9oXMLsPszbLMurzKpGbVF95n94/XlWUD4FBzP0pjIKU
DbtOR600W2J/FRK8gNWAQimNf7uaRtW2sPNUMo5UDnu9VgjngACsXFROs/4r7+2sXtIw3QWdaBb7
pHpthFsxAfPPZBrcK+0uUHZ+vpb8g1pdWgAcgtOM3wTTSw3INAc5u41kIAPavclWQLufiIALVir2
f+oJLBrrHWB4bGq1vpviY6MufEiu7LSrCq+3nH4nGze5nSmPrOrmo49Oxrq3+s4VQ4CTjhZ4PZZt
H3LmqjF3c5/bpbgDbTI2vwNMu4AOwM7/8vU11k++Yt33yeF2Rhk33IXxc4HQCAgh1JrMlrobsmhL
o7CN+mIAiCIIob5LFY9khjz6Qnb2d5r4n6vG5SoDJnvzwcEcv2bWm02FoCFX5FOk7Ojyslrob9Kt
dvTddDW89lhHDzMIrmfVcCT6bBOCXjuedLv378UZNEplexlb0tE4lOFNqr4s/xNgh4myC02prHfS
3J5LzOd2Ma4sVuzn6baYd7FxCPPDHQgOCdtFl7NqVrcqczN4x7Fv3UR57kwuQcFv9DW2mVR6eE2t
FF/+jyk+WNR8LNp+6yk6h5ErjxvhpTxKzcEQHCnYQ93O9Ys/PfZdDzmlsuXpR6DeKyXaouagzmtB
vysVG86HLUoZ5kwGhPpumn6YdLzAMbTGSYiQUnY3PSh1ADcnUaBmV6wEcFambFdAGDS7n51aX4eK
nQUPjVa4fvci0UONhQQFE6bLablkE/vBLtmA+dHqg8zmOmYPH9nI4atktHXDmS7STScfKmUtD7Yu
3qrRqf4xOIF0HNJVOYNPEw6pDtuiutP8Wz8enKhfa/UvhbEtPMgdAMy2X/mDdpPXx0a7SIG/SQK2
4+Vd1bo/NMRiWvdSjNpN10Zb3AxI1sDQjS/0UjPjt4i0r8pKu5lDoDXrvG7sufKM9qcUrYzMZ1z3
FAMUYrjz6/WEolCvGTMTfCrqQ1bu/Gk7Jk7ZUdfrumOAET/TX8r0l6Y8yHbdO8K41hL636yZN/EE
ho25gGW+R/TyIzdznX+/yC9C6YXzOvNhpTrxSXjsREf6hf7AZPNSecrgWrgxE7ceD0kIQ9ju79vb
cWYL7PW85Q4TTboOt1Ps+cYaPBd6NbdKdlPqlI9tsqes6uGhnV1UZEAklGArOjdluh5WWgBcBnf9
Ierc0PD0jeXA4atW4Te4LsX3YG95xW3yQziihcskuz+NbrcdNohNmruOWqq+BT0XnsLvkLpHso42
1TmKOTsslBVW9m25j5/Aa/mr6R6/rfqUf7Hnu2pOLksb4607qUBwA+24NDz+bEoXrOWzxMrlU1zH
pttHcLPGqsdCzcRFtzByOslyYxHW6wi0ygXG55D9t091CjtRpd8CSn7Ek3/TiMkXc8aHtTD1Q+wH
2GpRStHbpbPz55nRNs4iAYHMKQ7TbhVocuEkeR/92xWlzgqXXYSxUGKBh1/NTEob+ZUZT+KJZFmq
z1p3EUPxqIo9m/z5RyvOxyG2vhgz4aty7u/GTGqVFC0RZXF4xs7l639IAVAJCVAjJ+mUpVDSV6Lh
ZOKGQlQ0MxJ4Ve5Q/x4VV5c2uXwbC+uQ53S+pIyxVOHLrfkbDNALww/EDEoWXbo3pFMQF6sRCRRc
nbG/jTTGjP0U/u704zz8lrJno9mL6UvfHauYKIhL3r/OpkdrvI9XKEGMGSIfjm8niZ1OW7HmlKjC
20bl8QzEoZdPq3qCy+UWrKTiXVRvc8MZUU51K4hVvDFDxMhr03kI051JWdlDlLGR9xQ0NixE7huX
zeSKeqFD6WotedOqcnuvcYNb856I1Ff/MXktnwuko8WePgrfR9fIq1zd7b8lT9mL9K3aS1v5+3Qv
8Lt2HABNIyMSaaPYQ+HwKw82s+Ql86kXNlO+VYybcbjP16ayKbOXPvk5ZQfizMQeGdBBjO/aYSs0
OZwFZppy02vnmOSL4jlz8uqGF3yWvajaScneoogTbNNokyuelazRZjBh5/DzoDcGvNDiQ/UtKe3s
20SZu1gZ1DslRjaGQDsdbeNb9PL5Wp2N7seHB/ULDfulAvJxNzK1qBnNtJtPoeQo1WbUN3F8Q4qC
NHq+5bKo5M9V3ZGjLS04G2gXD7b63cJUqrp9+ZAbL11xSy3enBfHIFVGVVr3ERwtN5w94GwB27fY
DspVc0q/Cc8LZvC2WbG4pkKQ2vq59d0B5ETmynf+eXqGtpRMHs4m7V597i/Sa3jKL4hylfvgptxw
QrvqEHoJP8D6niLRru3ixr/rPMPlHLf5pfyhXYhD8ZIcvtUqOTPcvyIKRG1FVVnSnUhyutKOOMFN
eGds0tIWIbU7gKO2ZQ1c40G/071yF37PEX6BRHKbbftKJZCJU7Kbb9oB6pd2UA6aa63wN6yTte40
XnCDTtzBVujVLjsY4UdMgYYXKl4p36m1iGf/xn8QkYhz7X6Jv+RtQA6nDQbcjO3qUOyGW2XTb/Rf
DaO1W3jyi/wU7xGea/c5pc+HCr3VM+9UXro41qA2DtNOo4YquXO+EelZ9b9K437qt5NyxtK11sYb
K/RimHAon1WMSHaY28ZJ/JY/JQf9WweugVtyyB6hUvDLKF1+gYHThY1ewIlZSWjx9VWYrKoCSJs7
DBurAXe8N/tDMYhU656baTdQw2R8f+k3xpq0m3amau8O4RrNSX+PDk56HH5pv/uDTDqkadf8JBOY
92pOXCpIQr+pdch1OPG8Mlk32lpub5MUNaZnLDa7FdqxXLXD3wu2p7L1GDypY06O2Hm+tvMtiCog
/jxN8nwFJp9nFrtwuE8osQYbvXtVI9ZTZ4UWcb+JqnWjwn1ZKc3dwNYE3kPr8IedAXhwXRROOzDU
2ei+En9FYZsm4kDXgvYdncgvdhFXZjFmSNwqS6cHm41Kv+eaE6pqdWYafjafss7AJjHwhvvRmNpJ
T78jTIxdm5yk+kaXuyPJAagUZUfgn1UmapR4leSLGftDRYrTYdpQdDqJ9NeuW3nYScCXdaF0kp6t
3JpcUcNJVha0NUbzi3nqb0/a+3kK4QwrA4vcLZjW19UIeO9KD3FoPo1Otql23e14M1wQVHqWOxx5
NbDLzBBnw103PpTJqoZERIn4UT6qDxPcsCNV8rg/xgjvqZgL7EfYCXuRBR9tJUMIgnP5c35EDrrS
fmTZStFsGPyEtaUFASJew7N9lA03a+/wrg29a8D3aJ0udscCiqBHv0Y8xq/Li343fev6jRI/BOrt
1LsKw/NxOpZ7+Vu9CbbZTYudPlhH+AeSteC2++moOsma2uoT33fH8H7Jfww35a3sDYxLyi3SwCq+
NXgkfaeJXQ1rUL2bIrK7D3N7HJMDuJQudtTjGK+o+KqgPzPXJ1qudwXjXmLKgaBmcG9Ww1F4XMbG
g3jk9EGTsgx/FI/018Rn5VVgjEz31ImNwPaBsTj0YdgQMcboR+WkO7pTrCQbtusN61tPxZ8sO8S6
vtYYpyxbeMxfrHhVNtBp7ORx4L0z7eo3F3oZajbzTn8OT1jEo4figa2QsCvvFyrj7z5fZk3rl3Uc
hJUqIUGDP2M3L3CGM1pJoIBku3st3PxQ3UXPlE125m23szb6Kf4dMD8Pu/omfdB+Tjv5kLxYCoVj
/DQUhfldGHfxo6LQVgZEwxbabqW9piyvKgKytL9v/L3Z3IKZF7yk2KX9Zhpvxv6+a48AjAPVi9AI
644AXlLyIpNBh+EBysfaataW4gjdZo7WUegNxooqhlqu9O8UrHUwnbGTNSst5mmxkycrtxdlARwk
d2qPZXeQ5c3UefKEO+uQNKtQB7K5EvIboTuk7Z3Q+qtEO1jRpQx2fmMbX0gA/+GdpVOBCElBoagj
AH2/3DM7IvR80L8nLOflHfk4kOgzaQQfOqou0arTvx4jEGMvpjZqH6jqrpvTcaFP8TAIycmnoLxq
I5MRs652hZj8mkyiKD9fkbwFRr0fJRbtNwJCS5IINDWvapZQW5W+C83kFDd+6cxT9qLJeXdUjKRe
Te1PNHA+CaBuELaFi9HZAf2DeSzPmVJ1pqs2k6k9NbTqJ2HdouNfkdPQelbQ/Pz8RK9vA1eeatBS
XRd1TcVx+f42VCMugjbOolM5WwWtnY7HVNdbh80OJFW5235+uDcjx5/XZTkeBGV6kosMgrit98dL
SiubyyaNTmY0D/u0mm7G2De9pAkbIADzz0pnRzXF+MYnc6bREpqGR2k4XxVqWu/7mj0jn4dA5xhL
oQ7bnLJeadyUGPw/P9M36fG7M12Q9joqCmYVro12dWUacLl+UivzWf7ecTxpYZGkD8KdutbO/hra
hFvc0y8Nz8Gu+K08MdTTFI2+p8kKsx7rlRotdnwEhp+xAMsZTVypuyXqW4k8IfLIhGRJoi0JqYEt
Rcz/5069VfuNdcrifSDtc2Bu1Z5VXpWuYoiU2BY1D+JqP7ua2dthupVar6tZRHi0PjHuCSBcs0Mu
U7y9F/zTwHI/dqPKpSbAQmTa85+KYEcvZEzfYxmA0dWjPAC2h1oBUx1NFJZLrOWYj55aRj80VsYK
kG0YOzWLQG1VDl9c4jfRy/UlxvtBW4d/qLZfjQFgE5b85FQ8z2V9k3cZOZlwuFZpyEQJ41SG8av/
AD4IJyBhdZWJJN35r7GVFFuaIscvbvjVFgLKvqIxrxPkQGDZ32z0P/afbIVDnVc2P8tyJNHFSe9U
dejXfvRTInrczh+nvtjEA+S0z497XQd+Oy5uqyUEnOzjt63NH8fNFaLa9SbKz70leETPwCUb49mO
dEBdciRTzNKbLxoqH156PiqqX1ZuVBKwU1+VEQSVpFVJqbIzYYe9Wxv7CScMmzxW83H2VVzCPxxs
eZGAo6I1xt58VU2AVabBJdK4rnH1TOQbC2zF/F1I3eOURl+tTK8LJPx4ighIG1gOLtPKVelGqRSR
4nYwnP05oeSWN6y1ZVo2n9+yt8ni/YOrEepGui/PCbLYa1txrEJTkyq9P5sHim6UXu3xIQStCutr
5vVn0bcy2fRGGzM9aqAhxQUYgd11zh+7aFvk+zg8CdZdOe5LzY19gi81XLxeqrly5pSt243OAES7
figbJw0cqYG46VjqpgFYGmFi2beSa7BRtPaB6uKUqOeN5buWRovakV7ZTtK1Hlkq4RiDrfKQPUgX
Y8SqC0V5Vd6y9uLr6SXBbEb6cuhK1Spg9dmvunZV0DJMbwvFbaPNmN3Ghje8beLxDpnCqkd6U3mV
4gbGOt632Ub018mw7g/5+qtE1OuuH7dy0cstmW9owT6YJVRRAOpLPPdZTOaVpfd39Pjs2ZLHVd/W
z+QP3YWU8z+/sR90iYQvWBp9Zh6j5WG9BlLkRjjkKU6EMz3JmG3g6EwA/lxF09B29Y3qkJtASaiH
vyy0gVsV5Vft5Y8fm1Ry8vqIdIFmYLxNS38MB2IwB+Ggjfk5FdRLGmVwXNXQX8VVXrltLMtOXLx2
RpF+8ck/vqUMwbKBOYUwF51El/fzctOBcY36sj5Pet3sWnMtoMXTQm2VSYHwRX3xH66yyRoAP4AO
rMFAZ/b+YEIrdv5QFxxsMM+VKG2aPMVqDiJxOBZCvmA6upS0AFpIaVl8sRD8h6OjPCVyieUHSzPj
2gAKXFIOc1KkzkIuWvQs4I3mwUHptMrRougw3QxVHNMEDC505p4/f8A+XmbLQnuoyIvnhf3q1cgr
q1EZkOlbY2pvACrI7GtEi/Gi0+3Rar4cpz5MaRyNshiJHouq/7qQbQ1ijcRPa85IK9oNhayh3YLu
DexO1i8KDPsVprQljQOv/+ef84MWFAk4n5JbTCEXVYoiv7/FIZ+GUA06YFk2IXKrSQlBD513564V
9nmt8BbLtKTH1hAwQyrmCoWoibN4qxOku5HKVPTaWfSMQdXPDX32L05vuc7vBnDMR5jZmO1p7Csf
4jHjMhUWLr54mqrWXAXj9Br2FeEPRdkAB6W7z2LAQLpOK9PC9cO+mk10FT61ESxOwmVUrzW7ws10
lnulcpK1tIOGh+KtjL841Q9PDHJVgEo6XBSFiNo38dcf4wHhy4M+5np5tkr023NDx8QqK2nly8nP
sEJR9vmV+TCBMgYAmeLtQBfN0uxqHLCarpFy7FnniWREJOXoVlK/S794B7VlZff++mOAZ2kN9ISg
NW7F+8dj0GqlaED+nivEaqApLPmbIo2nJpy3YRUVN7qKWi2YZprAalXudcJJbEtIlQPZx3fkPFhH
3NuJ58/Ie0ZD2/V6MtyWWqTsE/hltj4/qya0q7yO9TsrJAekmzvJm+Wf5NyzqfBfLKD8W06DailF
YTkdb61Ko9qdW+oqrSfUBiILlVYVdkLiFycry51YabkBM0z30hDBnFAd9Vuzv58NNyXK6ISsYNLa
4mhU7XTbRl8sTz/unGRi+5gXMPCwjYVk9f6SNRHAra5J4/PcZjGJQrSEe7EqHNIZCyjtlPyiuPV3
RCceGcwfwAsMditav8VWPCSy7yqj2j+psrWaa+oAtWzVHp5p9Yul0ZUl1eTHcpqcIu+XwU7vOqi1
kvOgs8w8OmtEs6+VoVfupBaITtC3QL5bHqfOL1ATlGyJCgqnCt1FsebdD7tKcEpSMxwBqjaF3Myb
kxk8jBXdZEaP0Vbt1lHaNDeqEOxbX5I3nz/6H2ZeHkT8ABAWEGUQdn+1ZVe6vBZCbegXXZcFRaW2
b+iwEWuIgN3Emm6n5tg5//6YDJPLqoMkVIbK9zd1kDV0ukDPT3Lc/iTt+XcWpk+pn2wz02cqpPsF
rsr7/JjSVUjyco9Y9XOwRVFnLePK+6MmilLLOljpUx45So5v+WxYYJTHSw69GvJyID1r2QE3Ulvt
Mh3lDgpNAkMJniEZEy5N5UZRQCzEL3Ei0wZnRmQ2jsJ+rSHvgqQLO5gRZMgvRosI+EUfC1xV+5qy
Hw4gub/r5YSy2IZk6yk7yeMtSRhs8Db+dGxTB7ZbnrDjZDt0aVJQ6uVjJr0MldvQxOu0rWp5VviK
+DcNqQ/CgqGunqmPerExn3LdGfJnRdkP2G3I3OxXzVEz3W6iH4bsh2ap7urdyoJ43o2vQnlKqJED
JMpHXNxk79wZ9aNPFU9/UlPVNZO7gBOuTxOVs8KDt1iP1GNvp9KZTFv4xthL2ysCIGN42Bl5qbKK
KGcsFkzqyCHXZA59fuc+zgXQ+ZaIctyhaDCvpZAw5Qlv0GXGSQXIPKFDClWk2wBxbTH0yReP5t+0
j/eDNIfjTbCYE4CMXFtgIy3LxIUcf+pUb5DvC93257uGNItUrFYaELyUcoH2bJg/rPLgcxML/xy2
z2G3a5RvivpbUn+PA4Wu8hiUv1PhEPogpVw1eZq7Ncq3rtj7Ip2YR8l8XIj6avwU9PKq7SybUC5S
5e8DSFstsUEj0ooe5ciQbP3uNISHQl4H5nNH0s1U/pKbejUrVDG4Q01H3Bdwp7YilnZ8svzdFAIa
wtMz6Npqgj1tUk8Zm3bbh4KrDPkKgAEyOnXoKKAMlOYoLyek+vWIJOioWXDRDcBC7URlkogAnS5g
lwFBUn5L2q9IKO1cOlrPI1sqUttsATk/QRt+8FwV2brn1Ceq2jVflTEyDb5IlfWCNsYWI1jwDXNK
QpsbiPp3DARkv861HV96JEtLRPh9XZ7i5JdKCzmRLaoCWxODtBU8WMF9VH8r9JOIbiZ8LlDw6PvK
Yr+LrQi5WxaffE5GtbZWse7Kb4ioEDOPYOPRUPDEdmtBc0zU6dSjq60p2/OlYOYj7cy2rBXVFrpp
3aP8Kp3H0KEPLqlIvJIbGb/CgjKHn+B25b1wT2+wf1H24Dqo0kfrggSY2h0YEVpbRcxB1QYNGzwo
9HxMlaKTmC+DfBEstyBDSObHOP3gdAl4olUVOnq3NuJNmq8tdsj+LkLMOHy3GgqTW5mcp8mLa29Y
PHmQo0YBOMXyx+N019ZI0XHJNeMTQSN05b51xbeRbi5a3CF0jMvwCxAWTT3QWFgMadPW8oOV7Hzy
eeVd0D4H5jadvxv9j5kn08TCYrLoWDrWXegmjGM8J/RGrXXRuaDkzXGPKp6hkF95f1ML5wR9VLJl
ZzbKuyRFPnCTdW5c3urIRfLmJVm6yqOdNNtculc5eaH81Uv3fXr2x3NMy7HRXCwjZr3VmdeL5DEP
D7l/q0hrOViH2U4lcia+SbpdnO6qbtnkK/MGjWQ+30n5nqCDXPUyjWjAJ+x8Sv/YpV627QpQketR
9crooU4wCJ6k7tjR/vefZF6PedxqlmuZN8jZM20DaAcYRIgYaqfTliy+KDepy2L/aiBZ6JLs9EQI
Q9hf3883fV60BaFc/WmmDRihME3j1jaA1XiTJJ7jOB22c6UPd2pbqXaTBTc5Mb+Ob/nhOhSppVSd
THU4IWc5kdHNVQmLYKNXSEzQM9QMpO8RINFZ/YMZ5w+tv3Rx5cJNDRENxCIHy5FstVk4rqsxoA7T
AwLpG6ap1BKTlRY+QRmQ7BJGP5rZHveJ6epVu4pSHdXnXKyTHoHW5yP5x00oKyN8h8tu0BJFrIHv
Lwl5g00shUJ6ln1xOOph71RK7sDJ622yhpmMeywtZvAydg30IDHovtqDf7gnnMDiElwckMse/Kr2
qnVSD6deS89s4dSboDxSE5i8slVfiX4a7bYFJ5TWlIjriUjoPJl/YR2n81TyoH9+LT4UQJczgZYj
0wSyDKQ/7y/FMKehlUInOc+p+C3QiFlJJvZdS3LJWgd5YzGuf37Et2XVuwdyOaSuiLSNRY1N4NU2
PM+UtJlllQJoM7SOWeTDqk2MnwqRtcdMDbBPdPJWr4kSN4vGd321vqtH+UFhMtxV5oSuT88eA7nm
r5lTzRIo71dtndiW/NsgUGyFB3r84iq9abvenzNeg4X/xdIfZdr1wjqa/SiZoipBDMfz0Ut5uO5H
EUyg3/WOROidW6YkccgBmyYdzW5sZcGRMJUkoOnY5WlPyo0lrSdR7NZyp9paBRUo6QLJC/xG98ii
tNamsThhshhJRtM260Yq9c1UoL0Kw+jnBNzxZoIxOEyy+MWnU69HiAVZT8EWKbSKmcO4WpE2U0nE
oTonZxlrhQ2q6WES4y/W928Uzesr+OdBru66H2gkTiU+cppGpN0xG5kXSXWJmoZ/qSa+PyOQAeik
FGRTiGB6Yz1X3V0+pqUXG2Ltpey7pUG+G0FX24SIukvvaSUiaHDmeFrSOJgZRhxMma5i8RPMTakG
mBNKwfAsh7urfLWU//gWLyV1mVqWqSzCxau3uIxMHYLOLJz0FnkTASKzWxHHZVvEtmzDkk2Lzrqg
C260cSnyBgFpePwdZFqD+cUtvCLOsKugmbDQNmVuJWtT4+o9bi3VJyy9EE5dla61VunXVctVFGZ1
W2gyVgW5nLwZbR75jytZmpQ7K2pZJOCWcAONRZiW0W+Jja/kjP94YoQ2L5wxqpugKt4PMHk55GTF
18KpssjXaYPhpICLZH2QOoxtWIDz9lvf+c7ocw+zUNiLVBNWxoRWqhfGBhJdeC6y8flfD0Ls5Rn1
uHsa9pZrNkpN2lQ8BWVwJvA2vyX9aaMr3Zrc02E/5/6WOLHaIY4iWI3qKK5UvmulN6W+JyzajQVS
aW4UeqWqmAuboGkz1gr6a26Fk1dNubgacUe8nfD/0FX+F42wP+7dB7rKQ5H8vgI6vv2N/8CMoapI
2O6WwRlDBTXP/xAdBcxRf0HZ0egnoqSl5suj9x+YsfkXVVGFTT8lUmwgoFf+m6siWH/RA6AgwNxM
/ZeA+X/DVXkrpv3fcQ8xM7VY5laK3qJFF+7ayCSjIyZhqxTPsnSvVHc5wFQCGe4neV/IgEa3ingq
yY/D9ezjudVvy8xtYm/eqSBrn6xkNeNBsHZdvi7KXUAz0h/t4BVZGdqSB9bkhcOw2MekHt7i/+rI
YVfvALeO0r7VFwOkNayDyR2Vm8pSbew3+gwAKGaSt4UOysdjWH8TSdIlyW+Nm6HtzQdBL50W65IU
77T8GEXfyWTV87tRPFjzpqnuyE/MMfeIaExN/SAll0Bl8wkzZFI3E+qh4NyPNmZEu7prqp0mfdVl
lN4Pu/91RamfcMupkerXDdRBJPTPDDPxTLLrs9YHkTMGqrFXZuO7MXbUDS26GYI3PBFurR0MZeqd
eKCX/8dTePz7Dr7DRr+fNZfTWNpEdBGQKlDUWSjaf0qm87wxS6VR53MSyhepk8yTFojRnmKLFsXP
g1n80Ev1MRNHge1kvZbFkhQ/JZ3ORUyXr5cePz+fZZJ+95yxduPxoqALegJ29tWatihMOZgUczjX
ci16XRlZXjOrz60yrbNY38kKCSAoZf6LOfM/4xLjEkPJ/5v69FDkwY8/MbNv3//fo5LyF+ViQENv
ck1V5G78B7FuML6wWkd8xdhDlZYb+Z9RSdL+QtyJQIrK4Bu7lNX6fyPW1b9AhS1AEaLR/x6x/gVr
9kpEyjjJEgHq66KSWrQf150NI4lignxH7XE0C+tGbYtma8WZ4OQxhkQtHfsNbLz8AdosrmpyzIuN
msvjdqqxxrHIqZ2uneHzhFI9u39cxn94sZYH9c8Hma0BC2wFWz0LGhBHVwvFbCQoM4iE9tEXw5oi
P6W9Sq+kIx3/xKsFNf17Zv05/u/gd/EPx7t+j9+Ot0weEOCBDFzvxcIeock8Bf0jeMbOTQcMVVnc
SF8NF8ti8PpjIY0wl3YgfS/jahse+iRl+nnYP5YG6utcsAo8BaEpwMiwhpPZgQMMYxMWo6yDZjea
fiVUdXf8/Nou1+7dScDa0Rkz6fpaONavx6yIZOTGt8ziImjCtGlkWXieKkxFAAq7J/K0WwRLWXeU
CZnH3oN+9PPDX228ubj0tNhlMrsukzLbP87vj36aoGrNLBVLrbvF2+kXaGw7eTSPithKt4Vm9Fg9
YnmvVM14G4/qM2HbXyFNPtxuEGws+DSVfY5BG3j5+h+nkLcJCahp0F5qWfaRoVPcaGtD/+J2Lx/k
/YXmKBqGCEymvGHXq95xjIdKCsf2UulKvZWjBOF+2Gnrmri2Lw51JeRaLqplYYSXeYvRg6OzfP+J
5rIfpEKdpsskNRrq4Da5FQok7WJiWrte1sKQlOEQdXYrPOsD9r4U+cQmIu3gyQ98OVtFSqp/4ZV6
X1b4+5yYjIhTEJGQyNrVdkSlnEPyRz1cdEX43iEJoKWUb+JRu4f7ZodR+VW3/eMFt3iHWU2ooEwB
A1y9XrI5q71eptOlGGMkPBjLnUAecC1kkfHFU/zhUNSMJInHF+ASGvxrmUpbaVOjpUV/STtMhuQ8
G85s9SFevObfcTC5jByKzbmpcLwFGHk1qedlFZehP3SXTsgzbzQsYed3Okz7WtNOxaSLrmTUhi0U
2Ve2/3/6kGyJl44iii40QO8fqrjtwlJN6vECIlrdgOkV4GsUqadq01d5gx8G/KUGJ5KvhHvIWlAv
7w81BghCLHKbL77q3xhN8iz1QWqPRgR6sFFePh+CPjyYHIz5k4IoYC6di/r+YEYpg+Pt/e6SjCWe
VZZ5RJODWt+UU1bezJGQ7bscefK/PiqMdbbojL3MMfLVfaznOaGAE4qXOcn8l2SAoBHVNGgjWdgI
3cL4nQTl9fNjLpft3RDEAoNqDiJaiQ8LnuL9J+Us1L63KvHSBxiurcFnL8EP2Pzro8gIl1kKs6LA
/3VVA8n7AQJa688XvQktl7zz1jaV0fc+P8qVK/TtReC6aWzGFl0aK5f3H8afCqUvtV6/xKV5yLAe
lQFOu7Y8phGG5tqVFJhnkL3jTZheRjHAITrBdyQwPWD5MF4+P51/eDmWlQJ1n4VCwhru/dlUSlgK
JHbrFxNxboP6eS5GR57z/59PvYgcTcZ18oev1alTYgDfoit2AbaBUGIAObiPDuZ5UF0FCYQtb6uf
0M+CX9gL/K+ksf/0If88+NWbUkhGamV1o19y66B2N4ZxG4Rf+Hk+HkKW2YHzgGrwXBDAv7+OvZLn
YirE7RNM7HSdznXmZQkJwcSJJ//6OeUh5cVnXYlEnf96fyhhyFQ1TDrrUg364CYy6AGk/uUXte03
rtf7l44N/RvKetFOsh97fxjJiOuIsr91Mc2+IH48LdrfwZCiJ/djWpmOX9AwtXXyO4EzpNm6bNvw
tcpTunaBNMbGqqhU9ZvYZRYlO18PEwcdArFgJJhGdt5KqPJ9QNaUpcwkatehlho+zs4kBfGktNNe
Lav+iKANxbqJkQChHQkmQycU4iaIKp6VRl2QgApIt1eziLKvBrqPgw6fH6wk2sKlpfC27fhjdaVJ
SUUJfDAueZMWbpn5Ck2LZnA/f/8+LGNpijN2s09AYbdINd9f5Zz0qlo2G+syLXz0hPDQ3vbbwpB3
shVReq3Uqb3pBrzSsZ8s8MMmzf6VMmwZkGilQf+hfqggKbzepczgRwHRC8FFI7d8O9IpcmQxSTbC
UORuEtKK/Pwjf7ywMB1F1u4i0zF1ev39R6Y8X2VS3SYXsrASx5jhLukZPobPj/LxwnKUpWRGRWyp
1169kPIo+WMsN8klZKZGZKKUGtEJFfSFodeOedDX+yCnPKpUI3qiICi/GBD+8fjLthQZEFvg68Yc
6Eo1nY08uRA/EN3+H/bOYzluJF3bt3Ji9lDAJBLA4t+ULzqRFEWxtUFQDiaR8P7qzwN1T7eqpEP+
mvV0TEd0xISUhbSfeU3Z9n8YFaSKpCDIkTiQb4ZxRODCKYynKrZe60ydQXOWReXzwf9KCtWIbJ2z
4Mds8I04luljBmV0QHOW57W+9CKzooI2lQ9pHCFzMdERhkCVr2U1Z4dqssQre+sXa02vlsIk1Rwb
3P75KoSlcEuDVYDCM+/HpAUW2RXN/uW1/uUotHwwWEPaiRzidEcNcxRUlceOKqqWmmM2jhelmb6m
IPbLUbhvA17tYKF4nI6SDdrLXV+pR9nC4hmGGPcm7TWv3LvfmVKn9+4Sy2HkZppAczgnp8N0Yd+G
fW+mj5OhfLQ/i+bacGvo1lHjrrtE3870Y+xVMIngQzFU8XWmA/1eInn92QzQAS7CcNw6Obqb3th/
88wO1OI4eGBcjDmfvlnKsPdidLDHcdt62maJQu4ohCsc9hZol5dX5hengI8BDb58zZKun36MPUa0
LsIufdQzzZzO46yPIcWWxrDARUy2WBth8Unn9l3ZT6+B4n4qr3IIYOGgaEbgyKqdp26FhiBWknc/
5lntbpk7AD1GaR1rE86TKq10PzmjdxiqztxV7uDeFH043Y+hmewiFcb/wVlAq2lpIFHAF+dzIan8
BIPO08cgM70jniAFlAiRv3IWlhn9afsQG3wfhxLbWazcB95Yt/2cPM7+oNahGtFBDCJ9TLSej3Ph
jq+M94tJBukLwwC7cES7qYScLjHNsprtWjePwdD/UXrICxSx7a4GS07HeXTkk9X2T71A+KsvhvRo
dSY0ebNvLp26UK+8pj9VZZY2PBEYYaa/YFzts6+PEw0mZMpbKvm2VSHu0jYXJEp6GwVNvGfXNx+Y
OOxeIgH6qowXbH5lvrLpf6pILr+Ctxw1PKoz5Ltnu74yWGfleO1SMvDpZFTtB8LT6DiYYH8GE36f
zmFDiFrnuwn7pk9t50wPoWF/zQN9W0ztPX4+wSsFs+990x92Bm/BUl9BbnDRCyPeOA/oisHPgYP2
Tx6v/VXUlemTbBpQhiGENuSAPB8BuqYGt70CH+heR35WPclqEi3KwTNCRFPmZDdV3oUfY6tdJJO8
zL2WXuw0q36A1IK4UCaBNke99aAFzlOYx8XF2xbrBuCcgGSeEE3uxtXcDvlDFRQgxAzHzW6bobHu
KLcBW0qAyj/YTemM0BQr9LrqIqo+RkkWf0aGSzxkukjhj88N+LmRNA30WzkDArLdsLrvByP/mOva
epz8ADFdt8PeZyWcEI1PwHzxs222M1DDWAWXxSjza6gj0WfsbHJeJTRwPjkzgu4FntJfoBNAtE6V
tj85vZ8gUiRH8ckKoupOzCbimGVOi2RVlibB7MxeQlPOiT+XgadR+BgIzh23WyBGQVA/GE0B7E+n
ZTCDEpqRoSviMv3DzHX4Z2rw3xYGLQwO0QstjK5/zrrTHgZ/4O8eRoDh65J0U8Hk4C+Nir/8Kjz5
xpSYBvGqww373nP9dwvDfYPGN6X77/4mPGBLdezfLQwLc9nF7wS0EX+MCPJ3GqvfS6g/nEyCFoxy
uDkXFQySR3GWBDSeKFu3dFswd6AJNdjcy9EB1efqThySrvGPeTPqvYzq4tbunfJClGG5yyY53zbO
2F92SmWwXfN9FMHF8YtKXQVYzz5Y1phfeTkxn8Q04SDqZr5MrNlEesttQoSHkX/EDqB+JYQ5zYWX
FJ94F5VNCuOU53kXTl8EU9QuQvyOeOcCC9pEOve3qe9/xlfAOP6wyLd/TtGPncslFvpn4v4aCbcl
KmABFbdzlkmnmyAdys59Z2s4j3E8+jw56FjlbqlBssbyuuwWt8Egs+ZXLvlffCQjkjcRXAe0bs/C
tNgvi9HXZvjOTRCORvI3usxCAQLOldMrr9pPQ7HJ/AVhRnF8eWXP5jNl3/RBr6sHY5DtLp7ks5ax
uTZG6y+nzf+zgeQs8fjJhNKrwqOFbQhtEjTf2cvlFaaMtJyqB+WZOx01R+rGO39ur/LK3FYYtGLf
snKdYx4pHFk/cEPfWYW9TqGah8/o1VFbW9dGc4iH9mLSt2YNNrcXRy0oh2Tv3C5+P7qIkehFa6i5
RC/gsu5Bl8XIxnW29cqLt/zY048BruAsgSfoRBKxs8jEH6dUxnamsG0bUNYywamNYW6v9NQW60QY
rxW5ftqNUBEXjWEKQHRL2Bmn+74ckHFLKVM8gJKU+zkcYdMaIxokOsyP5Tjg8W54QJbqV3fIaWrC
OWDkpQfKyQM+RZH9dGQvTUf4bjydnUdJKCpzpFXsUL9y2s4BUAxDFodKMA03+C2mt/yMH0oiVmnR
8IdP/9CFFhx2I1YHQQ9qr7SHIJSfbaChNKswAlsc1UC2mjCWq1o0OALomiS4y52tgYNdVz3/5j2A
1lvggYSFirlIF59doOVYZV2RhtH7JIyKdZi13VvPgvUSloDgLRgl296CKe0hIPPywGfZGjO/JISS
aI9/6dYsAKCTKWln7MakW79vBah7kP70qOA5D/ld1Uwfaqd/SLNpWntRYC7x06cWa5rBQYFNixAd
sO42HgifgIg9F225V539NbKcdkWt9lMBo1QsWXNJzo622su//CxU5pcTKZMekJMtOiaQM05/uQFG
VUTUZN9Xrn0d4oU2ZOWm8IObJsCIIRdrd3EONcQH6y/xjv9GKf/i2vxhFX4CgH3AWitp/gdH+//Z
dW2Xs8u/5i2I9eOX//fnn/07YJFAJJaKMlwuFmcp3/wNuvAXlBhAB5LIH/AWzpslrqEfDOJr0cLh
Cvg7WBFvFvYs/lrc6hIBBet3opWzW4DSEtmARy4hqU1Q2TlP+CIcVpPEMtv3aZcShteOzm7GPPHM
tUvxcL+whVfpGEVqO092/6nqajTwfbMB5OxI9T6s2uomGx19b03mvG/IH195L0/v/e8/EFQJ8GbJ
ewn1fXlPf7imBmC1Zk3N+H2VIlCE6sYFKlk+CGZdiVeuxNOL96+haJ/Q2aD4z3qdDtX23gAceG7f
T8aEWORQR9vIjNNXWtA/BYjL6w/qbul9cVx/koofYDUYNcyDR1Lobm9J6A0ajvsIuGENk7GCYNuV
0DTbkMcum/ybuTKuVZ1d1nGI8JcV5eTdat4i7u++0z4zbliB2qTTpHZeeK88uLGqT8tDGtHOLps4
3EOjdLHEwA3+hx3/i5Dte/v6n1d5mTLAs0TW3JbmIlBwNmUTkWE96SZ+9Dwj/uLxJtxSSmvWBFnk
5UkZQCyyLkaBSnknpnLfZ/M6mpS50S2GXzWCflmjayjgD67o022vouTPRf3v/fSvJfH5v5Oo/Vfy
3eTkUlr+wJ93kpDYjVPApbREy4nTxVH480oS5hvTWt6Sf6O5+H/+yqGE88b1XVTJuX9cIrAFSv/X
rSSsNwS0IAFoMgl0L2jq/gYIjJ/CSftnWxFuEQMRcxFZLS8ajJjTkwhII4DK09Xb2W8rtc+mlCdz
8Er5mLh0inZxF5rNuop6R+6kqMf3dp/5z/zi8Rj6BapsPSUOLGziTqDOLGduDfLFNLtslBM8uWGH
oE7bamCsfhIod08EPMAInPv+7Wh7TYX0tg0XmZjZ/9hmILDxSTEn5OWCKrzO/YBucj208WLwUBjF
muYgGrPKHMartrWcECvLzl5HHnydt0MfpoekN4OrVmbTTQSG6Vm4afWtKPHTJuwyn+d5oqlBg079
UQR55iDpmQ2oWmaxeZPAcPqjrXrvfZDrIdnH1D9wXU9jbGXkFKH2GQ7Ca1ZDpmc0lyPdPCOWZX2J
c20hMjcn+oPd0n9cmVPkUB1qZ42AstVX4caPG8xxLCgqT24s58sc2SV5NCi17RMre2uLGn3mbgjq
CzsWWu11kxv4vrrwB4IiTb/EqTJoZAsxXdSyJCQy+9aTeCJNTYaGNLW0tWu3KGuL2uj7DS3rJlm1
Ye5QxjHAr2zTzHHg0eRdyV2B5NF1USaYypRGZ38UTW7huyiz+g44Y7TQ7RCdTVtSs42pROauKrv1
39bKwawui3CIX1e6QeSGu8a0t4Yh6g9O4QafgAwqyIuOosLT6MF67qlW1+sopnq2UUtq08e8L4cQ
Hi0NyDIFpWzZeQvRqRKVv/J0N9/KBq96SkHTUB78VKTNKvIUFDtjyO1Dj86kvZHmgN9gYc3+e51j
YEctPPWidYDSusLF25oSmCR5Yuy7MUA5XQjDqy6qpoTjmrkmpmBVXlQQCwvUFrBg7kr70FZIco8i
gHlFauT32ziIW3TzkxoJwSCt7Xf+gHx6PrYxNMLZp9g9xv4qsXNnWkuHPQZgcWrQKG7696Oq8QP3
vBT5XSvotLyY4zzt1imZwXMWTaCtQwKFy8rvwno7Sb/Qa9sPFwaGdD29dXWJThAFL//amwup1mLw
/GlllyHF/zAzJH5YXjPPh7TC820lktp1D4WPngYMW6hPIJ4U8vGTsMaPOWaTf5SGjVWYaP2M+WlE
A5E4mHr+OxumnTnVwad6bvmbqg7ubzyV9fXs5CTJOFObh1b32DsNacGxdeS4tFBkjCYPKdr0TY1W
8ofXzbBrkQhoKf2lSJ4cYyzu3HVgckNgIlrV3yyKos46pZOtNhac+6WoTVayyhyjyOjOhO4HTxe5
WjtihB0Ol6ViMoWoH5s8yb5llCg/6qatMAary/BrW5ZoznMChxu3t+d0k5V0MdZdU2BRROMCfTUV
1FkHPduKP/gqsDFHdypprb0xNqM1LfeuW6vEimZqHCkSTwClU5TPLH82SclyFKXUsnkWI+7Gu8DX
p7JXoo1FvHZUj9JqKShV793AmG/JlweUiN1Y643pt9pccUY71IJ9g3wSoLxnHiVe2um+Rc8b76qM
4GtXzIU97CYj4mqSlImdwxQoWP1UsbkOnUjUGbJSNflEIkrA+XM5GDWC8qnX78JqzJCd65V4Ktwa
UXbfH5NHvy2CL0Vodk/EzsLYDGbS9HtpupCqsI1vH4Jxkgmq8r2Sh65s7XzrTMiN7EIj9fB1nqyo
5OYxnfQzP2fsjonUCdbEshEfx0Cg98uHd/exp6J4q0ujHw510c3OPspmq70XdcwOMYzJlbdUxEW4
ddsZuYIciIDaDUODoYhHZ+mLkcpmnXpVsEu1RG6rjO6C1MH726u6FNeQwtMKLf7ykNMUWrkhiqX1
nLCuBHqsnxtAlHUx6pSu3idjIa7mIr9OBxvOsA6PLmvvI2bpF9Mtha9tEE0IgVnDytLdjYrg5nGO
ddm/FZX5uSmTO9NFh8tJrQtVd3uniyG+hsMqlro99GrYOD4kX4rVQKPxcQgg4JfwUxP63k3tPuEM
9GVq8nejcjil5a637Gcruu3b6lqrCSH16eA08bFpMc+Lgu3Ua85DvrZQtxuTaaur+KnufWPTulV1
8OrhoctDjBDTZDw4Eon5PL/vtcHdVrnowPjXeezY6wyrVRNBfK/77OsES5gegEfAaJmJfGWNpMIQ
+heBk35wJyfetZkJnialyoCkhwFTd1DYt80qQ1x6ukjmUl2IxjEugP0+RErolSuaDeq9xWFQB7vQ
HNWpPqoIFYc49w8Yh+4yv79vyG97GVwEVsnlk2I7Mn6aexORocGbjvz5D2EdfWhSQWUjF+8ylVz0
XnzpK+dK9RPSZ/6Mp6M57ftqpKFh8teWkbiLs/Gza6T5VvdxE6wH1+qpnNEmy9GHzTUntW63hrB3
oLY5o/NlivNIlluXg4Vvns4hErvibYeG17rmyjERhFj4lTBV/OqpNqDNpOprIQN4etmhS+2DOfmP
ZbOAgeYYbVDtq8fZFGtTlm8bO9laCQ2N2dfXXEbINI462cZjihn5TJswzhF2K8j3W2uJZLL2c1LY
93Wl6V5xGteYbW88I9tVRfXQ2+kT9+maknp8NOjc9kvC17YFl0CCxLmogC7tiH3eVV5xWVXZs53F
H0Ykbj7XhWU9jHm861zE+VH2DEhjIKEa/njd0BfbpEGMNkcx3vXwtVcwqdW26Crk7w3DxmG8qz/7
Alps4fXW9WBZ06odn0SJKmaQyq8Mt0l9dRMnNfr5be8GKFaHxGjauk7xQHLisNr7xBsbuzS+zGgX
wOjbztkcXthlXb5rhEdsYs/rflzUem5FimJd7tynJjzdLOhwrrAlwiRmL/7o6n6+mlW0URVwpayC
q5NPd7YYdjpF6yC3Udr0WUPqKLc6L/d1fVNHfXSkgnSTz2g9Ge2xzvKAmU8+zUl8PaOtO4NrdMbo
xpDusZ3krdemGN7xysIj2MA1fme7WAXEA0rFMtrGwsMXAzGnReMyWk0KyWezau2NKEJ71Sp9aPE7
tA11PdXRpVLoPVv6Pgdk1XgohnKlRmZwa/PQuAEwA8uCcxWqQ1Cx2YIKqtUG2VnMRj/GCoHyunlP
lPGUoMsfxJ/z0r8S2V0y3RhdzXYu3nWTcyFDlh8XJqJAY53AF3WQ9neiebjtokcqI2vPqndhjdxo
8MUo2qsJabyuDcNruvOXZpvujAwUvT+F1IK/DpaDjq2wtlWsEFCO8QbhkSlxW7UR0ay7AyZh2zTv
zU2/DIXw5ccQo0wBmtLahw7iZCBeNpGSwa4fFB7SPNKB3GVNyM1sz59VNaFhqNx5Y9miW0010Yg5
t19yHJALmBObdO6IkXOBpIG+GdwG360636iM66RJnvQAo4NPQ5JmUOgJuNUzsTWyq8XzaBslXsTm
BChXkrR/9FoW6BjNpvfFQRHZGsIqJi9oW8SKDNNu6GT6Zo6NYFdP6MBr9RE9ASRaU5n5KR6HOEMk
TWti/1DIgSpK2BmAC1PegqbsEsReh0av+yQRWA5KLT7XbqqfLaFR66aDEZZb6YWyRj9F63EdwtUn
1srzpN5AXbUOruwRMg5GyZPYwhRb0VxqLktfY4cKa9W5IIPpvjK3qj/aMvSSjUxC9B7G0pd3aaT1
t8y14MyFJjojcGrQqDD9aohW4xjlj2bmxf2VMRJfvZVh0t564MtjMDq9eFfakeUD6A9EtolH3DHx
LhrLLxwtNLPGOoP8pREXgFiRo0S1Gn0+bFN6LT0yi6fhbhjspkGdv53e4sCOLxGwssBF51uPA5aT
o+nDy43otg8i5QdqxAGzC7OUgmfRt5fIMshseVGoxPgwzIVxQ2QyVZdqkmqrm8n7YtG6ljR5O+Sm
oOPPn75n1/+tM/wLMspLhYZ7xCZO6wzf/8C/i5/Sf4OeBcXKf3qyf3Vrgzc8CvTawHkteF6XJP+v
SoNvvaEKhzohlSUTAq2gCPFPpQF0swUynyoDIrVgc3+j0vDdT+2fQgPuAIKSJ/AdesMI6oHvOC00
hE4Rm9i5zly7pohQRDATuY66tO6eRtGWGYWEtFTtrqhAAd+aQA7kfej7aXog/wqm29oaSwc8Lb1l
X9MLULo/0B7BLiTDfgR1/rA271QRFI9A9Hz0nzWIFhJJlbjbIpahvBOxG4Y7mBJGjDpRnvu1IL43
irHZNQp1QZRzUtgx26qyu3sqFCapjm2Yt+hFNp8DszWQ7zeClFdvtHjtyJLJFYoEm3bwDRhahKJz
n6zOWcB6KdihjTkIlGygGWTX7hDyHKskAQ8yiJZQIu9y9H5l4sXNLk1cdW+AvcFsI+3LbGfavSWP
JviRTOxkMzFVmRFUvIxtUEcksj9so18UF087pX+uDTXFpU3FQqMed7o2lZH3NnPmpfBIorQGx1LX
gFPmMrjUyqqTzcvDnaEsl/EWpB4N++//A9p+Ol6YgMkTVivSVcr1ACu5jyBhwTsUwyfT1kQBc5tU
8WWRF1P2eQ4a66Evh+ZpGhq2wJQ042ta2KdlMH4Rd+0Cd6UnxX9I5+wXNZExp1GUE3s3qQlzSBiF
vcEx3oCxmzrDjDbSEGOjlQUNcVCVj1gRaC967WfYS9/rx1Pi0yXkoAi4zaD/OJqnMyNl3s1GFlI5
iFH0QlIiAS/+VuUKhwoVt4O5E6ERYv2GKLK6HCPpfDWtrNpYo2FLVKJKe352oh5gNFueRtWeokxc
5Svld+XMxYzc371onSF+N4TzFH52+7FBWxxC9eDm65eXmavj7Fs46FQqacRQY4S8cPotZurHUwJA
A8kr5P4/ziDP9FbGDlqzLw902rgQcunJgdBaSEpQWqBJnA7k5k7I7ggpscXe2Eo86KzJu0kLTFLW
uSbRIo3QZFMvj3p+aBiVI4MXEjJ+i1TwWSNQ+wMiijKmbgLvmtxIIa/hyCLEVCaoDy+P9dMXolBE
l4rjgmjQ0jE9/cII9Hlmq4yGUCizsUTLBEnJQzvlvX+BhKprX7YdwOjglXthgf2d7EbQO3StMZpB
pEggCH06LIBa39FNJAl8olkiKdCoWx2mhO15EDaP1lQ3u1bLktr43+Xz/4/riD4T5Gcw2NSkYWuc
t+VnWw9TYQuXYc15rtaWO4zXne+X3SqB5/j55dGWI3X6kcIDA0CRnmF5784+Evyz3c+zl0bYparu
UNeltw87x9kbYRbcNjBI0Zl1ZpyBxvGVLWR/h7OfDo4sBIV+ywPtTi/gbPAwVJWdVA77pwnHMo/W
KqAee9/UZDvPGcKtTQCBid+9990ZPcdYRfSnVlZvZFiAqxICWLgSTSvxeS8UCAlkINI+v556B+8l
M+/QaqhGQxJwZ4CWUlwturmY74aiGYt9yALru2LOSS7kYE0U8lGGrqb7sjUlWkahNOTdHPbJ/M1J
qtIdDmYj1aLLMnjm/L5KeqP/CjZ+jnB6GXry0nTyU3UthsQWNwmln+oOaKYc15EdFdgvDZkTeZfK
RNwF5SRr8HERHLJiwt+2EHo7YuJYT7toTuy5W3dWnmBhRcoj+2MgIi0wtU+9IHsfzxml7XiMZmsk
so0xpEideZzx1bQTBDB6N8ebXJWRJJH3utjwj2WWDSimR6YT31ByyVOMxwstDvwdUTDvYmMswn6N
4KmdfsryuA2v7KUGh2SlFXB1NKY0/OIm9lI/1Ud2rofRXDm6Y7Bp5x6lbrTuDANbr86zQ3ebVbYe
nVsMVcCBfssdmQ/1oSp1ZiSbwsEjyYb/LarYW3dOOBHBR1OPQVyUaMP/Ghg6QP+vHhQFVumWHjlB
EXvlJ8MtUZBAwx8pzgQJ/LjdBtZgNF+JbLx2401znH4NgizLLwwnJCahYJJWNmlEXkrMMaI5Rq/W
MkfoT6JNFUazQ9MVazv18+yDsGdSo1paxXBhd1IHhyEaNAWLCBbGMc57w7ghO4t4fQx0bpp35OBT
fkvsUn4DpOkH91FtDNjYdCUkoCfKAlHMm071iZqFGifzmqgwsZHzDALnsh+nptg5nT1RylcycS/8
FvlvvNVAiI7vKUKPhyjwQrUrYTbzuyyV4YdR6hQn4NjL64fE1PhAFoBiSZszI+rk/MnPDegr2N+C
a4FD5hdC7QercfL2qqns2JL7MqfjUm6CQcUzDKkIMZ/ZaJH+Rg5yvhyk3zv7sdEqOw4l78qI91Ob
dH504UeG61VbLw1E+uB5ju4eKevPU7eu6tSMj6PTGDFb17f0uFO2k5Vo6ZkmMler1qX4THOoE+ZF
0Ue91Kseic2Z4viYuQVGaigreM6qG1pJ7i0MPaDAOon0CEqxNNZLuZvi/mgo07715cTMkv5Vs/hk
15GFI6es4nIrQtDFGx3VChKUcglIzQEv+o+jDRJu51KD6m5Km17Y1Tz51nQtdUfdmvqW0VdrZQ8V
iP7Q7MerqfCseO8PnhVdW64fJY9elkSqu+5TXfoNRm5x0U5rNocYj2VitqH/Kaupsr0nUVVYZsx1
mo0Tj/HQQsvyxzCI3ze9SJKDFE05dBcaHII89spTTrTzx7yt7bf1lBlUnUzdesVdQUW7MTZZ43BT
UOCxRPbHRN7afugM7WOPOBuW+ai9zuwuPVPjpWvUThteG2FMJXochPg8teCsX3sQl+v4n+uaDAqc
CJct+QuoU+LEs/AszN1YGT6Cs9VER4WGRXNsdFFtRg80fDl6/SsPxM/jLVQ6uDm8DsTf51C8dKGG
d/0U7FQ4xIc8LppD4WEa4Ttc0vPsvAZkPH0Ll++zl5B8EQJkw0FsPX3wjVD2fTv4AW56WK6zG8fd
GPczvaOwufI738KFNvQ3hnReow2e5QTfh4bzAI7S5vKkLX32EnYFcUVmzyRoXdzEF4qrYlxPYxZe
mmZcfTAlbuQZBHmMcOraxY5ZD3qXVimeHLLIrVegIz/FrgSVvkn86kuoYODUTifCihwjoWUTfotp
5l6knWUf3YWO/nLocbq8BK4ef7cLMgDMqEe//2wUL45Sx53D6ltd6MxaqaqJp02REVfuKyfr6NWG
aei9sqfOUx00L4AhoDuzyBeRh52tsQwpFhVUg75VnLIef8o8V/vaNtNxR44+9EeVKMzH0HWdyU/D
qT36IVzqp9/9dGS3HfSwwOcQXp6rz4yurELfiZfAJ6Yb6uzLMULBH+tiYDbXFfkhnp9OtQgtvzzw
+RaXaONZEt1PhBsW1Ney8j+gnPCVmGwbiu3B6ROkWMMYwsXetzvrPud2jPcFptcriqX94lKGov3h
5eFPs4Zlm5t4bvAPzC6AHdI5Hd6wI9nBbPR2E64Dh8yxq4vIHuKbMCdQemV7/WIsCjsgT5c6DkiR
s5XO7HZ2UtLUHTF2cIVONZoKrqtuS5mO29/9LNDCy3ZiLy9Ks2ezmnVmD/dl0dyKIy9GpRcESFQY
9IVNZPtf8a47TUu+XxU8sEBXKVot+kpnmdeELROGRlG0b9LaP6a1oh8g8Di1yw5/Tj835QrArfPK
lfCLUQEpk5ZgIGLZ5CenKxf5DcGvIwxsgrL2rrDt4Sgl5DsbFdB3meGrtWX00LhentgzvCkfC5LR
Q7eXFgfEXBReTof1gTI42Bug7+zNykTJqx8I7O0JCxoaE5KOUWSE0dqa6cVus6zUxbqZTG9YBWad
Rq/5U/y0pSiNgKXjN9Ha5FU621JR14cRlWDMz1PLGNZll9XZY99VuHJMVdL+7pR/v6hIeAXgbFZ6
Ocs/nNW0hjBldw3tJ7/u610CEpFetzWsxaT0xqed/KWTiZ+9ckWcXstMOQj+RX0L1QxqPby+p8OK
virGuAqb/aBG9JEde7g382YAqNh1xoraDf7CL6/y6Z38fcRFfYpCCck2l+HZjjaVZTgd4d8+Gqyt
XevobU5Tfp/bbfmBTf1kizS/1200XkWEc3cvD35+I7KMFL04TpTkuJzOJWbGUphZJcN2PxUknSqD
yKaSonnIBGYrQw5CYDBKnLVTNb6yvmeMv+W7bbC/5N2oMy4J+LLdfljgMMqNKO7Hft930bxPfOx/
g1EHn+u5R2ksEUibD61a02NOtlnfDQcJcGqvQMhtvARTUbsD7tSFNjjIl+fkp33ONkKkiqVEeIer
5myfF6XkcWjraW9UI9IpblfujWZ+7jWqsy+P9NPsMxKoTsi2FO+hW5ydbzepNMzuedpnCVLbY26b
wIUa7DZS1/ijNeLmCpdEuTK8qH3Nh+5XH4ls4VKaZ3D6eqezX4gor8UcTHuqasR4bg/kycmi54C5
/fLyV57Zp7DSWPUuIglAIcHkYnF1OpYw0Eqg9WbtmYFmSwONdldbF3uolepYZUBCCpsGle1X0c0Y
TNa+bVK59s3afFfOk9zNWfVBaLtcRyRqYN4sDcJCxV9zAy32l3/r6YoQbcN8XmR0sSPh8FOIPv2p
rdYVA/npxk1g8F5kxijmj4aRAT/solC99Uqvudd0/wowTjSaf2tDcNVDaRMuJKnlOUU762ym1OCP
fea5M8qeXn/MjTK/c6v+WVlxv6eCkK2beAguciNpdy9/9+kD99fAHsEuMkUwyn9S7gDUpyT4KLyz
rfxLZqhBb2KvNhEldbwSZJ+Q/WNCu+j9y+OeXrfLuEtCtXDN4cawNZbL8YdLwLJVEXn1hGRl4tt7
iu72Ji9Ge5/FWBoEzZAd/4PxWGMONskVVb/T8crJGSn2UEp3Q6+59CB8X4NJEvt6Tj/F1mi+cr3+
6vPspQoeIBTN23l2lRhOCRLNr0zgs0XwNndrsjbwZy7d+qKk7Abn75WY4ZcjUq5FBxoBGu6x0w8s
WidIrMW+axDQZkAl2PuJsuHWCft0pUdRvKLZsezIf7LiPxeQdbMWBDHX+HmZOBNG34ylzYQKEGxR
jNMAvOZx08vJ/w+GAt8CY4C3Cgvbs8OBIgzhsx3OuxklxW0zTYa7KmAUblU4hsZvPQJ/fhe3I1yf
BaQN2/V0HltriCbhJ9YuHUb3qnFj/0pWNZ4jVOvuX96TP08hD+By9IhreQi9sz2pBynnIXXNHZRF
bxvEgVqZcLPfq6Z6zfn552MOFnIRW4LMTgp2Hmu0AfjS1JLmTiFnvXVFJzZ1lKI9idHZznRjsE0D
3l6//31k1MvKsURoep5OZSfjwez91twhOeQFYJNF8TCKwcmOxEX6tYft/AZnMyIhgILL0hTiQjo7
cnbQqT7uE3uXeEZXvbUKr5pWSd76UN7HunGqTRbbyCgDc3XDd9VQt1nyygf/Ypa5x6lo8r2L0OTZ
ByN1b0xzj+mZPRsN7TkgJHmJkH1FIQCXOtDbYk6z30qMlg2LcMf3lpvD2wWN53SWvTnTtjswaCU9
9PMJ348Rr93llHgAgpzJ/V/OzrM3biNs17+IAHv5un0l2ZYVF8lfCEuW2DuH7defa+QX53i5+y6h
EyRBgCCZneGUp9xlk4mx/vCRpI7BwadAxasJZeF0UBZXYECLW10U24+dmvY7bZQ0uMxtvlzfRJfW
VAZKbF/6JahMnY6kNNEgAAzji2cQjOt5Ko7kTcSIaTLtO0UipzD22Fwf9MLJhEWMvjjikpyKeWYb
gR+IrakxeJ3GcNPagLVFNSWHRsIwrw91fm/zyVQaCpA/eC/meyYyKOQq9ojLfJbp6zBSjM+9E/V3
/qCED6kOqu/6eBemxg4l7nMciQ2Z67xkdtEpfcx4egEwVpva4d4Msz9JNbSH6yPJ9P/0hSAClMwy
Jidt1mblAXpHfZKIcdqhuNg+qiIHtqemebzwsp8PQ+WBqh2dNOwTnbkup4c9I2AzLDUaNTRHuiaU
mNZ6oRs/r0/n/H6hrgKihiCJIhJvw+lGdMG+KyBbtZ2aYluBe423mygD/1FDkNqdjxoh9a1uFwPb
XXiSzreIhOpARdRpOlNEmiWKk6u0CMpN2g7NYmWXV8abS2/gTun0J+qI9sLevzQalUkalNgJorIw
u09y8gYNRrK2G4y8IuNyRLCF1lKvjTR1bqpodJoPjiir6yZysRR1qNAREJ6urI/pe5EFUyvlkbEU
87RXoTs3g13C+rWDfmE15weA0XjWKYwBegEWNZfZyrWs8wrVQy1W6dRjRUy4V7LCT1cZCML8g1HZ
+2BEusgfoxjPBj2dmkWqWoQtg5VCD/c6NB6YlaK6mboAb+iysBfO3GlNQVaWmRz3sgSEUWWea/q4
kUp7tzPb7aC1FsoD5fhVeKlvbUaBxT3jNdCXa/+oN7b1yD9VH7xd5Pjw23Byp3Clnm3VJiF0QroC
66cgHdbUU+PdSH8Xdf56Wtg1Z98RCAb6JBL7AR4DWMbp0g5e54N/MMpt39jjUxenZXhfVqKJbyBG
JvfXD/+lwbCL5MGjAsZJnB1+A8SaoUUmYVKZx7e+m+Rbr6BD2npN+fF5UW6UpQiLzenOPyFiJsKs
bLPcTlpY1QBxgw6ovF9IQfa+yn99eGLSKZ6ICTAN0hmzuyURtg8QjLMX0FLfkSW5P5LKizdtCH7/
+lDzl5yiCq8B4Bn2Bcn2HAyI2i7qTr4D9NRv2xu7sYHI6uZWyvUib2bE67KclmzQZirZHAiqObIa
TjFRytnM75bA1WOfFn2DGGQ13isW2wSeR90epp7+LlJu2q2jC38HAk7115TqIGgoGqjfrh3wA8/N
5ghbEvT8h9cCJRQK51KPGPzdbD8NXtLmmkMvH7PufJcPk5euK7MYtwESKgcbBYhdjY/RkuP42Sfg
f4fyKuGxIdO2ufZDG5uBAVIE2YvOGsH6ASo0a0hUYLamo9rWFB20duF9Pjs6ckwJM+RLkAmo89s9
GJQhTIp+a45p8hYZAocK4oVjUarNRzezHAqyP6IWsoE6jziMGBEra4z6bW9ayirNJP2sS6tjPjrJ
Qlhqcrv8G9ywmYjbKN+i946mzrxXGE1TBdEcAZHGVMzPsVOXa1X1+4Ujc2ntyNoIoWSKCLzv9I4L
jbHVdeH0W8eouptBT6odDBklRROwWsrWLu2Nd8MmjibAJIkX/rciY1itMKoyGLZ6pRsbz5qqVQVY
52tYRv4KVRj4AELkH73s5PUt0XRyetIf/HTQCM09TYvFsBWIbG7wo0hvuH7GraZn1e6DR04OBezU
ZO/T253HNRhhtblwKeX2+mj8QQMdD80Y7UfA+VH7rTDVYe+Tlj5fH/XCF3yHQdoEHESOZ53HEDcL
o9b6bWR1b4YoNARqc5fimjkulJwujwQqEkYpJZF3lOk/FTUzyylrWwbnLFKDw2Qr3CheA6+H/vnC
7TUPhdn8kon+f4eaRTWOHyq+mY/91nWT8i6Gq4uDJ0yItZ0YLXAwP7xXuiBeK3XRLwQ4M/AcF7oc
G2g6yEhq9Wyb0x1Tx27klGLqty1eEpJf1B89pLzuU2cYABVnSVes8qhBJ9+2ITLYmI/fq50/fFGR
67vloYiPo+eXmwTFSzrBJR1wUllVWViiC/cDrXbeOR5wNO7n390nefRMqoxbKBdvWp6OcMEcd+F6
mIfqci14ToFuANgkIZ+FQJOdwrD2+ORN5yQ3Jbfvzq19487tQmOrDaO2UGo4iy7leAixu+/JgTHX
NAJSVXKpdoxXQcZrWjrahjCjHZV/bSOd0mHzDRgC9wD+03JYkuu8cEMxPNkrkZhUSZBr/s8OF3gV
Cj8CyFbZQ/pJq7RO3Tc2fDinqCcX28hUfGmt1jI/XT/DF5eZxBLohGyXzREbk5b2Q6ey5dB0FBsy
Wve2gf2zsbMUXlDiLjUDLuxxtNJQGpLPNOKkcwH4rgHRONlaty2hBPrYIdjxK5VO6xtsiKFddWlt
7rB1t/90cd9tyjoKqo2imtVrMWoJHl1hiTF0h7TTtlOHqFiBjy42gTu4v68vzPmVw2YgSVS5LSnw
zVPipugyatEd1KmOpLScklLbWjVOL2vkdwx/IQY//wwyjqB3SCEIqeq5iw2HzbBL4G1bI4HcCmxl
eoKfwS3jtyGzVbSFC/XSeCY9SsxMOMLE46fbTSvTCXNPdAG6IOmgkqEAnX4vcB7IV42IPQBZfKdi
YdALS4peB0k+BWiU0YzZK9yatNSFGostNOVkP9Fe+6kGgK19PYjj9fXPd35HYWlOVYFskWmy104n
CIJudEc1HREDFM2r3mFtnuI98PP6KJr835yGSqfDzNaxMfu6t6Np3MIyxajGacNHrVbjitRG198q
o3GUT5pRaGCalU78BB5qbHIAuNsiaQwsVQua4td/0tkiE7uhIimXmXI4JdHTicPBA8tGnLDT/CZE
K4d0oAjRxx/JNLfXhzrbRJT1XdB1xPg8Wvb8ygzQxUeLvrZ2RdSJezBl5jbIIMmqY5VXEFHFsPBA
XhhQU1EOIpXzsCKbN0vCPhFtiJj8zm2s/E7lu/8wXDg9rhdan0LhKMPCS3f2KBBWSW8Fwm1aGazs
6WKSuaVtPsb6Di3o4oseBfaDaiTGW2DCQlll4EIpyqm0T24C4anZoYmUJX3Js3hEji5V2mhEyQbu
bIcR7HlGmnT6LsjD6imnifkZNWPxqDZtMa6TIYZBLmC41rFeLezu863EWsIMfWfacYZmEboT9sL0
7VHf0VKRnCbLa7ZIBItjkCE6vrCZzh5A5omDF0rn1D1oh832bWkgImxOpb6DdZ1v8GhTHljRtwyh
mo0Fre6Q9tqSMPilCdIzkPJDPLqANU8/r4Vqb89ThJxEOSrwPZWm31Rp41iPReCr7sJTe2EzAQPF
Wua9c3pWeB8MT7HMvjV2ZK/RxtTH4XaqXLT2NKP8zyj7eqcGSfqpg7iG8oFevF4/rWc3IhsFLCoU
LHoaRG1yMf6JMIJ48idRptpuspMMzyXHP04exlLXR5nBu1hGYgg2K5+RPhGAtlkgo4LVzOq8Q+Bm
UP2f1ZD3xyYy/ccmS7EuboVPhpeETRpu08kaynWBNtwvqs6OufBLLswXLUipR8VFSNYw+yEWmISm
pDe2G5LA+lGBNjt2KWaf1+d7fiVJoBG3A9QVgoX5w23Xg9vmZGa7tI7eTB1y0Ur1+LIgxrM73wUZ
f328C7Pi+UR4i0Ik4er8mBiJHXRkJ+aOaOElxA54YynuUt9GboWTV40PR0zgUT3jEaZ/e7pVGoUX
Y2obc2eOVoB/S1GuSMGag6e3ycJzdbZ+VBhg5DIXII4EhPJa+GdXtnlNagdPcRf1YLURzwIaZCOZ
cK81xVc/TrrN9fU7mxrjsSlxWzF4RmgSzcZz9Kh1plZje4b+dxVc3AbYP3qdZl2jvnV9sLM7jcEw
/0JcU5ZVgV+fDqY4mVk0caztRj0f/4Pp33zP0glYsjGFN2RnNOKLaVqIfC4MKmvH6C4T4GEGPbtI
M6HUMBmYIeDO8q7sPPXWLhxrz/Vqb3HvHhFngRL7oZlSeIPmyZakNMVHpOhxOtOmVFRlGlT7qYyi
t7gHkaGagO/WGWS8jTN07Y+UkvfHgua/g6LMZqJ3i4jWvOjaaWNqqpmwn7qhVw+mGurJqp+m4YGq
urlyrST4YDzwd0QqcOxUzgV9q9NpekERpB2S708wqKd6m4/1dEuhzEFdydH8zyBfAPcZsUVIXTpO
sVZhvSy4R8zigfefwFTB7dJQpZI+e5SpY7Vq2jBpNW/TfZt2DQ5BDDU4lZQ3SzTs+4wcwQMrX4i+
3nfOP9fC+9DkChR72F3SLOh09gLbYTfxA/cpGvyk/4SmiWo8hKlpTSs3sXSxHXKkwj43GhZJoy1c
Y9uVY9iv414LscIc9PAI20k5dLYvprc6yHW0VNTWzqNd0zja8AKAosUDLG9D7WFCPs5dl73q3PWY
l5YLr8Ps3mEuRMemQYuf5xBjS7nM/9w7FUpPilOkLGOp4xptiTaGf2emmNt7SfJZE/4Se3j2/P8d
kTNJ3CqZL/NmP1xw+EyKZT2h/SXWk6m0j4PSjrsWna0b2LDaoTFQD6KNxllt6/BjqIb34eH4kHaR
X3JeZrGOWiit2ae+/YTuhtjrbtFugtAbdkE4TLvrl8GM+uLIsfC7BaqgUqmWgdXp4mKzCBV7KO0n
u69TFL0tMdBN0mD7FnR/2k3ninTdqkL75HhF7h1ajttW743eW2HUUgT7679ndiP+/Tk07aQIOOHP
fN9C/jC7dNTsp4pY4ys88opW15junLDUVpMTqXsnhXF5fdDZQ/N3UBYchpUkR8zrB4OrII5QtvaT
T5F7bxdq/xwjoaetG78wP9Yb+J+xUMogdIZTbc428+jbRlPHif2EBnv8ox/JSnJ9jI9NUXxM2/zv
p5VFbeaFggaTO/20lWflaDCxlqndoaevIg+J1gE6U0lxjKxAWQeTyHa6FUQL+/f83pObyqQyRv+V
psRsjiHuMrrZWfaT0lP4HaIuPzhe5qygmQyrUhTbrq9/+5a25Io2g3TLGROwMyjcDPr39NpOZ2x1
IrLwp0t/mYPllN+6LPS0leEG2ndDFSo+8VaMNv6YGQRlVWZWzoa9lWgwRcs+uzVB/LPh+1LL9k1n
xFtDabslp9gLB456MdLdQPvo/ZP3nv7GqGgLar6D8Yvq2C/fT5Odhc6nRDXoG6LfEYk0VNDNZipX
VTCAuB0Cbx+XSD98dNNTRIVNQdxBq96e1+nbSG1EGHbuE7Xq8EZru+G+qTrl99hbSvaxOIfvAqhX
Al7Z8RIYMLtkSM1LAD+R/5TkaXvra5gS+6EVr/1RVX4g4Jes0PRcOtXnzwZBFbUV0m66YwQBpwsd
T4GTTnYX/ap1Q3lo4sR7Er5DXdIPTUG1Ugx/rq/opQGpCcoWC8qGZyALNysgIJlq/KtrrPGn7uvN
1oPbtleQhHgUrfp8fbiZqLfc7VIomyUFlqY7VFlOJ1imMR0Ixwl+VRFAnP+KLAGirgEFUG/RlEWA
rYytrZLqfxri51s0v8N2NTqtti9D1992dpPEMG0jke6svo27xzJvpoUlOb/OZTZHWmdLggWR5+lP
HJF9NCK/cZ/82iR7tgi84qGFJV8m/YuZCRcT8pgH5vrKnN/n5HfECxL2T94wN/ZUgMdNBtqmT2iK
RcesSPS7CXOhR1WJ6bVcH+v8rmNvEdsBiSJToQt7OkMlpZUfGlP8S3WieF1Ri95nNXKqeeUEt1h+
iIdREzAHkmZYeLrPZyl7vqhxUyMwpH3F6chlG/pNL8L01zQVELi1OMnXfZOH6irJzHDhtriw2RiN
0jpwJSoG9AROR1Py2BFI4CS/CsmxWOdtRUGgNPOsuoctlLdbmqbWuAlSP9C2KUQC5zeSvMOXEt1m
f2Xpvvqmitp1bseyqyj1pp4bf0taLNUWPsjZstCaoWDruJRWwWrO05uIDhUE0zZ8BiHmZetCIKRA
lDz6Wxe8x7cPfn0ZqdB3kHhm+l9zTjZ+yrXVo4D4nOl+ctfZSbp3s8zaKyzPqisU4zueGndGg3Pl
9YHP7hoQgKA1Ec8Ga2/Qcjj9HGE+oLuHtMjvmPfhd66n023XlcPXMq2G37GdLBF3L48HupE4nMrU
nJbW5g6V6iHRf/tNlh/01FN+dkOebnMhkPoLNDVdIMJcGhB7VZAAoGV4KmcTdPy0jyJ/MH+Paun+
nrrBvs8xPd6oqAZujM5cQgDM2wNwXTBawIiETgQ4QCrXpys6aXTIhaUr6JrWAvGjvmrJeJCcO9a+
h6irUYdp95yi7mMpKFKUbfEQNXbb/ocMcxXs4O0VXK15AtBnIXcmHmfsk2xOMtTeSa5o75/HNY0K
LKgdsu4FKaFQQQQKZzwiqSZtImfdD7lr+XduS8EnUNx0+mIiqYcMNrqJxlqJrdD7XAZ6RtkEQucG
B6Ks/9yWAimD3DHV5oD0Zp8fB9hwwLzyIVdvyJA16zBRDIwO9ahJVXYVLdhHZAwHYx2J0ki3LvX9
F4NYAYmlsiU67zstyh+SNGvscK1g1TPGW7s06qpaQayOv7uoWIyPaFs7T4A8VDqnZmQ+kZ/EyGyZ
XSC2MbLo4brJxvQ5bFsnwrHNcX/iehI2UuYsoGSAdEd4X+k1pYq2NPhP15ZKMoLMeYPIyrEIbCt6
wFtHPPht7Q8HZJCz/0AbhSMq6bYZbcYYGeaNgjDa7ai3+jcEvlrt15hNCGoWSZLFX7ouHm5tJxhx
iaNCmm5tQCfZ98YcVPWINETh9quJZlG/oWoT33nlgOKtGbiGWKFgjkIs7dgEgiy2CNDXMayvXpvM
V8kmKq0eNsjUFw9x0iM91mtRkt65st3D5/P875YjmnzXaMVoo8edmD9HF2mXTVSUSbP3x0C589GD
9NZRT6v5m12NodpvgemV4ABR8nSc8FCgkOzuBiiyj5MSq+ZLEtKdBdWN1tzOq/B5NyN/KpCVxzdG
FBu7HyNrCdt69ijSHQcIIIM9qe7//pj8k7HjuadGWamOL1wR2ESnvdhFZhvsZFaNyovhbGBnVxs1
6pOPllxQGQQXAMseWDmScrNHsbCxE0BE0/xj92pW73TRKMEGDQDta+t1xfe6o6gXrByAzN6+DREW
WULanpUOCDwoqAP+ohuFusLsGhmR/LIyrCLf2nGwg6+G27qPSq9NBGJZ/aVHjD2mlYD2ehyK7Duv
07jwUp+FXMhnUDt4R2mTgs3XPp0qLSdxSZ4J7zVorZkZbMoccfZVpziflXwq3bXVeOWSYfv8wpYM
EBnnYVnDH+a8wpe6VTuUtWo/j4pi76pprI6l7pZ7NB6GB8+q0Du4/gSas0uRfgE239LalwKXNFk7
vbBFit6N7wzec1BGznTrjGj9KPKNXkCbzAMKikB0uWhjSi9CvHNm46iKgl1lwzhUipBKHprum1UE
2ateCktbX5/T+SJC/JbxJNEL6Mi536w+mv4Y6b3/rBYFGvvN1N40mJ2uCZ/GddXVxcJ48xaQLSdH
YoY/CGxoKMCzjDl1I0R+vcJ79lIr/OrgWffFd8tx06l9e8QtwAnAJlEzyICBHsHl/YYVrhyuT/os
JX7/ESiDEEexc+Fln37JutNKMM+p95xVQq83qBNJewPH/R623XjTj665xRY7eemHwH/VUb/+klq5
ilh4hrjQ9d8yv7n+/hS6KQiDUDN25+uRC3WY2s57xmpL2Eev69B26MTkoqHcdzp3iVZNNwWWpl81
MQZfr49+vqWlGsn/G322EBaK8liQav5z1edo9jbuGKyN0F387Be3GbgDbkhZg5hztUZDH3o6HCw4
yn7/mV6t7eyptfY8jf2tHaE0f31el8azZRouRUdAEs2SpKJDOMrzRvd56C3jG/Jk7sYbx34Nb8r8
1VZ1tLCtLx1ZQL5Exhxa0mS5zv+8Px3ALGCVAbYgQW3d60MdPOUhrjEYLWBD8fG50Xun1ABPi87Y
bMckNRFhrUeMFXbOsC+End4WRuROK1jbXr7PU8v4fn3IC9tEV9GPgRMGaBIY2un0YEjjFB8X/rPi
awKcm80Ed2rCU74wtwungYHkRwNsB+dglvSVGYUMs5z850YtCySnfO/3ZJTK1o6Ef9BRzVpXhV9/
w3hjyR7+wheUWYYFVJYWFdWb0ykiCTpFZoU7iIZeqLdHXRp/FfSjpq06dNm0EDXM30xOPVhc6bNM
TZaMYxY12JHeKqkWKM/QifEMoCCLo0Gj2+GLXyKhr0sx6cDw/Mfr3/HCseCSh/5DZYxdelZ3Dk2b
CrPF8mJX8JK0RXcgVURPDLPnLUas1cLnvDQeNHCAXaRwjDnrFdMMrFNNHZVnxa6Ryx86TVqhjOlW
caP4zmQVlmy1L31GNCbpK5Cn0uGefUbaTrHn+5ryHFQTwGrXTvw1YrFxvs5DbDSuL+elYwFZBRQM
uRJJ3OwrYlkUNmXY+c+5Cc1piwBf9ahpA64q18e5tFuIO8j3IROwXWYn3utqfIYmx392skAcJ70f
t4m0mAAw59851ZQe63H6H5vo/9Xm9dKgQBxl8geU64zEDJ2w8JJGBC8KmcLaTGtgoH5uH8JQq3BU
EeanUo/i/UdnCmdSdqZpoCKnO0cB9n6nRr5qBy8iCpEpzCy0dgQInxbhvKC6wzLBg8ai++bm+rjn
X1JyNYmAqGtB1ZljuahY10MQOpyJpDXqVcWHICShZPR2fZzz7ckFSruf5fTYOfO6tC1iO0ORPHwZ
ese7M8ZsXMW9Yz+YurKEmbo0FIKy4NUhUdJr0k8vtCyIkljF4YWh+uxuVPT4W5h1FfFkkX74WrE5
5VwsgE4IYeaBcYCSWwPAgVl5Rv4pUxrlCAabo9CFd7iBFbvri3i+MxkOdLC8Q7nL5oQN08fzQ0Qi
ekGjytpEqCA/egrk+syLo9teMXQMuYolccJ5msUi0kGBykPrgjLffI4W/he5mRfRiwoSd29QdNkY
ZmZgepMYn6kwt9sC09sfIYWyrZcgynV9zpe+JqGFLIWxbSjCnX5NP6pGp0Km74XqXHfkmYzXppOn
D87U/Y+z4f968M8vbYJ0Ktng3jgL7NbToazC7azJrrKXZkiNaqtmUZHcA2RS9O9UqNqvQanb2Ihc
n9+lQamFcdBIJgltZi9FViYJNh1F8aJhj7lXg8L7Sl3IuBtxgjnAlPsgWpQZArnhT/YQURQ8gtNJ
5p491SbpzYtRO9bKUvWoX5V9027wYjPfYsrECy/++QeUryANKQp9UqlBRj7/RIiA0eI8EEP6oo76
hDBE4HzvIsRRGq2b9IXFvDAWOR06HiAK5Gs/G4swAmnDvkxeUAg1pm9jUpP++56fKUfMAYpv1z/d
2Wgyj5Nus+/F77OldGs9KHsjal8G1DqxNYRbpxGg8vgqRvf/MRaZGQgJWeqgGHa6ilgWlLY6ReLF
UNEjalU79be8icamb5RoqQVxds+QhFOblZkZtRXyxNPB0HAd68rXhxdvaJo7w8eXAGq/9WXo4mPn
xVsM8ZLj9bWUv//fuisyD7SvgBNTAFDptc3mV5Sun6dBrL+oiUr40jrSUl2nVriQ951/M8r5NJG4
rOGUQC45nZqXdDBn0C54aelR9KsBr6CbcPC7dp2ioLOwHeU6nU5KptiIk0Dt4DWaw+21xlJCDTb2
n9QSIO3D3PoO8yBeoweMMqSCqZcx+t42SPT8z/XlPKs2oCFoo9DIcccoA7KQ/MT/nDpjsJEuRk3v
jZKp/Tuqs/KWzGp8qGLTv0HGt/9TqkL5hrrBcANDyv2hZ2O/sNZzKi4VKkvKywKDB+sJUsA4/RFR
rgx+MVntKxThGgVmO5aGU5EIKupimNLdpJGqPSqeMZnfFTMLAcWNhnbIeqtOqBln+m9U2/34mKpa
oS68pWcIBqIt8jogqty5PCvzH2dEgD3b1NJfK8zKHnCyM34rIK0eqXjXGR6BqP8NVI+gHunWbYWX
koNAnKLdT1pQyGDC7H7UUzL8VG0VNuPC59NnO0f+OI4EslUyrADhcbpyWu2mbadN+qtat94nnDCC
R81SUhwhGtf40seTgvJjW3nOqqdcn2Hw5IThpqvL/tCaYY8ZErLj1sL3nD9V8keRCBMJkNVI1bzT
H+V0xIkdSumv05gOr1alFW9WSlXV5Ks96HhoLa2C3B//nh/qm4TD77BsDDNgG5wOOLhWhAPa4LzG
Ra3iB9jnLZLADqoiVdgEX4qmzNU7JxzVlZnGwt0UPNUP2NB1q8LQsj/5SDyzC/U2+5gVhcQ6UPqV
yToJkAXIYrYSblpIxL/m/0mE9VtJUFVcYdKAhIuTl4csrl+vb4f5fcxw9NYxPmSrkZDMa5W+J5pK
FHrwGvAIYC2IYSF0YOW2LlEQ7I28uzF7N1xY/fnl9T4o5H0q/A6M+nmw6Y1tWHYI2b4Cxk0wJw/N
PS0vbx1YhXYvvFLbD1ajHRscUReyvvN9BowBboeEzQKVmuNl+imsLEsoweuoxf1TKW1/wjgybk0x
JJvBDQ8fXF1g1qYhQWK8dnDzZxEYkZIaRXEco6+PVdjK6Ir8ZTAEPq9el/Ur6lrGsIL0tpRnWvPd
LaHqhD98WQNY8rwgrGkTLkJulLzWKUenyiVjz6t9bFps3r3N9UmerSmD0dpUQa/wOQkhTo9SWTs6
dggieQVaEeGVmbaFAruR6kcetcq2t0cUz64PeWF+1PGl+Bi4IGKJ2R2GDUxMo7zLXi0sdw6177q3
2ZTDr4iAsP7/DAUAVypayAvjdHYTftxlopbZa5hi5ph5moKgua5jNppQIFiY14WlRESJqI8ME33B
uZc2VUhEcZU6fwW9GK6xkzYOgmbUfhw75T4rpqViy8Xx4KaBfKEGcqapCeMx0WItKl6j2AqalVMW
VXtU9cG6Deq8UFZlaRoL0Mmzsw/WRZ4Ged2AD51/uiSkJ68kTvZqx/EA4aAqt3UR26taJABu1EZv
7yrTSnZS8WkpaLqwbXheDEgjMmxBI+v0W46wM2N4RvlrKIYiX4FhKQ5N1ccRne7MXmj4X1hbBiMt
4R4nlp9LSeV4Z6MZ0RSvU54Y28K0xRZI4bDvfCNY9yPuO9c36sXxeDklWYXi53xhM10XYZkNxauo
Y/tAQSLZTFOd3fNw5YeGZ36hHXC+mBi+4WLAn6Ry2lxltBqke1WmJa+T06sPVSCqDQXm8Z5C/hJ2
/DzkJIjC74vEGWIppazZPQp7NtEIltLXwK1Kd5VPerrDo9H+6TWIGbvjVGyqWK1ATnXGF7vHRqPp
pmqhhXi+wPwIqUKGLKbKh52FnFQlRzUeCw6nM8V7KynwQzVz448zlIi5ecVH0TqMhJAVAEFJlkM7
a3av+oboylaZ8tdmNH83omoPgcHDVU7OJiJV2l3fPuefE2gYnVjKkhjgqXMlK6F3IjF8Rbwaiel/
jtRJ2SWxFx1No3v9+EggCQk7aO4DLJ5FOBHavGOr1N2r3+vl3aR74bbvgmiXoVC0vz6U3Bf/RHnA
upBLAB0LhEGDgeTJy+ifVGWcmtSJlUx/C/LC3Jdao28bze1xsVR8/JRRDcpcK9iEfRR/V11Qf9eH
n8OR/o4vwWXceIYEU5+O3wPZ7Nuw1d6gPpjmtnUr/UdrtmKfBz3s5bFU79TAf1J93T2A4AaEY0/T
zsSb/YvaZkvX3+zqlb+Gagk9ILJ94oN5gkrrFsg0euhvutI5mybwoWDYuW88JL7h7hvflMbvjY95
blIv0cDkizz7EqhTc4TpjHNdzCun9mA4uR7kxhtuCSmujcX0Q48dZaEgNE8L/05RTpB4BBWBOZQv
ayli5rlmvLVgfo5aqmCT2HgZfop1He7U0dJXeYyZ0zgO06e4UT4bQ4JPudMeU7xn/wM/XQcL4dG8
Mc5vei/1896RrxK8z14ddxADhkym8WbrxW8M5v1DCMJ9xxv5JHCDqtHDscNp4+GS9YA3LjSRSADE
mghqrm/H2RH/+0N4IeBHUIkkfz7djWWVA0fWU/MNmGO0bbBuPkah6HZKZyrb60PNb2w5FqAvZkuB
ApbEvLQrei+CUm6GwUoxXLRTPRfHpr4Nfg1p0BynZoJk3GB1h34e5jeKT0Eb1M/z9V8hb8jTTedI
dRGV9xDICH+dTlgL3KK3QOxgAxc33o1wva9l3bsdWkSi+i+uETcGqCaSpS8uF3I+LluQfgRIxHNt
kdGPCyUxO6ipgxF9Lh184D4JqDBrvVLGtyZFbdhSouA3oog5fIYUVSlrwAxB4EeAMVenljd9Q7Nt
Ibq8cB1JAwiARWTYCBXMYc5eYoW2h99CsAKTqn4KBhEerVFxVyJxBhyx/eFmGKpm7SCnvuv0wYFl
15i345TrW4N29Y/rn+d8P7oAUYnH2ItQKOahdat7nd2qBb55CUz0A75Y/hc+Cu71ZrHEZjm7f971
fCHRMA4lOmN2CMu86BWlcbqA3tCYrUGXY7zWlVmwpLh3tucYCEIQew7KF8dd/vt/nhynr4axRikF
WrKfTckWm0NT36RtNJU42fHcr0D/tcGN0PuyWLj+3gHDJxuPwYk5ZZWTngoX7eng6HeGfTkZbDwf
qtW4w+8j1G/DtAzuo8ywhlXqOq0Kjh1g5AYDKtW70Xw/eoQxNRXrKg5snKyxTG1XOtrtZKyDRlyF
qStMBPMe39uoWOOY1JorUL12sa17z49+W0ilKV/tugzzGytGCHNViAhkJP6MIzG8NuR1Va58eKzR
sDaNwH3uoj5/DLPQxHppcmpDbJGPdLGEomA1wW2qMTB/vL7ZLnwXtABo2sHagc09v/yofmOINBha
sLJ5D445bp+fDLPK1iEqjL9IWofHBpOQJRbD2ZtLpAOTRIIgKAWQ8px+kc4qUt9sMh17T+hOzbGv
irFe911jaLdp2TnpDbyu/hYzqjLbVjRslh79WdSK+CrqZDSdZBcRHu0cJWRDSYOK1BvhqgUdhxWa
2UmDU3gH6rrwcvFsm8ESnf1s0oyJlBTCe0R5skR9OmlQ7YPWdApjmlbxp+hq3Eikt2Oo4zugI621
t2Ai7OxhshdOwIXZkiGgrMTTL6kj8hr45/SRyiWWl+i00sY6OjhtUCWHQNen4KFF4cK8K4jYs4W8
4Gxn0c+ncEYhnmXmIpsFeVpgilhQ1IxBC5vmqnUSu11rtaVlq6wPyrWC5/OnGrCNv/DOvNcCT447
2Rd4TclCBPUCPfl0tqPTFV5mGNBhWrVr85uB1Lep1yXyounPtkrpuhem0NqDOyRm1K4dF6jR3WBH
ufjk5D2hwI7sf9J3deImXwTGweFKq3Ug85mSiXLjeq25Dwms4RyWzSSx3VEWxCtox4HzJ0xSW2xM
Qnn16Bgk1uHaor/o33otp1nH49HBDTlpsT3ZmlmmRp/thILQJrWautxgHA+G9/oZnz8oQLdorbLr
+BuA5TluOCHWV8nR9J+9JzaW/t1L0YwZ/7s+yDy0oXMFrRUiHDwDWnTOPFNqgbI7U47IgJbUwb2m
K/XajIx6Q4rM0xUq6rbIJogjmlnsBC21mzoHR3b9R8xm+v4bEKMghgciIymap19ezfsAgG6JqkIW
WttK7TrcBaaURpC/pPE9eznfh5L5gixgEsLODZtKoeh+jUvkTve95FM/jMHtFGOeen1Cs0P0dxSi
dimxCmN7zvNTBi937QaxlKoIzV0Y+fE6wb1pp/Dw3AZ2Zt5inbgksX9pFd91orHlArU6BzbZvHqR
4/IlB770WqR5eoMzRIQTFf6Z1+c3u5je58cbwGsAAMcFoHb6wVw/U72Gc4lKVKxuQPAra82Jm01U
VtGdEuhLovOX1hMdFpltAeLn9jkdz/DxdpTmNLsa4twXvS0kK0Tz/w9n57UkJ7Kt4SciAm9uoVxX
te+WvSHkBpt4SJKnPx/aN6pqRVfo7JvZMYpRFpBm5frdVhYoD6y4nsPRLf6xh/C/h2T1ceFmXWCb
cj6oMJWbt8TS7aRP0dAORceWDwlHJzd298/v014Z+vQswG/Q1ZwPRVTYbE5dau6cUlN1SINIEeYE
OfALIcf2JnG87kq/6y9vlBEZjvA2jBgvvSKFmy+yhUa9k0kyb5IuXwgVM7090b3dranSr4qN+vD+
U/5lgjItGYttfkU7L5Z5Cg/NHfnKmKeUSeROdr6THoebm4trXM2LM3v9djwXeNOq1VqVzecvtNFn
2yyCWN9ZJCjvCqupN+zy9cZqym5NzV12vb802ziW1yrmvz0k++jayIc3AjJzPjKCJlVloyBOJIvF
hhifIeztGmuzwL9mlPCXVbiKylfTpFVhctlfD0Z/cK2CkJS8SUgSaeclysdJPJhpD/6pDdcMRv/2
aLDy1+qA7AfGPH+0Fb1LRnr6u2SdOK4CXoztWBzIFvj57zNlZdmB5nEwwbk7HynHwtfTi4qHSlVl
/uSOM7pPBnW7ESozWT6/P9rb94gJHccPBxCdNZyLz0ejr2xaRcBG3UBz3Gl2UEDcyIhTVFl51Esc
wN8f7+175E7FXsahzt4CZfN8vAH7/oU2tr0bU9052CWBAqm5tF9dP06f3x/qsl3DQljHgufDXIRf
cak7RsdFTnM22oQ7wQa7b+w47X640iuxKkkyr2v309znyc4ZCI6+dzvQaRHNoymm18YnqfxgSs/5
Z7dSXvVvTiwdGuyvL6lcDabqLT0FLFmTOHbakFOxSL7Prr2IjaOmRGxxsiU6yZuywrjCn/nLxwYa
graDC84aJ7b++R81NVhqY0BjcXZJwcWVY8Q3j1Vq+jvyt9vII/Arev8TvN2Kfu+ycCgATpDrXHzt
MlskZUgV7Ma+LnajmrLPsT9VN+iB9W3eav2dsOI4hNhaX9njL/uHfHxKASiJIGJsg1iXnD9r6g2W
qMaZFKW00VE8J84QTS3ROzn1MAJWaz6JilDozKncW32e9ad2aup9vczy1fbaGYBwMa/MyLfvH5EH
0NTqeYba45I7OJG5DqOkpjSy6/TkmP24LVRXnVLURfeN4z+9//b/Nhz0PXpEq90R2r/zV4Asj6Nu
xJJXw4T3pTXLwoxyfyoaGGjTsm1LOyj37w/5dnmvxFM8P8A6qKcvfQ/5mD7disTaWUVa9SFsXpLN
e1h1uwkV4rWsh8s2GB8ZqumKWHPpZ1u+5CkiEqY+SzhV+z7rNrbfzKHbj+bzPCwVep1p2DgL2mvg
O/GdHfQzLRwvEjNu5k7t1lee/W15vV5VaL3D9FtNRC8KNVH4xjxy6cLtWAz4EAWqiEhdTa+JxN5+
VsZhVmMwB5JG4+38swKsTlOZ4i2ZVSp9FRgdnNzSECdYvVrolP739z/pXx4LX5Lf4sk1k/sy46Iv
3CpJbTKdipl3nGKZd++ntf74/ih/mTg8DcfC6mVHku/FXG38IWmWSsdPsszt12FOSxEGhZSnsUKE
Fr4/2NsCEAoAJysrkYs+L/P8Daq2UPT4Y9w5+zT9lmqB840+a7LcYMaq9dvGGWZtn3V20VzZD//y
lHiBsh1yrq/RR+b5wIPhDWvFtl6LlvHkpHaHLQiAIDG9mv7h/Yf8yzRhrN+I9UrkvQQdfQODPvhn
nH4qFceUzXKTWw3mbgYwXeoV11yy/jreasDOZ2TxX57sve/O/ohgc+cWqC3K3C+PHgXLjd8W9saE
N7z9fzwfd/fVWmhV9158RMrazu0GZe8skbvbwCS7qi5iL6J30G/wdRqunSjrx/mjR8NGAwNxFWfC
loRBYl9A11ahUgAQH6uijk7nrqkG70XLZvT06If7re73HoCb19kgJQ1q341X9kilFEbsemUQlNRc
3XLezCd+EtgMGy6zau1Kns+nhdCnziHnbFdxBcTF3lTbaiYiofTUNSjkzedlKJ4aBjqWDKv3yPlQ
ad5ByQGg2eF73twnzTjv02VOt8NqMDfRNb0Ccb3ZdhhvFbnBfoKjCu/9fDwni2OtJg9hN5gd6b69
wGU+XJQx/KN24PcuwD0J/QKQOcSuiwcrbDF7zVSYe5ZmvhtmO98rfIK27OSf3p+xbx4JOuBKPFgZ
XVTclxHW+Jr1boLx0t4iTfKFSeMcyQZMrzh1vB2Fv5q+6brB6GuQ6vmLyxbPJFKtd/YGfidii87F
pGcdz+Xc+1f20TfTD/QRKJTlt+LRWB6dD7VYpT3M9eCvXgjFD9yd3UNcqWZjFLq8JuR/M/9WljQ0
uFX9sFK4Lh6r9OjD1lbr77PCxrwZyivCZM26ja3hVOpafKX9/PYtrhIPNupVTQL8dzErpmKEqto1
/t521bzFdXQ5xa19TWr9O9Dnzz2FIPc1TXDNuqVjhmvN+RucXI8ELizINhJTAje0jK6suhvyxbE8
CfLGTCbUzo4n71ghvFKTOMV4j0t5ah2JBHTLcKBHHnCG9F4Zyg57h6gsUHGFydyrbmcQgPe1HR04
b03SvYAo+Q/QnKxHJy7sknq4VB9IrhpPceGaL3LGFStMxso3IojaZhbKPHF+4BDVjBFh2/rd7Ovz
t1Savti0+LKeBgRb9sYzVUF7tjOD5Ugfi/2vsJsBfN5TsRW6Xqc/JdIkLDEwCU6+1+tpmG6RKVnz
Fm6T+zOgny8iM7XT17gr5TdhLilBBR4Nktukt+M2ZPOBNBM7Q3Jf94DPu1F42rRznTZbNsDkoiao
OIFmkRR67m1daSbGow/z9acca1Ht8Vf3AaZiwwgnZ17kTyshx3iTzKzGrbStTI5AVQ5GTVFX0g3f
lHY+i+Y4ApVSxLmQWIuDATpmWYAvSRdXeL4Uo3io+jJJt0mXOPEvy8bmY0vJ0dlRpmeWuBmaefEj
PxWt0UeZrXUtL88e6R1QiGbtDuO7QAQhfJU01naYyOTzTV0N8/xLNK3T0nyzgomNaFTq0xR7qBxD
5DNdsO9xxL8m8lsX0NlUpLvBGltxVXBPOpznUxE74cVArplssySvcbjDbFKQ2VCGmKgtO0iofpjU
+HdVWgVciDJi8/7ueLnAKeUp/VgQbCb0Vy4TdqelrxWEonwbu3N9HLz+WzyN1c71tXbnmfU1q6g3
Sw/TffYsjjOIYAgQLiEGLLDSckm9/JhYool3MjAxKFnmznS2deVY9mZJRSZvbLMxnRuvb/1h28Ov
PiFgHQOk+bAl9p6dZ8tuils93rZtp/uha+YG67Sv+vlz3adeGsJomPW7etSL+AVCM2mlVkVRe6/m
RD/KwbLaUEAhbVnEtngSFODTpyHxjHprttIcNq5X0K9wrAIQv8PhSCdOVRrxg5jqut/gIFnhw+Ml
1ECAGFX3pScHxNtlhZbihU727WtjyqF4KMiPuzW0pq3D9bj9rk/ZZG+7Ns+r+6BLDWsvBz01DmZu
Fv8Zdl44Vai3XK5C9os8eJSe2eDaNyVf+FLCjRBmwbsx+my6w4Fp2UqJ/O0FbnShn/itc/a9cPBN
/pjkWrLcDositCG2Wq/ewzX0yDqqCtK+D24BdQuMsZeP2VxV/l5pQV0S6j5bd0FtqOyntaDa5yYb
j5sCDCawtw5G1FqYj9jAp5HrkF0cukbeITIo0LCYn1vAwrk5yAxA+OC35ZLtsSBKDHJSksAbwky6
i3M0uZVqqCGCNnm0VK7PL661GD8HCjrjRMvMSPbN3ASg/75ZCgRiLWxPu3P96fP7E59L28XSAycB
hVobAqjrVxLF+dLr00zSavLrI+CxAWujpYvj7cjuZsGnWl0nQ4jAMuh2vifc13KO5/+ChG3hsakw
8wuLmoyusMf1oA4HGjvjYfGq7LvuV+l9UnOEbwXKlSnCG7SxtxkLIrFCnBAJyR7yWZnYHqdm9cAc
l3lUCd3swkZhA8n3QnP4OGmJbJ4INtPEzvFFXG8ReTpZVLWV1UFBkLqe3U6dZxThoPSlHiMdW515
V+NJXNxpIs+ybdUKf8qwlaxT/5Otenv54mqL73w2u7L+7vep5UWjbYz9jZ8lsFrGXLeUH7EfmOV9
oOLJ/5WhgmrYiNw+V/eDW9bGUY3FuBVwSPNdgIMdlpWQ96ws8kjk6b+C7HmRKptYhFOK+dMxX1Kn
EexnjopDFbdttsmWqV5CIwXz3OU0AO9tsw76e5hnVfzFdcXkhlg1452TjV6tdnliK3UXl0j6tqvG
bojizMqPcd9pIyenQLD0JLFhGkMT3xJv58AAghJDD+apk7I6qCCdiwink1G/UZXmxydcjYMnzRGp
X4R+N0v0BKbZKS1KO2/IPxSmZ36G+xuPKpIdq6+OEHWk3UaUg9A3Otx8tYnLpnA2Xu07WgSukdZu
1JuccmGFSZxPIA1K6gW7R3j2MkT9mOkPepXG3g9vsTTYOsqqxXbAbk3qISlLeflEyeJ8nNuqL17p
Oy8brTJyH0aIn/zoytJ4bsZkMm54/bratN6cfx5YP8nBQgCxcn48r9U2sbOYe0vPc+RHbo2Ws5kT
63PcW5kTpvGYbTg6rXaf9dWivlXwYI2HHutC9a0JeovPZJhzeT8XKS7I5EPOr8kIMB+Z+iA3BHkB
yw5TWR2S2qzTjZJNwjyOs9QhLN2PczMspVOVHypNxV9trRmsh2wwoKpludTTnds34uBITZmvMIBV
dttLP6Bj1Ex19hpbvcjNvSwJub0JOmb/GHYZwvd2Q+enENvFlpV6XYzZ+WXzh6Qy2AsGYKGVGRy4
YZDjowgvlGPukLRGGrtbZXe9HeU5zkXfvAX05pOMY1ujLEfwPp9S7EPsY7qkvrerjMK67TSvlwfV
4MF9lwatZ52WWBMG5KO8mQCl0wIWyuLPwdasR7P8CXw2BSf+LocyFbpxs9W91tuPrkrKBhZiOmMo
nmjZEtUrASG0ir5vvk4GRJpt3yN01GNwgB9T02T9JhXLkDxpo9V9tI0WB9wKzqfaK2nadRQ0aXYa
0diouw5OMM5sJafLthwM7YZuhkbZN01Uz+HYBgGG5Eqvxp2+BgjOkStF+hkeRFnf5VKMH9oqMLX/
qL6sKrQI+22OSLilEc65bvxM9DTXrrRfLksMnMhWuB/0m3yNlT90vs/mNtxore31I35zZbk3lhjd
R+GBzM34mPeGEQ1jp2kv1/b3y+2dYemKUNLAx8YD7OIqmygoBuncOMeCcrF68rulC1RES6T7YZlp
6t473YQgpMigHGw1DNNmLGEFu5k9a87yGMwDS8bHou4/R6kFUXRdTcMYxs5qxLfAuPwuocsXMhwk
nu+E2xv+rR14rQkncxyn4kpb+TeY/meluBLwVgCc7ut6Z9Yv7kY2d7FiBl4/+kafEJhs1WN5Y45G
0G0w9y8omOs++1ZWtf/BrpwWNpTwGu/Rt5XFHQDTqPhWq5JMXy81ht2GNfhz/Mz1Kk8XYixMK6Rm
F9ZW09jkP/XFkB/tujGcl8rGg893BmMIjSwg8t1tRnEta+Y3DeL88eBPrx16mK/wzC7DJ4MBElic
WNNRkkbS7MpK1+9Glzt0M3TVQ670ItgOMIWyMEjmGPNCvf/Sqaq2NqpKh6Pmqy82qM4vcmjQYmJi
MX2wx+mnD0n+Wq7zm8KBfgxMMBMeKKc2Lc3zCW2Dt3Zer+QRaZZqUCo3fV6HSd4ARYczE6qPsJLR
7z1dzvVuDZ8pb96f3G+XFEZsFIyUpb97Aeuf/wEp2WMKChq7+nGg2/kB+GrYtuS/WZzgHDlzIqhd
3x/RuLyo4EtA5h5eD4h/IMRddh141KHxtco9QvPIdcgXTQ3dcOJycfIaK/fvyUQTeoQQwT9qJk0Q
FXbK9JbIGL0iNkMsCQPvCY33IkKUSuWEYZLr56REOZiLzXLMzIgKtrx3+X/NfVeCTl15hssGtEtb
a73x/6/Zzf3//K3hlecVCAb9Y9L78qahIHqgAx/cdi061rGTeMGTnnmthfJ2VNqvv31/1vasf7lu
A2tErz/S+G3QUjj7Lu8CeailN/mPSanK9LUIrMG/9Y3MvAYz/56JZ4sKvGu19OcxuFoiUj1/YoRT
Gl2hRpz6Qg9ufelDEx+IBU2eMgDRR61tZRPmrYXdk9E3jvmQFm3v7OxExVWIQ4M+Hfh42b3K86mr
QtV2TrmfhVl+nhOT+EUrb8j8435T/dfzjNauKeImuKJ4ezPzEIHDhYTYwMxbBVrnD5H0fTqaeqUd
PXfcqQDet3QG9YuzxHnkLEy2ykhHFMeO80s5S3ylsWe9We0BGjQ4OdwWOE/e2OOYU9ZUy7wUp2mx
WmOTBom8LYfWpU9D6SFw9i8KUh0R4bYvHo3SlpPf6R/NaXHmKG4KgdMrwtxka3oUuHE0LSIW332E
FnfKi/16VyxcOaMap4p+DlOoaag/2aM7Fdqjbw6PkrC4WwU3cg5n2461Lfx2YlbCitiKn7aj2dxE
Z+WSjDEY7rDNWitNTmBVgXmCNC/9UPVFoyHW5aqco0eSrh/RrAqQbTvI7Im/w0Nb31/ZL9bFdD71
+GyQtejxwq3kH+dfrZJLQEtMz0/STeYltBAtH41+kff0zus9fYD8FICKh7qR/Gxm3zgS5zl8e/9H
XM6cVYvFJR79ED4nkJcufkNQN1kSu+N0qjowoJsyphYJWeNGfgTNo6tpWbmrb2yjk9ZOc2o9O9lZ
rZe7f/4ZYOGopW02Ah8CwvmrmJdFGn6ZDqfCg5mNoBexwNjoxhw5ZiqMMPWzYeskhXY3zaIMsfCs
r0zi322VP78GbwLfFXjtHFwr5fHiTXRBSjMuS9uTjJfE36dDMCxhP/mdf7MMIzRT+OhTe8sVq/tu
tzCdt8K16/timMcOD7+p9Y5tmSSkBE3wUXdjl03dpkNTWAxwZ00FRXbSx3xHwnd/Wy96NRNtAeHx
OMnaP1V2HM+h5pXNsQ+STnI5gtHu7rB51PYkwo/VFZTqskXO44K/rw/K4QrH8+JqLw3TWhI0YyfN
d3/Muq9NmzwtPqXt0NhXqts3aPg6Fv0DqAV8XxC/i7HyfPDLjPsd8hztx0zkqx3GpcicLQ7v2b4Z
6YqGWWd59a6rBvFBxrhBLJkYv9CRm+CzX197l9XBqs0HV2HqwzehRLmoFBUNTdmpvDtpEF+zaBhQ
bVRV0Q6R7tDCjMw+W4IrZ+tvjsH5DFtdoKhKmN9sHpflNtuJq8/tMJ6ylTRwcp2ysQ4Y6/XTQRaD
OYV23YopO/W6lmgvirje5qG19WVTqHIoP2OMJ8XngEbHQ5YGWrKtENqcuNmZHq3Rzhh/2pUp553n
LmW8z+nbD+HiJl62qYoiJ1ELU3DOLKvKpHNPtGQhnxDMcOhyrx0+awhitJy0E2HW0TSxVYdliSHW
NQL1m54Srx6GFc7pKBZWAufFZGhkrNlVMtUnYM3hXqWOnkA26ZvyYABL+uEQF0ay6ZwecVI1Ds2P
pSUJeGfkqGoiv2d+HlFf6JsMlkcWNbmbfkR8UqvDvBhavmmUad1MTjxeiwl5w9rih+MsxA0D98cV
j7u4LQ0VqH8q6+7keUzeh77mUL/LUhrDhqHq8tQWhnOvL50T7zUTl9wHRG9FH42WW8y7uSoy79P7
m+Zf1hVEFhrFcHeAm+kVn++aZqcrv4ACwa5pNafZnSBPYrz+aBj1w9j66aNEPPNIeW/edI7T5qHe
zFazcljnT0kHW/LKDP/LqkKDilkCRNKVtnfxaedUxFKOpXXq6SHT6llcGXpGteztFpB/0cGer4z4
hikPz3IlzAKQrrx8FvT5K6jHqTRiTR9OFgJfVC+NV82RNYhM3/AxRVOFnS3N/tmAtz9g9UiHdaPR
LoJoU5SWc+WLvH0BPD4/wuWjcKW+/DXSs+NEb9zu5PSem92UC8jXRk/syf2Okj1rNmgzbe3m/Wmw
vtU/thUqBFhG0IXXFYUQ5jLigZz2mc3SBR1wFf55hhqXV021g0NFkXXXxD5/GQ0UxgM354pNzXJR
apJFXNkzECWKAGOptkuJ5WqkzGA8WqLM/3v/0S7ATh7NQAkBtRwgl0X3ewH8cYkrlDs5TbHY22VY
OtqGwCJgkZp1pdH99pmYOjBfuIOgsIFRfT6JmsCZvRhe/TbDAEPeTQbJBJ/kCJJ9ULYfx1f6LpcX
+RXe4dKBbnS9xaNRXevpPx5L6cS1xU7uotZDZ4LGn3CBgtvhGCPVBdJr5V5qyZTcCIMarIvwmR2n
TTDG5Xdt5blsAXnSIowlM2vaChuta7vpqmQBObUbIlkxvmibPPQnrTaN/fvf5HIf5NeD4v/2DLBX
n7rf1lR//vqJ9rVnL+5TH7h4P7AR5PQR7UAggU3vltoVX7UR4c0S5757QBZZPoumkZ8b28z7K1Xb
+mX+mPvrb1mt8uATwOwDEL+oG0elO1Vd2elzlXi9ESZ24kZpORtfZZd6L+k8ezQcg/IKBeRimTPq
Kubgf6w4gJFLWKTKB2oEOU1Pvqzin/GYitdY85flu1YR7LMpJ1uqKwqwv7x1xvTx6zSwp+AQutjo
KgGlhu68/qT4NsFNM0PCPjV2XfkirOLS9Gn8i8Ldx30iagKlZrdsvmgc8stGBTLpSJsY9Omau8vF
9WF9E6sP2brZIchwL9WgzWLH5Tz185NeLNvBK5UbMTlupJnbTjQT+3MkmoWdiAZ4ZR1S2E/dteJy
/cR/TAF2P0x6OJexCFqNmS9t6goPc8tCxcZT1RpJFprNlLn7rtEW7TN5H/rjMlSy2mbd1E1Rn6o+
/RDDAhHHCi2CXhyttKiNEFa5IzYJsl79Gnz9G58+/4FsFHR2AY+5ovNDz1d7V3ekiemDC9egNZb8
iNwiQD4rWgILQ5nqQru1O4WdM232IK1CY1w8I8o7ejVPui+DadfBAABzgkFlc8RVVlm9mJWV9KeY
TJebpebU/a+DCoKuudXo/MPaQ1q7E3ki47Abyfig3VfFZjxHht0NL2Im4gsUXzWZvymbBqvgjZlo
xsEQypG72VCBeIiDqil2WpBgqD02/qSe/LZzaYZo2E1su4laaJuXiaMd6zhzughtn3x1JkSQ23Ii
AMaMUqHy4R6A3rSfmsJMlApLLZcE9PSzcjaVaul9uWncjAdzJrFRQ0usPfOrys/0nID1JR+U4BYS
fqiQ9UKJ49jO99D0bfEY1xXC02vlxLqKLr4Vzitcg3EepBt/eVNptBpGnD0YT7KV022F9yb9BqWw
oc5J+4uwqV7T9zBxloRsjvHGnCXOA1gQg6iREf36/lZ70VdhaiOKA3ShssNu3LhUdA21tLGxsNvn
YYkfJOlsh4DOcyTLnkZHFRf/+XYVH4wprq/sNn8dmL4kPTGWOPvJ+ZTVpN2YRdV0z3NgpwegMhF6
FXQ6/rV4zH2lfe65LIiwI3b88P4zX1Z060OzuXJJgoqGt8IlNT9tSuYC6T3PjfTSYNO3Ux7QP4Yb
GyGtKSJ3iEvrNZsML1r0JnuWZJV+KoP8Whbh23cArZAfY0JjpLl2ydPXAEo7TBbG59FjphP0aoZG
KdStmFS31+02+5brBBiVg6t9fP8VXBxqvAG6IL+Za/TOYTZfXDTKxgRYFejdfSOe813pTKm6zfIu
tzekwCpUoLgrhnVTB1c3099Pdb4AeFbcj5Bh4iYDTe/8y+sZbLwu6MtnuQI1NKuttlxvL0o3Stoy
K9exxkdPhATl6Xh6B3a1vMyzw3VrUIGVp5tMm3N5K7UJUIHLkIyfSKFK5v9mCEwq/6VQKco7BTUF
JDMXMt0PiRmQdRzIuLydmzFtQz8tTBW6zTynoImdAUhdVN2plgnBXmXPKtwOEzCN8HNTRULXZ6SO
APzwWzIDuwXTi6fuLl4Q/+/o1tbTjpaKludh3BZj/0phVj+6llq+xuyA8ZNTt627nyF7VFt41kuA
DELP+33vZXYbLYNL7mTqjrr3YxmQLhCHajTxEbvnks1h6CT/rZXm7mPsJ+K2ygFe90oETh/VpmaO
vCpe2HDshrYnR5Rm6bjxJmTekehNF2YAsFX7An097x+r2B/ESc5ObkUmzGLQ1NqZYqPCOUNkoMGz
mIud183+M8oQrw69NO4+FZAauIT2+TJ/cVzhfF2v8j5ks7F/hHJTufsxm0QOzNmlmBHISXaQV3V5
8EWlyY/SVt2hyOYcHpVrddqtlJR4od9IlW7dHNiXY6qaoHFEgdHb+c9OgqpupoKEv2qfqNZuv/oy
8dzHVai0PEJz1owbqIBOn0Yq8JJtT0VkRVRx1tIeiCzR73J24LzdLXLp7E2HP4ofLZ5iSc91Yw1f
OteQ9S36z5L+BhTAX4jN/MdKCvnRrNXshyYEhmqD5VITbEwB6UGfSrPcLGUSHOAjcUmKdAEKGQVp
CmcBvZh/TNssVntH+vXXOqjBg6W/5J+4VpYBRhUrjcctraqNkPJDdNjD1dPzzzXS92DfLE2jSCFp
4dR1td8HyFWcNI46JWU+bh27C8obZc0lwV9GNX1vS5EUG3wT6kaxaU7+h56Lp3U7JmL00JWlWhvW
hNZ44tCWuYkpuGtPJ8MTnv0yIA+DK6Do2WUbWwSuemAilOJbb1Lm3MezWcsbzQkW/K81LW/23qgN
ArKhLMSJLsPgvCI9SabbpdWdPpywEvyxLIoAsVk2BMdLE0OqAqw2a1M8PAi62hIn0+yFJ23jVYNN
syQ7Fx//GwhP1WDu1qKGikp4+odZa3xwRcNtYtQzsVPvch9Gh7gXtZDkfTgp3duICI7+abLrvHw0
l1E5eL9ghnWF9f52k0TSAmZOEU7/jm7e+UYFuxcWiJsNz5BezA0EOH+bN6l+q/Q6JS5rLI4NmMW/
HsgsuvVej3Z17Z5eBhbTnIa9gWqL9DqAFiHK7NXP/fpH4PU0qWvWs3Gikx0/VANemFd4iG8PJMdB
xMqNA3yRbs9Fg1r4em8tqeU8MZkXwwhHbJ8s8tlYoEg+MxcfhViJ6R7WICquTZ8V2TWz0b8czhh7
GXAhiZdYhaDrb/zj7uf2YoF0mmXP1axTGuHzUzz04FI3tmjjF2vS7YNjqezgDov3hCdVv9WGTLty
A724fnE+siiJs1np6pzNl7E2c97NZWDU4rl0MAdMomLIVLJnfWF6lEBj1W8co3P/0Svv96g4mq0B
JXSx/8eV++PRS0Hv1i6X5tnT9fSpNrz01xBXywFWffmg9+As/16MEraO0/cqguVye2m3iDXfqqOo
6ufeS6qKiMK5mLfQveywI0TS2xC+7vv3qpUfq0TL9+DK2FumVHN3HQqex/eLkrezz9UBZuj9MPlo
yqzr8Y/Hb3CkxzXXaJ5lV5df+6Fpb4XC7hU35+ZUAODMkUjYFeSsjVdW3V+WOjUJon/aCsTXvqmH
PE7pcm7rZ2vs8/tptPQN+VDjt5nmcqhKh7ttPuTP7z/v20nmUADx6ulyGRa2OufPWxqt1tWqyZ+n
ER5mk+WcgpokOzmcs2YHVATD8P0Rfz/HRe1lYeVpIIRle3mzwKXbUS30tf1UZAv01kqrLboZhDZM
GMwUhYH22Sl3BCsBxQ2tXWGlEsdpMHxiN9Ca28Zv1/N4wOD7ONqlld/To+BQjmNzeeGXQ5tncxFL
Gmq1soKfijgOKLqFmrFcMmKhrD4cs45a7l83LrwFIEawSdt8P7ik568ScQnuq/6UvwgvL3Gh6532
oEF53BvNpB+8IKvxhaVFBG2w8torb/WiQ8FkXXt67FpUFOB7l46ERT5IS8xN+WI7qdz1ms6UoVJC
WVu2UdVNxaHSCuvBgpF41LLceHn/o1726Nfxublxi2D5rCqbdZ79sW48tOCwlTv9mdUi15jVMqgp
oSfn1xxM2RN9KztsF0x19nnrVq9jk5ZliAmN9wGCgQA5FM6/Xi/YuzzOProRq3TKvpzZwO2tVqIh
zousfLYQLBxIj15iaN22c8iLKb6dFuxz3n8Rb9YTdsMsXbzDkJab9D/P38MCkTymE24/t7EW+yc1
WeI2bgVk8roNioOEqPrj/REvurq8+dVNmdcL9IgY6BLhTDVqgnFO1PM4a+K1b7X62cuMnJhRquv3
h3qzQ1FQYlTAVX2FYcBPzh8uIUoVv7EgeWnSpvtUS/OLzHz3VHG9F+EYj8XWJWT9Xy/pDIo0lUsq
InJ8cy6+Ywe+B8utjYkXtpITdzY/0o22psyLnXu39bxTW1H2YQanpisN0LevlpGR6QPs0hBjdp8/
72LO9VyUY/pS05s5ILKCC2usHlxxhzrtyjkIoMNfd7Yx4tvGdIVdBXy8zt3z4WomM3eozHum/Gi7
J4gTeL7VPanaEn2lsPtfuodU/3VBU0uOQGII2o6U4HiP1uMM03k9ZNOwHwYD3YbZaD/9ti2yXZ9l
4lH6gYh3FjyQLiQJN4PgS5cpPRKs0FtlaOje4Ic9IcY9SH0at6R7OFOGIROyjBspjXp8pBo3xh9G
5gflfeH4rc4tqyCb4mFYke9w0JC3HkYy1zMgGa/92IhMfGjJgy9hwWVArEs8Jcs2GfX2h8GGUGxq
N++SSOW9NYUuu/R9340IWyisdchEadX98ntbiVCNfTPcOUOvfcnhOI/3ECD7j/9H2Zktx4lsUfSL
iGAeXqEmSaWhJEuW/ULYss2cQDLz9Xeh+9KiHKpwR7cfuiMaCpIcztl77ViWyiu89OYtnzUj3eK5
mh9sqwjNIOpjqz2qRmc9mmMxvyEY5vBZSKH5WU9pOcDkU+akauph5+dTFN8Ohp5AQlDzKb0mi6B8
7CB8tVdCNLO1IRWuCyovQdEW0XwSPgl45KiZnjsUWxX6WnRwpkkNCI4b65d61BRv30VN9WdI3Yyv
Isegus9ddYifBCd35bfUIWY/IOBON2wriSK2vLRUb0LKLMcoNXKFeGal/cM/SNfZZA5vnt0PBqny
UFl9ijb9szJMtf61lJW4lg3rwjX2LMPdJkPYpZsp1rpvBmt6ucW7BQmAAl7TI3dG2+1XKK7ZOPPv
ic7upIVMWM/K0r6byJCle6rS53pwOS2NO1cFsnckq1hPnq0mLepNyGlvJBcoMvLDCL6MmkG8xG5Y
ZmkdZCkKDX09tgW/K7sUPF1SFN1tPVE7CcjU1PoXx6qz8BpWVK/321kPE4ILOG951XfA233vW3Uk
Xjqsa9lmivpu309ubDyN5SKnMPRcIi1hKxr77E8nw4+BHi8ZeuE8kgtduq8U7z37rZYoZDdgRdrn
OjK9NGhh5KY3ZJ+JcjO12mQeCxfn3xU6/ORHFxlk9JZRonCU76FFlwAth/QtYpn6GiHb+17kopC+
olZihwjLs+7SJHJvW4nRY1uHQ+i8Uv4u4by19uSQk13hUHMY/3CIMVUluMc66xeTf9ucOmsY7zoF
cegGlTFNg47JrfMLu6UrlpCJ8ZqnuIwesna2w8l3Ett+dEOK/mjNCipOsvfUA4dBZhFqAtlQd37a
xvW0bbKkTgg7N0aSrQlzdp7LfjQ9CJQOoQk+twrRbWMXtJACK1aEsRv7IS/9sEEYdagSBhvfTVaM
W8dpuCO0IYZ1m8ayfZVi6N4W0duvXGNwBwOvdjw2vdd8FxCwkqMI+7QkVk1UEB8m2/bNJB2dq6wp
rOJKHUOlZzcmklerE03xK5Rua1IS6HQ70LtUf6vxsYaHrOo84UOZLfPNUE0oOrSYviBR7DiZKG4M
hXlCjV/ZQWbIoX0Lm6nPrvu2juantLNy7SDqCWQV/Swl29fZWFi+3lY4KRiP+B9cVosDdKuR9mIp
M/AYcZ8BMEqSKlBRyPcbpFPGyNzgRPFG7d3QvFLiLo2uHYfAEp6gnk6+mxZ6SAUvT7RNG0rzzplH
Z0o3aWklyY7tqk2h0MyrVzzCxHZ1Voib1McPYMwQtUxj2iqpHu8EGwjruTXCrrvtQ8ppQaG5QqKp
tLvSNyPdfhnCGhNYaEp52/FUO2tTTyj/b4wq1uad3lOk8E1FS4vdaFnVNm102ggZWMY2QOOe2o+e
jTwixxARm3Yw1hnAKQ2GJYmeWP22/A/0em/jfv2dTcnwe04r8WxoWtMdeo8XdBe2kzNioVDnBkwO
AXI4Sq3mR9UbOgoQI3F69lIy14PJqIz4empVULyUCvPR2WAAK/W9goHMPcXVKP+Ug5cqvpOXym8F
i36PiYEU7G1thM4l6s1aocyWyHUc2E1sABfvumV8XEidqmoRzPT1kxvF8XjVDMK9imvAApsMHEmb
+1bV2H+izEvuKXYpChZEvkZNqJL2U4f8b4udP7OCPGEkba3aLH5rjiR7Ix7Cqg0ssoLVfZrI4ehM
SXEpOfx8l7XA3Nk+stlB6rBW6EW2g0pIi+VTAWGsYr3qvO2Ya66v2GqvbE077jcJSb75hQ3I+RGC
DStqcoryNBnPmkKeVBUeXFs9GbgKWdo9WRb7tnMR0c9jGzPjtu2gA1WehteBNNYBsnYWjRfu4nwD
zdZZXzR0ePzoEKzeXU0hNh9KrXya8YP8hK4ao36KB+xpcakE2KrUq3/d1GKl5rS/0PqRF6/FLKYx
mDxNwpFQA0THJrbSaqOarngYral57BElYmsuu+GffyeXRT5jU2rD9quuDkyzBGXbRIPxSJ4vW7c5
jncsKe5dls/FnW2XT//+KzkLURKGPnV+6EbeSuS93hiP6CCb7+OUWj4JHl0wIh6ags4SzaGu1fxf
qyn08MG4ehTSFsrZGkhXVsiW0j7On6yO44gfeTW4kLLo75uE2FZfmSrFb+mu4Rts3EucnvPxjIoN
5RgaLUoNZ/KTpFDJmi5697EbKlxUqFiRaOteEkjDiptNB8j10MwUF4MKJ9LXYYCrfOEl/+UWUEHC
guBQuHA0lh3/f07FSAbkSBqEeGrHTPGnIQOwOGjCcPyo9ipa5LPwI3VwXoWneD3oAKu/wFE4/5yY
CpccUuAN+DbWpycquWqf1U7zxDHH2NNUHFoQTZp5bUapeGx0KZ4/H2hnF/QWzSlZEeRSeJSVVuXb
Wm1SBTm3/qR1ZnJbDzgUh8S0runs1Ne4Qy7FIZzXaikcooewKOosxcu17sApgbrivwyfrBI6Nh0k
u2Wh8hCO+J2iROVuKBP7mRAA54tpd0jddWMo7xUEhZeQKedFkOVW+N1MInzXWBQ+vm7HwudYp334
ZIpugItjijvXrStoBAIbjpaLZKdrQtkMkRp+y/UwDxJNGt/jqdMeK5f8jgvD7y83RFQWawmL4SLl
cVYnysmgDeQyv33RICQcVVoh37oc2mCQWHiloGM1yaZGyUR5TJ+n6yjSOJBkHl+DpVfqz7avLgHK
zr4IgEjWQqZ9f1dn+TNZ6Hm11OKcDowqR79xFPdH2+TDdzOerSOTxetkNcYBu756lSWldSnvaj08
wRAimKX1vgwV/HOrV+SRFmTlXS5PSp1U8TWWFpk/OJVwmwM+L4i1TgXa/8JHuF7RuShfBZY9rI/0
VdZ0XBGJpEhz133IQGv8altOzfuGf6vvdZU1YGuPhex2xlDU8sK0vy5nM/8BtEIzhqaXCv16AlI7
iWRNoZCPjMX7GbaFfVuVs2ZuU90bvK01p8q3HMSDGTR2M8UXlta1mgvKITYrMF94LhEAIu74+EGg
2JMSh3V0KkU9/hh1BSuumIsqMJo8+4YLq917ZqScvBLK7Whm3XPV9bPvsgG/VLs6mye4l4V4CWIT
3fRS6v54L0oNPR6tQ37SimS6XjB5W05R6SEEJ3VjaJG0/c7zohAQSVPsQ3fOXno5h8bh8/nxL/ex
UKY92EosS/joVmtCmmhGN1AsPk29KohGn4o7U47E/HZIlN7gh2s/HHNsngzhKr8pUEb4ja0Lk/T5
sLCpa6EkZs6kOLfWs3kZLv80760TwUhhGdiiS0t8Eab6LNXWnAim7EQXmNiUbJ+8W9LjP38I5x8E
iyHmTjAKS7rnOsOmg2uajrU6nsBvFKdMG4vd7HReoIei3OfGoFzxiC7tq5cH+9/yGltpVwNISXQA
0RXquj4fKpaxxFR0p6adO8+3Q0Fa+5BbyhWVnUtR8WfzDJfh2bL5UeGbAFX5ONoSVAOyLjTt5Kp5
R1ICJdz3SKA/yaiGu4jEuuDzR7qeWJffZSLpQDFm0H5YByQ2xdgMKdbckznP3mHsZ3Frx2My3SG7
6K8Yx9kLnWxrSw3X4Qub89i98FL/9pOZ1dnooFbHbLP6wMxy0kgArdXTDPAq3FHz6qe7qIN3HopE
065yWnj5hfb42UDmVyPg5+nB79A58q0eM/qSoskm9WRFXQKZpZ2bA6WVzgxUt3cI6A6z4pWKYFgE
ZhnGv/75mS9rCVM6xRY21qtfbLc134yQxok1rSTv1Ijl12rh+GYtkKEDq1e6FzFVKiwDThBicrsw
wZ4NaeJGl8Yd7E2+YrTWH38+zYZKnRRdP830f9qNmVSKeZVp8NqkF0bJhSG2TklYdnOcyZi4dH72
Yqf7eLkmFkCnMGieRArvb1PXvYXPoC3N4YgUoS33XZNB+yjCuDVwQ9rIMksrG5WfiEkMg4p13xPD
KNCZRYmXAKT1+jw3/N6MES8FtVk1xU3bTGrlwAe14h29stQKytTilFQ5netXehNvcXRDs/FnG0Vr
HnBURY3bNzEl8aSqetgbo5tYm9FaNv2tZ7b3ST+m7YXWgGbwWz/MJjwL9tSQdZcNDceb1bPok7ak
m2Sf8mmk5NSXpxQAFaEVIUSusgvZzsdJ7tx0SVVum7Ed9mZlix+dG0+vwGP6PdpR9dJNLS9gdVOL
TpkdBgTrhWf28aZiU++tGGrNSRMUu/eJEknvSOxA0WlB7gplzwOvqDJCnvC2VasXyj5iFkseU60S
l2gPZ5M8ph34d+iBORAQFbOaAtG+xXIey/lExmecw0eJw00yjVMfOFplbbE5D+Sjhcbm84/yb5fF
6bxEA7Dncdd7DkxSDryXUjs5gFasK8WWZLbmZUzVuq6rXjk2yKJ2Td22FxpVf/kYWc+YBZYVjRPn
8t//e9iTeDjR9aknxGjZH1u68yaWit4jHvLU+sKvXPs4l28R9SIX5HzLzn69mrHYCW+ee/UU4hn5
FqER6oKOc5mg0JfHG5QCc3qDfH/YxF3l6Ns6GmhYaCKVVxoa46Mrnal/gI9jv/Z6Zuh+rcy244+R
VDfSbtNpO1R0I546BNpxAJ0mcTawjOpDgpuZ7OasEt7GHJIc84jsF+07WYSJD6PTKy7Zn9aSAWTK
DGnkqQsdDRX+OjFAT7OoHoyqvREDIMrbKGyojM99Cl8fY0YSPlSZSVmT/nhRBGE+228VDq3hCP03
vvOUGYwVIeX1i+DeMt/r+njXWWmuXqujlyt7LEdorEuE3MNNZeT991SXab5NJkXZhVNmiAvngfW+
+P33sAEkcYZZBFfXaqhkaV7OOnJ0nKJ51nxpvVq7T3O7pk9Djyn1szCdExLEzP5eiqYTJ4PKW+eT
Rp7GLzjIxQV/yWrzwJrNHh0b0rskll7r8k39Z+iyBffiml7nMeMpywwP8JzNgZppjbGxHTqBqs9n
Vb7oiS2GzTDhCfRTZS6MC8v5GaaAG3k/lWH+4NTC7PHxRhpLevNo2ekxDc2x7gLCxprhtbTQYAZ0
mTKQhZMjaR4kDT1qEgl729nMQmuPExry9mZwZWvFKBzB/misKCXbL1/pPE1qQWkUqvvbTKIRPhca
nqNTySkHPBOVIrBD9M4XtgermYjcPt3FsYO8mwMHC+fqqcYg54Y2CvUjxa2u+aqWWnJFV3bQNhSn
q7QLcEaE1m6WeDeeP58E3xHK/1kJ3q+9xNogYuPL4QY+Pki19+BIdkTOAaIzR4T9yElDwGAJRngg
hsVQfEkr4ui5FwBheOiaLO+TIA8H2TR+nentGKhaGsJ8be3oFYM3/tWmj1xrl6ACZjG32uym6FQ0
ujrUPnSoKMRVqlt5odygGKu/6W5XPqLZBJWQFV4rj0qYqEu/SZ+K0DdlRlcvaYvGjzuy8gLNE8Z9
O7qgn/MunaIjBCJ57caA37bgIKM2MHokozSnGIWvRdNNYlfk7ngL2pJTQ5v1dbSLNK0anzF5JC9t
j6J20wLve1MclCfHsjFjDCdN6b65SQG/pChk/6sI6V747Hkajjpo7It96XH+2tuOUt0QIQ+xsy10
zusZvukDRDWcEU6YolP2ofEl7rGiXo+NuaG2TJKuNXk3FJ2Uej/UjnaVVV6Z8APNftpeeMO8wI8v
mHLXEsDG1m+BAK2O1sVA2VPv5vgI+KYaNrREuoOp0ujZQxGfD202al8/v+L5x4k2jQtSRl5cmGfj
mQ6ow5qbxse6TMzul9cP+neo626/zz2deK4snTWWijoUuuNTTHcCAEqwHPHjphYNSFvABYshC8/0
2TU1us6yRJv2c1Ra48ZMS90Gy+UlL5NSDcmdReakc+gQFRkXZrt3r9THZ4cbERELGzimrrMcgIL0
UkDASnzUZdWmV0ObikqDPwHS2veaKr2K9SFMrr26Kz0U4mkZ60UgpTPuBnINcK73WXhkF9Dq29Jt
y7QBMqmrX62k9u4t6t3gvk09R/BAMFiU3YGgnr7UFciZrfTMfOcZzPLXAF2zp2xONLHnk1ExsVu2
nLPN2GTj5I9KCrMx0JJQxxzQmPn7Auu4LZU6LwU2+/m7XZ2jmC4wYFCy5SxBy4mp8+N00WnjVEet
5904iM9/V65jITRNQN9pZvigKrwtv6dRQpEmFt6l17HaSr9fHMsZLhiaMLyZ1cU9Z4pmuMzuzcBB
jYW4TQdcBY2dip9OTKjlM0eq3IFI5mk/KBlZyXMDRsD+ablDQoAEFKY+sBVd+wH+pW2lLzRnujeQ
6vfatZZmU/pMKRC5CpmNed8Rz2lVygsf6QyryQqL6C6sSWXcAKJ0m2Ez4/na4YjIvJdIi717NyQG
klHNJCcpGsA3Yk/nlXdAZ0vSqkdZ/xy1EfnEhdPW+zP/OEqX5hCfG34/OhnrxzJbKV9jpVo3Y1cV
JXgDyIjenWbV3RZJS93sDE72e6tIRbaPLaV4NRXmSnrHrlXPFfgpJP2/axnbybVKFy3xRatQ7vNk
jSkgpQgmdg7EBH2jVZRi0qCQqdo9jtKtW2Vb0v9kByLwoGHVK3IWW8tNzXqPByAqNjjyPPu7VXCw
f9Lq0S1v3SyJmo3TpA1v0HInYJ1jmphX0sAt+kSzUxgPGcjn/thiukXmEY9zFQxaMllbEyUGh4Gi
0jUEKe4s9pL0u+EJaCaP1XR65yQL2BF3npOljwL1JPKE0Z5kBSmhqsOvJdGaEQsWFYZpC8rRTF/t
0AB20fDlKM+oSCnxtWJMwTnXeCdCE3UOuDBvgloolEr+SZLMBWxYcWR6+fzTej8Vr9+jQ4MC6y6Z
EQicP35bSa5awFO6JaVy6avamXR/sF2N8re50UX+prmpIFNSC+ctVOgp2U7xYnPtHT6ATedocSR9
GU6NfstGO9Pu5bsyO5Wt8RxB4V9IdAXUvO9lYvXOUxRnLLWWOtQGq/oc968V0d3xWx33citwKoXe
1qsb0wu8NmX1d6N5fPIoVSV4JZASVDFbzwuHlb/MLtwTkeg2qnoXjMHHJ4CPyM3dwptubDSRDZYi
r3swFNPobvnmdPXGlD1mAq/vkuY2bdU5GS7cwPlOzHDwUtJQpyBknbkoaP6MtLx77aazKbjfZq0a
3Uqza8EI5KFKSSElNPQGpvIsd5+//WUn//HlswHDQ8FWkDYo+vaPPz3OS8ryXZkewVUOGQZ/RZxG
PSe0TrUq58JMunbcM5NS4AZagKHNZLyty2GtpUqjxV5/o0VFLzkKuQTdH8I8g4PM/C3K164mBiEY
jKHKAkBSisVEqCjarlBb3W02eTc1w009pePeJePL9NU5SvuTqESukzWtD0UO5Fe00YXHdP6CGBUL
YJ6mOPEOa1SAqmVuGie9coMr0tX2EA1VvJgzMVCPJS4HFgOrf9E65ssLF/7L+8HfwqMC38efa/MB
XaJyVNo0Obpx2o1IK6kdPKtdBKMb7dBo9ZdawuffAl14gETsonBdMq1/HBCojLo6TpP02KZeae7Y
sg3mpmcLHT6wm3aTe1cNtQoRZxP/7MgPak6fD8jlW1sNyIVipjNQgAJRxvt4fU5YTgp7wbupO5Fe
j+Fy6GdaVU8dDZRbPQ/n/sLe4r0U8fGS5FUsJAWQSHzba2AgfeK8KtTI4bSrOQCmRloPJ6x6srlR
1FLWr3nUJk2QjRJVagyaDomNsGL3QYum4psdaVEIrroHrP2EKxXCq65OhX2pWfqX7a0FRB3NEA1s
KBnraq6qDE7l2TI61l7I3tGflD6b3/qh7e6UCRKKL4sEH0y2tO+zPK7ul9CnBcPchtp9LKpWRDu8
REp7tFtsAr6tF7Fy54ncRnIwYac7KKNh/VRCTZHJpuMdiF3kFH10obpw/i2RU8ysojN4kdKsQe6i
q6u5ob99LEdNu06jFKVQryaxckjiHDE1OfKsilvcmqK65Cx/J1Gs3rXFOsepd9Eb4Fz7OLziMpau
piTOzZCm46vlIvcjCNsWqI6daoiYPeZWdQn+acPQ3uD1dUHQqXCZfWBCYRP06FSmpwmwtWT17kTx
YzZRBD6ndFfnF5IUOoSOSuKV3+p6Mg6WnfVRCHg1Xo7ybQRea+u5lGyCcS4EAmPHqZttM3jKeKw1
jCBvslaqRN7HQ9w0chsrfSoif6qykn7T0NvCOY4GPeAvPYkHV9DiKnPXFBD0fCbtRTpNYFjjQyYV
P/hMO04yWBRtcsBH5ftgqNGY7yq3MZi9Pv9szyo0fDdLrX8xNCAOX0+QTupUyPtq6hz2rA5B5uoE
cEhdKb5GETDOAKEUXKidViFluk5KR/xIS81UuqvPb+MvYwv10NJGo9FDx2PVcMgATi/1gOjoMlsW
G8VrOBm48ayiq27MYT83trvJpAUG+p8vjA2O8YzUA4HY+rgLKZOjSETkBfqCLmMLT3yD7OOSW1Ak
usKiSI8YYy6di9Y58KyoC3eFrhqzgkmm3TKd/qcy5sQFu9g+nG8WZbfjBDLtbbmbYJ7mfpm7/W91
rNLQ7wHHe9eh6c63shWi3YbNYCpo2k2gykOSujdpOrnbnl2es5T0tHA3e4DZ8fZ7BdhvFTbn1zDL
gIE1TTE1t2xcNfcQUoqYbmJvSu2bfrL69kc+ETtwpzjwrx7n2sx+9GNNxUSpB5AwVghRe9jSYwCx
v2nMLBT9BjrVJezt+yL18StfyLxsaFnD8DPrq2GwNA4cQ6geguoyxQRNJ19ujDYT0yOh9+KFL5Yt
AmAO7wvngvIbsPPeHTeYgOcGeTRNCrEXIlV+IaOFWPv5UPnL3TH9GBQ14U0vVop1EbFHcxCHLk7g
vJvx6gG1GOIrU0s4Y3hz5jr7SCub2yHu7PBZr8aCDTaBIUkNlQiz4RcPD7CxAXKVmD/6qZKJ+c+D
mdovWx2sWnjF+I4+DqrWobI74l899taQXqtuit1CSuor0ZXZMlD2xDQTS2sisxbywh7xfP1fjpM2
cjx9wV6sFSHD1M5ZD8eeLIrG/UMKDTJOh4R3hAcdGiW7SswLW6zzarcNCIpmBa3pJThhbaPRnbTS
01AvjtaIz/6my8PEPnjh4O5lIk44S+Y/Gfw0H3jw9MWWA7LmevDKkwo4sLowga21we+PnDoem2S8
lucVZgSrbqXnTXtM516ZkgAVtNpvKLW5I/QYa9TMBwu22X0HG1cJ4NRb+amb655UHTqNuDL8AQNu
THSDiojxqS6H3rRhH4St8tzkihmemIWU+KoBGVYdFgZ0/DAjTLMvbZntszfJJIxeHI7w4pBiB/tx
FOUsmoVRJ80xEm6Wfk8NIxaPiINdWPP0Z69NxMklyHLmS5CqoAoxNeTJ8CKjIdsltkJsB0uXBnBE
oRwuADlT/AmYU51vIR598YTiXjyqtOygUeRz+D3Meifya1z0+aasCvc5cTjZ+LU2Md3T/QydvSZy
3AtAO+rEzDdQ9c3h2iqzBEdgHI4LriBle9BuWqKfikPYhYULHUG3ou82eUr9xlQy1drS2C1B4YQx
R9tZb8jrsSzRFXeRlRse/WbP/B4OqaZct6NuN49KPtrLvszG6oAnyEXUqunJobVkQg80Q6Jx1TEu
a18bzLb1K5Xu81abaalc2QBNw0M8alADrVxnWwfX1CGTvaW59sPOaLq/Bw1XUeWT3Y5fIbczF71c
M7i58tWGDQ8oIDYkrOTPZ7GzlRba03KEY9eMqMJat2QsyOMWeTLRUbGF1v2MrR7fW4jL85qwJAVK
WsyuY5FhXJo9zw4oXJipnaaBQ2mZSeLjsGrjil6IixR6mhfZdWkp8aGxB73+QxZD0lwntVY5Bwmb
uwwmppKf1iDsb3NeZ7L11THzpm+RxQmK7mBKZ5HpJSlFd5XZJBpcR6ZGKK3fgrv+GbOEXApBXCse
+bwRHNNWe5ey0y1cSRT0MZuNQhfp0VMofuy1dHI2xmTh0jBkeKRbA5idbGHiscN8yPcFBZQ4MFPN
8KmFOWRiwFK/UHw4n/+4J3ZvmKuZcICaraZ7YBhqK/OiODLm24nMF9NM0RyX0jk2EaajgGwW1mny
Q4xdE9Xyp3BC7xvmMDI4FaMcupfPh9bZmRdbKmDDJZtyOYGuG9VR67CLQTh6NO2qpAyQFmSVxI3j
Xqk2O+fPL/buP/2wV+BqHHugZiOFomOxWo1zNgt51pVkDmRuFQMJrokrIvBDzdACEqwYULRM8G+W
Zi7jPpi6gUewcWGsoaYoIqXuHzR8GOKGjXYEEJVsAA9es0mpYvDdMpqL+MIncPYFuDSZ6UNil8SQ
yZb74xcAbJQuXTdYR2eE7NZlpfPk5u0kfR2f5RPWdUxvBdrie9HHzoUOqLn8zz88LnehLyz9CTZW
IEdWj4tgc+Dd2IiPDBhXZFdKo1UvramWhOkMbkRCSesYMW1+UeE90bdW0qRW6I+TJM3GwVWHi5PX
gauRbpvqx8SA/Ixbdypvq3zI5GlB/kx7DI05aA2CsPRAQkU+DXU/UmIGGW7Egat43ZyB2smS6UlV
FdN9yzSZ/TYzkRDypCd9FmiFMcWBThf9S4JXa/Qn2HLOlqRv7IekDLXejVDHUifZq288HEQIzhPE
PKZeW+mGGUbRNpOqiuib3pXyOKQxCgU/R5dodEFE0sNpNDS8vhdG43paZWZgVtAAajh0G2DLfXy3
xoDqMldncU1uff7U8sAeKr2dCd6ZHXWPKrp7xKtKspa1RCtx6LqZrK7Y4fArD2pFYBXTdbufTKld
D6o1HtNOG5g7XFKMPr/Tsxs1Vf5aTh1s0tjFrqbhGDh0inlcXuOatw5unie/Sqrbhwm/0rbS1fI+
z/6RyMXstyhXLFqKgFa5/uqa1AzKIWyU4TqvIRYkY9UHoaqLAHf/cNDYjfiJ4fQXRvx6NmJqQEOH
HpNNGeVhZ1WQqtIK77VbdwdhzsUXy4Ei6Md0C1q/USnhXxgAy/v97+f1fjWmIv0dpoMy/uP7d1pP
oYWndoeKQEYKXyJR/Q5iVbWZtDFmfHowq/71VfILl5IIggYGHWkhH68Z6f1Q12TGHNDeW19hMsl5
U7lRJu5MhGmEXSky/1K0bLEuXPhvj5aFkPMZEpNFEfbxwpAXPDLute5Qto3cOINVzjvs3knjI6Fw
LsVbnD1aqq/0Upd8hqU5vEZASBsNkuCwe1WYY7wZMzvdegVgJTK/f8qK/f3nH8h7reHDq+R6mC24
IDqoJQT146/rCm/ALzrbBwk0OydtqZ6iDtXyIrZ/wEdmDoHTzfZ8bydTdS0zpbKPOZEl1UNdSA7a
9axF38lK0RPQXIoCVa01UIukOACVjW6n1jdXy9UfNRPauNUnQE8beyjTLyLFo7ZlvfO8Q+IK/QRA
DNBlJsAFHIX07OHgJXkRP3vTDD5rJ9oQp/aWAWeGb0lUWNqPmD7wwDAfynYeglrt2vxNUnfC6l5H
FvbjIrXqGGZlSe1OiCRsg7orujcdnFxyo8Juy3cEvzjR14xzbnfVIMfa1CSlRVcE0PV1YJiTxXTO
JKsfBzbAW+Ei2wpkbSCQ1AenL2vUDobGyUfEeMfFFAlkyk7fyy9O6mXl789f1l/GBvVAj5qRx8ZS
XafHKprJGQgSwNVURtr8RY9TDQlZof4eRjl3d/mU6Rc+9LOxTx97QUZQuGErY63R917Ss82z8uQq
k1p+h3hUkztkiup3JWmTcvv5z1vvGIhV+X/fwoDTza5h9YUXZdlSOJiQ9xDOaVBMoF4IGH/cuCFh
pqgwq61oAFv5nlJccrT85YeiLlponmBHOFyvditWMrhhgf2Zj3wMkV3o6nWkVcatOev92+c/c703
4WcutkwXxTXbE4iRH7+4nEg5DmnSPrCODH6tlylBJOSZpRfe3V+u4yJople37BydNRBU8xrAzmXi
HiJYCebXXu0H67qQptpdmiHPVllAJoA2cOgRVcBUspohk0Qn1oKwngPq8fCe5uvwqEYuEI1CVDNh
tTnNMm/o8wtNmNV4eRdvMjQpAYE45gS/uqzGWb2T/WicqtSLtnlGnqdt1MSXSsOoDnjmc+FzjnH+
KCI2D5+/xPWG/P3ilEIX1SimJGJYP75FExBg1jShftI8UFrYwL0srIPGnXt5NUF+NZ6aPh32o1MZ
BG8plrj1sOTmhApb6k0Uz+60jax2sCieE5x4mzb9cJ9lwtU3n9/oas54v0+PvhGnUDSBFKs+3qcW
EeFDyLt2kpOjvugiTNMga8YuYLLOxUa6Mnn6/Irnr4WyNr2fZZFeEFWrK1J/U5E6SP1EQNkc3Xdi
ap5jXcmnzej0WotbTNW+AQ+OoyvDacyXz6++rFf/Wc/4vfhEaQjy51JZX5fJprY3KnoA+qlb2OfN
qFlvTmj1gSLAzSkEeG4wq3q7JqdL3yj2fGFcnD9uCrkUlTlBL/wqb7Uz4leaqMVn4xRVhND0ZUUg
plXozx4YYC2oXLOdL8yaq5nr/QfzB9Qiju2Ab1YDESJk5xEyb55CwnnGIHPM/lkpU4oOZlLrD58/
3dWX/v+L0XbFcsVD5lj3cTQR3KfqTSWsUztRG74bnVb5AxwCtrFtqOMtqXIxe7D23x0aULFdjb8d
/G/u+jfySFOlYKyd6FNkPxUFGURAEce5NgFUXupW/O03oqBd2Eyat/CnPv5GHfbE0KJ7O9ErYneb
jopysvtQvQepiT4vxtu1KZtuvNBwPLe0MWYXz/4i8rfZWq+WPz1ObKmXoXmqotkjJsFEZC27zqkC
KzHGjRBF86uBKoPlXCGLdraiLW4v/dvnb/jvt0E218L7Yj7XVq9YKSEfjYpjnnpD0SCfGdnOhvEM
XSwSyo3Wxva1nU7V2xQn7h0ypRCbaXLJfrCu9iwDDfEFq6PGZ2rTS/74EshEb8ualZSX0HT1lTaB
99nDzIjQ3UQJ/MweSdbDnI22wOWSQWbxhmFeJpQ4P+BKrqcLi81fPmzQcKzXdIXBiK5N+KY0RZ7J
zDzVRfY/ys5jOVJm28JPRATeTKGMSl4ltVFPiFabxENCYp/+fPSZ/KrqUEWP7uD8t1NQQO7ce61v
IQVr02QHctvcZl6Q36q4aS98t89fawBwVEGgy1mVGcz7G5Bk+HfI3I0fF4nTIOzasvmiF6jaK1oU
7YVvyPlHk0qE98sGPE9dcrqTBnGeaI3Z5E/G1FT9g2qzxdpP3ThsLFdLiL7008HbVImUry6BQV8D
fQBrdeEocv7eMRDiNMLHmw7fmQVd0WDUameun+q+K9/4e/ooG0erjfK69Jd9HAvzJo/J9fn4gT/7
YflO87Sv4Ew6RnjO399og01pECNMB5QTU7VjFhvipIYKqppu1zDsvnCZ5+uBjkAxuwrKEbSe9lZr
EP4zotD4qc6nJD4oq69e7AZ5GUwk0altbk/Lv02rkK+zJDd07YHwBT0trCug/4CY/OCpc1TTH+rA
Sfey8MgKbpxqGvf64tr5hdt62kP+s+jqmeYsy5N1Zq1JXIYlRV2KY2GYgmwfQszar+CY/OVl6iY7
27QdJeq1KYPijgYCRuI5IGR2JXSX00Eq2crtMLqJduHFOnvWAReRAMEharWyUhq//72DZHYa3GTB
U+mp/lPeEpMF2ckHLsSR3n4YZM5plalm8VQNZcXh20svGMz+8gRgYEeqpWMfZixx8hcMRilra57F
cSB369oUqfka12A1fdWKPMqNQlwala7/4ruiiGuGnbFSeBHCwgx9f81TTBQAlI/gCZL6ot3UVlEe
isb3eZsnYr5zf2nsTZJi64loEzBg+vgVO/uW2TAC4Dlw1lkjqE6/nYUxIKQHq3VMUPlkuzH3in3X
5CLZOwyOLrxf59dK7u16natwx2HC/v5aB0ulVTzK/Jhpmjo0iK5fFkda37DofQ0AxO1gaqJQhzgE
kufj6zzfO9ffFGwodRiaIft0basGvuuBCD1mEHA+A/y196R96Qc1au2rmzg14DrkCirW0OWMVfp7
AlF14WX/y4u3koDpluEIX+mZJwVh5RLkA4Lde7I6UkVbBsJKPaeT0JwH5gGAAcClU72kGOjXoNhJ
i69srcqn0JBjVhHPlJi37Wguy4XH/s8Z+v1TCM4DUQEGiD/N+ZM9vVK1WQ1+HlDFsbVvCdt25Ab0
njeERavPxJqTOhyTGi30/sZ3u1RGZOd02wQ5mbjySWkB7JWNcRaB6chAzdVT+YVUM9+6xsOj2TTH
Z3i4GROBXe8F02960MOjgie/HMkFbMaIsZRstgl2hbcLv/zaXz29NggxAXGqtCYJ4nj/1GVZvhie
GnjDXF9ridizvMiFzEsnyVMY5FMB+N+wYTaAl7kpZhPHhtfmt54+XMqiONtHbXdtHyIVdG1YDac9
755tx3OxST8h4HIYDxeW+Cxco/W2nT6KISx9H7GWcNvs+eOb8JeF2dToUOF94yxy2nBwoeLXMZ+g
p8BpDRJasG18ZQqQD3sA4QSt5cvwkohEu9TkP/+8UJHpjJqY9ZJdf9qk4kNAbm4xiaNSjlFCwzdk
hERaGuSxTtmFRvt5ZbrmbUBtpc3BIU8/PeH5DdKkAZL4sS8K8QtNTpfv1ZBZ6mHUxsDZzoCB1ggY
Fwljif60fgajpjUby8iltel0qV14r/721eG4sm5nfyQMpwcHTQhly8FNjulYeZ8advP7vtYxYhkW
gFOA5zJkeDgdytKOMchow4TeLlH7j3/9P0yxk1fgDw9j9dTSIDsVASPIhdSkRPA0an3VHOxUW/yQ
QAaTSCCMisu2TOsBjl6at6ATB8/5KpwO1GFjF1l/NdVaFX+KrVnFoWYX5BEjr07QT0vvwSQ06xFX
VFKGBW0sGcXzVD3PpCk4EXnsjrqHxzWnYW+X4m4RSfHL6yk8aHZX1m0bQHXdidzK0mdfT/skQrPh
A2l0AGcxQcgBSgM+jt1rw2iLrdMjf9wljZbOUSzRWeydWmn7vvDhpTsxvH2cunocbEDe1OmPzEgk
rfOejJ08m60s6gaee6JFuo4YSsfoknBVUqLXCcZMD6lvq0eE4cN8q7DJjZu+1hJ5rRuLbn23nMKe
rztlm/N2IpOL2IzEr1EGpnJ5IO7T+tYElYFXJ8/STx//eH9Odac/HuRrdg7gbTgMTqrgoa8Lx5Ru
/KTsav45V6Nc9omvuS6CtD61o5rMBtwiMwbBsOz8sn8z2coEAelBWezyTrVD2A5S3dugWUU4+HX/
AwKlTKM8rrvmQkHxZ+Zy8ueuEgCDMz/nBf7k95/btJrwcIhAe0qWqhw2uDRxF9UinnXWdpLkZjCH
Qj4I1en+XkNS1RLKM3KS6cp4sMMGJiqHqna0BhlqU6/bWx7tntFSl4lwGS3jbYl1ngOr0Jvvxpjl
z16pZ/YWvqc+bQwFc2yL+bh8cBqS3LcaEhcW7kpMbOBCTclTPuQ2/wcoy6GQ3K+wSYZZbhXihUvv
/1rRnN4MHL+cEZFYrnv/+5uh05Ah2yiIn5hkW/p3NjqCRkIMjYlgRDU39teK4RghweNc6fcYf4Pr
INW1+hoDlD46UTwQk1rT9bl0hj0vdFFskI+FOo9PMyeB93+Yqzy7dmerOuYM0NsHq02W1wybSnqP
zti5wsfTXdiHz1ekG0vbjcKeASxuhPcrJpOlEGME5REblakT4cPcdS69oQ1FNzNiqi8pav+2IAwg
PndMJ+lFr//7f5StKKVo9sddcyzd0b9iBySOZe4ZMzcInYy93sVNd/Xxu3q+zdJKR0TLPv63znMh
tDJYjL45QhHvnNAmEL0rrMWI+rLKIqsvQS22DLcuLHt+bqK+WcdOdP2gl5+WFSUOD99Jveo4BjL2
7lPgy3WUBZP8SSgRJmRG8EsAOHmd/C7kIrtowcy+7cOPr/4vN5w3ntMbIxjIeMHJMzV4Q2q2VDBH
IGAE03QI3fgeJq+ujcu6lnVzoZz+y3qYXBnVQPVk9nZ6dlGTGDU4Tu2xJiJoX9bxt6BC1oUbqduT
U5gcP768v2zmXBqjWB4bOINngZkVyKFxni15jEkjMHbZnOCh8WGRxxTJ1rxrqTeSLTWOYd4M9JPZ
lIa6SI8Yo1R+4aj8t2vH0MPn8Y/U6TTqVAeCQk7E0B5FHI97YS7NrZUb1oKBs34gNRcl8MdX/2e6
/f5Ttlr7qCF5i+FqnfI4mFjZoAt6FJipTThmnOjOGw2yKbhaGo9eetb2rU8mg2BpnRwhJIYYSB90
IIFVSL07KoRY0oeSrVeaBdHd8HCiw6skiNDOOWJLyyZYV1R6Fen9gjyi5zOSYPHqrVdrqPNhl7Q6
RsLRhziN9LLunMdg8i6lnP/lHeb5pcOHNAs726l+OLAzzZpcVRxl2xcvelK4O+zLWAEya7xumiU/
sO8dPr65fzkYMg5ZPSWUii7utpNNs8RMXbXx4h1toJ5Hfk7UDOZkfZNja+5drcu+MFFWuyToudNC
uM21NAzNjGKETCW5hcb8z+8WUyKTcB72rJWcud6l/3w850ClXgcA8ihSIyd8eSaXuCR4a0JX6pu3
TQ7G7kLlcP5Ir+1kvDUMMNBTnzlr0mbMsyH3jgWWFQ28OvRWbsL8Kc0AdeDmbKcLpdX56YQVLZIR
14bfSsd9f5EjgSno3lgxj5flNUmVHRXLkrphK6th+/FPjJmCf+3dCwS2GSbjuv/x2eI6368WO7mk
yEsCvtLe0n9PbAXcA/M9guI32jDd1O0EdtYBYKVKTbL6xhwitUh6YX/izS6Cr8DktE4PeaPkfAN0
VCNDIe6y4sqp3UL/xfvWuRBvssHf1Dlauu/KjEn9dOIFYVpGom97hb1dXE86IYRoRRX1FjD16aBP
4BZehLKEfb9CmPOwcfCscSOMrLe+06DCB3E9mc1MnT/Qvis2CKy0+ZpsDvPOFGXn9BG8Jh32vu30
JifKOTA/aZzR2AiaZHrhjDssRCDapG86pRXvyMQhCRo/Z5+HWhZ7X7zBGu7Xgj6/atGm7JxxStRG
ZnR+NyPvYwH3B2FkKDR9SuZoJLFQ/4TbU+lhTskZR83YLk++JgNvWzjB8JbYRFtufKfWH0o16s/G
5BizGzqVPcSHLKub+NZNhI9cNjWcp9KPuwoWYGF8caq8m5GBG/FjVk+4F0sM8u2mtpT5i3rUsT5X
vIb1TS0cklrx0Mm3hbyQ721P+2zf60Z3w/usQZABGrGEeV7P6UtbM3C1SFX/SiakfEptIeeIOVJ8
LHMaUqBV8zwqB9p0m1oW3Q1A1TqLUjl5Rxd8/+dYjMNL7uXxjyEPjCKk+16Vh8EU4msTlMEvWpNG
vIVgLcUzRvrFisqcc0BYQG+wIvJ6VHFfWUM83mf6WL/BvOEUNRsZ7V9pBQns/4LkEUgeJhlcM/3C
ZpMGna7AzFfd24JLxL9JjCSTpNX5RBCRHhYkOw6Jwr7zl1gFT+gQiAPQ9NK98c15/ES7s852GLGr
G8o0P4hal7gOdoUEDsuczvLJXSqltniThAqzzG2ItKc2944egWNeqIO1+eZ4Xv29b8wxv+eiks0y
D36/XZDOX6NvLs3QHvV+fJ59fHKbZSGwftvGufzVxNAwKff0cYnq2OuLTz3TQ5OwhBoAvj10hvdC
Snf8Ntocb59x407Dja/nmoy8po+TfVKSWUtDZh7aTSzreYkaPJ62wlLgKB5zpm3fW8U4JOoYHpbb
jIjI9fUShAGnqTKmTc+4nWC9KTE4iwUNDOx0FShGmS5hjbvmYHwdKhIPXo1G2uaDgFndP1vc/q90
cOrhzU48sjRDMgjM+pCIYrzVB6Otv4kRle4To9gFTNXYEppIxnjn/eg7kY2/uyS13fsOAuayK2Eb
zGHj+uq61tNgClfLhsVPBKvUybvgobHj1rnJRatPuFYGbHZzS+x2NM4jp6ZNTGLIPbBDp7zmPyy2
ipCNyY1gK9KeLKiVVuQztcKVH3Pi/Fw6eUJooN6oQ7HIkVpTqXkJC9SPeuiIcvE282JL7whFT9T8
vnnnb7RS74ZItXJ8aJdlMQ4cf7S9O2ROsMdziiZNCZf8lrSf02FXBYp0RFMWM/hhaBbi4C6o0F4G
uwnae643rj9lGDM5TRYtZDxDmu4jnghhbO1Slb+URoDMha3yrGBg10bGsYoaGLszBH//XbdolzQk
Uc8Ia0znKQY9muMPiWHBDdgZru0FY9Y+LuL8kqDhbPtiUIXcF2IY5TZ63/V//88ejQhN+AMHvKNb
VNrPvBYvipZFujEJAesulH9nm7MD3pxjItO/9fx2mpio2yQwYU7xgVMM9a5ulvIt4Wgjw3h2nKOp
2vlCgXtebTOQcBi5c2XY5RFRvL+6hc4SwDCTQBkYz1vQoPp9OtXVT3whxr3RdtO17nbW3licYY7g
T8UynAb768e79unJiiE3khV6l3zVaY2fqqlTppwlfqHy2Zyt2gythimY0dfpm1YX2a7VM45SC8l1
E1EpI/zGtuz/eSSFj4E0IXrXOMuCMy9dWSP+JEeseMaNK+OdnpnTL63omVLkLRvvNSmk5oXz5Hkj
1YEsSEHKFXOg5bzz/t6TQgdZi6/EsbPSOiwcwl4yT4o72Ulqg6AxmvuRVHF/M3dF99bUcRXS7p5R
ldk0e/+1LuT9WmHrnHUoRrHYvf9jAKXRMTSr6eiPwDLnzFARRAMFusFR3lOgtEv+8r+8V8wAOd+h
FUJVcKrzRTHtLUVvzUenKfA/y8S5Kq18/DyrOr5kyj/9eKwPGAN+2iErRxJX/vuLczNfi4Uv6ufe
aU2xCSwVQI+UxHEGXqZuk75tHxlAlr8+fq59/tn/1qIsa0MJZpyPA4qpyEl5n4wNNLjWbJ59TGLx
Q1xVPE+8iN2XxUrEvhFDLTZlxXnrziJG6MvHq5/e4HX1NYqCFxv5GzPf04t24qEBvvhMEwhGfFnV
3hPYseHgdgMhNR8vdvrlIrGPFhfSUSpyAPHWSZHvLXlmuVifns1R6RMxTljx0S2SMcoczXyzRZMk
F5Y8G6cxyudYTlwg9lcw+ac9UFSWI5yAQL6UmgXyOVyBXBYJSJUHhSiXpbhCHTkan2t9olannl+C
DYIZ660WJqPP1hfGHMHJ8iDmJLo+hGLK/GyH1ta8dazYZYO1hNZFSQkejhP2EOzgXgHiry1Cn3/q
mpi+zCjLXwvIc+7zxzf0/JHl4sDccHBadcenfoY+i9ORs4x6UWIqj6tW8bblfPCSq2mOtKlzb6Y0
T35/vOiZqJMFmSCtTnW6PcAo1if6P5td2Qu/WfyqfiF3HCxS2cK1inovFTfC6T3nkJDivSGcssSW
PbeOd+0bDaFPndZae3jbQ4P1t5+bPcfZ6SqYqXKuzFlT0/Hjv3Pd7N+/WCsZlQ8V1S1QxNNmfeog
iMllZz7PbdXASaZXovYWHrELH8XzV4h1Am4rZ3BajacgXEPVgn6zZT4PssvmXbV4Px0UZ2lkDDpD
jn+/KD6GXA9HWF7e0/e1zBu7g6n2rFUamVW5qJKDR1rWfGHf+dtF/XedkxMyEvasGHWiNTgLSB+r
CjqEEC7KHG+Y+iAk+/iy/rYcZGvdQlKIM+d0OEdok9dM/mI9p0y/Kdma9MZx0uKHnuTVpd7o+XNB
4xtl+frdZclT+UGaVcpLUpOTRpyPr6PWxG440NX89K+XRFd/NeGs7ydehJPtREodsCsz5BcxSYM0
2F4tbJvM2qI0a823jxc720RWAMtK+WGwq1OinHxZXYCkhk/+4otV5327ScoqeOPgB4/c7+35FpVY
+uKkWfN7wYw1XngBzr5C6+IIEHEQM/Vlv37/PUAsYC05/YgXTk0kBga4qC3sfX4QZrEo4r1q8upg
xO5y+PeLBitABYwYbjW7vl8XPwyGRPylL4lqY0Y5JP5sK68XLwsByi81HF96E73upqHtSPefNzME
DLRRUIwBuUNze7K6R8adZjUSN1VGs9Qac7xrU6V9tzvZHPqku9STO3tF1vUorXloEffCN3p/tWg7
46REVvgCWNnXrpPRKJvd1McF6hlgGMHm45t79paAElulVyuxilyNU7yX6QLgpPQiAbQVqqRzUto/
g6W5FMF1xpZmGL+q7dbCEoukdVpS2nZSsM+W84uf0h75RiS4BWVX+oKUu3bo79yCTtqV2btBvLUY
XNFjHV0p5b5ygvm68FKnCAt37JarOHUUEFanAX5C4m43Jpx653a5lq4s2hffT5qrWtdbg3AxrS+j
fFjIWIVrw6k+VBUnerXHlQ8/gHA6l8D7NvuepB1kho/v7NkPCUOVHcOjol9FEqezkpZKzlPwBl4W
V/NQY0zeV4Pcyb10+0sAjvOlMPPTTiW0CFs/EO/3z8y4mAIjXtK+wNVWL0mSB2Y0pt2RZD+n3318
WeeV1h88PaYkck84G/1hSPynLEBvm3J0NNuXfrWi7eOpK6680Q6sCLqJan8Husq6Vd+yOPvE6ptn
FP8LffNlotlhxF0J36FalqTa6J2nPc16Kc3Ik92EaGAQNqGDtlh+ZMJnEkGMpPnboVq7YnYwNztN
gQQCE5108kHirykv6FnOvq9r2AUAnNUwQZl8SlHhFW/z1C37F8PrBkh+RKVAs2/6x8ls6y+z6TVb
m0zsfUbX+cLjclY0r78eJmLeRDrkZxW6EZRSxIQxvjQJvTwggg2Dc4Jm7T5qU112+zIRy6X4hbNP
+vo2MjzEOMQLilDq/YPTS59NErPyiyGNftoD2arQpDQZWQuUa+N9RbTMrujyf95KWJfxIUgFqgHM
OCcPbNs6Ik2tdngxLRLFQ35V/TqxloOPP+d14HxMKLJrXuqonL0ma3WI+4txre5RwZ0UO0MytZkC
aPRS9fQ0CfRCxhEGg1aUu3j0imb78ZtydqZnZukhHgGMx+bBZ/3kKtEaoWqr5uTTjFb9JpWMoo1k
zG7p9N2lbb137dR4WOmm9zTqnKueS76X7dj925PF1gXcit2LORdyZzpm739k8CiJ4zSMwL2SsmLn
zRxSd4EJBKHoCJiNXAC39b/VlX/WtJkqkdBEmYIU4P2agAhLOMexRgKWnymsMChb0WW1yf1c9t8+
vs8nPytrMf4nq8RFSP7n5Pl+LU86siDjNgC6rHc/xqmMtz0AdMJxvFl//Ne1SLHkRq5WBFY8PdqW
otB84Y3JtR87oH6HyYEhDle53ajGR8/18Won3wSuDBMopQ9Oa94ThIrvr2wFJ7qQ0eNDUwT2VRHM
3aOezXJD1pC/Mc2y+7e4iXU9Ni1EyfQd/pz93q9ngsiz80C4Bycogs+DXoOoSRV5VU7PTvnP18Za
TPU5USFScU6uzTCxdC/94hwq6XxOfWk8smV31zhOx6h1xmH/8XLrQ/6fU+L/L407yZZFTUXB8/7S
ciV6SGaEd+SoQTZAiuxQc/R6a/W5Eca6Nl+lpVrQTgXFPg6scvfx8qffgj/r81nnxuKXobN2UkaW
LpQ2TRX+gQTe5DXxZXEjqkl/pZVQvvqDppgoBmYeWU7l35a2Pu9jhKXX5WLrF/6Ukz3u/38J01f6
UO5Kzjw5WjoWQ+WJHvahgsu8cfpl/gFMw9u1gBAfaPXlqLNACV/l8Fx/fXwXzt9UDLgg0tlyAiRQ
pxS1hbFERyHnHjQM4ddo/sgWT8r02avlJV/x+nue/t7spzzQOpgEQj7e/94lLh4ORizVVHazG/u0
3rDZEXhLhsfendH5f3xpJzvpn7uKP477imaQY8J66f+pigCutU4+GzzOxmxbtDCz7sYnrDQyOr3d
tDNT4Yi72l5Y9vwymfqSx0fnYdWVnfp1kOLAO4kn++ClSfKVYVUZuks/7Sar0yNImcaF48L5ZYJj
oKbFQEFVS4f5/WUGC6MuTYzWYShsUq3H1NwEdqKOcVzFTig5Bz5qvcl46eO7e/7gsCyHeWYCXCma
+ffLiirW1++tzYdwSPeGkM7B76gEyTt0nz5e6m9XiMrHp6XEvoU04v1SHG3jblClfZhlq//umFh+
iTNaQkTcu8sU0pxb7sgdrad/vbO0Qzhgg6GkDFtjjt6vC11RxpD/g4OLjupOmiCDokoLnFtVzsat
hgQ2an03vbBPnz0/66ocylYpG2a306v1UA11ZT/42KBs71F4CkCSiT3qu20DjwrL3PYvrHj2U8KA
0HlYWZfvDx/+99c5EUgc+5PpHDJvNslIqcrkKp31OEyKRr9UhtCg4597/x2Ai/ifn/Ok5mOWY5L3
0oHMdK3xWDoYQg5N6wKBwXg0BuHUBnkQIgVvnXtkvY3+5pVJh+PK8tRBr4YphvKeOkAJBnME8IHK
wm0jc6FrCiyfo3PYVVk5b0tHtUevMuvvfuPYryJb9cyWPusvbN1TF5mAhzXcz2Jk3iqcun/UrTIu
t8sQl/KLCQ1tvh1LrfUfhxqm7dZLgsa5smdZtZvZjmPzK6L+dIhsn2fzejFrr9hZQ6/Xm6FtluEz
0j/TemaDM4haKUmACHUURGVY5UX8qUYQRjBoRdbPtjYM8bmqDU1szDLt7xurqjiXccH3Q+oazSPi
b++gZdPEBDh1C2+bDrZ8Lii9vntm6T0rO16IxbMC7WpshfXbJP7kTXeGTotw8lU1gnUtzcKmgDoZ
KmLcD/yZNkqqps/lFoRs2l+Lvksex6U03XvfLaEytFjgH7xUF0csLPlrRakIKoXbF3p2G1xnsaOS
yCJToI5AE/rlJ8OoEF+P+Wh/BRXa0rQ0jEVuxRwra+/3FdP1ctJ+tNIuzO2oScfYLBaIgZD/v/4G
CLgPrLNsgxCdW9HcpN4cxEWY5NZw5w0BookMRqB758fMwyPapBqBUG5iundJNnJbFwj/z71sRbwv
hzy5a8lhbkPdb8YfuXBInUXy0kNIEdqPzDPIa0H7VbyKIoO6hIKglfqTVjQAlZ2iLIpHDoW29pZb
crnuSuEHb2OQl9luSkxZboZBQ1w6ymYKrrWm02/pDaJS6OZZIkRT0wQUx8Hm8VB5BMqEpdkU9s5w
a3bYVjfqvZMgOnvAgo8ScJADKnQ0TyLfj/CKpyj1Rar/aIwha+50D4z/VjLVcX93QSqSyCERq3+o
S2UtW2GVzm+wpzDu+G60t14HhZYZi+oM5yF2JnRyvrvU+c6DCraBzhL3n/WinWYjspVl3yqP8XEf
0lmXI+Es86T9KmWwPNkELC3fmSjUc7Ut4758gxKRqVdzjrXvzah4eyQeGmTLTTzXBXE7aoFhQ9gu
PWRRt32tmMIkuniWieVVm1ybh+LGm6uaJPnc1eecr3aa65FCrdKF9Jpz7Zm3ESlnYdbD9YixBUx7
0rXej1yZmkdvf/DaHclQag5CNvDkS55pNMZzRHrrKEs5P3SyveVVoUY4Y6R8odfDvPas3GGxriaw
p4+IMw3v2u20RkZ1Ohe/WplKm3lJI7UtQaxy4G/rCvUFvOGorolNLq+8XCWAwWan9m9EXY/yqloM
3O9siGMTNnCu55uil3b3k35Y2v0cNLtpHpO8YRQTkXcwNFe+cmonssu+PVTkONA/m4dxDgE3w4/W
glEHlKY0p7mlL2AXD/k4FfipLWv+Cbk2mDZFymcbFOWcakj4QURvubNm98hI2PY3UPOML207Vo+p
o7n+TrT+VIezWTspSXF5xovRLf1z5ZLDCgazDtowabpe3HVrCBMwIAVG0UD6bjJQp9GBEEb37hjG
Ild2hzoNDhmYgU8V4Gk3HD3BfxBYYxf2nivQodU8KjvY3cV1a5O7h7nBNW9KbY0+KCtVIAxi+JRv
i7ifss2spP45KBet3YzEKsEdS6eeJqKXlgffagmPVGSm0WNZFiDM5ESa9l4SD2DfSincb1U5+Q/g
YZiOdnbfo7sp7CHbegP34a0ds0kwv+jFEE1DPcF8BVMJuN2dYits6WaJXeO0vSBpsk3HSCBqIg6P
w/8vjRH477EQwduENPHFbS3pROvptkbhFEw/hz7j62PBvLzJlEiOi1sDjh+CkQ9HkSTBZ00brOJg
Jnom9zCdlkPGY8qsLa7jL5MoJBpov0+/Tbmn33kSA8pGW5r+LjFzX0TJMvfD1u+16RAEXf210BAf
h+NsNh66ak3hjQus361mdmA63U7KbVw2tKD6yUt/kjBS0UmtvTpYEzYLPkKg6LUEFIG97BYEWsGe
NGTYJqodNCPCSsKPtHQqf0gSEjQB0pjzk0miSoJOzOmLhyDJp89oIIunLI3TZacFrqwf7Exq9pNl
awwNQ4rmuDtMINV/q3nNvGqtXOZPxbQ4N7MaCZ7VtLn61sRqetUT6eQ7rNWBuQNM294m6zCPQF5l
33dz7hrh2Ls44Ya1AbWXxuLeehWi3tBD5vJS0AP+BZTPkIdp8UYgWrLjV7EB33PsNvwi6uE9lJFF
ulSxk7XQhjBWTYV4K4befWUN3NwwBwl9B1TLttlw7PJucEb30xg3OvZS6QTXDMaFs3E7OysPbSzH
7mBx+lNb0hV7fdvWgUYsU9YjTSyyTt5a6VBg+nfTpNukNemJkdMxpQzdVDnjnUO8ysPIoV5uMr3q
dFqq5SqYs9z0tghEMO38unKtWxsv4s+sjVExJpC8CRIYS5WFoCq6o1/aHgpYPy2y7aQN/a/eL5tX
ZcH+2tK5VVecanXGPSVNyzBOnPypTOOmR2CuF0NoaHmPtyHgx9pjd+iPqOAIlqIENB7muvGos4gn
fg1y01seqsL2UaBmpO6FBueWKpw6Shh2nKqG/EpkjxbauaE8PkOB8cOz02qEuj+qO6X57XdN6GN+
a+lj98so6SaFS00WwLNeFviUhrbyv1hOJ7vIGMvhV6YZU37oiUGsrkyjicUN/4UVRI3WJV7YmUn/
4DM1z278pBt/eoPAJ5m40lGfjVrlzVZ0rU7rtSgt4wrv6prUtMwgL1PbUOY+XXx1dJI+S7lAzoWb
zop9n5DDuI0PObLd+7lv0IwnbW5koaIOtn5Bk1Dp3l/MON/Ixh22Qd0h86nRUf4a2E/UrvYn2OKj
mFB4OvnowtoUnvga2B3qP8YbZrbheR6CyBGu7Ycm9r/kMNXlnO013Z+9sO11md70xlzZNFCtuLoq
8jHZIll34n3hddbnNJFLvVUkBhGr1s/UZUGwzM8wnye5TyfKyC3Zqi4tJ+o0cHLa5HhXZRDkRy3V
RmsnUEL6UbN4/mMmDDQTFbL4uyawanHdGRL5tDUbdn7V58L/lQQVPjlo+oO7K6cqq6MySWLJ/uqb
7SZven71oE4qdY1vCueag7Mj+SKRCLV4JXscQxXixo07U+ChzkfXcVWAi6Bqb1yjvIuBQcd72cSE
BKZ1nGaHHCwGL+KI/yOk5wi3uZpTBGMmyWz10bUdY7xOeOgRMFcyfvGWRGtDUxNGD306qH+Sd5Rj
HnEoBR2P3eZ6NOFA92PBC5DnMZy8ArcHWZq0WrHW6n2x7QKBt6JDNbwgdF4o6QoJYj20yYkmS9Tr
eeg3bjoN+vpQZyWdfSG2le0nOj702jMe8S/lHX60EmuqHiiwWLOT5Df5tEz+Zlq6/MGtzbq9KUtT
bTpwWiU5NrXi/e2aZVIvjuqDbsPYi7/AW5zyU1WSufmiN0Y8RhjOFC+AiTVxN7ZaTZay1SXGgdN9
b+ThVDdqejBx9eQH05nLIOxqyAd8wJNmJ9TQjiJEY4/8Y4U+UmV7JgR58DJx96X226ml0+EPYmMM
RVbvCiKVg20ne+0pp7luffMT/uWwwaQURxg3XW3TgM7THlVjG5QGfLmajd82LCt7s6zv/kfZmfXG
iURR+BchsS+v0HvbcRLHdpIXlGQc9rWAKvj18+GnuB25lVmk0cxINFDUcu8534GDK9imVKX2uWsW
+cXvgxKJQDcOBQRZgIxaPzB/+2xOgTtpQ93c0Fsyi6NtTyjhjaDhzTWGnMcP8B29IEIE0MpbW1Rs
Zyg05tpHdtZsvZykq7178mW0b1iprfj7Irv+wwAyfthrAmzaFVvi36oK9JaoQ1E+5gR8UcBwCmox
45DYR3TDp2VCiGUilI3iUbN3ejX/Xo2y+/cLGS9FkcujL1D+gPI4KFR8F69P2hIMSkfMnnWkQ+Hl
NxZeTGtTsYH3sBLN6O3N1AcKZ6R9Z57ilGkobOVkHgpH680dSVYgeV32JA9oQpJ0mzCFeyH13Ow/
ugy8BddI0hu9RzC3AdvhfrGD0a5vYOEbvyiw1TtzTuf01nMKXt5A51PbjNMIoEpoHDY/t16emWdT
yUoBWACLvp3tcuJhiCKPSr2p73w5MSmGGulw6nvRYnMIm8W3f9Nsie2jUaX+gw5ib75pOuU8uQOo
jrBmCfmNE41DYODGWrYb7EUrOX35SE0UnYouqk1BvMsMTR43QFPioBrgJvl7khnb4ZR5JN0dwTnp
w47y0HKeXWnWO4McQGObzm7xMAf+mD60WjxXG46EABLtET81q8MQX+k2vCnVAsbBE4TqgdYGpZKL
UUNNTUiQeelJC2r7sxTWclNUmUlrfCkVZerE+4VCst+navzy/uB5W6XBMYP+iIoUOh0kJ6/HTsLJ
nlSzJj8Fg3vyvSp+ht6/St5kds2+/KYEBcIWz9OqMUOKYF/qqsguUjr+D/eoMtp+88C3B1B2jtq+
wjAQl1ee6V8q8VyP6iVNMRS+aEFf3xqt+pZeQOwc3TbIDma25B+1RZKsXfbu/Gj25C95yuvOZjaS
KjrFHnvAcWrtk46H//n9x/zmBaOnIcSClwwYH63XRVeAbaEZDDVaOrIgp0PfjibuBSLSUJAiSqyY
9b+L0fyZp3HsXak3/u3S8DB4vxAhHLTmrx+D0SYN7ULdPVrJuq/j+LJjq9DvAvokbFXjevzq8ZjO
XqFNu/fv+m+vgDYApGSidxCKviTk/FEst2x0H5U3u0daItDy6s7yQqaGeCUQaGNEXYQkY0l5xQiN
gVzdEEYjONyBVfMDvONSXZmd/zIEgUHy58pqpJl4Mdoty2unBHbMcV4msW9lHXQbTWn6aVRlm1FJ
y9U1c9pfHv/KnwR+hc6awvZFU1YEsPqLRjpHUODmBhBDspcOkGC8JOnJNGa1Fz3xUdZiV5/ff/p/
WYrQxSHn5Nu2bObr1y9ewPgqCkWnIhgGf1fGSf6DyutEzHqgHUcySdeAjKX69+FG553W+/rp8dGt
z+PPV25WcbLWzwgxgaTwoywDK91NJmY1aXqy2VBOSSIbOxcU4nkJrilk/va4184TfxiAey8vP2tq
GTzAo8egwPRXw147+2qWHzs5eHUk0j7+lWSNONTs4qsrC/HbEjSYKIQdiGLQ7KEFen3rNXa/kgKH
eyxGKg1h3jEpRRzUyVUNhKzzMEfvHSmTE5ObTe4tPOnyn/snfMmYC2hYYxYPLue8ZpysQKS+cwRR
aKLW7ZIjcqGbwquXKwqat9/2Cnsi6gByKxBa85KYKDwJKXJhXhmp6U47q4ZfzArpUzirUrvsbqaq
xK7TE8bm7YKuyLtPAbX2dIdq3L+RkzFda829CQskBDIgwBJn7aqrYdJ//QJc0LcGmZP+MW07Z2/2
bOJDm13/3i2D5axQNOWkK6vlo1d2Q3kedUIKznaNveJcgbXYwLGmYlEYWb/VKoF8/h8/SNr7DEqm
f+ZD9PIXrcrAFyzB/pifynaiHuvm2K45C2yMxDOfF7vZTmDK+isXffNBcFHahnh90GegXb2Y/hdh
C/oPRXFyKkNLw95NzA+9V3TnNEnK5SjKzBipocx5ekh0nIL/Oh1wedo/8MYMIkzJxXj9Shy9M1lz
bZKqJJ7XoUY6Hgoab5SXSqM75HgqEYxgWsBp50737z/wt/eO7/tlMw4lBO3uxcaYNy/NhU70MU56
wmfMFk6SCQctSkQiT5ggm2PvDrKLOn3Uf79/7Td5qix6sOdgq7HzRvh0ORtYHIvmtpqzoz7X8wNZ
3n29141BcfLKaVcjZwzaG1V3qEtEWg3xozQJN9m041RZFBLIbd7YQzPVSbQQy1j+MHzVmmdyoxJ9
X1S9dXDHQn19/0e/WR/X1WJVTdG3Wy1BFx9QW0uN2p/dsmXCwUuR4utM7MrOdPr/JhXY1xIf324+
uZzD8+H0wt+XuiljUrRnO7c9lgmQe5vC6u8BvsVuqA2Rh+/f2pvVcL01OkkrZWJlfl7cmt6QNqca
pLyJjWCyGNFsYZO0XJIfDZVl26kXyYc6ruSVNvPbeZInio6IxisyUWb8i1VhJS0wM07GsQ+qSZ2o
qprbwaqn24yt17cu5djaA9zHIB2UVRzmjSae+2ai4Iy2IflX4Q9uP/RhsEyo+gOrvHgK7axRaBk6
62iAqHnC/SrvbCuxgmMV2FP9b+5NHQQdwmYGE9ZGtKqXd04wh3TqBikOxS2UjoRw98YhY+D5R81E
skBUR4+5fMZyWl7BCr8ZyD6zLLhm7Jt4k/gFr6edFaOb1Rxyj4urSjM0+XZurZreVGNOd27r3b4/
uN4M5PVySBYMgog5wl3ucxNSgBU1tenYY/retMOcf8TAmO+VLK/tr96MYy5FOx3RKkoJJFwX+0nH
xuOeLfV0NDM931e2GW9zYGNRlVDqJJXH/FAZyfDPb3JVONLPX58nJtX1R/2xqUMK4g0IkqdjMNbS
36S1W07RVGKGCmlc2uUhWbruOe8qVR7ff7JvpnDU6syeoA1XBSl7m9dXbqnWeMATlyMSsvjJXhLz
E+Va09la8aSL05x5ZLMRyQWwAxYUbIf3L//2ab/ouDgeg8kFL3ixfI1V1WucTuwjqYcBBnvdS8PS
LpvTIAtzW4jquTOgy71/0bejCZXjSoRh9+ywjbuYMTJVaPnMWnpssrY4lYYzWRFBd14fadSX4sP7
V3vzqRBtjkEH9vZqOHtjyZRBSkPA8Ppz27WygtjQ0sFKkpT+oVvLZyq7POF/viTG31Whh3IW1ezF
cMpqIp78Ug5nJHoGnU5Z0nsrczYI6NpVcmqTbrhyl+sze1UjC6gWQdjBm7Bayi+3hsSS1DEDaTzr
5Job+3QAg3tsBxqGz+/f25sEUYpFCKaY8HCTcMHLXV5P69/Nc1z/EHma9phpwq2jjNJt9l8ilHvv
O0LNQbQomQHwwFbzTWf8Vrf0U/KPdGll9qupPemGxIt71/TYb1+2t879nM44kxJqb73+nGA/wGlL
Rv3cVhQnQxMDdGiiI/jkk4h2qMR8pQjz5vNFY4/KaWXmG4hzLrlVZCICyFUBzdtSKe8kvMX+QIjb
b2UY6T6JXWP8lHeWfsgnme/ffxFvvqLAW8seqwr0Rea//vc/5iwE2M5QkXd2Js9ycsewsiwEyo6K
3eqGOLP0yj777QBbbxU5LQUuhF2Xp+1lsIioi+vmbPlNbz9qXqOXu6rEvnJlJL99pJysLXKS6LVh
XL/EBWCSoi/rau25ZEeTzVvQb9PKmR6Lp8qZfXXUEF71cJ61avrlxnbz7f3nenl9YiRWYAEmOARl
6JbXIfbHc52yRO9ZCtMzbN3qm1WYNlGODkh4cyV2xH2T/8D3vOxtbSqTzfvXvpyOX669VhdY/1Zz
4cUJqlCdRvgI125YXcOsByJJC4SOotcuXwdZ1Y8q7dXT+xe9/GbWizKCOVQiJ+YYcbHi8rHn/lz2
2TmL+ezDDE3TZ1t2pEANijTPnP56cmWCvCQ0sM6ukADSWTExsPBe4laRPJokrCz5mdzUdAvmJz4C
dx4+Wl42bFzllgd4+G00ktJsRP2AYM3DUXXlaf/lTa+1BGTwZGEysi8mixxdSyfoVp3xrVtPAX26
Ow348NmfbARqTpyrU+BpcuNAYLnyNb0srH/O1+sD4CCCGJTNDqaVi3VfoOAxAJXl55RuItkGdIAx
mCc0s8KaZJ+HvkTPRe+tJ3l3aZfliF9Ri6Mi0WicD3IiLKs35904o65Cr29twDC5hxbB9plWQv5j
EulVBPdLKfXiR+P656NgaLJbuTxrjzUHTrevl1Mvg/yDq0DjbjSJdDWEogcNKRtqoM1kHeYRspZS
fczzJPktRmsNOMgLMLY9C8qX2uzEM7Iu+WCpLCkPWm66Wmi6LBY3AarF7Bt+llLt4qDJ4pvKSoi1
n2g236C3qZLHtLPTZ5XpRbD1alc+AsKepl08m/1hpp2L6rtNtN9pGysD6oRFi4hOTd52dzQoxhu8
iP1Sh1Tv6nwjxDiKLzM9+mKnuq4F9wm3QTf3WAtsgzehO9WPqumMLbOqln7vlm4WHxozGDtGJVKY
iCRa6+OoIJs8NIOTiFCbjTEZtpUlHP1gW3XznAI5vjPSZfxeK8OtSTEzp4eE9hPEoyVTvwdptBqK
zr7ojoVrcVIMmPKm0LaH7Kx1sWNvx9KTuyZ2qDQtJDDtTCv141MQ9MSkqtIg6AFhzVR+aRC95He9
MejyYIGF+IBDZ5UleCMgCuksA+jdhk5PBBrL07ZZ3xXVbV8W8dGGN6jCIHe78dPsdsqIjIaONrtB
5HDAxYRINp1HnjsQbOoBm0yv5IMc4qq+w/yTNFFTLwlZ7f7knmfsq3HkjCNF4SBbhmPRimYI5wZO
0kCo6xTCRPK/Y30lVdY0O1Vscjqe4yYhnfYb8E1bD3M50NhzvFT9HAGfj2GGdOzZl5ApPkyFRaz9
UJrm52Cce461JHbOty3zBF7sqau8qFgUOpVqHqyzS4QrtF3d78U2o0fwHWem+CTTpVjTi71Z7Jck
89KIHn4K4Gi0gp0nAe7tjdhmiCC9n4Ez+aLY0f6HegaO1jQjoph9fddZS18dZNXpyZadDSlxRt0N
/01z0v3S9dbJtxM9+fKj7cVtcbP4sW3stcnpjNsg7izqMqPrPy6js7THYELq4niOHD9lS2kZN1QR
y1+eSkc9BDZB52SfT61grHEgvPcTAiifx04l7bkdggFN4GhV35F3+MlvVA9p8cmRlad+O3T6im2N
VzCGRUZ88cFKupbQ6LGoEShQndpLTh6cUpU1fxytvMq2ttUlw3EOVAKbKllQiVZ8A+0G9K0QmzhW
xLiJhlnyqOyJMjuqA934zIerWfexKpFveFMKEL+0pP2LdqwsN8m0Kp6KrLbNcBnLYXhACGU++SnT
3kch82ErmlI3vmTpiNYsNmAUb2ZUyO7XfI4lR2kCmNyAVIXF/s9weUgEFdt6H3nFUn1auXsPVZmk
xWZMdeeBUpwqHkAF6+VDbXtKhCWVT3FskgzU5pRoZa9BmG6kgWMGLdy0KeQS1D+YrsUP+oTL99rI
9f90wgQyMr+R3nwfRAFqV++Fv4cBHBibwoq7aR8bMh6RJpAIu1EOCmxMCxP/ox0MSX8yBLWYEKCS
/hlQ91oeVINzI/UK2xpZXWDyyX+J63PXK2uJ7Ckh2ncRlhHlno6rF3fneKdER2m70/ul+qbRSUEI
SpIh34czdUPE99C3N/RQ43GrdyRiRbpyqb2ZQ5qeyNNjNbFYGH7g722TEBW+O4SQxYKzMdqq3y6N
9JxdXLdOg+xYFmrb5Ev8VWSz7CMKm6KhbRU0Xycsq10EmLb/OgctH23MefbJypLgWz6Ckbr1TCKt
9RR+30nr43gfNLamR1MixupAxQjgUVhSxD21i5kVexSm7G6qljAYFeUkCyD5hKb+2Ujr2T41pJ6m
RxPo7rFzlrH51NLCbs0QZl1qbJBSZreBXYzzaWRhP2lU240NAMza3a6a+MegRI+5YasGRCwWhtSY
kRvrW1pBxtm3AWroPSe23Nv4iFP0KFVrPIhrCFg64YymA4B0MNXNfVCxvD3ZWWnWH9tReOJEqBoy
obw12wrP7txrhyZtk+dYOAa2YObtyd4OlWGrDcBS5MczUkjCMunD+1+DxAyeSKfNlkifq8ojMB1Y
xgYZrkuAfIKA/oic3ZeHLLVJhUKmPaCfykdqP3fzMMTNB5G7kzxT+lrQUFcoM5BjNVkthm9ST9vs
KMEY3JR+UBQ31dSrUwV+VP88Bco+cV6C5kdsmDZuZndoDXbTU3e0DODuG873ZnVsp2nII0lEabBx
OLfcK/LOHmzQjvahb2YvfYrZksqPq5jsGxNI83OwUu12wfxantIZF/VXhyqH3KbQAnU4/VplbHzg
dMUX1FtGdxp9wHgdyXHZVs+dxPjB0UEDCGp2zc3qijnicCdxsyrdBmqeK1rTQQOE71TgfsyWdq/G
dmn5kpVdDDcLqDvvwzLUsn8e3dR7TsumaXZUwezhoMOO+w+YLHpgwBwuKoPYzmkFGzSAm82qo0DU
xMlivzhV3/+kUirbjeuX9nPQ8FOiYIa7t0Mjbtgb5SaO8atNXaO+CRYQyejuEWWXT3D92vxIjqSR
/o7H2LQhScb1kyqxvR2SDAhB5JfVdACCaftHS8ucx9KgNjluq1mnJkAFOD17zqycbV/3mnWYNa+z
MbvbZnkm3F7+yLxsGja5o+naOe3ACpzt0SuTiKAs27uJJ1/fZ/hVy11TA+190JUe7GfaOkC3dOKI
dpA+mvpnwjyRRHXTEfXleTAZIoWmxN2XrKfGbn2dLrSgOMhCMQDEb2xkcngtqHp9YIZKso2eJM02
nUhHOK4RRwU45lTALWgNTW/xlPvVo2blqDJbbbTjXVVbLPhdB+IMVY0pN2ZWm+neW0AU7tgjTggS
QRzm4WSAO7ytZ7TSkSaTftwaSZmMG3cYnCcVyDmJWn5kA0e08/KtbILyZ4fYBRt3MCFcHLLS2/l2
OrGN8ZuYHVrQodq1tODBTGZP/PTyJtMK9tT6+NtrPKRizZBjT5z0jPrhlJp+ftvbi2EOoVst+W1R
t6VznD0/25RxlTlbbVEWbEurdufQkJ5worptrXjLFnhG/eYVro3yVPOy7wRzl+x1U6nuCkqo5CAg
ixw3We1P/gfqMSK9q7waROMMJ3FfEdbOlo6OVrDXBuHVSCebZEY61xE0iUOnDQrwQiFKTu8jfp6i
ve0zKiafqSDlj6DTlvqggh54KTsMs9tI0HJftWZC4w6wsazMaKJl3h7gvRLv1Welo23xo6He7xxk
alPtqCmSIA9U6CMTa+uw7FJN/jKzJpGh1zaWvWVwI1LzzWqmMEktO2LCqdzvRWEX/ZYABVkwU1Ha
2yjTA3fRZWTQJ4MmkqiTlrjNLFe4H7wWD1oQ6siF23NDZDY8fg1dcJSyLyPIXMsN1NalDXpal35Q
36I0b3sKr7HW5VHD5ri6kcDmc8ZsqSGyQGq97rgp8n8ilmJ02Dzaneatml/QKblbVTMi6l58UX3t
FBujAWezzTyX/A5LkYDmLrk2/5ILBL4NthR57PSiR20HxCO4TeJywbJusRKYH9tAik+LnozFDfaK
oMdaIII+qXESgeS4WSoj/e5qTtof4zGYmbeojJifNX8ogLZa694TJ6pItgIcTAqDyy81LwwakJL0
gpbU2rGijhBmc3oim0GUdbKpE1mCmgdidZsSxPYTIX5Le30IvHSvFeV0yKxAtbCyi6IIB2Q4+o1c
pGZFaP2zfmNQnKp2VcZ+LSKBLP7CpYlOHbp5aU5Z17tyzyDqHOxLudKjWARWcTeXYtH2jjAqKoZt
2kUmELXgwzRmbJfsNK2Nx2pZNaPlXKfFKY17IACqGIXYIrBtD25SZvoWLBYHPANVMIkSBeLLjdM0
Op1mWkFanIVOF3QNM1kX1NGk5V7FVmQo5E9fY0MSloPvqG0SBKW+wVzmtKGDcW0+sh8xh8OyGqqX
LnB7MIGaF6OApZdIytJKu1uPjKSBZhgPnMIo/Ns6SOxly1PGn5yS5jeFQ7u4XyrXZPe5+lCSs5gr
0eE2cvE2jYPC9lNWKmOyapKtLP0l/QLhNd4F7PKTejPKoH/0YnPKT53dZF+MbPbmbTnjjR3CIcfw
HprtmDdbldXAT6d+7MuDmDr+/VoX9s8UmrSKzU6PrB9x7ehAJVcF6vcqc51v8TKj84zNRfO3aEPZ
OZMk0ipAycMyQM1m3TCitGCOaMKMIJHiRmWuJ24112xufVNV5iERBMTxJePpJLocHK4MZap03ls1
F9E09fFX10f+E7r4zzYQchyeJOqSLmqlqr1TAiTO24JBnr7Poz1wD5apxJYdSMzTR3DtPpLg3aKP
deVUnFjS/S2U86XeABILnntmkCJGBeEO/a+haPJvHahb9ViVDZY8PcZjWMvM+oUPpJtvPYGadS+N
OvkOJWOaTzqxRTPhNU0xfBJxP5wquzeaTSorSx6KwTR3Rgt/A7Vw2mWnqvESklPmYqnz/bQEqbNJ
iBZkIbOyES0E1UDN/0ISytSfJOevH92SGL/bDJ5OWPqEPe6tkXerWMiqbaAcfdnUo0WoQdhaWdel
YbsIbEDsz5FBmgKfX5gg9/5kmKrQdwhCy+VUU2Eedt7StGrDocaREVqQ5mGuOkSjaCvcAA9lVzCT
6s5iP3nEr6vtPMVGuzUQnhubzsrMaKQhXz0Bpl+CXUWMrntvol0WD502dO4mWwj12SSLk9q72ct8
L7QzZ/EjiObG8j0WrlIfWITlsGHmrpzjRHGak6+jozDrIH8rJszcM9HjLGVxsgd+Pl4RZrEkSnJq
xXsiiV0BNxltd7igM0ntkADMqgbNmRiSTaK7DFsOOnoTshG05e1Y9OITPhGR7123Np396jM4SRfB
VWiUFbYdJ1+Mbr8YIDBRfRBdclvw8fzoMyaKjRXEub/LuymfMRF0WZFtYyut1IfA7QbvkYXW8B7A
xbPdDxEU9T+M2BH5xw6zsHHjC2quEUnU3XKL8clA/z3Plb61vC74yczKOlY3Km0J3WY3GerdjFS7
F7hituWoddlO5Yn+JJBs6lE/pgioY3LgUbvOMnl2k3zQOce52pCEtpHFWn2lyvi2pms5NpRO+gQ+
/+CvVcg/6sm9sRSMMb0/G4CjprvcNRImS79E04+fst33HvWIzxUj9x8jRSiyonIA5esgi0a/dOmp
d61c+HnRlGer0esdYHomIk3DAxp6WT7sBbDw6QQpyLWulXfX9vPrQiEdXKgHSAJo8gXGRXVzgNFc
JiZXRhXCFo6TdqlR92pNeuJJouPI8qqfiSowcJhQHEK3N91opMjynzEl1ZXm9RuFAs0/iyYgsjmU
kbRxLzolwlOOtB2tOFc+8guW+2U5UTIsG6ogbfvQoT8eznPR07TC+fE991JKAshXsNEZuDDer7a/
KTozefAXO3P2XI5xmb6hqblMA3NIbrLJKR/NcsmPwgC0wCxWYv4pWuCSg4exAmb89v1Lvyn0W2ik
UGnSmYS751+SWzs+0NFGhXLyyF79ao59vNNsC+eHbU1nzJfXourf3CoDH8QeehQyMbBqXXQzyNBK
ltqai5NMuyZKpXTuHND4twu/kSGw1qLk8MTHmF5742++Oa688ljW3D48vpdMFuVyMO7toDwJhaJ9
W8x+n3+ynHFWODCRMbRg6Jm4sfm0kZ+qmkC1mR3Ozquhpsx6jz/Incc52PbFVAdPuab0ZV8wO9k7
y+pLDpAx5qJ/7YrQLebNeGwM6MWgKXnpmvwxVdSqqtCaFPmDSMSytbGwVqGdCuZ27Fgs8i3e3htK
MS0ymrZQBBIQgcXM7orgylC5eIAvv4Sm+WoZQeTCr3k9aa1HYuIQVP5gwSMsNinYvr3MlnRvtEv/
NZhmawue9Jq49WVe+GPe4LJoMCCgkVfGJ+JdqiHE0C9Tprzyoaiz9g42RYH/Xq+sYy+bJQ/j1ZEf
punUtaHNQrnvfaQuPrFwlG9bPJ4wqgiPef+reROixo+iSg5OnEkU3stlUy6PA0PqCRNFW9XpEGIV
HjeesEbMdwIOTJh2o8dmEFdPsmnrue+oFucm7t2y0b74qsv/65jcf1W4fOrQShFORmaZjnshS3lF
FnTZnOcBeitrnAdI2cx0X0R7f4wg9h2OWLp0vufL6Gp2gtC0SC3DexmSECZkSHsTbB3aT4NkNQ6B
WkS6YfnbnrTqK+9GzOe5bZrHMTfMf82FWX8bUaEoQ5mPfcNeO8yvfht6PGsM1D37XHFGmx18NoWT
6WFXt9XR4Yle08RdTHgvTwMdGAsvU5DLH6+vWNuBmGptVPdlFmPNKsY0vgk41MAWoHSWha2yymuA
yL9f07dXaRgKtMsY4LGYKnPylLrPKHx+9lx//lpg3Xoy5iLf8NHbv98fnheT7Ms9oiLkfdMxd1ns
X9/jGm818B7Vvb04mO9r0aC8LecHs/W0Dii4xj4vDsRHToDtFYn03y6NvGFtCQIRg1f9+tKuAnjB
vnC+h+cuDqOvOSuPyvnVtLrYFaNjH/Up8R+q2h4e3r/p9aZezxMr5tMmf5hGzCrqubhyZSBvF1yZ
tbz4BFOg68kZoqCqJaZ1RRv2l2vRj8djBkHeRle5TpV/DNuk7YK5suflvhgN8dVQ/nBeCVgjYAhY
vVf6wn8ZPVwMSS29BoBIl4g72ndTgdJ4vieii0yAgb2vQcLnOKIq1kfwHEUHQO39h/nXa+IlCJBI
efy9/vc/blAOkxYoDpz3TB6/QGlJ1kRhB9quKXobLNIg2uHKnvhvz9QB+4WW3YKC5F48U4NykQVV
mNsEtHnfms1dLQrrsZznn+/f29t1jK/ijwutQ/iPe8N2uQqBl/me6Xm17eekDPfgevqx8h5ico4O
eCmdX+9f9M0DRR7Cdh+pJCaNVVb3+qJOVy5+mXnqi9NnnLaDVFJBiYvA6XZZgzQHWBBOzStv8cVe
9uc3AT4LNd069RurBupSzSC6djFKz2sfkAFbbTgsEM63KijZPWRtXn1sOhDwx8TMzUOX0u/Y+Utn
6MfaNMdgn6SW6E6L8eS5bf+UpIv30e5qscNwvtx00oy6wYlKb8LTC1UnHaNKubO+nzur0Di+O7C9
KRYHEGZISErvEztWhyFOuj5yU1G7YdLmQFiQ3FgfrSSlz0GqZ/84ZSAwSGif5dc8SK34PyoXyfKj
zlX7XzPN/o0yJ5zu5F6mAnu06RdXHtrl0YDzGKcT7EPot5hBUYy9flV2O3nxjEL7oed8gGMnyXFw
mcOs4r3R4+RCS+DQNckpVvykg0etu3SkB17HoTbVzzW5kP82dpjWqLe4KyndRjT+JvWzbVPh+fHw
YNQysFFUNATOxrVGWgrHlmJTiV5e+Rjf7LrWa6L/WY9JCIDQo7x+CAnV9k42zfQga2OUYcbpeoxy
uBg1NaJF2lvPKKb/AtKY/ajzhX6bBFIqOBmTTcKvsTQ9AiVCUqsrz+Jyllh/l4OYnY+IqR614evf
pVosFVYs2wdvmKrbZBnjA2qiZFkXNOoI//zgMaYGrKIkyOHou1jMKAy4pHpSgrGd1PoZx6P/y04s
mWzoi0j4AZ4vqyuj73Jy4v7Q7q36Hw6CUAzM1/cnrAFVgteND1pF/7cP6u4RDZ6+E6KUv3pmxOZc
ApORV0yC65z3aqJAVbeegrm6+5IC9PqyFeRCmmy29sUCbir25uB6d9boi2+Gl0NNq5j0ma5qrznn
S95ce6kvp+3Xl2dgI5WkbIfW2rsUEvYxhANK5t4XkEr0PBzll+rbkiezs3F61xsehEXsl19JhyHX
xA++YWnOYZ5TwEemPRQ/qsTKgr20mWX39HDFvT/noFoKUxhiu9gT4bDDLO16Q4fFzMm/6GuXk/3o
9wc77pQmOTvgV1N7kqczlNZkuULFMQpDjhvVUtSAdaAHD/68CtCXuO7x8iRGvtXsKS32RcNIQNk/
duNWJrFJsn2ZacOtUmkg72glBM8c4/z2WebzbN/PJHG0nxxoB1x36mdcwaEO6r2/dWM98P/7x0HM
+EWc5SJ8RdHHBuL1q8300ev8JQm+gJ8ARuHBnPlCCF51bs2sdbekXzTX0K5vBjF5vOiNGU4cWzlV
XCzlqAQaiBVUQFWddUgc8tS+G+a6pNGZuMmK86Ed8tlIjCbevX+zf70y3ypFDWpb5qXxFxLIQpF6
qh9Y9SRfCqVIfTDHO682dIDPMxkGZXxdurhOBH+OXwejB+J0+CRovMHoX0wUHsljls/qt/ZBoBD3
wnCeIF94wakjbsLbUYuTE5GkCzmMuaafyR7RmmiEfZKeSIlys1PgNxRM9SkbflS0pK9tri6fC1Wu
Fw82k4tl8Wsv1rQ4zfXGIpnuYSzc3g5R0bQ/oEH2zTaebfVDOXN832H+1zbvv4/L6frlujjtVzsD
p/dLT0raTyhWVJ08ak7cIsJpgDT0k/8pm9Jm+/6lLvWjpIlxj6sSnUUL1/llQPMsDcQFhqY99KoV
50EM7Y8pJkpPy0wjao0us7aVXwVOJIiWz4+cDdzj4HgiuLJfv5xL19+xmp4tEx8Qa/bF6C9s2vak
JccP86R867AQlvi1FFVNA1WCurFXBVBUJ+Ni3lQZS+U/LlqsVSb3/xIUhFv1BRr5x/Z2Mfyi9XB9
PqpY13NMFJB+piaWTzn9aly5tN+uPPm3N7xekYmb5ZhKzWUNMTGZezRoV48Qn8aTXTjtRlZSfqhK
DO9hb7E664k7N1ghXbF//62vA/fVl8fdIrs0TKyO2JAvq8oZuhk5ELr62CWlvteF1G+acoxRAQy5
gzhLTtsht5w7IhD7LQXx+srLfjvAX8xBNltsDoMo71/PrkU6xz6iz+IxmWZ51ozG2zuo1bfFaGvX
lsm/PWfG9no4YhcI4uH1tf7n7LyWnMbaNXxFqlIOp5JD2+6mgW5s4EQF/Ixyzrr6/SyOsOyyil01
JwNTs6wVv/CGxqJH4itReh7nMt/1oZF9ayx9cCUoZXvYdvM36q1Y1LdpspaD3t4fQs3ehB8p5Dog
6FwP3VWDRO/ZSc72bALxr534TQ67alsBiTnOjVNdfIkmzOO1XeZM7GRqtkBqLBx1BFfyetBxzOjV
NFTEkc2CQgtsCQXgSEFgwYuiOBldcFXKGqfhzpeKxJ7OOCIORJmLKqekICxVR0V2BuhnHttubt/Z
WTPRLOYJpDya+bWdpeDftxEKOg4TS7UGw9vF/Ry3jj932pyfgVcc6e4FmjdQXdmqg4/E1eNpvXNk
KM+gVU1pTagVLLfszGFFLjc7F77ff8/80dkqOgI22CWXB8S71VNJXeobBlnKC6zttVW9PzxIoz8U
berI16vK5Ado5Jisajdm42nsajt34Y9Qxc26wvpcTZDkQ8WnRRiSsG4qLDfMlTvy3iJT1kDNWoZj
B97++je00Ui12k/ysw+B8Mx/0WwSC73UdpSRM3XiKXBHqWj+sTYm9jNKRQS5Jn7vbLHrUcsscuqh
jPLzPJnBk+mMsrlF47rZF2VjBt5YtJUn5w40nYoE6/Gi3ztLpE6CiA8Eh0hwMbYhxQmHNT9bEyAt
bwBjC7ykGX/76E2l22JGjHdlT98k0tQhafZYHF2KEIJGcj1m2IMrtyItvpSSOnWUlmvoodHQhtvW
QAUHqGIKejBQpA9jT6SwJ4A2jlYNlQxokRynKznObYAgfg+UaNJGlFCgIF//HtUIcd9tw+gy+YEG
vrEYen+PLDCVEUcvgWGG5EHj1knKyNrKYxuXmxob3c6LqIbZKwtycwy4RRFTF4GKKvopi8mZ5Mi3
e1ULiBPj9tcEjOE5HLB53XfxiEBK28jYouRgnwyvM9U4PuQWgJDHm+Lub6AaLJP04OWxXCBtwhqd
Tn10qRtj3gzsnSepjNIfSdL/GOTZ+hJpGbKnuR/OXlAl4cr9fnMKmQI6WjzbnAnanov3rBjKoTCQ
N7zkcmBtOS9VTEPYrzd92zrfFPr0z+imRSsh6U1pAyYXvSQRM6ALSy9ycQEVeI7OTVxLZ4T3kk2B
Fb3sRSVpXKo60ZdMHy20jatJoGDaZx2cwVM7JdiFBvLwOrAxV2rJ9xaBnrgo1fOLeHGud+VIQgJ9
xgou2og+iBvmMCnGqZhl5EVi2dWyyXoO/KR+Kia72HBu55VdcBNWMB+iNyHaROSHy+RbMQT31pzR
ATaj4B3ojnMWklzPqaWnX0xJN5Hwiar01zgnw/nxBry5lRgaN1qTY0kKRJfz+tuB7OL9bLADlLEp
npBAaliJimJSFU1Hoy/t/ePx7uw40lF6VtREbbrd4vf8FRtrc6T0wDqiCxHW8NbJaUsqpsqeGRny
ZjZ8/WMYsBseD3rnI9nbOrhDskNqG2L+/xo0sRNkrAc1vjgo/b5C9+ZaqRQTPfMGj2ppjZJ17xtx
PUIHgLnlmRF//9dwE6mBCZUsoUMd2AiKSrOnUnWADBoirmkGwIA1NXVWLleD/+tVHA49krdctNfx
Qbt51aVygIo+2skl17B0k/MQPbVuliHMJNRbHk/ovS90LBGIAltQiBCvv1DvGq5UqALn3sJTfaRY
/VYqE/rfc2wBtDMSklo5/PR40DunRFUR06A3gAQBTfDrQefQlDS5z6Sz1ElO6QZOnFy0Ibc2QWr0
G6J1rfdyAJ8nKzatlRN65yUlFqUKa4IQoTi9bOih6iCrsWH656DAo89V4dnUkJ1qNUTbWfGBnZoY
JqborSOP6+etV+IbShkW0rWbtOmwfzwXN4tNiZyePPktiyAi9Ou5CAkcpxKw/xkFcPlgTgZQz6jp
ZXuTtgAPVpb75vyI0dhXJCBiXy/NI2pVDZKmk8OzLUXO1u8zeV/5ybHLkYhBgXty3h5/3dp4i5fZ
V6uxHeFKnrsgiX7Plt+ErlX1Q4aIr/kzSoNW/X98IUJpZJKAYohMFntLzuISsR49PEdV+SOQOghJ
rZW8N2DU+MA8+vrvHyh6ewYgMMr7y04bTeE4ptwYn+W2iT4DAc2OmRXUO8mna+4RENrx4fGItxuG
9FGhMCZ8RLGZXdzzkRkMlOHK+GzKHT4TTq8ARJQpffRlJq/N5s31AEWcxJHphMCryMsaoI2Wo0LN
NT7bMXedBL7fP+a91Zabsc6meWNbvnZQQhDWu8dfebtxGFg036lJcFUsFVGUSU2MxjSiczgCJfOm
0kmljaRHibIFiN98gVsGqe/xmDfXkvhY2ok4q3NAwOheH0V4C8iG+l1ybtu2+OJHMGLACzvOB0sa
7Xd/Tqf/+Vqd4VKQhsma79RtRE2Vi44thVZIR8QOi3Ut2ijSpURLzgQ3/vesttHPzkIt2EuZb/xE
BDBCUaMaVTjcIbl7MzXjFuZA9c/3ET/DRKlbBPbgJRaBpI8RZQYdKz7TmJr7bR0bSbCVk2GiSSdZ
749n/CZeE99MvCoiSMTFltsLhvXUOKWUQHGRERx28rH5WU/UbW3ey13kUDJwwemV3/M8AOgOVSM5
P/4Fd/YZufOfgF2ImC4LjFkUznYyU3NCfqBTP5VzGe6TgNaQhx1CsJPnNFX+NUgV5UyeIBrjnKub
tptCU2OUNCM5z1VXN5sqcKhfm3ZZvEmw0p7g0Tq/YNi03T7utKDlNfDDFRzTnWNNM5taIlAhpGOX
YWqKlYRk4IdwBptpS26pWOlLX0v9L5mysrOlGTHYF4ilxcqpFrX7q8iGT7e5k3l7QQ/SRbk+YXA8
CeBqPz1nehw32zjv1ekJ0GS2sqp3vo+WK5kJ5QhEF5b7yuyA1WdZkJ+dqNG+Gq0N/Q9iutdAGHpn
OoLXEdrxystzmwyBrGMfk/7hoUPpafHYVcqIa48fZ2dcecfgR+LrZbpHL7SjACVpwRuhZK1vZJ71
7qfc6YguKIi61dBx++6ArHo7b6VqiNeSojsPBio5UCXoh5IbLaMtNMGVACmw7KxoVRhuSyhFLm0R
uz+h+V2PKxH6ndFQAUbAmumHGbFsuhY6UIeuZEWhsXXVJ9DmSFlS87SS/xnQ+KKVO/vecCT/RDJA
wKFALu5semJ1Idcg6uC19VDINXIsj3pX85+EOdm3x5fFne3L/LF3wfGg9LC0pFKaDssYjCdgXxja
vA997IOOfpwnXx6Pc/ejNOGehhQEUdpiI6HXUMRcDcV5KpPym+LAbUKLni55ofQrN/CdNw8FBeo3
mDujdrbcHMiKItyD5sTZtOcO1yil6k/wwpSndMbRKW9M5R1Z63iXzlq3oiV35+rlnUEzl8SV/s6y
n5WDTNdCbcrPcpXhYKCbNfs/8a19A4v1rWvjNcfsO7cCt53YJUS/NOcXofY4AQ7VUqs4W3Kgfsa+
Mt00ZGGIj6XJS+iXVbClHwWU8/Fq3vtOhPvAmpDecyOJ1f4riVTaqo0mrSrPyChUHrYI0bbUkmKj
TQ3IfCSl9/84HusJAF2lvQA4m3+5Hi+doCxVU6qcdVrDJxwBGsAtOp13yL2wURvooWv9wpsNyyji
rFOComhD3/B6SEm3KbNjO3EOkE/dhenUvCZhi/1ANjaAqR9/322kREOQpg2oSATp0QVcvCKp1hbA
vBX1HCtT82bl1fDRHiCv7bIMCBI6gaVRPfWKAkU2lVJcsCrrAFpgTQvrZjuJviRXARUw4gdCt+uP
1mg7opGgaGcczeQnOKfjBa8jmAZ2n+M6aOxxKIvXfBxvEMjESlR54FrQDhUKYYuPz9OhmIJEV8+Y
R6WXOOxRCUQY9mM3NSp0qnGsfsqjhg2d3M6XvKzjzRhY+JPhi4i1doVAwVSH4+/HS3KzxflRFGVo
0eJISKVk8aOKJGlkuTO0s5Sn0c++iVIfK4vBUSEd+0H2VEc14I/HY97uOcZE6A4RKdBlyBldT39L
sh4Xo6mdy9y2fsR48n2okFiANBaq28dD3dz74vMEbwC4vlBTEj/lrxMMO3EWD6h+7sdBbz00VvJ0
Uw/SmuTYvR0lardciQSH+rKaGtidrFdTYOCGlpbPtPX170GPRUgTKM3/DLw+UrfTtLUn4N7ioS8K
FgpAA+bBi4k0pWksEn7Rue3kxHQ7o4dwGDWIsdBft76OnYOez+MJvbd2Qj6O6Iy7/waGW7cVbYyg
1s7QEPRnKbD0ap8OI6IYRW+viU/erh4dEz6MKIHLidGuV6/ATFfKklg715GmSh8s5DG0bVs3svnr
8VfdvKVkTYAzWEFaNSh5Lk4BdFQAM7OBS7Emo0qstyIfdxJf/hxyl+1yG1nzzaDB8kC31kpXNunt
5mF07kWU+kUktDQOpmpY5mFnGucyUhCFl0o0voaqekI4qN4E8C4l1zGnavf4m283z/Wo6vXkpkkV
pakqMao89W8hMi+HAhIUvAzV+C+GHL3yuN2bY6JYrlvCdAdhvuvxaqQNBiwLzTNC7ek2tdVwSykx
ciszaF5QI6m82EelGd+X7v/xpXwrxQFkWnnsxDb76xKI+wATnW42z4hWYbuZ6nLkhfnc1NvCQdEt
nAIscP59ckVni1od4e1Nib0fLbwV69Q8V2miP0E987d6h3/lBkihCT42Maufj0e8t4loMspEhHT3
ODfXHylNQBQTfLnObWnal74e1Ww3RnjueHGgwphWsoKmbtsgL7zGA7o/NMOCmlTY/+Lv/5rfkS+q
DKStzqDxQxyS/BrDwpruYV0rzQFbJmYejP6azay43a5SUggOlFtEsQlhY3y3r4dNpsnOY9wUL+h4
yE8G+j4jMLfit01LrXXTFPovUGFrg0JJgAyb+a/7GRAhdWjB4bNhdC6/uutbGbaxVF66KFBRYWra
ixIp3ZY/870SKe8vSj1pJyurw5WRb+Zb8B8sMLm0NpjwJXRBK0ajQX2vusRBnCPLoOjbauiLvTZE
EcIrZXCMsrReebTvzDbIJrBB6C8CtV22G6qytCHdNfUlrOHs1EVQPaMDWO/RfLK3WDgpW3zsyy1e
oNVnfWillTN8GzrSPRfdQeGfrItlv17tMg8MJ0fe7GIiu9Eh8yA5v01QufOrrE2zvrcIlvBKNQ2p
IXSJ8vxJwujcPCRYjK7c1zdvID+FFYfHJCAExlLatBwTnQVImguMKdxOg1nDYXKKfsTKYKxUnNSb
J1CMRXMBWBl1PWCL158d1DH6ZI1eX9I4LB0vIKx9mwarU7Y43TXP9dRJwZZg1kdgKQ5zHJuE2FyF
sw/lpzCCGqmPUtxgL5hSuufug1qCXVKAXW0sWR+10JD8XdL0wzFvm5oeIKrA+QuarB0aWrD1LS8s
kvktbaCJ/uOFxZdRceGxBWIkfLGvv2xOEZ1oMQS4qEilbuZCmK6ZTr2JMGw7tF35gbCuXKG/3rx5
jGlD3ERqhjPE1XE9JohIcJhW0F5wGLU8pxM26iOtpHlGAk+2y38vDYsBBVBfUBaAlC/uKKBFTu0b
fXtBn0W/lA29R+5+aRdYsnSkXgjWpe+qeKvEc555oa11KIpgkfzPU80X0wUVvQCHRvP1Z/fIdhSj
XHYXYE3hK7/0W5dGwb7Xx2wrd7X65LfqGpbr5rlHpNwA08H1jJy1sYT5jEEMdWzUu0taoc7tFRxp
ICQGojLdJOvHwcrsvabi5udScvr6+Hv/sNyunwZR7CHV4h8sy4zlOqtlA828Ty8Up8MvQyJnT/ZY
d5ZX5UEOW7hqph3WwehgtVk4PI+KU38PWwSrpBq9r0PXKB20uV4q/jeg7v4a41G165BueUK2OHC1
8mNY7GRJdZ5iaH37qAPpvRJA3F63fAH5CthxbnjuvOslSya5r3FRSS9GMsXfWqhZzy3ybaqrI42x
lVIl3SgdfQUowaFbzZp6eDyFd04KxBdaKlQkwJEvSR9O6zdFIBfZpbS18GOFktqHUMI2FYNCdIuC
0lopKal39ouKLoPFgiEtrC6XrEuTFJN6Jb/QQ6+fG9VKnrDA6FG3nOcehzi9eHWcIHyvVCvrXL+f
ZMnLkWr6lMBa/ZAitvQ2zfXYoQ2nwzaerepMpX7eAL13NqlhthvwitInWphJ5xZN2iXeaMz+U62p
2ZsGQcyzphkN0kzjeYuySn9OkpBE6vG0qiLKXexM0f0j+4WMTItscRRHyUGqtVSziwMMGY8abGWx
DTDrIndboxm+A5Vy0NpPENGhTacFW4yzk/IgePvaDqsWu/Wyvox+NnMpfXXmUK938NJ0wx1LSh4C
JzNFbsoxO4LWQSvKUkPzpVTTXPIef8nS5QR0KDYLPH5ALIDL0Ni83qEVLZ66wAacqCeq662uxggz
lgiceCo146fJcoppA3fc+EArI8aggF7FAcla/z3ABvxTM+jDD02md7bBlTpF6DSbzZ0qS6mHcst/
j3/s4jQJUWUdcDJGXFDaQLwsMgAQ4GBLK90/gpmodvTtlQ3FggLVUw2GVlNZmx6VrT1qJAjA9m20
fTz84jD9GZ5SByxk7EcgPi+mKvbTBsy/g0qnluT7Isf+JlEyCh62HRKqh/+oUUCRlJ425xbJIOp6
hIjXS1POvlXn0pweJ6SFTCBcg2p+xnDZloVYstX8ylBHhnSYxqvM50Vs+mdoQd3imaUNSb61HHpK
/KINUpT8M/kDUhZZ5GkgML5IiI3FXq73/wVyOK1M8BIa8mdYsh5yO4CKCsDw62Ez3zbpu0608GV5
0lxtSIq9PeXx57AYcnSfIDLuzdpisxmtan9Ish6aXEnH4ZdZo7D9eLnv/hoOBsgQwMWmvCxXGypm
UgIifmwbKcT+ZMz8bd+l2rsuIf7t4jeoCl0tZz7Tno2504eyiT0cpef4lUp3u3K3Lq7WP5NDf5wC
EXVXQpHF9jPLoevlTM6ObTb8jsym3855jfJW4WsUjegwuZaKHqccqkhkPZ4KcZ39dd2JoeGjC+ok
BTgRxF6vS4qnn1wjVHeUQiq7ZqgUk8vt8FPndfnyeKg/ZcPlWPQIEMigtAyye/GZSFHlXd8lBV4D
YXbQtBTWfZ420ScIckXx3ox18W0aDMl+63qz/aJJWoEUFW44e4dbCwZB2SrBV6mlHnzSqU+oGxCB
heGCV65+D2Zvfem0MFF2MqIX09vjH39vngiGqcMTL/HmigvsrxQ6rea2j5KmPA6TMr03VXCOp7p7
0XzTX7m3745ECExIYZPKLUNgVI8rW8qD8hhIsrqbzcBCFJecbpuVwZDsHn/WnZ3HFcRXcRHAB1qC
lhz4mqOvKeURI3rwxQjcDeMBt4/gwyDVCkravZa9oU6go1oyZ/awsvHvfCumDNT5qW/b5m2dX45n
6mpJeWyrLH7twsz82MzN8E2RB+3pX7+UgRTiXV40cBFLvKFU1L3eTHl/JLJHA7nFXVTKJeNAeJG+
SJIZvlDV/9KpwVrleZEgAuEENcohcyDE0CtectqqvJctH+FQ5IXt6DnrLKzeRAa/MpU39zrlXoh9
lNG4XoW4xPUGbe3IjFS57o6zlSrbsZVUNODreS9Lk+S1dd08jUF1eTynN6+2IAHTELNhx2HmtmyY
mOTYVmka5bFWwYl7dptW2wJ11nd5xO0RabPC+liUtYGStB8gHZbUafu/xz/hzmeDRoPYRdYobNEW
70qD1GaoQvk50ImxkMkeSmzt1Xk+xfaAiUtBZcpNu7xf2U23i2pSV7IgpyiEWTc8BTlPYmNAD+xY
4HAfukovJZ+0FqH5x193+1CxdwjgKDtTfxY8o+tVlaISpBTm3sfQwbjmywBTAakvsCzFuZ4dZXSn
KI5Q6nYiRToktpq3uwEFs8C1sZUu2qeyw9H38+MfdbvqwmZKgNNBJzuID1z/phooY4/iX39MOwp6
lC4r7MX1ZDxwy+Sa6ztj8tuP/WGLm0150FoMSB7/gNvJ5wcIpItgUuIXvZyUDl3ezkiHoyIH2v+0
SdI6V0r1+Z9PFJVhcHmikiSw3yJo/PvKN4d6akqrP/YIYH5LtfRMbcfegrssnyHTDU9C4HU1MhEb
9uqRpAELzpyYBKgLFYnFx0VliySsqeJGR0P4ZPPOtR6LIXeuUgldSmCXw3tJndz2zCaY2hMW89Uu
x5Bs2qDNQaVzZLtGH4xICsETkr+QeaSj4WnGEBPqJU1jbTIF1qWHLir6jBC7fTwKcPXWCcMaPEIt
q4Y3l8Rgp8asVU6tIuc+Npyj3WduOPvpK+TYsHxLbBB8tAcmsNtW33bvgWPm/K9QIivfEBau0VSl
4qm/62Yhda8cKPspj6ZE+a7g/uD8nnulIcmTNGhEXdQP5rPgnSluPZq16fYKpXmyyxBuLIqcLZtM
KtoL0hzl2S87pzxWRqH9gLjSwNnM8mpSXe4HJd8gHWAaXllhV0ibt0v35Vi2+YUYVPqdo2TtPAm/
TSQzmZbChRiJxGKfjf+Fxeg86zk2ai57r7XRWbdmZ98DKLK9wFD6Z2eM1NrFpaT+osdT8p70FPVd
PfEdbAn6BoS1j1TluC+w932XIHUxX1gs6O6MaD5mMfhNhZdZHX0VAJoej7+TOAorKtKUQtC3xBjg
oOM19SNtjAGd/9rSpBfkvfu3GNXY6htt3/6jH4W5vyGjLFW3t+Zgfi0hB1SuptbW8FGFISK5VHyi
Nx95usQLTD9NtnpVVvZBqVo8Lqs4wwmviYYQwxYjyur/mCTkhyuaXLnXxTaFPgwY7O9+mnbFSnSz
zEp5Drk1BDideAMSobGom8zI9JrEmvXR1gb5HNrY2ruRj1KqG2cAylRk7CdPijO9fQFQMqq+h+CO
2GBlJ7+mhhNgX+K33YhJKUXZXdby9Yc4nBHlcU1SGkSlHa2c1y5iEQcvjqX4tfCH6ZABq1w8r4kd
BVQ0ouZooS+2MbGg7d1MjQuE9LsOQKs1fkaqr8Atq84+NFhnQlFSlWOb1PZ34IDzGiJOXAM3v8fm
qecBgg/jLN69Hm2crFXNGnV63OBjX0eKcpIGZKwCZVp57JalfbFm8NB46IQNHTCERZIAoRgFfytv
jhxvFor3ZxxQfQRMScO9/5gpSM/XNkmzlRbZ53Cswp2fgo1a2Tt3vhmFCLAZXPzkLMvU1SFx7Hq/
wVqwmcw9LhD9S1Y30TbVCmVlqJuCAL0MRrJooxCHw6S4vvtVgNGEHIN+zGq1+pQmeYY7ejBxM6RF
WCleX4bl18ev2k0kAzOFvIJJButOfWD53JS51Q6VWh11JTQ+FXFWHECHSy9qkc2/JSlAPh+M7tq+
FjnX1T4ydeHzJ0CzAvK+BKnFfa7mTjvpJ1x5KPUiBG9+h2HUo4drQvjDF74JdkZkNLVHcDv9HGLk
ZjbT3EqR8DeRV97cm3k30SmzgOCDAiQpWPLk57RtiKos49TQtDnMJCy7NtWljaJ2kqeO/RoIXxzb
xedT/KcQTs2JWt+y2jf3JpiFOtRPdW8YW96D4VecqrWym3F2LOg4NPGnIESE6iXPEvSc/nHJgToy
6xwSEU1CR7reZfrUhKOCs87JNzjEHbpqaA/Uw6k2DATYkdnNPupOIcm7x8PemWRbSEIio0PSD9P2
elijGjW772z1hDuG42WKHdXnlEDxVxoGuXyOTeQNH494EzIKtQtwetAcRIdyie6cQkx1JcdXTlY0
qWe7NPKdMivqHtER7RdWlg4mPlj/IO6sq3udUl+5gsq+s85QsehBQ+Tk/l5SgYKhAUalasqphonw
NRs77U1CDHWDQ5/0lGSjfEjNoHopZUFufvztN7cWeDLWFylSWDPU3BbnWu3ajD90lFMytVPjYpM6
v6u1gxh4gKrrSjvy9qpmNNBNCCAwHrjTRfhIf3IooKorJw6rkOeV0HiAmq66ITHuJudee4IXlv+u
0MZ/w2JTHQ6jOsb/PN3Xv2LxzXoPsB5FD+VU1X5wMQqTK7O0Zg2fGn+cvyFNrHtlFgQ1BLU8KFbe
q3szjvoDIHiU7AATL+ZgypDfz0dmfOx8OkpI/GM7owIkpK1hRSvLe7uzUMoEOQjaXyTBS1B2kJmZ
bFamegrlIdFOnWzjYlJkwQHLQzPCZEJvf/lSMkcvqV90+cp63x5lanaGCmKHxaZFKw7eXzmKFodT
gRepeZJmH2eoALn0aTN10fRqlVa0oZFhrKgD3B1RwFggGgiuxeLysI2hcwpqpyctz8ptigl648py
rnwqndrc9pKq/vtqkt9TYuJFFlLk4t386xP1Do0F5GatU6VAB9XmQcu2GWBmGdOktloZ7M5qwi+H
2kCIR9FmqXhuSrKB472lnhJIjq+jlphvKNHPR7WfKzeR8wF1QiOJNkXpWyup382uFc0mYL7ENfgU
3hRwhh6x+zqbkS4rAr3ZyckoExknc1lA20TQcGXf3qwjlW92LBcCWrsANxbFWBkfKkIbueJLk1JY
KUUHdIKSUwRy/JAihvSvMwvMkWuQpi8Ecpr7i/HMOkb+Diuyk2HE0q6sOJmlE7VeSG9zqxSJckmk
MPqipL326R8vYEYmktAgTgjfZn2xgZxeMnpDnepTG7fqJ9mctdcE1KIXY3VRuo/HugniGAuwkcHN
C/CIDP16s4YZN7sT6fWp0/FOMoI2Oda85rjq9IAYFHJBV42rtSrunbUEds/+oWAM7EhbjBpEMHLy
YFRPTdYagdcMkfReV4bz1mOxsEXnqVvZPLfPDOAa5F/onXAVQIlfXLFzGNmmBH7nJPl6+hlfCL/+
ZcqxpbBlzZwyn2tGenz2DSH+kwFDOqAX5IcOdamoWBVAvD06GikQaiVkKbTil78G3ymOVmhPp1ot
rJ2cCTfUYPpF2LZ2394W5OA306Chlsy9K7Dp1wtctFkX1pYynwJqCNlBnU2S8172q7065FR2EUK3
h82ooRRRoWBTv8sz4QxGMoU+TSCR4jL+8njL3VxZ/CLEQiCtCilMKI7Xv6jUU2DZ2HadyrENkBwy
lSb1/IgU6YRLGIqCyHbbkReEedTuczJv+/3xD7jd81yU3Fq0MUHR3EC4p8yeAppn40nHpQPsPBAZ
jy5Gaj7NVaTquwin6eE7TDFttZiwyMp59ODL0XAnU/vTzdOuv50LqzXIF4LXDoXa+ZRaLIF1SroG
3L4r4diIWkw2FEHyY+zypNsGwVzEKPqlifOmxjrysXQCKsS7xadZysqNvtwsLImQqxBqleA0kMlc
vM6jEtc2orLDa9BOjt48j7lE4gjsq22sJ7uQEF2UtSzUKc2PgalsZ58Cb+rOlVUVB6kNW2B03Bnz
2vFdbBlmiy1DgMSNQdBwA8z059xBAszBqJNC3uQOlLCbpxB4R72pTQQJ+8mYXgwFX9dd2U9q9o9J
pxif4uafLJ5w/EaJraG7qjAv6nNla+U+szvH5DEAdvyrz61gr5b9mO6cKU2SzE2VIS8PKHnJE3rO
/uihg+OnK/eZOCN/pYF/fhDZCWoBPIcqx/p6H+VpIvmhFGvPKYZ0Ty28l8kN8Rpbex7Egl+PA1OJ
Tgn+ANwiN49u2jqT2aRgc6xUwt0QV7wxcVGCsCwvzfGx3vZZXpheHs1t5oJ2AZdVjQ2wyccndnFf
8rn8DNG7oOJwxxC9o7FdaYVkPycGllduJvGj3bpCGwGeMETLleFutxvD0bsAjUmLEdbo9ew6qQEx
dTTt505Xx52dTEpx0CUf49giTLwqjcaNJSnmRm7QYlpZ2Xtjw8Klv0kxB3E28XT+FT1GXZWVY5/a
zxKZPupElK7oQ/mDegABHUhPMXmf44bRlL9B8kTS6fFML+5GMdPgDBBgp41AULdsG0MNi/uJhPRZ
alCg06GcbLixjN0sYWJQT5P01ITRWjhw55vh1KCILmQmiQkW4YDChW8kcus8k47H1SbVYhw5aSRN
G1OP4lPQDBgiAQf/pNWDoq4c7ntfTLaLWw3ISiqTi8EDnJeAYvPFHNNya/VO+jTFvvZiysqlycN+
SwXd3j2e5SWyALrCH0t2whHROGe1r1cZZ6BgnOdpepGTQIs3U6w39k+ghcp7YejodAdG7whNvr43
33M5mYKvY13SoaQPE33M7NR4w7M1TT+DZNNHLzWCybDcabTy4NKanV+X7izPSuc5cjnt8U+Z14iM
yxMpOtPcCEIL5w/bT1xQf23Turelwm4V7RlzvWI7ObESe5pTOy+dHE3SynlcLhGFGFotpDfwoZis
ZVNRVrNZzSmJnQIcILdKE2PRrhTD0Yz7GUvlWPnc9cZaGeTm6uPDiJiAfug46gBzuf7CMZzTUpfA
unVWrASuWiqN9U7vVulkz4rRyXlvM9BmNKX8kWZXOoSo3HmNIGWtYIyXx4OPFqxm0VfFFIUDev1L
CmfEHZE6/8vUWg7O3Y40z5uyUIbe3EnSNOzLyhqapynH5+w74sMOpnaP9+ufxvjf74DgoaGHTdRG
piD4INc/Ab2THGvoSn52kBoNNixyGaDACvjZjbvKkjZ+MCeneJLl4EDdVvlSD7D/6PZqDRS2ocAh
TvNQ5R/iD7XPFVDR/yqs2UONzfF9ZPujsXvK/UrNXzF3M0ePAc3mvQzC0NymioYPL/WjUPuU+cNs
7MexH78apdKNB8vvZNmLm7rr94GRFf020EMt9FpVDl4bQvxwB5K65Q9SB6kMW5tBniO91qtyRYMu
szd93eWtS/4g4TiUIZ7Iz2lGWpa435YuDcUk2UjA8zHv7AEgN1t9GFLlE6Dq8VAHTjC+KlqjooIK
g1nfDPg5Wt/iYZ7f5RDkmquEGYSdx+txcyCg6HFP/0mhqMZai0cCx1ArRLk1fEYrW1Z2htpXr0Gl
SR8arBQ3RpZVxRPB5FpVdJG2cfq4q8QW1GGVQewXG/WvQ6/NwZA1Ruk821o1e4WUNIcmFzD7fBrN
Twmmif/YQWFEAj4qF+ICFmooi62fOwiNIHTlPHe5YW985KY/da0xbIg4MSh+PKk30S+DIemNaw4f
h57k8ppJRtpjTV2GL+DeZuUpMSLQbIC4Zc2daW1O1OTkwt5U8dQKh0wLp22rneRkExlheBKnOF05
+bcTzi8C6UQbWczBkhHU+Dbtb7hkL7ldGz8n7O2/kKKP9JOEy5fSWmvthZtrXUwB1x7UbZqGMEGv
V5hob4zgFQYvhaG1J5Vhd7Q0o6M5jMbKu3szFIptcMugJwrtXbKV66G6sPfJs0z1uQbT+KFTo/GD
VNURLqowYB6v7PIqR8yMUhx9A9JgmnHLaLmf6qAD0GSeUieqpG3bVM62b33DdCeT4+1KZescUOJF
VFkPx29OPlkfH/8CMW9X9ychlRAYpuLK0TGXfIlxqLuyqtPuRQ4ts9ik6O6nz0E1ZdOPxwP9EXdc
joSAm4MMn6gJGosVrAKIgAlW9aRDoN29Ztas53HA8GNTZr72cSrQsnGrSSlDkjjUQLxgUDNpx7tL
DdyFrW1K70oHAvwFbyWF3CLtBrwc9QKTcDs26NFjKGs655Z8HYstAC1nP3C03loJRG+2PjOGoCsC
bxT9QDovvkOp647SLEROqiPtsWss5RXZI+Xoo4f6X1dLaxidO+PxuAkyCzcNTdTFdlT6RqkVDFRe
un4uvFT3sx+8VOrkJlr2MSsLc+UKv9n+VKKhQQhIEjRyAt/r7d9IsdETjrYv9owmZhOZPm+Nmcw/
SEW798eb4ua5EGPxXIDo42zTOb0eCxyME6M+1r7IVa2+KPEo7Rw79k9KUKm7pjPG/9RwnFYW8GZQ
2tHQEoD6cG0z5iKJGqzAHnBhRnTSmmeYUcgHmuqQ7JWuBF8HxMfy+qRIvj/+1JuDJkYlavs/zs6z
R24ca9u/SIBy+KpKHdzdzir7izCz45WonNOvfy724n3hUhVK8GAXg92xARYp8pDnnDsglkJpieb0
5VTDudTx/O7Ul0pbQBQqlph/gDKMH+8Pc/X1QE7xJmK3SE8jAvTlMBU9MhOrDO3FaVxcbPXCzJ95
v9qf9NHRDvfHutqZjCU3JKeZWVHDuxwLJt6kCsyJXyZhFk+cAf2IPczyZAmEm7AIKqrv9we8NTlZ
M8Q5BBQZidnlgJUqqIMlA97YKHKpPrsXofkFoNUjaizj1j55xwdfRCxSem4CrngWCETk6qTDuYUU
OFvp6xJGprtPGsrD+8lLetq9GvTfpa4ND/Foq/leVnZ6BgCEyHGEfoXllx6+IYgIe/iVRFP32QCp
VO1yG4qVCht99KmzOcpPfAmcFmoMjlD/aaecrTg3Tjb85OEW5sUx6ys8moesz7+P6eh+biaDN6Ka
z+D/seMWVQAoVsFk4v46v0tPXc5cl4wXyK+cTlhlqxgQIr4BniHSXuzUVluPHKJxFyyrSNfmQ2TE
rni2cCZ6o9YW4Y8ZRebHxKiwoU9M3v50SNu8f4KXXemPqZhcSk2J5Ux+nqctrHSkwjy8MXQ9/V6O
yMcVh4Yu+vghz5CuaHczysMN5Gqhl/3nsmX5fvAS1sQ+bLtJ2Yh2q2DwTu3h+cKLgkNDxNMvt9SA
lBiCpU0V2JmmnOcyH15RUcUBHiDSIQ7b9KGywnxjfddF//+NSgygogkLjIbn5aiTniIMGFtlQMsm
e5x4ID8MuFc/S9mAD6pRLN9TCqHYkqnW0xRl+U7MmGrf/8g3Zi4vFegroI7InFaxt5tytVShRAYN
iDoflUrkEkc3+2H01fRqGHO35zoKN3qe8iH+28aSEydZ5r+U7ahvrwETmpmR1NZGGwyl3RxGethQ
osr5MY71b/HcL48Wfpl+kc/DRtCXoeFyYAaEHgk3CvIM875ccQ9f7F5ryzFgccfHrjWiR6KXcpgq
9a+8ctuNMHw9T1mdk10UnUaKt+6jgH0nKhXTEHgj8FbHhvlSz+60L53Y2EdGlnxqMT3+NHr9Vplu
nSywxLxNGJzjS4WAsuTlTCECaNkkujmoQm946nERpyZoejTpMu2bGqrpscrSHCZOzTMzUdx530Ka
epgUfStvWYXr//0SHkkoQ1CNoep/+UviaanzcuymIJxm/VfHg+PBMpokaOva2vi869fl+1hSpICk
E9VRnhKXY6WDUOzMaufAGyaPnFwsC9zHAZHEXbo4buxnFShHmmaF8HxhVcvf/aDhMdENNDge49KL
v/HK8vJdHyb1m1Ehw7gX1WQoT2k+5j8tC4lFP9G1wvT5pF20G/vQ+nb/RN5aL0R86NDLwjag+Ms5
uO5cUxCwpoA1pbM3V2BOcGmdqxMiWc3Ge+T6QDgUb+gccIXT53tnb/6WMsdDXS4dtM3AcUSI9ksT
poclX7C0HJwO55xad8ctAoc8ZJeHkDSHC4UnyjsKYXUIrWjIwIT2WpBjLrjTDWXYkypGs6/Oqvsc
N7F2KmokNLtUXyLqIum0ke3cmDRACyrYcoXRrlvd6BkqdjZit3owklwcEt0uP+T5rPpjpdr/FaIc
Pt//otcxlvYmeQIiMHzQKwaSHjb1EiMlEiidGx5sJ813LYMebK3xjkpURXs3Rv39/qA3J/mODgD4
Z9MwuNxGpAroJgOBCCrIqqew0LLHvM+7V2vpqkPBdto4e9fbFgCEbFmyc/EWuLpIOk/JFgi8QUSf
6QzrqGt9I+q1T/M0WNqfZcycczasbJHKbSvxjavJLYvRFGlrBE7RaDGsDI9S2Ij0QOMT96mTlx1p
ZGSOSX3A6cD5mAvF+WPLGI9qBK8jFBbBCXCKLn8EvcoKESHDDsB9aMI3EXU/zcAxd1ZUqrPftzmS
DtampMPVpcKwLpwqiElSH2SdQuQKiqcWHJGgWOAZ2OTFdEDxTNwniWIFDlpYz06rzycXG8aHP9xT
nhyV0jooR57D65yJE60osbFYAeLUyU+87pInbw6dT2alF4dR4E70L8YDvYNcHxV26gWXK+zOkztz
iVuBmZgFYduh/QPeIxGv7lDGpwZ31Y0ZXh1VZsijhAc59UOQjavnEOo60D84q8GkKOO3oirhp2Id
cFS0hsZPXAzfGmBoW9TyG6OieiB5kJiUUH2RZ/m3KJzmy5gBA1aCWTjfvDgKd6Wm9ftcJvjSe+hX
rnbtFlT56sASgsnb6FpjQkE8ln/+26CU6TNcDHUlgA+R/1V1NvegUVffhsFxvt3/jtdbVg5FjVSW
7AiEq1jkpqpJ1jQqQWgL9bka4+pkTLF5bgwMpUbTJLnpBpI4lP+2cP03h6Y1DNJNivisSfvlUPXa
JOLobCBFOH/ORGt+9qwca9kMEk6NvoxiHTUvh/JSjDB/NgLVVRSWVfB33CjBSt42l4s814nk1Tbx
2Uyq8r9uMfdP0+TUnyC9qhaPL3fL5uTmgOBVIRHKEvhacNKcPGX0Kj0+T3GUx/6gowYCW+cH2paF
r6iZtXFgbuwiqWzJSBSQYXOsXitZ1xj5EhleMFciank38ZjYKT1mcH5uEoI21vPWcLiVICf5Dipc
FyoHGxfH2XBCWp9GerBq+pe+qofqg96MWf2nVyjeidTaqO9xOq9RDFnlYtkZLjQ3kSPWHvppMI9d
h6bozkILxdrbbVU/3j8pN+bHkCRGPMUkDla/3C9Valc8YEV0rqweDr0RD8qXJiunCQRS/c/9sW5s
FUQpoStgYUctak3/iGl4Gw7yCOcm9ao9TcT0DaRZeurmLjmCsf71L4ZjHSmbmiSc616JAtnfmgnb
57pfEoQik8580pOmO0aatSjw4ODA/JsRpbss0AzqRKvDh45i32hJFp8zvUy7XRPlYnhqk8LR981S
JCnWLylWO/cHvfUFqdPKdIfV5ba8/IJDbCpLSssxUJJMUV9qzDaLHfZfc3eE+WttXck3rg6C2zvq
CMWDK2wCkM82zr08PuOlSxeR/ohSHBuvV05LMtXVCwpMLykGJRu8kutZ6pwKrmXOPr2o9c2s5Y0g
e87F2W10rAfAuFq7spm4qbV56xjeHIvYDY6Xst9V6VsvtRQLolqcoyLWHwEpG0fg6P0LYhblxom/
PRR8BpXBECZYRbOmc83ZqBqmhbh2uZ9KVT/gsmB/8tSw/fNYxhoSqv/fYPLq+u0CVsfKVWrVjc9V
Mo61XzrD3PmRbifKg5sUWwX9643CaHQPpVUCj5s1n71RtN5TDKZWeYM57/rIRQAox9gbB3O3fF0Q
E3kuCBdf//Q4vMMoiTISsHPFq9PqKJYtW3GmYisetKz3ziAaYQLFSrllmH7j61HwINOCOU91Z305
VDYEvjHWxblnWt+8ygB6EjpShqHMzD9Nd7gTqAUTPIksspZ/+fFqfZ7yZlzi85wb5gd8pZSXrBv1
3Ti3W5ncrWmB/nFIM6TrzlokG0WbDCUhJT4v8ZRz1trWxCu7H9tox8XgxBsB7PpakApc8C/Qn0Wq
br1REvZlr9tpcm7QX/hoj+W3MbYVuB699lWMff/5/ga5fqBdDrd64892GVtoGcTnYlxAEIEozLl8
xtH76bZ2/eZFcIi+tmMFlyvlBx3uj74x2XVGowhM9rw2Ss72IAbqAfrgh7yePipjs2B2YOYb2+bW
eIRNbnhOPsVb+ee/nfkiDCFBcv+dvcYdn1MvUb5ErjNgPjhbfzWU/reqbzcHhLYDIU82TNYEwLLT
y4LrQ5yH2Qu/qJNevJR2VO06d8keAVv3f8ZUQuMLMji8NPpOKJCAIr+coGf2Rj0AyTubFJQNv4WH
rr70c1yPh6LXi+XB62vVeR7FtCQ7+nNbCsq35ov2jtRrBkwOMPRy/EFxuiikT392K3OkeVnxfpqd
OsgLtfyH1djqHNw6nChOSUyyxrBrwmOWKcKI21Ccs6oZPmdjT63DABX4aEdLsaU7e3Mw7KJYY6rY
UL4vJ0efdIB8pcbnUgnb/q3phvpRL6u5ep0AJW4U6a9LyECaYUBBs+PSoCS22qtYHmgj0NbknNOX
Cuk5o8+3myZhAUbyls5H/yT76QLm2enx2PJv81H4va6lHyYSsY2H8Y3rS9KyoJ+Bs75WmCqKIhuG
rOLgaKVtvRmRN9Fki0PvOIbsbBRD+lg8UFoDBnU/RFx7pbAOkiUNtE2XAqjyq/x2ZsMuF0bWd+k5
KfQw2ddhN38z7bDZ2W3qmb5J3Oef2kx5uRVlFRRjXfB26CzvdV764aXTqy2gvvzQFyVUfhLoWQ4u
LwjZYLj8SUaVOzCmwuRc5FY+74aEMphvcrBP9+d+4zThEerQ4iH3plSwGieaUEiwQBqedbOaSNBV
dOSXpc3QQ5lhUfd163y6P+KN64CoSOJBV8hEzm31ZtdTrnfk4/NzFuXh8zzTKsWfdUH4IdSXf0Tt
KZ/bUGshcqHmcX/oG5OVIEKCM2dZNukvFzW14yKdFrQ5jaE4163azTvNFjVOf0qBpJa9GZtvfEWk
BClDS/0renyrLv2gDjRIAfSe9STvx0NZQyT1EeGwu40tfGNmSJJREkAUlYRvnaRPmRaBTqzyc5Wa
auSnoBH3ZiMkzNGqMRe12y2+/63gAQGbEhMYErCAa+JfnxhWg8hXfm5EqB8bh37w3C76L6qL0VNn
FuKB4lu3o5NsWjvZlwN+uSTHRFPmb/c/643I4VLj5/1EVg1gYHV8h1qPlplve44b3VMolSbJTqDT
B3Kgdc5CdbBQNFL1cH/U9ZIDh4VySOQk11Vhs65ODtLjvUO1dA6EGbWnmb/zmIie2FmNwy8n9aI/
FWCXA6IkQY+NGMVDaDXg0gzcRcyUvprhPk9J1D2W49JMPv2W/oM2eeIPX/ZyQDJ52T+ReeBawQNg
WpRj/6MHBtrbxUOMCMMvZISUdt+my1ZnT36k3wOeHIy+Hq8/CtBgXeVy/xaDMyqDDX53ahAuaZbs
KaTm7WfFc6J4b9RFtmxEoVtfT5o0yTSPjvH6yd3rbmdkgEiDam467QXfxDz7gECG8X1JovlQz3Oz
8W6Sn2c9Qa5aaj4oaHGzrz5fPcSaNxX4oMDnW/zYpqvRqFbxPA5kiLtyIYNHhi//QdVmOfXCQ+36
/oZdHxO5wmgYUH2W7yaeF5crXFtVVQ1VogWQP6zc13vd+Jxb9OKUyDP/HpQ++TiYXvbl/qjrEPi/
UUlLYZPIXsrqcEZLbw1LN2uBWtda4VcFqZaPj4q5vz/OjQ9qIhkgk1CeM1eEpDmHwCAqoQaLM5rt
yUL6e9j3iKmLk0h09eugj/af+k0wN9m7kJKYVC2QxbhcUaXL8Y72Sj3IdWwXjpgi0oX3sfwRyVMf
UuDzqcqVyo/7M71ClTAs6wngAG9t1tRYlRWMBS1zox+NIGmX8mOsmvleRd+pQGW2HvmfMQBxE9Le
MJvxoZlGaH56Y288Hm+cV3rj79V+ydRZ76bEaLU+rXuTsrCTNbvWtcNHNaaf5VuZvUW9Xr8Z5IxB
X7v0AYHR4ulzudC4GU01trVGkIbz4j2pmlLvK9i7nZc2SPdZHqWb1nDKD7XnbNUYb2xg4gMnBnQH
4Oy1bpCocq+iT20Gw2z0+R4AfmIevC7aEjK7sYG5umEZvovH40lwOcci02uSF8MEK2Q1Hn4HSXzC
oTY0z+O8JD9oj9Xew/2ddHNZJbONzjWBfg2nb1KFVrgImdo4RvOpjSpAmB2sGtMPDUP50C1epu2H
yQzP2bhsIVhuBEQkrSQkmUIc3YVVPIJ/VNB0mLhe0AT9qwK11ZymItfTIyr/49OkjMX82A7e+Nnq
InKBxEJ3Z+MSvxETEQwl4aDoSEhc51swZ6oBYKgWQKZI0udZgWXjO9msTa9NbKca4uCl+qw1sSqO
99f+5uyp16HPgLYaXK7Lzy0iODPIk+pB1cR6+qqEU75vVZxtD0Y2jM4uEmKRj+CitPYWf1lyRWLt
fP9H3NpzND/+/4/QL3+EoiNptmiVHtSq1r2Bqsp/5JRIDnZhtXgl5Mbj/fFuLTcUY/QTEG7g2bi6
DGoHLbwIJ65AV0BjcDNnA9pzs/416WgUHqouWxArM0X0p518GUC4VHgiU7gH6r96+Xdz1rnakBpB
XDbtXzGKyeFLnKuKchSAMfNjOCfuT10Sue5P+NYCc9WT0BvA/3gmrhZ4bMGrV6YRUGduD/BlvWMI
xDHzdXsRh8WatiyJbq2ww16Waf27S8HlgOio06ZrWjNwS639kHrj8FI6ZQJ1pU5dTJOLIgZxT+1q
ywvu5sBIOYAylJKq6/dbiitx4TSlEShjqWEvpf5njJrhVUfzRPUrEZZYi856nG1c+zeHxRcR8AAl
MA7y5Xxzcxo0M2qMgHNafXS6Jvoy5AM9n7A2hv+GqWUgcoc87xaj49b1BxJGJpFEMDCll+PWACoR
ctAMvFsMemvVPFjTMYuqUcFLoXL+TZySQnqUamjn09O/HM7qsmgE8GMGdh9nQVopy0fIm27oF/pS
cVSb2DiUMZ2o05/vXy4+eMAESYkfuxx30dO4BKppBhXuxycl6ZJoZ3ptb/tCeAWyDRnlnN39MW99
UtQReE9xpYPjlJHz90ygMOfJanIzUIX52lWRHnR1b5xIKS3Z3waVbSjzj/tj3rrkyWYpQCFdx/t8
NaYCHM2IeRAHc1Mk0RGIWnYMO3wXNqL+rW1DrgoQhKRREgUu54YsID68gwOsqVacX/hI6dluGQfA
ouasdtPGaPJXr1IOmeKADqP6AARwdTiiENtwzW7tAO5q+KxXfZnvy6l8qZvmrFRJdtKIie4T6r+6
n4dhtTH8jQ9JHAJczwVHJXwtdgyECEsjp7SDdp4m+6QMoR0hhWiOQVNMS/OA2AfcNTMX85Zh+42J
s2fxPwaLh+bSuk8UJqNjQ2FnZMscpfqvsQ8TXXR+V4X/5aFhJ34U6RS5xqnEpmIqhan+eWCSkrQU
MsFAkpGsdlSC/H1p5qoTlFBAT0Ou4VuoTLQ3Ys9aUIydUCyik7qly3DjwqFZJbUneVjQ3lkNq7n0
+hD4dIJ6NFRxqC0jHdDB9f6rJFGv+5U9Ghtf+dZaSwCXDPtYFaxpdLOxqHxm4QS9MkZ9v8umJP67
6pM83qtDHypHo5hb5eSZS4n3cuPoXxv+zZZOxK15U8yWWEGJTVzfA5Ouz+qMYlKQNHnjL91o+0o9
xY1vJeFnHJLjLUby1oCrpxPOOZ2SzaEdLJXjNQcVGyL7KQRrsncRNC18LYmU+nA/St2IHuTvtAnB
GIKt9VblxEZvpykraj5uEVcVvtktqnU9QIedGXX9BvXzRkgEOktDGbSnpIesQpWhT6hVm6EVRGlj
hj5e08L0C3eYNsoStyZFfgVsDDlMwCOrIIX0MaIv8LgDbD/rBdkFlA8/xVOFJ5CYjLkJ/nwNJXID
PS0p37/eKKaawbhZDCsoZ3Ron0TsOu0urGzanklduBtqczcyLFlpgQrBZQZ8arWIjhklKlHeCuwC
ptBOCDBNNW6Yn5sclz/L69U3142Sp3hAi+7+RG8ODdYe0hb1nivJGLvIKA+MthlM3LTg2A21fTRT
s0gedeBGzZOOwBaE8ngW/yj8/z/UZwDszDsFeQY+KleQuaa+4DAxtGnXOYERI0qN7VDyUx1qczfX
TrOB9r6+Z4BSYcXB9uGm4TF4eanqWHKMptD0IFSjZtwpZVv9gxaNPR+zzLD6g6sKmNJqXdCLvb/G
10FAp/TDCkPD455df15FX6bYs1MrUJGfOCEJF+V7pMVM/Ys0h3gYo0xTf90f8vq4MCRqRCyv1CtZ
Fy41I6+j0RpA6NZ5/yFSTJHvalLYnaqIeKu3fB0DwF9jxY7gK5iSq2eR6i2Q4jNhB/pQiv9ozqy1
xyjz6i15pVvriMgF2icSrcYb9/ILTnqn2REi7oHlLk1xTFNHLPtkdhTrZBuls0/tcNqSQLmxawC7
UAsFwMn9ta5uu71jt1baeAH9VqM+tnVJSyqpE1vidNrwuXIH9xes33qrUnl9YZL/Um0hEZZmMmuN
KxZxpqMLYjQsS8vboWQeHQW9TXF028j4K2/dZT+P2iJ2ihr35h7t1XSr2XpjwX//DevGVK23yGFH
kTgXlpq+RW0nkkNa4ae6d3sUzM156cI/DoUy7QfZLsvuOE+svrE7ul0/oD125spZ4mdMgQZjVwsv
NXwbk3KU+JKq8ZM5776HSddvhP3raChHR2jDRMyB0oNckN+SCjGTMpfUNs56aGlfZyoA4Y6XhP21
6UwQN1ORfOR1WiLCnxsbL8EbJ5bTyuOI2j9ZlL0KT0bd2llm2kowUYd5NhXY1nnqKF860ECn+8Hh
1meVFlm8EGD7X0nGZNAul2JKozPaLI2P6kn00UvCed8v2Rd98qyv94e7cYRs2U+QohwwaNce06Bg
VFynUiXIihjbVvR+pvmQs/jiYGKIPkV+M4NEi5zJ3ujk3ghMkrPOsEgpkhavXl9tH6HRaIfxmTL7
bB/TYYycU+cI618sKLVfBCpJgKmryN/x27YZjCop69gSZw372xOXzIQmJUStzF2G9iQshQr7/TW9
9Qm5UuiE0VuVcjeXIzb5ILxkMsS5g7I4HgXwgOLkzY0VP8AhcJrHHG3gT/fHvPUdaQ3xdqebS8ay
Ohx5GqJHb4IT1jvEGsZFnXa5gt2FVXbeJ7u3mkNr5ltmw7eOBaVfymKsLl351aDKArlEr93oHMOB
nfyEaPioCyP/1DYQFu9P8OZY+LuT4gOvo8x+uagJhTkFTBGY+WysP6qpWu1ClGS8fdmParGxZ27t
TZ5dfD0YH2DmV6WhwkEt0UFQ6JzqXf6XqqVldOoyURf7P58UGBHe6Kwe3AMZ8n7bm228NK2R5l6Q
CWc44gfmhDuj6yLj0ZqX1vn656OxNegUYG3Ls3m1Lw0L0QRNUb1gcEcVqc5WWvOanVqIQ5sY8T/3
R7u1huSxtNeZGnAQ+ee/zW0KKyfOeGkEFs39V1SZAAABiWrSw/1xbl0LXMTvcCvC5lp0Q5K33LTP
woCmh5U/eJEjXuiTuC+LBogVATS3GMBBITT4VzR5arMx/K2nAIURMlbKtYi8rxZVVQcXWkytBOni
ubmvGBjZQa8vn8t2gJY+efWRJRYnzE7S9pAXbfHt/vxvnXwptcc+laojV+WCKE6rMCGCx30VvoSw
2l5ScpYPhbVktB0wkmub3Ng4jTcamADKAUkiKQHRA2Ghy69rFho+rKHwAi2am/SlLJvQb7H1NE7Y
uJi4CRZhHrk+4mq6/ky7LH8NLRyjzwUiEL/uL4AmT+NljYzqGJhi8gfSQYp/l78louI6VF4ZBnmG
eYrfsNwPUOarEDkGrXtSBy86RVraYbg6WycFRHC+Iy3VDiFNs3mXOXW6r61ii3Vz6xrAqonThscb
yKxVEIla3VpoAYYQqsrc3E9tVo+PVaoKCN5z1D8o2MM+3l+Km0NyxDGSZifQEbxcCdR5+0gvTSeY
ugVZNcWouxd+3ugeDHMyeJrFufX9/pDvUWO1+oB23oF3gFfJpS7HrJDIKPKxtymjV64WxKqHjTE7
Q9GOlJab1odhoRt+mSh5s4tFm1oHa9HH9mBHLZ26dJnCT6GnotOblnHx6NXhVJwNpcfW5f4vvREo
+HmS3kYuz1tgdVsJp/RCw4pCGjlVUvvenPfebiafDrpBVxKcFnUrP1hG5lofrao1pj8bH0Ym9Xf5
hOS7IEC7Pqgo2bTgCpA3nNO4/mImdq36qaJqD7UHDPWY1aS+D6Ej1YshbtjL8f70ZSD67TvJ4WmC
o3uL1iIKMGtUM4ZRbsRTK3xBnanEH07vw3E3SLsN2ri4oNwfbbXYjEYkkn1wCQ+UzcnLXVFrjjTI
KfWXqhTFbu6z+OCYcX70lEQ8WG5aPnoc1j1UpmYjSVmHJjm0rFnwIjEYGomdy6Htfm6jPl70F7uL
kudmqgXlktjedYlnOD74inxfVZ3+0tWq8WDPbudjCdFuFU9WR5FfIctF/IcOEiSjdVAqYjUx+2Qw
P4S4Xry1PToSoeAZFqblvNNx8tqiW6/uAcib1E0lABRECZt7HW4Gj5y3nDsuvzxdftVN8mOU1rrp
RJqUZ525S5bEfbj/la/2FGAH+Pn0DAGfwhtZhTjRuUoEsDp5GUtFPEf9ZP/t9fZP4Xn5Rinzajkl
rEJODEYTS7vu7sxGaKrNqKYvS1omuCNrYVXvjWKcbdRnov4nTM1uC1R8a3aGJHPw6JR3i/zz314w
fTW0DQ2Y9CVLuuJxiXoFX54R5BeeatHXP19JSdaCLg7lAKze5VhD7LZtnNjpyxSiBeVGmvaXAXri
b6MQw9aL6da84OCgwEvthG+3Opslo+eRqaWczQpJoMaiteKq/SO4zmQjybv12XhCIyRH9JEQxMtp
mfFASA7zjKBTyW3fqy9iTJKTleCAckgirdsyXb4+BkQbIg5jUtTT1t6+hpHwAGz5aILq6XdLJO53
N3TbEAO7pOP0lwuaAwCetiSorsMOO5QjCAqfqjRwGLkUv+2WWc0oVboOX9Ab4r8KKzUPQ9aCFcbi
rjtW8+z8tBVPE7s8MZeftACm7zq21If7+2j1HCUK8CtAwtA0o1ADvOvyV/SZZQ3zIljwXp0+qqy8
Fdf/pNE0qI+NWzY+Gc1i7HGliXaol26pMF99b6BsVMtlMQ5P86v2xuJAbXazcX4zu6wcnpE9NbsD
ELOkttBxVbOIiD9Yobtxta4N9mTOS7cQiThGBSDyjnT+bfG7TtRmA2rizUlF7dp+USvpF8OoUS3a
1U01lANvnxgTlY7a3WdNmqc9l6EFV8JWclvbzaGb/IP7Y9n5w1COnuUDhnTGJye3svmDEwrd9Clj
9H/f/1rrpyu/+z1vgf4KsgTw0qqwNDoV2s1D3b8KbD335Tz3eBnEQ+nzFDLcXdliZui0Svgce5ry
RaSld0o8vep2Iy4m6k41y/hrF3bRxi56pxVfPBbYxNApwCugsiBZ3JfbaLE6LyyVYXgdxNxjpllk
WbzLOsV+iyrRdQd8W5pvqIvF7ey7E16cXWWbLW/cxk12mqiq6VNqQZzcqUL3kjdtShRtI2Je7XRZ
DIRoAvYJ4DgM18ufKMreLNUuSV/VearcXWzoKFD2VvKat7g778tkbM2jF/YuHutu2LQnGxWvLQzJ
VbSxeePg64geBUB6st3LH+Fa5Yh6QNO92jnq+T28xr+tpFbbg+sV1CjLdNgXprME97fN9dSpZyHP
Sf8LVMCVxUJn9U0zKHb3ChKqP051ODzaczLZfoeyviP0XWnlyV6ZK/dTZTvDRky/MTqdC/gsIFd5
3KxZlWVoj1Ovev1r5KloyXaj2h8txxr1E5UuNfoL+nj3kXytomM1ZJOUs0LsdqPedRVo3gGdYFYl
RsC5ao2VEbVxboDuVVfs8OgqMQ96zZ3/cVst3NW60vy4v+Q3xpOWU+ABkOkBfrY6EI1D/ZWiVPLW
kmFH/jQDcdt5RVp91PKs/GWj1ZOe7g95HRy4oWlIcQZ5QTLL1ftjdpMSife+eIt45rr+XIZzpPg8
KhUD4bU+xOPaNuKGY1flpnrIJ8Xujzx9m6r0e4BW3y0druQHI+0NgdOpWcfqtBEo5E+4jBPwf3hK
SF11tF+unmXlGHt6PYo3vZ3z/HVq5whAU9OH31OUxLbA2tc7Dz0hVpmLhf1HFXB12jQEHKexrt48
p5ixf1bGmH/S3oZa9aXu3B+oDhs+egz201wLdUs14N0YfjVbOj5kbhw7aGbrXmGT5E0CJTR+KzFe
fUuHyTB2MMFL8XGywxo44mTO/fcYiEWxd/o0qV7jITUzvya4/2ibdA7Rl7Pc7wS0Jtr1S+hF+JaR
jh0zNScDaefZAqzrVnSwqinB69ZySn06uale0gWwCl6hC81+v1VLw3wt2OcvyF4mn3IP6rjfC1F8
gjOqe6faGvtm70ximfZtjbbAISyNLI9ozbdYWcJVpp/dhsqXpBR68imOnO7vEFOK5attJGCHo8hj
5yyIPhBH6lT/milO+B2HK894spdpTg5O5oTZL9AibfWcUk83vhVChY3lGVlj7K3YjMI9XKKhfso7
MxtpCMrEBwhCXR2hZVvTEwifxnyu4Rv8mIy2Ejtrcpb2UcGe13gckmRu3thCIBGnYaGON5ZeBuhG
iVoHCqdaxcrx/nm7sbtIV5GWpNcN2PPqWaxiQxkXiXizum58mpty+qpjq/chpLzI6TPb+peS1taM
uqgmcrZZtlWgvf4F8FhAvpDC8QuAzl3ub4raPaebVwziof3nRsnir3Gcd/vGUeF2thl+aEJRzVdT
VOERqOwW4Ol6fE4xUAekB9hF3pponTXOgiK5HlKrA4h4TEoPVJmHklW2091U8pS8ZrHNc+L29UuP
SlK292h1phs3+7qkhIwLCRcxlt8hyQLr1mZm2fNSerp4E8WyOD5moUL94jZG+2Ech9b1NT3PP3Av
O+cCT9YnlDOyM5zbyP28cPnbQZZUVfJVC+mz/LAyFM6fk6xVrC1Lies7wSVZk/LLvDrpC67CUVsj
loJiQv2mYXf0NOsJdNM452rylXggUnNtlf+5v0fXlD25NHQi6RRQaYbWtR5T5JgFed5QvA3too0H
RR2Lr8Jti+ZQDpJWm8UWbt9+qrUi+bbEnpHv9EIZX0YtqXGiVIwotX7c/03vF/5FWJTPRNaAarCk
za9rPdZSoKww5trHpmwy77UK4777OJPE6x8iNWnH/dACsfCzwvTiT7M1WcqLk1YzPk9qOcS+3iRx
9hUVvHLcqd2ACYheK116GJq5SL/jRDFWpy6fR+/rVPVzdChRPH9t0GaaPiNDmk/HKjQideOR8y6q
uJoU1Xzk27jX+Mf6wjfqPnX7wjQ+4lm+PKpztPzH7cvC+OLoYXQyutpLAlHXnEsvHoX35CELkD2a
Xd8Fhl2X2T7GXfCDbWamGTRZXH9wRsoVJ1zieuWDVqRD/s2zhJg/5w7Vx11TOHmQhboYNko0a2a0
hGPBi+BAURrigl6zFGJ7LBInz/o3tUVyDganUaLkqpZl9HkYW0f4+aJ48UMurBHf9Kyv/Q5Q3Jcl
MiPjkNJZ4G9PdldtpGxXseY9P6daT/sAVPS6LSviZOiLfJjeirx0tAck66LXRdTlUwjXYZcWWf4D
QK+A/eoM09dldMXG0+Xq9PIDGBtINGXZ6yAzhEmpj443vZk9Pok+tijmP7ndCGs3aqAI1C4eN6Z8
XSKgGSaLZQDlQE+gynMZ342YJrCJS9GbClv9b3UcnuYlSo7SJMRPSMs9f3JT9M40Jyw/tiS6L5RO
toC117my/BU0/WWpkJ6RZ17+imnSa6MjKfk/0s5rR24jWtdPRIA53LLTBI1ao2RKN4Qic858+v3V
7APsaTbRxOgYhg1YgKurWGGFP5yhRCF221WV3u6lfFQfJMhCwa6XcmW8l3s0ogvEoPJHbbTjaHb7
KtNGoe8BE3CUZi1+Msy21/fS0EDAVpyUEvpgNLC3jEnZcmC9vvj41dRRIaiSMXMBLoJhBRYG4JOJ
UmpT4t2Zqv1P3o9sPhSdOr/32/mXxY9MAKzW1kFqJNS44iF/lgpTeiNAlxMFHhjhIaJukGrIo14u
oA5buCsTsYClbh3D2P6tI1rxWcbV932SNqXz1lo6471IfENAgVW5rOnMkaBYtfZ05jqvkdlv5g9l
Y+snO1KDT2E3G+48OpwPq6sN7/bdfpXfCkS94JyCC6aq9rKjX9VVKNnXlLF78zw3ffu195MmQvQ7
UKyDTyv5g9akfyN4k19vj3p9NMm0qPPSOmB0yF2XC4yj5uiUjWEBrMyy3gUVlxx7y5y/ZW0TP3VV
9Pf2eFdZDOUDInrBohMS+Uv8amP1dTNIoXGeZzAaWaWOn7u27nbCKH7jDri+9i6HWkxtNpNasovY
OJt5htGdHdaYsMigNPZhFQ5HlPmiU+Jk6WHUxvgMQX+Lh3kdXOEHS5mQuj24OQKYRckiKJCUjmm4
nUeUDZN7PSvL5q726zlxO6eq75BdBhFjxnb2y+mU8lsLMyU+pW2lv+9pHP3U5j5+rvCH6naYoUbH
PAmnrebJ9bbTBK4OJXPyX1xkxAZ5te2kXilHYlD1XEoD4uby2O1lsx4+IyOCppgqzenJp79avLXJ
gKuUkL4TQk6U45YtFNPRxjomQD/jQizvfNsqd02oW88FhdY76gzB/e1998KcvggykAFAJRasF3bp
/E8W83SaaNRLyCTniWtVOSVEFZrrJ6mpuKUMBOUhbGVknm3ZHO+VbgAO2waNI/Egw8vY9bDqpV0c
GX5/wrpZOZNEjcM7be4kDKYmXf5TqpE9naw2b+86RZ58cFxFlbiVPVpFtvNVOd4XqpY6B5A8g3Hq
WgVPLDVKehiUkW4nrprlkyCWWHOwb1TJSJ6NztBP8Pw7xKBkafhEPbDOv4MqVb/q2ixxMQhekNtH
5XAftv3kP9TAwLwMvZXnqGs6/91Ally4NebdyEnnQ2v8ub2q16cZLQCAUFQH6TsAq7ncPEbTFF1R
K9a5pV0W7v3M8KVDDgecpmfX+Vtcpxcd4+VHpNVAFYQitPA9uhwPtI4EjF82zkqH0+pOK3SCv4TO
hFvLhnyyKquZT8oUdZlL9t8XB63ntr4HlibdhZGltt+HIiMCiYsZ0oFo/e474DKKGzkYyCHLkShU
9ZqMsO32Qq39cmJbAZrALo13ZbFSWQmJJxiS9uwHYO+sKlPDvTo3+tmiYGp8DvRO2gHNltS/WdIl
h4Tulf1Bqdq8cs0cNexDBPbjVJfUCgC6dkWfuDKghu6H5BTFrlHtPP3EigfzVnf5+hYVDGscFxHu
wIZ3qYgeJFFnVnhtnDkSSIBFRejKuaU9NEVRurUjOft8rL47PQr6PCFv7rSSlLK5LLDOEOuubifs
kOw8Gbr2PPFwPiuOH34vAKcirhzpp3nq6q910/dbJHaxjRbbDJwRCAKQmsRAy6dYalNpRvW3ODcj
Rhh7JNj8vVXa2l05Nv5+tOumved6zO6yoMBz7PZWuX6RySDoCPA2Um+2l4MXemFEtpHW5wyS+51c
QbfaybZP2EoV0ssDOflxe8CVFwD2K2+UgS4oQNjF1kRaqTCzKe7PRQWiaj/6xQiTu8sCpP7DYRf2
ZUCmkCVfbg+7ssiUPQSFEMcPSG/iZ716eNqkmmc77IazTZ6UevwAjDQtCz++/RA0ZfO7puxiPOWz
kRefLH9qN+6u1fFh0ahMkP7GMsqFkZoThRXd2cbjIQEHgg1yp02AYien9lN2nAnrWpoQyjgVkiFv
NX7Wll0gVPjCdDJ5fS/nrw14UqZK0p9jfE8qwIFxZB91u/eftRzZPbQ/JYrfoxRt1DVW9peIMSki
cBlBIlh8bvpcTl9ODvOeAUmpQwTNMMT05KfqR9ymg+9shRgrlx9sHhAFomXKM7xUNcnNRKvYvcN5
tK1ofMhHLf/LHZ9q+8Qyk+YRHf7kdyI6iCcldfxfQ2310r6uxt7fqVJv6o/aoCbSScprCffSwExK
ymOWmblInnbgRXU7Roi8j8zD7T36EhVc3gSCh0QdiEI4+euyTDeosVoUUz6fYyUanlUYiNq+RO+L
Vr7ml+/GIIk/hAHV6d2MunN4kEzi2/3c92392IRhVNALRaDNLXBVAfmG5WjlTg4t4R1qU6VzV8Ii
aFyqs6X2mCuFmnhlZybDrkhH6688t8p/sN45fxFlaOekFQMiocMc4OF8e6LXmwLiCqodwrtRQJYW
edaYWkqpWRKqBpoc39U8Sl8Cks+nDB7onlPRb4Rj111PqlgcPiHdLxin5qJ53ipYYjty3Z8Vu0rS
2e3yMaYTbFZN72p2l3X3XIN6gueYPevfwy4aHjlLoXMwUL2N92pu4DpqRJWgsitd9KyYs/nzrWsi
3J64D6n9iTLp4oBKGcr6Y6PPZ9UJFc3tMCrFk8qJHnrS4yNKyRjt3R7x+kpgRKGvRKILlGNZCKvH
0pkHaZjPrV7H7qCn6kMwSp99u+SCKuRO/pVzE51uD3r96amTCCkVXlcq0Uvac2H3mV0j430u1GLa
53miu8kI38ZO5bthtOrPt4e7Dhkvh1tcP7jE4NPnD/K5n9Bjh/3Sfkcs2cviSd14YK4jFwFSpexC
XktSvwxOE1sflbQu5XOZTc3R6gffOlJ6MtKfTSPsVRK1GWlqaTpajcWc2MkuGpPReSNjkyyHOgLS
R0KMAJvOZYbdRZljTaFvnC1lqmeXVr0KDDCQDw0OaBvHauVbikicqx1kHleuWPxXb6oe2lWRoyhx
bvp0PoGomFBiNFL8cuvGvCfnyZTj7c+5NiIPqAUugA1EEnA5YujXOj7Go3JWKin/GFtJeHJGfUx3
QdYF+3lotqKVlf0jKlNC/wwEEECAywHroFEa0FrqOe/ncT7omdHbH+RUd/DLUVVf38hTxcV3+QAQ
Bgr2mdBfAXy7WFEs11Snrx3lXERcMJmE8MoJN8Na3SiCX0cjAkxIc4NARGQ4C3SKFJYzmKFEPQ9t
0e2URqcPlBrDMcO6eUdWJd+jSRTv8T+ljPzmT8gJIaESNkToby8+YR9o2lhRmT0naZXArY38e80H
eIK1fbdHYWgTNSrmslxTeBHwXQli2KyLTxhV1BZxEVTxQM713RjG46lAJeNdngbhO8WPnZ2Di/Az
3iPqEzL5zi6qu+mAKtemfcLKhSuUdSjSgG2BfiKukFfnhSS7yjXs5c48yemnuVaS3znR/53OtTu4
uZLp816RVFvaOKdrm5jiNPqLoux2VWbshnKKhMLbmaavdnIGu49cSdxApuZbG8/Y6lgGhAkElinT
LnNm6k96AnNSPhtF1X+vYqn+hO8geOheMYKNB2x1LAGjINcFmrasdxfIJoTqyLxKLRt/936ApS05
ba//KDobQ/jbG3ft6wn5TizsZEFtW+wjJdaduaaQekaxxrlDqR4ptzhvjk4jz9/o9cNUrOfoy+1B
16YIQAQ40MsWXhauilLvuq6elXOEivszJhHyQ6ZWmBHSd6GB+g+DiSYGigLUS5f7s23scvLpc5yL
ZI7LRxktyINmSyj9RlJqbCznylVOZQZ4HH4/wKyuEs/B7oYhibnKTSN29glaTDKJtqN+r6pB2nco
gr9RaEq8jQbxJlcA4QefcHH1zGEW6oWUamdLsqs9tAEth09sx3uhB+EqtWYd2dLKBmx95ROCIqNy
xQNJZ2HZD5usuhu6Wef+iUr1G892qvygltLc8cjp+lvRU+CKsPmjAwROFqSD+DGvrhib7MCZJ5P6
alSn90Pe/ykb+BZtSoGc/ZloWw4/K6eCAYUUP0eCAHZxKiw7L8eImtbZ1Eq5+9ULTbg7apBGd2JP
+1S/VexD9y0q8/OGaOfa0MQeFh674PtZ2cu5RqkRI4IRa2fJksoPgLey5GRpU2afwKwl38mQBniv
2fAvcY+JfA16iRRNKLgvFtkMkjYPucPPs2Qm+7qxsu6gRLP/NAd2dZa7tKg3Cnpre0gYrgl9WSEy
sphqgL2SrDWaeqZsLH2IsOCx9lXRx8kxMecs2VjYlZacaYkjKcAaADWWfbBRKSFzwR/+MNdkg3bo
ZObeylrKBrk0PxCgRcdeSXJ3aLP2QdKsIHofllLwQD1F+Xj7TrrGyuFYReBFHi9oCHARLr+yraVB
Al85/RAFJt+66FtNd6N8jD4W9Tw+8qq09008lcjcmwO8cWNEtq4c69/AJqlZYwNT7KC9b+mzX0dQ
1JgpbAj9JM7csrOk1GDhLKOtP/hQQRI38kvCCrBa7wAAUQ9WB+lTArTKjSZ83DfevZe78TKkYfOR
zQrGD6du6XIDiC2Bb6W3bPryD5rNAPBDw3iH8ox1CpUk+5jXeX9o1Uh3zS6oHwYj7jcumuvDZ6tQ
y2k5Ca73lSQwpXGshXN7/EBAE3e7MQICN1IeeUYtInZcW4WZ2FSyumXbcv1ssB8pzoJmosMF+eBy
O+TIEPaxUw4fJl/r/8y2095DCWqkL6D3eYINPbCCN79UAEypXhGUY6pwVbHUpwzvoja0z1mgnMI6
UVW3aeMCQllmf8zmyv9xe8tfH3aRRuIghnwdb8DL6Xx1h4dzNLSILVs4DLTFn77vDeqjpv/fgNf3
p9tDXZ8urH7B9xA/CctWtvLlcupZwGObJ/V7DK/m+04f8/uuKqzk4AyZ/6Cn/nDuw04+hG2i1bsK
/ckvhtaGBdLlSuSF2lT8ihKlaDd2+FUeBOEC6KlG0xaIC7i1y5+l1n7Vgnip32edWv2B3DtCdaKX
Udzdnv/VbhKeTeSR6JsIZfslxbh1olxX/G56D6nDHk56HnJi9JYU3WiC/E8wm+bx/2/ExYL7sdnq
E1Ku7zuIGs1OsvX0zg/a5l0EHOYURerp9njLzSS8I+gAgS8AU84uXrxVldlIcJqi7KnM9eSeZ1l7
KjT/rITJm5mBL0MhA4x0Cv+gjHn50dIqm/KgzLKnyPLpcen4DoPwSwsPDC1W4nZr/lBQdJt2iYKU
yu1pLq8jMTatE+jvFLiBeiqXY3eNMapDZ6dP40hPKkorExZgZruBSacbrSpb+5OjCP3t9qiL7SO4
poAZRbAsWrzcRpejjvOU2I2UBt40NsYTqovd3qztfKfHaMdw2qYt4pp47F5d/P87IJgGHhF66EAU
Lwe0GqWV1VH2/+uwjch+6nnZe6Dr/LtqqmTnKcY7LvuI9aBhflBidXB21RxsSRsslvrlN4g+AvGl
kDG5Kq/TPOv9eZb+Q1HbD/dV7sikPhWA9N8D5dMSiJdZ+UCFgro83F7v5cP3v2Oz0BxY2ur0zC7n
r9DXVnuk77147PuD3QXxrpR941iEvuTcWUZi/a2IFt83el6f5LwN48Ns1tLGz1hdgVe/YrHR+6YZ
mr7BBnHSima4S7VyBE0baXP9bEbR+GeY9RiVjrjWtwwtxfyW35/OGWdLdOuuWFipn2GulWjSfxDM
sA8vJ117hmsds+Xx/d24OhYhzstiA+Nje8OLgIUlluHVO2REhlzVwRB6AJdr+aOs5qrkjgqes3tC
nuBRb1o7+UOQPJzyMm+2bq61w4V6K6BAYRvBBX05vDUbJYF0FXh+jSOiU2bxec7z6lviwAkgrMvN
jSB77XBBA+HZoTupc7IvB9SkyQmGwgowzRjsYT/TTTiAoIu1fcsdSgNYl6xx38f2FO/aAoLXjvK1
VG0E32ufGHMhmoQCscTbd/kr5qrslGIuA89C9/Ru0Bx/r02Nsa9MQOK3j9P6UAIgRVJPHiX+/NUH
loyU8Wcj8JRxSL7WqhDMUR3YRkrbW1uJ4tpgPLYE85D5qHAubmhN4Y40W1x2MfMcn6hs6umxTKsS
i3clMtS3Jd0vexf3diDcBA/kS4tVJHgY5sau/P/CqlaA1SRaOB0HqQnmA9TfwTreXsm1vQoqngT/
hbC21EhTm3YMCiG2ZFQoXA6WmuyTsrQ/TOEQuIE/bUn/ri2myIaE+wfChUt2IdW8IO3lUvpPJzB0
S8dCQy/tg/yzo4fplpvMyrmwSfEdIW/A9JadKb1GvlPCLfE/oCrhjnnODwrgtvtuLu+aqXc+51pk
HbVEGhLXLvAb3ziXK5MlNuUiEgkX/1p8y5KWG4itJvBaZYrvmm5qH7sQ7Ae8J+KK2x9ymfqKjcNg
FN/pZwAbXNpNGRSBSGo7iRe2qPP3ViBZv6ma5tHetvvqkA1xHe3mRKaE2s2zXOwqW4D6csBA/b5q
yjd71okfBCoVMpzo04FPuTykfjBmY5oqbK1SGU4wOShaZSFyreXYdg8Ka7CFR1n73nxr6qkQDqyr
9c6SSKqb0Mg8Xe3/BlY2Z3uquo62a7j77qxZis4+FKGD72v2Xa1tDb/2uYX6nijWUYN4SVle3UqB
mulKGvn4Mhmx9j21B+S0w1n/kXPx/779tVeHopyLEoAsZDDFn78ayrSCrtGcOva6KJT8nYyUT+6i
1jqU7iin1UYeufKekmPQ9FZ4vGmcLR40XR3jsYUS4aVzp9Ufi9LI5A9mbJbDFwrHlrObnb7PfvmK
0pxqg5rP8+3ZrlxSNu84D6qo7dIKv5xtCdDaD1I79spAn0BhIHX8l+RW/2xpjdEfM3MMtwDVqwss
kHOi+ULVfBGvIoTHB06k2NNzcxp35mhYKREb7cKzH4/K99sTXBtNVOVM6soCAL8YzW/HWhujKsE+
bPQzegFVMFvnLLMz9Wc0DPrb3xjUf8jVZQBjQv7lcj3TLgOwJFuxV+h4lrkDt2S+b5tivqusItyC
taxP7v9GE1/31V71VXjbShDFntYiA/I8VXPtPwLRNn7bbbiltbA2GCgt4TuHugPhweVgBoB7vZcw
GM7LxG8/jnEa27u5w6H2WYVAbmzcumsnQ8CWoR5z51yB0KgsFtJUT5GnSlqfuUZJ4qTmwKXcTKPq
dwoG2yk0MKt98xuN4KH9h5NBL5ItI0B/SONeTrcEJlAEpZV4TVNbPxprsk5KPCSHQmq05wg07NYz
s7q+qF0KYT9MA5bqGa1udpEKSNsblFqe906CVoGrhmE/7DK52uy5rg5HMwHNE/D3PKGX8+vLsG9L
5Kk9M9Rg1ja1Mie7RrayXWsP9Yb5kFisRY5Cq0OUGmD0UsVaBHqT3zZ5m8ap53SDXT3KUzRrjwNU
ko3odeU6c2Cm0UoVyuJXSAfNcoK+rrTM87PRTI9KpBvx6EZDPR2NSprnh8JK9S2FldVB0YdF/VFF
1GEZeA1aaFW9cKPsRj9HBW0EJORK3Tg0+7ZINPOooJG75Te58vmwc6WlihoaXYBlYhKgZ2iolZx4
klGHqNQoVFz1mpzbLyMIuTlcn9sX6eoseatetJaIPhYv1aTWYzA3ReIZ1TR8c/LxbgpUrdyVlZK1
1NSHdivZE2/PctPQn6OawhcFGbR4mxTQ7/GEII43Z0X+UZ+5bakpz2a3Mypu2Sda9MDoZbmzsre/
yogMI8yKZjtP47KJPMOAs7FXSD1q6Vl1NEqEa6ykybSndMZKfheOqhZ1blD6sr2rpay3v95e7LWv
CyBCpA+OUOkXf/7qYkc7rkc+xcw8NUuK33bvSE9mr5n+DkL8eHr7WEgRkTCICARI5uVYjoR6b+TX
GGwGlfEuUvL8C6mR77ux3P64PdTaNSAkNOgN0l4hnLwcStJbQhH0773cD5Rxn02tFRzgkG2ZC6wt
H4gyoFsExxpXzuU4RW2qg95auReEtvGTZrmNs2SXIxOSY4h7e06rYwlYOjUR6n764p1AbMvEndvJ
PLsx0jvUfooP2DtblssO22LzrY7F7QkonA7PVb4cdEjvQVNNvSrBA+s+SYbm1OZcESccr/LPtye2
dvxU4jRiYYdtuCzdoj0QOoWBRWnSxybeH7Lh2tBUzsmAyInbjeOfWtfG+9uDrs4QHAwgT+J9dLgu
vxz0h7noUjZ+nTT6u7RNu9+TUffT3mgBQO9vD7Z2pVEcRhhL6PvgkH05WCZQYorMzo/TPLVOda5l
kxspNZAReVYDPMBzOPrH24OuzZAknUYZirOCh3I5qIP0shTp2LDacl1E7uiApy20yX4sA2sLT7E6
luCPI2JBTUBfjEX5z1T92c88xxjoe5tw0Q6FMWArpWjhVgdybTVfVAeZGtDa5eGOdCuyzdREzpHK
e3ZE6CjNwB7X9UHJ6tB+ICd+Y+NPJObQ4kGr/r8hF7vFBtFd4smWe1mDGsq7KNX671hW1dXOruTu
41DRpbr99VYnKXSnuJRpDy0RKnHV9s2QtoVnyvhywXQf3/tSpMRuj6n7/aTE+ad/GJBEiUtMiDTp
i66XMTdzqThZ4YVWmJ0GPqdrmpG867K6eeR5mjeus9UJvhpvsWUGI8hSPcgLb6h49pghH5HSo/6H
2Dv/kSqlvVHbFIds+cpTtqfaCBQHSOXirp4atkvQ1IVnyVmd7WtzVCHiFXa1ERqunQUiBKE9jqwP
/748d+XYOV1AAQfT4a76liqadNcEWfHcTs7bAJsvu1LAfQkgsNnhvbscaW4FrSbvCw9jwFg9pABD
flRpuBkCrn0qoVcopP0w/Lpqewd5HEfcH15s1cFzVlT+p3huujtofR/zqtY2gqKt4RYfagA2DEY1
LrzaFg58fZY7bpErUkH9Xw3KvWk1/5ByQr0C0yB2P99uEZoQNztzp+q5V5OW6nsrtrSj6Wd19cmo
1WRLV25tJ1KTQKUNqrwwYbn8biGmYkkQDgUa9Yb1IZa6CAG9qjQ2nriVxJbQnOBSeJRCSVkMM4x9
4jeTkXsdSvj+o62GcndKS7M6lWQu71oDM4td7YeFDPOo3NJyXvuKr0dfvHmy1YhwxSY0mjX5OSiS
oDlmmVI4boI8grx3SjyYbl9ha+sqFlSgW0VzcHGF5bWJ4FGs5N7YZfFwUiVlqI55L29BFdfHIfOD
LIg66rIRWLUZBX1SBQ8xWqn85UTKUH5wKP+8UQrm5YALJRgEkIUQ69LdNrbGqZijjpNQRZl0CrP6
QR+RdUpz631YFH7+D48Om1+EsqRBtFgvN2Zdzr5EFlh4+uj3lZsOfrGfgnS+q6u2M3eh4Wxhy1b3
KGgLiAuAFGnXXY6YV1pSVo1UeJI01A92MTe7HGDY35m24InT2jxjGJbejyov3+3NshZ1Gq9GXhz5
us0HbUiT0pub2D5I4zDdpVKTuUmTh6cZw8r/nNKX9v8wKJhTgbOntr28ZxDxKYMwbQoPzTV0j6Ta
t91ygBEdE8rsZa7xbmcP+taTtLphLezFMVgBamMsEtwyGUo65QEXjk3v5CR1iWUfBMhu4+lbXdNX
4yy+pjPLVCRik6BlqA5QaaNfGAgqQuWKpvwhQqr8KQna9t3tRV17cFEn530yCT/BDF7uoQh1NCCD
In+YM2k8xWjbycdKG0vtHeqsxrRxra4OpyHLKSr3pCyLwIWsoenG2kk8NFdU6SdmVl3yJHdGafau
6BbH325Pb+3joSAm03+BAgIu63J6rT7y9oZtDkupplCnKCkBYVU75pZD7NqNTX9AUMAouqJIeDmQ
qVRGgYV16llJEf1sCzWY7wo4i/mxhJUFD9DQurvbc1sdUmR+FHvpeuuLuc3qpMmT02YezlxZeHYM
wPR/+0Jpm4egxU9il6LaVm/EF0vc2cu1ygzBYsDKvfYRpYdeWXJkSVgCzoHxo5mBCR+JpjLlj6L3
xbzP9DRVT12PvOo5HVLFQn20bjUDzT19CDvXKiCLneqqCaN3E8Hel9ursrbDyEtBewtDYorglx+i
ac2gqxAb9vQymD/lkCh7d4rT6T7IHOfT7bHWjix9IbBLfAXqJYvdTPbb5pEmpV4H+bPey2FYDp/U
Vo99V6YSv3OS+Lttz5m5Me7argb8xhFigtcACzQcWqIQDm1fd6nzFdZ0K0U7RR7rLZjh2h4TIRDS
xYLbuixx5WPdSnE5ZV6D0pa/VyN/+ovRsoyMsJ9/NxplOt1e0rWpCY0ZahoIMl0VvK20AK48RWxq
KWvH57Cd6/RUF3Y+7G4PtLZPxOHRTIHIvcKM8IIZc5KTlbZJqoVur9RRd2fLU9ccm3Aa7I0Xc3Uh
kankqIJSAbR5uS2zsscU3gRSl7fjeIqQBnu0Z9zZ3KiNLGsXh+Po/8tSmoQFokiDveXiJNQJwDJZ
lXJPibFAO8yFTzdEB+P+5/ZKrk4NUy8R0LEnl7W1JCvRIm5Jfk2pjWj/dCH+qxFirMNObcfQ3McA
+LY89ESEsUxIxWIKUX9BQ1kcvSzRimRCvs0bLVxEDDnOO9c352ZvzfYEHZj+3zvgdv5dFiflB+qq
5c/bs147+6QhFGNJVslUFx8UcyVudzoGnoybfOT6rayUkH3bAOpUCdxKbswKoc7IMr/eHnhtuYE0
M3EQwFxzi9grnrCLjkn+PbuQ5APBOjrYZt865p5mcPOlAcE2bwQJq3Ml4MJyUkjxLGN2uSy13mql
zGtza4iPiQM99kGSyq7+IcVziMRi3WI05SJpl2wFuetjcxMILBs3wmKdq7Q0BgE+9WaNikBgxJn1
iCGJQOfYaf5ttMNGc3sNJN1GN2ztgqCpQM8f5vk1SUU2p8acpIaKe4zEJT7gSTM+2iYX30eIOnG4
VaJeA7CA6ILEBfCJY7skcZUN8s52ElN3rwflqzGG9/qgUnWXuzF4F1p18r2O+/Ahlq36q5rkwTse
puyT0k3G8+0ddr3kvJ9Uz1h0Ov88MJd3lRKNhTUDGvQkv6mOqSZZj3abxSE0JPQ03RJMCRQBZ2w+
3B73emcz7ouINM8N9IhFQNODvoh6yw49zerLk5rqfnzg4BrtLo26WXzqMtmIR1dwqWJMSDM0BgVJ
ZXGPyPOIshXCkWTabWK5vTWndypF0eGLI2l17dJaMq2HMXKa9Dj5yW/ShMYJXDUeyy2a4vWVxk8h
AcDbm6bBFQHTsiDXG50VeXFFZjPDlPlTDtEcPWQVWOWDP5pje5IwrCdDkDJ7Z7SJbp1uf4KVTciP
QGsBeggl22sJd0oDuZHR0LdiIlhEu4v2V651hlsmjXmwImwMMNkEtMYmnrzIHPiPaYC0OVlKsykq
dB0NCJ1PIfuCTiagYXFGX3XYSnVuETAdQ28ebRNFDL1UsiO1PGQNb897dSCBt6exT1l8efaKSQa3
pAShV4XwehE2TqLhmFppvYWr2Rho+WzUam0aVVwxkOZUdxFFCnSbkbAoNz7k2lkCtYNynsDWc6Fc
rpxdy3KS2GPkNQmaci6VLlk+6YiBDcfKhOmPKqJcbZm/imTx8lFm10BChbEDqQ8lz8tBK1q1Uh6o
kRcgQBI+gr4bfzpKGrwfi3xMT6AqwtHVhrk/5VNlJhvfcHXvMhECAsGiNJeit2pkdIpWVZg89l3x
1dLC4V0ftoFxHAPqQ27ahCh0B0VszoeYaq3uKmM/mDlUB1v5k5dyW+1v76rrJ4T1ICLSROeRv8VF
+2r7troc+75Txl48GPnXVJ5rei1Y0x3MjHN0e6y1jYXoO6qpFJm40hZHJWxKpVHmOPFaOEjjE3Iw
KtLkdT06W8Wf9ZGEOYYwKb0GWkZoTrZhw6wC3Zz2JcjZ9i9GFOVWV2Vt+YiVqd8BLeCfi9pEnKpN
ZUkJ4B41fS+PYfFN6ttf0zxZwcbWWZuSkEkmhuUgUAm5/FCpj/Jdht2zx88Y0gOqsB265vQFmg3k
2dodj6ogJjA8OMBCFs9NZoKDz9GA96IwtKaPTjGk0Q8ErKLYxZuxjN4ndtj7kBDlqjv1Uhuc28H0
t1R81h74179i8cDLWo8VRFbFXts28l1vpygSZgTO+3ao9QcjNdRHkBVdv5FyrQ0rLgdhcASucAnY
iGniGl0Zxp4VDnmyD4JAv0efR/4MzgpTurlDv+IdbNl5S0Z+bSMh4Q7mSAj0XPUMom7ALL5SYy8C
H/8ImJL4RbUwqhL69uYWpHx1NOroLyUI4LiLiNUJJ3jxwxh7CJWlh2oanU9OVE6U8Mbo0+1Dv7ad
uN3BbAl8Pv2ly31b9HmlG2USQ9QKUZLEmKBsXVincbwLmsBQd42lAcItkySN3ADe605WQt3+ePtX
rE0YVRKRkJCSgNu//BW10nVzDwPPs31Ul3byGCnlc5FFg+VqfYH37e3h1p42JKLpXb9w15evjAon
rR1SntCSQs+f3pC/Dh2uCzEqjV/AdMcbw63P7v+GE3fHq0s8qPRJmbMMl1tTS+oD3nWW81zOM/AK
ktto6xVbOyQvJSWBGhcxz+VwWdPaaq0UgWdippO+y1TZb9CaxFcnOtWxI323/GowDqFUm+Xx9sKu
zpQSBYAO3o+r0hnP4DRCiwKub5jDR0yXhIOLVKZ7O0dk8vZYqx8RGjSEQ8FOuCrMTgPY25qxwkoZ
dpirGY9V2ckuMP1wH1qj9eYGtqBbyGC3IQMjp7K44SU9mpCXkwJv1vV83IeZGTh7ae6CjQt+bQ0J
3imnU5jgPVlc8NbQgreXuthr2io6x3WdiaKLlGTVrlXVTt2Y1toyUnoBWQgCF8DW4ug5WZ/5XUW4
PtJ/whRq1o0f0lRoB9se4q/zqG2+HasTfAE02jzJROaX+1NLKIaagES8PAv6Y9qHTrmTkqJFjxQ1
oP3tXbI6GI1l0VXjwVwS2bAtCAqUHkMvVLU6OyC0WEyuiqZJi1IealW3R1tdTCBUGMUJH6UlWtNs
sK+vIyv0BloUT1g4lE8KiM09KJzY2EVyRKz49hEpP4JsEpr3ZL2Xi6nAzpnijvwGDeAckZ/2r1H7
yXNedcNBGfpwYznXJvhquOXLVJum1BVISXsFJln7fB5J49DEOJAfR39nqgl//mV6ggtnANG+alB2
I8R+jJH4fOg3/gYI92RMJnZ7eWdOrl8a/T9c1bQHqRoTLArzy8vlrEw/qhQaC15v5sq0K6Vq+twk
re+ciPS1+9uTW0t2OAKGYOGjJLKsHKhIUQ0DFQsvVSr5oFLzuyuB2T+aoexIrq01BULesuPOWAL9
uD302nek+AmRGI49ceti22CGl8q4jSXe1GrfUmmUYxfn3uRRV0Y8VAM5/e/2eGtvErVOFpYbhlrr
YrwkyRojl0boGZZZ/aG02ub7rEjyQ28W2h3hrHPn+LU6H24Pu3b6KXnxl9D2veJMo84Cs83qAFJ2
o3o/DhSidrUJiSmPSynbOBurg5FmCKtmSPdLvbjWKqImkMMUlFrfeDCgOSGG1XeH2tK78fgPMwOL
SiYAaAYI8eVGTeUob2MjxSIngCqB0mr2bEspDaPGCP8loHjB3wGZAd2/ZDhmY5DNPYpl3ih11Xxn
4Rr0wyzD/H84O4/lOpW2bR8RVeQwhZUkJFnO3p5Q3tt+ydCEBpqj/y/8Tyy0Sqv8je1SLzo+4Q7P
iBo54ahwTQjNKTVvMZ53m3SDMnICqaqxR0l19sCnktA0EFpGvWhc9dhs/a+GPWRYWawPcy3KG5Hw
bov+/9E8XvhNoA2I9O4hLAsNHIgz1o+uPuM6myLIbIYK/53kKIy0jwaoU/dr51ryxr55PTBcN5aQ
UikbH1LRy6XssqTKS3upH4skU/dp0X6WTPMA5SUxLnm5EASIavm71i9fS52QrjYgDrAtyDG9HLSG
QZo4Tdo8pr6vgP5VVjCcqtxeuNWdxML7bx7aG2/VtQ8FLocyFWobAHF3Hzp1aWIWbNxH7l7jZFVD
cNEtTLdSjNeeB+VWEdrztwbdncrfH4pUDNxuUhyCt92gaTYpSDyieeyUNRynfDXsY5rK9bEA/XGL
VW0za3+Ur6i60t6wbDq6HBS8DnancujyBGiJExxTA3zLppueQM6t9eVW/r0/GgwUgJum0E9liMd1
91WdZSTVVA/BMUsQbEmUbX/AiXwKN4uvd6M/tjfexavjEa1tOs4OWeJuvLkwDW0WXnAsWuGdhoad
2ZCXHQHxLBGE7hvD7Rft9+dtr/6W6VMh2u1Og/vMzzQzOFa+6L7n2tgdxejmZ8rGtzj3V5YMtBrf
hRcKQdu+nGoMDuTI3sYtoW6dQ5uaY9SY418yTdgYNEppMm5FRXCH+w6n081FYjVLcFywLw9Tu3WP
doajgmk09cnVEPNqYa2f0eAxj28/FK+/j5G3dwLpCN7eveYmXoW1mbhTcJwKKzi5xixx8EtvsYZu
jbLb+GYagJmQY3DkHjNi+m3uKXMxGnj7W17vwu1btv1HxgekYNs2fyTS5WxYorH64IgQ7Ga1ONtU
LCD3+84oj/k4BOHb4137qg1jRFVia6ftlWVguHW9jWHecVi94pSvZLMU98zT26Nc+6oN3+vQPsJ7
YD+KnuiiH+vUP/ar715KiHVZ2JuNR7/dUkTWYFH+9rswAAJSDxbN2Lzu9qgT3VsTuYxGeVonv30c
XdU9woEuDm9/16tDTKSAFwZqNFxVbPndaqWl4Y5WiRVWt5pdpLu8oUvfFEfwP7d0aV75oW1+X1y3
vGbohSCMttt/mis0bTBxFBrSrvhc0SU9O4HU1qg2TO+7Xcvxmfs/P1qDn2Xh2DrJu9Ed3F9pPUi8
iFBetW/s1f1jt/0i2BEguZhjNN13Xy/WCreBZC5PQTbUd7U1NPcLMdOB9geS8u5q3Cskvm8k89em
/M9Bt6325wHJ07YX6MOcELPtT6PRJ4dEA94/FTh2//3qUrkno0ZCZBMvfzmU0zO7WsZQdtbmaNBg
e4or96gaqsFFc0v959qHOTx4mwUMzc291KRMSqlZssL5Y8ihV5Mp+C6VSH9wT4Dmu1sqiK+OJIu3
pWWbUj39kL08+oTjiBrrpjxBTs6fdITCYAqhwVKgvnCqC+8voUTGtlkA9fBlqC7yxG4X0R/rBiYh
mWyTV0DZnYk66bwc0dVoDl1KVPb2uu2Szm0oiAQQWwjBNvDS7qSYmW2mTTAlR7vxUv/zBHe2vjhl
1vZ3dkVbN6pwHjElVukOvj9TN+NE9vYvuLKWJEgbXJT9Q2NxF2jrxmilXiG1o5nMzs+kdwvjsNSW
eE6cvG1vXEJXVpJCGp+pA04FgLZL6PV0hR006kQSZbsAcGlyHHdGb0O/F3KeA7TK+lXcgDi+nmMO
BnkgAQxAY0hnL5ezqUo0gvyt3z/XXmTW63gQsylPK9SYZ/asPIxpnyElItIbn7sfeRNK+X1Ktq4h
jPpdnDYmLkZR4FziGm+H9byZSnzPA2t4grMFuw7XyyGIXLPu46LM0Ez8u5Xd2t8bPZq2HsxFsBAv
v7svvNRLMAqN9dr3+wgLyu4/TE2s40Rb9cb9uv2tP0Pt32MBAsajneYFtqMvx0JwbaCokE1xOkxm
duwnpENQElbdXWXl5ngIurIoPvhuOt+NRZN6D4QMQXp++4P3lzw/AjQTmDUuQFLVfZxqZVpVlkEx
x7Ac2ksSmOn7oFD+h0IMwXuAIePJqc3gw9uD7rc0I8F6J3/bNtfGmnn55SO/ZvUEUKKsA6/5C642
xZxTANVpPGqFsY4/Gq6R7O/K7VTEXo66/ao/rii/zCwToeY5nvtiLb8Yq1c5hxmwo/PVduH2RqTV
86e3v3R/U2xjAiFBt2DrEpOovhxT11pnModKxY02rP4RraFpOmCNVhqhnw/zLf+EKxMLdIVo77fP
GNn+y+EmQU2zmQMVY8HmnidnTD+XNu/2pMxMRFIV+a0Q6fX+AQJNKwEVQZdobH8Za4YedH6Wr7Gx
clOEjjGC1uqG0bjTU11zLxPPwdOINMCNHsMe6LCtJgEZaEuSHnBS+14/lgm9k+RqjsfU0D77fSJl
mNe5Zxz6tXk2/c6DXgYw8DkZErc49XZmfE40FFzuAA6OtwwpX99aRG7cHAbK6pRB9xSCYLLHtpmy
Je4Kmf4DOTi9L1v9l5xb7SOHynuH6HHxgefqVoXp9SWyhYxbxxEdl80h5uWKr4Wsh07r5jhZmuVk
5lZ6SMExfwExZjw0WVa8n+ltP9rJOrzTDBd9r7c3+NUPB16L1B1XGdoSL8dPJkDDjscyUNeaPiIx
H/Qo505oWaBv4a5RlubVl87qql9gCdsvbw9+ZfPRpqNlQIQOzn0vd5WhlimThY+vslU74j9TPvbB
YsL5VtN4mJ1xwAdQ72+k9ldHJYnbxHo2xPvujVjQKELuwZvjrM3yo7I9FXv4ERxMvRQ9Re+xOXNn
3rIA26P0tg2PXPcmbW1vT9SrArShZ86IkSKwBCT71UaBA0WVt0h1ZsFznSz5cWqX9OSUzjtti/wM
nOjO/4cJBzvAk0UeS2L0crVphXFrIn0fa1ky/QhQuMoyPaPyTovvQ5Ll3YdRy4LT24NuoePLd5IP
B1S95SGb8c5uUCRYxtUY/YUHv3fPGkIcIkQcM/n59jDXlpWwkjYsMgRM725Z4aVvutMVotzD0nN7
eQpBOF3TRbSYuZdG1lAa7xQOw+JGHHDljdjKif52nyEYvD/CtqqWpMxrdrEnxCmpx+R57vpPzVA3
N3butcPKOC5aOpRrQRW+XD5SRF2aw7TEAgOVT0On1GezLf2LllbmfPI8Jd+lZh+Qe0EZvnFhX/lK
3nooa+jScVXuVzFZsbikZqtiE0X2kAM0x+ZUtP29tRrGLXfxK7ci1VkuBJgN1Ky83VNvZZW/pvmg
YqOfTHIQYR0yezTvSLGBFOX1T1P3rf+5S/HJtgrx319vpN9FcHTFkaFDgfTlLLsk8etkeGtsT4lK
TsSU8MnCXHRJGi1KBtlDM+VSP3gAW2/piVxZYZR1AcLQqdrcsXaRlbQKyIjlwnOMSY0W4iSXrQ/2
qnLQyz61hb7AdlofNazVinxqbvFNf5sm7c4q1yJETLJqTE73Ey/tMpmrXmOVA39ipCZwtENqwRR+
bMx8baJZU1WbRR1AwSZC4CzV75rVKMSBAoRrIjtbZN3R3sTnv+tNlXdxmVftQZqzp083nq4r9wpi
xMAUcO4GsLmPINZN+zC3zCXW+1l98+3Ejjy9K/6yv73d2/Rj4Q1ZnDviwN12mJxqdIysVjGlhcI7
GqteH20Ljj9cjbpozosj9RvZ25XtDyFkM4+nmUdivu2SPyJdJIZFUZhqjQPKQvgy9tP0tBae/tQg
a/1uHI20CcFMDd1dqVfjj7zXsRF5+xBcOe50LBEOAZRBBWLfR7Dh3GujU+j8hAk2kV7K/FOCJ2CH
ct9UVX9ZNdrmmJuTuBcMFmZ5uyeigAII2rfW48pt1aOwJK7RahOmvGvSur4FvrryUpCvbSolv0fb
O4fhyZBXCcJqsW+l87nw7eVDjqbwF92S+mXxlymUQaluZC/X1hRhQEJsUIO0ZndXGi/m0hp1pscF
lhnR0Af2/SBUFhrCrI9A3xAMBHj8XvNz8S6xuvTGI3ztm5HY2ayvfhevd8Nns5cB5DWMmCKk918t
V++BzlB2XwnDaCMi7Kw9uGqz2nh7H21/d3+hEGpweChGvC70+pqZpWU/GbErrDnJ0XFYK/nU81Kj
BpD42mhHpvDy5H9vD3vtHkXTiteDi4GXcndoF0tvclPjYGZaaR3QoLE++krvI0ODy4W8eHHsF7qL
VrVUNyg31+I8Wm8cWhqMFOz3XVxHp9tRzMMaT5Sv8khuR2egLtAb3qcqKGURFhPU8H9GNJayB3rn
ABpL+O2oDSbGX/uPbWeYRiAtHyyqUCDaVZ/sxuYATWKNs6bHTrPEhAziURYqXcwHNfdjOOtTf0af
MriTBbIoSWvr4WBlt3A71xI+YHmbzOFWjwbA9vJSQ3o/LXyHX9JoU/dDSVf8WMpFi4YhzS+5WqyD
p7ktqBPZU0Vfc9XeByNlFGNOOZFvb48rpwHUHok2oAIEF/eY04wXsPBnkzVCGeziUJk7ctus8wEF
SPFkljoc+abJuhuH8MquBILCLfcbw/caop25bUN3XcUq0AYdSnGrpqikspMeW9dvHDS9B/wM/WQR
h8I2qBre+O4rtzo1SHo8NKMR+dln+5ZG5U4iiRhnSrdPIlm7sPfhj/q1Z/x9rLoZl9DuRh4NP8jd
CbTbpZ9o/fGG4e0bq6GAeMaJFOHMhfdoDjiZhoMqyhqBB8vqzm8v8NVTCKaAY0gQR1tr94RqTWsP
mm6wwsaUR5OtnCfDKMs29HGWv1+0tjtARBDvnNomxV6orYdO18IMe/t3XJvwzViVfA9MFwirl5u+
0tvOcIZt09sGJnuNyg+pUCb+9Ll245OvhEOUciimbDLgREXmy6EsjGgkrCg9Jtky33duNRzN3DDe
v/1BV56xF6Ps7pO064FljIwyupXxdVyq5Fvjmf7J6H20GQ3pf/SapLoDY9UfLDw5vr49/P7gwgJm
i/IHf4s4cVG//EgiwdxZ/FXFZZ8Ej75Xdd/Kbim+6qrOC14SM2hCVJXtG/HJ/qvxt8Lvh84IaQXm
F/vmT03PpzdR34yBUa7g0kHqBKGVd+pc1qOQB+XmgkKr6D52oz/1h6qk+nWDHLPfSttv2MJPCBdk
06/urMCYh0CVhhcrv5igOdAztQ9GX4DyqMrB+0vIFbEn3Uwf0SBQA1Ty97lmFSAYDYfPi1Mi/s91
XXRRPSR17K7B/F5h7AqRzr8l9r6PFn4PSpWXuWaZ3f29nPqyEHbT+HEJ/igKhK9Ad42j97G1y/4J
XU5vOP7thoL6jOoviGqWl2D/5YbqxMDSZcKPVQLlWpejfJ8teh87UhvyQ68N7UfU/Jv1xkvweh8z
7G+yJiU3zEF3w5bSaR27yvw4LUznzrAkrtrEoMF7mUnzUDfKi1TiLbeuo/0dwfxuYKutLby5E+xB
NK1VuWjHB+wh4UpEZ7wsCA61a+OV8/a0XtmsDER7AGg8LgH7PNbuZTKmyH3HtUcBBvF0eeoSx7yr
oR3fuBKuDgU4gksBs45Xok9D29l5MBd+7Kwyexx6x4Sf1oloNtP2xma5NhTvGYkx3UMfmuXLzTJA
8vLgPQaxkE73aOjVfAIG5XydJ++Ww9uVk8C3bP3fDR9Bg+flUCSFAVL3dRBLLZ3e9avH8UOEO56T
NHsexBLcvb1g13YGGiAgx6kubyiQl+MtRovGm9cbcZGXI8D/tfwvMbPpxgRe2/bAKGn6UoDa8LAv
R4G3A8yEqC72vRZHcVUPA0gTb3TuBGTe5Gw5SXOerNy/Bc/YVubPNGTb+JsU34Y3+V2mezmwlwyg
Q2VpxcIcjTXEP1Hd21idXQZHM5IIAKJ5rl1dPUicurUoceqbGNZ98Pf7J2BbBG8MJZ9XkJe2Ye8E
qWvGs+xsmGK21x76qq1Ofb1MqD65lSBKKPIqXM2K/tLb63tt5r1N+pACKSDoPTl45jrobDu1Yi8b
sAlcRH+ZGg5IrmX9R5VrfjhgBHwj+bu2qbabdfto2Pj78wL2RqOclRmxhWz8Iadt928+tt0/b3/a
q1iPmcXyi9Kys6FmCfpeLq7etH4GbN6MmyYo7huaNEd3HDBU00bzSI/dA9qmiacuxYS9GtXaHoY8
uCWkfGWCMUO0mWL2GOpQ293xR83GdJAtW+vAiBfHnuz0iH32YEcImNRGVC/WUo7Hif5VakYw3jgj
0duTcGV34RBOXZjmt+O+olzl1iQnd9DtWM5p+pjXvvEpbUfvlCFXNUZqXepfltdoB9+Xt6rSV64q
agpbcZ9bcVuIl1/Oe9IOquzsOM8hDFyQq5NONMCx+WYNiyOyYzfOupneuEqu3MXIwbDmYGMY1t+h
f5K0C/QZnaJ4QabrmDjr8AGegw8R2nIvb8/tlcuDPIZcZiN+bsX3lx+InEIqZiHMWLOKpj2NvTm7
h6lPhe0AsEWeMspIKJx3s601+ccOI+i7ZhaB+PvThH4Ii8tUs9D7ecZIoic6CkyskYMqCMfcro6+
J+z1xla6sp4IZrCSuJ4iNL8/Tr6aTX+wcyse8yD9X0tBqg9XpxuO6eDPocymW4TiK0dnA/dT8qQd
xwfsNtDqo4/Umo0VT7O+/qjmkjbgsL7PJ+GfQRfPD2sR1DfKcdc+kvOi84xvA+/xTrY5SUyBMyuu
Bvy0/XmywRuBiTUcaR9JjG+BwK+OR4OXHUQCTv3j5R5CVY3odUIqNS/s/OAl9gIZq28ihDirMwGM
vHt7z165DyhuQBdmOCrJwfZ7/riOSl6CQq7CjatkMpG1oWYcLP9kmfLlEdNpY0kvyRDQ7EV8PtOW
04xy5i2Q55WLmao/+KoAVu0mZLYt/B8/AjGSVmRj5cZ+Z/tCREZtZOLzXEuPEKPPO/3BKYppMo9j
UDTFJ4AjKPlFg9kqGVbJUt4Kf19PCmkTFmAkN1R+X8lbLgEuG6rt3Lihwl4d03aQ92XhTFFq2eX7
EhWm9/5QBl98q/k/PP+MDbybhhIVEQDzL+dikSsUITZXPFfrtES8Jag+prItvUjTWzE9zP6YTxHl
NyMNB7Duv97eEK/vSzY7Yji8TPS9UfF6Of5qjq2Ra4kdY23e2uHa1PN5qle3CDvdqm5cVa9vzG2w
TWsSICx4iu3H/LnwhclLaDdO7DW5OvpF1pzKLvMu1jx8JABJvgS4K71rrKw5r3Iqmhs32NXhmWPK
nfZWgtrNdS5z4WCuZMeMpx5ApNFJq53kw5wZaD2oRDxlEjjsYfYqsYT2QAZ8I9y6OtuIFG+zwE29
700FKId53urxHDt1/Unp1YfBnNu7fFluHfRrI0EuJfIBukL0vjvo/doWnZv5dqx12QUnh+S/NLf1
kz0t2V9W9MCHbIgJBCgxH2Fld1cYz23XoCfkAFUJBvGM6hJKWidQA/XyXGcSr8YD9sTBN/Ccehqv
aPB++fstvHn08PhhyfjKGiy3yqJyOteJy3W24r4alg961skw6/B1enuo15Hr1vAD0U3PZLOd2/79
jw1cqtKS7RQ4sZaigRbB8wa6nbpW8/XtcV4/CwhfUtGhLs6r/upNXzGqELbovJh8OTsZ/vIeTeYp
C8tEt8I2WW8Vsq7tFmpniA5w/VHh2R3MVPAWdpLxEntSSzgMFtnQODfNxZ0acWPDbMfsZdLFx0EK
3ooAPEL7zqnWCa8jzfHi1q/cL5DV5z4OcFWpfyp/sfsf5oxuedgnY2vfeP2uTSsXDAKMWyOdUv/L
5fNHOTt6mbhxr9MyD31H8yPROk6k1VVRhkZb/vv360ioxP1Kq5Qzsr08f+yX3upMv019N0aoSIwX
v7KqPrTHKn039XUwH6FL3aqVXZtdgDVsH8Ju4Ey7pZy6ybcmpblE/KJ77qZmumRe575zhKwua57q
Q1T5eXOrLnjtDeU+Ix62iCpeGcZwb5ZIIbKDvN4W0QgqkoS1L6uHIhfFwXBGpY4zWjQfF6n/pfED
zzYVEbCRuHYQuvGYvpxls8WhK89yP24STUbZWmnHvM7y09zp+OfhTXhjG105LdAnfFQJNlXcV4G/
NPV2MHTGo6jr3AHQ8x9QZaq/z5Zv3KjuXtmx7J5NIXCb2VfVXW8hibU7RWXOFdYRjzpkERMoIWtl
TLCLvFvEoqvjUXkkPENrjJbUy6kspipxvYQCZDNOHbxkLXha3Vr8u+pqeKrL6RYs/NpUUktGmcyC
kQPV7eV4uTdhy60pF4Bl0xyGZeQ1LgB+LpbSbsH7X7UaCe82ucMttodOh+b1y8GKphZDFaRBjIi5
cxrrXPtU+wXmq02nToXT95GtWSW3rKemg4HuZxp6iWN8pShr3YBNvT4u/JSt47cpM9F+2V0Mbk6M
TR8k4LlC3hbyUfa1UY4xHdd8rO5cQ1lfbLtL2xOaCc2Pty+lvc7xFuZC6gKFj0EEGFNr94qZvZ+a
2M4GcbWaOhTbphnC2QuGH4OeT1W42PV0Zwe1PGpJq8nQaT2cBJ1gtKuDsif/a4PXzztP82+dY66p
3e2FwhrBMKnJdrboWe3zobQTomx7DU1KwwQg1DplaUWUx8Yxysq0tkK3TvTqMCnlve8dEv1w7NVC
91Bii4eq1Nw3B0cL5GeMhR3rKDNwAFFgSfIqq2qd/uAayEAl6Hk4xxVpKitaFhtDXuSolgO8E7V+
2fo8F0NUmhbNTlJYKkKV1FzGqCgChGui2jYrQ0YLIlKpDOe1Noo1moYpT56KVW/Kr3S7+ulHqptd
fmpcYoQL/JUiG0JRuE7yRZNmP5phUlvegjxMpakUFx6/7+dfU7tN8sVV06y56K7W8/zJtvs0f1xw
f5anDPtn/R9KC616J/K2ye8sYWvBN2fOPP+S6IomYjjwBBhTGHRTMpxbuIGYT5lrGtT3oq8mRKqL
1E3vXF3Y+MdMfmI8O34H4rUUchJRlqeLu4YOvCyBYqDODK1luf6Sua4qGRr2Wog71ZtwtwLl9/l5
SOeuflC+mOx3WYqgf4ynsp2fTXuofGSiTdS3QqjO9aUTgV7dNTBOl89AM5Y6aoyqT45moFwbMb9e
lZfcp9R7tDDAUCFqD45z0voh8Y9YKxh1RPsn7XBoSc3h/SwNc/2JgJBpPWqzg30zNOAKd63AUXX/
pC1Q68LJpx/5LF03W386Wl/mJx/LkuxxlPgmnJZS08f3XtpU67l00Wc+QOXf2FRGDYkgBt02pcsd
8Nc1iPqqWvxvODK2yy/a2ouB4rpLZnhfuSgA/4dBQtOKwzzOKneOM3xrO2o7zGGH0LDWrqpCP2vS
rA49q7OkGS302DaF5BbO1mdTImuHQ3Oije1jUCmRHPANG/MxrKw21QqUilC2eljdhvaa1i7jfDEh
DfHf1ipvRR7REXKz/DFZR69/zDUoaBiausqqjEPeNcZ6WehnYcHcgwfVnlJra7hHwQi7PYsIFvLu
K0yyrr43ENnRTpTLZVcdg0qb7LOnChPRfmEh44wOtx344xwaqpuzGY7wCrLuUPcc0jpshkS4903g
QSZeaZK0dwjgD8GzIXKrcCNDYqD7NCVpOvxMk7XMI7Q9isE4Zm4thyHCGhvQjx10bonacqJxMQXz
zBRH9CUyBJeNNqNfd5DOajRHp1iX9dhoIFLDRWqB90NDjWjDJxrtYz+pog0ToxyDcKMb1V/KQVvk
cRQC3ZuAPJcCd92L8gs1GV9DPj0ZxWntaO6ZkWVmrvnk0eJcD8k02OaDdNzOuVO+Ryp1qFoAJGdT
JXX3PalpEtw3teuvH+dq6pYs0tQgjbCY1zL9KfJeAuvRjSQPiGeLTl/1yNR0dzhDv29APWlei3vN
uq56wl3ly1RcCr3z5B3UsKJ6XPTBVM+Do4ZhBu2aJkG89KmzhnVbePbPsjWxDg/1Yp6KMLcCbYOj
Tp6e/EzsWlM/LNGK/gvKn4u475E1LD+keYqeC1ScFK0tqk42dXfkv8IuWO3gOel1qd9nMCrXuNDc
wTTvslZ5iQiHlubBwUxHFDZOteOCl0C8uHa/Z1anpf/lcuodEEK0Lo+ZKQt5LoXQu5MpJzO9Z3F7
8Z9AaqJ/xGtXU3ro2qXOWUADKZv/lWlTrieoYX5RhYZ0pumSzghS8Mz4o/Ef9X09TUPEHnX1QUt6
/pPl50l56U2Fvl1JtS59J4ZOTk9G1mnTnS6GevnCBvHcyJqXTkZubw/iPLnG0l0yc9KzixqFUd0X
Tb9M/6rW84o17seU1pM7VUZxN47tjI+tysXEJSU0GkJm2ufGjwkAw3BX+F0jT8uoJ8uPRvCgRD5g
JLRV3dbfJDCttN+EqmfhD8OXNWhtZH6Tzoa5oaeZrX+HFiqc+yZTSo2nakFs6hsaUMg/zD6PgnHi
2anlORBuIAbMtuBDHjMIF6MXibUo2qhI5llceAO77hPCGO3wDaScrtqjK1E1/r4otg+PxTI0HkkO
+CXxzsTOXt2VPhC0J8/NqG1Cv0dCnL7v0gQRUqJue1frMtfuGNtzP66zmvPPWcqpvtPJUJeL0Mwc
iLnjtCoPKzvIH6bRTUYy08Gvfjiu5s6xpA+yCeaOpXK+0AEoq2+qErNr4ibLmbnUDlCFlkezHIxz
2TlKzqGipu2eJZCf8QM1Zrs9ELG31CZ74QhXhMDUyFaCDqDgs6Ku3Rybwgd4ENZO3fr4jrY5ZkmC
KPqxK/AFP5aTr1ljCGI5zQ81lGstajTfHWQ4LoShoURYpL1kSvY8Fh3w3Yi1NZHgqHPbvaQ4iazh
5oQSxEGjt9mxRHUs+8dx20DdW+7S2/NxsWpvvgf47gf/yGHS8g/pFJgS8dNB9tal770kCJdhhFEU
Vp0rzO6gc06xbscn4rPUQQw/yNVOtPO0NnmeHUEM555AJ9LN1x/lMIvqf0Pf6fzClkp38IwtTLd+
aYvMLotIkDGvkbJrnN+ixR5ZUzzMguXdOgaWOuFDQnfpX0tbp86OeCeX5GOCbMEJG5RuBF42LNm5
gZdoPqW5ytqY3hkE1wOcjwSdHmObkQoE5U9upWY5jm1dHdA1gJSpzBXd6GZdq+656DSWSs04F0bA
a3Qn1ETg/K/Kyvyj1/fZxMuNHdK9lNNAfJYuMi4XlfzX5QNdeA3XvO6oMk8TEV7Ezj9O4fv5kxCN
X56rwe+bs2xKAnAdDQx4zmj4nCB2YusnRWJSD8WANeC3SqN5mvvE8RgNuPNZtUNihGIap5+5L9F2
9v00/95bSfqlt5QOrDH1JuOU17L6aFlp4rxbqnUujoBAJKo65ai3wRmyi12epPI6+bCUdZ9eDE2C
3OxyntH7umrmj4tlJctz1/la8E/SlEYewhl2P9gUkLUPGlqS839djTmG0RqTFRH2Jc9qdVjOxZoc
I9b1Wv4sIcCVUWUL++MwttYzBsirHQaNGXQxGoLlQW1EoDu91VHmEN4yFofaGF0iYZQxCe0wiFwi
lSqjPXPbps5FmMNiYwprDR8FXYCcR4Fp+tW3dtdHnoG67MF3E5keWltkH5OJDRkZnlZ/zNtO/Cx9
f0zOZiBb9X2tPav6qVZUPiPllS67OROGvhyQ/8SxJ5vpXH4nwJTBe63s2vnLaKIwB3I3XerLimwO
Upm1VtQPxEmCSvZQEsz0POYd8XrSee953nL9fqY5aR8CX9kyRM7X108523WtQystvP8lYLdIzgLS
w3MKdkWcu4JoOZpVm5RgAiZbPps9LcQHaYh5/mZrtK1C0cq5OWI/kQaXsqVpQBC1pum5kG5qOYeu
Nl22j2Mt3nG0Mw/jLIVBT2BwDT5Mk9Tzs2GnmpsT3gVuG8rJ0T9UZbX8KvSmng4Ov+RTaWnBeOQJ
s83Q9adJvVsTZQRkUTZhAq7rqwryw4q4gYicquvKQ6km9O1pL9fZoegMfKc1P/XEpYVfHvzD81k7
x4JXSjvTTFvWJFx1vdcOcwshjF61Xzfn0vKH5CnrSyv9Wnq91xxnoQ/WuZhtvY1U5jj9CdWafH4c
VC/pKIlmaH9QNZHVUfNKnrjU4jr7pyvW1rzbMIA5JIV5CS6pNVvtV8ue3DPuzT3Qn9pSsg7rcimz
YzC7+fxMZuHNB2ss/QKoZmesd6aAOEq2iGRymcR66xcpx9oqvHtuEKCuodP7vRsVZSdPKVD+6eDO
QS2YUXOk920udXLAT2f2Iqh2WXdeIWqNoe2nZf217XVrOtW6JdaDJxepDqXfJrjdYDuj3y04x7lH
s+rR7yxECR3RKp1UfVrn3tNxtataFTUtSuA6R4gQK72QV6ll/LRSRQVIAUI7mIH2DsZYy1Ar3LTK
YydZPKN71iaLp3aOcEs0TArzLv2IavL1e2+sDPuQdN3gL6TEWeoRwEI7f+jWyUCPi6sI9T97Eb/y
sbQ6CIOmUo9ujRz9E7lzY/+bsaL1QaL1z36bjJEcLrUZaggaYKbGIt2PKgF9eiikJAlakN/65gOS
5+z1mvVN2Va+3BldUtGsMbPZujNSOfb3wsSOPsp8VTZhrg/BRxQPnc/YfqvvDrGsHi7dhKhkI5X4
fxyd2XKcSBaGn4gI9uWWpaq0b5Ys+4aw3RJrAgkJJPn089XcTEyEu92lEmSe868x3hTn6AveYm/O
uvCo4j90xtltZq1wLjhSe0OW+NR5N57p/RfBvgVQsjiJvDkGi4ow6QxemBIccsT5NI+LShttETda
xokWuaUPHWfjNG5Pa+cgE3JqjbKhb0tX3XWjf3AeYBFLW/DJNj8cb67T8Vrse9FNV3lZPU7+J4hH
0pzGJlZeVolpkJkkWmcqWjOh4fLiOvIpre3qIR1iER7U+QmuOSPwyS7LYIep76r4O9mW6tdQEyee
Rn4dfttzUv0NTWREtrdEUXnJPDn8UXk8BNZVmWD3wRYxcyStVUyJX/WpO1XB5w4h/F3rTWxZTUvH
kYXJJn53tLjX2dRwDOSIxke2n6kdyhvT2ivdryMKYtfrmwDFJ4hKrvyGaZ9ueN9JPbIW/gba2mXa
QTLrVJJw8SOcWU7SxtVhW+iujywUclHfZTvuUTy3+9pNuWWpxeIsjdaXYRdzkpWgGPfWRvhduonV
WQrpHxXJ6AyZVuotxzXo2z/KNRvdWTSpMOvgZA3LSZ3t45xEKfmK9dOg7WNOQ4IIzXljB3kKu/oq
OS8DvZ0w11NbzVyg7mm7wn2r/dV8YgRm79tLaUAHpCbguiIm5MfqtuOY7ZHf/WM9G3EJW/MxX/T1
3bvfaNhwMkc2DXVoW4KTODkW5zn2TEc8gp1sz5bvd2veHAcF6wNyqfudNJoHbBM9yyoHJKGF1TJ9
u0sb2kVJPdREtJI1npXgjM5RS7VLFpH9z2WpSVdN+4q1OLV0AnNqkoFM1SWc3W+roWY5cxZiVDKe
sn7ONjJeX30+mVOg9arqQtmHNnndHETqdYAWUdo1q/gxDa7e01hP3A71wkCfV2Hj/BOerbd8HR2n
zVuARz5L1YZczQipnldP05Y1hFb9Z3TV0GHr7WwrZaFF7R6s/Z4zUarqZFhOHpBagYISbxuw0Gkc
DwXhVeFGSmuHZSSOVPhzH1myVVzpir03VB/w5EOQeoHxXE5n42my8mz0lXuLNLDUC1FlyaL4BbdL
zIATm5qdwPHateQ7vk5wLg0CdT6q8L/IulpUhXs0mdtFkoaOg/fGdj66eomvm23wd2pa57fu4j1P
5oNYHbsc2sd1A2zhNCnjH7I65uY0eyEXbo3iR6YS3Q0YyGi8T8JKnR4rRTCxloMdXHjNBo+DUjoi
XfZFe2nrST/KB9ccFX/3LgrCmSZc/h5JdSnCpXrPHVONPd8O10S6aMcp8cEJH0/vcITMoBGNE1dB
fbinpew2fKiVs8k0mlq3IkBwFCJ3hth+DJtF2VzONuGQSKYTN6vCNvnP98YGLxsH32fj1kGThmVE
5mI0b+ML848irtqj3TM9QjqJU5dpYH9BvFgiEDj4WJI3V2ae8npSRNVhMfRMk9yzqOm1/xSWKHr5
Rhz3hLsfhMsRdlDmQTM0f5kYXJw3crX+28elCwrdz+HbwKUssnGtJ/ZrO66/7VaNqgB+On4Ld1zH
XKxsbamqcaZlhu6T5Q3hciWe6kjp5XG0PXkbbWHz1rRzvKZj7bQPK5f0cDIxMt/bXkk+5LBGzgi7
sJZTUQ2ipGZzV23W6qkPGO49mEefOf7SASZGGYHr+PAwhIdlyrNlxkwASNQn5Gz9ePLBnY4T+CFL
y0jxakqPp+FeH7eyznziolVWBXh4C4aLub3rwZmbwoZRSX7YmynBNcO9Z1EkhvnYrSYuJHmX7PyT
El3hrnb7EjaWb9+4vDF7hjF2WP/1lo0yeuxnf713JBD/TbniQbiUjaEkNGEWmHIqb+e3yTMtsAsp
TYgsBleCCrMlq0weS8SOPrn+wwGb7qR6IOMBrXUYuOdKL3RBHNta84+oyK9umEW0ncXCMjq1PRIy
MghTuCZnoDzpMmkS4rK4CfDpqNrnT/t13ybahvZDPFiWGVS++T5vsEvFlX2xW0SAzTyF3Zko9LaF
BkFzlGF5tJOMjXxrUgj2ejkLuQ6sX8m8B59R0EbbKVrAg7Jera1IgUOV+jc1OoBQsNg9s7aKI5EP
cUCGZmrioYl5AOzRucLB/x+aVvPDsNN0L7Fx9w/ka82UTVPIf2pQ1GA81C3o+nmoVutNgfC6qZzF
3MBAbWM0ZpuxHMxYYxl+++7EBTeQ/iJS2SSswANN17z3SHusYmcr0plxF/dmSpSU5wHZxUeF5lJk
W4WdW7rBaE5lsM4fc5d0Kj140tq8Z98TZI9A6BTc9ECG3rjUUeFHInoS9L3wAte7sk9d2HPacdxP
RZQ0VpdBLRyvrrTiT7uy4vY2rszqPLtSCuYbl+GtwJ28zCm3ivQerqitpADwMOYmQpD12uDZWPJ9
qZGMdoKX8uSYjbhxXul1z5Ka3fcGE0r5LG1VyWKdAueVOzep8lLYw+eyr4FMzTW25a6hAdQvQFdZ
fZLd81570NImnWgI/ttFNGbQX8MhgIF6nYAjmoo/rKba9bI19OUNfYtmzSpfrN/87q2vdU2GKe2Y
B77Ju2S5GcbW9Kk9+xouQlbNNTcKDuGUtH3VFqrbkqpoh32Msz5a+n+jZ6almEg84f41x/Y4qsD7
618Xn3QxrA9nlgFRQRT34+0Qs2vnR1y7Zb5P2/qrEWP4J4QP/C6dZvxTJRaJgGVpzU5qG9/VBZcL
U1W7CMCwRRDIct/RuFRQEbiMeQcewM/MVpdOQXc89dsyi0y1R/DC7zY6eJn94cOX0diReFJfk23r
LfgQLDtOFk9m9Rlfw2jN+GxiPFXdsIEbLjHXV0lIx5COvql1sXJCP1zfyncCsMo5i3GbiaKEyjCn
EKDnTerompIQ7O8zLUI6bzph5OVw9fqGjmWoc39W5lku3HBFPIyruWsAhY+CNYtfV0OAQ5KJzYIK
cunHq/jaN7/NQpIQ5kyV0tuzCYhkKGa6fFSarCjJ0kD3NasaAcV8z/UQNplRvnkU61XuJZh9Nb/U
NpFABUsT5dEs47ztN0J3QgIYT2AJbnXy7UX/c7jTw6I6RHWzERPW5YOGHIGYW8jE2csa9KP1x/q0
+gPf4EBu7ZiOsqnf1jEEU+fZHT5HR2tmpT3cu0wQ8jilah2HZyMbKXMyvdt3qHa7yWC5zVe5sRjl
Vd/PQTZ1TfymRymjszSy/J2MVn+7W7Na76vQr2+aoF5Cxntnf2+DXblZi7JCQy2p4cjxFdG+rZq6
vemMjJJTXBLQnAUwRxabnapvwVp2lQZQt7fSRyOeurOZ92yzl/oOFVI3Z33ollPecdHcsg1LEgei
2VO5WOh8yeYDwUkm56m+om7JaOMhANcEQt1GqNyuupaESFO9LwQ1ySKAd2IeYxJr866y1Bvz9Lil
m0efZbrXnYvhG8v5t1fGWIQ7dzQP/OCmfggCq95vm2Nj1XdFUP2JyWGy0nkDhM6utbwPFFa3nN1U
Zv+ajhgEPW40xWet7NdPMx9WmR4ilmW2gk0cpwrz3Iet8XjasHK/yjq03v3KLv/QG7DEzD0dWPVh
Eoy6wK9dikN4tG9nrxqpoXTq4M5jJt0yzz+GdzNX5bfmBD5SlujuycdH6qXg/uOaaoJWnayyHetX
qy0yzruEFTBDRm3awqIdDX7PG7WbinKI+0ys1lWg17nAT92UkHG0hTyI+b7hIix8ZRpGvWMKwjRc
J9J5xqSKmhwL+brksRdDJrIa837odt5hRqxgECmWJ7nl+xywC9hzfXi3wSotJ9vWBYRo8rfhOaJF
C8etVnR7ESMm/mt1MqBJKoX+jLZpr05HkFhbDl60lTdWNQ/uo4V4tD9VIWAv13UT3ROMvbtAOKL5
dFYyDBl83VGAFrAn0q8gj+3k+L2DtSu0uSmnzeHdiOQhmTsP3fz0Jh6/U1TXSqajGeqvWMaGMHFH
Nfy1VVT7uQVdyr8v3D2+NGw08WkNahA07TTeOfHrvj5bPeTCeZ6GaXtUuEmj1B12QEB4j409eWaS
LXAOyThjmm0b9jfO6BO6r3K/lI5aJXOI6/xodVSbM9g1g+wi6r3LI7Jr9FODIZg3pxfAttcH/RWn
00xyfb/PDpcEjeI9Lzy1byCBidn3tArDfTo3anELUftSncZppVT8WOOpS0EQEvsS+n3wkzOVh5OS
iI6nr9+rI/XCNbC44BlKsKXPx93UzQqEcrfUkVogVk2qYPnA6atWt6QIqjjJdjtsZOa2NfNjwrLc
p+WQELo3gkz/dHlby1zPLs0To16p8uLR439l5XS3ol2SNzNavM5I3kAft8FcDVy+bv8cUDhMNQOy
haKuDte5tM58GKa6oPzjiYRQWk/3q8ntyKpvI9J3fqq6RsXsxDN7AuqSpC/acFcTYz2SC3RuNgHc
3bY1VgazEHxgzm23jPiCzuTr6vqfg6w04TbSix8IaGRwt519voe/GKszpKEjbuMoKLsHSxxL9QOX
mbQuiE248h3jbxD/k3P8SppVwokJIhfuAtm06idPxOKmc6AIzmiZHMDmS3dvaboPNwg/T3ht0dRT
xHEfNVt8qvYSkssKvNdkLmu30Hqw+Ke7sLGJhq5GBnQbN+rDVWB3PO4AMOKD17AWXVomu3s89IPT
iredO/+jrFxxvBEfyFdOJFYsChje8a8/e4s48bGo6KSioPSeFoWj71enHSUfSmTd63l366WIN6b7
yzgIrsTJEJWS+rMf/tajp4iRFrx0l5HEde9i79Ngv/nIF0x+HMJfiiUOZw5lcmMOjkFlXuxGiIPC
wA3eKDXOXAfnAeDKSeUAoXN/TCAPqc/Iqqhe0vxvB/JtWMqJfQpuXBj16LOPEKTgWEo2/TxpxS9U
y9hV4KVtML61S22JzGyebO+oPku800TjQvJstnCzTioct6kgRVGMd3VMlV3quVCol8AM9gbV7DUq
Gwd/H+/rpsf1ev2S9rshMUH4YyeqXj86PGEVswxkXvBmgoXyjALp4yzbwm9YjBkm6Vl66PR0/BsO
wb21ce1c5tgtP3ZwJ6xHm4YL8/o1jlK5zvOWl101/103aL8Cbqz7bRAI1QV9an2Sb+Ex4DdWdf+4
BeEhbiprXTPgoC2Tdv3CQj1zpnVP3DcfZRiXWRLO899+X+cbTrTgk+pen42SDs7fBs+d9ejsPsvu
ggOANyb+Q1Xr9BHtwc+OlA6ix/rpvdriJuURkaknVg6u3O/G4dzMVf/hKO2HJ3vqFVBBrX9Hvk4S
7qq+XP/rPad7DG1a0lFvjOGa+lIa63ZNmnjM0OWAhbbzTHCN2oLky6wKqgI3eXOpZJDQaKgBrsqy
iv5Jz6/8E7d/4r+O0TG5p5ppTeeirTqiF+0uTIOtCd0L3WDmDGnu3YF3gev5o3h1kaKewDfiIbWa
evvnu6SbL0gjOG/8VhVzPLXbaR9GpU9ek7jmqRXkBtUBESEFjP9Q2EFNJBv2sSCP2UogcqI2+NMO
NTBAvF6Pl6o6yr/Q2NOfuD2eEJonQ95FFEWk65wMXJ4u9rp0sQYUZpZ0o2KuFODoQu/4mptdbWf6
jf05C5UtFBWx3FFpTWeqnfPoJGPK6Tr3DJKsFkqbzea19VkWKJxYX7ZyX26WBocvS1PS/WZAEI8o
XW1WsHAOLjPPpMc2tnpoM6eqi09939TfpHWFQN1sc7888pQc1rP4+DdWuBWyvZyar6jmlxIEplYv
+E2jFPlcV0O+rcNjG+ioP9GkNXuf8oiHr33SHWCzrUCmI1UfP0nOrVgPzBUAChzbuu9EMiefBwog
77H1hu2zNvM6gDQKbV3Kfu1bhDlzsnOsoF5JTWDtUS6kxdsfKxe+cEZNfPZKE5UnaUfN/CCtfg+h
++rgq45H+z8ksdWS4sa37deDqQj7jtfs7dvR21gnRbzFX9Qh8uaUuu2KYdBLfQ72COZ1Zgi7R1LV
3aKxcsg7qVBz+PyuLHgMvRQq6MbplUeQBXASunNOtrKXPWvCVs7FzvArc0xJo/pSU71uaHFcLhuL
89+5OPiYgDQlIFvuwZZs98espcN/TibIx7mgq3PTxlS1s7Womhl9CJZT7QTVniEQGpIh65GAdHkZ
OXQq9IlmhJ9NyKcKS7a/PkJ2dlqTw2fXZueYrqbqZclN3U1W5rTO9DPsEdGke+Ov5ItI08bptlYl
4obEAx31CLpIGG58LoPYqqMlndH6Iwbbw665rWYn0amepuDLUtuwPB7WxnDnG1IikaLQA9QRS/qP
ajA1Zos/a0X7WIV8Zo8RrebHoHorLY92Wm97Yw73dN0MAL9snqJwB3FPuXX9slAHt1ea6IjiuWoy
soB2QPmRqDZBcuSvDYOjBZBy7VhC8dKiLmKRPiRUxkQB6nwbjrUJLxGeP5WrYK6Om77q/Lpo+GGC
06b9eIP0CYY6DYc2eKh1279MtZ5/stCULNyWPbxWpRPccNcoO0/MKtlEzXCF6tfeupmFqUSK03ps
i7KZh9cDGvdvq4/k0Z+8aWeOmZtvxUgJ4AwDO2bVCqEP0G029xIdHrMX8ran1j62L9tqui3ViOe8
VMhE3LVjq24kQCMJLHBd18nUoaRZ9O4XS7tAeOi54scYia7NZ+lAvXVL1TtpF1Z2lDmx0r/6Wugb
7ntzR8GnDbfp11Wfczq9VMbm/0Gd7FiqLSfO+7g/iGHea774qLSRs4XOuAcp9MeRFCr251u37fcP
n5T4IBvLctRFsx/9rYaZG29JHO19ErmtNcDUKNtnt9q77W6jLvG7GZBRprjyyaZ1IcA8yo2d+eNw
x/C04PJBTeCSrHkamKivQVdNy2piySUCMunKPlUmYRh3dTO9B3ErvjgPEYB0VV8/27FdF9er3uTx
6sXlV4wk8BTHJURr6wQ9ahFZzh8lKRiQsQzG8TlIyqDPOzFwFnCTE1Lo1giIeGl6nwtNH9wR2p/3
ldoG3LGIMar9tKHZv0+M5n4Bre6XjLRj0xRIPKCNrXFT/WvXOsMvX4BQZLvvCO//mWv9fTRWAlbL
XafpyJvarSHR0FcWcD+qPy/8nEhOVRCIFLRpGODveYyLYK6bKe9D6cMveC1LgzakYJ8la8TwqJLV
3m9KwCJIUspTpTza1wW6vCtUXbX9W192+JlaPi6zg+BHpJwIAoQSUtu/qKZUHb8I0i5v6aIZVRaY
zgdftFAp3C8Vq1LO/Vc5Z0PsHNt2sFtIFsTggveFVm9fOkT37P4HiTWZconLSVXbD2veR0r9p7uu
KvnQMYWgwPzIdVeWn79hNNZuDkUc1BlKQs/OeruM/gSBJoxBQ1znupKY7ccuqU8RReT3vb/P//hW
rS97OqapkCyh9sUbogjqDAkl7FRZMYRGrTuvKAzbcfmLxJqNHQG5+0Cvu/mx8DqNWVNa293BLK4L
Z2jtv+Sa7/cHeVv1ebfs+HXHbOKnbt+v8yVcDdNsIFTnZrwobY9pl7TCzBMbwVgKFSlIlixHBoWR
mCYWhDL6MMEBbKPczUsu/lRO5fPS+1VzcyDoCLPI33ZBalXkrdQHNoF7aqzJ5gJYaRPNpSFXF9a8
T+zzEYZwfLPTL4+GuCCZdU65jDyhqPODtLSjHbpgTpLt7Jdal5fdnVE8qZYC6mCKGUi6Nm69G5Yg
rGwrb3uQcVbuFkZ24L+T6VvvkdxQBCKOOzVObi8GcBUwdo3SKtD2xCw+6Ppn3TSx9duwQFXnEVCs
z3hCx82hem0a9hsuyGDL0aiC52mkR1FO6SyKbJ9squi0RmCe2b4H4X7ZyfsRWdi5hisblVzFMz1x
nYyhsP8kiFq/2kC5PR+hXIKzwxISXf9N7ub24HV8g0tt12y2yph/U1ac1Aht7NemCncEylig2tS3
4FZ0tIjPtkRb9kBsblWfvH3QP7tOzU22N23onXx2M2gaOonX87rOmiMgiTrnZrG4r89dQ+LuPR12
k3Vi/4poloXOis7MWKCYLSCefcHDYlm53Lf5zlMrpQ5DyTkQxx1fr2XJ/7Y+DNdz3KjSZwJpOsOB
Y/nzfaj55WVCNtuLEqg5wYWC2UuT+Sqzt6B1h1NQmrZ6Mr2nkjxcPX89hdwR0bcbTdEHlthSnzQc
ZnTbJvHy1+O9Bv8QLojcFFKOldoAtuTkiQq1ipkHkTE8zQ/OZLd3rbP4p87a9odkqh3CBbgSHkea
DN6RSFJzb3osDYgC48V7WJE+7OzNnvcyRb6pslmSXXpLCav/I5hl8iR8eXQ5XL+gs3ELhjdMgJ64
q5B/bGDLtQ0/FpfWZU0ksEqoR9cuIihHdhq//TjWSpl30Y5hdzH8xI9YQjuC3EIEMWerc6d7/EBI
XeSGQ+KqE2kl1zZOXS71sApzVJ57lfq78pl1TcBiHHkLdnPLJ5oDZaIvYJKSUoGiEYWaEYpafZMQ
mRznCM/RkbeJmf+hikULXINtK6gN35x2vNiF09TlLXG4aio2TzfvxxLyrF3ZzNfjqNjbIVWv8vGq
Vnamtqb5pS1g3zTkHkboWv7uxRLdQ1TrF6Qox394oiJ8BsDcIDSIXEkvqTsx3m+Nj+5l2De/WJug
/VgnBxhm5ybMbUS3RzrB7Lyik1n/6Q3lJItBGz174bUoe6iJKLti+tPdWun4dqnH5McIZfxIM0z/
tSQr29RCdMptK7vguXG37WmcnfXTnryEoSPZ9ifJhwPon4L+ZysZ6o0KVp2qafa/hOFNRbZF1ltX
BeJOSGMzd2HDy/3E1g9S2FCJ3CUiiGiVnY0IzT9nBXiftqs4XwXiU8VsP0fbM9f0UF5uFdqZjH1d
XIHjollDeer0MJ2NEw1fk+69G1UG4c2y2sP74izOXeUvFjSqz0oUDFOdJyNUX7C4Dwgo14I9en9B
evpfPWwV3wcfZmhJJrJ6h8mCZCaULKI0l75O/uC/I+KjvfJPkzzb0aSe0MGF79cX+ty5UHqW5mPv
xm8ug1epczzE99UEAO76h58S5QvBHMj+F0Le5BHu95Qk/cvQxy70JndtNib+qd2O5a4i62Gw198o
FL7EuiNFGI67EYliyp9SO+qF+n6ZlvFHOROcmTUTSpz9vZks1ivSPtdMxdM25ijlwvf42oFVBNHi
ZQO75kNQhxEa8UnN/4WhccNT5/TRg1l6ebMv4VIB/c4SJXw8Ih5ptkd86zzdYAaoveNhXU5m3Ma1
qNvuIMxmcqIsjLvgU7nGejEYQD/mGFNIPVbz02gN1X87enFGK1Ic/oTCt3+uLBS/rdnyfwyWcJ5g
s8dne+nFraysfcntuvNOFXfFvTNuokgAou9g9ZmS18MV3yMyS4Q2o67T2J/CYkU5BP/uJo+HCq5K
o00V4Kz9b6dDG5X2idPe9vDF5xiNNIQZaesf4XDEfxS3/q0LXfqdCBRH0aMDTyLR8q9g1sw58oRS
Qj+QWjm8V45iio+lvAMqw7YuKjO9uaWy/wQ4TwrGAMjbTYLXJcb9Zc0+UlHTucW6zP57zLty6fat
gc7YADKb7q3i3n52Io+/ypoj92+TXE0XOqjQ+wXHLWduD3voDgtS96RxTpBr0UdSGXHPiEyFL2dX
9Ox0fv+TyzmCuivdW9si9BMRxFGOdNI19lnvcX9nDyizEQ5ZA/SKI/Rfz7fqFx3iy+mb1nqMhk6/
mnZ2deot0j1tk9v8trbS+9Xss9QYLubjhmHN2rCO+OUb2QHilybOB9Gw4zdfc116/P1V2QCNyM39
DSCgXjEkTahVjpBnTo89f08LQf6MApwSAWbsKrlxhG+BRSYYmDhGCK054grbwLbzvlUj/phpEE2x
j9J7QEw53SnkkXcuAo5URYN50uSG1RnyPMfKg31ACBnXHHU9e2QBVDg+J1N3wOiDIL6X1dK8dJDe
SEttSwM3V2P1ez3KYcVvhYRIGWv8r16XKl+QxsVpqIKEpSFoaKVw2vqQKAb94CFhjHycLIUtKcT/
9Q9eBQWi58fmfRwSPP0JDi+MY+HViXWLLHTZ/thGQ4Snq3FreWEScfwXT9mNe8sKBjxkEstav0Yh
dzsFWLM/vFouIVpxbOy/yg0F/KWT1S7+zfU0tE8cXZ533/WHsNny4nIuWFZMkMWr1f1A/hj0KFK6
wREF4hKal+XST4YNaggd4ofMNFd1ps3QBSM/0d65t3g8uuOGBUOh3rtWcWL00WO8cx34Izp6VkxL
xK+zPHr1boU1IrsM2r4xpyaSZfSsKD13HyqBIroIgiq+wQhj/iMTuxFZfYi1vtQsAOPzIJgUToiB
tLZP9eyI2DyOViij6bSwXLTVeYkA6Jo0ltu04cBLpqN5kxIx7sZlp0z8a4BvCNmL4N4xNHjTcWBS
CJApL2dvRsTRYJozFIeOB1RDgS42RrWgTCkxCVsoJ+z7fkS0SNEcDAzL7Gi37jIh6YZLkplGWaer
3NvD2nkcIJbiiysWVfJNwt3If5xpLtjpbqSzqRu3pKHjp1jMZp1RnjVqTeMN6a7HvF6utGTZ8RIf
C81jrMj2KYqbvfqxWhH3cLySMvmICmZegTAWz+7oAsUx8B46/TrcbBjrIjgQxuxbH4VAwgar9z3z
K7ck7rxHh1k0iPy6+9qPVJnzczeLDWnmxvqT30WN6j7c9Z8Vf63945g5GH8vkS006wBV2aw51VIJ
+xd52C5BM4ZBtXsJV+XMjxMErnuDc3p0zwRmzAjj/Rkuhmegm/BB6V40j+EEhYcGcrG9woepic79
WA7qOwyHboGYQXD8homhHH6O3upAO++uCyDiacl4ujWT0zxqgekVnJxKGTdr8B2VZ6NDDanGTsZN
4dmWYs4ViE3zKibd6M5GqFEa7B2x15ws12u8z1o1kfUAwXnw650XazkeSxit+AdGFvwE9lCPxNua
MWmfe5TCEbLHwSsvmCejMiVM/jA34sCP97QkzVJC7kce64Sx+I/WKd9WXF2seD00gid7UcrNN29C
hAzSOAbtE+0dHMAmtpFQDOEUgPnQWDbPT1a9AX2klSW7KskUPEUQnPkJk+ji2FGHMhkn8trfYF1f
YYujGeo8DfexqghyYmMOPu0+Xp0/fhuWmEJ2hUelwEk8lVCcmJ+uUUHlnKznsWLoKSY+ouvkvVp8
dfYOOjW9G87ymKl6bWawocGdPO/3ZFs8I9HSWa5FA3TErp1aeLXkRlZWybyKrybQ9+UGUptysllj
XvL7jFbUflfwI/OsYUJ/AQRfOh+tPXryOUAh1D6VTgwPLnvVz99rFATDLXNmNONOqpFqowfy2+rW
UQS5nyEnlPUHkUk5f89yDJabwQWgLVD11iUPbXXI8xqtu7gnWcFKQNfbZLooqYftzhrKssydCAFo
luy+5//GZeq3BbH5+/7col+yTgsIIB7WAdt1ekQxkBjuYxjrevgfR2eyHLeORNEvYgQncNhWsUbJ
miVb3jAs2Y8TSIITQPDr+1TvOl6HLauKBDLz3nuSJpzpXzFsB6fwVcRT6kPZydymNH7m1ZKH/5gw
4S5+UiPOQ4fe7ayBexXpUC3myHXiIxiMVVw5dyy21QnHAKsfELIbqOpcF1GHn50iZzWSXq5bxrsw
1KlCZJ3mOsyGOHTszHRktt6rsyI3oCrRhL9GG7kQzLZeoH84je3ik5BoQO9mbdnQRpCB//8mB+Mj
WEdyXncGW5C+2ZBtvWcp4DB8ki6uzaXovUBwzJFi7SHRiZowQ6rm+mD5UBZ7zgXc2td+6JET/KAP
67s+Vy6+4KBwmfgfEqbAw+Mc13X9W3l1wbtKb+9vMutjorH5kYKn9efjUnu9UpeOWFE7niQfiVUf
0cx8/tMlq+JbhrK89099IiYZvft5QJ55V7KMIcq8akkqOqhikMm1U0X3n+YoSfeO1HV6FMWsCSzj
xXe3U74GjbkHSU70daOD0k+x7bm3Kzg0z7HRHg1Q0LTr3kgwPrwZU+BPXz2kdY90okBUiI5Vz86Q
xyXtx6bdMwF16vtYNE74GW89uz9ZarR0x04JFjjsFGdx6RJPJ3J3GaIwze/bOPKYQUhW6IVXh6y1
PAQcmJy0+BjTO8vAv79gVVgQrAe/638Mvmqaa8wVi3hjEDf6HbYBk/IwbcY7Rh2T2LMMVjYrkocJ
xuJn4DRFf2YmmTr+WXtWBd77yEZ4+13GQV/+7BrIXQH+03qN5h064zbhXmJXVbfTUxPhBqpnPEEr
GxnKg9DME3zaRjPN1ylIGUwdDNub1H03ewRsYCI18bSfYKJWz12CMN3tZLL2mIyRAOXOOmOV/hmB
BE4Fw3inrEpggTCyj+FYh8Y/AOiPAv2YiKXbLiSqVfdFHgKBg98icJ6VYsp57yWYp8tMOQX9WWvW
JX8hqD2zYMAwpch3ZIMxNPc+u7DveL6CBoloK0RBODR31tNIxfpXbNEwX8M5Bz7h6GhBIYmHVL1u
bpmOv0oHG0HIudak6ooANDuMIBHE+pG0R5jT1zR8TmVWJgZ5k1pniPZrkTTNieZcEXuQopXfEnBY
+RQBuWj/wyU5lP8F5rbDk1Xy4MhxtGNes5RolTsQ1BoEmU0yg0Hm+EUrGL9Wuvgg0yDry4IttX+M
8B+Uz9IjZ3Xc6jDuLsbWMzXQBvFJXoKKWmrdxaQIiXQmm3CRjLHW/dHdzKUEWm+m5tFmUq0+SjU7
NVnxObX6VArXK/qs1mgDZ2KbiPD5bUvbnbs0UXcY2tH7Zzspm2ds+WLSeFJ5964t/q1r7TMYpTQn
/vurX9Ik/8aVvhhnJxcc1NmACyxOsihXsfpy1ybf7NkWRbx8iA5+RbcrfUBOuwJKCUwXNBwG94ku
GgG6VyT0V6u/RnE2tIXWR4XUOny2I8N10pCut/7EYqE7whXcP95bgKWGm8kJq37MuhC72YPybYLK
ZT23OLnAwHC/hMo4zI68Jj9y+3OwaoblqFPJ4CAp6hm18yj9+mYUQxINENDd1b94/jrWp5yCaTn3
MeV9TQlYN87nxmgDJ2tVuenPcOkBNuwZR+bzulvisJZ/KekLjLrgZulSBPprfm+DOR6gcjBcfUHy
WYJ9jVebigvNtHsqMFzZjwLPF4wKh+s66xMnCr+5Xwb3ZMiUgVbNKwbYugQAUO2CQeTDsUorf3gg
ZulUh2S2Kvybx26sp33otqE51tC6amoS/Mor/8AiGv8wrGJJcAjpqt57TsgEaEfSjuytFdLH111U
DvyAJUHBcFw9A5KbOq1YOp13k7iVy4V6d2K9YrIXS1W3x3mc4/K/Oec4wyFarNK8EbdO7IkzHo45
Dc9aABinQPRumTGCjJgDaUl8TwXdl9263LiZkppaYhk1L0jUaRu/wbk39T3mGlLctb75AcZ4qdpz
1S8unhN2a0BnmKcmsG/hnBL0R5qI1B0xYlooJ65tvVJEktv6DUtkHE+DIHd2ntNV9jNPsnLWV5AS
KHZHZScGMVZoUkWnjqqnzNii6nv26BgcxacmKWhw+aqNOLViiXBPYlzyA3Jk05pjiO9tQbDO5L4U
93zum31Y1jJQx3DWOv0ig8qJlbnJPLMLpah8+6bYdvuJ+yv8VKG3cospzETVfb0Ihn8HbKWQGIS/
eOWd53cOgS+e83rELzIzc8pYVCS3+7kc/ekn5ec0/PQN8Wt2BHNVmXvpOgQ+KcTiMbMLYXF54Xnv
piSzVFWkaHXMBerQQuk5eXMbshXJaXCapcAtmtcbi6hkByM8Uek6HYdmsvOrH7SzMZhJTdmFiA0K
t+alKfEWTeeJVFg9gynalv7Ri3mzO8b608YjrEagC6947p3yaaNdtr8bHCnOHwFZbv1qChY0XnoO
1mrDWep66R8+1t6e7BjhfyIsudZF5rZqXrHXDQkttMvCg+0bXhnRJoo1Hfq8qXGKJxzxq6ycYCfm
mYaf53DQzrCDeRE6KWojrmxuby7caLjfQBZP44HxYtx3+BkmHQVZKFaU6nNIKV6/s0uhx0mOu0Gs
f9OtGO03IwB3/kaoi/yXhcRq/F+5NMb/567DpJsdImgo/R8S57SZDrnb6e40uNXE+z2ZVMcJl1Rh
ZpF5aw9BYh9j8iTNIt25kifJfB8Mg0+G/Yy6XoWnVRdd8twX2tN3IE2H+aXpVCIexsHJu5cRSbX+
NfRYuY6l2VL14KK+RbvACWt27tDaV38Ew/78IrBLc49wi3qZZml2tXfLkFWMHpJP+L4x749eXEvN
Cu0k6G5/A5r2/aptEow3y6RlQdfIFYLA2Qc6bO/ywt3kTyGkSF/IsJHXp09u/C7zFCfyOc3ryDsP
TLTCQ9xzAt3NPBfDCdhTgLNHuUCDk5J9FJldyZhfIXe45gYV2OhBBBiGlUPJDmHwhA9nC8+RB+Kp
4kMJlmU+jUmKTwaZ22wkd4SNq6vmAYuijNBA3F6QoQZ/gzsdMslZiq1yDi1ijZi5c3GPDRnbOkrs
Xr1InPELPkwrl70hLAmN3w7OGt4p43Wrk23oVv9v1Vbix/h7a3KXpH83Udsd7szA+WcCyhHFLsko
X0/YJk31IAaiNqy13oLyWMipEOc5ZFRVgp2gt7hO60aoi1x6v9zsqBHB6x98a66lK/ZahQXAFIN/
IXndhcduc9qZ4qPdCP33JNaSH9RgnfekScnZ8UD83iUfwMm6/JjrIeqO5bAuQuEcSd3oD6V6CUeM
1C8t2dRG3R5Jm0WZ9KDL4nzSQIiVJxqz0roPQ6zsU4bVsoDWXRHc0PV9upZVR3PeNXPw6TCbCp+H
hgPrUq5IGncd3l9CgdxZGjJJ43nZ1EVJyeywLrr6uqCM1jCKNg4zNq8NzLTBwwzlceMPps+6jOx4
mkBcTW8jhpHb+dYHcfTRWtr3f4ASEvW+RJ0kvJX7a0zcrkMy/SBA40IuifDOfug+DcbjUHVp/4lF
wNI9U9y71bdRrlbPGB0dCjkiibzGuC18/exYyMXoZl65ZdgrZfuctMvNsuINHuX/mCwkJHUkjRPv
0n7Ih+i+7CVm+rHAxnHc5lovJwvWpTqEQC4ETIYRv8V9U8SkftNwXdvXPgxV+qiaDbXRzAu/q0mo
3ryMJW6L+WVKPl5F7SM4e09tzZzpKpmFNwfBZ5+m+2Yt0vBUxMn4Od3C/2Q6U4t1RAee+ZMsM/TG
K2M+BCZ6OSgu1NMsDbyPFcm/33kSVszi6fEUNb+PzlB/bNAIDBUbZtmGwj7CwYlPLSc4iDdCOZ8S
lun8hhQ1d+9oxOihu36ZSvMD54HZbj+YkWlvUpImfjczwa68tLPjo1eORRMfbNp7DJ3zOWA1CPZV
Miy6cwMy7IM/2wfuzR4RypnJc2Cv7JtJl4jrZUhPUDdiavELB9gGagZb1UOehoOzJwA6j39WO23q
jE+7r/ZFFQE8SCh3cBZVhQEAyq6ZRYhktzKLR1gZ0mQdf4RlINP3VfUpLt5QJW644/gqB/oPHzbP
jtnYKsi+JAP/5IRUaVaReUvet45kPdHKKudYO1RezeakUfQz8fF+iB0CZaLwui3r3Vwm4UPh+VQe
lyYc2NUcDb1v1ROem6UULzRWAbuq2cIah2916gbmso4S4LTh853IAts0ZtBUV8ERKJ7rP8u2q+Zn
YZl4v8+wErxfboLoecwBk8g7ssPwW7Wr+yTfRaXII1AKsUoezDI37bWppp5IaFGFbHE5lTY0LE8c
A0j7NZZcW+Ks7W8bStHC/bqltRedrOfffbooPozS864mSZ3qkQScohUce0qZrCME0p0crRCEd5gR
CfVlUVEi/KPUlXAJWlwXJaGOZoxpW4kR5ON2QPFlfJrg2acPc6ooHA8wnHT6yFC3rc6cNihQDPwc
P/nsFVXvLzsOPmNDPj18/gQPGYmR+vXC98WxlMs7YutYucAvMldGAopd/sm0XvVFEzYNs5p7aqj3
VdEx0IxZuuS/yBxn0ryPu7rYPmfQF4Dg2AnV40/A5J3zaAVht+hDOuApxQhY1p5/AA6ES651dTI9
bahQzPsxqaRYzpwFzmVsC8zlkChkdfareW7LHzfMzXiQ42ZxLk20Yd1jw1DArS7LrS6rKCQIAXbZ
ouceTxJezWhJimtkNL3fgzIp8QQc9mJe/qMTJh25R+W5Oa26qJbr62g8EGBHNrB73R1dv3X/bdOQ
DgGr+8bSd45+uDYLC4KWnk9029AcMvK5uX2WqnTbF4AuSWQu8RaESl5Jmcz1A4Gc+tjTfDf/GKAz
YUKmwnQ3EzsFHuJ7y5tnooX2Vc3meyUQxn1ZbOaFuUQSn9y+r/6WBf7T3baKJYgZu7qT0+42jq/g
6Czp9jPkpfibaxBNbAwCJ7ajpQzumnAdzX+U995TEXYVAuZSpl4mFuJJBJ4G/3GdmFEdpZOXzcVJ
/O7YSlsGJDPX6Vl7NxsHRmUd//aYqfaQRQwIGZxCGCkNAeX6dYQw2D2U3MLNlybH6Xp05WmpGTr5
U2DeOWfjJNi5UR/Zj1FbKowdrZInjz2juZsN1V+2h0mRRyShuI16743eROMT6ltHgErBtmbyP7hn
ywGzkr+SKcdnjU3+OHHFg8KIiyl+5uJxv6QscXwT8gmuRsRlf8LdTGOuQYH5PKM9He1+aXwS7yWZ
r5xhT4WUHrR28zM0uu6f9juY9zG2qDeMOgHGBrCn/q+pTVirIXt8ZmexqKG51kkXeNDO09Y/dNNU
L/cVzsXhWbACLfiJ4XYOfxZtuPiPecIw485hp+l4V2EygAojo9YffzLCDMUFHpa8qmlYmbdHXZri
tQHrekrzEnAuv6zTXGqZ5zMm1KKPgi+ced3o7scaENwFD05cH8tgI6sVeW7qPEyV1Ey7W0vHs0Pi
TbaPshGt+YFxCAiE+T8dHq52+RRiDYUwIed0u6atE82fDrdlMlMuMtRkqtKV/Az23XgLFjf4WhrL
CdIcmoIeCp5A3pXnxmXWulE7zFXVMYRN23g98MWtaUskApcEcl4v27TZi3BrsHuBX2NCii037/TP
gIFpiNssYX7vNZMT3lFGRe5dgfduuXOIP4X4Qpu+WX6GQgzO1U1x5TN+F6uP6y2d9Hj2GeKLP046
gH9jYYIwl7lpSJmqtG8eMZmuHRVXEDcHT4wUDNQ1hlMlMVsE0wVoTIPHPUo5pyqPv5muBkNy3a6h
OiSyW6OjZEodvvpADwkN1gRaVYYvZP5D07yaLKELJ0BaG/u6OnXNBNU3AXClAmvkgz+Yrb+FMqIn
Vo9rfZBtUZjDhORYP5ncpEHmcqOXD1baW/jA1L8r8jkPBVZEEngedudDJIV9GWo81feBA4DrbuWI
RNRqRv8qyS5RIlN0MCrfYiJSzwzpSG9CaHKD0+CTlMZozsT8aQya/CI58ogiLbjiH7l7qmmXcJAl
55vdJdyBl1AeT0JCUCxcoohAU1yZ+RGzbBN8G3gSBUnRkPU+Dk5WOxLi0sOEyRg0WjkAJg4lZpIR
JODcCWZiiqqXhSRTPVpzYFsvCwkKl3afk9GEQGj39ejOGnKF46TU1733H+epxIw0EJpru2tRYV4N
TwTHyiXzmIZth2m1RchY02+/ktX6atqvydB/wvAkOFzFS5vcdhvOTspDygSDdBjBVoWRUZX6ytJF
yZee+6BSTpvo4ghye186/XlbXWmfgXaQnqK3nuy7LbEUQ6Lp6tA+9n0T/DcEQf+PDKgrTqlIiocg
p8Q81NVCVeV29Ci0yrSE2MEnNiqTAqvmXwLbqj4WFFuXuKggRs+5IwFObFXAvw2Kwm1m3UZzc8wR
fl+wwdeEtUgN34MM7EmL49H2jvwewQvRru6P5/lNda75ctqjHEfBTAEio93FFCnOlb98PdZOvFWv
Sqz/j3BRjl1zlwWwGYgDJF+aVl5c5koRYoUpvwMZ6beYE+7b8cPE3lfDHI8Pc+8O7/xGU/hZtM20
fImSERBD7bnpzl6lx/5SyhFldOhVkR/Qj+GhFOlEDsGzhN9RRfrmoKBLYDkvq3Z59rGw27PDaBp0
iSeb4p5Hq/ti/bGMjttY5S8Lo8AgUyHV9aHFCKV5CohaMi4QZZKBP8VKXbBRBPfKOLlu98c2syj2
PNxURRWt4XDwWb/QfDWdBCLFYCufJIHoTvi1n7moypjSU3yUJMwGqaMzKOIC4EZSUxaSHlC8SPbA
ZrFe7VFihjZbNTPy304VqvXiDyBCnly3yO2NCsVCVazbSsZAGgaPAnMbMLDuandCgdul5Ozqw9JU
Do4zMHDioUBh/Me8zhF/F0imv8bJq+pXdGCcHzFy8wP6IKDYZDP+Ba2MW74YXOucmXImfxk9yWvq
QOgihRGWiuB6HD8X9OL1MZoMMBbynh6sZXDALcAAlkfv5Qi2DjAL4Wl8s+QzHgNSrYwB86ECNtBs
KOzcq8rfa1T+4Z2s6HjKGXpbSqwGnAZQQuU+5HBy6kufCgzFeVBs4jqkvP7o8F7yWLi66/fzir5y
ZWKoJRWVAsunew9bo+KiyYh1zgr4gDUPPm5Mve9BfnnYpJL41dCOqePIA/OfAzz1Rh7oLT0qXlT3
mDZ5m5/KKXEvrZJDeM/Ikjzl1NwwL7RW5VvDyAfGH92Cvwe6mpwsAiPjfSE9Et8OKwt/DF08PLos
RJZ71n91fw0PDpqsZml4xBSPRREI7A5LSlqE251XdV7ERATzR9Z0ccPeYp1O8ZlKAGFUm8bFYoZ8
xC4rs40vnAaYd7eqnNYMdtGGtxLlOUhPdh62hy4W6mnOTShP0U0RjxBt4lO0qglCa0oWoLrrWdEV
BseOL6o5I4MUNMn0Wt5hcCYRj9dEMXbxPjzliHk4ECYs8QKQLGl/myXy6vtmIq57omprZxauRvlf
i8J2ly9eok6zqaHbBQQNfpX4wBFK6Zk/IjgetH6UT+zEiLgnnPMKRHj+oyXRmROV5tZlRS04ChnL
EwEvmsjnFaN2Du8KuIXuYWPQZf+APkHU/7JD3xGddvO2lAAGVe6yBpUYblJgkhiSO5c/GbdvKG+K
myYeODKwhnCCV8/eYlvkTK+svALvUF/mq7X4loui/ZBTup37yVuKX9LdcjCKPkAkfaxG240kK3Dm
ZouJAFBMvucFOz/Q6QNE3QU1acAmcsR2i2bkOA4YocTjfcN1PbI9iYRpQzia62vDTr/Oy69q9eQK
FahfmywAEJYe0P2h9I7GB5fDE3J1iV+OZ82uyofEVvGaxa3VLJAp9VJ5L6we0c3fdRgGFIQ8UUB7
gMt4wU9MU6w8OPi0Rv3FH2PQUnPXp58Dykt6YCTHFLySyl/Oqp2JhSd5sVwJnonkO7FgHn5xxtvy
HsjEmK0pPnHUlGW9VHyUDEbaBD40/ozqr99ELJrmFhUW/WEwj/Twa/cmYcz9Ny3k/cghKwluwGd/
4a6auqlps6EyeIhJBNniPsT6yTinNiA+/BZ/zsUHIg/npGqtPJkmXcXR9qO0r5XPglCE1DRR1wGO
aYlByM+HUzK2gmStYqy7qzcstMyC4b02jCRRNM7KlCv+qwSYRIF1vj5i2KHbjM0qnyMkcZVVs9+o
41r6CwAU2XB3Fklqlh+rqtVV8ayTLYs359Sq2/K8pRvc53yoneRQB2K534bNw/e98WbfSZykJKT7
YbnUAdH7rPCXBsO/rbCB5rmHBLpj15fCWDjH0/1K6JwOanPG+64YyMx1moLtbQRBWp58TSOzi62o
xe92JmG1axj4/+WKLZ6SicT9iahY/ewYJ4R7cBOLmDuP64iZCQ3e2cHtQJsy3ip+x9EtocKzQudO
qhC6ykCyNLPeUD6NAAn481oXPyeWx5mMHIUnfzNnX4IdRsDtAYrRXOyZHsX4S5ncweGSAst4Gvsh
Jt6ZSNHRI4Ct9onVzu9ocuYVa4VHC7fUINyI2c9fq9UEtG54BhxJETvb2BhHmLyt6JU9tgK+r308
A/3wArxWUIvN74jJavUoa7dYiCg7wAw5MttxfurH0SfkTs6oPpVuRB27OJr4AYu8OnSEjdUi4zoR
G1hTwNHE69rqNPaBWn4MVLrLeWhM8aVrDmEmq+76VlhtgsNiN/BNFerdkDEQoqaBnu0Oe8kGmDOg
cM20vqyXt7SoRHRsA2OWo6nN8F2mFNq3pnh+6WpHKNKgDuE6+ocAkg62WUN2eAt/Skz98tA0Nmh2
a1nzEIeSi39HJ29+pYWKu0x2XVBnQB40Wpfyk1O39RUBQFXdt4WV7zOICUyRXdf8xlhYyDsF+/bD
8+Hm3IErCp7R+eUHSJ0NNc8vpmuS6IVEOUYcfG+bNYQn83UL5AP+tOQfimoRX0Iwb+aKv64fHtJI
dJdlUnhIAUSk7wStgahrSYwa51Wt7EPYFkTqqwYJrtS6Dg6ICssBS6ElDzYskpEOS5/UDdOVY+YF
XJT+i7RurTmG9PP6WCuB8pD78LePigUF+R7oRHptcowsGbnExpwbHUQXgIjzCWThTNjAlClObUNx
8kCWsnUPVW8dUtyK3RWE3zCh+9hrT1VQsilnxmtH57fZhrOnid3oCIhse/fy2nd+lD1i1Q15PpJB
hAzAC5yDxzZz9Yn+6vLIWqXT+EFGde68IE2hHiWrGOerGw3BdFmHQo7HCuO3s6udNP29DjnoCUnF
B2x39YlfRdNauGfSkHS/aYcg8jY0iUB0d9ZY/CJcXifcHhOGCbeB0pxNS+zlPZZxi48pCmyMbrjF
XddmKoekDWS8mJdPz09pN3b5VM7vmh1gzH69ecyW2YmrF3kzB+/mLnWGx2ZkZ9RpliwnvBABdexp
rt0YLJgeMO5sQ0M/O03MLvYbRjsaR/ZbjfeLTrrue4Jw8Ghmuu77fAQRi+UUXz6DmBAs+G6e6qi7
Z8IPSAyunR5wTbgc/saSeMz6baufmzCW3zm/4+tU0+yQ6eeDZGip9Rs40Hlk4Cg39N/YAtmHcY48
oAT+70B1MaPwQjVdVsVbos6RxbPFsdak3nWM0/i6Tjb4EEnVPrCuGJCOh6Xto3R9CFxh7EMmZYi5
vlrKJ3gvBMqnH7gm0cyLFQcnIfTF6zOvdLr4z2bYjnFl22BSnqqJnpwuk9lwpuDVERp2oCCCQeG4
qWeiGHs/hOW6i8HfvKPd8gXXtss5F0q9zkeqS5lkjdABIOPeqX9NIjLvYMuZISoQbx94JfLmnlV2
zvQZFTHL8VxdjkdmFtJ9ALgsfnQBcgNKZVV/W7fo7stRjvW/yQ/ckZ0sjKUp9BPopix1QLSiHgZW
qbWdUbhMuA2/DFE4oist39sZq379PrMkoXmf5234kaD+tn8SEYrhCT+U+W+G0lfvpbd5v6mmVHeF
ST22eCFM86WE0zy1k9tg0It8SHK2cVOM6t5szQ9fuGSH6GiYnMypO47PaSkQG2O+7Xur6+p7CXLX
+XKJxhJQjEcbH3kscnoZ2i+ZeX5MDgiJMDyvE6OAC3QbHT5vCMTDLzqNtf8PKpNY76Rb+slzTEw+
yDDwr83V69v5r/ZSV50Wk8r+jv2QEiWnEqiTncF2thuSYdXM7uzkZsaPGC7tZuFsw6tUYZs+4b/1
V35i5/7rmyoNr75IfJcfq5eXfpa5uU5Vq2MSEJ43gXfFm/tEayLzN0UcId9rbOrrYYQG+7LiBuxR
HJbpktaM3F97eLys1ggWcWq6Cfw35T2AJdIINcaIT1xqkfiRANqtdjrB78kSMXYsnJsU4yVBuzpt
jpOb4AlLUWf2IVjoA4xxNnAuVegET6NhqeB9bn38oYAAl3WPCMZUsTXp+lzagh1eVO6z3tugEp/N
Onp9se8LrzW7VuUtzmwB5g6LylAS7KEmgIA45sG/sGdi8MPFePUTwF7tnnJ0iRhokD+/CMMdlUVl
72/sElH1/FfAQkPpSxnMgKLlwz60fM14a6bKY7KyTb3IqhqV+b4cmOv5ol3CX/E8LMFXQvF5mdiH
wBSQpTTNdxDaYNpT5/SkCnghcEPkc3pl0uDR1W+tuq9mNkxmpOBysKo9TdW+ZK8DqmY9jZ9d6JXI
9f0oBMHhePhKmw4mxLiFY4UgNeP1h967/XXygAYCCnT4d2sJZ/wozGLRuJImRwLo6WiGafHp1OiE
+x0LPKjWAO9iGtCjdGhaOw2MDupmzLMkQzk9slqFeQ26bRHvRWMs4NKJtY4jtvMRMFLDWhG6rP7G
GMQLdcYNkTMTWzBMeBW4PZQnFU17VtV2AwMcz3+nYI8A7wcdILGmAcQSlGLZ+dxK/3kWUzkw3LH/
Zj9AwY4KOgpO4pwx3c7V+fxEyHPh8uZ+LOFEJubN4DL5hvAOnCGttLF0Di44MDfQOJ2FFevZozZe
d4xhCHcOYJqeJ9yrWAUlyJTdgGEoyEBALp9ls4EQbRhcsVklbKP6R7XFkDJiggm4eoXuf20TevvN
XRTDkjLti9zscuKJgb8D4sB5HrDM5NRr9XAN0tQlRSkcHzhws4T/BanLVMMJAnmsbON8Ya/H5CXG
tH5cVsUZl0PuUgx/5fiB0QIebFyzeoxRqD/tG3UbGXvEHG7pEHChWRqs/ofyS/d1anXfHdCj8V83
S+vzTWi9/mVO0r4Lcn8CAhdKzc5vg4WFOwxOYFAB2muhvkWCVGq7ffbNIL+2yC+Bh6LRsBuvDQmx
5fOcM7hroogBOqPVnRck7UtpYkxI0uC35VfT0bcFoXrmS4vsvgTaMRB7qyrn6JaRYh24vXlt26ZU
T0Or/II8Z8W8AafbzPoSm8LdZUHsJvce3dnb0kXDEzenhEcoONCJL3bssY8wXX+0rsEzv5b99nNp
IzyAvJltuY91lDxWnqZOoNFeyEH6jpW7xfPxiALW7MHr5GTqjjlBl2TPCufWo0GoGYDj/VcfevK3
PyAD6ph8JubpAr0QlrzQ5X+39hhC/eaur3HcCOhteK2o4vi8KdkKRp+2Y6tH2C8OsTZLLNllgcbj
4McraF3wvMnu5rY8sWWmS4nUjmTZa4Yh1b7mfb6As0uGq5WowbsSjAXx2DLB3mqIuXwavzF44CG+
PuvGR1aSXZ58S7KzIEsicr7HWEXJh2db5uaSEvaFESf/EyPrbV9NNfFiOvOi4sPWx6A9JiB728FP
cvlcFV75Ry030CABO+fYce2U+1FNPF3Ab/KHyGuJD1M8oBXyQXAZ2zyllo6LdO33a3XrRNquo0iS
ftQXh14HEzO/uhrwUrAq7B1zKWI7EZhb8tqm40V7OEOyGZ/BP2dzin8s/hl9hPzEv+RRu/3UnIPL
Pp1k/GtdnbFEc6qqd7LA5pdshZ+Q+gqXxwQ2krvvAwNqT7vcWruKTvY1nbyc+W20gApCwabnD2oc
68whcCESo2rEtY6n/mdqGWpdcz68b1yEYENgx9Hhb00ZX2NcrNVR9sAQ8ADMy6Fb8vgxEtZZDpNo
y3u/XTmSgzWvS9AcQj3qqUu+bcXrciSQkTo7Vib57QFWJPqiRqVgDI34y/aBiDZ0Uyua0yJWE2RC
jDBV0aK8v14Zexj6wlVM52qZ8uemDaBg6ADbZbaCKu73fT8bIFRj5YZyZwLf52FxTXglYOb8SZk+
pZTga/PAZ4lsPbEB8oLyxW9A/qdYjh3Lm2ixplXd9TXj7ixJA8t/YdL/GuRoacMOhcejZITLT7ad
3DT5FOY/rXcflE4ON0GB2PpZY46Kj8kEm58oECOT8UmOOGN3LFDi7e22AcYEInOR3BWiSr7+x9F5
LEmKQ1H0i4jASrBN0pvyrntDVDu8EwgBXz8nZzvRPV2VCdIz955ruwrNt9eq/p+ZEB6QCNKakZzP
EY7n79UBhOJvaqdT4cMdBoAYjceqRfPGhNpDyI+go3EPBpS3/qqwACi8xwQqzICIEC4RJ5PkR6TV
HaMENAzTSPCrTaX7JYOFEf1+oYkMjtBR2WiyUAM3zCKbK6fPwvnIuhm7VTup5ViQg0BpKMuMrK4I
C3aQef13roQKd2HmVDCVe5H96jiYviXUYNb2YxtlNNgZU7u5GTGoKsaTf6KoE2sS11kvx/a8Ks8L
T8yBO+y1EapaPn4VKO1fJy6i+i9pPAtN7Ti4zT0BSt07GahtNR1FF+nop3TQi22ZyaYB9jI2Mge3
a7KrV6M6ju/FHID+asaItuABwMBZqaGI15yRg64yB4u/l5hvVtI+ygOna+brAs88ghTvEiXPh9vW
BtUQiNapfwkwWfQCZ48k2iOncse3nDKiOelVqffSLvh7pE8s3WM+Mw/ZyMoKv6MEiBVVGRaDTYPk
unwyaTkQwFIm5S/JxDU6ajmG75YKzYLcUOCm8epW/+sXH49YDSySL8aCxEsoNE39DixfqA7R0Ldv
qBZVsNGUvVAqGlkTjZOqWb6PBBq+GVDdaAm8aFiOzuyBsU7J0FkOET7qbhe0jV1vRzl6D6x89MhR
wNg13ODXKvuLcVQ+/krZstp/LeTqLrfEUIHXwed9MN4snlLDwPWzyw1b58KzO3Nqy7DG/w0pra1i
Zll59a1Zd47DtsmwF1NTLCnu242D38+60tvwciGSln8mPUL841exqmverF4Eh2UI2CYnRR9chhAF
JhlKeVJsRj/oSJIC4jS4j0TdUwZ28P5X+JuZQAjnlWWBAsSYJWbrlsHiQhlSz7vOrhIFpNstPfPI
0ZLVfwP23OroM7cl50Mz1N8ADUqbV+zs7fLiFGJ5WVCwMqmap5AXvBXACnlWcwMEfi3c15Xhe8Y1
Hk3ZOyjnaP7MhmJqr7Yzuu4tI/mb464ofNgJ2AWSi0bKR5pRjR1uJwXuJMzG5f/7p0I9MkgoABx1
Ram2HcndlKoBC5YNo/ZkeAy1WpZjX7XqwvXOVYPfzkx/mIiRZhQgP0JzsCToy3Tjqvd0KRp5M2UQ
BVtb8xN/Vrpo/S9MpI58lqBc+bRRJDN1BYyFdoggLP3IId5SWmPxRBtK0oW9N1qnB6rxXMaVcdmz
8/jpdlMj5B2+kYQzBwVrhOQxWQyzOxg9MCPTap76d8xScC/SUCX6gY1AG+xazYj9h155Ryq+M7C9
eyQNVf4MXowFiS909YFmshebsV/MYzYYgEbNOq0oRMG3yqNXBd18Yafbux/t0K3T1gqUIJiEtTcW
bpPYTvGPXcHsnRSWi/FpIO+u+2g9wWPCKIWpR4Agm4f+j2Gti5xI1qgxVmeQwEM1UntSMQ1qHZqS
hjQF2PM+zhm2R92FhpS2q0bo4z8TRqHCdw82F55XlBjJj9AVmf0CynCC9kWTe4ZBo+SDRoAyXCu2
tQdGH02DCB/twglnCcye1WEo+Qv2ZsAyB92za53yyRLFGwUjOnk4/JWyp7gu8LG8hVI1/hseMA96
IGM4HHzoIK14gFeBYRAHsg3aHGTAW44UQhwo9+0jyogqfGP3RwSXg6wy33ZicZ9MnWfLMYB1cDUm
dd6SqMSAaGEW2JW6yc9BYzN6Y2WRQlPJa4qlaOTRj2dvqq5zfzeUCM3q7Lm2WKWfR+w3+Hlxi2A1
mBZgPKgKR+u0IonMcDHaoAgfvSElKNJbB7M8sEVCqUmgd+79LB2Wtj94p4pgh84TxQedSsAVrisk
nD8Jikd3KZkoEN1WSTXVZNQvDCwociWmiI30uZvPLjOu/ta0LO8xhiXjrY+sCEGgDXNPYkiLsKcq
tvcYEKBIZxHr4BGt1M3zov4NjVPzTQ8rk++IX/Nby4GBZum6JYuUfG3+YXNTIeOyymWFNM9zlp3m
Ns2eEWGv6XaEdjDEGqorsBK2BzeGvYq9HN9SXsW9W9yPowAzV9xbtbsNCr+vX5KlG5y9v9b0qeOM
dBVailkX4r5s+RiEdRDuy6hhUBCEGYuIZpqhdyR1H219dko8dXlu2u3EfWx9BEx0xdc4Wu8phhu8
FK118CVXhd/wCW/IgXDDG4Eu68Tkxmu51hX+IpeSNeqs4qH15xWT8VjmbCdVz0ItXOR8HV1SqSnT
IJeTuRHVultxL4Ttra1s9b70qrvT21bHfioYFls3BRHdfwKUX/oHzduuDuHCG/fRupRXm9EBLwdj
LprKQzEG0Y8sC+XfEAUxBcEaTX/KWtRkOwy6g0AAv/1VjaIma5OonQY1TjN/0Nci6Vjyybn6DUop
Ar1MRjHS49Q6JgwwcV6TTpKdnC6AJYRAAhfpmhO2cMhxYHxLdAvL6x1psDxGaE4hm/bsdHf1kqd5
LBAWFofK7nOSPev+dxVVdkufbXXoJq3IeMeUYq3dBWj8r33EVn/LYN02zBQ710BUxe2NzLmsHqel
D1ggAUaxPwDgAKEDTk0LOMnaXa/zWsDmdbyo08daDF2/X2xm7mhzereKCXl1rGOJd5sG3StAcgEd
GEVMEqPNQFBictombMGeA+pIAKKgjocB7arOeQ4Xq1k+/f/DZYp+znHauqS83VDYzycqIT+7uW7b
fdGZ1sPBdUQAA2HQ8NhTNxu2uLQ6TDkA0/aeaMzekmSCbIjOXeZ9PUQqP9U5knfAJ07EwJOXhiGf
MHI+JKyX6geHCmG9BIGYgt2YSPce65FPRXt0g8x/SvTkdz+CnNRoskKWQR9Y5sqPhMww4GsV605c
2SEMNjjypBPkrjUa2iXXBWkgqah80QvK7ShLRffsL0518kWVW1BtvWHdOwzHuicxrcPfCNkrG4xl
CZ36MrTpstXuHX3NdGndThaz+gvDWrYbVou/4WmCxk/ODX6Lp8oNu3zvUHDcg0vawv/q0cxjPp9z
69vxbOxtLHr8eocYT3t5PMGaqI5sH9aX1U37aD64uJF8Cmws+i5fh/FYzHurZV1QNCEPqeuEUjMV
FmtYEHq4PlVZ7DlOrCcEjJ0TtyNO64gwv1LUu1D4coqbjI0C4mrl0ZnqRv9chrC8BDM6rThi9B4d
hPZEDywJlI+glJRUuPFSC8UNjhtAnmimnRlpv+AiMA10YjYiK9iBlXWmyCKkr42YS+szQ4J4UbqS
cyzA4yx7ggPJPe0tZANUlFTCcIzW8XPFE1TvUeJBRB41RCLkw+0zB5z9SiJIsj6rXlLgsdpsG2ql
GctZ1d2Ry0FQW4AQqvGLnDo0HQ4yIgSxTfKeIIT7yS7RLfgOZwYYaKNc79jWYf3o9H773TZ3WMja
g0juo2jxroU1cPmPqzuDUSpa+1J3zqJ/1XYedc82/sU9BXNHT78EonlzujpIz5I9d3W2GZQd/NxT
KCrmxrWfO7aHSD4c4X77zv1JyUPXEPPXBi3YEy/E5bnAOjQ7QRJJQmWiHWbfjpN227VLgXqTC0lW
ECsEL3td5inxtzVqCLmd+RbK3R2d6nPEk9y5p4NaGm76URUvarEn++Br8jY3EDAYsrBWA6ExuTY+
HUbm2koO7JIFe8MhTWRwSKZO33chg7e++Jma/xBsIf72lERXIJAZ+gSXsOrDoOS0vqMlp9oInDn5
o3SXjjflWMkTBw5ALHTLIxQxD1Lrxhup8k//R4J82WbhgkQCrxL39yhTop7tHj/JDjA5J2fdZY31
bQ0Ye11XleFjmeXBB16P1v7BbrUJX0zDOYmSkqvQJjd57YLYCex1/OHNk22xNLorH7ZZ1ocJYhCc
yxtDB4BAvs46dcrh8Mo3JDo+JCx2otaPYfX9C2SrRcELLBzcUlGpgY7rwAOXbvMfoKcGeHWAVjVn
48jUbDH6V1eUfkN64yuqfuDoLMnYGDo5ke7QDjc9QPAEadtN02V0MjLkNplXp7zQfOXNd8pcSHz5
3TC4NA5NSSIXI1ek6vREfC2a75cKD4KWz9lTE7sdghO44v2DEjPiY/kJ6iAKOQPsZDopFc7NsZLI
dfc+XE51zqjwgqPtBcmtopNcn/xuRfMxyHVOyQfJ3PREF4wYe2Ozp0zO/T16+wlJwboe7Dzo7Eft
wRyvYaOhBHBqMFaq6jVVasNvi/2xjNzgufFKdb57ZNdde18QAMvwngTcqr/uwixtOyGSQixMjPgW
A6BzxhUs2MG1YZoOb+Vkhun3aNVDM6L7UnJ5acOssnbKzPcH3XUFrQOV1FvqlgRBbwwP0jcLOcv9
cRc4eDvgh4n35JhcR6eoo1m71bUU55Uki+CKuJKpYMgrPn4yxNTVIao8a46zIRrhwCxq2IJOqcbd
wNCC2zS8u2DjSvhi/l6SZABHzOM7j2scydW8W3C7vccAihfbZ+KkGfdvu8XCA3/v2W6I2lX/wCxR
DPuWpgIRRlbRuKNnLOfvcWk0g0XVmd+F6ZLlKZjmHu/2OEXk5HDe4mwLTDA9M0lxHOR3d3kVV072
APJS1kzgGKixyydDK3aDxTTP5HMO1SGb2CfGhsiQs12PgngLM3KKlnnRtVtoffLx7silXSKO0d+I
2amtp4YIsmUTeAPJKmMPbnFvG9zgAL/If9+awEpfifxwnTMCX8mvodOp3isoAm9zD08/BpguiUuZ
p4zt2zzJVO7r3LHOBCchWXELeDw7NqFUU90YOn1ckOSJCadA2UQeR1E49QI0OLXVdgWgI/YeU7df
dlQsCeuIaHhgHHTXZgKf3aaYsVc+jRk8H74PKhCTaWhgDCzqZs8Ahg07UPE76MwlNjKWI2hxr+9m
RfCM15ktQ932KS2wY8d9MtApIHBXxCDcA4EXB75cHI7WZLPVG4Pfsqt1+z5i/HYf2fjabtyL1EH5
CZ/whuywvCjgimu8FvjKCEWrC3MmV6/46wAFSvcppLOLJ1Wegj3w+vm9KXoLdfMYWZeCECVxzW1v
jc55HrQVfCx//hu5nc4/Ocqm5zrKZXtmVYtVdiNZkD0XkTPfwcS2YZIYTkhIPTIsyS2fO5oLw8aU
QZRDmePoEQMtsdXjLmmz9gsP4lo98m02zRkLHblsSw797MQOEU8Bj7m3/CkoebgztBjqGFufSzCB
ywh7y0XDet7qEkMqd0MCEQV1UgWEjZTI2jvs9+HG0VirQji5NhrbvD1XsKNB+DANO8qexAnQgQyz
thopVLlbWZi+rAgD5ZEtoZjfq1HiQRkANxyVr8o0Rsl+j5wk96Z9GVPkOyIytfUazjgrOd5Y9j0x
PvCfrZa5wFPKJ0Q6epYw4vHxrx6kVaBR7dh4fbc1CcObziiNtED688Fa6vzG2t71DwUnyNnYs8lQ
hsDefIj8QBOUwgFceFhfg7B5xDdrHwQhNhAq20YN+yVDz//KujJ9Ize16Y5NGVoHU4+Ej9h9qM5l
yLzxeWbdWXzjktdg7UKx5n9UYZF/CgaUB58Fqdd/Tig2ztLqbSIyZ0zrU2+l9dWsmHI3syo9sMYS
X30cYnruzosGhs0WLAqqvdTWDGhnIa2B/2IA6zj8nluLSAemEhPbNGJUgvRxgng3nyH5wF/PgHv+
g3WokTKx13vh+8/4/UKZy13pQSJATjBW+rOqkhY7tWRn6BJJzASSfUuz4zpU/mHk1sGYQ46Ts1FL
BXcUp4W+1g27qidbYYJidoF9mADUvN2ZvgAzyAJkpfy1q5EQSzMk6y4xBlJuwEhGXn3gpU/ZRGRd
3GVZ+TnWYeHtQ1Lmc8LU1+BxaZwx2WFT6gPMinfm9soq5xkNDQsOZroeaojCiX7iQYJ3A0dk7B9a
huJyg6ym+wmCLmPylNzBhgWlHIuxCQONJaqCfL6CFm8TLFASniNjIyV07aJ7bqnK7CONgvsZDNph
PVyE5kjcaLM+zTbiLCRoSLExU6/2pegAb5Ov0YXRSybrUO1Wt1CMhUf3HxNRQ3vHk/eHktqc0Yki
QLY5iyGjTMr+d9c+EzhJiqJ37kWnn0NwRkFsWQb1D+I0bKMLOV93GHZPJJEuqz/OkCNgj6nswj3E
Fj950+GQnR2IltVf7EseuDncry5Cvnzo4Q8aJvPkc3uzPR00+In5w6eZtf8kjtfnxxC5E0NB/MsQ
8p3mbUoC5DOrn6fYf9Oe6M8t67JpvMDDCAHJ4ybarcD3cSo0/vI6wAGh0oqyJfpB9J8EsOPCAQRs
0mQPZCosvNKLh/Yos6SbQ6mcc4IXc6SklyTMi3+DFEjMBOCzkaFMWDh4FO7RmnjXKYrkpNLXWa3T
1Swsi+OWDNoktsd6ISERn9mjy10zvAVNmLSboR+b/NBMlg8RIprTB1Zq/OKu0mTpNU7rXqIRBOBG
JSuWAYOAlXMKrcsvKmyd8g/7zN03ShN5eJQVsI+jHqz+0PqY9A+kEtwrQ4tF+6mv+/I4KwT+8VLJ
FU9f6qgLHNn5F+KeuiIvgkrrYcm1n2yzoQ1BFWvk71vYhwFuVAHrAI09iQ1HW4VLSvqAnxDF59Rl
8o9xEUcGqBAdbemYrW9k0XSPWWtDbkx8X9cf5ZKsrJkCnOuv9PWQUi1JyxijkEA65hbSPZKYp5e9
WFvRnU2VBe2VUm/mD7pW8A+63giwanDlIYnCELyXqJHfprjp+xPxgZjmFlhjCaN0PrCPcMy9Nyjr
IRtiga0KLE3qgtso0AmumDDUkelGN36lYSeluHiUycuPZp2VdZpJ3rwNosaJxKTR/xCIWEScDz7J
WiAMVjIXjNUOKABF1qEJJPoSDoAdKXHg/cn8g4lKqH0Fmp23QZFGdoR4nsGjU4V270kGPgBYe2Cg
x6KOpt2dSlpDJ9Klhddh1nfXkB3ufNUvj5CEXB9xbDTc+y7c1Du38JJpD+KAWBgE+GC428kO1YYs
WRCkXLj6SnrlnWeFOJfeZJktGE1esW5ZI2i1jcyiPidDhBM1DHq0HRMszAehdPU76NyRmEnagB9a
tSyTO7TEHOuQ1mx0/KRUbRLamYhE5WF8gWhFFAU9qYVrzXa7sxqMUFebZvgOVxylOTh20z/wmmbr
ZSkn/2dhlXTthHIM67UsFvt7IIeoi5O1k++DKRu6cqz8BJFykmYx9ul6YcFPO7AD2SjeaY5TYhMK
z+oJFLGjh7m0x/A2VIYLGmqG856ZPnpgUl3m3HlZxZy8MebauC1ZUGBTpr1aIaPdSpPnj7NjwjTu
W0W0nlXoJjtz8ZSPNW0ryY+OjMLbzJgVp7Y3ev8K4BsHRy4lcn2QkXumIJY4A8CcOSzcJHviMrPN
hkW2cHZmzZFgZi2sORclDI9T31tfuPnd32HVk6aJUbk/kP5T/e1cq/3VjGSlIUJKGMTTyRZFA2Q2
dZ4C4ioBDPmuhRITvh7NsLswpYgHZ0SGnjgDa93EGwlqbZneXiey29yYlxoI1NitqPk2kod32abr
Eui484H2bB1jlfuWQZ4X113u+c9s0Uu9m0luuq/gJ5Xs1hWyN2JVq+5uFA2E/G0mAgxfeWAagg6Z
XtJFecn4IcqWUswuSJHC8R0hGnUmXopdE6JJ3wI/wCg+YPL967tT+F5S1hLGPGfdL7iSqEXc2Sz6
1pnW7T89Nn47qSodMDK0WJyAbB8/SfCAzySQMj7aXYZonWhmFDuQtT5rop+iGOcF4Iic0z5gUzWN
56AOZ3tbuh4LkpLY5qfFZ9h9HIpxHk9myMMXiAbMDXymFhE/uiZgOOczJ14Jms6GPAq6/CZKiEzE
EJqFx7APJFIeF9PliWRwtMgwyFyS/UiM/PDoIaxfSIwTsFxGqdscmDR99iaJpJq53RdCHwQ/QYCr
csfkKWPJnlZ+M3wGbRKtJ7o1PUEWbSNI6mGy2kfFJ838m/A/+w5NCqoXgjeWx0VL2pQMv9kJi1ta
7zsCMtsHVl3hBfBuwEMn8OxAXGjBTK/E1FSXGjKbc0jU/zj2OQwBk7aw70cisXbRmvjqkPtQPX4i
0ncfzUxRuHVIwNCxqwB3UX0tsDZiBCAZ2SSz6WSlNh3AgfKATXDCBxlYjsvl5TsVsQPe+jy5nmT6
W5rhuQbfxsR4DLBwfQQ2MQDfNYQKcYnAysISi2Sqne4pzHwk1Vv+tWaxuK5Lh9EFM0+PZSgXogGB
FFYkHa9gBniw84nZvoO45hWigmn3ZjbhM4Wl3+7GdW4u3VDZ0zZwfKzr7UpB8kVblKUHtgYTo/DS
Hc6RBzRvS7HhRbtqFMN7s2jagy6zDdChJQ+OrWTmvHOVK/7gEdYcjprrY9M1jftZTG54AT1ZfIUt
mRYbElk08XhK9N+tsumo+5Z0BZJvUcxsAhZkdDjOGDyh5UwIx5PtEO5GNTQtnse2PHmIbPRxadvZ
PzCeISiIEpLF7VwitD4Q0ND+WInstL5seyFa3QKKV9HPJNORsNL5KcLji8DC6sv227JQ6cYR1ANq
WNEiJSRzz2L0kana+wnFdi1PI/kBtwG+yrxxk2X8B9SiENvV93DLrgJD95HYCSN2TM/a+jyZ9e5c
gL+EapXQt4j1Hj52tG7B8Fs6afAr63qc3qE1VivuOtKes6nBKoFJtcpOWeNYz5jbFZ60EMnFlTiG
xL5QnycooRe3N8GhJTMrPZHJW23hSyLXiAEfJfUxiuCRXIy3QKEBR4CQzWegHdPR1NmFze3ynOQ8
pEfcnAt3s8gI+FQBVyiSPjA6eyp75HGrNH3wiiuOlM461Zm3w32EiwChqjGQMXyClwCr0bnkA/Nz
AOiezvKdHCtBWAaYomW+txDYS6CUqPUrmrQJTpZdDfnvsixxKFq1cslagb6Plm9D/bhS2fP3wOzt
2bCWytkW+Dm8HalQxO2J1qehrWnnVjgQuAMJiuJ/vMVXhWIfPsS4o9qP/mpkpCPq455FUOvTLmwC
2n7mOKpKP1OvYaT5KFjDJK/Ew2GzhNEY4dvkJUEIc1mqofP+UoWsxX7igvrbEn3zoxvJzD5FYQ/M
yrCgWRE2uGxNeAKb6Iy7Qp0JIUiTc9cPzusYiZrXkm2Fs6+wU5kzURHzP0KY7d8NU6Dq/sJU4Q7v
jWAJOobdulU2QG60hNbwAK3NWO/uhBMqWXKmDMwbS49GOc2RbDEdK/VbDV/GviUps+w/XUk6wGFB
kshnCsXK/+IBxHsRD4CekmPGl+/+UmK0ndOSo+ZjvtXNVnWU0rNLvKuu/48muke/P/MVnZNZEBy7
tRx/RB/pM4X7YwUFBXjIu0c2QjIo+wQACz+xhZQ3OToLD+U5weyKo8NFPMqJ5AKfTwLb7yTBrait
Y5EwytVbdwYWCzkFzAmbOM8KuMa0xyVkJ5klbh1IZuvCnZetuzSCtb6DuiHEi+P07J1xu0z53p74
iR9QRyPOMkOgTsKyhHdaZVAxk/MFTq0JUJdHL2MF/T7tZfXAc5oQaDYxpQd6XMKfkWMtdjlwLJ+P
lGXyfLYzRHjMiINQvtdYHODEVUp6LIhb/WXnnfvdo52J3gbMiXDwWRCeIzNownVFIV845y0CzRbD
qBU0QXOdOp/czX6tkeoDsImOA0sqYuyd0btosMHzgRKTZruzwpDpIraWehuEsx/skRjI6tMrWH2c
MkNJ/hZlEEw2ekwzcSNZAhE0RGmRoy4oapG9MpINaN5LBgXiMPZAuxnt1ncuRRSAZ4WULtndbNfU
omfdyJ4Q01cEVn79sIKpyvdM0pJfTQujFMsicrR9PRKJGdeOYSFFi0Rs3yy7+ctap/krk0ZYxy7o
pH9jpoaVDylluVUwSv40uvORM4rCA+c6OI61qbF2G7SFgkHTilah3CyTjWW+0Ho2u5qcm4gYK79r
jn67RuEORCf5LKC5OozhE1FI51SX4Rtptd0DAzUWJtFdjb8FoD5UZAGhtObe6bwfsiC1fUMRvQAK
TQIEjCv2A5LJfJvMndBOgp+UFJwzQ0N9dnAXxhibBJkDgtuKTKNDHflkzeP6hH/qjoF5QpEdVu+S
Yd49R1i7F36txeO8RESyLZMI7KbnAe6Nqm6pfkS41xewA10+WS9iaBC/5BryCtZfVBwfUHwFfEHs
POjwDaIBsVO6GPJLQrAz0lzLz8rL0hm/+bEKwvu++aFU8t0Fbi+d72Zgo3rEop5G+9YbvIcxpKvB
B56lVjyVkC7O3EIrSEoKQ/5NRzTWSwHAiqHN2vXr+Gpauy3RhGswBGcNtEzsdcBg7My+Qi/fmVtO
X3e8KfwZs05MI5PE3sJuyHwGOU6dZies1dICC9xJtKFjOtkXS9kijGciCLurqCbiFSMGc4yVcz9t
DAlonKiwLcDRZbFTqvDhvotBy1TkNbhJDeVrg9xXXgo3SQkSB3ODGJ4IcTplJFJQX+89TTutsjjM
YV34OyJweKXEAPkFnGIrplemzyHAoSXixIdpYpl4TlGyoYCNfO62dkyT3/hapui5U9zH13JeBZ+P
4O9Gj4XQy/BGIJ4qngWqnbtmRzsJtQRhOViaWXGeGmBY8PnA9WG4L5ZcgLnCqbyXc+TSRECy7xD7
5UlyaEUGsX/jzHxOGCty0Krrtp495ZISLv3mk/Z3fraF1zjQaXPcCYzNxNlmvWTR2ls+cnlZuq9E
cK8EdpkKmscOP2PNw85hi80m79qDFn0v3/0op9dkRbnu8WbjfegBAY2IwdnfsJMy7PZz6cp3Dl00
4tiJBW+ZkppMRPBbP4dJun8yGHOojThAgZNGDJEQX9j2Z8Y4llxKdITkk9td8HPOS6KrKVCIh6f3
JG0y6UjjAXjCJfqENog4L89pvMd+EQGxajDIqSLbQXK6bfoErA9edAUEwi2j3N4tiJ3uyScisA8r
1NY31s9sVxqU1uVBMOhAHJb+n4sMyQ+viFauffZnNypg0gsimlVNfcPacCSmdFSz/xNtCggT9mgY
D5eQaT341T6oLlGtgr3H6IJsl74S85aC0uW8JZAOvbkoZlZxWiP/4lTqoLXjmWAkzaWdxKA20r/5
aPekLrYTvOlo9f7onCi+tEryX3RGsC5QJv4BKUvAg4Nx/OTVDNA2pJAX1i9OZwT+ycBDuKN0JP+z
shyJ0KwCSXhtWx9Ine/pvjnmM1pZpHHQyx8ymvCfNROsYiuVLN7szn+c9RxVj6qY3auUupzjRQUe
QTGLhO0YLZbtHXsx+/A/WBIyKYcFkXNEoOB8pXsfxZ6N65pDWdcUP1W1FNSn9UDVBfpvNQ2ezJqu
EnQRskC49k35LDt3ym/aXcvfztr6zq6uMTxofjOLZiimq19/lQvKwkO9et0co1klfzvVdIpnh4Hg
EDfSKbqNVYoWIURT259qKs1n7/Sy39ehcaKdKhzLu7RplHzxTEz9AbhpkH5OFZTuWFoDY3MpF3Gr
FzqNbYgKkKzouUvJeuoTd+HeTdy3KDQk1HXRuE4fqjdwOU0U2NeWmJN6C72EeFDGYd68bR0/+2gW
Gz+WV8LOwIDE1jHazhEqvNieh6G+4ThpqXObBi3P4iz2xV4CEqs77KgQM8JU22jgipqK8M3GDmi/
TBiz8gspaV3zk2H6CCxaZRioFp7EOale6IfTL5h8jNwwaDHp0jJJ/ThIbQuDYlqjAa63A+EDSO9a
AVwuVllrjde1kbqLF7qh/HUKesUhNssg2kYIz3AXTgz/YJ3hVJkRH6s+qXwOdW1jmBsszc94V55g
VWHsCh+KB3xyhvTQtAOW2K6quwiQOsCmjuVGnxZM1IoOV0/fGUaWTS408l9jhQ6icbx5tBrV4Dmt
fchINTHrDStyxpq2t/Dgqye3y3tnTz/WtR9LY6/Ed3leN0b7Mk8GzOUiw7g8CIzPL3Xnaz5YcHOQ
KJAeayyYrLij5axWxI37mcyc+taHjRDXIh85Hy9O6rfEq6DfDicYd5xzPjCELtAHlvVa/2I7NQdf
CXvT4kNlNQpnclAAKMTOQLLttlDd2lxtRvhozGrmurDDwmSEIdVLLPMTg/Xq4DT89deswgUFd40F
BvLdTgfWudBMrw+rXWf5U1+h4NwwBuj5Q7UxGWS7lBABlPCTuo7OXM0/irR1SWGzFp/wBrtq4qjz
hwuBNP76agOf887dVEGMspxlkidNezxvcgpTMkRJqWDy0IiFItjvYTMdDEuF33RFBsdAKR2kZ5SW
6Ku4pBvQQCksIforkKJnxaJVx4n23JWuGc721gH7CR5B2KbZji3K4m3kWrp6sQuC/9SmFyTo3tTC
xYUIbITidGMpIfRL4XpDc0NwsAwfgaEnZuJZpuk2sGa8hB7yXIAmoh1/j4G3Zg9Y6d1r42j1hvjb
ro9e74IME1hEbMYILZk2i0d9WDUuE6LWaWz2Q3k/XotZA0euTDKjQOmnOyashR71oynQzGIOKsNf
Je+X2UEbFRURLRSimzGDLoZA1Y7AovPF+PLg9RFa7xw+rzgu0TqwhKNWrGJ0XCSiwm/GoxTlEZmL
3IMUbWxlTHebW5fmvekhTJO3O6MoLAlhiU7l6Ovwy2GY+9miB0YJgzTnllVFvj5Y02TXP+GOqPyJ
GAROAvb+ZkUkrqpIvmq6t34LgMF8t4NFId8GVCZHVPLJF4rh7gTCDC0+ajmbl54m6zrVPdrG8V6o
ke3IHOqNNUQvL1B2cRvYSDKd2PSzMx81agN319fOKJ4yHl5sYhXYjwdLE/Swnbn2foUKkf3BFYHO
8EUyctwoJxTF1mm6KjrzRPf/cXRezZHiYBT9RVQJECBem47OOcwLZXs85CCSgF+/h33b2q2ZtbtB
+sK95z54YP+20AbTfrIvKbu959MhgBfpl6uZ71tExmPcfKNRG6DlAEg7XHdtm6zj2RtXu/q7emqx
rvg/BNVzZuv5gfjXWdxYjvDeqQxlVRLhPOcwOEE2oDiJ2rxX9vtcyXkpTnwXRcJ6GlOhx7yRnNM/
beqOMWE2Qf6WsWAla63g5cPMt1HVn1ljhilL8bAeXuM8STp8906HtRI+XmkfPSq08paldBz/4eVd
XQi5rPlRNOg0EXv6zs3MP1SGzGRcT11QwQZw8vxrKKB4bmclfVHuOc4GQCm8wNk7qmTcN5Zxj7Jy
zDKpnw3/WF4Kj1OYM5R5tHxp1mG+SsMcLoPmbiHzJm/wLbc+IHnIwd72qBW5/0VzJvv3CrvpFU+Y
QVs/KfxaTuvTHhKrLkH/JpCJv3FnefIcqJyg+hTcfftesk9piZ3iW8fhv9jIzzTcwaODdvzdIzP+
DoEDeYEAsHpzJG7MGZBexO3MgCSoBgZXSr7BjfTJbSsny31FuS+bk0GOZF+KDQtEOUWm0ZPv4fIZ
zTCV5xIienrIPbvFDYpk7tqkbRISrYT34uDa+AEpXaz4ItoZ51G/5sU3L3n3x+B9BzHrC/eDrRLh
dAuoxPCU+g7JzezW2o86iG1ybKc+eVt1NT7AnmKe3eCBQPRGujS+j0ZO9TdVWWh+C8vlfmk9sjH3
ydhl8xWWk+qpDkf1L4VJYghmd4xCIqvAZeXpUBcRgvF5fQtm6Vx6QtLcyHLp/KKBOW3LYoer6MSa
NUYgXI+gU7Lak8+N6pYCDxaYqs4ut4qptSuXdcaWq44SPZ8ZIpI1elHDhNimaqeqOmbD7Hd7Q2VG
HiSYdmKFkR8T+ju3LJPTMGkQznQZE02YlUgcqc3sjtiS0TmOZJVbh8LzvFunsEaUIKub33O9sJ+f
QscBMN8FHuv8ZvZ1EGUWp9ORaJVZneI52IDhELfz4T0uNgRR2amkQ80jsGf2iem/CjuDxaagCmED
JiJhwpXQM0113OqlRq7De04hJ3cG+wooWUzTTv9kxhCRwA4F/urcThiM/60Z/PCoM9IqomphwgMm
gYCcCtRb8myDcEeVJ8LljX0fFTRgQAtKJLB2oKWZ3SDsDYz12+c6u5ZVExZXzZq06dnyk/q2LkjP
xgqop8nZzdnqEuAtmfXsJ2xmnzO+ueQq88H0vVE55Nej6Op8M9aGza0hTkL8LJ5DHhXu3RgOj+V0
Hzw2wLoTrAs6YqrswTzy8+TNtbHcnHTloL+8QPuu5s8JxwCi1tkLy9PIPO0JbKD6OyHuQ50/Vbb8
NPEwzrdk/5DniWoWijOA/oZQsAFr/k6lTsv+0a5/8F6oW/JykTW4eD+eA+MQQoySQop7ZTEK0xd7
FStbT6gs411tewNhMqKr7AdvnTP35HEbhQjELVl07XGcitJopOlEKYwQxZAVUsHXnhLLdUjlF8Ap
swM57cBEFxbNCot9lohaqL94pZTkhyAE+oxKZwrIPEawu6uynvEDLkcDI0f0CybqzO6h29eLD1pK
0i3hw6vwwFB5zjdhSzz3URqhrsBNxN9TAGdzP5a2235QR045wfacFV8O5Iw32CYjWSFJ/Rt0kznV
cnbfMGoEvyk3MvkXNh0BznHyukg7vwtRHBgGNADysKtAUaC/npbzLHIYfi2pIG8otTn0sdlxG+tY
sB8JtMOUJjW+F1/DDl7/oFVZvzBrun9gHfPLOIplD3M9jHbHAGHRlq+DFS8j4WU9ryMlQ4TLBENT
SCn4QU60vfLJh+F8Jp5j3PyDNOf3TJNz/wFNVS0Qv1Bx6Vsvc/z1BoShtezxEAa4zMlVAQhobzCu
rqZL4t0OoAV2qK2qb936pr+0UJsgHgRuXl7HQK4sKM1kpTx5gj+V72K0moyIUeBzfLbIbW+huhaY
DacueFrbgegNxPsZMdYjbjfeBmKRM67QV7cV1l/s8bZ7DoCWicc5HWJubzQGJKngVmv2nVtV+d2m
eX/lLSFkps/LJYKNkzssaJfi7Ni6gGNdxGR2/eBwQRI6xI48j2SlsDbN5Xzjh3kvLznJnIDaqPlB
3GNEInIlC1nmN29WmVc0YhldM4G22OQP7lSRwCPHyRmAsaWm/TN3ThfsXW0P64l1brFcKeZabOTB
MNd/UReHfBA573fzWfnQBU+4DVxz3BKDljevsKYhyosNCArygogRll06Dp/cnPecylX6OMkw/UNe
Ilwt6oqWyNpdjoJlJxpLh/dJQjl15YdVr6HzokSPj9t1DiGmJF7LkcOmeXVt56VmiZayG136OnJJ
W3eilZTO6bmkkk+PwLXEU5PA49yJ7Vtm3FkN2QnTTxEy4mg4UctkMOiLTCVuhFDVmexJAixokVZ9
huaDfCCntP/MlwCLQ8hJe57QvvL7Ikp7gFLjx98AyTIcNYmvKXnijnxAlk7LLVsN4izi1LMAYk4e
+C7FkftqnAUp3ihttqiz73bgGwdrOQjH1e5Dukwrtw3+fiRCqKpfhtRZ8Ceumb6dBNdz6LQmPKbS
ZjLFmrZe0f+WktBblCDdE/1Eh7UXd9GvqrSrrwkeMAQYzNl4w3tfBah1RfuCXIP0b1Qe9C+dVZgY
SuEypoex8bz7nO3hClQTG2nW6fW74X1P6K5GYMcM6z0bLyfrP/AogG5jWAr4YckvCM44cdiMQ5cB
xKdp/xBiuaGTn1xOnfrS04VNhw78cj0eWalkzoHv1cYCnxrFxqkc3fWgme+E/b5r2L/4J7QeA+ej
yOBU2k9OkdPl6c6zrNPQuEt38pyeT8HJ2DDwKCaoRnJrEa+j9ExJs2WhT2gFM6e9yLI4+J3Xso2J
hiLKA/mZhqZXA8dGeWXmnleMyWr5hJxxWe7yFtMVzzJs22acWi5T4hNuWZGODERHTrcT2ATvi9UH
Q+mZvno46RoO/QUhJbqrrICzEHn4N142e1jK/WxpzBP11N/mFgXuy8io+dxZszMwG04GqsahdJAA
knyQ4B9C5TBcGYsLY481hqOTELY6ufIJwYVg36vknlk7YCCDe8ccAiXX+XXKB4JUKBtSmHUJKZUf
qhDlbZhANyCWGT8NNm4E4oMrI4alHOexpdW3RGYCJk+j7N33zMsZMdTp+LgmPbEnTB7UFXEcZDK2
RZxc24WlwjctxvFcEgxS7Hw1IZggHmxBYxaSHUU/aLpVivoEyNMxN+xk0+AJIhJYX6b06q6yBelV
DY613zWj694jqzQyEpt54exX6QzoyAvpwi0ErQa1lSvPbbqAdh09IggogGqljtQvo7lviUo6lDTo
wSEBz+He9Crs9KEj3UTuphFIwbHIHSquiZC1/DLDSvvVyYzuDpMi9E3CAv91K6Fy59QPYH3DcSFm
5cxKKlsvejJQCrOcgp03WZKuDjurS04D+xwWvYHmir5rUZkELt9G307nouj7P30+Dx46J0Kft6hv
IA/c293YZ+0NjlqtprNPRF9/VQintFH3cJ1+2LrFk1AZSEQItXTFV2OcmX2nxskYIX+H6tjRxnzp
oC0mdAiLXibkmkBfPmNRNicYY5V4k0jEiyeoHnF3N0PHIqIVdj/YQUCM/hacmsWY7xwW0swWV/gL
qNhwEu80g7b82a8CNAkB4dqKdX5KRZxTu+NeKpLev8NJQTgQG4CN3LKSOLREjdOzZSiKqd/cLFVB
0F1WMFDUqwNZo49r66IzXlZmQSWzc+LtBvJv0O5y/LMvLxcWtvFBlqqmjeKplHF+dFKiL6G2jDCI
n4pK2OGGZbH6+SlEuI/4QnttNewKgi2X5EiDUUq9X5cm/ONZZZHutW2t/WtLnFuxL9Ep32FEm58z
K87NDhcsg56ZLl5FPTjj25qB5FPVUSizsezNlatctJsedv6nxEoyuhlDUvuRKM38EiClXk4t+Fr5
adGt5wS3oAnKo8nKE5h/a1YCq+ynfv1cpUGeG/Fyl9B1hWNaNLXAyb6HbKy2UKzQ+PrOZbzFfcgA
FGW78ooyZomK0HQZdlXconIRQQakTaaMiO/GANHJtQItx56wilFN7rnrPHkkqNtSRFyQUd7ccQDG
Eqln4rGVxF4PbQvdOGiUk2TIprwzuCoQoXv6t2Z0dg5rSHDuqNuy8ke5aNM4LTmXUecTwAVVrSDP
EaEidUBq3Vh6dpbbsU689i/DwJnpTWwLH0t742T2qQaKhHavxOaObR4c9KqGA6L8IvlqbBU6Bzmn
c3LtAGAZibu05zReP2auq78pGrmZMqoX5SOJL7gU9i26kZlity/tuzwLN0cVze9bV+Hee2Ib6cqP
1h0s0B6OnOzsphFr5x3mGcjLARFxMf5KeggZs2pNIWZ0E5evd8c216tQODYxcFsqHTe9V2Sk2+ic
srzDglcuU3eHx3MqDpyDZX0PNkqiMIR7l9xkHoKOh86mwf6O5x4a1MHu5RyzUkbsmeKgZ0nj/3iU
E84mCI7LD5ebDefHyBTrKhSAmD8WDHsI46u+FRl7t4ZdkTGs9tq9g5U7PFDkQ8Thb4RB/BXO4+on
LxLTA0tFVixZcGpYOE/fvVR2h183ba2jaTrfPik9UDOvsAJT+EQBwRv7Hp1YSCKWio3ASl1RYkWO
RbAK2+80aG7QhocJiWvZKlm4oHWZkktvd56A5qV9s3w3hAkHp0n6rEjB9OJX/ixy6mbkmE6a7CfZ
tAuSSxNWN3OhnYbw9JQOeoohg3zbxoNuYxhFDcghuATie0gg3A44+WxWWWEqrDOzX3vep4DHg2Mw
taBeoDWr1jmt+drNd4BpA8nEDW4OMiAxh68zI4/y0FfhEpxGnDf9sUWxnc9R5Q0Vsffwb8QzgULE
bTKccrqLcNuetOFMFiVnHkYfF6xJE08MnuFPWgHx4TO9GRaL1cmgCyIRQqkfUt+AyIXScAQ1qOvi
XIF+kA22DA5DItWmwOatJU8oF7uFjXn7WQzD4L/4GvksIUydT1aRCYjCjJrcpG6PwZyOlv0xk7Cw
3Qc5hhP+JduK73pcijrCg9eb3ZzEQn4WKu3y9Jr3JnAxSxeo9XEO1JyoPzxrFR32SvzMbSK6GJSZ
z0p9p3LtQ8bsJBkObMNmqE9AjDAc0DC3/C4d9/bHzOjDvWFdUYhfv0Zujz53tkAao6CWioCJgmEo
JGMSzX2Blh6UYyDPbpuMLrrDhY3CVeUzaD0bqbLNAilcDnXiQ8jBwlGDMG9g5B956Dv+lJRx019E
D0z9iDVy1EhCigadIsG29Nx4xlhPA8EYNFXS8MxLW/u+jymctfptAI5cPigXrM4IZxfKE/bQJh2f
RqovHV4xzO6hx0VYQTOYPDUe4DK7C8AImfwOYGFj1LGBvKb1ATOwU4FdrEUgVARKH/P0Qh6CQdKu
8nU6FnUelJ8xZcB0rXjwhpOpO/IqqiTMDFv0ug/P02wP5tQKm1Q+q5cwjJha4H419rKQuLSRRy9M
+4cJbXCKuLPrKwdmmFGKVPUEBNihGv35UtJaIRHlQ6r2FSI29siIFZiX5WX2hHxWM+b3poK0I03X
EC2YI9p9XVPy7y0TDlRGjC9o1tKaxDrk1M6ud5chPTOv8ZZzwOJP7NloCfQUeRqeBUHL3xzyzBir
3Jc3jTsQbIvW4l2XwhkPoipqg1e8x9IlcZAwUvJiRARYEBiLtnM6XYiNin/7xiViufVi1f+iGfG8
Lzobu+UrQRYX+WhbvDOBy9o8IqkjCmecXZALTd5XwZGxHlzkQvdW1BC3xrbPnayJXR4HUr9vMfoZ
3CdEKn8XyjTXCEZyKHvFShNlU7RTD5XejPMjcXC4KTCluMh1kV33fdeE15AYpgaLc4m4LSHI3jmw
maJSC5KEGJMgz3iwAqvJkXQ2s7dyJoJzRN+r0g9raLL1XMFx7Hm27Tq+5hBAOzVMavhJWTq+iFLM
bHyxoSGftxvK4Vqi/mA0RZnATJx+bacK1Xi7GQ8dpInF5x2wwKASuRT64R8bcoD3sLjUIQeKGx/9
Cf1JekXiTDDdox/Ps0sfeoO4DuZy8Q6kRaSv/SSVQhJMC3gL01y/5QrF5ZdfJwzlag/G1h75i5sc
28K2/iTKK38HbOY134bdv47WuuCzIgewigzyr28IMvj+yeZlg9DGWybn5Av9hE+5ci4raW4/ZeK3
DXwnqOOI/No1I0UwMQ5bvtxc9xA5f4cJYRiE0jBcH8nSSu8bMFDLKa4qT0cseLdAm0YEzSEg4Zng
mS6oz0iPU7m32ybUjEBRPj4ODqum49ARVXW/Dgz2n1lWkczB55M2nLZEJu3YF3gnOiQQemlfvMFV
cP95TZaf0VmDvsfNlb1IPSb6KvddeBhk78BK95Ul7pZkwg5M3Gj1NAk5NcfKX2xF6lIoidcDf6t3
0s/6Z13PBbNpDqNjjuK5PqmsSe6VZLN9nlyGXUTxlCFe1Yn4yIPVax+ilExjsXMD5s/3aV0ZH/z4
KHE89INiHpPkVuTbGb4EwYw1uDBimS+BZaNmGk0g6RLqBMcPudD6DlYvETyWH2BDtdEOEVyLX4Zo
itC3TnUXk5RRIBQoGD5LRE44DVlDEzZqPTRqhlQI7CZ3dyjVEqSa2J+20xqn21H7vMZfcYK7bR/E
lveE7AiQ/Vib5FFXIv8rrVzc1EzJmcP9T+6yQg8tf7Gu24GIIR+lYrUMcNmHnEkaiN76xoNdgWhs
6AUrTNzfIblIMM6KjWQ4XAMgCNCg9Su3jV9U5se2KYED0g1AbwRNdpmIJ9jGTFgC0QdOkrwua62G
vfBbvVwjeE/aGxRr+CTmPP2k6Ft8gr3a5GXEAOJdGS8lBQu7Q/FeW0P7nRMo/zcHvWlfbenOL1aH
DjNiyVhfaX6lbJ/iL2daY5PB8dLYffiWcI4+eXPRlsi/OHwFwvxOvFRgdtsLCT3TkbUfn7KKA8IJ
3dYzUYAivae2ASY7A4SOv5lauag5QJeVJ+HlrnMWWmU/qxDrX8VuiRTGcc1PIVRbrHpWKdSZSm9h
Sxny25NaLRL8q7w6IT2uMMG+QvtB3Ffi9TcDdEHJcpwnhbFJ44HzlAUjM1KZ1iszTgFQLtT3tyit
huTCN+gCcrYRRO9r4RXsOdqQhm62ihhw91D29vWAsTHbje6M2Yqbt75busxMeBaMDarIseu9u4Lc
uVnXTr+Nqhg/MD/C2AktVRSHIKGMjMbB3hrELGn/aGZBgFAyZmyftTX1f7tV4MYPB0NAElqR3FfX
pVP70zd2PKazAIn978QsvJSjI/W8Y7cnfolCXX5ZtNbjjV5jNJo7v46THxsFTwG8bu3ds8pI/941
UHg4TZHIO0e05aq+HbXy6mNPV+dGbqC97llWMXtwou7Co9ulI7kfxLtuL203vJgENMuBLerGF0RD
QWgSZTupakBhaHbzOnWxIaFzi8wgcVEkaep8+myDvZuehLD5pcZSDenGTSuifNEs4YC2Jlg/bmzZ
FzWGJREvRUdV7A+xV1+jKiM3FApF85NbK8PojLr+WTWy+MBelnzHwPHMoV64uxFzhDSmwxRgd89k
dx+3FIlRkk6Q1JuhSz7BbeNJguXks5lrYs0sKGGHtwsYq8UIbdZx7wUu+ViEV5VVVEis/4TeB1tQ
obTkE9of9o1+RjjzTGS3eqhs3/0LRWACfi4796tMkZOc8WDQELsNWh8CwJbg4BNxVN+7eEkK7u9M
FHe2wL13Z7LO29CoQBFwViks5/vSU+sFEvsMt7Ca4SiKKmzdfTbbmGBaU/Ry7/R6hJeJvHA466mZ
oZ2B2LBPdohAkJ+qItBogE+yT/Eaix2WDzU+mo6OZ6c6/KtXTe/l53qkSbhedKqBhncMAHYr/Y93
SK0xp1Wo9XKho5AohIl39a07I/FmBGcR0/MccJ260ztT0VTcVy1rhH94bTBvH8aghUB6nFBYZ8kt
uz+CpU/sGdx+OOQBRlPaD2fycj7nInm2ZuFlEJrCeOxu6tFzXznEg+DgpWneR0tQJp89Nor+77pg
upYHRrmDHfkGQzch3tKtvnRa+tfjgKcAzwlKgopgKITH+2KRo75Fh7f0x9EsDXpCFDHWvPeoxGKe
dsfCGqljJndPrHixSXgAdPWuWEonBNwQON27D/y1OWHNbZu7BbuohZcyBgIdweWq0wfSwDKHwffK
zAbRzYKimL0pqAdM56TkgCLzy6iw5GquDQdjdl45oJF5ESWYYExGY3RBPjLQS8pg2sIH/JBDAx9c
Ga2emF/TNewkFuC+6o6oiuzqYCNIfPISnGf7oCJTiGmKVb7mpAY4t3HrU7wyj0BtymC/k68M5cbf
kBeYWll5EzGBs8+1jCHIFywDCbONeGq24z9odHXyW28Kzq3NZJmlFlybM7sdJ/lL5BdaSBiG0j82
bYr6O8D1m55J1Vlc9uayE/W1l47D+JcL3sluIUXweeW4+DayTiOfna1ef0IIkcTPoKe2heKySogF
5cJjfdxs5OnRrPC/uOMS5Zyll6C5pIod34MlXbJTkiBc3ul+xmlGQ46OnVZeMFdJbZoXn5IRXI1f
qirKFTVvVCNQsp88enpWCxXx6vl9qnCtcgPAlSpWcM8URaAgIToo5SloRe3yQNXjkBWgQEXdQnz0
fnuoHcsNUwzVv0y2IAiOkbhGPxRYwaUqICc9mozS96PFRuGf3YTZEAqq2uBHT9dptySeNb6nqaea
q8agp40YrLaCiZHuwnu3mXtxYE4puBuIrGz+OTYbwSPqNQ/waVqnTEBd4J7PiN6n8jKlhokZ45gQ
5VOCslM+uuhPP0dMYu5tR5LxcLRjCgzACg4eoKXg6zpOpLlvCIluNjrC8ZeSqt11aE5+GJBgBic5
QN6gBZxtAPLEG6BKteI2fWkrtXxRVyzTow4JdSa2yNjeCQGcg4/IaqWqdgjQ6/Y2oW3Or0lwCPK7
tmH3sw+hGrKxxgBSM9tBX+7i4sQbCJTfcUGuMv9WwJmQY7U6JD4AC1t/0yB8GbrHufLi/GUspgzR
P18Lh9aSs4vnmglj6yHz7aDrXug0DHGkiZ1ULKCsdSCcQst48N9bXCszZIsRIzv/Rbnh+6DCpf+b
h7TRZ9xRo3dmUGdn71x5tvXAwNzETzLJdX+mjCFt0MyBi5HctblSKq+X9cOMNDs9bCsf+yw8jHAH
P0O4RU/NNptVkyCXJJZ40OPKozilzOmJngV/YXVojuSR0bShwnYIOFJXbYIL5+B7WV/9QCkAdjGn
QfahpUkundVazEh823EI+IinV8dn0IFmTpv5Yk85RjGZGP8nzvu1jzrm0iQSFRaXaBBOzp2P7TAm
oJ1ndb/dYP42dPXfQwfeEPNu4FHs/xpYNaiEIHLWvd2d10mMG8JK47ISIWpPNjZL0UIaUPBJu1qt
V3GAv4mR1wxIUk9KaKiBhoyenrFQEhUD+pSuVPMfq87KxyUN0xQ3Veoh2ESJDc4ZUN773HI/4pPs
kleRAoJhOG+sWwvnA/alnhcqQo9HNY9mTU5bLG/2htx6+JeZFjGShQKfhXKbefwRsBnM060MjjkF
4F/c2PiSPcTEMStkDIB7Lx7xR6L+Rplcm1W9F36RN3uN2v4DWT+7vcyfDdmzmA8/kdQ4hAiRr3Lx
PSLtDhNz8bdh3VY8vVMtdx0P6S2gQ+aaZdGo8R3WaPm1rk6/cdZMbEVpMLqP8IPMk3Hi4ZMcy/qf
08viOyaD9spxzAjZsUWXv5u5zPG+oSz6YjaK8KpbdNceOuAM1iGsyvwjHGu4eDby588M89qzhTQ+
Rd2M+mRv8DHeVSkhWruwa5BfQXbrfvqCamWHzbd5xVDhvIbCdf4VWfZ/gtM4BtGqqg5x9uhrAQ7T
LogLRHzM8i6p7T2PGufijPK02LNErq4VwkxwSEQf6x0CRkDLBoZpzaGnMTUuUpNohGeSPUYec66R
lMLeqFI+ziFH5py3a77gotAp2rWd6gUdAd2eVWLzk82/Tra9H5Gw2f1SZzXZwTF1kFHA1KA889oJ
rgc0hwJ7lWQRrpqW31UTeJPRVgRheeW75YDbiPNqJEAK3aoSSFSQK+bxdOIwqH7NpOW3ZThvN0p4
ZV2Nra9/AjZ8IRK+qiYNNmQef0gscFiHcZX6bnBt9cydk/hn0vnIdFiQzULIqPmcdiPnKt2blQXd
pWMCCvNvSsrnTvcEVTrc16T8NuxsDzYbl3+yH60XgyD4vOrWuQe0vCF3YDX1rMyKFL0JV3tkwtyp
Tlmc4Exb0lJdd+UavtagMcZoBO6AuLFpcI1kDkUKIhA8vyELwQcLzYy+mEo5T9M0pI86trkLE0mo
FiSCZL6z+6mG1oGS3N2lEMuucfqt32KiOo9Sl/zrnT/ThbNgtbHZymme34xYgGfSjLL2ZGXdIc52
a0bCaVhdPLROUzR23vDIVk2/5MnS3OY1kVk7JDMMzrw+6B9LUJCMaZJg/mcXOdIRFmH+yS2GsjkO
gszyo2WRSh8hOyfUUul5/YOnSj+rbkqoR2yBncRRePyO1E2knPPeN1MkLMqpQ+1lq4lMpmBeoaUT
O2Z8xYNqkpx2aCVMFWi+l+0xNuZPIY1tQNUYV1+hkIjCxzgBQMejQHBWS0/2FMIA4uew8fEcWCLo
63CzKURrUlmM2ta2eO3CBZ1KZRnvJmnt2jmGlE56F/Q5J2jSMUkiS4iDdReCLPvo5jnAkuzzAFA2
xDwb3GgIhDgcILaPbWY/EJDIQQWmy/5CSIm6NF2Nf+qXofzwRqf8AOdSfw6Di7CSD0LesHDIX+La
hxA91IzrL1OVV6dyhgG4n9lrfyLDoUWKA42U36yIoCgecurewGngcTqozdMz7AeW4z2m1+kia/pn
FSP4Bvq0sOfqeBuBNrUt9cDEtJ5uPhAwjmkeCZks1uCHgPfOADfzuo+KdvPZ9S2SmDGAKOxA2n1c
cAvNBwsn1p8yTad7o7DuUV87HlXbVMl1E2IxBgM0V75aAqXXDkOpQBOZJKHZM+7p84NABISQs2cQ
vOvHcIOys21hnNME9pviBWah7tfFsvOHlCB6UyzIXQTTvnPQgz0+lAVygAPqCVDQJB4X7x6RYGK3
FobA86LrFcS5KSU0QvcxjZiWRciHkdjDA8KYdt5Dxc+Tz7xP3X8ZUid/h4arZ75eDpgwqrT5ygA4
XIvMbJEAxoZZTNuRKOJWlvodGrC93Lux6jggBDbSzjbucOkSPsQIlEcFwMjR8D5zOpfmXHf5JryE
TAENSnciOVgAmadrAJYsE2WHwpNphe3d+Wsf/hvCun/2tp8aiZ2x4Q53CRTvpbJRv2PXw4MxeZvk
teggFYZ5q5+LuQq+w643XKMcgrhXIYQcFuFIWEvMQm/kKIFv0qEB8FGg1AiQhMCI4pmtHIsax6lm
AhHAyvEmYi6ErqPLEzHGzRZMwot2HtmugVwylO+HjJiSZgdbgRgvumMMuDbNEOlvTu9k+BVFclVz
EDE1JkLmnzVx6UUW0Bf2HT5kIHww9SJROeWkzjkFANGdCHsMSPB029cB2CAcMlbnNyyF2WMJMdHd
CdvU7yWRuTnQ/SZ+Q6mP2zNOjHtqBzaXfDvYzG3SCrckzVlttuua7s1pq8+urOr0mhJC3qtg1cjC
2zz9xpncvFaqYgDdxjKprhLAG4zmLcGMIGOX1B+7STXPMcE5FNBF4t1KbE5QeWbffCbJwD3NlkN2
+9R2kuAw+aTb74RTtQh7mFnvDasutZtyLJIo9fvu3qX1xbLvWfqbV52YDN+Pm38zth9SZtFYoFSV
Y/6lQozV7kgveaxFCh4Ka97wGJJCxLAxb+oLCvZ2YgIVEEa2lZ2MO4LZeS9hz7MRYVm8WZxJp4Fi
qepLmaTbAqAvEAyOeIeJMWABy32kU+S2rjvzmPKF1nczHO6fBHwRGTirznSUDkXy1qMnnXlz6+FO
NdVsscbgbd05xYh9pXS7geCDMP7lCWegA4C4Zryei2eOxuo5Weuu3ntDv/yx8V48snIYvIgBu4YA
DibrLl6HTbtAkt17ECzmQn6tFBEvgdgwVTFMDTuZigReybx+2Gidb7ED4qwQI3wNPj7B4C3wphah
PhHUBthoCvqRD4N+f5ltkF6CzSplS2F5zb4MLffW5mkkwiWr1DWZ4HiV+DqdZu92LrvDZXYpxwZi
J0Vkmc5hiU19ghfIXkNz6ArL7w6otPn0gXsGb6XMmNqmqHuYfOjWPffW9qu1la3ffUfRwFXzxCRj
QPH8uFSbV4ryVu1rqPv5NurBF6spajEOlZLGbMQ1cO6w3ZDjkk3TK1GH9TOt9/Q9p3mBr6gnPcdi
2NBGNVNLLhOCxkWUrJV9AuFFxlfvJG5LrVQXb2jWu7ceIF/O9bhZGTJrYWUdwvgG05AT8+VOWfCP
U0UFe8wnOdbhcjBfKbCs97VlAbvzXea4B0LkMv+sFc6yU0LVet+rkeYLeXiO+MuU2ZsrsS9A6CSu
/irtrfoJYWGKWAffPEatuJ4/05ZqK0prZpV7EI72haOLlr5HhVLuLfQC5oyXILnDzcVey2X2Aawx
494hr6zy8gizoR9izc+SIXLZdcNOTxrzXZXsfI5Yo/qDTaIAe0KN2oaBZ9dZe9b4U/rEhDmh4Gob
az9jhRR3w5yzEQ/rEqHZoljUXgZyR18w9PZnOIKCBeGK3pGFLUtWdthOPh7ycY0hMvBIuHsAPe7n
aA3gJDtyKYdLqvC4H7fHxePj5S06sM4GxUELCsQS4WBHVJcV+Ppo4XumhSIkfAExSBb53GgKrFJJ
kBFKknmASok0WHarvYCMGDbmpGyjx4jyk7sDn7J+CogwS47a9uc/fTZvIJjOwTHM0lUiYUDvQZrX
MDZfTFslNAMHH8rOQm/8msO5AR5jk6y30zXqy70sChA9QmSoQzpA29Drssb+GlrY0xEmfed+BUOE
TsYzREpNiLaIZx3kf6SdV4/cTJam/0qjr4dYBsmgWezsRdpykspIlZRuCLmP3nv++n2o2cFWUkQm
pO2LaWCqoZMRDHPinNdweNvOrDZbB3E/3YohCutDlprJyR7HQG4KxLdAYJAwJDdNXTh4S0Pl845Y
ePEQoX6IgmnF4+afqI0gQWoNcK7bVLFqRAzJZag+Gr3h3fgUS2C8D7hiI0OUvJvGzlAgvfld9tG0
cEXZwZvwnPcR5/OXNugDukV5aYtdmXk9D1hcfr9RGkCCpB3qgrIS3Tz9CcmYotpBuIwew7jSe3AN
/HGnYjvFvoBLghO3TZaz06USuJORAvv2Q91/TLpMb/aYPhnHzlKxWhpk3L4j4RvCo8ajMtwYXEQq
u79FZKdWYvEd3afoq2iRgNlWhZJVH5Fvt59StaW32E9apR5lCzQU4HLF844uQoisN8JUVHm0MvoK
7zT7Cbtc5NtE9SBtYEgppr1imIECpQt6B8d6qFBV4aWCAB/ZXYAXZrfjwqxIZRD8crvYRr+vahvz
q2FOdgU5RhcgMf1g9qw22+7Ga6UBEhJnu+xgk/L+1ClB+rsIIDkZJryWR/hCXLgyp3EHC6v5aVOk
qShKaBYaS9DivGOnQrtHrUKmr0CGaN4VdWPsKakACaGmx1MuQYDhIxW34qGkLAfJKqmy/mOKzqG1
AZFDvwVwDl7L4Jg1CpORFc0q/hiS+qkMb2pVpharOB3Rwqfg2v6YgFZF+7oCZLETiTW6Maf7j4zj
6GVEmTbcZtKc9jaPTmTzc1++6m2U3as1Bic7I9fpo+sy/5JaOjgapKWKR/TOgg+TbhswDdpk/Ic6
7fBThc/ymVSyuLOpuEa7AuU/xKyMJt0niJC+BnzgZ9pUQIXiluJ+GOTo2ZdOZgAqT+dam1O09UAb
J8WNCjZP/J4dhtQRyW7XFyjBY/jc/iD7oorKpiyi5AnUTGACUrXzTqMYwfG8E8HYcoiomuycFwcy
WnZogs60NpoY+xi+TaVaXrdJbTrR7XYSw9g8hLGW02EGaVV/wR6AabJiusyUuOtQ1W995Ptbmjf5
WAI9orBMpz2bNGpeW6Gk9IBD1ufsrtHo4bHBRXCg2z2q7JRS+E5scOsBhr3t6xZuII0/VEWa2NGH
Rw0bVcgUkhOsfPQ0S6N9g7iAiS1bZCat/6qZQk3tbcs3hwJaRhI/AKSzULd8ibCKRju/L6z2Hkc7
xzgY7RjJo4nPYfYdUqtmIRihFXWPNGORm3uUHdBOvNMdBFvJ/X3RokUfJMKExkvZc2jeBXZr1dmN
7WDFZN5D2KcFsQ8DO2RCBr1AiGdfx9AjjD0KhQPqKgF2dhuVCr86vxx440PqG0jVHGV6TJDvT49g
vmneoezJIZkaDRc+N1Rt3UXYCirbQWQ5ZhSgnbBhhWk1S4T16LdHeJJP6OjgF7wNAjjraC5oHD/Q
f4JT5CA8tokqgKlkFmEmINGaUueFTq63MzAyfS/B1uc0/gGLJDXn0wYCtvKlouT2j2kY1SvV3Kre
RmgNkFCl+Ldsm9CTJ9raGPu0uSYA4Ums0HdhDoNmp/p2om+7zqz+mTHDWAP0RjSroVQSIj5YdhzQ
Yx0lUnTJDd5jw/iPbcK0xh47HegJgesn84HTEO8hYqk3YAo1SRGiqN4VrSLHDSLgzjcr6ccDAvDU
53HaaMAetQ11NMvQgcX1bRN+HsDof/Hxzwv3Q6ZnVJ6QfsaIjM6YvOF30H23FUOdbmBMkeWjG0xS
Vgwlyu7+JFuD/6vY74wUVgy1Q2kBA5oaKIeDSba6RRjUq/YIIWEbn0vMRsIuc1xq6wBY4MKm5p1J
Ex9MZR2DgHSaVHlWTYMKjdSj8p9Ay/Rxm05Stvd2VGkv5Hxgt3yHxHgzqRiK7nsD1MtGSvSWDFXV
o1ssUSCUFBktlS3sR/BHoWbj7K4bilXeNfMS2UXwZpSj2g9TiLCUwDTE8yLL3+JrFqH5ISb7k8lr
lnYqSAoNS71OgwkG+BOLkTLGY70fQYgNNLLI4TTKPkUBA5zjAVs0HsAgvJEjyPATaYPKNm/qKmvu
Iq/2zV3YaX23taUnvuJk5fC/Rm5HbqIs976BJapPDrBQklRYFj8tXau+gnPsnS1PG1Z2oTVoyA/I
2W7CBk3THdw24+So1H8PGXXqJyBjVJgYW3zTArJ/Qnlp+CYzvXinmdjcHkK6ON4eBxvD2YO007kx
9VnxSK/oXO8MDebxVgJtphXhmVWyxWyDuhoSr466QYAL0QK780bapVH0I0syLFuzOlPeo/WUIAln
qdVdFmfILlumXR7TEF/HWwfO/b3aVLFrBRzIWIeiL7hD8AAQIvBmEEyiMQ1r401hegLlISD6odH1
LQjjESSghe0tfBSr3sjRD8MNpWHePr5Ht2bDdHDz11RFP5mB1n/WpiZ/9CQfigpjRhEiU5Czx1lM
R0V37NWvUSozGvVt+ByLucYapvrYob1us94MrOjg3w2UbXjtwSIgeYURYPl99FXN0XIVcdhBWlBQ
coD4NIUnZxSWuQtAEzqHghZ1sSEhoFeA1rKEpSe4rNE97wOUIvDdgvoLfw5DN6v/zuNvxDy5HJp7
viOv8kh44fzqoh63aTmK0LhEQsieRRWsz9IxZl7ylCJHw9srAxCHTcUHnlhDvoNQINsbapNVuW1N
IR/R8Rm+QmCsvka8WL7TzfVbHnzT4CaQi5/pgDYuat7Vy4B0ebGh8oK+jtBNRow2JBPxH1DfAMmT
6e9LZEuLm1K1ApQ1KgcxwUNb0Aq6CwH241plQiTQ9v/+1//43//r+/A//Z/5Y56MNNr/lbXpYx5m
Tf2f/zb+/S/6CvP/9/bHf/7b0qWqGtJwwFValDwBofL371+fw8znfyz+I1DDoK5qWs2FnjbvOhTy
Cy/oHi8HMc+DSB4IqmM4ttAM6eimaZ0HoWho0Sm1Yhcn1eqzkdv2e4v74jiFeo8MrcD16sqw5n/x
zbB+i2ifR5zsUNroU8RunavjI+cf1qFK6T9Vnm1s9XGCMoAUTXC8PM75X/0tqqljIaPT9hL6IirF
gs5u0U91HctqnhIZmS+6ninKHpOyEBLZCFDQTkz1SLYKefty8NVJtnQkojWLdWAsviRAFkoeIFjd
qK7Gh5nSZj+RyHkPSMh62W1RVT3sqcsxV6fZ1nhAIXlv6db8m96sHpFiOGw2auJi5gU7e6I984M2
bvi5m+DCjYHoD1kv8OG5HHZlnoVKSNOiCOdgE38etgPcVsgyjF2zHJ5Tj1p2Z8cgg8gxQQ0MvIJP
sZihT0B4E2d7Ofhix8xLi+C2jZ4T3EChi/PgozbS2szq2E20ktQ3h1RzB+o7aW8ux1mZW6EaJnQU
S2OgpnMex6x44BKGQSqY7ShKwE3CFUgpp++a1x6pyWOG98Pny1El/+piCQtgpqSHpmUYkD/Oo9p0
uAcvsyKXRT7rn8IDHfEwKCKgjnlTBO8uh1udTLYLS9aADmLNP+fNAoJXgVOQUnAyVD4dVxHJU6AH
9Ecuh1nZG0J1VBNwu83xI5cLRkz1gIhG4nr5AMUUY58KY3f6dRYXHJitMtC8w+WQa59PqCxPCAKg
fOX89zcjU2ZEbwXyyQ17Qwufezsmf1SINO79vjDyL3bpqx1SojzH7y6HXptU7J7YIBzqFmiN89B+
jSQ+Ct2MthjpCkTo/5Zo7vrdX6zQt3EWK9Tu4skWoYSUAsgPTnnpvwCzK/cYscFuCEKEfnM//PYX
g6O8pploPWvcWeeDE4U9UZ/WE9dy8qb7EMel1j2ZwKd2fxNHd0xQsjbzuJhESH9WOsA1dgcefCiQ
1+rkP+cVmMsrC2X1a5mChoqto822HBB4AIBMbZa6gJ7lMcZlxd+jrIoP5OUBrS5IR1NpvqrCsrXF
10oS6VHgCzLXTCz/EylLIPa6qjtI/0W1xZtS6rUAuReRH1+OvLb74O/8d2RdPf9knGFwQMDhuaiY
qx+ElSDyyNEj4LmgUPytbqisXY64NlZN1dALAjGvsQ3OI6KhFWFmWWdu1AIk9khy3jXVkD6pKCyj
IJnTQKVIFV+JunZ2aixJAAemCQF5ETUsjano6yxz8XZxQPmrU/EN2cPCtTCQ+H55hGtz+jbWYnnS
Ts4HeHV8zVBvXh2lmXW8SiySBzjLTx0U9+f/v4CL5eMA31f1Lsrc1E4qBqeYYbaHzlS8iFozPpcZ
JNq/WDecXqghUyLhKbuYzwAzS63Ac8/N+8Q40q2TzTs7wmFvOyW2RLDNiszy/vIw13YjvXeDa1cT
0ljuEuDoMG6rNnHpP9fltvJwud0P9MuvTOfqCv1/cZZ7QmZRKSI7SRBIDb7S/B2hVgT6U2jH0v6I
F20f3uIlbF1L2FaX6Juwi9OzQV4k6Kw6cTvksQT1mtQDC1XSZjwG3mCEV862tXBcf7btWELjUy4W
TdCg4jGFYQpgUPUOMdysWzJDH6XrNPx4+cOtTagu2O3StE0VJ5LzLc91WPgwa0l/NWP4PvMd7jId
tMMmsf0j7+MbFMHbKx9xbRNyvEhV8h8NPMZ5TDOlZSADLsCe/pO1RW+puIVZZd1jGuZTsszK6uHy
KMV8Vi7zMzRrdQvcjOZotnYeckQhsTEVg2vJboKvFlCHqutulS4HCAJ6ay5IwZWlAjXQp1TsojnI
fnb4vPwzVr+rCVAMmU7HsuX89zfJzeQ0lUx1O3IVHyWODYod7T2CPrC/eXFQ5b0cbfXT2iTDUtBE
5NueR5ORgjPiGESuBxz6Fh5yAaAfXvOzmVJzLJLSPg0AYK6csGsngY6I6Zy/GTqc7vOoBiptc/13
zoQDFQLD2NW7mtrlsLs8urW5JJEhA7ZhYUmxWLgJxHKgLV3sGrgS3beDV7SHIZ5KgaVt6V053taD
SXajrWlzOnw+qC7v8d1wxshFQNX4ih61cqfmvok6rNruL49rbXMYuqlSWaDn4BiLUI0+gutSdL6a
UG3M7Gk1bYegHB8xHgHCDymxvPLF1tYJBTRDIqxgq7q62I5lmqupBSPYbZsK1eggH/pvY21S2Gl1
6no4CVZDdaQCJK5lwmvTynaAzG/w9FbVRYZj117JhShI9ukRYDgaFmI/ZVLvdzYCE1fSbrEaTWpU
RXCbZoUuxsmN6GUjaDMXSG21LSjLf9SEhayIVepHBQLXjkOghWRujv2L0bYmwpOBaT/WEBPv6VRK
RJbweqOZRnX5NVZK8/bypxfzL1ieUuSZc9mHkhIp9PkywwI2T3BeTVwo+4DDEYy4SZVq+hmDvgEz
J2KAwlJ/6hyMMxEcFQ1eKbz7tEOALcfl37K2jXk+Oxaby6Qit/g0Td+rAin1yE1y/CTRMFTRQsl7
tQ7+4q57G2j5VSJtqOMi5ymbqvWXqUAYZqd1QojbNgftfmV3zafPcobx47QtYBKahMl/PsNqLcGF
2iVVCDpR+RZwrgLcqTItGk1IzFEOxF8UYHj4Hu2jent5TufPtwyOYtF85c3PW23eiG+O/2aogUND
kzzhjK5AjmocG8JIon2vI8jxjxhOGMoLur5jdLQLPzBeYaOV2qfLP2JlF5DisweoP8HKEYsZaIs+
qGp+20lqCGMhdpu05o3RyOy1yKE1XBnyynxzBQAp4LajNLJ8UycdshKU0Rw4QG31gtYmim+iRNjk
IGEahDsrqxHWyfy+elAqQIJ/cQdqFnkGyQZ9Ycry51OuDRAX49JwTgJ0vz3XyTleaRuUztMoMNDx
DNDTzxLLwezK/bR23CCCoxmmBXaI1tpiM8+YtDKi33IyO5PuXtdqgmPGn5zHIgXcfKBS7WfPsJaA
OtpOr5zIoKFqqLj47RXPQStcb7p+ePARCsL2pBhb/d04wKFwLy+I9R9qzycwe50Tb7EsdRqUcFs1
7+Qg9JQfqdJhlK3KbnxERkRFVWWkFSc6m76d3QxTe+sB8euPQRgO9OuLTnpHv+TKwlHbia0jq8E+
ikSNruRwawuXipDDDayxg+ViPisIkb1XqPapV2CLGnDBHkL8ML6j29JOf546aaTDfJFf5/CyvhYj
xOmr2Hqf9A7lZZpvE53KouzFvdJlfomgad0HxrZohRN+uPw5Vg6JeXdKdqZu8BheDBPniEEjC3FO
4OhRc2gbzC/6RPDqNzKQNx/qSub/oDKQfKkLkTwPyJ1HN5d/wkpCQIFIMteQehBSWBzJCS1QiOme
cwJTR2cYqRo4zUVufGq9CTqO1kX2F+TCY3l7Oe5K6kNmjJKW1HU2zTJhxca7hVoovBOcnB6EC/du
NivXIbntT3F4RKM4zK6Mde2AQuBYCK4Dm+7DIt2ajBiRmcLzTjFqzuFd0dHZi3B5cbAfhIYLm7Kt
6GrB3Ub4Leg+Xx7x2prG249GgEOlWshFdCTZMgE3TTlFqaKNO5h9SY83kF3q0U1nNNW4vxxPzP/g
4gpCPYhZNnWTA9Fe7PW+Y/Xg/O5RLq5BDMOftm4nL87Fqx8N6nNX5uNL1IyzS0BYguUbtOjGVjJU
F1OcjZmaLFf3iu2pVwraa6kPWQ9lZlXo+u8XM7YpOGAVunKSaH28+tXUvYuZGxq6qEZGu67uUpQB
GxMdxCyB3Eqz3XlMAmSjjmEyT9fliVpZirQrVHrXVKGp0CzuDc+iVIXZiXJKPNoGPAxlZPyckhCE
HpWpakfyPmhXlv/KUuQlLnSkbWhDQUs9v6tSy1Sxg/SdU1ta+l2Ohz0+uzhu2zvHLGPAcT1ysUcK
IL4H3DRMvNfLY15J+RgutVSq36owjHmxvklPRIKNHjAQ66T0cYo1qlPAdR47UFqX46zNLZ0LiUIW
3XhdWxwvArxgiaGYc0rCFLRWNgr1wQo67EBqFFlxHMi77ulyyJUTTedMoYJDXOrfi6ENonPyACOF
Ewiu+j7q9T44NqEWA8LD/XALZIvGdu73nDqXA6+O9Vf/BEUBTpf5m7+ZU9kCnHH63jnVaFvfpYVX
AsbSEEq2VMv61AkfyYO/iEj5neNMF8K0F6uoo2k+oqXhnZBcdu4U/Bk/Q9+FuUPhFglkHFjF4XLE
lUOMm4pn+Nz74tJYfM+qzYEKe41zijlMDz5a1/exFn6Mq6H9dDnS2golk+TkYktq8lcm82Y2QQWU
DRmcfRorI9zBgMLOROnHSfuLrwY9FmSxSrfyt1MS9VBq7alin4yybo4GCHM0n1szetYV5GEPWa6I
L5dHtjaHbAigGL8as8sr1xxEG8JZYJ3MgnxwjOgjbnEhRfGk7HC3+vN6hi6FwzRSY5yrUefLcgiC
MMLpmwIQUDognPkEfinoEVZRbUgwl8e29tW40U1QIGSZJBTnwSJUopHfDp2TzWLcSxo1M+QJDcy/
+Gpv42jncfSuHPSkm5wTKlL9c+Lgv3fIdXgvSAPNug221qQ/Lg9t5bPNHRfbkcyjIGc7DylGu8Pt
RLdPiqZ9NbzYOU36dKri0ny6HGitgEkk2+Ilys2NMP95pDQbkA9BHfzk2Phapk2lvsN0yrc2Uqmy
I6IseM9KB4JvroT2Sfag+bW6SH5e/hkrx5lBRYBsRZKEWsuCTcNTDoupgXXToIKvR6b41GMtuSVe
+l5gxnpl2Cvzy0OZYinVGhUW4eIwy/FoDVvPUU4I+ZOAT7b/FHuBQEZHgxN0eWwry3TOO6WkYopJ
oLqI5cSll2aa4Z2UKUPAHdexEfvecK6aXg60MokSbzxBsY2Ek1rE+adEOxDPs0goJ8OuwfwiZA+S
tEqlUt/g8ZfVn0QE6PvKs2IlueDImLe7DmKA9t55UChGnl81k09TCF+slyDz7b3QBixSZI9Q/g63
FC14VwR+iFn2UF5bOGv5HfEtkB80hgEgL9Yv9p9mVQ6e70KzEd1BYyE5MBK62QEBhOGTkL52S1ki
BAGa4UEUD0n2GfI1atbQ0XGW+PNvwE+heeyQKKrGYuOaIES0zFJ8F7ILREWBbC2N1QzVixjEfiQn
8fFyQG3tq3MrkzhSAoI8Mf/9zd0F6K5AxcriA9gKAsTURaSb8ggqb8ZeBBZah/hb+o8AR3WMzYsi
MtwugVKHWxvGTgcVyc/oxsfCBSUEexLhe4RV0b7t6YhVB8c0EI0SqeFjKDBx+/engRv0XWTXivhg
1zPJi5tFjQGMJj1gWK8wrH0BrMN/QIisqb5dHu3acWWSPkuTbAtEl7k4i0clR6S2jXy3r8iTA5wO
n03fNKK9gWWUsTdjhLIgCXjuqNsHPwDEeJA5SJk/T6lByegqFQyUPsgYzifdR/6r7o1WOeHV7lkx
eNTSGT6kYsw+Dl1mPaXCSm+HxLQeOnyi9pcnYe3w4pmFziO6hiz8xZIva7D2ocMcoIJfv3oh4kU4
2mX1JqbieiXW/G8t3nWgqixSTItKG4+o84EigoGKgRy9EyIaPFVRmvAqpDhQbkJ/un9nNT40fwk9
ukYbvVf7DWr4RnRlU61k2XSbOT05RTVaA4uasa7VbTU28+MSkTZsbXH68l+8LFCfuVCSftdCyn83
NnJI//nzmSa3mJtBTABlzfPR+1YKN8lqvJOHyt3erOEP43ULE08N5HS8HOsXtPO3qXbARdFEAHW9
LNCUpQRcDWfolKihC/w4/OChO3MbFqn3oCpASBEeioZHkWOIdbDtRkNrTUIMw6sR9DZc0WoorpTG
1p710qZiQxuMhvFvQK0MF1mBYRl1BNMOH1pc6h61wjGP9igwaPSU7MXCpwJnEROFm1Tqr2aCX2td
KRNHARpjm3Dwc+fKPbe2HPgoJlUMeq4ktudfpXUoYLSd7Z0KLUUn3AT2rd7keNqrG9wlCrFR0YNE
W4iT4PInWg/sSJoE5NTGElDiW04pCtyoT2FiQ2K06qH9oAazVZ1PS2E7KSDA9thy43F9OfDaGW+D
ypOSpit4lvmHvT3jg1766CQ6Jz1G4dJGnmmjtiyQLBK3qMz3Vz77ajiUV8kLZxmj5XNInXLI3k3A
sneq9JM5UJDdFJGibQcLJZc7buKwe395hGvnDAcpmTyNZcBkiy2O2kRfOFHLN+3wtd6EnultVBQy
4vcF7UF4haWRQomL2+RTZdTZwQga++XyT1g7Vhkt8sHkToIteD7JObS0uhpM5xTifHHTkbQ1SLpa
P9oo6PLd5VhrWdN8bZCwUK+QyzJQGFPZNweGK9GHuYHMCDuJS3n4kapAawSm4MqTOTVIc9sFyNMr
R83KSClMgv+gOmlyiSw2UC0AK1SIop+amZg2aIVVHmXffO2UsgyvjHQ1FkUHB4AgtVB1MatpPCHN
hWuBO6VVeBujxYPiJU6fBymNvrxyMqws3LnbQAZCB46q6/z3N/uk7dQBV50wdLvSjp5mONpm9NLk
XQcvD1+x/FpPfWXV/mqqgryA2/Mb+gM2XgQbtAzdVo91aNZROCCIXTVV8mD64y81v9H8pqaTcQcH
IQjuB7XFT/fyWlqb4bkoM9cukKj/DRmJmXmMBQgYAmVuswOEyz/2gD9do1b1KyfDr77W4pIy3wZb
LJ2mg5jUDlroournfA/BJ6vHNBLtsRpR7SflRnxiw1WOfonkLf7S5B3C9ZsBahk8D1hBVKF1aX61
lXzSthCEx+rKGlidDj4G1wMADsfUz9eAHhtA/AN+IfoQAzJPVWAbx1RvkC2nGI6K0+XZX11y4N5V
Ti7akfoiHPZ8EtCdQ7gKYvYh0XC/OgxIYqNaCegneDDM9tvlkOsfwTHRBrdopJD6nw/RCwLfB5Hi
u5nmgLLawFUzn/HkGVE1QB47v+lUZIRuG2SOHrLUMXHmcaz4vwRphluVnIHyVhkDTMI2q/hht0Yv
rmCe174CNZn5wqJ4R8Hw/CdmjB/nV3DrAbIPEZJgBmYSmB7cKBXiQFe+wWqwuQ8MynNGJS3mA8lp
K61NJXQF9qD+h3pSmuYw4bbaHCck5f65PP3zibXcAnMjQZ8zUeBmi8u47ORo4XMQuWmZBclO1mAX
n1Grm64d02sZIQ1J8nzekgIMzSISCHU5YBeI0mipoAEaU/L+imQE7DUN3+VyC/oJzQkNAC1F52i4
9fSo2INtzfGDlOUNevbd4fLY11a7BIDNjUXViGf3+WdNmqIN9F6NXPtLFFbdncyU8r3wgtBDiMWo
r53nq8896qTy/8aTizJ3bdS+jkpG6BpGJLpb7L7a9NDqA5xz1QzuS6ot3iP2Gv7WNBvsiXiBwINP
gzIP/uKUNcGhUu4H9cb3Px/5fJeQuSCQpmVpOW5w0Y12U9bpPySN1O2fzzIlW8OkhKqSgy3W89T0
zgRNNYLGI3EfqAcrxaayBeKHGE6JXwIpkXolJ1jJSCikcovoFI/mo+V8fAMeYJrI09BNeVtm7xxv
iJujQHLxHTqtfnwIy94fj22B6CZuLUOG9v1fDNoEsgVWlKblEhgEXaTVxphDbTJBTWAWo8BOVQN+
6z7s/NnulTaMdyXo2skBPlXYFECpfurz398kDIpitp7Kdnb1XOle+2LEFDpxuJjSLnUvj28tFLUX
EjtJzieWTeiKNBoYYR24AQJk0Z2J7t8ezwr9kGZ5q95cDrZWFgMVw4MB+hnP918b683A+qFo4V5R
C0w1qh9UcHIuh0xXp7ugSVBvoBVBzw8ZIkU90jTD9QHubwEqUMJajmpGcSVzWDs5WNE6JGQQeZiX
nM90qLeZlXujj8CgYt35E3lRWxpWuC9GxEZ2dGDSx8tzMK/Y5TlNgYT9Q65L6MWTomgqhNSryndT
La4kWs89uugj0nr5Q6FIf1sqdpfs0H7oyytnxXpk2oL/FflXye7N5KterOJMarOUbbvV9/R0ZfcM
cdoBwD4o1rvUSdEncUiBsv1fjNm2JIk26CgwLeezbGAzo3Cd+O4IjekJvKF3Z9fofX7t+NOmA/Fj
31mTWv7887C/EJ5zSqJZ1uLjCnCLlCCbAGyuaA4d8mObkIP7JkB147Ur+qFByCGKp78YrU1zkA0F
J09bvqJQ15Xt4FNszfEaePGwzHmpsfS7K1U02A5xiuHSxk8UDPouD3etLMJpwb0+H9IAnOa9/uYD
o54kuW9D5dSqoh/vbaTObxGVQErHVxsLe0jI94kdVtY9AFs8ky1rp5Qshq2o2glBArXQPjUAq/2/
yLro4dAEZ91rVEjPf5eOatKMDPPdZsBxZ8PFCk88873I7SqMEa4cnmtbmpKcboHkmc+ZRTQT0RjW
seG7ftLjE5x31tDtygr2kNWJdpcg8fQ3H9xgZfNCh/ZtzqnZm3mnwARvSU1Cd7bdeR4mHG/tsBj+
0dK4QziYF/xOVa72GVfHaVAFBVw5n+CL1Y2SQ4hOdhC40RROLr2cVn3snVKfnj0gTdXOQMb2Wrd9
XkHLw4uMltoLRQKuw8XcInGEaLHsQhdRk/pzFdWzwuVkF1tLT+32yodcO694LRPKINvkvjif1lxL
s7CCOgiFNqhRE8Gy5QmbCbwl8kGvkkNixQiOVGGOeNblnbQ2tTMUmKoL5QHKjOeR9SlqeKRx/wYI
DH3t4sB+QBGrQ8BdC76UIw2EK6nV2rxSYOVSnDGqfM7zgJ6SaMg36IELBBbctYbfjXoX17Jo9gjV
ROEV+NFKVkUzE81+HoZU7JfdKTTLilkSiOcyT/P6ocYZq+A48EcE1tKpHt+3bYwpiZXM6kohDqzF
4fIEr4zXAm44EwxpSdEOPx+vjkB0PuHW5aJ5pu0KreC90Ej7xwjC8eVyqJVvyXuIJTSjumHDLO4e
bJJQWzLSyB2MDFPaaTJEcadQ/8HN0B6AfvZONv7FVUs1wXRmEiWl4OXeNFvMS7LaCHkidWLnOFXg
IMoorH9QmJP36FYmR0+Acb2yjOaDZrE9ef7wNqM/T+64JKNYCP10Cm6vJ0C1mJ8BBa66J9w5+vjK
ib6yNWEVmMA3TN5AEEXPv99oeprpVwM4ZwNP+W2SWHhdxJRuvZ2NtnbyhHGTWW/p1YPu//Pvyb6c
qU2UGYS9OGyNQMNUZkyAV/h9/oDsmHHooqLBTMDQdo1Qxiun0NqcAh2ZWTc8MNk050OFp1UmWHMB
MuiQFb4VMgYgaxVJfwWjslY+QSABcAVtHZ2n7OIph9pYpjio753AIva3EZLsCPYp/e1ojcoWyZ/4
o5YiwHT0qxzR5F75QXkHeRvfbEwU+qSJjthkNSW2sXp3ZV2tnRfwHHUwEKTYvxX6y3RC076t7RNI
IUe9K/Ek9W80q+nbjxFuEMqmVIz2GRCFXh4NOkH+7Z9/c/IGKnAQrfjvxTe3uk4i9AdSFmMZ/GaC
etyNwPUO42DKLcYuf0EMtoD+gIjk5NDsJZa9SkWgY2nmnWrY5d/UQtdypHZN7B92YTEpIdKcVIzv
hwkb7qfLQ11bbuAVuNbnmwfI4Ply85CophuQKifPAo211ZWy7ZDYt+rvfxGHOw7i2owAWUJxPWyS
UrRH6d1M4XATF5WVbA2KctfQH2snPb1VRBuoTVliWRTM0RBGYwMoIoqHzRYBrvReV9F/hBAYfro8
pPVQFB9JNHliLvtDWdooaD0TSlfi+KZL1W+xV/Wfipq79C8igWkAAkVCS+nl/CNpKGRh7ht6pzQM
ml2c5VjiFp36wBr2rlzVa4Oiykb1Yf5UvwkZlLHsppQW70mE6JGPaZ3iJh/ikrvxC6e/cleuHetk
ISBVeZtCj51/zJtEFknsWscjQDmZgY+rVaj22MxbRTdh5ond+q1Di2+6c/Qpv/Lp5rNteXE583nu
qKTPxrLKoifUYCVgYJfHSfWV/VG8JJb6rWg150FEgYcovDnr8YdF+dDETXUlHVkZt62SjyD6QS3g
tx634sGHbfyOB0rqZC9KnQ7jduyc4l6TXfLFLJ3wpXIQnLxyrK6kJjzXuFjmjjFX6aIUECOIOPp2
HLiJZWef0xYPHbuvpbcxldh4JmuIrhwuqwFZsvMRzpt4uW4b5NG7QkbktdjzvCK77T0Otf8i0jYW
XCSJf2WAvx9mYKAoTM4odyIuId7lLOWbI8V1GinjPKPzyH1FEqZ/vbwdf/t80Eb4cmAweDrSupyH
/WbZ6pGaZgomuW4NPuHFyYTdbLrBKoKNNeoNEne6HaLLKf9YK2MRd5EaoNIRDQL/Chd+N5eCZ8kn
hBPzY0pRB1unUEVbfvT+9C6cg1LBEcLhOAA9fz7YZGBhBlipuB1fc8fTz9jFFeK+uGhpz8hq5n96
1hGP5yWwJviy8xl+Hk/AgaQ6ijyFCYe9gyNR6OoGx9lC+RAC8kn+dCvO4ebSIMUxm5t3ka5j0JFr
Vh+XaLXbyNEEfb7DXSi7oVZWHfPCMLd4BltX9sXvC4jtz+ud8xm8J+ic8zGOQ16khhxydy6g3A6a
cx97IVrHZk+FOy0jZRMFfXUFovjbya4TlFe0ybOP01YuVm3v5VWAVmzuCoyjrF1Ajeo5GSN13JXN
1VfQajAAu3xKWB402M9HiJr8iNpHUrgl+c5rm+fFk1WAREFoXB3+NGOeB/Ym1iJb60K76rUxK9xk
xDpmj1o6wr8ADVFHvbzvfzvO5kAz5I5EjQlcviK1qYhoRfUopxSF/dTH6L9ieB1vPcvXkB212ysp
+toygYVuU9XjMQAA+nwSB26DCrhi5jY8jm4bFsctYvNjv8HTVN5bea08lWGzvzzI33JvBvk26GKZ
CBli3qlHuZtW+fTAylAwmQ0HnMJtLGZe2zLxvwVYc246LKKuHKxrqwbJIfCEAPt001o+09FrG9Br
yAESZDXYqcTudkOHZveOdvZwujzQ3y6LeaCk26j/zUoZS00xz04s0OtN7mIEUD7F2EOjv55nmb+7
HGd1QmHgw8S3YGAtN7um6JYy1W3mTiMtSSfFzsp3pp+V6n0bcksdUYWVAa20IkuuHN2/ZTm/Rvjf
kemhna+fcuo0H0u/zEXP3n4tbIpn5gTYVWv94iZpO+fjpBcDtnnYgHkzUFr5eHnoaxtGwHjiHcXq
Rcjx/AcYLYLvBQ6MLkCIe00rjPcadteYLGCc2A1a9uVyuJX9ArYG8UjOVJqGyzJT4XBos/dROsqN
ZlOoQ4o5p01RksMj/ogwqf3QYwNxuBx1ZZBw6ngBEBvq7LJsGKNmkjmtnblA9a37UM29I8S67A7C
IzaLMZIg5Z+mOUCWuIhBVoO0sLhDzqe1LPqqnjNHNyuaeD8ElVbeVKjtNn98FZ/HWZw/ORotA1Ky
mYvstYcVEBzzY9d2GtYhDcWPy9O4slh5bPPd+BigeZe5YpuGJARhnrq1Xvwf0s5rN25ka9tXRIA5
nJId1MqWZQWfEJI9Zk5FFtPVfw89wP+rKUENzcaePXMwA1dXsWrVqrXe0GjwuT150KRofy0o6qcm
S6ElY1TAY8wXi6/MXYptpbf//Ed8+C0tKFBkH9zO60KskI2WUPzlWyLlTmkpm/dRF7pnJCTognZg
5j8f74OAB/bM1UC/Mea7ZEdqCkzn3iif6gzzEaUjyvktndezefbK8sS2+XBy4HhRNFQhr60zOd1q
sHINo4pAlEgMr6r5jj66ehBtrF3juBmdOI4fTo4X1oJB44SsRYE0J8LfdmZyVdaLy1GaSuvXcojL
jZKMnnHiGH50+NGepDxI64e+8jL7N0m5XeuOyNukeuJ04Mab4vkyh476TXOlvOVSn7eh0Tp/vv79
UP0DAYOWB8WbVfYY2WqZ4QzPCTE198qrNSheaPX/LJ3ilGLIR18PPgW8eXpMKoHmeH5ahRT2MGEq
1HUoql8WRpoo5xUOYtMVOfIY/lSlQnfxxJ75cFVhrILpohjJ/49HxWyAcjXMnae0VtV70GOuse/U
MXvVGt29b8LsqlJjRKk/X9YPrkwN/V/i+N/ayrrc63QmMEmjLZ7UsE1+eDig+p3Ua3fjDomGC2pp
ebEfT65encWYZscn8rwPJw0TDImARdhpza6g11OFmoJoV56jvB6GGCH1XhO6vtIJbSvjGXntvEdP
+/NZf/SFLUgzfymRxJ5VWEe0oItx9CUYDKIAxeTOWDmV9VnaLJLuYGT+wzQXMgMQLsId79jjbwub
zSjxQ0SsT9PzZ4wymo2Am3w7q11/sDpQpEGmR/UJiPNH35Y9vCg/0KegK3M8qquooQE6FakwPURJ
e0IXiDQoetRUjBzHQSpbaZjdr6yLs++fr+9Hn5U02qVaZ/MPdbWXcaPBm7JFpKzpO+cKkXSs5LA9
KPy6rqeNLop641n1KW20D+41osuCB2BUmrba8XxFryLekUTMl2TvzDLs4W7AGXhTTrApN0lbY/2S
4cyMkZgXWnex6J3Xz+e97JujYteiLgssAHgmG5qO3/EvmLNeU8OGX1Dqs5ueJ30R39A/ccfd5+N8
EO8ZZ3mn0LXQ3oFt9DQ2ReMgNdRgiSIC3DukPIhZZBX+cDghnP2H4WAvUk5epA3WIDxqMDrleDt9
QvKCnVTB3dIv7dAMZ3hmVY6g39ejEvv2/w+4CvbzMNu8l1HvlkRaLIYcZfSl4rWPteARiHscDnNj
Ur5mzTCfAPF8EBoYGigNbdSFgrM6qo6o9Cxz0FUyIgyKfFtiaL/DJ0Q+NN7g/c7QtD+xaT44LIy4
AKlR0gMmvxoRlfKxMzFPfRKNiG9UI3bAaY04ruIMJf6USu9hHWbjqPP5R/3otLwddrXGssdNUDOV
7MmLxEtVV85FaXYZ7jVV37zUobgASnSDk5k8x5+1arafj/7hMlOOBlaBkBmJ0vFJactJD/WOLzz3
dfQE3vCiKaLppVPNCZq6M3w9v+a5AHCHJxp/rXcwkt2Zkg5Z/mTL7rUVFW5URqQ9Kb1mnZKa/iDq
guyjoI/YGNJc60eKJmVYemqMBnyunodNXZwbIhyl3yqR3Cdd0mFGHIeLK/LXMdBL+Hkz9OqTeo2b
Jegv50+aSKGwOI3nbD3FtB470sATK/rRruWeBA0OjIOIt7pCwaDT+8/M9KkqZI8Ny6x3/bne5D0m
gorjbTJFxzKtb3CZOvt863wU/Ch00caDAwF2dLV1Shl5Xa6A9AbROl2MFtQvFzLAL1O28kSe8OFQ
5IC8Av+CvlZDhaiCSy1W0idgx+LgNnN76CvYljlq4nf/YVa0UZkSFChusOMDoVSTlU3YgT5hxItq
GnaE/phJ8zpxuEj+w1D4Ny8aiRTx14QFZ2bjaos3gpgb7Bn7bDJ3dmziRRXnTjWeiDMfnQcEX/7f
aKuN0k3ZiPwj0og6lnh4xNVAu660cDCDJMcjoMFnKfSREHb2tdWWJ1Kg93hujgTwQEREUDZgv6yW
dcZCXY16Ri8kCSEG7EOOiqeuD2gpQMnC7DMc9UvKcNb3AudwTEFA9p/nOIyf4m18tJcQJSPkwSXm
DbPKDfRGTthApsVTMbTDro8z54LGvNjaFk7U/te/MBh25GFgDHNSVoEAE2sYVpqSc6Vg+ZAUMtWC
OmkBUjcdrefPB/tojcHhmIsWJXqfNDCOt25utbUylVX6RN+0mwD9atmwndRZbvtcSHNv2JocghbL
2elcw9vt2sPOrd6A+mq+ff5TPghKvA+JvRhg4JqwBghGXhqPbY6wXFLlzmWZDIYXOMrgW+GvsMiW
b17op/b3BzcZzW8MC9GNWbBsq7WmE2bj4grAqwF1+moBzdN2Ds68zvOQigZRgMQts6/fnnT5QMig
VL1k+KuUodMrVFfnMXlyZZmeh/NY4W3tDeMZlE71OupV5ctS3CB8lqepxXCLQs4qEiLnoGIbCq5T
mRTHh6DrHrD+zG+hibqBnUbDqQE/SKXBzPAhSRGQzVg3p4yhq1SnZ8BUS+1AdvpYbTNt0NQTS/nR
lkGZmgcwj24utNXmbbXIHiPNZSl7Jfumpy1+40VlDtHFQIsz2je1S20xRF9i/OrInBhaUwt+jTIR
qIbjY5MkoCV0DVpPOXg8rHvq5jHSTUadA+XNIrRIsA8XgeWVzu8vHpNl33Ct8URD2BFDk+ORER5S
kRr25FOk0R4PHAy5JJ1pO4Y+ndijEWjl3O2mXjsVKt7FQAZeqkaAUoAoUl05HjgtXTepxmJAEL8T
V1XVn0cSHWLs54vhqyWxJalcFHlpcmg0G1cbFl8p3K292HnKzHZ6xKFyvEuwsQq8fnK+Gm2XoWgJ
E3EAOHBKjmfViMEaey11niStz2FbKeABtkZsjRdFifHc59/uXbhZpkUVjKwZ3A24qePB6tQgo0rN
/NmFEb6N2mj+Yw729Bi3avVj2Wen8tl3B2SZnE5RjWo/9Ma1hPtcG3kruqx8HmKr2JqiFTFeXV5x
kXv1/BMBsvGAzKb3H6bJOx5YGi5K0KBWny8MO7scIYM/N56wN2WpKqoP/ST3EQMozvDd7bT/NKKF
XQpfCZHTVQun5iSmNMPz56KeB3+E13tVODK6irFV3NWVO5wY711exLqSN7uLysUiobua4WTY9aCM
bvE8QgnaTjJRtp1qjT/otsgdZrFx4xfZmPJw8MIvWhhxYfCKh1ULHpm4/u7JWZRpjFnzlH6vNYHx
5hx0p8yL1nwgUhxyLkoUXIuQCUl6jvcpEh6KtFtDe9HGZtpVou6eKfX91KdZhZRsxM/12Cq7zM26
H9Qd2stUtt+AQ3X3nx+Xv3JAb0oy/A7gfn+1CBeAI/H2+HeUVQdSRJ2bn5ae20rtG0o+9he4Oku0
1qWHyJRfwSlItuhOqDAlsjQyWt8J23S4mXMTI/hIupX81XXoX2wKlI4fHLz6Xp0MYBcMF4zIkd9P
KoAMYFu9/loMdvsPWF3rEctktfU1s+ivjdqWya8TU1viyvHUMFMDGQOBbgl167jT2d1QJ6GW/BwH
4M7XIB26n1jpYkxN2gu2fnLUaJuhEm2dJUZjGtvGHtXc2JZJmc8Xk1pr2q2TKHHuz7EzxJupTKMJ
dmcy13tlqrLwWgNSXR3SiKIHFpno6xzqQi+0b1nGv3Ts3rBOICdW0Y27HuAEB34hly9qlUvR4k1r
YQbQFzpOM70ANa7udOkl0vc0rBU63Yt2dtmfIIlBWF0vIqKlACeA+lEgJXlcx9NkKJUcMt5PK09q
a6+0Ew8xH2B8Y5/PxehE26Y3vShwgMVoV0JCHfPQN5q2VlhpJcbdjlnsRBq5P9U4VrRN6E1F6gP/
6t2gSew63qVKLMq7AsPNzB+qObqxJNyPS8vtDAzrO28o97HbaOVja4ZhdCFQNJqbm3ns6qa7woi2
2JsGPZa7OUVQ8iyrJHaU2BIoNZ7Cphj7Pd0Yca6mZdFiMjxqye2sRcNVaQvd9R1Fpq92G2OzWJli
vjdLdG82rdJzJnMnb3bpNI39GT6gWbiv0l5vgzGPKuzj8iZNd7L2Rnk+urOgAjcYU2hfV32R/8oo
i/W+o4ei2ToG3oUvkzkhKN9muZMGeZFZkT+iw2mmOzsfwuQ7PJD82ZtYsouSRrkTNFaRp1d1g1a3
pFhg0pr3O6uxlAujCZ2fDulRvDUaL79pxCw7ZBUwPt9byKdF29abcvMw4jVbbzod3OR27sVQb/G4
zTu/y0fvDmlVvfbVwWq9PUi9LPQnC3p6MEatgXVxbUzdDk6PTA5CoU6DmsGs3LVcZuFZhdpA4QO/
GuN7rxlqd1tqduxuWgm69bJU1TpHbtsuvH6LioaaBGBxR+eiNyvNoXmAslzQNGEKPWga3QeDMql9
4Uy619zzejLltVVZpQkGYM7OdYl2wPc65sxeilKM16olpPRzK048dGpnER2aXh89LkDRWFvTqLRi
r0jPSa/UTM/s6zrpbNC9SOvPZ23ipp7fuTEo9mIuIeWbo3KRSBpyQa+mQ/kzQhVNBiPX/Ktrt84U
NHZV3xI+l1VLzWjETlyPpwsDPYn82qmG+Xc0dzE62V3l1NgZI1mC4EOuitDR/bpPBjfgzrKnfYR5
THE9D6qi5b6REVzrjVIgG3BlkpiE91jdaPLQNJGnXZmqUMpDiBP2WAWGbMriPioKJdqN6B7GL1pv
N+VNqzp5V23aLg/17RDqNfpPTpGo6UOoxDLW/UFrnUoPiiEprO8q0EP7oqiAWB2cpooqmka8HgKO
nuzuVVfRy2inz4ZRR8GQKE7vD4VthufDYI+4lYgkygSM7j53087HTgSJRxHqWbzR7Smkso6x0lM9
xZH6I46EejfTHIx8QVxIDwmhWdsh+a//E+IZdmFqqANsYIjjdKr3QjXu51iZhhfNqA3gKL0q0x8D
UuPXpmLEzaUluZt8IhSiya4b4ejahIM3BpGld2LTezbgnEGvCvUOp+T0HwnU1bpWVd5FE5U92x+V
tJgD/GGt/YzEs+arwrFf7bk0HhskMDS2d4xXtz3NeB2HtTHk0ECdtvUrFIWiQG8i7FAbp61aVK5c
5CTMoh4BHM2JhmTuLH+5WHEXQZspxW0LcNH1Y7tyx7OSZsvk920UYgbslFVx3mBJ1e7UuIsPs5Eb
2kZ0eKf73tRNHSp4SirVLUlVVWxQp3VvemVWGr817VLbmKFVxXvDTHUTc2UL3+OdgDOaHXqYSy1Y
BEwcrWfESIpfYW9yrnOZt/EGQdrevIGP18nzXKBFe4kafdoXu1SdTfs8EWH8aOXp1G7y2bBihPp1
XMqdJrLuoZ6nw0aZJwdbWjQf+yryG5d3dKCjmX0TmVnYPeUeyKWANpGe4hCoLrOr6l7Z0NvX6x1Z
AIJYtSREfat6vT9Th1Ln0SbgkgTFGBfzRTvkobyBgo1IQg5H90nQPPrD9WZGP6JymnajhpLUr86x
Iz2w2hmoFyr/ebu36rm8Vb3Ms4LKFqm1NUZT1ruJllMf1HZjjjuF5iYI7gwnTH/KQD6e5XRJ4k0Z
ms4jfrDJdDF0C9/YzS1THmTnLTaocJH9Ye668lJkYL62tZ2M9qHUBvYzlG3d9ukjVuLOTMqk3oNl
6u1tqJZg0tvaUbTLvkchT9u0yENpr1OBJNS1CtEU0T9rTHP9MloKqaABItbT486QQchrpn6U6VBX
yR6qOq7Qm7yO5yL4PBtatTNo/C1+SMBZqHlRjVoL3dM8D6U3ZfNLGlltf1ZFXX7foDAtb0Ij5Iy7
XCP4aDPFcVd1nVH7RSndL0rjLL+CCh95C9US5FnWbD98DjTssG3tJTRy3JMJ+k9a52UlFJNTQpTv
UiWG4u1OBRy2Ji9q8zhVgryQxlFX6y9ExfKpnbrowokT8bOr56nf15qTnTI4Wb1YmJxNjRRIMCKM
vOPXZYMMWaqMxDZ+9XIztnzFqYdrrS+0y05BkiyqcRNwqhr3hLHT6hOfd1U5WPq6VBcpVvx9E1pr
gF1pDXSGhJK+dl09NkE22clzQUlqY495furNsCzdUWLtAhT+25MDKATfelXSa0XkWvSn0pco7pS7
FE5Ud8XdUVUbDT6Du7EiCrn70uot76YoIIBvG7Vr+q2IZpKyzEhhFsApaw4hoPx7EzRwT5m38/o/
4RC7lbmBrC+Th0GJVXUHz6RQD4kn2t9Nads5cdMtqosZkGN/Rq5XGiewru82DnR9ZEV4mnEYeeyu
6k59OtotMlLWy0y2LJbbXItuMz0WF4PSCzZtIytxotb17vMx5kJgX5iTi8jb6hUmZOlOOgXfl+XW
kj78iCE5lwqlE7/yInlKAddaP41YHEojS90fFixbZzXHaEBqdI4T9WVMcULb1bVWyttRafFGt3jI
DFtLaDOsHr6etSn13P0JOqPXA5ozsKUmJU/G3E9hdObf4wbBO3sPk3QW13pdSu0Me23bu5vxE69x
SF/clUu/Noy4/ieZ6tAiPe9hJ4wobeM8+aPmJou2IVIcxbXn5kUR6EAXs60ude0ZXcdB822zacBO
1nTReOTUaXteFfEc35uitsRtVOqVxL3dGGW1AeWtRoGCf7jiBkhkhumhMAGV+lUS6hgeQ9pUto6e
WWkfdHavOTuUgPE8D0azddDLIVhQIN8WvdUvduZVV9JEC9O6b+/MmSvs0Qujonx1YmG1X6xdEasW
oiDPOxVaDLWrVchCgThNBjFMz/QLom0ylzgWxYl77czGKxaPyok+1/pKsGG/8UCGy0UhVaeldRwh
OxGP2hB36rNS8VbY2VMW7SYl02/V3MqjverO/UZ3cyP1s9hoIr+1q8w8sfHXh43fgCovIZoSCO22
tZLoEKlKlHul/hzZkRE4bpbdl0MV+1TwTVIOqGwnipHvCi9/R+Rgg55AP4DKwPGss1qTVpO2+rNj
klUkHeT9PBbJbqjC0FcGe96jz6EFZdI9KImSXmjSjAK3yU+J6X8wc1aeQ49kBYUmfVVPK6y44IDn
xnPYJclBhXm1NXsxfQN4pV7ITg5nnycAa/Eq+hIcTspaQLFZbm6L44mLyZGDNdjm85R67W+ny+1r
j3ePfQGdxlH9RKaut+m6bM732H8pPHGFIrZS7+t5Ew7g03ZgLcITBY1V9fTfH4WOKzwG6rXmmlgQ
Yb8jobqZz8CA4kBHX2nrVo1U/bkvh59FhRbBbhZGqD6eWI1led/eYctq0MGEbsOt+V46tM0m8G1E
xuc4dsMHMCai2CBkWZ81cWd427iKp3mThWn8nHmVeKR7mm4h3qraF2+bv7+D8QErUZmmJnj8VUwv
qVJrGK1n2fbubSp0Jwi92O5IAhuHpNOtMrn/fO6rNaczRlIEOR9hNsqPsF6Oh8zk0BmzFuuPxncC
jOJj853ceCcqR6vt/W6QVaWqi+FLW0qkP1q42xtaECnnyE26pzomJ+aytom1nREKGOqCzCU6c+7U
79Ph1ExWYXI9E2N1V6LIadV6nuqPfJr4Uut8Bf+eX9F990O/+/zDLAv/Zk++G2m5td9U95pRjx1V
MJJ2k53zbrG21lV8DoDt82FOrdkqAupOmlbVwJqFV+Um3ajf4fafQImdGmIVa7B070IlTPRHO2gC
cxP68VbZfT6Lv7ivz1ZrdXISQJvg85lG89JcN/tdgti4L3/gaGv/ThQ/efIO0UY58Li26hOXyLoq
+u5LLbv/zZcqEtQau4H5pdFemGdtGEzFrdoulrIWcrw+N+i15W4j46AZiq9YjQ+6XVEv5nbHb94M
RDn7nudsa36x2fbuly1f5s0vU4FRpfnIHoqd12L41pbPUnz/fOU/PBCwzlBABEpPCD8eQo+lPhC1
2D+Zf1+caz+9n9Em2lUnLqwP99CbYVanoZrSxIszhqn+ZGfVr+lJOUz7z2dyaojVSVDsujOKgi0k
t9F22aZYT2z+tyFWJwHVPCqZ+TLEeX0ZneuH5pCdOgnLgr87CW9WanUSRGzWjkAehLhRen5/WUw+
OHXxWguMXYPst/r6v81ptfvbyFOVrmD3V3/mC+XBOC/3pz7+WhPk3338Zk6rfexkWlwrtOEew5/1
pb6vftq3Q+qP573YdQ/xD3P2u6f4BJzt1HZYXYxdVo0iThhzmgKUAJqNUgfevf3jf1u91c1Y1lFO
TYzVG7bj2b+bzjh8PsTyAd5vCLK8pVdLlWW1r8EkzkVbZfqjI84r5btrfreG2TeG5/9tmNXexhg5
RCCGYep461n7NDuv6yA5qbq63t6Yd9DihEhng8ZARG8VbzpHyFHk6vzstW5c+loyym+hq1PFoSkT
m7uqrKjl8HZIzhTgTeUmo7r1J8mESdoBeOTla7NeUJUgfCgNkEqjaryKS9MwCiPtQu3ZzXIA8+pY
3gilVjYWZme+dObxRCa1rOLbj8l4cDWpmQEMod6yTpF5m/JzMi/+GeGfbvphmuTwYENnOhHWlyhx
PA51j4X3RipKxWzd4MdYm0amqYfPfau7DWr6nirVc1kps6sFTl21X8Q4k+47DEVnnyodzox/L9k3
V1UexU4Sibz+aTSFhQOzXqqBq4D/dawZ0mTa1afKLOsDvlAOEBiC7YH2Fta8q6PXIS2kzomRvLS6
klzMcZbc2LBArmgBuTfoclWXeRl6JzL8d99vQVQvbmnQI1HUWRvyFEaujgqtKmqeurttRpxXgVLo
wee78t3XA0dAQs+K4noPpWV1SJTapUVdaOWLUPDzC2haVt+9hYS6n5WhOHHjvJ+SC49kwdZBSqJa
tRrMrQFtABUsXmq7lJcCosu3EreMEwu3TodZLKpvS2EC+DQvlVUUU8N5aBXqZj80jY57rdjWVe8k
2pkzmd2mT+wpDcwow+Q3Ler7z1dzjdmkOo0lOyIMFAh4ffJQ5LC82ZuWmmeNEkfujybmSvCrbHTF
izOq0rwqq1jSB3DF4vPSYNBT3lO/Q/nbt1EBV/7Jcv6zEwv+txZzdDhRNoNSuKj2w9AEN3L8e7gK
Q9rYZvTQKXSK0iDMWqfcW7Lro2/FHDnOhehKU9tYhivaIKJt5Pmqyc77LtD0q/+B8SgnXB6pNWSd
b8clXRLfy1u7PS/01qo3paN1fRFMEQ3/s8lsU/OLQFCWlMI/rjX68je4n6tN0+QeIJAhM39M6GZd
Uw6iBdNTRn4UboFRFG2kCgbU59/x3YEHG7XAfDl+KtTPNahYsHlj1y7cH1R90gAcV+ij7uyc05E3
DuFsN1cmpvCHzwddvsXxt+K8QytjtjywKbAdfyt9xOcqS6vwR633s70V6HDn8I5awzqjU+86+3xA
GPOQFL1a7mxlHqM9vVf3lPvm++MDlwM4If6GnEYUWY9/Rr88wUwnUn6YjVPOd4PSeYYPX9s2DnHX
eCioiKGptpVKl29bNbUVfvt8Hd6FJJYSlLWDLdNf6OhqHdS0Nq1E1auHOUPXjV5qOo47qwkRQi2l
HZ0KSu+GY62h+LO54H2h8bM6Im4kHLBJTvaQ410MBrctUeJX0hqVg4x1PxEh3q0uXmKUEMmu/gI2
/1bb3gSIIRtFZMVS+QE4d/qWS0MGdW6U+zqLBoRBbbmZ8nTcmCXs38+X9X1s8tAVWpCGy/+Qel0d
pLFUrVCYuXgwYqFci8LzLs0+9a6rSVoBkzYvjKzQv2mhGV+bWvxH17pi//lveHeuuM0WWTwU96H+
YyF7vLc8q8hMJWrIxLloUr9IjGxb60P2exis8txsoucEUNH280HXS04ndBFCXyD0NGhgRh0PapnD
kk1I60HUVXnbRrL6NhSD2X+j0Tr/GVDlszeFNTfpdRjP4SlN1nejL81EHr2Mz7JjonA8On3kJuvd
YXywK8e9DPOklK9trXt5kBipUH0g52Ox52oa9tVEC+GrX53qILc6eScieMvltFrysI9GO7GT6WHg
YaQFcaq752Xmyuzc6IHs+VWXT9clqJ7vadPa52U/Ja9GFY5f9O6GWbT4pAIchru10NtXp1qxtMGb
ZKM+NG2HtQgJQi32g97l4tB5+GNhhFTUJ6rEy5/5NqIipAUcG/wZJGzQfGt+sBwLMDEAGx4wWXM3
ndl7N3Pj/XKLTNn0kHhP5FLr3b3odi28UbJgtEwJoMefOrOQ3m/bWjygL0zNr++Gq7lN5p3ieZHu
N2x0OiJF+/vz7b18wONJQg1ZlA+xEFmME1fHOsoso3ZIox5QZpfGZhqt9NEyJ+PUnfjROBweWgEM
RqdptZELOSCEnXgGcbJXkvMZCV4nKHQhTokUrQOysbDWFw1hcjTi5FpTrwVPZuS51B6ibMQLTwur
7UCb04/RY/9qaFiGIqOntWFgubiW6/FkWppAUrUH2sHVpTEj9C0HM/Qziy2qZmq66RCZeM177xSu
4v3WBKa8oPYx3+CbravDGuTbvJW6+gDU3NmVuXBQCSXjcH38XOx7QwI6/XyffDAibdZFKGhp95Oh
Hu/OISvVrO3V6MGJs3YX2k6387TSQxQpBgPuNPOJNuG70wBif5Fm5SuiV0w+fDxeVKp9MZVyfkgr
PcdWiJISHllxoHJGDlGh2tu6kk+fz/HdHkUcUEUOEQ1zB1Tyui2IwVgZu6KcH7LKU26y3DB3RjtV
J3bNh6MgJgFpB2VA8tPjmYURGBAJweLB08ZuMyHuCkAzHg+fzwVY7vpkUyRgg8Jd/KudtW45Wn05
Y2FtJj9CRSjdRSgm6F22UTXZ62g3Sav6caaiFeobsI691EdQA+2FWfRWsfTP4cX9nsK0nc7sARMD
9KLzGE4g2ht1G+DlrnuvtEGcKfO9EYuyJ7SkcG8IlNgehOeb6NcqXNGjbc+BMQ9hcdMalUxD9Ajb
zt6LOpYUudJFwSkYJhFb2SaEBjeNweg4dXER1SEoCzx5Daq++xZhWGBcKQL/NpV2F4DlARxcE7d+
WFnIZAXIF/QzyMXcrHvrTEKZBNI0VXqj2X4MhCNzqErKxPL7wRDFpZeC57vOaYyLYZMV6dhkW6tp
3ewCn8e4ekpSvaq+lw3gnfQAHN5My2Cw1RAM6oRXchT7tYZtNyocUhSN4iPulAPlw3Sr552jdDb2
M4PVNAeqGlr6OKc6CgB+HNa8Wv15qGNb8lKiVnFWqNY032B93Akc30o3+6MapBw1r8ymV25Ca5KU
PCF4pDsBjDj5FSZ2WW4TsHXaWQrbw+FPGvmG5wM3SLjj4W2nf6qxy9RdE+fDEFjN3NsPxuyJxjes
TC92Y1LN6q0bYZ93qUe5lYD5M2qZRX5uxPjdAa2BfOU7JkZ7150W5vAuRwkT9izPEkc5iyKj6+9M
kUfFM4bv0L+80cut20yAaHtWVYosY6ClhdbMgeqkpiHYJGWFOwLua//QY0Qqsmr0MdmGuTFYOysC
D7f3vFJRN5Peju13WBhtuZ9IdeN9TU1+OsR2jV5EPRphuunLOGo3jqtEZjCEA9rQMjLwxwPU5g2B
aAxAqmbY1+IcYo7tfs9cRbpPUzh5Yg7SHgGk7ajkVRQkQsbWPmnUIgbcabv9jnxszgLLbaEk5rMr
en/iz042vaaOURZ4CfiuxDfjanAmX7cHNxNsdgDH276xG6gM8EK66VaJFWU+pxsVdTdDL/XkGRC3
ae2H0HW6H3OfG3Dro3wc/CJHJOglSmEkbEGOyaIkqWsXuDuFt1a9j80mtX0krGPb3ZoOilckXZVp
7Gwbgv6VAuDVoiRh96qL8W6LD1Xpm/kEEs3H0QtHJgPRD3HPT3CHw8irNUdQpcehUiK2VNxVnTLX
/zQ88zPgiJVp3U6u1lhqkIC20kC5Dg7gI7YfEMVmNqcqqDPHmspAzTXR0tUnKy5QXC+NBNz8DNTs
ujZjB8ZpnoR9+LPhJwFjVACih9YmR6Pdex2aMhxfzH4cUZaJkHSYcL8hEFylWVhEh1ZD0tAOqhq7
hTHopxK1OFVxtApt/DJKZ8sXjiW5U7UyUrSzvo9E+bs0LRxRzzI9ZSU2esNb6PesSTfZlrETea+f
R9d3tyFC0f8SoXiHUSNdZTNMIwUKnyv3Wt6Wrm+ohWkEuMyMV3aeEGrUsk5OXIjrvAaUwqIGSv8c
iiCbdpWoTcKYhkYoxXMaO02Hur3uiZ1UEmP8BYHEOqXstH54mEtGaDAY4Fdgk3+fg29emliKUh1D
aIzhBs8LZFiL+J9sNEr3IhM90UbPUqcv+eRz1+5j3Rq158/X+N2E/5pSopIDYGjR0Fru0Te/wHLU
GjO7NH+sgbc/erER/4az3n7TzQbaw5fHgnVFKZM3jgpEY3UnGy2Ej6lz0keZp85ZVWO4tqEa3fV+
XDRYrH0+2ru1Bf3EK5piN1YQVNhWu0c3JwWEu8wetaECVe5BibyDx9fdApsv9hA39GcS3AyjBiev
Hj8f++87/W3Cv9AZMF9CM2bh8gCoPF7WxLQoyZAfPk7xEN7XdkrhYud1DRq3fqnAJdnlERIAAVwj
/Vclpmgs4NPUWKAG+myO2rfeCZXxRNH1bzvh+Fch4QledmHALZzm1ZK0qN+BThbqQ7L4fiT72CpV
KBulS05yS7Qax3zXTRQXKOWks0MVMY2F+xQhNFYFTdvnbRW0IZ4wLGdTutEZpcDSjjZA1YkuRj2o
+VfPI69havnQ19AJd6CzHq8jtk3Tok2qP42tVtl7rB4z/WyoPXIgcqP41FvjXf2FrFQnZyQfRh6C
Asiyqd4ch6RhJyaTpT4V6Wwa1xTd9XETukZb75KxKbTCHyLCw17XlS7VfIcQFN1GtTUYO2E5sHQ+
30fv9jCuAKTJ6L4tTnj8pOOfMzaqHv0fZWeyHDeSrelXuVZ71MU8tN26CwAxMziLQ25gEkVhhmNy
TM/Wu36x/qCq7k6GysTOTZopSQYCDof78f/8Q09w10vXRc5GK/IJkYsYdlamdaFO2sc2WqwmmJS8
+qQz9cu6QLtolS6uTokrofQCoOfhK2ntlskLBzIqTYNA1ehUR56JQgKqY/kXUQAs2Cig+Q8PGheD
y2N52Y/dUlL0vjiLkx+QraUHu/OUexjC2cGWevEXSSxcb00MY7lnGQLwuBhY7H9aogSnDoq6iKCE
2kP5hO9c1IZ9I/TW7xarRTBZRuYnrhy/jiuHH3A9QEzGlVfx4xMdad6uS/30YqUQ9I5N5inVOUmr
JQudKkMh9/sJ9G8m9LqlrcbTGg7bsAM/Xq+iLVaOw9i+KBgwqY9pRtsl7Bq3Eid1js3sCDaAO6yY
LAqMsuz7KUxga6eBK9L8M3jickPn0IcFJQcmoBfw40ufvzIv3SQfxuSFg6EWzpYdHTrjunWMIAbN
2v/+1n8dac4V2ImDGZskpV2GIU+RDvuvm70XHIWbL6IetdustmVBTbXE97+/1i+EJW6M4FVo18Bn
DOTlnUV21Xu2bJWXsq9iTlSOhdIoDTDk8Oh/iroo5ztBVV+S1CtVBZWc9IqnuqGJd1UbShz3tH10
V/T0gA1hatuaA4h6RUZRUhxLSGrzi4RAbX1JJnd8+P2XvxgoRFrq2u5ee0+sfKC/H6fIYmTxRDkt
7keZGQdU08W+91SqcGIpP9mTLy61Gk0wCbE/wC+AtODLCqCPEfY5lao90yFykiNTr3l1OW0mJw1J
nxL+pRvjahBBUYrgxvSzSbJ+mz8t5kbZqp2dlPYzVl/WM7pCuGq2Ym0axD2fvGfrGH3YWX9eikY3
uZbY5V422GdrRtoX2dhNwSZej3lxmGKZtC+LZiGxvjP9jFlzYFfPNvFi/kU7+593itSSdu2Kb2Kq
8fFOpQUVKU8b95kAbqgSi/SqnAqjTzjix6r3mXPmL+8xwmsWUJoEUFxBGy8GVhoKsVa6qry5liRt
cFiMIJNxfGQIuk2TV9kn5J3L6zFrCEWiAU5nH5T4kpWWpyiLsZPXvw26feu6Q3xsSTp+HEX5zFHr
M2H0L1ej57G2ApBFEzNO9sLHway7sc9pVkxvTq/S0F9aFTmiI7x0pzt1Wm9mDBE+gxov4So4MJga
0tynC8yCfekOUgx9O8p8Ud88L6puscqqTjIjCeH3L8S/uTNgb6ydWBPJSLvsM6B6SyvTFeqbIqPh
CQ0PPvZeV4RiNrPC15XPoiovX3fSalhaVntVmgmrQ8jHkZTItqe6jvI3FOWq33hJsRkIrPSHrFk+
qVd+vTXaNzw0XndwaarFj5cC4WJs26J/qya73an4WOw485xr6tPzPFXDXzzKcGLDQZp2N2cM1aCl
8PFy1MhZM2N+9G0ax5zQYLffxmZcBLawq7+4j+FjxfNmJNfWAUXLxXQkzM3MGdzprXOkQC5fLodU
0eOrBLXq01+cHzwoPMNQjLBHsyNcVL9RjebXWCz5NvdegcFSd3RjYnmQ3/TJvo3tT3bNtcj686KJ
WRWvFzwhgG726ctJT+oOxAcvnd5ip3ZeSF8mDEOb1BF9sXSmaiPBxPATgM/0F7M7sclCI4L/P39L
uQmT7uPjM8danRe3Kt88wYbqUyRG/sIhO5gGxLmfzJVfpiZXom+BcTP+1Ovk/Hix1sZFYW6tmfXE
9vYxPtU/HCmXZ7eIrC8yFp+tX78wmK01btFa5UZrytcvdwd2lhRaFCnfMEV0JywQimo54BqIYUbg
Fm1UdYGzzHmtb5a2K8ZDTVpyHVRNKpLDjHn3oPpDymT0a+n2ZdgPaVb1PlKGKutPGfuC7mtqqirS
ryojKjVfkhjuwNUpUk9BANZKOjNmk9TD41+bnyvJZI3Bon4AmzGNi21O7bSynO0q/jFH2nyPqUOx
L7y52Uy6nb9aGpkVv7/e5fqFJBdEhHqdBiXi2stTgiprJdKb1vgjEqjIIJxMPnYD+Q6LPOezs/nl
DkA6DDABztukN0A+uIxNEinvgMlJ+xti7sF+r1UMqaUfz7FUilDGYBTbeCHwdatnFrthMKQwKyc/
bdiqsXbqh6kqglJJMyMLO4hi5tXima30WX7d4rMp/Qu+QTDRKjEBR8BWBgbIxcrOzpkMRVQXb5Lg
mvFdb9D7YTY85CNyaUBiBROoTs3fh1hB+o/Jax/fxQhFQTRzKuR4V7Hdl5/VJRcLyipdXYGNdQCR
rrI2f3zTrMhUoqjW+nuhKFOoG4O3nYu+OEyikkHepQ4QWuJtfj9JLo9YP6+KIpgQGk4Z2JpdXLWM
2yyyC6u/J/un2rrZmOwL0k2OQgdbaa1xOFFADFuTVTuwMaW8QY32Gdv9Yo1ZvwMsKApP+Ii8IZca
YYlLiYhMr7mvx7zOgt6NNFJP5ezuHFIMrvs4TYpPavl/M9iAhhj/wURaW7QXIjfIwWM9Ca25z+Vs
3FakoO+UIZ9I4fJ6/BxYcpbI1He/H+x/e1GolrT0YEqA0nx8wgouGHVfju19meXVAQ1xsVO1Jj0r
aUU88dpIUEQ2fvKEL5aBn4O7ZjQyqVAxwrn6eNHGcmvAnb67F3mFKR2t9QD95BKaTal8stlfvlj/
vJYNWklbCuHmZR1TZEpL+0Rv7xOh2NVBgk+oflUIMzotWATF28os6RzyGmTafatl5hwmkd5mvonT
R+9rCJqbTzC4i5Xpn+fDdYdmDQQT8y7GXEVHqo9qJe7TIo3PiqcNGymSzyrgixPUz6usgRiMwFp/
/Gy0/umw1mspK0JTV/eTmJOzFN3bUirTQ6/GSRh7mIVil9Lv6iRr9hAm//j9tLp8wusRGKzYRGKP
NJfm+8cnnCmxkw2xmd4ri5fdsXUqgSeW4WillFy/v9S/Gc2VO7juzivRy7yoBmg3TYVileJeGaRB
K2nqb/TCy7/+/ir/ZjRXDgh4BPxWC5O+jzeEC1GkdqlS3+caurwiUdsgiyI7NLAF3AzSbPbDbNKU
blbNN+L0z8LDL9cjPLmIGGAWM4nZJi536qLJRwNNan+P6A1j76imJ60aqVqEs6HXf1RWHH22ga5v
4Z+qSSbQSgblHI5HA7SGS04kHI46Txpd3g+jopySMZ7izbgo3XdIPsQtwSTWrquol284aYyHkq7W
m/SS8k1Lu+lbwW2k/6we/vNt+h/xu7j957W7//4v/v0m6hmnnKS/+Od/39Tv1UPfvr/356/1f61/
+n9/9eMf/vc5fWtFJ370l7/14Y/4/H9dP/zaf/3wj02FgfZ8J9/b+f69k0X/8wJ80/U3/39/+B/v
Pz/lca7f//G3N6T1/fppcSqqv/3rR4fv//jbz2XpP//8+f/64fXXkr97/F//s83T+f2XP3n/2vX/
+Jtp/t3lLE8wJsA2RfGqix3f15/o1t/Z/9hE4VIYMMPXtkkl2j7hj/S/06FaaySs9dZ6mle0E3L9
kWHxeRbByXgdrJsRx8z/89U+PKT/99D+AxOYW5FWffePv13MXMAbqIAI9bkWVSZNsY9vjuPJjvhl
wwzYR19lMl4NhXcqGzxTpvGTlxQTgI9z9ufF2LV/ng8YiF9yAWWn99DCsCsApl0eyqwmxpvMiDTx
aRM3la/Xk66dE8vLfpBxULm7MjHGYaN10t2jK1dKWmdUsT4WU1F9p7iNtA55HGfdrc62Ve2rlMCC
rbXklXJoutKeTliT983edkbnbKRFI25ylvcrq0v7+LpK4ACEo9dOzSmx5rjZLqZeJOFQujHZFf1i
dVuNyJLW17J22eSNvlQh+p31jyyIBj5uRka+62Xf30IecbTtYOSVcZR1SQpoUTVluTfhbhUB9Okb
Sls+qedwTm1dl/Wrl7sw10W+GACkndOY+Eyh2fIz2Rm3mYjdjLb4aJFg2C5e7Td8QDDqxRBvWaxV
LQRQVwcaJGqinMdpUg8cAIXEVGSk5Rcsqpk3u8rGR+xqqFOMyMJCcuD2s8WO+oPuVVkUlPBsPR9v
QUlqaad57S5Z6Hj72kiiYNDFPERokZnn+FYn46dxlkt1WMRgPmcKtmcm9e43LAM3mqbcQZGxQ9rN
NSmd/Uz9WSubkTOYr3f4XhVrUBEcFD4pj6qwVrjiAIE8HeXGVCotKLSuD2Uyxb7dW9de7dzHdlKH
WtQ/eQpWZP1ko7xN9JdEOo8IJu5rPT2b86ot1vPvJAYTrCvz4bDoWZjmS7Zlxh+a2bUOQNKRn8Z4
6XUL9n45l/aztDmmtjx6M65uw6RvKbJzXzP6nSibMlCsNMgc5WaYRqgAC4nRo7mnK4+fXD7eTU12
WtQyDZNM2XalgOgyVaFMpyiEfOaGDc95LLvYV7t3bdSzzYhLiD9F4KNLqZ/1ybo3Kz33Zz3+mnT6
cXZikJuiDvPOHkKisMudVnVbs7FuV1unbJJ1mGnK9aDJLeyR+1mLr3N8+vaFph+XOfYjV3Ixp8Nu
JWvPtpntDTXJwqmad84475e5utFWdLYW9hX5EreWnrwDIwdx0rYoPoYHA8cuq5qviU9J/FJGX6Di
nFQz2mPrt2wkZx7GLsLtK4O4VKiYWjhpuOjwtFR7Wb8TUSGIiAMdigbWOF9Qd90Uuer5sQPeUPVL
G2iuYvtmXnJG4PUIiyp5NtsYRbEnbwYXCojTKzB6VDX0Elj1ivddUzxBqt907aR48CRW995N2MKq
0eD445w8oIEI22KhJ6hNPobz51orH+0cyw2r8U6jvlxVS3or9HhGte8Ew6JeT1EV++VsjVwoNyGI
wMCKajFtI0OUPgYXT3rtFWHqYuniLd3OLaRv2f0LX/RKd7kVrwezVHJcgBJxu6TJjyWWD3IksF7z
hl3b2KeqkC+2Me17AwKUWcHmSq3uW4KBWZDgMLeFEmsGs4iUEPYF5aWOYyA3vdTLFJQQ7zYIhbNz
XwOkz3Z2ixeRuSPw75atXSdOovkux1zxSX0gLLJZ9lIRUEUS551ItG0pXHHC++SeQ+EUJJM9bsjY
XgAnBPrZtnUDUS1XJrQm2skCDp2R/xhmo+KTvG9IG4KhV7jX6JxPs3WIvCHaEAsVIGx7F6lHurCO
I7inwK0y5QYbMAX7uHTyW9w2ihRtUefoN6Dj/J8+PXWJWu9SDN4MAraD2XETXophu2RL4CblMZmN
QxzlJzWDnJR7/UYdoruOHAR/QUPHBCvvsihrceyzxmCwij7IDesJ17GcnxGR0o+mG+D+NofwAR8i
4dzqVu7eYlfobPq60jeZcB5NrfX2iWtsMUx76rBtD/q42dPl37hjs5L9TN9obZxQczOFZagt9znb
tE8H48wZ09uleR37kBWK3dhXP+aiehK2870aZw70ahIuaoLTSwKN1IgSJWTVeFsKLawr+HgmWHBQ
5bLfxI2+hZk9XaldYwUmAodDNShYbSJW6amxEDk1ufoEETLZS0duo7jemAbtNDOL7gonvrbL9q2x
mOhiKDD/SayN5zabsltd4dxIDdQ5fSxVL9S70fHtsU84hrcd6258TetzM8+ts7HLZNqwSVTXTHqx
0dSx1c5TsXiBhjSNLJoSt1OZxDC7Mhh9NfTDYaCpgqrK8ZRp00aR5WfecBJNcWxqowtaz/lhjHgH
+Fqesy/GOtIgV+tdhqU5uJVCt7dST5ifCj81o3wvxZTs9Sq9i4v2FXHhWZTaI6p1prVwdi0e6WOw
LFjakdHw3mWlcl1RbENsLM7AQecqwRhSgNcGhTVv3a755tXJoz4K830uCzW07ObGseV8lzdzsZuM
dMvm9w3y2Gtfs0R7ZTMfMkXdR3oxhVZU7xNZ6VBPcf1sR3GokE+S/hx9m6d4PzbWj0HwcPWhdveZ
mdS3Q5mNJ82uDbzpXUAebTWzjNgxJacCcpkKg4HiIVXq9KVyIEvIASlxN05+Ydf3ujUboZlq50UU
P8oK8wRP1jV+JcZ1mvNSlWYnA1Ji4bouZQ8lzWKbbeWN9Dp4+jEhsSFeTc9IN8ygroE4WnByv/Xk
U0QHJYCJWvhVYil+VUbz0WlryItee1ApXElHTU8Zc8OvYhV+rpO9Vn0lD7Vq0SuuvY0qFvxCyzuF
dSpCdYqyymvPemnpoZHm5pVq5EugTzL1B1hSYcn2gt70SMf8jii7s+tUD/Q3jY2GV9a6AWK5lejm
/eLN8ARLtQjiRS0eXHt5tSap+/Ng7iJRlDxLFZlzrDQh1nLyrsGq7GTqyrnuai+ke/8a80b4qabK
Kxt0kGXdJuRmLJXvowESN03iWpvSeyuFvRg5lDyeq2hPwJrbarTSnVkLJcDw+RWDsHoLa8rZEmYl
MD/ksTfKbNwYbb/rcN/1K8CdzaBGh7w3NrBADqYub2DqfB3N6cwMN68gTAyhHRVbCT0VFwzvWpYY
ExizK4K8Z5coc42S2YGumOMgYS4nLfcgXVbDd6EWG1DrU5FarW9w9LVz42ZpvZusTx/rwQw1tTi3
iYrzJABj7jU+BM/Cj4Wthumi7pfUugXXv+sXNDm6+TItxOc5lBgUciyDbuP6U6F+7fHbx4bMeuJu
BR6I07dh1L+oTt/6qTOeylZ79JiIpa62R1PaA9D4qISyjVOM7UqmotcOAcroV/yGieBaIv1a8GWm
Q9ZytPTNei7kzm2nOrnDfbZke3EVByalPVbv6ahDY0kSHGzx6yvK+1jV8+nMwjxqQZpbZRK2i2Wd
6hSO/U7RIuzABMi6s0ecpFZfc1Dm5zGT5FH5M3LEAZ6yZ5w7aaqUhAA1QdZ2fIjpVFV3o2Ki5H0C
fV8AbWsPG1dtDs1wj1ZHxwuAF981hg/cIBDlivfjjkxkOZPuqhqSKA7mdJ6AFKyo+6SR/tMU6U/H
eC6M+BzGBrpCuq90TD6ev+q2HyQEAkI9tNWgXK8VM/XHrG9qoiHc3PDRQOOznM24HwWZXfLcK4pH
lXH2upBuT/4AkId/AP5bLzkkkO1oahXqibKPwyXvXWxBZwVQLYfjekpUtuvSyJ0M65/KwN2ltdRH
2Yq4xtZomP4a7Yib42SLuwASDzgCv7SWm8pJnGJwZNCXbfHUWXBABrXYw/NnF17jRV7sJnc/y/m4
BBXXhwko8pPLBWpKl/TjmObK0huxOqqklQxFinCxNr4YjWaSVzWtEUStPsyZL6yUN6nEv7UOp9lV
rHV9KQLmPF2d38NTK/z08SETnrUe2MGtaaVftsQGAL1B0Vs1kMzmU+nAd53yTjnjRZ3eKnWtnBvh
EAasjMgbfn/pX873P0GHtXthQAoBN/g4FkRaudIz6j4onDH+NsRuzXJBamMcGHrGU2/JiHLD31/z
Al6kpFyNCXS8+CAzQpi4uOaoT63jRGYcymI5ls4eG3Ag1JdPLnL5yoKGr90PMgcAUVHnXrw5cBCx
WXQwGdYevG0RLoeb0g53nf/tj+FYbYnH9rU7Ng0COFU9CNw9i/72918BWc0F8KgjpFxtA5BR0kaG
QnjxJcgITAmqF1HQJ83Jy8VjElF+1bkcQsMR0cOUjG0IAHqckvymxlu/7ll6Szft9nNRY2TSpeu+
jBdI07PMCcfrjpOT/LAVrLhjWeRBCWGdhd0gsaZdklDr6BEbbfLc107OMm/WOxMnUQfLuaWztx2g
gTWLB1FYRye1b2u8j+3VFVoR132r7/ui7sh/aQ+iMcRqTEHuKx47/YDpPLgmGh1KxCsSw2iW4jFM
xT7eSiN6IVgdX5TyAUjvbUFm4A4uKQIiui7s8bm1pqNVMMrWPDxHcnzVu+lVHepnbCIQS1QnhdU1
zPps49ScLyetOQwlltCT4j3Gox6WMc8oUrd5au+EOR1ocdzg9+ycOtd9y3Rlu+BSHowxqNSC7N8f
iuxBS0o0AfYWOfauc9xjabgYxI6IBtQ/xqh5SHr7a9pEV2Me7+fRuE8FfPMBmwPL7l5LjeLQaJ8Z
lUcxYMMOO36LZnVHpsKxVKwXKrQz9lPXSTmjHeGXlRhDrFo+D/gf5xlpABzQoEAoOytR3nL2V/DU
kk1yeBemeGSd9ojzXnZjOh4jTCMD3s5QQUcPixgJRd1vlqQLIMjdJ4b+YuVJMMryafHEUZZm4dvo
/HxSM7YONPGktv0syg+i1cOh9l4rdLDxwjKSNdf6nD2PcbrWxnuYhlvUEV/L0RuQJYl7Ix0fCoDo
pjQ29JL/UGxn73Ye9SsPdiiWm64rHpNYO5ZmU9D27oLFHNCOGK5Ym68VZ5mserVTBY/yDAjCpkwL
HDV5oKD8MvZdE4LINUGhMoto8Wh3UgFeGPub3qgeYzmP26ZBLZlGbfFWCcPZtqp2FWVQjPTqZJcS
vT5ZUiU6hzBS0itzcY6Ttwx+VPKMkUcum5VStiTuTmln4Vc5/ZBiuZqt1Aik0d0p0uivKzQ3AAzZ
teF2Jw7EN2v4d2jPpbtVEvOY2fWJ4+nRW3jP5Oxk29oTma8Ni7OTLQkZ+Pql+6TM55tc1FdDlu+i
SC4gFdnQ++qIOGnAkEd2FH3GMh/MFhMC0LGD2UjlDpTmR1YMmO73ynNf9H8Is3eCRZlRKEEuPUje
tk0q0tfe6x/tMiqDabansGMsVGfZsR70wTyjlsNKPahKcaVUdtBH+Q3jGlYCp3YMpr3AXhBF6zMq
sEZMNvoi6j5Vn6EYze3GLNKz00X7Qiz60zzRuJ9n+eihb+LHESryQTy7NZthA8x21WKeTaqrZLOr
+yIs+tE1fK2Xp25qfkS6dSRzsQF9EcmmIbbAx4zr7CUoCTr5jKcuioI2iLtkwbXHyAIHuxuwzQ7/
28h8MVu1OSpNsodqMoJJWASMeGf8hzeQbx7hi2wKqLJQyxaFiGLVtwfrRrWHa2uKX7tc96XW7Fp9
2multasjKmnMPHxc4J8XMV+nUruJPGuL281VK1JiTHuc4JWNrkiUW1agNHj/4u5TzfmNnNNvZaXh
fKnu08K8nQj7a11M2ufY8rWi2Kqe2DWu9iqXr1qiPculzo5e1pvtziwLJXnuWnXY9aNDOozB8WBs
iSeoCFEWY4stVK3HfLm02UjH22ml/W4ro1dw4K/VbaHNjp9m6XKI0O92GxtOxVenwlY+auMxwOG9
eiic1LqXRMYBCTPoHmtjrNcnTRmqu6ZPa3zW02k3e0jGmi5/MjkbMvnn/Mkj09Cvu2kKKl3PHjUv
b24Bkb/3inagS4tG2MM2ZVR+kMdjAQoOk4U2M+3Hw5JH0WZs+1vMj9xAmwz1x7QAkhyTXoJ0RgVA
3OSqZ5FzUsChCZSBWA8rXi3zk2U516n6xdIH7V5Vsy7CJMH5QoqR3GSdSbutGPVbtD2Fh2AyHk9u
u2bUGU7/DQOH5phl9XxWIhXJVxHnUYALsR7GLhI28JRdU3QH20tP1aCagdJHvS9ciElLxOlqHu1z
OgzNBsPgK3d0b/tRN4NV/xbCq++CZPXfiGV2rGLN9KkFsFceKW2TvH3qO+OlQeDh9y1Jt5bT6QHM
JOVouM11N41389BfmeRkS99xevGmz/13A1r+TotsLRgaBTS4JNpDwaMr6l89dRBoSKtC+VYkpote
swcEHeBQ+bNoXtWxro9wiLCdT1yO5/eltqRAHWWR3oBVme8aXYdtp3VNsskaUyPnwK4soEU6eMTz
mH1mhN0y4/kM56940tPopuXQoBxYWpMBNMbTyrArXBK/BlRuaRBH5vRHmphvMlatcu85o3bde6Xc
TtiKhY5SRttYAbAIs6FLum2qTh2y9bxOzuAnNoJM9G64R93N9dhu4Wdw7iJVRXQb3uV0IxC9Jn5B
EvzNvHRkxzVFc11KLY7CxlW6EL8GFdBcuN86WTqbfCjq+6kuo0OcZldWRDFjqNO1mwypchgsA/EK
dbd3P1BfPPZK3B5bvVgkJJ60vINNwUTOtHACtwpd6DtXTEY8s9ppa3bJ7TxMzs5VxNMAsj25WFC6
ix6FulqlmwyUEilfvXMTJQ9EqozPidXea54UQTKyAKbDaN81TVkE3eB4L0qfYFlvpJH5owJpfVzK
1pw3UAADc8puSj0KvMzZmHWj4nRD+rRo3KdG1JqvMB0Dp63qoGmnbO/plQME24vigVKk8BGqu4dk
tIp7r6ySL+os5/nRE2Y8+JB3D4jOpvOYNiZhDUkTcBCNtnppxhsPpGtXZV6O11E7Bq4eTbeZNlq7
fPHGvenJvN9b2CbsOD40yDGzgQVdM0kbMHif94NXN5uoByOd4uGqcqfxhb6YHU6LfKCXuOCjRDik
UCPMLaPccx9Z929aZ2yOCMlXsSwFXtDmzYj+yXZJohXgfYZ6yq36K0PzOiXedSb1Lb2vQ4ttVbZM
Oy3unLBxxmzboOxVAdZbZ48Dg/s+WEl1FcXLNnMqBKuqpU6HVrbRLmZerrvnsKB814fiNOksopWC
MHihI3aiR9T4SRfxuLIBie04LAd4lHdRbneMfIHvqmPVt8KZd0SSd3cV5Ah0JZhnDd5GpEV9oDei
+qNZCJwSljNvyBx4mmw3SjP2ftfmX9n9y71UiSpNGnebivxrH/NwYH1aYaOPtx0p9Ymrra0Bx49H
+R7b1r2tKx1Hl/aoV9nVqK+aZ1Pe5q73hoplCfGu8mewmXCw+hhbnhbr4VhDBpuFrQH0S64Uh+x4
PKtVi8H86B0zBTBZSfpz47q3ca4E6dLlexxAUDQN024y02EzxbT0aGqwG6btPiaaw1fksnxxteiL
Gdt6QNtO+m01PhZR1WwMS7DvVkWl0X+ghsBrhWQmTBz+GCnCcn+tKI0xW/bCjmkQZqk2burGJAgm
9az0ViKapbFjFFQDxMXklnvbFpFxdshih92ELgy4sj9GHcFDVen4q0fMpm+oXwkIIm4WLLgitUuZ
GhiWreUcGIXK98xmDrrK2Y+kSQWFhObdtkkyxD6NpO9IcoqdAlxx01fGXVGY03VeucaDOpKN20zu
bd0V5dbC6f4Pe+zOw1SilvaS3Wgoy11TUanGVv4Fb4Gn3kpn8l4zCWZq3jgRpI9KazA0MeZj3IL/
xmP7h2v33aZUe4+QZdfpboSchx9V3tQhK8trlg3OMXPhS3fq8FLlEYeFJU+vypj3KFKbeW+BB2yb
luzMqKNkHSEIh52eZkjBhbstDbn45RDfzhHRSwBi10IVxfeuLqc7MrOdUHPqjfETbYjEAe3aLmfN
o8qmDV322ypTnhZCpsXQMtz1NvZkYMcopNOqc4Ns1Or7tFuCqi82nTr1pR9FSb+b0J1/6+EwgGKS
FyhI3AO9me1DUgxZGlrsemlQ2Gb8YOCn8wDxZXyyIYXUuxgcXt4OthC5X/eVEk6ELm2WinJezmCF
tslmroYs9DRM2Sz1kWC4MdvIwdtRX9f7xUjv6GP6iehubKLLpjbb5NBupEmvGlhnpwqDSEOHlkrb
eT/a3K2l31f9szkqQzBOTgCMp57aKVK2s5bWQSZqJZBzXGy7DEqbLmoMDRZ9Q2R6uYsJM9/b9ItY
Wr4OGkZEuaqfhW7iZC+OIEtvtDLMDQviJo0dEyNi9usRcNKHHAM1Dm25n0ztLRqLk+yYAWLIHooK
VxXanqWrL74noLO3VhXoNf00J26vm15vbyfTO0Gvz+/NokMoUFE7RE5xGJrxtrDjzl+PXg2tiMaX
OcE3Za0+p3PPKolL8jSoa4osWUetrn9tCv2LpUTWPZ13CioslV4dDeMYJ23RNlZ5zFMukbHoFi1N
chOVxPVpUJiHNF0eldkTd16MFwqRfu5mtFzh93MVbXl9DsSdiSDV43pLCEnm21HS0Iyd1BCcUSPR
i1NbliQvqqBc9IaKVpGVXRHrVm6kRY09yjMbH7YRVgPBoCK4TLcHY6vTFPe9VL+LkQ9HCsPeOD9a
nXhYJ/PunMkmzKGxqIWEjAMCfk6dVV0TgafvCrfPN4U6BnPV3yaLd7JsUR5Sahs/8TgQkbi5HIs6
nTdQzzKoZqwUdtt770aq3OJ69VWiQQwsbB+Nzj6RgNXe5gJsYHCeerZgjhTGoaUlfSg646hVtJc0
I3Z5edunZtbr/83dme3IjWXd+VUSvrENmAXOw42BImPKOZSTUrohIjNDnOeZhi/9ZH4xfwwpqxWZ
apWqItx/4xe6Gy0pdXh4eM4+e1h7LbumdnOjmuE6os502XqJSRK5g7yjay5aodGWCH9RlieNKjuN
NRrnRVeS7/bzs0HnglSHfORWHiqnKtMYJUh5WEFUdUt1Q7DVmjw8TsjCzfXaW4ih8CEotdNGaJNH
wP4eHR5Zi5aIwvum7qz0qWTmXWDXYntbFyXYCq+6iuPKvGu1kCp5NHozcBnBPI9FibthzPjC1UNf
Nf0KpSL9DJVgYqoKpcmSthXHT92VnAVP6pj2L1mnQpuQatZZH41PItJ/Z9ARAnoLPxWFShrIyD8l
SrkexTyd154unBpJF8+BKlezJMrvQN1s3QAZ4hEbO08TZaMFUE/mZi05PTVyGjaNuRmCaOirwhnz
4MyvCtmWe28NU1joQE7haHA3LiALvTIgTXOmzIOstrdmjwQTOlOzFuHWvm1WVUO9x9f0cwWtOUdz
i2hZYI5JPF+HrZvhYefWNYnaz7QnoE6qmvdDI32h3tiAa81ORVld+1Krrmj2QqJL05fEv8I8aMqC
apieOj19K8uui9cDWoEzD2qNlZX43FMBhVBFLJ7yiqw5QhACBCvCVaWqazLVhZPm0XVVIOAT0oJt
a4L2RDMzjzBUFM300XNombuhZdxEuJ4LR2rE8zRpl1HsN7aPB3jmd1L6EsepvKz5J60ePjZ0M+I6
GBewaJiXcd7fRj659oL2Zbup8isZlgynHgP6TeX8vijE+8Ey1l7S2/CmKExkarzWhNKhQ/pO0oLr
JudAC2L8gbL3Z63GF7K08DxX+sHpFATZyiY4h+unV2w9iksOzKRI1kvXWh69eIj7zQJNmPmRkrN7
cBGTQgR8FCgkmVurt4dyCnNMTXCGrlXxz9GlHblRhhI0s8qf2bE7XFRDfu8X8e1ogJMoQuGOnviP
meqvWEWkbzT+zxCv+zx9xPk9tQoiXGIP0ollH80G8BzsEaufFVBHOaTRqHHUAow4+W3blffxQJpH
qIoPsADjpubleVh4l4rYrZqwLVf0wmTwazVr15XO4YW8NK3qJg3j3C4r7UEFY+SUArDcUEw+QiNI
pjW+Dkf/3lApX+UBAPRsOO3deKOa/X0YikvdApQVKMmjXsbhA/JFut214sJnYS6oFlSk9JLM1rm1
ba8OL/omBdRBmpEvroanoqY+Fz1Yczq0F0qdroPG4Lnto4aDWoURIUYSirYXoSuH1qIjyCo5NDJK
PWzSVnuto/I9NBVYGg9CHLXftGW2GoQWzwO2k0UXWy2/JTmb5eJtm/sPhQ9BCTJ252oWQ07ju/Hc
c4t5VGUuGTLzQxS3twY715KoNXcGtKNmW6/gBr3WezxKAXU6W+sF4kBqCvhf1PMJ7Bfow6wJDOnV
ndoYTcFcD2pSkGKi4YKK6Typ9ejRCuGFK5Q4m3WYILR1LNssBWWu6EkxHwST7ZSGm9irLgDvtUvC
3EUug4dIUrRl075dFzr8p3GFcoDX3nSm9lhYYPliVHQ5XbM6tWajnizinvxeFvAPQ4sUHdRkuM70
DGVxhPOoluVnrS+fYx9CbiKsEavYC446eqRkYkV25ZmfavVZhymm+aGnL60U1xCwklV3NYI2170e
tPhiEKGRV6JLryA9pZQNxDFib97AN3Pf9R1A67j5lKDYSp1MWYq6ewamL7RFuF7sTMKhdxuoV+jk
vvLH1gKcp2/MRqKFvOKxiZu7c7PpPkz9SXaNiLStxUXtgFc4i6zuAV7xu6wiaLWK5IJ2n2AWiNGd
OqguGyJdxYlezuCv0hyqr6RFu0tPLK7yzrzKXeVczARl5sdBDCivfa4huIUYCpWqVFyi3Yi9RHdW
zor2tFNHNBkrfCifGnDr0n4bZ1U6GzPxoVa51X0TrHwoBzWsWAWpcjmetV1g2IIJ66CXE1EAM1SI
gmFkIkMjWtWqF8CagAL5II9ZP4+pIF2KSno7FB0kQqpnrjyJgEChk5+lkrW5a/YPgpA6YdRvrGAE
IVa5/bVYkD1TswSrpqw9y0f/HRnEm0rlurMjORDOht59aUsQELDrJE99IgmXRp3HTiNac6lzz6fm
F7Kg6XAjuSO5bKs5z0pLB7GU5U5fida5n8XKMs0huO/K4LoKRXJkKHMhvYWxGYzmrnLJJ8DeJwAm
zKUFxGUORd782mXL2mqg67OhmlhnfBN8X+UL+QNw2epOd7NqPcSiu+4EKZvnZdr0F64OjkKSokbB
2Wo6Wn0gXjv3IAg1MZ/LmqwowXm7CKwAA4QvlxVPmt6ojkLR70LxLWtRZopqU3cdk5nRluUFPGU3
QS+OTpGomzg0h1U7mu4Kv49YX3xMe/e5EjL9tNC0e4TIAhtYVmFLZvwSJV6AaCVZp0jvPo0R8I/R
19dRLw4zSW4ewDZ8DCy9tUO8CEBN07nJ82BO3ewl8XJpLjXFNWQtAWRq1IaUXPWWktAbs7rqJy0d
+XPsSQJHltfX63rV+f1NCTnQKZQW8lxX5K0VSaHTyhJhth+fC+2IETfBXkEgSmJNKj4WfoTnZ2Rz
0TPPwcKPZ7ng3asE8gtAiDRPj+mccmFtqzB72Y3ch8tih3MhOVa5oJBd2BJKSqXpGHeLEd1WR20B
yMSWdJr4fKnIwELCMjdvSOuA2cOpK+EcnDWiCorQ0J4a371S1Q5arjAwZgCnNMjH6vwSJa+OhRkg
v9B81kw6yyHnuRLIhc0UryTNrdDfheBmGsmOoZVcEIpgOGnqVUA28uK66NJ7PZs03bo4FsIZc4sj
1EyLiqSrV2SOrgcUeaRakpOl1gZJOi8rwMo0rUzVJJ3YHO1hmn7OKjo0HE8qgH5NaWxfqghbI/Sb
5PwqHdGY1lw9m9MNB5IvpvhR68q6yClbYXVO29RY5DDbXCmtOy6s1CzQzQi0BH4aHCEad+1WIr41
iApnjTDM5aQ7owb5sRX0pyRv2K5GVjh5Zt3LBRLmpnUrkEKPvXuSENdw+sRXA2jbWTNYBe39ATzE
lrrqgb8BzBLwZX0VFgfozfzSlkd8wVByyUAJso1YIjSqOSmN5JPmWkvy4eSctPgy1VQDIi9Dsw2h
Pk1GoGpwL4D67pZlZt2VCsFKNMqfhK59QDL7stWJLHRiJbIWQ4M+DeuFvu7gfXT99rHtRmI58u99
YooLabTuDaW67di3Rt4MM/LvpHCteZ9yOn18Sq/6nPitSK0rVeduZ6SQsBJrqyYayW72AGJlXrfp
6RC6l00rPveKfFP2EqwVrkyeoQLii/6mEyvtVQrIyDLGWYfeepPDZaZl0U2cVCVK7EAtmfEX4LNX
YuhXy9htP0RdJzuQBgL2TPqYR8ZzuhlX3mjCowhCjY7gkiRtu1HQdLb9VpopPerJhULVrSf7lLdr
xf+cKJOgQSNA/A1RJs2SzOwjRec7t9p2A1EvgZMvJI5aPnthzdVlyUiABP4qM9RH9OhuYAmn8uYp
M+7oc48MaiVXZ0SVK6QpPkvjOM8qxG7HhjxSTeXVvGmK0LeNur6M6JGtDP+6Jz3ArjklbllqefDZ
GKucdvohPY17Y1VrElDN/tSX1NPE8P0lPTi3Yw/4qZKzc4h200UBBosQcgSbEYTb2PW+5FryBXXZ
taup1zjlH6MgPpcQaiSXrTx4YgzA1HAhM/FUXPdRALliRFJ3AbUZUF4Nj0+Vu/sQ1hGcsNqWfWlB
xHFuJTFda6Q6RSPL9EXY6SYLQ+rXicTxWlaD5lKqB3JsSdt+KuiqvSZiKW40eCJvsVGUqKMuiJxB
lc6ivKQ8X0vsQSVPZmookOvvzXKWCkYTz2Oh1r9UsezdW17pLaKxIEsn17WTNmLSnSKs64xapszl
Ib2Xg3EEOCuBlaPmiwr4vOlEI58pSdjOUhqcZuhRp8tWz8XZFMIHpu86rms8u15X3GYpWVK78XUX
XkqtI+skGc28HbU5zQO8bpgrju6Pp3XZdmxJzQhSB4hM7xgeWZm4y1vkl8XPZEtLTqO/Mrlbr0dD
wUTkorTEsXuuYsO6NpX8cVQp6cBPeVX7FULoQl2BTzPDhVijMuSr4k3gydpMGfSLEawBUAjIIgD7
qLAYKnmZ3waFHgIyTzh5agd5LWBoJRde5DwwZ6nuUq2vwKr1Wp5d+TmcmoJpLQFKL8V+bOcGhE/g
arXnkojpina1O8P1P7gGnlw5PpPJ1OZSVgjzEWZA3tgj+zfFQIrhvTQA22cCNF2ngy9f66H3gNDC
aWzlt1WunXU53bFaNplJMdmksDQ22OmRBmOKqJRYSg8m6qTMHwnFEW7uYSt1ycsulbARnkJ4m0jc
y8UiLxSTjCXEUWDp9KSyAVKT7INMDqZEHu/V6XkX0RwrCtCQDv4F3Q+F7QGKpmezoKSvRyu/psUk
Ixp0kCx8FAThftTza3EwOqeHKzJNmp7qo645WtZLLJQxN0YqsCqyhzatr+VMkwkxRusDHsKM0kpj
B75ym8QQVrZ9O/OE9KOXVs9FlOCvZdQGjYtkRHjFg91RoqM0Vut1kzXy3EBSelHFzTweudHJvNOL
HeqlbWrUOnFEz8OcNg/FGyBsQ7N2LqrlGaSgc39MF1LtQqwhU/PNR2tcVEVzOphKMuebn4UDdKVl
RoY8dCF4b8MzQVU+0o2mzyrBQhK38taj0rSXwhB+KoP6fqLAPK0r0yUhEXqO32gIWdFsjPz1wor9
zEEOvHeaNOKUiOqihDhyrpEuoeincp26AA6atjgXpeYRpDnbjGEy2+X1ZqYUl06nJqOduqFxHtbC
Im9S9C8Gz72FwKqZGm0eQdM0Dk73OkQns4t0F1iP2r+IjfBxqBpm3GhgSKmz2IOrGASHgb9kNWhJ
Nc3wsVfFrV8q9a3aprQ0pBUGOZJHavLAQ4Ye5z5lfUW4aOE0g2csESwHKet14HvKjUw3AAz/lcZN
Q/3aKUFaOb4/WJOJu+9K/0IbJw+kwvHOzIcqmfrdS+LVyIoooxfcigUpDIpOQzMj33kaZ74M2qs4
Q5oBbls0QGe9mNwR9n6IEj2ZBVYsL6uBgp2RajCxAy5CWwIJkJjovvJdNDPbXARHJ6BptASOKcNd
yDt553z70VoEOSImly7wzfSTFFMBhM5TGtDCQKyBxCo8wtp57E+JLrGJmpkC2J3GoCgpZZpARS26
HPSMh6RjT9cMvKsoniOYGdz1MrnJeR/RhXJGod+CC05LawcKMUvhuCiUxyM6ofwZTtCwMWQDPuU6
k3J9LukETHOa0EP2waA389GEgeK6RdR+2zZ4NEKRY7SLmkEvAs0Yqrmh4dLRbBNxFCsL54IIKgy3
yKWH6UPac75puwBWNKNnt2m2STzRlsKVoq0GSR3Lj2ifOzG1wAfyoqy719TT/3q7RmZliAZSz3Rx
2mkhCcqqT+D4Q15BfFEbRaaAE+KPZxWVX7fNkuSi9822PKMmBMJI8gbrEzSkzKvX25FBgbk/FVId
Ds+d3Lbmcw/u5AHGRYhiVc4A04LdYTV6uKY3bSchPy2PSXSpSK0xQJ0bZ8ueLovhUoSNS52ZOOnp
Uu88pZgDBqYNBCAWaA2TKClyJMhbxVtNauul7BpNuWgb3wxX3JlIz+foB7uLqNQHYz1pz1jnkPmY
zSd8vQDORKCdmePGiWjanWV2wmNYBblo9zplRQ5qrYvkGXzyb0I1ZlAJjpSDZwHg+rkKZCwCrJG7
+GTovSy9IQbN71addKcarhXM6e2QxmUbpwJyiG3VBJe5bgj+qdV0FbAhOgCTF9Ixfr/0ScsAMAr1
BsfW75pcIREbpa17RlU9QiY5hvv0WqN3KrmtBF3HpaJU3H/IEorSZ5UK4H4WFzT+nnkqApCXnUGL
HGkRah00+AK7jkpFEOG0FHttjv5w+0wCK+1wtMxcvPRbA19eFKOQlLUYyeKNpA/aY+2V3TBXEN6W
AP9R+/0gl0KcgqMLu4Xp6SW1UL+SQFIUkjxrJtjomdhUfgkUJoZsmGQkHOW2qbayQYsHEYZ8LQFm
b2/0eNTRb0T1xl1QKeYwNrmZGRcGQdzpCBC3dFhKmai/z4d2JgB+Mylv0YJ/HaR47BeRbOiMVaIS
nYnpKJ9qAgIRV6Mec31g0MFFW1LWdiv0rUGOim1FXlXwAQLYQeZiOEAQ+rdqNJKBESM9v09Lz9eo
lsVjdlmIuXkeAu15EYa84cbUvGxFTaG7AKx/GaJibdrcfwBOWqGtPyQ5xIHQ9KU5pURtgN1YyFSc
hAgsG1k+ASy/V410YZC2PmvzpKU5zvXCRVKlMRXQqWJp9gHXYUzS2e5RiQlnQCNS3CAk3YOWvSgl
T4BFpKcg5EqxlXaHxMSjEmaqUmvqQ661YrkgPrPyS3hpIQEVhzYuQemzOusEUzZlIPMvSlqN6TIN
gHg7ndiDUgvB8ioIxOryR0GjicEORoP2Dr/rweh4ldmEpwBKCdtDOYkB9YU17OK5GdDU0OhCf6Pp
/l0U9OBye5nWss6W3U7Oz1I96b54PDe6SkmWkGmDiVual2rWugTDVKpozFTvKrIcBSCtSKvncj4I
I30RQUm+QlP9Z6MvUOdJ0aO0m1QyN0kU5+u+taq1pgokdHw5pCBH+or0Uu8N90bYc5StKqrl6z5k
Og41rvhUCztTn4WhWj9nMmJndtk3sXzZgvJbqXFCj84I9QdNcFpSn+EwRBRjKhHjOfFdnzV+GXU4
agrYLVxmoXKAyFN6VQOZ9QU7AlxdAlJFi8MO8I5UyEU6JBIQhSp1KXuUE559cHuUaYquuKKtGRNJ
VeW+risaXhS50ucVnPTFKhig5nUsKH+A2Zq1cKfRL+TNQkVRVq6S+Bc1+d51JtL9BOV9YjgS+INi
URuJdCcPVtMyWTGgQ0WITyu3G24bP5PWJDLIlecFiUqnFGGSNOMg904zmNobkJVFrZKfIsO21Bv4
8ukH9dprMFnZIzhbTAj5pAqG+1HFs1TE0a9nY+dhH4me3NyB80fZ0nii+DOlDFSnDiKpnYXuIFgk
JkByQzgfXpDtSctFDmPbRRmMZm1b1pCdJpLePuqtCYId6gDuobInr5xlGRduZvKd+kzvPpd6FiaO
riZmRgyiaZ2tVlJ16Q+6+ATECZ8/FzIyF6rvXQOt4Z+pWAkaXXoxA4dpxZZvF9AmfUmAHMNeTle5
43YQKttmGJgQho+kM+eYl75cBCmdY/ZAa2Vox43VIrGQ4oeciWYigB7hNCBAUgmbeAzbT1XYg+I1
u35Nl7NpzvDv4weqhfEw76QKoKcogBSlxOupV1GjY8MhUFfdWV5l5hexyuur1qJbDNc3Bw4FbfkC
dao6pZ8iMT+1WZ/fgX5qLgOkpJ7Kgo3g0JzAXkrkmMbVwKv02yrVwXqC/aODTx3MjTsG6iPgOn42
lfEg1iZRlj8TMewUXSDrv7HQ8AGHUBnxnetXF2odV/WcCBw/var7u7Qe/EerKshxiUaiAjKJ/Djd
VKKcfugFUXzSoDC8iNsmeQp0qSBZp9GxLUQSQVQ95uR84ia5oXAC0E4UcmUGqEnM7ChX29OqKfUv
AYzWl8Mg4pVAFSMvyL3FD6BSIZmMNN/jy4ygchKxFZVZJ/XabRMXlbBSqbJckXtp53KH9vBMVPzu
hij3rkbAAGOldmCYa20I7wYotLZNG28aZEPmOvm3cT62Nzj83lrmNvpgUjKMzkOjBBfeBxYd3L5F
M26pl05BURRwCTSQilH468LPmgsly6xZFBuhAYZKqK9GVCBBmvuS/xx4lgtkRK2ye9hXCCtHYD0O
Vb6IJuDW5F6RxvIDCAnzhdf2PqiKC7ao9jLhQssr8R4iteA5A2wi0FEHg+iipSJMhc/QauRJOZ2n
gUnGHG9ACBa+R0YXJKHI1g4RpMsdGZUhYRaXg54AYBnLq5CAopyPQKD7ZUxSgwO165cYzaZtloqC
a65KibSW9ZF9ibfHvpf6IdXBhiaotJkx1YahQmvnTKhT7Qu1eeFa8uKQfL5IG/PXf9cGFnVbekGK
GUCK8Rxgl/W5CWrpWRzpRpuRlMtvfL+xSnrjlZLUCXCj00gQsRlBn2BhYrRi6F4EILpUXAWkTWWA
5a/Cgssn44YGbqTxY+J0nmIvzYBiynT4yiKF/a6i+xceVgHIFYRbtuf2ONw+olSMToYAwHsmaaBQ
wjB6KsHTzDQp1M7FQsfqtiqMZLZPOuwsLQQTrxWw1nM/tEq1qBstTp2EdoEtgYV7mdF8PDOCfliI
yJXMQtgbHNwGqoDGSKLR7kWou2xYcFjKHJ+5IDuahsvEktvKRl5aT+e0ZMZPXUrMDkmOT0vR4FbG
QsoGoZ5bpLq/gFGWdVvxJP2h4yBjyqS46OjWNdTcIVDw+9sKxjWqdwrcRmR4aA+BarOVX+rdYtX1
6CMPk4PC5ABr4BAJRTzbiOuelKtLP1aKAAB3J/6zXpop/YkxK1JLpLT4v6Z7CUxcmIkIEzkpvMfr
UgyGMLSBRNOAwNygGoiSjJayJPRS6143IQej01y9lTNqpn3Taw++Dk/NJOGQiHZILPeoSn1KT6Nq
AlrSa/+DX/XjFeAq+UM36l45E+t0AqvTOBp80IHIujbEtIU6twQPF6kcfP+D0ViScqbUybhoClIb
MeWiB98y6CgIyvsyA6BcmkX0Io2Fx20MgJq8rn5J5h+PPRCBq9IwVsr8a50u3YKe+niRwqtAhkxs
2S7pEHN+RpfYzs4yioE2EqTNjZQM5VleqsEVBc5nCdKPxhE95CrnXgvhxkMmR4M+p1+DDwqJD/dI
VNayuhItXyjnX2//LmiAWdONydEKwLbPcnXo12Pj+7ljuiU7vCXD0p6rHrsUSRAU5ebGruXNmq6a
y7QSKmWRsFNKG9YBksu7Ach/cyIyGnNBG4RZ1a/1wsPlUqAGBpveaFxSnZzxJ2rfc/CjyGJf0jsv
iQ7Cp75QO0CyxKdo2isA7Olu1ERxWNQ6uiyXOizN0WU9mD3iKZKqnWsNjMl0ybQsUOQWDELHJxdU
Vw99tFJKhJTnkIdoIDLGhshYrrs2WuV+z89/tQKUYlz9zIRNwCNAigroAko1otVzZ8DoMDAGjRwU
MheOW3eA5RpfhUVdQ5+Zh4GOBQuTZTwSWc5o7Dh0FG4ax0ybTBVXwDeB0gNVEGDEBybj46eNWkQs
AYkvLlRMimtQHRp/yek75s4hrDA+4n1Sj1F+TnJASdZA0yzo2BrAiA6tsXK08ODFsVaWr09KNPoE
hew4qMvRTTFew8i5AOQcRw9CEhSVQ8ZXp44LsIddDURza5Xcp3YPjANykLbWDaepcaQQBXdH0Ul9
4ioHKTm+5CDmcXqRD70UrpqYZ9slNPH+TBCy8iN7SCedCe23N+/jviEn5ZYAUOC5A3Yuq5Z3W1cQ
GoNJrr2zPEBT05b0SqTFGlrw+rSQ5SGmUAQk2h5HciVLXwpoQ7fBBMr1vUYEYs5xi+gfbAodkBR8
A+yc0Gjjh6/fsCT9Xi3iyouaVZtGomYX/HTmEK9az9QmW2VJDohysKhU1VoOtLjBqpg1HAe+KIJf
aXp6gmLf1cxFiB7wrBNpXf9AvOAaS70PRPoSuiR5VnRSm9j8YUiQVhhItGpdLd55aakWtz3AHPeM
yJ7tp5Y91RfwUNFDpVhs+YDMSzpLjMg95e7q5GsgFm5MnOhDzkFaMa6oC0a08FtNn1qrqpeUz3j5
5mNUuPPQFIBPBXTWTEBeCL5vhJy913npgxfIPVdIfNV2Kj0eCmEPqQjbGhLvxkMRqaDJrAaoVH+R
S+sTnYNYRE3jsl7UYv9x17H3jSNqj/7o+Z9xVN1lCf95Szu1R1X1T8mp9n5quc0mAqjq7VDTbL5/
+rfZTbxUf8Zg9d2Pzt/yW33l2vpGcLWjc7rL/t4PvdJFTTN6P9CvcWJJEq2Oe5xYu5F2fFw/GyHe
QNvVvECbJcu/KZqs0RaswOY4/fovJ3GWet/+2rB+UyYJCHTCcab5RWcrz/tuhd5P/T0R2N/7mZ+9
wHb3XSZasEko9aAVECAAM+iVoEWZ62v3a28JJEX9DbVoyaAitVsCSMD+vZZA4ZsdtAS6/JtmIHao
0w+w+8WafrcJBEv/jWq9xCaR//j7f68lmCSEDloClVecyANhxth7d/k3lINg3Eaj4I/N8e/16rJ6
6Lsr1m+aqOACKMbXz4tR2fv81m8ibCpQPpBDnn59feC/kRGQ1UOtgKb8ZoEJBYT+9RUnVrzv14AT
gq4j+krfToj49YH/Rmvw7atw7X1/O/2Fq0CTfhOhRadaj2LL9Gv/JEjib8C8oNc0v10Ff8EO/sIy
/XGxOqRuXnZXarCtvmOW/NMfeL1Q3w/w7SaZrgsCVJgq9n70Dt7Jr4N/vVWm3//P5+9pKHf33Xd/
+Xr/7Z707Z9/e8X3D9971ut7vf7hKtiWm/LZH3Z/MXyb6FdGS3vjl5tgjwNT4pP8Yx7vyDL/sIA/
G9YZ8rKpXseZ1mTSAzp01OVm3JxAOhrkr2PtLufpmBw69Gm52V+Eibnj4EGrcrONX8fZzfUYi8tc
i71BJ578Q+d6lpUvb5ZAPsIS0Ie3CerX6e2WQDnCsBfbp026T90qTR7KoatwDQrkdZTdZHWuoUMH
/YDzXb4Osxt1snqHjnq7aV6Ck9/LzVOweR1tGhyVt9ffTlbj753fW0h/90eVj3DI7tOg3r7s5nwy
T4JyU2/3bIQ8kTEdui4fIdw9sTdp9DrUblG0IyzKp22y3dsd8sTDf+h8r7ITNt1/rU7iTfryOtw0
Z1SrXn/79z/kMmPYk9vm6SWoMJzPe0cRefpjmOW7Jn06Oa2m+e99TknkGoSr+/C3+P2pOblsqr0d
+W30I6zR/7qZ385vHuaz/30ybZ5tyYK93f/UO0R1UoVCB0sH5wCL45+91o8u6z+i2vdX+H5E+9f/
/ttG3O12CKAO9z9w8v6xt/d9la+JkO/+9l/jrDibdPOytwmOYfOXkJinbw/fpAXwj/f7e0b0cttT
gnodZ/ow0sT7feiwt/hr9ckap67cnnDmTi6DotkSR7wOvdsCUxLl0Cd9s9e39TtDPYWDh47uMEC5
iU9+T7YYpr3PKhui+bODjZn5NTd0UwZPT9s3dzr8M+gBw1j+T9/g6/j/cQeYNBBs8Qh5GugJIr9C
de5fHE786N2/i5NeQ4uDzBREgYb4S+9FIi7lY70LkfZNVPbMl/6Tn9kLuf6DzNjvX97udzRR3u7G
b6/8ixv99xQX87l+c4wkWPkOHLd64wZC5X/YiHMoJvPt6xg7owgc6Z2P8Nde/2qSUvihIdndhG8O
+l8b+/cGx2kTv1kHDNSBC3E7aTz8aM6IqVnvjPdfm/P1dBL2Z6yjSqsiwqVqZOBIxGNYXj/Cq3f5
156xJqrxsrdPQV8ejUeF/5LNRA1Xe/eU5h/KG79qxtkzmzcbUUdlF7WkSVNSliQTbeWfOfi/+iB7
E3OGSDG8vfAmNQ/cPirnvB9FQlr9367e33ivy22V5Vm9SfY/Fb6mZlFg1HQKAmiQ6jhzb7bw33nY
hlaI7dPrSNPJ+9E1c/iDnNdL9+RqW/vb8l1cYKrcv4jJQhzKDpGR8VFeZ/W6Fd+934/uo3+NM/2j
2e5df9Oc/7+m9n707se+i6WdET70vfbv43+LuzYmUbR/vN7Z1u822y9fty9ZWe65rKTytxjQevjB
Fv7VUaebZn+u0hH8bHsbe0GTvM5vFx38zKD84mwhJWFhdwHIaluOWy9rg3RvSSYG7EPXhMlv3mSS
33sgf/0D2pC3Y6b2pjsp0h063dk2TTblXurpGDmi05Jl2M8O6UfYcPOqfnuB45AfvAjOuH3299fW
OMLaAiB+uwgT3/Shn2yxKbPtj9JXP711f/GQLCgrPG9fJzkdvamIfOiUl8ETHumbpPKkzH7wwGis
pdV2eB1pmvAkCnnwuNuSHOf+sMdYBzI3+6s7VVQPnaxTZiBX9kwDqITDx101KTZnbxHQmD983NPn
d8ZBmqRcD12H03oT789WOsIqnG3LNxuMBrrDJ3tGlvtyM+zn53cCfIcuw8UGGej93aAeYXUvgtpv
3rom0vtAuPlHuPSLNuc2ztpN9HbKR1jjiwC7Xm9TUuRvKsbqEcz7RdNvk6cMGZLX3TBZH+TFX3/7
9x2rS4gYWZPXgXbjakcwa5dZunmT4NWOcEQuJ9u+N9lJDfjQffxPgjHJOII/TP6l2+zbimNczaA8
33g90jGqSWuyRY232S/MHyPhf5Nxy+0fPLBsh3+66URv3w48YRIP3RO3O6tZBulelUI+RtRxm7+B
lRDrH2HC7YaArnx5HWk6yvIk0H3wSnTbl/3LQz4GquK2C+rxawrkdY5fp3yEA30fTcidPeeSbNjr
Y/6+tfxW9TkPUu8l2w8b36ep//r19IBz9cy+c4iVXye7W5OfZoF+8e7DInNBbb1yf0MfI6q53ZZv
kRbGEVabuvn2JPuC87JXv6Nn8xjwm6+J8cvN8/blbaQnWfox/LlzdGDavdW2LMSK32fH//pO+b//
ZzL/PwrNQJGCFUW+CzkJYBKK+ueP+1ES7V+TQPxR5v0/YaLtaxUX6MQmyfa9lyOYZ5sAstkv/R/F
6mdxlmTpj7aYcoRZO9lzVp38t/PtFrpc77//6DGTfv2hd9fukE+olcsppZVufvScY7i78ItHPxz7
CO+wgJPvdSWm28A4xphc6RPG7OVbQWdnZicx+nT7ppr0UzDAL149i3KbPvsnU2fS+/GP4Kt9G39X
Npw+9mQa/yj7nlzw2+r7BTSPEJItm83e/f++ZPjXjfpqi/v2bRd9Ra88zwij4tc/23sJqhKv7/T3
/ZnzABAITsfrSNP22qkvHnruINwEVJdsqm+vs/+AI8z8atudOJv4B3f3MRwahJT2nEfpGO7MwyZt
NnWztxTGEVJ9V5um3B/1GGd2WuDP2827KNM8gnu+DurnTcBB/REy0jxC0L3e5M2GGmt3smyIA/bv
3KlR49D9vWZh9tfc0g4flUuq8jdx/MN1eY9X+esW5is+brWNt+nmf5z8Xj2TsUIiY2ds7qYTS/Dx
sjmBOc7fWzNwBIe/3V0WkY3dWzX5GK7EHe2S+7NVjjHbhnj6zWSPsDM/8nmDarfgC5q031YFj/CE
d06mfAwgM2R/eb5Fzen10L7uh+nK0MAqTC2qikaAI4JzOUaGaw9hCZAzzcqT66aOB/zFHx0QHsqT
JwVhEylSoDyTTOnPz/l/XOAzodr+EwY6sQdede8sHsHW/p56JDtfv+W03/70w35twvtZF5ad1VVH
QPD9sNIxxiUZuZetkI/grdtc8OnLnpemHGFYx9/sZQuPkSG72ebNUwxQjLwNCKcTB+O8lwJRj+A/
zLZJ9kz4wmP+/HlH2IEOBAclxDzfb5Y/b3L4802IjnpWZntuvXaM2Bqrt0OP78C06R9r9P30fwrS
+8Ww7v9xdwXbaRtR9Fe0a7vwSSQHiDc9x8bESWxcarAX2Q2gwgSMqCTcA6v+RtddZdFdl93xJ/2S
3pGYRG9QIEW3cZpNTuzkjKSZN2/e3HfffU01D727MB6GYmQCln3+ViPdJe8ldcJFsTVaztPiy9YJ
L9v6GWF9BL83LYk29x9C+82kBcnfWAaxjPtIK0UjjLl01w3C7uxh218oCLUJ58oI6y9UX27C54Tl
uxg7x8B+wHT/kpVcOxjZrub6zzT0ht+8eoh0LHYdpJ+sXVeAA8LZUixaCaX93186rnTfjQoglFz9
ba9AEUazAjtQhl08IwTQeF9nFhhIZBvlWSOVDJxyV8YxAnJHlKbSHCgZI1xyfxFRh18jzC9y+M6g
hF3cxkE6cAkHhC3RBriiUy0L9v064ZTOR3aT4j7jmGtHK+N/UfomNgeDF3mtEeKLURlHRjaqPC98
Bi8yd8NHZzpJJPCADJ/9iMPd5c363QLKZCIshH4HYWDcTNyMDiGM7YbLwTicTp3KcgaBb1Oxs1W9
FTBYfF2TtpaclIDB4uuaOlHlXYXIethFM6dIYFS9diMH+yOALggvbmUUQziji1yfsDgUiVR/214k
b2nBMeGA7q5/jzyozK3fZXhXJ17/MRtoWeEWHBPmGlX22klbIfFNmBU1W7kOGgJF1Qe+HW1tcAZx
EjjBBIUG3guViLAoYJAQIYqjnZg+qBEmuQUcBjWsIiQIGAfsm607SMAgC77R933V/0V6DIYWSu5D
t/c3g4V4pmOvh2BOEPtQ6VjdlE/7y1CsXSMIwD15ih7rDdBo4Kj336ceD4fNyoC/QiC2tOa5tl/4
4PFWItc1qLoUxfc3gR2KD4u/apkyNCtrJp5l/8X+cid2DM7KSu5/gh9sRki/eTdOnTrFw07BPJo+
KBTm2f1uwpwG4YgHDSINEegI1ICRqXwZzYamtLn4wkgt2R8PD9qvMcGxGi3EG/s7JTU+EQ7tAEe6
l8PuLxAqs84dNstUwjHgjjX3TKxis2EQ234IfqW4zf9CQWIEQC9LZVtjMcZOiDJPwVbuK/1Wht81
+5TDTfI0hniWvP0SEBHofI2mahgmY/uG2d2GMBHtJfoBShzLqLZ+MJrDNIHQtxn8AztOtmgEt4oW
8DMZoBwT3hUZoX40lGvGiOC7sfbAV5sIN8IAS7HBZbKTcSWAkx55l+aP7ulNceHQa8j+ePi2eDUD
MdulI/oMJgpGlkuX6XhXtd/Xai7N12cIA14u49FyZZg5dkbNzkCAbX88fIJzBjw6hcvcEsTnq4+d
X2ZKxiYYxiW0TtEOaWtKCPv6Ssl0LEj01ecCNQYq2toiNcIso6YD3AjHlhkhIzD6oX6QQKFfJ5x1
GFgtHazGZ2Rhr8O5hAh9Bk+6g1gRNcRlfCP/OcE0OqhG3TJkRrl6ByrOYGyB/ChCaKOWVvmg7oKB
peZwG3aoLLDwCdbRGyvtMk4DRmzRU2/19kwDqbCfcLgX7SkNuN6Ok8dYBE/UA5ZnwkLXOgKGR7pd
9cOS6WAUFN/pMMU9SMwHw9X9AAGY6MF7lYILNfeeeGhli47Ji83OLD7OR5cEwgJsHngJjmYyBnz2
xLN/1WUPbTxjgIvdOWhN02WZv4HKFiP2aevhEGV1LZWkxUnLddk/7hrgRT5JVnIza92xnkC9a4ZZ
e//XnOxdfCg0+CDiRcDTs1NFYYFiPf3719+SiVoq7yJeIueON3gJ2si9sqsm/CG06urHDNJAT4PK
dQRKgszDN4KTk+OnhDsXcmATNbHmnjw51wp9lFN81Y+gBioB9580amjiRnjoeTQZRpjAnprgGqkl
uHFi6LYMavGlWqAMRQgD+U+B9aA5mDWWw71zRx1N9dEAmjtHSbKw42UhdP4MAqSEUvFRycgEH3Sl
5ikKAkoG33twPR6whF6yuYhsVXCp+AnGAv4TMPc0XvTFbZsQIKH2TANhzLKeZyruu+WZdj0PN2tw
ohd6KmFXRgBm3hY4sfCRjFJowwlEPw3go2JoxgW5qZaQlig7MRnhTNOxDgYB6jy6R75Tyjozggc7
bjnjl3F7gx64KzPOUB1BFmEIle6FpAYwKDov0WFDZCd9xmH8GnbsrJ/P6M+A+i+TCXd5WwxOuFF/
SAzdRUR9PoMG3oEyWhqZzJWIQgJGj4a8YO1So2V55k2vwwctPQgj1M+fcrUYSCQloHg+SMjooRpm
r9+L+hAGtu4/uysylCDNXTGfnybsEnX1JXWVAUMbMp+oOw3hPujsg8OS1XjkXmELamCwZtFZNNXJ
2LvT8UiXOnk0n7Dzefhxetvd+QRCovQMhdwOZRsdlqu/eRNJUqCLdqDMpBihf1fJqChgVCoDOEq9
FqRcQfhZyG3MYHvm1okQJh2v303D+2VxVmocxiA+oK3wBCmIBLoLA8PMPyA/Bbxvc4HM74ofcYxC
y70XlmLY3NoQHj5TSjmTfq8a9u/IPz9WVwKjPuyyORkiY8jA/BRNrXJIcaXrEDlCJ46Teh2SQc9R
Wbu/1OXx1j2X5f8K1z0emaSgTJwyQLgzJG0c5UyGpNVZrFaS4seg8TaRShBQPwMvaxp5IYdOyoCJ
WwPcJSTPidFYaKMwg3oCp1iMQc58oaYTk/UoC9saBHT0YgHChsQ4KGkgoK1A+oVp+AxlaJN0A3wi
jm+fIdrTCV2hFAJGdxsv3JcNGDvkDlUPKzSvEguHzhD2lPhYtPt4x0C9pMNJ1UOh+DX7McDi/7ah
D7sdRFl7lc/7lXnxiXHL7/v02hfYRVu9CCNcooQ5MVLYN4vEyecHDIylt/4LxQxL4V3QPOfLtf6y
Pjh2WbK12pjvjvB2i15ZtOcvw/rLGvB8YV9ZnLQSJ7DJIgymUFv7/h8AAAD//w==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6F5A393F-BE4B-490C-9F82-4116437B5D4A}">
          <cx:tx>
            <cx:txData>
              <cx:f>_xlchart.v5.10</cx:f>
              <cx:v>Revenue</cx:v>
            </cx:txData>
          </cx:tx>
          <cx:dataId val="0"/>
          <cx:layoutPr>
            <cx:geography cultureLanguage="en-US" cultureRegion="NG" attribution="Powered by Bing">
              <cx:geoCache provider="{E9337A44-BEBE-4D9F-B70C-5C5E7DAFC167}">
                <cx:binary>7HxZk9RGuvZfcfj6E85VmZo4cyKOVEsv1UADzXajaDeN9n3Xr/8egYEqtaY0MBMx5+JgG9stqh69
a75r/tdD/7eH+PG+/K1P4rT620P/99/9us7/9scf1YP/mNxXz5Lgocyq7HP97CFL/sg+fw4eHv/4
VN53Qer9wQgVfzz492X92P/+3/+Fb/Mes0P2cF8HWXrbPJbDq8eqievqzLPFR789ZE1aTx/38E1/
//1/mqou7+Pg/vffHtM6qIc3Q/74999P/tTvv/0x/64nuL/FeLW6+YTPGkw+U0wToTm1vv76/bc4
S72/nlMungmLUMW5INMv+g37+X2Cz/9Tr/Tlhe4/fSofq+q3v/598tETCk6eBFXmfGWCk03v+z93
Xwj845TJ//1fsx+A5NlPjuQw58/ao7kYLtNP/04RMPaMSyaJlnxJAsp6xk1uKmXpLwIg5qkEVt9m
mft/fWzG+b9+Ouf65fP/PNed+/T+079R8032TCpuaZPIr3xlJ4pvWOYzk2gKsbDvz79a3VfNX3+f
ZcZ/+9yM899+PGe98z//edbvyvv04fGb2v3rTkeAtUxoYjF1wnP2TEjNlanVX4ZgfcP8yvL191hm
+bfPzVj+7cdzlu9e/edZvn8sk/t0+Eb/v85zSZ8Ri1pameQrc09ZT8kzrokmSv/lZWZ+/p94n2Xe
f//gjPnffz7n/mb7n+f+3WtY3b/riOXWM0m4VIKrr46Enyi9YVnPCNXw8Zb4KhnxDfur1t+lQf34
6bfX9X39WH17tKQQywKYfXwmhtnTuTDuXv8vEMb1OaJ/LtyR/JkluObs21GrT2WBM0ESaYpvZwLB
oXDs9P9i1zXCvk9Z8u3ZTwvj++eXpfH98Vwce/t/gTj+WXX8Ocn8n5WchrQ/G5T+85r5c3L5P4up
z+US33OrzX19v/2SlB1J7vzTL/4aqeLso+cOnq++6PLT33+n8EzfM73pG0781JO07NtHHu+rGh+W
1jOKcMCkiLYsyacv6x6/PKHsmcUoExbXlim0wGGUZmXtI1XEZwTDR4VJLSWJpRBCVFnz5Zngz5Qg
Aj/XFqWUM/09E36ZxYOXpd958df//5Y2ycssSOvq77/DC+df/9T0nhrnpAK25kRwJKaa4yXyh/tX
8Lr4w/T/eUmmasvv2EG9SFM79e2gd7r3Wb5Jo6/Rw1dbWkBCRHkWSZ4ijZ4rIiVbdog0tQOy9YIr
M7ZHJ6PPy+LaEPKrR/6HeEjWzuJNz48o6+nokZgDr1Yv7EJftvHG7cNfAJGCM4TRDBKxyClILkQo
jWKgBxQuNmH8kSUPJQ33fsZXgCbuzOUkLc2klBC6KWfUJKoM+qH12CGt9GUR5I7WvhPlmyPVXZDR
AoriphBKmfhLEajdMc/iFtFVlmTi4PVt96Ye3NyJSaA2UVzxi/NQk2LNCAKUsig3EQdoawal+jJM
vbgUh6Jj2lEqHje98N2b8ygLSqAEZVJTTokwzZl6txnLKZVcHNKuCDa8lW8ar/O3Y67zm6GtxIqU
2BIDUVxQlHHBhJiyrmMGttozCs20OCDwaZhjJCq5y7qMhnYf9F4AbnId24Es28DWXUuuosgr75sy
6aNNlVmV3HqddDvbEGMZO63K1X0Tdrm3o7I2fHv0w/BN1tejE3ASfvaLsgs2QcraD16gWPOyHTrr
IsyjSG6jHg9XyKNITZ4IzSRUQhMVFfBqp+Q1VUeENzbiwAPib2taPBdR4G18Q4sLMiqnd40XiWg+
5m49XsWVUdlFqfnhvEzpZFQz1bHMKXtFjcw0Id3TtzBztzDrFkxm3KAb1hNbWPVNqIfAroZwZ5Bi
K/PaTi1y6ZfjmskvMcHSFCbCLMtk+O0UXmSKuDUf5UFEeeZwLx9uU/qqKqtxK+o6PgSh2CD/KzaW
GV5GRslfSNWbVytMeCoKpI/aYjgJmAVlm71FrVmY1EEjD4xGxXuzSd0LpJwf2jaMLgLGuu0Qk+im
GcZmbxR1vqVuQC+qPjYuz7/IEzvGmYYjTBEOpVdKslNu5NyqeKcz49qMBnM/WKp/PcrOXXFMT2UO
GEkUXNNUKuIEmd2xYXFBK16xxrguvY1yx6te5Z+syBhtbhLHD/3c7qgOoW7Bjfc10/qHB8kShRLV
Kc3hRiwUsk6h+4xGXemNxrWmVyWN7c78eJ6FT5zURNsPADE7RIbRK0nEOuOasdtkuGpLp7EuiVxx
hZPrObEaySXnWkotuEnheE/JyGJFG6uyrOu65dShgXwtjHIXlCzchKEbXXg69rc/TdgJ5Ew3Kl2W
SRUp61q9iIsPlN3p6K7id+dBnrjcGV0zzegi32vbzLSuPfKxS+8lvezi2/MQCwJC8MZQnZQUzFMz
ARFuVpEhAv9gGKMTetqxWOP03m3L2915pAVdO0GaCamrwpSy0fcPDXV3mdT7JujfnYdY0IMpEkWh
G3EfI2zmwwvdsj4pQv/Q5Y2/b8fiUkdetU098zpy8+Gm8gOycm4sUYXDXptwmzgW1YyqNh6aushr
QHrlvhi6D6WpXp6nag1ipmpt6Q1FVgCiHErf5qr07FyuhZSTpc9MSCm8/lTZk4i/ZyB0dJsydxv/
AEN1vfZKG/sBx3kNNUita128rjXfnKdrSfUUKlpaoDPEtDlzPg0ZChZzQHrshnhs0jqjuw0q71dE
9ANnruI0t0LVys4/mFG5Fx1tbX9I+hWQJ8mG5FNkCd+DnEcTc3Zwk9gtA9kChL4w020m7GaIX7Th
sNeJbRRrwdiitI7QZoqeRJEag2zwD4mX7FmTXNGSfEr8wc4svnFDapdV7shOrTi9LyfvEy05wp3F
gHQwWyNygVv6r0hR7yur2XjFVR7aPmPv22LYRJ60KS3toGmcJLr240fPv0gq1wmMj115gxZp1wp7
9Oobr2vtLtuGZrRLrGhfcbnvs3qTas+mxoVXDr/g6Y4lNEnwKGmqiSp0EhP/kHf+jiKmAAs3vcFt
mdyfV+wlN3SMNFPsTtZmIwfogt/cliR/Xoz+J6985wU+s42mcs6jsck0nwhFoREytaGYnhLqY8Ja
qzE6NXL/0MrAHvUFOtBW9ZGOpT0OzQfe6jceEtK+eG+Em0Tabnwb5qntl8MmG9WmSa/C9tYMB4cr
19Zq58l4xTYWjjGljl5wxnk3bHxSagueP4utHUGA+bzpie+IcVg7lpd8pSYIBBRSL+SUM8MISG/S
vKH+Ic7ictNIYdqNEMnleZYvea5jlBnHh9b03Vr2MIPgvmrKm874WA/iKmHJCucWyWEMyoT+ITXn
8XgYVzJCcuwfIvLGz7NNy8YVhCXZ6O8IqJmcKk9AwrErW5BSG7EdWaWty9tfiWMUZMEIF5YgjM+k
0mT1MJbB6B9ceusN/CIjhWPwfCXtXiRFTqE6kmIEZzNSsiBPeV67cMFQfaN9m48fu3wlN1nEQJMF
NRFiMmpNz4+cCDMzYgah6R/C9MYduRNV+1AWKwfj0zQMh4k+Qpnxi/MRFBZ+cOhZSuykFmxTmZ5/
Obpevg1CdmPy/H0edE7lyQ+yqpOtx8t+5S2WvNjxS8yUvJcedwUDqWNfGXYRC2sz9AG3g6GXtja8
Lcm6tSLNIqYiyMBRucDAyCyacoOBFFEDEV4mQ2u3WW/rUTiCvRhe/YIFHwGxUznK3mzKVk0uqW1s
g99L1IVwSI1Dt8LFRVdxBDQL4cMpa2l77R8y63Xd5navG0fyK53n2/MULWom2oPkS66K1PCUIpxt
Fu9QSDmkxp0Xqm053BnBWgCwSI2mSLGIgoDoTCcaVvCuNMLgELLPyhvtKHxu6Xgjan/lUKOLnk+j
SCynKgBqyafk9E1qqLIKgkPLTbsY6o1O9kV3k/4Z+Sh/pBe9Q0J7tDYk3VVWYBsrYlvgJqY2hMTI
EqJi1EJO4aMuDgPVT4RadzW/85F/rbmSpbz/BGOmGqwkddpLYJjC2CMKVlfmEGzzXT3EF0NR7Y34
k6HZipos8FVTCV9MUWJB1WHmWhrFOgSqXnDQbncbFnJDienbP62KqCZAs5lpCYlS1inzXNXURpUm
wcFt5A6pscGjbekWKyqySMkRysxXNKYR1j1Pg4PvxnajCttCle48IUsQqEJRk5j4B2fXKSFZ0fo9
sergMOqbJi13XmuuICwYFBJVVNdN1InRK5npgNX6sVenVXAoyduA3XR99spnN5zEK4XFJX2Ga0DH
GiN6FBZ8SknA3cqPCwl9Nh9F8sro7up4LcxbSErQbPmBMbOZrEL3I4xFcBD+2Fx5ES+cJhP5HiX9
qyRX70Krim6JLm67MFpLv9bom/GxHklhNC2wK/3Sat+G8kNtfT6vDHT6jlmcfULfTBtGHdC+r8zg
YFxX1NzLC3Owx9Z2vdDmj8lQ2IruRdPZSL1UssbcJUU5Zu7EgKPAo2a8a/yOB4eoie0h3RbyXZAQ
24oezlO5iIPwWU0TDuiSzGJ1kTc6Ir5EEPXe7O+7diuKN4S8+gUQNHok5YgwtJpxMuuFGYrpUOTq
QkT7wKHqOl5TiUVKjkBmHDNTavh8VDgQB6vbyip4ZZZssKsy4k7QC+38Ck0WYhecvYyqGZyKhJEU
DI5V+bFdefnGrK/iIt0EbE0VFoIkdAgsbkn2peg0c6+9EEVTKpwbJfVtRNQs7BwzaDaiL+2kwRzM
947vy6/qfdxEXTqIT9BmnoMOrls0IdDGcqPeJUZpl/EtHW00mPzqugm5nfd3XQb3q7Ze5NnDIFY4
u+hX0EUjHAkE4/PSVNrnkUsVfGTvoV7A0DxxmqHTdklasSmp5dpxwcdNOUTdPnPzakVZF13LEfzk
Fo4szyoYrenEbsMa7CZQtmvcrZZhv8Qzc+ciiDm1qxUTGOQ9RRkTXxukKScHXduG8aJoA2jpTZi8
D3C8WeU7dUezS0RFG/TTVpKayaafYFOC2W30EZklZ6rbEBNFMb8JDm+HrLL9ILPj1ney6Fr1fMfV
L+RpWhzBTYZ7xNAsDL0kLgFH+tiW6jYuH8fw7Xm1XRLaMcYsUPWE0SvWAyNvr7LsPmhuB7nCtSUz
PIaYeUpt+H5RtBPERrCblG0L40IPjxVdUf/FOFFQBelYMHomZvxyXdpyPUD/K79xEBLbmffKy8km
bIxPjZ8fSDq6Ttpe1lH0dQL7H7aHlqEZ9JJZUxQ0h867mNNsOtKT3OOX5pgEttU1/Sagud4rEre2
5xblHvU9euBl1e3NJPFW+Lx47iKvQSdQoymI2dJTfQmNOCgIJaCf3WbmkO2iptiMLf+UBOUNhwC4
MV5OZUOek21s7NvuMkjJSotpUaGOXmJW0yN1WXqB6INDQW+ssrRJdbvaLFu0QyFMpdWU+cwL1VpW
URvXGQKokkZO6lrmpTS9dNvEo7yM8kbY5TBcE5mLh/PWsqjKAlGhQOUfEfvsPDY7kWRtDOA6j8kV
bcU+pHR0dGq2G+VJvQmKflipoS2LVaLhThS8OvlS1jxyA00+tGHcFHDr0rhpiruovWB8m9X1jhob
C/XIRr91I7ENaLxFVWnbfjhP9ETUE68nBYqmagrvMWt04oa6WruN2U5ZSujeqFps0J5aMd1FpTmC
mCmNDgPTLDukKCR7O+aFM5IbbhYr2dai1vwAmZe9St8nTPkAMZL8PaLTMHrdq8ZOquC2DR7ieEVX
lsIqKKeW2pRcUzY/qFxXlIOVg6bkahwGO46vUG32k5VTd1ElMcPPCYYyBHp6p9Jp6agL14RK9nqw
McblKPkxlumGBut2t0iSYhi4QOcLdUN2ikXjsBziHlhhr50gYE6dfc7ZsJXdmitbVAiFlJhBYHDp
M0Ozujiv8wquPIsru3c/+cOONTstr8fYdS4tnTtotgV1agvTcRFhmWm764ZP5xV/7SWm50eGl9YK
hwmF4YXhvV8GTh1cjcGf5zEWlRJVoqkIgAE8OsNIdO4TjHAEBwvhmdQXfUgdv3jp+TuV79xxBW2Z
oh9oM2Xx3GiURYk8XfoYkyg3SUXt3L89T9KivzgiaR5SpCKOghiyq1nhmO5HL/8lSz5CmHkkxTHe
lFVgWto4tfnKS9yt74+7uO0d6205eive6YsQnnjAI7yZe2p6FZa926LGFroO619EUWGH1YssuJxa
QU1wlfdZZEvyKpTJXvJm42e17UEjo7WRnxXezp1KZNIuDBJQ7sehE6pb143s89JbVBGNBr0QGLBC
XepU6cfRsHwVD/CSQfO5atR4OZryfdrzbCVmWnQmR0AzzS+6QvaxCab20T1NIge7orafJLbbVisk
rSHNtJ66pcCMHJDSUV4ULLtC6wZjDps0uz/Pu0XpHJE003ydpk3O6w4OY/Q6OzAfo6Bc0/01+cx0
fxBJl5UNMEZ1l/h8m1Z/0ijZnidkDWSm8JgRVtwnUDMNoUTuZ0wcrAZxy1KRFqrHiCu0nsmfhKJK
RA9FS2i879LRNpLPA+kPdbCiaMvE/ACaiZ97qW8JDxxThXmd8Ec96K1R6hUlWzyHNWJvjM4Kyb5E
cUeHRV53KhsYgu/ekwpTXFzZmPzO7JDKbRkH9Fp7NFxxTMuU/cCc2WoWFxgflcBs2ntChy00Lu/z
FZDFEwpTjhhxNhFizB1CTjwfmf2IrCL7HMXcNtsLETy2xCnNXZ+Sy5/XPMlw4GP03TStuVakddiE
Vm+h1u+nZF9khtjkbtjtqyiLV6C+NGHmbh0NRIGNVHRdMaB/6uqqJiobgZlIjCSNF5VFbY1DK4q3
lZ/ts3xv1bspieyiahu1w0aNt1I1r+tGXFWkdiKDRPZYD/vz9C9ZhRSYJsdUFkbJ5cy8mW5HK4vw
TkHQbxDK0fRzWht232zP4yy5KokZbzktf2KecWYUXTjkda/j8BB7rwbvM5pg579/SWuOv3/mCkPf
ReXJSMJDlmKyx7Q5jezIe5cPjVPigEyjzXm8xQwcs90Yz6SUoFMwA/QjKYqxngiyumJXFpHYjZHJ
7bDP1IWXs8iuYstzCjOy7Nzrk/eDhRnd8y+xZI/TfBtGw1B2NPXcbaqozqQJoqn3lnnEQSvMMN+e
x1gSnKkltaZNEriZ6fmRn4nSsalHloWHNE7uKmT7NsbD8l9wZnDJJmeoIxDMFp+CFEExDNmQhoei
SoXTEL91CKaBNm2eP1R5i8PaMvtf8DNoyZoaoQe2YeYNN9SFy4FkQ3gYyI1X3bUydqLsA3UTJ0lu
BitbIXGSxdz41TS5zZDNCDLf2ghiCz0KvwkPOlRvc26z5kPILvr0IujdlzR/ifxzRTsWEU3BmOAY
IUWqdsrUjJMgNmIzPLTVFjFPplPkLUPtZMJDyVTZXtG/L6TendcX+tQSBeHYfMDGAXqZaGqdwlYy
T3K/99CoeFA7EW+K5JrGTvOn+4gKTU8dqz8Uw150DjYR2uhqNCvHx3iLt1qOf6q5eBHkdBamt8Hv
eXmqwzBhnHuFf7CGQ0M2NF1RoIXSMACwHmNqEDuNOJ9SOvik4NiAwBBQh5SjDjbjhVG6L82hwCT1
Xdc/DmnudGXhcMN9PjTmikYtMhqdSUottA/5fCWhyJU5+GPlH3DW2F5U2h068i0tnXpbiw/oK67g
PY04sAKGOAL+m6IcLWfkxipPS2x9+YdCVU7Qfqzy3mm7h9jc+Um4ciwtYUmsHKmpG46jeVbMiHMj
8TMPYyC8zbcseT2+MdSIUWg7ET9dPxRou2IyFGNpGICaj0BZja/8KEMAYIjPUYggKr6iUbCiKk9N
UaDvjrEkxhhczdy/JbQ2gjFBKagO0B5J7oo+dKz7wbw30kf2zupWMuIFzQCcROkMp/rUVz5VzDJh
vawG9CyyLkZXxNhw951wdyy61JmFgOrTiskzfN+pb5vI+4E3PT86IwxMpARphTSfmvEud6nT5vIy
9tVe0/Ytx9yw138e64/GZRzU9lpFY6FeeYo+08vS132nB5RNDN+4ULq3s9HduSq/qoKrMHJvrEZu
q1xfuF29YyTb5K10kAOsWMdCQIDXmBpE2FXChTtPlsuIqzM5VVZMq79kNXME+TiEb4c42Fdx5XD+
YWg8u+VrZ+fTIABGaVmY1ka9FHHlLBBxE0I9K4vh5szI1lZro4WDPveaCi8UJTBGj2HHaSEB9cW5
DqNcG8ghxrT7OHwie59scn9wIuE7vqD2kNh38tLcj+1FathZtdLsXHAHcLMovivMcEOhJ4U/UrDJ
QRSDF6BqpR5oX9lx+KYsH63wZRg+rOjy5FlmunwCNYuptGqENjpAFd19ODxm8nmQZLbpvVLjXphX
rt5l2bsVzAX7OcacV1nEqGiOZgrsNars6rkvL4LsOnT3/Z91+cqXwsbfwkIFbb8CvEQsWkiouqDo
iSR7xlfPLcHuHqbjxwfRPpLiPnqsCHe8qHF0/UZob5cYa8n+05QD04lY/YUosSGJZOBUmG5Gy2bo
kR/35XYq7LrawkLu6LB0xQ0utMhPkWaxq46qkXlTHS0ZGwdbjEb1Li3ZFikXt7Az62RG7Azk2s/9
l4wle9965Q79Tw/44B2mOSVsosBOv7iNI9XtK3cMyURtaxjUKY0ut12FARGTh9nKKbNooshJCKan
4YyxbnPK2cGtRj+hQ4BV2swRvL6I8xdeglbuRSFEZAv9lgps1yp3o0SynbqELI4OfjhuS+auJGQL
Rx7o/vEuM96brA15k6Evl6JkmKeW7Vr3kSpt01T22CR26AfOanV7yRceg85CXgtrWVM6Dx9Mozsr
15suVTvdPZ43m0XSLLTKBS51QbtlxuYqNyWWSCyY60gvSr3njbWpa3OjRfkY6s0ouBM25OI86EI0
i9QI7R1sfiHUnHd8s7RtTOJT1F5irEm0uTCchPNm5RRbss1jlNlhwjLD00WH4gsz4n3ts4umuOUd
Cg9rcwCLQBSOG5vJ6J5P154de/Skl23jNgbUA4W0Lcb58n0m1WcBA9zRytMrUd4i91B1EFMuYKLe
cwpXj1J3RSawRTVgQma8HbJmc14+iwRNm4cIjyU2PmaqFzUVJikN+PCksBwubyjJtoZ3tVpdXIoz
2NQN+wY041wzGOnYT0DUlweV+NvCZ07Yt5foEmxo1Zp2MPY7YoUPKDt8+NeInKlHz6VX1tM5bI4X
4bgr4pd5FtrUG1bUcFFcyKtQkkIfWMgZjs6xK+hKbM4gnnKwrMOTcXuekoUQGdsb2ESckicTSc2p
QvC47GKsimDzgaUbNEldRMomfR/XwS5Hu1n1K0ftJP55WIFtEQq54Tc1T8Z5XET4MTYHwno7mBiJ
vah/vpOC3f8jiJliDAZvQ6xxBoehfhW2/abyYpsNa6voi3p+hDITDZcpYUaGTYDucwYSlLrFOseY
358Xz/Qt59g1C0xyBLu4cQC09Ky0o7jYFv111D/vw8bJwxVVWKNopgqJlaIhjLHyQ5NXNzocrjL/
sS/esbB8dZ6oRSDco4IqK2aGyHx0vomMltYE1lOQYSOKt3TgNxXZ9F65EggsKtsR0OyAwhhXKb0p
3axojticThmgJT+6aSFXTqVFOWE/FWNQ1rQpOhnyUXRTJjm10ghywr0AzsCvInQJ39Qh2moi8z+f
Z9+iyR5hTVQfYVEMjvZjiLkQJarxRZe6ZJ8M+kWt6GNZqWCfJsOfJhmzFctdlBpuvdHwR6i1zivX
tGKJ8BsMIShSZ1vlYVckS93XqZBY/ffD/ldcHy4DlcrE7r+Yz/xVIxlEIQEXK9RaZRbhsMcK34rO
L2kIKtcauSquB8J/nPJyLN1c5Xn8ddQPNlzz23UvvgYyM6wg0kmrpymbiF7VssQO7I2Zrd0PsnRU
TIsTqPShhIPA6JQSNy8wm2+h1lEpXrymbVHY0gizlQR0oXcjMNT7A2amfKHXiHpIe5y6lpVdpGHB
MWsXf4zLMNnFsRViqpgOG68cm21vNebWZRHZtK7hb1LTNLftGCV2F5v8gvqBheB39K5wdczq6soU
x8z95vFrTsp8ZCO9x8yvQ0AlczKzw9RAve09XFTB5YUWV417za3IQbZXr9a4lqWNoS0ulMaK2IxD
tHBjywrQ0aq2WLTWwy69O2//S74GlbrvADPauMRFNsGIKhMCnmuMGOptKdItrndKUN7xX4gxWLH8
xVBrik81hdOeKr2n3OwGtOy8AdGwzHNrmzdGtkk6ktlG2kXbiJWRXTRe6qQaSV1eZ/mHUmZrVeZF
tsITIOLDnarwCqfvEIed2fguw+lEP2J30gpL24/+PM/ZJc+Kaj3WMzFkrLSc2VDq4SYQ5kZoAqoN
YVcFrzYGMv/0IyYWvGqlPf6l+vhER4/QZlylVmaSlMP3BIzslOuQYUCkPNyiCbRt63xnlB8TPiAo
a7aaVZfnSV10FxJ3uaAai7sN9IxUiwa5nwr4pLTdl9rpf8V9Q1bfv39GnNsOsA0D39+7yYayzB6D
teB4cptP+HcEMdMIox+NQXU4IUTR7SIW7Bi9robmIiRvMv5W9vZq8LpoeUeI0/Mjr1LLLjT4CKJC
8RD3hrYtP9rgxqdNNfiPId2dF9Gixh+hzc6mhBhMdyO0McTw8liUL6ZDo/HKXyjM4EwXJm6GwEU4
ZC4pqlsSftleiO6L8M8wvPqVjRCcGigKm7hkHZfmzW/ZwcEQNeUAlzX6G7Tg3qR6U1Rv+rVbJxZN
CpkSBsKnMjACh1MBNRijiH2CQlccNtd1ljlh8mY0MbBbm3ashK15h+sUfJQogmY/JHqtOLwkMhTy
0L3lcPyCzERGzUIEWYdsXrLPMSad0ERpAH1eLxa8FL4dokLUgr7a3BtzngQkzQBStmip8crOm30c
8g2KFpvMz+wuXfEVC4YGQORqmEbBCTAPkjA2MiiXoiuNETgndMMXguBEZbhGcLDeShlcNeSqVmtt
28l8Z+aNSVds5WOgnuGqupmHKg2zLBqzCA+lhdqdaRpvqiC6qY3C3aRExT+fKsBZYaQdA6G4P0TO
CiOZiPpY9NGXuYwYLcqc3nT69rzgFtzHCQY71U4ZplgCcMPwUKNBOQj3KlKD7fc3XfO2DPTmPNii
lkx9CtyWhmbIvEvpdojhuNeGBzF+6eMntV1I4e+YS+JdRrp7o/Ay5Pfm43ncBRPAPO0P3JnYaqHj
URt5eDBqR3g3RN9XaxeKLEGALBOuBIWLJ5lIhhyLWHEXHqxO33hufY2KeduvjEJP7zlXP1wQioUD
NFWwMTejozLbhlgeQBTDlM5jptY2yJf0G8sFWHi1pvnxud/taSWxIKnCwxQl4oqGYGdiAjN1X52X
x5LSHcPMTsmKpy4SN0w/BDGur4l3TF+yi6BMNiJ8fx5pSeOOkWanI8puBS8HEKSGndGWqR0T8r6X
BZp91E71NuY/v9IocHvbDxZOb3R0HqcCXQRCRHjg1r1UN2awbQvfxqLNv0bY5B+PYCw11BWixfDg
0UvR4eYkIztMxZ7obVSUdpyXK/52Ub9/kDVvlYQtl7VyOfR7RJdWuZVTTXc8Nsnn83QtHZfgHxqJ
WFxCOW4+iDdG0opSw8VkTIoJLZV8YJxdkq58Hmb1Q9HuWvJYPkofJcExI2sXuyyqCyYbMIOK69Aw
dHDK1dJtS7fiBibVNIb8qjzdmDTFGn4Y27nCstqIO5wezhO8BjmrB+GiLXfsEkB2lL6IG8QiKS5n
DHGTR1Vdijjf+l72Cz5/mt/4RuXMjeC+zjRvWRQdIjN0ct/0dmXCMzvrqGGXfnyRdG20ArmoPojm
pkQdd9nM+4r5iAtjy2mImMXbBm32EOXJylxpJCyCYAd7Wo7CxXLzu9F6o8qxqII2jGjuMbPpN3er
bctFaSHtnPafcGGSObPuOPdDXIqLjC/omBMNWC4jf7o5sk6MNbIL5q5EAMvWcIQ3M/PIyPw0LYCX
B+GtV3T2mF/p8YYGu5ZVW+IyO+GXUfwhX8uvF3n5A3i+VmcZBcFFDhwFa3qZCuwomnqL5v/L88q/
jILRwunIhL3N2KnrxK2C3sTsDerhKrsq4xJXT+3/P2lf2hy5rXP9i1SlfflKaulF3e3dHn9R2eMZ
7fuuX/8cOe/NdLP1turOraSSqbhiiCQIgMDBwW0hS15zHiQzdyrBdbKN86Dv08ImhZBIEdy4Svad
7H3cFrG0jhlQh2QraE/AoH1pN1Qx6JF1gYgYGPkx+5CNZ7Dy/YUMECihpwBffFWszpQ0b5UwRMTb
7Dh0+qVjRSJk329LWYoAgDf+V4pwuRLd78BVo/qw89V9Jk3W0IBZLt0pnLLiUL5bBdlg5lwSY2vV
IfHANt7AUQZ+teUSJSUDgGSbpg0GqwqLyvSlRrvnOTAqlnKq3kVicl/3/Q+t1wLC+dPg5IIfkkLW
czMYw5LwUzuRIeBBq1zpr7rqo80+R2d9LfnGtoxC9PeFSeBoQ9O6DaD7oO7EQ6jz6zWWlUV1QHw7
w+RR72cxI14hgYoG+Wd3iiKqJY2FyD3U1pzVN3roagfRXov3K1qcgf27PCvJm/Ae8wFzVhIbcOed
IY1Ul9O5D0S1RjF6FpNHUZ5Rz0B5VfeBGr0IUUk79U7KPtsoMKc+39b9EbzIqX4PUL3Ni88+J1Il
s5rkyIHnjECp7dsatpSuleYgFiTFKJUjprj87DQCwwQfIBpXi33Up/dhB3TvlG+VIDL5cXLHKDg0
KTDiWRkYpAtAo5y3TlnXJNdCU9Sk3RiKlleO/Iq1XTy2sw9jbnEsqVFRK4Bsq+1Ah6gg4a6Wvc3t
5a8JmX9+HrgNkSElEjDbdRJS7qUcfmX6SvZk0eChMxlo7ZmuiG2YLMuxhL5UiA2Hh8iIKM+vmLtF
I3EmgFlDUJf1yIUQ0CcmqE+hXqL4GPsvt3dq6ZWAWVX/LmP+irOdyqMOow0iPLYHfZt1u37YgdMh
OUbNikIu+fRzOcwboRJ0A8oEQyQqR40zB6CvQQhacQbqBl/QwNurWkpcAw8MYgDAjnAB2NNpJx1j
D0poGUIhSZxor6F/dkgBeHqoazOqhD0e+R239mCYjcGVsTgTy5xZ7nFCPvVImFSBpYPGUkZAS4pp
oEKgkVoyqDoIpBXKNWz94imeyWVOMexDPYnnJIbknXggn7AwAQ1ximFViKhv7+2iLHRYz008M/0j
47zGGp0mo4KT7LRd0sQeiQV05SfdpvZCJHzX6H/nLbva0jNxjAeLNCXs5AoKavgfqCuBaOA5T1e8
/mIEiEYIUBsC24lZD4yRN6pUVvIBvQmiN6hUKILdpFNh+vDQcZ2CxcVvnCLlXkCam1XR89/s57+y
WT+WTWXaDT1k98mdN9abRq4pkECk0H8Z4d9ku84WKjKHF3RclRcaej44vILwLElypwVs9j6Lp/Qv
cLmY0QEupbnjCZVWxgXJQpBXeY9E1L5QSioWYBzmh5VayqIynslgvMnUgl0w7QUYer4lTaPTMf1Q
q8jsQUuPct/tk1pUxTNh88/PbCWuw5iDSDtyU614FbjQ8hTtizdU87aYZeOF7mdwqoBlgNeZ26y2
pd8EFVrSCqkio5KcCk/ZF+muy/MtF0/HItsVBk0/V8TOZ3910/SZ8G2mEAWc4XJ5Q8tnWjpBbOnV
Zh5pNC2ewbHVdE9DkRCpy4mEEqAzlWuYu0VXiioBEsx4V6Kd7FIwhwAmmjBlA1MVUo1q4TBse4+v
ndvrW5PCLM8T0OdcibMU8NVSTitG04thvm5LWdQRIEFmmlTMLmAriUB9tslQwfFo4KxtLWMmm55W
avHz+V8d1JkMRg/lEt0N6YBHihQF4pybV+iU8HByY0AH9CT9j0ti1LFBnk1VayxJ8nZ6/yGYcbzW
8rq8IhBpodKM7K46X/OzmxW3gxJII0TwGGci/VZAVNY8RVn6FyowJ+KBp0NNW9MZRRtVWQv7Hr4k
aSZAFbZjIFv//fGfS2CUTPQjKRbFGq8F7WdeA/HgncpyNbpZUmUgRoGiAkYG3MuMu+LCgUu4Hu6+
qnfoRB58U49iE6VdU8ZrbKRDchDSDcdXduY/pNkx86oVnViyu2hxQ3EINKQgypm/8OzAxnjqMOUF
ByZDwcFgD/6xVrZaVTGzUDUnJX7+i309k8eqfGI0RpNCHpfqW/SuU6ktDlw+rrwbllpp0LonyehS
BucQal6X6yr9JEzSAQ+HtivMSjsY/UiKcoekGpgAOxApBjpJ8X6TMpMbQE/+1K7NHphXwl7u8y9g
dDSM+KLLRnyBnr20lWJPqUH1aI2Td1GDztbJ6Gkeh/GgNZCiKnaoEZ1f8ctrq2B8v1RMFWAG8z5W
R3T/w0f2XLaig8trACYNtBkKkhyMDnZixylxgyeu7kmfga/qNCiEyfwbxfsjhFG8CKwMmTc35iIh
FJbiTld+Nl62onbLu/VHCGNhY6XOpH6aY9yw2Hi+bhaDsFlFnC9K+UaJgZ4RfAjzE+3szupdGeU6
j9gvV0uwfrSg0Ks7kFtOHJfat3dt0TygqX4e3AH4us5co0LIi9GPICoQVEt748aYDPlG6X1L/qu9
A+AKyjyP52MpfZMgV5DWmuYaNU8z/32GndfpStJ7yT/NqK7/CGEupSQ3CpwXIj9DDFUiTD2mzfWj
ZktymoEbTFpD5C7unzKPKUT6Zu4QuDyqUNMrjAPjodoqJyAB2UQUHTSBzQlxZWaGjJJJ2KcrmZml
xmUJndL/SmXcihykxdRUKD9NdbUT64mqAu+MAqit8syaOmOrjZ0pfsidYQ+h8YXukKOm+K4a3U1x
tJO4+xmtNDPK3FamRb1FDyzqDcCfYsbz5WYAClCKk6Ej7Eb2LdacSvapjorp/yaFWbyS1PWolAY8
Go+3HiqlxrM6rmXJF/UIOIPv2ZRog2WE9H7Gp4h0YzcXdRPsjx4P6jVjpFO3orDLe/YfQRhadrln
Xo4moZHjou9cedzJO15rCIYM/o11/Hc9gKVcisEjko/qDuspjMEUfWOjyrGZrFIMzyd85RPPxDDe
Sq4jbga+gB3BE20UZO/QNm9EIW2bw9wwiJ6Pv3BfoJUE3wPYCtDKyriv1Isjnotx3wP+ODwIKdb0
F+p2LoFxXkXfB+XEw2wF/WMw/Rq7Qxuu5a6XlADdI/PAPLTjoNx7eTpiXsQ6yK4RjGbRJsjlDfqs
IyVY0YGlwwE2E93PCNxncodLKRyn1X4bR7Eb1iMBD7UVAwGAaobAZZQrJxJFK4ezZByVeYrl3Iur
KfK87DM/JqHbV5q8Jkb/TxuSrB29L38KNaqXnU4LA6MFRE/4G4sMXBfmkcztOOAqvxTqDYmhd30a
u7L8VmQ2nKnDvSgBDavCuW2IFvfzTBKjGUqfVUPmV7Hrdb0996AGnl3pHegrYPOMsvc3vLSmjcsy
8fxCJxoa9FkSnK7sxVya+thtS2CmUZjNnaKRku1kxJhJFQ+8hce7FcaRupJFX8x1gLbmX8mMRRxz
bygy0Iu6YzWixVfwgSgeD20rYLQgBTosICImOVXRJ5DdK/5u6XogOJlzmCCGQuP65ZFmCVpjxVyJ
MeUgfh2ycdzKY/wWjqq/YowXF4m+OwNEKxhJDCzkpaSxDPQ8CRGpSn1h5R5C7oB2cW4rn7Wk7rvi
Je0Ns9a/bivS0j05k8pSSIijp3epjNA1Fw5Bs88KDkjjx8HfAai5spVLfu1cFOMH0l4EGeZcRUgB
GakBaSurQx36KAo+317T97BT1hWcS2JcAYc18fGMzqpykoWJVYYAGA3pLwDcYg8ZKq2zYz4h8og6
pNe/takTDbu8/5jy7tivXdX5Kl59DHA0oD0AvwpgD5fn2mp+qgU5UrdqVZiYbzWkhX17vUs6ikkj
/0pgNjZEaQxkMpAAzlGzjTULG7v6MFjWT/QBokyIWPOqiYn3NMSU4YAYOlCcBB3pOY9mIsScnmf2
U0dyaRBJ07Z7Lllr2V5U0jPRzCXUKyHMvQkvhSqxBdhvfyBGWoE8vqG9ukrNMx/I9YH9WSjjq3Qt
VRDKI64OjGfgV6nqh3ZTx5hdKPJOLTv9AEJLgz81Ebfi7xdVBc2WqJxKPLDdjC8WvEgTfWWGdvkf
uvfb91cuxuINPPv9jIkpQkyliSsg4jD/pqiqk5Y5SpBbYIdeWciyoHmUJdCeqLwzjjAaY2NIRmTc
ZTG3hmTCwDrBmTKbAx7/tu4vqgYiMDBGzWxxLN5DkSNEljP6rkl5OhdyMX3bCmvdKiXFrNZaQBZv
2pk0RhEDqY5RoMQGcsbB04H8AJe++n57RVcXTcG+YTnAU2MaHlrbGN9eDUNvjFIzuGJ1FEipUs2g
3ZFPD0GNuWAWt5IovkIBsPKYRfWeoPa90g5ubnV2TaNT/qwdS9MjDRGsngTkKzWDg7G5vcxZ185v
2T9S4e0wkFuZx05cmsVKUAD3aKrBHct9iNRj1vlEL3+AmVPyvvTEltv/lpkJEjEgTsTsJxTjQXc1
q9JZSIgeiThpsx5clmZ5KMjHbq1uxl5fVgBzfeGmwV6BwoTbS4ccXL7VGmJhYc8uVsDcXynXEx4j
WgaMAh0spHZpC5oM34oViSSiRiJQ6K2NNGM1nlnTt7KebdrQl1OMAY2DK5QSNZRDENEMCLvbunCV
UWWlMB5s9BPPKORucCtTsKU3yW4+XWU3vjWWRzy6xiTzHbQxuod9VEGugsI/svzMPjaV3KQyBgG4
PQ3ueqfbYs4TAX+MU9uKI5uh5e9rp7Jy94iqfIGBOco2NXP7a2XVrKP5Z9X/+Qz0Ol8qZIRgQS9a
6EscbbvRJ5Ok0rKqLXBYYDSZyfst0ZDE5tfICtlAnpXL7nbCVzEoQAY32RZPveX9aN3iYY2J44pW
hpXCBGEIpiOkpevB1Ws3qU2hJWIfoizUvZftmxTC7WAQX258yrFCxk4nughSz7UU9rL6/tlixsp4
AEuWSoulPt3RtYrkihph+sjl+Xk5aHJ0Fb/cB7aLQ7eBHIumCsgUlhpxtAabLSaUeulDGVjS8AT/
V6MDsiSJQXkw/rVOV9p5520xrZ5Ok6NPdmMca2Gt2Y51kf8chDEjFUHeijary89UFK0bGwNXuEX4
Mpi5v6sN0mSWJ1i3FXpNEGNgKzXSq6IHN1Bl9xzZ7trNGlTx/6NUf9bCmFhuEDuMFceVaUzQeeDW
CrZGBDP46BIS3JsKWSPzXfLGoHpBHyT4vDBRj00s6gJ6mj1wE7mhkJEhKUiFaCnpfrUoqGoD6bwZ
BtWiW/n2XrIR1PehnYllTNSk+qOSBtjLgX80fIy0efVlD1jLFS98RYZ0Kedq2F2AsglfyZCDJgk9
cZI7rnPGZ+TLZg0OfnT+ew0qOAmcuiL+HdK1xvRFlwZM8Pewrpki9lI5xULxo0TF9uoh70ohZ/XF
b6SR7ImrqRh2Njc8c9729t4uu5szoYwBTNq+QdsChGZieq9zOVWCgUb5TsJAH2Xvd1QXX2Qt2fK4
r0FmBdNao/z3sq48EMw7MKNAX149pubxEL04CTD9Spo5UoMSYWw1HuYel7bMd1arjVtwsRNfMoO4
oVlV7GPhsQs4Kgb5Nvb31fSuGYc28XbpGtrvCuj0rRNnH8cGhFXkc+Akg11D4U9Bh25j3HmtIw2m
h2HB2JIHYdwWXrei8otuScMoExhlRGos0D1L8xQNGLNYz6eT7zQSTVL/APjfxzQolq5zKznC5YWe
SWT0QBoDEVQEkKg8cpsnEMzuhp14V5rGNnxdUbnF2PBMFOsNZ7xzOUBUnVqC/eSZqqk4R0slk5Mc
XW/FEi9brTNxjN/LkPGIBB7iOMEcJ6DUTNXlfnOpWdxnNHBWFrdorM6kMY4w0I04RGFmcJGl205T
u/HReqqIREHZxwmCQy0L+NGLBNRhBjSxj+aWeNtNcEfVf1sZ/9ZdVPigRfgjRndc2hN10ri88EV8
SuuI3UERnwppRW2u9XSeHwN6UuD/eTzSGdOcg9FV8nNhdN8Su7FgEdcCi2ub+A8PHvKA+AN68C/X
MI21FI4FBGh+9sRVtB5sP51IKFslQKGZ/EMs1shJF9cEmCZIXnljxoheivRGvmsmXxpd6a0fCHhX
R8LdtadojX1JnBXv0vBhSWeCmPMR+UYGkwEE4XYDN/mJVI60GV8kUwDGW7MGK9zW9q/K0jA2NyOV
adz1n4/q35wgSkBzD/Z3MfNytejoUAelwgaLKvVpReU9Z641DF3fCSwUJBEiKh74fSztMYDMdaYm
6uim4G7sWlMv0Utm1sPaji6e3Jkc5u7FwARMlayMbvTEqySrHC4l1WvF37fiWhpOmg/n6vDOZDGO
gROQn254bXQHGySqVmM3puzEpN8BUnkkE1UsY/6LVlZGNBo7BezbLiO7ikYEgfBqBD7Lu/U9TGRb
xiDlF1Id34OnUhLZnlqjd4netm7LQlDOQMAgg8aQFTJ0ieSDOhcVALspMMx5wik25m0hCwZ7Vpc/
UpjYGb2cZaFykCJHr5n20CO1asuIgRLpHYAIQ0upNCgrK5t/J7t96NkHPmvOMqGof3kN5EAfO9GH
TC22I+Mn8ApacwRo1Eil/9q1Y1gqyMVRNMA2oqH5UtIopLJU1OXgguWyevIikuy9U7Uz7m7v4sJR
zSSi8nyvRTS2M1asEfTRiOt4couIx561p8Jwp3CtMWshbEDSCkNmZx8DIawDaIumGfopmlwtP+UP
lVtgVWmxkVoS8qdBJw3X4dzWvMJCnm4m4gc9NpRQAA6dURENAaMWA4Pt6geOnLJtY/NWbiG3Sjjr
V2tLAR1dwVpLal3bl0up88/PEkBqil6FQoHUWlaomO+ziMgDZsA/+eioasLN7RNcCM0vxTGagmQy
anANxE2x7QUHuUpIXz11/c57iBOn1ThLlixOHjdjMCBn+Pm/iWc1yI9Vrs+adHKbnzpSu3gUbDjN
3jS0cny7GUiIAHytAn99DS+WzAJOm3IC1jjLJjcLC9Bhv5Xq6/iGMjrt+9+3l7csCVl5GS0MQCox
pkyuwYqKUVJQk/Yx4p557z2ofkver5xfue/LxwimJOBPQZ0GgZdaA4LtNizAu+9GrWai4c+Ky5DA
4XJIJNadXea08BKz49DUyt0X711Tr9QFhHktl8YNu4qiLdQFc9wBb7j8gimZ0EzQJJMbbHOrCcB9
sinALGx5j8GDsfPoY/uY3Qe/4tfbW3wdu81iDSC7gTIDxREjVkz5BsQQ0F/QV6oqaUVHmGxZRttB
gh76nfhwW9yC37iUxxgFMW2btNJhizCfg5se64+cIn/KA/qlo6doi3zJitNY3lhsKCZsg5wa7FCX
G1toUpprRT65YACwVetQnWKKYb803MrEI19ociP+indctEFnIhmjoLfSUPt9Mbk8Ffayqe2UrUbW
MhGiuKQxf6SwhdpK82O0OEJKa2UnkT5NJKDT5vTw2ZEfvilQvNNp4uRmaEr06/YxLirrmWjGE2sj
jyYpDMJ1m6mkoVyCfLcionQKVseWXrtI6MuZpHkTzsw5WM4bAfRr04xgk0XfVNPJVCaUw5/y5C3z
nooAg7E6R+R9WhTCFi8FOtbbpv28veD5/l/dzrPPmJ8JZ59R1ZleDwaUyPB+hMZnPKzci0VLd/b7
WfszSVGDAcfzWabFg+69JNJJLE0Q8Tu3F7KQyQFTLY+rMPMDgciB2dCsUrw6qaA1gx1Q+WXaDKTY
gFPc1OxTRqSdQGEI7GwHHsz6dVX6vE/sPp5LZ/ax99u64yJIV3eKjeoBTWlgh4dqo1khHSg+gHq0
MuVDdOC28h4pdrJWPlyyeKh8z3EkullUdqJDmnlC7tfYagzmsrjTYOuWbytmbRVbzKsXTLWnDfoa
DbCo2z3Jcrqa7FgyD2gikwH/BCj/qo0Z5a8R+MJucvOXpqXxQ/WU3YkfWmdmx/5V3DdUoh1eJNm+
PzUr1vCbxfzqAM5kM4qmKYmeyXw7uSDfJaMjOtW2uhu23u/OrTFn3sSgNCI5Pv34UdAXBa+gln6N
JLKenePzs05CatCHhHz49IfzVJNtSFDjJTW1PlyfDpZ7rI6irdDGeXzu9+rDWky5ZHfOd262FmfX
sJ0STcxT7Bzo791mn7rJKunarP9XGwRwJCwLGNeQTr4UUdRZMib1BNvtJwclD1LaSLWOvhM+sQpx
4g5p39ZEyuoOVJyFlWh5uU2rNkJ5yJfs25d1yeqA3hwvEFUQUFxnnHPDdwImoIiTG5Y/teCUrc2u
u7Y6WCSQ7AD6GHgYsDFHwuuCJweK7jYyvQNOzs12yRpMbEHGPEgJzhdwB1x9Zg2hWMuJ1keeqz+X
L7wV2DnFK9EeKG+L29FUiRWQxOpfb+/cgpmb2XaBgQN8BC02LBmQAt68rBYrz7WLwJpe05Jsu0/5
CSEVprY4BQEu7nVsCO+ZU4TU0bDysltwzpAPQg/0/s1kLzKzbC71pb5NG8/dGwlVd+ILd4zfs6+B
iFvj3Tj0Zv5U3jVOtKk3CpXu+OMaw+i1kQGe8xvoO0/GvOo+0wPB8wpR9Vw/jU2dQx7gTuHukCBD
QrNfa5/+TlNe3ppLacytERowRqO/10OFGpQ2p/ADwwZt4yQ6vQVg4ANmu9ixo5royyAheXpQTZ/c
HV9V8noUaHrXbweLN0W7c3iAAiZLhN25rQ/XNwlgYaTOMKrte64e89I2ginW8tj33CAridxs23HF
gS8Upi4lMCFRyBdgnh84w5Udzlbeaid/LiwMoHs1nqtj/pg5wl2wlktbiKYvhTLO3EtTLw8HLKt+
aPaTA023Mgr6C7oGq1i4xUiHgCBeRhaBR0/KpVUEFW6QDjreP4MYkrY8ppYU38tCDEt/+6CWLu7c
JIxLA/zsPCX8UpKXN32jBQLnpiPxDsFdt5X2yWN+KHgib/mttwmOo6s8y3v/5B05t1wJD9iFoqII
Hn8eg1YMGfwr7EgJIVW7oSwkzuWQovPDL/BdkSQfSSWhgb1cWeySMAQByNJhrUhlMzrj8aOo5lPk
H5p6m93Bu2xSfyJ6VprBtNLmzZqDeV3nohhNacaqEosk9g+S523DQW8JV3J2WSNR54OQMkKWgAe5
wu3DZEMtVigT7Q2jX1SAXKIm9nTSIzM8qNsY1hYq+nlb0DeXwbn9+UcSuFLBAwCiLhavj1SklBUB
B31ISOeKtLATMzKrPVK6CYIWlYAYiOR2ejLu6s2K7Nl23JI9n/JZUKLWrRy1LWQb0gBG2yd1cvp+
4x/C7VD89ifMRg+/botc3FeE74asop6DltlLiWMuelrNYV+FxhEVsxx4wr9FIFPRvIdxq4Urd2J5
d9ELNveK4WZKzHs2j3sxmWIozxQmj8mQm2WHbojaR1ptKz0H6aMYPvseGfR9mZ+i5B5DBWndOV0W
EDTRdsUvcQpXVOsqu/h94n++iW1qTYSh4lUDe2CAI/HAnbxde4ifxx5WAp1IbnRMju22OIQ8WQUg
Lt0lIKNRrkOANOdUL7c/aPqsDeLCPyhEqA6YyPLq/ShOraNR3x12EzoQwTLlSs8gjtyujVD8JrNg
te1cOHP2Qo9WAr2A8NLCW9Ea9s0J7BA0p/EBRL0BRXA+7juLfzxydx1H+rWuitn+MvLRvieB+QKo
z5lX4XLxuQzz2PbgQvUzJ21PdXCPSaeiMK6c75oYxg1IWT8KZQsx9e9uN9EVa8iGA1AeFLpkbQYu
ywLyfZeLAF9KmCFAguHVux9eWG3R7LOS0PtOv7AbJYEzDulv5PYllTHuATgL8M7ugkO01Z3C1neT
me7qg7I5cJb6VR/ykKD1z5wOxX1EvJOHLM1mg3IDilTJwUBN/7bNWLowqJn8+R7xcs1JpoOAWGhR
3a5eOv0ddUCCcUnN+LP6oZfPY21CeaoeM82/ajduCfrCw/QZ45BXDnbh8lx8BrP1OlqZuFDEtiSe
R8BgSQzpXubMuN1JsRMpK9Ku6rc4abCBAwaFLktVwbP/ctVVGmhgBh7Cw0wlTWMqvDYZGUcyBahP
kykFaLiw5NNgIeHwe9zzZlCSfA+S0s3K9s/HzagDPgTpXRnhBQjMmAi015JRCtQ+PBjDI/iEMunY
Y0IMeEFIsIlPSH4elLUnwFXv67x4hFAKHmB44iHnc7l4YcB46cEYw0Nau5pdDjnR7ErbRbId3mNG
sWTYcmmq3lMSfmEwAAl0F++hXF85g6vkOvsZ8208c5Bcksa9r07hQfI/eqGmBfCiXn1K77wU1ft9
WzyJhVlkliq3lFNeb2/8gq/E0LwZQ42BKKixMfZyqAIfplqLDrH6qoOwylOoIoDf6T3XIhIKnpWB
M+W2yG8HcHHWwCXAtIB4W0TyErPvLheMgSNlgfFGwyElORIkNVVpTVQqWt2dSqc3/Of3z7sfoxlD
ISfyillIZkAa5E8K4BjQoUx+cbQjrxOdKADFm5YYJijKCTV5BPd73yyQKIuQGlt7T7DJVjyV0Soz
gwyQmEIXBPPdUwFi+xYQ2ENXPIWg2yoqIM1WLsKV6Z1lIMIHvwb69TH543JvkiDofC/vhkOrYYBJ
nQE5vJYlQnM3fgl7AMjtgYYXhK5YByOkbbg+MYJgPIz0/bDvzA19q8zpZ2v5G2Q9Rfo5kNeQvKfY
wTfZIic7Mx11C1wvPT2dDCIQsn1/2v5Em6D52pHKery/l4i5czv643dKdr2NmdvkDqkhPGATuplB
NUfBwR8r83dHP363VkwUktCe/lZPMhFt8PSTr85W8P/Syn7UyUB1Em8TckSSTTkhRe+4kvPamz8y
8uwmxGrpbZ28ugbY9vMdYUI4veKBRB197Igz1U8KZ/I/BzCO1jwmCWyNzLot7Zt24cYBsHVJrsv7
VtYgbn94P/DUjMlLTraHr/et83AwD6dtZeFv19rtPhz3V+W8bVbuoDwf8a0vYNxvis4vcGjhC9T3
xqxclW7fT/Yv276zTAs2nzxaHXFU4hBrYx1d+rJxLULuyI44H6ZO11Ryvjm3voZxvmi6l31twtdg
uIz1ptF6ZbnXIfrl+bKtvF2ghpHRQ0BTbQPgFeDkfre/uJ9qa+UpyaD028mq9/IpCe+5gvBm9ib7
a4Z+bZXztTwz9LWuh0Ja4iPy4o4HOBdYZzEGYzMmixB1fAq+OG+Pacqk5vY+sD8oHccZadfGJclr
n8GEqFnneX4m4zPslwyX+vB2yglP9zE5GLjhTwSXj0IH3mz7oYH/dx3rbue4j68Spfvne9zAr7Xj
v/bEoHjg5bncgMQy6EOY8/e6zhgL0JUeUhH4mG1dP9d5ZpbvYfYqwEnUkZnyrh+a2XjoMTunBtq+
Jg3SZrVpgEJ85XbOfp/RRkMQRVTVgTzEMHbmbmicFvUKNyWHN450ptls/T2of47JaTAznSibCJ4J
UyedaqNvsUGNAxJ6D8bSrFAqLe3f0aF5ztZg/wt7JOJVgTgNvdozxSuzR8hHZLWQBfUhzEDNEeSl
f4Azik2v8HjHEL3GEhW/dIRxaKymmpqfciYa28zI02OsJYmZjFlgZ7oYWpkxpk5f59yB11TfmkJ+
rVvk2lPiW2XMjsP0JhnZKkbTBxHTnXMxqg9F/qPFYKUufYyGtckQ1yZsFoKTAgkfUkQSE76VmhGU
nQEhGAEuxE/GBOJ6ijq5usZ48f86HC9VAvUF6ASGZgL/AG29vLpDLuaYd8ANT4hqAhnTxmVlIq0X
ivdy6wsfvtxFP6dgSHiK4RLdAePnm1/jqKuYJ5vKXkD6Mc3cqtd5zcQ4BuG9ykrhOILr9XeexKoC
OuXewNNYGlo7KRCO90bunSak+l6qrC98EvdKLJIOQ2Ay/JPr/I2EoorTc6I/OEI7ZU9BK0UKjdRg
kAimkgFoo/Ax5t5M0CXiDTknbBOlS17LrtczM5GqISBRLzdf5RDpL1VeBtK2yDippULThRHogJPp
hS/ruo6pVqb5WGAgWD1gwEMWCnz0O5A0z0ePn+4ZWgeIad1Pdi4rWb4NWyMdbQzC68WIBG0bfY4t
WJtoLElVY0ZKNyGSCEeMDFH9ZgLZ9hhLYYU8SCyD10MN1NJM6jBSjnKu5+m2NjI0xAlFWMTEk9q2
N1UlmTw6ThHQl3FXS7zVSYh2qFRi+J4jTmobbvApgN9wft58NT60ByhlOU8oqrsCYPY8IHG6hl9M
ukhtXnPdG3CplSZU93LPTYcsrYVgGwjZ8FAmcZWSNlcKzAtXm87sCqG+H1Lef8VcxuazklORp3lf
KQcxio0GKKZJfyw10SidiOdzjiSj3PSmMHaKicmGXUz9oo5qZyj02MfM5L76NQjgLDAVLa8SE4OA
SjgoaYwiewyl2MPbj1e2RZOKv0rF8DgHk7w41J8zLrbCXB8mO9Pm4x6kVlOInqRNQOuWa3wHQ37S
J0/j0Y/UNkqDWa8xrzpaVgkY3Rxq9YS0bdzLtDFAUWPNpMeHpDZgzPoqLk5ZFiSP+L/yhPhyKIV2
WhVeQ6Yxqe5zLxSi/RTIFRZWBI0T9oU3jxbnxXGjlUaz7wd+FOiAfptfsZqH3FbKvRSp1aoRaztH
+0lExpxXvqK80nLS9HliWCIHAmdSDbx0X0m9F9GgU7xh01at1pKqrHnBNOQ4+JmnevvTkDp0JUVc
3ZSkVQb01OSZ3rxwtdBFZFAnHJrvNy1PfVWsQiTfJozMw5iBFth5sBkhXS3H1XMcY/40KVH/G00u
rUPQExuq35G+Q5oQU66EkY5jFzYYXsgHvxX0SvqUr0bFKaJAEKjEaTlE8kBD6SGOxM4FtD2YbQjy
MiJNQjvu/o+i61iOG4eCX4Qq5nAlOUGSZUVL9l5YjgAJAiBABIJfvz2X3YPK0gyJ8F53v+4wGUce
awzINo8bwfDaKZWTAoxRHkXWg46Bl18w7fs+JtVLwGN8cYltLwveUuwlIm3/eBq3ucsm4OR9mhwg
5CZl84+jmOZvgjBgi2XFxi7bWwBaziMGqFMj1hki0Vz1mYhQ442mtf6LAQmJRsnkxz2dJ+x/iyuQ
d7nF4BIk/HZb+mNUynbAsFrEBmyLwuDQHvhH6rjlPQBr82uXsOpMiYhTR0XJHmTNWn1aG0/b/jaw
dg2znPEHMZND+3Yak97MDGeXa1aYgulcmms6O6Sw1+M8HsMxIsw50eZ2zcPV6zHOKRAIzoX+tq6l
cF98ky14WnwiONfaTPxZbNCwAXIOH3Q6qqXpbSlSWH6vU0b7QiVthGSzGd8h79BgRUZMEMCpsETD
hgD48k9pxrANMrAWX7qqYFwURpN+qzHDGAfgENUvU1sUf8em+NHD9J6/y0nsP9egOcOI7lyvV8Fu
LxVp6CAma3ibdyIYlt8WGU6FNrPmnowYRem4rHBq2WyB8ftRH0mOvDrDf7l9bWtMf41JecpTTZFI
WhXbfcLjCAIHTWHoQpLztC+KiBfhQxuqU4rsknKAnjSgWS4Ou/bJKPLvVWpV0RvEzvuuNTFpTxK2
KaabMDX/4maJQnPm1N3Jis0fTOiaXGonxWcrc2LumnZTlyPZ3XoRpVbwHRsPws+LEm3zyFiLcAyk
3dNsIJvIXAc2Jjzsjs43kAjzXJ1ZquVxO7SqLsjntm/tyslX4MJ8eQsZgScmSZxKIRcs8gvGpyhm
7XD0fwcrDZPFPD3sr83VrT0BJ5h+7tCmvsEGccu7zDfli3O11X0ja/MOF35QI/m6l2WP0eIcQ0y1
SPylQeV4nJbWAVae6O7EXVGMW4k3QVd5IdNS+W6mWr0bDvb9mlaOVJetjOPTnuK66Svu8aVJIepf
+yY1fzpK7W0vFgwavCWlAWVR5KNeH/dtbR7Xap0hx9e1YkOuloz3odHWDVkoaXwgNjA2sCRFGvkW
cylPktoWjPqIT9+nWJ9rX0HGhMc4z8v47Paxfke5EdJuwYFxPAimI/6eKZqIAXBL1z7NACX3LDfb
D6ih61c1BfYDjVuYcUunOaJy22k3X7YwanflguwvHErN+aynBIXQUiJ1stuPSE5J4iw/r7c/NhjW
ZNjjsFm4y6hdQ59nc9J+YF7kIMhTyjwdSmmc7xpij/8oArP2DhYsvu4SEoqfuV9J3ktYADwyD9e0
M5MAc+HekYz7XalN63twhNOEMt1F+gYsvuWDcBsLPXJPEohmdlUt9zRyWr/4qcUqWhGNZXu/JnA7
ojeJNuKhVQmlU1IziZE9LO5+bLf1o6FVsvZ82wl00nDoni+FXZGHmlBD/+0l39eTmMv6CaqiG3yS
1wHWZIEsttuqoLFBJ0jGhhGIqBlIUJm7xQ+RxPY0x1+5OAq7+i4jqGt2Y5i9x7tInkg1x/FhS51g
19Lhp5d9bH118amy7/XUyLn347olZ10Jrh+QFE8eyEjXP3Iul9dY+rgPli3QFlR0ddOppTY0gBZV
sd21R1GIL4rEm0UClbCGgBcA8E+VZz490z31L0thPX1TOeKnnpp1Y/S9tDb7Jqxq2m4DgbY9VDaL
Hrd5hJ8eRu10Mn1IuyOzNRQjuCaUHzhu7A4f66EgKFX7aA8LdYdd3SfCiZJ/h19W2UeMv4QrpLAT
7VC9t+l5tHpBwYdCFHIekXuGVllV/ux4OiHdOJHtSdW6WTF/bEN5pVmm6esh24wNiLOXaNi4S5e3
cR9TigiKcf6GeRMVBpqMS/Gl9vUxD8fmVno5mFGQgRb4lXfoatAJpzv38iehbU3fRuwh0RECbdgQ
XBMSlFkcRRSqhaYO8U1x5bOvEp9KDb7e80+L1fFfNlbpeh4P/CcwS8WLmtBndi00vd/zlOwMjrKZ
et0QefK7tAmcRtKxES8C9OG98g0aFj8t/I2O5azvjBPJa743YIJvly5qyyVr/gBVYP+B7YrxFQZy
DT1LQTXKB7i4snPC5LH2zCH9uC9XRed+krfMMoWK4bGlyf67WHzTdGHadDtwO41Q3FUG79DgEsu7
QHAUQI1CxR82ppguR1CN+ScWNX7TtU+3k8bRuPT5VDa2yxsM7YFyMhQe5aLOWecPAa43Si/OOMiS
rZ/mmn6dITlC4ZLo7Bl3SLV0vInyh4ooc6Dq8+gs4hSwj3Z+HLETFE+5a+BD2aIJWXz8m9p6fkn5
eGDiz4rfLU618aQ3j4NxmjU8TVBqtJ+ZLCsUAaSSDvMFeXxESDJDA5PkhzhlM26D1bL2xe21+IDx
6XjhMgOtQ9rywhG+8kkJF188kf4lMck49ksxpsUp9yb9r2UJ4Bvm9IzXYZtiSOay4NcmZ0jty5Wr
EERDE21PTLtd3mcO5rqnqYS7eLcnB2xIQPYXxbAV1oSveEQowqfGAFtfWkNAOemV3NMS3fGp3Ln+
GDMHJJw1qPW7Y0nbsiNsx1DdZrNmP9mdtzXc7xRDjwdTf8zAlWMxDaVTCeLceHFI1O8H2CKg6hjl
Wmq2sp7Mdav/xgBvzS7fKHOokSYxX/zcbhbHFq6fR/RgylzMXIq7kpqJX3Pii2zIErNuLzUEmgIb
E3fWciko8fOAoW/YvdRLvvQycXB98QXwlITeKo0sX1CjJTuMYvvaoJvuVNrsU4e7s/rupCw/cwsn
r24tQqY70swaIhnrw1fiTAtD64rzEkQA9HYQ/fvd9FFRhAcpuh6nEic1XNsMWPeuYqUEBh/0Rrsq
y90DLTF2LUqBb9UWQX3J3CRaVFZpc68nt0MuWUFt290yJI+OJ+0OxnGqv9NsQmzaJqOD+naPIu3L
QrZPe66KtVs0rcBOuZJXXbEJzvtmmbIdNZGLv0daLwl869tlHpitPEJh1SpfFOfkT9I45BtVrRdx
8NYssndVIxGEg/WkUKpO7A1jhMXLtgTbnIrN1FunCd1pZ0RWPxLWwj0qFmBLkJ1DQJJoO6ESDdCy
/zPgb2AGUfjiQeNnR594ePhj0Ay9u8i5+OuzwL+mnFHkP64GW3KuJBJpF1RNtF8mntcDxfwDBikQ
HNp2ZeHjc5Kw2SA6CAcNThRdv2PlsTcf4CzX4WeUDEjAVdAHysw87QgjMqflwFjysCs8APwOFZ4F
LZL5RDVHSJPxDSxbj4wvfVKtMvRVcPKrq8Aw0HQuA34pClj0srsvO+ZDwjpU4PYTroDzaw1nS4BN
E8rhRPFEXQQYxaxja6Jjl2E3TN1YpHhYIlv531mYNDkXJcUxyHzTRthBH+x3dNvxaqdQxCEfgXPg
n8zzA56soagGK/VVlOhc8dRr8hazpfiZqlwlp8TMFYYtUwQJDRmEB0g68fT4wGm9i4HTmdvrWLOI
pF90dj+aZSySU5gr8SSmY69OLVnYj4huFdiQK23Z6RXlULewpXnCdK6ELcEScepmhkztayhdri7F
xNkyYB4mcaeAeLBTAYNJfxWgUyGvN2pJO0Tf0B9pUXh5j2ZCpSgJHcDLqSFoV6GuPDL0YYtWpzqm
ND3RvOLXNcyxPoWwsN968eJZAZRm10zzXF+12PT6trZ0wWXtkk31wUsoSRYtBH1XqTTTuWGHLYZG
ceHvbCrM952rBjfjVrYfVMDLt79doXVXHMmKNjhZ0bJQUaywll52zS8wIrT5OWWod5tpT5dewTnm
wOWB6Mh+I0hKREQZTu5dJtuTyZBsc1o4ybDvBe7YblQkY1+USY17KI1Dw4g5QZAkUMnCRZcAxb9i
9pgdMEtJ3e2kRDTCsLICiZPMinztKixB4O07Uq4HZFmtftjYXjS9mdAHDACIP/Dr9gsmbgA7MVq6
z6NRau+tNgrNGAFf+SRIsgGGscCkunbHiMd9Xqb7hIrKmmZIEbCBwS6shKxPYRucdhvHcEJX1/Om
Oor2WeOE2jL5UM2Ixx2Qjrt8zVvRrh2aI5x2RyKLvA85LeY+rylE73yjqj6N6uAwWhES/qbTGF2K
o2/KTwgi4cebDAq1pLxNtnQxH4mGeVkFIgEwO9j7Bu3J3+RQ5MehS5ueK1TXFpcmL/JuxFrHFHjl
bPu0MtqOQPx5/bQaCn/IyeypRHXJ8TVUzmBLogzNmuuSl+K/NtXHR0ayiLEPT/Z/mTiQNAQEL+VD
UcDRrxnj+NpqghUfMo77r0ZeG+0cZAWfZG48+ouSAwNrgVtp7GQZz2uDI7pr4YKDU+/AsCXSg3HF
99VSIFXSweVrvLi41EtHsglnrON4o6dlJjOI+li7rQ/znjQIjoYJSM/2yv7IN7mrE5upKTq010B7
WHDHzya4/I+MeQX4RpbZm9dxgzvZhtqor2WBzYwUXpV3sVIcd2ibi9+eV63sq1uFD4TQCBzgG81v
mgzlZG9tipGABVnBXRImNE+jgBsy+i5fY8wn4+ppDLE5TgikWemwzCLPn9J93G3PcRz8XVbeJp0v
EvWojMyBD05q+8zScskvMjnsY9NoNQ0wL8Vc9sS2RD62nFfsWtV+S89ZDHl2nokHKcy4kNhk6Zj7
MwifAEOS8mYAxzOT0IH4NJ+vHmf7c1vOCxlgLw6ACVBSPfX6KNX0VEYyTw8hnyXttjSFjYoJas06
Hpup6KN29nfObLoO5ZoIOO1nUIX2ayqmBpm4RfYLZq813s3Bte8nVDvZ6cjpZnpvsvDZ+Np/FVEh
HC7JVuX6jGrzH3GkRfW6udINXi4lCgAkcuJ2S9fqeyhvOOQOOeSdaokKd6tKmO7XmObqRKQrry3Q
nDgIzAYg/ZeK9Fo7NCCntl3EdJFRiKYD/4NwlEBJ81Vb0rpOM1RVqvM7joahxlgOhkQjLmwSgc84
apZXLfgC3Dioqr7MNmdtP6Owajofm90A84dH5Zlh/gkeoHPRjH0qaAKEWYBePbfaAB7W6MvYsNAW
Y226JHyAolMA0zOseNgKXZsrpbfWQvMdW2zEFQHFOwBNiOZqYWyf6h1Z505m+38zVpnq/bJwFL1r
g9yrtWXrEHw23xNXCQLFDMkBwuAh8vuN4wZEmVWsD8pzQDk7wNKviLIPpm/RtV0Nwju3gasd8eqR
C/XFMiTaQ3/hoCqAkwQ8eg41/W5YgzOQxuQDoA6PsGWPOQomiclPlDJazV2LmUvbZyOqNiBFtvmX
Tm1lOqL8llyytcbVOkfo/Qc4eSTyikJEKGSTcewnvC5UBbFg9aWOCJb57nIz/kRFhlAZNu8TE92q
12y7qj2dJgC7iSD3cyp1OB8e/0PQcwYirsmdzmDxA2zqZnrTABaKLtYDJP6NOZcITXzjOuX3gS4V
Zo3XQpcLEGmcXtTvfH0hi6dp0oUjmbKumVsE9OwcKmq97zGCt3Ljw3wAVemBr+RllyzKHzCDhIvw
UAMi/h6nHRWSUnN4pZUYv5fsKH/rcT7kdy5RZj5vuELK9wyXdrw7Rp6yZ3zKHTGNyVbiaoNZXfaQ
lGM2/heUOfDCpF6/pGsQvpftguR07C8Ph7O81nygsAv5YTA9hcVQyOZdhwYzA2PiBYqTZB/lW1x5
wLEmxAaMNdsibUK/WCXgoNBsFXD4MWkK9RSKfVN3NLMqhdsVAhrk2xJJinex+mp64vM8k6FEmYs3
bdT0uixqghQL3ZL/s8jZNgDIwRigzYfSQ1RfTC7LHVPWRyLO48gIMkQ2GP4pYMIldffwN60zHNiS
kYGgWg338AhJvwEdt4+6RgN34agi2IkaP5eP8QjmF10QaIepcFnYr/mCCMkhZ1EAwUa3iNa7VQ2o
evwmcSe49/pqq31fBrfVu7/3oKxwTN9MJlC5pe5RbCauH1uslgnIg6owwwsEHuOf21pcFyRRiav1
CiLlrmx2O16g7uXpSc9jAzM/OCaw+5UfeF3Ok+QHat1q7uaGJ7D7aEQJUijNj9tnKvC6wprAZ0Wo
gI/nRFU/ALDbthMq09IPjXTV1hUpHLevJAPk0XPrq/XVoEdaTlODc3TIKYxBz+Wc0vGCIZH8W1Gj
SsFjayYyTHaJ/zEYfqKGdOs4+tMBIZm9pMEv851tt0I+7GnjqoHN9TwPFbdi+gwHjsS7eUR5MwLj
iylLO1wTtvybJ1UCad2RVneWFrbqWpU3PzDqm34XSF6OfyZL6/E3kLq9fsH1mqMJifImTzQCRRJL
9f1RKFWDwJoWVLESSA1Ke0auW1EoAF2GqS/pPALaAisAxWLcAY6Zoj2uOKlMgjQCqeI/49UhHkjJ
RDiztZZP25RqaOPIkaNKM9sBW0FmsqWf9CqPV4465IPMKPD6WFXLO5h0UDk9gpUjuW+n1jef65LB
DkkfqCUOuGMtd/HA6+nXJhHrQLdE1ZdKBFU+tSGdYCiy8u1XOuUVZLkxLLxbkdVTXRu32Kc6bHPV
xc2mp2oujscxm2R2WkeUfKdcIW1rV4mpOjq20EgWCOz7kzGe1I9eaZcAiwIQhiK1QtAfDpyN3ee5
N+a1VNl+i0cWCaYsZ45il3JRAJLeGwGE0zYMrUiG0QovxXGX6WZ+Z+DNIJonFTSgzi/2VTsVXz2q
6+kOugbACxJ3Y9Wtq0JHxMYk+8DDbJ7RYeyP3MJe1rd4WZ0qmL/U0zE2XV2J7cdRtjbvRLmg5GK6
yilWQa2h1F8nC4A0mOolBY4pgBdUNUY/tG72DiBAVF0aKvLOAbmTDlLOEce9HHEXBKD+MFZeYw2/
12QqDD6NwkhKjTsau0hn8VTjtH4PcZU/DeC759lb1GGIkEKa5HGUd9MC7Om0RnR6fcotPtNULEYP
ovDJPynS3HbFqtPvCyPqJ804cd3qd/FaoMAqBoemez9tmTEvARYkYwc/1ePTLRKl2trI8nSwqPde
3QpM8BcV/2DVgaZcVAxUD5Kfxw++bCXkDjeg3qLxPu1QPkyoZfUcBrb7KQyeL1WL/VCYtxZENDAq
CzP3fgOQIvuNre33yCCvvFtQ/H89MEn4RicPDm9MNYHjdPDxaSEGEHQamf9JxxrlPpsWqDdSIGf3
m5x5dQ6pnO/GLSDRBlNSB4wqAGXiPaKRxxolRXsFBVSioJkRphyBAXzgcsh/Q+wDZqgBJQ6ObTyK
dzLjdkfH5NaPHA9y6RKBO70jRpAIyH3KflZua75ui17BYKRa85401uMQyzPzYdtkfEkLmDA09mjf
YzPyBNSOj6RLJwOgf3ELELt9Ss0LZtvK+YTTEVWJoLT8dFlg00XXO7swxLxPnQEP9WVHqhb+Po/T
fb63FuyMggGz6StUgHd7WwgFx8vW/qE1OJAO4Kf4VtFUAggDaPgKPwgZTtD/b23PVUzgbZeyLe/L
BUU0egg/4k2zmN/X8H2bO71P/jeSlTBMiUsZQG1aBh2uqCF9AZAefHaPkXkB0mwt9vm8bmPyrEed
1B0cuvE2G7Xj/boiCfZiVgWIwk4YDNpDJsAlI9ToG/fj/C+srZY9lbYGizTb6l0SqXL4tOXqA5T/
Ibs2oAfu5bY06oJvnX2lrEAOxxam9oIoN6wwHLeYfhbT9Gr0gXwbzS0WVTFFtMBCw/oNmzyq66rn
BdRGHPkb09shhpS1uzyVDk5RfZLH5vcx55g+c3Clf4VKgD8LfMwnR8uAFbHdWA00xfa7IlZ9ATBA
/0SPCOB+Q9X20+r8eBQ8A4TTxOpepLcBFm/b8i1nrMTYhlyqf3I/svbkZ1fJtz0H1YY1GNc7Z7Gs
TFJkn+gtbpC5ryE081SqB+3YsgFwyzbUQ0l2x5Y41qctLyPkaBVnP9tlty98Ba7QWXTL8Qx8ch8R
RZTvP0khpTxHZ9bvkEqg6mloOVUDykpSQh7gtvuQITsI5C/1GjDkpPUdFzGs5xkl71uNfGr9A7pT
RzAxViIr75ITCGl7URN9Jjs1+sFtLZjmKo+3VTZrf1yrkLHiCr4iY6DLEyHu3OqjPO/VnucXZsmR
XeelFZ8ztloBpNaU+S9gsTb9hsna3PxAbUkhsQiw8gH/nbNzRmaV9ji40x8A4GV1sfs2JadFBYsH
aPaKoI3CnwaYX0NhhmAK2DdAB23L5wS6AJSD04iAuPJAJTtkYIR/VBLU+DDijEpOcuEFJBOg96En
R/cxXdGXjaFv9jC25+OwsGcqkDNTXdo5XTSGzKIGSFEH9bdpQUABeZvtR42mrMFqr/AgPdSLvMeG
sL+XphECCvEDM02tCyS916jtzTkXDiB4J2Ytv0kKkuZ3gx/XD+uUkKk3a97i4oSCwIGOoCIfDuTA
k6mLoD7qwRz4hV9wphXtwzpu8zdE/GjgY26sn0sEKP5ziAQfT7ZJ17Sjcar/a2QKBwCVuARsMJj4
c1XOJFxnhmERaKLRkELRlMAHOW6F56BMrQJk0DBOtlMZdhyyOwE8ecaMcrWdsOyACoCrLiCmO6LE
VL0n2KgyEvGcI7duetpKBWy0AnoCJUQBic096tYCLmFIEoBr61RARjTiyhX9UhaT7HOTRVSuuinf
krQ9PEjjiFay3DQHby9qHdDstQxQWp7w5QwZDEblYwHdEVjPWoKqc036jWfpjedYYLRzt8cw1h0C
WaoU53Zb2n5hLZofh4q+6UgNiDS04Hh7wPHNL+zjHaKR1Vkwkrvd6AAXjyZ+y7jBjd+IYMkJ+ql1
vjcIg8fCPBhoMQ8ZRXXyFbrWHgdq7TAqRWM+wDx9wgOKM8KcuMjy/YmGLQXDa8DPHSeC8Mnj5FYR
2fNuaAVrow0M1HOZQ/3HcJ762j0HoGlhkKU62L1aveBPpkpYcvHFkoW71gTA9WJDBNIzdFU7u07V
0tZoN3f52GyKWhThpPXzNwB4HIlgyWrUa27ilEQwPsU6vadjydu7RtUgXdxCyhJPGDDzJ0VCn77I
VACjb48kvOdoz6qOpSbeHHjZtgx7RObipR1VDfxuJhhBV2Td/0AwBjgsyWcEfEDrN5EL0MpcnTk/
mu08RpCtqojhl8+Jc+eUjFINUjVx78lhRtaHQkGlF/G5QLCgu3sWzDt69XBxxf0kw7g/QH1nRQ+h
HvAiVnrAEQkgKCCXIsi2d3ldNT3qj4BhJJFhWE7YA4hsY826vlLBgNTjog3HKeUlhif01N6ERUmo
4oXrxv5Al0Nf6p2CD8nqacv6DToGDeQDHlwny6V/NOD5j7MgmlI4KaCw+D772mJMb1qb8YyXDDWc
XMD+dgJzGnZYw6paqCqQjgboQ476SzuziXdFk4f5NCHGEmGVNt+hLDNa7d8X6BURYWmyzX8c+Jbq
ZRshzzu5UuTs1Tuw599pQ3gBJdoIF+8yVQtq7n0R/slgduBREzHZzzQ7EI6poM3DbvO4fPtRT3CQ
pekGP9uVwqC07ca4ztObEGBo+rHAjAFgYJC7ALXYMT5GqQrQRXWN6A3wGJW8g2ByL+7lBq3tCYD1
tJ9X12Ig1CNZLD2jQm2qE0AceYsj4sd4FydqnghILHWNmGmZ3xzymeqPpFlZdi9x9bA/TtaNfUgj
Zpe7uU7K/RoDr76kqrbsQsddHL1kERF3WwUhyiMinjCoDWklDKvccQCdY6Q50G+DVJi+kaTON8Q2
1Kr9alvSuB/Fms9YXQUN2f2BOgeur2NhTG/wZcVw2DCDjoRgxMEcaklxa/Gxbr7AYqluL24Hv3hd
FttyYKUVqrnebtg/FzDBm+tykRXpGV6Wc7yFXYwtVpmtIcgot4LdyyZgVQaIrPaLVkkl/6Y6OSbo
tXII3ezatgKc2KZ28q0puChPsyPjfIFKY+cDKX26PuFUXp5XkeIaVGm9hucFX6+9InlqGT+kI7t/
TWDyjo+O62p85GFEebsLT3+nBMPZX1Je42SugFGTB7CHyCpYgPfCqWFl6fwn7FWG5IdN5eZEd1WA
PQUOP97NE4ABKDaOHYwUDu59OR17WNJzgrPZvhNQOvZG24DvQ73ZQJMIkHpkd45m9DeQiCBJB9FN
Hgdp4lh1HhzecufABIBNRmpMdiayJeFcJiV82GM2N/S+Ispml/JIj/dajtNxJXHO2MV78N/dZorx
N68o5DkOo+cLWBJc26oDFgNgF5IXNBvojx1mrWqyugHMOCT5xNsK10eLyxriNJPdpCRbba9EOWIe
sM0hZGgOUfBfckE/1sVMp+UptD6rhsK7EjBRmq0VvNN2OT9UqvYPrZ7RAkZL4M1ki6PY7/w+pwCv
RUGmM+IzIRjJS1UUfbaVkP3ilsS1mqwRbQGCwv1vzcHCXhQEyHsnUPSYLvGNJYOQEs7XbswgwJsA
+oDGgEALYzYtqM/TLHU1/+DKJv/JQnsNzMFAhwfdRWs6E+r6Bxjior6UjUrf0B/B6CjqucDRN296
+grSRITLLkH13M0yv+1lm+zY+7PYK9BW1Y5r2hSV7jU3pnwgR5JYNG4YA78nlGRYBEcJcDsr+Xx0
a3Hrr4zLcuQhUpk2dxJTAPFKDjWDkhUUBRlBcO+tgtjQi2IGu2wHOUI2gTZwaeBJ5A5adNO6bf+E
yo5/tJrn6iTArbwcqgJa0zqZYBZ4rI8PnBwYN9LoQ1/yFmToBaHn+7dAGKb8WyW3VwD661Pb6GlE
C7TFtwmuHuEyaWmO84Lm/oCaUOd/JVZT2QHmQWUzpXksQJkeFcjFKqRQF7WN/VeSLRZXWrkUXx7G
HxzoUJxg3lGX5CdIFDtBdbdWr1sE09a7djaiH6WFoszQxD/CKMPDggUVSnpNY9vCsNDGqDu+W/aZ
TG32A93Z+tULCL07F9qE9x6S4/RqQLv9IVkxr1CPV8L0SSw5HcC7bhgsrGf9CKdjiukqNkPkE0Ec
fKshBFTXOkIj9MsA7naQBtZYthCRi+keMEWhYX8pfNK5XTVQlVGs+RM0YwHpkkmGBceNToAubNX+
t/bLoTEYt63kbKmHqmJnW3pcoCRLvnjsHj7ItgwoYfEuwDwhNcmczTZlF7iAtpAGyEZkJ5kDWxsc
JLu4Z4o8TtcxUUYBfuBWXqSaYACI7Yrx6v9JO6/ltpVoTT8RqhqhEW4JkiIVSCpYknWDshyQgUYj
4+nno+fGm/ZIdc7c7NqpDAJodK/1p+W55zGpuZ+I/WL7BuemZxcDmQ2+vBEiQKeoFdNIOAs4tFAY
TEm8dfvMt8LBoujgA2srtemEhRxxciFwabHO+kHX6if8aTW6JViF0ZwZ3xGxwKNhpuGhNhLTjvHo
wyFBLl4BxVFBkIiVEYehgZbHDaVxtjOCwFR3UOjBUwD/X2w8pzcQy7elK8PeKBZ7nyFHna5hDvga
jAVZ9aZMR2qB0W4qdKwZsFDopnFTUsR70xffpT8KQTnN+Gp0Czj8vA10utFu6ZihWAYBy1f2zYPO
BIWG9Pzq6+hKhaR2HiJ3Z/U+v1lP7cHucv+nrDPjEUmOdxoijdZAtaj9rvkx4F9TZhVFqNxxQHLe
+AQ60QbM3zuvkdXrpJVQK6+arXaVu1ksT5AVdkKaXmmUFjRL7JjWvoCjY9lBLptI8dEab7Ro5fIl
8YFvVyBQKbnUnU3Uae6ovti27iIPJm8nCGup0+b2rKX5BiReFmG5NGkb2lUdP0SZpqIvWVnXECWs
fVvSU26rtG0fEyb1MPplhky86rrYAO1sRfTKfr/4W0rQJVqXkQKa0y1feOgtVS7uKs+ed/bSxmht
566i1E474GXuPDdePW/RdJ55inNmGG0neutggnbnSRISoQZLeL6SomwR+ut8ejQMp5vDwQfyeKs6
W9OvqIYUPsJsDZMIfnZioIx8vi8ZMY3Gy9UMofAU5pKtbVp6ui7Z4p7gYfzvWqJu3Bd+278x5jJI
1o10+Los9MXjLtVeiU/aa+fhvmZWEfOlkrlNXjxnTMYtz7ZiG+xs43loG8/dZDH7cNgUnZyuxzqO
tIe2w7FvRywdA2IsbeNzTKUXrEARlmHr5VHgboc0r8+wTB68ecr036vemhQq4Mp+MkrdvjoNQ1oZ
/JfP2aZyo34OmWjq37cqzzhv2Wn0tnAz08DFHhM0hYBDQc9Wfm5HBwSZabvuBp+8MsoO2TzCprgE
7dUUoqE3uuTKC6VAtLu5FG+9MySnrE1sZmjZM1BjUdCuHaxgUXqt4nRCDTMaDRHjVedb67PdowHB
mPSzNVZWE6IPiZ5GpmMx4z1J05gjgY1sQ2dc3pRe53OoOTEoNHUVLgzg5OKlEqr7Qf2cT4yc1WA2
3jj0/sbQVp3sU97Cz06qPH9zBJ4QMCl2nvXQj6AVttYcoYEylmndyjjpNm7Sxvk3XmCCNJsOtV9P
+OCJwOU0Lteu7eTfFMfjUYxiekODm8vQXyT6pcYcZBsurXC/Mb27kduOnTOlMXQb44uZn61yUM+c
0lUdBfO7jYfhmCu0Zu9aZ5Oxb1FFizV6vbS5yQgXXB6XGCozTN0MVAGWFzx4g5OmZPInUFb7gzLI
EdvOdyfrOp+mSh0NU2v2tWkZ7dVgj/AjUmvbROlgRrl9082yjdYIBHuXkJxucB6kmhyyPTI2gd3C
ucAEjnhM0eIpa0iu9NKO+TZx2qbYyZZxitcDR7SxByOGADXrBh7eNZ3OXHM6JmIbWxJ+PKYZA/Pw
4+4hbQO6dSGd5nlMlDuvlOvD+Jpoph7doEvNNYchUwttC2870ooEOrQr/YbNfXHVQc0GWnIX7mnY
IsE2+dXRjCyeURwTArvFZtOADB+qq0YbtXPLcvTizdTRx4exCRC+anBaOFfsg0sflphojV0gGEwb
dqjCeLy56sNYjMYbSQ7NY6E73d8HbWE7m3oU0bvbojhJC1kwaLGKkh/x5ET2Ku7sNL2bvNkAkMGX
ldxa5CK/g2wE70PtnWdcTkL6DwXdPsMuKxRt+VUOXYbEGKawf4wwQSHFSMqW8lPKiW9x8SKxbdNu
TvajRP7LPiWScS203czbYmz96FaIyOLkGn1LnZiRkqTrXrdn/V7meq3/5hj0CizSYn4Z6y43r0xT
I3j3IxWYt4O7wP5M1TLbd5GDAGZretZCoWGa1uCpTYXJoulR+BQI3EDBqkklVzKdpULQUJsKPMCR
HhGP2TJzJQORcVUGjnFnmsCyMV+vKfEiQ0SrpxLKsdqWAAJL2LSRxd4QlPmPlPWWhD5ss3rW0ktJ
EcAIQdshstH+5uV2iw0oYATrrZSgKsRXtMkC8kwVNo6DflcwYD+D2anwEFrkGj4Y01zFyUoZfgGA
oWb9lGedCCi/DcuobzqR52xORaxeNJ43aKNB1F8XNQ1PWsy9/RBMMZOgatVXr5Yueyccym4UK1lV
pvvKYAGFZjRFx7uykqlk6S1jA4iYUUZZ4TjJ2d/aPjkYuHS8pd5OczvdWI6m8UGgtiTHEYzKpFlO
wWZ6Qojr745agIw7v+4KRlFB/ZWbdvSX5zkJ/FOJTUlTKVuZdycAKsvryIm6+HawkszfoN9K8ztH
6Cq+n+xqsTWFU5CWaBgorGakk/Xk38+Im4cvUOLm11bADW2I8DCKTdKhcmGDTjyOWJCFcRVXPbEh
lSmTJ8Lm8mE3mOirIXimqTzakXV22mC5G2n9GJWxiQqD8yIqkuw7lLoA2EMu0AcnV5MV91j45EWG
rEFOFoTV/teuzcqn3IPdwUNTMi60onM1t20euKyjKOmsEAlsdwvpS9/a1k55QPl8dlZPrTWuLHOW
X7UnlvIE80ndNJGzHK89sy3fQKxszi9YSFQ/vazxTJhA7oObBdlKLqmLW6I6S5tFao7+LUoESLai
91p0UbRfRRjnaR5wIitY/0jyX38B/Mbx3gU/qrepi0iJegOJPftXZzZrfJ9meReZRcKAZWpd5C9+
MSCHLIRdjseYWjHdj1629FdCVPotg7cmeXWx54GO3xzSlZclzc9JTu5bIhrFBlGZWZgNfn6qo9F/
NTGBvHlGppEgxibeQtPzW7mu+hp3qDbr/E2PvWHepNLEIYGIPR02jHJv9/nYSX8VoZKTt3Y3pv1r
pmUfrfh4PUZ6QKPqteemaJt7x0D3qwKbQP6sKmxY8GbyXyioa71ysSMQ8hTFONLQ+qOEDKJ54g15
fTSd3RpzsuLRU2kNeSebEPd3JyjPpZ7Xqi3N8Wvf2gCDRVlP8c53lINlNDh77qCRKOVDA/KIwaD1
XFo443x9L/Vg34FTdD3oatF9rybfw2kjwUABmjDQLD+plKbnCZqt38ZKUYhuYw/lbMXQ4GJcW25S
EPJGZ0fb7eRTH/ppxPSJtqkrax0lGoNF5STlYx24iUI0Uro67IasIbXfHIwapUZU3WPbZLEF1iCu
KdEjfy2MJnlkwIFj3CxWaep1NvXRfGjdpKTq1Spw1gHwfkzx5bJX8VEg69Da7F6YpNW6Ye/B9UUk
1TCR1/Gnlyjtk/FlmRZgaG25aY+o67xMxzh3fgLU8B4ynJfRTvR9Q9XNZ81bmhbbCqENJW/SGRgq
4qDJWnuNYxC1MZ6hjWg5F0lNbGPUbQP4TKT0qbiZ0wBnu1WmzlMTNw3jG30LCY4bxy1IWmwYPfOI
+v4JyrdCjVPgPgD5T5kh7Fl6vGE6TAYgypM80pfnR7eLMBOBQdVlKOt+7Df+kolh1TPzGLGxISBz
U4yezgpC07oBFenfhtwcxtU0ZPNdSbvH9Pc8iqarajiLNeGfxf0keCiHoYOr2EOoDYqMwLb6jmxe
0aBLWR14gNkEPoeqFQIktfXWDPIahmFwTKxFCBpxR9SLPrVGr4p1XNT0+kbAj9hIR/vfbLvHaAAI
iv68dKyeIjwme5bBnQuWbz6HskGXcBZ1jkZJ4yj8SuDeRR4YAmgGL64XuO+VyGr+GTz7pSuEuKWB
TZewhm96jiOK5dAZlxrTQB/l9y32NXPlo1cE3wWWWyEkB1nhUELtqwCYv7P7NvEWDT1mQV7JZG+n
NJrMlbSZ1Ls244AkcOqk3rtLF9Gd4tSYT4llVmINOV02V24ZTL/KBi/KKpMdzCHDa/svMBjqC+Yj
jinfLnK5M1v09zcazvJ7mUf4FZbcHuQmcZP8gVTVgWa/sfuDVBD0ZyFAD93RNuWjM+nC2hCShmYy
XqbsOmJMG168ShDr4irp0fabdlRVbMGpCu7Ygw1kX5G0fFQEppGqNwclEgE4+Hva7FuKFhKpIiui
vDYdoxnXWsoAy0jMuIV7IejAT05T+fqavWv4ReiA09zSYvXJVVPK6mViCJpE2ZXV7VOmnNrYplXh
H1KQSc7WVPBiuRHkdIMAFCFJwEaEoDIHKo8GtXNuTNyQDUanYnLGTVmBYT4vpYxP4wSldwvIKR5y
4Rf6Jgtc8OzOVnZ6GL1W6puoss+S7J7J9ptiom7HgpQv3zEQwxzR4VDS0ABCOUMRx1/9lqqJ/yOS
v2wPRJe3m9RMReQykLodcsOdXkY/CBlmHx2JuEr7zTAF7f1oTKa9l/DE5mukI/vJ6bL22+KYY4NC
qVfJyikUzSpShaDzkE6UuZGs+jxgDKHnRe6816IQyw0+mNq/x1k9P9pVjhRiyhpc9+eSrLtulZdM
vMYCgx8+D3i0qch8Y50pzbTyJR3taGOJksMCCVW0gyQYvnRWZb8AumSMDeq7jFz11vUZ+53E+m3x
fRt59yBmscLukX7TS9B9Darc4AOcHIwoE7LTHxYVEgRiC4ITIoyehpfRyHtIvJ5dcQvnYzu3rTnR
EeMm6m4LbK+Y44KY7Yj2PV8Hcz05q9gvEUsPQBA1Z8ICOdjbjsAvQTimu3UEFf59MI5BcPLwC6Hv
88b4wQAvHI6TOwZkM9g0NRV4u4HUFitnRCqVUSGnKbGndqFoam3vHDtBg5bTTXjrGUovCBsnbp+q
XA4453oMQnC+XrQZHFs4+6atFWRN4umvShttezWUBS7WpO+LtalT12X3jqoGXT7jBCm3xFc1LAIm
ulI1UGtmlzsTpPdsYNPlBkxCtnw/01KGQ2bRwfWOlezGgs3iGid8hLI9zY3xlWqnJHUJmis95Ehn
up80cBUZGkVENtAKdLTwONeT+aDwDzyPVodstuqoJVa2ZY3N40yYG0q+BTUpP9eXxTM1aZ/uifYa
fuQJ1qQVUqWG/UF59ldZGfMhFzOLsE5rlW+HpldfpmwqH720WAAjxmZ+6zmsfwwIVNyzRao/VUlq
qDUR3bOFrl+g5/X8ST7KaEY9KLVvvxSJOm8FsxeVIXa7quB9UOqhAERVuUqbjiCdzkEQtg74nd5q
Zi96lkRNoLXSafzcRUmePtoouWD+2VeLx8aaki956U8zKsWuP4ELa8VSXLDR9LHwhx1UEBC8jLtS
boWJUXelgB5/ejN15rq1l+zQzRHeXLxmLVoXTHFPBRF0Eepci+QWJo3O2GvmtHjrFuVjtRwNhKoc
jd8En7deIx+t3jyQd8KncCEOa2wcJBhUo/BCyOnxhYC42cGFmGVH4voDZu/5whBXHSXmHaqI5AUd
Elp6qZaMdFWSO14wdw16S0Jx3FxF6J1iJOJt3nxbOMepwURuP9Jh+klY2hWqfpG2+h7VyZReo1iK
+dfuOFV7l2yZ+nYpyn7XLFqzSiCTUtau4yKBhhJ4IbifV+C13XDIl9p50xZy05XH6GMydPUIyG0E
WHmQErnopQCF2yeH9vw7Ho+yuyojbf4itqOxNhOjnxgKBDvP0MwhPr+N3krR1pNptvRwe2KR2ESU
gtptlFXboZermfR0bsA4eHqpn4HGIH3iaKxe2HSrw0RNIEIQWp9qqU17vfKcJP3ODtCbK+xgU3A7
k1cBVWxlwTVIsS13iGDL/MEhD2DgNmtwQN13PmVikI93noMuiy1PESKaNpRUqzQv2HCGQrbul4FY
tuQbhpU4uarcIbtFOGUHIIsEG7FoUWUooMppB6zSNLs26QlUkBnyydC1MkZqzY7wrHBR3ogrQFbB
j7O26m6APxBXS+uPkoK9mfXNGUX+lhJVkSNO8OwvubQCUPNpTPxjbY5t8wBPhbus9M+hBkaam/pQ
2FWXb3qvkq9dFs9kDlOdHSM4J2p5JE+vypyxswxWtUCXG+lcMeF4pkUOhnwA+6/jogIzOqs2wN9Z
CHwKDeZGMWjqfa+ZzUPVLvGR4J7stjddHNgrNjidP5YY9oKD642VSZXWZXi+Q+EIwxQHMlhoI7Z1
1sjIR9Tby/Z9KRnHp9fgtghlV6XveOO0ZdzrYPT3CPHNxjz5c4+z6spMrLTEzYMTsIwfgplshebG
t9EE0ynSb9nxxsVLLz2sKfjC0z3D/HyDsc3SLAzqVJ0031zlLoIOEL3TOk8HhSW9cr1om0ZMz6nW
tbYsUkkzn+qbAKhBVL9UGzdoMuGrx/HOqAMneESdvvgbqx5HKi+REqBg150XrXrbnH/aRLfU10tE
wQG54KjqaUyjUl0n7IRy3TN84i0gu0mcWpj8s0+bTd7/YQzlGJ8sbw7gbHwrDwionNKi3+dG6S1X
lT0y/vmcJALkMsZl/G2ZXV3uZzUm9q4D7YzvgpHsz2tC/9gzrXZJyvUoMm967PimmUNcea6LK4Ms
hOemt7LlpvVzGd3hLcJpZdGg4t+CDUUGYfL1d9YKKR6GrFXF1yWpWzGPbEA+tPEAeIJpZ8qhbq8N
EjanlSD9ha9nIZ2AGKMCWU7cBTN/LCT6sKLzHs8QX8M4zLGsEMMFpnkiwzdHU99P5oKJOIAgQHGR
fZGDdr9Z2Gc4L9QYPJhqqZhnbAF2zlCL2ISKMqOy4dypaMSDSK5yL5pPTiSd4Qg1xRnGF+l8aW2f
CZwx3/hhMIaBqANed3BtSB18n5Imfs95AMsmQRIuABpAdja9dtvvZTJSPo5OCgTqlfBHkT3yZ6bR
MuKZc6zlq1piI9pZuTL0Dvpueh4qb9xWrmu1V10bTcOhmjShKz56gschAOJDNoEHeDdFCr8p4T8j
a8XLCT8dWIGHpeaEvUk8pD/IJtkdyAvKog1Et94t5dI1m7pr6od5/n3e2eb0pbEh4dbaSmAxsc5U
bphwXS9MxsCcwMhljsuk6Z1pF9V58kLcSErX0JfBLUZWsk5Gp6g3hWNKb4XSApVqKpGhr4Bu+3rH
9q7Ys5yB3J8lSe4Bu0y9om0HqGsFHdgZuDLtTYsH8xEKH2rabgrjOCcJkK2OS0zr0RD0v8bR7WhP
+YDUJkNPQasOUlwDD+JIO8SYQyMiH2qz309gKDf+0iGanhjRzvxU0nusm95WPjLruEU7IaBmGz6o
cso2ia1abi2OuuXW8oBBsaXraAjHFlSaXBFzoSFpSR8+Fdqe0iu/9ZOzQatpxK014CuAOjDA7ZSe
hmktSjqukP5XoJ2YM7RYXt1iJYkHIhZg5LJV3Fp2vbbyePyJdJ7eL0JwSkZm4vXOVd16MRYSzuur
mmTRZUM4mHxIGtIS1mR2DPdi9KG4+yiicUKfxzor0Lt96aLGgSwO2nbtOWDNSOeEvif6JQXPwrKg
bz1yxp7nepyiQ83Q2RdfzHqdW1Y/fJ1tKG9w9DnIqHvh6/m+4WkxypIHir5RD8EKWkdUIZmYRLuY
GVDkBs0JGlebcAEEF7RmJl5NLV/Uue1ZR5KYYH6xq8p94CzRFy08/M4Qt/LRU2JeYyofjs2gi+2C
0DVGR+92P7Dvo93BGQL+TkwfzcYC7Cs2dPHiSNBMcHYqw5OuQCBzvOqYt82Ngb+J0A50yGgI0Uxg
K1ULRLtV6uIlL8ciuvGLwpjQeBdiXWYuQQGB6fP3gZKEnI1yXO4amvbvNTYDTOrGmD0ki5YWJjps
MSsUyL0NT4m2eJuZMPyss6C9qYUZWQw+CXT1oJwYHKUSVfurMgf1XgMN8wt05dOkgxjM74Mstbfx
g2Y6lkBb4yqtIjv46QoDCsmGm7+KzTxgetNsdo/ER7gKz7hf0hV1qipRCjT29eRoOJS2kkm8r93W
X9YBFJTa+L3FWB0f1f2NeY4Y2sx1MhzZWId8A9GECs1kOzCuzoPb7IMq+3m8wQmAYWIke8TcNyne
sICmGh2gaNt31/OC6RbHSOCewK8DB18slg5vCoiSGoyCTw6XYWJkO7fsMYGljpd8wzGQoQhug7E7
JvHktnd2P511aYOZ3i3TpNSRnHdrvBNDNEGYYGVJ8y06Bp+FO+ZYAk3cv99TMOBvAZ6LE7oh1N4U
FINHQFCA15G/t+o7D2uDsadrGSx8wV1dbBpYqJosCCw0gBIpGrVVRC1lhAEjxvKtLmic+LJSWMEw
1bZhrd0i8qNrdjmCPKVtnEVEZOuRQzMsY39CkE+OOQtf+YSZxAuKvy6UqdPbx7g1KiQsOInTkUMt
wZuhQ5PNunwAA1rwZjJ5TG7HLojrXSBzjImQbb29XYjmdG7mEdLtjARbLF6O3zWt6ZKEaWF2P8a+
sU+lQ6x1EQY9KM/dzJxBQqgqV0RsmfHcNTeIbErn1SRKAhJYGsZ4D0SV6GfUkglWag8VgbPOkLug
hrGgB8EGSVSpnlNvcL8XbDSoP2w4Cm8ZHPie0SX7EUmbV6xHjQwdNTjE67ZUeRfti9EdvCtSenR7
FYwULByIaDiCUGQ6V2id3YBAzUln/XVdlbiRk0Hbd9MUizgApU5M+32pHH1rVaD7rx6CLvPUIT0k
4GuZO/8hU10T3QaYJEEvlGEQk75wmasGw63xajrtUDPOlz/tsfDA+3dBoyHzcb9YyO+wh+dOubai
uLnvjK6y9j3Ygk/4kmU9ZlYakwQvLIrrJh9R9hhnK2QFGSGuqXnjbD/FfLG7hLfy0GmTLjPQHSED
pecnbzSYU3tFamZ/GiyvaTfp6PYDMuXOiPd4imMRqqGecXNhQjCNGx/wnriuKEii+yhX1vdMGXGz
V36jfJTpAV0I1l73jS2lI1mog6wjxyn2hxywwbN9yLMWSUzzWi8cgAr/XJnk10mSie7NF9TbYAM4
4Dd1Ojf2QZJLl+zqDCUCkWjkRq0kQB7zgYsszl+IaBnjs0ZXioe6aVV9NOE76rW2nbY9tUGD3G3h
lYk9PqGYmt0ypN08Ob1yoaj7FtBjGMl6W5dt4pQnYPNpurZdZD/GYLs4ATynjrCx9YNDpTjJ8Y7M
6eWH4w8yRZbbZe8fZ6ua5+TPyyBNVN2MRxAWx691ka2aD6Xpo3zq7tAN9+mjVZSbEg0eF0TcJFaL
ET/FS7Hta3Pv77ow5E19Er5s/iuc1LeQFwlmgzAk5OInNG7lqSngJzDUbibtOt4QIbJGF3JX7plX
EcbbT4cLnLNZ/7pr25LnRG8bs+JFHqrBbQ2FF/d3Y9HMm0EzAEUjwYIPHpkuiI8AUUXArpZPTb81
XO9rhWVtL4bEOsZYFKJPEm7/mh5hWgFqUsbde4IE1csgc9mTo5PUdX8H/bEZ5l1W/gziVwK6PnnZ
fycNn69D1jsPm9Qf/+JJL6PZW3iT+jv/fuqe6nCe9t6dNDZd6JlPaXWn13Z8VRLEENYMczyWnw1m
+ceb/s/1LyJzAUASi3QFvKff6KhVx0BTucHON/+Qd+MWafkO5iQxt0nwyQM2/3nngJgBw7Et7v3y
zr2USXyi6xm/osKlPyzkZdDsxOKK7IGAg1IqHAW/aDuBnTfqLDnu9rP9yxqNrarzT5b8388BAE6I
8+s+D5r+PQj+j+Bp3WHwHMgsu4PdOcbNFgrtLmsePn7b/7yIyewG1rfnmpeLCo7WngoMDHemU96j
5bux+4fMefxfXIRWFRqAysy6nDyeV7HduU403JFl+xy45k9c6/d+Yn8yAOXyXvgsKEGwA3oBuKL0
L75X1wha4UtFilL6os0Hy/viN59c4nKFcAlTIC4hTFhSM5oXAy9MNQQMFreyIzpU1W00dlJ3p4sd
6oqPH9nlx355oYulSAktO5+q7Jip+y5/yKNfVvCu++PHV/nHE/vP7Vx8aikjC5ZCm9mx1e9W+sMP
jstnM7o+e2IXec8yyQu4Sp5Y4YRtf7Q5vOYNAnBXf7JvfHYvF29fGVOUTKmdHb30SyQPkfPDqXcf
P67PXsr5J/zxRRLCNjnBwOMao5OMD7wUkT3M7f/wa7l89RfTXZLBxmQluAoZgmFhEpPhvzru/ce3
8tnTOr+2P24lxSfgIADNjjbWk9z4SXwgxstPltf5kf95gP7fO6GwtE1h8eVc3An6AGUo4WbHcwrZ
CuLsWnQYcT++k3++FB8yXnIouqjc/nsnNHLomZmHckzU0SdLNiNs1Ex/6FF9cqG/jofz7ViSDcb2
AFJs++Jr8YbKFMmcF8e0uwXdSNtbvyfNGf3gor7OEtQOnot8zO1iHSPvNSff2y79cIKZSdBeBsSA
fXzrl1nqlz/o4tuausWZjYgflCzWpiD+LJUWVG+81obCUscslZePL/ivZ/3nE7j4xpiAEbktoNBx
CK6sbxXJkqUPr/npk76cPnd5Yxcf2uI1gKZNXBxz8ktLNMs47VAHEfcWXBGnF2C9zKeth/fh4/v7
vSIvV6xve5x6tonM+3LF9n5uCnwhxTGojCPGSRR1J8L1cAIQ3Gc85g/eO53icFteu7clcU3A4J+N
GfnXM/YdH07uXOw57sUzzuxE9jPavaNaJ/0mMRilgrNfVp/d6vkE+etWpelaOAwkg30unvFs+hGi
w644Nt0DkO+KtLSCJs38Gq28e2dLoBZSviL85AFfjmzxLAY3Uc64ggLLtdyLLSFH4qUBmOaTRZCH
oI9tSYVgPnM2PLjjk1nfAAxmADa9d+Vb71NTnM7vAgHMTDyY2oF6bOVQfvKr/jqjLn7UxWbYpek8
Efk2n3qMl/P0lBKEEBAt1oNemPX240fw16Z4vhi1tU2wTmAxOuO/+5Ui/VOWEU/Aix9AflZa//yf
X8Dlzz9PhiKA6bJTArJEYiTVfBph8WybiG7j68dX+F3m/GftcA9/XuLiHoxhkj6t+XyiHlq5/m3i
/OCeD06+GYnthhbfEwEyNMEn7+n/cV06Mc+TFGDBxbcB5kv2YTXMp7w6DOorcYhr42zbC46GTwzS
+9QTN/nZcLe/PkhulsfoMSCQOSeUsP99YS1WlgZOfzkZhEl3JdYIvkmUK3dO8sk3+a8rMRnbpNtk
QgZzQ/57Jb+JIj3GjTg5MdHrREpF2Z7ccIRSnwyw/uxCl88xqKbciQtx6kkXOJDzawBXkpzLh1vs
uznw1x8vmH9ez7PA5383M/7FGT0zHoGOeBInq81XRfcYUD+Rjt+U+4+v89eBaLlnjMCxLOBRz7Iu
XpWM0SahexEY4L1jJ/OrrnmKG02kkgM9Y52GWjx+fEXr772DS3rUNqASNB2XG1qJt711xlmcvJpc
1cIx3tvI9b+UC1RPSd7XjXTs+rqFtrt22sX8AdrX7BxQ0DVZse2hzKC0FhN/8CqKs/Jm6lC5k94m
r0kSWfWdeutwvGDNlt1uIJhi1UF9hMZoHEpfZnsyPZOvWMyTT760fz1IGxcMgViseEterETENDUG
FEuczPGx+prl7IPhMqw7fVCfLMV/fNP0tmREgrOwHZqXc1ihY4y6VQGfF6nhuTK3ynU36XJt+1Oo
SNeZ8OiMC7lOy7z5+N39/erO2wgjzX02SY/C7r+fW93mFlM7puXkucaW9APSP4ztUF4n6Nda++3j
i/2ehfjfPfO/V7t4pNj8TU6+YTnp7wjTu6/LD/NRXAfbbButnb21H2ISEFfBt/I2fuqf1LXefvwD
fk+7+esHWLTf9K1Sur/ny/1R8jsG0T2IUZfTeB0/QCfcMCvSOMgHd71cqedDeioZ7Rrs2112hyLr
k4v/VW1Y3L1j+zIIJH+xzjvEHxfPiUVCIewtp7glvAlv1U3iyp2Tla9mCfdLzjPZcN17jVMaz9i6
s5fX/80vCABaWdeWDUjw318wWRI1PLkjp7Y1+Lj0M7jtPprWYyb3GNXfsEmjxXf9fNVT13588X+t
NCoeJm9L85zKerEv9Wm8ZC2s/8mu2if/uvXCoKoey+WXr67+v670exX+8ZwTWHeMK+7vNV2vHDzz
8PHX5VLsjRGHk189f3y9v3f2M2xETwDQKTkeL95rZSN7CvJYnLjD696NtoRAkwmhHvzhkyv9c6MA
/sXvy2HM4X9xKUDnZHFEyZ50bNwa48f3rH1iLFyG2c2I1KopxKapvc/2p3/e4R+XvVg3ZAvaZa65
rOG1Wz1cpZ0ODVfdFVn0FEUWmvJNErd3sdJkRK9J+eqN8ToN8o0CndefTR8/V+WXHzGnDQilJwln
cy9W0mTVQ00+qzhVY5FeBcP0i2lD427KCQj4+M3+a83SAUkRmMwxkpcrqbQqiZqV+3bg3/KFgOYd
wkk1fpG4lz++1G8o8/Ku/rzWBdq16Ek1TpGL0yh7/F7MlAmhn3eOUX1BVHEYLdsIM2e6XRp9D6l1
Uy7OY1kstxlpViEJ09mmLRFDS+L1V15AWldl2pi5xDEmJjpZuvs4NckvNPSyrkEQybaAmInMH4kv
r6z/Q9p37TaOdN0+EQHmcFsMyrJkSw59Qzgy58yn/xc9BzNSiVCdma9vGmijvVlp570W2hvNQnRt
te3QlC1WDMV/UzwBIbMGI6rqBi8i+2lQi9OKMED7aQmnRFSAaCzV+yZqXnhlDM0kTsHyJKUfgEJe
ZYX8B7XBXaD767jMREwQS0v0ZY8M234bgOB7JFgAJEvBIWxQzhhcT2TA3YY/1PAlSKeIoYneWpkh
Zea56nAQFPDeSAj3kKu81rd5Y4BuK+KEQ0aA6LruFllnhw/oBw4LB6B392/Q7SO9FkYFsyVm+DlJ
8sSDXmJ+Ihe3ibYfwbCGzm1+eV/U/MJAGaCiLiTxokEpBAkgkFKOgZ4D5kI61Qkt7Y+/BxAXRuXP
/X9amCIZosjDeTZ4amFoiB6DBhlpvAzEo0BT9IGcikYDjOLcX9atYsEOwoWFJjdQ8aI9PoAKxaM6
QNDYVMBrEYtxUYPXauFlksfw0mdFqTwuoQHAFFWcnM8LG8UJQ5I3CIAOJerfPxgZC0wv6NJPNVA/
7y/qVodhUVM4gFY/0eB1+qgASK0YHiSlaMhAy4YZt2u0UyTA0MpiRmlAmBy4ayUGYQZQmg1VFxCI
UKo5iuWoAmGJiKaJHGDA6LrTzqCVWsraqdb+JGgiCIJnzD8CanUZYcJT8hns7LcPG2VzFVEI1LWO
EiF1V1IfE4RFB4oQfUArO1ycBNX2RP0PFwVRnCbDlRHQu0lJAbiZgNJ0Jx7g1PPojJHRTyimpvh4
/+jmXvSlGMrayyVG8cHcLB6yGEpwzQVH4LmiF+y+FOHWL8WeTS4MVoR7T9d482rMORdgdIdQ+h7Q
G8lFpxpQqmmyjOJvNCwROQG5Onq8j/cFz72BS7nULg458u+SNogHDwVcOZE3WrcU8tq5L0UQZ+7k
pRhqFyU1l7oxEcRDmgHTQHclKwMLmV2VyP5PXaHg8qjbFaKgcg8Y72AN6MlkF2lRsB0ATsD4mkkY
9UDAWG/IMmwPzALNIC7XKQb+O087DOjcQa4BkS/wdYhXapIN8OHGvr/46b1R4gwNsbkB84OTpcW5
KKOokQz4vzb8IwFPHLky0+uPYo4bW2Oyx2s2flEx3uCtUIPHqL0i6yrSewgz8FEXug2jNC3G2CLt
EBTCkkvJ+BRLh24QtlH4qKtrQ2XImzlhYFXIBlxBCYEs7Pq1QMkNe/RUdsZBFBq7APZHFRyLaAUI
d4DRlaRo0XbSnGVJMDXM/EJ5MHZ5Jq5Fk7KOkcxJ88Evna7gxYoNjNDooTz4x6R5V4wHjKwSOVwI
aImLerNBe08P/EVsOfgNuOSI/sVx2GmYmgIUVAHYsEZNQEn5ZSgFI+c0tzOajqjEkMAjipiXuvsZ
JqfRyiO4hwgjN2il4iv4j2s0prdojPdBrIrEEIaNX1UnYLE133SrTIYAcODCFGnDn6K52ttRqtF5
63nHrhGf83KVR2bdOEgwAv9+pzW9bQCateQAP2WMiyzZKcFB4JZeUDGe3IxRQgMHnHgEZ3BZ4Ile
nw6mbzAkJUTeETOTlqQ88yOyKuVT9imid2OHBl4+80yg7Fhd/qZ5DPN7m0W6Fk4Z+jxV6haoGd4x
SnWnGABwDrgFQ/4DuHczR9ef4LJIf6fbfv3msdmA2Zdgn3hgjVOvIQCNCcbJJO8I8CYMHgboagOQ
pLEEXAqrTjPz0ifnAs8OnYWyRtdpwNw1DtqgeUd1B1hJOVil/V7rDBKrkZ0Vb5zOeGgsedTS5BAs
KiBp8455MxWjgCuTbhtQ9GGa3wKI6H3deZvWlNB4gl4jJGsQb8PLvb436OUTVSCghMdx2HvLWF4N
3k4Of1ocYBSeGhlVdiDi586gevu4QwrZFPrP0AIqE2eK3MLgNhXgkF0gqBY5ZxbdApOCPrDM4zBg
BRo3Z379qRIVz4BMEcj8URMes2f/DQeuH4rv4tzbzSpeoxvt7KJVnbE9N54WJZLS8h1oY8Fb2IXH
qnuTwOjdfN/f/htLSf1+SqcCVk6rVBe/X24BN6IXJgaFi+C9bd7+vRxdVJHlVWEfJdpl1duyTodx
CI919yKX1V7PoZISdTgGXscxzunGF8eadBnvBY4j7DJPHVNaKF3NRS7WpCXpgu+zGOCjBWLgMc+W
1dC0K8x9Mrys21hNQjsQvA2oA2hjpOivrzE/IDAFdNy4a0ywmNjdArdzhdmHgNm2dvM8IQnJVWkK
qJGgod3iRMGgYtB6/A4Za6tfcfvA1B1+GTCs2u3NuBZDGbXB0Pwk5EB23ax7K1qieVVkxbe3l3sS
YaCoga6KyX+63jMj0BKekwN+V6+QnbYwvEQq69M7mGuATW2//u0NvBJGV4aQrwRj3ohti5a+ZZji
VljdF3B77a4FUE81nvyjgf89l84G6MwW7QOMMxFvNdC1DOq5FrwBcKTO53faE+ZCEgy1YP7msd9i
+17ch8B0sbLOCg5Ieu+7T+Pokm6FGRRH2zaMR3ZjcX9v4d9np0vXZ1eD9LdIupDfVbaBuoJhGuvA
0hjrvQ2aKCnTDbpw+TpM11SAGMUNsTobeHWObsmfRCTIZTHWM/+q/lkPZfQAeZY0bYj1YP5sE1qc
qR3FJWexxMzqiYs7r1PPCuDFmDZOcYKVjW4eCwlB6In0vV2wrqPAOiFKIwEXAyjCLSS5R2PZ2NMj
xnzJMTrnG2MvriSzcMQXsH4ZlsQwWqyXQHlj4K8HgpoIyaLpm/lGsj32PrJWR+mOsWijAvNc/G50
DCfpl9IH3G8z3chEMAFUaqp74wCoVqOxPOb65q8lMppwyNDMCq/l+loWaSgHih9P17Kx3XVsiavC
Qh+JA9Ynhla5DS6mJ3Ahi1IrouiCghBUDbvpEAc7WmpL10qX/lKyMyu27+uwWf1yIYzSL6miS+M0
OLVbPS5ZFnL6v1ceM7UQSmOUSFoVEloBdi1uYmAnuPed1dsm4nIreLm/jvlnpqoaukeQBEAl7PqE
gIeTcFxa8Oghj5ZAbLHzTXTId64ZMvQGUxKlomQOWPS+BEnTA6uIawH/a52uXZP1qpiSKBUlAOaY
L6Y1dXa7qkhgwx+05G25yBgNrrO68GLzKB2Vg5Um9oZ80lG9JZuTudTW9f++dbSGSpsh0xUsCLiI
q34VWjURfkwAej3+j7eBUkjAAzGEUMKCSgc4DqQixj4yBRO8UozbwNo5Sis1oLtP3QgramAVYwyN
wAc06yPPWNCs8vvngOjCiptzjaQaWE9vTcZXXKGIb7I0z4wWR1cgHHYBSg61bOp00KqP8igGnCHE
N0MIGbbJf3imVzKogxlDGdRj+u+VBs6QRWpCshW3Ylndmf26EkMdS26A+gqDJtOxgLPX5GH8wEbB
OPvb8hsa7S42TKWsggcMhGAMwN1dEIzvm/UWDKNWCF0dAHgcwySxqbNESrc69UokZRxAzyUDbgoL
kx7U46RXOTMFhjxpLN5a/7D0wpzdQznYQHSDnAe6xqh9FIANGGatNtm9fpW/5Zser0h7Dyzw9TGW
dpvtm3bzH1l0t3UH1lEtr39lJfsWmM2PHbRRhXQEWMS24pP7IJjZl0jiNb9xH5nKdlLblLW6Ek/t
LMj5SsxG/oqf1HpsoX309zUXDlgZTB9xHkNJTb/xRiKaHdGpif1FazB+fuHrioIqxIDow+YGBPPl
m9yWSW+C7N0EujFDw8/eVUSr6AtFAlGRFcrQ1xXS73UVCbskwZC1j7K+elQQgr2O3VHx1lVyFNGh
JJ1Ajks6jHxrnMpa70yAOQXMf3/CdLcv1iv4RRABZVaAORPN2DL26QcGrLs3d4m6qqnvua1rZh88
z5D7O0JI7/OlXMpgj73CARIDciubewCmeGkFlm6O224Pu7oVnwMzAXg2aOss96F+ByaVVbEKeDNm
AoUzQ0Xci1LoTTYE2C/Ye/R6IrZWwOpr+afgMXictCy4lpxkC9Y2cI75j+m+JJHFUlSzT+tCPG0+
uCpGwg2kozt/qzzU1q7cyut6GywdR9gvQMv7Dj63nxFXL10w7vjcq1IMVcaIJ4Yb8Dd15kqXifxQ
4cyPja0sq50Pm+8uJzUiEnHDjhN+c3I3p30hkVJZvNoOnhTUwg7YemAotjtTe+oWk0uTLitzsBFY
ImED1KpNv+oWUyDrLkfTAJT7JzgVY1I47PhInHGF0ery9zYolKUIuQDDxSO2wVgqD/oR1f1jsx4d
8L/A2QJBffpRfYKEfpGbYLRAQF8gsGCcxIynf/UJlH7r3CAENho+obdiC6wEVrZzD+JqNMNlugMl
tcmdWA7FXChzJZNSOgjXKpUDMzaOIc9JtJR+A23MzFtoV+mejCVjjdM23jl7utNAKyWlk/RS2P2R
Nj788h6XLDcNiymIdZ6USqnBEp/EPBYm4Tll+8rkTGDCmgBH6SywaK8Y62K8IoUKBEqAsbjjtK7O
nuJ6F05Gsm6xvOTgQl94/ykIvTo5KiJAnKWVSTidHB7LFIb228rUHtPlYKE3neVFMy8K5XpOzDAy
5+Jy+tvWSvagMvo9vc4CFtE6ZxkE1nZSSqmvJ7x4DSqigSFqVxhTAw+bVVvAqrLFlbt0oQS4owIX
Ozc1XB6wgyPXxTzVWaNwoRQoTaV7gDEoVZwquHh/80JAmTLbh0lZyRZAr83qMOkBw+KYyTxpsrV3
XgrtuqrgLATrE85XP7rrYg9VaINjc++91BbapLHrD0jzPaDlbWmAUZa06/hZLa3RBEt9S7R1Y8X7
eA/q1v+YA7y8eyqlqUCQrhtKi8uQ2c+VXSHHeVgoR56wzOKsd4uuYUNQMe8Bt5q65Jiyj8Im6oSd
uhs/tV+NAZ5iG+wgS2Yid87Zu5RF3fCSazq1AvrJbxpQeOqdbtGuwKML/Z8uvUNNtEW8n8xiiAcN
yBhyX4VMV/r2vP9ZKnXlgR3egOMA4ps1cDBNJI5h9EJWQytrkdSNDlXJDQDyDj1lwnM304fgOKlF
EBg8/KdI6GJDaZMKXS8AaR6yUHVHXrU9uVY7WU8cn0jk/xbsoc0SIwtokUVzGXUrYylGgmkQ/nqt
4VbfATYe+gKHt2rxHnTHt+8f2azXBpdRBR6DDExLlTqzpNO8JAWl4w60iT+9JT5L9epUWMKi2HKD
DbilZb7LHH+XIdDkFgrLZ507TGgnQENoIoD56A1uBsAgJWBS2xl4GTpuKPpeTWBlWfDSWdHJnOG+
lEVtbtHofFwDe2o3LBCx7wyzf6xJuv7/iIOmd0Y/hEtJlEsCUMC+kkOsSnsAWPx7e9KWIQyqvq1/
yvd0XzgyigCuOTzeP8zbto1pKO9iN6ngB3oGoLktVgha0GO2b+GTKhvXKn+0tWdK3zypgTTCkDl7
guijm7qiQOhJK3nXdYWoVBoRdo4j7UO29myc4gJz0vzmvygY40IWdYICIGSCYqxxW5ZTMTT4rlZo
aGc4sXMW81IIdXitopRCBEDC3zc/qU649QsFDt79jWOJoc5KKatu4oKZ9i1C7r1dAw2eoIub8cBn
7c/lciY/5SIgLodcRMG6FVHYbR+qo7Tx7AyZqnYhvwSMeXnWkigPshY7URtB3/1bQwapdmWBKRm3
nXVCzDVRNjWAjdNRjhdhUyd/37MntdybLhF2xcv9Y5rLj2PG6p/7TdnUCCyZmeBhUaWFYZt9YPso
L/hLOG//44WgNHGWjkBami434Pq3U05q0vtYFEsNTqdwo5wuFkTZzywTKnXikoSVnmxatJTfh/0U
pAJM0QKyvjVmC+Prf9tFjYpNpdYV6sqH0KnkyiMxk5jjGgh+psvQR79jYNTyANXCS0hV66AFoHum
tQQIyLE8iCgTdvtoiWaGrWR91ugC6CzMhr+f8dDs4unJs45H1tbOOEBXsqkjrACsmWAwQtxtXvOD
aEebkQCT22xNCFZMoNfaiRMvWHs7aYp7K6YOtNYKKRd7rHjcouwLvFwk70GAs00O/V6FkymdGIc5
k2O7XCad6akAbCcqMZapkZ1geZvceVgd7HxfHc7LL8aezuiUK1mUyg9H9D/LIRbX2GCLRcAWbUPS
LBXG45vzg67kUFrf6PsAeLxY0yvAw994k0NbwLhafaPRl7y9iQ7QNkHrh+vKalWTZ05P+G3yUTV0
+tNtnlUQ1aLRF9hMudknRXmO4mjBOLAZGy0K6F6SMa2AaTd5+oYLGxCg70eQhmp68n+VXaJdvqn3
U5We2Vwxv55/ZFFGAAjfEmCWJ1nmbwrWJ4C+njy7KfWEmqxlcMwga+5Cold1apQ20O/HU+trgqFs
GqEUd6FaYQTS5vg3LflRNSboxJwgkUdrLLompQlW7Xojm6SJEiGUxZ28aBHJo4qJ5NrqEd2xtugg
12jxMOGMw5tTKpcyqcUpkQwGmBgyhQf3mDw2z+mKtyXrBMIks7TT53ifnOq9ZHfL+4LnDvJSLnWQ
CEUyDkxD4g4ooyBscCrl+76AOXcVc0H/7CZlxsEY42lyBAkcsBgnPGTNcvMN74KaJbPTdl+1izL/
aFJulSsvemGVIP9l9Z/P6ZfLb6DMOwA0hbTGhMGON911tPmIbM/md5N9Angn1GhnoYwBwk10m7Be
/lwvzdX6KXPRig3o5FpJ3IEq1o727UraChhpbklLYgIM4cFSHckuTai7E2PrWZeKshmykIsYIpgs
1cfuA8C05PS4WBxQGOgXTx1hVaHmqiOXK/3VvhcKKMlwkcAtg9DLVBej9VGQhz+xtQImCoyjCstc
TvH0piNf/+sm/37ahWi/BjK1MGCTQeaEOi1HxtXDaXGYsiDv4E9C8vbIShsw7tRvov5CpFyKWo/y
6aRuO4gMHQCLItvOiiBuAZ2AQwq0jQkDAKNGEo10qJVcAJ4oZbo/YJIIt63z4DwE5Pu7tEsbVE3v
nvnDuDeTGaR9jUuRlJmUauCgBx52E7VatFdk6wJpnnpdPqrL3GRWtGZV0MUCKXULQrS68Qss0PeR
kXZ2J+/3aYiv/Key5qzcur86lrjp5xfnJsqcFiQBxClRRkZ+L2chQ8KvNb+3f5RSNdoQrBPu/7uN
sinbgZ2ZOK/pBcTL0vwBDxFD5uxTxxSrAbo1GcMFlIbjkGIBboAq7tJXD7yErZW/oO22kGyQB9/f
P0oSRqPQIK0o4lTGxxSmQukzUQQorJGK6dkBKP5ZgEZ9AHPc8r4Q2lP7S8qEMoOSNgbf6IRqx8e5
EOVyen5G20344KOGDoQyECKYa+BqEhB4LLvlk9kRIWXFFpQfdSOa2kqD0zwv1qT0vLGc5tu3RrRL
pc5I9HaVAmXaNH/iXfbR5bbnRJXJOEcaAONGOrW9atN1UVpj4eVnZecBRmkT0pxM6RldGUZjl86x
I8epULNkSZavX/1fktH1hgI3BsAllXr1gcT5IIgOknMsfYKtqgf2vFr4JBwD9Anr+nPlA00yBrjx
CoDW5cQOzoLi+x2qvXg4v58AHQdkIVVEiZdOM2ly3AFMvEzOPfi89EUFmmqAFtiiPQAj3Ry+k8gZ
wCETLUZ5ZSyiXflQFqg0y44Kevet8D0mtris6k0YLFPlcP9KUl7hX9+GCUxdV4A3Y8jUtehCrwV5
Ip+cDQEc4Vymi5gWSiE6zE1QDbJqOpOOuNkKjKbDj8dcPk9D9gylIBeqoSTnpB9AxxCnRC7BnKML
i/vL+gVPpQVBZeBJQxbGSyn/TBqiTG7VOj2rKFF9gOEu4w4Y3QGWDv8MnLWC8N9VDkz8DnRL62hV
+g5XOiPswWffLzDWo4VW7NpjAmD9tReAMWodvYhb+REjvqCid1E4/fESe4wsvzve/3R6buz3SC4/
nToSsK1EMB1NetZVq+sTTPCANZPEQI6HO7XhwlVakGzZPbCSzL9AMDd7pk3juBIGNm5QaoIIrFCe
Bh3oqqYGjgByitC82VoHgOCZwN0aFjVI60nxFSyq88S4Aw7MGsmBT8BiV9tAXjUK4xjpvoC/9uLi
kyibg44/3297fFLtWIMt28O3s1IPixS29DP/kZew3ImD8aYFJs4e75+DNKc5MNH293ZQV8gXas0v
hDE9hyv1GL2/yj8PwaO2UVfJNjDLjRcuavsHiUJznTwFjrLaY8b1AT0i+HdHtFgJSjpx+LsV0F8G
ZukxxnsDsMVz2VAPRZKdZQBhFivQfQGwH/SQyWvbCvxzHYCu05IAkY5IXwzSp2ZM+GfgzCevmWTE
HsOezOkNJKkUCbPuiEFoP3Hw8TMwMGTnpvZHh6+yFJT0yWdV88pTW/KsYfHpzlNXE3jMQPGRJaQz
MWaPn1+4N0avgfC80rIzJsrllR4IopPzhWBpHLibpAIcj3EZy4zbRwc505YDdR3RMjo+ZRFa6Fqq
OAiRkDd1dhZjS1VIGdp4kmW2lB5LNOkshOFRtopdqW4kYamhf6NEcYTlkNOe8l8fgfqWDBhXTQKO
0fVHSIM/iEreZGduqQo7EezEMim2BcAYB4JdR2PjqpLtFBRKjQM40PxTW91/CHM3D0oU00jAjURF
kQbrkn1P1HylyM4fCDELM/mTnWrMSgQfDDkzdwpyJiBZGUS/N8YhT0Vp5H2s1EWfCBZajafCByc9
blMRgQsXpBkgpxMUAL1ypCk9cxxt5TkC6Eyh/NvRxt9tRyeaADCHCfboZtGg6ow9OcXZl06drc/r
J85ay1ufwEn5emZkCud0PiaEAVLDS7wKtL5JF13c77L1g95ThuwcETgmcAE2JUhPUlPZg0K2IVrq
5BxhuUZUUfGvJUKdAPYbEOQYl74WCv4FTmjABHru+LyzuGLQiNgI8jIHXyDhsnQgWgsasNjXT53h
uYux5VklOHHmYeNx4bDheuj8DbJ+KxShi5ePb3Bd/qUPPO4r7SVDslJQLwInocyANQ8HqjuBZxIl
XSPTK23vRooBnlK3jSIrwmguqPH62APR+dA04RaDbVVk8UMkvqS5JL+AKhXz8LxfdZiP1wIBNkPL
hK3XxbxBDLHzn91cVJ7LtGrRa6hx8llq05w1RDxnyzDnCX5MYDFiTJpu9YtBhFq6xkQXi75G1Qaf
m9YCFCkiYLgxueJDfMPncGtRItmhK0ByJJjqR/daOKpr6oIJsDSi8jUj7qH7XqdLALAEfA8G1OEG
0gDxIogvy8YXvPPEwaOh7y8S0fSoaoseHGJrDxMpHcjY4t4epf399/4bvV0rdcxrKsCmR9MnYJ1/
Nd/FpS8aT9Yj8Eufrdc/g52u0DFQrzjyJyN/sBHkocIoWGFmKGPqK9h7Qswn6+d4NNcY4rO2W6hB
lM5i8maayyP+LAfy9JSaT7kJUnV0Jq3Xa/OJFU/c6ig8GAk9MehRxbfTdg+okEkhGa57Eoo3cMeR
ql5F/sHvGabn9llci6GyB76bKXoDgOkT0my2F+8rQIgAQAgTuxsJVO73D4IeosQduJZGaR8vK2B4
IkjzOmsw85VG0Hjzk293u50DForV9+dgkH7dm2Q7/kQHVifFzMu4lk8pIqGtyw54Ve7JUhfo9d45
H5UJ4iGykg+HF97JiQqHCmxHJjD/GX7MbUByLZpy8nQx0rVoEg3aQjn/EaKHCGSq9/f31pG8ljEd
9sU9B6WNl0CtuCc/PhdNQYKa8ZLo1MxfB6hIE5wOUiVAV7mWwIHVrBuljDslS/fwvejX7XoPQMsv
VLM3ijUw7sttrgTrUeAZQ9zEyUDtGV+oXiuVDXcCdBbp69VEvTaARLT4qNWXTmFU5mdPCLppMlMa
aDDE67W5YimP3NBCmoKpg2qRaM8S2sHvH9GMj2PwgPiCEsTj5uHWXksZRtT/9ZTjTpkd2clC3+pk
/eOh65eV1J1TINgXGX3ugLBAoHUtSEXznlb1LnfqvcTp83VYSaSqdkX9711mrOhCELVvUiVnoIaF
ICPtELuhhULmwSOrkYD/jOORtYFzGutSHKWxqqqRK7c0uNMGHJKYTBGP6BYliK8/BdNObXOtbhiB
8tyzgksK4B34SwAYo3aylAopHmUsMDZaWwVZnoK4/f61mLl7cACFKTeICidwva8PK4+rGiy6iXeO
1fKlDMotWGsb4geJfV/OzItCHRXkKVgOQo7f9t8LDaFrYRe2Y+Wd0ypbAzjnwVWiVyMNPqRiIEXS
OoLIM57VTFbKuJJJHVgv974v6Zl33jkPwNoH2AD+6pGBX5HFisDYmuulu48R0z4xvN3fSSXK8F+J
ptSVUCpqVXcQ/frKm8+q/dyZ4HtcKsRynJVh4xM+kC73CPINJfjfNrKlYoDLrBfIElbLTW5ZP4zM
7Mztvfqi6SJcHIDGSUao1IV3DgJjqY7gGlf4bdELVlLWZlWJjM2fFQclM0VVIJVSqXsVCrnuionn
nSOQKot20CjA5FpG9SbPEsbDnDOuqC8LsoRRZaQ/f43/xdLENqrqXta9c7MudLPysKESSXWC8dKH
+pBaimtWLqkxsk08zIK6RHZPgK9974qSZG9uxfgeupV9slVX30NZD7D1Al6bE70zJsWF112I1ggH
tHk/IbqGTJdhGaly1o0wyvSCYVeJWtDan6txUTy2W17YvCtIJCm74d8CT/0lC2CjmOFCDQFZx+s7
xPU1nxRR7J83CdmNRBDs4etr8xwjN/XVLSUWPOWc14ZCwj/yqJx66PpKy6NP/dyFq7beAPIw2vit
o4FxmSeBu0R+IBiBZR9bsS9ZkrxpgweBf02MlVhv0MnEk5xba6kNhmyrT7eRqzH8nt8Akn7nl19I
ZW0GPx5dvg39M2amwXHooOgBpFgC9/LLW5t74Y84TTjX9vfp4cF53HLo8DafjtbrbrN8kj+Ch8BK
zaVrf2lWRzqyZPXHzT+Nf3aQ7uBNJS0fZT/yz6KyCUVSv1QggMUcuWqG2hrY1Nl6AMixWK5EKz4O
6q44VQLp3+tHLjUH7Zj7jGT8TMIJb+Pigyi9gNxIEHQVjlQB3YH7JnCCrRhLyc2trjbOSuZkQI2V
kHviS2B2r6vcAr+u8V3qOzDVk9hlVcVmokN8EGAKQBiCrATg9q/vNEB8+gJAlv6ZN/W1bFeL8UU8
BCb/2lmJ5boYxOQZL3bOFF5KpMzSkIpGUvuZf9bKpVqYQ4Wp8XT4g9S8z8phzm83ChESCC0msELq
BTXI8LbKgO0uZEcC/EJiyU/l3se8o2F3+5ikluY/VDyKAYsRtNEkxhzc6b7ln1eHijrxwIH8Di7h
9Q43E/M4OEBx5PViVEv0/0jr0HvvPLMQkd9Nw1WiRwvR1cAWX5kKqyQ55/iiSg0gQ0C2STBFlNZS
WhUU1SnkDwuFFD8gqA8JmKMF04wcht2nm2Z+NSQ2G7kekA0AHJC63u0IYtwiHfwzZm0dr3oGY3ji
+lbLH8VgE6oT37UZgM9TfCty4nEWr5mK9szY8Dmf7vIjqCs95sYEVDf650Z7anTT0JcCphV6omfW
cIz84zBUlpAFAHZzhpWIEF8tRYYN/G3coBUj+jtBWQH1DTg36huifBTiscY3oBTqJLEl1OQNw6X7
dH8+nxMnsjC2QH6g8o7/ZfFTJhn4yaDzpGfI+0rRa49XofHMxNYAMcVh0GXR2va7Yn5lHwojdTxr
o+Dk/C2POvGg0uSiVyCvWaOZtTylh8iut9oy26mW/14upf245hZ7sD6ANWvtk+YDs2Qm68in7aS3
Gw0EQKdBvKoAHPf6jZVe2YhJXAXgcH0C73Vw1Eob5G6it9aMfRJtvS9uLbGYtGa93EuplPULfAW4
gS2k+pLpvP7Z+Z/NojIr4kx28BWReboaTA2dPWpgH1SikiFAMW1/3oPXi5Tk/DS8bBrGzZvTrjrm
28EHgYt3gy1ogNjYSDTXPwf5wq9PZbNJxTcNw6B9Rli7PmlqetcnpYLcniaAeILyqUE9mY+xxCO9
19kB8dbDLiA6GGr3ItHAE/dfbCcUy8QXi3kOIMFeH7JRogFVirjgnDWercifnkYk0c57YJsYTqMe
+MwMMOCe/dTAKNwmoQUCb1OVzaRcxAYr+J6EUWvH7oIZT9ZRP7wBckMZrCgCTwzPRr1Q46XAHzt3
ESoMB2smjMDQODIxEDABjVI3rJdCSQJfdnhu6zUnmbVkRfbgH/Tx677amH4PtRq0q2gyLg08Afi3
11sryo2u1woXn6Mmt9BtDJRZIjerYFdKy0D0CLqcGYH3zP5JKCrKGCUDAARCs2uJgdCqftQbMfTU
Q70eHOa40czlvBJAaeCyCgc3bSAg24+b1BK/8w16P+Dvoa/YOHUfnHN/C+cXhEw3PCm0gtCgnkUK
F6CWIU8eSFu9KNo+Hddh+n5fykw5BYlpVVKh24GjcMPSJSRJKVZFmJwxGJqVpLY0Ep7qbbsFGOsW
MfVIHluS24cUqDJpatfPAtLkT8v7XzGF7/R1ufwI6uH7aHDy2gYfAcZ4W8Y0VeZ93Jcws5uoEaJ7
kIdvKkHDXF+PTmw0oasKNGr1MNzjKgAialccPcYtnFkIjIYMXwUwrCBsmT7jInQuUzfOhwwLKdvk
WeNr3RHKMrfvr2XOA7uSQi0GSEyyL4Pz/BwbD227lrZuEJtg54mF3ZC9SuOi6sHAyPLFbot/qPxc
rI2yiU0JKuUx9xN49pH2pIw/1XgMi33qnYQK8dAq7Bi+wIwSgYcrQ4kA4hLNJVSGtcwCo02jKDl3
CmnqiITR49C/lbXTi2gc9I+sePzmjkAhQhBAiZE0RuRCHV6rieAVVLP0HAwhEHLjHGXjBWiSAjOO
RMZFuVHElCzqCGW9THohjNKzUGlWCGI+n3cStIAHIDlq+M/7F+bmVkIYnOgpLQkYKizu+lZmqTZU
WoD+IHAlGV770ZbV130Jt2HfJGJqfMCcAHL9dKkyn3B3BKFFnyIaK3zUhNrXVwFQcYrjHcTNhmNd
xhufHHMPeF5osQAdHdhkqbOSchC1gMQhR/kbCgtj3xwgyTzyrWLqewTcB5zh+yu8Df0pidSJoQ6v
9hEn5edN3m8+wA+xaNEN/B06LQHZmXlsyNfSjD6tjPXaZ05vSvrBqAFVkEdHIHV6gRtEoRcUZ0Q3
1h9jAygh1yGeaL3XCyO0mE3kN88OC0UzBRDiYUgVBBvX8rwgU3W374qzvMhQ7LZ9B1wcY0Ty756R
1LzxLSlJk8m90JZhYiDNqEFSE3zFqvXU8ORpGBgvjbWcaXsvhCghJ6btJCQh8mCm8lI1yFl3LUag
xBJDmzCVi8TSFYpzYU+NxyES0YYd+UR4U05B4Ny/jLfdH9POASseRQYdCuvXql8sCn6iAvJbtcD1
V//of5zkj1HtmxUwUJ86EresK3jj+0CcjHo/j6FnGQwG1OLU2q/qHH2XZ/S9amQTvBeZU8nWi5oS
jBaqCXPG6TbRMkmcaJtFEY4kFMv1qfGunFfAtS7PqK4NZES0B84eEOo8aMhaYchAPmHEMLM012zj
p5p7jL9Hlkd5m2ihvoG6OW0AJrYKDGJnTFM0E3C4lSek9k1gdKzXvcK4p9MeXvlAlDRqj3NNa93C
6Mtz6QDDfcOCJZ3T0Fc7SmlMvvJ1KVOr8lwEK7xrYu0cvSB89dZH1lI6aCcmh+Hkct9bEaUxMRwX
iZnXlOfU2Cnqon3lRNyeMDkW7tqo0DZLWKlA5rWhfJRQy5WolnBtpGwncNaYoP30RbbzxAk/cwzd
YGQfIPyJiG5pNAYSgYtM6Q2tMgrzydx4SzjOaUJvYlBEJlShbG7dRehA5JLqLHiPCQCi9JRownp0
zRqwid1xtFk19tuOeVhBsDX/8ifh7f/m0i50Anz4oQkitzr35WuEdrhz/KIgJZlMberhXifaLt2A
NG1c646ERNF9jTTjz4AkCvoI9HMy8Ompt8LzrRTGhlGd8+Y1bMzW+j/SvmvJdVzJ9osYQW9eQSev
klQs98IoSwt6//WzWH3vtMTiiHFmYreL3t2VBJBIpF1Lbi40I6q4IGfmyQAV2thKoMCjwZDHxC74
NVW5lFZOGJ4HYaU4XrGHIrXE7xbQOoTxQkzUF7QwHOoyGqoz4Dy9FYWcSA52QKFyWLNGDuYDfUaK
5W0C53EfFpiwft/wyL4AXQZgY7Z3THTdPF+K7y1majE9tzSgOOd/4HOQiwITHCBTpj0UQ95rktvK
lRPXug/2T4vmZrILtkr3g5NdAbDSHrRtVK2lYcX7pEW+nTHEg/oTvxTRwoPwNx0JXbv+mMnV9oYg
bNpCrfCoNl8YJATsH9pcCYCk4Yah4kFIhL4031RIC0S67VLqZtSm6dFIPHQAjiZYcNjJ0XBlJjdM
1tdOIYP1ydWEQacZCK3v6zQ/8+zJ6HREVDx2GsLBu9WAoqWCWwNtzSmGgoAhiH+Ki/VI5EhKaoaA
7Vz5gG5SiDeYYmvnaKYuwf8ekuZdbZ99dRuK27rWU//1/nf9Zr1vl8+hoRnz/mOIib9PngoE82Gt
UL5zCo7IZxd80HZTmMInYI5WYOsbPNsXSZ/pbb4beKNNTU44xiGh7EpJjDbaohm8tnvOyMov1wCd
tKiBl9N0h6+IH/T73zqzh7ffOtlDGkdpxHls55RkD61EguENVYOxc2CECwjMx2SbHST9EuvwJL4W
hP91ym6FT9QUWcZATfOhQ8j6Fuv73kTOMgLlw8eYPH3ca+TtOSCv75LN6Y5+eH5fkP+3E3ukXRuZ
GRAcjeHXJCnFaGKXqLnUwU0Dy0BkDiuK9sOoMBIQCniGRFrM2Lv6gti/hutW6uR2UEGrVFHSOqfq
Dr0E/ywuwaS5otxSZ5Lw9x7eSpp4aTyYKMWgxPosSqyj8dbrnVWbA0bFKrRfmPoOWeoPQDISamN8
GxPjBdHZrQ5rTZby1H9nUSZ7PX7r1fOnJbSTc87tHPqU7IRnETDiw+ocQ5QPe5TrFRTO+9JCYpxQ
NgAqxsLLNMVOAYLa7WZMbuXAoe2Iq/EBXv7FVdvEJ5W4i2qR8MlrFGZj4ycgwcmCiv+1UZDKIS8z
En8DVniSJGECD3CgHINlE+7T8i8Pb2vms1qHlkyy93dBQTese3QPAolt1iMjKuXCB/x9kfEBIEpF
OhLPPizS7b5LXqDxg+r1DsT3MdljJvcx2njk/C1+2ed1fLExK4jJ4w/x8LX6ARTvUlH+7+TWuPFo
TQLbMGZL0Hp1+wUME4eiS2nvPG1fjvtg+wH+ncMRpaqAnLOtbdsH89KTzea9XB+cTWz6BE2/p9XT
/Y0Yj3dqlK+/YnL8XFzxqcvH2AcgIBbPShkRIMQtHPfchcNx4sRHbAv0hd8uFa0HmVKUWe8Eg+mW
ihlzmnl/GXPHeS1hcqWL0k1lv8h7p6SAnJNiIgi4uJHtcYohRQg3+0WW5L++41i+/3dRk/Pj+rAD
xnLaO5nxtN+jWJCSbX96edm/+frxMd8/4ok3Ek4/d2Q9kLW79sijsF1T3SbENJ2UI44PSEu0rz6s
LiHZmMkBw7HOT6J/Gfc3Z86yCiM7G0YyMR46zRCKzFigpbhsLR3JeE/h8JZhqpmqC8c8Kwct1ogd
0C4LfrTbYw7dYQjpeKcy5MLH1KcK54qV0UBR/dxf0ZzWjoV1jNCg0QuEj7eSMlfIml6Legf/UUsk
CQODMt+SBhnQ/5OgPzA6LfYuHi+pRl9dfluxjsC93Bcxu2v/ruUPd3Obl6CqDXvQUAP52dtRBAZc
9OxlS7W6hU2bNhg3teRpeE17pxY7BFgJ7mECOtI88tf3VzR33a9OR5tcRqlKe6ZXIMhtEVNpqPOn
1f/iXMB/CRcXpnOcKLpVgFrlxZSNi95potrgYjSPegcpXEjXTiGkf9/GaymTR6JVwEGbJ5CCVNGO
jsHJy/7ImkfrIVs15Nxtz2fgRjXm67vIk3eWGJjPuL+Vv/WyqX2+/oSJ6UTvROOKBRQwM162KVE0
mJm9ZR3PeKrs4fAgnBKyewchzGWFPopYXzAdc0f5OzgjYC4Q/Q2TK93zmBz81f+6Q5N4mhA1eru/
wjmtvJYwWvYrB6jMQtkLOyywjNCz4Buy95RxSx16/8NJYprl/61jajAkyitlDClBuKLkaZ+O3QnH
9VlCRtw5tw+fImnhezQAeQDAij7uJWYwFuzjwlJ/XbGrpSptCGJXFR9RjfZR+5ac2LP+891EEQ+x
HwYoAScxuRdc0+W14vW4F5jeLhPJcnN1nWtL/eIzkTSKhejpAVoV0hoYFLo9tTgKRaHmmwH9LsC9
hk52awyfG+toT0zQn3l6sVHeM321NFw2k928ETytroHMLZFB+Tk4Ail8W34Pom35xj7kDXExKCeu
tIf04/6WzrkWcBLBuIvnEzW9iYKyXBFWQloODkUTU5+YIpoCwvqMOPktCheyN+O2TW875GCWHyOo
LILk221NerD8lC0/OGqfkDq+1FxmZAJhX5jwpAnZhuZLMzuzwd61yMlJhlWSprQUBgR72x4Y32gX
0r3VG8CrLM8htNYT9D0s9QzNRh3IugHLFhSqGKser8rVVWj5JArVRh2cIbK02Mo7lnRRalDhOWBI
y+7q2sS06vr+Sc7UHzi4DP9KHZ/iK6lerXWJlruD04DkQSZJY6KJWBH1pv7hdI0+gCEXEAD0xeVX
9yXPnuuV4IkZLeImZ/kMgnntIdhw4C6JXtn01RfsYkOXENDmHNPrVU6UKFVcSdGSUZh3akEJL31n
qR13p6Xekil2+O/zOHb2sbACCnzIyTsfYbDWo4I0OPt9qW8tZJFWzWPuMKaNKUY9sFjD4fTP3jLf
TxQmol5l9k9o1tvTwiM1u2BgE4uYYcZF/Y20ro6Vy10haDVtcJCpF1SrWgm+Dg7opcrK7CFeiZnu
a5nWotZDTJLtm2OfkxaGIAHCm6o9VSAwua8ysykoGbDP6AyCQw00gFtlLWsOtMaZzzocWa8Z8+yZ
j8ePNwlDo8eP9fq8BriK5TGLfcl/X3wFzWwomSFHhzLqlD8tr+ukriumcdiBdxgp0yVhycoJfx/C
UQbGSoGqAEeRnShOWnh+XtRh68CjwUss69oHt8VLTJLj+jtZfT6D1Bz9c5uyIpeV4xJ/9b5ZAThH
MbznhV3+633ffspkl9FhkCmxF7XOk0CEI8A/CGchgEMLEbVHojp2bT+/YkbuUB4vp3ypT/VvHxOu
4vVOTOygygD3t48gXnVe+h/M/utHjlijcPh38u7zWTwC2/JwqPSe+G8/qNbfX//8af97EhOLOERi
KUcVTiLrn2l1zJWFWvmMFt8ucGL5qraNFU/EAjMD+OzWiyXqwzh9VXnkwUxQ5tlt9NXqSzUXqTlG
Jbp9S28lT66rWrOtUqRxC8eyBPQUi4jU0DyDapEeA8hFKVdabPvcsZAe4mRLs8Vp46UPmLysQ6Wy
QxthbwXyEh3eUIzxjUdhtV4T0bBN1tpkmwss4pKXOeOb3Sx86gMq/tBF3Ch328A1A85XbD1+n8Nn
AOJvdN9cMQ8rDMve16OZ5P6t0EmoRBklpHwKoa0u1QTAc2/7j+byGJ0e0816bUvmc4zkdUJY6xXO
Iam5sQTfkkV8uJlH6fZDJgFTL7VJGvzaltwcr3Nrvr1VjxppxgTNXtYfQ+NsJ1tCd7vXVDIPsOHk
Mo7dAPR34dVfut2//sjVw8RrdZ6mCZSfWT29AO8ih28l69YaOM6A0j9/K+bOVDDlzxPO2Zw047Rw
uxc/YLz+Vx9Qd01PqY9TGcEAgUQG7w7vBzYhIAB2tLPVA6Poz6a5wQ7E+5NvL0TQf1/m28OYmLe+
VyXaMJDvY7zQbbdq5nCANnETPcwX4si/mHO3pvR3dvxqraGq1Z02mtLcpCjp7UXzuAaLy4PJbQ46
j4fEWFL6xe2dGDehzLK6ziASXQmSxRlr/+KRZvQLEFee0e6021EDhnuDif7nr5PwJZ+X5vpn0si3
Wzwxc0rkMqDcHW87QA22Y6MCuhXYTbHDQY/g1t020hX94fkZ1BSAkDCFnpjgCUyIe8wIWtRx9KvV
wrFPAb7hGd5+1MT0RQnNvaIZPwpMRUfkGvG2I/15tj8JDF/wAJsPbO8vYX3fCv2GDXds/q+OXOnA
oPkMjUa5ERH3lBjVbm8pmLV1jfO5O+8Ic4IqoMsOcenCVVvQ9F+jfCXZBbKOG7GQLOT5Gvkqq8/S
bVB5ehgNVtrw5v2VzrRN3OzwtN2tKMrUpxnkFcZL/r4XdvAHid1aKNE9YIkXzzIWDnUmZrsVOfXa
NJ9nohgiM8Pdu7ZkBRt3JR7dbb9kNxf8w1/1utrMmP7/F2yc1drvm92QkuMxAeCvR9yd/YCUWyIT
4ClfoEaLDBZLRzkxWpXWlak23iiZ2lVpu5i4p6BiHNZMtJhHGW/nPYWd+F+R6mZZoUFWbxthQF7w
ROXEQvkJC12fHxT9U728prBjhvNzArzBdkFthdkPUABIBCKbkd1zcqhqH5dhmMBLEgGIXyO1mevW
Odqf1ceg1UFAtY5Oa9+qtsIZVYsUVyew9OQ0PlYrdRh79hYbOWdaRqBnV580ebRyL1CLKsQn9Scx
AhDKHqacrJUB/aOu9UkOSNFddMQCC1sxe+xXYifHjtFAmlMBRwF4KkPWM/WVBpnu5jbl9PuX97eL
6s+pX4manHqqSFrcaHg3gHd8aj7H4JiF88/rHwmmQHH0+JPbPhbQgjVu9eHAGyj+pqgAYkrXKp52
zwLaeFmABTXku6jImV8/19ZreJA2JkCCjBPGBIDYvZP7pU0a9/7el09ePD72+U4UaevULn+oI9Zh
OGGpPj9TEx8VAN28aGFixxrprdeSu0keaOroNiEjpYweC7JRLm6/Yg4HdKRhqsPEDMsqQfFs632s
8sXxsb+6oLI8q8mKgBzqOLB6+wVDzpeNUqFgWbOxEVbVunaZQmddeuBVhSSsEhv3VYIb13S7sTcS
p4WmPGm4NvST3jEYnkTfYQg2bHF7Ygwo44Kov9b1VtRke3vgVEWDj8W1OmtLx+1W1bd7YGHBZ/GN
fOFW/Y2vIQxFUliYMf817bDjmrQqmg7rcn09yAnmXY2F2zTTPTmKkFEHwmkBxnCS8w5KTPv1Awqx
gNcYh+7f3rwVYAkG8twf1Zoc9NOQWPf3cMZGoXMeIGJAxsd8IcYtbxVEQ82uCytvwB6CWRQNYx/H
87CSjdJCn2+6JroTmi35CRfZkWdeYXTTixiMAEwQxhamc8xuhIiCqaXeCetN35qZIgOa6FBWaOkC
7qtSfQKwgSTZUlLx7ztxK3b8/asnueF5nw9yiEXm1MRPZ+Bk7kJPZxZcuL9YCtKtoMnVC/NCaXxM
qztPSLIlxhH5kGj7CJw8zPxp21L/KO1jADJADtnGkZv5uN6Z/Bb0gw7ghm0nteRVY282jQ1So0ul
449Nal1YwpIes7dLjSxz6g2II6TLxiljgI/cbotchUOcSf7gcP0l2ea5owVW1PoLKj4TaGBTrsSM
Zvlq9zmxzLWihbrxm/qUi5ji+IyJbZqHsVD1c4lNfVVZq8vqPTJi+76qz5lC5ANhikUV5R51oul8
ntGMCsngeK6nV9rRFdCPFm4ZgWIcUl0QNhM4jATBGg+MZpTEFWkSvWtuiCpkirpAsmO2GUDyoAIM
goezon+gRves4hRBSrlH9qSwl3qhRtWa2uBr4ZPD5N2yKOoYCV4vXslPmQxnR0GWl/8pYbaKHA5I
tQg8MWf3r2VOTrbRfK3xKBbM7TqM8GYrRdEDBvjHhUB6VEOfc+V0/0DnLAgGkGTQ+aFLA6HIxNHh
2iRuhJhrHOUZJh+QxqmVi4ao7RvHpWu86fflzezqjbiJs1MXYOfyOrZxxE1oYCYOmJsc1ZnywfNt
t1pA1ZjR1hth4+9fXRQxHqQqLrE2UVcYq0+MvHjJj5W3UKeb3UN4BmMnL0q2GEy+laM1lQyWgKp1
OjaOH2Qp2qttmhPf7SWzzgtm3YaUIyIQrGnta7Yk9ktUZNyoGRNtxUUBjj/w1caO2skzjg5V0EwL
WuMEncGGtpSNSJbMhj7z5/Qj/xBaQj/un6Q84znciJysmgYylzUuRIqsnRWv9QfDfYiBngVbNiFc
bgQRCbi1372yOObOkLJ9npwy4NgmdqftY/eJ9scK7ZQSMG+/Iw1cp8lGBS1ov0/ds4j/W4tNGV4J
Dk869W+ALpA7yx8MmuolSCxUO07sGkzxl2EjoCpZfYVAzd0krJ5Xz378KUufSXuWa11o11JZ6tTd
yZnZKetgk4cNME4qHcCucr/ETzPzCGBbYKww1ITZPmliN5quRo2kQMlEzLbDpeR0xqrFY9SPI1Wp
v6k7ADmbggps9ocEI9jP3VIv2szjfPMBEyOCxEMfC0mAtEdriD2hP73/gxI1bexaXtD8mfkC4CqA
DHQcDoHT9asjVzdMYLOKr/AYOXxuSSQDTXMG8jYrPDZWYSV2vN6qvu5bw5Y6rjXESCsKumtRhLAX
5e2XGRs4GMzCuzHnA9581cTIxFnHgEEGXwV4yxfJJXu0zY7ts4z5wgCorwy2tW/rmbNgS2fMDTB1
WFUGXLkEvouJs0LlTAaccNw5ySBDRVk9AcF5gpRyjrG98OX+9Zu58AKnYBoWRbkRLGDigqEAq8Zp
m3eOUjHBU4PolIhy5y5o80z5QBU4FRh9ALwEish0VkXSUp93VbTpKyCsAY+BFbuG1vkGoJqyhhSK
M6C8iiq9Cw+XGoGApohWj1tFF/uLXGzKEth1BbPKfJMTrPs78Bf/E9huCnhw0fWHBwxNLrdmN1Q9
ro8GpXNCTEF1VkF3opSRU+5/88DCQLESiMKIpUvDZfQ8tz2W3P+AmdD09gOmV52GAQwyWsfpExC+
rLfWfDG8j4icflaorKyA65p7Ov/asIT2W/ybpRzczE0HCsDYMD1S8WLm+3YD+LxBsFUgnCrQu45s
kdsaoNe0jgNhj/Kx3QUP5TrcrBZWPfOE30idaF7VDsBz4tG4tK2sGB0TJDrkRACT0eOZ2t8V2bXW
7lPR0dbarjfd3tEXPmAuOr75gMk9w17APRXH6BjvAGcB0qcxunfeQ4vWxbi/2LkdRuFbBGgAxukB
inm7w33KMrLXs/BAMX8moVDRPSXD40BXvbZW1KXLNvOiCpi1QyMxmDCg0xPLLcNVSMqOGxyf6sJL
/R6hjQLJtwciG5/Pz4fGxHgsoBO/L0WElS5t65L08fevbLniM7naKpBe5XtgcMJuChj8IZo7kF7Q
c7gyAHaJVoqv849+flgitp7pxwEyE3qoQVmjACJ22uIQR5EcZVWP1irFyvc+R1TvB40AWx+RbOzu
POk4NCsPtISs+R8f8o3g6cKLVgFeU4d4Klzx3MaTCa/uFLEhKa/76UL0NuMeYJIGXCNoSsVkujZ5
m7Q8qxm1QFhRCbvmQ9R+iu5RUxZWJM08RSI/pgVURQJkyDROyxEhcpWG10EgTz1oHaWX8Ev+6Xac
BbR7XbJy8jZYjcHqw06123cOTF02WhsGPXvHK53vGnP3ijGHjWnvduZ7v+ZMEbRN6+dB371uNj9L
PKwz10wUFYDx8wB3gCmbGFIladg2TPneibMT4Cq13NAiTNpUIJyB03z/tGfKQqASuRI2uWUFhlpZ
JYCw7f4ov8cG4NYdopyr1adtm5iKBoAkA8x1/rldNNgzpvNG9ETTGk2o0YLJ9Q5v53CLAvJhbb+e
9iWmyOInzd68M2tpwYLNWcsbmROFa8sscSsJMinJnxTyEq733CF7ChfMx1ywLqIDW5EBPYIUwVSx
Y7EqmaHBtqZIgCVGqsuIOQApza4RwJbwv1yrMtUXauRHZq08fEmPgL14XKLzmSmF4XSvPmPyJjZu
6PZ+i88AYDwHHN9Dhc3lN8OLKR4Zp/nArGWH4T1gvq4vHOYJpQX1GrVnEoihBR2/ZIxYAG5gcsSi
W6bYBdy8Pv0uw0Opnu+r728z7V8BCC54TGf/7UAdwgHF1K7sHLRzvIGB0hh24pO6Qe++jHaCGKz1
nl2Y0TovDMV2LiiNaMbPSBIAcDXmocEAYwX2IHBVkqVbPL/0f79s8i4jBM5Z2lWdEyhsuY08ST1I
any5v/5x/+4s/7e3++qVqlqtErisgBCXf+V5r37KE3iXmFpK9vclzS4H425odQcM+5/cqtdjcKHO
sdF+6F9yFbP2wtKDvyRitItXixGkUmpCt+6cp7rXKQggcKTHzPrtCdrRNcYPZUF/3VxQo76/ttnb
Kl0tbnpWfMcM3K/kF36zt0ZC0dQ+BzYcdyM3zFce+rH60dYxqipLmbXZI/xX9jRdLieC2uR10zmN
LK1a9onVPlh5MO+vcO6dvVqgMvHc2IrpgE8EZfTS78o1lO6ZC6zQp8b/QgxGTkZoEUwQTuGPuxIA
Po3QdU6WebpafXiC1WSXEqH3fTlzwQ78hX8FTVSFDhFwVPi+c1SuNGmCaW3JLQg0KCUJBrd9NA5H
AZJpIf8jhIqeAXmvaVCeciXRypVu7fHik9bRBQ0epf65jVdfNVEjQUIzvMbiKAcUMR/5Uo0sPy7Q
KFmh/8T38+jUN+JHwajCQivhnIMjSah6YIYQc5vSeLOubg4FNYgrMZiKLrPq1PKBmeenfniSEn7L
aksZ95m2eFR3MGrAIwLGeOg0Ed0lDKL+HHlZt0SzTGDIBUk0dIyTEiR6w5dYYbRvEz9XQHIBXEf3
I1N9EIB8uJDPnH3LkW7BLMAvo+L05khSo4G4Bl3A+Q/1XlxONGLBTJt9KLwrohV2INEBq86gvSwo
35jWnx7zCGI2FtVUEfW72932fb4BybPHotmD1VOkiffMISP0wX32F3Ioc7lUwFgibyaD4gA9CBN3
Jem7xkt4OjgG98wB1OTDrlHsTkj5XC/YwBlnDC8oiHhQJJTgJ08kCZE8FG6CWka4rmq9M0p0wIHD
OT4vRTYAjv67f+iexsSrBBQGEYn22/2ro1KsogxOvwbGkr3WDa5slhWSwRbgjTmVxHnF+3o+uGJn
xbzCfOSd6L70adcwNqsmnUy8MTAkkY8roaeCLwFGtpGZ9LsT/Cp6rBMQG2JGQhU9wnpoftdBAx4l
Z0X2SjQdFTnyEEGcZvFOrZRANuVM1FIzpcjefoG93mUtsMkxKhKsahroqiixvVGIDZscO59KI+UY
JpbNcaQ0sZIanayEB7EwY2oghRCIF/V9YHStF8rrdmi1k0CbWDimStrFW7FPeW9f+EHBGLLPuAIB
d3fG2kOKOsoWwAp8eKRJJRUvSqo06UMTBoW27ip0S9pFGQsZnnY5QI/o0MaipXWxwG3TrO+LDU9l
d6wh8K685zk2x3BK6wqclcSl9wgb6HcX2gdxufclyVf0ApjfYLOTcgDOpkUQIsrTRICea7IYVA8R
bbPQGtAxVts01dTCEIesx2hGT8F+F7hMBCQePmZrU3J5wV9xhdoFgHXK2chJxbhJPiWJopOd+AOy
ZB+Uz3hwmUVuyvgH1AfE7CTTVhNXSgdg/pOS1z5myvpCYAhf8XlqxqUS99j6ogsGXW1pSt8SIFbJ
ZoCEQflZqbxXfIplTT2gVw0lk6zqVNTajccwUvgERBs/NH1MwcaPaRTyUU6KEpN0YDSgoXxoGkUK
HNAveBhjQw0IQ/Ra1GWo9xSNhqS859UKeL1LOeHOXtrWgxHjn/OK5FKNv2ZakjiRBg5fs828xtuW
BRIjP7HHBXG7KZtY8g9MXcvSK35MhvYIqrTNWyVUVQX6ukR7jIe470kHMkPezGsap4abA5DZ5LHT
+CItVLpDVTDgjK77kJdtL42DcFfzmg+eMF50I2mHBA0TbN3CZZM9EyMhZsOAqPihmDDfCoNYM4Q2
TdqZfZAmIIRP3TKnelmkUqSrOeaBAX9VJn3x6IHdUAjBnKK1ySXLMmXYJUoOwpGY72JGFxmMR62E
JOJBt6xgkziSIVnRGviWyltX4FdNgNadJJxZM4VAt3nKJtg8v60ksKXCq+Ew+lZFakcwLKkxpClb
mq8pbbn8AQgEsYL23j7v+5UbMCV7kdQOLTODJhfqm9cqSvgxpEUm2V7PyCUKH3LQmI0ba73O80Hj
W5zsRQKOSujEwyADJQl3o843nN/LAK3IQFBvx2URJ0BsyTntk0koCBFYr/YkYwDf27eGFI9vgcXS
849+kfnMgSsSLjJj6uWVyahBl1pcwLNZQRqWiQfDwzCK+tMmCWMCrmV47gDt44H1qO2+Fx6ZmScd
cMmo+AIrDbMgU+wncWgivMLp4AQVOLZDbduEDsuulcBBjZJo0r5L3hr1MY8+0I9Dcj/46brM0Nzv
gALnVftZ+JyZN+8f5CsBCG4oeE+eh4IOCRpNxlK3ZzEVAWkdZyOdrBJOMtTcvi9t/GGTBxZVdST/
UDPC6qdD0onGuQxwV1knkVVqCYz6JKmBlbB1aIRsT6370mbCDjx5oLGC1wJED2niGwvF6IA3GGLs
Qyk3kirwTPTNvN4XMleSBJwWygdoiAFUy2+z4ZWLJlS1GrI+xhdjBgPmCMfr7MDV2L4KyXnpURow
iFERBF6VGXuA1NAKI1VVQ16cT51sLmragHAG6BSHNxhdMlPo0IHXwHEIJLOdGF4q1hCEtzDYhM79
5U68iYkQ4DndPvEq6id+xqjgYfTemWIvwODxshl235zXrhiQOsbd0lDYdIf/kQk4Qx6TU5jw/c0C
Xu1w6CZ+0QouTGX32EoPjFAYWoEEsQp0tAHNgRI4RP1CyUwpBYgKCp40yc1MTcpNRpdSjrObjMQZ
wMi1EdZ0dIGuvsVlQi6qSnxLQANSDcE+paHeuZUeoevq/lZP1PefZV+JGj/lSlTWt3VUR1q4g3rZ
JYvyMbfEpD2xRf+IADYlsOI5YMFOS0u9lvmt3PnRTij3vA+lpMieyYOOd4kw8tP99cwKA+QcUJbG
ifTfY75aj6bWDVNlEFaU/lMnbyqxsBivtplorWb1Unl44ov+szS074DXBBjtqFPe7h5wpZsq0iCN
oSdXifQi2cSDsJDlnj0ioHoB403FsqZNm0WblZGkBNGOVsybFCr9A6tQfyEGnFM5LAc0JiiWgOx+
oge+jxa0SMiiHQtszZDuMdgGO+35iIjrBVFzm4a+DvQTjriAaEa93bRSw+MZhkW0EzdABE7e0uf/
XAWuf/4kum8lmmEwJo92CmewCB0T4A+rcb/J2NRs49C6L21+NShpjWVTrGpi/7U8biS48eGuY2VC
kTkUQk1vkiUSrmks96tqIEH4bzkTVUvY3mMiTgx3cbyLQOLjs5WulM/o6SacSy1OLUiXfZfRkmGc
VQz0QCC2E5GHZSdZiSaOaVb5sEVJswH9re7nzz79ihdngOe0XPlXzjSsKxomrQCjAjn0WATHcilw
nD0nOAWoP8ow7785oSvDoEae4pZBGO1ybp9FhamBLERbah2asz6gf/xvIRPVbuBjB3yOqxolhht9
+Vp84SK5JDWzaSt2Iac6Lb78oxJX0iaK7tKkbet+tHW9lTAJ8aWSRJ7OvWalLaf8rh/UY8xeZJAO
ee3Jr0Tw0OXrTDMHH+zy3hstTrRG6VXXOL2MzywGyVmlIl0uLeTZ595zBQlElGMRHKCr6/bGBwnn
yqWIvU9iXWPeeJkxpeqLaRXCMOtScLxoIfMxe9hXAic7o7YlotE6gjUrMBEIJyisIpL0Cx07s6d9
JWVyNRRfVbqAhZSq/k68xGSiFas9SqERgwz7vpWZvR3AktLQnwxQ9d/ZzCvtFfw+YLoe5rlR3E8U
jpuy+7wvYX7L/pUwfsGVhNDtuErNy2jXZqmZFWA3AWmYHlZSYN4XNGtQ0NUL33ysUf+OsF8J8mmp
BiVfRTstfHPDQI/aTevWerhwO6Z5xn9ux5WcyYvGpkHrSQyeGRpvuqbVk2bbBVu1zdFg15h9rLvx
h887mMrX+26rtdleCb1TlZUr5M1Il5YLGzyrLVffM7kERY6MaCVjgzv0y4WrVlIuKVOSPK9tD1HD
gl83e5wIFsAv/YsiM3kuoqZwZaZJceW0mGT5pmgG0i4RJIzX6CrS+meLAYUjiSzw6P+AhSVCprVD
N0Q7SWlfcl88gTbdSsOdnBp1LluhEiyhU01Ran5FomNb0fALoBTS5GYPEZAP5QYiPVXQW2bV0I2b
vzBKrUv5Vk5TQxRrXS3hteiy8vqfay7cMATOI8j6n9gnbbWeMnEC2cwDyrNrLa3MDui7CC0XupHm
7si/kv4EQLLIlEzB4vS4Id/4CWOpxanVpAdELgt6siRp4r6ofVgpsgxJWoxRNK0/xl61R+JOZwMw
3t/fvzmdvF7VRCcxQkwDn4mjXYC+iJZ5K9SHbom/ZnY9QIkHuzQCZpR0b80Y+PH8lFLcsqq1RdHf
euU+SnPMGJYLFnk6OfCPJl5JEm4lSQXDeCy4UXddr+pi0AE/TDE112AKanCl/OW1/T7uCluj9AGZ
OJ0qyQmNfw9+OJjcwK7K97IGH1LYWB567win2FH76rfDqmdLjcRit/aZCtM2KmglB3bJrZu/SJjB
GlMXmK+YZuzbxItpHeDzkxZZe0kgdWAX/SeHHlNV0ksm2taSeJCouvXRJwS0xgX7PHtQCvIlY4cD
xvIm5rBO66zFQA0uE3UjmwtVed2kVHgSQO56KJhsiSRnVvnQ4Qi2AtQU0FR6e1wYoOpC8B1B+eKy
NES2lq0qoRWMYr6ESTTrq6toJQUCK0AhFWWihI3cC0LIQFbqPgCX2h4UNdXTOLuAImvDqr2jeoUp
u81/kXZlS24iwfaLiGBfXgFJSKjVrd7tF8Jut4Fih6JYvv4efOPOSNWEKjzXs0TMwyipLSsr8+Q5
kIzsHm6fsbVA4dI0tytpQsd6apTsCCbQCjlPZnkjU+vdbSurkwl9KBMtfIBF8gGdOicEsZ4Bx1+j
jUP63tM7GW0rt42s7ZBFOxR/QaIbF8z1ikH4FfFIFSG8Lel+tsp9krVB1gP/AoytoPa6Nm2gAwIh
EJjyTSShr21VmdY1VinhIa9mT9Zoe2rVEcF41ibt0ga3A1UqlWYyLOOJOy8d7+hcQpdUEJOuTtoS
WgE5BDk3mzNiN4VaGLkDr0RR/oq/17XkJWm/JUR0c6xO2YUlbnlAEtr3RmTDkvbbLsE/wn7fXv/V
+bowwHmIukGxIokxX6m8QzoOJXnZE4Ywovni4ok+sUgEWnncF9KdliNJ1N5NbKvKor7G1cEsEgVQ
ZFjiF86OMVSUyjUG47TnqsjddnqZyevtCVtdkQsb3Hskiu0MUrTYxCXAWV3qwRkItvDqbC0qFjgj
Cpj2OQuso3lrF1l+bLJq03Z0R7Vzk9FNDAHK22P5U6HgYku8dTS0qoHGbmmhvz6RkD2KUe7q4WK6
dHDVBAGdJAEKoqBur6DyFmchiyPZA0QCsgYRfdem6K7PSRsaLEt9gI2BZTYGt7Ul8/ftb1tZy6tP
4zamJY0jmTq88mXWesN4oLnpDrbgCbs+AdBKhKbFAlKwOJckxazox14iUByP/bjSAxK/DJLboD+n
il7bCQXmg2QxV49rLzWRXwjJILuoEQjWfG20S0Ms2iLQC4xQ4XohUkthslUhy2C10paiTp2BC656
+fspvTSiXhuZytjWCYORCamtFI2QqZ251JKD22ZW9i90s4AXRlMprmUeYZQnY2pbJvRaJWL5fSlB
JcSXsJW1QjRra5YctJOAyHPRP5G51YsKo4MWBSzhOzaNlPhJX28VKzQGUSS37Db+oEAIGe8hzQY9
NO9ZYsPSqETxnkZGPPVVqkORnUF6Q+q+IU9VeSytY8HhXNsSlyY5N+DUZgEULLIRkDZ062h6zCHf
GRPF//vVQtuXpQJMAGFpPozKWiUuZ7SlHKVhoaBmSR80LEj6e8PI9b9/m+BZh3ILyhSQmOLD4Wga
7CYm8M86SGSD3HgW1bRWnDO4uxGAgvpAxzuN82dKyfLeoHF+zBOoZJUAvXqjA+6m21O2sjJXVjjX
JOd1IytlmiNm2o796GZwm3QUAYNXrWBVFgUwkJ7zxQKjaRtFmUl+jBSkFefHpr2zaSOIZJcbkdvX
gB78a4QbCggxwKMeF7hrKmvYgO/tSR5aw08Itd1Ur/INlXrbJzP58R+mELg0DAsOD4Xka1dEkr6f
mYMsu6yMqS83kEEF155v9X//AML4/rXDeYhccuLUZJjEsiaBU74mFgjrq9GzmMDprTgIGEI3LVyf
4QDidz2goW30OW3b/AhmyiAqKJyEflJzNWCSoriTkKR8dXcAvwQ4GDqhkS25tqc5fZtYbZkfaaFu
8TD2pf53l1uC7bGW3wPNJfR+TJAHI2LnIqq8ToAhAjzjOIBAG6WR2KV5vrEyGe0umTv10Wmwfw7E
eo8BJaTzITHZNiNQW3l2lI3U1S92KaJnX3H6V5/EjRzAISNC/iQ/ju2G4UmUlcFyj7E+FTxXVpf0
37EbXIFcqZg9TazLjyx6GSM9ULoB6a7KK8dt0VeC/bOWKjBkwELRE60v8TjnuhK1o5haAN4A4qav
wByRfTMoiccUXfWkoijPdm33j6UWs81MMuLbivpDH3Ryblgpwk+u7i4TsqxAeOioF3HHxiyUvCIz
dhf6Bp4lucEFZMl+mYmUe/8EmLz/UWSQ3iJdgK5IXm/ZnlU6OxLmOJrzwUUyrIfjMcrWBf6sVaOt
TMBgpfc7pqMNV97p2e8CReDsKcvPYyLY7GuDvvgWHqivAc6Tjyo2FunwqgMsAWrrgBwKQs61XXVp
hYv00FCkVlOJdZazNwlwN91l+k4zvomq5mtYC7yz/5lajYv2qrFIkJtvUMh0+9aj7e6z7jwABLXc
nZ6s2u0j/3ckcOtrZ/PSJufWda0DF7cNdyHX2qZAFaAgndcULyhwCgLm1fMCuMMCCoDb1fmImRLT
iSUZq8Was9X5qJnCIc3GQSF7tYNo/JNkbTLFI+zp9s21lnfCg+Ffw9y81tqA+zQdMK9jtJXYYQCM
DTDmcWtCQx4FQRlpPtaIGJZWN+eFVW5m677N48Tu4R6AA5VY50YR5K1E76FVK6BrXjQFFbSHcJsz
7oqpYzP2TD5XftzZrgMWq+G/nAAUuheZejw7Lc6BM7RXt2aGM98r3xOt3UENEu+RuZZc4BlF22T5
Yt7BoNN/6TxaCJz4U6CaeiExvSyOtt5vqKrsgZIJ4nlLzSdH3kcD28QgWm2+EyqIq9em0gRcDYQv
GmzzREcp4vfYSrviGNWnIUbpbQBqWmRkzZksFgCrXADhfIrQaJXC7CynOLaW+asf5OeuZtuxUJ9r
4LfGVBSSfokW4U0WMVo0PS4COTzCcBqRaZZIPIZW7qFkKcnKNkH826HpVdN3cTcK5nDNHoaGS2bp
F9f5951d0JyMwziEau9UH0Ctth5cXuwnqO1tWWn8QPnKDirSiQT0+L4FYLXwFAJHlqyht9cAx/V1
eCU3ZjS28jCEtDfJQ2Ek2eOYmW+pPjsB1NHvZa351VNZPWolYccERBN7SDuogt37ZXnxFfBtmoHl
RVTAM3MMZTeByzwZw6LXkI/9XpaGmzvNzqlDGYX+247ti+/G+xnAJwNPaVBkAEp+PeSWGVkdZxYW
dzxpjGwy3bgDICZIS1NQePt666OuowCrAJgaHp1f8nR5GSfZZMEUfdcPw50Ehtf0JX7J7vQHcpIO
0B/+2f0U8f2vjA9GkbFFjgUZ4i/XO3pvitayx3AC3m8aKg8cfRtQgrpFIkKorJnCptGhHL4cfv6d
O82d3UMudQrHjLlOc8hp4tbKXZm93l6yZUmunBvmESQXGug7LOSweNY9q6hM6Hj1U6iSt7h5J6I8
99oxAG0X4JdwnTJYwri7zkFprdAyewrRf7CVrFeilB7wax6pyqOdl34CVLlUW96svg+miE1rbXQO
/iAARYYHj/rrDanJ/ZxXqTOGeOyrHo0LwEHzRiQrtbJWADIjAYhkJ3ISfKhLRyVtMwpwQicbG5PK
5zaV7yp0a7ktUle312vFny2dOxoOM5qzkN+9HpGqzuXcdDGm06yZT5nZ+KweIExZqcXP1ErlY4Xl
CBBEiRgDvtxG4HhDUhwPC8Dn0Ii7fNklHmS20mkqjDGsc6h0KWiRUO4aU/DYXjWCzlN4LWRfcK6v
jciaVCm5mkyhnEVu1xgejKjq34aYy0jQRofXNi4jmX+RTgqVtaxPp7DPP7OMgreJIErxREo9K64X
STFU3aBeBWfIZ5LQAqSjTUGewtz8ABWXgapYnh90Bx0vTAQjWTYyd4xxtJZnFsSrwXm1zOvF4hia
RCO0EMwhCgu7oo6f0ZN3mLTfRAapquop7UtvjoIgbG2tNAMwVJQWgYnh2XjGoQR5hobDBSYwN9LP
pZ1DXkCknLg2i3C3FqhQbbxt+SPsAHOUVKk1hTUAMpm0qTvtM5/qU19b4ZCXm9vHa8VhLGVFSL+C
H265wq/nsZL1ts3aeQ7LtG8/7SLvmQtcnqihfc1jgDVAX4APGlZtCTkvlqsbc7MiujGFadLpfm06
8BmQL7xnGbx9pVD1++1hrXkNG1cy/kGFACWCa3sa1QcnsrQ5VMoikOtQS6QP1oLKKNt2zbztjNS7
bXBlPyIWWLJyCzmcJnNuqiO9Y2V6Iodgo9skyrwpIUHRaK9mtyvUzaj7qE4JTK7MKUxawJSjowQu
ijNJe9JJBYHJpAFds1NswHpQNp+aiGZ/ZUNCxRwa5mDGQSDA039Ns4UkltnLYdQpNbj8iP69qtBf
BLZEeyflen4vz+BMvj2fKwu4lEEAW9Y1G6lpbl+CsTbtSkudw3Q8212/jfIwUwzw1EDgYQQ7dxnc
trc2mZf2uA1T4w2uGyU2jJG6xWaONnRHRFfZ2kRe2uAig2nK7Taq9Dlkxt7KzwMdNo66M/O7mooo
PFdcFVAQS30HyGy0WnF3V2kYVllNIKQCjmondUAVF2zTDpGgV3ll1vCEgjdcYG+wxs0aHRtaTno9
hdMImo00as+jvCE9C2ktqm2umVrYSJHvW3Sq+caxIsvatIRyTtjXXkazF0mHvovRqb5txIKofm3y
Lk1xB6uyJlXrFZjKjUc0Erq4WaL58fZ+W9kLixQyHthYJQAUORsgAZBlSsYpNHvoD+n3+kfPgIew
3FqUL1zx8Av1J+iYkfXEdcntOsh/KomRwfVGkJWTgDBV58/bY/ma3sGTEcEZyCdxaS34x2tvK9FE
VUZdwWDi+lylD1Ec2PS5lvftkG5Ys5CqHjL5+bbVtVVCUxR8H/YdHC4X6mJPzhA6UXGlGNLkSukc
aFoGzYm4P/8HQ39IP9F/CioC7iwRjWho2sTosB3iqPFJi5e8Qza3raxPIkSh/zxeYYczY5tDO5kS
1qmuiD9Jv7Pox7BN76EjsmfSaRKhZJaf4wIolFwQ32JnLLcyZ47GSMhZ6P0MgXDwYxlg1cKVMmtH
1EM7TYdEkwQDXDnAMIhXgy2j5wo4oOtNEsnVnORdPYf6aACMW1UvaQLARASMxbae1Q/BdC7JvS/j
A0AGvY+IO2Dz2pyjxonVj90cNo0+HDRryNwRVUPPyoYhqNEy5U46uETTNrHDLB21QJPT8t60crN1
08mhYYbeUMGNvXIUUXpHEIRuPh3pQu4oqsosTSqlCLb6REaM6hCPNWjCvT30lYMBK9hBDp4VKBxz
pxHp4zKOm34Oh4N8nn5Fgp9fiXSgD48kJMBvQHLxSToq27EuVwNCq8jateCN0x7t/CO3sv2A3lb0
edBsr42V4LSv+Ev0sCICATXHIszJnXaphysxrQlTZ4Jkqit9Nj0WJa6Cbvb7+eftGVx7w19a48tY
Q9urelEy7NWD9d68jpCp29r+9G6DK2+viqytzihyOvgbwSM86fVWjUY0cVsdZrS1aFircoAOwqCJ
zOep/8jzeyN6QVfTndb51uyDTqFBT/1Ajk2BoC/2CuOxkBM5SIWiDGsHFqlLC1hK3BvA4l5/VjKb
MzpqsY807VFX7wg0jvT5REQUwyuTDSZjNFzgfoL+IPhXru3EdqsBAAtPZEKSxHmyULNv8ruq/W0o
9JWkOsQW7yPzIEV//4aEYZTrwOqjmkgaLnvu4lESF3OfWUaDVe5+Ng5zY4S3NvNM47P9nhhu0omA
o18XGiAOBDC4JRUVOe7l5F4YnGRzzLOmRZAplyf4SBRge6xgDRYEtFsMe1Irg58bk8DtfHUIi9kF
QbIEAqhKX5sdnHkoLQpXaOZvkrajztOcCtzt19tkgafA18oW3qxfWifBoY7+sgQmqnKz8IRMg+bq
zqszgaWUVdvor3G+Fuwh4FgYu9B7xAeevZV3Ehi2cXvlqhqAm4Ps8YJJvit1KkjQfC3n/zEFHWkk
k8GF/+WZNc36iKtkDuuPsil3hdT7vd4dWzq6tEn8geFJGZdosErCsTsNtDkX89HUc6/qY4Zy/+Dp
uUhOZm0jYcPaOC8A4eHP9YpmSCYp0IKCDy6+oefEncA+7TI16OIjRaLxr+NhvGtxRIFCX2AvfMp0
jhvbJKY8h1F1GqTfaFDsRUW0rzfjtQluQCi/tFGmK5jk4Y3NP7W/fw+hGQhdOShBotNP5WkKaGGC
6mR5KwOBvgX/EY5e0r9KVipAOa+dA1Q64TSRskSLPOfLaI+W7CxO8SYHutnc9cCZ7Ov2NO5iUxCV
fr0QMaILS0v8c+FLZtuCL21gCSodLlH6reOkPnqPwilO/MgRuBDRuLi7QEf2UJkYrBHp8KlSL9Y8
A6IgIlLvNU8FgBm6lZHXUFECvB5UOxmFQe1lG5TEj3IoYaP8N06RYDRfC+E400ANoEaES3cpqF7b
AStOixgG2QUJLsNM3UHrXZJAgHtMGn9IfpVO+6SM9f2QxTuw93Sp4woijGV5rsPT6y/gNjzObhkh
nMFVQMlWSrrj4jWd2DlM2RavmFymr3lab9PIV/NNRr1RFkFOV+ca5LGY54VdjX+BRn2nD4xiDuT6
ZANrUBlHif5tR/0yz1AxQRiBLBzKoNfzbEgsrylDxsMcfpTzI3qehAn0Nc+BdQSaAfsFVRfuHAxy
SSnuCUQpPgval9vL9DUEwvdf/Di37Qtd7eLZxo9T6ZBVj3VyB9J3aIjftrJ6lAFJQ4oNMRASAtez
pMYoV9ZphNi2DaLKM6QQFDSk9fphe9vQ2rWB9yvWfOnXBST32pA8WZFCoUkeoq5zJyXzfR5ln+jt
f9XUIIrYMxhyLNeqBLnYtY2GNAeONfzVUi+6tkqknGWDnMlhnXWgKbuT1PsS+Pj/MLQLI9wcGjIB
jsYgcjgy57WOIXs6si2oCSDqpnp2pm5ay9oWVba7bXbNL+IdB/gigkhwO3D+Pp06JOuHBv6+fTat
B7PpIZFzj5klBO+F9u22tbWZRNsWyiso7S1a7Nczqeb1hM0Kaw4d3zspDqWxOxYS2d82s7brL81w
gyqdhDZNUsthWm4M5hUkJCXy2a+3raxtRgAF/nRR4K7kfXDsZBoqzq0cxkGunNTGNact20SSX+7A
sHbb1urELc9VVEaBe+drslOjmw34I+XQUJE7TuKNQt4cXC+3razOG3DhKDAvREQ8ssTpy6ZDa4Qc
2mkwoUuLafcWKm0sE2Rd10YDuhqQ8CBdBBZk7vZqIy0mbccQzMBJ6Al0WDBhCvn596O5tMJttrbU
ioXATg6Hc999Kta7NO3Uv+7bwQWByBrvemRCbTwzr3d0CvgmyytZDif1ME07KntRv0t7wYStOVhs
MNRl0LOHIugyoRexkoTVB5mgJqNz9FRiDHrfeWPsOWzaiCuTyydzNzsYdwAvwr8VFGgWl3FhrBxV
JLigTRLOM0JmOmbQBinb8en26nzl2EBNBnosy7WxCCHw0BN8u9ySKWJhA3o6630ot1EVlvXRVr9J
ymvb+BE5TJ/6w0B2RRmmoPrIp6P9lEqHJKjQmJS5kaf/1Hq/ywW3zEom8/rTuOmWp65zRnSRhtUP
ts/9x3k3bb/JR+Pb7SngtQRQrby2s5zHi5kmmVNGdgI7FEwF8x2oKV2t8i1nU2r7pHOdb0N21rUg
eRH6E56f+4tp7ibNsPTawGC6rfapvNegjQsZ3tiFsoDRBQV5g0aS8i4lljtBwrTw0udKeqi3oKpp
wZPmPM4msq3xMQtmfaM6n1Tdteaxne9i/M8VBD+TF/JYx25Jm6CTDqWN5m1okZUCh/Un4fB1r/67
ibi9alsDazXmsBCMt0N6aMmLHSmuOrxQxXQzVFosqEsj3wQO03nwkumzuuuKahtLjynZZUCQk2pv
j+9Gnez10IjfQX8IuSNDL11a6+iI8/M584zeLe0XIv3uhthNwSpBBHc/L1L1ZTWWq+ZiI5jJaEEG
IR5CvXxAcRCEgbNmumYcLOQzs8u86iX5KNx2b0X+DH/Zg0b53gB5PVahCXNgZJIgtU6Sl8Vvk+0z
Z09Z4mfktYLOlBnS+/QMbuWDutHB8Ob0G0yai2VpD0rxVG2rBwkSBtO9fradc0FeMuk0QizLHZ7G
10Zx0+yencwMOhPgpEfD4FGO7p3CB9uNmMJ48clf1hPIJm2hmVq6ra8nop5sqRuRcgjBmAXI31R0
GxMqdvuiqUBcPYI3mVR54caaeQ/O0+G56Hrwt42TqNH8D+3L9YdAGQnc+IgzEZqD4ff6Q5ScNT0b
0iGcsV2AwfQUgz0z5LuRWfXmlob2Z2PpbgsgRdUom9wxN5q8d6bvmeG4ZNA2I3RykWOhrpSnkBrK
NuAYC5Zkb55kbiO7TS95dNebbWAvmX30ydpFSDszkE1B+CocCzepal9BEdFJgGuUDlPiWe9GAClM
Ut1rYZxtxtgGBnczjoHT+2kBqq0E2WKUJqt9ptyTe81ydSlINynbVZkXqT6rflXb5IAEo6Wdqx7U
p6Nr/HUEh+kH+gzBDootuIyupz+pKzZo4KINv+v7B+3hr/3u9a9zE5JqCR6VOX49ojPWArpE6o7a
wK1X3lLNkBSQ4c4bOhXfeu3Y1TEeTYkod/un8f3LDlsUZNBdiK3G3382aYlc9GQAomS6l2TpAXxg
bjUkD1VmHMp0dsHNC/Ay3FiFgsGk+nLjRVG+q1TnsbfnJ/DofiB/d5e0kBfOWXfHmihA1eYxigss
qpcqmh+jd1ECHbESlPOwodpWs0OrfxxKwKEt04slkSP7cnwxsUCC6UuBBaAc7kKrZY0VuV0OYUsK
YCCJXxUMxY5NhJrH7TXk1WzhMq9NcTukBn9x08btgNjBfGzjEk27wKxU5hmsIC+akfp5CUVD0/Jl
bbpjQ/7OoIRePtLkM++oC7aZgNmy22s/hvagFboHgaydWgSCr/waS+ErF4QBghwURnkC+ChmdtUl
8xDGeWptJ4ltwcnb+UVsmn4pUXKspOgEzDh8fqaDqxdEp1RnxJe6yXGbvFQ8sCjrOHh9v20AKNnq
oKE4JnEJ8omxLDdpY7vwkgXyLLOJJyM1t52q08fbw+Cl6v53shFLA00PagpwRlwfRzQ+gJHD6Yaw
AumjpYL0sQdPqFQZe/Dh7jpjb9u7cfqhS56T3DUO2drgnVeGra1M+xqRzJD9UJtZcPkvRrkDBHQN
ingogqCn0OJ2APB7yjK1QzjY0WPp7Gh1VmJ923dFAFhqw8JkpoLIcGU5YRJ9oEtpEiGrej0PY4N+
YyeTYTJrvZkcQB/5XwYFkQbHBKANbwvt2kJNrUGiOdDvJQKAJNlR9WSpudcxECZvq/5QTQJc9jJL
X2bxwuAy5IvQAy2SpVFVMDiMG+ji2WghMHZQBGWiE7tSJlOB3nT+0DSgKsdjsVtHGod8xOQpVkAq
EiDGujNOsXzqPtpXlkfbWBE4icWPfx3bvxa5F2CU21Exx7CYkqDzqg/gzfe9CO64agQhCwC2FrDt
Nrcn+ljPbLNShtCuIyjofXciaZsWj1rCQDH+nYkKAau7/sIct0FKvZjrKsGY8v1wJ5uefd/tJeKW
h06wMRZf/WXyLgxxG2NS9anJJhgCwbVaFYhGf1nSESRdgjO18trCvrgwxL22+i43C8uGj9Tei13/
GX2DrNxvHf2dbicobqxvwQtT3P2UqzNFDzlMkYf2QZNdadNvC9/ctgdcIJbgKIsmkPNPM/KutTXC
GERzHtHGP9yDRULgmJfVvrVIXCRDNNQWrHaZu/vkgVGX/mRvvZ8c5G2/B6CtfxPY+xqfX68VdxFA
2aHtKsQSEFVEc0DzUuy0nXxMXCiCAVEsonr4mie6ssbX7cpmdCrdmgbUGALWn7oRezETTaHg/PLg
hZT11EllnN8eknKpVwRl4pazP4dq6WFfQCshlHb2VnZ9i22S74JTtjpE7DnUcgAERxPwtfuVxhSc
9RHcL7oRDnkHTw8BjVLUSLiSacBMXpjh9qJDiiKVJBzmOJw1H1pDlT8i08C2bNg6SexNDTx/sgG/
lUgHUzRAbodakqoQslyZeraxyS4xdvYsUrRf6S1ahodWh6XPBwEB54Proo8JZSqeC+Ve35GjFlY5
hMbIfUtds3erfb6RmSud9VYQ8K57lKVnDGrzCK75njEKdpUM/CHYosiGMHUO+nfHgLZcGdoZtDNk
dB3V38CZ5g16JPAvfzDn/OFfCGzQ4bh0l/Bv1HymkBWKDFxvTXLW811nvlk52+nlcZbvDQ2ks/HP
VoeoL9iw1DslTX09DvtuN7TP0/JxzjfZ2cZ68PcksYu6twxUI6gRFmwo5yWitGKgiM3ReJI+1sNv
af4+Da8CT7S2r/618QUkRtQ0ocDdjCE5GmYAbr1tHiYn0x0D0E2dzSd32Gu72zZXTS7BJti/ABPh
eYNkqbTiWsGwpvFHp57Gaqdb59sm1pwRQPj/mFg+4SIaszSI8vXowAojqMHPAYQHTuMhEYViazHE
pRXO6RgglcLjIxvh8p4saFiaRNrNOQAv5q6V9x0NhGRgvODh8oLA8dDwdEDO3wT7yPXA1HqAGpiK
gYEsY1MF8QblBevU3BkHx2sDdhgP1kP6c95CVuVe29+e1LWL+NI25x2sorSNeS7RU7ZjqJ6gO+9g
vtw28bXxfhkfqv4LgkgFsQ5no0ACSNE72Gh94K0De5/uaJBBqK7e6Y/SttjagpLAEn7xh//SIBcH
FnKmj7SGwcEbXRHz0eqMXYyGi/06rRgsQgvMWDGgxb25V8aficROWEHBmfqDPro1Dm7Hj200RSPD
OKSnbfNYP3eb+Ac4lvbMtfdzkB4aPzuY+2Y/7vJAfScn61t0msLuQRAarp5twGpAqwJ6U3TrcfuT
RDpVM4zYALv3KZcMV6lLUaixFq2hvwaALxumZL58bQOPWGvLmjnb9IU+6Qd7A8LpID22p27fs61g
Ty6X+pepvTDHXb0aMbOqKmt0Of7uAueJ4uRp23SjhHUwPAzvySn/8YT8b3Db7OreubDKOf+snPPU
dJaNCbr+YQO4pFc0z1kvSOIJzPx5VVx4ykIey74yYYbZgdQ+sfl+1k+TKDO/lmYCLOOfJeOBaiB6
R38PJMJC1gRF4du7em82LpRjobbhK4fuSXdnECg+GJvG087soBzs/9988rHNFFegVusbzKf5Lo+7
JIHAWjuCxlYQTqyegD8UrmiAAOBkmfCLCU1mvG6rjo5hM+8AIkUdWyhhveqzLkxwUWhhgYA3QoI/
HB0CdOpJwVTe3nwrwCj44QsT3J6v0pqRycYoivPQuOU3A+Jo5V3JHoGa+zRldI0CMS8wqi716q8H
bWG//d+p47a8acWmklOMC9nz2NV+zsfph71rA7Dgba07+QMBr/lBgoP2Dc8JqXZFFA2CUQNlfr12
Ou3HzOlafMB037nmofPMX3rtdgOSOS4633/0IoLy27sFGbFri1PXMhkqavCX6caWdmkKpUDBDbfu
vrAVFcvCIXO4pSxiiJy1BtyXjY4O87WIn5oHcA1Dik6wfqtBPE7xP5a49ZOjZuigxDaG2etwABvu
Vt3XQRTUHnhK/pNTRvBloT92ITHmLpqomxPZ7Hs4FNW/15g7V672PpzmNyd2zaN1GH6ZvRd9VD5e
umUseq6s3kAX1rlDHkdJqUsWdiopPIi4VL8dpPz28Wemusgy2k/Nr64UFnNWHyog6/lnzNy5T9ta
bRggP8Cpo7LpxEdZ87VuT+5HTfbsvHXt6Vw6+zh/S8yfTpJA928bDfuUfmRx+RaXL2RkJzppwSRq
IlpW9svJvfgybo81IN+q9HpZjfZNVyXwJG1maM9/lOkZEobZf3upXk4Ft9WqFJzcs8Kw1aKN1vgK
buXG26MMj+sSlR63DI514afPzv6/OMZ/R8rnUpRIJ/MMKeWQNPv8oZ1itNK9me02Zs+t8qvJvzMF
IZd9pkKswXpsfGGa8xW95KBRimD55XN0Z54hGLhxPKg0+rbb+OOhdVWB51i9Zy4MqtfOiTqGnEaD
PIaxXSl+I43oSowkTZC6WY1ALqxwEXiqKvmkkgHDIkELvUS8LZzsoAtfusv03NijfKHQmKosi/vF
1YI5Yq+yb4V83yu6SyJXq82lLF9J99rEBF5x2fq3zHKOCjGPLk85hgfepMxzTtHWDiaIbb7d3phr
Fwl6siGPgqKKicaS67UqojYhOZ3HsIKwqDnuWI2oUUQDs2oE7Spo3gPDFSxdGxklpSoJ1CgXlJZT
K15Dz6ohao4RGeG8XFKBTgWyq3jiaq9xb7uyuafl4+3ZWtvZxsVAOH9Fap3FnQobdvQUkZ8ShN5u
G1hziJcGuOUY2gF9EgoMAF9lT14P7Z16YzZ7NIqMFZrVBBfS6niQu0KDI4rgaFq8XhhSd0qvVDBX
7yVPRA2xuiAXP84tyJgYJKt6/HgWoCT4LgleIH86tvkTsjQL/d/Hc4uxZCPHscHvq3eFex7vR8gT
uc2Z/FDO8TP1fuM/trdXZ9WVXprkl8e27YFaCl6Q6Qt4gADMiw7Uary+gNxnB4ao7hN0Z+X0VDct
IIIy2FXb3p3ib4LvWKaOGzraUJaBI8nnoNf7et3aKNYpsXQcqDwtLI8ZWv3DttPkQNQpjzd6bpiT
mw4yQGVKLhdPUVLrYK8gijLus9ZyAoY+5dyXdCgTg5atsA+GUY5Hajh9DJhYLcLxr33v0lOK1YKv
+dIDZRM7l+iwbGsI7kLCppA+qqbJd2oMzdoyMpLQmjVRM8iq0cXbQFUKTU58wXNURzkF4zteVOxF
HX443b6pdbx7ftX60+31WNnpSx853j1Llh+CctfLwaDNkg85LGWjpvt6k5gBUdvKw8PAEez6lUGB
uwus6SC8xduXX/lYq6Vel4GqhfaL3GTo55yPEOWKpLvJLJ5vD2vlCgLYFWASpEqWNgZut09Oq0ed
HgF4z+Q3ZF4BtXJOS0ueVp1kMvsg0jjftrhyp6PFClKAC+uE5vDE2AyFSrS3KzI6GZx4W8yZ49sQ
t9v3oIDroG+y+w/mlolEQhlts/zbPintshpKoIcdUGZqKJJIVN9lsv0ZW9Dlvm1rZeHQl7T0skDh
HUhlbjJTu4Cm2pAroV5FIA9uvWScvQyd7KY+P7dUVHJaWzsFRHoAjADmij796y3Z1IllUgDawaU0
b9MpoF3r+CmRNnZsHTqrfG9M5fP2CNcWbyF4wUwCVw6C0GuTzIplOSpsOcx+a4X2u6AN5CY+FNX4
/R/sYMkAOlHQC8/nemnaWlC07ZWwgDxBNv1AozpV3K5rBJfjyqmG68DLF8TAyoKGvB6PojZGmVEG
osUqebecejvMhg/6U8EmXCvAo3sY7bXgbNDwKuWWquoyqLCDGzRUpXo+QyGe+gVeYVtlVMaN7TBr
M420+7QdIoEml8V7Bj1w//acruzORSJ4IcNalLV5coVezcY4Ra0wtAFPpRnb5na9teP4jjrqJsl+
3ba29uK/MscdBkVPKh3yFUpoEdmrUZSsrcbXx59woU6e7UxcQKYee2NpbhMIkQqO4vLr3O0J6+D5
B8QR2EadexCNkxI1JfhYw0qpXCvClTdHu8GxAZe+q+tdLuu/cqkWNMGuHEjc1+C6WfpuIMjDGbV1
resw+9i1ZfIMRd3yrWTaXpKfKyPfamYtQJ2uLagBXCMILGDQ4M+/rZRJ5DAAdkHs5JcE4PKoPv4P
ade1I7mOZL9IgLx5lZS2rNRd1eZFqHYS5SlHSV+/h7WzczNZQhJ9d8ydARroSFLB8HEOocW+6lMQ
qlqJpIC/dTwErtjy5SRDqohiqxerrjZ2pd+lWbCq6IRiHDClD1MK5OjuPscAy20V2jwfJ10Hrp6J
9qOgQcOyjHaDnvNds44+Bz727q2SHCtMZVe6DJxrw7JhI+e/wsRit72y2aVOr9+NE3Z/Jo1ioQlJ
bUVI9jxMMj5Fwe64APTB/jXKqNgu5VvjgqasxlACerU2os4cgix/clAdYvPr7fsTvte7EKCawBNh
X5B/sGvjhs6t4SRmZ0Que3O8aGW9n5L7IjkBVGpq1L8zL/+RhiACBgbARO878hfFbbXv6OTosxEV
K1F8lpOdPpb9ziRO2KKBvg6TpAQhfLH/FYj9afwHVIoYZ78+njfPHaiSNSPCWF0+Rh0G9evynAJK
8PY1mtem5D9yYDlRvOTpM7/mi4MZYLgrG5j1qMuNMeCtLd9ItVHiIrZP848UQdlbwqycTLoRZeie
Wv2Bg0nOKfXB/Xz7OFuqhx1N5BbgJ7I+XFvZVzTPPcOITEUNKgyXk8bygZ1xW8r2cf6Rol9fWoo5
Tjg5HMe0rD0rHrFC4tta50t3e2XHEZRcybB02ZgQBO3D0kac0VfXkRjaLQ0Awid/qcA3wKGuD7Mu
K7EGAw+pxwgx6rpkeirMUobVt/Vc4ZpRsEbDDjuPgj433sj49JwZjd4nN32y1GaKPYDzt/r0KVUM
4BDp83y6/ZkEE/uu29iiR5yF8j88iHAyg7ZjPmH7Lqq7bud2vxMlXtHMwOZYCAqi/W1hWzpxKYz/
mIuH5CZzX+atAp3QH1ryzWxPWRcklgSMY+tILqj9HIyDw7iKlELKBPAkuyFmBACcV2verdgo0e8B
/HEcdBle1ZYsvluHFN2xEEUKn8woKQHJFTOj7DOZvtvwgKnxqxqmXd5K7m5DBaF6HLAbTW0ku/wZ
XNydbqaL6c65HaXJ2p0w5IvtkhJM4Le/0MZ5uJVD9oXRIpg64dV2nat1I8Cqo7QedeDcWNGkdQF6
wABPQy3MIunX2wI3VAIr0SDDBUAltpHEZSRrNQu7yCsnavH6QgX0f4FDrTvsnGMnbJHBGWxKQ6cZ
XSGg0OmiixoK1jdND2nLYGVVgDofaJ9mq5zHYNZX9wcALDND4j02XjX2PAFVAafIRxAFuz6OxFjM
FV5KoQ8GIDFWLPXVp7x2H5sEw3NpJ1GUDXsIfibAtSMTxbasuGBMK2xHVb1lRAlwguzmrcrmYJ1l
RcXNm7yQIvjE2hhWShvYDYzjGRPGKRFgswattn/hra6OI1xfrs6FlQM6ItLMFYPEWvNmM5QAnYRm
kg/1/vUvUgZuC2F2UcA2gCxioJV2/cSowbJmzFNg9g7zwVwjZSHPNJ2wJlCCYeDRM7DA1/gUvDid
O90t1pPBQiUNsuy4VkD7o9SQxL/8bB9+EEgjgMuEET9gP1//oFqvOjVpEyNaPeRoyZ+l1APyCMiY
NYnavgKvC0uPf/8ekVAgq0AJD1sownedaaMXdtVaUQn4GwdEklPxqVp+Z2hZ3ha0oaZY3ecQ5Ag1
MM8lnK2vF0cdwFcRLcqji6lRYEDakmxsQ0evRAgmM1+XFg2JwY6ydSUHt7ZPhVpM2HkuLR/WppGc
aMNCg23HBUSbY6FCKGIzphPLct0F5LPekPTOW9rKN+qkkVjorXt7R5bmE06cMOJaJ9wFvF7DVFhR
OuSI5oEc0BFgCMvS5w1HYKAHAqXDe4C5FMT0NoL4BUwQUWbucgfLl5jYXkGrM5ovKmihb+vChp5D
GOJrZM2IfESlA4jeCITgzoqQzR6adAgYQNy7H/Xy0pfZXgW1TvH6LyQCGgEDAgAnxOzD9S2C+T2d
zAYSl1R/MbKsOI+V8dJ3g4PhcDBIOyXJTtOiKOEKpNfwtvANj2CAXBlwBvCztqkKelkvRZqQvLEi
29xbyZsRKoE6Htl4zmW7VFsvAEtjqMnjU4LyXTgmRZiUqMqA16wYfqV/n8fML5M+KLzo9pE21QUj
TdgTQwIIwMfr+7Q9NqPEmVgRFqt2g/p7MN6cLh4ATsNkvdotUbAZ6MIYhgMCA8FweD2AtWCi7Agz
Wg9r6s+B7Uk+kFit456Ak7f+V4bwhQbXyUutqO3InZZ9zuhLagMqoPvd1FXQDhkIxudDnybPOZGZ
/K0vhg4qSuC8pIs0+voix3pmaeOtdlTZ4CRZDSfUWRJYg/fkauTP7Y8mdrrej3kpTFCPISXdWueL
Hdl60pADOimqugMBc3vvTJr3U1uZDchIYj97xXSesBT1oPRj8X2ZFHefaS6KMgl0PA36Qve+3P5t
m/dgWsDx9PBPhNfX95BnTEM9prSjhDY/l+G7ngIgIK2+V4mUq5f/VYKXRQEGMLdAyeNg2ILu5gml
/+smQBDnAz1T0cKkdo7DoASr5mc19cem/z3M1V7X3m6fcstlgMYUFW50lQBVKJzSJPViA9TJjrC7
fiiZxFVs3eHl3y4E81ZiKZpd4m8H5gRwU4qgXA/ly+0T8JcgXh7qnaqGlwgYWVvIvgd37RcXKLqR
2zymWOCe9fO/yb5xNXjsSE9hLT/sYFjlUNZq40RJddfgLOBrv32IrYsCWhLAxziSKZzqtbKRZU4d
jVIn6jKOZbSkRxBsSAFmtq4KnsaFPltYZXT4n19kcIudNEW/zDYKVYcMi12fpCxjm3brUoSgyguI
DNx5gghVSQ+Oiykkj+wSF5gV+U6nadDN6ol0LACG6N+XewDTxNNgEI/hEQnxAisTFC643WqSXZd7
odY7Psh89XGS2OYt53khSCzTeuWkFNOow2Zh57megBlxr2goyCmdr1aa7xmSIuPmVwP+NUrDMA9g
LLn+aqPRLa7WenbUtpaP6d196iYYDpahPkvEiH1sbVgNlq8Qk4FK6anqNXYEQddP8HRLYq0tkwPU
RwzhI60CpJZgchRwF1IUn51ocFK/GvKAdTJsn63n5II+FRmoB/B6VbA7y4qNyW5NYROUNtBZDxaj
qNJzf5Dy/mxIgrrhyQLcHR9HHF9d2jlDr06xI0d9ZYi31+4O0DTg15SE9hsxx5UcQQmSYV7HKseJ
SsDDuDHW+PzRqUJHjxZnlKShG5rwjyyMGQsRgMfGhNVc4dTB8HWsWrl54JrHv7Z4HPQD2QrqBOgE
Cgdal2zy1ByuAYbCDBujbgFtuXaB1i293+mObGZ8Q+uAqwZYWCDyIrQRS+jeoLmJq6PwQoefmOEK
au3T7QNt3tqFAOFAeQogrcSEAKJ9K8rH3sCCaXq6LWNT2zx0vVGuQtwujhUX1ZD27VI7kTWcNOsP
hjJIG/UYX7gthv9UwaXirv4RIxhxczI0pRtxlNImyc7qgEcIvI3JrxuNBH2/vI3NaJ2o3XifsrKV
mDuxa8tjQhNZMxhcMBGCXStB/cB/nCXY43IjC+MS+rQc6wmI3i/IOH0A8R2z7JNevY1WPJmj5JGJ
E/YfRAumSacKXYkD0QZkasZw7rr1oGVF6MBK/ayBlpwm8y41zGPtlU99UkrCgO2z6xik0HQAxmBa
8trWswLEUHQqMKALQKJxTs/gjTqjCAKYmnvslt7pdnaXty2w2twmboqvt7/71huBk+FYzdiGARjm
tXRamsXUwNtE+tQD3LXUi4Coqizc3fCfaAV6GIWBCqNSwU3dRRSyrk3ZVLRzI0SG/tx9A9bTnplx
DlweRvZs/HP7UFs5BhoLwKBDjMjXRoSHaWFBSpkT1QVuSDjPnwo3bBoAOB5bNTmCaDYc7C5c3c/K
NL+01O+8DMhassbKlvlGOgfGS9Dd8Lu9PnPbj9DWofKih3TYJ+px6gJXCUvZOM6WGMBZoSGPkgLm
Y4RYuMDwmJMuKNErzN4xbzpiVmY3prvWtk+pLrESW8YIqzBI6iHRxlzv9ZmckYLqlZl2VM4tQGBq
9CPL3rBOld7aex0cXZLXuWVgUUNw0JrChB/ahtfylkVJlYIYSEw9LPeoVmv4qOkDNS2X0XJtnoyj
l6J+jbE0kVfBBdaj5U042TINGGlyABHAGs2n6X1GbIkfFNeK3m2OdSFMePLWANLeHhFtBLpCwCuw
pbSPrdUAtU4BDVMIdMbJn6jZh0ZKmp02VztLz7FOMuifm6RRgWLQLHtmZHrAEkd7xnwo3c0lNc7I
iuqjsuRYlCcyjI0tS8GvBp1NgHrYIkVIhoat2gGtPKLN8gIK8BNuS+IHtkUgsAKjJwIFsRFUZLRe
XOTKESnt361Gvy/qItvp2novfAqCI/6C5kicvdLTop+HwcLdWywoE+3gjuPd7CZBqnUA5cn+bpfg
/VOjps2TFDTQkO4JGlwWFQGwlx2tFdMeLINj3C0eO5hgVvxRzvMU3TZ9W3qMtBXTp9BhDK8I5sAb
l96ePASnGWCGrAUTen3j9wBH9Or9bUlbHwvvBUD/OBhCOkGJKwWDq6zhYfDkkP3i4VnaNpUhhWye
B0G9AVRZpA6i52h7bEnYLQ+xanYo9Ab4h4Dpa5GFlbJNms0DXYjiTuzCSbkWIdpsow2JgeIpJCBx
9N3Klm1fbJk0BKMABLd0Gy0PIdTR+bhFCjqtyEta3VfsofczZ50ArJXIUiKZKOELMVZO6KryoL6x
D6yyXX8k2Eor51USB2+VAMAVhjF/9LAwiC1yXibYFyxsM0fyVT/n0x/FGUK7PJTznjgF8AaLnUee
UxlMxqZqoH6PfjviVkPMXhcNOHReDqFW25yr0Xzu3ObZzAD3affxv9B1RBMcCoBPCguqkdGELVOJ
Wo1qlo9Ghpag+pfb1e+GAtkxBxrgxK5ix3YoU7vzqtmJJjqcmNft8yR9bTP1HtQRP26fZssEXogS
o+2SuQVdXYgqzP5s2b+J8UUf6Z7PX0s5dLY+EicDwX847JmIpY04YUKRxnUi1uxSwBxXwDbelbKB
fJkUQdNXTcVOOgLPSNP9do3bOUT9um32t+9tSwoGO8Egi1wZNU7+5xcGAmfUWq2CxdPH6p6Qs54a
/jLTQMFs1l9LQlMKFg9JMs/6BEmpu7qKxvOhFmwMAZKur6CP2blDVfmuR2XJ/4Y+IIJEfRBVPGig
WG1KvNRYjC7zorknh3r1EIHgawaL0gRzMf6ujKSUREAbptbCIjq03UAJHGSD1zdZY5qPjnPjRZZd
/qakAjrTrMiYQTZSWoynIh7EiYDq5wpK0VedVTE2eFE3BnoJjF1oBiArV+q335t2d/uLbdhaC//i
qIVAKULscn2iSkNU4ZLRi7R8bX0111O/t8nn1rQOtwVtfSwU0kzkFbxdLvqPxMvomhmdF+Xa774+
e52ytyGsbPTAMb7clrV5KMB9cmHAmBJpkxGSt1jVWLwoHWMMudXaQyEDQN94UzxP+68IftyLN1Xk
GQEnxIR788wAjZJ9ChRkNa1DwjLJo9q6OSRDPH9BXRUh9rUofSYVZRSnmZwfU26cm5cOG8or32+S
NdS2VA9zKugva2gjfdhwL7vG9iZ0s6KJgGEyyOjuMT+7A4CX0VG6/Y226gdA9f9HlpCTLYXbpUun
4gbLoDqvPzDB6cXkRCZ/pwCZSwYxtPXB/hEHfPzrW2Tp0jQKoPMjB+gm/Z1O7+cvtvrr9qG274+j
52IIBf1q/VoI1hmU3l1ML2Lse09eNfOl8kLWj76XPulmEc4y4oJN3QC+2P8JFAzSZDHLTfXVw0RY
6rs2UMW0r8X63Kj3E+0lxm/rVdlg7OLmD47kHdLtQuWbSdUWtMk8dOKjnn2emmdGh+D2BW59JYTm
/NECmRMdhOsLXO156StAb0bATgu0OrKaOUzMP1L+9q2zOFhlQTQLnMwP7aUam1OD1kPRk2woQgyT
trHXqdVDrdeHf3EiLB0g1UC7DP2y6xOBu7GrVzOB3hmvWOTyGxKjtpL9i84LNxDoISD/RoNRcBqt
OTTMU7sk6pKwsILR8yvn8+2TiJBZPNSDDBDS8ZlKvmp0fZSqGkzsTqoJVpWtfI/b7U+uNvRBZ9Z5
AOTn+l4r8y+67nY71NLWgAE69lw3Tn0YK015yhdtCs01Ww9VZqg7Yyowm2Woy4OeAT5mwE727vYP
5tGtUBt+H+RAMQus5ZhivP69FEiN8+B4STSs6kPSpc+1cl8nn8ppOlhoTS3et9vyth4jHxz5P3mC
RUvyLG0m4CdHGLH3gDGNNnWfvqUyUpStrOXyXGJsqiq4L81Kkiiz9F9eooFhKK/CDpUTjLYAHV9D
6pLs877wO1NWF9h6OBhA4809VF8/PBx3LYulwO5WRNgb8NV8ZfjhtrJax5YVALgzxCCnQFVFUDQH
6M4GGfIkqhYHsNgKKw5aYXwbqAlAUcWWgYttfDesPfFtFhCagP6D/5wLw6Yx3UuGDEbHsmKd/KHj
xF+pDeKyWsZJvOEgkI3xGQ2oI/bLBS/ktSumgttSiQqQHpoN4CerJdCm+2Xiy8iBWSTB2si8+sY3
Q80T6IcezwPh2q/Pl9RuuZStw9/BgukwP1NSX6aUWzKwLc+5yVC2xvGuZdBOmXNlMZUoZ/phwnJJ
Uut7r9jdfmEfpfBRQRSNOWs56KGE60s1igX3Foqh432lmekbIBnVzb9eYLiW8sGWJpqHSZ4ksmsW
JGYTZjJ+so8KziWg7WthVR1kM4LGJSofS2R1EpWANjS+JiwLleGhmp7/zXX9I4Yr/oVij0ytEoM0
eEe10t0Rz1zPWlIfm9qTQQt/fELXBxJMLZl7k4wg4IscoPX0YRZaB+8w/+VOJhwQOk1ow6JeYzgY
1haurSI9ApBJ9/iKVpW4garuHUxU5YBuLAxJtLMRn/J9a8jS+KgTikPXl9cZ81BpbQstGPbV+KQu
U2CZ9wurAqXc28VzqX9OmbIvvUYyHbLhZ7lkmyPIW3zCU/hsyFzavrVwmU3/Q8tfOsOvHbAvVPvW
PuhGvGb7nmLCjrhPyXPd7VVlB/YMb35Ss+Krmbifu0q2rfbRbOEX4TJUA/ORWMQTLAgYgSyDoMaP
pa7vNYDYiR1MzRnOZ37RxyxIw9t6y/+6a8eNwRgUELA9hn0RvPTrq0dxsRsQYSeAPIJR7CYlC/Om
NSWx5oYx4WE6Z/NAMg/qymspTFFTgPX3uOYF5qrYIST0qWyrcOPmsIYC34LYzkJcJtxc45CCKQoM
/krnvdcH5fSKRWYeCLZLuCw/K+fX7bvbiA7A7oD6NoZ1gdaPsd3rY4FFyRzqoVMip+nnbkcVDTgF
ClZlgJ+yDvMPe+py3ce+R/VZQWNqDCjGdwdsiw/e3w8ycAX2HLhw0JtjAvv6p1j9RBW3tpRIqyw0
5yl9m81JtnAoQklzqwAEEjgEpMbom37I7JZp9pbGwIHd0tf16mQ6YExCJGQsbuAN+7IGFNyDaxRP
WFnYjwr2tf5+eBA/gU/yYqwLqPtiamTVjp2isatETD/n3Rcwrrl9AP6O2592S2EvpQjX2XZLYSWe
o0RK+7V3nw2wq7arRMbHmBkn4ZUgBCjoWImPYlSGTuvSIo1ROiHl4eCwl7wJl0/N3688ojjDIVs4
+AOK8IKaroArYKtWpXGeHjA8HBbtg7fmwVh8+/tLu5Qj+Aynt8d+sMs0znIMvi30TPnuXivxFhv+
7+o0gskmK+1Ty8a15fmK5si5mY6JZft1Biga2SfaVHhH9/C4TQw926qgB3Sm7ai5fRqvzbfS2AF4
M9fco6Foz5Z5ytoyzLtnq6T+HPU6PY0zlc3fifDm70/u8hcIH88G4WOb9kMavxLbxySC4dssrKLx
jjh+VgQtQeko6JLgPqioxDtu3TS8Mq8PAFj9A2oA1UtOUDelMefbW3Z5/x+Kw3mRvISt1wb8e6Q6
KIsi9RUS9xXYDwBkMNK47J7adueOh4xJdHMjDARo9z8iBD/HFEtvktVMY15EVIzOt41Hp8wO0rXf
LS8EBBlMHTt8XEmMZTwATjsZ6bJ4eF7IuSe/5+5uaGlA0rexe0pUIhsO4oG44MFhRf4rUMxz6hV0
0J06ZHFt2/60/qZKDg5BHDDhYAj3jZb5OqDYy7z3bz/3LfvF93NtlOJRQH+P6i5CXt53BbM8BBdd
uy9cC2HSF4Y28mKip/fgjjJ4sq1PeClP0JJmqOA3nT6LvRGIK0u0FonPkWplixwb+3YAOFIR/HKv
jv8jJCUUUBNzX7Ms1oujtXxp+7vM/sncxu+ce4ycIRRu0gcdpJR1rK3f5/pTr+xpNR0I/Rfv4vKH
CCd2SKZigUXP4m66K9Pvvf6azRL12Xp6nOrdRq0JDlVkFy29fF4z3cjiFnoyJHqgAohymGTdqi1d
QU/MBVwG9kewLnwdnsyjbuSenRJwcIVa831u6atWHfN4cIa3wv18WzG3FOVSmPDW3czsCja4GcJ3
oEzO5l2hPWedr/fD7v8nSPQOlYbJo97JYkKKsF1+a2UdmL2GwokukSTeHzbQ4L/5lgEKPuCeEl3r
gNdsJDmLaL3zcnXfa2FLgd5khNm68xKJi/2QkIniBB87agAMJUvBwCxhIr4L9DrUsh+r8zO1Y93W
Qnf5tZC9RSSTMKLDwcyQoQIzBss5qFqCLOBaS/TWIpaVGGq0dnRfKiCsNF0Wd7NSBQAqOg1E/XP7
A24JRLaFGhHv1mK16lpgpXXdZBeVhslZUK7V9rFUX50B3s4iwURktH9b0pBsociGfhVWOoSPqLPG
ocxotWguSB1YvfMjqdV90rlfx2mJSGrKkgLRF4GvDdkAFhiRD2DURhwYcKu26VusQESrWgTOZN3X
xvqqKs0Zde0gLcdngya7gbqSWgj/TJceSRArDg8sBJjYSwGxCCz+eAhSPLV/vf3hZCIEE50D8wJp
Zob6b6Gfq3LYo+EpeXKiZeTjDxhER4EdzwhYAMLX6to0a0eHpLGXVvvV8Q5wF0fSfbl9kI+f6FoK
15kLJ2raHpmSErG5Opdg3myC2vCCSvtUlgVogNGp8x7QiPx0W6jsaNzaXAgFbGOiTwOEGiN2WlNM
gjY7j2qS18wv6FoNcDTMgAIEETOTaGVcS1kKc21nC1LMuveNjgZOzwJsk5a5bCxLJknQhsRbaqVY
6jQGySmqC7O6Az9LIWurb94aKIZsjo2E4rVwHmbV49y3kGKBRqn2gOtCQ6k//lBTgNqhUMmne/Bs
UfkXpFClVV1zRizMZgdj9ani9w6Wj8vnfl8X2fvOc4HtuRCYEdFtrfj4piAZSoywFdUwwPNdf6+6
rEFiMnr4XpleIbjJAfuam87+tpSNW0SVAlEjYg2gT4jVa7s20z6BN4s9vT4BQ8EftPRU2E+3pWxo
xJUU/ucXGp4qmV4AgyyLNdfdZfVLa5+zod0rVLLK/yFB5J8L+TsSRJSeUHbix70QNBttbpgVAhsj
eStGUL1kbmjVUTv/od1j1X8fVc1frBObsZYBtszqb4FR3uWjIIwpFlwq1tyu5WOYHoOwaU3gJbUw
A/VpPb8snzChL4u+t74b3wDgnhmYVpbwxvS0cnsvQyaRJ+uhnkBtMClHx3z++++GRUTOlorZH+Se
18eZMTvoltlMYs0iQHZxAj156lXMP8s4DLYUBF0BJC9AE8Bes2ACB7vunNFdSGy5B5AQnmAzMhWU
4XMiKX1uvSrgiaKKDrgz9MDFE6U0LWrwJcSJkX0HPW/ha2pahLev7UPAhhK9iuE5qCJuD1oofB2A
FIAtvG6LuBpfqiUaHWDta8OpNPdu0ewx/hGsNPeRwsiWgt47WtdWns9h4982CDD5i77+Yvq4qG5q
GHmsOItvgUpxdQ+qjaX0p1lZj9QhB6cNRnJnOv1eHWjYlV+7XMZf8vGSMUDIeSIwtINBLhEtqiNJ
0iokKeImqmMZcM2HEgwuF4vvqE6gF/+ultdHrE3WKrmTlnFaYZfh5IEcO4nncbwnU3H01F2B+Tvy
6BTtwc0OYL958rJj0+oRLI5EmT4+Qmx8ohuMrBsf2Xzn6r2wNp1JAK4zLVW8lD+N9hfmJCmTWLQt
EdAkjPlhytRC//T6sEQHQ4GHGfS4+0rHJ+3hr6fTcJvA//lHgGAxs6y0GuATV3FiWb5C71pfWxBw
P+Qo1N9+FZtHAbIuNuLgSME6e32UJU+GamS0itk4n1hytJv6sTSV020pHy2Jy68K4TzmTjDcLLjN
bh26fjS1Ks4W+2yiv6GXP8Aq8lwtv24L2ggNIAlvjFcmkESLBReHtGq6JDo+TdkHBMik49ehBtBK
cW7GPtBAgGSbCCIT2VTc1gO4Eixk72tqu4uSQ7Ddxhmj/tS8EPPczuahrNqgmJSwxf8UARjuDTie
cfmD0NVGudCLb1+BmAZz3QF0GprfgCbgaMbXXxSgVBjiXu0qptPop3nqp+xzw042TI/pcBBqiQZt
ynuP/zGcjJFe4eBA1nYdFEXw3rTlxWwH4JiXbd2h1DrbJ2ZoebBqdbnPG3M63j4pN5uCWUX+AYOO
9hJCDHGcvGwmZQaSDmADzfFsl8gEnNBVQ+KaX2ZllgjbMuLAAvPgCHnJC2hT1/dKS6sDofpa46VU
CFYwdvJk5i0JxzYJc4W1QTWQYW9V5hBiE045NK5T3oM5pztpTZUd02EpQneuS8myz9b1ozmLdwWL
ASgmwVQwLD7WC21h0r363kysl8ouT0aZnJY2eaT1U5djfPH2vW/qOnBrMVrEG1zoSF9fhQVe8Xkk
dh072uP8NWOHyYB5n+kBjV+aHiaa+c30bDtnXet9PiRTvJbnVoZIuOHQ0MbD8hFH8MNMlaDoDcVc
TprUDdjtsdC2GtTdaSC3kriTLdMFXnfwb6AJDJ8iRA2DZlY6cqcmdg9oB72WTqhKvuCWCb6UIDwg
w1o6fVUhIUMIQvRf2RqZEhHvyik8FRSOsPeDRQ9Mi1tciy6cYs8GnaG8U8er6vnozpjK12Sns5/m
wQVnSd2GZnLUM9Vn9a6zz2X5Bow0dpcA3rb6szRf60fAM6zzjg0HhozL0vejii7LbbXauAdcsYYH
hhIXBq2EexiUEaC9GrZz7Xw5LAOnAQDmaNbJ6qwfdpVhIdGNxj4r0NlcTnx5fRlrZY1abU41Unuz
8p3WBe66GmAifDdaZ/VHS15bdMdbKyiSUJEOL2wo1JV0/ucXn8Kr15XVGeriKvCq3MeVPSrauSBv
/+IyebbjoSaKBplQtQPDYLFgwBFmIVGQ6BT+AC6CPJNlPCI9pft+lzwPR4bAF5OF56HWoHNXMpiC
dD32Ldjb0qcJtf/e81eMW7H8oWsP+cqQwTaB58Y12WMGETBoAcgkfeKe8xdCntJ5P8yB1o4+OBoO
tXuvJd1ZYZJW3Ya9QGaE6jDgbhAhitiiZGDAntKdOi4bwEBZLnYix7aQDQVtfV7MggGQyON8PeKQ
QevN6zzZZh1T9pbO6oEAsblZ/cz9c/sDfyyKoSfOYT6x5QQsNHEvWtXKwi2Gsomp88nDwCvp/7hJ
ESwYRPN+sDJiiS15nxvu9kqiYPXzeSjzDK2P2AWeHK1DCt7ktvij0yqcFCIRtvlIAeuE6W4MXmMQ
UlBgLQNFwWqyJl6WIG/Axty+Ns6z1/dh1w1BSuzXYjx1k4mahRlRIqmNbCWLiCg4KBL8C4bnRRtR
YuIOZRjEck3r12z2VZI9JO60p47yzNrle92kvjlOn6u5B7F7v0rczpay4lWhCg44M4Q4gsHOFpJM
GcYk41pNlH0/0PrL0iuqpJSwIYUj0mJIG/kSnKnwej07K/OSFm08097ZMXedT1XeaZLQaUNVURVB
8ITMni+xCXfZKzb1nMls49H8WqaP4FY+JKp21Ii291oncBgmIaa/HJqEXcKYHKYaMWAKlycizXW0
sTswJ9G4KgY3sLXGCKbJlMGObjwJCIB2ACkHxbp3BqQLW16uWZ0qSk9jAKR8VssdSaejk7KA2L+l
kwYb7vFKluA3WjN3aYPqQGwtaD+u5l3WL2fLYxLN//ixoPRgo+YTRCgUiEONVl2ppKd1F6vmfhxn
42jq1Nx3c37O8/ZRJ933YVD1veNmstXNj5EsJAP0lodamOsXR3BKPIQF9GRdvFTnJkeK5D2iEqTk
RWh4sZrINn4+3icXhwkEvnCL2jt/Gxffrpt0TJ45dhdXdthPd0rziKEZiRXbuEz8YgyvoSCBbpa4
dt1BtuaV9RBrjN5hAO7J7b8X5A4Aknu0+L43ZGdIw5uPb9rjGo96HabyEewJloN1TAcVQj7gylpr
v7BcD5QRA5q33c/G7WEL3+DLh6iyoFRxfXuT3dWlVtpj3Dk/FSuqrcav8q+3ZWzdHlZvQADC8Zfh
s69leKygxGmtMc4NLVSJgkC1yM5TXwZnMKT8KdoUw0YyyqGNajXm0j2To7mggID/XksF35DdF8Uw
xFZlPDWDh2lF4+RNqY/mD82s+5UQvyjyr2ORhXZCwil/zMteYpg36hj8V3ASVN7qRXZz/SsqkETn
ydgMMZgRQnvewVH6Y7nrl2+m8agpqt80U0CxE3D7ykXONsRz13L5N7l4FUrhUsZmOsTjH+aGrukX
StwCtGcNrcfsFUw32W5Gd8rwvTpwZGnKhte9ki4yFFXpasHpQrpK1Ldu+sXYIU1Nf9b6Haz40h8B
pgUMnNCE07198I+WnPeRNKAhYsiQE+pen3tGedPJpw6S61+WddLZqWjR0Rz9te93t0W9VyCvk7Fr
Wfq1LICBFgUyAGgYx2Q6tMnTYL7WDDAGIMEAMvRCFb/98c1gT3WfoqJxX3k/0YTs2G6WqJns1EIK
bS7o6/fpNMR6Np0sD2gQoJG33irdvV9MIhG2kSvwc6MUDrOE+xSTUJAwOAA5rIa4tUv9l2sw9Yx6
kbeA41ft/ozryLqALMmw7gqAO4y+m+SqBjq8rm725sTG3ZrkVftMB7So0soyf/R13pY+mUvnU1PV
egtghoJZu9XWSWTmnd6HgKgvlIOmlm11yBprVE9zb+fGnavU2RMxWC1DjBe5fN8fEEoxqAWCSQVF
GfX64/ajV8y6teDj+uquOczH/Mk4OsfkrO7A4QgaCJ+NB/vuU/PDTsEkHDqS2vSm/br8AYImk86Y
O6teh3j42uZ7008jfVcVd/P8c1WPOR1959TRsNAkAevHvAcf19AxloLdBCwLiErdsrwYM5x7JGMZ
tHaS+KNeV8fZSaYvTpWkseQV8Yv88IouBIq6W9RN5wFmKM5nCqYfetQxh+Pop8JpwgFVx2p+rcw1
AJ34bcEb/hUtDiwd4J+osIrgTXinoN7S9CEmlW4ERVow35rWdH9byoZ/RYEChgi1PYTMon9VrKEb
VKccY1rdDeRbov/WDUmkt1HGQ4JxIUPwMU6SOmoKLqPYtr6qU0zL89Tt2K6h9wyQBf0dBmH6F9sf
7/T+oaNvKQawbx/yf0j7suW4dWTbL2IE5+GVZE1iSZZkW/L2C8ODzAEcQQIcvv4uaN9zW4XiLYT7
nIc+HeEOZQFIJhKZK9fajPcff4F02zTmtGZsIgxZ+l2esXs6WDGhbznBTPRuTHxrTOjEvoxExdWw
dYio/8Bdxcw8eJIuv9IuH8xAoz171lZf/9yWSF8wGZB+vb2+TSsoKaASjyYR6qWXVsBRk/WdSdmz
47T6qTJpf3IwSayAJ248lVHVQwILAgggMtFeuTSTUl6mHbHYM2b39vYP/+BGbQSJ9hcrGh8aW+H/
pviw5A/vozlp73KLj6wrTPY8FRi5dYqZgDV2Zt/tyc3jtSvZuaPa+gmjhBjZt4wmsdwUdSDDZxEI
e4rdumZjjJqG/oDx7RId7No/VXPD93q+TvtBwxyubab9S0+C6qHVV9CrZ4VqhOg6wQLQX+DV0T0A
MuCKi3/B08ceCp8/11qX/7b6Ko+aiRqP7ZQZ53XoUsxhWxWYDaDVAAKebh3vDLDJ/rrtIVefOX4F
nlnvo9Jg2pNfW8zy+LCU1QT4uHUqwEtC8+w0jiq2pCtHFGbghqjRQVQP/+/SQ7R8AVDLZBO+dKf6
lvmjO4PXZcKsw+3lXF0C73ZQXgbfsyhOSTHZ0hqSTQudnnt0oePKqv80HIyAdrVApapo49vWNjcP
pHb/Y02s+kOuapa+02RImJ7doEmjwK203VqB5Z2iUPK34fh9YWgziSljjMxKG9iQns5pP0zPaDmE
vZneVTWPvWJVXN7b5/QfM9Il2gP0U1rgzXrOfecLRtvTO5MHuSLub24bCABAJGyKdF+KSoXOpq7I
ObatpIcGEpZuT+8m39jdPp1NX/iPGRmkxQKb+Bxjpc+j+TbyuwlCwrz83Juzwo5iObKwoUfWztEc
HI2PSWUP3YxyYKE7moqwJ6LaRdRDHQnfEMqRQPdg+FAKsl1AzIKk8/Ssl33+T+ulYDTNacrDSXf5
zgZGPE4Lc4khLaaqImysEHRZ6O6BigLwJflFX3VQMfDqan5m2hD5FR6CLt0ZmJq+fWBbKwSBKiIF
1C3ArCZ+xofPKTcK7JrRzihm7Tr72RygUF3NRkRzLI35gInXqsmdDR8R1PmY5ARcA0mztKlmN4BD
0FxnoEasOuwpg9ynXr4VeYvZjHlcjrdXqDIn3Vw+tSxeutP8PE3TPvDWIRzBHxB2aT3HTuor7uWN
jxkD7nAYVEcws3sFnxpN2li5Pj83VX20dX5Ac+tv4aNwyo8mpE/ZZuYEvjhzfnarV3uY4kG7J/aP
NFXJ42x64H+W8n6ZfnCNhjKgsk1rfibVK0RJdgbpoUOyKAKTtGEotZiYk0FGhpISYPxyAzDHq5B4
dm8mTeeRve6kYMXIxzW+7QTbVtAwAQu06JcLJ/mwFp0MKfMINRM0ReeDWbh/3KaoFRehXEf5dy2o
jAkLYKeRPXsm5cpGnE/SQm+qC+lYro+NTpdHe+iGXd4aZJ/Wzi7rfAr/G8hZa6spLOdy3eUz2Jtz
ML3fdfrqhpBsnqPbWyBn/v/31wmVFCHSAXzn5R74xYzpAXMykzxfMbFjhmYeHIgbnCajiesqSR3w
RBcsGeiT7h+a3guz9YXWB99E3clTfCfiI/8QWd9/DLBagvsGEuYo9l3+GE3Ty1pD5x36EBEbfgR1
GdL2kC5L6BKFqa2zd4EZQEUNk8BXVbUc9aWhNTUjGTSHHQl8LarI3Cn8+F3bS14R5uSBM4SPofUh
RdKqoV3NWQYXqyvz2K6mfZzSnB+dGdtb+I3+vNpjGbd+9tqmOGcnn/TDZLGTnZIvoLFjJ+Yj6aQL
xJuMse/3ELiDAMTErcjGXw5LmmLgvqFa7I+ViRov2G6H1Kh2vt9qcWCt7pE7kDxomt6Ix0l7cSxS
n3JupNhW/dvAZnsPIG6+u+1W0gXyfpDAeBmYjAAs9YqktfdawqfVNpMe3DNH5utpYncd+WXnwz9T
zf0jNET9eK6o9ee/MIyXOMQcgXG4kunLSWC1YxaYyaq5e5p2D03e7LuBfvL05Whly11bqTjrtzwJ
9HGgUwXQFyIGUqarFYzOuV1ZSY4yLrS87uZhUXWX5Ofx+4Zi5gyDKYBxoYcgp4MgjkOh34KscXNY
hn1/yF+Gf4I1LNJw+u3+JCphQLl2dGVQWhU6OwYzUxgsrTnM6p3xUyNh9cP9TIrQ+pE9ZlbM0lBF
CLltFrUUA4rxWK6cXdsd8QwK/eFkSh95HlefyL175vZeZ6HxAOqOF/ZIR8U1IOO5/l0r8B+IOh6o
fmWK36Gx51nHFF4yMBZl631ZxO20c/RXv0SJuwzbILTal1LXwqr8o0TNbYZgcGlC5xxwcSDKpDrh
3KaQ5J5SM9E0HxRUpY05fVCjrpHtZ/WpbkEMznV33a2+Mfyimdbv+8xr79rMBng+6D83mpGFrjEC
ZFE09DzQ+fPtj0q68//dH8xDgeQE5TzEscuwXAQaWjIaaqVG56/PbT2wnWmNzqG1JlUdaCtwiNGr
f02h4HVpCkiVBnDazEpWa+cWOSCap8BE/bBqT0gKzqbq4ShXTKS1gf7x0uBEFpeaBGtjdne39Px+
qfX9pPUPIEval7SNOjMxrGqvuUsEMGdEmx+3N3dzxWhSifc45ApldW8Uxznar4WV2AMA52M/fOt0
PTa99XvnEjxh1uzQFESR4G/5HNp12Gh0eNGIl0ENrp7OWlb6elJYd2T2D6mTRfZiPgTr7/E1g76H
FVvzfeZ1CdAz8Yof0nvTYUHvS/35bbgXvndcwshBIGUts8qkWZA2+VoZiVfX+8L5kg5a0oPIpdhV
/GEBvMzs9Du9+5S5RwpQbZM+Zv53Pc0UV8dG8oGsEz1anAHI0q4ePV42VJY9GUnaPuCkEX7S3bKm
wDG9kaBQxRzpASL8DtZ8zEWhvR2AsPPS7yAQ109dahqJn9HQMeZ93SwHvyOvk+uE6DlZaRcXUOGr
TBbOTuJ5WdzU2dNMh8eiGXfaoioMbV0xogYAcQUkw2hXSC8wvrh53WqekVC9f1nNr7mNgfGq/hxw
sOUvoHudUfAIsvk0Wq9mo0Kfb+2+qH4hDKJeBE+43A9GXJcFM/Ixrmn7erkzBrJrpirEvLqhwkWL
NFJKylAr+h9bKMhe2rJom/vgoTESY7hbXsYmnOwweHXP7nhXKJvIG+mBoCjClBj+Q+D4L42VOHq/
6oiZ2BbkUPgSBSCXzX8/lfRLiy7f5Gb37rhEC4BoFAMK6dMChZTbIWbrJ4CkUIwX6oCmyPDYwGUl
sVmADwz1vlhrXJTIvErVp5Crwe8ujW4XyooojiFNkWK3ac8FhlsKPNp4ejAyYLCdLxYdIpe2O8/K
71pwO/A05iM56X0TpnPSs3Xfdd2ffDEOASJQNRVgfvjdQhBsXuuT0eVAEOsniPkqPr/roCuSKA+s
lIBF4BkgRf3K7qAaSQYzGSmb8Ora9dnXYtwN1klP4yLz3m4fwIY55KIgckJdF1NU8jy/5ZaaQWc8
srqMB9G0gM+IOkfqtFHBIVM60gUX+KRqQG4kU4imIDVGmdfBqcuZqRHkDUKdYYINIdg17s86BTQ9
iAOnvGeAyXsv5fqr6n/b2c4QRRcyqhCQ/59fIPQfMRsDpVtpn0GIEmiTtpjJXEwlBh7aU9mlZ6ZD
BNn/WRt/cq38nE3OydOGN9TMcM83EZ/54fb2X3/vYh98PEgAogM1ixRb5rxqMsFYk7hfa8fb5TYU
oOs9AxyGBc6xJ0+AMty2uBFML01KIaahbVbzGg8gR2MsLojV7711tZ7NsZx2/gLVMbu0m9+DjSFI
WllVNNaFH2qsU2mlC0OXse7yh0j3TFv6boGgbiaBVmr7ucr7xyVYq71Nuf50e9EbAQC2wIoBpCI+
f5z4ZahztXLgLdDcCc3tfWkDUe3axQtkBBvuRNrwqQA9uRW287zr0hYk7A+VFq4voxu56ad63vvz
L6AsFgMgT5RtSQj5FtWxXN+6l79Q2o0sywm6qaaZZG36286LEEpCYGrcLXOYpvNdV33GXNu+0F9T
/1TXZ6R/mfFQ4J3FVDVxueuEaHn5U6TrdqWgYFyxmQkD7vEzBGoNPeLWaeLHqo/qLqalokIos/f9
axGAegy9IcUBY97l8YB/KQDprG8mujVM4TR9cqdwnc6088PSMU6m/7svu6MBpAJ6oM24p8aXBSQt
Yw4NyH6/ZAkjkZ8pftW7KqfsoPg5KP6KKgyoNC5/VW92fat1eD5D3qn6Yi7FsGsyPsf6st7T1NI+
rU5ZCBJe77nkA6b9g0bfZaPxZKQeWNVs9x+PjVMcpK4f9W1exUXg82MeDD/wP0oCPJsfIUHxzRg9
cjd6VfPUErN+YGh2xzMwbZG91suJs8H4L4KOEKsSqSRw2XKhVFz5Lufaewlk4iHqg8tTawTQrLJb
LWp999EKMpBStroRhGCb8P/+ikNeKSbvhVTpVSvY9uvRtMAVlbjcjnuK/qsb+l0BJdxQW9wQ0hiq
roGMZhIOBjgPYNI4S/TT3+PDh3qq62leCrJlK6ldBp1frtPPM/fbmBVV/gtUdMvZsvlShsVAmiP6
4ODjWq1zRgwKxEaxAM6dBT+mbjQA6u6rt6CF0mRT9flZ61MVX8VGJMDVj6qN0MjD1Jh0M5E5q8re
4FYCrsVDb5s8zHtmxgz6DJFZpKrO/HUKhtYyvBt60KAMQJZ96eXNzI2SjdxOtPGbaRdhqyI/2rjj
EDBAzwgUN2bvAimcgH6F2lk12UkK+oiy7eMebRrLfYL4oOAuOVYkHF5vx3vxJ6UvF9S9YF33MO2B
SV9pTW3dcq8bSztZ0cI/1pZe3leMgt0w941IZ2W565jb7W8b3YqbuMrR6kAqBYiRTAvjIoiNdlU4
CV3bbyA3PPVW/iUtguPK2KeeJ1kGUe+1uLPTURGqNrI4vFMBo8UbEQUPuUw0B03QO9y3k4CawWkE
YfgO8u9g1IZU774gwLaHmH54o01GFbFExEBpp8W1KvRQkJfiqXzpPannMh/8ik5S8SAkbQ1ffaGL
4vrecFExwgPGKSTEmE6XsiQgmVCIQh8jIRScaBl4acJA61WjXVubCHQlWi5CcwM0O5dLmWsNgO7F
cRJ95MlkW5GX/5jTU57lu25JUapVSimJzZE3D29K1NXwtgSCWFoXh3o2GzvfSeYszp5FkwVxRw+h
OT8uaGRG9PufWlU+3fg0kAFhDNO3MGSEQHO5StwKA+va2k2C4mtT73VyKMBnsWR11JBZ0WPYsoXS
JUi0MbkRWLLstTn3GUMTyU08Zh4KFy253sCAlXawmjoM8m9///2953fQiEIxGloSl0tjxtBro214
yajdg7bZGXdNcWhbKLWa5Ikz/xzYcd2qtB+v3QY8qthRTMCIaar3Eu6Hq4X2fpE7S+oldTrtssbg
EXfwXghciBjOU+xadRkFdFbJbF5/E+983vgq4DoY4pI+PFB4rC3eq35iUrLsO6M8UlKqBGk3OoSX
VqRa+6KBLaW1Gz9hff7Nyki4GmAo0co49du9NaQxJFUfp1cLIPcgT4ZUC3n+m5fFrlMRuV77En4J
YjoyB93ANIQ4hg/b7Gl9qeks85Ou13d1cY+Sd7ew0AxytCEVVYnrG/jSltTsS4Oh5y7uiqTJy0eo
Z+EZ7u6s6lNXraqgs3FpCFsoryIhwqinK62rmie7dyj1E0NsqcaLHwVUC8He15GYZZREQJCad1nt
At8AwMe925Pp9faHs+VK74QHsI9Oq1wdmUm7pHwa/ETLwReoj+MUWp1tH25b2VwpMBQAtMFdATiU
fGmYMltfG+YnWfl57rowr52wsj7VoFqd9fpQpj0inx+Xxa/bhrdOE0UfFNNQb4CUl/CsD55jenxm
XYYdbvu6P63TPD85mX7v5bN+b7mTfvp7c6Bu8XEbgmsMF8qlOaJBfpGT1X+/ETXt00S/FzkeL4aq
iLJ1bB8NSREgmK126fvFTzi4G/BkxuhVeHspKgvSiUEkcWFTDQu6nZjBy5IrXGIrdAo1MtQfcRNd
UaTPwNLb2qj7CRhmwvQ3f2KfrPUAeidHVVW7zkHFXDz4jjBKhatd7qU0NXHqmWl+ErT/pE2ITJpl
cbXsomYOJ+fvZnjx2EAShnFM5J+2jkazFD4Kn2LTKtdPaoLhdLtNaQSBU0cRpK4zL4gloXkPYgl0
dzHidOlnfHTZTOngJY32tZ31aPHbqFoUS1EZkZy5I1Cq1IvRS0ozDweuh51x/782IjuyxRo/BUVf
0lRZZHYPGFGLQTx725c3VoJUCy9AQayOeUspuwsMPN3NJdeTpciOoFJMip5EvU3j22Y2XBqvKIQa
FHB1cKSKT+pDsKHmNDkF5vETtyjiIGs/ddmZ2CBLsl/XCpTPw6xAY25ENws5K9glcCeKSu6lwaVZ
6xURW0867+A6X7yotWgYqCo0W7sHHRRMNyJrBB5f/IoPy2r0bGZLveoJcmd+9IsqJlrj7fNZ1evZ
MgTYiy8eM6DMuLrmM03XRxP7B7T7d+r2UZMHj5xOisizaQYtVaBfEHiv6q5oeLqgkYYZC2OquXef
l5+Z8/XvXQH3zns9C74gZ/d5R/TODgY9qfsxXOi+4XzHuzfevEIdTtWdFpfY5VMCoutCmhekFELZ
TCz44wHhUeSjD6on2cOY3o99G/eui2LdHVM8NTfuBEzPoDsowg7qKZInQOxw1Utv1BPN/Wmnf8AT
fXvXVH9fuq0HwyR2PuHvr8uD3/747/4+8ixREELa/p6lfNgoazbKyu055En9fkDQBOsECejx9iK2
3Av1LUjjgasc/Q0pNvdOndOuNPSEtG+V1UfgGIMymyKv2TzyD0ak2Jw6hgY4j4mV8ALUwfwT/Dhz
8h+W/h3zAYpUYCvMfFyRFKPNIcsIH3U9GflwsMwfzcxC4pLYUcm7bgVQhGhoIok5fJAIXzqytQAr
ynF0Cbjq2zAdXub1GfOzlruvVbWLTVdDlMGtgOIuKBwuTaVjhofrECBWC1amFUzyKjDD1q45QERD
y0RM6sqwb9uZjBVPfD3BROEPc7SfdYgpWGVYZWR/2+M2LSFC4+4BOAkx4HItueasXo7GZ+Ja+9oO
nR7PUfAbqSZQt05HRGe048HBj8bUpRmf8CmvkfkkDgtC9jAaOw01YoN70BXK0axW5NJb3xG64cB+
4m0N6l4pqnUFyVsLJYTES6GFh041/je7ViV3sYG0eQf04rZBagh8gXRp1yVgRI5XiA5/f99kc1IQ
ZwnLxt+Pzp0bsHAsstDAiNTYZudZr+JUJX2+ta/gogU5DcjBkTNKASM1s6CgBjGSZRxDm720/mNA
YGo5UDduq6fbzqKyJjnL6nYuRodqIEzrPKR2txsyfYJ4aehn+1Vbdv1otYpsdStYoSQDKQVRmQGU
7dJx9IZU1IBAUdKlBxvUcv7ED2bwVtIq4vb88+/XBzQ7HtTwB2CIpA9b70vCMdihJ+BAAVw5SBhq
MH62xGUfAoMZOkWlCI+by4PMI0gKMfqAd+bl8twys4y5haOaAAabYITgDRQ+6iOqzkgyVaiJrc8C
kF1ESFzEyGal8/PdckWrcDCSDnoQ7p2Z3julgoxro02MdOKDDelLr9eiDRyCPhVkC0LgvfD52dHo
f5kMI15siCE1R/TDePFrVHFebO2lyP2QzzgYK5VvaNyozBww5SbKeCvIA9rs1+RqEcRKkG4qwubW
ToKJApqmSNnFw/Dy3IycW2zJYMsFgXpKnJem76JxqBXev23GQXEQZMmC+vDSDK4g8KEYDE2/9sli
mNYj4VSpOEW3rgA4AzqVQDWjICj29UNmgzpkr6EPYyRT1keQf8y0JaT+4zor3oQb16aNc4FqKorx
Fl66l3Yatxs0W7wF5oqs4Yx23dFsB5VQwsZqRJgQxSJUjGy5arPaxjK3zawnPqvnXWbZw85ajZBn
c5z5naaIiBsHhLcNiosgwxKilpK3t1PrWPmEXMouP5fe/To8K1Witk0IqgwEQbQZpI82xYOJpQw3
NAhJAsheu/fNMnCI/gyK81EZktYy+wPpeiw2cbs/4Ovt8qfFUSTpmybQiREsqWKgV7owMQ9lmIVY
y7I2ob/c4f4KG5Vm06afgd1KsKTiA5H9rNYKrcin3EgsI4XQ4xLYJ3RNX29fFZtuhmc6OgYIA6CZ
unTmCfMtDjE6I6nsaYy71CGRZjvpcVzz4XcRAFp7295WXBXZJiirQSJ0PX+wDsHktKwxEn3t2Qk6
d2tsO30ZodSjo1ak5TuvqB1ot/ZwdF5irMIwO3CXTSoE1NbKRb1ZR2UMkjGyy49BgZxHK5FytGWY
mfdDkL7wJnY19qxYskhepLcpng4+YB14dPlgOL/cYxPDhwvoP41k3VNMLd+N1jGvwgP5gpRxVHjm
xuUBLnqBKBPVPsT0S1uYXgu4N8EWkF+h0x3TBQkG1H29rtvb9tfbK9vIowSiAOhFUO1j8FJaWIcx
4lkfcJZtndRNovmA5LrfV9bFvvXCfEWM2raG5haiuwlsoPj3D/HdQMu6zymWRnED1zuQPw6R/bun
saEi0dtyDVxS/8+SFOHHsUTwr2GJQ6zY+9nV3ydnitxGcVZbUeSDGTnpraagACctkqbBfwVXU6Tn
PyDzffuIxE+Vfe+jDSnqZjO4ZyGpCH8I/UPbHZi3exjXiP2eKsVqtjwPKSfI+EDWiY9KOp418HtO
2hmphNWZsT+szc72CnpCisqipu6yT5DYUt2SV8sDRhLZJrCzwNKgjSy5+wBOUK8EBiIx1zU00+w0
ZfzbyPZzEJy43YXF+nsi+cvtPb06N5SZRFhGjgHIHED6l46o08LmlJtaotXtJ60/lXr9HDiDKgO9
ChvCDLCwAjkiHpzykwF0OFpgp1pS1X1sBF/c39DV6TEnhdG7bM+K/jQ3imLqxspwFaCRi4EljNXI
7/WGrBhqsPX8TABBEjJ5fA2DSeGSKiPSlbMg+POemPm50E95sYOGgOV/++sTuliHtHUpBH+t2oGJ
3B2gH/dnwhesEl64up7FQ/nDXkmup/UBHnXTkp/du2ZP//rOwF8HqARfE0rOYlrv0sd4UeHPeziJ
qXlATT90XgPvn2reZ/Pd2P7JoADu8793a1G3F5pOaDSjAHVpsnftDtJ0aw69YqCfAwrGYS+auSJM
XMVWsTDUlcRcCX64LsXWKcvRChrd/IwcO9J0AszHEBr13cL/3PaBq3h0aUh+RumN72oDBOHOIF7B
4/e1Ls6pe8DgYaSrEF7XHo1KkCABQuEJa7q6dFPNApOlU58LfDY9OnhVFhZ/fVvgD380Ih0PH2wU
SFYY0XLwVAWwoA37uv7rjxNWMA0r0lr/mhk3XZyS89Kuz6v/AwRuUVPdNbniZK5RFWIpH4xISxl5
TlAutOqzlwEwVU87Xnsx7ci3xef3QQka6ymlocnsXb4AhWhRjBh2/Rk4xWimHYaRVOWLrQN0xfvX
FuQ8GPe7dP08H9uZN0VxDvJz53hoUx161Ui7woasSmSvi13mRl6c5+A71YNIfMM9U9WpVVak+94m
edAOFCuh7ldn6EIocDGThrc/LZURKYJPzbB0hTACjaUCYjPGMsZOkSnece8sbBe5i5CAAVQCGB98
XKgNXp7KYBZFC13y+jzwKiR+flzSLCQ2aI0jn5F7nXW7FmQUYAY4G+0r6Fytiu75UAOvTSJSvcF5
jvpgn8yiC1c6xbc34TqQ4X2OtjN+IernlnyegZ5PHXBc7bmzB0CHPY3smeHWUQF5z91iseJw2971
fXNpTzpZqLJkBvHy9gxd1NheB9B9/C8tSMdKKpav40Ta80yyyHXfCtV74Tpbu1yCdC1zPV1yx8ES
0M/kjIa0hB3tzXCfaOvGKIvu3Flxkap2TbqlQRKKJ2VXtWerdWLDueeerti1jY/hwg/Ev394lgRT
S1uWlu2ZGYd5DZLVuXOIiup604iH5yMYf1F78qSjWZwiz6q5a8H4iJcIGrffeIcYkjb07e+9TNz/
eKLjg0NX/XI1pNBbDLj27bnOQfOJmfnCfsB0mAoMtfHxoB2E5AaVIIiOyXPLxgAct4bR4XMNvTEv
8r9NA2YtVWTyW1aQZIDmQKj3+fITfxirgBXIas5E29Wd/gRq5j9gQwNmXQVG2XAznAzG5sD+gx6G
PCjbTBhE5m7TnoO1aZPUzc19UAwvt89mwwlEu9NADQHJEYAvl2cDkRW/s2u7PZd6NpxmaK7/1Oap
DEeU71QhfmvrPtqSHG7yiYnSMGwV61e9pyfH+WfGnWw3KkrKa1gcHo2o2IoyDLLCKy7OkS+onHAX
X6in7StkBNFK2KGjNLKsKuY6JFP77FOVu6dhfLy9oRvx6MK0tKEoKtWCGQJfFbriIXzfjCukonm7
G6vfQUlDT6vOrFhU3a7NzQUvMwbVkSxC/uHyIA2SDgahbXsewtl/qvQwz48eP91e3Ka3/MeI/EoF
QQS4RDi+ZB0cwWn3lZUQEW48rupsbbk+SiUo62M0GPV9aROBE4WWCVvglWNu31ltO8dL1c/h7dVc
Z/OihAbyEDEaAhlY8e8foqzpU4fYadYhe0JfUKuT2WMPqIT9KjDWGga2qXh9b+4ehkHgj9CEA0PQ
pT2rZXYDyv/27BdtsyPL2u60ivr7Vs9VpGVbGwh+Q9GEEbxeciwcCHNcapHuHPTpYTAHjL2mDgNG
5vYObq0IsCIED0BQMSMhOx0zavyCtjsP/uPiQvETL6Gh5rvbVjYWg+KBgH4BJ4X4Lp3TWFQ+RH7G
7mzrB/A4w8J/kXehMIKUEIzwoHSRr8J8LLUqp7w/k6J79NsqafP1zTbzN6ex/vpqB90FhmjwMgDp
Cbq3l07Aqpo0RlDU57L8obWveBXY3tPt/bo+lUsTUo4rdN0Yb8v6jGbfzIsQQxZG8/W2jeswBxuY
d0ChFkBTuMDlMtYcMhXUhY2K96fUBUH6136697Nnqzro4KfRFZ4mtuUyb7+0J20bWIXRNjNhL0C9
Qr9fItJ8nfyTrpJs3No7ZENQxUNNHaUY8e8fYwLB/6GCX587KNk0mZtUxb0Ncobbu3dtBekQiO9Q
DwMTDAxdWvHLNnO1Zq7P82zv5uWZ202sLCZdHxGM+Baa2RayImQRl0b6HsGzd/G4n/o1amcvtCfM
GvA/RT5HGLZsD0NbKdZ1fQldmpTi9riYo8c4Xvqlo0XG9OIBpQeHmFRl+839A9MoSqUo9wCOcLk0
AIsKd9ZN2JnsXY0JqQBMA0oM7cZqgDwQjKbvNBUybfnS4RIirlefza6KvNTAq6xG0UD/rDyq6wiH
KP3BkhRHl7XWu9GBpYC9FvN9MKm0+q4NAJEFNQEkB+jHAYp5uWGmrxkoKC1p0tfHhgz7pVDB8643
S4wjCfAnci+AP6XLDbz2ltENbZBojO6I9pLVK4a7mzvBzn7747lmsxFYLICXwN2CgSQ8/y4Xs6xG
B0LHPgWM4nczxoH+goYHOPvT0FxCbTWPXLvDsLPmLz87VBK68ZzRkzUWO0c1QHPth6hngd4ZsC0B
TZcn9boyYKvFV9CdLf507jxe7dYJbQIa6PVRsWqxgZcREMRygicLDWJALQMpZuS0BPaVjCl6IeOh
89/GvNxZY3ucNfNurqtHt9FRyR9CXv0EafHX1iwVk2cbi8Wmix5FAJDqFbPhBKq1Aa8cLeksHpvW
uci+Npmq1nQd5/FAxIA40iPc+egCXp7t3II/eBpRYe3tdB+4c4jomC3Bfsm/M+vH7S3dWBAcFY0Q
gR9w8WS8tOU7tLc6nhVncDb+rLzvjfFEGufltpGNLw8BBFcl7kiMcsokh/1Qj6R3SHYu5p7FK8jO
wHliq3AqG9sGPl/cx+hiwjXkWG9WrF8XFKeBtrsHK8uDNTyU9pNRc4iu/ry9IJE9XPohXr3ocENS
zcDUoyVlF2YNrv881VCo83lc58MJxenUGvZQCI6q7k/vKor716cEexiqF6eEL0wWRGE5UuY1Dwpo
XC5HO1/PTqclAYg0bi9L3kFRnUZ5AlPbgpwL//XSGQp7Xr2CMBQ5i5on/aD1aCHVzV5vNeTO4A2N
SuzGX35SGL1D4QUTBsD94D9lyda6zCobr9DyPDR3mvFVtJTGP7fXJfsfTGAWVqiXCobGq8bikBZe
Y5KCnHMP4zntnH3OnFo1pn29eQ4eG+AagqObaGCKM/yQNRWTX0J2cCTnFBA2H9iK1DN3C59+tWAs
LCGRentNskuINQFQBPowgKU8LEsyB9VR3QGP29kbUKIFk3yJ2ZZ/btuQs6d3GxANDFBTEuqBkj94
zC9KGszkDOXwaOkAyWl/uPMjuAzCmX2pacjp97+3iMle3CVIO/F4kyqZa20WdeeTCiz6xi/KivUR
0rnTJx+BPe4HWp7y1F0Ocz8NB9IPKkYu+bMW68WtAkYnlC/AGCKtV59BUkv1sjrbAfgrytE/dsz5
NvpTzKb5YK13yqRna4eBEXTFHmPQ15MutJmOdgHBlOrsrxBswcSvFaXTuLf13gsrjZSRU1ntrqZ6
CoUpPii+96ssAgvGOxzYZIQx1PJk9KzGNObPTtWcV+YjWS16enCMikc25GJib5i6gz52/Y6YHTsa
HWi+w2wug1Mzz8wKG7dZdlCj5s/tmFZJUdP2uYKAmqKYtPHxYj4fomhIcQUmTIq1PHMgfGMZ1RlK
N2RXaTb9XjkaVdQlrnib3rdCCEqCwARYSnkSCTRijW/0PlSLv7bdn/IT8I7twf0CIsb0nphRB82A
N0s73nb3jZghYPUAPSKdwScmfcSBBem81cDxd8Yfyt/yB1O7qz+XX29b2XDrCytSWmozr63R76nO
pEkyJEcEiureF/Bh9U4V6iqaH1e6G//dyP+sSfqEHWv0sq60qvNYO3M0mTQDd42j79LKWnfZMGbx
7dVtBEJgRUD/gU8XpC9ycsEzQgT/T3VeWrA14r6/q23F9bt1TFgWmJ4Ebwr+2mWsdSrCBnxB1bll
HcRT9TK4x6Mov2uMyntszWoNO6rKNLcODSAVBEOk1YL7/tImKkjFSGr4I0sflx0UZUNj/ZX3f8q3
29u3EYHAr4+6D14sNupXkp3Fz3vdo3iGD1zDUCkUx54h5jfcd2nT75ZJc04ot+YPS6v9BGpW1Rrb
tC6YYMWbGQwjkrNoBNPpoMWpz/1M9nk1gY++/8frgc+mO67Rz+uQf2+IwmO2PBTJNeqPAUplGAG5
3NrJnnrgWF1UHlISit7nnD+l9LO/u72zW46JGxq9GCTzoNkU//4hIWgKZ/QmKNidq/FuABmNld13
qpb/lmdidPK9kYuJQ5nnbbIcNi26sFGE3hHgBUgWeDScVPKU76MqHzNe8VX/H9K+bDdupGn2iQhw
X2659aLW1pQsSzeEZUkkiyzu+9OfKM184+5q/k3MHAzgEWBYyawlKysrMgKy0YCCsXsJ0NPnzkDM
Rx0sWuaHqXxIIAKYR6IDCm7SPCqiLebg2yt82gFT8FaHrS2U94XlhoLl1XpkD9CzjEMFIOvWQGN0
ct8MP6V4C43XfTmv3YyXRv30Q9mInYx6V+Lze9LkBwUkuniwhja6P6d0ZW4vlxAuM+B9YvKWqP/x
zfhiV03DlAInJvfP6VHBnXuWsi2oydeOpUt3UJxnJJbAuILthA8DbdUBzViK+WGkhS2Bs0mQ3quO
2OJcOIwTRBuAJ2rjZykNTFHAPT8FOnW2+07zY+Hj+oJeSBegmwKAKw5JVIgvLov5gGawSQ+Bx6n9
LvfCu8zatPNHQvdIEPy4HbZ0lsGZDYm58aPUksdKqZ1J/xoS//qXXEAYsG3PvoSLWrNelYIM8aSD
brjq5AHxdN95vd/72S5+MPf9TjkWvZ32dpP5ZXE3pzb6L65/w8UDG/8N3LFaKsCDgJsaJWb35+DF
TurZ3c/2bm3rfYNkzrfeua9cjEzqVhBoayFGep0n+f2h3ame9GT5xR5n3T59TPbzTX/Tbg3vAeyx
vrABa/AGe2sT3X9taVDbaIva9pvCzT2wDfvGSji9PKnwfbjvYC+w+5vOxblqrEkFItT8UKVp7afK
jP1vGrUjZV23ETWieE2sh16et2tTsLALYZnVSGTcGQz+yqXMGdFlQvJDOgt2W26qzqkzu2l312d6
yQzYmwCqZ31fKHiehxQqIC0Qxyo/iFqW4eYD1Qi1uK0hmpWslWOWxlLH7QOyWLiwQkzw3JSFWG5a
JaLXWIOsTwNYtOsPSngDJjXgcapXLV0LMOzj+dXFsifGlYteBb4bYjazCRCqOD9k0GcTK18YPg04
Rt5CNLGHEhrKM7DERgdN2g4rLd8XPQtsB53Y5is2aIYMW6Bi80M9/7biTSOhgB29ZlULNSG7Kh67
8XfR+1G3cqNYtctFjxA6bSkpYNcydd8YLJc2D0W8k/YW1hHEsucO/I/TWwFtkOsraSmaQxAHT5Ls
JQ9l4vPpJXIx5/1UY6sINXHiNCd4iEfNSGqKtTe2pZWE51lGg4LUCmru56ZidRrQMKnmh0QDza8V
x8KmA0uObYTD7BdWSzyiGx3oCPNqZbt8p4z8kjoxbXE1xYFWcwYce36IdM1RUvXZ0t/awZcs4vdq
u5NayCqq3gyezcCaXNwvh3GfyC9jnd2Ger2Z2gcU6rfyg17hlnl9Ai5actmSO/02buoNNVEM8I5g
6q29bLiNtI1itKkwLi8/mh4sb8SdBceXtXJafD+aXQ4K62wDDQUEXTjDg95WVpVjUOgRhZTdPTjQ
wx964XzWtuSgsmK3TubJdmm/vELtxEldtJk4pZP4kc9+Tl3kU164ksawRXDxUagdoZrOQNEaF9na
utUtIR0QQPNNlxROMd3P1C+yfBPbFbHsel6jibvcAegUZJMApCpKfvxrObRcRrkDe9uBZLNmG3V0
E1piZAtxtb0+05dB+9QQSvbn65/USiOraQtYX2/ehKnxEoHOq1ZNpxZXBlG9GERmicGUGcEtGuDO
LUGiaEAVBUANq4vfUV3qnD6j8cohu7Bwz61w66fp9C5u9R7ILsNCEtg6cvlpVZWDG50zFbMda5BF
6yBuIHiQVWjsUlNXanOLU4eqN+N2R2fX9xeeZNaaOszCyEbUsJ5RqK2lW1F+vj5pl0ELTqL3GPFK
QQWBP2mTymzyUByKw/BotPvKKTV7jp3wZxqvxIHLe9O5ITanJ76YcpUTA3j8Q2uhLd4Vyk2v+9qT
WK9s+0U73/udVbjh0bmdKVXUinQixqzVsJteJBJYTeck9d4EEe71wVtc8Se22Pyd+BSHbWWWEWy1
YAdSvEmKnajyVoshlzEDQ3dihn3GiRnS1YIamiPAXYYT6TZap4F/irzBjVpvlP3rPq2NH3ebMyOz
pnSSioOefJkxQWHymKH+J+irRDdrbnFH89SlNC8zGbCurkA3V35LjLG2ZXm0ZaCd+9wPJ+l+UqKV
zqA1B9lnnYxmM0AvK9PhYD2rt1mobiHE7mrDFjUK21BWkN/LPiLoGgarsfP0tY00RsBPazA2foXJ
hya3tkZtLEaJJo7xMErDypJc9u6PQW768hmwj6nCoEraOwntxqycZheq9/rx+jJZjo6gV/2fZ9zs
6T1SqxjEdQeSHLofmmA+Ta03kLep7jfzsLWQt1tpt8M9HS1SK2v0uw3l/BRlO+KPcW4Owc+bSbiD
lwdA13M7KZvUFrQUlfwasEs70qefhjThsQIYTMMjqQUyS6VKXkJdJ65OSb43WwEUnwKYvFeGhR09
F1+mg3kRtyRUEVRur9LI6oVwANqO3iU3lSMYtvCcPnSBTO354b/YYj3bTFIKgAQu1GkKbaxkwvEQ
m5tE/akUthKOjh40g9OKr7KJHKfc/CebFsp4qE6x9sjz3WNlOEUaDbGo9SdR80LrZ18FMjSglaMw
PEfz51itnFDMC35EwfIGcDVKh2gf447hUpKasKcIsnOZP8SWddtKk3fdq6VdivcvYDtYzfmCO2IQ
MxAY5ibWsrFtEQYGehN3gzOIDzTM7Lh9q9R/9wTLiAOg7YubLQNao7bH7R6rI6bRtAbET6PWUdoP
qXkO55Utyk6fk4G7sMFtkrKLxyEvhPEIrTiQE6QOeLOdPvxxfey4gPOXFVBGAxXDcBq8UG0ulGkW
1vF0DNtZDGJUTlyUl8m2KiXqCXUi3+nhNKwkRlzW8rdRPPqC3A0cghp38FZW23UonI7HuFZ1xssv
UOjFxtU0+XOi1r9BAaS+AL9b+kMshM3uust8HerbPABgsAz6Ktz4uE1eCfMsUAEjO5Dyzpy3gnLQ
gH0u+l2PNtNBJsdO21rDv8ts/raKIigotZDY8EV0XavzmQxkOqrdURUyr4tdoXsb9P0QP113kH0/
v3JgAjJs4AaBVhM3vEkKBFRsxePRsFByMcPaD4tUt/GoJTpKqK5dEZdmEzd0NKsBQg7KTe7MMmg6
DTlwYscpUpqj1QxjYmuk1nvfiqc5w5u3CX3AKZrAxBPqRTT/h4FFks1qWmj/1zUuwqjZnEp5L8/H
uawBW0xck1rbsaWfmTC+Kkq/Jm97sWWgA4MHGFAbgBIHVS5ueFF/qGhf9d0xRq4zaZDJwANw3b8L
8e98TfntYiqZLbxy4/qgoVDIl7ckZa6zRjC7o54Mfl7KIHoEDrOPdrK8MoqXuwKmGCcwQjQayoH9
PD8ainTojUape7xmdZ4+3GK5btRw9LvwIzNKO+pKu4uTp04XVnIeLnyb4FyWEU5xHLEhxbP6uWGD
Qmk5HUyopZeRMybvZrxPYsCCoB/92ofaZlVXZWFQwagABCiOCvTK6Mq5wQwX9bnIE/FYA50JHakw
Lh/lkeAa36+c8cuW8KAF9BtwJ7xrZpzUdVoQ8SgnL6UMpN2GRChZCGsAuIUhRCMOdDwgIsJKV9wQ
RlIyjvFsice0Nu5KufWQJR3Q0loZtd0ScihH8l7QlUfeJedOjcrnwyhFsZZ0wCAcoyZxmngnRh/Y
/5Py/i+jGShhAK/CeQv/ACTkzlqCRLGrJvgWf4iQ+JTJD12unElZORUuoth36ySjKmGkAziZzr0p
26gZpLSRjmUcv8qTimYml6rSnRr3B8AZulj3rvvFF1Wx7lEjZ7hFVJFZHsE5FvVSJCqjqh6xG/0Z
+m7oDNyYmeXkcmYTqLKMJujHuzKoxBTiWL9XzF9OHyoSwF1hVBmETWZr6uQi1dehUGj6bB7bpoOA
z11epJu8xrs59QoxsJKvcnwl82O+qZQtSVJP198EtDmsjAKLKmdnFSppKF98E9+wOj63F60pV/Iw
08NjJtQxQ8gINwNySYyFtIabu4zbQM8D94enZRxVaAo5dzgxp0zKdDkOqKjaysES7qsGx1LphOnz
ytiyr+a8wtM88gsALdAex2MEBlxNqDF1SaA0mbaPournMCTSXTrlsq/lAn2xMhncMSJEvZpMnHeV
pN836dDs07y9UXRBXkm4LkZZwwCjPRgFIvRHoaR27rpWKolRSvie3rxv+qchH7zUUPwVry+2EKxA
b4W9azFoCe91ir4eKf72OnLpl3Hfu+/jlnwlzvBaQCW3dEw78wzXIvb4sErceHl+fVtHWAc+C60L
PLy/lKUQmvN9Eoxmanfzk0GDuHtszQRorK+irD0Zj8HTmkYQd71h6Gq0WQJFg9ZbvHfx61eUIbML
IG0SpFXkaROY+bTcXRlXFr3PVhNng33DyU6FV3gDidns/URqJTvEtbyksPuv0i6fjZX6yvI4nnjE
rRUhyXK5F9sk6Lxh8Ijg6G7nRo7UuQZx1yAfa8PH7UlVE9AW3cGYMBI7VD6S2FrJLniOh79nCBSK
AB7gGf77Zfxk9JTQol00YF2gxLtLb6JHy+v3AAT0nujWt8NWeAJnwBqo4iLWsClTkLTh2QaCyN+a
7ydGk6I19FSGXwQnsQPGKDc2MpzHrXlskvSNymtlsYtozhnkZi3LYtSvIqyRKI9sakV7Ir/X+k+9
7FfWx1IoQZ7GeIew0cHif74Ym6TOUlkbkyCRVDzG6VAayZAxOoMprlG0rZni1r0RZzKIjWBqyoJJ
gCCGFdq4bawtkMXthasDWjJQ4bvIP3UapeMsh9he4mdUSBs9bh8bqtwm4z7Lyp3ya5CrnZAJd6mx
xuLLgyj/WpwntrkcKguVGt1PVhKohjNnTmK6pQ+Wqjp8r4TbSraNdBf1EPe1ca25HlUWFgxYsUHo
i7soa5nl5jGqtUSXemwL0Sh2aTUdLXW07AztDErXkpUxXphJQPMYpS8uasCkcsayosWjWYKZrCHc
7eC2eBQAot30prLi1cK+Y6/yEBM1QOuH0+h8deaDmeFDMJfSvdYFleolCsq1Hv2XHCps3lh1EOh4
5CxoMOByt0wDx3MOWsQAGflWsJ7T7I6Y0kqV6SKrZ0bQX48wAlEBwOTPncGrXx13dUYCMHDP5JC0
tStIRyJtoHppj2XrKsJKEsxXZv/y68QkF0ZSJZZxTwcJf/EFAH5c2D9z13z9lD8kw9Ft2bL1bbPW
ZsbXov82isIBGg7Qn8U3REn5jBQxpiSYFYd+FXf0TfWGzbzTnTLd0d4xV2AUy+P6xx63GhuiVcBP
w17f7a2XMnuMRbAkOWoFcPZmDQO2ZoybxLyehJYoJdhMYwuaprj9RaZjjK4hBNTaDaOJq8WabNLl
1eJ75fzxkJvGXqtJlxF4GIUDoANPlWiPqVsqg5Mpo5eGn9Hg16jVaMPK6bA6l9yBnumZIo4T1qz0
u+jIrpfMrfBcRVNA2kMPdbUecppmHzsWueuaNaYBNpZcooQN88dtFh1OTl0VbcUiBd9/MKlC7mVl
PyNPqnLveuRcypBwYUPw1JgWPV4pz83UtJyKnuQkyA+IEbZsbLJil8h2E3u1YA/zzdqr0OIaOjHI
RTUKKALY8TGdujNvSWxDGNdGS8n08nHdMx6I8tdOPDHEHUdVCA1HWYKh5Mf0VQbGjflJf4EaavCy
e4navzNb2b8e5MKeRyc/So70fP0DlpfPyQfwW1NURzK1WD7FZEdHSO4qt4Mv+oNbPbUbY+eumGP7
4GLBnJjjNyfwmXM/wtzoQvH5Tf58UO9LT4mdcXOwHlzyqa1YXJtJbmOWcatR8A+ToA5vexXQ+GBA
qUFiGJr4WDwRsgb8XDrmoUXJCFihtIF3rfO1Kkh9gQ4QzOhQ3o2AFOVf2Vtd+NfHcXkY/xjhNn2l
RGSKioYEYSVDNHvW32O5lpxkGteEsJYSJgYdMVjVEGB/vkqZpyRvINNGglYjaMrYT364Uw5d86zp
+4j8rurt9AT9PZDNi851J/+PzfHHNOel0cggdoCYaWCO92H22eg3Sus0EGKuInsSbxrZravf+lP3
i3SO2vyI1NgOf2cgvm+qR816UU2fAMh0/aOWp/fPN3ERj9KhAn8whiMiQuhqVdr5FKJbLvg6A2Ee
vOvWVoeAS3tQI6ZJYRQ4zJrYr7+pAbLezqz3SOsf2hZv4uNez5yy3I9fMZF2g7kdJZ+kEF4Fqjhx
5BkH7aOi7LpsDe+zvLP+jAT7+5PYD1JCMLOw2RHpjbzXnZHuett6jh7ENVYJFhQug8Y/lni+NQ3v
fppesEHQasmepjpxGzVfY6r/P0LhHzNc0C9UKzbLAQ5Z1rNseOmhr+1UsalrvpB9/Hl9Znld5r8i
PzhsWR0eGAOeCUiIO6GN2h5HDPVE6w5szZuif2ISVpPsV9ZztiP189A4N+WH2dxMnZ8JO7zQS6/X
v2N5hf35Dv5s1a107EQVoSTXt8XsaIDNb9T5NtMn7PZ7qt8BAtCWjS1r7giFjrFo2HMICH4PafMo
hNtO+KVTWz2ufNZCaQvNIv8MD3+vIP1cKhlAE0Hfx6+C6efNdoqhwn6Py1qTFY9qVzlQ89jX5Ta1
fsvklfZ2Ih1R8J8U4uWdin6ObTn5eeVmWrLL5NuIFu5cGzfKYGfmBCHNtWeV5VB58s3cYT6gSzjN
8a4RqM/FWxakj9Ut3Yze8KS+xI9pIKy9Ay6eAif2uLM7Y4pBkDonQRVGsz81kOtUK0juoalnVQ51
abcj+kPRx8I5AO2D892eUchuSAY2R64A8l2A7JBGO7E/KpZbits2nlE4f1JmX2+d2eztkD5NEI6Z
bJU6DZJ9o7VptLJ0F9PC02/iYnGJvlShbCuMN4R1m/lVFfBZJHELYfaV9neamXbZv+ENw7++OBcn
+tQwF5UHRZ7VqsWeiaObIg8U8DIryb1RQQngvkh8vE6GaMR1S+MAoe/rtpfu26emuahbDpVikBmm
S1GA+CyaqqMDLSU7/mnKa11oS3H3xNb3+J9EeL2sLdLiv6AuJFsVE3tc2zJLp+mpBS7kqiqRGjw2
kYDK0zab5B2tmu1cyI5oxCvIssUrGsDmoLgGQQEE8DhbUaJPpSzCmyb3cCp6wi/DKTelM972t9NK
lrC8NE+McaFgno22rvoBxkTI5zpD5/ZGeVN6IRhZ024rzD8nfU0XebGWcOohFw8EHY/XjYKYKffU
nkpHa7e17NRP1j2EKooosVHJMDsHbQuG8ANkqddX5lI0OrXOp/Zjkxlyg+gXVmaxiVATcq1Rxbk1
IL2/bmrxqD61xb7lZGXGZV7nBbhWgqi40WeHireSWINP+NbsbGE89EPiRPV94ZtrqchiGDyZVy4M
SqMxzukEw7GxHZWvCiUMyxltEL5sEuPDeLru59IheOomF+BSwdLqEjffIMnvajH3CEBW6F8Me1SK
ohnZsHvd3rJ3jCUOL/XsEfh8WHuQ1AhROyHI7zSmF4xmCKccNrR1zUCpV2uxbMfxeR3AQP+Y49Zr
pKTgiDPhnoX28tKLbqWj4UB+DPkE9MpRhV67my0GNFQQ8UQIflPU0s/9q+u8o3VowmAsWLYyJLM9
aygiXB/FpQcQiTHg/c8MdzzISQ40YIJzmWT3sYKuaN+o7tHMjg1qq0x19xOsOUDB67ldTLGtyI6h
r5WFFiPryTdw58RYWuheIPiGAZrhG+VGkmzxs8idsnmpP5SH0tXTu0x6Mst9I+R4el+rMfLtuN/5
7Z9BQK/Y+VhHcZ8IWSfhcBbxyLqPnvvc1sznLgVaaFNBkiTdtukxHQ7mY/GSlhtL2CcZ2gAn4vQy
2VADjHjyQ1K9DuaR0Gnz/zVHEFY//7wcnX8ovuDzqLjJ0PXT3cXtpmvf59TPobJg+nP4KKSHVux3
IoRqyNzbZrXGgLq4v/+ZpAuqyTkc1X6QdZTPNlbsUui1PAZr4hyL5x5EWqA7jhXJlNbPPc1kuavE
SE4C6yYlePGQJ09NPqhxyNs3Und2V0pubXpa/7oyxCxa8Nv71DC3DeYhBenrMCVBmP7o4i/6dAdQ
/F5s7Wj6EIjdvT9eN7i05EFvA44ePEcwGrVzR8t2iqGo3iBuaAQtWvcifW4idCiRtbx7KYycGuIc
S7K5FRWzwlvjONhlMjia+eO6K0sL49QCt3vDvtKMtoErqVY6MjS75+GQZvcDea9yX+vXpIcXzQEV
DcI2VKygNXA+clRKVEFjM9VKlVOVuRummU2bCQRBGnFAiCq5Cqn96z7yvdrfEYL1wcMwWG3wWnVu
lUiCUUJDE1bd9rcQgD1WC90Hmtj9tnLTD8Vz5N7Z/lsUOG+Wb4ZKx3IW5wpmO9Tm7fo+elOOoj+/
iS/Cf0lvTzzkGZCkhOaDPuBxjGSho/c3iuG20aNuraQJi9kmNAtRKWZgE1z6zkcSyBe1nxRWrk47
ETcQYXQTOSme0f19kPW8fqyndLJpVVkH0NS0D2qqkd312WRLhN/sp5/ANudJRmY1piLQjpDAkFy1
bu242/X5ZOfmjaCuJNdL2w8Ixm/YCzra+IpkJ7ZgQapQDorMytzTstZslL4E97pDiwUaA7cFLE10
O6M36twjo+kLHOS4mxhT0Ef7ofqBfafMX9VnDsgmaNu61E4+Zs0n76HoDtY2LD3wQL1f/4wlZ0+/
gtskxSR1QtPgvhdFor7RixKoVBEiI9etLCbUwKECqsVoA9Elf+7s3Ol92BAk71nsgY0b4i+yBw5B
oXhAIxXObacyb8VD336Mq9W9733OL51T29zSaedxMGoLaaA+3kOJYx+2wr4r6I6Oz7K470X2Kkmc
sXmVy99JnzmT5Kf9YRLwzrzrm/dJc3uy1aRdU/hY/24U/hJKskslslUTCrENYUfG1Ev6zX8aM1wG
gN4F5psfM11HY1Q7IVseKPiD3gvxdp61rWCroLicf8TpLkE9tC59Y+VwYHNxOV5o0lbRoioBWXc+
V+1sQVodOVLQxCogNpkFMgslrjaTAKno6z4urj7QLv7PFDviT3a1ng1z1g8znmvQQeDFbTlv0V/y
dN0IW8LX/OGuAb0ZArPZiri2ltI23cf15OhRasdRGITRr3AwPSNag0EtZkWgFf/HM+b5iWd9FQK4
RDF5phTtIqgCaDlxDAXX1S5xI6VwY6Aj9fkwNrZIJve6x0szCCojhlMCHhqkQufG0U2X9wPY+AIV
NGWeXGi5L6Sx4KZEz/9DXGZUryIyIpBy8hzGAuS+0EpvsVIVtVu8vye9C64qT+x1L8pXMrBFv8AA
yXg2II/Ch0xUWCt9InEaKGEM9a0YENtkaBK3y+e1y+OaKS4uqvkEQAulaVC1mb5JcR320jRKfJGa
a8WcxQDF6Ef/dkvnrjJilwqhTPQsEMs6U7zWrNvMjqzG6Pw66efqNpylgU57QUMtyxEHBfJzQzKE
YBGaJc1L8VSYeKUuJ8pWIWEq7ehsRN1Na8mj7MoJwc+RkiuV0w2GQB+NqEjqL0mMK9QRdXncTKFG
ClvLa326MQcZlNeRPjbVthZL6M/0vdi0NggyCtPBNkLT1trhsBAFmFAHgy6hKgAi8fPlak00SypZ
SZExVd77bFfuZ+Mk9m90q9sEPADXN8fSwYusEFcygM8B1+bFLqo5RVOi2WZBbX5Ier03cCaFahgD
USEGQvHZlCBrElB6zuZDN+W3Q+Kp6VM+hP6gfI5CEGofUOD4uP5VCymyglIM2uqAdAXjGRd0c2vI
2rGMaKDGtS0Lop2Lua9n4D0rfRAq2OXwet3gUoSCxe9+Cfbuygs0I3Esm0lIaND6rWTnEEJ17E/l
1/zcBdAu/w/GwHvLlP/AbAlA1/kUk44aBWicQMWz6wO66Sq7/5HtHXpP9tUKGGhh5wLD8ccUW20n
kbeIYUvumV8ZjufYND7jMv6lSXQt9C0upFNL7EtOLGlDGEKMDJam/ZBu0TSNl4hweoZQBYi/toVw
m3uQfFfRlYkW4x+m+IKuZvQ2k/J5ZXSXFg+ioQUmXsbyyp/Y1ISeXkkrGoz17Sh76ehk4uhZIJ16
ln/Wx6ry8scoZxrtVJzsLDnmsh2PG604Xv+QhSSdwWf++Q7u3KmNaiaVUNCA0tYGsYlUQT2TQUui
NUqopZBxaolbT3qZ6wO6emmQ+8ljsfYI/92FxaUMZ45wa8iIkmnKQwxoMjlG4ZJ6Q9InAmqpm/yz
ei9iu/+cAUlwxJdpmz+bdwMmfi1nXno5ZR0H6CwEfR5TNjxfXm2mxlCvabG8wod6p5t3ZeeMrtjY
VmfXr3XvSMPv9gdkG/PabhQIlj1UvS1tjBqXzXwVs764rQDog2QkY9SxuLml+dxncoWv6fYjBNbn
8LUXbqiJh6ip3LbCDTABsfaq6vdj1/q0b0Demuy1+F+SNbHbtYIVBsJugChBXMjFyXZOR0FSehr8
kNRfUESyTRNiOr2XaaCHdeV+G0qBKrym6q9BWTuoFmcE6u/IqiCowpoxz2dkrMKqNs0R6/uIlk9v
p+7m92qTbOjOeOy9Z1DBOeK75YpgQGtuupW4trTk/xi/KHiKcV/npTrTAOzAQCo0N1RchdazSeTX
PbuLgo0XGGaIgp07qGVTA/prEUtu3uulk6l+g8cOaJ062o/62YKotOHVawpX3xWRa1a58pCGJkWQ
DjPP3N4dvNxNwKDnt/eqE072aHdu+iDsFe91195rh/Fpkx/7u/Eu3mpfhYsX4GPyfj2Mfdczrn0Q
dzWP0dzfmAU+SLPlffOr9N9jp3HIx22FjoPe7TwtsLYQS/usto/FjYVvrG+E4+/GNbxoYz2bLrAC
u3Yb3Wb2K/K5jYR/N9vGpnsiduZc/1ieCPB7R5zOGbco26JqI7nHx4IAE31m9DHRnSxoHcGVXzzp
qHndNrwTX7pd62yvm748doBkRvLPkNl49ORr3HJTGURVpzrIBAh8gGjSin08GXcIT6iyhSj6XrfH
PDmfFrQ8YXUCUczAYvzzSqmkeV/VZRuYz3C03/0GRLP+Qd21+utCvYvRiTJdGxC9QsidCzLaoJoU
HXIwlOxiAAy6oyUfhkG1jbF0hXRXdWgTXsGGs63FO2eAmItVK0FFLXInWmP1UVUURRuoRLuRCDp2
rfij7hW/l8uv6+N4GUmg5yZCgEqCNXR1ccs7HKmamIBWBVEjHkArgZvUmqTkZSZwboJblCYZ8lKf
qjYwhtHPmhJvfNuqchNTAkZm5UxYcYfvB8qnVO+0BLbGVj1GWeor4RoKes0EtyDEUieF1DF3JogJ
RppNopfrc3K5lzD5uKqDLRd/XkizxE1YVL2WYU7KCQomaM5qYtOdk8LVssIj1fBlifVKv++aTe5I
B95GFcOQtgENiaPo1W4yIzunD4gndtcDa6Nurzu5NIwgSwCRARO4BgHP+fFCFGLkao5h1OZJ9yaD
gBFKF39eN7JQa2RD+ccKd5wMUa1mlYTlXdnNM2jB3PTwEnb2vHe0xB1XGsKXx/CPMfb3J3eApM2L
WbPyNpicabKTX9ZbO4G27sd1ny6Tr3OXuO1ErRrs+SGsjH78FP9YO4GXduufEQOHxrkT0oBZiFrE
Hq1RPWEONKtHghegU6NTV46rpTB3aorbSUNaAnA2sxje/C5BwgN22mfh39Ki4kxk42UA9wg5FIQ5
LphKahU3SQIr8yi4tNwkkuLXCnlvO9O+PjPL/vyxxJb8yfxbVkzGQm7boMit3A5lyBZL+Q1wRz+E
qljJABdXAZrMkfwC+o3u33NbWtuOKdEmrLUqcvMYaDzpfUZSdt2j5f2DzBqc6EBkX+gADMDQl9IM
M3F9GzUAZcu1J1j5rjTBsB17shHdgcvaKSLlJ4iWvTEaX69/waKfLL1GszUobHhFxiSiIOnIxTbI
0tfCgpvZIYrX4MVrRriNq3fQVaexBC8twY+H+CYThgcqJCsxduEqCa0m5NPgIWDsshIXjcLIEjpD
DbFA6GeIypJoghE0c8D4SGsIrKbUzuZPeQBXswJZsdEjPfW6Au8RBbnX0sKRcQWtkqdyjrfXR3kh
cTz/Mm4EgFapkq42cOTgEukKtRseawDdv8LZo3fGdpCACnaNZ+NO6339wwzMsLE1NVi711wGH3wG
3tRxx5XBg883NHStmpvh2KO5L7WcWH4YZekmo/uJ2pq++ujGjrTzLItVqnGbBiiaPWhyPguCoE2N
WnYMjTwn9kR3dfqrsDztLap+4Y5rA+kp0E+wCa3s3cujDzAkcOqA8gV5l8WTDJvlCJIQAy2MsfGm
6Td1+n59NhdyVhhg/AQqnvPQpsw8PwlEdafORaaSPmiboddtq0xF6bZP8dJ/oJ1pJRv8bL1Lgtkp
rkrNGVL0aWVsZQE4Lff6t1xuLTTQ462P3QnQHcq/gIvpHKVmGI8BitRS4oKFQ9ySSRdLFzp+a3wT
lwEYxmTolbBLAWOdOfe7E6gUgctyDIQs26l0apxSQswYyYi7Y76WOi+6pkANCBwmCt4y+d08zkVn
NuUYAOYi7sEEr9+NILzdyYZIVjKLRVNAr5mIGhA54gH8YaKLaa72cGwCdRV6U7OtrBUKKKnRbHh9
whbHkMm+4LLDLh/sU07Xjpn0VRzKY0CKpLEjeRun4B2dptHrtGn2rhtbgJEyXilUKQEFYd0Q3Bji
5X1ANl1OgTgK1oMV6U1vF1oEZisQClmzExlTmT5gH2dOGkW1b9DWqPdJZWTvZdfjzmcUYTZCcFjq
n9qBZvTH9Q+83Kr4PsbAijZgptbGpSh114GjGi2BQQjw8A011Jx1dskrw3A55t8aTyIWr8nocLjD
3JgjQ6gUYQoqNHTdoAt/2uuCEO/aokmeRHWoVhB7C15hdsGJAwwO2qi5W9L1Ebpcmow788/v4kYI
BSI51CN1CvRH5T3d6S/Xf/3C08T57+diGShdIkjL4ffL0BR4S2/iYGc1NprAymeasf+v2Ls8gs7t
cXOhUaJ04KmdgNuEVMlN1mykF6K/jfVmBFbUVP8faV+2HLeObPtDhxEcwOmVUw2iZkuW/MKQbZkE
ZxKcv/4sat/TqoJ4C7Hdu7e7o8MRlQSQSACZK9d6mCRf6Rz5UKeJiyKdM073bfK7IaIe/g3k//mX
cNFsqQ09ricN3bWxr/VXxptRX6tIxzVvadCUrlzqoH21+9s3wQysN/zzc/HcLhcBbJVIC2o382Nv
v9SN12Z7tgRFFKBW/T3+le8um9vyfXQurvhVZU1AcM8ZbYAsTcHK5ZFmKqrvFZ2BrY5ubdpEzqBW
IgriTX/ScOji9rVyfPMUF5R1K8V/tTz2muoZ9D0Dt/636PC6KPt+sMA6Tq3g8gi3dpsBHhlQnQNC
gUfIeUSdbYVRbZQXPAsMFqRyWgez2YkSVeuv8Kt2aoWbxya3k2gah+XRaiu3VaJdVe/6a/T8O9GV
ZaeCq+zWLoGGDyg58XTH+c7tyrzLyxQSaMujbcXFjYx3gpN3ZnNQJKbtGKkehzStDn8xjyc2uZ05
KO04IkjDpjykAAnV065oKmv/N1ZQgkdCDEjWLz1quGt3ZkdR/VVJdw2d8ZcRWCWBkS2nX8kF7VWy
0MCF99wlpgzS872MErPaTfF1rJiBGmkPuWmV3kx1Ipi4rRCNCA28FV5wOvprz60hfSlVUV3IjwuO
OGe0+u4Xprm80cu+EZxkG1dPEJohk7jSGYJB0eIcIx7IQlhkLY+APWqHaSohEZKxyoX+w+yWmRw/
Dx3qjuYIHZqmhUCzOdqG4La0ObuonWu4veB/+NvS2piimCNyFwvypsc0g8g91frZy5A5cZPF+v0X
HmMBhbveEmCNW8wlU4vJjECrZg4TC5ZCkR2rrSX331tBH4EJlMLKa8qLrOqFpDb6mMiPlTnel1nW
OL3dP/x3NvgYYveSSXP4flZIikOHLnYHW1TL3CiVA8OGW46OiIgMN8+va2ZmaWnFBCvI4B/Rbcuu
TGu2D9E0dw+9jMRcZjFoZcWg9s9JC3xpPBuOEsWz3wDo7etUsoORjZCKaObF6yWDfotrkrtJPlNB
J9fW1gEHDGoaaEeEDjF3FqKU3pR2ocrAf0aRl+F4ehw6ED71aZ49Xp78bVOQPgSgCUSnPG+ulKpl
zDJbfmRSP7tqngxPFbOIo89Aglw2tXUioWoJcsJVVBnyG+cBYdJ1SnOmwZfkPr5Z0nTxidrJf+NN
J1a4UNC1BcRFELFBQd2TIOnr6mDkPRHcHzanDfLQ4PzFkxqZovOxWGo+DZkRK49gtgAD5wDsYL2o
6Q1SUoZgC24028BzP23xBNs1AQgnlSz5sUBGARUgqy2HUIHYxbiPtUXuw2GmGgTH2TK0nmY3xbzX
qC0zB/L0DCX7XO+RIsuJ4chUZ7HTtTpanyuSolHh8gpvz4oJ6lXZRNaOf5tCY6GXOiWS0SCX1Uel
M/WXWR7ZfdRXtqDksk4wf/GAFimAfHi/ACHNbRFA4sy6szMF6Eb1aVr0n22jPiT6Y6ygAQS35xVb
0gmuVFvDA9nUesZABg5CVOeL3iZkaSYGm2NbJ6CXh9RVLSVJAPBELDC1ddMBGTj01bD2oLPUzk3N
uA4MSlUrj0kKNvurzvCmyIf2bDsK7gRbm/LU0Pr3Jw/vKIoyNbWq1ZHLuyKhbh4XgsTTxsGI4wnA
DeS7QCfLkxuPZH1qr14Rs/hYdmyXgt3D0ccCwJanyw64dc9GhXaVbsdeMOEd58OZhzaxpwHDkcF1
7qrx4BldQgI6tdONRVrJ7Wg1hl1LUNnXrWujt+bvhaTVglnd6PxAugQ1ANxV4SsKn0Cuc/ROQ6ZX
AUzCcOIqv54IevPV59aCCIKquM2RdCD4iVVvrPHCn40blvd+nw+3RVUdpDKeBFtzY7+cfZB1PjF1
W9nSqK77JXENQgM1r64izEI/j04Gyc9mDokIBLzhW7AJQjgT4QBvLG6/WFMNYTHKYDMuPJLeyaWo
V3x7VJ8WuG0y4clldy0skDaJghwVPXt67Ef61A4tkhn0vp6isLFHwTtkK4F0NjLOzRakdeu87ZTH
ufxtZN+lG4g8ONUyf0tlsqtS6lSdV8/UtbXGR0ftTVY51BYQsG5USTC50K1WgXkGRosnSS+XEndq
CTECqCwNOJVaGt3M1N1yVADWLAskH6NjanRBpEyGU6ZaqE0ioeHVbbgwfPYNnFuZDCeKPeMcbMes
f5MlGS+/chj679OAm9ICsu9wzAbVW4pSJJy9GVZOhs8dwcZolQpdh2+iG0GyfuH26hLz55KLksnb
QeXTEn8AN22TxoAsI0Y+5pCRh877DZLX6XPzbbwlP0W8KRunDKYUrFgoP2m4LHG7po0oTYa0VR6N
LiTao8QCMgsycRuny5kJbtsMg5rn89ggOhm/MCKwDKrFWzxaOM4OlwPy9iJ9DobbKF0x6qNhYKMU
iwuE0F63Cqcyqtt8ElzItu73Z2PiLgS4c84QXkIo6JGfbbJDWwQGI65G3lXUKaVk9BTFlVLtDkK0
wWTt6gGLR72WzME8GN9Job3rVP59efib8elkLdfpOTldFbzNlELHRFvKa0I9OaodAgV7+oNJt6Vy
qyWPl+1tPYRRd0aK1QAvM3oOOYNln9IUOQrcGwanha9qYEl4M34XqmMBqVQ/MBEMdjsKnVhcfe1k
iEW1yPO0zjtLIr9uoJi02LsagqhzvCPSW5WFY6/u6kquHDY8650gFG+eMSfmuQDUF80MYdN+hVza
EFy1lNRhcZP6gnnd3JSQvkA2A/SZYJQ8H6VZTSDMK2HGsFz16UCw+xdQdIWqg2wNyDVc0TNmc4ue
GOTcGWJEFJUybBwC/ZA5b53eUn1JeS3qxOuWl8vDE42O85q472q62FjDuqp/sD4vXStVFKfI88y9
bGlzQ5wMi/OW0ZzNcZ5gadE7v9DvM8tvtT0zQnt263pxkYwSWNyMQCcWOQexi7FIRxMWzaHcWdF+
Hl5Ygaa5Ibg8Mn4jADCH3sITySBuaNrSEDUtIugg9S9o4HSVFpAfU6mvVKSDVp0UlTKP2JVT0geL
PSRz1HqXP2Edyslh/OUL+KHGDe3Q51yFePhCui/L9MTJDJQtzOIK2uHeIu0uG+T85v8ZBEgRaQrQ
VvJoZCJ3QJJFGDLJkcaO3KTYR5ZIRYRbwA8jYGMC3hKc1wBcc4fVtJSlNQ1pFU76b226iqoYtFhO
rAvGwp/y/9hZB4LuYmRhecSOPMQJiE+gnWXHuWepL7abK5Wr6I7i2upO/TlUj11CBddy/qHwYRX2
gHYGqhzNE9wtRp5J3aLwUYXxsyQd0xBUuOk32QgK4Oe13axMTvM7okHT7JrZnYjHhFRPq1/yXkN0
4DCRlVnzYtx9Q15IHWmSCb3H423j2M76Rwts56VyAhX4kGP9Rl+a75c9Z8tViQkQETDeeEnz55TW
T9qomJBry3Fh7PJbCjqzvK7cgu5U7bqORR1uW/ZwC4F0NFrc4EycExUj0wcp1urQmrqnqn0iFb0u
85cS73hTgrQP6+4vD3Bra+BYgiYdUsHI6nOzqtR6XdlV0oRqaw03ozr3h3w0j3k7K/vLlj5EJvgF
RDJ/lZBFRgT4zfOzSYE2k9GatAnXdYv33SHex/v2MEKnPGZOtANu6mAd46vukO3x7N23yXWch7IH
3rYwEbWu8zeQD4c+/RpuppV2yUorT5tQq14rKXUj6yWNrtPI3DFDCupGP0J+BQqAT5dnYXMjndrl
TmhGrCUCLUYTTtMUkMIbCssFBU40PWGNlcy1Gsmz45c4D5SHAf231W0LobVetJ02dhMaoFDe/tA/
U3hZjMFIo7Ie8RmZPXqpeZ22k6NMvaPpsUsqQZ74I/3OLb2C6j1gIFCY1qCTcb70dmx2RDLqJrwy
1537DEJkD4jWoNrr+P8/firOij6N/ST45z+Z+w5cpYu+KD9yYld3ZU9xJ3+GuLHsaIKCyNaJqCFF
Cgk4wHDWI/j867J5ABhmwlyQfnEguQohGPq66NMdM5eDnEpoSbgGGugwZrM/6/m+a0zBBG2shobs
2coAjjamLzWZjORlYY0FC/sRIjwQf3Ta+ZAotylex5f9byPAYJ8jvqAbASARvuGZkkReRjQdhaN1
04GdQsuvmdy55XJsJ5AH/rtn1brJYA2lUJxTOlJq3CZLzVGtISzHQpY76m7B89opRHoTX3cyfBh8
9xaEK024mMndCnVWJRnDfTPM4x9qPnjZ3kL/bd57uWo6tPGGur6JRHTN3AURUgkwCswnAKY68sg6
dx5SKSttvRuTEHXKzF8GtQwlNP765tBm12WhVi5Dn67bawzqNgsVpCq/+AsY+FdpcmVFya1J3nOP
TfLIWKppScI5h9rViEqfm5Ei8m2oXh3jEVK72dwXgmvbGpnONjFablfF5bUqi6aqj16gkxdUijSZ
lZdaElaq7DaR8jox8LL+S/dcbQBOv6LG4KT8eRsR1k+qCRtJ4pe6j04Z0w6igOQ/YlHuc2MOz0yt
f38yHC2zrMWqjSSEqzxSrXGM+U4fHqSG3Cnlw+VhiWxx61WpfdFrOknCcnDi+lF9iX9HA6RcBbO3
tRVW8RUgsdZWSOjmnY9p6OXZ0ksFfpF+b3sDEsg3ZrPLr+LMy6+KbtlP9fvlkfE4nHUjnJnkzjM0
VElaoa9eUU8PAFRd5Tiu6KR7xty5Vgz9atpBSG+6l6fYAQP+Qt6LLNtd/orN+T0ZN3e+DKxrTV3C
uCvTq1iQ7YtrU0Ir3GUr66982QBrpgtMH2g/4pP2A0uXelbhMSxBbzAyRdS8X7JFtIiqwAw3mDnr
yhIlYjgm2wHis6NL5diatFPoPfWu0e9SVg/t4ghbz788YNaVPBkeF0crtRglO4LdRH1PrMVfJuKO
FODrThC9vh64H5ZMyIEC2IQSKzdCe0EPRblQGmYWiX1aE+CLlQlp6KV6VFKFukVWvqIY86vq0JgO
2ozanZPymwYkuuDs3xozYBBI/BOcTiiTnm+YrE2mcm4w5kytjzr1LWtAN/jiSAI7W7ETKllotkC1
B9cubm57u6EGq6wk1LOa7fpK/W6OpBEE6C9nO6b11AgX0dKiUlJt1jGYNns3Rrf6VZPMjRV0X1PQ
DNZ96l7eEJuzB+KntZ4LBUv+Rt+zTKOTilHZ8l02v9pmDf5Et1MfL5v5+uTFwFQVtzOQmeCWJHOH
raXHhpWiST+sBohJ7ZTOcNMUfERoLgSSBjTdrnQHIgPBRtyaThWIYhvAYjzreS+NCS1LvZ3gpfI+
mQJauebPNnKRIBwrEbn/ln+c2uL8Y+yTKKMFbKGY6o4F/tSC4CWywDlHHE3qPM2wAKpFcBW3Tt7/
uxTnx0kAVLmpEeDM0X/N4SYsXPbUnC00REerJ0rQb8Xe0x9fg+bJaZ0PcwoUDFxAblp3Mn7ooOMr
2Q+Bo63bnY/wp1a489NS9KQ0hnUIKAp9p/6w/2UFuW84+8uGRKNZF+tkNLLa6pIsYTGS+An86btG
bhxLExW9tpf8c0G4MJtHdl7OZKbhkukO7e8L8l+uOOe1ETEqK60wXejmcsvknim5YA+KhsB5rdZ2
wFLOGEIPTu8Z8okdFQA0tmKYiqs8jgCc6bhWny+FpCgJoLVYigY6Tw0oOcvU8m32o6n9y2u+GU7W
7Jm8kk0Bq3ZuaNAHBvXkElvcIgc9pc+2dsu0B5xNeN2vDSizwMk2j1n1xOL6RSdetqik0esYFpM7
CVkVkjv1Y341e7rpKC4ob4dKcB5suvWJQW4uRxmNqgZSVqFiPsVZ4TcQGTRERnhuiY84gxwCQHJo
yF7BYOfDytqStQ2TaajeG0C+Xcm5Q55i39j1fnZV/NDvSZA747f0zTymsXNo0sAQ+AwPdfrnE1QC
Dv41n4FupfNPYI1UTCozaJjPwXi//Co8o7myo+NS3+s5CWftmSGLdSv9ipPaMf+l0tsX69wEsCSP
xxnosVBmbxpQ2bSTXbm5tsb3Yv6bgwlpc7w10V1oAxJ+PlI7qRK9jMi6xQ3bWVVQPDCfiErXW9sc
ty/kWGVIcAMlcG5Fj1a6Jyi1hoB87G07Pc5oEb68/bb2OTCvaP0CCmvN0p+bAJ6nBwzGQmgHbyKp
gvjFmJ+nSZBOXT2cP0B0UEStovA6qB64A2S0NKp2cQQraEkvHVwvg470bgcAOEgRlnlwtUTEa7H5
6js1yg0t07DNiQGjxfwDdZsxkp12p383lHcjngOjTw7R8Hx5NrfGCdlXENSizoisPHccd+BOM6LU
piFuXRKSubG/hNZdUwR/NTjQYSI9jYvfmqc+X7dMj6yqYkkamtOEp9AORT9zpo6BfLyU3CeT5qQU
Kl2i/Chfp//YZAbufsiUfcifcOG6YqwxIGVKQw2nDiUMwroF6MF10L/FbhPfzN8l5RY0N0c1uof2
rfoTojtN0L6nxjdT0wXOy3eg/vM1H/Ur0KAaUKo/nwXJsnOGHjAazv70SJ7Le+vnEvQP8f34YBxQ
RdtjYtC9P9y34Nv/iQLF5eVW1/Xk/RqQcZSd/rHPHSXUQrVc0mA/r5zoWvf0X9MdoMfOeN8B9/dD
2S1Xti/5xegM0U3sgv3pkO+Np8tfsel0Jx/BHS8qAw+z3MDP1fGpMdBopFlOu7htsVfNIEENIQdZ
5WWTW4f2SmKE0ASqOTwCzue9jtMM9PGQkc8X7WhAC93sr4fSaxI7iO+Kn5eNrYv4dZI/jXHXKZuO
dhJnMDYf6T597FVsLVEY3HxLGYADAxe2TiV/DaFK30sVFBLDYQU3FuArMro/cQR9aKId66y5W6+l
mp1dx9ErBQr38hC3txUKiMCLogqN/zqf0KqO24hBpSycXcTH7L5KvfIxfVk6Z9yNd20c0FvZtV+r
R+lVeh1tT2B+fYN8mWJw8QDkCXIqJKXPzZtqrywxuthC43460MyLnrPMaV6iu8hpypffAmubuwZ7
dy0ugP6H749MWJ1JE4gBwrab9vJ4P15bv2jvqJXlSONT17q69yRqEt/cJHBUyEagbgliAG6ESDvX
JTh8w/7N3PdPmQsQE3XRRCCYys2dcWKHe+2h86msh3RMQ11/thdU6yyvtENC3qTD0E6C+LN5xK1v
8P8b1TrTJ1dZQ4XT0hLWOu8P0lLfIq8PlxsULIUp1NUDvniIuWJQ4R2rl5xbKpbOjjIJ81dBBWBK
ggY9Bm6T7KnlG4fhedJ2eeZUz8y8VlEmjUQJ8K1rCpDU/zHPBfoSynVRnWGgwfRTA0taLIgx2+7x
+ftcIM9MO1p0it9Xr8ns2KvAR3ltmt/w4kFHpdMIzP1/Fu7THhez08lCUztgEWHJtPc0NXdlXRw6
6y6qDCCb0dVyE2sg4xI9tgSryJf0BmWSVaOAWS3IwqPhX97Y28fh5yrxtFdVSdOINZjFIZj96K0L
CNptDuxZerE9axcfk9zJZWf+Fb2aP4jiyNdzANo9tdld/g7RKLldoQ5DvQwMnxGjT1OWfgzDbduI
ciLr7fHLhsC1GSUnBdlLfiqlNEHIXLfe4sXHV3M/u/pV95260VV7Tx8bPxUMajOwnNjjAotMKtkC
q2QaZtWuIPfLypbGHrTxWp9vK3S6X57C7fPwxBw3h7rUDqivwRxg7046gBWO7Jbaa0Izc/X6rhVi
stcnwKX5XP/+JJTVvQ3wdYz5HN3Cn+9xkTiy8Dea+Z3JZ4d/iTz/5+J4Mrx1dU+sVZox4Iz4sFaH
qksgkTT80d0/l2dxM2qdWFkd9cSK1pvxbLVTGhZ76272yJUQvimysP79iQWQoZRlosFC/zZd4S5+
PV0Vfu2nAB9lAfRiPJAzP0AY+PK4PnQhLi0WF44BB8ezOIF3kJ0yoMOegP6XeYCqAZeQHW2f1eiP
nr3E+y7t5L32mrjNrtrLV0hF7HUP3cXuHPxLKOmXJeVC+DI2RplbWNKIFLCjmwBdFr0IKLC17XFn
ASri457EF7hZnQD5lEjQXgfdRBLVyDAINvrm5AJVZasoIaxKMdxAkOJBfYLaeNoFA8Sjd+Q4Hpvd
8Dvf5eH0GF+VoY1MDnPbPQvrXfenemG74htoIv3+0Hv1Tfyr3glTO+t+51f89KO4A0uLVBrnEz5K
um0D1a895qJB1gcvslu7JLjsX5vV0xNrPAHMrNKa5XhJ4yAhLgWVd+P8Kp3CLUFegFY5wZ1N24o9
p+a42LqoKF8aBQbXgzt03E8vv5UggUMnt+Obdiv7UF363vrFUd8p++i2xrGVXuO6ozpo4dt1T5Yz
7aVdAdjO5Wn4oJ65MOl8IQldtb0WyfguT76WbqUD8PAHrXdBYdFCcPsbhRjB/Kztyzc8+o7GFfAx
5n3iQzXw3agdhmfot/iX5sp3cpg60U0icFS+jeZjx51OGxey2VLoUpVhlTSglZ6b9V/TfV0cxT2+
C0nXBQ7I0/RYcZ03JIUx+Wg71NF2wQs0H53UfxO9BbeuD6fD4qK2rseAYaz7LyfvfX6n1X8KUary
K9wNibtTG1zc7iU5JaA4goMjaia3kjM44IwP5iD2JhDWI3uze/5z2Zs235inNrmgDeVeSbcZbMbW
HNR97dISULMo33XxvK+j5Sj1bE/H7n7K+lvLTm4GMNbXOZi9lnmnKY0fK9bT0t9KomqGcDa4iDfN
fWqzGV9mP2YAwM2+tu8hCpdD1l5yB1/y5pfyWAt2/eYd/HQ+uJDWj2OTjAvWWd7Rh2UPSMY98Yqg
8TrBXXHrcXFiiK+mg+EjMuQewxt9PVyuiGPvUn90kvvLC7zptyBFQj19pSzky8EsY/IsFXEWZrT1
WgUKdZWbihp1Pk6fLzHp08rHrJ7cOAhkePRKSrJQaQ80/aNMyd609jZeTdM83E20dhLDhjBW7aZl
7w7auE8Ut4hmtwPELV+Kb6NkOmXf7bSoCsDjiCIf2WeN5Mdp63emdrvSlEZN/mhn4HJhIq6JdWNx
nw/kHXq+kU9HxYnPA9TKCFRv0SUhQbtC3bUOgfinGj+Vo2A1ttwLcmXI6SA7CGw9XyIougniKZkJ
KFzX7Csrv2VtQDPflndq9gQONTbEaNgX5R82nABXBxPymOCfAuCec2qGXhO88BgNY4Df2gF8ygZu
z5VIpExghs9XzTHJWF90SHx2R7S7ebOSuJ2cC7bolhVAGFdaOrCCADJ5frvFQkKfkSDxxuA/fi+/
C0u1G+4AhOSnhfULTry5keyqIwyF1Hwpr8ZKPxbWFLTt/Lz0cnB5e65BjPM8C/sS4gYodQKduH7K
iamoXZplVlEVVnM/G6hnzYrm5xO4KFJ/Mli+GxJLgChaI/pXk7qmggAEyESTS3rRcUjxeMX8jZMP
3W+nzUZItBpObpd74B3cywPcXC1IkPyfNe4WpZhsMpUKWAQyep3xlkU/I9GNSDQg7lUKLKfFekml
YWcu0y4C2YcnFeCa1YvpvdcTdHUSIkryb9pEJ+fa64AWeJ1zQiVpmSTlKPUpIOdProPe3DULZNsF
b6qNQwJ1sU8znCeymtRqXKF22rTqQzmCliCOXKmT9tOi+E0t0RXbI00iveDNDUCQwLDVj8Z7btFy
FXqzOtMBhkjHX5O+7Gw18cYsr9wMbSyXHWRzByDDDbQSoi8EGM53ADhb1LHpMESqHBpXA1pWc0Fr
3wRRvfvvLHGjkogxa6xEXQYtVEr81MaOqoWpP3dXpcDSpnecjInzSLQldFWvoH66NmuVPqNHq3Sj
7GmM/iYWnhjiLtsgbmuJla2GUnmXVkcIWfhFI0BDbWEjLKgH/WeJOGcfm8GWsgVLlJB+B/n6oHpL
hp1hhYr2Iy92pYlympE4MZtd1gqmcv3tL9HKADkHGE4/yB059yCpZOgNihDa8r7E95Oox0T0+5xT
mFrEugHthGFM/+jyD+FZsvX74DIAFa0J4QvVWF3lJMAPFjPtuStwWtWggk205TiptqhPcWu/nhrh
rsqdXuSVXqcfewh4rwwdQCm5s/o/lzfQVixHS+AKLkQC4ks5jMzdSA0lo2FrX2fZe6uKlEe39g0S
iCCnQr3c0Ak3jlm3GCSOMVnIXRntvJNjyUF0cJTiKEEn5/Jotl6quA19WuNuRUlm9pGVAYGTJuOY
gRYKBA9zEqONJu9s6N2rg1/IWfetStn9YkIZB/t6vOn7Ugf5bMG8sRyfrGzJBQFx02M+P4tnJrCW
tjKTccU+0VhyRyKTIGtlkY7t5loiYQXqFgC6kFQ698uWNXM3GA0Am9rkIhSKF3Pr7EJ73n8scDtr
6Mup63pYAGb5sYKAgjRFDlVHx4DIKiFOrZJj9y8VItbsA7jiNFT9tQ8KQ86o0iXKWprHyWWAF2bI
rhir7/pedpVu7RVK4v1lJ9qYxjN7XKQ3rWJqmgb24EcOtHTQjnQ9N39xHp9Z4cJ8kuR4oCiwUtvX
ZLrO+z85ve4NwYt0cyyIsmipBMUk4GLnLgHyCi2TwT4agjl7n0NrFw1k/5LB8p/1AS+ZbqqguUN/
6pmNy3O/lRC0QdX1nx/jJr8H8M3ICM4llvZpUMb0wKQkvmNd5c8pBe1cVlZBZVZ/siHLwtRogDvT
4u9zqy0HNvWiVu0PYAl3VuF7zFVnw1yp3s4H9z9GrFNS5DiNYzu/Ko3mKMdvdRZ9pzQL7MRwjBoJ
eA2tm4uTQu0LGRfHyoMqU3dmll3lZHyVU+Pn5UnaCKl4l6861cC7g4qSW1Qttrsi1zBHkuTRxdev
muEbMleJKBUnssMF0zRqarAx4nKV1NURml57eRmcJtEPSqVctWm1uzysjRPvdFj8i13OjUIfeyCO
oPMLmN0QeVF0bJjg8SKywi0oM6F/NydY0MKRo7uXzHyONEEA2TZBoJiIxrgV73q2If5HSfUumlrM
mwqGoXE6jl6uvWjD/d9M16eVdfVObiFNYibZkMMKNZ0JKpihnfnCKLVxcGFN8KZc+bHwluWNMELS
fgH6rLGs3kkn3XTnbBLBu1aH/bLJTqxwDg2cjFUSVVovIUfTGl0CmthouWNy6ugQxO1EvI3bjv05
Ks6xNZOlyAdQFOX17io16qcs/1Hnd7LBgOIWcQpfHBw48LhTuVBaUJ6uEKpUU0H1B6nuPHfkl766
zUBaLUxHbUZ8He3za4MkWjO5uUSyyERqCGMbaxfnJHsd06fLjkfWLfJludBjhxsw9HmA1jj3vIFY
UwWuJWRxu5j6aWE2XmwllTs3meTMQ5l+60tZd0if5X6TNlkAefSXSWOjY4Or21FqBg16A4tLuuYP
WEZiB6IdmrvQoXCxd2wXOtxves56p1PK5ySZM88s0gg8oIrlsESLY7R3gkjLXuj8bPd15A5KnNwu
Y6x4VYWu07rJLadshtZHUgTsspMxhUoCyggil6avxKPklKQ1QNWgacHlydme/s+54aY/sZpsqdM4
DWswGdXJ4Emx4Om2GV3QOAZwEzrxvlDnIepYPdKyyGbr90ocavM+lwdHF926ttKaOF8+7awjPYkv
Rp+baSXDjnEsbB/0U5LuRgR35SP9JR20SjBxm5HmxBwXNKslRSXChFMld04v4NESTRnnsKCp7tRI
wW9XQIyS2/a4vF5edZEBbtWNoWuNasZcxWkEopyndjTdGAIl6fN/Z4cLXGWuaXXXwE6UH7t2ZwER
zK5lVbDBBaOxuYjVV72sFBqmK3rqb6w7+m0S9M1shsTPteZujP9jShAyaID0RBlWoQ6T0Se7T36O
nW+LJmwz0p9Y4q6TwC5o6lLAkpIHaCPtQWMUO2i3lEXd1Nv7/j+7had5VmNtRukchqB7ZE7UGZJr
bB7n8vJvjgalDP2D3QrqMOdbkrCxx+qvy98+2ABYSUaPXWk55rshoqzYHM/6XMc/yHPwdxgmxWVV
TiWAH/IO119HmwqnEeHINsdjgoF2zflD1nyNCSchJgebgUT1Jg2t0dPQ+Fcy0ynMxEHzX2MIrkub
PofkJ7LW4JbGA+Pclt1Av66qkBRihZ9SfxoCIPCqAo21fi3COG3GshNb6wY7GRfS8WMq9bAFxVkg
0xLBCSD6eS6cqctQRGQEhLnvkRViGTG9Po4EQWDTAU7GwIU0KI4UrSljDOV00+nvenWsaSK4i2+u
PwhHoKGC5yng5efzFKPEgFcrEkPIuCcLWg5zxWnzxKnkcMwF6795nqkQPTIIgMHQAOIWJa57qV9w
bQlVFEv8eVhuzLGRdzErFS+ee+qiOe2aWDPx5n6qnclSakH03prStWSLhmHAfcB+ez5cKPGupAUV
pnT5ncbfpr/oEYVe1efvc6eDYSV1mbWAWzdx55WZ4Zjlz0YT+MVW7xcUQLBaGhL76EvmFk1rwNWS
aKgI1uNVLjeNi2x12HV3Uw9JWbWB2g4FYTAQLFjQrLhPeysY9c6Z9DuTivRYtmYUN0W0Xn3Iz8nc
jEL9zIimBN+iQDrHQ06ocas8vx2Y6Cm8aWglWQFkH4TFPC8Vq+xItUAgHw6L+r5Epe1rVOo9in3n
X47x6yLxl2sQlWsqqGOgyMDXdWnVTUlt9mg4q7Knoe7Der4t5UOyqC5jLxVaGZdCsA23QiNmEMS/
0OFChORmUZ/6bGrZhJdkFgfFvoU8YZK6c6xCVTl2IhH9wdb14tQc56ZJ0VVqqyjIr1HzoNjFt7wu
ADJQGqeV6eEvZvNzaDwiAxIxYAQYMDSreka7vpOMrVPaizM9aOq9liyeLOo/2ALUgnwEjyNUv0BN
w/tk2TU0XSjaM8sp0JXsqgJbUv5gQbDPsiHhl3rJlUFvGzoKLgdbp4KJdlcdTMP6yhJwHl1KRTUG
gyCxkTQ0/oN8PISdx0r5ixh2aoW7gsipveB0w+j0Id3XGp44abB0dXB52bZc5NQKd20rcnuW+xxW
THX+oTIHl7gjaMlcSkQwl62NjW4cEF/h/oE0H3eWMjhHQmQ8lyOkC/ZgnPyJRmXZpcn0FzUA8Fvh
2Yb+TlxseF2/qbGKIVrfCMZigVNzyRIvZ41I6GfTCz6t8EgAdYZYmEaQsJG0d4I3OWhhBH62mRIF
8gTEJcC7WOAQOne0rkTzo9ahMqU3vg20fxdUT7J008QONOfs7r2fDvNvdMPr80sal26+uEV1UNnd
ZRfZujtY6IlErylaZoHSPf8KbZH6zmxqNAFnBzrGQVIdGnozGHOgJaL23C13XIUwIAylAZ/CL51k
tm1Xt0B0DFGxG5j7WuSxS6GdeHlIW3H4xAy/doliFbUp/y9pX9YbOY50+4sEaF9eqS03O21n2i7X
i1CucmlfqF369ffI892ZTKaQRM+gG43uLiBDJINkMOLEOQuu4rVLiT4Q84/4ESTHlNfks3bHXBpi
NvHYKxrtO9xm6d/6A6bSkbzMgqsHDq+9YG17ocyMU0kXURn4biS5iIRNsMojFMJZf6xPIJD757AX
6/LXmRpKDYxBFmj49RwYl1k8QMcirVGv0T7qYHN/bdYGAvI+DWl3BKto+r12t1zIwbK2dGgXY/2i
U+0lKtuNJnz9F1ZQaUDLnKap4Nu8tjJF+NUWBECHvE1AnUrU4WRMPcfNVmssqPkCbQWaZFCZMvd9
N6RiM2YA14y1S1G0UGjnaNY5BWdyXkBVZ9pYua9HPlhOSKHsBNHw7g9zbT9Zpq7jbwUIBJZzIhXr
RO4nTKZRJx2axC2vAjbLSfOiJqEQRv84/YO0K7rRv3v40dXGzOrcCUFeWXjKtCO1+xZEj3TYLIkT
reKEG7cDgyVcXHBKU4aU1uJFF+4+d5YR0hptV3gAxmCYAc2MGNcuVC2QOvPvT+KtR17bYjxybqSu
qRLYyt/0jMxYRpljYX00CK+X9nNwpDIHfW4KVdFoeJ6lA9CeiaQkm6LMG9LrsUVMIzX/R3vMdp5B
lK41fQdciIAOF+uvUvzFDuMynqxPHJLjIKPCc9Bg3L+taVj26oTXuVD9Anb1qWiyRyHMePxJKxib
b2FsfDbgmajTLVfYhTcEhZmbRYjxSFlB5DCyjVwkOt4mNEwQxrdEt5JN1qC1pPnVVdu2Mtz7LrK2
gOha+/cHMCMVcnnQ5xkPwsR6lbSHVHhQ3IEH1VsJeDFMvIpQ/0VPMSQRrocpFo0qNHhUH7LYbeuK
oAQaDYkT0hwnC1qA1MjutYKo1NV42Nu1pbwwzca8UHGC1PTSS1agFy/zAd6QeMmWlfcuytoyoraF
tBf6KMwugGJeLlZji0nsBFerN+ZHhT54VDpADOJE0+9xcqjW2+DtVrCiXQqyMch55PL7/bVcQfVf
fwezO/SsGmjd4DvSt6/G1ne1ox0+g4/Iq96sHfWEnf6Un4xz6HDsLqfj9YP02i7z3qd0kiatgBNB
/LtwC9VecB7VInEq78TWRc9ZwctzruRqYBP5IJBeLKSwImNTtPJyCCCScAiLFl34qt1Ap3lM3QUL
pwe7rqdE6Q7RzHkIr/QnXNtd/O1ix+p1C/ELCXNcEqEkx173I0d9oq9AYyLaa1+oSfSQRCkZ3qdP
zjwvfnQzz6CSRD5MB0ML2/dSxSmYOASctqqgEbH+bXWRG0WjL1uj10XlQ9IWTxkEgaQeA89+asXE
CwuX8+jmC6BpieB+wfayVCN11Qc0iUTkj6bhUazR/mU1n4ix3mkjPDS9+sEZ8apnIRkLGCJEQqF9
ej3b3ZzT2Upn0AOIpQOk+y4WBog1VOaL9momdiO+1+NWA6crSUXObK+djPAtfeFBwD3AsuHUBkVR
u5NRwjzCl4ujUrgZp8ixOpsXJhhfMhDHBIEh4fSPHDNPSVGDf0onQtzZlAcWvH31wW8vbDGxQK7P
SjgZKpLbnfm7tVQCUYqX+6u1LMaNc0DySgHiBOvF5uqnou6R7IJzQCaUKK3govhU9uBVk75i4cEU
OlLybpa1013BCumQcAM5EpuxVfR5EqNZRzSlYfvrP8HxJMkd53xbXaYLI8ufX2z5pC4rMOsbeDDn
Vukmlh66vSWSuVlEpI02IjXNI47NVe9Dp8g3LwaSbsy9XCcm7o9cSw6j/FaIETHTN2P8WQKEeH/N
1sYGgmY8sSA0s7A5XI8tBnFcJdfYYCNG4gA32R+mQOsdde5jWx7SP2B7kDg2V8/upTANHrQl9riJ
gYOon3ILd/Kg7+n7OD3p0PWp49BWCsses51Jn3ODs9fWJlQFBhCk+nATeOf1QNMi6XvFxHaOQMck
2EGCFLTwBEE7zgWxOqEXdhhnmVN91DIddvqx/hTLU5NGvvUO8kpvEgKL3F89dWXHgWQXaMslHYwA
5HpQdK7KVGjj9GC8S6BX4PGGL07GbujLn2ecQ6lkeSyGPD3Q+ecQBqQCA34lnDphJ7eRPY1f90ez
tpkvzTFLVCF6Avi1QDvZoJFyeDZB1cYl+Vw7pC6NMOvTWG1Es3oBBvYWeKqegiFzpPFZGx3LdNMQ
kC8ukH5Jq96bRmYvF0I7jjUUdw9h6Rf1JgnfQKpLeuSYhfodIoqS9iOZ1ef7k7nq7xeuwdycFagt
x7zNUiQ+wMclvaAjh0jScUYu576h1YgIiRvDUCFtiqc6k1XuGjkN2hnqULHo1zp4x9qMhIMF8ZEu
Ok5C7Mea7o4DRMXTbS8GnpTPbnnSQBU2i+VeDDrODlxzI1BCQuBpabBCLfd6U4xS1mqCVqeHSXww
1Fc8EbntA2uT+51SRCkNip7skCFQpcZjpqUH5CSI1P9dmK7DRieyxJvdNXdFKQ0JMKjZ4G3B7HBR
LiyBznp6KEHhGG3DXtq3RbjPlr7vYqfM6bmvOYDgtUMF9QHkJpDABd0184roDWUSG0VND7UykgRv
Ui4AbQWDv9DfLqECQGg4jpmDpa6tYIgpioJmeES3vZ0ID0uX6OAM+c95L1XorlJQmsCLVHSbwev0
f1weh33EDd/qAEvT37WL0EgYq3x5FKadWXhRJbwWVvDPE5vXRpgdqEbQTQM/Hl6FQeEpdUpqY7T5
/K9r7n4xlu/L9iI6CRtqtaaCh1DWyNtwfEZucsP3w1UrAFkuhOToaGFju6qyBnNB/BySGY0ahQQA
Li2kX4LV8eid1i4dpJLQLAuS5KXR7nptKqtD4dNE5FMJmT1klg8ZWGjtgXaY4BTyuyYUIRAQHe+f
Yqs7GkzroPGEO2oiYzWMNZSoxCU8qLeTYOwpmj86LBf9r4a3iDeAjlIEY5B8PTwFy1UXy/AAut8k
irEBh5aW4HETK15eTtAj4IVbq0t3YZHZzyLaZqNSQ4xM02mrUL+bINmiccKr1VUz8MBAszlEN1iW
Dq2mStD28I9U/4HemcbTgq00vNEKl0/NqeusHlBLZUlBhtrEsXg9hW2UQRnctJDSMYb2Kcxl4Vjm
tHPve8TqiExA5/HshDOyKWHIyhtAaSG26pBlXOofkNd97Bpw6Ny3s7o8F3YYhxAbI40nE030svsh
Es5duOrWaCJZaEhxTbEwul4Lu5JGJvLaMros5dluR8iOC09lzgk3lLWLCly/kAqH8MPCiHO9KCJ2
7QyddhzpzWB+tEKqOVMwWjawM9EuWJpVkzlE2iCcDwlNZBvEGhFR1U7fV73gIveuO2KWqxs6Sq+R
IEEEqZAzr7KSbCtNCnrlg2p2mjpp3uN21DzwVIjEjJEhLefspc/rgRhph1RMJFfHPsF3hGMnQbCk
ijdjNsR2qQNyJ5b65AL9k/p9mUf7EL9MlATgKCge8cTelxODjfoW7Sg8u0GRh7joekJA8kzNUpvT
wyikp6lVT0hl6M9ZqmQOrcLoIxJqjbPaq/cqEM6AaeBxBeki5sqpQ73SY2VEXDKRGiqpRLWtd+ls
vKdf4u/8j2Q4SW0DQXffg9dH+m+rbFEyzqVUVBJYrZzSanaj8RHWX4ISbgft9b6ltZ0PkncLLZUo
ooBQ4XpOUw393k2JOVUpAIe1mJ7rgPImcS1cR9n4mwoAxBBs/IgcVy11wpSiIUrejO17atVPIuBJ
1uhTa5MXAxEzSrr4fH9sKzU33GsXdpnFi/GrQm8h7opKoSKDmL7OUkyPlRaI+3wMi+ewCBO0vQyT
M5iasA1k6UcRSoozTnm1BWQg4qzr6jv94otYXjsTKDgqoD0MGkqkOhifoeTJv/tfIulKx2w41taO
KtTfoLuJGjDe6MzwhaaR2i6CsTBBy169zXI0/+YQUud1168bAuIHSQCUItiaVRypU2rh1D1AakdE
9UFqW2L84mk/r24KYBZB9wH5K8hBXrtqMzVg/6xxDhnkE4Ry9i7zOf6yuhkuLDAXx9TVXV8AmIXq
ngINmud2AxaTjeL+icjkCI4J/qD/0SJzxmeakSb90INE2fhdu0jyZWr3IRTtRoo2gE4jdTmZD1pf
EgX6AEZG+oKn/LN2KS9I0P8/q8ucXAS7Wdhp07jMKsgrHNCpblM/Pkc8D/lOK9+c3Rdmljv7wswk
0DxIGpgZcYoSDcqL0L7yYxL+RIqfeM0BDVux8448oIsygEO34bF3X79mlwf1Wxsvkm4oSCOgQdsG
M95e6UFYIge4VelsJ2DNqcEmXtG3SXXzRsfLrOTswrVoBCEwkmRggserk4mtkCaMVSlPMrQhQxHD
EuM/aLB8zFNemmzVjoY4AdhutMezt+NUA0YAgAnsNM9jtVPNLehV77vriomFVhizpi/pADbLaDRz
ltFygD6mq71n+4jHuLuywyVE8BoUbdEUj9vo2klQ8uqquByzJe+hAjWwoT00Im05+OdLcmWHWZJG
7Y1Ct/rskFd/gbEGHQIXjb5yJAJOgp54DASdwKxgbhinqSnoU3aoMgMa6g9L22ojfnER1qtLolsL
uBnVbp1tco9CSxCzTs8Og+RrzcOQuADi/BerfmGCOXdDMzPHOoEJIFeaYgcT4MC/b2Ktar9gvACL
kRf6KLbJAjneVsg6YHACX9sHXuLhuiatPW3+vPLyP2tRwZUt5pRHGr1Xoga2kuTVGHbKAFZwgEQt
pSRi5BS6A+rqunSH7EXJfvNSGMqqY1yMlDnx47ArBLqMVIiI9dvMyLQPH/uD+Dp7SNHa2f5T2rTO
uG/d2Ouc7pTY2YY65WvnQ/N4P3nqpnZRSIgX4tYTmOa4J/VKsHY1PcwBWeh1peTL9LxJjuiOZN7K
sGbYOqntwHkvn0TQvLxZJHLv+8CqJ19MDLP5IbozJxXis0M2BH6tuYMo++bs3TeyesJcGGF2/thB
v1qvYESrzgivc+FFHN8le7I4Dv2NpmLuu6tZXD7k4r4bY7NUtWU0ktMR+tjtJM/c6raC90NpR3ay
lTbpY+XNjrHXHWpLjz+bXb2NwMjnKw6o0x3RUT1QuNndCdpfspc9S9CmjTYT0THzCkmd2ONzYi5r
y371UmpcUs+4H9ksYmUFE5UXICt0xOvNNDv3Z38NtQIoHy5dpBk1UAAzWy8KxM7IBIgpVGjoV8ic
e0GKzuP2rcnckJIqI4aeH3ODc2+t7blLs8yek3WhybQYwzISw2tHNLuko3yQ9O6X3kc8xdKVAANj
hJr2kr1fCN2vV16HG4eKhjGmsr5NGh9ZNqkIvWxjaV5jcELWNX/G2xRJPUQYEItgzmY1DgKtWvpS
m7q2E7HYI7ftNuVzLI7gsf7nGamlX+HfxpjVyzMoNwQ9YNtKND1qRvMQdh+60TtxTYkopd6g8sTE
VhfOgm4Vum7hkSZzJpghcn5VgaarpAG0b6ooSJd19CsVtSqRBL0hm/sOum4PCVkNYhUA9DO71kpA
RWb1aFcKpe3PbZIgXhsr3mt48TZ2kyGFgWIK6rRIJDFnkBiPodwsHUmV9CZWldcjbSPHJ5n+iNTt
0G1DOSIZWn+N9Iuqm7x+vz/GtXP20jwzxqmIpzkLKmgoBDpguyWyV8F8Cmn9ct/O8rq8HSYq4Eva
GdkeZtNV4D4KgaxF65fyoYraXknaTZ2fZPMXlZ6yJHf7lkczsT60/5hktl4ItDAAIEBNoV+icUCx
9qW2wPjlOuWMbW3boRTx77ExfhkquTBLOZZwSmq/1S2nmvrn1qwiW9EpEaAxcH8u187lS3uMy8yx
EKApbPFLMBnF6ktn/rlvgDdzjFOIQ2dJwWKgOmtdZFflSdU4hzDPH5Zz8+JGpAlaNHoKvys6yJNl
oIPtcMuJTyDeU9IMukp/FWC87g9rdZ0ktJhgK4tQC2XWaUJ2U5AVgJCrpxFRTGinwyZVSFv9um9n
dfqQIEQ6GC+jGxbDgIppMC8QtqQxPqegT+1ACh7GkUfZueoHCt4TC4nb0pN8PYcazTSzaBe42viq
dxtBO/0X4wC9hKia0FyA7Pb178dRVyIlBrzRAKqpXANyBbhSsefRDqwVuNEZ9R87i69c+EIgTqmg
D6htCBJMBV6egmkSzft/kYbzB0MGbIaqdlabH+iuaknRPGkpUN3yeMixmCG6Y++Pe+3cl3EYI6ss
L6hrZtyKMNIpHZYKGXKF2hbp/DklJk8IaN0Kok8ImIGGj9UBEqApLGgzRg1kcFN9tngSqsOTmnJi
z1VnBLXc/zfDHBZ5qA8taJVQOAJjIgSO0xH9QBkPt7hMycXxjse/hVHgXP9ui8e/Xy+hWssSnLGV
Tmqdk+g0JL7YqiRUQRMSU0fKO85WZkbF2mMzp8GoJmmrNdJp1LeNAWbhoCCzyOlt4RlhwikAO+Jg
ijEoebDcTrVTIEoC8fW+s7GP3ZuhyNdTJwvQdhhqWBGfm1/Q9fJfgj/15nfySHFucG4qxucWW+ih
Q/IJmF7IA7Id+PlgKSDnE6VTWdfawQoC6SUoNfEzwpPeAaZE41QS1+0BV7G0l1sKm6RVE8UEHAj2
esOftP1YSkSQCyC1jA1nFpl36v+N7D+WmFkcLLGsB1zDp7B09WxLLYSFxUPiqPSjyY4I3YZB5vgg
c4X9yySCtgUsjP9gC+kqKnVjqUzSqSrmYSvWFepkdVF4FsC2btuJ84uW1NlEclUdN+GoKlvOmBf/
YzYdiigy9BLQy4hOosV/L85NtDMk7VICP+VvyR/akPGsPQ4/ckgQtI/FyBntyma4MsacI0KftXoJ
a6cmrva5WLtZm9rT1LqcQfHsMLFHbhllpZSwM/S6o0XhsaMmuI3mHYU2XCvZaQc1LIghED0rjtVg
bc003YlR6qeh7EhT79//ntVFvphj5i5Amz14jQYNww7nc6jupHJ+iFNqT5KyjzOg4gvRFZKGMwur
++bCKnOcQvGvgFY7rA5Z57V66AVB7KSF7LX9xDHFmW8W3jIKZWIZA5yoBQ/MoM4/jOZxVg1eIonN
s/1rt/xnSN/JgAtn7SHUBjgKhiTmf3PjR19nu04yySyVblzKhGbCJsKVIeqzVwoqQWeCrac8TS7O
an6fxRcfoTVlX4Y9nEtAqj8etB1ymY9qou+1tnc02m2zDMT4Cm+O1854bJ6Fxg1EaqgoLItwYTek
qSoYsYCj4mNsURAjPZntXe8XzxUaGUj/cd9p2czK/032f+wxm5Um4CBFZhWLGpmbCkK2Vay4Zd7b
Y4VWJxXJI5STcjDJjWCGbqzY49hfdSoQYRhLvx9AksxpbFmp1tLelE5FB9zAlDwMUwLIWf84o6jS
W4OvTchlTfq+mQHxQ/k+gTJtvNGFmXQKB3m0uuYX38K8POtRakfwAUonJfMGET0NoD9zjMlFqXdG
3jT9b6488L5hdoGaR4LkeqnBrUsz9MlLp2n8AOf2MHsSFJt4QvffLU83Z/+FGWZU6OltisEo5VOR
QesAmDGwNVY1sPKqmEDJqKvQ+mknQ2ORpkkCO9eA8WraanAVs7ScxpzTndyMgR91wuj28vQRGyPd
G9As2UHISXVnGdAPIy1nB70//WOYV8n2vpMwr5dvHwWlIXJiIuSXJLYePYQWonk1lE9pQI9tXZ7C
zuQ1yq/5IerQIIheCi8QCr5ejNhMuh79H5glfZo2sRIaW7OR0JIfQP/y/nBWDzg8YxDlQPYSFVTm
piiHSUWevJJPRqr8TBPd0zN/kB9lBQyK0FqJZScTf0U0trO0cbUROdWitNz7H8G8cPFMA44G1Ch4
3uJvbL/r8RpjNQex0TRn9NXipZbZSAk6gfK30kMnlF/uG7uJ+SGxgE5bREB4q2sAFlwbE2JhUiWh
b859Wp0EKj/HIzStq7YjlThvhbmC34uDyLmQ2WbAZYw4VBYmgCWlip7Ya7Mh2KLnXBmbczNPntn2
fpUd6vQZG01oZq+dftQos4nnsHV7qfeHZjtD1ktrnfuDZ3Wsvj8D5U/wi+BpJQHReP0ZaQN668m0
mvMcv87HQrEBf8p63+hIgKZxd/JDwTUKgNvKpZ9qH+teLrndc1W5kbZrJ2ixEnqIJD9WCOrgQQk2
bqcb91JGOuHYnHi5D7bk/q/vlRXwCaILBTEjcy5FBlWalAbNudoan/lX7PY2hfrfvAmcdi8+1a6C
+6jZ1F7rDZvuAAmu07BvnfkoPk6bhOOn0s2hvMhzXHwNc3wJpZoKZozZk/3ORY7a7tyQCDbidVyM
Afn9NTkJ+Rs6nGfCyv6QwdcLBhAQUEHJdfnzi3s472YaWoXYnqXYGfXS7uT3RU5bKnFi4uy87yK3
JwJEJqByjNQGaGjhtIyL0GYagraFpyZ9tTGK+lykH1Zd+WnUQgcqPJSp5MwSxAz04W8rfHXm+5Dx
wKm3ocfyEeoCHkPGHH8xuzQJWrkXKr05p9DuKPUaCNXkOXzWSidRZXtqnVIICbV6N6DD0uUn/eDM
wsoxgVwYSEqAFQD1qsnMeRAXsWgWcXtWk/cAYrlD+ZWE8lbJC9IZIjGqY5VG2/GtqbdD9VBl4aaO
WrtRHC38EUtgEpVVTkTAwviWvaBIyHqryIugs81grgVhkLWO5kp7VhqwnSmHsraF0B8RjY4JKS3N
Gbu/8ejryRMVRwJKEDdVZE5yYZn3qwsc34B+KeT9QfCHfzDfoA9FXQS4n85hSVG9sICUNAeZh6G4
jQQXMxq6shZtJMW4EUqoownMwn13Rgt4E9p56qbmW6w8GtTLhnNQOuj77Lo/nDVfDpPrwS0iTAuW
HfSFOByZNe8tAETFJNJO5rxBWW96nEZbHUGRqu2tiSAiQN1yHDcz9zVzu+cAfgD5g4nnOHJqwIVd
73AB/MiyQWXz5Agbb/sZu+hYJpJt63vOUXJ7ATCWmI2VyVqrSTUsTX51qLeFM5KvgpjOjKKuakPz
wPYkyMy1mx6F2t6NfdPRITgnubET7XJP3Ife/MRrN/xuUb6aeearlojo4oQrNaXTNJwDp86e7NFJ
/pi7YltA2xFyD0TZS5vMy5zS/gLMCvgNBx0hqC3rnuDLnuHLZILoY+pVfsZpCLk575nPYh4kc6aI
zdJldxpsEATbhluQCsAuniIX26EPOa7r5WccTwJLXFkm33bKN6i4Y9CFcw7J7/dfNQlIcwiISDje
/s2KfjPnyPQjWQy8IzA+13NuicKQa4VmnmZvwJwrG20zb2Jb2iWPk5M7KMXai+qgs8O8+vd32jIe
xvQiyIAYBJgfMCsypguZtvIY99YpKs+m/EChF5jUH3H1kKFCet/UyhIixYsGTxl355L2uh7loPR6
VCdoT4wnUlIbgPMQDVkV4hbkYxyRJxm4fDkzsktzrJLGLEUzXJkKJwMFUJp85s0/nrqleg0dDRCP
KXioMVOn0VGRasD9zkpbEUVriFl5YAawEUDYUshrmrtdqAVVDRrXRY0JmXJmA6hC2CRIgMAaYMSB
AqKuD/ldbfYTTzR31dC3EB52OTxj+fOLAyBTp74sWiU+yyYFpMLNzxXyZ3RDY84teusPmDOgxEFM
I1o4bpkLrEPuUzOEODkbp0wHDEXN3DJoCRXsrCSxKLtg+rnvgbePXvQ+6AuxjwQQs3azZMj0lVWS
hsm5heZ59/Cp7ib7r0CSY26jJdJPoV/5ITqtX+GvyOUVbFi4Ng4XmAdDI/piQMeLg+Z6ak21FdtR
yZKz/krt2YFg56bx7O6dM8qbRytjhrnCBokmdRLlyTkHLlYDOnZyKYnsz5nI29oNfZVEj51TAyCb
AUH08VrZocO7R+TFH6+33/VYmd2RIWAxmhgfUf0INwKBYJDdkw5H9wxBWNUZ3acZGsHgVyeVbxIc
ruiyOoqk4Cz5mjdfTjlznelJLoW6iCk3yCQdFcNWId1a7dP6dH/Sb4JUzPminYJsuYFojD0MGnXS
9SJtk7OGxKBZRJB8VkWZGNLzsIX68H1j329DdnIvrTGjol0Xg1ylSc7Nr9TN7N6zCNzJNl3Zlm3D
AxiCdF7lSmR0ZufzBcBzXwfEPfbLA4QmAQdrSfOhk24rktqHxqXf2X9rkmwEJ7EhVe+MTusIW5Oz
FixY8dv/jYXnT0QHH+465rOjJOnrVFaTc+8pTr/fziTcGKR7niFSLQOoPdnirnWqLfUTL3x+6bzB
00m5FT0lw937K3eK3TiSU+wITzx95NX1w+2E08FQAbRltuY4tLgt4uXTOgtQoE3bzU5LpY2OOCNR
SC6+3F/Cte2B3hVdBPEterFUxp5splYu9DRFJ56+LebMLoOtLhgHgZfouw3g4ZmXlpjToO4oHnUj
LIkTUbyQerTzAmOfUV91BOQWfojl9n8bG7P1o9qqFKGoMLYOijrRUzc+9vFIWg5+jC37w53Qi7Jc
vqBhRlWS1dCN87SQQK+QnGXDqbt9np1DBKPzFj0qRAEMv1MRj877XtgMfnqSwAXy1fDO9Nt1xDdA
U2Vh3EEcxUIcxXmINEmI07M+bWrjGMT7gD7I0uf9GV0dKkRovhtVgNawmNhplEe8vMU0PY+edVQ+
qJv/rZ4SR96mruEDCOVCjqQklJOK5pi9SUAMaGELoYmQnttD56vP5XPjdJ7lzrvOE71qZzg4eY4y
Z7C3RzYCROzCJU+H/C6Ldc+ycMhSeUzPkeAFD+pjk26mACkGiYPSYNWRF/9B5IHdp+sgjb1pmRZj
vHurUMzO86F5/mEQShDoQwzFA7cwefGfDod3/+vp6yv4MRzTo1CRnsd9vTJU5JYhAoD8NQibvns2
L2KtHDL2INCixTn4WXjCL8mForbDcZ3bMAv1XTTiAt6jgJ6ADbunSqJBX4/Fedqpb93P6Bj+BL7C
1zbCy/SndYdT8I6D9SEVSVk5CW+PLqfL9U0F6ws/ExrGQGjMJtDrQWlzGinFuXLGA6oC+9AHQBrK
Lrjpswce4PI7d3vPHHOsShPklFJNh7ltvsmfR6hZ2+LWeqz3+hZqmBvFoa/aY+NBpsJv/fhUvFrn
wBU33buREPNR+MheuQvAmwLmABatOBEqa/kmAOArT7epH3kApDuyU3rBI0/kdHW9L2acOX2rqo/r
uDSKsyC0ZDaflexBm45qZ1v1qzLYIK++72C30eb1CjOXeiX0xgge1OIsBo9ynzkK3cfqP6REXrYq
OrzR9a+huIhsKLOusR5OilGL0bkBZ4/0XvHSXCuDAGkCwjZImuIRrDCD6AsLdJKyFJ0148/YPgmF
Hwc8yNHKZkfUj2om+BkQJ7KUraOWW6Oql8n5qDiq+yKThvOguk1L4m1xaYG5JZCWLISgggUpfEHf
EzGTJyl7ECe/1P6Yslee1XCvHrRfFkSaUMO97wcrqZNL6zeXBSpSuSxPsK7+DKk9vKVfmjfvs8/B
CR+IspkSV93G1bZ6VYjOk7NeuYYxqzLouOAkgJAxmXK1KJROqSmePDkZ8NjZ1M86D6K2bJzLswUh
BnLxMAKKTA3iI8w+buYhbvQyLM/hJJBUezSREeVMIbt3WRPM3i26wGjDHCaKw/BX+I3hvNE3+Ve+
i04x3kraLg3I/Dd7zJ+Gs8jJR94k+v9lHP1+mEmMkc0w9PVQl+aUwPhZ2VfvkR2d9EPmCk/YDBHh
3QzsjmOtLbvl4upLy5FW42IN9ADO2B6yCGmN/u3+hLJR/WIEsa8EDSzkm24gkmCQmmmniiWOXlP3
6Gua2+OMFikeifXNy541tPjnxWjo0OZ5RefyrJBgssN9+ZrtpV31aG54VxzXFDNx+ixWpgxiprOw
Dx6qbXYM/fAQvSSER364tkKXk7dM7uWYrBTHrg5DhoYXe/CHov8k9e8v0KrTobSjogqMAAiiLtdG
JF1Q0kCSyvOwU0GVSfrP6t16BaXuq/GkJSTnFE1uXkNYKCQ7IXiHRCQSdyqzUDVummoJSc7KUc7I
8NI8m0dEmnvlb3zkHUor3ndli1mpFvT2YSRk9Jzu411Lgg31unceweLyI8ypdGWEWaVIN0fw/MNI
tM2elI14lA88l1sdB9CBkMLEWxJFr+s1igFAl9OK0vP8e/ilPEafSk3k9+DXfVf4bspkRoIrHkVd
6OGhJ5gtiMtamgGmXtJz9iOyx/2L73njniBSfAzIu/28SUi3uW9yZe5g0ZREnHZLPZe59cFwmHah
2NBz/hJSIh9bH27HIS5f2UWLCgZeMnC2pQ/uevLCQkhpKQj1WZQekswiIoDpYci5ONaMoDwH9DTQ
GyL0Ia+NgLIkl/oqas6xtE2ADgOloQkgwf3Zur3/8FxasvcoBuLFxKL5tcyqaUULYEOMCgXHDFoe
ZZdl7v9mhRmK2AnomQcfNeqNJ0EuSTlOnHHcAEAwTRiIhTMApQ88iJiLXCvNOGkCmOik3az+EgXL
02Vb15GOeqomMnmt3Ze2Fe4EBRxa26LguMTqRKpQIYDv4VnE1lykVE81Jcyb89hD0BzSm7nd1ZPE
G+a6GWDqAS1GLZXFuWhRF0xTCHhNjc5bDZTedjnbRW9DiwUQSfmHmP7s55/omoHCpcRjumEDsmWO
gbJZDna0YANIeO2Rs5AD2hcAn1FN9UYT3wM9cSf5DYrQnGHeuv61ISZkkgBhA/zdaM5g3bNz9PH1
Fbo7/PtOeVMVZYezfMXFXShoUqlHJUAQGgFdiNc8jJ/hVwEK722xAUoJNcHYqfyNMZDRq51nmewi
0hHNWbLvIRLtpw7/ef+b1pYX2lKgYlmo/W8K1dFcankOJr5zY8TRi2SJljPPUcM5Im9KJt8jB6If
lwjYBi32VDbmaY5MU2hRTDB30j5/cTzRLjxpbyDzBAxqttH3qPnKjm1tOZf1NwDs+kbA2l7YZs7O
jvYi4LCwDQ6P9wcUo+3Kqbf6rj82HjLCXrn9VXq58yaCSyVzT3/uT/B3M8M98/L1omd9pUhdGHZn
QDA906+OGlJEol9tg4wgx+5p/rgx7MFDEeNFPoyPxY5X9b7BCLCzz26jIR8HUcEMhKZdtp/G+9js
AuNHG3nGe6LaUoRHXuOllDSSXwizn7dQNXPE4s+kgJq1PIBMVDdKiIIJTtkk4CGwdcHJLfzf+aUL
/XL80qBNMoAMv9xYond/AldCVaQGANnGpQQGY9Q9rydQGxI9ijtgR8LKjqtDE7q6sBc2zXvxYB14
l/nafsDNBzoopLuWs+faWNVJYk0FsTuL3a9eTYk0xM798aydaQhLULgA7gatef+PtCtbjtxIkl8E
M9zHK466WCQLvLtfYN3sJoDEnYkr8fXraI12qrKwBZN2ekwmiTIG8oqMjPBwF2LHlKS6NZKse0FP
aH4Y26rcgymQenLnOC4g8M2KvYVgFdAv4G+A/kKvjSJC7hjP0N6eFx2eL4Z7T56N+90zIG1ft4f1
p9Yg7vNzM+Ims3KrlAjM8C3aaw/Gs/Gp3G0294pvnuguOm6N7+7WdZ9692nvBORHIO3DUHaT72EH
vMdz7XH3a2Xo2ny2bn3TvNpnDlembDKcDt9kcjez74gFaNmTnGwcVDFQTUQmMSxeUdWqXyZj031A
vgD0RkBkW36z42CZY0H7qpE75atV9kz96fiq4dJjxP1kLf91Vemcz+j59Al3Ay1YW7Ys717U7I71
91rtgVbhK96UnuN7gzvc4Z8gp+GSgAR066lPfpgrK0ftD5rh1nwJe1Mde1lSo6p7GYotz7YAplfy
T+C1Yuo5O8kJmXFwirAYHpt6crXhLq/3qfyzNnMvt1zUS4rC06SPyfaye4v6julz56kH3j0LdDyY
9cOgbooBjK9f9Z4OYCBwFWlLs8cqC0bbg2q90j0k9cMYnQgDJTSD6iAIPgY3h9LM76zYdke7DiZz
o+3TTxKnd3YMTLMbj6tUPNcZFNUCrTD+j6LaXGS/3DfMYT3o5jv28vH98SdAM5Lb7qFneZLcn1Ap
Rul5Lj8juy+BiiQGRdX8p/Lw9/iXEkBFDw+H4CC7hx/57lULwImIq/0ZIg4AXXGkrP/6M+xKD2fg
9jFcOu2QJkHHr46wFKyEgrfsKC2K0eIIC619Lsufqdnd6+/khyXtTGdT0vbF7t4IoWtb5/qkoSyg
zh3N4NDAe+hyxrQqzSNk7dqXwegnl03Nd504HzKJ7510klfO9dKVABJSsMqjdIR0rlgC1ghNy86c
cbtaflfwF2Ywv5Z130Jm2vwg2mPRu6xZy00uRRIXZoXj0WiNTNUZLuw8gmumPumNmz9nh/jV9Afg
1rRA8VRX2su+gjSbtGfgpGl2yT8thsBToJwzJ5hnfM2VPMhgpbUugfvyRZUPqevYG5XEfvvKn0Fy
N2oAKAR4ID7q9Ur0OvtKwTegmqZC/Ab4IYi9CitccFLoVEYcIxn3lRq7TF3DDF2hJv+M7MyEML9S
0iAnNUbtS6NsaywlWEp6Ndn28SaTDrVX1Qh/h5/9Nh7ebp+ahawB5vTMspCcMGuiOkWCweERs6F7
0FHjJP/u3c9P4BuwnIpHcUnFvoM/aziMq/qoOGwh5lD1uJy6JAE49l4/9OjjhE+JDwl8CvDw6gd6
s0BJueFrfJ5XgEHRrvBIHqyIxraE6WYBBVQj8UxPAWQwOxpAwWsFHiSRW23KMPMdAF/UlcLpVZ1B
MC++CZwiivsKdMJIQdZH6cF6cJ7Gd+vBuh+33U/nlNyvpe3+j1VGChdwazSKiChkGqu9GY84OdHo
Fm/ZU/2cbKad41WfCQafuAU0I75pL88skGO38KMHO7i9zxYSlfM+++8XCEsta0AUFDqWutYCK/ei
LQTHil0G5k/iRqobPcpNIA+/VqwuXWdoUkHtdO62AyvbpXO2JTkqNYYwSPkc9yb6WaF8/10OdG2T
xnu0d8snhR9tPC6f9fylY0DEql6braz37B+u/cd/P0KIxQZm5HJiYvLtvBuCRIGvHlKt8nqzfr89
3kVPNasz461gg6NasOTEo6NWtYH2ium3Wt3LtPVuG5hX6WooZwYEV+hodQfSJrl9GY/Sh7Ez8BC6
m17NlQlbvOX+qEz/ZxyCO1QmWlraoLQv2Zf2KX1kv51X+6g/N49ltTKg5X15NiLB/028rKdUg6mp
c9XvkBAs7vPEawAXvpOP470D3rtvt+dQmX+lOIlgGkIZDOrhyNQK3seSQVYD/s32pQbF7zfglr4V
B8MA4+b4BsEddme9FO9xCZW8lYzH4i1zZliUitOZLCGscNAJgkc4PZpb58O5g6AQngRfxSY9rSmG
L7mdOYWFSxNxETalsI6kRBdqqeLF1zb3eFQnJt0a5JXqr7SZdu0YVKgsQUYjB2iVu6O803WPlpoL
zd6uOtAi8sqs3FXlplqjJlqaiosvE5a9G6imRByPDp3s1ObOQPdJf0rUb2UGZaCHSNo039r76ZCT
n7cX/8ohKeibAwh5pulArCo2IlM7GdoO4VSIfjQHQH/TwyX41PFTE9FAGSJ09K/hxq/ztcBUzoTD
WAEbzF0iV0caMx2F85qFifQY8zByJH/UH8sWiB164O8JePDMY9VtNBA/Oz7hW7n7fXvU11kwfAJg
Aeh8m9nDAPa69MNVbSdJ6rQs7Cy0HbsSuCTl77naBkklbxRD8kwLb62HlO/zZm8lflOcVOlr4hyt
W82jA1WZX7EE1l2vk1YW5MqjzV+GDqSZAgaXkFiVnoy2o+gbZaHGEr/Xj4301bKXgX+0prPTcF3e
nomru2A2Z4J0GxE8woA/J+bsXd5WhQR2kIGFZpxBCuHOASOMydZwZ/O1duFhBCuqMN2GXeTcHFk4
FF9W27ttCwb4vvGZjAyS/JRlG6Luyqjwmm5XTq9QAVhxq8sLfjbO+QvPxil3iWHEaH8Ou8YjSbm1
pDYgTQlJKr5nU+UrqadntTuhRJl9+zY2Rz373ravoJQJosSPqoNuMdchJ/SeKXG5+xeLgGQsNqQM
5lwx/qrUUk5NMkEBAxCELt6NEfPyfv/PjSDZhaYvgOUh/Cy8pDvbTmlrRSzsbeknYyndZdaUb1FT
X6N2uM5yYrkhKILn+ny4AKG+nGymdQmI1ZQ27OX2u5lGQTzeTylQyvpWjZkHNom580jblYXPtKe+
e9LGg9Ht0lNzRyJ0TxXtccqfE3UDCqTke+qRYEA/bBE99s2+6reV5Q7g/Wi8pllDbCzukzk0mwGg
0FYQKVSqEYrLk2O1YSYpd+B8CqShd3nCn1I0t+iV7hX2SWJfs4BqwhCaWj/xDndZehpSIIshEpTl
G/Wjw/ukrf1cl33oHK/s5esQAdPrQFvQQpMPKjF/Elhne1nnnDSFMbRhM/gQL8lwIx3RRR4FPXWb
Z+sXIJzcv715Fq6JC5OCv2wVEhsmhUnoxhb3HfBG0vik8bDHQ6X8Maz2C86bUXQYMxoY9WmUWnWx
1pXCQSLjFHdh99W2aI43XeepiJ74aRipizh1lxorDWkLjhDsCRBTQTvJ3IYpvAdGDSjV0hjGENmc
yS/qAf0isZpB8dJak6+dowxhcLN3Rw4drcfoMhCiYrlyaKLwaQyBufJrFYJWTuxVza6LVzj1Fsd0
Zmj++dlGUXo1pnUrj2Hfbq28dlty6Pga69FVjI8A4nw0QkxlM4Y7lmE0Q/Yek5919HZ7613n0QQD
wt7jkWKmJIYBQ3EVa9d3XsI3aItA2RPcuNND/9avxPvXCwQeg9mDySoq4xjc5bzpapdnVpSMYVWl
1TYx6uyuHWTu2xOvgExX13j+r+98lDfQQIOEHXp/oa57aW+KDAJIBh3DOLV27WOux24UsaDgnT9l
2PAxWesCv140ABiAzVBhFuk7sQe710FThWLcGOa2g7RpipbvrLTWrFy/LMCE8OdhAdl1OC3xIuA5
2CLt1MBE9o21p3lhb4BjUL1BrjO/o0W9GyUp2+UUbwvGy6/e7niQjlbvxhDgCMDiFLtoMek3gOjF
gZ2N+VaL6VqSeZ7ey/OIr4TcqDZn8mw0519Of9obqdOAtDZ06sF1nNSTgTpUBtu3hw1x1lgAlqb+
3Jqw2MxxmKFyxL19U/kxM3Y6K1eAo0sDUlW0nqKxfVYVEPYvFEb1btAzHmoAe0WvqYFtdG9qb7Ly
dPtsqteBHbwzDoqObn7ELqJqapZHqaEXHQ+Tutok+XeZbqDg7pLWGx/pyYrR3mC/J/bgQ2UIx/Z7
Sp6KeEucOzAd1Og97j+Nb2VqufbMyTGuhNLX7g88HH+q6QYy4SgjXK7rAJVwhzcDD5ssPqYGoCBO
w90mKddY25eWFGh4Gw9LpGRxhC8NmVVnqYPU8nCy24dYpzu1SF5vz/SiCfRPYppRT4ChSxOWBDpU
fcBYEiXBk6VUwD3cyKti23MgLh6FGQuLS2luhBWhYbwylYaaBg+rCFIiEfzCNraU1qdG1XpJZ/N3
I2X9rpQS6hWcswDiq8WhpZR5RUtU//aglxYQ7zNo2OPFjoMpPBvyfKhqShQeGsx6NLBx8q54BL3R
9raZBXc/C/IqJti4UNkWIV15bmFvmDIP0yF5KsGKkU1lQOkPvsY2tnQuTagp4XKZi+hinD8ZzFQb
LZtC1pPfNHP8En9xUSfy1cl5aVq2Vp65Dtvwpj8zKJyAtlVjzR5iGOza7aAQT6k/9fIllwHcdlX7
U+uD21O5EJvCIqpP4FQB6h5O/3KfTiB4LAoAlcKCHJRO81XlEJk5GM1aN8azOtZ/8U7f8Cl+tGSy
Z2W88pRaOidoRgSl4pw5Qpx8aX8gSqOBy3IKgaGcPKrF9RYUv2tiBNcJe1xsFvBmcHyOhReVcBw5
TaSiSS0kL6xsp9R+z32aumrrR4XpkmfN2qJpGSxc21pytnXX+Nqk3oHZh6E0m2bfB3NHiuZAW+15
Zf6vA2d8GPpyQOUJPnSc5MvxFypraWngw0bp0QSMRdW8RArU5lF51epNanwf1nK8S4cUEwFAEaDZ
6HwS3pWqjlJ5pmsTTk8cSJG2AaZiX+ZrL5ClQzp35IJEUwN/vlj0UqHLOubyNIXj2OdoLidgr7Ab
6poJCJSG5NfteVyIyBB8g8sJGSpsZFFcr03qzBnbWA6VqpW3VZq92rlkeHKstceiJMW2oIoV9Pq4
1riycGJhGAyikExGNlaMRQB3tnXOEhh+Vg/0ZdiqgzeVh/ZL6b7dHuLCul1YEuKQQi40pSYYolOU
+8YA5QeoJRNunW6bWRoQih0zEdrcTyk6BL3IJ6ctKx7a97mHM9K8PVWGpyVeJbu3LS2t2bkl4bbg
JYhvogqWaLZxzN+AEXpUDjP0b8v2C+s3t60tjQuoIWx6AM+vmdXipJYH4lAeWnIeWEkMIJbia7bP
bShay09ljQJp9HLb5tII8SiZoZigxLnqmoJsPCh5CxUjREeCHnK0dIM5rgRB5aYnK2C9NVtCwiyP
bTvKHdy9sic/VMDxg6ZCvatWrCw5UrQKAEutyqBSAEfQpb/S28oq7EbnIXcAQOyqx2oofWMkm4iY
+yw/EimgQKAMJyMdtuXUvknIOES/HPNBNkB179GQ27+66fP2RC84m4uvmn9+9nAeJWWQpBRh0Bij
49nu9yoBMQ74wTIQB982tTjPZxMgHMPIxiGElicPY1XPXVai6qPGEI7ESwQ7lwxY4jVF3IUwBCVX
iNejPR5ORox3eBlnJJ9SeOxWDqN4W0dy4CT7Pv8J3fDbo1tyMjPRIsQscDOgN/ZyIiNlynqqVVMI
cF23GyKbbyQdT0GiTc3+tqmFsgLgsxjTrLw6u09hx1bchN+c6inM8meqvhXZ79z6bB9t4qfTQ0vf
cum9rO/awgemEkx2ZHvb/tJQEXgAqYj+WOAyhHtQtiU2JDnHrOpjti1K9gm11DiYGNQLbltacj1/
tMNwRdi4D4XdqYK6z+EKbtxh9Ion7bnij9rdpKYgONjEydoGXRzXrFT2H2vCBqXjVMdSZU6h0aD2
2AMkbKdB08Urb9Zr2N2cjcDFjpYKvCjRwXG5VVqOAD3WpSnUex/q7jLS7XXoON9KWrsFA9CrDoix
6yXqDeQXZX6E7Eh2ijSXZIeG7RuVuOD+z2tPnR6M8SWtbTcbrHuzXHmULB1YZF+BSEPrKjpAhHWO
xkYfbSOaQiC2ZVej2qkD9bzXZ1TxnCTtfQYybK+y23+RJUKPATI2yItCNUVM+zac1cwCd15ofUDt
QFeZb8eAiO+LZvSL99tbbGHREWWh5I1YElh0sXcwQ6cTx+NPDhMQCQZKUihu3VZpQLu83t029Scb
Ibw5UeaCOjceRUi6mfOEnzlbQpxhMK1BCW0rfjFzufCrCJFzPiqqN3EKMUFwjfsjldDIP5lgqDQm
ZdNRudjFcGRPNB1LiGCn1J06M7uzEf1urL4fNlqaxi7Nne6eqHrp27lCIeBQ2UFJO0hJTWakfGj9
2AXINmsBsBDFKedy8jQmsQ3F2b7yc/R7rXiphZsF3BbzgxYpJxTehF1ed21Dkq7Uwqo7Fi29L/jJ
ZigZ2PbKNl1yh+eWRH9UJGnVTH2uhYW1AX4BANIJkRANkrLaKemDlYMZDEpxWeJWerwh33l015Xc
tUbp2+0F1rF+wvrOLLR4E8pQ9kY96HJ9O9T+qOPgQ2Sl9JmOBPsaIO4at4VjcW5i3s5nW6iViml0
ykwLM+POrB4sigYDxBJDp26t8TiyBwtIQCRVc35sTe6pYCcigQbUD3n6N2PFcwg3Oi49sadKyVjG
WrPRQkOWjprUe9AaX3vizU/o6/n8rw1hCxHayUrb1lrIvVLzc3NbeFXuWVt6yGjQRH7+8f8ak7iR
1B7tVXmBMaVIvRtAZgGCfdvCNb4G2CC0pOBIgK4HrWjCkLSR1pNdSnrIxv1ofjH9vXV1/ruD9Mtn
owbS5ra9a+8Gc2gZQ/ll9jqycIGyVp1oAoK+EDtzk5aPY7GTc7Zi5HrbQ9FVhrqVCReJwqsQ+kDe
jpkZWDzDIUHrOi9bsHKjqrRyzOeZudwMoB6A85xrSfiLKeRbJFZYcSWZRthuzAY08tNR8qQ0pMbH
q0LW8JEL84a2SvSAoAMb2U5LCAXyrI9ZlsZGaDbFsQF0TPJLrf/HqFqo1VlIHs1C2LjlxP1GR0se
NIthSFFNNxCpptDNaMECC1mgYzkmaWDqk71pskHZDbUFqrfOSh4sra22jRpXu8HIyMpazgMTZxld
d0go4dLHlShcUXQiYCbqayNkgW19SLLb6J8D4GbS9vbGnDfepR3012FnmMihgUrvikWqnUxQkjMl
nBLfkDW3+jTHjcHXWhyu11EHQhxvrll/AL01wnCSmf6IF6aCF2STb0GnBglJqjkB8ml0d3tECw+8
2dZ8rjXUAQG1wZDPXLODK1Q2mKGEyvSeMuddG0mgorSeyf7Agt5Kvc5iLloWW3sC7Gqbmuou092q
2qcSAFovVPcz4G/6X7e/64rdAoUvtPFiI88zjTBa8AGNCdr3FLWrcACJVgsm0G441c0Ha6affat4
DXKWeQ+y2lj2NPJIqhSFv0favFfy8NIAKWKW6i9tslcentfHGXgoHRMFb4hMv+g0lH4YKIgO1VCR
DlZRuQOvIG/l2TTZVNPbKLk1X/HuC3HCbBLW5k03X6OXCzQOcakQ/CQsnnhfAKwf+aTKiRvLmSe1
iBtkYrv9Q+O4ZqY9JkMgG8SLemsf027lmP1JBl3uf9AagR94bvoCN7G4/+2myvqBJ3o40MgJVCsr
Nk2kjLueNyys9Fp260qKgBbTezeyK3MnAbGNPtSh/1rZHrN3vvoSHHdl1msDcFV4TGaUFWYspXpo
KaNrJIElfWvRgc1s4ipgEM4fWk++ayBEbAW3LV/vAEzBmWEhWpLbzNKYjinInBqckrxCx0uBl6xX
OAcpO7Fk5d21kLEHLzOqHqoxS3bLYio7siUFIChqhsmxSl46PoAAfCuFBClIaXDLtnSNwWWOtpHr
FcjFgm+Aabg7CD7MHc0iGjrTikiK+84MNSt100JzHf37EAHEAucgJ1AxzkEzuaF1oDE3/oSbqGhQ
Qyk1qndcv0/JPo7zwLHHle+69vbzZ8HZgzkFgm8iPkO107Yk+mCGkqHuNLavY1BiT4pfVsYm+ucg
WMXQFMhRoBVfx1YTeW37RNEHzeBW2KEFtjlS8KTO2UTCN4Q8c+B/H+lwX+n7hPA7S1kLJq9vHEMD
zEZG5gTrf5We7YYSJRKnt8JWCwbQXJrRcw8Fuu4573/lzZP1NoIuuxzJdpr7wN6B3OLjSvv8fNsI
R+3iE4RASUYfNh3TwQrN2lOkjZq9AXuK5Om93d4RcITfPl/Xd9/lgIWDrdnKVErSZIV4/preUEOy
yao5sCR2tfZgvwb1YmlRIEIciCgTiVshOBvKdkraQrfCMUFTZf2WoPRm3ikTsNx61e6RnSAAXlh+
Ht1n3en2OBcX9sy2MKvQ9iFgp9Ws0LG2aX2qoqcYKvArzuPPCRXWDsgODccEpIno7J5n++x2B4TB
KFmukSddkrFDmjzSUz+2oh48CCUjje8QBYXkttGA6Uhb8PXeN0wZ39M6rhuXoBM62o0yS380EKx5
lxwHqjIospQPpBjB5tBXHFpFDv7j2C/lHH0ZfZqU0a7NiGx79ZRPNsQygOX1+3iwfqM1Oa09sPVW
hZeOCn21jaH40BMu/aimORuAUzBZW6IVuN2NYbLMAwhDpG6j6zXShEoKTKAnlfr8SyE47w1Zm/9o
JwZtIjB+gKxUiyCTlFMAkcwkG98HuYsGv0zNHm2amlJ4JdHQrVO1jVV6mVlUH8QaO7zIjEo6FaDz
AkcYCqSGx6EjaJ9Gitj9NyjKNWyCYUQGAwhw/pMWAyvdsYiM8mGCr3vvWJeDRB5tG8dMyfPGq2lU
+GAeG0Av2Nn5CIqsVjpOshZDPAoZNuabmJvMH4xp+GmaCSs8VvQovnSqWjlbaTL0+Efh1PA4cmdU
zSatdPBr8qLqtVfO9PzIIyDUVnL9wskD+gfVQVzsfwtPCq8Ha9R5mVTQt9RylEtTyQy7tOxdu1u5
u4Ub9C87M/e5DeEbgPwFO+CciaYJYrHHqoicO8Id29OK0fCbrEjBcDLQLXWYva/UxpcU+g9Zxf5j
HSoHeMPMFVHhzGe8yKK4scixPzo/Ue29faoFX/nnt0MiAk9kRGtzwuzyvJFEzSKtmMgxz3lArXaf
Gq03oLhV1C8q21bmP0MQXtkTvKUzxnZjSbBnYY/qUobOv8pdbRMSLtwrK0LMU9VMKSVFQbO6OWKF
nPuJOY9m2x56p96RbMUzzr/tzGf9ZQ0vER3Zc9AWiyXymROJQ16DHKk+yV5VxKOnjcrk314pMafx
lxmwpeDFCFgfYKWXS1VXVdGi7ZccG6Pa6PJOAnRQ9ag9bCfkpHme++hC9xlZS24Ijv/K7vzzM5dc
14kmaSaWzCwenH7bFmzj1KeuXhvg4jSejU84ZkaeKWrVzGLAo8ufh5V345KzQOPB/87efBDORiE5
uDz7efZUhjyl9EOOZeD/1jh1Fq0AADmrRkEORxaO01AbpBkNCYfVqbeDylyz0BHm/LN48q8VObMi
HiLHSNBjFaObU3kzo9prVbjpXA4q/ptpr7e33eJRcmzUa5A8AYZ1do7n8yYzuFkwCx+RhDZczQDB
oJalsq/SmGyhSQ7y+DpbU05YmkYQYM4OF9QJeLleGo3LSME2S7Ojov9uoQ+O3Dm6KcLbI1s0Au4/
pO3Q9nzVSxhhuEVtl9lx1JWH3pAf4tZ4GEFrcNvM0gRCqw8ydABO4yEqLFZfFD1XsyY7WnyT0R+W
fixjH+SRfrbW87U8oP9aErze0KMhRFIhKY19twdVHl6Tt4eyaABQvllXCBG+eBXFgzZ2dQsDjVwE
9riVObpu4pXNveRuUI76XyPCETJzULTIXZUda3TKZEEVH6xyO60lBReHgisV2cf5sSoLq6IBsDxl
8oDFp4HcIDosvQS3+e35WhoKgvS58QqvP6BZL7dxNlURGKaN7EiTQEerZeQ5eIarwW0r4qv3jzs4
NyMcURkBFrO0ND/KFA3mSDINHp2UbwqvUPOcIjOC2HmR+8hQJcEYdegxay203OtS58ot1BgrXnua
xcst3qhS0FITxBvpGPu9NvWeMfbQmuPa9HL7q5cW4OyjxVcqVeoaSE3MzdAflWarTYFirtzLS7HN
DEk3sFfxHL4qAPeExD1tUcQ177rutdHTR5X1Lh6nkMv8PWh0ZSEWhwScooOnC3KUYsdHI8dV1SkD
ORZOS/y+NeQ7jYJ4xqHE2N6evaW7cpaZ+9uUsOSU6mQkpCNHFljBGv/d8jgAiwOCxgajl3DhT/nQ
KXSetxy98qgHeEk9ec6w4n4XDwdKNH9bEa57qvF4ynVYYSpqqVl9MHjuOd0PkLM8356sxfFgG6Dz
ApcK7rHLY8gA1q85aDWObfrDsMIpDof83wwG4K25NoMGBRGWYuZdw/MWISC6f/mgu9aE9mYnXA2f
l54is6rg33YEt6U7LJPUCbFY0WmBUaPHUELXmsQ9BpYdCLF5jgJqzGRlAhdDT6DEgWm2gBO5ajDi
KNFAahDBEzdqL8kfkVPegrJr7AfoX6ReEn2qseXZDJ2vt5ducZ/jXQL8IkADSOBeLl1dqWTUBgQC
OSFeE3051Vr3xOLmOLMw//wsvkEWS6cJw+NujF6H8YDksDt0b7dHseiI5gIumjENUxP5JJPUNAeT
4Alnl1s59SI0+iqBwzYEAmprqKGlcONPsfg/toQZY0OfAWgBW1kNvHAFvkH9EZAsS6cb1VgDDi0u
z5zWBB4TFQ8xH5WYU4rGE4RQdizLYC4tT1WVr2TzRCXPP9cbfvXcRYdoDaWMyxWyxrlPkJLsiDqh
YzMXuTyWHjaj/UNSg7Z6059BdCfn7+gvJ5D+Y5oLhq1x9OshczO13Nxey6X5nVlBAT2bm2HEB3Mn
tRMf8yI79nIZlEWoAtbBwZdnF0BPOSsBxNLmRAs91KDm7nYkiy6HXkVI8aYyYsd8X8mF2zj3BVRK
bg9oyaXMB3tW0gZ3r/h65YpTRyM0PI5dKx0IKUAPkwc1ld2sVyiGBcL+onUrQ1rrFF/aPABxAMUB
yCu6aoRArzWzVmlkpG/koXwusWbDmO1vj21xsc5MCO4y63Szk8AsekRyz7T0Z8W4JxrdlE3njZa2
slhrxoSTV8zttZJhzOmoTTZAsRFMOzTdxPp47HV7xdiSSzmfPMFtSd2oQHUbxrKaPxr55Jup7uZD
EVjRA8vLIFdXw8zFzaihDwKh1MwSJcQcxdxlqtYsOxYMeQ63RHav8xh4XCH4nqjAQpolBcm4XZSg
O+0UdIEThUH9lVfqT71orcZNkwYQVISh3WdBLXYqeJaSwBh4uplTr5A4osPv2KGAhFgskl+S0Uoj
1+yy6NTlih3hcCPpeC9l+bgSKi6PzcGrBmUj0CkKIY9ij1nWQfkNeD/khxQ3bndgZ1k5aYtG0GsF
RCf+hy7Jy9Mcxaj9cqTzjlKUueq0RQ+jK+s/bm/5xVOFAtAfkXD4TnEXSnmJF0eGR+AAraEU9KxB
NQKMf9vKPB9iygv+HrNloy8GaoOXQyH21FEb2kpHNEx0A5pUAKI7rMJ4FscCXLFlAXwr4wK4tJKM
rGSWBfcHtkLH615uj2FxOeZeG5RowAsqwkKIDf56ZuO3G85rRh6shLpt8nbbxuIIzmwIDlzWoUNd
pngxMwh47qOqlNwmtZl/24rIt/XXFYm37Ax2QpFfTA1OrRQBxDi/macNz90P+567fQzg6g45+jx7
MnZyQTy52xqvty0v+TzA0lBmxIMHrHXCCo0cTAZmbuKCSgsesLgDz4RVQpu9n6o7aZCPqlGuSdAv
rdu5zfnnZxGb0sklYa2OvVcOG4gd3IMKJGB0XJnU5aFB6M1AWhyVBtElpIzRYbCyY6JrPnSU/Ybo
viqXJ6eT3YKu1DJEpMKfJQRSzcB1iM1+BYWCjn2v13GPvQ5J2f4hgRDRgZZgMzl05rb92Dkvt1du
aRaRSUaleO46g5Dy5SxaY4lad4ukQVOdclNFShTUFKQKbltZmkSohAIbB1g54iXBSp1qpVH0EtbK
4D56rzkD95xz18vFsa7Kf+Ff544xEAkDeYBiyeWQUJHDU3LSoHVPwPXXbFvIjXdrDQiLIzozIkQt
kmlGyLaoCJeq0SM9gJ/pZtJGL4psX+vC29O3uEg64GEAaM8HW9iDFS9J3yTYg71M3WoI55Jev4ZO
WDMyj/jsPJHKyQa5hJEM5TsyRVv0rwMslq6cpzUzwivc0XKUMSUc27Zzx2SbSfdrUp5rFoRLqS8m
zmI6p5QAKKp7MNpD0je1VuCEs0sTrz5INP29JmLiisfGGGsNpss2mNeDUo9O/6JGNgdYSFqhigDv
c7kgxhAZVWTNh4aYruX8JCTzSxCn/Yu9ZULhYO5KnNlWL60oZdM6moRxGPJXSe/jtANNwb86kmdG
hCWp07yL7NzOjikDK4kBdDpYx9fKIUvBCNpW/h6JLlQLsjodmmT21LZyaH7k0Z2SB2vQi0UbFriO
ZiL9WUbqcrYIYAg2KyIEv8m71n2V2nZIjo2+svJrVgQPpnA7TdB7Cqes3Jc+OtURTp/6fsWrLFtB
b9zMvD532l6OhfZ4waqE5EdmlDs1OWStAwHVrVP9uL3D5sW9OimQ2P7bjrCPYzuFdEWNnjtgHBzV
8eSa4YnCXRtSeqn2M+9lbzXgWhubEGNXHSrdbVYgF/6dOK/dgwUeErCf3B6YCHH7c1kjoY+gADC3
GVh7OYOA4OC6xFwcy+k02epu1EAOzPZ562kt3iuyy/Tf9fTSTICeaXpw2/qSm0PjMu5tILRnyrtL
4/pU4pXujIAjQBgZ9LH03krfbptYTPjNPcMqUi4g/RC7KM1MVphDUPWr9SjxVDnf6il/sHpwyORP
Gn/swDNaAtNpsH/YDTVPrYrSEvIB898goL0cHaRdNHTJwPlN1TcJeNXGNfJDK3sob3/dHuTCVoHk
pYK8HEyh7UrYnhOIL/g4NmgJBfIaqT+9azZ5tivXMnLLdjASG1K0uiUqwDaTVJNGofnR1qXXUWc/
+sHalzw+VHiOruzMhb2BMf3X1vwtZ3d5LFcNRG/b/Gi1ByMNMKqkX/FRCwHQhQlhgdQmM3hlYTh9
gwuwSMG+p2rkRPMsBJ3OzoFYze11WrhwAWAH3bk+1x2BVbkcU6FpDat07EU5eZ8AmbXXypoLfurC
gDCi3M6ZNraIGycJAWPQqHwbF3v7FFfJxqRs+0/5tv/a4zPVA/RvUC8QyYpr2hpKDjmr4xCbvyXV
OEE2fCW8X9x0s+oAGu5ApyVGKaMz/Q9p37UbSa5s+0UJpDev6crLttQtvRDtlMn03n39Xam5p7uK
4imidTDADLA3oCgygxFkxIq1LGmasaau94pfVXeInG1UCa503C8DmB6YnyDIBfzQ5ZeZWplAUAMB
vsDAy2AbYTz9+2ULKeqvhfUXnPnzIkcOqWmGsxObLno3mOD4zIk5s7CeqDMLqM1r+bzAgqne14Dv
ZM0vNFM/YQRdIRDO6GhBwY0vjRiJpZRRhnyRW4fqR+/siCAn8L7EuQFmFeZYzXpawIBWuphgHVPB
GeQdEfS1MKWDzpMMHsPLBciNPOhoE2MB8lC5uhFhkNLZZqrlWqBz1cd7ZZYfDTXeXj/6PC8+N8uc
zGnusrGoiuwYk5Pc/pZ01L8xlhmJ2ky8fId349/1MTl1QgkqMVWsL8lseiSFKnldN2Y+mLzuMuM2
m5XbmTqvxaibaKYTEX35+ueZm9KFeeaaHClDr6sVzDfkdsm+YGgDMhQ96IJmo/RaIqg18HcVDQVU
bNC2eefgOnN5OrRxVmmwBhGcGCBbFTrv2b4wRLSdXDuqtlp415dmvB4vZSXWHXw9YCyWfm+U+yLb
Qwrkuo+srv1h70DGBQjPe6GG+XSSpSdNtCCNwwQZ77ESYataZIL5PFlstWAegwld75F/UusrEN63
diEaO+Vv2J+lsCSVqeVgQtpGak2LFfoCPZWlDp1PBSMM+eHGg3csytHMWa4AIqybITt29pMd2T7C
0VjVgoDBDUhrRRC4WYxgv8v3nPmYMksNkTpsmSZJhZ/XaIZIifGP/FfviRTZDbdgCycUpbrLpcxd
oZZKBSutYvr4+KC7rxXwag++qgjcjLcgpCL0cMCru6qxX5oC2Lqw8k7Jjk5VQv/GymQP9e9ZsG08
T1upLWAHGigfYEnSohoDoNyIQxQobI28rCwMmSOLut48T8PrBccSvQ4AuJnMXQ2dXRqZBo8G3meT
jq6tedQSvDO5i0Fp+L0bsV6zL7csU8qmi1QVJxPXkOEZZGR2KwhlvMsouOv+xwTLnTBrmRl3Kr5K
DjHdJtnOw8mMNopsQXJIVMvkeYC2Ii8wT4f5EpldjkbTejGG/NjWUYiH11p2vh7KuBZQJ8W3V4EL
s5lnZaZKeDPHuItoUupKoBcsPgGuwzzoXwvM0z+vhsnQ3p/H7fc2zfdF/yZnT5GVCRI3N6GeG2Ie
V3FkUXAkYCkAO5Joj4lT7d54Qp15HkId3GbjJ25Y5/YYh056zRmb9Rq3bt2K42hAUyB4+fAODTgp
MW8ASjScUObz2Gk/96mJx5VKtI3UmG7aQmSkeyWliFCHawm0HED743xiiPLy5NR52Vi9ghCtyc9l
feegqkA19MBykVAM74jqgFbgdaUBS8ZC1mKnI2BPmd7fiy3VdnCGVJjWeG59boQ5OIgCaZV0CGqR
aaBqsAehwSe+PjiWlbWvihePtS7zLNskek+GfoCFMW8xGwSAiPFbNgRvEe5enRlh8qYWKZKp5tgr
nea+07+tBxRMI/71GCCywlx5R32I0pbCSlVgSjAbbMub7Bp6aaA1ESSbdd/ZmxOo6BA9HUwlouhy
uWv1rBdg4ER8Hr6Zb9ljsaTuVoI+R/NV1GzihWlQb4OiBPAnvEmZ75PJkGQoliQ/Og0olpeiGX+1
Efh04liW7uei+D6YvYhGmnuG4NPQ5AFuHUNQl6tTohHa5VmaI5UStD4nr0lbVysG3xx/X/9kPEuG
iUq9ApQp7lPMJ6NSLNVlkeVHxTi2VeFX8T3IgV2pEQzH8VwD0K6VNgDSGtBEv1zRNDbV4ERFfuwD
Uns/GhHDi+jvMztWFYNkNznWIVuHvjwCdh0Nd9e3iudy50tgzhDmtKaigiztWsuZxkP6vRwPwOh6
vfYbrQFMT+6v2+OFHhAFADAJdSLoxzP5TkFLqACrY44zO4OgR3f7T2D7cBtcS6VAxuAmwiQFtW3a
KYIw3zGtCab86qAwv9GXBrTFVunlqUiojptYAfxZIThA+iPiXTpBvuDmWeUl7JH2rs3j+xItgkjG
ZGtiSu6U/YiKt5GGClkEn47n5eeGma1sBqIqeQvDbdxg4g8y2HQISX6fiYDBPDcEH+Fa3F4ZX1l6
n44aRjE7cHOp31jlnvSbz7Q8V8rDPyYYT8/laplazFMd3zeLenO/H6K3664nWgbj6uDsSaIJxN9H
SK+MSZDRkzVt/m8mmMBjZjFxGtDjrjuFOQnslF4KDhB/FSs6BpXylVPr0t00IwFhV9PlR1WLlhDP
MMjladabMStRcH0xvNCAdyLKBcgUaH0yt4QkKiqlGGDJnjpwQtTKgIecAUSx00wyZFWi7tQTs94u
dae8LoMqauxzV/rXPgsHqjIophiQWj+a8iu+F0mfPve9bJAJ4vgiaLBnt4ukbO1j4gjZlWeXUFte
PF00GsA9p2dGmHMq2SNSsGXnRxqNmyia/HG4p7Z6V42fuA8Bm/VnNcwVPyOObM65gUgEwlBMoKHy
YrWCKzfv4gCeV+C/QSeCyzBrIwVRUW2Q/KjFMnitT63duIUsuYHg1sUrwCFHrO1QGc/iDyWxAhIt
raS9r0VSXah/xo/2lyE+CTMSb0XnlpgkbnRmW9iDjgwI1Ye4eCL1m54NYdcStxpEr7D1W7M3PGuV
BjQAPAfPK3N6RyC+odIEY+lbCYI6jFocNP/O7r2ZuNmrKVT55J2hc3vM4oacDlRJ4BLa0h+twZwg
wFV6dmG6ZhcHM8YHgCieNqPzG7xmYTyq+643vjnq5NWpKYhc3I1GhWNlgIRcLqt7JZMBbG1QZjr2
8n6MtbBviWcVh854JKO+ux67OLbwMFjnlVaK+w+gSwhSzDYmV+lRqhzztp5l09UiaD5IIwayrDYv
oblWZoKAyYphrNUvbYXEr9cA0Mqw3D5GbnUU6hX0iOEWjzyDTARc4ZPj1urtXNWBo9E7JTll0gDy
wddpREVZ+aqUfdDFb1ohotrhhB38mLXQK1ugCWfBV+boSL0xVPSoOl1YhEYL6g+QL9Wl4KnHt7NW
k5AikMKZ+09hGLFcqD3FvEZSh5i6aV1dp1OAeaxxizG3WhAZVpdljhBE0+T1H1zwMa10mQAlkLCu
8k3Y5B6T6ktKCr+fjH8UJvjvU55ZYYI2lEWppSWwomHyuWjCmIaFmQm8lHM6Ue9DZRHoJUw9sk0c
UJu1sd6M9AhG942l3uWVtCP0M9/nzMh6VM6e4lVe4HlvD2iiYDY0+UK03+CD1ARpgesE66bhtY9y
DFtdTkHPWCkWVjKo2j6Vg9/LDEqrVFBcfH8dfPj2Z2aY8ElnY1YXMtFjlMZequxT85bq0qYyZm/s
9EcQ2rlqdK8UT7O8c1rTc9rJJ3Xr6+pNh8d0EzjT0Uq+g3HEsreNtsVZPkppuytHUMsqt8YO6Nmg
r6SAtCdbdHPjxSQASTHCpwEoYrPTj4M61mWsaPQIMrZGOtS79GX4XX0CRYZT/8cKW7LMIRc9dDqs
4AqKu52Xgmqt73RBpYK7FtQpgO7EKIzMlnmnXEGXebVSaB5Bg2dZvOiOdGAP+vLvgRzpAihq1IgB
v1gd78x7lcmS+q5HC9AAnPous6NfTUdVfyG5tDGiGRXsCmnkuk3esTy3yZyYJZbGrO2xOKQMz8y/
T8qe9oJcwTswmKbHCBXqlgZGfS7XZXQTuGIymhzR/AH916m1fpTWJgqvr0TnBUvMKyEDoA6HQimz
FCXJKjXKYaYO9M1wlLbgWih8sgNdkAe2dXDAuZaruKWXuXkYh2nw8vS18bT90xAY2+iu8VrVHXfW
BmQ3buOlu9R/LtzCSzbZbvgt+K1YMXu2z38qU2Id5j4m1IqTIy1wF2p/xNrmugEeSEw7t8A8aKRp
aDOVYDM0M92gHxeaE/g05S+ZWgcTuMnsZN8YKzm1ZYGTTzTgzlLYvqeUM/PvU+NnrkzGNCr0HgtU
we8MOrR+cdtXwC+hPHE7fCffuu/TDWTl43uU/K6vnO8FICQGdIzDBgm9okFOshIcLzVUfrOsqPzY
UgzBsWEJF/9bIND5NlIZBlEcJmeapKiRsBuQi0mhkbySkQaWmWyr3k3BbURd6K24aAgWs99N2YM+
btGDNCH9hQnPCARPs7DpwYtSqCr8+UHMIXNyyGxGESaaLajbN5h7gETVpFqeTlB7mgTJnL/8lboC
Jw20syYTqow4zmUQP8O92tmrSOovauym5FsMmvL+pJ2KH5NautoQqkMSTiflQZ7DSLkrUbGB2uL1
L85d+dlvYc59nUBNrQR/1BEK5Nbyc5TA/VRuS9OtUlH3mjfrgqlHA5AdVHXXa+BlKMsg/uAYI6bs
iXxfgEmyizs3VU5SvSezFZKIuqTzLQfa08G00vpBZWIcBJVY7tX7/EewvldRdAMUjJTjBT8eBkQt
b2lPkUtLN/rSvTmTr7wm7oyBhy/tF9HsHy9hnBtn/CwG/kXPNQz/z1HuT+YrWlaeUMNqjU4f4iOq
5yt1LjaZvSw6tJnracEKm12Gi6+q7ttiP+Y/ZO04DN8B7fhEhsIcCrCm4E8G+8caVM7ClbFUhQO5
TByebl9TdCaB+qQl6j4iZAKvggoRRg2qRija4lmgXVqKkopIgOAlxyIdvCJ+qBXLW7t5BFRvzoAh
DkRpPBIfrh8R3oAPqOhBNrMytaOwyfhtrqWJlccYd50qJ6yXzFuykDS/xsZVjmninJzlCcx2+0Rw
VWY5A/8Lk7jJAPiMexq6IZfLVeS40rJRTY6O+jNRJzQSy8AwqDuWhyKO/CbWgeWa3Q5ytNmyuCZt
t3hjCSoRvPsHvOjPj2CC1UQKmrQGCARk6ysQd94ImgKMfO6Sf2Q7fV8tXAgwNSBFFXzjy9VqU27Y
0NNMsVrf7sLle5e50eDRnzbOouB9wMtzaClgFAS4OMdk+z7KZOYSBATw1KHGbwjLjVDGSixBaF1/
MHsOLcyaY8gORQzMoV0uqE3HJUdOgdsYAeQ14zrQvpfxsQeloKgZzIvi56aYuAIAHPq0FUyNXvms
HLPHCqhR9xPH4NwIc/r0Ml7SdIQRS/Vf+xESx+7gJYurggMYcLT76+a4uweNKxnUSyrUoxlrVlLa
iR3BGrHk3ayv7WcXqqiTAoYOMP62AjfnRWbLAUgETXscdfY1ZIHYfsUIIWiOGvWKmpycLHsjDREl
f96ngrYJtIzRVUV8ZrwCSsaRk8rgG+m0ZmsoEDjJD0u3gRa5Eh8gShDVhUvNG9V5hr5QM4aZbG7b
wYuXL5EiwizxjoENTlKAjfEfiNVceuhUjnID9itwnmlVurOtLglo1CqCw8bLRzhkQNCCyRlTF0wE
KcpFm6tJT47LQDZxJgUFBVw/bn0IzLtdsW/r4T6xKkGi531QDPuoYHzAvQL/ulwbqHAw/IEmyDEe
bA9sDxZkZoWplreB50aY1Kcopa6MwNAfl+a+Wp71eBEcOpXnLucWmE9EFhRsjBKbFzu3pdn7BIP6
Rl7uZZBKFNbi5tH6rM57aR/nt0l6knBjTQ03qdNVO33EiJvu4pUfjBkFjNO6ScYgypZQ1zat4hZK
s+3U0KKieXnRr2Y+eTo3Eoan10+eHucSmu82BDdeaeaB0lqwQ/zvDIF28IkCyq6u3nd2+wBJhJGW
DpIkmACAV6KuhJJipoTXoxH3QwMsj64JbgEYaLi0Ao0IdUgJrMSNDaA59cC/fd0Cdx1nFpgPLbXK
Mk0dtqxUAFQdTc8GCXchgifxrVjAwKEOu6pCXq6jj/Qs71ucCmuy/AGtn7WGNc2b62vhxW4IBPyx
wqwlp6SOQT4ArqPlpBLDd8bfaPoNTYbLKMh7o3/T6H6/OUAhHmpfQMSgis94WznOk5474AqhxQ3q
efmUnnqwbAKpF33G2QCrQvlaxUShwSyMNiQtWjL9R0U548bgjE+qImJ2XX8ve3HAsMEfK8x6sNQF
UngLnK2vgqyHXiLEY6Rov7Si9z4vNK8lRuhLYE4ZmN9Ld7DMtOksgg+VmRThpPRqwzOybxjVqPQ0
UIYAFdLrrsGNDGcWV9c5O660sCIppjhIbTn4RFXD2akj1x6ibdnFXxsiarVwXdEAsmwV08D0E/vF
yjSv0wUrTIvGwfRyY2wns90VBXQb6iyi/gh/gsBUInqsrH/4w0c8M8x8xBhMmBMtkOfNdcS8P6n6
bwxafcYfoXGrA0K38hSqzG4CNEcWArZc4mgbIEJTVFFaU3AT434yMIehh4voZ7IjMBEBaTTtEDPQ
AHV7LdlNX50BRN56uXHSXnBpZjUo1sMMEQ60a1ZCjHW++XJJekGGtpMQB+2KurGybMFX6eClNaAj
DrHX0otP8j53gz7LNpYZWPXDdQflHL5VvRw6vmiIQW+aeezFkSYpRpalqE2h/A5G/G91DJrtcrQ8
EpWCSwrXGIqtmMBC0Vq2meRl9c2UpRIoX0Z5LqBrlg1e2eUa1OZpGuBCKiJu4tqzAU9eST/QLWdP
Q2obozF2oECYNAy4Dso+n1tPhsa1SuOf1zeScwCAtIaMADR8kDfZinJe22ol4/ChXY7pgSibUFbC
cLyvVyQROI3IFBNU2rlMYgnUOUeFoAJAe1eZEreBOMf1FfEKs/BMxJKVUhfMs8yZHiNazWgvYLbW
fIBKhVf66Zd0J7vktjxW3hAae8krd9LuulnO+buwygRpXAsSKZfXm5QXe5b729qk/nUL65liYhWU
o9A0WWnu0GFkLEgZ1F56C3OazTiAfkaGolI8vly3wUk1SGmYDtYdvLMc9jUcQ1vGqgxMTup1PEGG
1zrIURosJQQ9lKCk+cuqJia9XTfKcwwgQ3RQPmBiHn3ny2Ayj1lSlpqNeyjmstLmNUMdXxJ9H06K
QXMLE2io0mBgggXj5mZjJR0eUMcuar3UUUM5ejD2seXJ0pOQ/ZbnDED8IliA+QhiEszzMZ97E/IK
MFYWz7ljhPRVS4g7JrkHQN8nNg9TQEDMrzysH1jeqqqRQS+CdSWl5kZEkjcAYeVe1cwiRW/uqs5M
MY81aYEsgl7hAFOAAuTudRwfZvu2QZ2krkSJmefsGDxBsEVVC80LJsD3Q9Vn+YhlOdHDAB3fvNQF
WZlXp0TqWtk+bZR/MBB/6XZJOsbWqCGHYIrYjZwad94ZeJrZS6FiQ9tlQ/NfBorfjvyJmdiVaxFP
ed3GcC/r8JpkpmOUYHi4gsD8y1B7eNJf9wpeCoEyDQI6nA9yH+uRO7vAoXcfJ6iogRdrzr5k/QR5
rnJPEyegojY47/CeW2Ki7RDTuYcaFZjdugZyMNSEBjKZVM82MlkQAEWmmAAI8a5kKkvwkNTxW5W/
Dc2rrQtATfx9QyDH0UVx3mQObmPmTlZaWI2sJ14p5R4AskUZhbQXpAv+WgAaW1/EmPhl/buusqWp
sJZxCoZyu2qECArT/KX8tcAsxdaqqNXhaUd79n4AM0QOn5luASLprwnmYkuWHrLCK30SUV/iym2G
74so6Yn2iYk5oFIpYnAZgjug2umhAcm77fWTwgtqIKhbScohZPyhbWBWc+zMFGwfUJVo+gqKTqeU
7Eb7/td1O7yAdm6H+RyNlkJ1uICdAUIC4FeVknzz7xZAio0Ci4PqKMLa5Zm3ieGU1gTmrEbxgYeZ
tefrf/8dpMleQM4NMBc4pxollaQrrQJ0z7U2UIOy9NCgi7bW8jjSt6XYJWi/50swDpVXfYUSmblA
mO91zh032SfRrvLBLyyJCEB4PgLiaYyN4r4HMBmz8HmWuqa18bssG4y00u8puheCcXmfD90sNNBA
MoJcy4S5sdYma7Ac5D5I7lYYO9ANwXnlNZxx8/prglkGidTcKSWIPnV5so3U05yMnjn5QOrfkgTo
c43IrgLQ41R/6RrbrR/T0ocM2aZUUl+LHwx6aCoRroV3a1oxLXAroADw2Lr0qVmrhnTo8Zsiqzyp
5mM8/1KS+qAW2k2j6TsItohg6usqPzgZ4C3ru2edNWM2OpMXdQChI/giyjtFqcPK+tWvFen8YOZP
1x2ahz+DlNo6BwjcHryHuQFUEIcqKxXsWfbJ3BdHeWufNL8LjcOwVX3jPvXywHykp+52+QGaQl93
IQrmS4D1dJ7u56G1kV2xNDLX0/7+KLb/Pkk5ZNVT/Cii4hDpyRbXbm9w9C2V7U06t34HEkq9P02z
7tmU3hftdGd39lcgfcPr+8ODApzvD9sFQWekI62OFCLd5ltpm97kexIqX8kWvJPHZNPvRFLJ68dl
Pz6+OgYyMdUOtmQmSOokrdRpzVk9plnj0VWnr0MF2nBB9YDn1edmmLyVw9NVKcYWT8OjWnu0DJCE
0y3iUyewxOtK62hugFoadTvck9bYdX4Ra/RBSyz0MPtaf3SM5pcTdQc9Mzp3oV9sSKWmQQFYA2ks
X2lMQW7jBUY87fEQwYtOQVa4NN72Uq7W4Pg9ptqGLJZXd3E4lSJUOu/EApoNKAOAkChRMrsZabNm
1AkwfQgVrpnUEtCYUCF1MCJRDfrPuJUErSquQfRrQdz9roTKBCVUprpuMrGn8c7eGTTMvea+EJUR
uHt3ZoTZO0UdIxA160ANolczgIawdl5VW3DCeGcdo4Z/VsJ4xxIPAGCbBj2GruDTv1MzsEfp/E8z
cbSvWiut1j89B5mfu+lB2yQVEGq63x3l3+19cbcclG9amOx0D6/FO7AhbJTpqaN7WwQ90dYPcu23
MJnNkRs8dhz8Fif2o0P8K/aMb0YI1BQ64VlA9tpRCZHYinA8xt1h2gBTlN7ph/xlCspb8jO/7W7S
MHWnJwdgA/96kOPeas43ag0WZyd0iBeZxBG8CeEtACss4kEQgdUumKmXo+i9r16czrXh0N68o7tJ
uhl/dQGFnOzWEjwKRI7N5CNLnVW6rI6do0SVPVM/2cWCoSJehP27WuTZy9VKctXFUKGCW/v9yQyb
k2A7r3s0enCXf58aWSkbEj61HASRd/1TXd8ezAtc/u1CJ2NprF8Kt8qfpb94si+aZ71+6qHYfWnC
kVKCCx5+vmke5Hw/mlvFvru+CtEOrf//mb9J5tKP2QpHloY9zqjbKiLVCNE+fYgqJEYHZ92nzB00
8IJCPeFXCvYe1Deur4XX+Abh+v8EMMSqy8UoSHvRYMOUT8ob1XsD0PYl8dMbNfgSHcYnWru/wdGo
humdepjxmt6k34anbCua2hXtKRNgEpnoegpIyHGxT+WEW1osupyvfvu/hzBcHi4Xuihy1NQ90oEO
vLXmpr7y3G3QwbyF5LJ1W2yu76vIDZlAMEJNTWsyJO7iGE5fe0E/g9u9OftqbPFBg8BoE62L6X7N
N5I3PaabDJWo2VW96hGPO7ptqpuxPM2iqwK3Nn9umQkPatyUs1JjYaVb+Q7+dUwGN9qqL+2u3o0b
5wajbCME4wR+uu7Xla/3DiU/O3P6EGM0lMBNF3Aj225Jw9ZwB7+Y3zT7Me4FziKyxgSR2pokCYTP
9Nj4mNr8NmzTXeQpXhz8n5yERTtMsaRPVF0DieTXcRWmWhbUpiBfcNcC9RDMAKHRhzGKS7/PrN6p
UHjDWpC64z3QZFoQT17+dT6IaNP4bnlmi3GOJi5iM0qwb7IEJMqkus6iutNkbQYHcJlmhkjKN6V0
4yy/p70FIHS2MW1jY5v54HapCADOjSlnv4bJNvakxt1sIxVYdEi8ZbIe9EoToq3Xv/LBM8+sML5i
6fNI5NUzySnzl9DayqF2tI+4btBwCEUD7dzMcGaNyT32rE0mqsXI/tTNMfOxs0a/sj5zqT0zwqSf
ckwVZ5LXM14owVw/zbkk8HzRp2GyTq8bXZ07sOAUr/l4KGUR4oL/bDtbA5NQMIUUG2MPC5L2nPR6
QJLdnPRhngbAktBxr8SDX0LywUbF8PqpFh04JtGUmZnI7eoQ+Rvd55sqUA7Sk47Kz+66nf/ltL1j
HFd4LRsTGzo1kxP1QKOqKfh/i94wVY/2aU+9asoLxbflcjbwoEvn0YX483ifKDYEhevFWiA1U2rV
tleVgm5IkZuYhu0o0qFTaCIqtXXBH0/I39/JnJB4QJcXVQpEIBLqE+7jTeUGkXo3jYId4V6NwWOy
KpZgXIhtOZnKopraOk/UpMTDhA3EvUMy1v4g/RZsPffQn1liAp08UM2O5gho7TbzEhNjMw6E5b9M
Dx0mGZ90CFSYiGgQ29KUx+umuWuEyLah46kOslTGr43WyaRCyyHZqOYuTTTFHWwnMIm2x3cW3de5
X+7MGOPK2iKXQz9haiWmy+s8RtrOKqa1vRbLXj1gVGqGvlloz42oIMw9Q9DLhbYt2tiYwL9MWlA/
bYw4B0y4Iz8cVEfpeDurx2gMm+g2AZoIoJTr28pd6ZnB9Qed3S8yQ5FIPMDg3I4bsB0Dr3QzgQ0n
VtBFMgw/XvbXDa4x9MOhsDFmAbAP5qzY77jUUP4AtAeH9y3Riv2stM+mgnmg61a46QK6qpoOjuOV
lO9yWSWFsJ49tckxtKCpN22geZXobiTiMeR2YgHWWD8YJu0h8n1pZwRecLZKrKYAo8GCyUX1Z0k3
s5S5SnOHwVS3rAGlFWFS31ne2E2E9Az8A4OvaMExy6N9XA4QTFkn+KbjvDX38WY8Ra/jgzW6/X1+
b+6QhX+okrscqm1xP4clyr/9Y927zRNK7xvRa4obks9/ELMP3ZjYabT+oNmzQidIA8srN80hCdMn
PUxvtZfkfhGmujV+XtsFJpnG2ayNhMCojPUndz+I3wTSZvGU48/8TvSw4XnU+QqZ+GOB6cZqpPct
L8LfGC5zi+C6z74LBF5bD3P4l1Y3KB1hAs2mGwcqzTdO6x1RaT2od81Dva28fosgFCp78hLtmn2/
k79e/wl8fz5zLDYc5FCONXv8hGxn+Pom3Xdu4xK8ekVPAF44P9tO9iFHGpXkqQNDoPFpuvuq2oMH
G4Jhz9cXxIs252aYfAVg4QK1M4Q3FMplV/NEcFNN4BbsXWSIlsY2C6xDu623fTChCUO86kXfu9ZN
eaPvomDZTxvt0fDGcPbpJitcPSh+JOFyM/vTTXwcv+K/e9VNf8TbwjMENwPejBdAhn8iBTvmkixJ
jBomft9cPDcA/p10r4pdmkFyyaM3hS9bP4hzMPFMub7x3HvouWEmRE1tZObg0UKI8kZPdhPPOuiu
7ec71bUFB4eXw85NMcFnKYY6z6vVlwJj19yhLBCsFU/BgkSuxESbSO80aC3Bymn6dZfuJrd1h2CA
T/2GzMbOuc0FtQ7RqpiAMyjdXNMY9jrfDJyw99d1iVQhRMeQCTm6XNnUGWBkUVzpZtmnsHF9394B
rVeiGgtWMsD7g2VgGhnjm6hKV6BL98q9Gpi+8Vzdyrt+8IZTcTM9lwjf/a/vkIC5/gu4a8RQ59qW
BWxJY9zDWaicWAtytNPcYybWmV5b7cnqBeUGbiAAfQrGCzEWCyaVy5vAjEGniOQdgOeGWxe9B3m2
xPGXyBMqSvOTLQYEMEKPGwcglZemSjBJFrmGKQHt0QL7vR2OmHyx6fOkKOFgqx5asG6P2Qur18Ez
hOG5k5F/z8FAcn1fuU1WDOxhehMDdJBqXR8LZ3fHRM7NKSFYstJ5Y/UrMsO6CgaoSnyj8msDKiVz
mVwnyYPcOC7aXoSL5NEo6KD2XiUaMOuGKs+lfQT3zDamFZ1e6V6f/tTnydXBFVmM2/EtT8IRUqTj
Tpn2k/NLsHTu1wb32Do4CKwpy/gs27GhVzFQ5Ko9uIirU/lCQZmAWSRJ35a9HHb5Bk3odbgf10av
0+/lrnaXuXJXdRSRltaalT8cMSAOoAsGhmhQbFxuRAEFNaPK1lm0tLDdrJEe+9J5pB309ByMVAZJ
lsTuCPQ3KLbSF8FWrCn0mnEmxaZd1TRShYkLCJH5caN80bWXITpi+mS3JPpN24MxLY+C8i3+hIqA
DqwvOrjAmxsg2bxcNqocUdn1mMuB9Etnn6h9HKvbScTWyNvcdYDFXrlwceIYLy9K2pid6SC7NMMh
osVerXqsrP5SxypeS933pVG+gSDu5/V95XnYuVmmeEDaBfNFC8yqmw6DCVGVBxIpXGLVp27uBUeZ
l9sA2ocnO6CrBZr+cidnU5OqbsFOptUbxARLzNsKlaN4+Qy8R6BaXc+syj5tWz2LYwkFL3hG5JXa
C259eln4aRLMPdiBSkUQ9rkVexCyo9eO+i8mBZgwKat1+d9oTmWgM9p+j2qQ/9etWzT3zrbPpLCK
0WXC1LTsoINAt7WKwm23BHZlf69iWdA8424xJmlAvALVAyBFLre4l+RMl2J8T01vXEl5SjVM5Fqi
+TvutQtsPgYKQSBGxPv60sw4J5Wa2hLOBHhdtF3fpa6cWpiLHPwhCUC6olceLTz0fq67K3d54FtZ
2XSBU3/vVZ/lArIsRh53CVTwBnvVWzAm0x+JwE25qwPjhAFJIfgREPeXq1OVTs20qgc6ndLyYBey
5qVaGwcOkZNdt6hdiPqndpgr/E+l/aKNtXnoUW0X1KJ4JB9AXwFpu0L3gJNn7oJdMySOhIrjcZjv
otRv6OhCNdHVjK1lBeUSGJJ2glBUvbR+VMQvqr4l+klCEaJctay7aPvvm3/+cxhPhza20WDgBlBT
K9n2IH1ZpqdCEvkWLxCCBxMj7GBrwMw8E+ghJVyMY40sk7dWYDmv89QcSgvDwSZIHNvoxlJrty5F
LMqMYwFljiLHOsKEk+yAooqJg5j3bmM1T+iDEpl3wOoEUfpdsiZBQl9P31kSW62gWoS/v9KvrsyJ
l44FrtLaSSMneYBM+1eJdDeYkBLVpJh76H82bMx+gbgfTADsnDrRlCHSJyl5wCPCG+JDPu5t0ME0
w5fr3sC1A+4fB7VlyJKw8p2SRroCMMT0oUsyf4ri0KYHndQ7iwrQTNxNOzPEnMZpigqFQBr9Qe5+
kOJpaZ6uL0Tw91n1ToApTXOZy/TBsdIfDrhdHVPU8GTvsP99lL9r0JkPD8K+EgjLPH0A0uDUgAcB
/ygHqLvh0bqboCzm1Tre5dcXxpZZPlhl7hSkNjJJk7Ay83UK59/kTt8BOXgkX5eX65Y4pwc+8McX
WJLmyJQGE5k3fZjsNpQzG2OVtA8nRxZN/jHB4f+vCEC6lY0XcwHMPqI6CsTl0KQPSeZhhCIBtZLb
5K5+LDbiwh9/VX+NMds3xEaBwgaMVfZt/n28kSK3rSGG4xcutOa96VSgwun3/xZlPyyRiUQR1Wd1
lOr0oder47ygHgeMIhi1RBQezEXp3Y5iOriMgTVjBRJfxiJSV2ZcEcu+z4h6t+AdRyoDudzcz919
l79Q4Tw475ypoLDAGCXuSkhrlwZpAqI7KGs699r4qNj7Gcqa172Qa2B9n+gOiEk+kJ+o8tCaYIN0
7lvnqNu3SyR64vO2DJcP9BQQXME6wESiHiyGWWMRcl92qkeU25WEnrZ5CLASsHd6LQse++wF4P0b
4emtAhr739zC5ZYpFdTE1TqW7iGMnc+umel+T5+b8bka5l0OqEbt9/2jU6JH9CxTt9RzlzihUVde
Ugqi5MfDAFg/GkNgJkAOAzvl5U8pyyEt62qS7jHH7WnNFOTQ3XMSAQcCW0jEiiFRitFNdDswqI23
0KWZTKqtmhRJ9HD4MT8k3wxzv2wMoBx39KdOvLYS9hQ+RhQTym1YEF60WBVbuQS+oNBjI6MPZocS
OGJJvWyKu+wtpv+PtC/tcRzXuf5FBrwvXyXb2WtJUkv3F6O6q8v7vvvXP8eF972dKL4R5g4wmPlQ
g9CSSIqkDg8l18/ckFcKW3DKYN9GaDMjuDGxko0BDEEcBuSw4TFXNFoH6Uq13qzfWmBrEm2lZDsZ
wWFCg91921gSC1IzQMZRx0ALKds2EBlKDuKVLjzWSAdt3cQrUmp1huMpVX+M0jLbGFaPOkrRB5s4
LKUXC0m+e/8jbnUIOZmpotsO+d88POL6cIUuxeixegqPRTiaFLO/YT5NLmwKzeOxJjN5LfQIIzfm
MEsGJse6Ybo3urHvJDHKjsbJr4k7bKNjvb+/mlvNuRbBrEZpNS/JulmEREzBaVpioCiXmc/TlOwS
f43mfOefS4TrBNckii8zIdf1/nV+mJqhmGTHCtxiPpkskil737LzlnaqSnTeA+DSCi/lMf5O0TJJ
iTXIU1FRFycSFI6sOVO8nQGTyVk+3l8eW3H8PrQLeSxpgZcUUxiHkCdI1Gw+9Ipo7S5AW39TrNOc
dkAdhJumzOF/VBo8N8Af8wb6sXXk+RswkVzGHYUAHR0vsw5fZJhpnYhdbHjZUS8bou2r8aETPjz/
ILXnNN+1xe+6+GWlxPwapOcmN50sl2gdJkQZwl2c5yTx0+1UiRzLWbgJ5s/C0cM/ohmPbZNoQboR
oq8Nn5Xagr/XzX36Q/pQaGAQ8Zd/qlNSrbRDv6ldGVOEOc5jQQ8gHP0LYA1C6YadBhY1CSCJepQf
pdZC6cJu4fxXQ4GQAa2mycHgGNZtZoG1InWZc29gTb7T84sjyFo8DlaKkB0DNTvHR9lEGJS++EW8
4ujbgpOYu/hB8IPUD0ubA4oLQXVdNWMkJ/mxbz5UtSeWt+tt2FXq/PgCYOcrBObMPNcaqhw54Ca7
kpPZfLMFXOWDaK8GGzLmLOJUUWhgPmBsFTHUa1E9lk6xzx+SjfqsP8vbaONvzc30bP0Mjv1ZWwHX
Y1fU2vAmjrCFDhM3wZV8Rtk1E+PHUxQ+jxk4Ubr6FJYhyAptUJvjP0+YoAd006M1ok2x4w0M/s5D
76191oKLza8KPxvgwdWjTLMNwJnAcjW7bN2s0fawG9bhyt/oLvr8wFIuPytPsZu78lpeJSveEOnb
q3HeBdQjwbsFdjeR7eLqSxEU2D52QZcOavGhylskTUQRN5qwUvJjo7k9KN44uidjeezy0bqPJveZ
wwqdMtfLL/WiGMqw1I4akb/Ab4oZpQd/j4FATx7JH3n4m9uTRqCBOBIBDqIcFTMkr8WJo6nXrSzo
x/fk0f+pZrSNiP5YHJCqTZEtcsK4G8MCRgxxIkhbAViZm56upcV4K479JLaOsuW03SYB+7tKRyIo
Gm8bFyWBnmCeWIrVsRZUd2VdtXliHbt1t+veslN5kH946JMx1/FjtKqdYJ/9UWuOWJ5Uxm7iMcFz
lQepY/DlPQv9FyZwkWZlBBXP78+/dKUm805erI+xkrSt/HqosZNFhQ6CN18AT3mpk/ZYiUCBU2t8
lYOfeCWCuq5bdDFlvPr2Tc6DVBuDRb6f9tG6xmbcXoFXTaBivWOrAfau7GLq+6sH/eW+OSws80rK
bC0XzkBKvCLtp947psR9+8dlEGYJTOJptrkgioARH9sH4DWNx3P/5LWkICjDr+4v4zZ9mUUZcOUa
mLpwXTPrKBMQ3Aq94h3FZxH199+Wm528H+IGih+F1HuznnhT0dj3B5CyIo8AsS94l8C7By6V663z
RtFXW03yT8La34WdPewsEH9vU/fUrsVf1cF8yN80W7M5K51NmFFMHfqAgVngpBFRn74Wq6FEOwVq
EJxS1UW2UlOMlFDAn69g6kTp8sbsLmghCKdR94fDnGftMgZXVqZV9lkYnDBNZ2WkpEc3xqOXEpHT
mXATeuDkEGYh7wRoEI6LiXj1PM7CCUxWSBrQTveZdyf0zpOx4WF2bxUFPMgmRBjzK8bMYnW9fVWO
SWJ+HSQnPLqZK/1PJZLgLXgTcBvsQzf4o30O/wzoAQzwtUTmwAbZ84Fy9pOT9DsrSPeGiSU1HlNJ
x3ujuXGOjCBGIdV+KH3Rx9JCnwxEOxoY8K6s76vfjb9gZLCBk9wZiYQr5tQ9WQ4C0fu/zj0dRt1A
YGmWkYKfD875Q00j23iI9XX7bqe2JiASJIAicETOX3xlT8yKGEffgb3AryeI7J1f/UsiUwBXnh2z
2Xr08xnjfu+Lu4noGWnzGV74W0vsJqOaF1hC/RLiPQG7j2hvOlhPKq/dYUmWBU8BTi4ZjysseFWS
W6uUahlnlROA7wSUWH6PLTXXc2cYD6Nwu42Aq0AIWCKA/bXYwTzBoMRT78f9yRSC6LGN+hqPsQaP
aOdWxeEa8LSCZ0jIAjDlevsCsRHKPsjUU5zaneZoSAp3Tf40qc/3j+lWzSEH6R5uE0RtNwNXVW1M
kkho1RP4XaQGT60CDc0f92XchoaAul8KYZQ9TSe1LPtBPb3HH1CH8Bi4yVv2qv/uPuK3+7JuE55v
WeCLRusIToj14xkgPuDam9RT4w7xT/Vn1hEk1pbyO/We4nijFQNJ4l2PMTSoeUvPM/Vp9VpXGwt9
Fi2p9wmPWHPxJMG4+/8/iDG7XpukaEwk9VS+pqOTYzxRpIK+Bexnyoaz9lkpri0c+wwEEV6V55Ij
W9pUiqmtRcwTPO16+m6hqe+n6kwYRRPYIR3oj/r88fE1klNLeD1UN5fnvOkXgmcDvTB2v9SzuAkU
zIt6iXWAI6MPf8Pj12dRUrheLoWA6/laiKhmk2FMMoQcilOx+eVt4pUFMJa1Ahu3e38rbwtFjDDm
9sQLAMqziHpPXbUWURh6NI6KT1ak2aKnl/hP3YPu2QJvH5ct5T8beWP2ST5ZkxhhI+NX5SxTFY3w
0rNxEA4oqDr3l3gTiDArZC5RqygTKYJXONnl86Z7FTglltuokfl95gI1pKGNGw96Lz+nJY1kO3ga
U7sFVxExnBpWmdpoefk9jY7KTX3n02EMAZeBBQpKtJ+glsXoY6EIPd50A+1U7UGFsfP2jeM9Qk9W
9Y5H4bx0ZJey2GeLyMrTUtc89SSuhn1kk99PGq2cfD883T8vlpxo1v8rQYxK1mjhUYXQgKs+VWdX
aUizE3+oT9mutlvbBH63egFapCDCU+3/83DlWjZzHXXloGAgi6WeqsDxd97TE5lWwk9tNX0p1A8I
V+CCQ7laK6OcYMX247jCpmpkckWnW1urCh3fnB29vcqvV8WoaFrkY1oOgnrqabTJnsqDXxL0XmBD
Fdq9BNv2reZElQuXwdW6mJsQ0N4qA+e3djJXOdkPDsembxYEtgekhBhLpaI6IrGICTVuBsBpVZBE
gdVAKt7AGsXZspsrZpZgSEAszUhV/HPthEMrSecM0TgV7+KX4UYRjFmoyegmCMWd2A54kfKNJmC0
PYadIC9DnQKzN+e/X1wtVZhraahI/hksSNIZveuYOwXjxlQbI3LNCkgHDTzgx84KeM74xkHOkhHr
ARmMQrHBtl4FSuh3Uzr4ZyPfmMh0S4SuffvJ2dCbLPdbCkrDoB1DmsuGk57nB5hHgvVpZeAqoVOh
77ipATxYqfW00Y3YTlZS46/ui13aVbR64UUStQRwLTLHqABY02ASun8GYIhO+gGvZrTA8Lo8WEnR
byWZyH15N3o/882jxQv1T7hjjCa6PsVGUYJKGeXgPG5Fx9/6G8npOaXu2yLrLAPaP3PDgcKcfftL
hSG0wk4NzsFG3Q77Yadv6r3qApbJMeLbq42RxOyep5SjEatacK5cAaRcoODelodqHdPCQYvRc7iR
thh8x8MG3AZAjFhmE2NM3237CWL7bfAUrlWaPUnPP6KHcmO6XEz6gl5e7SbjG7OgnQQh14Nz/HD2
MW3uhDnebnQo1zlvN+fdurqsmWUxPrGURd+LPSxLWJsrwwXN3icSnq3kiOvgIHACu0VFvFCS2egv
3EmfmkqQZFhW+PAovWUfuctbzxxb3C4HXIiwLODwWOBqpliJFotKcBZp7+hbfz2sQf31iDrIfZO6
jQewb3gpA7xmznxv9B1F/1yP9So8587kynSyExu0eTvdjjcTVSiM2Q5dtFGuXzmCb1VjnvyDBzQ0
h+DBn023AcnXDQ9A+W/1B4UzXlKSL2Ol7nh05QsmfS2JOS11kCo/6SCpsbvNRDy3cN4Up97lnHvz
Fj2HfprLJc1qc6EWQZ+H3jQvSUHa9PCze/rtmrZ2GN3g6P/AwxjvGuVtIXOrFWM0AagOeSM8lUAN
p0VfFCqqXIqBRUHgmAKEWkdHDwtWD5NULUHiH51R1sTzui09mI+Sg5bMk3q8rxYs3ZkJuBJAoX9F
MUF3Hk5GAshNdC6dap+4JU3sn52bknSNMYXrviDjk/xoPpYb7Zu3azwOvz/RQcKbNcv7Dn3ekouz
jFLc6mWD7+i3yUaCZTR78xnvXyIdncz1HX8Vbnq3fY83yWv0YK0U2qAX1dhwlWrWzmtPcLUhLJNx
YJYmIkx8SGE3dk2mmgrH5u33D1DuH6pV6HqO50T/GNA1d4ZhitqMApYxhYIxmTiV807DLLxz5wLd
oOwDOu0mj5q2+Fjum48tjZ6LQ/km8Ugzbh3rtVzGgtIkm4tZkOt/qFtpJ0t4TxY5KnbrWq9lMFYz
FEEInNW31aAjnPzSbe+UurwrYr5v2GNDGw648DWAshHNXuuPIIfNWGPA0DnT9nX0NGqf3shz3izl
3bexXAphrtfCk4qqHSFEXKlbbyVu++83+doNAbBoV96qXlVraTs5xkp3czt3+zWvXHSbLGDO2Ey3
PNNiarLKaMpoNb4CGvnkrINPd1A6Esf0vkuYz4PdyUsJjE4kbRSVkVwl5w6NfGPxkJoZ7UZHiDGz
9ag0+T+/ETEAGkz1s+aD2p19MYpkI8LMJjU+18rz0NJGANTO8fujoIAzTHI0QBC8VNzkrbyqQH4I
ti2MD7ZzdFMWez0AFVbu3t+AJVVCBoEhwfguPNYxqlTJaQtTlLHFXtHaqK9OdoqRKU7cVR/3Jd2W
IWD3M6EIEjMMh4WdXGttP5lmrvdFem6/6gdpl9K9vyl/Sy/RQXriiFpSHKBf0TuBp0GQj8vXooo4
aoomLNPzlEyjTMfcL/6ofRsKtEVj1B+jaXID45CbaY8Oqvp9lIdRp4nv9QddanK0TQtWhESnFpLf
taa35YrzffNSWbW7/D5mK0I9Gn2/bNJznO+GbNxbYM4IJrSwi6EtJ5857gRVyzC6trSVl2AAEKN/
vv8Jizukg7QZEGEQz7JDEjUxFPp0StJzYWpbCxS3Qg1CzX8sA3zJ88A+TDRC8shcc0Watj7qwOnZ
FAuAViPZp1beWRwNXoqMwMdjzBAiOC1NY7wE+jLQ0DKl2bmyO3uyJYSz5ka3VUDUrS0evNc6B9lx
+zQG14vxhxjVhEdnDNVg8oFMSlUBrEbZGYSvMxEoeuCfnI9itTaeeAHmwjlBlIE+MwCkcGHOf78I
FTSjK4vGy4EBo0+8+uryzl38OLMOyxuMbKyK7OzVbf9oCZX8ro1R9SwUbUuD+WSJJHa6CYplo4BO
FrWEQc4Axip00FETWDVmKiW0LpIZCx5YdcA529u3Eg0pORDCCt7N4KJYJGLjGaNfmEZ3FgtqAl8S
oP8L5FLPpf+nQdcx4FDWse82kRye0PFHyhYjxeuz3wZ0xJQpz1YEx1KAcyj3FY8m7Vt9r40Y34Yq
Fl7LgUVEO9710YiTWCa6UPVnoVyXvuQW3q9WhIuOjn6AVvBpPWa1E2slSQ03FMKN1wG3hUmNaUkE
zCp5H6z3RtgDtpInrq45QbpOgq8WM4HNRxNsYvi/2+oAKp2wA8h8KggY9fSxIXnhCKhoiXjUK94F
FSSFh7KobdH7nYm5EzyEf9JuVcW/9Ojd6kkNOPx9q769MjWQRH/jxTEKVGZ9K5xoE3WS1p9ToBFI
pne6I7aJ6KpR+FWrJUiyZfOzawUe1/L3bc/sN4qhChoPUA5CXY+5q6UQhGeNaAIMOLx52rAZRDf3
N3l2HPOjGD4pBhiyX63hNRQQLweksCSneFR+6RtZ2KZ78RQZdmSaNHoAvVThU016DGogOTfqTjVd
TbelwxiCYHt4NkancMIn2XIxDYgUFRkOub7qQloqL9Yf2bLvb+gt3BbhADDhsHEwJqD8xASNmVb3
hlcJ/VmMAwB8wRykPoLKvdapoa6C6dCWBSZC28azRvWd5p9041BWAzGilfmQBiSIeVhXZXaZ7FZf
fhGj2kOlDvEYeP25CzMiuX3pxuVTbNHab2hhpatRx9hzG68i+V7f6MFH9+oFpBKeNJGmzbvQ2Zg/
6JlrKONhDJzJsOX0kIGTRLAlAJe9dZyU0Bw6NjvfbgLe7X/ztgJ4PWY0Y1wHJm0Dt8XcO3EfF8Mk
D/FZI7Y3OuOAzNU5jUR74hEl30RPjCTmwSOWjVAtsj4+R56gbQbMHKfVNJh2L4HX676W3GQWsyjg
qtB+gsINbODa25Se2SXlNGFKGbGN0e0oYDJgu+TlyDf3zSxGgz9TcJ3qIKO/FlObbZQAgQ0xFhD1
iJBaKpsN71b7rhlfKRjEwHXgmOaJVKB/uxYjWXKRGnKdn+tqENaZr+ZglRVDL15JpZ5rNB8N9PIk
jVqtpqRtK5qoSWjSPh7jinSlCOyTMIVmQTPMhxpp5o0YE+dhVBOwX0VYR6uobTv/IRSEICADWnYk
oiiefCoLxYJqYuxQR1N9rBNStJgeQ8Ug7uFlK89CQSrQ+4/EEiLPbacsUOiUCd3PMAdpPRWr0eAR
Vd5ew9gMBahU1KmAX0NX9/VmiGqV9aklJefBbTblg2LXq8AN8UQXPXyo62QgLUeXbgMYRiJzynrX
dlPnI+pv3GJ/CJVt2tNwAwc3YWqFYHtHLr74JuKdr0p0+85UdGDjYNEi7VjFhQJAFPKMh8btaxfo
Ygxya926c5rsVd3VnwFaGRAH3zeb2wIdBKOVGd0MKq4NENRdb65UmN4ohWl6rh2DqNtDQPVN44xn
jhOfLx9Goa/EMDuaGMGYNphGdm5p+vLj9MUDlHHXwdx+tQUKBb+AAG9l7Bqyf1CciNB/Dmlktou5
i0Sjm4qintfhlCSCmzHJQwBABuUcy5I+XB4Lc8No4eTVVopjAQjGxZJc1yfqxiQ+NbYR+acUWRiK
Di1AroOHP+BOMBj+Wgu6SjSrUJnF2b3TbOQ/tU2614rob5/3F3YTHTGCGHULhika+yJMz+/goNn5
JHJSl6Nqt68sswwkbXDSKKxDq68XgxgJjztjDhnuI7Zts4/3p2duXXbxhC6kyNdSIrMs0VMGKSg7
SMSV1ujvBLTk5aWgX5xkdGnTgB2YqaNB84M3iWtRg2TGiRT62VkIyHs+gAE+8sl6ff9kFi5QVPfQ
4iLiwdRC2H4tJK8spVSVFpkU8X4qj9mmI2KzojWHdHPRUC/lzPt6kbG1CH0FIYOc98kj1oH45yYh
25PJawNf2rRLOYxK54kyKFYIOd6zTGuqP+JBxeGo2k0cCE27lMFoM+Z7tm2hN9l552kEfV2fA4/r
8bYqxIhg/JpQGygJtDW2K9nIK5EKjvBToSfe0+u8G6x/vlzJvJsXpyJOjaKFElYSbfStW+3nJsWN
UR3VjJyCF17xdOk2uJTGKLQkdZI11lgUuhE+4pDQL87BzBt/Zzns/KcExUK90pG5NxvVjracX1+K
Dy7Pne0GKjKMpMRswOysbzFAXHN08lDR9edIFVK+3TdLngKwJVGj0v2uCsrsPFIEnGSealLa6V5C
rwy3LjhH/ve2jbFNMI53Xd5V87kgEHDliMRu6Ao2R9s4pskWbaJeH4RqgrI19nDCwPdVRUObN5Pm
FgB4bTlsbSRPhrEfY2xc+RW56uaPtdugKVNz4tO4lncyUqvX+0fFWxYT4/SRoPnFCIF2ePyT7rdr
3pI4ZsMSFudeInqKCAHvKpXW6u+E8l4UeBIYN9AXpdBOIgzTPOwmdyBItnm2z7ln2MssUP0piTUc
fg92jnJVOVuk6IRzYy7GAH89DDrorv3ZCFIt2ai7WZNH2u1Bk/3Zu9u1SYXN5/1T5ziDG8Keyp/U
tFJgNHZAI+t577yIIumJ+lYHJKO8LhfO/XmbKSi1L4nC7NpcW8MYDlp8pHayLShvC5cCnMstZJyB
L/uS5xffzmCe82HSyp1sbV3twK3eUJpQzj7OYdl/dz7o4rk+Mr821bxSZvOJyU9lF9m6vX+JH3lG
dP/ORlvvtZjGK6O+GbF/KBuqmxozzdechdz3oio7zweTpAc5rKB7SFSbk/kU7KhDTV7jPVcRZlu+
uLKzom56AfQfZ/GLkNqdKAXrI+Fddfc9gqEyHqHLFCkbdYRRPcUzp0mBAH4MaEhV0n1kyE+Nr3Yv
rDKHl9Aty52xiqhUoQmAcaaxXw0+qhPw3k5lH2qCmekcd73siP5KYPYv1cJeFPMkO0un/CjQZqvg
oZbHos9bBrN9Uqn1lQgOCETVP1GKd9fK031t4wlgQilRH0JUTSAgnUhCMmL+jl7uS/gvivafjWLh
GFaLdplxhIhDb9o6nR4cJXO2dORhlOe9uHUAf+XMDuJCoUH+j7gqizPUCMTXyDYfXxKHY5ucM9eZ
JGeeqqRigOOszRYR0OE2ONviwBHyX0K2vwthPGdUdNpYGRFcjGuuUuCfBRKvajt6SNY885w/+N6e
MU4z6atUSRukhtF+B85p11RIR39Mh4yueVWxZcf5d1WM45TKpusjLcSr3vY9JPqJs5Rb1M93vPb3
9xmLz6w6lKoWZyPVW4NIsi1pRHoQHvB2Q1K3Ik4C9NPxGP8JqTEQGdEVxyEsK7qC4vHMwQckL+MR
ZK3TiqCdHxMxxGvYSMRYA2wE9jDKu+tmDbg5tgtJjFtAt2ebFBreZOU/pU8rlHQCYtm74VDQNSfY
Xiqfzs+x/1kV4yGMNEvSsMOqRrS9gAR6/0GdZL39elUQpcgc3V9MvP4KYykLUBvrUQ6GsGATnGjp
3ndFi87u4tcZD2GWVu7BQWTn159TQI7p79P93190DyiFzpQLc/GdOZYSqGAwQCD8tQfbTtfjS5QS
RFb3hcw/cnP2F0KY8yiKsiqkAXGOucJFunpBz8e/k6AwwW8loAUp8BFiB+8TwQAV9LCLa054uHjQ
f1fBThkG9en/i3qPq2eOxi6e8sVPM05aHkPgOGtskPzarzQMJFDXnHPmSVCub5qiKawYza1wZcDW
Nc7JO/7LJTBu2QPKDRgZCEieOtrbDjeFXvZVF5vEeGMwpPVjYEBVQbRz/JXTp94W9xXlrIOjq+xz
V2JVoJpSIWV8fv9lfSDC/PxXxsC63MASGqmVISA4T+t4tc/danVfwuK1dbFRjE2PY5PmGp6QzsnG
fxExEY5zby3f9hcCGHs280IokzlPUlevla3szGD2GZg7y7FqzkJY12qo/RTFJcyifMBk3XNGeZn5
wmEDbqRhRBFATyIQhddWkZYeEopGyRG2IDPHnB6XZD5Po5a260rKvMyLKK9AS7mFf+Fp01HcXxLZ
YIAFnmpGXni/YONXcua/X8iR8jIbxHk1yP8384aNPN1dOBAN4CZA6EGco0ssij5WFcxa1LUcmbgr
J4CzDiXnyJdqWFcimM0CSz/YVgSI8H62Tv/6WLj1S+GItvRK48+AcKx94fq7ksZsmVXk0tQUen5+
9w6uWFIVDBqYKUCrP/dNkieHMclKNvsmqWc5wJhjZvYD9R54iRdPBmOVuEMETe+wcyPVV94zKo02
sPMVKc/317JwD17uGVtpjhujN+JZDtiTSd5xiwkLVRFNAsp3BoYCTsfOzLWaXpKECXsVvvZOTUxM
zyYK4kW++S8Vsq5EMVvmCT3422SI0tAFayBpcQNMNYcGBM5IxDdewWfxhP6u7PuGuzDQOlLaOJpX
phHLFWhHMZ/8i3O9LHubCyFMxCir/tC2A4TEJNrsRmd6QJ3khRMLcaUwEcuoNZYRiJBSOurqEO9K
6r9IXy/jG0cQb8uYuGUophgwie8taz+ktX5ysp9f9/X5Fm0FEhggr0U0aoLtHAMLrv1m3kt91Rvq
nCJ7h/ih2Izb9MFbnT07PIQHQCH2P4bXcZ/bwEE492V//zYTGl/JZm4gH3BlESP/UMwIaPJZ2aFd
Y4yLXQWr1PHVdQuW9xKd/FW/7WxAwTFHplOo6IwUnCHDjzyduULCHdo01K90azjlVnGTnJgVSQ/m
Qd7GmLv3p4xJFZH0V6VgQguJ3vt95tu+t279lCqHJMXgyLX44ZkrTM5T38yYBsMHUIdhdW6mVZdh
gsmm0Unnc95FFy5fsFpo6K1E2wIwP0zM3mUZCMArCdmvZBe7SSMvoc2JVHgiGFvoDKS2itXPNXGZ
uvr+48RrvFiKSq9WwRiCIsj6KDdids4r8l46MlV8kmnYx2deb++St7oSxdhCi8mNpl5hNbUTbYqE
voMNsaJlQud3F2OTcu7GBT9/JY4xCyuQwZmfQtxO/AMolPTjvuovuZCr32dUXzXVpJmAGD1Pj3jl
N4DoCmhG1q/5Wj7eF7UQGF1JYmKKEsgFxZcgaVzJ9FCvzN/rfyeACSPUWKsiRZ/mRySR/tKfKs4C
Frzg1QKY8GGQ6jzLIpgKSsMb1akS8rH+4hw3z1bmb7i4nMo+lPs2hiKH6Llzx9YZlTWv3nT/IIAa
vJaBCbmVnhuQ0X4d8pVqF68eB4l/f6dAzn0tIVamxvREnIT3kpPu3FuE5jbl3LG8ZTA275U6pguX
WMauQ6H+pf+nnGQza8Z/HONNB04i1YNSinhNyckhJJF9xExPXicGbwmMcYNFP/OHekTdR8SjZGJj
XjGnq28hV7haBWPenpDpvZTM7iPcAifsyjzYOceB6Oyr0xCHtex5kCDsxO1hfjUBldbgvvg2r/f1
vm3oImPfImr0U23gRMqSmIT6QCKUa65/n7WfiQWudoyx8iI3NCVucCbvyK1k3PIGLffG65YTUt33
6zpLNIMWtFzJVCzmvGkILwnh7BQb4kKrVStK8ONiZ7sTSf+Eh6bkFpM5O/WtGRe+Kk9Tte4D+MOe
Ku7Pua9SJ+FTxEt3Oc7k+8n9QoynGoHm5VAwjbiueKKfucNxuosSMPgLdB8qRjTc5Dq6CX6EToGR
GEBT5RPRnkn/yYmClrDV6Mv4K4Vx7XWmTKFvyTCUtUHsOlmXqD64GKJrgzA7Jx4et7uVCFBxjsAi
ftBX6wat+O3bl/MhPm55ddRF1/P3a1gVQSweKoKINcck/1naP4Cv5uzqohJeSGAugVzOc7/0IKFp
iEWFp10Pc71/4y96twsRzBWAZsgikzOIeMWx6ZCSe+S+BN4imGgvwuOQoDbQ8aSy3ZCY+0AnBeWo
Bkf/vl9SLjQ8aYNS7nsI0UjQkRqZh/Xooi0mP99fDE8OcxmorVmHZYPtGunPanItNEVQR3u5L4S3
Y0yYVw1mWOs4lfOu2rvAJtrVa8UpT/F0l7kIwq4f4ryHCOPR7XbRmufZeGo1L/HiPGrdyK2yxnmg
0RjjjEEufLq/RzwBjCuwsgnv2vD/5+n0rh1bl4urXnTNfw3jO9m+WIEaDUGczhT14N7fWOQ9fhgI
njWTre/eXwnnKL4bBS8EtYOChl4BgrLfOXmEpYefHBv/no57cyFfrIUx8lpoW72VcNql09iSK1IN
70qY34eH5hA9pV1FjWenIqdPHhieo8nsQD9NDdq5B3LeRMmuI/K27Yn2eX//OCbJcoRjhlIxFiVk
RJveMV9/SytjNf35d/7l+wX84pAGs7WKzICQnmo5aLdsif6oHv6lEMbuFa8cE9CuwO7LVziwh3SD
pivKg+csvSpf3qJstyEu2GbsZoWzB2uFdtiObppz+R676q+duuaJu2VbmLOAC+VjXEFUe13f1VC+
924v6U64P5zRhfgUD+guHrbKK6XDYGOdUux8oXv0f6xsXHwA4yqi1k80EAHMSnjw1/5WPZnkZNjm
/5Kx/RXDPt2q3dBnwXxZv4ur3fgNUkEnYf7rvrYv12kuxDAxwRQYWVF6OL0BVwNwcJ8fHs1WHJta
er24PLTvSOxC30U4i9EIsGfAkvYOxhd5GMgJJlOQ8siHiBTwHjzuGO7KmEAh9EIDzXHYQLvJSB6R
D9TRQneN4Sf/cgvV68sp6KNyVENsIbLS9CVcvX1k1HjiVdQ4vo99k0tEwTNSSfuG/A7E33SOePyX
C2EcBtoph1QbIOKQrl03+sxqlybv94UsLgONjDOyBlOh2RZeTHYvhyo3ESmA1PlHDvI4fR3+L47v
QgZjoUUc6oKUQAYmH2F4PJW26vu44xVRFy+Kv1JubvRS0/Bgrc+xW/RDeQYOfwb7Gpy1LGfzF2IY
A9VNsE8YiN/O9kiDJ4tgcDeRts3D+v65fCNabi71CznMpY7JDabf5JATFyuMUv3pkZl1jFAHHJqb
7UN93kUbwTW3NTGQERUg6kVHNScFXy7lXnwEY7M5uEL1IpwXK+c7/xkDhPQT7pC3gAir1ObdJcsu
4kIcY7lT4KHhdYSi7A4yumVtqZtBMvKKt6zF4O9CDhPmh2nep3ltzKkdXibIe2f72+nr6/4JciyL
HeVapV0S+iKEoA2tfN3JPUFmhGaU+1JmH3BPTdhIf7ACD+TNgOSAaIj0GEXzP8X6F5s1r/Pirhiz
NBjLblZEnag2mps//90KGO8Qyg3am3r8/oBekIeMC2uYDeXODrEXN5rAxzHWsEPfz7TuL98JN/Qj
cnhsCEudDaB5+I8rZYFXQS+jKiZgITOuQaaPEwHqF+PeuPh/jmaxt3c36F7u+VhRSkD8TFsSPL+2
aBIWHoOnYlOJqw6vwmjbMc73T4rjYdned8Hss/kZes7CrZPw2J3BF+Dqgc1R6cXlgWxsxvoBZM7u
I/rPKvhXC06nfW128eYltrlefNEDXMhgvOvYh7HQ95Cx01fZXtxK9kBGhX78b3mmif5d8FWCOopl
PwBtVhz6GESOs3pNziBcfvVJCM4UXE33D2cxz7wQxPg0vUvbuhSjWZCBeS7oDuTBjJcV/EIEE49g
kvMkJVM8w5AkRKejU9M/A8VdbgeEV2Ve1LULWYxfG5phxIwt7FsX0wew+iGDCG2LFzMs3zgXYhjn
Zk3mVBgRxLxP9rR/0h/b/XPOKfMt7xumdqKLH9qMcQXXHrTuphGDILIZ6tC5+Uf/gbiU1vaYE9WV
ba7KzRHIjcP7K86Ydf/CYdcRxoUJYpEjmZ3c8RUsheRpot675HBuuOXdu5DExEKllVldpEGSiInY
j4GtYi5TigXxlGFRty/kMNaKkaut8H+kXddy9LjRfaGfVczhFgzDyRppFG9Y0ieJOWc+/X+ota0R
RA/Ku+tau1zf7jQBNLobHc6RQB15tkC9wMHPcYwa/+JKNHRogBBkHlGni/xtL3dxn1ZQN6BJquYc
d8zpZnYn+5K/vhREbVnmeYOaes18TeNDCMasrrKa3dtASkv8A42od+W5Mf/OQV1KpTaQ5xpPnkZs
oESmpxTvygYg8x1yQixB8w/RuncpiAoYB6HjhjFt87OGvGDyLJs1uc3IZFeHYsNIES5eq0tZVLSY
RLyfNSXOrHEQwY22MN8qp7YKWAsWacWSObqURVlXZWyhhCqOrZvRcl1McuQW4Pqt6zZcYGnH/OcX
V1erJQPE3hBToN45ow4D1/QIpgqofGc2NljIfJhBJiwcSyxlbNEjK2iNUc8GanKqNUAOLflVttG7
3NjJYXgRHlQ2v/3Spb7cUsr0xgnal2PgGeImTDlpH0ZbczTHeOpfA9NHoUzTTV6x0xvmqBFTcSh7
HHbSoCsVllthlzHAZhZbQMgAO7ZYMcEoZiX87xfiF7OKlCaqmMiz4jjijJy+c4SdaqaKTcY7lvYs
BTXfOwqwpZ/ag2d2xDUYk4GSJu+i7ZM/vdWuve2JoaXz71xbE2VN+r7oGzWBHKAQvaV24Hw0dnYQ
QSLBjKlZS6LsiTHFhd/nEDU5Msr/IBhCYTtD1yMzuJl/6dqiKGuicLLIByUOStMjovSdI0kfo3wy
UHzMeKtCXF1Zauf2zcpoX8ui+59hq5FHBWGq/IWjBnBjSikTLQyroB7npksNNSEJztQu8OLPzOun
t3zt/iPnyxNemBhE3Arnt19y6pfeEexs9Tf6RwGbCYQsAKjrGHCilsLpMtck2jDrIWYf5zPj9sor
m8VwSQ/B+aqhVs+LGAujLIjfG1ztA+sWaAW86WTQjhtldR8779d3bNFeXMqh1qMI9Rh0GuQAR/8P
qHZJuB4dYyWg+OxbrF7/rwOgFfFCGn1AQyjLqSdCGkiFyduw/TM9bFhoSV9Vk2tCKFMxeX1VBrNZ
6kFRlxLpD55zljoSYBlZx9vJcvB6vfHXsmwPn5G7MdYstpbFMsXlMikjkoS8mHY8vmDqNkq+vd+e
/ENLeHLo1wi7dIbWL3m4S2mUHfGmNta4CdIUoA4gkdE+Na/XtWTpXl1KoOzHII8DlBROxX9Fb10X
mNr6uoDfnMuwEJcSqBhEE0e+UWqsobLEGdRmsjL0gWtEWafkae+fQjMhvXMj+9Zwb1uvm8z8ZFnJ
paf55SdQ8UnLacbkK3PIBbyBGIlckXyysN1ZMqhgRAtTcLnMoVb7sC7sxn71LdYyFvOal+ugLEdZ
Z82oK1/qoIH99IwuYtuzOnSb3PNb4+b6wbEWRJmPIOGFPJ3Nh3R0ZjGDOaLwcV3G/BtX7jOd/G78
3KvHBn4SiSDxVSYpqNvArcCIMBg6TteyxXESwyGElB5qB3DnKTAPn/9sIZRZyOSh1jkOm2WFCHZJ
bE5mjI4pVl/hoj0AXqSuArpQVugnuREVQp53fH5+kZxpHd/I7vVlCItb9S2AfoQXHMicw3LCOrLA
dtSNag4AgYiImJMKXv2QVSaTLm02Mb+U4EImZdQjKfEjrYTfBSK8mRMVw9pzdKtanck7Znn8p2uk
zkos86KKU2wi4nfZ5ECKKN4nTmyq5858DWxuzc8Drt2KoYXLHhLg+qKIOyxJtLJ3fSEBbFNA2mHV
WdFzbQY8yc+baGDWP5bCT0Db/kcStaOcDGM0SpCkiND4xlHIfsitadWKzHEilihqM3tNzQchEGcP
5URWvN9tAKHPrsLOP/NbR75XRDlCwPmGeirhzOrYRboY3M8ykf8IttlPDks/WLIol4iANiuiBEua
nA6I41EASDnJrI+nECMqrBzRYk378qwo91j3SpYCSROjPkBgkux0Z1RIBDSr+VWClsFt7qJcZgar
6xd90fBeaAjlEYHKOuR8B6mSvqrrh6K90ZuVcs8n93zrpDy5Lm2x+oh0Jfi+gLmM5Di1pXGh8Rwf
S3ilHNcO2u36/W5A99jfqdheiqH2EhR4BaAN5fltbpBWJsK2eFHfWPd4vj2/dfF7MdTexQ2g4wUf
i0FPX0mCp3kYdOcR7QHohtf3bfmUviVRMUULyt+pNvDo4e3U/kjIbn5CsmJM5uHMgcDF06oyitYv
58Oxkt0+s4CwD08v2axrtey7vhdDxxOeJnNqADHZjeUMVmvX9+WavxteexKZldUy0tfzV185Jbp+
xiWgnMg93OKnKSPFoUB3Z8bEmPqy2b+kyOAwB9rpTDM9m8eLvRM4gI8GJTRuhtITnKfQMh/a0Ixd
yQ0c8YzO/HV3m9geSwkXNeNCLmXh0f4gq0UCuRUqGi/l/U15c7que4v7dyGBMuwFuhgjpYaErbfH
8KEJu844IdYaKJs+gvQe5TJIAOtK6vqHwQM83LGvXb//O9O7SJF/nxNlgJSs8seShywM8FnCLU+y
1Yk1bThbl5+6ABBvGTPiAjivtF8Td7LsN0luyO3ZWrPc7Px5137653FfP9jfId7Pz6QOVpnaMfAn
qQWiSu2k+94xWQVX1kZQB9sDArr3ZWzE2+0Nqy+V9dvUQapDk6qtht9OTSZP2ML76ufW0P7DN7gW
YNrtWbJuawtwPfbOh/O9e797uH4GCzMDPyVRPqSAJeS6eYtisgZqcU+2MBh3qkUc8+42W21fLNw3
27IxemgzOgK/CtHXlInyKh4mKuOqgwLsnZf+PrzX7dT8APj03uqOt4EFuve16YZ3ttlad+4htTzT
d4z1+/UdYJ0j5XTAGhvxXYWPcG6RG2X4zd+u5ufuUq6m7fSRH3X8+EA+WLd8Ia12+eO/puz0VlFq
31fa80Nsc4d0VbwlBBju0b3FsRjUrl97etzun2w4+C5/eipR8KZKEecNv2EcJesrqetecrXnhSV0
+R//8iz5wrt2UysZ3myqgB3Nauy8roAqDds4cnwa9iO+WiGEMLLiC3nKnzpCXe8sTpvQmHUE6Pe3
tWGL+f0puW0cpJSt3fuuBW7ouN1JD41iavvgLRhItItYUPzifKT//aL/mqvrBW/U9PmOgczalEgM
1kVnN+e1a5K5pfN0P5KVa3/+Q3WgbvaoaVnH8djYgZiMn5ZYqkZd7KFA42es4rfxKItLEp/y1cY+
7kZya1qnluzcV/P9rt2aK2vGdttIkVWy4ljGJ1B57ut38jfdkv5DT75C8wsFDwMB4xwT1rN9aQkq
3JHl7L11RURif4AF4Lo08OxdV4gv03YhrheNSesTqGVJ1pZB1oPFvcXkPUbJtHY5sq4cjBWmJC+J
LFvxYY8GGWXN2evA2a5HpLdFn0hvR+Xw1GRmK27PA0D9wZab2nuF8D4pbb+w3cltV0/16qjztvRH
PQlgd1vJoPBdGTsJfHok0EkI8slhUwLZguh74RaoIMQP0JaarNuENDfqp4AuyjXgF/APTFa4HcDU
CeqvVbJ7/JQilOj1Q2UJd3VmRTedBwqP22xXNHb+oDm52eBzuT/6qxJ9dUREGelXkgNu0drMdx6S
S+lKAN/H/iaf8dI+9vy6cVaF82EQBROua1TMTH5T2vseQsPYHayoRU0bKQ3ljben7XAsSXd31O3A
RCIbTGSqGViFE+nkaV0SEEzDm+XmcEQPr8M1ZO0oK2iqkZp4jpqADZbI627lAgviVluFtq3ZyEjv
jZO/LTKUMU76JrUB7dk7BUrnyZsCBr2JjNYgmMaHthXXckOUFBXfw01g5QNZq+HcN6VukaA7NaDX
7D3rXcF0hk7K3ty98m/pavNYbg+lpTwcxc7uyB3o0zIrBd6TtOask7cp7rWzUhAgrgLSGKRBNofQ
eAXAYQF1DfXQ9dbo8va63dznb2ltKqvAMvUWuDGhox3g++zG1AogeWGuDS0a0BGQCcQTsnfe2i7c
u55IwMTNPt97Szy67/f9oyIREmwsdTOu9VsMXGzQLeuS6kPtyWqjQvknjjR7k2SIPEwZpusPKJrO
mkScCtQV0YdmGuvogFaXI7HvKpLYpRVbQPrqwHH82JkdeJw2sfXZCoCBciuy3kh7czodQocnwm11
H8ACnhH44jy6w2GNf9npSTFg05C56vAtlm9i9131/aCgM8jU8aPYCc58CqzsbVo5QGfP8H8Fe5sS
B1xLjxyK/e+enb/1gLhO0Jwrk94KC9tI7IP7aCYf8uqYbw+tiZUCUEJDSXgVgh/lXKyMG0HYJqS1
4vsPeLkRmr/zdgCPLfbvGBQlckHeeVcktTtpzmaVbHJya7z7GQk+Q2t88px77QaU1cV9i5rrJsfI
sYWLxpPBRr7eJdJqs+Yyy/OhlYHdmtkeBe+Vqby/xibQY6XbGfZn01p1bRI3IdjaP8iEcutD0pDx
WG8Tu4oJcdd2CZB4w8LMtG+LNxzinfhYEHc0PezNJ2wV8EhJs71/f0qPD6kznIJ99GplgzO5PC5D
m+w3KtZ/3aAtuVkFQEayJksyhnxp86kGkcZxodehB1dycPUH8hIe5oaMxGpSoh9VZ4aBN9Y4qk2I
vm+GO2LKp2IqYaqlKpGNDvCRQmoK2/B8dkLg6bcOeodu8nWByFm6MWBGsz3jBfG1Nsq5/1g7FXWp
aRDxmQ7Z5UhezgZQDELTI8hSutc3eaG5BxMIF5s8O8QLp8HzvoZxcK47P1mhvQfqjXQon3BZFND5
auwa1+/s2k9x1BvM15tkUiucaVGQx2fhISJbwcEFYC1rIf7DsiRQqkiipAKi7ueyxKILxM7z+7NB
UO3PeAcWEqP0+Q163SPgYZU3TAS5hQrAvLZvmdRWxmXUpr4OmUB2zwK4QXC7hM5nz1gbK0T5ubTr
x8/6LeqTBykXo65AhGLdMr7yd/rnZ+xDHXTg10IFOrc5ADdIbCsHBcD9PckZYkSWHCoWBwRZztUJ
5Dw5AFQjZH/kzJf92bfh6ogLsqWHrc2TuweXha+4oGEX+SD1q9Z2cXH8uC6FdH69oJjFer2wImF6
AErTh6Ln5ufLw7ZznMA6R+gjycjjGQGIc0tce62sNg8BMQEV/z6aG99itct89YBTFujH+qhg3JPF
pGwGrO/Jsva378ejW5JnhJbONiepjSZKx4Ge5+a223oWqKaA/+YTa0Jx1PxcnQbTvrM38vYOroHc
hNbtJ5z1evPhfhx4eKhHiez3AUIwV7eva/TXJOmV76brcJzR1QBsQBQsOEfP2q/3Vo9PfXEUt8az
AcNqqSORHRgM8yOrgs+4TV/vgQuViCYBZNRz2ic1bZa6yb9LcT8u1Ndz8OLH1T7IhnJ+TFhnn+zX
806vTPvtjJaYgCBMy6zWst5DvAVH5HTmaE2xTIRWKsHTiZHb/YLxv7bJP23Q/0mFmnCxiI8B74K1
frp99E/y+mm1t9alqd80xHZXJrnD/2JyBm0Fqm3jA82VeweSTcBkuCxtZVxGugLFBZqudvOhA1GR
5YrntdBrNZD+l0CWipGJX64kGP20SUGaiwdLJSAM6p90F2OinFVvWae8ZM0uZVH2WAnQVwZIuw5W
M7Q7949H7uazvH5FloILUFV/r4iyzaMXpvGgKkB4Mvfx7VtqJq+YZmAiwC9AAMAbXsihbLOR6HVu
KJCj4cHX2y/SWwVKEKDdZgAu59CSD5ZTYt9/Vs71BbJ2kUqBtnWECm/ytYu87b9o8D13Wk9YTXEs
MfrPGCOIjHEKCyzPSjwipcT7k0IpEtzA68tZzPRgUAccoqLxxfL3U5ASaHHuDTpitL2A4S34g8rl
8OIM0BxU4RWRWr7Tu9o6+ZgRFkrGZV+qKFxKp+66UEjFGJaz9Pb2tl5n9vv15S2mXC8FUEo/JnUl
1BIECKmTjlau2aJnPvtrvraNh9GzcHQs4qL/IhP4kJqoCeA6p86On7yYGw1c6r0BeCJ1EyEx3tiT
bWb3f2t135IoP8qBrbWVIqzO8h6iyaotPF5jq3V5HBjHyEwupoDmWb9/LYt2foAQz6ouxLIKSyE9
OCcF4q15TCoBwl8DKhFhLG7JKV3K+1m5+r9YHiY/FbC45HlylcPKFFGIDTb+3XU5S08xWJLvddFP
MS+oPTnEcwiJlNyVLalzOLvYopVC3KYg6Er2HuIKvOs3EWro6qHUCMuoLIX3P76BugcB2F/qYD7I
EQmj2G5cfSfYd+XbP95U6j54EcdhOh2HOIJDB/MjoNJx7vXD35jkn83z96ZSbiASxdLoxq8FzSh2
KYAWegfsWivmiubb9NuFfkuiHEGo6vKYDFjRzBdqADqrw3g6pucO8/Sch1gpQp4ixEAlUzJLQSlX
kPFcZRjCfM8dQFfeqBa38iFRuLmuoMuu4HuBlDmJ5CDjAh9PvxQzI/EqAebya8jsJhJnFbu2j5Qt
aSXdAOUSTkw+9ciogvPXBIAwCowFAlvD9JwQUKOrDtZzk+y5tX+sXVY/H+Mo6caLhKtT0ZPhW0ez
vm9bYMaofmGpgd15n//zngLfVpVFEYEXQG6po0v7sahyDovtnKcaIGEVJg/uWL51Of9xIYU6ObU1
pskHG/j5wSCBGQ9kAGKrT2pLRJNMYoeOfze+MaUuHOSPtVEHKaeJJKcy1LJzvmJKvFUFG7lIZ8Nk
3lg4sAtRv2Z9ak8M/XK+eynhMRur2KJ1x2rBlVhCKD8gqGrp+wB5xHCFsc2eM+TJGle2y5NxO50S
fR5hRr+bWSBQyd3P6iS6O1jvjGzukSO1LIygWkCvsXjXYDbZL0WhPzaA9h15OmbZfMLYa143S9NA
L8+bt7v5KLaPBToAieqOhFuPHqpo11V4yWcoAppBDRnDM6B/p2RnCu/HUQS7MJqYBfR2u9eCGR5+
TbhTVuGHEMoxpX3Uox8UQko7PRgH+dje+xt1Xa4UOzzFmOmdfeIhs93tgFT4Z4uGrM/sxCGFTkYM
WrCSF0vPix/fQ/kvI1aGstbwPZWzF21eJqvB7g4NGrRY4+XM/aVcWMppRavWEGV5cx0mBgby/Z3x
zHoxLZj3Hyui/BePfttECSBm/+ZvbnSoTE9U+7quLF6hC1WhzJ3Ylnwpj5BR3Hi7ypadE97wjFCe
tQ7K2MWqEPl8g+zrProJ7T/cqsIT7O/43B+7RRk3jPGIUcVjJaVd27nd2mjChntP2YTKS2H8pSi6
oT3xhUGB4+3PmFEm2lba+ii5HXKnuS/2rHUtJT1+CKOMnDGhF1rmsHvCUXjiYUj2aw3VT8FyMGz4
Im/Gvb9JLBX2xHpu12b2qri5yZk7W5IJTJtHzHK9CfYS6lAogtmec9i43fN1LVpKf/34SNriBJ1Y
JPOO6AOGFR5DCcUvzDprvZN3bqCuWonkkhVWK2DGR8IxHMmkmMFkVryZpLYXoXiExvmxsKPAiqZN
VZzqcsUXd4zPnD/jis3SKJsVYSfVpkHZgTe9jfLob4evyufK5rcACHYjYmKD3t5LAKKEzgND+PJV
UzUJQxYy2GuogxxUdVTyAAc5mv3rE2qVPWlQMM+scNPvEx31vcksJmKHZ/kIz9XiT2PSbw2rsBhf
Mkv6tQ3ggFUR5ujiL7pMXuQknwOzJALjqEOiXEAZHNXbj3J9M7ghRpmeUXu7i4i8xRScxRpqWrbU
38UfnrLUmVR5RtDhWSW1ZvwB4tF0jUt6x1jlotW5kEIZaT8uVCHzsd28Wb1zZvyMrDwLF3fZE1wI
oUx0AkgoUY8gBJHEg4ohnRCvwf7Mk9P1I1vIhlzWy2g065Yv+UouIAeYw7finYQXoHtdwrJRu1gK
ZaWnKtXTZlZPOLXu+PGcuLnFiK2Z20XZaEnBaG+VQcYI5gzBLbbdpn43oxWLB2Hxqn2v5es7LrLW
ftChZvalYdDuYc3dqk6HHNX1HVs2eoomySoSZDJytLhmF1JCmQ+ztoh7pE2BLeI9GLEpbdErgrBa
dxLXfJ7fYyK6s2RkCZSHavXOUPHlIPPiCygdl4PEbyYp6M9PQ0YAJehvuq2BzoV5rC4i/Dbb6wfg
UIJ5OVsxXxOLxvRCOKX7oyHJ3BBD+NBiSHudEW9nk862GUZ7qa0V/c+aqsggPjUMmVpkGAWtFChV
jzsmo1OhC3GmANMwhwxcbPvQlTclUSareWwjUp/BIrgtSpgtPgJYpPoY3+G/3YLVNbZoXS4+ilo8
Sj3apCYd4iZwNiWxKZ/vAfhfP15XseULowsSBlwEWRK+uGguVAxcM1mYgEDkPG4mVJKezXtmoWHe
vl/OQIcb4HkV0wY01bkHUoQh8IZ5JdmT+rKVT8lRXQ+3Q0oycPW+nFiNtEv5BAUj8RKOE3kgWaMO
NMf8usJ5SX8OP+OHmXd2ziyH5s55/HNAFccn2l44Tei7uQtWRUQYWzr7eHq9ABVFHUIXVUWSqIh3
zPl8iPi0hykdMV9RnWMbmJU7HuStw+qONakszEbgmjjKrIa5UIR6XPaAmwE3RHlwBkD4e+i+MrmV
woJD+6r1/ZImgldB0TRcFxq7x8+qvsx06EtlDU50blLT10wV0hLXNnfPzxOCwfyZx0T0O2Nbl9RI
vJBMRTeNN3l52NX9X7D46KjazZkNUOC+i45ISmT4GC5x6QZeCqRCTn+UvJxrsdTAI3tplxAlIbzT
sIz8kpWDqhqSps1ao1Lq0sXTlFQAEEc3m04k0AGWmVnLp7QAhzH/OuiOyhkmRu1MA1hP+cFLnlPO
HbXXKBBJV2xyAe2NWdcRNXeFAMP8POMDF2b9FLRYf38gpWC1mIdSMd8mXCXNiTc+8fcfHiAznn2T
d5OSDfu5FIxcSqS8uBplnaT72HkJyHflJqlhlWtp7kLkvCdVXR+mvYGCUGB2iPGBR8FEtV2KX0XY
RN5QVUNRNeoDgpCTtDHCByjAq9zdGhgqGMwDx8zjLluqb0H6nOe9ML96X41TM+vYA5DdMRT1FBPZ
NpzsTgB2+UaGJliHV3FbmG1Goo1x0+xZOa6lKhyO9z9rpV8NUid2MV/iE7Yznnm37j/KffGYbadV
un7FFCno7V07st1o5R1YiaSlMEqUVRXTlYIm/gLEnRJPTJJixJO6nLNm6PVj9rMsDIdDfS9kUGcp
6wl68HLI2Dc3WWzOuZQNApfVPfKSBC00nMVKeSzfmG+RdLnKE8qiH/upRyFa2aZ4hc3NsvYNANuD
PWcJ6/KNWfhbdDoXIinr6HlxMXoRnKw105rVJzB2A3MMo8bQGjYYzKI0RQJJqqLKhqxTe8pPSQeW
Ehkufe2EvJlZgD9Sj/2ueYk2IyO5s/iaQ67838Jol+O1KfBTagh70JBrQW1YAH2TCGCihBUJLmbN
L0VRu6iGSQysWrE/e6vmHQBSwUHU1nXu4D+lHaAcN9wrqwlpx75lVFqWSpxgz/1eJeVtjDYZ1T6F
6MbRyDES7aYh6JNITg16MtAVzgqSFiO/S4HzGV+YnjQr0xh8JXOOKRKQYoSBA8wa4dC6+Hc8t6LO
hH6SrokqFcrGeJONqaHMASCgTNBONb8hBvOPaLmBze4rWHxoIlCQRbzB8LdCaacUqxwHBBpYlUFC
I7Dect1E+CqejmoKDmTStbnRWEWqAYS088qwJE1SCRWIEPVWtb1WbD4lThP+XN8GaRb7K3TCyK0+
syQb4lfL38WG81PM5UIfD+cETzbZFNqnUdwkEhnanhhB7ujAlEleeACwCpis0W+j6U8bk1I6JSgR
JU/Kq5Ggp10p3xLhJGZEHB+RurPrap9Ln6lYmgnaMsW3uCAxj8ZwEmemWq3Geg2oBk1lVOQXDTcA
chBlAxPKoNeSKxGv9VI0nEE5GKkf3V2WA5b0Nb6T7q/v2vJhfkuiC3OlJviVKEJStDYA/41JDP9t
HDYxuLBwei9hsIqQ1erXDLELBVYF1bl/L/BrHPHisOZozQc42YBRRwE9dqjTSeamYWb6lyKdmTYZ
rRoG+Fk1KraKBmniOdSQzyGITKdDfcPKhX29Nmitu5RAXQZd4vIY4zPDWcvRr8p5RB3t0a4yjIOE
m2k3GKRbZ8dCNpUnMVgnwcorMNcCcpaQtIMLeLbaFCWLl0At2u955NMiaOtkjsVa91fcBiSQnXpI
dKstXIP5lFqKjWETJV6SBXRUKbRRlHo+Tgs40spKP/cdZ6rrAnwrtll8dHt22Lek1ZfiKJM4ZXJf
cXI/2+D55bY/Z4AE0+zHuS6i2593SJoykxxLGnApk8rxjJ4y1OhU78GbjjziEWhgOfhd1HUK8I5d
bOUWYj9XYUHyLAael2KpJ3JWtGk4TRCbA8saeBBHQCjAFBG5R3QvW3NkxLs9GhrLbb6trGif26hy
MtJLSxZxTrqgB0zVQB9O6WautF6q1/zcXvCWWJo9ma/JijVvsZjDupBC5+qyCI84v5R6XOWSvB05
ghKKCaq+hjR38S7aaiVrxGIxALwUScUReSMmgIjCwkZb/pjOlvNidTvZ8m+6lezGfwKbYa2W4rFL
edQ9GbiMRycn5O0L8CuFhfkxHWIQfaMgM7/P3lnpz6W3uAIkJ0HAxeRBzP0zdmi4uEjHDiGZ3HmJ
FWh4oQ5hk5jcBPjG62tb1pFvUdTzuB89XhRaHSnvlfRUK6TULA1DWhzAfEVnkhnSFt2NAohDWQN4
tI4Wmp8r8xs19AIZK7MQ2ta3+caz4F5u1W3E7A9c3sRvUZTtb7uRE/oIYdEIts1hPZbEs9BdgBJa
Zlv1HbdG0wBLUZYetpfLo24cX05DiAbn+WHLm+3Bt/+01oTWiYxZvpdnHaAdz4Uo+hFUlX0tcRJE
JSn0ojEFObAS1RTQhzVt4tYqssRO3od0n+eh2bZWY/fTU6RPpAcGWbaR5L3RW72HDOEmrNeK70OV
zap1vNY0XlrjnORbT7W75E8TPNXF3gjeJwCYZO4YOwEwxnw7x8ur8pRdLx/5+hANrpcw6EwX35bo
tNQEzVBkCShBP7UFiWNdT4DCfH7avvCqmaOj0zZPhvVZYHzOYjYpfUUd9J5eyqOOz+OlvO4kbwA2
94guSAPYIw8o7Vnr2/WtZt7Yj8/aSEzFTNxNswI+CaiT/SNmEd6v38mvoOvXd6D3A212oqRoMvUd
eQy620zvx/PTE3IWEwBUges3uWhVGDA2QnbEfo3QTdCt7gqzWH2CWRy1yO3p+ldQ3hoI76IMIFKA
l/CqqogaZfTQCZ2Mca9Eu0JD/NuZOAlzetAGiaTpZIqTYV6XRyn0v+QBjkUAWYIEqT8Pe6wHvfHB
MbAz4nsAyzpRtNGRg2p1xroou/CXHAm7q4P5VVdk2gSFtefroxHtOPkz4BBZocO1ETmGKViUAvh1
Q9VRWOIV+edqfDnum67J4l1eJ3ul/QCaneNPH9e3jApu/lrKhZD5Iy6i6LFMy7KdingnY9x3LD95
jGzLN1NqZX3FsNzz916o5C9RlEviuLQc6gHrAbQwKExbPmcIoBzRLwHUsWR1HLagfIh3ai89CkDB
A6SLPVTyWsPDK+Dlte4NdhhpFbm+h4tqd7GHlI3xhtwY/AwL82vvvdFiooTD+6Ry24mXSoaK0wmQ
vxapQOl4TcNTndbxCghBmg9m413X2HJw4geTV2+y1NG7Y+a/6gLyENNe0wJSqHuff/JTDKdxvTkk
LM7gRfW8+BAqglIKQ+zlHh9ShJEpiPeiGpNiWl3f2kWdQU1KUzW8yWHFf6qnERd573dQT8EHgQso
nYJEZWjN4uldiKBOb5y6UeU6aI1fB4dKVSytqp1Ak9/TWmUc3uKWXYiijLJX5nLfzasJ60++AHRY
8FFo9vUdW5ahyMCbRnOpQL/GlUIWer5v4l3FZ6bOfVQ6pudZdW+WEOrsE6NJixb3badPJ86LCd/t
u1Fj7NaiaULJ998robxHn47grTMgRExB1FusCu4MlFJz6nIz95//zq6hEqmjBiqipvRTz0S+G/2m
ghLMWaayui80mVQxQ9MWd00XFdQ28VQG3c5PIV2Y9l1QtPFOq72eZEBVd/Uh95ymiFk1A5ao+c8v
zHqfJ4Lg5dg7L3vIWnCTlSewPjHs3uLl1AH5oyN1iIZ+SshYoffBk/p4V1fafT/pH0DsYegA/U77
y9whe8XziqDxBk2ylGqBKqf1GO9SzW9JHHQHQU63WZpYftM6YdrcNLimYhftMbpglp2tZn5o12Fg
xZK/61WPEVAubuzF91BnKApx5wXqMK95JHl/qpWPIn64rowLFknhMT7O62gRA+obZfSqrMM6W+hJ
1rbuwOvRShULZH4ThI49z3op0nnteYt/iKMMYCEaeecPOMa06J2sgrno34SJv9f5/jGrADacrGNM
DKG8J6WpnRXoVhMYx7wQKCqgm+F1HgtGJ430U125AY392dgh1IkqwtcpUbgWjYGTHYh4agD1Yfjf
/coPgdQxxmrAj0Y1xbtGlIDdXGpIA3iZzpCyYMF+SKEuSA26CzkDlc5uzD/1CGgugrLqVZ8UsX1d
Y+hH8V9neLGBlP1CnNFGTY4zHNvbQD0VIagupD3ifeUmxl2RQRdf7RtwArQdwwj8F9ES+nMkgJYZ
OnV2Mp/ofFxLcGrqXQzv7BeOFhI+XsVCaOvKCAphb68DJ0cVD4gAGeIX7iO2GCVgUZIk9HNQIX+G
Po4xi8V4N3WpFTd4toIOKbm9vr0LgaXCS5qCKqimQjspv60XiS4Jehvtws8UpIUnT96iK5sk005E
tJeqH9fF0UNnf53mt7yviewL613WuV/xXRftgtTps3Wwi93g1CZW2x9RJCEJMHGGl1o8j+jOEXLb
lz+q+l1Qjl5iZorlz6gztnDkVoCA+YdfRjl+0VCEJlawE2pCJpFIz94Krix0g51xV5x9ZKRX+kkA
2LVB+LneQZTA5vmbzEtNF71pz8b6+gctuCD0+EHxZUCJ4IlPfc+gRY3RoRFgV8ifg/qS64yjWLzB
Mv4CBzB6/OjGMy5qoXwBH+3AVL0N+oewIyJwfJRPcH0cry/la/KTeh/N/Yq6puIWyfCoP41gIfpC
I4Z4LQso9nGPfWoJ8oPYAKapqmF6zyBTsxJZ2+m5DywiJxuOgeKU/0/alzS3DSvd/iJWEQTHLQdJ
lmXHduIM3rAymTM4j7/+Hfi+70aCUUIlt7LIwlVqAmg0ejh9uhtDDe6/bb8sqoKn1CojukUHiWkT
0xI+KMOHpouHDxr1ozft7QbcXeA43yXGy8ieyvK2dVCbcEPW7DPz2Qib8WUzD2mZg5aqVNxz6UFb
LnFxEp7nWfygzq6Eo6fFBmbX/LTYdWBZ37xM8ehK7/iZAOEV3DpKmLdAk+L+8+iu+7ldbqh7tNqf
nel+W+jnEgTa109carvORApmheTQg2aCSFY+m9kxARA7K2l4XYhYRf6PMUHxynA8cMQYbx7W2c7B
ZtYkr1xIafI6KofNjgpMZ9xhvg/eWm8YdnHGNj/RlyLM0GWwn0g2KR5C6ebyGgJFygSYc+GaVvbc
zmmqwYA23+kXaFGEuJXpBTBDW+A6j9eXLNVb3CMPBTteWDMudWXSaZxUMVa8mtYHWKtwWVe/nw/W
xI7Fw6IPygYN/OC7m3smULgosV6nHV2QD5qGu2RDAEFU6i/dQNQ6qeVS20Ue83JJRdYQq3Cz4kS1
ws/L79UYkD5gP+wiihkoDSyVby8XCGAVT6YB5Cq8q+AxQKBEcfcdK4UdN0/5skVmXkZJpQW5FZp6
lJpJcP3gRCDJf3QV4REytVgouK8vl9kOyNfmSVqc0mEuw7YiWeAsjR2OqNbsqxGlUGCdt1ArnX1n
efnBcNbuafWSTKGvspuJygmxPJCj4nkR3EPKvCErRnwHKPHwbAXGl+sLFYfXvC30XAD/gLNLmVBt
JkuN87T3NKy+J9G8J1+rg7NLfw6gqflUBzlALCdw4j1ZAaWgQCzu8xsgB/oP5V8Oe3z3LYLv6Ohl
X+YpvgUujb0ntR4R+jpZ867qHrvxhcSntFQYW6nTeL5+4aCXbdJYDJLK091a+s3Xu60LV1RVQKaG
eA5mAThqVUFV9oIQ1PEReiOXBOTA5ZbPsTeYi14iZ1E4ftq+Gva364cq4nz//0b+kSBc0rrTqF3w
jRyDFBhfFEwwE+hEM/SkZgcvooc+9rM1U7wiCrFUF67qsOpj5/YFEnGTn5vsuzFHaCUep2+snm6W
4YNR+snyOWHPSdn7m45eXFthcOXHadgeku4eTIbYDWe2PZ4YpDFO9tD8LibW+M5KdmWOLrRh+VA6
5R6t2laaBVpy6BPjaDDjoNh8/oSINpjAT3MpxQkYIkh3zculQSMwcvIk/czyyrdz2MZNCyrbOBho
MtONxQdfezDm2m4x/8VenosXtKucdGyAiyfA8oAFjpugtVoAn0lqchSM3oXUyRUvu9RIna1YUDeS
51a7NPxRHb+zDD2bSMQlump+ruwhADc5yOUM1zGJ6D5kbKj1lcT5KdnAoaoDsZhG3fyVJi96faqs
dkfNTpFjkbosVMc9Rf6ST7wWzG9RoJM37XVYJKeHi/B1WLywyL9mFUq9DLN7u7t43h6raVa8PzIT
QeHomzbUCAMjBbkOWhhb8AwjFVzYvrvAq1WFq9yWilpqOuDx10HZgBqVcFenmax9ocEINd4dBZCv
yj6PC2pyyev168Dt5zU5osOVGkOqJUjOY4JUWA5xFtCSwnE2RjwreGERTxSqnmiZ23W+NsHtGram
090GOdSt2Lnt5+WXW7+ModHNfjn1/3BScA+og+ZFF2kjYR+TDkN75ryDqa1ftRj8uNbL9Q2UXS7E
PfjnIuAAq83la+EtS6c5G9Lo28e8v9OWJMyGXmG53wrs707JQ1HahdHUsZJLISDaTBKvRPJiyAbj
kMXuGq5ZPYSYI60FvUbJYZ0TLVpYBnDbVI4gJBpI0Fmt5Rtu17yUU/FYeG5YJ3EcpM7MvaW1i5a6
c4O416rAKxOq2HnZxsApgk+IrwbkS9iYAo1YeaZrcI2GJSj6G9f17clW7IxUCNDmKPzgjlhvgKEz
90hDLX/KirY8bZnfVAh1X8zh4foBy+46HizcQUOHTyDCB7MxRvE8zcpTiYw/mV5ZrWLpkt0HRPGw
JAAfQEVFH6fvGzPVsQjkigINsUfVJ0Fv38FcjwZqZbPCbEo37UyeoE0mQ/zqIiV0SozHrjJ3Uz0H
yty0bFHw/OHroCxjIvl/qbKpNVnMcPrylBvoKSpgUsgWWfoSeXq3G+v8YPYqpk3ZSZ2LFGyZNWl9
nU9deWqS78hTh7pbK3Ra6r+cixCU2tNLa+jiuTyN7eTs0WxnBJmeovG6bZM9Q2QXdPWw7RvdqY9a
1iD5QqEuVQqcbzt4aDP8e908/xx6ucnlVmqjY2HFKaK9wkULuArBIHvVMV6XcFY//rBzXTq7YJY7
m61TD+VpqB/x/MQhye/sU33SrCBWzAWRqSVcQgyR99CrgwaIS1GD7cZlNTXlyZpuDeORjKlvaM/X
N0z2rDqAOaN2gLZ64gkPd4He0C4m/PxqL5gYJj/Rm5GgbV51x6T7hkcHcBYHxQrR+o0dKOkmZpYn
XJFgW7a9qb/k1kvKrGOc1mG3OlFaqIJ/qXrimdB5nYbP+BOWB5APiLmIU54MjJjWZ+uxZnOQlWiF
pZ/maYvo+qVyisDJUSdN5zD2WlXwJPMnMIYKeBeETx56cC8PEc/QFJMt5utON5+Xi3x7Y3kwLO5x
dVikgTP/+pFKDI2NQXKEgxcN23AFa7aZc10bS4WKrIaOxfLWacLJ/LBumKdYvmSq516yPhsLw5XA
DEzbfuvzPrsPMRvbdC5xrqlxMoovbPnZfW/q+01V2pPJcTggCiwTaOV9Y/o4k1OwwkEZ2C5PM7s1
41NhWx/Wvn+2QMZvG+T79S2UpVPgWJhgDzVROkVH6OWpFV7mOhOX1jsViD8m0oRND4aNoss9lLeB
0POq6TiXzhBgwJQd6Kk574uy0/bXP0RyPYEeNm0KRiLu5ghn2Tak08lYVSeta4Op+bmNoQtvdFR1
BUpuJ7g1UAmgGLaNgpSgpQOpC7YsTXXqTCQ558Hv3Zv2hnoB2XzT/M1AsnV9YdLj/CNQjHvnumdt
SrjANszqCBX27Ys+HEkZXZcjqw3Y0Bo+3dvhJVLhDcRdj6cuxg72+YFhGMIruHrMcEgDF/jhpwSp
hi/bfnnF1AYrOJTgbFZ4S9ITPJMvPJBNnlVLZkF+biN20D9qTRYSb/KHfFNsqezeY9Yibr2JFaOs
dqmzNCEzBr1Y5amOI03Pd0WOThrLTndz7R1Y3oJMzDNUF4U/qIIjbuMRdJHrA9wO7NOXQg3OoefG
Q3VygPe9X3r9G4ltgCe8OPX8uaybwG2KaheXrnU/JluzN9yFPS8FS0Mvn7cIE1gRfF8/c8m7aaOK
BLYDHUBD+na5z0yFOcfMcOOiOrFkqnZbVY5BlsIgOZOhgvPI1BhO6pvxA5RDRFl1RdPlIJUtT872
2+7W46Qf5xDB3H7SVMAUGX4Nb4iJoXnoT8d8Q0GTG0IzMmWsOpGum++n1ImjWNcJsIdpEoEzIDvU
rHajDIiAYCUzMB94JaJlHpuonLs+IjObAIXQ59tlwxwIvW9rxcZLd8OGhfYw/IGibnKpDANllb6u
XYXqa13vi7qhe4ul3q6o7TLaLDN7MOOY3Vw/bdkFA9CT4+kc2Gsx9dAPGd0GoDFPmwPQt0Mf1vVr
Z+u1r8eq9XFlFpUdbznYNKhpmCjZXq6PlFmWzAzK3nRHy34sa9UVlqzF0VGq4AMLUTQVew8YxbCF
LcERN9bTlD2ho2kmmFGjGiotOSfwEsOl1JF5dKAFl+sYsgSJFLLinFK8py5anDbfWjR/NYabdvl5
/Xwkm+YATKfDxTSBp9YFtSWs8hI7JbiN7EM+3FVMNctWJgAU3wisYd1hafmmnl33pWdFSXKspq8b
NyoowayafnD215chOxqQ1aAThce8qLJcSinQuG9NMaS8AEnnoY0s90tVh4bsXM5lCCuxWcN5H/lK
gBZCiquIKnTJAwegAvdLLCRn3vnvYoSLukKN13KEoBElA7psAVmekcD8e3NwIUV4kPR+Wqu4hhRt
3C/NsUt8073Z6iCrFYUY1b4J3kts2K02mxA0r/tND+hr8zKvoa26nVJFA5TFQl7FRlqC//1M0aa1
pdRiLgZCm6jUdwgSI1TRDMWuyRTNggWgNqr1FGWBSyl9tYw1yvX1Se/j7178EKfObi7cQ1I2CpWW
aAFgOcimIkygDkZeX0oaaJdRjCfA+TStc9uZPfj4UrM6ZGZCo7++PUAgQARH/SMvJcTlbecuoNv1
qpOrodG3fW6qV9qjiaJTJB9lAR+KvZwg3MMQGQCrLtdkVaxxisaoTjzv+KSZn0cbDPYnsHr6s3br
BhsN5uFBG8Lr65Ml3tEuQmG8MU8ZaxSsXLrE3Lug1Umvh8OaFpE5PXlsvp1BYWIvyV1tdchg3Tq2
ppAsURcAYxEZWTB/6As3LhecjF6MEhaUkke4g0n9pP62YDyb8Xx9hVI5oMVBpyoS/YYYfzVaZy8t
wQkmLVpGF7/uj2N3x1R4PJlOGthCzP9B28u7pynpAc1uxoydSuO1ne+85YWkCmshFwGMg2eCwwiN
AJc7Nm7wV3WnYqdFe2HOSwpc2Fw+Xt8tialwDQ8BJLoNOMpKUMO0Wtw0t+u3ZVgoI/bVvxzHmQDB
gteNvnR23rJT590B4b1taADt7pTVENmp8woW7hRAKBijfrlXTUIaltOGnVpyB8wudUJEaLHKEMmk
IIdgomgF3ADAaJdSmL5OHXhO2YlMtxgo6ZvFjyn5mtVfrx+KVAzSvMjBI6sMrNilGG019K4dR3YC
enhfRT0YTltjCLxWYcHF1jleznatP4LejMXZQ7E6RdFp9QQNGz2fukMEgbuyyB7hNPbTLY97srn1
S+tTXoIrc0vsk9t7xw2EmtNv3fv018sGnOfNPQaOCY7Y5bKtjTTrkKJyxtiLOX2L7SfNfsisv39M
LqQIj33SjHNNGArZpTcfvcgqwFLaqBpmZWbWQ7iJjnlgVtGbK7wj6CwzMsdE9QqIi3p1MEgSe9nq
YCQtjxboSzIMK6RMQQghMRgQ6rrc8gEVJRJC5FVD2hxMQqdM36egx8u1BzIoHi6JbnL6OGQpiIW5
sOI0HJRrMaV1XNHiZa7hNINQta53BRquYvQ6X9cHruZCFHMhSrhtXgd4eutC1Krf2fl0m2GyYKff
IOcVaOx32rNDQqLrIrmKXRPJV392IWLK9H4ZgP13l+c2ZPWt49h+D95BsqomNKtWJ2h72m1gaHUg
qrGi+PPa1g+5fcvGl85+aItvsdcodlOWKvSQYEalE5oBZjzhAcaliLuVABC/9Y+5bvidloKLt402
k4Zrmvpm5s91YDgIGKrW/fsSwYVw4T4gRq2I0eAsDfY6G8Qn9NEef10/PJlPdSHEvDw9Z0it1HX5
CpE/y0P7u0YCB8xsuu+mvqf7qwayw31rOQo7yn9X1JrznRUUFUFyss4MiyNTHU7NGCZ2q9g/bpWu
iRAUcx22ONFj4CX6NJj3ACDaYCXrb1QFftVKBKV0iA2cWEKK03zcLQp3Rv7bfF4iBicixSm8auig
7OvYwy4hR2ucVI+H7C3D4f/350WGqrq3JxLzSnt5sz6b++p3dfSC8iMQLB+66FhrwRp5N5wo/rrS
KVblCY5HXo19M5vIJGpD19/3SdxHMdGUBJM80/H+/P+sTri8ldeXXVlhdcCJgzKaz4qtAxMDbFXT
zmRmieN3LYJaFNIUggaAxGIgSWEhM3qHgo92m4JUuQ9R/kf2RbF1KlHCS4wyDWXdCFEzRhBTbw6S
1A1Jh7Sz8bUfborxia2qzJhKpqCEmr52Xd9CZo1adjfvAGrzu3zXr+OBebej/tvTbv5BQf5sqJjD
SoxUg1E2sUqyL4Y9GnWv/74s3QoYNBwNBCKcQFbYxrSp+5jF6M5xaOCdnprb4qhFzo963/s/KWi1
nvSDiWm216XKXI1zocI+umzWxsmB0C5MoicVH6fsGcZUXqQuTaAN0Qd9aciNDJGzZnoAGxrfSH2n
6/rBrp4R/JT531c9EF/9kSRsXuykhKQ5sC5OG9bZ4v9oYVvNand9t6RadyZF2C0EWBOehpg/TBgW
PTfBYt1u/W1SPBsMU7Q6jrNQJbXeGybkMrl/j/gOsaglrIwZSeaC/h2VQQAedoTMj3Onq9RA4lRw
KcjN6sYbzkYwf/Zagt+tLEuUxxbbL7VdPgUttfbGRPw++bmCVo0t2e30ObYU9+q9IwrJSKO/JVMB
YRf2FP61PboM2JuJYMyagYoJzcNUAbhRCBH5U+y+yeBPA9lgGndzWfLQtafPsakQI+mBvViMWPwr
l0wvNwPAnrLVD3XyNR8bBJdFVABW2g1fjPaZIGviLaf1U17tJ+YA/0Caw6o1ivYvqdYgo4eavI5e
q3d9cFpH7a7Cgu3qnqL4aG3P16+CQoDY+EYrr2vasgaOA5RPMXvJVX2fktALe8nJQTjEk5fFL41H
4dKx6hzspZGC56m3dk3/wPS7iT3kK6bBs2O56H6yqnjS+H26fKEhluPOkXbHyyma4dXyuAeyQGwZ
IQTrfhnaQ5VV0aC7oRK7KN1FGwkPQEb49ROu3ZITVkwLF5Y6vqM9IJhW+LTvDTyWw4svaFRDSPnG
XXYWCeWxZaRbCglFasODxqQK9EHWtSoFoRLDF3omBgk0wDy5mAoQK06Y0LO71Rr/aTEcueqC6Awp
yEspeYf+6DHeUEOqet7SjXZKLVG4t5Ima1DkQeUsnt0E9EMIcfISZU9TL7CUe7Py0fTg9Qgb7/Nx
bxovVk+DJB6CdC3ATwLOZlXaU2pCzsULO1kAeJzFFS6Wi+lpjnNf2R+NLAtc/U4rMehvCrUGdCnj
i5tb0WC0BwdkkRU4xHxbSenx/vnGThBk7JHBsjlB0eV2YzKrG1cmbqC5b7ufSdahnfx3js5y9aa/
94svRQmv3JKUlpa3WHXesX0MAvLkfs2KXT2vQZWFtVv5ZA7Yz7+3YefrEyxME9vDtK5VyROzjvlc
T6q3m/+AaEuAi0CXA7wfvOHCqtpOr3V9AzpQ13GCTtRmT0nynJgHe788a5ridsgsFzUM2HswaoKH
RVhOuekNM1dIy5Ip3ZEG7Bvxqq0Q3Bc39uiUIGtFg77jlOH1fVQIFrE1TkeZBYpx3Bhe7zgkc1iS
n4u1t4qPKVCg14Vx/X+3p39WKZpMtzOa3C4gbM5+udVdvCp+X+YqnO2iCCfPSwBJ+4r7I7XrW+Zz
YiU+hsP5hCmcSbmhMQDU46k+G0Coy+vlgL3G0ZepPK3IIs7Da5UM90161/+staNBf2p0b9A40sFA
ONEjGOmv76P00Cj39pA6NpE1upTOUXvVOMJiU/SyJjdIppCnPhyCdv59XZDUipwJEpY55ZrZFBYQ
n93yezID+5SzqMcQErSg/2+C+IrP3qC8WpdxG7Ci/Fu6S1fMUcjQhKII02QPHcAYSJuikAnKNq6e
Z0KM1skb2mA1S/WCNvasv2Pp6/V1SDUQRUsOqccDJNI0uHW6NF5lwOPHVLQqIIHKxZGeyJkAYQ0T
wDLFYkBAc0NAAZ4EWaAr/M+39ph31/RMhvBUa7pTLjWFjPpo+8+mXxwB1D4+eFFz+N35ZRBjZFYf
dcEvhug2CNzgK9210at50BRfIj2wsw8R9Fzf8jKnKz6EWjf5cK/PO739eP3ARFZUKANerzMZgoqD
+qrL+xoyupOB/uXb9rb4nv6krz1GhUYgnN5NgdX5zZP20T204aigIxCHO74TLyj+WLhpRTaIHyNn
B70PNr86gpSgaoLt1vQ13wnqHRBziZ9/bqIOU3SzsAsx2G1H9uz79tn4Uf0gEbkx8JfrOyM1MoDg
cBoAQBhELoCxKmg+ahTG+jsNLUAeT+Rg3zjZ4X8TI2yAneuJAVZaOLnlscL0vPm1A1UMO9D2F1C1
/2IBztYkPLPb0rlbzIHl1pL4Q4wRR0jlUkV5Rqq1GAYKDnvTAp+SoLVm7JWaO0KIkz6jbc+3tc99
N+2ub5sk0Q69PZMi6C2p0LadG0CrOzibbAzH+EDN02x9m5wXlF7bwQ1Ai1cAtpqqikJSI+fpLhoW
AbAG1cClHaV1zDItxpFlZFz2yUZNf3U7EpKqa5nfulQFAJY032KxKMEjGn57bwWrZ7rJMGfMRWxu
buGIsecTBmGBO9Wid3ODgadtHXRw9q3HIkHxpgCKwlRojvQ2nH2BYBMJSNISbcQX6MFsfekK3Ee2
L48Abzi5yhmU7++f1QoK5NnpjEgihknawFGS/l6Kj1oMDpD883Udkrm4IPrAgCh08yJiEm+DYwHb
N+TVyfqaYlqRE/bOF5atD1bywRiGyGi13XWBkoZ8zGTEqwjoOHA96Gy71JzFsMCTVKYAoHideexn
WvkDHfIom6YZdGJFBX4oe9shxM9uxrVOIzTvaQdv6McPc9HQgNSY9DMPsfap9uLvzKlGlMuRsbba
FTwN6Cv1GYgdoqka0V/ERvdYpJ0JjNLi3bkk824BY01urq9JdlicuhslZvD/v2OKLJNa6wEhLU+a
2++QjfWbIQsGvYg69++ZTLB7poV8A2ISRLnG5e5NGCRZ2GB7PVl4nIwuSljra7rijKS5G46M5F0+
FIyQglbwpsC4T2FYlp/jC3rr6z0KlAs8THDK9gpTKd28P7JEXql6yE3QMONWITHP2qNVHy1yo1uq
1J4sQgVEFj4Z4jk0rQtL0s3NdhKOq98SIw62eU3Cxp2+mWzLAq+ev+fFWO5IVwamWYGQclqj6zoi
TdGefcC7dTbTgL4QoMybEGkc9L98MgLvy/QjmXxtDqd/yeiA2sjF0FHUmd/NfTPc1qwTHeutMFuy
Dtad5alWJN1SYKjBx4K2WhT9LnUxM+2mb2cNNqoLwei23Q7VrjTvUvrofikwVOHb9R2Uub0csv1/
4oTXLl/KDHhumEQU6X915TOJp31iNJFd5eEwKJwyrg6i/4suN/T0gJHFfkdysAxD03kOTotqwcZ2
2s+yX+5z98Zy8w9AqX5Zaktx6aTLQ5ss6m3ANsEbvdzNNXbaqU+n6lRUQ5i0t/aI9jK0gKD6lxaK
l0zmnpgAHKHVCPQc+lsS6ywK6sbCWEkBDHzddrtWayK99o41BqX8w4mdiREUBEMbTbfKRy4GHUJ1
up/AcwJkUWjE2zHb3EEhT3rHOGKJNw2CiVuc4KinMbg+HXQJGfXnZTjkILDsWHcwE+DVMVGC1XsU
r9L269CbCtEy3+BcsuAbGGWKEqpdV6cpCXurxBy20EqW/dBrR6hd4M2P17dWdoLgMDNQHYZDZLwl
J85OkJRabrQmWidI/8jsLGDZXVarKJBlKnkuRHC57EXHrIoYalI6h7Qmfp7X4QzK+WI/VipMn3RB
eD5N9Oqh00DsViF2V5tjagHxa1dmMJGVBZsG+kvH0lXLkoqy7TduCKxApH9ztp444zRDLemEYQZk
W8Nad28MAPYVd5oruGhF0MbAOxARCaBQe3mna7ra29rEQPm6ja+NSzimn3VQkBVN9PfqAKXHWqAL
sFr0UhDmB4B+n6JpYi2ONQh19ZvsX5ZyJkHQhWFkg7tSAKXT/q4uoqkLqviGqbL3smt0vg5+dGdq
nRc6hqkRrCOzdtpWhPP0pJt+++zGLHLH6dP1XZMez9ma+N/PpKVghB8dDmhHKLhEW0bRKDk6wdI4
6c50EFBdFydZHPSAGIin0UYDEP2lODufLZabeFP6dPHX7TjbP0ByaQxH1t5XhcJASNaGpD/wm8Du
IXUtkjB59Vg388gNUntY+xP6wVM7DibVFA3JXUIlB68/8JVv1uhyTQXaHxIGVNlJRze05QbteLQ0
1YWV2KELIcLGobiwWJR3AxQsGrtgne5Atc1aUK4orLhMEOpsGMLI6fvASXK5Grpa2+oVuK+oHKaJ
GWnLi62V/mi/AG2s0AbZAQFkC8A3insATAuqbhhrpeWY3cL93riI8voIgsdtUvi9KinC1jmNVZB+
g5SKHC2MrdZ9o33MVc6mBPzC6yRo6sSQMGyeWCkZtRZcKV3BTpWBoi795LrIWI0mXn2nPnm9eaL9
qwbAmY5admK6r4Vu7jFeCyWNlNxSpioCyDIj4JIB3gLkQpx0wbg8yIGtAzPRwIh6VJQuqe+6gJFq
3R2pEwxNezDLgHrhOH1NPEzSLsnv6xf9jU5GsPsQD1wucMDox7YEY2lqw7okPQDdrMj2TXyc55tW
u+1SDSW/6RGvzi7pV+Rn+qBbRj2w2POst5gecLfYIFW4tbTfsbMbi/083jNgemdynOhvhqSGZtxm
xr4ablwVz4+EIgd0DhxsgM5IHZhiYcu6StfGdOsB3XfCMkPtxE4OJcbMocEnDTA2yfKbZI00sgWO
Nvn4qkn36+y+mO/Igslom7NHuPph7lURL9+rd3uJCbjgDDAtUEVxq3pmpPXFnhDzAqStGXUSLXCS
943ZDoqyseTmuzry9Whlp7zRg//9TEqymF3qNRkAaeVRB7Ex/Y54yXMeVCVwSX85GgqQOONxDOff
FgSNJO5NqwPbgvcxnY9T+tNh3xiIcWqaB6UedvN2u/TJB+973v0eqt9pNn0cjc7H2+foxQGt6YpQ
QGIgeCEELckAD6GtS/ieGargAErO+fiLYCjH13Ez9lvuPM2NyozLRIHhEf2wKJlhwplgXac42+KW
zzKosiJ00xsDozwxHjzwmAo1IZeEwAYNOzjSd6RV5pa5ZgPY/9fB28/tfWN/XVXAJ1nVAIydf4QI
zh1KuBqbxxYwf8MNy9gLtPKH5rLASqx7Z/nV73ML2YR12rl0+JjGfZjGh4FOuwT5YBwnkGDaafh7
IB0mrfOuVpS2eNuKcJy55tpdswEQuHVfSbzL5qPdfFtU7WuSO3khRbiTTG+sAT2CaAnYNweFQvIv
FO67i3Zw+LB83jRoAi5vokWmfhtiQGyH/ohG0Opoebede/t63URL/BaYOXR/I0hEd66Yv15Br4Ta
PgjoUAd0t8YHlsuPn/5BBp5DD7UlF0hrwSm3OyD9Ma8GOXLjk7WdqgRdwKp2Apmm8+7S/5MhvDSr
XlZx20EGkrsATJpBXuxw18F+6YXXVyM7cz5ZCmR9eBwwvuPyXGAopsZOAQbN6nszA/94omLfkfjH
mAf7R4KgVbEH/H5VQcK6HfQFgCpvBxYotA2gMcKyFMuRbhzaskHXgqZW9NFcLocuHTZuAkwoe7Ky
aDWRTMXM7etbJlNlsAzg93m2GwS/lzKA6umMNYYM8tVxf7RPzvjcJuj4VHit0n07EyOkNh2G0NMZ
OdLuRQPa07djsMHrn3TnqVd5CZK0GHwEDD7iuBtgPgV1qw2WuBsDbpuV/QfH7D96iX5f2qi/uLn9
iWj6Hr37aGCpFsV9lRzXhWDBW9bADFJmDSyOkSxhbxrI7/c+OGh9U+8UBki2Rj7rls8gAJRbzBQn
5uYk2gR+0w0+40ZuvPlX8wFDJcgz1fugtI3ddS2RuQSoGvxXoBh1IJcyFuUAlyCuW/JgOUOyyykr
7pNlqKKqG/NdVxqDPxYE3RMxZkBRoE4Cb+nWIAMRmD9P2bRbkbD/VM1lZqNB0WL1zgBJ5A5DxxZF
QV6WZLv4XPHmgHyVugkIWN2KnlLvOW2zhzwG6258m3l+j9pNXiXhuKy+a/19UOtx0wOFBijr3XiI
Ap2JhZFipyxEggNZ/Yn8cHWUV21NYbsNbpyFZ4hPD4JL5IKNFd2/l3c3Zqx1GgPOCu1BMdxGbj74
i+WGIEs90P6WVrcJZtGhJhj0LtvnqU+cHWt/suwwxF6oN3sPMxAXpI9BUr4Ofu41X+mouvmyOOfs
K9+xcw5rn5RxPaIfpYqm/hsyZv66fpjouNNAkgsg+JcUkyRZd9NP93QsHq5rrsTwANOOyYOAH4HD
WwSOGVujtWkBN6vkzGGPdswCrQnItPpJjDnJDvkf5QmaVzZzoW0zzmTITugx8uls3iTeTTNgACqK
f9o/iQMaDwzpqOG/Bb1nMUGmpe5SONhcUJT6mvus0d63ndnXMPRDMz6NSa94k97w5e+U7o34hLfn
412/VLoGxoxZK4bLWDOqvlOBlsQ881M6HDvNxpRQzNTEUE/23OXdoZz1XRY7gdtuz9Ua38TkqdpO
DaUgRc4/DPWu9nYJdT9fP3KZHcacW/5Mo0iB2VqXX+jabeJ0GdpojGkCPkNDY7/hDLvGWCN7o6ui
3U5mirH1fPvhagODciktbZzRqDEu4VTUdWRiPjwDDsdGTxlNHloMwO174/fG7MP1NUp8Q37mACgj
ccZrCZdSh4GBjQkIYRAnfdIc5m/Lwdm+Xpch3Ue07fL+LmDjxYRJrbfox2/hfzr592GweUcDpyrN
VBMaZHIQCIASjuNEABa8XEtcJd1/SGSN/Nh4q4/h5QEbd3aiSmfxHxJV91yQYC81o6csseGI9um4
q9rk0+I+YoLJZA77pYsj2if76zsoca7AaQXwFHrVOQBf0A2AW+ppeEP/xs9LYt4x806fgsZ1jpWh
oruTygILKyriIFoCednlLtb6PCUDQTuGm5ngeJ/HqAZdaePdD0V2wOQuFV+x9I1FEuK/AgUV7OKh
XCsbeOqs+rVpuzI1n4n+AxMbwnoMluRxy80wxjUHG/E/7KqNEiSno8AQEyFmYaU39cuIFimThaVv
0mBNw0oVSsigsx6iLyRz0HMHvlLh7EDFbPW5Cahn53jJYdI4LL5vt9DZRhPlJVfbMzsub1nRJre2
3S5R7k6PKUm8j1lrWHcE3AgK0yu785idy9OxgFShceTyhHtnSr22nIGV79Fj4b263eOSqDxL6bGi
XMeTWfgPDW+XUtrBsaeREiCIzPl+xkDCenFCa6qOJLHx/7A3Mi/sNfNojY/FsO2un61828Gmw/sv
YE3FplK2UeYss4NAISkx+S02prBdszLSmxTB49xOAUzfEJgFi8N8XFz0PC0sGGwErtPYaCd9w2jh
698k3Xdg2JBjspEDF6NKvVrqMrM4jmws/SJ3/G19KUYVy7Xs/uJkXQLCQT7sT7i/rsf6sZ456Wjf
hhvAH5GeN54fZ2O+b8fqvq8ery9LJhBJLugRp3HFS3550J4NsuJpQj9en9t31fyN6Gh9vjO37mhn
xc11WfzjRct7LktQqs2z42XjjVZ9ygfDGrEWJavpKB5Fqe5iLiSwjIj/ETXzl+bMG6pNt5wTD3c2
99pmB8KaPEpTN96BEw6TXNd5OVj6uEb/j7Tram7cWNa/iFUgiPg6g8QsipRW0gtqd7VCzhm//n7Q
8bHIEcyp42v7YbdcxUbPdJoOX6/6ZWoq8agvSZq65W7QEsW+z/Ccq5lGorA/AFUn3Oftl6yyclBa
zGHvpDEHDm+LhkMPwNhW60U9jVd+jRUG+qUL6pZjJOacKcJAAGBhFlbFK+SWcOoVvhS6OOl29VEi
Ya9L+6oJDe1f9Dwj/6WDDHITyrdNELkYVb3kgkG0DCHI0aTIQZ2gMOrB4z3oZ1lCpk1Bq6EAlEjG
3g8tnECVw7PJK7T3lvU+WmH1b/SB5z/H+sxpOpKlaEWa1lPB6t8enpRLbldNAwtJ+YghfRJgy5eY
DP/CnmBx0wrIv5AM5JpvqWCkHECxLWqsGaL0PZ4LT/XKV51R91xyXwrnTg4xInLZ4mdLHqPiYubr
nqyhwBpO5rwganbo49+yz3luzx7bFRlGu4cxbYNYA8QjKrhi8OF1MtF5VfdZVqYqAIo/WDTATh6h
0T+qP/sX9fLku7kB2D0Ve+X85Of9I5vl5YsO+15EsS4ttRTuL6jKaZG1j+UfecSxDnPmEE92lHGn
FkmZRamDYcojOBKYw+UKUEmJ4ULY7vMxf15fJKb/f2UKu2GRLuoUTZi5a6euZkjiAwYJhX/RRI6H
wRcZRpY1xH+lWIKTGJ0Wy6dGX5fun/uc8A6LMaV9WTaZh4my3dLXyKIoqCeoHKM5f+lfXDB676Iz
ZSEVEzT2UgWWY+kbGobNgBv/bwyMjuAGLlfByCO74wPd57qnuiDUSJG1En+uIszHaB/3D2zu6lEe
BL4ZEB2R9pgO9OrqM8VPvahDSxTUUVffKnlBMO5j9GHNEePpWFivPqGO4fGro1OaNZeBkg/uqAMg
UEFkGJ+C9ifm6zNsGvEXP8reM5f9/xyyoA8cqPdonMN/3/oRighdHmoH5Yx6jHgMD6NWEcFDL78Y
rbvy9X89RgyuYebmE7ISySNG7qK+AOBIin6BKsWiy48h2+XdmwesrPtkvkcKgHRGqmLCF17ithjj
uYjFcRRLJKhEOzAh3GZuLmnM0aHvNwUiCOcxBoEdNhKLLCJkaqLrJTpGOuB7KIKhCYlVtjkc3ADY
I4XCg2DL8uDcZ20mHpvgqoHkCFhWFdljRq/kVTd0iY9UPKBrw8CWVx+rzg0JmtvoAhA4kRSRPsho
NA47wf2fdRq0kXiEVuNoMbV9qwVBLCALFKNSA+e6zleAie56jI7ydOC7st2SYeyslAW1pOXTY7So
SJhYNXL+yvJR0az7ZzkZ0ltdu6XDGFpFLpbpiCHsndYlZlSg/bbbd6ua9sOlE3hrQr/bw4nYtO0Q
AoPYgYm4lsUYhovOR8SVHuP4uKxqoCBwEOjYl542gc/JE/rBClPL2N7EBCdy1WiZHrrdZSvQwiPN
wbewT9fyKFaKnXr74/75fa7FuDrAb+QYPauFUUiVAuQ6mmHwhuyxtDgpaWliXONZ2Jni66FEerYk
dKdS8ymwPjqSWJGx4aUv2FrKty9hTjfLMnQAD4vustdU4037E510q3fJo5pv6dNH/XPYUR+ji/f5
51JlvIIeN3Wb5KBqeI9WQipHxhSfaPpogv8gaOwQW5La/l7lXDNbpPjGLaOHbSyXhaDh3IcnhO31
Yq1gaQ722NC+JYrwkj30BQ1e6+f6oxg8ip0FgaVfRulHeFCwwJqW4a/7B8GYwm/fwyisH6p+VFU4
hwSJamILlubkNKeckPjzuX5P3Bh9rVC1qdoSZFojGmm6FjZqQ7zDc0h+tiY5N0Q+dqhBPIq0X4+Y
nlTfAjvZiy8HwbJf9Z8lKW2XUNp+CFZnHF4Fa0VPvPoyO0Pz11lghctUIkE2n5FErOKJolTw+ktE
YB8p+t5MYPKsPfq/gpJ9o8RIX+B2SZYPoDRaRn8JkbeLHmoaWZxjZz3ONzqMtKlSrwWoR/SXpiRv
7TrHbGoVkE1kOLyNDNzDYwRpNVRNLsdgSdlHh+bQ7MeDbucViW2e7rJ9b9+4YoSpVJRED0twlRsL
1FtUAUt3WtKL66VK0o9z7zsYsco3SUJRBSo0UijrMKAllkijO4HjiNgC0F8fg+qDDDTqqTHh1rHq
KbIBogrJznd7baQo5z8ufRLtH9SBZNaH5tDRrNbhttx3Dsen/4PP+KLNxGTK2OBRXeAg+tLQfvbN
tnwoJVqUtDaVS3aSrRpd0UgZ3jcZ82SxBwhhBOoUSL7estxHyqoFIHV3iSJsLD2p9Tl8T7yVvQKm
fYsdJIBu/b1CI5Wcr3lDFEx4+J/TviLNcKzlaVBKw+S29MOioVpI+sHQ5e2QY0sXh895WsoENY7s
ESL7WzZlD+BnfYubra1mM2JTJCnWifF+/zB5RBi3L+lujbWEYEjcuLa+jcnr8jnhMDKvmxgN/C8n
jLOPmixTxsn6it0Fvq1H2+BRGuw62QzDTs2eNI/jXidl/2burwgylnTUS3+VNeCqMPP31WZJeWjz
XJak28upR10ssbuzu8jEKB4Ra8KG9mZvRxz9ZtGB/pK4r7NjTKibryqUMUFIs2WM65uYcmlS+iqS
TYjx7R8d0UyN3pcJdnD6L5poBMH6JMzXaMx9JZi1QUIfNDuqNtT9wKy4/xqZD/HPNN8mRmye7xOc
FPb7dX3RY65r8IXIbX3Qq+V3lMuf8jdskm2f9LrgEPoH0/FFibk2H8OrUdr6/eXll4dCNH2QjNfY
6ZzK4W1l4vHE3JueBqGvhToCPPlHkKFT0KUVpwP5H4TwixvW5wlSJtVTwCB8RE9+TVIiGM3WMxYc
IzHvx5Ek+a9AMBY3CUuxHgccW/DxAiNrrbHYZzBEsv1XlgKtM1h9OAkei4IwCAJgAtxscq3oZnKO
Kv2RXELi3Je3ead5RYbhp115Uh1qINPIQBimcmwtSGYrlx/Re20mL9WCKDvADZHWXmw+MFJZbHmb
F2fj3qsvYBxJO5aiV8r4ghDPH9qTCsgcGvnp8Q50st/fVOuKDvPmD0Mvr7Uinw7Up6HlPiD3uH6N
T53Da7XhcMS6q6UWhSu3AqXM9A4+fXSdaA1wcY5t4lFh/NWYxWHYlKCyOvsXhYZGYQjW+PFxX0Dm
LeDXsbEWEGOhYT5GIOP+WR0zgqbiP7qpGa61OMVmvt/w4JvnDdMVQcYEZkleeUoCgq2lkmO2rx3P
Xm0OA9HX2+X6Pne8M2SMoBAJ3bLxQEt3gFoD4ZPNnfTCW5rEo8IYQDkABJY6qbK4XzREJx4Rzupe
IxlHxKffYSUcY2tY/gJ0gylDcuuJu2VdraQhGi610K6Au+mWRhsEmd3mnc4JK2Zf7aj4YzwH9XBg
hk08X+VyU3lsYwGrNy4q8bbtQ34E2HtoSES1l2bmEpcolk+2GhY+v/2rB84VbXbaG0sVJUmKQduK
j/7R9R9as/kh6IZmupl5X0Bmxf+aFqNlsjIElZ6DVpNtpfEtdkkcGEOzjk3NNSLhQUFXa7SuDBHa
J9n/T+JM9FG7qEwDNRuG5MPdbw0FsOkenuRTfIXOIFM/cejNBYvXzDKqNwhh3EoJ6JUGsuQvgbmg
wlo+pdvYRT7q1aMfmUt5YGyzcd00aoJ5E+B14g11K0qFNrUSxJMLetxbAXZg0keFBC0VjfP5g7fC
ZzZSuKbGRAoBVsojbQhq2I10yCNa2R4SGptx4IUk02F908YrthjPWmZeGClK2l+M1WiUpkhE4jgf
rqkceM9wtpP1M0q95olR/FwAOmhQgaeXdKeS6CD9XCWGRlqTJyA8nhitj5TAh5UBoa3l0/aHug3W
9ZtjuBQ97PS+MM4ZzSueWJBd7JzHvooBpLxnryDVbmEY3HPj0WCUe6j8OIg70Hju6Ms2OrytDMs3
gifZTHJCz0iGPd9n6jN3fEcoJEajR09T4qaFOdkeKxqZv34VZL233la+eZGMcDCbHeDozp7h0H5P
nRSptfU7b283T+EkRs1dNIGv3OV0i/vcijzqrdFvTh3Hs96dlgcaOBsxX18k42PLolyVzQiWB/qi
kvioGAqZcP1Ug9cax7tOxpDIblwLRQFKETGCg2R4a428rziej51P/Y+yqQowEKeqlcQit2hdHsdF
uYReSz/rYyyazWv7C6PoOzxAH1dEMR3jXB3PtNsi+QRIuo7gXHnpxFlXf/URjHGp+3KZAfcdkmvs
y53/sLSs5mdB2vXjDyTbPF6H32xQplzRYyxMlLVlpYaglxvPL+h8o8XvA6UnHl/Tz3xTD4w3ohCt
A/uNPdtkGKpVnsg4WwQWZrf2CeWV1Oel/4oGc3R5FAZDhqn4i5H8TFSzdXRTMXbLp01DtvsMORlO
J/xsxh1ttn8zxZydXutlLwQgKLy9qUTcRJ7lkcfHx5GgqrpJ7OP64hsFIJU2xfnDOWW/To5v0idq
9h+t6dEnh55PsH08QZ74vHfWjC2PIw2NBYUEpwFE3u2wvm/p5n3SF9effvgqQIz9TFaTHD+PAVzP
ls6bjXM6nTgR76zGXxFhDHjSqkusOwQRIymoZADDjkIq73My2Sf2nFQBMP0AggZkCxvpCuUSsyfK
CNH3H1fR0sgjkePq5sIubMxGBzgm3RC7MyGJl0W5FPbJcEm70MJuLyoXWCSioDma5/FYaNJP46Vi
ofsEoYEFsWy9HQhvTaWgyHfZ/1opdkDUmiR/HtEYYemm9GDb1DwLPz7Kt+g3Le3Q/MBSRWxkN985
9/Y5Ev7tUK++g7m4pvbbpmhRI34x9hkpyDHaoMAmEXzKQqDEpiU5Y7UT/v2I9x3pW3PLudbl91NX
MLyKVXuYjUfsyXrBDjvCW8mtuwt2SKGrd9PugJ4Xknwb7GpTR3iNjmIHc1icy/4usrdkGXfoKmU7
djLIysTFBWjrHUaNTJ4r/NxhdnvAIAPNgNFGkl5mZySWwBJYuc3QXRQb6zjdjZeaOknPo4FygE70
XyE2dBkSzXepbijA8vzp/U49UlZEKvbtc8hbnDRjDm6/h7E2i3qssR4ixFMm0uXWyNRCXy8bufvI
hVwCZP5S7TNSLoviog+tBqjalRoQoWvEgLhShkGSTkpSnglkFy5BHaavUtBOD9WeVsFB96+MVKKG
ogtkA+TiSUYWOpB6S0zMHsRjZRw+UvrU7s/hPvtx36B8d3K3RJnwS1gBw8JVl6gB2MVTZbnHM0Ih
5z6NOSn7XJuNlTqT0jMVE13UugVGZCYpG8zI9A3Zxpo7whOzmeBO+c967r/oMHocJ3VQFTnoNLS2
gufRKn8sD8k6JzXlJYak7zHPLS3mspbRoIZ6BlrdJt1dsBb6WKBjQjWAIbpav8B8bLYekYGv3GD3
bG0oGzExBjN7XNueb4Q/R1OyRmoGO90MXUM9dbuBoPnawGbcvcHNUXz3Grcfy1xy00dSPEC+IVnx
ujD3F81QTXGtkE1uu5RjTuck6vq2GZtSCqMco294uu0XaPj+Z0q5DE2nyxqUaxpMcO2GzagvJJz+
dM8AG0VJvnZUutgvNjn933Obt6fHeMRCHQq/6z5PLyPHeutaJqDhOEH0nAO45ogJBN1CydCqCCLF
fmmjs4DXxTCvg2ggwigQ+ujYRq/Y6+oOOEVTQ8fR+2P+/Ki2z/9Gy78oMMfUVP1iiHpQUKHloZE7
GkkMz+CayUlYv9/9Fx3mpIZGUcvF1CojW8eXmL5kxNJe2+fE4gbnk724R4mJlT3Xl8s+/uToGNih
kdCU4BncOdxH8LyCfvHEOKRKEMKVjlXml8oMLwVBMN4R6awQtNyEtmcUWx7axEzmaRLqvymyacuh
SHI51HGKz9WpoH9GekiOnsEJL2Yd7TUVxiKHvhS1uoJKmExG65dvCK/ubknRNqYaEceRcTliLHKg
pL7gTreVkMa0UJF9PyyMxvl3JzctQ0K4NuE2MsZUERZeJYufbSZv3gn+OSfouEb6lfC6wmZeh7ik
K1KMKe3SXi2i5ScpZCusjPo/MM9lLQ7emqZ2UtGC46nnXegVRcawVgrw2/MUFcVw3Ru/on2/GdFm
51knXvA/a4+uCDHWQnWrtJIiZHcL8wUIISQygOS1vm+RJkvwTX+vaLCWYtGWQahHPerlLzG0Kd5w
jovHBGMg5AxN/W6OrOo2Xo9OS6I1KkM8YL7Pyd57bDDGYbka5WbR4KjSl9Ia6Jt/3lcUDXOINtBV
sxHoco2di0ZGcvTIie/Sq0oVIlmaZb4qDf5QGcNDtN7I647XzzHxd+fL2Gd1s1T8rCggLXtpM+Jh
PS364C21/HzS3iPC2BC9r5s6kUDkuU3J/s2lMWIWGXsT9tqDKxk9FYhvHjaPRDcDW7gY6Z/Y5io9
56Y/Dd1VbF6qgRtH+qch04mw36Nuhgk95zVZH55oBoxO5ZEXmc+QnDYOYKx2Qp77jvsY9xXWKTTd
5WW0kOCuncrIzpyoY87CTDUz/IMV1xMCFm74ii8VoEaBO7WxYK+ThXSC1W7hC+jCjk2ffLj0/b5G
slBb0xsH2G8ghkZ77JL7NusdpdJiSCHL20qhCZ6ceytDVyUCUg+AF9aSJkZqa49JTYTH+6Q/cWcZ
ObohzbC6ENNATiUY0+IDQ8pId/U7YMFMX/Di73PjDQ22ZHEoCP7gGyrtLPFBOvf0Z3TuD9KW0my3
0deT5HlWbKsPnOhppoZ5ezKMWxHltgSoOU4Gfd50iacDMAIPstmFpLHO2sE8uAd5zSs5z3RcTFQB
woKxQQxEflYcr+4/lStseQhgwVagiK0lqNdYMTaQoh1MpSigbs7YN7lZGMAMxIuNJw0zYc8Ndcbb
yAke2qWLHLlgi/ZeNJcOoniz3+REfUvt7EfGE/fpjlkZUDAeh4XJ6NJD7/6tuEdu3jauBHZlUmLl
TmPj3UDkzWIz+Tjeu0GcfNg3aoBTmbC54chlxnCXcdO3kYrSBp5c6tayVpa4UUl4LLcBDQ8LOzdN
54R2cmLS14Fgvwi5L/Kz2j3hufz1ASy7CCozv55qKzXenktEDomNbbb7rCMHQNUCdYWg/vcvYj5M
7KFdGsks7FJkJ6b7UUn8fKUhDSpuMEVsWUjsHR5Q1fR+32dvpvih3FBiNLrCSE0YrFyUWJwevSAx
XOBoFdjUtPJIQL1LivbpkT4Eprl4C6lniB5JSEgd9bJ84NbmJ9FhL/uabUZ/5UEYUqkth4vu9v0m
BcLVmxQVEsmL1t+WoRpQV0swvCEkpS3lueS4HVreOSfC+wgmYMQEe9B6Bc5+dQ71dYyR/5Zg1Vdr
NbIRy5b7qmILHWlimqObVEd7uQUgJAFGrV3f/5JZQ399HIxqN+JKjZtGReWkMBY7qafZylYzR4qo
Ygj9Zh/6dBgOqrcO6m1MRVugwy91ZXC+YiYCvJEQJsosaxEQBEsdAQok0VAMDBXsXGzaaqmyRQRx
4pVX5nz2NddMxJkmpRRqgGaAwmWIiH68tvZAeEzNRF03TDFRZ4p8LV4FYGolEiDpiMscwGFmsK5U
iiWZSRIRaXxY6j8a/T1sLSV4DOqLIBhFfUrkhrNdYSZ3fquDjI2LMIoux+mk7WNG9gkZG/oWHML1
Pl2H6/LdM1UzV41grdqNkZJXLDI2TC2hBi+/MdP9jw/BjhOAcgD8Vf42IejWgisH3nB57l/etP0b
auf6z9g+GATR8BQRBwYvCTiXsb2hyeh87oZqK4SgKZxkGJbleR84kok9OA++UTsdrgfTUi7lpQvm
QuIbuoyaL7rhL7FWAbyqVs5Cd9Szmr4BI1UCNH1poXOyRZOklUS0iLdaaq00UopPq+VmEZJV8gMD
RH5l6R0Rxq2aV6So93W0zkvqne9r4KwCTjAlGGHTJ5jcW4dbCQoqK0UwXFaWRBdU3xx4WRoeBUYb
xrxqF33nD5fECQ2dxgeqv9/nYc6Nozj1Nw+MiC8BhqEL5cQDWf2ivc0To1mj8ffvo+vo9ozcUMjE
egAHxohDyo81eaXur/s8fAZyjHsCLMRUOgTsBzAfGXscF6jN4CEwXKqNaEumDEqPgC6mfxS0x7Un
bugxcy039BjLO0q1LIkL0NPPUzYe2fEKXaHK2rM7S7cBMW0JaIe43OdyxjIChgubm9DigacGO3QT
LYH7Xg4o5DXiKV1gyEg/SOWSNLWTesiv55yFRzMXd0OOEb2i8jK9DkFuBTVcaCqR0lOjaTRcZkRP
frh6Q/Pg+T6Lcym1G6KMNHrLQvHR8jGg+SF7buxmn+Bp+LvarZ4C9BzeJzbZEVZors7z0+ZevQ6G
RZ3ocYQCre+VlyjzjXLwnf8fCeZ1LzWDiJ2QIJE02H1S/grj9b8ggL2QGN2D7EM2brVLV7PKayaZ
0CIEomqG9TXGfQqT6nw7pSsKjBfQFoEaBO4wXDw0q/tGx1Fd3s9Pl3R1CfFKa1b9CgwEQIUVI0OH
ow1UnsLO6evyignGPlSLJvfU6R7kGDg4TUpEF+NAqU51QKFUnKhhZswYSEpX1BjrEC9jNRiT5XDZ
bvefJXfkvC/x70tGyZr83rXmLtqRV4x00tTcnMt9StP9O3LG5P93c4x3chdin4UBPkMYW1KtfndY
PF0XvHfgrBZdMcuYiSqWMVIdC8MF3dKoCHqd1SsiR0g+18XdE0LGLIR6gBV7eIOgjW5vdY8BVip6
RD/0JDw/Pq4qvId2KdmQc5CS5Hj+0B4/tvrlfTvY9090Lgt/dbPfcEzVRR21fQJpFU7+Q79OHtvj
0knePSTJeZips+eKVQdT7xsQJT+P5EoxpCBpBFHE7bllSrTVu99wA61Zh3JFglFtOdQCJRlAAiEV
ivL747i+pNal3yL3Z9vmrjNydNLWeMKf9fXHO8fWz2r+FXVG833Ak8ihijvVyxe5+JGmZlJx7muW
QZweEoDo+ME6xVvj0g+h3AdtMF6wxeS3GAZGo/fU66v3phBqcxlhH4SL1e/3hWSWL+y6VpCbUCYA
rluiUoFGrzGIxktZ7N3oUNYPS4Dr/v9oMIw1Wb0MsioeL6H2K2taooubhcfb38xjhFE6SY/dWNBD
mK6ypavVus2XZoHw/z4rs7Eb1lkAzAVYf0D2Em/Pa1TzsVmO2fhZRdtq9oIsyYK6VkoWdmYA5ZBD
cC5xNa26/cSHw0uKxU1FYmJQtT4fEfHuW6RxsK50V17E51/H7GSRwtipJXktH5OHkgzrc0qd032O
5zI7Nx/A+AdJ7usiiavxsn3pA+IhknsYzP2v3LIS+hjQwjAbIy9o+tPciEaJClVwRFGWl9P5LIp/
M6pX58AIaiWNnrICnOXl+Xmf794q8mvIqEfsBbUx1Oc9HESMokWGj7baEM8CjvrP6uYVdUaEtXGx
wE6Zcry0+Unyzh32JAn5kyvnptgiqHWXJufUp1O9xy4jzr2gu4NQg90tWjcG8+2oW7+qfU/WfwJq
myFy0CXNzufTwjjxPPFqVpW+mGURxeQmahJRn2hvXzT7LXx/k55GxFNrYput2Rmvm5/nTed8bARC
X1vTfAoJrxgy608+AaKxtBGAj4y5raXO85MhxXmLf7LFYyld7p8v7/enI7jyV17QSYu8hRqHyVuk
PSk8sMG53xcF4E1PS2AAmcaE0mUoVsu+VsaLqmQvK7980bP+X1huYFhNyHJo5gNq4y0LXdSOY+EL
48UtAqIP60Z+zgbj/jHNZVVw/l9EJj6vzmmU9CoM5RFaJ1sKFWIMYpbny49ENLyH2uwsdGM2CVEv
HLKTFWWlfwLERllf0oHDxCi7oIaJmDXw9V3YL0La6ej/pp6n1xkQVaXCJWNSBS5NVjDGW2XQ9X0Q
LtWY1D06N0kT5LFVxBmWPN//LnHmuwBUiW3Z01IujHgz3xUoXZmihWIJ678QqY8WLqvYJ/vLiErC
4gkl15Bs9A2gUDaO0zjPzn3yc+9NNAFj2R2wdPEHFr5spQVJ4oXj8mK87CUabLBKwdx8nDi2bq7x
4JoMu1Ko0KJSk0dwWZgJQU9P8oaVyK/8TpvJhjG3fEOHURJXjv0h6UBn4SCe2x9/9YAUoqNtwriR
88nh+ZA5541WEbRxTA4Nmw4YlVl5XjG0hby8oG00I/5xbcOY7gTL3HB087u7UCEdmIFEXzh2pQmM
2mjYZ1EEDQYuDasiw+uOjrxwZya4vyXBWDBXG9K+K2ME95txS8zd5nAeOOI+Iwi3NBjX7xXBuACc
OuZGURku6JrsBsPkHNWMUN8SYXRKDBBe+EDmvmwXRHo9oIWAGmhx4Xk17oExLnwhoEkRUSiS0vsV
5lTSR95kPu/SGZftDnWWN+V06dVpeDkrjxxjzPn9TwavbLGOnW3jmOH3KzwlU0Jr+8yxL5P83yrk
zVV8ysMVhWDVoiOgBQWZTJPwAfUdx3nn3QSPj8nIXlHx8jEpWhkXEf3UfwK1jDf7MVNqvWVjYvOK
gB9iTceIrmC8v2Uns3FUG0jVQE48dJ+ZZvpbSoyey2GGfLQESuNx/9LQl5c3nzrHjP467q0cwzw9
pi2PiNI4MTlPZ9gMspB7ZSVPyr98eXtoCdmZZkieOJr53TxPzGEKAoCv01I9RmHSUKkDt8wwEoJm
DBhmPDDI+Hpf5GbA1m6JMEoz6oW4qJbpp6V8ejwCaKt3Hh+9fVMbj7tTNBp6Tjy0riKry6HMYU9i
Uv1+O83Bi6Ds75pH9LzsqoL4VmDXjoYjXT7uyA8zW2M89wl9purrhzdi1kqjK64+zJTLbs7gs1vm
Sl7zBXCcSgEH/aw9Pe/hMaw1eVDprjR/mAfKE9p/MIR/3ys7alpple75KcgVBaobKMVtT8a/MlVf
JBgN7CUFk21TYtwoSJTRH4DFC3lrZWfK2rfHxiifXmMZcIelpJe9YVnWH/HBftiZ05hXSJ8TTrcK
944Yd9urvqoOOQ4NOb3ROlpLXJJdOqmzQ80mRwcoH2Po+zPslj/G+7ZCXHY5aiiXcdtYVL/cl/9/
sJJfd8T4XblNsSI2qcDRS3TYY+r4gtIs8Z38YHD7UL6/Zm9ZYUxJhN66UMxwesa+BxpEaGHogRLz
HKDDTDd4DmCmEH5LjjEqWShVriBBMrbbhBh7XNd6/dBS+0/tPCK63GDAWMeAB8+x/UO89PeRssM1
g1BhFmkBNhOPym8biKKGRrHK4QjjvAP9IsPEzRl2rsoY00YmNCPCWjkaTsdrbBCn3/geCnzRYJz0
kAxBqfuTvBsvVkXRzYpci2IQ06Tn3MbEJu/RwWOKMRny4HfRUBTDRXmS8cq01gn9Ixk2huBeMfLK
O0LuVTHGY6UsazWTISJpBmAyb1+9bDBdfzpxrmqmlfBGFNntBkt/lXveRAdiCJuBOgA6Y22Tmo6+
xrJkXp6K509lxmiEajHqQpzDlyRo0P30JZc/5Dfy43hTUcczjHeOHfne53TLIWNHdF+SAsUDxYjs
jW5fWfApR4NDhOOs2Q1ZoYtUbJNDOl4M9LBdyBo5f4z0YnZ4q5k8PZ7Jud6yxNiPKqrEbqmBpS3I
vYGebz2SP65lmyn6A6HXH6f3d4GzlmvW3IuihgVlAnbmfD5er6IADFFViO8hKWpDshdAqd4/wnmN
vvp9xoPl3ZC62M86tU48Y4Lh7e24RkJPImgG0nCUjsPT6Eljv5mQK4KMKPZADVgi8Q8VQ/kLKGXT
w55amtm+3udsUtV7dBgBjGWs5WkbHJzsSEb34/6Pz2TAIAtXXDCuK1fKRMWizOnYAOCJUejdcrOi
G0d/6Ag3FJw1glfEGMFr1KFSsLgJ5esYaQMUCXmJiXl79EWBbSPwGm+RqSHYyZFDOsKs/5nMEZIH
gBTh2b5Zy3BFi/FT7WpAE6SLi9Gt8Jg7qHb65PTOCy44evOZs7vSmzr+7/WvzgBst+9f/0z14+b6
P+3t1a97ldA28RQsP2//09H6FjnWpbDXNhLxu5F2hnk4JEZiOXjl8VibyTfeUme8lKoNdS3qOMEt
mpbHdbzEFHqJ4XerprT6BbhE5905Pwlb7kjQpDN3dIodUUziElvLp8dR2NDYfa1JiQWYouWvOEaP
I/CflvjqePV0kUYecJYv6lFby8iacmRwPm6/kkHGOJTLcRHV2XSCBmoZiHKPeFvVKGR0Bt0MDq9u
wTMXn/J0xVDZAp0aENVTykzFOIP1HyNrmDLdGP8qC3DFG2MtZD2V1FSb4CEwJaDSpf1KN6dTzTGv
8+/FLzLseGKJTQl5NB1h0BMBotABsRAz8KLKeZHPYMncSDuLr9/pxV9CtzUEU3bczbF4eWrfMMbE
9fCz4e0VT0x42wfLbJkUk1gk5Lkg9c6Sd4gqVKSDAfBkRi8b7rN7+sk7KsUmnwdA4QI+FLeFrBQx
KtJvy7OO7YrTcun7Rmv+ZXzFHWM2qkJsEjmEVuH1Mz1+/gDNDMGLSZ2P7YmHKDCfBLuixgQWghaO
ouyCMQO1gr2VmGgdWj9Whv26MTcDOTt4nmzf77M4H+ciKwWwEknDTnvGt4htr9T5Eq/XFXATj/n5
ssb7RFwTE9fnYCz446P7zPhxyM47my+yjNzk/mqRa+In2ZeXI5YRYwuBiaCeyocpqKcf6OPN0Wcu
OCjL8IqKM/WLSUG+qDNvpABN/LFY1iiL0XoXXt72a9JT0L8cDjx0rn8IF79oMTIUYnuVJ4+gtX3e
1sbUGRYQ69GuUWqA7TQReN8/2n8Q2i+CjBgVnlQI5fR4nl6cMJuAYVUMG/mvk3Lg0OJKDxOarhK9
wgKZyasL9gtm+vZTMOxaP2zz8NNENGwaDoe76Re/a/8Xd4wfarU2DPsp+oYnJwlEBq0b9s/S5qL8
/0PM8EWJCViLRMDquQVM23P9WyUraMfaTp0Rkf4P7AkZqWQBNorD3j+42S+ijCtS/eqvZGpl1sbW
R4eKtiM2Zl0bSt/l9ckz3p95HWEcdUCdHWd+5Wvr2pdafYplS8N4EehedY7oo66M3m44/P2DW/8v
fyq7W1X01SRJprfMm350jTWRkHOnny9qXqPZajqqf5YUVWBMTB10gDrwp8enYRnHKUR/TGwr2L4h
yYkMDPjb7UxnSenZMYCz5gTGKX7ipdDms4N/mxqVnayHSVeTUp0cJHTfugQE+RgybpA/4J7tvC/+
OlvG0rQLdbFSy0lggUyAQcvUwQNbO3A8hsIjw9gXbeWturIDGS0iuo/ps5eBrn4npDbiAH+bRl8x
sFaRdarhM9a/bXv3utngXXQ2TbL2Ldf4/fsHBlhe0A+rn7IdfXfxaN5sTDyfsYOe81yfT1BdXQBj
ohaKW4XulN02AKuXrzHlvEDYcOKYpfkn2tfZM2YpwBRm705Jhwwjt3TxJlj05PBAvSaLc0+iGYuk
LtNM86Yn9LguDJdMWKf32ZhP2FwdFmN+Wk+sxaoHGxFB8vD0gl6VCTvvEVNmpIaqHkwaPABa8nza
clFq59Mcfx8hW5YNc9nVhemFuAfViuqm8JtuvJoT03HM+v+R9l3LjSPLtl+ECHjzWjAErURShtIL
otVqwRKGhP/6u4rnnBFUjc26MXtP7JiHiVAyC1mr0q7Ehu6fYJea1zTBFkbcEmQS4WPBW120ZIOE
7MU+ghSCV8LhQDpWw/4UWAw9It8EKbf1e0VHseFgHR51MDjJ5GuF3QrHZHH/K/JM/hYfTPC8KXu0
M91qgfoq6Ii0Bw5oHeIN578UxCBOHYnlUNOwulgEb3jusd3AP3IN476vaLBF2kTsU1PpYRgv6xIc
KNZOfIuPmb2/+Yb3NbrF43eu2I3TbnJ0rSCHsSZQ63jZbiU8+VisQxapnfuoDR9tX3kzeAbCeadu
T+ZEZKqZnWTlOMR1hJZe++qET3sePN33mrDk5acNhmCyr9Mz1No6sY/Ux8P59FW9YrkGQgou/e1t
Kc69Q2RQJKqVLpdyWHzvOe9rzE1uH56Wh3j75yl7OKA3aVDInz+E2Fe0mINJzNqsj+lx8H3eyXJc
YYNN0iVXRKc5vXoXZ316f/CeHrGzB4/+cW8sM5vjDPOu3S0SmHzIQYnHrKJqC75XRiTwFdem3LSc
j8l5Bdg8nRYn2CdNq9ygwm0ddWuWZMwckXe3eWKYGClpgv8tuHie5qOQbtkHYv9aoYaPu8dzQTl3
4BYaT45uDP8PSNZbVLqDRxDG3b/YPMeTTcS1NbI8Vx23bFg4SCg9LBOvXv8G6tNBB16vNwex2Gxc
n5XaaPawhHj1B6PinxxdeJ+GcTa08qyEFa2hO2jfps8J2scXLv0yqLy9cITRP3bnMrOJuKjPOryW
0AVMBO9PyJsGm82tzLE+f/DSSf8hc/WPD8BSwQ6lFSslte3m7IgayXU/0fys32TWUalg65W6yOvD
gIE33qpxzpmyybm8TSWxlaDmuvuS3y67L86tnZlvnuYc/lp62TRxluTUbT7/2qL7PLUXS2+rLjyY
4iFcoPxMdi4GmTryhQYrjvVzhTM+SCmg9/lyhXaFe0K54undc9bqVqqczh5LN2j25oM9vDp7/+uY
bZMCsLX+L9GRTdvVTaKPJjolaP0HpMzwktHukeEfjq7/Ic36jw3d5vQmWHLJFam/qvRLxr/QRmbY
8gldaxwpPHNhgiBEdUmBBbbo/Sns0tdJ8TTwesY5mKgwgcsQGWYspmhbQVQer4yFz0MpXtzPLreT
civRwisknLbnnWi/kxI5KRCCL4QlB0Q4gMi2wDWKWjc6JRLpbGy+2IQkXRwWj7vLAZV7jijqv9/B
q1taYPL5w7RJuw7PyZPjdDoZ0UNOfiGTGXGcbI4BqEzOJBOqpo5HaIRgsgCtLYIVlVPT4WTXQKL8
02tTBLE0swFJ0s4GsY3zgI2tIfmDeJpginSX3NoQrljLxiOJnw9ZFGxkszQM0Zk3w5mcoRxKgRFS
GLb8Fy91n3TnDxI1Lqr2NFvC7ymedU8n8pjbFPRCdE1yfDONrHvfek4/7hvFfNA3EcDcpRqjERkm
zGHpmALy3j8Q9KHqmBHytkOtbL/+d1Y4Ecg80blipGYT0BMky+Ui8NA1RQJ3ONzXa/ZaTaRQI518
J7M8530RU7d+dMATx4Ps2aTG5M+zfnyYZZFV0auk7+NFRm4lAQ6Q8myN9dGxUeJ/g4XTGixdtDn+
D8LxjX2x/SMyQzydZrMM3zqxTno3KmbU0ex4tPnApzGwB3qtg8vFcqS3K68SNwvhE2HMs6uJVi7L
/yPM2Wae+Nt3ePrMwt1EBOOmZ3pqWfEty6na0uEVWX4EqDz3/Bb2/gWqEynqT0NrsvZ6jhWcWua8
Y53Pnx70VwT0PGjhCUv3vlFzhTFoUIXdMCgmhDmn02VzJuvOVtEZ6qlvovlQLf1r43Ek0p9/Tz0W
HqpcBo0eJKZgyi8WBNlhgoKJry151s77XAwuYN8XXGna0IsiOgZ10BK10FBy3qBYgrDUWnYYfH25
rx3PCBmQENA8khc1vcXqhQgpZk+4JSfe+TFAocRW2VrUCPNlvO3Xlt2jf/iLOncJ/s8x+fkczbcx
sq56M/Z6ZVmQ9rJFXh9HCA5Z5wACLPyDyhNlWMBagYaIKEnfP8r5Eu1ENPMip3IqJIMFQ7mAppQS
lRrIk3a2dSwfQjI8/u68djWulG2YwoX2/fvS56cVJtJZOEmroj3TftX1+/nP1dNgoXvTfeHRZswn
MiZyGExRxyGUixEHrJAAlPa7c4flOyv/GPOSsfMJmokkBldiuba6RKW2uaXtgWCST3EXVqir+Tze
l/mOrYksBlbUs3LWxAg+wMU5NS7KXHiYa4JVFBiTQwmI8604t+4v770IsQCWQr+D1sePEI7b8oBC
CFoHsHGei8+cl5r15DVdC4R6gLTG3lYkdKUFFtxw7t18KWtygAyQGFCoqWjmvFllG6w9+FLW2pmE
WNi3ww6dL64PxVOKQZW+CUQxNiDvNj2dOda78Hj/K/H8QtaLH1OFKgUR3sPZRZKrJb/R4muSHVK9
e195ui+OYxOsPw8e2dxUAqrQNnOkXU70AzeDwnEJ2aGUJu4GuaaHhi47cvhDRxFcdCu7+wvn0eQJ
YkCi0K2rYZQQtMUG22XMYdPh/XUGGMpEkRWTJqzXOvhMr8v7H4KHpLdNGBPHOZOtMr/K+PON3a2c
ni48/z2uqqW95rno9FL87VroiKRUiy64ZjA71tAhVSWI4cw/jWMXDnY58DYuzmbolG8RzJcIBF0u
zBwiPGktP2ZE5sILTwnma1xHzPueA3gtaHnebpv3xFFA2PA6kHyBTWzohkK+iPOF5h2lb6UYtDbN
tLsoA0TK7xnWCG8e3beVzXlQ52MPFUuhwCYL4lx2zkQazUhqy4b6fWcy2Fv4Y+iXqQnmnzAHiGeI
4z/MAsBEHuM+SJ1yrumo49P4O8PgjrICbnLOjSeCsTfl0sZVa7X0U4FPAG1kD5iVWCLbiHwbHtaU
V42Y98aw30exFAtkyywXmXYd1GKk9KCNfSbxlYw+pROhXtl75JjxOvi9OmJGI/byrZKs97wGtlnT
nIhnjH/Qg7xtIoh/CPdwUb5CzkM+n4SZCGBsX4h0s5UCykxKos02sh+8xGmel+QgfqITsF8cMXyV
PfNSMPNZzIlYxv5x2EY4jHr/1DsjOT/HC/TZXmt4tRz9Zu1lIkf/GdnlVi+IZxO7815eDHw10xke
qleOTc4+5BMZTNBDWwxro4IuaycAYxHaX1D21t4+OWLol/gLaidiqKlMQB37WS+RSvcOVocYy1oO
tx5GlKyOA08heonuSaKHOpGEclWXGWcolLTgJKuvNvHSP+Ei1Ja80OpWKvrPomS2N0vWzKjSR5jf
Gk2h+p9UBt+1Gi8uIbLnRUSwuYWyfEeeuPt09kaC2ey1xjGRecfvn4OV2aatPK6v10HCwTpOVhKC
Br+c5Ifjkbtuh2P1MtuzVYKLJbUCrBtcl+0albMzsMM3lnuOpcx6FxOFGNDokqwTUrCCPSWZF+Yh
ubYZSUDj2y5VkUjSKnYUfR3Up2dhfKwVrzOXnB9w31T/5rVQ6mjME/pVt6Jdvl3jXQb+kcFAjjBw
jZIXt85XPycKM2gyomB4kSycqxovTTEnUmo3C/n35aVRbFElcUX6xUr+7Nejq0UnnRfnzXooE/EM
yFidEeidCkLl81eckvhxFfKe8vlIciKCwZgQe6KNawIbxVwxaJ7SNZ5ygiU2xuqX4h4d7lAWTyUG
bFItD0Ujo1/Q6X5hxzBNj3dO716Ib3OATebJYuCmDbE0x4wh68Whex4KF7tfnGK3fW9G2zySYrnZ
lG7j6Q/aBeQFqcNLPHDks51Z8UUHyfYV1pM79cfOxTN0/zrwFGR7sppzVXZWSh+h0ylYLWMX+O3J
SxTuaIrDKfy1v9I933a4qQ5qeXfglW3O6kF2HRf0Yjjb8nPZk6fmT0i80g9UG9TavvZ0X9P5wOPb
TNnWLDNN0GHU3+QVpHMj7MVIN7qXI03GkXT/YZfZGk4Za9jbSjGO+mWDjRW0m9L/nRHacbv7VWAB
tsPxbufzRhPlGJQpCr0o1RjXvHBf1K96VWZkxZ3luu/wybfs8eTtzaz42qgjHD5MwAu/VbtfnVvs
hb5/epwH4oanEyF9a45lQm+3d/i6/5fnWxwmh8QAR9l0WVXSdQYXpzGcIbbTg6EuLoHbVqR8sbZo
imr8gseDxzU8BkPMSijytsaxRRGcPLIAXKH3C4k93tAM50ax9ZxGufR9Sr9P+is5jr/8+8fHgSK2
fKPkeqyIAz7MNlh4hnfmQC3HuNjeKtNIq1ilp4S+vxSF/TeQst1XgGNZt3BjYlnaIEhhWUCBYInp
j+vq/l/nRGMgQP3pmUpt0w5GR2/HadutaDd2vclj75rZIJREq+n+aNvu2+6wKDUe4MxG7N+GzXZY
YQ2RbGk1BZzVydwjUio755M3Czsfsk+kUPObnJ9athj/OkNBsCxL3jslOFiAVBnlE+y7sbkdhPS8
7rwPt5drIg7UIXEXp/Q8M+dSE1smOEdki1GY5LrZvANkkEESQsxhCUCG5kJOp+J8LP3kZQyOES/m
4wE122aVCnp9aSi8XbzrNkCy47LgE1Hcj/qw3fvnl5KlIggVui1lwKKl12pbtcTe88Vwriw77Jj3
V9lsZMRi3Wqr2+Zjareo32Gea3BwcmvlkdvfyouHWO5aMVXE7KxCpOEjY+wSTDP4duh98tq2eG8F
2zNlaWIiXemV6jSnwBrd3fFT+0RBjdYJ/8uYiG2b0jpFHKsa1peioBW/tNjK1zotVokN4Hi7ELNe
uaJ3H61uPsid23UjUJ3crjROizDIIFNpQB5yyMjvGlRNoB7ivBoc0GWLMUWjyKqQYKmSVZM4IFce
qP+H+ApdJNjUYloqO+VTxW2byxaWpoAtxMk94ZBu32zsfVsdY8/h8i/Oly1A6vl/4hiUb4zCbLDh
nRYS6EThPl0/mUv1d4xVhZbjrxLiH/0952n8Dx/rWyjj3TWlKFlnupRkfFh7S0+wxwOW2X9xEZ4G
338bxbccBuGvw7lVWoGe5RrknA/LwEHLOGWkumBbG3j0uALnsznfAqnPMbHCGlSWZRRA4AXtkHT+
DQOalECTesp4V/CsYJze4Zj+vCPzLZQBexEzSY1iwiRf1hDpbbsOuzYfg6PsiKDTt/fVmrc59D+g
/rdIxgWsxKqOOhEfEAQzV2I+bijVHUi+OJrNP5n/iGGjxQiMeuOFBh4v2WY72KOHfFGxHWK6Zpg7
DsoxlpvOk29nXQVFkxOBLgfzvPf8Sf2VpiTwfhWNy9GLd+nYUDFMxTpX6YoqzA2Fa83zMHruL8kK
vQbH512zVOAZ8Np75p3p77Ok6k/UE0opUM0CVnI2nADrp6OYoxUPudgw0QiwetpoKZRg16pMTuoC
ld2XzlzoHtLpDueV4dkGgyGFlYYdim8A4jVG/eLX+6Z3e+vvQAcbG7aBEuapdoMo5ySvsEUbS0Y/
KOVWj4mT2K4xXr45L9Hbk4F+y8kWmPu8/xO458mASVmrZZz20LDcnHcfuQMMuW42rxs8Bz6vrXY2
xDcME1suTSw6ZZ39CmtW5bJM0B96BX8ZNil4oDRBBvi+SrMO1kQK882yvlPPnQyOTKG2M82tClfD
ErBkmZTrc80xx9lGdU1XDLrtCFvWWJZ+MBFUkT7QaXkHGNV+FDboy4D/1u6P7jyiPTn0mnXo6bvP
EISnpsv5fHP3bSqeeXtyrTJR54J47FAt0JkV/bl/lrPVpKkAxjykIB5ANo4K4HrrfXh/9GXt04Ze
lDZzGOPni+DdFzibUZ8KZN4ZyTjnendGPRA8RWvVLf340V+/3BcyZyFTGczD0ve1aokxZJxOntOD
nyqpOFHzbPpiIoKl0k/rS5co9MOst+Uxea1+oz8jvNqf3KXIc+/yVBAN0iaI2zZSa8aUrgFjCsEq
cB7RIJSRDfVJfd3lHBw1JxavpsKoZzIRZvZNr8Q9hF1djGu7vNdjNlAxFE0D8b+E+jabLZHCRgLt
tEjbHAxMZEs1MUG8doEue6EkGL3g6DNnCFN5jD6tjDbuLoY8JSbJa0aifQ5e1PvGNnuFpkKYNzGU
Ll3fyhBy8U5reGuN+56/xa78drVIvKw1JP076PblB6KdLCouMcTtFWG/2vQH0Edu8tW6sI51TRgB
EinyK9uPakEQBkoLMrq+L3FalLjfkIHfaydoKGxAXQhztw643fUnmrwboCUH/WZdfEOVUVuWdEOR
TSZkV2RJGKuOfj8odpL+FwSTHRleeZhxC///OsWJLOaiDRgwOAdXyHpZG8R7Lx8NP3noUYtzLqBr
c46BiybAo6174AnEo8bNI88f7OQHMMaappig6yT8AOf0HoAHERGGD2/Y4Pk8c5d8eqiMverhuVDO
JeSswf1SvobH+/dh9s5N1GCssUiFPugv+PMZ4iRx2Tiuf+FyPM/lcqY6MEbYREUBMg0JZ4Vur/cl
iRetrTqb1xzTtHZDpGXHcRRnUx9TifRUJ5dsDIuiCgpIpOmIk+cJ7tUjxyN3BoqnGfMg97HaydgQ
QymeMO9tQYq9Ug/3P9Hs6zVVhnmEVWPopQx5a+rVYGQTC+lVIr9ygHHW9ZxKYZ7hrpTGEA0EkFKi
O3mEOZztfL1wn1d+6PGggt6Ov64vfDQ0TZkmxoQYYXqRY85KUyCspks0XAmFTx+AyDk5alh3xLBJ
RCuwElWUVIih/Uyn3jF2KkF3OWpz/+r4vjViE4nXPtMCczSoRt42d1ALv9iPNongUn/2/x99+fNo
OxHIAFAYyamshTId78II2elDcVQnQ+fpF0+12bZ1YyKJgaBzJiZWmuIUcZWQbYger2A1GNFCsn4U
UbkGvsZHcQ25n7rLu8gcQ2HzioVZXs2g0kGx7wSP42JzXPlf2tK0eZ+Pvhf3LIWBKDDQW+nYQs66
W1keRgJex71k7zW0LN63yXkHZHKaDDTFsZxeKwun+ZIiT48GO6/HPKNlLxaLHe7a19437fsiuabC
oFSp10VfpTAV5+Jot8a+3lMceZm/yM6Kd5KzkDjRj0ErJZJDM6pxEZyW8hgou+IkaEB5boM373Iz
GKKOepUnJjBeRNKhXQq7bH39vfvqkLusuFtyeJ9NZZybVpDK5NzjDKt35RVzX6pCapc8u4sSDn4N
KgzfVBd7JNoBNRU3Qzz7TH8fKtv7XfaJGksXSH+5ulgpHu68bbNQzgQ7p8b9m/i6f+F1Hs+/OhOR
DL4EoATNRawPpq1jAM3DG1DzC2sgXrgfknPHVQZfsjNmRaurhqN1Kb1rWRPBVV/9z/u3YC40m6CY
qv50CdASKRRBh3tXKYu4XgiYp1yKr1a9vS9m1l9DvzYWjmGToyYy1xuOsWmOsonO48W48/mjofOH
9f33mbuc1qKstzr+fuU64I+myzIab3Awh3pfj3kHd6IIc49jkFC0gQVBaHK3nfQQrsLtKNp6Qy7b
PSr/O+2p57Tt/weg+laOudJGe8kSSYFMDeTbRHSxyBlF6N8mWUUV+fzksgrM2oSuwIxFCedmMoep
YpFzG1DLu8Az/cgfzs8a5ipqpGLr59IOQWPNH7mkOvz10uiWaaKjH7m3G0HaxDWVMZZQWwH2i4JM
AfzfAtH8SLLlZX/BgpyBpJ6/z2xZ/FdvwEQsc52jy9hasZyM8FRxx6TEfn22/WbtK1xg1uh9vach
c5+VGrt45ASiHP29IIqXO1g+4h0wJPH6BwXWR/f1bfAkOyDPq9UKHacnGtrAhUH16/MTXG727g2x
1B5Aw3l75+1rcggMBoRI+KdmgV+2VXwNiLbDAkXQZUhLzt2hf+feCTDeRCOCZk2k3xiqbYutrJBw
aZf2l/JYrHWXI2z2HZwoxSBOp7Z6JWdQCp7nCVuPkEzYSTjAzOalp2dJEbGy7R/bZe5LMEatqQ9U
FFhwzMVJwU6KMHWDjU+ZfXzfBrltTfQOg/4Y9ad+IRZLYbyjWSMe5+anZqF28mtYhDKiUMtELM09
Oe/jWmk8y749/9GzGhLuxNLN1bz3URlwqgWjlmQF4miVdnQib3lYRg9mbiMrFieOD1AMbFP2S7BS
wIyPK7pxav/C84hnXYFvrdlcptgpkZTGsC18gs59v2JDWLBRFpiuR32T7vH6/Hdh1EQkdZ4nkDVe
E3PIBmgepMSrVmJCBPggCzfGtg5fe2u43QScL2swYBUGEcZtBAhcqws4H9IZNZeVuI6xgQp8FZ+8
bNJ8umCiIINYaoJNoWNL5aFNPjkOD74PMk8O+nCA32DAJy3jvtAMCEEB9QwKUZRpuflnDvQaDPAg
VS8nTR3SNcVrz/I00XbxkIH3lceJwYNSg0GdRsDbKVyhzQv8UexU6UkIHn469M45tlua+c69Y3dj
nzujRXdvQDsHOjvZGJhLAuogYyvtRFB3X5dfe5RyAlt3uZ4pB8cNBmG0oLmKwgXHmWJZhxPvlQOd
u8T4iZ0L5L+DcYOBl0TVQ1xsKutC1qetnNviZ4kSO1aYEs35dzHht8mzydoyz2sjT+kj/X5dpM/h
FgSMR9A3dUTY8LI9827WP8+GyeBHnEfnsisAWVtglveRI+LN1+A4jY/++l96yBPNGPDATO6QCmDX
oU2M0cOIkBonyBsc49m/yUBG31uyWYQUhp103xuoi6BB0kG+gLd9giuJwY2mk025ucD+MWJ1SzOC
/2iDYsGai/P0ZO7cNJNBDyMNUyVRoxEFJfTOgJqKknDDb+H1zPDw1mTAQ87LTEgU2Pr6dN22JPdL
Aj4imTvPPNt1MXFYWAc/UIs8P7c4u2ERFQTOWOwKrmHZwSavSTk45YXo5LqBt/S5juKd1dr3b/Wt
me/ekTIIIhhWESQDzATJHoyI6rayxiblzIld0Kgtg8oOQHbsdWgMlWM3tE0fL2oIX4LGO3ymJK4t
MSDTSPI51Svc+mHleZVtDVgVD25lYYkKCbYq3ld+PqX8fRPZDcbpKI2FIsKekKDcYmHUEgzP28Or
SbC7zFp+cqRRo2GP2lSxBkNXTOzhvgW0Ey+lamStHY0M7qDiFFsFg4ILP37I7c9k+4kwhyNt7q5M
pTEmPCKJV7QWpGGqhuRObL8O8E64EepcXnIqhvG4x6xo0ZVyvjkNAknBB+kPH7wa06xZTKUwVppH
eZx32s3/QYN/DA43kNOjmsUtkM82YE8lMQY4VImUtgH0uaA8WI9Y+Ya5dps2OiJ++ELMYmHdKO9b
zUVIE6G3HzWxjEzLgyHS6Lc6Oa0I/TYR5UlEgPTJM0KeKOap08wxB8UKRNHk7smxkL7oyPWkniHt
5TM7/XdWyE4cGBKyFxf64YJFdFRGop9R16XVhoTH3zHbHTU9RObBu4AFPTSv0GxYVBghW3uYLDax
+QK9jiHRLKdCF70trql4Y2mgxTi4JX25/DKz/uD0hzDvYRrJbVTTm+dsnbomkI415fjfF3IGSMB+
vnAc0NkmGFM1LUR3mo5uOuZ2RGdBi4XyCqcaE9Sw1v9jWuJ8S/q7/8avbzHM1QituhHMNgd+YbYL
A/egy3um5RyeN8aRw94GVRql2qRXEHFIuA+xrigG2SHBwd1XaPbxnZzb7UNOrp0RoSEgVKAQ3l2P
Mi31fg8eeGTz6JuDtMCal+OdneOciqSoPRFZathjZWYQicZmUNm8bxXvvNK2zVJEJS7Gu+rc13G2
K3YqkLkVStsKZtdRHbOHCjTK/n5YcETwvhf97xOdukEds6YpodNp3KQVsfYJvCXaN+p88rYISfOP
6D9GyI7hZKqeimILW385AbIcHR0BoDfywbzA0Ypa8x1rv02uT7TSTDHU5bii8aMj2g+RXVTk4qtP
xurraLzRvbD/H5thedoxr6mgyTp4nCB0fHjBPgeaYk6ccp1u0ifwqvBaH2c5o6bGwQBHWBdxnknU
Gk9ee0wCB24eVnahJvz6+fXFJe6fd0m+vx0DIOI1RAVahTjKR3Jy4Gv6ht09cQFk1icxFRmM6Bb8
LZExyOF67vWLaiKVDPaybq+52spOZC9bcOPvWY0mkpiApJFTNTShFA5Qe00wQIXhKWEJngIOVM0V
uzR0wEoqFr1IJlZV/rxjcnTO66BWcY3VxVP5YR26t0uFtqF1+HHf7ufqiD8kMQ5Cf9EFITc1SFqf
HryPp/r1YLl/fhNE+iCxz+yOaFzPeOauYeZNEiXT0mlxhflggRgVVRFa45OOXM2LQAq76mwTZLpu
5Twfy225+N9Zzk8eeM35e6iBgRxANhRVRCPhz4ONh+EspWohApC9YPVE11uTt8HZ/cIWEC63322i
iQGVH9IY+A/L/JINfSPeUrQFVpLhhv+yvCv5CEniHcBjk912Dr79uuxMDyN/pQ3+FX+NUOv+Z54L
fXQZistgoZAM/WYGE3iLW61s8i4SUT1bb2W3UlEIh1ctQqL/ZS3pIiaORAomjO4/JDIfuRaHuO+x
uuMpe0Rh2DDAt4p0MHqehtc9/OoXfqJlxtf9IZG5nUMrJOEYJCItRW4VJ3iizGdIt3CXG895Ej8k
UVyfnGaenUeQ/Kawohb52YdxdOTPV99ufOvpE++gTAkGbXSL8l4pdebB0GVJtlAdBsUTTPin4Esh
KwjzMhiURnqvhRGPG9DpuFh1bxC8kIlNq6PIymBSoFqYbya6Aj6yV2thJ73drX0suwElth29lAf7
/HB0Wl7acK7l/ccvZD5CG527C1Zi4Rc2KxQmsKpiC3sbL4vaBVcgjsYmtrk5q0SjuzbNDzAytry+
9zn4/PEjmO9TpWp6jkQcE+isNYLhXdQkPJMkXHeLnvdfRj75HswDniShVVysHNoi6m6P8tv5yX3+
qj544f1cpeuHRszT3Y0jXLsIGjUrx/GtGsTjqNYG++1aIwqJMNhYeunWwlQBPNoFVjhvsacEBiG8
GKlvc6vGc0HPj9/DvO1yipdYb+lndpwP9W380B3wsIDtsiYtRh5pzmgdWJwEzlzMN5XKNr0I10C+
ZhKVut4Ou3gvV6AFjJxHdbkINz3SBNjMFbkDweIItO9d15+hM6ybDx60zQLN91dnu18SI4x6y8TP
GFBERBZkcfEDr8eWVQur1zgwSh32OxbGMu51YZFZelaJeJ9x3YPEaQ8+EhPcQbd5TJsoxUQOchOp
F6G5CfKQFs8UIoVIi/e2gHEODHTYUC7MubvGbod1T0EG0lKQMYlFW0LBggxuuirs0Q/Jx4MXlURD
680uy0jhwEktF8dVv7B34Gyymxh0WBRhaVCPkr1pp6//pnj1w9oYKCuvxWhFOu4c8PSE6hVmvLBb
j/9ucUDkBvqT18RI0hAsEzj5YD9IJTkHITGDr7MTJl5U/OoCEo6OkBCs07BWg/rOMbAZn/aHlgyE
FaWltmKA80cySrSF2FM/1RhdomPh8e4N5/VSGRDDwGGWSwb91A5dHOqGmNbf0HCu8aMFDzLp7/7L
rhRFFy1TkjWDbXwSGqG5dgZONRs8i2TdTg9+iWvDcP/N+U3kMOdn9FKA04OcF88JEoIsiYjeYWqX
HEGzSDARxJxep/SdFV0v9PToA5+uGu8twmtwX8xcdy3cw+9zY5AdGcNaCwKIaeza8Yadsg5A7rgh
v5d4WXLi19tb5iLbcpMls5b4LZkdtU1UM2zbBpJ7rEV7/RN44WdCxt7OAEDcNWyzl24ijAkEGh1c
GJJF4U52r3aMdysAzGB50pFbzZ+JT6cnevNWJvc7K9sI61Wgl0K2awmN7Jr7dlnwEhi802PwWzMC
TVNLSBEe4F29YRoa/S5ov7Dv28dcSuuHNixeWxcwwFJ71w3bkf8EDvi01RJTys1ScPxP2uoSP+z3
HKmzT+7kczFYbMp5lXUxPcPWzh7MTePJp3rnlM9fgvMZLbjrq+dKED/UZFzIs3mWLqUBgSAlkJzr
tmnI8av5AFZx145Ls7g4UY6BkOs1F82zRmVhKdV7RbxlSDJwvR25+cE5AsYfajEgIo4JhhDOEFU6
tUe3nMaVjcFii+h26gqHc7we7cv+a3z2j/niy6CtQ5xXgEq4g8s3+5rcBmwZiiyL2g+NQwtb//3C
60CbC/KnSt7++0SECRaOc1VDRGPfNgAj2hZGjLZ/+eDPtD95VDfzrhPyTiYia1GSTOZKnFNNuHaY
VXnSV5eSdNviT7o9P/+O/FWdOsfmATHvmhY0OSc51xKryxO5zKXojSaRyhpyo836dHlCQkpZIZFh
H9FEyLmAMymbH6KY6yCG/SW+ChCVkuxJ2qHcf/zkXPFZRJ5ow9yCNAgvpWlCROlsH9pXw8Wo3NHP
Frx84XyIOhHE3AGzEjOtUQd4BhcfickzSb9QFcLcHu0hlN2LSaTDxW2c9Ml1S8yge8K+Q5hPnnk9
zXNXQZF0EevTUEBCagZXZWKnsRGJgaaPNBlVprZSEYfnBM3mfRRZRjQm4V8qS6V/TdPwKtYmvW3e
IWjdAE29l4X9te/QhIIRYM43nHO6puKYo1W0IhmGAuJS4ry/j+RhAfbpjOyefW7H0GwIOpXFOCrC
IOARv1LVEANvTw9PHuiuF4GvguEEyXOu/zX7tb6Pkg0+MyR+TS37n6PU7f4MZwiR9lO46F1QrH7u
I14u5RbbsVA50ZCNMzMlGBEbGLjfMVE+0nElSG6MXe0rc71yFxjv+0M2AdmtCGUZ0vXV3kEq71M/
gBbtVwh2EofzdedAYPp7qAsysVfZvAiVRE9cPLuX63qxOETg7/39Zg9ohfyya9n7V0O8+lQm49YI
g5Jo2RVnsD6dIiSJyetuJfvBjuM+8VRjINxUhPOlyiAGt7+RsNoq7ve1/CsUbPGysIzN/ZPk2S7L
2G8oehiiww43/ykkdBGaayX2crEgaAFHqJfbyR9geMXl6ZnzNBQZDSmSRJPBOnOaLWqR2BsSIFgR
wKxMTiCdw7Rj0ZO+slGa4RnMnE86Fcec6rnF63S9QhycqHbTJ3bi2/sAY2zL++c5fzW/1WIewsAo
ivZKDdM4HNGgiInR+39/9qWdKsI8f3KQxSDcEqCI08t2dJQW+mmlfmDvvR8+cIe7Zn3sqTjmKQxr
WU9MCjVYips5Tqn6gxfa7uC9VctV/e5zx8fnmBZxzb5PkAHuc9KZGJGAgihU5w7W/2AHEaWMXDzS
3QE2rY53xHQboru8s50Lj6aiGRwf5DSUzSySnl6GBZ5jLG9MO6LzTJ9jImyb+qUwr0pR4kjrY+eA
nAINBhwImY2cJ4oYVNEJPFbXrhxGrHmBA0OpKkFwbtNhyoO5AXkEdvP9OmJV8yf3283V/Kffju1O
V9p46AszxAE6jSvgyyFrt+C57XPF4x9SGOjIR1m7tDks5MV5zxKCPc3ho0ieRYLeidCh27F47i39
i38/f//YJFsm7M2+VC4WzrO5EIkEy/FMezVQQUDN9Yvz8WZLBgr2ZqCuoqKzhqXqScaLXvXaWXpq
BtsRnyVar9oVj7bp8ej75rpN9akoBkzaupZb3cok+qQ5YriMMTTpNg+rQXK5rWazCDxRi0ESU85q
7M/IYRsnJ3UvvmI74C3jBAezXt9ECAMeetd38rWBEMesiPhb94/nVw4A05fiL1uYiGBAolXLMUsv
+DwdbMEP3acrqWxzabxL9qrWudQv89b+LY+Fi6oU5Utn4huhnqasJb98LM92WZWuYDnRed2PbtuR
i2elDoj15RKTm0riFs3jfbVv7vkdtVlIyXPszFCQNH1aX12MupctUIVOTDcheQkWmHEg+cfhgGKy
k3ga6KX0p/iEGbLlyq2WekGaJbx8bk/OLGBPzoZxA/VzXjbakEhPpUnSzh9HG6mmgXzpZ86zzrsp
BoM5VqXhqgj4CrnsRBbGSv1o76+eV1VJuNx71ILuHTXjq2hZY5zjAUdN8yLb7TIB2VlLFpvN22rF
ZWmc6+GbYgA7GBML4xmpXEjb9jHBrsvEVk/BK49CbjYzoWiGgtwEuC10dt253oS10iQFro0d7hSn
WgRL5ZD7/UGlS3cvCGpRL0P9RPlMif5833jn38OJcObOxkmrB2peSfBiQG+8fdDtB3i7hxq5rYvb
27Q67zvq4V89G99iWZKNMvt/rH3HcuRIz+0TMYJJz23SlGPJltSSNoxWG3rv+fT3UPPPNJXNrzKm
5y60UkSBQCIBJMwBqVpswyIXtdzn+xtrDCzlhLaKZbnIHxWAVwL+qFiufP7ok1b2CQSMRpZz7xYU
67fM3kb+/8QFP9vUUE1Bkgn4eGjaYeSpygCf8Kd68Ruu5GgWHrwP3yjWiR0ffwIo9frpbTvEX9RY
MUaSX3bZ1BAkl5aiXHAc35cR1aS00UfAobXpQFa0mMjJzMxyVmVwdj7Hga0NjiKhibZyn9q3xwRr
YXY8j7WdF1lRZGxYXPu5OtfgTqa9m0uWdwS8rTM6konijf19frzOIefoZMaQxXXpF7M8kIs77PK9
4j6KnO3a3ONizFeUJbOQDqBQC/Z01wJfNsEGncOJNzW4bZNXkmPeWnkYK3KXQ3I20nSRgyIxxiDR
Lc8HR98M2VeUmDipbYBdoDYjQTLpxV5eqhdCL9VTYR0Mb/fVspLb/WPqPCL65PXZbNvNFWk2bOrU
IZGGFkye3s5v7mWqKDYpUivdh1RcevXv9zyzxbsDTBA1J1npKy24hVxVYokVjZ7y0zL9/zi19DE+
du/F+3Wt3Cw8ABXib4vCbpcPiR7KpQma4g4vdLSnDU50NmtL2FlNeUwtfhJtMx79RZFNonXykOuh
CjV9BnhPaKFfft5Vh+bd4D0rP67Ub/58RYmxKXH9tzzVAqgUqHC4i3V+7l/RlXTOXfNBffjxcMFW
ye5p3AshGoSKgzagesV73y5qeu1DGFMjFa1Sj2TRJaA61LepmwPS7+XjUBeIU/RycE6Vc29Y/BI9
qOsijXFDW3Tuu2/twaQN0vanAZGGe9TeUaXjUNx8qa1kzRiftO4iUx675aaSWyy4nj5a0JTLXHNf
2TJPnIz9kZrQFI0ZtCqndpelEC+5N1kGsJkLiiE6sgOI2+voOF92CiCFMFuDhbgo/Zi2feIJmqfM
jIFSJUXTwgDXJ/cWHXtvLO22xoXlvhgXnq6pEGOOCFrgM98EzwCyV3aATQTqWvylhI/MHeu/6itj
iFqfkFzWQSxOrfPJfa9Uqyx3xo2NrtTYiv4EYVtbGSGFCWuKBbtRE6GuJ0SHeNdF1LTgIfc+sk3X
9fQj3L0iR3ZDZtlMilpEi0d5totjeNvEmPo6HG5zu7IElbY7C0HiKbXCMxA30/N3blfsx4aNa1/A
WKUg82NN6ya4afd8wtaX821jvUc0OR4WUHgn3R9LKrmvT4/cqTNOCKIyZijIRiPvA5ihs41+3OYL
z4Ftwaysz/Hj/6tQ2O8JVreSHufYu2f0qslu6RZPg+mYDjqn8Gp7HN5zy+p3R7SA7r711t3DXbbr
0JH6FALDBwgdu3kn3t70Djaep9b+eRx2I+dBvZlZxRpWbXkNoZGf7QqKmlYXqklcLJWwxwBzehjt
JrHVyBVSOhzM52ONdeune15+abMmvSbMXOGxD82WBB+ExXuV5hHFwMfLWZwAvnDsXsXqjNF6Xkpy
MypcU2XuchWkJqkANnRBZvDl9pw9JIFFMnTTKZyrtRkWrikxtziLWg1ISQslE33uipW3Vg9ZHmWH
nPXX6/d4sw90RYztFAKudqcUCYidMIIUVG7yFt5qlyy0u4NV6PA5lbPHSrDMvnFuZOuYO3tcbE2n
PL+3FGjZ27z+DuY2iyEe3kW9MF2HtvCQTtQqjwuK0XV+N1/SazrM3SVBXo2ZOYNfjJHd3lbWA7Ze
7XTLoUf4tmU+O7Z4peMte7GmyTxZurbow2oGb2NnvbsxigFo2D5yMdJ5KvrRiLMyG5WS/J+KntpH
efcKyMF7w+J56iUAuXZQTNCQxXOg4bAgQPP2fE4wi42O3dBc2lq/82uWy3Fco8bEBXFfVFrog5pf
U0zXH4/97mt5vOdo31aYtz4gxqKYUd/mbUDIRUoOwgPq0XNo+QJv4ntrQEhbk2FMiNqZUp8bi+49
ozXpFq1Jhwd698UBtBIQhU58QGreWTGWZB5J3MTpclan1rZVAD88ob/6tnJDFf233KzKVuy64o9t
whiHNMUEOMgBRcl08xNGJLBvBs0R1+/wZglR0zD1pKmKRFQ29iCzGhIZCIaXYt7rSxo3tub3IbSf
jijhx4g9uBmcrUh5TZGxTi0phLAgMqLGU40mYgENC3hMIhN2fy9wCtqburhijjVQZTh33bAoCaSo
5JYKIT5fF+CmPVqRYOxRrfUCtg1I5CJ0tDqrX4C401kRFt7+kSdbEVr0c2WQ8llM46gHL4Nlp3eF
Vdd0maM9cVHZtqL69fkwRqkNQr33I5zPqfcpouzjDbY7J7f3jwt6ELcStKnnK7YYoyTIQhuPggJf
pX8rXwkWQmTETkQbyRMubiJP8xjTFIZ9q+gf6nBy325nWkEdUEEGvAH39cBjizFPlViYADiAEEsb
KEWzXez0J+EIM8ErEC635TejvpIfY5ZEAEQXRqsuGcNzfyEPR8l+WjzvdS3fzDytlEJjesKKMqqN
KAcZJJSV3cv57e32gDEMrDr1HFQkn6xTuLtOkmeZWATIPhHyXkygGUCAPNd4ykpOWLvxzamMKR5D
/1GQGmMrBqPuZFMEuecXgSoHdBegY+M6SxxzxLa5hHo1tiQGiTCmww8RXRNWL/E0YtszomKsLzPV
umoyFimYsEgmAeIvXlT+Dr7x4B5+3EXWDo4R4EsWFpLy82ebEeeKJmOcsMFRacNAwy3G+Ndb7003
AiD+ebHfR9D1u7L/Yo0xTWM7SmHVLGQwuglYv5mWLpZrI1flW7zmmsUYXKPFGKasHnojw+vhAjB+
8uDTI/fRt60Ov7hhzFEk1SoJK30xfXibvJwr5zyGAPWVz8pLdlvufu75Ucy2cf9Fk7FL2HFUA78e
XCHd+FJLtA2p7qRfg5I+Il/N8Y3b9vYXMcY2zVKrhW0KBhdi5+hw/TZtpom1f5ROExmbNHZDHCcy
eNHdd7RSPzwc8v2SDUffX4H9bhaH3Gb4vCLHxC2loQz+rIKcgGjiZXDKx/RUPwPLxeYQ2jLpOoqj
CziyguZNRi/EIczTCd0YGOO1/de7zEZiH3OLHCpbHmpNhdGEEVMESdaBCkoJJpL6CnVkB/vwONxs
9hSu6TBKEKfVIE8V6HzskQHYyOWAfljM+379ikXqvGbQzebUFTnWUSXSDBj+DOSAvWO7AeKJi3ur
0w49LOfpHs0KOr1dRhnoQ/M63ZUqvXMmr8bSVIwE7/PzffUFeEfXRb2ZZFl/E6M5GVZCV2GzHOho
ny+YsKdYB4umIVhkgJF+Nz3OvVO2bNeaIOPL1FFPZNTYJUQf0i6ZqPKG6CD7iQrD4JxvaXR+KKzU
vRweHgCnP1rxM3J8qgWE9sxEI6tDHCenNxZqZzyUvi2LsP4wxjeV6ihIdYEPe67RBmLy8Qa37Nua
AOOIprwrurFcRO2eGysVqbz7C9mQvPK80Wb6Y02L8Ua9OeaNuNxTNK1icBAZkNw+XAB4K75+i79o
tDiUGLd/rnxeCxpPisv/V08BpR1GtV90XMbOefMmda7r62Y2cs0YY4CkLA2b6eOUTi9vIZY/P+iO
B22NsWmem5bY8oK6bpqSiW10QA9gpKi3RJxGhCyXujsCz0ly2+XQjMQzdE4QuxlRrkkxcuvFrp1y
jMRcTsAYfHvLbaDaOOYuszG5zDGvPK4YEQJ6OBzVHKTE3fP5XbkkLseubrbqrJlh7Pesthg7T0Gh
fOwdTBYsgBIcPdh2Eb+OhjHd5gLQrwcgYS92AwtbD2jQ4ffAbj4uVqywXW3jXCpybPaLPrvudL6E
tz/ot6XDCTOrP6f9Pt7xjud/mOR/WGM72GZgAI3i3MErvZxdYC7CFu7uECIvg3u8jMdmfWfNH2OO
fcnotZGAPwBjXIr7gAbHNERzPUUtcId1i9ZjWdGfAD4X7pZu5u8cXdzMZa7pM1Z3mfKJZwn0px06
FmAU0ayKVwDP9y7qwEbMazKM7dXVVvfnFuqCuZeGBud2qZdwdPJ/GN1fB8eYi9QA2kRcgRekQbA1
myYdQCVjmrl2uWut40+M0d3/jLAdgHMXtqK/NXOM7SgRq9ddAbpQF9h447Xfi+/NO48MT4aM3ZjG
v03vyTbuX0x67r62e6VFV1qMUwPy8G7pnuHwtvV6W/PGmJKMjGEqReANSw/OWPZX0PArjzGe/Bhb
oml+UpaLsyxoeqegAvIxuMbTju3A5x/tYOGa1bpOOkOGCkLPVffwnhwxNTB7CPdMC9c7fLg5Wt1J
OUknzEhwpMjhkIVv1nJVgMWHSTm55BQcTatyI/cEqEUOnW3v/4tHxpqgVCx1ZIYkT6hkji0dhKWJ
wkYuCxCa71mLajh/H+PmJMZKR1gg59kcRdHswN2Cmobeow+gQuw+wzjGt7ud9+qEzscwRsN9qHCu
BDvGKpbqhNL0Itdxtt0DWguBuvEo3C39/UCs5lbjeefIWJhkmCe9kCFftGZgf6y8xx72xkKX/+uy
qyFw0dmFHdTXD5Xnj1io51TSS2Q3wCRmgwEDCV97+bEDZI7nYCSfJ9JNagYRDVVWCF60msIEkGac
CX6ysHieXaSI0G1AK/uLujuCQ7TdUg53WyJd0/tNpK2hpMsDCEh4RyQPG3pBa7g9yVS1bkT3aGFQ
0UQjDC+HsxWFYfpZl1R5CS5V8plPKS3DfsJOZyit273paFAvedd+SzvXJJjbqMZVROSGQDtt+/Z9
cB85xnkzOFoTYJ33bAaSmoIAcl7LIwNtGXg/Y/7JwcwJ9hlx6G1Z0DU5RjWEoq9aIYLIjJr2AXrN
f3AIbPa4rikwytCp4YjxD1BA1RiVu3eaLREQQASvKx2XDuOxAUfW+10POnjZvwA5M7QuO/0eoQ/w
Cziklk9mI581S4zXDqMpRZrrgyUbhjF1yQ6oebhKvIza5tNsTYlx1V1dhdgrOy/GCd2CpAFEu9Iu
lj+kRyD72ny0+63gYE2RcdyG3hc1kio4rooqFwR0fI/GuaZszqZoyzBRB5DolgY9xI6IxpGx/oIe
ifufz9fPiqPfbFUhLys51qMRApycMHINwl8IvW3t/rE6bCWhELKmyHyckdo6Yv2cxDt9pKFg1ZFV
EaBJ6qkt2eV4uc4YxxCxxYWinsx8WIQItI4YsFTHvcXb5rCZy1vpAus30hzTyLhXS8bj5UWzFMBU
whR5TnS5wVZmrrZvljLW9BhToXRJYvSLMbJfyIv4s6D14RadqtlOGawZ40X7Y0HoUxXS+8fv3KvG
O0bGfqjNrMzDtBC3B+xuWhAbeXZjK5Rb88fajbGaUkmEpmB0onlorGWtWnZ3s8cqWXQ5czSfZxA1
xnb0kz9JabhoyMt5BDSjezHshx0dd0/fOeHMZnJizRhjNJoyx9ZaGbcM6O7yvvmmvn6/ru2b8eiK
ApszmHusTMBuaTBzht+V9xHFcPDjwzJ5grYFdO7tHgcsWz3xKrscU88mDnJ1nGcSQ4jR7p7bDMkz
7+zMLJH7pBI7/PqzrX47hQfkq1GN7C+KaqUp4O6Q5uFW1f5HNPiPvWLH2cLUN1Qh+PApyIthpQmA
YN8D5xWYLV8dqznwPDPHBLMDtDKgx0c9XiKa+i66e+ThSfOsFDvElhC9TtGos+h5gfgicbJ9Q880
CqgcUKUHXnyXIAjg3WauHBmDUSbJKAMSYlFJbLme96G9LO7+imXD+3t07vzH68wufBL7MdPmEjcA
8c3ZJfalwr5hFZvCDzBV33mmiuOj2R1PvjqoVSx93DfVPb+F34P75C65FAfYqv8PF4ExIKUmBVk1
LuRsBIkv52dx92K6MbGCgvoPKIhF2Dp53aTwLh+bPNBrfwZE7Ic1RubFvX3YKZedczx+DOhxkd44
7oVNF1RGJE+5Dg4HNNW8nM8+ysyFszdj5563/4ITGhjMG6XK2nZW5I+z8+8KD+kBXl1nszK/Msds
eqA3CrQcLM8goMXjsQxE9VfUth5RLuD5ls1s6poU80JJsqqclBzXDD1dACbD2xzp2wBLUO8Mj1Lv
FXtSsK0Hu3qWxUA8KCGecWGXP6GbOAwkAkYBCOGmdr3f7SwHHVJ4wSydFZxHzAdy8pWXBZsX6NW4
V5MJ5DoLiWqkxrEheqQYsbzb0S9e/hVx1+P05TG9Lxdkfu7E2SaIw1rYTISSZro26jroJzRHB45i
+xH9iUcAh09ewGAwsQlQZyJBkBfbidp65oToteelp7k6ytiUSRN0bFladBRPjHkv757QOWJznTgv
NGH3ORGkOiNSgU7tvqB5BO/OS4pKtG8/HFqq2BTFVcux9olg8ZIRPHUxmYRHD8zROZFB+mXpw3Hf
D1iCBq8w7pfNsrvx3nd3Gh2xM8WzbjD4QJuT4H1PB8rL+DAWRycEQGYm4L1ERZGwHZk5zsxPRzEO
wtRTihtptrDfR/gaC06RWdNF0el1w82EZL8RY89VrOfSIEHqlbH4IFcmNdrqLA0NJ6jl8MS+UrPa
KAylAE++SouZziKdsL0ntYKY1oWFEb3/xBX7UK16wc9EEVxpXUrT5lySe03nRNHM++NDcpjYNgwM
yWmKyDr1DvMoQzhnqSfGe/Fr82Z2aJiYflxnhEeEOZ62werdVAaRTO6x9PaBZImlKYk1mX9wQJqi
ExPAdTpQRZlMWQV2yj4tUm/IGqolh9Ggav9jIOpRF1S3zCQrzTIOzS3mNFVXsbMB3YHIMX7OMJJa
08e5L1NPj9Fy5B9KI3CjPrYbjbMwfUvJ14QYQyxrgzRIWZN6WC5lJeKxiL6LmszhZpOIBjg+9IFh
hRMbKJjqLOrqQkQKQwjrRyvtzOB4XR02aBBAC0pYXaPLaHJiTFQjG10sNmLm6Urs5tVxMlFRmFXO
7dk4FyIRhYCCCEixD0O5apGohyidVFPJvHwQ7rWxsI3GsHT1NR5319lRPqf+lisEQjrGtkxdURS2
29LvjS7H+sLMa7txYafSSw6F5WRXIcBfFCQMUyqmYmDHAnN/DL+t46EkmUea+2QoLSOorTQ6V2bg
NioHdnvrcKS/aS2i+6zO46QlfSzicPLUdIbYaRXFLod/r8pY+AFhiSZoEXn5iNXZBADV6v1SzrxG
01svl4vUFepe9JSmD9zrp7PJD7wQFpIh+6+wgHZxLuaC1Ke5F4m7ts3szjxEaJz/90RUxCaLp5NV
kxVaZKiG3OZx7gXRfVsBCGhZt0Zk6w+oKLoCyWmSbrBYDUqQaSEcW+7ZQrN/J8nhD34eIyCmohAR
KDrMyffmUHdlUeReHTpEPev5Tin+4ObDLP9Dgrn5rR4rUxKDg2F2lPklT49G9/MPuNAIQau6ahBZ
ZKxkAqg4sZRBIipnSxBhWRTNElWOAm8ZF1UDDiIAyYmpscFqnBMEOD2oNESzh0imgnSvqq96HP3J
mZvYH4VshaRhP9DnmwIw8FJvApJ7U+GYynIoff71usS2rIv6i8RHUmN1GfW+qZQ0kXLPDB5U5amR
1d0caVTEBKgglM51YluCW6RmGogLicla5VQ3aiRnzNwbo/wQK7GF+0iK3A7nnnPxt8zymhJjYzoi
lHPQablH6OvAue88Lpb/r0QWadmshKWeeyrW5CrnJnSa7DzWHFltHAx2bEGFsRYJg+YfgAMrKjHJ
DTMshdSb0zcsazqQfD+L0T5LVRoTzvNrg6NPtJhrI06aIYQCaA1HZYrsVrQaLyU8bd6iAt+iYtIM
qL+mysitlhqhEPo880TsyKSVEGC1afUNs1OSrYuZz5Efm45b/Obiyv4hxzA1T3GY6FoBcm9N2NAG
CfasdpXAp229U6qLOn5XaypPNItdI/CUnSbYzeCZcmDBjNjitBd4Eli0jnHlnz6JfRYFRZzFJiQQ
9qcu9+bhNtT216/YhuKDhI4YDp3vaMmQPivnnNayORtl5kkTEKSDB1I/XSewzcMvAkyUXaS9OoQL
AV1vaCwf8vpuMN3/RmNhcqX7lV7LUyPUmdcZj33wNBg+xRW7ToNNB/yffvxiZGF0RYR0So/FXAhD
JFXrLIlE7aPRmIatqYDmGouqvZXLoHATjYQOUP6Q/RBE4kZKmxza0UxRZJNUq8v75OH6h/FOkLkm
QRYYerII2DAe8+m70L//t99n7kUktpMCUPPM09LZMdXm1IUJZ+5yU0eMZfOhAZxMlW3ZmYUm0ToR
EdHY7vpHgRzv/4AFQyMLWAKGJFTm6Pox0QMhwe+TEM2M4XFseDd18xBWFJhD6OUo1/0pAoJKV1tZ
hLEB3sNhU0aI5sW/nkFsFCzDPQUa8PY8If4ajUcxf2tyji1YPvI3c7MiwTCBApyWTzVIdBiZy0qr
k1zxcTIajj/ckpUsytgUgXU2JmHhmhSx6eOqwwMl6r6K7VsjjxwCW6JaEWDRmSa/G4gY4TFnKuVO
GLpzpolAZEt+XtcqHhkmPm20JIgHDWSUXqetfiao2ev2dRocWbF7s6ZBkYVxlsBK0FFiXCTj+3UC
W2cuEwDX4JVgICXB3O6871SxX2SF5vM9MaUfmnBT6sGMLeK87qpNXiS84JGX0HDTmScDyRU9RDkZ
77jyeewx76DypoMXf8gqMNBQ/qHAnIhQquaoh2DGn6ufuZ4kWKR6KKrmoisvY3Ke9ZBHkceT9Nkp
1Fk/d7q08JQmVEyf0o7ndpZv/p0n2VQlVTENrBr9TKHLYkCfDHrm9UHa2zUJf5hSbc9JI1MZ206Q
ixUNO57Vl0KcDqJvuNf1Yzn/38kDog7rW2Udb+LP5POpnKdRMTKElSXSl2F4rHrlqOfP86DsanHM
OU+YbYH+oseY6mAu8X7S4GV79Skuf/Q9xxVs6ju2pv7NDyPORurmQhPw+670U3l55fz6pkmAwJGt
wCit8TFotYoR1K5VZGSsMm8UXNXA/jHxlBY8nds8kiU7IS67X6EYn49EDvDgKvQg97Ipfq9SpJaD
0dGafYpyCy/jyyIIf0Q9sgrcVcyMIzfPonWSpAuGNkJGZEj7cOcrU0D7KZj3szH1FlEF3xITVXvE
SDm6KOQiduOmui/j+LU3BKx3LGfF6oMgsIkZm/vEb1PDqsoossxu5L3hNoWvIZY1JCA0YRzys1wy
ray7qk3wzupV2vyIxQ6S+fdpDwm9oRiBwNZ6uEomIh/TQtHrLEckEfgWmU2rAK0xfr5+6TaVdEWF
ecdjZb2cSQqolIHdYshJuZnrJ+PbdSLb4vqLFQzDsmmomJhkwhbK3NPbY2u60fDYxhwS1/hYSDD2
WNTiIQkWaSW5M5bHXDmXpcVNSfAYYe8D8qBCEIJK1b1P5VNf33T17r/JinnEqLEg69hHD0ake9Ry
THKcZ+cPSBgmtAtlAcy3MbJS8qKIjbDOPd/wb+RJjaguiCFF/su+TmjzUEw89rCESFQQc3++JoEv
V7OQ4zk5KLVLgNuch4Ri3gL7Mzhh/aKmrO9Ynu6GbmBQD/n7z5TEuJVE0sJ26G1uCYFrDLbhfxem
b4MR78Ps66T7HN62vMeaInM9U2Ma5rLJcs8QsdDUfParghNb8nhirqbRl1gMLICCMIz7ur8DxDpt
tWNlSLSp0VvrJPHr9fPaMvcf1kbVTYInDCPFNIjFPDFxT0cR7xc6YRTXsPM3xb9cp7OlF0iyI8MO
SG/ymwLKQzHrZQUFnI19Gd+mp252k4RDZOuAVCgdwC0VjHCy7mTKsjjrZgWWTf8hx2gZj//gGiEB
ZhgSnLxmslDhTUe0WC/hHMcwz171tKqBmJaFXtx3M0cV2CaED9+oYQW8jpKRIps6owu6jOX2wgyr
oGLDKi3usQDPDeLIESWvFMn9nLa0Vn9kBu+xuWXwwBymX5F7x+at5f+rKKOKC71swgH3qpqcMg4t
M/oRz/8++y6jII/KG1a+GRobrethPAA9Y0w8XU21x7oMRlce5fFYtr3Pi3E34nYEuJqoLHlrBSWe
zwwBLKYbAmNKvCLy3SqMbuUQa8Gl1p6r3agf/WJEqCEOtJWfpFGzdLO/1/qO5mfDrGibkIxKJtr1
Cr+7/dd34tOHLeq8krQ29K2YmH3iEWK+hmZPI0xealG8j3WOrWSRBxdl+kSKOVRMGgNRuOsSL+km
NxdpFR6j+akzTCrLt0Te+6WnjamtRc6YxHA/kf0nrJoKnmYmLtAH5OeK1ULtxdRHpgS+uqFT8FNK
RLzQDhKvuWxDecHnLzqMiUa9cDIbTU28bJj823bIsoMaTZemB+rtdY42KWkS1qCIuKG6yFAy1FlQ
h3JOPDnIbVV9C8OaFqPmXqfCwor8dXArMowV6CvNT0tJSjxttmTdjCxkG+ic++5M+vekV2ADKidp
63MfKDdiMbi62e4UacSKZHF2jKCzxEE/XP+oTdZxdWHGTbgMFoy21rS50gdcKKDrUeng+wmNOaXf
DbcEkwdMPcCQqjLils9XY06FAn1mBHdWNKJ9ndd2qo5PWl3dZ2L3jK03IkdBNwka8hIcLZU6k7mL
oz9UIV5uiRcIX8JCtcWZFq+As7KT8ed16W2aoxUl5irKKmJjrQKlabpIwG+JgQeNdWaagWQ/1igO
l+vktjLLMhJ7+ENSRIfV/SzKODHjsIqFxBticQZkehY7aglMvVQWA6sdUx97zZLWJqE/Yn457Q9A
wK32SpmjazhM3v2yHe0QWyf/5P6YMgRhyIpqsllZY5DGXhXxWU1+RJ2ZVnNNpe7xOvObmroiwsp6
6rqQzD6IUESDijcQ6zqBjbBGQaCrozCGmOA3wMLcSPsyJnrixVNt2sp03y2ZtKC8D1GzdK7TWg6K
CXhBS4ElR4MHAmwmVMuxu1gcS9g2NZff6rrdh11zd50EO5WxmBvQ0BEMIoqC02TeCXHR96KeQ2Dt
XB1yI6N+j0e3Rs0msXIJvT7Vc5E8zxmgvLX0VRpiKxhHW0cBYiCFlU8oW7W8b9o4xE/fJH1W4EpS
UagzgMFhJvLLHM37FE0TSob5JZkO42MmASmY9Hbf3tR1A2UWv8ZS8abAViZKxAkmNszEp29h7FLr
o+tcDNAHh3ZC5aD1qU7FZCqPelf6NJ2FzB2zedhdP5XNg5cUoKchKQCAYOZQ8igsh3bAoVRq3Fhl
2OD1QcT531t1BW0j/1BhxIzttaXRBSZCsnBnxrdac8j95+uMbMW0n2gw4huixkyNEuLLhqcIMZWE
2EusfxrBT180rHpqrFCX9wJAaq4T3rymkkFMddl5I7HzOUkn1XmHLixPEXdadgz7r+2T2HCIbFla
cPeLCnNOZQEsYIxppZ4QqRLaMMbWSdMo2ddlS1I76sl80jWz/hIPcX0ou1G4QXYLG6WFCoDTgh9b
Rtx0tIh9nxP+bSvQrw9jjjZtijAfijj1Gqe/Ezj+bPN6rrhmzlTrmsmHEUTbppjTRq3safwR8dBy
eAfIOLFBSeSmNqA4XRA4QQAIrelnA6xb0wg5folHiXEZYt6aYS6gsXYe3UA6z/t+3tfyv3/+fNKU
5SNW4XDbJEMXB9DHsTtWQWlr/sFIE44+btoqPOBkoiooTRpM6Jh0FXLdS89uG/uW2rkwl3HzbqbH
vPh6/Xpt6tcvSmy7lpS1Mw4fvpzow3HuHuJI+xPjtKLAXC0tQN5+kmCc7Fy8If1dwVvEtQjjN+e6
IsBckSDr47iNISwyqLCuxwxznJl+F4uXJTAJlJpiwcx1qW2fjypqugqMfcJm2rWC+HE4ob917rNm
Nzd+cN9k/i4wfZrBWCGK7+Kn6yQ37yqWaCsoUZgIWBgxFjCDUAi8JirlNTFPjRZTVeB1ILKDsn8F
ESsqjCxnzQCG1qjBkwyhp4xWEdtDntJREWkpjTmdlQa75pvHDgEokE5DOiQNTXK8WXrkcc2scWQV
2AwqdpLVoy2jJatV7bzzkWvpHnWC0Y/rUtmIyFHqWMr3MpYzqGxytB/7pRsI3xuVIdWayR7Cb7J8
TMWX9qzpvKfw5hloiBVVGbkIgN9/vvtRG4OVbonHjfoswi3t2k6yKmUwOX1UPELL/1dGptdHsc0K
xE1oHbBU/V5v8dIIJo7wNu/+ih3GlIUSgrNUAzuJuEcrfceJfdiZn7+UCYeCh7aB0uvHfMuKC6FB
51lcg4sqP5Iqt0h+SPLOajOUYC55pNlB6zzqOe89uM2WqaBtBE20qLd9Fl6RZmWDuDPxJOle0YOz
3pscp7ypdUiy/U2BSSCkuj5iFgE+oDMLOso6lSLxLQpOQlml1Ai9UeEF0svt/s3GrSgyDmHK/aic
ltGUNBT2pRZmtO8dvcsR2QcUK4P22nCIiWjPYfqlqXgZ4OsSVX+rCClSKiY6+K21/CC12b6oOF51
03X/w5/KFoTquEHoN4I/gHzSbg7ujEi5bRWNKjFvNoHHDGPiurAbzWQRZYR6zZn3bOX9OhNSdUIr
zukIUVXHcbe/buy2LxTGKbCoGMUT1Eg+a3YfCcUwJ/j0ouqsOu53faHZ4TQf8pm8RIWMCVC/fazN
7jGsQy/seF39m8xhgzByqgp2zLB5bWMQdIEsgzHNlDZUwrjKQ17V4/t1NrcaLpG/RneEBAgScMlY
P1MKMzmN89RD5tOaUS0fAeU+q3g1BpJVlCe00LVTTJWjMlyidnaSXnT9NNy3iUzR0OVOpDrUMXHH
KvKGUPt6/fO2hLD+OsZqlm2exdGIrxOblAaNQcvk+TqFrYAGr3lx2dRsINBjDJjc6XJSVpgFytJD
UDdOHFVuP0xU3CM6wHu+3+dKbF+nuRXRrGkyJi3RjLwQ9EXmwde4V6wgAYZKefEhzqT5eZ3Wph4T
zLqgIcKU4CaYS9IraR3rBOGTLj9naCDMKvNQBONr0qvWnGtnpXdIHThjqL5FScEL3tj57A+/tCa/
nPDKLxlFHGZGMKUe5sgU3Uh2KN1jXK3a9ZV4btuHQAjtUUPjbn2qUCHKh7CnNZIHdhfaYVe7aOJ0
TcResz9bSs7bNbHl+8kymGEYS+MxW8QhYTuEmQrhkMktopvskjSc6GLzLY/FGJIO7gx0ijCV3iTR
5Low8dotKiw290Orbx6IWlhZID40BqBlfN8xAAkk9JyIY6uYgTLsL8qMBSMpsEZ7SYTxHWYaNRMN
h5u8/TGWP6rxhyzPVMzRYVadBISVxFechmdc/gfvmO4TdcxBoNb9+fBFKTCKHsAOXieWll7dF0a+
NORa/TRbs4SedTM7Bu2pjnqO9d68YcgA/T/Svmu7baTp9omwFnK4bQQmUBIlipZ0g2VbFnLOePqz
we8/Y7KJYS977LmbGRaqu1JX2CVj4Rv63Oi8eJMqfdf5PQ7dE91UwVxMLZltXhFNr1dlyBpiXBSj
C3KUkKOBI6mAHYuIwX+O+3LFBQeDOVfC4omy1FNYqUIut0ibSNhnWxr7SvgupFvsu90IcWrfNxuL
xDCDhZFC5J1lGphIz/sSU3KQHbEyzLC3K6yYifiPAom8KWT4IBYt6vQAXqZn1ZwPCjM7qvGeq3+M
HGnx+lHlsmBoxVLwI1wwRp1iEQ/wKTOxIO0cTtti+NpBu6+ZQBfuH+Gy5b0gRTkvKex4n+dEJBbU
H2mV72Jx5ymc7Ue5OWo/ELp2EXrlS7coOkaEtyiPMhBiZXR5ijcDrhOnVqqRwegKOvai9l9VWJp9
wSCy6DnxOhNRlpYN1CuvlVtPjFxoWpykEOgr3d/WUWrFHYy55zTdEalE0gg8I1ezeHsXNGdRuvAm
GrrLVGA9Jq5RbVLxI5MxZS2lK8DxP9+/vEVCODr0FGiohZ8t2wUhDL1hw2FTwkUnw7jKx65DGFRM
Vs37BmnanPHmWLwwHdnB/5WfaSSOoPGrsunhhxI/JYL42oUVUVnJwXMsRz9sBDSvIqaVEdPeTKbx
2CbWFLCKvZFYjV63G09DOVYpBDNtdVKryWsV8TmZfkZ1sirQTtEJTpDG68m38lFnlbYWz9iAgxIx
+o0zpi6zavikbQ1IadU+lHU6ET1viSxPthQhCLh/n0sHLAqYr9EFlcfzmBJWX/Hy1hNlREHoOAWp
rnvtmBo/Gyr6fC+JUAzJIt/U4aBg+j8orCrbpujpus/Gkqm8pEBFjkIf9WITqLjBPDHF9lPoVthF
RxrUeUUM/90ntnQ/oqzzWEqDuiNaaa+VbTTw0vYRvqH5JDfLLNoWw7ipgwephTbcJ7V4PYqgSJKu
ocP5jKd5oW4FWkgQBOiJG6uRWYlWVqO7ijUCyCJCRcKp1oxpoOLwFOM167AcNrSTNPmPnFDOTPaE
XgslDbgW3VbnBFPN9lzF0pxFQbs4LupmshjDQEWF4+J7U1+XKYOHWYpu5BiN7iquHXGbQvEwtVGk
GBMmCzu1PCK9alZT/Nq28nYQ+VWdFz/9wGCQXBRs9GrzCp7aPDrsrmWtEzsulvAWdcOwdBUVrTXS
JixQOUSnM5Kc96Vt8fhUtA8LGorecCfXxApJ9sq6iTGczzfwxbzWr/RIKhi+alHcgGCrYRgU8060
THeplAXckGJuMDYyMxJL2ZTVVoA/7rPVfYYWNVXVMZ8OZ4VpbSpjNXCRoVQ8RhSNXnYK+VQFvjO0
MdGih/uElnn6hxC9eLBBx6rm5RhzK7AHpOoG2+hf41Zl3A+DHRptomxqvJmmMnUVzSN9qv+o9Kcg
Ke1U9e37/CxJgsTPmDfILyo3A/TxmCe1rPqp6zcTOq5UgFf+xGQCS+CWpFuGa0dIhlQLTx9b0kly
26rwPv3Y7UYOLrbwi19BKzzLFSrjqfdyn62lA4TFlox51B1dxpSA633q+9hml7plVZmZ/isSkT3h
aifrD/cJLdZyLylRpiLVMIbQ83XqRgDaMcUxQMe0USuHWtZVx+d1rHodq2Yj+3GHOQzjV6t6vtlK
PAfsHcONuFI161Ty/0IfLr+KsiZciKWLwwB9KKSTpn8K/HeU84KUBaC2pA26gmACETZGM2SKebHP
0gDNibAjcWGrzXb2Jn3DwhRassaAqECfLvq85h7ua2ulJroOUE4MBIp57RO9tfw2/9CacluLnB21
yEmHAkMtluQHOoFpAUVHK9R5Z/KFO64Uv8lQR0wxSDlJJOieREk3hRZLKIaWZSZZtMRr9tBQ1ujK
PC6Gbpu3LLTbJLJ8JAQ8b7LuC+uSFiLNh6l8NOyIAt20g8gp57lRSV1JHNxIEVwP6FZC3aySRHWK
JGb0wCy9j9BLhs3gaIJGRzdllGWhkou0QRP0mAJKS23Vh3p4k1pjFyg7CS1A+L+2xqAyLDS9N+Sc
cEMfm6hi/kkD7Ail+3KQqAMXYMxWCZBVCpqDF9aPGZIEqS6tJAUZ2ykz0zza82W/UyePhH39F+bH
MNCRjZSawBu0uRPHKBxFDXO4xlhu+1L7lkaSWcTdWitZ1aFF6UHmGk3LuFq0fF1LD2QyzgUF0w3Z
NLqD0T9oaA7sRmWvM2PvBVKoxgAvSEdzPp711H1mTQZU/hGN5np2wkI+s2oHq8w09Au83pfTRUJ4
CSIQAsQXptiueRKFQslKDTdYCntFV56y9Csbt5yq/fmjU+ExaQAgEUFAnoPKzim1HiMthikKmeM3
PtoaU74G6jXDFi8YySsqVBaylIeg1jtMThRIW0XaIVSAAZ3/Rch6RYWyItLUBNgbjMvpOu6xQ0+m
yr2IXDMXCLMmtDytMe9f0pKegeIM62OcfQB1S8XY90pYzBM8mtqSRE1MIz6oymlU4dELO8eutNzv
SMl/8wEzhwGdzf0PWDpXCAdS+shbQ98pyc+NjOv6nIeeywMp0i88NP4G/Ee5pEE9N2sVlRGxBY1U
LghK45IuEyVl1HgWGUGNX0YWAD6H7u8IkwS1yAJgNpH4pWVIRVSHyGA1WyzplMgDwERHaRwlcuq0
2qnkuzJPcncK5XzVjmpBvFT6VfDlIxC1KoanWaQm8AJQDlBBBLlrDW4jeVCMWMdsiD9tKrEhflm+
tFJgZRlr88n84dRbTQF0CEwtumMwIUoJPq8AtDGU/dwNjFds5p7STaTutH4tRYygfOmaRPgxZGuQ
QjLoUZSSF4tC9bjMVcvczrxmi/zwPu6k5z8X60sylLkYItVAQTbO3XrCS2mF9R9Gz5gnmTXz5sgu
OKGOTNTrAUjnUe72XUKE7qsty786K6CX6eiUwQtwlo+L+KmtAz7XWjChlicQUI1Xvvu6f04L0cU8
C/4PCUqgtaHRpxCTsK6AAWQSjl1FjGZCe4Idh8NOG2SLK4sdl6qn+3SXIn7kfDEjJKC0oiA1dM0b
QOL9ptEUgGzklbQyirRYFaHUktBrgIPP6zC9CLRWwyAqp17SMIJcaGacRZKtR5q8QekzMvliBGjl
/Q9b0jmMYmvo+sakI5rNqe+q+qA3kLV1xXJcKYaGx8jkjNI+n1h5saXub+ymAQbeHNbBRc+qcnG9
g9DVeBBAFYRI2Yx66UzxRip1W+sNU29MHqXUPjTWQPox/SejURxP660xD596fTDF6kWVWc1SSyIN
YAINEyCAB0A29fqLqhHoEX6Y525WKiXRK9k3A9nrGD5vyQRcUqEUp+p7Me8kyNww1BXsZ6WYYgAk
SN0bC+f+bS66V/hXDBFK2IiNTM01R1Kei6EwZTmSQV8aNnD0aDMrwrlI2fNAMNoVwnoQd9gMaRaG
tlHL4S9MOHrz9BnyDIMm55H8izsu/DRS06zKUbrcjuI2/aiLgjB0eOk88a7T8BSRsM+JznOMfQaU
77bErdWcFSarqfKsYGA8Q1hEqEtThhTQERoYydHehvhLx/49kQWut0gEyQa4IsB24g1yfVsG79VS
og0gEhyQEzDLap91/V9cCfph0ASKahPOi7I8Rp9OOUKeAgP5dU60ZF900S9RwURi8jfhAjqkVBkz
rJKOgsE1P3UEGLqmKQs3qupVlHE/RvGnkIY7KO99OV9w3/AQsgS1QhUN+1uvCY0RHwJ3qcmBktN4
xCg4h2v8ra7haRH1lpJ+u09u4Z6uyM125EKqtcZLkQerc1dvR+Ll34UYdaa8/HM7gYncc6FJR2BH
t896Q1rygcdDrtETnDX1yl+HSszw4kvtDaqOGcb5fmRMTM68XvDi8QEkeigKt+b0VW/IT4H/WrTh
XsX46lQXVp5/RyutmUUVqT1sn8k4M04ahnYtGF6U04Aie0YRRYPH9UdgkCJLwrYuXD0vNnlVbTMW
9O6ChGDADzlxtHbO1ohSLVQt2qSNksKtaoWU3kMgr3w/I1IaEG9gubYFdpCsRliBOpmk6fQAiKb6
ma4lY4HUiCBNFqS//FCCAE+2+3K4xBSq6gruDkRuerp7ufWmaRRhL4wGq4FKMduofRY5XSYLxCsw
56dPgcwQywXmEIujwgTuAJxNw/KnqPv1HUDaXCUp7HhqsTMlEv9i9B1HJ+Oq5vFIiX6WNQLWshiD
UWACw9BXTcHF2zAwuK2cDzVDAxYOcb4lVZyHaTSFxsnNKr5FUhf1khD/gYPt0tJWLtuQqJMqOVkW
GkTLG4mRNFg6RBBEFk1DcQh4qtcCPzRGy6VeVrqJV33ngrlF3fBW96VjwUqh6R4D78jUYfKRhkMM
PYWvhkAu3aDe64DeqAwsSsD4x59TQY5MPzdYokuKUt1Y8aIs16LKlYCeq02vKAlXnP3faFDKG/mD
WEtRXLlJLpmrEvN/Qsxow1i6EHQO4FWLaMlQ6QxY041irfdhBa8YrfWp+pVGfzPEDagmzIShTQ53
Qj8ypUZQqlYqKkwyqytf4yyh9O229db3T2uWneuHGZjg5yy3jKcFAI2vZSvLq3oCkice6arvVvKH
KlSkwm7ULmQBbrIozap14TuaqEjg3YMcoxcvWvSeepixUx9j7v0+Q7d3A4ZgB3A1eKzd3E0daWoz
Sh28+w9hJA3rSc76eSrNUADXyW8REblcrFmKZmWxytARFgUq5JJLNfSDFgz0do0dRfdP51bN8VQB
3j3CKzgdoOVeXwIaFsamUPH5lbfSjIw0zUkPGDZykQZytcgaSBAsuoubLzMkhn0NN1Ad9PAE6GJe
fL3PxtIZwYb8Q4IOsMWq9stBhdTqI8m6EwDo7hO4FVagUMHgzmoBh0mrBdbmBGMiC7kb10NFApVv
3UooUJUvisgcuH5i+MlzSHGth9cEKe0ohh5jSYCicavO1MdVUVj1a1fale9w2zDbCx1DEFgMUnLs
Z5k88KhXumruSaYul95mSLn3jEdjqlSlFcNizkJ7yx5QIDDDrSHEny/0QvlTjwuyVprAHif1VtZg
1EpGHCD0lS12n6XUWIOQc8Qbe4Z9u3XY87miwYVHeKVgfPyacOdNoSZ5eCWhbSctnDTzLewE8OrA
DOPDfZlZ4nGuH8yY6higotHOMToWtZmIAMvQKjcF+p2Wbz3sbtBTR/QikusaUVlB3a0iYLoQkELw
EnDaKr0iLo9zCUEOX7uS9KuZIbYZrdQLx3f1+9TxZWKk9bGE3++HEImHB49E/mMeklhnHN6CPMLR
4dgQgaBXjIaCmCE6DWkSawT1n33yAFlQMJOXMhNJiwzNZACujTiH3n2SprWiTYNXu4GqrAsNuCjH
lsvNqey2icKoC86HQwk9XDgIIVDAW4luQ89HvJ5FPmzgW0OSA9ZGDvCaeL8vdYtEsIdkznvOWC9U
SFXl3OTrMoj4OK88OnWtk9Sn+zQWJFvXL2hQIRWHvfdZ6ycNAGV4U0+ibYnm1gFrIsaQt4Pil9TH
ZGjEkPFiWRRuXUPIi1gLmkUJX9XJnjqOaQP0kecsO/Q9K2e8KHR4zUr4eWTy6O1LiZ5jmC6vG5cv
n5LBQ45msGCRBlG07x/gAieoD2soy86ZQumGk6zkpbEfWjcEhIMt9WW3qZvQYDmR2XtTAoe+GrxZ
UflGBxTttRquCTyjlVt3zCYzMZJTHuj7ThCcPm6ImvbPY5s+y1O2VcKVGm8F/aR2H/c5vRUVtF2h
vWdGo8W7jzb08I+obKpSB+wUL7MDdBY4ESciKyz2HqnEOLEDH6V5rDbZKMOYbu5Tv71QUEfiUMFS
C+SSaO1uCoSFTal3LgbuzM6YSMKv4N5JoTKeZLdm5JoQ5c+ETs8839M6N47WWeL0hdNjtMffcyrr
Tmf9vb5TVNrhuFBtBFYxgvRrB1aHXqXXate7TR+VMUC8k3LLS5luZwDONcMJCJaGkXomus8rUgy+
4HB8na/un+utkcFHYJoGD168RlA3vP6IUEjVqIEEu+nkWYMPBIloIFwlMxR+4fqQl0V3DxQFRUM6
AT14XjYqPeAY9d6Onmp/HpV0gyJjkLmV0fntDgBQbI3A40eZP+MiGKlRO0m0uAKqoFLyu0Jqp33A
YdZJ6pLvjQZUbnXk67WcjC9oRJcYAQm9GBGJWsC0YjoHEHNoCtdoJoupm/Qh1wRXAXDRKGMZ1nQs
kn3y2UdWvDOm51GMCN+ZXuso8bZ5xg+tRu/YfWXyS+xteDU0WRhst+euz2PMQFnEXCIy//OBXRxI
KmYKJooD0Q2HurDHiq+0g5FFXWkqgZJjMK9ARYdhEhcGlQCuByCfeWACV02Xh7tWTLommbDOSOuI
hNGz1MAiSk0nADUlcmlYeaLZ4xTZlfrn5hhFW+wMweghEmGY0rvm1xeiJK8TQXCllMMWvFhV3Dps
yuN9pVk4VTQDoZMLzwdgm9K5ojKpOvS/+zjVLBQ2fKdWHMkxjkdaCQ/tHlAEDKN0q6XwYYgH0UQ2
Y4/SebAymgZdw6JbF9OVIiD7VGBp/UgqpUr30ZCHOkOSF94sqH4ZZ7wwVPhvyn95hbpGlNeCy6tW
Wpqyhm1upJAswOdjwZvxkGIMZ/hjC39NkwpF+MhTql7PhTMYRtE/tVaulCYwyO/f3YKJAEospBK9
eEAp0cVrCYlLPCqQ6RNcLZW7ypyURkjNJK8yvFuSuMxN9Otib4heNJPlBxNG0FIO0I33P+LWySD2
/t/wCDAgbnCdsbhM5wauw0dwgrhCjkm3BmCeOUJUaRtlCp2+lUOGWi7RnGNwgLIhf4Jq3DXjAMqf
BsDrCe4w6u6oBvsRFUCSS0aFVR+86xsRg8mlk0a3Bgp+GtrnAHF3TTDhpFpugGXoZln/MwgwrAi0
STFFiyVgJ9dZFJtcXpMyrhjSu6As8AJQf3hXtMHQ/bpCFYhVOMDmoUuQs/Whb77nYmqYTVR3I8OJ
L1gCAHjAiWP+Bz2yNDq6kaYINLHNABhP/nPTYYw9Lu1WBRYRYpP7MnMbacKroX6KtAvmCG5Ac+Oe
K6oOgHDYBCAH30u16hyRq3jG4S1TQaIYTZ3Qe7ovz1ew/lmABXLRVx2SdCzadVz0rE7xpSvC6x0/
BLFAYXA+1gu31PdN3idaJLl6kk4uL7VfcuA3ZolOSoZVWaY0jwqj9RalkVkrLigV0LQ4ihPJ9RLl
x9ArL6PSPHCd9+v+5SySgddH8IEQHZhp12RQjkb5NEklNNqIAPAZfGM1Z0vWRclPjCTc7MKuw0bs
WQQOMLBcsEbsRryngFe42ldFYMInWzRGmVL5rax4M+2eJI5b4Z8/Zg0VOVgNAVNLmkyzVmqaGLRo
xHfb4T2bEmJguE1kwcbcih2q0JA4dGAid6nRO6V5OQkVAISrAFGWMaJejO+ROsQMg7RIBB1XKLTM
qwx0yiDlYQV5HnwQkeuWt8oyR9mv1ws9/BtCAAeHkiuoJtEjMUYbF3mmlOoMrlmaYpYi7vGnrPn8
05vB9aNeilUnMOuY+7sWOn6q5AhLPlUsRK1T3q4NrSvX3YgQiLRZKUTPf04OcsejFofKCB7W1+Ta
xquA6RZobqJVLem07kUO9LX651Ad6Lv5X/AxT4tKFJmpLXuAUIeaG3ClO1MBCNsfp28M9Hois4Zt
PWhKoOF9jCRV84TzNbdrwlc8WjxU+bTPMtFZk3i37mEmBNTac5ISRvv6yOQI5V9PjzUUFT/qmDvm
WHGUyk4osBIES4QU1LPhGWRsm6I3pFZ9y3tFAAhnNTdMvwdCr4+xdh7IzqzruU/pZtVnjxZNvuVx
PYDNssXmQ9ILq2+BhqmzfOttwIJA5R+esADy+vCCpjTwIAUlydsLefUALKaCqx8Ev8QjlZENXeYK
RgGr9gDXTb/F+xJqPJU4PzEKAzPzxcCpivApT/Nsl+k1Q3EXDBGay9BngS5TtPnQnLUAbm9TvkfU
EKAyTzjBP2nodP55X18XqcyVMvSOIAKjp67DWFS8TCxFIBNFRUkySaxWAoK/P3Z9gIk/t23j+BBb
UjJeFkLjFykA4hstSazIwNhOwvGSWarCYP8FRxgBAfQK5kDQa38tEXkoCllfN4js5LAzgRHcAf9D
0xkVjcVzOy9/hnmAAZ///UXIANjdSdeDDlAXUWo8Y8IyctQs0K37vNxIN5B7YbQxwKbxSCDSHZZc
DyA+H6BHbpv6pPLkZyyMs2oJ7lyTX6S8ZhwdjY+HKsIsA3DWaLbEhBXdBoDKfVwlnSAeY2Lt992m
JD82xw0pLVKQ9wfFNNecdWDwSGcCbojOac2Lo+QkoTDEHESDTWNZ4bb62q53n/cPklLdGxrUdQ3o
TomQjBGP1sc3RjBM903e/DYV1gmNFsZegt929sPm0d9EZGuuPZtBhk4c3ZChVKjjRK820Gh/PO0V
kpPHgWxWP59cYj6sX9YW47zOfvoigLyhRoXEjTdVlTZfys56E5yPff/8uHn+ubK51UNjAvrLZInB
2Z/eoziHtBdiMCIPE5fzMVp7wak2k/URmJvNhhRrm2SksyXzNSIvX8aGwSqdx7hhlTIYk8yPMV/N
hAHV/G2CkPdrJnezH/p37m402VP/P3c74F4RyzmSYb2JrOenn99GxzS590/rvsQv3yC6eOcl9ciG
q1SIhJb7dqpUTjy+Ndbeqcnjc2A9r34SuyCC6ZHtwTpxDoPmIpcXNClVbtFf63mRJx6zDT+tHkb3
XScPdm7Vj1uzJy8vPHlZn+7TpFvD/3d9FzQp1Q6TfpAMZNqOVrBBf6o5EflT2OafEJa1bx0OrPGP
ZXt1QZDSd69vceiTIR5705eJaFlrz/yMGDmD+Udu5OWCCKXtkS/1c9VKPMom/+Q9/9dDo9Rby9Us
wqNBPBYWpDGe7O44/Bgjd52s1q9m9XpITBZJ6kl6c0+Ufkt9yoUNQoPjaOYJMvtvP00z22ubw3qL
vgrnwJRGynneEKT0OjZaJHlCXzpa6uf66yQwkgY0tgv9+3Q3mzaNlcyHELzdniO1mePv6l20tgFZ
WyxxOM8v3ZGHm3GD2OeVboI2Y7ejuU/J/vHx8bh5Vje/np6IaX//DrLbnlifrFTost/5LYl0J1rA
BbXECaC8exusfWA6m80TcXXy7pum+cmQEhoc8eZQKQsi1G09KDwuLXB31sdHbfpkIE/qcdWMxFwf
Pv0fzKNlGC26iaKqMPnQ8SoY3Dnwq91LYtWrwEIZRvgaSb9bxy8j8a1oxXQKDCWnu1MqPZcStN2L
x8Y57ffB0z5eO45PNs+ytXK1lWsKpmhV5vrzcN9mMjSDHpbygZCXxylU8ccxJD5hdWgzL5GyLmhH
qJJsdj17a7AcZyLPqydi2/b25YsZqSyHXxfySdkVTU9DP+shMbuP+oDFhE+Wb60ZMcK/KAGiROSf
DEw+UzZ/CiMhkoRYAkcfTmJNEMrNE3zpNiKFeVgfDhK5f0X00Nf/KcJvipQDwJD8IIwzxV2y+eg2
cmYi8Or2I1kfWKAK/xIq/KZF3VcVtv4gAF70mJKT9SFYR+cZluXnipiJ/fpyOHwyjvPcIXtrzX4T
pO7Mk4XML9UIptn60T4/ToAVt7Dq3iwHMpENNvcQlwz29/Btu37xA/IVkOQwPz3W01NM4KMYD/tl
1/T7cyhPYfSFLMQ1+Lfi9diTdJO+WKz9T/8ip/8QoWe/mzLz0q4Bz3m8Lr4plUPWr9v1qSX/jZmz
KF/E0brYas2UgxnlR3w0PbMlCiO0pOdAaNk8y9MFiUKusH09DaTjyXpUI7u3tlurJ+uuJwxBWY7N
AVzyf3pHo0qmSRZMBSYZjxJR8Pett/HGEnrLYvgd5u3I16+PLsuaKChAaMe9BC9ea3tk7b8cQp7s
GKT+xZX/5omyJcUAmPswmoV//4aF6WQ0wVZOPnj7I31Ndv7xUCBYNs3k4d18iRjTM+fExB3VozMx
faunHl+Hs+q9OR/O5ni2ZStCbDxbX+Hv8JclL8t+7jfHlH3pNL+etJlma57UbS1bD1uEK9zT7nPN
DFeohpkb2aRMSz62ZRQXkM3dbjT3DkccZ7PqyMrGA3KLh/J9M82wHPRex77syzEyQM0KPCIcmtP6
i8URSzSlmeMLbUMjCxBn+JkjrB7Y7ue+8GOxwwBeJrNsB5PWHCtd0spR/x2EWbP3jgoMbhP21+GO
rDcUy5/S+fux8dRCPd/S22iqq/3HD3IkT9/e33vrOx7gjFtiskVFlcAQAQxdPAu9gBBPx9vQDK3E
tBhx1blQeEe5JMqKtEaQZPzZkbzti83HD47gjY+Ajmj2iujke0ReAwQMI0HIwDD7izEdkvoKEBDm
CS+KRQXTaZIk5xIeCLU9Hawd4/dnH3jD2sXvU6ypWIKZAhcdgbmBFwhS+Q3hP8cN66YW1feCDGUc
ZdhgT5nZOCEY1vYP9vy4vq+zyw+3CxpUaNXpoVfHBlhJSePASOydkHQ7PbTiY7QPVoU1MDpzmBQp
AzjEvudnaTZfjrhqrDeDYIZ7MPGiWbPcy3LgeMEdZQDDttGwWS+VjpVTWfNNDW6VWK8v68MXK6t6
Hsq9JxRU4KRPftrLMk6yBR3LCSzVtaG+BxZTDOGjqxSizMuTrIKnCIMRx5evnvg/GELBELxzJHJp
+YpM64sUJE572SxfO5Jgplp3mNZ81pM7R3Y2VRd0xLjEFmgfdMbV7k1dfaRbbiDZw3pdsg5tOXj6
LQl0j4uhV2nuKbid/T5CE6yNqKInJVwuM+/HOjzKOCQeVwLOFpRK+816dJyBPGe7nwmxEeGau1O+
vn9Zy+7jgjPKSmAjEZaMFjhEiaTkDenNzfOzZj415Ml9XyembjKvbc6W3rs2ymbE5TQ0Hno3juFJ
5VaDaa/XB+OYfkM7H+Plx2SOMhZ54vsRZvtnY4GIVyPgbrN6lucqjG1uYTEYXusMrHCPN8pilLkX
jpwKglhB97HbPzqbhkwP9U9z/XU4/MVJotkBBTP0p8xlVPod1HkGevjkBuHMDHPsaEQ+BKXViVsM
FOjf7gvKudh3zdo1MSqe6TFE0AlxCa3evSF9hcTOZrUyDqiZ4A/DQy5koq+JzTJ0odoG15UAHZ+J
IcVJJhf7owJrQ+yHup1LQixys8jd443y+GUtV93UgxwWsDfWaIrbkgA12NL2LoZ1jsqAN4zJ8M8s
mpSi+3I2xlFYSUd07KWZnWN2vOdf0K3LuLfbaOb6KCkFD7IwTQYBvFlveBkB5CW069HZZvbLej1x
zLD31n5dk6O0W4g4Q+hbsLV72/Mqyb7zLhTtPk+3PuyaBqXWWdWFfo8puGPZW85bYMpPPJZFmeZ9
Kgvu/5oMpcxjNeQ6wEckVCd2PFCA7NwnqTk+yq3ZCgg4WFI4S9k9KaRCAE2PGpWrQc+SHvfVMebI
tEc+jGmlGJJHv4LGCS2ylXi+ovRX9coSuPlY7rBBt0kVCDEmtcTtxCN5gxBAgRE5/XzrLNlOg2eN
QY8h3/T7hzMMcSrmU9ufwu+B0z9lLKPOuBeJsg6dH9eYWAVD4+FtFx3l3lI5JzkVSCzsGJK9EN5e
yRz97OGUUEsnHbROe4sje+JtOhNPrJeesFLmC8W3a1KUYdACsVF1DweHzv2oIe1TADqsbNBCfvKa
CmUPgjSXm1wHldP+rT19jLZBpmLbWpU6PxxfbFMl7wkhD9z7br/jHvc7yywfUTdG5ee/+ksabUAN
c8CbD7PghyppV78AfIXAas3uw2BJDGU5Yj7R22mEY+5N1AT7aKOZwPTKVGKZFkP8GbZQooxGK0R+
3fgdcpRkZxUdQa/5z/iFZZoYSibPVv/CH081ABD7fhZLhewtfWWQj4/HI1mtsDY6ICeG4Z0l744F
kalQI6u8IAauoXR8G3xbIZVrGcQHioatHLpgz657yAx6VLRRi3klBgAHQ0niMSi3LqqpmmkJT4bV
shJ4CwWCK32gB+v4Uqz5ZD5JOBXvAyF3TpzHDco6/ibcuOgNYnpLlh+jIVm11mv8sgd7Fszx456k
+35jMkNflohQ5sSvS91rJlBpzX6bjgRJryYlhHtVVrCUKDSwzDIj0qCb2utxNIBNDimZHk/6oUSp
qmWmghYeftfXRYUaVZA3Xt/Xc0D/Zk3IeA2Wt9rHgX1f5FmHRxmMCcsZm96YrWRKpl3G+HWWqb8Z
SyuCiu86cJGecpXo27Awa30jY5baMd4Nlg9jXAyNoJzV9QhE//OZdRZ/MhzxsxWJuK7XrIIzS7Rp
ELpITwBjJIGUtUdwK1gOv6+d8h2ejJUUXMj2X0kCjfTajlWIbnqQUtEz8KYCsRJ/H1HlqsnG3/Iv
VWYPqxLq+8V8DrGMBt3gXmZqLY0F/ImEMsfeEW30c4V4EaV7zTZWbUdMkbyarVlY2Z5hjBn+hV6n
IWZxG6ezK0saW57MI2cmuqVMrNcQ8yYp8yF4CEnbCnTGWdECC8+vxEHOEiEWg6OFVNv1TVIhiVBP
YyoNhYSOndMeI9Tts/IwfSDZ5qP0xky4LZT4rslRJkTsMHlWzg8wNEXsix86mYO5HbPKPX/1HadJ
j+Bj+j9NeQVkevP0pj06lmj3rY1i1GTb60Yx7xushUzHNVdU3FGJ+Rir85P5pAiI73dTQfhVbwJ9
xMaEmUkisl5rls4iO7v+O1zSQL5+IqfAjJoPE1uWCs80eRJbX77Dio6XDTJw8TD/iToA3S4c50NU
9fGI4Lg1sTmAO8i1yQqqlnn5TYMKczpDaEfscJyN1274ZiPFQb5YdZR/Sdv8JkLFNqWeVsPkgcjb
3AVam5vURNPRAzqOttlq/Zfvl9/kqLeSFvfAOBkRBez2b/t0b9aW+YI0IuPoZmNwKwW/qcwB3UU4
qqqZpE5YAHw8FTwB/BXLQsyHcu/3KWPUNaIeCxV+PyanvWQJDw94g62ZHVrLKvubDcoQlXk3eMNw
FoD6u+FMu72DP2gybT4NM3soQ9K75riGN9Md8yt6Zajwsp/+TZ4yTKOWenLVgrzz6KAD2sYEMCMU
WOhEnq3EbxJUXBNmpRrIyszhGxw0GpEfj0c0vfkrG03waCvdfhnWF0M4lg0ukE5m3Izzgr9r6eBi
uQfI84QnUUAiN35I3vlf8mO7yWzsA/ZeojWzf3HhJDHEgiUqM4QdwC4pNgclNXyvm/jj6NUT9nJJ
/rsfN1g0HxU8anxTKLq5bozr0BCxjA6joA+Ikf5wygrleuyEwoC8Mg9FYtM9penoExMUjhP5Y1Ef
osQnUmbr+bf7MrPwUppbSACJgiGKeT/p9dFq/4+069ptHdmyX0SAObxWMSlbsmTLfiHs42PmnPn1
s+gZTEs0R7z3TqO70QHQZoW9a8e1fKdn0zLnz114ljmZ+MChfCzhZ/RnonsQMQ4G/few2GQZqoQJ
Az4veLj1IblGK2Tt392CHiLUGN39YcVtTgy1Env7KpNWzwhWypv1ttzujUtjPS9cptkFA+MYTHIj
7NUUDD8EkLOU1Bmahz2kDIRcl8olrI45f0RiAVcDKAuwOAEY5H5Toxjzzm7lwrur6BW4pR7RFNJm
JGwJErVr9NB3gS7vnYWdnjGiAH4bsXsFQQEc+uQFd1XeFeuCh1hRIGljNx1Q8hY99PFGTI4TMIIA
igZ2E0h0p21HmBmK3DzVYAEO+Xvz6myZ9fob+P7Sk/744syp/Z2kyaMQSq07ZB4kFeZGIcFZM0JO
D3V7UxOVFuZjaXPhACZEJA1ECSMNyZThPI1yEQ4CLFtIQrLLE6PhyeAiMSKgS+bUUBGTFuWwZ3ad
TBrrghKXvnA154ok6FhhR5iKEX9reoC923WF6DBwmdf8/rOzK5/4Nhx0hbXiFfXNhOrDYQkGbqYB
RIVUELxwI5YmwF/ub2sgsdXQs7F4FopVoNl1K1MW4H40OGWWJm/rntYKYAfI4/2eC8Sx15j+wl3F
bOJ0Fo1tgQuhOJx2RmLcaDb8Kl95hH89Ltnynz6jyYUdx3xHeCkg2mCO/X59MRPISZcLEKT3PdXz
D3bsLyheInKQVy6aKhkSfzT4J2HHefQVTMm5LqxZgnZS4NJxT0tv6JynffdBE/MQcFpSRQyvnUvD
3e8i01+X9N21GaLso4g0+8BIPXJc6kwcf/XRNkysg9N6juRiSv0c+UQ7hVso0rP9+ExnfOybhQEl
+n6nuRrAiRGwqc99oyceMOQ33UZc+dKSNzfjZt3JmdxYtdbKknMhZxOsaqPXaNOa2l4k5ZkaUaJj
oJ+sQWv8eHEzcfOd0MkzFlRi7NYY8T9D5mAAkKdh9dT5qDr0kUrnx7IWrsgvMNLEDSUxz+TxzvLr
9kPQ25IEZkwlmezXAjXka6ovpmkf3xCZndhbr42YYIixrXqxYoyO7hPqLtj0GWUEORAG7oGZJQFp
fjpFyZQlE6Wto50FXSCJBS6fTh+sgboX5lCtmlfJKi8BIk+JKNLODUFYaoYhdVGgWw2n7D0iRUXC
6OxK1hICxe/VA9SUBWkNkI9YLH5yqdiqc2NM5zvnIdflEsO48SoVNTCyoE04ikxlCcz2932CPLBJ
AL1jhJaSJ7FCl7AgJslD53xljfPZo6hcXJcea3k8snulvxcysX0yWj61rICQl+vhr2luVLpBrsvk
dK4hsZ1aO1Pf7DCGcFhhptW1vcPT23ptePuP/X4vrOMnRONHoJ+T9do36Xr9TD+Wkjc/5bxHnzie
y03o5/qDKzsSPlFHh/3np4bseaOnaGfe5eRs7ddomhrWa44Oho1WATCJLD1Eo+L++gCgWWjAMUCL
4PTVHXxX4ovCcVANHExwCUv2YLdvWU8iOz0wb0s9LLNH8o+4acIjBshYOBSacxbVjAbyVcoXwBlm
3E8c+o2EyU12cwHoMA0kFGay8kvynhPWyNc51ai3d98y0r0UlF+w/T/N0dNtBL4JSK0BW8ZiM+/P
0c8ztUvSRBynYlOSE5EefGKeiIW+oy2u0wUdM0uXZ2aaBj4EfNERkATYJz/V19vLU0ZOUPqteEZQ
weloKEV7Tq47h/1HS1KjNhT4cs8fj43zT8l2stI7oRPNxSy7w4kVhBY6tKYkGEvy/zr6ytxdN1+a
/vWV2nrb2HkKtVknlB5l0EZl5PjvP4P3i58oN/icG6bK8R0iEkFmuo50/+genacV6a+JIb+Kn8z5
8dJnbOTdyie6yrOq1Ad5LZ4Tn7xnApFXQGFe8oJn9PFOyMRRcQO+jFIJQnTt8C7/PQEyp7NQRDs+
XstvZ+Vu96a9Vl6ZKF3BN+JZtbzD6UlYM1+PBSxdzum0Se9nisNqkDAc2PcKiSBBx0TByiKivu3W
7TUi9NIuWLOZCQosSwbTA4DDAI0wndgL+xiwt1GP3cOoOGYYXONc7s6EGYcFNydLoRaV6DO76Ymf
kO+jsFpY9Oy23sifZNoYsQNvttSNyhGjAXGs4pg5PcN52a1C+vQ6zljvL8/e2jOQNV8405nk6P3q
J6oJDy3xA/CRn5ur/yGvoZmdjYZLGHXj6XWbrvYAavCW2hDmTN/dnk8UEbE+/ve45+MAqm4eJPu8
khnMwZ0Uw0BTyfq7/xx33NX1xSrWrLbc7PdEJYW+lJHOgGy0Y7goBb5EzysyHA0jfvoQtwFS0FT7
T/oh7vd5oqNgPm2UAbRuCGHMRD/D+FkiWjDflKX7PBMTQxJScCA6RUYFMFn3z4qs+UHiqhxOFOrz
yW1WVkS2ACIwUI/w9Z4sdR/N4HzcCxzzHzdPSuq7SsUNELjRd+8oBeIOnVT9JOsWWkz50WelSEAs
VntmTevNOke34VYs2hXQ3A+x6C/ZZSYnrqI9v/1Szptj9D4OPS0VROYcr7udnWiqMsSponWQWNON
boZ2bjV295pS7fQX3UNWhUrTx+VS7ELssrY6SgdlpRqRIe4XDP68+twsfaK0fOVJnBfjQ0J0vOzM
ZgW8aQyGWP52uxXWGVmnOjqL2H+hDjvnKt3twURzc7CqcVII0bnxgn42zFWkVtHD4WXt4+L81YzH
fydsoqqiIzRdU7LjOoOnJjnXKZUUUrBGKB/kcCFcncme3d/jiYryjMCkWTZKG2iTwA6yz2/rEm2O
x7Eqqj82+0sbOcVaBxgu44IjG1qzQ3ihkgYVNkz0jPM8QAxZMPMzbeB3a5sC0akFGI+FAkZP3eVr
oLwQYmGaCMNsGDumieHrysKzNtNwcS9xYoZSLwz9sIJECQWkd9MKV/bCDs4+nP9ogTqxO+VQxWrU
QkKmm5INjt69YezXCHfg+SwlO+ffyRthE2vjC1IhSAmOq9HVdUl4qp9//IMnVbcYK7Jjk9EZfYnj
aN45uRE7MTmeFgc8F0JsTDa7HYZJ4A+ZK1Un5A/ZtjpCvbXtml/20jDOkolRJyYmAn1U1KcQ/HLd
wCUxTQ4WJr0wBrH+bA1EletnRk9oRAO6dFfHc/sVLdyseWJigioqW7GF6JR4TzLlCCYW8Jhs0SZp
fBj0Gam+o/ofhIC3pmZKuBH3aoBcNoSy40gVzvYc09PKckxrz6OrauHqLi1xYmoCL4w0sYap2Wzk
lhYoEI+V6P9kPOJOCaesEZVUqKEHYP2z9+Y9818yaqjMW0s2x6WL+tP++ODQptC7ncYxMhsKuC/e
VjqEe8xW7+qXYsvpn6uR34GcTngft3seo/h7mcCd3xqK9QYcf39E/gg//387PE2bBW7LDfWor7zB
ERwnCam1xdSuZ4inx6JmWpPuN3lih6pE4uSuxiZDQxnCfpirjhDiU1zXS2dhRvP4vaQiv6ut9yIn
1qhBv1fEJhJilsyMDsCXZVfoZ7Apo2t6u3kG7o6ra2/MtlwqQvx0Sj4654lBCgJXKqIKiwXzpA6m
dFox+slEcrK2coegvxd9y2M9CF2y0KONvnm2n+nb2ytck4G+7dFi9Hj3Z9rF77diYqhAM1d4GYtX
QN7lxieDyGXFWY1BkT2pyddjYUse4LQyorJZ6fUl9j38BuKpgYSbCSyslW9xMeH/vI3jisoWyQzd
ph/IB8NQPv6AcXcf7f7EIZK9sE76QMSj+vknXKIymCkw3W/lxCqVQiq0bouzDaC2BPhsxv7DeLyA
hWABjAn3Xns3VH7HDrB8krsxcxKCVuPJoxgrYVA2ZEhbWwjCqlNAjFyzWZJcFlRn3KFfOwj0Q5lF
gR0Ildy9fNapXT8A8cl5k2ylT/EPUKMWJMy6JTcSJo5P0QsVegIgIfSOfLxtar1nqMSQl8c7Oe9A
3siZmB0gSiueMOAushT1R8N6en3l6Nh8CV91KWCfvxo3wiYGJ67A5zyGW+dKI0V2UL+b+AJ6Z9Il
RnnuNzUaapfQx0fFfXRSE0ujqX2TlBz20f++lqCfYdb1ElHUfKx8s6yJ8Si8oHS4WEUll1xHGKwR
v+J0uYwgSQvHtXTvJk4N21WuXPbYwI2f6MNG1AdV1xe91KW7N7EPCR8GYMNRRnfxilmjjiXRZ2cA
HsPXv1tbA5jRy2I/4rxMBRkVUAGK6hS1gg00PEWiJ2FmS48OMIR4iL7bDYIY+2ux4D8qz+9L8b/C
poNbhdQwaRsGEqIKfadHIPjQVUKBXbEoafaJBY/A/yxrOsOVqz3Hu64vIbrAIJJG0usijuN8xHkj
Y2Iq+gIU1hLv/KQw3huPoHnC4ska4ESRtXD/ZpoWYNxvZE3MRTqA2rZ3IEuzd7qAviyTX3VG/Lav
l0bFhXnN/WfrJsYCLSHgqOIZWEAc0liaej/saiNb6SU1z6fTydJoZmyt7Vu93QPFYv39DYTAxTmT
+Qj0ZsUTA9Jpjuc6BS6mZibjFLmzMusVv1lqIpzp8Lvf2YkRCX2xrgPHhQJsGh1I0QjQRpSOZIN8
EGpHa/qc0ONRXwLamvd8btY3MSlc20SO0GN9L9fdVTHr3XDcX8brQxejoznrNbb5gCubFYFnPznR
pm5ywWkj6VyuUQ5NQWqE9Ajz4q/EKxwtOJtfG/3x8zb+4lTRweABCgUeuVFximzgsnlWFLEgnUU5
BZeaT7qlNp7Rm5lKAM0hugRRfwPA/OR6SInrpAo7rolkHCkI/eD+Lr1hs+7OrZDJ3WhqL2LUJpUw
n0709/Ij3LP0uom/d1fQOwtI9ej99l+Av50zk7diJ1dDFFPZyYZR7K7SPX8c/C8x9eycK1LqFsCg
jIqucSm/Hh/abJbkVu7k/RHTemDaPh6NpoL1/oAlAVNya1yAa7fklMxdylthE3eVTdWqKuJMOg81
VfN97KyHDy+yNH0JkWJW0/6R9MtprUqpcUDGie28ohdaeA236+YC9MGlFc2m6W4FTbzTJg4lrx4F
hagEAUHYRD4d6L7WE6YYeFNaxjIaf/D/VgL08eH/3yTRA1GtxHo8sJAAiRBd3vT7axmFYnEDJ48P
CMCbqETACjGFflUtBeVuBW1c2cY7uQHR9aWd/Bn6fLSwicUaAreWBHCRnZGrv+4kpKqvjM3mZNB0
+Q/V7ZcRq7Zf4y/riEnby2VtDPQ1idCUTQFvs/Q9s0/97clOrI0g5F3TC/geVJ3M2Eit7tQYttAu
hgVzJwpOXOA2oQIEipPJiRbAg6u7uIUgJiE77coDTtZ0UR94XlL2OcfvVtLkUMWGUbWghqThGe4z
E1GFaGYDS4M2UJjTMZFNcJkWTMyc1t9KnRysxvex0uWddA400od6bLEVUmfDE+o9IxoWj+zv11K9
ZfzN6WUCz4WKxmQJuO7TTqcGVOlV0UvS+XrlALeUouGRcMQzJU3P7LzQHWJIyMQeaW3HDvBCe2th
0UsfMDlUkJfCTeRF6Yx+TOcD3MP8ubFZj7rxh8hS9NemmCToc0vwFyTPPmC3S58cclB0DNNFWHpS
6vkLKrTsm0a32xqpZ7gaRLFeKYu+SO84LLGjzwa4t6InJ42ErCtHHkRnf3ijK84iv5LR6l476INr
df5NfdM0yjqbEN3i0TrFTNnCrs9dcGXsKsahcyBXnKyd1RIsfPAUJKIB6nXYvaQn9+hF5HJpXz3U
Nb8ey5sBfNMQm/0jb7LgOMY8R61A3ibI4J97HJX1hjgYBMxe0c6M/HdvboHLrG0lIJemhmf1GP2y
hf9gsk1DyyEvijyoHEcv7P5VcFs2lADep5wjzC2xIvGUY2tK62qsrfR2+3k8igNB486Sns3o9p3c
ifsQF4rnYLpNQTgOXGqAZlxzjLSePwfo2klciec/CZB/18P7utrZzOpbWZwVW/qCiU+Rgz2uT3h8
gWtLrxhD/sRM6/HlKq6vm3L95Zq9vXDoc7d8nAxQwMkH/ibM7NzvdZ8BVyNGm9i5DZ/8M6+joNNv
YnNM4xzLjWdJb49v2Q9Wx8SY3QmcLLGPEt+NGga3DL3dYCL06KHTfZttDOYSrz7Wz87+eW0Q7+Wn
voSmAbQMVACsDjFDsPAp46M3+RQRdJ2YGcJsJmhCJp9SgsGy09qSOauuGXYxEZWz+lkwVuE/SZhT
4rJ1K7ylg0Kk9jtOzbA+Bq3uax3x2Yxk/Eee7aSgIAFMYAQkUDsMti0o5JJDo9KmWzFRTXn1XDB7
bzBywP7+jZf6RefC6tsl/NRFbhyoPkv7KgMb55l7Lr+FasVrHiB/a23ncEZ2ZFa5Q5v6/Hjf5tzE
O6ETN7EfZK5V45w5M6xewHcygy+GM6TNAHfGpEQ9UG7Hni8selmOS92Yc2H1nfDJWxR5seJFGlac
1Gg2fg4jVnefZOHUZ3qagzaYOfHJQtp7prsbKvLPRZlCRuSCmoudmjFniad5aToq5XjQwv1tNp+A
DBb+5sWq/uOQP4pEBhE2MQ+4pcdg4a6KE+M8RAwm33jsucDTgKd/T4exNJkZHWNgjBR8FPbCIY/7
eKcc0ArMJakgDAWL/S9oM7VWWYYtOufsqtTcpfvsWTQCU1FIhHrh3qCNgY4eGh8WlPLnxj6SO7lc
RaYGksdDbsmtqtdiAyI5gMiXVLCRSNHPOxYFtcgkVmla50Q3LdcK4D4H3uo5MjQZzZuJFVHh6fFu
/E5A/+wGpm2wEQBnmppJiU07WXZ455y/aD5Ry5A0nyg+feaxXmjPDFsTOVvwfX7f9InMiXlSm8pJ
PFFAo7XyR9hoR4muL0uQV79LSvdCfmU0U2CHYvLOOSNJFtt49BRy3WR64xnyU2hh2EZ9UhxDAnEy
YIFMvMAo8n0DRoIf/u0bPn4JWuvBKC0JHP7l/iXS8r6J+ETGcgUHBf/D52EElA5KPXEwYbP2uoWb
9jv7PhE42V82lwovbiTn3BV2VaHZuvmqd8puMIr9Pj7DZJs+soO8vSD3t591L3fKtZE0WeJgx53z
JvzeXMN9SmIDZLHhu2O+hv7YLIcugzF60Z6Oz9Hx+bhwl2c1+5+NViYapkZpxAml6pxTibAlqVhS
GcwxfoJXA4P9WNjv+ZFxsZhXBY+rJoOEeJKBqt1aq1jRY84b0XKOwVOydYyeBAZ6mqi4Bkw4+kxB
iuFaA+aB3uJmrM9jluv5+/F3/PZzJt8x8SnBnaumKcc4gBOwwhzk1Qa/paHu6775HRhVTr43svFY
5u9B2onMyY1WPYYDXbDLnHUQVOpmtzWjP2fTD8l5tSPtuyiQD9m0+c26fz3admQoHx+9/nGBl7vk
2Y5XeWpUwXiP9mKw7yGemLwempu7pdPD08HsyIuLJOBwbg7eNd6LNFyrVrtrObKOjBKhpGhr6+o9
WBd0nXNEX5pqm7Vqt58yyUT0QlcwTo1PKSNbql47lkrCpn12ORJ0mLZnVo8PgRuXNlm6BmhOxC7j
2jHocG9WMrWtQD8ELYefUu9hR40ORBeoSXkoEH09FvYrYtNAM4TXUlFk0B2C1PNeVswqcarJuGRS
RXvg0yUbRsUs1F47P5bzO9H5IwgTkqC2E3CqE0GVH9RFrgRwSIgen+r3JkR6VT5I3x+8HhnNxUbK
X1kEE/idRboXO20abEIlRcoTtJ4ZUmbYSzEg29yUTTjtSxRLc4ZjpO1GQIa/8XBA7vcy7FotDVLI
asbejmNjm4LdXsL382gvCJp5QP1lPIuv6QH1KrTVfEJt2k1Nl/qL557+uw8R7j8kVXOlThN8SC4T
cR9oa9kxeNqpx1r5U9G4Jlm7wGvwO3s47vPN2ifqGmY92w0hRL5sdp2efZnm+/tus9nYGdDsykMC
LZbpof97LnNSX4z4zI1ZgfwNz3OynKSd1SCU00RJACcyJpXuN4Dj0hAFGIk5R65RZ8Cv2rDuIatA
am7WmqVGVO72/pvW0baxSs1cuOqjkfylv3hCkC5F0wTmjyfSM0306rqFEVWIs0swo+RTN9Bbkwem
71c6coIsQZzPLhhHIGMKmeeEH5NyE1QlAROGaa2AvZY7NNhaNk2WfIBf5V38vKQhyYHQE9TM8nRP
M8ft+rr2Lry6R5MBjYOVEB4z5iqLAL9NTIbGhgw4AMd9SYQ3dSMMFBvcZ2uJ30iBMWjOgrc5q2+Y
J1cETJYDkuDH5NwsGrT1Reqjp+MyMEevWnX5UWwvXfdaIruXUTWlfP7C9xURymvD68GgGM1Ahpeg
/VAU2mBGWXFTXRhIFv1lWuprPh1Ss5V3iqCDJb7wqyV/cfQcphdjJAUHRbwIUtFpK42rZA5ItBv3
IpiKAy6E6CoqcBirhAw1EVOqCkZSWLlLe4Ro8VPkLrgUPw7p9AMAqCCB65wHQMS051Cp2riMcsm7
xAlqeE8qEPh1+HHJqv2oRL39GIA8rZcvQ7bj8rcqA1CGDGR55TNNKVpXgjzQJTMGSoGpVrQWxtym
aKTMx3DKL7FGOZew8knUiG80vcFKRqyYIJnlLGerqVQzu3Alv2YDHfb+qnYIJtA5TU/Xnmw6mFD/
cpCIOFc7h4JyKIiJwJDa172PFtxfztdjFZ01V5qgiSpamsZbPfGtvLJ2JNaRvQsTUO+Qk+DKU3Xt
0Ug3gQhPoUC6gX7EhDwdRD2yQ93ITuvQ/FA+bGUl6ZWp2a27mN6ZeSQV1MqAYjLGbMAymRjumPdE
xe1F6Niw4zLiDzR7qhWWSIVr5/mu2fkxZSKSPqupnjC25DwXHWlOlUxrcUm7fpsUfAsPFkK4wcji
T93gHlWuZOgD/1JhMjlb9ZwefeCE879SYPZhR7LwXLiU53RGWo9+UEvKoCE9Sgqub/CRyaw0iSah
wTWvLbPkHf42Rkgw4w/oEvwWVKPvTWycBXmYtrF/8VbM1TNT56kMbPa7ROi9d3KSYag6JSHzZ/gb
h+8Bu9MCDAuwNv9vN0Fr+A4RVwjj1aAlEyb+ctp1clG1hX+J+iftGeojbeMLygx1f2RqHyg+ZvFX
RgZ+0FnVyp+VZuHdnYnMADSDCgs3PnNgRptshM/EQ8F5THDJ0WDQ0HKgqULTv6XzmhpMv2lzIIps
G1LUe7irTHHqUjN3jVYl6ad7CKWdw8DtM8vgEJyqgkoLSYjRqbu3N/dfN96xGwtddF45COPXVRjX
9Wjg42GCCR52WnpyWNJU+mO9ngmQFbwIqAgIYFIekV3uBebFUPfV4MWXgN9m4MP4YB2jDvSc3aQ7
xzFhYvwzW9icQLxLGtAhJ+5SB8PvBCeYtkEZDmAeFhUwbuoGOkkRsI0QJpfaSsB28+S8ocUL1lVv
X+tVdGHdhWdlRlHv5E2uQCyDZNsJIC9hvzU8d+icfLyrv/2ZcUEifHd4UjIIxO83tYsTTnG1JLkA
vdIFIfB3+/kvTKeNXtHkrtxJmdwVzsFUpewWyaVRV/Wx2whmtdHWSFa7hZ3q4oapF3RnvAtTgYKm
KiBBQEcLP00qoN+jYgTBSy9O8V15Zle9NOn28c7NhI7AEr2RMS76RgFSf+TGzSEjW10rnrDBRj4z
FrspelSlHsuaOyURwRXMtSJKijbZP0eLXb5qqvQCX6LuDWS7EuCOlwb3wixOEs6d1a2siZplTR5E
0lCmF+VPW8DuEHbjedsweGGqg3wta1o2ZpQajxc4k2eF4wn/VsbkP16lHySKm80M6lxINF/JLh44
5Qc4EMo1TFYNY4J22BO2TanHocE+Cd95NBDks6vw7NY2c3S1LSO9+1xAeI7krq2iHaslUqDzMY0S
W1GuFfNSl6uhNNRy1fjItqx7eCYY0evhJwY0rZ+dpVzp79uHHCUer1Gt4E5P4+EsERrPb9v84vm6
JL2nyU6sFwKR39YXIpBDQAZB5hFxj+7ozX5FSekwjjbkF6B9k657LtBm4J/YVrL7VXKUT4+P53fJ
QVMB8CbIQJeC34DMxb04dMMJPcuW+QXJ0KYmCkeblVdYXr2XV6VenLiThMFsLQzhb37JucUsKdto
h+4VGh8AbdaQvYO/MoW9CIK4jTm/w3o7NNsBEs1F+h+dwy1pdk5JtafazsSFF+c3pte46huhk9Sk
0rUsujchdNed+cun+Rk8R4MebTggzqwrDHaYBlUsgJw8SysaNPbjTZ87Ym2MJqD34B2bKn1WNo7A
tVV+kQY9c0jbqVbYoatY0/Tkw6+oVLL0scQfJOZfuyzzWDQAQDjgBt4fc6QJlZPXPTiadKEzU9QV
k4QjHG+o3/lLDaiinGhGwlCH1aPE4HyzTkkr0uGEPhvib3qZJqi8feQBcrh8r8MzizBqVIA0yKNF
RAeXlk/d3ySjHVpG6lUG9Fuf1sOu8+wituVPvqQNY+eZkSE2WUTO+s09gEByBJ3DwhSAtE0vEdfx
vjo0UnHxBMJWEY2K1yCmbm4WYU+F9t1PLdZ50TwzfOulUyfqYvss/EWRSZIA2k8TDQhupqAaWmwH
KO+UaLguVg3aqHidRSiKUphia53uKZua01PNxH+UkM9+fEg/w3eTQ7pbxeRWcnmUyawkFxeMtPua
rqDhSNkJQOUatuX38IluCZSAHCv5Cy5w921QV0Fgcorl9FRR7TKg4bDmWavXe1kPKrtNLG14itit
yBhpZhYO9U6ScEiflHf/JGSGL7y6LRglUVjuDfcg/qkcQ0m34Eh0XjtmU1iCvJa1o4Kg7m8eWEWs
M/5LqFlleAg5c2BsJzR5iRb7FDF3tu+DzAibnIoeGSwMSnj4FW/NSCSQqQDx2zI32MLkGtq3T95n
7em5xiOVgz+fWvS+etLCdv6e7ZxcivE9vLGkflUKcqGKxYVfB6sdcz3UVpyTCLk0i9UB3ukRGa4t
Gf5moOxF9GokVmH55lL5XxqPbXqsMoYG4F0CCIX7iQZuviNvGA/AZGpxEQ7tt/In3ef7auWZHEAg
3HO8NRNwzRx6Opjh3iXKTrKCPRhUkZ6/ROSVAu0SlEQsOMgwa8jSF3D5XmzJ4k3/ECxEjzMpSJW7
/dJJYNQXqRCWjFJcWKWkSfk9jmvLz8lJsnCqoektyfvt/dzLm6SX86wThMLFznCHwixRrxkZawfA
gqi6Zzorx+T24iECd3G9YIFnyjR3kqflSCFh5Rg2A3fjGL64m0Y6DW/irlVpWRK5fhv6FfyOVA/C
dSrhavDPj1Wdn3n1bndamKh6G8oOrj92WrN56ru0Q9IZ3UBXF5pAfBM1OV1YpZuESm8OLdepkW6E
1dic8vg7/o+7KQNMFsNgAOabnICESmgbx+N3bPIP+VjSbpPoxWDyMqLPDdSFHfkeo1WWkPqbfc2e
ulzPkWjZV19sQLU/ih3HMZHWuZU2RhAShzAl0XLKANmoNsdbEx7aM8NZ7bB1aKXHerN3eVJ/BscG
RmQd6o6ysKYZ9x1nqwjoKUA3Ba/8lKJv9I1r+0iLFb+89K3udXAev+VUo2oS2TW/ZdmcBjmzL5R/
O2qGVPhQyCmoGpIvkxNV2SaWfMnBXRYNJyL1S9d5RHn3Nm7zLC8hus5Um0ZpCtLUKoJm5cf23awx
F3m05DBBefGQ3Sn/ehVvytWuSF/RGCRm9hD8kRqfVILlg7GgpknEL3gUs6p78wGTXFzg1V7LpmF5
EcNVhCZRuN2rKlyp5aZbsBIzab/7tU6skjwkhSeoWCu73jGH4DyY7McB0EEyje1qHGVDxq8ax/bp
aw0on3iFWI1ENKGV8ZGR3PyOVjaYE/BUUddciqpmIoK7g5goECYGhT4Wx48LV1xmx4FI5O70WEt/
A0bhJVOQXkRAgNmUX1oqJzLSnpX7c6OD8i2XzpFkS4c4BP6qcpH7TV5bTGYqQBJi0DGxyyvkaY2q
e+uAi9hbrH94/EEzGZvxgxTEdPgcVGzGTN/t9VPdqG9knL6CJ7z29p3Zwu+D11SBA5TZDqDwkViq
amjiIYzzFFHpK1onSw2cc3cQoSVQGWXoHZCV778C3cpylksV7iAw++vcdLyXIf3jlGgwcLqFOGVO
FuZoFUUZ6YLFae4yz8KwbWWvuqAfu/oDR4ZBhhvJQtQfkPle2F5+xmNQx85UNKkocGonMaCnlE2X
Dnl1EdqNyl3VbwaYw4oC8B8SupYglVR1jbwM13y4kF6Ziwe5W9ETvebkLM78JKsuxR/uMxQEKvS6
KNG0UgEe5dOS1KKePsuS1e1L0acJugzSYqMuBdozJWB0hN1swUTp06RNQWpcVhcwC6/OwbMEM/em
WM8qksUHRecXVGzWoN7Km+hxI2ZuxnKQ57BrkA2G/C4Hx2wWoOJyrNqVWlMuJCxHlcZWzlqzYE1n
PS+NE8a++58HZHLimjA4KVPV1aWOUVDJNploiDl1ul1WSUahBbTkMAaQE0c+L9y18Zen3umt5MmB
90ktcyVGjC5B2ZI6gVOsxDQeDJdFJfBvWOpD9ZHkf+L+uaw3vLZy+9e4ot3b48/4jQAzlgLhIQuw
KSwr/DhMNxYl5LxOihRsQA8n+Ako6KLOJzTf9QHRLtn7t7o/Sqjh+CZHL9Iq3qhGYNSktKUVv6QC
44p/7QjKbCIywSNq5aidN5/ihX4t5ClMehO+97smN5BmVMfMSN+CTHP4YNJNKK4Uj/pX7qC2eprZ
jzfjx/v79QVAHUWCQMXrrkzOhB9p1/kyLi/cNTX+i7Pv6pFcR5r9RQJkKPcqU1bVtrqnZ16EcS0v
ylLm199g78W3VSyhhFmcObsLDLZSdMlkZmSE/jQgIdipuUNkX06OeKcA4tRugRdux810BLfINsxR
kk//dnhtHZoGdbDkA4K7pzhy9dE1ky3gg2x4vv+VSx4ROb3/+0jhhFZhrdqpjmlqqDPVboLbtTjW
Fcq0kYuo8b6x29Yqvj9sFcoHoLLHsgjhla4U0DdtG1yBLgiyDGc/o18AD01v+sjO0z72kfpbqVct
nowLk8I+6M0yA3tV2751GbKJeLjG4UOZeqm58hhYKCBej40/Fi42XNOnFNrjX2OzQTVSBT3a4jQP
WXsffRF7MJcGGojOcr8EpfT9eV1cRI7o/WppBzHktem8zJlZ9ax9sw7K4xDlbjPDSto/5ubKBcov
45s9fWFJWEBlHio7j2GpK0EkP5SSvona+tv94SyUcfhU/nc8wppFWqowAjK1N6TU3qRfxmda70pg
OLTAKB2Z7uNTG64kExciQHDVE0UxFFtXoctxPYX9kETEZDroqbvYT+Ebs+q7rq3ska8HqTB9V1YE
l9CHo5WAJKt9Gw6TS/z+b825sCuv39V+5+VP0VH7NSIpp7jyhrkJ/lNzhz3z5f2IPtjxIXtdQ8gv
bB3sGhD68mqZhR6863HbjY7MbSq1b/nwLTEhtc2eGdpSk42GN/TAxv9lmi/MCftnSOK8nqWwfavL
vz2FuIr1q8qSleOwuJYEDUF8OQ3orFyPCRF4OneQ5n3rbTcLPwsN3RTZGiB4yYhiWbhZZAUJfl1Y
ykoZe2lK0/4tCv2IQDG3A9n5WlvZ4oYB7AftXCi/qJZ4h0iNQSREiv1b4+X70VM88jcGB+mMttQG
bZK+tU/cYm89Zns8GeMXsIyD3tDVHgGt8MlO9Rrn8/7ZXED+AOKPPL+MVAOqvGIezB5Cy64p7d+U
0qm39ZvyS+69yLfddtMhx2W6SEqj4ZjIoPHw9OCIxitzQ9wjQ2PY6NTHfO2iX9rBlx8krLaZzXZf
krJ/M5WXxHBpfpSGQ5IlnpU6EYkcwNGQztgUlqNqw2H+ULcGxDbejWnFNS5dABAwstEWhwKIcfOQ
GZWxsRhr+rdjgUI7uMP27HHemS/T44RuaCTXc79wWOBVB+XUrFzjC375yjbfrReXT6jVFstkrMqI
ovqsnLqRrtzdfD+LrguSSRzoBvUS0xR88jSTtirmvn/TCgDNxlNXHcN+l7dPJNysbDHuBC5N2RyH
gx5G1DiA4sP/uB5MwhTL7Ek0vEWD130AzgRI1hbAihLkjyc0ck5BBDYayx28HQqL943f5J1QfyDo
2wAyCShSyxRRq/NIyVzlNTvTdP8x44h1v8JHkH0PAV25DcSN+2XJQJUQoizIAYkqnyzvQ5qnan/u
c0cdikM1yKc4hZJY3D2n0x7I2ZWJFTfJfwyCrJDDZtC8J7gsI5HVtGus/iypyAejb5CRdsW/L5rg
uHGU3oHJEUE5kBLPy8xO2DkvUOlVYzS//KNz/xoEmg8BP9JtFMKFJ55hx1JZJA07K7OxkeynWsuc
KKpXxnFTduBmACHB0vA+R9nWrvdgb/QKm7mZxjO2TWBtrYN1GN6tQ7RTvNKTfNNPoGlT7xXX3tJ9
9dDv453qDPB3KxtSvGj4lwAtR2SCshhYv4UBK7PVzgiW2BmFlmSHF5UFOgKnkCCXdIzlnRyodN//
oscW1Y9/N23ZyMtAxAKJGXyHMAlynlqNnY1nA5WExJ9OFOrw6UP/kpFXvT2Tfs/Uk6E+6aWfPoBp
b8W+6HIwcgvYKqRHNVzi0C4SzNtVXKe0Hs9JEru1BNyj9YZqVEv2rbnyctX4el77HG5LQ2MHcBzA
hwrrbQ1EGqKohy1TdnC12ukzYSeCYp2Enmb4c1S/TFZ4KV5whrktSOyy7k/Y+obWOFPzLW4PWfU+
tMccve7aMVO2tPTD1Kk611AOgOG+Kt3BoL6SAe1Yk7W759ZlXn++sFJ6Ew5SY2KqOnOvogdWcVDx
i14y+zPPHFtzctvNf/wvu0MBqJYATIENKmzMJCZhFsdsPGeW17W71tf6Y3VkB5X41TeqvE7gSbL3
LHvQv/dAB/4v1qEyg8c1IhFbDFzR69+Z8tyN5755IWPvNug/nkIHx9kJAXvUFEetdqXVIA+zl1Jf
oS4d3hVrXPkOPrHX+8ZGLzSuRHgJRJtE2KMGEDN4WI7yWa4yya1UUiDWnMoVJ8BfH1dWgOAA0BqM
/zL6RFCFvD4JNVWlaURL9jm3MkfLT9O0GeQnJfXvT+pNry5OG+ygBv9lB1782g62UZgl+Ovz+Gi/
0sZpD+O+dVEOPoeBJTlN5LBDEQTfh/10jA+JsuLbb27EL/MmLl4AqXjK9No8MxmU9SjM60E0npLB
r5LvTEE5UeGA3HlltDflw6/REkSx8K86AYLz2tzUGyNeIzCnVOda2Zn1ri39QoMOU+okrel2c7WL
IaLcFtUp7fufSd3+hP6Vm07bes3NL64wcJOGgY2Eh7ww89qclVTh3zI2IC8e8+2cnhrpKdNWR80n
UdxLgEdqhoo+O7h3YZJnvSYonCbKWW99Mj2XZ1K6lvRSvKi8vh/jDdNMXtQ/jpLiAMTkZVmxErIv
LTMakYCdUZGrAJ3A9bwbVliZQ5Ur53z4nO1tlz+rPUzKYJ/Pz3otr4Q9N1lJvs6YVwtNIdAZMG6u
MTqV2RiaMogGwYfivB+hYPPj8XF/3jNQUwffeg9gb+c1RhPl7vn9/pFaWtdL28JsF1qr2lHMT+74
0LfvzbEG6L+bt/et3ODzvoZo6YC1IbjjNabrKe3TIhk6s1TOJ4wN7JBki3cO5O2cDXW3IPvfbjMw
RO/PipP5swM2uzfNx5+fvOt+cj5XKYRuHq7/+SDEUGD1wVKL6ChmhmleG6F89hgolal7/nH68fFx
ytzZ7TfDtvbyh2Z73L2+Pjw8g23r2/35uCk8cPPwYVAltS1IH950zQ4AI49Zq5zN1m/fCtA15Ebj
asi/p2UNuUPNURFBPrP5e2GWB/tpxfzSGTOByMOlCLK2Gw6uYmIRQstGOWtIaeaAdze7Js6BV3q2
2Y9xKNCo/Daqut/pECvMPG041wVXQrv/GdxniCedc8eq8G4aATDgelOYaEvKYjIqZ9XY0NyvB1S1
f1bvarZhw1uCYOa+ua+SvGgPUHw4MbRQopon+LCm1622yhTlbNCHTIEK6nYebdzGD9CH7wZ0AMz6
Tsu9MdzYoddWb+k7geKdkW1H46wVjhEFhu6OEB9KZ19mLvThiuYXsF35no6nuS2dqfCrNeG/m5oR
3yoILrFY8Eh4v6vXszSNHZg9GhwdxArxx3xMUBQjOwUMW6+fYEK8P0cLG8NEJRC4ZK7+e0OgAtxb
lkvQpD1rH0Cmg4P67/3fX1jyq98XlmA2orrUkg4c6n+Q/tDRq7tnR0vf7u6buYnMeQ31v8MQ4xEb
pZWUTRjGD7xBvMnrV87vyjSJwJrCnKK6lvD7ihd69kn5fv/zbwp1WPOr7xfWvNMnJhsMv8/5IU38
OzyQA9s7ceLSFVsLF8CVKeFhYWtDZVY2TIWnX4mvn9Ln+2NZmyoeoF5kfqok1LWJ/776GW9Qq1/t
s1kzwP/+wkAyZX2v8y2VOehHc+bAQruR1wfou//kvAPrrHArm/iLsvXC4hzG5QDsGoH8UAuVN9t5
VBy8wAAO+Q0snT9txofd5xqIaiEouVonvuUvjKJFUWuKAsOEeIXhSj931suf+yu1dCnBxyC9hPQg
XkziGzOTjDYbuXjWST6Vr4pLD8zpn1KIyB2HlarXwgG9MiXsijRJRpOUE6TcvmdH0yeJox7XiFbX
bAgbw2bIVsQabMi127pO/NCvTRi/oIQLxcLrCg8CdL7gTS6cnTg35U7KFb71gKhzARrYgqJ2ctbs
3LyeeQvZhR1htqAEoRIJ1+g5Qtma/NxHe22bPQFC+7DG8sB/6d6IhDmTsipsygQjAht/uPIUXVyP
i1EIMSAeSDrNUvx20TrAxg7Baj5obZ6EM0Ko3lQt11M6Q9f1BdBxstHQV1C+rB3GBQ9wtSD8sF4c
RgOw9maOYegYvWx+Za7mD95KcLRw3q9M8E+4MBHp6FZIJXD7G4dTdAw95g97eeWaXPD9lzZEgFUK
dlQjBRXiOXnpt/m77a3Jci4aQIgNqiHE2KYY5ppppIYAViGccBQvAvD5vsda+3nhgQzNooqSAj/f
fqZPdDtPkEa/b2Ep+gL27L8jEG5iK1TULoQD4A371MGuehmdvwd7+7rLVxZ8bTCCMzEnWrIRmc6z
pyN70rv0vDKUxdMBgVlUHtEPcpOkybMiZr0CPntwuFIncf62nrqq67ZwG/Pk9/8ZEZakK6ea5QOM
xF7l2/+cRuSO8OLXhdWQzVqvpx6/TvFSVt0N6HZ0iFStRcE3BX7EX1d2hLWI0oRlbQl+dw+qwM/v
5V7fKDtlWCVDXvQjF+MRHPswawOcFsbDY5cCivDnauutLPui272wIbh0rIdMkxRjeX9HWh7ID8Qr
0PLuIkcNnp+f16CqN9g+ce74Pr9wXLaRdOGI2/2c7PYn88V9e4VG0vHjwQvePu8PbdFFXoxMcPd0
rpohyWyEls/5huyDGRxua8NZmz3B05M4o6nVYTTpvnWS4PD5fH8MS6H+1VYT/PyEtmTI6GJ5Tsfo
odyfzy8d+B6cFTPLG80G+RmoIVXg8K8XZc6ssul0nSuTluiO/IvGmDe6xrK3ZETRUVbDJQ9WORFd
x8Ayklo0BrGua20nX8HLCCwATrMSRyw5yksz4qGp0GE29VBEsLbJDm/1bbQCPF7aV5cGhBMTtpEp
dTMMAAXzWb+pH7/Tw7R2LJe88aUR4ZiEdOimUYYROYceY+toz3RvPCqHyGt39H+45y9tCQclrcF1
ZIywpW6VINzR/Vo4v7wkqAGaqIUBeSF4ffAegdV5hL7HbKOP1CH7dEZMtHJSlrYXiC90ZBCRwbG/
2vMuHEtnsDRrQk3DC+hD85pv5RHZGLdykROFFztCFvX9f7GInIsF7DnS72K+f5ajqaOQVTgnDj05
0YGO2/HAHtwdkIfPuvdH2vTu+Li2WjcaGNyDgqnn/8wKW2OiYRpKqaVBi8LTZSd9LdH6BnY77/MZ
/G6fn+g8xD/tzgI2VQen2Vp0+5WNFV8Blx8g7BcZmqjMpPgAzPS8wRX4/t552cn0naenlxfl4fUz
9mP/c/fn/nyr/Pq+scshKuia5V0nwskuWTgUcpXy6xCW0VtZvBngzK1AzXx4cH0Fyx2eU9TrgCF2
Vke99Jr7Aqn8f+vCsdeZmqSdCuvv77B+3CiZG+6NfbT9fkCb3Cs4bxOv3K4B3BZjjUuzwmpD1ULp
jBZmQ9CCWX/KAwRLuYLL/bldPDwXUyss6ZhURI4aWJEN75GzkI4OnpFKvBLELuYQLkcj3Jdm2/VS
zmCnPYATkTqn4aU/6bkHbNXznxUfSpYu50tjwq2WdVkn6TmMkRNPlA25o+3CJ/vlFxjGfgx++i30
EK7zju8RI2bHwniiCudgrtykgohT50hP5V9QgEbe6+fh7ecbSg0rF6/OQ8WbPY36K8rAKPDohuAa
u3Aw9Mwa/hPifXzkexNJKtOxtpwPdNzxpTjv9+RpUgBBl92s8J3fvzOQlUMGuNlVfge4ZeulvoXt
f9j9+eQJrWhTup/V9vPzz6rPW3Y+SP4D0qAD0SGCcDQ1yulUIAnU+upzFYwQwznTbbyJvzX7Tbtt
nWgf/i63mntIHsGv6FEPLdv7+5v1Bof95QEvPkLYRelY0GzO8RHaYx5oaGbNX4tT9mafaliLNvGx
flqjVuS+5WadAFJAzRHdbngiXUdI9WA2WlXPSOlWrHI5MZSLQKpaOYaL4Z6maDJiMMhRgQ7w2kw1
WBRNfDWUoz7Q/Lqf9wMBPMMDuMpf2XmLgfilKcGxqIOkGYVJyRkQtXmvfyv3savUW/vHp5kChKk6
oNn5tDaRZ6xQHy3FT5eGBV/DLBCyanNFzk2Q+Dh9roGGgTWHdguEgwIXLikV4DRbBhZKeKM1bZoA
e2TO56qtHX36lnavU7qtib79NuaAJiuNQ8q1ktXC0NAuhPo3AHj4bxG6W45kSlnH5PPR1v12G/4G
bRB9XGPoXriJrqwIfi0nXcVUvNvOqf4Z/ZR6l0HlZd7k45/pTwe6CjNerTLdXr047bwXBazFuq6a
wonLCpabGp6j5wpyI2Gubez5vY1Ra0e7XVS6FWteAbZuiRvqb7G6WTnvtwO+ti4MuOrqfqyZMpxl
5s3ofqg7bRPSxKnIvuqIa5i7JlOPoGRasXt7gcCupYPKTAMbo0yEgGPIp96aLApY0rTJ2UEyW2em
M1CblU+yh3j6bOxNGoE+bDzqOjQ7bPMFUN5tR92Q/en6lftsIRTA54AEkHcUA8f6dZdcRLgkilQz
s5vxbP5uyfPcPNfzjko/2KfBQLvwiju0363RQy64iWujwhwkBHGvQgDNkuTOt5TWb3qHjUFtQpwy
3U3Th9SBJmhv0eEX9ab0cVBASyglzlz+nMipK99W1oRfiNeO+Pp7BA8p12xIsPvH81x7U3k0M1yM
1DdKNHs+R8rT5Kgp9VZxUl+x5a1ZkNSAPgEpJrH1cs4HWitsGM/yQY1ck7yY7biNVH3bVj9S67tm
bmqjeEhzcPK/2uhHHOmpavfZvNfYScvdon4alcHp4rM2bQ3yaCX1SmjFx33vA4V1YjFa2loZCMB0
0D4qW4q3SR8fpVKdV07jTSMwkLHYhv+dCmEFzGyKJdB5jueoec/CVxN8z8iCog8/qzaScTbRPDh5
GmBPmILi0NSuGp6k9iVVnpv8VVE3cvR9ZU8seScTMD40TKAYjoa161tTT+bK0iJlPNt5Yo1+WVSZ
G5GM/LQna96Uev23Azb8sdHr0JeV8SilQEmijP1zyK1iJQnJfdHFOqDNAbz5vKMCRHKQuvtCGVwe
0riN24Y2XZDnG73e/Ziybbhr0QdD/OQfc8JfttCvCNwMgEiAFIvjhtDkOIVdH2Sy5OSK7dql7RYb
Ek0rm4tvHmFQ8H+AhICAlGdwhMs0HFs0pShqH3Q9e4+sqdjYtqStGLEXpg6ctwZmEDPH246vl7Hn
dAJR385Bo1OJuYY25eg6KBn5lYd51Xl6KpXawwiRv/yYonflxdZiy95mzMjNEw0p2lisRrNmh9iQ
dsNtNBp/tK7SKz/UzeSHpafKmYayApqh0e7Qs9/25EEbhqz3akmpX4qmRHdrV1H7nY6x9kknWv/W
O3V+BJA4O5eZ2jzn3ST5eRRC3YSYWvXK1JFpTq/RnHrV3A8v6dQXj+hJAqNjatpS7zNtqH+rJc1+
FVOYnNMwzktHLyv6HGYzyd1q1o2TVsl17E8MJANu3STxR5ypMmpsDJVktNEP00adW2ZvgYjLQaTK
aJacCS1jCjilPZ0a0khkEyeqdAAuR/tlhKkMzmLaaTL4WJP8mRXSXD6UiQQRmlmeos6PkVQEQ0EB
suFITrKP2WT0x2C25j6V6+kDfjADxUbal9TVysb6WaZ5XvttQRl4O4H8T/wcWl2vUa0yGa2p6Hnz
Cl2pU7frSlzNedy1hVP3qvEGIsex99sypcC3onHuZ5xQPdv144RugbAHBS+T07oAZ2vdUc9u8eD1
szq1QwdsSsP3pIzovO8xd4ajswG6L9MYFWvYTfGxyM8Suly57ibEqkG+yH3MxblN1DRu1WEcAhAl
l6OrTIy2yLQaQ7yRZ3vIvRBO46VvKNjBitxOXjvamQkmRIMiLusplkKpbQbtjkkpfoZVDuyQmYFM
UoVACjCZCsgdMSs6MTy1Mizm52DbzdzKSAoA3TKzO1mZicRRMoFmwA01k9MY4TI6gdWu8Jtqrn/3
4dzUnq3M3V+pisrMK5mVgEt2AJMgR2bHR7Q3wiEnRSHtlD4v+g2a+Jtx29kNEIpano+lA/ym+TK2
gyx70qRHIFAf5wma4HobzZUDojwTDfVNY00rUT8/vIILQWMRssu8Nwa0coILSSdWxaUxDcFgVG43
bA0t3rD6r5SvgY3FHANfSVCgICGngD6RaOIT1ZJQKOvlaAysNFJeZskYHdtujQ3IoWTcDTXAuP3Y
pU5dWnhkgxfJ60NT2lBzqtHOaIPjlNTpWjPAggcFl4COvDcY+xC8CSHsqI2Z0ZFiDDRkp13NhIRf
bhif9y9CIV7FyPEyxfSiBRTtR2Dput7DY9+3tE/IHBimvoEUqhub3aFvDWQ/pr+Q6F1x2EvmeF8F
olHDNlURwz7PBiN0juSAAhn82IcEkjkVNm/RTOyJFrPpahCg9++P8XYf4QriZQq8RNB8JF4SudWa
QztKc5BUqe3rfV/scN/2B1zn1KNoiFl5BPA79HrfcntYMrwhIexhCvuWtSPFosZyEKeJ6UYRqU42
kxiqsExaedgJr8ev5UMHhyzDRaNTRhZCOHNAgq5RUzmQ9XDa60b5U+2sYTsmoF4g4Tw/lIbSubki
1Zv7c7pwZDgNOrpBccPz7Dl/gF04P1mCThlVtTkYx9q1a9WXLbYbevsZXeHuRMB3OZ5ZB/Srtk9o
C02wGdJbVbgGBhMzy3wGOPUuKk2o+iPPK3wHYs7WZl2pBKDnl11GEV455mAwyGWUoECAciBI+RvD
hasEQfycIBOTMjRHJn2G/8sYOcXA/taJSdxe6cpj0cvSSZbn+a0bWjRgx0XjoRiR78tmtHdlHVev
KEh3zlRO4aYs0vrBimj3en9yb08+xsQpoDQbQQ3aD4W5rRK1atVeDrRxeqjU+ltXaeTfN6mBbWpj
2vA8QaHl2kY1JQ2kZ+YxmKOuO6lQlPKwn5Nfptrbu/vDuT0PQH4hF6AA/4msithjUWgsobFWqQHN
auLYejft2mIuXDJ248p5WDKFPBiSaeDPwo0hzlxp0HRE9BAgmWIMbhtuAT2+P5rbkBNTxqsp6Ajm
aGvBLUMuL+ZvHS1o5KQ+ql2Ldk2mGy8lkO9HRATA9/YGyDBHI3LteYJu/H374pseO55/AFrj+B8w
GQnJsMbOG11D1SpQxo2eDZMT2tB7yH5JhHj25LcgtSEz+F/kYcMi6pbT/n/5ANC0I6mJ5CYkzq+3
jlVYml0YfAZI4fVj5EPS1s3l+mCS+V2R32ql3pemFqSS9SgPrcOSdsWjLywzQi8832Df5ALh119Q
97A/MQVujxbsrVEIPaRmbhFQXYTI0t0f78KC8+gArXL8uGhf6Y4LTzdoZtqlpJODQtYaihB9huoX
I2RjZu3wPkhJ6LcqyzalifqSNiO1cN/+7fWFtlxNQxzBJXOAMr8erBWPUojdJINzWLGP+pQwH7u8
RUxr5D/KUvrHLl2+v9QvQh8FJUoL7A3X9kJFkufa1uUgKVNjZypleYhCK99Ykcqe8iwsHqRwQD6C
mvVagpkP5frmxPxinlWCRCznDL02reahNVgMQ83V2A2p/Tyl0zvlVJ/9gB4l+zmm8blN0VtO1jJ3
tzcpN21ZeE7yC028SUGGEY8W2L+CWi55UIB83HeaBsTIHMCZ3aTd3l9VMdvMp/nKIN/jF9tKS6BZ
TnoYtOvBkervmZVtWq14hI6iA2K2QxInh7IGpf5gKiu2F44PmGgMrC9iMTwI1GvTc5ZrsSHVamAU
VuGpWaSgSsQK7Go9WzF1e5URYhID3de8zI6sw7WpCY2sgM6XarCB9MlKMCmmlfgUXv64eIclFfrZ
8OJXg5FSPMKdcuwPVmmc5jD/IyftQ4e2RCmr91WdvAxz7Ku/hoF9S+0WLFGSH2boBZIBs04/1RpU
soPxdH+JFw4uQeiOqIwHnbgCr8duTYZZpWOnBrqG3lmDukn9Iy0HNwPV0X1L3OUL5+bKkrCX+jkq
wnKAJTP2KwlUPyhDxvnx7b6VtfEIpxOgLwOigIMaZBnzZHbqjG4T6vvKXtOUWjSEnCE8PEoyIJm/
njiw49ntGDZqULb2w9D8SLtqYw06uiJXQONLhnCBQtkDrCboDxTCBT0dR7RHW2qQp7lXGj9pZew0
bfClzFzZq0vnAE9LvOVQuQWuW3CqdmiCa4dEWqCnXbmLzOINccQaQfdCaACpHYwHdARgJIMu2PXE
KQDcK1GeKYHWhpE7WP2wb3Mlmp3GUHsIo+uzb0A2addYXGQF0sb+hDAU/LF292YTk61M7+2gUdLi
nhy1atybYhzbxRJhcZPJQduqs8Paud2iCJV597flrTeDNDGEFfC6AxU8iBWvB51lJm5PLGRQsHQ/
G+Gp6/p9ZKxElrf3AwJYuEoN4g3ISojsN91USJkcz0qQqWA1g9xxXenI4s1HaJH9BKfYs7ZGIHq7
OVE2g1weKO4hsAD/eT2ugtiDzZC/DkhZzs8K6Ne9rAyNg2X0cyANxhq/z8JqoTqvIbBDDRSjFE6d
hISPRecGYV2nlseYGtByMWL0RN9frlszBspieItzSR0gc4RwJm1QQE7kkQS0IBA3Ilm7HWj07+cN
wDGE6YC6orKKfXE9ebnUZCxuYSUmBfBMIzI6tC+slVN9u/VghfNqwkdxWhPhvM1mUYZjp5HAGsM6
wNMR3EAIWp/rtl0Dq926eGxjWOOCWminEaOytlDmJM1TPZCqLt3qVYEbSy7lXZGr2hYl5Ok9lvq1
23tpfLxzD/cssuwgzLqeRbQQh0VJOz1IGoLuybhPUyjdIsNMHNLSSP/nrYEWeDA6w+fDSeJxc22O
llNfzUOtB3NR667F5n7Tt90aKczSoLhQCp6iyBfcMLbYVcbmGv0FgRmVDp0f7QwMJ6m64pWW1guv
d5Br4CipqthqXxAwYKpdYQSJlUBEgJF8b+TasLNCGu/sDsUAEBhF/v2ztTA0NBZwMk5UlHR0AgsT
SIyR2T3Rg8yomGfFMarM2VA5k2J3K6YW4legJDjdJEbHKUSExdImPWtIaOtBbZn5lhaTdAQTjrEz
lKYPerOJ9mUe97tJMjSXDGp6LMZJWcVs8BN2HflASVQGVRhBIhPsZMIJTEYWySwsjcCWS7wKxkNH
Ip+U340czHmKQxUwLBuoXDha8WquPhqW5hv3OUiTQGGAvAP/+4sYvmpsOQpnWQ/izEQTbxuPHomh
SobYu1qZ70VTeGujVgiCWbxRrk1Fo2RKfW8ZgWWguf6oa+04PKVTkkNpXWKjtlKTvPXSkHNBQpyA
NskgpoiFKfI8rgmECAKJQom5yc32bzWG8srr4HZQ3AqiAx21QsQsQkTZzoYE7yobgdpYzU+V2dom
11DucpKsXcNCLI4IcZ4K7hS4UJHonJoA9uUS+CHtLh7ANaq1AwQYoUdLVi6FRUMgtUAxF0xeYGG4
XimltvSyZVgpXNblex6axQ5S8dUKpYTIXILHD7/dODnZF7rDEmCAbYqCDzWSMNAjm37YVWE7IBuX
HpuhYYd+0OVjNM7KoRylyU/BO7/JUrnYtkXRv9RKvidpmrtyFkJWOa3DrSUx8kMG/PFbWk3VoxkP
hseaLvtjorS44uYXVh0qmmgLxVKA+EzUQzSHBk//pA0Ds4hCl0ZIpxqF/qrnq5D423wCDueXniDg
ksgrCFF3b46owOpqGHS4vqAbI8fxh4G7GpSkpZT8rqlRnyGfWkNdxmAxlCazgb6zTFfWhiziD/lq
IUBFOIwdgZK4WMyhuQr+vDS2gtBKU69K5fHcSLHdeVaUberUDHcM6tteViCsa8Bs5HdT+JAUdvM4
xEN2yjPrnTSpdszh+FeeqQvLgfAF8Rh6dLFhRcU1WemZ3fWRFVi9MZ2NCGVJWkTV84xky8rRuL0U
8ZqDyiPUe0FkhCa+66PR9TzLVVbZabAL1yh+a+gZanr0ukJD8V9FrzDlNjqPQVEE6j6gI0UmyUmL
2l6nZnGi1oNhN44yg8fqx79euLzkgOwgsujwU2IyGENBdS0DnflcojJbjMofAhY114iQs7pv6eY1
gHZg1CfRCoFzAx4FwVVqmV1qcUTzU4jL9DHPEp56jU03D/X0gKPDNvft8ev76mLlQBQQLGHBUB2E
L7teqphrdfeorp/KQiavE9IsHiM9uuHj4e8cdjrQKd3sKbFmv6jyWK5Yv3ltwToCdyS64R9QnRBG
29dhpzUdoyeWReSUlqBCqtRx3LZx9zeT4uSRxnLjxnamvN4f9s0O5YYR6HJkEO4KsXan9YUWzYVN
T0AP2rOjaRFUvKQwjMBjDtaRcVPMXfM3rcbpX08hDMNBIdOMtx7qPoKrSiCKwUolrk79XAJngojS
x3ZKHCsfupVb9zZ047bA4gqYIjwwYEfXa5vqJUjdNHA86fUQemVT2UE3IkxTqKI8zbEcf1oA3B/C
bgQ6zYwS9Umxx3J3f6ZFmCBiCnwFV2NAEZEr7fGluAieBiuKAWWoqtOsNMYrkQBbkfWRoxdMqP2q
UOFKh6ncyCD5fC30Xh+cBERjzxPtcme2M+MAqL656UL7lxrN5Wa2QZNgNNACy7rq5/1vvXGRX5+K
igMKL0i0id67SphuV0lTnbIwJX4OUeoSUfa2Ki3t131LN8EDLMEPo5oJ3CBq7sLrGGWfTDEk4OBm
W0m82mDgt5XHYsUP8+Nzfbj56eK9e4Cq8jLg9dQnVhvWiVFrqICGXebVrFSR/W2M4rlr5XRwjbLT
x/39kd3OIRggwEfFA1ie1hB8P97iU45TbQQ1maP5tawzCM2UwBfVj9VIoeX1r+YIysIydhbO8y3p
l95rw9z1uRVkQw+glYmqrXUCK7SsO4kcR+0/ozU4/Awniiv04RYTc10VadpamiwziNQM2mehbKVs
U4K8M1qJzG/nEaQ9nGUJjC4c0yscXmyZucnKxApGQPxctFvEiQOoWPY6hLG+Rix9ux2vjQm3ADJ4
sV6C2inoge9x8KICx+mYWv/s7fF0A4gPKSGgbwAOvt6OVkvjuWCSGSQ1U7fa3EDaGbuIOQkBYHwY
/h9pV7YbNw5sv0iA9uVVW2+y23Y6XvIi2Fkkat8oUfr6e+RcJN1s3RYydwbJAGPAJZLFYi2nTmGy
g6516GFtFD1dARldG3y4och4ofIDZwEu9aXsNkzGZtBiK5hM5lZ9eCCMAB3QnqZe2tTC6bZWLuwn
uMFAjwbCdTTp8rnKqBvLIYGHGNA6Gw171MRMcDpTT60Vd+FKS8B+hRgHNKoAYc4po8tlqWYtIQap
ykDU0y0x8F7LVBI8S16rm60J4l5qvTaVsNBKDODTe4y++FUOj0ZFVt6Kq23DahAhihr4JlEW+OyB
OXsqwnBsYxKyErChLvGTsjwVIs1XMryLQj7hVkico7F5/vmZkCYWMiE0MUqQ9gRARi2i5F6MiqJY
Mb6LcsBf+3sgPGavX8rRrAwpI8ssAxaRcDfkGMWDuvIaazCv13jVodNwYwDqQh8CX+OLu9yc6cm0
gz46FRoPKU3sMPEaY9yw6B9NO2QBpgfiNXnmbAe2/3JFgz4aWqWF2iETH8yOObVrdJ17++ZcuQuf
QvS54GchAQIYyaWQMRvnTIWlH8REF4BhjZPnSTWK5x4h0b4erei1Q6y6n4DR20TKRBxTadUXkerR
o84azOITzMJu1KjdF1XWOCxXv5elpWBuXqJG+orDwPuv88ei6wLB+ScdPx/iIr4LE3Mq9EP0bFSe
r20kr7/r325vCd9ZBwAIalPINGAiKwoSyM9ebkmlTGNj5pl5gCObO31uRX5W15IPSHa5QUWQucXY
YM4Cq003MUl6r7doQRA6vYiQEqThvpTN2guNMr432ja8MwRSnjqx7J6snvVbSBZ30xSHidu0keh2
nWRRWx/pzKNpAN9txxIQvSuWi/dNsCgwGBqAlgHzibwpZ1AArs4nNunmQc1GBIYbSW53Av2WIr9x
e/vWBHH+ZyWOwHW0hnnopwOgDZi3qtg5Oab983+Qg2cUGUJktVHUvDylSS66jqiQY2ijLUy6ZxXk
W6XWHpsM/7aohUuP8PCvKM60jDotxTw2zUNn0Ycw15+N2u/Gu04TbVkeVuzlmjDuoAQDNGkymAQP
KZYVuXdC87Tt1tgylg7JwoMIsgFECkhTXW6enFGi9EB9g2V6KpxByYtdWzbm1hzpvWqM0spZ8bZ5
Vj7APwz0y88dlTwJutgrcSiVEDc0FrNTvaBuI5NiRfP41iBEEBgFBAdOMtAXB2oLTiVS5LwSy6jj
YJBJhRlEWhRiZk7c9S9t1BsYZGMM8ns7tLMtHbOYOaxF+4wjMrkbnbS06ImaYhG7TQQKbxt5dSVS
7LFMVcVWonH66PU8e9QLDMn2ilSVQ7hPkSJ9F6sG8zLEkTaD6aLog3CWyFG9VhW7Mn66hJIYun1h
kmZkKHexckVlk5ZowgEQ/vprb9j6FhPIhATTn1Y28iqSxUbCwwVR+tz/YSBdcakeVasnhWnSKACV
ZefX97VdfMzNr/mxWnt/rlQDYF4ULmWkyhB8X8GxpZGS0JBYFFgJMDm9+QhE/1ZtMGZVLAS7k771
Naa7KAkqY/nLhP+V4LqrtPdGYQ27eXXzLj/F4FadI10jlWSIgk7Y55hnKtN6k4H9dsC4L6HY/KNN
+RSGDimMjQcEja/XDl05anE3RgHJXogieP34q49PGaaO9Oz1tijel8RpGuJcuDJwmnNTz+VpCl2q
AI4+RYGU1K4c7hn6HMZ4hYvlyqKgIxVZDzwviH9nl/JSiKWVvSyWBgma3Lyj4XMopZshBoEwXYks
ruBJWA4kYS1ovYXtMjkD2VtWGMYYkROoknDQjHLwFMQZXa2UX4YaTX0pK5mXSVrk65GUPrDYbP0x
Bt/5EJv9Bv048qM4ALZeSnCta3guDyHc+iMtlKeyR+MoAMrDKsv8wvZg2Dr8XzRtzUcw5wXPvGA1
RO8IGUgSxGi9UXdSFDBth3pv/mDtpdTV3tsfYej64WPxE998+/zn332eloBAyEYEDfuLw+GzqXoR
xq2EwkRAMbQb84PLYHoEvYKVbNiAQTq3hV2BZS6lXVEWjwQQ9lqBtDr5EUf1jlSjK0/qBmbGNyx0
Io2HHkT/xQtsaWZMK2tdFI/iMDoB5glcyMdcbnSN9p9mFLUkkPLeVusSoLQQ5Uutt9GqZNciw7Og
PWjaW9S80FZ14wQIvdtbsGBHrPNP4K5CKaWplmo69nt8j5JnY+zAf+72negoa0irhTdh5ooCIgN1
vjnMv1xtzAwV3FpYbThuh/oXC0Fu2n/L0eUoR1+1lK7EWNdaDNYg7OxcAYDn8Nm6dabFQ6F0WSPT
OJBI0Ju605hgWgEmXMs/bm/hwgsESTLCH0C7ANXnwxIzJJGcwIMOel8DgVx9l9m1E+sYcdauKOy1
dUTWbJ6FAEgL3lY+azsIlWiWqhIjoyXPHReYiPI1XxPC00nANYEUWOE5F4MkHV+STaR2QgUxIsHg
sSDc686TrnqRK7iNuza3femQzkVxfkKSFR3tM4iqy5+C4ESPhXXompVI7KpRZV4QAMWgkZLhcyl8
zUlPxpaURUsCeVM/Ka+ih248uzH8x/ojYzNdy9fbGrF0TOfyOI81rUdNTijklVLrZJWbxSg9jWvp
zWtTebkq7j6l2thihh2kkMkjng+Mk+Q1j9bP1Tkr124P8PUIM2GRDSRweQdcMCLFCHWNoBflxVDy
BzEqN6URP5lN6leT5ZCidRr11YrAJWB2zXEahV81+lAFur29rwsGExEUAkOE1oAlYPmXJqSGG10Z
eZ4ExlE66s/mD939XrriFgM88e9tYUuqeS5rPuQz+zGxsbJmuFXQFvtKRkOT8dHU1B7YGkfUkrbg
PsNDQMCBYHe2m2eCMlLHdWYOSaALiVNgpB3VwCyUrPg8V+Xn+RKgVQIJf0xlnSOPSzEzHCAq2ikJ
UHB+TB70PTCh+VP+hJEAAeb1umUKrvktXbFYS7s4TzVBOwHS/kh5XkqN1VKIJ1VNgkikNqYN2Wh3
tpGj6dUVV2vRas14v3nyAThweCfVQBwvQU1J8Kr5+mhPhwHDuzOv3SEAWvGHF/XwXBb3alZTwqRM
gKwBxJeW/a21X+AlgJSwc4aVB3rp8p2L4hzitgFxGrLDJGg9zftPvxzAKVSUgcDB63V5OqLUy3EU
osehTTqwWOWDPTtm7r9fJGBy/wjhVoDoUNIn1sCdxCRsveqOlVLaqfUYNWvk3It7hSy+YSFMQ+aN
UzYZhCOWldIkSIwcLDNCchQF8HHdXs7icw/wFZwKDM1CGp+TwuqyapoM93WUe7ZpYgnPpDVpbgOA
MMoT5vdRUETUTLXM6wpmeeFgrQ3su/ba4CMD4geqCFxlxDCX54ZwnumoH8IOEi12Bcs8NGhD92JR
+TW2leYyFbHF7WUvWSkL1gMdwuDRA5LmUmQ4qQ0L0/kiJ9YGyZppi+A3dRKw2q5s8ILJgHcDmAPw
fOjF5svgeiXSeiiiNJC0XyX2Dy6BkjbO3Ej7z0u6EMQdZBRTWqmJkASanHnAqO/DQQtAiOHdFrPw
Ts+xJtpfwDIyt0Be7lyELv0+J2kakMGqvSososEeJ+tDTzBUEsVIjL8GI7TdFeYQoct/WIVALRzd
xQdwRzcJpEFwU6ZBK4mvsiBuqKgds1HYhqI+2MxU7xNdeamjejvOM8tQ4gR+MqnBP5OA0pVlOcaa
Apns3t6Wpa9Cjg1mB2Vu9O5yX1WUwOKB3SEN4gYjFljiZdOTUWkrGcolZUK5DVVnpPWQJOJi2TpR
YgoM27z29q6u32PlKMlkayFR8+/LwTw0pKKAzITB5q4kQR6KiFaG5SiNJ6loDzY+2vqfSzog5D+X
whtsqhhD2OZpQD0dGIi4+Cq1P0v0WH+9vZpZJy/D8HmYDWYCWsDWAj/FrWZQeisZmikLBNkqnKav
SoSkg3dbyJIGnAvhFjNqXaVGpZgFcQZiV7mw/8P9NpCuQyoMPeBwfy4vXh41mOesVXgO2lc5e07k
bZP8ur2EJfVCJQoxJjhkQaPAxS9SnYcglKghIrrPwyeW7mjo6vnutpSl0wAIFo8NQAWY2sNtVE1D
rWEaLKICeuqfaF5rHU1Dn/OK4V2KkwCM/SuHe6mbtiqFQYrToHrN4A0KsR1i4HHYh7YYdU5Ti5sw
z/ZZVdvTGGRGfF9I6sp9XXpdL76BO7SyzWhliPgGJMGKH6ha6T/Nt+rQmG5cevHj7Y1deEfnCQJz
GzPw8sjPXWoIokLSakOSBqUQjCQ/sgyTK9vtkIKKtlprzVpQdyRQkSrAdG48ojwynzZEjYxESjEy
e7I7/VeE4U6Zoa1cqgWNRAsP0LOo+SODJnEa2Qt1PITNiDM0P0RMJxUiHzw0OMQ1POvicpAMRncY
EGtXg6+SyKR1y2Q807Sx5TJypmk/FmuYxwXVn4uoc/fT3EepcMsZ6oK0iWHArJo6tDFyxLb5DzuG
o0fNGtgdFej6SyXIhjaJulZPg7r5TqbHvgcTGVgB0+bLbWVbOhk05qFtGqoGx417ijAUA4PjNAtL
gR+sDDF4giJHyTag6lq5yEtHA0MxYzcR8IEe43JFKPRgUCiNskDDQGKqvlhg6jGSf4/sZlMx43hn
ohMe4572dR/mfQshOrEj07OioxTf1dkaumTBfUIpaUZyzcUkIGy5xaCrhLU55LRpaBOSek1Ddqle
Y/xq0JfRPqbmHo0Qm9uHtRTiQR46W6AWeNGvusdy2ozTIOFxCuRHdAxQW9wURxPsKi790aeA5K0c
2nV6dMZP/BXIqUclJmiwSmeBJ9nLXOHr5BWesvKSLAmZ0WlAwyFIQlvh5Wam2iTmeT9mwSQ9pAyD
6+UKeD//h1q9rOzf7CFwHoSGVxH5Q+D8ke/lblUC0n5AF5UMzSp27pkYl+NjKq/xPP3EiLtxrWax
dLfOpXEaX4hVLSBvCmXsI6DKP9QIfJNi66wnR+ffdGtds8E6y9ZMZSTFmqBiB+lhMrIt+4ansRi8
TnfK1OnTA0n8tnJpvU/921s6m7pbkudbfya50hUlZ5aMrqa7Kg6Y1/5oqW1+/P+EcLetj6aJRAaO
jbWbb8l7+jaBlvTptowl84RGaITOcP4BWeFliE1MrTHLg7ZLfpRovmkndDPprfv/E8M9HUIrsngU
8jyoWm1bFPFuysZvhpqsuU1Ly4EL+AlWR5TBG0JA3UKlmNI8GNAFbVO01/jpEM2FBm0tm7b0GuL9
AMhp5lWEa36pAkCNAAAlFXlgKYnuSCEadXXMvL69bwt3CZB7RGTAkSIxxHsQLGosa5hgI5BbdmIN
RAKt7KA0CkzciqTP0JdTaXQCw+hJKN6jSMNdW8OszYyaLAsSuqdtbGvdvZy91OWGVkBefBf7/Ug+
8ugdpeda0pyxW3MvFtc6k/ggmTPz6HCedRI2pcIGqHspbg0EbRXxh5A40Zqz9KnTVytFTQXuH4Br
6Jm8PLm4Bbcj/uQBuBd91Zncj3yPoU+2grx14WlOivLK7WNc3twzkZyyTGk0pupAclQ9el/cD57o
ETvu7AdpX+/YpnC0FYkLF0EXDXSPWwiGgPmYtffMQElSqVm9CNMYZvmmBB8YqlNC/HB7WQtWEPws
6kweN58XzzxE9Qp9H12YBRhgh9bdzZRJTqM8duGz0K6kzBceS7i1YO5Q0X8CnifO4HZgZq61FLet
APmN3edRAkrAJN/ko8p2FUU8maMH846gA/M/7OQ8vXnuOZgTCtwzjWSNLOf4JzDUoO9/0iDp/x1A
gnYz4NVR44cpAXHa5WEpfVhWcRTHAe0+KsDwRQ2tkHSfo3XVQiH69qEtaAYysgCOAP82t5dx9xwc
Zq0uTCMJprhyinrfRioGbq8Ecwt3Gd4hXGgAeBGO83lZkHzmcqqpqIepj/lEXVH7pVuoafw7emTu
8/orh1MLYsRwDFWUwwztSQ8NlwrvSfkEUPeKdVzQdNh41N1m0wgd5BxCU9JYA9paEoDy1DMRMLhE
k1Cal+B85um3qa+klWNa3ME/EoEZvtQJtZWUCn0HJKiMzFER/svJUwGOVR3jhP6DQpxJ4s1hViWF
VIQoKbYhoFSDiAXq74waK0HKouKdyeFsoEVrNlMGkiCvUcFTElfLEUauEYPMd4Uz7nBkkJ5RAR1E
go67S+hfC1PNLACiaDS2saR02yvDWpi6LATIRDTrAJXIH046tJo4JMhmoQo76dEvMGr/uH0oC/YO
y/grgTuUPopSmkmQkIqtl6nvYPB1GtHYCtIdeAtchHbObYFLS0IkjKr8Z4jPEyRQK0ELsA6BKPUe
CzAjiGPzfFvEtQIo82sLINMM0cDmXao0OH9CJuWw4UJlOmWc2l33wdZqI9cbNwsBNdzMBgxsOiek
b410osiTB2UV+pml3SfKV6Krh5ixY5x3oGsxtreXdX1TAe3HA4FaLowRbOrlsppQUC1guPMATdp2
j4eIPUTmqU/+2SBciuGuj0qtrBNomQfoIAC/skHvp+peX0PJrS2Gex1IFXZxU1R4Z3UvyzRikxYZ
xrzO7Mb6eXvfrm0qFjQXllC9M1Am5hYkW0JmJuKQAxF0DEn13IHbpmItlgUMbay7t6Ut6QWoBpBA
n8eXoTHh8pRCkQooFMCTjhNU9gmSYwJ7rtXOqZvuF/qd1pMyV+o+316UzODNzk2KPHueEBkdE6eK
BmqWNG4LiKYLpq5yq1C2xhW0IAq+A5gbgFuAA8+HCQawVeUYS32QkhCjklj2yjCZ1Z8MjW5ub+OV
mcCTDljETPExtzKJ3EPYhLos1HXfByipuoJRuXG2khaZf8OFAb+UwGMj8jDT26bCWnBbBZtSkXqQ
2PhTkXZbgPcSRxAb2Ve11nJZyqSvtxd4nWya5eOJR90UwFdM67hUlNgspQJOaB/031X5UXV2koGR
SAUwnmDOdBqnXVnvlWJ+ykPCBDEXijt8n5OZl3pam1gva53yZww0FHjoqTsJK8/81XXj5HDr6usw
RsunDDnMj7TaNuRT5DbKvbxalF/URuPvirirplA1kUMLK4LG188glt2RnxbmXDUecb7+Et3UXzmz
taXNPz8LdqKIxBimA4F30/eH2MWMxZXH8coqznsH9m9kPlE1xhN2KQAee9QONfZu+l4SZ3JK2fVu
q92aBM4YlhUyjvmsBa1+yEBrGrYaqE3BkPz9tpzrSJRbCmfg0b1N5VpTcL3IU9K6pHlQVbvbBmFv
V5mN2RAvDLPHNYw+/H8Kni3L2SFVWh1NWQTB2lG2KoypHfy4dl4GXxG32v6tea/slT1d1MOzU5t/
fiZx6upUiiWcWic+p8qdGj1nygrty5oITtXLkIgjSVTspvLQs4/BvCuVbysbd5W95U6M027gFqc8
n5UvjXMXtF9W7KivVWunLhrDik0orxiKJRMPRkQ0pMN/RkzKrQks6YkC7tU+EAmzxRCPsbI2JW1p
285FcEtqY7RTJxEZApnZw04/kJXHfm0Js809O3kMYyggA0vokm9yd0z6p5UzWRPAPYOxIgltrcZD
ECL7UO3QOFDH98r7cOrvzHvx8JUcEyd7vC10ZdN4ivesiwCdNaIhyIraLaXaKYFPLNZmuy1KAd8G
iA7nbIs5//xs6yoC7oGswNGEzJFtAAGaFVu69N6BZOqPAE69QKIzZG2XDkHxA9gNJ9FObb7pe68h
G3WtFLFo7RCiYS6IiWIfyGEuVxMXWSiDSWgIRumbONOQ+8hQ2bGNEaumo37DIa2sbsl7+SNw7pHm
BPYp6xpjFuhUiiMSx/jowNIyYLQMMmQrar68lf+7Ogi7epZoOphJOSCROf6ybJv9el9Bci5oA4iQ
EOOiHwPuMe+jm9QY0MwGnauaxyI5ZfHdmJxuq/XCIi5EcA9SWVaVkYLsNJCltzL7getal8cW/f8P
UrlybWfV4lzLC1HzrT7TbZlW6DrGiJcgz1okOt4V841hgoi0FoMuy0GxF6XYzxkXl3Jm4zb0Cu4Q
VMAaTKcwkcjDZBjVWtOABc8HK/oriTN0MwOGNBq4TF2ZOCnm9aiF4KWKI4TM1ld2b8HmgTTaREoF
QzQtYHkuVxWJozyaVTYA407tQp3sAdmv27qwuHGY3fMZRoPPkDM+mqRMXVpBoQdxn9eRD8pEW9W3
Ksu3twUt7RsS1qgoowsGdXlOE8yaaYOaUYamf2oTtsuqF7N4m/NrEv13/x7pcZTn5/kRMw7kctuy
MhkIUUoGnHx/agW7kLyqdoA3Sf8ZmgQivXNJ3KIwNi8aRLVlASYegIlKSWKHNsVaIH2NCprFAGqA
P6gcwjG+XBDoniJDI5gg2ClOFYheWG5EYct0e8o29a5c685dsg/n4ji1G0yMOBUYjipW0oP+Q5Aj
l4wvcuRJ0gYo43+kc0G8d7E47rRG5CUtlmJxWp+4eSnaOaY2/yP3IUBqKOjhVQJeGEAatHNc7mBi
CaxI2omdgOzCPEGtUHdmpK8VLriNu5LCvX1FGmdEyTBTT3tNhg2oVAYJNItPGKonDK+3rxPf0MDL
4rvn9KRRcqGFrFQIhPzNzEFK9k3/JhcBQVWt6+043Sb3Jfsij/eIbNeqXTxa7rd8FGNBYoXI/ap4
GROzVsD5xk7oDweznJv3ng2OOW2X3KHr1/Sfb6/3E4d09pJcyeOuWqEXBsEhs5O6ybov2uT2GKTp
Y2JzgVpesRm24wf+bIk/4m9hl21c3bv9CZ9jCG99Amcr+znn1GoY62OKb5l57NDkUxa9VybbFi2r
ycFA48UgkSNNO7cp3/TufQRobyp2KBg6ZnlI459l7ekYNsgOXdXBO3maik3aavemgHmH5uBUwkPb
1btOl/aDOjjjSj1gWWmAWDKR9Qf+gLf2YafrlMYGO2G6hOiEm/nfZofBsPhv7LDGZ/Im3ru3942z
/L9PDpC8T5ZalHQ461WNFnosZYGdGGBuqluVNQo60agSewCTsxsa4wTONzSt3xa7rDFncjkzxuqo
09VUZ6dWRnTfu6QYfA3+gRo+oMCTqqk/CC9StYn6O2rthggEYJZNZFsfNDfWX/MUqF9tcAgmcRaH
cuXr+Iad37tioJILVkwdQR/ntmYmhm9NPY6iURNbJz+y6h75vcxE1WkHjiJjEOxmH64WHXjW1N9y
Z+adOZUIyC4XCGaCiibUCKehxb2f6GB/AdOIHmKAu1m4oTXaUZRh7J0nhIcGOQPprqpOyFpI4ICY
KLHzSTkYGJauP4zlvgKz8u1DW9oWREEAnSGtCqYQ3uXp9aHQw8qkp4bd5xhdVJEn6CpTiZP2BeYE
nqLKHsZgbTz6go6iRUsBHyDaWkAbxO+KUReYkib0p0l8bqVyM+mbtqx9VuSeMvxbwDKfAGSBuAw8
JSjt8EABy8rR6qCa/Ullx0qN7X54TgVfl5GVP6BXRn1a2VIum/Fb3owfBZwFvHM8vWmvCoU2SUp/
GlNafmEskr0KctHirToi2oQ8JcMgG4LD/CJHg7HPCsyvvP0NCw8jSHoBAAKTJgIbfih0pWaZ3BCr
Pz2ZsYwMs2qLaKIUfmRT42RrXbWfBUfOTgMCDEwSbJwIKknuqcgmiwpFrg+nVB+L+0nVhKfM6ARM
L0wjHRQqXblnFBqvVM3oRh3YlgvU/YvRoh4ZJzkQJhNDFnVldMYQJFtwjyufGonp0K6mB0rMr5gb
qbiGPOrOZIDxuw+rwqktGDMMue08BaM/G6mtNgKNJV8YMPdTHTvVpmDv9lVxRCq4pQrsjabU04qJ
X1Jk2DxQgaAGAkAvp8gsFuuI5CnSIlnxAv71R1X4MIbHvr5vla+3D5XP238qFgDDQBygvohRY5zn
lpndAG6WcjipoWepO8wq3VkS5m3FlV0Nv3qQDgIN9jK2g5MbAlDFa2V0Hlb0vx8AtxjjdVEM5FGW
VU+jyRDq4VSrfsjMDa1jfx4BW5UuyA8PzbQryD5HJV9Xv4v0S0lBcFzroIt5LZLo4fZuLKm4Dj5n
zKrEVAeEgZceplZMWq9q1XASwm81/T5ax7SyG902yvtVB51LefxeNwpPqIUDuA1E9aUskI3lQ1zQ
4SR3yQdgmHZq6PDByFH/3guVgwnAVF5BAy0f9plM7jWNGiZXpdwPJyUUvivmJgk3ZYUnNNqXWbsB
vMUdKdh0JGaHxeTK3Spabt7Aq1uNPhZrLjWLYJG+XPRUdWCzlLrhlKsHNdnVNNCyu5QeMa238whz
SnTpNNVBSmBCJ7e4m9aYmBZP+OwDuKvV0LxWx1nblFjwtCy3mVb44YMK8nAKajGjUFd8/LUVzx90
ljzBE64niY5jTkbpnkntrs6tQKNr+cfFNxcX+M/OcmGLMGCEmpVgZ0eh3Upp7YqIyit9RwRmY4wd
sjXzvLfYTzQ71za3r83/oVd/hPM51pDJxjCqWGSX+Xe67lQesu3mqzd9/dJuV5yu5RPEZEQ89fPI
Bk6HhbBBkr2FLCN/q8Vtl34pgO8cn5Tw2VoRtbypM/GgMktD3Hl5eCSOmEzEZjgNxc+B3Olgqg4R
vRcu2teQCytD/1fZ/fovm4lOLPBVz+T4V95T2RVi1+OSUrxdJuh2fA3hUoVZy45g2b22NWm3o902
/nlb8CdV8dXlPBPMPQWYV2VmpTbgck47KX4CVeXXSQTcpIINhB2M5/nFZWKLBMPsIozJ2A3DXdWZ
WwvO3dAlDsaS7hL1FNcPtfhFDinojzfIdTEk1ajc26m6NfuViHK2F7c+mfMS2nroGC2xV+AWynYm
MmzRsO2EtZ7Fpa1BWg0slzOnJtw9zm7FbCjphGEVp8S60/zYK6ijtJWdP4faRo8w3trNwAsA5uHs
o/1qNSehQOPDFNqlFT7Iwh0ieL28A5HZvgH25IFNm0HZMsT3t09w4WoAvyOiCQgc64hGuK9EJ3Is
VcK8G5t82rPwUVN2GILujuqx1tYYDpeFYTAB6IbxWvJ9GCGZWCrkGu5hAQLkbaQMmExg6+l3ET34
RZ+seJ8LJ421/RXH2TdAxiVQuavDybKbINz4xvifNu+PAB5AkTBNw6xxcThVWevUou6NxXu0jzba
hB63YY2YflZMTnHPl/Npec6ehVqoBrUdsZyDZvcrW/WJW7n1yzkTqVZKlxY9frmcfAkBhJONFvkW
dVdEtduondt2R6GzjW5n4qaETARRkwokT3NswmYvk+4uHddS1Hz6c3Z3sGD02QGdh14kvh0X/Mty
hP416KZYPlhGWN3HYzZPkO9kwzGHMX3rJe0nnHtjryVtU9gaLf4ReP37G9AniQ8A+hWzoC7Nea9W
1IoVqGxVP8byE2rpGA2uR5GjyrvbN3HpRZzJXf6I4vyMpGal1Sg6bkdtHOti273WyIeOpA1EYU++
N5qb3IXgYQnXpsAvKhYih8/sAIpbnEVU0jBsGkmAYFqatmANmFXMkm5NxRbcmjns/SNm/vmZ/ras
qJLRDIeTOG5NMvp9eygdVjU2fYvopqFHejAnG9RE2QjyyeJdWtngz+a1Kx0/+wDuLLtKSppMi5EM
3jG/P2H8BrFTj25ap3s4ar7ifxPsyb1LRHt07/ts2zls0zmIIsrt48pZz2d59Smqim5zc0498LQt
UTjmFNUkJOSye4Y55cCgiCATbdyseU2SDfw/u1Wf6teu7WxlcsLp3qJPnUPDt9sfwhNy/tbvsw/h
Qoo6LcspJyXSQse+tF+x/9JTm287A8MJNjkmi2Y4kScjcXrErfIQTOmT1Pjd5LQpdbvaBwNIeozR
oVr8I53U7y9D9h4B3pxo5om8W7jAlkkIOyl9+Uqs+sfYHeL8/fb6F88B/VgzpTwYo/ngwlS6UZMS
nEPBJAFZXZAnhyJx9abwyrAD4+UafnDxrs2FROCm8eDyd61AxWPIacJOIPtI9ko7pe9jnBQr/eSL
V+1MCnfVmKWEmSHV2LuUqgGGFkeHSoljv9Q668vtHfwcJXSlyiitwNmxMOKcp0gxqVg0pMMWwp/q
/c4f9/JG3qBp/qvgx5vqFdris+9ushP3rTeOx3ITBS/pbvStb9SPdpVHfWkz+MWv+F0znJbu8Hfv
fSF+5qw5BEvOuYVA/c+3chYA/KxAFFSwAIkc2+VoMwlZgfAOM39SWbbNehtGT93df8nEXYjlLHsI
Pg6id1Bloboj4rcy/NIrO7M4aoCB5Q+VBCtz+1AWz/9snVwEWaamlMZmxk5GT8Z9yVjjlbRvdrpJ
1rqul5IxWBxSWPN0RtxTbnENWJ7ziDTsVHrDvvPlTfEgucJ3/ct8uqDFD3S/2LTb2wtcvLdnQrkF
9gKb2xIK2E9hCA+YCEacqinVoGljzY5LJbIBADZW3L3lF/pMKudQ5mDTM4sYS5WH0mNbrZsAbT42
W8xTa4o7MB/JIbK6npCvWY3l8/yzx3xQKVF4miEq2ydR644y4gYUmExhWDGG/8f1+CuGfwwyTIqj
XYVCl4U0/0NqmU4v7kloy8aP6K0vYtuQvghrvudSaQJpf3nmkkTrtMYDxvNQTiUKGr0TEbdRbjkG
cqYdwcRc4sIY7zQ2OV3oA568aYrIBQLJVaWHtniz2vfa2AnvkfBLZgdwrjm6uhayLJXOLj6OU2+p
EfoiVXCV8tCLkk1LH7vkZKruOOxytAY4GF5eulp6SKhpd6A4sv49sXshn9N0gViYby3g6KsicoiX
l0FqeF3VOEa1Vv9fjJfw7ioYUQcGJn5onKAUfa82eDVC9VUetzp90wWw7WxuX93/47j/iuHczVCP
imkGT5wSwVdB04BSiGp+6fIjWn28Gs1KcHlkQEVMN4OuaVAIE3C1Ev5HbmzF8siEys7IQUp7RybS
yh1f2wPu5SSCWpty37ETOOIcNY2dIvQ1oXykqwSIy4bzbLu5x4iFpdFLIsWrkJZ+QoLUuq/r5K2y
HqxkW0TVYRLflOkpF/dJtw0pdcF7uRfMoLbWAOtLiwZdAR6MeRTl1TRfYsYd08oR5sWo2btK+lmO
ylxW6VLQ57m2tsuz0vI+w7lAhQsFOktN4hoggui+1R8UsbNBhEuJT8p9Lq+VC5beCpQWRZA6zyyJ
PAOJOXaKzMoQN/g9Kj/aeCeCLpzWxmb4uK3ZS4JQY0eyR7bQEsx3XYWCNpgzk9mJ1bU7VTBiAv1a
NcN2KsnRVNes9UJ9DygnJDUxfm+eL8VZhjFFfB72KI1OpbFJ6deB5RjS1jsm3SvWwaqkvUJ+WcU/
drV++uXnYrlHMJI6JdViYzwRMIS0e1K/pmucD0vqcSaCr5FP/0Pad/U4jizN/iIC9Oa1aOXVLbHN
vBDd0z0ki96bX3+Dc3DPtihCxH4HC+wOsMCkqliVlSYyQuqHLGWgydhWb117KsseentWGItEja5l
tPa6Ln03VE05oBCAyAAHwO1pZEKvEJiMGa51gDJOhLRPeeIbR+0aJ0Cn8N8eEgzeg/oN/g/Nbijt
3Rrz1bKnQQAVTBGAldJq+Q/hV8YTJVp5N+7v9K2d+RVTIxqHPuww2rZWfo3KW45Z0OfHi7nPZm6N
zFx53cYQYKRAxgDpUOi86LFbJhtY67GVhcQdZiCeNnV/UE2dl7chdjiwLaDyV6nn9F79RPTT8+Ck
NUfG8CtIi7Sb7I0Pv5jhJZF2yvA1oIKQB4whATVQiNQJ6t9B+C0C2jBsUzV3eHHDZ4aPl6ZrOihN
rGzL/fm9/b2zvQdaPJSUDqizJDsP41PtVEYrE4yyyP4KanjN0uwDJACqYFwGlkplE6ibSCrMyH/F
XJ7OUhZojRXM3gK2BivDA4FyGOZLMaV9e3qxKCaIeg0ri+KD0AZOlZtle+mFnhRdc0nBFqRaXcWS
LhoJQCVUZHUM2JLQs2t207Q6l37QFHyEHVpKG35tSP0+Tpbh5tH/AAeYivbw7Od1LWhS+4of0Afh
PFMti4FEOfiF24h+r5zJhfs1PSkKkHDghr7jtRIyTq0A8+GvYoknutc5zHplpjJcNOkZUjd5cWrl
gETMpfQlTEESKXvKmacaMKPwD5V2NKC/E/VLwdwbNLubN4hQMo1vZfXKAVn5mXOdEJ/L4cI8kb+2
YsRboKQ1a6UItyi4RudgqNfGQf5yGty+7Hj/AHCZqEynZtsshQAFW5xEwLJedxlBOa0gJ1n//PwU
9c/z/vX19f39/Xj82LoosZE/HYn1r3/9WWAfdRzM9008O/NR0DyQ5Q40rdI12ANnQWS7tyQLjEgH
3w7teifYniU8J/boyBvOzE6yydoKJfGWuqu03ffv86RCpkz865DduBtdDzVflWNonl0lABOIVUNw
yge5FfNeOWsQxYVSOdqaeE/AQDJBhefKM1xAlbBsFPnKboN3zRodkLocU1MGR/jjDeam533+gSe6
HdBLYmblriw3sAIVhkaTrxk5DTqYwfW3k0++RVIY5/37NiAdeXls8i925c4kxqTAITPFb3NSMgWj
ETm4yOWrsTuU5+vJ+mUdjFgfdC0kn9bmhNFpcrUI3MpzdXYcR3e2pmkTisUbT7uVd3UhIcRW//g1
s/gnGNE2Z7NcviokNLPWqFwA+cIrdXS92PfbGNWk7Rq0ac2oMOsq40RDiLbHFiDhfNF/DZ9FbAqv
wn48QtGsfamhJH3xLyv7Pj1TD/Z9DuBkQ4oUPCiw78bB+HU4WadTalinQGfIr4J8TptuJVCbI9mm
PBrY9wsl+gdPspPzJJ0b4qwchLmuDELPaetBDIMsRZu48W5fnzKNZX/oK/nqHZrng1Xu49Dav/KW
ZtqY+9G57yfgO/8MW2UNnrh46H8Ynrzsj9YFVIBQHuZheOQMXs8O2qVs7SJC/m/VwtvjbV+oMmGV
IIj6OxctYiTo1lgP+o4sZGvcsISM+1ZzuxHkHefeP3ivSqjT5wDCYytbex8CAxoMiScwQmHMADpE
tzZBRMx0Ye+r1xxfVDLd3M6clWXdv823JqZQ5scepiGUlDvPU66sLW4BuDWpFZqM3pLXV3TTHNFZ
hWKsWZzdVAARGiH2GeXaG63R6b7DHMtd5HLPvJFZOKBOevBW3OPfrsTszoDIFUBPDRLD4FyYHVGZ
KwbejyusEhz57S7QNbPQPwMDfOV6TND+tzIrJc+FXWwLuzoADWFNe5DYPmGt59gIHWr05CzZJaEm
fQJLNonI9Osb/Cm3QyMmjP4K+KLe7aRNfGA2te5bnh5sCvDkXxhLXVnR4sn4saDZaZSTMgkZpVSu
Rm75T252Wpvj+9sgmG0ZEOkq6BlBEDop0t4eDAVt+jppFeVaG6Iu7Lwz85xb1MKOmaMT/QqM0fG3
lc29VlZJ1F1mBbuA1HZtR/iI3jOPfQC5t+Mdu/V3dcEFoleD7AXYygW6B6q2YarGoXqFypzZmL/K
jWKNe94k/jUOde/18R1ZKI0BG/HD3OyOwFwSjylVr42J+XRA8y3FRB2IaOZHZoQWtQMTMTVRjMd2
58Obk2O9sTu7Kb5XBWIpYJmyrW7rTXYMSU9a0Ai8FpvWbo+e+djggj/9i7bWIFoBVpL57OZYQoib
xr169WxqCE69w4e1WKdY8TlrZmbBqADRMFRNYQZhoNNv/CfNpk6uK++PV7MAnoA2C8Dj/385s7Qj
hsSzUnSden1LNxjAsaInIGKf/YO8H+0GChkKnkgUNd+5NcPTXzy/OmCeg246RqnA1zpboIxQPoul
Qb3W+2Irf8jb2ChN0VDs4RL9ls6PlzkdvrkxSC+geiEC86vM2XdY6hVc1wbaVSjMUCTwUGii+RgP
WNPnWIpmUX3+x9JsP/1aCCCGR7WrFpidLgXAte4rwYiai2x2nM6vhHSTC7tfmAx1C7ALwW1Px+jH
y1RhdKUek1S7pnt6kS+8sSZ5trxz/zUw7/ZDSJAbvMmAfGAcIMOf/T1riSuHfXnXkGhAK0sCS+C8
fA9Qiqa0cqFdxQP7UWz5r/IPiMxM/plfySkXLSFKmMA5GFJFEet2w5rEExul7rQr6DOKZ/pbgXya
hWYm2J3HD2Xl2C06p5/WZjWOOpLbUPIaDeW5CS6GIZnsyX/iDuVOObKRXv6C9CSfkLUMf+Hhm0Kh
/y5y9pJTDDB7PAez2gm8Bhfxi/tu1tiPlxzUTxuzx1XLcoULo1ZDQBu0pPvARNip/JNZ9Qp5xkKv
QcUbjtkfZKMYPJrDDrjQgwpTknpXI6pIfO7cDX8eDF3Sqz1nbsNT7D72FQuFIhgEgItDLQZDxnMW
yZhtU0atYZDdKqSwA6Sk0q7B+xmgKwyeecJbCTAAgg7BUr3ZdZ+rLCiLe/vjF8z2FtrDPsSs8AtK
AwNdT0QxA0v4rGx583rkDZB7vMcutdfEFe99CXAQU/MMmBIwN4mzRG1Qy4QDGZR3VdjR8vhNUXLb
8Q9Td9bjDV6yA7V07C2YEieJhNsrWMpFVTV5xVxZLd8iDv1djL7igPKtNXO+Z1cChOlvu/GQIooL
HKoYyBDARjUfHhuECDIfecRfYwZOOOrK1MigzmDyQiOsxJvi3XdDGR6UdWhHQT1rQtDerowPAI8Z
RkG6MuORK7ZsvlPpJteIgkk0j3n1vK8QSib0wAJm4l/G/ixlROJdRGm6Itj9F+t/NI7iXfJYH10O
HWz897v8yDJHUy9dqbOYefJ3Qw/FMc/yfKOpjBrDCzKkk8D/l5DmNYpJ3ZpygcA8QQ/M7aOd4K8g
dO6eBKwSTyjiyknY8O7NESHPkqRTRpkGqmcW1QChUwVlRAriBDMOaeEEfO6bRTN4KydnybIqTsz/
0KAB2fF0sn68dqLUgx2QKeWr3DOY6+7BL+8LfL6pemxyKGmJrVRR+iRpw1qjf+nTThNKKMwiVEKz
ZfZudExZ+FBQkAG/AU6CI4wHjY1oK6WuwJH8kARWk21BlC7Tw+hvqXpKtUgvuAPb6SznBIw+giz5
Uxt242hVJfHlM9cAjZn/4n0nUk0BVM2VxWQv8Z+wOCS1hxlOu4nffUjES6SJdHXHv6VbSXxi1dEK
KfE6q1T3Av70+HLex/F/TzBYzSSU/jBcOFuoLIKztB5RjoOU7Rn5UwnsMbgkmyL3nbyqB6NsY96I
SqHdFFL1VMcyuLqG4uLLSWPwnKfqkuYZXZL+SaYVQi8m02shUULCC4lACvDhkTZV+s3j330PAJmw
dhqQaYhnsYR5PCkEfCePvhq7QqXGG1D8JUeekTdBDH2DEAD2todinuD1lpbjriEkzi0pof9W3Bru
SpEkyBQjGZwqyXPn1mYAytNy9K45hZRDzWVPFFdWLDsCChNS4EtGcn0OlJeQW/E+98UXmFaRuYNq
HKIY7DwWFD1ZKNiS9d0ks71OF5yOs1rW7mojdLt6Czim5H2Lq1NW04G4dbAwizVDNgd5sDSXZJGj
TGCjKvVd2miqyTJoF3Ue65lD1gZ2FXIQ5W2ryhkDT9zyAdNamCshDR1zQ4Vwu6l1Rb0WTt7lFiIY
VXhNgrYr9EEQ9c/8RFuDd51WvltGIipttNJlNpL0SSzbKoVssBpACo2oLlRb89kRmmhVatUhpRt1
4NcQCvdFAvwakM2jrQ7hGriO2XvnUzbMQbHhu9xFDfQkOgx/WBBzjToGSinyLNHoOjMNTcE7caJZ
+RagOZlYEDY5xdlvfs9j/jt3EuhtxYSiO/Y1tLZEt5lkKtxOEgxNe1FcX9QVZm0fp/B09mmnYiVm
c/BOg9h6eu9++NtEgjhDlnQ4US+eTAIf+a6wT54a5ViIGqnqt6z7HnZ0tBN5XPFDfyu0d7aRfaJD
hX+DSeTW9iB0PLQNct/l1SOch2f4zwMDaBwJ8m2j6nzrROK5lizWM3ij/Iif2OfuRTSH3pDojtMV
U+SJcJauiWp0ntEypgb+/TWnc//g49P++JHzB6kpJCUoMt8FXaJ2Yiq7F0xB2foHCX3D+sSZ4g66
8m+C7yhPDLx+aXA6K618pr+NodlWgRkBt3ACsU74jdutEjAZ2jWS6rtVF5nZ01C8pIXZ+7aX6bL3
XTP7NreL5j0dKRHEfTD8LllD5mwFuKBeIlxqo8bQmtBHhLI2YXMzbg2RsccBownHODapd4ZQhlia
TOQ0GuFiU3oSvtAh9S7ac003JagkahR3mW9RfgpAQdBwh2Y71u+KRnrIvIab8BINkGNJt7W0huH8
S3v+aPGzOoLIJK2YQKjJlQ+VbGHYkVT9c+gftFaPtiF9LQqSOkn0ipEmPNoYzn9PzzRzIskYg71f
W7L0yvfG8CX7G595FoEMz7bKYDTw2Fp1kr2YCOUzvA1Jexdj6MM0PaKH3VmRLfDZK788caO0bhxt
ivQElGEwaZDvZcUSx0Oa72LgSkPSMhtf1XM0jrOXtDRyxSz6XWmHylP+hiGVxy/hwguORpMMgD5C
NNRWpFlBfFCq2mcZ2XfryJILHdj4wt+ACb81ANaKCR/aaq0Ph6zGuJqJ8bdKTzHPtZVVXR4O4pqo
x9KzdPNzpqDuhxOJU4gZdZXnu8MhETH2a1WR0aGJHrAkC17qQRdFU2QjQ+XX6DQWbueN5Zn7amK+
HxOR8V0mJUkSg+co17VKIZJsgVmpTBOCifOV3b9P+REbI/qHs584hEFPdbtcjHcLYln6gVuzRwYv
Dx37Q+CrpMqBp0gnmkQzqgYC5qQth6C5VXEdg2Gjqau0dnd5Fn6J8J9BpKm+Nh+5TmjOF2IjBG6m
Sh1I+kLtKDV8bxetwundUKX7SonVa8Z1Z79m612q+b2RJQNIwQKOf8vkRtMHNo4MvuCyr5zx1qDe
96k9fiGESaEywIMED/R7t3uFeSQlTKogdBtPcMqQGppS6oCyV4qdV1bQtGbFbFLaQknumTIvcbnX
SitSAFf+fHxn7puUaHaDeQthIT6cqsgzRy7nojDISRa5sh0B0sS9KtZwgLOKRJ33NrzklIR/j06g
CnIfW74HCE2WoeYr4IUFhFGaxSotsBh8pQWxKxfHVLNKH5w8ThadFc8V5N9UOSQV8TBuwR5r2azU
ykg99i3nrz0YA4J0ktLIADR961ggq2NPV/NwC1PQAqx1QfoKVHDFBCsJ4F15afaTp7Dhx43mxFhk
EHdFLi8ngtvDDVm0qyqgeGJIiJQ01cU+C1be2oXTjCYcIhHoa6CIO69OMCkwviFbxm4JSMS+WiO3
mY7a7Bm5+etnz0jIdyVw6vjrueGoDC/dlyJs82Or6muF/b89oVtLqEJgXgdgJNS+UWO63T2lTLxM
CKLYHeJx69ODOGy5Ujl4zb5wi1E0u+w9H5xWR2xhMKJ3fXze7gugKO8A4QIuF4gOclBmvzWf8IzY
eIEXuCU30WDRjkQDJj6tNj6kJSVJabNrsyv35+XW5OxyxQO4orhWC9xJTCTiGxILHAaw3sdR+mZQ
ZHq8wmkBs/1FcVdBzwtkQaDUm12oPsl6MFUqoSsEXWwEzVgRNmN1plMi/bGl+6Y+9hKykED2aQK8
xjyyz4rK7zmFUjdLd4P85LcjaH8wa8Z/o6IjfYCvNE7NwuIo6fayetJqazyAn4c0FUn5XbTWwb0H
uOD3gDcSJXSwT0/ChbffVqlzSnkmpm7NHLqJXoLXE+ZZevIsZiR5uklOKlqSA6nOgqvJ57J3/Bxl
PsjKpStbc99Xmn6KiPIB4KITQfrsPuVsn5QZuLLcUvzK82tbPlXMWUggCRWYfkhkD0P91JV6Q0Cv
WNx6kOtDeMk3PJQpzcefaen4TQ4D+Ev0fvDY3O5KlBV9x0GJw20EAeGQ1qR2KdAauNxsdKhSxAaC
hLX8ZckoyJnA6YNvgZdlZlSKqoBLgjBy40BVHbGt2E3XvHN1uwMKaUSKR7WVjGmhAvKXPwFfHgLj
E1fE7TqHwoM4x4BdHcXf4rAZFA6aDMg3xIoklx7BeBWaXGOqa7DgpQsngbcHI/jsVB2bhVl81+QU
STh1FbkdDxwYTqIEsy51Oa74ruldmd9sBQRUHAosIPGbD9sITccOihpEKHBA/kgI4bxWHpkl58z/
NDF91h9PmwffjCl/GrlBxRFOjUgzIm7/EgBdeGHT90Eg0JSqoj3tSb/Smlo6MT9Nz4Ih2Rc0hENF
5Kq5pICapWd0GnOAJOUK0l0lU0E7lST2v78bCjJ8zC7JQDzOI7AxCLiR1arIrQeKgdmrJxRGIPg6
7XPcx2TtiN6/spM4koiARwJOCC/5bHuzNgrGDGvEuCpnZZ3KQ0W9L7YjNz5D9HxSclAiw0es6nBN
DmQYxaiuGDShUTMlqBDUMTUjYOytppK/FDoIoLZiwl0y8qsj7ZODujtsaDeh0I3xLjD43P7UGsQY
eTJy+BzJrpFQdsWoHlGFYwU9uHGL0VS2sqM1vp7F84ctAq86FMxQ+Zh5cDaTBkEcpMjVksoAlTd0
zy/MqCfpFbVuobQaZOi9uqtYAzO/rL8WBU1Xdb5ozNBNvVENpBpztpma9fh85PPYZbM2PDCZihFq
NY7PVAzcCDT2p3SEgpukeok+5N37vz6LqF+g7waEJtTl/8boP+6eJPhR3ud17IKaCNO2O0EyusIU
U1Cy/Hps6X50HEfwp6mZqwSzKgSghCp2+QNmLjdvSmzVnvnavIU6CATM2MIQ5jaPdAVSf8mJQr/L
8U/yajf6PqYF4leFM4MU5SRoPbvykOMVxiiMExfl6crIeA6MYxEkpv/9A3hjZuagCzWLE9pFiZuM
FFPKW3BNBfwO7DH9Wq1zIY+6WdE8uOULP2AbFaaEC2+PGVFe1XeIJ6tQgdFrEyWw0Oo7gt7XZeWL
8vcnF1hlgAARiU1KyrN4Azz+tC3DPHEBNzNRcP8Y3OpArW96qohFDRXgks6ozvIO4q/DDu/HWvC1
8Djd/IDpB/48vYMcAqaYJm7JphoZZC02/WhIrcfrXKimYIN/rHMWV/hiBuR+niVubsjeuekMUMfx
UOsFF6bF8E515cutnDorVhfephurM2coq1UJxRMsTjl9lb8Tgt5UZIhvvY5K8KbUha1uDp9Pj40u
vBWwCSpsUNMh4ftbaPmxoazP++AwqBOXiZBRghr1E48GlCyaNtLDNmTspuN7XUyzNUDp/SAAvAMu
DLCQLHCQSM5vPyU6OD4aRU3sxmDnO9G6zzk8xb7Y6H7OcABjScWoXqba24vPRkNN+jgrpX2eZXWm
h0OUvAQ+bb8iRqvarx6noDmFYc584gpKviO0DQNyDk0tAwySFOCULTkxLw2Wysp48KURjCJhWeUy
2hKd9puBiLBk9VEmZiguapLJxX3wKfShHxpNT8voAEnvPtWzVMbbIEp12hmPP8TipZ7owPBe4ylE
e+l2P/islaQiL2IXNYWaaQ21IpwPogTvSdH0bi+hda3qUQheqE7HpC9mXB//AH7hWYJe2z8/YHa5
RZFNKeSxkDJTp5FYgEmbECLV0baCLrugR+Ce/Q2eyt5SATRFk8QKKiLtmAZcy/WfknkLXrDLcf1c
+9jxkGjJpZAP6Lv8H34mQM8gSgUHPWo5s3PTYQR2yOkYg0fsO/xgHbpnAhH0vKUVNkbbWXJJWpUg
XdILv9FL6Y3xjgkw2a2ulbHeI0yPNp5nomEZ8XoZbdp+U4Z4+0mhEHZNUeGe5AunXEQjHWhf4DaR
o91+1QalcmbsudjNBqeQd00RkSiwUCkUMNVMhe+mC80aVf6WcqSN3gZw0XvbEFosEQaB0MosNqrw
og263GGu7XWgzwOADolRFgzp1trvS74A2RRSemT2UxJ3+1uZoAy7gWqxi/5+a/iNnBtFMnhEw5ab
aKzKJI6TzClLZo0nayG5mTCDYFCaRnOgdXNrGSpLXhHJInZJZn2n6oUKkINhPEpJka8800vRAFqQ
ECFBHA72sllwnCuFL5VjCNcucCKYrZvBpFr2gobPlo2KtcbJ4kuC8BZ63kDr45/ZpWIQaYYNGF1c
NsHAE6dZtCE1CLLqqzxY6AyEr9FoDMHaAzY5i1mIKfw0O3snPTUIPVo0iVvIRC7OinRo2J1q4YIy
0S7v7aFcSXHu8Vw46KDxRY0Z7VdAyWafsJeKigsg3ucOLaoRwBhBN+uTB2y9Ig3/iraIeg4QF1GT
GYy20hWLxZsKeL8GVuvxDzdsPXHlJy35MyBnQHirAESDXvXtoWILjgkbhkGUFGjtFoy0AJHU0oVn
KukAOepgx2WFr7NMEuoNsLsrieZSoUCAi9KQgqFJDtasW/OR4gVgN49SF/JERKZvyoA+n+gwylYQ
7LSv7dh/KtXKDNdE3xbjbhjlxUkRAlXImYcUuQR4ohaWO4n0xVPFpoYGiRCPmlGb6CWb6ZX82tZ7
TPUTP7EkuYJrRFaYmxi4Hzm09ALIdYJh7NiHL2pssJ4OPr7HbnzhGkKxFcE4ioSoXs2vITPUEuUS
LnWhWa0zwsavWrBjHLQ1pM1CpwhYJuTe2lSolAEXuf0MRdHIah4JqRvvywuzSUilQ0aLPD9zz79L
wq+xOi5VB2/szU5dN6ZtXQawl5FDYIl/pvGN5+/xeI72MnnNoWzuVtBNXH29F278jd3ZQ5OmXKWO
lE/d9jcygkjcpcFHqthSloM8A3pOpUo86QC2Lra/VMzOw8/JjTgyewwRNbssN7N4BVO6cP9uftF0
BH6Elswoyh4S0NRFu3yaF8iNlk1w6nvCBd9Vv0obsmgPoDUWTJUY75zzDA1DHCpVDntDj0FKB2VX
ssns4NLjmwNjr7NEzw/TvIzZFrrudMT4SnZeRV4en+y/mImZ751ik//+jtn1S1oMHwcaTsAOhCRE
IwJawwTErjh33827XRn7FODWnGzdS/f59LRWiF0qCt/Ynz3jVdoKBVdM+04AbAUbYblH/pJRu99m
HpYfID0MjSf/8/G6l3oeP+3OOYjCoQHfRIh1N/ogEYzbI93WYw9CF7YhbB4bW0iVbmzNn1WxC2M1
wBpVZdeCD5bWZ2946f3vVYjMUrHoxtTsKU3USMwGAcsSTgkGbVCTwYxwu6s6JLmkFI/0Vwew4sFb
q20ve65/ztG8xSL5PoKKADd64JysIE2mswf2hR230TcwOmNkMCBgycziwssrlZtF5/zD8syH4fh0
XTxid1nhSeYAqqNWDwm61eB40WdNRW3QvQJCMefVKDuZEWUf6E6J2U3oR8lKOIw9gAt/w0CBWJm6
PJFVfvCvrNTorGpp9IhKZYJ2oVau8ZhPR+b+2v7zY2buKm24OOg5fGeaH9rA7JHXMDr0FzAQHwPB
s0sMZq1CtnyK/zE5/f8fHnJKf0Ezg30WpD1HrRoMqeIbEMbcKqnIzDcCooD6KoZj8dpOqsRz+CD0
HTpNKGT+ABxtMuqyZHhGyBvs7+YLqOnHd3N2eu5szfwPK5clON9U/hBiFG3/3OXEW/lWs0RlbmHu
aarKx9sSYjV5o4PnY9q2L0i0oGmAavbjxaxs3HymSQr9GOAzhT/IhxDvyGFEXgyBCF8fHH4VSzK7
D/9Z18Rmi2BF5oAxnZ2HOO6rTKLCIaGe1QZ7oTS0FlTyYwal0S8tPKpsbQh5Yj1e49zF3dmdxQ5y
1aXQHoHdqtDHvVyQxNeLEPOmKv7hDtWpe82NFZuT2/xx3f5jEzyLrCKjRQ848e1aJbaLc3AQCodu
MBOnA5wVNWG9+l1ApBjQkIP2vmZy8VOKQO9Jk24wJChvLVa0KMWGQn1WKwyU3FnRSCUSfg1X6var
YefMm/xneRiTRoGdFzgw6N8ay0Lgo5s0Fw7NH/85cVqMFgvH/iW6Rpa4Rju4uLD/2sJY3K2trm1G
qdNSbCVwhkgyrzIaaFf/KzPUz8dfbeawZqtCE/zWEuNjbEDpYEkFAL21qt/9n7wgMb92IGf1gDs7
0+H54RiBJ5b5aLKD9ssh/IWCE6YvciDJ9Og8OKVbfSqbTiGy+3h5axs5O5NVyXrqCPz8AWkSDQEq
EL6T0ajVTRHsGborstf/zd7svgd4GHMvxjLx2HklQKGWUpLoTJ/LLXP+30zNrjgbanHRU5xH5hI9
R1vf9FKSXQegA83/zdDsGfWYluX8Ovu7JvWFe/UYEqLq8AQGYG6tkXf/DoDEE7qeKCGzwADMacCC
boziCaZx6GtVpxGL+lRu8vkpDgvCFF+hX6wdzOkE3HotIJHBhowyFZJ7oPFnB7Ogucq1mXeQAkAp
ytosPHWTcgrpQCiF2jAwHtuobAmDbhZXnhufMQYGVZfHe3x/PW5/xex6gLCo8cHK7B0U/nuI7Cw9
gazufzMxuwoMr0QtA6jboRF5i2LUo9t2KM3/H4xMTDz4foAQzfGAGHUYMFDWeocKVaI2P9fFvlmj
x7y/0397y5NyAZJNICBvv5goDQwXj2NwVDFH9MadcsFk6VelneJUJlW5wn813djb83FrbXY+hqwc
0TzjgqMv+JreJClmmCpxlWPn/uCrkOqbdMKgVQLam9migi4A7lQJ6bGGiGCSXTBtDVRiFpOhGAya
vySlD3hpZKLsA62jTihIoOQkjGLob+cmlVvTG9Z4IKaLfbv02980W3rB5wykpH16pKK2LdKL0Gkb
P35qQW31+NQshCsq5I+xbiAkoS41PzZxg+FKsYvoUQ1rDMW95pAlQ6vx5AeG9sSS4Mij2vCtSSsu
9C+HzmyFoDRChZMHDybAFbMVCmNY1WzWxMfGHOxBT0yiPKcGtXwbCqggo6jQAO31kpQ28hYDabYt
W1CGt1zuS12pLv6FGT36LTMXMEKWB2QQbXyMkXwGZ5R8QqQpstCStEFG/MlFEL/8EiSbqpBCqFob
DTQmdqpK55m3GrT2v8LEUJsdw5hdQST6GqeXJDAmkST/VBYGLU5I4uNfQrmJMBfHvmrxWoJ7f1cg
BD4xbUMolJ8GHW9vJh2jgS9KOT4WcfalchkCo/7y+KjcO8pbE7MvFuSoCdaxEh99Fs9du+llYyhX
kJBLx/FmHbNPISotBGMB8j6ytvS7sccabSSzTx3hMJqaBG04wufmsBb0rS1t5qAxyihBBBpWJcaI
2B1QZ/zq0Nm0PbNDhiItxpKQMyJvnPtOtvN9yauq7Ii5TKtSzlx5EcHD2oURRPGMWNpotCRdFdlB
s5Lh3QeacG8/LM8+nNf1jTCi0XtM1MsvIStNFVViHF+UWh6fkHnVCqHmraXZ16tAmZbmfpMdoVmm
cIavgmGYhOiuqXYNwdpurTWzuDIQsAEABOTP3dx7LiQJ1eoMKxPfmRq9Sijg8fl7AThDyK8FSAs+
GdrG/xibBWMscLIYDcyxODArUnoSmg8ls8tutXk97dLdSUF3E8x+SOkwEXN7lxVajGXU4HsFHQS1
uY0cbBG0K2gFM/TAeZceOFgMlU2XcMUTLn9ATLmDuhfAFF6dlVu1EZWbjCmyozduSlB6Jm7MkjKz
68pV2HPp7Xu68hDMK6zTmZEEVJihLsgLyNbnq62ivFMDOT+GH6OVnj8ZvTuLApFMiLQa/E5vHPRQ
jbXI+m/fZrbJN2ano/UjK2KrUG0GquTHofkQv1Fn1gMMTjEV5jf2Y+bInen95qktqofuNESaC1x9
378rmFSX/ZUof95jutuC2a7XvV+LuSzkR8ZhdQFsTJhT2IR2v9PMKNYh3BXqUCUhgQmaKjD+DWCv
YnXVzF7F1WHg+wjv9mtM///HtoxD7g9sjq9BN6NVHLORoMalpwD3s2/aodhT54+T6sxZNdcmExfC
MJwA9KuBnZEmQPCtZbDfYQghTfMjJAZR80Z2Ovh61FuUR3Eon1rYK95q0SB4AdA2Q7yMIY1bg91Q
+wGy8vxYSW8gpdHZ7kDBUEBlACYx97bGPrLgPiRQOkzEx5PC0hzuVSgjA6gznx+TIThGXmozXkEy
5MaYWfr3bhjivmj/Y7YZNZr5EOwI8hEuLMPi+AuDOEZkozhDXP/Er/SklmK4n3bmkbMvC8DiUthp
rfhaX8e3AqeFnhizMNqdiCAOwRz6dqrhWb3+AdHjS2CqTgKFiubTv2ib0nq88IUgCL8HyAAR3EKY
iJrfaTmlcF5JcSxzqmcZ1bu1juSSBSQ+6GHARQpAx92eGT6HmIwkpNB5DRNu1wPabVKlWXvW+IUX
AN1mbUIQqcjm5rx2YKppubKoi2O+4fWCCFbksKZoSrue7H39/5F2ZbuNK0vyiwhwL/K1SGq1aVkt
23K/ELbbzX0vrl8/QT/cK5U4IqYHDZxGHwNO1paVlRkZoW9GJzkW1ksH7qmXxFrK7c0P8r/WOY+c
m0JeZHID6wDROWlWSAc5CIcFryfNBF1Xg+RWS9W6tAIxR+nKu+wknIGfpoJII3stWeqDMTFG5O8L
3FOzI5tabSb2feDkuOWrMjC+1aB+cGP08lfp3oz7BafCF5p+fLl2YWIa9YUD1YC0M6DPU7rmRt5F
X0NJvXcdUM6J+sfb65++nX7e3/WzN+ilSW69xlpSw7zGqIKt9qWcMaGvkV19ZvtwOwA6touOBhQR
Tds8LRieHhX8HQrqMMwkZESm7PP1WEM/CuvAxPnXMkDMawvJIs8W2dpcZ/6jhFeCEZX/4tsAV0Pf
iIY7QuKb7LWsDowY6Wd34i+UndUhcSu6WxQimT79ZmgTcBDjQ4+lyN2DCaSrBWXoSlcBq3G8SVbg
icFr2AOFk2JFKPIrf9APTP9Gi3jk6a1xx/JPiHaxgao0G0BqBMvaU29X255qx2SvPo3Wh2k3e7Kw
hjeHEOg/lLKAU5siMOT/rpdQK3LwGmVwmWjOyq2KBM1G14bEqfASs+9vlx8Oi6uRcba4CzfwJDPK
/Lh0UzCaR3++h99BazFbYPvBBOBafapRKimeobiXgvgDNGC/8ffwWfW79sXf1sMq8eWl7bQ0fm6d
u6rxpdLAN+nKufdtCcTu0i8heC/HwBLBKL5t43VEbJDaCMN67CwiLdxZPLQJimuXK4Dk3fUKoA+r
B9oeX8C6v97G8/6mg5WVT6MC8Pe40shrPr5KpencX4yb/T1lXVAkVpFnQi2TX3elEFnY6k3jGl3q
FPpzK+1ktNQlPRhg/D/3bd3M8SRZOxGbwElADYzn5wmJ0pSlrldumSbnIvZXGbr86qZ5vW9mcnNX
2wtmpvZ1oC5RBkMG+3ois17rtGSEmXrwnVz5FWrFustREssXNs3ceC4Ncf42rjG1aQNDnSaforyw
jNQENjdfmLaZ8eB+nJJjAMAgR80924laF1pahRhP4RZ9QI3ghRSr3FwqMc9sBWwExBkIcpE+5r24
FKpxpHZD5Q6vakJVqzqUqtOYq/urMzNpV1a4w1/okAvI1bFyiZgBuXgInRE54/s2bs8SWvMR9IIT
GL3KSIJNcdWF72RRUihQGKxdSRdAF9GWCggzpapFB2lh55GmW3HtxVbRxqVlyn5J+1qInZbFS1Xg
uTlFczzqJVCMAd0K51bEtK26QlNKVyQtTSAPLYZfsZpZHgltFUTq98d961kxblxWABvrAI5q/Nsi
yqJOTgy/csfiffS/8lJGjdtWZBTaUINWunwjFIckD176AkKAHfPXLLUhdx6IG01uLdQidNKgbY8m
7ZPZk3Lp+24ChZ/vQ3oSHXQoMvFbOa7iNhM7o3SbytywLLP0rwANioryW9qBcCI+FYQGykYQd0kc
rgxlW/SPdUDWIGsb1Ee00QXJ6/0pU2+dhQbeO1lSgV9Gxyu3U5pmjFlvEMS4Q/lWmqHFgPK7b2Jm
xxPoBE21EgUcN3yJHHD7ABzcJXMLabTlcNf7Oo31BScxs9FApAOOdhUQ5ekMX+/4sKlJOcY1c/N4
J41/S9O0IzAuycEIHtxkITs745GujHFnOMl9Sc/0irlahf7O5ikovtriO1xCTE2/hnPkWBNcS5M8
LxriuRsRFZa+rYK8cXX2KSgxNcwK3RsyeAcfZfFFQynm/kLdPrfwGAADPNKIAM6Dlog7rUrnFyDD
6hoX3BMKi1B/8FNbq8+MgZDJdOstkJ4hcYav/CTu421+MtsXE1Q9K8PV9/USteztvkFfHWg1QLmv
SAZ6M66XNEmTQUjUsHHT7MD0byN9iEi+cCLnbCC9CEDzD5ibp30M1DwRUiVr3CpCscN/ynLkmdr/
a94ZQ5jyHVhElOmQOr0eSJGJeh01ReOOK4b3QUZ91ZnkDZeey7f75drONNgLry8ZklarDHaMAdkz
0TGidZSu25Ea1cKRvvUakyWcabzNAUP52UgXliCkoxYoFjVuo+iBxaT+Sc7yJW8+MxykssHqAiQf
HlU8D0Fd+v4oS1rrQv4htpBqpupCmnfaz9cHDBweFxZ456eXZhSAKc0FxGVVWugA2xqr56V8uXzr
LlS05U4sz+jYwbXEHauQmHmF7t8WSP30EbriHSJ4tjWr0gJ/Tho8j01xBunCdqi9XTI6gwfBbXVV
66rVKI5/CgqnQ8d88phnllL+ykOIm47JysxBinW87wFm1hVfShCgolkM4TDncYyhkfA4KUG9boC+
hyVt6LT18H3fCM8dhIz+NB//tcIFdAWU1apiqFs3HR8baDirVoIujlH9CA4qREy1J7/LSmrmh17M
Xou/erCKRseXk83975gZLEDdOPdTwRuNy9xntLnuFUZWD24k66DYaqi2MNCfcIPbX7AAn4qIUlQR
lF8fyDZTOrFI2wEJiQwe9Bwfo1Pz2j+wA4hw1rqdUP8QHkDsEYxOvZXpnyWFnhn3BpEDBLPoSodK
D+/eoJrVxQKUqVyQPFI9DSwp3yc1s+9P5Mz+xuWOVwfIWXD18pyNepKn+dh7gytl/UaPULPo0H2d
vclLCbnbYgVSgKBJQZf91IoCxdDrCe1YpousrkZ3sEa73yr74pfvyNve6uzMGfYDDQ++9TdaL/Uo
z83jpd3p5xf+LkzDJhOFcnTP9mHhETUTq1+PaZrdi9+tyhGTowq/26Tq+rPdM5pQzXqOV0uo05no
+NoSFyMNFRHQNAtLg/WZQgIhfzS26jbbjOv6XNsf9WZYCyvdRVYa+kqV7TlLaiwzBwJhOQghUW0A
tQoczPVYR2MkWdnlstsPXWxlEzmk8AaSTap+Q4U1bSwULy3iQaLrmMuvVb3KK+gaZN1TiJYKCNfT
Qh83bf4wDo5sLIQCt9cNMFgi3AGqE3hm/qzTxTpUQQrwry+p7igko5WPkmqPsh5skr6AJoWa6itB
F0GFGCn6+v75mbeMGJng4Y4OSW5diJEjQ4vkpVsBY9IBe5EZKTpq1v42r8+hscQ2e+v3AHCZZE+A
9UHsz3slkCFFwhhFqhtW+qMmFCsmhAsRz0wkOdGlIp2GgBwMswo3JGkgKWqKpuqywCkOoN8gbDsa
1Fin34mbPhQg+J2aUbuHKrUVdcVADiodJHSQSFa7mEm89U/XH8PtushD+3vsGao7PIulhYZZ9Gii
98wPrbDf1pDcXKXlaXztgXRi6BMwm+399b1NTIOvC7AqVKFEIkKqlXNbuVF2A0gtVHCvCgB8Wor0
HO49kr0UoKTWm10SPMrNLjZ2mkTJaFhGsoq0z6g5LmnF3laqfr4EV68MnTzjhppV0EpS6mOkuei6
ToD6pio7xv6TYIUHLXxKNacR1mn5WO7lXbBDG8qz/lTtkuP4DWFDmcpvEtkAemVuFHBi4owsXCS3
8dhPlyeK4CCxV6CmeO0e4qqWc/Bgae7AvhoITTPzOVX+/lXbn9bkvHhbWJe5k4A8yX/scfezoMIZ
6Sns9e2a7LoH19x59OXD/fVnYWDKFEleRwIYma5hSLgiUSbgYg0/TTo5i2PNVZ66hKILnx36ceUf
QyfWpubyZA114K4/At8HdQt/X76a0kp+bN/H36R9RL+I6sigICPPmr7JhN4q/BHsZMI6VKsFN3h7
1V1/6TSSCzfI4oq1RE81gGRadPl2dBzBXX5YmPlpvDfzgdoTChhwE5DzuLYiB1Lvk7rTXG+w4god
UCpeEcdQRm9pUNFJm1tl1ITE71JExPdOI/jE+BB9GuBMUlFh5yybWp0PqdBqblh+gWjAszPJzqCU
mlJl2LDwaQAovBGPY7gw5Nl5vbDL+QBt8KRGq5kGz/dahacMK17809pNDCoY3hR0cuF7xTphiPNR
c5uQuSOJN63B1orWL7z+Jud9s3gXZrjNjGJhoEMXUHO1RFtrXaJbZCi+KiRlE7NNnTBpioUgaeaG
nC4q5MyxdqAU4eIvKS29BBghzU2K97jahwxMtNqxwr3SCeEm6AXn/v6cGyE0XWXkEZEPkTQuJsv1
mCijr2tu12dU9d80uVtH3q8sB+1ylS4Mbs4LTYBbpOAQPENW6fospGHVhxCkgAoLMuCQFTaJk2cZ
WXBBM9EfQK0T0T5uIMgg8GJ7QSNoTQbSdVdPQkQYUDiKj2nyqoJVQ1QdHRuld0yR9k7XOhkZUXCK
s1VpbhnEH8OVqbyDsIQyEZIGKTRuF7bUbMCgo6t8Qq9N3TTcJGhNODYy2Bpc0IXswO5OvRS9cVhf
NGgEOpSqAzwMPcHyPFBjjx8Juiabeg2OPEU5+eam0N5MdWK1jmjbQKBxKTV2W6SH29DRsI8qBNhM
wBRyvUjVMDKlg4SAKw0V1RRLrmlX1RvPbgr64dmARjfaMTx0gmEP4gvITf5hQ16Y56anV5Gww3ZH
cNqnJWXB0DlQ6yjt2kcDGWYT2AhzUBZOwdzGBPIcRKME4Bngoq/HLBaMdGTApeXJdb1Ggiuy1cFM
VgtDm76ddydQBME9jFckKNs4d0IKRSdxpyBWPCHCdxyVHk3r4ejT1W+Trr7WIX0UrS3+SVzBthzn
YffmfNOPh4+XX83eGuifgO42v5z1w/tm87zZnE9/n3+95tTe27573u88a/+8BJma8w+Xn8xdkoXR
tawesFvZCN120CcO+46Uq1Z6kgDXuD8/t0gKbL1LY9yN5aX+WBuDqroKIPZFtQPgUSYvaraSPoVy
BQpukFHsjIeo2HvGUv1/2tb31oa7tVDZUeoow9ooybuK5GVX2c1S1MfzKP9cyZcD5M6W74lFwXqi
uvtzTvsVQPBUxPs+p/I62ULHicoOKAXAREasg09l6GE84HlMbM1eeiLPBaBgb8GmnzLhCn/KY3Bu
K0mMe8Yffuf9pp3uaZ+y8Sms9yIEKEAAe39x544YaiIySlXg1UBj3/URK5lRCmDP1t3SE6mGFqpg
oev6523BryCStPBdUPlAzM9NLhAFGWBcie6utlvB2p5G+q3bKv0iDrG+Pfv7EFqlrVNnauH/tSHb
5Pw6SVgPxz9LjXBz5/zySzgfZgy9Ko/tNFZtP7ieAjK58DeAEAsX3c8i3RvxdHgvItha94MhIxhx
SoddSs9nk34+fdYgTagezp+r09awv1PwJni2aR2+ujMEniCRigQzutFXHxD5tOLV8z53mv1rY2kL
Xzd3oCDzAAXKidYdidbrjxvLwMigKaK7rafQZti1yiZP24VdNTvTF0a4GRA0VqHHv9bdHr7CAMJS
MmgTUpJ//MPuvbDDXRA1QbaYMQym8UFj1pAajSJlPCzER/NTRqbGHFC6IElzPWViZWTm2Pa6q2gy
HgoP7bCRlKUkwVyECYUoVBoQI0GBgfPoXZq3fpBlujsYgEy+oieheCEgWRSRnMg/70/b7PJc2OIc
uix6mlpFqe765n78EiO7KCtLqpeC5jlnBvLTn5Izbm+eCEFqm67SIaTtFgXtImVb1yIonEu7758R
TPUoJprm8f7IZu5FrBOet7jGTeAPuN1tFNAzKRJFd00NLKCGFJQOC6X1WEDhA1kiqxzDBYszDpQg
dgbUdaKIAp74enOYg0pSX4BTUSrpTYqQ4Wnr0/1BzSzXlQkuS0DCXM7EBv5EilWqANarIm0yrtJ0
icJ1ZqODHFnCIwCSCoDacRs9GUOfxRIMleUfIEMCdMsP/UIv4ZKN6ecXznFkIvFJBRsshoLlU0M2
Ur8Ah56dLyQzVajaYFF59LGpD23CBmzvPoGYQTsOJ13HE18V6oTGaOO4vzpzWw7NXgDugZJLxNPh
ekCyn6V5PXa6K8h54LRBrlBpBPszxIXROpWGwbrJg4UD/KNYwF0xE0s9ASMyeiWxXNdGm8ILGikV
McRVSh8JJfQ1Wr9WdudMtDwhLa0n8PIQZ308HN4Phn2kA/S3HyAia1vQ86Cbv+Dup/8wERffxE1E
KgBUCK4H7B6TnVg48ToaTWaXKMSoExegVqgLFuf20uUsyNezEFVQKUA3nO4aaMysjpG8TcKFCu2s
CbgTUK7hXGCNr010WZ/qAmrqrjo+deCeRRsVBI/vT9ycCwHA7D82OKdl+nUlhEyFnxy7r15iX0Je
O/dN/LAv32yYCxvcjcwUsWqQyUdLxW7YvdYO3tQWw97Baxp/Ylqd94bV7M4KrVYIgk/fuSVMGyvG
1kLzQg62r+0Rx2eroyFoYjqG7KTlBRQsqtDLjrfRq44Y5q216hUV6Uazn/9le+kKEiKgnwAYhT/V
ba0O/ZATLLbmqyuozetrP83PxaBv5UZOn3T0TNkLs4bF5ScNOVNjQkuhPKtyk4Y4PZY6khBXI1Dc
2OIFlEeRJUPR6r6duU2GvBJEbKa+fsIXRNKhGbpKCgnCGLQwiJmS20mL6ntXG93CkZnzVv81hWLp
9X5OMq0qNU3Afq6rX5Havqq9/EZCiVHdHzQraPp2dX9wPFno9LqaMM3ShPD6yXlem/QTAzbDlLhn
Zk9AavgqpHPsxIrwzkK3l5WAZ1mg7YrZhtNZZ9mRKFLSGxQD7n/J7DQTlIPQGwm+er6xKQMTbZ+o
FXFNYSfoz6L4bSL2uW9jdn4BS4E2ObgxAba9HqxAYm2A8B24jQMQZqMGdqghHtZoGnLKymGM1vfN
zQ7JmIAdoKmEcBQXyQFcMMqhx4irphHV0I+WGx9sfLlvRJ67UFE1RZ4cjTAAOHKenQyBKoAIjbiV
N9Cg23cMDZ4bafjbs4OYgJh2ZRpojhQPpY4MnbouGzCk7bMRUiWbUDj2bUxR5wBlOHSGvO7RD0Ce
lNh1cxCXoMe3fZPTZps0TKBigWoHz+XS9ayqKzYQ1wtSQMWVVcD2HR56/lZmtiZZOtozrFo2/2Ed
QDCLcsKEAdT47GHVKQZYOxTiSh3UWAlhz4KQpWsPycaFyuZPZYJ3Spemph14EUBVkMyohQimQPwO
2uJ+paFYPlg5RboCLUpAkR2zbW9PHH0lfUIYANZdy39onRG9iwk9+Otv36EPIWaBBqYV7J6fG8v8
hygPhFzgcEAvw6S3e/2RSKBnWgIGETcc9ROCoJNekdLyellcOG+81uOPdwG1NABDeM6i6MDFAMGY
FMmQmvDRuKmSbUxbW1oNTk2fUMbaSPZTSL9b+pXQh3xbUIOCJAJVX8mBr6MY+P2T8vO+uFmci6/h
z2OZFUHh42sSfaAQBDTPQ/5H6NYaW3vZXk/dKKgtRUfOzkR/zqcgAX6fQ4F5O+SO2slWO/YrkCxR
qQQsW9ibyha4ZbvQ95BzUCJIQuM5HVuMxVQB7UewSyc95/ipbla1ALERvH4t3aCiG+qoYEEGotMh
/eBvtQJcy0vEynNhy+XMTz+/2IgCCNb7sSfwCi2aDUPwCi0BBeb8DkrFqFdPbzrkZ68t1HFc4Iz7
EPHsD2yUaRKeDAV05c3CFTWXsUG/mIJyC84wABjcmULRwg+DDMtW4dzk9AxOJhtafyC6VChuJdBi
gPBypVvYTEfvwXe+vwz69aVSnZY4WMyxxK8p/Bmo4TzHNjIR1I6spQLKTIaAALWCqwvlQ8h/cS/N
tpQZUYLIcBX/Qxw+son02/8osw9Tg9SFkTr39/ItGQdc6aU97iqLyr5UoAqF2Tc+Rf/RU1ZlsgGr
mksC3NpFScXSSjuqJra5D6POMvuVl20hD0b14ZnJMXhoeiuRHGVQsAH3eJtbHrKm6a+6tBPpfZCs
0fMhMkWL8pi0r0b7Czol2hhvYmgu3h/L7LUwzdvUxAFMCA/l7Jsu90stNdxka/TvHjj1AhSbtuqm
jfej6vYLtda5lDm4uP9rj/dKJNbNoIS9ljFrzNM3zXwTJ9HuJw2MqeZzYcBTgxxhDB09fgZ9oact
EZHwnL0/nvHyG3hfFICoYOpGcHvvSQwsL/tFZADUwEApQfd3je4PWX1GBGMpZDWmVtD1DhE/xLA6
VsGmCDwqLXbtTluGd4+o24IaCeUiAJGnA3/hMpgYiFUYY0t1WH9XKZEByr+KwtL1XeJvyiXxuBlo
21RnRwkV0TuZsp3X9sq6yITcLww31dAW6WgHDdgz1+/fS4tBG3EE/0e+vb/V5gqJlzb5Gjiy7IWn
+zmmHQhoUPisAqvfCA7Ie+jBoG9Q26CgQ7MhgeuiEdtOFwqZt8QtOLYXY+bzEYNe1kE92YfUEav1
fVtAlDNtLbSx6fU6GGqL1U9QTkuzvSrbdb7UGDr5yts1/s+c/yBRLta46f2IaR3sl2axU4SzoVhE
3IoK+ieDYOFcz+4nRL4qyAogO8SjOCAtpA2GV+FYQ1sX7FGQaLUTRKQR2Qv6QYZkG3jo76/vvCu5
sMlde4lSKJUC4K6rKI667khqEUwuCsFAPlCdvRUvkvf3vs25KB+1dzwPwSiEvgjuJBtaVCqC0Rlu
qIk2y84i0Dh5fLpvZHbdkKuFQgzYKwFyuD4rQ9VIal6BMT6KUiuUNx4UEInnMLW2BH+hf+Xn5Xyz
SbBHAH9Ghg6v3mtjutACr17DEaD724620Va00IlIR+pTsOSiNnIycQ8HYIFCFW60BfqJKthGfzjk
D539PmGkPJpuH146+iexMoRyIEdBFUVevfy5PyuzOwxvOSQeMDE37+VA0OU66+DItSBzDQ87eIj3
EBbDK2QVD/3vuCqpn53vG5276VFynbS8JuA0H46IUt6gHg6jRq3QDFJq7UO6bkxQr+WISaSF593s
7rqwxq1Fyao4KjVsaB0usZA/VfnPgNfa/SHNviERT6C9EUIY2MfcHh7MNM5kIYDrF17TpqaJ/tnW
26Y7+f45YZuE0QbAPjHEbfQYZW4qbXqNgPwjBxbkMzIfh4kooAEN1VA4lVK8MZ+tq3BdGOui29z/
1pmTgAgBrD8aokHoDXA5klhVxqAbMP0+xJb1/l31jugcpHF3qKIlwquZXgTA8QAnBzgPpSVI1F6f
hNgkQ24mkwtDoI+4pNwEwXokm6FSadQHwCjTkcV2jCRdS/sR/1MGJfBJ6xaO/6xfm7CB4CyTkGTj
BUl9aWRlIbSGK/lOoDl5vk6PTQV9YMRKgEZLRxD835/nuW1+aZGLBkiq+lEUTG4txFvdH4V3PwOr
vsfQ4/VVxd25Q0jy/zPJBfqNlzdRMsDkEMfOqCKuZ6c+ecrRpewnnaMK2oKnWxojd7hSDG+s234y
uPN2aR0+xN6f0j+SULezsF3YuXPeChU3PJeAHZgoPa83k9bISl0hg+OmOpIf1V4yNp1AdaAYQaBr
nBthYQVnc3vowJ5Y1KamvZ84+OKy76ouA3oCODUZEBlj1+PV5G+Kg7ICcyD9rTrQCNlNNQmJnqC8
ZbX0VFsjwdPXyZKFpZ12C3elQCoYHBEAc6LLidfekPx2gEQ38sPYyA7xP+Wi3jBi0Lxb4maa8w+X
lrg1TYQiAdcGLCXebyZWdHoLSUYD3Qlkx4SFJZ0dlgptVHTv4fLnZxgK3H4ZtQFxUXxCBBWtVNmn
tZ5bkriUG/4BOt1M4U+LBvAnKGnyvqhoR78sQzKhT8Joi0aAkWz1/Gu0W+E97p04KOz4pREo+xyk
h7AeLPBAAA7TbJX+NOhrOV6qSM55JQO9u7qOXBKcMo/NKmOzyoQUyeO0S1H0hPL0UTWcQP9dCOmW
5AfFz18V5e2+l5hd4Auj3OstRm1Bh9YycVv4XKH/BnLRZvl3gz4R1C8XbsbpTN5MOi5EFFxx4yNz
fH1mRUHRs7CBMTGEoFeSAEEoJOUS58fsNrqwwju+MUzEdiyQkJN2Q4pKHKpBLbrgu5iGwxJgYu7d
BV4Y3Gvg2QINJp+W7hSQAeLqRhrszET7c4TUmgfSnejBOPqvyQLCaHZomDqcEby4oQlwPYGjVEZJ
FtVI60fvBoMTVz/r+k0WlkAtcwulIyIDcGbqhb4JkEmYKG06ELc3TuHoGuzP/33XTQjbn3jYgAb2
9Tgq0noM3RHEBRcz1cr3HiQQZvZaqj7ttI/7tiYXxW869NlM04VWnJuW+FLpoihCmxs6Qp1Rrmgu
/0pG1GCea6SvlzzzXHoN0NH/WOM5UVEPSWTgp4mb1cZWyR/FHMxS0XslbKXsIwCplmdVGjxbkOyj
JLCLSgLHz7jrk8oxZcQ/8Vtfd5ZYb43glfSQkDSfvO45yJ3WswSw3fdIcof7uNxJ4nZqAx7rHXgn
tuA6N1oc3CNahMEOQjMBnSPZA0ism4EK6ZFATFxeUrSeuYKvxsrlLEH97IUgvyBuLQfHjq0NHXob
+YhOqj1afrotk5ZKTnP70sBJmxhKAN/gS3odokclRtXUTUlkRZn4aAjF9v52mTtiEG5AwxxONRIp
06AvrnnTa5oBNJXEhZSkSttENi2igAhATJFRKnyfLFx6vIzm9E5AWIzCK5QGQPTJo6GIGMRpwzzi
Pp41agPrAijm65ThP/9+/IzszxzJ2TP+61OUpK0pr6/iz1pPrPbl/tBnWj7xJeiZwmMMhWfwel+P
PQAttdLJ+BS1d5SGpsRO9X0cbPRmK47QWYytzmU1mL53IsBuY4B3ywqxO1gS2RJ9xxwI/OqxwH2L
aYSKLxml4QrlRmfhRigdHY+T4ZiD3dVcI9+RRX89xarwvvoGmciwVKmeyy5dfQF3j5RS3yfKgOdK
kPzOyaqum20bgi9OWxGNtt3z1PsxfhdJTNN82y+hMeZekVP7APojkT7EhuQiFKNJWiFvmQEybPQz
V/KqScdfKnA3LPkVKU+y9yj7jh99sfSvppyg8T58jWBh11BtjN7FcLCgTS4pNa1kDSVJaJHKf9j7
pHC/EIzOPetQ+0LJG8UgEehp7sQ0quC3flkbrmee8Y71U89u0WpoZNWjNqSWocbUjPYps4KDYmZW
4W2G0Ub/jC0tzdmMezDBMQC1QJxe9DdwD+/Wl9Kw6CQ8vEdQkWS7ZEnvYe62hwX8ZpAhmGAA5nZl
4Ct5odea4TJj3RDb3AjsWdIeJz6Z8rnQVVrW+3CpYWNaae4GuzLKbcSuCevSy1TDNbOTZn5OhS6m
rBbO/jQ3N0aQDAORlTkR+0xze+H3sEvawsgFZALECCDlFMzzaqqWQCfkLxnck9UGPVSkADpGzbeP
NqBprB7FqDGedSLoVCrMf8iuwhkBvosFJeDA4N4etVxmqcSwmkx4lMq1dxC0fYIUfnq8P/SZAAF5
QEAaCbIBoDPiprdmZaSWMaY3RlJIRNwvx/um3qBk4SOaC5ayD3OreWmOG9Yg5YNXVwoyXuEjkz+K
8FEDHff/b0jckTSFuGjGAUOKGmT/c2oUK6lSqFw65CH6h3gbDeZYJkmZeJZEbucYMkviRs1NN0U7
cSydlAYFQuHcyEsbYq6f8MoS5xJV0FvlcZaBHUcu3hL0AA0JzSp1XXsr0tX7HMq65Ufd4ClnsyXQ
8qybg/IQgTtGJgcYuesDIuVKbTZhabryWh3XcXxIIB7gNZYiP8WSicreVmuOzNwVykkAo2/0oqDR
ulmIFib/wp/SycEhby2Lk+j29Ueog6qEtVabbouefgZCj1FDmbzyrdpYyOZMu563pIOHAXEAKDtu
+DSyXA5ZNAomGpIyW/MfhhS6t9FWCp+N7vX+bp07Ef81dcNGmEEJoTdbHyrP4q72QFCAlnEAA+4b
mQlu4NdkZB3Rr4necB5Ul3thNAgRNk+Y/Co1O0ssrTlLNR4E4aPfbRMgEcJtl/4mkPb0SscEL2Kz
Bv6NCRuyABm5XUWkOCbZVPyFi4RPdCQA2rFWx4lJCvE9l8ozQC5QoyHdKlHqpUf3TF4BHd7o/0Wy
E1TX6DG73jOQ0QXispOwkpJmgV2qqKakq4YQ3QgLa0hWIlWXRJpvlxQ20WqDFyQkk+UfjObFbdLF
yPX3LPJchsjQZ6tGDqxuAR40P7ALI9x1XzN5EEMj8Nw6+RtFR3OVZRSEmfq2Gr8ERbSzceldfHtV
QEsBqjZgjkDRwuCnEo30g+ihhOIGCiC43nse6m7lq+s2+JNkD8Cl3N+zc7M4rRronwAnvKFgadUi
AOlDZLoi+jSHcVduxTJaKqJOKf7rg44xXRjhnGqtgAWhgt6pq2qNIykPOVQaiInWL3mdRc+9+aZ7
fwahWDjzM5EUzOK+0KGvjGQmXyTJcB/X8Ygz0GVuLkc7D6Ju0MSg1baZYEJk1QXtuvJDexGDPPO0
uDbNXVhmmjPTECrTrVDG7OOX5x56dZvehiKUF60z2/hjMhAHtCuSO4J2ur+m/8vAkUYGMADj5v0Q
USECkATTfEtZQ7PuOwKi6VGRN9mI22xEstNSfP+lHtWF3TRDjIAslQRIqApmQNzUXNZF1wpWhRku
D8jHHE8gKALW+YtYOlRvBKtHRRIid45Pf48U/0QKe10d7WFv2sBaQS0REPfV/amYO02X38Od36hM
ldafvkd/0TrQf/qWrDuQWsdT5V1d5MOZRsfvcxUk2eCoByADce61G/RDwM90g+EwGdBZCPEgCrV1
KZ47z1xVVWAZ1cpT4awkw6qgstsPtFceST/ieafV1hDaYvNHrFYkQe4IdJf1mizRFkz77vYLQYmM
vlyIUojTtXHhNA1JiX09GE030/VDIAQ+rSr/eH/Ob6917AEF3hdc/YAG8wqVuZSwuhtwGZiglq5L
AQM91nlLS7xtF4mOZxcYlcWpRoNuSMKFTGj4zw0o0OCg1YoVS1u8CH0Aag0jp7Wc0Qj93IrwJMbr
UOipIPeWoa/zYkTLVOzUBqGqcfKHpX7imcsXXWeKCVokNIMCxno9y2pSBSoJPVyHgLlpew+JNQnK
FzVbOG5Ldrhrt5GreixFBFBCoz7WYbZBm+BOxdMtWujbWDI0rcLFtgmrAPSzFQxBNlszKUvXQWAt
YW1m9+bFrHGBZyjlaWHWuGv1Nv4wghgYH+iz3N+bsxf6xdJoXDVaxZMFJPkYyehZHlB26trHvnn5
IpHtN4eBrO7bm6FpwGEw0ISAvxAS8vghjURiIg2p58ZU+CUC+BicensCZ5xAgc6QZSNrHQxhD2Tn
tiCquW997iSCsW7qaoK6PdR9r5ctUXt1wul5LtECmiH2Q9eokr2JNbDK7UKb2FwgcWmL87Ton5eE
Ns0QjnVrov4u0+dSWzAxd9Yn/juCeA94Ah44H9Ze4qES4rlBD/CdbUYSbfq9p2wlZacvrdy023hP
iWYVWELlRUQbyfXc6WWGZqixBqwsFR8QnFjoXLGFQPjWkQivDPlB7r6qbuFFtGCUJ2xkIQv/h7Pv
2o1jB7b9IgKdw2uHSdLMKFiSpRdi25Y7siM7fv1d1L3n3BmqMY29ARswLEDVTMVi1aq1Kmuq6Kmb
CqCWkRZ17xoFLz+wY/MZqs+TDYy5Fq8FnYt2IXyI/DDozNEPdD1YiiNRZk1DASAyDrzCAffmyadq
0B7Mtffl4ka5sCVdkp1RVCxVMLFR8bfKfjjGn5r8l4AT9d3/HY/kgBltI2KkGI9pAdZ70PZNCO2l
cfpIsyPIJ8vI9G6ftIW8AZ59FxYlV6zrHLSgGixadDz3/GgA26I4Eaopx6h8qpBTBsWupd6PA9s0
WrxbMS9O17fdCr57DTzgAm4i7daSWdU8MZh3UInyVCuc2K9K/UePHt3qWWU7l+ueont5dsgmPSj+
w40PKfj/sf7ldC+uh3kWKJCKU6CRVK8GyMgc7Z09BAwawNbKnbd0S4BtH39AVoE4S9qqaWMUmRrh
2YfSFhQM4u3tmVw8CeiBFxIuFgj1pPthgiMwOxNuLEE059u8DcbEtP2yp9u+D8efvPQh87RidCHx
g90jfjVaPDAlcsDQDrXrVEzF7km4X4JLFPgoshvnIIdolFH/5M6miv0k+kjQWbZJS7+u3zp1VTJ0
cW4vPkPaxApqzJk14DOyToeGk9dZz3MVRuG0MbdjAKY7CuwJqP5qzApZ2UNLzt1GZxuSFYYjIrlr
F9Q6STSWCZz7lO549g5tK2CMvSpvvFb1S3ONqWOh9ALmHyAQwdKBWBg5v2t7aWyDXV7BQgO64Y8W
e+mNfe36BrX8srjnPPEVsPQ2ShZWqMUoINbs/sN1JprcNbRfgnRZhjYX1ZQqZIazR9Okr6Ybt9qi
NYXWgabdO9XKzbLkdS+NSXGyo/XdYKrC2PwiOriaI2TC/osTvDSiXc+pk89TxAhcO8IN2jRBpn3k
Osi41beEMl8doh1Dg7HXDfOmKoJizNfO0ZIbxObBfCoQIAH35vUH0E5v85jZ9JQid5kbPgA4AXog
gFpCwo3d8X7T5b+c6lgkkDFKNjZ5/ffe48K+fH+DSxSdkrlFIYYZ5i0em2P+VPuTsqnM/lnB4z9Z
7cVYOrOAN+DoAKsFzLa0sJOSpqTXXJybwdqy7GRqv+fmraF3SplvqTHAddkB5PZU/quO0hDUnEfL
Xc1cCyvy/YMYF6EDqCmQAZAuXI0rvALnNYHbRCfI9Bx3e6cG6RhIByMOasmx92zwBdR6eipL9fn2
rC/0ZoiaAAhxILYIoh9LuhM0Z6hb+HRySu+F2uK4AZc20i1YAOhhnLKts09CwkJt2BR+vVt7tyy9
KRyEGkhgox0B715pCeJuaJtMM4jY9laeBXGyYcZTH2ZnFw10IdUeVsa7kE+DQZDLohvQhfCe5CtH
arM8yzVyam3F5zUJAXHpJijSt55Dt3b1V3EHX189XQuLfGVWegWqTDUqrB45lfnzqD5oHUiNbQfI
SA8sFxvQWCJubYMmXmOOX55gANeAH1bBQyIns9U4ifW56nDng1FXTTz0SbE55A7Q4x6/6wywrq6x
+IkNK21oSAhBdAXwJCE9IrmyBEdtdBqYnAi4y6GNFUPXIzLvwD6xv72aCxefg5gNZAggk7fAo37t
s3jZDVZKcOn2pbN3kKVwkjvGnJ1jJb6qv9lgEr1tcPG4CGoccJOgYUCXq55VOrb1ZGhw0wRlEBSW
QD+HBqXR2icOQxvZI/TWfYg1hGoJHjwbFM7AtRnI4CCqDlLtZxE9a9GLvhYBLMXQIPEUhLpArAgC
ueuZiCMz0fQiJac+h1IVCc0Cf+9THY4Lbz618Nqp20btVmNDWJdrcBBxaOQVv7QurYOpRlHXdjE5
2XRmXtsCXmSerMqrexNEaWtQzMVVB4OEgXoJ0OpylT/JGw3CMRWsQQo0TrGtWbeb9ARhBjoU8gq6
SOpqHn7hrkALG4gDUFkQCTPp6VXwjnRYTwK8BxT0NK0LirPLNyU9F7Ty0CYBKlvkzWIwqJZ3Wn0u
2F05rlyRiwO3BDmmhQYQKFpdL7KeDXlHkoKcRmvr1Hxj10lgo2SM09zofyDWtbLbFwIfEHFA1hJU
nBDpMaSQoLXA/z0i4wPtZksJ3AoFnISoRdDb5RqByqKfUjG5ECvHOUaa6XpsfFRolEUtbCFX4WMv
70isjPse8KvAyctj5KJnP8tL8zCU8eTHqrV2ES/OLmodeLqggIsC2fUXkCnOpy5WyIli57o5sgYx
SlZ3HRhjUv4e528rrmTpJoI1FUpD6G5F2fPa3uwO00gZVrNldzTNgvavYfkmN89QfLDNzMPzW1mr
Ni4d1Eub0opmoI/qdBU2WeNZc+VVYYdejvwX9W8PbmkuIRUtCKVRMDbksQ1N33NiuuTUWPS9qMtN
lYMyE9RH+QeaNwwerZRsl+yhGI7KO96euOykp2eZqVrHMqxdZ/spT7bk3G7VTvOV+sfIdrfHtuQJ
Lm1J+yRLEoWWYp8M4+wlHRD3a+506QK9tCCd87rgdsGriZxeY66Flt8mJCQAi94eh1hr2WkDLIHb
AglOZOqkE2c1FleZi9DLqq3j6Oyi8YdD91UN/nm1xgUSxo+3DS4OCyg0wf+OAtsX1PIi1WEaZdoK
0MKpmCFJRVyfUwjB6MpWWZP/WXJcKKij9QJpDh0KaNdHq+7USisYgrzKfB2s+8L+Ga91Qi7euJc2
pKNU59iNDRK3Jwr+ahq2r7OzszMfU1h4dpDon+6ns1aSWxmXLW3z0eE5nXvYdLW/effXcc9V/357
kRYd8cW4ZDdo6QSJFAvbW4cPUvI7FQTI+kmhO+SLm8/obW7WmFWXDhRaZgEcBp4MPaVSSO7WA086
R4nOdj4owaybkzcXxRojxlJdGfEvMO0mEgbQipVucJZQLWqqCuCcoPZiHxVG0JPZYRW+v1TguVR2
axaX9vulQfHzi/1et7Siqg5IS1244GcOe/dX36hgd3dXDtbi0MD3Alwwsu7ABEkz6FQxd5zEQqnW
7YIMXVbJ/E99QNdDMQBEXx2y5hi7mxmXzKQiA0/vrfSdzU8rO2fpcrn8CunUmWXsziS2AcFinx1o
Gg78Z+O+4PkBzPvogQ5dgW5IMJanMfGpdo8vId39nK0hXpemXZAgQuXH0gBQlA5mroBXfNBGegKL
kFdlgIGmx3p2vT7jKx50KRGGJNT/mpKvHSuaHZY7MyAu0Bd1QEUGXMKhsNId2ljPg9sjHfWUFWAS
d9SjaTw13QrGZunkQCBCcP0I3Sb5MdumVWsWBd4/rXKcSAwqiRVvsLCkOJgCZSYwZrhgr7dwb9ml
7cxFdG5d0I0lERwC7rzsI67xpGtXg8CFpXPxjEOzKzjgEdhL5vJKbaNOz+Mz+2sc0Gx9BknGgYXZ
cXxCMwV9jkBYm6IzeHN754odcXUTQuJU6GwAOKSAKkuuAERTnup1b8dn0MGPeiBQB0YLPRDPTO4r
e1MPK9HKir0vF3zpGKa5GHgJe2pSQMryI9Zyj0xnt32FAmLQFIcmfbg9wm/rKERckdzD+FwTcHXp
aHYqj8qBGtG5b/OwLoxdM2zz7LF2jRdKgtu2vi2isAXcEFBRgg1M7k5idfX/bAGFBajMtgbtGLfJ
dhUzsmZIcujOyLoozZzo3NGHetDBcwmlYqZ59RohwaIhPLewIQUOWSaOdpChavBiiM5jrwcpeoQc
4yGd3X2p/bo9dd8dipg7HAED9xNk/kxx4C92Rp4qoN4d4vgMgqZmgOxkOgVIcgQGKw+jntzlObBt
4CJAKw/2iFJ+rI51aW9efoE0qYIFoOzGLD4DfzHSbE/6Q2tBDNBgQdZCezBngRp93h720vwK1UkV
T0xUL+TCka1Xba67LD4reFyCVcIYQB5F96u1zWU7Nsj1AdjDWRA/v5jdvkXTtTlW8dnId0r0KYhX
QF4R/2vqXywinuf/a0byYmmNVlmLw0wfTWGVQE0vAzNa1vptDR6Wtc35PWAT5gTcGFAFpLLl81bV
0ITGKwzm+OSr8GHvaTJ4ND5FTh+aLxP5maXqyhn/DpMTRqGiJyRJFxCkxTTVPJ/gqcEWtiW74TG9
j/dxe9K31lppTfgm2Ts7loMUvRAGQYb8etXqivdjrA4x2IbRpHIf4SAcafJCtG28thFd8eb5Zkvs
DXCcCEiutHQRMZ1+4n18vvv5YXtteD6r3tn1/mw25/0GvV/nzdl7Cp8gweA9PaXB5vMHiA59hJPB
j8/w4cfHw+ntE5SE3j0YdQ4n//0UPsz+KQ7//H18dfePd5O/s73OO4D/9n33/PgHLPOP/vOjHx5W
FmjJ4Ys8yv8MRHL4eYnGP1sMJDoZD9xrdoY3ryVMxMTfmizhSi6OU6bPid6XI2xEKWIfq7MQ6EVr
QcFXEPXdDK5mxO0AiMstvKBItJoMdKRn1Uw9q/ynNxIvzoC+m35DHXo2El9j47avQuTl6mHH58YH
g6ivZD8a66mAAM9ASjSE6QEwX9vbjks4w1ufJm1NtMAAb0UaOK4DpJP+WYFiLM4vuDvxXDbgGeV0
n0XGPEnVOT5nIOzLcnT3r0TsSwbQtgpRWRHg4ca+XsBuyIx+KF2crNyEa6/hquKpqYPbk7TgdYXk
JyIBiO4gRpUerVaZAd5OHQR1T96D6WsrQfjS/rj6/XI+hibI53Hx+9F1OscMNP9qaPMzCgaevfus
7B+OGljJK2E5qL690QiqycuqvaL+jfMcUcN/gIqiYnY5ZO16YnvembUzYWL7nhlnpzLVvU6HlW7z
JcePGgQqERgfOAJcyUrcF32CIheu6ixG8xAoAncQj031RwhkZx5eXWvd9N8hymJcFxallNFg63au
UlicfwOO7P1wgh+/zg+Zn/mt/5OgBxbPPI8f3u7fw9EP/zj+wftnp48rp+5776X0GdKxA5EJz2Kd
xmc9u1ccaFWgBXNGIlPUm+rcAjb8aExpkNudZ3fOnarH2xFSFuodcf5wtfTN6VelvcfRj2FEo+a2
T4POBFVXnPjwEvBAK8H3wgV2NWvSMUvZMPSRRbBBa3APKkEKKGEHtg43fyvzGj3kZXj7xC04/yuD
UpyTsahVmIH5QYnvIXZp0Cp3Lo0DUq5swYVgEYagR46KE5gxZFY7fWi1JO4ySMUp73UPSGYR6Cr4
5NqA6ZBCM9/N+eftoX3VKyWXKyIOdObgyYvWJ8mbGFZTpE2ZJ2e9+ak68Owqhx52rG01AqJw6u5B
Txa6ZNxbyYtBiN/xh1kDMGhY42ZacJ5o81LR6CWKQgAeXZ/xNmmUtoww9tFWY9BITqCMZNW/ZngR
W/3CirR3eKFMBYe01blPP4xtam67+JUXISizb8/r0kqCSgLW0McC2hopXkg6vEl4N6VnPqPL61RG
B9oXIM7sfxUs9lz0m/p499y2uXQuLm1K8QO1aEIYgU0X8SOaXkMjjLpjGZs+RBn+vSkgbNGbB0FA
tEKLE3MRqlj1lOCFWKZnlfu90BwPgdSsjQfKj2Q1LbToJk0NeQywaKEqa0kD6/teBVEBhzWmhAQS
jn0qaoPDD1JtaaQekx7aq1DStR5JvKmBsWjQGeUmP8YUUz4Mp7r/HIj+m/0y7tvWb8Z/oPBbJ28d
Co0jgp+03cfWzgbvDd+n2kdqrNHvLPkPgAQxX4i68XSQ/Edizd1M0jo9JzPfohAGIJvF7pkKrsq1
Cv7SKQKljoothz56II+uF4byJMuJm6dnLfmDBHO6lqZf2tcWSrZACH6lyaTf39bJZLoZlsJFYEr6
eZ/Oxzq/h/aQB0ziwCFBwf+19iROEdJJaLZHfRoBj3Qvp3YLdi/IO50LCy1Deu+l6QGJ0ZXTszhz
F1aku9jAiwg1oQEzZ6Wux7jzB5n6NbG/xem7MCI5OUxaYalul56V8u/IjqYbqMWr4uxiK/Oc8j1d
675eihVBffwF5wDs/+t9dnFO1UGfEM5h6tQoiLP7XEk92wDzUbHGSbu0xS8NSQPjo9lCaBKGNPtZ
MdtQtXH/nxO73RRGcNv3LJpCGQpxk0ihylhFdAmPCZlbnCbeBFr/5HYo9BLfbV5T8nnb1NKzHHxg
AO/pQlMc6e/r46SAxA+KnXgraZH5wKZi5zSKJ7SAaDaFGZ0D3QSxse+QlyRZw3EvrB1sCx5uxASC
IvTatpEbQ0402O71p6raFRAagEtfUwhfmM0rK5JvsqKRuMjkx+fOUUuvAvLUSu91CFaPs/WUGfuV
CRUfLYUbILIBqh+1bDSnySJlk5YYOTLryblLNeWOZnkdKLkNkvuq6MJIyfPQHIZ5O6o1yHQrm97Z
bZIeY8umG7RWFShzluXrNODlye0uWdlZC6cTIklI/sNHi/eV5Ggg76ZShMIIv9xo24LoAmn1P9xg
3sjQCq7TQG35B+TU/7k9KUtz8kXVhMtbwMjlJSDQMzdGXKbDWP3IMvZcgBBO19ei2KX3DYjQBeOc
gHbpcprc1NqIp3aWn0HOM21BrV973ZxCczQ6EYAINB4h4Cs9qB51iDyrNeXbhWFC9hBn6P9Sbcm3
YK9rOqtZn58bcN1no2+9zxCsvj2V36vIltBW/P9GpPspm22bcLfLz8Pk1RNo3g3igXO09tJ/ygDc
YZs4vG1x4fzAIDps0WsJekY5m5IqRUIp+mHOTeNkITaLcmwd1QVkroh/2mpbP0QGW+MWlY0iPQn0
oaDaBvgEl6PklmJLoSwB7cV50HrgeLd2dDIBQqste5vqK1mTbzl0YQztKyBsQjO9gJZe+yGdxNbM
dRiLlPeqA/e1SjytgqI92G2cs2sHvfreQaCKKR61VT+zVopy8r4R9k0of1ggBTI0JG+u7Y8Wdcei
oflZp7mHbPYImEhm/hcjgn0Fywhydxm8wVD8cDMgxs+N2XqW+TY23COrgquLQ7mwIt2S0Qw5CyVL
2HlC/WbA/JWCuwPE3bf35LdHnZgy/AX0XDw+sHzSlBlDmw5czc9Zpm5aB2KDcfGCBieD7tSDrW4V
s9irzNkYhEMppAXjHaSo146i/Bz5+giwHgJXKBhEZTS4qjak7xxMKRCMTsBpAJYtn/tAv3vk8Pzn
z192HoDsuD30pZMhlBQQngrKCbmCjLJqxJwcm6Xk8ROY5pDoxP6kGzUPS2UN8bN4NIR6Dt7NSN7j
OrueZzvTYkVvxBBnKHVUQY/wCkk/USTPkZRos3GfuKNX400yQ2Khiv8y8Bz/hxFreDYL5hJAtaRv
gBgLrRto4pwV3CG+M+BajRAehZON3mNatdTLyzHZ3Tb6rUsIiws1DTz8kNVHZ7FcJAETxEwHB1ZN
sLEQ+lHOO20s33PNdwdwe4D1fwjA6Km7vxSTBd7EoZqBErdurmRMvq23KKMD/CQkIR28scTPLwJc
pStpHgOr+ujoRAkVqvgWFEP9eZojJKhMEGGWrN3eHrw4pZcxDMicEZIBvYrbGqmarz7bC5vEjMmY
6W7yWPIpDtpYU4Gr1+aVi+X75hJmwL2H+1IH7YcM4zEaQchlwAyIW/jwyava1yd1U/BkY1WgKRje
an4XJz3YMU9JfeI5X/GJ3zLBXwO9+ALZ8wLRZg7cSR6tHEw1eUCmuz67N43qHdWwrlc9lBfzkUFv
6PeIpgb09R66CmRnlse1I6E7tNfoa98knmFXk/+VdsBNi/jMBjpb2u7VDIJ51mHBB6aW+6RMh22W
q+pBp2jQrqNG9+a0VQFqVTl4vU3rmFUlD3ibaBsFyqgPRuyIXl3Oh8PM1dlzM5r7pIIopoLLO6gY
f41N4xfpoA5fu0kaxjGSYbc3kBzZC4IafD/qi3AapiavLMRg63yycn7sVNqFhaFYQY8baJuOKWQj
oCG7v23v22n9MghAGNwwWpGwb65PiTnHMSG85scY5auCPTn8SUN01DdPfTN6dv/RDOqeFMOWvrX7
Ib7rzF9wX3Nsr1xMX3mhy9UTHwIeEJBxqKilwXdcf0jk9oUzlC0/QtpjH6kHPrxB9gfK33XsR1ES
GjUo/eid20Obm0BfpX+I4pA+5N2vyOw3VXQsDGtXNu/oPYzxHxH6ePr2PL1aRN0Oa4Sf3xrmv74W
2p/4GLxUwCV0/bVjgpwdz0d+RErnMJae2xmgTra9KYfIIv8RZR20dT8tNJ0gPXzQizlsuRlAe4NZ
+6E6sEaQrJ/i1vQLsMqa7rM5jYLTdAX+8vXilWcVvQpfAC0E9rIGjtI0HIyveXfMbVbNXjOY1WOh
ClFebY47YKgiJTGCvLFy1+siO77TpjyhXj1C1F1JUOl20DIL2kKj0ZIfdQUYtWd1hnNIazoWYcca
9ZRmHXo8a5oWQEURh/2e0wjw9Srq0t91bQ4ReLKb6jjiQfERZ42C5K3WpGNgFNyZN4We6UAIzGyN
jE2OMcQKGch34bZHTw56KK9XyDAS0E6ZyDq2YC+taBKY/d9C/eDxBDKRe2etU0K+bb7MgUvFQI8m
+nK/XPaF51fnqbMiG+YA16I1dmqw8bDWt0/rtzGB4xwXIdrzgOqFo5CCREsdQUUdl+QYJfTIcord
1xxsc77LyNHION5OVH27bfKbQ4JJVBRVRJ+ghYBQ1vU0xnOkN6jokqOVHlDr3Q/8OOKJmBgvt+3I
Nyfuah0LIkZmA+kgi+mpXdT3GXbOKfM9Z8W3fB8D8kHoCUM8BqeKF/z1GLrRrW1rwkuIzI2XO82u
qQ/QhQr7aloJfuQoXlzLl5akAimrhqJpcys6zc7sa2RWPDLwP4Q7K3Wub7tNsiO5n7yt+wiVItgx
unsEmkFVRHdmxNAKnP7Om7Xygbg5r7wIHByCSEH2h+gObFXXEzhVRmZHFSawukcwcxxpAG4V8wVv
g17d3N4H37f4tSnx84tz1Oul3sUdTMU5PQxPeh3S7pixD0R4iB5WNveaMSliIGppGyhbYhqL5OBA
bARc+F7FTDRVAwvWzh5ITG8Pb2HhLmdSzlBaUTeDjA0WDfacZKiQODSYQX+A5ts4+nvb1sK2v7Il
bcbe6oiRVW50UgDMSAbf6O8LvDQma+VhtbDpr+xIm3FMWrs3ctiZy3egA8B8rW3UamVffEvf4Ghd
WZEcEWLpEZwKsDKQt8Ry3nrKXguq3Wk/8sfaCEiUPGkFeuDMuYMC4kpf+nfvdG1ccrxzWbl6o1Ls
SvvFHT4n9i/fKl+DE8BftPYhcv2ibLzY9VZJ6cBmEp1yF9QNo2omz52lDX6kNtWmr6vyVHfjWhZ5
ad1AKgBUA+CW4C2V3GLPyDwNCY9PQ64MXgpk+4HZU4ErWVkzteRAkD4RwR0yKKh2XZ9qy2oSPAra
+MSNOiUhuCkQzZYtA+4Xj6mHvGVRA37Juhy39Vx3IVWifo1DcOE4iNcSBJzR+Gag9f76G1gO1xJN
SXaKhiH5qScu8PodHUJ15MSfqqZdKYR+S6piUSHP6wK+h64f1B6kQZd27s6jy7PT2EN2T6PgfkRq
E/qIUTOE2ZxtU0r9zkpOGkjXbh/9ZdsA1aHLA5ECUEfXg63byTBnU81O4DfOX1O3VLaTXkP9zdUz
fwT6G1wRKglrl/zk6jAEdV1GK3fhgnNFGI9sJLLmUDKRa3PcrlKNjHp2Kt2+Zptxns3ntm+AA3Lc
uKw3sWUoua8XdZEENMnitQ6eJfu4JqEhgs9AZ6W03tymBbGKOT0pkw7NtrTOt2bX9i+KFqEJBe/z
OyUmfGtbTFtrs1nYamh+QU1XRNwg1JJOVj0rk5p1HQNHvBqdSzC4bV3e0KAonU3f1Mb29movmcOr
F4cL3AYgIJc22pR2Wms3dXGK5gJsZHjOlqzza7hi9Bet6bN+yyBiW6OHElqkWB/RTinm/cJXFb3i
NEM8lyeNO4Eddd6QW3uaJLtMO7Jo9kErNBDH61TLZyo5G6g1t0y/6+y1K2FhgSGdge4iIXGCN5I0
y1kb89iw6upUI8NU2SAViMutmzmHqhk7P027J40k4e2p/lb2w+i/WCzA/iIo3uUsYioyA63W1aem
dHZ99A+pH2v2ZtOzC1lfIAbMlO+S6TnS1lj4F7w18PA28t0aVhosqNfT7kwl2s7Voj6pRvGX21GY
mgM6S9N85aJdsgMkhahYgCsJgJtrO0NGs546bnXKMnhII2eWZ73S3LRW7IjfI8WUyDYIThAcER2t
udd2UhScoTVb1qepTULWoJMceTlzSDZG/kM3V+Llhfsb2hKgOIRCFgoGtjhBF3s2SjpK0E+NVFjE
ykeVFMU2AgPmSiC0NCSk/1xx8tERKb9hSqDcqe0mzanSfTAw75xJ3dZpdOzbl0FZQwgunEPsQCGz
jetUXOPSmLBRiTu4kM2DDnvXegRt8YepwxuQn80tC63qg873BaRfmf2Rumvb8ftY8RoECQJKTOIo
yO0TijKUk6Wn1Snv0UMdfSh6hBzkHpdB4Ca6d/vUfV++a2PSbdZlJZmyKqtOBYfySwOI/xrx0Le+
PjQkCS5U3Jgg4cUKSiZIk3Bm9052gjzcpjyod+BZ+jR3rV8Ccgnkee9Bebteq9aJNbo+BMIq6hEG
Oujw9pU8d+ZYAwQtYFVV8nAEhVSGpq+0pffMrh5vz+H3c31tSoqfO4haCiXCDOR5bZoEjv2U5Wto
pjUbUphMmpQ0oBTN0QxZoKe+r5IcnP7MCayS89fb41nYgFdTJy0YSjkDqxQ3O7Go9uZyX+fYgM6d
opf+7KxwYK3Zko4a0u1mkdhYJuWxtDbm+Mp/QWzXz9laQ+XCK+d6lcSXXDgqE9CKKmWwhM7GcvZH
8Lm4OfKLkx4/x3ETVOSZpfcDitgRIGqDuhY0LY4UtyogpgBb6rq0gi6nXYziAzbkUPhF1Lyl7bBR
ptjLIzz6y5fba/j9WYB0Fm4z7DukF9Akej1abk+zNSpZfspr6H8eu2prZAE3dyQ70vbRUP7cNrc4
u5f2pPe+nWvlxEzYA82pp4RFcH76XXlzyMC4tGJKPK7lk31hypCCE21uc7fJ0ETGo1Ap71j8d+SQ
c518kFyjNxotndxzkR6uxn7F9NISIkkIXJxYQHS3XU9q1kyOPutA4DcjCRIvMk6Og5xn8Ttb6/1f
dJqXpqRzEWe1bTQlTI3z24yOABVqvFq/oSW04XdlNm11O4jmAYzGFZh5aj+hG6sdvRZqzben+5uK
oXDfl18inZuYGnNnWiU8z74+DWEfgOKRB0PYPRVnQLTeo+PwwEPwikPOL6s8vxh9oPhvf8Tibr6Y
eGk3Q96njqDgm5+M6Cfuj/knGN5AN9X9YL+VYiUhsWZL2sk0R3Q2OFV+sqNtEVdoJgGcZVPXHvsD
jlmzX2Mz+V4nEhMs2oKA9EBvmMweJqhVqGp3+Wkmm3nTov+A/GLACrJ5p85PpPujH/r5mFjQ+WXB
3IRTt7HW0pALr1p4JLwlAYYyRVJaymi1EJKfUgszzGrw1mzHO/YTTagM9Yo/8+hFazn9ZXtwT1Ce
gpfCabo+Sg0hGbN5ziBP0eiqh8f+GHlFChkJP0p7VSSa7JqjStaVfxmqHlDgUhSgeOvGrv/DdYfO
E4SN4kn9raGyTceRKzU2uGm0G4XtNJzpKb9j5XnMx5WNvHSNX9qSDlOtpChlwNudUCyK2pecPBB3
pTAlzoLsHpFrADpARB1Y0uuZzXSr6roWntjNhgDa40g/BLEDqjQws43vTrqWgFqyB7JUzB8o+EBj
KQVaFleMuejr/ETnYyRkNz8tax/1d5P1Mbi7235g8ZqB3IcNanUd0HT5YZrEiVNOCoGx9nVKPQYt
b9CXpf0IWmvVUwA7iyyf1Gaozb+ntVTl0khBsqij5gc+b6TFr2e21JsiifuMnYgC8nMWH0m0YTbk
JLvMJ04IJe3bo12yJx6LgDwgbDBlLE8T6XoyqiOaqBPlYJI7YHt8Sp8iI7AL8M50YO25bXDJ9YF9
SJwDTC30R64HaOS9UnfMYLjEKyv1OH38nGL8+zVqf0T6GoZmaXiOEObA3sH7UW6JHe1uBl+Ky+D3
qBeBsMeKQPNR+GaCTEfxXMZ05an6DVqBtUP+E9rz4KhEK6bcxGfnEfBRLSlO8wx4BRKUXamfpvpF
7+64/qN3h8fcocdB9ypTD9Gz4mv3EYrhQBdWc4/GZzOYk98kOXRvt+f9C7IknVn0c6D/CAhYweEg
nVk3qmYa0bw8OUW6T3rzruH1L92t/pgAP4NUcsCGM9HLbrTKtiaa3+AhGntRjPBVNcoNbSxfaeYH
km6R4175toWgx7CBtUIiCBxYOOjXm0K3mkG3RlKebOtzpNN51lLPgT5FOQcReSpAx9I8WnMWdH3s
jXRnOJ1PkH0m/X6mEPxA/vv2Bwl78lxBWQlVUxNITMzX9fekrDEoGSJ2og71TQOtsYZdHJMh1YIq
er5ta3HsF7Ykd930hWLR2RCxQEC6LQqhfo2Jb/OA2Wu81mvjkg4fi5LcQToTV4MehzoagbVnovBN
May8VpeuXmx/NLwBHogkqtzYkyJn5JQu3FgzQH4nMyoAKUroXYJXJ1P8LlOCONc3M1rtbLbW579w
/8E2FEABkES5QK4UgD1hSlmfsFPUNX6Z2Ptsal7cVVawbzAucdIdBVVp5G9ccGhJrlrNemK3tGUn
HUD2ph1DJRnuu+i5s3/lkRtwy5stIxhosova4R/DeMlXpQXFmZX3KZjjFIH9RluyLT0W6q7R55kW
cG+WkfuaU0Lx0LU+b2/QpQsRhWPBIA1sjwU4yvVpAFAmi80GA02Kv04e7VnMQnO0/kzFeDCBdbUT
2zej4t4czKOjBG03Bre/YGnb4kLEpQg4oPGNilaretOo85qh2w7WOLA6EFiK0DPURtOK/17aPNiz
oGsQzcIoNV2PVSt0LNbABbhHUT2ncwk4ll0tVOm0lopfNPV1S0A/GukjORxGd4qFplBhqgjHCOqz
U9veJ0garLjXZUNiBSEpDJZZaUx4ydY8sQesn26AKfklGYBNzlbqZUtG0LQDwCYa8EGFKb2YdXTv
sdJFIEHAORr2tvZnaErFs7i1ht5a2vSoJmtIcwMDDfT69RJRVlZKRRFBNGRAsuixTMaVCVuIUUxx
qtGIr0ALTZYyNvvecce6LE7N3Jf0wEaOOgxF8WZbkYnTfUx0vJUJndw0IKggbnFRKSy8vekXJhSZ
aJQrIHQlioDSqQOL9dTEvC+A0HoyHGQ1O8+FVPFtI0tRAYggUbZWgd1zkTq6nkxW5rFjoXx4Sljw
5oa99wkSbf/h9PIWovffe+08UEms3K5Lue9Lo3J2xa0cZqQMRrO2CcCHDw2SEfpIU9mGTbrnrj/2
4CILqbGrstcmORAQFt8e90JcCEoWDa9QwIs1RZ7cvszRyaRnxQmINmtjJzENG7TqgPQZnViOXm0a
C9Jts16tJd6Xbg0ApNDEKRqCALOWDiNLxlKL/w9n59UjN7Jk4V9EgN68kizT3WK1TEsa6YWQG3rv
+ev3Yy+w28UiitAAg5l7IUBZmYyMDHPiHP514eUqf1RiOzzoxag66CIMD1FrLhYlxadyikbGpCvd
GSyQBJEUZx+YMBScVMmb498fBn1WAyvD8/HDrm1gRLUxLVEWuVRCYj7VhSUdGuKiR7msxMegsoJD
PZSTq6mh+PH+yls2ztCQsigX0WeWlz9/Uy8Vw6mHhTovL4I2H/2yP+exM1Xi6f4qGxEWXaMFc8WB
kz2uXJNohfPYzkVx6fxDVf2Q+/PXQft3txy6tQyTAqAIcbQUWVZflq7t2BRizTGWCV8xjQkdR/Fh
mJXnop81lyLE3tD7hqOih0SUs6Q3uIrV7Z2zcMzypCjRQ1IepZwxaoi9UsMrFMnV0nN/EtH0uX+Y
W5f37ZprZGZeKi1EQ/Rt2+GTGXiR+L03P3ap+JBRlUuVZxUR6UZ+PwNMzfKXOihO5V6dfeMFWFpn
y9wQ/Ok8AddmY0m+UDM3XJJXzY4wfm+KvfhV5m9YBVaIhEAoQIOaeGP9xohAapK8GmhOJ2cpPoig
8kuSxkPffxnSL9LU2UH6kiaHPS3QjUgH6DixAFUrfP96irKf9NH3FbLHLpWbQ6a2PxRkUpzEiEQ7
K83Svf8xt+wHVptl5IxKM1HP9UGKQlJ02TQVBFbdXNl6JJZ2AGfvB6mn/9NbD1Wio2vUxxWCyIK4
E2ttOGGCVuI6cPAwha/nzwoK20YcCTQhLcDhTeigm5Skx1o5D0K+uOKdEYMNs2GSmTiIiRL0Rte4
DsWfkl4pa/qQ3Vepa+14T1lrY0NUV6VlSp/hDoBg18cZp4BRetBml1hR63MwQbBeaOP0vlHS5GIV
MqgpQQ5gJA+MnRbXhiNdKlUIIZp0Im/mAAZlHBqznssLVHnUq6z2Xd9N53j+D61cfA1TmOBVwJyt
BxxA03fSMCW0/efRCQPdDpTDfZPcyjaASQBXpaW0dKdXrxFkGlkhW0A0glx4NHEy/dw6leGafm0H
ffExNBpYe4zeHSrT9tv02GZ7QvVbhiKT3aEELoE8Ws/tTroaIJENWMNPItpoL0335/4m9xZY5fx9
Y87MYKXVpcmfRvHrWPh7XnoxtZUDA/C9QHw4R4KcVXKqlUKoZD4fKk+POQK0D5DbqG7RnOUjY1tS
ZZt7/ZON588glCKcogAGcmq1Yh5WWRxNQXXJFrLqUPQM2NrVQ6FAZLsTsGwdH2NTy5AWhkLWcX3P
srkUzbJoqkth1NKhaGbRCdJop0eztR9iEwlQgUp6vzYCXUzkoinV6qKWtdPNsisiVKE3sQ1B1Qcy
4p2cY8Pzk8IDP1dlA7jbGuUOh+VoTn1RIwJN8ysYH41OPSl4aDvc2diWr+DsSJyWMvNNG4aiskhW
k9SXJDarg2pVz0PSFec82jHyrQNc1MYW1M4yGrS8sW+CuxmRgLHp1JrgLj0OQniRyhOzi7T5y4+7
ROYbJoHqESkMCCuABdLqRullHSaxnjZI4xVfZmt08rjaaXpsLUGUBWQHTiVq5atgK8mGaaBHCHas
6aErMfz40HfpXqtjww5Mwhp2QWGJyGPl/iwf/5dKAKvk2nzqjdgWZiia9Mzto9N9J7SxEsEqaBnG
7V6bHdffR6DfmirM0F2gRHHV6HdbfBGhJ9wlE709N7BoixIIUDHKVGuomCxkZa72gKD1WTSfR80c
vgcV5c37u7kNZViF9iZ4HIpy+IXr3YiRHA9SQCiTh/07dchzGETQllSC1nrwYxgQxtEsUQluhIPZ
Ttbh/uq3Z4mrJSYFoIzDAJR9vTpD5WXBi1lcmqFEQiaNtQ+qb6SuX4zUyEYj3NntBpBx8e2UV0F6
UNFcB4qjDDl6qJblRRkC4MCz0ErvGjE27VQSjHdjk8fPc0MoYNYZMGW98fV/9L5Ewilnhux4f/O3
F52Pi8fnF2FIfIbrzUd6NoS6TxYXSdMX+BPfKeI3tJq6pnIMY88tbyTQrAZTEQTDdDEIk69Xa5sk
HNC1WRCOcpG5TVNW3/Aw2mCrfSp/GIuC2raQV1Dw5EKk/gPNlSq/G5ifDp0hqWG4VHqhQi1sNsqd
V3fLCpaJZWCtuHDKz9c/rbH6zIgqsbxA+jMFH9r4Qx059bAT620dN+JnwM7AZ5PNro47rgMt7jOf
WK9p9PMUFP5J8yPpkCax5gp+9AlGKnlnzc2dUQ/lCgO9N9dJXz+JeazGhBNtHR5FQcgWtcRHo4pL
p9KbH/ft6TaMXoqvdOyJvwjUldUXlrJWK3KZxZpispd+iAVBI1Kxk5/YXWIdqHjvPL5bzoNwHfYU
Mi8c7+rDFYTPxAA43Sb5JIvfS+kQGo9KAENjo/6O9T0ff/sCs8E3y62+4NA1lgjzFVCXuH2PVNJ5
1L+BKtqTNNsyFEinFmpbk6mJdS1bjYOyMnLyHf74NKTBsRknb+zJD+QUWH28Y/2by/HeL1THTDeu
a2rdKERdOWH9ZiKdohAs+Wx1f2bF/ClOv0J4Re5byaYLJN3CC4BsoVa+CjgXwsFaVaXyUr9Lkn87
Vz7Wppv8ajpUrRzp8+f7y219M5q6S5uFpi4A6+u7nSSd0PSNWoL1ZLC6AR0PsYY17ZH4bl00CNig
1OIV49OtbD8M/MoyuonUA2XJvBFLd9KCb+OsfhJU/cv9LW2gghguZmCdEQfGahjtud6T1Bh+KCQy
i1GHRRXrHA7FcZQdBh8jxZk1UrzyKE9fDOuTmKhIlRG8Dc+i4U3R8f5P2bIdvAoj2YvA5E2xO2/H
Qkkrs7pU00HWL0301NQvRnDWxJ2FNp+PtyutrCbRUr/wQ6Oi8mvrhtMdCjv9pUU2488PBWzgyGc2
7rzHorbREOWoobOg1klehorC9VFH7ZyUhA/VZUYJVqLoC6PjQ1oPD6Kv2akl0QsdP8dl+nku96oS
Gzi/hXucYHJp4FH9WLmbOoObLo3n6tID8CO5YGKnrry2/pYZql3EXip91OQfIgPmrf+UFJC8ZsJ7
FL528o6Nb7xMqxGfUfgmWFj9DDlKK3pEnHzGDKN0zBx54KYq7k5otHFRceIgCRZGwQWDcX3S6HDM
aegL1aWTjUsLYDCSn9BrfblvsMv3us6vcXJvVlm5g6moZjli7O0Sp+mjrjswhtrUXg5tvmOwm9uh
DMGB0dIm4LnezhAUkaZFVX0x++4gmilEHPJDq4y/7+9ncxlDF3XG7uFoXacdQhdUoz+zn1RQLEZ1
ZcDsVdqeQmoLO45747Fd8oD/W2qxkzd5oSCiUwsdbH0Jewwg8bQ4cMJY+BS1kNRWVmwnFfxJ/l5T
b3uHdCcNqKCoka0OMuoNv1a0uL5YBKnpOfrl7wFqN20CvCEdFMhAAT5cb0zzC8LuKlwS3thmwuJQ
EP2qsXVIip2rtLUSfVw048jgcZrLXt8cYVc1zTTFdX0JQFZEqe4qySND0Meq/XPfLLb8lsR4KfSc
JFW8savIyGqQ4h6Dob5IhdR9SIqpPkrlNP/MNbk91WWByIykPvWRMR9nUX5so2JPQWHLbSzwzVeA
A/Cg5Sze7DWGY7VmxrG+QHDn6hk6y+NLIBwjQT1W3X+4bG/XWpmmLmR+l7U9l+3U63/MZ6P/ef88
tz4c/S6k98hSmS9cPe9CAfOhn8z1JU8+BylKL9/BZvrS5/urLM5n7ZxeHxnGNgmg10NgQaqVQ6NI
9QVW2qI8Kcq3+3//RoDObCyILRnKGZilV55ctxpBbxOCFCjksueQfX7LhOJRjPl/lRmZh7RNRRv1
1L+fVadFSXsEfAFzdOzt2haCvhFGfWAQLO0OpfVNCz+YzU5TYss7vV1idbXqPu3yUBOJD1K6Hjnc
ViLd2Hz6qFrtQRTfp+JBrk73z3PLxJdSHLmcQRF/XbzqGiru/Fl14Qb1Wu/26vfKsue+c9Q62KEw
2LzR8HATxJLuAAdZ3SexDyKpN/X6UpfyDyESpWNvmIFTq1rlMtEkHSUFZoMiC3K3CQC8delg/fj7
/aJ5DICDPJnG8+onWFkfQIhEZbBtHsvIekcC8ymIopMUSM+tvlO2Wz7Y+jIweUm9E50gTGd15WKa
JXUfRS3ivikCWRpsVqkv7bxpW/f67SIr1x80OcBZOWwvLeLrQ3yarffCYJfzf/D7CM/T+qS7BEJl
tYzAZGfodyUBuzWKnixlTjYZj01sqW5YKLF7/zNtbcoCOasvGj0I3a+8od/mTH0g43zBDCqoSeCt
b6V6cFOtOvt62+4st/Gh6HoufblXvMu6qi/GBr3s1G8uddtie7pZObSCEhB04Z7y1lYWQJPeYgYa
o0B5e535KH5ihXXXXoywLBm8+DePAXZHgaq40zhbl5bJpqM5C+o57UTl2MhZ/jyERn4Ms9AEB1v2
O192Y/M0GiC4WfhzQEWv3E4VmVNjjHHDKwfsLDBtpe9cXdlxNFuXnwYN099LZYVMZP2cy2PVhXXY
XfSTVT365iGqnlqjobH2UBTFUTYibv7DX5sRa8JRTZ5O5rVm4GwMI2ZQOO0uEI+Z9JgvafHj702H
uqJIGouoI2nWyqHkfjbiZpr+NaTstI+lpNhxJzp/v5G3q6zuQ5MGlVLPdX8ZZrucvnStW0jvBzrl
95fZMAWN+HGBlpKV85WuHzl5jP20zaPhohe/h/AxlByl/XV/iY2b/UqnC/U+iD1z7RPhQilEegvD
JZu9OPpcAqv2E/lgQdV8f6HXi7TyvpTDQd9Qml8SslXU3UziCP16M1y6GPj9FJbv6uorhXH4FZUh
YzqSoRvK1Ip1LjLpY21AcfGtD5xORpDo56B/n/XnIo/tig9aq9Qp3qf5s95/1iPdiQZQYm1y1uPq
w/1fvXU8wP5oIyECiHjG6kdHGYwYsy8NFyOK3dxykaixG+1zpEc7dru9EEYLc/NSyV0FUtOUlqlu
dMOlKbMTbDh9pXwMouL9FKTJzlKL1dx8CNJhaCep4MLUfW1V4yyOY5Iow2U6BfHDoGsnqqixPtj1
7rz3bXiIJh/3UIOdhIbmOpyJ+nQcxRgOAr0HJ8N70T7FbhT+qqR/S+Hf+59KvdkWBBKILyyfis7z
OtRVUFif6f2Qh2ujPeLDxz3ygdvriA4u+CqT0iZl1LUx1HOlB022VKPTWnYpotmDinyppP6t2CW2
xoQe8lIwOQKvWD+3cTPrBH8x9ZFUb20xbIAfmycxghcxyZw5FS/Dc5+kO/HgxgFSFdKWpgWzgcSF
13bhj0bazBNJq6RWHkyC3yUr33ECG5Va4ByLPKqynOINl8soNqaeRIScHTQybjpLhlMY2bPehqlr
VTDIolRWu0lNp0oOzcYd58zxoczYuQJbW30F1DIGwxNora51V6alWYiUUlBBPyRCflD9n/etcfkb
ri8ZfVtm4iiCY/ugAK8Pk8aJ34cNJa6yLO0sUjL6FT2Frtr3SlVq3cBU//VlMJ1itfM23V5vQnka
Y8vGKG6sRXaEXtOo8xn1JQrSs0ZhRQ+9YAGvJcE7Rf10f5u3bgvsHZwtcI7S7qSgcr1NWQURzahs
f5kANz6UCkoQshnGbti204OhFOLOh9vYHMcJxBGMI6GLtorWkEoopKwvWK9oz2DGvpY+pD8CykK2
OvWPaqIe72/w1oOxwTcLriylTqYsKOWqv+SWcZaZ2Qor1wBdNWOhiS+fmCY73V9xdaQ89mDgSGhJ
qKGwuMlSJDVQhtFsCq+KJXhI9TF/0IbUdFQpnp/SVttrWK+82ut6VIKZj5F4/pnruP6EyESami8W
pWcw4afSPI0o8FfG9/u7WoO5XpeBvZPZzaXkC9bvehlDbcyUxiHLxMymIMOoPcKMC9t7XJbObAzK
r3ZKk4/9ADelNE3Gky+poyvnw/A4RX62kwqu7Gj5NYCFQFUiNkTUsy4NWyX9ykiWG09Qp+YozdHn
3IhfdA3yFSvI1AfBh9rr/glsnDPPLagAOmKc87pikWdNgPij0ngKFszwsRBCjRsOhDlzuGNCayz/
6/Z4AakSIyDAO7I6bLXIFFiaZZSaQikxjuj5+GBvOwZYrSQSCPIjPYHbtKnrr2GR9OZBkBDnsAtF
CH75SK/+0zW98CHpptq0s26uIYtF0lqB+Twt6kMN9xdT2nkuhjYTxuVO3WXdjHr99WhnKYsaLO/t
TUw68G4Yldl4tZSWg50EcXUOjDlzi8JAjbDpB4H+RJAfm04vTokwij+APLayHXaVcBSqGOo7Uege
4wh5aNWHrrov/Xrnc64TqNdfufRRFlY0Kjbr75kkcziFudF4BrweEF/E9YdGCACHjensBGZaHYWm
Sx1NDy3aPDpSf4gs7nzo11vz5pnhRyxJMvWM1ylaUqvrW1VMPmyeFMO82U+QbMxkXwtceZyXAWHf
GMmziqj5wv32u2MI2LA71mBDWzufxuDn0PsKALOhrYjMpL56NrNJc2pNix8hZckD+iXmVJKDjtAA
m2Go5z+jaexbJ4eQnjyhD5QXeHQJtUTFn+dDOnZ+A1/YKL787dWRwA3BwadQwVzgyde7rKN50pNh
ar1ClopDXjcSY8mkDr1m7Za5l0B7faK8K8THeGC6H6sT7aolSRVF1oKF3PWDVEbRoIlRArR80y0C
3/88GgUQSiGczrXScRHk+RtazPGOgS0LrX8I3gICl4VAHBqq600HRR2VgoZ9FcZoIZkTvfh6mpzz
IaLUE6MdGzd/97i+GhMFaWZdF2lkdJGvVzQaVasTdW49fS5hwjYIu9pZhdUfRuQDdjacgMK1D/e/
7SpQ+t9FwTmSHOgwQazrEFEfoPoZS62HMmf9gbZhBK1RXrhG1U0HosHm1EmhegqnKXT8Wc//y/KE
29zjZT51jYwQoVDKuo7PrZeoMKtaNnxDbEFCMkP9nWRN9qCrQuMkfS071Gb30Cbrhuyye9opxGq8
iAsafZX2aSLtbtMXek8Xm+hTqjdIIqkifLXmqJ8iGBUPyhhNh7ErOicgej82bSU4hDkfFYA/TlvJ
lVvkQ/DV6Nu97twq9Hn9bWTqoFCB7MnUZ6/NQexGRrOkofSCgMqD2TLF0auGQ3Yi2RWFuw8mjbT3
ZWopOxHs7UvJG0lBmLFa5t5umOvoJZU9rcHa6xH3G+06aBj2tAS9E0++ysXfMYHbgIt5IIglKYRR
1OZTXO9zNrpwiJkj8QoAEB9SlZkvVW8mx9RKpjuSUou+3jf55S9c3WzGLPCMr/IaEIpeLxgFcRjP
kVV7ghzPR2ExPGrfe92yzW0txSNqLdRt18PPNG0GYGhB43Wjr2dOK/VKnTiUrUrhfeSnM5Ge4CvD
vJNFbixLMxy69oV4CjaZ1Wnq0QwGcNmcPH2XNGBogL8zAR6foN1JsTbskzBKW6wTuOGNSLJRSlZN
Ntl4FSJxbao5ht4edERsO/BapVGcmnyPDWAjiiUoocJAE4YhNYon15+uHOo86buu9/BM1tdAS7+O
elocyjTT3FBDMM4aldTpCVvtBB0zh3oYjdFI1ZCh7P096sUNQ0IPhSFlUmn89Xp6coyL0m+gofYY
51U/hmMwH9O+2avGb3hoSoNwc6KYDEJyPfRd0mCookjuvUTNnjvLPyaG6E4C7ETzQ1FDKWYoL4Ma
7kToG3ZE1YhJZRCenPbaMY/SnOfGUPdeHXS9HQLIkdrsu9iE50o937+PG+EyoxELbxm6ULy1aw7E
rCALb3yt90SpjT4pvtDp50yIe8uJWz9+1uMu/5j4ZmnZoYKfdsWyATfa1lX2WwnU5DiIhWEnPGPP
QRmN7yl+f6uSRjoT4zYPdSJI73sFidb7v3rrgNDopKSKOM8ynnBtigH4sG4sg8FrmYoZNKsHddL/
UMaqdMo6Pd1fbOOuUelc9DGIyZdy3vVipT4oWZ0v79RY985Uz4adpunvNpC/h33rNiWgTLXdi/u2
VoUiinFU5kg0Mv7rVeNO74yujAav1rVPTfZurn716SnxiUPag4aoxf1Nbhg6Pmspub1O/K2TQnOI
S2Fsi8Frev08BgbUol9yeFnL5GAp+Sn/7aM4d3/JdftpeWRpVLy+dzRhKftdb9GcmPhJxHTwjNmE
+yabzIc+1ZE9gSz31Kpif4KMtjgH0ZS4mWb+Q5zZHiRqnXZmhSdtMvfmwDfMankEcXPLPzfoeQnt
iyDOmsFD+il+gh+1PU1Upk8yjuFBSOe9CZ6t9SB0BdTB/eNNXGzgDahj7kZJ6HjmPUmd3QKUvM3N
+xEoxT/Eou3f3xnQjUQzlOQW4NnKoLLWanXkEEevC+JvFSUca/631KbPgV7twKRfiahWjzy1NzCp
NKHI+NcEjDGPUCxaUedNujy9wKf5uWvib2LVl64Yz/NTIKeWG9aK8cKcSuGkQ1M/I+qVHAwxipCP
jrQ4s6cy/6N3+lQxs2CVnxo2dvSp4Nph7Mt2XCTjCfYU+ThQddi58et+DZbJG0eTbpksIAtZxw9N
IRhm3SSDF6tGDOOA0KUPpA7mpyBQjknfx+cga+sPaWQG59CAoFmSQZ0Pek6mG2XGsQyVEbpLXXFb
uianuoqtY2dp7bno8wn9NKlFm073bTE1P4ZZLLih1ZHnMMnmZHghNynTx6jvQZ/27R4PxsbXQYOc
XotJ9AXeYo3hHZnnsuqsHbwqQdMNYFH0Ke6b4CWi53YYhr7O7LBRPjNaPDntrAzH3JjGgzzVsdt3
w3zoJuChY9O3j1Bo+48mDsqpaXCdLC3QT/mk+XYuRgjSKZV4iLtC3THk25ef378Qdy8kG/isJYR+
c2tqUU46X9MGz59Ln/FVoYSlCUnR+97p9m6yCgEkjz5uERb861VMZsrFJMcXqK3Qunkize8CuRiO
qSH2rjF28s6ubv095XgALkuNkHBmPR8k6Y3SzHM4enrWy05iGsM7CKxmWw2V/mAkRei2rVkgc6Dt
0TBurQzbFFUUYOTgy1ZxXdLDkeyXeKFmLP1TJAef4xnK1qHXYIAW5eld2yqnshn36tm3Tw4NF2UZ
EKZ2IzPwfX3CetbpgjnUs9e3JyIwF4ag8YOmN4+ScJpKp9ljQVuKBtdeaVkPfpLXQqRmLn/+xm4M
mkpTHkezN5TDSY4iW5GQ7As+VJLqzPkevcfm7uiAIKNEiMIrd73a1C0HrnWzB7tD59ZWBY7DEhRu
umbZ0mRcBACU7lQtVSddn3esacN6KaQziLRk15QRV3sdqc0ARuRsB/k4jQ9x6PX1d/M/LUKWxag3
BFNrGF9bKmmRTzBm1lL7vZEyN0q/D/qfEHWz+3dx48uxGwsKMgjywTWsAgUG1wxpEJvZY9wnrJ/F
+KJ1n8VkcmAIu7/SRpKz4DzZDKe/4HPl688Wjr6gi6k1eUFN7qKANz5EoRsnTkMRQnXar22b2rUM
MFJzd5Ze7tnKPhfZbyDhWM0yJ3i9tO8XfSsH8+zRae0dynTt4PAGmUesRXuyxrCyBS2iOKeFmTsZ
ECSFVR/tpB7rLuXy9MGPRClM5wyIrVd+L1W7emwMfkUuu8pX/4XKh6vbsmvaDgjl+1ve+q5v11pF
1kHThWalslYXza6a2jNVHelRS0OHN2bny254OdJkykTUNrkPa4rHWRrlcSxU0aPu8o4GgDkQ12n8
V4H0r/1HLuudiPq2kkNdBd+2QLw50jW4itr7WCTVJHmRlj4IZA0vCE9HdpkLe2DN22NkJSRmEGkF
rsGnuzYcvQzLphl8yWugspU/mNXvXn8UW7pZU7BzilubwllTMySqo5WziljlWqkNK41kD53D9imv
zRDxG0E5dmUrfLtvHLfPPGoz//sU0ma40WVuK6k2Am1SvLjPywPdns4ZZ3NvQ7eOEpwZtXUCvuXS
r6dCRiPPM3EQZa/r1U8y2htibdkRmvd1uqdwsnyG6/vNUrgU5rTIsoADX38mMgtdnyJD9mBRe6+I
riS+Q2TlGEziCaKFU03Vhmn3nZLU7QdbIIukdhQVQdWaq2cI3qchsdpegcLeh9KUZoaAPEUPD+aO
ZWxkc6y0sOHyEBAKr6E1eT0HaZyxvVJvJU/r2+99yzBfl+vlMSuC95KKqmslQN7UGygnJVI127if
0J7n6rmK2r8kSMOR0cQAfkOPk8iGSuD1cVPq6wfFFxWvTHK7zv4o/pf7BrpRwH5tkywxNEd8I6Ni
akFtzo2koM4oxrEtdUoDq4kPa7g64b/ERq6/RFU05C55BnmNotUpSGIQdK3TREI3HoauHQUnlLUi
dFIxhPfJ6tps5yJtdOugtiWfWXSrGNdZz0lY1RiW8agrnlE2qp0mqXHqkrp/KgKrcicGORxtxuoV
xUfwszJ/dkI37ZjhxjWDZAwTpL20tHRWLmrQEqMb6k71YvOH0i10Wufcyo6ZL+943Y1LBh8SmqZc
asgD1uWsyUceK+4aFR7+CWhLj4Jqagi6XZdpcdLEMj6U1ZgehbQNT/2o7LJ733otsgXKsvDQLHHX
mmUrEMq4lvpR9RhYelKLyI7F+P3UNudRjJ6CBAID5UGNfkRSRB8BBm5NQpP3fY/e233j3Lj3wM4I
ywhnGPVZg1MMXxs7Kg+qh7tmQkTKbERdnhgkf7m/ztaHXXTIluRhwWuu4iVLTNo6lkvNsyDAtpr5
NCECMvQBHPU7K23u6M1KK/cpR7VZBGaheUldA6b7GmXRYyP+uL+d26eUfJKBazow9GCIbK+dRl2W
NJHbUfNgKEdtdRgHB6XQzxDtwCnQMeE2SV39Hz4VFC7AnjXAwTdIVzX3G94RU/PGgfLuMBlAP8xU
PZZttaeLtPG16L3QaSSxZQhz3XJLQ0Vv+JfqBWX5XrfA04XiO63+XcGtff8gb8MtdYkRIAihPL8M
DF8f5FRGoVWgnOshuvQoGI+lErmhCKu89FOp/+Ty8f5yG0UN1qPoBAckfVKWvl4PyF1fdu2keZk2
i53bEznImLw0naRuHmtnrELrKYCM9x8zyyEyb2lKngwhZ3R/UisYgQZp0i6VZEWi3euouDqppiyC
TowDwsKlteFvVc5CcPhGOhS2EMziu8kwSt1WYiP6eX83G1kIuyECZ0vE4BSfV7vxJR0NcFnzUFyS
q8g2/MlOheRUMgRtik4sIaIiPneA5KdhtNn5ztfbyAIWX029kNX5H+tioaoQfS2FHc8IYkct/I9D
yoxb81UJ40v71RAfs26w2/aYhvIehm/ruaIiynckZsaDr5v/Y5UAuIMZypPHH9GsOeAGvyfNe4h5
aRUyda7Eji6PJePnp/vHvvF2kFVRAAZwTjy9RoNlyTJ7oFW65/dAbfwx6A9h1grnvLcQiJDF4mDW
poTsSjnCn06363B//Q0Pp1MyJTRcANdAW66/egWLMfFVTywKo7EbjEXqagCInSpSmp3M63Uvq2CU
twE6SCgmGCZbFwj8cNaUKSRai+f4AG2tG1vfqsh/ToBs+oozhQ3zmsjiBf1Rr18CdaEZP0/5udQu
ZfAnnU5WGNkStOMNRRTYUymmHI0Wjgrl4f6hbJnDUsWgTgmMGsamxWW/Kdv4BtUjRU8VT5W++VXk
Vo31m06ka8rvlppDV/bHelTOTbJHCLqBxVo6jK8Dx0gCcFSrledCMGMCJyLa4Cwrwcn3z3y1f8xy
dPwUWNg7sUrPaqKdDKV1/e4cRu3Zz8djrYXnNNQ/3j+J27dp+TlEmrzq/KjXcPTNQURMp2ZhOunM
KhwG0xUuF3n6WuxJIWyuwl2i/kGz67a6aiSzFkIH66HMXDjlDAl/EtfqgeSVXAXUL5UQ86+f9oUx
GRDmIjmHD18lKZMSm6XvRzB2NvNw8hu/dGNZzuysn+Lz/UO8veMLbxWxughtGinsKoqoxVLX61bV
iSIsp0wVuGkaZ8iKyzwqRzPoyPt0oov2/f1lbx9ellUYCFiiX2746mqXoRaCZNN1T8hfpvp9OP5K
A+qte6/u5u7eLLN6N2QhTycxMHVPiYsjdf4/EngVJe+e44GxESJRyArdQdiZ2trb3OqGcnHzrCME
8HhXk/NoeMajudcS3zBLDhA2e2JWxhzWLaU+7OrK0CF1reqlcBPqwVM4ltVDmuaZawplezBLuDPv
f7Vbh7x8tf9fdPXV2nDWjTCBprJnGtGlTUQ5vi/+CSq/PdxfacPLsRSjG+TN1ABvysV560/akGCX
ufUjQnrEsM54JkdOxXMuPyX1Yx+ew3LPXjY3+GZV+drDVWWvAWJnVZw5oGFi3d4O9lAxi5u8fmqW
rS3zynw5fPjqFEtJF8Ig03Q6G640n3clq7Y38f9//8ro9VIFsdTz95Pi2Wn7EkhfdH+P1mdvkZWN
y2nd5EK33KxRcmtDt/1Ye1eqf50KcFTg8ejRSkDg15W8wIp1COksnK8VBIeG6qHTZflvqn/98b7B
bX4Uog0CTMyOlPX6ywd9OVayEBperAGs1KW4ckrAGv9hFbgVl24jxQeG8K9XMSuxThYmIW/IpeLB
HCQawCbx2/293OYaUNnSsCfyX2CMysrAEn0GaOy3ppeLGdzpWSU6qZWaqHtZzSNUO7M9FNXPFLqb
nTB5a2Ego3RRlwfZWlc1UCaZJkEcTc8fZrTL9Ew/MlOYISgczYcxNtKz1MrNSUvy4nB/y2utOKpb
y3QZVGSEBIRGa9IiRRlAoAuD6Wnlyyx+QUX4mEXDec7gZIy+jyByE+msasKh1x77pa5Dg5RxdztW
J9tqijMDRo8mhFiRGD0azQJq3O0zL6/26t6jYfMaslFbhRnv+uMHWRqXRiRw79s0/gOFS/nSCaJP
4OZXz6qgFo5ZKYlLGUU9lfpMMRShEMg4QwfKQsE1Q6U7VtKgPdMHFZ06Vs3PsTXoYEH1yu0k4eeY
zcnHSBSGHavdeEWZCYE/k+SHNGgt+l12pWqmE17RmCUnnjRXzN2i/xqKD3Pxq63eS9q3+19z4zIS
kRAC0axjOGONA56iySonP4dRShO6g5Qa3/0WUN39RTZADeTiXPVFa5p7sqYUNqq+gC3W1710qrzC
OmTGE4X8Fh0TO5ntwAqP8/RT9//kcWhn4XPAoJHfPgX6RaHtJuXDMTKHp4Z0qLaT4VCbL515ruR3
RcNw6CEJaaj2er0TN70KYa2MiEMBRQL0kKnANcm5oNLa8PGKnjhLBbad1v4nSa+tl6jV28wZE0U8
yZ3RZwiwqVxwVQ6tAGxwPv3bqRGTlxV9vvkIXVkErCGsim9+bUWBbci+CNW3keagnAfooEIjkVtX
zqBMCrWs/TXO2ozI2ZBEiisls/orBsARurIS5aLTEIc3cJH6/0PaefW4zSRr+BcRYA63JCWNJkgT
7bFvCEfmnPnrz8M5ONgRJYjwnm8XuwYW61I3O1RXvaGDsJc3bbIRNJRR3SKI2hScaTRb+2Sj9V0r
a8O0NSEtH2Y/6hhAr4eKgJxoaHc0hTwlNITH+pac0XvGClF6V4PYowRRy9Qvci2WWs4yTzDsNpHi
yEEW1dolZq9+9Sel6m1r0Kq3JkjFyK66Ovua4AvT2H6d+zxaNKtFCNMvYhfsJoAOTxZ8R7BCLsc6
HevWHXv08G71zuB9WVUUaTdam+vhDkUnvdjXTd1+FztBkjcCijbqTtfG8ntOLfyb7ndptmWKPN8x
2mzqb7CSNRQ7mWSt2KCnmr2ILa2ilfP2gzP7eTVA2KUqRxsYlD7tjCVKjS6aIggcLNiCRlNj67Ff
JbZXg1Z2ZDmSBjtuqaQqSCgNtiDQolUDK3k0BNyJ7WCyxru8hO8rTqa8VTogb7bUSf1vq0r8L2ma
1yu91GXOCnEDExgUFrjRZ47gIjEJa8NqplqgsBeKxS6X0GCViiFyrbzz7sJebjZeIP5rovy/QQHG
UjzCAdpYPHDESgrFvAv1hzG+ab+YuepO+Uaqt034r+WKORKSxlzuXEXwgBbDq8QARp1S8KaxFNsL
9C9W2e6pC/3j64JuOEcj7ya4szOfepFDpGGhFmIqUg4S2LCaK3vojPU7RVmjgJwVveZIHDFcJ7xF
YQIvsuEkK7yp6xrtYYx+D3V9VKJy13f3YZbaTacdB1PZidlTE1s/4n5NpXJ55xAbyBkg03mtMNJF
bK20JmHyyPy8cZYbi7Z0Wu0s026NqLIlKJ4SQn3tSuI0f6HT7XQadLFWFPBacQJR8EEJfgTJm4D1
Xfivb6h5YKx+phXtUP6wiJFYeh0DBtQf2jKygyZyKzglPiYzK7fbMtsgDjJPwEkpg1BDWAI32jbw
JLmSzAcpz8xdUpsQxUGPO9DSpK3cNrLrJ7rvIP1RA4cxp/dar4ut2VnvsSG3d2PaSw+jR6aUVEgD
j1qjPAg61oxCE0d7tUNd39MyfetJwZqK8dIsERYmOlh0hFG3Q2eBtXeaKIUT5ohqHXkPYeLbSjxl
diCkb50vbkXv3jN3pXpnVYYjzgolnnDfj9UmK0ZAdq1TpK4mvBi9v6l8ya7AhETm2u87q0ZT/qVM
iC4jPw3Mkrz4fU0V+yL1dO9Bkv4EfMSo3Er1U7xRS9/NxAlfHIphCnebVN/n1dqXXSZHc3TAfhgB
zYUbbQnBlxsMf5Q68R5SKG92HgqiHXj6SgZ2cYyIbtI7mPfgmVOAIAVGgaQweUZf/lUMAAeRfOP9
ETxHER5Cr37V/H6r+dIW0WF8c9fQ3svnJYPEfkTBmozKFGLkiydMkMs0f0hlH0w1s30x3YoQyWs4
K9d3yVqYxZGt6F7gm90oPMjhaDfaTih+S9jWXQ9yVsuYBzNzF3BB4DVL0nm6nusE54jYs4SHyox3
ct/ZiO3qPfAD7VvVIQye1J5jFo2TjMnKjXvGZphDz05KPAShBcC5Pg2dRo0AASXyD56ELp/hCqpx
Q3RNf/SkBunkyp4U7WeidC9C2zziwPqrR9+4UUnRhls50ylgP4aJY47P1+fkLPn++GHAuijgMzn0
iE9/WECJPNbL1D909Qb5Edw7HAURoDLfJtregOsOTcjPnlNMxvEJaNB/lPPn2UQIFzZXSm8kULlt
9BblG8t6bqutHGWbYriJoo46dOWExa1Zqytmdud3Es8FHpnciszlmYIJcLRI8eSC3yxsR/DcRKL1
1YZIOkaGY4pMXWFCpIIofX22zu+lOfAsl0NaQft6OVlBpGowuP2DFcqH3ujtETEJTBk3cRrs/zXU
R58XETaZEj/A29PvkkiGLyVYDR9KzzTdxoi2tSpNGz/7DtFj+8+xGBEQXwiXcyV40aNMqFxIqTol
WGMBS6C/d+Nn3i29vpl7ubLgzr8dKiqfYi1K6oacFCWkJqzOx2RmsHu9m4+jayFFsM0C8z0S1Gkb
iHG498WovvkvBmqRrIEnpj2zTHxLj+VE5SI5CNG96G/1/D6pQtdq17pYFzI2EL1zsUyCtAGqb3Ge
Uc2uUiuN0gNvM6f10fGt3gr1L4WHzUSnN+nsPtiVmeBqubGSlp5fSxqeER90mflNvdT5Vswh8awG
c1x+WfOCqK90l2qx8nR9JpcVJh48qOjz5oEpg2jwkgVUIrVhGgMOslrnhbcDHToHeG0BoGiQQwYn
Km8pdUSc7KvKW1mul2LPesnsP/x/6EgutgbqWNkgYHjqIRbYY/+llrETCOjUIFkVy8pToRTv/z5c
wMSUtVg7s4HUachSamXBahVMa3FXDifWrLIzonfmeRvXDVTkL9fjnb/QwKzQcYXAw/5HZP80nimP
eaYMWnrIOojvlD36wBfcIh/67LEa8kjeWbE5VTegjWLz9/XYlxbQLHeFlSyrlwriaexmzJOyridc
a1N4hNPY0D1V1Mz99ygzCBWKEQcClInTKDLeZmCSRIzGmyzlbBOlo1VI40o58kL6BHYFYC1cRUDn
3BWnYfy0F9O48dIDnUXb0AKn6aFOdTciHIIgGLaC5m8a3Q5S80Xw2ofEXMtsLiTRcH8A95KkzrrD
y9UqGrQYLG3E3hWahi3qUbMtjfQgGukPWWu9LaJLgR3nBsfR0HhOpk4/jLK5iSpx3HpYSOyyJnlF
HCx1Yh5j9oxRdPxGbjeGkqrbkNbrv988oGMowfNQB+295DCWEx73MRI7h8YStghDHQdu+Lp6rFYV
mS/dBQjcs42htAHNXKyBUrRiq1Tnqam2unRb7/xN2N9GsPo2eNNeX2/ziXv6pNRgWJgzPxh9GXAM
pwsBLpXcimKXHuTWi7/gHOy5uIwOj31iqaw8TV5ZeZd2MK9l9jDSQTLqiqfxjFaxMj1lF4nJH8uK
bbA/KZd5f5v5a07FHw6gZ2MDvstzjbfsmV6CjvIlaHWBecSu7ynuELCRfUm80XwrvQ/g67tdA51N
TIVqY6UCpzQqui54s2gX6VW+VZTUuifTjxwAx4pj9GHnJn4lPKW+D9leqs2b0WoMt64D7c7XynhH
+/bol4WwUaOs2PWR4t+KSg8cvym7P6oZjDxP88TBb7NEZlWp9qNc89DNDXNLVc+DOhk3K3f7pVuB
Ehzsds4TUtnFB+4S8KyUFPFmFKY/JP+vgejZkhRv2UOOWvvOKILp/S8WFa3fmUeDYueyPp4KpidX
Q5UdUAq4q6QRo597NcgejObb9UDnq4kTjPOYtybkVNbv6WqKmyYUsAbCYpukCUv4VErchsMjnoxj
2k2v16Od70sudaRe4QhR8kH15zSaN/GmtPQiOyj6r864mRlCaWVX/V/VT+7Aqj/jln494gfG/HQJ
ExL9MMAPYGSxsTkN6Q9N2IsSZihagPsZkOWxye1YCK3fDWJIk51Dr+WhplhV7lBzgEPQ48R2VIIh
/yrGufYmI0402kZXTK1t5LrS2oUYK/upyeRveesVL1aglT98UCSdK6apDw1SK7TvNY6eWxUA58qA
Ln0wqAGgbj7wKsvrrfOzElxcnx2EBg5XIdrUw8Gpja+x2TtaG62pkl76ZLzi6PUxhfyzOG6GwK9j
nl45YAp9P8LNfvCzcZvgLxt44o2lxNA817xmz3cchya4UKTY8Ixgz51+s7HT8RIf/eygIxlWWNtM
/16a+S2whDoINhaP6euL5EJWTcCZdQ53ZQZvLrJqM5VDA4Q2luyi0NCLQB/gPQWgf+v3hfcG38Xs
nFSJzZcAtLlOjpZQDh26HHm4QBvAPF//PRfHj5gHGwTqF/SC0/FPU2JR5y8zrpQ4dtSILmGQdRgq
dnFGC9HKn3wVdS/scK2VyPNZttwt1GR5rWDpOOfBp5FbuiSiGLNBzUF1O11w4ninBOI/P7OZZhJ9
GlFMHffKaRRPGnAI9Mbs0Es3qCnYSfTc0erp88kxxB5eSLyhrLECyD/PPuegKGcgdwQUallwkq24
S8Rx4uzp0SlRj7yOVzLPS5OHVOHMf4TZTm3zdFhl5lueb8328YhE5OR+8UOy2vq/tP+VGa0NwABo
4PJJHRiepJCzZQcfD+QYjkUpPA/eiwcSyZ+er6/D89RmVkhAs2gmUfCEX+S4jT+UyjgoTJmSbKZO
JcFtHSWbNnJXrykGzt98ufLAg6HCxfNx3oeLyQvHqglmQ/pYyO88/0Us3kTVVn18XEhtfozm99pa
U3W7tCRAp7EI4QBiq7GICe24Bg2JQTidTG9bG9rkRoiDbK/P4oXqIIVBxBDZUsgekLOfDm3soBcq
cp0fpKDAXYWu8WOQlY43vmY3mMG7hanZ8VoGcWkxwutkC0M+4bpdHGmd0sTGJMOfVo27In1NtNtK
XKtGXDqnPsdY3A3UcbIu6DCQr6MR4dr9VECGR1Mc+TgFQuPKary08j9Hm3/NJzQoMrmVoVQ+tmZa
smlj2cmMwlaKL1Hd3GjKmtXKpbUBvAawECrx3A2LzSz2bRQJHe87TQMsEjXkecizr3XgLuww+HGI
B1skKcDpFmNKBqlspiwuDr6eZZt6MpQS6Hsr78YhDW8y5KlWJvHCsBgTr2MIhnBXlpS8yYqSIkva
4oAlSbD16XvbqP38o100/R36UcCH53eDCYphsbEG0wyj0cRPRR1k79i1SDWZhWC4KxvrwoqYufSQ
+FHGIdIijACoPcapYHZVoSrbvxZDcB+Lr2rV88AtHhM6z40y7uf/RoNro6BuEmBfgwOFnafdllK+
6wXqSpnsA0h2cpJRZaSaQ72PHwUVfvFNeXd2Ws2YD53RDt+SMQ4jp4hgOrv9qOY3TamEotPSFohc
JYwFt4s0facqUOhcqU1LzcYK3vgRg4340YweziB+2cg2q7CqnTEa1SfkxCo4CpUVbDzshoyN2gT9
4JQVLGaSz7KBIIFo8G+hlVV/K0Am1x0an/2fqDWHYZvoXt8+55ne9DdVUcWKXaJfVNtGb8nhxje6
uXKZeTF/9EcdPEWB6O7Kl5uPvLM5osRGuZtFf2bWJcdW0VtFoJPFlspeT4u9J6ZUvete3GegGh1j
aozRDoOglu26QoOks8TZWLAP701MBVb0W84TQG7tmY0E5AZgHWWT07MF9ybeoqBuDnymxs4TZZ+n
jatYOylRkK/1bxGv3k6Qvfw4epp6byUhOjusP8JT7OJ5CSJ2KXQcZolktkaiH/ra32alLvFOCZ3A
y8OVTPfsxJ4DUTWY/TzpvC11BcoyaqNuKvRDbmaAYdCcSSpeEKldNZDum/veW9mjKwGNxRa1SksB
5pXrB5gedouep4UmcF24kqbaRvxHsL6srKw5J1msLC50ENhAzrlsl22n0DSCphfZfQDDuw0nVX6n
hOrfqYXXAZkA88Ywn9TXuoSx0GVKvi36Xt8Js/PP9V9y6ZuC2uajchYSZ7GksNtWO3yzAJNVktta
O1XaUKxb+Z6XgwB94aOS1C5TCxK0VEdUUj80ABtrOpz0xDn3V7brWpTFqyC1KNn4XkaU+rahqGlk
O1VbSQDPFwpLn0I4jULqHfzxdAci8Iq2Q64qBw/KKFxAWbrx4j3aZo6SfJFCc2VdfnRkTtcJOw16
CV2UeTcsCx+BiGNPpUXqgRQqdcABTyhTj5q4ScMnOX4c1W+i/EWkRC2qmdNQt6q6cYuT9YOvQh9K
1m7MS8P/9HOWT6JG9wfFr/k5inKvesh86veN9aWRt0N012crPZbzjBSYEkkHMILZ7oLZPp1s1n4c
GZpgYAEu6vdDnBm2XwCH9MjmtqBNq4Oc+twFXClPnVaMTonr+fb6/jjLRPgNeDChcUIXEEG7RWFG
VoIYZKhhHBLuRzpdbpy+/3sEOgDcwWDRkACb5/xTwmjOUlbWVJuHQhRUJ2azu2JSrLnDXPhylCiA
l1KPQaNpeaTWed3mmN1ypLb9VlD+AAC+F8IHdY/xpcsz/Z+PFSoidFAAbgB1U5aaPl2IcWsnxEyb
Kd5qMiX0DL9WNdfXHGnPNz1dPh4u/CfIWTC0p7OHEXMhyZga4Bjc3WV1E9KfD58kz1rZiWcpMNj/
z3GWG1+uaVSIxIn7yTZRQonDL4CRN8Waf/aFS36OBOSE5gN/+mjpfFoPIUvc7GYhooxDYWu2tWKL
vp/YLVhk10s8Yd81k3eDKDHKZt4gbNs20zh+MnNzfWGe6SjwnFax0eN9oSlzEr64FUWEJgXD9zC8
HQW7x3YtTb8E8iZL1VcPumm5Mya3LIZjpGUvxTC80h+cAa9JXK78krPq3swM47KcUw8OwSUpQvdL
ELG1bB14o9BPlrJ6XyZGfzMqWbwh8e4gn3rStmx8Y++NsrS/PhGXwkMER/mXL6JQZjhdY4FeFpGV
EV7oLSRV/dotDNLALDLwkrf2E2LjeoZ3rbYy7LOHwweuiiOQwuaMQFucf3WVi1qEasmh/VHGNggU
725Q7XSl4nRxdMzp/0VZXJshmz/05yjik+h0j+1bFzn0Sf6Ua32aeSsu7jJgYv8JNB+1nxY2Qj+N
mk4EUnKbUuGX5M/1z3Q+XTQHeAZTwABii7TP6d8fcTFD99DagzoevfBdoygZTn/MbO9pK4+n8ylT
qc8hbQP0DTGmJfDOG4UYBbFqOEwWcrpCi4/K4AjeV0qsZa9S+xQctLNX0pvzE4igM3ILvztM4Jek
lrFXgl7z5eEgac/gxcg+UPl/zPRxJVm7MI28hedYeBah0Tj/758+U92K2GIFxnAoYV+i9mO3ZgZN
H2i+9CKF5UpC9XGInK4KldoWhU4KnvSnl+125LO8mFbFeOhcTtNvZmkPJme4U6p2q9qx7qBLY+++
vb20X6udcJt8B4Xf7MJtMNjFn+FP8VTcZs7ay+98qfKjWEjIolDnOyurFL7Y1l4fjQcISvc9iI5C
wJgqW5NavzTV1C7h86h0Ss7ec4MZVQKtyfFQ17DX+8cgALuf2Q3a2/8uHTC/9z8HW9xgrQkBA+OW
8WBMAcvTEfPKtUT/QUnSv5n6o6rvO6G4z4ubUFhZUZdmk6Rj1tCY4X9LGrEoiGrnxc14CPR9aAj7
LLZ1EEj/vPvBUvwnyGL3T1kOh1gsxwPV252hhnbSj3ftvR9sJmHtu13YiqCv+Tf1sJn3vUjZBniN
lhFX00GJAL2G35RadkTxp6GsJB0XMmB0M8gC8BwBrQVM5HQvVgb7LtPb6SBU0COMnfkuNvDZ3Jwc
H3nxTZas5G3ngBEEtT9HXNx1cS/HaIQQ0Winranmz+3jhBibQz0K7+Qhvx/M4iYbbLlbifzxCFwc
BLO6Plh/pHfPH4lwcdpQlPvp8P7+ENrbh6e73P5+DO2jZad2aYf2w+CS4tuBUzr+Zh9v4vkPdrD9
+bO0a1uy4UptHp+/3r/m745pd5tvnv0W2KMt29WOB/Qu2FDXtkNXtp9u2G6u4b5s7Ofd/f3t36e7
wP77++/1FfnBb7w2osXNWlnmYNQ9I9Ls3D5u7+66rbwZNwCIHWuLPcodMJejtfHuddf6Xt+jtqk5
4bF5cm56+xbou32j2CuX/eXv+2mWF5dwFFeDrvvzbzp6Wbqpil1KKWtLbV+Pf1RPwPLq6XktxZj/
0sVE4GykzqRWdATO8jdU5/uxlLCIiyJq4qGwiYt45Ur+2HPLGKhRwGMGlgdNZDEwaKZi7Gm5eJDs
3PmJqRD/wtfPSeyvbz8CW7QP6vPK971wDMAM/E/I+dz7dFOmodpNvUVIVfmmO/FN4gpOY6fO6/u8
YL+jw2HX2/RdYYoPzl/zoOzB69n6pkW2Udyiz6HnNneLvP3Wr2mqXshQTn7a4rCXxigODYmfJibK
RhMKnn24vodVU5OnhJt6DA9KjW6KKq4cwxfnBFgyTk8KtI8lekqi6y+NSiUejK597PKbLN3X5s9Y
bb9dn/zzAX6YOMIFnY9HfABO5x7YZTVWkS8dUP2tm3ur6Oy0wPHbHeXOySRlY9S/r0e8cBjDZVYU
LGE4I6FXLbZzOqlJI8W6dECdTZ1SO6olR47+9gkaXtmd3t7GXb9HZvpxJe48lNOVPXOo4ehQhZ4l
MhcrW9Fak3ezJh2ye8G8mVSJgjz2K+Mv1PVhwDbZS6lnG8nYXI97npzMYcl/AIzRnFu25qKk5axu
TekQ1bw84rtY+N7gsRweQ2GlAnJemziNtMg4u0JupGgw+JZNZLc/RP9VFr9kZewGtx7KnNeHdfkz
goUjGwK1BIPtdOWIndGgY8646nEzHS0yBTRjPA2r0UhCBdRDCuu3zzV7PeylMTJfNKhpHas8q0+j
hhbaa5qayQfTgNNpbYPm0cA613Pa8IcgrkzopTGyROm9z44gaOQsTqZKDOMpMnP5kMLA7Hs3rG0V
UmVpblJu0vJB6GI7wUbr+hjP9/7M959ViyiMKlzhp2MsmkAfpyiRD6X4AM60jetNNr76bb+ST16Y
S+LMwyMjomu8ONxKL1HCUq/kw1DUjpn/CPAkjMIC9B0HvqXdYrtyfWBnlmZUQE4iLr5ekg3dpBk1
Xy+P7TjB+iO3s+4dYI2gOOVQ7jrBVWsLf1DDptJnC4EFV8TN+WMz/Kq18s6zdk1q9yW+TSyzOjR2
ma/vEtlwNAWSS7C9/osvrgBQnhwXs7Akq+70W+RRKrd6W8qHQthGHtWDqHKzLYB0qUTZtLQ9A5r/
mpbvhdoVKjCkqtRIOCqBRp1GDUapANXSse4C7Tc+Zc5ghRtRcQveyOJvHq94CFR2ayBRn1o314c8
/92LY5IrgdVOewyCw5KPKmlVP7VVK5OUmxoSQnW+nbwkXpnYC/cOlm8kqGigoXdjLe6dvionMw08
VkKUvXjDdCgnxcnD1hX0DGkEkc+pUA2vVw7jSzM7K1BTkgMCyedcfE89qPpKoFJ+yLtfSJP2RBgF
vO5thazYtMPMVv7Uguxen9OLYWe9qY9tBmJIXnzQrpSLuhLoP8DRHqttLYzuoKe2Oex16b2Iizdd
2MrhPXKTK5nqpc/5OfLits2hUMRG7GuHfCgr+P89mUuDC9n1AV76nFwDKIXg8oY37mJalSRUssgL
tEPk0YGPIe43f8dyL2CO4Hfdpn8qI2N3PeSlrQncZVYPtMjRQPWczqk4aXSJ2bIHv7bFTTO+yOjO
ltGuz9/ExNj2U2xLKznE+WTyeCSZm8vxs97sYjJHVBAEvFymQyJHyqZtQ31fC0a1vz6yS1HAopAa
zWKPZztwDNRJyYNiOsgT+f0YYg2HaPy/GkyRj3CNUjKhuQC/Y5n5VR72D3FZTgddmNKtGSLWZQ5K
uHKanN9lp1EWCz9PLR2wC++kDr/wewN/tA2Wr2T3sinsLU/tV+buQjzuTUpOoETgSi4Bs4M1yYkX
x9LBixT9e65Z41bqTNIDzQsqG1RRtLK15xTg9Lgkj/1QNv3fjHZxkM0WoBXPMpIuYDKQLLwmgHCJ
jqOQl023ss3mbXQaDMV+E8tpKNVss2U7KMgGkKJ4Vx6qVLSNkVf7wLs8etb8P5N5p0QrW+x8Mk/D
LXb1UAp9aoENB+IYOVoyOmw4p9beqn8HZJwGmo+XTy9Amc6T2viiAXwt/5UUyX0QRpPdyrZsBLZg
3AmCNktHt0fV+9ZjwnZ9v81Zx9mszv0QpCx4ai2FfAyz0K2YPPeQwp//Pfp7/VuR/IkRjbwe53xf
U1mbyV/Qr+FiLddmUodBKeDlepgq/2cKP4aLzktXbrjz9UgQqJ5gIXi9U4E+nUoJR9HBzFPzYCVp
6ADsZUz0mqEGNf1/M55PoRbZnJ5mpl4gREX72MxsQy2yTTigRf1fzNqnKItF2PtT1OUjAzK9dNs0
E7a3azJxlxbA5zlbLD9k/uus8/kwqeFmQpE5KUiA1ng19QRdpujt+oAu7apP0ZbtwFkOKNc9pk3S
knprtV7r+lPzMlr+fVyN08p6uNAYYEHQs0angrLgmdysOtVV2CmleRjHzJXRR/Sa+qG2pI0Yme7U
3VpNu8MDda/KrSPexmNih620k/L2uxV578Vz3Bl/rNizlWmnSDx+aBUGsXRMFd0ePddA8oxVsBsh
4+Sq3cUdKenz9Qk7/zzzOpYpR5FYcCMu7pCpCtGbB02HhuUwgZ3lbpfdZnBVb5+p5toZe6G0Zxrc
ifQoyUt5sC+WtTokhaVB+iD5/hpZNzDQ0xx7LsEOKsRxw3Z0vKH5qwiPQSrbbSr8syAErOJZHJik
hlSDhs7pDq6FGXIuFMqhQ23WpUeu2GokrmHDLqRPMC5MYpE7zOr5i1zGLwUBjl6oH0qlsLMa0+MN
bz7jCz601Wt/zIJq5Zg9X/f0wVCTM1ExQU79g3726ZC3chhfvlcBkeqwhhDM8muRUnQS429CaXUr
ae+5lBKwfJ4WqE7QeWcWF8eG2sYIaoU6mMNY3pTZRGdfznYAv3jfWvJPwJMRlucmIktdsk899kXT
xDuNXpgX7hW5UBBKSapbVerG27HSfl5f0hcASbAGMMMh8wI9Sz55+pHNVoJU5wXGwTelu17Q76vG
e0FBwc6tLzLPIDzZXb1ub7w62aJTnKr3mnJbS+ZG6o7yGnr8I289vQHnXzMThUHAzyih01/TC0Nv
eR4wE/nLQGJhIoXwzUI83YFqqrU/w19S71iPRntzfRbONjbSicCymG9uVyRiFuduq8dyjZaYdZi6
bDMG71jbO0L+aEyvyF9fD3W+3E9jLU/dEhgn7RhiKYjrffH+Vschd2s3kHelaa9RjObFdTKfczBo
W7T7QZ6A+jidT0gUappFDcEUfVPnL7hg2AKm6wm9lfx9rYB+trEW0RZXviJ1fsHpbR0y/W8z1jYM
TxQRvs0uwNcn8Sy3IBAGp1B6Z94+6/Z0WFKlj0JiBd4h0Ue75BqWg+9Wu6aCdmk4c9WLCMwcYU6j
6L0f4T0RegdDdmPLBYqfBndmsZK8XFwQoGNBVX1oYC8h/xXD6xODMBNog6fppqlsP3UiWlpd4vgv
/z5zVPQAWIEQB1WxWOli1KpRIUQez5IKeR1Xyn4q6cqZMs/+YtFBUmc8YKxnStfiPSzD/9DFwhcO
mp7Wbq/lgq30crq/PpIPjYKzMDM4REYsCRzP4vM0UaLGbZAIB++tepReVYmml9P+mXx7HLe3+rPW
bSAEo2u/Enf++Yu4IHyp+n2gmREYWSwLQ6uETBGFg1jdR3T4R02z6/g79tddk9mq58oFADxpZcmf
H1G8IU0Oah7YECmW6uz42gmhVij+EZa73U2/raa2u/anIb1jVbYS6/zUoP9CzZcDg8llrZyOsIy6
KBayKTj22Z8hlF7N9kGMWxc0HnKOqtuveSN/AD9Pp5RYVMP4fwOEhwF4GrCtgrqaMO06qpxPaf2j
dWLxiOcaJCyEVab7RvvVI0rZts+wpTClhT0iNHdoje3CuU30ju2SUSBjbrFhKrooawI9FyYf2CMF
njkb4727WGrTOOmeFfbh0fTu48KnQKZthfpP4b1jWLpyHpwpzpJxUeFlXcHsZ/ss6W+dRovZw8bj
mHUvUfbN69+m8X5EMNrT600vsaJ/l4Id8v6AkJ79yqqjjByn+rUrFKSmJtFWMKFpZn6Fv4bIPt/Z
ZIOs+1mKlxtDXSwMsYFxNaZKdJRC4NJ1RuU8GTxrZYedeSYwAyxxbG7odAAxX9a6p9Gj0IsIylGT
2cxN4yZivJ9fkQXifL7w2OTlvi1E1/jqDblNJUUOQKCAs019WnfJV/jQjsD7Yiw2Y7RtPsDcA3pK
mpuGa/tyPjAXSxfk+GzdgTICmlOL/AnUpmcEoxgf28Cpsxc1r7bl7Oeg/2zl/sZLsXtaOfguLEbw
tzxEaTzRj11yG4JMlpLJMONjZd0G1avUPob+bVPfA8pfOQfOXyD0feZ/ACtiYksicbovURMvEXn2
smOQd1tg03YYj3bFSHtZswu/OlJEYBl6bjx+kbzsoRy6fx4sc4v4AS0oUNuwSE5/QRvGRtF7pXYQ
BMsJR8AWNXJmdD3kZGeuIFbOJxbZ3rnfBY9qfhcsPqWvj3ElmyH3VqY12zAVAJsMmnzv5RJMLrVW
j2q7ahByOSiqm2QAICnOrKmTYEpDMxYOYSFhB6IGvelkli9tpgTkvzjWtdNAZ/py/RI7P+EBwVFr
BVrBdj7bYVKud1IhDwIVILOanKwINd3h+W5WnPB57dn16Fl0T0OxFjfgvdI1F94LSwsxUzhPFBFB
AWModPphqU+lqtRP/ALPD3J7SFCAAfgb3Ge0BpwuY6N2SZq5AnK+dpbG6Mbq1Q2prLzTGtTQrs/H
eUJpAsDEOgG8Im3I5SOtD8IsM0wxOQbiIG0yQR4cYgIJKNq1/OFCKIqm0GMBHVDzXnK+sp4KdxVY
8bEeFMWNZ2zpUEF1K4dxTSDwXKuHMaFqBdAaPwAO1XnxfXrp5gIg07CN0mOBf2QDp8wsaxRkK6e7
08lVODfk4Y19fM8h0o1uVhk3TZLuinpraLldVcN2TMufNaxheWWvnb/0Zk8ccgtU70h9z2ZcUrok
CJo0PYqehRk2V72068bU9Qp4MN+lqnUMbavgXNjsGuMuSYV//uKo3pkzHRUHKM6XxWbndFUbOTfS
oyfeqpnKnkvcdK01dLa5IZggloqGjTm7nH+k/p/m31db9gDmV+Q16m2gyk5bP1nI0rTakQ709voa
Pn9ILKIthqSpQtv6o58fJ7Pbm2Vvi96+GNy3CL1TBGy0g6ysZYrnSfgcE0Go+YHERzQWMUnH6s4a
qvxYo1ZjB1KXbyI5e4Jn+qNSx3rLZRXeRV2Iwnybjq4y1tEtAhAoMotW7hZeJPwIMmGtb31p3qmi
o8KF/h2yJYt7y++UsRm7MT/SOWMVhQYk8aYz4DxE34M+KTeTui6JKbOZTjIBpoLnCCKqFMxI0hdB
KzPS677W82PWY9Ck1aq891W44mWf+pSyav/G9H1uL0EQXD1OvTtc7L/lklHu+7Ix/64shjklPfs1
lFFm0BaSrsvHq2j2PYRHOT9qL8aNchcVlJXszh7+Kmi52+E+b2y4l2tA2vP+8jwJDF6nnEdr8qMa
9mnFFyJC8Uap5sdhym9KSbf9p2os3LqrbQsrxli/bS3MzFwM664P+OInn99H6MWIOG4t7hMrHBE2
mfziKLbNW92O0cYrUcGQtUndRZloIIw6ZT+vxzw7yhks6ovscAqh5hl/VhPAzAnTlB9DKsOQsCIs
RotWcCoYYJvroc4y7zkUDWZgeOR+PEJOT3J9GmtyLak4Gt53RX7Trbfrf/9ZQrD4+xf7WBICTc8i
tTjKhut9iRp8LOyqdLJkx0K5HmreB4uVCTtuJgDxyqTdtvhSCW7pkZcYxTH+W+yLxzi2TbdsnfY1
UP+fkebv92kx9hL+YImlFEfNOhrmPu/cJnaG+nl8ETRXalbO3wsr8GRc8478FC2U/4ez89qNWwu2
7RcRYA6vZEel7rYkpxfC9raZc+bXn0Ef4B41m2jCd28DBixAxZVq1aqaNeeod/E0LjV+1YKtpF38
H17ytpqAWFiqqfGPCIkbffr72k6BkFykmQNLhaw9nLvdn4KISfReoSJ1or7Y3F+uhZ13ZW4a9odh
mZYwEARibkRRNnxr1qAMS9sB1B4wGmgLCMKU699vCaaZBqT+T7Fc2kL1pg8PkfvHLY5S4ejoQ7dw
sdwf0W3sQVqD5zwvTNJ7UKbPTMLU2NZexGandXnMnwMkeeBVeiLZ/J/7BpVIZh5DGAjWGn6WZhL1
JBg3SfXBhzkzK5O0pOGQDWKmj77gbVXE7O6PbM3C9PMPa1X5IoRxJhboKBS2SeTBOTaQxL9vZWkD
/i8REKgNoreZryBaAtaiYAWuSektVo9KRY/gIRz2TbNypqa9PPcVlMJ1CNuJn0hJXQ9ID+PBioKs
OHn6zodyPr7ISWr3xgrIeWnePpqZrUwL611WVZMZNkKdPvjy4f6ULRmg9YrOEjiU0LGepvTDwvS1
PuQ8eIqTaVaOlDyn67H+NBWzqeIEgcYweUWCNpq5hRixVY08VXkymgekUOi10o/dJiLEV4ydGJwl
+dAOTr/tD1b1HvjqVrbDyO6cstlo0o6ySrLWdLWweFdfNPccaVgkVW9Q4BDqgxiJ0160U/9PK/5z
PYA8GbQLDB9uCfo6Z/veEzICPcmoTv0uNN/j7ilfqxkuOPcrC7OrJEyaGhkTLCjd4IjtH918DIhn
pdBDuuZyf7NMv2u2kjSn8iynRAk34lxyqhf1uMiTvD41CKw45Bp93g1hfIhDMBT/bopNSRcnZEOU
Q2dhRae3RI5+VZ/GTnJU+VkKSTwM+/tGFvYBVBRTJE7Vn0M82/zYHczRqOtTAjl2lMCGE0U/jGx4
KLp8JQq8TStMGVNrkjEiW0Uedeabwq7CxaJCcUKo61Gq9oPB5ldfFePVoPUwUcNdBA24K6iHStD3
frzG5Xw7VvgFyM7TBAioE47L64OuQk2NmEhRnfgQ8Li/Y/nNFTY9gvX35/R2j/BuBpn7l5KVLT/b
j6hwBCGKz9VJEpCiSDMIueW9kK1lAG9dPcg8BkT2b1Jan5P91ig1yGk71qdUDe1OesvCoz46g4I+
xJDS0nm8P6oFc2TAaBsFT89/8zpsXytK3UVKTUCtfxaaHSC9tnLE5q10xkJcK8Xenml4+f7P2k0l
tgfu64dSfSr+eBdI/Q1/997G8Vq0MS359XG+NjPbkhIE1GiGDPVJT38NIV2xxmNZfJMQu3Q3QUCo
4ap2Hf53fyYX9qGCzAa5LP7iTExj/3DhdFnVW0Ki1id1D5PQp+ZpDTx0G7Yxqg8GZocaxk6riUIM
QBrm6I5k6xtln22C3f1xLOzzKzPTZ3wYhxvFZVKiinwKEMlV28cpF+XmK4dpYSNMGGxeyhCy0AU+
G4sUJ3k+ZG59inPoMyCb6UiAuino/otr5CvefWFlJpEVNCfBoJD+mRmrW/K8ZtA1pyFM/xvhWwoB
xZWjtNG6tTfxQqALGdpfWC0Ioik7cT179SDqnerJzck/ei/5sf0lPqAxva8foqf6j/u1XZnHhQzU
tb2ZVxITV+hDUWpO9a4+Enm8qcd8S7/aEX7bf94XVyObZvnDvpA6McxrRcSS+m55xc/Rir733r/j
UcgegfMiR06Ci1ztzEyj6XFGGNOcuvDZDU+a4r2W2lYQHvTyj95B3eNRcrSkQzgmkMpnn1LvcH+c
fzt7Zt6D1O1EAc39iR7b7AtG0YUDu8mak2XGEAHbnajYvvcoZztXO4/jZoxTpzTswYcE+1yTg8ut
pzVc6rQl733DzJnIcuYOY9823AKkauunRomfzLo6VGVBd8z4bRTX9GUWjj1MDDrJNFA5XAQzn5k1
ctWB1m5O8nDwh99p7tt5tluZ2gXHfGVk9rhoU/jzzahvTnH32BogLCWn1yCDET8p/T72jqX+JXi9
b3NarZuZBHTLngIQdhOkZ3KY6Ak8tGzbwFFQ50TcL/3iamvllUU7kAvDI0k2Eqjv9fEYdctPYl1p
TkFo/eiQUDR94WcSfhnUNQapRR+DaMb/MzXzMc1oxB2o6eaU7wgL6k1t2nm5y7Jd09l+vKE9qKw3
/bc16ZOFSI+jqStTyw5AVRRdZkNsQ2kUc4ZohdlTED3XTbotIOyglLMBT7PtRsrhfIPUupCt9e9i
Wp3uL+Y0spvF/PAFs/0jVH2pB4innuK2PIdy/a75a+u4eA4+mJitYxOaVpcCqTqhtbCtJN+22idV
XxnH3wD83kBmS5g0xQAjJFaUQ/C9guH+v5++ZAdbGaL5wk4AIj22h5j0MVnUr5Tkq0P+O/uZ9o5O
/wQal9SAeyf8vYpDWZvg2XWiuH6QeQ1ba5DTTSttjW5tfpd3L7SZtLgB6EW34XoXSfADGojCIdwu
22pEi3nvb8rjL7nfNa0d/oiO8qf7m2bxZH4wOP38w8UVKLAdBfo0pof42O9Ep1NW3nS3Vb/p0vpg
Yuaumy4Q0US2pitDfYuL58CD8sVBcDCvH0jdH7VYf0gDR6Uvil6pl8jUnjzds7W+Ooo5dX21tVVh
sDWEH81uJdOyEDZefdss+okL4rnOZPjFNq8L0hMX/SJF7/RP2r1+Hkp55UWx6CZA+5JyMQCsSOJs
b/tV1FSK4LWnpv4kDgBjrODZDSaElvw89p9SEvcjOcBErPalJh56P18j/VhaceIHYK30dRC0zJ6E
Otxvgy6P3UnoSlvx9pXc2Ur5S11TZlnyFZNUK/IwNBxpcxxhWkEBFFlSR5RCmoXU+s+xGFbCrqVI
ADFHmF9gSpp4/K53r4KOSikbYX8qxmIbik+GvO3rc9+7m7zfrgkpL+0V2oJpO+WRRklt5l8TqxFc
WU/6kxC1TueHe43+XDx6UaePbWjYBSzx4rC5fz6X3gIfjc48bilQho+TqOe19tuPdoYBpuqrnh15
uN039LfOMfO6BJWIlE1oQqCfs53ZtTDqZzqWjMxzyqByUrM8NGL9Rvv8xo1+qum3tLaLoDoFtL6i
yr3XpW958CMT2u96YO5HSNz0Mt32UuzkirsrENhtXusCYR0xWYvsFzYxGHGSASBxDOPmJSFpvo+m
D2uRiIcm2+hfkYj0+q01xE4S/6y3ya+AHvjfcNb17i+/sNuVxM40GfPJ+mh/5qfhwO4rQGfshVA+
FobwavbZWqg9bd4bG/CNiLhPClTzDKpRBlKsFUV/GrkEUCj9biovulY/J9nJH027ot8ra/4Al98a
o7Y2wdNmnhuHFH4qWAPXJht3fbLiRmtUxe2GU9xYnSObw0FEQZVOcsV9E4L2p6hAXuXVwj4o5GLr
i+hhN0a46UepW5mHhTOuQeoEXJysO3n+2Q3VCrx66iTkS1TxW5H9Fq3mjDKx0wl0vn0XrbUGiQW/
BdqRKj21EdI+89c3BMia2tXtQOkxdySvP6j5tjU6p/dje/QhRvUegPYN+Y9E/VIW1qn80XjuQxyu
MZfdtkIwZODeyBtMVckbzREzrczYq8bhVKenEC64xrdl5dFo96axHepda1j7HA4qGMiPU0+vGOxE
uGml36nmrez2pVuL5lFwI9TQUa4SZ66vNWXDa8RhOFXZY5MTW+Ubq7VHgJcvcrs1nkfzq+GtMe4s
bUHqNlQPiOeBDMzOmCuMA6SQyXjKkWXtUQ72G7RyUHoaKRUArjRJMMp25I12jhi8a1hrCbmFFaAB
Y+JpQ6SVFZjn8fUg60tDU8ZTEX6B1/Sp+sEUPRahVThFB1OUmzuC6OSDTbtMKRy8Bpoo7782Tf/z
o5/33fOtw4F1kPwxrKesAy2z1+fRVAYUzmVxPDU9cFq9GI8wi6xVBG+96rWRWaQmRanmI/8wnuL6
IYO5KafCtV0lw16yAlYd4gi4Zri0Z1ea33aaUtaleNJCz8kM2Ybg5k/cvv37hNHqzLqBEea+ntzK
h8DWDNEP1YRCPOnD8NjJRmAriXm5b2MhwUTbO7cm7036tqz5uRBKIJT0RIonv3lw+wMia4HwXIcv
sVtRyVU2iuU5vrrWFry0F9DTo0INkG7Kh18PTc5DhHpcrCKDOdhwUkZbA6D4Sty+tEyQxEJ2QbfY
xNd4bcWPDC3GM4mnjN9fRu4e+N4rgt4/cj/Y3p/HxQF9MDUb0GilsVjHmniS1HHbDs/IGawMZs3C
9POPuwH9Y6UoVCyIA9DCIrMtJV6J7W8vDnIof4HyVK7Yc7PA2g8D2Si1RJwwMRFifmLxnEnjykAW
EE2Tlf9tY6Ybch4VBFmbNLnB6UlbqOos3kSNrTzIm/Shfk6/5yvmbueNlJRKSgNOKhA/c5yP4Vet
xKDkk4cuQ13uY1SJ76/97azxq4kzyGiCtgCGer0yViUIVVjFykkcwerF5bajwy8Bn3XfzO1uJpLi
wTUVvLnB5gWIviRFm9WjehpyGHbEY01306g9BNEannbBEL6AfqOJP4JnycyHGkIit10kqae0Lnah
Hpxz1/yjVPSS1MmX+2NaWBwecQjCQRFLo8q8Wsr7LU2QTTFO3JS2L37PcaT3LSzsNgBsYKIpH1L7
RUzgenXqQdXSsc7MkwFOL3mqi+FSuRJeu7PsKmxSmkCEH1rQgbjony30g1Y+4HY2QafggWh3mXzR
vAIX0AbZj2pgnfzquWlE1D2e9ZIUXrCC/12xM6+99UPrVX7rWyfBDx03CO0WrK9sHdv45/0ZvY1m
pwGh/clsUk6fR5f9IMrl0EbWKbeeB/mBRIHtQrjbpD8kTzrSkP7pvr3bft9pe0wPcJo06BEzZiuY
6VoaQbAjnDS/hu9WPlTSg5h159IUadJuHYhw4AujZ/zZGi9j7NuV8F/eKQQysMcAoQ3+Pay7/qBp
KT64YsusZSMWTeEkX4rYFr5qtX10a8d7Sx/a5/JZ2N2fgIUJB80FAw9VeCQx5hOuwC8+Fcf9s5EJ
m1H4ETXKoRSKbeAirNIBwVuFct/sJQzR0UhIQOiI/uqUR/gwQFPrPFf2ikns49UaEFARPFLOrSH8
6VBOvz+6ZVuTT+NpxIaSr23VZVMmvtnpL42pDQ9BVb2bFWqBZVEau1BT4pXJnJzX1atwonShSQCs
PHExr4Frc2WOJm5darDht5u8QVJA37dl+6rq7me9jdas3SRcpl7hqSeE0iRwVnHmSr08V+sKlpqX
xviqG1/awnvUSrs2CqjRSV2ppqM2axN6O0JsEltxQqmvsY7XI4xLNyMdA+VF2Y7w4Bb1mdhyX7Yu
ied40BzNosns/hreHtFpnByKqcGM2tLcj3dRKuVNVJsvRQkFNDYPmaFX+8wTpQPYjkelccMnPxLq
fZSl3zJSDg40dLmt+aP+mlkFspDVGTSSe3L1Md4U7So92M0lrVLq4y6b1h1ewzlkxugEK4B9x3wJ
hZpuYCjJvCaBpiB5XZkK5WaDYQgWciJb3BV0EtfTnwhSiwiqBxP/M+P9PNZ7+KpbFHXrd1pi7OBV
+TMcySmq9VrG4+YyZYgT7xoPXDqFYWS4tlyVluq3TQ4Jfxh3O6mkcZGuP3MlRrxtUMAMT2nCQ94N
TOcs3NEsL3fLWLVeDLHUvw9ew10j+ar11ZDH6mdRJzjpofOsryMMFYXduEHk2QK+Jt/1QwczSRP4
Rnzwx6zdJ6XZrel4LE0DAjrIeaMVQjpw+vlH5+VVYtJM0k7l6I1PaF9lti8P3X5lnRfM6NyA9CUA
GqbQMZsGPYOHopJdmsyNOn8cCf4tWyojcDVoydr6qGf7yBjMrRp12oukAJVO9dxz6i5ptoIZGtu8
kWPElqM17scbnwOwcyLCnrKLE1/bzMNVRZ9HYhglp0SW44sa+NLec+P64npS5fgBvY50BsHhaRYD
fVkwY9yfmJuD9tc8aqeTziTw4/n0+3BUN7lPG5KRWJu0FYNtNLoBSc3in+GQOt7GJHLUKP7KSMNc
r/RQBDFUYKZ/Rhym+y9OCPDbQCoPQxWLtM/4zY/7Q7t9LGNwmtypbWB6ts5e5JGeak0ceMFZr36p
/VuHxjIEm7vgPZcRbPOLnSs4grrGQ3ZzQyJ5jMtik9GNgYed7TTPR8itiMzgnCpqeZAL2duVY61u
I73K7WBI11QobuKNmb3ZjdyhKJfzbGeUxmPRfUKXNKIJRCNH6ySIqt2f079P/asLGWtENYCe6e2A
3WDuterajysy0efOQRzuYG3jTbuBwHdjbuINPKGQmAvOrqMo+k3+lZwbydFSp1uDRU9WZl8xUWOK
hLN05SICf72VBAnxyYYG6XOikZRLkecNW2hSVO0nXKo/I98zV+KQhUUlpDOmzp6pkXB+TORGVYWi
ieOzEjxJI5Ld4/l9qNYIh5Z27JWZmTOQikpFaSiJEU7w9nSFGan3KHnBPou2mec6MdXvRjEPuWSu
PLtvvBDh3MfxzaIQlMHi3oiE6CwiLq/1j2F8KnqY9M7UoGxI+fUw397fSUtL+NHibCN1QlSrHM74
XA4vglVuEBP1noV8V6I1f9/SwtqR0UZJnpS+weN1NqmGgAqkHMjJWS1JqLfBPgk+K0n3MsrV5r6l
hfXjkoFadCISIsaak1SYZWjVoxxl5yEz4C7THOYx6B0kvsIkROHISekm0kKa4lYMTxv++kCAYgan
Rc2CZjfcz/WB6MoskDtjhLKnqr8XvTOMdkXa3trJ/rZOjlJc2KW4l4L4oK+y6d3O77Xt2UpacQ0b
mChhu3/1oQmM00PSeM7wZWWMN3AlOn54wE4bVaNiOOe5TsOsNsOoyM6CdK40SGorb9+7T6H1SMaY
nChMCWdN+HXf6t+H+O3M/p/V6eR8iE+GIeiNNMuyc4uDi97LV+1ndAlP7aO6gaXWyfagqp+ynfhI
6+5peMpfwm28H8/iJ/nTsK932nHtqN76+6tp+LsHP3xQMqUO6qbKzlItbAR4ebRedZLyKIkIrYyl
g8rot/tzcOscri3ObrTS70NPHJn4trp4Im5+fE6rXRFsgu4FfUJaLfb3Dd4EJURpYFE4RFPCHhqQ
6zmvkzxtiViyM9xATisJG8+UD0m6otSzZIXLg/+508gETk+DDxNpVYVpFdmYnxXXJsoSvq/id26z
WVO4yX5FJJJ0FhDGaxOu16c81/3iLLiwJ1GEaDcdgqq2olTKti74t6qPxE3WI70aK33yhX6fxKk8
Iz/en9GFM0pFExILer3/PqquPyQd3ICoRcvPgdrxXpvUTh/oJYEifo2wYmFWyQ5QP4Y4mzq5OVu7
LKdQS1ouP2fNYKdify7BoYU0jtwf0DRzs2PJ2wmkMPcxKY95j4ilJpE2tklxNtO43RW+CFF1M65p
iC/sfBpOKcrCW0dOcG6l8sciKoOhOFO23mlu9wBVxSV8FILhmySYP4Z43Bfeymm7rX0SZHw0On3U
h33pd97QZGZVnAchO0bh56IkK1Y+JEJrp2VvG1oDEPzY504qCO9eGZzvz+zSAtJky5alpgDGfXYs
Wtno/aSVirNba7umr522bba1kK3clYtmphwLqXGKVvMbyx3JaVm5Wpx9gYJuAc5OqM3dkOv/3R/O
grsEufx/dma3k+kHWgfeoThrxlEuSprh36QUyvanLD7Rl78C75p+23xbmhPV3NScSr/bbO28pkki
XyvLc1+l9UXNQv1zk0WWQ9UQOapMzrehFK6R3C25GUATPDimTsFb+igjJtVaqEl51kL/INYc7sLW
pF/kViPlE+xcvK+aMd0L8Rp35cLkwvdNWRWAEpVPbTa5EhAFM4cV6TxqGTqK5ltbmNmmT6OLRkNr
UJuGYwlUQu8v6e3Zn4oDMkZ5h5BDmbbWhwMSAUJIYqGqzoNRgpiQYv9zpevh5b6VhWBukkkloNPI
TpDKnXmytEhEIUhUBpcM0aHyB/1BK6xgowiaBxWPWH3Kiq7/HAoN/dt6I+wi3r+HlY+Y7tbrDcVH
kB9CuA4NACpj12PVI7OOYsmqzkpZyDba5+TcSuuHBJ3wcRxANhrtxB/iaomTxU22jb3SIhsb/nMD
55RCIjvJa5raDJCt6+/IKqjqSZpU54ZMxBbwSH0Yw6RYufiXVvajlVmk0ZolRauA5CIUtN2WNwuk
a0NVb+9P6u0hncbCxTtpnkHUMLPi0s1dBQlzKjXFo1K7IVRO+q9Q9vee52mOrzcrEJ9bX4dBCDEw
CWKb83I9eXIRJIpgYVATB7TNfemXLLkZLeulseJVb+95HsQ6bwAZ4NKERri2RIbToIWxrM9V+V/b
f1YQ2kzeS3fFpy5M4JWV6TXy4QCmZH57pcjqM6k7FEpgKLR9pIphOYSIN1Uj2kJSY42wZr43CEco
ClNa4j6GUX6ewRtKOv6sRivP4GY6J8+LkgS5r648hG986dzMbGxynadjX5gA2s0KLijIkNDF7n67
iIjK1cXwfw9DdaTTJfvHPTK3O7t2xy7vY1LF5dnSP3fhvh7e+/Dz/X0/+YqPvuSviWkOiUQpNcwd
mqdSGY4rrzob0Xe5QnweOCla7FvaWeDyprtG1Wx0m1e89V9F6blZPAdglYnjgJT39W4pxqTMc3fA
Xau78BS8y9/0t+C5fXCf0j+G4z1kZIxQpXeqY+w9hP2KS5nvVZnGDNwWFXKSRVNZ59r6gNqg67qU
VYLY1n6lnX8MTX1TSNpGV62V0OkGeT43NvPWeezLfuJJ9dmKSSLtRJgCkPJLB9rOWsS27FGIhoe+
xzsd1LQ39K0gp5Xv1E0JR6hmaG6wdyWrnbrXczk+uEVlmE4cBXTH6QGC3Zu8rcTxIOsxOB8l16vY
KcZ2/HN/n8ydCKMAAMpKgWqkKjJnzeJd6el1PLZnZWjDvUD5Zx8N/iNNSOHBHcp07Y5bWKLpYHPV
kswDwTA7ckGedUoSx92ZzkD5OUhq4b0aEuOoB52/dYW2wr3kI4lFsWodJcqFTZ4r8PjqYevwvJOd
bJQPYZ6TaxQE+RhijNArWe24mScgmJeJkFGny54oC1d+vZU8YVB7qIu7c9i4lq3L2aNmldW3eJTK
p1gJFbsnTbgt9Cw40rQjPZQIlKwAI2+P8IT+msrrwL+4ZWf+Pe1SJc8yuTsHndo9kPZ5EaBS+KqW
eb0NhD47NYH7bnjKi5S3a3zsf0uR1wd5KiHh+cmm86qdg99jeYipoyv9OfTk4lTGbr/TZGWgfOSP
DjGKuIsUWgIbSWifrBGxXT1p/QMw73ybeHn3I4zD9CWqFdkJOwF6zljrSGCg+Kb0lWFHHfKNsV/g
Z/PSeEAkr4C1qY1eoD/snNpSXZsHESSzmas5ujh80oPR2rVi6x2EVn8ts6J1aPjcCsSHdpfUqFCl
abby7Fy4HqjGQt8LdfMU488BeKkXlbEvBv3Zt342mbzxBsRY/c/IaB3MSD73LmgseUcg+MoX3j+W
C8fkyvTshqBIjB7NgKpuKmsvWuS+lrr0tbeil6p9iARS7vfN3cS/03an9D71vVMRh5v+ertXOdx3
vRj3ZykMUSVTNyGkviBknVhW7EyoHaXOjkIObMVTdyu2by/7a9uzfa6mbWOURtqfW2NAXaygMWeU
N228b4QfiWs4suVuhhT+DrWK9l2wM0TTATKtxGvQx6VJ//u6gY2WzpJ56GaF4tgWfcl6h41NF6pI
HNDS0zdUf0BcrAQfS6PmiuJjyQBQlJ7NuDFYlVK1IwcsFKg9upp00Eqr/Pd9BM3jlKNReD/RK3O9
rqbiJ5YZmv1ZT7RL66O8q9Ig+J9qQf3yvrKOC9NHEU4F1Im/wndOP/8QKWaGV1NE0odzUBeHwNfs
0vxcDEeVxpyhE2zJGh+0yjqlaAj61J0Z62D5dmYcKuNXCvA7LeP9/U+ax+L4bh6qJB0oYpGYm8/x
0JeulhfBePZclddp01ew5gI/DgYu4vumbpdzwkvST8Hgubznr2MLOU8lHZPxjI5rZwcE/1s3U9LN
fSsLQQdXEe4I7huA8iQBZnPcaqngBaV0jry23sZxUB9zUc3s3FS7fTcI8mWgcA8ptOftvEIxNvTE
GxvYdc2N1o7tXopd4ymysnTn+UnxXGextDfEznD8skE90pca5WJB5LsS8C7EhSRKcC0aqV66LObc
Gm0eD2Zrhsp58JINGQt1628a64/a2Hq+06BfG5zQRmMQGoxgA8Fi+nWczl1p52vJxAVXd/0p00p+
2KbUxQ1BS/gU/UF30p2/OZc/UJfdFWuhzhTKXF+haH0QRwPKmDTv5/QoitVFnaSkypnrz062xYO0
CXe/lAf3MXWi1/sbY2GnY4sXH64Uqtt5O8PYZKKnS9iqie/T/DOCqqW1Bl+6jRX/ipdMkFq2H+Cg
65mDIrX1qzBRzmX0Dn/fLhyqbdwhKOmvTd3klm6mjnBOQzt8KgrMLAWKUpi1ninn+JsuHIxtsR/C
fVruyKkJD2PmdAdNspM1sumFM0weVKYhCUzYlA69Hl/YBWzSYNTOpaY/DMWgOpoWWdt/Xin88KT+
OaF0zDnjuSJ3gdpHpXmupbbcGFEd20NZPo11sCYqv7An2Hd/FW2gPCKSvR6OKrex3HuyeQ41Idho
RlBv1EZNNlYGrc39QS3MHB2nIoB9qN5oJ5tdZqJS1YkfGuZZKFQdKRPZRK2zX1NGWxzQ5MuhoARB
N7diCJVS571gnpNKKY8tUWjALdKEX2okTS73R3Rji7h30mYBb0AahfLG9eQZgpfHeRBb50oWs0vk
epmyE2Q00e2S5rxVKtFbc4BlqOkq0BdPm2IWAwW0v5m5YQjE+rFtIZdjud8NpUPad981ia1E43ko
dip92npZ2F7p7vmnbStQlvRW0Mo3a8n+59xxX9IRBIp4tpZSZ2lB1cbeZcigvUDI6k80emsiAwtG
YB2HlJgXIP0G87ScWaCqLlimfzltV3zH2m+e7XpRsCSufX4zEYezdo3deMAJBvPhsye/9eHuMOom
S+hr9C9D8AVPctTUk/A1gj+7glMuHneKetSit9x/Sb3BkctnTxYfe90pTWslaF76EFoN2C68TEAf
z7anKCVVFeKML7UaHvwgpommrHNaY43UjoK1LvsFa+Th+MNDkHL8vKlKcCUhhpkhvBTtaHMwARW2
G9GHtn17/9QtGkKqhSicCwSM2vX84nPzqCnd8GKawuM4dgcrGX+GZuQY3iobwjRFV3eM8lfshrqC
AoqCl+61LS2JVZMm2/AShP65z78l415sX5t43/Y/NQJFUbdDCdknWjlGcmagRSkR2CWq8OFvXYjP
90d+Q86AtyEBw1pyi1MMt2ZDT5NGGiqxjS4Dwd8+qMJUsS2ry+288x+s0Eo/9T0q47JF1jqUMnqP
tcg/dq3WPTKVvuNp1Woj9M01zLUhgVee2hMn7t/Ja33c7laOKHKvRhe3i9+Q9TxFZrMdxNaW37JS
cZRsn1JWJnpsTdGHa32047Vn0m24NrHokaASqTlR+pVmES+iBLFfowp2yfRHnrAvYXQpor2vHjPj
WMlsQwGcixjZ95djwR/zBiRDRX8yucy/ddsPI4eJyzPJqkQX4mc7mJQC8j+Nv4aLWvBV3NCEG9RB
CAbmY2t9Tyw1oJKXQDJ7p0hFnp2tKWzuj+UGAs7WMibKcqhtUX8G+ny9jHloqK5mdvHFlRNUvnel
Rvrer4+ptleEFLKhwYlbGDOy3pbqYFOaj238H2jLTQkgTBWeEzdaOec3de+/nwTnHbHdlHVUZ6uq
+1quuTUg2NiPXy3XPLZZ+Uvrdlpq/Sry1hlc1xaGw6D8RrCzjobd/SlZmnjC2InIeipJzzvPBKFL
9Tbzk0vagwOWekSUNA8O3vtWFrwZ/BQTPAxVQ5KIsyMdhmraSUmdXBLErZQiOA7j25iEr0Ly/zUe
sCc0sQOAJXN3vcIttcvWV3WmM82QuT7WXr+yiZYOBDlI6DYopjGW2bUaSGOnyEGQXEo6B5yq03+5
fQPvuJCu9ewtnXjAl/S4MXncBPO4NYqBHzVFnl6GvQiRS6fvouHQ6xc3+NTIZ2F4K8R/P+3Q4QFi
YXigkeZkxYBfxyQBHn+JWllDbLIVbEtQjqL8fn9D3GR0OeVIZnNlI0MiyfMNkVuZN2RqmF5U5a2G
SdgRSSha7zWMheWnUi5WhrVww12ZmwWVbhkaYzyk6UXUMtg9BqXdNHn9OxggxY9bq3xQTE/49z2P
TZIg1GDQwlVnNvW2klxpxGYo/R6beKepuaONl+CfodBTdI4yHueKYAEJqblTc91EUOMqvXiBU4fW
Thq2/TvtZilZBJFH8P2V+8uNNIsWMMcflGt4z5uzt6GbmiFyNUl2CePRe1ICNdi6ddSe5SrtN+Jo
VvvOE/tN7VFFLHNZ3RWlLDuGoKM04kX9TiV57WQacmmloFQ7pKsUGu1Vy+nDXD8WfS9OKhH+Ru50
zQ79MHsUk0o6WG4H5Z2H3leq182uxF/tAqsftnk+RMcyzMOnqgg0u6V74D2WRsNxmRTwnx1O3PPT
T1EhxfsyQWe8bSg2CkW98QTZfyC1nT/IpLdP1VgiyGI0zf7+lE0ufD5jCkV3hF9E0gXW5IM/XKGl
zG3DD7PLoCbJXnGldEfM3zuaQYq5T2Jp15ZG+W7Fzdq+v03cszdUkZIWATLx1Dw69kdLqRKVd1sD
bYMqOa0k783x2AWXXttHZbgpxOm6y3e0Ox/vj3rB53Oj0NwC7SVPuZu7VjBHs6jD7NKZJu1Tn9sg
vxiTT145Z0uu5KOd2QUqa42coa6eXdxip0Tv6UlUBdtwv5oTZXj7s15jDV/yJR/tzfZ/TX+7B/gm
u5TBd7P91EFUbz1EMZlHds/9KVy4akj9AKacRBMmyOb1xsmMyANNZKWXQg7UY2sGVF5MlJS7uP59
39LiJMIYS44JKu0b9Tm3TbI4TRiU2j5lveaYFMr10Ide7xdp7i+gxqq1TKi8NDrS8XRAEfNBkz5b
OMFqCTxbAQfpb6T86AW+bZY/AvWtkxtbi8OtlxxMLdqZmZO5/qYj4A5t7cCr1I6EB69xiLLlYFNb
T4MYP+gtWm8a8BLz7f7U3HBxTv6VNAvhP2tBJXDmyGvftPzQwuHlm6lZ1wFAmpUOgba3FY/VV/pb
UH7zS5tG39f7ppdW5aNl+Xr9jWY0A1eLsktam04+6rsqjzYjtR/B7Ha5W2zFwv9MG9zKiVra4bSk
TcyxFDHod702axaJ5Cthnl1M2iKqNnH89E9g/dLjt9D6dH+ES67xg6l5+NnkWVqWMnOrlUrJ1QA/
nRR3z6YO0FMZ5XILOwYa4fH/cPZlS27jyrZfxAjOwysnSTXZrCrZZb8w3HabEziAAwjy68+i7z27
JYhHiN7RD+2IilASQAJIZK61spYpyUrGKKZdOGpOjTK0OJN587bak79oTx3tQl58kOrX/UHuLqOB
g397tW3Nv67nszKaabVZ3yZ5Wvgd/dSCAV59Ut0y0r3iZSbPai9Lz+yZtLF2QPAB4Izeldcm8dLS
O3uqumSFPj6k0+ixsera1wxqBiTny6PHrMxHpV455HzlxzHP25h66IIxGyvUSe3i1zp7UzhQczy6
GiPHJu3YUccVn2p5Hd6foL2rAhJMKOMApIB70rj+WuapKRKKuKVS7jGQ8Or65BLwgrNWySDN2MsA
znsnz/bcgsYPCJigwQr23LUjq1J3CY9PPPi3zPvtvLj8dWHXroRwo0jx64Y7xNr8VtXfiHVKUwjx
QG/yMLU/mJuFnQumSnJ/Hv8QssRIAw1O0M4OyHu00hbeWVPXeAs2UZeMaxel1SPEmt5GwwvMwo2o
Pr1N1S/I5dj8gfevlEy+93klj4tFAjyVEe3Pj7l6UCp0g5sfIIkOye2HrPRrRaZ5c7PrUVEGHGtL
+gMRcsNBUNfSbvNS6RLbWSDXTwOePrvsaVDVI23LdyTXG8lNuvfMxhiQbkcdBcUUUZ8gN/ngeSrH
zLCMHfKe49FPQE1C27I1KHudPOS493yuc3ocLWt50culPhTG5IUoB+oyH9k87GahcBiAM7Vl10VQ
jTlRbaqUrkvMLouodhyon2anxnlolGB9NZwFHRBfqp8S99iW/8YqaBk6KpAQNDEEz0SGbBlXt+kS
tdBiAOtbiFRkv0je+W5m/d13vA4od79XTVw13Ffc7Hme52DuVtz+ykcGWTaTZsdO+T0YaN8kFY/Z
O7RARgfmAq9diLIJn9ehs5at8qlL5m7+jkjVC5QB8hGmW48nvYMUilG5gIcxxYyUqR0kmZA/8YY4
O1gJ1G4g/LVpf1+fCqM7NYrb0A7KpCskQymvkXMs3Wz65uG98zRTO93YLCu6U2I/HRmjEEvzmDGc
xrLUO39xsu5RNYfsa9dMKPPDodgT181u3qpn0A+vjerb/RXdje//gNBxeIKuIeoo2KWa0c5U4Uf6
8tBa/GTT1C8bhL1zFtVvhv2Yp8HamwHkqyRRwl52Ao8LqHIhAoTcvCj9pUE1r624jvn6qB6J7+I/
A7VrWUri/xjjP3aE63OseOWUHuzY9W8nfc7drZPHK+m+rb0bAL8QebavucOLJ4v0b68J7JJNhn2T
xsH0CqcpJQNtnBrbpQAcEZo7Tv6rlrIYZEaEu8jlxEP+GreFnmRr67P3IX3OZtdnfReW5bEmZ+Ob
Yz1ViDcBJAtbBKGKJFrYgoFrx8frEDAf4GPAf7lZSGrR1ByXGdehSWKjZu9MlYl27TgLXoLoe4Ac
IDAA2NzXmwtC4irjfU0TbcmDCrwX0po+qCSnon7KMwj8OUtA1S9tKhnbbZx3bXf7+8XbW82rGfhK
2LXtx7V/4NrB9A6lExgy4NjeOiIruIFIDRBSRYhc3Rqu0mQNTQbLw9spn9JAsQwKPmwmRWvfnuMY
FK55HIdI+aCd3vWgeq5MkMjtadKgiWsxms8d2sI7G5svw3VFu2NXKo96Cvlar/ksOXG2WEx0Fkh2
QuQI+ogbiunaNk3XhXKQwxIPcFkoCyDQcNTcBvaw9D1wMjld2nCwIdRbDgOJGl70gbvMw6kdeqgT
o4m35Gq/CSZwl6HbrW2iPAJUjZjiSHHaWcus0sRo9DegY19t1mD+nZ+ttZwaszk6XHbybReROAdb
Rg9GoeOLzXM9B5bOoFUxtzRhQxk5OZpA2N1pmROk0XW6hDNCaxRiggqKvs2CVqDpKhnznrOBQral
aTfOmil8gDGBL4LqE5zNnhBZEhua+zYiBzQGlI31NjaHjMSFqe1TLjZQOdbtWmnoicLa9TvnJUKF
39lMfmed9rA6fdAb81Nhe4FqLj6v6seBmUGWO4hf1MNiHXknQ37tjR2FIg21MFRebmQZp4p6tHII
TSCd4qtE9VGJZZ0sYNwbNjRht+wtunTjTXI97MokaBGBXE9ip+wwdLo/qN7fndkdoVYQSbbUznZG
jg4Qtm1BTZByr22ZVDUKPnl94qZKRNUuUJmbkLH3eY3s3MqU97ZVIBRNq2c7j+8b3zn7gT33VGwf
cHSAmLq2japD60AYsgfW7b21fy6OJELZmUfkeEDk0gEGxBW6/f3CfTpdbbi6Tn0CBrWiA9GxPuvk
OZMBlnac4sqMcCLm5jR1lgYz/YcRmp+n9/uztPvzwMADyYBUHOrT16Poh8WY1mntEwISjkqiBdLk
aPD1XxhB6IlsPirM0DW8NjKoTkE6oG6T1ewDmqNFEErw87+ltG0kGMBr/mNFcDY6Za62TLDSh6Yv
OZZ2F/uf3xarOmrBRvQ4wCqUNYsdogSq8ZvqP9z8v3GqCztizJSpBSUz7KzjyU0h3JT1vlceukp2
zu5gEbbZAsoP7Qtw1oupe6WZyrlsdWxNAvQDxHMMhvpB7RcKIEi+B6Vm6Oo2B0Sf+Zkx93DfI/bn
8x/rgtuRoqlmigapCfrwBIaBFKMNEWQGZQAIUd83tS27cKWBYoF7HZQhpIzEx0/DzSJtBzLA+Ww1
NqhCDorOoMoNuAmZtQ5akLq69a2vn20A2qL71vf2lwEtJiBQcJ2iKde16wPv1WotSEHJ0r+CaxMT
Vvrr0kqs7CQBNpolIF1/2ioBEXhtRtGaYdLtbkhooYH+SFncGnqMvl2Plj7FXqY8dfUREkknz57C
cjViy1KO90f652V/M9HQ+kSHRxClUT+7/gbdgZyV5vZDAv3wb537bAHXrypqtHjER3vJCQmXrlFC
a9Z93Rkan2r0SVmNY95nMbPetVyWjNmdezxwELJCKAzAm+sPylPbbTk0tRNQxVar8BkI1PkqSXhs
o7oZ9YURYeazdgEXVGNDoijrYbGp7y4vRv/DzV41FTotkoWWDWmLYS8uHTcvdYUAs5coYwd65lT5
i53UeivbNHv7c3sb/u/UiWEYUZUSsfiQjKlvNu+eu/qj/tFIj6Ht9rqdPVBb0RoLKrFivM/Uzswn
UK8TvJLQ3UiPsvwEySd/0MxosSSTtz+of4wJDlrUrVVbGYw19m/P+5a5Z1StDSSP72+EvQNnK1ZD
nwNYWVt0O05bBA18GROK95Ha/GTWBwNUcOYHtXrXs8eq/bhv8Hb3bwBLvDOBtUGi2RWf84XBVt1C
01hE7TQo5iYcLOpTEC8AsPfUY/VUTvRgVYVvAWnzb8nQUA7eACkb2w/oMV2kKLtLlhVVi9wW8c4I
6Mp+9Aem/9s5RV4VwvWg2SGchNClsHTZuFjqattIWEyv/JSdJjt20oOmPBqEhbkMuXqzywRrQiRB
KmWqFtXqgNNLtHQKZrPwqS4DVN+W3zYzeIFsnAmsniecT07jpWXquV1CFeRhnNmmAXHoA89Uxccb
zPw8GyVIFHhoHmu3aQ+6oiuRSyYj7pfxEbcl9ZHimcN8q7bfd6ndGQCabHv1A48nRmweBEGrnKVd
kgdm9atf322Z8tzNzt8Gf2FBmOOFlOjyVsLCUOA92TWxgfOSWD76zD4bmWQ4t5m2a2ti/DZRK+un
AdZIBwoq5LvNcgzQjCyoWvdZbZnfI7s4lrmP04E62vH+bN48RQTrwkIr47yScXW6xFJSyGHaaxoU
TieDC2x74OoshRVAt1D8wdFjQVhLuBsQ5LgsxRjd+rB2x9I6MgXMyVON0p8j2Y+7E4prHg2gbIQd
NyRwo1vKyeMVTSzIaIB4/svp3+isRV2F/p9h72jRsMzjVnOLIF6R3J/P25zbNlS0GcKtAeVbwDCu
h9osEBare0xobqKnSfsbnIewNcf33GoTXirPzDEfoLvzaq8yec+bO+SP5Y3nBM4wEotCPLe2ba1Z
VUaTkaqHEbJZyo9+8A4QpDvdH+PeDgSoRkOHLbRyg+Tr9RDLvIcaUY9EiErQ0TyjrhHkbg+YBKqJ
kt1x657YWyDDQOlua1YiVifYtDDTbTWakJWsAXeojahilPVCllkRQpe2USw2FjZNuB6mik9peH/C
dlwS6ck/EoR4AqJOKfi/QoiN+82hSf4+TKXfctefyQHS70tuBHYacxq79QtRvty3e9NtEDUntL9E
zL2pgkGrQzjJ+Gg6pTYUeMv0OrAyOcJeiyNgKtROOUDsRUc12i5B+6/mcIZ8Cbi26IYEYgSiA0bO
AO5CkjHru1fDzHnUN+r7Cnnq44IuqcGsznVcKzSmqYqoyFRfWzPLn6vFMSCyRGYoxZgsLnoXUp2O
0kscY/vy6xNlGxk2OAqu0FQTeUzrSplrkBwpFKOPyj6PQG6JW0iRf0b+b0Jna1+fWHR/Om9PsUub
tkiyRMso9OBasz5Rvtbn6rv3ZfJrvBkk59eeM6Ig79kQdEXhVHyrWCA5VG7dIe2BfokBU6FGMK4q
lbwNbtRVN9eAijsYRsCb4F20fcZFuK40fQtho7ZPdOsxy8lXvgwB0NibND6SR4exK0Nb8SCnNocq
+kFn2fqSryBJojWVW/w07Bq+AhJcG3TI9lbkUzdDiQCF7I5+3J/122Nt+1DQW9FxArG4eD9WRt2h
tF/3SV29rfwxO6fg5WkSsv3tlQ8jiEg2pVmIaYoEdMAV+Oq5yMjp6Wc6rk9lwYIpNx+QcQ69XKKs
cHt+wtimAgjpHM1G447rqW9SD7ovVY/0nANgU0WPapkitJL1l9g1gzIh6Ndb8UcsjuQjNqg+qH0y
QuYoXFu3QMHHUI/QVpBJO+9OH96xqK0Da4mE3fWIegNCUdzU+mTQHwpPhSzXMQeTjGRfs1EyeXsb
HxUfqIaAvI5CjHCUFgWlWQk1rmQqlF/11scBL+fZV3tAOzRkytXuq0plYNJdoyj+gIQE5DQYY9fj
a9c2A8UBOSFnOqQpNGtZ4UPcrQ0MxDC1c6imX/ed/paxjO2Jm/X/W7TFd5O6qq2uNDYc8qCdiBJ+
NQIzXuIqZH4atgEP0Cwg6g/GmxukkmNubzEvTQvumc722NWrgsVUUuXN8uiPXBvDrqe179RzA4EN
w5UUuHZNoo0FskQ4ihAqXs9v79CsKbf8DK1OZkRwhI8aOBmHrJZSHW/y/phYaIxC0hnSN5uzXptC
vxUNZUMkRRb+vUCwHZRmrFd2qFmn3LViqr56vaxvzo0y/nbYou/Cpm2K8wUhzbXRLhuQ8SzyIbG0
sP1Oz+15OZef0pMSOBEUdD90JXRk6ph79wjAk3j9IvBGTxbBppvro6G1dEiAugDYZgy1fyvW+mdU
ODKhUIPUOQhS16Oq+6xtTI0PCHVfy+Y7H44E3Agvj8AEj/KsCcxclmTau4Ih4QgUE6wistkc6eLW
cpWqNJfeQN4ssx6cj7KdDtorgaYzhGi+4MkoiTJk5ra/X5gbMjI5aWoOiTosforOMYxCaqlqfvTG
s6Y/dshj3N/3uwZRWkX5DySNG8QUyVpHmTptQFXKWuPMrdDhG43TD1XT1Edv5mPUjqiLpegMKDlX
924LRIhboga1VTyur4fq9kYJZUMbMztMW0CaD3HmlHXYZiMJ7w9yzzM30tUmO4JSrqiGy3LKlz4t
xoQsLY3GWW98J8Otcd/KXtxwaWX7iou1M7RVq1SvHBObpH5RWpGZv2bZ2aS9ZM12DeGS3bBdkKEV
q232yCxvTKcx6VUa6EoeGuxcaF9HT2ZoZ97QwtbbCGPAwkNh7HpERef11ejkLNHrco3UampenDSr
JOCNHUdAkIXXOhqFbmhk4YBkJJ3zjKEtBM75MzBAyZqj+6aVH+4vz44ZJOU2EhzEf8CnF95cNWm8
3uicMWFF46Os7mPWDE0mJLVzsQADDGormrDBGUQKKVPNdPGKekpyGw3jlakpg24efjPAK+MaJMSn
brYHyaGxOzIkzhC9bekpkbtflbWuUSWHzeKvMf9k1C9KIXnY7bgcLhHUdiErCTUTVzgGIV07cBeA
t2RQUQgjs6WHSgf86ITGhuEASJrExXc8zwDIA899VGMhcSv4BOBD3qLn1pQ0g0fjZbRXqCRBhvW+
S+wtFvYQ5I9RL0XdWnAJK12d1K7mCVkiiHyl/VO7WoHxqtEudknzet/Y3pscJDEcadhISA2LV8nQ
MTXPCmtOvFrjL/lYW6Gn9HoCNqZ1VPCeDXLqQRmUKnpM1EJ/YLrN4r6CEtf9L9kbNmpSYDgj+Nm0
n663NTVL1Lmdck600W4OpgJcfK/x0B6bd92uPi1wb4mH7mTlAbFDLg5Ub3DKIKp7bdIbumHwTIUl
9lrg7gRCNey1ooi9rhpR6+zal2ls1BCxhfKC+6Z7rDMPKQsVpBHVUWTd1Hei66uvEa4eBckkzmab
JXxUu9Bo0zFitqcEEI9qQl4ZxcPUGeDxTcP0oLFMhizauXOBKkIwAazyJvgpmPfoWLR1Xc9Jg4vW
6d3vzvA81nawjr9Xuh7zVJW1qd8d8IVF4SAHEdNDk21YJDlaYbFv9Fyl/XFjUkHYz3la8q/3PWzn
uEDaFexrZAVR6RUv3BaMgya1W56skPNtktnjfrog9yNr6L5z8pnI0YHWDNL+LefOcJhloS8FT0rI
o0/ogIeq3EOjfdwfzY4VlHJNcJcs0I6g9XntvC5wdz3R5yXpLefJUMA1zkwSKeMg08rZOfVw26K9
LjCUIASLCVV1HrMV6nBrUjJbeUCfjSGknU4lgdetlQ3o4MH7cOvi/8JepPa8UIjNskQpWgA0e9+U
wcluJwwWgKfF4xXUFOQyrieM5pmSZSncbVho5FEwIxynDNA/WHasbC/D66TcZggxEGAFiO1UwVCF
sJRpfJwTdXlWjPyJthBmXMvXrdCn+936rcn/Tuef0yyT6b51cFSptneIi75juBCFt45ZEN1MycAT
/rPwIgbU0xRqhuQS3JvGjU1kI/WNBbOEXWtkLNdAq+VJv1B06B5BYm6D0f1937t33AFAfBRJ0NIJ
+s1i66qBKehHjtboiZp96rrSn9a/7hu4Pe7gCmCq4NfRogbPjGtv0Bgre7vJ1KR32jnqStVEDsXm
n4HuC5t6a36IRmARn61acuPuGXaR1cTrDag7XDzXhp3B0ki1Fiqg/q7fL7HN0QxNCbgaFAzYBCLT
3t5ZL9R/sVLgwyLTKTLACjetZpPla0L55Kvz0a6Yz5fD/dncdqfg8mAzIWeIg2Ljmgm7t0KKCmdC
vSbtcqyHv3LDDCr05cYLymolpnacfOs/hbAP2usQJBfyMkvX8Nnw+hVMDTfmhL2usx3OaBboKOvp
/qh2nNBEI0yknzGB0MIWQhLkg3u3UJmasJp4gTOpedj3VNaAeWeBUJ8DTRp7Fo96MYefOgSNWTyu
Jlk9Bw1J1owGjky1a3NnYYGAgIfiL3weImRi5+qq6JUxVQw1oXW0rJ+Uyg3QCgqdyw+GARXXOo10
9cf92dtZKAgNQr8eomTQKxIXCljwtKosRU0mbqEd01BDT7icV7+y6WmsPFWyWDsuiJIq9NygTYZ+
KKJgRapR06Q21ZL6pUcHNOo4cao9usAz8Uam9LFnC2I8uoUjELkCERTTTrrXDamtJcjEFwUPB14E
RZV/6vTH+e3+LN7qxkDwA2IHaEZgeijminp4xqJNZU8GPekU85Dy51zJoPfX+zaEOjv1r2XwoaEP
gRgtNpv2mbA0UvMmWufuNOXaS5exWE29r/c/aucMu/wmUdJzskCebXmnJ1VXRGsR8jRW7IfRPNTu
eTJH2YV6m6zc0mvIriFpiNUVOZo8d1eUdSs1UewjyWo/Nd6LnoTQYnPql0o5o8gLpmZ8f4w7mx/X
A5qKbZ1bb/tiF21vzqPTaMlYL7k/O4yDMpsaktNsx5OurGyb6CI949Qmc9ah1JJtXK0F5pY2ounM
GmT64hulRFVuzxoS6phHHS8fcEWvrdVIeeUVZVoyaBCj7wI9fQYtmI9hPUg8ZGfzb+8qY3tWbaIu
26F3MS7dqjo1zUwtKXonskpWoV9ByaCyDghrQ2Tp7B1/ROpEx2njbWBvsZRErbmZrSXVEm8ewtTO
XqDXUVrvGvuuKehxNyf3XWPn4Yj4EZwiyBKi5oqI63p0c+9UpCFATehIqFH2vra/jWYMGm05WVbE
WyV2U4hVV09e5T2xVKawv1MW2eJXJHJx2SJiFq+M0hmJ7WYU+6/+tZTZ1wVSj2ieclJG+6FzDH8B
DKnqjQMip7jU1B8DX4LMZifaJpA3PBdx/tS9gnF+f1pudXFx7GJONjUt9BLC+l9Py0TQHoo6SB60
Yx8aBDbNz72baHNM3G9lmUdI/bsoVFV/T56fgTrRA6ZNzgyK1oP6NwTWn0pwzFJP9mE7aJTtwwDy
BbTQg0CTsF4EyIYMkDHMFx4vC7o7ldkSlkXnO84UZZPrLyYEXshyGKSd1XaOEQehCvK8KNIDlCKE
KxqdiTm6s55MExrgMoVRINMVWZVjb7uBkAVRKIi9bCTS65mfZ0trAF/SE5N+4XMZWsOKVIYRp41M
LW3nCNl+H8BwYMNuz+KhLIzcNWo9aVYjrOosBNoFUj+ZX0B8p3Oj+y61bw1RsqsjZMZj93pcdcYN
6J1g4erSdWJq4VmTgQobcwiQ+hwpi9/KnDf/PpJAN1kIeaFQ9Qd5f220sO0qd5xFB6jii9U4IeDR
0aQ8z+N0sBtZ1mcHY4jbBU9ShM/be0eUIjH7fBrRwV5PNGWNWrSRnKAhY2dGtKpLCCGFILW7o128
ZMUPrysfpvlXpx1nAxIkyyzZwHtehMQIpAnw/gb5VJhtbs8aXfVVT9zl5A1fZ/ZeOm+LrPvErhUT
KQsHJHzcOMIpobHFc/gIkWy1JJ81xp+Nvm4Pljv+lXq2DKxyi3nHmbQxmyC5h7rEDWVrscu6rXBi
JfWAzHd/8KoYiPDYGqoHrg5vWfHasJ+dF42T6a+eGulkDEnt4N9O6FAZU3Nn7NihUKMGcRmpAbG9
3drMvCkbYiZtffD4DJGg2rf4O3Ss7u+bW/IIcGKXhoRJzlLLaAivYMh8VGYgVLIqXCa0dvf4k9FU
b4v7Cl2TXjs1OppZreRLPSiSzmw77xpQtBFo4F7G60Z8eJYOWzvIKZjJ2qRZVIwtO6ZlrwatCTrB
/eHuHLKXpkRwDNqKFyotuZnUrfqkcPJeQUXxvom9ldu4KcD7Ab6Jd6dwKEBAv6sL00zUZrReBx0l
3npulRNHz/bYlFcB9uxhCZFJwqsQ/FLBXoN+a9aM3ZOwpYl6awxt59xZZpiNkkLX3txdGto+5CJS
0ya1KnEeYO4oFGKawp/d5P7U7TkCtjqwkjjhQCLYvuDCgjv1hHF9sBIUgyiakTuATUuAS3vbHAWA
f2wI04UWUZ2j1r0FAzxauiAfTp5SPWrpEC/qqdOBJV67F4+EE//sWexh6j9103lW4x6kl/vD3Vu5
y08RJlTd5MtroCdwQ5Ko1Ydgm9QCLVk82a2/O7G4pBDIo7sCcHLXE7tYw4I3IyaWEGiBNRCCOuul
JC+7F+sikY2oDpXqTZtCMOLZlEIAwLGStB4J8SttQJzZWUhtOj0L29TInnSNvTKzdgjQ7sXJSEFJ
aSene3LNXEYz2J1cXMxgxkKh+Eag1/Iao21YaiV8OjTTIxuerLPUYWVGhHsQynXpQiF3mLQ62mSt
j2n+maRl8N+t38VghFRgMQFjpzLPSvqq8+vyuwnFRKZIopldJ7kwIiSxkEmriwotOCBhcdA5WoK8
osPPfY/fO0JQgv3PoggbvJ2yJst7jANzNZg/Z/dfM6Jxm2HF0c3Mg9CIJl4lqQeIjer1dpJ7P3tt
BRz022pMeLX+vj+QnYVHIeXP8Q7hzBtJkxRiWawwG9jJIV01oJtRhP6PfdRWBX0GdUw2rr3kzpYt
RS0KVE8g+QQPcLph7Eu1sJNZ/aYPaK7jvDjzYzM0LyTPAhtiuNVify7sQ2n7teUc3fHEzmYFvaSo
kYk87w4e+aUtOkH3XTFFOJntWjbQfEtSvN7q9lXp09DpX7xFxvXYcRd07/3HkLC9pn5yOwA84C52
5qPyCjnvfx96wFGQtAGGCJl2sYReoYCvrum2jjr3uxJpdWDO0tf/wlkujAheb2140jyjdtLrT4vz
5NSPkE6Z/zW7HGLCwNQgY4uqOBApghUoJI9u2k32tn1Rpvexf6FdLrmydlAAsLK9QlRUXADp3t5h
F1c068bcWpDrSCgpl6fZSs8K9MtCRgH2ckijQkPfg8wgXkvdSWOue6jWCmLjwGRV8f1Z3Tmu8K7U
AVfBVbMBTa+/xABad2kZcRLNOzsWGnfbMZUWynaNbO3vIDsDwJ4YXC3FzGfqjA5S7ifoPRn6Yzp8
vj+Ovd0EwsF/TIjjmLKu0lqY8Axk2HLtx9R9TATcF00CYZcZEpYu13IOMg11EqP/VuVuuLJzNiVs
kpWBZXbEOEBJbdWdJtgZTutsvdXZ8tIVxd9MlQSkssURni5W4xLWp60Djwe1lftD7qK5ze/7yyMx
Ir4YinkmqdZ2TlKqKDWDfsyKhzoN7xvZpuS66ILcJwrAeAChhAN3vvZlZxpTmywe0pLorxrh3NMD
u1qMqG9XLyjA2siLLD/m7ijLh/6p9F5aRiyIigEemKjHIUkoVq4I+t+2fEzXs/Vpnfw0jVw07PHJ
G3lix/VDoYfhi3sC2vexdgP7eXguzQPnoWNBCQ6CAg8jJNa66Ese15BBTqbjv5uWPx8HJMEGcXaQ
KRQ8KWu56pCCqeeU2n0wM1TUWq2y/a7LFV/naedX66T6BVdodN/yjc7aZhp4XVTbwARC/lS4bz10
l4ca/Kye89LXk9V95RBR+LH85Tz01cHT4gIiQr85ElmBgSahL8V7XkhiJdHx/nwBEDZICEKRBKyd
a58w0RG9qgpHPROLzNis9eLrVHOCLmW5JPK7wVtvtnCQIvEIFCOOVOHuUC065Xxo1XPY+t+p//1j
ir4PH53/0B3uz+sNw0q0JHj6MIEYbKi1eq59Flp+5bf+9q8pAirlaB88H0yqgPpGGBfMf2j8z9Zh
KvzpfQkl+3p3hS/HLMxvQRxodFv4ko/2z0c8a/7p8NlfgyF8eiiDRtqNZjuOxK12aVA4f7sxo2Nj
/D+DY+j4IWN+SINtfCzKgiAAp0x2Xe850aVNYQeVQ6YbGbqNnR+f47/+8l4OD1kYqP7bUXIU36SR
xHUVzuJidqZpo8ufH1kcro9dbJ6COmTPoSRFsOuqKCkCgrhxmyxR/N8q685lqLWeWx9S8t/zPuq/
rq9V69upHyx+PoW/yr/vO614Om9j2/RKcQygRo105PVOJGUKcZWBq+fYUgLtVVmDh0SXqbjIjAgr
ZesMu5DACDl5Pn+CPBuD4oDvSW6am4eEOBhhoQjacnE8w9UzNeP2K/lmntwvAC3nnyAz4ETksW19
pwggbD26Ue745n/jKDY630EUbOOviFfd3ALGXC+zdg5rH8//yvSp6S8kdj9ezkElC4q3g0vcc9AK
dFDGBBgXhYHrpUNKwnXBq1zOSqtB3O1Rq9X4vnPcKIRvE3ppQjjRqINenatiLOf1La38L9WP77Hm
x6f+kfnrK0BPvvcMFZ7Gf4mOR4CU/F8S+9tNdG+IwjnWVgoYtGB5nKGB0Ue1H35/L6L24IbFoZof
bFjG4XJUcLakkfVLpv4um2Bhb6gan2viWsu5I/zFtdvjpAyybg7bCO6NUNgaEDazdVRSl7Oexfkw
Rqp6cjsaDyl9vz+Xu4b+8BkBggI2RNgbVp9b5mqU61nLz+gZ7Y2/2zU2ZezpPwq24nhQaYD6xUZo
RAf0a6dEt3Bet266nL8YPu4B7WMJPvqP8OOT5r9zvw60zH+dvxVBFHV+kPvL49t5+BzIjuy9q+Hy
K4SVgzxdXfalspw37r31rNiPs0x6Ym8+L00IC0cKraZ1g4VDcwe/gnimMS9+Pz2tuqzl2c27dNuF
myovOn6Y9qZ3eD2nY2HoLW+K9VyerI/6qD1Cu6T8qz7VnU/QEuqv+46yGzZfmBMV6Sw6u3lVYfLY
5E/B4zPPQx7GTXhqg4MTPEVzGJ2/pZ++/kTAFkU/3hLocEmc9aZWLQxZVIef6yKrzTVfz/ryTB2G
RuyJ6kKOfPXnSfOt4QdyP0pVyDA2O4sKuQZcvzhOvY0tdz3TkPjNqkpz13P9Yn8BAk2Lpwenf2zj
cj2hJe1L6SvorvdUoSFsJglnbqTDMWR0OENHHohjQQhQxK06BMIAJZ3UM8t+cP2tJV8hLIp96pvr
j7oYD+v8OUe9Lq/Mt7Fgp1JJDxQ5RudjsvyhHsHEPtI0rMcfNG9DK/ttrauvfr/vG3+eBsL2RpiA
ghXyjxuPUHDFdbWJXoEffTafnz80BNSPuBf4Tx7jvUIQq7R92Lxkge4Hb1mYfLlvfc8rLq3/+ftF
gmbJoMUyNMt65sPD9Do7fu18VZWYGyCqhdh9imRNbtL+25rgckWhS91ekWIepmldxphmr+eUQ10a
vWIyL0qLFPKDLxC/YWaORgn2g/pe65FuyASaborif6xrqMAjIkRHKFGUrbTVYspHZT1PD0P0weOw
XQ5EiSDxHLyFbPZl8my7q2tcGBSOzXUBF92F9NSZU8vvAGcY56BlLYQhQv7XBFUtlwR9A3009jPL
gKt5UbRPyiZnH2b2YTYPfRF5E7IVHgRIJVtzMy06HhLfaKUAyXZw2IVIxIYux6jUIz5N87+7UGr7
MVSSfOmuCWB3tzV3kHkVTPRjWno9wwasfYgdrEfvzL+Q830X3nsj2rh8/2NEuB8r4DhGW4cR9CQP
9aANkHE54GC1gzBe4+6pOVlP8WwD+RbCocYDjgD6lj+oj81zEctyEPv+DToc0u8AFYKxeH3eGVrH
9Mzp1HPmmD/LqYj04dTPVaSQ32b6bs9xqfw9oc29NvuNFd6fir1nFVKtUJFHVAIgjcjHc9qGl8ZK
1fPMFZ9PH4WvTmqAXpcVeZg4unuS2c8bLW7RZkbpvpBSkpzcey6ABLGJHgKgC3yS4O4TWaFXlWMt
0vJtsj+6LrEP0xc3C/I8Nt/NN4ND+35QIXF+GCBShu5/0ydwTCSHzHZkip4NrvvWoQzH6o00Aw6B
zi6IrZ7R1sZQP9MvvRcWpyEPzT7sF0medCcwAgwZ+SbojYPXKzJ7HXdYzZlk/0Pady3HjiTJ/srY
vGMWWlzbGbPNhCjJqmIRVC8wSmit8fXXwRFdBcIKe/tOv/RpzmEgVWRkhIc7Z3Mq6ic4R4JI6nLh
HTR3i14amVwSfZ7zXdDAiFZanfwYFATM2HHzvLB/poDY0T1emJlemGGTl7zIMNg/vUIV7aVqHuNg
63knVdpHndG0KeHWt23OTh/ACKClRwgtTImC006B/OzgcbbAG9pd4y78+l/Sbj9D+uP3T4dUAZba
1WzK24Lrgmm0ZEX/BERwxpsuK0cJFJYHKMQAPDO8cW0Rg20b+U/iNqA91wM8FTsiag1uJtH1fc1s
+ywyAsnpItJqeH8bSQ0kZiekJW4wcAGBPqKq8aKBRA20Blk1h85r5lRQmYhbJvyEMFr96qHiCYRO
MeBGQEoJjM9Q72wEmgyVxlNoC4cQrC9bLrE4qWkrCnQGcqwDg5cwTbJYOrANghMjFiLxMeUSVdR7
INdL1PGAhbGyfgAoXh6kCPLSOfNctEXXmbfXbDZqGBEk/1o0YeLkyiaNtRgwcFuvgIcgyiq2YqSl
BgpEc2LdNjb3YkaW8Q9j/LVHZVuhz5km4Oxix+lmSRs9Wg+mv1K/TJ5Wh+GeJ9Vdv1NNVve29UNA
ogWowi/86XQPTUrdNXjAZSkf9yh7VBmDAT93eZCEXR4Z2XB0WaPLViqkMqPCZPNnNAnqjZzoonPq
PTOsGiNRj1q0RNQ5voZ+ObmLaRmf2heRmwe5wTyV4RKi0oDnYQcaOU88yVe3p3/uCr+c/ckV3peQ
3ekzmHF7Egg7xTMazRKQaorLhaM6G66j0Qxk4YiHwUk0mWYNglLQr8FCS0RqqI+07tZ/bNa1FcOj
BiTfsTtxBda3VbQJTu17RqN8TDkvZkHH3ft7Zv/4jsnMhpmXpKwTc3bc6NWxgoDWVt0lAzGoWjzd
nt3ZgHREHoyN3xxIyye2WC/q6j5NOJvtDdlyoxUHIUlO107u88b5KA/ZQOPzwpLOxiiXRidr6gx5
3PdyytneGmEZGKnkcYoBXy519dDYRWZCcvz2QGcvMEDK0WcxdtJokyCNdz2IFFcZh7QXv0nBRVoa
/P8ru8fPMb2wMQk+XDcr44yDDUag7ElODDaxUz0FCrtfiGtnLy2A9XBd4cGG7qDrs4c1S6QS/fy2
GllO9C7JWzZdCCvGG/3XJgRvGIumNPRETiesSiHJ2+G9aKepgVZf1JUCd5fJhD1CEceXFs7ekrXJ
1PWeW0dCCmuFY3UK4Q/OmAcJK3pe6kqb9ScX4xrd2oXbYocqdPkGltRIrxADe8c8MJrmHWCK2ztu
zj+iI21kzgHTKjqMrw3xRe96FeIm2/8OXWLKlU+44CVlIYMt/5n78NLWZFApUmNtUhe8PRxYRBOa
TxjuQ4B0ugadx0OxyZbSKnMb8NLguJ4XsyjXvqT0GgyGYgNtpJUgPUdft+dvbktcmJjmrNSBa1IQ
j/F2TcXYGHavzTZ5VDndW0iAzHqjS0OTYCJru6YHSStvS/mwZlwVGpiPDg8Q8duANcvdu0481+fc
q0nnywv7fjaSuTQ+CS7ULgUZS5rwtqdtBgfSJkBnYYOQ5JRQP1s404tDndxwjtaVYEjGUEvwwVc0
jdZudmTKTbbz0/uB7WhUmX69KpeaK2avGZRRIEs99k2h7fR6v4ilmMc8mv3sGOIbY3pHVxX09a+K
7NA9QMc5WXeVa6iZDpYT2RyWGgDmynBohwbQSACVMyRZJweEL1PGwRlFJq6iRXVOMtrrEAs2hHTD
BRYr70px3Ym6dtT8hZfTXPr8yvTkqDB8X1QVXqy29GGGK8kc1jiexY4hgx6ZJkMd9HSChpg6a+Uk
rlKPRBt+y7OExz+MxVjibgBXIfIGt4/X3IX4x4wALnS9IoFUxi2y06yNwgFB/vWkLCQD5s7viFSD
0DpaFYALuDbgMnnWOW3B2ejp7K0MYrMZ8ELUfUDWdSFAns07QDcJDRFIw6CDbLK8fSpVkSt2iEV1
7t3R7yq6QQnp5NAlabG5QeHyQHkO3CoQ1JscIBBbRaHbcpwN6EkbAvivpTog4EbbhGMLNfGrY5Qt
8rmMUzW9iwEvBxMQoJSQCZ8EL5mjsE2fqXh9r2IoZgC6aJRH6dEh8dEIz9t0uxTbz9UnIFoGvkdE
TBpKPhOLDZqnhz7UODsk22K3b61IIblJXV28v70NZz0D6pES5HIwOLQeXm8TaLOEnpc7nO33ry3z
xSjr1v2Uy3ViZFYRUB6UNKxRFNR/Cdptzi1c0rPreWF9Mk5GLHvNSUfr8rZOLfEtd59CdV24Bwlp
4SXZvbkXhjJ2ECJ0wyseBMvXg+38Ej/qfd7uATSkPPD8GsmHZyExQPZOyhCJIqPYJ+Eq/ihz4wze
kxQZszRbSWsO/d7ud+IC6TG83F6Dme0FzM6IREY1BERQkwuwHKC+lqpcb0PYnAw5eIIgY3rbxNwJ
vbIxuefqPm5kHn2kNqiXzJaJTZERd3Jpt/WqK/aBu+8Y3YP2YJa2ZpofuOL/+wsmRzcper4eQhS+
097wy8YqQHcblaLRIToDnX/luNsmFwjoiUjZdqaoxeu8XABJzc40xyMVDUQB3iKT7Yau7LKrO7a3
e6F57UDXzATBwmL+Yv7FK0RFCvY/NiZxp6oA/ZcPmOne6q1g5629dWm8HlyCf6yKdPfILq3Fg0xe
Nmdoguu3F3qu4ADzEBIDeuHnXF9v8aCWuC7qUGF/3r++uySlDI2tahVSC5V9G/cuaUm58qzTksL2
OHcTJ3lpeFro6ysANSA21Nv1YJXynVK/tclzJC+8vJasTM6KCq7Ytimwi6AWB426vD6WsboaAuTc
2Jox/9Rkakhpg0YPjnhyajLv35NZ00rf7w+JWVogJiD3BLP5opJ6nZvn0+dSX/HcNsXDD7AkDdf3
L7HyoGOlHgKAABbIm9C95+Wl/oAfRzddrAsL0+CeEzp0zImwEJO2p+pettByQw4P2JwRCR61vbbv
aEU+Ytph3/ok0XmjW3v0AXWVryfCbCpLohxFep0yAmmXEvg/Wd9b3zdZZiaqJDfx8X1A2yG/iKxf
ZAZmaqV75+isY2oZd3ZghGZhxSaky0hCW8KYCUXQcXsLzN3EeD3+Zy2m9B+x2mrAPQyDDcChSIG5
foVg6X6464M/s9kuLU0cpKwUXJlrKATHGHI5TjqGrK49cBIDlfPiokh5RpSINg4rordH+RMM3prv
cUdevCdDeJNYk39svz6AwJ7kwFl6a1AS49+w6B05ftRmZjSkWn3tniCdRc5I9VLI3unldhEmNHtd
oYIDeDMq92jOmXyPKJaC4HhDj7koHtJwlZ5UvS3uROEcc5zumwl668OeKuvb8zD3HATt2R92J9FQ
Iku1WkWwy1tQln8uvxyN0NhcLXjpRTujm7uY78ZvhdaFJDPiu8pkNzoaEqjdks+F4cx5S7A4gAsP
hUi8uybDaRzB58GAxsKM9HE4POTWGvqSgT48pgnugZVzt/Damj0ulxYnAxtc1Ay4Fhbz7JhIFdB6
tI2QTlxLerPz9pp0h4a3hVHOVK3AVYEkNaqeY1fr5MZlWFGGbDWwkPtGR+rv1Q8tF3JnpA7pEm/A
7MJd2pq8dHzkhVU+7PFsq8n+uVVBFq4Me92QlhrMf2oo0yM5Ml+B8wIhIaKV6y2ier2j5S0HkDWr
0trKlR14BY/cJl5b5B79TcQsTfqd7FWXRNZpKzw8inePmp6WcIVLqzoet9/fgjwkNALASjK924Ny
GBJOxKj3wbN7Uii3oZUF8hryjcO/sGl/OL1uGZv4/lYBRa5bjMu5Hcz3V/O1tlpL3ZjYuvf3Gm1I
tD0+fBlPxltOnwqrsyO6igxNd8/L781fjChjNIcELIsuWPRKS1OQRNupYaQxqAVUjZhs+zDWCy2C
ZBNgO0YJaP0GKnuerg1demAZF5eV0yvbMJHTR19O2LWE0pwVsINy16R+hL+WtZYwiMqhxP/Qbedq
Cx5sNv4b1TbxNoZ0Mz77etswg+9lA4RqkVfQHUthidhSh9WDlY67UVuf0vdvRl9tpXVNVLoEdxlP
2nTpQIkOArUx/v2Fts6TTPXaFBn4cjAG7l3gHnrG9Ai6ehfO/JKhccNe+E81ALuwg2S/3Sj2q1hn
4Lg7ZZjQjFswNBvOXw5pMp+BLKQYEtIoSkL05y3ikRq1X6N4QfeQZCCnIqEt4ahuIffNkM/V44Jv
mzt5Y+voWDOBDPd0OeOi0dwohvmscKERtpeELzEISe37VGS+HQi/sAwVmxwVR1JmG841QnF4uP0R
s3sK+QF0z6FsDfTsxKlXSeZEalhxduJa4XYg2ttTaVqVS46WYbgvd5vNSXmB14Gk5m3L3MwFpo1n
DwVs8ExjT03WOWYEZSiAHqw3Idkj7dIaQ4/5LpBgOgnHmiyEe3PLrSHpgrTLOOm/6Lm7UI1EqKFw
9lbwICREnorvBE0eGbkjKIUkVNPzbUKF9eNqdXuo40gmR2ek0MZDA/g20EFM3H3ewf8IBc/aSWtq
yWvuflTtDkrQNQD2QqA3/FJ9ZNy4twxOjpDEJ5LaIdFmBx9cule4QpfVJbTfzDHFQxtdsZCSE2U4
pOvli3mWkdMcNuJm3zfGQP1BT6oljoYlK5PtKcppmXk+rAwldTcH/xSuWEMg3AevgcBOl1e4E1dx
+8hmxsJ2mctrj5kEpOhAXoRe2sld5cseFC8aeFsVXAyueta4XRobcWgAWZJ3tV5Aqa/7UiCrxdCo
tNP325tmBm8F58D9cCaNUeuUe9bPRC5uhooHeJQ/KR8jFCM0LE65Y59BwLYCCqE0HGM43jY7A4i4
NjtZ10H0mERNYRaSPnLv6nwCVN1eM9V2VTRERdtjppiajk+IvTfpnkWeQ9LFXfOohXpeLEQnv30E
PoYfOSTAZYiUx+TkNG5bhnjL8gj/1j7xtktFm/HvXx+U698/OShIoQttVA8YLGhuZGUt+h5FapFK
wzYpziI06tlyrwV63q/TYV81S3vs90G9tj+ZbCQhwOYzjg/MfelTdyylByfUnfg+dN6Gt1A+KC1V
PlPSEwBYby/0TLh7bXtytDKlb4RcwtijiKJm1ZQZYdJj95SXqwJAaUMsl0oJYwD9a7bBhwNmf3SY
Qlrl2mXUfNWHUo5cuxBWEeCabAPSJKWO0EGptLJ4Dh2ePdel3+hQ8gKBfZt4kkCiIpRlAtV5YAub
WBJ6SGyo/naIwywjvdd27+HQ9m8pGw+fqeKCrPT2RP12QZini6+ePAuGHhTJmgyEUAFZQraUVwKA
26G3lboSYpNLMi0zOwJdCyNwdwR7/tK74bgqU1N0S9m+9CTmazV4iGvz9oB+X0foyh/FywDmBBfB
FJdSR2orJH0zYmBiwBkj2uflmvFCXckehUhvo5im6VIK5Hewg3QX0Ksg4pB+dJuv117Raq2uQU1u
D2ERWF4cvXWNtySWORNTwAq07UaSZuiJTDmFk1aMXcf3eFsuge+PNmVBfHFfg1ImjByzaUDOVRaD
rtamHz+DDLWOT3GSEyn4WMJWzRRf8CkCCEFwhUB4ZEoW7ZZhDdrkmLedffaQ01yXjLW/ybalbqhk
MBKRCAux3EwJGiaxc3AfQ7oXZYfrOWY8ta9ZCaW6/pSSErnhmIo6d9fRu1CX/kT8hiw0OrJRgUTH
Ohb22hoeTYritxFABBFuIsAYs0/2jacx9anKEccj9bOM/3jfPi0RE8+83FCNxMwCccSjcXA6t34v
Q18LwYftpQR1rJ74K2ddbZW7CsnbbWVsvvI1cPc2no4Lb7AZF3Zp+ef2vHicoC8zjlw+E2yuATVx
ZrEtKL0A3TSGSHe8Bc+zNE5+EoIw/AC6MAbjZL8zPb8T9LW7iSnaQZ1DYYjoD3OQQKys0CP5Uj1t
9ihdzPHPw+FipJU6iLETwnZ27CoC5iTd3QpouqOsZ1BI0NZbzC+Nn/5EyudqcafRcoUIHmIsMKxk
evgm0uggdTuJsg8IMKJgIcCYuwWRVwJ1IVKD6BabKgMlFZJrqtYBodJtu4Y2Gvl0JTPTdICjW+9t
KJcgMXMO/sLglDKHHzht8JoG1y4Q/D3peMIjjt2hx13atLs352kT4Q2y9HpfsjrZSUh0d1XewWoX
79iElrVVy39qZOCNAKcHnPwvhlum5esqDATgbfjHihHX0JHSKy4gEm/nAlGZdcyqr1zyXTpmxJt8
sGKcVbskITRzuUkgDwbUFLcoSATHn19s28gL04z1E8FuabeO3uu1a2I+l2InHr9lEslcWpkuYpZ2
ERoQYUXcx0R87XSIqb3mz+kaZfylBP7MuxX3PR6uY587aDanT/S+wjUTyT9D0uOVWCEkp929+vDR
fqgfNk80jshbfj8c0PHrmUJGxPtk6bU34/euvmESunXlIIWphG8I0X8DIhL/KGyget2+e0u6xTPv
ruvhTu4VP2IDpR6HexiI/Gm5FnkiwuY7NbRVuVSMmjkWaCEBaGqc2jEde71bmKJ3gm60tZeMz8Vd
Mv/b8YaDKiqAij+QhYu9WPOym2pCKtiFCUEiasare98qddY00hdsE/12WMfNPGYwmD/MjZ9zYa4I
FUjfqeMakcIsv1sLwGpch+yh3p3rVbPEWTgXbsBpjnhu4GfAsTYekgt7ksrlWZjUgu3EAWk3jWDw
6j5490/gcCHisSnu2WFXJunSOGf3ooZsNRwNoBXiZC/WAZJpbdjytv7MbwY8VQJ655HObs9IHJ2W
8DozILMxR4VbAKw8YH4Sx8j2YpiVGta9V2UAlsRGxuqhRp3a1yM2QhNjaLiRqidOhDnYZRmIMDNI
wQsnTkEA5rVG09tctPWGTZTytExXFUAg2S7kdcU7txwVCyq/Ch6elzrbfEaoo0TWwqaYm6yRSggU
1khigBP/+uu9DKjpVqp5+1EfeNKs1iFtViycI154OdpP7/mtXirIF4NR57bpmeY9TNyF6clBDtpc
Atkz7pz+BCpdNPBVunNqdI1IPhGe2MIwXpB7o6JPXl6su2a/ShY722f3KB4CYFMaxd3xNLgefuei
q0vjcb0LJEAWJ6UORyqKhtDTIsH73Gm/NDWZadnxgRMeYOpR15/FTe6SkCHcnkWAtlqJC2iXH9bf
6Q0EagLosIF7EG0nE2vIviluEeJqlZ7LN/ZR2XZ68yDchcaDQq0dBw4ZUK2dCvt8Fmy7IMR4SlY7
gnzu+eSaCydyJksD5us/vmWy0ErXC4nAqIBjo9MUnEymJGK5xaWMxdxWhhQ7WvuBnWN/Sd02Uq6E
vToIdiXdBxqJE8s1OoSGieGH9u29Oxd5S5e2JhdDz3S806csXLeO5hjtLNLh3bcZozd3yZtKNptV
Rr/pgtW53NuV1YlHbVDtKIOWF+yxBNATbuds5E3zQGT9aOx2BeHNt2Gg3kqi5eftAc9tXhDaICsg
g4sFaN7rc+I7VTLUoYyXhkqbxiXtOWhfbpuY2yXCT+8qD+iL9PNgvvCjxeBzPl9icFEPUC4kPoV6
F8QbbyGin+kpG58tYNMYhTiQZZrsRr5yVSVmMJQW7WT9o/uE3uFjCUaGZkVIvPvABsWT+KMhX4zx
LpTE6y1uYTbluem8/IZJFFpKoudyvirYqZQyaGsKy0iyEmHQnrTcy+0qTPsHF6IbXzL4y2s9rR20
i4uMp+w7d0AvoJY3VQx91z7h0CGS9wKRQoQYRM5C9p2PRQBz0gZFJZLnTAmlR5fxcNwDJ0HjLRdE
yFO5UvIRyWIcmbITK0bB1O8DWk7ueq/OGtIWQ/0CPH69HriuhiaXxki2wpfyQ5ol0ZFPC2gO5BWf
5TTpQeZEhUQWXKMEosnFv3v9S5AqBXKlXJatGDFGYFYpGgDnXqDuQ0mIVlmkQAAwk91PXkLNl9ai
lNIoqRKODHFTbdSEZ9ZRlig+ibhMaWjGRzUEFZKIbY2kQB8mAZcAoNOJV7yxEK9hidy2tUPRqRu+
x5iqkoyqm0uyp7M3xh9L90s+vPUbdHaC698OHnIohFPprPXgW0sJs/a2jqG5pustJORmQ95Lm1Nv
o8pln6Dkans7mXrnQ6C7J87iQAwRGZElLRzEmZofTggqyOigxmn/1TGAltRECxIHu9Pwdnpj7vfh
KgcwKSXP0gEUaG9pRsVclyNKmdTSF26L+dHKyG2ipjLyd0wOhyT6Ti93sWiLjd4wpyE9hY8iGoUK
wq6xpxQBjEXlvu7u+iVs3Pibp5cmlOH+bXnaMOymfJwNki/a2jOf0ZAIhcWnu7SxyuZ4uu3tZj0A
YguQl8OnQs3j2qGiJxQi310i4sH9rPX7ugFoYKF6Me/pLmyI1zbirOd9iYWNwtxvwS4C0iBPv/9y
THfXUGJsVufvlbJ+VBffv7ODA2RS5ICpxttp/PmFK2eEgek5dxDtrQ8ztyduDFx+rdHF755EbLWM
HkNh/N29bWxsDwDA279//oBfGJhETorUBbKWwYAarBzLA7DwOW1Q0hNRzlMyMgintJaJlu7aaiFo
+4k2b41tcjXlSowNmMN0auz3rwcTaC3S5sD7gG5wt8vXd3cbnuhnJSCuvnQtzkVPI8z132s2OXWd
G2SB67Hi2Haw779f8R4hooEGofV9tLWy76eX+OFuYwNBclohh/CnDv0f5qeoVIbLWKENMPTmmdsd
xgeAo98rtD+cK6AfrWBhF806GTzYEPfjeQqQ/WSquyEtOc6HSw2Bdtz3FBrFldE/bEC08+ksETrO
ze2lscncQpUjcIdeQhpBNMKNQqP7FfeysG3HO2C6d7B28CgjOzXoDq/PXNKELqTSIxGpCjPbsiZd
nT5X9dKbbS6HgCc98hXQjgPP+zQCxblQJQUe0i+o822+5yQBMT9517aH9UtjePdqod9RISR2Y4f6
+fYY5yLEUdsemkTQCMUXXA8xUupYyBtetAP5Pe/f+vQhZt76Ja3sGUAs3hAXZiZjZATInMilAO/1
PHpNjzbHAIipnLw/uMTDeRAJ2TEnEHPvaAX2XbBX+mZPGF3TQd5Vo+Jwe9izuwfYEKBTuVFCZ7J7
Mo/PWb5XRJt9ZQ5Ra8n1GkrZ6KCQF2r784ZGgWENz0Ys7/X8KnzOaanqSXalq7IpvLPOKkmMJlxl
2vftIQmz+wh1L3Cyj0KOU1QhVHOZLI5hKjVKQyHMeTAHgUbr170JxZAzmna/3DE5BfmHU/RtJCR8
AJdmfERXsq+D28++/T1z1QzUm0GENAqNAYkzfu/FjeXEjMa5HraWvm/pHvroBGV9WjxF23gnbTyZ
1nTpxPJzN9mlzcn1rEqOx1SQ14ULEpD9AP/WyKjbnU1sM2J9kJ1R5dRYjRysJ/1xYcBzC4CmI8BX
gHYCfHbiLspKHJkO4G+ZcxZpphA9q969AJ6gLjFAfBZ0GVVzC+EXg929lISfvWMvrU/uWNFvhlRU
+3Hoe704ak8KNOFBiBXQb9DfrRbG+hskDHeBdOCIE0Z+fJqhG1Sn4xhfFu0Y7TDVOrfcgiaeoodB
g75wVe8CvfI+bhudvcsvjU5ioNrvkzJDeIuY/fHZ2QPKRfaHkqy/2uPx+JTudgK9o6sVfVxyFzPb
CpwBwAcgfgfRmjw5xWEeOIFcxpLNf4OkpEWaVwdZTcdYtwc4E+NdmZmcmFR0o7DqMjgLacisIVAx
p4wf0N5BBeK2qblsC6DdiGTBIwh23emT3ZXDTBqaXLKRiyQjZeq9dbRoQTxyBp514WiMx+7qIsXl
Bms4FyPLOjKU164gHFjo60lua4M03tW9GgOrW682Fsb0y9mOZqDSAQ268Tqd9qO1yMRLhas2dncI
7zhdWMV7pMW/wNdl+VTaP1WGqJe61pwWhvdDQ/9rfBeGJ2dP8qUgAaNNa7vynVNsmXO1FuK175lA
tTbVm8J/xj31qLxD001qhp75rr1FohHjea5BUKQkkPa8z3V/n9t9vQ79J/BTRDyNdp5VOKRs0J1R
6iXCZsN9SA9pRJudZnPBkxpTT49dUkSHLrOknJY++MBW2VnOjwUUSqEd2jMkWCVvOThQSs10ebxz
xVWGNt+NDxBosIs5veX1mIaoUZIECD9JNVoBcBS+IuFdN3bv73MpJmgMQrG9Yp7AZoK8gGh4e/E9
KBdb28ejdGsqxzW+uDU0x0cxWlUaW0JD/2OZU6ECH/KOA5sfPkY5SYxReoZ6f3vrzO8c1KQ4FMKh
1Tm9N0Kvb5RxATnTOyjIVTkuWeKyW7Ix8V5NiuJ+kcHGVrTQ/ZZt+aUz/csp/+z/P0YxuYC6LuvV
3MUxA1u9nhwqQBUeQ2wRkm+dt9sT9htrM7E12fJtnydSw422CJoFpXQlRIZ0unNIRjiam+2Wo2ct
XmhXnJ1CQGDwBkbwBtL8680R93JeVmwIo1VZm7UDoaueCzsjbddFDMRRV3WPiccuMVb9xoWOg0Ux
Y9SiH+VXJhMbp0GsJA2WLghe2QH9ajy6Ye4SnxvxxCVLBFBOdpb86fO77Is9FKoOXQEi1gvB5BiV
/jobF58xmXPgJvuETYJ2rPYnJoMyeIEhO4aPek5+iBXBvL3IP9XSWwYnhzGQ0kHsKsy3mJuVRyQN
kgF+sC5EvfpIJWhuQUEgBecblY+qb8TrUFmlH9xX0+oentgG+8kBRZg+3f6qxdWYBO+l59ep4kfj
1kujVVjfSxz13t3sQaNxSsR1/dz6uxBTkpBS1kNm6/cL7uJ3nW28XsDOgFAPyh0orl5vxISPyzrO
pNYu5a0vI0d8TI6aQKsULvdFchLSraSEROtcgrgCWkYCot1z/lMnmL0Kz250aH6RkMttIR5tCe1e
FtfSIs5mzpWO9+DIYIkgfJr971EdE/lExkdChnwTdFhA+ZSIa7my3M6K/E0ovZbaURLOCws0d92D
AmFkyhAUFi+f69kR8KosGbnqIN+x4/z7cujoAGljIfePgfDaySwofTYFb3JOYDAQlpK116JeQL5O
nwJocoRAgYpePQ6PLzxvJ3s3ZByllGo0WT2L1jN2iBoQ9QUPSyu1INFUUyDV+hVURtF06dwDWaXL
+wRQEunnn9sTMrqHi2P061Mm88EAUgY0/8DaLGDtQtiSkL0DmNuJF8Y8fQNMDXET/yiAgqEJGRgq
wHDoc5+dc1TzDILlvCEVklnFNN4KdQWynNe+Tha8xcQ7/TI+CfJcf2jEtGRZu0of0jcnPg/sxm9W
PqdzlSkzC8m1yVXwy9q4+S/iBI5l1IrpsbwhijnyA5SCoJsDrbniEIdLvR2L8zo57k6ksV0qoQ0z
WbOGW5o5u0pq2oFwJ0Bbt5CsoCa+SK/xs1rTbQO8BYgVOBlcKT8P/ssh+kWvQOcX3LfAoqsW9FnM
AHzakIsA+pJ7X2K4mR3lSGkEVwHlHcA8r6e0DliwogKKbweiIUVUqlbBWhNWeX9EEOlF36VmFbhx
Oefj9vGYisH8rCWuVxZpQ7DRAL97bXgIcyVwerSfCbXnPMp131odj4pamrg8EWKvf+39Jn5kVCFY
c6zSr2KmRxtelL7EQ/EdcnFrlYqYniJg4Q5DygO3xEpvWR+kq9tfOneQUQhHJ5PAyyLUl68/tItZ
L40cfKhfmqNOuMdZqS6oi7pQEwf6MyFjpAEEiTxipSbhaNM4ZYtyBghBCx11IhocwdJ5jE+yEXy2
VgWee8aQjJ1i+mvJavV4zZo5SmUgNz2FuraGagHidd9klgLM8QhPd+Tld013SMrxjiDguxT+S46j
VWNWpW90SOu47qvS4hkjJFT6p9X/+uj+j/uVHv/5+8t//Df+/JFmfQExrWryx3/8Tw2FxbfIf0v+
Quri663+S/r9l3P1Vvll5X+U/z3+sv/85X9c/xG/61+29Lfq7eoPRlL5VX+qv4r+/quso+rnK/BV
4//zf/vDv3z9/JaHPvv6+18/0jqpxt/m+mny13/9aP3597/yI2nEf13+/n/98O4txt+z3bfkEzH4
P3/Xf/7C11tZ/f2vgvS38eGMOwyHA5eaBNfbfo0/4bW/4WaH7rCM1ASoE+Elk7SovL//VfwbJJ2R
i1JBzwP2bGWEOJZpPf6I4f6GXKzAaSPISoIWDChy/v1hV8vxx/L8JanjY+onVYmvmWb6IC8PdAHS
1/gOHAx4kOtjgbA0KIHsuM9zZUjWhV+h843taw/s2G7H7Hu3OKNtHixlDE5PAQExid9LqaAxkJ5J
vRemVQoob6CxPiAFJ/u+VfF1JEE5nVNcyihaD98ecKDFKGN3kAkjpWWqe8HQPrNRKvXrVg164Klc
nlVJpfnOQ1NVTWfwuRqohGO9+K2XoVFPXFcc8l0usrnnWILHVrg0Qm5onJOGBmSFQ0dxm5ScKfBe
kqFYKfOFaHlOlvEcyOWqvD+3YEGMtq5UCjRv5Biyd1Lb41PbzI9lqtSBfy5EVy4stuB7wL7aBhjA
tuRTD8Q8Q+darl/lHkUXDhsTP+bi57ZmFAEEyQlbg1KdY8DXxzvBN1vz4nMu+/ld2MWJgB85IANu
fDfpKd4+vEz4IVJlyqZpkZuADHYa6Quk64gmK9BK5tk2SIy4zNiV1sdJYzlyEH4ESlcwepENLmBz
ThVxZtOywqsQ8Lmd1SV4xVU3LUx1cKBGlLoAPpJWzAIrYkXMR66WmbYNfFRMcBGonP9S8074ITlA
P+jRkA/lE67hFhkNlslegi4KQz1wBZ7Xe6+J1nHPia3RVbH0lPjV8KZ0PvYJ4yU9Mh2xz/WUFduu
A8Q/ykK9lQL9/zL3Jd116mqbv4i7JHomNQB24+2+SexkwkqcWAKBEEIgwa//Hs66VRXvpOJ1ZjW5
k5tjbdS+zdNU1jdNmXRyhVVRF4grndAO3sa9FjQfIAvEihSqvdluWLPx1oJFAEFy7HqOoB+Gajlo
XutVkhqgvQfbOXEMAhcCtDVQeB9JTlFQiMcxsHnC0soDGS1wNaC9Ml0B7FjptBcdELiFJ724KlU2
B1UOBPSa5cGwEKSeLhpJ2Uk8bblwvc12VAZVlzfLyH/SToLBrCGHrXKwgoa2sNUcN0VqPUhUZyxC
GDham95o3weGy2YQpC4dbQy/lkEjvlMl6Z3jU9sdWufVP9LRWIAJM8nr3TzG81PdJf6DNUllgzJA
59tXO1HjBIxFOlUBYiDeiqH6sgiWtW+sG9oIrn02XgHPrhl2B1xBneiLdYpiMNdxwsW114r0FQgV
+FZMxIXjgWO7wbeDzsttG6xBvEPLTcOtxmyEPd5P84uGe+B11ncUvAyw8dleUllHO6CBIE0ok1CT
va2X+uR3qfuxxE3C8mEykf+ZJXVDD1mieHuEGAKNLtZlXA6Basz3yvDkia811LrXsWvvYXwxQ5Am
bk2261NvFJcm8eAFsEyeO/rKZyTXU1Y3+RrBBgmylmIPplpzDFuh7aFL2fpkLYA0+aL87I0oJm6y
aliX68RLh7HUeOwfjV/bL2TmsOggQzYtO+1z/tnCUrsquZ904MuFw24ah14XlDemLRTh6qqXzTA8
9DboWR7ETRztEKIhBYwY4CvjMAdfuIyb56GDXHvRtS6oCyFiQFXTisR3Nvax76JBJ6gnqwjiL1kk
PrGsCqsb9I6RwOpMtyfd1ynqwQu2775NEw2ChldDr4Uq3okDNWZ5U30gHVy2p2Sa430SiD5UeSVt
90B4Au3nSQn7Db3M/jZpI/BYWcLXpICS+lKXqZm662YKGRC9fMSVF8hhuWVGmC6vJmKH/ebnHRZR
pUdoQkRpQ/Cna61yGfJmvA8Jj72drsNlytEYGKFsDQ2VsfTs2DVHyDTj73RG6Pmr01Grtnqmw1Uf
Ij/9nqVNiOzAcPc64J5/QSc2+U5kRx9iydN9MG6g3wzq7uNdH6lQ6mIMNDv2Xg+hybits9eIWDg/
9KhF2FNqbD/B+WYEX5i3jUR6Xc1qyluQLo8UzOJsF1UK0+Eg2ASwqJ5jhFRiWr+apMORSDLuQ56S
QcK09ON1tDl6HwnsERe4Kuz9ERCzsmqnYchtlFVrIalnLgHioxRIY2I/q8y4NCfRmJ7QHqcjeLow
EUV+S8f/Sv39q6joun7VeOrezPuA530o9b9u1U/5aPTPn+b6mzr/l+8Cp/8/IqVNcOb/HSjt2KLM
r3HS9s//GybF/4G0RIpwBD0GeDFvftL/DZPC/2wgVhDnAMcAwXNjzv83Tgrof/Cyw0cbAEzgeoHS
+j9xkk//g7gGoMYErYTNKiz5N2HS+4QVqQ3+Boj7kL6iCJJ+8/JIvaWnOoxZYYEhTB2aE317UgPP
G2ToYYuksn76ZWL+G6j9GpiF76L1/44IfSC6Ocvi55+FZarjKdcrQiiwFC4DgrpH9ZFw8lkb6X+P
sdkPpaiQAirxPvSL/dXgVAGhqMrmYp2K1i/jt+pUH+v81uU/8aX5FL9qCMsXH/ECz/Ljf8ZOoRaA
NQMjAY7YZ2njAhBjq2XFikq/8vG2rYKcx+pSxQqRnleG5Kbz+6Jb3v4+rb+PmwLYjk0EHYYEQPBz
m/t6AjlBEIwrTVCKqj94mt70LL2Mg10EyKZr1L0P8Gkaf0D32tLL/5t+4YPBsIqRmweAY2M5zycb
YXXPlsUXRR/2Ve5mcMaDRO3aeX7qg8CWCa0+Emv9bddiyAwCOJhiH1Kt52Ka9RylHZsw5KiW76Nz
8ylpUgOjT+9uJsknjXbKA275jxggfxgWjlJoTYI+AUrZeUZB3Dwkfd3wol9ZgyCU+t9FNUF8wYkL
8FDKIDuFNvFe/76yvx2YFB5WEHoELhTA7N8WdqCpN4iFNXheoZhWTNS0z0ubdh8ZfrwvI/yzjthA
m/ILirJYyrMyQszaWI+DbIoKrZOhp3vno5BO5CXSi/zvn7Rl5O+3DBAuQRTDUQdgVgjsn51PNqPU
M/hw1E1MXq83zsdl85F76u/ztg2CqgU0VbZGydn3qLVte+p5TVHrel8jJC0gOfqRgtcfvwTes6i2
o0OHwvL7L+kcVOGnGQU3zftq780O+sur+hY0hJf/fs5CZMgAs2/iy//0H36pu7Ema3yccWwDTgrc
2yjrtwUO3+7vw/xp1sIIoPxNgBkv0Nn1lfQgVfmqR+3E509JhBy5/VCo/I9j4BRBzgNLg2bF+0nz
LJ0UcViZeaS6EFXg37XV0B9n3aM825VMWlB8FzrNZeBl4qizRRe+nMiDr2fqF85EBqXN5d9xY7cT
ANIF1BkDH/biYK+ePU2dRwM2MmBTAA3O4WaRj16Lbpb+YPf//jyhSYgHHO9ulmbARZ2NY4iiqFAZ
UQTOftdZ4vbMNE8kA++LCLSSfdL/zJI+/hJ1DBlTH6Mb4Q/TeALIV1wNbKiPYeOiiyFUBULr4M1M
gc5tCwLZCi+wH3/fEdtqnB1WuJwBk7EZ5oKwfLYjkLiHLeQGMCvLY+t+JNVNW/j3S/Dp78OcsRb/
mf2NFQKkDCiSMc7T+10BNvScCReIIprjE7gJdm+HDplTXzVeIfUIIoIe0YPNF99ZiJI6fZyEP4HR
AFO9xRN9vCPt8EH74PcrHzEbKp5bNLbRxs6WqlOjj5rRiMfNQ1oPu4k7l83fhDlO0YWB3dNRDvQj
8Yo/3CmQw8ywBwFbxbSfTUTsdRLXPRXFEKLeYeE2xmsJkq35ABr7h2OINwW3CbTvoIN1fqO4Wo0r
IYMoxCqRAZuusvvNhPbh7wt7PkyMIAh/399ezs1I5Wz/NNTz6dRh/6iFebcZD6pysv74wcecv17n
o2y/4pfrcRV9FXSS42P6wS95wAC+7VfQoaFts4O42kfaKeeLdD7e9v//Mh4nWc3mGV8V6euQXq7D
Z/rRxP1xCKCTAJ5EtI/K/vsh4p5M2mQYImuvYlgTdWmdA67x0W20beFfzze+BFXaGMduY4D8Rn32
hZhEIwnOHbBQV2PgxQd0E9yXOeHzDSF6/AYZQ7KvVySoHZSJKC7HtZ/W8YMfcn7P/PM74JGAyjA6
S799rmsXKscU9Uk28sMMzBSqEROuPxLtjE/mXZN9ZL9z1rMHCXT7dAQiuIwh7YPm+fsZTiOLyjYA
1UWYTO4Qqq667ybU36o4gL1bPTePFWof5SIq1OqCuYwDz987we8EZaogzc0qh2OQ3IPdMjyZofqA
JvCHDQBoX4pnAukZxPvP9li0CW/UocXPq+z4ikaT2PfZiKewqlz8wex/NNZ2vn7Zz0MKZyC/we27
DHWxkOBHvGR7V/cffNK2Z3/bbL980tmMk7iz3K6I3C3L0ism1UnUVQHNp9slqx8WH3AZ00/fEt23
5b++hiAcu2XOiNW2fuL7D1xrYSIv0NjmsQeXGR2LS+2nH92p/4AG333gP9B8sMOByMHKnaP98AYT
w2ofYU3HHYrp3XFB2gcoErTEVLzXDfvUW3bMKnmaJ35osw85ZFs7/d0vALIZfC7iAwgCVZ5z1Bjz
Ou3WFIxyx9iPxIQ3bdA+kp7U+dRxiP6bJ5Txy7EOcl9XF3+f5N920dnYZzvWgItIxDjrQgevdm5z
36tzl6Yf7NWznjDO7dkwZ5sVRPZ+c9vWxWCXXZJMx8SrvxmUWPLYVyd0VXZiXi6GdroIEi/MZyl5
Cd/Gw98/dtsxv000PEERNaJDjBLg+x0FaZqR1COWGg3eu4HPp9qDbyBtHoO22lV9968vSHz1dg+k
G4weVZuzyU2TahGBi3TBY5Hjyjg4J8sYeyqO9g52w3//uj9OcrJJBfiQWIAw/hlsg3vzPI4MaznY
DATO+sSjGWjN+iTD4Z422bWKUWyla3Kl6srPgfLz0ez56I4+D8C2pYYCGox2Ezi9ordzNsl1Yidr
6FCsXIbTkwFvWMDdaExuPTGE+rMMJqse2zDoh71rZxU9/H0aznc04MHgCmDWMXqGaOlsfMPnJdjc
CArZ3XrLZTaGRcyjD+b6PHjZBsGSAg+FG2Mrabz/yDlEMymqtySnvuhEXUZkh75OnriPION/Ggi6
o2i9Qq0LQeZZlKRAQuj87QkJ3bBjsEJvpNA3YpLDQ101H1wGfxgswlW76ddBMwNVzPdf1TgPQiut
wWAz2aMGBkLnfkSjogs+FFg5j2EwgRFOBKR2MIW49s4mkCTNwlAc08X8kt3Kah9r6HDsFOzEpL5s
Xb1Po4uYfqRQ81tkiyIJUL94TFDqw4E7i2zl6LwVPV2Q2Fd7hRPI8jn+yDntD5dMguAEeh0odqFU
fLb/+qbuet/hy5Rr0cBBO1bxu9RkDzHpX0z1kebyHz/pl+H892tmBQ9WzhpdNF6NvokYTm6eHv9+
pM73xVZb+vWTzqbNpSFHIWrFvkgmuONaXVqZ7OYKNzXei+LfDYadAXFvbEME0qg5n2/CWmeMkQpl
hnbksuTjQJ4djOcKKdq+rPrG+2DTn0/gNh7gDX6EnuvGNzzbiTywvm4XHOVMoOGdrmTMp5Du/v5R
fx5k0/ZDugzhu7OTFZEuGW1tdZHQvs7NIKIy4NCJ+Pso5+uETwFEA4EEMlHQ33/z+cYajTbA1Mn0
tpsfpP0R8gfdfv77KGc4K5g3/jMMlCjR64BSwfmzRiBLgLaoGwq/DfZTIz6Ptf3WJgZRYXsKmuYO
IeM+AKYib6cqT3R6FE185ScTgKrpJ19imuF3tMCGMbtLPpQRo0gDsOffvfMougVIjFBWB3glOv+B
VeSlvO04+ubxQAo3Lj4to4l6+m1a4wXQs9ZLvXKMPQFVAFP1j2Cc6ig38QTRUrVWcGuGCVITxUWa
Nuo2ZdXEnzlLo/YG3WaZnNQyN02fmyVaH/01cTetpd4LUNXJZbCSVXwdx6HiZWzC/tb2KIhAA72C
id3SNA2GH9PpKPSg79Jk6dB2S2tYe5JZi08ZXRlFSDKtV9ZlD0nTpLsx8ZJPSUq6e+tzm15BisOm
x3ieITwHNc6EH0c79vea9EFB6RgDXbDO7jOx/ox8Z02X25B03YUDdnRHBr96qxG1v7CWqWu/hyhx
k0TQjxVGHUMh3qIIzukXo3AAFauZAk7B+MqG0vUxL4wOidgtLUy7D4uPMtfWuvSHQyUDVHl0Jr6h
9a/3NTiMJ4lWFmSUIsLRWRn5/EJUBjLIWMmrCvJa0GlP1apPs6mDO2EaCMsZfmmjqjoNVMwwpwhH
1NB0/Ew8serjptl/RagM7zPXBeXSrI+x6M3NALTRhV356JdCp/tx4vtqgETCBR2zpKg2yIyFGq05
otXb2+9j1C5dYSYYas0T6FBdUCe3ejb+namEmnZd1GFPY0lLunjr9MgquFBGxqGHG661ikoHWFV3
MadyvaRCkVwMPpTdBCQ/emAJck8PLg9Gwu9st5xs2AB7IKd8SMlw6JRIIKzZjm+amGC3zPqajswv
ErWWnCzDXedUl2NrtjnMot7SGO7dPQd4JCdcelU+dAdo9p+AyYFNIlTsfqhu4U0RS7SgG6hYerWN
d8maqLHwQxbcDJ0v7mjikXusl7l1dU3odTas3yOyrjnBosFEiLWY5xDWCLlAuh5k8i2YAbImTXoH
jMSCMpopWMPhSNSHfiEHEj6Lcf2eBHX8pWkDeUVHq3aV3H5gLdTF3MfqokYfHT5EzLsArOJNBaGO
CmEB5kestFOAUE1JlgMm8qlxDMJDqr9IZ29BOyh8qPjPbBmBTyVs8V5c1N8uPdYYLxuwOkvwtAa6
L+y6qFOiurnAP/KOXbLYk96yCW+tIPqPf4r+/OTf1hlQBGvfL8Cn8H4nHaH7hs638B4FiT5e6NF2
qE+2FiHHACFQ8tQGwzzmOHasiNhWU5/nfACe56sckRmNUQe8bjW8BkQ3u6Fu1TVYcesJeZm4bXHC
fljY2q9FAAXyU6W/rlC9RNWf2iIzkmUv0FsCYKq7bQ38hKIXBbvEidpPPbaHvPdT7vpdaoGoli38
RvmY+RIHU4pH66EbnBM6+I8TeQtXv4X9CPDKPCvTln9Zff8b87DNHCKqPPE2OJEvzJNAIfFyhAvX
p7EK65IODewxFLqOJ4O7bZhrKL16w37yYv91rL14Xw9jdtEx3Ao75rqcCHqtVQilNLPJNbc5y6Kf
yVxfQhPnJDnb2wXyqWbEARJgcqWQBtnNbQQLAuKvcwH/vK5ITf8ZZq7AxQPxl9PF5NQ2eld3I4zC
2hT/vV0PIefHMB13cgXqFKbXwCh+hfLZfmlgR4wIo13rPZw+irmZnl0iStLUGK4pW9qaH1PHxh4V
kONI450J1S5201FNxyaAqXAEpUMCiNRclXgJ8rnvrTnOKg6e4eLiSinHF9xjZRa3ZD6RhZ1QSQN7
kaxvcWogcKZUDj2cz0a5+aaJcS2wOILp+Sqc2gN1S79TAvQfXPxuPeyLU6jD9ZqIIB72dYPIAvEE
qjIzm8bXsRleUxbdr6Rtj2kTM8hoV91wq0JQb2avoXoXy/QxYFjpTYXotplWDwAfu677SVfDgxNm
xXoHqs37xSd3PoX8d7hAU2ddk+piXiqguyDaCeG2+DORcC1fA7DrZHVluPdZRuFL00OsByBHaOKn
dzGQPrtkDI5sWYe7SMzDw7BhCLMMPrSL9GxdsMEN2E9syuhFNFDdnfTiwvsuQ5ODukpDuCgbwnyB
dHe5wufeSGjlVenUtDtoM1t3qlA1OWQzO1QOx7tavekt7NREds1SL/wJmkLLXUCEO3he512xuK3i
A6BayaWRgnslJMPSoh678LoN/ROOHLtK0x7IQ7huKKhfG9643JoU9p+Uvo6Teyazi9UJ3cpwN822
es0SaCDllSPrYY2iuzboFMqBHXCBQt3UQb8ckDOXnnMlihFlKpYT0jDolqudkRLJHfBa88ILiHu5
Yw2ZT5NnuorQwpjSvogRfDw3rezDE2mlDh9GFgQ/NR0QIys77ZAg74iOrwPCr1F/PYwVxJYhCw/g
XjXc1PMNUMnHSWVxAeRjf9G2oYZN0Ib5ypt4eNCLnk4t1zbKSVDD+MqmzUvK+AJxbO4WmocRlOp4
5wB3XTLX4kDjiEbV4OsLHV0AMqk/Z05EJ6hAB0DiSX8oUinb7NKxaIVG1LDhEBsC7sFIRC4XlInR
64lzzqH/ZIF2S+epxweqwXxatZ1R0NYYrRhTuLhnDCpRFZsAObP0lZFAvo79Oo9FT9ULbqpvaKQp
tChMCKqsy5Z75nv2uMbdcNN6c5OUY0VcXYzVEtx4QQvGFWUwksUVI2xb6kWAhtekPXTiaQUSlvP6
a5cspOyjoPnkCd1Dvnlu3LHNpqToUaUUuSORro/+ANpQoVnGbpp1SL8OGu4+LouAt4S0loMtwpja
EVgASadyrrMhKtqof86kK5omfhkTFZdB6wGG7s/uykDrKlLDo0tp/7VOInNoAf7dq9ij0PSKrN0Z
gFVvurhb7rhMgMYl2XPQmOFaJd7Ryd7y0vGoOyRK+AX+Fbulru/rIsFN7QVek9O56laoVK1qD8Da
pzFqNjsGC73KZciaazgqQimbMfYCKCACFBBbcYd2w1EZCXqvH61fwmW5AWoPojgxC448BUA6YACD
pshw74xNzVUlXPPaQeuvJBIxOOrR7h7gwEMy95c0MkAeclaXCyqBoNuHMFqdOL+Sqb0wnAQUfQy2
W9fui26mCytbzXeDuO+q9EkqOd5mVfLceTWMNGWwXyM1bri4CGgadD68EELqL2zFrFy24ywOCu8D
wKtrdTOKMDmG63ybdfwxFVFfdsuE+HAWM8mVjLuHgCLGzQXOUt4jBvbyrA0fmsFvgeH0yClcen2Z
+nx8aRf3wFp6H1Tu2VuCA8yqDDu2La6c1uyiQCLnUpLF34Rdg3lX6SDoQJ6izV1Q47Ex1YVew/mu
Nv1Y5U3kwV5OpFJ/t1wOz6ZK9YNC4Hs7jBI5zriqp2lVl4s3d7rsrXqoYTZS+sYcYI6QlH2vxNvK
yWGqtHtRKgHUOKnRCRra8DOPGodikf8tmeqfXbe6K+47pnZZHVUnnUzXdePbAwVQ8AD7cxRhRP05
CPq+1GLqSus8kVdzC1Kx3eDjfXTL2sY/RJGY8nBGOD4u9Q0j5Mpof5etFA8b8s7HYeVD2dTOidxT
Sdn09bcYcl3xrJI3ncSoRBrFbrspPcW12CkojKC6UcQAyoRT7x1Mg3igHQLoKlGQlOY+m/dxyscj
PO4k3mEIy2Re0kB6ENdA6al1O49Fz+O7BXDyWfjDddJCkgzeyVDxj1xnDplAgcSqFg+3D1zJfBlE
c88Lp6tD7GIAual5c02PbhJZ9DDmvSPdQQRmYUWCpOR1YkkF8KT1ixB066+6QiQU1ex77Ls5nyoG
i1U+PmRZ/xUYVL6bCVu7q0FrYLQXAiyyX3FxoSc6XQ8KQRY3xt1mWrIyjZTr900WuzyeCPyra0EY
mvxoRsBFjM87ReM9fO30MaxxnwIIr4fCrZV88wPuXWinst3cDE2IZzPhZtcEuFW7TKPqPdT9zhcd
Ad7ENDtaj9/lglzdVPWzyKo5bywiqqWGxEEu+Ax+vJ7Co58wUaJLilyvF2Alh5kAFda7YU689f6k
75vYyHYfgOdzW9d4Jo8G1ygv6skiDqUGNd4ytkPPShwc+W21WTackDZvvr6rr+SVk/6y9gjsA9kd
RVRnD1m14b+QYzKIY9N0bgtoTHbimNlJuyJIBjkkeYY301yLziRotVcuM2WmBH7bQjMRP2iUhoM9
2rkzbCEXkl3g2C/80iVSd3chjWVVALA/2iMKqSlEHhsDn+MkprupXYLludao1BQssvgBjZeNOZrD
LFfQl8+FkVmXs5gE1bPfd3N9ICG3w4Fy2my6lIn6NsQVQLmNEBLhUUTaT8s4J5DbcMvyCc1DERwG
tWQ/mS9mU8IKQV3NTcDvkrE1j1nMJtARQL3dMOrcXalmtif8S+p9tSxl3aGBH/Nn3q3zUiw9gNjf
61pld0g7etzKqgmCWwQkif3MJ1/uKlZnfl7V3pJ+nj0mq1uu5jHNmXJJfdVMY8xu+mAhUYnrSeFK
6hTIGZm5Uj2nsIC2D1b264UnBxDpQv1TG+EKHoFfk6sOiRZo25EOTp2QQ/bcy3maLoGtbKHwoILs
IESUHWrEY+bo1tqUqBDK3Ac+HNrHyVrF2I3ZzRIaew2AzzdLm0vpUSj9ysGHlocHglKOm028Ws30
p5pafqX00iLlojB2HSd4qkS9Cd2neg4iOx9U9eRlj3WtT3XcIxFvcKvAoyuuUI6yezx8auY3PdQu
m/BnzYZH3ewDqKSmvn+F1Jyd8JrOUJVAFksOlNxHAmmxYwQKKZ0Oku7I1zKKClaDVtB6I4Vpgw/O
bzSRcvTr9Kpa1nTYS0N3cxqsssRE37R1dRmAR6DIchno5zD5uqxZsWpa76tg6W9YrYP2Xms/ro5N
V9ipgEgri24Mj/p7BTx4st5hwP7F+lTt7dx8FQ3CfbZSpFrXa/UMir6HOnnoLpdxAsK/iVDibUCl
4U34HQUPr7DzAlq91PJKjfUVH4i5Nsjq4jRXHmYptmYCFVLXhecMaEQ1OcxuJT9HtCSnvI5W2GGj
gKmfWuQCkcDBg7RiNevLTT/oASyq4bPdWDeXqAjqq2TqW7yWCn8dLvEN8m3PhFd+YFRLil6OJevI
Tvj0Jh4aJnGdx5m3V5XlFGocorqt4xiCmTW8E5GxN/mEYI973/2Y57GElURs1oLgkoXgbN6Ah7UI
mRtKd3aWMW73djP8qwsA6be3BwZpLc0V8A8XUbZC76bWceehZ19nuOBYPaBMGfP7hXSBtw91z811
F3kn7vtfs3VxrwlUbMre95TImQ1SDv6MQXKTyPibFB6KLrJHUUaj2SevUlEbvfdcy3c+zlw5Z6BN
9KRdxhsG9goKOkEFNCEn+MEI3NrdNCThk1ncpZgYxFUScC2cIBeJrixCuHByFrwl7PgbqCUu+TDx
pwEIVrWzSfhzDIMDyrnPIHL55Nh1YJmgZMXjMgEW4oZKGeQSb/NO4Jw8ISZlDyaDsDIkXdmu4lV0
4VOUoFZLgtt0GeHf1HpsSEEG6mb3BNu0MEfpayhqmlYWAt/jjjDzBKl7FX+fKKmuGpEmqIDUEI/F
y1z4K2zr4Cgy4r6Te57IyruYIu9aCFDQeq5Ptp9vZr1slbfsNHlK3Uwk3EFiipbLlI4wmDHrrFg5
eRFlAJDaAF2YzovEFQrBqykNg2eIWmV0rQY9oZc5q2+0so0rFkTap0R2PuoJAnBeFBOcV4Ck5W5n
KXArpvWKPCzp39oWPIp7MKLIY1ah6VzQcYXIDGm95140/Mp5CZG3QhJQhEF+qC6mdNB+lWt/Grw8
qfS0nmbQpK4C4DfTXVX1kLFxmmOXtWwtxYwAdy9QvYDX5yrkExeZvVh5zJ97HjTyauR+7xVwDR38
HYt9YW+XambNYYV623Kiij0hfFq8XebZ1eSwrQ3fiFg6uxsF8sPZg97NhILpRSZ981qFsX0a8ej/
aIkW3mFOve5+RQEcgelc0VIoMSB7GEPoFWjaAZG/Ag/HWXvIooW9CmvIZUYbdqzWGVXzSpg+iCHn
4AcX6IzQ3QLv2SjdN2PiBrlH8Vp10YMyCa8cgqY1w3uX95NCNvrF1mB1ylcvdCPk6+mY4I7PycQ2
6789r1b8CYBChOdNhzWuAJmBqjwKA5Gs+R1iqPATiuJ3wbjKI4hxweVCxujWdUiM6BR4Jd5Q25yY
adunZsbOQl2CwrWvI3MaIj/rmgjkyAVl+KNribKVABXGXwfvm7VAAMIBuIJX2Oxs1IocN8By/Hsj
4g/tjn9QmdDSgh4uPRempH64ct6jqTIaXdYofy24w+PsqXIftJS3FtCv/QTscwAd0xitG/Do0fh4
32Pz3QCm2oz+F9oKpkgaKNB2kE0SPH5G0mpLdLoNQJDhv21X/jNuBDIK2lKw2ozOW1NgmzCvRWtq
7rr2QDQIZ93Sqw+AeOcNy20UkPMoGr9JhP85gw0w4xnOIdNc8DCGQjQtWOcP+zVJ97KL5wszQ9Hp
Xy8c+tkApqJHCoWA9KxFyk03DhNONnJE2h2hJA0y5aJA+c0ILWDB/ZHM3NZde79+IfGBCIUhUAgQ
c3T2hdQmQe8rZBzp2BwythRtmt40GgTMaTnaxewXrr8b0b7828+EMTNQwxvfAY3zjW79K0Krxgkd
RKLRP1fdAatbOsOLaIwfKvORA/bvRwFDhRFYDmicZuAevB/KyUH485ZNdCjdCFRuATihGqHwB3vl
95MAXAWgodiMYH1j9d6PI1GSzkYFOEIwNCVaKaWBy6+k685qXi6Gbq/YB5vlN5gxPBIIuOUbaAfG
JOjVvh8ztXGgvQSnb6JhALYsPRhOxRamoJ1FPo1UfBn78QiJ6GIgiCkFMuvAPDQN+g3/Q92ZLVmK
ZFn2V+oDmhAmZXiFO9q12czN3P0FcfOBGRRQRYGv73UjqzojIqUyO6X7pUJCXDxEPBy7F1A9es7a
e//zG/oPn/5qBw1sDgFPbuA/wBiz5UxrfR3ti5JPi9uwsZHjtok3UkqhP/1Xqpl/eG6v18MoMERH
cnXT+MtzK+hF22Pv0tnbN48oBJNhB+73ro7//GP9wwLAZa4D8CvgHiOC/cvriPB4pslCPUbLCm80
whpSyKVnKaxXNgoy4dx59/92RffPtxQZaNS6NNqRXv4YG2QFDXJZj0ahpQ6ESP+L2/ZXpRX8IHlz
MAXIvKLrCP4vTxCs0kC0ACCL7PWNE2T33tTuJHUkR5g+P7kbjnaSSGzp/+3K/5a68rVv+fevgsk/
GU0cf/ZX+4b/Cf4TVzjxv1dVHsZv3feff5RVXv/832SVWExcac4YDC4Gh8Md779klZb4DTUaegWG
2AIlAeTH/9FVCuc3ooJYbWDSf9dO8qj8p/+E7/zmQdgAbaJ/8tDQBf+OrvLPKyhQPVId+uCIqa7E
AE/Lnx/JekCWnMkOILEYkPgjod/efA7QN7QspluQa9v+t0CXK8bPUgLL7F5Nm/lq/rKW2q0lFQvX
nDA7ILy6EMi5N2McTmp0lTgxuOX29Ie78fi3Le+PUk7nug/8fSf8/ZqsoWwUmBjw718BqH4QZZ/Z
dAuXYGvHpJrXFmPIJau8BIugEAJVhntAWRy1mrLJP2t6TQx4cv/X4o3Nh5Hu3Kc5AvL3WHkmOvzz
H+/PC9H1p2NaGmNRAuTthaSA/PkeeLi3Z4qxBdYMK7T63DGi3VHEBg/UnRS2W2OIbBL9qv/FevSX
PYYrB9ca67pN86Th+nn93v4AU5c6CGnscMReZ2H1ac++fszxKsBlpC+0zUDb1gTZB+74oHM5Opeh
1PGQMju3HGYNA9vtOuiywUOuVv8qwe0vJom//3Rs6bBQqMmQY/yec/WHn85f/L41ARZ5QCSLy9jA
CR5Hf1oSHCzIRhqHtgxP1mhF3U4E4xoc3bDof/WwaTZUszV91UKVgPKcm++KqUTUSgxn/C9jRXmP
//R4XWPu2ByxSUN8c7VVDP6yYaF3COJF8GUQAiLOZZ6Nez5Ndanrxj4x8fjRN9W2p0gb34rc+B+I
F/MR1XKoMDvsmtu1ysUXVPx0TJxunp6sJfTSam04bOhoHILzMOfis1daQ7GTZeGsu2kWzjeN3kyl
FfwyENdaF8cBswrmLpGltkezxs3y5MdYXW1ZH+Ba6mZYPiZSj139uFXwSIkVI3x9quJ2c/feqDz6
ZOhqKpcio+jjIVH5uICkMOqvHovAlMsxDzvMGrOcozqjQ7JVBA6tQahewlFI2h7ZEn1gLmEzyioJ
ejnrhq1tXgXRR2qWFT1TZYW4rDihNKmoeOYgE3sGd4wa3Yd17rL1vFHRZondK2tiJCloxgThbI37
TpnlG93lgLlnF/MyEHHsl7cr3SKcCra63rPg8DducmVgOdvz1cNBtu7TOJEKjruVaNMqnMo7f8NZ
464rMR3A6WXhV1ooLl45dZCbNO/rGvRk9PkqVY+Xy3GIF2b7/UbIDMO3slpQcdn2ByNxbOhinGSK
XX4lJJpGjoSLm3y4kVnu+Ae1dUXzOk9qukQQalYCtlitD9r26DI5/dC8AaVO0S5GY/CjWRmSJvQ1
C05ZGieXNt4wc1hHVK6hJLc5Qd+2PAa+Yp3eMltcMAmBVmiswmVUGk0sabKP7O/RWNQ1vfw4u4vy
yD8EK4Km63ic6bAlOqJK+niDDDFqxpoh12d/s3KeQVdT1qkFAU9W6eJpo7D4UfYG6mbFpBEPiS7A
QshxngRA03iTVZzocasW8fKq/StUOnp9ER/QzXOWijuG68SJjMngqu7dYmWZT5lXBC9SEEZ5FtbM
/Lpqc/MU1X6JRduSw684IyMh0nTm/jwIKY/wWc6N10Tf2tZqmU1Yff1tU77lfqfBSmagXVc/1kqI
gdZizVI1ehTKewEnDGrR6cuKsspItf1wGm3T0FLT0Svd+bvo3eqOybr9GipiuFMP5oSfYVvUSZnR
u1eZaM85o6B3MWocYhSOtk3ptLt+8Yu0mFR/EGrm86+Ly7mqYVKIGohDQG318yGuCwIGQQ94dn2p
UCi3inhhRpWs42Zyvm95NMJDgqO/Ox29scSpO+Ol/VyNp1EIrZOMfeKAW9vPQOXVq1X58a/BGgRq
Wv7/OJ2mhvKLhAqOHlFY3jgjHaiVDtnO7zy5F9skXyrfAvobVMeRvbcZ6YzRnO/N4JJg5HC7ryh8
ndv02WJBH21i/drMut2EqxYv/laJj3JZu4dxcZc0GJia57oLzwPjwtu+DwIrkbboL7hRsar0Q+DN
aY/AADsS3Jzp7mlfHlZEhz9xxxnvhnChJ+ZIuaRdnxUgYmtBxGqvmedMW5lumO5g1Q3MzxDSWPXj
ghV1fFzCXiABGbdnu5Zlije6f6nzqUqXarKKu1VZmgnrYNWpMzcOMzC1BOnkEtUnTTnFaWezc9n2
9lAzqmNXU8p8ll7Iw5oxNL5zpyKkZT/kj1HnlEcaPxABVqYmAD7lPtU5fUC+Ge8UTpGfMhUUb0Ms
GWNjyhOXKF6t7RCP7uwkpev2Bz1U0akq8rBOtfHLm1UP69HGO0jd9gBnZ49GH5MUDuVJZ8EMFE2n
SRPxmo8oKL07WJj50LZLlj0pZ2OCjpHCCIe1ucNza3vxeALN0yhaA5TVdpkFFzHHUX2ZGYkT3Lhs
j1YHFSFsU+JcTwQVDCMdVZ7i7SuCYR/IvPeDwxYTxJf4OX73T7XuW+up5UmHXjPxFp/YkC2oGl4F
Bq/TUhwGnlje7dq/n0L0ULEJwBuB8XZVUFipW1d6R6LXdLM04nFmdo7M/bXPIvcWact6MJY6urV7
HELne9tsz9KOf06OfHbwnQpq9wPR0cO4mQOU4WNJ1/4s0PY/+N7oFLCokaZXkbOmFs5LI4M75djl
YWIoKJbG3CztwO9q7LaHkO4z4jNn7/A2f8pMvBwG0OdDJ+PqNK+MTWiQeGd2unBn5WX1ExvCYu/T
gT7yDIb7moHEx+wPy2XmEiG7DyrdkT5ugqJmeOurMbN3yrZOxbot08EeowDmxFMdTqxi1Ws6NrG8
aCA7okxtJgKcXzWa7Fp/q4btgFeWXd4Fba3NzrEK+xCWZmzIA3PrLP9miUXrNMoikg/KPEd7EBf5
uawCj1LLaxtxyrLcju4MuEC0x6Breu1tFlW3kg7fMBCm2QadPTPM3HYQkJlJeAjR/cVORvx2N7nU
ukrczkO2HUJVLlhT+SVw3rjgouuVZrmn4Qn4GsXajLfeKpd9OWNIBepjV+RfDvNAO97x55MTjeJ+
wEd6TlbPlyAofQsgu14ZlcRW2/ZMpJvkFbZQlqd+0Yovgw6LeO+2RZFug82ApCKPfD6E1FGfeGeH
24rRNJy7FYVLMjJS2VXQwY8bC9Ch8qyVvI8pb35EufKu31G4X0fHxSJaroI0OWwuXkNq+zhRpkXz
snpt4B6xCfOf0FplmJ/H9S/p5NanQUtaJ3VTduepACzZb36N+i0MpzTOa/cTGGP0uUB3om8wRZNd
WqnS789wuniTDjOumoXdDye/m7vdMufxrmOW89C3iHlP7CbNQ2TFC0PUVj77lRhvVsKjn+hgdnfo
Ot/nqGJmUPvuXe81+Zu7MnDRhaucrzRCxCWGoT/lWeP8qiYv/JTrcdqPfaa/882KL8rJ7As3jieG
j5eN+LS68KllI8b3AAeMOgmWDbLWIth+BeBY3H7Zb5zl0trT8jS5NXOQWrbLjnefKqAhjs+cMGpy
vspalUk01vGNM/ShTKKZn7M2Xtcdan/GA7/uu3TrkQiu3rIgWUOdpgcDSSZ7kBKc+96rkMpvY/h2
Y2MD4MD1LtxJHXvrwbeEprhyanM7B96lzKv5Bhv3ACaO2M3MNuHHamts3SSvm870OfOq/OhDD4o9
a5e57x3vgkVg/4yjodnSNffmMy53+X6wZPRohHJeawbDlxbl1f0aSsxWZesrjkxdfKhNzyzagfHd
7OVsrXP9laNpkU6xWZ5ido1jZEdWht2avz0UXqcSW1YmGYTHiYgz4/ADmDvD4392LuNoTZ/woXBO
1eoPN22M05xr+vxxsOtLXk0PTJaZda7adnccAG7y0Dp31Vh/DsCvv4lM958ANs2xaYInsIojRdwK
39xPR9+yhwTL/uZ21GLCFw09XkFL/uAMcBqb1YY7sbkVG1pjDn3TCgiJGMLCtjgwDq189Qxn9D7y
muParTKFpy2SsqydI5jqbdhIB2hN6fu4DplfB21xccMG/mJA7uh4y/Tg1XV2NoEuWGvNykRXqhs5
G+uVksvZjaKzLrMptgIQxEju+zBWu6EgrWSFV3hb86E5QmduF9N1Ztdp8VFgrEYdooe9idt5D/w8
HzHP+Dkw7owPut7afQmGdRmsDR89eF/cBFdIUpr8r04xdXdtZwOi+HkZ7pfCo5om3TTBKMwcIuCS
yyrDIIWsxIA6tGAILL1eWr+bML2rf8F5TT/aqy9HPi/MxQoX5j4sXZPAhmRHmVcNhowKlwRQjHgX
dP1tW7Q/1gxbFGrv7uIHG9EorqoT5Q3e19pDu5QzPmLdmab7cBEWvuk9scg24BFTNobxHZUHlGcJ
EFtxi8v6OPn19qTxTnwN/aI6LcPcHRozFJQgMAt3upq2pNPjloLH8hx4QAE26+73mMrwZzg2W6Jn
h30my9xzO2XWHR2++rhOfvQp9jPOTkpBb1sNZBxzx7doy1lzhcBxrunKlDnw+O70amcxlb9RfRwR
oOkFHK2cma2/GeyWg4vJb61xFteq2N6Xw7LdZjJwDkblL9yThVTo0oM2yDDrjc0bSd1duq5Lc15W
+3HyaX57Fpu003froWnDI1543d4rVYvVpeQRmYOekGjXYXlp1/nQGaJY6ppjjMPe8lqWpXeyKKXO
EfUFB7rOI/3Tbg+tNs8M7sXKXhAX73ZpPTaYYx8sN/qJNNG94W47e6RZ7TnG6zSWV7PBQd2vzWIu
rAUc3YzVvlCvbafax2iQyTp76VLeulqQi9m1PrkfWYwvXcxsjkChvknsmO095/UGBYoz+Gv3Sxua
4ogpivfeVmF8NyB9gfsogkSAARwQe7KO1PHHFEcv7iydVMI/pFI6xDI5TX8I3PUE3NsmnfG926WO
qh9d05h300Z8BUu+LOfIQO6sW/fYVE0LhRHW4Qs+zvIwY6enk6C1KWpEkZ3Etn0uRbEdGMEz7SuF
BmXO83Y/zBK8jP62PkdLsDAN1xoT/VrN3ELoN+z8Q05N/sARAYNXig+AXfwh+/dmWaIfw6qqC/9j
+xCiHwnO2aDFnZ/LCjJsHP3PuQbxBZOb761GrN9qyxkfjSOXKckIsDihBfzmSzsgcSwa5d0cBD6x
LLZ8DIBrbwbf8u9Gt/MefUhmnFY5XhintJ84UIqbLKq7o+y0xOkPO4OEOFjn3I2NvrGgZu5UOS5P
fdGM6Fxi/rM1faK15b2odrFobfiwb/7sfLRGtTvbUno8is6AidRTvZ5itANeMtHxOuMfNfELJ4HJ
G8x+oKz7JMPN/oGIb9vHOlp/eDzhRyOi5TCGvXFIQScAvc26KRWWlkckKZQgcVYPrAqYNKidjfN0
wa62lEMyTq33KXQ9sOesFxSdm4JI2hoH0rW1xc/ZmrRKdTYMT5Nsqjdv40q7Ss76KQut9WYZQxqh
dT1+z4YlPmGF6H2G1e9v8k78sMqmA/eMp5Rw4PCVsv2lmUV5O1ScaJPA254M1izvRUApW0jof9u2
i4/aj+qfEsNZ+gJXL8tRHfvGnm7mdosBJDtqJFVLIOcherLDsdtXPDSnuLLtnanqPFlgv9JOK/fY
r7n17JruaVklaIzQT7p3ne/NtBCp2/bmrp7NF5xUGpzjHFvZ4IqW/MDoaraPrEhj2td9rnackgT5
vuWSAdha8vMyimFnepIlclx1QV8LR8Jp53ctg3wyXMG+iMmoghtIfePh5dHSyKGK9Q9ZBPq/qUXn
aUxEyEmt45o9y2at69Psxco6bOOyHKW7Bj9DzFr3A6KLO5n3Ly2MbP+9UIuP2H92Rec85W04r3R1
pu5hrhuBJkWgjYCusJ0bR1/py1BvbrQfWVjQghCUUrwNdJ8MtLi0P5xYBusha4z+GlN41Yd5HOJj
prTFUxhu7oXRs/80Q2zbSbS29M5W37fA4nLp4mMIkFnV5ckbQ8J56eBRHbdrE0QXMcyZSd2R4PBT
3GWxOiO5jt1bfFpppfVWNiMnGbDA2I2OA6ugIk5ZjmnyIzvfinLKxPqR5bSrvw3KlLS56wBv1+tD
Kz6bgqPQfVHPTfCLDlyN5iNcZwVUX1aKxRNxkq+zg9dSckMgj9J58FEneCws81QdKqqWH7Pjta8u
BwLmsY1+jtmqs0vom+ZNtWPzxulpaCjtWv/rNpIucCy7SGz39ty75bEUstgLYfx7zVvG8bxysRse
lqJs9yun1ru8X5fp3NJLBD9S2fQIDYMDRehqNWBo75Y7y+/a266RCCviqLiWm+CI3bGLCnTA1pw/
FSILm4Qloa54tEpi47pONr9iTc91B2ESiE9Ew6vm2Jcja3rhuE2zz12wNEonRw17fIVNligLqf69
Yy8d2FY4BrThaUxigjwETBCwHebPd9vGfZ3amPnJNg3L47zNvN4BHMr8XJSuch+WaeKP4x1AbGtN
K+/16ofNDZttxJbSTGbc15tykMvlhT8zgBxp4xXzSDHRocRLGL4G9qHPr92RyrWWuwA+BljPCfU7
Aw9Q0rpoxHPQW3HSoAAl8Ulkwci+wWv1Ipg43lGVF3d5zgAi9fTSFjv8cPn9xANhpyXVZ5hWeY17
S6j9akucqC5stGEVXfQ5bknT3Jx6u0a2qVJi5BYWu7iHRnzaoMiBY6KsDM7eXHo0NaRnHnORg/1g
OAMYGgAlpUGlEBcvFG10nKpuea0KP6RK3iDDkmBe2UBmv1yC89bhqr3L3JY1Y+nlj8KHk0g1B+4v
BtT5cSIH84cKG/0WuCamBy6nB3+yHQSTfdiUidgWOPauXUiY8zLhn0SQOdO5aIIlOvfjSJ+2GH0U
FLMR0+00wOkh3qofIZBWkeq5a9486vd3fLu2+7gP4zaVg4w9NtRewNDiWp2O8RKyN+si/LbhN3Gw
6JSzSy9dFCSRDOf2vVRdRkHfTmH5a45nWvZOEer6NBmfkp/+c9ceaMNM8W3OfgsbNRYyKaNsXQ78
5N63eY4FqRhWFvHEI07Z6yXk6fNqF7EfQOtnd+vH1yj31L0z1vmRPgOPDNxJGO0U9WN+Ukps9QXs
3DZpL/My2vVe3ja7EpseL6m21nOP7WJTWFmW4z4KUn5hoBoUDmiBhducLResKLVmaMEUp84l24V0
48lgc1pUNN1Eqz5aLRY2RUx82qxK3OhSee0NGmnRQTMLHm5TUe/vrqDq11Jcy87Sbs2Lrwr82Ite
81bYHNx553RrnWGVWepNE1JSrBlfZV8WMU+LKpHuFQHMXAwF1p62sa3vJ2wF3AePAapLQ8KhtJI4
1Dd43ft8hJG3ck4DaXEMdH9/3m3UQz+XunKDvc8x797lQ3o7OTPlRDnW5+mix/7rJIw3JYPBfiHJ
JtW80M+NvpWDqr+u7lAsx0p6zZtL0Sl5WWvvbbPpBSQadSXN9RC5qlTL/ECIZlBxJAiXd2etSXib
UPZUZ7vEG/+mxqiP1QCVYrAnC0MJJC5Z1Saul9v3/tiJj2ym8dyqgRdU54pbVziLXRxDI9C/lTNl
N1eMW2vn+VlHp3v15KGOeqrXarDaW2aYq9zFvu/f+zH4e6ob2z4aBUmyDzIL57nQy71dOUgLedfs
ZOpsu+5kjp3Tewu0Dnq2ZBoLpitzN/vNvieeAPRtxslm3/BxDMoEmL+9BpZ66BDNPc5swiTHtN2S
HTjgtN2tBha+nfwNpeIQqnD7HPht/30Fw5p2bOPuehGcj5YnjA5yytPWoChYp201uzHqh09GhbJP
h7ZnzrFaVTQ//z7FWvH7J6pjK6Fh4PicDzjY+H4m5nE9TIt7lc6yRzK1jWX+QpCm656ui+c+4GUj
z7XQ8VvtryFBWzCbz3FJ3+QcjYDm+zLOf0L4lCk25NR0fekjx5xpFyWbitSbENm27EY9ehtihFbQ
5x7Y6pJu8M0tsjMoVzl18RH5PU1+RZcfsQhsNtRh0OQ9+iCk347bZZc6itvghw6nYn2sYjXk92OA
m10iWrQRt1fbVt5AGiXuZarDajv1s2KUyPnZa84Cxf62G0ZLTtygdvw14vSnGJ9Z9Zv0Bkhvs9Ru
9sXdgm2IE3fJmrM34aL0zS7tentzs2t1EAGFRXtUj3G4j+hRDC9+VhGNAFm0l46KdRqQt+vv6ACV
uy5AcJfM2cCewRClLM74eQPGzEbqWqVtyE7xAYxYIqtezNjqR7ry1fTUDqX7adNbH+6nIcZ13e6n
HPnTILR40BY677aDVo5m+1J3jvus864+jLQG38Om3r7npZ3diQ1jVzsT4kLiyfbui76kwp6m5zDf
+hMePiIRecA0RwX4LFAuPQxuOe5c6dhy12WY/VDMcSVX2nrHVDZ8ASFT3+s2zHl84jI82kUxPDLH
bn46cpx/TVu+lLxVa4amE1FoiYN8fDG6xZhYDsG4s2qDNtTCswZPsGx9D9HxnaYKyaQbq3JX4wj/
dfHj7MsEo45UD+1JqHgUwvqqQrJy8bMtW8yrYy907+a1UueQ2IqHgtCS8FTALrg3JludJml6CdfZ
V+rEYiBOHKuwL6JV0n/IQgYs4NpYywHrM/IX9FB88za/OlkNmqM6MvEFeeZyI6A30sCx4psVr4QE
2Ux4X8TS3QerUlG6tFtW7/xF+BaDkMw5tk2xvRRooa8BTZ3tJzkxKXcR+XUnQlXLb66aitQJ4/qB
N0hau7BoKCrDYtLfjRfjSh8ximLoPVe3CocdN61powyMpcsuRnZrxsMcD3G970OsvTb6rUjwUcwd
B5ED9vuOnPPEHTJSr0RT/GKWzWLnzJzYitZGqUlLWXrpNaQQzLpAMID8199T13Y3RkkIqqFG1I2P
Vs9txZCymsvsvMZIiqoo0l+CzWl2etDjrbtt+dnpG4ZjTvaOTrxj7xEZFq84lPRiv1VmfF+N8ysq
/epe6vkTIOfKVtjj/0BH65b56UpaaIEgxfLH8rlXBrnEGJFkSNcTe91sEjdqAZLAg0+/FqsffVsb
0986IBaPNFN58DcD34xo094tYuDZiBE9JGMG95Lyo8U59ZWbnZsQA9g0my1zCAMZ9Lu4tYfio/Um
64bBWxrNIySZVZXjsdjMpK6ySr3zI1MFieF0nNaLeLGXqL2FJOkTJtYRZhVMEk8u3xnTag76j75e
Vyh3YUhlzGR85oDcvDFxaHeq1hjYWl3BnD6LSi/10VBdqk73X5dyZhcza9F/MjIK78utWr/EEsYc
2xQkEjTo3zHIMHR0FVtq2Y80LLzaJtFVGxpZydg2F2Gxk68dlhiH3Hax1rHkLyt0ZyBtqZC/gwil
/6swzsqtzsimsGL6olhXuHu+9nCFRcRcQedZf4PCrzlPbkUWXYQG499hc0A7IARBS7F6DCEFsXv8
MyEzsl7anSxYc6uBlRo7XnHZMj1/N8Jl3obBzUNlXCrLf37ZP2NZv19WwJOAftkEZsEn//mynS4X
sa3oncbOCqOkbVY/2zX0vFlS24jDAYGa0b+4pmNfcZ+/Y1JcFcs2sN0wZK5jYyP2Fz5xnIJYtQ3T
ZzWjR0rmqreZQ9ksXgkEEVKTYjH6dckUQ1yHmhoYAvUtQ39OfLCUm9oXa2B/rM0UzxygSpvDazgt
8l24SljnwKJj3tCYqXrxwbiZGloKv/rV1kQgMfyG0zyhVKM+WCtHfQ/jnhEQASsxdHQfo9MTJEs8
VbQ1rHRoNu9+dqT+FHHKNWmrKGuf+hGY/ejaWqpTodtZ71Vl1nVfmywcdo4SjOcqDkbDR7z6V4IE
mQ2rKC8drTIo7Ne4RPyTDAjzzjYudhZTJTNgCBbM2xlBbfC8eFXDq8VZ4cMshr2uWCJ6sJRWB8+i
uEyH3Pd8gnvIEURN0ma4jIClBLuxIALqHJWEpOzWqVvPQWNzZluwuGb1HAd549QBJioUZd47kVkD
Ui7RWz9bbHKoNZYlDI9MrMovQdO54lhWc0Qgc+as3xsyW+zUGhdko/W8TNgMzAtgwFBswU5JOtEc
NPuFJYDumIXFiaeHc9MqWXOaId8micNxvKAfYZuJNoP3xBKNAC952K/1Tsp45DyGhu6YtxPAHGGM
XrtHf6nRZhr0LViL1DHLN9iMSNZGjze+09jxYVjW7Szj1V7+Bu7+/8ZL/+/yPf4HQajXILv/HkLd
/aSIHsl0+/4fzz+l/mj4DTFvqvj5H2jc8v6PeOr1b/rP1A9oUjwaUc25TE1p1vDOm5/XcDTH/Y2M
M9LPMIsHlOYt+zud+htoF+2dAD00ygnnSo1O/5WO5v0G6Wp7cYBmx4Fkcv8dPNWhfPrTohRh9E+q
IVe//oOG4Xe28w8UIJZDs2UtdFzLdTEZrNQK6D+RZi9h/Wwa18m0ShJreiblA9W/cfA8oT/zBbOC
CTlAYJBFt01cKcgIr852zB+L86zibkKh3DbjDiOCjUkCKQCPzJyGb4HW9M9RD9l7qHpOTiZb9JZU
NBCgDjPb8ZLZk/YZ/XkVpmXEOJzMHuzPGZSyn+CVYspbP69oWc2xprLRUELvNK5GL8EvFluaMO/z
fe/ZEpPGLMcCFfOhzTrQ8BmLszYEsDEcbgnTyYMt+F6ggPrCl66iS18HLEr4KzQ/sjGsYev6vrjT
GMPgi10HpD4CjY03vVdtEnuMYKNjEZl+3XfrZDMEGofsUwnn9x33sE2f6FZRxq1lHzuJzZn3deoN
kUqWX+oIravVfdX+tga7ZXLco61c2s70grvDuKhwTOhTmBcLS5g1Ufg/D0kXmuF9AFSRwHrVYKPM
sgW/Kq/L9ypzDOZnMEzrsW+xg0ldtZAuRBfFfDadG6Lwrit07NFWNl8j2E9nN7sj1wmb2f+FS8P2
0BIL1yWy9vPnpbE2/6TKWP4ih8pisWXMuJwHuVndycpsRkbxOuQMr23mcAkn4n5JKjUK91ByCucb
cStNfdTZkuaoZb9CJwqsLvDsQUStojcxF8y63b7y3vpsmr7TVw+YEIeLfdmA938SpDS/zd5CJDF0
CNwuUiP3qeh9/0eo54GWKkFhEMexXxXJKGYmB1p6a7Xf5n7EwUJrKiFGy07wVKhsmEByOh/0pjWI
8bEHL02p7uiv2Die0F+Id20/2BH2g5F9YDYkveOMcPTroJb13q4C5s9HUs+K7kTblsjTJlMV5lB5
HNA2oHWlgAEtPDUmveVU3FjUhUnlYpuazKEpR1q2Vy+Np2wKacdyJ7rRvsXWHkeadBlakd2PigJ9
P9s+v0bxsJZvHfFayN1nwtjOgVvWPgYWWbwK+iU+nzOmfVfumQF41WUDR5xv7aLMtnM2xr19kO6A
Os+Rg673SLf7MB0Q8/Q3MrqSURWn4Ai/WiucdkHW1PadhVGL+9nrfD9/2TxS0tIs0D6C/ZE9a6ez
orHBSZpgS+fOLbKvDZ2a9k0PtArvbcoS6JzaQqeMKUbcXDoOy8SQS01/74OQFFk9N5RUxWGhCvCf
7RbxW1oYCf1pLwtOJ1LqcL5QLbh4wtX4ePGFxZbFSqAj4+3NtBr7xR88WFwXtzumu1U2PlTcRC5D
sxZemWJYfGlQWuZ0TwYSvrqpDD5av2W4YiPdDr7kTVlgglPRSzeWG5iUVLulZDiGly6drzW6XQPE
v1Wo6Ny2pnHUGSty9dOf6xY8KKz/N3tn0lynsqXtv1Jx55ygSbqIqhrsVpIlWVuNuwnhRgaSLoEE
En59PUiO71ryKbvO/JtcXx/JGzZN5lrveht6qbTyhABqZhbzNoZ26YDFK0LCAFC94fOcieUukTn6
S9Zdme8MvKX8ymkrkeyDsa36W7sOiglP+kicwqmJikOGS8MpMK5bct/XhC/QM9K+Eu1Pl5DQpul7
So7RwX3KCsufcsNyekKidp/yxACl3Tv2J1nd+TLPb3PEkmZb1Et6Ns02fiPbbkxHJsmglsmBgbF/
Kvq5/7rk0fBBFJn6mofSHg6Tb6YvRQp0jcIetAGXHZln5mPrejQ/qVnT0jxCJ5HTxB6OF0OQk2CG
ijMkXW2CO3OKn1LXAOwK8O2h1slWzzkXC74yKW1p4pC0JjDOeMsz0AtSrtdMN8x7q6vMjUl6s4I1
9Y1U3bDexWsYnEb8VjBqVISvfXdhPRRHOUSR2cIAMdF2jMqqhM21xs+No11eYB9JKB3Xk4C6otbF
Q+Aigtjj/MGiywg6uCmf0u3qp6S7NrY8Gwpfnn/Q7eh9LMMZeXcdOOqjeMrKm+ZawUsOyh4PqzVO
z18CBt6OUwWGG+gy6lvmBYuQktf5nfOUy+c8ZfQNa1wfhpThnaWDrieGQDrzFXrg4jrHXB5KZu6H
m3qN/mOCBzzYOjx4Z3A8wb2SKCMy0Ccr4T6BDz7scjMYcFf2HFI0Q8eEW+EAGG5qb2yOXjvEehOi
m2eiVPYlnAlQXahBfgqQnuDLw1wdsUi9JSq0HPcQRZjHjFU0n0Au5o+4z0B+yQrpl7tYNx48Dhgz
6UXkJQzjgTlUizKDLMltlg3hg0HFDQdmxq4NDN1DeciT6501Vo/f1IJ5BzYC0FyqfSZnzf+CYl9W
ytbhRsi4ZiLl5n2w1e7SBWfFZFS7y5UN46taJiQPYuwDtTNdiac1mV7hTksV3btNwf2DOxPfMv8m
HLOUufxSsjNDuFkky1mVLM1N7zqo8WltvIdRMbWH51r2b3km7E+y9ft+F6kc3LznanyhovGtwxRq
87EkhvCLE4Vhxo7M3AMiVouIYag96z4jU+8D5rfxt9ItJlwJKA+CbeWlnITfzg2qXVADts0sOpd4
3zCDKkXrX9pdyy3EB6YYNyFe95QNmBPx3BOcsOmJ+iD8NHcs/y7inYE1UDvZsrFQgGS73rR9Ba0I
6BZABnovdFx8L5SepCAexlLnUFhwgGuEk2IkOjnxh5GG7+1gVv59VPQ5q3vcdG9djA6irWS7zvck
Zw83SZi0+miUB78WuiJMDpmkNdTBvKwQdNB93Ha6Sdq9x/iAoYzlVO2OqY2d74Xy+PUkXyJG1w3e
rBsQbuqUwpgsOaTASZcTOV1Q4YqBAm0KuNDHJYWydb3gUvJx7Bh5Hn1Yr9+ZyGLqKfo8MnsGwkl1
2ZsoMOuzt1wGnae++Sa33heJm96nc6qYVegp/qLqpsAW2C3nx8oOk2G38GB+TAywxWFaLO+yI4CL
pnjGKg/dRZWf0aktn71uAMl0SczSQEdEWmyXyIZ/0c+2ejc4IfdndvvwugSOHrYwN7k28MBg1cHQ
kG88JNouhoxtAiQ0tt6+xdPztI4lv01ptdLysJG767uy/RSPRn5LQaawERzDaiQAzcs/tVMKSFbl
Xf0wECX72KhZ3UjGxuSWLnZ83wH5XbTTNHymfE24f87UfWVX7k6NCpDlj3gmYuHTKfku93Pnu9vN
y13ctMsZJJyGM24t99NoW9XtYDmIAcC3sP+dQQ+/Ckj01GV9Gn9pyzF9PxOt+Tkc0pi7P/T1F1xS
u3I7FDOsBS+gvoKKRGwK1WX0seJJwRcNZSx+S7KUG+nBBNnWukS6ZGy3HKiDVXQ5YTS7oOPCtRdQ
zZqqLYCN+gKbHd33XKjQ22ikJ/epZaYzWnmcourURKiMBDYkOCTTUotlie/muvShdDCkOHdY8vHZ
iYrpPWuabbH1lNAr6wBWOXC8B/nbeP3Y7KWAn7lX69OCk04EPhnkJSKVah0m91HnT4eOtMZH5fbd
J2FJrB2CiRChPY6hDQGfrrbeJ6aavgZNYN9LVgy1xbEJYCanyH+AP9BBnljk0BxiHSxnCxx6ioWy
iaFnpL1F2Chs+Jl5ux7hJKgsRw+ToKw9UyR2MCKYIF/jt9EV9b5GaBGfadmBYCwtvkCbJaSe3nay
CFjrG2KMtwlYJr4GjN7vkz7R09axhLrgnyTv2lyuWDt1lrXDa2/Gk6FgQrlPdTuLK1MmgDddvASQ
zaxyorwMxuB94Ige+YI/MmiJRir27Qh5zAXFrtncx0o2j8aMQQzLlHp350adoGRlvLOG2Xrys+Yp
qTYKWupK7B/tT8aa6ADHTPUBq0PV+8ymQ9BuZXPQfT4Z7wP3Wd04Re5/7CLc4rbD0E3XlhWXHxLt
Du4mXGJE6lpEGWZHaRsdwsXKljf0lk21owMTpJYWyfS42JKoFfgCgNPg2Dol9dkezpImHvx94pYT
/qs1QhfSuWxchTpavWYXoR3BkS3x53pblZiIwcQrg+wgDKa5O+YsNJa9WxEkbenSVWd4H2NX1vga
OVNQ1DjBiYG15oCZLx43bp4yefQzqFO70ncqdexn0yGhcTQmGlLMpGsH2tB1pDMOVZGwWhe3jWXo
ri1fg72XcV9dgVmP7kFiSs/IzVgJsc8+SxkC9xkSbzkaPIOGWlBvhqNT9hDlE4Rjqgzy4K4EC3NJ
PktpSUOcWQiW9Rq2KZMEWmGcG4zyWC0FIims/xy1GyEv1+c6KqN6y8iHFgEhJhu6DehPLb4kMaMa
dhbm6Z6p6yPFTH+PrqcpLpLAhjbnEW3NklE4eBWWSrHKoovzr2OgP4Q16WTdGiSB+th3AzbVczAU
UC1nKCVbh4hqiHFA2N8kI7QRxcDaDzu2q5IDhCds2jJoYvNFkTiklpVCjw9tWQzWkTxMwEzibFz3
ws3sOH2w4xbCpMoL/Eiw1YZL2+Fv1wF9YW62431hcr30c9TusEkTKCZStqFND5OtOWKGF2UEYYy5
xcWNJGWnV/L8Ci/LnF2Psau1oyVsk92Ila/YdsM4OtsxK4foCD2qTC4yr8/oeqqyUGdli3zzHNVj
Gp6lbMzNdTKVnTxbolRVVy6hPPkZ+3+e8n7rINszvpv1ucKivF4dKMMAS/b1p5qAjuxAJDm32fWt
Xt9QZk9qQ1RC635LvBBSogqwabxeM+DrrW2lZXsNNZed0imrRR6lP1XZmSJWgClQnxXNocA9y9sv
fkWjrxFiwnPp+0TtUhrE79KeFucYrts7Gjsr9i4yTm3Z6KXxo7cDvXp5bYXEnO/M0kIP1BjV5+fY
yIhhl7azyffWMrv5QWDBhD2uy9N/6hGlMIYri8Q/4PYaOjsrtokXFZBow2GH+F6DIWGtHR1Gb+in
88k0IYY4arbH65Iwn+qNwxpRnmLmb/k9gDEyDiRacNzGVclWM5HCcfZ2XGg2L2OvRH4wT0VvDuPM
Ej+rsZMXE081WeWu8v2DF+dJcj+oEUsjamnEIXCYW9iyLS1uR5sOcrLngWJaayTfHwJYtgyXhW6h
A1VoOZi4G5FGiOkCxSi9QiF65koBodsttZL4Qq4Gh3CcnH4fBHUsvxSqsT5EYVXBmUZWFe3A/Bqz
m7nE1SHCMlxfdl4/a3bUfMbhED79vEc7Mqlj4FV0mbBmobF6asQPxWXeR964nOAZCDKp550LDz3b
I2dEigVWvTpeF9XQn7PBDzxpftcFt60H4fl2CGunZW1fsAAJC691Dv4EtL4dnbx2d84ypuzcHpfy
6OG7e2lFZph3OtdBg3NausoBXa+7lUEpP0+4SqE1gz45bGckr+BaPax4rIDAHHYBZorXGLOGN7ZJ
qwohczl8irTTHaENjdERt2BYDyRgd82u5oybfVP7lIRZw7M+1WK+yzGXiqBvSyN2s1u23JklUvfE
VsSYzk0OvEbgx3reSwDBfN9Bo8edt3GiZi/ypbwBHgAs97HBPgd6ayb88XA5htAgq4+RMZjgW1Os
GZI11UzwppN9QIgXv4tHyPqbJeCp3aIOCD85OZbG2G4tFtcc14ZNYs0+WwR+9xckvDMEKFyuM6sl
GOKq5gCuXxPumc0Q5KB2bhXHn5DbogbBAZNqxaHYYiuRAc6kUFv7b7z8Fp6VYdfOF/j/OvN7Jmm4
us9xat4NjEtyLn5HPjoVvKEUhd454EQLOWyQV7xM6PW5vkZP1/DO86E8MtmDwIZsnM6ZwFe8ngJG
KlVemo2lAvq2YzI4eEZqnpLpGnRLpvdVYigtbjpkGd414/cYg8DdUIkCHktcKX2wg8EHq7X8FA2j
XcQLQisApYDscRSnX4docR3NduY38PmyzrYo3BPsIxFcDsau73Hf9tt95Jlg2CFQxwA8jcCL1KGZ
O2Y6G3RwLbpIrLGUwIENe6hoHSqPWG13uTWwA8RlcFbiFVnuxha3wQt6wXHZi4IGbtVIgIofRY1V
VXeUsFucz5g8xuNtmdpVdCZQcwpudpCGt3Vhz+axH/GDwqu4hFKLSAIz3eYIMGDTwlRt6rPz0CBn
LBeFmqLhaxZn43Rlq47ODv8/e8Trq2GUl4HTVakLSWpyEd1thraa2y+Qzufkk3YRv94XSaUBL2FP
0CVshiYAGEPx12sJ7ayOMcJeKXD9vZ/CzNlinh5l39zcmqB9snib4C5UMcV3XDU5XCOhY6bSeS5G
+Tbl0Whu2ZAShLZVJ5XasU0yflrK9kJ66fzQQVOSRxwIG8zqoiG8tlHBgYSFLuglVOszWv822LWu
Nfhbblx1nhB62OLLNmhk1pnBZXkyWfloz0n7iCzAeacdaOSbfGptZAWtoDzM2yBTLK4kRB9TpKYQ
EZ16sc6ZitX1rrN0eBkq3TkXpYoZdzGbTjCWRiPub4xXRwaZSu5AbUgVdbJDH84qZqn5rreiHKP/
vp30hbcMzLYjrjc1bAuzCliyRvcbxTFq/H52enerYtAk4CG7/RA7KvtmydKPwZIK9Hvo5vEtxrrM
hS8AYwcKBC/2eW2a7GZ0+aRtgiTyCpgonTZTO+ExNzU63wNoGv+mdhuXcB4oGiguEfIZLFGn8lsT
1eZdv8STtcvxjo9ghWYGtuvUq4VXO8m/O6CgfIUwwym36nxEsCCYZEMwvUh7kuqi8WvrafiWoGU4
C0aJxr9QzlP3oak9WMBRObq3coLAxpR0dr7SpqWHHDrObVGbbNpOEbEiiw7ah6iR2I0Nix+OO63d
nt7BXWcrzjihbrZVhD1+v6qdeZrpxhlEtvjBKcgxDY5oCn9Yt3scwyHQuxaj2dMc2jrdR0vIY7Zq
Ds8wgZ1ukzrEF38GYr8VNCjNjiYve9SUiMS74MvMNeqmO40LAGCgRQwBl6T3b7BjRrgHYzRh1ZW8
yUhRKpkfFASNGVJenhXo5ZvpfUU8OT2GwrY+DnN02zArKTAtlVCJLqOka5wyoL9dJWBP7fOiBO4o
ZBd9thAkGJY8VX1H06sfRzyndwkgEb7VLBSXVuKzfefQeOnRAaLZyvK5tjZVFRUfBdXwvIOXB9o/
WfN0nzB6gVaFFeLEGCo30Q5rSzltBUbcVya2IG5oKeQjfVRO6K5qossKL05rX2MAsGMGDNWmq5Vl
zt1cRMhF4zL/7iOfypEv1oxrfIWX0V54aOSvJSYrC+IDO1z9AwshYYQGLaYAoCTOvmP1yy66IW0o
kTUAUlPEBCAgsXdpXVkb4Ti3lnOfpuUI1V8y3T/EVYR1dMyyJDbKSqn0mYXVxYrQMA5CFkLLqVDO
jTyUQXCXTJ79LtJJvByqxctOXme3PEVykXJTgjR9K1jcgUPw7oa13Yy048AYwr7olGq/xqY1Dw5v
EkF58Hph58BBZDTfWKdySfMcXByLlE3aa6ZeQ+km9x0knwHA1oPCg5kWzXwbMwS5piSMTso0gyDf
peRfovjG7gKKtBOeLUEV2NgettmHuDVwmavRCzBcEJM6RBHI8NZ2W4THOpirYqvJZqjO6f3cOzq3
8AIP5lTsexSgZmfjPhHyZDGX27ijdJatxEMUs7kWvdfHfmn0d9mOa85JVY7fQrFUxW2gex3vXNuw
OAHDMAjC+n+4xVI2tt4EyJyvdeybcNMKLT9AerVPE/2XPgoFLeay5/wu20jG4WYaEpx8GDspDEAx
NgPvqdV3oZplwKrUpcroLbsjtCV0stux6pvPBOW0pFnbbY/IvSGtxFZl8/VpJP2PRvf/t7n8WwKA
7nT3+KivPqvXNlLr8b6CRcH9y3T/308/Th+b3Wf9+cVfGDPmej4Nj918+9gPpf7v/+Rf/vjN/+sP
/+Px6VPuZ/X4X//62jAYWD8tzZv655E6NPzfTeevPg9drvOh/+XfPM/hA+8vhL6guIRLccnt1cru
eQ7vB3/BQ3Nd2/OYgounCX3dQL/7r39Zjv0XPRZBtISU879YSf17EO/af/kuWHGMsxT9OfZ4/2gQ
v5oQ/ZsbFLkuagBcqnCXdDmQ89rVb5FtWRdFCPOnCJ0LCz+HB9x0AYSpurB11dNw6NctXraaMQpg
KZW7PYXf2zabz3+6cn9j57R6Ur06FYS267dyiN+FecTPf2IE4P3Cjh3m89ZlIT0jKn3ZhaTAnYVE
lqTbSmT6BPqUfG2NWJ6dzZ4fir859EteFo6GUMDCCDNpbkToBALHrp8PHbSYwvZ0Zli2ZaxksLEZ
mz5KEx1wQ/qTgdtLOtbTwVa7QSqzmAPjUffyYDz+gW8VkYL4JebdnA2fPWUVz2Sa//Ub/f1Boohx
HwQwL3p1kGysu5RZw9o/5M651aD3X7DOvPv9LXtF4nARdGBY5voYobl4UUbrz3+6ZaofdUPwhMay
tjn51gIklLYo2pbH1Fk+FosiCam6Qdj8B/qeWClrPz8rHDiyIbdEsbAdTPBeUdqaICZ2nYQzIDKa
4K1C+n4JUh5S0U15+oAOkdlo4i4GKUxjf/aSZbkidCO+z0TCZK8dm6TCjb2S+DZ00MDnGbRiq6rY
vM89xjjAtJaNGpBJCDkhrTsKQnUW0PPeePdwwfmgDtBvGkbc5jvGM8k5EMByPRs/dM/dYaHegIC/
+jZ3lhsyTsb25Jzky3DZeJ2gWmZWQIwNLISOS5aiGBtQUjp6CGH/S59QFW9ln4N2+dr84Wn/5dng
RsO/iWOMZlwf/s3Lu9YAYFoFKT471HfFlWUnJMDk7C2/fzZ+eadCMmlJdoc66RAn//qd0kw1KkdD
j5hsDUxPhgPa6sRshSGOE7f+evv74720W+O1Cr3VLBQ1b8iC67+OC6RBVf6QQWpzQkB5i0HaZqIM
2sGHxeihwHDGmTGm/v1B/+ZLQrz2WL3xnMSL8ZVFWBxnITxA5E1hMdz0nSrONC5CqLLjm3rOyz98
xb+5cXgKQuGkC3XYOl7RR21FtkHaEJWVcErkFJBKnsL2Pvz+O71K3uVKroaG3DvWYIzrnODV2qEd
xRyZhWvHhH5+F6AsopGJCERYfTkiJKbqsqvHMGZgkcTOrrHIMN+6oRveB7Ch3+a9F0XP3/z/Fxj/
8lgz/3f23/Zz/fnb55+Li/X3n2sLy3f/gpQZQfbgTYvQj/zbgxLk6P/R+iLvL7Y1grjXt/BHpfGD
1ofpZAAreKUKYhTJQ/xPagmxPuz/XpTx4CYESUSokalaYkqU9fH9aTcgABGftnBK70IvXpb5S59l
NaKTsa9HMpeIxhhWgWxrJgYLZTNAa7qRKSxjvStlqnoyDNGew3XRVNWS6fpSIa47F6mVhvaRURjD
IezeIDEclxyue/M2HkWXumdMYZy4P5+63JfVlZcmjJqYc4ZW6Z4CF9v2O3t2BIfxC2tWEGXqQfQH
XNjdzqF7Ik6VFAc/dPhbOmamoMl6Pi34KnErD6CkBCuwXcPb6e6QyIHUwJ4aWkLiIepIG1ODOu6F
AwnBScCo93KJFiAJ2LV2l1z99AD8Xa3ysmTDzBNvR7yfcR6FjemgMX15mSvKZ1WLKH3vBGkNcUAt
/YjAw3apcGAC1G0KE8zCFaP9YkE3N2IL/aiszaGA7ZS/G3PGke5m8vOIS6IrhyneDhArQTKVcnPk
fD5aOo1X6gc4v2AQPmD1tS2ixONiBxWAf34UgduG2A6W1eSpbQqp2GaulA5tm+4l4AbnldrUcAhP
LII+42OfSo+2N4Zu7+IWY+iBiAekdglP3lSlhACQMDCG37qmcJoHOrz17GpkrHxggNqaQ5ssHVG9
oCwt+XVsMVLtnkEGTeC7eEUI1SJsE207bxZoV0OIOYnVCJ8BSOwzN0lrJdW3DkHLMB0obBtDdhCy
6BCKWhKNfH7b5tY4XkamrLkIBc0yfxOykRyt9XEiyY8tQiROoWspQq0jyc4O0twAlTu/kg8DXlub
TLp+++X39/xlnbXecpbhtcISLP2sya9ueVeQcFiiYXlHXqRJw3PPF8kyXdhyGgMf15aGGcLeTZdi
ns6bgfCtBQZQMWl55lQJDpZnvz+dl5U6p+OvPufwwehg4BC/FhRgWoE4ypjkobex0uhwbbNTgyA2
mGaL2OsALWl+xFwGCtzJcnH4Gi9NPqCR+cN+6Lzc89cTYfWjYyDHjf2InNyXr8JCsScH1YcPIXxE
vyIYgrVGHruuyAOiVbkhiE7TgecR6xW3WFrwd6sdATkJ8onEhNJ/GdY/Rlg+OLNVg/K18zZcB5jW
24pA9+hL4+khLa5A/L3iKqoKiJ2/v5ovawi+BLutg+rH92zW4jB6VUPQKbA2+Wp+MG4rQW1BpT0u
oximJp6PDAZbb7yIrbpfyf6/PzTE7ZdrNkuCw/oW0E4KoofJBXh5BavOEUO2eOkD8MgwM9cCuAjb
g+5BfPIjpK314GGOHhP6V9NV0mVM2KP6usK/oAe3UBTZvBEZGTi8qYw1M+DpoW+c9blgiE1BBooc
yvgtozgXiUMw1OtyMo1Zw2cGTC1CamWH7gT7apT28UcCmaVRt4rRF2+xyLoSQkDsD5aIDx47AC9Z
r2RCKiXMOX99cfFN5DRnM4d8cuypgXVnHqF5pPuqj9a30iJOij8SywTcfFoLXFthKJJC2W9zCsYu
RBQ+rO+254YzP4ueP2Vsg/WjbUiJfC8j+nVhQShW8R+hRKCn23VMWfmZzGPee9P0LQcXDeb92dck
L1fvpd4zeCxB6avt9guLaM0Vromp4PQI6GZisQOfDJydo3K4FvWmiyvpYVQEPUzl53M6kQZwkoym
uSW1CtMxOaliqAPrM7XXetlpkFtuHrSh0qiPo6NL/qOHDMv139voYqVzSbIaDqhnkgxhyWQafemy
LrDLiF51P6lyPesIDyK+VyzT0brDJmxd1arn82wJMrLuatWv+2jjY28hoeO5UMUO6OBsGB+4DoOX
b2raCbQqbOde+wWPAIvb9OOjED7rOXjrP6+omK825raq7B4Dl7ToydX0GTFp935o2vXm5sQ7yPI9
fpxRRBZHSKRTclEQYreesB7iYHjj2thaZaca1haX9PfvxhP08VM5w6sRCN49tiC2Wl6OV69GFiR2
T+C0fgegmC943MIYapmwP695VtsZLlkw4ntVbqZaOvzRkBPK2f34FS/Pe4SAnqy0dYqRMvMAEt3Q
cRf1FAJ0j6gOqh5Qkjy88AgJd33L1JPYya9kukYPFl7nizvpGPLgyEIhrqDx7/AtgLN/a6PLTW8n
AygZXLbhMtsAF76r2nB44z1voJBo/eKqsUk9DY/Pf0Gbtj7fzfPT7qw5C1RBqJs5LV8QXIxbbQ44
Ol50s9/21o1i4GhDiKthP+ns/Y/dzjHuzDeGPSgH8HjmiFNLUBfc1ezE9khZxQgDwix5y0Kmtn2o
ZTa44WWK9XH/1fatiRfX0b7LHus5y4D61Cp12wcXPjqAJN5XlbPU5lj5Tu0FhwLIl8vtK4th9R9X
wZeLIOo42tMQq2eyQwJW4ld3Gms55kixX9yFwSIgsVfJOFMFujUPp7v9URomQjBz2EK1K8n9ixyZ
Of4bD6ILq/IChz8X/3B3A+AAV0GhE9tQM38t9Ajodn0cSbsHX7sTXx6FwfoHI7ekj6+0Gn11y+KL
uP6gtd2b6WtcxpjlHZHNT5n1dca8h4I4dszgIZ8jOamNtnVSjuwulUHKYTZtl0gRXlkk+IrzLpUU
129+/xq92qLpU1Hy2SHdcYQTuf36LTL+hN2S27p3DtGHwO45khicOsnnDhiJHOpE+q137lqThq3Q
zTZA5f3vz+BVtcIZ8B4zGufBBu9ACflyi4Nv6GAy2E53aQPI6b+foP77zOxjp+KRL0KvwDAoCzrN
vXYisd7dEOuM2fwBtPr1PAAIfESBDLGF+OVKEK0uKiiK6u55bXT9fl2QefPZ9g+a/Fhuy4S+YX0h
eOspRzQyad6S31+OV+UGzaKNiRKT9RVGpsN/9bDLYtBdFng9N6S3GojfbNUWBmTMTWo3+h5oWfXF
GylMGKZ/aF1+uQIcmEonFKspPVfhVRm7zDi8N6CCd+gOA7o/FouQ7WREcsEfPxYfDwO9uTn3snGc
3yWJgzr0D1eA0vnVCw/O7fi8VcypAcCoql8+ElMZNX1RxeoOO3zIddfe8wuWSUZs0VmpMVd2jlGB
7tTe/yhiqmqup/Eyg8k52Zui9mlHDw7G3yzZhYUC7Sofcra8DL0D66JQmPbwnZ4/2KOQzOhQyzmB
Bjhlxu+iTdYqS5v73LKgNr8lPVs3FkYeBXDnOUZ4ogjeuPW4FhpTwkDvi48jPrtcF8L76Xali6it
u8VifH2KlQ03Dt8xYrlgyCtcZrAXkpntcir5czum465aCyGUHetO9bz8y5Gn70vfLWuRg4FmK/vL
0WdKlRwLx143DQdCohdAJLcDPz64I/Oth9osHXsMU3rBHv+8AzZ2N2ucRhk2aX5GfFvFyYrGp9V6
syxrm3iwncRKnPeWT4TWdZ002jFXScmsA99KmfIdDz4hcFzlTlXL6qQ9Q2wl3DBKEvyjMdpRY4sU
Hjdk5GTlgOnBdpHM+h+4Lg07LSly3OwD/WTBKSy+n3EKzXPNgrQEDtwmX0gem7cs+Dk/W1xCcvPj
1Ih1v1Ij3OiOPm4RnFiJvxVtINNOfH7e+MSQ8ivuc6tq8Xbxmz/+AcKMtXqq2XNpJqnZ1gtMImPK
R1P959SIVeZQUo1arEAC5rvCkBTVBWsFiE/ietROmZg/3Ocnqq+DtdCC6Fuyn5aKHd7eO4R68A8o
CNa92jGWxeGEydyuOyw51yrD4queUzjz2CEW5fjB4EQ8p2+Gocn1sHVLCRd/nw+4/pxsBo5LcehH
/Pe/t9Di+GQKx5lrZMmmkdgGM2m3PSidRAGIE3mfPOOBl8uo34bPrwbMgYX1SS+Fp7QNk7siPO6y
wiMuB8xO+xkqAFwFGWXfK/oBd9w8BRH1J1HqxYQXXUzudnuQtVjC9KwiMwFayyZGfi78d5awl7G9
sCTbkkOqiC0psjvTe4iGkr5KlzdBkxa5uq7wWIrnO96YpVnaXYUMJ86ONlzWtXx1Rbug8UloZStk
VU/vkx1qzfWsoFP6I+N2r+F7UqbhGbCbc6/gQHhpr43Cj+7mx/12sMamPKqfyynhh+un/NiVrcFa
V+44nC0uyXMJ/fuF+5fVM1rTKMDSbUoVvOFeLVptie2dqJvs9nn/ADGgtPP4RubkTwZrmi1Jfmsn
Iqwio49swpF3+/fn8MvmAbLOtsFgUgD2geO+XDjbPGSS1FnjycafypywTg6KK3gQONFYNQKc+VDH
GcaHf1ixn77bT7U4EE3AyCJk0OTF/H/3VY8sSUT3SZLtsF9L4ig94liVxxLIw1XG2k9QrbMeuRsG
pzYEuawNmz3vYjFjwVwk+Fc/xJkFB+JsUgt3e1+1ZRipg5NOFK4YKfse9zpbULzDr6sXNJZbHGTa
8Tad/Q7QspV2hgUs1LKucGAZhgp3Y5dWz4Etx9KlvF3pEYNg/6EHEevM8+fv7QKmBuADMBCABlCz
vrzeToBIIw1WPz4YBkSgwWbsqPPyrh+4317jcFCs3aaBBaHOZ3fFLhuxODjN8L5F99qk0Ki2oDhr
p+rYPTdK0XPxC40yUyh3KzNLF/TAwwo6yOcPFlYmZXehofmJiRjJDoAVrrrN+/UGT42AgUCmU+qX
8wBlKOVLNfYtF1vX8PNZmjyryMVjG1qB8d84S86Z4LVrsg7TfyAWPN7VNBfl3raKTuBXPLELJVuV
uY6BFtzi+z3kJyRDAHdndPiQCQ8hu6/jbto+HhyIQj77zYBomBjk9S4rOFlP313D+zzw7kJJ/0OX
8LqQpQFcs++oYGxC936BXWVvGHfMQ3zyRD6O6gMdPWZXS+alvGtrzcLqncnR52oYV6wo8j979UBC
oRAAdSHOB2N/XUg3LWstGvnoBMBcLu/853d99qA0Zhs3K0eOSAHPmvCPj+v57uoZQFakb78G+3yF
rGoSizjZwuK4QvUrjju5zbo+Mg4FSkfiA+/zD9fbeQVNRe4Kc8frNyZdC5jv1VqDKr8mM3pZTiOk
gY7vqNsK+syPcpUFKkNX3FTwKKz9TDeu/Ju2pGdDzC+zGaOkphUy7M5xOW/xnXR76qAPQAwRuqc/
lPbO+h6+eE9dNAXcFnoNhu0s0y/f09jY1ZDD9j8ZAqrpErHQWh8E0QV99IkaQGIs70o80h/QDYLZ
wF6ajfxK/4eQ4fxHK4IBNPKmbZZr1LY7D1ZAi3eaCtcL/ft7+gpPhvZBH4QtAlcXKhlI7svT7UkW
jExd+Teo9g0LSZBn61NkhDfzN/W0ceRTG5OKiHymIu1iteuaoCqTQpD94WRe7ymcDKYSOOGvT7Ud
vga31zIByVgynupgyHmXbPTfvEue3+PVvOthQOIph8/08u73F8H59SqQk0Y3hEMdr9YvbT/06JTm
ULDShK2Fp003rvBrXZs2KXAx8Ff4cGmaYYzW2jNritOPmivFspJ7omPUFhA98YGlNPSdfOG0fyBy
FeZisNYix6xAKGmW6ZBfO2m2IH4IDWnnK0Y4FX7+/fdfyv/lSYTrwUbJvXXWeuH16xoL1Ab+KMfT
D0SWXJM4eDs4JNtm+zxcAqXORsBMMsVrnGmK9Azqfg8xL7DLdRSX9tBXiV3oIAtZm5G+Bdtr0QFX
3S5KhIm1BZXFBGtr657WdeMJE7vFoQ0M8ccbfMD8YjgPtQhIpheo2jr9MHqObVv752LBnfwVpM1F
tk4OYD08Fb9Y5Df9x2yJAh9sMuxlavZkT6jSOwZWLvwZQk6AYBezwgxSyMXQjtq6g2qHpOfLj9ux
zOS/lYgx5vXG9X3deLQvAidIvhyhCCVuZc+4NAgbwl90R//D2HktV25s2faLEAGfwOu23PQsQ0n1
gih34JEJb77+jgSgvkelDqmfKsgiuWHSrJxrmhVLLhCTcuM9TSKpc8wVe8pj4WiOybHGLIWICM55
Qbl0WFQELtZi5I4riUVtPlENawVVmjT/svr9bbehHYuiH2AXjtjfx6aPAGxxcQJ5GyrM/O3jIkFe
vxVJFDJPgYL1MxQWbhC3Ns29f118//7xelKQXkdOIft5oEfZf7VyqbWQ/rUD8psN7XTtiniDIzJb
n89P1xaXS0YLV1HEGS/9X27f/tsFwI5yfB9qmktB8be5mXRuBrOyHl5jP9anqqygfgMjdeI+64/e
iHdjeOJyFs5mNZADL9BeXMbI2cAgk0PFfjbDm0rjhj0LMt+MlKFh/GrrCezl/CyxmP6IwVtjikNX
xQPkY2QK+lP3kVWS0MXIauK+K707ROgVQtvQ7PoMJyZrFgYKzCBi1UhJk6oSbDz/eVL/baHyNdnJ
ATDRbXrr147vVBCp09K8fd2XKI4jJKsf9mY1RoE4X+WELHU39EIOo2X2k2p6G8vmXw8AvxakmGpi
eEL6qA8Dy7V/7bhFFnlAMab8n8qKsAXvwFrGZ4x5j1capvmMx3++detXUoErdAUgPFd3yUIgvL+O
RFzl/ZjElFgzt1LHOcJp4sBG0hXoFSUjLmXD1xE/fKyd4afjtFWw1hU4USCowWQmwY2ef/75ov7G
dKBpxyPQ9SC9gb9vWe1UdDMROcmnOIz1SjI7iKGIbKeHRvm7FWgjTaLpTRm45d2w5dUF0rLuM2xr
bv7kJTO6/yMTXfAY/cXjdN2mhn5720JZxk65vIsMCzx1JdrOtj+gW6f9fCQkTLdbtwK0pnZmFrY+
Wb5ve18rdVo9zP2yZEgUVkjlccD1Bv0uRqU06g5KmBFWmmHVmaRgGEKRxqVt8mCEi7Tn/IpTXckp
bhjrFefAHpnZb7loFe1j0GPlgongBt7985P9tRZg0tNUpiGP+ZQPNfWXmq/viBII6RN83E+WZSO6
4SKxV4sICfFmGOWw1/Rs/+fPBQ9mHP3/Cs5z4H7iBGVaJg12lr1fMzNNLOwY7YhmOyIZDLJFsrhC
5RnBoqvpw8B85R9ppaGPaQtBVFF8hpSTyBd7a4T4Dmct+y4VjWV8s3qQBpDVOAD12fs6e8tykJx9
IM4LvGYxiIEjQ+RPkmD+/NTEAusUDFiTxM3YX03dia3GokciXADXFM/Y0nfIUCsOTTPihq3NUqA1
Zcd2BzWwEIUJRizVodeNzm87sCUL4kkMdHEhSSFXBSbUar+O1lNP0oI6UV5xsG/tr3TIsbc4k+vo
iPd8waYVlybX6Nv8HA0LbJuH2o6WxLwuPWeh59GkBRTjq5oolEWVl+NuekU0VUVPlt4hOB54oTE2
pxwPmXB+JmmFriplU7owfoAz8Vu+IxxyAGYzW+bIdHLGKDXyc47eiAGMewaKtd/mGfxLEvXQQC04
kB8hjU/uaJoefTcZNnNxIQiPouiaBh5hI+dxDjo8S0Ae5yIm8qptjY/B2LFOlVmvt6wIiz7xHbwo
ychFjcZaHJK8YhKfmrobp+CwbJ3k1AdK5EO8CdXJ0TZmStgTBg+ijo+dMyfYUFHSJ5lzwycZEeOn
GPwlc+7NOuTQ+7agqUlr4D4pTGInvF7lX/tkGs1vIf4Jwa1XeP3HGHpGBbEjykbWLo57+7lbF4k0
SHpeSJNH/Zw/DoHS+N8Gu+49+XBraBu8Ulaero6AoOGk6kKoy5VGsoaejaqlrsFeAktq5vPwY+sE
xhkebB8T4Y9sov4MbI9fpyMH+jBZYGT/Vm5zXPzrHGMnh+jg0mYDx0GJ8+vmwdSufHxuvNsgk9Qh
IUOFGAh9skQkaOySuBXdwaQPPZ+QOFkVYYMUcrYjcYf8ucegyZrS/AFr1sg6oXb2H8exU2C5vRV/
KgrCd44hllrjky0I9zsmk+vfEy9IkUDuj+fG+X1QowuROXKarkULAl2zT664dhvyJcuhnN0jFHLm
K5ECKiXfIh2+RgSPEMLupVjLFLbVfOC4lMpzDdyJBdsSUJgqiRfVzVfmVFykE4XqVOOfg1aom0Ts
nqwun6yHMKwU0mdKh4PpxYy3vkzG00jQKpZSCVxwADsZ3sfe0AbwzSrxyOECk5QR2CTgZsmQIVTQ
euobd8C5dXHsL9Ci0/sChxycwHqRPTclOvsG/OMdtxdMebrmq48X8jte8Plz4RLXhdLLTTEfxbwg
IsCpchI661pXwlaPZy1ZfeExc5qyNR/B4Iwf4RA7Vxp05WmOkuWsFIMVs+/gjnu1wG44ZB+QI8tP
PuDLoQ3dHqQ5XB7RcyFJCzE2+mwW7nLpapTfaISxxRnSWr1GSNOe8ApeLjke8x+6wHCuUWii4c2U
bsV5JH9RTFVX5HozqmJVaAhKPMHKi+8UHflPpvK8P2aUjp+jtmveZqRijzH4+a1oGxKe+rp1iUOQ
mGVm43L2p8xl60MKfDOdrn9A5DS9SLu1zsvYZOc8c21w9wEnI2hY8w8VjPnHGlrQa+ma3T0oe/KM
XSyCHqPJyK4vm+XBnIvwI7BxcW/Fkfca2Mvs4rsGEzCPi+CB8DP3c+H1zeeQvswV3oZxHLyGzJ+m
V+wmlV9is1ESRg23zr1zB7/6iNVOJY/gzjQw5sH4GtupfES0jprRsruP2Ija2HU3znUU0n7CWt44
jcuw/MybSBJam4LhzZFxkmSTYB8SWd8sWgB3aKfyOyf15peFbLknH/Xt1aK1dktG1H3w4ueHQmH3
irRNuq9QbfDHgahT8SlWRK7sPD8ohbcLhsuNuATI8P8T5NN76Mv+G+4Lw7WcMxyqORAe2o4oqTLN
zU8uCzDyszx4wQ1K3DlLKsHXW24gLn3vU8C5kxJ79C3zJANZfe3LzMPXqc7kI0NTB10p7CM8KOI1
+CxTJsitxxgg6uuES9R9bTfBEZsonQPkW29S4u7Onlm9g0Xh5Y7O72tS5bCvR7uaXmtvrI5oXC2K
H3oZCG0HByH+SGQSC2rpHGz+yQ5sPPkRBgtS3Nk26t9nQ/QXhO7ZLcejhzWDFLI3emzd28hmc1hg
Al17KKCHABHqR6whseGISkL78qORDkmPPnNSOmYZg6M/LNFVzwn9wTNmNYM4RYMw8XTJRy2RLN/H
jIbW1MvfEhpSNyiZ34fWefcLXJviPp8uRo/7zBLa9QUfMWXcrK7Ow0cSw8o7bqwgYTYb1TMVBTm9
BOpFw6mubbbkxMgwRwgixfJauZA+bcS3Xxt8N49j6KFTcpXxBzoKlIB4I7gVplFp8cPH4oS4U8N9
kMuMw1ApjXsCYAcmlzs94YM73vcpDumHysdQmhNw/cfI3vFgzZ7/mT5L/YaPj+meqgQjS38e/Xfb
akv8OCOjucfjDpFGTxH400jKBIOdHm3vsbEh2Z4TjxjnenJ6wK+oVSeVeySRhCKMkuB3FwfFo902
M90tnvA9TDX7ZMqxuyWL336QdCHOPUYGCL4xMv0Q51BL8GcoI25IspbAAvhA2W68WTQxfkoiulCm
p84jfAhc/Hjw5v0IVxiJOQ5oAP2oixGPfo1ID/hMni5moBLS63LgKaiPVqhjLCcLWmEaNcUVVn76
xaX6vyP+Cff81mlvbtQJkJORRAZ/sUkHi6qIqVmM5YUOVX2fEsdxAoynvYAX9ilLVfojUAlqzykI
3hqiVKFOu/FdESz4vg1tdwanjR/KZVAEts/PXPj3rPXL7/Vi4TEU0+aSucPajST4jHA45bc8Fd4j
hQmfUzG5Z8SmzcXBHKo84NugTplneI+umvyDUOYXMDj3YconcRSF011HYkbh9zB3iRhWxe+LayeQ
1zwy8socVyHlDs0nH6ySjkuep89GbNhHNmH5oWqm4c4PjeVmsppdcWqO7lw+OzsJDKg/JMFAPJ2s
QqO4TKQlVVfs/5Lsp0EJvrzXbYSU44xNICfKfLE0tpAutQbaMEHj4KQWCjVU41DkqCJtXNbj/qVO
cigv+wlU1QMH4h2e2M9C7VjhKP+hJxlE4xgsKDBjtiNa0OUka98lpUWH/9zRviLCaCpirG/eBSEs
1LH4Po/8iLdh3xRX+qgkVhweD/qm1yEVfUkOjIXVyfI+pV1c/xZ5YYnv6datCxecvbEGEEGd3cLK
q9zvzE2NN04G1jk91i/QMk5zPwzLEzyRmMToyCAVAlk95l0HZp1fPWdl3w1oYUOvy864pOfJ2Wgb
hxQDo9ItuKiag58mPU4MZTD4LR9sN6fEMyDojhdiX1T15o51lP3eebHsiB8Adks/0I2OLKLuVF7Y
BJIKe/L8K5hUXOM3ACcCts4IA3Q+d0NkBEBjqGkOHBBjlVyiMWPjwpIo9lrgtYn2Q7EddjO8IpMT
ZnTETMBW47/DtWNSLyS5I2xq07L7CWMm77tDl5it9+PPZpWtgvxp9DwV38+mzxQLhFTXCAtB0mA6
jK/9rxRkRH6QSIKVT10Ts/2600rLBXGh5HXE1fK+nZBDtdQBZ5CExyiSwWr/Q7Nfc/7Jp9XHhckr
NahGELWECrKVxqmJhQX9nI0VVOaji/Q90KvA295q2nlUmD4Wvn+OHDY/Yu2CjCE8ctDiTG8VZKzQ
pOvtpcSYITDaOb7SCcByh0OJw3HdwNuLA/rKG8l1DPzbhg1UhaPZyDPeMKAKjHN9mqfDBB5Q1n3B
F7CC9ffouGrW0s5elqOtSXWJOequoFmwdbxt5wg1kTpVnjXPY/oTUazTCkTgxilI+eJmbrCsIOGc
MYlqweYpbleTOwEvr9qg/5YjHX98O553g6X/bBOTq1foxSeYrFsiBm8wboWLER0omeDRyCun77mx
XyI8cuV/utAXuNxxLq4HIOaRTgVuHDEccmREJpt/eSbpfWSebqRrTOntFmoJnuwrS1UKxWQENNSX
GgH+8abmyDLgs8ExIMsOyl5uwZ0uXU8/HlkHjLZrnYxxf4txwlze+9bV/Rkf+6mJPPBVhNIRZgys
EpP7wVqLPXtu/YSBGEtg7SiocM4UCWKod6inwCpIzjvsFzms0ysnIo/4JOj5+B+Z5dXS0QgwRbdn
Vbv2NJnnRhiDTfsMtJ03tvGkSbNZEvenIfMEJxCsHzW/L6vxRZI3gjzX4VNpTxUMP5S/vhGCqxPs
wdbXtPcAY3cM6LyX2nvDOw0EgvBCIwqWwnvMclch90cEql+ocEoeQYbelRvlZKF7hj4uAZh8kMXY
YwM/R3mDa39K+5hLQfpZ8Iwt0jH4bZyjYTijlNBDr55BJ77NW6ezX0Qn5NFk1MalBqZq9zMtQ91f
7mjmmMkxzTg5PE2xh68+DV6ScFlC5k7ftpW5uu3j1wO2ZPSgwgTv5oL+y/Q+0T9ov8nZRMjyIMOU
5b/wS615aG0hUq4Cew+CjCKPMD2Y3+kczmwCGHN/yVgWzE8mFBTF6hwmWXnpEZgMXzi1pV8xs4u9
8Zg1oZV/MPHhgjMzOQ2H57apM/c9wTy4eEx92ImXhvOY/7atJZ3f6D6zXHeYLi6N9KvhDYu2celM
IFdjMIEZtklXD6l+5n2NcpH/L+BOYQY1pPqJ4vTEQrE3bwn21PDasB7eUXIxJCvVawoHBBkQOEI2
Sh/wLkg9O39qmLXel1HQWPouE0rpb7nX6YN+Y8PK9v6ctCslbUOBWkwl2O38GpsYMALl2t0HQnmj
8ivJSjjWHIq5J/2V9BUYQelxW492yDJbFyc4OPpySKoYlutcBuF8jETlKs6DK/6rwpHuxPaImhwT
o/pAusiMxjbi+Dj9LtKKR2u1MuZJkQKvyY3L2k7eMMptx85D4fGkqsnVu70dwMwkvAlAhW+Okakb
kLhGsahta/S+zc8iA2YN89n52eJoqM0gYetPJEHbequvNpx6cGMeKwaymhFbwOCwp1OM45L3aVvK
YNZkzIkdBS0CjMbf2w1A0W1Uo3sZZ1wzGxIpWv2DfT0C2EaoTupvva30RAL30pdoTbOeqWSB1hQm
EeIDLr8paXYQQDZRBCQHgB/NL96GCbCZ/glZK33zG5cGyq7efha8wvX6Vdk47d1w9MO4+7QvxL5p
oA0+LZ6lG2gWAjiNPg5RysWF4axf1zZeOhfpSHrFs3pkSXRQjy3v/jBDxiTyt0Ipc4xzdPF4M2IQ
mPniTEzMzHJSTxk6oBseenolABrUNU9MukV3mxWJA6xJ7D6yZp+TKSt96ft6gG/92j/5GHOke6JD
CLcvu4wB7mTog9bJIxJTD/r9ZfvQe5Z3qcnE8lA3sV5u/DHS23NatprUJKTQFZ5mRE5vCCNWrhHN
QBKfOQZHIcVvz7L/1Kx7HI4sQ9/cRWnVOjrHw8af/x74M6ibq9Ui16peq9CfJjrbfsngv4Ly5yb8
XwGaM9znZTLAKhmgIEC/6114miHGvk6R+tkdGjlNplmwdeAqHbfRsxzRnR6t2Is5mBkRuqe67/j+
SaBsp3Gxmzl55jCL8WJZGP0SC00LmSeDdSITRw6hJpoj0dAdb7o5Dv/4BeXjm79uOUbRrvv3CvLH
HEC5OCKvUJO0Gz1gb0DQtdQPcKorXQEokpQogvLB43XuXfVt8+L7voPEHASX6nZv7g1yqQTKaZq1
Ut0B8tN0upcwgLg08uN4P25n4nnrYXpTuLhoGRwpT+NYIyJ6htTN0ZSw5WQSuI1svQFadlpiGQYi
NOzPZJouRXjBElRPk30YbxO6SobOiZ7i1JiW5FhDX5b1l9aaxvosUTMMmOug2OEu9krH2d5/WhrC
6b5B2V+H19pwiWMpGdp5OBBFdCYnOOVZmXipMSESiLEUZpPvDkwF5YMDvaVbFW7WkV6U9geYNxjb
N7QZcW7nqNI3eoZm+NTyVTrRRCeefGMLtJgi8Agb/NjyJzrWbRZxTmkShkuyknF6NySl5q2JK33X
CGL1RtWwlfIX8YfRX9kVoX4o0gZ/4g/vjSGcrfUmvXMiOOvrSaBwuGHwOC42jslbntd16zxLij7U
nRVGdvxNiy2Y34vJYsg6vI2KHoh+glTLnx5IfYTn25WcoeSt8ueYgPKKqFnecDBhGmYcl7zwDRDn
ahnJ69zK6L1JXzUQ6YLbYDgp9v1/dr5Qc/FerE0fVVO0cGFyLYO3HZGsTL15Gx74j3fqAsg8EmC/
1N11sj7IRHjIZje3m6/kzGgyzF7uAsI0vEB6W0l/k83cMpD2MdMoWzd6R0jLfJMsPeif1yAk6Gq+
pvQT86dkcCrKMaoyPW0mO2IeBEQmcp/7c4UiqGdKiICDCyH7SM9eDHR0TzNshd+T4tVA5CUrdN3b
gNI1kW4GjBzPwjGXCvMq7GrhT+xjZj95wFZdDyAt3eLbvuynW9sc1491Fy0Fzsnn/Zg0Q/dprVNV
pA39j+1EGkvofezUWdLxzLZNfp/TCBq3e+dMnF3qrTE3WwL9xAFHOjaiiySRq7/tCzYWuZqkys2n
8Kp3+VupsoRxgHWlVhiSZKdr4WB29Kq7t/zcGV0KbcVta9tazFUn9ZazL9nZtrb3ZtLzzWwY19oh
yyRfbf3nNIlcde3HxRmtm1qr7yBzFz7EUA7SnwcsLln5zn0NnSa7bA96G3JY57k8o+1b9pDr+kbw
CNgAzFLvnX++zd7Wm1vctPrlmy7GyCjx1qPU0mK2lZycnvKeSqpiq55B8XrDP8xLiM/zwXQSv1KH
mM4WMD6Qk4k920ZI2d6D0wX6pZteyy7fYJvPpYu1qbqX3PtGHkJp4aPCfNJ78f4V8IF+RTvlgAOh
3qCt1ksCOMOBG3tQFbZJUbckPWaXP6mESaf3/hybDIYrCVG6ikmsRi8fDaxLXTGDtfB5u3Rkv+RO
kX3x3uCvxa852JMs70kErU8zqWjyUUKtJRA0XT3Ut33A3wANMMpVlLYsCAAurUPIe3nG5DCvtULf
1doAjnZ60JrbkVQzdHnesS31SWxXYQ6W0DhKOI+KJVeHqYzQMIA3oBoN/aRfBoHjWs8gQbD5oJ20
WAZCM1z2Qy+mwXo07pzcnmwV7qCHKc/f1Mc1fS1rDbNXi0M4woQ8afKP9A5dNEJgOuxzi/MX1TiK
CL34d2vFtoE2sROAYB490EERHwTbDe+Gw+iKDW0jucTzm7+79e/Hydb9yK3Y3bduxOVUmS5JHvxP
nSCAogzbmLgbU7IG1WDA+Cs0Yq/UW9oEusjbqqjWHVmWyq3Sj12lmXUYCOoyK8/6gfidivImMu6t
TYeGERnnnz5GsqcX740r53grWraN9f3ZEVg28cEb3LLPuK3WnNKV3D5vpNVduOrgDMir3cqnKEIX
+q3Ka478goVMv94N7jJT4hGBybY9dOcLm4rMNAo8EnCXFmJC0ufPgnDaZTzW5oQ5CC1+6m6ZNZrl
sJXa9BRaBo+3PTkHV9b5Ap8aB/MDRA+9EwoiOdnDiPDWjeIdn/OcbJ0XEbHV7/w8tR4b+az5XzGi
oncn1GmcHPVWaS/AjV7ft6NAsK3y+6OGbrVCGKBYvHXht5pLI6YosaenADjRJ71pk2BbNrU8OZD0
DdnjCHrSe9dim+Q3P+wLEJRoXZds+Nd2ADImiANPiDQs3IJpOI8Sr/J1EymJj61zelvr8fcvpGw7
LddJR3IRy3Winevma+vkLsbZ9PeKcK7O0A31cWBHNPcjPWcxvansX5lwPfmR/c2SjaxfINOUU+I2
HHYIEz3y3DTv0Imh75Zkqk9vO+SiCLgSNhTmybwkvqEfKV24laqyDuSNdIYSsePhVdtaBV5JFUud
iNVw6hhte91mSjMFY/tUsnzLN47t5fxS1DBAg4M7OYwyyJdaIwWNXjDm991xEzTsROoWDSiLQVpz
TLHOftIuDa65qqRWuUDRbgYkHUbcco/7uke0jd4PpqDUu17tmrrsaXylKxy11mjEweqNasdTMI+F
c3EZmkFP1f2o5PijLhuwcNRKhn2xEhWpD2BdUaEPp9VWuWFrrVnzSQneI282lEi+QljmBC0bKbI2
RZW5uiHkdq2lfBj7JMQskmCegzHtV9uiZeCA6U+GVkTSWdY3FPvzZDZXOMCBNZ/A6DT/rrCEw7yE
GccXvj788/iYJHqQruB4IGELf3MWw+KumMSamz+uwOGG5e2kWuzQmTEiA/rnUIrpoH5KpHzzsjXP
WU/BsqK9c+rI7+Qf3N5Mnif22rpIRnWz+qWmEsPms7eQKsjRcytMhg1gX7ZKaieGUzmuf9OEOgQK
uZU1VUkWMp7/SN8FHbEug9t0dOjaACQsPijT3eh1gtJxP0s6tIW5lK0+sNYjft9bpR2fk9pyu/wj
6LIuzOFm6SEQmDAsMXudaYwAhqKCDyJYHuicoAOsoEWChXTND3brkutCM+W+tzMzaV8rQpYjo5SH
FIYNi/vOtNonhYhLmgwhmC6zz0XcyYOBo6prv9at9dG2qZJZMDNzpwUv3wGIbQPYhTrh1Mb9uQy6
Jm3pO62l6A45mxt47MPR5BUm28MNJlHRxEAIoQ8DFdb8nEMnWWpMYeyd2DWPkjzyeXg3iGOfOFEG
lWVN94uF/IOayScFdHlSqF4mD8PJOGzJ4MRsjISe5OfUmNRQF0EWVvahy2HX+NfE9gcvQFJlxT0W
PAR4C2r3Zul7PC+7uf6J/gY/z5OB6JEAd6cnkNdXeGT0v7UoKNzghGAuIdXAW0jQOKsIcOi6DAKj
f41GWU9tJqr6AT9mLBWuYcFJ/HVOht65VTNheO8Vw+g/nkFb973w+3C4+FmLcTRg3kxASwx16l6O
df+7qepGPgvLicprNHB9sKgwRM/kNbcD/LbP7WK7VzC/pH+dyKWyL6UdzeZVSRzrH2zCfE65zGyY
QdIW1AUxyy90EzeUZODhlNWfzHGC/4UH/nhP6JsvQWo431mP1VJV40lB7vIvHW09EkrsZZQPQVos
ZnNx27DrwAADBHz42hejgQo0lUb/ZMAeLmbqWHsmwiClBTgZB6+KxtxBqGdWePDbliF9uodLM+Js
PQZZS84pLezGxak2RRGEjzKeSz5HTdYH/2QyDZxTHbim9xhR4eM+ZyQ5Rl33VpNiwn5wBsucltNA
z2p8KaRfNl+lV8FqCYfEGx8sSxA6MruzXSGlLMy7VHsCM/aa4UXhBaFuNYin+xQWrTQePEl4zfeA
RVl9V6bvE4cHItDNX8oFvlN+Rlk7uAPBdIgDQYbxbPvmF7hgGBAVf0t4EzFhRhuOrZyYJhFDRLc2
PDbupANr9LETHHvhyC/eQnkFiNZP1OG7uGYDDoUVx8YjzBjbf4Ukw5M5NG44S9Ia25wKAUowZ4Z0
Lj33Lqb1Us2HsjdBUeW2LBuQWJiqatso9kJ5K/HtdSlKJd5AvwUg7RwOthJJxpFG0rIVYbU3CdbG
38TJEwx4wiguf6ITSAm1/ZFs61+y+unafPsrlrU6nqC9oh2x9zJQII4BM4x5gJ/wtMrq9g1ngzy3
Fmnk2PW6NjuwzY5QqPXE7wl75E5EmRkISgjE9j5HQ92YwctEtoMRnPPOotxMU6GPSIsF0+9ni5qM
zIhuLUT/58ymi6PJqlnd2kBK+anDcLv6lnZkhPwYsTjqbxjPmeVbV3Su/M/W3tzudt5xp1Z7f4xG
yAk4nccUhNkrzM6mGdQW76ib8vksQRd7IhsCI56ck5NEeqPOt75XulYlMTdpw+HAXCWtHr0+U8F1
njqomZFpIxl9qa0+LuYrhjUdqpne4zjR4q9hjS0lRV/lL75DYvzvGOBD8Tr6EClJ+M1z8IKz0+U4
Yn21CzuzjKskviyWwwfR8udFfQfVB//6hwT0yh+MIxs+9t+mcyL5EdX1sSZGIT5Mpempc9/UTU1M
UWOTXcyJUz6rKawhP81jnFECeATtpZRFF68jU/cadjP0JEjeIrxg9WJ/zE2jNp9bGoUnlGMTLaOi
+INkdu+9w3DvTtpYx7P5dOokFnM+R6GH1yDMQz60EEn3AIgIM7YZ1PhzSMHg7jjXyQ8JKOZzmQ3O
fZANw7kfQyZiB77s/lDYb1SnFmU1+eJDMX1vSK7S4Zz2iDNx26tvdazs5nGGA3QSgCkfGxzxH0Yz
cx8RrBBOT5RwMl9sr6yffW/Kvs0or19Y3Qhn8jI3uaRl6XxOsIe+ExHrvOfKebizC2ts0C04jvkF
zRerWqFk9xtlSHzf8vIxZ49I/xKnGK7nzQb9/gEGPd07cZzA+mhIKTjQguDh5aolRw3Xbe/J5phH
bKgYM4uYlxgoGrNrEHKLGKJrLKj0DiltLZ9E1yXN0cMGcQYZzG6/LVUJAym2fcc8uPTv4FEU2KGT
PULYV2bWT1Cs6RZXgvy1U8YBib5dLW+iTJ1TZjnjIxFm1u+BSb5DP1rpdwzI+3uYj87LOFmMstCP
LqEiAqImGebeHlsi0ToaqNPBNqPm3rJs+Qd7GzvDsLT5H4blVpckZt5x1Pvcl37ye8R5CDuVMXut
TEI+OrsLr55nThfHmcwvNtFv71Hq+UeSCtPLaCzRhySDuyMILacT2xPFaFR+TTiDw5KKA/hwgmFX
1lenFOmPSRrWxzZok+mcDybJX9WMGRrMRgBANzEG3L3zmJUlUtZ0rJsxOqDRImKmMHL1HHRT055x
xi7L0xBWDkRTMx2uwhfjVzLvYwI54pbAGTcaIIZM7kNGVOSTxx7/sMQ9vMFk9j5aVV1c+ozgmKic
wptXEYV66LtxJCi1bfv4zLokP+LuHj/KGrnGWVHBvY1xOv6wVUd+YzIEdOSdTLXNiRtxPjpatv9q
TsiX6ERngXlU8RQ98bGEQsTRckExVH4vDGf2PmXBgGUNv3EJdH/gPyl75le85qrojtwJv/8cEtjh
eU/BOAmRnDl+L6H/ySP6CndA/K8GSPTXwiWSMMfpgQaqIUmbTOweFENGFvk4M1AwivKunF6WHCPv
J3uEhn+DnqOsGzhabn2b5y6csmMQjoH3Hg8wOvqDsJhtrC02kDGVHf4v5Ytp2mXOxs+EJMfvlM+G
Hy4OGSFIbbOXNF9ymESdbnQt6T10ZfZ3gstGzF2jXjxNZmbSiZYo7x4JBqO1i3OnbV7tOV1eJW77
4mDmXvuaZiHpPEdMwhKc/6YKStqBoIYEuQtaNeJbCnpFJzQR3Xxl3a3NG8OgcF6zvvCWf5U9/5Un
rE2XXA/2H1oTaCYQTv6q+bDVnMKFltPrbJjhhKN4hBdS8Y5VUZljlvk/dpr/i5si7id//TAbHrLN
4HRQtdhIAH6VmbrTQpgOArfXRNL7IWsdHxKWhcRTipXSS9xhknel3dnI4XLPhLBB0oSVEVTr9fof
VUSSH9wbfY7ZTFD+VwctIt9n/XPrF16EtaJ3pF2HiySaC9f3v/h2j4P/MUPzw7kIcxDdtek7F77b
g4s0FCp5NzLf7VNPw4KfRKi2cBkB6Ibx0WJYa8wp6/vhnVUoW6bzkMFYhN1ouI0THYhN0FdogNBy
Y2Ky9S9HsSmKZ6L6IgZkOTYef14ti6lvj2PFhKX85LQhn7nZcFXYDDXRxWviMCw+V9uDGNnFp/k3
5m4g3KNtdb3pvOCjRijCfQkpze8vjG7PrR98bIDb5S3GfIRLqVxaFu6ZkKSEZ5a2pT5oE5KUgHJY
9QBn7W4myZ7bGlDT+uWdN7XKTc4ezRqcU1x6U0UKDw5w1D4ldkTM8GNcjzUvbEFmm5q3BFHeEr0W
rp9a2UUObkFaB50njTsmBSnigjDk0fG/REWgLyV1Kg83JQKmtNpifwdMqlb/SeVS0XzYIaXQzH0s
Sqp8bBN1BrNeHOcZcn2gJtycbU5TNye3FkpDg4ALrm/BMwNXTCuE8hfd9CGYV25M+pYx0Rg5FhFW
tlBYJG2uAdoANSB3Lj2J1do2hEjk0jJMEkbC3jhH5EzO5UliVdUkZyXdmofoWqplhGKT75TGHUEU
Md/c7YQ40xGDdJ+apiOmO2z18Fc6xb0h2vjJJLeEOqaJ8Am3r/mcDuS7KLMmNeITDdOS/ont5x6f
rjBN4Wko0dNIvOHpxci8paTjcs1FwJnDPAzOHLrEaqnOemw3ySD+ewgYnyYSw707Iwun+Bzbbuun
LxlsPa6xTz3Fr/7LfF4FYf8l5EEmj4CIWe24aA18zHL+unjw6ZhGToV8HdDluQ0dcpvEWDrw8O6r
Q13JCSGn0/lA3cfNsw8sQWO4wWbjOSe95ZU4h0hb2w/avoKv/25gYhjEv48RQwdUwfGNEG325l+S
08DxrzWc8DI6wiipWknys2lU4sAmQWF0m1Rr8nQH7KHoWOHoqD9vt0mFHUPrcPIiQEOYANpjlZgh
7RXn8Sf4uQRNgO8eLFr7Vn1OXPi75CPaA4Z5ZOPleGoByVJwQsBWDlKaIJr1Oao0Bm2uUnStdpnZ
fd7qrCrwZMOVHIY/ziv0tyNxxstsVN1DYVlOGf75izo0y4Bn3TFiSwqZQcz1CWGNyz9Ukh2hkYsl
xuq3vcMRO2oo1WVyvHJApUP4Irew/19iw/aHGrEaBu3+jMhdtAcj8BGJ2ovK8TSFqpwrfAyrLKyB
QOG9rPZKsk1SWT5QpxK3c5z9WUs5d0Vnu8SRkXZHo+w1GMLaWcr4xfdRVzE6yfjrsPLZ1Zy7d2Dm
te5Sv9KJ8qz6DuGM9jKy61ljkUiOnSY6eQP+EnAmsJbh13cLxMhepaR1BVHIet59nnZVl60QL9Iu
o40sFN2XCA9X6qLaz/5oLX3uPNutx5HrRniUQOWz28uEDLmZoGnwuqi//+eZ8FcFLY4NpoMjNJ+D
uZ2wbEcL3v5LwttonWYeh8sz0aEaBVarqn9jBe5Ngd21Yqdi/PPH/1WzysfbADwMV0CX0APB+2Ua
DnR9ZekG0/Pe3d5pULt0deu9x2mpMTpUQXpS7YDg/0Xqv+YB/PeiwITEBM6z8GpHFO/8qivEGEXo
NmDGa3P7GQZQxyClUkxZDUzj2Jetk43nQUnJXAlHrRUjV1WP4J3DsI9WDJkikb0mlBOlf0j4PaZr
SM+EebcBAmj4tGasp3GTfu1lEJfDhzyv9Ja2G3GlbMB+iXO7paip//mpY0fyazkDuMwu6AjMzTCP
+VUvS0oGyBremi9ks+MwdqYcCSp5+X/UndlyFUm2pl/lWN5HdsxD28m6iD1oRhICIbgJEyBinud4
+v58u1MNwhq6+q6t0iqNFNpDhIf7Wv/6B0oRlv2hxxCC5wIIQpw0sEFdRIVyCw/qpCl9eLmcYOWF
6be5k0E4GMfxeqCCr46R62T8Lo/LgsG1NSVVKMeMCqWXM5mxgMfg7BVbSjJOPRtzULwyg1K8q+Iy
GFEm8F/aQEYfu15DyLsegJTElfLHTryIOzb4BIR5nxiMF8wBpKS0y1wg+xweAK6VHB1mWA9gJ4fh
sMEzDDlITDiJjhMjR23WBWtDES6h7IAKZTpb/C3bo+n0YYVVwXpNOoqgKfia1nGAF1Nxsr9dYmuF
mk0jkY4hE1lUzkfF9pJDYX1O8Fu4t6Al5Q/oOiFHSSXuUoL4M7kQ5pViaedWtx1HmLJ1eQikbXk+
nGh/66j1M0UXt6G5ktJhBUchOxQDAZ+QpbS+nGbOu3rPzAOMiQAHP5nJ8tmwlBiv4q0Uo6k+w9a/
20mevK03JxZVAaMWeoQc8ivGYdcyk8nPe6OIoYoqPuiwEERYHuSYPavtIjivAibI62Ump8/qA3ut
IUgoQ+cLi24SUcU2TnsmJlaF2UeeHZYV+aliPFSvkb1z6I41osOJlIMR5+gECk5nPpBCYR7NNrGZ
ps25LQYpqBRiPhcJTOLijRXghnefp/kSjyRCjQRyHokNF2TeqvYESXaA48wTmMVgHPF9Os1N3F2Y
cBCSiwTXcgq7BrCaN1DkGl2zM36bE7+lHlxJ4oLQ2vAs0+KkeqwxE1PTIlXF+NZUMbJbvYiYnHOj
5lA1z9XFNDV8cbqDPxrNNhzZ0n02+G7TRAmoft3Ux565psUP7XSHQiCubyOvw/YvkPREy3PFgEUN
rIZF2PzslgEu1ds1LRdQXUlFUOMnDkmWmPqDmvzgOCDu+mAv0JkULV15WeWGBmn9nLjQjRQR+K8N
lH0oiL4uIu3ynBraMTvcwiPXFO6GtUa3bV05scFkj2z2RExj1cOop5VH4HTTxgaxMoqTG8sbxiBW
LDI5VwkarLmYyI0FGAHBjHKtkZRiX8xr1pc+qgQx4Fnp0+NTNaKqhEJO3iWWOBU6G9IRr53Uacm6
yqzoATGkMeuXrVmB/x+YTM0zaAM6GJaOM3dNNaCiWnBGflPXlRgcosfPBxBXdxyrz8VpG5lZWewH
nP3Ngjgs3Tzm1XCQSY33kcJRtSxnXhLj8k/kYpnkl42p2S1hPbUeT8GbgSaUNTnQr7MNZb7bwnea
pUeHtkIh4PF2WIs4I8ipsYRs9WFDwJfslF3WNOknqhMWHJQSihXAwSWmZAYbCk5fVdCKnXqdRzHd
U7y3vBsF01TLiVlgPs535EOoq7cNWs9XjptWHy+2pvfvcGl0YsQBUo0gWdbzqc4so0b8JgSZ0aDA
ZAZj6ofaKCAQ4d0dEX5HFdilFapO2/Sz5gEl68Yv5NQZDKLzcYy98ZJBviBuCIMWPnfEoIUnMo86
Qf9Q/lBq1G1VhbGCDLpL8GyjT89vbDOHFBoO7trGJM33PRrge2NJJtKld+oxm7U5EnTDdO42VG3E
6XapUdwBSiW4AsCCOT3Lkw8ps7xJ61ysYMvtBWuVyD3xBbHW1jHE7kxaN/27LbO34a9n5mDSiWC2
NlMgqFF1pnMSHb0Ux4E4CCWJqnVGOJYIHgWvJ0ePwVYQ823ZQuT8oUuRK+RXLnU4XBkS8MSG1RoN
rGfI7oH4mSrHbUm10UC/p3JXT2ZW+I+r5/no1ySlQn0eRYeRhJEl0uzGeqvuF+l3YoBgoC6lLwYG
0MSGnWAKJyIVMqzshyPzNqw5bpSRLJPLVmyT0l12ahKxQOeKUZ/1tg5QVzoM1zG2fokFFfQzuYUc
j7DnIFkvJ/eQRDK/YXmKPaaXLEy259NFZutnzOxngOfzdVkyqMrOm4U+Vz9Mnoi82zk9LKD5zFVz
HsmIj0Uax+cCPAABQbDVvtCZncRf6gsqlqAlqV4g9WLcLck8aouRhCtF+VDHZSSpbo4Z2Fx9tWOX
4ywIMvrJrhCJjyhAWil8gO+oi9m/i/l0dTdJAvgkp6kMzETDUsiBhJLPjPKAVFQDhM+iflFEpbRD
eY97Eu4I3CGFGLR5I4Adp5oEZyB2hhPPxoVNxmOelWJIrARpzJfESDeXO+B2sm/pTmxfxdXZbETN
rDrPIw0+bEdGP/7R1HwxuXekCkhV85kZC5o/yCv0YXM+GUOWkkWmlCUFhg0c+55bCJKzEslIBna6
RH3kXPTsmvpyaeIAiqel+t5qEamL8Z3EAgdY3BxJQ1YDavX11SYceDyGVjhQiLnZPp6xUqKMMTA0
93aJicnshTnBfoyOsyz+qtHZOLhXx8zK+moZGs0rrp0OERbDVaeN5hcMcdgs90UEH8ams2o995PN
f6SWlRhaO0WWRap9x7THC6uBDDwtjKn8+S2wZgGl+b4h8AvWhc+vRaO4NWbsAwwRX8SALdwIXOVf
k+/NvAmrugOssOuoGoIb1L6ZwK/g0vGKnVOIfwV2isEtNjR2tDxbE0OATzO203wxRZ4D2+UjYhbG
xx2skQYb3jCVphm6mZk37xFeCJzO6nyB0/XbIlauhI0oIHr+oICiWMKATdeIh3JMmTBpkFciQR37
fT/xupuA7YEdCpY/NE10c6du44cmMim6DgEFkc4itFKreSC8JWMCdZqN2nLd9ea81SlOvFNmZVdy
3f3+U/zSS2K6SMab6YJ/cVdee7N4eqK5ttabN/5Jv6QenTxhNUAbPfW12TKJCkSRCEspVktkZfT7
D/PKKMY0sMzD+Qe+C0FiHBSvLGqyqB7a3ommm8RZhFxrmaiy2GFOJFGl2IATgOb/7Pdv/Mu9cJii
GxZVPrC4Acb1c0Nvkh48JoE93jjywPUQTePUrQzVRrvFXVDVAlM6BujKYlm3//5jvP7+AAtid/cM
LgKN9GvvQOZdUx8jn78hpEKilolg3wNhC24bbb+Qaahe/vfvfAqm+7GLB1TAY5FQMoxQQUle97YI
qmKsnyPtOpGakMKL6HsOftY2HSLSk35KkZMWqdYZ/Vbsx4ojY8P2jN4ZDbSGP1lCvV6ipuFxLRyA
isCwLOc13OFCMMFQLdKvVYet2GzDSSsol6iUOnxn70m1jCNVMH+4TmIl/HydApJGyQwwsE4L+Ew/
r5TORV7v2ExxmRvZGxbOkrAFn23S367x0NojwtzB05+L3BVwtGF1lfHcjhjkx7ugJS8BGDr2AtQu
zlTAJPmDX+YrIxjSNGzLsTwL+pJnYMovfv7DttK67Wo4SPXPLQPr3c+KAThAYfiTYfGriCAc0wLo
FibhOi5cZ6YRr66FHum0B+1mX8+l72/JB8vphia/wF/ExhWIk4Ot0yNhrHwyuRegP8uUBZRTQ7zA
YHizePgOzIcKGMcbvzsuzQWyL1LLhEvYJ6pCxP5KDcQ3j7Th+Pv7+frBx9/DdnzTNfFhcexfzEXZ
nydc8APvRtE6VTve4HrChi/FFv5JG0jyE3xOYysdburvP4Tzsx0rF9K08AP0PTY+3Fx/sWPlDJ0E
9r3eZMjmONSmtq/97iaYgiJ6jJdFw7Vn0FaIXPeb5ODmMjEslS5KOe5l9pvBc9YmP0OSrcMdiYY4
f040g4gQK3R7Y8Im0h+pbdMze2WATVMSCwut2TBjsDiAYOZeUGLFsafK3rYExyPsRveEk7vClok5
nmCrcfLDrP8cuE4A5tpJar/C9VgSNS85zsQfwUL0EUmdQpkJBoNC1ZrQAXJdGD7w9Pg+5ZvaWl3E
ktoDaZ5OimeTNXnddACRt3q/guqXJYDQU75CzT/Tp1ZrYr5BMo7lWS6lWbHfixK+MJMk0Q+eQxHY
7HV0AMNw2bVJOtsH4INEf/z93TN+WUPkb7BD6Q5sNdR8r08tz+c8gJef3ihMvZFfn5qJTvISQBJl
EeFKM3nde8XMdqS/uQIvW5nzBDNdAHT6RoJ9gAvKsPInSU5SX7tkiFe/1xdchmaIo74b/Wlk+3pi
6zKuxSJOTHgMDE5fm+1a5LgBl+vdNV0UOehf0N4lVnWULGQVbKS80WA+IfaHKyO0cvKASCbYMfqf
no5XO66HQ6VLzogbuIYH1PxqQ5ugiXceQ71rb9MYqoOiRqUV77XlpPf8f6pDPHKb2USZW3siP+xk
aPfDHsp0BgJU5pTXanSpysZWFoUE26VUqOy0WLv9AWR+PVlgC0DkH/jszYD8vxSF+dQKw8a5uU6T
zGOjKen43E/f37/wMIi+84JezPgiA7+7P+V3/PL+FoAVXDwB59scJK+29KpYk2H1jeRKefXPbAii
kfspRqQ0HKGTaKUo+vdP0y8fgNsMKdjFY5dGg+355+PLBbN0ydjrL3HQPe0e9qmzU8dsDBtW7MsO
cEF65sDt9T78/v3FF/zxfPdhYlIBCT9QmtlfDoR8mW2ykeL1KmNz2d75/ohrWNK7EcgCH7rT+qNr
kl71h0Vu/pw86ZjUnOyjAQ6k1KCsuVffO3esydrKursi6iJpxzee3dTrY1B22XahxvZVbtTWh8Ho
xPycuZDosdTxnkZmJkDXNhvplnoPg95tR3YDONOxM0sBsSheAJMUscMzBS1ZQyiQhNhosjha4JBB
Bq7fM78VzIbfX9bXNRy22Cxsm8MAjECcdT/f1gi+04J7RHY1BBNWIyGk7jT3QnLqurzFkiKfHPRc
MozEWcHmP4+kukxYO0CRG90/3GTn9U3mWnObifA22e5+aXrmAoI2zLPsStJR05OoTdaQEnv6/Zf/
9e3YuRgZQb7zdCQyr+5tluK3EkybcxkL7e7n71rkYqJUHiSh/Q9v+EtpxqFLG8UmRpakTnjsq7fs
+2gRLhrtpRIzSa+BJUaeikHHLAY8IthtKq6SFUqkAaPexXzpjTlC+CyOpHZFeneFo0YOfqcgMpXw
4cS6kNNI9ehyEi9L8RG2B5B3iTIkauTO2cahQK/LqzI9cYSjBVEt0SrmJo2U6HLKeyxh5TqRRAwM
SAU5EVyllExJzZxxEooBLy3FyH5I4g5gxh8l4beaBeyU4RQMHlhH+Hrdp7I1Q2iFX1A/lSJXpJwQ
PD16RirKuu/VSjelmw4HtWWutEM/Cv8oldOeqdKEum/zKtGGkWghtDodYS28iWo/6rhywMKmZhRf
ieeHd5bXoc9cAVLDzhTwjfLPgOssBFeKcix7l0I0m59XjNv6o99pdky6dad1q3vWlyRxBBdZu5GA
JhEBXZ9xc0EYOyP6PDoxmW938mKptkhtxxnO4fSMCq1RCHWNkdr2qKbVgGknuf8JaJCAJIiOACdP
3tN65ehrdhYRV7MaO2mVq3pO3wzExfTaSQhu1AAOXwgROpmekE15BeQvqZLaruzUvi9QhU74nACr
2VQ1YGfNN6pLPwtx/ciWZ0mUhk1QpEMYc7kJFClxAc0A5NLTcq0MIb/SpCoVJkJXHRseq8C9LM1m
Dq5wauzHdxmhhWTTAGo7W7CXZUkgrJurI86MfckQjry62MKfxLZBp/BPLJ+hWKXebgDld9vDpDdC
9aXMbKSPCqoyLcZEH0PmKXQN7EatQ13kRHGE/CdgsyHPdOdMKdErwIsAaqRBRMfTJqF0pN+DdRvn
7lyse4X8KqoAEmqBdirsMxqxI/6MCwAi+5Bkjtx+0+k49qDd38Z8ey8lR1aLDOmlRNRHfmOSbYnz
KKXYDHTH8QuwiWE/MomdxlvyWsvGPGJ4pa2Pnr2hGr3F3EjIkx2E14zecmfeemyMs83oi30vh48K
libuTuilccUVcn1lM+EBkrJY6cpdg86tyWpGCB7Dru2oJtDshoLIv5V4+k73np8PGgMPCesqUWQn
dwFVwAWra6cfYKcb2b1c1qO78Mjmpwd3wsOqxQ538s2+PqB+F8tQTsgjDZD9vNFMTBV2k+QQSVAg
J6WIhSmVg5lpZg5h9R5Bi9u+wZIAYFp5MSlzLDfDNLA7oMN1RnDDAiEFPNMumt54uRXPUMqUj3O1
JBy26pvKJeavLqovpSySEjxlICUf9dwPfO0DPpWTdQjk1qUGTkp7JR+c4WRNq58QdXWZviuRM8x0
0SVLybCE6sEXhVuSlDxKXxUlpLJxDWfvIV811h+XgeqCgQ3MRh4gVB3t8NCUJuzb2nKmEtxYIuty
LOL6i1iNSMsRRp4po51tIV+BkThXJoj3cnSjxJq2hNeVeVYAas52KAiJ7WeVPKuEbh2MKjZ4TGfR
SkjXGj0xBLLfGomT3Dhp7W5o7uRGmVaRzyZaLrXDusvrRM/h1wYaWZBhoNkosFtp+zDL1zuZnHTW
uvrvCa3m7oYRKnpky2R4GfC9VYspb833tX3a9XquApu8Uv7JndI8YSeG3wniE4esOAWUp5ycGX/X
PZ60skq9GuOAuz1Ooyv+tjol1IBXepGo7UHCmcohQMnblECxgzvDuqxw6iuKGNu4NN0eg1bDMRt6
HQ3wuKu0Tvi+GFK4L0UwGOPZVOlE74n2K5F98PfMpZNY5t+LDa1isp9XqPFYkCPc5+9bsulXs6AK
yJ/PL3XU6gbpUjprYke9pW8z1F8QVNQxZ3sDNc3sb2IOo3CTvD55TPfSnmmV4iNUekwdbizKDCYk
Sj87yH2lQTXFoTWKsad2gP3o6DWj9UEM2KjTmSI9NVK/jKJxFWWC/JMh7T0W+e6ydoPEIhoHRYDK
SSpkHeVsqOIwHisWH1lUgsXiyVQOOs7SuMk0f9WvWyRXzHcadDmfOlJVkg8xE00sv4EYtJciQw8m
o78KKVJVk7AGwhsHogLPpRmAdNOpMtxKCew2J1asJWNXAsZCGvEvBPAACUZxUOXWUXNhG9ZIBE56
4N4+GQvZzSxGZaDTduHviOCI4mrvAjWO/WHUddJhD4M0rJfLNrBOwXiqElDHPQm+7AAXaWuOcA4J
Lt+qYBe3iACSHdJoS9uOBZIAFoLUUaoNWRWOaqFLxZGRr6K2UENBDI4ykhBkh6icjRR9I9BI2cPj
TDqyqRp3lEWVIhaZpiU4LriaCAExWUNi15H+WE5lOhRahMqLfRaq/8iC2Xo3WR4Ghp4DrpkyrKOT
dNjIpJurw8zAko68xpPiTREelIe3rV6R+pBXxBlNoLClVFgrQpK0TkIzKKReOkcBn6pnMMqzIM8j
qUDTTi5kidydZPHUyfJQeRepcWMsh7vSnVGOG9XylNJSaZngyoJUgjy9rGxhOLvEuU8JAlx4ndBg
uJJs8mBGFxm2NjzoqeaLmFq5mpVrQSafuUxQqYVF2GTBIu16CEvehT9UbZ0ii4pc+3Mpb3Z9cjAa
MmL6iNZLILbdW64u5svWFMf99C6Kp8qpySIQCXSF7wkOEi2AmHJLGomWnbTKjpyDgtCUBew1HDZM
nN5squmdGvyuvYMR7DGNyH1Bcyn9AZmki6I6k0wtg/KC+9/2OFTUd/qcWgZUJ+ms50oXL3mR1DMG
QX/rxr3vp1vhXiiwQovnITd2Mcq3xA3bbDqBzZySOUK8ic0IGZLO9JDRsGTSWYUjCGy8D+YNobfG
BX5+6kN/1/kvmliLBkcyK0ddZBU9xAldt/ZOcJyS5U0veSu41mP7c6AJWepmbyNw7rOPv2/vXmMU
gW96JDIwH3N8AlZfg3Sb4y51GlfFZVk00MCVQatypVnlzEx5zfxHb2xBekQ8woyOGQdjstdQXJFb
Q+vXW3KZFUnrf17pFDzkBA2RoEQjttpSVocKlwW2+d+/8Qn2+QGWAR6nofVtJnTMVwiReBVVomm+
1fHqyXk1r41vXwBKDm58GRB6Clmcufro+WcIkTsD8sY2Jn1R7ex0tYhXdTlTO/M6P7ntDXrpI1/E
tGCcm7vff8jXTFjorzhSGbQPeJ/ov2bwrlAsPK+ZrDPFUJMcuEXll3eZgEt1f2kK7Yigqkm8DNc6
3/MflmFqmuasLhYYdKGJ5YH20NWpVsc7mFqwmsOSZWCVB1sGx7dJWRTIo9JCq+DDOh22xmFCpWol
hxLDakB7+bQ4J0T99DX/x5flf8YvtdL19P/6b/78pW7we4mT4dUf/3X2Ur95Ll/6/xa/9e+/9fPv
/OtdXfLPb//KTfqlq3tsSV//rZ9el3dXn27/PDz/9IdDJYLt78eXbn37gg5jOH0Gvof4m/+3P/yv
l9OrvFubl3/++kIW8yBeLU7r6i/1o4uv//zFPvHDehCvr34orsQ/f/H/6ecUvF2+2L9/4+W5H8Qv
/20CAgE7ASoC7wXgnpiA8xPD+FsM6yAU+45h27rNcKiquyH55y/NcP8OXBRKMAR46JBcgBr2NTkk
/Mz0+RmZnUxG2QcoUpy/vn/3n+7h/76n/1WN5V2dVkP/z18/Q1QCbhb/c1m+PpnomMb9jM+hpwyM
1Rzi0J064x6x7qfecOqDm/vm8Yerot75x3cCxf0JfeO9YNKQQmPy8OE2RwLRz+/Vt52xdjHG8npB
VLM2YmU067x1Bnij7QbMQABPirnfMUt13+gMSQ84fcwPBBFVz81gQUHUZ+rhMSkv/NKhjkUMQ0IA
hMgiMV8gntrnTbN8SOvAuuzHXrtLRxMrPvQsd3kR2R+pkvwH3PHf0NUjBVmc4NA708vaCYCiiq0v
qYZnsx/FT7DOiix0KSlCF3Z0HA5ptLahrUGM26Grnm7xlr6bcPp7iSzsXUPD8T77TtKfpYHdh2mv
9RiyZJewgSwMENqpBlMqA+ZlnX2IqrH6uvqQ3dHKWtiXdmSdrmvaPnStt2b7Bp1achjXyOtDtxzi
FzJdNnJcljg9JvTBe3Qdg24ixCWwoBseSi3QcuPglbFW6ETjQFkx/PO6RGfv4tXlEL9+qeMWCKEW
tcfqzZfe4mvzE2SZLgsJLYAtGMxswLcdI4o7zpHxS7HARuQe4bK4E84Jzz2Bj8sh1kf7gi0wS4D7
Bgwj6n7QPpLh6d5veOV+HV28r41xDbDnidLJ3mMNPQ27bF6dTwPMStIkyAcOSNQxueYGYER86SSW
97TW9HhEAmUbBvMzPKlRIyT2aHRudL5FU/++r2cjByZzU/fS3vo23xutnq0Y6XRbE64Bht/haujp
B7Pus+FSI2REp5mZWG5xC0f+sm4YPcIgDfI87IpxdA5xmdspSolAg/HaOXhRDKXl1EfouMmlNzba
ttPWLIJCtnXVI9ZH63DkOwzvgHzY0fFE6HUIraP7zV/8GkMZUVGG8TDny87wOanCiEF3H+JK4Eah
DWnCDq1VT+JdnXvWhz6bknoXYJ2fCSGq9jJFfUfplhYmnvW5tp2h7Q8+DBYgJCmRgdAGZElA6gWQ
wkRmTxdcwo1Bslt6djTiRJE6/a7QxMqtMar4kpVGcWvrUdvts95f2qM3e7jIdnMNeGNNQ/t1y10D
iwkPz9UD0qoWZnRejN3e7Ox2Ok7Q9of4vh9QjQ+f2JTWpicaw7fJWBqS+aNdaKQiVaW2QOgt8u1g
uZCbQ59QimqXaAXKqkobq+QSz5yuPveGoXx2Myt/WjtCMfCFNJbhiH8wFwd7H709+HkfB0KwpDM9
duHN7TvYJfeWk/lfWBOpfdHgu8vFJZiVXYThYMyGsayfu0RL7MNg4kBwzOjKU+i0PrsJy6f8mKNG
eTAzL/f3s+3bt5uBcT6PqEVrZWdIVc+CmjUTIuWd7/ESdr0wBTojKr3o9AwHX2t4zOpxfN9Xleld
IDQesO3tfHQOPckEpEyAQZxX7oyBSb3o/UvlGk0armk6HqoK4+RzChFKc622nZahOjTVOx2lzFfP
6rtll5AuMjAQqSIAPU3T7mKjTZ/0hXy2JysLrK8LsOMXA3Pjtx1p4Na+hiGf7XC+Tje0JB4hHPlU
xvaxBc3QqIK8pNjMMju0q9vfRc28uWGPIVp7QIKXbuc1oq631OogsCQQs43kQRN/y2GBpYcMkSu2
4V3bLPsxyqb80A0FtYUOHDPe6vaKfQgOqoMXTlVEHLmP3js5dglBJwdzxtAINe3kmZdBvTk4m1g4
Ih0wfLWM82Bw6haCZmY+wQ40LXJEguksXmw03RpqdB4k09bjazTxqRFi/QcZfat0GPbATa32zrS6
+MuQRzMAne8nfgjtebrK8buPYANY85NPn1ucG3k3+aGABYhuwXgyDuey7P0Pfe4guEOo7OJ6QeZE
mPBhOx7eYnqsurgwd7FurMNNEThl/Kle4JW++B3OAd/aqdqWzzVzNnTiZts6Zoimb8bfBYqwf9/X
jrY5O9NhgkrMDqNp57AWjT4/kNIVp2/WCj9G1pYXbTGPCsFzAz1aUk0N1kEWBlO0PjVZPSMO4fMt
19nQLkpfq1P8ldyp8UKL14/OExK8kKQkq81XWmxQCC9kjhNZ3zL8A8rzAa1WPqJWnDQfyzfPWb1j
3eJ9XoXZWlXIJLQR2699PGgRO5Lutf37OdBFZtmWUxo/ovzIejbnOGvf4jQ+W3t/xUj9vFrxfz6L
erCiAw4kE1vJEJlsfm1eppdxajTuuYODh3enDVmBrzYkdc5QDtrxqTSSvD7TK4hLZ9GYiQ4tSm2e
qJbp+86ts7ECRq/m1n6L111tn1egVd6FVpSBAZS45kb2FZvLNviw9u6gQ9vEqqPYN3XXZl+2aTCH
d83oTubNWoKL3jBsMwi0Km1c2Hgmay+5bnpuKO5FTRm913Nzm/aBbk/JGZBwXfLpkVIdcq2cb+d5
tVwANLxpb9h/Z4D9TQchnfK4dO7nXLeu4dGncPBhn077Poe/xRXC8OZtHmA0dskQyf3SGDYKDK0O
svGQ0ol4+2EDlr8bV8v87BhY5X/rVjr6Z9s2yvHGHosWLwY383Ax0Ksy06HI49K5m9lGyc1cq7V1
z1gqEPQOTWd3K2p1mwzTS31bvxKxYCMrb/IwyNLyjUumEoVHtJLg0mEmnbGnbs75WDQJxlJlX5De
tKYkrFt9QfeRUXFEzFoce3mXmW71ccb4NiZtBwMWWuv0EEdJ8YaaYfmGbLM4rAPbFhY2jMHtSt94
kn1sf+iVbzuMnY/m2JrNrkGMi4SgsQ8TbegFSuLibNEtTBejFje1YW0uJhyRHys4PUY44kyN+LUF
jeoxIVmdIcWQBIjshnAC/6wzlyp0U7q8wHfe+L4eMkT1zq0GqxDD6GeSMbyvzZpP58kwuIB67CR5
HDXHFpPwYzYsX7dRG87wuzHDkVQPEWw3fmizpbojeRGfei8xzjvXzp6qOYk+LjmWfSICPXH3k49K
at8XjDrDaDM55MyVIlODEhHGHkJZN3PO7SI2DzaUfNzxy9FkQTcIlJkxxu4eFW5x1OGtfAki9zPL
pL9bbEPbWUCmIQOo8aZjSrBbTM0k0sgvukNijdvdymgJjNZtLuGYOGfAWtqX2Lav/QQHllbLy325
WdotwiJoUm2bX2be2j1grkG/mHqjprOLddkZ3h3fxgo+ItUcBi56ZQP1Byn2ZEunYSJSPOYdI9oZ
FWM4o5N720TatBfsiIu2i8HTkqp8aKJlvYlQpd0MQ9ZdVIVD8YO0dJ+tMS6GejCznVI+DXXUXK64
/XCy2R2MM1xxr43BpLcNkEijN9qLNPddhJrw0JIEgOavip94eLu9F4/DR50Y3B0m1ebN0jnNtwp5
23209qiiLNskAdq6S4LqvdlU+EdkmnZeDNE35G3l+RzgkE5lvOeV0y70u3o881J9fSyiZWuP0Ho/
OZS4IcD8clFVFhmdtl4M856MxBIbPs13n8cg8u5wdYO5H/TODZlC5Rl6qEdv6cqP6+RwfuSjRSSc
JyZ+bf21BVrawSyrLwHFi4sqKR6C1lh3CUFjKxYBsCm2cq4OmVUG3q5PbW3eQUZ4H6TtkIb0/vWL
AeaaHazM7b4x2EwvatuM9ubokE3kxzOgc58HYpO30n3QaANgF1KbnMcuG1620h/3VdWDlU+Up75r
PGUEOtHjFM5ew+35whEOKOFgzfjLD+v4DWOAKZakjv8ICfg/dvA/AQO3zUv1MHQvL8PNc/P/Qa8P
i++HrvaXXv86/fzS/dzrn35D9vqa9zcNPSAQzDWHuR49+vdmn77xb/gfiAD5+ycOMc2v6vb9v5ED
BD6/pQuYyxc8QtXs238zBRSseB2SoWPDtv1Pen3LfkWygnFIAw7T2OGA4aOefv4Dv81fCxuO8raD
SeTVRw/Xm36XF2iedlGLy1OIQmWsQ3PGzybUPAoMwFQzv4P+2AjL0nZwj741d2gAo6g8RuOm44FF
40xjtkXEP+ZbkyzYauX6dUUeBLZctTe+TcySWnGtwLmPwRhv2g678+5siqhyjn1DIkiIC5KI5vKn
zsVMxddelijygl0zxuUVjU7dhSKi51KfR7xUrNYTgYQFJ03oEagNom9qwdWMKcUHUra0DyWHinFO
lEb2Dh1U+eKibL3waXBGJHj6oZyb7HyxaBwOQWX7O3cYyPlaEZg9IOKq3s1p02MIg/Hwx4H4pssJ
jROMlmwk/q2OvOkTcrUR45QFSupZhLctesG16rDN6uvgG7XS9H7xNId0lXa2jyODe5GgR+O6S0lI
7MLOWWM2Tr33HzyyomIc7JfI3Gul1b1dKTWeqz5oLnqY4rrQA9bPOQfFhtK1wJYPGHQMGWOYHxaG
JtUZdYZf7yia/U5IYm0sn2CEXcVt57f7YTTHj4iX5qscWxN3pxmJv+2HyWvutrnBHwZH+3kEmiBQ
McP0i64d33T8c+a30Tb4aKC94WNrWE27yybfgNrgI4whmHvw2xCdp0tL2jjmjZPHxps2SD1r5xAX
04T2WnR4xUFP2M94fV1h4pI/eWZF2+cUxNpcTny5hwE51Rq2g1Vi0bM2cRkaSWH4oWljv4I+s19u
C14CW0p09i9C6EigbGaw6WdDhXjZAQ3CfMO9nZugTCFGdv27xQ+2rxNG2/dQJOzxrKyJDLvCtWdo
zsy5jA+uH7c70jJpM+wyLay3kZNWLzh81l/xvsQsa8LQ6KyJpqTcI6XMbjW3xlG0W80u2fWZvZjn
pJlZ58QzYc/oEa12Y23NWJHgoXXmYUT+TeTP7KwfOJ8YR/tNSm6RbpTVh9WPzXpnElQ7YNRtxu/7
Iem6Y2yY3rtyAEM4Ns7SWTsMvtePxlaP206P8wYTIb1r3tDSpzN3DABrp1dGfevAzxLmlW3ZHwhY
hjavA0BjUubl8wGXGXe6obu2il2VomthlmmsWOhSHvl7SIHI7r1tri6reR4nBIe88MFrwb12KNmy
ZQedzxdNFNlH4ZoRPxpit5IW+zbvwcP00oveLagJvxl6ZlpHhAngYwjPtKdhCEqCkdGHFDQ3g2eE
A0aCmGBqc/AENYqyNVmr0Q11YzZYhy1Bg91q3HRV4H2MTOZCYRUEUbHT804bjxEMwm8d7lg91U+B
z4xjltpd3+rYB0QGKW8Dvu/9rqkYnmORUhvkx2PFGO+MQdOemSTaO6S4A+VKrgNLbXiw3vitD7EM
ayiHzL0816rdmhSeEwI8nm/JvJX7DvZac9RQYb2DoSKaOrtv+ktcSrJvbt9Ft4R3YmpdtlG07oJg
KfS3ASLBZx+Xn0F4s5ICF2JLv3l7F+ZpEZIikPZvp4FxxHGo/Wa8GxLTftPSd3j3PqMuTBy61V93
HvuKz0i2j44Yw9RZmHtdq4d9UmRkd/p990S8YXfp9mQAhkxz59t1xO8QZnKHbl5LHOwEAz/9HI3N
8HFagp7ndeT2c9fqeZ9DTeJhc2f9iz+Rx3mYlzVo36aId2ntEp2JH4KWpzLD/SGcGLbXD0TBtXCz
sipvMhqlwVpvyUAvoB3MbZHuY9Mrx/2QecZ27AsKFKT2RXBL0p4Hm5Skx6ZH6uFX6b3FXANnEppO
jEl7Lyt2RT9l6/XmRARQLn3X3DSMj/1dzEP2qa+5Vrjg0qpdeprePDZrUrUMsJ1mOuI+BGKTk0JG
yjNQlhETQNAZJY04EbD7EukzwYH94ukXXjyP9rHuin7fe1hFXpBrVH/sSMS6j4o11a+q/8XdmS3H
jWRb9lf6B9CGeXgNxMCZFKeS+AIjRSVmwOGAY/r6Xs6IqptkXpOsXrseSpaZFCMwOY6fs/fa+dxY
8KJIZKT3FNqPSzFCySpYt67BqqfrXbOGk6RLNJZ0LNImBLrY8M6DaSnTvWzL+Z7YGzovDb0dYoKz
ZsL3bqFznm9peiXmuRnMeTTGqm/ELdheOe2Bc7nEJdPxujO4kBV4dJa0BRtVss3yXqmDYbXj2X8/
wfn/s26z9UjyP4y6f9RtT00+/Hr/Pw/D6/Cr/zSp0X/vVL35DF2Q3vseVkAcZ67J+PU0qgns/8vc
gvkIAhQPjx4V2ql4CyxKNJdBDlwg9qv/qdwspjSO7VGxsXgzxLSD/6pyYxb0N3W6/kTwW/ggMAdg
vvooEf9u7qosrLHWVHq/QisZUH/YwhUGK6SgCfh8TEF3DakjBYluW9ztYPOYw6tsE/MtJdq+MeLW
nsvgIsq8RW3LyGg6NlB11V8j4EAguOEu9sSbVxLz1W4Ndu4FHrcgcK1fATMDdV9lc1C9hqEnkp9O
7XT+DfnIHR7k2mLaAeVQYCe+zSyTyOVtWnmyFJt28ur6ykK4w1dOa8JAL+3aaYq/jH5s+Tt/u6T/
y4Dpc3HLFMeMbBcLi4usk7NufhkvEc1JM9LPwl8JwPqio+vqVu4ZespeBmdrnw75FK8AiPK/KgKR
7eQP860vo2o+Pwh4y9HMIpYC0OJX6TWZanS+TT9/P8mMsPhqfVkUEX1c7OUx4eqUNmK4xqrpOq6j
RTBoPfwJLiEW9R6mKo07CBYg1zr+2+/P0WcFgYsKXXtLuIV8QNv6tuQ++9sGYKaPaGfSMd59Q2qc
HgXeB9As/CDOHX3RRyDj7z/3y7XRn+uCzLJtyIfkgH79XAGZI6DNGb6nJF+Qro7Wtuq/Z25ig8ub
ilzlt01CH4dGeNayX978/uM/uxD0YSP6x2SMswPTH8/Q58NOvREuAeLNd2zvQUeROmHHQf2rQyfb
NYfdyOSvtTBydYt6KHvThG8PIQ0P+h++yed5K98ERZLL6Db0PRiZmH0+f5MBnGKxlE3ykwlj48kD
EXWI43cGEmVkNksoZ67Kf3vwSAmwUYHog6jMGPrzR2ZBllRACuU7ik2eciYuPuCUPTI0FDk7qKCu
/yIVZx2hK9tb/4UoNEY/uzFvTTGd//7LWF9WMk4ALVaeEu01YzkNv3wb4GkFu8nBgAUmA+CKM7p+
eFQMGLK+jdWEos4liLhfbLGZ2VHzrbycPKSHmqp0QQVpyeYhAsihnVheK+17RjZN//b7r8mC/vf1
NoDKZ+qZvGcFrOH/MIooXuDSRIT/dmIUmKo0OVnmPNGP31CjY6AUdtlxfzS4G/UfuYC68Ptv8Y+T
RY3A8N9hx04zAQXOlyUt7OiM0vtu32i/GazhBasXaqlxMQcoEw5q1/KVuANZvpL23rCiSkFwnHcW
GgWqaBJ0WG31yg/+hmwD+rrjpYs5sq3/sKxYXx8wXNHUqZhqUCiZnv8V+Do7UyOA5ztvPSG3CMWK
oReVuutW8JVNPHVLx5czglqLyFrcvfTKwnJdcKEKkbDVJdgojWuIqctlnXXNkLAFIDtjAEFuGtW9
X0fpSnHnkO5APrVRLFZDEzyq+K1lnkyMbv9w5j/bslipfAQRWNLwZZEZw836+aHhzmyY/IziJfBa
jzpWoOLgVkyoiLUIdw201jdZjqtnhXS/26ijL91KNGNopk4GBqmOqNnffzn36ypuU21EPEhYNdGH
/OO2KOeyr5OsFS9Cj96YKcLCdq9tK3OWS6dXC6cjgv+9PhO+uyx0BDLJcC5mwZ/8+7RbE+NM1i6C
WPZXvX+DpkEXCLM71lV0KJWnL0/bg0GnazMG3ngvZIEWEMVdOVH2HmM0cs4+F4i5fca/POZHhUBR
uHYMbBf+6FczHcKt8HoCVvxA6WsHWgwr67b7+Hi8LlrPHwKu51e0FA9889xodG0wCA8w8dyTUiX2
EeKU8cF12nW4khIcEtCMGn9bbKSwrs/YL0zpjyZsEvd5NEeNjoBLTp0xgialRPn96f+6hHP2AxNW
A2BmWgzOV5OoQ68ntSJRvRCkTiIdZGkzED3ThaKtzh1CTFkofv+JX1cjm967aVu8twFERP/4xF6a
ZGSQY/DDWZW+GdnQ6OXP7gPN1/XHzgO9WzgrN+GEkQsQLdZWbY/6/dfQ5eynVRFwGoZ5XlweKBig
hl8eitUZFdZXv4YY2NQD+JlWecavtst0kFhW9o1Flk/Q5ndjT7AbqvDMayHUhoMWe4RBQFoALca0
u6yS0H+YHVkxROonyx/vhxCFf9x5+J4uuYlMZPemm+R0khL2zzzsmcl92NKMCJ3zpCgH/eSPIApu
YZwE5Ho5pXTm8fD7I/66roUOLyjKDY6ao3XYE3xeBohnYDPX9cHTqBqTItaT0qaIHVd93yLbct2z
zPqIMZnLyOHuTYePytbwhb6lHdLU7eQhIRKI72vTMavlWS5szeXD49Wb1r6rRoF4ecUpx1OXTLWu
qS3UQTydgdXxGP3+kL4YThE4oB3ltcmqxhW0rK+OzM5pCBMpGvspHDKHZ2sQ7NAJRjQcpR/djxw4
RGsL3y3JZv2Is1bqJUUKIqNejcyijLdmYpA6AnZpBr1WURG4Z/lU6TiXbpkISki6mZ/KM0cf4tHo
VhqBdPYixAnTxwvvCw73D4f2pcrk0ACFuBBNLEz5LvXe56s1zCWdFtUuT0466pVqkB23Fk2jvP05
mGHJIG8hXRcXit3o92NNt4gLMpPhky67tfatgQ61gzLtiSpVcjpI23a4+5xxZTVpciPiFnMngmhZ
3SALcdRY0FjWaHnpVTBns88/sceyOBWIMjgVwxDQV4wJINFCd7jcBf90PD96KfwTfP3LMxpSLlBd
QdkM2Xaa/yh1rWl1/QWH+uNYE+/b7Y/lrZ2FMHVidpZY6/60LHx5HemPxDGOZZrXEjO/rxsvs2gp
IcUcPPbK4g4hj0PL8Xn3c37cQritt0smo6VBgi9p4YRXI+THV6Ster2fJOlSd0TGhQlOYHwhLAY8
kOO9rECnvM41YeD3A4Ff/s3psqXdpA2h0D1JbtrwFOnLQYa1vhAnbTpk92i8N+lp8k28smSXXPok
if1pz+lGX+pZDl6/BFgkLAt0wj92VJSDvZHCbX/MssVnqgo9k2yeZDKT4gbSBUP7XZdJX4SEGNkR
HWMpuxw9XqUcBEqCase4BGFKBFBSY4sFsYr65Kepo4ImLIH+tgxIbXp3i2qV9/VHvtD0kTXkjpZJ
8FBYNJEnkEw6bq/20+SF4w3QiwT/qF+btXUFPd+KmBkC0Y6LeVAyQaUUdgQdoUIh3CdO53LkYRhp
SxGJhOy9cIs9IBzlPvgVdHS0yLMF0+MgCOS0kNssSTqcDxmJq1UcrNW0rluZcSuK87lcEKKRvUly
04j/xtl6qMPWx8lv7fxZMTJPto472AhE2J8SBOWnA6lQUW4DCkm9Kj0LbIdR90eEVBI1pnmgR5zZ
+9ToQ9geooR//LR4Y1oaT1FrzvPjPMz06Yx+aIx73hiBevek78unNRjTBstx21pZ/y2a16pkVkN3
Y7+2LrS0DV1Ahzl6IBEThm9WXYTNO1A1Hb3FrUIOV6TIzkBTgCLVKs6GpOmI7WIfoEO8ktoo/Rv0
vsxcD6MvbLJOfmVh4wyc5dlyQuler047ckuvTCXgt5w8Fk3jChGcM3fOs+qq8cgDTXfFiGhwvIIj
meb5XosGlXefkMzbnfuFCzhzz73i03EkKl5b+ivGMAgQdeABTposkRqVTEinkeWHSRNOW+JSJkJi
tqPIlfedbCzfIyQL+7eRxJND2WLdKGQl/JJhgaTm32oFO38Mx39p5LnmNJ+Yc2tL+trbqvTs+4Kx
tdCWpxm9SRBDfdNYlpPU3XNH/V40gWlxOCkqVcN5JXbJZypReKDF0ttlEpMI7ooEhkhFMJpj2OK8
1ILR8RZtoJdHm+5IgA/kAOT2GbpUYqxEN1Q9Z8pYOpbsa1btLiMA2UkkHDsr7zTDEpl9ESa7qWAh
ABGTW1AbYpYs/ZWWEWmsvTNRUOXdloTNQobbBjup13y3Uxvp456WdxQ9qTTsuliyD+bMkhSU8waJ
LT/Tv4TvT8my6bpIb9LdDDscG4NM44j3J/C8Uw0lJ679gOqczNMn7T4EbG26WxvqjcMQyZqfE8dD
PXHPuyLgf7xLem2pI8qNTWZj5fryWAQ22N6/rGq2mKpgfivwJxpoZLkURgO32P3VdWxouj2pZFRa
8RTijO/iPMw8RQJ166pOPQ9Fw8iQ82Vka3vI8CJAYgePrL9yDnEYaK3PncUnOPwn0JXGrG8wX8I7
GRlFajwDCer61IxkTocEADEIJCobR2HPxxLJGel2kpQOiCAabhn/zptF6z+QAJJETuxiDubXC7Q3
nIvT3ZOAJuRXBoWhD45AhpU/uiNZ6FTjRgxUuJpHc4Nj5tJ4OJ1q4/jj/z7Jx5+jU2ATHW4LwJ+x
1RDV84YbWjB0Bi+4cNAn8k5qO2luPrABT1sE4UeTRYu0jFuNnTds6XNSIhBKbawyA0hzG9Wq5SyN
do10iy4sPTbI2pGTjBFDukUXvWhL0A3FRzzOyYbWCp4g1rUTLcnO2aPFAh3IZJ0tAC/4a+bx0h5v
D6IsK84P+hr+xs47+jTJYdaQ/hOA7uRlw4hkBtnTClFADRccqYZsiOONtComQzohwtG/xcplz+fA
WXO4u5g86q9+PKHGOmlraUvqthvsAIUg0DpfbS+YxSHVHS2CwXPV8kwfEzSOvrh8BDjwZh1zFXqP
ipWDlyPF7u3JB9Pao/bbuSNoJ85IY+oKqF49fZoYAKbZ9MS4tELWzoCImz1DMZo6Z2W/BBYz4+O9
khfk/QWH0ymPCiQCAALxbfFLeANo4FQhco0GHK0OoO4TlRthRFi9jQHho3lMdIGMphNlhgo+1jmD
K925OZIsAsBWPM7oCzSMslyUX4T7kmJxXi6cqK9A7ZDJZpJaXkVuVY+bpIdGcw4mTvHzGeBC/qBo
9KqbulP8/xFG6ZmTThnp6OVXNyh8NX9ikgWfbmWwXZ/9Y/ZpQm42dwZpYj5N4tnpbFaYUGaVCndV
zSuWqHWjSchBQXYi1/mH6aPd8/cnj+epnVwMcHex0TJVasVPRpWu45zhouR0HI6Ih64NEVBserIQ
k/XZyULCZp860pgn/2w4HvocpT2nyBEz+g1ej+nUezt/NTUUZpCuPn3WjGQYUhXyA/449k/Dvpw4
A5ay9fEOR3Cm5Abn57ucVijQ52oFZhTBJ24i8rbzxccOLCw4mFt/sfQedvSwazycmixEa2oYGuG5
MrHPT2DO9dh6Q5GmI1k6vH30S8k6Y+tbIxXVkXtYo9iHnmzAcCVyDH+AxgZt5faThXdev7DSQH93
PkKYMYbpVoHNFI5efFFB//Eu5VJxlD+I/oQTfDEhyZf5TeQAzEHd/eH6DsrE8YdvZHbUS7Kbk8JY
sr0/CY8JI60Li1yRgCYQ+NQU6BK6b97VXHx4EMRy7P0jKrX2En27SVtiAkKnoTvRGFzpRDu5meM4
nFbG+4DaV0VwjaSYpquwik4DUJm4+i/GJDQT/ZRzlIgGigoCPam7VFVOvUplTW7HJF7Q7ZPm+naE
ufrAtZdk7+KSGIy/JvJ85mTHGw1H5Kav6H8bxGdagXymIzmVw6OZdkWKWdlbyOm6nwJqm+49GvOx
s3/0CdNo8yBLNWJtQSval88wdW2XcE7eDjObfctqqSm1ZkpZiru8hgMYj/xLIxg3BJ1Qf5Im8HEk
x2vZiYIGcex5jmYoHmOeTp7raEn1akL1rx/e/JhzREAX5ywpbP3vTkFQRHLpH0ywvvA72LkP+ucr
TSI6IxlxSG7WYbEEavcp0E9lVOv/crplqSlZiSJgnfynYz9cL6dGSgD0IkkQtWxphncqY66Mawhx
JRd6WXXw03SMakyNVbcDT8hbl7IMVsNqcn+7JvOHG/qW+tjKnEnjy+mDPAlh6qHjVjEejju2huyp
AHdTI5T7rTwuWHgz9G8mvVg3ow2yZPR3lD5Ek22dIk8kjbfz8RBCTtExQMPEFG8kyizVcQKZi/zz
AfSP7qmrjwfOaEveI5t/p27BaeKRbKZZ35Mo1sHYECfaN7UGYlc8jfvjCaEPrBe9EgU7v9ftLaO4
zGwHduMfGl9fNvT0clgf8MHZLG6+9Y+2cjYwQ6BfbT+ccsSCNCUJDAMLy2yn87jMDVYQ/XTh89Hf
/fcNBd1e/x/zqas/Hu6c7xFv5Fl8/pf2O9morTH1Aa2q49JY0APW5/+DOfz7j/rSQOdpMtH/8Vm0
rPh/X2/r/zaYm8KyI3zPav59j5jl3LZxJxLXvcVUqO/uyM/0RVV5wRVuXenynJwWx99/l88tBA9D
Il0hnIEhHCmH+9z+/F1wk9q0b4v0IWKq5r/knqWLur4PA1L4yAH843n+5wfaUUTjABuiTXMx+tJX
JLfMtKraTO47PMT+S1ryxj8PQEfptubHk/37A7Q+OxH1EdK7hfVn2eTTMY768oFzVbhpM1T+/WnF
ABT+EQzgk+ji7We3D8d9IZJVflMTeXPbWjV6PScc3Xgw+hWN+h+6cl+5XRismcuiqCJjBnEmo7rP
53yJTGMKFqe7R42pH6qJuo5nfFZlwrqeEwLHJchctfBkRg4vB0oLPE/8UYDjRCiGrovn06tBYhJ8
wtKyxCz1HT/O85FYN3ii2U/G05G5LY7L7O9P69fLyIVzkbhjKKUlSyLMl7MKfqMb7NkYb05IbYTQ
XEHRe436thihcq/++8/zyDI09f983/9yzgLMD1xgU92cXntzmpFAarasrO1G9nmKafc/mpH/RWDw
9fho+Vv4DHgwMMS7/1gOnCmhEz3mBa+bVG/NjtFvQVnxXJzoKb//wM/rD/1ZjQWEyowohbEt//z5
poDWMufENJRn4Mhk6cVBXQfOywno999+FJcuZOwVuuz0g69LXY1sbcG58BF2y/tq9OiOcB/ZgHj/
NAL/gpzmt6PQiBjGcxbRtLCyfj4sXF1ZUswi+olykPLt+FidcvEkPjS2k1M4Nvi1alfawSZAu8Wr
kPBvq4+xAc/BUzGZLIK/PwUnicj/LPhIrW1OQYRw50MwEH4dY5om86Igx8UrcZ1l/c72Zq2SUKZr
q/avfm0YtMdtn9LzjTZ1srKL3Qwkm1v1JVUEom5t7RR0pK5sl56IeVfjsUnbs4WaxWtvkjkvrXmJ
AbP0lE8dMEtSWQvbbbqdjpG3B2z/pt/X21B6tACvnNlqAX9Gxzlj6bNJcm6Thkim+ZokmTFCyqNG
Uhnp1QCIc87YAIHL21ZGoYM2T4UTVkFdKJTHcoedQ8hLjCAEHs7jFqj8OJtEPeGLitmy6vJkGm2U
dGetHbJ/aWzF6ab080ncw0Cki0zjuDKfYi5NEVqYA8t+qK110/QyavKtL4KqUJt/t2KQj/M1TgXW
xyPExI+MjO0KHJjFK+hGOl7seUrf3omw5SPrkt3OiO7bTvI0rmaCbPMDc4aqqJ4cyvHIufGXIXIF
gUumoZsU/ShpA5/AINgIe6fbkpVU0w6mMxQw/cDfMoRtAlGuxW5RbzoHVZN9F3URCuhd2kHB6B6R
MY9oP5mD6EkbtSlBMjft0DPceMwFXfB0y32OzGGfyc6yiri2KIb/WtgS9+GFh23dfrG8eRnCG9p5
ifiGpLUo7V2Bd8Nkh86CNg8xNABm/DusI1zb7USYqFw2pkHHZIT6ZlpeGC/ukkxXZdQP/bphTD7l
7PKjECPPnGdmf/iwtLz5aBEXFK2EzTQwkwMgn98bOkKGQsfu61HgaY3smNOn/lVY8z4p9thXfFtR
3Su9yaMhr3epCxgT/jjeGtVHlUpoM2EvB4nTTCELlaZfW6ywaRvwNWwyj7DJGGP0yMulDR8EjmpQ
krkH5iVL0+nBW3Kv2C75lBxygmDPctNZzzGPjWd0WNr7QPrg5CMvuwnyoSLg2R3lY8JNfYayt8Wt
6NrZWyFF9T0183Y7RxbhJiFK/wObcFpddkPImDBfSAD2MY8L/8pHwo+hKcu4uqYh90Uwu7uizdXt
WlQ4Cakphh3cJ4KWy96vf2ZCPRBSIC6la6SX9dgPOxTnM4JNNz0bWxVtMyKFvwUi69AbiPw977tk
S+QHslO3ge6cRN0Fed/1fkkaptONwHRPfYzw2y2aYD/xKzEgLNkbcBh1QI+R4CQqKxJFrGrFvV54
+4ywnAeh6dibCrJyvzHQzj5N8xq+QvvwaDGo+nEK7Xxn2oN5AW0iy9E7G86VO3jrHsZb86svguQb
TU3kutngRO8WIyj2WZaw7rHvZfleLI2xs2AX3PejSyOEpWDbL7O6cHqJBtersQAkAVm54fd8tKPl
HGWE+tnbbmHtWgTFbL/yOls2I7SWX+HgBfWWUD55UUfIJLauNRTfZniQ7N+IGfH6weriJMzaV7Po
xRXcd/Oy9y19hyaenu2m43QxU2Zfm0E5wnRojYu8dDKslax+79Y06Wz0FSzxZkDv+GMS3fSrMwzE
6bm1vvZ90dooHQSyxnXtuXOzCosGSi4IQWLFhn/hE6uMWB0/9s1iBSzEbPXicXIq58INzUpcyLmT
e1so+9KDQkHqvPfsTctPUyXJDY49tRl7Bb80QG6+SWeA9VtvaR18f0NzI8gN/bGImVoRct+Q9kjs
0WaUcZCnCP8N5bivTMwBeYJYO7Q0MDa2WQ/fZqspv/XwV8u4HIb0qcuW7rucQfNtOrK2YnwMgqRo
vh+TYFjfJQ/enK0YTsLpLrJRgsfNOhavBVDXDcOn+rlpwRwIMVrfIoYb58KWYawkKbVu3rivfejP
VzAe5cg4xFV8KDmgiTI6bLoqvfK13RhTcxm9SoNiaxtSNxYEz/fdnT/55Z6F3vfjiFivswFD3x36
ITQnUyaf7LYRh1HNFu6R0X8lH/lpYv/+tHb1Gh464S6boqvTXwsn5JANgVI7ytMFxxhO3o10OybJ
JUBJMxvHcz8qxaHTBBFMln30FJEK8wag2HmExdi+jeu4/iJjMdkCG7evXQQPB5BX9rab4RpS9xob
D+PSlSH78mU12+bgVBbi/IY29022mC7vMnzdvCjzkD6VV/pn+LiSGMl5cSg9JZ/QnDl8/9G+sMzG
2Re+0/+gX9jdRRD4zqylih7qWq6XgJ263Ryw5LI9r3MC4U1A88qd7po+kY9gNN2fTjmyONjdMt4Q
L8zDQ6/t1nIGdTnLYDrPp9nBp63C5pD4tbtl247yk3ZMdL4SQXCVYCT8Roh29hTS0vnRreHwyAs/
PeNhC65XyxjQVvn5vooS74rJu+XEQx1VWBuXxuF+h5G6pkZ7VzIauINPiIEHxYq5l1PR/RCDcrH6
IkS/kpGrLhFQYSMx6vYxddYIHmhazzsHXgLZfDNhZ3Dtb8MxdZgYSOPdSGy0cVeL5655FC841u1w
Gyha7eGVplkHw85ssZcMmyoSydUEr/+O7g9mYndpnqtBvvJ3UhrQufUM7lZtAdcWN3NUIAvFwZ0D
DxD2C1mfGGSrbDKvkSCpp9wex+6Q2RV2jiizgkuXhPBwH5l1E13UWUh63kwE7WZkDr/FAlQHm2KF
Ob2pnQRujIEO4ZI02oBz7ZvTIK+6aGQAZc3Sms5J0K5vndk1vgVNlIvYn2XWEqEt5H2R5mO9YxS9
ZJd1Xrb51pCNh1IzSSzjEIx9v94vYSNVdtClh7mNOmiQLURS0U5peVHSK5BVbAVULrFXq2QkFlsV
fewoK32cgrVdYvzV/hUywsTaThYl4uVAg2B4BpO8hngSDCkGjyAIM22QO50BIw4uPHs2m+JxdZbE
HjfL3JmRurA/MuTBc4zwOz+y5bOx9xQkAgxTKIPSCj+zNAinLmPDjeaH3EHNs7Ezt/rWLhbAkYkN
cBFDB7BJtgdw0MQ23pPgOqhYTvGPd+uWEMD8orAHIKNWUF7odIq+uK0WvISrw+knnbve0j+qyUnZ
LML26tthcIsQAKhf+HixG9W3PA9QkbtYwR4CbmWRAXpVZkyNwQHQfo7XYSZX2qkXBlJ408qzJneh
EqWTN12XOe3bbUEw45lD3iteptDMAlp1hbTOy1RiiRLKCxZsjEzlfYzGN4YXzYRPFwlonsAtHRkv
9BKfLQxb72NEaeKQr2cf2jaxnF06ZrayY0q4DC4jmgEkcqCPM/9+MVwgkHGnwiWvYlbSgR9oTSOf
858sQl0IQUBUYkMotjVHu7ImqQWEkQ3K1Lu2DHzaTwyZ6+Ss6EL3NR3Hl3XN0qc0Ey8pBksNRpjq
hwnNyQ4iujyYvDxAAihfMpYL1ssKN/ONBLmxH2G/xKITkG8C5KNiU9de/SCxwm2l9JeNCnOX9XUc
6p9Dmqz7oIUa1hG5es3kMzRjYGkE9a68bNy7qM+chwBhk9zmIz0o7gdumA06vendakX5TYDnCHd9
EKRXPfDIB4WpK92pOR2Tc7rZKVZRMuvP4Y91W7vpqn0JZJfdsWntgBm0lyVJt9d2ObuXtmCY2qY9
Q/WIbdHWtpPxtVGBOqyzjVObGPKq3poRMSg7QfjqDbrGaTgXEspwhFF9jrsyLWLX70exiaw6QduK
UFORD8vB7Raa7w9rIvP3hHl8dyiY+20lD+W0WZdS3vCW5+Wf+2W1zQvqC75Ccs9bJ98rYnli1Yjs
uchT64WO4LxHTBQd4DHU+0AExZ1RAJMdAf59h9TwVBUo1FI2bvsADO2PdrIHYOdO2/5wzEReKLKy
5k0i5yKMySp3LxJAW9AJTDrv+TzGbMKd24JtiU6gzX9CkwheyiS1vpcWdIORifLWE117DrBqeWYo
YJd6TZsFACCzu8Z861C3sjjqm9D96ZZ6k740tX5rz3b/1gJCzHeVnzOgpcnd+ueN1+Rt3EtMvszA
VqgAXTAVVowJFsM5aZOFd12J3n4jQgVvrV3xHeByBVkYl/zemLYc90S2CO+c/E8bsAWgl0pSa5Xp
RS3a4V+CXVsWl8JxzBdevJOE1htO45kxlBjyRGGc5Z1nP2k9A2E6I7CSfDFwQ3lz8abGUPB6YOe5
b1WCSqtNPOeKkaK8FAtil41MKWmu5l6Jt9IeZrLxaH+Om3ys5p/DsPCs8FCyT1OC7ur7yDQNolUx
jrumGJ0LmucpUq58XinmkbP+cpG2Jvs6yIZLd2H/tjEoR8geSjrD2xldjRbZXEfvGeho9SMQ4xyX
vdNvK9PAaKemwHpg6hdGqJWo4eAMTll1mCiqLlj9mmk3d1kGvnyOKD1RlxjtjZNN0B8UcYbdZqlN
GBtSjDgfUMpwEwF/rbPCLcd9OvqMeOoyLkqKNLnT29iRPIcut6mpnSZZvzc9oQm3QFYm/JBjn5Qs
aZFPSFEsLZVWy8Ew7aJxb33lJOGmhCXkvFbIWfE4woaZiwQrXEP45nWZtX4bxey2Z5eE0pX8LwKB
eeF6cMqZq8HTUqjM3WXbjEtSk9eLt9Ex416xARN31UjXysG1l6pI7aUSQIvStHTbFMevKRnv4BJy
GrkZ5671h31Krdacq0wZ9V9918+jt8vQZQGO9AiuKh8S02YmdBAIuIYGgolrmMVdoUTJdXANZFwK
SpZiNgFvSXL4v6CeBcREiL5oFkAJ2ex996RnZw/HJrIh9CAEJ6Ju2dpWMotLsqy0egYdg56i8Byu
wXvqJubsH9B7rzxvndVH+Q8lJnhSmyakAWews02KCY6aZDkenlVGQyG8Gigo5xsT6OrixpB+VVce
VqZuXC1eeUVbvDmhasZau53V0lw6isNbN5AHbbuPEeM4dfLgDB7m952PgDZ3LkgFh3qMPiofqHHY
O6TdXggoTTbyQZhvqKOuSThaKN1FxIq5RDlFVOge8iGol0XQHR7p8OYxUi9VkXmUNjOgyJ2YUAJF
9A6aNrxaKf3CXWJU5JpsBtJdMJNbbhe5uwBaswt0RdbPIlTVk4HqZ9jYLaa4jat4dnaoYOp3syH9
jOmRmcly1/p9lG2BbDaB5jR1DEVXXy0f6v+LKE/HOw/V7hn96fyqNRMnLm1fXZPZsNQ74dSIyMaI
AbUwqocimifwI5RwII8asYC2AYHfHORgoq6cQwHJCGl3+S5WE1BWIt0aSz7vUaynzrrc97kxgaeb
jGpHBcoOMSmEB5jfd4d6m9Th/AZGacaZbgF0t+5DArCxpudN81MS3yGBWo9sDZrVGNmNyMLKdpQT
sj9TmVeO7ykJfHRcqKghmxHTlO7xjxGat6+VFSIasruoiRPTbdsdQKv+zOrb4Ac0OJeGpcYotDEN
xRzj7RIs/U0d+qba2qanhu9IMmTKxRGo/2K0JsQMNIBx0DvR3LpJ2XnXG7ejDr+eGQTOm8kpgx3Y
qOrCSHEY9wjCMX2g+RM1khJ7Uf02bDwobIExZAf8FFwY8qSNjYPm76wTVVfEiobZG9GSknsjib7B
jWk5zlXs4ZbNdwsXe+tGSRjtCjQfvwxEVTQPC5FeGSzD/Qubyyn7FhS11FWXY+dnVDD+hSS/KH9j
iXSWgzO6xX07Ock18s30PQX8iLd2WmdkdAnR0OVKoNVG5Ob0BKZN3U2yyjgE7HVMrYO6ZTUNYALM
pRfdW7QPg21E1MC5RdMi305odv41OS7+Rq/soUa5RYFsUnoPXZK2+wGezHdf9tYmCtBHQppbcQ70
K6jA0FtuLExq+dZW/YjZrGoQ7mPTj8bz1Jeo5npgX/0mTYiBD6eo0pINdsOYy4OFXHWg0MEGiEfe
b9MRnjA9GnwYoBxEoPl7ad9RFDRLf+0ooa5S2xrDremlIgBHVInHaQ4G1NBDw1GiUgheXJlBsKsp
wG9h6FLx9qFL5Bk1NYA6v0wiZDJ4r7MtL/QCRRjtkjuSFWxIt74Q/q4cEf5tHbPOd2s383dSD5kf
cpZabEdH/DX1WbOzk36G/u0tPwJWi5Hw10YSvd2N4X3vAZbn4zzSwA20RhdObbfXTpXYl2FWlcFb
ZMCT2kgriS4NI7PfliovL2ZD9HdoCMmUzkP7FbeOgv7bB0TAACAsZEyWQb5slQ4m15w8CG0qy8OK
9Vc61WVh2Yu3H/zJezaSTMw3dK5Kh2ZAqzmeorZ+5BFKjE2NQOSmRflCpBs0BTYFkY3boktMj3gs
q8geS2AJU8x7k6qO+nybObIDDMfE7HZyJtrQEBOSmxD09/cO9Ue6GVX1w+nr9rscWtz5eUPvEaUn
Aq505Jav5I/UmExgiz08UoPK41oqbEc9fZeXJlXGuSx4qLcyL4PbQcEAGrwOD4oMyiv6AsGZkZjh
Mx3jPOA2SP03Ya/O/yPvTbbjNrZo2y+CB4pA1c1MJEiKlESJqtzBsGQLdY1A9fV3pnyeDxkWxXei
d8ftuogMBqLce+25olWY47sZfMR1SUm7fQFpLJfbmlkj6cFb9eCPY3A1OlnjnXagcQNY6nCNGxcH
33dU8eangeDWaWCqi2PvuDLi+mK9arY2Q7O4WJ8z/J4+h8lkwR+RJiWdbhnVQZV8R+5snoQrpg8B
1/3YEon1tUUZ/9nkf3EPGKkRSHOMz9QCBXcr4oO4mydWXSD/QDg9ve2kuSWHYGpNi3Wwvw1TA/LD
YIk65jyAd4LRMpw4H9EM//ft0tvDp4JgxylYeagAHm92XBis9qMRVOL9hcRQQw1lGLuuATJ7QAFa
Os63DUNR0AUlhLN++MoBVdZw2gLqbPzPvGjbuns3iBF44pupyHp2+REaM5qpAbA3cWp29aLuyTWQ
CG3fCCr2kcUsNjUk9slpzXXKrk2IsdhpITDfpg9JDq/xm9uItrwq2qCexDERgzkZp2B2BXX+f9sM
k2sjD1aA5/TME4JAa+faGJhbfhxKbzDXa7mtRDEPFPm7ZyGaJfjdw9aXTaXvymqFNuZjROqeuOeh
nzgZm5emCG0E2i9k0lzjUXtt1GizaJDXCxeJata1f5m9sfnjiUQrAsJo7JYNf6ID6PgSFVOXJhbJ
jf+A69Mi3c3+fnaCiSdM7qzeMHxsgyWZixMJ4oB3H6VM+Vq8Lop2lO1pXOAfWhE+5XLEZ6vcZ2s7
0AqAEvLNgivZYe8ydoYr+GVuER6JWF/+EuGlZljFWbrOfv9JGuluYyCfYOFeHdDo+976yphGHsyv
Cjz6Ku+4Atrw5/Ov03NPs69kDfHn8aidDcm/ogK/1OA/VkjksLx8N839P8u2uyQ06r+FH3UZXvxK
jPbCtfv1Lz5Vn1x+kTJukpWX2mFSvhdUwONfJDgXTNBam7/qv38R/t9FgOG4zUBqfvQzIRHBzeZq
UPKRFyQF//6T/yfO1v+TxO1LKv+fzPy/aA7RuPwBCzB/AnK4/C9/gxwc+zey5igQiZJBzIe39f9x
HBzzNyz2mDt+IPzQpBj6H46DAaib/D7J3wAABBLsS8UnCdu/kdv+b5C5KHqjxIOKUNez/xeYA85+
TJxHaWbCBxdLODL7lwpO3hyKcIHqJMfukBceUjMlSt49CFQTRKpxH9vigbgswKPAj8K0Ebx5iuYN
Mer8FaHb8nNlluHvqx1s34yMQDdiebs4YbPU29dtl7+ZpeEdtjYH64XNwnEpsk+Bl7MJ5V8DD0wP
tR03yN7zA4/DCPA0NE/3gd9yY5AJ1/Y2nKWXYGTchK8KW36WQ/9Wpo533IIsO0FlWSN7rh8cmZhH
Zx3ExxrVYZRR0l6BFp1qQFgAcSWR92DKHoraTv6Es7SOx1xMVft+zRpIqyTNZ/sg4I69BxGURW5F
LQpJq3Q71ovZv04bvya5OUxvDZdFfrDZaO04SJYZVuKMHdRHu3Ua+QCLcqmOeT9secQT3Jr/FH0v
uZON88zpAN6+ORLgNAyeoInlEha0KAU5bdNi3VFr2t9OXmLwt1LVOn+SkBjCCBSnF+clJy/ZlNTk
8jSsNtcqOGT3iG2WO5QtWXXwgtbnyo4g5GQ7lOpFHUHVh53bu3ztrA0JvsTnudCaQXqHI+76kcdC
GLVUTt4Rqo/57Xtwf/vBbzm/UtKQh8U0xit7adNbpk7Ek5Ov2BUXZvAQXhtko0gdjclVH+THhWBY
U8DdkdkV9yxxznDAOy29L16RQqVEhkifid/iUD70fp/ihzQQAZ66cz7v+71vkZ8iZPkJPX12eU8W
8ZBDMAURCrX5RLmPSTERQRHrEy+esP6QmTXxfsjYGS97Pw3BXRqNcPry7yqy/2mv+7+OFmhRDfb8
PnXd/KmwAi///d+bVOj/Jiz3gpT5QYlxHQrQ/4bNeMFvGPFaYXAhJYB2vPyb/8BmHPc317QoSvdd
7ngoBflX/9mjvN+A+/EPORphsnhARf6XLeqp8IhwiIANiI5L2ZhCO589FO9+ROkNj59937ZPme2t
rx8Nw0+EVM80Ly4iyEciR4xty21ZGz8i5jYM7xbE5elDuu7t91+3z1b9aH/9p/uqXiqs9zK4COai
0HbH/R5/lhCFPjg7Cw0B8/jAvJ1e4r4898dcNvlHf8wF9VIsaeNF64hg7BCYTjoc2s0Lfv/1H/P0
sPjvH3P5Ix+174MA7grYY5Gk+OcO5LQgN2AWpne7Yeuzxoa/e7wVtr579+sffO4PulzAHv1gF5jd
zCPOi2Z80debNpOJPFJUmOXRr3/gqdb1v3/R5Ycf/QCWPYs5SVhqS4kb2Y23OYl97MrRzm6x4yns
O0viXnfsx74BWmASPenPZpPNw9Wvf1+Rf/63A6zGxx3oSMKV7ri5kUzTmWefHcS+Y33vSqcnA9qn
y1wf5OYbt6TurDKSdtvyHDfSwK5fkC4+N8ZcTR73gDLjeoYizBAENnC0of3uu0v+wt/3XOPsDo8b
b1mpS7BNsOrA53422609JLMs3vx69J5rXdkbqqDIvdEZ3Kh08vwvE3eX28bIS/n3OfDEZOaxTcgz
zV+uZk86byxkPDLXjcBDzh8toOCHNdl9vZ3nAmZ93PpQLUXX2b0bTa2x73BcDO4+HsWhvmb3ld0A
ZYEFXbVgNyAlUxw3z1sFlYIspdOvh/+Zvc2+jNujxYN+bXHxlPNjKtP75B3PUwr6nH4PTXKwWejf
bylSwetf/9hzH0PZe+xiA8IxdkaMMs333o459Ywf64mKEb32la1mRLRrLquLcxPVnNGWwi47kPge
XyJWPH0z/rPQHWWwwrYUlbS3JG6NYK/Py2B1c1Qtm5VTkpSJ8IWP/tzPKPuJI/CsXDrDjydAqxMW
EG1zKfCkSjPq8mlZ9da1qsfv27lPnLUOYohD+0M5bNkbHt3hw6+/xXN/hLJroJIKLJI+YWwbK0lD
YGnObSqoK/xEDggnk1//ynMzStk9iHN2ZeB3YN0rsV0b9W6+CalkfOnJ/kzztrp7JDnC+HL3Yol2
YUXjs4ov3t52kVbvL4Tmx4tPoji62G578YzNycNUpYgWpOF3LwQcnuu9snlQh9Zs1VYEsRihhEbV
FqzGYSTWtGv+gLKewf25FC0z+iTN++a6s1zSlEPh78tbvQG6TK5Hu5Nvbw5VQCTSUBPkH/1gHN+u
edpvmv1XFhqUe4fnvOvj8Sim/GranTU8ZAiaTb0l9sPh7VH/1xynhcke/BgHmk5cj7WNjUghxfDS
2XyZKf99+v+zI/2gsjz6gY0wm4k5LqK4ZOt4dqcU3rwl6Th7N+lEdjVaU3trPld14Pwum3RpXtjJ
n7vz/DDlevTD+DhB5NlR3rZVgN4xM8bE52Zfoh6NgmkpxATBDNelY555XX0uSZKDrBWL076fzcmT
egP8A7TzqBtb4hlEKYwkrn3e3E6++HHgE/z+9fRTSgv+GV5LWaBUbq/4v/Rh7Jg7XjS7lcxIeJN9
r646kjbbm5Sw//fOEEt9JXYyZK9XMCrNHdyfoPhMsS/GFb/uyjNr2VRWgtPBfJ7KbY+xSRGwFjDl
GEFk6m2jKmolaOw9IAi7x8YEu6J0JK7kpS/0+v6jSOnRRwqawkW1louYfNboHL09/KtbMWvX67xa
91ENjmdta+HHg9EtMVUTaKRTJ0j/1Bp5Sxl52DNeUFCnG6fdGnxxOZlfj5f6ab3WL9/70dj0Djwx
kBdhjEOdSQ7Vot6dWrxhG19YIc/sEJdQweMfGHMgWvY6BPG0LZQ9B2IYzK9rZ7FbZDYu4fD7EFke
bFJ/6beu3kkE6P1l9tMfBt1XsQAGL/aCpJaHDuhgfdgkhFLNaaXcMHaxlz0iNj+SvWtF3jZj6A4Q
66TXfeVm4SUhSsh+3eNRplNMiQ6+feinX9g/n1vOysWCBAGeWlyz4wLL5KM9WcUp2Vpbb1KpLC5e
bG1g5e0e27x5UUFbn5pUvHQJfq7ryq3C8rqGmu90j1Ow13eoUEyuFhgjFHrz5oJLfjxhs0JOnYO3
QQy8NLy257U8JQ56FK3PairLoaBsw6T6fo97K6/OIynhI+m5/fzr1i97wk+OY1OZ800CL3+3jCVe
DPcvnp1or8QEBSCeFv8l+Oxz469Me5TQc1PgWBaD38AubGqLyCLpqPccN5VpP4G+EgvY4JjEqHdN
1gwh9UbC9dfj8/O+kxV5+m2tqQbRtxcyTjGOepVDorjr1kqr6/CAnzbOQZ2UCB2nuG+LxDoi2kIl
k61ldtLrvDLxoSiNuCcS5sEXaL0pp3S6pZyj0pqYZJme9p74qDFbspjQvEHIeO8sZlC9cYcAhbZe
95VzrLSAK6SA5LkSUtdbdu4XLDWaFyb+cx/28s8fHWMudnEiCJI56uELHYCFUnMShlKz68qidboC
L6MiwK2sMb4MiPXBuOLiqDcuypotu30wjNH7T9eR8OEOhaZas+vqaiVfDojHmqNwIWhsX1of9QdG
Wa2lOXdJNdL6Wlyc0APkrzDuCr2+B8pqJTMVtKZt0rqw/+pzUZ3TPNWLbFHu+XTGlGtdBXlK4+Eu
67gi9c7LC0ctrY8aKGt1xd00qTBxi9wJo9XVIjNogejROqLsQFmrddbZDXXM+HACcDwsWU4B0W5p
jrqyTsd9mLo2W2RUA9HAJtj9YsyYbeiNi7JOzcQdnA3hJ5YsZnMa1/yPUe6jZuPKMu1HLMK4Tcqo
8MIMY6Mcqe9AobVe1+2nE8Z3CiOFlEnXKfu5G0mPvMXFtbrRa11ZpysElIbEOgJYa6A2dAfMgPMZ
Zm6j5pxRlqqNbruWXTrHm6iRLxsYHMUd+v5vWv1XDbetPLGHdq05WZOxuqHqyTqNgAS0LpS8Xp+O
PQgILKs3VwKYc363CvseEtS9XsfVlQrtDpkxjop5Zrxme/yCHkcvfAe+6Gm3wzynVqbxp7hYMhiL
mfvQlkmr90F9ZZ025WgMYSBxVMmpWqoK/5Yi7ZegBs+cp76yTknfLh36QCNqqvXPfLM+UfD0Sm/A
lVUKiC+FxYkihGaRYu8UfqIKGJ1Ub+tVPRnm1JVZKYYpvujiP4uJfeAw5ruld9PwlYUq+8o2q4Rq
57odKBtb/a9Z3r1EM35u2JVFmgR578/5IGN3G5CN1PgtUyv0Qub1mcY95TgNG7h7nVFPcTtM4V0w
ptYdqPPuk9ZnVRkTNgVplMnnTMcMXbVTL5/9INf7pJ6yRrGLCouEsiJERPOldnj9UvXBW71+K2tU
LEDWKUeh38X4AIjmzhXjnV7TygptlwSirJNSOJoYCG+L5DbfoXXqNa6sUMuCt7obthFBIX1Tb/6X
AMSb3tbiKUvUyLin4/8k4ypr7jG3OqPi1+y2cooKlJ/OSkw9Akd5NSxUBLh6J6inLMxucye8zXjb
eXV6C3s/boZEK80KF/LpPp5X05pJSae7+sM+4zvsf9T6iK6yJCGMAyct+YgiK2EohPfB7untU656
ZPZzuW6LN8XbWFgP+zbZcSGp9tLruLIiKdmCA5OHUzwaSAnsprwKk/CzXtvKiiyrfARxZRqRm3O7
NUzvD/DVmgebq6xJJnbfUzc2xVnurQdoGMYpDKl+1eu6siiDkSId4c7Y2Hrvh/YUEAnWa1hZkRkI
KAFPYYplgJhjcUYqfnrvQa9xZU0u5N+3rUnGyMq6q6Uit987xaQ5U5RlOUhplkZF40HlvqWA5Fsu
tkFzVJR1iZRsM/sgHKOhdt66tL3KWbNtVdRlLbh+wiki9Ep14K0M0uKmF6unNyqqpCsbxQzUUzJR
3N077GbxofIyvQuW6oa7hiAbypCVvzrbRNk7VhPUJHMDyvW2lh8+Lo+CLd1SC5zWWUOp6P4wFlSm
7ItaU1Eoy5PiS3PwHMZFytQ99RJSI3B/X+8eoSrfh2z2iemudHxd38rWvFnnXnOFCmWFFkBthY8x
RByUzl2F4DCCV21rjriyQiWVZl4o5yk2u+pewKcvhkzvkiLU9YkB05ZS9hRj62Ufl9rCBkgU3/U+
p7JAN6LyI6UoIwID70s6rje5777XaloVVq3YWJSBbQzxZlXUkF08IZq60FNGIK1/euK3IFfCGflO
TBpmPzV7+9p3Rr20v/1DR/9o/UiqDUvsVXBJQ/6C+bAcjFcG3r7v9EZGOT8Xw2FXFJIvOm9/Uip3
v47BV72mleU5cfBQE9mOceml79auu4YfrTcPVW3TTN2NV1RiiPe5z6IZGvDJqJpvev1WFme+C4DH
aznGYdYdS7FRq/rStfPyp/875WKrKqbFIB48d/4QZzW058Pge8Vdj23IYaHSYDvq9V9ZpG7ZrE3Z
4qtX5c7vVSY+GV2pd/g7yhJdUTxWng9qwLbn8WrGQuFgzUIv3YUTyNN1lNqZmw+OTceF9QmbtOYg
jO6j1qCo6qVspSJtAGcYu3Yulmh3JOXVTVBlpd4hjdfpk6QCDhVpIIOKKbka93ltP+S95lvcVtYo
+DmYohNNJ1t4T+HKm8Tx9NJQP9yuHu0ueE8ldT9vFPwl1JcYgT3dUxyeayl9bVWvafszpe85MzEx
KT3ehj6mHkhPMGbbyjKtqR2a1jEbYhzqzIM5+2dcGDSjw6oWCtS7lJdi2Jjt8dW82a8qd9VbQ6oK
KlxS2Ed9OsR+kjYHf99ehUOumTdTlU4hs8QERjjEGCe/dajvoahTr9+qemnIyU54i9HHoxd8yq3h
vip7vUecqlxKVlGXaVcMscfIHECGLFhoYaKttfRVRc/kFL1RtGFP3gZ04WCXVPuHeldQVc4DLBUb
d9fs4zR3avhSBCoiaRqe5sAoR2hRhKjSio11g2XIMZCe9w6u/a75RcXTLWsuXA8qhNPHGF9gwDuK
15ykmtlzVcojjSZo3bVlurRwfUv22q0ETxhgqKgXw1H1C35Zw+Sbhi72xfQ+T8d7WP3vtaaMqRyh
Kd4zTlWlfQwL7femXaxDJsRLQr3L8P7kEvDDQ/nRnous2AzTtWHOYP7hHxuCfnGSwAGMtDr/Qx/4
qP2tlHCA6qSLA2Mse0iPXf1dhj5F9XrtK5cAq8Z2egmNLh6yDf5O6mFCP2buWat1U7kE+BCtAxNr
5JiaRBuXDfTwDq92vb6rYiNw5xbZA4CNo/BhLlrg/f8otxUMkV7vlVsAFZvesACHiNusaLHCqz+s
laV3Vqtao8pul9oAMhgPTdBdbaM5npeqza70eq5sNaA8nK2rli4ugCJ+MtskvRJ+AEhOr3llr3HY
311747OGTdKPZ19Cpz+4Seu95Fr7zKpStVIkEfE/6WZG3hmX62EIPmR9pZlTUIVGmJz4YITrLnaw
1fmdGur1SkJo0Bp6SxUa4cC1Ah5y25gZHx48pC8HA3MQre2Amsqnu/ywGeToK1p3501iD9LdlM1L
Kib/sub/vZdh/fe08R6AlNsFdhvPXglfjGxxwaL18xUrO/yKy6u625b3sh5xhR0dA9OvLOvdB0rc
/P4tgIWRuly/9q5K8pLtVVHiJHLwq5xgfLr2gQm0ThT98AGshiGP5tZjhthmGdRWj4ulfYIuncnI
7+QqT5VFlOzokaWGS9EbQRHb/pqJ66Qtlu1omUQTPhuoY7ez5RSjf3L8lTaXKp/2c9qHGYzlyt7l
ubZtkDnjjG3079B6RfJ2Ep5RfB0tt+9jAMfhHA8rf++pm3Y3KswZQnXj21Z59GCUy6vUatMQomxD
XRj+2fZ7OwBiM9vecN3l47DHZhsG2xmLsVkAjoLvDK5pEYSwAQCJYwr/peU+G8KSCYYc2k7d5oP1
ammSIryuHGsS8c5oL8DQAAbvu1G/Live1jEqygLkZzIk+/vKKlpf6xYCzOnpRx5qMI1zN7dxGaTy
IzCgnRgqXAitrQF3gafN9w3wrnYP2xi6M/xau7jN9lSv5gZDhqeN45JmuSLo2nhrwUudWnMpYkih
ud7lEhLx0/atBgiz4RRd7OF5BhlgBLULd8ot+5POxmkFyr481f2SGNnUxuQHvi+duHENoKF6bSub
cieXYe43Hxs8QNriMI3+Wh2dsLC/67WvPNHgFOzYJdtdXPXhHlDq3zukNgOQl3pTR9Uh1quQXimd
NvbcrCUeaRzs1Ak1G1dG3hHJxhOn6uLMq/9KBHg+P9dbUaEy8DM5wrWy6bcrk3gMq5vEtbTC1ljS
P52Q7oxmCiPPLkbQCn7TCMtDWFmt5pjYT1sfTEAYJenkOLWLAjZZ/x3k7IPWbAmVS3dB4fXc+GYb
Y9nXvaZ0ML9qnam+0mtdubVmXm7KxvbGOB1KcSt4WVHXIacvWq0HyrgsXVNZ5ppyQYCfcpBwRaM8
zzUvCIEyMlgyJMWODQDRCOjzKMq8YwekK9bruzIyi0mptAsHjELXqrrxnNmdoAoOnp5G3lLVXrAp
U4RMLZMdzO1N1gBH5U27aYWCLVXt5a91v9ewcGNCWes15g8y9s3J19t9feX4wM9LhvllDyjyOj1C
EEsBgta13mpSJV/WYEEf5p0cGxDL/8pQm/+117LWU34C73m6WF3baYqsACjvev5sXJdhYx3NZFnc
F3KHz9TVWarwi3LTJPFwoI534OvDQ1fmc4t1QmN3p2VsjQcKzl4bRlgVJ25xZXhMQx515wzWXqv3
9f9lGeZDE8Xno4nzYTW+goJzvg0Gi09rZfjKXkoVMJDKgtvtsvVQgA2guNAmsqartB67YBeffiEP
DxCCGJcDGHRdAlw9pTJs67fJ1DvhVQHabkqwcbONDwDExvKwLsUiDkUpsGrVGyJl8/BGPFXguTbx
Jm1E0bv8RG3AN622VQ1aNdXY2si9ifHxGY9r6nzfJ1ez46oELe13axxLv45nU5yBS9/Y9qj1ULdU
BVptGGa6wCeJJzEDoTIEiYxlf6c3KMqFc8qqIbWWGc8EOQRAJW3gmW6ueSNULbDGQjStaKw65tL/
2p/hrfeplqLQUnViEDl7AV+0icfVzm4soJiHNG8XvUMMOtmT9MtSevjDlU4dO2XQphiHBP1N5ssm
01tIqmAMp4DW8eBVxr7bQFoNg6tSQA7U+6bKIhq6Jk2TMG/iUGTL7QiL8uhPxXz/69Yv2/1P3uiq
bixcyg3COud7tYueixVuwGFUmRagXgDZbaN32Vc1ZMHm4ffqpG1sSmfqDpk74fBQGmbY6p3FrnIW
10Y+9nOYMzdd+72czHepleht9Bfu3eOKIOASU2Biw0TZrOue8oFQ/i6hv//6A1xu9T/7AMo53DAZ
jRJVYGT5Q/JuBvn+vslcvWomXrNP+17ljSVNWP+XXTK472rHjafcDTQHXTkCO6ILZlI3FclwohJt
H9wbIs01B0ZZtBIM8CbxkUAhAMLpSPFh/2WvwnbWbF+5NwOkSRL8mqp4H/yvxI7uwN1/0vumypIV
WOIxw+uKws82AXQ/yvmvxen1kpuWKijLiSM0WXIZ9i5ICDiOAZ4DYG+1Oq8Kylq7kLBr6XySZoSd
LBswdblqniGqpCz0dn9zR+Jv1jJZkPNz9AjHosGGQO+Jq0rKghkvOW62VWxl3nYKUtN821LP905v
cJTVunk5cYSlN06phWnQTWFa5mvb7lz5Qu+dS0M/2Q5UYZknHHv1PMnU8STOMDjnNfIqL2dMuHiI
SfvsYoQ+nnoX2/VbY+NVcIv5Rl9/sUF+wqa092tfGMCLwz2REAo2oyzf1A2uF8e674Hz7mmW7F/b
ZMMlpekuTG/pFus3B2+7V3NXTDdbns1nB3MhmoCBga1OnYv9IbOob7kvL5yKhyYPOqy8pQ/p3qxB
TAO4lOnrosuM/cR/PeZ3jp20s95VTxXEoWvs7UtBcgTdt3g9h2V4a2PZrHnACmWjaY3SbQXk/BjL
oL88u78PrfSt3nRR9hjemhsA0KWMnR2dbWWLa7sdXwJpXM6fn00VZZfBcLJO93EtAaTC6rgexr1a
TuGG6uG0cIdP8QvzqkwvhqGK5KwenzuB6WlsdIYXiRJrqL2r0g9a46SK5LItkbwRnTKeW5FhmLd/
mgoQyr9u/JklpYrkLDPNZTnIMvYqmb9HVY1ZF6jmP9bCMl6IHz33E8oVwUxCP7W7vozG1cHNJZv6
oc8P80CwHSczKtpeeFQ/88l/7BqPsrfIE1I5e1UapflUlmfproDHCywdcuzk7COKbs2okiqiSzNi
J8lQMWiNbSB08z6xEWkeYI5yb8C+0yIQ0JSxRQZ9cpbz5FgvbNDPfQllMfsOWs6dGtxTmfb+dB1W
o3tuoaFvkZfOlamlLrAumNHHV0L8q3y8g3wD1AUgQWrd089h7+uVtlqqkG7cwj7Pt6GIfd+dzmiu
gwPO55qPFVVIN+eEIh1pZTiNBuLczRtmumGu945TlXSm11lV5VfJyZrzGwxNDqL19MZc1dBtjllh
D0DT+y4i7ETxT7X13oeqhm4DhJaPYZmcytx+5bvGq97TjOKpGjpkhVgLeXly6oqlvynGcYoN13n/
653tmbeDKqFLXB8nOwjOp9JKMQTDHwCn1Eqc9VpXVqkZlkPiQkKO/XzsXqF6/dSnmx4c1lI1dKnn
p8ZsS7yK8Ww7y3Bqrsy+0pOiWqqMDss9nkL1kMd5gedalwW3hj+Mkd64KOfuijWBHJ02PE01XmVn
214+dENZaob9VCld1oZTX4kmxFWqJ3fbxsXQ6h3iqpRuy9Y1rVMuUngu5djoNOZxr9wXdt5nJqOq
pJtR5+9U+LGIxrk9oBo7dh5EYa0xV6V0O8Aw/Gi6nKqlGg582mHQlgwNrk167V+Ok0cHa1hjf+pj
pkOhVbvbeCcnw6t2LXEx1GtfeYdLr0kav3fCU71g+VHeowJ4oefWc+OuLFPhgVU3mzSLrc1w5ldm
XrsUGKWwPB+gDbVx7l58J7EOr93II7q2HPupdGcImZ23nXsZmn20d1Zq/1H7WKrESeDkvl4EXlXh
7W629JOcx6hpPEj0pYQxIRI9joKlCvGqEGMrJ3DHKPfX4YxBHcRio9RMH6uyHmexnb0qpzFylovz
lD89ULC5vvDVfv7RTFXVI3G7T6BOjdHmW/uhNEtMgUq93Q8rkaeT2S2lZzg9o77XACCWaftuDkD5
9Way/bTx1cBrC3/tywt4mNLr3DEDGUH9H5uT3g8od6smzycPQ2v/hMesx5mzFbI5Zq5nOd/0fkDZ
v4eplPucdDKSbdZhBCSWUxcKvfC+qlDkFu46OLfJyLrg0Ba3p/he+FqSeUsVKHb+LMZkovFZguOu
RtEf2srWkz9i7PL0y4pMAjiQjYzswuqOTmkVB4JMX7UGXdUntmUQYDeSTNFs4zkfGAY1eRg/6V1V
VKZkinzYFAaW9S1iqUNbDunrynemj3p9VzZvsXSdY3n9FBkhqSZR7mmUb67mwCjbdz4sFp6x1RSB
HbXfNvVafvXM3de62WKq8vSbGntX90nlyCileuYULll2ZPHqJe9NVWGzUwaR5DMXK7+zv461877O
bL3yajNUTmQMP+u27YSMcnMwD2tnJxGO0v8x1XgWpv7zZ6Kpamzwcu/tsnWCs5dU7vw2k3VenzfP
roazGDpOQZ2ZY6p6m2R2EmEV/BGuHRin2XbTY7NKPb2NiaPFk0tLlyX+NHm0nqZNfgoQ2xzDdvtT
r+vKNlwWHN7oGbFAXDssuLDOPY11orVL/svfJ+wwhK9dd4iwuZ3PuJPbBwDGu9Y2aaqSxK3GJmsf
liGash0H87H8sFuFq/dJVUEiLrBib4n1RF2QYZldrcURSaqefN5UFYm4KPqTHyRdZNTGcCz2DpPv
btMjN5mqHjERohqswuuifOqz4+7W1TGAXK91cJuqGBGrckLOQxqci6LZH3azWz8WZvMSSv6y2f47
2mkGyiacOMtiScTKkTtY1KNcTqfOtl6KET7XurILC8siXL2F4VkYhM5n41tbNQ9aC0lVf5W8ThP8
M/wznK+kOsw7MtkpW0cttaCpyr+sqnXa3RzCs9vVDTLHYvWyW8+qmkBvrQbKdakbA8mVrwvPIY6h
RWjfVKbesW2q4i9AXP202TRdCy6rF8VCo6eMNVXlF/4MeZL5fXjeL+ijcrEuJtLBctD6pqryqzCr
bNq3VpygcF3hFvrW9PRogqYq+zJdZD9OXYuTh/yhaIxb0eT3er1WjlQXjFA2OI04YTJcW7HoKuqu
s6WWH/TaV5Zo01l9UcnWP4vWWkGoi1HcXEr1XuIJXi4tP9kCVMVVbpSdwL3RO9cdZmBTMs/169E3
sY2kTtVPrtN6X7K7aU/+fzyufzg7/exHlUMWW9ukmYu+4o2zLs16tKq8sruoLFl11TlL1oudWFtj
V3PAtpazfS22ofGv26rDDvrMw7oo60O1l/N2jauokfzhOAuyu8ZEW13iV7/ty3LgktP1t6VnBd0d
nuWL5V2vhvD7En/0KjXyA1Z9uYO36OR3XIRaj093wMW4Tf/ohgyTZezi/Ly+dvBettvTxoPeT09b
Py/DsdycYn0PQm6Z84NbYvEDKnvL17E5WCF2eOIQbqDhyyurw3M3O9TELKf6QF1BJeng6LfNh86u
ufUWfhF8r7uafzzIXswnD925c5CMUHmc58XOcd2W2GzyonXG5o+WoK0vD+vA2305uIGXZl+aXJTh
tzqVGP1QyLm3Q32A9lVsny8yuqtur3FkboBGjRi55aNVnnwKJ5NoJ2VjR4adYJaXBMy08Dh7y+bW
J3veXfOVFcxeeM5dudfUV/XtdoVLQHP0vW727gpT5jgN587iHDPf67mFBXVwCmoAuIe1T72+Qb9Z
tFl6mkIeh/6RCMmatvSsbwb/ENieT93InMeJ8Lk2spd4tbzha7W4Gw8BN7tDaBlVfZJ1Y//eT7V3
wht99b/JfN+ccze0bvl6HwBwfsx62/dfO1PiOLd7kgUyPVU7NSriHC7Sgoiwe76s7qjQCPheXZ53
dC419zCVZxOqMbex2mz38mrznHX52gd13qbHdiYYfO1TgRQ+WKu/jtuxagROYmlgXDCQlayaxaCK
ZUe0BUHHl7OMNr5l217bLoE0+9ormwAfa68Mz16JNWDrrUs98PTeMAy83Czn8ZUpxzJaBvao116b
yuJhXe20CZgOrS3PheNipdymmbChxGZ4HhKFyIIvweQ07atw3QnTZK4p1+GwdBPB/EMY4DXJDWqa
HMf5P8x925Lctpbsr+zwO/eAIAECEbP3A8m6d1df1bq8MKTuFknwDoAEya+fLNlnjtW2pRnHeThh
hcNtdRWrSGBhrVy5MhM4mwbqzq+E5lsIrFTzqaXOB6pNLLTVVrSZ7ZRj3JIshltwLTlE1kg9fqG1
h5kZPUVh/xCxxhdpkRmmvqD2ETU2TRN2U2oU68y5GknOH0HPGpqtWiKMCcmOdOy4Mo9WV37hqvWl
bOtuDNNQe114HrBpi03bF/AnhveyGt4XXiMIRXircs7iqAllfybWVv6XUGWZWOIsl02+c26a2JHo
Muw+KMcXlkA3nmAaPXeBLyHtzHj9nFmXwzK4GirxhQV86N9junwtEnSXcHaBTd8t1w74u8CLOy98
7pSe1kND+2V5rFbi+0lfYCc9qxDLfJ9XdD1bSfItoYNQN0KPEd8QUfbF/VAV83rrQKOnHjrR0A0Q
6UWJmB+Ms237tULnpjgpfnEn7zpVZ7uBSl+fxkFG8GQOg5B+hENmKF98uC+eMULuHdFGWp8xQNDA
qZjlaQ6BIC+dy1W4IzwkpnUP8aDgQy3LUKZ9jYnBu2gp6vbs51npH1xXjsvGGwo17+WiCd/BKLci
7wnPquy+GGQOX/HFetBEVETCylM23EzHaYUr97UhqyWHoOd9/Q7GHVl3MzIZFVtSVF2U2llNiJ2O
CV1swZ/29fUgJ/5cQxMAPvTAl9xNMRONUFJ0s9tw1lmdp/Cn59OpUhA43mb52GOIwYum/LEQRoaH
poeleGwzT/MvRSFVn+StqayKRetnBN5DYTAfTN0Ym1pHiZda01I/buvV9R8DK/EJUkZyH3KG8PlM
SvjT61jNnoE5+EWSJ4ag3VqdYeBchBvWa/eJksVx2KvlLXQ5YafAr5Eu5a8ZtnCUqLqgTcIbx7r3
C2yvGQSOmgaSZ3FwcY8/OItp08cF/nQ6i4vBRjPi/do7GHvDbB3G9TEQ78k8V761+f1UrPIELwuN
U6GCZI28r/FWl6fZ21FvmORod25aRxsWY5CyZbta+rLaTFMe1DBJ9q1YT242OYDGGfZSck+yBYki
xtmK4mBgtebFqy5L74GzStO0CPnopYZMvkyjZV3VkyZroPaTXZ3cjU3nZengaLZcBXDwuiW+UeUD
wF66VHFZ11ZuIR2f26OsUMacF4AoYhtWJQ49m2UXt/YmLOarJieqSrpV+zYJex15GF7QJisdRuhW
499bUjWYyGhDa2/LmUR036FvrM4d5O7KIZ6WEC46EBePB6elf/ADaewNM4PXfqblLOorXgcGC60t
4NP6AlPXFcuhgW6b2XS5KKctvtmsNqypQvMOLqpFdjR5qYIDJlJ5fT1qCuOtDWJSzVP4JQXZ6wq9
ZAibm0KxvenKPAcFGcMuWCgCYkrHQtml3/eqCUDtpaD6Elhgw/ownuzS0ofWk+I4NbV8ErQCOgiZ
dJY9hn5Re19BtX+4kF73kFKhy9YuOnoA/XP+2pmBuPRiFquSSbXV1x5TXk8NxjDY/mIF7MeTHKpl
77v2faVDlUIOubxHVQONpJV4MCSs9dpEiZwpln5DYHpwnvp5SnqDZO22omgbbnPr0dTBlZVC1fOO
R+3kruuVLmFalsqwh0YOwtsWndcnxdzRGI4MBMuggYEtGdlqPmlFUZYJBSGVxKIWvFYWc5+3RQg1
xRQ0p+zk8D+u17zO0xK5E7AFWgVzqkK9fKi0zm3SYIBouYIkYPC50HqOQ8Wvi6Yih8kYL9hhzrYP
DgMYWHsJf+SH1W8gBlNI7PpH4mMvxpJ6E9ZDzRJKce4Tqco2RdQxw3n1RrGZhGyTkWRXvfKad9Ds
nW6iESE+ZXUTpOXQPa+kGOKlycpP8CdRV6FboHbuDPDzPUzTlxAZh527JSWaBfb94OcYH0WitTLI
F1ooDkKrr8I6iDvnhY8Ufis0LV3vt89iChDvPUxInXplQCpXIA3nJxnYefoKfo0tY4ku65oSj07s
JCK7zi9R27htPllQl+MCAv03YrC8SIbZK/q7okYw/BR0TRZr4/VBkTTVMkJRJcvDuosrHfX5caW+
1Sk4R3bcOXOx722QDH5tbXQb2BVO963y8wa3qsBoei29IbulfZ/NWxAj2/YenDWrHiBCwK8KUmbT
rhmWZTlHUEHoUz2jMX8IIZUzxc1IHY2DeRiKD2Orc/KpLILpRgV0uO21XovYQYLdTECs15k/d345
+A8WhozehwCtMO99yBFJIdtkLcMUbVhztiRRqSea5D0caI9FueoE7sgRulN8HLMkWtm0FXZUaofi
ZO2vHTgxtxKHbaTjyTWgWuXsTGXTJksEx0SdgZaH+D3Gnhoz0I+LMaF6jTYzl+Vhacokc+3HBo5i
cTSX7uDAo1Nd+x5svCVZgi5MaBFWHOImDnYJupM1ji8MdAkFK2mlxyXN67BHZm96WAFO0r8qYWC9
pIUuyJ458G+XDE3RsOV242PuN6lrPcRlwCDAoHn7DlnvJ16xm9GHMYNvsUXD5cLEbuiM/JN/yEt5
PQUy6QYfO8P3ya6o6qlNVqXQavBI+OA3bjjAY6zSsa/qYFeFvUxGDBLeGlKLo6eiVick786oM+y0
o3XE+IRnRprh3BdDgfF1H1Kw216qursOmt55OCugVHCSPA9S1Q123jK/DKcbvyUags5o3MvHULSu
2E417ItuB1oEH4SB9U5qwgzYkig9y89L22fRlmjl6A0amkF7byxfb1hYw0y6r7vOm2NzgS/aEBEX
MxHgQIrd5PeoTdY2l6cMIbOfExGG+e0CZpWXzBy7996sbsDAPeaqqUsgk5lVCSzLy/6mMsAwcfPy
etgEC+a26y1mcf2NyIK2TTXJaJ/4ZVH71+HYX5yCubkk1wLU3SJPpJgYTZtxIP6IN8HMeNvYaKNE
DWmueG0wgPjYY5Q3eMoN7650OyKtT4pceYmvID2IpSvmKY4cR5CgIzQq9jl3PZLKaCaoBXOLTi50
ArSDT1EQevZQ4sOQu7HDxkwo40NaLcXY7qoZ58lHRrSbtjSqah9+XBrien5YBiJdorp4lhPLYxP4
63YU4/yhbbMCht+aZcqcR7D1EPE0UvryGJS9Q+8/W27EcjHeXfUanIwQFdkIuA/NSN+Q6qZ6DQP2
5OrJyw8Vb5l9HOvMn+5bPfoJGjkD/bTUsDJP2Fx6aV8V7+Q8jvHUe69LhTmrDn3ZWM+q2Be2h0BK
iLl+JHtBsq5W9nGEgnwA7bd6sJrQPa2o283dCMvwJgpOVSDl+xoJVTIv6ksOIesbH5DWbeFTnsOm
wD4wNx27DifDUbh8efF75T8NLRPFnpYFxgtWZVZ5PXhU3xIH/WHI37NrKIeOseAL1EhGsu6QtgxP
OSAnfTt5PQjmdo6S0QPlIvPYkxCtgQO9uEbPChoD8NwNdGxIfkKImw6LFvQdonu+qajiVdw0swX3
5uIrz5yX5A4OEGmFrYP7MzrEjKzcl2OUb7AwYLrF8+W4cvEiRG7vQhqGR04qLLig1klJ+F3NdPPO
X+v5RvBe3eWkNyBSjXVVDfFMSulMnKN+W7YL/BCXPXzo8yfuz/3RqkXIVLUDT5p1XOdtqxU7LiDk
hu+cJ6KHvHYBjAaobSNvnzXR5Oo4w14REH5YCvJS2myx7xjjfImnspkFyMn+5Ja0vChcHOplXiEE
JLS/9PCKHgaDVTaXQafSnE++d5z8EFPcmNh35KgLP5Nn483GbicoV5CnldeUJ3IJJ3saw57ln1CL
NQNMM6hH933Zl+GVmqca9sV5C/N65/daPAVj3ZObIRiDfgOtoKWFyIbhxaHzJll/9LAzYWTGlpKV
KTGqsPHIShRX0o5RmegaWbeLs8ALgjpe2DKWz7NgwXA1zd20foFVmUOCX1jBcHrX2MisjxWG1NQG
ulAZ3WlRl+pu9oFmbTo4xjdbGyHwpajR8+gwXAilmyFqaHCDQS7FTmCEB37qy5nJg49RvflriVO0
uRmNFT1JFplPxdEMJiA8htSMQP63KlovdwB7IgpcByTk9WRMbRCJijZCDtU32PoPFeAX97FilTyE
HSgagWlc9NE3QeV9atBfBvAzdwy2nmirFAlWBzL/OBunCg4wepzTqcm1eM+hUmGfhCuI+GDMIKlK
WTR4SFaylnnTA3ermvPYozQKkOVkuklkFtT0bFYxL19DCFjUL7rEBOVGKHhj3i91MUtIaLBO38K1
nFXzpp2gV7yTpUe7W479iRhMAn1JEGCPFAH+LlooRuxVQAq3D6qiIk0arnrWXVxzznMYG3SoqFG+
qCFZkKQisUbeY92dskgR3U5WeaWfauN107ZTnpUHY+TI8MRW6XQ60HqePlWSYZ6UF5U0n6yrhmnb
56TxElmN/qkc8ownA3gA9mpRKszxSKIS460GfaNE99OACmvgEBp6GtdQCmhPDNlVl9Nh57JZ3A8B
XayJLVvX/map6zrWMKCNMYiYjwFc54TqtosTSF9yePaOhzUwgBwKOUaxsQ75c2xH68xd5Luo+DrB
rEds1oqQIuUOcl5dnBu4puxX3rAvC6wfSxUHnSezIwzGQx4mpl6Vh+JqId5uXrGCdxFlfnS0OFnU
Z7mWRbq0ED656ajRm9Ib1hGcHi/zDijWApsQIOOIisIOWQLBsOBdMFkwKidX5P1BFpfjCXfL+tAr
7roywRnYN08MTSmyVUXR2rT3WOk204zRHMAYHmY616jwy7NQjgACKpfqjMmG8VBnJW+xI7Px2BFA
d9eS5pYekG/Xn4QqOnduK2eOdojaukjFsswJYwgcABfz7BOEXFCM5A2iaal0dW0tkRiOgLKOO9SR
KJJ+XeC0g3kmsi8jHdTXgw1Mfa2z0ZzGvu/UZ6pnUW06UelHwCjBpvECZGH4PFwcljUKdVLPoXti
kNd51ZCCJ3EBQZkSixiJTly7qNkG8FEfkwG1apcItOonGCaKGf0KxE2DdFTPST0CA0kgvyTnBDNc
Sx77BRbvsFS0TnpQv0A6h2IOve5kawEYWm+VzTFyEys+zG4a1qs1xGH3DsI1Hb1qeDmWJrHB1Jen
ToAYBlHAeU4JV90IM/TwhsLYMp26aFaQ5MjgB90iqYju/CIAHJMZ1PkxhyHicVWZN4MwO9RrWqGJ
jiwhsxiLe85amM0caAUIMc4geyJeOwtYDUcZChcYNs4EjKfVIrxde0J29gHtNqqvHIQMkPc6mKCe
wxE6TYkQunc3DbqhX8IVle2nNme2eF90OablKtv3NYiATfjYUInqBpbAKAIqmKQAA4KhImLf1L8v
SqAewJjNtjLj4seIEXNWxiuwaJZWES+K+rS4CMBJjAEz/5M2fRskHaCV6Wbp89XdkX7wog8uG9rx
ZpxKWR5FIVHSbJoxq8rDlBezXyDeUva1cshpP1VL7ppps8oeMtlVN6zv0DloQJWaADE1czzjiNf7
WRmHnU2HJxoUwRZNHv8EdQUcJIJB4zxuHR+jd9gPrt7IwhYoWoTfzldOjG310TVAY2LUsGN47XuU
t6+9krJKqy7T9NGjazOdFyLUdM46WLzdCUCq9BuQNJ57EwTtV9YaGe1nP69JEoZQyr7CQZbjsM5n
Rl2a8WgWfQKTLPB+k9UHV+1hgqwROXJINJETFlZUHUcehD08+8jcXsseAGvM+8BB6Lwv9CthQVmc
6Zq1oP9lpGr3UJz36C0GHiPeJbBvWh0aN+3Sb2EC6/QWfKa+SdAOYeOX1jXGg7PhasXBqwGBfCB1
M6CA4MgcU1/LXqF2QT7bnEcAf1WCwQhrxhhqPj49EU4ZsnZmvXZfgiAxfXF0kQbfimd25/JSuFSz
vq82dRCIIaWwkrFVPOhmKbZIpGpUBCH0x8CarC++XrA561JVlHI+Zha9xgQDHrlkKSQUiIEgetag
EY0eZpcf+TQHK0Kz7cM94mSHNvuAIywGgOpXMSY9V5UOTTvW23Ae/eE1KllVe0iR/NAGMHuFDM7X
vmpqDGJVaG1Zk0wNjsMw8Wotd5z2dJkPlS8C8TRqWLBcXdbc3OOLl6EKE+XPQXfDorKe33v4NtKL
CxR73bi9yFAjv5/EOoXn8VKanDKvq2acMSC6rrFasjy/WRrfICfTY8DJhJ4ScKYoQZOEORsT08j2
uVwQssHgWqKGvGo7ecN2hLoE8kJsc9T+sJnp9NHIbhQ3rFBTjhNRqPWlKtBG+KSU66ptmIethzp4
6IMWJspcl3chshocDVRGIdv2CO3Da9GHzInY+hIyyy4KR/HoA1Mr4dsC4N5+kdBhrZ56b+y82y5H
p+ZukmowEANYRE2TaBogSIx5t17Xh6JBwwqLJOyDrY6Q3/ENDBDH4YTRvZy5ZEXzp2sgr6ajMkoJ
41acXI8W0BWSCMGvqjEMzUNbq0ofozxw3cEbYXL+KSAE5TlvZ45pnK7xxriOqPOuOgLxnjtvNGP5
wVthKJhIJADtZhkboc+lsZhQaRiJpse1BnEtEcSgO1MGdQttGJ179llw02ePAbChhLYwJlDTevRW
+G7rNICwX31wfR4sMdIMtSZ+NNtxv3StDPYa8Ljb1RVfyZNfWMaOZYUWXtKTBp37DQaBiUZt1wKh
B25vZuZtB03pmAS8UV6MPXfNe3OBoloG5Ykt8cGJHral56NRw1v0Zpa4hjeaiJdh7lmqi4iFezuP
ct334eyRFlps1I0yroIcJmcovnx1xXxtzBMzkEN/jfJwbK4IQO1oW7NilA/OoaeS1jngPYwVgkl2
W7ZtzU9ZXrfVgxO4MaeFisocyQgvHAAVoJbDinxZ2a0aoyY/zkrL6h3yWaBIQAz5Ug5AFEQDqDmE
uFpJkhGbufcSyGrwpU/RwIuE3FZg3V60h6OPUAslxk+khAJks2nQwzHjIWqcxo21ker17axx09Ds
xEqAGzmN5PIQ4LZjKkqyolrfoe0BYGvCTt7KdY2uUCtw70S9DAhizAlk5+il/ybojijO+12looFd
rXWHkWmfLp396MpRArqrRqhybC1cmpci9h0wWDQnKdhSZDBigrqdbsynZgoFve2gl2Do9qLR6qN0
mxlc2YVe5aQS2ThXpUujL1Zw1vAz01nYHkKM4Lr90PZjkObT0rdX1EBgJp6ziviHcO1ZcOUZ3/e2
aCvaMq1FLpFX94PpgYwFTRl8niMYv5+yNVfzPQDl0AIpLzK9vgQtC/IvfdWR+kACTCceSOmW4RqD
/to+1lCRLt51LQvnKz/0zPJ1GZjqr8ppbKLNOjIB7EOiPR2jRzeiHVIaA37eYMPrkTTGJXaB1+dB
4yOodFwprRLQ2Tna3GF4oU9OYivBXD3XE4zF3xFX5eZa29VvjxGc6pARAPHOMJ4g7QIzdxOF6gtA
Ew/IExNeb4AOIgVLTIt13mzQR6oANCCEXuoYd8lEpKenIFk8z9fYJmLQmHDo2eXeyR5leh4DtJU3
JppqDwoBZVS+jJeT8SUagbNh/Jvlh6GTSEIIIl39EGhN7ZiEOZB7HY91CA0GF8DaKQIUStKAMg+E
mCAfsjMtIuu2iJ9QL5zqtpxerZr7+apbo4a9RxbAwzlWgxqPC7DI+b2Imn66wXGdB3uDPCVuICAz
xLDvyee0DYDN47BFy/EWWbGMjqbAbMAZXY0GI+owLFhRug8VqnIGq8mQ2c/j6A0ixigQdYAz+wqA
hR6KexAb/DydJli63ytwEXEgwhUDaotyEpl8inoiQSRuCTpQQLgyPXQ2LjGhF8adQOc/SNCt1uMr
CuUccBgKUmI/oxpbSy/mFtwHFTOEV7vGed1hPiOGrHzv8u2MgU7Y+bRzyIuPmIkGKB2PDrYzw65B
rVGqxA1Q/HZHFMIz81MdFCBfpH+P4/KGFsmXsG261tQbIj+o8JFPf4vBTL5paP5uAIXVwTQb1Oab
oLwXqHlK9vdGT8hboZwOWnIyK6Noi1OKoFSVE7k2CJY/s2X/C6En8lYsBwU3tWByIe/2sAmGoivt
qXFeB4U2A1YL4LBJQU4/kgO9nQ0AogQ2uB5JgMqi5vjxY+F/Tg16q6qTz8DYSk9H2w4uoHVaYnLg
GqS7IUG6hI4dum3iJxP6f0FC4pdP8LsHpQezmDAI+BaD9EP0YJcuG9M+R5qJqWtUYkDAC69GUjgv
7U+mi/+CnPhWx0qBV4VgTtmWC3hZWMi1bAYgWj/5Qn/17m9YWz2c8ExUSAbGRfOl0v6TE32W/Pix
/NV7v6FVIksemj7P2BZtLuTrejmUYx38zTd/w8yyvm/bbuRsC6RrA8Ij4FUf+Mbf++Rv9nk2o4fB
ZMm3OfEMjtQpQ92Nw/fvvfsbTiWt+gCsGtwXVGrQtLUS7oxr9/DjN/+LFfpW0odrNGr6WWG5FJGk
L6YtG5cQvlD48Qja9HE/gsW8xyQJ6/+WrR15K+9TiNxF0DphW9iIsvfhoM1Z+UBnfvyF/L9g678V
94nUEvBpycNtI2QBnEu2iwOEi39eF9/ypxCJL/5PG/ot35W9elRr+ehjpbF9ZsqxQKmQFxu4Gr7M
U1D0NLYRMqJfP91/fDdLYP79n/j5uesXXeaFffPjvx+7Bn/+8/Ka//6d71/x791rd/7cvJq3v/Td
a/C+v103/Ww/f/fDBmmxXe7GV73cv5qxtt/eP3/tLr/5P/3Lf7x+e5fHpX/91y/PwHTt5d2gqNX+
8ttfHV7+9QtgPQwnSxEwKX0Cf+YLz/U/fn+933758oX+9Qt47n2Pkq9r/wGay+f25afv9frZ2H/9
4vlE/hPC1hwzuZFgPuPYye71v/+KBiFwBHRmQiAJCLctXEWLf/3ik3+CJxVhpiWK0KEllyF8042/
/RUVEQ0JoSiE0UQWv/yfT337K6fz1weHu/bbz/9ox+a2Q8fU4I2/CeH9+nt/ehvesvJRugE1G0N1
GJtTAUA78l8bmOeF7RJ7QLn85VxFKVCTBaDy+m4A/ardSI28cgMgkWVHtMuLDnSbxIabrtpHzxWP
Q3KQ/H4Ybnl2XuUOJKew3kfrezFeqejlopXYIlUs7fMQ3vnhVZY/TtkB/EQwfzAF47PPZfEAqMwb
z1F/HOjJcOjcQLr0Fiy9Cv8+gRGxljdm3qHhlNTZyYcfFy3PILWBXLEmqz1H4S73oO9SfYnafZbd
O/nEypvOe600gNXwrOHLYqSOW2QN9XWjbsPpwP3tlJ0Y1MHax5mhxEvokHpqTzWYxJ8pmqW6Q9GS
mUSN983yUASYBDh41Xt//TRVh6i4zsy+sQe+nAC3a7yP2/J+r+odgyw20Nm1fgKygtweGGlX3czL
jpfbkN0U8sp3G1WfTL+fi2PgrpfpdiGxydKiOK7TR69DUtuC2LMN1C3QsSzYRzAGXT+kLN978/Hy
p9uu4ftivhurx94RdOpPcJ1q2VmHD4N5yMC6LPYeS1S1KcSmRI45xNWaWrVb+FF7e9jT0Oq697e0
3w3Fr/z6/wfx4//D0HAZmPrrSLB71c3ndvn9/r+84Nft7rN/kgDbFnEFTRAuAmzpX3c7+ydQV6jY
8wiwSegzgtf8ttkZXoQJTx6RIJSYmLjMVf622cPonzRikYgCFnwLHux/s9m/PzQj6DVRsP9CXIRH
KDjf6p6sKGB6MFfA1gAeFqHzzVuXxzbMiEpLgFT6mqP78+zPrflJ/nWZyv2/QebblXFXqCDs0gQF
nfL7xDJycDn38qJMjGnAuUEVSL4AlMhA4cUIEIoqx6U9jMJWr6jp0Gn43RP6syh3yTm+v35AEeOD
QMJeXJK3qiM2NL3p0QZIEHA7Avi8DoFLcdPtADLIdxbueK8hBcss9arVT0rb+93OGvIzg6/vD/nL
fQjAKQOVlODDYHm8mV6eSFdDqMpTicII2omgi/chDEZ3HIsZPPgff+nvy4Vv1+IhCSk0s1gY8Lcq
FL3r3Tp5RiVVk4XTo8gWkbIqU961RRtuRB+Ezbc/vuQfFxi+HmWhxPHkB+ytLC6GCIAZXViJFnJN
4HcDgKsOtZ0kOhClN+/0XJL+HK2GfPnxhf/svoac4/4yLmXwVjvItByzDD3ODg+lOD/zWWXqGMzA
ldEYAOjy46v9cTXj9GUBlUJgMYV/eIpL2Yxzpeukqmt2Mo15UeFox+2Kfkww+RVYuStIjbVr25/s
oz+5wYgg2LmQHMYXfZuL9qMNMA4cNEk1c3aa1Fxt8sknQBfVS6N9ebiMNv5EjwmB6e3ekcilfR6C
rx6Gb6t3UBdGMEGHBiArI1+Y32GlKjQhfnKZPz7CkESInSzieDH/lqf8rvZsA0MF7SHD70D2x/FV
wZcig6fAywoC6s9GEL9ZDX0fEHD7cBnGkHaho/CmSIk8v2oHSjuQQkP1FE0Nz5PGJ+PO98vRbOae
h1Vq66KoYvhBewuUBqwVYMPNMKMFzEcuasjuZxYuf7wHEaGIkhQUNBwg32QwfncPKgGGGagkkK0r
QFU/QX8SeiBWVu66LAu5+/Eq/rOLBWD1IhaF6Dy8vdgK1KmYgT4lsocwtoU1xI7lQVHEBkPhH398
rT+uocvhhhRXIDKAA4UT7vfAAkcEAl1gxAgfUOBdoBzWECjn6Lr++Dp/3JmRjyjPpe/jqZK3kqA2
82ckwjm4CK6drjEoB4ISZL9BArxML3Em82cAOc1jk3lAkX987T/G2wg1BTw1MNcR4LC53O/fPTzb
mtzOPb5jEVGcbpfhmJiuvMwTThVSKxia4uj58TX/5L6iFAiBxwPR/+OmGXyRQ32FN0lB1/nWW+v6
CZH3ZxKof4g6nIQCIQB2ZYRR/Of332yM1KpWfOO41b53K8A+us4GER6rElzSGW3JBx+b9ycjmd98
0r7booitqH44iiN46oZvB3o77U3QfJnHRNSyQNMyyMW+btAOhOfWKvZevS4gkFeidhtAJVhQS81z
zLc07R7U+1UeFImqYF+Nyl9/8qi/7Y3vPhseNJcRD1CcXQo4+v0dCTADAKDdWzBnDIcVQYmadoqz
HNUBRZciaiN1snNb3GZNLpNFre3BoF2IbbxWryXQwgsFkA3dRgSQifrxmvh2CLz5cN8EJyi9xDj+
ViV0ugypqKBZE+sr8R5tzObTKoXPN3ypy7sVc5fkuqw9LEzkiUgDfZCI6GZZaRS3SBDfs8i1ezpG
UwQa8ESPUQTp/E2owcRLDRgVS9pDegFzcIzyeaPViMJolA61Ix4jn1P0XaqXTmMxJaCpT+t2mQUg
ftditAf2DSESwBBz37AdgjT2teNgUUwN+v9AbbhSW1jn1W7bU4HfowuaphtKqvqYL3Ist/llb2mi
ckxIFzM+hBztPWbwylsIcLRb2pQVij4318+RD/IkcTAbSsTcgJga4p5kcelN821XgdIeF3MgTjQP
/4u6M1mOHMmy7K/kDyBbAcW4xWCzkWacnPQNhIM75nnG1/cxz6jKDC/JykqRXlRvYsMgnTQoVPXd
d+95TYkDkxFRPqZuO3tLzXS+SwTtr+C/fzC/b07s6tzjsdfbQnWY9vPbmTPn2cz0W7qVCm2cDd5q
mQekbM1/pRPfTgvW3z8sAUby8fM1i+u+I1UDa++f12c6kyZ32th2NT0x43dFUyh11XkheKgJ6m8M
rIwkHEs1IeWQ1r2f9vIS0px1QxGOHW6rVp7MGRO4CY+qxKboxBccdps8i09yJmVF4xEH5zTRl+dM
Cx/WrFgbX/LixUFcrL23lmB2tQlKFo2ptd1MffJ9JeaguMUa1jT9EjOoahwgyVyL96lbdtXcpK+i
zRg1YIfZ9IhZmvF0XHho+/FpdjTqNFrwi4rNwGya621LTDZNFeoU+FZ9YeKUPZ6SJEu92q7Mdpv2
Ipzd3sZL4UZDKA/sB5YfY5RmPoxllSuqTzaJIJxs6zohFp+znI40HT1zM8T09fwQV3+9JZtrbuN4
mTe6ZWC3U4mGfZNRsq9pua/vPHTV0zuTPk8Tz3m3xTSp64ieE8YPcpMjCQsLU+E6dF5XZxaDNKDN
qiOxA8S6cl0C3NeKuWNSkHIQxYodw8i7ayiW+qEhx/RIIKP4QdapK1wnbjrLVXODdi6DQ2dg+NH9
4NSN3LY5niKMDJ3zs61V2Lc1IJrXcCznxavU1Y5owePVxeklbwOY5+FCP7m5qsaY78m+JaeyCY2D
0suN2Tr2ppWzPPLhi7tywe5V60q6TWzgcJ6i4t0PorLR+51QDcZ3LN+VNMa91Q+T89qyoh4YdUG7
bRjID1XJhENxUuVbLxp1h2dvJTcWvhgEri4t4SewAdqXmkZlkCY2MXZ7VdTJI5K5bJw2dwgV6pZ2
XgrzpmgYxkPtMBUcTHlETnJMZebyj7U/ZyLHOKgVrqbb0R7U7C4P608rNh/J4NgucaRp2Y5zgS1M
X0mKurZUX+opKyNg0Jq2wXQjrhqeRgJ5xuwrEVZdenGf7YRcBUaYIShjsro0CIcHK6/7IM+YrBo6
NF99yrdqq1ep7ZksxN5n1+oMLxv4BImxmEGnKP2BAXV9gVsoC0MvwYvxRHr6KdbCPjpQtOR7cIoy
9osyYSS5U+OkXfsl/9bN/conmRmY8IHlc4woeu7NhDgvxaqIbT5Pwh9UfT1HgzkfKLNNXu7kDS24
dElUPmJD7THCkb0Y5CYW6wve5peUyhHNjmRvq5T7ZQ7nYOIcR3d28KnEU+2bSpFt8mZQjWAdHeNL
S5218YqqV3MfF8F8X1cdfQOSywvMN5l4OE3WAGsOxtxsJqCED+Y6zqpyr7XxBQYQBjtGVHlY955L
g6FPlhM91k3fXIelSb7i0Sz2oIJOad89OQmBS0wQLFPjvZ7X98xq89Ttymz8zm3ny6Hj7c3K+NHO
jf5KyNxiPev6fmaoJVHt4mF2onsFx8iRyQvKtzQkLjFbExaZ5E1dv9oyeabx/xVPKvYvezksIjqz
SUWuNYyB1XdbRmQ0vkNwmrCa/hZFzujlhnZPjCzxaCxsYIA8S6ufCSvPx4h2XBmFOadp9Rwpqtwa
S/ZzWAy/trU3x6g/RJw8O8aEg8yssJgPje11MHpRfwcCLPXyyf3uAWvVky0ysVE69A9NVTIXFxdJ
5bJosLJEp5o1lsch5F31oQkjjFocvKeqIDGg1j0N5Nn02gqTSWyq97m+8ITWcfbiNDpx/cSwnuM3
T2qTqFq1KHdFr0/uQAbNVXVb8i8I4wBeQ2AYm/AGFBURkFLxmkhWd6XqIAw34eT2EqfE1MudUmYK
UID0KZqYbTiXKxcEowlm3pMhyYWb19GjJm9297K6zxbhOf1EolNLftgxswm5vZHRbRtN79xUNb4y
Lh44yAtl/urxtr0aPdaGkPfsBLOw9vQy26g1gWZGjDo7BQNA1qmKh+VuftQZ8+ipRfkslvG4Wm0b
4AqhyICMTBwE63+97rlNnNduJGbbINetau3nk6MHuVYcR7V7LTOyiy2xYByVhNGgDvU6YhFijoOv
dsZMwqDqoB7tDvRW/mzRbCg8XRU8mMJ6akgk+WU3PKe9ulGM6IoPJnVRKTDCGtM1S+3PyMSWwR4b
nZTG6INaiT87LUqgJrEjlpBxXAv/pFcqneE7gJDPaV1/anF7aHBoHWABgl7Iy5+M4sSOWRXJT8rD
2NPzkPzJUsVffbiWxzY3CvqFRCHxNeTPa8i4Ql2LnVu+ZA1EXd7s02oMPTjb4Jpm6tWwrSdtcVkT
P7QC3qSmImoM3ZKcE8Yc7kkNPMSqTjhyfCzK+tQP9UPZzenrPDfXJEoMT4nJ62i1/akugJtxbsn9
OrYaetaSBpBhMzJ9bRDmhOLjPiFImJoPbTM+4HuPXWeatyQmPL2az7SzY9a7/gx05BzaTkRMIrqk
WXxoFHxE83jV4oaNbhjvND2jJVE/hQyIdg1Ui102jT+rtWdKQ72c4ojcUVuWp1EbDJdgG80JRfw0
CTURcpSaPCYE9rmqTses6ky3wi3tafl0srto2+B/AL0zWvuwm6+yZPVvVD5IN7898KJ/s6Kx861Z
3ypsOKSQyji7Y+ZN4d6CCZpTls9OX3xS2cSu3t5sb5lWDX6L8MdaXPXBxWx6R5v90LfOGsjBeWMD
N7w6Wb+HY0K+WY04xKWZck9RopOaaOKszznaPMFMPM3DlayPQ2BeI/2UEU6OyUnQxAhHYBqAC+Nq
CT3mZW5GJwkakW1jujSSycsuTbOHTLuRS41J4NUv3ifFgQWxll+CoJmLGuBsbKxJtl6Sp9Bjgjuj
hKSpIslM4ZNZNiSCU0QZzazcwqnfSQEdx8iZ77MwG3ZGpKt+SmLYZ4Trt7E2k3PO9FhvqMM77Idh
wCDSbV5ke5E/hVa0C7FiklII9IZcgYjPVpwGwm45jcuS6aShIvDpNBWRZxmMeUPXKP40rWQf3T7b
2FyfSHaV7rLq1n4y2szrQHu4TYEM12q56mdxbbvNam7rONkqU55ujFa7wF7Ed/PYGHq4mZtua0rl
hVEQcMYHT9X0CzeNjQCSgTu09lE0vrR8PHRJdSQLvCVzFbtEgh23w1cYZQuuAvuCqvwsivArLfWN
0RsBylGgD0lQVdbjxJQDEv05sbfszWpXv5HTc2UnbN2csF2lBvqo65tea7ONtPML+mm+mYexCrRC
wjKVuYkGltCeH3gcDn6fqiSahtGUC7uJkTpmf5fhtHNmVkFSym1MYggIQ/vYNF3QKkq9sdHTXGO8
XXiU6kX0Nj35WZxIPT5okXWnF8hN5qwc1apPGY6T9QdzIfNTjnoMgDE6KjrjeUjI8AFhOS5cxXS+
J6g9QZgtoC56afizs1yWJT2udgnmZR7vxrL6ZBSG4jEOMD2RIkg9btPf7KK5WPZU3g+rGe8MQlAA
Njm6i9VtNSXZySVUnhOqkqfIdj7MoUYusvajaB5sAqVGqHh9h0A4m/rPBIAIZaikdLOs74SVWzcx
68KdrEZ1B7meE1srPY1DgCv2+Ia8/j70tgVX16pp79lP5qRq2Ie1TQXDgDDInB7sQj5lkf3ImF0L
WaO50r+5WozCuBMYFL21Wr/rk3KA06V54DliP5fWw5yP3Bu6MAyKqL4oN6puF845Cqm155K2XVKj
2zhzC0wjNnIf0fweFyemRwZAb2i3XKsmxZkymO6ixPcV84q598357Npd81NX82vRMcNyRkdyhVm/
dAIuQrPUX5Wcripoz31tL/JZUYHaaFNv0AyNFm9QyTmO03pPVrL3FS0aN0aUFrjASfi6dty8p8Vw
0vL6nHCAHZoVIIGk6vE5rxLhogVmZ9bdepyT8a3HrOqVxcI+x3VkZQs9WU4CC7nABbGDMfGp9Nl8
6Hun96w4uW/68L7sksM0Em2si5T+L+5pQpkwFhR9or+L4dBV7VjzqhvpTGhrG6TSDH2yKqrrpMVL
s3Y7UqBsZ+wsrmgsaC5KecqNlJkcUvPXoXzGkPxjNRr7Igj9nAWmu0NlNRrkdB7zXKlKkJOiOsux
2YiM7vKkbWkMKW9jyT9s5srWKSzeIHyt2zJXcO6XG7tbXkiMv1QOMZJpifaW1TKhUPHFLxPLLE9V
312rQctdDaKRhNzjGARYsqU0OLy45GRF/DA41lN1c7UbK6FeYbwupXPvDHI3FJhQW5uPSbFtgskD
Ld+oe9ZX5ZlItzg2dnWd7OgBItlDwXQg2rPJmxibLbHbgliHfhqxs3tVpx0wYx6gLxA+rc+gPihL
qGA4qjcx05Zc5YapIs0+zXOAjrHP117lYOnKO9uoNNVjQvNy0vBGBc3o7JMipAlfRt5oMbxaTOEe
y+dGFtNLkWNcjnI1mFWK2jmzqZTVn309397d+saqgcBi5VbtuLlKY81tQ01Qs1ajtKlRgVD6TTpN
5kaZ2nYAOzQ5zxSMpGJEGOdeI5Ss8BmYADRVSdOwzl2pivWOUNGSPWBX55hmDl7e7QzoEuemU7Ir
3KLmZ1eNbH5K23FlbGQi70BbgglSk15XDuGM5uNFlaF9oeQYL8pYzDuFzNxdL82o394AQi81fIf7
OrFF6Ak1UfIbW0m7hLWC361Vx9DcVzLPg97QMqzbXLYbQpLTENSD+lSN8aCeBqO3nsy6jy8aqrI/
RMv9qoVPzLe+qij8RIFm3W/sd/a72kuXD9mu9xNZKzdptPRAlDXnrI/TlBwYRKq3mQ/I7eYOvy0A
LCreeLwaWjFsLPQspaNYSHEXKNHTrKvuWvJ7M0f3IaR4hq900SLnihBMWr+dBq9wjPs5zpE+lio9
azPYaC8Ku/CDyEJ2H0O2YFp25qWV8MI1xS7f6B9Na1tBoYUExGgSs7dXE6mccDU8obB2SbRwyrQT
UASZRkFpztV9VbbHcRi/ZUlXuV0jhqfW0t5Ku36xrNtknfwWWaxj6yPFhk/NEaoubar1mDhYhlPm
UcWZwVRRtRXjrmAvIUZqvOTEGx6x1b1qmAJZczWZ8Yy/SVcq6Vs5MRJufc3qEv0hrDWuKoVn1MTS
j8d28ouo3FnduFdk85AM8h5oe+LHs4apQxofVZYy5yxZ5se4VorxNMxD+U5dFjEhq7UveZ01mzmx
84eIIIq3JrOXQOgx6CVMDwiU/hLZh3gy18s8dpWntBEwIaYwE1uHUTIQUcb2HxmPvODvBItw+Svd
fem0aeUSBcuCtJwVcD49imtIY+eRibbrnmMRvzEH61NdUOPlwGIuljUsB2t1vq2iVA62al0imX7T
eQ5HRhRWAc639UUxCxYCl7Yu6DpbPOeM+XGHOIuDKe6LZ2dFQCDmbzyqUcSfYKrx6tLJ3M994/iz
YU6XmglIn7e80qdBzvhlyA3p5r3+0qjCPhIHz+/TSOEebszpGQjRyFWCLrqbpAI79kzkfdGOeAcH
j6CE4dpTh69cpYnfzZ+p1Z15LHTQpvadznbut0Z9nZpqeq9j1CfemE0xOzhYMz0+0h4pg7api/1Y
9sPervJilwCx3lW1MT7LeQlTr3XMV3AcWtBwifa4Sqkb3Smw1FjaEGROkQWW4wQJ0pCrN4u2k6Vp
eyOQjdEb6HuLZX00xyT2Kk1mh1V00Gty+sLw44nXGlxkWrt7nZbpZyrLzWLLMMi5KxJQ1LQAGof0
cWl3WGXGxqweo5ZErF8QvTj3NckIV8pRPBOq4lzQyGO7kZO+IZIsCCqmmD0a9OoR06zYOraGfqYs
Aymr4YLzD2UMVNZ+zMLS7w0BGINc5LgZya7vltoAFF4ACWN7z5V9tZjpXVuY9SGJdCJGVbxUm4rJ
g95iR9GjJTLjXKbDSSm0wjelkb/lfQKUjuza7N6iT7TcLPGuxVmLl9GRP2xHqDQJJLiFIUrad8dJ
Y6LkXagH9NEBO6Rtp37WN6WZeglILnZgLiq8O5F+iyekLMjFcAjLcBfkujgvtQkPbh1GBCQoLFXO
lqYr1rUSRF4cd9BZkLuFaJ/pKajWvN/k4byoT533VYyLSXGyxg43bjuqw4MaJ221H8Oe1PQq0HYP
ag9B40ffQx870XCH/WQWa9l+h0rYTq/SaTkL1Kwnp+FoRANPcLRMYFHFQMxb0FZ46Yr+V1fCZLcb
Ol4vN9Vs8uUcEvQiF279PXdtoW6bJpTGnrPCrCiBzCh5FIVufjBhwrw0FPzRzvrVTmibrEv3XE8X
nQtF2e0GkdT2NR+55B10Z7TkJuy7bNpVfdF/A23IoirB0E27mTBd2rvLTJcfIcRSACBp5Ce9eBkk
QJpOm/X5MGHsLO5ko8+XfBnSdgOEQe5i4ooOaAogyd6A7oieTbxPwIQrhFcUwq5+wAbo9PtlNPUi
SA2wTbTKAHT5DE9Q5k2LO73ZIcsXozfHplACmpeF43Jyke+wxtrJYF6EvQ0WseLXA8VDub1VV+W6
6DOKrN18FJa1lRAonKl+mKdseq2ILZKK+GQMMUJhd99m9WZsOxNduGa7cdRmNyIxX1fkVt/uYvXI
036LudXG4/DD7sUaZNa0vnV54pMqq92ls2HxrGh3VFzoDcHCFF+/nyfTX1IEl1sRHwPkrC1Kze9t
PLURXmCFtlHU4WODsle4I9gaL2q/Esfejcr0XY168w74j3AzZ4YPFDX3fIv+iGSePUni8C8CLsaO
6VMfdq9zdMertWu4bQeUUDEROAiHh4rflWHCls0jRqYMOsij6HXZ6Dj5FvxzZV6nPLctP3VGdoOZ
WNm200fQBGW9zLwiZlPI02CJ8iPSp4jwXpqM8ES7qZBoDbd260adtHTapV1CQa+DFbP9Mu6pCypL
Up5QNw4D6k7uALSzF/2UNOlSBU1NvsKL2zopAzk1pnUsE6XL3arUymLDgrG7jRzHWRwtMqjGPaAD
y9xpVaJYga5gMQAxZGRndYyESUZQyGrP403WnTpq2uqHc8/vbVkNtjE8I3RhcXNE0wa6jZZduTHP
0VOfL7k8ZbNgKzBHhf8u7EIkbKCl9b6soYFwgQlPre4QwJuJ/8VwE/VasLvYke1WbVbJU6GClnzM
5NSqR6c3unwnElhzO7swsrpx/7ZNjHY6FN9H02ySi97JtDhnDW0dX0xDB99O1lG3uo5ZCOXsmLWW
7PjJxI9DBkYcyXobqJltcx/pLRUWhJjlYFQFR6Kedfes4RWW0Ch7JZAYFaaXwSmdQLYzxF1HifF5
KpSBOQn28JKJut3hI5tuPZ+Xpu9UhlrVneO3E93LiHvn3QrFHNyT+dO52WANXiGKfuPYtBKkTBT1
x0Q3j+Vo57sidswtdoWb82NCy5FGvy20ag3ilSB9p7Q6sB6Hu1GpT/u4w+Pa3prvC9g9Sg4wGl9g
FJQNPfPwNSw1wEDIavFr0SXxtOkmTElU+W2b7pCguVuObb+coPyCgTQT1oLRyebIfAGEoDg3nbti
BsCjkdin6HIIQa9GeWO0Zkvqs5a5uRdd2T3d2iqbARv069xmDstc2uVno2RLMLTGKQqz7GOO1OWq
qI52HTvGxm0n2AKepazRfhXicdBKPD+GSDbYM0yEnNxK0Ly60Fsap9so0aAdEraI5jBTkG21If8B
OjYl8BY2j1qrUdUgyOn8JWSsKf/a7w4P7ZF0ev89S8oJ8AgZ6R5qqAe6KVddUSl8pktSc5tdkLfW
Vui7tZPJAeDhjMdWny4W685zNPlNL1ctgRk6aB85KgKNM6snexnpy3NGo/UlzmR1zVTrVU4IO5Na
2EExj+E1DId6DjJ7uRQtFEVdVLlnaWV9ttvWQqzv7fvMIfSJlMdzEkue0Z3ssnHfOn2+taGVfky4
5Lf1OFU4hMvuToZicC0USqpvQ3PN+LbbNfGLyjyyo1UPH8Tu8wCr395Kwvm0zI3pc2L0d05vyQP2
opoOU1u/W0nG3C610ZYAQ/RNI03lWG3oJsogN5owgW8i9Y9BiWE4MBqiUSExFKywbDKXd/Lx6eQC
SdAo+9PkAivOfo1hbr1Ouc0xIQXx4EieISuZ94OkM3RD06wHQefYIbYJCXLiKrLplHL80o2mu5Zr
3F2Udjik5K0hQZmTtUNQQLUiS49QBONejz24xPItblaC04sNnKpayrvuRrFoLXwAro25krzwkGbb
Aox1YGLUIbko1vh7DBdzo8SVCN2evjYtWEhtnm4PGLlqvN5TrPV4zrTjGqMZqo7JnCTwYZM31Qa0
S3yykAJb2/Y1aVuPUpSUAzgqtzQkHZp6McibONeo2S0F6EA0lStubNGcGQTWflhLKu/SbPwxgIwn
qtise2qayINBQQhVForYE7yb95BTWiDGjnEEw1XQMBbGVm8mIoNwn/Ursdzpre5qzfHDsVnOmiOM
hzKauHm0dR6sa2nfIeDYLqSE3WisO+q3ZNMJiMa1mB/whChPi1n215auGNfXBNhKAmiCa2C6afJE
futU41a5hYbcM0kLlNM8V9ZDmOAAsMGm7p12dAA0DuFuSC0UugRqki2qA6/sPivj9Q03Hap2hPZI
DLi9KnrY+fCKwdNFXZo9DnJSXydDi+6MLBk5m2+Z2cLU7rXZecnMm76qFkW6HSCl+aLCW4AdL4Y9
4xTUdp22y5JVbsM4Gy5rPeRcM/KQ9R87P+QUdl9FVv7I03Ly2mYY3sdUs+6aSm86tx5woFrdwL9D
T49m9+wJWuKePWkxF5s0PyxWt7FzdXRpbm/0RtnNxP33hhmtqKXGQdOmxpNWUt9QwW+dlpJkV8bn
osg+jR6bSaUUJCUg9hilOFWwq3WuC/gFQw1mjWhM4p6qVvQbhRFZb3SDc7+E6+ahq8ynjGq8c9c5
fkAKL4+zyB9Gbs7MHEtMv+ooJ5SBdqTEdnuoZsFiNRZK5qhQlhh6VpNsHEClR3wePQ+CPREsDgdw
gYaVj+vjKqbKz9hEg5FF7OVTh5VKOEE06E+WgCOMX2xj2IRdaQgG3L3U517Ndkjt6aFwlu91p3aB
zWfzQ4Gx7oGZTnTPlAuR8HqCd5Mwd4VDYF0KF2poTI6/cL6FRVggWFpLwneoKXvlWHSpb4cUBsPE
SeY2Rqkcc4Wyuhon5Wnu6v6gkXQ9RhzPbhsP2c5BTUOEn7v7rrERlCw4X7SJ46OdWUxNwqh5Z+c1
Gjqy86LbYoumSBFC2eWVtsT554zQBQnpPYHhwq7EphqUecHMTE7Bjb5qabAoheXXaC/nSDXRgoli
u9BKOk/tLOfYly2noBEZDyK0ltONqfAMOWN6L1AqXxVT2S+LcqiWQWj+CGPhhIrtib79ngxGcbmx
O45mWiQHRjmou6ZVuufQ1tVj2wgbKFLTfCEeiyOYoYgAC3SJUCYQFqNU3FvCVsKA/YyuA20ymj7g
vqEhFLsafCRk6dudsVqhiDGTNVjy0tlo4IR6+hZGf2Eim3JnJ7QtIgr/p1qp7UuI4zSAZsxhHq3z
6o2gMR6EVr/bwMxPXc5xuOmWsSIHUplBoi8pIZUFEEVPl5+JcejTtcn2XGhHc6b0Oi/I3A/RBCuY
7kbUQN9A6j0oI1Lj7cpIB6gag7CBcR4Ka96imaiQe8CBxCF/QdliwEonlM1NlnfdwZxnAHftstiH
KoN4Q5O7+r6w08w73mrnsa2yPPLSupj92Oq6hU6mUu0YhcgekDBgaMGutiuspQ/wJvC2JUbbfgtb
rphoHzZ5pZEhyJ2LcieOc6vohwhNRfPk0FjPeqSJn7G9OLu+5U42LrEunmvD7K6TrivPZTJo57a0
2sPar99SmOTnmRLrKlOjPRRMMH0ARlLEkJ8KuTetZmiR0bWVAVk0x8CojFT2YgbMlRt5YFAYCndE
xq/2uVmyy5tQv9Gvo3bUfaWPWs8E1jB4ANXKz0WW8RA4cGaegRxnP2UWOvRUFM4C26bT0PfiBiWB
iMCSTyrhuHWVpE8QtA3dxRWn2X5SNeDbTbU79l3HxNuIeCSaw4oHjLpxwvJrqZuuXy30hBUjp4nC
DAq1uigx1cJTMbH7mQvOOC9UpH3fIOilGGhUsrQ6ngouT6kZHWzQiR4VuSl3WonQIOoi6d05rmh5
6PNokBEba3XxVH2Ifog+HemLWti06jg7aLJUP2THBFHw9OwPhgQMFUpmfzv0ACM4nWeYgeE3bV0/
4rm06cjT+84M9rEpSU5ZZs13gDizjVUrE0FcRgVtpF59MU5h3wuyZ42TnitreEtY5KiJc6J5SRWP
GJMMO2BQFymosK6LwsN1Vd4bOKYAFEZMfrK5be/UUAE1qiUoS4METhUx/HsL95UZyOZSVPxNpmJh
QbJ1dzStT2S8ZANYf9sZBoDdoezOeTq2EPUyQfvqFm+TjukKFXdL2hrOJl7aYq9RNHhytj9vs5b9
CTPltmjU/luqqNHeqcKo83PmLu+QoxpeIIwQFLvKDVISXfi88RHhxztCvJzxnk7w3VaCOBuwNIjH
kIhKBZ6kv9LFUI6OWIsnGFii9OFr2ypfLM+rrq4X26klqvwSKeuBfZUerUX3mBsUohf9UZ1mkEv2
XbeDOenTfReV3NH5GpjmGyxS6EUjUMywqFCQRDuwYbL1DTGNQYSxZIP8BxKynPSHiTYjYMaZ/pCl
Y8Kaje+jNAyFw/+2+jTD2lFh9a9rmUw7VdY5FwdAqW7ZKfWrHAwaqnWlW6+toeAVtNqlOPehkR4n
MfN7cOkL6XlRL0eDGH1lFBc+bTbnrkp5hmXF2GoE2H/hxP41dvXPlktcOqZgrJG0qX3t3+zfFelN
fWyrP+z0q93CZJsK00xdhHlMPTpXBPasW9XZM88DzF3/TrPeohHcd7c5EQ5V8A4ATM6KnUsMruyG
8wVon81tLJ1LqF+9HDRg832s/CiYvm77GVye6W/+4f8HWb0/JX/PyWdbddXP/vew75/+r/+PEsFc
em5ohX+e/HskQvuX8/t72//4U5T4j2/8I/Bryr/SwyJPfAsi3JK7eMP/FgFE6/irKi1M2apmke7F
IfufGUDVJgMI4l3oCJm/vu0/M4C3LwnjFtNQ+cFkY/6dCOBvMXPjxn5DCXd0SyclYRFF+7MzuK+q
GBqWLn2uFOAXVSjGjtGQjWWadf3SR8hY9FaeBopixjqj82bMhMHiiyidqERkIU4DaowL/x8+Sex9
S0Ry+h9yyL8G1f/99fn1e2FBJ+z8Kyeo/o6emPJmFqUxSqi4Ezazbix3RiuOQ758xA0QUZGH35We
y0Wcr5e6bi9ZyfQVYN0vyyqWvZVvrZw2U1vbz4SBBTM4UGPy6OxEa36yIMG5cghJMBT2ZV2pSqzJ
4jTOxsZrW5lu/CjDVok1FcpupqOzzPEWdpBr2gy4UeAlBroubnpl/rc//N962+7rH+Vj3/740Z/f
6//2dbofyaAP7Q+WYd39ZTOUX+89wfbfv+d/Y6jWukViyP388/eLgVJf1V/+z1+e3kl50mB6/1PG
9j++/4+grVT/yk5Lsl43NQrUv8fq1dtXTF3lfbHJe/7yvv8RtJWkaXVpGY5qGIBYfwX3/gja3r7E
q0mVQEjWkPzAf+stu+U//r6aWcU6OSBNN2zGKkhD/G711/AQcdfIq2tU/Ez1Z1r08BBZdBbGkrwM
KoRq5rN6VDRujP0I/++/OI5+T8/8l9/gN8YHcDN40C2/QcMNKF9hhJeRX9mpT7Z8j1/Kt7HwDd8L
s/d6kyu78vXr0f1b6/p/dkT8D7gS//QH/S9c6JrOYvjni5xyof/x9ZcjKbSvqvjHFf7rG/9Y3X/l
lECph0whVJVRNFwm/jhD7L+axGtJmFvmTYWyHR7sH8vbFCx8jhYuONLhvqRzmv1HjtzhS2ytuD9N
JnVa/9YZosk/rW5DN1naJLMsTYOUSLjptyDLWoQVSEYuzJv0sTjX7p23O16P/k/H3/2rIXS80P/l
H4PMe8vLU6T8+uP+fGCtGYMuCVygAmkWU7Rcs2otezPRvh3ppiiOssUH6Rxbcr7oHG2svqjczTdQ
z/R9Tt2O63SK7P9L2nk1uYqsWfsXEZF4uJWQK6mcyu59Q9R22MRkAgn8+u9RfxfTp2finIiZm/Zd
UkmQvGatZ/1B0WD/IRasvbOKIDst9UJooQyLV/AuHTLvtlYvK5KaQ9j03ZOwouAMVcb7xOSpDi1A
fOTYQ4d0v2X68r2YcbMEdgkq23RW8OEOdZOSr944YuOgjp2Svq4U0SoF2RWHgKL5xVTlGDPubVBh
V2R3rneZi+3oBG8V7oREJfzpjJHVJO3gTGrHg28dIcTJ+HfXpoE5DpmftcTEWp67ixdh46auRBlu
WZIhYFXsd4namfqu38Mlmv0TAtUpujpxrmEHFfY8nzzI5eG2mLSs7gRzSj64MespBNwZRr+J4jfA
oIVOAiJ4GL4GCy8Rz/Jb3q71o1mrzqNv0qG/b6JabzHbLCkSd4vprOyW6V76EYt6Q0gJoSlkh4YH
6XrsChxFMC8D1PBCCkLY0i8xydnO6cTAxZ/ASm1j1Oq/BqadnFQdYVLMu9tQPeUmRU+wlIKQEQ/E
FhI/a6lfWhMHj+zZ52I3N2117wAbmjd+Xs/s/PqYFJOg8BoMEH7R3ambuRVwCXoBpgbuD3RyAevZ
2CxqP+S4xLe+1sPOY7/s7MtamAZWbt49hqvXjK9ry54UPU3X9Ls4lLE+Dd0gfgh7XA5ImKAy+UuJ
qQFefGjOqlTRt9zLbtqaFACIWPWSHV1XuGS0qqLfltgnntmN0xaNbVC8MpNXNgoGq/nJmNn8mvKg
/2wXg+Q3rIsjUL3wPKKRspieI3OkL2QoiOqK5JAY3OMrjG55jeepHxOzgPZ0Zd6f6bBLrD6gOl+6
Wqp9yox/3YHyIixDE8j13tqqf1Lom9CWxkYfIelGoEay0pSbhny4L18W88+2twjmiiO9Hsb2NjZ3
Q5bFSTlji9gx/SVjtUd/QSj90nzJtWRiWFou4pERwskts+q3Sn3tbbsypMTMW7kiOjbhV5YzG9m6
RJI+F4hCAMWjLNgRiR4+9nGDGB0LxFpC0Y9ZysFKhP6PkczgKnDT8isC1DkeCAyZD1zdKICqYGyw
Fvo5SGdcgM19pH32cPWi2QesKBb9E2z6+h712iL2DTfrj2Cxb6lkkoiM/2ALvbnq/vbU96geUD+y
5XJQe4eBfzs3/+YAlkgPhHd7mtYqaYU4Bio7/u1Z8T+Uyf/jK9zAER6UBbBBt3//t1dggtOrkSRF
VCLovcOjyMr/4yv8o42Nu9GQXsIryJ5QBXHEDvO/eQXanL+s7k74T+CVvWaaS8WnFQ8Ti5a3L9V/
eAXnX+2PGOd9nOYReuiIx6Dj//Xv//YxZR1JRNAmuQ6G1pvvUVuLF/Cy0cdNOGOfBWIjhGIDsUno
+5r7xivSndOF9b3NsJeEDVeXwb6fR/kx9zZoI50hIPpEGCjkkd5c2YcUACr6EkuUMrHrilXwv/+i
/9VMzm/A1UOLeKtVIxzl/6Qh9MCL+6APKcxW+yKGXxGCDK8Vu5ss79+/0u0L/a+L9v+/0m1T5AoA
VR5/8a+XlOXZOhe1he1rwVMRqfI8heszzIU1+d+8EMMtGgEHtPI/Xmitm0AWiG833hgksiBPxLTv
pHJ8/vuX+e+fXOjQaHiY8fnu/9tNOAc1eggbvr0IkFvfjBfEBX+bm+Bomeo/vBYF1T8+O4Y9mP5v
f7jlN/7jhi/CavCQNpESGs2nhiUaWj/sRltHn/Nw/+9/L/tWsf/rFxXySwk3ZobAn+1/dO7kyWgP
DjyDXelu6+BdYEsKzzHIq5vMdLoqxrDywjT/P7US8V924X+8NP5/tBxMEblC/nk1Gq9TaL8Rr/aO
P76G9lSyDlBxHWJJwX/amHgGLL/UIX4JC6v20KxXF9/kDr1+fwubzIv2yEO+eCxb+rltFXRNvs3b
lH1N4I/WZ4dN+zD5YJy37DGac2mP3dsSO1wt/lgOr+lS2N/SVcff0ygoAQpiJcAT89ei2g7qESeO
ZMO8K9wAW4mXdcralsi9L2W3Dqc2oqYjl8JMP+rONMGeIat5C7oIO6zqMcZjp42uPmY4fc2GEI1A
1nvrfCfhX7vnrDPiB+vi4qmuUgQlJNn1GFQCpqSiC7W3cQHnX10G2zwfbm5I0Ywxop8YA0q2IBAk
vd6xX4wOCuc8Rp0T3MVz1r/0q0HehnhS7ZfO0r+KJRuefHbxRGDmDcuMDHv4IG0GvuWSt4nuJkcd
Jmbs965nSC3tKUwEtImIfUo0tZaXDEHIVh3xe/ejRNVMFsC4dmUCW1hi2Fx7nXSp08t7qZbpK43G
9gzEEu1s34vnmKyNJ1sRsNvCnrlExLcii6OU2maSoDD2j6J9dOJ2kvtpYkPxks03jUaJ0QQdQqUx
cWlLZwY/pJ4s1Ng4qIJtqYdqPGgnx4slqzBcErdszUvXhBkStyKqvsVrfFdy3h190gv2eaTcZ4pC
sNkNZziD9nRfyzzcitHC7EuPg/LVTi+WintC79ArXLqiaswdX6az18Q5JDNa1buxzVhICoUiCdhA
2bwa7pqd1WNP2TcOx8dljCt2IFirQ/8yZIZ1ISq+985ZUWzFIwyYiaG3x1Ud4F+leAi3vWb5sw9K
woXAGbXqfhym9ebtJUQMJVFxcjrcENdxWES3n1N4BWfJR/kY51F/MmnMw6NhrLa8Vlw77sHw49DG
5basqFXq3icPbPCKejeyoTuroQkStqJmQZLTci2zgyAGMlswJ2yoDtHyDCKs73oz5eXB7ydTO2w0
HOE83uDQ5c9JuIG9S+d0sI6INGvzEgi//NLkobRnd06xpzRrU2HeafF3LIjGXwnJVcVlcBsE3XGx
SD/pA1V+79fhhgjwRh2n7NEc5+DRic3bgahNl7030ZOnRolgTFpqy4+mAl6/LxxtEjd1h33jLfFL
7mEn9okw0tDCneHLqT2Ue9ZojtZi1NPMbJbS2ev+OLbxjqWQzr4orehYspv9inphdn5WMI9D9Y7x
x/ZqVnrEyI6kS4/pdNRLZL3ptHQIqjZShCQEjvmvdoyja4qvztpaKDI+lOtidw27ev2K8xL4j5+K
Zh8aomy1060Zt65NOC/w0M/AzaOvZWEhz/5/dA9WMAxP01jyPohwwSmpenlXBPBQvkKdu/YBx4u1
GzOLoIrGwwCUdM6cWTt81rnBLeSP06Faa33x1uWjJXH3SyrZXOymXH+S5Edim5EyxvcVYmTBaZgL
or0sp8xx6qXF2wKaAVMu+6iDD7tGJYJDvGAoKuQfoiFZBHSuia/4rlRwEDGrxrMYm9l5zENipnfs
UIolqXyI4RffKwj47a0MuwoJJnF/tAq1ik2QNvMz3aXp7xUReOO7HH2DKrkXtdcXyVB0XiKaguU8
Syhrn5Y5yuZiduZX3ncDiD4ymBTmqfs20CltR+lxdDSByYP9QNymdXbJ0POOuUUxhloVYAqiInPA
cmD3hzAs219BS97ZJiwd1qpsyw3KbXyr4S1idzMJbV3xm0j4kzH+7ZX0lbdmnP0dStDuLu5s8JHt
mCFwjYblPercYL3YuhD3sLjm8bVXomLthwz5aYBVcBhdN0RbRebCBnpC7uyDau1cRMJ55L7VEZG0
zZx151plKkS760X2qU/BDuyqdlnZ3wH36cwLfV/Jrkywat8TOul4TyGoOfk5pL3p917hjMVzIAKI
63IUdyP9n/2dBZmNnKbwe+/JUD9eeruenum+Voy2vXHSo4NpFXw9KhlsOcEVmr3jbdegW5xtZKdT
ynZ7sHjY9cscZF+B4nsFdzkucC1JGov25bja2XE26ODfh6rtaLICM59DNWXHVndxBl3SRjVOC65O
i2O1GC4mtu8NiI76nPmjPyWoeuKnOjNOTBrAIru7ZZYs4D2CAZCyDNkot2OqCOQi9g311zZbgnpf
apSF3N/RWp0tf61hZzG7uE4xd8txqgInOPJsUEefcYt8UDF54ESO+R+S1FbiGhg4mD1xeQQ4IaH7
yCyzfq4cAOE+w4OIWCxCdMhpO536OmCZjKweiEnl5PYhE2p8gmw4hRcJFwYcB0hde1/pWfWbdond
qzesQG3MbA4oqPKvbChYEsBBLF7cSgtaAmymQemQxT5GctksVBWHUJYouuxyphzZKB8Lno+/Um/C
FTpgTg4xBu81dE84WGz7Qh60AbxrE/559VhP3rJvJ/Eic99iGxzzvW+0UHH44LtLdoUvwdljutV7
W/P8yjFtl0kuJmTZfTqP5WdVZbF5kBYqp1A3/QNLEC+6FBmq9aRVtUJ7j+KDkQcSEwRijcu7XoVa
eJgKPJ4SDDmcxxIfIPQcYoIpreZqQCdtzXXNfTdFxkNhbap61xBvCAagmr2d28PT/WFZ6P2QKuEI
zNxOHD2/HquLTA3BvUXkWlViK0wvVJ5ZbKFPivuFcY3tE/uTpl908YiYbc+U7wbBPo8xKB7RQwC3
RZ7VfMuRhefidMQyNNmJCFB+hJpW/3ONBTMI0v1a8iuFU3HW4gg8Ylwr/FO2jlVzp6sKGVFvhnzn
kqaQXW2wKuSfMwjqt9EqVYJRkBQ7P1ipoLrlNUKeOr0I38cehqIJ4YzCq79kiSE/AHde/nALVDqk
Js7J8a37bWoH2T7j7pebfgTMz+x8Ps6CqVsd+Vh42yyILpVdC/2nt6YQ7gKWZ9MX/kHXFpk8i18h
6w9TLafnSZq+2qVQkGIU5eHwQKKk+CaJFqk4SMaOnJZpOUvdzd4mGmI2UMxw52VvAu3Vn4bZCUIp
DOoAedrFvjgsiql64eJcxDK0zn1ceQ5q1zGuf5Q8XG/qwzg73fwFpOii1DzPkwme4F/Ip7/wKF+m
mrLsPRZNlzh6jUHpjkH4LUVztc/dbt3VrUES0lvimwXXK9oyf9bPs+uwfJZSB2dH2hFDB3LadnFs
iIXryzxy9hHaEHwL+Tqfuolycd+23dyQk26lPyQ4A/AMTmN9o40a161XdIv1EjY5Ps1mLYBd8Nkv
X0OJieSXExJ18AN6DflSY0jmDMLdQskXv8o5Qoa+g8Wi4pxai+EtC6XIlglzvnjnuOiwcKzPOc4U
7b6SZUufIDsB3oMB4cmy4SbgbU+t6MITA6BHHrNjD72+/9N4FRU0U83NXFanparO4yg3KPRcb9fE
Qa5JplXWqVp6RCZtnh3LuEwfYVnWr53eD5TyOLCINYgnbgAxuwOub58VJrdUvKwb6sh1JT43w62h
qhXUkFP27sasOnqIerxPdBn+wygWeihPjn+Ir69xE9XRIeyq6Ay4wNlbaFH+2Bl3FnE67XIyIk7N
nZ/m+EbXGd3GjvM/+xl43Qi9ZO2st9GtAFAQE5Pisy3txr7VqAKaAQa4ZEFPO71jH7bpwuKSOdo8
1Dv0FJpEw1WrRBEUiyrMEdGOTUCDTahvnUOq5hT1xLrija2t3CvQyUlxkKYBaEZ4lSlPFspd56TK
PmsuUR207sbnov2Ed9OAlqjnzuyGlWwrUodWc25zx11OHIv5iaYKhkqtXVGQ92mWnzwNygY+gXSR
ueXCuUMxR99VaMmrNkO+D+opPJbZACtIdIFGmJrl5hrNXshwDFPZ01LW/Y8eQ+C9y9LkkIYVytk2
HueN01dpewEaZz7FNEyISJrZoK1oxmDg2MwINd2ZtS7hqzBBJyAwJZb8dWgiRpMD32e4692u+nRp
iqsttch0JX/TfbbmVH+PtC3mXT4H6znLxXCe/Nr7mqWDtCvzpEBsYwxpoE4xqPwapDB7eUx6RcuC
2lrO1pQtZtd7YgZyMYCyQ1Ribr1JNW+yPvA3RTepn6RWjY+WpQD1MnWsfiBF74EhpXjImrjbr4ud
Vvc+wY7ffLbh8LsHltw0qlDyVnxsH+UAp26L/BY62sR8HtsZ4C7aGJ4/wybVSIytQKkEXk3PI0CH
3QVoowlOJVa7/aB9aoZ4rBMU6/xtHCMOqKYB0FtZXzt7xm0lMG2j2sGgbxoRHeIpz76XTNdeu6UD
L96k0bztB3h05NeJd2XTsjaEpD76zKJ29RxoEgUxmX9zFO4e4Pf9OXIK9ZCvLS87d1kPOSI30wfG
juJP3dZIzBERz4fYy5cHgPr05UOgGBPbPBMTvA3D49J65Cr5aOHeWs9f7nKW0MlKbABYs8L3s23t
eeB5TPAz0I51jzYAPI/MRPNMSdp+G0lpxf7ILw/BTFMAeW6ajRwTGWARslnoNFkFOSeEuv4hIPHk
UhVVfeGKtnG/euWet94/u05rvxqvfrlFhLMx5yVKtxDxLbfb1sks+vUPB419VyLj9fZpkJvTQv1O
ctLaNB9aEbl84Kd5D1XuAqmQCvEwnaz7k110tTOqb09mDQFoNZ1Gn4s3rE7S0Iu/Rb20YKx1zKis
WY9gQTRsB/KfU4zkoZd3HYVdqxPkctG7ZVVISukkP4N88NqTo1Gpbqo+aO4Kp4uSGEkoYJksqJ4t
Uh2/4YaV14BM961vZTPC3qW+GJW2XHR2aD+0USCP0+JWV5USBi36yN82Yd0+DrqIj/gcCHeMaN43
mn4P8+IQmO/oZ2UyhI4OjrjpfcY6du+P+zwXVbjrsCUfyLezrY3Bs0sn0jfpWw9L8LDajpUEKrXZ
+S3U3/itsbNq5PAsCU5qjskMamN3QNQ/6TuJn+0VF3/5nNs22xXjzyn610J2aiN9a00AdLgvYw3l
aJ303ECfmED39UR1HlsnZWKBwnzbk5wJSma0Db4tiwcPKe9EMfKPpyqReY16TglgKGaJS9p0WJAF
DDR7fkanltMm9+rijdOQRB1LwzRfQLEazjUfTbm7YeXA/6RjKbFHg3I6wKyrlo3t19keenacGD6I
aBsGznSB1KSI1RuU/xvucbvjSd98H31SMYuovBJx6U73HXFUya14foMlHL5INGQjZWs4Vj9XNIAf
C/rYaW+tkaif+Di4feZuWqDOzW23HUY01/CdpfWIuSNg4XebDVIHzAiwPacNl2NRDgJPUQbHvy08
3KuKuWiiXBqLfUGQDUpTVTs7sVQiTnAFIgTNVVrt+3zicTT0008M+MheveDJAwvXbzXkJ96hZXB9
Ttw6oSWcLZYY70mTXv07WJhMLZg13O3g5Otn3KTeZ6oXc2UIRi+Jbak5I2AHmddGmmy3hgAoleSj
wyJuZWGzM8VavKTxWkK9K8JdbDdpse/YRpdgl7gIdop9EiirMO9hHhU2+WcTC9Rt5KrsOcCi6W06
9u9Uv1x5GxqxeXrBXLnp3q0LS7xSHjAVipNuWe3vq4pGTV9E3RW7WFq/hmVMAaDQj/8mXtWydxaR
i9vGxtroEzx2NmT6sZUEd5sfTaP0V+hJ7yDCFr7A2BbLccHCS2SIdqH8WGJSz5gO7Me55ouLK/GX
PRr/k8R0RUzpkD54bYELpe89R2xFo1f/viv0a9uNwArUdE+I23L14AcheMfN4eUwOtSdf8if4Q2V
x4UMWkTVHvX4IVT++LkWTRjeiUHOnLZt394zk18oD1uaptnJ8pMd0cfSP/XBO72huTNoOXdOZWZM
DLibfnUUlcMGH7FMEI0rOhEjxiRiOpWsKdGRjE+q6X2gDv5R48GCdxbQOpKS6qLGyiNshZtQ0JPd
N1HbxEe8bcjo824ekas6TX+fG5C1e0o2mO/lujRvGMdzOymYvsNJmGK4FSPa2wM8wxb6H3DW8IHY
63YfTUOo4W3QWyA18M0PDAoFECMdjicnrzV2SWr9Lwiz4CG7qfqyXCB6SMsc+w5XySz2NA+LORQ9
ABClnyusfZucEICNX8w+nA01EggZ66ImjYE6Od6H1EP3XTU42SZLO9w1XaY+O7yhWxIGWYDXsUw/
FC1PvHXGyNzcoJF6DxjChmyKSu1e3ZZFcTqV3imQvP+9IH0wTQgjo2xyJyRt5Eelhgzm2mMw6JpA
3UOMiX4x0PzdOvIZc03hY9uOnMfFL1p7v7KGr3dZmJLqNnjjoVBO8cetq6WjTgAuuIsseUvAAl0D
kmqJJcnQFUbBFOvYuum137CnCNrlK+si3Mm0PfO7l6Ky2KRwgc42AnlGSmNtuydn7cR4GGGzTlhz
EMXuPBngXhqhqxNnmklV7ksrX6qdwibUbwdhTekrxE01JGGRrdOe5XK6YAsW6T2Ev7DaYJ+p9KFq
sKRaxeCA15AZQv9cMt9/yO0ghpakfKCFOlqKnzbD8WlbWbK4lF7T+0nqZUsIl2gpLcjgTvCFvAHY
Q0flFADHrQGotc1aPWd2H712OE3BDXBlY+0deR8hYdAVBtrKsjBrM2TJoIYTQ/AE1NYKE2b2I6N/
PjLEWbrHVpIThQj1qe+/JsZ066+BRqt+mqh7Tw1n4HxsEAsMGw3t5dnO2gBvRQUtybpVu8fMc219
jLG44gtoGvy8lnxUaaBfgGH6zM17Yf9eCzfHdGvPFrLPRjKDn92OXK8AekXN576fXRUwgbbFntqk
uPcm0HKHGp31s86c8WiQEdBGqRi2UCqKJ8o6sqhdPeXb0J5vlm0R8l8Fc/qrwRejtlbpk6PCrjbT
UNkgERwEkmXv7OL/gVSo03e8oiKRKQiOC2KZdqETZgp/HR1u7G3BRfyOx5+SEeeCRWmA9P4dAQDW
0qof6xw6pWW4gDLmp+irs/K9UIwDOJsDi2T6Ok3WwNOXbEg5mEOAYjx3IzZA7fzFi1XpDqlP/2Kt
lnqrZeezWeOJ9duTZflUS+AoDWfFcJiCKIInFBCkK3GuyzME4Y58tNUz27qtQCIBkIn/1AOdK/45
+LCgi7Q2B1esCwYtUkHLTb52hLlnQ1wfUXOje2nnMMf5V3nEHTdTewDM13+T/uLfp6PVnQTIxBfh
ipKna016cvo77jrrWVpa7cv4VxFulthXdsKi84YEpQCtyTDFi8Y6xha/tW0gbExzebOdg4Rzz1Uu
c2iYeUe2+VjTmgnF9cxOOX5jKvg45ZDZbB9qjxvkMO9Mpju+RWyyAwmoNBodANZ8GY6wq0IkKnoZ
z0vDIOQiUg+ihxcvvbrrBjN0p7FsiDv3+KofiNBspl0zTsCb4rSanI1yVis7CwRK7U4263Dx0pQB
H9/4DYBHS1E/igZNStewGAKtU+YpbzLPGNAvbK1Qk6juKNgZXvvbQzcbIq68IO4wFEfc3d9Z9OEL
0o2jig1XqkfqrE3wOE8U51XLsnmcwoZKsGLuyEdF97afmY1WhzKseS40fUR7Zgq1lHe2PYWfduUU
Z4vQ5uURyy5BvhAhe2fb5PZdFpemSKRpe2dTsY/4UdlEBu6VgsL+QYBmRg0YGwh0qnN52KoibHeT
lRpWdUxtnjszrWccVHP13LCe4zeLhqx+sgc/ei4K0gTvalz9eDWb0HpbdSceRZat/UZIxkZ+Be1h
14hV0NQ5gUOhE4Mild0afrjiNgonajdwMETVwYVrKd1TR4l9vAxjczcPNu5e6kRmmr6NfZ1d11tL
viD7nNodAC5IHa4HR0YRcOgsK53XnlLMBqlm2y2DxXXk9UYLBCq3dsCWIIhuamnweJsa2/97m879
sQx5pG4waC0/+OLs+yLEBfq94tfeQOp2rBeWojXLlQlBHIO70H0xQ2Tdho4otCtbMxDwS2XK2+5p
OgGoyKojmcedOmTaX19Lv5hqSJ7z/DYsbpF0S+ZeFsbVz2zRy+/NzTGDeloqsm6HrjrmqkEBNvvO
DsUgM0qZLqHaebUuXxp7IQXUEO+6Er9q4hcJOna4rwfQgdehBVi4lREcLWLkI3uBrhV09b5WGvST
aVCXU42EwR8L0Ut9GkwHp4icG1Fs3bjWJ/jTuv3RscRZ3qygsfOrTmVluGQzDDfL4jHS9yNl3qYJ
uyCUhaJ502aOqZF1xBSd7boFbLVgbL4Hxmvlz0MKUmMD6lp/c7NMnjo8zkcvb+GEemW9vhfa9VA7
ztVLDpfM3XopQEW+uwASNnOOG7i0L2YFusd04jJgDC0eKt/KxRXMNVd4ybUVnn0e2ScpF7u4K9ky
05PmfPqkuDvjFyLRAdaKwXDt6jh4LhzO4a3pB/kUZaF+cWn7vU1gTV1BrnjQPWeZPY8X4zgNEPE2
+xZQCIF+nlNmjaUg+FrHGmd5FXUwTQglm6B28HDZOjy35zOcAHCutpfNOmnnsXhys9pdT7Wf9u1H
v5bmoS4CrPFNVtUfDdnihGXZengd/EBheg5xMXlBZzHsL9q7aO1VnqyxBUQzdsfK3ywrPcRW9hWO
bwpheWGgVz/z3i078Tx78H7iiQN31fjqyQ4oTByvX9+7fsnvAY1FicvKPbFXYJEBYxPB18nmIMC7
bpFRsAQ+iHmgihHAyr4uw/lalgObz1Ao57lsRueXJ7o4T/LCnW52SLDBBTUgs88FXQR5sUN41Nwv
J+WD92HnFn63uzE6u5HnM1ZXAlgx8O7qYJQoJI1g4e4drxTPU+tMB6cI+pqbcPHeUuy9fOYjB1I4
9GN+HOmJ2VrCGAT479FkFU089DsUs/HOZznxh0eWnUCgBj+Cw6r+Iu5WAVthJU6wOopCLisobbBB
pzZpLFSQBGsP3Xjtnd55uiXL7Qs5zQ8iFs6nrQYbqDxE6b7jR/Vs7+FbFNqXu4JMlaR2TLdfdLtw
lZBEu5mMCKadO1lldMfqZ/5gUtTsqZyBr8ilG86E3wJu9rvwXYxByZrBGR86M8bHIqvYd9bsoOlX
yAWejyzGYPSlLP5/cS+luwk8x1OpRiZVdcobyuCUZATAPGLBRT6JxypKJMfJx4iR/SC4NHfoGSNo
8mnuyD/Eydd8Ewad410WORoXec15fKRIR/2am1KcapPKl9LW5rvbFBlU4cBoqvosVu4T0Fb4Tuj4
mrty8ILjHFPnbvx6xhTqC0teF/QNrDOJPf4NXH/95mifzQiYy0IdGVcub/0qBnGfswHks/Bkl56M
O6K2NXHhYobvh0MqvJQ49aHEwwycBqpZFjF1QMhiXw0zTCoppm4k2jtTs8e+6NIWDUTLZ4UbvYHo
b/1dMI1hv9MlkMhkknJMZOmSZJHGJOslcgw7a09F0altzY7w2NRYbV6XAq/BhM/94lDXxZAtOOX2
LY+0M7q/0T7Uq2ye/IgiZ0ltOIFhY+uM9kak1C23L26faorqR+acUfZ9WnuHG0X5t+UWW4QkAz51
PxaQIxJ3aYbpPWgps+Js0TD9YQXPp9FZPabOEYM0bvGeJtJa7STkmLSIHwPskLPSXUml2gVLd+C8
qJ7SOayKuyobqiuOTdbyfBVn3w/XN7btmSYNwk5L5odudmT/meGoLrivzFg+ZHbAkBqhXoaihDq9
3IeNRQtLU899sfKBgc+gek7m1eoB8s25+qmmCkJh0A7Td7/0ObTSPpdPuh3iOanYb8HbLcG8waER
zXXkVa/e0shzyjH2QAsDUWOY1bNdLEW5cUTDxgJz/T5OLfoVEtSm7Tp28a2mr7192Wov3OWOL49j
xDm8jUIhrizOGPz2/CyCEWDhnqBQOdPdEATjo+kn9I01ZJoMYFAENBQq4c3cnwaVg/ICa7Bbes79
jKnUPaOtA1zhBgUjrkgJbMMDofYhJJsZbEFX0Gv06jFTns+9YRoiGTLYO2m+fqWKiAeFb5MN/Oqb
C9DuVe86mWFxhj0CybOLEXlu7K6eTkyunfeAyvsDufnChN53WTvAS/ga2xRICLdd2j7NHXlYsJJI
YPHnxbszVaHijxr3zaXx15mgAL4Wd68wqsqtGixAQhDY2XqJunosJz6gPWWCDTgO1ErAzjQKmme2
EPnygpKgVp+UPQrwpOxzzGl59UcLEVkHGbtT/kQrD/rkFpWVuLomkkdMxC5tlNdGcndb4/qbPohm
pvTIcK4cAxXKJdHy/Fg6eQDe7LyF9jizLTQthtpFfEPahz988nn+OQmdDAU/T25DE7v6jCPYmdYc
y3IqU/ZDmp1u3LKucefBChitUwBUDPouZeF4F5wCPU55hHFvUJG8d88VYVKFTv4rgh2pjsqbO80C
AoMQ3SKk9ds7nvPzEun5I14rsoKLOFBix4kbI8TiYZh9xJGKfmXL6lQnPMeMkVAnqoa04gqOKLk4
9v0SK0obOzLL59AQSQ9e3f3qo0kTAlI10fccZdOwdftOKrb5WfQrZ30Rc8Szf2GECsx3a6Gp5uiy
iFfWeSkfywGr4c5Gl2FAUC3desQ5ET8zwkQG4mRR8TIBgu4eqpTsF27DkhyKhUCr6RGk9XqX29P8
U/Bc/e22fb5sp8rh3Glj53adl9H86XS297L0FjEHrfp/pJ3XktxIsqZfaGEGLW6BFJWlq1iC5A2M
LDahMqH1058PdXaHmZHYhLGnh83uNnLo8AgPDw8X/x9F/tUUnllUC0ktbchnm1CBqakS39KLlqqu
f7ChX4tUp/4KRIF/E/dhUu4yqBGsVYOjHlxof9KeIQt18tRBS/bgUINhvcr1IkjAhNeMBOgWn9x3
EkjVm9b0+s8wJcD3NND+uUy4WutrsNgyc0ftvH+qE6nJtv+n7se0ScsWFx4BP8Scs97+nvg5gKwg
A/2cNKm9VcwmBgQogL00rgtysLK8wOx13j4Mnw2NqQ4jmxY9xMKcWdYpbRU2g+aq1fMQqXcHDi4Y
V7vLza8zjbbUIpmj0wx7orMRJo7kHKyhoYZpfa+GIJI+R2BMOdk9tdxcf7ws6rTFfuqHtpyJUGua
oDMYxhUUoj8r31cHMrpjyItN9l9A03m6LGJmzRyLkUXH0tBHFkfFDS2X+iZBhJY/5dYL3Akk8S+L
OO+CthklluEhkxk/1D9HuI464BOI6luy1TpF6W5VSMDOJluZNtkx1Bbag+2ztmRbNnSF2xxmI8X4
HDg+kpQWlub4EWwRA4OGMWm9CUF6sK/M/uNgX0fOYjvyWXO/yZKpE/miTRc5VG980JHALB+Tkj5b
CHb2wJiQPJSV67TcRs5dHIE6um4p95oLzdfnOza1PdPDpoKEY8pi77oaUNR06I1zs/YZQP+rNq1B
Ylxf3rPPdvHTNmvmTmnOYbuYg6Mmd6pZb4GwU0TE0GCIedXa3LYriGhccBFc8OQ9gsyV45F39IpV
69Vr8AVWiseiu6RKPCB2XX9trYxVszAhcH4i+CxGZhW6vy1GZKfFOVrw3N43UWnyWYrz0DdvtX27
oDcDkkJnOwJYWVVVmGdk5OFUgLQPyFLbjO0U60nvdtWuoGTwyAW5o/tHb2bXPCqkHv0xq//Vml5L
L1j5HrlUL184Qcrp4CGOYGq2Z6bHMmUG8z+nKY/VVrp879sHBST2YRdRlAhWVDzjyjO/VBvl3r+S
Djem27ADr6H75dfSoqtnJ1gQP527o1VvoZTL/BjxIPwx36Y+2ZaX7r4/ZF7tMnJmp2608zf51Qet
LC6kFe794P4GlM1b4jUURomnhbAVHBUDKTSw4x2F7YFYgSdraULrXTVeocDqlr3HBmQzQwhGH7Bs
Ui65WvtDrd4q8imkpHdRbN1dNpIzN8NwCpM83DEqHMaqOt0QR8uhZAemARyYfgbNeGB2GlS7+hns
GYDaJeVxAqelAnV/WebnSMXJgZyEMhJuKrJhc/CFA2nuHVp2Q4XaSuzcl8V73hFEVnr3VEnZLWzB
66Yz76njkto2Stpj9fqxtzWv0hLItEYQFoO7POifF75qmio5/yrN4A5hMRg7OV2KshoodjL95fr1
zyzXb2RCdyPWC7fN7mwTPN3ehpikeXXU/YNkTKUl7aeqKwuzL7Mb4sjkeRyuZSjpT7/CUinywt9n
ucWBTl2gF8A+dbsiWJEgu0rI3NE09nFZ87MoYNqOI5HCkVDLgb6PFJElhm+QKIMJpKNG25Tg64YL
Lv/M6wnChL3vjYDG+A5hQOhS6oI3gYGjYeHyPLtXEMLJsgz4LTX4GgXXSh8tGFepZrnyYKypNW3z
hN5snhCXF+7clzDzDbmugf8G2dkUTnBggZwh1ZrPY89+HFLYcGyDlNqheh1HK3u7LOxs4cAwszWH
VIplTdAMk7c/OqmqUbaVEcOSkmbfNP0mNheUmfvziZwwf5YNjyCYf+7QWhrAtUbSLvtZk9IYO2tB
hbP1QoVjEdMnHKkgxaA2BlR/XJmWKp6iIJVZngVBJI0Slxfr3AAcHcgJm+jJ1CESFQwgB+9Xqg3L
d6UI/DoeJIHWvnHkF4La88OKGBinZBVyXCbjJoWPFMrqQG3r0QEuXXmr482BfpSULhwmAJqvVm54
l5U6P6cE6wqDatNYHBNyglKd1Ia1UwSkrJHq6lEDiHe7TvrDUwLpUQvv4mV5Z9tFxA47D+dHkfmn
6IqiyCadrqjQimY/W1O53/f1czrsXUgtFkiqzyRxG3KAUMphER1T8EDSVAlOoXZxw8p64ndmV0EL
+0YRa/YqrOUFSz+LQIiIVM2agngQHRgDPd01uezLhm5X/F3jVfoXxfjdMWsFwuQQQ9bQfk3bbn15
Jc/McZKoW5iIQ8RjiP6oKUC0DOClAxsOMOEIGALjH39Y4k+fkcITDhwJDb/HPKigF6ncAaosk0aO
/r7PvxmlT95rIV6Y2Slk2OyVzktB1gUvQbE4txnF5+Ej3dokyvTy2tq/D83b5QWb0JxOL2OeBDoR
ItVKRwVcSXiZtrU22FCd8JarJOWWWf96VVgFnCugu98MjfHb17qaPnnyuTmYRsnASGNJhXStxn6/
YJ1n587muWpSj5i8LsG64La6qtg7PbhUgNrrHc059LTYB1170XQoPsdaJdmnN+lC9M75Ol8CJhgh
ATDoTsdOhaUu6IZstYKR0NVqdbNa3a1u7vi3zfRjs3E3u53r8o+7zWbDv7k7d1u7u+3Wfd7y0//7
y2T85Kf77G755R3/fOb38XvX06/zkzf98PhrNf3kee7Ke3paXfHj5gpZq+kn/vb4Mf2W6bdO/7H6
dfP29Hbz6yZf5fzXzQ0/ft1M/xe+82bhtJ5bnKbLQKyAr8WUFiAsp6dVb0gdU1alw6d2ABv9UOVx
4ye3vvly2eTOd1kDu4uzQ6aCtmVxYDsYjGIsa7qGM6yuzVtmEY2bA81deeTlzu/LwuaU4pDqsjkh
hulirHnQ2i5SHDKPyT5/ZFB8x3w1TcYd7HrS1WVR52ak6bhUVUYxkwhi0vvojkoA5GyBSbfcAzDY
mf9WFcWKBKHH+MM6rT/oQLgs79wLaQZxDjgNJjVrDs6pvFBJtFyLQ8sdW728kf3DfkWLAmDG8Fss
uNVzR44ox4G/g3jFIIQ9FRXBgaAbFcy/QG0kO4Vigxu1w2EFPwk8iFQ/zevAgr2SNpw3iy6chSDj
c+lOXgzEzfIUZuDUtekGO5UP52oq95A5uYabud//91WtPdA05Q5rPmXbbphDXR28f7oN8wVQu31h
qm3b3UBr475BhOf+/mV7wcZaDdfSwqmZfJL4abA6aaQ8pjMDut3Jro90aAJ/nEHQq1XUKUAF0JZi
rHMRsKrZn5AQlqqfHZi+HRIawhqLN6pDRZqx4OL6sikJfNsEBQBNHIsQbClX7MZSyhbbjZT0Kmul
YWUMWbMrabD1CmB115qS/kqktvC6dP+gNXLxtzHQ9AWOymsVQCbex8IXTEDYod7yBQolOQ9wk9vM
zIjyhq97q1jYsxmnwDCyAfgT+Vie4sJzgokMqEhGnkYgUa4UOKudu8OBaKv6L+UIL4lSAji2V5BD
hwGo+nc+HUQRqDTFfiFYmLMQQBnBfeN1OeWZT42w8PdJ0Ch0vRSZ8lTkAQRGS3Y+420YbCbcUUih
TKZ+KqILE3qKYUlzSxp/3UprPUMFrDQ0ioXDrkyrf3qi2JgjSYIl9EAI2ADdW26jM+EYPULwmYT/
1JJOx/jBgz+CkekfFX3+prQkesaFIxqsSotCAP8iKBnDglbTwohbUV6i4IFWC12+KqpHqLxkGhng
GM/aa7nf5swEl89heUtjVeNsDKBNsx8LR3J+wf98i7AMelxHwF6xDHzLAO9XfZ/J330wYTTjloFv
04Ds98vev/HjloaUtZlshmEhNJoxKyJDU6Wjl/SmJkYESmtqmVmyHHkpK1TXcu5r+tUuKzpzGE1F
58IE+o0UnZgYa2jIB3uCehmzhr/VzNgwK/EPQ8rrwgz/XtQEIKfhZlTePhPQ3fENDXVQocN/DgOU
Vb630fCUV8YNvbUffpIvOe3z7eOFANAcxR5uBWCAT2VJnVoUYChhxZq0LQr7Q0ugFc6cb3+7eojh
QQxaJH5M+Qzvj4KOoaUpczAQY9Xtbdgf6PZh+iMb1uQeFrKJc7fw9NKnfEFLEE/WyVyOZDm6VBV5
G5KcI51gP+VUWHeBqkndO+zoRbzRYurVayqR9ruu1X1Mc8XIbSVFSQfFQDBEO4bizbc9IBjWnV/m
3T/g2znjLWNezB7BVFUdVtnB4LEDb0Yfbuhc2P8egNyn12OMjDeVofRHudw715hMX/Me6dqXHLKg
ZttrZkp+N0+hL9LinibAMCpfLXMMXiqwnr9ROK53ENg1//hWXO+YD+vjv3b2U9njTyAgnNd6bLuO
QUKb+V/oEQ5JD9x7JndXI/AR6yqT+5fLO/9ZmDr1k1S5VYXAjDyVRZXsdDuylMbtxoaWjLZJ19Ty
6zxJYLztQD2howmYKPqqXgDZeNbj3rNDZpMglM8YzbeYelHU+Ony95yH9SYFR4AELAa1HMsQDN4p
oaGILOhclFR/1vWAKeUSPILqKh7Dr/aoLES/574JvRnyoajFuw2TPNU+SHJTUhtZoikh8uF8s353
wNsvmPzZIaauMz1UIJMDLdIUdSr6Om1iDTw8nkQrpQFAHzu1h7+1HEGK4JYGILLGdmK0bKFPKalH
NGCTDFTNLPkvHSDpRiohvLpkslo6Gc7TRatpac8YlKXYNpqMzngWaNy1ttaz9d/ZgihH2JwhLiWt
yg85sArVvZXB25tuNfqsJBtWgezqsjDxcTIJIwUNqByPPFnRBGFhPUKY3aNUU02gQhPbDs/B/g2G
TQNQ9/RXxLDHNivb+FVmOG/BRMTr61O6pZNAID1J0lWQXvewMzW9lHnByMRdzMv2kdHpYhUZKRiT
QHcsyBOP2SQP5FT6gwyHpI2YexprH/JCHrOgJzG12bw51TV0NkpwF9ULEfnZo0AQZQmvvjGDdS+C
UhDkfJAtFaP1hiz8atCERdPJe9KUO1kyP4Zc3Q10jF7eVGVOT4eAYKoq4FdsIRsxkmmF4oKBPePh
cL9/qDfMp68f0w0NSADdMBmTPFY/2zvgMYy/7QiY9D4WLZyStDXxKaCJe8bwqFDIbZ/q6lkFP2K4
OigLJ0WMOEVZgvns20IZaYvmpPTdLdPbbkmFFpShdRuHj3HrbHPmnC8v7ZzIIwsSXz9pZQStHGBB
8QH8BFAqA0N5kLLSS5jRoPmeipEhLeTv504JJ4QyAVV4wxZl2gBP5R0PBw9O9MaEr9J/VaIERtqf
/0K3IzmCK/WNompjDTkw9azuABqBFtopHqVkY6v/YudggCC0A0hiuvpPfSlpjqRhCCin33pP0+lh
G/D8qld1qVwZOuOaC7H47K7plsxLndSSJU9e8Cj48o38YHwOsIIpCrTqaCqexFiNO1F43DsHR6Fd
2IejBWbDy0s6WeBxmPHpBWhYpFA1xX2fB/VIMNUjv4yGIvfywwMukPGKK7nYXpYxq9yRjOnXj2TE
SQovXIeMPrYoiSU3fhR5tDN+AUJ6Z4WlC2XkwqU7J5ImqSnXQNLGkQX/MiGb2GMDhnnH/JnkOcE3
mr6q7gXaZhDyFoTNXVHHwgSPAuO6D+0M7FvwznkhlHExg/kKnT/aD2AoXL+7iYyHy0s6t21ERVz0
DNayd4J55mFEB8YkUlLGTa/UxC4gksBlflnMWf1gMg9KCFTRqc3x2hHkjE0xVNCr5B7txEShX4LI
a21IYTa6sVIDXj1ufvhHslfGoV/wY3OLStHZABCc42BY0w1ybDRybBlGzlmHNYXIgpbP6FW23pop
F/kMJBA1oJfLys55MdJUxNM8fngACWfQZCYpriTWVAnVLw3zJM1BXYdG75UQ8V4WNXv5HskS6zK0
orZ6mrCuevIrHFKgAn0YtAzztYRHNkpBNKiZ+mTs4gHQxrfLwufuXirgpFopgZqkNk9XNm3Ctmpk
Ln5nzyCr/+wQUqXyHpD9AFSGBce2JEw4G+PYQtCtIKzVPpxgq9ZMRMXvRbFmSG1hUac/SnRlx3oJ
l205gr5UWpMo5U3d/wiKhSth9s+n4YZhSkfV6TQ6XbdArgM7d/jzwTr4ooTtTxWa7ctbMy+Clw9N
kbJClf9URC6XmgMRNG4rWcG/hQGEC8dKncK6s1Witfv/ivj89aNzlQJiSj85wbv1kFGRue13yXZ4
LL7qG/OL6f7If4PKuKbFe21vIfHWdpcVnPVbBgUUalD0bYmtHqNfg8JTc61acu3R/DOQOk3bq8tC
5py/fSRECBNoPNcYV0OI5rwW1o7KiTrawMloHjijh4/Lwma37EiYcJpABR0gC0SYytCyku09fSmI
nF0z2mMcnqiUacQGNylNIwucGQjAGeegmO9HXrB/VeJqwb7n5UCbgFOYEkGCrwdelsPaEKzadgg8
PC+cddKG6UpRqqX02ewO0ZCr42gJGsVnDriCzJEZuD9HLte1eR1D6Fr/Y+SJK6cvmv/891uEq5vq
4IpJaks4VQ4IdlpqYfL58F5DNy01Cwn6uZX7I8CWhafUAOXrYW8jwOx+AIrlFtZ1uHRlLMkQdic0
9axKY2QMJmART0ByEWhfXqe5C/BYDeHc5HIj502FCJBMwtjTq13erJiCvCxlSRHhwBgpj+1GQ0qp
VRtmGiHgdhg6KNeXxcxdPEfPPPHlbkkMPXSTE1CLDUj8ofOadDmA/B/pUhF6VqE/b1mxeyl2moHQ
Gkm5X7tm4XsHExCOhYBPmfMzx/oI8RA0CWBadCxbG41Phg2wEBR/DHmvTD15bZV6FYJH0DGXEQFp
qI819CNZtNnvYzpD+6WPWVrc6XwfXSJMJFWpPj3fm2vpwfkyPAF66yaUcOhF3co7xlJW6Tp+td/t
BROdDZyOl0E4ywOFanXCVPUYNnnrysNDNGabfUGyKwuvex2gQjvcjh0MhBD1XraoOad1JFpkTQp5
4zKEOj3mo7u+/1kAh9itAfQbWmC6vlyW9f/Rk+5um9EF0pOCnmVRZ0PhI4yeHX+3H7QDU93BVxBm
d3HRE6ztGwOWyfhL5jjXcjHkC5H/jLI8nng9Td3FPEwF+a3th1pW1ihLC8Ch/ugyG+vyjA5mi+t4
ybnNqYs4nSEd5me4faYzdmxQRRc7ANdx94TSvQ71hW7U5LwirwYmI2m7X0NorgcZGsdhf3V5qWeO
74noySsei9ZLcCspcXgH5S7O1/viLfUXRMwcF0QwakUzLWhCYhtlagKS3EsVOZniKW5Wkr6OmdZq
b2ptodI/qwv5UvpbyVbaYj8MrQRQZFssY2teqUDIZW9x93J5uWZ1ORIx+anj5ZLMIPEjRKTROm7u
Chq7pX499ldOu7ssaeY6Ag/8jzKCTYwluP1JzsbU0HFG10P+vQ+e2vjnZSmTIQvxMD09xPM8hygB
iC/p/UFqKxW4FAAiXQW2QS/9oa2bW2bnllzXdH2KkuC0pbOQeh5FSuFIMaUI+UM42fbdcB08D/fR
dviQdsHugLRmodlu7r5Qj6RpQkxiQQolh5Kce/vbcBvf5rfhJrqzb+VNsB23xrbc1t8uL+TMBUX5
QYGjg/czzCCCehbo7CHIfsR0DN63cNiAIXBZwpx1/5FAe8ep6YFz4vRKgwRZemz7Wxt0SX91WcRc
wuNIC1MWwixbgmrYn7h3hqdxNdwDfWX+KtfDxn8Pv0ubf/Heo1hNTwyCdBrLhDWj8Ku2IwOmkBjI
/So+OHsAHqvDQsQ1d5COpIiZfitvNOBoeEA0+tdap2PtJo3f6/Hvr8djXcQkMPRdjRRG6BI77j7V
3QycxXgjxe+Odp+OT5f3ac4UaCKhpZr2Wbp8hIWjn6k8QDaUA+tbquTczArA2jxcWyMMtn8v6pPs
zmLASKEJ/tTqck0ZAQLADUECsTe3Q/y9sRa0mdsg5hMtzuvUkSGaQd53rV6lbe5F4a9SA1tuE1Vb
SJEXNDnrvSGbx8jDf+SIhhDUMSAWe3x3NKyVTQB2gktS7dHw1/u1dJunCx5vbpOOxQlnKU+iA1SO
qCVXtNCAjdx34PEsnNglIZPXPbqPnNppQV6d7qPuS9Fd7avnONj9Cws4WjbtVISU7RncjtFDMVAg
2wxM+dJkf1nInPucMCemUS4alUXHIzU87In6CGyDblWN9c0gO//ihFIcJn1FN7iDpz7Vw7DD9qD6
ZJfCQuOx0nsZnUcqmds4c5708KetHRZWbi5YYECNpkY6naiyCxZQ89DrgimlAC2VW7eFq0rP4ILC
Sye5kbHwCl8SJlhCATg8OH3Tiw8K06bxhv66AjNzUNbNEtvRtFLiVX6sl2ARmZTbduIjagKPAWqw
onndj9eHwwp2DuBCwZmwF+xj1s6PllJwQyXY6ENb8/5LIYlMUucr4Fkw7UBRdNkO5wJ/bIQiFC2p
piKmINuRp3ggcVnQLO6qyVthvTk6c2w7Jbryw4WH5Pw6/keYmIzM6sOQWSrC8gD00H16C7zTFVhg
OygSaeMa/1HNvnFtSf7btrRPT/hHS1UwzFCOOxMUKZy6QW9v8doHqjtGd6m/VF9TFtZTFayy8XG6
7aRip+Y/QkUvXbkyuEuGWyvv1wdosmI5fOjtb7Lpw4D7Ssi2jZmjAWP4Qc1fgl6npBq5MjQClzd6
1qCmznI6YMjDicM0qSbttRxcTCCDA9BPiAui+je9+wtOZ/ZUUmegwxkeKUXMXiqVHNaaxE1tyi+V
/6XWHsp0OwLM8f4v1GFEW1UYWYRAQdhRwARbCSqg3EuYDRpIfzgA91bDz8tSZrUhtmX6+jMYEKQU
YC8AW4AUGWhpvgX+cXCLe1CU99l1zWzLZXHzN/aRPMF6xmwElrvhdiOJw2SO/GsMv2c96C2NvqHq
eTcqw4svv1pV6cGLunB/z4YlR8IFL5f0UkvnMfeeKu9vbOMLhGNfgMLbQIezIGnOFult5u2P62Ge
XbiZAjimfC1DUlbcHqx1WdyG1nphKWcKH7zwHCyRPj4Hor/T2y/KKXtYvcztZ380w0vAaEVvUK/V
7+HRAhreVeMv8LYt7ODctX4sdTKoo/CEB+7gWCFSaSPIatkzwae5rNjMLk2NiXRdTDyJTJ6eSiho
X2CTOGB6r74mGo+vSAt+Nj1zViPwhpeFzdg/0yg6g5OcNCIJwf67wRzNusL+JeUX3csrc0h2Ujqs
bAN8nvjjsrAZqzgRJhi/1QeKGnYIO+yvm77kEnK7bqE+Obt6RwoJNr7Px1EDIyb3Rpq8RvVV3T8n
VQdGza/LuszcdCe6CNd3V0kyAJnIASf3tSkMCJnoN3IAvbGdO2CfXgMIkkFKXtivpSUUjMMcVaft
QJf0Jh5kk4aSA1jkS0W9GRs/0U04WTYki2B0olsgwQ5og7FSL/XFLekhHKOGhq1+H6BH3Gs3bd2D
+uWgyH7BD81c1ieaTL9+dFrD1CEe6REzWluzvrVroFfV6TzBrn3wsgWbmF83C/AShQemKj77IE88
GE6Fc88HQG2rmyJayjl91vKFQBWF/iNCfPFBw1ylPUhnnrHRrjpvWOte76Y30uu9/NB9C241T32h
/+Yu3/rrpHSTn4ffydJHzF1iJx8hOA0YVmC4nJK7wCJBiecot73h2ZlngQsCYkUzwbZ65pLYeVf1
R3XBe4ROK9UKLEYe3IVMtDwdDt/y/ralUzroF5zIwkZaghPRepBOiyntajIo2g1bGxTsf+M+/igz
fcGRYWY0fQMJOUngpWFDqhSsu3h7SGjvy1exsu3Sq8sCl1ZPcBwRZcx+PCBwLIC5X43jY9QlXhOt
Ou37ZUnzR/uPaoL36FIHrkEZSZW8HRqyeoqbKkvZ0JnL/8QEBf9RMP1VNxEBhjzQHb0yo/cy/V4r
TLzI39N4NahAvW4v67VkFIIvAUhJ1WUdvTTlrfG/L6Yql9ZNiJmUojVNo+fPr53wBzSVV/Ihfa9z
Y3NZjbnSzPHSiWWv2szDdpyMG2Q+V7I3dgxyjLfXZKqPd2a6StVrI10SurB4YpwBoFN/gOxoyoas
7R1UkrC/XKU30Q7/oQNC/yC94EPA8L6s7GRrZ+5SBU5HAedpLodN5OOriLW7YBUd5J1GosKSPkDe
XrhpZhX8j6SzXDZk8JAuNkgaysQ1y8zNq39zro4kCF4XooWmkae7rLQT12o/DHjjqgUtZu/LIxmi
j7UhnS2ZHPOM/TfT+TIG97Qm9HtGdzU6yBeEzbokhr2JdMF7csQaIQQrVmEWHWdYfdIUqjU2DLS3
TfSQSwtHd/ZoHUkSXBJAtk2T6JO3qJ5lY2XIaydf8kjzBvBHG8EjaYEaZWOHNp1EwNSuJa1eA9mk
5MAxwARTAsQIQbNGu+VbcviWQWDWLByypS8QHNSQw1OY12hZQW6qfaTNwmGaDXmPVlFwUCPwVP6h
nzRM34Lu2VEgI370Gw7u6lDFa0p7/52BiHPsxgizThqiUBBfUdL2/NHrgo+AkZt2qRS1YItiVsPs
IAmATgkLIXEkTfv1NRq+tsm1sVRWW5IkHDEtyerOqiZJHTBm0k0khRDMueAX9kvNFbPeTyMfBHIt
DXpiy0wxDjWzxpxm2X6XatUNzJ+18VgttYPPnq4jMeLpUqN9FUyZmtH6YTrsza3pL+QVZ037SIRw
uGq7VRprejl29pew/j3ou8v3xJIKwtEx4sLUAp+VUlPgDZNgBTGM5v/+74QI52fQCxsCBpRQW3MF
gSokWVst+PpfCRFv9wN0RDV5At6l3EOxuh4lw7Wiv4XUId3KbvzHssTrvGzBZK6mNJZivYb69yjY
7vuF1ofPROrZ3X0kQzgoDC4W+2TSxFJc56o7uMbDd/UxfoA2/r5Yxe8QXK324D2tqtvXANBxOKZu
pAWXOntYj75BOw3TC5sOZHuK+XoJmOj2LQJRocxg2rtVnP7fPAmOZE1n4OhJIEVqmFgFsoL8h68O
q7HYv8mxtmo6eQ3n4aooDhvDPHy7bC+LyzwdjSOxoZ8BLzxtZb1RbhUgZNxxo6673wcv7lbmbtxm
t/5NuU7f5M1T8LO6frssfzbiONJacB41CDb7cXozB913PX+VtPGqLc3NXoEKvTYhT0tAL7kscvoj
LxmW4EyysPU7htjROIeYHGRf8Pk5IdLS5NaCU7EFp2KZaan0k2rqsLN7aFveJX3hSl4SIbiUuhx1
mTsf+4TMq39O9z8XRxs+J/ovLJd4Cw+alWcOGO9efAs72VZ5jlza5B4JQqEnDu6MLXSt+bu68Z/j
d/Nddrsr9b7xnNWrtj1AtLQQEyxoLF7URWpLQxN8bt7Lvnl0qmc9Wrhs5kUwMTKVOXk7CPZR77Wu
kKcTMYxQ5MSgS77C3HHZBucdyx8Zgm00pur3oLjgpvfDa3So3ajXN0nvu3mefUv1pb6U2VNGQ4oM
CDTN+meT0eCFqgeNoMNijKkAht9pNm0ZrYr8Ooxhflowy/kMEYVv4DrBdjPFMaODmVaHHtIM7/AM
SiuAsYoX3TLYB5fpo34PMcXl1Zw90Ufi1FMfBkMdzMcW6kXyN324totdCJCTvRAkKEtihNsAPKHU
7jK0kq7sp2Et30XXIKHv3/Pvpavs4m18nTwanr++rNysOR4pJ9wLRrKnyyRFaq3d0s8o9++htKDZ
5CbOjjjD+QDFsFvnCIrwY5owz5JaYzxZvlKSNYSzENyuqmCrAxU/Ju//QqcjgYLXLxtVSjQJnfb2
oN7CTdF5fmPQjCMPS2hUs8t3JEo4zaOdJ3EPRbXXOMnTmIZeFFg3+35hznvWNI6kCOdZ5ehWQYMU
c7+1tetOfzzI98bSIMwZiMRn3HUkRvT3pp8lvTM1N44TYoO3l0vXDO9hJ+6ztzbz7OiGsbrIv2mB
x489DbrHf/WWtqYZTHAbKVQJ69npcah35lQAozKl9bfG8N1c8o6z9ngkQ1hN0ELorqMGMb3XQ211
OPy06h/1uFb8X4W+LpYgCWY370icsKqVFNRy6aOSrn81BmgZX0znZjHxNp3Ts0MGujeg0jolN1NY
OHvYG1k67V019F5b/Az9BRuctfQjAcKqdToM6bmFgLLeJofrg/YPPECXz+3cPUJ6SAM0nuuRyvyp
owXoQArtAEcL+Wv6nIf1NVzGynpsYuO6ZozuPpD1ZKvq1eHqsuC5LaKPE7xQ8HlocJh0P4pS1T7t
DSftcRjms2U90YXYqzfJUgZlbgU1FfRTcOfp5xV7ZTp1ImkJtel4qSs/kneBMa6kVNteVmbGEuhz
ZDh7AnUFElBYxcqwYBmzjb0nM/3uyaEvu/u8WIoNxb1iQGqiSVAdZ2oIMWTBxzJrO2hFBM3cofgZ
OQC127+KCJCL4j6Od5b6l81an9LA1ZABt6Es/5l1PtogECo1GNjokpLs8UrT/CeYgFylae90sNq0
cSkMFO1hEmdNzeT034PGawuXomwasHtVDnNAlBfCZm1o3cYaPYWp28t7JZqEQgCDvRsymK4TNLtw
amFe8LMAEjxXb39EmQyprrWRtOzlspTpTzn2DZ9STHKgGDgCPzHxj1YvyRmA7qMw8PJK+ajzdOvn
w0svWXCeM/hIfsheMME5tTSAqACspTURMK/T8zQ26dBKShIwZvOS5vV9GFmeYi4t3lnENBEsMJlK
Yy+YuCALC8d2r/blIZNItt98PbiJG7hArn68e2vv6W/Tr0iaHCuwsIzzasg6VShkfsKHzSf01G25
Avx1u70lPeCCy3p5pz5X5nSrTgUJltdpag/Pux96cLN+MmeUsGfEnrnW+C8NJae/D/zv5uvX1Z2z
vnvYuLt+Unz7+KG7t7pbrIx1vjbWH+6j7pLAcPfu+3b9xbt6+vXrZilTc35QTj9X2AH43pOgDFgX
yWpjL2rSiPdanq3VIHm2jE5ZqJyeG/Ikjv53up4nmErhDuoV8Ac6CLe8uOmvISDcyMxO2l3BgFW9
AXBrYdvPzRjgdyBGmTBi6hRAg9NdzxuVYVr4BT34Ta+rQma2aOhucnUJEEUMSP7Xuv6oJXiBvS9Z
tV2gVmj7ruZ/hbh0TVvJ1dj0VxrY86axVwjEjNVlYztTjwagCakdZiBcuSGC7Y2BXml2XyQMbY2e
CVCrkZiurf3le1dBisO2mWBrMsOrCeEPYBcOENGQaHXVrVHmrjomsM4vnJvpWJwcG8ZIFAZluPRw
B+CZn+5UQW+mrKWUnKliXRnwi+IKF2KEmdVChWnWGW9tMvR8KqIZg0bbl+gx+u1bGMqbCnB2eW/9
vc1xvYFKOIFY4GgETXTfqAplwv2KSYEYWgk1yG2y/3p55yfDPVmuiTbhSIjwoj3kcHntgVT0+qlM
rwRQHFeMonfc3wAU7v3fYV9+uSzy7NGOkUOtBT4bblQntyusXxvlHbSjfQRUaPQUdupGpy+wL+UP
RQme+qSFF1h+h44XeHEAs/RkwULOXIeDkZOgwEoMBidEM2waZ79vCWG9TqaxnCLJh5Naxo9Co59E
gVhkxVTo8HpZ5xmT4WBBXQWqOmhgImxV30H1HpvgJpSxWqxNg5EQMPCiddBxqC+L+ux9PtlS9CMM
Q5rNVCRB7Kl5hjFgS22lRIz9b0YFBOQUOuXxzd+3V1Xy1uyZFwpuW0u6CffTUtMk9zL0W/MQb/JE
3knNfen/Y1k7o9stfNjM0aT5lVlNBup51onBx1gOXVLoZuSNKdgxoFLHRFFOWsHuC0DB4S4Zssik
FaaE8DqSzKa+yjLVeAz3qrSWGdXwrw6RHYTXJTfD4BL7aSvISdWnDibUdlW2Qy5vFKmXbmw5SnVP
SaA59rKuA0WyOBTa18aK4OyEUYZRysuqnZs0rm3CwFVkGRgYDtTpmpeGLycDKWQvhnJaU1ZK6I3m
Dii9lq5XNV2Rbnedcg0owmXBM3aF3KkLG0QfMBEEHzEWYepLOdysAUdIS4xVVkmrwFpCkvhsaxds
arobPkGDGO4Vn0Vm1TvGoUzBItxPnUMh6J1Pjv2ql+tkXJcA3dbRuvCvtWDbZm8SrO32l1JmvOpH
nt8AI2jr6755AIb0svYzBkVcLkMvwqGCAERYdTNpCyPq8sRLsi1U7a6C27os4ayJZbqzjkVMn3AU
MDd9AcByhYj8g/ZwPfWizG2vh6/dz/7bElzzjGMyaOjAfqA117iXTmU5Y9EX+wxZNkkxOpq66qFW
mYerVtUSjcSc3YBeKaPehL1mCFdxQPI2iBwufIivr2qf/Hpi7Ozsb4Ehpj+emAlwXcyTO/ksnFHb
XpLL2MsB174F7nZc5Z1PumVsyf5FgblwM58FoZM8AGq40ICkP7v8k3JslcqEEtQJ99dq/S2I1E1A
bKgvPEJnlg855KXAyuQiEeMlkCNbNYgq9BqKe26sj9ovtoFkv1y2vjl1JuoLXk8qF8fZLD/6hITO
sbePvyvGr7bdmNqvPFwIAeal0LkEEws5WXHIPIIFOGwiNfYCeVePv0aML+gfo/bXZWXm1gxXBSKA
xhuXoObUuuN9TXDrO5EXE0lvpcggc1ToUeQ6UZwtZKjm/BXdCCCaTsZ9fgfGkElkVKNjjz5w+a0/
WA6wFmGsPPWDDIHxAH+y6sqSKv8PaVe2IzeuLL9IgHZKr5RUW+97t1+IdtvWRu0r9fU31OfCrmLr
lGAfjAfwPEylSCaTZGZkxPcmH8gmh4DuE4/D6TKDxjW5rcEbmiF246W8BaxIhaCu2rAfDavHxykK
+QchjbUjTg5Am+gd8mYmhfb+9/MFTmoVVxV0byHddjpfVYdzalDB2dOZwmcRhN7dYueytRLK0uof
m5FOkFxngP4TmIEU7EaMO6QoPStNgd18Pj+eRUMm0mo2BMWQmJRigWtWejmZuO93GYHAWQ7OjRfN
Sat7JG2Mj8mOcDE4b3HB49ASi1wK4g8kbOSLHgirNOGUMYdyPJoNoEJtoquPAQxx3syXK/TM04vj
B5Ebw0MEOl0oo9aZ2bYR95hZG7TpUMDX9YNwOxfgb8jjgP2x6379i03I0kAnFM9R+dxvWc1ESGDT
RUdu3MNt96V2Vxd4NGa36Ro/8MLB9Nn8YkAjypo5309HCCELyy6MFLwljn2h4pKY9ejg6H7FLcT5
SL85P7alZUNmBbdzB1zOX2irKuZAVdiCkHc4OQd1pph1rEBvVkLEgjuC6l1DBgfclXhdSWPqrCFV
XCVHbrSwt3MSARRJdMiihubDymmxMH3wdzx7wfyOGCs7SOMmBgLKmHhg5u6DXO2VKwSR7yOgxTSB
GHowgIF+JT+yMLz/6NRpEMcj6J87XTKFOUqlmw7EsQdU8yq0H6sK5GuzHRuy2/PrtWZKurY4k5Eg
dYDEb1o8l05EoYcOFfjXaC3PvOAXJ0OS9lmsqi0Ko7ADaXE/bJqAtPGum8y/jxp4pOAfJLRnIgwp
TqmxWpu1xuaZc/xOq69nMp08rle8fOHuil5qqIShdw2BQ6apNPq6SJKuSb0ieRnsGg/8h/PLsjBd
szCPM9fO0Cgro15LVqaRXXSpZ0cDdmq2KYyEQlP97517FgoDKh0vTTC8S46mWg2Yd0Dt4hFeXIKO
H0om6qHLf0AXiMax+PvFOdm1sy8eXcdjU0lwf8auNWr3kdelAWpiaxJ+bYt6BQa9sEAwhfAAAj08
fGQm+bgvYsQPmLIqZe8IciO0NUbpNRPSaIQV9WHJYKIuR/d+CusEacUwvD/vCAv782QgkkNHAsKz
kwsrDoCgE2KPiQrGvaGsvZUWwhzszEqC0J5C3VF6Uww1USfAB7gXV+bDLNnTu2w36VFQifTKUJy1
PM7SuXtkT25REo4R8ZCBONEtG6gY1IBiFH1IaKhXb4w5mxBowahIV/btolVU1ebEMx428ptz4KHV
hDE4vKaCH1AXKvlPHWrG0GvPDA3kxCvmlh6guLz8sTf70JHH60NOGqWCvbDXgfkXVGksijcQOPQf
BpCgI09sicBNgvNO84XPBk+3E7vS+QgqrVBVI9jV2LQ1oo1Z3QnjcTC3LUYL+oeiEd4U55uu2dtr
6YZFTzoas7QvbKZkXZjBNqpK8BwbfP2jcit4eAUiDTpZ2d8npk/GKu0Qc3Rx8IM+FfIXl6GW0aqJ
Nvawxl2/uA+PRjV71tFKTmUSdvXsOcJ1g9Fqvw1NB+H1MIHC3eSvLN+iMWRYoemO/AUE/E6N8ZaH
fWMildtaSonCZU3Linzkc64vZo/JruioKS7zOqaGuletbZS8M9v2+vC1L1biz4IroXMaejRQvTEI
agxSYFCdoks4Gyw61K5xn0+aOldPrIvRmmpI+7kt7YqJeynTcYrkWRR0Heto0iVD0Bix8y+L7bgA
qeEPgEiSY/c6BLG6skWOKm5+Zk58wCkcUu6EKwfj4goc2ZGc2HDQ2Ne5WAFF13zU+T0g43ED/Bb/
U8kDOwHJCORYQPQqXYzCCje9cuywXRThUqNwK5q5xT+cvHN2BQRxoHz4krRHlmfM1GjgUCFBTSUs
Ly3OLrvWeT7vuEuzhicN2uwh3Y0UmDQWUvZKhGo+vCGx80cbrH37moXdZQSWmGcrW8OHLSVubRfJ
Nmgk4W3zxTejPkYJJBbc40rq9+0eaZCif7PxmBOHTuFgZL3ioNVhm/PDnF1eyqdijIiwSI+Bq8uV
tmcx5HbfhSrOSiVGt3BpbtNGqFQtrObWaQ8Rfx67oqZkVT7sa2gFUQJoDMBHic5J9VPM6SgIVS56
NWKjs2jYuEhJTy25VKLxVWkMPUiRaadZhx4OKFa+tEMp/DYRptek8X1oGN8GLXwGQXJ6rdhi2qYg
kqchNLhXyl5fL0X4PszMzOYIVgc5t8bR7w4KVhXla+OxLV+G/PX81H89wE9/XwrDedZEZgY+FVpo
21R5JvrjyO94trUcvwzXWs++XsJPjUmhz0xycyqRDqOM+2oYUW6EG9CdrLQwLEVYNB7iD17oSEnK
4BG9aXsUvJArRlcVNcmzlX4zjCclH2llXab6UzVcNP1GZVd6ugq9WFivOccLwQsXeWQk9k5Pmpz0
Ba8MaOro2psG9nGGTdMHxPxFLA+AmboZwE8/BO7wxNJmw9yr1bryJ//U6W6a9xFgJp8UVYBmnH6C
Yhe2M/ZwaiJKNML5KUOPRnxoTShvgqpcuemilPYJtrHtjWiSy4vNiI6VLkBHLxCUOqBy0a7CDVww
muqD1ybbnjzm48NQ+4YagTYw9Sor2gwOCD8Yg4LAg1nvRB7T0alp3rxDkdtPlau2/JaZP5v6wXVu
THebCHUbAvmCBCPPHjpyyPO1R97C9fB06JI3xzFhUw5KV9RKUz+yOR3xBAsFjcybsfPRfOCL5N7q
1mBRC5voZMalRU/GUVH4ALO92HQDireYxwfk4OBs4SVSbPT8nv0aLk9GKXNSot0xdQB7hcyrQLeG
EFTlh3QcwQzm6QCa2+KH6pQrV6iFrXs8RLn8HqPD0Vby3qLWaKNVZgIFWUZjiAydH9qXvpiZbhWH
AB5MeELPAsGnzsuEYHbawY6YRo+7Ga3ZQ85/utZB6+4IUWjq+lPqg4J8qFPf1ja68QNpCzpYNtWz
gSoofJXG1TBuGxXNJUoZrHzg/AFfd9efD5wDwNGRwTKI/BYaJt8CzLN1DskEnzczmMOeJ4Cm/ORC
o4B2ByS8neJvRQnxxIy2Klq8R9cTMeQI3Dvo4EKg9sbpQ1qTa72xV9LlXyDLn/N4dMuUggDykKoQ
DeYxBKZSIZ6bPsXRvgJQC3ikxA19k9w7KMEik+5WL6jHduMPs3BWZmvRa46+QtqPesVGkjJ8hQrZ
VRMw4pmVoMtWLmNf8W6z08wka2AlAuDNlAerAt+ba6Dq4dVdpm+iem+YnEZxRonrd+4rKd5UTDhe
xvj33RqLQHXfhhr4kccV71i4UJx8iTRgqPEahtHgS5p+okm16wDHzNPqwtEPLsOlt/Y1sK0o+s3c
Eg0S2el6FE+mwnz02nYoQCaJoHp3qGfSLSfIrNZLYoOOZgu97FcCAjNRlNvz37xw6ZtnD8y9uMma
4CjQTz1aSflA3EFYAHW+Mn1LyJtiRLRuzO0I3ADrJ68FngAandoaHceie2DJiApleWDUpHULnd4u
wMNu0Y4PBe3apvDBI/zDbFEzPz/IrxfpeYx/LEnrEjqMmUYNS6j44WEAhdxo01rj3oaY2P9mSToL
9AyLxlJYCg3VZzgq0U5NDX5rrqGmP1F2XyLRnzHJx4CZVw4REcJOXDHfMemk46/8UHaTn8V3nZIE
OmJTqIGT6VpTt7pxCOML08U15Jm7r0b5TJwJ//FtEFdIu9O6uwGHCLi1g0J/xlVTuHfnZ2Y5Js0Z
RJDYIdX7uY2PQqdtcIZKIT7YVtj1GIHeoCZ3oUbwLB+NTaqbm1GdkMkhfua631L2UdfQ0gHp93Zy
e79o1wTblz3/6IMk/5siE3RwYJqmuT1t5g4jTW0hcXDZRLrnKuisji8a9XZobfTy/v15CgjJrHqL
+QANnuQmGURvhjhDoMjbCPkq5Yr1PIDo5ErhY2mIsENQ8pshgF8gzkqToq+FIAKPlpJ4ShgNNBFR
6WeiBWaWNcoG/y/bMjZXmGocaVmKXqC8d/i/DHgGPCEHM5PHzbHgaPFZBXnvHJVoCqXZPSfDJp7A
L9qugWC+EHbjEED74B870gWCG0wkUQY7Sd28j6HhF672bLS2r4+F5xbWAwuHvaOml67ae5kZ3dmD
dhOb5sbq05Wi2vLkH32LdFfoUpej2RGL3M3JDmvbQwzSviomyDuEN8bg1Wp2INZll63stPl3pchg
Wfo8CwgPwAJJfs1R6tDi2W6aHGwN4n7tSjVgeWRHFqR4qvWmiNUcs5y51yF5GY09ek/S4cUY77Li
APSaqV8OxYoLLV3vT8YlbRrU5sPIdDAuizxp0wtT2JarByW/reNfvAWKAtiWvy+bw5/QnaLjjCJz
CfbUb60Wr1ZbYKSmjX3BzF0GVqoid1cerfOEfVmyIzPShNZqHQkymxnDzCuHbZQGLA+M8b4wbKCf
VrIKn+DCc+akmcQte266wSmVFrdaBnrxK4DG4/Anj1xkGoIsx8noFfkPUP5Bcnx7/iBYOPaPppTI
BPQ8ybjWcoRdo4mCwVVveqO46rmzsgvWzGinKzfxFDkujjGW1n3T3iT26/S3kkifweb3qqEz5tRE
EauR2o1YtXRSKLQZvV65/9/mSgpnoC1RLaAbEEKiaGuA+Xscw4NbrIlWzV4s+wNQacDaQcRhxiKf
DiSsRiWbSbVRODKCuEooc660qgWw8UKx13Bwn/c6yRruADPSAEkS9EpJZ0FoOqXVJFiZSjv04pcV
6bu83VXF6NnQfIzcG3XqPrmuawKZKbJVSbN1xge323XWD9e8Vo0fBfkBAUpTv3Xb3G+KwjeHC4W8
OzYUWsG5cn4RlsLdyQfP18ujw6tIUPksZ1dKUr250ROBDEjRfhhu2aGHjIM/rsriZwgf5heRmGJP
GdQbJ+r42nfMq/1l4mzcG+bXMaCY0jIRyCkyM9Is2o5lFkQOiC91o1YvNQZ5md4KZ8mAYfBMN3mI
eJZBSGtCx0xs6TjqAWQDK9eKey6FZMDKXBVPrxmc8jlzRzOjYNFq0hoWnfiby1Vq5a9hyimpnmxn
X42NR8iDYirB+QVZcNeT9ZDmASk2vG8LrEdUIQWi262Kx1bX79MMRWNASkoKkv5m5fiZY+KXyT/y
WilEh5nuxK0Co9kU5EihDbmgdZwHwId5XWJCp/TJARfj+ZEuux7uyp/ZPB2MsaeuB8JOI7dH7Exr
qGlzSLiDIANEp+9cc3KTi/qXaWf3tb3WnL6URcV599uwTGkT9gbnmOX5Uf3YDW+a/it0Vb90Hot6
3yboVZnuSnJRdSPtrJXDcCFyw/QfN5dmOtK7BglMmLatzMv6twGtMX2+4roLqEjnxIo8s7Zd9UzA
SoIjtk+bbSyeCzHhtPUN5712qBblFDlSUoDmRvWmNPIn8BQV4qFMWj+NN0X7qrvIlHI6Ta//tOxz
QR8SgsAmS4dXAynErBTY6UX3NIoLbuwNvunR9jJOu1AAe3mRmV6a78+bXUq/YU7+mNVPvS0Fja/i
5nhIDi6SiWmQIq7EPA5atA7Vje9ojlew9z7ZatAbLjiqQQQKyxCgBBWRcp/pvk48xr0EacjWuWjW
vm9e+C9bcNak1JEymDvhTz+vSAxSRQpmxTYHPxExTWeG8u6WkX2TvolpxUW+sM7jfJ9Bs7/tSY6o
FCEv4gbTkcTjDjkcLQansbYpyz1XDnH51DsPlnUFhZ5o7JB6vBKQXE/Cn8nox9qdXa7REC/vyaPv
kVwWrNGZ1ifz8liveTftaz5tNIS8Ln7SFS/tnoUJDST+WAl80UrM/S+h/vdkyAgTtG5bowapYWRV
W9ypLjkrNza7Yih8ZXg+lT/c6CNZk4iQQwHEktHbDEwjjhc0lcitFoXuOH1kRI1X1fNmrDzLeGnT
tcYR2a9kK9L5zuvcVNMRVtTkowHBXudX0YeVBiKtaJKsnCNfQrpsTfJiS0F7LknRFA7NLCqIZ7W3
4ACP+87vGj8q/M4qwWv9HIdryeu1yZTcWe8qVbEA6vTabqsnFyP/OUZrKK61qZRctAVFgZZVsOHq
0BJ6HbJ9Nm0dvGVqom8meyW/Mf/acUCQpvKz++vo+mGJOu76eeEyJ1C6IO58Nf+hsGQ/6T2QJRfj
Gg/Hl1NDtigF5tIplTiusXh8z0aqHzJg7i7bCzfgNL5qNgk4kr17sXni2/4wUBThVrzHXBmxFKEt
sEFGwDLCedI2CAnx2jXWWPly9Z8RQgwKTd0mcF3Sk6PvFIAe9KQBt/RzF+2Je9FWzxEPyJrg+5qh
eajHizfi9pgxGCrFpop+TOohR81n8Dt7TShXTv/KQ5o3xpElG+Tt0WjCklp8FAO1CdisCS2KlXvL
8to4c2sPXjWqjGIVCVqMuJ02XoI6RwaIn7PGmLi8u/5YkHawUCNoMNszn4SWUBGD8jQuPEbMy75Q
KMB4fjOQlVzPZwPq1z32x6a0ox0ritxKhc04r15SnRSoReQVSig825GmNA1amSCQA2jI1D/izsyQ
YK/qiyzjFeDjsWJ817up+ejGQrmskb65VIex/GaiR+C+VxLzClVbZBkct4932dS0flLaNVoEW+cX
R8fHcwd2ou+mbkReWY2mL8BghDJaq6Dh3w5DdGgQtsmAhQahN2TFr0gf9lfIpIT7WLXH56Rtr5p2
fgGJwhz9yjXij94R5d5JXWs3kcb8GalokdKHNKs8W7GCxBgf1JJk27SyHgwwEO5M9F0GtRLfFm68
ds1e3APoa8E+Q4cO4OmnnqnkOgEtEziFQu0NGpBCiSkxqJlejn+v3DEfpUempGPHrgfXUZQMkTnR
97aCh7azK903xUzAJ3mRRiVVzYDb3vkr5VKEBgpjbts2TVWVuQKqbkiU3MSeECOKuQ3foDHUG4pu
X1v5NkLZS2To6GvVl/Nml+YV1OCAe890G6bcZZADcdsJhzcea7DZyV1vJSkcpPmeAHOhamt8D0sn
67E5KZSxiFiKOsJcqt4NvAka5ylp/xZmMEexYyNSFCPQuJiKHkbC4ifatmJAtPhdVWuUFxc6s/3z
M/jlsvlpDkcAQY8SWl0tyVzMpwFA7LLx7BRQHfY+AN5bu74BVMjw2GH/oWHDxRvYFS1l2vfz1hcn
FMqrs3UwC8goPq6YZeIULfIH+g+g+r0YEKxqJbItBVOwlvy2IS1alYFGIB1rLFoEdYppO4S6TxLc
IN707ofZrORcl0eE7kWgBQEHlx/yDiiIQ2vATs8Ng6oQ5jG/j1axch9aOoEcpGL+34j8aE8HcOUr
aYHrctE8R7m1yWs3+JeV+WNCugDZ5aTknYJxNGWMFJRCK9F69lp/5H+5JP8+deSRCDaR2m5w6uRh
oJRbc5xolnS4/r9WKnWVy6l4IkB692ubbGmZ5gP8/89wRxpeLiJN7wpcFXI2UQ3oToaQmBL695N4
bEW6xSmE51ORIipWIrCsDlX2TcR+nrexPIUG9g/wg9gjMrY3rFwzzQWMdMlDOG3V4Wmytime5izc
ZvFGab7X0RNetOfNLu0qNJD9tiqdaKaiFw3oQObI+x5Xz7GW+GZ/ofR7I31IrTXOusXlOrImHWqc
xMA0GLCmKG+x8WGCQGJaPTnnNf9yAzoyIt+6xiIJmQsjSXnHuhvdvR5V4BWKg4jA1YjsUAGGdD8t
lZWzc+kQOz6x58EfXVvLCNwcU4sTm9RsO40jtOWi624Ir2si3kmTbc6v3JI5pHLRsmIh5BpywHeN
1o1jlE29XntuU0+3wVw0JT6S9RA+WKsHL7nJsTHJTYzWmPQihTG3f2D2rQbE2mB9d3jhW2QftX8J
c5/PMlyy0KeCqwBivrSrWZeXhGld4xl6uQ1JTZPRCvJ05dCav1n2k2Mr0q5O1MQCZBmHVuFes7TF
O2Obgjubr5hZulIdm5EeaN0wTsKcYCac8h1vzW3Td7Q2HDCWIPuDFHQ+3qjamqjH0k47tiqdlm7K
QncARscL9Te3+6W3B919PO+Aa/Mn+XtMXKNBQwICVjtyKlwR0dLR3wBDumi0+/O2FocDNkVrTrEC
QS0FjpzwrO3NvvEGeAK42kAear3VaMA/b2ZxSC7IOOYjH421kpmyLRIBBH/jWXi6gQjEve1K85cR
FttsXJPKWdi/qBKAigmHvGGAf/A0XNRJbFZ5Wtee5exudEjZDf21Ea8VoRauGCdWpI2bCxPq6xCj
8ni9K6eW1mvXsgX3hgGkd0GRR0ATJLm3sEUsUgYDVtr4WULopJmbonucauAImfIRQdm7cdhKg8pC
PEIjgA5WQzB/odtLWiiXRdAiqNvaqwhuTSqjo23eEXC7JPllewnW1bu/dowTe/KZEkLNjCmwp/Qb
o6NJU+x4tp9WuU2+AGIQ+k4MSc/3PLJt3kQwpFX70txbutfa6K8IUvcZKBwdyXue7sZka00dbTsH
j8BpZQ8sbLXjL5ATx3gYWUOp4wuEuOKAK+vOLl0T2vqSnZaGKXMAZGGH19G8fqkiAgZtTxMC6jGU
bcCPivtbEnSIJpE2PBR48qwM8L8YdyECC/oTEORIeyKdyCQGvas9A5dG0FnNAk88fsnNh0aBpDHZ
oxZOE2XF7OJGcf9YlVwWTEf6oJK+9ki30UBMrIOPqNmo4F6BDlKWbkD4cd5nlxfyj0HJZwdm5Jky
YZh1c1U5N+6IIv3KA2ZxKsFDoM20legEl7G8wiSsDMsB7qrG7fXoRqOvVoIFTDMyf3Tzkhq23lE3
0hNqmRMqd2Zh/MM4gWwBPA/coOhRlAJpZrdCSQe044V43rJQ9/TpOlprPlqK1sdGJJ9RODqTpl7U
Xl6F3pi+cn2rMt8l3rCmHfxJJiLdS8Bn82c8kqO0qlvXjGM89hiEaPoo72LrJSofxnbrjihklwFP
ryL+3VC3UwcBabDdoVsdtby38/6zcBiefIfkP22Mbixe4zuUDLhO4zlXhY+7NU1WVT2WPBUtQHhq
W+CLQTfc6VGYomxkRZWOERuWJ2atecUri8354WiL4zmyIl2JIreMuMlhJbEyX2v8UXx31EOvXkTV
llkXPck2TL+M0yuNeGP3ZqW/2PQd3bTnP2Pp5Doeq+St4HlToRSqIfjEARFYzsKDMiptocxr18hb
rulDLc4tgAEgljRBtyKrDEN7gHGFwN40uaXPGwv1HaK/W6219ko2lu4agG2DsghmDKzj6TLypIrS
MsIEA1/iV8HoA6BEBThg02sUWvcTrYIhiA9dQvkvtCBt4svk5WcZZDf6dexrWxxmL9yLLtXd37bD
zKfN0YfJ2GvkUgF8GPBhlfOQsghUy/t0jSB0KUDo6kwfAMgsXmPSuk7GIDjPjdrL6udKRYxIdq04
WOBj19cKy0vzfGxqdvSjh2YsXG2cDAynbQIVdYtUXysLrlmQQlBWtXxIJ1goMkEbraLpWjVp8eQ4
HoQUXdCFlcVmDxNxsrfqi8gMhuw9UneJGXTKgTWX2ppY0tJO0HUVBWpQl8zk7KfT1tV5JhJt9gJz
ozpBFV+6ayY+K5hy7NbBQqs6LtrXwZh5agNwL7wcQJnjAWN2aDbNFppEzUe8fRF+tylp5jOPUVQi
M0KbXREoK+fxUog7Ni95hlJkFvqZ5kkta09FnMbNmJiHePoXO7jrO6qLpi/4++kwHXtQkybGMMV4
E9u+mXy3ixtLfzgfKhcX7MiKFLBVXRlmpjwE7ERFF8LODtHsuNaY8QVcOwcHA53hAKiAHQp/Px3L
oPNubgNFasPJrhV1W6M3z3lm4XM3UcMqLlL3NoN909m4PHDXdtqSeZDpIwUMGh0UXORcBxd2GGmF
aDx9vGmAkxnJHYlerPFDzx8hkhhNfmMfwEHZGTdQwT0/wQvbfE4fAREInAjI5qQd0RC8P8Ec3wDa
rvxwygrMRNaatMiSDWi+Av040w7jwXY6vV3aN61wbeROSwD9NGFtLJKuvM4WzlTAYJFFx9UB1QcZ
9a0Omp3WfdR6VuTQKQ6myaS186uLgwYK6vEar8nCLjsxJ4UuOxKZGk8wpwzgZFMc0HyMtO5xp7fG
3fkV+jyapICig54NRIqg8bGR+jidvsgx+5q5vPWGQ0HRxesxv6BWRFO/OxRbdAdOtAi+O35Frfve
iyjx0Njuf2R+egnVBEre1riflub66IPks1RxuTlMJj4IoF89/ilI5CNkRzWnfXhV1mLlob/0IMYE
mBB1wUa10B5xOgF9aBUmyWFPg8IdVdAEAvJd76N5jXZuSt8geVcQUHJ4K/M+/+zXef9jVoo9OtT7
4LQw+5wFo0rDinZbdKRQtjdv48tp5276CzQsUzdwvyFFn9F3d//e7FhIDRpumu/XxeS3G7EqdLR0
i8V8EHQI4elqAOB6Oh9hG6uoVeLD2JOyKS9Dv/3oKur47DIMNDClUMBcvWy/RgCztI2PzeqnZlnI
FW0yYDZsDKoZPXVezs/4V9V2AA6OLUgLbaiD1VcEFsaP3jd2ZhBfF9fJa/MUe+zBQg6Yhg/ma4nr
JOAI/iEKUvrrf/wEadGzMrVCHmatJ7yGdkH7Xbs0/eLpNrv6eCsh4ja8MA8rrfgOtXxxsSZFuoRW
OpkC6fbg6mGI2iqmQNldjTfZL8A3d5a9c/Yfr8UWwD2WU+UbetUf3C25E/TH+eEvPTxPzEu3h7EG
jsiEzppn3dw4nr3tv2v+SMGZfPcB9TqvDQyvHulKofVLnyG2tY6mOg36FxApQE7v1LPctIzLbEpb
r2NBU27Aq47sOBhubPBBe2p7pYQHlA7VxHNaT/0WR8G4VghYPINndh/oDgGo+oXeVZSktMmAeZ9a
PK6NlqZgvUBQ9sxqaxj7wr1xGhp2QAnl15NzXa6pWi4dKKBxMTF+yyCqfEYqoz4VZgf7IBZyEnQX
73M3RD74+fwCr5mR9vCAJgW9UbG+DMQtU1Vc6pr9odTRvdayFWzVl6aRz1UFMhn8bGhQMVUpTEV5
1GrW7EvuDfNaP9qyOyfg+/HRedS2xq6/GO+Vq/zXg/UDt44NjpJN4ws6es3L2q5ajphHnyINu04a
MoQKZjcV2LY93sB4miabzEPjzAj6B0+n/VbdTAeyPz/fS2+c+c4DhhENjP1IXpy69ig0FWQtCSah
BeEYGbcgh/HaGks7ZhM63sUNEqzvbWuAInRYOcGWAjZS4xDkwdYC1Zt0t+NKbVQgr2s9PQTo92e/
1kuycDnXbciJzHw3Kh5T0u+rwnKHcD4g9UiIEbzqBQk3oxZy9MJnYRWcn8r516TjGOBu3O+QmoYg
lMzzDK6wKCcqaroZhBJbxX2oaseLLU6d+FtfrjGMzyHnnDUpENZMq0ExPmOv8tDL+VVWe4wRv7Dv
06GhaXNlGiuusmwRiRcg5edivOQpwOyYedog4JGYB02Nd6L5kkAUqsuMh6H7xVno9elaUW3pbjWr
KeFuiWIr8F7SkZuYSd/aFsAhWus1FogtQqrrOQUzvjrsdQ6KGchpKCiav1tdQet0Xxkr99uFdT3x
IukqnYRVI6oRXsTbdp9D07ZtjEA4PdqgTCqit/NetLgn4LJAe4JWFJDP0/3YEC0cuqFocZTEgCY2
l6PKV17GS3Oqo2F6FolBrhGZ8VMbYVIIVTUg814UgoKIk4IhGvIJTpCy4qLP8wMbQjQfxDtSgwSg
Qd+mxpFENjzdWmvM0ZcCPrCtBPVM8Cx/qc3pfRYafVe3Xq44QTm2aDVDJ4rg25GNO43rmzznGzI8
aIUNjl1jyzuxz3WNVk5Jayu5RDegFynFvgNNTse+Jfl7imKlBUXWPOVXInbA4NJyFM7JSvBajJzo
N8S7x7BATC3nUVJTj5RQxZdr1SsZICRN9fatdLZddGuVdMwvbPT+n3eOJQTdTAT126a0621m1ara
wGY4078CdZAbChSXg8xQNmpxM7pXGufoXwE6cdP9Q1r4xLjkNhFn+pgIGO8G5alt0AnuPDZaGyQ8
oyMooUzxfWW4S1vveLjy1ssdqxnbebglsJbI8UX5W4qEtG36dmjTofKNeqeC4dEwkXZpKVe3sYJo
+HMQF8T9ufI1c6iRQu7J+OcAeZTTRF2Mh+qIryHoBHTHy0/EsAUagGBiaUDYbZW/qiAxytOXiv9U
nIcV+zMj/Rf7SN6Ck9w0UYyXQqGVanWFTjbMv/5Y45ZrRs/Ivuj63rLB+bNxU2AN12rzS09pcmRT
em6YsaaVo9kj9vKHqN+AzlEoNnWNTT+WtAhXItNC8DsJ9pK1SAyGEro41AxSvOYNuqLcVq9X7n0L
TnViRDrHzHhQQhAEAn3eh/swjD3buqtBjo9K0qY1/wG8Bmso+82CPLP7SE6TtCQbJ5yabqwGRJ8g
7fqixfFjWzgbkeCCoJX7834yf7/kJscWLUnYANc2Lem7GbEJPG+p8x0Ubb2U/0OGH2aA3zFx60Gb
rhQNFFCxD0UCMK+CJxktlembqr6fH8mC852YkLY/041y0GfsqZrkOyRGqT1uZtgB2OBGaMXpyut5
e4ueARo/aGjYqBTLeRxjjAEgKyoMKae9YmwadlPHWwds2Lnwz5taOoPB9v/HluTqfe4KUPfBFpkK
9Va05ZUb23fd5G7LHuhoQ1cedDNuqIaMMh0bLm4Z8j0BaPIOHc+Sm9bJsqeVb1oIcCffJO0Mty+H
3o3xTSxLno2i+Zap5TXn6QcbnjMUAFPG/AEUGVaa0MlE5yoLP3Q7XIs5C1cC10U6Fq9dcC2CBvp0
y5QhBM7HCtA6MEgO1XvX+m76koF8bWW489aTN8qxHen9hzxGxdQGmkatD3qoMIh3DJ1CHgIrtbbv
ypXwm5spyPzwQbm0g/PGlzbpsW3pwde7fSJIMdvW063FE6hYufsMdOvnzSxN5bGXSfeForC6xJkR
901+3c+Udw2oMsdn0u3+xQ5Ex8C6Ckp3ucNravICJT/YiUPPUbckTPcFWthWAaWfUUVeM5QCfhuS
to1p9WNsdHDR3vlQo25rixbZZUaewijfGfwNOr07zRmpIVo/a14avb/tLPelhLNqeXqdCNWP3Wwl
4i7GqaOPkvZNASzECC5vxKmZse/SxNUMQq8ZAVQZTT+jWFnUJd85ngNpURVF6ZRa/z/Srmy5bSTZ
fhEisC+v2EiKpCxKsiTrBWHZFvYdhQLw9feU5k43WcRlRfeVPe6OdsQkasvKyjx5DiabzCgjDD7E
2WpAk/7NimI1gWREiwhfiaTyVHVTBuRk23iJ1YRRXbkGcGy5IriO1yfvb0Ps78+iqjozo3HOevRM
VL91Y3mwwDRmh5AJJPMvLRKJ5K0fiL+tcddxR5M+BWoXB0LTkARwZaffSBChABHB7flbcy4gjf7v
/PG3cA0RHgOSbr2XpD96FCAK2S+H0huM1zbxLTvfTyISnLUsJaIMlaky2aoOGaDLmcwjgEC/+iiW
ctpO7eQqQIZUaeMWen2fa5MnmU1oG7+hlmNUf1R0IuPx5cqV45uk3Nwe/toePf8WblUXQ21BUomr
u6cZmOAAxfBpqyW+nib59raptSU9N8UtaWPUhZ3pMJXTeFeMihunZJctpbdMqnfblGBUfHPwTJpJ
ndCN4BmKdKxbFE80dWtap9tWVmODsxF95eDPjgR2TVFbEcxEUrEhqf4q1QDPG0MgxZpbgPkrVwAK
pOZmslDeHrPAAsF9r+tuSkV8m2unE85WBfOXYSLrzN2RtkyJ1BrYxn1MvQKU2eZgeb1jHOjwkSpg
8K0W0Z21FoWB/gUgFRtJSY2vNlMEfF1iw5tqs/bd6Ujq9nVWwGjV+q2mQpsmVgSH9WqUCrCBTJIe
9EGAX/Avq1GmkDaWbGhbyDsjmz0KnQLjoCkv3fgo7Om9Xl5UEJiOJWDBMvIwfBcNU/AaF6lOvLfw
I9z9efgV3D/Fvoga+4pqghUq0LkFsncmUQMt1kt3EEuNRpKlTL0Xw4WQtuseIF3tesFWUB1xrg4g
q4iwGUTyE4lPh7uT1UgtajVuUs8/QrH77fifnzA8hkcXZvEbP8H//g//snF3Ln5DTvt//84NAjeo
3MPB87en0/bztPX3p5fTy+8Xgav4IkG8CB9QnGXi7yjigQQFcf7lnAA0ZOhRTaBN6/VeGIap9/Wz
TQS35zXIhhkCZB6gNuSesa8uDcm0LvNyxuT7e98P/RCDDlyBN1pbYXDcQ/oBOswmnpacw+80pyzb
tE1Rb9zvX/b+8T3cvP7S3ddAsMTXjV9sOGeW2AE680hyFSuRk8DS/njEskH4XeDyrq5LGGA1CBWp
QA2+hhtKWjvokEtBdLU/+v7bMfzjbrAdvK3goH8l4fkNcG6HG4gylnWS17BzfH//eH5+jt3FfYaq
O4JIwBTYr2eYDg6Bt336bLynzyfqsl+fM4rWCfuHwNl/1Q6vvwhoPMdGNwcoTy6nFuAWo0qYnLDP
jsvu2w7Ty+Tuve3W8wTD//o/u2WMCx2pVQE63zJjPna/Gz5ucDJhyd/6AlMmcy9XplDaQWYVPg5Z
5stxyVMfz4PTM1NHdgLCHTv2zBFgeBifz37f3kXrc3lmU720GTv5RPp2gM0SGAf8gUI8/nzBaHMv
9f5sXjcPh4fDIRAs4nXoxbbvmWH2sj47H6Qd1UTOYRgesHbD8Hnzw7sXOZXV835uRb+0YsWKCjEN
Njz/CMZPeM+HDXbqd9E2uU4zc8Ph9qSZFh0Dy8PQmx/uNu69yILGJuRqd5i6Di4qKINAe/VyKFpW
V1IOqQy2UnvLfRtDEvjh5uFXE/z6cpXelp0BwVtj/fifmeWOf65FJdJjMMv2R+6+Ee/tpQ8oroMZ
WYA+GH3fwqlwcVPq7oBfBf71FSAaIAvAJOKaLnrhcDp9wcXkXOV22YyffRh3X9hVAgkb/T9Ly65R
//j1Bw4OOzzsRsU1yg4r+wN/4ueAf34dJhwn/PjsGN8+TyY7LzdWiX/ESG3UEvniq76+LfT/c3uz
r2Dfgt+4EdiP6Auu8dqYF0BwgUaHCCfiGG5e6hqEt3oHlQlmGBHF1w9c5KP7itHfe3fMTfqnUBTU
XMU04GcFxwTa+Vgh7krkXev6RBtt2B3J3LnERI+Rgx6R3Ai0QiQg99VJdDHNnDHOKw9ZJWWJreHy
q91vsRu74KjzRvcP/m0Bfov9F0RuAcbrYtibw4P3uHvc7IIAw//8PP3GtOxCdpBeTvvtyT+9vOxP
W+J+xj51f4vSZlfhOeJjNikICNCXBHXey5Nr5LSsQJGBBwl62gAinpExDRZFQ0K9nSJibdC6lO7i
rioETnZlSUAbYQC1AZAd6oWcU0JvWzsvOs29SQE3OdCiYLeqlzdjNrK7vAJphWDz83sfOBvEzjiT
0PdSdP4R1pHa6sZlAk8g8EwtFNmdQHWYWGpw28419oMZQuUTtOCGhVYoblwxTWU0ecGQgnZExUR1
ZwIxTuIuUPrQwkR6i6PvfRVO1atqbaCVMatPhRTY5kbwHez24HbhxXfwuzCfHJlE+A4zi1xbjcLC
Ca3yAXhfvUFzFpBdBwuOUwnaCtA6INMlAbs1c763PoDbWf2C/rNZxQfoSgL8iR27hgx1BwOS8JWc
B2UcBR14c24Pe2U7X4yauxEirSFGRmF0mJIga+46kMoUSSiNW2n68S9MAW0EkSD0n6h8+0UfOUSF
3H0OJvgaxOmbRg2KDk1Rox+JsE1sz1xNJVIIJpTALQXPd/z9WTxi57Wlxx303ibn2zJAT/h1ETF2
r5uAQDJesQDY8OipTNbHqlXBo5nMLTD2/qx8FvHb7Rm7DkTY2YD283+NcAFd0iXRAu3R3JN7KIRD
8EPuA0mLyVs5AuluIu+zjfNFfqompNCLpqGHoQGTazARKd3lRWqIHkKrh+Tsg7hAD/XXpUlB7ecl
YHaRvS5BPt32jWhvgXQgOTnprnXClCClZh1Tw+sU0QdcBU5fM2Khlgg0oI0H5uXKqkOuLxaKIawI
7Q2KV0qBpu9M+WigXmKkbi35Dvo3KYSYfunGTrAeV2EKZ51bD2nWZ2NusYVreZMM94sVuWr6Yc8+
pa8yOlS7sO8EI17fZ38PmJtxh+btWHUYsBa9F/nj3BxL/fP2sFZ9ALiy/junXFxdt/KiNMwE1HXk
7heK3KX9bVwgUiVS+hYNhv392bnUyxpV5hrzp2XzfU3eJUcO1eQfk09yq8R5cicHf0k3MiuA9SVA
xeobansWqG+tLrAcgdtmIdi1r/l79ji3XTtVbgCWAl+zPFDq6s69aR6mapNCKGy4g1rI7cW6LgFx
o+M8dgu90oxIsFeBmeUt+uxdbbt8FB/xrt5lj0AFbfJnbMgPQxANr62dhvYXyMAhsQ/2j8u1M7W2
6KLayb0G3a70Z5xBZUPECy6w8YU5OtsfRM2VEjVYkIHnESSOcldF9yxkLW5P4VokdTaSr2zPmRUV
OjXUbGGlLLRnlWoBSqzySHOA5gWHd+1KR/wOyTigu6Bszx1eKGrpnZNAswaiVXEXlhDGmN9ISlxi
7Gm0uT2s1ck7M8YdY6UwzGlUYIxGNDDjU6ZDuHr8uG1kde7OjLCPOJu7CB4QUSGMWLj21PFYmmGB
zLsciVzt6mggnsQ6jtG0zr987KGKl7nHFd4A3lP/mkbqzkbpG0rQtWpgJ08F5ICUGk+EyiOdP2vf
kulnRwSfsTrcv7/iK895NlzADcZUavAVVXYo6c/JuNOKp0gSHK01K6w9H3KUJrh5v7IFZ1YcB3e4
mUNqelju9dx37Htp8m2RSsDajCK8ZjTP0KUCIudy6cxmTHoKcC5qGRPEs3/00B+lmYAX6DrFBvdk
o5YAlRuQ3F29HGeqQEKdWVFk6OOQoi10qDXVYKhQW2hSwf+Dxwd6vF0Q5zY52vbSoHOAzvVxMq0e
Pdd2Ybd/qIRcKTQV69hRvSVLiG/HhfpH7gsjg4JdDH3F2qjkNuxnCHgFul0Ow2EctUneFKUxITLp
9Eb3da2KRZXNtcVCAzWguBpSe1c45wLoS4mkEPhtFdWvoqBUICdmu2T+p2AwNpEGcKqAuimI9Ll7
pWkUrZUsTGTbxWhMzazPojFERBvMJ/CXlw2SAAgNMAkhHvITET2RIJSLR0/d71MoiMZVIvCBq/Pl
QCmMycEyPTRu240JaZclhRYtsB7+NL136IEyJwNMBa0IVrQ2HNTr0avJ4Aho1Li0FaHu0M6gmkAf
Qena9WksHm67v1UDyNgpQEepQH9xgwGnqiEVBQaD5nxcTrts+PVvDEBrCOxa8AU864oTZ1Ps6AkY
I6j12ylkz4aOjeBp/3XB8auOrmB0WGPtDcgtX05T3all22UoKk59tFHSwFHxoi19yfQ14yXOqN9K
h8pmrIACy+vT97dh9vdnjm5sYvBzFHnhWW31E4yinh6rgmOztt3Ox8ZdUEpf2BCSxtjAqoXOZF+b
Ask2wtkQ3LbMW17NIUMZ6Kal4KHJ7QS0kVs2quyF11lK5CXtr4k1jdDXbswenAmkIHpVHORcFIWt
Dg9ib+g01bFH+KpmifLjEI0wO49mAui15ueZ9VHU4P6Qft/eiuvbBPcEI4tHHY8vSslIFlcm060f
G80zo4NVf5vN+yTdqdqfut0axklSn61xe9ssO6NXE2vi4kA5Wtbxfr/cI3pazwgKMEKzSx5UNHRW
v1uIj9r5RqfhbVOrNyLYbb7YAHRQBl2aahNdRVs3XLnUOvc0VT2FaochzoPbZtbWDIn+v8xwEXvR
66Qe0KkKcV9tdDUK2kFwPqeQLMtIIZg9kS3uktdz8GiDBR9rVv2wi32VH4vmnohErq/B/+xyQtUV
CEWIqF+JqMRlOvcabmMPj5E/pM+8ViauVSRIFetumXQPeVX4dfuRdiJB6FUXYn6JFyArCTW2yzWr
9TGxWhXbox3wvOuVDg29Qti3yAj3zs9kq8LOgJGU5i80kp8tsNLf3hSr2xx3FVoqWXzJNwlLs+VM
i4SbZJbInzZOdw2dgSV2tjZ9b7tRsNPXHiIAR/1ljRuQJuORD7hy4RFlQSAtkwApVzemP+1Eeo1G
514xXm+P7xrmgS2CPn8I+6LvHzLl3OEyLE0qUwkm66Q5UeCRlCb9boECHyRFLoVguVEp/lA1jRtp
b5oz+yrRfWI3gdWJSBTW5/rvT+EOYASwaVG0uHYcg3qthKN3P7QBAaKoEPWJrky0BVVIJM1xM+Cl
zG3PvlOXtvzSfpwg+N5vMstPDGCkAKO13yVRB6HIGresKbGHcSkrHEO8l83lexu/TbGKOg2eTM6d
KeKEW3EuoEwB1AIQEuD3TM659E1nLColuL4Na4O8H5F+G8OjvbT+7b2zcrdaiOLwgGDIy6umKH0C
N3xXjoWXQ5Wlezbp1pDuKh39UL3bgauMNILC6No8gs1LBVshRoZ79dKp2CWB4nGEm65YHqbWS6pp
rwY7kgXj0AvYElb2ItoFkAFH15ejYoiXpmTJ7GK5wZ3TE3s/Ia5wJwJpdQNQxCi3Hkz9n+otAtAF
g2h20zQ0EQLgfmlwiespyiW46oyqGyLZ7oCSBsU5u71ma3vjzMxXhfcstOt6tTEGZibCsyjrj8Dn
Ro0aTqrAk61FJaD1B4QMclboBPr6+zNDrWOQoVkYp1rTQVUWbcO5O1Rqu58L/SRNfXqy01n7FbUm
8IlVnYdJZpIE3UJm1Xq3x7x2DaIs66AciLVkuKrLuZUSWy0HG92BS3Zo0IBuUDSoRyx2dzUtlGQ4
NNRTnPbnbbur2/XMLLu+zqYAOnjlNCYq4vdJOrU1DmJivtSJvZGc5aG1MiipCaVC2VC4sOxiqFxc
bURTpPWVVniN+mdqgmncqPoudg6Ws7P0b87wnZRhi25fI9vRSPCEXPMH59PMOVU0lSkW6CBxHU/v
qfxO1bBYmL7ynSF7sdO7qSjJKppgzq8ufdSmtQmD9SxB/um1Xb6X4A1R68yj5buSbG+v56pPsE0T
gEUNyus8GoTQYalj1mQ6yGg87beDhQYz25PH2KW9IF19zaTA/AFyCmgIR7s2WikvN08eT9EopRib
ZjYycuMpACB0hiJZqaOZWYl+6XHWBHlC1TswAT5J4In0qTWYHhLADi7xRNQ+sDZ6gAygjIOiNp7W
nINyaNNmRqVjZ0V2YBnNXs82WR/aUr5pIXV0e6pVtnT8Pj6zxmf0oHgWDw3a0tFG9Y0oYOtoOxDH
DCc4Ly+pdZ+WmV916rFNwkbxVc/amelzkx3gpKXyUQbr6MPkS76SCT5sJeS0sDKogyN9xhRyL5dF
0noJKTXMwoS6aN4233A17G6Pfc1FgxUJXVfIL9joarw0AcLpBOSFzFvlqZX7MxqtOshloY+8W9o0
TCdnePrnFgG+BagRZGtIyXB7bWxRMbMr6NctaZd9I3GPPJm85Md2VFI/iofevW2PjYBfXLxGAF0B
RgK0zdwk4vFhSEAy41HeS35Edgt2bPLnto3VC+jcCOd9IZzQyzSBkVFyHHdqMm+KpaAwNH/IqFuP
02ZBJqXKnNNkOSnIrn4LPmClCgmmrr/Xka3zmfvXyZCriOcRzDuZV7c/R/LdXAKqACzxOqnHMsFD
4sdtm6u7E44JOxCHVL8icJWlOM86bJ2CgmCp7A80ErXCr+5OQF+RWEVaCoDey1EpkZIvANag074/
yMXeAvuIunHo6fZAVp0NOoiB5lfA+GFxZ8Cuta41a+Zs4uoh16S7NmmfZjsNYkLuk7jzb5tbnTcL
USVI69ALw2Pd5SGmQwnRZI81be17s3YO5mK/3DaytuuxHf4ywu0H6LpAzGmEEcOY0CvYulKW+636
87aV1WDni9kdeAdLvSJnLBDMVlluYt/r5amjipc5zS6lyVaKGrgUfUsaZ0+NP5bzr+IspFsteEhs
Ps3mzjUIMBInSh08PAhOWfpDQRN20qnhmETggS03pfFO62kDlLbAK19jTkFo9mWT9dwh7mRn8eys
KRMBu6KxsNDD2dYVyAUmy4/TF21Wt5Jk3vXNcxcne5RWfEcHc6SqQ0sLXYYZApTB+q5nyVYnOiA9
v26vhnYVonx9GFLdCsvhokJw+WFdnI014MwFROWk3pdInN8lRi2rXuGk2YsaycsP2ymcHdoFKRg7
59zvyID6NHjDcy8elshtIcD6WnWN/FBFahb5IL01WLd0TnS3ptMA8Ti0BEOe1dR8S02a3yQbY+qr
Ujn9LqoMOl9Rl4a9PoFbhqam+gGGAGNX0Tnfz7FNJi+Ku+WROJ3y3Axy/iPqWwaMS/oQ2s59eYDq
jXPM5bEW5OjXZkZB9tDC62ANUAbI5lj22KcWxL82krmoAaq9u6bpup2m1aU/23bE1MtGwSvy6rAz
emtGUqVb6DwBoO1ySSY7sbJlgdz80DxHFdIMmgh8eHXSOQvcfUpBuzNnZVIiYdkg6j2Y5C4S6fVc
eUhmQ0e9Gkk2NLHzPDflDDy7QzOMQjnIk0/GH6MVavlupgK39bVFL27rL0soooFfRgaxFufxiZZZ
8RwhOiAglBt8BlW3QrgvV31Kd4vXnMA1JXhJXGelOJts85ydZ7tSh9HEm9GbQv0z39PA9pdNfSju
2x1oNkJjJ1qyq7cLZ5CLbgtj6ExrhEF5Ez+W39NDvpuCxpMfb/uDlU2PVftrLvmw1mjSxKQdC0pC
KwR9cx8aGM4oCANEVrj9l1UJcvMsvpp+LX58ig7gO5X8f8y0dDllXyH8+RrFagRyY1jJDhEYHZPX
3h+DNLQElaLrC42zw90qRNEHlNtgRz8p4bgd9l0Av/BWbERBx+qxPVsc5jjOBrSoVon4AIZMebtE
ftztIvX77fW/jkoR8KJqqOAJCa+HI3xpAxWGUR6WFGnW4kcDdmaEMvUYzOZjZIW2A9mcT0sOa0uQ
zboK2r6sssckO78O371jJCQyIWteehGTt04HN422LS6BWnRu2c7ifAWGB/pdxv2HPBa385SCFL2K
njKvN0lQay1gh6+1/IZb34UOUWCP4AzvJbIBwsGPFyH94MoKIuixQfUBARXw5HLmGz3KHL1GiAXF
NBo0YbWtD1rmNftoy/KtGzAeVRvlKX69vaor03thlstDFNmg6EnDHqv93TJ6kvYbOAnIRAueTdeY
MgQT6DBAowEbHPhMLjcPkr7jgGoYEuRjB2X2JEnGI8ID+pkSpCNknQCMbObN9GFXOrmvJtpAcW/M
kSaALtkdtabusUDfagzet6X83qV6/tAWEvloHGkR3O7X+Qt8K/KYCh6UYGK7KpykZWMw9EnhqSfy
4rhloKlu4su75a4O69GVn/vt7UVYudYvDHKLAAUqljaGQac/aSAktERkGGurfD4izg8NejzYEoI1
T9EC0FjXEkoiqexlun97IGubGElgoEos5J2vmkmkdmxJqiA+sU1UP0h+X2nIpY+dAAK0Ml94HiNM
ZyyAoFXkrvWqHNuMok3CIzb1UwmB5+TdHshaiILOXvBsaKz3k3/EUTA20rHDQNQZEONArYKRqG4P
XH6niKRLVhYHuRKGmlJQzULe/vJojLLeFCMa0ZEccsfqvZu+DXWQ5aJdvTqkMzPcFTFS2oJcDLHQ
vHGeQCmjevWjtS++RQ+pN3xWsZunrgoxbMlvBa71OiOGa9CGGDygOXjbgxLvcoS6lg9RnmOEypPx
pN/pgRRkH/rpw7hH/hE0fzu7cglUZV0v3WnevM2g6ylwQCtb5uITuCOWG06q2jOb5OqHaR8zkWDS
2u14YYBbxUxORyN1YMD4paXuELmpO7q6n6oQDg3IhylKsq4FSudzyi1nkhbJmCXYocmOHGu0zYH8
ednoxF3uKlc5SZv5FRJV3ov2PAhCtNUI99w08wJnwYYkFVqhqxhq9waS2l1q++Or7ra1q7CN5A2P
efjPHeTF5LIjdGYxASJ0LFLmV6bKlaUgnv5x0Z/bopxLgQ6gOZRsTJWa78wx29aNYAzrx/zvQ8AW
9GwMLYRn2mXGGNoqDh0NdHrTq4kOSCW87bpW7YAAn3X0MWUrbiMaIxLooB1Bh5tyWgyU4O2fg3bv
ZInARa74eogG/G2H24AmxDWhQYKXYiw9zOOxp68SEe005hi4mOzCBrfTcjNSe9ShwDQSP2YRqnBl
UKH4FNPtsBzV7pRWO9n5Of+L6/LCLLfdkD53pNRmzkL3CNo+SCtDimiviZZKNIX8pktqNHATDC+y
n4zmWwfUrJb7t7eDyAa37eZ6iUp1gI0uflzsbQ0ST13YN73qXdHMCcIHPN2vkpAEfZyxDrSv14Ky
mhi+A6YvUNAXlWfJ3yEfp6cvXfHUg7o8UqDCWjxLoshj9amFrgHghUA/Af5ubtvXfVv2Y41tT9pQ
g3h4GVYKuIhbUK05ICGirjwdCqGc1NrsolAM9D1OAns+XB7qwUjMbmZpw86f/GjXfCxoiW9dB53M
8TfDa47yI/SIRVJGaxEqq0//ZZZb1EzSMswCePPMjYV35RTGrtvtJ4+8tU/tXvSMXfMo59a4h59l
5svcKRYylOW20Y/oSbV74P6D2xuVfTN/1s+s8KR0nVPaoAuHFaN7qxpfX442tELA9txPYVS+3Ta2
GpKcW+NCEkVqp6VVYQ2c7pvJj7Fk2TfrHiFQ5pYbvH/Utxj5ouTxSbuDbmbmQ95uFOkprOV+z9fx
qz387E6oJ9IMESSDveXbe+rmx2ULOqsnJ/ij7vowQqNNg8rhfi/qk1zftcBNmQBNgxec27VLo+S1
LSMULDq/6zqkkT1Lerw9w//HHv3bCLdH6QLQdzdjbEM4+saW3COn+LM8UD8C0zrdElGEtxqBwQf9
NSpumxIQfai9AoPqRinCaDM9x6f6bVo8xXRlV5TEXJ1DYPQVhO4ghuHTBWgn0J2WxXtpheD5MGRb
KnrmrJv4K9vLy8/XtMtoOsGl6WXmArA95bHbj4JrfMV1X6Q9uMB4zHNZslOkPep0civ7XhFF/yve
A+lXVnxXAR2GFMCliywsaP9QGwmcHk44lz4nlN2SYyK6AFYm68IMN44h0Ya0c2BGiw9xdhiTrRGF
t7f06lSdjYS7YhZVsts4L0sPUg0+7WW3iZ9vWxANgn3BmT+QurhDPgKDQN0F+LrPZBxco3m/bWTt
ZJogsUPzPVChTPLp0soCpDM6jmAli3UXwhtulBTguXar6h6pGdibDH/pg6b+PpHvkahDkx1Dzs9f
WOeCq1zSxgzNhYhPx2zTO9aTPAJZBQnsWDMDELP5GQBNld1vbo+a+bRbZjmflxZZjNc3Br1oj310
KIzjpPzQundtERyo6zVE4sAC8RgopFHD5CGMJThnzV62IMRey5BoIu19aUogzk4EidHreQSOA5gw
HYIdSBpcxfkDaYdqNtFjWKFvmxwbcMW1YFbTdvKAxtqHigqKT2sDQ8c7awrQcQp4mN/UlCYawK3c
KwBnV77nyaPU/7i9SAITPMTPIGblRDVMNAbZdPqbRky/F7XwrLxfbRP8d6CCgkIlcA7c/o8UZ8AT
CS1JC8RcPu3GKz8dt9lD02joXOtdOppPuV9vbw/t2nlcGuW2/Sw1FqUTjLYWeifBb05FnnwlpoEJ
m0EWoW6AXmvO07bDECdpG8FEUD2PYeGVYbapds6h2PWA63rgb61erE3jnajrHLKNcxC1r1/7+ssv
4JxwqUtmJaf4AmsEYfXOUINRG3FnvdyeyxUzYKphCUYIODBncunAcLzATkBSDJB8N5y9NoWW/ExE
EL0vWNilywBVGnaIA0Fa9Id+RW9n3ljuVactixIRqVs+5i/K6MZBpnhI67jpXbqJ/MLVYi87jkEc
lk+OMDpcOQ0X9rmApi0WtYcSFKqXd0uo+EWo/1Du51B1i+/28be1+fn79rSuXAwXA+ZLfABOdWVm
w2D0bigulb38ZdxDcS0wjmQKlU/APl2ByWu3jIKHA8AYIO0s98ndqZk8S50B+DAeUNJT9tDej08A
tJsHs0H6bNk474oHpEnkQRNYVNBc20U2o3hAKZ9lejk3YEizqeTQNEOTdlS4Sxs9FjK5p4vU7xSI
1gvO/9pAz62xrznbTLllZIukoXGwStvc1ZufU1U8q/EPe1G38/B5e1pXdg4UXdCLgQvCQEckP6tZ
k0Rti4V0aojQyj+nmbhm83TbyIpHs9kRVEDACM0qPkc+KdNQWw5BXMrQUC6Kg9YJIaAt2JVrZkwN
0QoYiYAvv1qm1C4zS6J4YiPRD0GYxv7nobyNxAVomEGOiFZFHiWQOqlUqjmALkvV+6r1guZiNxG1
1a0tCShCgUJlttAKdrn+ulWkDbVRaJPs09iHBfEB57u9ICsRga2DAgCsruheuirQzolTKu04AJYS
hfnylnTUzdD1gzKtEqJ3DMWFUnR8v9SBOB+JGwdVEjRrYVR8XS9ZpNJJYvSHaECnL66sR7NXRnL0
MGkW9rmVIJOGyWx0z7JH4js0oW6r2MCuIPUFcQ3MvNR7OpWQ8U+Xnu4olfSXMurxGknlsdlmjZYv
/qghoJKh8p5sCC3AdTwiuDr0HSUHlBu7+1aZY7JvrFR/MBcTN88yL6E6zMneVEv5XZ1rtEKkdr8j
OIippyjo4HT1RVdaNLbkUue2sWN+lnI9hYtuzx+pNBunuo/Kp0Tq89cGjeR7HeSHoQEbp8aOzX1T
VWril5Mz3umFab6NwPlt1HxOWL8FHWZfiaXqvk7t0V/kAgoRcyePPxF3A3msxgoEdUzsN7ejoICi
VTcse2DTaPTgSLL2LZsc6B9RR3MGCN0k9c4ykvmlIV0SWunoxG6tDGiCoLm5SVJtSVGsrhsQ95IZ
ANEFujnfCrCHveXtEp3qoU+BG7OMFjRFUuZbzUy7u1EHnxjS0Um1r5q8vsMyanGgOfn8R23VunQX
mpfPKVEbpM8MWQ6rvk8/+6GFYpBkdRWSQJZFcqTbQBak6nT4US/xmLhjYmcfStxpAZrKdSgHVoV2
0JMeWfXBjETtviyJwG8/GFeQeUSjHjpIL09Vilg1kdoab/5y8XQopqjSsFkyqNQMjYcu1j+ZJMoz
qGsOCc01KNUhwIfD4GyOZdsm8QC/Jz0hQVUd3mpITLjlUQfZ6f24h9zJk3GfB61PHsqPJLARhqlM
EfT2YV/9CjShg5wWRMdooL0cuRHFll6VOOxaHppgrSaTMP5YuSBtMLH8ZYK7sjQaTbU9wIQThQZx
1ePsfSCPbLnqg1P52qndpYfOdXaii1k0NC68a6rCqgcKu7EG8E+BXr5q9/+bPC43NcwKAcsI85Q4
X316P6mn2wbWQimEFIgrAAD+AqZfLs+A90ddDTNix1qV3q3Rsn5USYwkYmtXqPo4S1+EZeSAD0Ev
zXFxhyRKVR+w6/J3F2sZ9m/a75uUjqLOt7XJPb9OudCgiKOJxjquU0q+SwhpzURQnF/bNecG2Aec
BTp2N+S1Cjk3r6XqS65Wm9YBnfvc3FXqv7B0fqVyrw2nrOBRMsAw++k9N0w/I43fVRQgFhFVoejy
5iZNrkndUAmXdz9vle6ux1NbxHy/Eh+iYUJHPIq2CeOq7T4dZ3WEN0M0mldhadRhuTGfwC4e6JGy
ub05Raa4eZtqucxnCbnvqEm3oPSvCsASB3+Qj8k/7jvSEVqdjYqbuEmx4jGPUKhAi6A/mBDc0/2i
ftHl1q8k07s9rrXLAIJ7EIqGLKsJFdXLndfG9Uh6B1NIGy/tU7dJPE3fOp3mGtOOZqJNsbbRz81x
G71Xcn2uIIXtzSWq/aM/y5/R6I7Fy+1RrRQJmNwECluQB9BNg29bgKpMl9BmxDMwIIG1dZ7+oIb8
C1dOh1pT6mobeUv3zrZ5o44vwpaubXwE+UjbMmXeK0CPSSZiFAZsJ9LgAtttAyeiLHVwe4gCK/y7
cwaFjpnOuFGzpHLtBC2qjyYJb9tYW62zkfDJkXJBB1I+YyRGY5gbCv42FAiVI3hVFZSVo+zp/2eO
O2PprLdFX8Ccpv0qrF/QWETz2eQm2ettO1/JWj4COh8Xt+mztrQVib3C0p/Os4xco7sckDTD5Xmw
AhS0wLtyb4fph8AsQ5pfmUXYgTAI6Cjwql6etQ4upIsIemlG3KClgb73R6I+KTPSuKmf1OEwi5EN
a+ebASQNlilAJzU3VCdREhqzzhqtrhqvWbR9TcgToU0J0fP7EUVmyRGgptZcJbQXTAxRdixAtC6H
iUiYahbrC5WoTkCM+WDkBNytaSXvGrt9gwKCqJa+apFh+1FKh/AbL/RkkkHv2xxXTT0XFvAASrps
c5oq72oeSYnX6m1UbEq0pAiqAitxAfpP0CEJ9l88K3h0L5a4yk2QJnhVYuxqcrSidnN7z6yccij3
AjwMmQPU6fjWOQmAa1snwA/LeV4GxiInvtn1E5CI1p/blq7mEOxJQNAi/8GoBPD7ctXQIDcr1CGV
pw+Dq0LllPzu9JOR/jJF5LZXXoVZYordeP+ie4hfLZKRwVLqsfJGUKhm8uBr6dZExiwSXAJXW5+z
w40o6x2CjChGpFkQayX5LxudtSBCC/PC+WFE+l2TiwCDIpNsOc/iOKuiyFgtMIlHBgjR/CR57Gco
ENfgTPiVQNP29pqtzyRwgiACUq/JPGZ0bhaqRSsUpVAtGe8bmrljejLyfxxosak0sDNYqgclHy4R
s0AMS5VLGOqLV6M8/g9p37UcOQ4s+0WMoAHdK0g228mbkfTCmNGMCHpvv/4kFeee6UYzGjF7N3b3
UdUAC4VCVVamlG5q1BZy26uGSLCm1S08McVdAnk52uaowdQkgahJpWrWeWm6D8E5lCRH/Z8xbNzK
uPioRRqT7XrZQtDWJSw4hMOwvf6VLpMRzgbniBm03SLSLbs3feTG46SAfGWk1rRv4309b5IBNE40
Lbfoh0v65BjRy2A/Gu09GlVAzz8Lfs2ygWe3EPdrOB+N1a4oZIJfU/egaDxAvI6iIkl74MRL42AH
NVXlDcYiWe4JxXov8QaLcdQkMfuIKXc0U88PiGRUSWg1Uw70lvqeII0A/eCtBCIIS0n8yYbocw5U
UP2R2yly0SATfYrl718sHoSOqO+qUDnir0O8FqYhkhZySsXA2BmgyaBbzLsX2UCHItO2EnBefRb8
JEb9RmTBxXjZRMPqoSqPyguuKhWjruerL7SuN1ILq++HH0NuuIEKikwrc/Sweg1sdWcWpleOEBWe
Ri/Uk7dhyL3AaI91Bp27626wFjpOfwp3zPRA16Aejo0AX20ZMk+2/2jsRq7C/7Ljp4a4AwZFUBlP
chiqzNJJk1fN8lW5hHrWs4HapoSnbt/QuLzXmFCX+iLf+t7u5eoEX7eMksL5dtugqu0rG9u91ES0
0tON35r8AK74eNS9JL5j022mev9lX//aXMLbyQ0wE5ysroJNUFXMlaeC9CR1jTgb/DqNxvfeLofH
6xbXLm4s9H9XeUF51891lxIkkaA7hyZ6UOHmNm/y6CmzcwclXfe6tUvy8+9NxQAiBCiQ9fAaUikI
V4pOlvG3mUXZ7Mjyg05SWprPlvErXuTYoN5O3orgrvtnoqNz0/zUbzNKemJNMN1W4wZ0I1nXuZmG
GngiipGrnrPIyxnQu0eSwHmOWY/SXKuwlBWvLNjUk6OGN6g0g4t4D1ybOTuziGBvNTSiAfV/NjnP
Mec5zZUCNg0o7SbmJpWJIwVHK95I+sGo/DnwDMmNlJ+CD7ocQD4kntrlOqZRb0ldqsAuRkSc2t7V
7a1uIBA67XDMOiDHWzdIN3ieYJgjMEQzAKtxCG8x9KhA3AoClPPzojTxlNgZyRcZv5duiEFiDeEb
9ppKIqH45S9drPPE0vJLTk5mO/apPA6wVIDlrGTM1fpoU0r/TGMNJ11SdhAGL6IgFwA0pR/B46Jg
QRJK7GYch9QKEXNyQj4SpROMNKxtH2ocGpSh8R/hHdWq6kyRZCl3JDV3wAVE7ZaBfb96CIhIum9t
/05Ncf6poQsTamjPoKyR1W6igWoVEpeGWxoiEs/L9/myhyer4lzSBLFA32cwVeSHRv1Q7XsDdInV
kZWf6GtpEPVWXpVgq/Y/iuRRGQHU968firWYevID+OJKPgKOhOkvpAnF7yzby9ZRIbFjqfdZJOrm
L9vGu+WpKS4n6KuANHYYFk4zm18Je01yDPcbvVuiCWOVbNOTVLC4NYvY4P+7FrndZXNUZv1yYejk
dywdkpJKQUHZ6GjyTZyKDvia2/y1hnh6fuwCpZpitcT9b+bFPiqabdkESDj/XP9ga1aga4sTh2FU
HbiTcytSbEhJ0wdwzlzf2U330pXMrfrAu25m9bidmOGyJs1iaaQQmEEWeWgLsplhIhr1bZ2pAqja
ylfC+D2mKgFeNAyMpXAritL/dUHTHhovDYjtDnJWYyTBvI9bSXb1emQUQNFakE8srxHOIXWIKIHj
WoV9gyeVycvOYFnGCnRhIulR6zITxKhWL3DCxcl4K1BxxnsSYd/CuOD58uZKC4pMw8M4q16hmSRH
x2mmTfBh2RPF5DJVRMDgyxYkWNZR5wbEH7y5C8nWucWq6EHyV8mFE1kl1TBEl3Y97WbTmTqU4gZ9
a6uzF6mEJrq00zqFmmbo6W3ktzPIzcPhNsqBwzYGbzbMZ7lQqGWlfmonm9hO3DK3nQRE2tfdbcUH
DHwDDV6NJAS5wflPnhPUE1JJgS6PiTQ5pZXlGYFXde+hVkFPQGDtchxkgaUA2opeAArX4PE7N1db
KCioizkzw1zNrwHz3GhHGfqDOW+VwRs6X9Kd6ytcCbSIQyZIQNHcw5wj9zrQC8si6UwKB4wMbhSi
yWd6RXhbW8eKRIL1rRxeOICNaxJsRgv65nx50zik1VhieejKu2WAfDWmafw7ax+ur2nlq+kYhkfX
AWPbmHle1nySaJh9LkVJjzWNra+rqNWxXTg8qwlemO3WRKT//zO3/JwTc4VSz7K5bOEYvhQ2o4p9
G/d3LHjJh55m/+VRhdVhKH1pbUAdkNvFrKyisZGNwgHpTGpBRLulcaK4jfoaWbTRd3NxUwT0+hLX
vpyJz4YzgKMA2trzJYZqp48sHQqnr90WZId5+iefnge5FmzlijeCzOCvHS68h5kNBRIFQUm3tj2Y
Wg2qSwS9GycthSigxbP5AIh7CrxaKkBA6Lydr2kKx7omEWyZyv1I7qXRUVGOgLZf1/ZUtzem4hbl
pgZwK9Z8q/9zfUfXzjqcE6bBBox/ecG8zDBjI5vGbydt5c+k+jD1jdpvS9uRdQBZOj8dBediiVYX
Kz4xyTkqa4Mxbwx8RQOCEvNsP2WaaIBm9QOemOAiGDO0adB7mJAqdqz0eiOF1aavoxs9SX/0bBKg
u9febKe7yGOvVSNtSqvFLprV8Ltmd2YqQ6ctvENFcQ+h6ycptDY2yr4teWssUWa19hQ/s84dC7uw
26m0sVrW7JLKq2IwPpWPUvc7CF8tdizKJ+gC1tpzSQSvjkukBu7SE++xuYMSSaqaTxYs11XsSjX6
Zy076kZ8VxvFS1Omm2l4nDTmS2EPJvynSQMQOBWEc+Hmc3dHohlTMZTY/KT6nQYPXTW4re1k8V1f
OWm/y2e81n80IuDjaixausoIRQBR8YnLNIXymBNYZYqbt09mcx8MmzgXJGFrdwgYmP6fFcJlzUkc
dIWkw4pOkCF1yFU2s7JV9Q91Qb89Xw8GK7kYykZQTllIXDB+wZ2ayJxyooDxy7GtFylPfKN8nWzp
qZbBw1kYx1gHeloXCZAIjPLFHDDYKNLQwmhfgBLnBWJ1MUoODPod8tEMI2qI9MeWgMqFH4y4ohEK
tjzwkPFPBAxZ2aFaI//DjHfZqlStdxOwd9e3csU7zoxwB0PPjCxowevuzON9izoOmC4hfYLtE9xU
osVwvh9JllKY5WLH+gXMKjoL6LCKeDtXoinST0yuoIqBAWXe1fMKk4gJWnUOOqskfbULz5o9CJui
XCv6OKv7dpLpcuuxVQxAFDJMlcHd3P+phiczfNJbwZtqzedApIOPD4jNgmA/v3OthhVqYCFVKjJG
i2RnKy+seLPGkert5wz0JWLGv/sDUncAenDFA3LIHa2pMlIot8AiELdUagNoCYRHBWxTavrP0Bpk
7yem+JoFeg6JXiWLKRDagwFoK6k/wJFI58K6v76oS3HYb1N4Qi2Cc+gJchluAyqwcgz1wpnaOv2d
B2HxyyoV6W1Qm/KpMdVA96YiDUE7ydJjOs/m0ZhAye0ris12SWcWBbXGiLT3QFcrnRfNrOpdWct6
QcaxEkXRyFYhVg98N9pN3O6X+jg23WQWyKkgqqVujOZeBxlRiplQrWB0qN+vb8zagQHqAVAAFVkq
Gvbn/hUaXdmXDeyxtqJJAWTw+4gE0pDvrYgJrr/VtaHti6Y9KvEXzQ2J1EWnLWubq1oBwSybPNUs
b+qwxJzlXN4maRFtsXgB5GHtGQ1VRbTwFqnPyxcbS7UqQlGzxMi5EbxakI14NEOiPM3RqCqO1qft
+2BoyVYlmf5V6Z390x5Z7zU9iAXpiJ7PDiBq/Q0PlnCi4A+xHq040RNfKsgwuEbVM+bVvZH80Bnk
1jJDa9xYqpWvcNZQ71CUUBGm4ivVfjA8Y6YNeltQj+IB0UEJHpUhAfi5LN5VcqPaUMEwHkr1QVVH
l437hnhoSV53lZXPd2ZzCYgnrzZiznVPrKZ0pBRNz3R2s+nnUlfV05S2gO+2aOdft7jWfTwzyZ3a
cRrC0SSLydqTwcpFfPB4Lz1YxdyWCkjiyp0d3qDO1FabvHwo7dfrP2B9ySAzg0oSYgafZuCyBWdT
2oFlUb4pC7dpH60WfTlwJKP3AGe4bm0tR8Vy/88cn2AkGBkqAwVfNZaBaVS3hX079buuciRMpy0C
AIHxWoL5D00e4/dYizTc1l5YZ/a5ywaaqmBnCLHccN7FkI+OfoCTOpSdKXph2nbU38owFqx5JSs4
M8nFH2h2oymx7LCqPrD+jwzdwu7r+rauXKFnJriLuuz7dB5l7CqDyHABfIasbHS0V+1sm81uvXxZ
77rFlaAK9itQhWhgSAMdHreP0qDYw6zNIDO295MFSVCL2vWvKPBN4TdbM4X3PwROCKhW0YM4P5R2
nWEUJwQSdpQ+itzVIcZjJWCyy+g4iyA1KxkPJn8w24S8SrEvahqkBZsOiHqgg5uhi5kfkZt6cfzZ
V9vr27fmh5gqwVsCsW1BFnPHXullI+hTpXRIpwO/nJukSylJCXOHpi1mOjWyyihk1vOjIVnt4GYx
xoXcKhwzAfZ8zT0VkNdCoABSlxcjqH3IAiufYvhOhSGfEPyuGKAPLFOQG698RWhiKNBtwLirApc/
/4oyka1WmZMSjVSaglFZVp/QOLWTX5qIQXTtMIAgQ5MxOYYSPc+f0+eYMiKgPnQsMF/mr+UUU7nZ
g1gvk0Y/K9gOF5/gay7ezr1iFso7sHraEG5E6eZ8cZZU12WlFLh+5S858ZHSUqWLKGb0+zHZJPZ7
UbyG2muci2hZV3f1r2GTe5GOZZfIrQbDROqdqgPZgeTG9r0e/FTTnlbDJgr2duXr8zaynYbc1+Zb
FL7PxW0jZPJZKSSd7gEfEcZ2yvrOwE+RpNrR4byDAiARVGjln7HZOFq9VbNjOLv5REMJ2GUnyMf/
EGnxUiYYV8FldjF5YGqBFhKtwp+2bC/W7xgDX0rxLvjYa4kJcH0LjauJHIRnD1DNVs0CA1Z6dCOG
Tar+DDLfWhy53sTTvo57xzA7wdIu6yqL4IXyV65hOcYnqUkB6WQpzcDSEkrZhuS+Ob+HwS2Z/LYJ
va5+UOVnS/uCRvj11V58Vc7sEjBPzDZ1q1mZBjCtHhcbCTVPY/zXlHmxANwVpBLAqgow9LmFOlRC
rWkwX7TACzXFU/qXWPKJtO2S2Ekj0bTZRYSHObQaML2Lwwr8EXdx6TNo5y0GuLeiHHGHOXFLnCb+
KKRIEBTWdu7UEHftN6Weh42JWVxS5k/dnD9rwnfsRehe1gJSexO9SDC5fY+0nnyciASpZvXAdLP2
zYLAagWqDEHYvkgPORPLKk9M6HKbVtm3nNDwAtUMMwIlI9GdLgTc574SwV5WP87JgjgntxNbrqIA
H2dK9gqQkJJZ0sHCC0UEJRAZ4tx6lAC47BPsXBzsFeulT2/q5tFku+uHZ+37QDcVs3NLpCA85n6M
Z2s2lpmhMLXAiCq9l2WFMaX84bqZNU9boCbgkFXxH19DC5isz8REaLCSmBzkQOlo2Crxy3Urly8V
uAKA6DZa3wSE9zwoSG5jMwdeFvMZnfTRVZqvShqVQL476QkdRnYcGsRAy62memN3oRfiSFll6KSd
9V+CIQbENbRIkLRcUORppTFgyggvhnpuCc2jfqQJpkZrUkCCoXAGyQYJFMjryog28ewUsyH4BUtQ
Orvwv/fi7w/gjoVhV2lmLqMwBuRD8m6TmIccPCWQXw8z2QOWF2JUgpO45rKna+bOhh4MeN+HQC/Z
9biJ2l9N5BeD5s7tL8F3XgLTtbVxZ0PP7SkyFaxt0iFpkYOntBxAZGHW+xAc8BRPSNdsf2lz4i9I
2FhFnqOJgLCr193parn8mCS9ag3LBjcYSUtVnwwZJdafWf+sjF8Tu2kBq0yI33SC5tFavEONCIUp
sPwCBcHtsqVNLIESOkKqEm9D06Z2Aeb++Km13BhIyt69vtkX+du3H/01x+11VUCdRYL6sROy+Uc+
VV5PjH3ZoZ2wiBwq9td1c6s+pCNvWeimMc/LJeEYxY1tlDcgFtlZ7lShl3k7y348iZLB1WVhXBKE
JAuqm0/2WTQXHYlgp8qelkPRV/6ohK5V3VgijbZVUzaonIDKkQEf4O7zss6YUccVQoGsOHK41SQ3
KzZT8DPSBAXWNddYxtN1XUWnHTnL+VUYTdbYdpDkdpTWa3XXUB765E42BvSKj00rOO1rV8epseXH
nNy7SpQA/23CWN43ud/Hikwxc9Tu1E5rBT4oMsUlYEkyVyRTYEobbs3pM5XuITsmsLHmeCBwQYYH
vAwmg7mvpDQAnBcxHKLsUIPt0G0Gi0epSkBGCiytrubE0hLdTjYuhvbQbBewFGJiStKAWQpu+/79
+jlaC/+ny+HOUVz1RMbkHrJiEtEKNGxVRBUdlfTnbKpoM95VlXfd4uoG2gQAQVDQ4LHOOR8um7DL
J8z5j+yWFJtS3kUg3YkFXieywnkdXnB2N1awAkoQm4L24wNF0H2kqHcpE8FHLhvlUALFicVjDetB
QFq+5MmXYsANKrGF+f0MyUKdg5LJLqlRpbQjX2Yq7UC2ruL60fdh10MERAH+oxZc4ytHehk7kRd4
CZqt/JEeS7QBy+UnmORLNT0AWUp91xc1lc1PENkLXHMlVC3jYADXQbUQLRruoKGuVABOKmPBeo+C
o7RBAeqZGOPWlopDFmLa7rrPEGwgd5EvG0twn0HO+mJMcVbqsdM0fM1ZNrzBsDzIcl63sHLYLFUl
0DRZ6oAgDz3/hIBspVON7gLQxx9leAvoCo1TAee+yAbnkySNZDMDzg5KsTXYFD8SUzoq1ri5vpIV
zz9bCfdthijRtbCEJ9Qxqt+Nk4ISRHtSWlOwY9ftYFzjfMdALIP6GCjgHZn0tJDvWATpZFSjRZRv
31c5//FREwBsEP+zTZ5UUYWEc6XVeFbPNWhfaVdPZUIZUWw3UEb0vWyrYIWXdZXtBaB62rFhHHbx
YNrH0VpG9NOBJe5sVYM/MxZvYKP7k8uJHNEahcJ7q7WDzEvqGPKD0TiHJs2mJBi8FmfN3HYQv5Wh
ttZoXpKWKgBb8/gjGGb5PQ6b8GhH5fQxhqkZPCSdqr0TdMTcgkmQ2BxkM/StVDF+B1Ey35upmqmu
ZPW5X5ZlPlBjDIcYffy6C/w6aM3+aNeJBKLsJlGYr4Qh+1EDa/RDqitNc/KiYO/lZCkRlcIgyx2r
BZoKWsv5Zojr2BYc8LVwAuzsQtwA4AIGDriPW+LyyxSMdQc5SCh0v0bSWpLtWB1L4qGndt1l1w7G
qTX13FoYdxFA3LAGmBMFshqdbEzsoaRx3cyax56a4e66JgG3lD3BjKL9VrKHJHjsu89KqJm87A3v
r+g/gecNmamNLOt8NXWgM1tjBhL+6rPUXDXzNXKXsBh0XAcp9s3izq7uDePh+uLW3hkgjv1rdln9
ySU0tCxM8QrA9L/2u+91WmSPaZNQo/d0jGDK5K6RvDZypG4nMLzy9eylGo6gCUJhwJ/PDVvV3Eo2
acHybkafpPiYe1By6Q9h/9JBJsgIJ8/CMyBM9N3Y3s4J4L4GYJys2E+a6V//LSv30tlP4fagra0U
Urf4KWRQDPTgdVfSQVuutWDABx4DFFqCc7KSPmHhuJcU4L5lDBidrz0wgjwi2ZBhvMh4KlIgWKwy
cfQsuO2k4gvqottmap5KIiLg++ZD5Zzs1DCvOqhnSjKAKghl+WLeBXKKFMcCkr6VSHuDYdNxQOKT
xId4BlxgnzApOMhgu4sc4AfYVzBpsuS0iaFAWjPr72V1ircxSCsKSqQkVenUBe07S/TxtQ8hwU1j
wqo9G3p9P8lyei/HuIbzUCThuObCyEXRWwGRKLgLecxqHM5Ny/oRamZS36P03d3IVqMjKpB3IPwT
r66TZ9Rh7vXUB3GIRqHT+XXdgS5nqTFXhccyuGpkfE6QL5x/UDPUzWa0u8wxphe9lDdMyV7tIad9
nD7ZaIaElozJq95RmpoqbLyPAPRv9eipVZ9IF98EyvOIOVRJE7G4ruwNVLrAtWjinIGrkN8b6Clr
pJYrSHvkoJqrtFZ1InO+Q0WJBgXzylmm8fRrhMZC2nwGlf50fWPWDjn4bqCvCVJQGc/8830hzART
ZiRD2kbKfmiAXtqN+Woo6b8nFaD2WGphKL7ghcDfO0M8GnoFt56GmRqQel2UPpifYYL7+npWPvRS
ZwS9JLgoMBrAN3kaBX1fxZpA26O+j3hvkzcABWvFzeZ9L7+QbhN0FNRLWjXSFBog4P9Lox0Lt7Lm
gElL8Gsud3ep36OYAUlXXLoGlxnKKXhIcbBQhNNB+s6Aq8F8n0g/ayVm4MshuKK5ZaGQayxZ9skN
IaU20loGVVt3c3P3vPzz6FPq7J2niW4Z3W4F+e7lfQsFNR2TF+ACxLnmOZ071pvaWOFGCiGLC+nv
EfBS9XVsBVCXy8fBuRku6CNp1KpmUekDAwsdyO1kixiXLq+VxQJeOwuBlYwe9/nG6ekUKZkOC5iw
9yb5JZ/dJMdwzuwF/8yC9x1/8JhE3w+4K76HZBhzAFdA/EnsuL1v8wii223275AkmDmNJtyegc9D
7422htxrZW/6Cg3WSZpAbMNu5+CrbqLNBCAhnfGKGEWVu7XNRNcK1yUuTQR57sosikDRQLKJCIuH
ctTfoLG6JEfBeJiTf4ZHLsv8a4vHLEYDMGYMqsOONregZLBAeXbQooMleqOsrknXUE8DUo6ofDUy
YQYq2gCbgZelpYpcUDDCdNNt2n7kki8IXJfpJdZ0Yos7xWNPGhCmwhaerMjJ/8gKcvKtERQOMX/N
KGtHZFNom358vm54ZY14gNlg1oBqBJbIpXmqbUWNSYrcGbKvEFyxao6bmVA53pt27P0HWyguLLRS
AM19X4ankWqosxzMgbljA4+uEF9VfbnUMYfQ0fbf26gKJjrQkUbOAUA8n76W7VSp4VTBVuMbIB9L
bJS9FEyoCPZvpet0bog7c6U21UY6wlCXHRJ2M5f+qP1WLQ+0jDm67H1+QKdFVl+LYmc1XpcIHgiX
qSrME3TwcOthPI2vEOW6nYZIRkGNog+ulDVOGxnOsHRBzaccqD1V+52IJq1XboAzm9y9piGaqRmB
zZmkGzveKFmwNbW93or6aKLFcUGlrFo9LscabXegQMGHj0VNFJRMig6KQ9I7kbyJrPfrTnr5Rj7b
UH6GAnc5JMVVLC43UWnbt407k4+5IXjkO2Nc7/7dGtJSGTRgeGKB1+r8DppGua9RPMfDv4g8baqc
pD5KqO8l4KqouoECQCNIStYO/KlF7uPpeoeJVBPEDZJS+s0I+GjiDJaxiVgGBlhRdrJqTcULFk0W
BXQqXOYHeErMkhrrw7iTO+Um1aHQEU2Fq4avuSR6pF98O4DioHqJ8bQlyUTSdb6bwaAOfdcpEpqs
DriuFXAcMkMFlPPGih/wYrv+7S4ylMUaRF0gBIH07uJ6YJGeN2kAa5L9s8lCZyCCFOj7Ijt7DnIW
uEshYKStihhdCMOfP6NtutvM2z+aL+3L18j51dPEAX7IxeZu/lnyBJYNEyEFSEMkR98CGCehui8a
M6pSU6K5jJcQqg/tbVO8xoCqJZh7yDCPP/yzWg1nkvt4aQbC8l6Fe4TTR4reJuaIipjm6aZUfvYW
hq0Dwdm7SM85g9zuqt3c9jmqtXQcby11o0H/XIn86z5yESo5G9z1GszhnJkMNhhCcgA1yqGjAKhX
RLCWNV/E4wqVGhQ64Y1cHAHYv2FqBDt1+ZxqoI4WSRmtb9ZfA1zYMJJ2mrNiMTA+oSKhKA9sFKQH
ojXY56e31SctTlqYsBhYckH+OBORjwlM8JOXhQJKpWzZpgbIOxK+yrbgO6xvE3gCwIIAuTfCZQPB
qBo9RmexhrhZwHd1/agaj9d96juM8WHBwEgzqiMWqCv53GYwmCEZPVZhvKj+G2YlX1OQ+fuKn+xy
v9kKscCrTnxij1tUleudrJaw12+UJ+Wtf1Odx8QJoOBwfxyO6tF0Zd90BYtU8bWvLZLzaNLOCQOs
DDsZJm5Y6U5du7N96DtoaZvUMO/YoiUAEGvSuLKIQHPVT4CuBgRPRx2QJwJWwsRIzBorNoObKruz
mn99Qy9h4eTvc6cp7Ps+BkUGro7JcIjWe5NF5fkmFUlhiNbBHanK0EJ9WkJcUac0U7aBLMIBXE51
nS+FR/jWpJPiIYQJ1DnM0P2IHuZjv/0ELS77yg8pNTbZpnwRSd0JzXKJRRTY0TwOMGurzvT4kH3J
TkQzZISH4f3H5Ga7F9vNdEHu9P2KvXBKfDoFWpJIM/gXTCd3koxekkRnm1Z7/VP1J9+6qb5a9/k+
Tul0x3AWQrem8Yt8EGnlXmLyl60+sb4cmZNLGezuQEIEOBKTTmfmFa/QNK7pGHiSr/5ggpvrmwTq
cq0gdUGpB7gVHmlUZJFSzEsKEB+rr+pVdVAOPxg7xR8fofW4rynQM4dEpiKfXV3mgiOGgjr+gfDx
+TKteB7nYcQyx6Sghu6WaDPEt7XmaNOu1N04uK1EXc/VxYJdFkEOxCKox3I2myTou1LCYrMM1N+y
l3e08vOD/ogJwOO0wTz+w7Ad/dj7Z0QDvumpYS62Gk3VVr0Mw4l928p0Up4J0IqVvr0eTtcCwakZ
LpriW6JPoMKMrL5jag39oz/XDazmqqcWuJAmmUGgBkB5YizNqai6LzfkvqU0PDaha1CLvjTb3H/Q
dvq96FysXE8a2pkyASMMChn8qIo6lkyf60miVfOioFdTgfp+N4rm0FZudljBZbAAJDCJxgUcLc5s
Pa1nxDni5WiesDpB01ok9b3ynVC0wDC4jKoksCdcwJaD2tS6HELGsf1imw8yE4zzfQ8rn51qVCDB
/IuJfSgkLXpC54erVyod88wZcw6jaznh1r7TqOXHbrCpaLuJDonXHrIH4oTe6LTO/Ho/+PqtgZdG
TrP75g6x5hB45PZ29sGztlNp6L6kznVXuthp7icue3QS5pgVtRJgvAwzI7fJcEgMTwv+9TjABL4h
HtwgEMKoOrfNfYiZYtD3MqeMj3L6SDTB31+OE7/LBno6BuB4hgnwyfkSpF4Oo2womNNqX0r9NLT7
gW1ABMUigaEL318WcmKI26vQDnAuQsgvqJjJGoJ9ZH6Q1BNS3KjL6eUX9J0LaRqy2oszls4oS2pF
hwW5xutIQTh7xIjb7UfpAljhhH57jPa9k+0YjW/1h/TR3mUuMgBfei48UdPs4owAqC6jA4aqPWby
0YU431wty8Folg/MUdSvNnI7jLlcd8CVTT0zsGzGiQNmbawYUwQDunk3BxuW7UrgUEW4hRUfQdcN
vqejLQAhd84HkyBTAr1drFQ3adDQXN0uxBZWio6Ke31BKyfq1BQv+K2MdqEpI0yN8z0p/K7Z95Yg
o11bDaoh3zqRGPDmL+20YGToWg0fhXySEuoVh6CB5hhaqonA5dc+/6kl7sbMVWMGqgiWCijhxTm6
2MIh3Iu3Bzzs1ATnYXZuyXJREuzXxlRp1FDVC9zSa0J/Ah8D4ub8+/oHunzScRY5lwvtsVHSERZr
abOIK1DiVE5+CI8VUi3yqVuOCAJ9WbjmTHL+10ozrggCk90+l25KtEydP7YzOvIbhAP0iSqZK7mT
f32hK56ISjX8HVhGgEv45mE7DH1CGh1so6jQJS/E8OJaAIP+bqZxsQo2MG8EtgGiI2qdH19NMuY+
Hw3m9G51G1KTWnvzLnuEyp0Dzp0vw4Wmm9PS5JjffmneQG8BdoN0R0Z/DjT8dX29ly8GzI2e/hjO
W606a3SINzJncmKom9rMJRjTd+cjcdiv1gs2OR0rp3ADR6VGQQPBfb8Sys7Mc56MqazAagPsRar9
sQgNS51W8WMB1vbr67zsQnPr5Bw4XpSomhmGJk+jGW1u643qpc/gzXlst8p29l96h2wg4+oRt721
fXvfbdGcEcybri5XAxsDXknI5E3u3rWswQbBjc0w4+nGGgQOXMO6m0UMNysRCN1ioJxBBwQuNH6A
t4s0NTLmLnL0FpiW5yh7ub6Zl68RbOapgeUHnFxAdYh6XtTCQPvZIMjZNN1Fh9CzduzXfCvf6X7o
ZMzz7J2yE1heO5+nli/OTlSpVQ/LjVektH8jX50/30GkE+jmG+mjOjYR7nVRBi/aUO6Q9GqXM1C6
RE6ZbJrsvi2/ri/r0i2WkW60pr+L2RfpXsQg79jUIbCmsdpu7aC9tcjc7NoC8NlqZCL42OVbCA2B
pSeAnjEiEPBG598vTecy6XoURJjmDB4w/ph9a93h50wtt828mk6bmL4mzygZhM5vGV0ewXFcYvd5
CMQPwOgO4jcmVwnhPiOxRgnqm/gBfYRgs0Q7chfeD1RYJLj8cueGuJVWJE5TNYIh/Sk9mthgCnx8
eYh2mfND/VQ3lk1FVGrfmKhri+NiWpLls94YsAnw6rO8lx3y3mE//1h3kQOALs1+ieQ+1rbzW1AW
Ekw4ejzVS2+qEMZdJs70Sqck9nLmjvY9IJBy7EI/kQYioO6qB+GatEE7BsTaBZ2uPPVGLM0M859H
zY13mTd4toebA90RyJDFX+GzedNbzkRNd/zswFQkcKCVS3SB6/39AdyHjWwDU9UmfkBGtY20he6p
crS+2uPbb2sz7Uc3PIwHzCR4QG4XND8kzwR4Qkfe37azUwUUuAzBL1o9wyc/iPvqeAONsx1HKC5M
ntGAO7HeREiVMap/PVYsf4f3LsDx0Ku0kMWqfCelSecu6DrIZEfjncIawH03Q3nfqc2mHH5eN7Xm
VmCWBR0TnqLga+Zuq6TSgcAkMGUVnf2Q5PL4MKTNYZ6Selv0TeSo0/BLa6bxkETj53XbqwdXNmwT
vNdQNOGHW4ZQG6XawnbqiE2BmXuNaFZ6ufH5jQQB4PKYxwAL4JfnQTCMwWKWGzHgVTrE9CTkPmYL
2vDoR2tOTg/kjgnO8v+wqJO4y4W9WOsiVraIDFF1H4Ovuf1nJDIQdqesKFyW06QtkXtNhughGx+a
+bOI3lpoOkwJWO1nUYZ+4fGLMVvDAD2GIWUMpp1vIPqyYR13oGDB6xuZoSkRzPTlb4Vtvkkp4KjX
927F2qKxC66cJX8CnuTcmhyZYCcr4soZreyHVbb9Vo2s2mO4yh76YBIBHy4SDRAngoVsKXQBJHlx
zFj4P6R913LkupLtFzGC3ryCrqxK3vQLQ63upgG9J79+FnXvnK5CcQqx99FrRSiZQCKRSLNWH5uV
RStbxBA66SoKzhpJpmRs8SL555oBknyZCF8aj1jcuTgNeysS6woDAqUf1bmb9/12jI1N2zWc+PPq
VEGrZdgIFy8sHpZ/uYjdMABavYEoM2k3mTH6kdE4t7VZWzhMMsFdoDS/1OgvRQSRIKKsk1cAhgAY
YB82v4xI6Bx5Nn7fFnSdh4cyiKKxZjjEuIgW93UWhVaIfsuyHiqwloDfTez2oMJwrT7YlqLhi219
R+VqJ9HSkwJeI/yVZ8RcGGYscP2owCXAG44RbSlTOBeAORI75U5ITVcqPqzx0ZBf5bnLiNYByan6
5zPdUBjTPyrCRBH2wl7zgHDuEnREV7YcTG4bzG7Rplsp6z29qo+ougLorCGZoDhZpvn5FCWcrb26
ehb5KD+gZRgthwqblay7vFUqRazsctDRnzxOBkZe+ztgPkeumggZpv46yb29y2vmdCaTxTvrhB4n
AVlhIHM5YL77IQL+KE/Bon1bzJp3MaDRkudCk6HKOM7M6FNUCOTKjmPLF4fxq5K0DbL2G2SUvNui
rnvqsYzoqEJhHE4TL0EmUohrK1VndA/bBaiDlzlRtVedEMRZUtw6FGz0Zlc5Wf9KAavW96H/X4pn
VDVHkAuFFcQ33Wi4WQZcczUeEESooCIB272NG+SEuGXCSzz8aWjJITDrn5yPWMEAQjc4uspwdlBO
YAuVMSoVYIDQkEOKkntdA1X9AFQGK6g+pUneJYHid+DF6yIMHcBncfqW1jYbHI0aOhQkcMWLzOnN
zXoya8uobCAhHYdmfCzD+VEIxfdqtj5uK7pmvmeivn3YmY9apmNBfWJCVFt2TjHl2SnpkYXQa5VH
dLDm21EvwOQXcuAaHleXPkmeWlMBdSJuLLANKFX5Maja121tvjMHFzETTNdCI+AygY4KDevcM8yc
IPqTS2AqbysVfQ0IBn91dJOmCsmb96jV93r4MpXbYHyqpF+JVdpVehRKL5s3Ru6rE7i73DL0tdIb
lO3tj7veVczqomEPgzyIizHOcal/M2qhWvRxaUuVI0sz6dDyNslfifX4L+R812YAOwiMC+aCG61e
6QEQXtpFGhANCMUJeqZSZafmPBbrVY2g0hIEo4WWLfpGQlkHQ5yW9oRJhnZ+NNT3KTiNGSfMvzYc
EKQilQpsV+C7opf8cuGsUVMHMwCyXDukul0JrW4HAaL+f75sOAkoYWPCBYjVjHk2naA1dQSIxb4c
0z1w+YRjUcu6I4MWC9NeDQcU+frgLQC5mEpfqlsArmV2SUInyTgHABmrjQBBW+drnWHrBS/gXls7
NAIgHEXR9bqNG9G8QtOlj3k0NlnwS07fb6/a4owvDxzUADwVdMHkO0Lqy70xaNRPetaXGHl3lJIE
mMlQo70kaygrbNXu921p69r8lbb8fuatJCmIlZRCWjxo7iyGBz3l9U0tp/BKof9ETlfESUpqVjqq
SiUwhjZN50WaP4m2MGZ+rIMkAu1SaL+/rdSKJcgKMq7LFJuE7AjjF8wxSqx+VICDi4KPNXvCLDpA
vrkt5Drpg4NjATpqwYVZQLEZewvGoZiAMAGMfi1z9GK0DVPABFKCN3LyNiX6c1+84inr0OABgApf
k1juQYlZW4pTybxxtmtkCOZj5Mt9bAZAUgZLDG5ZD8IMj9u6Ici4KW4j0ppveVfse1ArWLPgpsNx
HCeOR1lZcjwI0ZyGewh8yGx5WR6RN0gK1A2y0HzGuy20gRbW2LRJecHU4jUYc1LB6QMioaW1AiHF
paZFKcUxZoZqcGSrGDMVWhjQLN5XRvil6d2JVgCWur3T363FrEjE4BqwvDAsiIztpUgU5nNzMNra
zg/yjyVjGrtfH4kDpGGX2pFXuwDdcLvNy0A08vDPBwhNTGJKmBhBuzrCFzZ4VE0h0uShq+1mIk1N
wrv8foZYR3PDY28rr0pK8Kq7y543lAi8yHWxG0Z1YARhmG+psCMfxKx2iLBfUArwnMjH8oC+jJ25
pfZb8V5sqccjJVszYoASAYIB5wFPPLaKMSoBIJBarLPw1NjzBhwYPiBIt7OLxo5NwrkuuNIY1xel
RjjrFlSrXH0X7tAQfUqdGIQNpw91n/NeUitvVxyMM+UYIzKstJKkHspND8BMwSAcQdNC6hh+ws9H
L3fE1a6dyVrCjDOvrksJjmoHWcOuc38iWed37yCsJ0BE8sYTLwxb84QXqjEXvaR2mAVdVGvfMbb4
aex70u8wwKWSkoRPrV+/PGS8M3n9nLhcTuZNk4NsbJAKyDQfsk3kAP7LmezoYBEPxY3KaV3VG/0P
8AF7uf962x9cl8YxWoEExJIAw1sGTc+XyzukltBMNWRLX9Yv+ukFRxn1jM5DdmDeFVtueWHF5V3I
YyxVizuRlst2qkc8uU/gpkXltn2v0OUyh0Q+gS/GTo+mnXOuuJWb+0IuY7LtMFmg4ITczi49YEr+
fNR8UeSb67p+IDZAe/PSwsrYTyrJZSRZPTzcTva739lRcSIHjY+2Zddu/xlvP6Ndt5+4w6krwQ/0
+yuXsSErxxCXmgzgInynn8gyhCQ41D9rV7JHN0/JywOPenRVIPLqoKezUAb7Nqyzc6m1ipbLi+EM
wnzAuPi+zXmoV8qqxz6TwRhLP2MgO49xXUy2imp2456k7WSfHt8DdNShSkKMO3l7jF9+62T6QP8X
CT0/2seOemc9v5j/PBLTMMqpmgAEQdKMTdgNsRabiSzjpBTP5fSY5v7EOx0rTyak/RDtWejPXbhJ
Lg/jrJm0CqhW26k6OkBelGSgcgTHsOddhauCvgdS8QrGM4M5DUKRSAXN1RqFbnvaxZuZyB8q0R50
ULAMpHGqg4ja13zfiZxFXL06EGLipauY6J1ga6eRWnVVM6GFbvR6c1Pehwg7XP0k+Jg2vO3aVnU8
k7T8fmagwF3AAPoISQusoo3WLwI+yH8hAnQ8yCma6Fplz0DcpX04pNivqn+JgCcSKJsq3pq8yGVV
kwVXA+VRBBNsLFHnSFj3EywvFA56/ihXKBjaE4/J+7oqiqsAGSWcZgkArzhalwtGTUydBoaOq+9r
dIBrSKhvuCHRt+YhSsnstruI3A2k2ARHY8ujVl0sjr3m8e6QUc1CdgZ4FpfCrSkqx8qARRpmdz/p
5qZrLS8eVM6OrSv5V47CIHBlswTqrhFyph2G6HvFBj6VYEs+fOTj4FvurJFIQNtS4UZLydUCg4vT
8zghvotL19oChhq5BBkxqXKpbZfHkUQLGI5+bD7NxxCPrgPgcp3py/DqTfSpzET5Ubvhs7gBGt9X
DMI6zkKs2hReHAvXIDqW2V4eGqoZ6GnwBdm8HcYHI6gwDOCaoFX4F0fkTA7jwqesMqcigpwgU7wI
mEawsJcuyTB+OHHKQ2tX/ILS8b8qMU5twXBLzA6iJqE+6lLgDZrlFFVhy1L/WutfaV1i2pETvK0G
UOdSmVMjtLky9zWkzgsWCsXEzO9JIhVmjVFWNNQtcGZQVmgBPWPKW7lxby/vyi2MMTgLSBtLCyrG
/i8NqUbMnyd5AEMyEhs0Z6Dr/ecbaKDCjE5gpAZQsmJMFW20AH1fQP1zKSITWAWND8D6xLNzW5G1
dUQmCrgjy8WwwLlealLKIVomurixM+AyeeVJ3QaedhR/tW7vgp0CDEA8iSth94VEZucMeeqsBmAh
6MZK0cUj3w/3VkPQ7NFsah5gwto+nWvHhIW9TLuyWGTFFXojDXtAXu/2Aq440AttmABQ7pu5zUJI
KK2tBpQLoQEVIm/JFnNi/NaFEMZLZ+Wod7WFvg3R1x8ip3PBNJm6g/M0+cav2/qsRQqYBQHABFit
FrtgDG/OmlSsiwSD5l/YFUy+ZAQX0UhqXz/OHxxhK5EmojoTfRSYypZVtjg5xmB0CLW0sWXfOonu
vA88yy4xafYJZj2f2/G/ag5n4hjTq5RSGbQsB9BkrzgNKCMkk7dVK7nXC40Yi6OBms9gyWmABOYM
D6ofFSTxaoNIvul0Fmld5WF5kpSkOMR/tGfOevIUZKwRMI2VPueQ3tnFklq6+9l7oh3cgyvoqfhV
29Hv2wJXnl0X2jKGKYydOFYlFnSw7uPUFXIiK+BADkiucHp+1yQBCQTtFeg+BC/novlZWKmMI7y9
WDT2lO1rQEEHSIH+KmKn5U3RXDc3Y9rqXBLjEWVBrmZBhiT9mAhk2Om+5p7uT2JJys1IQj8lO1A9
dSRwO15BeaXKeymbMdC5rg25tSC7eOiJRCw7OFG/d/90aOnc3N66NUM9V5Mx1IqGMtBGy8ZWf+SH
6NRuhKPw0HCE8HaNsce2y6K4LqCPhVtskJZBRKUC3Rlo+Xi4ZGvBHfZtmTMDkjzamBmFWjDExBKt
FoVmD5AxIXJVYLB3x229+Yi84t06ys/R47RPkCSgP+nECe3WclgXH8AoC4DWprYGfIAZoOe+fq+K
u2WstfjSJicHfNXwpapfc3OHIq6i1QQ04VyOhuuRpm/j/bsIzIGss7kDfdWyCMdkOz3ovrQ3/RET
ruKvbNsTtD55PRnRoS9h1jX2DAy8Rf54ssirsf3HDdCX38IO6FRZ3YnThG+ZQYze6w9qwSHR+s7q
sPeivlBO6UiFACCF2XJax9Uci3Vj90hLIITxM9LdRYhhwghZUXWDOarNfC/6vLOzlvgFzv5fwcxW
5wJGi5sRgjEXOm9FvHVFdAmD4Hbx8XHJbUlezv0tRZltFYB7TusM8lpJJgMqF3VAZAnIzJZ72yss
/+iGIHbw3RQmIHaZ2DNxsg3JboK9Gu+WWjXq1JrqKdHXbXnXAzuLkfxdSbbkilavJAH2d2P/CHdN
RX7jBsGpnW0EvY5IOpCjcgI2noZLSHJ2kRQFoEhDHRp2ySYvnVpF3cfLNMw8kDL7Y/DErcWH5/ox
4ZSpgYpWaxdLAR6Y6Iz1z7C956zhWkR9LoO5G7WxyjpNggzMfdrd7+A53Qs/EqLfKf+iLHqxW8zd
2LRKo7YSFq/tbCCuZtJd2nMs8BoEgbEI5g5MdbUN/9+KeWCNs+Vd7mQ+WnpaWATdNh664Tfym/p4
exG/sznXlg94NUwWAAqBbRXVqpS2ugHVrCd9Z+yVNwvZ44bc98jFADrOK+03eE47RWpX3IiO9PEv
0k1Y278fwOziUCU0zmPsogQGt+oAeP5I8UceXN1ahIhqM1qYFbRbKt+rf2b+oDk0hBm5QMB+iaCq
z4jFHTRcTPpqJVUDqVTMiwBqgTH5yBpTsTOhiO6jLmYnvyIQ893F94KTuqk/bEPn9tatR01nApmV
6xIzCSILAjUEGGQayNuHTJqnaVNsBo73WDeTM1nsCaiQyqsDyCpcMXB14CpQItojUbctKvZEJ6DT
vg/uv8rH0G1RvKIHBQQpnK9Y2UTwvAAdAHUAUC5+Z9vONpHSOkgrGcBqOorXBGVXp9dGHvXRcocx
24h5LRNdROhVwVXHbKNq0LlNLBUloqp2BN2v6TtacuceAyrdKeKxnq+pZC5cjpApLpXiS7dcpao+
1xEa0fRUnJ/0tnqZsKW8gu3KQxrdgygloHgJVAwWiQDA49WMBw3uz9AJRidtMifUSSO+yu17m7rm
eADb78yDEV25A86lspdqNoNXqekUFBqLX2Wqvcm17JpN/n77GKxIQavU3xVkYpIOuF9FkaJBcYiB
96zKu1ZX8RbTN7fFrJgFUHKRsV5Qp1HCZEKRKgmkJO8jLCEymV7VG6DApOAQyfPiVNWW+RioVfUc
p1y0j5WLG41zCPLQtYHWDRarvu2joDPBCw04nG1oup11XyO8TY4V/QEiIEofbuu58nS5EMdcQ2oI
9Q0V4uoJp1x0qVC6SVUjv+hIMNPbwlasH8OdAD3QYZnoOGK8SqhaZZct5cu52vbALkxBfX1bwkoE
eSGBUcdIU62M2hHqlGC5zinoFx/V7Fg0o3Nb0Nq6navCHORowJ1AEwjSxYdmwBhVWLpztZeKDJB7
/yLNfaEVY/OlXk9jIaL82s1CdcoiOrqdUIUP5Ww9iHkrc3RbOWI4YEunN6B8lhv00klNWaeWkwZx
vfWQZ9s6/sUtEKwtHzLLcIEqvC66bi9F9BUds0meUcgu7mONDN1moCBEf+pzTsCzFmcBtvyvJGbt
xgB8nHMJSZMf+Nmf2Wv3P2cUZQxXe1SfwvvSV0Nk/W5bx5r3OBfKrCDQdMCtSSHUTDYZ3JN4b/SO
2jlT9Bj1nOfh2qH6KwsJxsulNDsAKUQFZLXjUzzsTF6dfO3BD7++hDhoghXBsXwpIMyNOZAo/Pp8
KkxbdLPj4I8Lxj5eS7j4BzxgLAcPGB5O2JoZnsuVL+VOYTQiIQy5cbiQJr0lQeqIAqfCsi7kP1cl
+zAbitQqswFXJZ6bPi0RhKfFTjF59ExrBgGU2KU9HM3hV3xUgQWqtVCFLob4p0g3Q/Y4F5T0NQC9
cS//vG19qzZ/Lo3xgjKoeFoaQxqGOvQfU0e1PQXrVYtO2WAGMoqiuCOs876VQs0GEmpxMECxvMWs
UOOCCTi2x7RvtlGS6c5Qt6bb0vLX7U9cq5SiWR785Jj0AOQHSysQF0o+ZfoEo6Ky27dvHR7fXSQ7
SWJ5Q/UlGwBpA14gWLRsSeyPrTKpZKiQ8eo+ZvM+jeqtIKk7VI1Omgh8D4vH3rW6hucfyFjfWBcA
7bfwgfpx9BJAKYWbFC80tbWDjfqUbfNdhIPtY6Lp9sqsHedzuUw8OkSGXAUJagIFfWvVY8ZL6qxZ
4vn/X+SfBdWFmqhUVeEuZJwqBT2Dbe8Y0S5J7oOeWBmnarp2vM6lLb+fScvLHmy4mBXC5O+PqV7y
5q8aD91r7c4/l8FYu96Z81CVWDEh9RL6rCB/Qx15ery9L2sVIwwbANkL42XAUWJfziDwysYshSqz
/ArQRLuutrXUkgIZRc3Xm52KdoKKl/RY0+1cKLNbjaVUZqDBCof+JaXPWorX8lHnvUpWXTxcO3jq
wDy+TO1dbpOKXpZ4AqebXTs4eLNzavzYcLFbbnkMXBM5v4Goj7yy5ZpxYFrbQEEMY3NXQ7Kx0fWZ
bGJFh5K6cYUKXNO/zrnOqamsWfy5GOYkm5kZiLSCfUStPxcOzjTpZ0y6A49cFClRFc6FvG4pZ3ox
R1io9WYQvw1yau0R6PUqBsXwmDhkSuIMhWgA0SU6gZuIWFXPiTx4a8oYjByBpl4RsaaB+BB3H7Tz
65FDY7sWu52vJ2MsgmwUs0hhLPGYPvYmuIlMQNca9XMd9S46iTjbt5Y7tc7lMecbDQKtGaSQpzw5
6i71jHcFRHNPjTfb0xb1Ra+ZnNtnfVkkJidgGQrQyTCHiFlStoENhTEtbgJI1FPh95QMP/NU5YhY
2ye0yS8TfnimX6HUKnGqtoOFdig1ux/oXWo8iyLPY61t1LmM5WCcOV8FQXbT55BhyPa4x7zvo2DH
rr4dEjI/dNt+B2Yif/yQfvGQi1aVM9E3AsR9NFuxBYveTEOTZog/tLnxgp7GpGhKkgUBJ9FxjVyE
xDJGcvDW0jDhgAHVSw0nzWgnfRyAR/Ck+4UrfQmnACfaDu+iGBkyR3LQqO6LW7Mj80TUd7QB78wv
8St6Nb2Ys6Mrww/Lx4B+E40FQPJmM0ltbIQ6SNRatC9oXoHXBoBUwLtpeNIdBkoTEgI+qTkov6Vt
mJLcT3z9hefqrhf+8hMWwz7bcUx1TTWg7YHgkews2ZXRXcd72lzfSBCBQULMwgG1E6ADlyKyRpUq
sVi0LH919R9L7UmMTFb/5/YRvLbdSzGM7VLU2yOxgpgU5B/9T3HYBsWxkEcyiTy8lJX62iILLxwk
y5CVZ4f86EzHOQogKxwTP+1+zaq+b+VP5OdtfSiJBBpmNLcDYZ7+bvXYMab+aGnglqjRZZ6YnpDe
jyF9vq3/yiVy+VGM11PBTR70YtXaeLuAeqRxBXR5T9spdhT9fa42pnin8AhRFvO49HuQaS6wDkA/
up7YE2trKhQZaabMFB9opj+licEJb68v40sRjFpKRIVxqurWlnPFrRN7kHyROkIZbidhFwG69/Yy
rh6IM40Ya206qxWiBuLAlEYGTO9FaQNs+oojZtVaz8Qw1jroJYjvAiycTqVN2HhFgtKJsgzvYYBl
+y9UAhIGvIyMYSe2cykc+ijpQa9iSygkahWw8FsXw+q3hayanwXCKyBlA+BSZLlp9LxO2zGDRrX0
J0IXETJ1CKzjwAZNFckSO9KJLG9uC10zPwvdjphIRcYfrCOXrsWYR70yNWxWmWHgtlbu0qHmBBNr
3utchHwpQqgAlFLFUEuIE1vAHBNYKpAaV8qX26qsGcS5HCYEjCuKVS0hJzcowtoTHtYzWu7BitsK
HHvgiWJ8fiUXEm1UiKJy7kQmKWsZrdx23R7S+Ou2VjJvh5bjdna/1DnVp0xssXybDlCIMjGP7VZ1
LVs+YWbTBm4s0IYld/Z35il6fEnsl9DRnNsfseZBzpeW8SBotxg6sV0ss8vdLHeHufAG9CNo0l4I
HUH4dVvcmgc5F8d4kAoYG1NhQhyGnJ4FeUZKD9OUVYl8xW1Bq6a5tHegKxGHgAWvkpDdUISua221
8mYFDGJHM/ycedayunpnUhhPZVlxmmHgtLXjzB/MfiMA3CkO9mOTuaV5H3bebaVW2sww1nImj8mE
5lVVGsBnbzGESsw/Rkiyd8URH5Q3LSNhT8rQFl7RArGR7yqvxXxY+HT7A1a3T1GQdsMgBTqmGIvt
FU0Yown6Cgk4d8LYjlVb51FCrB6LMyGMSYaTHgnfixqgVU+U3+KOd8GstOIs40HLXOuCGS2xjdIz
BSrIGGAdc+FUFfd5+FGHvjF+xeqvuj/pyU4vj6HgU/H5X6zfmdxF9bMTHwAtgkbLiW/m0JFAt6oZ
iIiyx9tSFitgA49z7ZhdEuo+6+cAUqr8Ti1+q9NBRmINhb2wzEESkrqF/o9xTi7Xk9mysSgrC9kp
2EWzs5IPsB6GzYfGu6tXzvTS8QsoDLRnI2JmroEeWYC5lSGlDAQ7MRQvRamImqdeijm3wEoKByLO
RDEbFYIkeDByPIXAlGc9ST2ZN/Fx9oWjel/XJNsC8GNvfUicppwVd4IqGBKhSIihyMLOKJWN0Ckg
TW/ttjyawUh0EL2AGVaVCiTU3a7gpB5WTvOFOEbJVhlSMCBAXCkfMuFRSjaSwDHFaxpa4H2cq8TY
4qiXg1mJkFFrj6D/E2rgDR271OlzEPXFrtT/aVWvNvei+VD3ey2/b+ITeBI6OLaIs7prT0p8i4ml
VTGzYLDFYKkRwW4/UOjrhHfKqcPOFp+q/Rgf+kO7iR47LxNIsFngkHWyi14aHsXFSnBx8QHMMckD
AZV8ig8YAy8YvTJyIuujt+7KyLBvuwCursxFW1dinMYaRCmhUyUbUcOUqfor8n7Tw1fiJW+F5MTb
EECo+aEj8XPpA/L59ifwlGXuRtMsRqMCySvoIJ1BdVQghtWZG4c/lOT1v5PE3IqpUUxtDl4uG6g/
fbCv0t2UPjbTUxDzLo7lRDCe9XwD2e5UFYhIalJDUi0favVHSzkB9UpXEoYGVTSTAe3BXHAmLi+I
Ri1BHaKmrT2NJy04YcZlTL1K8eZ8P40OlFPCCGSTPDqfb9QxRjEMleNQKABdQzM081iIwqYpgbre
2larODX82wj488RPWovIg5uawB6idmjpm6zch/1RiPbgiJ60va7cDdq7PjygC43IE6j/Qp8GTlL0
LsCmB3FPZ28oHGPGy0chYCNJzGDfBROJzdHtwX3e5oLdgIY9KjF39Sl3fprptpFNpKT7qT4ZreiN
kW3hwRQCf57nAVdsVAajjwS0IIQCV8SFSMigtXPWEAfAA6JDtrCOlNqW6FZa7dw20hXffiGKcbbF
oM5tKi+i4kOsO00ERDtw2QJDH9DcJcezrwrDtCLqK/i7An4P56FLMwXCUkBmj9nsiYJOWuldGA5F
d5eUrXdbuZWbeRH0H3mMY+uaCdBjEuRR4VXEEIsiP4eN7s2de1sOTy/Gq0nAmikbfdFLC8C9mHmm
/FVovjJHfmmYW3PmdcCsCFQWWKSl92thqGBCDkGOzEDWzc6WalcMy208/5jao5BXp1hy//lIOZIQ
MibqkIBFrpy9/rPcACxcaHW2rAX2VL5MKC9HujfkHOtYufcv5DCmWEpKpDZAULRz6zTSYyo9xz3H
Ja84ygsRzLWvzIoVo9jW2W2ggnl3sHUez+OqEkAYRYIR7gpdAJeeUp4VPcwjLJYadW8tGMv7MnrM
E07MsKrHmZTFPs4C9l4yBT0WIQXYekRB52tRbG6bNE8PxuMnQmTJ6Dzq7Cr7XVZgvkWuC2nS/0oI
O0mtaoUS4oCgAwCUWq22HUwVnpdTneasFYvZY2bo61MLaCJ22inqZQfze85tPdaSyxgx/M+uf6NQ
nO1HXdOq1YAxg5H6+RjrB3D62UMBzLpJcco4P2QtigHRgMe4CBw7w61AuDtGkhP1OdEG0Q+Gp5by
6gTLFjGX58VHMU4iR8tQawlY3ax7MYunaroLwz3gq/vwKFG37zhNhivO9kLcsg9na5AEYp8n8mKT
8eD3sUWE+C2V/YByKq+8/WTOcNdbZlNayxmmyX1XV/ssf769nTwJzLVRVKFljiIkDOp7kPtyK3Hs
fi3xerFWjJfQ43TGEAzWKtXEZzNJQJ49D0BZtqb7sRdci5reGBekbR6tkP63whnnEYUzRgaGAAdC
fM6CmkQ45N0pm+8bfTcmFtBY9rkgc6SuGiOyXrj6UXPASNuldTS1qYeqEIGCCh4ryN1YTdDqYxsj
oCM/9Uex/X17D9es8ZvJHnlm9D+pzAqbo9qUowV5ndX/yerieUQurJNyR1S4CyqvHLRzWcyCDi0w
DyoaYwT3gCbsOkS/XPlpHIOnF/mx/io4zWwrTUuYZAaDsPb/VWNcsxmoKQjJIa7/Eu/iV+OJ3k2/
KwusDsBtV1xH275qD9zBhKXDkPUmZ1JZHOLSkMFjn0IqXqfu8Aet89pR3QLVIyIlDx2Ms3kslZ8p
lYWYj5CFQqeTA/J8zm2aPJo80MK1S+5cp2Vjz1xWpCUYlEkgJ1OsrZ6q+2gABdHESxDxxDCOuJOi
WsnaRYwm2uawS5Bd42XtV8APLqxCY9zvZE7G1C1CBADfmX79njznB8nJ98W7+pToJOa44dU773zx
mBMNNBuxp8smNflr+AnG3x8tcMcEN/Z7G22jwu9yLz+j+dF6SF9vn23eejL+GX4zreMakhXlazBf
ZaUhlfhyWwZXPcaB9BOVBHGxDf2ooB3wh0TafbzTcqcboFLxPu/Ge+poJZF9k/fc5jgUjXEouLX1
aKwgG3VxdExJJxWFeKJj0D50P0S0FRicGGml/UYHqrqsLRC43+BUlychmLLYKlsJs7ZljLf9KUt3
NHFTxcH4vxMnT1N1zINN1/nV5AjVXUJ9znIvL/lL97J8AJq40S2OwjT7ogGjbGiluYqRtaEmtEcX
ZqnZk0iwt8DISjAAHOnuHLhZ6XIkG8tq3hLNnJzCDM0YDQOA59T3aPlr6wwIQhs6bGN6FKxTVhzq
6r1Q/Np4tUD2JMdEKFxF/C1JnzreKBoRR/pgLbgtoegqrRsPR7MKNnNPbaN8RpZEFt6zonasMiEN
oA7b+scYiXbbnkLAGqvlRpEjFCi3vYqBQKQvmkMzUxRqfpiAJxVa1R4nT5I3CWBMs61W7Qohd6th
mwt+kGz1fCYtGjxNX5/8un+i4zFQTlqYg5I3dLL8VwhiqgwwjogqMvTFzfdpcsplR5c9NByWgAHI
T0m2TSZPbBGv5q8Zur+DTWJsTOu1KB+UFhkB0ERPDym4bCTqmPXGqJ7M1suoQsr+oOm7JHzQi4MA
ACvjzULBfz7Qel8oYIKhW6N4zKifN5/B8Iy6SW49Gf2m0Ikx+VQ55Tg/Yg+AqPirAd9aexpmD2Q+
bgxI9uxdbD4KI7ZREiEIiqh+jExblV7y5EkoPpWpcSwMpyNgafUQywWAt0rdNYJjxV9yodlq+CFO
d1lyEkoA66KQIvfo0zc9mJ+dFC9BBbxib27/tGBqsA5icEIaq29eTPpzqEHEVB16EBi0oBgG4KY1
2rT3QtVtxGYrdNWhDSdfk0+pMhCxMH2TvqNbyMtiN7N4daeV6hqwztC1iek1EWUhFlgk08Kg1qJu
acaxpa2xrb0WsCkxSQ8NxnCJeK8cjZfahYU9YTpv4gRua+IxQwpiH0tCCzcavi5dQ5VqRVfLEJ8c
Uke2BxtUs6cauIfk7Uk/hE6++0Lh6K1xeaMBK/OJSNGfSWYOpl5MulHjUvtuDwpceVeR+S2sSIbQ
1X40XOMIysfDtIm2hlM6iS+MRHTAd8txECv+4eIzluvoPErom6INwZ1pywsUCUQHju7DGQ/AYXjJ
CW44xzhQ8m79ui34Ogq6VJ+55vqSmpNooF42hk6U/ShltylL0ik8/ZbvZ/zfhX7MTSfSbKgMDfWr
jGR3qq3sI49Cz8rpffAf7ptNZ/NSSiuFrEvdmBsui4As35pY0+y1ItE29yoVgA7IPzqf7fEu9TV7
4ITNPC2ZqDlVasCUL2ZsWDtF84PxThE2tzds7RY9W0mMFjKWAnhpndaQkejhT1HbzGK+LZOGNMMn
Kk6OlY6f7SATgJpTAk4Je5JA+xD3D5TyXpjfSHv/96aiaHf5KZaVyqW1lOQRDD5YETjC8m3i0LvA
+Un90ZkfcauBii0njWeSHrybrT04Oy0hT7fX5MqIwY8EojtgJS9AxjrbdD4I0ZSKcoAwagLhJIYN
KzjXxjhyW/ev9heCvmF30bgPF86SilrpnJY6eDyQeAMcn56TUnAV2butzfUOM1KYMyn3ypyODaTU
MTEx2IP4jBSJn2+Cp2Kr2PlIChSvePC+PN2YE5pjKsEIq2SwheKhTZ5LzRsk+7Zmy7+4sBdGMeZA
ImMpNGIHxYREFLcprbI3WVD0xB2LqTgaXZL+Ebpk5OQx16wD+OiAmgHZN/o2GCulCdpk+jkdUA70
RYDdiZi6qPey8n5buesn87d2f+UwD71ZlcGLgR5v20Jc50ijp/vhTv4QLDs8mE/5Y7nXjnSr2Q2v
E/L6WbZIBtYTei2VBcWb2brQmK3BiilAirc4dVtDJG+YTHAVv9kmLqI0HqYuVyCzkV1YdXHdQaD+
P6R9WW/kOtLsLxIgiRIlvWqrxeXybrf9IrR7kah93379DR18Z1pFC0Wcvg8DDKYxziKVTCYzIyNu
ofmNyvDOcvQH42MAAXR0NM/CcsSXwgC3Qi6wSvqUD0YEg5UO5prC6cHmYtfI1PzcEcrYfm3cX1r7
p7K2uoy7PC36SYa10VXuzF3/AyqoDRg2neV9Nu/oXYPECCro3+FN0150b20eRLwFIEQBWXqZb9VP
SlHk6pwNAFYB0trvh6WKpVNRyrV5LAj4nzE4B70QvolAW9MoLWwrkq0O+q4y9FylU3UsP4N7w4N4
2XzO7kO/FQmeb/sOaDvQulhSPf7SwIxVF1ITdtFY+qE9AFjvB276qT5jntCp7rpPwbFcjt2XoLOy
xx1LXVLTNooKEMWqQLK0rQ38qcN2jSu7Awhz8PoT7OxX/MHiPiuLXDJrdEFKMwkrND9C6DuhTu3n
vtSD1w7qUxAUuJtAtiQdYtAs/YaExUd5lE4iqv0lbf2yaoyJgg/Twk7zGMA6LRuzIEswSk+a8tsU
iZhsL3JlgAsBQJYNWdgilrcjBcq7sKEC68Sy+Zh3gKd2pQW8C1r5dWrHk4YSdGQHI5rcQ7QPyxgi
fLqt0gBKIdXdUA6HxCS2MtRPpt6j1Ccx0QPja5q/fJPVz+UCSJ+AslpWl9uNHujHIsJbUD96KveP
JXg0zR+ZPw9ufCTH0VGoOzqT+/SfETCXP8HiEjciaWOd6tgxUNlW8ofUPZgMEk9vEFoTeODmx194
BpcqBx5z3H0Q93rF4gbxa0avK5/L8zjKO8Gx2gwfGDtSTGhkLBQhl7nfmBt4ni4RGTxNOojqzt3Z
128I6GTeWzt81o/QIABG0q/964ZFdrn3WhzUCWEt7FpMPWjlfEKX2gmLyYtEVFvbu/hnhUucXt0C
fTzpcxvCkmm9MfaqMe/6SpYTwh9RoFwAeQF4AEkrl5cYTRmFQ1jBJUN916DoEdxD3XDId9AYPmci
uMfWatbWuDCY0XKOmhTWJuutC/1FsPj6ckQGOIegBtNHZTFAzSdN+Qnp0Ot/fyt5/Ie9HK8fAHUM
7gQr6kQI7evB6Y3PRofi8q5hPqZZrFCQpW7m3ytLJndQixHcv0YCS4zIPbTzIlSck/g2C3+GQeKH
KgG4NG3dvLfeBpaDrihvX+Ue0wy6WZyDtBF4/FfELgIHGFygSLNofQLWfemIU6hVpM/xe5LfoCKx
3BagogZ8qGeAlFAQaWXBK3briIEREvOEoPwGgoYLHxojmhlVzeCEAYgmjFNJMkzXeEXjXv+iXxKd
RW1NWV5SBlSdoLNzua4+i0F/U5VQHoa8zuwm1QNu4+smvhaWFhvQYKU6hF9l4J0ubRhtJZW93ECt
/mO8i3FL7Xrfr+x+D8yz5WD0ygMt8AQG9cwVwfC3bVMT7GiQ71VB931p26T1qDCzTZ1kH3f2+JSD
qzeCFHyDIqQjofZh/ZqpM9+G/jjbzY0wS9/c3z/2eRolNBZKoo2wj9rKA4bLa8wzmu7sFLvBO8zO
ELmK8yTY7y+ndNnvlU3um7KxjzsgbCB6Dx7fA7OTI3SKC/szcaofALNB/MIDm+ZbeSu6Xb+ekuX1
A6FPE+8gA3LWnNeWatGhPhuiqsTejMCR2aHq9yNUEM3QLqT7vktccFrnVAYMfHd91V8ODGeay4XK
dlRaRmBaNcbDqHiDQr2xf5yFvNbLSb+4MjhDnEe1TFWCfIYhCEP9rP35W3bUDuQW0286xHcY8i5B
0P3KrnFpkfehuG20OJVhEfyW2kexH934broNH/t9ame3SJaQtOcPss9ekNkax1Kws187ZJx9zp/y
GBqDjMJ+dJDurKfwNT1Ur6gxncznKfSgdwmhWqd6Vs+zJAgdX0/PhT8Z3IWppO0wtkqUIIlKbZq8
RXnpt5JgfcsHu/JBDS601wEb4mbA8mbwlOYdqnhq+dhYqPC08msIUohsqWQNIkGQr7UKbluXy3yV
24xYV4L5fnzWXX+S4z1KTA77NVk2Go+LuNF4VG9M33LJ8/WTsrmpC5gQdGiWDAG9S7vl0CTyrGFT
gxQqSvGuLl4DXbCnm6cReRUuLkxLWHzYVauwl/rFRmVRvJ5161cyK3etNJV76AcILufNBf0xxp+P
3iIJSGlgLCK/dBCyA3gSihAEX5E8y9daGeEOgREBM0kx8Opo0inQ3J6eYqP3cihV1OqxwZRc+QPt
v+tfSrCLvPtH8WxNSgCbyLNzt07jW70Hc05iFZKH0d7+P+cCl0vkHCOTg3w0CgCtZfIQBfcVMDWi
DFj0qTifj6w4mo2Q4VOZn6ZmE/RFjVAQL7cPFoTSwXWnqCANXX7E6mDpwKdrg4516NatpICe7rbQ
7Ba3P9kH6UFnz4YUOiGKDqFf6Xda6gI1obai3v7iEF/CyupXLB939SugslVOxoBfMdYHmdgq5AjU
2jOS79F4B+pbe0B3KYKKuyjd2nSalV3j0m4EAJZSNrA7xU8qddRkP5fMpUwQRTYPBMyATExdJBr5
Elkzd7GeB7AjaRAz1bAOhdb7IChciLaPdjRlTiUrrtSQY1QLysmLm/B7CyY7kM1Bw5xAzuRyjRWJ
GRLnAm4UTmjvVF6SiiqAyzZ9MbHMz0NkGepTvL5WxUDUo6hYXlKZR80AD6yMzslIPiCtewhFd/zX
wQuEF0hs/p85iOxdrmjEIHMxqQD/p1DMMH6Vo+KG6I03jyUE6Oq8dqPCz/LhgITxv8eYtWFuK4Eu
biY1hOE8hpYXoYeQ1b6hBo99KJT0XK7rL3uKkYAFHghGHT49TLtmhJwRbJlNFtposUAAfrZzPXUn
ipdbOXrL/1435Jwo6R7O586mgGRke6NXv4HLE6tuaPN0wG+QjDh4rg1puMloLrnxXOCdKZeKO0jh
vAtHczqWTK3vsrHetaY5iJA425uhQ1NJIRSUSVyUUqI0g54JfohMYydo3b4DGOOH1PqJDgACSmMQ
1sImAW4yiiLkVohADw0UgCYm/cCWe+ls6mRZ2UAr7AH7MBPgM35a0MfVneuetRXrUe8DcYwJ+TjU
Cy6txNJIpKKslzxDP3a02EcdiujT53UrXysFODlUBpHXwmJiyHwsMNKSKWaMNErtEWLHwHzNDchF
6m2JBn6Xqi8BIX7cZoETmMPnWBbfmsZ4qLTAcpSMvAStRgTRaTM0YsgPA5RgHQLEiQvBfSrhYqpB
iZpgEDsgwSMzUPWeK0caWugiswetyzx9zLxQpKK9masvhGYayIgU2Oc/LXr8PZFSmC7vazruWK19
plNiZ+3jrLSuEka/zATPQuulx8x7X763MW6hoVYPjZ4gUVNtar1f/0LLieJPPb4LEGeQPEAqyEWY
yWiqqp0QrNkYH5P+ISPTLtWJHaA1X+S9HyQiZtot/15b5J4NZW+l0wRKRqeM58omSNcaOX1neuvo
UiGIn1tevrbFebkitfOoDrCVIJu2BmYb5Ws5CFKarctobWS5D1e5RK2D9kSxYGRCfIzjymbhTrKO
AR7yIir7rdfQ2hTnQEXadlERleDabVUgPj0rtQ32ESShq+KdB+VvMGkLYvK2SQ24AbC7g51k+ffV
6uKhZElPsTo5qGApdupEPUwWGkPUOge0sfXsLpFmAa71n6GTL34JMUbIci+5O1+WSoOOoi+F+KTt
2JvmTDaesafiltipcyN5kxMcrNPoYlDFzW5Ld7aDZ0jPaofxyJ6Db9VPTfCNt3IaAxOcukpVAOd1
zpFAEq1PkYKgjHoRCFLNMwuFOdums4L30FJB4oD8iQtMRZ7NOpSrEJIftEfFL46h11votKi+vgv9
xC0HGyK714//lu8uHxUE/iAHBRnM5dctStQOiqZFgkGNqbzPpn7I3ARRU3dZWg5OHLb6Y9MUhoj0
c2ux0BDXYRV88+BAvjRclxnuekCXnWy6S4jf5lDzEWWJW5HGRCnWBDU7IK38vKzcjkPO9CFxuu67
NJ/D6IVZL9T0r2/h5kogfIBPpqAmzEfQ2RinFNcpDojJnrquf43ryDaH2btuZrN8Z+IeXRRrVXA4
cpG6tYIglEeMNKXWrR55NLkZcqBHd3V3L+teoXgEDyV6Uvrn64Y317eyy8XraFS6aIjmJYaiPpvE
B1I9FplIq2LrHlqvjnPEOGRzmA3YxcjQSqcmxq/F6N5iWu6oZW74rOwUt8pzATnFtl0dLyXQD+JO
5sKbPuQVaVqsbmYZ8ATmTW9Qd5pBbgfpsVyRfEp/X9/PrVCCCPKvRY17TARtxnqSywglRQiGm7PV
ifrrmynO2gTnKnjhaRUNYcJE66/scLK8KLwPh7eSYph5r0JeDQqT15e1dU8AjKFAhnjhGec3MtBL
vZljHW7SF56pvw95AULOwSV9e2Ygxmy17CQP0+H/yyq/mRru96TvYdUc7+byLu7u1ei1lu4bbQ+E
RqUJvGXrLKwWyTdkLGJ1iURgboifivQmIhqYlAXxZMsj1za481aADpmGKmxoCdpqEHPWIluVUqgG
uFPrzX9Tn1ub4w7elJnJVMkwZ0Tf0xwcXaNXd4Kv9BXSoqlgLsE9DrdfaHU4IyQJ26pBIuF0U5oy
4Oj78B1yuvQHmxPLtwolfxoLMzmDG7sG1WgdSndZLlO0Q5JwOEVVmt60mJYTCaxtfE5c5+j/gxlb
l9EYubyEzNxiZYv39SKSEEAtClpNZi/S89w6jWAP0GQ8qZE+YFL80koNIuOC9CgUDkOlnySzUu/D
TL9JR1Dxo8G3m3p1cJHD3aI1NNlRXMzO9UOytUxQAWJMCN1RCvgb9wMMdNKzFI/ZwHwytfvC3CtC
0NKG19K1DS7kkL6ccws1c6cF21uSzJ7WFvYwy64R1F7LpJPaGnbUYwJKgaIusZwk6205V2woO+yn
PHVHogJH/2GgJnh99RtZwMUv486TaUCKvVkKp3XoWeR16HCGjqGow7UR1eHcJtUwcw4JHb7gRvu0
QRkBr0q1/p3Uz1H9cn0VW3+fgDZzoQhEDsBHHlrgDU8N/H1ogYJuNXdw4V+3sOmn4DPAxBh+vv4l
JQvnKmj1EI+Lgt5Y7X5sPLNwUuNdw5gMeLfHASUXQSN9qz6AetMfm4tbrV4XdaRTpbcgHkKeLMXG
NIet2No70JJnkMjGr83JcjVB7XfrNIB+ABJ/IL/Abi7/vjKZUkwBasXyXJNOKd1JeLQJ9XU3LkO6
trH45MpGrcgBiLyWZVWuIqNG5M7ZbcBeZGixq3YnSkG/4jERX9H/AFpQQWL4hRsKYlWG0ox4nnRO
78ovI7N7G20Qx4TMGDuZdzI6+NJNCw5iEahlczcXsV0QAy8vRC6Pb5opXIQjUD9Qjlp0LMcPUzjj
uIRh7i0I4PofG5yTQKlQ6/IQDyN5Z9hsH3rqe3DqfGsX2fQRVGmCCtH2kigiNupWC6rk8uNllcai
aMaSTAW3wo8hu51agQmgcbbWhPc0lIfwcsCZvjTSQs9mSpgUO6nEqhcZ99MnhP36V83Myn1XBupH
2uTWIWCxdDbyuD3GmZJ5MZRk9kEhR4cwrtt3bQzk71VcBHtZCWc/lnTM5eBBR3ZFHwb+GKrdUaZz
D/lDI5/fkwljbDQcU7jHqMmlLVUmKLemuLttWQofaWjpsKZTb5vJkO7qCoBEWzaneVcpVfhdjZX0
lmZd+RCUzXjSYtbep1LdoSoVlRaQDJk1+qwDQVcoq5/mnHSxh1nCQLVVXLPPXccYboWenXWjBqcv
01k8OyUBCgSsDEZj2nMxNa8tTbQdNm54xJUSHhS9UjxMmEWz3XWmto9K8MmhNVXVJ0bI8sswfteb
lu6qVZfnYBGKYsy3FYNfUb325XywMHEOOPYerYLhQIOMhY48R+QlTGfzOFCIbmJ0MCfMw0T3VGLi
TdZOaonpu3CwxtguG7mBbDU20R8yjGLq9Sy9jwrwq/u+g35Hh6Edy49pz3bZbNFvWRsBcyDL0nOM
K+5jDszgrikHzZOUiHSQmtJIarPWmDSXpKHWe8BRK29khiz6GI70Js065TtGa9VfWsHk+8FIYwyV
KQxvykDNUlfKi/QtSyjG9kOrSH/mgT4eYyJlr7HS94ciV0CnNEzZLf7vHWb1zNxpU4PcBtKkoAFL
ooM5qvGtyvTKrYsZ0qIV2kJvVqXShyEPrdi2uppAmlgz08EPsjBMd10ZqYcCbMUPmBWofMyZWJiu
IWQ6SkM+fBh9JHuGVKOpZEpFuBsUTQaUhunpPejJm3MaVDGmZq0lzbHG8ClMsvyxyGdauHEZlYeu
qKr3UKMRmuxKPXzX+liq7VSZZv2oRmn7LU4MyY8xWnIMOpk8511JgoM2JGzfJer8oAwkxyDkpDtS
IBkPulEFB0zR6mjda+jhe1VXBYpNczRPHC1Opn6XNs34kJb9BAHG1ApOgy5lexpI3T5gpQQi8bEq
PnMAdZ4J9iWyq6iWnkJFb3I3N/r0uYi18UkNW+XDKq3YCVMLVNlxGefPOemr73qKyqOt5oCQ21ES
VW/FkFoPgQXaIzsvCdl1kpbdmMMIgEbXj35aNMOzWk1qbYdSXfwe+2H0FCAenlXKoL2dmmgq25la
jKWHEeHoiSRBfMqYHkEWGO/XZ3VSJb8IOhLZciGnYL8NxuGV1CG4vNOstux8oPRmAH/YOSQtDnAh
6yNOETi3oqzsb4Yhkd9BSA2dyKTS8NN1M8jcqS+Mc1aj8GUr8LJDFTAJoYPWybRj0Hk6arWU3E/x
3EFeQYuqQ4XBKz/XW9TV9RmCbk2rjycJuddP4HCHlxLcLIfMTC0A2tAswNxp5OXhVEVuWRf199AM
ojOiYedKdTZ9GpkKdlaNSHhC5mOEcaUS8LR5msIb1jO87qyJBjuAqrOnEeHal+NGXaYetPBQWGXl
m8RMbrWyiB+lYIr2NCI6jkNS4iDRqPVCko8YqJ17v5hp8o6JUcnWpqjzsikx9oNs9KBYDPXeresJ
EniSojaVb4CC0dcmA7SSWjV4LM41r+gTfdiVlNaWY2aaDgUPojSWPRSsal0VmNIIdYsa8BW9hDKH
3Wsk9zqDtcQxQiPxqJKkYB8hKKXmzSjNCGF6PTlzo80l2Maa5HdEc6iVjkXVvlaFFXgTqct3Qwva
fR+liT9pafNOQqndV6Cydmqpa73aqEtQ7GDTo1ya3zSlk38PWmLahpEUD4CJGaewxZCsYZrzQYEj
vnSZBETa9ZRyM/VeCmMy7m+8s/jkQJebYGpwk2aWV1UYuU7tqXJNsLpdt7N1Y+tQcsczC2BrBLHL
y3RQY7wtE2SuJDiq0i8ofZipoAwuMrHk56uMTtYnTH6NMNGZT1bP7K525UnQdRTZWP59ZaNI6h6c
LchMzeJ3lXhJcTeWj9d3avuL/NmpL4mp2eEywjJKhIpKfzOLjwDY1VpU3t16rqy/CPflmaJGIdVh
J++OOnmJ+/9eiKHrv8+lhFDkG6xAw1ZVmVdFqdPor4r5en2vRJ+DywPjRCV9WmINbXOMu7faekqC
h+smBNv0z5Ns9cWtIDeoUsOEqn2L0gpe9V/Z3PAwgNyqbqC+gf/G9xQmuUsmGbQ4TqYc2QhhA2bL
gegRt5Wfr41wH6Mn6WDILYzQh+x7dQ7P815yqNv5Q4/JuvK7vL++a5uvxrVB7sskKSCrC9kPJrMU
3G338/6+vwH06p7sXixXPokeOVvJOtg7l8lZ6NSAIPbyYMqmpFZWizg2ZcB7DPem9NDpt6F5B3Ty
9aV9nRheXnKrdwFXrSBaOtZDgneBbgPC6tff2sPd4IWmQ3fxPXUNqCrYw7f2SG1rV/7OHVwRL5pi
7wcUVrzrv2ULjXHxW7hlR0yaEmIGsdOTx5n5MuAgivGuWm/LzB2WLkGMePK13r9ud+tQAKJsAfmO
7tCXxyy45qNCWRCDUrOrxsxO61qwy5vP85UFLpiHXamG1gIXtLrpo1R+ggfMtuTApgQdL/YDhKL3
WivSbd+sr0B/C3IfQEToCt/yauKGNEr8z6dVwb1p6yg87CGXAzGUO/Z5fQ+FxrgzWTVG3I0SjCUm
amvsoPd+h8Nv6j6L9iN7C7SfcfVbYHRxTv6hvl4hdy6LOkbxP4NRSAKRff0zO6Ks7Gg/ZBcTzLv8
RWBuWcNXc3hs6OBrRp+Pu2Q0uarCQFrAJQ/1ibjp4ZM54W1rG5nNHPU+8JsDmhDmObwTdau2HAi4
rP9Z5nbXqucoDBYXrVO/PKS/w5P8o36NhYxA/wh+Xlsit6O5lbCgjmAIrL6g/Hr15x2zQedvazb9
md3qj9EnnntnjDDTc/1iCs7JZpUCCB6wnIF2GGA+rkrR4FGnaiU+6G3x2N6Z91oJUqsKaZaDmW0n
/ijupxs8qi03e/ubb7uyzMVB3YoKK1pcqf1m6vYd0mJlR11i2MUPM7Inv7aZ29ywz3jX5+BjEVjf
dOSVdS7yMYlIORLn2KkwCW+H+zvFsNPXwcUg6o75ojmUresFAAvo1CKHXXAWl9cLa6IUo574yEVw
ZsweqN+Wu6G5DUStpa2MZm2Ii3v9VE9WvwB8pfq5q7+R8NDJApfZCt5rE8tPWGU0cQV3ZUtonY3D
mAG4oJC/SGnQZkc/iRALcvLckSgsVO3UBadoDTfDhCElz9IFJeIlC+ZP3aqZwQPklSZrZKVHy0Ca
zdNgpseWJa5SMIfEIgHorW+/Ti24T1LhGRrl0ZJayDsNo7+1aWv0YU52heUKnHpp83xZlQ6CL8Au
oNDB66zHaabTPoOp4CG+MxQP909/hDqJ6pGfweN1Y1uetvAU/58tPrFVlTKocpChO73imtp51vx+
+Jvc2SCo4qOBsPATXXpaPVI1VQKA6aCHoFug6RQpZWx6wR8DPNdimrcFNaOlpdO/5INPo5si2FEi
SGY3dwoQZowSagr+wx0YQ2Z51XRLq8DYDaEvVYmNIezrX2NrJSBkwXQrUA4gcucCTFHOJiZpAR2J
otzOgCWik51Cwy/2rtvZwqjQtSHOm2UprrWsXQw1bXlCQTg55ihIekbbNPdGjamzuodgS08xbCgr
jUtn3U8pI06nMVG+tXWy0IzDqwcIVIjNcXdX2pK5mFU8EozEl1UMYkWPoXzTYvJuVARota2gtzbF
XVZ5qVZIFmBqGdph5GGIRFCmbQsUYHokOlThUx2SppkRL22WttmVxZn0gsO06SFoUP/79/mEJodk
TD3i71f5z7iL3TBHpdMyPMJKQRjaGpj7h9UCBIcyQCr8RBccEZANcDU7Zk9dDO4gG5V8PczsEvVm
0DIDa23Yasi8MClOGEo6T6jbz02HqjYYIjA/T2bZZoO175RzF1goWgv2YgkcfJxcaDf+/YGcE7d9
0c3dshed9GbS+4ges8iLQMXVHivQBIoAlptbvzLHBQD0C5DsMHS3EuA9GtaCYXJy1GIforh7/Xhu
hZr1wpZfsrqbcyvWpXTCwmJMLJCXVjrLsiACbPqpCQ0opONor/J+Okj5Ig8FPGGsnqJEQc9dCG7a
3q8/JjhXnWihoYGB/QLHdeVEmdOdcz/0QOft0rvuILn5b/bcPQnpQEVL4+6bfjYicBjCLibY2Lm9
VyUbjRf7p3xSXQmDwiVIvq5/r80I9mczeT4MlqdWAXQmEH9MdtLmuTH8PP2WNicpE02XbXaQ6coW
Fy2DIWiTCPSZYEiaT+SGuKivny2n9NihgYor6NJA8acj/X+cBb1Qwb5aXPAMLFoPlQqXiVi5L2J2
olr6F3fsenHc/dcQdRrjABtp0W5XkAGdh9xOjVTg/KLvxQWOqk9qTQH9BvRZJGBbbCPv7Spxtf5p
iFP3um9sn+X/nQKeaG0qZXXqKXZNbTWXFi8ZTWxqCvbtH5T111D4xwoXMTB5qzUy+j1O8mqdtIfR
tfwA49TDe3sT+Omxf5xskTtsR98/JpdNXgWpQFaYYTX4ViGEiTBfUze303BbURTeqJsrO4v413dy
2yBQ9UiMwIvOhyylo2zU0w4vlm8D1IOTU3I/H0GA9HbdzHZuZEHIVwexrvVlJK+Mp2TQNNgxoPGS
HYPxLsX0mKq80WHfAaah2ZriAClnA18kCCSbzrLA99F4JeaXmct8nBM0J2E6ao55FzkyurxRvBMs
cNP9V1Y4Z+ljI9GjxUrjAWP1pNuzz47lW156IXXqm+lQPcUv0qJuL3qvi9bH+Uyv5ZNEl1vHMnex
sauzBiOjfxOmVqvjrp0qZ7M+67AxZiHQ8gj+neBIbwbClQXuggmHsmSSBAv4jHYggcNNNPT1leQJ
1WUMIAGOAiV0YP6XjVwdriyw1DlvRyBpnGHHHlNX98FjtqevfoGKTn9LvzE/wqVm+s3pBURce8FD
ZGv69+IHcD4y6swEuhU/YHRvA9f6wW7qA1TH6CE+E1tyQRh5LLzrfrl5vldr5pyj0ME/UmSYAsjN
+DlGDmRn2dCcIB8OLSkyoS2ZTo+AKXzHNMLhumnhcjmnISobW1rBNliTewxTu9YdOM527CF/02+N
yJF2mmUrHvMNgS9tRhtIh6NGsigvQSL98ktXydDE5vKlmR4+ZCYYeaznoanQsi5PfWOAI1N+qMfP
uX3FDKunSSJtpOVD8jeHoWLCQwHDFiCn3JU7SNmg1gpWnsVKEvuyMcl7rZf0n1ZagpvCLJSX63u9
FQPg2BT4N2iUYfT4csEjG5Q26rFg0KwqCXja87sZ5HLXjWyFuLURzn1he2SlBiMR+cEM4Db2KXKi
rn5uutfrljb3b7UczmvHsZrCvsNLuhwhkjcA0QGwFGjgHdK+X7ck2jjOR5EO0RR4Czwtre9hCL6Q
J0Mocb1kj1+8AVRGmHmEcB2qd5cfRwOQopGWY18Z7nzSQDGcnaRf+nF47m6i3fX1LH/rqy0T/UGg
DpD1cbZUtapADYuJjjz4boAAywCmrQTKCaLk1nci+VX4ed3g9gb+zyA/g2CmHSYZQRaPRxvx6Ai4
JwUvO4BV181sH2nyxw6XokPlQVWmarFzrHvnuYld9ScYPntgOsPWVmL3PzPJ4bYAmvnfndTUy69W
FrpSq/nig4lPc0/T3Dx9IpogVG1de2srXKTQc7XIugpWSP0tQzm/FBRzRX9/+ffVnWcwOo9hJqM4
MzpxG9pDLEqvNj1uSeuAvAW5E18o7OMmhWCjgsTHeKrbyYnH11rWAIkCmuvAJrRLmcAXNuMQBtsw
wA26XvCDXa4pbAsD6AdYtJQTA61zHvt5CBbrTkEFwb/ud5v7t7LFeYFqppKu19i/CEw7Elr8RBDq
Ntv5y6j7v6vhPCA3p1yrR1ioMHoVH8v6qQgfaxAzVrsOMDdUEeKjEvoDgHkKBphyUVKyrOBLxEAP
UQWtvmp+ycyDIaMKZCdR7o8UyC5mRj+9aEwCbK6OzQJEekGOFvhYPaYGze7AtZQUzoKkvFXAZlLb
QJyJTt5mSMFwOuayZUgN8HmaoYZD1QQEv6h/isE4Pxxby7v+WUUmlgtodSxIZk0VSzWkgrFxTroc
clDxOa8zgaduno3VSrh7DJdLb7IZZpo+bW90A6LMgaQc43GRudTjo2ml0DCOwxutKkT1rs30C5C6
/20jd7UNdalM4BFOnEdIuOh3qhe8Q6wh38s35AESUZ76iOC5F71gNw/nyip3AQ1tx/S+XJZMFi5t
v06eimhXQJpVNEq/eTT/WPqn1Lr6hnHc9GZYw1IEqZ9ag6qdiGpd4CV8oDFIYRh1AQuphjdV6atA
S2uZAFsnWgYXYaxRKYH9xWfqlVcD0iDj03VX3/wgJoGUO0goMNmyLHK1TXkc56NeoZ3HUJ6XdScD
R1t6KwX3GD26bmlz0A3PM7yzEc8w1swtJUmVOIVuLK5Mc7IDctP3v9MA3PRnqU6dFpJdZG9k71Nw
W+r3GIQSWN9aKBody9wCCiiUT31yLYlmVqAPMTxYvrYrHud9kdjaofVOYFQGosg+1U4HoW0BcHHb
LiACJsSDkHwv/77a4IBKeSwFgLHhKvxeRxiaHT8wEnA36s8EBKTXV7kVUcDEA8YKDF1rKNJfGisK
1DfMZTxD1WRnnG+y+HMkpq0XTpTf9InbiETsNg1CK2+RfKf425xBqUSKUqI8CihNcTM1742JMuh4
jkxQ+wbh85xNbghehOurXP4ofychaTAX+nGMKvFdbgP1GiNXMB+faBjiSQ5qfzP1osRl0wiIPwGz
wnCmxpPNQV+xQ1MJtbYaokdNANblSN41IfWur2UTSAYMiYXlYD5Y52Ek9aAmNIGavJOx9BbCzfOE
wn3dnAmlHoax/KiK7jVDeZxiKE+l369b34ouoG4y8QaGbi7agZf+Qq05p5W1vD1Auy2Np774ed3A
5i6aS4UB5x1jpJyBRNWqUSZIH4xg3i2Y11KS/RCQvetmtl6E5soMd2HLJDVBw4AsSTVAvqFijCzz
u/hJ+wvOKbq2wx1mpVCGHhz0yJeRwzLg7xKAOhWws4iwjpvnarUg7nZmZkC7csa+FaoMzpvvABdp
6VOr3XWGmxds35h/gRxBiodrwFyUUHhYRzl0llxXCI9hcpzmbzLdK/Vf4JLBQgywO2hLdGh6Xzqb
RGJUqiXUQK04hqwmKAhxN4taYFsevTbCXTI0mWMtymEko+a9TLsHK3+87msiC+RyGYTkWTFliD4V
SJsVqM2ngk+x+ZgFagNyvBrKkADVXlpI5ImFQ41T2ZhvcgEShJtJfZK6lzh6gCpvdCvdogo+i97Q
W2doZZV/qUXItVN9qd8MyYxp6Ne2NuzSdCHidn3/Ftflo/faDucGYS0PYw5BOkepaL5j6vTQj2/1
bN3T+UcGohKID31et7gVhNYWeZ/IE1IkBQ5TAnVL2mQO6R6TyrtuRLR9nFtkaqOGdYBl9dZuTiJ7
pnZl2CQSvNhFZhbvXKUThdEMZDRgpsSLMx0nO6Of7bAvRTTemyDZ9aZxkVublNRQAUdwdNT0w+n7
HOCD3QblYw1B3DApobWuIpP7CzAH2k0Q1UE3CDxgPJzcikOMKi3XYdrLxzY3zn33fP1DbR2vpaP1
/0j7rh3JdWzLLxIgQ4nSq0yYjPQ+80WoLCPvScp8/SzVnXsqgqEJoWrQON1A50Fskdzc3HYtx8E/
s7mTjHhoVv2AqUmIoM1tM6cF6slNYu4WqYHx8QbpsCtqlH5vvg/Ru17/A4gdeklAJ4ERa2DvyPh5
luBakeh4RFRUy/tqm2K+Qf00k5V7tqD1J2KkNxEVjohkFGIYw+geG+4YaX6xco1ZfOE6n4iRdpPx
qRHJDBKTd+kNAVAexbTrw0Cdm7YCRQfSA5ePb+FlpIj70T8BSKHzLooUnKdN2uGpT63mlehVEPNf
cQhUsf4JKoVJsC8H7N6XZS6u8Uim9BorROnNhumzyfLb6anNHlzXAA1pylaapRbPDHEC/FrgvgMP
5PR2111bRMksqB+rLbfjjZiKq2aKVmKSNTHSeoyhjWivQszAto11n3abPN5d3rL5SyUrT1Ub1B5o
OMVlljuZWNjUZYaRR0/0mEJJAqdF1gqj1YXL1oqri6sB+AOAGuGcocRxummOCmYHPosa4t7n1s4Y
wFq+li9ZFmLa+DWwogCg91RIVxgYbjVtZJ2ALwFsxhFQE2a08vIv6ZmmonsXrji2TcZciaJBVyKu
oKM91bZhjMpGSgA8T0bfESARzQckTpNq5aSWVqYBG8FGJAWbJIdwaW8hMK4jgO4zW/Wctmh86oh+
kxjTyvIW3i5g0v6RJFmkaaIWxkmxvNghgF4i1yDB2Edl7OOl2V9Wv6VF6ei0wsgj6ipngTCALMPc
yZAErgcr6FVghadWMLbOymu8pOW6hTgUum4hipMe/YZyJ68SpICcrHSTcUuwi/bBou6Ybi4vaGnv
jiVJ736sFBOgq7CgUtkAt9G16JdwAmE8XRaz4NzSYzHzvh65F5qiqxGWCzHmdEd7Z1tV9YoBX14J
RdiOqwSaIekm5UVOURJFRqsof43AvnLeKA96818UAEi9/ytFMnFJphlNPGeJeX1fcXAzB8OwvbxX
S/NoFEClyOwAtwmHL21WPYgiU2dYrwKjfPmP+jp5HK+eFS8/DDtz0x6SPb1CPfcO4Py36F4+PMxQ
I2vTIEuafvwR0qVKisLh/fwRbLwdzFeFJ57arRzZmgzpyNqhb/HiQoZNNiR67zWgZK819C3ZPhTk
HQood6DAyqmrIdczYEnjTQLyxVddxNfCKA6ZkW7yPPfMxnZtDVQ6l09wyZeYByXm7BwQiGRPzMRQ
Vs8irCsRNbBoblM8G01RuV0beVYdAL2jX8tdLVmMY5HScYlaz6NahcVoCnqLjjhP74vvotZAy2xv
BC1WjPvaCqWTIy06o0MLuzpWdeUxMnwLa6Xb56J7r4T6oTpRFYSJc1ugH3llc5dKV5gQUIEuOWO4
4H9ObUkq4rSpR+wuWsg2RpLsga3taaIMBGU7PDbIRqY+gJUehTA26B8N7OibqkT3ebxiC84tDqBf
TNA5gMkHnpWcL+xz4DgkoE/zcu4AYmCf1J+p/W7RzWVtWtbgP9okmRwF88RDXmO9E9WGrVojXwiI
T+EXVPk2VOGHWmk3sblWUTlfHKo0mCqaW9cA5SKD5URToY+1Mj9B/QHRmjFk7pR4bfjr8uKW8pSQ
Y1HNmkeY0A94epoEqB8DkLZg7HTrRs0sb8wtHwRQ20ZJD0X2wWxQvwO0w4zGXWTy75fFL16bOX+I
xDUg8gzjVLolhGgB8YSYqfrOsgI3JdnokYAn8Q2DcCuau7ilR8Kkt9Yw1SQE1DZyYUCTr63XbMr2
ThdtTOVfghn83H/LkjbVBGxFarVY1hgDfUi1D7SkcMfpjg/VXcpUv42Za0+rsyhrK5z/fvTMl/gk
AMNDbpzWO0AJe6kJIj7AUACA+mYYRw/96fcRpgf1VN2FnD0VtXVHk565Csu3TcZdDbQJ/3DEf8yF
jBIH6Jm87fl8fVAwyOONE/kW8QG75o5flyUtXtQjSdLqe9oCVTHG6snwSQy3yHc5il9oEgnnWVGx
orqLj+eRNMkEVyPgwYx5XWBGc9XxPUR6WovWdHZNimR84j4zFTOfNcnEAEgAmBQXTvDKES2+JkdL
mf9+pDYGM3mszRZ94uzdcNh1zC1fhK+YawyIlQRJ/K3EcMzl01pZmSWFd+Bgs0JMS845d90HdTY4
GJJtrbAVH2fJ8wVpHaIgYN+D/EcSQ/OuNh0QfXoRBXl1au2AqbT9l5X8EaGfbh8Ge5IhUmBXOhFd
pTRGN3/8Gk7TipjFy320EslWVgarbDZiJWSM9m1X32jiUStt9Pis0gDPPyVH+fDWABKKSUM0lUmb
RhzWKUbswPkEvPowuJP5mAP13Hil5H2YNjy8M8HgTgB1wYNubWJ3qaCMXt0/0qX9jOGWd6TFQnUk
0iryYMVXse319QF0NTn/AmgQbgEYAoWOFsE+uHyYi0bkSLi0yx3tG97OCYEqAc506k0g7E64HxUv
peOSNRSfpXTsyVqlNymK4jouENJ68XRriqBGz78ptlPSwn17NJTHXPeHNRrgRUWae6HnC2Gc4XYq
Tt6rTgWZdRjvy1aAyKwLSlvZcizx8m4uvu8zLDMwqAhSs5IiidEsxlBHasCMBVoStUDhZJsjkJnI
O3zLv3YIgZwPb8ZRqQpET7nmOlYRMRVSIa4waOe2Wf6DNY7w9MhK3Ek3Xy6vbTHhDPcTE4TAYgCh
rqQqUeXYnWpCHBofCcha62vWNZVvsmjYA9bW2nLL+M6SpnMHm1e+MYB0sA6nJ9CurtGbne8zXOEZ
ph9OFGrNsjHtq9bg6CjMPWL3gT7kwCfI/Lgjbm58RAPxLq/83HSfSpMu6CR0kaYtpLEJ+OS6HuT0
vhn+Opk5CwHqPloC5qzw/BFHj5IeZ0NEnQSjq0X/vR+s4d6m4qVKWbWS7FlYDZQFlXrLwKCKKdcv
TaLEA9zg3HOUzw6gYzwJrDWIgPMX1pjbKACErKK1wZbTjBof+hyzZrjm1lce7qccVDr7lgKmJDtU
1dvw+tcHNPf9gHMFGRdkHKUHXWUq0nDRCJLRMVDsnWk/TX/fJWUci5D7sGq9N1VaQ0Tb3OTRRwOi
+HLzt6vQKbwSdBYRXLEzvh69YMYAhz330ty5IhxcFw29yVczFAs2GLXreavm/qGZ3vZU01gaCbBy
CJQBkke7/FaLhwpUR6Pw0HkZl0GnKHPJ7/Lazm0wZCK5jXkFA/DxcgOFYutxUoWQmRae1j0ldguC
pX3VryFxr8mZ/350i6jO0wiAoPAfqcf401hu6HTXkrf/v9XM5ulISp32oDu0sRoTGD+xjYF77Ymo
6G15vixn4api12BzZ8RfsIVIFrdJYlBgsnk1+VMvHkr1rlnjVVywpCcipAc5NuvJcWYRA/2K6F5r
/ahCQ9Kvaa2Od+6Y4n6qILXAXBwacOUGMgagSGWchzeG+iFqnUfV5itVp0UJNkJrZMrxOsmtcYaW
xmESoqTGW4+lb8RY6WFc0i1Q0Vlg1ESSAsWT01PncT12w+/yGX3pjI0RVm4W3pUY57586mtypBhI
H0q0u/ZIXluFH+W5G1EA2aKcS1bWs7RfKB6jfIvML8DAJWeFM0QjtYXccuvc6dXPvNdX3s3fmeNT
vxpZASQmgWYAZCH05ZzumKXQWh0Eorn6GjNR+089cqnfBOFntx2DwlXd1xv9ytiYASZOJ/etwLSD
uIp85ApcZEPQp/0tDCJ0ioCvant5jxdgj/BpOMSZtWyusEjPbYv5yHIsEY5xs3a74VnloRsDVQpj
LG5b3TjOL2KlD8zgmyx9UEW3Q/X0meuGr2otAJYrmK9mLfhduIvI7YFeBk8NYELk697yPOyAsIkQ
0coP4cQPbaJtjcbcjLiW47SG6bckDjS0uJUoMECjpS2oKvAF9BR61nZT/THSENihxWRT3avyvMvd
dNQIwNJ4Y+5KpcDUKiGCutNA+6sI/LKBw6fcdgE0UpVg97RnkOVUdC8hcsP3ZiWI6V8+swVriCcY
VOlo00R6XS4rArt2YobS514y7UbypqbX7VpT1KIImA9LBRgGGialKx4LXWsnildeDE8o5o3ZNfzp
y6tYen4xcvNHhnS9RxNA28BUh//Vvk+fBKeLbl3zp558cvGQR61r8mJF5vKyDJheB5M+hqzsTc04
qZCY8sx2H0W/EhBlG98uL+s8joTSggr0f0VID2+oqXaBQwdMZxj0yi771Zl+Wt5OTqB3/+DAHouS
DskZozwmHKIckFJH2q5PPlHlu7ychbtxshzpkDI+9p2mQkaTjG6Su4S+jnbhOtrBWLOSC+b+RJTk
jmm0aUOthqi++q4pV3n3qx68PtpeXtC52tkwxLPTp6FCBOsiiUnUuFM46CAReecDlsTAxgV6BDtJ
fmYxWnZpXPt4+MoA7lPkN7Rvf13+gjMlxAfgBzCoCvxzPAfz34+cpmoc9Dpn+ACtEZGLfxklm7H/
CpVujULvTBd/S0IlE51RiMRlFMY5x5+iS6j1HBK+lbkQngN08oAhcTmYaJZHh6jbmnRcsU9nOiOJ
lXQmRWkqNDSIbdByCNT3hPoky924DN3orwE0JVnSaZZti8kaBZuZdICtK3Gg9e5fjuu/TTwLeFoU
2FLI8RL7FmDabt8f2rWOxjPVP12FHIraXHWmkGHHIgC6tAq613S3UqM71ogVmzHvx4knMktCywac
EE2fX3xJ+fQxyznBajJ0iFM+oHiH58p5nYzR65Lsvmhrd+yalU6RNamSUVStJDZD0kEj0qse7Au1
dY0ZFXfUvGEGOao3MSs2l49tUQmPFjr//eiWqXFPVZRFgYIvdL+uNGDG8qesbHzVVDCdsuZHLZ7g
kThJ5xMOPGvbgbjcHEH0ubfEQ9ONnrH2MC/K0XF0mLnB9B6RloU+slIbRzj2llMd4pB6pigCpQYg
Srk2YrO4g0eipCUBZcURpmCwUx3wBL5Zwy7JBtRYSq+11nK/y7IQFaPvBo6yHIpz3e7rosQFMA1u
u2P1jcb5FTJMsY8c264lq8NLs09/dg/mMPx/BP7m5DxSD5MqvBQq7AZGjPZqTa6spDt0kbov+TuL
mztMkrioKV03hYprku8vK+fiEzAXCoHpiNSQbJibIa/CHPlmMKLUftqAgnb6Cs1wxQ4v6sqRFOkA
K5AocJZCihonvsLFXo3TDQfpbm5WKxd88VUFngcagDAMQM/yGjaQ1tuogCyFBbrIwauJdsrc1yPw
HRDXjkD4YbhkDe9icR+BeYdCNh7ys7dc51ZT5H0PuzKCAsbqa1czUt9S2EpOctF+/ZEj99KPsdKH
hSJar8ocLzc+QUfbl2AtBgQLJpLN9rvpkOCyisyHc6agRyKloHSw9dJUDIjMcWBO7OO9FoXXNZ+p
VrqqtXJ+a9LkzK5dY/LaxkaS3tXDp0h5tJybmDwhDRathdtrmykFw71VWqRUIcsSTTApPnJTbIIz
8loKzC1pfoZ49/JerkmcEwBHlz0DzQla/iBRQx8fA89F6kRBjxx2hJuNYuRLngx3GND5cVns/LOX
jlB6a7VSS4RdQWyEXpWiyf0YyMaXRZxjmc3vOVxJIBcTdHLIjRR6iWZumozwTpTrWLy2zTvrDgaI
ovQdGETacleQzTTlbpg+2Co4pDBGaB4o3xsgHo2Svw2vpI+R9rkFf4sYcyxYWI8FH4M6OyCjtyJk
cVePViztam6gO65vsOIsuzLaIWhG5l/e1EW7iQn5uXQFnFJ5io7iqHImJtgybKEmfnQknCHO7Gat
3rpovo4EzR9yrJfECOu0gaC+Zm4lQK5jvGrWiu06FwIGJoxgYKITjBqq7Fu2uabnaACGIUESQwF1
U8XJBsjCf30sp2IkC6LQJDIyA2cPrESBqqIK7paErUHBnR/NqRTJdigANmCCYTH2pPtF+tqC36sJ
v3rz829VYJaDJD0GReElyGMr9lCbaW7B9yHM2oIKedc6FFRcPdv2lr6WCTk3TxA2jzFD2TRotmTq
dTubalSiMK4MNYjHJyP1bOrHMx9qGiD2wK1dMRvnd+hUonRYRWxYWZSreM+s6ZZ2rcuc6OHyDi6q
3dx98T8pNUfSbUEHTHCOWJRi5F9l2ZO3jNBwG2bgkLos6dx3REEbgzcYsMDgK6YRT29RXivToI0E
TU9ZBQ6tnWDGLel0t/lAmvWyqHOUBUx9g89gbi/FUOXZzCPvKj2zCwtu4+hp7xv1aXD1h8qrD+id
y9zG798jj39pa7N8v1P2p0/JqVzpwDSEZvZoma1H3Wf7Kr+e7rtguhObBw006dTlbrnl+L9p5Dru
sxkMnnjrtkpg+2YAStJd+qp5lqv6jlddVz4L+jfjx+Wd0ecvuPSF0s20q6oFVdn8hXfxNn6u32gQ
e7bvBPiCQx30SGZPV7arPwL2LN4a7irg27kLc7pFs84fGdNJBbQ0H/ABYGds2zfNetbSPSnuRwMv
xYpyL7i7p8KkRyhR9ahSJgjTc18jN4YZRKALU9Hy227C+qkNg6leMUmLan6ketKFGnuRlkkC1Ztr
bQZHZwMFMXrlinBH117Apb00LE1FzQ33F2Svp3uJkYFQVArFlarcQTFczNe5owB8XiR83h7Wet7P
m1FxrY7lSepdJiBCT4G+4ZXZC0Pzgnpb1J+I/jynulFGdCJtbO51ayjxS3YXuUDMeSByAFi4ZDiG
elDiLA+hMcMdmBWVxHHzKNBAzZehi1J9sdf6VJZsIpn7U5B5RPVXLs87CZCzRrAGeCzb9O0nrV6H
cOUenjdRYSuPZMjpqsbUa521Cl6utn2aysnn/JvIkk8C7td21O61mhxqM/dVu8esWBRk0xvGN1ZM
8nmLjPQVkgKleRLjM7DSvq+92vxqwvKhGKqNhvnBRH+d+gihzLWiJNtWcJRS8r9NW0vyJYXKKs0s
nBK7YGGqpgEk2kTeJu3aTO/psAKWuaRFxxsuGb6qFHVDOyxVRbazrUGhQX2D/zC6DZztrNtR8S/G
51iiZOkq00hpN0FiNj6nzXYovKgqXNQYfSZeOhoFIDFu1b/PtJ4qlmTyBmCdkGmWOtCXClCOZM3n
WttIycDZhWZ2XQ0BXTnFbgQQHgUo6F2ZYHSkCgwjfC2V0p1K8/Hy07Vk7I63UzIDShfWtU0dmAED
REXDE8lAq8OoV8c/03Sf/H1WZt5H5EgouvDANSPpy8Qw7pqrUM2o+NUzgWSMW4JU5q8xIn/fgD9i
JCXRm1BodL4BbEp3YTfeEEYCVW9Wooslh/x4NZJWmAmL1M6AGLV7LPv5UTI2Ze1RNNxePqX/h0n5
syBJPYwmHNNIgaQ2rr0hZ4GZvFmTr9MtmKzArTCH8KY3xb5hrnUzLr5P8xivDTRZDajCkjmzh06r
JhJ1Xp+b/c8iI8N2RqbYlzUFqRUvQvGo1KR7A3Nu44uWV1fErPugTYs1NqYlL4BoOmZKNQLMDXVW
5iMvx8gtntA27rxCED9On2uAOyBKICSgyUqp4HctQHbpjmXNF/ZIVjiYIsk6rJq23AfMJGRC2JS+
NBgXaZ2Pwhh9LPPAzGzb6NYHBd+oih5PMfTXqvil2MUG6r/P1e+OFnsYj94ag7JNk/CxaVOwU4Bx
3VkbFF3bH+l2KXGdoekb36yoP4dy37ebWjlUSOKqa7HAmiTpgjmgzkvjApJsJ/IqGpT1c6W+R00c
VMDFuaz8i6bx6NSlWxYhgUVATIw8fL5hLbBDPAwRA5m5dgsz8RT+piWvlyUuerjHhy9dN3gvCp0s
XDeTblNzr/AA0/hKanlhC9aKB2dEfom7K0Ln07mkcZIpdsC6yxnFnhr1A+XQJvOQd2/5pAUdQBHL
lrl8Thk+jLbbOlcg5FuRv+igAVLXRHEY82Xy7HRjjCHtWNJ5pnaNB8/rLe6CqWhKb3HN6/bTjjrM
vD9qg2f1z71zZakYdl1jktWXNevPV0hbT7KR172Or6B3d9YHhne2rZ/u0disusRj8N7c3lf3lfe9
dmP3F8qF6ibzlU0eOP70cXlHFt/Gow2RDkRrJtHC4nTeoAB0X+8/kcQA3105+lxt9ibp/IGbaz2S
i7EkOZIqGbk8ipy40yC19albbuLY/fnp3CZu+CNGGInmf2wAuENcjHViimuv7Ia1gHtNESTTl+hF
VuVgKvGy1sXgsdfHflWvsfYYsxd6ru7/HbQjTVRWSICnuQkpQCIrAr7TQXhn7b/AU/9lusaP0YuC
+i1UXNtP9uWVCJiLhogP4/G75iWbao9OCT/z1y/hyqHL+SjeMcMW82fVPEM/fRxjGhGuercLs1jz
qqgdXhRha48aEA16j/Yxu+p4gmnetEj4T6KlBPyk4eh8ARImPYhOc25UVtjMjUqHjA/TELKPSmTN
tSa6EDNq1Owe0afNN2OcYqpE7zPHrxyEtywZFHBG1rXD8RVNGAVg1G6uotRkOyCXGocK9Oeu2ija
w6By6wkpiAQZW0rJLoxr+63o+vAqa6MxctFhy33cK6S9jX66LamTb1NlcLZd2VVBoyiYDbZ5eV1g
Ws9Hhhl9ZkXLXvJq7K9Cy4m9QW8qpNEdu7zJbeLcVZjF/QaKO/um4FPNQdlt66mvVoJam9Ak5ZUR
D9nGDKnql2g8dcH8Q5Dn7YyPhGX8voJ+Fz4Y4msUo6fSn1gRPyupsFxMt9r3LBcj0IZIyzvXmiZt
x2rbxPgeG63vKjbwEDdRyZAm5Grk9U6tGm7jxMMOrYfhHsw3FPC1KUh8uOO0r/Ykxmfg7zX39jDE
d50KTDA07Wr7BhnQIO+F+itpdHQ/V636IZju7EUZ4xdDuy029UgbMHSPGtu3qEhdRRlRH9Swjwwf
JSr7RaiC3cTNaNV+06jlj3ACf30YWzycJ6+MnWYXNToco7wlVxyddJarx8wpN8hnEe62YWgWqDhl
fHBRE9JH1051gOMNXfRAQh286lWdh7edY+n3iNZjw7Uau/ikbRR2gJqMANrS0VZB911DnZ1KSnKv
hhm7igtDuXEsljOvVgH63lrh+MvqLOJVU1qy7WUr+TuHfukiS+EmmZAuzFTcGP0meYRD+Jn699lV
6H8HisRWv6v2if/WH+h+3MQumGRXpM9m4pJ0yecp4q5yxGwu7e0XR2ZtFz8B1GR6KF39YwrsIH3A
5Ce9pnfhLZ2N59qo/6J34mCQGPTLqMTKNagxx7UmUYbVs4q4bGxuLDLZQcj7b0Vqf89afk1LHJpZ
jfvLS192zGdcaFw5IIPID3bSGLSoB0DF51q3CQ3AO1a28y2LG7JpDYHnwVLgeSrIzap5k7iKhmxS
VZUr2Yb5QT47gKOvkB5sytrKVlH88lCYug2VYUuU/VRswaLuX17vomdwJEh6jgX6VxVU2DqPNxw5
X54Jt07Da1NVPnhiu2IVRG7RDUR/MGjtAUGKVlAp8lHyzDEHAqxK1h8MPDuj7bf0SYNtZhHiG18M
N+kahP7SKoFPMIPmwOdFnIztPoo7CBt1ns/4mGr7VVI89uab1Zquzd/MtXaa5fUhHWfphg3ITDka
j2KweXctdtRSn6MB4/YHExPTCvdtdKxRskkaP9HW2KaXvAtAmWuY8zfQKiFXLISTRLVgZQdjVKLL
NT3ELAlqxOiXtWVRDGZgwUrxexxIsgsRH4tGhPCmq2nXZo5rKTc6+3VZxhzlyKpvHsmQoiAEwKB7
1CEjonWz0Vom9k0WhcFlKUsX7FjKvNIjjQjH0eCNBimixwRo1rg9Zk563W+HaCXSWlYIA5kZ1M1R
/5PHzxKrrFNFgSizb4Oph6+NN8RuJq/pqj1Qwyy3RLItbm2f1MaaKV86MQzyod96RpLT5OkghMgR
mrEZkGHRDYFZ0ES1XCMSu8u7uWSvcaP/W6JkribNyXjTI5rMlGtcNh94ru8YX3hJlfxTC3HJc+LW
bK1Mt7yzxJqrZhhYhP6fHqKZIWTAnCvcynYXGm6mbQWQm3Vv0j1rGtxGA5n1GiT70oaiiQaMo8At
QcFOMpiEjwqGSLBUx3g0oS/FCOLzlUdoUQa61ixME+I/Mv3LUDSTU9VYV25Fh0bf6qLe1fXPy2e2
+NKB3PM/KdJFS5nd5qyHlASDp9oY4xnLHhswa3XE9sDEJryibcG/1vt9az47ban8w9tz/AHzNhzf
wRrTp1UBL4Nl47s1IAc3Jd8Vo96pYDlt2VoUvHjlj9YrKalZaKIXIdZbxlsmXpPhjSWvgq9chYX+
GWQvMVyPkWgHNSgqKWVYxIVWcfguE89+TKr9A/ArgUkz1+iia0G+iwbs2wBkcrmRXBG9cO0iS1zQ
2PauY8WpWw8/alu7ScBlTdiaX7EUiB19nC3FhyW1WBKF2PJ+cpvkMNlbDu4qs/NSFQwoa+Aly3qM
8VHMLlAbI5GnB6xj+D+M5q0ASYVbl5rfKtWelOVKxnjR+swjpP9XjKTIA9F60FRBTCreWH3Hp9Qf
ycbObWAaAaQBqeM1FPW1hUmaOzItbGIBiWoxecyOctdG53HFhmbFE18TJOlsFFs10bp5B+lLZt4O
oCmpgUF62RIs7h86LOeefjQAy8jOhGZ1MrN2g4AXwU/21qe30Zj6XfgNo4p4oNwOodhlkYt3ERD/
toZZaSSdJYcsrzm3Qr2C7TE3dmODrx1cXjcj1zaX5SzuH1piTeD8gTxJxgzL4PhNQPbF24vW6Yns
YyT+AJ8YXJay6F4eSZFOqbBnFK0JG9iY9XWJAaRNxJQPyuzJ1XX+UEWAFrws8Rw6C8WY43ddEjkw
J+utSiBCU74z7jb0OkYFzQ4bT9FQczJc+NRW66tpoMefUTMA4Z+udHguneHxJ0gv4WDEeZ7G+ATa
FL4am5uMPI5kuG/5w+XFnm0vGpkwa4LXECBd4MWdD/n4nZhECAhFDO+NwAZzw0z10Z9zZSfV9aCw
H2XC/9pj+y0QSjO3AGOwR9JODOzQIbJn2BClhRXuVL83+DWoVn06jX7bOIDSKkA23m9BH7I2Ozj/
+In/OwvHpCKxMciDDmRJONgmMU00AehiEI7f9upOUZ0NVUGaY5obhRsvU9IDAAPMOfqzqKOV2vNs
K8+ko0dx/gJg8svTHCVmBCYQHWL+OvrqY3TXdGstimdqg/WhXwFjehTxESzA6WnmIhoaQ4SACgwD
Eu8b7TCUAS/fL+vMuW8oiZESKOCqVVASxTaqr7UeRC/Gl/ox+kAmI5E7bi8LO7MykizpnRvKWGNm
BFmC7hFAuElz59hrN37+EflkEHgh+kH/G9pypVvQtVMytR1QWEtz2GDkpnaR1NY8yrRxC2uQuaXZ
Z35eZeiMT9lwC0YHZELxNF51BX8QbBrXvmjeQumLkB4A6SvaGU3rjBtiSntEwBzjlmOTBcBeQ6lW
c0MuDrRBUUdvd9SpbzE4tB3N8Cam0UPc/G0H07zxJvAgMSSA/5bnVo0k7Am4PgAdof8CaKhb2Leh
qtxzpwcs6bDyZp07zL+lwambQX0QckjHbIgOCNYzoE+tIdoAneC1ExpoSmuq5kMkVroBpMAdiyZ6
qxvqTWor1E+nbOWC/j5nadfnUAsBuAb7BDqG0/sTmnY8iDAGmklt9QgkRWGoyEoV5FlxUt1HKrhF
z96QlfEBdA24ZEmaIXmH3vFpT2naPg9GxieXKZR8swWSrpliTHhBSJFdqc1YxmjgwS+5HbO658pJ
NL8Oa6RNu5KNQTRZxYtuMYy5skp7VhlRfjVl12ydVNFfzTBsdjkbCz+NyXQdJ6QA3GgYovcCafZ7
jjz/X8e3qPeibj3vBDBXkFI63Q01oaoYtQRXT598zFSgs+sznNYY484v+KkUycMMnbIw6xxSEuMQ
p08cbQnZ6F02Iud2ETLwzoECyAYEkDyHVbdFFU4OZDRo35jAIguMH0DPx8Azuyzo/Dk9FTTHCEfP
aeaULESHPx4YHeRhyveouXGMYGrdZq3B58yxnFMOwMExqK4hkStP3Sshz1F0gckC3pxZ3onEZ/RJ
VLe4Klnl02IlDjgLbnA/Zy8WGC8Aw0CfsLSwAT1yuihzNIyDtVWn96X5nQG3NdNal9vGZljjrlm0
CED6MeYx/7lbWJKI4grpOUX4jNEEx37AlETJ30r6HItv3HlIgEaH96Zb6xM410asE5qCkGpuHZHR
BfpcH02aA7YMdbLdoIXwULI7qyUr27m8OttxkDoC4vNZpjYFLUDbzyBYVdiDx+arG4HWf5gcF2lN
mwQ6vRLgiq7XfPZzrcHyHKQxMbYHrFQ5HLEJo6GFiQnPYi8TfxpqlOeumeJmyova7rQ19JTzNiCo
DbpgVWRsCQgMZbhpXvG6ADMHEK/YSyH8wfDUzA+TgGUuTd+NHMM2O826tevt5Xu45Gody5XuYarH
pdLbWKfdsW1Ch10/rlFUnV91LA1zANhMjPKcQRa2rGd6XuIEQQdfd/um341NMXMRoUt/JYhcUspj
UZK/lVURUgAAvvDsiGHG3trZZu6qRb65vGlrK5LsfZSCw7WNISbUkFIc7ofs3SkqLxx/xKttE0v2
BPwEyPU5MCioRZ3akxnKsit7hpcWvHPOo5M6rmM+tOETx5yDtYZiqS/pgwVLgigVEF+WbEy0RkFq
yJgdPHDDMM116id9wskFSvPQha9gZ1fIDY++jZVX2DsDOBD1bYwZEi3d2uKgkh+t0rhF/ZRPu9Ly
k7J4/PutP/4+SV+tpjMyM4LjgXb4VHXFuGnpg9F9sWTFxTkvfuJGwpyC6xz1E5g4KUQwWrvTYhM7
0eKFKpNtPgLy2W1iTJVkD401+rGGbC8rg7yCZc8/a9TtQy9vvpvGVTa8lvbgWoOnWg/ryfxZv2Tv
6/jTJDXnOiYShnkTmuIwqgU2P0DhAGUrw3lOi42F+lW2qxQ/jwq//AekNGSeIR4cDEh6y8FZ0wCG
CWX2HD2JKromwHOPBgB15SIvmd9jIbOfcuwedLVTgqQVr4v2wZhrsi0tNkb83Ju7IrzT15L4524P
zvpoTdIT2jSjGSWAEPAsE0NKlkuM2wHMn85a2LlkOIDwg9SsBe8KtZjTZSFtD5WrYG2NTIC1dd9O
jzHCFqJ9y9dGyhbsBp7L39xEYMw4K/iAXBhtKwSikvTJilpQ4qKFu7qLNDczMO+74s4tnNeJNOm8
+lSPcmUGHczS/dRU4OmOgfZAXEt3C/JpgPkXtM2XLcGCrT8RKZ1ZCjLn0hQQqbdG8H84u7LduHVl
+0UCJGqiXjX07NmOnbwIThxrnkVNX3+XjHt21GyhieRgn6cAriZFVhWrVq0lt8ztixtZdDBWPtiZ
Ec7dTH0c+/VMDRn0mV2lB+TB2FabAiwoghyT1S+G+4SeFMjHgKI+PxxZHmupNs57mD5Fw76Pbttc
BYzG1QNPy5+jWHNCTG3mH5Fx8qedqdZur6GRJs9TJOCtb4NN7WNuh3lQawSUGOCiboOMItHsIrzr
rb8PgugM/fm53NbAP7KcRPj7NWAYFjBrSr01q5+9RD3z4/qnvmxnQDNnaWs+fgt3UFPo/k1zluJX
PwvdbaTXCARtVmsn4V4evTralOrJUjxS3LfGIRtzpyKPlv6WZuG2FIWgy1mUs1+D1tj5r2nk1O9l
Gb/GwjaDvzi40TEtn8h20+2NPLD9/o3Vw1bX7/PM7Yd/4EDEZvxH8Mk3HCXUBBp05+bNuB+sZzIB
QFUchlAQAFfv1x8z/MSNNPmS1UQwkzdvUd27QbnLq1xwidf8xrJ6w/mNEkoEEEBG9Ual+278bXTP
RAW346EKfhZ0E8lbwUGaHSwXOSGqhscgiP4oUnsuc+usKRx6RcdbqY4cIHHT6MUsvNQ/DNqEcbBX
FSWVFimOYJlf3+TCLpRgUXBElxht4vMjY2bSWPuFgXl5u/nG3jNP/am64UcB6Jwd7evEDj7Q+nxt
b+hxFNhe+Y6Q/YFYDdAgkBX+ynMWdyep28o3wc0606pR6mbtthu869u68hUBnFYw9iGbkLOXuetZ
ZmY5VJGE8FlF6ERhQmgLSBt46Ww9cuGLYhHH7Uq8Xhr8qrsu1mSQvFbKwcex0WI7jTEHFe0ndopV
QR18be8WC/t6nC7sdDI0YLXMwntCCoBKRDFpwOTOP3ygpRHCnY2S6XkOz+2E0CCzfEe1Xvta0CZZ
iWNQ7QXv8MwJi5PAxZbEkKZMTXD+QBh4agrmqBVGFfrIK2bZxC4W7NtKKDszx8WGSMITQpJx5lLy
kQCgFhHFTiWvogeKvRSJMYqsccev1hnasjmsEcOt43couthavRsSVycPCfu8ftZXwjQqVzMlEuhZ
EKj50qepp1YFlFjiHMF6ue026XOxHQ/1vvHo3nKkl8jR7oITNNFupR9gwfXKbXxy4XDsxgvc67/l
8nie/xRum2XZN3JmSpCpbSo8Ng6t1gHGI4jzl3cNRkAWgIIgoF0XQ0L6lKETNGC9BJyRGnMrTARn
5qMp7a8v5tKJwM5MtQNFOfTR+fQnnoJCLiPYUZTPxPRQxpqqV5LHdmc8ZGbvhLogwF3i1Oey7cIi
t314V8eK78OievcjctS3xnvCYNyWec+/LHt6ix5/ZY0XOYBnRQAO2ZobnUo7PRRPwWbyVA+lva2o
wXJ5T89/EneUU7kvlDGbN9v3wHLSWYem/W7pbi4ahV5pTS0tAUjEeR1LLvt8PsYTEEYo8vp+tDFb
P7gB1VC8iaxMR+ZUFx9aaASPoULDrcGs5Pn6N78kHjj7BJC0OP8V8qgEfW/gV/ROjVcDZustr/2Z
yvb96JYgHohwbY7SzhRcnNVt1iAeQ+dxDBCOnZv1a6tWMxnV57a6aSAFkpIHan4fdLeqBZ5w9VQv
LM23axFBMj2W63yucyc9+BcxvwW2FRkSFIW2C/vXTnvQWsF82+p9XVjkXD3VfIjiqrComtui9yZi
oh1x55f/0InCCfrT9eD5mLUhzIdx7kfIphMZmC3CEBGYH1ELqNmnrz3K0fNg3UKv5vqZWf92f5ot
3MH1AzkOjHxen+KCSd2upXvD8nLLk3tB7XnVvf5ZIN8EV4IaKswFLEmaB/hsP90r49v1xaxfw4UN
LvgrklRiIiyE2Mos0114GYrZ7dR4lh9BOeOli21p3Hci2eSVlRmgZEEBHwUu1Le4MxKHQF/SJEJu
H59M5T7V37K/zzhQPVyY4JxrBNhi3I+oUSX5fUvu6+6lKjBvcUeYwI2vlCzPLXE+c6iAukGLEA/R
t+Rdc+rcTu3uG+ZHNsFJvbWr3tHs8P2AnOeuOaix/fkp/0gF9Y8vCOt5gj8XS9EARJwEaxvfGB9B
4UIHhiawooDFwta29CC/V6mdfCu26TEPnekwfA7NhgiSx5XbcGaX8y8VQ5HS7GCX+vep/BRXDqWO
Bocej7u/P6pnprhDA3JoapYG9pmmn630ZvwOe4yxjHbDbpTqmxLfBL5oaGvFl52Z5A5RKmlaTmOs
DuWkXnmb5G1tnXJRr2f+K9e+HXeAujFpppFiYZbyMXbvquT61mMVPqbRzicCn7K6IgqKUpBczzVU
7gEqs74J+x6VRg2Fgg5dOcAgg/SkihCgqzd8YUc7jztJ3xE1aWEnmO6I7vrlcyfKVeY/wW8bDjw8
yFwn1/mELW9pWBAfehbA0IHW9VMVVZrXDVAZAs0yAFD8s1KlqA6YE3Q1A0UFJwx5moQEj6smQDU+
d6YA7OJBVhj803ssevZSH0X5aEAf6vqtWfveM5f5/wxw/j1sFTJMeQZq7uxBRjOdJHdm+hiK0rm1
z700wx2rOq46RCqsI2z2U/7NrOzYF9z/NU+zNMGdqDBoAoz+YSW0+CZF30HvTCUU4MbETkUUratf
BfQ8lAKeRRQesksTrVcaGf01PQKSv3SaTARpFVngFpMgWSmKuavcIiSgDlTqgixs9YMsljD/+yLv
q9sSNTwLMAApfIm0Z3UcnLgXfJFVG5ATmmXNUPTjW4OBP+VVMqAFXwx3kuTS4qRmn9eP70r6Omtt
/2diPt6LZaR10CRaCRPleNtSm1muBjxXeVNJO1ZWLuZNBfdlzRcTCsQhehcQEeHjKNANCtryqDqG
46YyGpcUeHKNrmSc4J8rIYXm6qFemOPW1+pWCIl5mKP1qVd2kfnNVN2x3oHi8fpGrn+rP+vigmff
0aqLJhhiww8j3lbgtNcER251LWhizeJkc6eYC2O0sjIozaAgr5bPffkShXstABTvKY4FGZfAkMll
4BXrWZZVcPzyuOuyZ2Stael0wGUZfzvpBegO+bMifmIuIBTAQgDeHCN8lVLwftaRZ4mA56se2oJw
AkTYIV3DnzgZchYxhJVxxMHkC70sjEDJDFqRggxx1eMszHAnTWnjWAkDmCHygyS9VaI5lrWXxKw4
i09MgVxBYn9+VYvYiHN/BgpUU4bJ7/BI48RVI7LDPPtR7m+HPAeWhOQVeHkawaToSksEVQId6HZz
zoGhPHVuPM7VyKTtBFd0qxyzLUq+rizZaNyCG8UGa1xsDwKTX/0HPv1Ympw9ycI1wVMwUA7BJNnm
++jxOd+DxUJ5tZzKLT9RPdiGt8qD8kN1JEx82NLH9fu8dmpA7aZaOoTQ8B+3262aWeqU47IN9K7A
TKUe73oJmK/9dTNrbgM4jDl/QGUW08DniwzbTp0aihtQKFvi/+7GuxGzztdtrECs5iGy/4zo3H3G
9BiDzDeMsNIBhMbF8L9vftfMraU7IBuc8scYhAKp4HKvXYilVa70E4wqmraz1SY/RpizKrXX6+ta
/UQmLgLuNqZK+PpETTA3PJW4EC1YPpijYQJnCyYUUjmVmRito0OeIHOv21yLlyqQkwqQ8xAv5DOX
QZ3APoj5fMdvtXy0IV8Yg+urlCrHjFq61XsC1v6mjG6k1kdtb8yU7fUfsHpg/ixa474lGshNQudF
V8V7Zu4r+p2xzXUT655mYYP7chUG2Kpygg3F2IPQxMZkHsAn92l7P6FE3PhuIYGSy7tudS3oYBAe
2nmICXOL/PwmpKlEVZbCqIZUKlW9CpfOt1JbSr+RXJBYrZ6cuUOICj+q/PK8yQvXImcq6yyLoWVW
Ry6IFcCC2VZ2mBLkiUJamNUvtjA2/5iFsanIU3+ooA8jl/ej5rb9S0IFX2x17ywQNM68z2hdcF5E
wjh4mqc9PliVQxZbsk36joc1MHiQOAt1gT9ZvQN/rPH0L5VRtcDAYEFjBKZ1+n2q3wJreshy+Sjn
FLkCpgQ0EcjwMgIhfM98uRCQAnZN17k1FjGG65GVFE4+bgbtDhPOHehVQPTjdGBJYDfwZYx+0rq2
obnqKrroRXHxGWf70K6gc3tXIRZn35dyaFe1HWBx5NBHv7TqIQwEMecSJHpm46JmP5q6rxs1bDSW
9oChLjtjmjPIv2IdQlYx2alR/qMNxu8xk2zClH2ZiOSnL9Jz7hdwVx/sUq2RUvyCGWRpAdrQNLdl
2B6NdnB1ZOdjJBSBnyPpWZyHScUAUQO2dmXgoUrnSQFFKxypBPB/K2GA/Y1NM1GKPPbtY6h35UMl
S3q2IXoJXhlfN4PgpARasjPLolM3LNXkQ2zRXvTovohg+GVzxoVizgxs5Qc/jKErhkLVcjDV6Vtp
opsy+uuscTZhYAgLwxor6M/OyJLRRMjHqGywrwh1SNcIQtaFs5tNgBLAQLVozn+5TEZmY2VNaEE7
ZZbtSBXY0nCqIwJxhr+nO0BYVCAXC1gaHr8X+1XEaQLxYlClxtCdgwpVYR304iEQhYq1FaGcA5YD
5E1AI3ChAjO3WgMsBr5LJh8V+ZdcVbtmkKF4p0uCqLR6JZFtI4ECvnnGWZx7b4JJcS00kxkNe+v3
L4M+2XK4U9LEyYo7qXgx2JHph6x7CQ3Bc2/tKi4tc/lvl5M6Cuu0wCvsxqxulHxPFMnR1VszfFEm
QUS8zBFxSmb6BjwvVAw/8orMsRYG2SgX4AQHgEAryOPYPVtd6QVBsSnj1m7V/kaWkxOV6KFR/O/X
g//aWsEnYhEIJwKb/PUVFjES7Hk6q4a8cNA3/jbqoU0KdWPF1Alr+Q2H9dgGmuBarK+Y4vYRA0gV
KOaef1lpGNXQD7DiIdGfByIfpFFxB6VFK88ITobS22NiHeRSdXT/I9P+YbgWbg97DbQG2pQmH1BU
P1TMrsVtKZoTLe222dMew70YYkchiVoetbaWv0lV6AVA/AKzLKJPPqeKvOMFBHxGgeNVTPjXd21F
fsNkOIY+3isZCMt0jKFKnyF8gyHt0nGv+TdD7/z9l4Yki4oBJECuke2d7zqU4kE1OQcYDPzFp6St
M2i6teUNahtPE4tuzdgH77PVCvAxay7DwuQAhJOBv7xQk1DUOk8j8Dw5WoUqAIOGmDHeRUNvy0og
6ABcJGPIDmYSFkAPdEjN8mQofqnVsllglLbTf1kN22J80W2Lxrbaem+iCX59Py+T9dkcGlLQ5oNR
9LvPNxSao4wl83QCUp+nARR2lGROISeeQitMvN93lux0zN8EikieZmVPzyxzn1IqjLjqJVhu/Pve
j502r5GtBxuMiIjuKrk8qjCF4KWBPWBWoz1fpDSCqczK4B/aST1oUWwj8p9CKXDVsvaSTMNEQrgp
6ONkhMepN7aNLCILW13sDO2eBzXmce3zX5BPoJoLcyx2kn60+k0jYSapfYTKxd/fDyDHDVT4AMaB
Xhq3UkYzv8GdRJqrsENNOw+uGrA75ZeUtzspG/Z4TGwFR2j1xAK6iDctxgJlvrKklaaZUwk2k2iv
F7tIPyjBtk53mgxBlF04uZn5qkun3NqQ+EXCs7ftd7p5x0QlrpUoAGZgMNvDIc/jvlyKzVRrCKUR
vyOGflqy1dRnU7+hte8k4dFK9c31Za9+0T/W+KpIN4xVFFfw/3nROa38WjWhOwyY9xG5vLXtJRQJ
3hdxFkpa50fHxyRdz9gEChQZtH5S5MQWe8yV8hiqyeNg1Q/X17WWsuApCMIL1Osw/c779UYe5Agq
9QWwgCP0VUu7bDYgMbK18ibPHAhp+tGjn3+LaOQAwnHduLZyUZe254u8CORJ1ytyDQE3TAIHzuTH
JyUUsRauPMTQPcBguYEeggbI67mJrinLkPoULMxAotOYObo8IguM9tdXskJ+AWICBOeZuwgaiHx3
Umea3oFmCu6ttoptFIQa2PgzzHzSwHI7fUi3GAYDi5wB4wCzNSOgqmEwIjEM9BcJwWbfFdko8IQr
Z2lmMsH/AUuHt+fcENDUWjaaeCwVScMMB48g/0TDBEycFkmR25u1mhx1yY9FXCrz3eOSBXQckKKB
yEs2ZL4nYESJwQqUFyC/5ZH6tjcql0wGgImlk9L3rAGHv+gDrDj9M5Pch45YbvXdAJMmHdyqfLFq
2ZGHzNOk5B7DERh6gAYuMpvBTom8TS3L6X0iaOtcTokhvOrzf8qsewto+flpy0YkaTHDZarVyO5S
FMMgpF3pH53aHjU5c/wEAU97tyIDtaN6qzGotSn5Lsrua2rsEr21fXC7xkZ09KmxDYlkD6WwwLt2
63RInmgqnngokXCnomtYHIwWbl3eUWRzB5a8xb6NTpffBC+xVu616E1pAH0H/TPBtGQc12BlFo18
r11MXMd5mBaVGp0PXbgAGJGfkPhEqtQ6kaYMu1rPckdtasHTaN0S3pkUeGe8AbmToQAOm7K5ZBBr
ZEeVcNd0qWekpiAwrkUIE6PPM/Ad3FK8BxhkVQKjblY6NERlsIGO6EdUFBtNxPa26rEBIELxE2Pl
oEThDlk+RnrcxlXpFJXvEy+M5Gyjy3WLxE0CRoyO5qvCFGWXYRLz1JiNcqJGrRy1vIT0IMj3BBFk
Zd146iqYJ0A/E/+bndDCieMt1tXxBKKuNBrfohQ9Oam+aSV5TxvRwNxq+oohNsR71PRmio9zW4VU
AmvlozHR1HYXnfzig0mfpPVM7U0nW5Qz0Ry+7tgvG0tz+W5hcl7+YnlRzMB2nMAktLDc+hUFkcef
4GbE29ZmR4yC2veH8Df4PRzTzQTuZGVnz0xzOzuGZd1YcVc6cf69koGeTyFuc9erreBVsBImzuzM
mdZiiX7my0XDYEciKSiEJCexBkcamj0UxG1VCgVbupa4LXeUS9x6FXMTUY8dTdu3qR7sqXzqo0dZ
cgsfyCHRYJrylZpxwQg1CiQ5GKaHrBkfBac4i81cReqGyprJwCA4DPW2qdBI8+AZjEPdkkr1Asu0
NmPW1t/ksib3km6N6qE1M6C9+1IZNkaiYjCHof4WbLRpHB/IWADqqk6qmt7DyVZbIKg1cxf5yfCe
KEMBDOwYqF44BfD2AQ2SY1NZbe+SOtRAbGF0RegNulQfUhkdkmi+nWpOfMnJmKx8WK3c7EjTJ6Mr
Z5YUuV0Y56bTDD691aUq1m1FoeW9Gmjyc0WU9E2XMyqDaYtOeDyC/Vp2tEjxiR0WbbxnWa/iOTRa
iauYYY3fQNltZ/qqDhkqKXhX6qh0UUyvn9RKBTQZLcDeY3Er/0CvEy5NkyMDkmoZyN82eliRQ9AX
Q2a35dxhBgG5HoLbXcr2JdwLVE6VVHOBopN3VkUAAG5TRibMjg9o0MRDXsEDy2N36JPQgsZDENOP
QsEwyshM6zMJSmWfqVYE8jV5dK0ULNsHiJaAm6MdO+xbgU22gyYGG1xlMgZihNbwHT0kcIB9Rozk
JvJZCNLtOtY/M8tv35WoHakDuYz6F/CR+VMRFZNv6xVYflsqWZ+pjk19NAszuK2VAUOjwZgWqt2D
LkZrp8rraoyxIpIhYPaYeO9ynwxOWLb7rGXxYer7fI+qKdnL7UDfq6EEEwvJw6zY1A3OlVQPan7Q
9VHNbnK9oB6BPGXg1inLj2rR+TcyKaV6N+aKGUBQWJZAtY4TC3loUryRevRBL2YBtevU41RBe8/U
reKhHOLwaNSjqjnovVWTnQ9VhX5+VzTQxUvCYBOHfXMr6ZPypNVDBGbFqpvAQa4WRLkv9S4vPdYr
LEDnsVZPQ08aT8WL6mdnjSDOMYxcRweWGJngvboau1AhB1vu7MMv2EnqusWZyUrEYnnmY9qG1Q3p
vyfRrYo2ULxTi896ckf1ZICn7rojXzONJzIKhtRC8ARr1bmXK7rWqpoEaU8b6aem62714CMB16We
lFsCc9Ce2xSkP1aY6G0AL2k10ezMiuMDnQ5mDAD4BC8Q35TKJXnKQiTGDpMUmzhb/cR6DXdRdsIo
31xf7opPV4GRNJBYETBb8/VKRUr1Rmkl1CuZbRi3ZWY40DYY/WdfFQniri0LlbKZF3ZuyfIlrHLs
4SwrcPz7jYbaaKUVB0UeWGoD4QTee/gO5k6BkkDWihl9L/iuK0HyLP3gglcqAdoqGUg/qqHa0UqH
Bjg+MQZxA/X++paurBM03ZqFuj7GsaGccn6A1GG0ajqCtyrucs8H+5JLpOJJGnovNjOPYqJtGESj
jSu5+plNLvswQdMYdjFspqy381pFmv50fVUr2TGIypCH4zGAZjqPE/NLK9KasUHDRwdrTw6M+lBD
FEHAira6d3+s8A/CPIxZN/UMhP3MQiiVvkUJtE5yw5HMdGMG2rYLpO1fLwxj4kAr4rKBsZ//XK06
NhEk+BC8wOLQyAzphb9PI+XvkzSwSIGlFOLUqNnwxcYWfQdahpDciJXWq/UdaMaQRz1jRO36ctbe
lphOw2MJVwzpGu89RrARq2UQlVBE6vu3akhMVN5HKMU5bZdCbwGDU/gVYZyMk230mm/YI1KPH37H
ugqSj0FyygPFPIZNZ+3CwAg93y+DYxj1kqdoaYcKZWMkvpu0fXE/pAatbFJ3GEW5voy1ysDiuPHl
pqIFw/KUgCMAID4jvaf+Jxn2EXRe0/swezK639fNrXqHxbmbqwaL1DZuI4LBLpgL/Rs67ABTnupv
mmjkdPWWLqyo51YiHYVtdT7dtYkiWh+jtpOEounjtccPzhkqKgTADTig+Vcs1mJ1Ua7LrIbUpIGi
ajgBggK6melHqOa2Ev7os1mnNdMUQbq+4iDOzHJuL2nyjNQxzDK998oM4OVxmzKBkbUdlCGrAe1u
GbRe/MOuTdVm7GS8aTu08wI1vEsC0WSQyATnSpWiRqwMYCLLEtwNP3wgrUhNbmWv4GgU9M5B0TQ3
6s4/UQ2tmS5tgFGncvmYN9J74KebzC8FT+61S7Q0w51qFqW10VKYmXGq6V3RZsggbsAFlVqe2r1m
hsCVriQTWBaWBGrUmRiHOwJZhSZLpqN4146QiCrau3jWLRq0A9RPwZknUihbNUfxN8EqOoMQOHPx
ZFQGU/Ae9dGUUqbU0yvDJSWoltTwphRNGq+FJkB1/rPGnYuqGwYpHmGtlu6mvrEJ+WiSm1bfhGhk
Q/rpukNa+3SKAWQQgAiWecEjpSURmcJ+gjXjt2Z6lrkd+s80frZ6363YxwBA/XWDa5upoxGFEjgm
qVHJPz+SmjqgvRgkFThhBk8vfLAjpNpgsyR2xtAcHWawn9ctrl0CIHQswH+A61B5SqgsHAqrMEu0
qovAVgbjLgj0LfSuwn9YGR4+MzMfUheD52Cm42hGuGs5KEm8bjpCnRYco15Y49kjwpOtbeKins0n
SaqPgu+UIsk067dClu0iehkNzIn4u1HU1rosOAHmjqbh/+B5vDBZndNKSyfA86Y7OXSCxxxVO2Rl
t5Y33UZOtA+erS0kuCGB4CKG3xZ70ZDShaPkfgDnXdKgkkig4AdkYH2bJy460dDuCgHK+Rq5gGlK
ciYNMUCBw0bZ6E/hcxi6nasdUEQ5VrE9hY55cILvQHPYIJzeXD+fFx/za31w9ngWzU0h7kZkGejq
kVUDOxp/qpNkT72NOoiVv+giJliRJW4nwXoxhM0M5mQyGI8hcmY5avTQdaBF+f4va8KVm2EE84Dc
+S1vQU2ntsYAFB6Ih8z2tq6cjj6Dm7LDrbhu6uJ6Y/u+mClNFSU16IqfmzKgaRap2Xw+9c5LIABb
MQyykW/XrVw+1zkznFuOQikuSA0z0s6/Kd7RQR8eNbTvT72rQ+LNBs7lusX5D56VCb8Mgk0Q7+Yv
gtjzdRXoo0OqacSYmfkeq58DenmVf9cYAmzJ2pmYE/gvjmjA37jTxxrWB3WILxVIJxbsZXKb9kdS
PDBD8OT66mtcLGhhiTt9cqYXLGznM6GU26m2jnELjiw1V9H9K5mrdNCgL6otQVFwaJqPUn/7hw3F
CmUQQwMKx7PMsJpOU2vNG1pDR0TS3KDyWsCMg8/rdlYP5MLOHOAXeTGVpBTEPzJ2lB5j/ajFG0mE
ivwiurzcyz9r4e5XpoxIDZCKOPKD8aDsw84mD81vDCK2O+OpNV3pxQ/syYlcDN5515d3kTHM5/LP
8lQOw58MRomKObZx6F5RgbCrYRcPaNWrnyNIOsh4K6u76xZXbwLY3IEIgOSgwh9Rk46kV3xsaAbC
D0jwGspnOLoBERWOVq8CGAcoCO7QK+WhDtkYMRKjNe4kkO6K38voWeq9przTRSPdqwua5wfnghgq
b9ydS1nQQPCC4Cak0t6oP6nV/bJSABrqSnC7RZa4O1enfjT6NSz15MGiaP69qo3pgLxScChWI6i2
WBIXQTGkCOSar2BJFb2ZusJWjdrp8vgFPf/HOmGnSIZ4UfhMSmhshfeoKdhSNHk9/a6htjkCCDUZ
kWNW8V7rwv0/nJ/Fb5sTjMWFZCnyda3Cb1Mqt7G8UruRQ0xdPV63cpG3z/fCAFoC0xLoIfPD2kFl
9UTpQN5Ghx8p++w6B1rlcnUYS6f/uG5qlc9haYv7rGGGOIixL0wnefkbJszuwKUInRM3aF2kY5A0
cYBoK36KVD/WMjFtRriCKg6Ad5P7yNoYKz1N5gsy3BXKXdOKhjNWj+vCAPelElUqx6SCgcpI3Vg9
ja2bVuqmE2HjV130ws7874sTYZKiywwGO3r0I8omW8csXvLz+kda9SYLG/NaFzYkTULfZrYxssyO
k7ehDJwEkuwxe6QiHp/VfQPTufaFPQMd1rmtPugwIjfCVg11apjC9IGM0QtBaXH1hC+scIEtrJse
PAjw/CGurBF7LVAahcdkVM02Gn2+vn2rYWZhjItw0K7tVWVWzojkGx+knQ14QzeW8hwGaLbvquj7
dXOCHeTxdDmeAEQfv5KDN1ZsBwxoqs+B7F63sh63kRbPUiDAD/MPN60c1SlU57idHc1N9yZ7gS3H
ENW1x/vcbu71rfHE3Hco8gqyydUT/8cwX/BWyiJheQHDjUS3k5K4ldHe+K0pcLWrHmJhhotsegRS
DD+GmRD6dFEIMdxXwQ5e4L5nN7uwwLm+SlWzRGOwMJFPDbjAqt711jdNeyTVawgiP0k50EIU3Vbv
8sIo5/iGsJMNLYFRvUQ0w5AysnE3iUIbjx9XNT8YNLrC/JEZeIFY34codCT2Wsj5cwc1jyoGhErr
X65vxOqBXfwkzlVK0KDWMXKUOmjHYGLuqSzBpvtYi7oWax8UXOugZQRQaRZ7OvcsWdlmXYGpKqcl
bjRC73CaBCdz9WW1MHFx9fQooAVmAJ3gNvEGSG/a/iZ6mbZsk3ygUo7C0PWdExrkDqlRBIAjzIyM
8Yl95nv/0GFCw0abafqUbQJEzea6wbVPtVwgd2StIDHqLKLYw+51kN3BfFDMN/2vG4+4GEsr3Bn1
YxwHtcKqxvT3AFWqILHb4UdrfV5fzJojARXNjC3VIXzBezCjL5oYpFZIxjE1jAeHrm2mv5fbm9fy
xwjvrSgpZQAoYGRufmfBk1W5VvxAa7uJj00RuyUk1a4vay22LS1yZ0ImgQXREFg0qo0WOIzgjhN7
zE/9R5KLGGQEe2hyB4JarAOqGsak4jlh7tC9qIJwtkZdiBIrevv4SBiO4UFGbStp9ciAhtHr5tmE
MMFuGMnGrKY3q1ASO+lpvx2aenSjoCMHaqRvfVFh9jz2rOiXjikqPes36jC1ghxizZOCNQN1LkOG
G+f7bRZhWigXKEHRTsKgbQRZJh9zF++xYbciSeu1bV7a4ra5DgpZygCudMqqt0GP5kz1L01Ew7d2
uZdGuGuHlCigI4ORHPKwfaC4RdrdZlJiT//EOPWlpzsrlgDQO693kVEi7aNhEwwIfYqrD4kd5u/X
L8Hqx5kFe//fwLzWhQE5BjjczGAgUEB3Ca5rlUW2330rNE/JRbjRtcgClTCTUhMYDQBRzo0xqo1y
NGgzP9CPsv9V9Zvri1n7+su/zy2mCplmBr6KFynKt4HauKH53A4iBNHali2tzP++2LIcg5d+Bmp8
p4j3nb71ZU9TOoDK8cJ9+of1QEcJaCdEY3BGnFtK+6ygdCbpBlTfqZqNirEoYgr8xupH+WPkq+e7
XI7ud6SRYcQHmTo1twB7CBzt2n0xQWqqEhxlELJwy8hrkMgOMcKUWu0mSETnwIo9xv9Czrawcini
q6NjQLAOEmwy5XOAvtr1r3E5YIEQBWwb1Cvw5gedNLcOxnT4lxEWDLBK5NoetQWDYShvC+1N6u/L
+hU3NGm3gEiAHNDV8cq8/gvWN/K/H2BwdTjopcc1MG1zOTV0amr7xkvRvA2iQYbVa/RnnfxobSBH
SqE0WKeiYF4BsSF9skSpy+olQucMk5VAUWLG8fxo+6PakC5GgSYn3/T6SY/2cr4vGi8W1S7XojyA
Cv8Z4n0CKcYgDlEOQxWR9Dd9/zJKO619q7OdJqLpIHN44Wu0S2Oca9AKi9UAnCLtY/a0MZ8sO7LH
2Eaf7v5kv75Oju2dPM+wd6qoz7N6ixfL5B7qfRHn6WjCcgyE64SxvzIShPFVWtPl4rjjH2d9bAUD
TKh3LHObR8mRbiWn2gY3ple51b50PHvwgqfezV+0U+CK3rOrL+nFD+CPf05rI5wknBn6Q3kKbotv
EGFs7fjpt/SjuVceDszFlMiNaO5ZcID421CQAeA0CqskC6EDDbqSE2WnqnW15Edq/C3ADy6GznJr
GCjEbAE/tTkFlpay2RkPSbGJCHGYqe/ZVO8axYLC1GC3dSngrVp1a1QFYR+0kxUgRrh0Rm39KPJT
pKZF5PiqbIMORcXsUCvd+dVep3bk/0aubMfVbUJOZuK2wnnOtQf+8hfMh3sRgiRad0rU4RcExS0Z
gNQEdcemTG/C4KbG+YoffTx4r7vSSyjTvNMaVODQ1yAzDuLcJnj22jZiFh41IDbvNXSa76PyXqqP
oQHJbwPiOkViQ0RGYHb+s7yHAGUBogc0NwBk4TxESmme5QbMWqBn+SiTqUErxeqPbAB2PW9mulww
jG4rCFhAoT1W8SAhPR6pdJLxy8DY1LH+X6gA52YgpvQgxgBg8vlWsBhi4DUJMBtWPzbqawqMZ4Q5
iOsrX4tdSyOz61x8Y5JPY5v5YeZokkfDg0HvkC6BduO6lTU3uLTCfdV0nMxOkrEUvDNsswJYVcQ6
KloHd1Z9WcnkXIEFPXnoM1QNYQMa46EIoLAWIC0o6gI8PV9MPtlIqFxUZR1njhTU32LTuq8V6VY1
hiM12LYh7e76xq3FfKhro8IPXUSoSHDOvULZNbemWTFFLuy8favoZ/l/pF3Zjtw4tvwiARK1v2rL
vbKy9vKL4HLZ2vddXz+hwh2XkqkronsG0z0DGHDkocjDw7NEoA1iHWTx63yD0KFmjxKi1OkQFtGq
xiwlzIewQs0FYaZpmg+d4Gi3RdGXfmxmXud6qQs7/MAoEiP5w52DQ3/InfSAx01wVO0OV8VoK3f+
Xt6tm7dY7sYEGrr70RGE1jtqEQUkSrSiwt7IfLPVDVxQx+hUdI/RLrLCDXoU1vEWt8j3uaUTdXIE
gUuvDhKkf6DV4/1qoHQY6Z9pfs9UDVjcHt9QdMJOkAatCwJY1nuxFYTjMeh9i/Qdo3a5uEG+Nz19
w0dJEMqjC4taudn0Qn8Zcf2tL9qiJZjdA4fT1EFPqw8pgiu3XgKIKv8lQlcp8u3Oe1/HWGqgQvsl
WqRRu4a6rkp5+USJS7SSQlS0M0dHP0qmt/d+l1v/1bvkH0g8ig8gUCGfkA2cavZoU0t30ev6b1iw
8+onUAFho1SeXHB5YvLV4EpoNuX5e8grh6olpaAWsdfRlhKsmiCjmQmvEzJ1B1+7d16MXbGVYLGE
waGQw+UlH100bzUqGnTMfIwMrZloiO7FsnYw1cU4CgtB2hU8dbvwLQkjJSrxVSWHQ2kKUrwtJrcK
U+TPPMeIhJdihys06papIMIQRQHQRPGhRrphRNs9mNNV/6URcbEjAXd0639xtV2BUhePPOiShDFB
9Nnm59zrEOSznpdLz5criGlPze5oT9SyhIthF8ddXNmpNFv0PUviT7L7Fk0DgpxRfooJh9EuzPy+
YqJiYtlFVsdUQTgaHDrlF++9D8WT1rKoupbXXJEJvOq0x2hCV+iHJEXQ47c1+UsCldf2pzw6Xa5t
kvJJGi1sPvBNMyVFFk6RhnliVEKm4voNF5kYyFnsa1j0Yc//lt4LcE1vC0s2oyew9x2EXWF3POhk
GYdpwbHjGc8j24D2XLhD6jv4IVenHMHZ7Z3BJj/dH8QeoQCEeT7vd3qnOMlZx87ehRfW9blorgzK
XvCvIdlP3578ILmFAI0R0+2NUHxRQBdRO+vGLdqGpw3YtJHSVGnBu5jjxR4zsDipRNyo/S/M+w5e
Zfbppg8361ALodrEyvIXijoxBfgxNSUDlC9YMQcS5a2ebgaVYdDCnXWFQn0sCM1NU31A0aJNT86V
xmJLWPwoMzMmM2ensgvljOQBAEJiKt5z0Do+a2hgKXKZOONQDpn6fm+kE3y/5MqgBV2/GvA29CcM
TbCT6APDOIFwFCGrETmgo4KUDovseulcXyFT9xQnxtAOFiehgOLSoCyeoJXlA8nBEXWK3CpRpGOl
txYhMUFAwKE2NYnTbzBBD91YbFEoQZYmrp4ySEyBnzICZ9zQGCGIxbgB7wdrfTMufMVpbOEvKG0n
r4VDNPHgpuN9ptzzwh+l/7UOsXAJXkFQ4WfpeqNY9IDwNJMfjFI1lJ0HkoBBY9y2X32T1Ct2jkQX
66q2lsGbAyQx757kptiH7sQCF4JZeMBCilYt/injN0V4xGuiUI5J74PeC303msFHoaHJ/i5oFcy6
l5anPBOXB0nprwDCUGiiNFo5ve87+RxC1219gRYcwtXPpoOUoPUFucLPbpHPIJnTCS86+iVTex1m
8TtAhxY9hTqoZ+jcpif5bo55RqTtlVF6CXQ9+eFhG0LyWBJ9PENkePY6VUCtxmP+/J8/smQoiOEM
C9MoE5wf5S7iIoGMWoCOrfgx4w9pzLDudiPj71dxOQFCBtPo9Oczd5S0IBV1Q/z9FQq1GLrFHHXk
6Pzb+houdBcCBo27yJSgTgesa5ip4UPOZOjFxMHDNFcfOby46T1L8TwwOp/l0SpaQ9WPtVk8yZJR
myYx5NwZWa5xyVwFc+YIOybuf7oTtfZzIRwIzC2y31mkHOuB2wwNYXVK316LYCnCfzDZq6AwRmcZ
6zgVirgukIQbDPmJ37QW/5Ls3aN6kkuzNtRT8pmaySHes5Tnvrh2rs8ykMGewoN7AuNVdI/0yPMN
l/NwwJ2ijL7B4Xn9R0C74QHj/xNTcVyjl7+eeIuDTKwuWR9DKGhMhFK0hCDI7kH3gBjbi6sA4kt6
pVgiWI3sripbdMgrTZIa4PTwMMxeRP6TqzbVUzdm+HYiH2lb4oas+3jaGDf2oNcbRGLIZ2Is53rj
FE0SK1JYotIuecjN5Gpjx3osmCqnaUZBkuNQxgjRY+jRIM5itTPezsgicMNIEN5CKHjdjkEIbow+
8xKHP9yRH+5P0ciPHHLUuintwEP+1iJFvcUEemrsk7N0B94WRjhy6+Ou8L8uv9nx5AQQtPE68LP4
j6cc3GDTuq9ywgitFk/Ft5Vf8cQMBYQFbShPQhha9RCB0aOEEqfwvO4Clo4E5nTRYQtKn4ln/fpD
NhX48XOxnYaA8nvSyCdfFzeKO+KKzgyNcxkX9G0ch35hDFCDLxv0ojdMZSDK4DyhgUkYf4J8ODGI
z6i1LyIg34woS5muBdpzuhkhxJ9CAFVxdAnTdiVDwmBxyWYIVKg4FOgwAcc2ygfZpXXBLPnIhwc9
Ah0La2b/9o7DaumT+iqyXeB5odxz47YlBLA6bPPxDuMAfLF1fTvtDBkUuMxO8+k9TR/pGdgNgTsi
mzKdxsHKwkrIqRs2SWFrYAz1tork9KKVVeckwHT9VgOJx/ouXJDXvbKUHoZzuWSaaQR4cVdd+N7g
nnVzsLvNZ3ySrRMY3XxL3bwKW8Pb5YaAgRbwNBmpCV4zO0FnLuPnLB28+VKQ60OBsWV0fE3rzhfH
EhVNfev5DA+y5EDnEFR2I/d11xWm6b8mtpp+R9DyOFpdjcqiw2lmxaT1XTwWYGQRka/CZqJTR30a
RVKKLlLTy52qvufHNxJuteo8YASv/q2Ju1j6kXNgN04jM+N/VvI/Tjri0CPBLqvocMeDgDqWbqF4
YSPC3gRyqND/MFrC8JZLFqI7Hw3A4IvGJBKFwI95HhFlapEVoQiTnEB3ydgWC/k3GIEyFljQIKkg
0uexLDi+cCMMzEBnwFUOyfAg6FsuOnm1nSmWp0dGUaHRDf9llA+XHMEMmD6bkdp6ddsCGMNqOrcR
xI+wvhOG5yrfC/+8h//KSPoohgNcUT4ZmYPkuxp+5iPZc35grZ94lkX0ESvSWBmmYS5fFA1lPMfp
AS8RV/ng6y0anRloSwd6vn7UaWvQtldF/GQTeq/UH1W9D7v3dYOWbgXIzfCTeh2G2ekXQZ7LZVnU
UA/RXAktK2XwO2jB69hl42D7vTfakJVlcSsuLeKUpkOBFV3voD289lM954uBPjXiJdFjXYOM3uT4
50wwBh2kW0/r9i0sIej7wQUPSnjwOdLE5FLTChmnAKvWkfglkvKU18roxGowMI7ZgmucyE9QYcTD
biLiubbK4108fKECaQZpYAhDcOdl9xhmuuOEfJ+Ldz4vOpqM8Hjdvpvvh7Q6CnMa4kmM4YDT9Bo1
E12CpvIU5xf9X1nzXnyxyQS7tPH2yHvv1tFuvhyFNv35LLRDeBQqTQG0tthxwnNY7uXOv4xlB9qF
0BC1gOEcWdZRa5omYxsGJfDiqncSVbzPlQo6RbEd1OFdn4FxcN2+mwD52j66T0yrSayqQQb7hBp5
zqey+lOonz1rNuw2pUbhUMmGWnODME+BU+vkRxWFvlGGKXeAvviRJAm0lfteAV11D70ECF3YNWn/
cHUeMdwLy1rKmVWBNgjCZG3JOUSzcrTENhjl6ZmU54ufEUII2J9Ih4JS+XrbQCkhIfqAz+jnp6Rw
+ugCV20o5avPqsAvbtAZknSN1HGqno49kHTygkISiBFTdFuBy72JNMPrWGd+cQVBc4p0OHhAkI64
hpO4Lq4DsNqZdQGkQLASHPB6JCcFU9P/YmvOoKafMjt6YRnlfC4CKleFRw2sdKGMTGSn7EqZJWt5
4zOn3TmDonxKFXJpSmosouTpF5DJove9+ZC0imHR8imY4VDeJJRQje/8vMIAqi2OVgoeMeLnVoq9
UcRPmMVOINKFiWxWqMD6apRXiVS/b7ISS1mISA4RPTPiskEPfGZ1qcxyKbfDmV+rCWYaAWIk08Je
f7giyfKJILKC8E7/O84FEw1TZ633dnUSvLlpgmxj1fwJQQoS6enR13j0i1RWWLgWSsWvEuZm1zfS
hHf1YLr+PXQdveXUNO+ar1UHMRNfmprUGrGvgH3F4RQLHD151f0LT4PbF7UD5F1w7VM7istiWezT
El+azyBTkaq2lA3WmJcWrhTGO/c2hQ8D52DUtopbLtNAtV1hJOUgtgcwOUrBsUusTH0G1Wmsv/oo
Hqyv6W1GksKkPnJSjDVGBoEpCfs0OCc1FjK36vAxQpjYWFJ28vhtFNoVyOvq06BthW7v1w9qgPjq
EHisjs+lEzxbAlpYj+MgByPG+DmV7P3ooupTIdEm791/+jr6shqdiGjdnoSvKfcnINQWgwwwoYqW
DCV9R77vsr6yS1cH8iF/ISi3p3ui4mL6BgsbVkYlHSpc/iN3L0QvLs9IwbCgqE2q6PWk4IqDUUIm
0E8uFVc4uQoC+hQPW8bKLX+gb7OoPVpXvpvE6Acy4YjAA295HJr5JIZ4yzLIRGGOdCNS/pRBUa9r
QcXh1EUVellCH2T+7iEXU8YnWrpzwWT4F4aypQzizC3GqjLH9NSXTwpXvVXpXRbXjoKUiA+acEaU
tnhxzBGp0zZCxowPayA2Kahus63+G8aJd0Nu7APOHMEa1f5zwlI4lUk67YuqGZSl1168RhxaNz3W
kvfqY4h2LU7t7Li+wwhyLTIY4W+7bqdzNQOjopg89lJPDmBfkIt2D8JeP0EzdV6abu60nmAILcZK
XjL9gmlXyP82ghGzOCmW13j2G6iz7aVjjGwxDFYUQ3d/9NIDyBaTGoIFuMEgu9GVhiadK/V9/bwz
cakDD/kWX0WBAKcQfUGoPPDtJQOrCHFyMAhzcWLkCiifJEtAZLAOvXhcZhZTxyVNWi5MByDnqArw
7X5U+k3LetFMn46+fVEqgrNE4IQcKRX5cx00BTivqUwy8hYYE/Bqqpu3dUO+4uk1ECqw7/SyVvW+
rkxBP4NRrSavur4puWMi3YGl0SxedbKp6jst+1XrjEVcdAYz+6hzwhWRxLU6oMW4BiUjb4ygTfEx
0gAaYUXf5pzKqqosxTOQHpMhJI6iKrhOr0+mnKch741A5PKnoT3VuqEGjpt3RiwWRlNv2ePfNy3p
0/H8RqRv11YjcTWkQGzVTU1sJbsfohGDcZmV+hODEeZSc9TGWNMqi/tThGITWjfReESP2mK8J0rl
HiW/jDtW/SVyT6m3W985i7vzG4Ku3XtNWmTTKJNZQBgJ+gxWF7MI/xhW0G1EieB2XDxZIaOcX0aZ
5Q0H3/+9bsdyDChBqGgSuIL6GrUNeU+IA04DShz57/j/G6HUtqWa26E7gudc3HTKJUV9CYEvixN5
8QTMoCnnPZZJMqKBAdDCS977hh63Rhc0u8Z9F7sfVcFSO1zc/zO8acFnD8MCbQth104Lqo8bcew3
4LS384wYid6evULZ8BP3QsziXWWZSfnppG97kZ9gic69cO5HGxc+GDAHJxN/CG1idyRnvRcXtw4K
7V9z7WjRpT5q40uJXo9Y2YAMDiE9lCPzUwD2ME0b70LhORCGbQ9FPkMdghxxNpppde6Vj3RDq9xN
prBGShdPy0S4LaAzCqztlOeR0LPehLJWmmPRb2LSPPS+yDiQizHpXwiFp6b62hwP0tEHhNgYnXyH
x0sYbTQJo9iMgHTpTYzg5v9swdvhehdxjawmeq8ixIBcQYAWvwbVK4ygbFNmyW75M35DUbcTpuqz
gJ8+Y1tvW+Wida+1wLoU/h8H8A1C7ZVUqUd+qGGPmnjI5kEvAU24UbwPXBSrUhvD5cTD87dijbIw
ganjj/mCJocYJqzja3BYox1CBMXUtsX0DsREBmUrFneFygjBWUtK+QBIUEZayAE0JZaKxnXX26hV
ywi7F0EwmQ0+cfyDFs3rLSKmcdJr03dL0ZzRB/lGGhQblD3muu9e3PIzGMqxFEQZtFABDNLsRpN/
lJi18jJ0rYWO6/YMsMVtPwOjYj5Br9WsHABWDKkxxHd5K5mD97PKWKUcFtDkTmdeWvGEEm8kAAXp
fdhtBBilahAdZ1TcWN+IcklyjgsgCrEReBX5Dy959PnBSYrqcf0bLcOg0RqjsxgLo8nNijzzk2qE
WxIwDNiJA/LYjz3Ydv43FMpRpFFeeih9lGZfy1tB958gcrgJU53xTF68yTCC/l9jKFfRBGrsNZoO
H4t3/+hvJDe15WBb4zlZeNbIer2y1o5yEJCA7KQmAxwGGn1i5qQ1woDVCsCyiTqrSNb4utJj6RJ0
rVkl0f0QehfJzyDWRrtGn2WFCahOtMV4bJ7Wv9ri+VVEtOWgMw/8BJR9ZVHFtaK7gJYPiI57obTE
2hJ9kxf+TSoT7Ad/oSgrqxhDJ2kOKEFsjqI3QELtoU9QfuMb76Mt452IAmaXQ2Zo3cTFTzjDpVyU
xEd9G0YcYh/sjgYsRWi99vqOkchc/IYzFMo3iRFIt8XJOk2y6vghBzuKgEI6qL/zUreZrR2LHmoG
R3mosWkbXUhgVOzZLRLBbb4Rqx+S0jAWj4VDuSgh7lqt4GEWKWqjn6LGIkDyOXpsspAVMU5Ry81D
+K9NAh0+QQg2cQMNWLr/HHQ7HzyUEcQWGnPsXCOOHkf9T88/ZRJrYvJ2HH16Is6AqXCq55RYGRMA
B5WGpvU/lat7jtZDbAqurIi4TZI/tu1g6K1mdQhW8xbsHdDyIiI4rVv1AUTr90PCsyo761sKhfHr
WyitVQl1d3zjOnyu24OsXerM34fxi6L8iEqWHt70JW9XH/Pq0DXC/Cg9sC4KQ56XMZxQGfMGlEHa
rDcCsTJSYdenP4cYLcL+v7nPv0ZyoHKAGT7KI/SRS0hQwrnigY6ZK7uq3yvxd8FiSV7OsMxwKA/A
NUMYVi5MU8FtkO6SAER6v+Jym7SXQdgIZNfnn2XzXMQXjM1Y695nOUWGtwCPwimSHnTPhtRwft11
2FxlbcvlYWxsEGwbYnaXZ3u9tkLVaIrS8EA4sg48ee7b7/kX92uycRbDpN5YDG0Eo0eBGDE6+t2e
dWAXUyvfptETmEPL1XEsAEJL0XwPK3J1qyCSxTRkBNGkoXGUwYm9f9wX/3Vcvy2jzoWapuhybrFt
ZE7Fp2texjLerC/e8p3xDUFFGbISNBUPEQBTz04lhESD7EnF9b8OsnzivkGouxcMwxo3gIXZRI3P
kLhdNfEUENGo8MGU/qGO9iO3XYdkbQrqxMUdn6QNAWTqoodZjfdulv5Yh1i+Mb6tog6bIrpoytAQ
1BZoJU7LU+pmm0Y5BWCj+jdA3/EE9Y0gZtW5kgj3KKmYBE9CzySpZrd9amSa9LqOteiKZx6Eut0l
rSC1Mm05EB/FCnrIopcKFehGcxoP42isCdHFNZzBUbe7klcCFKAA5yW/i+BOys1CO6cywzUtboYZ
CnW3Qw5UwcgWUNpo3Mly8yk0hBGtrxuCsuP1FRbzoZ6nASCCorR8RCecaJTcfVw4699n8bxqUxlG
4CVJp2VCwMFN6jDB9CHpsxMniScl4V+UUn1Yh1l25jMcanNjhiRqXBF+QexeUcoSRDsMHFEwatmz
+RJycVsw4vlgNmXgTnv5xpnPcKn9RwauqppxukTQUlW2xd4dRQOPR8tNeyONStvXf1ap/yuHzExe
qEbaVEdVBand+u9Y/Jyzn0HtS9EdU7Grp4gkbva5lB8qNHUlfW8QjjXCPFm0ZjG1ORNdzju8vkqz
ST5lbJwyxOMObcXdK2hbGV6RYdYNK34VuSkacXHcSsfzAxNY+mDyEsMzLjqR6e4C5xhIcjTqI0pS
r4Rqh01aDBup+o1OnRxDkgFvyfVzyVeM0714u8zQqG+lN2pUqz2+Fd/9IOWz0h6I/tK5PmYWDmnu
DHXDOIMsQOqLRZXLSVDpgXlpaHiKmXInAcMXZXaXiLas2CIrHbTov74tpBuWZd+HTBHxceg10CIg
0zCG9dP6hl9uFZlhUE8Dt0K7T9rDKD7mL3rQ6ZOcZ4vhVtJaQtzfFV145uvqVyl2o6lK43PljjtO
c5E/DM5BObG7lXFoZ7HoQiId9DLdkIFRXIc0L+OXkoUDM6lJTo178iRPTrlal6v5BCJGZiyirF95
G8x7YTgqy7ckxFRmEe39tt5IeQRGTXiqsNv1tc5KAt0SD2CtJkk+GeTp6K/9CsVnUaeXQ1+4mb7J
YIJiFmOgpvqG/0GjmHonV0Ztv/Mftck/cMd0Uz+DNSa+cMdhs74WS7fB/EdMG2f2I2oRTB45h6Uo
QIXZd4KTSaYiqgxnuIQC4qn/Hmd9+iAzFBdjhpAvxtYI+XHPoW4U59KdV0DP+59bM8eh4hyIpYZ5
qOIgI4u7Fd3MLlTMHkisJPyydwLDkcqjOqvQvEEYtcvQ1gZzVOW5VUajSqymxmDmYIO9hVdYs/DL
VymGtqGQAz5UdLVfL5/Xqb0bSdgpcWTG6mBkzTFBDRgyE71/6lLIK4YGV4PCSGaclEW3MQOmdocX
6FycoWHDHNRiA8XVTceS3Vq8T2YI9FH0ExmhFJay1xACj06uQApT3WYQm17fGouXJLgCMW0DOT0k
8K7XELRiep912Bqp/yAXdoCGCx5RqWRjPpoBtbjbZ1DUqrk9afk0naCKiyR0hlLxIHcOGXcIC4Va
OWiCQ71mytVxwVFHY0CAbk8mee3iRYXmZnAYqyKa/ykQiFlzhVjh8wggU/aC4wC5DR5UPtVZj+0w
io1CZNz8t4zOk1ucJnqQYVVl6Chdf6g8bqMkUgFZp0Z0kh+Ge+WpuiP3rsNbkzAZZvzbnfcHQd36
Blk61DNcOrIhZZSGwtcbadxpqi2jcTa8J96hEawhZJS1bgdmr42k6wxQ4I1aBMK4Kze64dmqZ3jw
/xCQvU/2CcTY9NF45Y34uXAgTl4bUE7lGM+NpfMwN5dcLzOKyGKgSNg+Y+804WEYkFt+0kpLEX6u
r+ti4XCORJ08OdFT0nlAIuEBLrkZGkvkD7KMzhJxWypOAY3sgjXPd8uJRq0wdQg1rfVIy2GFKyM7
jQjzMRVq9B4keAz/tX52Hw61aGCmxfrp2h6rui2yNhN1bsgYBXwbwmODJM9xn5T78LWyVDuwUYXb
ePigl9DSLIjL7+SHwuJ+1GCt2FRvOXZ3blZbhE06qETD3VZ8Lx3+wh0C1jtpybVPhAYQcCQQVKEH
jTHtNUbQu8cd1t+5QQ/aBta1teSg5lEW9d3LNKljfsDlkbqGDHYVLtm4zEGFxYTlHIX6zmUsB9I4
XVEJHDr06dT4BKYJyf8UG/RSxBy0VOyCfx75Tac78sDb67ubZeR0v80iGwlVXTQuAl7ILh2HUUO0
DyYpq8i6GAHMraTfQ3XCQQ8E+wnph1Jzquo4di8KB3H5+K0Kn/lsKxe7YnxYN27pcp6jUu8iLu/R
753AOKng9tGoHrr4D6hoX6uB+1xHYi0j5fTLls/SFKzvpjrcy8Lz0D7W7p//CYJ+AoVN3KSqB2NI
NJokIKB9HZ0xTq11GNanouc1R0335aabFg2sbMg+INBotF1Jzq1sd8JnKBwyweKVZLeOy1hBOsT2
/L4VeB+wnvxWIoXdCheZvK5jLHu1v+8mOg6VNXATJDm+UtChmbQFHVfHvWladyhl8hFqj5UWbNcR
l73UNyJ1ugc9KmPJBWJZnFweIW4CiRHGxb+IASFZDGxiEPqm+yqttEroJg9CGv8u0zukgnQpa36t
W7K4doKkaxLIzTSZXjse3U4Q3phQIKo8cMYAuad4sAgnQqLo7CFx/r/hUSuXeOMQgZwIHqN4KKWz
GznRcAy198S99GDlWQdb3Hwz46Y/n3lBlQ/CiFcANrSQR5d2ZVSBBYDRPb7ojWYglKuNvLZDeR8g
blfYILgy+UBHrkE7o6mFse1YH4tyt4qXhiTiAQVOU1FHe45djx9D/yiSA1czquGLa/edBqCLiWpd
DXnsIlBRwQA9dHtBs4KCxTewHHDOUKjtkEp45aNlFOJ5J/9cbsct6u275JRDuSo0UEPJjMASd6nJ
nRKHT4z4pNmE8f1uSXemkGz2G6hdUjcSSGIiHIH21xnqR94L+hc/356IDEW/wmpNeaOaozm8anZj
ivtRNmtHYvyGrwcLnSud/wZqEyEP3CeVh3VowFdhJZ0pP/SHatNuw4/il38RQdxpo3Av2OsHZDkc
ndlO7ag4JYNSFcCFSJbGGci1HOot+XQ/G9FANZx3iFF8oK/jnKNxXrUTVv1x8fDM8KcdPzuhriRF
kR4AX3486aDoeHWPXWjj2/MORNgemoP7QO5AM+N9rBvOwqUu9lCpcllJ8c1BZh4gPyKdRs5mivsy
UL6eIDPr1AjzCL0I64LyI3QPEIuIwtYYC8bbdPqxK5vn6+qfwRC5csVQnxYRpMCxr/4W8YaALIXB
i39Gn8ezhkeOmtUevOiMvj/dFwvGDFVKx9JvB6A2+SfnSlYcgXYmBsHdk4IcaVA561/sxh+BynlK
jIL8Cx3mOj3uP+a6EvEcyNrDrLIgp9qom5wUjPPwVWW6WsqJMJpMrSSo9uMJQj0OIErp+ckkEAjK
2sGWTiBW3olWekARHA+jER7Bt3rTyFITtcN0Y/3cm5q9X7f0NmNN/QjKKQYqSCKkSehx2IDVFZro
H/rBtapTsMt2+gnEWZ/R7yMxonNuaYzQ+ibooKApX4ghH7+MyklpTxmMHgyTYse4w27dLQUxHZrZ
vhGLUmu1SVgb1EjI1Eg/foSO8v5L3mvncQtR9Et9DH4kl+ypvhs/UKj1JFOwXcbrf/Jra9+Z8nvq
iMCUF/EjQGJbhPch7wjiNkmOGRRCGF+TtaSUi/NiPoXmE6BUI37HTJXSG/lH8nxsX7g/2lZCk4Ct
3q9jLkJCVRziTqB1RQx5vcRR2qeDNkysKQKYkBvdzH1G2LjAOvlFD/QXgv6KQcCn3AiILLaEMwYe
kk1tcYZ6fkI7zC/MVP9Rnl5Lg9PN0k42hdXlhgYGaif4UO6aQ8gxVvnG02JTKWAtksDaJUGXhCry
RF2o5mIuQllG2JNun0r2oP3JZFZMvmA2QnGQAuLfEE+7aQWS46QZAl7H5g2DzNEbr92maCoYDTWV
Fc9SdV87BXzi33m632RWmSXFXdfF8WMwisE+TkiSbVyoB4RGUSDJSxQ3fiScVhxJ2EPFm0h9ARot
Gbq4VddVrhFmYN60lSAYCPg9A/kRjHYhWgYrouzCqkLDDhcLHOuxeHOhQAYI0/N4FYC9CBoolBd0
h8hzyxJWipHM20OXuqZUVdyuqyfAogYRMumkjTw03Qal7H88GDjBayrIkzB6xaOt7Hr7JmrXBVGO
uywgpHBqNfLetEHMkbApWWOmt7cKoCb+GNS6QHmlUJb2eiiEaQgljLhBd6AqpMHOzxUNudy+Y2zR
JSh8uUkmThcJsv3XVoW5yGVdDD5nf8irQ6Yp+YWEtfah5WLQM7Bui3iYdlQw7gweKgKWHJpIssfw
bFflBa4pM33Sz9m2t2TBamJoIFWhER0xKuFER2+jWbId23BEr+mGlbleMPjqN1COT4iauvM6/IY2
PMryi6++RyClW/d0LAxqUYeI95pMA8aYnt3mXPpOGDyuQ9w606ulpBPwZT9WNTcCQhoHRxDiLWIe
659DgMcIk9n4Bwx3k5WzK1HtpLQA2zeeOWDgDBT1vksjhhW3Ccmv+ddvDMphtzWYNmsOGIUd+3Z4
nzxrR35HPFvY6xvfEHJjZH2cpZWbm0Wd4ypQfTC9ATIeS0MHQ23LCHxv234po6gt5iGRnHETQnlU
H32TlKhWyA+SpRiJ01kVHm/aWd2nJs96r01/8XX8ME0Tf68mte848FnpvV+CWvAS3099BKb2Lh/I
fWBqO9VGR42jvwgv7ck1WS1fi8gSAWslal8CiKiu94oit9BKKoCsZIEhpU/hW6ZGhtxbKPjy/cf6
xly4CEBmAKbdScIFgTcFBveix01ZQxRDOA/txJOEXjnP7BVo7G0GF7OOrBGDpQONpcW4NrprIHFP
OeQm9DM9z6A7nCL04/t9Ev7E8Pa6VbfBAhBmGNO+nR23Uiw5UO8Cg0uN4E9bvfKeFfqsA3fTWjvV
4ZG8AxMNNApRzLhGqeRaI7LUp6b7zO/zR2XaFsQpNFR3BsYzeuEzXUFRBvkdcfuSA50PRkA4JTQS
/1EBIaWvG4KCJKhZjIwq3cIK4miBNVXWQCgn0NOLsdzq6BIGDX6enwuxMyIJmV20ROWsnphFIHA9
obdDxAg43dLgEaVQ06hF5QRz9UMgGDpIpUFYYFdS8bC+Kxa8FY/K7n+h6Me6m0sZP9aAGiYCpio9
D03+vg6xsLmxIyZ9V/A76zdv2EJKENPlgOhaz0pc8T5CvsmPWM0zS74elXGolIoTtS2sut56Dfoj
Oi8eEoxdOM34EMQHLnzxyE6GLkeAnoziMPZmF97l8T2In9ZtvE3pTRqSIr6VDAIiEcH4NbhSy2rk
u1JikgvKasgoHbWdHW2iDXKvgzE4+oXDOxaaKY3xzG1cxtle+orI5/GoH+INT+inD89xahtEcmIK
mENNGhyJwFk3cOkjYsB9agFA1wZoyK7tkxs5cxU8LUAW8iJn+5FcmKHiLSHJtIYSqKuR8wCDNa0C
JwXtoCSCgrepfIg6SzdSpzX6S3AaLzWaGzjnJ9kW23W7yNJZA0k2VE40KJ7cDBmOuZzVcgHDEqMy
mv1bZdehgaERELo1RmKcW4ts9Ds0MN252xJSM7vEjCAtZHim57B+zG1iclqB2Y8h16scjUmZxxV+
DBoeBN1A2sw10XNg1Pehg+ck/6Y+QLwaD6TAvPtkLMT0d1OX+xU25bkbzEIIoH6A8tVb9GfYW4Jn
F4Z037z/0j7HTb9FD8i2OyqqEV7UTZYZgsnkt1rcZDPzp20+u6KaQgrzcvoWma0/im+tgaLWSd5g
05m9zZ0u5JIz8v23/RDQA4dLwjsaW1sEoTQFicu+88oMSrP1BnS/g12dkPc6V5Ud3fcMsAXzple6
BnnNSYWclrkcvCgrxxIF8S7a8glnjOM2gJjp+ndccAXQ60O7DrwgQmv6AtbkrAhyTcAWGgQTU4Ng
HGYg3KbtEa5Pw9m4BBGyQLb7es1cqGpVaaZCQOeu2vivUme4R9IY/ON99ObbXrhFQqIy1s1aOhpX
oNM5nu0NwvlJqiUA7cxq420FQ0P8u63e81f1RLbkDI6b0vFPyUGYVAoY4AuhBrSjQYGKfkaFIP67
Blf1sc/dRINohuVuilO40/aeZPQf5B5h4SV9CSx5F7xHr8FjuKnf18EXHBRIbCH/pKJbDtDUKEJS
QOfAd33EhunpP6RdV4/cuNL9RQKUqPCq0GlyHs8LYY9t5Swq/frv0PfedTdbaGL228ViHwy4mmSp
WKw6dQ6Nb5PmxnZ/j7okDq64DWeEt0DdbKHI8+d+O9peJ0vKPisxtjg2r5r5buVf933UGQzUsh2A
fM9KDmXH+hkk2yVojxpvzAK9vMM07eWdWjklvA8MeD4IegzchaenpOfUtMaBP/YwHFc8j862skFt
uFfJIwXjoiLttK5FD1ANIn5AIxOzh+L4RlIMM2h/59Lv++0Ygq7ruzsEpZeCfV32Alr76k5sCR+A
AoSQHrewhcnj4ra4cX7GGytgG32j3/nggL9Rf6iyl+aKV5zYFFIqrWqg/arBZhXGkASpcEXGQYZw
bNzEt713cCLZZ74SI08s8ofgkR8qqoahZwZBQhsX8Kf6mkV+78372esCN6RPmp8f2F6mQMKXIVx9
J0YFxxk7vQJTJF+m+7QoVxhbGi3f6AuvBMTyso+uZanHtsTCSlUMxOon2MIzrAshkoRes28+lVdp
cG8/dE9RcNng6oaCPQFeigCiiTVi0G6WiGoqgiWb/QXXTWo+N4DefdEKV+ThTGMYDwEJoEgQrapU
XfBIAYSvz0BLHdQaBmNlrGZnSxGMCL7R1CDSoBOMEAqlLOgDG+W2kwWqM5fnoj8QTzHwDMdElvjI
U7VxsqYJqj+pDmc3gjGqJS5wFtD/WIAN6N1wcRGhat+zugb7OUjnpsYNyiZw3EctB3jix5ePBBkA
xESAirdV3RRv6aqt8Y6soZKECfi8mTDB8RZ9+VkAqRcTJEmailPHA0RYi9JVMWltEJ+XsfFgsCEg
pbbVI0kcWjn4Eyv6aVCY85GylHIrRrbHXO9WS9idYXfbr++YyRnX0FMxUYYXwsAwoShvLeBWH3Jy
3U/GjW1jJrhg/8IMQY1YB9YTTL1iT3deFN1qCdriHWSukdBwkWhFxrrNv4WTkIaDgbocbkHIKUMd
Rbgt9KopUdG3oKZMyGZ0kxBU+9sxsoIuTx8nZQziWFb5Prt+BZPCZZE6GOCbehuE+4kJYHqY1N8j
2gfZhIpdvjHbLfQ5Lx/YWdxG1RgNDKShEKyCUKXg4vZSWTXp0VF1nA5JNZ4mYw2Oh3prLc7jQAtJ
jnSOJuT2kPGisAXWBVS3Tv0wpgajrIBOx0ibLcvD2joU7rYCDN9+ybJXTXuI43c3knTG11aJuSjT
REkDyZMozIWsakyKFsVWoz1EsV9NvdclV90EeedBUuFdCU3o7iHP1rneGB5FpwvUyyxfmgqmkATv
C4NeszzD7Gvzm7n9w+WzWzOlIyHE5BduDVxOp6ZM8NKPZIC3EGtQMTpesxsnnvvrumsUr4/mfxGp
IPCCaROw0li89XVqb9QBLKQ6PohWt0JMPHiOjXakrBCzdlZQcEKWi2IMBjqNUyuum83wHvQQKy2z
MTsT2R5QrQ+JlpuAT1SbuSzfL+/jukWDr43f7mIvr7HbIW8bh2M3yK98BjGf2XhL1HZe6mSbTgok
l9nj9+dRgtZNXV/ZMezVRfJbjXu/K6fDBEV1DKc8WK0sX1oJ/eC9/7s84ROf8c5s8gwb6pTjplae
NYtsKpl29KoRvH7ArsdJRUU4aFnNLpR7sYYp0/eN8dADHWxp2dfvfVs/siLsXFSwNks5lmeK9Y3a
0nfWNzfG8hklrQQJsbYeNFsRFHG/gNtc8HVjAW/Iks6IxMNjPrp+pCheLAu+KzfMnykkDf+gYy5e
/WZqzi2FsB7GCLUgVt/U5I2iy1rS7qFJvhe2JF6smgPvqmOoINGCPPCp381TrKpmzW/NpT7Y2XVu
/GwBPbV+1WO0H4yny1/VShZoQ6oGSQASG+yiEOlbdWRqNyDjyFz3UwHJqlEmkhfxWgBEemag5YM0
7WyaCx+RauodYi3KOHuVlQEb5w/0NIBAJJJ7cs0fkKXZaC3xlr/Y0Eq0Bm84G7CV1N5hrtHL1R0f
gL+8ZeflW9yOx1aEy8Myk6J0Gyyoz83ip7IQ60Ano72HiOP8oimLvUN3pd4CtZKjOG93V2mNXjmo
NlL3TnfH4ckqQn0c9pd/1tpJYotd1G7A3HvGsMDyeinz2ESBz6X3RlLfT83LZQurB2lAmhsBBG8s
cZhRj0jpzi23kDRZchjUQku3k6GBcyqtCf3ex4OsUrpmEoU3qJxAMVOFC51+DLQ3DNoRBGFMTr6P
6tuSGQ81+umYAyg2l1d3XuMQjlX48NxkJjS24DwKFPbycWux0Fow2BB7VhpUjYHxnm0nu0fXvnag
mnBVQxDU1EVwp6ZErb0QIJvqtt8nlrFfEnZN82k3I5TRlh0ysw0uL1RmUtjTobJmWkYwCakqrzct
b3I+exrkEQ2BuiyTfxHP8L4kEI3CI/NssnKY58GMFMSzvky2zFbfS7U+VDV6srZ+08/gJSrs8PIK
17wGorkGF5eE1LYY1OJmmUjqIuWy0YAzF4CNi/LKrNBncYikFLeaKuN74/ETBvHfqYfqdpqRisFD
KVo3RjZiahJ2o02afU422FRuG/pk6xvpZPFqqIPHwGdMoI1E1qoYcNklMzkkrrM9rSzu2z7bUCmH
z1oWhOr6/8yIJFWdM0fQA4UZtY3CqH9V0LRoqk08L94g45dbOzYCMVmgw6CfdkYAHBFFS3UIyCLz
pwOUh52fbjPavtJPMcTMsu1lJ1n93o9ji3D1RSCLA2ALp2Ux4zZpHyvHrrysGrc5iTb6kn+bFgw1
FXfgMZLciGtnBwQEOhJInFEkE3zGboaSRil8JmtI5tXE/O32xQGd5UaSia3dCcCkIVT/hzNACGlJ
b5TVMinIj9j8rWrc2DNmmQjw6qkR6Edg+AWMEgZf7FGenLKpGAE94lKrs4dhI69KU1z1IMyW0sSd
YS4QofHWR4kHYYQTV5+aciplXsYFcD6r7x3t0LtGlN8g2awnD7KhrrWNh7RzPGvUs1uzJ/GjHuvs
ymFtLKnTnK8ZzzlEFvwSlFAcsQ1NjJGMNbIAH52McLS8mYJ4vSdeWT5edtLzzw+GHHSfTCDWMZcu
rNgYRsIMF5V+2l2X1scEeaO83OGpCkSZJK05d8pTU3zNR+cILcPaAE9iCVZMMO67oVshjZKlEDIj
gkMOhHSNxqFwBeafux+uMngZkSRCazaAZUJURL0Es3XC15U4Q6tOEeAyILwNrHzYFXa+MRRZkWTF
DKDXuNEcVBEMdPNP92vWkC7UGurNZWd/B9XI1qaIH1EdfTmnxbvjrx1RRMBQUA4bDTQKrAIiArWy
6ZQppESThMPV5biYyf5DVAFY0+lyFBcdnq6xsGszHXzVqRzPtarS65lM5mgl8EI8Eokq6nao9ADW
fWoqalp8w7kL0j5ojxRO6NgYnLlxqiRw2g+rjjeO1viLDEN+nvbwdh9ecijiYvRDJHeyki5OaQKr
Tp4/1237qte4pVVgVNSy84gCOZbIDS9/vitxQgNAzOKSuxaqkIKPDEaU5mxJKp/a6mYwfuTzuF2Q
a81ERp7P/6bTMigc8a8l0UvAwxF10wRLvfNCHBdXaKhQEi7TB8HMcR82svbBub8gFgMmg5K7bZ/j
nUlSg+QZvWo/a/sXlBSgEKCnQWnUMrGzFXeBBS71jsCPICjCZ8F5E0PbCdkcKgEHw0lBPB81Ie3i
DzqMPxdIE2Kmx9er8l5DRejyAcq2Vfgq8r6iwMpjW+Ou8ewRadxtOm4s/S2xnbBT3m1LcmOvegyY
ni0XoiTnORCzTUamLqt8zQKaKn6Y9DlQqTfYkrx17WsA7PO/dtBKOP0GW6jo1dTCwsA+gsr1m+ku
Pk19hbwX7pujyHj8zxMRDaaIiw+f32Ui84iNMeQ4ahEsG+tKBxmGEX29Madx4VbkjugC8LTqdEFT
k6PQwBC/akdXMeeMOcOsL1yvsetS8lWvLQa1YzAw/YkmYjMcHbVcyXUbwOeo9gi5l6ZUf7Jq4Wsm
LppaHFyKEQ0x0WGtmmUtRayaSFd6NSVXdkH6jTKnd7Gq3BWdSQ5UH681RTk4TrtX9OqlaZabWo+i
QCkRa7r4Hj0kE7nscKh0qCkryMgi1Rg2lz+QP3OAZz8Vqsq87YpsSIRwju0AEF0WV1A9tTa1VuzU
GAhYSw3qwfWTKcb8FfXV6TNaSJBqke8OX8YU81aBAVka1MpQMBPbBl1N0YGcIStXaYdosL2ofdQ1
ma74ebjjRlwNABUU822xZVbkRVPUc4RAgCBEO3Vr6XhalrvLu/mnKS7sJjiIdQLoFO6MM425LjeX
VHfxWU4bslFuf0xB8R18kmBlaTpvO3+2b48c9F5eXWd3rZe/PinP8aH+sAMpyPQ818aC8XbGy8/G
iImY1rO0KTUjw4KrKQtL9mLPfAyqn3YLyOnalgUzbR+1unU8ItW3XN1svDq5deRwoog70u7GSAhs
m6n7fZ56f6q1qzyWwZxXvmMs8a8ZMeMtW8hqM5hJKnSacuu2j5Nvlw905f7gzUkUIzC4RqBrexqV
nKZeskLBeVrto0lvh/LdAMhxenS6d9PcMSrJFVeqEdqJPR72j5L4foYW8pykFTR0gqq9zWZIFfmT
FozLwVQ+XMPrxxdlkHjtSkEUVnkBhHBAlStOdGVD7TagJocq/U7pt86DGla+/g3vISswg2I/bLPP
n5f3dc1Dji0K6zSQUxU1YIZozqh3s1EdpojcJcr7162gcQeALrDOKNIJt7/VuJyKrqjA0jiHbT/v
m7YLMEQmuYvXYigcRMNnD8wxWKX5ao9PzR2zCerUOLW7+HraDHvwZ/jaR3VtfmJUXtL6lFoT3F7V
VIoqOaz1G8x07qwt5LyuwHt+m3t4SMv0CdY+MsMFklpF5g0YgLCHY+rEDfJ5fGSgkDe6X3i7Xj6k
c7wY4v+xBf1092y7JkwtYAE0v/m+f9fBaKaitepZWpBdQ3jQ/4768df7dUC04MbRAabFa+ms7pdi
mHqwOsQo9VkjB0MPx1zmF9yLxdsAoAaM+Kl40CL1PV0ZJa1O22ms/HKf3jk3z9ZPfe/eLgf1KQt8
B0gxzMWBiC+4vKFr3xbAhRbCL9CFCF2C1WyOKwAAELOKNihby4sMVDhkZaNzxj0c27EZ7jhHTj+X
kR239YCgcVfN3hAgI6x85xn42mxr31TX7au1a67c/SIJHX+o/M539e/6hK+N1BilqQusT99+TDC8
3JXXI6LWxnhC/e9Xfd0A+zdAeBxgW3TO35RDyJiff5+D2SN7KRR+7Yo43gfhc7SU1IpUCz+n70Ky
s59AVHJlBXWoP9VV0G2m0A3MXXOd3GVvPkj5Lp/1qnGAwNDYhJfhBXl6CJHlVC5Knvg6rSuWb4sO
497jQxYHJf3VjkEhE+pd8WigzTAwhYcjhBHFrCIf2tZ0s772jUQF8hG81CM0M+4TJ/HyNMHog+RC
XPFlGyM5gHiAxxRjOXz9R06mzANpUA2q/KwER1DvfA4RUlVD//IsJG4+FHOBQePPApTjT+2UhlbT
OFH587tVDsuo92hJExmf8jl1BMwA04E+AzYQGbfwaaaxHVkFCIp968X5sK/7wAaqkt67iQeE7OSz
YDlANkq5cTZQY7vsKWth9sS28L02aTs3rIFt3e9+F6/tdX5vXBWN58BJ3RoUOgbosl/Ut8tm+d8q
fKwnVoWP1ckaOEwOq11xNQ2v1ZclHviOom4C74dglSpiFHWQcFeA41S+0oa1igZRBjjJs9ZdQ6dP
j7azbDhxLVc6MSjcVjUIcfq65gavrG1/rV3bV8uVGyq/umAOMAGnXnW7y1u48o2jUsMrUCh8cf6E
U98EppCMvQrftKvpwNxpi+6fZ7m/DfsH3pke1ewtCJQkymmr5wbqZRsdaRVvMuHcxqFsxgzPUqTw
/c6OxttCMYPL61r1SCxLA78Gzs8UH34mM+KK4F+IMACRbr7myT5Rb3pUMZjfDi86KIaWex0PwuR7
zrYDkitZ5ru2yuNfIBxmRiDb2ZQmvgm6KAfDZvqd2ZDPy+s8j5k6sH8I0JBNQMfI4D/iKIYVCqHR
1HU1hlye1BLN6EMPGifzTlEPpvnrsi3uC6ef26kt4dgAWVCqgsfnmX23zS04NNPpWktu3FRyePwv
OjUElMbR2QmRrDUyDd6BswOFW6jg/93Q7+1Edr/xy1M0w7EgGJMEehJp1OnezS6oQCeXx2W8Ivva
8TVIMmjJXVNVm8s7t7agI0t/qphHp0TaJUniQqvA7r7sChP8C24aLqP1eNnM2oJAkATIAPrpaLgJ
+5ZnWpMytJughFDc2W70Y2qTGxWlF4z8Se7OtQyNUzATdA9tzJuImweQfZEbEWzpaX3FWHS/zNbW
BhMiyhebLOt3qnGvYTo9b3TPnW517Qk6k9dRR8DP/KPNMsnS1x63x79H3OK+QZW7Y/g9C6Fv1aCF
ZqsdIFh9SLP4vkMjIQcg30a5AliE2JvKL3+HyCIwOIRXvI6sXIyj46DP2dgDJV92rldAdEvzwd8E
dkW/UPCo/3b5oFf8CToeKGkD2KxhbE/IKBYraueihsxXuUxQL9nO+fdlkARpmQ0hfBFaZblL4xpS
CKW30G05R0EjpUhacdmTlQguGzX1pGodVmJCa7f/pmDCOw/iNLy8XzIrQpSMa5f1JsNarNkvI6Dm
9qg/6s7zZSvrO4Y3ugGaHvQjhHjiaEtqww1rqFGDVMPcuRignV1JKFlfyj9GiFCbjyc2qkvLj165
Kc27wt6lsz8xCQjh/FqBO6OAjRFy8PAAU3saGpvSpulkY8OUDrSHY7+vjeaamXXuDbnujxrd6qOs
67C2fbwDgOk4pMmYJDu1mad21rpFWQPHDgWy2b2G2tXW7bWXy6fEz1qI+g7SOswwOhwDLcLXofCQ
QiyvgS9Y+s28YIqX/rhs4fye5GUuZFQgrQPnj9hMBEM901sD7wrbSYpgHGKwxsdjEWpd+THOKUNc
jApJ/Ds/sNO7mbvN0Q3Dm6bMrHA392AXcG5T+uJSjPk/VuX1pEug+CtNN2DSwCyEBq2LsrrJf8yR
MVfFiH+G0Qo/Tpx9Fb+pBvHTYvYtG5x5JcLR9KlG+RN1ZVnd+c7qkJtArQ2AByD+xO79gnSnd03k
x30SDO430wgpO4zmB1P9rx4hDKHMzocoEdbF2y2hmsG6Chlqzd4n6xtt9xF7bfXDIiOhOvfGE0Pi
tQXROJvkIzIDrX0Hd4I3TdvLKzlP8HUU1wCZQoHNwmuXf3VHZ9WZw1L1vYVcarpa+nur3CrxWxvt
mvGq1q+iTlJAXDuhY3OCH1agqWUtg7m8nv1Z3S9zu6XJhzLt+lSGtV21BaoHgP6BHAYA5nRpwwId
G8QTXPnqa++kO5MsD5XRhkrLPMBVJBnPeXji3JAcF+9ACxLkWqfWiNKnUcXvw3EsPNvejM4LrcPL
h3Ue3LkNTF+56OtBale4Qap0cOZqzJDNV7/I/Nik1/EMKKSkdLjmcxiIwrMPUGggLYR907SmKA2b
W9EeLJqg7P9weRmrwQhXB152f+KfsFVMbeqybtLar8rAql90+hmZd0a6L0C5n8lqrWtegG/0H2NC
MEJtN2Ysx4XoQCA4yfbEfiCk9mx138ne52sugOEFPE4Ah0fJVTiefnTGksTYuKYBO0a7dcEpTaD2
fHn3Vq1AVwcsLsgkcVedOlrcVgRd2rz2XeVhdmtPdx8VW6a1sOZpSFT+MSLsmtOMCiItjCz4OKt9
l3wu2kGFosrltaweDlr6yIpRMj7jVC3rurOzBGacjFwVYGjZoarQeWY0fdiQldQjWkg+oVWLBF1J
hDsVYwvCGcUkLolKcTfR4idPJDrbb5S9MtZBX20vL251D/8xBfjJ6UENZtl3aVXBHeZdl+0b8Fy6
BMmrxMyqPxyZET5Xi5KGsRFmaB5awzcWP9bJ6+WVrG4a+iQ2Glq2fQbDdtPYbAGir31dfxjSTU8O
qkuB1fQtGeB7dTEIPiomjBAdxHncGFxOo1FgMWOXbOrZ8FNg9ydzltzfq0dzZIb/+dGtlxejY6Xc
TMbAHJ5CfCucNcvrq38RSvlw6f+Wwzf2yA74+nJdy2CnJfHeYM5ruUT/5viPTAhfKorHUYmGCySd
o0cCVTr3bpkkCd368f9dhfDNdKbLGsIdudOyTQx9oWzbRCCrNCtvkBYOuLue5t/IVP+uR3zAgFp0
7BoTxlgZg7xu5CN6y1YhHxZzgt4uwmExoT/AUrA9D7tscf9/+ylmDZaNGeomgn2EV6Y/D+aWdrKK
v8TLiX7qFnoOHiqnho28dQM7hsag69kyTK7Ex8WJm8aqRqiOw4gWBW4fDs6G6AdbVrpa9Q3M+wJj
h1qPY/E/P/JwQ53jWJtgZaw/aek1czjkDxAH8G0QOF+OQis1W7jGkS3B1WNtTCZ7gC19q23YIbmt
bqsXdLl29uKBaAbJwz3b2V9+tXOjGI7CZuGCEglvY9Pu8MipEV7VZwMEmcUvWxbB+e8+c/kjEzwh
O9rDNMp7w6FYl1W+OuWPSfueuf7gPDmj7gEbLNnF1Q/syBp3ziNrNO5zLW+woBr0VJC5/1ZetZ59
o2yTwN0aPy9bW3ePv7snBFp7gBrfaOI13UIb2EhYEE8TSDa8kfyoyOtlW+f0cnj6HR+V4ItZP3Wk
i2FMnXdFqPrJq+lDqex2OLS7bO++KJ4bDmF/ULbGtn1MAggXXP4FsoMUHLSLokFtKmxt3JIdQAXD
9AZ9jK1mfNPrm0H/Fy+O4+UKYRnwv6yNTFjTS/MHRBYTD+Cnzdxq+8urWqmdnuzrH+DZkcdgEKoG
oBD72kdhS59JGdhAIi3pbmJBZe2qBHdovKOqLdlOvoAL34UI/Fy0KSY12Dl82mavg5vu3emZUG4T
4/ZuCjay1G/af/M4+ft5GEJsrujSxVEGo2xsNwXI1JrRB3+B3n0bC4j5jJLC8OpVcGROKHBiDqvJ
VB5eSoZBJRBdtH39mCu2ZFWyrRRCjK70ZBkKmFGrT5L6dX+wGUX1cReP/gzZW9n7QbYsIchEeR0r
kwF7dL6x+9uqetabp8tuyX/yJe8QQsvQ5HXjchPL+DTNP4xZkvWslrGOvq8zVLBDIysdYMCZ+tdl
Vh41N/VqLX4Af2Y4W+QqKe/qHLOIhSX74s4BlKdfnBBIWkdv1DSBaei2vhoFu07z6AqS34fcTA6t
q/oLZHAqzQrJpEruh/UYhizfxvOI05ydXg8luDuY0eMyShXTz9VPNY23cbFstIUGRZvegE5EUhNa
9RUkEBhVwqMZlCGnFg2MIk55yr84MoZWM4alZoL9TAbHX72KjswIH7bJnNZNZ+xpnwybwnH8dkzu
hkQPCuNX7MpoclYaYDjCo86rsCoLL7/ELFBxpR9K7HHZCmvf3LS7CGw5e9xAh3TytG/pXtaxXz2/
I7vCMq22NwYwTiDt66FcX2S+y7Y95AbUxdOrt2yQxOj1Xf3bYBbil0nSpdMVNJhp9aoAz+u8dVWw
dBtDdreupbO8Ig8WAMsGBYVwuROrI2wB+MqHvMR+UtwrfPwPaWvdDHEsc5W1aHlsS/j8oJpQVmqJ
b2DSs20cBWP1wJYdqjqhq3hQsQUHsPMv9vHYJP9JR3esWUR1kydYXpf/Lpwrhf2e+heQ5fox5NYu
B841D+GPa4iAAJmKDuGpqZYN/ZSDX8tfso1NwXnxoTvXdK42uh44kZSSby2WHZsTHLKobKNmHcw1
yIhsc5/Huqc4Dw5QRot77VRhXfxiliVZ5Kq7HC1S9Ms47+3a4EcIRNO0HSq8DgBYsWSUkGvB63h1
wsVqVJjh7lHH8qvxI1N9Nb7PZBTeaxcdr89Dgw9twzPtdzSJWGQ1iI+VU90ONX1EviC5cGQmhLu0
rJTaqfoW6UFNr9HZCZtO9lBc3Sg+iQryZ84hIzg4ikpNUjoIFAbGlrX4W6dOXipjXV39cP8xcjaZ
hEJY4nQTgp89zx9L/5y48T5BwXf60SlPaaI9OCDvvPw1rW4dAKFo6touRlmETKcEpMKhHU4nmz9a
9978OosFmmlHf79wNJNazoPCE8TEsnaOm9zFGRADUaWEdP43tQ+w7jrAKACLaBjCGVnxkIzgQcEZ
gcrCi2yl8BLWH5pY1j9bd4Z/DJlCaZTZU65nBIbUGk+K+u0/88KSkLoaAv6uRswrVORNdoKXLhD4
YATIPQe8O+wliSXPsBVgJU4IpNg4JgBrQOdwGk/R8dadAXBkf34A3wd9CKbP6gCqfbop9uVbtJ0O
5XYOsj318oMMAbway49sC8G1VLp+dgyscebTNFEe+3GRYLBsSvzFhZpUlu9GvJYuu/zKnQ82Q0xH
g+IfsPwzHFFJ0hjzbUBc59CiD8wB1F1eWwWK+3rZ0NrLEwh2EAABfss5MoSPKwMTmFVYLpCAhIXm
XGyVfNnQDIPs7bLrzV8ABdwSFNDS2bpOiQzlsLZOwKWANea0Evj/6cFaizqWYwrMkMkaKIDnehlq
Y+Z6LKt6Hx9RGagxKCMvr3klnmAgDdMBQCBgGlEEP+olK2eqoTmWU2jyuMuPcQb1wmUbK0BSiE4Y
vCr9R9xILLMPC+msgqFTZc3mfTEAlgVr/ZWjOeVBmWc8ryflHnUp+0pD/uHrS/od7BoAcFlD5iUR
xLPSrxP48Z8EMDvYgUCOIDai61lXi8nAugfySZqnLMoCCD1h12ePWq4kaK/EnxNjQlBlaAOrtQVj
UzQBuqSQ2detlnhKPP+4vNUrNxIsoZOKlw0eH+K3UjYoVrgd8rp2HjIoMCL9z5NECbRZ2TdzQjZt
7moeCON+9VP1fNn22irB5QTBBXTXkDsIgamMqdMDso4AaMf7MgI3UIkCHJPN58rM6MJnopXzUtlY
ItC6rV54Jou8UTaoufItYvgeVVhgc8CnbvPP5ig/HlzQZjILTEA4q/sa9PBxk28AoIGCMxDttgyx
vrImwILBGQW8Ncb9bSF9RI00N52JswCxOKza7tPoJ99SVEl/aNUM9HPg9jifMxwVb1PC60HmMqT1
ezko3qi19670hlqJKSj98XY+16aAqdPNsxOrIGYMmhXqlCR0mix9VK34fcmiNEzAMF7Q+jZLrbcK
N4k3LNYNjQqIvPYL1E5o4+6zjsgytbXz/DMNi80loFcVvsCC1FqyNKAAGIzYG9Ekz5Zb0vtaBrJQ
yWewkgcgl0Hbkr91VLStT1dfopASd1kKRZqRaTcpi6hPy34EV0lGR5CjKL0MOby235i//k9jG2BP
4eLQaKG0hgY9NzZMg6dCUnbb11UnK1Ct7SEBGgQfBbg4cbCnC1OXjrbV3GNh8VZXD0Mbxu5NqfhF
s42gSdrk21Y9WDUYWcxP6oSx+S1u95TdJ7Jq31oKZB3/EmGLszRKonRiIHR4xcTxErQ/mgA0HP4v
ts3w2tvH1+Q+DqGSvLNuZc+jtV2AWpLFaSkBdRUj7DDoTTdwT3KhbjC61eKVvaVBdbHVfEwvgF8O
2385sK6a5K8xFMjw5Yo1sniyI0w4F4U/TRB6PGDWDv99zGDLqGW9obUqJKZy/9oSoquZWENqmbA1
o6lWxNCUTMFs66vLbb8EhvEw42XbKuHlBZ4LvnB+5yOrQvyzQDFVdVMOIYki49nzZKc3ulZ1H5Q6
843TJ8adRi3yi46TU2+inoFqILdUuo9UbYC4T14Gy6JrmIZTJnXvakM7gMm5czDmYzAN7AeKq33G
XWSFYxJBv7EfU6SruW7UO5ol0UtcmnMeNEofbxI6kI/Ly1uLCPAYXuO0uQaScDGSZsGMlAN3VZAC
aGSHYbkkenUXiRnu9UKF2sL0GDJBTG/j9uJudHRnuWPezBq6IxiG1LbtpG2cLg5nakgOa9VFAD3T
QIwFVMvZvExErKEb/0imzG4+hMUYk9/K0LIM3FJ6Sjduwig4T5r+MUcItP0B0/maF2VF3AeXN/ZP
Qi4uGdpKYNqCkCXn0z9dMjhVB2IwgAOMDcrHdK8FyJ69KfzUAsgJbthDFBoHcH0pEDxzvPSQ7jEl
GRY7ZEX76WoOyy3zWPikXzdPpS97t6w8lrjw0/9+nMhzY2jVqCgcubAQjAsaT8zd40fG5na0b8pB
ApFeO/xjY4KPgUWcuArfCUjB6bo3Kq36SxsbCJcrSf7t8raf3TeoHOIhhhgI0BnYzQRH09ByTIqo
wteqGm/23D10yFy+bkIHjxdYWA3soAhvVKeRTeBtRt5VM8g+NBhSVCKpfs3ZQhB2jjdNCHZ1sdhW
wU/IemjjULvSQwdCjSAmBCn0pryloRr8vrwu2TEJgW5OlKxqMu6w0WNv7mttS2WUxiuMLKerEu5p
k4CBvRthw356T8JlPwTZh+7Hd9eaf7/s7ilE+TzzOtkYYbS5vLq1h97JhvLlH4Ugsrht1+gwzX7b
z8v7cPcDXYct6vSH+2I7geXMu2xwfTsR6zC5h4KYeDPqtYEHCcNlnJPfU3kPBj3pWNaqCTBYc04n
Gymz4OzMrdJkbJHMqmQGT67q4Q0dZrWM/nCF6gCnBqQ+px4GzFJkKddzlunsj2cklTfP5o+o/CxY
fq13CFFz/rPVbF8zU58U2W7B5EOUJfeXN/NcBoV/Dpwy5r9JsnB6Wa72Wmtw5wS2NMT8w5sK+b4N
AQ+w3+Qp6MeI+aS2Tu6panI1kUT5ZoM3uNCYFeKB+WXFRf5zUAYB6wm0EvAyOnUmFezimcET6dT4
1WvhCILUZtlZTBJq1m7nYzNCEICKRTNqNcxk1S1Ng5resBQnQCQDTOsHjNk+UCRBagnyRKfLYWOe
JV2TFX6U2elmABwmddPrdJ6fXfYWl/lNmzO/AWM3s5RNmS97or9LDnj1Rjr6CfzPjz5PTUvjqDDx
E+woiJ+d2ktjL/89h014pyve2xhETxrEb/bufhi9VHJD8fWd3dVo8GIYEORXmJc4NT5EXTGYBJll
bwIK+wpn86Zq2yY/i1HyzF1d5pElIQBiZB4jXDyHbXsSuNA/i0HUMEEJvql2CRv3NR0lh7t6kXDt
NVTSAM8S16ZE84ARG+SvGIacvCKb5qBlpoyAeS0UmfzVAQoR1HbOPog5MTEcXWIHmyDNXiYUmdUl
kPjISv8MWH8VUy0OuA/A6356TM3S22ajoOIBdd0RZDXzK3M27XLtoIECCK5mBzZ9lNhcO7Bjm/wT
PfLLKKEAmbuwqWPmpMLUK0JN/X0wbg26afRgse7ixp8RiZT3RvfzkXmVGvTF3qr2LngfL/+a1fsT
ZUFeQeOlNPFDdcuO94S5JGB1FbkeMX/R6QHgLYV6o/5kUSg5hBpGCdo7kl0ZVUAdeNaBsbAev+UQ
dUklt+pagDIxHwZSOpw6qnqnu+NOFeooOZ4PRP21dO+1ZaP87vimJgNAmauWoBRl8iq7dVbBs10a
xa0FS12YB9XO3CJ92GhBfj3o3rAjm/fR0zb2XeK5t4rXbdngARbif4tDwy9A8jJdaWG2L28ddLC9
Xf8+I8kYXpct9R7qgN7E4evlk1r7HqDrgakBTgtyliSyrOsmYo5I3/Dmg+csyf3/kXZlS47qwPKL
iGBHegWM7W67923OCzE9C7vYkeDrb9IR944tEyZm7sN5OZ7oQlJJKlVlZZJ/KB3h7kePzdy6j4qL
dAm1CSn7pIYzsBGMJxaE/kptp2jtyuG4kLeF+BD2G/hZ0YIlE9nwLC+jHMzKAKIzUGRMXFPvB1QD
bhq1Lnyj6dTHodf7m2LsVNsbi5i9X5/L5Vcd+twhWYvw/iJph4tWaZAmwyN1BwhJDyFFaGtbTaAE
EEUzVkKNpZVDyw8gP5YFoWNdunO1tOudcBZThiwwNf5jBViQ1vLES4fKqQ3pvsnUvqrjad42kT85
bgZByhyFhDIApS/I669P39cXy7fbqTXpzkGHJ4vTCCNKGrwwYQ4cnO7w7aPcFi4oLH6WWwetH7mH
jPJh8m6sn+NuDTi5dAlB85DMDAJzBkA6J6DGVSJHiE9oJmyGXk/dtE9X3GRx4U5szCfI6UldKAKX
OGyEZGq2aFrU9nobfzpFu5b0urAEGhwwBzhoQZuJ/b6eGieWwB1p2kMCafQpdLYJ2Bh1p/Czdgqu
L9yFGew6CwomM0831EVk1B1az5LJ7rHxlHofDd/UcFusHatLjnhqYv79ZCR1ZYxIksNEjYeXEh4m
e5NMPrC7aIIkKGRu/mFEJ2la6cQy6sxoSTObG3TPLOgxFtZmTKaVS3txVCdmpC3c17VddzW2F4p1
wGA5TeMy5d1uX6iyr9ZUEhaD59OMr7SZ9SjRJ5PDGjINXf4xQcMpLl4RO8fVe0c2Zam65Jda71Gh
XQkHlsLW0101/36yeuAdcJSI4ZLJX9ryzu7uxXRU0/vk+fqqLU3nqRnJSQrC67ZSMcAwe45a0wVD
YWv66FCbzC2i5pVBLV03qBECdKEDG2NSaRubg2B6NAgcFR+gDCQxYPnpTfg0Rm74D96Ioi+Sn1A8
xIk/f8nJ9DVWZ6MBAJZU65ak21yHHpV3fermj704ev+Y+LrZTkzoo9HUvJ5XiL9P/KcO3sPGK5rt
dSuLp+uJFWlb6YmeGT3HQDpQtOh9647DSui9dBQRBBm6DTqAOe11PlXQyENtwYJKNDMOlmBuMfm2
sTKKpYX/KmuqSEYjZyrtIypw0La6jQhvRAFhO6HJrsDrCPzirqi2Hcv8lK94wGJkcWpTuhptlmk2
ksY4YiM0zrBDFzVuN9yqRcBHr43uULxt+IqDz3Ml+cR8f8wiDyo6L+WUu9JFaRMziheFjq4xoIto
8SsdhTs1n0a4u+4ZXxW9S2Nf6oOgH0CMfr5wSZ5FfdKEqJl4pjc8c9MtCneEpPJbctvtjaAAryN7
orkrcrd+oHu67ZlLfdtNN2brrb2zl5JwGPv/fY4toZ3sMsxYo2Ds7EC2tsdeok12DHfgWotvjZvk
WX26Pv5Vg9LWiPhYV2WK8Se2S/YJaNaiRzBpwZR4C718X21/rlic3fTKjNv6+YxPvAiNIYNFDni1
q7iZJ27S4GFCtp+hXWtNuHPpSXg2pdK2iXvOSVHDXud3B+MwDR51M7d02b3pqd/Lu8h9txv/Dksc
g+YOx+lKlLI6xdIeYmjDBoHn1we0x1YP4GN28CO6eUdZI3RQOwcZ6hoh4YJfQ80KuapZMghHklzH
t6K8Z84AtFdvzXjA0LfJ4I7ZZnBsNOX+JCkKoNZHhZQRhQamqQVI2LsZ2NrS6Vggi9m3O1McqPPc
qXubPEU9AxlC7jttUKz1wl/u9/lTISSJdngEv/LZqSZ0rKYCn5q3m4Q/acU3pC8GFa908eu6780z
feZ6gNbMpAiIsEGOcJGVbKky2W0Mzcq+BDFXPZmdC4HONeqFi7tgtkKtuXiEm/Pi/IJObWWzBEgN
cFhNN23Zvgqqoy+V2a9/Pxx0w+sAyqItHhmP8500GF2YQSQa93McfS+Q0Z30yLtu4iK0wVhmQDEK
14DSQBT23AQEd4wceT+Upqpvo/HcTQCzoSwAElWWvFn2ynWzNHNI+iNdAqZQHXIP59YMVo3ZZDWo
HCXNm6VFBxI3bzSqVnKMF0EHVLUBZ4OhuQ0Vt8y5mawVEH93CvB950GqgIP0IWt9TlfAnmtWpJOV
WMKMRc465Ix31vi7ow8p8yM6rdyWa2ak45RUDhs1Le+8Sge1nQr6BQWkiO8sS39pAMysrNCaNcnl
irwjFGd3h1D3tz1uaPJitzf5Wi3qcp9igRCvIQQAVAWP4vMFspyW0HhMOygfxMbGrOzIN8dkzdsW
x3JiZf79JPYEYR+EBPOsA2U08YuebPVZL0iZqzTB3+6ieTwQOAZtDsJ2eReVeZEY2gBLSE0izTwT
R4bF9w6uQe+VeI1Y+XLPnluTniMT6Mmg8QyPEE13a4RD69ZVm7jVoHUBYCojhKvsxC0oXcvaLE/o
n2FK27fPoK9IIwyzGZ+rQgMgHFJ4E94NxsqpdBEJYwN/kVUD94oakyOdSqYz9FD5w9ZiJHTtzsEb
EvxourLJcJ8B6wTeKupxI18JFpcmFsiJGXj6dSpKzl8nZpRpDZy/E3cI0eLmOdL2UfEZV6PbpM7K
IC9j769R/jEnxQ0l6/RBHWAOyqabzLpzWIrc+S40Hiz+miRB0XuI+f/eU0+HKO28oUL1Is9hM+q+
OnBYg8jXurOjjeo8krV32SVo+2uIqFmqUDcDiatkTghQCxELEGmavFoqapfbVtln4I1NjYOm49YB
IIT4Dq6b68O8RKFJhuW9z+vQhuJV5w0hO6jNfyn5XlavtdJ6gI0DD4f9YSj7scvcHhKrFAFiaYHb
tTC2bVy6lPZBWKW+yozABi7k+sfNgz6PUmbv/jMpknd3dQuaDgXePeFppYdPzP5I1yieL2Kuefzg
xgYozULKUa6TNE1jh80IG0rcNWjuZagJxHxwBzvvN2PP7vD8XCvtaYv758SodDANhTNBMa3qvNEp
X1PBt1DS8SvG3SRBRxlwowPKbmn9rUKFOrV+G9l0NLXXXFVcwxl8Zo2+aUyHJmTb6xO+7IYnHyYd
XKod9QIBZ+cZAghI5V3vd8OwzccfJtA/jG+i6ugUN0O/v253caGB+YREIzBQKFudX0AsrUWcavN8
CLazHBDBk2gHAPja8C7Kgl+LDfgDTnfQQMn0HhSJdJQ/samHZvRCiDBPFrgNkNMGBR7YJfUXMy79
wckexylesb10k8+KYf9rWjrDTA7WMDqfYb093CR1vTestctgeRb/mJDOEAYVxr7KsHi0E4FoTBwh
ELs0tX86Mk6GIh0Z3Gaqno4YSo0UiJ/tUEP7newAoT00O7ZjxHvQnyFmx108L3bj07+4yp9BSq5S
sS7iOaDIXpIJvwXlb263Gz4WKzHr4sV6MkZphzph2zvtfLGSZG9NASmfKK6e7JD26Are9dnj/29U
8r6DsiZQyZjSXPNbfrTtgy1+Xjex4oByQiVNQ06rOTxWyhdh3K8GkYt/H89J1DJRasRZer6HjRak
L2Sah8Duu+a5prvr3794ZkLwCqBN0AWCYvr879vFUDp5izOiU7MDz2zX0NJnq3qxzWrX2PntINrP
6xbnv3hx/ZxYlHygLmy1pjos2iOK9N6oPNTKzip/ht2Ksy1u3BND0upzqkJZZ4ShmNz3rYXWKTcR
azjBxdHgvW+A0lmDWKc0fxmflNQ0ahxAHNdbkYu9OualG6sf6lh73aSurNdSDAwA2Ax7QvEL1Kbn
62X2ZRiWRTMPatea70TzbRp0ayLsi15BoDMBhwA37IXeBLJJEbExdZGd+w1E39O8xt3dgsBph3yT
q6y15C5O4x+DVHoyx2B5SAoOg3W5Jfpd02y68pcKBYM1Pos1Q9KrOVJIHYl6HplSI7T3IRKbZZ+6
5tFpBffzJZ0jOzooJIA+QJUS+RPJ/wpnjKIx7hDyMTf20P5wY0MPDXqIyS5xIRi7t448uEtvvj2E
PvX6j+f2tvfzW2tbB8zFlHvIv69sictSNK7qk2+Su10rlTeNYYNucrr/UDbRjbHrbsvH/N04VlBO
St+T/bR5zFTXeqhvIx81H7HWbXOZrpw/YW6zIaYG6Q+ZSidrKmYUtG+9EXnBG2Mr/NgHH+HgdRu0
3jwYrr5dE6q+zNFKNvXzXTPm4dDYBDY/o8nTDuJdfRgf1I/a/8Y8iM556Bn14xvzFrO+W9PxvaTf
kIxLzzpOjZRSNmDANzNupkS3tJdtFY8H/MHa4hl7yO9IQFai/MUnyOk8S6FRBH2XsMpgFnVCv95Y
bnmTZS712h+H+sW8J67i20fHV319u9YK/NXuc+H6J2ssnVLdWHN1BC+xh96MYHLfnHsRfD7Zbg99
F5B3Pqj31DO2JpSIsvfnPkCEvsa1uvgYOB2+FE4NrGu4HeIT9KOhwcW6zdPkikDxvrYeC4qPauvc
GJAlun69Lc872tbnvlk0ecnRMDAQYxsNmHfHTeFa7QZ4C3f4MKBS5gSJV92mI6BRae0VQYgS10oY
uRQvQCTl/6zLq97maE8ksB7qpmsOG52O/2ABSpTYw0D4o3FXcudKyRO4s2i9HGyVQBt76WpFYylM
NAGqAsDDMqCIIrmPxnKeJipMtI2r+fUOh3T3Cc+5/cHeKvdXtI9eoCG9h2rBG1mbwKUL9tS25Ddm
qxmTFsI2zQYv4l7E/BipA2WtCrnoJ8DhQa0cmC4KOOH5mWRDQyqrJxgyenf6AeIrz7ovvkMV2LMe
c9dqvMQbvPIbEiTcHberp9JSdHRqXnIUXidJYYt5jiEH9kN8ZMe0cdH+FKFL0CVe9t3AQ6O4/7my
O5beipCYwohBU4FythQvpd2QhjU3ML3amwMihOyX7RyG7CXT31Iw0mY3wxr55OKdd2pSCjidxODx
kMJkk7jZ47BDQ94989lttc92HOKOhqvdgQhk8FJ3rkqmG9DBxK+o3Vwf+oJTW3gboz0GOVq8V6XI
I2zaIhZQX/WE/VpCLq64r8wtcooEEIu+vidrkenCAiOz/UUFgpY9RxYp0PWRMFurGw8owWErKABu
ZpgOeAjlayjUhUOHQJvJgAjVjNqTgVKgtE4GU20bD0X3gFTj98lUV6KpxdGcmJAWkSUDQm0LJrS2
Bjnu5Hf8flhTi13Y+6Cfn0tqiK6h+CQtkV33qZFUMDKBM6qMsk2P4WRBEX677gpLqVcYmom58WaA
9IJ0wEVaYbRK3zXQp7gRCA9BqwB2VyN0I8Vl2p7kxyp+vm5zaY0ICOHB5IBeFbSTnB83EfgM0mzo
G68lRcDCap87TXDdxFKeC8P6Y0MKsyYrtlmewUZWAWWjbvD8BrF65XZG0HT+NLrR5McdeHtX2o+X
nAP4W+gZAySLB4t0lFaUVQklwIoY410Y/krEc9n/vj62RdcAMZyGNbPQTSiZgPbeCPYbiD531UsN
moTI+OHkKW7Yt+t2lofyx450LMcsQTm0gx1wJWTGndnfaZ133cQlYA5rRIBtRFocHT3QhT13BQVU
NCJUZ+8ryscpDedG1/KtmYweMHIz2o3RNKFfu2KHUov3DTW+UbTR+iCMXtMC+cKnS4EiPgXEBjrK
LLjppWnVTGaEWiYab8hFlLstddo3XsbRg5OL6sdoMqF7Ka+cwgXdUeYPLSN3cRaj7a9XstrDgcZ2
+OPllmUg8nFrxCUHQVruuA21o9JNpukhougOTJRKbCGQXB+qOOpeLcgTQniaV2jaUiMreWDCtH5G
JKPv3aijzilG5y2haP7xYzPpH5Mw0+DAjSt0kXpxp6f3ZT+nrMJqJK5eD0lQZmP5m8cKHk0QWFQ3
EXD0Dxqr8XKutV6/0fse8pDXl/KSZ5bMYt5oAEAHgOkQGV7ElW4aSTM2HrMVj5SvmOJNKYpgotOu
JZprjMYNYqnPyPqt1t0zGXU31tN3XBh+YQGRAtQpa/7LZhHwlqP5WEM1bVgphy+4NCDyYDtAenju
IJPcLQeARK0trLHeJbcc6JQSAn7Ceb8+FQvX65mVeQOfVlsnwnpLhRXaVvzOBE187MYEeFdXtZNp
r7I2e8pUuo0cIGUqwR+um18YJBwZWgvImaiX0RwaEcpIJdi3AIYccg34Z4Udwij6h2sQS41GMbQd
wIGk8MkSUWFX6dR4ce/cV+rgo806RhvKKk/HQpxG0Y+FvIUKKAOe6efTOdUaHxzQ8XgdHe0N7Wfl
wdEGlQJAP89NhKBxiqBiqecad23Sso3es+jl+pwunLlIPiFUwk0MtIbcX1EPY1p31XxOIV4a+t8N
+AVMayPC3/8/O9K11ZSsqAyAlD1NzwNq16CdC9/SnNxwOsUrh+9C/gmDwZ0PhlF7jr/P5zUORZWn
s5s2JdKFxnNaQamTBgN/FdEY/P24Tm1J4zLDGG/REbYUekObrRV3RxWSYo6y/wc7qC8hoEe6EKCk
8zFBCsaypwi+ksQ6eQSgvXMtpdV+Q5UejTe2xV6v21sIZaiGNxoEq9HKoMq8VExkyYQ+Omz1An1o
Bn8q+FqibGE7n5mQTpOhM2s6UpyrHEyRqaEFFJp83dD+w9GIZnm0PSJqQTurNHNRQrRynLez2Xw2
BfNE+Jwqv67P1mXr7nxHnBiR3KCIYqsFvrXxauer7gLuSZF9MHWvaa9GvrUIyNkGj3d3Pd0CoH/d
+kImGcbx5gEdOmDLMvPdBKofBgwcQmq7hbDAjoOKhkd3GZKhsd8Oa3RiS7cAqDYB80PuADfi/PvJ
LVAM4OkYm9nlK74PU3OrCfEfMBW3ZTQcTJOBrMTcWwZ/uz7KJY+cOZqgqgjUH47Lc7NVGCmZ3WKU
qQC/jl7eGdY/PIDmRrP/MyEFhvmQFoY9u4qlJo+DWjyl4Mvu0CxyfSRLjo/V0nA6IR6zZAZB5K6y
yekZzkLoQUzlFOjVtKfFuGLGWfILvIAQDViQ10WP9fmM1Q4ysrpZNl4fa3Xp5hQL5jYgyfHVImus
YIgtOyBDLZ5JXw13VZ5nfq7XIf6Rgo90EzXpRkgnxa0ObdeudtxOgPdPtRpl9Jo4zR4sJTeOChKg
m3zSq+1Me1C5oaqKQzg4040JUPK7mPQUneM0rN+7kBYbEmtF56ItITnwtpkeqcmrlzal080ArJs/
dNVEXORNHLSiTlDZQsKkSlNwVBqF5UZIbvwwrDwaNtBjK3cK06gfiTh8gHpCjbtSd3iQm4J5VmUO
W6MWIPHW0Y+Dkkr80AxGEqhaHe4VFu6zUtH3jmJttGoyAlY5YzDxChLqOJTuqa5OaPxQzINV47Xl
xnlfFhuDZeqjIWxWeoUwjd04tdPb2Nha4XInrR6MCfVxNxdxB7b1lOUbYsXDi8iFtu3rIvumRIkG
vdzEBuZICQF8uu5YS29etFIhqMBBh1ZV+QGqU6VluYOHoQrmykMS1tUdeO27vYls5hugbWHqNqwX
fqUIcqeRPmWuSMc1rdD54JYeHBQabMjDzJqHeBqc+52JPneVKfiKLlXdchw8kz8bZDO2K/Hg0j1/
akfyb0ygMYoC2RfSQPdhCqBPDxoiv+bPw0BWpnZtTNLRwIAyHLoM8YtaJC6UsV1Iv+UFiHNXqkeL
djS0D9h4bAGnJt1WfUQ7Q28xJqOLfQimNdaxMonraLvrrjJ/r7xGp54irVGOmlrFLawR4q+DyJyn
jPXb6yaW7om5nwYZJQhvg17q3A04nnHQG8SUMaJ5Uw/StxJtLjEIpKAS8lmijSdMyb6y18q3S24B
PhJkyuB66F2cfz+5nyjlymDMU8i0AxR3SyVydaQb03yH0tw/uMWpLSllVvSpKJwB01g5NXhC+rwI
FFt96fK6eQJU3Vh5mix7x59oXfL4qKjHNneQPLNo+Gnj9etGgH61TU5cXjpP19dvzZjk8iPYUmoQ
Tc2hbeZDNr2xs02lv4Tx2iReLhganmfcBUq4cz1H8vkmccoKyrOFp+VIi/MXA+CVyHpSTANJwhX1
gctBAeGBCdSRFJxV6CTnSMJioGNuIkAioBL4rWh+MT304u1vpw48I9pMgaGjvQ+NBOcuOFocFBil
NZM4iMfU+DRLcawYgZDVGnR8IfKEKaR28FZFpvPiEVmbkV0wB6bA/OOL/mYwkGnaUVyN5q1meWLa
2KBMSPm31LnFvfv340RSEG9HC/xfuHDOx0l71J+rAUE16PO92Nk6ZI8OeySC1pQDL48rPESAxpi5
qk3sbclFiAHVQDrC0Dj1HkRz70RkPl4fy7IJxEogFcSTXOYA1Uu1iU2LMej3RXtEMqhUDNWP6zaW
vG+WugMNHTLTF6DnKAZhOTTv0FRtfRKQWjjfGmhHqn+tMgMGASyJCs+Dp4P37nxZoj7NOPCumC3z
tqzpsTAdX2vXaCAvw9hzK9LZB1YibmgJrABtsJ2SBpTM5s+CFSu3/OKcoat+Zi/GppKZ5LvESmk5
wExkfySQy8pDt279do25dyGxPtNM/K8dNOScT1pld6WVctjJWesr9XYS/xnlzQT5gtiGMh29K9Fh
XXv53+OAzu1Krq3XFNFsONs1uw1RAIgfKC4rshkEqsvGE0Ip76+9kELp2rLREoyMj9yEykSYdKID
NT7OLi8SyOACfRQab6FYeXovLN2ZIekGsRMl1owRhlojL55RJNT3YBIsb8em+i9z4rVG5Mv3jori
BGjKKTJqaAOVTqNeKbJeM3BItFX2ptZIJkR970I33EU8ejRALBCa+j/MJR7DYHsACIlccEtmjqaQ
JO0ZYMe2xwegr2OfMpBY139df0E/LRK8X/yvuLmkwSUDb2ri4OgAU88NKVjs2hoYgQw8k/7eO06J
HyRDdFSrgWcY0QgWiwSSiPTRAPF7s4b5Xbq5zhgmpEtShDEAeAUMhRPzs2zyDB60zsYevcq+gfas
qGKItfpthk7G6TYxVpxz4fiCwB/Y4mwLXX6WnMZgtJx5QUFwQVN9oynZRh/NjaaXK1HUQnBzaoZI
x0po9lqu5DATxcBihf9xo3421dLvdG1XVmtesmhtviFnmlNwfEm5mUTUQuFkwqCwXmpV3qrmZ5L8
iobWj9Gaed1TFm5MJMiBqpjFqfFUkTxFU1oVXLwYmpGwB6UwDk79/bqFxTU6sSAdILU6NlFBYcFJ
B48BNjFp3ZOZ5cF1M4sDgTi1iiwePMKUZq1L2FgMYP9H3TZ6VB3xbCQrz7plZ6eQwLCRN0P1VJqr
MsH/LkoLzi7Cp3BmLS5fHDAMmJVLnhlS+8OjYx6dXyrelazottcHuHQQowqJBOgceyA1fn63MbOt
Q2scmZeS+9TGy4j/SPpNqE7edTtLJ7Axq9ZgmERHm8K5ncYquKYnIPxNDec4kcoXpe2G0PmmNN8O
qJUlxdodswD9Az4K3dGoC+mQLJYZLnKoRDE+px3RKfoOKem9DQWd/5zcuK0668j61vYmM36xG+cp
4YK7VhZr+8bk6k1Y1HvLbIyg6mqwBGnG6/XZuHwAo0qF42VujAKhk5x/ayoLEqYjSmENR5Ww9ZCd
jeoA+kchWlJG+tLHK368tMzzcxtIHDwJsArn049+cSuxm4h5YBdxw/4TuvSsmtBvsLLMiwM7sSNF
fqR2YoWUCshShtdOPAxsr1oCxc5dRY9aFVT8H+4+gB6QTZp3DzLP5+NK4LxKyGOE5pDwngnHFEDF
2kZbGdbSaXNqZp7ek8SB2XVpq0GoyrPpA3dKt5sin9CX606xtEWQMcAyzf4KPMW5EZK0BZC5CfM0
cRfGx6IxXeLsgOnp2CZeEzVcHNGJMWmhYrUp2yJPceqYqlvXt3qybSG/fn1EX8+J81wSdqAzp0Fm
FidTzmeDOw3sOQbOtrpuXSs2XG6DHgGZH5eLdK+XYWBxE4B2ZEisNPM0EKta7JgJlORGCIDU3K2t
31Zdrxx6S16KcBIt6MD/oGNX8hoc8yFPYzzoWOf4IOTHDv+dVe221F7ZhF6SY1X412diabqR9jRB
J4VSE/b9+dpWjtKBvzHH2tZFuqvV3AS+JBbH0sjtfzEFTgxE71RF5Um6skz4UcgoBlc205GOoEYU
6ovt8OfrI1pAkqOxEFZ0vLnBwitPIoBcdgFAO16szNo6Wfw6dMmxHX6N4U+D8z2JO5TGe9UDD+Cz
loiNpTeVr+iqO1j9WvvWvDVkPzvdOtKYszZqod6ArTOCFs9B56wGEGF56JJXffiXk/TPxpEx/BAd
V3kewVSkfavITmSPjf5Sr+mwLZ7XJ1aka9mmPIOGMaxQsqfV+1jdQxNk4P+wD+YukxkLp4K2VPJK
M0JdKynwCosMSIP3v1QkRWHNaUu3UpIANWCPjGuB6NJWgGYUlosiD3vByJqkpV40Dk4eRPEbCnxO
ihw9cR6vu+dXz4rsEqdm5sju5MjuNOixQRuYQSdGd177zBoAtGqTLt0MljM+m6HQwgAd6MxyAX/o
C7/S6PAdZxUHqkOLoBxHhlzxEBJo5ROBbu6b6LVk5hoFTAqCBID9BGMMIlLalM5nMU70abCbvEIm
QCPPaZjSR2GjN34owvZbjb8C0j/g5z7yGiqEXQx8YxAp5tCB4UktejfuQDL12HBkunxs2lZ4aVqX
xNMNNQt4LAy24UDvtIHT5rbLp8nw28apHqqwniDOluZAKvdV53iOsKqgBslcEXXQG23NkqHJO+4r
CuIjXt/RptMm17YF+6lAFu1jVDMQ9SQO+I3dKjLxqhImWHRYW0e9Z6aVbt9kg2P4uhOpz7weRHrs
zdF+0OKCik03VBwVFqHn95kOVW/wfke2G5t2vjVzEIO6taKGb3FFhXOMCxAFAk9mOPeoCTf7OGqc
QKQDooOQRLgLaoAjVYw+dV55WkdgzumHfKs1XRkUJqlYkNKuBcVXYvJbkBaL76Eap73HhVJtYkuv
8pWTdGkTnrqQdE00E5+aIcX2KEBV1YZ3ffjkIOlDspfrvrpQnEM9DOTidJaIAMOYZKhNVTPW5gTj
KO5ZuYudTaoGY/1KCHpd09vQ2RvK7rrNxV14YlKKaASaFBymICPSgKO90mtAYOPqMaqmb9ftLM4h
mD7AMweKDOz5821I23oaWA47KBDvOCQWyjp9TQ37qer5ynItT+MfW1+/n2x5MTKIFs6p4MneaeRT
HR87M/FG8t2sNtO0aTPIxK5JSSw8MmZwHZg/QDWDSIJIJzXITKMG7OFI0tFjVD+U/NiIH1H8fQRy
xQpGbNjkBfvc1ZBGqDq31P0k++jyz+vTPE/j+Wl3/hX6+TRDLYqEXYyvGCDsq4bPzZj5TBVeOHd3
vceJl6yVIy8dCBZnzPn8wkf6XRo3s7JUJHHHvAyt/VWtBGZC9jxcM7OQfIUdRGqgurJBuSSzBoV8
sKt8KnETcvvZpJAYhMTirovpjW0k0GHXM+7FBh55XdLsk7KuNwSYuhXXuowvNND+oaUIMEpouMgk
VhOQqVUyZ2KTtj0ilo23YUF6vxuVDsp8I7KxVqz//akwj9zG5EL4EMpO0u0caqAt1zIYLWqAYX9l
8egaDVZS+aYU34fxbtQP47RWt1lc1hOj5rkjqUWYR40JRxLWtEs1+6OL+6BE3/11f13YqxjcXIJA
QQJ6ZHLWQ4VwSFiaLfIBoGYriruGvhSINgp0YgCOtSnaYxGu8YdfnkWzzRlZgynF3Su5bAG4Bu0b
uGxb/GrazEshKxCiHWwN87U4hyd2pM0YgntnRC0WZ2t7U+afXbHR+Ep4My/DxX4/MSH5RpPSHnyU
GErXPE5q6YpxTcBjbbIkRyB661gxwyAyEKzjpthnCXl08lsCLQz3ujMsHl4ng5nn8+TcLiqSosSC
wTByrzg/ldZ2J7E38HQJtQPXQrft9BWTS6PDjpoJ+wFkBBfVuUlq1L3gBBlmvTP9uLgfkzsGFLkh
/jo/gZjujx1ZaYjHrTGqMezEGru1Nbbp0NI95ZF/fQaXPO7UjOzZIh/MXoWZXgEBIiRC4qLxq2JV
aG72XNntcBI5YKAHyRTCh/Np4zWvEuCsmVclHE1AEQ/NQO/6ZASmsTOKI4RSkDMjtXIHhNiwMUBC
8x/hxXCrt6BzdnkDos+/Hzl4BdEkb+Bcxl10/kXVQCuaqODkjWx0IDRF3npRzcNNX2m//t7S6djn
uTnxUsdoTDwTMHYSDs9lqP1sHdN3ypVn9dJeOLUibWyNtVM1hlhJh7/TrnK1EuJ19SPQDrE6IfT8
QNn+H8ZFkHBCJmQOniSLUZVkVawjxZ0kJAzSWrVuSlB4oraZWyuLtXRqzf13aMfHRYpg93wKuzbv
AFuHqb43wPRTPiTM9q6PZvFiQTUM2w7hNLrtpeHEYZaC9wF1jlr0bjQ3Je10ddcNgdFtNPqg27Hb
9X8NvkFHrjbLuiLdhRBQsqkoVB0rgeQ2OgQAyAJdyDTuC9Pc2KxbWa3LJCFMIU0PCB3K+IB7n0+h
k9G6mRKdoaJYuJPiT0Pkava3Rj8yfsOa1+uzuXRMnlqTsoROwbupKGAtRtqYsK2hdsirtG6ZrMzg
QlfU3NSM/0B5DRSv3EqjTE3esnlco6X6xOoCgxZ+AjLnrlW81NF8Pr5DR88ba3EMcycI03HFc5bG
ig9AGhmMmLP3nM9sUQCDJiDyAB24NgiLHz2J/QLE5SpNVtZwaY/P3KFovKJzi4V1bkkB6s2mCui9
aWoMYCqZeOOGXHPQLNOaoCqzx/beSiIOWhuUJ/EcRIz4D5+AbjpEQqhOz757/glg1icMnKIzpOV+
IDyYeZi7B4scjHTPReI6TrOy95ccF+UfQlAORCAtF4CIHQmtzZPSE+T7pCGKfShApt5qsesIP2r/
vtMDp6iKd8nsUyjfSaup12UFRQ60D+g9qW/r0SQ3kNEAQE2YabIxkAXZdh1pV3G28w0o35BoxoWA
BvCnlxrwVjJgoJmD7CsLXcPgEEh4rqkr2H/WeJ9k6Dq+t+3tVHfB9Z06+8ylXWTTbILz50IcSCNO
b0ZgsfI65bti6rcM2REWrdUqlw5wBOzIUQCgbqAD6txtbFBp6xYIhD1Hj91m3Jblg0gf7QI5tW1s
79T2oOvBlJgeRyylfUM25/ooFwoKX5U8aD/PL250c51/QDlpakYVFWDbbftEPL4ZbrVbe89ccxce
IBAIQg311tnrT9ftXs7ubBbQESQEAWqTXw48CoeCGyZ6bGryDqTgTivtI4mtteHN83e+iud2pBhD
s0pSNznsxEXy2tav4Njc22j+bPURFxkA88pWH/rnNgFrHW/dqkuQoM1frw/28ng6/whpkU2n0BKu
onnYGo37Poy9xGw3aW4eFDu6oRbZoGbjlzB/3ezaHM++dxJfDZkOTt0aZrPGQMRvuJXmbIo1BqK1
wc1fcWIFKYP/Ie07diTHgW2/SIC82cqkz/K2N0JXdTdlKW+//h027r2lZOklMTOb2hSQoSCDwWCY
c1rSO5BSZ54NNcZnNP5r2tsU/szSYziK3jbfb5XLxeQMVi7MtIoQO3q1HkTA6Y486rzKIgC5VSkG
KMwYBiDmeLkto1kkw9th8AYEBfK4Ba/O0AF45e36Dv0d7fpmngsx3BZNs23h0Qkx+nl+szpX+0Ab
P2L9Q/tq7tv78sFEMPJbEp2K7z4Va8he7WhRYI25XMwTE6uxQBGD04c5aR1NpIf6j2X6lnrbF66V
+WOPbNvuuq7sN7+pupDJRT6kbTRrKiFTGTdp8mc0OpdFIMlNG4lSLt9vRvToshYuzIWj2ZlvPC6i
1srrBofesM81PXfRudZv2/JFm+97XbCWa4aylMWp1anSPHUFZOkYXI3MoAx9vShdadhfXz6RTtz1
Gyt6XJiYAsakbIaRaNQBil+xqW4S2rom1Tyzs4PrEgWaGVw31TyQrqoJW8XytiC/rf45nhPXEd1A
a3aB8AwzLEheYYqfs8WaZvIgWcCHMazUtbMbczgAb9MFfB6mnK5rtOYQl6K4vRr1bCw6E6LSZB8W
P2Vrb5Df/00Et020KDFpaUDEoIyoq9xJ5WeFJ8x1Ias787VkfA7EacBrGSrM5uJOR2WD1mg5NtDx
E9rmreKEImK4VdvTMCYDzGH01vC5HbMt7RpMLpA3qi9zkhDUA0a/HqajnFF3arRX0/nnzZ44w8jS
4umCqOhbgOCgfkPqIQTuRlGjYxEXCXBfIz/TH//FWmKCCxEm+j2/tTyTQqkxCGxh+JYO+wwpTJQZ
HIl4pQiMZe2ehDfH8wAdEpgh5e7JeNCTppmxiFX/symP6PBwtWI7gmKi9lGLVEaBsa+eq4U8ZkSL
ezkvKRnUEfLUeVcMrqb6pH23lDMtf1xfwRXkJzYSgWICJjBMPNf5E6zGAzw7lnA4OzfIRSiv6a7c
xef6kD0rXiO5ALi6A036b6fbpR/SRiB+7TJbiudOtdZEjeww8f2muOkAmoHs6kd2lLax3+yiwrsu
7vvZQ6YF006YeEdDERj9LpdVzSWgo8ZJ4wFbAh20Q3sOZ39SBd5+VQqwhzHRhWW1+FoQiGsNdZqR
equS3WicTPJcj77kvFzX5W/3+eWdrAHmE6SSyNmifYd/oU+DMo85BrgA5Se5caDib7NVjtqNegAK
J3GLbaO5MlJYbnSw9rEPCp9j7FeCR9B3S8VXgCUX7zv0TWIwiVtS3UnAq4zfzoBaOPuS4ublJiru
ylpgqeyHvqm7EMRWfXEkBptEKDhC3VH7BDJR3oOf5UOwpCIZ3GEwe9lupRTKyPftqfLMvb3Rtj2W
NfbaXbch28grg3RLXcQIfhIYe3lrB/pZ9L5aiSw1JF7Qms8mU9jD+VJXfZrDQQZ0jEde6k9wVgOU
7dbcElf6bQV0B8iUs3KYBG3eK523l0K5oxgbzhirTGj7ic5y33LnXX2KXX3fbKQf9c20u77Ya2u9
1JG7bBU7lSOph7hkOgGfwew/C1HHgmgd+SioK1W1ambIeCn39tly83vJVWQ3PL06IH1qz8r5/j8p
ZTB3tzDS0enSVmUC1WmfGHtN3kqiyO77VXSxTQb3KJ7ywgrDDCKsR+0V4aNfuvET3VoCc1iDKV3a
4DfoSBkz5d3E9mdfF64CXDxP2WQb/QlnISj206bbPdsBdck2c8NYCBmqfo9bLvXkXlfEJKHeMHMc
gtCLTvpNu0ne8wCvq+P40O9anEELZ1Hex/ubP+Odegv+5SD+CGGoIuZ14VpwTq6QaaKFyI/hPHaB
5kenZEMBlr9xAsCFf4Dq+EXaJjeP0Xnwkq3o7bWS5blcCc7zOcZkGCnbielgBuHWRnLyOAUKsAN/
n9B/84lx+Xt75wjeRmx9eX+LUhK7XTAAhTm/S1MupWqSW8WuPSuWt1mbH2tSCMiE11zAUgTncQAD
J48MMsrDIPKuLMkuxmmpOiqoOq5dUbicMCRuW2yOhUsHWFrWop6KaLQYjJ9plCOfkltoNo2Mh2Fo
7Q01VMFFsnZGAbxhoaYDZGFczpdrp0+hDXgI9t5DQjcjN7Njbvs+iOZ9hK5fTCLnqcDxrMUcC4k8
zVNYGfLU9ex1VLyQogrGKv7RU8bh2otyyWsHE/SBbPTeBlAafzkhg5zGIXtQYGLomJL2wcxTcNtV
5tM4hA8dcKCQsn++7ldXz8BSKGcqGKCp6lxGnGiR+Q5ddr6Z2592MnuO9WMCu0NK4s1U42gUk3Rv
Fs0NxiS3svUsZ8Cz1vsDNaxNmZKH65+1YlnI3mMYUmUzbd+ev4VBantOYgCISmjEOSdA77RK38SD
3hZVSVY6f5C7R50LKR8FbO/8EwS8erJTlIhdowTEIQBpLSVf6Uu3jKdNjIe9pRUKJmQnpIXmB2ok
wXVVV8/qYtc5k64o+qjDHBugtPMm7OqbcSi9IqoEG71qXNDERF0Uj0f+OYJ2bSDTjXAJ+fjDbNFJ
NBFPTjxTvpvHXWNJ7nWtVjYQWEDsncrGmQHfdHlQW7me5cSGVln+3mp0YyvVfT7/oT2GYgwRCvaq
bgth3M1dAQTQqnoICxugu9B0lzYop3lmdGzavYL62nXdVndsIY5zezUa8Yy6xlLOIbre+yFIAB08
xpLgASDSirunO8A4SH0IdzCCYEXSfoLiS5J/Kslrbx8t6dd1nVbd3EInpvMivupHp3biBktYZKqL
cNWv2l9kpPsMc0n/TRJ36TYSrWOZvfhN+qcA+KqkumnzRIFPdV3O+i5hCBGQDqh/8gV6QAboVqI4
yCxouou2v5sWjRtRk+6ui1m9zeGr/1cMt0sVTpthlbgDyzaV/bCIld00EC24LmXdFr6kcNtDYwDv
2h2UMZsTQLg2mvXWD/uy3QIQsrLfrwtbtwVMjNlop0Wmnzu7YB6enVCCfbe2BJY5vAcxN6YBfCmi
qiBQWdULBWJUa9EdhUf9pdlV5qhoIUikkBQEMJD5oFWv1ii5cwE0GMVTRM1ma14JaWn0eQKTAMVT
fhk11KONCK6e1oab1jc1oOuK8n7q32r9H8N8MBBo5OjQbo05OL4hmeoI8YG/hIwIUYxdXxPE0WoS
b2lp3GUAkXq6vmdrZghYERT5WW/NN1LSnhaFnrcEOON1EuQquZnIuLkuAi3/2A0ucgUwEGhJwVwH
1H0eqjEp7Hwy0rTxbCS3DkaSRO8WAR2s0g5oGsrUNH2ioTQEskaKvRRr+Wdb2KbXa2HxWBoYD4rL
fL4hE22ClErgEUxiA4kcWzoNWt3fdK0yUBfFSSxTqaXV52jnzVuajZpnNEr5Bhx5O/JGpZS80C7G
D1mSjIcGM+k3deaEaF/No53Sk/F33Jm5djOGerQnFovTslk2/5hjWzS+lkXqvpxHKRjInO1nObJy
v3VSIzzqaZScjBL1BDcfcwP8GH2rTv40TiYYFCQdHGOpWTgqmNxUTM2Gc65HAai3NOo2stXgGTFE
Q5DJZh/gJdn/6bvRacAHnKAv2kk6R/PCYab7SdHGY6JI+anJ8uHJTufypZGqZ6Cq3kFUvxsLipn6
SZ7n3m0tB0hfkZqj6SxUtQ2m8LMfndXa3qyU2UOH+uiONI6C/nMVOHt0RMUYELFxXQa6mQ69N+Wy
CRixTAvMRE72SkbVIFPYlLs2WgdYkhTQvm72Ut1XBwOwVfsJM/M9ag5jhLEL4Fd/pmGnkIOezZmH
ry7tQ92acRFUem0BdzYaVa9Ni9xxtRG9016e1SkDg57KR72OkweVopdNm5v+KS/ryW0lx9mMfQiU
z8oyO9fWG/nHiFkMgBdlxWT6ukNGUNBgsmWD1oCk9KqyJ4/d3LT2Y5aN3eT1BlVf6dDmu1IfS8Uz
gRO5GRRl+iVbBEBBtVKWQQ5QuOfJwXb5Cg3NAr0QOmSqtRG96kAVtg86qZwnBN35bmq7Rg1d8Dtr
5xkzaI4LaF/T3lGla0+jCnLUQ4PKApgsGOQvrWSw9xWOHRougIKm3i2oY81uF5dI7mhD0W86SvWX
OCcpuB8ySg9SLsu7Ciu1aRFm/8L4jo63Uqpa1E1J+GT0IK/oR7k9dxroxyK4r0MT0WoXSq1z0oYs
ViGVpIlvyS3ZtSBOeEAj/rzXBlRR0cQaK0ERtvFWH2egJJVODxBuwxiIX2ZWv+/rFB04YzyCZQGA
A3+0uCeJ2/QxYopeHUF+ScbwpElS9ihbxfAbVG9xMDlzej8NRbuz0Yn2O5JGQPeNiT0fU5qEQGMy
tPuqUSQvzpH8djVouzGqHqwys0TqHxiaj1XXykvyriYJClhlXNrDXUhpfqjDDPA8ttxm9/rQOI+t
WpG7XKPT+zA1k7WRU83ZzoMa0t1sSc0pUjILtx5alYK8Tc17IKHJnT/YUqacWjkrHwyppUdVMpM/
hYGICWNLDmp/OsCOAwzTgj/UTO1+eGwHCh6LpGoP5mxNPiC4EzBiKtYkuKxXZjXwGsYUP6DKkWXE
+MLlrTY4Vm7YDSiuwYEo+9KMZqQR3PCW4zumFeCqezaq33pWY3gQLrNz08PHRAqfFmdgG39c99or
HW+XH8MFKI0slw1J2UWUAf8Zp5DmfmL9GEfNnzvyp6g+K2KcohAxWNu6sbBDavV9tVwN7tLNFCmz
6ciy9kNySGjndxWIGRrVq3MdY27KTgfsjJmhCw41XMxgvwoWgIUr/K2FzUCKwmE9Nd9a/qQqAVY+
bi2z/kgjtGE30UajzY8uey1kjOPXfYF26YL4WRm5TjkKbuaVaApzq6yzADPxmLjm1AdpuTZmVgXx
bXVrYCYeR+XQ0wNFmVqg6dr9vBTFPmURxBdSN1ttV4MMqKz82AnkpAqQ1HRr2Zv6FzPejtGhUwUB
8EoIx/jJ8aREQ6OOSPtSaIoZ4xA1PMRUuPyMeXjBHORunmWwGFLLK+v0QZp+Xld0JYzDlDcAPwD+
iueszgWoEZGkOesgMm5ib9Arl6gRJvL3YQbAx+11WSuBFfBYbSTUFYTyIM+7VK+nUaOX2oTsgPaJ
RnTXav3rAtbsYymAre9i0+AG0URoQ0DXVjEIy/T8hg7hW5akE55IWSUQx8yNPw0YpwLyK5IdKNRx
26UbCe5tY8Z29Y/18BIlr8QUpAVXl+xLBM+WGE3SVEoDRIza6JsjoLJElL8CJUzOAGg464OpQkJX
f9j9rrOe/0VhGpCRKHuhXx3OAwPEl9uizZIxpamCgDqOctfucMsDW0BSlDeqlqc+au/nKHLLahC1
MaydJzR3o8gJnEAM/HEblGoZ8I9ktfH6RnHD/EPOAwRqUoTBwuxplAVJhtXrAfcUcL1Zts3kj6+U
j5OE4RS4px/Ux/xLdlu/KjeIn/bFr6p1J4G8NWvHWBRAbizMUuBEXS4r7aqu0djVmCpPVQHQ3g/J
OiIu+udnChMGaJUHiD7cPieli/DKkxFzegm9bWpvCke30hBC/POuOw1tzV9yuLNrlE47xKkMbUCx
IBfWrpmzU4EQNaOyoEq7dqgA5AL6AUDQIYPHmcUo1YORRDALhBunzJ5PUyry5GunClBU8ArsjYxX
5OXeTL2sI1SAKWBgm7i9STF/PsYhsFxQb7++QWuUFmg+x9lC7hl44Q63cnhjVJKRO4hKgvENrx30
9h7bbRXo3nwsQaBmPoYbK7CeUXR3p8KtD1SQeVhVdvEB3HoOTp1mmcU+IAPO9Hig9HcqgtleS64v
tMS4yOWKOgAlGdMZQqQdptuq4JwH7QdY27bZxtwXn+FTcze8gjdc0I2xVnGGXGBlYFgJiSk+2WtY
eldTCYWtpnZ/zDsQq8Q/IsUj+8dKdtVdnnrCfhNmHPy9shTJbagGNpkhDaGq7PV7ZUc637zrMbUa
KJ70bu70h+Sg3kh38k5Utl2NthnOAxJ6DkZV+CqUapRTpLUh5jm340l9Rt4o8eNtuEMzwRaw4RX4
vurtcHy5bsGr53Ehlf1/cW1PStZVTsKo3se7VDbcUBWMqjAD/L6gX2oxA14ImO0er2ICAfUJUHv9
MflDX+KNg1GtX9c1Wb0ClgvIfPZCEqVmk8Y6FjAHTepN+0ZPcSChm3JjbJ1Du01fr8tbP3lfinFu
hkQk7ltAT4B0r/ZNxXB14O9kw9N1KSu4MRrOwJcYziDxPi4tpYeY1s9vDFf2quANs0zyPnyUNz+b
XSxQa2Ui7FIg51F0c4z7HuTXnvaJLt78PMueOrjdW/MEQixNpN5arI+sIt4V+l/qWe6NqRuFklgV
zANt++1bs1Xf0cNytm+NgyGyj7U7G1h+WE0W4OMRc2kfTdJUzgyYDw/ptAftsffR3tiekjd7Hz1g
+Kw72pv2Z7IVkVavHuylXM4uMbSnpQR1UE/5TIPohfrxCDhId3xAU7bhqTf6j0RyZfDIinhBVm3H
Ami4Dngs9LnzN6EZx1VUgOvB6xK52jU0RYbaaKfJl6JE2kfFAPXnCtWfUjNy+FVbTx7nSm6eiwEj
ZGGujLtCm+m5rEu5CK4btr7iF5bfxtl1O9s1BVgC/ALtPRVoc4U0bK6LWDVlZHhBNYWXHWtjvNzx
Sk5Ap2hbiGtmHYk/7VGp3gc12qV575UULQX577KU73sjEmQr1pX7P8E8QzTM3W7iCQsfJspmsKIN
VbKtQLlVc/5SjqdjiUzk/NjcvDccyhPGa5F+wTUpP4Ohkfw+Sef5Z/ZHdjVRRXTNny/W1FEv17Sd
i0gpTQOkzFR+aUt1R8JmO1tofLN08IFWxLMr864p9ffr+q6526VczlFkWo12HxlLmoODPfuopINV
Pl8XsbqiOubfFHCKKED/u1SNVtNoWyFWNEcbAfKXxq2JJnL57bqUVdtYSOEMv4slHUzvbN/iX3a5
70R98KtRE5ulw+MEA4TfhvVpAj7jmCBq0kBkDOTXyrVu5LvKNz+rjbPvdqOoHLWqEZ6YiOvZoNnf
zNni4p1NijC8wI3Rqy/ScEplwTle3XrgYGKijI3y8iXQGgMEgEyCQl1doON4BDLTfT//cxRuPObQ
jovhR7zpkEq73P1hiOAJgcjiTc1DMQTVdFenglfjqiLozMC7BJkLmTcwotht3w647Krp71v8JsRA
UDI0/8aOF2I4C7PnHL/LbvAqASxn6ubhTjdf5Fzw9Fg9Lgsx3II5mYzUPLtPp2mXl6fU2neSn4oe
Aexj+fiRdbP8z5rp3NtjcGIKAAhIUS1vTk5y/SOzfAe0o2OgiNii1y9MPBsBtQVkWY2fupUyo9eH
Kmq97qfdBVUfjAebuto2O8Q+cMQT1+59VgYS+Lb1I7uQy5Z6cYIUWgM7pmZyD8PWupUe8J47F53X
ntug9dr3bnfdB61uHSNixAgVhrd5dGNd7sxRA7qblyineDY8oEnuk/pXKpWC8vFqUM6wL/5HEr99
Bso7Nu5hbN/kdeXGNo9G+apMrxHdp7RAsmHfJvd56TZE1N6yHnctRHPZNa1WBkvuoKQDbk7XeY0e
lQdgbhCX7kbgAXip5EVn+QgeJkvQs7FqswvJ3B0JHgccC5q2gMNDT+FD3p60Dnh4N3lyGivRiNVa
EzN4ZOG7ZPQTovDPvM7CeOQkArlIBT0by2/OQONFkewwB9OdtS13KDaetdLNb9WH6ya0Wg+xgEmI
Wg/aP4GeeSlWK2iVGjNstvX7V/h+N3wk+/fo7OzmO4Go1fX8EsUbUTLYDglnaFi+dYG5rW6Mj/R3
cZ5ux9qdNvrGuEs38g/yHrnCfAALK765n4Vo3oimQSs6pmXvK67j5tvsaN3Q3ftz6AETXGQ46za7
EMdZjtID9bT+u6gbx1V2d70Xn3vX8rSHzCWedcrO+Yeoe5mFNddU5CMrhqpFMVaJUdvbWjqm8l09
uJKJJqDg+j6uXn8sk4npU6Ca8GQueB8neQLKBC92MKOtK+7gfPTR/rqQ1WBkIYRzpalZt52TwOFI
Rugq4wOqlNcFrC0Xa/UBy5fM5uU4iwDuZJ7bBId7RrWmnSJvJtm5GB2PABKXWrWgCrHmqpfiOIsg
rYb5vBLiuiR0M51suvoslZtcNBO9muRbCuLMQK3HhMQqFm7caPukcKud4Y7+eATkdn1ER53xoztK
u8Gl96PofIuWlO3pwoOV4HtHRh2i9a3xiR6Bwp39NHAC/bYuPede32Rbsp+DMKCi14xIMu877brV
uhyr69g/8+iQWU9ThraHXSdinV+z/eXqcmbpdIMxtC0EGehJrKhbRFsVzDjXTXP1KnAUGwNzrLPj
++h3k3d2y2LYigZEKtD9ciTZa63vwfXSJUc5AhcU6CAAUXBK1CdAdYaRIN23tqDLL2CufLGVMtDF
rYFlMdv8Npse0UHgoosFRVfXSUSE0mtriiYeuBNW+LH5jKklp/lsjwgN4+lWlX5V+UYTlU1FIjjL
lOqmVyUmYiqUe5ogAWaGG6C4eoKNY06D98FLVTg7THuw+oKTGJcpaE2zn50U1GpAij+acUbbsR9N
Xu7cjr0gDFy5V2EmQGoEUCRCCH4aaR6HDHE3pCp15SrKRw8AoTx3deVxDNEn3m2ua7niyi7Eca6s
L+IsQ8MYHqakvqso9fU22fSYkMXjTrCgK7fAhSjOmc14LdqDyV5afR7UbXogjRn8N20406h7ydKm
FiL6/HZWXifl0Z4f6b94MkIR09RApI0xZn5SpBoAAFWwgGAcHtGEY8R7KsLCWUuTLWXwsyGK1Ia0
LXEvT3bmYzzad0juYqD0vQV2v0qqgDG3zvG4q+Lp/voirr24LmRzt+mkqqNjDJAt629JGQzpISt3
RfwyV0ETPRNj12qPU7UfSl+X7zVT4DBXvNWFdM4igSmv6xVIRoH+rHuR/Kt2IjeNQPlQyC9F2Qss
RiSNN0qwn2cpe3V1zp2i/db7xLMp8GfzI9o4BevKvpxzKMh5InTTMdmvI61x6Yc1IFH3dgjNjAnh
ciWdZJR2h5bcVUmEMm/4XlB0mbbKA6pdt7YeM6y865/AXNa1L+BugiK3JUdJoW0yojPJtgcFDW61
4llKJQICWl3YhbLcU8TUAAkuUyjbxcYxksim1I2D5vRuqmbABvr1bxRD8wluWHDB8OkomcxRRhUo
ZlR7fQTvMJoWt9dFrCv0JYLzLVncV6E0QoSCjtDRckuQOs30lPbbJH25Lmr9BALT/n/VYfu4uLEV
NQKSgILgazqgcBaelU1ztn+hEnMHJHTjoO+ye9Gtqq66Z9aAbYKAGg2G3Kl3lDFV+hgy26cuSHww
hOzQACsRN/ZQ5g20be6PQb4p3ehg3uAfJ9juUbtrRE0qK+gGuP0WH8I5gCqFWQ4ZPsS4zbyX9AiY
l9z01Na3T5ic8qbdz9QvK1d6os/aPhKE9qvX70I45w9k9PrGtYFdnrJdPXiydmxDT1eDmD6UZiVw
dWux4YWqnE0VY506Q8HWfFP6QDXYvgE1v98lvvOgPLQBgOWmbSi4hteNywZUj4qGfsZ/cWlcWN1q
UOUM15dpug1mjAqTdULPLsiSz5kBlhOM4qkmCcyYeJmiAvA79TvjE+N0gnfh6pFafAm301GkjM3c
s3cUBseGs+4AmVTHeHTtDyL2oHWrWsjiNja2y7RUJmitH+jpjKpMf5fctTvzCQ+p1DVdzYs33S/J
v08wsHv9OIvU5HZZVgenNSOIlix0LZgYPmlTvwaOe9L/jgZdZFQr5VugBX7tL+c8yoTGtlFC3CS9
jpHhdtW+tnZ5CGAr/ckx74Cl4caVQMfVONIGFxRg9VBu4CcdpVk1u6KG0BDYyhPS9bZZ3gNSQilE
ENjs87/dYQtJ7EsWvtEwKgBN6ZBEUHiKgVsBWhHZEriBdSGAVwGvlo1xFO72iu2mTQ05b72hRSgM
VueksTeR3PjXLeO7GCCBYHASzVeYhdI07gCEZZiQMEMDrwXaKTRoznZQg8fLjXpDUBhYSQ1CFAYM
GPshstomZ/+5MkixpdUopLXmOSa/nKw7qHK3laM0SNI/lpF4EiiXLbXbF7KIBvT73fIX8QSQRcBc
xDA3OyGLPbOVBDiSFYSXU7KJE+Mh7ed/XMe5FMGFNmoyJnIxo3G3M9ONhdZvOcv8IioFdr4SmF/K
4SxDo9ilvw3CSXbSoucBnZqjed+oflodzCjxMvlNIiJ8te+niwlltTYT4CLgRLpcP1o56GdrWnRS
duhfy8MNTbqtVaiuZIuSBSJRnEl2hjlNRIeoyDaDcZxwK7A+ducWXeiCHNP3u5ZphWk524TD+sah
jukrpycGtkzKvDx5aemG9o0bWs91/mHYorhiXbEvaZzfqEna6IgqUP9XzqZdg5Vk70SxmxoC1/Hd
219qxdk6MgqylU3QaiI5uuIHNy7/OHJzGKPXXhKxuomU4qy+iIpKzQooJbVBDPqO1Ppow+G2EZk9
s+pLp3upFGf1Ko1bRo6Dh/UUO35FwhT9w+19aw1vRB1uumlAf/mkz8fMTNBycN1LrgoHzC8qjiw6
5fvKe6SbZCWHcAP0PBJ4F8dPqdk7eewWzWNW/iGixOBKXAZ1vyTyznI2FNSLugFNKj+BgH1QAx2Q
oQ9lMG3oQ4UIGB56Kx9FT6aVSsOlWC5QIKipGHbJxL6gfznypV0IpKLhRf+db+luAnR059V/cH0b
gpO4eg/BtTCcAgV1I86/oJk6LlBoZ9OXZ0dpQfDrT1YtuOxW6o5QbyGFcy3oBY81pYGUpN4awIcm
yKBZHrr5fRlQ/6QIyLStEseFF3X6p+s2tHpQFrK564/mVh9jcgCdga1+nDIIkasTGMK2dWzurota
dQALUdwu5mjQTkoCUVQatlI+b9UJDbq57RVm5sLGn6+LE+0d+//ibh3LsOwyCnGK814q9wUISYWD
A6LV43ynkTlTHU1s9WoQbZX3ebsj1sGeBQd9VRUwqQADGjOQ3xIkQMxtI0BMwXXSYyb5dfkZiWan
1+9vNv2gsuDuG1hFhURxbqsIRYz2VbFR2x9KPDfm91lqzoajBv1cvlEFeXgRLcLqbbcQzLnqGK1+
tGC3XaxtGqfyihmOpAXKAwJzE2m2xDQEcFCrhriQyDltDAqi381m96tcom6kWpvEfh/D/l6pJC/X
ZUFfAbPrb3fEl7hvszlUjqKeXbBJK3llR0DwM4u4qkQyOEdFa4xj5xgJ83TsGsLZ0JUnWdRysmrt
C0U4P4VHoqF3bOys60o/7mXDC1U7mC0FMQO4LK4f35U+E3hFNAlYNsM+Rl/k5fmtmkqZ1AnLhkmI
Yt7GxV0SvofNSSdPraaDYPhVNfZdcldG+yZ6Fwhn6/V9z76EcwcbUEoFjTsI1zPMqx519UzMVyPZ
geQkyx6j6qQY6K8R3Dar9zmbj9BR5UA4xGk8VyXoGWMIBScPXqjKFsP6/qCqQWkATh/UOaWVeHIu
7BtYVXYhl1N2bCJ7NFmwNMeneYrx6gfYc2hPwVi8WE3uKdMLjTqvsF8M4G38m5VeCOfCwq7JNGtm
IXwLejNJPxf0xjI+pwQDBdahs7ZV6JN6F1r31+Wu2vJCLOd1JDITJ+ohVlKDJrHvq850jbDaKNbL
dUGrvnshiHM2mPkZagBL491gRfsJLyBbohs9dQRXhECfv+59cdslrZGMpcHEjE7oVsP4GmkzRn1R
K+tETRjrb+Yvnf7+fyEsSnVSphWEJeofpQxGoCyQfYgB90pygMiwkbvN2Lg9zsj1tVwPBNmQjcxa
iMDwe+kTihy9ShZBxNui7YP0oZeOxNcTaWtrORjUip2aYQy/r/e6nAQ6FlqarccMyO+Z8zJpv8u8
2wu+aP3sfH0R5xPLOgfsdt3jAYC0DlBY+9s+82gVHQzQdlnaVmrAitwGDhEEUyvAIHCPi6XgAjcw
OusGtbEUc/VeE23bmmjTH81bc9K9IreCEhlqJblv8+nQ2yNwp+S9EeVAcXwEHAew/sOnyvwY7Hc2
FS53KswkOvRWmrhoOt+2hfK7yeqAEEBGFAqIfRuauGCO8obKeri+hKu38UIRLizEfGQKUEAokvWY
XtqT5LNSFVeXfTJOgt1ad7Bfm8U52DoEp1TIHkyVemzVxyYct3J5r7S3Ot4UkuWq1tN13dYP/5dA
zrOSWs5MfYB1lHro4tDvGhnYGeMYXBfz/zmQX3J4J0p18DqhIs46GWwrqGyPFCC3l72h3qepl3ed
388uygdbgWBmZZf3JOiFgQHDWl4tBq14eSBLB7xPqowAuIxPTYgRMP1gwuLxfOmSjxS5mDHxenoa
c7/GOG84CJzryoMU8tmcDODOVsBlJROYwRp7GZIKKeQGSZlNKh91gGmFlQ1y+smzijvM4tfg554b
FPU0P4tu5Yluri/EdyO+/A7uOgGHMHCNKnxH1M7lBhmBwU3GSPZ1Wt+GANdxqWpNApnfjQsywbeF
BBOwvFGZulz7YVYxqsNAhDvnJtN3pHpKRXCd7LO/bS9rDjUw58foHC9F9HOj2MDHQW4IpZCpJ1v0
zgedDSQeJVJ9Jzw1EbrDry/lmlqAtcbgPzCnARrMmZSE/g950KHWON2YwOvIpw3wha7L+B4u4wZZ
yODO5Wg6RCVs7BYtcbYEs0my/6gFt3LxVGXhyDYnj7weieXppsrerivBPpLfnKUSnM11yAw4kgQR
FgW3YudmYWCSU9sIuqREYrgAZmD9OOyYeWN11sZfxfAa5ve2JsjDr++IA4gJELvhcuek5JM5kCnD
jnTq4LZkk7aCLV9X4/8E8FQFYTzZ4MOGgHJ6rOttbr1E4aPai1iivl8xsCzVxJA15nIA5sYdSmLF
YBFgqxX2RCtcEMvB8c5laPwyk46+EkNKf8162T7NYYIaVJOloeAVsVKwxicA119GrkC3vs2Uz4mp
2tOMTqkaMPTVNtyTHwZxG8PL90H2YnjUM2+O8y/t0fKHN9tFJhvzrkCAu26dK+VU9hm6DboGdj/w
yPFaBeQ3MBCisJj56mH04x/me7cBU7ubn9LCpYHzJP3z6Z5Lmeqlv7KlXo8qB80VuI7M/kkVcUGs
+qaFTtzu1q2UACULvx9pp7rcmc6zk/jX100kgh2URWydx84g6TZEmPaNZOyJnbq6iHl59SyAQhGU
OxpL+HCHrbdjgLP9P+6+bDluXNvyV07UO+tyAEmw49aNaJI5KK3Rki3JLwxZAwECJEhwAvH1veiq
c66URyF13aeOfrHDkekEBwx7r732WhXGqDuNluAHpJdGQZ6Kbj++l/fGgYgL2pTg57Uuirf34orR
YJavdewJrvHUiulaFpTN2UhH/6cRTKlPZt175zCgWlglrd6syBDejgg4QQSDBtEtkdD5Hl/KCE1L
CrM+ntKQmNuP7++9TYv4fwrbhxHaC96OhiJONwerXwAxalfTCFnPZ1Xdd2/IxxEMQUNMvOO20BiS
rkEd4QT2fJM30QZigKmGL0HwSIbrj+/m12s/PlAiNOJBmRdqKP/+uvq2krIf1qbjZD/c+WdBbuA/
fDefC5BvU/8RLuBbex6l35qz6GK5XC7uIfSxT/ZxCiFoyEp8fD3vPd3Xl3O0mLsZXp+sxeWsL9EU
aMBZvn88wjuSGJDbfHXHR+uZqzrwiwFDBNvwvDhTO/dyyON9fF4fxnsnnw7tWZTKHST99vUpHH6L
/ccX8N4CeT3+0XQd/L5DDQfjrzp5Up5Sfl4oJ1dItP7+QFDfxGTFsoAK59FMbSoyu2rtYPZLloH4
ULtpD3pHTU4+Hufd3SvEACRZSQLx0Yo3cVcvvY2BIrMfdIKkYSHTJbr6eJD31gSK5f8a5GhiRCx2
umEdhGBT4Zd2vpbTd2Qi6QhO8MdDvTcHXw91NEFUWXjSEgxFi9MokZtmrD95M+uTP150r0c4mgIF
nHFaZ8IIM7mr+d7wC8SKXvuth4BHdafmT+gA70X02JDXNjeEWf6xzeNgeq2qEJohUt00gUgdP0g1
e2LtI4l/8OaT6fDu43s12vHNFYmcgQmhPr/s0QjttJ8g+e8+PHjzYnNEcQSttW83YAGxgrmcsN2H
0+1QngbuuWiBtyT3MRi6S9bNjx9Ph3en96vQav381eHcTO5S0zW0qiay6QB8Y8vcQEbxk3Pzs2HW
bePVMDquk3puMYwMT6DNCbNRRIqf5VnvvZvXh/PRKrJdUDplDY5dM99O7cFNvn38rN7b217//tHS
scJr62nt0fH6fTu9zDAJT5bdVH9W+nhvN0B7E44t4ACrNt3bh7V4XuVCthsqOCb3ZpaG/n5yT+jc
IyH6ZLt+7728HupoOjusgfBeh/fSBoA3rcgDdttRnn/84D4bZf381dt3pmiAWDFGoe6h9mD6Lm4j
9Mf8TwaB2hqUrSDWfWw2bUc/iYZkvRX/qeiymEBRln3W4/PuFED33D8HOcpQdQlmFbRn0PQyyNQG
PI98EEuEl7Lx5uPbeXekeDXGWEukUXK0Efgt0O7KQ6QZgydJiovK7At3g/bnj4d5p0q6ao+hfQf5
XRQj0Hz7boxYuM9Rr8immGRdGH+vSJySwGrwF/vUAmVa6nCH0uU26p27jwd/b8G+Hvto9tFlCNRc
oArsNzYbQ31pE++TLPy9/RT6VejJIsDY4+Nos2SWNZgvK0enxJYzNlNO+tLPoaQMGpwK45NBFyL3
qb5tyDx+Uih9b+IjW8SECRBTIzd5+3Cn2C9iy3FaxBUih1Jlc0tPCzp8kiC/N1dWNTeCZiyohR+L
J4zSgWipQUgdFRtfold1UvkAn72k2378wt69n/8eiLpv76db1MzaNXYP3N6bU08XwzV6p2YXIEeN
FfHxaO/PzVfDHcVegOjVaqiE+4Joj+BuKitIfxkc8tBCTSsOA+mE5bG5GFv7WZz0XlgBIHI1nvAA
FcZHry5ovMIzYIdmBXBYknxtWwi+jt0pE35OvKcBaoAf3+17u/7rRO9owDgZDRmaddcPZyjJDKzM
ypA3e7/zL6sJ1dPuk9X3DktnzRWg9B+virY4ct++zUqCf9jPE7p/AlAZsdLF0kBqkxx4BHG5GuHa
OFSpz91NJ5/BCcldNX7Gd3z3HUNpHtcAlAy4ytE+JwvPduSXGIIYDwU6rOqIppUet6O/pAZqw9Ny
WbE699jTx8/7vbn8euCjrRzF+A4QD9AcUzaQ3d43TpcO5pNw8b2VCS3E0IMDJlpk/k0doIVCYBQh
ZHDinS12brWj0c/QfvYm17lxHHKDVQBPXhjdROglfPsmxTgTMq46D155GaFbRS1uxoXcT15/Atb9
nofLddTeCw92IyVcJDvv4DefNVS8e68gtaOng7rgr65b8etT3vH9VVJ3ZVLDrjraVKpMa72BZuHH
L+69lQlN7H+Oc4x7msbtYc/SIGRtqq8Brzad1/6whZtPfgkt1aeFf0bXe+8QAc0eHlXo1QQr9+jO
iK3l5JkWlHceVDkOx3qvFfLAyhSXQaDOzAx7AF85RQYhRfW3WabgjKPZCeini7TqeCNaTN1XelHI
6MOf1Xw51c92zky/hej033+uNICCKxp6V6Ll0V1yzzil8JG6R/S27U+q6r7nj6K9H93H4uvHQ71T
3sNNEeLD0RQ6pPj77Vyp5mZcsM3hiQJSHqftgprWvPXYhRfC5WdL0dzf+rf+Z6npuxDu63GPIg4j
ROC4U782PG6fTHbl7Hu9pT++Ot+p3vB+o79/ssu8t6vTMEbzzWrCiYLe2xuNrEQ1xh8R+kqb0fCU
QBTMe3Crb8x8Mk/eW36vRzraz2Q4K8rXkRDnpYmftu7DLDJSfBJQvcNiwqt7dUdH06Q0cWDoOk4z
gCnr7adUps0huBqAyOfdZVdk4c3Hs+WTO/t1hLzaWIq5+usZciAiQ3Gh1a2CRUBSfzYr331ZSLm8
MKQ+lIyP4g3bx2oiyqxKCFEGB7+brcpIkNIL70d5bbNq1122SC5Te//xDb53FAGd/Ne4/ttJMkhY
NCg6Y1b2P0tYLZRnZbL9eAh//Y3jI+L1GEcrbnJloISDMaYtzJn8792hyM0JPenz4lrdeHMOYaUM
biV5+SCzLyDNZ/+TtPb1FRytPVnFTuBIPF3r+5fCulv4uGQRCB2WXk6dPvl1w//xaP5X+awu/7y1
/r/+E/9+VO2ieQnK0dt//tdF+9z841I+PD73/7n+x3998eh7u2d1/lD/+5fe/B/8+F+D5w/Dw5t/
bJqBD8vV+KyXr8/9KIdfv4/LXL/5f/vhP55//crN0j7/8dujGpth/bWSq+a3vz46efrjNzy0/3j9
6399tF7+H7/9b1k+a/5w9P3nh3744zfP+x12gOv2DkQhhPkHJv/8vH7i0N/hFRiTBIwHH5g/VA1/
+0ejwOH647cg/h37NDRxYRRO0LmxVv96RHn4yKO/wwcOsTGSR2/1XSK//fPC3ryd/35b/wCWeKl4
M/R//AazpjcTNIbk2+qCDl0aH8KTKK8dLQK830LDqvCgZgcuJTfa7Qk5m1wTislLzeLPBipgbeFp
yK8GRdNVuxLuIga6mbhdJ0lblJkGKD0ni3tfr+5ZA/RTo3bs83jqg7K+U+VgkniTEL64XYoqRFnr
h4qNnnsVx6ULL8h6XPjs/whN0k3NPQMDlYnUOL5Bo5ZlISPfYi7nOJceH8110Ddhnc/1GE65sXM4
bahNYpO2tOm+DMwvwJjw5MRwuLn2ehG9CPIgYeV5JNDvn3lwmkfHJZRDbTapiT2VAZXdTlWVy05I
xQAtehF34XxEfFSVbF+FsBQ01uH7mDYFqGmJNw1nSwPLFScjpAm76p4MpjUsK5m20R4dXlH1nSgf
oqIbOcWzd+20UFnc9YIE5Vk3wjhIJmC87IkziOSy43PibtjQmDrFW4/c7TyMUbOvaetmAnq7Yus3
BtcimQdxWr9pYRTTDbWs81EFKLkRtrQQOEwaA+2T2kI7WenO23kLoXCRiYNm2oEGEUWQOx6cqN5S
sDRx+A9a9KgA9R1W1ripISda2kPn8Klo02poiXuQIcdeFTkhDIx8Dw4cwkPNravB5dx0vGajm6SD
zy3rtoGMUHbPF4js6/5Q+qSSOiMlacz10sLa57LW+GxbwCPBpHD0MI2fhtZrMLmmpqvP3YQjbh1a
7c/b2kmWICWjEC3IeN7oOmiunOI2baZ6olkNt5gmnR1K233tBV2dAWrrxFZEJrabRFUw5eWQvZ1y
u/TdfCht1J93MHVxdi6SPbGb8DtmPw9Ii668OrHLRkrpTXlRTl2X9RP6ekFPq0MvS/yl+RZFKDyU
cLa6b0UC8yYWUf9bZF14J1Uibi8tPFK6tC7VcOoUWp9B0ZrSNOZFEINJRNCbMMKYaszRwYn+P0+K
5vtAJ0ZOXNaWLzGLqma3eLGhcIkqiXtaVD4MT2RlDFTaWC+jfUQXPFtW1EmS9ypyLgDjdWE6VzNH
n7iukuaAflR2Z6p29iFcUWt3AzUqimYWAlO7NET3QrF1a9M/ChuWXmYnRwlMV8iKeiB7NhlYLGOV
orEiQYRbOR5APK+NfngJSG5pF5WJmyXR3MDY2AkWkVFadKiDViHeWVzy0U1pzSLovlUlwXWhrqJT
i7zzoceYd5OpnRdBqwFNwJVXcmjP+XJOWT3PEu0iA/Ju3VMoGHQlUotErSwzQbkKTpUx7F7qFSBP
OjugXdxwOAkF7Zg8OCaOu1w0LOi2jsaOmapCoe/FbaDhFU8jarVKxF4mmr7hcBiR9gvEsruHinZ+
idhpdUtrMTAmLlzPmIUfquAQAoa9GfHKLl0sibpt5Bt0AtoxgdWSm7QDfWB0qpOD09t6grGqqzz8
RbDW5s2sZR/djJOq3IsCXDJ5RZcwHKDIEBcw7kmSaajVBn6sY/EA68nJFFlZDA76eTnQTfZkVi1W
LCzb2Yz1bRNClCRyEhteUMaFIXkotRtAnr30xW0vGW32ieN3MOIRQ6+vjbPocMOKqeBfYjsq8YOJ
igZL2iKH6q4FC2KZ66mS65ZLpq4uT7A+sXtjv6B2oRuT+AoaBL23LPOhxiBS5bHu+ciyuMf+vSka
4sSHNomK9ntRTRHZ0cFjyTn3mqFGHjjAkTnlrFXLXT2HQXOFqh0EKTxYtM0jOMTge50Y3xvi25j7
A1R0sfXWBXhgDq9KNGvHtHyqHSwtDRuoxanSpZ6cKHWYb4It003bbDglIs6qttIAzeeaRKk7d6o9
GZqGPgwV9++nGfnw9TSF1mA7HckVKaJxvkRC5z0w6wia27kVfDNOZvI2gYAWxJ1Xe26/XeZi9LPZ
n6VNmeOOLGdjOMtz2jrLvBsjVOhvEjpquNurKDLpTObyOvJH70a6Hgj9FZxgaGZGwyTEKzg49ug6
hlqf8INyQStKXJyCyzVz4GlODbox6ho4Tlp/hhxKE7YdFqSCf60mnbhqic/qXaDt/G1SIdPbxJCO
n4hKsiS184QFNtKOA3gcGVxaiC/Auc20juGI54F/HsBQRyUEE0m7Lazoita7L0BepPtqckJnV3ZY
PZnkstO7fildmZpBILeWIwxaUrSgW9A827pQ27FwkNagYoFuJMaU/MokGozzkHC9dclsyt0scXRA
fUuX5b5hpOtOYqG8mxCRN8nRChNEZ15PRpLCmZcGuyCQ9qWmY7cS5bX3A/OY9ym0o/0yh4YkKy/G
yZttymNIuh7gw9CezZ5cviGIVWIr8RzF+TLBU2xTAHhmQ+py5vUbxgieteuiS/Nga023ZdepZudz
pPHYASVrATmBrkCgV+SHUMSsmKsvGvjpuuj4JehUle40XVeAjYCldMR7GWkl4b7gyDnIXRL1C6q2
rSGAycr4UlYTrdK2TkKx7Uw53Sx1XwbgafLmeqp09IN1wGnTLoyYgbPRAu44sw3eUQzbu2JTEjBq
1ugmYhuBGPBr22gxwIcRzPRNQLX5aeGhRre+UwRXAEHG4DC2DVUbD1FVtJn8Pu6/IK4y+iKpLQ7y
3LeTRw5dAtuPB5l0fS82A/UKWoCUGNXzN1PNutoJTxWPVjmhylzeowPGSxbvSwm4vDlH51Y3PioT
zy+k8PBKJ+ZHMpNSOCyXYxRO6Ui6oU1BfwuSrAq7cM/1ELa7voatYN5WQQN377L25FVBFuHsRch5
vKWTQuRnmyhSF14Z1NO2l6vAS9Q33TYcnA7JEK/9HGtYiyyYG+MCGVx4nNZKtjIV9TyinYtG5YNX
Ty7M1oTWel9q5aCOkBBx3/p2GS482cbtV79eBn3tMAfORV6g9EsiewgrkcaH5jufx8U9iJlyiTzI
h8kV43qONsgHoiVbUPuvDpxWS/LAG5PUKawQPXVpq0BAocRxdHiHWncvL2EAVI3XYYXomfN0rvUk
FmcDg0WEAmzHIF6ozLiLFG4DSEfiBCP3sApdBtdMkU22DPrTQrPqpXTgUZ6WkC6GNt7iVRJns/bR
cNGp4bzVrg3STpbgIDlVDDewlUWr0yFR+MoscSQeWKD9ABF6xaGn0kfkDCcss9BzBm80dWzEbq0U
4grRVTHgrA5GGBOVBXVPAsysKO36ZWlBLPXJPRUUvrEmVD7aIdyoRQwO5zWR9WNLH9qCBWg5UQNR
QDuVUyG4qp0pxQE3n8XQM7sYmx6NyUXhTQ+IWhaz5YzJMLML6X7EyCRv4s4KF/IVXXklJOR34Ihe
NDaNvBoNqrpS9h47IlD/KWHwTapiXWyLycFJXAd4rlt4OcV3fIZ9IDYmQirEVrMD8Y3ArV4CQ6Z2
B5FKFLdVRfR3OOShhme4Mixlshb+lqKz8oUliBS2Y7fKJMF/gtK9BwPgMregCv/0wmhu4RZVLF2m
y2a5VrUSDTbrMXiKpQ8jFrec3TaLo1Zz0B5KeEq5Mcf5Xmqp6oyxyO7LeipXe2QyyZ1wHY/jDBH6
blF+02Sur1Dcc3QDL0OwvMnDwI37XBWFhEMVj0e9qWSFMJU40wgaroomQEpINFj695P0M/6oVa9e
hg9T9DWVvx708/Nw9tAef/P/wTwdqNgHeXpTKvkmTcfX/0zTfYKEO0ZVZiWoU2zm+OTPNB0JfIQs
GUJ0ZFUR+VXK/CtLd8jvAfpbAUyD+Ujg1Bgief4rTXeQp0MhZgWPwZ791fP9d/L06AirgnwJhnFR
zYCuFyiJx3VpxVz0KpJ4G1f+4O60tAlcZSGfyEdQlwLpXiJDCq+Xfj2aK2OHE+MkoZP5XbI8lU4U
j7D4o/VDt0AEIx17Ye6guDtfLOHk/Bg4Ut3chwHurYYvCcn6oZrPCSR16Bc5DrrOwESOcHzX2nmc
iMNQpHaqxKRj3TRV1kGqPkl1tcg2k2JMrqvQjDpF9cs1kBtSy7SZ0Hcf7IqZlsmty50mTi0isxuF
NkCNHjZWvJTCLetclLA028CeZ04Aykn+fVkqOI1xh2OEmLfVTYxcJs4SJwxVrpC2rYS+cazySbum
yoFaUJKBpqC6jLadCyXhxhu+k5mX5tDOoqk3fR+jMbErVZhgPzTzXJ45Qstd7DaTMvm80NbWyC7h
97yp26BqXl5Nub8QmNeIy1u85ZcvHNpbgPlAwxDl6eQIjpvb1vpLFJ1wt4kvhBuDBV+Y5DNtzePp
AtsPFKbW8js0zlBTwHR+XRSCtOwwTr53MU8iCHJHkW6tnYw920+l5fyzQjhZK9CvYE4P3Yd+gFm5
1vuTECYMb8drEIIUBR9/AmvSMu8CIe/gq1s/8CTp1d5yR6FVTMGMbBP3kd8gY2dJB3jJ6nnDDG+/
qNLAitkObL6vNEUbFcNL6/pnQBPUU3dluSTNrpUotBkxqhHM/oG6SD+Wgn7BGT3MiCZw6KR+VGDu
lSbRQQrmOLr4uDbmEGjTrI58EtQUxJgtRBiYM1wGg6duKVk40OZpCObckhiNyLYkXiadziT5CIQJ
DVBItOlNMQdtnEpNghrNyjZA/EvRJU1G3lsIzA4gcksdzMsB3P2phZBGHXjbsFLjE3QI47sFc0tk
oaaVTZuFTGzfA2faj1YDvul46NBdGMrweaAsPMxhO7N8FqOAbJgAKJMMm6431iy53yGhm9BGC9mD
JqsACl3oeHF4qq2PbknI5tU/RWctSdHLxOu0N5ED+kXQmniXuHV4aZqmT1Bthk9MGlg8AoTCQvwc
yqlstjhzOAyq/RgdunHogdITElV3aeEG/oPHygWka1Ev6D5zNEc3MXOKeisX0fhfrQVsiYoLi+E2
3KrxvA/qPjyNhnpCeX2ai0MfFiWUIeQoki/al9TPbEJGdJgmNUStdNw2CPNwnQfYdtoKMo5Vd2pn
HOAQ6nfGGw1AqkydErSLLaKa4NYiDqZpoUdnyfyKoj+S1agmZILUsHmuoHWgUwMMaDgMDsWjgPSJ
uW7LwucIU1sQydxxcEm6BA01O+MRDvBiqlYpYdrNCP31AhWGoBHxqRpkDUnaIDDwEBpExfLSwhZ5
V3UREou4YS7Pqrlzm80IGhnSOuAu3wUApWe0o4hnRuho09WRGw2CykbdoS11faJ9ZwwzQfs2yrH1
2f2APq1TmsApPLXo+ct6G577FWKHQ8thl7ClQSUOtjPIWfrFhrcBteYboLD2ULvzsGnNMD8bAJC3
HE/Rz2OiYcKNbI6rvJwRxKbS1mCeog+cAJv0J30ZUbHQDClv02zmZqnWBk6gU/ngh/Ri8Cx5jPCM
b6XjlOEX2iYJz3ztCQoDjGVydrbUzEnDbhzQxM9LvA3pcwrLda400BW/ma8XFwrN2zYARITWxYWP
GS+hg1u446wzSdEnvh3mmJ4Mke1eJDaYBkz7Zobh9RDqb5Y6xts0ga9vPCbMczjOSJzmIOpPQuM5
5Q4kEh0idK/lM96iiPNigTZImiBpaTd0mRTJuyUqrpRkQbWvbAurdaRMYHyoRRqblhGHBNnkK/oT
9TV55iyL8b6MtqUvJgiji9kt22dmVas3TheETe5qKR2sLc0ZrM8kOFRREIhvzEKkPIY7/csILSnQ
3Z26uANzsatSTA9O89JrsU1Zb/avE9K3X5d2wdewiIIy9ceEw62et/FF6QokwrKcdbyVQ4zeY7q0
5WNTkvY2YGJh8JW3A3J9x5dJbmkAWAzO2Zh/loL32wfIA7fApZKvBW3cOm1i7uKBTWbE5S7E7fKm
cLtvBY5HsHYFKZ4jG0ZVCiqFH8EaXboL+NATPR38QNHxsTGrqYPTdVWdFpiu+M7c1/QUuaG6cnvT
8pR1ptP7RNbuGKRlaYnawSlB+PZL4dsVMR2HFUp3Q2c6dKMXAsoGbuXkkIUL/RTbQwzuW53EX4Rc
rAPkULdX/tLOqI1hG5hy2vj8wsbh3GaRcsozU/ESjcnQDv4hSreme2eRzTOPkN5vo5It33TnwErc
Q4e8D5ktzfdD06OjIohE1eSqrMA72zXo9zxPlmmMcySiHAiIXhZvJ0XZ1sj/odmI3AqxQF4wAYPp
ueCA3eFO6n6f+8F71ugLfQrrEE91WEp2ATacc2emysckLxz+UpUL+uaLSHaQQBGACYChdWRJO5iL
YwnRMRyzWrHxpYE1E8lLh49qSyEaolOyAPYE6dQ33UaSrh9TClOzBkTRAnyr2XSmAowMjn4Kw/Ri
QcKUYPfni21ugCg7jwCEyX1ih+EC6V98q7R2H5uiQAt/AlgRUU9g6YJ1CtwllyCUrVLY7hRCIcjt
lhT6SA2Yc7qoblE6dEiGHseQ52SaZgUCWlXAhVLVYbfhhAQ/WVT7QPL9ZUYIt/hd2jnucFFg+wWo
LAfEWIRVBFJOtQq/l+7ArwfMd50V6D+50sLHvg9H+OLCDGB458kA24nU4cbxcoYk8b4tpxC5kmOZ
ygHPWZaTuq0PocHqSgH+kDLHISgu56pHp6xZEhWCgcOGS88ilgR86slH0KpbDaXvwH3pprG5E1NZ
PEEFB96hUVXSOzqNePle47jRirGXQ+rHKnqSLOwRRZp2IWmQDI2/kcJEN1bL6GEABntfD1h0aQMh
wxKISN8N2xDN8WhvgVauyYAWuEHKYXzJ8gkVh7u6KaI7FB9tuEV9K4kdm0rRGflFQCFnVimAbWDy
IfCNl9pbVuCa9P65wSr7oVDEeQwhMb8icE4Bb4zIsjKv6qATeS1FPJ22NJYaZ/rM9GVPkwqgux1Q
CeKiQpHEonwAjx/0a8QTawQ6MCfZQ8RvFHKTCDrZrC9E3AA8pqLNirCTqDO13HqnYWBsvIsH6Qxf
Etu37e1SBgXJjMOd6athTTJl5Tw31+iILvxz+DyZbq8dO2BGNmBHamQbyhYEqqshGUBCbiMdej8b
sJ/hLOT65RI22Wpoi8As6pYmHHcCnu9Ll44oXZIWl4Gy1K3gCCkPXdjWS4ETHVYULG3KOZzhWzAh
XUhroS3/yUOggPullIHJFAS3wlPZgiMG/4bajwExI8Qp6ksnWuZ2yVb2pp8FMgwZsnyAJNWc1Yha
nSCLJPedS6jrWHFKx8Qpysy4vWVPvg6ls60bUsWXQgO9e0I9GfdDi4ZzsoEsXU1PXDq5SYPOZiPc
MbNzk/gZzPEU37aFr9tcdQZ3EXK6IJVBgW+Jd308dvxbnwAQlHnV0Wr8bpfOqm8A32t/K3vhFjdj
VYNPnIrA8miLUMQHBpb0VTemIfBO/4qzIPLjFLa9OvrKLZKPMuPMIPZGqSjGKeo0uNocrraCtYDj
I9V/W1bnEBS9WORif4T0YrwB8kf6M4cp1pw2nZ7msz7u4kGlrUNFXEGcDYnvSUF0516MHQGeVYNA
NV+17VT4137f0uis1qX0syWAdX3irHi+Jwpg9WKpEd7Q2UILpqhIcDszs7z0KBnWmSv0tJbNoLe3
b8pgvuu9diw2qApPX7po4TTtRTEjPAk0TsMG5bwbB7G1SZvKtdGGF3XlIcAb/PK0iuLexUa5wMZT
ofawqz14RWYtnf07Zv22y3U/Em/fMSLthiobtidJyBL/4MEIC26jAAVRQwrw8DG/igh71BD3SFrJ
Ynlqa6PGi26QAUMjF6qNm0UjJM957ZD2gC67km+qBKU9BaUBIOe0SapUNb3+6oY1t/ulD2sI3hUu
QntY0Q6Xhga4MvWlmqDIjqMb4popQnaONGEmCIO7gtVBDuRafp1RAX70qyR4ssh7yzvH7fidbHV5
VaoGmoGlAu8wjYJeGwCJZn7yXbROXBaKYMMOfRYDTWuSEU00TKHmG3k4vQG39s8aU4KlHvS391Rb
i5qVpiGSCXeVcoOmkjYnE4vHb4YEw/cQpyCKM7ZrAJpPPIqBXvXzFVWqr1JiItffsT6QNHOQ7QIe
RXXjAo6nKL24SVneuDqq7y3CJaBbOCGcHHXLQG475jAsIVbanzauIE+JkrrsIEFYAEcAI4GTEz+s
6GNXxOVVAW5ykVetRcUp0qJGXpYELg6lqgZMKgLP/OUY8Be55A134l+ElWNmy/+foBlW5ysMYyXP
vKG3nD2A5rh2yf/JlFnpML/+x5/IGQl/9yEfA2AKnZ5rRxNoZH8iZ/jEhSXLKhaPP9f24H/xW1BA
/j0KVtlfQGerickb5MwHZYZGa9u5S/Ap5Kv+BsPlmMWGoBXKFv5qPugChguOmIBO501+IFBcVyCB
7CqgJadjxMQ2FMFjMdB6/+rRfA7v4D7BewFbFELNMEZ3f+F4r0hzxPA5LMYWvIi+8MHsjtoU7Gqd
fTzKv9G3fw0DcT0YmMC0LyIr/vNqGCYd2zkIr1KvSyJUu7vyINZl4jqcH+RYzvsCAW+fekvgnXsL
MhVliJ9/fBW/RnmF+vy62ShEHf+XUAH0PN9ehTYdCBXtDIewVquflXTLKyt2tiqqF6VU+NSPE4rT
MGk/1AB9kPqwaVs50JjboNDTXjaTtbdIoOussDiTdo3niRcR++1XGJiEX4cJvopWDeKU9+Ampa6S
3hfPQfcWQmmRUpYU/4e9M1mOHMfW9Ktc6z3TCIIkyK07fZJrDEmhYUOTYuAEDuBMPn1/nln3dkZW
d5Wl9arb7ibNIhUKl0jg4OCfDlj+zKCfZByJjmqtmlqZ2jF5y3ZZkcOs7e8BNhM38jPF509+t68T
Z3hPq2p6B3a5d8MmvvWBlS6oRb0PA6Q5ygKfEqgqIsQmSOWEmtr0j/f337Xkf+Cm/dMi+qdaAmTy
H08fU6b/XE1+/54/qokEh2dJ4/IPsP0S9/BfOLyUvxHO46Oy/6dq4ji/gbMDittKXnx7Dhrcf8Dw
jviNf4cvsh8B9QHy/04t+Yt+Gq+Epwi2BPK3JbHluCd+XfBUssJBKiE5bMZOfMb8HaCGtQjbn3Ej
UwihPA1blWxFXiCg2XqJOyfJZh1zgNFtZ41Fss/L1vO+/P4Q/9Z6+n+NqsE28a9WytPAqf0D5r//
+EWJ+fu3/bFYfP83PwgB0zFt2qjZL7EJfxw9nvObi+2M6oj0y2FKL3j0P0gb1/kNxoZ1BNUvw4Cz
6b8Wi/R+E07IKFyMhi4L8P/i3OFfJ2lSIt8U3IIRa14+5s8VeowTWWmvCHdO03b7i1FkmxK2Qqrd
hK/PpMO/cTD/yiv88XnExPCbXcyriLt+/TzH78IqJJF0VxYGcpTxRmuEpip2/uAOf9H3/pm/+MvR
848PwvDCHmAvqr+GSzrcTmoL7mGn7Xkpj1w/On0wbqZue2ya4iavLTBCXyUhwRmFH4srXYSyIRMy
dv+e+ZSfhbMn4L0L9j1XH/cvNIfrZgHbFftdaq/FMTAiefLzoDqXywqw8Kfl97852S8P8H8ddr9/
FpJclhSxuWDd6i8PmJvsYIYlCHcD4MMG0SIRD8wxOfVjWL6Ivk3PVbpm95Yzdt/+9Sf/Rfv/x0ez
YjGMQueQxfOX0x5QocDqNIa7RonpWis3fegZnXvjT0h8UNXYF+Wn8OerMR67u5TnfNBBnD91s5eX
kd348Tlv6vL53/xY9G//9ET8i48NE5uwQal+XXKiqdASwQftvNow5bZI1bGSgMnBgoMkjGd7O8s5
3HNfyyBDhvnQr1Z1lo3xo8WNEYD+65/n107vj6cEdcsQcHkhvv6aSFCVHoBAzwuq12XpYU2MP21R
/6zhdkJqeKpBJv+dV/Kfdp3L4EH2eoiJgL3w12zZviRvylktPnM2/bXWKID8Sif/ptH6p6XnM70C
5pkU/4tg+/cpln/q9sqwRh6Zzd5OpU0rbwcEyOlDQypOReSCVX4DDCvC04ichTFiRdmZf5P1gGXu
L6+aogL/LFl+EN2XCRO/vuocGYbTxqLbNzPexpCrOJ3/RiKbcLbIiIePEcrzfV4d752GO3t2C1u0
1+ESMog97pr6o1qk/qGZxYHELC29atfY2bDuU8IlQtQ/XabBShllsCkz5H53FcKjuyk3U7pLCnd5
0kkJZr0Evf/gTAtW6dJNnJ9uFc79nQW9YBM127rJcw7Zh/NtpjM1u+Didnq2R2SR2QYIq12PVopU
6jS2TlBEyozg724rnGZbMy76GvS97HfoMQcLIGHV2cbp/f4+L7KMR8zQhp2hG063FXr96VA7XRqj
aqyNKo8dOi//zri6+SprlV2rZeb9gFSVJvwsa2CJS/9ayRDcvrFUdd+DnLVRbRcTCuxO9HbUCGcE
Emsq4f4EG3CXx7Edvf64QoR396jJEM0tDUS95ZXpN2Mns7WXqefauy7QgdgEU0YvMsqyF8TfUjm3
09I775Orlm5Txen6juayg6tZB2veU0jidd9OTf9WkA/aUzXQc/Pg7PxtWi3EprWLrm5jGGsLxipG
NIBO4FjB2c86oKKpucQXGEMx3JRGZuHZzmTbn50kzEm6QcHd7vPVUTgfLSwFUZdKUx78GPnAsQEq
35elMyw3vZrcG6fsHBSTKUjfZogVwDgBm/qokTCrTbwCbm2aric4SEoDVBePaRqflrqb5m2MRuZn
W6MY+tJRFv0r+E0EbIfW6PRrq4pWvjkyng2/NdDoferZtb2TuuV60YFAQXOlY2p/rmEbMiNjausK
uXoWi7OnOhHe1ASfZOrA6yF+MmdlTC8DT28+JF6vx4NtT10AuFZTGywwEBNW53VC2yU28MMM6dkt
CEiaHVlIxHx4dQlVY+aYVde7/Vhtglz1XEnQmAJ3wsR8U6OVFVfM7TBokkYr9SKb097e9FaIrmNG
mk7AfeA0/OLrQmIYeep5vqsB9dPD6mm/v+iZRXzuZlki0BNe2SEBz7MnoQb3plwwkkdDCGQXGU8m
altnob/XBE7lh9jMgYgCX/fFzq59u2Vg8VzoSPTa3NYe1DBainQ4UUotfhc3NFVENqHbR3CQ+iPD
YLAcQlO0+X6d0WXctSKt7cgRuXPu/DVgh9r98iPnPx9FLLGx0yII55Xl6vfXC1cyccaHvdYREpKK
nnlSKxNwY92N75msHBY4Vorkcwb2JaYFD6h3XEXtV4cxmIq3UAmwbLqg2TqE85qS2ls2vr1Z3KYj
4TepZ3u3ysmeD3WfTPOljk3XU5GP8SFJYJkiu5wu0LJKZufYFtrfw8Xn7RZUPJXEFvSNv8n6CrF1
ZRTqsS7Nx2bbD54ldjrmyW6ronAOqtQ18DHBaArd3lTMG4IuE/iuzA5e1yTLbrUzIE5pmsyeqITw
k1Hmr3ENR2nEdx27zmm6GCo4vlxxzRDM9j3N0XAcNCPl14Mne+unVY/MqvShq6Zbk+RwLJ3VJtNt
kojF20+5HK91QX/w6iXK2MfVxHEKOpnA8m3XPkEjs1myMsgJyu8QrzueKR4rP7FQ6/vBXVZl47y1
VjGqTVHXzrCdsjDvo7Z2s6+BWL1uF6M8oZDFRVM/aiY6tjwORGznZQ166DCCVJZrleu+RL071U+r
9lrv2lklkTpJb41xBLurM7L1Gt1sZNyg7kPawLthMmQ4XI+uBx2PaCkboHElfU9Xaf0C0O8sUUlI
MmauZFIHvUjrB2U5tDYKY0mzb1JHfg8L2mM8nza3fXzmAobXluMrzTcZdapyZbWjDIv+nFWyio/t
vLbWcXWhA0+rgre6alIIZfKMgIzNRq0pjhGEhq3aZlnVNltncCxnU/gNxG9IXG56LRur/4GTqWq+
rLCxipl+hXpo/ZCRb1UPinyN78C/AX4OXKZZx2mC0yNNHoNGD84BKs0mctap8p/W71PF4i4xDANq
vOCcxWEb3NiZq1Zr7/imFQ22Xd035xm6o9vjzxnPU9EYErj6Bry2Gxf5rbTXizBSD7B8GdWv3xQ6
Rq+eB406jlOTyYvSlQSV3K/4FYs4D0/VahfZpq9q57qm3wg5uurMjvIaKeedUk1jn5fYeNlLb+m2
vjZuaenbGiKhOCQaVWU0hXpcA0bbJV3l3GlrntbIbaiT9t7KRFkcXfQ1+FfSts9JsrRk6qD4Ld2W
nAlE8Q6ehzDJVRB5ph/EKydFfxGthMo/Q2BeNFmakXrzVTtl6fAKoAjv4Baj7A9IHZzggDepJMQA
wcOunEy/fFtUR56p8BM0QH1jDWbjKlMzfrodoMWvZqDv4Y6gOjuOJpbtS9tw7m3NJKvylGE4c7BL
5dNj267J8tynXjXfjAUTKu8ho7t7NSZobSYjJNa50vJurDbWS0SrgDbApGWWPJKpmvwsh7U0123t
h30EG0Yg6To2iIyLwU66b7EzmXin9Jx2r23TVfN2DrFk3PtkM9zHSpfp2yCy+CVzLZ0ftZk7pNJW
hWYkNb68xAax5V9q0nu996awk2wfrGKlNcz8L72Yec7z0MZqbxeCtIWwqIK7pSXPEV1Jk1C+mjBR
m8X0Tn4n2kW/pg3Y+tYTHTUFwjgDwcAU2EDgF4OzAbSJrU2+2hBq9RiaYbuoJvzmZvn4PDPN2d91
Vhjcs/OdT2Xn6dmgski3evaX704zrg9hkxfYOWLZPuYmzRnvidflNo991ZyTOZ8142Hr5Esf+lDt
/aCT5noa0Clt7JEDaeOsqfW5OCk931AoTRfCby7epqr3C2Yplsi+Oy+1b3IflfS2t9yuPovWaXtQ
qb60otTRfhhpWcQ0FHZaPmT2iGA491BHpmmiXmzbYihtrwOyMpUs0CYYMkrMRgd2a07ewtm+g61D
v5CXoT2j3aAWII2ACNx6YZwy5zWxmzyyVGEF0UipmyI6FoRtjhp7d1sFMSrtAj68ihKQCHwfTomy
kQKffsUXxtvVAMhP1oBebSdQZf0UQSLqrSGP5fs0ButrPvjQdR5HHoPO+1T47Be8adS43H4G5mw/
6npBINP0jnhd6zyttoownk+uak1/k6x0ZyOuhUm1D6FX9w1muLjII9/Mfv/CeuiC74Xbes2bbRsm
1dE7hmLZtYTQ0qjmc+IAi3Zu7p38OQ4xrlxSMZZjpr20/qA1qm8ryKkLdCpTxmq7WoaPY1r46VkO
RSAYObrAiUUCMjw+rMEYw/AO2vFaC8NbkYWckVVi//CcJtD7BCqHRw2Mi8JAQcWmwzi9W2vBkG6E
/MOzlaHSug1pVz+tzCG8xJSyKPYpXh87aq2leFaIK2UUdnjnt3JxoaQ8+td6h4wkSHcKFQWE2NIP
dzmwsrPxL6Hue3TgvuGvl6j9GvyKODeaNv5hI/fXUTF34fXCAww3tpkRo7eeQmuI66w8omnIi0Pm
lgXltyzl66gzT0UrisH3pO2sNw4bt99Vc6ynrZNyDdkWTTa+KzcfEwJowglYu8vCZSsgCdH3JjOn
iXSrNI96rdp+r/ylS6OqzolpNgEpyomxSpuQ9jxHVhBYzkPVM4TtsKAjxxAH/9puvVhzKjP1R4jd
4oQ9nlDbqG8264SpFQ27/JAxg0FunFDjbtHJqvyNw2n23cvq8NqNVRhvqxaKdyNrnHC4rzKnibqm
Uw8qW4vmuGCLhOZTon+RKObUvp4WBD8eHih/K0tWUz1l47pLBsYBMBDFLeBD7aHe1nMe5kenb1cs
On6/2uj0LPcNtE+6x5h9fJv2qfrpkf4GOWmaBZFdHop7DJW2swuKjPVBCLJ/PTB9dN4jisiZjVGN
y0/R2ZSaTmYzH5uYMDtId3ZeehwzUxT01jDt8iVbwu1aZup6rUVQ7GEoS3GFunXgFk/GPWnbfarV
qewDtMX9RY8x72ob/802oDwga3ZNw52pX8kHc6d0oeDZGBjw0aEZXTNbupsRk3QKDuLOB5LArGzv
mGmydhkXY3uTiCJ9AQpJg501e1xiMRWwolCWjW4U113yIXPBHXMgoV0d+moY38a8sCVhCOP6Wc35
GEYsVWaAoJOeM8wczgrHuq6pPCy9DQIo22rojg7CW/299Pyk+mbrYNYn32tt74gFIbWOKTnP8U4n
dNf7ymM6+B31yR+3CE4SP+oZp1L/N/1BEMGFGA3+JfvxlP74j8NH+flrVsDle/4AtC0hL+A0XY0r
0VPjG+BLfyDalvB/g1JE/e+4VEiQGECif0DafBcwJx0tSQE0RK4P2v0P/oMv2QoInGh/mAs/IAnp
b3CpwvkV7yKOS0HJgrFxnZIBUOQFEvwTEtV0M0ZHrR8cjikkJEsevFfwGQ+yVMAlxsvjqrlzabvD
JzWGXUxijgkh/L3p+9qgjuGcCvIrtJXlRGR5oKkXdjCDDtKC6q6WL5hXHfsgje1GDI9cv9T+WqAN
adheV6a1lHUN3GLnx2kZsmfEu+a9FVMwHpA+Twiw2rgzNyBINpur1AlGHgLF+01ljw9+gbszmo0J
3sMsYGrumCWT2WaquRibhpq4AxpTyEg3m7g2+6VkLqczTszfxqDAlMKQiIVt0Fot7fPAIO8NYDBR
+c1aUZj5J+lZGiPpSlpDnx/UdvytWzXJBBO7F9Nm7qbJLqkw4EW5HEJCLAORbPB1LtXGX8zFFuf3
sWYEDk0PxbMbDUOFJkWfBjBU7axiHp8au3dv+0Gh7jZm9VBewLFSxdyLEbL1WkLaSoG+iHu7sfKT
JBtgZ9lE/m1kD05d5L3C5FC65gUTrJZbbkVWtvPnuUKa1eaZ2K2No6tISjhlsIZW3WbWKrklxk2A
84/cwPm4qLxA3TOlzLRNgraYj5au04WoepROo7s63z2BNG+PfmvWUYKMet4YclDSzagwR2+Rdlrd
ztMFjWRQkg6wNcWQ6SiYrfWpX/LFFl87J0WVPzQFct1x9UjTEq2L6631R3Q+kxr0tZ5yVB4qLouE
c5Sk053jlO6tHRQQzuS76whGeh43ZRoy97ere+KNilwAcw31RGjV7/Dz3+Lg/j/Vh0Cr/J9dVRsG
ek0f1S++qgsT90dJc8LfwIuJGw8v0VYe2Px/VjQRIvNA2XfhUyg01LT/KmiWUL8pcCzKDHoS8tsu
JfI/jVWO/xtEr42gw2Eowe8U8d8pabikfsG2PR93EuWMRGvpk4NCaf21pnH5S2zuB83Ga9d5jFpm
OBefAMXEWrtaELLo+kVCnEkMJXxnLYBj7F2vC4b7CddlRgNuLSKqRZKz1nkI9g1KMEz9YTIl8X6U
IsSVXzp6uEY1WoRXdk/l2wQzeVjPag59rJhrm7xkA8Pajz5G1vgmnBL9YU8r2RbVCHKxwWoZfEhZ
YhhPw+E+ngP3Q+UI0Iq4K14zVSN8nnzgWi7kb+5YIVP34vIzDBkbu5KnGCEPzW9xTmSv8Yy8jFbN
Jk4glC9W5el3Ep6qnUsQyH2riXckr7TfufYMh+Yurd7INk/vgariDOAgRPS6+JbFJcQvqAhYT8jL
ttwnZ27MXVviB4m0qZOHYU6Ccxlm3mH11/lWVfXIvZN2fpMPHTLDdJS3iI+7cYtL3v9um+4tdAin
wInF7XNqxX0HylNv1IQLvXbXarfEOW2lO5j5gAK+HLe9gV60vQEPZuPXwV2n4uxTVDZWH6WfvKZK
T1U6J09hAsaEpzZIjtKfgt2CnPCZwYN8X0vO284L4p9t0LyVLUOOFjw/4Nv5cNUJ3wVFp4TINPRO
FmriA+ah4tmX096a6iitXTB3uSYo7omDiVK/8vY1FtczUTPY9yW3zlV23XPRGwHELm6yunjOJNn7
/RK0IZBAlqD0bOMzumME3XU8lt/bMYUww+N3FLKkrbPIeoDrs2ZEuX5bk2qq9Iarn8vBKPzmruvG
+apTvK1ZX2w/dROmpyFurQ0KV+sx9InJC7uLF9/Ni11T+fUhTNMVwR22avzQ3lWsHQizYFz2F6Mz
kr6Qz+tu/QR/xCCxxs8FuT+qEadOLorIFnlTtasV+UW4XIfGv/VMJc822RObXC8W6RWtc+i1k9yA
cDRPVa5K8uj7nIklKyD10g3lSffZeJjlQqwEsza+QpvZX9bKNFsTBum3DuYk6laZHyqGemINt/Nb
4wsWoOVgHZqz+0wG3alD17tNEUNdVUuR7duyvKZfaBCQCvCeYMjpAyaEjUSqXA4Zp7nwHIggA5Bi
Lv7LsANGrdhTafcE6ii+GGtyDnmeGIIDlmcnIzTbpXCgFOeAi3RQXQ0Ew5xXzCURoPT7JN381Jcy
+QKKNuHkdvE8141fRJNu5rugmtOdxHgS2dbobXVoH9bVLu96y6v2WEPkTSys8K5LqvWWJEyyR6XX
nbk6IIMnW8D9Xicu7YbdTacOY//ZYIJmtGD3KlqR7GpzgXLVUl1M3yTQSf9rglpiPidJqJPtBGwb
7Gde/VViW5fYbLM0jA50n5BftxSoFIsJKtL5tV/rmAvLsisXwytPs1i/B7NDL5LzbX1btawdIsTq
FZhzM4sC984llYTEItT2hJi1TkLfUmH/sdo2P8WtbyI/TvTL5JNcYCbhnovZKojwLuRVTf6Brdrv
zlh8ZqJR92ZBaAuIlm27ZrmMmKnq7utc5utyaEOKI/1NUR6tqUpAsXri1IbPjqvTeNlgXl8DTasa
6BF+AqIp8cQxhBL/gEJLtrqnOzK569/E46gBNLUtsYRnRnwh00Q1G6T16Ed3xGeIa7JxqDeO7Fwa
1ZJX9zB3CdJBkRCIKidB8sCIEb0ebuaLe6+2m6PTNie043fWOsBgsuCOSNrJXkKwW2TLV/wLV4Y0
HdjJ4trOxl0Yq0/3IhN2032j3H3ew6DiCznaOr1NnDImlEo/9rKfMbaSKKpNZBu94auHTtj7cor5
c33UwLmBWsDeHm1SO6zAezOrIODC3ot2PNSjc8MMXqbYk36oy528jPLOg3PDaGtAmfNYynPMqJEa
E3G8tgcIh9OSN6h2q9ugdTaqzbcNuHuZyD15IHcIuXfVNGzDkKEPywg06uKY6CGysCI2WHW7Kxy5
jIiU6IkLK/4i85ly4BwLjh4U1NcTUTKWu9z35JbMWO6eKGkhPKVgbhLnFpkak5MRM1MVM0aZwV+4
UUxyg5JS7pwyfTBkD+Eiru6MJBUoyR+Lsti3uj20Vt5GprSdo2dr91YDRH23HNJLrrJiEg+i5XhN
raKLwN78Z5J/2nBXCIAhpVLcmhNlD7obbaK/kNFH+YQTzcq9F2qAwKKB5UiUt/P68KdDTBWp8yQh
rZW4rtzk2yWSeePXRJWMXBC2l2m8p3CePuM572/ilIBt0Fd5Kkwa3/lzXUVGyXZbyfpqDsJqO6fE
bjmeD3CTu1cUwnTjT8Zh/HM3RTY+AVGnx6QJ72rVLtuhJ48GWBGmSCbNro6V2eGnZu/24/d4rW8E
WV0qKIbPtZLsiPCulKtzjKew3Sdu/ejZMR4NLja0KwTlMJiV0Ap4Ue0XRDvJLVVzj9wa+si6FbO9
3millm2up4eRkzD0KrmdK8qHnpOXfByTaB4Zq7qQ9RV3D3Yir83kUBZHfQwGGW+C1i5fprIm32sZ
p2NviurGVIv6mEBUr8gnqQ5xH3c4ycM528uL4WQC939L0S41PmUb6CYZdgwwoPkZ8eLhBnCu/bIs
d57Jileyx6w3KMIbzg5ungMi+02MGuYHgRtXfmU7p94M3JlkNm0rj3uW8t33GJXCDoRF7LzJJoFq
ULo6TGnwJubEIys4fpw0PHeeU++4iQNTLSNG3rrlDji5dXlP2A/TY4Z+n0uOoqxZX2KuHVs8z3cF
gTnN6OGmXzuqniSfp5XX47TmV/oiOZisN5GBz9vA5mnQ7dPZ6G3eyQdvLZ3bMpfX5ZAx8NAR1sHK
VyqFY/3sGujxZJ2+wM58GbywoS8RrN/m3MNQWkMdzWlY/MyRYMPYWX4Uyx4TQLYegIbqYzGOKkpp
TDfhuBC+1SIY7o29PHeZqSGFaL2axWJMmpBvgSh/ekSPgaHmwXFpmjOo/EU5Y158Qku2hJvj58wV
GTBx2e6JByGGf3TxH+yDtG1umnjWV6ueRaTW6clxaJpI1fmIAzFvMHKvp2JkrgJK5a01ii9pF9wB
WUq8DUYs122quvtOqZZxbSlX0KXHRB5b/qEIivp74mC62gobY5+w+3Da+gSlfXhd1W4gxHHZZUkJ
fFlZyyUwrH+oeWKbMHONDYVjf3Xw12+8gBAfBAnrabFG/jxMkBNHUYQl0SqJW6CXJuevH2rVAM6V
E1icGYmKASBm/EdZwtktcC7A0VUtHyAL9btrJXwgiNtdnBftTe+BZZtpjm8Tf17v+0av8lhWhtjg
RvvVTYc77t2ep/TiEBOnQtkDp9E8npAss9Cc2NvQCwTXzA/1MM4iILhRViEZB9WYPa22uppV/pqX
/YguRazi0I2uOHcicV+7xdDiaH2hqD2zn7Oy2xEZdr+meLvxyn3O0yDgHbjl35O3ZjcRiVLB+FXM
gZUfmj6G6bUsf7pa27ZjlOmY17ftMiznQQgLw6eYFxuAuqsr1R3yuV7F99lbuyNCv3S+Eb3AOVfW
wZfYzcrpGGZ6KXHFz+0zPhE2DAFz4gO+CI5Dxuu4JcjJu25Uak3YPscee45Kkva7tMjs3kyFxctf
SOViSM7i5vLKHsrMv0FQXlVnanVrHSjjmRVZGcZUOBis2UAxLunX69jjMGS8kx33h9Z3c3vv4Lr0
kGb4JnypZsyXX3Ta8krSuZ2tLzMZz80RCZJbdJsZYm9gs/u+2c1JR9LZOmSN81oQ2OQeGz/ILOAk
9CnRkFbdO0KjoNuosszaqBhJAjopjh3nHvwDsU9J9mA1cH3iRrYxKzP7dqsvgoYNm+AwimHsPl07
Lp+MY7XjiYzBcXxE9o6Hjqslx7QyfjFdVwtxOZtQLYUZOWbb8aMa6opAmHhws4eU8S7NlUxJczqt
LalRxzHTaE+WMZuvirFohvMU02DLtuT3Ql2IqRygCZ8XJEBL6D15fHX2A8A8OcleFJ8aVVKEQ2p8
IBrXOwVL5d+nZYCLalizPe/H2uaKjLN4JNUK6RN8LphNej87o37KkiDSiimVrjgFnrVGRbr6m9zq
7KhQ1nOlrbtL9pODNOEUy04dDWZtmXf1HcdGQ9AN99cybV9zHTQ7fzBmRxIgZSoc9ohxzJchy3qC
gevwtphGckXr4AOTQ3B0/fFrNUuzLS3VRoNbi3snNuljbPuPMKjQdE35vA5pvSvjflvE5iosE1iM
Ybon+SQikUMQX2mdRUFeV27Jp84R29wle1J0+uvkN81+yeZit4ZGbBl+9bDU8q0lA5B7QbwN8J5s
rKY+OEya7GufWefL12kKb6clf4mHxQWoG2YIfi//yqt+6w0ypBpDrWWZD03ibl+cvKr/ltv1sfSX
63UtveOYd28+JFswh9gYINJTRUYTDFzSmFNuGspQan11KvuL6ex9Ooq7IWwFTurqClbuB0GFzHhH
gHvrWN0jHjf8jXZ5n7jTl2I1N8I487YjQm6LGf4GPdI5Vs59PzPoubb7n6EDFGKQIcXzci0lYVLE
M5+LeiaHxaExNuPDWuvXJQzeuY9PR/jUk28kE3J97kRsQ99uDpdDsMqOpfmZx2hV/PheBxxlUu5I
9NhTfMftZPvvul/P6aCBB4nrxN3s7q04P6xcMBIdfPYLz8NbTsDeb0uI43Ocsrcl7ZA/TdlpWeM3
HeTfXHJFzsKu3kE8TljxSNMqe3QiybrDqPwVztLeDe54GGz1YcWpjjAkpuCI2bQf7emS/lAfW05B
5iTdqsZF/DI660fvshyzKufnHvGDV4N7GmbM3YZo2MFfZVR3/MgO/5LTVTBWst4sXFU3QaC/t5m1
r/v0kjluBVskUOdZ29eBsjCsCbTZ4N+MoxUjmkD5ZVL5c1V4D10+HozntQ8ZWQRbFfCUA/+kwuyE
yPIYrDhJ+f+MpVLEnujHxuqOPbl5jaoOGNofbVp3e05u82L+OpspftZDudNZHClnvUXw8iztMWr6
4Cod7RMxg4dsbY+KuNoWrdzFD4n2Se/QVlUH+P3zyIi6Nl6uAhLH0654JuJv6wd6J9zkVIXVoxM0
HSCNvhJtFonRza6xX131jTigVjnJznqO66HaNkP2Y3Y7d0cgiTzYbn8VL9UO7vuLXOLumC5scM55
dDZY/4yAN2Xjb/XS3gerFdyNvrkDOTkB0rzmXfY9pjFcOaJh8Ir4NpPucG1PAPec4m9tushz2DjV
kWkCUZtSMfKxElGeLlNEfEh4j0252YCkg9Pbnb/jHvV1noXcupjXSIab0VPEffmAA9EBIGjOWcvx
2/boRzCL35Fu8IiOZxfkaCD87ibI4iev8PYrqpYvQ5KCVFgFgWiE9s7CgGyEB1hwFAG9C+HhXomL
sgKzqFv01hFIx97U2tkhX3/sV9at22w525LIWOa8QiDsScooDwAdD7FkQoeirs9gkkeCiLkZwiDm
49GryupgbLV3pjLe9LX3ubrpKyKMK1U0OxAmNkqGk9wtqluZ45Cyw5NJKFdF15N7oa7Uxf5aIkD4
n+ydyY7kSLqdX6WhtVigceZSJH2KecwYNkRGRgTnwWg0ToLeXZ9n1RWqhYsGGhCgzUUvOys8wkka
/+Gc77T9qUQ5nQX10VlMAzXLzdDJK5Q0VTSv9HRnkzta6KQKw7h10s+2kJHZBxFUGSQ7+ZiUKV7f
IeuTUGYvbHK4Y9VB8cpGnBn7rnPHeY12DqGQWyY+wuld49vGNTKehzQN9/U5knJ8qHv/xPrk2bQ2
gsabB4sv3AmHk7bo1lpqdEFJalV7gFY6MjeT6SC+PjgIrkNvvs17WvCOGkL+DHIWv2v2NMy04kVd
enuRGTilDeQsypTHqbO+2gblF7paCBExTBoEUYNHxiwOMj7gDBli4VL403Um+NWRcEV27T3ksOxQ
brJQaLGfQzuQkCrl5yRbOA/zO2iY63pO98hvEq/ekBXVbwK1nJtCXhh6j1FM28XamO+CzN617ni5
tvKaLe7O1w0kVufHskHqq0TxUjbV7UR2iKPVJcrDm6I0/Gu34exwU4YYRJy0Z+Hbzlvdt3Vwbit3
uGlXa4lwueCHRS4VD6M4UUj8gPC6B1ULsqt7Y4J2WrzmkLJyQfyVgQpN5yvIvxifPYa74JUhBGjr
OUOWODZIDQN+TORVy3W5aT8CG/EYmA28QCdMANjt1azWSBRmE1e2ezG6rdgLK7MPpWx+1qLJIndS
kV60Dk4C2SSnovPmLBSUEhnfvnYYauMDGmi2+uGibxy+lrzNYwZ6H5pLkJBk6x8w7x2pB98qZZix
yIcdZI00oSSFXqjC+6asn9tUh/NrSBtFKVs4KwgMMEEgWqDtNEWXeihofcnFPAZNZtTmY6PypsYW
H/TLqo3YLwZc4vpMSNjDUkHjYPVgBfazIdIHhVbT3rM4LLpLp0T4dqhxsD9vZKrSXaSe6++c2RNP
oArzJp5kLnNauK5/G6jV633BCatoueb0s/PTedpX1eh+s1H0H7ptmh8kWyt0JiGwm2ihevIjhTyQ
6WXtaGaavbGpnZcN/dtsoxpgVbcaHZ1U0PKma+bqZitn40FCjXp12QrO5NR3sKytNV9fw1RN9Nkk
rBf7KmMWDzOKcyIunKB4tpazvV2lyu4jBHroNbKl3dJjJSWXMVzKljuid9xBHrC3+OSThJ0nIi67
vew0yn9G+G1gHJa1a96t0hnvZ/zjt2KpyAdtBTXvf2kH/tIOnG2L/2LNhhfun41w/PO/TJN/YAkS
qPSxRoYeeZxssP5UDZis0TCEsd8iBAW7cBD+TTVg/WGHXshR4LCTcn2PXb76M2PA+wOnI44HQo0C
UpddvE7/xorNFnzI341C549wfHx4Lo7oM8nw/9qwWWuVTnSaDC9ydykOkwvhDT6GLUW731bLQ/1L
Pw5uduOsisRMfPFuSufuaybYCODFrJZfTiMYr+ccNTQN2I117C4pXRvmhyIF1la2dTK3ZHbHcpOW
uxsQ8Qm4H8TrJFYbiKdxcb0baKkGS7MZJxBdOSTwy2EZKPRQkzGgqsAtOFQ18FZic+ZHHrc8Xbv4
LNCH4uTWc3fZuV2xsIMaMtRxMIvzu1IavDr6sUSoMHkZjFMkPwFvGd/MX6w8q3SsQpTVF2qemTz0
nAS8osCGgDLrpz1CVJB5C48RVhnEAJf0nhMYU8srmZezYPyWflE+aLYVCCznmexdjTSPiYxYynwv
bUc+Oa1gNiSdIX1Oc1UwqAGbIVCguw6ySTWoRwCWvUEa37hCK++VAX+k7+afhRwY97JFG+zdYpoA
3gHH1bwwHSW+KYsGzdRV42pyt5KUBMxGTrcDEJ9BOdJ6CW6bdiqdGOI04oA5dUu9V70vP8LKQvjQ
VspaeU+tYG0xgPU/Rmk33WHRAowqwnEcNe42oRl0rDKIMxAcLlPiydhAysB8iv16TdedNShlHYii
Z8FjG47wOZZS/x3j4XxdlJb+Ythv1ZfuUMrxlsFWydzVGmrNZXDr9USohD8e9dQwtrO3mXIV/hX4
CngaK7M+nfuIJTSOykML+/V7TY3FOix8o6/MZEaXcjxv3jvXnal4QqrHgOpR+lDXFlXVkWJ8XBxG
aywz1Kw+WQ1VodIybiZOfGweU3PnLuDfd3kXlm/c7Ap6TwWRDZTUNLuRr0b7vVt7/2dpucI9LJst
7xyBpy/CfOQy1gkDplkMwnkPS6ZhTdIUk3cVTGjFE1NN4Ipqq6oHlg/OOT1SVp2P0/j3xkL7dnqb
NVRmse3v23UZAzBfMvhlwqN/dstZP+rJ7sI9YEKEwF1TUYLUyxJ8lpNyXsqZ2XZsDSxVo7Rf8w9T
aAPHAbCxOGRtVEU2xnsrDifRvk6bZb+C7mG8VUsjMK+NfrGPI+rlb5bZ+SVA3Oyzlav1MBJC8nOc
bHAlTPXTj9Fo7e8CiMmbpSd5oYrBeU5Tr30z7VXJo402UvDUgB7cd660yt1A0sUF8n4sWcg5XeCE
jpmtQTJOfs19yfNIUlfWFW9gnFZ08+nCGKwYLFZ2AbiwDvHyBDfGmJsQna9ZeiCPFGD1KDAwd1MY
Sz3FQhQ9tK6QrYif1Uhuz47fBH5EfVcMrT0lM8unHNeWl390ZAK82kExPlMBZo85MLcG4e8ADisN
Vv3l/b7Uo5DqJmtm6+7s2OTWEeOpQVn6MZQu+HxrcYYPo5T8UUNR0uv7CutDNMyGAVRR+e4XRLER
BuHQ8YDnPXu9qJoK8U6a53h5TgCvYGY5VHF5kKU+v3Dmh/tKoMKMkcvop8IcWS95hrLTq3YZcoA6
tOFhIuCDDzFHFtAxEknG9TYY8Q9te4QCQ73TbI0JRZzgphZ3revYjKe76laZHvYMv2b2uJ/Z936Y
DoDdCAsDbi9IDNWw37KsuQ6RBnhXrNEoWJ1+YJ/utaJ8wCvVAcfEWNaDyc4NfbLlxunYdL2wkWZK
S5axrrtq2TmqnWTCeDXYD8Bsql2aCe+5EX0H3wgxkCefA5QSZuL5QX4CgMFMUioo0oe+CIL8wP0/
iJfesASmAMTvb7aEiU9iJ6fbMXSc7i7soK9HVQA7Mu5Gg71bBaPylsxN1rDosAwgHjPUKEbMlrQj
lyCHn1lmWu1ucyXq7nROkRPx/s5NOuiqfy4Qw7xnaZn+QHJOWF1a8bCkFiP22V/zG165BdNKNiji
Chmw+2f86X8pkf6bD8vhvG4XFgt6yhOEiP+qZvqfD7vH3cOPXfK//vHypcavof3HI5FV/yRV+k9/
5F91lfsH/n0Tm7tJUqdlnqm2f9ZVtvsHckqcd/w2wvNQWfwf7RKcCscyobL8xjVjlsUq+1dZZYMe
gAaAkxaqOIqj4N+KbrJ+Q3X/5kj/z76Lv4sxhxGbQN0MIuaIZ2XgukcejHxXdP12LBhtMtOY8gPe
vWugZfelM/1ItZdolg/KdcoLFuHV2QxzqAf3Rk+/LQ+4A9VNJRXr/4B4EuzdJfp4L40sK7MO0+K9
oI5iLlaX3cUqiJYJhtW5NasQ5FWxfddu9gYfut3jBJuvjJosphYrhlk3D3PPsr1BSXmvRxJkfLic
px5ifxwyeI7WucVBFOZpNIRQt6KpG+QDJ7YX5Qvg/EIXy2HFekgCrVhi0ZZ7XJ47xM3XqmFWEk4t
0sa8v3MK5pBuwBJgK4anzrF/5kNx0zbeg5mzunKxNdoyOMsA85vO9m+2rvgxhsU9kTeEvpvXeWEd
BoweUBSUvnIngPgTwvckgDQVI0PXyeCHB8fU1q5V5rXdN98mjzlb4pIxy2KxxNuuwI4tCWXZShUQ
sNc0zS+V1z9V6t1khHVEWWAY/P/IIYJlcPfLiKGxVMGp7l29E/6aXbW9i/9jWs+jNwzzWRWnbfhI
PsepC4NbDWHw0Izd8jUo+Q3GXsW5m7ngBNfTiOpRoXWhKYPZv5xSCPaplXRkFZ0BnqAqdnPq37ZF
/a3XAbZwz4DPa3kp4tXtb72t22e6holbljWFdm7OTayyUZ2slZyCejCcG9g9FLpmORwcvsJIK2fY
nVWhnRL+4yw+fCiy4O1VccFK+5Fh2sZUlLhi9kADkV1cY4iA5UtRbM9gkQ+KvcHASDXdSVKu7tbc
6a7GYZ7vEH160WTMxsXWqjelcgZqPXecX/+a8K3teZtF57yvneOyig6oUJNBLi0rMdyHhtkeWPQ9
qxHSH3neYMGtXlIYaoQQZoTG9Qif+rYq1RNRuGQmMcFCel8O360u9sXIFcFaJgFgREozFGjz3YS2
AWowHIEiHtZ3udKZaJl0hhertb0fW4FahQFj01/KzIpb823q4NCWy84dmt1vhuD5XdHKRJYuD0cI
+A3u+HBn5ssBRHEZFnt2GzqIaqhRnv0DHPF1u6CPCjBGG4a49R1M9yMmJNQzCAOnw/An0uH/zZvj
/FP+Tkb766eeGT//v2L5OGj/1fn/eG5n//E/vofi1z+d+b//s7/OeDD9pm3b/n9AZOiC/zzjEdyj
pD83z5Y4s2D+Q22P8RNMDEl+pkDwCfLh3M7+dcJTyvwRBlie0KfiUbEcmGf/RucsoKj/U+tMH3BO
oRAI+11SAjmB+Hv/fsY7hUIBO1moQjxBREpmzmg2rFpxmDr+qN+oGqlLJqNV/lVuQ0HBuCQXnwVh
5qr+xmYC4yCb0LJJhn5YILg6DslKsV3n2w0pGjq4n6UdQuV2WVumD5XjDNMVSMVa7myTHOUjEy5i
Y1wnyy4s1AcsW0WrcyZ/njNPj4Q1WSx4WH1gJgKdtekkG+WqGPwBzoI33bDsDhIm1tk9VpRtwbM+
rN67qSrcZpA/kXwe2EzjXIgwKq/LrR3awMOJi3HSaTcPTUVV7feeH0v0whgkg3WrbxuUS8OhaiFl
PpqWwRCZGLq++VAGpiQ3az3z3tWMSi68TioO46Xz28QSC/tH1CRnAdU0TMGTXlHOqqSYgq5Kwmlu
6w90mH15HINw3pzEGtMO9rhXTOH11I2DldjThi7m2uaOKTemo75tumfZ5ZzdiEDqoEAMsnbrG4oh
Y7uA1Tv2XzaoMjRcI8cB0Tx5V8kk3BitI2XdREjanru2Cq0UjIfqvmdEiufb9Qt1U3hGYEAtRi5/
OmcRBN+BVqM+Cg5Q9bWSbkb+GkknBYgANc22YaF4DwT8EVAAHJGEPy1Uwwlk7W47lhmX5Hsxa89N
inYTxj7tRMdlkw1Vy4IKBDvoLchJO/BAd4Ks4g+caIdpjPhlC76Iok71+d8TdHZbE3Rm30xQh7ZX
Q4cjruJlIaAxPU21J9S7swiVvm7YNeUPOc5dd+dLEONIf1gOFk828yrQt3b1A0HteMrmEB1K5b86
IPM+RcfykfHm9GoGrBSIxct/37j3cOpZAXtLhvR2RnjVyAxFWZNlC1/EstR3Zdb59oudOal+k/TF
86V7NoC6JkIgMwG4zxgq0L2jg8TX6KRZhNZh80S0VFtGpVN2e0wg23n93bPZyUi4wUxCHhGzBG5j
EIL0bW7Fr7OIgtdsWJTemwRnUAIQLWhM4wbJtXlDvT+Yd7MRkrVzjsrEIE2/VJynW72z6ivSjQrz
wD512T48RyCFAnSK4fSmYr663dYMnq0Xn2XGG0hsaycd8NC0JmtjHyB0T3uesPSNf4pWtdfn0a1j
ySqWGf+7DlE4AMIQmPdi0xym8cEAk8mQK+dtWQPd7difP45V5xivxbSq6WNFZTV/Bo4Kgdd6CDGP
Rl/PxTVy0c76Hkyz6vbC0EV6gUAN4ERurqxftsUmOfJ2AO8CpcRQzYODGLaKx5V5EreerGzSf1R5
3l8QSGhOPhRgx5+aCg2h0b0ZEzPyBO8rwJZcc3Tc9CnPjPA9Stct5EuNZjryJQmrKjj6LXNtHCW+
QfpaI704BEl73lhBfLZCTYc+aKO8qlazPHOn0JleptvYgNQXnZNH7DLanI1VFrBzm7vmlXkQ0m3c
0NWlYQ/TXbfiaEeOUHosiXoHOHQN7P1VW832BT7VuyQVlMRQXcyfnRVMu6ybvYcmh+qQuusD6iHH
PhX80RQFeWrsZ0tVh6YyPEojUgogLnN+8osYQbT5ZnfyZSEOWzfNO/zN/GaNodTbEi6eGxWNUfzK
aDhfSBHKbkd+ZlJ5qoAubK8PbkvR0APhOUjUBVdMvponFt7zvWor22JRqL490xuZBxWts5fsmt/6
LeyeS38OqMRHYX0TDAJ3YXA9GwdX4JMbUfjzrglG8ZTZ29nEjyDk2xxt/5XcIxLAFu2McbEu3g6f
RFlfaA8aQloE7g82Lct22FLU1qxS4JJbnVVdjVPjQ71GhXHLRsPfeTNc6Z0wscizR7OXLz1MzyNO
nhxx/9S+Oq0pnzgBLDjBDhmau6YxqpMOAuczqCfyBUmWSgK3zRJAIOt1Paj0HR0VeOq6G+cdWY/D
xMZ2Lm99Wfr3fM3LyWO48656Tdih6AK9Z1XCvh1zsTMkeIynAqKzTZUmheiPPbr6l5mXPd7YxfLk
wZ8c56E2Ao9T0c9fW/O8BWSGfTBT4Tx5zDveBnPWexF43p4ss+Khd2y1k/ViHiffuFiRX0Xg45/M
apE3aB7n9HZVRnUkJkfEtA0z+gcajcvR47C1+/F4DkScIzMd5FGvrXkBq8R9HkTxgce0vUCgeFXh
QRAkDrjjD9H31LOh6Vz7jr4lwKF+6rdtO3N6KKVJ9kmWjuj6qUivRgbJMQ6J4R4gRAfD+1wK2L3V
vBWp8i8syzMeGKpXSOy77pbVZ55YlZG9kUExHIh6nXbSdI3verPAi4ayRObckydzv5ioz0/92i0w
VvgWYsVGj3VoWVzVm/7OihKGRXFqpUzfUmHd+XOFFEVKg0ZxcF5wnUH3L/obvx6vByH1ifatMNAU
NeZ3WjEAHyCqOQPjLIFL9Qc0dUpfbDhL2zinMJsoF1Ady9Awo8ZEs8HZY2KUX2gao3Cb06cFFvye
N98nAKBiilnokoTZ6ENYld0ljPs9aXOlTCZVQ3/urYFhruyx5OtivCXKbLmkyAmOHKjhVbOVxoFg
PvcHZZDhvctumLJPsAY4c8y6lQ/Vb1V5TyBbEhJvRJVfpuNLTZ5qmiA0CWXiBp0iItNgkNsnPipk
PIcu1dqxYYzfPIjNnP23OhTTBzFN6GgUm7tjUWra4tEzMUiK7z7TxbrnlGu+Kt75N4H2XmqS2HCt
wC4VHQSNwmcJq88AEbrGqTimYyiSycSkHS1uzgGjyfdofVNe12c1Pl74fu+HI5bldamumn4NXnk0
jHWHDMo9dLYN9aHL62zfUWv+WDCGGHSp52Nbi4xdIXAKpurIk9dfCzM88osn5Hi3jpPKA8tK+ctF
VLfrMADGm5jr9yktmzoeTQ+xDzw7LrJhhftS+YqRn9PvQMHcQjQKsh3DxDR2coIXDFmvLBGE01yl
Y8Hvk5UYEebtyk1nme2bvm2v1tQl7LNdW6hc6FQZcvpib4h52qWVAa2F0hnEEoNEB1XqzNJ52Sy9
U5M9X9kp3WdfLL0TDVk1f4Zl1T62VdGy33arV9SizuuS5uPDAi8BAZa/SWRDa/ASDGo8TlPV7hfd
fW6Nbx5lySaHLL/guhdtc915M5B96EifDH3tA4Qn85hXM6F7IRlFVmc3t8Nk5glcHo1vQRUP0+y0
sNjPQclz0zxbbrBduOwFXnK/f4YhVFMjByZh1dv0BbaHRMva/+q4Gw4TKYdx6ILCAV+TRVM1PVAn
KN6m4AjgdJE/gXgluLMggZ3Kzc+uB2LLqeyWjJetmV5XnfoC41AaMQ9AmLiOwwCGq2lfKOU1idK6
eSH4yEhw7tcHTAr5BxpqDwlPwBOHZK56VqRsHhzVtDfdrJ33uWvrJ1U2BD7Tiiy4FBYDF/vSU58y
I8hvnXkg5Q5UKhogn+zYuB0r0nDo3lqKs2WawTxZ323h6hPCfNSKajH93ew3FlwmdC0IC1iix1Y1
1wjp+9k7kX1E1dAOLUUDLoDTYDfwYNomEKQYZ0NqXATBVjLuXwJ9AClmPTdANrCXiH5MuiDTEKBS
y3k1rMH9dr21/rB+b5ngGyBrdob3FSt9sjUq7eKhNElNGVXb/4RI21yIVhURKCe9xOsGlY2YhB41
z4BcrkEWSZgTVBNqOnVXW7NzQwQ1+ZRMznYEeY8PvrDcm9EU3NuqXV32/h2AMCctUKlbWpIVodvi
AtYgHJTaHLgT7cFv/WQZS11dS9Zgse5R9wuIEedsmMkAkAyHInGsuk5SGCBXcG1985pcFpy2yEQG
/iRktqArpE0ryB0734Tar54IVefYMtY8BTPklj6YgMDGGGVCje8qBofTUPjpeSCvnufepPfAhwvY
VDmrG2tf5Fak8kosL1qt1yQAYS0SRlXnVNpmfoT0hb4jqF2m4uQHSYJQf7nWTFZGXXX6DjdxfSI7
tLxami378BnvqVNmZpa/A0Y17GbHXZnJrx6HVlUw1oJNxWy9I258u3TRVcrIVsW0D31dvRnEH1+m
tTc8AevhUewoHKPcd81vJxibnZem5cnglHvJtFt8sEoodpjUpleCE9tb7XA+QdGSGILwHUTDmBu3
etPZLULg1olTqwtfWMmfS9h5xdRMg3BrdGOa5CWWkRIiSkD1YJvo1Cr/JsQq+FNQU+5W6Tm/pg4h
SdyW2DJImEyH25pD8USojHPFVr59anGIvPlBRj3dO8RGR0s/9g99H5p7CQzrcjVH8/3sS9218HNO
5jiwpOD9k346/SgT0aTzY2AP87251fgYEA+sY7JYbsaz6RJ+jAfnAMwDl1kuw2cQD4wEwNVAafL1
i1MFxPL1on93TW2iTUurX2vrl1eShcoFtp/50Burw2SzdS+kx9IsYW7/kguRnoZxWh9ZopZf3sja
d4WmcSk7bkdtjukvN8MyM7oqv/GapXoQHIy8fAoCPEJapvscBAk32aJ+dmEf3hepme4tFl07pNMn
1zP1Ve012UUbuuz2A76CmChN+Rg4Tfo+jrK5tvqBrhv//BUIJl7m2HjXG5c72bDcY522KYdIYZfE
sxClgWA0bS5ZiPVXJaqaHRb1RwWkDX6kENDA7ZKcDc7wNYgksJDDXKfFhWA8GgtduCiQ5qH+4Wxq
tmNkNcSltefA7IbGkDO8EfdhZqkXcHHKI7ZoJdCqwv/LsjzNNv6L2Qvvs8zrel62/eZHdpvTYTNC
OedoFVxw6PLHkdIJy5vlIrXyh2X6KcGwvepFzc+9QCnMzNl1rV0mRfBDtGSYc0st4QkuXR+CY5NF
+YFeMgzB9FLoz8Ss2SfHqeSyN2n01IF6+RMbCKFZWAzvptZx52iSwTeUhukNKKdJyPCGq+22Y6Vx
ngOAaYtQROLhHaoP5Q7L8kQCBg/vYhVtVMk5ewnT1TsqVJ+PTD/SgywWZOP47U33ZKMrRloxZOtx
ZvTtROAaUdU3JgFwCcY5D3XlOrSYyRD1RrMMUcBD6yp3G2O46jBstr1HzhQkRSfdT4+8okNadeVM
agQleexTUbHrTA2MUrVJrtXKJKSDFENQMjYdJSboQPSo27wbGgr5U+/NE49FYGHkGIcRokUmm6eO
V2aNa4jw2QgUARAXs5fPywBtGJ4bCnlcoQgPm6L5pUfhXqh8GiPte49FqvGP69n4Zaomp/m1mQds
9vJI7K9zRZVqJwyp/HhpLPPGKIvyXqDNPlisklmktP41u9Ll0R9b9Fwgd58yuK5vHse9IptpHWJi
Us6WbGETgB2gY2mGrd/xbiXZJgjCjG3kul7LUXY+yeecLHGHfGTvdkP54HUpii84euEuX1lgxfRd
9Z0HbhK1RNq55rXwcQTGUNTAm7PAsHF3bflmPgywzhm+gVSrLxl5IPKvUL0AD1y0C5/Ptw37cehV
l90ZKYEtw447a8ZvaFW54305zabbD5018InQJ5KakozBwCR98Ii3+VEEHB9HXVV5ScoVa9L0dXQ1
5jHuQi81DlYzsU1Pepr37FAD6HHvFB25c0pBUIxxOc10M1iCwvQytzDg7QLkx95XPhKj52LQ+J7L
sQzfl0Cl8JTMkcMJXCaOzyuCgPw72genfK7CGVOys5aFOjkd0s59rrs0uE5pbtN7tJb4z2tah/m0
zRyUe7znfCqmI/eToJpNEsJWkvACQAorEvi4EvWAT3u7RH3pZGGyulYqCCtHiR1NNqMojBtlXx9L
QSDgjs8ekZtuoYCPNI2XkE7GYj+zSNII+vxp2xfEZKUHk6fJvZ5UgGQem/rqHF04mvmRIVHjX9ad
I/SBsCbGktGmNxSLmEL5cOSSsMgC/tDswLhwnU5kBjXj3WqMzRrZUJvXQxn4prGvcrNtjqOyDOOu
LOBpEO5np3YEcsrqWJQvHvn15tJSKNNLmc8ea1GO3bbUeK+G0pkjPE2ucRduC5+7jRvT2v+u/DWQ
JgoYrEmo+Y15A31WOj/DXPQXykxDoqrzMINVDhb1yhfpssVNPq3B3rNosGJjxlwUZW7j3amlma/Y
YDJnZt2e5JLHkw6lPm5OesAeP1AkjR6SVrVhvXdAkYxVSO3RNN4HmHnQbYOZPjPLaCLLHPwTjpD5
RDS0uPTIIT2lOsXWbNHKV9j4drk1/PJGgiIDrV+zLgT0VVjymiGs/4QGd7idakoMlMc+WY017RsR
Zu2nTJfnJYAiPA3B67A2QBc3ojZ7dWGNYxpNXsX4Ppy6HZVXjW0U1yIxfATBV1YZ5yNjrbzOX4aN
qmMqwY+hZVHxjGt2Pzpbs5OYhw6sEI2jP6HbGh3KsBZTX0XGkbJ9bzcGICN69yyEbtjXCQLVdkzH
xZ2rJOtcVLnNrph6+LmuOgNegO1UTFY4wFd27RCTRfFT2XmwdxdO2apilxYCkJts83obtvIIDuvS
mFR2LO2u2bHqXffSqh9U4P4svNrH1cARf58FqThMZladPORqp3ztraex8vrvNfDyG0VjNkQchPUd
UFPeXRIlXNDjqhZayzfHBBNnQgQ+Ueej0+r5OCjGJr0TJtSk4Zm6zAq5fGP57KLWPYPSvKKaDila
nA/0xVfTttQ/6mnMXqYeTyQdh//LTkv/w2wK5pZ8sa++ou6YVF48rmtWRIIl840Q9Yps0MM1uPXt
rrExuSJwQnxjZES9duyZzT5/8bpwLQ+IeRDGDnIuY5hq2YOhvf6ovOILrb13KuR6azNVRKDjP4sW
4ZGoDI5qWUAT0dME9Sf9dqa5RBDdBB+dC4y1YUIureZz7W2PQbPTJ9vmvmjPJuzPd8jDm6nYDYgX
l5M/9Hd+s/ykrDfitobPdZ7RRJ1bZXekigWJhzhmTHxf31ODfTQ8tFGfhrx9Fvws7HAwn+B+EVve
wgishpaYQYgf8FjlYzUWcxsVwBgftm69F3ojRn7R0HONuT81OjMSp4Y336WmSNa6EBiaq8cyb4wo
leEwwKecxaHKVf9zqiA6jPbDOq7Pa1UdEf6w8hi7V3xapF013rEgawwbGPdVac9vrVi260KvFynk
yp1nOynhgb1zSEU7Xk7L0F03bbBcCJeZz0xte5KWQe/TY/EShSsO4dZmNwUYqEwG4kuGI+UclJnz
HDgYIk96KDbt4RcwSEY9TLoufOmfE/66Y1ezLLGIINybknqrdMLDxGYtySZU/Gg6ofUp75UzdHrT
/XxBPGZ6Ksgri20NT3GnJfLXyC/VcQzRRdQW0ZZ5D+F2IXuQSaxw53i0Jvs28H3SaHJ7dBu6KKe9
oHtr80TwvMzoyb3i0kb5dmN73LYkZy3H0G7WZJvql94seaeCYH82kdSz8MNiyY6pvfBzBPYrDK5I
uu3zkHmv2cCdWRXjAuqy5fj2xUtjbU7MxTp3bSUKBByajMQKFSDbML0XUYtfnZfLpGo82jTnbA5Y
eL6nonWvnFYbn9D8DWwFHdBekCwxcYzPfcUlXTQ7rxiuHcLRWlkXwJkC5ixYQDaYswe5gFMsfLxR
W1XC2soJ/gJAK3aDsS58u00Q9yUbN5rHEoiYUvNhLM4HORb384tgzT5pRqk1rLP9BVFWzjnYcx93
WX8xMwBGX9deaTx9P8TQn/GbTK9L/Pcxb5326IuC9BXY3MvOhH581Jk+oMssaI3HEcOIZ64zXIPi
SjeevmBCyBmea3zutbpfsSdfcg3bLyLYUoYMLU0KRPRndK/qai7r6gm+9XlTAS5yiAm6/XUeEH8b
qBDxhunuGcVEgR2xCpibsD4iqDGf4820EVyswpid66Hnjj35jvu+MEc+GSHuD1542MV3IyD2ayzc
cn8Oyk5QMX/klhFuiYYzW+5SjHB2oivDJCCxdQC6zL5lXyzlML5ANSdOe+U1WQQ5OaoiaGMCpLH4
ngdpsVmQ1wTSxfjJ+ILy2agONDvi2rLH+nlLy//N3pn0xq2lW/a/1JwXPCQPG6BQgwhGHyEpJFmN
J4QlS+z7nr/+Ldq3MiXZKb9boyqgcnCRlmExgjw8zfftvTYImCljuJbhdxsWh0tJ6iwy59wosEbm
PaK5NEhrcqNy8oGCELHe4wNBdRnMMB0i1tl9lJqLN+g5jBplkdKN8FY1BlyQ5pzuZ5lyghdJK2Y/
zOhTD0bmupQ00tjPptolWfE95R+jXndhS01o0DusTaZJk7kqepRFGrMPiNluXRBBvA7URN1mBlYn
SKXJSztle7IOEwrv6ngIa6FcMlObm3FkUWabqriV7am3pgH0zRr77vRGX/CbkJA5B+HfkixpSs0i
eMIw0XmphjAsmFZv2/Vl6veKnuG1j7UOJxV73rEV9HdH6ydt7D/GsMyS+X9fyBa2PtP+hBCqYULx
sRCgvb2Q18s+hnwWLSs9M8p9aobacBjlJFT382/0Xrtv8zVMoVsC1Z1QJWaC+e/fEP/Qr/ZRkWaY
iGmmWqscMTVJnanjoW5h1+g63FQQ29IJboVvym7z+eU/ZJ/8uD4pcTpZYxaoLqLO3l+/L20HyD/6
sjCboSMeRVgD1Au6BUyxOuHIiuUUD8gnou6ktom4UqeCGoNRSs+ln64ER98pVAeXelvL/wMvym3O
gTD9n+/EMT8kH/+Syvyv/x4VbvOSX3xLX+qPv+rdbyaQ8P8C2Q06gTdP8ZeQr11dfXt5l/D14x/8
S1RJgg2PFG8J/xHGv0WVxl8aLw4eETCXkjwntDB/Ey4RVc7dLE2VukZHSr7xqgCYm984Uli4CCy3
f+ZVgb327sWykJXyM5h0/Co+CjWl9+PNCNI6tDi9LUFJRJFLqsL0UEG8OMNDmh4wtXr6msol8gtL
L+4yjejptd9rvXWmxluhvsEeFazGOJ0P+7yWULaUOl5CFpYXAqmhS8k3ve2ikKnbryUH+CGJsjvS
TzdWD6DVRRkvsVSSD8oBQec4tvJypczhI3FWRvQztr2L5HtQjz6bpsn1y9aICHUN6RpQnksOhsjr
XWJF2gkyZZttJbxMxe2x2eHN92jOs/rm5YtR6zXCiHQoskNjsJWHPVKx8UEBnmu8Ojg9bmidaf6u
z9nMrCBBN7xhgZfvPLKmxFZoTVutOYE149IPHfLt/UzYzbLJLE5mFGcwmeSxKdqtruRtvKP5ZNtu
SqrL02DOnu9wyDA4SGL9hiWN+Ux1CXs297HZNeHOGWu0TChbPJXDAczmpZdy0l2JdD6t6EXSncuK
ZFT8amG/icwkZ6OUeQ7LNwv0zAmGB7RQ+0ycSq/O7uois9JNMTrjV2wuOOToQ7d0SCd1ItgklUeQ
SzQFHbXX8xOW229RYDX9FnUngsUhlRVoK5pSgQsNxZktpKS6LiN4m9iaLD0J0f9pyXe63dN1qidT
BMYn8raghzW5AKJlH3MB9x3tAoi3JUAAJE5YoO1DVzUZXeYUsjZ79JBQGMjozKhKaGJPyXPSJNn5
dOnkUibinyLT5HvRS2ctjyq+Kokxba4spyp0Xqbcpvs1VmgulylSmO9dx9kCJ3CsfKXDUEYAGvIR
zWFD3HICLeiUOjp0OD0TyrPTUENbBXWrkuXuoAna1JO0H4oOXFUfdRg3cVL7OsCkKMuuWr+ILupI
7RmZdIw8yscRDib648rrOKLhbJtBjBujhMa9aOg/42gZdaertgZ+im5b0oZkXzhkonkWU+70hHaR
boZg2IPI9hDDyaFs0emlR5M3JvfclBn0NCqlHk6duG8HNzIxV80slIIodX8i/kqGanQdofZqQd6M
GSkzShOM+xa7RbDVtHyOwvELI4u2dCR0Fs+ZoMS7g6JvGcnQuSbKhhpIj8pgwqQ7aUV21GPbr7/X
6oRxqAnlNuSE8E0iiPJdFYu15poF2TwzWLS8zRkEF1k4hMcSRSmKG7IjNzFxoOupRGzg0PK8fDOz
/nHDMU9X1H4JZ2LeVIVGs+X9dJXmKNiVbo67dup6BV0mXNTOOC14+cTPFKi/15O/r/Uh8fbDH/+b
S9n/a1GEnycRAmpqs+/h28TK+R/8vZypmC9xIjgzkVSzrJke+lM/ysKECNQmdBLppvVzzfp7OVOw
XvIz/logI2WcC5a6f0lIkZ3y0DCi8DQNlR3lP5GQsg6+W9BgNFt8MPCmgEi4mhAfNlDMEaGislSN
0lDPwHBWqQPsghOBuqfGQ/82MfYBvZoFfLtF2T/q9iZFO6Jrw7olC8iUN51+A6cRPiQiEeKgl5AR
lwQJLHp0TbZy3Uw3xUhDoUpJwjhQ8j/CJG4XiPQEQry9rl0L5RuVOTjvHigas3HbtlPucvG96IRL
NbPUtpmlL2X9RJTCoZ3SeJdVRuJagvUUtXazRnG+CKhQWNRJPNNzddN+8apskQkAwvNsH9t6Hrmt
R/u6AhRS+pcR0QMro6Z1jIWBYMSlGV0MdnUtp+tQR2hSmBi1wAn6Xb8vO2Vv2AEaawdEAwg2Eeec
XJrGLVvAUqrAFUq7F2wgVSYEOkrTbiotdS2SDwOpHkriaL3ua0dRzoWgMREtP7NA/e95ajNpRCcO
e7QhgOjvdGKsKqxDJIhCaJxAO9Qdn79uVxEhEgKJU9CDIolmqiUqshmfVydLVRtXfUPwT+Da6Wsb
6Ctjgt5XfbGd7wF0ygkI/KKfnGvYOxdzaQrROpFQNbybKG5P+A2/TINpbnWB135A5rQGR4NgQi6k
ES70NngJ6p7GAhgnSW2OlPe7qC/XZUhyGJMlJaWCKOEiXiiaVZJHgwEtjPy9kh4141s8yAfTxIoL
sexxSp8iB6C3deqdHOpZrK9QN2FPFNqTx+Fsk5D7dqC2U1+0+AL0TN61GDzwz0Oh4yHLijpGugx8
qd6WvYlUxqOxRQxVSJsrkPeI8DYkf12kLWUZdkP1nkPPldNMwSa0D1kOlk0BJU6VSia+PAyoUOGS
J/pJJ4Fr7Pq10RuYbYcVXuNDLlpgMe1L6SWM6LzaD2ZG+FWx0xmk+Pde0SYsCAXe0ApegktYC2Sw
i8KAyaCA1Vr4U0t8kX0yCXTpCSIvC3Ar5A0nyxhKlUKsSGpYESJnSu+YOZQRG1uGlJFqGk+ZQLFi
JZLeHaphFkC6vc1+Mz63mIUhAYyLYUqXtj1ulMKGExJe0vNYWfGsYBZnDeKbat/AKl+oVa8tURS5
ClASVIjseZaEtwOiLEt0q3vCBDAzuAnhA1n9XOe3wHcD9c6jbKYZw270klVueM6VcOpshy0cigNF
+VE5FKTKtRG8j/brQMfGzM60FXda0DBO1dXYm8Ul+op0kSFVIk7ruh3khqX8ks7xEqcNZpOwWpBW
Aw1Qve7zey9U9gJmZJQgSwg6pFJpvVaHiwi1oo35QvIq1dglrP5Vme5D9UHDBZkUXnnu05geUNDA
3uvXmoJ9cdfI67iGMZCmRrtu2rOggaSq6Vpr9oPR37RltJtqpIBsxNhisWvLjtGQbsNgRGxyqXU+
wktviZUGvzhMnjF+amhSBD3BBx5iYi0sVhWEUUIodnpBXkysXOU04wLt1cP/kSApbbvbwYOnLHkb
bNoag3ia95VWzxDRgZKC8ByHp6aA4UwkdRrwpiERIKEacA7CE9CTiBWXhSpI4MGwisxUec3QwnQQ
ZAt53ZkgdKNzFHlMERdsbZwD4pYHnIMM7WzZCf9JjDECmvpLbsocuKS6gm5yhIgKa34PcRrRaYBu
YQz2ttFfVRUuIoZLihabvnhmwdyJtugc1wl1EJeCw7AOPCZACr4tkopmBnTE52a6d+xvDugU2uoL
FW9XLtQV4w7trQqxqMw9PjznPHJwYm9ppd2rRQ9+spXjNNyowS5oNmprcFxHDVk3oRv41WMBxCjw
lW0sIAbnKRVzcBXM8XBrp6MtKpT3RnBRybC5aOSEZqMME7rNwZWiSZgnTkn52/na8dZC0DjToqXK
Z6qPNWtNBUL0KwzPaKlkjjj6MarMzt84OlJ5E5U0taTgMk3lWatMugfSGPli4aGK4guOeeNXBz69
CnLIS+tTP1GGlZW5Lpqwu8jzokNL2hPepBE1MzUIvmi6IW/L4sXk19dlSgLQWEFgbFQr2ZWIWsCM
1R1nC2rU92YV1hvAvNUXtttoH1lkVcQHLx3C13uBIWJbDVQuOrM2lhIZ7UOFoG1hQHjzJIYyP6N6
6yXGqqtrb1PTIFzwBddGTqEJS3daCP+g1JW/g+lQLKPeCaGZte0+6az2i4cnzgXMERIww0yUhxKs
ytyRCjr7PsCWFAa9tQAPfldjRpOCxd+x+jOEcN7I4FQO4ouneCtHqsAkc59Gjy3uHHR5fWVcU9zD
w1FNVx2uP6RaGlYq4x4zrEdVWBsKHG4QiYtXiOI2vB41eyLKxdr7NdLohW22Yll7DqRaBtZE5Jzq
8z4FAvWbB8SuPYxGsB2c6b6ZmwvT8Bw2se3yDYy1FqK1kuYOju9OEEHjEj3GlNdivqZgZbAoLXWp
4G9rknDtB63blMG9mvUPudTuC60gW5RicJ51uyAtrwixXyt5fV9Z/SZAferSgawwjaj22s/Kbe5T
HQZtztpfW9O8vCwKlcwHU5JSujQUZZvC0wmihpsZKnNuJzK8qT00g2m/prZTHZIiq12VM8IdQnd7
PY7e4Jay1lfY6mvguokzsq5ipGg2hlk3lFz1wk2N2riExUpaZxwGcOOQ0bS3mZEHK4Id/a8mJyzS
6rKqEssiMMZ8UaMhN3N2DQXtPtS646xvReHtymK0lmZbaFeZZ7AhCqP6lFFG3FTGaJypzYYAiIag
vfMK0wh2JqX2M9B7dLO1HrH4j50ebuM6BKLXZxtIcjEqRnJjEqZQG2NEFnoR0lewgHtLgYfBkyAV
btHWcbqPS94j8H6KdeCtri9jbFSPOJFgKtCNPkL3GFqmsFp+zdQgtyBtT+GT46BDMkulfcgZDOi8
YVfS9/WEv26dggNlxfq6t7smORqtgXcbTcCOOVGuEM6P65gcnBTxjMUqGo8bNOXTodF9/6z1LByN
GLOT0kz0SoznyrmNrf6AIHa6a7PZR2n0YP+ITUP/aupHfUBPRZjZ8Gjw6S9MpHVuH3lES0WOtbKR
SJ5JHbZPTj3kZz4K7aFouLYSr3NRPjBLRdVdjFx4Fzmw/2VKeXvBB5ieW7jHm0RYuwKBguuktnfF
YgxTKdBrNxp01GS9eogLXSH2N8+eslDN7gKUbEeJMJhXD0EvqdRcL5vVLkSBtumSXABULsEXLPs9
qbblxhGFC+x/hSwmhV1rYSqSdrmnEFIRJxt/8ZPqnp6Et8GvYvJKKj61hVUtI/HVKqZ87ydaiNtW
jrekb+XfUs2RdyBCvFWOl2Rbo6twExGQTdeOCLbo8n6xMidYg8jXtg4R4MhHegWzMe7+3axcWTux
f3YigYgb5sbJqMr2kOtddG0k5jOkpn2VNfd9hxHTPk9l/Rj4t2WOakf1uvgUB8Wuj8KcLZywtp7s
d5hsgsvGc4Cr9d1taHs+GUp1yzvqBEdjMG6pac2tl/KkUDgHA4lNC2QJPMEwfKGFSxM1HKH1xdZR
K4ebKkdOPm9I2BturZibW4iqPtJLWhIK/OzTQGeHbj6I1rqLOlUuK2JIukheeUZf0wIzjlH8iqvI
nvujcOHr5oo0vBRReJi5sAHjVeRP91LR7vEfsbWN/OjQBOXS1/At+51zndj+kmnwAMEKcqPen02p
En/ZXDW0yNDftZwOMJT5ItOIXK2/jJ3xmM/nFo1Dim/Fe0o91SIcFbjjfXzqTBhtQPs4MKHiGFwE
wi4l9T1QiQQfkM2mGEgVCQYIQlJUPWtU2Xd+OFSnNCSPtGkCJ7qynJqONOP2BWVj6eoEfu4qWLWr
Xig2EMkxAxAq83LHIkvccgWHcs1LX5/ipG0vyEWMNjBY8OakiEh5M9KZHUaGrF9Zbe3mSQqxrPTp
ZQLL6MgA6MQqbUIyBtDDa1iqKUpyT+rqe9cP8D2SgnDZlPHtEtobPNVNyd3Wgz0847rGgAITGgeh
j9u3r7YFTbN2TUCiDA9mPWC720q9wLaGX3JVKt0GJf9LBLWyaksLbGneLNASPHIonmGNwzc/T2hz
kZ6x+1G8+f8Vlf8h5gTx/wyz2rT0Td9Zcn/8g58lFcX6y9Rp/DgmXSdTwwBLSeNnTUUR8i+VZhT1
LkFwk6Du/68egdD+omZPRLoKr+Fn3eR/11Ssv2Au8FP+h+6Nior+T0oqc3HmTe+NzsT8m0xAVnD0
bPaVcwvhTUssaga/hf0CJLGvvmGKyCC2NKVFW8yPM9DtYWpckaFJVDeZFxnS9F5rpx1hGtGLpIQ9
7uKmhnfw5gb+phD4vk/380MJ2mPabE2eoV/vP1QKaVrVhuRE7HRxkyaKfCx6ijWuiXj3q0MWzRcH
7+WDlDCdf7bB/mMvcv7V/+5F/n1pZ+aF6TQ95eyVfns/kl5TvM6KTlkRKWufqsKxT0EGKVqoXjWj
CJ4+/6a/uxzma0s1Nej4EJ/fX45IFNy3ScRZF0HggqZL+hyVYfbVs3PsPFZqff/8eu87Qj+/3tvr
zcPhzePWI8WsWq4nyB8lc1AtoN3W6saO+OPnV5pLcR9vJN/Jkja9rrnh+v5KQVgV+TjFJyXJmlOk
xOiBg7H7Q8X4dwNFw9ZuO5ZmS+vjRZQ6ctDQhSdMcflmRPT+WpVhdRyjOtkBvCqf2tLs3SoxtT98
u9mq/su3gwGkSq7K2/vhPtbxxH7DD06+phPQXJDETNpM71/bdBmus6HtoOQ63TKFMs2imZf/rGX+
93N0aJgLSHi8Jx/eEAebUixVrs8RY1VUdI3If6v++bsgDIM5BgO4QQLSfPffDJaYc1bECfMU2qF8
btVR2XCoic4DCtdZnN5cfT5ixDzYP9zUWWZAy5TLaegC3l9PG3Apoeo/RcijYNkVykMeauFVrure
2daU4dEZkXmPs4pMbWN19iMZyUy3y8b15x/lN6/JHFYxF7oZu7883o7oblX1/BO5vYJk4YQEy7bO
Fq1D7NM/vhIWdMt2VKrokjnn/XduKyXOUs86dlrjP+hDGO0qZ8KGiTV5+/mVfnd7dYdTrcZSA2Fx
RjS+fZxpyUxmkc0QqqG4xX5dsx+O7SdDjEq2Q1iaHCb+P2JwL8BW1HIs+CaVfCjcCH3M9ecfZr7W
h0dtsOzwfQEfQUH48P4MMpRZYRI94rP/X0xJYXzF112siPueTqPw07tpTMjAToz6Z+fnn0zwBm0K
sEv0MVhc50f/ZlCnE46W7kfwCkZsjbTXNXYeYGjxWK0R5/k/t0X/8XI/pqCP31Sg9aAVD/uChfb9
9VrHCFh6tSMF6dJeEMpFRbi1cNCgYbLah55+F5ERdnsfKrbYKl6m31dR0y4+v9+/ma+Mt5/iwzBj
pvcsDstHmRSs7d4YlK/1GJabFskpts+jZRnJZsSosmngAvxh5P1mKTCErUpTZ9CRs/lhKTCzOAj7
SRwbbFD7GAPIFlw4ke2ff8XfvLOIKhBOkA/KgjprMd4+2KavPLUoxFHx1GblwRnZNAFxwjWCy/3n
VxK/uxSp7LqpsUWT7MfeXwplXqfIThydbIrMZReMVkUBMmjWBgUPZ8F6459+5FyF2qi5mVHHR8yI
dDJaIkLuxqAaT9Io9YuB1EeY6/Tjxz/cjN+97IZhwtmCBqOjr/ow7OwM56UhhyNAzvHYV1DLEb4l
V1rYox+D3HQdEPu9rsOJA2FLKkFeDeXOyyk+/eFezW/y+/GPqN3QTZ29LmvlD03Um/eNKE+lKxXz
gOMTxfssjPBDo121FZ4ocJWAvcwcU58YkrNNJXprlTVNfbPKPEpSdv+HDcNvXkdqXIJHphuAcrSP
kyA6iT63bYlUIU/WHvWVk9IaxZNFcQcuVQeGCKXxVkRptRJFj8C8ld3dH27Jr+ucQPOmGRZbW8Rg
H4V1UVACMcgQn+thfcrFxEnd9zyyMioUfdLKrh267tuMTv4+NDP/jGchdkfTHv/wXv5mHP+4Ew4i
Jl2Hz/PhxYzaQe9EaxyoD0ffaVsVri+HnUD17bbdCM8M0X+z8RvahDoS8VeHPK4HIlwyVwT6tAtU
Mk6yzqgu7H40/vSSzSP0w8AhDODHsQn2ELmW718yEWopN1CHeRL6CozOgKwSxBg7rR3aEzRuCq7J
iv1W5sLf9lZpCxqMTX174KASlAtKMOO3Pzy434zlmZxHvBIfC1XVh/vlGw1O81E9NMjabRgtRnI1
hXXl0hS0lnMs4/XoYN1CyPIt0IY5PyF3dl6H9Dyo/ED/wybld2OZjyM5JfIY2YoiZHs74xV9HYXo
Bg/+GPuMWw+WdTWgKGyHqllNeVPcGtRQr4cOYotRZBeKzqrz+S35dR1HqCEJE0RmxmQ4H2HffoQW
46xVE5aldo21DsMEEoBosWEAx40f29Gsdr2oH2Mkpn8au78dHlwTQpUgE/rjugoQpFUB6B0iYPZb
Q2lAMYPLWQM2Vs9J5Yivgg75iwOVjR6wGnq7wUl2VkSaMZXwGTTuNH+YW369FzPQEQy1lDo72I9T
S5Ipg4ev5BDm+fRNxeS/0yhj5sDmfTjHemNi9rXY7W1Nr2rdz5/Dr0usFLPUEGkp24wfEsW3z0EJ
eiPWnehgiyK6bohv32SQdJ8+v8gPecX7V5KrgExCqWtz3z/unSh2F1o5BYfJGvMLVNmYfClELzu8
9Xw/EgBhNFubCGupi/2NADBZEPhoBTry/VafHnO0efDx7dJfff7JfnPrWWVUMJXgyqiOfFjtEo9U
KkghB+6Oth1ykV6kBgQ6b6AlamfQm8fcy5Zh6/1hKp/fsPc3BM0Sm1iNiwNX0z+8gXEDDovghT2R
Vjbc69yuGkwFHfl+uO6K0AWRD5KAEv3wpwPgjxPex0vb82aH7Txr68evDNQLRvIQHCpL5kcdR/si
7elmUOa+q/OYOFlTlKt0Gs5+V5qHvgfOKJWxXiucLKCeVPFVVaY0f6XX3FhGeelguT1PQlIoLeei
Zec/V2p72/akVo0ROv2sKJ1lVdXKyuSPf9gmmL/cSJQ9aM3NeaPA3u3D/tSqwqQNWxAu5fx+JBX2
IHDlJJZI2LorXZv88+cj5tcXZr6gzZDhFALS5cOTY7jMPhKTHDK8pn5rl4QYlNny84v85lvxVqoa
zX4YE8TZv58d1RDSphLJfUrowlVn4exelJmPoWO2Z6FxCZSbzy/468YUa4RwdJMXdJ6P579/s9lC
Slix66j2YKtCl/5Nh5lYmNSyAZB/fiUOSx8eGeUqdr+UDnlufEH9wzuHc78dosRcaVNsNOvSlyT6
1ASC0JQ0x2xph1C9F0iFp3uNAjQ+XAadhh5C77KdCT/0pPWC3a9Uan2r9jH5jqTKVTiN6fSzPzTH
6FL0NfBpMOXmJrGwme3Sesy/A4xLX5RBrcub0dDiCRda4aFiRRlzh4s9PqI0dp5r9pEBsqug+CYG
w2ronZnwlZBGyX4Fwyl5rorWoknoBZhhkCVGFwWPC/RE0NTOWgOWBXsCsezKMSZ6SDQhk+cGMeqR
TPp+zuDU8faEOb5PFlz0aou+SOIrS53seGEWevvMy1+9lsk0kDdl4ZML854mI+Si5BUB79DgnRrN
l9yKomvOquprnQ3aGbQbzVhI2qgvfBRwTxkUVMAxRDIWC+Sy5rcoN7UO05TqfaXTiCAVNAmUew9v
0SGLDTQ3SUJ2LSc65ZZ6gBZsvCQpigUNm3o4TJGRk6hhaEiJag0XKjQx/KADUVXcvJxWQ1O0+S5q
wb9pODZfKs5BXxowVPTXBxMPallAZlrBB2jEJi9GwmhgtN1rbZuhghENUisQ2wSelYYXIEfWI4cg
oSaywiVgqhBlduvJV2Cs1V4FrocwIG56V2ehhDCRksuxyOvJMfD2jKBDROMjWFFsvT/kioFstaXw
W0PdSbppiXOtdC3FLMiSllnQL4JsTtaa4WF4hXWbbl6dzl3TMghgvehhSvwBXorLtOrAxZi2GWIT
U0LtyvBSJdhUWLBxsVXdhEBsJMDY1EL2eXFR8XlKtU78lWf6Mic6NhRYF504yVdtHWRkCcT2M4CX
0ADi0DCqSPwkNNJJsu6O10BBG6zKEZWarOoG3aAxEiulp49sqAgoY+bxnloZzI8km4N90nAEGYY6
+o5JcRiW/jjot2kmgoeghgq1iutB/07INIVp+lcGtnYcJ67X5GT+EdY3jNxDFeSj12akc7fDKG96
1VAebRqxDUknATzywoQnSGpEImcbGcL0qunKeOt3QIv3YeAgDgti5NEkdrfEgXqNRY6LasXjc2GG
dbko0yRDXOjnYhP2cYII0ZroeCUV8nnXzyeiowTKHLmoGTwtMTNhHhLuZbE1J0qmJKs0H+acsUr2
nLyqlI1SSsgzjl/wpskySdOWJjoB8pAYCjiB4M7i7smMOktdqIYVfLUmqTc8KD1R1w4Mq6PRqxNO
3RAcPU746I6B3GK3zvzksmAzCDIgTwU/sAPjqCdOX5KxIf1yJ3KpbwdAnqB7pBraq2lUYKRgNK0O
ORQedJs85G4V2qr3ZJh+VOAfUhGQ+lVNnDeufRQSpOM0j55tR82l1fj9tRw0IqdLaF0NDrU4Aiem
295dVsSEuJJrUBrAbzGWuQk5k4iZ+hbkfVWC93IxEqMtCQtbBQcQdrgNqlTNdSy+ppWuWCqd52JG
OaySybOtlVNYqQ0rsFAwPpc5wSJRItjsTxFzjuEV9pMPdIwtEPXx58mKtX2qlvatHhmxg6lawifI
41hJN8KbtGpVlWZXL+MYSg1okKK+Mc2QKMKkojawaIQd6RTMMmbohExaNrQgmmjPhlr7BYcb3CMB
KgkDcByxI2lFNl5MqTJ9Id+cacfvtHTrR/lkc57rlVd4TnJc9oYJfNuUA1xvb0BhZ45ssZfRyMSL
96zuTiAWcbISFZifTb1G5mINTn+viq5/hIipnbhTUqPZakdfeADdNZEB6o0WJoq+tAn1gF3tZ2pO
BCMSupVtRg5ZBvpQOwuCRRCBkcBp3TicZq0F4v0W/Jsekc+ry+nRadl6LTDT4lwgwQC3aizhm0G4
KFQaz2GPjaXr7Cl1AcvYybLvPf07+awh5nqAOMuRb1hsCZAMblA5FvcUXLSnTs2H58FKW3NlkkLy
xeLoemVElXOnmEZ/AajA1ufMboCLgLlhOEJeQNpBIG2IZEZ4RHphbFbPakBuBgSTOfrbsQZpLquC
gDEiZGuB7ZQ39iq38eovmibptyEMmHvN6MQL9VgiDOmojQtTHczr3CMsF93LZNFiY499TCKenGvM
LMUN23qi0cj+ZZU0benhfFTV8rVX2R1umXU78l800Uarwk7MFiEWCplFx6DM3aKt4nxfS9k/OD1K
Hjy4pFrs1CSMHsrIiTv0wEGLygUufXUAM6jcjgTGrpSy1Ymk6jHTQiNAlYIvNEu+xAITKfI5z7xU
Aaklyzadg0SiQW3E0kwtG4mqDbBiYbQjBHRDUruPlKGolv1IN38pCYqVCyIRiIs3BhJ5Bro3GfI0
VtwZc1WRslIBNNgVQ5ztp4iNhGDCuwzJWelfpNlRF2KtQapGuEy7Hxpdi5dBqOflEpuSfVkZOaIp
VfeZ0nVULl8NkCdEx48Z/osy0+ESxpHZPcZQ9HY9SYvdotT1LFsOnVCuswT+62LUtBhOZIYNaQgG
6nLUxCybtAlReZjT0/aa0zZwcC6eKMuilelzbXYDqger6hD5jXLUd37imNsMDzNgLZN9KRNaIp+D
yfMvmsksnnvCAGEyZG18NlJLeSJ1zu8opWQGbDSlqCo8Lg7VH2EksDKpFZdMOE50g5J4uEiZ5Wls
sV9nUcAKgwTc82tlMZWJulc5jUx7z7MAfqY5FFgYk4HT7ry+wE+DQgdmUS89xTgJ5h/2hCMHiivD
IEQEzw0JGf5CdbwAGTEjqlvWBCEh9CnIlQcxx9Bc4C8DFxa0VNBXAfzHO1gw7Cm6MiwootGZWkEE
rh7qUkSe61uWH60rywwQ4Fbmd5OkzQzWONseijeh9t1oZ10gHUN7AU0WfRTZYOYZDIZgBkx9/L1g
L1SCAdEjsUjZ7KNBS/cs52CiCrguli/YENm6fAiUMDiOvmnfTJMPNIri660uAkPulKzAX8Cxy7Gg
O3pFuCKSpCPyKOiIvgY9H7p4P/V7QGHjiyTFvfhhm7sdUGjdOgTrgZ8hQgIvsgafg4yXwrsMaOH0
a4cYIO+6lJWPB0LKZt5hSa9c9jpQYgx5dgFCyYoQVs4b65PCXgHKHs4m1h6oj2erH4OvqVI2UGcm
42Rrsl4RY4DYnr08c0rfk967MHRVu1CcHngLUAQSoWJ+8lUDYIb6Bv39gO0+lScJCuJ2kmpKqKtq
1MW27EfyJ2VubZhkwmwTjYVBjKFHlDGa4YDQLAN12AvZ8ul1AVRuhZepJKfQt2N0B/3EOkmOvIG5
LVRSjNrkqID4V6zZgJQ26K6MpBdiBfQjntjits6rqMvChgBUI2hLcyKDF6OTNuLkxIbmrwvH8M1l
ZhOG6qqo99EAgru9ATmRfEHS6tXreAbCkBNRN49dEMFiNmqrTA9IsMZpWTUhtFPKovJ7NObRtyYc
0pCYFp6Jawq7fmKj65AlVPd+tm7GhpJPV+g8k2S089Z1GsN6yJWQcoBiTumtWqaSbVrHXn0lcTLG
K6zl/n0R9uJED3kC8zPEdwbk672dtAFYR60fr52UqOtl3tXtxsTp1UNgnkq2P2M3bnBNp95W7+pb
uD7ORleqVCzDmM3WRq80ZZWx9dJPAzfn3FrwmrZFKO0j6y3y9UWoWmyuA4Dc7IUieH4YSGSXXxdT
1SHQ9OHWcJCeatfu4+YJO2X3OCbZeJ0yqCDwOQ1iScgaeUZkZoY9humVGI96BAq4nNO20ISlnoJ3
pab64I0FAb/RYAzfq6RhOARGPZwmny+zKuq6e9T9zieYVPja92H0sU72g16si3Kcw5r0xrtRRpyW
S78e4wva0smrNWHecx2whrO6sgtWSigijASoDOUe9eLQQx0dh35bIYEjY0QrCf7Iy8qplpSzSTol
xrukjOgMDbySAjzWUmnl7OEAD33E2tQyogjmjNdg19DJTokHsqKM/BeKWVa3ZO3FZZE0yvBgVlFr
YH9VvddEdNpO4oyk5sV89Di3Iy4C0EHhjqfQr5jfMx84jzbcORWvdv1f7J1Zb9xIlrb/SmPuaXBf
Lr6bZO7K1JJaLOmGkMs21+BORpC/fh66PAOXym2jMWhgBvgaKHRVuaTMZJIRJ8553+ctOnHjx8WA
BodQQ3ievlbcRzFnX8YivkrWeA7d85wT2RJS+3UyHJvJDhNYbJ+SttPj0AZy7a6DBFXHCtCwA0fT
ID3Ml5CNVq4ptNvBtGfU+jHnmTXHG/l1xt8xbFskk0WIKkSSX1wG3kvJvzlPsuku3YgTvYi4NKvS
zAUZ0G4UPHcDi8S27nrPWI0ANhDnoiTFuxkP2jOqpWlRujP13kpLF19zr9QemsyH7jUPHrL/CYof
v8kp0qUINfwc4GcMy87Cb1qEXkatthGo9MetJpzy6IBSTLatM1AxiyrF+iioSpeaDyYklMmEYJi2
JgVs41ZqDsIe4O2rbbZlt6Hrgt5XD7TqJm7JkQ7bxsc6kOltfT2zxmsrNaScJiulTS99azVWWPTK
r7ayyvwH3KVtu4UDGT9+a6D8f73cf5gOc5N/rpd7vP/HU8opsPzHoSveys/dj2bEbz/7XTrn2h+Y
SZFEhkjAWgIc6eF9l865SOd8eskBg3WApMbS6PruRzT8D0DjmLbb+OiRi1jMjb7bEQ3EeFjx6REH
tsdWiPP+Xwi0eNdBJKoCfFJg4apwGSuhPvprr03zTfq6pRmBdCcIPp12KJc3P1yY2z+7uf8oB3GL
raLv/t9/vGux/e0l3k1X6O/R65O8hEpsFDdql9Z0X8fgN13Dd23K7y+zVPZckwBf5V8/CQPaPO7R
u6yjQm4r2MQV/vPc4ThSDb/p8y5hUj92zL+9loEYgoaajvhwybz6sUMJd7ht9HmKsEOPV9ggryoi
gHNIH+Rl7JoyD1NrhPgS7+wkP6Ziuu6Bw02xtV+ubiCnna65v/n474YHf74lGmyLRIGTxvtOupHZ
RlHNKloT3XaprWKfkEqTG8MVDYctaFkU5erPVLN/qgr53Uu+a3dTjkyurstoLfT4YznxshQKqhyw
p+H1YZF0VHD69b30s9uVyeV/f8rlXvuhNdz7OYVxw6fEuR9menJM7Hz/65d4Lzr4diUR4yHy0FEd
uO9vpMybRsDDUGP9qLpFIfda+vZe47XoIZ5dYaPeHq66HhdhX93qv58JvpvPfnt9D0EGmkOTtv77
R7K1ncHM8zZau+Nrbbc3Mx6XqSv2eRmcfHin4NGOmRNcGPbvG+E/Uu/8ZgZoLl3vH8Yyf74FG80v
ql5TB4P418sML5SKfRTRehLx1p2zF7MVpxqKNR37x7Ke6Rlwxhnkxoqto22YHaz/9IjjBAp5tKEA
DmOH74cHj1vhVATDVR6Uq1HP92MtV85Q/UZ0tzxvf3+/fGeYqx0ey3fPftPWJf6Yiq9scs89AReF
Fm9sCMyWDDCJdFdMAc+l3v1mlPizlQ02CnNS89vY590kHSEaD5zEBVaX8lPQitu6GjeE115+fUcu
jvW/fTyiDhBZmASN/m0CY8W+EbU9Z8Fcf6jy+ha4EqXDbG3qvtrqjGay0T4SZ7HVc+20LDEZXqRg
0k7mFJyI0LmrSyIhZkxJ6bxWXnznUreJfmkjwBu2JtajSSGfpb1XkcJVNzc1/EcXiLDk3oM8eqRL
teHFJyfZ/fqzLUrvn3w4D00ZMx190Ur89V6bE6xAWk/ThsTch8QTt6Yar6AXnRmvrCGwrZHBwZSw
xu2c9gfl1jGpNG9DF28CkR0zi6MIwaIUx6vCjja101Nn3zTcfkqzw3oat3bkcBxibB1RWHmt2Jfe
uC1aixXS3c9zdpla7st2IaJpuHnJBoaSYXrFXpnjRlnwXLp4Vwqc2YSMLFeSiRisaVbWjgeik5/Q
DmxU4+xbrmjMv08Cee00zU0kXhtPkXBMRrcSp8nUtoNKLhMExpUDOYwkowEeYRbmsTgF5DpE8JAI
dHhR4PaXF7RFdctTfhpIIPU6+zrGmwJP84WG8hWdos/S0rZdpwD6Eg+UZMdZmUe0d6uI4AndwsM/
DVtsv29YlTk/lLcjhFRiRdsb7IRnP552o8spWYorxkJkqkb3c9C8aTWR63Wrrk3JY2v7T5AJL16+
BPniEkbf+DASQrNqgdVmgQ2FNN4QPrwZ4v7G97XDkIMpo3nNZrQjl21T1PScPfNjmvGNuv5TtuwL
jg0MJNj0i/kt2zg7xzrntC9GFo9lIancrwnXdll3l2tdT/XWKjd288oItF6sW2FtOZ/h5NMfIuqK
bW/vufUFvdOJQBOGB969JpkLpNq2LbXT8ruqcd7Fc3cT5AmAPvBnONSIxzhi+kUr6kw7QL8PKZ9j
jJNj19CKiNJw6flGlnN2HW48bT5Y6Xju4yEEe3WqA7UrzeCUle6+0aCxsepAcNjFhnX2i2RnuvGG
VLl9TDfIHpKLLOkxWjUDqVaqT5PQtpk/Ln8xxi7ZNuEiZEVw7zjuY1ckG9VjQR91bhBpiFPWwFkZ
nJVYUmGM7tCBJdUjOyyy5Kj1clvm2dF1Ykj845WFutfopnUd9YeCUI4WIhFg/Q068EMaD5fIzkK/
aW98vrjKnhhakZAAPbeU/AwdNNpefYhc5Y+uBG1c6RIkaXsgU/C4fNVJwT+7FFa+9qSN/UHacmMw
cdFpp+EW2nWVtrVjtR0TGn4dU+lyHA4E5F0ojo/5RBrHHH27B3qXncyOv070PRoiA0k/W3tmfO8m
2CgZHi4bq2s++AYpS0Z2dAy5IbR4B99zlZO+aLTpS4fp1Wb2J7hPRiH2jhE9ClP9ZoX62SKPLGgB
T7kEj77fjgG/uoXfm8HaAjHrQVOKS4Xi1PxN2fFNP/p+D0MAZHsGFayPevyv62AW2UUNWi1YyyD/
mvAUt+AUCB24LZxp3Rn2MZ3EfijdFBnIgEeqvM3L+HnZU3Un+ohrmKM3uSWu33+EtneKcMFlalr/
ern+JnT8+7t0A0ojn0L7/by8tzKkIpEP2sBgsFkbILHwxP0hHXufLbxD/l8LjKPhDp9myzwj3twB
J8pXMTj737yVn9VJmIjMb4WSgc/mrxfMdApZWIULzVkml7T3yVyfPw3YSnshaGn1G9Pqr0rZvKVe
HzYei4WtbX79Hn56b/zwFpa97YdyVI1CE53HW3Asde01OLGTqn4jPeXh16/zs5vDYxhGBBtwUO6R
d8e0sWhIJusZCM+yeKlJGXJJ3eJYt4fp/O0ZKREPEoPHLIIZiJU8T+2NHWhbi1UoiNqDpo/bNghO
VZse6bceZDL8RpH+s7KZ/dsAGAf8iL95dy1ccOiF1xrBesDXr03jJmlZeDRokjkzFxLSaP5vBi14
1GLG1vj9V7++Rj85k3nIGvHqgM3BqvPuEmnEvieN0gPQnK90nTd+ZGJcTTZF+bvj30/OPd7iNTMc
EoP5m/evBCuhyosmWJsZ+F0LJRH++shf1+a0s2qbFfn11x/NXI777ytAXhJ3NXofPuF7sS1CH4X3
kpesbQoxNo6B2aLfxtul0G0N8l48cpyWP1xOnemMHduCEBPJfL/cEROHMviLx8mSm8mGV4JOxZmK
vesWpzlwjh20bXjczwBut9g4d4MgZEqOgEDFWvEzAg2ORxXUxvHZd8VJpNpTLbR7ALCbrOlujCkL
oYSe0pzNL3GOPSDeNHaOWNOPnSAfrs3uRCZX3ujsGzd7nThVTcp7ItPy1PKml59nnLCdsmSDLBXk
uX0kRg4YOjR2mz1OJc9LNcbQn2HicOU0NNqL/oDR7wwTkBFvf2NP+NGpApmBHXH47FDz7panZAj4
865l2lbeBoW9X4olWnLhkMfPsa2RjM6Jpc+OcZJ/Hf18b3FWtgd1aYL5diiVvsqzcevWlIjA6A3q
4KXS8ths+3Fkdyv2UQKbXNcuPvpVx4h37HZHe1J/2GZ/Ncfqelm/p9Y+RuZr2kSXGXIfFe9VF0BQ
iWqFtIDVevRPVhYfCnV2k/LVGGI4sGkIyuOJ4II1G8aJNkQ4LRMXvodoJpSm5i4I0ruY6rOh6vWq
mKomOE2ejX4hOUqrD5drOPbNjS7iSzAR02wGu+Xn0pnCkB1VV85+VNZZC/hLaveySb8qrl+VDVeC
tuE4cdIj0oIRXq+nITKAg5lD9Yvyuxy9OyrSC+PWTdtTPxFqI/VptxQydhY8+bagsRlZ504j+if2
HiPOIxFyVY9pOiPUKxtkrZfxnXKvxahr9FycHFddO+Jm9mDGtRTd3atrOCGWn9ulZ+RHlFWO3Bm1
dZSCCSccFYtdCBD7Oknzu3lKQ0IAr0oOp5C370oOrFmwMLpbLhs/nIwZRXKd3C+9kOUecdVEKtYM
UpfliXtw2WJF0B0mLz9N3byzdcH9KhFP9QeX1bWPuD8X8W0771roUMt3Q9954zLagfx971VcII1j
Z1rsmRvujZZKTj7wSD/+ekV473hdunY4UZhxe1DEgGO+O3qiJgbyPzkBl1a7X84DJvIURApE6lBz
ZfY+zeN7z5t3qT1BnaIMtILfHEv/tuDyFmhaop2DAcpCuJxaf9j8Kr1hem4pREpIisayDwvTRntS
7AH7/mav56T7fgFcmjFYS000uy6y3XefF9sHIW4aURe2kx21OZhWyQSkKO2SC2K1tYUbnVFBfsck
Z9OwDmeN8dQk6rVpkks9MZGjA3skdOY0JnLLQYY5j/zk2oQJKOZpTIKuYtYGI2NrmkA0Mt7SYAak
x3EumOb5S5mzXFwOaXUdY6Z29sbEoSBliGrKnXSHcGl2zS5VmJrVzq2nnZTg0iuR76NouAoof8lB
PRMNdnQI4AEEgaQ9vnQ8OqKV14HLHTVJ5Gm9BMHQUPxPIMoK8KMwuled8GY0ffHHzJ/RfLnzdWlM
17JfTqAkHK4sE7aRKlkFZ3GyW/csezISrfROy6vbvhXQYRSUUYdDRc16ST4Fayz3asnB0YwurRHd
62R7l1IDdM0giU/fT5yoS+1eY7MNTZFcIDOZpK8Ue9vuP2lt8oX4SWsF5w2MfH0LNeYA1uBaoxXR
xdolz3J3rY3RPSik0LD4BuJGO4k8/thbnAg5OZZjSb5cM25YCY5xKnYggo54a257h0MdErdjwmGN
tKpbWY0Q5IkU7OL40vQ6ibAYVdnrev+kmcSw85q0zO5Ibd3ipzg1unWEXnv2OU8XWrBZnovO0jaA
mfcgMJlUm0cAnBvL5RHlnDE447avQRVkEBLa+LIss15NToAEbdTDJG1RE9i1tv72y4Nsn6oiJ/8r
DVFJ8U6LfW+yKc7t3u34A/AqYeP392aNdjQij4D2/mfP7eP14DvkC6AzwNth7W3S5FZllRNH+3Uo
GFV3NV8ugsNjQS4l8rhryyfHiUA12KZvRK7ep+1wbRXFHWPTPWGrp+XgnbEozxykar1nfAbLRBMM
fXNtnkAvFHd97z05ZnLpTP/SsDhvgkGwYPniFtrP43LETiCnhwRmhlpLfCYrmqniUHPzTR3FG5e5
20Cg6yDlxq85W1fMYGvvoHNOXgXDK1GKm6XeLowAHhlr5kqfIzBu1pGW/7Hw3IeuozppZnWde8pZ
VZ5XEnwPBcfys5egHJOtlYn1wIjkatnp2zL+Te38k5XD16FAIi7HUPe3Xn1Pe0tMne6toZhTHXEx
2Xjd5RG0y1NOd+LXK/PfX85kKkDNb+FPpYf8bjSgp26irCWSSCuGq6U+STg1+2X5ttzptZK/ebmf
bAS4jCEyYMx0wV6679pnEwp6F70VhHsW/YIDNlFwpFzM+o6eTZga+as+JffSz09pAmwNqpEKsrtv
n/nfMAX8n7C5l7fz3wjv/x3Y7aXR/M9nhGHy9vnHseDyX/85FTStDwH/Y7Tn4N7FS8ph6c+hoGF9
sFGkYwHFSQ1vlB/5PhLkZ2wHnR4TZf7UdXXOu99Hgt4HxEVYN/h3AeYDVPP/0kjwnSVrgRBwhsIZ
YzOzZmr97c9/3Nlnd7Abwz0OWt4QYkf3WUjQMklQH6jBjNDPmcHrK9oiIn+wgiohF26R9vlBAoQv
Ivc6UTkH08CI6Qe4ble721QgHbsiekrpV2grG9Ti8yxDhKgBeaMcTkjdm2etn5ZCkBDUri3N9jEx
yDEPY4QQJnBHGN3WOq5jB9xPX7hIjegfptWVk7Wy6w4A+AlbzawZB6JydShsaRzZJn2pvEcib4MB
TPyqvE3SuqWhqw8Imm19R/wcQj25iDPBc7mrwS6nNbFAZA0KmD/XqtVK/RornRFJ2p6mfipdLX+e
xyoQ+xwBuftMwzN5i3sGI5rqEV7rTWneYjTr6MK3QdVe1yjKIDhEj6hNpxoHdeS1eJa12TG0jxa/
Yp172mRd5MAucg14r9Ke29aNXGLpyLLJRNkRisobRdVHKOfQFCe98gQxDVEsrJuyTfzkomvTwFqb
YQCvP6vUyb40OGrQb/pjbpOaoiOBuY+TAFCjo5F18lLHbTWR35DQ8LWU/Mx0x6DfnbfVp6Txpq99
MdnIlXA9oWdscSdxyCLboYtqLA+uFYmU9rMznJGnztkNY3CCTLTONG+aLo20/YwulCxGGOTTo08j
8UtGJml9R08/QbwY99KDogmG7qFJAwBT2uStdUhVe90e07ty5uwqEemvHLQmnJKyTm1SJFfW/SRF
B6sdb4BQ2PW8uEyBUnIYIclPtCI4B00SLHIVSS2vUxaZXYSOo+AIDaIpYVIP2ipAlREi5Y+rcOrN
ZiK9kAZfjdx9rgOExrpm9TOJPWVUc31JFgOb5gBq2CibtPEr1NGJscaeq6YDLV/icutKutrVkLqi
2KnIJdg16t2BnnxGk9aN6gaNXdQTR7eoRXHp+x5BWR4axvKAqth5csnODVNtVuuKuMXd2NMmBM1U
U3LqtVufJiGSayTd3bZnmF+BcWjF9WDFEAlVNGtnjqFeux0LC91eOwELq5yppdypxrs4qaebDFYP
QdKT0q79rhnuUDgbBN91ZokqKC7iJ0PTyr2ZVA7XquSR2HSUvDt7HAjitaO2uCdec+ARonY51I1J
4LTp1W8o092XiFsLEZKHXJtMUcl4YAKBQPGFEWBCZ1RZNRIi+slrP80TWGdWUBJ11aHYPpGW2n90
Iyd5UFNjX0PPKFbtaIKIR1NrJp1oHnv8W6n6jBs1iwhOjnqCJkg3anqNp0kS3yibfvyDVcG2hg08
/Qa1s6KUtzrSw4UauD9XEsp/AZyrLZVv7Cy96RXQVUPG8ytNLfSoV0ln6/190GUjtAw4ZcRO1bGW
mfMmUu1ciUMOjnWovtYt7p+MZMKctKds3QFblydEdxnAuFVd+SPpTWjJcP0g9AQ4Ka4if2gMTKVu
o4g7lYbqbQYTrY5Ulu6KjahPYmunBuPir6BY5g9RDJnROFuyc6R8ElHiTxYEtJZx7cqpk0Lf4YPR
TPictR03oUuyu7WiHz4mj1Vc9FW9Kk1XJm92EEPaD3r6xi/Ejlb5g28WEo60MVQtksI+bc9u1M3p
hsFIaxTAuYZyuG0THOYESmYVKtpcMhxoDWiUUeu4b0Pj4JDQ4T5wVE5tUAscC6pKF68JXy6DLXKJ
JFd/nYBpOFpjod37U6nCMinIS3JFlm9dxbow4XZhrscvOs9O0x4Z7fuXpCSUZhpncu1Tqy2I3PQH
bYd+neggJbsXi6oyFK2JPlyz5oGDO/i8dBgDf6V3pbFTIiieksnxbuJ+KuVKr/RgY+IjWVt9jHI1
8exD2RfExrq1JO/d5HTmlsAESDs46LWkc9BMynkdJ4huvRTJmpBBhmkgEffAZ6tTwHKO1qqZp4e8
dRIC2Aun30AUxLs0CoYj6ODMnVl2+Alscsi2ttVmO+IZjUcnF5dZ77EGxWI41oP+1bU148Gr8dav
sPQmZPa11iFI6vKpwJEkriau9S6yvE+9kTfta4KozjoiKR6bz1FhddW5TitlbDC48IW7ntc90SQj
CDKv2GxfUuH6FYj8soJPAuHQjs6KpIL4c5522RtaP1N7dhVtsBPupdLfRlmmoQNih1szNgfe0eGe
GMMgTqUf2iRV3ilvqndpqyO5rwa3vHbzWelru7QNInl9GjvblHxkkKx67J+LdO6w2OespY2Y+l1m
dlPYtD2xUXEA4K8JxMRRb0ZOa5UDfVvV5VkAyakoOHuAbrQQzVVipRk0WuZgbHaFVfuvzjAjs5E2
4Qw6T+ed6BrvFHHYvPTt7FHd50G8gI5L9QnnBLBFROxvAOpmPRzglG4JQ5vqJZczv4dapZOYTpT4
2+jqfPf7MmGbISAwzec/usRJkusoj6W3paPR+LsoTacrJg4muewQlVZZjGh78rTkKz1Hpqkd6R48
9Ek/IJb6d1XY/9dI/5gCf1VD31dg0f9xP3x+K38spb/91J+1tOV8CGxa4+iwaP0j/6AP9Z33T8WM
fI5uEa0jH5EGVfZ/6evMD4BPLBIaDNBWtNJ4E9+LaX6IwQlKPUyvfP9QEv6VYvqvx0GPjczkNAjE
BDEPB8L3s4KYukxheHxxMkN/IA2QpG1VFMeqJPzZtDHiAcNu7N+0y5h7/KVdtrwsnjuTE4ZNyQag
Yxlc/VDBO4GwmeuOT1VLrU3bnFCNHWff6NmuyRGFBjzCtJ86UdwF4zLvFcngPZh11n+ykH3scLxY
DuRxnT6mBpXWYPrcO+aTcjN6qqbbqc9jOqVHj71D5wBv8ytI28icTUfICCr1YTDrXYe66hwTPfAc
9YFNiOOET+4My9xyNx3815s45jJg0HSdbmGzLztMgQWRpO0gP9MK9HwS01ReseLzXhgEa3VNqqI7
Oqil+1TvUCOT/oMNJCM20yeGlKsNRLhhXWqrTVmmXnqY+YoBqfmU8e5zEuSUMEYcRHoDZgIrTbau
fXMI/mBZj+S6WgJG7sy00j9JjL0vFWeFcqdwsjoXP62ssy19GT/xR4pBrPKDGYlBk5L2IQdDseQb
mXMPxF49aX5hJnh2uhndbjKi/A4SGnOk3g+jp2s4o2Ka/CJpFb6BNvK3oDT9DYEWKJqTZFhI1rbb
rT3m5YyBJayp3aC0Gp9iJbQzavDFhWuiKKdJ58TEu3WVewNaUwpSJNva2KuYAxsTAI0wWDxHQbAR
FLO9t3LMfIAo1A22vKtTv08W1c0ns5VIswKJ7Ys0ZYnDRczua51XlOpoNrSRRLGhYs7kYC0OscOI
YW0Q49jRaqIbRhbQDHUrt4zGWpm1yJ/JGh5feq8X8wonExGYeGLykvAFw643ujbguZlMK51Xvcrq
GiX0XOpXeo8P0m1k/Zi2I3UldY+2Gl2u264qq95aaUMPZ7WKCpqiLbtys1f8jkMQ2zHgL4KSzcTL
vtCtEl/EkM/ELhdJFIcJqPIvnQ6WdR3riUksYVmum4RnkZSB2tzXlUUZVQuop9g6oJSGDmZOQgQ5
+Z5alXMsnWwnoennuwpDUhqln3WhlMmwNWqfyWV2iEDqZP2Z8QxUbFdP62MppubRBjbRbMcZaRdH
JseB2I4i3DvIEmKzgMTRh2qyop0XNdwvs58tRxVsOfGmyCNhr+0hdi5BVnefBYbdi4wj1Ha6Eu11
6jvVE3F/bkMSaCdPWpvxNPlIBy8Vw50uLHLZH70UhiuniTrH0UykeFjVytsZbR/zwkLNJxLI52ht
zlhIINtWUlHHdyRKBjOvtwoiS1r4DCEQkEaVjvkKxFiVr1D+d4SWyhGgHGSMfNjOuoOngNDY9sFv
0/ouy+MKSwbZkcDKxfiigHS9VuDkP1oBfs6VMrPhFvx+ek8gRvnNYEnp18rg64h/ER+tUp51NOLC
Akkum+YZHZdPzGjhetf0vKcHToU8xERTBQukeHrKh7l4s8cgyTdR1BtRWCxOFejqhY5LhqIFjrMw
p5DkZfzDtaZyjZaDkYFXVowOQk5CsbHW9WQS+A3GhJivzMn1bQ5XgTrKLZzcD4vIwRi0aXTiCL6C
G5T3uRN77ZfUItsd0u/cnwPYtX1o+ZXZry1HlBWJmiUHS4kb1Vy18AZqLApLorZvdozBNVxE6RZK
aGpAMXZaZ9jmJR/1HOMFcD4LED5MaOOGQ/XaqaWFjXWeIzWRoKlkTgndBhzkQx09VBpv/XmmsvWd
ZvRQ4Qyd9sSXnDaruR19O8xdK3Gxp5A0ReeZBFSY2Y6Re3uvmsqu32o10Zw5mOjOdz+5A47PHTmP
qUfdVKe5BBhd+yVLkRk75GeSRg6951xhsSzXHaavOTSr0ej2SYk1Cmuj1aIvtFUzlSa/2rJ68xpF
WY7caRrxx+5qIXwj4WrQbq7XlplEW9esdLLQAzza+0jrVdWGQVK59nHZouDS50DqvH2TDZVLBr0I
WOMwguODOHnAieWZUDQ65Cs96zr3IRZM8C3GcS3abFbV0tvVMOhpQU8FQeYP0Zgn5kurc0jctG1m
5Wujb9roI1m83dfJaaIniQKfzA1t1L9UgPPNQ6nDqFx5BezGcMokvvMosdnrnER/ZrWLvs6dTE49
brKvWR75h6zvsabFmmaXmy4jA3WVVQ7ub1VHNE6mnKS4pLWUuYllWV3w8icf6zjujwiO+7dB9OSg
a17efLKnnsiTDE9TgF8mnnDxzzVe+zgjDXLtVuzjK210kGuhhtUfWTygUEzmWF2zYkH65ubVWXG1
pDtwilyUkLoGmp+zRETrA3XWFc58I1kVVMXmKvVK7w2ddUZUplfbPPvKAkjtyIrCOGLvZ9g2DDze
udA/g49pH4aS9NLQYqMjeqHIvUusqoJBw2T2OHIQvgmK+EL/o7Xsal4FdRHfB+R3f1Iz9/RqciUf
dJhqbLAh/OeWTdf1y2RbFwnlP/C9idUmydSdI33/ac6bvt/oTSFQJKbl6GGg86Z2pypLjGHbkfuw
LrJYdqg/cGJJC8HGqsqmxCecA58mYOtGRGFvJN4jzhwU8ni63HoTaLnRk4LSW3JFmGZBkKBfZS/W
JJFb4C/FycVjTXzcPNDvI4x8XAm7JNdcYcGhZwRYO1sHQVaZqzqd+XG7yrxrGyduvtZNMnJD01+Q
QkpjfIVJsE8xMVmVfkXHKSD7pE2pQViQxwE3Wlq7ZzG2BbtQnWEoNzWWL0qc2aVe05bXbl06QwfE
v9rHXFqlR1LIZKbruQWrQtoTx7KNrUTV7P04qfAfB/kypGmnog+JN08w+BZMwHHDTc20Q/uRAdiv
qH/UNGOWt7suLw4dwzd7g63FG3bTzOkr5MCfbj1Reu4RCGezB4OqjWs6EIG+SkmDZ13yWXFbglvS
MMmi6FTyHxOJ3msG8cBTNFqhqyXcqaPjRSgkoaZ1YUej7KOUdcria6aCMSpCx89Dr3nGVhnzSJcL
IBQmeJAdFSdKZd9mxujfjaPS9pjZDdKOlMP6ETcTeSGu5lx3FlKKQCTybPegjULmXPM1t6Z6RXyf
mFtbQS5f2bQDjvg4vBtduTr5i+jrv9T9rG7lTFTFVtW59pFPjq8ehfT4oGl6ztl48tBcGF0S94y9
fPut8qqSLSqwvjiGV/N02pGBBF714IkUidA3NIi0Vz/z2z+mFr58mFR08HCptfGzolq4jSKZnCVm
wI98W8OhJl8Gn6zfGHBBdKP+WqZoldcmoI+HloAc2kGF8pq1KlQrCWBi1B812NnWg6MFKsTCkL3I
oaDxXQxEOexGgvUinn8Nk1gc0a9ZFfqYixCIhYPABAX2Pa7kPt6RrgBlihI/5g7NVfER2510VkXO
ErNK4gwx9lLqs4KRb7l4LpEErlgbiWSOp3EwgSlYMdIdBrg5tBjlnuQQzxenSEi7jAx7FCtrDsxu
C5wjJxy90746Zqwd55GCcSU7w3suueFvuyKz74K+9w8jjW4cBlluG2GSxC5tIYmo/9AEngT1H8WW
D4Fjpl9nE+Z17eR98KUUsfUqWGvwXyeMs7d0KFkUHErwnAimySZYMhekynBmy8khUsvW4/dNuRVE
FZIxlc54VO2cxWHVj6VOLLdmiAXUMlGFNn0VNRtfuO3FSAv4nGkUl8FG9s7ynzdDnYYBBV2/o882
3JaNJtINlQz3YMo04KZz86wLIZBY22xmALzySqe88aQRPIu6JxxqTmcLeMJUNoeql5m9zeLOrbaN
MLQvpUfLHzBRPKALjvIuWXe8HowJv8gksBQ3ce9hfCCY9ikTybHKxHyDtlUggIdtN1IJNDFxZNnY
OafUbZMyjLLGP8g2a26LeNLasLCwv6y63M3dMDeJFuEbc4LPRlSkz4KH4FFZTYCzeupUsKo9mAdh
rUXiU+x76iWF8KFtfaOyPvkzqY2rESFUt+b51l/LJKBurU1ynVgB7MfWhAMRkmNTkVTDG6JzVfF+
8izNPuV0Y1n0xii4GFWO7bbLav+haAzPWwNI8nZ2N8J6LHCyc1vU+kgJYgxNs+7MuXX3nlO2boid
uQyIJtA59/SNNpPQOvUC5eQAFVNjWSWxTusClzzzwdqb9PzJr9KaMV1JKxlq7O2D91jBx+jCRi3L
VFpW7IaJrenxkcWe6xsEE8FzbMaB2KCz0p4H4U8wQKhCNjxRyBSIsTK4yLL2mJoMmsMxCy7UtM2K
jkT6UlhYGjKZRORf40bdWcZiklGeocAxUrr4q1kfiduk0aSeO44i5Z/KyX/D+Pb/WnOJFs6vmku7
YXor337sK337ge/OTcf9YPuGYXAy8x2LLYEe0X85N40PVEEAeg1rsRxZDlP+750l/wP7HZ0XKNhM
Y5nH8kffO0vGB36AAzwZk8uElan9v9JZgs/+lyaPg/fQMo3Fosbw37PpLr1r8gBvdHNa/kxbR2Gs
QKNQ2HZ5ZdchuVVRsILSNr+Os2E/InqjuU9jJUspEhpy2ySDynuZKtWsJiO3Xju697e6ubAtOBfD
MMln67P8T/bOZDdyJN3Sr5K4exaMRuMENO7Cne6uWQrN0oYIKUKcaZyM09P3x8hsdGahbnbXooFe
3E0CFVEKl9wp0v7zn/MdrmoZ9Ul90cJ8uAcxwq1xwDpFR5jVzpdOQ+/cjqhYAn5Fwdqx6q0uD63o
ylYxT6dw7txnmpA7OLjc6eiGLBvu2b5aaA4vC7vnG14T8TAlghuKjPPktRdmuMnSjFVvP8U2jp4h
4Seixa9/JY3JAUmBEGkPchb+947x+BslfyOPJuMUP5M+xULT6YShcUIiocSRm/LO6vr+eydSxv2F
uZ6dotcH6oSlzKfrMnaTqJIW/pymrDiGdrQFFQdb6sCOvMlO3rBZmetx4Aa+w/oO7XdMKmiods36
w0unHhZRYAGtqkbrlllIlceeTnaEshaDC92Nxl4BhoU0fNVOOdNyk+SVe96sQlJH7PnNDe1HUILA
1vpvtjugV9DIi90oRsxOzy0AT9XO+PTZ8N5PLM7ou8GV2dOok54GcsJnjecX7rkzuQ+FHuN7C9SO
OU29Y4IdNln73qrYHUStH/jX4MdUQq4LHYe7i78+JV2MY9QTKQsQb8Mb5KT0MbJb8bKAoEolpxhw
HtTeVFb4gRHZ4W5PIubDnt0ZLFRhN+OZBJ7xALtjyXak/cdHWFq4UGzVL8cmMaw+5zQP9tLAMaiL
9UC/W7ztEMLmeqw4WwMdmLiOZw57X4HlWIgwiz+Dqm/tnv61pIzJvk+hlTNaSNXuwZuRQfFHpo29
Xixxmxu1/GAjon+yOxJfs17FLQfdtT3FNcMH9W9sZ4Balml7KIoy3IoWrYGPrF2yj9SbMN11cuVh
VQb9+D7OcfPu1zqFqGOAa+3qhYKakklY7VZ3ul7FbGUHFk6dtZ840g07Hjnde85o4u08lBepJVVJ
tioGpAKCNxcu8KIw8hcSgxTTpVIdqrbqamAGuuk+Fisub2LGI3NYU78/N1ni80aOZUVDJulw9+TL
scRW4BlJ63TvXmJUrOJD0jTQcUXlBNQlsZfd5dID/zhnHFj2ICcqIljg4L51VA7k574SIYYJYDQ4
OKw1+CDLZkNbUpgrdrT7aO9mtiDgUSS6Trc2zZq0Oyam/AEvq+8uu9BPr+CtORyZxTyLExihJTsM
zirI2a18FjgndfMlwN/9LGQZv1IRvn6Hvc9GSlqe9wZrUfDZCdW8lakFskAn+YipblrQQ/Ep0IQK
U5oBYKEJk0XlSIhvKuR4MzYpLcrJapt3l83i96mgpyziPJlvElRd3NY4R777xmULN9s0sOJVh/O2
6rh/zNbKH84dbn8pTdpD+1BzivrGNeZQYC3Rk/dYR4uc7F0+tvtgCS3oMo6XPQcxELb9wNAJuQi9
B0u9zzn+UGvZ0CGnGmIuhpXhfDOqDDLqZmfIaKqkE+1iG8ednaIOvdxXrp2m1FpS9LW3So4mj7pN
C3ymQ9PisI2AvHGTi02l5whHjrmchNDFjdvQek/hZS+yaBwKf7nmiJCoW7tKxAdhBykQy9M4OJXl
6klOjMLOIxe20RZ+ZGg9a51GFFfaZQMAdrtx70zJ2ZVSNKB6e9VTDRfFi6f8ewXhTl506aLFhdVm
M1YMU7levFszz+Y8r8Z28eYdEx8lvWFnZz3OACOe/HXyumiBM0dbl4IVQkcsZevQRtjn3Ujyhd0z
TcxD+bMoC1AsIUuSiUO2HBsCaEGwnIrEoIvZS6legrQK7nquxa20lq+PqlnaH4mrrQ/akcGtdDGf
FfoyyLDIDqrhceK9WQHPwfk4kkFA7bJU5s0RwExmAFFMFz2Uk9csr2Kz9wBwXa+2CO1TzKxH4yml
ZxBZJt18JkOyfrp90d3SeJm/N+3sX6apZ7+QFw0+4aen634awtlh3l6Yi6F8+j/8aTJPjpswR/Hr
huHZqWMqzg1qEGBawZgXdT1wk51E8HpxxjnUl15n+VAf4f7Mh3bo+oMM2rXiKcEthy1zis7qae42
oVS4cHIKz+09FR7zyvPSy69YZpgH6dVqOZv6xn3W01RSWTub5Uk2JdfeWJRJsuvbRI07Z5rg2iFk
SHksMMUQ2RYBb2DbrUl7YWdQpnYePv70CN6FlkHWtLA68W6ZZ4Fy4OwtllrxzrVNRi/9CpF5ZyYn
f8p8pEFoyCFNtuSRmJehK/KqOeI+URK4WsyYwjtYbrJymWVavkvD0mmnuaGMPP4LkkBA+913GJTV
l88mpt7r0tuaHo2Tv9WYX55dmbsGpqnwPoagGR43YDRPUDWjzpeyxyqxzEP/6WuKhZF/+x8BqMm7
sDWEzCY1Sjrd3J7jeIMF4Rs1aLmeqakXIQuGumriZ4PIvmAmZlLDbmGFXyzMl69RJNCXVCO4O1Xq
JnNWXDZV0fW3bm1VZ0286OselPwrtJwSio096Mesd+l5XpccJdrgBz3PEHH9s4ACeJeS2aC7Kje5
ZNdltUNZtqjltjUpBzzhPl4Ve5WVs9+WHDWWYEf88KaZ1PXcpEqf4WKIu4hUCLC5GUznDp6ffAwc
ox5rnSfQXZdc0/ktcoBCVtJw5pphvQx9jKs7C4vOYRSvLb13pkq8wrMdX0NRD84h8SiW3NW9A5TL
hg94Y5OpN4yRpj/PvIx8QwZe4caopBxvKnI7duTmVfLEE0UU9CUW9rPvtxKy1dzHx7TH9IyiJQYV
IbDJ5OD4ZnGOcq5LvMJMYU+DQ/b+hGlfvXY+PqwId1HxCO2oucs99u77UViixxdQlFfc1NPvrAvH
H+xv8CoQUf0oTa7fg5WtHnbs7aNj5cM6BaOrhIftsWAFIdVgbfW8eLjLqH556ucyQJAwHMd2k78g
KcdWUTxOCGkFCp3tvS0mXy/rJHPbo4vfIbxofHx4yFbsDs7xr2FiEnlCiqAa9V0SLro60005/7Al
Du4IbkRzacdmSiOcdDaiY2JSuH5x658PWDTkbrBz+2JCsykjp8+9ixUTGR5+PHwENdPeT/ZcwwUP
TTkKZ2eSJj4Fzsi9cZUcD9imuMkxaWbKSxNMHq+cEZjgyda5cxS0Yf+SDp6FuBEbdjLo/4VPkChk
HnWyzMrPwpgiSoLKMUjVulvDe/h9C0nkwJ8eVY7IrJ2wafZWVcfdTiPXv9TWMv0M/BxOb11wdIL2
5JqQidzKiIFX6TfT9hYrDpZXj1WTU03PMz65YT5lk2cLGLr7sGYjtlGo+OqgScOb1bcz55Dza1Y7
AJWc2vKdsxznjr3XZqovrKlo0/3oLu550XrqKcdXxQ22W/gHtNvHt6PDbnYPYgGpbKRRRzKXTw6Y
JZNS5vr/zGMx/uwG0/387fp70/92NPUPQGm6/h9/cSj/51//5/8fhmV+k/9uIGZVoz8/9V8m4u0r
/piI7X8IavaQY5X0JA0BW9HbHxMxVCIQ4Q6pYKZflioKF8YfE/Fm0CBFAUtEbaihrYzuj4FYin/A
fBCuENg0fgcg/TsoI4/X+HNK0mfatrfsJysZHy+I4Dv/s+shWAlD1UvyvTPKWi+rBZvyTQNyr0A1
Rhk6B+eU0/mdDJUCTzjjAsGwBw4aJx3m5RyM16nMyMRgFXKS2ix3DMldE18VUnhg40XnmJbDb9V9
VVzixbyDfBYMjzkchjBl9UkzRXxOZ9OMoFOhxxvmqrYP25dEEpdzQBmjO9Ng3FKTXFDoqi0x90HE
Jgp2+6OyEs2TOw1TMdTX9ILKgYTf6pbmoUtzU94tiTHu64YElbhN4Q7feX5GVGYrKwq/Z9XGw2BJ
7S/4Ls3swceYtb8vfG6r2K8TIS4S2VvMYuMg2sO8qO4L02jfnYySY/fgOiwS70HaiuG2wcX6ZrXa
8s99IJ/dmajgvYIL95LveTWZFjmLQ8eu8uqc2vIkIINETflWaI6pLlKD1faR29ftkXFwwXNggno8
1qDj9K0/Eh2De9Hk/jGEF2mdEVByym86d2pMpGNrPFZig4vVDA35rMfpAgpNtUOD/GzQiDlO4h+c
A7d43Wwk106M4YwjWjd/NRhSzCfTb1HfNPEs7EuOq8kjdHZP74kqxZ+IKn1+oqOsmZ4aQMmwwBtE
wb44ZIKG4++VSB114VRdGfxsSRjmr+GsVpL/TRL2NITwL0HLZkF9SEd/dC7Y8atv2BCb4Ig/c/6o
ZMWQMFAwz9HIUeLeYt0H0sBGBuXWOIA6wOngF3hLMcnvcFRiIsxawtG71Qncd7fO6oe16hMn6pDg
H4kbquIIEJaZnGySf+fLmA0SaKp+OSxsk5yIv+JglGgtv0YZDJRBi3F8AOma4clHWgZ2mYruFhg7
EdVdZuppyAGdlH3THhkH02YfF05Hoo7q+PpE8W5w3Jw/4cXmi/7VOyI58kOmX6+HOrA6Hk78Mu9w
EtvuIc3qsLjJjY3BYLTL5QljY3ONoyTOL2jOmKFd0ryX3Pp9JpMoCWpO+EPj2e8lplgPadNev8TY
BM5JsFJUWOctXEOlInIYLRDS76tmslGnJ4sxeCwln7RIFCFnwnvdMYPC65KQ0+V96U8MH2NshRKB
pLP0EeMPzO8ZuuUKu72I2QqHM0k+tx+67qRdYnb72mXjfTLNooMzEzf2G/ZGZhIornCb93Rct855
3/k+oERZjHxsMoznPjJov/FBTJTS7Mq8TMMdH0oLEFe7aXeEOTw9tUqm1Qn/cPEthQpgRQGdAO2+
5T3Z4L4YYXepTzFSVMUzyYSShtCrUuLnZhvbYiVqi8wnuYx3s0TbXzh1z3PDCajVvv3I7TZ5ULXx
ZxQp0+GjZ32kHkG5i+mUGWjkN5klTBolMSrAbp1iIwnx2dQN5hbGxlfWZvT5igmSN9cj4PdoZeH2
nXd5mu5m9u3fWFyLGXqqtKyHsB1HjhQzaeq6Dr7bU0tttJoqpPAxrmB+Y18t/H3W1U19SDJsScex
dtiY4SbGE5w3drEiOfbAyMnOQf48wmSwy6PEzIPS0VAOJKO1AiP/LitdXwL/UM6dpBtIH3t72VA4
HITCXYvu8n3tXPdbNfrcyeXsGf+kcTwwbedJ+wUlR56N3OWbF4y7NhQAO8O5mbXKta+KAaw9k5FN
SBuDWvi6xLF+VEnPu5VPVjNfAedY14OHsOTvq7EO4O7O7sQFXxHMIf6MDwr8vWeW9GbCbS6v89Ly
cSgRcJHPpvH974HqC/PSA4AejgQk2iaK57QoHtx4DhkgLUFh+wQp3D1Xs0fi3cVIoW/qWYuHwnfg
Xbp17uVgzQYh6Nr24WynjJm7sJh8fbC7onBIc6cTn53V9DrqnIK1lsKFKrktrStGMENeAnGQPfPP
dklhCGHlYoHa7Ue7SKDqu0kYNMRs0qJd7tJcmdzHvdVnGBq8lQUuv58r6pvcySzWzP9div0Bfquf
pFtoO8u27bE3+LTBkTT8CJKEDdweykRXclMoccfvLSzizQ8yqbRILKLX6tOj4vOpDwgmkA1wRxDp
+9Cq8DIdRl+2/i3HZxB5QKyr5YjdgVZ51l5jepZjS8EWtN3Q95wOK3M3uoG/YH9feD5C9x4NQmtp
yxjUN3MjmHTpFPIe77OhxUZO9EnP82zbWDBmRp28T+2ZgHpm4+jyUY9P2vA822OplN9UwHg774rK
aZNz3MWrTaA/lbi+6GJ1rxyMDua0JrB9X9FZVyzILHKzkYRRqDfXRGrSoG/28P/T4Sd9X4u+7Km4
9v2DJuhf1sfYtYLhO6B1Qgg4N4YBg/SYKeCBfbvI+jkvKZiXAIwCkKA7hw+3OS9zomIlYUzSwfOB
hWi6XNdz7McH/MkVOfre9MFFz+ndOylZZXxwa9oJtex9og/zQfGU62OcbHGgSLwKicKvWSgDg81C
YUA1+Q5SLu0ZhjnmBKUKWu2uMKVYz7l0E+5NYMT89LqsHMt7bwd36a9HDvzmdqpZ8rc7x8ri7qVB
Z3Wv0AqlvJY0gnqXqZUPxV0wFL+AupPvl5gP9DreNR7DxmMbdwKHoC7o/Eahb2EacC4CK7vIpKV9
gkhw1927se81/Y4sv/OlO5XHl2U/WdCgXOJUbzEoRgqC0sB/ZC4Lr3nj/DVafVV/NFhDcdau7ZyP
75Pbl+xDsAIul2FTYCfKOA0Uj7QYpuP3YhyqD4i/cXNWAjMer2Yso8V5LPIpI8pBvPKuqFjIb4wL
3zsrIASnl+AcVXURW6zHqaSv1+G14krnKhRZ0r3MRAIeusrUbx5dN/LJq+y8hNsMCGKTIpoMMJS7
0GE+1yOKjydLEclx6sy5DXffeizLUk/3U6hdgi5TBd37jIQAsdlxoGEDYEU73aeCm/7vedL/3gX+
h8Ij/V9nNe9/NuajzD5/01+/DenP3/aEIv4yB21f/vsYBJt1q4KkBpVhiOOiSxDz9ynIZsMHmwec
KcWIYPoUG8P/NQT9A34L4w+rOmQgPnJmlz+mIAsMrAKYE7LK8znLMnD9G1MQA9RfpiCANCL0hS/5
PaNPjzjoP3m/kdptL+8ajj8LSksCEOY6lAtlsaRW2vpq5CFUgH7H3HOYwjWdL2a65LDrmqzfew6t
JkzXFl7BdZmWPOLkgKcpYQwRtCRqT0cmXxZ0gVBXDzyZXaJWS95q6lyW7FmWZmLfnjAfHbSc0ipy
ijT+osBFdMeFlsbH3ie4uDOpb64HR8d6vwoM4WcmYNw8+UoDDuJZ70t0xTUBoR8m83Ob+WF1bkaO
Ai+B37XLBfAF6gBHSyde1Ga2OpM2rASUBGzZ2C0tG1vk2tEthCewiabUQBTLm6prdutKP9BOZJot
4OxWKXRsDI3XITDubR1jmm632suK65j060flS/9dEK8SLAXchf6hLgif1yzPXtvOEHhJ5nC4KYK6
iXdBWNpfehjw0yETUxQSKu2dT/MEI0BnurxLtR1QA9awWNyz85fZYVWWXnD+2QPWKZ3xUORQ2jzi
7u46fqRsUSTVWyvApFSsbGszRtO6xuW0Tq7Wh6njh4mo4aJjg4nGBCfuyh3PRmd47zPWR9xYav+O
GGl3Uxt6gKK2X1muzYZJDyfcBOxQiUZZIN3K/HsXcr/VXrK5+7KBgakrJwgw/uo7V7UzruYk1jFR
e2NnZITsNDCQrms2AsdOgJg/yZa2tl1LNUl+P3fj4N2v1DVnZ9nI2HS+GKj3572hGX5f0XiVUliG
JBjxJNb2oQrx8WAcH2s8ng1iPNlMy+XMMjJNn1wvU8vBTYbVOlluJoYrdnhmwL6SW9Ux9bxmjmjf
EEEERLNuL/qCbBNHSyv/CBaCR4eU76ONjBU2+U7aXmsfWrvgeJHkTpuza1AJK7TWWfWhHIjq7Sva
6gwN7CnePvLB7Xb0LMkNtU03d2dWNZGbZSFbQA1vxszGojG0ifWoyYC6x4RZCIl6odj9oism6yWr
SBse08x3FTsEYkNXWePY/n2GpGaeGOdzxtkG4MZbxbqi2aflOGSPpZVO+XVRx/3FDNivuuTkxTIM
CGQ43XYDCcPzdkI/OLJZx2ZLxY4Tvw6Y/NQX37elT+GSscHuuYDcY78sdhb5mn0jFkq6/faJwCt4
TIm7ZWgBk2uiBjNbdm7nQVOxQk/NGlXe0pY3WOH94LZERmS5U+NdvHDWREM4oGjIPqXh4n7htqH/
ShVsdw/CrUS5F1icHFJ8VYlvCc4kMTWXPB12fdoiTnh0U73nIDR310lMMhljtWmqG9AT3LnixB7k
D53XM7kAEZvhLrQzxlgzz1hC3RZd9jCwIfZ2rSh1jbu/FMO5tgYPLFS9/a10dJGdOUq11TWBxz4/
mwQ9Rzd0vKT+Foot0/Oecz8P/KFmly65jth7peMYnGrGCTpXUPbVntU9IN4isysrcp2UyK/uFcNZ
SceYelBkV2ucnmp2o35egmcVctbZ8+nzRbXPsSzeHu8RqfP8rZA+RWoLtWFLMdtNVNMC90LrO69e
9Q5/YKUjQ/gsYuHwK1ZB7w8oPoq5v3Fai0ZPcrtJibDxSag2PLQ09WAwJXB+K90BJ164Nv5NOq7i
R6M4FZ2hf21iapynKLyTn/20OWjfFNQ+sMuXRr+knu6+BrGKGJEFMYiB3v3Kpc2gVbQat0Ft9xBy
qrTUL4HdB5KWmV7/iDVFNvvSbfglrWsULCL/TZdvHrEMPW1d3sJJ4HvAtS2WPb+/yBX5nKCDZ+66
DR7YEgIKcMUEqCpzu+y8C4KcAEEdz8+TUGl7ZVdZ8QjcNi1OE2Ui1vnYMTbiPCUBFDmxcl7pKiwc
6yyR2nV81iu2RV0T6VxYqQU9K0M941RVORfbPkW7eqrswPmZ0S8qKAcyy/3oY59gaMfNjR3SiEds
xu65F0vWAQlRoPBM2X18PbKK+9EZSIO4ZDBt7Tp7IPEwxDm+2VgZranoLYcrCeWm3tvs2WsWIoG+
MZOReKcpsnkkkNuxnAPRwwlUKoAEqq46MoRxphEacZJ0EpHnNGShCeG4xdgEmW4cP7JnmnUu25hI
A75sIR9bXp69XVW76XE1i7yMEzysuxoJM9sbdL6M3Hq1PmIM7yminr2XHL8oiN+w8y+SOKsGohxj
+lrUtsPNDIHpXXIv5/MmGcreEqMbY0O4bSU9ZygfV9EVVx5FW/mRdEn3NjhBcj2Fk10fHTwZN+3S
1i/NUE0v7HrkK3ImmGeMQNWdQfikek6HNo+b1sT+YYyTEddO1lVPmOxz4jJ24fCMCSq/j/D3pedd
nuuWxDkLRNC9aszRaqTfetzbQOslh2Zllx4V4Pa8fYsW/YOhT4vjjNH42+jX/WOTuzUuIsIECZ0K
TU6tUjAFtxwCBhRM2s8o06hbHm8NyySs7rRQ0e8mjX9jZroBMbln3T0Knf4g8+HUUerNJE7Y2EC0
IIC6VY5WmpIplfvzzIIns18UM9BnWW8fpWJ7fecp2BCUTeu+woObzfc+GuAHpPTsiZIImq/qIKOb
oUF/pKwoXKVzogZA3yAP8872LaulhnqKfhe3bvceZCL8WI1bPspE4/oALfNMixyjG7tQ/cP1ZUVj
aknRHeozpkweoHOGqBcSfdmVnateWu7DbRTUyfYhe7Z9pjuBa8Vs0ZMt9GNSgntj/5mRHiaIMesw
2wu6fmZkrcBTZyj97XIYPFWCyRXD/GBlZSP3TokiGVFQN961clT0snOg+em6JlkuymVM3+oElAXJ
BSFHCp6sgoPgsgQEWAaPiKwRQfrZj3Rg7NLOUnfDNAsu/UQT2Q6ttiiOqzMjeCKa5gN6X9nnB4gi
K4xmHkYXqGksTOepWYPIxixxsLGAqbO4DPM73QxyOpYtv7J7sT1OdwKNb96vXj29ZW7pXRpApdh9
QiubaShZ8uDUTS0OM8vX+cyyHPfPzokZQY+MmHSWO/STXVsJPl0cPQxlKqz98rAURXxXgQmA8VGv
idoF2utbTiEZVTA8a5NXC9Dl12Y6w14tAEBzYeZ8O+TyqicOftNtzbGAXSCOzuuwYTDcDQvtjrjg
HIAWFFY51b4dyWUd+yYDLZBWC30y0Afq71lp2upcGWdqo5GeTEIfoCPfUbzVMzthg6kmpXUKeUJj
pZgDh2RhWkPsA/RQ0EU09ATmO3tefuaDmW6q3BjiUl623Gu37D/pFUQoW/Q8vvq65/FBYpbowRIS
BNoOzZxTM0/iHJwbNrOR33vVXddb2SfQP/eNdj0wjBDLAhUV3GA5ZyeCusEZxgM2brQ4eak5a35L
KqJn23ALq8OQxYZn7LQeQMPUf5NQ2Dh0CS/9IVIFHbzNx/XJFql+WvtkYpVCdDNFxOqFuxNx15Bq
90154BDFQygcAXRCX0gCkvWLYeOasSh4zyu/JK4W1ErzbMs8JBS3ru4Tw2Ntx35kVDAURHGDVOfh
RRJpi5fQS3FeBUvFgT5OEvXZzK4GZubq8XVoewdPfW7TRjZ0LFKntiDR2w1Sr4eOB5y9Wy0zDag7
AR7pZW4qfMB0NKa7wBXWi1ZD7N33bp9+dGE1vi/rlKCXYL38hkGRDAQQlAm3MTKcFRGRNxzX3aH+
toRDrKMyqxucz6KjsIlO7/iqY0dJANJ44qKHVV7gfZs7i7d2pak7wGT/DfnHdXdTomlPsKcp/8wI
3PxM5VJiuwlnL8FOncxXYOG5r/TFhFoYwwy9HgiUlEfPKfqH3Fuyz6y2GUoWmjaecW6Yl9nO2w9J
EgP3IE/nZ0KAst2jRBYPvS7jlc0wj4qd047FC453BiIr59LZGw6q37YAzc3iO8FbVXgzHePU0Lon
OQTjmw8zCCu0bllKU19LjI3tkH5pwYkVENqc9CPEjYVcj+QNKYfGxXw3umr4jpyZfVipk3/0fTi8
JsXmAyitraHH+G5+ZXcQT3b8cX1fBUXzznhTUjMWTObW7VT/GuY5qwZCOPxqvBq46QOPAcY3+IaI
Utgiq+KpmEPvSdQ4lARuLzxNfea+rvieLAZgyWW/zMGaHxOVmnsik+hoNccd2oiq6mud5vkF/t/6
4c99SScIsd+fJnXb6ciFVV34dY23si3HHGxITpSLIjTFOmDqxfgKela/o5i7/h6Z2c53mZ2aAMt9
hQ22c+nJ5UnG4/awFjXmC+lsfMEcGW2fN2UYXJAqy3qoyRxFJ8iqyUGQ5PjBHNaQhnUSlX9L18zy
tyyfu93AqvGYAvgBP555/EFNkoTRk6q5m5mu2ooDw6BfaK3gtN7YMczvnvrAz74Y7Q6TflrcciiW
8oaaN97j2JAYObAd0+uDmpimdiE+HKpSvaHjCpFLLyPJbRtOOiEITpFeg2DZsPQwYOor7xC3a4Cz
ydDthhGCg+KBDmwdX4crjha2JoMK7mFa9dv/aU7FGzJxzlmKAljiKvtkwC8H+COA+upQcgeY3p2z
u6QJ4JHw5kGK+r2y5L8Vtf/Yam/+a0Vt/7362Wn9F2zD9hV/iGjeP2zADHawEdV9CtMBJ/wuotF8
tCHrkDzZ8QWevSHG/xDRgKOJACEeMBq1O8qT/HN/iGj2PzwX1B3eegQ2hDmp/h0RbZPI/jfl3Hcw
1tO55PjYJUQolP1PEpouejt2oB2O6ONnGx/nsnU2HDJQxeOf3pO73//NP5cjoQj+i1fihXg3JDaJ
jR/xJ1DDYE95ENdlVNYB8e+U3ooKh0HGxtcXH2DYWT78/Qv+NTTw+4+2yZcgY33uEGL7+z+94GqI
mamQ0GlaZKdumBE78mFevhZkZyShDOiOx9SDIMEJ6fnvX/tfva0eaA1QHaHD2/tPb2s82QC5Pc7A
IhNl1DeqW06MWWxBOMQl5f/hrf1Xr4bkygWkJPGNEJn2zz8pia6hpkkuauygli8UptZZlEwB0fOp
Me34O6Hl/7IM6ff3NQi2NigJbkP9InL86X3l7plOumQh5+cVe5jVijDtvqoid89jSG009OXOXSH5
z9+/p/8MGOFSVXyYlNd76Lp8H3/9KUfPLZoi0OgDdsKyo91zC/P2ued8guzq94tFKP/ff0UqmOTm
AHKlt8nff35fZY0bPOgqQAo1h5MAgwKRVW+8dBuZPkBVxqHO4f/671/UU3+VtfnBSLgI20dY57/o
6/908fiOqwnSyuM4WEzgC0guJAclmcwpAySqgi/iOv01ufu/pnh7SL3zdBvtrV9T/vRr4m9db7mn
iJl1S71JAvawjk/uL52gATlBuvWXfoCBRl85fU/TRGGb+mOifzXccdhQd1bodfNplr1dPamSEXYX
1BNFjBSxJPrgBi1CgDfHox8tCMS3asrH+3TQA7a9IK+/Ga4IOqW70qXzAgP/hSU1UZciL9GNReYz
mpQKPNFhxj/MUpz0iNxbmW5o4mxtrS+DBDpRfpw7gmws0F03RderwoJeT73kORs88trMrk4lqHRk
+cX+HfwXWdJxqn4MZTe/5p2VeafMzop7d1W9942mY/c4qa6tEQG9QkXptG7cxDpsI6bfOjswwcOd
SJds7M4aWQ7bIFuXz5ioC7SB0idnpN0s3ZzKtrMjku68sebP9TGNLWjLAQeg98TD7Em6hmtrK9i0
n6bGVvUpJKlPP72FFYU+lLJ1Dj3Wfy5mkQw3Lmte5gLSOueC4PPPtB8H5lGCTD84j3GmhBOXrwep
wFV6bj7GZzkmKvXspEnNVIGltD6HAtiknMQJ177l1C6yEF9G134NnbRHpGFW9ytSo0m/4P6k10If
8pkyxmfGcPiPEL3cmPK6oUmab2tVCOtyafPSnfcpaP0qxsmkivbV+gWKGn5Bo0YtrRhAHKazYmK5
j3nplhwDgxSdoyo/poSCybxkAVAqm4QspHq8HCCwFkHD2b1wsyy9qMhFqOsU6Ni6652Adcsucwts
2QwmuHHRyBrXeuVwtgUCCaSQXWVE/IX8ChbbXd5kkpXLFfsSWV5NrdNPp+EXOgyYBWo4obFCJCvz
zTA64KE7PpcbQltZ8imMpe0HBTHaobk5Q3rfNS2Ohoh1yTy94v7R3q4JRddGktNy/MbvF4diqDI4
fBZ/gBhTDdqHaawgDLADLsL9YpMWOE/DgFpQwpgFJzFvGh8rvwWIJhKn5+zHKTtFpFDLazqG0+My
zwRA+qaKJ8769ESRLodHnQTT9No4WXtvFA/pvb2y0mecH9kSYy+Pr2mh8Chf7eNTtdp0ucP5ZHGz
bKEoQuWhuhFYhYk/b8GUHdYuixCJp730KglmEmplvtgPqWevT5jSlk/Lnu3vIcWdbw5a4Wcrw//J
3pkst46kWfpVymqPNMzDskmCoyhqpKS7gWm4wgw44IBjePr6oOjKyogui7ba1yrNIiPECYC7/+ec
74w98fNo6MKaAdVdXCX6RysJneRTBGmMNJla60Xbkxz3G+URv6bwdVWVrnbvNgmYvtpzrM8YAyMO
i6iyH5nBiIaTbMD3WdZe85QaHSaMopktc0UELP8GjOGIdUFM8d3rOKHRrqbVkgmZPlExlSJMWZwE
IlevDsqusjeDNAF/0fPsL+aIsaDrNJuTMKdlmlZVG+thTr3UG21PdbJuKFUIVqWTRdSejrq4Ct0x
yAl1/M8qkTTRbIZUlFdwLli3BsQmZg6NicUxqdwKG0M8A2LHaTzrMPloHQJrkvPDBaVpyHCKrPo4
ME7gxzGM9InyaYY2tPXOPRt85bwKn97EVZB4KHltpGHVkuS6HzoSCgz2/Sbierft8pdUmQxCPTfS
cmtndQzRHeJ+FzrWzMyklFVZnyLalcszU7WoXA1aAjOhNeLpHHFsYOxseuDWc6BAgCRkcvA9IZJL
6rsp/RYSxkhOrwEDHeqOqmm641jLZNoyEASPY0nuajXbRCSOdl0a7k6aQ+BuQVTQOVcrgTm/1UyL
YoCmSM8WXrPoKSCvNm9t3S5Knu4cMB9LkoEcAhuEKv51KAyEl6QVkwDC8bzWGncswjTh+BoOheaD
15EMw+PfgVBx8BxTvxffJDoH4i3clYDCLq92CCJlxczME3tJ8kXeTrU3bcO0YuXh458ORtOA+xoB
WDR3ueiEfeKZCxQrCWo6aM24D0DY5poUn8Ek8huN55oWRmwFB85lGg3xp8kWVB7yueb5VfaLz7PD
7zOxnNhO2oF5x1l2UfRhyNBPJSc+NimtOrnS1KdjomN/31KPlfZyHQ/Yaj7cysR4xoPAlgDP+8kZ
DrQvWMjKSlJFTXV0+lj7OpKw4NEHt0SZzzHS9HdCCOyB4GB66jyq7LHCa9qXbHq5Jw6EpW4y6iTb
ZSPTorUxucudR5oIwwSmSUxBmLacbe44GhNGP25p7ESmWhkgfhn6zGhTaxXBR98xWanbjZHa3qfy
G9GA9gjkzkg7zQnH0uneUI3sa+pWUbLWOEd+yqmqef6ksvkYEpbyEEwoDCw7NuJyH+s+rE9MHtHV
LSBfYL2JMextBwxQrwDqOOQbDIxPVtaTIpQUhhcHoSdCXqa5mI+s/vDHiAVF/rhB1O9vAmZV83nI
KsN4tMbEv0oUaMZJAi5IyOAMCBpDI2WG9pxR5jw46VA/goWxfSDxZuBtYqzHimOy4ZVHPHSqPMOB
lQ5RS6crX6i8nd1XHt49oCeKUwmICFIs2FQC7ys2fOcVm07wzhRXu0W2rvglO9e4BaxfvMJ9dqc9
llqBqN9alRsmjltb245Ojg4b5thBIcpLklEV3SbpumZhmteWRqn2KtcNR+xtnvIQerl96EAokIW5
TfyRkIPbkEIFJxX/sh2ScCkHMX5YxeYHzkSi/TLx351lYTAtaZzEZjZfM3NgiuvOXzZm2ps6T0rz
3FSgWml+TzxtS4J1JJBXxn77MkAVoyEgxdv7MRIBrHZgHiKaXYBga7uun+dgpTHd7Y74jcf8OGo+
D042GA3xl3yS9CaCpE1XEvascyKW65IMctDHb9p8VMlJT0ceMysbCrAVln0M9zRL2EqsoZZxY3S1
xqloZQ5ZzpXXpPYrUWpgHWSNsmBt5eDr2BkgcIQDs6KEjZqMj8xEPWvdQQv9wLQ4gQrwzIkNaTCd
50n5bdhGLEXsdMo82BrDNIEy7XIew9lIRqnFA2CRoRQdwIivxZDYAG+r7RbAjGfF0Xdm1aqlxG6p
h9dJY2cvZQDahxQfX5//GaC8L3gDt7u6jld/aEze+DhMbVtoJdB2lime/l4jMs9HwFJeusmSBH/y
WKS33WCMb7Jh8go2LbCGh7RM8TGYWlAGtGCnHJ06UttbxF6wNLAdtb2Hb+8WK2n2C8NL9eIYXovd
FNyvu6H2esmVqzj9NanRjNcUqWGei3VL3IKP9b/duQZzqC0GZeAb7Rv1IJm9ZiBH6tS1O7u8wck3
XZJWsQHk+cuQfZromNuA9OF2l/Sy4RkgBBmmiIvdjqrICkNa0OCbKGppvmMHmV8KXPgViEMv/fKZ
VaOIVCTLka/JC2Oslh6v2PjvNHo3j4GNJL/ip9f3nVFnddgxI71LSxBKLPitvp/1mjlAGsRwFWVk
aB/J4DQHJSrILuNATx0OSw8nNO+zeO9lH9zZg+kgmqEmKiQ01vLkYMncpx39R2XTfxQ3YxHf5iod
mpBYoebhdO3NctX9aHWEPsq76EfByyJpvdaLrEd1SvViL1IfOzJUPzai8TlapMDJo1hpa1EwcOMs
UqH7oxoa9uBMa+wrqIkm7ABW00GLf/G4Qm8MFumRSD8qpLkIkumPNinNyH0xsl7eS9JST92Pionr
iS5hvD+om9MidMJRQ/MUP/onCTHrSfyoosLmuHXKktH2Nu6Pcip/VNTmR1GNWMjvix+d1bZZGcsf
9bX/Q4n9UWXtRaDtfrRalEpxS0IaBZcoNIc4svoIu1CoaJb50Xt/TrT/Oxf8d4ej+9/MBSm9b2v5
rxmj5T/4Yyxo05ZucdbnIRMwnaJe6D/Hgrb1DxOsBvgMxn4/aaF/jgXBRv2DgRal11xQLGW05P1z
LqgZ5j9s4i8gQxmWWfYydPofuOvsP4/PwN8zqsRbYHg2xz7O/H8Zt7QN+5o0dy1CI33rorY7E/ew
Pz/0JLAfgEw722joHYPAR6M+9QqrXZSL8hEiNJzorMVUW1fVW1FUCIJ23C4tKtSDMmmsMMQkIPNJ
dCKM3vEcKJN1QJznXAHJYUn1CXeTXYj7J4gJ0bUwhhRlnHvvl2gr6s6rtgYbxkMJ9YZOq9izx3Pg
2BTNZvSMnQt8tq8TAOzHvshtD0Gh3qRl8gwMqH7RBgvQnl4IfMA6q95O54qP1/Xgh7k/RAzJ6+pz
DFpXW//Lb//fzD/NP491li/UYaQDxASKCekw8y8D0CQoyX+XtHihzRpPM8rR0bFBGa05Ovv39SSN
LwjkRegCipaEfFCK15z5mwfu1/xlyoPhe2Zzup+jThj0KpBI4lCXPrZmOcJzrWx1zJLCsfb5wMHp
79/8n4e3P+/ddlD0HdNbxs5/HUkVzNYK2IZsQnAqYaZ0IiphpzF0tdQPmyzVN3//ej8dhv81l/5/
X3B5Q/8yZLQiPUm8gXkK53wkNP1SMn8wEC+t3r6fyAm1HpVD9ugf9R58dlLdFHNxWxTE+6PpxYxU
iAV/PebD/u/f2J+Dd3+8L6RDwn8MdykxZWT/r+/LbOU4cMEDxhsjckxRWR+1fIz+PzPA//ZVAOg4
Lhk3thV/uVSEJllGPULsqeZ0N21rtGFj0eLw95/lL1VjPx+Ggeoy92esSprwL7e4ZZFxoMHOXXmZ
j1kyrW3gtwhb8QknWXTF5A8vIyUa9aJzkruS4MKMgOiavedGPGCTsA9er2xiv5jksJ12c8KAtMzx
XxUoVPYcGeFMPo9qOAYOmwhAgNh7aOoJIBVhBv3FsLCPhyRxxSPqfvXaMJQ7TiiPcu1ExRKwgcvP
ZnaQq9mUFVt+oziMujKLFWBieorJ3iR/TH3/d7n6d4fV4m+Wq99V174X//Z/vtv08736t/80iv9p
/eIv/LF+mVTxuC7rjW0YrskDjWv4/3rD7X/YSy42IBpnGYtt/J/rF8vXolhRuMM03bMRZv65fIEp
Z9VbcFKEV5AX/mfNPiaLFHfifz1BcIVj1TA5mrNOIpjBkPrzncrEkolbWywU6YWD1BGMwEbXCQ4X
mrb4fVr9lystgZOYdi97hkbdDC6BUAaQL4anRpI6i7GKQWS1jSMjuOZ2+mE1NY7HWSi5Afro7jzX
M8i1DQBUyNM5vz0rm44Og5PNz18coYxstL74IKFrbCbZMRltPR9HIhUt5D/sShz0XozX2BHdTeNY
+QNSsXPjGlOeYbTB7atlGP7mps0utZjd5yhJpuuoSDIxOvuyJ4O/KB0Tk6eTeXuYetZ5cKm5gc4w
UjIzVrTiFtUZOuhGRkV3SdIyv6RO/5VlnXfrFSXH7cIyD5nQ9b1VAF+OI3y8Vdld2Bd7eKY8Fs0R
5xjnhWrXJ5o6lFOKkawT8puN7QfVwGzB+S81WEu3em45T1hBvhoexCcGRgXTRt4yCI/uMi6+y0ZL
vX2aguLFNPDhxXyB+K7zSwvQ11r/fIwE5CZTEb6nn3fpT0N+0RdPJ40GX5TnfXj5LOlHsowNPV9y
U4+Ou6/0YMk+dc63nbHQBz3hxHViDt0Fj6m+x3uSX5wgSg5gDcZN5/EXRs/55lfF32NQ+nTQNXjJ
TOUMY0cfUP5s6XzNRJwAdXdqIFnMx0aT8PY4DfLLFC01v82UXwZkCJpBuOJuZ9fkk2i8fWiy+qnn
5AM91y1yJHfKTPYKKERYkWmtVkbjDVg8E3PhP3j7AVOztXIdDfvBz49H1yXTs9rLd8uXmyX0BZFc
1NiQLdbazCsI8hS8ojV8lW3GZFYj+Ng49WH5WjHGezTW85GriS/YasoP6GPVWmm8KAlf99snofPt
2DGjv5ofpGDDtM8s+WVR6UMHVD7dAki0fwF44lv01W3eOcNdNemMjxgMkfiVVwy8d0YRQZ5UTW0e
oAJp8aofmuKxbTovzJLBu2hpk5+MLkp3qDLL/KY3/CvDzRYnZKtfnG7yoTRb/k0Z6DrAjgCUNifl
egvsn8pabtvbhgKrUBdjdGLDauETD0oK1Pv2Lc1HerXsMT0EhC/WQJHUJvE6wsYa1ImvuWydfeUR
IdtAG4z2HlbHL0tf/I8d9NeFUN3VYYm/amMBC6LwHk6EX/vd72xwirWnAmquGTphr201wmO+Ly8D
F7xfexjfAqzNq3K2QFbZuXvf6IP1Inp/eMgoTQ7b2EwaKOMT9FzFjTDPbnvyC8dgUDYND1PsZTAj
rP6lTTSDpgS7UescrXZTNxRxSdcQR28e9K1RMgB0Zc1yGuPmD4mamLfaRLtuUHsJl1YX3PXs03GN
5dCD9cY859SU38YCv8kQmRZWddUxgIYLMvHYSNZtq2rMIYHaJ7o+NKuIZP8OBAxB6SFzbzu3J3dZ
RcOjXjOBaXwI+rPjxcdClBx1mVJRuYkB/6PkZbfTWDgHgE6fvefKB4NHJadYNTpHeMUOdsHgFvSn
tqnixX7ayCcc15QsD3nVhhbkztCiLYp3WLVbS3FL0BRHc1Nq2gcNQva6r8rhqDT7WuMDukt6w7jN
3Dp9zrHBUZep2XieaAVaQS2AHQ3YjW1x0+XHUpoL4hhP3MEQxrPU3fQlKDznpRcujn6yCXM3JE8e
iEt2sJ3PBceofzbKaQ9YG+8zRKHuaFcyujqmlqxTjIv7CGUTs2/S79vSRwuNSgdLn0X1IBpgfsKd
pJ3d1osedArh1kAEgWy1em+vHMh6DUxPZuSCsxOpHT8tvoSIQG/gqk60cQ+0CxGVTOpjz6l+32sC
si9Kotex/GTRVgegAu+/dV9kVpkHo6tKnD1jvqfYwQvReNpbvv9+1TNAI5RUZhf0y2oLe6p5jgeK
zUD5UzKKxncXx6O2xjDgQw6yxzfM1+kpmSMSfwxXQpkDTHXGBtYTYLMwMRvGzy3Cql6bLScpL36f
EaFXTssok51hR1Go9gpWf7ZWY1tr3CpjnR9n8g5nglTxxmxN80AVHpJHCqG3rSqZI60oXP3lGIRU
LOxhHnJ7R/RaKbs/t5k/rsgWoaJozqnAUr8JZKEg9k3Q/6Ji/Ol6rk9FWRK66Kf2jIOfn2MBPekr
oSzjBGG6PVGotUy9W5MLynAaIoQi2bMpGdalPk44PCOK/nTlvrRKB5BK2cWnNtG62wziSaoqPbS1
KJ+lCOarToXKacLaudwS1q2XxCYPYTqPjh2jL2flxm4HbZpE+X2aSgbDs+YcRqJDN4CU5r3lUGxm
mlGxobqlIpqDRdycDTh4oHtXfiKbHQI2IKnA59mq19wQmAIOrfJoK2+sowsYluBD0IUjyRtssaxU
rHfZAfJ8dq9RFAuMe7qNnSE4pd2cf/UDyJo6ciaGdtUTSg/PZwOIkbDM8ndsTNXZLbE9ywnwT5TZ
9bbt5xqHr3wscW8Hq9qNvG3JaPq31cZlQGkAoeA1D3xJMr40Tz6tgPd66WbRiivVO7q8IIds1VwI
nOpfuKm9EyyL5MpQ9U2bpH3SUaEZD9g9LGInLe8L5sY3U8xDza3BazXRPHA5pvWDhd0pXrcGCTUT
K/Clq5t7mguNnSmSs+7azX0KfZr/AJPb4j7dO/z9raNhw9dGCoRVpR7xKCw6lDbsoqS8QMa65oS8
7zTAiJu2UwWG81jR6+GtUFU5pFjlmXt1WsfIkCvk9+PgcfwohSgvJPDupMUCkJbmEz7jjVvOH+xg
SUSMabKtgXsFkE5ORedboWh1jZsWUy5wiGAtvOLRSmF6ty1GwdoZdQgaDEPZpmlrPejkFX+Sd+JJ
U4XGYBnbuifnX4lcfcxqrH/l2YBpPPLT9jI7JLm1MrIvstIQQO0xeKDchobzeuixsybzNy7jYzvo
6tFYYEKNmWq3TuWTMGzA+anYmgBAss65A/gJGMjYN9Km3Zs1jAulFVaYDBaY3sm1tmLo7U8r9auw
SLypCSeLMtuik88ui9u5zMaGqt/J0A62CcWebgXNHLhrTMoXS7fZTFOlP/tj6X5OxlhsKza+awfH
fQh7WGwmQvewartmSfyPW6seu62vfG+RrsuNysdjEjh0F/bc0kfL6c70Llhr1RduKDmWH7OsKnd1
XYLNQIlskPR3AcUct5rGcwJVzn220Hay1hzCmRAQQGJbO7hlR7DOIS6eJlMZ+oVrQ0i3WsAHdHG6
2nA/EgLaWoQWcN3blMfHXr7RGh5xZBHmfU2GezvbJYy6qSOrVLXcaIlKT6oBbtjYQ7/3jc7fAYZK
d5rd6F9Tkrs7VFy0WGlNaIBOhBzVzycHIehuZFNQ5U3zGbtludbT9hdNDogm9pTdA0ypdhYglpt6
gk0nlX8rnORCqRehmzEZVpms9MdJNy5EwOhRI0C+rvvJ37EwIE5PnqlCRe3HZ0C7/VvB6vYZJVNw
qATsRtLws3GosLUaWz3CPUNXgmadUaE05C/H8elDU/1wCvy6PXh2Yd1xx4qDMdvO2Rcthh0Sg+mr
7klG4RjUbyMVdRGzeWd8wqzUvKcCN5gw62QfEGG466VhYPtQ2bkshvnk++WMUC1SF/FTEnHoldE8
OHZb3UM+1N4MizT/WgfIuBssqWp6Hyw4JDYq9Z2KG+2h5xYlxVpb0YcDKHvPnlBenUhfQjByng5a
Ku1nrOHOJQ1cSJOZ0+wcF9DXCu2YkWImfP9uCIS+9zSdBruWcPm9Skg5rCw3GrOVrFR/AKMpPiy3
9L5YKOYDcHplbjo3Tu6wC867rubKSwy/3xXN4F0pABwWPgHjEF3VxjkOivIAxSu7S62KeKGppE6I
wLeyc5I7Z4M68Y3ryfmYlA20TOl4wOsyc4lFBsWDRimD0bGxcnvbXyWifM8zAThFSnXyR9xJXtIx
1nKDgY7YFEd+7LyOMp3WuHmeS3fBo3rqq+UfhXEJbC2uJx7SrNM30ODsEOppfilnIUMIue+dwE/U
tKrfx+QBb+xYL25U3L3nPYzlxui17ajYjccam/WIi/ZLdZTHxKV68Gax8+nzXPFerxMZ4LU55EeQ
RUOoeqQtP2k0iiaW2lnlnMdMpmeMgsNHDo/vtkgm+9sIhHE/xAREAzNLN/SVsCmb0jgcLR0C4aTf
U7L3azIyGu5SFZ9H7tfNnPVDiJvbPXqGEx8rajHDHGfchnjpzVii7eocSjdtbNc7oSXzLdaGfD95
yrjCo2jxUUwYBmEh0wzV3ah8+uLZCdSwSvx96dnbuqVRRw/KLVXq16gtn/Jxeiw7p9yS5cnXWTrB
I8TC2colIT48jyQ/CM1m9tuCzjzVZebdWVNUPWsjIGDTs65zr97oi6ruetBInAPp6mG0Np+FIObT
9F+pcMiTl8YH5RXEOPpAbeBHsd1q3X49lFgKlpLfZ12rQeDz2Q41+91tM2ePjBgOXoJ4bVNW8woc
aK0YiF2YIECGTSHtpvpHteylUs16akdWSbiVGwj3yTErc8R+J/+l5VW27gznMRq0bzTIzTjXl1of
3+qlh94dh7vSwZNFvnO6iSJXO7qdTyLbtTaQdQUmkoSPX8E37g3txVBY3tgBUoJAnilXYPqgX2Vh
QET5bGWEwJrZro95zG6y04XD3NRnYGGLYufHGWFfzVhluk1rDKPVUMf/EQo3FofZBB2fdP2N5aj6
E87XhGDf62qVOca8CVjkNiBLxyct9vyTP6vgFwKJBBXlxKEqYnjeJqf9wPrUWbmOA7XxpqPj9qrP
uVM6F+x5apexF14zBvqeOq8/DBP5sk7LiITQkraNIjqaQIacMjf4heXucW5tqjAC85ymwUml6ptI
8acVu9uqyY8MdQG9sqdIOydAqohOac26ySTnNgmiXcEYSLOyU9aQ67D1sgzJNdfbtJuuBAtPWpA9
y1QMZ1tM2oOIQElD5/6mRWFL0OTL0eYDTJtkkxuc5Donv+17MWwSrDvridRf2BkGQbjgJWV/uwZq
BSHIOYmcZc7vmdDWvjwSP17JImf7Pmjuo2KRzLkgVmwt33KfYEOL7r2Lcb8Rbd2UBElWimMhHjas
T1nM0bqvd5HtXWrApyvTT9AEgNXAtcb945uUajV+SumUnL+5wGf+mwnnWq3vonK8Umhd3tPo1++0
oDr6CNcMAIpnHUwRUKgsxDe0Ydm+al1wI/piPJp6/5v5HEKHmN5IA0sNo5b1hOnwBUbLfC8y/a2W
LY+rAWa61tzTB/a7tMuXJgg+hin+zmz/RpWcXKye03jwHRfGwRfsu82CiqqYnuT1aCcPc9+9J3Uz
nBBmudqE1W/dQh7izm1fieDRV2AY+aXTLYu9oh7deGWdhY5G2qKIie5G5LI3OX2ZC90l2LPiiRWV
bZgdwafC0EBpYnqP42inRHkcpbVra/tYVjGnOs3dN/H8Vc3juObt0DLXzCewrW98mY9dlexRGW8r
PxlDwvLb3ipYVvsD5BWXvLLGRCBvi30xJ822qCjGq/ollEN3ITDTRxzcMXMmtcWqUkEg08W2TgMM
FOIhZ28eI68z8+TYVHh3KPM7er6PvnIP5KtWLqcKWvJAcQYuxrAkvS72K20i2Yax493NLBYRAtx+
OewYNkXPXkcQEfc2siBSO2ApsWcff6/N2pn7YcdfeXApzyYXK8N5dm7tKDt0VLqsJ794ofbjQRFe
BMR0gqKorYOm39TZ/CxmOGFTglUizplmSDu5h8k508c0Xc0xOepFdEFWJLFm6bsiT6hxzYNDEucR
zSE9lewifgLdQLbS7d8IOJw4DxOuqkqbzK6R7AWPMjzOmFCE9Lh6YTqLXS10xJ25ALvfmpzBqWtd
dx5OtbWWm+JBCvXMkNDYSYJWR4Dz+roj1LfLK9BxYVRl8jprVQvrNKkZYAQVrVSRnxFd9Xgq4uWb
zzWUyENf691WpT30sKrxNiZTZKimjIZoR3SMo7vUuxSm8g8RrrMNXr7xo6vJrHcpspMdSHVmp1p9
TbldvECEbA/SmNMj3Vy9ZEYwUh/TjmX16LVJ8ok10HhjxGbvcXybd6j98rmVWQ/nY9ZWJIconGNM
dyyoIzuCZ9z0gfx5S/WVnQn5K8L0WHY47pGgnzZT3f2eDa04cds6WzLJfMFTPFH27Y53fu9Vy3NC
PkgtWYZGnctRLjHaLXY3FWJpmS/5LKLzhE0hNImW3iUNJ2VbGMFr3vdAfXWXUKRKmqunkupJJkX+
Hk95s6OVqtsmBauSNXTmUcfGfK/AwOp8rT1tbQbIjpUlMvmWtUm0QUgGzNWafs1WmmAfrEkdxbAb
dkXrqRtO6wwcJLCUhhsOowtTB6FATKQVvm9C/tGjh7ljEwyNsUCmmj2shGKrEs+hmK207/1p/j3F
WXTmI0WHrJZqG9UlOw095sBrxHp6wITSHVlR5Kkq/GaH4Yyki9daxqubDerMoaMKk4X2MNmMCAbN
ZExixfkDtInpManr+OB5TfHV9533kDjy1XIck7bMXjuXHAY3Vco2ngzvfBSVee+2mPXgedYbQhLc
3A0TjZY39B6l/vQoHDpMCbGXK0Zd445tTP82Mzc4ubU/rSuzbPd2s2SmO5+Nq2fIUxtrxTOeHs7D
Bk9sUWEeBkGo3/SsfzfU31DbiDvrGOcTuOSMyU3vyAOQmP6Qt62/psNWuyR69gvLPbtVN32cYUus
StFc6L+Mb4QuEDL86im1O/NBBZnJrJk6glXflRgGCg4MW7Cq3SYyh3jl2Fl1KOji3oh8zm9aF9ck
jQ3F3qPfaAOvlQh+mVQKY6GoP2fKxU54HME9kioN+3j5Ydsqa49x2xPpzvgeuDLDOHINAumC7KY9
PMYl+OoeyjWrOfHoDPDPofLKDIQY9iWc88Wmx8yAtdIYVinYKwLqKj6mWWG8jwZnxM5ss5AuR2YW
nSvO48ircqikvN2PvRAPdbaNqr7bpYFJFTie3nU8Os6FLPlTL6bpobMwO2AnGw8UFSp2y6C+vSK6
7ybH31J0D+KV2OyxkV29yfDKh1k6cArF+b3zl+EqEYhxLRIsFXOWUKPJke2rAhu3cl1a2IsMzQTB
xtukJjgbD+Rq1Av12NVLFTXizbpIhuolDzIa7eBNU8LNr8HIut7kXisI/SSExSyz2TFrQTZZ2scM
0puUU2XNvUa24Rwt5WS8n3ONo5s5omudMQWXNxTC/bLbIdl2VKIc+kg1O6F7DFA4c5UOjSMC3fDI
/WveKYN4qsrpeTMFXsrEGXK8J0kBRLB/610SIgMd6jd4yqt9itF5l07jh2p1LMpg+Somk3N86kjD
3HYqV19xJomql5jkj5OijDSx9fZY4+o/I0VlWzaoW2ZcoVJNtzXt3mC/XZHtKSpjg4XL32oxlthq
wO3pRpG+G5lCnBha6qGR2OmW6szfKi0tDMrJeLBGMYSkwI0Pfaz8sHWscZPE0oa/abTr1mU+i+2V
DCu4tiM+N1CEAz7xjmfDFuplhRG04blOzPXMDMZ7VpZdAI4RJmwnKUOBFkSgQD60gipamjXkUz5k
HbS8hm4Ct+EOhMh/nCYrgGZf9sUhc4p3xMZi1xT6cFb822soexoRP8/cL9A+iiNIipEWjba4wW6S
EmQw6zNUkTgH+Q4HCfQmhSAb29MkH1K59ipoMaewPrn3JoYXKDFCgksS3ZQ+wuaXu7qk+6nwgnSX
wINDvF/K9jxqzQjZWO6zoVDNDBnMe20Ouk+968Vt48zDb61HyTQ0RYkeVbvePkIxPE9ibnZgzjmG
MVO5o4KTaYXnaUx+U+4Bo7IObj1brwbkg00vi/LqO6pk7moXV1r/5KbQmT/zNoO7KV2gOESgj6WH
WkjZunpWjfpKoQbflpK9DHN9d7gKpY23ArfjWp/lV5D8qLj8EbrgtQ0YDaoqalfZrzO3+J0+eRGP
O6N9xfUe3Fna0l4Y6Q6u/IinDFtzK9dfmoHu4rFx1Vs5YFJfixpz07q3h5gLIltKCxdgDzXa3yOb
IuatKe/ch59I2ZfojoCMxmvW0i+WsSH8RaJDexGq6/aVT4dm75Ihx9FY3hv03aBakSm9pUT+m0Yd
TNAaWvwbBaTy7AXKvnjC0I9G3scp02S+TDPQeb55jDlaVMhzG5NyVtj5r4hz30GL4gunPOK4icBp
j3wDxFfIpAFqRxsaRuPLdni5zB3hFDhx9tH4wXDfWNVwwJbI+Euz9V1jTijKli43AfC4uxz6PJTq
hKAFltj+O046CZ6KstQN9WNsrzwTqkNRaRVBfSYaCZeO6aO6O7APorUwOFi3E/9gPSm+ojEB4KbT
bIkOVsX7POmaOxy3+PUDQNWGxzy155l8sPTWfm3MNg+58/hmZ4syy2b5vLSK1i+z0bevVYQouuqL
5b3VhdSgSizdUQMD4fNs0vmymZy5XOz2xYfqhmyDJhStbCpT1qJQXw4sFFwwBW8/pyWGWlRPHOtB
09cASON97JXWhYdqcFeRKGKWFtHjabZt/TE5wuq+wOU2QrvnZboTmSOe5TG45itGGXdTI1r3K8ua
vW63fCsVnxX7HM+uDb2uLuNvunjDrphmXLI+mpz10YB/AYqEaZBSy1yXzppoqr1n1mcB7sZus5lH
3wjxQ3OpW8UH5eIGlRyNNQ7gj1CUg6qAxoRf2ajekNlb5yHVRTye26LyBNt1+3sqFeR61OqkATzb
pVTzUWUKcsiYhvY2GEX2GxBCOW6dTIriUjitthl8Yu6nbEpnCgA4SSYPZuGZF4owLInfS4diilGh
xsVVFY5kNZkLzss8F+x5O2MpugJkmKPHlshhv9H8+AH0sknpHOop3L5yoJlpbU7tl2nQavKQcQeN
HOHLub0FxADLzJSyfaXDjtMvk+/iOnPqYTWFGfdSxvPgvVSunZVbQLX5wF5X5acCoBiI11K4XIhB
BzVDeFnwOji52Z6RaZ57k/9nHojD/Qd7Z7LkNpJl7Xfp9Y80OOAAHIt/Q3AKxkwpBmkDU2jAPM94
+v5AVXdHUJkRVvsqs6qyqswUSBBwv37vOd/5lgVNPt/IXliKoFbVHQhUh2aEBF0Xj+CdNOFNSa5X
F/ikg2k9pHHtWfwsDzM+l3klQKFvHKgRzzpJ0t96q29vtKHXzH0WBQaxCVZSYcDxg9RZIQkP6UNU
+T10Wt1j1iSwFIBP6Yy9wxN1GSDTgWDXMItTirHneunpbV2COZpKu5x10m8GAKj1Nuw4FzGChP0T
YoDaTWmm7mhus0ZYU0MsVzi0zJupM9RBSlw4T0Pjj8lODolOkmkTxvFmYPyRdjtaHzkD0aKtrogE
r2lWxnYKDC/BS1ozuRNIxsI+xgyqUC0MqwI4IXbJvOtxAXYV5OJA5j6MaKFazwpt+6ePOoz2/VBw
kEvp/WKtc9z0JbXIiPEKw6h+hGhYzVvo8wGmVBJff5HRLW61ClzIyuFiRxcYSbUlB2xmEoah4Yjj
fdQv4wzyxiXT09Km01NGt6WUgdx0g+b2h5xPzXELv4eX6y2Fa+xD15BuEd4TvuKsQ4BLw8oswMJ7
xHBqKYZOFmaIIguqpHdmB3lPQHjNRVa5mca0JJmBD+el5rrbZmTUQYCXG3tEh5QbxxqiNe8fgGF/
Ajknsgtzntot7iT7lo5Is9OKNr8SpHZucV8GHs2B3RyW7WeqZJOb1sY/OZ6g2CespAO0MW0o7eyQ
2iJ9pEa7nukbANqlbRzZ04UU8Pk1UANeMds96ahjfs/dJDSgmZ6BNaq140/3TtGT+Qn4e0UJ0npa
Z35nHkn5W7RPFTvxFcyPfQh8eRvb2teumC1m6+K+pYHxo+5YLEqWTkJOsh057QgXgOhARBguR5og
636wfYK2zE+QRjJMDupCEvq+TgCQryyAa8AwjBWBUKiF6XqExXosSPOmNF6HVUvks1jXyRIogieZ
UmU7l52LWj/HQCh015slp2t+P/MzSWaBh5D0M/SiCq0KHfUiwGSpsYwxn9o4Y9+S5ZurJwSfEN9g
1MO/hKnvxd0S9D4Zm6ZOlqSOjBUxB5N1Dd03v4miOnrCB3jiOTbpVVnl1Wert7LrcAoesori0JnK
R5cO7eCjcB5AjeBJxHxRxogcb5TvqDSkH2mXdIhI0V3m1eUqaVw8wUlhbWQhxjuaBv1hLhhFUv5E
u7YFRR/4CKRFeul0w72VZWt4YHdyLvd0jC8wsxWbSuL8aHTtjuYYpqaC+iLL6nvfx4WnEkcHmNnC
mcPnMXhp7R7zlGkueKUtKWdYUyfnSlcAsrRQ3HY6/Vw3t8ttIhEW5zNO4komL3PcOFtyUPJPxOtW
q7IcDW/wJ2PHuE/36ARfdqOe7PIFBQXIYu5XNnStVdUENgOCmYqcI5C+DqbQ4DcM4rvKpeUZ1u0u
0Mv4PgNgFVRkpuO1uQhEutHoDl4U+HMwSa4HKJR72oB0tPwyTQ9urOjwia54ZFY6fDOigiZaC+LU
UNGTVobJZW4mX0FXh8cxNb6MaMi9tsEC6A4oTKeB1B67JtDH7bdlNRsXk7LslVEs8TT+sRbDuNGR
aUMP7OcdfIPuJ6m3P0QS0pHKs2ldZQwGU7N8TBb/9gCU6AZVIk04bF5XaZ5oy8ARoF8TXKSaOS5m
SeAvFhNGVxjzD1Ym0JRolr7ZVSGuMqvWtyntl5omzyqoIntDdsIzQauP3RgWV1JL6XQE3zhHPftN
C11IIEOx5PBgWaKiWQ7xB2sUtHYdnKWMGDi3cvqmRg7NuNU4AMTyp2lkRsDald8qMTO4ViH4SpRM
5MMhLOkhiS9JId+cTMddXpjMvAwyZHHg4mmhviOeW5LW0f9ItZqiYhwVTca4XTvTfB1CTrgoJ+dB
k87Iho+MEA0Oowgd9FGRGM5OmkwxJmtP90PzilF+JRI33EW1xvHhV5IbV3Xufoe6qrGWw+LEfU65
EuT1Z/hdaD1EtHeFtoFttO30lq63dpgy+85w+dUbQ6UXU2FCWgr9+8zoX+L4U2HHtwletk3lSky+
cPf1+Eaabb+eYu3OCEptn7UTAhoze3FqTGhlcN00hf9c9sUTpJzNFNUUigPj9kp31k3t+997SI6g
Z6fPtWUwj5yOwB1paynnIOr6JgTVs8m7FNha8pWD8FqV4S+9jcXKdWjbwA2BLET7TSXaliz0w5SS
o+XmprtDEk6Fbhe3Ma7wLeoUIMBZAEM0CvxNE6vnUZaADcCZRDjmyJGIJeg3OV6NNTEGVe9ubdJc
vMYxAhxPhnVtcSjJunG4Nezo1rbSBxWoC3D40Vors4uZhhTHkJ6zVv/ixvADCBJ3N4UW31hpTIPa
qR+KNjxgdkfBXX4zKf6SSoOd3+TfG0vsCK1sVykGJuY9eXjrt/AUjPgxcKodjmxUhO29q8OHFwQ/
R8N+Vu6absnejNqbuCjty0ZvEglbrKHy6YG4xSJdB3l0kBlCPThfXr+A5ZyaFgaZaQ+hane4MP37
OiXZmEzM7dzIQ9slP+PeuEmK6pIjjiBIIo/XsQYNQs956tOQ/r/S0cXE44sYE6oG2tkbPNvWVxN2
G73GkExDNA0rFEipB6DR4XgNf5F5nbGtSYKlnecMpMYE5kU/CHrjokXuKKoM0VAPFnZdGfLK7lpx
00j2LYMngFwuy++GyRPtiV6B+xmUhfOba9GdIBeYN3gkQokWRp9c8uej/EKE/m2NyOZ2SBNOPAhE
3IQPlg7MtUq2mLm3jqmVPEK7w0mDVnevOIFoOV4/PG8rm9VTzhX2aOkhqeIz4j/VPBHCZXdynx4q
qevML/tbWZs46ThK33VdujKbfGCylxBB21kVWfZKXaVx1XhhMtxH0t/NjMI5S+DdJBhe7mjhgNhq
ctClzXjZmvUNaQ+PbG2XgAidlbGQyKJUhwRcCFjyRctDMMjsvjUH867qM8vj9veeSvwr4sc2VRft
OZwwmqQzlPjlLqxqkGjlC81pZg1xKzwdnrSclQZftb5oneFKa2u6QME1Lmryw9NHdiL0asDAs+Kh
hIa7HruBrg1wzgCIm69+SIWNzuvs1iCTjur65yDN6Jrs7PiK6aR7HTAOPYSAK8GrUROu/d6SP2yT
Oi6qsl+Jy3aJ8iRbExFJ5Q749h4ABe2oKfHX6HLdNZuOIjIjtq8yVWTe/2sm4v8MM75TJLSL0tPj
pOW/5t//1XRaxf86yfb/Y2D4L8NE5f/PDgYAs29I9qe//bddQfzlgIg3ybtbbAm0jAFq/bYraPpf
QgpdMBV2wWoxErOwCvwPhwvOPSY7/rIlHdAqBn/pXxwu+y8hDDCC/MteTA7C/nfsdoa9OIde+xVc
vAr8+Y5U9D/48/iAr51FpT4Tgxj/cqJE2rscLsKVE1OPX7PhkcleO249fyudYsKCzmH8imEQr/MQ
ueGNZgjyJUMD3bOZ2v4dTHr/EfSn/jUckvKhiGg6I0Ak6WulW7RlON/pRr6x3b79xhEfC7/GKHjh
RoQBCQ0CHOQqsfrutmyhVHgQI1qHtryTc6aXsrgzU1l3e6Oq9XIzaZX5hdJeTt8RAtTiSRAXFDJa
6N1wR2RIOF7bKkGgPaPiXg+xsKuHXJTYhQhyFMi1UKTQjAGyuJVTcoJ8Fsm46R2supyLilKY6JLL
CWZqwYTnwp5EX6JgcwsBlCIX8bGRJQDpNhjDld9p0r7SgyC7xrqR1NvYKchqTPqJtOIxbOoXDY0E
SV12y84bJEVyW1jSZPlyooims4yXHGRf1Cn91NHM5u0AKWm6rTuiVlfYOW2KxgqJwXruwggsZMVk
/Wpitup7snK6zykUFsy8lD/udq7Ig0HGWGR986PwMy3whGaXD1YzWjcM+qIOVnkYkSoC/STo7h3T
FD/cIPKBqsDa/SXbPLhkdD1iZK/lsKlYWFKPCg1tfElrIVupLPghUSdMCFssYr3Y93SwyFkq1HYq
io4cIqYdn1SCl3RHFg6E+7pCwbrqo8Snm2KQiXDh+tas78ApVVftnIXIffqSQC9oulrqWZMf/Or8
BrBKR2vH8eop9QHWW1o/rmwGPnTIiFr4gUyN8g1bIEEx1KORhKAbOkSO6sjSMFQ07kOc1gyFi4lk
XRVnnKXmOBhsPByV/9ykoOXZaGP5zbHUZeSOebnjjSQjjqzZ5FNFjhrMgQT6kEe3BuVYYjnpjWtp
+hOjvaa4JGsVqG9vNSl51+bgPNhmNyQsyw4sJ791QpI00bL+sCu76aEBG9O8boh5Kj1DAcjc0Ma1
b+aoin7OkcL0gTe/uDcwfJgbKBTFS6qC4TIIQzfZ+K4WwvjNrBbmS5XmzyNioheUEaRoFWHm/CQQ
OyIEYHbjl8CNwztaPVnkkbcTa1g9TTZaI9TI4etLm8wxpwfdhDJNRibRtHZw0Se43sht4Nx0CQMk
RMRsMaJlE861WyO3ZLd20ZxNa1Bew0U8G/02Rb9FgCuWyRZF7kipUkaAcmgn6tqKYTC/atXa6VfT
1ZIvWouQneTshME2fZb6JZ1M0r5lpto1vhnyKCYnc/y9Itk7Q0Q/5hzXIsPVEMjjlEUYY9ifOEDQ
+7Xnsn2pKeiqDXyNWGxnspF2LiAIy+M7ONZODTqghcnVReP5fhvCJWpb7aFl3EqgOAq2nymNnGo7
Ef5aX80zTWd4tSYBeCRsZvdzp4XXUAnoAsdzGv8EeZI8hMyLkUHz3Nertsyg2k6Ni6alnOzdHBMf
7jEJAhbQhdVXnphRh6UDN27PdIQRPMgHrBVNRkadOQb2g+HGaNznAl8D4oUcCUcmcu1S9j61QYQO
kbKvt68K4oFJRIQ4ShuqCXMY3cQENHtaPC1FJTlazMtcIm9yF5nG2vITa0cH09X2gEGYZvxnh2+n
ix///78UjsB/3uB3317eYjaXv/1fGzx+euYUJNJY+GXx1OMY/r3BKwJpDEOy+NgurCkg4/+7vRt/
mQL3Kzs4wgcmT6/c9OZfLoZn0CKKpBqc20r8O9v7W0OvY+rSBiRoujYpKobFn/Z2c6dtwNiadi1P
bfGJWae6hpxW3by6F3/jMOfTvqoglM4OARXUFRZFjHAM98wz3ZbO5GeTCX6qjDynypf8y5kAzdCv
N+9f6e3X+deVMEDjHuYecVZ9+3VUFOLesCAwh5W/NmLkcCgMx/X7F/mbr2MrfknIqbTO5TmAILBU
XVH2rKzIqfaBWwS3zVQjFzeYiP9+n/4Racl04/zeYWa1haFw3ANdcM4d1+DVwg7JBoYkBpr0O1ih
rt0Tc5c4FMU5wIoxrwVzY8My7M3u0pUKWm91Ivd2jEdzD9V+a3A+CyC8MZOD9Gvi0YEudSIAu79p
wKy1vRefKMFB2AAMHkyj3iEsC75XJ6IwZHlEeFrBNArVOMzhAKaSuNGqARcBam/7V3QiFDcnWjHn
J+tXdGIY80dgB5myiguLBXMstRE9LehZ5hbasAwbkxMU2T8BkrsTLFlfuMldi9MNP9acsOz+RivX
rfPdWejvpFosfckxcRlcJ/Riv4wNYOawWRjN7onXXP9mN584zq1jAls60Z19B9BzngwZ9EeE1C+9
7wOCXpDQYPyt6+rEidbMsDvSOwLzmJxI0hruPMRfC2BaAazioLRgp5uuch78BUXttxYAPg6j6BKN
TgSQxU7kavUbYy3CjHSyBW49c/paONdJ+ZXKPj8aJw62wbzuahE1UhtIh/Npu0CzIUknL/kC0uat
6b6hl2eEGs8F8jgiQEpaCKbRfEMPM4ONXvyw+onQTfhTRjf1RO422mr4gr8ZnnemJk6EmPvUl8DM
zRvDbNz7ug56JLoG3AzQacDBR0PBdKT1cEsIC0AMFIjJpxyRJ0mdSSYfxYkxLrqpeolct30aFwR5
lWg+fesFTI7Qt/nUKBtRE5PV4Zr4HRjmI6IvfZUsaHN1opwLFh5olgv8XF8w6P2JiG7gpUAsDTDs
3mAG1q07mSOtrK3fLPVYHJisQ1h322iJ6kzZ6wm8gcFOBhQ89iFD19eeKO0p/Ct/3dWT4awEsxeC
7+c5m+/HBfCeZ6L/mgxO+BIQwOEcmQ4Fz50dMair2pBGOwC3hRZ/IsdXnY6NqDoR5fsTXb4/kebH
GOg8JST8+SFyumdBMkVHV2owv9NSyAeP2Ay49ej3Ydi3zuLN1GMtucEy0UucZJgniRSZs2NuqvAK
FXzIUBMPDygJ1WTIjRW8fIZRFJtpBSh1NZoWSH2sZhhxU66YbsRC3WeGplvoOy2G3IgsAfOHTVc8
1AutP2HFd9e1DsO/k7RpFpogA3cTxr+B0ou+TOqA/ufDwOTDPlLf651vGZcYeZFTtolIyg2xJ9jU
9dKmQ1kSCgG9bckYaJolbaAhd2BiIlgwjIRUhLiUkEcvinViCgBLoTfAwMDMdV6SDGZCm6j9ef++
jzxARzM2nguXdDMvWTIQmiUNQVF7KVBoPiEJ/ikwwU18ECinGAVV6sv0+hSvUC1JCzVL5leYhWpY
WacoBqDpdXbh2j4JDdkS1tDYJgwuPZhqOPBFQ7sSNzO9qDBcPPR+uYQ+NNhhr4tTFIS+pELwz2Uc
AJf5gDjFRrCm0ekLgtD8NS+5EqM70odxT3ETY+Rjfc5PMRTQPtN7A39hCg61GI4BX4BMXrAvwIft
fm2f0izkKdmiseXgrwJyibAboegrvZwsYbXrMZqPaOY5LazsqLcvycEbvohTggamWz4TEBAEreUp
ZcNPi+TOgk9F/toSw+FGJRFcMgWEy5m6zg7M2GguRgWTozVFOxmTCLyZVZqszw5Q1d6syAVTtbnp
hYNJtjnlgIB1te7qUzqIP0NlkDyt0QpvMxK3NFQoquOkMxnOBUvGSNi54Ze0JLXsMOZW8BMSsyU3
gUU0CejFuF+TPERiiVrCSzp7yTGxlATmlcVLvgm2aUx/5in3JDKZ1sP7JQ4FCw/q2VCn870205LF
t9FasXdPOSoRoU3VunRq+YTUKkgJjXCwWEea/rPzC4bQEynlHOuwu5tqCm0OogauSzm3Jsoeo7pI
JEdh5mnIBvs6hL1HpNHltMS86OSavWhL9ItQI6pnqTVBsx7qNri2MtXctKZemjv6dogACqI0TAbB
IakyxFVHDxre+hfsceNRioHRoSOXLJqiaaO77HdCzWTU38tkEE9B2E9Q8pjLxx6SM6bbMMsQ0XW2
U73orG2bFFs4uqElDIe2y3BPbgz9+awWd2wLzk1T1njetdHYGprjfB/486eV4EzFtMtuu3oPNkjd
kkm6POdBzeilOoXzDGDsPqO6DY9uZo3Ttl5yfBLp01IWZYpWAFztzLbrsH6tpCjrgwbfFLodxBa6
EIPO7oP4WI0eyje6nQscreJutJ5rk+q16hll7x0jgqeXBTWUYrexbkfBwXUTdvDWLGBKFm1tKGxB
T15vhIyT+Nu5H65LiU4UkClM5Y3ZxtkFe2+zY0AK140hzvxERo34Vpy4bzOiRjoQJx6ceWLD6XkG
J06VcftlPtHjJnw72opOCYPNHIXtrXNizRXIZNhTTgy6snKrL0jheE2dBVI3Lbi6UAdc17FR8Bzx
9gUkD4G2M9rl/YilCfFOgNtFeryA8CBoRV/tBY6n0f7W9hIvwTYyM79Za7U5SE60iph2AirYHQbl
2hifG4kq+RROD86hdVZZPXYlI9kOfXqMshPIK9UkA/6Zw+dUmz2HaM0EGMJypgvuaduyK2/6dnax
lgfYK++RoxTJvahk2jPRqDjPX1SBJe8Nh+EQHbSG384kKqfZWFaQ4jP2reqFIz2RHDMGF6Vq4njH
Oe3RU/bIyrxBRxd5mfcm0GAIEUy+iT+m6dUOUX8XB4ZR7DoFueRynBavEvl4Gg5oHAPMIxyn/lxG
1J2rmH9E4eYr27t2QDu0UdAn9yiCR0KBM7tpiCJGtQjxYNHhSpGML7k2GPZ6UoZ+iLWqwvQeJvQp
ZNKF5q0Z88axkWjGvdEYbbDF0sBxuxmxqt21uOtJ86kWK4BODMhVjY6zx8Nix4hoAmy6N6FTpojE
x4bCrhuFnd5kQF+/1cReGTTSKhu7BO6JcB3HCnWXIReYbohYeyVbsyVfWGZMygxn+cwdtuyKB4to
PQ8Cb3/AYt786OYerQLYTbqSCRa1zBO1ZMMJmroZPOQXPTlHjU3rdGxZg/Vi0i+GlGEl6iAHE5AG
aLi6x3TRAH7ozdjFqOSbLuBUvd+nPUG7IZLysk/WKYLHhZ9qmy/OIJrFvF3jpSODyWBkVVtNbN5G
bWpsO1czZuAofcKLAVwcBEzU5geUmCM2WzxLzH4i348ES47Rk+JkBwTxrpvAzZdY5mDO1gU1hf1N
hJT/K/olFYpwF2GC/dKUjjmm5KgrtoM+SFx5XSmJ0kT4afks/GWAQr8x1nEVF2P5LYpiFxCubCrn
riTkgG2qDNiDqevs5OfpoPafecN/iYXv9c/tiEv0HS/f2ug1Ien0j/xuSWicxP8i7JboCcGhEkcH
nYffPQkIfrQrhG0BPRI2owlO0P8aOci/oPvxT+qcRWEokZbxvyMHTYi/EG4u//fSmLCE9W/NHBbE
4KuGAZdgFTMdnam7UDYGleWvv4KsWYwaODW2/d0kB2MT8GSs6JX/6NMIfE+VOBeiai2ErihxEl2i
PBVkvQ2UFpecGcQHPYVllHL2afCnSlJ8aZZwF9XSdHj1acQYpVnoz8kdYZW8V4RvCnrZj6OFPoQU
tHpPY459OhLZFioDFrOQnM9IuFQa+VczJqGhRcCLFEM1n0czrcGXyurCHkz9uh398Srv3ecxYgF4
9ZP/TddFLDC2/xvcLHeRuZJp2WqhOAIoWfoYrz73GPtt5/RafKfjz0xzfZfnSDJS0ehrqFkJ9UQf
wORR7YFQU2SfSgRb30jS3VBiveiaoP7eMSN4LFP/xhoPmRC/389/7G6c6HxnnxCSo4Vy07CW+dfy
DV59wr5IJYESfMJMpPpRZmX/C8C89MLaBtLi6NalrvB2zUhcPNGheK1mJ9nagpkHUb+cc5rqlmn8
cE+SdHPj5HOxS1z61YOGKaPW4YiOCCH2hQr026rtgit3xL1pD8peW6PrX75/w63zx9YUjqAvRHiC
QBrF4O7t14m62KkTraxvE9MeqD51ptiwUy25xWG+GO1h91Mtzkf0Pb647Fv9pcLocQu0u0Q00U8l
5/4ArHhakvcM8unGgheMRQsko1fNpfY9izXloxhzedxTgnhHK7+bcdv+zAltQh+JXflzaX0y8ShN
RaOuqipqdzOIAJ0D7KLM8GeTAUuZFmzbpk4/CN3+0xSb4Nq1KNiKqDOf5niUn9OqsXOv4BTk0sEO
869+4c9rYbQ/+b0qAXiBUSHaS+XeONyOfM2RvHyW7ThsSJn0u0MaifqD5+Vtdw+dpM0uAtvNoTNq
8mifLQt6YqHRaqLi0ywmQTKbsLetKuUH3crz1eePyywtuVdPpTRxVkOXLj61c1TuNKRSiJprumwN
5HBqFHVdivArT2DoFXGQPea+nn92ze4zGI3n9x+pMxIiX9mRhpBSsRbbhu7IZW16/VkcbPzmZJfk
OM9i05n2eIOUEdIuOKirTlBdsIjXu2HkfGSh/vg1uYV2RYpmekng2mKRhhtCVq3tQe3mnuHsWkeT
096mcQu1kCHpj5GG7c6Qwz5DELovaru5hOsp9jbFsheg5CCFtp5xcrbJU6j343UwTiVQNCzcCO+L
vVU2+p2bDuLIv7FnVXH1GOAt/gBwKc6WYYeNgPYoA3KBYpq0prMu8ggDhEHN6B9LQhkK1Fwx96Fh
1jyjqYwGwkfKJVws3i689Sqzvfd/CvHH00cCLHwb09QVo/ATIvD1T1Ea1JFwBuTRn2V1sHzN4e4O
Bzu1M1x6U7ofdD/6FGl5vxki4KAyGeFYcIxZ8/8jdRRJepUk03D7/uf624/l6IJZgK3Tlj5jZSJp
ZoDejOaxENMT8hFxQwiMvHj/IstW8Wqh5t7z3dmIiWtWoGKNszEB2BDKQ0LijwHAiJ1tIH8hufii
q9sPXr7lR3x7IdCiGK11x6AqEeLsQoYeq0aaSXGcCVjxtIK6c1XVSYiacRofswLL/PvfbPkD316Q
hXoZwyhlgyg+/eqvXrA6rIC4MNg7BrLZ6MzUxwarXGb/YBYNGipbk5SWfXDNv3mUIT+Su0apZOiW
cz5BAGmYKNfqy+Popqthrj+FkwLY3+2ysXlx4sX/40DwM9d6HP4yjGz3735nZTLvsTC/UABKebbA
RXimmlAO45GEjmDd5/Z0n0RdDliuHW6b1njhIxkHqbr+o3f47GFVuqFT1xncZsfiYT3toK/uNhE7
TQmjrSaTCSOCzjiInjfpJMymlqhZQjPIP5s3Je7ILUEF/hPpGz3mwqTaV53qvrEdFXdIuI0P7ohY
tuZXjwFLi8FTvWzaFLZQqs/W2aSPeLOpiG/tdp7uO9Vbh6waDC/LGv/TDOWVZBAfwX1ibtPSvXSa
sSKxefihkp6+ipNH+46iZRsWFh1zHZRhpvMcVZbN9lCW8/b9H1C8RTZbDLoM4tsUn5YJHj3cs9eE
8KxYaMms3ebo1BqUM1rfXQnr2oWnZOTFNmiN7aBpKx8s8/uXPntf4J/CSJWMK21qdAfxETfy1S/o
BznSjaGdbifyaQlKtfdLDNcqHbQRt76wtugu4r1bjR8sv2cr0Om69FoE+PAFVe2efWORxoBVw3C+
NdEerJHANhsN3I8HC7n94O4uX+H1s2As4OGFV24wehU8DG+/IspzvGqRndxNqa7dOIN2lc+aRkOM
faYAUgEmZvzy/l09xRn+3zUVpborqITB07K9KMbFb6+ZceSK4HbOR1QHWMizQq2Zo8xUZWYt9k46
Z5ugDzBeVJ1zMTX2d19HY1w4uTjgkRG0XzQc3jRUd9oSubx6/+Od1vezj0eFbjDFZVDkSLm8169+
dQtXX87+NR2zvH0oRDJvYK9HO1Cd7lXXIxBe4rVXeqeHz9gDhys/iJqbqOuAaUbpcOmkNP/mUWLm
G0p7o+wp9exGqJoAoyb8IvsmuSAJ21NxRCcwssubzIhnRkcSj8Yonzs1iy0KlfFgNn380Wr8dlE6
3XvmuKxH7G/8hzorK6PG0U1GHPMRN4ntQbzqLs1hQPw1j7jaqlBqW6xBzSFWLx32OsnQikFNl93z
ED0YE0kNXpjN3ff37/nbF41PtZx/Xd3mMTRMHouzF820GMZ18MyOpHeZPyxFDGYIjMGrCFra0Oke
vzCHrLfkp39U6fxxP7gyxD/KLBzy0jlfC3VnlIVFos4x8p10W4cIxOjxiQ92+rcv9PL9kDyohd8v
GATRY377SPltsOAnVX1kiet3tWk9VfSE1ibO7Q+e3rfv8+8rLTcTNSzVLmrJt1fCXytZVor6aLVx
8GyhmNlYuXtpMMlZDajYyG7HQPD+r3dWLS4XVTxRKDgoGReJxdlZUFUlaiNcc8eYs8TW1kLjzl4s
UJDt2k8xi88mnKbhsUM6stFJ1FucJ5wwbCwkphyDfZRj4Exip/lopXm70/3PB1veYUQZjjjvZmCL
zc2m9LujoUsKkMgQX+GaAiTwTYIRptK/9BMmNOxp6MH0Mj+wtcS0DhKD0KCR+KvE2qbSCnYWmqZD
2rQvWJZ+SlAi+L6m/oO1+Cxz8vfHRdlgIFtYsgncs8fEyBHBkmlWH2tjsNAuDmMGB1IPdg70GFWX
1YGXlLhPRkFbou3GY98rCNWDMYdf7VBTHn8m0BExM2LF5XLDKat9sao221lu5F9mQVn8NPIog73Q
m15SBdGlW9Ik6OE+oEsAlRQaIAdlF5U3daF/RbJVPbIw0LKkK+bcIOBnu5sxlIaD7x57xJDbMJ4b
0FNWcygrWZEDiVIt6rLw4oNn7M8lgu6YSyN8WZt5xM42DYgmXWb3YXUkZQnn2wRKmPgjeUAFOR3s
qLCuGFyqfT90d+Cy5ic/U+4Xf+qfE1VnW1bedpMsZiDsvAt49ERWluHBNkX+8v5HfVvWn35FuBtY
hji8O+wjy2Lwav8A/ZB1M13r4zLv2LtTWnpmhKOsANO7bmdr3rx/vT9feap5pMrcHCp7nPtn12tT
C3W7Xx45ZujP3aSvCkjM0IZd2jBTa1+4Vm188Mr/uaApGqomamndpbJ3z8oGkGs0a+qgOhbMFRgv
RcY6xN3k8Tp/lELxN7fTQStOgeIuD8AfnT2tp/XfcCmmKQUkqzi4KWIG5hFazEMKUe+DLfLP67k2
uRIs1fQSbbq8b2+nk4F0pAYpjqpxtc9DOYBqgt64mnToaYIg+Q9iJv54sKnHHdeVruSYtKjc3l6v
adq2jvqIrsdQAxdfXI9IuyC/RQ2xl7Au0KVmxYLJ7T4oM089pDeVztJlkGSVno6EnFbeXnq0oXjE
5FUdI1cbviyY/JdSlPNjm1s3Bhz8HW1bfZtEuoH0KVry7ErrIg3rYdGKd3hdjGKtcAs9JwY4vxGQ
PxPkYVxBnLD5Y9fj+FUTbDq+aup9Lk2kt7Krn7q0D546BzJuju2WVznamlXL2Iiu4LBPh5bo9bn4
nYv+j/3XP57Y5bs6NPuXSsMyz79rCQg/GwBYolNg0E3QY7TNWD4pcNNp/2++kGeXWn7xVwuA3005
oRssAEg4Rk9Lm+cyR+WEJOWpDatnlELig2f21Pg4+yU5pXC2p40gHdagt5fE5R4XNgivI4+qfhil
0jovTd3iGbSvWA9dZOIwCvNNPRh3VT1DOHfN4kbPyJXD9RtuugwWH1zxWb+Q6YTLEyAgxLV668Zz
BI3WtI9FE9Xkko+EIVu+s5q19udyrNjYvVZAqq5nQMZzMceXlQJdACLq0GawW96/tWeHQb6YYt7C
6s9qRw/9zxaGBi8ZM39yZABNLq9pXokJknQ/6/U2zzSgD6P8FBJTBNg0hb4ix8f3P8Efy8PyASTT
IT4GO9F5PyEdenrzSZ0cR80nPCkkxeJnNshhS7HePkxDluzev+BZA+X3V1aSEx8nQtPhKPz2t9Vz
BkCk2aVHQmhtyHD+FvX93irYlfNB1PsAud5NjoxsXcrZXkWVnFdWOH7UFvuzyuObu6cpGtlXnMnP
Fqqudh1aJUF6rEFG7DqonbsEyj4JGT4xql3z0/D9cG8Eo9qQPOmv2ZPppvf8TOiw73u/Vt/C+KOf
48/XesnhOg2r6LCok6T01bvWNSRdwSjPjyKy1JMDjwD8gx1tYOqK+/d/iLPZ2OmHoBvPwZDzMv2T
80YEviV6WZwXjmWDQqBQIYoCEgj0VUBMFpoi8DWHzpQEuinesApXz1Z3ne4wDaE64LeJcQdrMAIw
RSY7IeAOmmkBGZZUaI9NYL5wlmLP6xLL2i+8y39l6vzjErjU/m8XCZRz7DXs1zamKetsXZICLAZh
FMVRqsxe5ZBs0W6APXr/NonlefzjMsu5HpU1S5J91qRlNbCUMfTFsdeQR/WEakTqqajMyUP5Few7
C5JjEUb+vUksxUrzO7HDDTY9JDR5vFQ36g9qlb97gRRrvoMAiYKF88/bF8if/5u9M+mRHLnS7V8R
tGeB8wC8fgu602f3GDOmDREZEWmcZxqHX/8Os/RaGSF1JbRvQAupoIKH00mj2b3fPYeWWOwV5a1S
cOTOyTwF6aQnh7iy79n/zWe86W3SKkennu/1HJK0/N1B5HMNi9uSR8azKeUstVcOgF82FUQjel3p
yuFGo24Q9N3cI1xQf+QMmwW50zZM2zvuxoB8HOSUsvJc/qZy/uUkxB/gGiaDciY1fYuG0pdrwGQH
GBUc2rfIaexVNaM4K9vkoUjUV9FW5M2SyFwndk1ploDRbzYaX268Pz/cM5fiHXcFtbTPP4CadVZi
Awy7FWP8riuTeaIYnt//9X1n/cs1Xva+yzXmSzoWT+PnT7GtRpLitftbSqvu1oDptJnpSvv8HAtd
wICYkDDRfdR0UW66GJCIGQ9DoERReG9Xc3qblu78aidlCukzGbeGloZPk1eJZ9Gq8daEjL3Ro7Hf
FMbUb1wQEOBa9BkjDWCWpWCz60Cv7ACKXoUhGgCnl+0RNUS6dbToSdpZvjVGB6n0FDUXG48rZ8xB
CaZk8jCTjOU5GmsEJ5An7+UIkFptiRVHeuvByidEG0XlS11vyulI5qbdQuGpT2Lz19dQ/3KWYFbZ
VLnlofRxw1BDWG6jX5bTXGppa4zGfFt78Zsx4UJg5khFJOJB1C/zWV/O9C553ViH7C+m6oUA/XMK
DcpvsjT+XpV5d5ZVU90QJAoDhrXaDeCHEnytax+ronfXVl4OV1YEnN+TzGtbeugsduUJPrGEO9IS
Ed/N9az+5qv9yz3omry42dlzgKTI9PXuMHLFyQc3Um85O6AXIg10U8RReP2fX0BaLDaNO3q3HFq+
XEA7VgdvDBvtFnAuRiQI4JMTKBTK7QjwptbdLQYhOPnbmGUPEDQQ1OJay7eFeBDtVcGQmk8+1yWE
3XtFILpd1nT3KXwbJNmriWk+Hja/MoYHizf+bxbKf/PrU5XVmKP1CFJ56tf5C4hoYra9zr3tHUQA
aHWxQLj4I31TH7P9bCDYaDL8w3QvSgtkCm1CvxFJeTbr1vRtk8oOU57RqkqGeVXL4TDj7pWeA/i/
t7xDTTv7Rqo0GFzI7++p10SgS0irx7oUa0tYtDl1fdiViZf95t39s5f2y0uJG3vZry0DSBRXGMz5
snnREnOAh6Upt2OKY4GR947WsLgG4DVez7Oszgg9vIfWnrq1MSwsWLhNl6GWjBNOdIZjKDK1qhL6
hksimLkxyoTu0WivUzwy67++ib7safhbbcaILGfp0lA4/Nm/+eUhdNLSaQev129RjmsUmktv31Qg
KlNFV35zVPm3H0W9kH4nZWGejc/Pu5gwgAsyHrd6DnomlnW2hb9qBym31+1ff6uv+8c/vxbfS+dw
zfZZ/bKPHa1OG+auMojCz/0uxVgOak6QZDZUAN6VHzVlvM/cVGwnPG+dN+k7Tw3rdRcLOJAaTweE
vv9sN//zb2I8w6UqS0aMdeHz9wc2QPOO6YnbOBp+sJcmrLmVdniTMb76m1/1y8Hhz4/iJcwPSmGI
ltbnjyLSCLCWDMItWd5viqdOflogYbAVVTBWLeThN5d72c19vuNZgbCykCNwlrG6L69D8Pvc8XPh
Acswyu82sCuUGm4Kq5Y5OMaWU+1pHHSnXcdRgc7UVd5dS7ownQsINVCCGJqtJkaXiHI9KhDy9liT
0FBQ/KTtVibTb57Qf33zUPugq0SXeGlSf619DnLMqSfC1J+NqFiTWx/eDK0ydmSE8PxkOtSsIrZ+
syv6ujXkR+EtR1qMeiu7evrEn38UWcnZ02Re37W9boMOpvWUL5ClKVeYOO9IgRT9aLyyLFfrtPSw
wORRFCC57f78uf43vvl3i2v6P6c3V6/Vx98ePpr3j1/zm8u/84/4pq7/gauXgxu9UI0CoMkS9g9m
hG79wY6W9dyyqbWSGPrv+KbmEPlkEYXQzVt/eZ/9d3xTM/9wVfZ6iGPZBxCr+89GSpet6z+fMqzn
FJWIlfIHcK6iW/h1Ac3Jh1iUJ/0RNzOTFjn/NcSy82xVwOVlOhsv8IQFNJ7GWKZAQabFXmoYG4Rv
+WupJYco7FHKKUppr4FJANjLMzW7sqvOfDUZ/z72rpovJcEBhnbIOMfso2Jxn0JPU66SPgVXl05l
/ohKqz8pWPZGxpz8WuqasWs0T3ns6xJATVJO26g3re8JUz+vJhOqsNa1ITARpa0sezb8LJPTnqLv
sE5tPf72y496/ecF+VvR59dwLLr2v/6uL9fh03WitrnEaShzchYiW/P5QSunJKvTwvhhcYr/ZkAD
WrVZPQ5sDBqwDSID111oebQTVlEzsGT3b9bkwSzMTAePFn6t8U6JE031E0eXD6qd5pPfyLFZJQyn
l1lZZbB0Van6XdMQXNP6Pg4KaAC/qSL+2+9Bm92kEkK3yrOXVf6Xd7MhWwEisPwBtDO6zcPwIzLS
aUuGETIQGGYc8uV7U40mjB9hbIWMbCZPKFB1E6N9k0MNgGag9j3MQnkIrQ6Ib66eZDLoe1dEzTEt
pHltFFECbK2Mf/NK+PwG4l7lUE7TnbrZchC0vuaNGojDTEGKHwXa6lNBQ+8ErhKEXyf1k5Ya5W9e
eF9qdcvnsQumZsRvyq/qfN3HcMbEgKE7H+gSnpTUghlArM9iZGUHQD87hsOgsvFH2grUmXt/zDd/
fdP9bN5+vuk8BJXsbOiE2lTQvvxYedKOTTeWH/GcqRqtAwuycN8mNSSQQv8xZ2GtrsJW7hE0WXFQ
S3X6DpIgYt41tqZXOrbIPHJEg6ds1K+swgHk0M9Z/SIhYQYzfL5obapdpfvMaMRHyQuuCErNUR7K
WAmkvXQPhdHBgxDsMGbsSv0uzxrxWBSFuGWIFJFHz1zzb6K5XwIMXHePVYlGCQVhjXfbvxSDjaHk
4NW9GbKRtV/q9nSYMI4+NWMNpHxW43JTGrHK6M+oS/xrI3TOSgvbS4aV6y6i/xHBaW25ZGBOJhyz
KGz8hsnHRzYr3SWyzXnejJZ7g77AehgJ+l74Rw3WBobRWIbKfQFB8KwB4b0fXfeGwoyz/+uf9l9u
Zdpr3MFLvIqgEkigz48hDwc7psb6XtUOuUOSP0GWKhGUCK0A6xia/l9/3M8e2qc7ic/jP7CGeJ9w
Oy+vgV8e+5oZT91gCrjvvPHJCoUVTCmZuSLr8mTf557+aqSes5PwFjn3VtMqDdtbXRZV43O2WTRE
Qp7KqlE4VkFx3MFhSwVkQVPZcrZ2wEW6DNdptNV66n8wH+dJb29it5b3Mu+ZMKkpVXBOstQrgjpB
zs6u9uGEGA0HSJq3BPWlwRBqc1giHT94/LUry6bJqyQNavG/vhqfd5bL/QUNgAkIdam82ubXJHtu
xuY45vPbADV+nYpGXU9cMn9MmuhY+ZPf8nr5zUd+Pqf84yMpHBEz4HBE/erz9Wfm0OmsanxTs8bd
M8u/gOEdzowpsK+//nJftoQ/P2pZJfmdOb3z9HzZEvKuZuCqad8mTz7ZTQmuv+rajKHUcJXMXgkq
Xgzzjl4yc7j487KXuEnS82TC+/vNn/Lz9PH5rvt5x3FuVfmDyOF+/tapR5810r3vJV3VZ9CnOWQZ
z2yu9aRhOm+EEYRCcQTxmIQDnjHFFMoTIaPhSU9sALfZUF8peWIjnVW88E4R1ms3yqmBURSz9HRR
9VZoxJ0hKhR1AXKSWLsv+trks3Lnd9UF81+fWUPTf9rFPagVHLY+fxs1nt06U+zXLNVLXHHZaL+r
LcTrhof8CqkfLZvCLdjfZDSBgorn5mNsXBL5MUHdtSP0ZFU3WurB1UmHC0PWXaDBLqeixLd4HUDB
/ZhsymK+rswje4hZvzPbrL2kYoIRPxryAe6SfsUqLHU/0XZpWMc3QMpLxXeAmONiKslk+WonHM1v
wrLY6VM/PadZ32iBOWFIqjrraDPTgHegJIKYOYvEA+OX58MqsEvkwMAftDzraIe4sYIfqFTq3zwJ
X7oQy/1p0AaiEcFVIOCjftlJGbJrh1bor40eqc+0U5lcwIBAUQUWxSyw502Ns9a8MUcoYo/w4uF3
pnOSHYDgi2Rdqnpyi9cPwWk4q6sxquSdiHQopIK34g/EFy1utTyFJj0KsIVK15Z/HvX+96zzd5t7
+n8+66yT+DvAr/jXk87yb/x50jGNP0xmajSVsJKmUSXhh/3zoGPCzXMozrB9Y/O2DDj986Cj/0E4
ghA58WbixpRw/nnQUf9ggo1dF0dqhpGXVun//T+fekXtl//96wZ+uav+uRQBtaEgCM6GJrO2RBX0
L9UEBi1ED0RfR0k4iB21YzhVTu5tf7ke/+aY8G8/hVQob3Te6iR/Py8RdRLP3oILA8hqTicBU/oh
g5v5m0eIrcKXb7NkXVmKlnc5o3/Ezz9/TsbQr6EP0PbSvoNB1UXNpK2RQbvXbs+gL5B+x1zXJIeY
9aXZsBIVxo21R4HzuvIIc/qd7Iv7YmL2Icg5YpZncNy6caiZ0JPQrZoRKDMNlyHAbh3jxutCkq6w
1UdgmMww7M1EC+MdVf9+qzmzic5FdNrUI3WFrs2fItsKxSF4CgpTmVoDkK+McEUinBzBwka/YXmy
ip3aw+hbo9C2tQD2hvFGZaJ1d+bYaVsnNJoFt1o0ExqoNLkKS0ij5MmG8ThQpru1nNiNr9RyVB8m
zMip79pJ+k1KHPABwLHyYupofTadqDEGo9AY223dhcjyhn7hSGPTgWnTeMt7MIXQ6UIHY0ey4h+A
JGyaSCPQGo+sY7sxjMKHYugkLiI9hMdfgQKrgjjzwmRLrGtB/YVxIY8K05ALLpc90qooJrEnCDd3
p8HKTU7DpYVz3ka5UzwUjVkdm4ThlB2C7uk6jFVOkFozGABEvIn3mKNPtCwaUdSvCcCn17byxm8F
IbofMjeYYsGvkb0IdFQvsdpbbxJtww9mPq3iWXHCGTNINkot0Aomw3egzprFGYzcaqfNGk2jzh2q
ZFfpSpPcenZHSBaprET5UbttfYSj0bggzMaK8WPN7vWXrlHMYs1Ehw4eRe9M6moah4qt6tWYajjp
wneeRe+h6VU5Ce0bO5Txhh2w6qwMkXQqQ6FCG57c3u00VDxpUe3qCp4ygH355xn3f5fnv3Nk+GU9
Wr92r3/7wCHWTZfX/OO//u73DQCd179tXtvPBNPlX/tzkdb/MDnVkshHTLPUlZaz1T+qUdYfFqOd
FDCX0hL5+OVM8v8BptYfhOUoejPuQ/NdXRb9fwBMPRZ91aQCz+pONIl90X+ySgMq/VyQYiSKoy77
A5ZpZiYYS1yWvl9OKsj3cq2v9ZUzlCCoOlnPFyP3jI9OAfiDwIEHF9WqbxcMwuUy1Z8LkWxqGe0U
CmorQMgea/ykBdjpmUpNQmRogFQ8AkW+VnnOEd/o5IssDRp9Mjf25MXY+8jul5MwmRnhMIBDplwV
5remQbk21IgA9CgOMheAWE9l7Ejf+S5SZub4WgnTS4RXcUkhp/Psjdq0HDRDca4gogYu2pArF3jy
quTs7GtKnAEiaLpbHnnCLlN4g9jmMSwkiGkEZjW+9CgcGJkNxSN5V/ZFTnGatMhe5+kM93S29SdW
sWhbzTnMScwA65lu5yq0a+mHavstl4l1NXS6sc8Q4PqOvWCy6NiGiC2vVTuZf1gKbAwX/djijl+3
ZYoAPjbaIOdDrxKvN4+FO6Q3S4Jpn0fYrQGCyG8xpkoqD+GoMUon1BnosWXdmiInECesmwpby1TZ
L57MtHdqgM7P/mQ+rMmMqDcTHTKxpsEWnlx9rDQ+1ZzPdTcbZ6aGizIYRGJvRB66P+pIQ0sQGX0a
WJ3DxIGHZPO5dNuFMT/q7bUA+/6Y1SGYij6ep+uyzvKLwVOBky2vJrxBjrGHmz/U1+08Fue4cX54
XQZKNOQSykDvhmk/WZ6zHScmqcCBdmiZtjaqSwzhSeHaq76VaHDRDtkro080uR5E7nEgMd3xe9uK
cK20tXpV5UYLL1ZiF7mvVaFeZOPcANs2A0Y/oU/bWZZ2VGzYVAOVpeyC/eNUxnMTlInBME6TjSg8
9czGLcSvEaVxRbM0nq+ARPHeUhFmwtgdqWgYnItq6O2zcB6codDTAwnwYltq5g4xUAwpK5w2otBf
OFMzZa9ikRzn+DEOdbGeSzyPicEJULW29WwZGPCcveuF89XU2NFhAuwn+L8Y4qZSzQklZ3EJB/NE
tOOUpA6IVwS53fTk1MkZsEQg3PiI95HDjIvxLhLE7jjBxQIiUKEg8MC3k1R+hYl9jhqLo71Vnx0n
vTKkQ5ngJ6R7jWH53kkE7wk9245LWiaV42UU8Yqkb2fcSuZBrWZbyQlnw1tqzME4TVxP9UlF/XPb
p/0VtCG2NfWW5ajfNNjT1VA/Zg0Q+yk8Q0tbSsgMOIEaqRI96IpcBt7s7qBZhLtMpTbR1Pyqind0
ge7u+ak2MhuPGS9BjrD0z1JLW/XjpIHmMfbQh9uDNK352or43ChJR1/JkfDVTH7f8dictOSaQ7fv
qi9x6n6LcKwbs7Wd3HhV994eALDvzcV+6rCWUsiuUmc1NRzBTNhf8Q+TVcUZtWjfGvH4bWjojmOL
8/Ok3pqlQxkW7GIYOd+Q99FAbXOLda59CQlSnqJkkqsxjX+UWXadJRWCtASVdK/WT1U9vCuhFwI8
z5z9MjFAwWPdj9mlqNvXLI63mjLOu87Qvk8orMQ5Q/6C0qDtgfgWYXZTpmjwUoJ5nCfncjV49dZR
J6b1Xb26dIgByqSMxR5DUWNs2J8o60Sm0RFQ0UT6BxWR+AYqGCm54m0EQIAuStcKSf2pze5EGn0A
f/peTIuOPnLTmxybziwZ4gnlHCBNUqiS98qtybjOuzE3t6qy+DPyMEa2qyuXJJKlsaBTqA5KWD1n
EIfpWq+UZkcl1rF9cGt7ISrtgZIYcOG8LXHRFMic4NYEWPkwlSRYUPxUm1/TpvXO4Ns3SGO6ldPp
c9BU7JBdbA9Ac80z55Y74JcF6S/3KVNcqFwZO5zBk+xOpXpq4iQ+REblHTAi9CtTT6pTqE8kc8lp
JRVy6yq/17LhOqvpFXcVyfa5y041htersOAYokTfnIX8jsf1sc7LjZm+xuVCqhJ3TjzpNFfVDze2
d8IOD0Vb7hh23WpdzFuFCfOjkHUVKGn9Bmj87Kb9G/PkYHKxB6xAU980mvZWK022mgRzMz3OC1QB
UHMdmjnIGr2GMU4ETGg6ZrMKXCcZQQI4i7OloLY/FS7CYztnKdSHVRRC80P8/hZqarrJoNKMqpe8
S3TYW6ss3r2G6dAU64gj8EsuMuyczHehRkES5pcpj6/qhQqeNJOzkuCFFilPWFd4OEE0mw/a+DDP
z62FcTSl/MHVXqpEy03XLhxLOZwyMBF+ZyZBR1jJUp6Z394aKZpi/B6wndJtojzb8HT7ejg75ngv
FHzTRVNzFPGkj/HLLy1n26vFDbjJjVmO+1lQz4mhaZmOvBZddWWI/hjTVfXjpPju4KmkRtaedXLF
fdvsh8JcT0UG1NP8FtbRU2gqB6C9h5SbGAiBz0T7sbC9VV+QQTOE+hI20cXOq705zavcOaPJeIwn
5aArxr3C8c53GoYWveJjlnd160QbTXKOGSqGnSR+ezsErZVY21B/NXvkH8kSpxBihRzzzjSsp6n9
kTvZTubizCgsPsXF/IuTpMy0XRU2uGfc+DrpqSj10TXRPpPBJahF1rSwumFHOy0kVDc6R8ZxMEKS
fNlbjWxWVFagoy1IqmrVT9rMJR823vgSu0zo8LP7EdjWYNK1MwXUbU3gb++qUEto8AFIozQ1AU8E
M9Q+RqM4GtMjAdItnPHNSCMJznzmJ+pQHVR9BHYn5K3Edi3n8UZGEgAqsaE+9N55aGGGGNswoyNJ
+37aQ53HIjUo73ZV7aPFfeVEK26N1ZRF+5KSLXiULafFIJHKWrXvLaV5bSJ1ayRQp1k2CFEy39M1
l1DtIWN3t/oCfTOyVaGA1QOsST0AeUe91mojXpWIm3QKo26LhnjO8ue0/aC9cBmL9knXpk1fTzuT
BolVzes5gvGHOHutwmPp6H050sU4iNHMjBpv2wDwu8Mpt/bSfo3Cg6XKPNGKPU0qUnK85Te9038r
B0MBK/U840HP7azcGXDbj2Or4BZ1vIk0+js/5T7VuSakmxgnOvNooelK1jI1D3YbWr4n00tTwxAs
BufGllgjcTslgdFb58pBwznHTtBG+q2oQoL9entbs9GQsHsUvCVA2tZWNOybOVJ9D8eiPrRbbbTW
9gAMzWjvRsgw67Ij9BW7OcipAuanaY5yhzvlyfNkcS8B/AWG1XpHT+H2s6XKMM+oWPeTET9p5b03
jxcSNHdlOa4tCewKrUvk1ke64yenG/yhxYxF/WZtNu2hg4Fhi/rGbPRbN5a7UY9fBtW97vp8o3gn
fVDWEdR5HRVZz7XPzPZEQu6e3q3czGr3vizoGzTuvA9Kuc04fK+a7ltd6HsgtXRrK0ZDKtDAzPd/
86IwaFzTH+AHMFkP3u0Rjj8AejPbENvot617yMqCuYt4hwE4ClQHAtdkWdzqFRXcJA8UT38Tzfci
IlzOVh2ZOIWyINf7B7y1z9rkvujZGB4sJwuokrEE0BemJvyIKyyIPRu/JJvFIuWdwbogCb6sKLLx
5ohTyzec8LWz5KqX2cUo0ejxIDHHvjLyFvsM2f0UNUF+zo3wYopLGL8UuGNc8wrzy1YWyt5q6+eW
qnGemasa+Z9SqS+GyDYpx/YujHxyc0GK8MsqXR99rOLXjCOUOGk6GEM+a8xrbRvbBL0tEMUb01Lu
nWFGSl2tKhtftmmhQ+3XQifoNQ/VKq90hhCVcBuXvDUSM6gZ8QqIhYXbzkSTbYa3Tv2SwLiFrVs4
m9m8NdzcCKxacf0hdTch8dFaMBYRW9o+UV25cpwTB7xNyARcjKt35WbpQy2XEJyzi0fvYk1Ef5Xs
uwcj3tReW8eER+V818RbhjRqixsLLGyCGPjRKPVXC4JqXxj3MbSKTT4jVNMd5pSUiSkgaGcIg2rj
JQq18NkVNS9S8rS14g/6tJ0bDpKxXjJ02TR31MnCh6gM6Z7HTFWf27GyiOZW7CHsrtxDMeKFidvG
h01nrA0SgiwTUEIRnymW8TSwPvtChGABleWWtGXQivhan4zv+ejE6zGu7zRKcWU5zAdvaB/1Orol
rtE8Jmr6nizv0jA9KQogF23YYsq5QayFpaOKL2GvvuNmPEDFMFZ2YYP1c9aQlt9rc8C/iDJsdM+k
Ui5QnYKW5iO45NLxsb5tefMHUignwav0OvE47unwC84F3MtL5TXebmotnd0pxrc4kFnSewSTKc5f
OOkqG1l4xh5tgnWXdXrLmGcRPXU2+qpQYWY2K6Afx6benuyMbX1XKfOLIjqMDFIqAR0DmOaz4u2o
CZflStMpJPptOMAOymblZGDlGtaG0i/dcAe1J2bl2fwhK5oAPqKT4ZImRn8lkIOmK2t2mbcrytqm
QdT2SEmE1kTxWuuB2wUtE43aqWSfO9Rb1GqEFHdJOZLvDbtUWA+5SllvRaJMNFulmpQzU5vxljst
90VB9XCME/YdM1vw62qQFP0mltwVDtf44sUGQCkIi/uu6WNftkRk/TSLtIOLzQjjYiai2m/mNO7Q
AqKk5WJp6HWlI8pAUv5YetomwRfWUeCEKYXelUnjaTcb7qKqFeEwrrK5TcjTeAXGEk2Y07SOMtPe
DCmbjUFj8WaT2u3sJAa55NTkz2hv2vF+bpXI9VsxiR1tluboMWR0X+a8CVrDVgq2ZETIVmotuKMB
SANOLCjoXsKuVVaxjbTCp5rLDAS7Xx8Wa3HuBegPukVpdUMJKZvcYEDGmaCDUyx704BFmO8tM6bX
PI2I8oTL2A1DJ1q8z2uOa2tTCaeHGlm7sbFNnqUmnZZtp0BHkqhVexSzygvMcUKnBu2J9Ux7c3kt
q4ibygTCW+lY6Bt3yZyqNQ1kDRHSWZFGQTgzdrlQ+7BAPntKhlEd2e1qM2KUZNYk52tndJpLNnX1
sM9mxx7vEpCy2gcHuMj5iAuP5WdoC/MQWaE9PuXxPJy6zpx3qmbnPXsw+GCUSeMdjjZbu10mA8MV
K4F2DDXDY2WKx3raQnHLwq3VQa32B8zOfC6rCetZVbjnxHbdyocD1FtrOeLjQCxmk05XPZGj8zBt
fgsbQ+LZbiVIWC9VSCnINLW+l5ZhYlHsvK4/hHB8iw3mn3DfWEZEmb0eJQRxEbLXmxhd0PyyV52r
anStak2bRLm1oSh/FJXXfydSqt9MDDl+lB07lMxLmfFtqmg7Qik7VKosnysNHizwdgsu5aBOKqI3
L3QAxmYoLUEdF9220Of6NoqT6iCTUNwkIZNUa7eewcrao2iYBR11NM5Yx606ip9QgbZHOWbAW1q1
IcNFWhmfUEcZy55Dzg/Uij86O/T2lky9O9qW7m0du+VZ73rrhmyAxdmN2bFDA6GmCezcYjJxSKyb
uhj05di9zNei/G06367bicIGQwoHO4dZx68/JBREYsu75vxkrUYmcvethuWujpxyCWPQO9mMhIMe
gQZ2P1RauNIfQnVaxSQ77wp6TVcFksFNzRDOMTcF5wXtFKvEZFonZQ+RAxff2/PESodMD/a0lQn9
LmW5fGIuqzokIM7vwq5hP0Lb06OUJam2WWzGL3mse09tP/H2zuMw8dZTOIrXosiircw5Gydtq72l
TobgpJNa/pCkk0WZUQC1xrlXXph9aT40UVxxH6Fi66rkh5K4GjfqMMtyq3ctrxius72x3fiiZipF
0oL1hU27qMAf1LmGibYV5rNRtiFGdhpl7okxefuRZgC7GeEAga0MOgt9rnF8m8H/MhneO9Qtagte
+7roouEbNddh8vUBCqrmNQIKuMkm2bwy7JTlKjPMbaUaDGEaGOM2NJVaWhSxsbdGYV03mhtyWDPK
vTG/RM3tQNd3FdJ0O1H5nBxnvHOkER9qnsKDQfBvQ7SCSb2eXvUaQFH8AfGELc6ohdNBJ610LYRr
3g1GwQHBZNYfgEB7P6oRB19K0O1G9NZ4znphcmxliJnG3UWz6pCHy3CPluR8xfXubgxWGLYdTREM
4z24F8CylBh2mVfr4GZLZSUiC/IQgQuON8zNHlNDo/7iNph1jCRc1TgbfHsoMPpaIRXV7tIP0VnN
eJ1ayZbHKqNtnT7Vk3XXqOyES4CB3nHEzlSY2bbNFoRBu3LabJ97044YBZsK+DbxHAZqOPenwW1D
H7GptqoQB3JzFoQuHQrOGujIM2Hq8GA2zASEKoQSO++Ux0QYUb5Ry8F+SDNWJ0MLpH4d1l38ZLfJ
cXLr5jvI++icT6PxY2DjgK3dVOWxrvT0KSun6SMzDZIlZmcewklZu2PUBE0BDZ6naHKanYzcytt3
mdIm7AnTYplJYlp3L5kze8qcInk3Oiu6SkmZvjH6CT64dpQ4cFKTsAJjPs8496qL0cIXXQ1Jq7yK
pnb6taOM+yhK+3t6WQXjm0iWryZdzDeDg2U5AF1uf08aMz3oMdtY/k/b3hrUnTqa9ntF6gFKRMXu
fdBT+dp0JuWJoauvjCJDgVhb6jaeFYczlzNvC5JLilHcjCP1oT48ThOzqVkH/B+dZPQ0Nbm2HSLA
+R4e6FVeXglegWsE0PbK9gRJWhF7ezU0Ni2Laa0Sb+BFDjbaWx7JMe42xKDOcshbas81UmIpjpS1
kpVrCDswM02D0kuNd+49+2GYxwAcyNK0i947BwaXWbbHDgcThua+25WhjaVstsz1qDgnx6NiLyzv
LldaDrNdK3eIT2L2CmjZKIhCi9J9pje/kcFPtgwMJ9iJIE+OVYcnFmLftdOWz2PcfCRyXCdQrgWw
QA5ZRXHoKcWvdDlCn9bEQXb5g5KBXApr43XBYpMSTpSNDWu+r/utcItwX7kJhZjB/sZgbndpZOhc
9UVCpUXJGXtuy2DqaQsqrlKTHusb0sPWnRxElVJ9ZCy7dcLvgD2ONCPWg9XNW7VUnoG2zLtyHJFO
cRt7lWxANUtMVYYTgINOrIHDhaczEgFvlozoTShs5EsF1wWdhRP0rnwcRUrATVgXijbJA9tP+O8W
E78s79swbumeC7BVhTvdukYCvxBYV4bhVkqvpAFaTrvSkNZehc+z9yj27qaikc+TnuVsrRuKFYZQ
rjPrCarMtu2bg6C0G0zL4cYA40YUqNtIkRz7yRC7joTPTG4ADqTaIEkbcwJ2aeay/zX1KwO0gjPG
ms98W7Iq3YbXW7G2KdS5w5s7DxYFD3XD8ZoJB50W/kTdcHBSMI9wQzrVybG+yDFQtDqgG/MyueVE
la1ix9R3j9DUfBW2+iYcdHpppjVcKy6phYx92KpTiGKpocMTqI37dmSiy6T2mERxczMM3DFpNl5o
KXSsdXYCfKnPTnmTVndeqJ49r9X2vZLft9p0YrL6fRydQ13VR3d2TkmVPHg/S30DY2UV2ee8zLOb
SnPGd0HhTk+YM2ylq7wkcepcEUcFHzkiDWTdhQr0/9g7jyW7kWtdv8oNzdEBlzCDO8H25X2RnCBY
LBLeuwSe/n6ols5lgfvUjuqxFJKiQ2J3bgBpVq7fpWl67mQ5djc6DwNrc7q19OQFG90KnnnghaCL
a3wrVM9pEIJ1+MlkdfhIJhfdqSKjf69T2XdQxo3V1CS3QIT7zLH34Zxw2juS02mg/DKyfdLUm0bp
rnOBX7CMv7T9ZN+OVUca3Jjfxk0lvpOY4dxByCNDxGeno1pS03O3JUTQk7r5ILkJ4GfQN5thIskU
v/EtElcabqAsu75NoQjYxplOE2+Fvuyq8ZvuyXUTcnCVZiv0NrrT8omWW4uRf1diVan1hN+FrvO9
qoAVV9UsPxwGja5O0/sHtSDjOtPIbFe/jVOl7XOSSx2CsmkEDrvBCLRt0RkPHVvJWgayPsPypX2R
8WhTjCYlkyJHrB9gez9dOJp1pzTai24Eu5QtEZ78ii96ZrS9p7v3RP8c2gB9XwsFfPSV8yAxD3pO
fe4WKAewOYEWMShZSyFet2uIZ8mmmWgnlmVKa52N3U0lZPpShe6br8uUpyFG8BVv57uyTs4h+l7j
2EHCckQoX6lYO25L494K1XAL+eFppPnYh7rxCIn1jBzUA2FBqddlb21BFoIM9eZJkgv8LDNlk1Sg
Lk7YlKt6GPWtFk7i3K6rr3EQnptFDFgAwo30r0Ula8sqQOsKXqSqwxe7sZ+brLjnOps+8ji4+4sB
loVzGAgMSEj0Zq8o110cXBjibAjL85gG0g1Uk2jbjeI6RjicDtDz4oa+TIX3kk10jeRC+DXqdflS
11Jc99HQvkYB5tgb/ODlWspu7qRHleuvFJYgSTQKTVIPHYd7S0YFNJHEke5TwBVEOQchV67RvOZf
i0CI7+rcc0v5lRZ/aF5PuHnUyoq6rW420ByJ5MgUwkFQY7SUMHnadKAp2k4gCGEzb/preOnOnDit
XiIWTaZ1bQNImak6/bBDSgz6MdlPitEAHDHuV62ddmxgqRYE54EBeEkz+Kc6wuijDorQju90CrNV
iMH/V6NDq3npm8ZIc7OJawUAUWqrtGjH1RsD4r9kkH9pNly5/52sdxUFP+vfmXpvf/5vFogm/oLL
gY0hjm5INPEb/w8LBKt5NErwolnGEMxmGsj/sEB0A4aIrdkIllzN+Fsr9G8WCJbyWDjBCsAaDhGc
g+Pjgpv3EVfPfvNE+p2tp6FI4tTEnGl2zMR2/D0JJKor0kCqAigq1fvzjBQtYkzo2pJVW9XiFXl0
HK+azlftPc2ZvloVTdWqZ1gx+go1Jp4IJF32Y3LjUxumZz5+8eZr6IxRdTM4hnKFVeuU7PwYX5u1
OVT+c1qS0+NJS+Y/hGzDF3JxnUu3zQkIoylQhjggVsZZp9ZF8DLoWhlcgGNMNHRablWq5W/T3O/t
cxBNNd36FFJyWLtZbU9i46pJ7B6ILirry7El32QvoqZ9rPPagutV+ySa6lR/02ZqyM5YiSAPp1/j
VI72hdXTAifaNi73TmxhtVA6rh1spBUrw7SO09AEyAGLr7l7iV79mVdcR3IiJNLedMiXKhwSIKaB
jvo+G+2WPJDYl/43p9VH4qzEaBhXFgeBRqZNR3fIwzqKRvLU15AObEX4r8QGd8/cc7nMVaOfVx67
i7rt+p4+1GA5/d0IcYLyoBrNALrfEN4kXUNhYnRKSXPNjOq11KsKIL4js2LdqmpXkobWaOs6LnU2
+DGDnxeY576F7zIio/TLiIOczT7nxlftqDjqCkft7EfRE1kLsyEP792GsiWTiat6Q63368wU8beM
kHiM5FIC8tYIjzLO+LKuDwSEVtkqcbE9WIWjas23Id+8ohkHvBVx/dPWZtx91YahbTjzp+tGDwfM
NVpJ61o38FPUrTtaaOUPE2c62ILVQA2WaPkXPJDCPV0jN1/Tqp2eQIjEay4SV1vl4WAVm8hRlXRL
l0brVhptWq7poX6fGR0HvIdX8uTvBypPiriBjuMa14ugeEj71ijXkD7t7ltQ1TK5yIJicC5yk5Of
+FxhoXvbAVo2xvchniOcgY/cZroqpzAhHahtSyTvETQu8pxh+MzrIim2KmjwA8nQ8blZ1S6qA+ui
L+Tl5La/uqLModl0Bcnm3FzDFPivJ3KG7j3aeJCPNZVhu5FOd5E26J1Il8lfYlE/jHVdb9Bfqeuu
pF/lSdv5MWDxt4aoQ6uqiguKlF7sk2FytrWQu0BHTIINUL+PAzmtCIl6oj55IszI2BVm22ynIUmo
OXFuUqvuQpbuWhuiZNvyzHtM6HZ6Yz/5Klm6GPg2jq14ui5cLxlJFlTUWm7gSL02Mv8yjdYL2TDn
hJTgY2oFW3MwnZ9Tar4qlGex498oEF/u8xpuojnQEYhIEfSkn238UtfXxsgFbIyhtKaD/QpoyK2e
OGcv1IdgbWEPh4tYtXM67XqqZAworjSrQgJSTqTtvPR873PpuzsrI8GgqZg0g9Cf8yJ4bovgzHWD
b2Zl3w+xGZK7nX5zReuvK3Jz173SXZUwY76WYXar686BQ5XGphZT63N3mKCbzP3y6yD097GfPoeB
EhPaNOVr5MjDqtFV/zHRMuuuKcmHLoevVCnXw5TAGmlhdOJKIYruUoIdPrKrVyuna4tfFtbE2wK9
1UqPBJuFtOV4NpTWHQ4IM72hJwcqkDjkBRVaxrTrV3Vq6oTXZDJGaU3Ho1dnSq+F0YAvSbOqyzTa
OhaOWrnelfs4bb8ZhDptY2G9cglMLnHGgIXi1jfE/A1rrTcgxvmWe9HUPW/EJrR4FI1zpea038tO
3NWN9pwO6jYuDFDJkCgMmp77ONYJHi7EoVEBzKT/FVHXS+6SWlmCWHBNlc/EdcCjkbW/pYcsNpbR
hJd5lHDtwdgDs4V4H/Q9IZmworq6qs+wxjd5C8alEbn1eVBhsNPZSoJvvl5urKQ/d5Lm3u6am1KJ
2ULKKFx39kSEonOX0TA6s3rSQgZkaimRjvd1ATEvHSRMIzWt1lGr63vNb/e6BtvJARFew7KYiVnq
OjJIzZbmptUzcAkSG76SGLyrzeAFKx/zoR/A8bIG4LUDddKZpnFFXkk2K0fCti/3YqgfG9m9ZlZx
mSQwtMqRRsrY4cBufMVcylmx2ShXsqW8Z8qlXOnKW9IzJZiVfGxVKbe0VM/UYbos5o1+INSi8/WV
1tDfSywbJcpoeWQP7hCy7JJOKyi/m21b9P0Kq1ZuzO46HRVmZ6Xc9F3/WqjZ2RhUV4ZWHZpJpUDP
zVv2t+yKsEyynx3qVgxYwKRE+Trm8lGo+S+9oUNLL2asygACV3HRI77cEXSVbgEkb1MV727SE1jr
UgE7MM+AhtqXsMfLz88kvZeBaHScySlQU4CYqfpRFONNlkK5gv3+g+J5pPKP8nOzjkgPHyqYeY0O
Ahrc0V4x1nYDzbJ3X+FFXbdtat4WsTizBjgbmhNPVM8+l809R3uC6ZOvp2x3uSra6pcKufmhLZiM
QJZpoZpejBCTxMHBMLcGhnIpIIWqFMQoytbkSLGNZuWG7aQ9mWGGl0dgt1rrhZrOnNo2hMbKH+ji
JvhJIGgaDcdJy0A6DLiNXbmGyRbN59jgwEh9wEkuAZbIKnicpK4i4M1pkUfWrY7hMDd6VeHEKX7p
2uyIQsiYEsNvAvMJ4cr6Tdxr2FAGmNfG/NiGyklvBv08QiIxfTNVrkH2BuaTdDSYeoS36jt4fgPt
Sh8QVea7pm2lsguDJt+7tdnrj3w8veivyGRUz7AJcm/kWMnbpokIT1FZR2gUqCFX1A8YvN3XtkgK
sbeVcA7MznpjW9XVFIhnfGUwdzaCBGIczCDm0G2qsw6VTaEYg9oiPygCYFpOXjAlEJIsLqGXmWWQ
ffFH3VDXTlE8qlpG7so1PUAyWw5AVOpXiaYM0DiMW3yiOPiEnk8tcZidaVbyIo4HB6qTH2EjfYds
Ewu4SGTSSxIlqOJdmSaC7plBJNyOwO8pCVcI99NunaJUGC8zXYW3TNJ3KrJqnWal7fB6jSkXhueH
pa1tnMLISYRMMjy4Gye12RcQNoXpFfQyoNYGm3A2WfAGhwTeEZKU0VTZTrYkMq4C12mir7lWf+Oe
VUaPuK8V9r3U4pZYIJ1r9UtE2AnMqDG9AaKOOU8mnInqrV8Thhg2CvLozK17QMoBJCvMEi8OiYrp
d/gZo1kjaT1oMVWrhd/97IF5ohuAeNl+aYtMZge/V5HmhxVlGY1LXjoW6GB6CkTL6cEJUPds+zfc
b/obBIzq2rG37QwT5lHv47Q3ZICJsY3a7Dmf8UY/g6wLMGtpADhvAGXUQ6u6CnsJkYpwzmjY5TJV
S69147Y5M2YE1HfTyt6FvhqrLG+gU9rACDoU4nsdkuVdklh73yWWN6SigUQSZdm6JLCeXB7F0t2A
fIq8aasMTKbQQhwyxgD6ga/iqXbQ8E4xn0LcO31alXWRcD+eGncjuezCgIywKvYCA9kqkZEp++vU
tshWrfoLpnWRp+O67jVOkp5lM+zdAcTvallOzzqp0F+7v1Fy42/MXM74+ZDEfu75CnmVpYTyY4Sy
PbhxQ+h90yoX0rWLA7du8yLpu2E/oVY5KI2NYW3KbidIu8WcsBnWLQ3nM2uinTZJRweqEOEZHgj2
JU+pbNywgaxbW8COhd8ke6vyOcemIDl30g7yE+SqrRFZxUOTEgjYqE66QthigqCW6fcWEuZZHCrx
UwwcdqF0Qf0rH0mG9mxq/J/k+Vq/8PWRNGltXXlBeYThus4qvyI/ON5omS6otqA84TldaVsN20vq
nkjfhnZGmxGdzQ8nSkoXiNAH7fTrW0JjCCvSsheOlZcS6MlrcOYiWaRybsB7EtBKN9yUtdJ6JD/H
eymL0Fw1HJWHOlLlFleuF6UQUJiwV9iL2o2jVaQAuSudjDdRwL6oBIl1ABBSt2OFnKfT8y+cOunK
HCWJSGMfbEBZB9AKP3wq1UyunbQFJW+wVUpnsgw9U9uzO0vbuh3bjUfmYv9M6F+9rsfIXiM+ByQa
LXMvq/ZnQ8TithFhQae0usnyPrsIImb9NBj2KnE4ypMpjVdahmWSh45ah3IFs1BG3SM07BDmi6kQ
wmhtzcBGfRP0sK5LVTvTAnf04iqKfmTQCHY+9PxLvEoTbCO02Ygckm0V1FwdB1OCOvflM09ChTq6
Xb8j0XrkIhlbB9vXpivAh/LQ+bXNg/cANDoR7DxJm2z/24hpx8Pr//2XRffkf+/DbKrue1vU0ff0
/+y6KP/5/feezPy3/rsloyGkoavicl1HnUN00n9aMuKv2d2flgz6SHPW8P//jozx19uf5v+yOd2d
t2bNvzsyCv88Qpj42zRNVQ3Iv59qyRhzx+X3jgxKHGQ/NGSxeuYXCn7477IcQ/ps7zmUCAK03I1S
A/bsHGMqLS/MovyLcEkaYSNzjctyVDMb/4UKuI9J2daXpA3PISvY9Qnsy4cJlMkWIaVFbyVf8sYG
oAKfI5iS7MvuR1SoyncBDpeemyr3dKBgtWhgcAql2yBDcx7UfPTJflAHs91Cz6+vfZMrPoc53Gzb
z6duo6RaGW59M5QHszT0/IJK3gD86bJhOPz2NY9IPt+bCcx6JeRKgoAz+lWGiYvP+xcTmJPEVdqh
NvWHM6wpui+a1mUHmWJin0LY3cVujNecn3ED/HjkpQh0HtlFM+sQtWbzhWe9+m9KqVDrTIPn8sYg
QLaC4c7VKGG/fDyIs/zwmjpPOppwdApJ2xGL50MANdYdEFCDGIZUWruafRwmDHFVRRsTMPu4ocOP
u0GV3Cq92t/GSh7SJAmVDhlPAxOSCFwScxM4Z2NdDqB5c1AuSc0Rl/e3/FwlDQzAQlp95TbDc54Q
+Le83fAte9cUlf2ovSXytnXL6TMpEn8aU4o+XXftgI1lG8A+tGFM3ycQql5pIVRwcUNM04a7hIvz
XQd29RXsOLxKwlD/VRfSitZloI7TGQbq6ndDxSxwFepjD+ykQUvCcwjS1kg9+4IiNf1Z5n05AQS4
RnVGr4lwFGWEObKpYfnGlxKPLhqJBZHpnEZ9HmwqquevSTyYFW09p/7p0MprEWtMjs6eT4UJ06ex
Z7fM1EdMMXaWujertBlvfWb7jQvMOKI7IzB3Y5a69kUH1oFdpHQUxFCmi58Zzp2StIBK3k95q5q7
rKSlv2oiDuw1lJ/IXQdq6SfniQ/5ZoVNHmHBSKrgZsMPQK4yYdsm51xh4iHo93CwEjf88dz5w0mX
XQkfitkujn1NVZdmQ8pUREnavOI0XJyJqlZue4kLBsicJtdDCskDKNDreOCvxAZLtL7GVZanKN2A
JqkDwuBvt8D/ggH/sjkUPjiD6qit358889/wP7p9oh6wVdZx6MYFbD6T/paEGtZfCM3nDQYjR3a5
2ajnP4pQ5y8aixwwKvFb9Enn8+A/WICOqxkULOo3k+69+Tl/ssWx85YrxyFnYvfFqbj0t4sECFWo
QKpqHdyoh0CDRiyV9oRs/72zB/9Y/KT5N+NwvJnkni120iYpUAYKE/g9rb60IJJ7m7CuszDrQNsg
pp8KlVtuqoxGbh6BXEApwDBLkauc7Cqz2UQ9WXHAudIuDy3Y3xlo6qnEpOUp8TYUC5HDmxeIidn7
ZxvRnaU5RTFkjCT/hrtGuQpwtH34bT4dOQU1FMDv6gMGMDXTtGftLijQm+vHb4eRZo1BqEkuJfgI
lTe57RfciQalvtcVSB1hWhQ//TaDdml29NWlZndbwm3zL9BO7a2pTem3j3/QkTfM3CULiohXZs8y
+gw13VC4Hb8nNgUmUdC7FZrhbfM96PBh+QdjCQQ3WFswl2bzv98P4iDnDkpYJxcyELfrshq6h9KG
RxnZKYKdj8d6O9V/L8TmFw14BzyHEHtO+Hg/2BDV41jQoUVeExNuXLuYP4vA2dSFUlzCXSlu4ABV
Z6HasuvXGuT+SiVLNsp1xHIIUleZSuIrrlpxfx636bg1S7894eB1ZM5ZWE3xGw3aOXRA3//GkQ89
aQnCC+6g+PIYcK/pC3Xrj1/FsVEs3sJsJWPgFLooSdU86mzUg8g7KkimHjYUD4lt0W77eJhlgccL
Zwaxm1n4euhiabwcAeMRihCgZtGndmtNXXCAUqn/wBKwPhjEyKL000yS37FrvP946GOriqAzByd6
NmjH0OZZ/tuqoq8z0OAJoefUYVGixbXsvRtQX297Lm/XgsB2yO29Lqj/nFnX7qJ+yy1bI9LIGoqf
vUBF9fFvOvLWmXUEkdi8e5vt//1Pgs5VWUUCY8jJhH+blIlclyRmP3w8ypEd2cGZErNZgRCYjeX9
KEpoILVzY/Z9Tcn2A6Jq3VOj2rTBKMW0neUaPz4e8dhzYazM/YqHm0Hu9yMCfqkVklaB111NqEvd
BCtUv2L9+VEwkoc040CxoLJ+PwrsZOxSAhdpZWKphNalGLtjSL79B6O4DMDKYPo6i5UxZbhnyqwS
XkR+xY1WpNEGMnZ1wnz2yBYLWx/oHFNyEtTsxSp/AxjLjJOFwsLcaeEgVrBACwwXoE9++oHe4hhY
CSq3reWmR3JiicdhJpAiUZw7ErVs7k/FiZU+v5bF1sp9itKFCYed7nLbUmWdZa3aMkpjdeyT9Eoj
LYELY62LWr9H2BWtUsO56UP3xIZ55FUSKenicyxsLpHLrcwRdVopcNI9OLahV4om23YTOQd6nSsn
Dqv5MFo+JDZ79BTEHCn3Zr7425ZiZ4kN2KSZONoX27SzsAUy8lWoBm95SHicd6e8746sLJezgJQo
Kh5OhUV1JdyCrIEUq1BjNIihasCyGgOe8sdT5NgrNNmeBU5PWPst6xzdynA2H3BPw/nbgAxrhtuu
RZQ0dJ1xYhEfmydCZVOaXVRhES4WcWASxGQNiolnrhUc3MDRDxnkh93cvLmIcepf6UqSPqD16bdq
aZ4KFDv2pPQy5hxGHNQoB97vIUXRmjmakdl6lSQ5WzEh0rl1ewnzqjzxUo9NFkEUhcDydrZcXRQb
+aDSVBeENxj1cC39/G6M6HQSVo40OcZ9FSHex1/xz7li07PidDGwC1SBHd8/WzfrN5weGcbgZxgL
JBg7RFElNp8fxYHLNNcnc/fEeD+KTEy4Qz4C9wipBsgfAbxF6tsnvHb//E4woSyBHzj7sIr66f0o
ognzCaoqfE80aPeo9dwfXQHBL/Wn6cQFRsz/rPerGl89fNR0fNIsXbcXc0JPwppH5QZDbWirnh85
JZAC6TjGOtJ6ce0OfQcFxiHWxstEj+OL4C9TpM7AaWvF7KNvE1JPfHVwiMzR4fYmGfWubH9Fap/i
ljpUNiR1Olu6ZxgZaughDPCGsNK23+IrHl2OmAphwtD2g4F2Xqle3TBPDeBFFZDdZslKry108eCP
5LKj3uloeWPlnmHQBcr24lta+8vgULwWIo+fC2ewUDyofVd6NZko3aGBQ0JcVS6o6dvUzRFu8Iu/
YsTTQW5Go3uBOCzgGa0qOPPxnUxIA0ds6w1uo0y4T9HnWHWGkBEq7cx0TngTH5m4c3IZhZpKpagv
U/5SGdsgqaqB3E/ol1lXfnNGzT98PG+PzCi6KWw7NOPmyNLFuZ4g8WlsDTwRs43xPKaxuUdgERIz
mzanZtSfEwqKLc0AlS4Za3ExoQAX4LoJjHMmmaW7xErgzvujCMDIx1ScOHiP1Lk2ntqCWp5Vz/Vx
cUTkOCzh9s8NKrdL+8fQCQ1mK9ndN0BoaCkpziCc2W7mr7R6tnKIHX18NcIm2gUyiW8r4bYnXvVb
ab1YUbxJnaBnzkgD++f3q7crDVQ91Li4p+rpmazTiKUkqvaCkLLkh5qnzmUlmGyeIWbXlaEJ5FVF
09DyTJjWGZEbwpaeNHLuYakd+reVdNCQfTwh/tyf+dx0KB2uhDahgIv9uXD0osnpqfGGMv2lqeir
JaUifnHp138Oo2ZdBWHc/fx40GOzkOKf2wgNe3hvi4+FJwZit2LkzaBCvMgwJSBAPdL2U5soJ3KH
jz0f8Q84js2wA+je+4+QaHHM/SrHuy7kIqs6xMO5tryto+InbDbivovpxBs99nCzORpBQlxArOVG
agBLZ3Ewt0u6odo3pdCfUv7H1dSh1zkx7Y+NRbtp5rpyjuOF9/7pcgiaFGENZbqGDkEbFAscxCgv
lAru1ee/GSPA6IWmi+/A/FN+q/pIuEO0XFCyTK027O1MZXYQ8FOSefpPRmIumthM0wxZ5gsO06y1
7LlHmaNqoFynv+2RlhVvCy6nyYnBju262NJhx4uv7Lwzvn+s0MZYFLsigdalxMNYmtOWC7P18vHL
OzKKzsGqMwVp7hjLiw7aUK3XGnYnTASya7ITi/2kNjAo/sEwsz8u5DPCHdzFjgOehcRtYDrAOHAO
OaKGC1r36v7zo1CVUJTg1acREvv+lZVWQwcMtM8TaMJuccsb10Hl6icW7rzxLHZPwgx18y32kd7t
4lmA8wqB7k943OQ5E83sl691N1pkX2DEesrP+8g6YhcCMqVRPTPQF+sonjpksgaDcb4Y2IyQROeq
IYYIof75ztaMtNL35qZB3u0yEkCaCiKnwRI4gwTOBR5zzhY5yakg7SNvz8AakQsatdy8kt5/I4Ec
uYgn7jJOCsPdUeruIDNp3lct/KTAGPQTzdJF0sHcAOc/dP/nmcfzLR33pdvYI2+LPlOZw8O2CRB/
FprZnik0pG+nUpteo2TS7kH8Csvrg67fD/y+3cdT89hjG/P6Yl7iyr68mk4GRBCfCg+z+HLaVzG8
SztW9Ke2DWHk+u1wYikcG4+dQ3V0lgOqgMW8yVgjOO/z1EGt5ocaEH7rDmH42E7kgbJhK7cfP9+R
eQoiAmJLpMNs+7/YhOte0gx/6xMrDQF8+GbAf0XoSavtyz8Yie4ZZsuWTYCS/n4CRbGJYi+VVMqw
7laD0Aj2iPv8HALv8OnWBU5FCH8IR9Hf9uH3QwU4K+M/wZquVPOmMXL7CbLcdGnBHTsxPeadabGn
cHDNhAb8oFWx3OxFCOlOR8TpwfpPbjgV7iGBj3B9a0Ca0Ma5p1eRSQ59bn9+Z6bFRY8LmQgTdFl3
k8EBF85mz0T16zxyFhGIQILBielxZDqaM8jFL6fw4K/ev0laGkgQsSRAtg0XwlEmfBcpfgMt/IkF
yuc3aPoXbJZzKjmV/uKiXRmYPPU6e6YVYNkoWlfFcA6Z5BirMGrpppyYJkfOUO4tYFAcC7QslvhQ
Ok3KfKUTXlJX8i4NbJyyuvDUij42CnpNljQetnjLLg43iq201HPmPeyLR5DvbjPEJ68GRwdB1INE
alZCLXPgCM1BVeFzDS0A6S8tSOpXtappm88vYbr+dFd5GizTF6VvXhgoOytHoMuwnZ0ZWeaZrOAd
ELmk/IPpTS9EGMCfILqzu+/vxWFotha1GQX9VGLflgTSvYg75VRW2fyDl8uXKp7eDmgcPdbFbgsh
NKGuZQbIqIj2QS2CDd5qiKmNCV+RqhDo+ssLvA+YhIV1skNyZHSqN8oDzi32j8UzBpGGAaLas4Sz
RH1Kyyb4HnWufo1bkf/pK4RD2WPQvWKrt/+4tKhxF0RYJFEu9hhcNUrU34dFh9mp0Qef3hIZapYp
0YWb99/FiTJUekjUz0THWukr5BOGyFddhR45UqTd4iFIsxw/mRky3H48Pf/cjKEhw1RjlZFGT+rm
+zkDT3uyFKfBENQR/i7hEnwPl9t55A7qhF6IbJdwCyysJoKKT6XZ/HmOzhbUVF9IGgFT7MVT4+cD
bYjbhddGuL3MF7N9m8TBYSzs6dNLgxhRihGI3Cgb+a/3j+n7Ti0Kk5aWrXT2DZ4z6Jjb/vPnC5cL
ICeQUlze/gi2oslaxlCdDe5MgbsSo1Cwj9BOkQ7+3LcYBRRzLgpY629NmN/vgEU4sjFTjuuQffdW
hTGt0Wbqp/ctqHD8i7hoi2v7EkQRVpGRe+jAec8mdYNKnHCRsQ5WTWNOJ3o084H4fkdhKJ3wJBpv
c0NisaOMKLKygT45VCGRf0+7nC5k2HbfTT8ar4ekxNc31LVPH2QMCijJYQZQw+a8mBEBEe1BLWly
Bn7wTY6on3KCwl8+Xl5HvhVlBpSUWaCLSf5iu9JGxYxsnVQ7k2v0tplGcw0oNK7/yShsyVyfuPMt
RykLC7URRtwkO8T+hs8GhSFLpxOjHFmuMzuRq9mMrILNvH9j0AOVMGl1RJvDbGFk6BO6CWdawZsf
Tmy9R7p27IZcBG1KGipsd3FqDqBm40ijzKvsosKnslDzjWInXePRRtAOkhMAdZWJvl5T6vUw6Nkr
V1XX9Spp1rtUCdONVYvhDlKjjtXIaH66TTzv1sSZQAZg55yTUH4/anF+GE1JvYy3RJftcXhW+SXR
qV3rz0qSUVgPNHyAS3mZ70cJat8npJE1iK+59WzYdn6GEVtdkE4fojDWMI7/9EQiW4JG6Twox8Li
E49O6wZlxScuA0u9HFJj2oYiHk8AKkcWBXdiWGpg9IQXLAEVXWnbbkLc6iV2ZjzyM750fndq5R3p
Rc8bMTHLYNv0sLRFGS6ZMqNoZxRjVkJk5H5j5pWX903dYuSIaC9/zpIEB4ksR2+nBukrSiDceYce
ozZhh9mJXe7I8qHTMDPF6D3R4l1MmbF2RELwDh+Ty+WdmdnRrrCq9t5sJ/3EoX5kKA4fenfzduBS
Rr+fNyaRZGqtw+2Isza8ztARXFiYtm2Hya9PLIRjQ9GGgooCS5Ar1WIoo7DzvyE4mLbVi2PlhNbE
hCX3fRrFJw7xI8tBzHU6zUCKMtoc7x+rG5TRhwhDd0Pz6301yfgqVGx3HfWWsm3G6BRAe2SegpnS
aGXPm6+Fiy/mmtxAHC0jdKDCwBmj9GhvqWN9Yq9bvkHeGbRz4FKD5sWcSvr+qeA9V61dMwqWS/m+
aomJUJ0geohT5bMcQkNFQ0ClR7ufT0W+8fuhrBHYr0mwIJOgdisF19iNbPB9+3gTWQRsM7kZhlYw
2RJgCxYcnPfD5G2DCXzPMGRoeyITaE1jzyCeHGukVYdCZUI7KBOE/hCct67pP84kZtjk60wvPv12
+S0c8XTlBetq2UHR07GfVBvwVuRpgRTR1DnmW2dXuEb7yc1z5sjxfumiwMogdm/5Ia28TbIIRgam
yvGZi7b2vNERe3/8dpeTch4FrAGg9Q1hNxcVhZGmVRax9L2qseQ3TYzNc2XmXz49CFMStzACj1nc
y7eGJxLCuwYJLJmQOakW+ISZIvps2UKrTmNfRvHi0iVlsPfzxCqHNpcDLywxnGpjUdeei9xNTn0W
c7lvzONAQjC4WbH5Au++HwfOfTYAahueBdn5RwGj8RuW3Om3ySrszJt0u/zVzqlMyZzPZAxa9d2I
UA17kPbwfQ2hrxHLomU59hxzxhMbnqj26pDaZ2kvVfsBkRppAFZe2vUu8jPlEExFGeztqGxvOq23
JVJA8KADNXB+kecxXt2W7I0fI3a9E3K2UdnnJCFopI2PBkb7LBXiZ3RVbzYS75FuXSMnuwgFGTZe
ZYXtV6P2qfOyFFuhPa61JaE1k+7s0xprvQbXkMTr+yw2sSWyIrHFyiRB75o65D/vHV9RrVVBURpc
S7dLME61x6ceE7Ru1YpCXIcs3GabJnmsYwJWT6WnIa+oDzhoV8R1FFn2jII9vMeEhXhR15qiy6yu
jAfVabXv5aCbjYcgVg5egwAQ1Suli79xMGO5pCBIvg0OuuhtEEpT29au1NzLKvbZ90K8mONDnIQp
3gNUdsHOd2Kz3Br4Iin4Mun4qSlIO7N1K63cWZeIcfqdDt0qeAyrgSSL2irRKwX4xJxnEhx/TeJS
VrB3d0XslYpSlyvLqobvpVpqTwZ6mH6VhL5beVOeuw+mkFZzCJti+hEaFpS7xpUdKViWVt+KME1u
zB5LBDyMZfaFsiXCDiKuC58IEDSzs5zQrgiWqAfVC5y0uiQYwHzSCyzxPCms5Enlr5nnbU/kqpIQ
loJtc9VtJ+Lc6nXv+mz/MazmdN1m+AnvigkaNp7Hw4CrhVriWR1VuvXix7n+1PtRXexJgeBP9HYh
UfrbonrNgzr0L2FW4RSRGYrxEKgJVrl6FvvPNj5V/t5GS3Vn951zg56EQJSRVJMoNGsU3njuGdDm
0BgaxrdR8a0nWvgNMmIMnzOcE9uhXvmTEQMBRRV2WQbW/AVyUS2TO2zt3FdV2glKnGyQTHaHzEk2
wVp5mdVEX4ggcctV3FVph903Tsf4/4bDXS36qVxXJRWn19hVlZ3RPQvwC9bm9hi330RFEtXbT31T
YH078ff/6DGbzXaT78iL3HVqZMCIismCKVPfY+rhVeLHteaS31nJ11am9svQwuzBWUL1661RxuGz
pNmQr7GiLm4siDb4+6tFbXhY5zroeNO8JLVkjMsu3ABXTBcYA2fyGhqF9T3ERiVdD24uqm2bWG27
KVoLgoNZkTd0EetOPFyLBs+dB+yHJ6yGnDFgMVRpi8OvGWfGOrVc/Lsw4rPzW2gSzddwhqh2mqZF
Onwc0ftfY1wys8uIJIJ+1f8/9s5kOW5jW7vvcsY/FOibKYDqyGJPShQnCFIigUSPTPRPfxdo3xvu
jh3nH58Ihz2wxKpiAYnMvb+9lgZIVNo+bOF07mCOoyRfvjFc1DUlhPkm91+6VVv3RiDm5ly7VTEd
W5KHNd06NX6X2coEductJetDXzPEDvEkg0M4j/J50OfxPkWNPAM4cDElWzkM80UpX1y0DkNJcW+k
nhtWbWlPoW6zfSauU4KsQ2qPm92XqfBhsII4hO2IiPrsZHplHHMx1Oemk1jwRgaPv47wWl6qytUf
WP/VS9vDuol9q3OO5PvaLb7Utt/bcVHB3tLcLthZman7HKtkIRmWn/qbfMkd8L66qkFOVJwr0AuX
89dMFOntuLiih41srgPa0DJBj5L7C8KmSTofZQDm0YZ5bwg7vcWy6pihqHQE9Mlc8jtJ9Rxn0sLx
ANpIktlz3K0+BJUqmLtkBwzPugHIAEkGZjkDYcFi1oxbQbNgWpuwb3qsoLguYJz6djBP1EVLALdo
LyaYOsl4lxoDPhQvk779tbNHRDK50xsviWEbL3JgKQBi78zWq+vW7KhOY2LR6gQMlVwt3L9TNNXS
/K7B3qlZ/wXyRxKfhbNTi1PcUk/j2uwsqcS+cBheD0fDB5bUBaW6E16WA8BjYtuHtcPpJgQnFRS7
yciXaxms4xoDmXKtqDH0bt51c21fayJpH8Xq4fcjCOdBzMiG8Z0IFwZCHQ76Q7HMpDW+DXXZZaeu
l/bTNpLfSvdi0K3qY0kl2q4kc9aLohinNayDhHGNrdFk7rg1FDppzvNIsQ2N8yxMSbRKo2UUFxbj
fXOEzcE/Ob2mG3Gtd/rLtLIKoNRZ/DctI7nP55uZ3rNRQUBDnc15ryh2g6mrbJK9ohmXVy1osqfS
aUD6TZZf2ruUG4paeFkKGa1rm3MBVyWiTKLH3v0q6Jp7g2Fhvwb8f2FpegFThpF7WoZpvgSgZdz2
TcCjHA4+WRwAT3bH2QOthzgJvIvZ3uoqRXHWRncS8ntlpG/WAjgT05wUh24qxF1viGnd8QjDgNn7
i3MEjRA8+HpRpXyRLkIxnf6TExspS8bOZsm7a6GDNlDPhtaO2BRo3PugDCG06IZ2WcztqGF26AYo
QHkW3K3JyAylXnTd9VDOEke6B5DIzjaaMDn4AKKkcm+50NcZkSUP+B+GlYEWt6niw/eYSfkhOyia
5GZNjGlGETMk3oddOpoGz7n19RuDWGwOxhCUystcun154LL2+ht9sCE5BnibTSCpGYKuFlkGlC0w
HxmMeXdY9plIbPdZmQXCCZwCQ3cwJSwU4uyrk19ppbkY90EAV+mgFUlmnjjyNMMp2xBJMB3F5OyT
XKVTpAXl9Crbfhpulnyw7tsVMPmCKSOz/SPoCjDWyacskxMx4sxhc2j+/Yb4T4c0UO8eJRF6X/zn
T2NRVlEolvOFOYYF6UBmVk5U2Glx47lTevv3L7Wdjn5bDWW3ujVXtkPLNir+R9m2ZhnkRizwoh4p
U55Lrhu70uJat3G+7xFyDhciVeZJtcu6U2qod3//+n/5UQktUODbcpB/zBBMhZ7hblQcY5Dg7rve
sZ4Q9W0ABdn9Q9vjT2cZPirdeI70Lk9aNrS/35hnBXoTjNfgMBMawJphL4eu7ef/sETBL9Sn2oTM
N6C9Qtjt96+iuXqdeBNPLhNP4i732H0Ng90TmtL/SYr9F98dcc6tXkCMiW7DH6ohK+CNtQfdHJYF
vFqzsgjHOkJALM9c65qFTOzztc2uhtxrLyYn8X/8/Xf3V7/Qz2YOkQeTAtAfXr/LNa9mC0ek3E+6
w7Ik7W5yaKP+/av81RXC2AtVC0aHiCD94XzfDtXKSWoi1yux59qzpna2x8ZimeCl/f1L/fkDUZyn
mUEHgijVn46IUL2HQtY+0Q4R5LuVrgAOBcd///95lY2EuYUvyQX9/goxPHQSCRWn0BTkqk2gwfE0
5/0//Nr+XBcxtpEQwvD8wwjsNrr726KxED7pg5SX0VQ53XD+9na5g06RAHSrxVK1/vUMAIydBmwx
tzLAJC0wi0KHsMnJV+NIoTkVtFeD+h+aIdst8Ps1h06+S/GJLfYWB/3DLVItaD0bNtA4WV39NR0d
ba/zAN4PCVt0nxk1BAxD9k9BkL/6cg3iQVtUiEqt/YfzfxIsQ8MjdVvpjDqCyssmfs6sf1jP/vJV
mLmjJUev3/1jI2suhqln5bQRBVX+XlXTNx2q5z9UZf5cYmA2lcIMM9RMHfFx/vDVqlX4qcvzgfx+
EGa9MTzXjdJDQxXeHQjn+ZcP9d8J+H+ZWyH/34/AP5TN+F6L19/SVz7/yq/4FffL9pCmyEmfl6Lf
VvX/ZQjesL5sMectWLh9UVSE/m8I3na/+EwueBQgtrl5f2tE/zoEbztfuDMoy5uEKujgmc5/AsQF
2bJdCL+505iz1E1GQXl90jPc4n+4UFbewehCdosWqERfrWTw3yxfamPYsdpC8Ey1zeuUclxA2R6A
QysNaLhIkGwLD4Copx9q7LA8OEgajxklY2NHVsu81u2FeazesdMfCvJsFmneql23RjYuR71ECg/e
U3XmgYwZDoDFELRy7R6RABSM7ELlCZOmGOnsNlA4v/DYPqUUdJodkIk+208VW4CwY8T41QTMSOFB
WmXDRtT2Whxnm0JgreeZZD0ZOCwf3NVYVErqVGExV5OKCyspboZUaZRQHEsZx8xNkEJatcVbp9Tk
xobTdbir/LW8AMEnLwtYIjC6uil4kYWP+ylxclGzJS6D9TTjOq3B5+vLT2mwZIYyUcZr3jTiKidf
eO7YE549wP5L2I+DhKa+1Jh4+jUDMioNQ/N27TKk2qWlsWKDSUSxR2bSUeZulnX/nKepwbprumN6
7ILWGzka5vOzudrdPYRrBTdsYBXZ5heGZ6e1nWqn/EA+V6ljf/fYzX/10nl6KYDx38DtAFVnzC4U
egfLrbZvmyarI6Cj11YbRGKkqwkhBAnUyvEdI0wbADtkaOEroLPLBh4Z5RwIVYbYB3gsOtihXoJA
+lba5SWoU6Y10ziDDWxXO4Z6I3zSJ1jcYhcguQTTJcr51c/qOx1P1sjwuL9+gzLrHs1m7a/XXMQB
c91QeSLAld6O09zbqplPPpbWyEGQ1BrdjbNUESTKK8PpD2613szD8EhV5yLTjK+les/b6bZLv5au
eLe7PspT/XkrA1QjPfXVvxkgrJUafDGRnIxR0yPKTIckU89dATykzq+7aTlIu7vj9kOt4ivOjfUB
WTIgSLTS3kUzF1i/0H7OrrmvJO56HxQdRbfzSpnpYDKwlHvVuac2APLqQe/9U54Egsxdbz4S07Ye
3HJtfuTILa2ZS9CnTBVnTPXnIWXXxwQ5TFzbaFMm3XsoHLyhUdtnkoojFaLdSBcfuBimJLsbPsxC
EorMbx3KMpeAU/NonNT0qBY/kl7BE3O4yNJRXnsj+q+NjDd2MPTPHOFj3x5uXaXvGeeKVzv4Fhiv
+nK92D5k49iw22jSv7FZ3mG8+cYGcldJvlOPudzkFhcFJ1k9tPyAirHZP7i4RjTUHAFgvRxRZL++
uDZujLV/sLxpvwEC2pSCdWvFGvSzKb8uXWfvBxznvfRGBVrEYhnbnCiKvtsL3730M53xsD7Fdn2Z
ioGyKGqk3Dn7iCkDldFzro+OVQw7m/dit/LY9M3DoD1l5Q8TpYrl5VG6PJvYyaEG//DyjMLBpUgI
byCAD+ajwOGXuR5vK+MI3mt09SlSZXZFdDGJvOxhCoxHihGI6+zgTdOCV666yxEfqNkQDHU6s4q1
4m4K8LADFn+ksIYFaprNUKHG8/z2DozkPnGRyncubV8HIlzfnwFOh4DcgqiY833Vt+apd9t4rNeD
rfVznIz0KvlkLmeBrMYXnZuRm0zvzrBQPANyYd4JggSxaS3QydPiVtj+LpnKM3PZx+2axmSXHBKn
KGOu0mpvCKe4nMthvp95GYrM3z2twUKcj1dL7l5jH/pmus6hGSn0Q9s7qGI4Ybh7qFaYXGraEzhG
4XujC3ERMK/XlOAubK7kUZV4nsRbsGnfDMpdbSGwZ1ldCd+IRZ6TmudeFKN092vCXayekTu9dNVG
QKnyhxo7nr3g46ysu9YTN3p1doR+Tgv/0I7l4+aG82q5xToXb8QG2ckHLx/vTW062X6/MxSsZbWi
CL+f3PEsu+Ki7l8pTfVhoAb5gFDiatQ+iF89LZa8Nycsh3I/Su8JTzJl4Tlk5Ks2+wMBXBry7YTv
eD1jfgulxrps5OJmzbvzmutncOZH2+bGnBRov7usRfbramenWndBeV2ax8qS5ynDTQ6JSkQKEqc9
pl7sIcLV897bkcXAwbhMOEvwqEpzn3eYPS3w8iFmoD5ac2s/mMmHmh0AEMVRTF5ySQtAvlZU6mN9
9I9e293wmMazis4xKsbxyZ4qtnUdweJwddJi1xTIlNV0mHN5WPv2THXk4NDw5jm79jeid84q+SFL
/WxQOffrZt+PQAI3LDxiZgmyUWTmYS2Gt46BR31xGe6XoUncwp7AH9JoMJ231TwhHL/x5htfoz2q
bvWKLIt+afsIqCwVU84/Bk2FaNjV7OzVWnsLPCbES9w76qZIZlBciGMXfXoVrTrLRXuz8/aDFiWm
GnAblr3GJMkonwqO+RgbjFnuPeiyE+be1H1Ec2d+8ydoYSbSzhrfY9HeVMO2/DZW9TRI57u/SpO7
7Qe6pzjX+7dVDvtJac1bsSTiguh3CKqBponvU+6ColsCGE9k85xpcoqhyd4uMNBjJEVkeqohCBUd
aayO8EizqOUJtljzEfE6q6B4Fa58NRP6t7q6WX2KTv187FjMDaOhWE1xLvLScxpo8ZBOwTElkaON
hPB08Sw1jy+pOKdTZ9xpJT9++arrPSrEmUPn9SqRGumdk++0fu/IIOJZOh9r3+HudGilreVxsZ5V
kvqXcp1P7uRcYRz8QK5yRjxexDPmsN6GfbdMx2Z7rBa3TenfGPKbXeGP9NundTYvU7hpq78Ed31y
66fetzkvTh3y4yopw3l+8w345HYzX3Z6y6lwiLQ0O+AvvsiD9DEf6JWb8xhVa76ndEFYMkM9iapy
J3P9G0F0AJIN69hylFJRBDRCgXBmafpTsYA7XS1nbwXDz5TKReQ44kr5w8XUFreutU0+1qKPGTJ8
dDZzl0ym5WT1dhP7yjmnVnKyPJ4Hm8BQHrU6yK5zPpurx30RHOhu6rep5JFvoTAzdmv+s0lA/gKq
ilO3ieh6sObOr5ULeBoFqL08lHmK1MwB3/1Cy4FXqb+3YMzGYLn3XTpLy4sFVlqsMwrB8U6oHI9u
E9XFd/oF4byaYT6LbUATc9e57HkUuHWk+0fSmD8HNz2aLPDFaJzLhl1tlcYCwQRwkog8e+Qpa++I
eu9Uxg4QBZ7Y+TYYnF2v4VpkZrr3XZ7LzVe0PnCtv6/tNwrpC4pPUd0IzeAZhYzJtfcpxtNiI32W
i2KJaGBvDoyOjnZv8pW5F35Ga86uVHoUZnfKTT1egLb5y6XwvWfZOQ8TjPdv0AaZOcqP7EqO0jFg
USNOcbUdlO5dmvwYbLXEoEb3bfpzNNHuLexy2UjqyBe3h+tsLfuJNzKvzQ5nRUhVisuz51mnr0+c
i3YrYYe9L2k0WfJO5Isbj4Jjxko4cGrR7/YdjMeCfmL3rtFuXZqbUb+s2n4XJHVMH4EGp70v2zd/
nndudvbG1xm/V4BYVTHpCBCxcjl6vCfOeCqqG9VmF07fXCq9TJ+RwoMjnqGJd7vCztA20puQmrnr
bfuhDNhsQTt2e6zU5TS8k5piwenpBZa01ByajPPKKGDapDsr5axRDAzj1qPwOFE8k6ZnO1zfCiSb
dWf2X8XUdSe6QlFg5rHkLYQIIuy4NlAhoMp4qMEXrbxi0R0nr4+qWYuyjvdHg//VUwdHCxhzj2pE
zAGaAOWiKNL0R2fgyQZZusMm2fPkJsZhej0a9ZrT0+qpN2EEtNetn/0wTnc1M4QWWu4lsfdoXS9s
7932lxdg9NbC9pxGZgWkCUH7YjhHsQzOXU2ZR1/xppnvlccOBufhTL8O0RzPyYDThL4lormDkmQ9
mvYaeXq362SOtNAMKbeHyl33QwZKrcsfxcwX5VSnbH6bQJ6VuXWFcuvgtQG+QecwyveU+KTD4LOb
/Eiy6aZHNc34WZSjkc4HoNRNfckkx96VATTpGnv9vfKOVXXPew1CtslRlTlfXZ40Q+ndmQGyocGI
GrO+yuEIDMi2qIXv1/HDAog4msujVO7VmOpnn8Xy2q6GAyX1eJjkrZE3EZTvLsTDtiuZKYwJcN4t
bvZqDJuterJiRxoFzdBR0NK3DFi3mgzh3j9YxONbzzl7s0Ncd6yOae5B522TU+GmYH1XjZLawHZH
Dz0jR0t4X/pjXGZ6ZMDw8sCXhbpTylcLoWLn+bd1KmipXeBluE0Q0OzGlcwU9N60vqhLGftpfWW1
MmyyASC9u+z5gx9rit0O4aRpxZUDGz4r9Osk/brU+OzETlglrewuv0pXLbJm1GQdMPYxgzdM/w65
8jC9ZD7rOW3T48r2sOKUnOqviGFYBuAS76Tpgm/BDMbJ+NHkTq84fyx0tOPJ4HCTifGCEXssnwne
dMk9CHPhKJwB76aDM0865QNju7gTXY0b2Oe8GhFTjddKlnvGAFFgBctPr0Bm0bREAY1p7S9Nb7Ci
Mm20d42W+k4Y2rkouh+dSg7WNljEye0AAz/bbWSquOtSgAUJlUJGKJeoLVhoaLafNRI8nizrwzjs
DXcaUZtbl86qn+whiAvlXw22/FYvy7ECS4G2DhlilwF0ToGsBOq1SseD16Exa5fZZNhnpJEbWVOw
srlfTxgux/vOooNHN3ZGUuZ5xxLiB+qdw4LXNCGg44H6Mdmf2rXunkR716oDISZ3NyZNGIDgXoaP
FScK3x+xC7/lh+RobbiZZI6Cjf0OLeUgSBRaZ199F103wkcdkv4jwfltHpdpyjE1BjoeisBwfOSP
xYpl2kxa3cVlMGhsu9aAv0SDiBGcwljsm6GpOE+VJk3vuKgZBAhsPJ/XNZQRyYJhzFf94nIza5aO
ozf1UzMiqRQ8J4kxp0f6nIl+cJESY9TpuvZmrGbqxM1aGmccPjyMem5ehJ+G0Wq72Vg8hul8jgao
cFCKm0NvvuQGyeGT6q2AFqqy7OyQICHHW2jlxh2bJs7Byzpy9CyCNXvOK8HP89MGi7yLIvz8/9aq
0QGOaylbpVmuSGZT/l19/hsWCbajz2Lef+ua/9rgNP++rLnrM3IGvy9rbn/jV7Sn94U+meURbSc5
DO6JSvmvaE8TAxhDZQFhajiCTNP8X1XTsL+QXSU9zdVEssze2hG/VjUphZIC3VgT/A+HKLL1n1Q1
CTH/vqgJV4Ti5NagoVRKZdPijf+2sZGXy6z3LgbztGBq+4JimnNrtk6nUQ/nUrmQwO8GTsp141Zh
oVuZ7sVjsWrflWS/GsrcNuVzl0lb8vBzUzOLiCmZ8hLwYv6dVWDMLrLZwvnONSiIx+JWKHYGd7d/
6ru8FBdyaEDPZ1Vu2AcGrpPvntMmt4S5OHHh3TKwSjhw4sn6GdXPvq2Ll6IqDC9ShZLpISeu80DA
qltiIQnQRkVdtGPs+i0bhnKexJ3VWf0tErOMoqDLfXnQHZk2ET8EJPTasZWO876VlyaqSOeCBQVe
TUkG2zl0iLWNJ3C+U3uiPUcrsFyQH/Dx6xTafdMHSTzaMk33c6WnxCH0LtBvanvR5KFyPLjzRVJn
M+lYQhSR60mKwiEzD6DhaJbQzLrJGyY/yDz4OrZalXTLhIo8Z7o9pO+BIrB1Vz1r49ojFrJzGtm6
rJ+1scVd5txBRrUMRbpy3EfF8TgWpGnXk2icTPlvpi5QF17WkFr14W70VAbFv2MMJA+wHuuumqgQ
VFtGpFKMxkHLHmcHUzwLpw3G6351c7MYyHnoiCHCQmFVjUakz1MQqaFhLdZrGXh7DvJq2LlGU2xY
wM5qL1uH5PqlGMriheHJJh82lgLygGnJDAphM4XvUA9kPT6kJffLzkZxQKd1No36vuk6q7iyVK+K
g1eO0xRZJWbCmNTgmgFKGoiQ+OA2XRy6K9OKFs9m87T2Pmku9mpT60XN1AUCn7MJrqgeZgWemuJs
mNeNGDGeYVbc2amk2uQuKY8e+GA61s8l05urZpmImMxC1I8Be0UjnI2iv01H9t6xYXHNhWvh2TGF
cDaffbr6t/CaeUQraqImR56U6krr5jeUker2GAwU4YnHivnZ8/KJdA5Ape26dZNR7F19zucT8Tgk
P8JFGcAQn+qm7fG5mIfZ6RnNtHNs5+Fc+gRYJkfO5gvjF10R+6JWPuf4cegug9kcUUL7DNJTi0nS
Vt5h+/buA6OdxHEedTb83S+Ri1Hq0njSOHVWB/MzoUFoiLRG8ZncAIJNigO5x1gO5Bm3kIezeArf
tPhMgujwEFDRWp9xkby3/eyZoDhhkuUzWNJ/hkz6FeA1DY7PDIroAw05bv9LROUzruJ8RleyrmKr
3PwSafmMt3RpRtKlG+sgsrb8yzBy9IiYgJbXxpaP0TpjsiMIIP4dDEUCNOVnmAb5snaZfUZsps+4
jSi26E33GcNxtkQOdjfCObqWLQ67QrDFQCO2AI9HDvFh2FI9wWfAZ/gM+0BVyu7S2SoOvCqFL/UZ
DBo+Q0L2Z2DIHewx2+tbjsj7jBQV9DfqOJ+2qBEM0/bN+QwgiWQL5Kx6kBeRlmvBhf8ZVwJGNt5h
MvPuM6D5nMEybnzyUSqTkd0URJ5SfDxUjz+jUF7jp0/5lo9SuqVjr6tQjaGPUsa87z7jVLIQ5Tvt
dTogxZa3mj+jV82WwnI/A1mdkfgn+zOmNW2JLXbLhLeYaibINX6GuvplxqKbqAwqevMZ/Co/Q2Ac
VPQLcv1Ew7hDqg+PKtKl3MJj42eOTF+rJGu+FUE3PbifWbMFQPw7kQMSaII2EaaWfAumZYtNL2tL
q7mfyTVC2sMaY81Zrt3Z52FgDjpZX993lX/IPvNvDIXIuxUSZEL4oichJz/TcjzJSM4VrHm39Wee
DrEPN1Rqbjk7uwyM7wAqZ9YJe1jupNOm2o7YdGJT3G7Nwb9ZNO7kjqN/sjVNdOgh4eqqoG+iNtBn
Z469ApV0KEFPtrsNUMaTjlNQ8K3FlteGSc/iFVL4nVE/9fDUw5yhSio73RRgXbEzmZFn1FyXE3sg
emtvuyWViUKnRhyWimKPxNHdX7h4dJvQNXvKGlPgV14U0MD4aeoSUC/DS6q+aMlAw1qC/0QTsZZd
ubN7Zh4Bq1nGz1rpK40TGQweHbq2H+CXFiLp99ZcStjCWp1ctsXK+XeqfFyMdVFYV51JY3AJFT3B
cad17tYSFNIanraa/EOyMq/KEb3sUGVnfFbgD0QxA5qbp0okfOzAMppvq8m1QZ41a1hrVIVbIDfT
YLh0h7UwMTlBCSw+MA94/olrA19WRWChCNu5pJEHyV9C2yY/jHSXEdzyK4cZijDjwCntUcscrb3W
RW93bzmlRH67ZtNU6M3pHeqI2VY6iRx4fQCxMfORub5vsz416d21M+XcvNV05OAs0xTaDE4biAMZ
0ge/LylM0NTHo6aXy23BL69Acq0hQdOS3kgiZwyyYldAi3zlzy1fvbEP7pdcwzJklvPyOOmjdz2p
0kd9R73i2TEmk4wkFm3rYp1MH7unnIIPTeUrsnAKHteBPomHYLH7WzNIWiSgabB+CzjpvPBWx++5
JtcrErC0DT0p0MC5mXy0cBukuI2IPOwrm8djOKDA67dLrCnw+ImRd501gRvOvuAQkAUqEKEifMNW
xmomfERB2qiwnCsEblM1r+dEbdF6g+bpkSdqP0WrOxZ7V3RpdchcwDI1H4WCVFHIe82ZJ+pxaADO
ARF3YnK+03xV/iSvxzQxaTATwrz381b9nJRy7ouC2HtsEMdPd4vPqTV0Ewbhoz7TkkPJ8H+PpWSq
DyuyD+9EgMTBZDi1hhuK2anqvU4LGuWcaC80Cew3NtXU/qTF6zDokc3ymR0aCX4qltYPFtiZR7EN
GoMJ0aJfiMcm8ibz2jqLgnXs5ojrpKxCI0gQ4HE1Tccegk4VTSQ4zovVmmw4ES//cLuMRA6CZ0ol
0gkozBML5IBfdW79yBiTVV/OFZUJRu989jx13fQWDGfpqgOtm0UjIDK633X075g6rcatzxk3aEuZ
Q9I4W7VBUi7raQbuVh0/acy4a+rHymMuIGQwY/w+EHN/zlHy8WOrDP8rMDWSqzobGEVUdEBBNUJy
6SOkhtpPOfhC56S7DSwwFOaWFDMh8FBYVAyvuv3iP22vP+3UnMCDC0sL/y6cO5zUXtgmkP54YnSD
FU4pOVzWOE6txyad5mpfkPeEJUpeO+7N2UIHkc8FZtCm0q6w1EnjoLEbFAc3WNmbt8z/qDjNBv04
g/xFg6gqf4dHK/H3VaVN91NiK6qQMC11hgcYS3BVSK7bKqM6H5z3ho+kP0yzGnCL0yX8ijVsLYMw
QWAWHJh24RwB0H7V77dZWu9RKjsQMYRrdU6actSiqu/bO63HLcbHm+Q3HJNwLQ8i8FMq5asmWZGF
12gOHqupFfNVN5ktGYepTtgALgW3PBrKQazOvvC74E6ugX+TypprRGS0+xJXtQ0bqtaYadXTxg11
tpHM9JgM0rOy6zZhCND57BbQhI504lQw7NOxXb76aSnoJReake2qDGde6FauwgzVtOlra/lrHc7S
X26YQx7fTFpo7lZNGHIaazL9NaX23xP4v3xyiv/+BH7IXuvfpYq2P/5rqOgLB2yXc4RJFpEJsi2n
+svxW7O+wK/g/I1SBwCP9wm6/V+1hvHFYNqXwTNd3yKuDn/rf1NFXzh9k3elDM9Ps5ln/U/O38zw
/O78zWPVAvXFbD7RZN4poKjfn78dTqtlFrxmbeNTk2zJAoWUjcyIR5nQniR1tTNXm47NiecyBWal
o7lfgo4uAESR9lRlFi3uvvPyJZKtbn034QnkR5lVdndh0B/TojxzGSQYlq7o4z4RjXWbACYfL2Cy
BuzWoUeywNK5yetLlc8Ij5d06Yh/dIwDXCajWTId5A59LJDwBdEQtPw0q85z/VSSyRovrNRR9DTq
vH/USE7eZWxT+lj1+rvptpume+kpOScder4DONvuW0HLSacgZ3iUMNkoFMeVJ4vzWi7rol+vQKSR
bQejhvU3bauWzSICzSjH2/rhS93rdkjlRv3U5EJZxyHhFxN7DSUYqrSjrx0pdtOlD9Acxx5OzAMZ
oHHY+atHg4GVAzx/Dhc43TklpCKmGgYq32Y6umfKk5YKGeVx3muj1i6ZocCKqZXWggkzyNHv0p92
nnxV0cpcldFeMAWeB6HfjkFzdIpu1ndsZzqmE0X1qufmiMvP79xDigN9CJ10qe6DdVolbsWAesSC
SveJal7+bqdIpmmdtuKq1f3qzvPaoWU4h8k9hsicTJ7nNdW6fYp2633ocGpHpXK1J7YwWcpP83V8
ppMuuW7QojqHrKE5TcU4kQfNNQpjXyfBVlru7Z5Gsp3oUdvkpG2MfE6B+puJFifpXGP0aky63atX
ecmRZAL9Davy+9ixFTNwdmrLt76yOIWvfC895V+t+L6sTfXSehpBD0otPAGYdLIYgJoZJKz1jE1x
xXwbpOE6GPe1ZkynZM6nJbZqxx5iUdTajelIyu6cvDNil1xZl1ORYsMM9Uxkp6K1BdsC4MkYCjUY
CqGRaRq9a9CdLLfUCjQcuTWBgtQfstt1DfI3WhBCnVLb8N5HP6AHQ0Ggf3OTpX6WljuonRZoWUVH
PsMKPjOEeNmqtXmriDVgaK9Fc6cLP/cibXHE++C2pD+Ymip3yJ1n2kmVPdN/H33Js0Cm1U+t93BF
jYvHTkkghywiy5q8Jw8pGkoluqcZ1QmfFhvnOlTKIJGvG9sCns9uYa4jmYJiJkg/FA+tVM4YcjZs
2oNFNMcdHfVmTQ2i0xRN9zMS6cmN/d6l8D3nrUijqZfWh64rRsd8PfOGsFhtwZg4FT9AUm4+ZIcJ
bcNPEYwF7w7/KAfbpUxkNBZ970VjopjiM9wh/ZB6odFRGk3y08Na8YUKXXXnJKEZcEjxa2UnbOAJ
IrKu4QABsWpcYvaLAbebHOXD2jT03oAxmv4+GW1dMOPn9sXORre1hEUgfpY5o26hRCTf7GXf4ros
pE0nvGtmmpZjol0Y9lR/JKlIRobca/Nn4ll58SAyb/rwPDF9ZJ2u0CEXWjPFACQgJQ61bzz7he09
OwNA7UgWhv9VIrx2dmTCyhfc9MwLNpJTzMoc1Ydg4EXsk9UMXhe3J3LkVXU2hFRdgyviTOm7peyW
TUFr8ntB26mXkWY51UXV6Svi3pQiQqLxtZyojxUnpuX+h70zSY4cy7LsVkJiUpOCCfqmJDNFUgHt
qOxJYzeBkDTyo+8/unXVDmpjdaBmFWGke5ql1zjERyZOEgoo8PH+e/eeW7FVGqgnn2YFXmGF/H66
E+CtH5qJyORgRtjj54UJQLGdCc1zsNUOBrY+L4q3mTeO+a7IK7u57qAMTI9ZH6b1Cf4EZ8+qQQK8
VaJn8a2yNGj6zKVz74S6m50bjlSdjZKF7jvp4pxcITuLZDE6imdaGiv91k1j70XTB7fYCDua2MQ1
Q3Oh4dokVt5Lig2RuFhE+XzGituRoQRBuaXDAL9k8DtNSnfpUv8h0LJmxk7C6shPS+U4FYFqEUy7
I2etQgsyOvYtZsSw9PuuFhdkzQ4uM7SwuS4ULMrsjzBAkpitlDB8M2Kdq6QYPQpxAC0+Icz1Yq9r
CyeIXez+PrUdO4kQLkzuJ5gUbxPXST2f/kCK4AUu53lmhcPxey9PyVzBR9dg9vvGywDDe6wRcs3V
StjtWqJJW19noZk3EFcmSUOVRQ2VpkPtVYLbtANPKUOeaCPW2DxpbeI86K5Ss0o6psL0GF9mtBfc
nwOmnZIY06HME8NPUWxlQVvU+ANDBUimTAY9PQykl947VNTSj3o1czeppkW0k9UqebWHWKAmYzMl
qtOewlS7Q3SGZG3MS1InOiaq81WFO1xd6muT+GK0p/dzMo3DNvfKeRArUqyUEQzWEFYrQ6XdKNKa
ZdlABvyEM502KpmL+pXohul9dNOcplLE5iZEB1PnT0QYk3+uNbE8LzRFSx9GPpZxm2kIpbgrsE4F
hTXKaU1WrPFWV3hPnMGyt7E9Jlf27GBrcgfmlQHP2ml+X3SGCVWeYva2dXA9kDrljvFpw5pLQjZW
Q5J1Ozf0VqU2j+9hZvDRTSLt6esZmDhXkjLLwxqR4PzUijC6L+G4vLRMSPHVKU+OOxWX9JucCgpp
1tyEEeLZU6XSWPIyOoUPFUeaSx/OsUN0uBa2cngnWXt6ZJ9jfctFXhbboTbtUwFdnSl+4cVsqqnk
f6Re/Kvq/vvCqP2vq+7/zN+a+PW5+NvNc15+KL+X3/tefiua7X7RaH8vKXWgzwA2/qP+xprzRV3o
LKYOIBX3CkX2j/pb0fhfJiBE+kwqS91xavajAMdK9gUvgM23Bi6XVoJn/5UK/KP7w3LIejGw6gE7
4SgGg7qP9XfTeXVvWr1zo5NvFAg8eytrmLp1mhXqPky6dv/TNUIcNtEG/1sh88syBpby738/DtT+
6SLgPG3Qs9gHdMPARWB7nwZu0AU8sG9lf+t4k0G8ed+xd2+0yD2Z0WMG7mDqp1jvxUatTWNXeuh7
WjqXBW1N1P5J2HcgYGILZTnuuz35EtNbUcnH3LUE9ammmdeNOWVPQqGNLUJNuVBI/FbWRpvH+ynp
k+fRTAXCirJQiUqmLYTUrzixymijhXeOdEdM4VTg62qs88dfn/vnvc5y6hbIHBO6E8kJn4GFmh7m
4ZT33W0KmAvWgB4FEnne3Gi/y3j6ONVcLjImEqIl4EwSegmf8OO36nXMGY3Ozm8LJ+7O40xoe6eO
tCB0OgcpgKjKgxzE79hNy33+k0Pk+2FpxeislYAnYdh/PCz23HJk4pffQtXQNnosnSDrvCYwDd6+
mLNTAqQHcCNddFo44+tkt+Ptry+xzkPzh49gwzcjdgrDFM/cx49AV3tqTF6dtwa+7HNRN/F2dLul
4ZWflw6nLIwUuqziik2kzldq1Mo9EpEwwENNG7TF802GwLC1syZ9TE2krRMKzn1fApvQ+3ezySta
Lk1zljWTvvv1h/98f3gkanBvEOfj4Mbiofz42cUsDWSmsUJQy72tC79UTnT0P78+yOcHfjkIsGUO
gNsIR9GnW6MXbU3zN1Vu7Cjf4nro8mrLKoAc+O54oH+9F/4O6vSnax48d89/e4PI0k3nz/nbv//d
/z//u3v727f/wU0RN28/u72Ov/jjzaB/Wb5qdBE0WDQ25wZ/80dnxv2ypDFADsSRh2yCBJ9/vBk0
lf4LZLQjq4n1f+FA/6MzYwCg5HHH87WkVeAW/I9/ex3/l3grf6zL7ad//7xOf2f9/7xQI8gg4gna
HT0eGLLWp4U6yShhs3ryZR6K7nYMhbeId+fSpuDpHDUHuVHZSvNoY9GPn2Scp/r1Avafmn1GI6Lo
gqQyFOF+G2ss8uEmqiqr/DbLsDXbM1XmyleQbonwvWNlExdjA1x+qXfYqxeXvd67L6Ltsxcs0NG9
GznUSf2xZpLxMGXwt5ZaKswaQdG/lFjesdriI1N5tccqzDxWZClZWePKXQq1XiLVp9+tSSuYGRJg
NmZreYWqo9mjYTLemN+STB81vNIDLoqWXkzHIrE8Foz6sXgUpaftcKDkT9b36pKdDKVmtFSd2DD0
KyObKUVnNuNPZq0sfYOlVnWPZauNygLYRJrq1LNpZFv96TAnVh1QSKRqMLagdK+m7xVxK1LddzpG
p3e6jOPqNK6MhBKarg2SNtQqeELtY7FtZmK4lyDX08OURjTgVYrTu+xYpNN9Tg1aY8fiXVjVsJ+P
RT2WYgp841js58fC3zhuAqo6YoxQHTcHVolzFpH8smmwjxsI47iZsI8bC60y2GQkxw3HlKtuEfT0
9tmxChlvJILCU+IZ2ajQKRLn3nH7YmQscL6iGbTKjhscY7brFMeSWs7niplMt445hnkQjqNqvrKT
ECYT8b50Vx7RYoJhd8Rm0sp1tOuySWhcOXodtdtEtoARZ7NIJpSzMuGaWxp/WO0iecGXPuTYHlSM
HOk4g7GpVdkx4DBpdq8TTRaPjZvphe/MFagYp9UZWrVq6t0VzBLilaaF4X5giKWshIIJeiUH6SIm
wZbsroBCmOlW17gpoJe3DFVsR3G/DZnHTYdeuCHAj+31FDSmxIaVRV3oHEwTCc3GdGYPZc4wP1cj
UyV/wpamrYYygswBsM9m51iZ4xOpw+M1mUPOc1uhZlm5tojjVZ/Cod8MUrXQJBoGqvRe9OFzonk0
iGwZeXdx3Rk14vGxsHxT8Dfqqm8fEkQvyGEyIZAWtulbUgOiCogNj1/EGJs30+CSrj70DWLcvkUF
1bRewuMDlX7bxo5A0lu51TsEqYIzw2f/FUlNfsdPOpcVfRYMUr3sbtIoJpeHTTZaRbAduq/Df8JX
WWd54Y+mKZiFJB7DQAQV02rWGnSjcsho+g1Rpb9rtV5eFwYPt880RIfik861zZx36O7FhE/Lt9rO
SsjvXZCAtHazc2VsSrq8VKyv5K2rF1krbCeYalNPfeLD7HNs8WLY4P9R1T0BgIXpSwX5f9g44XMO
kFHBkCAbkFRmlxwQW6GbVsYWi8ME1IvvAnVV6OvIG05sp5ge1aHtXozRaXEyadI8n82ub6A3zXUD
1ATi2aov1Pwrw9jKXLUg/Ny9EE13miqK+gJKqkcrLh2nDlS1zK84KHP6rCEmmYaH5lzo6hjf6yFO
Duj7XX1oK8d+KaeaNpes+T24XdF010pMDZDgq5vaS7FVlJNTfEXS013TezMOY1lnNHB1GqAlhaCk
1RPJhxhiMRNcMRX1SVXEdbvJmWk+ZjiQkj2t1XAknjnMr2SaKyNnnDOpM2oXhFpVq/UZNuSqBHWT
Kee14aRlILxc3uQIfbCa8Ua8kUXVIPi1uvzAeZdNECvR7PocymOG52lost2kbnJIpXn6KBu3uKuV
vNFQYuFiDGA6wf/vRYYcyMJedUpLJ6doTFmLfJwZTKSMUkXLDs1JvChGRgvLbCMHH1WoNK9pk0N9
dSRtAho+SfYGasVaHBlheJ6rNWspHKTejwlXujREZccrifcWB5NN3glThih61Z0x6VdD2nfMBKup
kL4ta61CLCVtPdAx1TrYB8IFUcR4HdVsUhNpB7X0XWdQ8Ggkisjw/LYYsIRQ8S2WwLBvTYMh5op+
NboFper1M7x/gNwyt5xwhlAKfO3S0LjmTqHppYaR8c0Ly6FZ62oRPQjEYrf5iGfQD5H93GXxlO5T
pw3lCkQNncYkrcOXHBp7BSvEyB8HzGjOVjOJCF5Jq+K2GtFZ3TV8TWSXzQ5tyG5yIpOvOnVfOwYC
W+mlWbl2vVgLD7liWiXRo/hQ1knVeGxXNOAVKwSWFSDtpGEKUwAkOCknxYu2qAP1S7CScR2EpoJq
y6yt8AIaIP7vto6iBRGRo/RLFXWZTqeGR+QnizlzYJVtm4KwnfkAsstgtBo5+x3rZ+sPLqS+IITR
fKjsjlLcnV26MkU783mgQ2E6AJTGbKjtSnug0ZjZDw66zJMMzOG7ZjcxXUEtCxO8ySE/bJhhWa9d
rRvqDdGqTDJTG1HL1i2yDj06O/X2TNL7C0FAVcZXjZbdW1vMye1gGymqby/jzBgY5xACsd7z4Js4
wX2twwt+0AiUKBjqeHq0LYpWuc3znsdgnHKLS1VkmREMVTSxzClq+KToOYwpLOTWc5hCeFoG55kI
gGboL4jYnAFB+JAJFg5XvwrNWnsvnCS51rrYeWsq8taCvA3T96gcmFsndEj7VZXN46HSZPPuVIZ8
ddUZ+xQp3cllP0L/5L2kzSEGzQRzsMy7vg2itp1P4fGkr645o5Mmk9Faa1LnaQuTvPE2nhgmieZN
S847WtvMMzSXG6cP3ezVdBRjWEudLfRaH01Q/y6y1ucW1UUUDEbnvdIsS0+7OjPueOs5yYE7PwQE
kM/dWSSqrtpmpeXlB4SCptw2aTFeQVKfv3lag5izAjgTxEVmXxh6Ra1UMrcqfNHgUaAf25pvFaMt
cliMaLxActCOgcW653JTVwJbblJAqoy0aZhQMCTqTScRdJzIiO7vtgTifIjZKVqBBWDuImuaqVrF
3EMGq4zQzpOCp7OKZ6AGElAaFaOt4d6KexcF5xShgvEBPXWPOo3oQ1Mm/de4cuj5QrBJtkU+IyUp
uGMoQ3unumxSSoeABY/xEv8eDq3U5aPCGlmzXooBF4MwHaosfJzM7xcDPUy9pNgKwOz3+TDxaEhP
KqcJ2T2zbzL2fG48TuqkIZMYnoBqPDtd01yLYgz1oMfPx32jtu5NbU20uqNSb/GCmEpk81w1DE5Q
c5mbwVEs68B3PXzVGtN796YC1Y0X2ybI/HFK5dY0ZQ/+L3T6JwsbH+LVDtYa0opOP4GpPDxiJmsW
50tV3NasMzdW181YxQtc4YOBdmiN5AXEoaKuUc8xmZlsxd6rZBm+GZVIbmUK0HOXGp1yP1q6cY+C
xjvY7ZEJSld2yRpvmQupwh5U+sPzcCKkCcm0lCI/aKRdUkkKV8HCb1MbVIw2sSoQlhBCrsuiCIBe
3KD0SSdGa0UbCZKVNEyRtPjldS4iB12RYs+niHzEGPRz2NIQSno9XXlyVvtVZodhDnSlhr4YMcjZ
wG/GgFahC75sdKmjARsKchgs+hz4NOp47FZpL2z0Gnj8pP/Xd9MX1Vtx0zVvb93Zc/Vvy0b8taQQ
j0XU/cfHf7LT+7FPX3anH/6xPu5Ur+RbM12/tTLjV79vEpef/O/+zx/73dupYr/7WsqiW/6aiMvi
w3Z3wSv91w3Uw1sxfeybLj//fXtsal+WPezSJ6SXhNaANsUP24DB//EW1T6sZp2WP/vSH21T6wuS
QMJCXZPfIzNjaaD8v66pueybaTgu+2OAB6DV/8ru+Bi68c/NMU1Ti9xly7XoMGmE8Cwf72fbQBgh
h88L7cVCEaTpD8g5RyoJI0Jn9uCNWWVde8A8lL3Sy+TNmybD4Z2CGB1FjxIOgTTdWfG2qoNXX/hp
qHXT40+X8k/6rB97Sd8/4NIkphPoqOQmf+ol6cLBJpXKb2OEOH1tKKHJVCjPih6rtKyc7a+P9hFU
BHjJsW2dtpsLmwYU09Ll/vly9PPYsL9JEUsLTQRg9LK7Ckr21V8/Ct0QeqjMEGlZf7roUTSlbCUK
rOpTzVUDDr/PCqf/TSzV8ln/+dV+PxdDozUG5gogmfOpg+iSxSDYVQLe1fJkw4RPPffGSO4K2xKH
NFK8NZ6ENxRf029O7+NX9uPASAExviwNns/x4XXt9UjpAQtMg8i2Ey+vPVTkdKNNTf19NfnQ7fm5
u/OxCfjjUJhTTeB10PrUT1cS4A21FuKYFQU2cT0d5ttorp8HZX5H7Kytfv29/eHEyAjXiK406Mku
PqBPdwdv8kxLVBiT6STuUbiqa9ds3yZeqr85reVjf/jq0DJxCNPRFoiS8TmLKKGH25h1FIO81pRA
T2KoMuZgrnm30udXh+LgNeF08euz+8O9j4aKpj44fctmlvJ5oIGBLyY5hy15OjQO2pGhku8o3JBr
/n8chwHC966+pn4C5PXUcLz1Oc5sRuWDFRolUKUqefn1UY7AuE/XEIocyCj+U7lTPh3GIu5WR5pN
CZ+wYWQznrE56c0tPeNbZo5n2C2DLDG3bUMLpG523C671O73Mw6SCQ3nSmvKc8OeL3/9uf7sKiNU
05mJM1lgNvZphYnZSUaIVti7WMVeI9mDl234uxvoT+5UWuLWwnXXADwel/3X5+u4EIyytP+pzkhf
e5NrnA/N4K5UraRHaLWMvn1UUOnvInH/8Bhy6xDhYxN6trxOPpvPTC9MFdTDuCgToWwG033SevfQ
utaJsMrfBXX9+cHoGC9Bm2DrP11Byh40fzUHG8y82JGM1F1pcUkNnSqGvg71uv7drfTHx5HYVYNc
EF6UmstBP35nIWnpzQAMddWjHD9PIveh1dwTDzQ4mm0beddW6R5iDxpqC3skrOaAhiL+OerrrEP9
Zgo+7VQkd5HC5u+v3k86004LYA1fNw3z5X776ZtmeIRUz2U/J2lZQ2wZVOby+bT/9VH+eD9xFLaC
S2IjE7/POX1aGEcYOxywPq1qT4exipZSM8nCgdkkNonfnNRxgvjx4eV4tr2kErAacOE/npUxhCqu
PYr+SmXDfdL3tp35JcgsBldkiK0sQ4iHBI9O4itNK9x1TQP4Xo0SYOLQM8qzX5/+Hx9aprz6ErhE
Mca4d7klf7rIHaB3lxQAZOGph9Gb7CU57sbJEPpvTvx3B/r0PsNlR8MN8wyizSTblZQJa5Qev1sd
Ps03WRJwsvJ2PgpgmbWYn24a/JR1WSdcXsEe/rqLM/BnaJSi96Yw1HHVhYZ9R5tRxruO7fu0p5PY
jGwniOj5zQn/2Y1FjjajeywkrFOfvuhSy5wp7lgOU0dBisfSuMmF0wUekOXdr79EKH98TR/uquWF
wNen6eh9/8gYVVuoFYmBMqUQQ1vvMq2n7WQ2XpuzThZCDWTsere6OcKrIJjS6X19nDTBiwrN7zct
1NyvcR4WysJGJ8FE461CSgBwJKV3yxdK/bp4bZa+2LnXVHKRfEWRMa4ovQTu7mSuw8cO5p12glIN
nP5YxLrit4M+plfKoGW5L5tsUq+jMeYdBC6qbRZ82hwWW7WpLLSqwh1SJdAma+6CsFTnc9BMTBZk
wmfyFQRg3cbTZd2t+9Hu+mBoRmObu56i+JVM4m9CYfYV0NMR9sEoPXwuROt0ER+hS9NtS6+oW3XA
yvH4G5MB2Ssuwybo1LHLtw1ggvqER956ojYy8tO0yRodAIkTS7qq+GSnlWn0Q4azJXOiRTiFsYwx
QoQCdAjPGhq/IruKlH5qvINaIkFNHpOqgHC/GrIoJduuj/IehN7kaaMS+VGD3t4N4C41cu+UYfds
Iku9rOCHXzlHW3ALrrQPkmaxC9exWU1BuriIUy+txVZNKtXx5eIz7rs8/9Y09CrRNi1G5HZyktzv
QeVe0mIPH+OjaRk7LCYJeTQz69FibNaOJmf3aHiOj+Zn82iExnUVP/ZAjZsDSjvaRf7Uwdzye0rC
5kEdzLpdJSLDW21kyJWhtybZ0m5C9sUFjhB0h4MomEnQ6DUvBYIm56Q++giyo6dAVmNiB4kbZtt5
ykoaCAXtINrzhniu0xxbQmiGWNXKo13BO1oXosXFAATRlZvwaG6QY2juBOawEDvS0f+gHc0QTZpj
jKiOJgnp2swaksU7ER1tFIo2uRfJ4q0gdWa0NvN3zwVZIBgwmuHoxnCO1ozku0+DLNrFtZEcLRzh
dz9H7uDtEHKxeRRHx8fR/DEZdnNKciGWEEoj7CGFMY/q9XC0jeQGk55t9d1PwmixL+7Go8/kaDlh
/Gk3a1dHdIzwHLG6ODHNUincQ9HbhILuE95a8Z7NTWHvcpyxmT9EkpSKMXHVS0dRkxcEo110Vo7o
ZoOCXCys0Ermnkdam6G2Yb+AaaukNenzFqgzvxXElK2gSYXEfkxt9EaDLaTtG7Wjt84KtlsAoywa
LYme0EuzLHNGIOf1Bv4SmjFhkPYV4ypPx7S9iWpEdyu7KMYYrS3pL2CalllQUiZcOjryHRnIxogb
vGKWm+5stwM2pMPhPAWPhEkJRpUVYVH3rCaoUBddsK0rvXXl1AgZkxKhLDQVBj10ywQxY7jBw1VX
CLMKwirDF98WBv32JRhp8gkFh4djj7GrrPK4m58ZtFn32aQh3x0JntnHwoDw0RdVkmIMU6rHaBgG
75G51dzem2GSRXiNwvS1zuBlPfZzY+tbW5iFdyib0jJOXEbfzlpznLzZNAxLwVllufHUh12mbWrc
cbQXPEbpQcjA/RUWS9Zvc3zbIHb6uFhXSSMSTie1rRVXCX1p2yR1vaEgcGw/osfCZJMHevLZn6DG
cZMFPcj4oz5vtdJ8yDyZvGMjD+ndtXKWvqhrB59drhEa4+F2xU2pV5GfGwWrhBEZbbRGboz5mtk+
gm+lAxiyLaPUuhYkLdjwoJahpI1vziRWICmRxBMMkx3otdfTDekjqa75bt7V5lbXo6Ji2ga3Utu0
KT5tHNAZiSjDMMYXygyVlM5vEc/p3WDjKUt31P/Us+s6lk3Ft9g4BqDONycJreYxjyqrq1daj6gM
DSwe1XYjKevl5dgLfY+CvnwaRKLh2QitIgkc1GbpSVRaZsGKs7Qt0b9jzfMb23MYgDVGPtjYp01n
EObW0yciC76Xif+SyvwdGctP1cYfpDKnb23ZReWHpuHyG9+bgLr3hT4bu1ADHw3uoEXs9b0JqDtf
cCAhfjSspQsHK+QfTUBFd7+wRUZiSAtFc1wkf//sAhrqF1jJi6LFQlP5V5HIuvV5T7U0ANEH0rMh
ac/QnU+bZYS/bk1+EMuG7AHtJtzxsoBMLAYXbrBUz7G5XWtms0YYnZ1mqt6tGaScqEb9VOf9PrT7
Xd22JM2pEaCptN/oDfibUhfSr50RcGnsBdLzruKO3rJHh/x5UWuLMV/VIjmZ6Mln0r5nTkk6idmd
92p8OzHovVDaegNBLPE955tbG699rqurZsg2Yd5dNnG2J+DmSZjMJVIE2bgz5XhXdETKQIkkT8lo
7kgZCiIHR2ccergC++HCKKIDkgIziEwSezLckUp7SR7Q4NuR1hPwM+8LKvByIb5VZhpRaYF1iGT7
ZhnzEwrpdQpHbNXGw6ZW+vd6tIcNDiQfU/9LkmYXdsppKVWWnQDiDSwnebJtTwa2AdkxKt6VGf4W
BouHpskvJc1X31NbpqzeqxWfmpYgD+puVOr+KVEteIqdWzP3nOnioXP0keEPqPOBoTGRrZTbIkH+
gWYbNxZiB825dlM79qs2qf2KN5hPc+zBzrCLkRpEl7YIMsPIA2OMDjj7YfzK9qKIhyuz1y8gzPiz
3vmsomeph7oS4fUjks5s5VXjiZcKx+/U4swqQ2zfDWDIEZvT2k11dYMiKNniNbqKkmqdpdkWR824
EvOVGWZnRpOfK55x0jaYM4glv2lkco24ETy2UMoNvhJ/MBXnVRnDS8WxT0bHxetZ88Mu1LyV0U31
VsnMnIgukMRkv8CK4FlZSdIP8f2XuzaHSZqMvmZU8rJojBuF7KubtIFzWYQCIxJxUVtdzncg9g5m
Wt7UzQwojjYBVGbVt0ZDe1dwiSC/sIddTwvfb40pvIuJwgoKg3kLIhZjr0/DiUySeZ2NhLfkWQ0/
HJOPn1hjHaSsqLbdXjZN+F5rxpktq/siLZrguFsdrfQiBm5zCvxpo/eOs/GmdtooNBb8pPbO4mba
TdAfAqtzTiLIPUz/5PnkqFSLVa9uwLQoV8XcX5u8sDd15igrrYThWNbRQ0pHgY4FYqw05gWF//40
lRivM++rqmRnThaRAUNZyiOoj+dmke+z2ZLBJJPHQWppEDZ1v1aN6g4TDE+jDkmxGjBMUWCuKSxf
jATkNILTVQJVHLyauvOSs8yEvxDG5rDvaPj4ucRmmJuDpq/MsTwoSY2Tv7WnLQ2+HCeHB4JzBDMd
MW4dNEi6RdzgcegUKwCfdUCN9pXXYR90Q77La7QVQxQFQLP4tWR89Yr0tO/YoUahBS0AZKjeEFQ2
1itFGetlxvjCnBMNQ0x4kMyKII+Z0GN835HJ1QSpBECO5SvKLrCi1VhHYjRuV0WobDwPOFc9cisk
r2I47SXjfCNuLiMTqGWG7W9lmk1xKvspR5yTOOLG0PtqB0KmPmUE2OLVr/J1M4PJ1VUR7fGI7Imd
6p8yuxo2ExvGh8FrbpiNLFZMEn9GWa/MQljnVedZ/jRaBTMpCiJZSDsYciPZm8qIyQ0N2AjaC9+3
V0ANKi8olc/SWZzUGnYds4X922vFmhuhuhw85TBV/aHNvG+z098myXCXkY3TgBkIQC2+xXbvreNc
JY5IhBfCrnxz1k/Mfjq0JZZ022I0bkOMLyfX4EClsmu7JffNGoZtWxr5mY4NEC0YXIEF11dCWFX6
y8iV50mZshZQc+7kgERBMAOWlnuCkU8PKo9afPbUUwSSD7Xd6Su97tW3xMX95LqsX5XuJi84w/IT
tQChoIFBA2U7nqrQlLcyx9jTOsUQJDCCSXlyNlNf3GC4e4RyUE7GrhgU9sPJ4pUxs3XXo76Y02y6
DbP9XC6tGrio3d1k6+2ZIvSTggyoWRYn0TS0wAkNjPqwEqCwWOawkbEOTjOE4DFoc/Wqpiyf0HnT
s9SOLhS22AivOnQ6EF/XVdaNGxV+95A/6ynae7SFTPLT6TybTPu5l9W3WHTtlqLN8M3O2iEU2kUl
XdEOQ1BYzquqHdgE2ieDACmpxeR+xXezBbGIHfMJ/Ir9YgrIrQZCtoJdy6Z3SJ7a2+QQiVKL7EBp
G+51Gy7IKGawmbCi075YFyrvmFqexZ37tYEvNSyuw3T4pmq1PwuAWhYwxxAAZiXUt6bNvmrENa2R
g1sbytUC6meWb4A2wK2NCvyc2Nc2Uwdpr8Bb3LZgIGsIM7so8uKN0cje7+Rwbfbq4xjDyHYWiEPZ
PKeq0vmFxgIwGKm9gbGUnnkeb6B+Hh5jJwSz4LSatq1bgDlA4rnRoUBspgZPf6JgWipam61AocwP
4zzfu7ZEJbUQ0a0KpRRRASOjX6vajVbZ+1ExJidQZpOXOBH9Bu0H+XSQV0BNIvNd1SEJu5Edyxc1
MvL9PA3pTolMeR+b+nRnoT94nABEXalEupH34oAuvbDEZrKsmmyH0WfpvTEU8z4v0vY2UXvIG859
QVG+L9lib6IO7pQYMkIQiE3dKKnTYUVGj9kO4ZPXOu7KqZDMCQQ6AcOcTeuVJyMiOXp7b0NrG6f0
kxD7KIiFQPg8JwkMhcKx9rmmqDe16O71yeZd5lyHjtx2Q2/cm6IEcdwoZzQeCzjXdXEyaF3hG7XW
B1XL2zJLq25vuOoGdtlqxGwaluKiK5KTyFP3cqRBnC/QUKA+VlHv4tAKGqcNnGr2U6c8zQGWJYgu
yB67c+LFMAr0Vc/QAQB5GIgHnEKNXNI+NnxwLbsp1W5zz0SsmA90htlCV+E4QDbVtyBdeB5tAR4B
uA3YdrVGoZqAkZrKU1WCShQR2hIeBi+8cCN5I3TjaUIT7E0j79YGfyqMftP82majb8BaBxmuBB4a
MDtBxechV5BeBr1UAywlec8zFsvgX9uNj6f7TW+zbamfFqobLG35ScKuT8XOtC5FEb9menWYW3sx
w9MFGqmXBA+CkweOIrZ5KHchPJOSoA4olD5l10ba9glaG3cLkouvvGCWGU/wzkNzvk4LPMUlkUUp
orWtGOev5UJmTqCuoviVclfL4c7V0NuZ01GrZl/IgvO21Bfh2AdN5X3WTvN73w9nMZi1jUX6XVi0
dCcFriD9gpuaki8ufVotK7v2NkNpr4Ea7fo2PGPf+NK016jRbioTJEUbBpVxU5bZY1+J+6LUtlXn
bnqv2c9KdpoLBfuMel5beTAqSROUWAmDcWCTjeR1M7a1gfxvei9T98HKeFWxNqR2/Vg6zZuphgdr
QMETlqdtnG0HXW6V2NwSTAwwqNqm1vCtR54c28NJb/aPc73zVLEta0E1j/Ik906N9BzX/BNgtNNW
nBLALuz5qhy9g8xQ9pJ4C4p51eCRX4IA6hBSDtmcw6ocm0NjUttMQp7JNH4mQRZgElhBepLUTFXx
otf6jkZQUKVn3QxdQRW1FXhuynkV/JlJtd+LlBubato8nZDTdrN3VtflRWk0V71ibVg/zmzIa07q
XlpQY+fm2mgxOqo5XCg9u0CmSKJlrZ+pJDB3DezZQeFlUqvwtVlw9t70CKON5IPsPo6zM5NC1Wq1
A9lud7EZfa0Kk3GniIHsaOAMNV5asbwk+/ExBmwW9CXobhTeu0kaF8702htR4II6nUf40wWNmmb0
9rLw7rr/S915LcfNZOn2iXICSPjbQqEsi95JNwiKkuC9x9OfBXX3NFniiKO+OhPxd4SiZUAAicxt
vr0+k+ClarvDVGMUIbV622niBrX6Q1U+WyPkA9N5ZSWBVmqTW0lFa9WbyABJRgJvCIdvSA2hyZTJ
Rqa6fsqnUtvmZbYDjn4JB+J6MAGLNlRVgAdTyeoGYEXWD3NxOai76TESwNwrphVsjrFgWZa982Uk
Voo5ypRcXKBicOfxQbPMbSlgZhlOBDBR729z0HsT0PhqVN1AdseEMzAUo73Se46ADhsAn5oVPntf
+v7KSctLzCxPmrDvnI5aWq096367Utn2ODPq2u1k+dDN3xLzJTbEj1kD4mxcK6ZnVgH60CS8mSDC
NXN3KuDm3KBs+z5iS1MoxiMkK4NJuQkmduuCYHNDX1wagIMZ6z9QgfKwVP7pqMXNGPReUT7L2PpB
jWiXAdUIImW8DFRjFQ7+VUmJCl2cBmnzQLY2r2Qbhesk5n+jv4nUbq9Cy0Z79z2visTF1XgvCk26
Q2pJVwzNKS3FNpKzF1ThDgTn14QGVl2abjLF2A8ojNvbGJYs5IKXNBv2YggujZqQdBZsNhppOt4d
gwoUBJ4W6k1PKIjMk6FH2xqWPwWj/6X0a16Tcktz1vYsld08ssCXW+2g7dXBBl9h4cee2vd+GX4p
MwCaTd9dBKq8LKtqsY3NFhzIcCgz08fhxnjUF4uMLsG9FHjtt7bU7wqhFVtM119CSSyp2UW1JTJ9
6HvmxaVf7UUGGgx9+nPvV1/gDqeEPyg0G4brXGuIX7MFpVhTCD4AxbU24HyB2Nvmt2AobpUmx5YT
r+Q6ZtqFmiOIpqJBUd6dsCy4xN6PwnNMPZDBdL4oWIeeT+cK6qHTrOgBfBGYSK9Fo2c7yw6Hbawb
JjPZ47xV7Cnd4DMHq6DMMB1xMCNDk5AfUpBlPPLIf1LV4D6sUMKSH4/Lv9ZdJezEAQeY2Mk63PBy
oD0LVHoKAOKVDcETHW13TH0ieGhYN+jQ3XGQtznewaHpeH7UlKvUGDynqH5olnqd1vPGTwvVnZgJ
WmClSbmpBz8/WZEkmahibW3ZFErHfmo3kCQc18Q0/C7C7dTjkQIkHfeTzMghA6KVsRivWx95b2D2
/kUEzzNbaaWQR73L8w2Yj4oq/ZC7kVWqIA9iIqWqSr/i45ztTRGBbhpfAUy5thJvJp21kVjPhbAv
BmxIMaQ6mEb20+as1absawh+cFdMBZZAVTzAtJH91ywaHjHH3gsdfrYdAFVrONpQODM2r13InmU+
5vJIaArsg71qXUP6gJqzKoV+YRrscJhF3XdqqTgeAEfW+CDCPUdLJhjQCFSfw8+QhMKFvWFaPXpR
01H1xqRPtw659TZoqcHQAhjoPJWhv4/iFBULvsipW9voghS+PnYP/xgH2Ps2mraqq9l0adNgTWvJ
R/gz31COr9VRPfZWfqmzEu0mfAlYarkl7iO7sfD7SDw/hm1Q55swr4MVJrmewWwRchyc2VuO5TjD
oRa4Ru0afodsB2E7FvGmOhxpZAXMDUybUhXjukOs7xZGfkTAcYnpupvJ/FAP2DfhExzp/cGJtF2f
hUdIekg4H8bGvu5xpEZasulslKt1B3OPVkWHU0vUN19xW3KbNPtWJ8NllYbHdPoSWB18zulG03Ga
n5JnkZcXJRR+g6DNLAxslqODYSs3dgHpGy5uU4twnYvhAvXWtYZ8umy666B/glJ7G5cg8nTIGYZd
PlNV0PcWIfHSxWg4YhmbYWJICzZp0KqbNJ6iCxESnvrVZefLVTan08kf+6tUOjd8lkwsN/fIItDi
ih86cd+sdU9DWEGXa4pjlEe3ySidy54+2GPV1YrXYTBCwXth5GhrjWm9FMNfxRfsu4V6IWLE8z7n
FN4QzjFu4oceUYALFXg8NGF042tl6BlKxahaXl22vWQYqpvv5hTp7dBhLzOKpzZXr4LRt1xZSKJL
ZrBciI3PQQJ7ciXVW+E0NRFRiqV8hdXT4pWeloTvnbNJAAGjt8bBPAh/Nkld7H1lcE6I7ydKObHW
beLE3tVRcm1KCooIzEH6bhrcxfRgfpAOO2efZNPRn609DIgThSEkwVlocjDAhyBLjKOtVAhycH7D
/ckAW4yxOAmibt2hlr6Lo/S5B776H2h1T9FrXTTFz/a9MPeX2Pbfqt3/c4peE7Xt/6zoPb2k7cu7
Yv7y5/9RzF+wBZZJM59pdEXiMIt44h/FfH4HpQ3FfLnIoZAHot74p6JXM0EkoOlFBiyp56M9+O9a
vmb8l60wowqx3pDoXf9u3JVLvRM58O8vomJEDoxgWzQVzhW9yhBkgrHoFo0MHi625clBX3cGyDGz
u8mxVYuml1bTrtX0ZQ6v7e6hK7YtiCFzCm+ULt5qbG9jfEEA6TXN3YDhRNHsauVR0yWVL2UVZSox
C3ieOF1jjGGrN0vV2DSe5/JkYuOxXHoo7+W4bVUm1o6ifC1C8CyeOu2CB3O8UdKtVd9TGMx6yw3H
fN+CcdVKugUdqgt/XRS7uUq3Zrk1fRghYX0o+L+sVFmb0d7G8rxGsq6ga2VoOc0WwxG09c11GSSr
VmczuTYZmYiq+q6nKZaUP+fBwNfveSqR9GXVN5zdrlpl2jNwtdKThaqI9Yt2SpRsEy1JcwaD6Jtl
gHPGh96iSiHQVZkgz2GMFoPj1VTDlORVluVFYdwpPskutixa8WjY+ND7w8aYZioVQ7HL/Eenx8mj
DDZZER4J9DyLHZIDhlCw5yG2m0Htqe6CqhLROmFkGN8CDqCf45DhWbEqrZspYvZ230Mf14svHYOj
VFoN6r8K58tUX2YRdj1OQNxDNOu/Zuy06FEMuUuVH+r8as/3eLip2DK0teapOAmG0zeDEZA2iK7R
+9x3dugl1g6SulcjAVEazGysZyWa95OoUE8QVuqC/kN78vuGxAXrgtBbAEjgsh3sqII52faERtAS
VhH2T7LBzE7Dwi3UtlNPE8LsvLrsPWssLzXCNfRxKn6CSjp4YUj0JaSr4loRVi95ihMFQesQ4aV+
HMDNR8s87NxwwMUUSKJjqUh3Lu406l7x92U2AwWTm1vDWm/3o82AZ/2VWUNGUcBVAlACOO4KXGuG
QNuODevbSL3cClwTrVzOP6UFzR4iqCiYVqZBoA8WnfP+aAUa5QR9mfLbzvZV2ZLGW16AVwWVkENg
Pvb9l3KZc0pPaeNzo/wMfAnLFQPjq9otBy5eLfmXZFJ5TKxUbR9Hr9YIrKGemCymiMfXZpcanel5
TW68Qta2muCHG7rYkIJvMKjY5cQUmUMVLwjcWR3XET55ORZTSQRkijGiMZ8gCgeAWqcNSdXKHMY1
QAu4mtcmCZJQLnr1rkzGq8xfv9kJPxDk/9KN/1tF9c8NBgCjXIb0daT978VwmoWoPWxR/cj0ZzSs
rSZ7SAbeJUMmy/CavA6IrRyB5UltX+hVvJ+Iw9Se0uk80vMYtkXqb3Dm25C3bpgzWQX6NVKhjcnQ
MKRxt1S/5ePtTGhgr9sfoYzdiL9DFVMlqwaJslaKzUDfqya9lz3mnLdzRQGSNgS4qclWVzppq0U5
KVqhqgCm9ggbymNCyTX70KU1taJ1gLbC1L9D70ZbIxjWOVYwitNmH2PihuSAFLhPtmK4T/khcspA
tmGuTPOqCW8zXNpwH/jzQ/0lyP3TQz1TGHbWlCWYDGL5mD6Q+10TgK2hehHik4LnX6dSdXPl2WR8
lyrUVHtTlX3yXn9ROc5/BHTfJrgV/VfX+f17zXsh7KEhwoeQ72km8v2QwGgdNNdIPmLz20xxqHHn
0PKM2sPsyZC3urnPqe5b+9H3kuKKrUKRj0p0wVcvpv1oHAMbMhrTiQyCmrtSWYx1PlGtv+9c/1qN
DhwJ1uLyk9vn2lx1YdOrDqz72vnGMPy6U0zC+YspmT95PovI9+zxcCE6+IsQFqHt+RsKurSjlEsP
kyHwdG2n4BBde9xGNiqrz65l/XZbKkECzFJHMuxjoAJ4/zIGWxmF9GmCVuLCzk3GoNU9+f4OHNau
N3usUuc1WGVsG7XnoUw5f7WtauyTwjMyBQX/KV1Gq3OwtdQTIF3SBk3STcDU9ZRmT0og1gHnfChM
zs5shyvIXRzAUdQe8YNiD26/ixpDsJK0OK32QDpdZdnNGWsvAyDar6oebVtjup5xTbCHE/Ksw3il
KzeV3XmapOow3dShCsaIMpz5czIAN2iOCzNnJSib2DFOOAjalNlxIWt/7TNtXyjjxZi2K522NHIZ
DyOjnVz8bG322Gpf1sFahGJHIy+ef2biOkiaQx1uScpcVgVuTOO67S/VnnwABjMujRE94ogD0WaO
vfXvFZRNJOJGizvVTaFN7OrlhgLQSrVwP+ExWF/6oN4M5ZMwHpdj2KqTrTE9hQjLNeghPhaIQBvQ
+N2V1uRGEfVI5TSM2GJM31XlAiDx2pyXqtb9FFOkS79PNq2tzDNj47AUoBPnp61+t3gEGraIdI+H
/IVqphtaV5Z6G2dXfbvrlH3S3vacHCYVpUo8BUm/VujfcAJkxVOLj1NlwwNVo3UH3KKRF4O6hqtI
yaJZYOirlKR1CKftrE1rMyxRNFhQG5k6tA8Jiu2mGNk9p5UwB1dvLiodMYUJRw+nv2rW9syn39tp
uw0Dm/MzMtZ6P6xTS9+NegQHNkZrtpu4eY1KjMPRNnfQk+NXWfHdp+qRVLhQNRfbDpzPghSGqa9u
KWfGYbXG/gAnOQANkv2es68jPQ4u0sBZM6fs6cRmXC7HSoFp2H3c+4y8PybWfBjMg2y2OcyGkIFp
EOq++Yg9BnjWameZ120HzG62dsuRquFxkY0QmQlkBO5eisjdFAGXY14a0Xe/829Gkndc7ZACbll6
GyXZZPLZVskhDf4aWToivG1g2G5vHHub4HHCUC929gZNjAGiRkJjLpyphfqUhZrbWRp3qfbQG/2J
ws+KqfiDWm794AGn51WFM0MDcxF5WWyn64SUM/PpFmhbW1yHwOvU7qbqXvGPIfqikgq/XFcO/URI
gHB4sDaD3RwaSA1Iltcy+9kNJvGI6dkFFSWEOCkAFBUQiCx/FsrObG9LWhNUjABarHyadYOOaUkC
byR4jnocsZR4nTpiVRRyHzrXhH+D/WPGQBXKpwvKxMLCUKqPFU7Rhro25p1GxJVpi2+Zw0Et7o3o
qRvvFU3ZC5u3M4R3CUiGmcFaNaexKK98RXgWlsRd80qhc9voz0On4+MZrqdhOIR+cLeElEPceJ2T
U2WmuR72wHRe8+apTModhi5iSq5ABW3a7osShQ/6mKznRnGp6jJotaIKK/xT43iB/dgzhTsjIYkC
UAWEmsaEWBnVAko8qhQE3RMB6dQqq4JenpaZ7oBTTBBfpwnfy8hamW5nwlG7g/J4gohOJffJp5LI
pK0LYdJt9dnToTfn9Fwn+Vwoh0Z4JfiFqe/WYbHPMcL0sSrV5DVTQ2G31nVPhuAfwkPQsMcWyePS
vx9g/diR4S2pRKemV5YVUKOeNhrWxxXGpEbeetpEkb7T11mYrgUIuTGFjO9TKldtKBHjLkY9kZp7
rSZuoYFkmnzG9degnjZOVu15W6txeOziBzX/mRMrMYGDP1K6dhR972PgFsWPDT6sc6Gu47t0/G6Q
9lRFtxuzkkvfCmFu22lGdQIvD0mWEtY3ormtknnvI1FdhFBmrbsmFnfzsKaNhQd4u5I5rBNt9Oz8
jqOhYSKOvue9Mhyh2mxnVFn2sRIvjBX/+lHaAu91cZ0M6ZquIsKlyTNrftICW16D6RjjdaBZZqt8
tkq9RkO+gn8/jaUnuVxl0Drv6LYS1QYqM36cQ5jxYB+UeoGBMbf1ZEx32aJ5bFL4wcUhtr+rLUQF
+9D5SwuG0iDihNBA3eJa3+z50Du7QTdoiJ90KY9++5AoCBjSVV9vk35HR3voODbbC7TTpGD53tCv
hLEdJdX1G0yMon4XKNsSi8n2QhvvJqRE/m6p6tvqhUXXXrYZki5n11Q4WQBeGJ99ci9iH4dWT5NI
9gJ8PYxVbG4HENP5Y7lcBxFTVsdfBRYMvVF9ZTrQ9bvcjR+rYiF1zmwvcgNmrsZhN5pIJFi0uJ3g
tywZZ1DcbrxKjGk9MLO/kC2m0rqEDcqgfLWZQUbUffHVjnZUqtaIZo7tgPUjTsfksIkXKOO9WuwL
87JPvvTWV1UiDgBPpKs/kaSspnlTxsV6CjVcKVin8yakpYTPArEg405fx752EyrZOe4zvhtGe63D
td33MEJadTVN0ozWj7GacFHPE3aikun8G8pr63iOXFO11iN9dMlSHdH4zKSuJSX8fj2qHDK0uW2G
GiqYtFYfrEP1AOGIlt82aymOqg+Ul29kYXijDVfZTLZJ3W9Gm7afI54qtvqh6DcT6VVY3o3NRYf8
xnKYiPfLCzW9aziVW+gq9hB6DsXuwYEOTZ2kevDHH0JMl/BHKGeDsJALsDb5qVBgrFr4KeE+dzyq
EryYL2Lp3TkOYls+PLrVi0jOwfHGH9mIk25t+KTz94Ak3CwzKC90XqORr7CsgdjS2TPACPWUtcmP
Qkbx9XxlKq1L33Tb5fiKUmycKCjbc3KYaz7rdsDI1PfiUXimshK5XNsO7NnczXg+Cp5LCywEE0EM
XCOXNhFf9eI4m58kdFsTAQtw9nXaGyvRc54jvCzQneXKDuO2Q6tQuV7GKEJsn1MiueLY5xy+DA0m
OsHJ4E7QyDO6YIJvOaSu0iJ3G7N1I9NdmPuIHa9H51CaEE60hA4C96LRkJ+3gS5Au2csfWOb1Xix
F5h4Z/OFRsYv/PhHr8B9onWVLBA/rUTilEI2QZ+/RClacxVHdBVLZR3pO3XKNlOD3iFl9SjlCVEE
uhqdpB2Tme4R6pbb4ViMBh+n5lUvcFyNx8s0IexMslPZXmVgxLqspnVA1jrmLzKmRl0He1knPt4s
Ldp9Aonue8OW2ZvpoevVfWAGGxulECGiO1bX8xR5DUPVsTnvHQLRcGHH40ZlZt81K9z0bPsVRvZt
/bUZx40caUfxHovUAFzJ6YAGI5FEnzwj20CCIDZsxq1y1BQMleg6ByLCdAgU6F3X6vCwOP7yZ1az
7rvqpGx1lDBMM6wTQcc/CNep/7VZFKoi2+kTqTKl8qF4rOW8Qb3oYdAy5w8kBbJsNmDvN3o6s4dt
6vIlSK1t3p+yWTwDQjt0unqs4ufAfs5wMxFDvx2mk0bnFIP59ApX88tBa3Bpq+hbDluKcIaeHnpC
p4x6/a98+K+E5JQA+e+PZef/XXF6+6NYgIbN+T/1Djzx/wlpQift/J/r0hfRtzPSxPLn/ykyNwD0
YiPpqAs80OKX/6pLO1hNqgqERkWa/JZcvCn+VZfW/oumOnxeqtOKpkpqOf8ETaho1gE32raxECKW
3/0bzsR5OosCVaUmrUE90BGYm2fpbDNpuBPWODaNPf1Wp21GjBxyEV0zElHfWbU5fjJm/X6ukFqA
gsfMQo3gFjSYbmdFKjDkBsPcIfKrMaVErLL/NFJ863O8Y9+8gQ/qYefieQvGgqI7BiB35rnhAFtn
Q5v4laSx3QLYm8tJBiqhOZo95Q6jHkGzFHVWn+ekeZLRIo9OrRLjgWhnVHAZiMlqkw4lhfqwTSLM
NdQ42EGz13BKx9Tpu9boiy0S40k7vD8U64JplPLSElQLfRQBZGWFkbBLgFfbpPaIXYfozFS7cMaI
vD0E3ofZmFp2nFYiU4vXUa1z1AXFYAVb05pN3giAtqLa5VGD9I2pxCZd8/VjT5Rin925OARl+iUK
tKy5LlCfQJUV5ZSc4jIYX7syao51NJfWSxaPhX6y58C6DozIP5XI919TRL8RxVgV0JQhG3yF2f+c
WUfkEAdNyxGwkLqu0ljxTwWVLipvEWZiMNcA8HAOmT6VeQZ2VHq+FyRhteaKRkuJQylchAjMRlID
xqUU5zUIejX9kouwpdQwCOytj+PUQQQccW2RBWUGdt2jHVYjRnjGWCwVET1RZ9yYAmk2RE5KjJxL
82YV7s8I0ilL4nLVRsD343XVlcWAO2o8VCcjEHl+b1MiGFDHFYbB5GJcKb3yaA1jQgG9pOpIKGpF
vkZYAGp9mBnLVIyC7oI5kplCWvNhi2l0AKvB0bxEaepZP8SZCEvrqm0rM2tuIpFVVrouGQDB/Fqh
uorcPdP1CbuOIjSs+dpqKzVPqAzHmpVdzZ3VKbd+k1fZUxA7FM69qQwlCrwZtclLCpAPFZ/TYpV1
ww2AgwFc2HRGzlyY3gDmMMqwSBnXUHAZpLCqGlN1yzhSk11nkdCv/NYQzaZRox7tmD7XT1UwsYiq
vuE8LmuJezrvEQ9FLeocglsIiti30q0lh2vNONv1ST3Z7ojqFNyjldWvi1fM7LVMpvbbWSm14LGr
swLxO/+agrxlQvQdXAmgcOhvQU7nKHbxZ1kDTiG5qywUFzTRHQvPsnzAEkYHouRsfceIdtrQzBmF
k6BnBiBD1mwlPeILBkl4YDmKUO37oBpDeRgaLBovVTO1tYu0H6v0CFMv1BAlKBOlaEWfQ7qrWts0
O7+qlj+ajoTEkq9CXpoiwcYD1B5jVZ5uG0CrEA2TTMTosQsQMpZZ/lCKVE92iISn4NgwuThQtVHr
b03XGcwgGtG4j9DRKIdSoLhd9CEoyedDjZC9JVLE92CJlnA+7fqNP7bCzAgdRwMCVtJnPZ7uthVg
BhSW6rZpFFLJlpFXGP7hREY9NSaBq4k5xNqPDNrYoQwNJHylwPmH6ZKGAkjfKe5Qx0ZOJw8jpU3Q
5oyv4M3tgM8SbcKIrFM6za5E5HmfqIEMTj4fsr01KtmpdwEUcqXxBHYQ8WNR+KO509qxZORH03Oj
ir+MucAtEdcy5Ngn0859fAHGWWDt2qDdAiCEPSDF4YiyrRZDbL1YDInCPdNRabVFDRN+z8GxzIDK
oKWucGKkckb/IVgUYkgBRqag7yI1xc3TMEuCeZBV1TGZR5thPTp/vddnndEzTZkjekzUqBvvWJUD
RM3QCPUHOlDoH1dqmwZ04fURinz+BfI0aqhtXTp6PKMRphx864fq0goQ9jgVX8McEaP8oqI3dliX
A0PlWhOsszLKsTPXVUWi0cQT2O6G70EFRa+ipqT7zJR/6wEKRhoGrFNPavF9lCFkroe/j57+d6HR
/7m+PbirP8RHp5fvL8FL8/pSv2veL3/pH0GSofwXUB1pwpJSAIcT8fwrSNKJhGza7zA0pKpwihMx
/DNIWlwM+LOEQ+C2FM6LJej6F49LGkCujaXZD6weUJX8qzhpiYP+3WQgRiJKg5nPT2hLYhiHC70F
Tdil3zFOHtI3D9NxP9t8Gzpf5CfthSUgeXuVBYCAXTk/tCmBa5xT9YliFJWWaE6dszqGSvXQd/1T
Z4wYx6blqtY5xN68hQ9ipPPb4lILBVzneaNyUH91O97wM0aAJD7eq5XbYhRxxd7kbx1rEKu/vIpU
EVCwSUmDt8vQ5PuHFydBNkwYbS5nGCNkSiO3eqPpn0SWyyt49/AkFDdN0fBdxO4C5PnZVcCMpkRR
DefmqLsQ9EEm4BCuRxcoxO7HOH7t8G/95Nbex89gp5CN6JKVS2uOaFY/i5+nOQjaoRGNqxPxoIk0
241VTsIzhJwuiAvLT1bI+/B5uR625TpXAqJB8L98DG/XoYWfpm+bVYtjkvVs+QVM2nJC6xxgPfe3
Lw2LBeZObR3tjKlYZ3fm44sq4xiD0xzD2sM06wkl7S79D64iaaNxVDi47Z4zg/pkiM3I7lo3rEKG
p+IJtx8WYwVu88+389untbB4+IZh/pFNyfOVHutOH8whtqlpStiGgDrZOj1KO5tNf1OKQv5s2jbb
/fmiH7wtUh1cWQgG2YzOkx3F8s25oD3ptlLPPVMnxEcwLzZ5VX5G5llex9vVTyrIB2bDCJOEA7+D
pUDsd0OlaW7M6DmlBlvb+8Smf7fcWXzsUKx1hR1QUX5NPr9dfuhSlQAj0QRlLKaCeMhhUcf4wlMG
D+2Trensy1ou9QvLSHdGW1RdZ8mbQRugHEc6qEo3HUH5GrwvxzrApi/2VRKmn7yqjy4HqwmEEC/M
gsDz/sOqGuBYFa0AV5qm0dBGz3OwUiGBZ49DKsIZHePXT57m2TvjFiXeDEtGbEsdS47lZ3qz+2q5
GTekMQmCa1PsS925Syqj+esbkzxAixIE+TbUurPNN1SDqgEsykVgwO8DJdP3hLCxF/oVKt1Bqz/5
0D66qWVjMi32qIUF9v6mdHvZ7jMQ3HzuUPqtkmkgJ/iMGfT76+IkXi6Cg5HGoieQePvoILdHSC9s
atNJAQobH7R1UcvJLVqkEOg0VO/PX/IHd8UJxlLkfWGvc35Xli46rOVY+LOfIcm19cTDCmz8ZM3/
fhVeEeEF/y1xgH327JwJIIsxmYzLluja2r5ZpmSbYvPneznblVh2rDVCDVJb/EKs87JIazpNZMOv
cW2YSCvJLz2wKjFZmOZ/ckMfXcpAkweZEcQTta73r6mVUITmwUrdcabhG3b6eNeoqKeAXMQvf39X
PLkFurAIOs8/4G5Gc11C0HZ9M7gH8jQe+wjhYjkN3V+vBeZkFtcUThPW3nmU5itAsrsgBKJjBIgm
erOD/xsV1n9wQ+zqiCSIcf/h3vV2iYdaYQ0tunHXxJTzNAtlVi8l1qTBpYKA+fDnp/fByiN44pjn
oEc/+4tD8WYrGuK8gg/D6JbCpMWKr6s/gYKy/4Eh+R+poB9cxTZBfUHVAPZFGP1+OWSMwxkTnyiJ
bVl7cTN/QTZmfbK8P7wIaM5Fsquh+j3b8KJejWnjcxEBJsYj8dOvAigMn5DnPljZNsyy/76KfH8r
ElVrlGc1Btf+EO6wM9egV1edl8rBuvvzu/n9Ujrhg8TibfFFJip7fyljEONU9VriGgNHL0MxRrL0
a+InRCXikzf0wbVMlQ0O0JNJurV4Br1ddA4eVXLQlYQGcKwfE8vKL1rKmS9kEfone8Pv7wl3ueVs
QhhN0PILCvd2yflSMKnCpQr2VaRr+L9D7Gk+ucrvBwUIWo19G44KOdwvcd2bq+SxNaR2bjHoFZRB
f5J4MTwz0GO3CEkCjQltCW7qkxX4+zVJP0xyRYPAj9zx7IUhHcnkUASM0kOvpNdI81wkhoGMkYKn
rlE4+vMCWdyh3gZ/7OjGshOppuVApNHl2QUL3o4aYsXhBp3jN66lYUG6NZ0S8EvrTPajYPoiwYtL
driN9W0zeRMUti9UfpvnVrVxP/XjLpBoa6WPJ7SDp43eORk0C5gp6VannCw2nS7M46xrwdc///S/
LznU8ITJS9KLZ905draOm4ARDY6jYc5oQaczFUHSgdn/hvcqA6h/fzWT7BpwD9sdj+z9Am/qtBzr
kjhviK122mSJIR9A+rY1w0jAvD652gcrAaM4BWMHzNDo9JydfxIEZwThP+Wt4w086iGoDihnCZJq
DWDLKtTGz3by5Z98kwgsa0EFWYQJIFEYa157f4PA7OdQJFA5G4dJ7c78Mc1K5iZKuI4qdKu6Ptz9
+Yl+dI98vbRJCFgUsrj3F+wUnXmyiuOQeTwk6YH2RJPjVKURZkgpA6p/vtoHq4WHSY1ocbID+rns
Km++Zy3tNUvUsMYDspRoJdqmvBc4r+9jTKw/kbB+dK3lOKSu/qtJdnYtu0QANi0cAcNuRo9BP3Gk
mQ/ZIKM+/ufb+uCtIc9ecmD5y1XxbN/NsUs3bZoEzOWV5bqqEutB0goBA2GrHskjqhDGnT45w35/
czb1NJOSCR/g8u29f5aFDXwnirBfHsymOVGZ9z1DGdS9E8Uovmlnbv72Jhd0NkH7khLr9vm+KKRg
1AKuHOk3nrs27nZYx0R1d5GGg4LzZjJeC8lk6J+v+vtbpOuKI6hBg5BfnEPdG33SCwsoAe2nGW5j
xUFWJXAwUEZ9tjjPSlB8e+xfyIN1Qhy6hucPVIsdi/G3EltlmaPwmCc9u66cGkEbwrL8MQWEcpc0
DGrDLuy64pPN5vc1RKGB9apws0t96GyzSSOioaiE/GLVdXsqFtZMpVOzXDHcH18KI43vfQPHtE8u
+9s5vtgFIvHm+wekxs7zfhUlfTVNOcACWgmZw8AHpEOsd+xPvvuPrrIYSi62DODkz7e1uZ/lpFQR
+XlmlGsrQXUGqK/7ZIX+tlYoefEhLE/QgSitnj3Cth3rXjWIHdUa3c8SkK3UqeV1hcP8n1yKasqv
3jTzasvH+WYjw8KvbjMD0IWE/reTJnMkujIxGAtacvvnL+CDZ0eAZXAK6Trbi7H8/ptLZSrTZpFk
sHsshbXKsHvKwUulxV9Wkyni8fRwNViWP9Wu8zBkkEwEwbgkMWqGkgEbP0zRywGPWf/5fn5b6L+u
A4Qa1b+uEWW9v58AJzaa4gh0nEpG5aqx/V64Nn49jEWoYj8WQjabVk7l3690UlkqKRhNoWQwzzbp
RIuN2MxRDtSGUx1qX8QvRqLBAvjz7X34upZZQZI+LDydZZG+eV1BjYOSZQ5IgE0NH0mrZCCewaG8
/GRZ/Cr9vAsVeI54nPAxWTZtkt/uB2+1opt5XzqDATbizzC4Z6wPqzEjRfev7cqI4k0+LFp9u9ta
Tv6Zoe9Ht/rmJ7DO9g4nHRurM1USwk6YvWt3Zv7U6bNx+/dP9O1lzg46s4nGiSYsii5tHE+ZYz9o
EIo/KbR9fC/L9mFhVUL0//61yb6noe8vsdYUJPXGVmBLi0w4yiev7aPVT/GB6ROL5U9d5f11oD/2
SVdJ3Fbiiik6fVRvG6i1VKWI+PRVYVX+hYpP6N9vwEtbbkFeEu1Ra35/2akzCkcpuKw+R5gPhXM8
P6UBFI8/v6qPdmCmZEmMKNIvxubvL4MTqKBiSXznoyJalcWkbyY8pQlc8VCe/vqeFmUWH/JSO18c
pd9fDF8lBikM7kmUQ7uai7BEmgkC7++/aK5DEEkS/2tI6ezZGVqpdnrBhqVhmRajacdz3IBe/Uk8
9/uzI3NnNElhT0RkdZ5JWXhJlFIPelbC1OFjAaSmDy0kkGqRfbJHLYv5/dZBSCVZffQOqSLqZ08u
nUYw26SSbjhk/iYuRLUt6ym7CjED2iV51nxSnzon4zNGRvaORE0lgltKfGd7b2yUxiRFB1MDe6z4
CnCOUbykRGQ1uZVTtzehUSpPudU6hZeUViofrXjqrD0xA2jLv1yjC+GVcoyqUCqhDXL2Omvk/ADm
e8jNViU2kaVkW4Vixk2oWZ9FlCyTsycNX1bBToo92uBc1c+DZh+Vgt/6zFCkBZjtDAah6B1gRLre
POdIb5lxTeyh6qCt6MAhcQu07Hm+qvvQbrc6Rweun5Rh7yvITNFLPP0/7s5jOXIly4JfhLGABrap
FTVZFJswkkVCIxBQAeDrx/O1tdn0Yhazne2zesViJhDi3nPdu7beZFXCMBbYBv+25Kb16NNT9E9o
HgnEto2xp+3chrB98qIPzmjqY1DXrRvg6mwnnbxAqAr/6Y5k8OlX48Jxz906vTeCg4Mz6UASrIJa
8NXEkzOY20xR7nsE84quADrdJOWfSpQE8auUURJggUUmvzxmBYOKqG4cmesEWpjBcnUgCsJbyuyw
cb+kM1cMOc2EluoHwuNWiPgyseySWbGorajAxUDTqrPCh6e2Q28HjNzgOHTdmy7LJYbKJejSYatd
IkSXaiwkQ2tx3Fbgv3Pfr2F2R/kywCTyUZSeQj8q5Tqv3Xn6dqMEeCX5ck22Oq+nMbNXSQc8moT2
UuWvLhB6j/nnbJbBYziqOIY32db+vRpMHO70HBDQ7fmCnXU/Y/LdBo0H5pkJW5LAhILjXO+9eQji
2wIgB+yLbpyaiyy0nu8M8XLrxWJ0rjtLSLzjM6gVFwBPZjOXlKQ1kXGQfPWPduT8k6vBgmc6GPi1
UZoFAOxDfNE3gVfkLVHq2gxoYtEHbDvwq8FbDlsXyNdomOcLE5n89ThURVcoFhgf8nNQMc+umUBk
bSgGptmrhb6SYRMWZeZ5wHDO3/Xs0s2Hgi/T/IO3rZAbqf1aPklZRoxe+U0UQt12Jue9muwsR21a
t8Hn1KYgJVdjk1XgxebeYZqoqLvoSnNvAdAjpRsk4TGQV3d14SBrrRYt+H1MHf+2Tuz8tKoEVyVI
dzMhNoi05EDYhOnWFMhpd4kS1l3HhbRYNZ3Jpmd3aBnvKjuPwJEzj377ozMp3l037UImefi3MeXQ
AEJedFbrXVvU5iJgwzHo6xixvLbWqPtV2GYDUSlpwn7N4H5gr+y2yN6c1inhGBD7vMp45aA3A0XG
AfBNopJt6aHq3YZLEbqbVEzutz1W5JN8lM9ghmmPMfoeA8XnOVT5HRN99rdwuiLbKAbP3D1yiek5
lnXUHkkdmm6bQoqe1oTwlbcuSFAFG2zC2t/VzOL/JOTi8k2UOCH5PS7i/qpDX2520hT9O4IF17tJ
5ogfPC9BAN6GZzZiVMWaFawBZT83hgEwxv9UbE5h43PnatOiKU6RnMW88xByfBvFNWWLYtQFxmIH
/UeIY7x/yTgMD+s2sRgwgjLJKYgCsH7qSMjON2GRwKPQJgVyPAL+IYzYjsC6bhvFWNWOXPAVDlBF
qYCviaPiJm0ws64T2TNwl+sBn0aS5e7zUlhL+rpkQc2Xkef5DC4fhP8u723vhYU/fW3iST6ydjvF
lVoZ5C/gdWqWG1Day8GwZv62wuvf/bFqpzNFg/wdMVpWnWcBc2YlO80oF2dwaW0E7N0fMFL2SzrS
qF7RwWLOw0+c0dpTREcSZyapgo9RjZl4mIA4dq9VgypEtFZ/Zy82xSNjxd5yZh2q78bFH0rQW02s
Dr5sCyzToa2fmn4ssOhUVvQ7zjJWx7kHSLuP88FBTpza4t1KhZ/sG/DS1p5MUPLjGpsxnCHqYnOs
Yg04GJhkY8GzIoS+szOd5xdAcLF98ozwX4NUdFdghue8wcvUc8R5P7U0L/sUZac5EdHZnmfmPpoh
retN52OwICGbMGFCZBq4ETHdNIB6oDoXJoCV2ptCd9V41WZ70bZC6T18SfI5GumwCvsV2ojR3bKW
hGYlQ9gX687KlwcQx635aEUnPiIgIsULYafCPpedFeAX8VKWfJ34breOB7sHQTGAXd2zlozOroq6
htGGWS6BvWEQY/bXnTtVyVtpT8VXM2rnNShVJHeebSEeyN3SZm3I2AOYKBnMqKnHMOj6KK2yq57L
wm1jpnibLNmHJa/rasIrMzCr6zqPrrMID6G49PKzLWPAFtyKKqzbpH3B+Wu/TTctyC25qUHY1XcJ
qNfyNahLAJtFjFnkEiYExl7SvqHGa5qGXbJA4UDOkTZhxIOYt/2aoWXonP2YW2Lfzjzl71Y5oFDN
+3E4kZmdzNFb+PK2cZSR5CSQwxhMHGPwhTQxLeq3pds/c2caq0/UROGPjoOo/WZ6xib6NBIl2GaW
Ql5A0FhzSAAWBz1UTFd49yBLET+wWpGfRUGSTHi6ufCBoOlzgqDDhFtm5SRlK18dHegM3OkgbB72
KJg30Paidn/t84+Phe016VOFstU72goK17LGdOJV2whUF0PLYlEMw3dAiXlKljxTNy3aiuLUoXwu
D0kCU2s9LpEHpAu6rm5fa6vPIY/HjDwzEFYsrj1+9DFd/U+/T7rkMRvhzX67xEh5hTKZ+re6SqIf
T8mRzV7EvX/KiG1kKyLzM7SUYLSyLQg739tLkOYFiQE0HiMCXZwj+g8nIzj5oM4QrR6moLS9Z6+Y
hX3X4lkRr8FQdMnTxCc9XLEpprxrvUXbO9qL6bjPk9mFy+YO5asBIDU/zqNbX6OzpNy/6Lb2yTou
Zm8AluZocRRWtBgoJENIrnUO3ZPfoTB5a0jQMi5sI0QmjB8t51wsJjrgPKF4PsHW0GvwfzaamqIU
46GdRyiXdpTZzV03t4DvTGP4zted1/NirlIx1NZHVRWW2dupxkhvCX7CxUMYFe64V5b2DXHbGjBd
f/UpaSacnd01TV8DTlic6T7BCen8GQMX/3o7qPAy0s7tv5tYjObWS2ZFtSUsPLt7Sh3yI8AnjNPv
eits7HsExXm0F70Xf1q9EN2fUBrYdl7QxHj+psEa/C3bExVRy8pRBqMmDWbQu71JI/HZJLMBW6ES
UOSMk80v/5zb/0/DS/9P47fXGtj/Pp4ENuvTZP8Rvb3+D/+K3sK5wtVHVf5aPKb/f70F/4ub5TrI
LP7J2aDpsUP/6kT8d/SW2SWisFzJIoKPHLaura1/R2/t8L9Il9DS47ZGgvCaOfq3A/j+X5dIhrr+
19AApdD/vNj6JK6IgnE9J2CJc+Off8f/rIhVkm1+cYAhsF2hAmKL1MulcwRg10KqP2kt4N3xOwAv
irx2N5WRf0y5hN5nMfz2OnKqc+e05XPA2MhuKqwWXjsjfXXS2JcutqFKB+T/k6Xj/gNBvz8xnKSO
rNuMusSQvI2+4hE5KlQgjEHKIl5f06B87BcG5q/YQaXGaBMYHnExNX88MFb8S6DZONo7lfz0ZmDo
0KC4YKx0w6At/E0oTauEWYKVVTSwg+fxLDBArQLb+rWc+HVQxS5ZmDRgrz3OTP8wTc7YbuOBaLaC
5tSw467A5KjtEoM7HLtoMxetfNb6ExkwGN7MPwwOxNLEC/j5momAqtjFrrrtuSbu6Ak+s9ztk6be
pNNyaKQ+sPBuYowHcJKL9SCKeDuarlvpNL0DPQhcoVs2qYPVLAtuPKt4kRYgsmrlVWV8Z5fZa0ov
X7sTJNVsqwpvkwTNB283vKQ+YPTVdX5E16XvdCjrjQBScph9JKpVg6V1QOKO4Ag09yTj9RRDRQWX
doC9466yOi0e6xbeogKJJ9zqXMSRtbWGDlK19shFD+Lb7T30R/5f9GCnVFgPTfXsg3z1qx3Fspu4
h7hfGvPZ+gYNCtTFx8hubzUTok2PD+IkZwCTeUdflmYZYyRGHU1vv/FEcUqOxrMT94+1U18aQw3K
HRld57J6v9TzTxvG+cbt6mM8TiPjJBOE1PlQ9IXehLI4mSFdwKhWf7Ns+E48/24JeJY4PFCGZ2Ai
zyyUFbP5xVJD18irj/RnYDJjle/E4u6UN+SHqQRAEPr5ts2nq5SU7gX45Da/y0WCpioZS/Coy8Wp
Q29fG5Mxvyof26DcdRQBy5zji5RZcRBNd8s9CB5Gqb/lYH/XCv7cPB/dYjghkaiBsdERa22OD7Kn
iYVC/X4oip8u8x9wHf46BitfmPTE0W1omK27ix3m3Bfuq34DzbvuspfIY2o/726TRjx5Fn+CgRzo
zrO9cRwOIUzCbUOZHtWiT2lQf3VDtnAtSuDze+2XN45vyESYcZ1ydmBoyRjrn2MFWJIbqW1dESHp
lV7S/016kqfg1lwRPGXtVN9r7gYr16URhQ7APuSJ812krnNKrZbpkCnOqSU2uNus8qQL/5ONa9tW
jN8PXPrmY7ww3Z/dL8kZt+U67LpNnUWr2T5IWFZtbP8NZv/kSI7gA2PHO7Avq3HyE2AvTsTLDzgV
VEBQVce63dOfXlcLDG8mGuep/bCvdUsTwcmqeBdMyQS9K/DbvLrdk5qA21f2KveqlZPxb+eVXxd4
ktHfloyqNa9jFPxNsdhA+xtDZoXh3i2NJvAtKHewOTcfpjfXSF1bKwuyiOQKu+LmlcPuK5U/0P7j
kDI/RsxNzaexXRgkcGGI+N9+jriMeWZWnfxqqs8i7xjLSaQfIq//aT/MYVE/iKDzakg48HjfFXd1
pAmZJ7NT3Gq7UrggqiY8yNmZARD3rizOFDCKANa+kzgbITwHXPmYpvyj+sT9apsquhNxmrWQJ6zx
Abg2hwCi9c1xyhV+IHepRn/d59ybV1GPz2efas99RV4zOSszi6bdg2ILvhORiGzd1jmjgV0+jqzO
+aJ7FypGooF0trkHjb0uNZzrxAVb0FFZrrb9YJX5bmG/8Zk7HaZVo5tExqu6dwG+eW6p7qHHhFvZ
tdE+Lb3kveqwPc8lL/w/gJ80AafqjfWNbJGD85b7c1+8ca8pPzsCeiDn7ojAWjcKt9uzkgwUcQcA
BeEF85NrN8h+vbB/V21Ub651MDcmTpqZ4S9Uy+bQN1N1Z/cjrw5XhtZv1lE8HWqnPQEdjU962c2m
W/dTce59c0NxbxUzg1dhDgkGFtGxO4x5vv2HTSTUvXE71IbxvoCF3RJhthrUMay04B6XEwyQfs3E
HwTd6mak9sAFoX/OsgxQ8SgRJGZbCFDhxYz8BxRLi1cCa2Za3QTpocrCgwFzqxlp3kx5RnomLHaY
LFfa9YASWKbfGjKYJwt2imzN3h1G/yMkcLVyJhghzMn1u4W36Bgkw58gBVpJ92TtZaduaTam0CB7
R15JR6ePAUOrzPDvmMZ9oieAIZFkz3Myp9Vlmid37Qjo+8n0UDJIe/TK8ly1RQ/zcJKwt0AsYJPc
823uB3WFZM3dD0jnX6rw9oogFkQkeFcbm3HXg5vMhGbCcNuW8GQYR902E+/eYsptJNPq3lTzjrLN
bztYF2Z/uE50ENDFbZS+u97cUW8CzNM19z1+QWpKwFCG1Zzle2Yl0dUx7xbFeIanS9Msj9xUgb9z
79+0LbQyQe+rb4o9AdZDKNpfMff3oVuVdzU/+DrVue/sNtqi37yM/nAbttRRoezN/mqAPP0ce9On
NHeyuJLdcyvem8repRn90eXSBtVmqMfNyHGJrTQa/yq//+PloLAapkmO/WSnW6viAJ9O7tWDhelv
1i99OJ2WdFxuJfCCAIL5JXDnHfeY+95PrsUqLk3WxAiqzyDF6OXPS/qJeXVbZcNuXMyRY7/NpA/g
0KY5ySl/Rwe9npmetlTN9qKH+Gj3+TlSEN9DPoEmzB47v2Y9ZvyZdXkCftZF0HmyJojPIOt/QxfD
k2d9la06RIoHqbG3ZmIQlzY2AyM0ZTUPwDAPwEay+U/j6N2skk0i7EMSVu+JbG8alR605AUBSjxb
9U8OJMlU1ZbMBshRfmqmilcXElmAyKSX9V1R4nlpRRLtIh8eqgte0NWgtoBpmjT+6otw42X3nbyk
tKFBs68AJbHUsxjHzx0FXPDpnG9emDDcSgHPx7zCzDhQUyz/DI1gF7yLFxHDTGGkQUIvd6zVBMqf
mXwKQ8Gr0J9jZX3HRcrWf+GGK36ySp2dwgESJpmWZhhcxvshs16wKMptkofOvi6i6k9j4lfbiPKJ
d5JaT8gup0g/Kl/A/wp+g9zdip4jjY4Nq++VwuM607pO20fgnnqmAJQqzC6vFqlgcNn2NppNvfeV
JzlD15ukhXUGiowTn1x11m2VA+2OP4Jk6xTnLnuoQCvlo5/gYkNKoLIluTeNevWj7HbIRYFOy9vz
qIWrJHUECdrhPPZsGUJ90sE6Y8a4jQsa+TprYCvl7aFgxG9ZJ6SYgEexgm3LtttV5IffTDbW7LQf
TckAcqLtZBuDdxrCPbWCbD2KW6+n0BnSkjggIJcvuZEHOGiM4r4tVfBQ2gwaWcp7j/XXyFD64KSH
Uc39dpbhA413swGsxcoAFEt4+H564vjARWQIZMWsGd1deznPz8wALJQeogP7JF66TeaL69x21b6o
ui5Dxmi95RtMN5xMXroROtGYbwY9LTuMokzNO1Zx09WgW3TjPbctW4zd0DugbPa+ON3ym2X8nQPl
LNtNb3KeoW073EOceVnwsUGPP4WLPpa+hCTvEGQELzTrbJPPycUlXj02wY66/8bHPwwZhNmxKrQe
FmgGq5gyxp8yXZ6ra83fms+aabZtLVtoqZTTZWa/WjI4t6E8uOgE277dlJEFYTGML9GUXvIsJo9M
uKiOXodq+kZwd5vWD/Hgf8ksu24ubxoibVpFWzkMANfYnoxsg2ffrq3DElDh6DwqokkLKU2d7Xy5
cfIEctZo+D2AKWRDvR198URr9Q6Py26S9WYhh7SauLiCSNDtoaG9ueq4362Tq9ET1E0TWfvU89DS
9IgJVXDg9oBMuW/WOkgOXZevG0+Bdmv48Do/UKtkLOYDBq8XVwxc5iqgZsyQPMdssul13tiRR9cM
LxwET4Oq1E52oN3pzZwyMA7CfiUdEUPo8p27uvPQBVonw/ol6+orBtS1HUqJLzjb9v4D28qzz//U
eoPZkh0BUN963nWAfmWQXp+aaXgtXAuu13C7NHaOVcj+NW32k0xiNyT5nyEeLkNK/QTS/pvXTTeI
H3m348PM1xLIQ18COlAfMtxlLXcCYHOLygP2V7Ht6QOu0TIwulLWr7DG4j+0SGFledHBq8IJNuJA
9VTcLRk7chbqedXk3AkT17wGjftRl569CePsFkHcp16ybVtXL6me5nVexeje7L9DH69LnGCnbrzT
TOPIsD3oVgOptPTGNN59FKbtEz2lXd6i910cTqdN2DyUOtqZBWCAm5nfZCERCJtesUQQd6cvpFci
ZsWKh3GrJ+dTQG8Cp+z+lSlAI+WnONWm6mAVU72DOb1xZb8DyoFUOuLy4YZjdWaqllOi9+mFNetI
jFIkAU4WLe5X0qpnrve2V1HUoqUrYyh3ww6NIHreItx5Knk0Q7MDIvBocviGDphVIF0KVEHdtYfI
MLcum7eGg3uJk3HouCMBYNbROS69XduXL4h56q56CGOf6rMfwvihiuf11yPOqsFtQCoxM6/DIMOb
FpYB1Mcg/wARiNTTlpNCHagx8sC3u3opwzj9TtJMYL/JyvQngel1k3s5Vi2havvIEwVTF3kfXzAH
klWqUIqko0TdkEXOc2c7zb2wF7CYBc+eRpe1LkU2oNJiSpFIsTiWISXedubyLJflRlcccb0Gwy89
AbXjPA9FqeABzgCqbILQdPtlGTr2CrGDTPAlvXROV0Ik9rGobPTfvp4OOsRL1I7yw8LD+2JbsNpo
qDpfYEj0axfa4Z7y+riLkzDb17JBPuNF3dErBnXPFdbGEmCZA84rH9bDmPLZV8CY0zRyX1y6n2ZN
dwRvpJXMzqO/yNzn5yuuORaFpmfJVkZxmxQErTaPLCR2rs1QXlmOkoYTm0ZQqAtbS6H3Yb6UG3Mt
c3RFP9B/Su27OpDmVNVRVu2EKea/AQ3FdTvr6cgKpI5Jl87HkS70aemBarVgoVTXJhQMMmc3i3jY
ijScXot4qY4+LdC3rgknAJ205SHiCvUYTJP5lZynEGL5UJ/cUR4ESeo7eFnz38KPufSKisC+qtFo
dDUojXWYcwtS/GbqAq8l3dqqWfZ9mkwkPwH7WjwPn8nQBfvYn4svFvITpeN0q5dRHCIRkTRkp5p+
vKswoh9HP147ReA+mwCC8jTU3sV1JwH3HZn5YYxUdhDaczYVV/UubyuWzOswChZT7r+aGj/7IVpH
Ouy7gQ//pqqJMQOybSArDjhDxnBED3KtLzYsJYH7RBFGonZY/NvA6cOvyanyZ1EVfF5EP/N9LBoQ
bI6Qz6NJ1VnljXupyDxt0KOfCyvDbbIEogaC4fHXGKH6h9BrxEfip8M7NB/knC2YmgeQhlxIIlOV
XwkNQmQoHSwUh9PtIdQ9YNkcW6H2Ji6xlZ/5f2tRjjN8etdgZ5N9cdR+1p4BfRQn31L5BbhJ+9YX
Zj7mg+ufsQMm7SqUcWAhbnPkyeWnQoHGN70roaVwXFfafeX+pGgvsMlIER4zRNq9XI5+HDzYtHpp
IMWP06A+MQLtdStPpmiTfWqjEwoIYqEZhbpTHXvJbDKku4EKgApVFK0J987nJkOWtJIju/+KAEIO
jKOO91Fmxg0X+fE5sIxDo8olJx9yr683QR/63D1q5IG9JdZEEJq9RwHXBSMdykdl6nQv+FRmf4bj
xjuwBziUwG4uBi47ibHkHj5Ovmujxt4AjiJ5EYXmM+rV6zjG9r0lJo9zQH0uXXND1rReOQWKwSKO
8wd7WcIbbCSPyqto5pHgmLpx37tLPxyU1mMCVGQIbyboOZgEyg71XN18FLV9fVNN2h+rLO+8tUus
M8Ti22ZnDW8Aw2TBkkrPrd03k/fly342VImi6SbxaalfqcrBhROyva1ni2pr5TpIPLOx1zBhYb8N
qpf7oI0xjLtN3fwtnYWa5xIGCd8ogZirbvnBCI7ajsNdisPIML6nTQXRZRnKhdUPMsQKWImWkI1p
Gy66bl/QI4MzCvl7TzJp0bNaYXlZQm885E5y7BnKpM+JLsk4TbSlxeU8u95yPXos0Xg0ng0ayw3l
fCIyQosvL5ruZpKI2Abb8y9OIx3g9KMd71zDDZF3a7EpqvT9kaIMRlGugfUgtmMy0FkMx+HL1gNE
KsNtOA8CcDtabeNg3FnIAAZtLmpwzKODu12sBldM32GpBMhEziFcmAt/4X4NxjFnEz9yvdI/ftal
uyXqYL3Dmb0abP30ZqrS6UzAhnIJuvV/oNQqOQWzusev3XD4qZL2oYxd5yPhDhav9ECyiTukx9uW
kzGxWbFzMJF3Tpj88Qb9UqiOwmKfPNgjbrbacoKNXtBiKS70lDs8Pl60iMrGhh26T72zX1pp3mNy
PpfSpdJWhuXJYa3lapN9uLaVHkzZvgdVfm9P/fMo7V+WkbXho+RYyj3cuh3bEH/ArKjWeGajRfcW
zSF/ZJZvvbTLLTQimJOYrba1iuA1B9h4CXFwZPPLBDkg8/YXHb47ynuikoSTodXeKi7deyC3sGON
2lc+DuMCUVVm/D8dMqBNsnj9A3WmezpyO2QC21w8u4sd4rAovibWP7tsqfdavqcvNPb0A2DY66mV
ruYy80VeuUK7kTcpshjXAqEtMKnuUkc6H3JW6YrNAMjuMoYvWQukuKPjNohnOLjeaoqiu6nj5ODH
1XfpObfCUyhGJJLRIbr683KMSL5Q3z7PSsOqvKHTeScgNuGFACNaATUOzVMZeD2cqLp5BFkUMawy
XXThvNaL+931wWefv3TIe4RU22wZ3X0ZvqqSDgQxMGpOfcXQ2hVtafufZFX4ELPwhTbuzTzBJrMo
ANDvXFNFhLotbIopebdqerNR1Mb8RN2PVPmYFztMTbPlV935rAiS7kvVix335j/THLKvV964ljo/
odmCZ53DUco97zHUtaRs2j6bYbiT8YAoN6fgRd4mE9wXstIR22wuf9KO1nLUh4+j0PmBtn94od5w
UFGS0UnlkBdF7s61ankP0iBf4aL8ISuHvE+pmoGW6BGMwbwKyJvxiPhPzAwiVqe4rbMw3vbCvhrL
D/R0vLdBjdwKGuDqWEkp02/6qPoxWW72Zdr0G3amXNzRqLVeiCfWRxPLoNq7gfVO5eA81NSqMZf+
iRysnOE0HcTYPehZ/W2GIWNw3XBEU9Vvl+SUt8TvVNuvIA/yjQKRxBOfI64DEbdvo7TYUVF5MRlV
c4yND4kg/UP5ebmxMql3aC46YJVVsw6DcNjozr2oefoIyvIYJ0By2FdAxVfqmWq8teoqFHJB1u/b
yfPW3dzRPKKZcfSJYyuMyVcdna9u1BC4m7gIAEvTP3al2Ahb88nhdhmdFPUBjM5ETG8zvtBNPcaX
YlicGwst3KpAj/AwDTbgEMEtNkXkNS/KQ5ybzrSc+4LfcInYc4m36PJBNlmE5tR5Dh3NeAd50o/B
T81BGIExtE7QPscITe8YuwZTyhAhDFikLlP/N2o7/7hYRfc0LxB52cinM4rZr8WS2bu3JNEtoN0D
kz/E6a2A64m+tkeQoSSNJoZ3krqQ20xGGcGWEild4fJORN18YTrT2kGL2HilukAX3g9Ls7Wj+HPS
FOwoe1iUpGiMxe580/swxCfz47Au67J4S+nDKNpDCFOLA+3764omiXwqgcll8G+cgPe0wcjWecVf
gqu7mvSPzTFvFRq5AwP3ots+OEIzgCtModou3C1qOb4khzM19zjpvmQIvVdD2qPbiPvfvNNvSxGn
F2T0mzkJ7VXVsqlwwli5cAT2DuHI3stPNZmHzvaparNEp9xwM3sZP3xttdtREtwjz/ayGPd7DDPU
5PnJzsNDXsJlKThXMS4Z4DciXrzyC6kvGbNjt0bg+inihGaOw1IdCwmVvV3mFeNzCtB4zKKW80tS
u1LNRQ/L0emiklPr4B/s+FKT/Dt4TVmcCmlZWHGBTQNhe55l9Wq50y9dLH7d5S5wagYuvOsJIX3D
FLQZhnLauFXLUd+IJ2Y6X6bWchmXTY+eJmQyybOs7RsfyHZOE2tF1++ceebExthRA7Zzce1r7nqC
4BtINBwv6G7khUvFUcTn0ibX5Cz+a7f0PDnGIOKefPtEOwRLEEMLQ9OttaXfJd3tzUi28abgN9kp
uGprUj1Ia3zObe4flb935lfD4KVrzIdiL2Q6lsz/6ZPgo+2nVYsygLiPTQOrpuBLcPpF+W518hte
WCe5dcflWWXZpxLtu8AEs65ksx2gTuG41GPJ16qDGRNK6u3yJIo2MTfM2LbQuQzWSnI849gAZ5NM
1ArL6sOo8+qqnz/lGenDBIccQRctxLlPUD82PavDElFqKJTgAmF5KNjF1rd3JtDrLkfrAOpx1REP
XKcC8CXX/ttqquxN6aOQKLLpNDHxtk8rL3oJC+rLOP9SJq3DDli9+z3Q7Rg7a39tcY4W6K4Ab8dG
pzb5tmb58HP1QEjOFNO2Yhh6s5QeF5hSPWs+hctS2CzgdvBso6rG1MGWtzDGXdgwIvmgee78UfwG
4jsfW/PV0z/c+WHBD78XATNWnZLxLWCyh9bH/Rm6d/k/udSm+lM40l158cKJe3wicukcFuIvcTx8
kjCb8xVk0D/ulRStI4rUffAgnOSw9CFcb7WnpkpTI/XokLO1T6zjwn6E0Qd4j5d1afMXZM8ADo37
GwAZ7viNVx6WUwQOCQnVfMcsPJ1FJ3lYKpqN02SfdLI8So4gnkjpO9MiSarfhOlhKtrZKiCJtPcZ
kjiw1dxpFvmwqfdu5G807i2FagLHkjwnpjq7Gt8l4NKB2bzqQGr6GIOxXMEgLL/ZUCBFxl6zq61u
rzKq651S7YYAJfUZ2ngCiOQdr9aVG7k8chfCe09TDim7t+lbD450WYIiD80zFWDKXUNzIPm1su2/
HPwPVWrd1A13+zws/5LKvgnK9tVjEJ6vKgbYdk9HaA3DcVvYLMgkGDfJrC81h8LqtSQOjXjMp1ZE
TS0YMkS05c5d5gR+py0fo6L5Nm752OGwwBYnjl7QU3zMznFDYMBO3gqYr+vGbn4xia25YiT7ni1k
bYvs2iqbKfr7ybxyxuymSu2voQgUDIIWpW7nnUUyDJvSJcuAhCmuzfwRiKp9zZYewrNF8S+kKLTh
zHjoZ+sdoOO2xsS483yzIQdiML0t9F+Lk1f9LXN529fkNOeU3XF6Tr1kEwnzpGxCvU7/S62TfqaQ
vFhyfjFRnn0MY30/c1k1LQVqVGDFaHEd+m/2zmQ5biPt2rfyR+/hABJAIrH4NjUXi8WZIqUNgqQk
zDOQGK7+fyB3dEuUQwrt2ws7bEsCUYUh87znPEfVJ5C5J1BfN8X8MTTndaVyvAPYnDPvFtluj9N9
3wfxdnHGCK7FwG72o4V4V3oTT+dW7SDBHrOOZ5I9tZTJxRQ7kgjQmn9R3VVb8WqGn4dd4ZrxwLFK
rN1Y2m9GzXM/JLlaaPOy4RnvU1/St7datKwzsXQUYX9tF5Sy2x9yCjtDBn++c1945UU3mRdRtCwF
nCEg5CXZAZobVfBGVMazQYABd7o+td6A+2faW/bISqm9TMpgx1t2o3TfHi0h1oY+mCpnEcm1F6t9
N0VvUzutupJAAlD5jI+PtD+FsN5Di5aflkG27x3I3eSGmCHeibZ+iihV79KQMjZFYQANK7wgo692
yFN2sdOOMj2yx181udzOM5amsAuPjZzOEFy5s6h2qNPwyTT0BSXuKslvWW4Ou4Qp8Yj5d5UTOWyo
mHeMhy4HU6XDbYWp3ZjZN9jsLRqLsYE49ZS1VHLuqMG0UXHzDpndpVSlyenZNaO1q6krm3ECjBDs
23lvBe1FnuCsmuUqyPIXN3OetDddo7llmxFtXxYn3UAjhkA7u3VEFUUR4DY2JwqBzAmdPqmmLyJg
6xRMztcxouFl5oNyqzvTT+9n98Ivus2Uifu40FcDQxMe7BRFyKrdjn7cbZM0xRZR7hk1kraFwLme
FVf2xPtxW9TplZ3V82PL8pQHZITgipzihM6FOxVb1dPRO1Oq17Jwipv03s/me0UlU9wr5uS5f05m
VV/WZp9cYUmar0nunEYxs9QJPn/nqvu3de3/FX1+U8ZF1/7fv96llL4Z1eiXXHRSAuAAgpaA+HfR
zcrXc5AWXBqQ+dzrCXMjuY6iTz8X1CbR1jogpMbF5F2OugKBizGjE9shY9S7/c1PsqQA//bWHT//
379w8y3OO1+h4QHhIhK2WOq++0linKUy7yyK2YTbvviUHztUq7ZglbO8SO/q3DA+I9urh6wv23vV
2QPFNkMLp3qW6ZdvP8z/fJf/slxsj7/0Xb5zXfLL/3ZdOn8JKb0Fo4fARohT8AX+7bo0LPEXUfol
X+aCnfAs9V/bJVBTk7/gmUrHdU0Cwv9xXVommHmCaXDVYVLy57p/YroEGfjDBYQMDIMM8AVUVf4J
S+ldnFVZRhfift4xYzLdQ5kkbbHJYD53z/bAT0YPNc6qArXJn9U69kdrYPUT1vXJ943e37uyrvQd
eBPhnfOk85KjSZJDf41qesBObD301s+9qj+2mUjbo0BTLXZhLaGrOiqsohVDiihAf8iK/oOXIqit
R3serEM9N/Q/sIGJfAru4hL9K5jiYrhXteWmn5nHQOLkweZFcmMWed5+pok9vs7tlgoYSNpD/Hls
xWKgkE3jH5PJGZxr/EjoKVG69NiYiePdxtE8ssIqZpQ4JggWPWXe4H9zkdD5OPH0Hfw3AjJnluP5
xm7S28AxLhs7BqFmYzGid9x1OrXPiaHRfsiwHQmPAbD6YJrNp96vrPA4OoFtwhtErptN79GJoydA
NP7FXPstLgx3pNiH0ITKed32alrPla2RnkJ60YwIKt4Hp2wDzBQ2Itouw00SngY/rS88xRD/g2Mk
xrwn8EY1YMw89cOcYv4KETz7pjimvHGv2TYGlz3J8HZH3mM8YqFh9Vhg9Tq2QmYtFJ7GemhbUiLr
KNIFVKg+UMFxLg2/RFBxrDs7JybE7A9we7K2ymh8TdQYj7sywEm2HydwQTfEDwJ7TaVY+ypaK7iy
g2T2bqFxRCEYl4and55O4qOo++mF5QNyayydVZJF5yEg2dSiQyoKc2t55xuazoxOHNlT2V8y+o3m
fYJDhxZRvDoRe9sRSMGbM/Ysu52oTZO960xjf66Ska2I0fn6OZaKujlzavM9FMkm+0SFST3toSGy
xUi6htXJRDlPcEfxCvpYZ5mUd1k6TL0vMWhw60uKODzep4hvw3FqWr+5ykaYCoIkGwEQzDwWqla3
t2fPrm2Wm9ac2ofWY44xU1GYpOaxog5VvKG4ewSIDFJHydbsu5zgUufO3kdeqGbMopUU2Rd23gnW
CGVT0rDSlAUVet8qn0CDZDOmWBqLzA7PaCHMWndmw025nYDIJ9Q+tm356gdDHx5dCOrefTV2TfyI
maE1B1QwighovJ5LduKdqLv2pjX9OLvqFMIpPeAmzXGHANuRtfVY8dsrN+4tX1v087H3M1hX27kn
jrIcylOaSLVPXd3sxdAWV6pm14osdGbTP7NM6pPpvqOB4BMV5+EpSCyxCz1XI+5Lkj6+l75ieB0Z
vaQKYNUygmdYQFKChOJuTqOC0W6a7xMCcEzbifuxsGc2SAeTUVG3MIzzSWiVjStvKtIHxVjOY7bT
c/mmff8B0EpDgYuT4DCY5UWRsB0K/OFrkjjh1VgFD1ljqbsyncMLM/P43EuAmfzMPh1XeuB+aKQv
r/NqtB9UJjz0Q4hye5Mn4cWgXJp0GHoNu8nQ0y60Rvlous18S8F4e5EZXXfZTI1eE7qVG8bOxr7L
7GhERbH1k5M7rLp1bZNziX0epozAG3NfiyFeda2tTqbq0SRJaxV7asr1YYb0+1EUFZsZETskbNhQ
eUgCFLbFOIcqO1Abi/EHVjL20+QHjaPIYuPc6/bG6liSJX0LR74YSoYUM4JRkEq5GhuSnwLV9oEB
Xb/xk64/jc3obzNSJayrcnre9IQea4yvrmYQ67p1c9e1Y3wwzFitIU2aLJwFdTpOSiueY1gnJ2bC
PkVD9BxOKe1v1FpsMEA1O2/sg2Oc1/ephztWSoyn9PeF+5k0PG54Vmgx3P/LxGhwIhlVfNSxxG7f
sP1fkUcxHuqoehWu3+zicehpxPH627prEKdCLGFWPWV8IlTgpE50MotEIFKb9HUZeFdkkr2Es45L
lkF8q1zy1jmcc36JQlx2YURsxrEnZ1ahdzgN9VuGb/uHSMjh2DPrPY8oFM8iEfLkKF0ddRNXF10A
H1Y07WaWDP94ZbnbsumLg9P67aZ29XDucZ9ejNoNzmEZBXvbcAViddm8TASWthaVU0dZJQFm1Lw/
+HP36vEVbjHaibt60Ls8z6LLlHrQgyUn++TMgfqYmYhWDIUJFjvMQyEyBB1FGiwCb6oCyM+SRfoo
KMJkraeoq+pitzgSyrNvrAhWtBEGjPnxYmIKm8Kh+OBk7m2JALduDFPcGYCbNkYb1TtKnKaNIfLs
VnvmvW7Yh9p5gpIEVm2dIzLsyKVhNUptdTEQZH7yqRLb4EBaGpfHN9JsPFpiuyGuZHRBgh/TN9ia
ZRNqfBUk9r2ZIq4KwP0Nfzf7u447dxsNTYOdp1SYey3C2kFYcwFVxrkD90MMHVs8u8Syu2JKylvc
Md0iolwvyJodIwfvtg5lfSnSMfk6zKFNt5hJSsJNuQjsPrb0yit71sYNTtrKImG8R1PPbHy5UvHa
CZ97FTYW0xiGkbpa1W0bSGMbhUZS4+OiwiJtIG1ognHZjEGZ2F1AqZqtksg2ly+8oV8G2I9ozfE4
9DLo1xr0Wn+lpNHmX0i5yOBFyH6i+lOFbvepayl4q8k1c/EWPsmVsoNf3n3K6nxae/6QHJLWjW+Y
20RoIlH2kLpFxog/nm1zZ3o2Zh5fN9h4iyGhX0vl5R1BLBo708A6J77stk3jVpIt4Ih9s2vnQ8rY
cjPYi/XRq0jTeyneR9320bpTdnOkiEEf6ViLL2ea+T4U/Uj+Oau88m0QAQsrt0Tgh3ZabgJm6ju7
zh6JH9MP4xjehR0DmsCCk5wNL0xeqjq3Hw3Kao1t17k9ieqhu8gGtOM1JljFre9PT21LGDYv03w3
DrP7JZkmWg1FbOzD2XsZAjz7JjvoW6Uz/0Llsrvz+pLHBn8gl03Se/3RT+LIWAGnQzcvaYRrU3lf
tciTbpLQAeNOhnoTY9xSsjJ4j7WbPwfB1N1j1fLDVRwl3m0rtL2rl4eWCYBsWGFdznZZN7jdqcLO
4W/GsBH3gxPkZPGMrEj2s13Y5x6S16dx9O+tPFI3FavfnYx6pIUpSm7qxIAVMOo2qDbIqBnmpoJh
i2SITDOfk5/jRCL+Mcg621NIOaBbx4x5vOxQRloIcuaqf1CxHC/JxcDZMPClk4Fw9VElPXEWt5a8
MOZXw0cJ67SFxaJwiufOmwgwBNpnc5+WI1U+ohzpi4wtAjcd4F8Stkxhb+WszOfervEgtVYFrIwc
iXwaVO28zbnZPvJm1AVWc+q+XYa+uPoinuGjbR0TmVgP0aTE2aXp6EOOvf01bSZabMO+HB81pryD
N+bLqzynwA9NTJynMGvPkRzN82JUvUj5I/y1Y1TmJWVz8qGwuvrkTHac0WiW4tyzZtYxED+iR8+3
wrMDwGfezdSe3GtrEGhq6KqEQ8eRsnk6/dpP+KPiGipq6QxfRuw6d/ykBPbRCRB5Borlmiq2xKuq
687FZdU20/UUmGP4VKfsx66T3tIKXU8qFBn4KkP/QLghrs6GUUI7cGxlt5sIT03BE40dDBp+VqaJ
vqDqk/d534yGe7a0SblPmNvkoIjjI6464eAVO0/79L1qodLwoFyN6oHFCHcSAY+xjYNDY+VHZde8
kNkXkPWsnzivahsOuuXH5o4iw2KSj83q6pjbQ31pDDg1BzyWKci88zS7/m1bk1XO0zZa5bmPTj/A
0JC9C+3Lo6gKYxprCssIN26VnCIXi4QXZXicMYkf6b6RR9fNP2ISuu2FrmmY4qWPT/VjIFihV9zV
mzEleW64kMqIFCdfuUHt+5BH99rpBvGxG8bo0ar9lAmrFeyxDsozD1NaUQ28CTsDjfellbDUx0Db
L2ZFBIJZTjm+jS1lVwenMaaIrdIIe1BPbAc3VkYR6RWrePkJrd+kblhbGPScJOtqAhJ9kj3l8TR+
CS2HV188mio75JbUS7VWwE9WVJ441HrwPvVkSfEKOYFPMhx3OjFcOxvpvvUd9wiljM/DiLFdrOfc
gklsEsQDmJImBl6IQFLAZdqqsrfKK+OevVfEJexRgNgfezg0DgYDd2ivJ4Uh7AVBKhDbCM32LZaN
jcGvLgeCXDavHmoIvVwxwZ+86MXrcsc4M83x8lvD03x0KgwJhKe9zePclfQtzAS9yTVY5oh/uoox
HDtjRZLLtfvQu80C7AiQ/tsKd4SbecHZ0U1FokUHxM3yGXfB1uCkvmjpFuUVHZW0hiq4Ce6u1zMz
yjRhEIA4CNGCaFnkXEagC1BNKWjhPTDXWXmYUZdIqWGoPxhJ/wHPR3YROI5POW0f7OLEN68ppop3
5CCdgwiS5s2cuwhV2Y5WHrTvJ4Lc87Zi0rQPjKDaJ0XBC9OjPmhVCw+JLMrH7HXSAUpvYdvZwTEz
cVIjBZ61KZ+zxtVc+aaXX0RNa1yEgxi3bopJP2XCs0kKfltY1OWrFjnNdRnLgjdcYpLQiMj8bT7l
WYlAmzUHw226z1M2lxfQp4PXCgWFZ6Bb2f4mNWfwUha+nxXKSj2ti45O1m3osAlMTLui93aedmRU
Uoq0w9KiW1F0t5QdBKfJCvXeM3xxM5nFvB3K2dp5YffBK6dp52XS2mJTbU66xA9DTFRcMkSm0ThN
vGWk1ahnP0a/nXGrvdql0Z8yhM/dKAAV56kSn42qa04RGs0drkYLO3KtGKFNHpM1i7fNqnf7DEk4
IsYtHJv9Ozf8zl1mgeGMOxoUzK09NeysRzs4DSAwN2yv06MX2W23DVLHv+y6KdkEbuDel/DKHrsw
TI8FoUOKZFnTHDGTTwxaBOHTqaaiGrvGKRrKARuUlR46GNuM+rpqW+m4O5uZUgEOzbr6SBhoCdkb
uuj9a4Y/RXfRGQbwY0O4YAYMRqDeNcZr+hxSq2EQtsJt5Hd/k1v/pzj+C6P7rxXHvom7lyJ++SHt
vfymv3VHw/kLsqANgBWFGAsheKn/Co/eX0iLpqeIddOggwvtP3lv4f2FeYUNj+Mrn5iB/G/c23L+
wlTJf4b8SBkO//gT4fFHih5Co2VxENot4XwC0fuJoic7v9R9/CmGaYWFawxW/Tiav6GXvcuT/30Q
mFpqyZMTLn8n0zt57uElCT8NKo0OxdT5WHAM48KsBvlHhLl/n46PQkDVx4K45sP+XoYPXRoJ/Mn/
aE1ZWq2swdd3HbTUdPPdl/wPg4efPzUeArBXAaRBHf+J5NsPDHRADz0PJsH2Layh/mF0M9yIvz7M
j5rwcjYcBrwhFVWuC5rmnSYsYhUrVdvPM9oYqKLAfgpVgquJx8TGj6hdZwRYr3WOEwig9++6j5Zv
5buRxrejL1RROomWC/H9SCPlKmSuZT6zCQ02tpVT7GngVt044LqIvOZiU8EGu5qMuP4NCBpgwT8d
mgsFpgGFGe+LOcoYpGhjzc+1CPGzjXgagjXuKgt5HE2M1D97RrJq4PNfOrvALC3HwMt2pYvBeVuq
itXYr7+Jn6/gBZMg+EK4igWo0B+vKznFVTZX4rlPImeL4P1QVwZOAzz3f3wgoMLuUnsiubh+GgPg
BIpYstjPBFLrXdC79ZasDFyTMQyPvz4loKPvP2V4EYr/DKnWo/zWe8fVK6RhcAFHV/Nkh9l6QhDH
9BGM3DiqrHJy3gM0G1hUEJwFC4cLzw/xeZoyx/XVThJhAFMFZrG2AzK1KZaNSeBh91r1jbRf8qHj
7RlaXQNlu8D7t5FUm5Zb/W0TpKdZqJVoYlK+hklIDkdDQU4QtixbqWbOI7LbQWu9KaEcXJqaMil6
n6EaMFpOQ9qyAS/mq6Im/r03aI4A1mZb81m5c38Zz/M07shKKsL5dV+90N0Khas1kDRvlW9ET2zk
ZxB/OI7LAwkon9D0t81ratma16Xsa4LaA92JM14xrnvIsfdSwwFapLvlNTxhWV/n3/bWZpaXn5lc
Je42Aw+oj4EjmocJf4W/klVDTihLc8OD7hq2xyqoInM9Y1An//NNKnBnHP8haB4PH1PAgFe746Qf
PFBP9mkuJCaVPI31p8goos+wrV21CppYoGjg8UfeQDI2w9ceB8fdrF2ju9LfdJBxbBS0MYumVT7Y
vWkkEaa4TtgoJiSmF/0EXr9t3OIEbFnHEH0pWpYH6Nr1nN4E/5ZechotfaQYQj5saKhSrRp0Gqca
CnKILHBRDj9WFWRx+1bMzjfvwuDm7V3CLUpOJWOIHsh7iHtlN+6xSzekR+0+7cjuwnGrzR0WTi3Q
dlI3qlxFiIiZCBJrPnlzpx7yLKwB0zFwNwMLMdWL+fLXhkVHGiUPmIUy29lIEXr1U6C13TsII14P
DDmDauMER7J4iuVnL1y3e8jGaU7pBMX08XVubCBUiTBljWcFpb4K4O6ERT/duAKpwCRPXNlNspfJ
5C6muNykLfaR8uakJIQeQLB3V2Vd4TBzbA4VQ0XDdnhcqtSgeXS1mV9FvpmaJ60Dae4JeDdfh6kc
0D7tRp39SIbVsbRy9WQ3GnRt58jsS5KVIvxKY0LvXLWsoaNVU5MKvxahNq6ZFMTBHs3UiD5MKhL1
mopeU+y9Zsznm6B09S3vCTe8HqvQmBeBi9bRsku8vW5M5TJ2cGaLD0MMY/kUCVSIfTTTYnXZwRyT
WKT9BiudS/wZ5GJoweLC/vIsU2HWq3xui3hLTfDi+oSRJPYGJuvqNYzSkfRXaI80tsOn4Zc6uPjZ
1OOGD5/hd+kGcyvmhcdp6LT9gCUxCK7jjuqvnZpgyDwnWN7tB7h/ZvTZz3G8vbWEQnCwZPlkWUSd
+lyUxOcsH3/oyO2OwcCsJcyDoEv8jjA9pmab7Gk3BKzE20Ynj+kcNwSs6N7FwzTZJbC7VVkusAfD
tIR7aVDAxHcZwbgrrETeTBTK4GyQBtmCYtDZbetK1HgLY7KPq0SwNrcM7eBPTlpZkYmtxOVAejzC
itRktxZbyJu+IbyHvN+G/qbLqhi+OKt9nGVubH3taz7QHVjMSK0LeLQZ6Ycl+IW0y3glH3R0znmy
tOsJBlu8pwCEt22M+y7di1EGtyGb6A8tgzNzPRYutwuosQDDRy55DRG9xbxW4IR8CBj0PJYGoYiN
E+aYkvxyboadpvVP7oTBfG8lij4u1gFQNSRyL/7YTgPBgyZKxhvLiVx7zU44jTEWUayNeSLUSKeF
m18PNrYbtLbY/QCiOvwEbREbqpsawUcTC+hbDy2LVdCA0c2LRPIlgqZmraM2bj9JwzTPVU3EgYFJ
nDIU7Tsz2g5kmj+yGckbpNzEo4XEbg135Vml/8n1ixgfndMUJ8xhnVwzR2mf2gGgzaTc/DUSQzXw
/ijq1y4vjZEEJxCZaizKeB9JMVwVo0UGLDUcs98p5DG9Sew5fnW93MUoOWXk4nr7ha7pUa61YpK1
JqMS31tk0D9Fo+U89qYxvPGEIkKLhO2rDa85C4SM14h0XcEJ2YHHmOEJzZH3dQxHNa9mDtMjQwCE
2VQmkjamdr8w8BX25t1MrcTIQRrcuZWsXYLY7pylJKYCy9hx0kzWc4rAO9AXFmzLyluiNUkBhRNZ
QLClLGDLgFEI0+EK5Wsg/SHkdDO5jvjax2l32RqaeADfwIDsGSsyq2kvsjO3TnBVAnSqN7REBPO6
8OcReItRe/lGUUrWr2bekv6qZJb8ZqPlpGtHjzHciDkN36bEY9ja+ZGNijUZPAsFCQSmFxM10BlZ
A7La81C9NoPbYlGyNN9LB5v4BTpebW0oSzcwW08FhmRRewWbcJMEAkEM4D57fnWD+VG1Ot2medlf
Row1JdOOtkh2tRGkz9wyhbUfgoKxPm05ORRLlGLq9UTl3tnfhMpv66L/7WXZy7IC/IV7ppxf8te4
7rEbfSm6uJsWa9O33/RvD43JXpbsPptW+NDMcFkF/5tcZv7FkMVi34VN3aIW6b87WQOjjOOZi1HG
XlbQaLf/8dCQIfpLEawT9MuQerYc549MND8u0vljgFabNEDZ9A2xO3vfjGOyAjNCl+f2aGKSDo3S
vcx7ldzWsuVm+O6j+Ycd4LL1+u/m6O9jWWTeXTZG2M/eN1ek2oNhmnGpK18HpF0apUEUkwp8w4us
Tzbi8+/2ID9uOr8dkr4Py8JlBo9eLJ/j93tbVrNYBpdxiSGHDlcmtbcE7ePfbAv+4cQUO1rBzk94
Nj1hPx4lw5pUB4tiHYU+fnvPteRasnzoCTkVymWBUBTFb/a5//DFoXJQS+YIyvC4HH485sJb8txu
QZf2k4/ZcspJVEC816vO68P9H39zHGxp/7Go/1HLRfz9x5gEPEQFCG8YbkVFAMV3P0MnqA+1oauL
Pm6wXP76gD9usxQLQc/Hewahj8uE+2fZ5X9nDeSCNHXJbGhFvvZkthMxs6A69T2JtMT1L/NCnqK6
3f76oO8vluWg7Og4osMxqSv78aBRR5JdLo510F5k4XJg4m1WZr+5WH4+CnZHKgxdmuW48d9T4nVd
5azMsYLUVqWvYgge57r1Xn99Ku+vDnQWKozYDDOU/tZ69eOpjFOh5qoh0lW5VvPokwq/SYUsybr0
f1ogzKE84XJD+4IWzZ/Op3XCJEoGuMhJiFZN6rdkphjb04AJL+r/sISKC4MeBJ5X5GY9Ivbv6xmH
uKxzuFUz+8PY2Wc4nEi66v4Jl4G8nnsiESuZ/FaMe3+DfzsqjZD4Fhdb43ujIWupuq5UxFEt2d3G
S6gqUX5xabO1W1MtZLq/uf7/4SJB4YRayWPS5BG//P/vrn8w27Uy85LwTVCrrY9l76C86Q9Ld759
mL6/yJg8H9EE3t3WmW2xFEnxfPWLjx2id7gZWvGHLcnLURY5FvEPCxbvOvHjueBCAJJhMk4cGlHv
y9Q1rgJyhReCGdzXqC/qm19f+z8/OxReVZ/nx3Jilnr32eF3k3lZ1cumcT7wKWscZIgVZdc/V7l1
naimI7Fh/ab94R/uOJ8xBsZqy0T+E+/eNBK3bN4U40wKc4LP1bslSqP0D4Ex94+/PsGfLo7lGSVc
kKN04gjTW36U7y6OmkxVT3yYdDEj3zMWkmRfFHXyp5egosOOkhOErkXy8t99jDgicZlaOZzOKZ6Y
krLq31QIGvd/eDLLU8pEvHOWNzRX448nQ4aIfUIHQ3OSVbmSA1zNohHtn54MZYpM7Fhw8YLG0/xO
FfYF2djUqQSBjQTAAjPIdVsW3ubX5/LTNcAdS9mz6S5PQvql3h1lokSeEX3OF+Mo4wJ2+gxNhtl2
Ittk9+tD/XQNfDvUMoVgQcU8651oz2QgnoakcFaNG5HRm/LedI5TFXti++sDLW/a7xdtNkgPFixL
XsCnLtt591JstAI/IGYPrqsMLJ7pU+cdYicnpS28aZjXlFil01rWXrYIjCPcGzWwKfrj82Vjxp2F
39zkK/TefbTcr3YSxjAJklGP4cUUgHreCzuvyt+c78/foaTUZ3l6sFDlOO/uYyNIgABQUr7KxrLY
RdDhgSjM/SG0K/Hw64/25+9QcgCKc9HIWeW8L8OTs4VNMR8VZTtzde0R1D+Uqfpdv+c/HIWGLjYZ
y0iJZ/1ywt89LaYilKTDCNQmqgiB3tot5AVML78+F996/8Ep9jAmewiPlS0rm/djJDeGf6xB4q7B
vcAIyHh/Ef4Zovqzp7qg+Wig5BCA82rWp5surgIJYKIhIgMHDQPtvWzgdO7EWNc8Pg1MLatGjAZQ
1iBPzcuYsfpnDLkAMDDOps0XijuojXEgTkAdiVuzucdJpz0G0IXZbOekHsnRW6GVNhfmGGAAgPCO
Ewx8o6+9LgCcqie8J0MZMWlGle3pmzjWIvHj2yQaHb0bWhWS9+Z9VutbdwxgWCX8b2c7F0Vv3Xoe
U+SVVSX4krwKfMi6TtzJ21MGAwcYBkD1AUCdubdLTWV1zdlV14HjG95HmPpTdjbb3Jtx7fhLLFrL
AAAVtdP+IY19q7iZfbecjmOL+HprBE5c76zWGMdL1ttTjoTv9dim8NNV/l4XQz6SobGwV1+I1MWf
2I0idu/KdgyiXdR2CiQJqrNzm+ZuE+NACurbBB4Hw4GYAc2KaC0Sa9qyuFrRCFLhwHBbUTwLulbM
i7KjQO5RSAjtMBBphMpeCNfKaFspPBGUsNgRSQgTyZF+B1V3h8bRWJBrq8TjDJI6/JQmg2Ly1IwC
QA7tKo9mFBvzUfmVQZx8SsBrNIJGqxuPAodHVFrwnzhDSOhBu7C/zq2GUYgBcsYLl3llw7emp6bZ
0IcRLTCIPrrF/uCV69yLiN7KMqXSguy/IW4jQ6PJGLkcEG+ojAM/k0m8ZrLPs+4qjUzpXxSVyG76
urflwwTUaTqSJijcgIdZPvj5FqUZGzagyCzs+s0wtpHxqhLUZnuNwXFsr8C45s1piPENbCsD8fZz
nIP1b+xJEbSoMrjYBUgPLNA8qyn4gY8r7B3yWtdQqwH25HViqGHb66IwVeNvsR90IBhTrKgi3LRB
aQpkqbwOPb0NMcZhVKbVw9SfIWWb3aWj6qz90tdJU9HTkpLzDXf41KwrE4JNRIsBhqCtbqRVH/gh
2rfURJrcBz4+cpzH9VejlS1VqmXcGaRkfW/sCQQUeXlTW4bVOWz5bFu/zXQu8K32jeEbR3+cpX41
h1wU+5DaUsAzPjwNMOHYO1bwjaFf+EkD5QorbLi4ZCXRjUbHmbeeo7gOb2l4oIfKIuzgn8cuqto9
QYvyMx2Q5Eojxs/mW96S4lwrJjEnjPnmdJmN9GKQAENHPNrkYMztxM0zbDIs/FfdYIfhaexVl92p
rJRgzfJEYHUy6lpsYRLi/ZuXQQQE6UAhTQepJm2bSNxCtZ3mJE+TAFwET1LeYGMP5A7WoD+zJCkD
eb00VnyYYM5gqOGPdLYOblemeF4UpVuGbbo8dPjNQgY1JqWpTlvVAU1NRDLoavHSL6SjYxbAUcbo
r8pLxzq4/VAMH93UqdtjxI7HP5CLyO1T1eahc9P74SCfqD7s4ztmYkV1lIoc8V6UZCW4hMLM3RFX
9J9qt4vPZuUbcC2zpPxiMkEKwYLVANbnzmEAkQZQpbdD6Kjsvm5Uhq3PLElCUd0yvDhMAjDgpWX0
UA5J5q+LBlg4QrYormDVQTjsLRVPBw/vOuEZSvzolpJs+A9DSinTpmgjJoo+d+Nz6Rlw5QxgRrct
8R2GQWNmXKVTWkMjYFvA5FARPbbxsdqromjhCEQ5ZAMCF5W1FqEam304Bm4LtkclFd5Hgd7NxF62
DAEamuliQjYKy2VClLUrmNUx2a7qZl2OFOE8h6xq2LqXpOcvbdhRzRVWhvhIiHshClgYbTESi7j4
SGYMQFvRz/5HmfHiXAulBvkVVmKEbG+BHTh5zKw0ma0IOFWNY9m4lLUJD1oVWSYv0OhbFwiCCVGR
l/hkrsyuqPutI3rquk2tLSD0QedhIW9tgNeWP5ElDs2ymy8i7hZr1xiJCaiiL8buAqwU6jYkA5dG
kqm1k2NtEjYnapAl4rFD+442o+eE/oXJqxxaCLVZwGcRhZZGqMmvdzbtAXKbisp75bFWm2dZeiEk
Rng8i+gO9g53HvbyyCsd75Nm3Aq/3shNsqt9CCmXb7JE74ggSABTmjmTAZtsuakc2MBrV5fuvPUb
J3yeAgspbRqH1FwHliYEMlc0d62NYSjJRoxI6+vZqlgUVr5svpQGBWNbBz7NsOaCkqzxfXs44DeG
0KYnpnGrckjdcIfNy/kUUxRyn1ix8//ZO5PluJFty/7LHT+kAQ7AHTCrV4NANOw7kRKlCUwSKfS9
o/2j9x31Y7XAvHWvGMwiK2v8LEdKSkQE4PDmnL3XpkdsSF7FPG+N69oIgXeIOh3GTZ6TWbMVCKbJ
t86E0aKQNBL6ZpUDN0DFQyO2QzOB9afUmP4Sq5c40L41Yjrui/mHVzfdAMHeHr1d1jY9czvUKGMD
soNoAvxuXb8TKPzyE7Oo17YoQtNDNdSw4qBP5QK66+BjgwhRIXuahFpsIqVB/kFskYtSlWMoAzSY
8y1Vv7kMZFebOZsYo/bgYKT5uc5dw0Mi3zmf1TLQICg6i4NpF9EC39pDT6OqyMJxIU4VYFy8LJni
88SuRcdoDVpplEToThqRj+4+XwoUBaAhlo0JH/RRsPTxyuMvIK+saRUkcrexn2LVEoNnjDZlrW4o
YQXTcWzEJiuGxoD6z2IAfi3FtZQsWfl9hmQAdMQmYgsWNDiMKhfEyJptSlvcSOFMyzJVOxUNnbqy
8Y3hpPe9yWODlDcBRZIVVN6T/Ch2NblZ6R4UWtjcRKHZRNczel4/wCNRwEBvX4Do9FuBoxvM7yjC
zbKKL7MXinrejOn0SbyA1iscxOmVkzrLcAAml07gKBzGThHP0jqHgudn5zV7CX1fpr4AlRe9wN8l
MtQVwxZ3WFI3lYvZb9kXLwh5ojkqHV2IF8Z8O7JVYH0VjaL117KQys2A9sOhY2XQv/vGtkVU23bp
OprfzRiGW8fACJOwIHaHAQmxe5KQTIa/Ly8QOEQcDom9KntUlRIvHPpjToKPjYGC/qzNPUQaZdFa
VIVRIt16fdL426T34XIiskiyfRvivdgukJuqLYUfHKFsuuxhEzep4PY33IIdT8Y9053ddXj7dX5r
GhUiedm6y5cqhjnFHhx2GQzk1rlr6ZQS45PZIDiYoS6i0HbSIJpbqQM7kgYrFP6BdjfqEOthHwn7
ceZsy3ATJFztsTXBJfSBH+r9QPZSBBzQX0SgwPrZGFmeqPVj0aqmGTfbbNrNTeyYCvIzn7xmAmRp
JNSrNK7MFlscQ74M+XjVTIl8oKYQ7YAKpI+hGTODGAZAyU1vrzF3tKkQTRRWCnWERX0kf8MQwI5E
QfRSm4fjlyb1aLsjuiXJDbqFvIfHkuc7aJw9fLc8w5OYV0UCmWWJ2mE3C68diOsAXLfJafbeu4ag
iTsPhqv3bPvUjST2w9zYeQ4zBL5J+ihE0qYBevgJcbSXlyeyrMOZq9Oc2TT95N1ZY2oUW8KUsCPS
o0NyFsfN8JxrIaE/gAEUDJm0a7c9NhD+j630566H2VBlLSXTxcMRteXMNv4qvbn+IlFRnDhhyF7K
zKwVBWqVVRdE8JwuZtwW5dZtjWldb0gBB7RgrACHXtUUPTkOfR8NrZC/wIvciSjN5W7K3fhmYqar
H/ykbSRqXAUnOsbco7akzFsIfpRp7NsYbcAe9QyJjApcKcmsVSk0Jr6GVQ+2zHLblykKItIrnQtl
DFF0Fq+ML2DFynyoPRECFG+z4XppHPtm6nqCurzYMe4QYcfGTpqD3PvIzkEcDE6/wRgD18rN6uoH
4Y0g0gA3TWyxs5zDsJANnP0+JpKisAgsW5eDMDwIckYmnB0cNG6peYzPEXC+X3k9INwtjI7VEwuV
gNhiTSWMbg9/bmQ67dQFZTjMK5QpcjXHYByYC86Mui2Zphk+Vbp6vdPJ/2rMS9HeZqaB6GGjcWai
kk48M3uwy6IEblmLORLssW1oJddxaeS8lfhDuqYJ2ADxE2WG6jOBfcvDqHi9VoaxO+z72s7Bg2jX
fYyIgbh3OAq2gccpFNPuAqaPoZTOOkDt43m4NKGATAubdlA1pG5teFsTBp3Zyxihk3B0/AxGvnMI
C/EW6Ftd/5Q2Oh4C0N0QHz0P/OWmNhqURHYRrYyqJivJBQrxHgNT8IhUKAsZrnxydsC4C2EFJbb5
eUiZvYPKy4mK9VXeA8gp0fo3GOqvSliBBc+hhusHF6p4ivqw8g8Kas4j9nfyQbUu831WO4mNM2rx
HyEOGvUNzFbkLBuIqm79o084yN3nBU2yb9zb2dqR/9WQQjSx9d5kUy8fYiLXQKENNEE3tNp1sg1h
eg8EBC2Lc16o3r13pOinw8RWECD+QDXBvzUoZ6TngLw9Be4X+cJODB3yLVE0Py1a/cxtYBhBMOo+
dDkoZ9Owo9jEhrzSDjKitqk5KQzd5J64I7YABDFJi4Hdmpb7ZTF6nDt+h006My1oi668LGd+SdAk
mqUiGeXweUxaE+9WaxJox4hj70D5FP2Mh+gFcpKihrahPAwfryH1JD80HYKBjQTq/5MIuYWZjy7t
tJFuivyj16o7g0vXE3Eb+0g82ICimRxxxX83xrhNLka3AvKUzp4i4852QwD3Nd7EtiuSimXam65K
qyv8nagaw2eRb6a7RaMCOywlmXucng0jOVD2w+nI7lYRLrHgmlEKiS61CArPGxfNT3MFZwuXdOLl
koC1ApJQ2XoVDFFZ1+RauoW4NypJRighyygaugmNA66itD1PMMpMW7UY6We2fDMb0Jg1FFq6y8vf
jMRsQhcvC3xb2oLomXl+r7AWOe1PVUVkSKG/HqjzKJQlB2IEdb1lXDIdVhP0vh05s360zSMw/ZAi
k/xbA38QffTssM1ezCV/IBNguQbZOT23RYO9O5qSVp+N9TA8MS4je0dwmEp+LXNWNgeTvbFxFlrA
lDY95gr600Nr5Sde2+vy4CmflbOxvN7ec+o1TXLrHJjfpZ1mza419fJjahLmnR540k0erpIaXCwt
gRuyZdM0JK3XEhmTzUZ4acweKOFP8dw7vF/ABNLDWLMl6a/M2pvFNmsWZMrVwkn1J4WDtCDnRuJn
j1qr04cuguAdbZqUs/p9xjauYeEbhTQec8dM4k80FRVwx7BeMt7T2DXz7i63c9jJrpxouDTZiF3M
C+X4a5wyA2Ml9CHmaUESbasyziuJkslFtnjhs9sQI8Lmtv9aD34svsCm6vNf6cTuey8VW+iNJavV
edHVafUJVVjdHETu6ZjwBZrVVAGa9IuO9F2ZzWs+w6At3BgMDbQybHZTA5OI7wLwrjEbc5+/dYV1
AZb2msSnX5x3s21cq6cyF9PX1Pc64jsj/yDVeNatW06jtg5eMeFDxWrn/Iw8Z47P/6P+F9ombg0Q
agOK+RtDlmQRuMA7WCRh6qe4Izv9lbIE6r5ZUYI9iG50r//Dq6awbTn+cUAvI6BHVWoONIrS/trv
besTJzMLVnMfT2Izj153Q0IqwBo2WtnD+7XUN5VU1Nt0RCzHxDdmAyp5XbEt/cFlZEqDA0iKTIIS
ZYDV0d92Jpqt9y91XBzmYEjfhR4SLTrE//5RG8Gd7EmvoqKNBbT6MmIZ3Dp6nv5my5ur0BKB0fIi
B4cM8/oLddgbdBWnoLIc1Z5xCCovELbYH1zlRWbxe6uCy/g+B3Q25zQahbW2Mn6rdHeRbh2hEVT5
o5GHWHlZdUBPO2WzU102XyXa8a5GZUKowwdrPHgseL9MSQrwB82Kv3qAqNEpuK8NT0cdfRCc9I5l
GDxANsp9MGpF2JPZmbwTgO9fHuB/K6/+8fL8/u/Kq0/90/fyd9HVy9//U3Rle3/gG6I96tCNQ1m1
goP+FF0J6w+PJgjaDpRVoF9d2jv/jIsUII0E1iDaS8KjBbQ6brqq1/F//sP/gz6b5/F7GFU2yoq/
ZR+iv8NA/PdApdNDG02tMiiLC9KjPtLuULHN9KLlY9cuvbznwNAoL4jIQzbbC68sIvUcmSNHbgrq
C3vFb44eDTHvIjZuJBLaMLxZ1AHDSXPykQU2ReFZcZA7frz4h85Z8iQIKShrcWUjfy3FHlIcmI40
dlNUtIUrBeXlAvYouTc0EbdGSJEtvewrJ4Jlg4NaXKVTIvnVvQG2iHi2yqxIz2pkYcUU6TpP/ohI
Up+zvVfNlPKoytpupk5Uxkl123Q5J+5c2rFkreaYEdAXTxoIIjTtqoNXSZJNSHSdEqpU7pyD516I
Es5gueI9xHltRD3QdALb2i1JaezGtiQ+KPfMaGrXfUqR85vkBLXoq+YZzA4veUylc6/EKnWkJtGa
6+lszbwsW0znsD5rkpWdvqioz7SW3taMEE7qXq1RekaIRVkMZlbTooNj/suuCFDZ0jIpKNebNkL5
H2m/xM2VJJUesh2+I+RcC2HH7qaZ8qFvARK5Nk7UxlsBOg77+FPdpV72a64cMhmZyCO/R8dU9CA7
SAyINjMHVIQJtlV9CS0Nx8kjuv00DssFPTTGL/wced7QlkA0u5l8p//E43L7h44KuX3eGE6Wobgp
exuoOTWEbZPhF9mIBgtk2kedDBrO3HqfRcvIxxM5rTnK+iYI+rwsxZPLnJSDTWwB3GUM4Br3ZAzk
SQ+zLs8Ks4uqHRRS8US1oFRBE1bkYqmZLE8EsjaFDFeO5hfPHDByOriMAeK5Fm2LfbIU6haKCFWO
lu4JrY9Kst8OTA1FlY4VyiQYByu4ChIK31IN5eJ/QbvrKIgeWtU7L7MHlxM6ZkwMMpEVU08PpyYG
z5gD2tg0lZMPzSauRe9dQxkhk5kKLmzcLWLY5GkMbegqREXatnk6WKxw3yPS2uxHs67QblMbMwiN
JHbMGcQph+vFTg+khYTjFkMDbECA+cBnpqgGdYwx276G0A9JvF3WpC8rjfhQS1LVZKE7wPs3IoHq
EcwFNJ1D5kFO2XCaiW96y+2enL4FZrWkHg4gyDohfiGbffpmnGFN05scohveWDTqhcttHE2SMzbJ
nLq4e7xRX+Mi4leLWPDDdAjpDFXD3Pl7diP1Vwqp6N8wv4ZgOIeCJNO01d842JmfVLg43xZzVJ8p
jlOYpHpRXuQt3mA0RHk0ks0T9/Bfa7xymw5Bw7iNe8lWZnFSBlte5w758a2gWoO3wF62DbqN5Ey9
kKuplFenjpsjzdPmNNx5hd8+wlCMYZ5TLreCWs186jIkRpyjohy+Ng5TzEaZVIFPatOZq4t2MZY9
h43c+zbFpiaasnPscLrWJjKNQNCwQkopRrAFNOG9rjzTKPH7PVMVTrq0Eq6GGeqh0i4jTeE6G5eq
8AFYl66BXloSLdJjqy5ScghxjanlCyVCI74DraWnJDAo4SHlnsW80ONpJ6dxLiOb1xTIOVjqhmwe
qh4BLXni7IXfxdSfFYQUNoMOleL2FCc/USjjUJE/SNZkI8+NyHD0aVa5TXc597EH6JwQGHU2OhUd
0e3oN1MbGKoyofELs/UQTXhDyTGdzL0q+ol6OB6+TX7YAoUmwJQMFb+yjC8k4aUCWGoOnHrAhGBM
M2ej2FG19cMXcCBwQ6dGJOi5RXZrpiewWGT0gNbKvU6igiOsjpTzMJoDyQ6EjTn2QcihbQ81Vmks
aY90tpnI/MEo7Rkju7XQAfkk0fPh4jwXPTo3zleZ/kLqbEasXy/q/q5MpFWfxjGMVgqOlYg/kc9l
k4S15CU5gDakso1d+ZTgFOgaf59Htoh3QkOsuIuKzlSQpUJ969FCIRsTalzOydhIMTpRKQ63TToW
VyGVfBJRkVR990xy7fdF2NPiphZeXHWuQ1BJLhe4y5FvYqszE7cSga/WOkw3EnF/6VI9NuDnS4kk
Ze3uBWDUsqsBsxuLaUfLrN9Inygs3eXhfGiMvBgP3RyHOIKSOCStDCjCKV0FE2K31M1zRyTFoywX
nPa+n6pLzBD1ZcTatA4N0zwrInrLmxESaHqykG9Ka2vsFvM0kVToN5RkU7ENLSaVveLEHO1ptcgc
pURNF2RPRsLw3aiK+inyJy+7NJDJyT3xSDWpuPBxukCYjmVtBjmODJmog87Mkc08wxqVtlt4Nmt5
ISu6kF4CjP9s0zRQ/LAfFDKhwOW5ydZTkXWe2M0MDJue6TcPiTLNstaP831YUnWhGKc0s+qQRxRM
PWJbglkQDuyoyCGhZFka/FwMV2KD/W7cR2ntfpvqFTqEElPVzc5TFuFlEz2f5QRPvSZAsuliSbXM
tg+4pWWFUDicYPH7E0F5bTvKT/AMSN1Arhk/Ub9sSF6kgXYmcqjr27oVXrVHYDm0Vz1pb2cRicEQ
Vkm08Isxv0LXRxvXM+bye9F39f1IHxtmPkoKcpZgf8C+aVxgrEESldb8MMvYiLc1LBPjJOyEuKbx
N3Wbrkmt9DqPs6U6TfGOVAGbj/iWmcT+alfYik4QZybPLk+ZG0qGoHgctHD6hxIpW4+JkjopTCpO
yGfe4AzmoVRDA4NWK0qIGdF1HduBxrV2WhZNbdxONPr1U1JioR8Dom5ESjqQv5DUmogfsPijT2s6
KS3a2DJ/hoieKb/koN0J8G2KfodDW93RQIWtFY4tMePCi9t7OVrmU+v0KFHaOFI8V9NefubgZZhm
3QIurwfBUm9iVarv2WR7dJ6smPM4bnD73ETfwRPu5pJqJruYccdRTpy61ObjjSwdcu7TxBku48gi
zbpta/OhLbWFsaVCSUMehWafaCw1h+OxieZoV3LuZjrWOR8emUnzo2ihA5EtFOvvvlXpM8Aj8Rfo
C9WdFctZ7NScOeAb6mq4TCrq0cB1FVwP6S7EeCRaN3pbssKedqlZ/KLcG190KHh+0VoAD8TWrz7M
g+0eZG72tAYSjDkbgi9acaoN4iiBZEnS+twm/ExoVfcrdv0q/EIdzs5Y2YBOQafKYvF1IgR9uMd6
k6kyiNClqgPlf8vcGjlnBfuDg/d65H19BIBIuJo/0EphvTgWxfoDyU0GX4q2jqjooGOmy8msNrvb
RMFmZGBSg/q714SYwKlDQFZA2sm5//X5GBOKO3hdojbU1Ypzx669wwJTkyDJadllOTf7/eLCesx9
9R25Hjp3C1cEF5TH13ONiYYMQ30DveNWst4G3ON+R4Kiv4sMNCIEuw5b0YNTsdkjfmCIf13a4JBF
A5yixiraBn1EJeX1t12yZtaxheURUb+5AzOmg0mUT+9/xdcn/fUiiCItwUETgw+y9KP6SarJV5iY
zEmhIMMGbz9pOp1N9zPKhur7/8+18J9L2pvowo6qKKGVdigFgGpSD8YuGRnFl2b0zQtMlNT637/W
Cybh9bPzlcOFPM68tuuY6xf/rZZi0Ohf8qmmYdcw+8hZlexbC3M5acFTBQUNuV3NrnvbTCk018L2
flB9lzskdmw464h5YfQcIFGN/o5NdD5biMOaP/iQb58wn1FR7VntUAon0+vPSBPKrsj5kzSrvGrX
Iy86gSgb/lnM+e8Kyz9wRf02Krbf9fd/etiuvhfP//mPu//1X32ZVK+KLC//5M8ii+v+QcHNQxwM
6YJShsPY/7PIwk+EBXlD4k8Cx8AD+leRhe3tH+wEVnwLswJni5Xf0v1ZZTEozoDNgA1i4+xg5Nn2
36G0vDz+fw9hT/CRGMA4liCorLasdfj8NoSFR4klhT68LVUWG1cKVmgVAG/qjC2CQgkYkF4bqUIs
kCHmTX9gjRKYNc+t1nEiwMpyaXZ26KfLwRgqzqrhUvpA+CeByXdodJqfKcvAzia0Rr5p++NyR30y
V1tmAInNt43FDXoqg3CW2F/jm4Hu0dsoVPsUOalPYxPR4R2gtZRAUGdyW+xGfie3ydh3J3DZbMiM
dv3YEaD9MzISRa+0rf6cwP7W6L6un8tPun1+1pff6/+x/tOfVT23CTrd//n6j92ff46eq3W0vPrD
7sX9eNs/t/Pdc9fn/FN+0T//5v/rD/85/u7nmvH3s+pLTK93zygdXg3C94ftgS/y8/n3yuD69/8c
s8L/A701gxj+OIhLRtn/GbOW/wf2TCwIeG5wVNB7+NeYdaw/0OtT/mPlxG+nVl/YP4esDakISTo/
kq4nqNn/rcLgUQF7NYOtiwivh1hrl546mnTHfEhKQ7rk1FRzRSS5JHwb2MiJMfl6J5a2v3LUONzW
kQ2lF2ngSYI26+S3d/zmz/fj93yA9Rr/fmv+/Ay80p6Pa5I3yD56ayY84aQIAX2mR2UhwzWbK0Z5
e16jjd2+f6n1Vx1fCv+CSa/V4bbKoxV6Wrv2g+ljpFe12moEOEAgG4jYH60T6y96dSHOgVR8cUuY
zEo8xdczQaZDb+SsQXcbfeGuX6rphPlnZVnqQdIRKFJnA0wstTdNCWETJTaMgNNG9fNP153TSxwH
xkNkUtHc2rKtm8ADcXKfzdZknYxD6VpBM1IooWVk8YLrcOjkRlIzyHam0fiSdpGNCrnJZP0Vqjb8
3VqtwsyRjNatzQYa938p1a6bxgjxVpp1FUcwRTqLmCd33i1eTyyiFcn6nJ23syAfXKcsut4EN6Ow
rZ0zlYDD/WC7+Obx+Gsqw0rfwg5hssN5fdeoAuehgjMToJ39KTmb7MPByD6wTVnH440XkdeRFdzG
N8PwP7pK0/QjJFUawirqrBMjcsZz9qMOp0/Le/CpLOwsw6WA5pFvekL317oevWJVkxeI2CwU2QV7
P+opNR3ygdH0wdg52qcLrDUsYhyw15aACZLs9U2AW6Bx2vLxlo6SRN1JGDK1YQ77BszvLs5T4/79
l+LFuPv7YOWKTFEWCyeLoYvr9vUVp2JysfvNJFZVQ/JggdpLYQwuxQkC1+ZnhItpWbkVxRclYhxT
NviEH2t3D9QIEOEhoLAWn1FvCYs9zgPpBnnLrihI83r+DslAxIdaoMrdmF0HqMOsa5Q473+Fv7hn
nJ755NiF2Pkfe8r7peRMuJQMHLN4WEAPHBInSra9di5r4T+9f7G348eCBCclhxd6DMo/6rUZSVvm
MJWB62Z2eBk6i3MgKHq+Lo3Qvnj/Uo7g1h89Gto1DnkXRC3Z2L1fP5qYqqYhe0he5ZCY1Q6Aqp/s
B95wqI+WMZ80HjRlBOYWsH90J9Hz4rb+zYSzRAVFWaP5w0RgkhAvEW6dEkOYPXT+hPAsVQSEE+8M
qcnUQ+ZuTWcV1Zj+nF+Vg5iezWECPIHNsj11VJGQoEdC9w1g3haBvj3FOaHfQhvBHHYmUWiruJPE
9VLcgMgJ/Wt+KG/HZXZ/TC7q+I2jjZrstpY0pQLWPpx+WS2IApPYvMKhP8cnQ9xQRn///r0cao/v
37qQMi4wtrDCvL5/yDwasciWZxVX5BRZoqY87YkJJb03De5DCQvzkcRtg2KcPf9cOi0PZMjW5EJj
7rtuiTx8mvLOpaHS2+2PtvLDxw4v+I1EtHmjJK1eNAYjMc35MM5PqKgo9DaNl31wEnshFRx/kRVq
xvYXCxdn3NdfROdI3XICVWkwVSlhTNROzm1IvgD0O6LC4BAjbZGCeCaX4kXnWBM5Q+CCW4ktAOkv
qbRNNMgzCt79g01w/ZbcYhCWaBspy7x/14+nceYT8gn+/VmPZrDQa9knrxMsYX7j1oJCHridSnfv
X+XN3oWZkp2QfKHeoVk4PglDKx4G9L04INDl/miknWyhU81XjhtHDxUNPUTUTNWshfkELZ1AkGQL
R6+/ef9zHNUc+BR8DM/BgMa+n20ZW7/fN/0ghEhFpqcXWDWJrrkux7t2aSMoN6O6KNyCcFy8Cdva
joiiKj3ZfnD9t3Mf20CIHyxndHiB0b6+voIDYfTYvKjgLeAfurS5cEFebRxoOeXGpBrywSr9VxdE
w4F5W3qrRfPonZqQdA02/Tpwc6DoyrmSJ7jVkaNPuHomrYoP1qe3wwn1DqshxJD1aOUezbeaoYN8
VINmzxsCuC0I3BReP1p2//IqLrZTV9LCB8bw+jbmk++3+ci3ilvfOelGcg2Z/NQHe92/vAriE4pE
bBKs433h6JXKm32+i+8D1nWNDNKwyaXeH5J/dRWqE2znzfVM6x2tGkXIVD04CejDxli2hHGGOyKj
P0rT+sureC52RIlZl6T613fMhVxleiNTEoFFBBG6GlzxqPvp7v0vs74/r2c+m9ecuQtY6As05vVl
TJr2rix4MJymx31lT/a+5q8esjSTp7xO82c/dfrAykr7oxnm7eprW7xY/hoXJiVNtteX5g2muBQy
kdGpt3cI76p73Rj9Po9JWKsWTBEVsopg0X25752fnKXv2RCFQRiiinz/Lqw38+guUIADtLmeIT1x
vJC5k+iS2CGxmJtdf48a+sozVoETnySf8/cv9eICfn0tB2ftKtNyHdvyjgepTKJ2Mp0i3FTJ4n/m
bfcx8Kb9oIBug8gIZJmMiuYobSi3zajuegQtXhR2RZvIwur0uSZSILxGlmzeTWggCOSkSmzsCxr+
+bZv+4VJeUl0Qaumo1PrDDPhwHACCafs+oncZas1Bx30DojRIKchdcBta5+QMDJGH6xVb+8rlXRX
UG+EfsQWeB0Cv5VspraOSTIX8GwGtthlZBMbGOke0LcsPngr386bLrxB1MIMJYXc42je5OSQT46F
EdgoapoE1awvSBPLOIb6v6qm1B/sfd5+M+Q+WCFWaRELk3e0q/dpwxANtvqO54V2vgF1jXyI1NoY
nQXC8/0xc8SCZQ7Ajot8FwiMJRDEHQvuioEA3qxDVZ0LMplqU9FD97r6bKnRxVHGImUbA+bnIvfE
XU88FMD5zCQ51s1O3/8kb6cLaa3lcZ9Kgi1AxLx+oPbgJYPTMHjVgL1BoO09JBj3qk3TNnaP1SNc
TvOcSBqLUJ0Ptutvb/k6r4tVhoeLwlnrk78PpgyRdkG2WbjRdeYE6cIhH113Q1TB9NENP5581xcT
rZkPjIm+Mf+9vhQxvnHWgaAPirT/aZWOsQ2V+AjCdPx90GlKByYqxypOom/QN/QFaqvpB+I91JJd
kWI97GcCf0BwutUHo/XliPb7pMPTQnrKVWg30J/y1s/y24uYYiPHSWVi4MGCFSNP98PDHNqUpoZ5
Wv3TdubaJ0NOCtgpCtuRzZ1dGvMWOAOu0Ag4TkLsQkzvemJk9QFuC+It0WHUdManQd0y77j9tnRz
mH66NJIvZKcgf1la1Dc3Ud9k9R7zDvDE98fj2wfF94IS7PDym656870cp44KehEBUTf6ZDIMH7cB
1qv3r/JSWj66fTAXUAqaFBXX6eX17ZvptMo+b3XglkNDZzFOkWV7o5Fy9HPH6yF1Cy8w/aH/pDs0
SJwnDaaCOI+7R4wWesRPAhoxy/tkPyMe2HWOJI9mdOo1o5YWe4BTTOcB0poCaj3uFNJ2+7C1N6Nt
l0jz25EErt4olo/alm+2+QwMF0UyxRomaJaXo2/mj4leECq2gSbFyfKL9ns39pLtLfpyB9/8jjwX
cTfVRXIfYsi8kKK2/15jD8gOrxuvGddHRcnL/frmYnFVAwkadUBAY75PQlKT8XJEH6wPb0cKoZfs
4ilgrHCO45krGnSajlWpA6uJbaw/wj0FWmfu3h8pb2Zqvoyi/bvSxti0vclAzRbS5wYLeRBbCixt
qvDhUhKwkzShd98n9KiB4VT0qBM//hEWFAXA16pm4/cLQdgffJh1J/p62K5rIWsG+BpIhcfRsNhY
feLY3SmwxV0WbkjZ2JDBxJ7yo87dXwwjpjHWJggrL6j0o2NSPauhiIycapVfuf3F4rgL8vzSpdrY
AaDNgjEeIpQVyilnGo29JJWoJ8vvxsSgeP/+137zpFfwPacZRjaqKcb06/Fk2m1Rp0SHBLRxEoze
pABTwR32719lDUt9fXO5AGsEGCJK3dT3jk6mMxta0LHIRbwMRSiWObRRdGGesNGIgLKcf1lOSC2X
NiYvs67kJVG8mJYKUWB8oYJg7OU0RNtssqrDbGoUwwtsqfO49OMznNHdoZs895Mj53EH+VZu3//4
63v9amisn55+3drsoyS6Ziv8viAklYAHaTZl4Doz2dgAucFbY0zo3O6j8qH1ZhhSY6PmyiGDLQzW
hKPBAWGD8CuFn06AMB3B7tIWCaJuhDIoo6T/1Sm3mw6sRuD7EzMR5/RILKpqbPY81hsz+Uyn3rFZ
943+gz2F/7JCvLoRtmJGwAOFTgp/xrG2vy96ixySIueRpeSUiHD16JXkOZMQno9usuMg4N3aJWkz
sNe98WuqS51tskwZX8kDMh80AWBfnFKmn4gUbXcTncGHvBdLviWUdvyCBGS65/LhPWapgsZgO1uX
Io9tyBWUpyEFOLZx74SdEd1UuBqQneGPrFgL7NQ7c8fJvVwZWN+yxDJ+FXaLLXsQJLHsEKCGn/Vc
TRl2+lKBAtQ+AOKJpNFicCZ7F3uL423AcIAiAQCunE3MtodOhl+kP9ize3ikJsCIswCOSySKazwn
ohk/Lal2wp1jRgue88YliBwRoH4c/TFa9qWKy2+N240QbwmzGze9CQN6I2Srhj0SYPdngxKZ3G3P
S/ptSnVQ7kt3NinuV37ubHXlQfPD3alHAqnNPDn1itn95sbjuJbYYqIBaUrA/I7wmJ75UY6/bRDr
i5MOmkgfMcQeAXWNb5abachaPygEx35SZZT/0JUkfx0AF9V3vV21D2EfIR5b6Lm1G06V7AuqkFyx
bEr0Z5vZv96in8meazHqb148pxdV2MUjWIDei7eyWMqf5iTLnSDZZz51EGtEzNOV7LZt2rTnPtxM
APZVZTw32mgmpErl8pkI3Bw+/xAZ4rRzBQ2NrMyHcCO6HBK/HqrF2LDOqx9QGKbbeQz9W1f14wgr
AtoYBd++/64txs+mQliDcVm3+ffCLWE/AmRaLkuEgQsCPFNfURcqH2O8kF+ausr61QNutUHd04fb
O5TUOLZLo4qxtlElPq8wnAda2WFxWbWFPxE9KWRPTTokFXzui+KKYLHOA4eEeHZn5lWPUA/v9rzN
s1XSb8wh1gJXaQSh4AxRjbQhMrSNKRffWq2JsbmtbD8rt0XXq+dqQb0bOBW6X6qqWTtt8MFLGYTE
YlnXOawjxQLRWc7J4JU4FKcZ4vbGbdpM42PLZxTwqcWJdZyJxRKY3PygX2iYb0VZ2VfF5LfrzSMG
qdKWNrepay5qY87JmG2dsuvOjcp3mr1RZGqCzRPq+zoxBpowRRo/Vjg3VUCS3fCtQO4Nw0EhSN/3
klQr9Oa2uAiXNCZWTsft534wZwPhcU1krp85uOKbIovWIHWv7He5qlO6nC7HaLJfIYMEwyT99pyy
df2QJPSDsAwKm3dyEfVtrmJO4Wyu5udp8NR5VnciPyhw6/dZUbZdYNRso/k4BViTwYrJs5tUdxF5
Hvs/aygMshJd9TVHzvY41Z49oaFHykhzIsUdLy3tFgRh+dl9b87SOc9mqcWm1vizhrH240Oe9bQF
wLeglJ4dZ+4D3ZmC7LOpn75WbjzPsK+G+SaZHJPAYgUV6ayuscefwdEo9LkZRS591BTvZDV5drrJ
hqy8S3g8FcFmYMS3vMG+fe6XvkKbYSJ4JqgBE8626bR/0EYG1oAMrnrcd3KCTh839tBu6QhUl/+b
szPbjRTbtugXIbHpeQ0gGtvh3ul0vqB0Ok3fbvqvv4N8Kocth87VKR2VVFVJAJvdrDXnmHM+0fCY
xtSdOUT3gJ+SNFR3ZPEJexun9Th7jjPHb1PULIgSnVBuFauxL6zSVVb0g8u4IfTrlXMLeVchFdbb
PBpq16eJw/4WcrD2J4rBrHh6rSiOH5c025k61wk2Ldst2ORY95ppSJ0gIlZ3pnlZoj7CUBvXB8SO
IRl3zlDUe1UtEkAumhH7JugH8IChju+SKRxxMKiaBiPzilSC4pcAMZ/JmYCL1eFN3Rpui9oZQTpa
86nu5VviEvLladqok0BK1KS6n5pMbWAYmeW9vTTz37y0EyJmu07/iZUvbrw+0lk8RkSZqScnDaRV
ZpFfl1ftMvhFgbeHmXHVd3VLMmR+T7rhclvCOH/t7dwZr0yXRW/fOaocPLMbadlg5GG7lnLYDf20
VytCygYHfWmfLO8IdMcHJDIcErXIjFzINjScxLz4keLshrRvHhY1NbdxI44UlMwNIbOXdispCRQq
32kSkMv5qsCyKUxlVxKzHqTh5Bd87kCcp6A2FHhF/WOZ2LdTVz46A2OGliPok5ukqV+wCR84/AXY
if6qCQASuIjmoHqUSW4q07omWIJOpJv7jij8grHsmBVq8Ak3e2w9pE3xLFncjVoSnxamD1WaXJO3
h38+f8WPjKinOi7ipeofswhej/5HdB1qWvtg8CfIOSGSM8YVoG9ZWe0VH5D5idEKnqqFy0lvzU3c
cRvkwoX6L5IgmG0JRSdrVr3pFaz3wODj/j4sbRy8bMamPS2DSwqi/Lt6g4vCRLGUS7UAqWJPvto0
u8SWj/1QbNWIDwOL0zEcc6ZdHDmIr+6MKUcGCyfDmgo0QO0z+41HSTzdBq/u+Est7Xavgq2r5uWX
FZtBI91jpJmXvP97XSueTKXam8mAy6LT7h2y/FLLPpjZkxMddZMQgp6T2qZgpbtklHVBPb5nTXRh
c3gJcbbTXeyeRE06ZqzVoBvHhczx+CDRINNsHB8A4Oxwo4tNbdiHVtWfQpn+FoTfNJ1m+vlQ74hN
2Ib0igDRkFIp9J+TopERTAktpsmiVuqDlnS+S0iNVzvktUH3tLlNBJkLGZxV/KDH/SZO17xgOG4w
Y5YAuT8YquXWKsyfgxifleanjnEFKfuftMvfZDgWm0mWfOXTVZSSdjjG7IeKmzCfei9XSBeNhP7L
QZjMIlR6OqkeFyIu/Sgk8XIhhn5J/VFT32CchOATlrdE/zXSdoeRfDNG5nPO97TprYRAZnUfEVd0
PwrHGahLWRjDQm0MVKd6gzCwn6fh2i6jndk0JhkGKaf8rn3RFFn5VZLd5km7x3OyIewceuDSv/Lh
31TOnB8w5SGItJnimmq671sU0aHe/cHMQdZCoqQZ9qOiZZM02a1HYPtx7Mg5JcHT3rIwO89gB2zj
oI7mUQeeBZVqr+IK3Dt1e5XhvSps56oxDRKqKyI3cl25JiV7YcEGgFYl0z5kH7Mj2v6tTLOY1Mr2
b6oVj6MjXuwWroWUvyEeKjUWpNpWD2M0cdg0O0MNvbKqwiswhdMPDFzKLw3Bx1uh5dHsoTic+43K
HiRabXo0/HMRuXcIp6HCmJyU2UOywUIYK+fmfnLjBsF4F0MdUNV5tgnV0IT0cKyA5YllDqci07rl
Z0qmZujN8ZzgFwcqSpxpPGTXttMQjzg3FKZyfV1bpBZV/Dw0s39dOE8OFvZqHDy3BfHYpfApvKVW
hG9As7kJyWA2vIKvAhc+EhobgsMqK3KZDV7xOWqvqlohFIbyt5CRXgAz3KBuIQqxqsWIFr+MiYwZ
Nb0ZOFkUzQVnx3AOMO9BKKB6OzJHOhlh4ty1+F2oRnnXaPF0b1jjkGL5i6nfd2Xajp7IM+AQsJdH
B/KE47zFhHH96oyBrPJJr5o7e+Dj8puc1CevdbKR6atTTG+sdUgpAwWdC0BrjWT0LGXu13PKtjGL
McVvEnshubYKswrXTZ6HnHbapim8icXl3oGzt7AOxp6quKRXZMkoVuOggqO0sRBaOmOPNUMYE9sQ
cxLQDqQB9KcsHOveNRvQnQgXcO9gc2WyrGeQjpSQazFv45E62KZAUPQ+h4aOEUtr8QsCRhxAoigu
cFF91KmZKfbI7nbUMpBCMdWq4bKxFyRegD/1ez1HwHHdMMFmnsoezQ7oLkWXQAsT4evqCFR0UHrz
PcWyTaOl6aNnY6CasTHtPH4VriLqwMq69ofSieGqmvGeIzQAauKZYd9w24tUu43UcNXaDvHBQMkh
0m2yyCb/pkqjpfJGcyQ2vLabgrHj1vJ2oRfZBAkZLE95isbJp28Z/rAbWb6aCmHruDNK8VsLY5e/
7dX6xqC6fcxAPRaHYlgKtmWc+00vadb+XEy4ZbplszlEF3hH3Nl3ekyojNAGiYHq6uqV7dqds6fi
k7UeiJPkPhtFcamQrPoMFXy4pgrAzc9Kx1OmnaisldpxxDNYkWWLboPgXK9Z6DCZoJTZZ2Sh9ovJ
WyPNXhAaDSthYPsWLQ7FTuApVbkhmCk6pMWQ/IymEqewkiZQJ4jMRh43aXr/qhrQgKCN6XzYRk4+
sJYWP8YM1OsGOiFNWuQzJmKKkK8RK1Tp/ExdtDebZXZAF+VlPR6kLvJ1h6QWlwnGQYS5PSJhgrbD
5E6JZO/6Y0jWc4ClML2BhUF+15LOlr43l3a4bvU1FXpsy/GVc0aCPEVfum5bD1l1FHYTY24rlPgV
pb9OzJOOKEdtHFJiGpS/lLmLymEPIYHXEsLgdrcizMvfa76ihNOkaL8rK6yO6BZ6sdrubNBYbLz/
KGyc7xJRLJwM7EI4u0ISI8x5CSYiHrmk7v0w1WKe6MhRbNstvQCtShitvlXgG4JlQiUjCbLFHLOP
aiSJt3QjIYfZ49L/oRaidr5T6C7evrG85Y8dXnJRcZTPUBg9xC7bXL/jIAmwRjbdOylY4X0DF+ml
ay0RBbNc56aUogGHoNqIsSJyDB2O6djF+xaOUr6N1Dmqg7Yy2NFaoDXZvLgrH3fGV1T7I8nrE/Tc
pUsDGBTJs4ji/Dl0tYVZw574Z3OdtbSjrOKG7Ld8jd2CJQJcCazIBgk1PqO6WDAQ6OR1XyWtAnVz
IN4bdG7HkR2O2cT3MrANODgRhxqOEnWJzKlZ1DeAD4ntD6baPlfwPzpKjrmtepbVxxd49UoDFuLY
Ob6dMgBIQJkmASK3sHaFbV6mkjj1gXisGMVVqVyqnFLpv5jOEbNR0vPhiv5PMmGjXC3geAAZgvJS
qoqJL65XVloLM2ntqbr279/O2nuaJRwBHGiB7GyhHv1gR6vIQBhQqvhYTMzSxKXHt8QKRI+Rasmn
StYxC1hUjEZAxYIx0aQdC7cLDSf3O2W2u20MsE73RjG5B8Ychi6rmGr4qyQ/SOB3Zix2ZuWoF4Ik
MrLipS1GsOSECPkjWN3b2J7hjGnprNDh6TISReRgchbBiEqq2GIo3SXqBd0IQNwx2ut4sI+qkYJv
E6KxX5rSKkPIgo76e2Y+07ZEFKkvvdUuf7V5qF/DCE7zYZka+9iNVkw03hiFd3OcuBoZDm33oLCT
aLwcc5JNLoxV5z7I0KjZcYheK1y6mv4VRDwxGOImmUkpoPq0IQmtf82ZuBB55dWckD/duIkvox7W
htn13U7PiXHzsGL2MnCsfpkDCxYa9VWIYjGLV5neUQ7ASjmzdLV8ytEid3ALFz8j1+KmE1TDAoeU
5IVol0FXMFyXOQgpko57vwKeeWu2JPAdLUkJEr9fAioonZceG7mywI6N4Qj9LLrefBMqiwzrU7+S
gnRcj4pCFX/SlmTZGYtV/UpxC+qBPZEoPefK0uwhVmZ/KNJbR33KuusKigrnZ/bEFoXGdvzt4Go/
DpFLkYmw739tfbiE/6NChiUG6SgUE5pmlOtPI1G0dCFjK8UM6hIudTkV43TkcHxG4vBFAd5F2CFQ
inINejsfa8ticGkGl5xOOXomQZvzoLDyx2da0eJzU5MQBoS8qga8HN+KftKlNZjxOzQUBcbLsniL
U+FeYt90V/SGYuKgn7NRQT0xtdpGlhmWSjcy5FVRO9CAdMofsWdG0TQHcNCcZ0uk5cRJvpVssgub
I7ijVqHCPDULTnHQKktKGXn8x05iqBQyKY2amFVDWgfKa7hJQeBlL3qcKzYY7myejlkSciyiOmyw
pU/qFgBc2Dlcw01V2+8zQFFIiKbuGHc2BGKgBfaD6Ak0h/UwWAU/sdTUS17oOiGCpjE3naayJyWw
IPrR9672vowhBzjiWJ+JC0wA3IIpfydMRb4WXKTf04UB21VmaOO9oi2sv6j/RbpxdWdqfINJ130e
2q6ima51pu0B8zA1fyp7jMfwIJKXTiubF1bb7jZjNZx92zTy57jvOARgVa5RmLDF1LYVpPHuaiH8
O6VGQH4e+1SKV35Ymp0L9tXIf7ZJhnqhakkIZS/FFL8fOc0oKL7jXgFVOnQHWTvuGzyhao0fd0RQ
i3J5mch8R1NBmjnkynlkA67ZEnwDXtGEAxqz12Z2KLVuZmT8z6owxifNgDdH4TGlxtUMlmh8AjMB
CYw0piL4ANCKNrkic15HmYhrIy+TMIAhOEU+SiMSzoEXlg+gEyX7TDbFV9xd+p7UA/vObi4GJZC9
kbwrfdEc0GO17M2jKX5MI30RsAuc6DIZcrnJary7G3j4HPA7tzFaEKJ2/iqkvXhJZw6P3/dz/sGQ
PvQxEPEhWGCO5Hvg4z7pomKcS51UT+iET11oekQ6hc8OspEQeB6AxKDPdNF7mmFN8lYsPZhdWBrg
LfJGQTZkZxOYPeCLzbW2UDTbtEjNb7TZsR4HmYJgssICBzRlyOjHMqjWeEaA9a8p9+Hno6NbhfmW
BiULGe5JNy3uYNPx9LEikr/Nsu2MPH4yPtoHg2bGiz3K4aZ1Jnlf2wk4PBbap3qy9HHXgoqlA4JY
BZgXYXkRxWJ13Es4yfVuyGv1vQHIdyQxILe2WQ7Uc9umQ/ErbIeRs32uJTOgVhOcsrBt+4kZbeDk
SUTttRqpAEEG0kePSSy6ZyoWEZ7ocM4heMppOi5ZazheMs0WXc5xyF9SSaPkYBL+WQBlbIbXol6N
29UEO0PwHdHWGNzyKY8okrMUsV38fhB8MfHSykcdjE4Bvf6puYEDTKmIGeWXobhADsrcfY1r0Z15
V5973Gw9EMxjn7JZQXRb+zi/F3hJBaOm8qKJQvKWOMwwIOGofzdrwmgPAHBpC6wHBBcWwsxk6VBN
BKctQuWyHtee1/e3/clzgv5jvV8HXRJSAt7vxx+kQcgEPyghP6ZRfQRFa3MmkMZzCY7E1+JcXNbY
8270kn4iTecyABDxCHaSijF1kovGcE1/lpKiH6zWMz/uc6N1/W38LMw3eG9P+4uEcUKAojDizWSg
bjTS6rZmFd6XTjqd0x6cirPWx7D2MNdQK3qjpx50JG8pwBMAmO40djkIgNZ+h6XNGbYAk+fqQ+Wb
61G/Si3yahlIXtdn0csiHHUTSZr7Gxim6pWM9Dnop6y8cDqVzkdK+blqtfDpzFtbl+cPnzw/F/Md
GgmAdWvKzse3NqE4ylkoKk8x4mKfAD3d4ACXW+JjtUOfgAlhMU38lK3nhcWPDzhW9heJGj67Bfmy
ABi7e5oVESUuXT06MtLgZRdGTDfbcSDNiObMwF/3LZ9+MF4efjV6RuNUbFSPuRi7ETNXvVT2tkqI
X4/cijerWXgf1eTc+/ysMEBhyPdFRBrnd5oEHx9QryoU+MQEw8IMh2vwlOxXDaMJEAm1B1R35haG
lHo/2lrtUT4HcWUP7Y6Js/gfRfAMLFrkTMz4fBFVnI5hVczFZNO/8kzRd38VTLh42MZya1F3PxBW
Yp2Rq61v/uRBIxNH5EcBmLs/BQ1MoWrG7UxNxe3b8sYyZPmzsAb7ajSy9Mxe9atLIbLmAzXwnqvG
iQ7CUWJqjSPNKlpb1YqIhyOWhWwON2Xiumc0I5/nZ4pcJg8SSoTF3Hm6YTX7SSf2qMbthinSacE8
xQUTwvcf1he3xFwoaITw8Li3VY7xH62fUieAEQeSVEAlmb42Tco1gJLyKhS99eP7S33+IsjFoqyE
hgTTLJ6Uj5dqoFiJ2VkKrx6zYR/DRT8ooqgPjU6TP9Mhg/7v11tnNiymWHc/XS8NK7ClFFY8QuLN
HdEZRHsgMQhUt3BukgVz3ZnZ+/McZa4wD+TxBLRxxZNnOXRitIVkRc3xLXC01sKHVHOao90Ke5fJ
jFp1H3UPs3AWmhFllp/Rp3zxgJGXuOhbaJYKdGUfH3ANy8fgTACrOSnNa31MI7/UmhWeo9Kg0Nno
fv+AMTiffnqYNmkGaOyrueXVzv/fwTNGlRo7BpOa8JX7ZW/+zLfFLtwv7/nF2NHQPPN8v9i2cj3u
DX8hjCL1VGkLyg8MFWgkz/91uP97fzjsNoG3Hzf+3bg586n/O3d+nFY+XOvUnzxHnMjU9VqX28ct
F9rtdu8Pl3dnLvP5I/94lZONOC2sQm0HrjLJ56miOeGeU9V/8t0Z1noJzO3ot9aYzpPNcjWqkeSs
UntNIJ+mK3Dlt8PevMy3k4fYwpP+tEOLcaANHvnLrbJ1X74fJZ9nmFUuqjMeLRU77WkKL4WLFjcz
qS2Q6QErhINzcLWk3rbd4vzPT5NLAerUGSBI1lby53/HYx32utI2XYJJRIueJasky5/7v6r5mZYh
Sximg+ENc9OpFUVrCjqYEBQ4PCX5YxOV5v1spHT74IydG/HrZvTjKMTrooGZ5s0ZaG/X8fOf6Xmx
xsmYTYh0nBv6C9LtYWcPFPsbBBo5jRk1+pUXyuin2B22KZHfvZ9otXX8318hzA5bQ3q2Gh5Pf0Wt
MMvyIilHiw5iUz8ejLT84baxemYx//w9sJbjY8PRi/GFRenj/eKMSisr4dyfKsl4QH27YN47L2T+
vPm1BGMS6gD2c+TgJ5dBBuNoA1hgL1Ow+nhy0Kq7huOd5it9U/zR4XQHWj+3P6ouiwSizUJ9SWrV
eSiKOn6II0O7oiOyoBo1bXCbcb5KN0w6T92mDkd3G1UNxKHvX8IXj4ZiJIcCbPLYHE8fjUxpMKHU
WQtlksrraqS0K8Db319lnbJPBhyOUIGNkjMIZoaTV92rrhQzjRca2UNxFVqlfRfrwKE4h6dPrQbM
HzHAJM8MsK/uzdIoJTHY7dW28vG1O42tuLlOEdCMe/PgNlDpZzssztzbZ+Ex/AcsDTgpmCNYSE5u
LhEoyej0ZR7ZmSmJPlOWTl5kNCnFisKSLpvzOtaCUI9IPhXVggjZITDpEr4nhP/vH/QX06JGvKZF
AQYaDuv2x1uGuC3FP7EzW8fUdzTKrIg4552jEfn0/aW+eLqgqtY3yhTM/05Ge0MgoFskMdZfc5IB
ykEtIBVSO3NDXyw0vMLVWgEijvs6reRG7lAgFkUyVswN+XyKlf2eKYcRVYJu6UC1Pwm6Ja+DSQkn
r1yzRQbsQfgw6sqjC2mTqiynY4c63avRaZEQJyP1CtM8ysvWrf2uAONPHwDmsVI1fjHQjfn+QX3x
TjhdsnhQMmSToZ2sH8Bu4wk2Hlk50ra3ZYt4EZEVhE/KS99f6auhqMNcQ7wDPkzwoX18/Zh2B5NS
LhO7vrDHXwY0XpiW6xuFo+JdOhjRQSMI4C5rF+uAYp+WpVK619//is9WlX/Cdxt8MhO7Afb646+o
LRIdI4fS8tRlltzMqHOPZE8alKhCCdjPid/bKdaRuGXqTtHG5I45yHibnClbBSyC/yPASFYFZuAq
Nw7tghtUoGJpduFAAMkGeckEWdCmS53meRIM6ioVLJr0xzQD2//+dr6Yu6Bm6GxJ8b6t3I6Pd0M+
GYdSMfMhVfr8g5aJ88B5cdjo1E8CoY7uE2iE+Mwz/GLM4IhVcRNCr+Kvk1NNXhEr44ys0GA5kID0
Ir2SfYMmz4nVM/t7zC7cwcnsTM4qtSvnnwz/tJhGFzuLi5WlPwEOpO4uBmUkdIhSNcFuKNfUgaiM
jcSKCGahyLLHJAO3p0Z6c1fG0kVroBOb1itXLfAvPtSkUEO/FEv6uFg4T+ib5QhE+1UgHABjzSXM
WGD9ngoC2ryIAMb81rJK/K6tRX+tqGMVgdLN2vWAYF6hGWBamI9Dmpd4vmQB9UNUpKPH01Q8zUlR
sAesK3JH4HUpt/D5RlIFSZC8xuFq/VSy0r6ssprklCVUp2viMKgaDk4jrlGaR50Ps1mJPUCl9d/e
IqJuMxVahVZ7tmWLUlip803dp9Zj35nieYim+qdOobVZnbL1fK/YThluNeb93reLRrnoSARxVjts
euG68Uwjht7xfU4MlLHBw6+HiIHGdgAmvijmTZWBGAkio9OyzWBGaFaoQl/Q6KOdC/iyIXUxSQD6
yKUO/Xl2JF+TM44uKACVX70eNx3Kurpiw7MtkAm6BSIsD2c/KkCLzAvqJcQ2ke6EgDwEGGInN05k
mhHJJlKBESnH+bq35kwnJGjNcckzq4HnShDKjzYsotmnv93+tqoCnkbLGpcGdo5RjJyZkj/VBcKu
+Wzw2iu0V6D78qVV400RlnBbe4X4yq2SGzQtGF01QmqjJrrMIR6i2wFQQKO4BvxWvsAtcwHZO5z9
unaGJ+gs6LYUCiaAjqe0PuRmaBdXBblfF2FBi3mTUZB5o/2zLF4j1ST3SeaKj8OKhA0wBvTHvHFn
bSdReaGmm1T01ahbnb8xTTTeLbd2ZdeqVgdG3hO/R2YJ6Yu5HAb0l1NDxN40Qs/ddkY9GQEZUs4b
VaIpu2i1udU8M0fRY/b1rPjI0iczcJRxeamnqJ+8Th3GxE+oK6JDKNlfb+IyQY2rTUg/0Ss4FD9H
041u1G7WGcQGMHT8i2CbvFqjIRpAdM7/MKNQV2iqrFQ2y7g+6soSQ7dTkqgrApFpU70lVWZqgr6G
UbwPsZVBTaeAnHo0rBtS6azRWCPjqsHaL3QY6MRJUeuM/BgdPAMRjvocV/rlMgCahlqazb+IKgmH
C1Oru95TMiu3g/5f7b4M87reLLoLx5jsVOC9dpu7ptfEUbYASp1aC9+mqOpr4ieRX7pItFPSAMIR
pUyt2ITQtIldHpZ6QCkc8fnOQdo640NENI+xZ5Uy7E3SJuNVhTyfXBi7/h1T3G9Jc4qAn+Aha1Qf
bWm9BvVYvU56SgZqK5m0CB9GEr0lnVo+jhXhT74thVldGXJkomxVEq4IF6WDF8DShfrutGH4asxz
94MIVc1B/TLafxs2aHRuBgmotkTmejWKpFJfBofa/Uao1IYxJ4TuC5rIEHHQkN6aaHWe4MNr9zHg
4G2hkjm5ClNBXyvEoaLZIIXognyYVg8y1YreZuz1T0gsqh/fL05fFEuIlgDPgAOcUzBe8I+rEzIp
w+zlmHvD0KbqPd4lYi5lLwQZUfTfjA2PML4d6ZO/KLFuXSgDDueda0RNUGM1Yd8fLcmZxevfAv9x
QaF6g9UR3hzFdSqAH39UFTt9OwG5WlPqjScCIEtUIqZqXhJe2DD3FIbxZ+zzWkfQAmALC5bIV+79
iA6lV/Xitxmr80/DSnQChea4/P39Q/ti54pbno49vXtOhae1C5JjYrNYqB3gknC8nM35daGo2dv3
V/m8hGPKW1+OzvINA/BkF5QQ7NYOE1dRIBVrzVUEvapJt99f5ItG2MernD5qOqgjcRWJV2xe7zeH
Fy+4uztziXM3crIXaWu7b6P1EiStb3L/L/q74C8y0s1Dtk187FdnNlz65/fz8Z7WHdl/yhOWE0E0
6Lgg2Klg8cnW8PKjfgBF4+t+uW2O7rXYKffZftrHWwBVW3dXbfNABNXWDHBGbcrjvHcCxDdnBvZX
P8wxqNSsMEW+upOtoOh0EkQMtjg1vsXAbgZmYd09Zwj84nkjmMJRxxB1Kc+cvNJUIlOMwStRRsjb
g9mZ6tZKp+JW1gTofv9uP9eWoTMie+SATW2L7vLHJ52ZJScvsDgIlyukXVGLzqMerOp1DBfrohgm
zDwwJuRjo7TRuDfTSDnzsr9Q0Ng03F2DBqeKguTUKkuvfbbFgD5fZGZaXiFnQeYp5WpEy3E0Sj+z
neEtdEK73TSz7N7MKXSI5KzJ2PS6VB9+YwFsb4dBkrlCZ3Uu2TF2NVZxsSy7XMv0Au+xif3Nbhql
2QFWzw6WEzpr3keDOaXpm1qeea6faF70VmhYOZhNqSlzCDo584H1j3pcl/hNsww3a9Zl+rEM5fDW
Ekl8y666Dr2hIA2V4/lc/yHvpk7ADtbGgxJPVodWTJ8CfXQd5WCKrL+PLarvG6cBFuiVWC2M4PuB
8MXJEeAdxVRq7jSvHXcd+v/55qgyEm/j0tbI164rrL/lwdGL3mvsMnuQQw8Xn/LRnyVbkl8xJYXt
nJGbem42+1yYpCWl0tAhE4mS1ClxqK/h8UQAZSiljK5yafdUvLwcpyEhBTp7Ly9z8/nX1FUwuJN6
mcagoFj1Wy5l9nrmgXwu5nEcghxjcAqjsX/KTBxyaH/ZiuI32y494tYjbhF86mWkGdNFqtf2QTiN
GmRlMt92aTw9MSIw+YhMubFLUidGQAMBTat5z0kq27oitHbIYoxjR4PvzHBbZ+CT9ZZSOBMTHgoq
MqcEBaEgtBsBk3lDphsr+6I7oGTBuDkv+aOh5ecqGutgOLkezXJaUYJFlNb5yQw19Dgni3AC4k0J
6Brtb71viHjbn3kFX4wGDr+OQyUVOqJ9ei5dmqhw0yghRzrJKe6Ek0RmIyJTQQI7EfCMaFJa5MBY
HZa0XB3KeWPSeHyJFtU6M/N/fsLOqgyiusdZn19z8j0vdj7NNANxr/Zu/zMRlRMQSDH/MBdTv0Dv
mTyduff1EX58xJyAKTv8UyWgpziZmRuCW/SWbG3PHlzlby4hOTBTi7sm5WxNUdk4mpbeYDQwCBRM
zfQQOvbo6zkW040yK8XtIvJ5D+6IksoS2mcqq9pnXQAsJQ78a/+AvuRpz9olZl5Bxp56xHfKcMvJ
G11clynqe+qMSxwUrWv9sfSaRPIBwcetiTnj3cqKNvMVTlXWhryv6Bpt1dgiSdThlSxoYpn4CWuI
N3RJmt8R+UJ3xjLbr+R6qBMwdugOZ1afL6Y9FN1MXLxW6i1M1B+nvTltXS2KKWLKrELpqoexMhzn
KpoAdzO7vyezIu9lP0Y/Wuq2aOlbRTu6c0tW0fcv/Iv3rfFTiKyB92PzcD/+EKmpMp1I8PK6yTX3
HcYt/FydQWyvfk4O9MXiRAjHKnBDdLAuudrHa2l6MuNjAdoIJpyI5snpLsrFyh9MO0seBJiZfsNm
IdqxHJA44gh5k+tmdCmFVe/tsh0OqAvK68zt3E2WNNVBUdJlLzh3ZWcqp5/nYGeVCUNhZVFggjvZ
b3UxwlMS7teQq1F90SdS4VDEdZcV2cZXtiR9JUmH+uBClTnHEP7ig2dLxO7H0TWwIqfrYa+Gervo
FbICux1mJnLoONsMwRCJ205l38TYHNCVp0uHqtJu3NchHcYnVx2kGgxosh08caW8UiQpeT7yBeCp
+TAjqbWiVuhn5v/P8zF4SI5c8O9XAtHpfEz+NvGuTJKenjn5FQWMyLdEO/8/3gYVUKY/0xSr/ujj
sHEbTuf9gLvJiarhISM6GSyksN4mdiy3nWwmzsGhJIqeTeUZPs8X/A5WNbqjYE7Ae7P4fLy2hWw+
V0Yn80IXdpsJB+hSWiSZdri53hEjpUAvqnDaYmqeb3IX+cwmDfXmCSOEtUvIMbojza49Vxr+6meZ
IM3Z39lrdf9U7hZpbksXswKbVDsYDkd1BH1hlCS/2Zmro/vT0lejNfEOFRoTcVuKxz5TsykA1mQf
wqaoMfVF8pzE/ovJhLAloIY0OxHiqieTiTIhx8pi7D4LIYMPBbWXgBqhecgc45x64otLcRaCdLmK
H13xb675z77RmoUOUCWUHsk9td9CfvC1hNzXarTO7Tr+cUc/rokYB5x/BYV/bf+TeSsOe/KoYgKh
J/Lk5hvchgVBO6zKh1hE9TWm8h4iJiG/g6dUHb2d1grxoUpXf87SltpMVSzxY4P8WGwStY9vdQL4
UM3b/EPfsJUBE2G6kD1ip/PzAjFhzdkuUDLbbqHa187Q6da2owX1CwmceAbWIp9zXJ4/hCL+aG6t
/ujEoP5qLXlBGzTfLkOTDcHiDgkMlHJR4Ug2BgtLlzfRrkptqZKi2el30pWqiUpfRSLeNXwA2DgT
HEzYmKC1KDlKWk+pB9qXg0Iy2maq3fCvGPFZ7rLcncSW/GDix9a+K5HiZeHi+lSjYaKSX2aLNxDU
RKkXydyPJGy1Bn9UNL2OFo9vk45TN6EzG5Znc56gKYgCqxf/eaKwGHdWg7pp1Kf3XGNC2RG7h20W
fkD+qEeWde40uk4gJ+8XhadGVgINW5QWJ4sxrnlsXgaVUJ5neKCIZfhG647bOiPQGf5JhDVykmdm
tS8kOS5KI5qLEEAN9VPeTjZO/SJb9lLujCvPRNZ/ZeK2v11S1aIoO9nkl2IIxVyhDPuRxpZPx7ff
5Xqh3bUEbW0xAxiHCK8Xhzm1ca9KynVntp9flPn+CeptGNeko4hTiiWB7IXSU0P3bCz9ga0SaU8d
Mg1KmMG/ksgerhHSO9hI6DiQMqrfVGwCr/LBmnYiDrERfr9b0T8vj8RTGCRKAE1DV3H6qrJ6VLUk
Xj0dZloJgrbiofQdvr2//Vjjhmoaw+yCeCKhb8bi8zg7VaIFjigFTUD8Dr+zpoK2g98/sfDHJHBX
3LpKH+MknJdNT54Ce1sMiEddDFBawrpVFF+YADpwUHP0pMGpj6ZvNH3i7nH725aHq3VOPCdx9Tfy
unCJLlmW3rSzFf6RXdn328i15hvD0JqLMoljg+OcrvztOnTZZzYPX4xj+mmoHjmywP467cLiTomA
xTTSMxaFcLqKeDaKsMJvi4ggQNpr9LHic7rETxMxueKIaDgwkZAlOEJ/XCFDmSBfBmLitblSHEI7
lReY/Ni/1KS3ff/2P28guQC9wrVByRnwU8Q3CyuNFCYXzymBUAXhpDRvtCrEY0KC7y+F2DhmowhI
PKC28QELFLkT1FrNY6wt4q3VxLvV9uqmmPXl0Wzs+W9sye6OlsDyfOaXftoZUd5lY0RdY93eI2H8
+FTY9ne2rJva0xX0ULsl6prR68d5NLeGILrwKAhmtP1akPS5YccXjtASppHGJvs26nzgHEk0pqY/
b/o06aubYvg/9s5kN24s3davksg5XWw2u4NTNSAZEQrJkmzZli1NCNmW2beb/dPfj67MOo4IQXE8
uIML3AIqkYZSZr+b/1/rW7VxbjN18jHZ7O/Y4KraqjJjHj08yZJ3kKdH4GU0i+xpokL1YzYLzFZu
oYefbTLrbN+erPlbVKfp/bCo0JLwgbPGAWHkCD/S8Pz5uZ03+Ju0sYj26lAjlR57cIkE1uas3UkS
YlfWIRvfcX2ATyJRYwEDT5MNARAlp97oIqdl5CiIO3euUS3izCr1tFYNaRm3Bp52hyeBVObwOoXd
lSQmoTCSQyH2Q6rRaTEasXVie6DCkjsBdpZh02vQwuKezoGLBxfzHu3lM6/FyfZ1PROkYHyba6n5
WPLZMXUaRIgBbu2LB4f2p6ebchfrymWURNpOH6YtMp69PUPBbJaCRlp+bpD4OWQfzHY/z4GpDjU2
qoLjpx4yUlXSXs9Bl+PNGCGoBI6sWw9WJJzQk1Gh+QhGWDrYKi2mCL7MqGokpqBzeLcKSgIZl8t+
LEP7Qkaxeu0KOo8htbK37UiOdVKGDUSeadrlDVWhOaSaRwtNhQGQ5RuLKNIt4p5oUzQtjnzZNVun
BKZQqR3I8srRr5y27e5fv/GngxQXSpkXT8EqOvs5zf2yWkxT7FXSNVnOSDf8uJD2u+mq3t4CfW3u
fv9QbG150XTiQJERH75sYHCytkswYPRipMWcW9O27jCR40esLl4/1E9e9uGjZN9FvWUtW3JlP2fL
Xy6rs5U5apqUKatcANY248xKDdtb0WrDBk+zHbBka4Rn9ASSYvyeNlPO5zhqK2iMCF5PtRuVSE3V
elQJ0t0vVY71fKyaz7qBZzNxeJJOpIl3RVwot5S6tXcRbTfI2Ul9IZoh2k5ZQeqt0pfq3rDmZl8S
LPK2mav6nFjkpCZHw2Cd1NbVEnLw4y25NsPZpDBI/K09W89qXOZlALVJeZeFiEe26C8HZacSQWJs
Qgw0C45O8l8h+9f0vthDYC2GJ9gIn92edjF1PYmgWmmadTCNQr2oNQe7aDPacQG5JDfv9a42vr3+
uE6mZy6BNBzqluunx/b+8M0wXMb5eMkgAqVDcqP1xETXvT3u3UXPkKG6lESW5NyQ8/JBwSJgFjbo
Cqxfxi+vCFkcXSIIWUJyO3bv2LiVgQyjPujATD8t2bR8FJ1Tn1Euny4buVRSv1hwsrzFDH20Y0oq
gImUzUrUD1l1QfyBdlG3LOLx1rLqCTNR+Qv/YEuhADCcVxDOqMaQMXqtxYWaKucq/Kfz8dpvYj7m
JaLodrwzNQTkyjGHw2kmHKuhsb8jhUI980G+dN18+RZdNJIc10ba4d0m1yLL6F6hRJ9b561MiujT
rDe5j3kq3pM2bAZhVoibCrjZu1kgy4TlMr212kFuwT3ND6+/cC+MepwHrTw8kfT1jnH7/ZKMIzC1
wteSPn2w0gLwdWSFj2rksjJ5/VinFc1VifrLwdap75cXbcbOz2vGBxq54bSJE+sSK86WOuoIKkWW
FIeTB54weCUHikOR784cf32ljsZCVlucAJm/uIGPDaBGniFABQBDpSZ9SB3F/ZyaTbwR0GAQmTPB
1Es6fp5pct5OdA/uWpfSGEBJ46MczfnM0uqF143BCoE7G5X1hTsqGynt0GiEopd+pqFmiSzFvCCO
+Ozr9tIDxutKdCib15UFcHjPbbHEejy46B3YLRIf5Mg7fdZbwJioIL2hhIZBnqjlbqqiKHc4KI2E
kC1OaxpVGXvSyHJ+QYAoyko1SinJFnmzef3BvHArfs6DaP7XlsqxHCHuGZdKm+cSmdToOkioV1bW
mPvXj/LCnaCADYIZzrvOvxyNrdiBZlskBPPMDhimZUiImstTdN+Wq51ZxL10Qawk1zzglcV/vAV1
Kpcmq8tQQvaAeyUA2EWwZsrlw+tXpK2r0qMX+t/tcWGtFqFjebcZJXXpClBAEyEhH8AIF6mnhqlj
BSmqlcs5HhE7FZOch21cLTFu7CEebY/UQJuorHj4YLhTUu4gb/XxRulr9HVL5MzsBEuhC88aww5Q
W1xTtH39zF+6QSj9kPkgPjZOzK2kUQB/6zBuVQsaWUcK9wrAzbkErheeONVPSsIYCHCJHSvOq7jS
nS6hxJlqUQlITpUbQxFFgzx30c58zqcu69UsgoAVCyieP+u47dSacINimueIdkY2CgrQVtZY5W1Z
QEPNKw3A4GIsgVNW9rVuELOYVaXih5Fwb+kmKkGvDiyMW7d7PyH6OrPtf+nssCEyxEMRMKiFHs22
Wj27MYa2EqRoG/YefTf1WV8i6yureM25nkPVtvYp4IObOiWSfdPl5XBnGQ69TZtPJYQDpRbSc+yJ
VRLhs0XptYiPz0kuXngvHJ3l4ZriQZLA8cajihJqhmgmfKoX7b7Xse8uxrmJ/rQ0TnOJNB+HQRHu
NsFVh2MiyS4u8tC+9Uu1Be0/TPB166UPdLIDUdQmSWBDBLtJKxnfVCB38wBSfPwAcffzoilGgLSq
PrcsON32YYsgpBXbK+8OW+7Dc4K22qJkFeCXKnt8X4tuJdk12Q9Q0MtWjHN/gRZmo6TFc8cmeyMm
t96NGlXm1z/MF14UGlqC1YlNNZuTOZovJmzcEktFA2XFUtFQk9NORyt911IUviujBQZ4Wcy7SFXJ
6GxSe2MV9ewrJNR9aNUGUzpimI3VVMtey4zmzKLxdKVK0xnSDbZd1GvCPHqLAeS6Zl3yzBQFxWsn
K+caCqt7lRsTIUh47nZKPjpnGjwvHJQHQutqvSNUlI46FktdDtLs4TXJcGF2Ap51DcOn2zVTNftN
SN5xFQMLOPMcTgsv9Ph0DMqrSUFnZX74PgyxlemQ+hp/agv5EPPOfKiQdn1x6lHcwIiEjgE3zn2y
rBgsLWUWXfNLE1wWjJkwv7fiLv4qoQHcaDh4V6WUPT/0eml9fv08XzhN9ilsuBAT0tw7fiJV3kul
U2s053bRbftKxFdNCz5wLKXxiGT9XMLOC/U9EjnwGrNWJzmJ53F4XxoUFk1qckAxIKtmHiFHMNfE
8gUbUVQwmevF11qk8ztNiabPM7i8FVgkCicI687cJLgA9IuKxU66aZnZLtswzZ7hRhZQmNIJ/PTr
9+d0ClpnNyRk7EhVFgNHq/0cMx1iFYr1mqKOLHWj+CbqKGr0Dgim3z8UEXUUdfk+Udoc3ZnBZAWP
KpURBETRBuii69VOOngzLNwzV/XCJ8HAiWOInidPwVqH8V8W8nFGIU9R6UvYFShR1OmV83Ux9OhS
cdUZajDUbMTeRqueQ7i8cDvRrbF8W9dVFgc/PDD4rxw4ogrQQWubTSQHNyhFmXmuGKIzy8VT9Z8N
7ZUDrWte0AfWehN+uUinTJHwiPVYYVY68Han+LlsCXdeI0+7zssmgz0zhOzF3U52aI4bmxFpuahz
C/q+ogDN9FhwkjprNa4CC7egFWkVThz5EPRafR+RZgiaO+qbjRvpTRgosFYfawvctjegnXdJVGCb
cGZkeeHZ0RCmS47OGMPwsWeoblxkEkVY+9lkxvckS/ZXBhPCW5P8wTvkI2pQLGn6/vV383ReZ01k
okpluUr/7Bis5kQU8oALgXZoqnBTUwD1jHRUz63BDB7J4Xr4J25h1cbhMiN85PCRTVo/ZlJzMZcn
s45HYbbeW9OCVx83yuIldGL3gDhNatBC3CgVplekNBBEapZNGEEUZz+5izyr5Dl9awkjpOOt8UZR
YDn+XBQyM2a2ka2vxw7TZsqOIyCFwXQBamiL66fxiI4/JtpV9URk2Nte65s1EKnJc5igoR15pczt
x1gtstsklD2IyT4/U/88HckFSja6UbQjCKVzjiZ+Jxe0qmoVYxFBDY9WHmOHqIQIZgtArdflVrx7
/Z14YRnG28XcRsULrY9tr2f0ywfGmEvskEJ4aVE1xgb8kAW+HOFECiTukZVwnOItbh2CnkVzaebT
uG0lYYvDZER3KFitK9rOZ8Vt6yh5+Aph4uL7oDJj0bE6/uoLpdRAFOsgvQBQ1fgiHftbVsfpQ2zW
y3OV0evduqIHspbVmEs2Q9X3HyhRFdU2DB1CFnIaJjhAQVt+VtrO+I4qW4rAkYum+tOCSFijzfDt
zK08XT3SVWNEZO1MhYUHeXgrxwYRntqqCoy7gUCSQea0kmZz2ut0JDfCmAV2xXjaaq013jSu3ZnB
oNbGd6jJ1vb1czl92U3DQuJBwRntHXXMw1OpofayvoZXKaP6CZezduX2xjf8QN2ZxeDpmMKB0JQy
qSIUQ7J6eCAltpOC14sDtWPoa1qW0kalO/H65bx0lHU/IlBa0TQ9MaHrYRo3HRudTMa8FEPpbKYK
RPTrRzm9aYyNvHP4Cdch+dhTqQ8V6A1Ly/wkrlp/VRpugWVGl1I3v79+pNProSNu0abi1qz9h6O7
1rAnXun0hMBmZXlFYZDy/SjPwpleuCCWIrTfWSGwYHfW0/jl2+4I7DK0JsRnO2budVJP43NE5Tlo
JRCakVfzc5R3qYfXllzifkFQr/VDAKC18aOypa8JEPEqjxLQ8Vlvn5naT0+OvYOGfpq9BLvA4+Av
hmktDPMcU6lovodZrkNGk8Zd6mTd4+t3+4W+4lrmYKalnWfyhR59mAbARoaQTPGI3Or4/BYt81JN
l5eIOtPNmE5k0itMGT4yUj0IrVh+7GUb3bNu1X8bNQFIYXViOciEV5nc0TNJS0oDI+0gpjuUDUJd
pr2lR9nFmUs+bcO4sHhMBk/eHlxMR5ccKf0cZg0BY6XeZp9c5n4vcWjFQGdGnyLUlOoDVP2sG/rv
hqzGAPbN8PX1kzh9wlTy2TvxP9zmkO8OXz/syfgYmSMxMljJNp7ZGVK46MH4N+fu6gvT2MrmIYuY
JTdRssdGFdL5GHML8gmduCIxyKzytYyW5J12RYRKCc83Ns0febXYiUexSlzPM+sBP1QFwihBBi00
QHWg8bFIJ7X912/ES2dHGikrPfB6bGCPHf5LPsI+I2URqZUDP3IA0LbT8fR+7PDYf4T83l6m6qAm
fmRgsEHuEu1Aed85pYM3ZGb/QLbLQqro66d1OgpR+uOj0FeNNrSeo+dDNkUeK11W+HLqc3Rrothb
ELt/dypaVYY4XSgysmNESnX4FmhT2qnsUEufDpTytc6T6oqG+UJT31TPFNhOLohD0QN1VFxCHO/4
JQBZKuoSDZHvjoQWDqkR7dii/3ZdGZqviSOJuR5TJX84vKAyVMBpjvDecR7UF4iXwHu3jh28/nDW
23KwBKLcTiGKchRfMArSow84ye1lCoEi+rlTTp+aLDE+GWBk721Dqnv0zZYXWWp7MUFwB3m3VL//
1CgJr5mXfMMqJ3F4kUk4uFVpsbVCkrIWUt1yVzs9GTIVWU+vX+nJXojn5ayi4bXhv37Ch4dCRMai
XwIi0fUKelfhlbpGitVlzNLc6H4/6W+lvaya/p/qNGBKh4eTAGbcelhRM45V7gtm501jjQ4dzsUK
9CwddlnTC580vXqLn409koPgQaP56zFvJhto3sPd63eA0v7p0+akaB8gE6ALdTxDOSMTj9MQZUKZ
gLiLsYfd7FPJUxG/lPro+mY2EX0xFUZ0ywmQvTcjJ3/KW0p0nlMZ4nsSoUHcxWY0Pi2dMV/Rwe53
DeQU3S80S0enX5RMe1FtzoAGZF8tiIPcpWOCyBGRLpHW3yG6sDrcKo1qfrCsrhceRgckYtRhCQ2L
tbn9GIdgmH0RjQAuwm4EmGy341xcsghFFloyCPs4v6G8qJFCDHQ3knazKTuRJUFsVfqNVNwwhTsy
yKsekBXk/jJ2not4Hi6sesoVMprSBYY/OlaM2YPV3tC0clLg2COxjG7bG7GPkEB5Su1kvHJjpH2Y
7hODdzSKCOzuR1t5rIBtf47sUCfKr52/9LY0vkdppTzWamKWxKabceX1ema7zAW9ckM+r0K6uxhr
wNOskpq3w4ogCuqhg0eMJAuyc6YusJVQ2aTKflHjZDcJqEi7IrLixWv0GsqeU9WABYi+UwNF6u5j
QUwCF4gx7UtN5K7w1F4lg0uZcYzddrFgoNLAbSMDLCbSnPp8tqxNbzZEZOXpAnQUuCaPaaLil25p
QNcPQ1EVOqx2ucBP69LpI0phXQT2pLaf2nIsyqB3O3JWUPu2tlchfm8CjEK0OExthiglXVutvXGu
+/uFVMaPQNzpR6V105XbnLckQoJYT9XGJfqxulzq1V1XL2VB/6FnciNagWJ+MICJHTzeMssMyDCl
j9e2FuFcU1lD/GMHrU+BtVrjsGYu+fd0kRMfNjh+3YsmAnkMrXJLL3JNwpEQb/X3vVssKojqgZUm
teeMxOFprL5T6OynD67aN/cZdDDUhAiweEPYib6lIaBqfqdJVNwJi6gYLZYxvFM7yN1+Gdvtasyn
/YCGMK7XwPUMYAXfU+xF4Wh/giaSVr4Ru85NvbTDW4O7yV9nR2sWnjGIZbNgqCSDt8Hc6lf5mq3A
i2ivKr/M2cxVZU4ehWGG4deHgtMpjMmS5RID/6qfOV63hcuUtmlWIzaOwP2rasc04yL1fv0op5rm
1Z2FxoJvB24ke5DDQVCvbTvRqzULZkzg2k5x9iEfdYvYAgSpYSzyCwoD7nttMsBClyY2F13pYgDE
tfnO1vL009Q3hClRknM/Grlr0cNuxzMneToDYlFYobIUkUwqnPrhOQo6qEufsxfRGnxIfrJiiV20
mm+bJBHvl8mcP6Eagg9DXqRXUHrfv36TTh8F0jt28fg3sGZSkzk8PqKtBSmFgEqs1s5tVebTBylV
98xVnq4NmY8c5lo2KNa6rDia6Cn06IUap4WvjHR5xmUbCpfYZ/WjGZlbuzTvEU+9TZ0FvhVhtDOx
nJBf1Nu2GM4U7k6W65C6SCPGYkaTlv380cSo6bXTjToerdCYw68u6RlBWS3yqrEIgvrdW8vHRzHO
AXbF1O8e9VVG0Yw5q/A14qG2d7WRhz9qaf92xgMNzHWDyQ4E7yuCg8MHKNzZtCXNMyJGu2w7ikh8
TBIZnamAvHDbWAlS/qA1hcLvuP0PrJ5Ai5oqVRsOGaEm7bIlB27F9dtn9rGnLyS6/hUXgToSwOwx
AbI1UC/YRI/7psNSJUvseRvWyI9ffzan2iieCD1q9CrrMomq4OFt600ZyzQhr96FsEKsVEn1yl/U
bHE2fciqyMOgOJJJxC6KDLF0Hj/nZlqnREwZqKDDuun3vdHnw5kP5YWrZ5tCcxawKJWtn5v8X4oZ
Mm5yAQ8fgEpbWhssl84m0+AavX71LxyFiqOzcjlYkCLVObz4TG8k0Z1Uie1cI3DO7ccbNc+1M/f4
hXeGDjsleCpn7I2O5cVmn1nDmGorgA3c4JjKekuFGXdaa5/b5J0WP1bfPSVeeg2rwOxYkFmHVcW0
2bCRsAf1XUyuzH26uPOnPjHjC53IgXd9r2XvozBKwJrr1mcxZObHZmCj/Pqt/ambPNzScCYGgyod
XJeX5GhAj2vwxWGCUMYCF5ZczuGifomzvvuKQDFBj4YNXnpjM5bOFaAv414bmzS+HKxkzv3C6cSH
kN7MJy2riAcsM/wBuV71+7mzp3iTQyv9hj0b4ahOffcqd+dabpdlVL9n3TgZYGwiKvhpXRQ/nHBs
9aCKKmqJiVisT69f5+nD1Wmx0GlBv7jySY8us0utqdZQAfnAfNOAUqMAO5jqX7BMOmcOdTpFrvVd
QfcSWwqayaN2gUn1GDMP6OfZMBL9clH7fmM3QkZenVbipimIsN5UZLZ+oSpRIwMfzeYccf50+wY7
k0kD5c1abzo+B6ttZmgshBBNRFTflymhJSTHy61hN8ajHmfTVoRNdv/6PT7dLzESYNjgiVLkPtHt
EWMieZdAwzqLRCcajqb5GVyXeS3DZGEmzc45jU8ZeKtxhmGHB0qXxD1u7GZsMtRcYJrIMq35UDgL
YcraUhCH1kROb+znyIha8twM5S7WXTyBTlbnH2y37Iku6/L4XTKGbC+qWgHZpaHy+pARxxIYHcYC
5AUwdff0m5pvlSzbu3gZK1qAZpw8kOzkAj8lTOSdxNtMHmRJ+4rYLKVHLq6k+aaOqix7O4WZpXjE
Rja4ofqayJfGUQotsARqmYB9j/ih2LMsL1JyowWqEQlNt2kJNE2WbP7SKq0dr9LLsL+YImZJr2Tc
OmcLO/k0wLDz4dN8RCrBXmP9+S9jeGsSXkrQIRlmi5RvKZj1OBMIWhaYEoLX35CTFhJ1i59LCww+
fIfHHdYIV5WjJkNPYdvOrzMdc9wK4GovyCtoLtjiRrglbP0mrDLQf68f+2QS4dhrjAYDAGVT/n94
mVi7lAjHJHAUOiaXqA8an18w9j+P8o9v039Fz9W7f4+c8l//zZ+/VTVk5yjujv74r+vkG+mh1Y/u
v9df+89/dvhL/7qtn8sPXfv83F0/1cf/5cEv8vf/dfzgqXs6+AO79KSb3/fP7Xz3LPu8+3kQznT9
L/+3P/zj+eff8nGun//5J4ETZbf+bVFSlX/+9aP993/+CWvhlxu+/v1//fDmqeD3bpLouU2eTn7j
+Ul2/LJ4Ay0atik7RarsCG7//GN8Xn+i8wMEbSzVWBFS+lxXPiV78JhfMt6geV1FeZS60H2ta0VZ
9euPxBvAsiy2EKohdFnfpT//vvKDZ/Q/z+yPsi/eVUnZyX/+CfmXh//LLIj/Y623ohVdWfIomo7K
XXYu2VP0JEkOmDOm3axOKT5HvVLd/ZKrMxtSOyqJphyAbl73nd11DBJ5K4kAnvC3t7VVWoy1VvvR
hqYpgzobo/HWJRk9Iq0zafTEQ8ygOpd1p5Up8gVCWChWTnqmGoEm6yVeU6+VZJvpdpte2EDETb9W
AWBfk08DkW+OKrIkoyQccV5acp42LuHHLZGFGnGajMbw/WRekedLdppxLcxYeVyUxDJhVo6gEZFT
zddCutFjhhQm9fHBzoNfIlHT0JMLHHQkNiY54IjIxp3CvrLwBGKWxU9DPU18EgTclo731EFgSu0R
uVdCBvvWgDtlbSw1AdyrNJk1X4iS2C4XTt+NiEWlbeB4R7ft0rlPMXXGL4hbne91iAfflzMRGkTj
yYHaEusd60uoc8jPfJqd6aVinIpr4BpucTkOCOS9sqLhH/QIx509btS5+gDLBOzSUi+jvqGsQWiv
XdvOslGHmFg/vL3OfVVJQ/tgVnEPzjZt+7euhbCBp6fkdeklsl8uceA18lbKUM33etqTN1lbenal
WxQgPDLKpi9lhBt327hOPJLfOZXhfRWng9iCOyKBRoZxa1D5bVKqlolsvrakLhNF2tAgj8lDZLmO
Tvwe4EH3oCbE6kLszrpd7zSUFGKK498k68E2SMdklLt2yczRV7WC2lTpmIXqOU7UXqWmCd9Vs2gQ
kkNl2bOfCeo8HrGhhGLy8hu2P2mc1s6UFpzdtunlRVcpynfKccmIITxJrrRQxndKl8gf7M0+dUkE
mieWUJz9HB9LjaHCST70YCkTblDWbFlks0oDbNrS4MVb/1mvJkJWM6GCB7Vn07zrxZBCi0l7FS5o
nC+1NxDESLddH6XudVMxfSHmxaDB3/TlN71TEkCnRkcy3mKZy/uGnFrOTdOSYqsbJB6RmzksxNa5
avsc60X4jRDu8pYJTPtKRSnNtzKqJuh1dlMOgTWEZsY/k/GRigoeeWp51FtDlbnWS2bskF4/lcuT
UMz6djDWGLemaSf0I7Bxu0BtQ6rZTowk04v1JK0gaLWGhDKgV3R9TGmMaMbHWaV0h0rmC5K18Fsx
aoLdcVHp5ZVJkm7Nq1vU8kMJYgpmSOiSYDvQRXqnpaZ+F5Jn+lZTaBMFhJyo35tm0JdtlKzCMzmk
pNaakfW+szr3S2XbeYm6SbOTfZUbXbWPx7y4JdBSzbwi16FCdtDw2QF2TvSsy1nFENQ2DvKcnHwR
XzbODHjeqMYI6NKUfxrjCIWVoVNz/pTiTXvo0/X5uPjPhDd3NG0Cax4Z9Igu0DUPr12Ve7HhrOoq
LYLX56TFJ1XnaBuMyTPFSRo4tyQOtNaqk++zu3YSbRgYKnjvAIVHdCH0uBl3K4iv20StNeUbMx1B
mvRNJaLAID2LD6qxqAOWichxjyN0IfGOgHKSjBFD1IEotaKgxpvGKl5Idh80N7L16txEqQIF1xO8
uHxIrqUCSB3jrOVCl1ocSLtOa4TWdoYI8aCodvVQiIYK+zgCYQCAqkdj0E2JsUCvdOY1lDWCoWDZ
0rrNqWN/lU7XXkGDBQNKEbRExDbXUx2gczPueGEnQsDDAt5lRPzjuEnmxsoBxqJYCGo+uJJC5NKN
oId7AxuF5aRo3uy6jm/DWI33LesbrO26Hd0RygyxYgqXfksgC2NyI3gEZLUD9i2iRhYkzlllddUV
eVp4zZxGBKAx+9ArWMy02DoQg90NqXrlY+LAMCD7mwhlv0O6cidDJVw8s7ZiK8g7Zjpe6yl5SOCL
9n4rS9UJ2CokH9FkdrCbIDhB5tUJDM4ih2U75mLK1IymSL6YM/rWIzvDhGuhFB1pHVquYE2NqgQH
EjHu94mMQ3rXnWpqHs0JbfbVSa3vdfxrit/2GS/fkKhlDBGwMB9Q3RJYkVdhAuAjxUfZaHVceyzr
YYi7iUrUpaqlD44ZohHci1Ga43gfWgUftGcRn/p97Irypl8W2hNIw+y9KTGL7cJEz36kk57fmJNl
foJotTzkvd5+ixXGQtImK+u7JnuFuMdKVe+nKnUJD5Zt9UNEZrybFru6ymEOPiaa3l+7cMMJa4Vw
jUK0SdsqaBowB6s2T7ubu0X7TPIF3kcEUJmLJXKxv4SNMRIwTITxXZYoy49M6YZLtv0JOeqJ6HYj
XQMsvIPt3gq9IDMwVWHAkw6oExRLWCw2vi4etL3Z27wzqPSgDeG1ahM2DONgrJQP62OGphSyZBva
A5HXAtevIA2KDO+pHQkoNzP1Os6b+JucFOr0U1NjHTbzfHber+GSIKMSimQ3Est65CtEJM6ZN6Ug
RzTm+CExnjJX7WJ+caG1cjXqUTG9W5bCnGqPqlLvvI1cbcjeWpECLwllyhKWH62cWOdgdFLBO5CR
vXjRZ0qrjp4bFaq2nxUzV98DSHY03xZtTjw2m26aD5Tlrp2qcfKrsout1iOKXftmO9E4ftdmDLlv
qzzMlYARmIjOKXf7JJjHLDTW35wXP59j4ytUoXT0DXUGEcRQJEJQyH0Cvm+ZOnVlkMx9/NlaOpIp
pQKe+WM3D2UV5GGqphdhMkYkCRIIrmuAMNik37idPvPYFzmEj70QkrbTiHvoouorBzU5HrFBOAxc
BI+X29Y0B/W5yRjGPGhqaFFmKwUlHQz4bLrRM51COG8JvQ7nH507qdmNZIBot4SnO+11kkUVoZJq
lrr72M00AjYL1hbTGCxqiWMcr3dvX1GjoO2IJrqK3uqDyKOvFXtBN4i7icDYKcX64Cci5ERJeQnH
iynshTHRoIloOhJP2OeXUTbM2TtM9OrityyklV0pm069DOsZDro68+5eEOHZWNtGXbIcV/JSGb6x
WIl2L9VFT3ZRY7MI5kU2p0/OkIKqxvE7Jg087KaxH9xR075MoTLpu8Lpwx9qT2dnV2apNTNKZKhM
i1BF0qIvvMxBN5BRv3WoYHUXZd5m8557TlN1VocE7W9LiN9tysCTX8VQ2Z8VFtDXzhTaj3Y5qzae
9zlLEAlJqe8MZ3DnDeKNUvcXWwuRRJlWZELMsxOHmzZUN7Uj6R3OvYautrII631LHxnSlq0YhJ07
LLInr63t5itjQtJvzUFCgKKAlIBlMMbBue1Ibcfi7ORGtREsOxpWaz2VAdqXTb+hAkI6qEHfkBZ0
QuS3lS3oNK1eb1CslHEWBrQuppw1yNDlOxYIFGUbE1InAmmTUa9m3vwk3MTlXw3RfKwEq+ltP6M+
9NtxFNIvQm2yNmSWpnd1O8c/kICmGVBN+syeO4n5qqtBCniSJXUXVKUtIq9qaSB7kr45KaxuYTmX
GqhvBn5bjT8jubahu1uEN/id0dLZKCl4slRpMhWkEqzgfk9LiXTXYZr76kqMeZPCGg9nzMajkpYX
7gg838/KdBFE2PdZed2g8iQ8O3ca/SpzKwqCkdEq8Wbo7YH4a6AWSkCsfa95Np4NcyOqxYnh48IT
COgfxqHfiZbqYlrPZe9Ho5yJ30Txi7Me8sW3QVlyVtEyrp6jOsndTUM0aopYpRZzG2AMY3MxS4Ci
JE9oyMv9prIHoDlG1Flt5lVD1xPasZh2rQ1bth2uSVytGelm6JUI1GkGzBR6/KJBK//JYhINt1lm
JOodEYKh+d5shYEsqF715pYvytQggH0aqadD3EXV9FeJ//9XDv502W3/4+/t+UnhYNc+l0/fDwoH
6y/8u26gWNobwmKhx9HqQ5hIC+DvwsH6I3Q+8HqRU6wgqJUI/nflQH+DZJQ+FjQ19vSYlP5TOdC0
N4gOqY2y3TdQm6Dq+PvU/heVg8PaGZVVNoH4pjnFNe0PN+VhUWmmOFEyjqSBkSopjKTG2ijaIC/M
qTunPfrZGfufGsW/j8XpUo/X6TWd1OlwtMXalMs0QMGnXCOtY5cV0vl35fyoZ7GEWpzH0Jv07TxG
9bs8MfKgjOY6cGb2g4LGvp91zW7sl/hKz0qBP22R2xlV4m5Eo10MVUrdoqWdqWP4Lh2+zGURiG6w
bbIEQ3KSu9VyDQzEeP/LA//rrv5afzksC/68MvDcCFAwYVPmOS7N2WXEKj7k8IuioXlj8+dTrK42
OvsbD1+qYLVOO3vpC/O3Okt/Hxkd3PqKARJdi4a/1D6xQAydG5ZpoGlltDEHxBqLKs4l/Bw1WX4e
BpIDuH+qTLTPjx0E1egCEXBduOtmOrRBS49gk/UEtKkuzUPcsEYb6KkD3FPT2GN2YRo9zPXyuRlT
eJXQia0PNL4v7TnT2XoW0CvNvDJ+4FRP3uPL6EqPAPOWvLehilwv7fv0Ck1H+pi2kx3QIiUapags
4wohY7fvR3P6/PMB/t8Yu4bntuvb5z8oeso/tn35/amj0Pj/RP2TlvEv7/XJQHYru7Ya/rjqyycZ
J+0f//jPvyZ/7GX+VH4/LI7+/Ov+Lo9ab1iJrZFBuL7pqDIA/rs8qgnzDY3s9bPHeEqdgzf0r0FO
iDd0PVBiYBanKE75/j+DnDDe8Dmh26NpjOyS1+53BjlYOIflUfrOxCFQuV0Fw8BJVE7v18+kAYOg
K1rafjKH9C5jXX3daJayYTP0ter6ehNj5goKkOxfu7Rzt6T3VEGfCeva0uv6KVPlvOmactmidjZv
ZiVawKGXjVcaE/VNpll8YMs9K1h902Zlv+15hS6UuHWCgjSbHbaW5ILeo7KhvSSuZlYib7V5SnZ5
mbm7Ra9EEEnxfpbL/2HvzJrjNrYt/V/6HQ7MwytqriKLpDiI4guCpCwk5iEBJIBffz/I7tNSWVcM
P9yI7oh+8fFxWC6Midx7r/Utdwud59Viz3goJDOncua/Vgw0TQq3Fuuqs5u1x3hmX3h6tp2lkmvV
0h7IyHsH1pjVq7pGgDxX4lR1lc/uzt164LgpasqXRlKrBXOSnP2MHGXPz9+MybojpfsqadOvxZy8
JR6NwOUfBJH+ZIuGxoOkZK/mLzJ3AEVlzT0ZR1eaDsXDSudkxwKkh4NWvQh/inHMdEi4nLqmsehp
mxnm09qr2aNEfvbN9KMj2TTR0eu0eZ842ZuY+mDF9ohEluF6ZJsSegnt2WQIgEMyoVj1Mn2j+BpC
EU/JDhH2ENatnj40tUHaOjFwNz6pPliYqnk6RU437dxpMFe6Xd2WVirWsZna62z0/F0RcJNaOzKu
xto9M6yZqHrG27p50alx6DyXL/kSXWorOJi64ios/6hy8xc1tfflFJ9wCAMrK/mXHQdkBlNkZ0UM
7bsBlnuNCIZmtNFdiylTyN2EtyliO6c3R4RTmXzVXFrYss1fmlHVWy+fxqPM24R7P+rO0svK1hVl
zwaIyoQZuWnoaenttc7tMYO4fR514XLqAzCTLP1GPtQxm5Zj7POXIMjEOiDKJCz06raZuR9JKvpt
Tiz8C5RBZ1/RVQ0bTBtXFl6mvUKfdCbMDrGfJa+ZaGhhUA09s76+v/LAgAFRmCEmhtIrzE95nNdv
hqE3d8ncP9fK2SEDBJkWWPuqSd5qwwVlOlb3wu3Gcz2WLzJq7yOb/bmVlveSo8Vr+Vzqxa0hacLM
ahRb2WrZhg7Mm9dnX6e0r9Y22RMYCCwtRIk8Hkvy17Z2SVJLIHD+ouQ9ira+x8I4hAx/xbors69m
5TwYnnGH4r7coWnOCCaXaZhlqEol1daZPFq5rkxAzm6ROU99QtBDGnnojaNMgxwx5bdmC/V61Gjt
xeV9O/GeAVP45kzGHZr6ETdLzmOXlN9oSUFSFhqofbPgIaTFs0s0G6lMQeAcDG3AmIW6ThPxMrvA
zrS4rPZ5yqUd4cKCZkARtg86kGARLo0rl/H6lt6vy3BhvlYOz8zocD919Pzb3ItirkVnXNVjMt4k
pix3s5RyzRYjX9GsizdVQB4Ug15npaifVnrGf8CxGqhxkGTRJ0x5WIrmuRtZEPrJjdc1iORdU8Xi
KwiWdyvBdYfg/Fvk2zsHeiNdrH5d2Any76FBi8eySF/AOrglQd3oQkvClZY5sJ/LtUmrbYXT1F7r
2vzElXQ32Jav81Sn3+Bn+nog6CgUjjlTBYmv9LavUR9/88d8eMpR9IQQJhCnNhGsamhMaxmIYqXS
rsScYI4HL08FPd/2mUHOW2vqr8yl87VmEbxUuuV4bCJiDQxebjo/koXPrsyVPwUgOJ2BlbYczE2V
+JhyfGbd9eQ0x15P+31mlfUNdMB5T1HePPeVyDe+X5dXBRrDtxp3B72+xgqjob/+/tw4HTnivGyC
GQavVNDSw9WydtrrBg/ZyHq013w663aSBDvH7v+Szf0PbEj+22Ht8lv/md3+XzKCXQgLv6mk+qT8
8xVtgJSv/U97jeXP/V1QMVSlZKFooYDAu4sd6X9vNTTD/YMya/Ego4Gi8brYG/5PQeWCf0TTseCi
F8Xbf/Yahv4H+wu4IWwzGMU6/2ansYxZfyhx8OJQ0dEzW9yRNFHMi+342ETTQOLaTcxIYVq5smNF
a81S30X8oQ1cz/ZRz9sP2SoX+C3sNvzuouFDBUGVyU795/1NAWOkGerkRsQb26iuB77VouDD2Kor
RFB/2rm5QcPCNsDKnn+4Q78ofX7105gA0V15GNDY/1389BR5Ta6a9oY2bHtSwkUshBHb3gZpYnS8
556IrydDyUMONQDwiesqteLfNeMPSqELzev3i4DTgfE8JCigiJfmFmVI4g4ncbOMXUy6Ya6Zr2Vu
o85WixEBTNNstOvcLY03Ra/JC9OCwSlelJxlMoaMdUL/gvvfddEDfyDe+NVlsk3AhWjVKKfYjv58
h0SlGgPv8VmvGwEDAFT8N5H2BmNrrDgteZAtsZJQsadNOZn4jIKgG61wkn30gTHmZ3XXX1dp0R5z
01Bqw4D9+UCcCRq7qEgC5KF4q5y+ehurwF3Dn02OuVEYn4fC8W6Bf1dPupvG/0qj+Pevo3hargAb
f+dCo1voNlGmMjincSuemCJ2byYDvm3cmfHu9w/m8qpdvIq0VqiKeSnobQTLq/pjZewLEvli7dxU
Tv45EkLc4Xi5/f1vLM/25W8gTqNLQ2yQTqXy82/gAaTBHVlnXAj1Orfj8XGEnkOp0HWPv/+lX50N
PjTMCTh7ASDQRfrxbKi1PQiB2c3IS/QJeEVz4xeN/cGj8avTIYOJ5QutDP74i0vWo1kyZZ7clEYw
NWHjiOKgM977lJIL+4G++Vfng0vIg/eDdhMB18/nUykVGQTA3tjt3G+GTsQtLpieJMt/f9nwXS+Z
TvTQ/mHL6gJFSzpLbrwgmx/Soo6hMtLu/v2PXIhhvz/UaIexPfByI7X3+Vj9eHNUXcX15IubipGM
tm68Zii3xG4FKybt7XNpFd29MmdHJ/GzI69apn7hI7kBorlzaZNbHxzPL64trUHeLnSikGkuvWgz
ADanyH3GZWV7yIglAlVO+MPvT3o5p4tHn6UWqibdy8VaclFR12gU24g4W9Mcaho2gMf6qvws8uxt
DNp/5cD8fn2BEKFvgsmJ8/cSHcZQoaBMGc8qyuKD1xPYqlvYGH5/QhfEvb9+Bdks81p6eYArLp7+
tCRcRc/Nc0AJeSyWkXjRUnPzcFVI7nQJEMq0N2Y1Aa8AHeA8O+6sbVo7ta5m5rMHk7ioh6bp0nsz
jUH+tjoQXUtL009Oj9Hx90e7HMzF5WcJ54HGSajDFbi4/HZv1g0SrLNrttrNXA31GxOkOmwnO8Cc
FOt7XenOp9//5i++HD/95sUa1Al97NPOPqcmx7RKcLivljTkE+G56E+s2mUukXfEYBhOPl250tXu
fn8Av3iwkdFh/gagzizOvHjP+hoRBYvKGXvbuBm0Vl6PQiQfPGy/2kYsuylUueRnEk+3HMUPHw5Z
GdA7O/3MPsOyNv1YEbJsCsMmiY1QjWenkOJLneXOlylju4GvFIHbqnX9cmOnOqVkYeVLraQV4M5/
f/4XBqu/HlFeOjSF321cl9/u2TDTheh8dnkuFgue+GR0Sf6GUMDcADFPnpjll8jxJMIhPuOLdMkx
oLEOCX8XBLeDrZW7dkkfKXtnvkLNoj5YcC8gc38fIjscXDhswJlt/Hz1htkJlAz0M9W2cfRAUqSr
PBuGoxwk9aEzIs9qZfWFUq46ta1KPlsSg1yYNBK6VM7ufkNUkXkY6zI7loVWP/z+Ev7qEQIQSDeQ
rTKduYvDc+te6hQQZ611yp0sgzbEefd38faThPbHccAv1kbameBffVqklBQXK0k8GTFj8uGMNnFJ
egTH+VjoKdmBcwQUtyRV8y/R7n/7g7/6AuHph5vHzg4j8uUYp54HVF2GPI96352MLkNvlKX2S+sq
81a1JSgK2IukF066Mq7txBj38B2G+4im0Edfn1+d/KIagC0JIIQxz88PAOqoyo1w2DrEGG/obDx6
5nhlmKVxSk39g4/Qr95VDzvj0t+1QA1dFh9daVoRk6Nz0Zr0Qnyyh1BjIqCLBPuxBpENqUjZul2C
5E0MqhUKpahKwn4KOm01T0SXgxzUP7gbF9OgpRjjoPgfjEVLstrF2twCgWsTrT0rQV2BPOkLAMo/
la+/RVWwcokHlXR5fv9YX2Qff3/t8IagGGMzpVNoXPxmVqOpdYjCtpSdhlrN2ClKbQfPRIBgzTa4
DszA+sm8AgH/WVvWUKu/c6Zu0xnVS7zsR35/QL94zyCl8izyEsDNuHTJzajwACmW52CO2wMPfLle
fHMfnPU/fwT+BfQ2NvjsDuxF3/3jSq2VcavaqjkXoyke0YjJBwNOx78+E5zlBo411gsmsY71849U
xpQXjaPORW+375Zys+PsZPUHZ/LPnTc/gl+TdziAV3Ap3y61oNIc+E2drsz7mp72IZpnojTTwQFd
8Ptbc8FZXJ4VChasRPRCiDRE1f7zGU2ungIla89enpBdaft2fCdGJ3mi8zrOGzX6I+i71HrUyW44
jFQ1r5NhiqOtowQ1J8zfpQww9GqlqA6MS5DcqW7Kso20ZK3WHxzsslz8uNHhmpNkS2A2DRUW7svl
JHNo71qRea4gOFo4/3tjZug4JCeSEaAZ+JLUJNS2ATR1F58xf+2maR/DWcr/5YOwHAmFBK8Z8FSM
jBdPW2aNOVLb6ewi1AY74oE30BP9g5tz+SAsFSvddOLdlpEV531xb5BKa13cn1XZospXqbqGHhTa
BLl/lO203OWLC4sfl7qYLQ5Du0vfJ10qIxiC5uwWrZ3vfFv3jokKrG0iE0jTk+vtWiXu2nIQt6Wj
iCwKmgB9sat/+eAOLy/Qbw4kuPhgJB6IBbPqzokt5TWflfK2MVV/q+vqutFsd9PEk3jMXaJm+mk+
4ksatpM/GntGFQRXVqaWfRQ5uFzk3x3RxQsyTnOStlF7RjeErJPF9muUy/xOKVcyOvDSsGPqucky
gZ69bv7tqrY8AkAcLZ+uJBbL4GKLwrjIx0Upz15hqJXfMD1LpPMRKPlXp7gsNQF7BVwrlySWCF1E
Nc/NGXnFDEPDLnd8zUuEm8bWLyrx3IwxXKV6LHaMivUPVrt/fLaXU4QCw8rtLb2GSwJuriHCCrrm
LKWvoyVWpnlVyGm+J5KnOPiJ51xpyAXLELnFCOPVL7CuTIkV/+nQrfdWrgAdjVW4Mv6lb57ikiMD
C8A7TvHssX35+f1jZoXsOJfUOHFwAupCOzAZbLcmc1N7HpDXhrbQp71W1q9jsJBBEl9H0px+qjCD
XVUFsdAfvB6Xld5fR8RiAIgKjstlLju6Qx/lQ3fuhokwMrMS8ouRSM/HPG176aovA3VdEVHebEb6
R0mYVF1prD0j7hckqVA3Wk3kz2q2/cEJNWZ8uzSZ0FpquW4MR5Dp2Z8fHPGvVhaWbBZLlkl2QRdr
GB8VvRqr4jygi5k3FmN0sfL12TfWicK/F+Id0eh/xJivserr3W3vxN6f1qwomrmlhfvBN+Rym7Bc
waWiwxGNdOUf3qg278fYHeqzoTUEVtW9jsKfLL2PrOT/2IQvv4OdC4s3QhzgDu7Pz07uW2VqJst5
W2VFanrRvmVVjfA+Jjf6UOIdnEP0j3OzmkVmFOu8LZyzC0uKibWFb/OD79UvPiV4+ikXUVtB47w8
HOwAsTn7wbVkPHYVY2q6GwwhXpK5Vve/v+O/uMA4ry3dodFKYXW5gnsishlNatfV5I0HuyjczZg1
2gfNyeXqXSzKtCYty8VaxgDnu8Tjh7LcY7ce9aZ/Xbe9vY+isV+XtJjvsoxUuzAYynz/+5P65wqJ
OQ9XH4k9tLiwl/98N8s5GopWDdeSAeyz3tadTeSDKgHd+L2NXUKPW/tEz7JRrERq+loOZO18cAtZ
cy7Pml0a06qFHfA9l/vi40iFJca+r68tQdrHKlNDE2+Q6nXPYzsHz47VqUd2e8wyRJZ34zu53Hjt
NLpQ8nak0YWrK7aFc034C/zrIvAQrcyRCPpDEcRztjONatY+65r05uPU5PpR6y2JHqDvuKh96/S4
TWZYritzGe8bc53do3to3hkeEIiKZIxQBDkT2YUMvrQL9PyaGIiZ9bS3vuyzuyFpM/x2fCXfO4zG
50qN07vjytjeoEaXRqhAku3HCRX7IS6yUV537gANtumd4n3qLDLkO1qn6bqyiv6TtMmPXgU5NQdm
ZzPqtzq+EuQuppl99XCjkCM0GNonWEcVqfQMzgdm0El6ABukvtSlNWXrxNTmCgYlBN61N1jWi2HF
JqYvTI7oYufZvyETjxhIftzMVsiry/44pmS8olrGWNyVzLoMHIQCzBMemoK20Giwiu2COjDqjfJx
bKAWbxM/ee8yvRxXEteujXvK5ltCETqVW/KSkXkwxPeLHapFnBjpMIjMCflTXo5Jmm+xtkLr3fv7
dsk5uI78BQg1EekxbiO4aeNtUA7+ziJCL4aQvciNpBUZ38o00bEJWWqMQ2xoJaysKAaroS8rcghg
nrSSyG/nc4GSrlyxnWsy1DOG6WNqyUduYJZXThgZvJqPXaryfp3advZgDg7qvGDAhxFWEdSadaQo
RVGVgBDeWF2MIYl8MMxUM3KVO5KA+GSabm7eueQuGWdbjh6LXzS4qDkcaeSbWfZ9uze4uYQvyNhf
dSaAkBA7YhmtUrNjeKnlvZAhThTjT6nR+Y1mbXypejOfj6VeTdoutqP2vXIzOZ+bZCrBys0esMYs
7qr7DqOPXE82/o6ws1LDWGEMcG4nnG2f4rnhCdKnHNgrmi9Me1EwesGqaoMqXjNI5akOolrqK0v6
mGOUY6XjtpoWUQxSx8EMRU3jFVzxhAesV8YUbMg9KtoNQWm2dWXmfdpD5U3jV7sTnb6NrRLGvzuN
D9ZkusXWRqEzbJmOjQIzxJg96KP0+STqWYLXMpHD7RCp4c6omOKBFKsANidjYH51MyAQW2RA5ga1
1nDyHKveWfAnw1wh2q1iS1iHyOE/g0IjckMFe+wRqyVuxahvxUPSlMYVGj0N/E4sytCTxowZyK97
91BpZffQ9UFyM3ZLYlMiEpa2hobSU6f7pbUyRxHkm35WCIRmjF6oSuxh7P8qgP4HhA//r/nPaQj+
8AX6h/ryk0JgyebwLy/7Ylj//gf+Uj1Y+h8LtBHuufOXfoGv0d/2c/+PBbbFDmchj0FX50f+1jxo
xh84iVFPMmz9W0f5H9GDZv7Bv417hsk95R9bln+lsLS/Z5v98Hmm5eXSTKA1rYMnoa5c9gg/fJ4r
DMtTF3j3XSYQHyRBzgtGFuuhqVX7ZJodTqbAzc/C9as74gr9a2U445vOdpvAN9xRRO9l65ivz7nt
hvGLOUbqfjJ188GprHrb4604YAhLMXEaD5oRz4+GisVqFDK+i/J+PtnY+DaCWMMhtIZ42roN/79M
kQtbvU2QKT6WK4vs4GPRRQNYONTl8TbV2h6VEI6KTSO6Ac1RA8cwJTzCWyel57w4hcFGI7ZnKGa5
a8kbk17iKW0cLKR8UYuj26sAYWHjdh5Sr3r2twVi+3ylkwbfYkmX2hqBerKHoINVmSZQNYVOZ9d3
hVW6hMLBVnmSLu7hsLEn+65QmbfjUOR1EdG+g6hv3No1EurONtS6mpz64I5LSHZWdgaWHH1MwjKN
111tHDHPlLvISs7st/VTahvrQq/HW+U9B1Z/21HVTynMN7dpsP684K9Xd5jWjliH3rAzoQ2Um6g4
zVVyVEP36BU6eMi+pR/k8flo73URfdWiYDg2rXquq6g49PVg3rQ2liUvY9xlSaTaqftm6iPhd11z
5FLd+MK+H4Om3thEIOGtnXChivgtTfGyiNp/d8y0XQnHG1/1ovuK8iJb1dj6voyO/JI0wUERjlq0
MS5vok8+sdJiDyed5SvA43u3bL/BIXmElXHPordHerPJ2nYrUZuiz+XvGhM+e59YYCXxmsObiqp2
m9Z+Ta53hFZXsz+5dfHQwje5Sk316lg4+MIk2jfDxDXtofG32bwbCgYJJwtIXzhWyYNMSfJFo4bz
OTSUbm4g/+jfKsX9AllOZYDRSRMjGhQojWXYZNXO0Qq07f2hsbr0SdnRdBzJjs5QguTD85Dnbv+V
nJ37NvbWxFk1Ttc7q46JSSghDYbV5EtzQ8yyDy7BbgUsvZbPqeO0iOgcLGGs1tHUH8tAwzA8Wjh0
rwjwka/YiMtbOcTuxrf6+OAIE1hnWxvYJ7uRmhpF5DoRsngieYVGB5NcZv4dJLj+PCWMEzEE3Hop
fmo1yT2urs/YAzatVXyyyBotYvM+nflE5CDoO7O+6+M82Tqj1EMnyCBxWljvczv5AtESEJWDAIcP
Wcg0E+0r59PX/VUphdgTy3Rl9VkRIuadVov5MKPhi71cYRMt9a3Af3guslY/zuycVpkZV2v0Pw4O
KU0P2VjwF3v2EASCfStMedMYGd59xFhXpT7aK1mgWKanGhZlC5ZYK4aNp5WYEYseN2sV3xci8Q/k
65gPWuHEd2iMolVNPR/S6ScSwFM5FUbXf4Wg/LlI2oOWf6PhaTzk/twQZOtqT6Vry4PRBHtRN59r
Eta2eUHVO1rGPitAPrg+HhW0Gytarw4CgHpcQSFVRCD7cyjZ9KzmTkf/LP3eXc2WvbfHyN8apTJ2
lrS9NyOKiY4QakA2MJtfpjH4FGflPtKII3HqdC/K8Y39811F3ERIt29N0Hcqqu5eDlOwmoqMrBjd
x29fROmut2P6pul7xKVby8KD9hE572LIDlOTrXMhnuJavttTn71lpdynLR/8VpkLAWEVoRJllw/g
wHRuErs/l4bzSdNkDVZ0YI9gA/rxdeolXkc9qPZJ1odg6THwqnGdDdBmyzbfl2XknFMvr285HRgg
1ZycC8fqN6mRRnuSvOFL+dYx7tCUu9hDvdjw9rZIUCTNiOBN80uQmCALbUrPh65caPqFIbZFYjLo
coFLDmx7H/Hhfk4be9fpAiSS+wWbFrpt4nXKPZh0K9qw2NqfBd/PW8uqrcdaQVWKkJ0aicm7awsu
3OSG+AibEMT3sLOT2Flh3rffqcPWLD2+CAHXaoc6YBtujUI7Wfqg9690OIqTbQAhq0ZXjd9hq++l
qSGa9SJb4bpMYGfj49QbIlkab5cYyXCuKJb8a7OqjMc+84iHslNN2xW6c86DtD8vSlURukCdbscW
aV3XtoS7Z1OwjbWpPajWSU+4SXt25RbezyqQ+Rl8q9gqKCloV1XOiyn1dQpGCBBM4IS0i/AlZM60
G5njfK5j1INFccaOvCfoCaPOvhqHfM/Uudxbcz6gkWUJpHobDkOl9sy5vzG4aE7WqOvreMzdIZQj
nJGksbU92Md0C/oh2nqciwyG+dQWjXErtXEVu4pLwDmQz/bUjUpxQEn9aQa/FUbydZjTZBsNtfe4
AOdJ4EHH3ekga6pYqn1qy2gT+Y37FOtZ9Uqk9vwQ+16yGanYr6lr0id4IeIwkQ1P6mUSH1VaiWNm
BtpZy9vpTkv8+kuCLFoLibKe+HpOfnTI7MLkg925n7pWQxeM8/+J4Vj5Jgx3vk9GK1rr7gi90o7o
+BV+dMuYIF+75WLYNqb5/fvm7//vg/+XuSgq/nsR8EtSvL2+KZqOP+yElz/y907Y+oNhBfkTC4mJ
UfcCtf57J+z8gZ6RjheKvKVbsgxo/rMTdv7A/rMk89LxJnl9sVr+TWLSTPOPJakGgiCCYqTq5r8y
VDKS+rllg2yOqA+y7JgBIyBhS/zzTriBrz8FtGFCA+d2v5+qPurK+3jJmouux3lOtZ1oUUdcp5HE
vG5Y1YmY0vZhLKsgxPsBE9hzDV4iWMIFZv/qgAm/PSV176zLrh77VaIDc/D8z/Q7T540x52sE7Vr
fCcMvAh/NcDCdFVAyj6VIh72qp6BNwXOO2SjCj+OfPAq5W9R2z0xZPFAjOpCu/NTCuYQLg076JqB
07ul9/lhsnVj37o9zhgxl8RIzum+5l+5r20fsIcCeXMyK83dgXcxwjKil1nGThW6sa5COsx4luz6
2Ta6t94RJ8st7rilOIZ6n62Pn0Vh1bPM+HY0nPjR2575QzCVd6Dvz41Fgitb9v7kTTFh5hMvdLMj
8zZKvrHiTOizYvzhoWSTvLOrEYC9PsvuSBXtXiW94bw2A7SjdES/Ner2fdkY2gFyhNp1mKixa/vB
pixKkAW5vgdMQ5HcA7HYtgYtmlbxWVTWgAHKTEBYzsM7sEjSG82pvmkmaCZ6kQZn11bu2s/QMFIi
C4Jkose+7FB+1zVkuA5ffwjGI1rlQt4y8agPnWaNB0MX8saAtBSOcqhOGqPfVU/LdGXQSTnQ3evX
TRkbD4Mf0Uiuh7J7b5Uxb1Uijee5GLCQucJ6yeHs7Yq0LfaC63fwu54Yzz7p9I2bICEO666s151N
HwDsrrnWGav0nappFRYz3pao3WYGRT52JzXt60CvRdiltd2uFprGyqmH+QGOM7ijrpLHKfWcOxLO
tL1Xg0MYrd7ZwD/JTv7Ehk/vHHsX5z3X0DVHuXJk7r1X5G89+2lR7DPIPqu5Hs2DPVrpQzp447aY
K5JC3CEN2bhURxGb7YmehXGwgqIKG8767CeYsZLUjqNQ1V1QbEacpGyDDPsKkqF2Ik3ckOxDpeIr
PTnGLmrz6nVSathNjqbvmn5uF9WWcvdWg48ESxJlmgpaGydwFF9ZbTcfFuIPz7WfnSp4XkEokjmM
bEYRFhsadkUaJrlghyOP1M5UKu0pyA1yIXGN7aK+Cl4rsBSPGqiwex6cmSeFwbAErH+HEN/Z4gIG
YkN63Hs849rSUQZ+oqQAnd4mn3HXeDsHjgEpIb5c6QLigpoHcYVWnL5hVFhbSLzEFgRWu3XwFGxG
pzI6yjHJRjqzhPetUU2zI/LUPkE4uouXQFqzLJO70hmxHWo3bS+CXYvrS2pOcYZ3cKy7or1icLDv
VFPee7NZ73gMzohn79OgfK3MlvK9affK7dJ1izmcCza8THw9r+cq/mQP9tsMRBpkuU0yQDNBgcNV
cG9oAaQRKzHOfms8e+CLn2iup1ur1Pu92dr7wStes8jUtyZssfOY59Yq1eZ3q9WGNzXkN1kUPFRV
tavpVq3JNFj7UXwj5vmxCOQuktkdu/VX0C7P0+A90mtby5KceL8rndCr2o105Yah1M5xKQrxip8q
3Xk28uHdMyM6qo2KNiMYEvAXN8yiGIMgNmVXl3tQjUj/i9z6UyC8s6yK5pSP2ucqMfBX6tWqxJkm
3eRUjMnBFdqzNijv1rS1aZMkzeeBzqULjqq2pFhVtQDV3Byt2tO2Zbl008t6i1rnCm/KbkACRyuy
3mpJnG6aCf6m9LxVI2v73u1MucvTiaXRM+bkYWzIlantJt9qXnxv2eyblTud/JzrJ1RUhoRDkzZp
a+FUAk/yZofusEdpASTVxZYajJu59zd+8dW2EKvgnmqBOolrHzRGCPA2P07kJhwLG7lrLLyw1kjX
Gupg3re5c+VpIMa6OX9Pg/HPZNYoX81p2RBfB2lzTNK0pOAC1O454j3u0iMhxw/+UO6JDrFCYY+b
xI+uaaK3a6H4pqCH+jOK3A40mnsnlHoAQ3UaeTNCbzDN517jfUIueFMMntyPwjBXnjDvFBEaeqBu
SRAIvmWxIHsy69yt6OBlAZM5k7rkblMXJpPHf2A7N+QJuFa185JAp5HfAe6zoYXZS6oAgmx9bc7e
KR0HSigxP+qFh1o2rXu+tiXpB2AX78lPhudizS+9NIYNWdv5nxje8k+Bxk0DOTIyBqlKzKJp1+0M
s2je/RY7aNKO5EbmWfsV/g7lCWe6C2Aj7ypPI8AlHpRIT8pruuCu91we8JlaD0cg4vQt4//oXE0k
DeA8SxxjhZcmf+u7IbmvG/66bvUy74ko6Ae176cq3Taee9cDeCLTG/hK3Aln1QeNA/xHL49mLpmP
yGbY4BleJbaZXRUw10J7jrR1FtjJakn823KzKb/8ZmdqvHAYmeeVYTbZ1p1ab2N04/ja6IQrrdPO
0jfkKNPcj2UDbdCdahPnKn0+bQ32ZiDrweUzeEyqOGs2ZuFi/A/dsdfq2zFNwOpl84aReL1Syii2
aUmFl0TJPoaXmPTVq0M0edPGazPAQSuYeNTZF72RIBUHaHxTZn8e0747cGFudemsvIYRRKUDo2Lm
oJJsE/XxmdHjGiJcy7rNF2BVj4O+QuB40vPprR6QITtBt45G/a5OIcHQt78FIKYY7PBlXWYjwLIb
zpFcpyrKoDjrE7ynCkaXa5TjmlsIvE7NwbjuJypYUhtf4QMBLYtc+l7w5tgMbdIR2lVfmg+UW7yb
rqWxqlT5FtnMG4EY6Y1bIUrEgvxMOi0rJxTLFYHdoKws6FdT5T4mgNRETt0VNEh3KyQxqxxeUhjp
Rb2hv5nS3ACMoLJpXkfONBwyP7H21CiDhxQJQXxGeMp1psXiZPgq2+dBm+0GgjVWuiy/IDUBMuQp
l3YJ8sdkU6suuqpsPzpDtsrXvqPRlWqK+TQg2rsfaHx6omm2TelrVxCAvjVFtm0aDgXY0Vor1HBg
G+a+pNLwNkFqLyy2FvJjJQIQRxX6xpnHyF/b7vg5myIwjCqLN23ciFUydadAc58dTKAbnbHRQ1Hw
wreVDv9OVLSzXGzTCu72G0GM4LyLhRPvejQYmqwdXmGarTvPxAzdddmGD1tdThtXmCX95iEx64Ce
FTeVdk/BBaiq3t1nMfdjQymtFRtTjVnG5yCetOYOSicCl9CiVWPjQKYTgWl+tNy1NRkjTmMYeTmU
ym5KSOy0smr0t7iXCYk04/4ZA+jUbzShQb4oBFDka18rabMMumVgUkgm/U5PDU2nn+XKdlvoxIbd
avFkGS/S0sdD81/sndd23EiWrl9lXgBnwZvb9EkyQYqSKHODpSpJ8DYQcE8/H9TTp5lgnszFmtvT
faHurq6KBBBmx79/g7pCZJsmHvPyJUpEQrOpzdPI1yosnUgtN0fnV1WE/aCRKGIE1Z2X4Vq6r1PR
/yzb0OmUDQK3xCMAhsTzL2pjh78HDbs0nO7iRsmxQuwALjJIUvGdIZGjYIk55e0nxVHt+0JVo/qv
qnUl0mMFAuRhiif85upSmeLPFWXtXWUjx0kVdrIZUoziQ4CDEKwTYd5lLbcUYl8C7V406JjRrAny
bW0R2Pex6g4gTTSkOiiwZg4S2KRR9AmjI4E7YhtvhdkX8n4cu3i4kzEWSUjZ3eagR4pV0gX2cp5V
mjEHPhkz0WpiiB8u1iF1R1qFpMlr13baP9CNTgTVMUiub6H7506ik6l7NOAtfvIgDv7lJXmI86yt
uRUm1HYit2QoA1VnE5bVCFbMCUU6VtaT/pSQ0hYduy5hfvVDhb1BGxXiezEqxNGUthsr64Tem3kY
ZVzpX/tQKM4dkcE2O1GBIn6DVAZB8qoXSVMdwqEZlGfg3alf50Ptiucitmvvi+YItmoCX6BU0SFQ
2j2rS20xc5NIzdc13J1slXCo4eCqh7GyKbqmxvisLAl0JOMttE+ORoLM3QAhM9uGWtxmGwhwNvUv
e0bz0+jannMHbB+/7mywHlIjIIGxCbzwxYQX9KN12Xix+Aqaz26cjfmGQyHvD0ETPKstNuWbaXTi
AUn6JA4xuJz20zU6V+zVYVS7cN1qGpcVXB0lWVBdUvp4sTbDnsVl93dlG9AqGFwl2UMvdbsXRbRq
RRzuMBRPat1XHLP5yMXYSGKKgbYSztpURI/KUbO2sgu+lrlrP8dqmh/jLAcBn0+bRsQ591gMuZoO
mb2N+/A2ScaBhvd8sdN1eXQnQ31yajV90lVClbPe47s2+Is5q1bVa5zeaKNgOmZ+Qwf4mRsT81OT
UPuUaDa31Vl2awnx6Gvf2ckjUJykC4u/LsUVzSjMHWw4rtE4qD+8DMnHhjxwvBcqp/UONVX4F+56
rbJp6sERd1WG2/MmmkZ5X2Mcuwp1Ue+8AOHX2q61oFynQdN6d53n0kSv7C79ZA/hDxj79gnfSVoW
geatpWv6k97JbcYHKEJ50nEspi+VfIA5sY5cZPR3uSMHDMt6LXtswuT3CN6/cfAa9XZjRQ51b9ja
tq5xVe6IJaP3b7jyh2ISsvv/cap2/OMX7l3FqZ5+VPLHf/m/+v/a/5Gtv8arWOv/xqvgEv4fwkg9
KBQwHSGRAwf92xmHpq4J8dYwIPzyH/gr/8ar+CsOBGY6t0i75pDRmRj0b8AKBzCM7h0SWzTahir2
4u+RrPPLXvGqkMcaOJNjYM4fngMjeMEw6oFSlMHznAcBDQpqq9EqvwvoyYdXIN7TvzrBrzUx53Sq
P8NApCIwlgwglSjNBas1D6ZSyUTl0ompss+GmkwbaCul31QFqWqKZn4pW0U/Glqufqkj276h6nr7
lIhD5ma3Sqvurd5UYWkJbtrhqSBxba+lbr4hDez5+jNeGgQR/uwjQMYiVdU58hepsE9KLYxO+LoF
JLLVzTrTm+RfK+7/KfY55/XNb9KDmQpL1UOjyJ/zr3jVaVdArANvjKOTOtBaUIoi307ulG8UN1c3
738gqIyq6hi407nqYm6ksmZaAyGcElxa/vZKV9mpEGBupahfem8z2c6GNg1lFAD27IlwbrVGfFKj
0wDhdhv1WIZnXPZuEAgX/Mw/Lw7Pfb4/Xwd3hiWBP+5EibedGp1Cr6xOaOSmVWlgWVoG+q9eDBRj
wna3hpTUeWNUbrphKikx6Ve++63CLIaSqaNZIqthARB3iFoCpXejUyQceRe5ubWRk5N9vz7KOXPw
X08LS5IHZScxkUuev1RQ1DwY0NafMMj82QOJrzy7+mBVLlRqfXgfx/Z/RsPCkGwEClwUmuejSd55
E3sgDLE05V5SKa5yMdT76890YerPshUT70PyN3i481FINetsPW+Sk0GM6X7w4PDV+firx+T8xiJ7
MyVhr7meBalmTmVhqPOR6DZrmV0l+QmnoQDLYCbPIfCEdmPHePOR8P2BNoN/gEou1BtZf9C6eeo6
FTvGlMcbGyT0px1WWFDI3P1QTkn33gXNeKhY5g+Ewtlc2giMmiH6BkY/Ht1xSpO4bFeK4ebb65/p
7cuDVAT5G5rurNb+Q2p9tUPVmewxIjLz04DO4TglRgc0lho3Rnm7ngl9gXekIufkkLTsxZwrLZ6Q
aKv8VNkQckFh6G3q9fAzppECThTqj+PUfUCJJn5XXVM+BoSJrsupHHfvfVz0rqxm2Lu4yCAKPp8r
MWrnUouK6AQIPG4jqfycw3zf/eV4wLmdpKOF4oEX5yeEiVLWMQvMC1q5DQow+NGx6//lKItHKUUI
o9QYoxM0SW8d6ZSP9EmaG6O8WcYcKfPiou6YCepLarU3Di6toTI/5Qo5ozSDx+94a8ktZbX7dP3b
XB4Ke0HTxWwBxfz5t1FLt3dLRyWHg7zaj4YRdcFKr/v2JYXAb66uDzZvP//hwLEJksvDsY8ZAuJx
ksMXg02NCMfSqcpT3mRPg+Xax3owdRJtx/XsD5dhVI25Xt/dKK3eLjeGBS5gUc+7yDLq2EixR23D
oTy5Gi1tI4+DFf5n6bs/GqPg1IgQjw2R6X7+Jt2oSCoFS5VTjWdstcbLRub39SQCkLqWJI7ju98l
bVyWMFYW5AUai3fpJMaMpqbVySH+xN0G9ZS9ZLgLBTtSslw/dCb356hIG99AhUba9cHfbssUI9Tc
WLrMKqzl4GHjmKUxOPWpbFvA6XTgdg163STfoigzvtMwJNf1+pBvJursisslgGMNCxHLXbxePZ0G
UYe5OIVQ3+icZiENQxqgVqBZj9eHejNfGIoCBDMiDIQ5TxevVlHjxLGrsj3hr6X/Nnt6NpUqtOTG
S7zwRNQ3bFmYdc06s0UB0oMRTFqRdadJat09QFC+y6UIj6ESBF+vP9Gb70Xlwe2Eko41jsBn8fJK
uJZEpDTyBKNezAym7K4fahTertIeaD67Nyq4C4+GAQW3LwpWDfbt/IZfHXBh2VZW5Al5UnQeSFRA
zAXY7xrBnHNjcb/ZU+ZHwzUVLwWdS+IyCJSp12DBL+WJakj7QapFQgBClz8MltP7Bf1NgGuvs7dO
Hlo3olsvzBPeJbvK7JhmUdadPyWwWAoTVZOnPoWFV5tAl4URTTeEqOd0CTbN+QFfjbL4dnYdQzf0
dHkycvUbypphq5uxd8iVMviUJBkAfZD0760j/4xJnY0eDK8wd3HMGYUBiy5gzN5NnY0ZK1/JhGy2
SjDeMiW7OFOQc+I8By0FvvX5O7T1KewMzPhPXkUUVWnEAEdWbqxTW7tVhlwciv0ZogsWdHC6z4cq
eshao2vLE0K68qghXfmqBup0FwuzuPHN5kyz85OOFwdiwF0euTIrYbEAhG53fRjrHaA3KD1+mG7i
T6To3OGAHp5UOejFAedL5IhpDPlgRRa6/supm+KRiG3tQxNZmX5jA70wW6H8cJ2C1T474C1+UqUO
tcpB2J3GvmyYNL15Z3ZxcONYujQKijoi1rgP4yi1+J6A5DOTlFGmLiMAvJbDLqUM3b57P+NeD0gC
vMNBtNTHxhEJGKNu9Se956iNOQL3KgkTR0Ky8a4UInn3fgZlCWMA1Qa+0LiPnE+dHtNToRByfurJ
fFonfKi1IxR0ippebd77aEwadAxcDrgb8Mf5UKNwiH/GlO+UANXa25xADI3uOXjGRql7B6oMbhG3
cjbfbqLmLI3gWGW3NmF5nQ8aOnlQ61ronUw5eOMp0SwR75WWHI8jThVBtRVdW3RPGUSG8pQBvDg3
JufbTY5bHg7XnBhzCsAfY59XB4aMdLXWZKycbLdx73qn0h7HXBH7nE5zDq1EGcxNgkOjeWPct9N1
FnezJGY5LgE18+96Na4VWeR+62Vwmphl2yKF29GUQXTjjHo7ynw6gGhgkgHGttwNVD0YB9J3g1OQ
ttNuNPVo68TYr16fOcCF/Nqz+hoZJh4nKsm0NlDq8g5kVQqyQ8xgHuuOF/ZhcIY5IMftLWKCvKIZ
djNYOhO/CTsj8qfRTbQDNE9UEjq8gQZ0XeX0kLRc9NuJnGAoCXqTYRQLzw4mgC+grNP9M3tVOaKn
bYyN1cCiXuVGOCQbiw7Fi2IXCnDNaMxh9lVQ6ZsG92s+pBaiVw/qqhYbOcTasDFVzO3Xnlcm1vcm
mfJxTUNi+pLRLUqfUgnFZq3TEqMVFyBRRHuIWW/5cbbZT1dqRdgbOq9cJj/itOtbYgp1M3iKZBt5
j2liid+WaDR8sb1MiR6K0q3MI97Usv0gs7CqNzB04PGT5gC1jbaimiLjk+JrmE+Os8nRSocPLm79
sKUHI6dlLwwIRVFmu91DrGXVg6oO2UvbOo1BeLwbxZ/s0Yo5U6iYfwzGiEtalEI6fIxEhmNlXEzu
d+Q91RcFkkW2n7y0xeXZ7stwP6V9IL9kaZ0qD0jdEuc4QOxRSsJLgkD7kCADqglwRLb9OJmd0u8Q
Fzk/DHPUXAj6hDgcIViVNS186U6H2qn6CcUBhINNnHS6s+pKz4QiYCZIaAoMM9xdoCvDR6Uj7mtT
qXXytWlzmG2edPKS1iNH1dqQBlrV0AviH1WkQphEK0TMVwuie8R9g3xlTQiV3uKQK8kqTwPxV9Dr
EIP7AYCQcrKLH9TWLKNtVZneL6RF7kRmMKlu67jlxrAPEEPlpLoolXlSis7qd+nk9Bq/ghzeYgsL
wXQec0OxMTdA5ej8xXk4+/akjgwTTNSs2iU6Z44/LiFY/2VPrvjLbkoaaEqbZnJnij5MP2D4pQ8o
Y4gY+z4Ay0W/Jsfr9YMSW265z0iDFNuhQ8uEeMbGEXwazNTaYe6cqccAK1xvB0+t19aul8LkgdBl
QNdw6QsPd7qlC/uYtgbqEqIaUDyvYo/eIgRUYoM2CFsVvFWnvsZqO23T9h4ZO05DXdY08vs4kgO8
8/reiHdxajTx1tCNqr/DNaYWYjUa1kA30+oJCqsVpCKoX0Ue35PvlqUny1ZastICTKerbeImUXWi
z0WgZCncLuS8wIXv2FqqHe+thKD6H3aXEyBaOWRcbUpdLTOIVrHXrp0wsz/QTYiI7IkBftWVHdSh
dbS9COtZtAdls5+g5lbHOOVvRhxFQ3Q7IaUN11XbR+odJyXpJHZHMNlq5NaEYECq1ZMdFvANYVNY
zqNomhYtTVfp7tcwywh0QxfkNsXLpHV28HPS2gLCGpmxfUMWWDgQS6KqeSSP1UQcGOi9iwf7jypD
8fOcstrHBwVvcWufOjn4d1sZbQvrMBqCqtlMkKl+xpBBofEUSamyZ+3UohB2hCORMR6MtP8dBspf
QwTelmpZS3ylrO6aQtd+RZr1DRrWY+hFUNYr6yNkFuZbYIVrQZjH1rFE/luQNbnDUguWDXj8qugM
P1dC8qZio5F70Qp6kvqXQphMpTjESSHRH1tc0J2VNaXJ55ESZRWDrd8hWN8jfxFbLwBtVuUEySII
Kx+/yH7nYT2ySuqx3CWlKXFXIfRRG6L6QxIoLW36yV1lcf0YVwjMZe8gJIAG4AcxsJ0yWr+HsCGi
LLZPCYlPaxlYynNOOOMx071HowiKbYf2+TBpxl9j1PWb1FEeDKsVW7eAiocACjmI1PB7H2k9YYNB
XqcSdF8x2Dg4tFXhE8bGJwJEH7wumbbDWAfHeEqSAwXtbPCvP00m0hpJK53WfXoP98aZ/+diVYip
2btiFI9ZQWhYhb52a9pFdTK1/LuRQ00KIWjWDsQmpbPEboiD+h6QI/wa9EmKM+j4VWg6cJsOcXri
Yn5nRxlmfXWym9z8F+JLWDRBcDBbOxgjbw3viNzDJsfq7qBJoyZ3y85HboM08PoSD6mwVjbYNcry
qYeiNR3aLMUCwrQby8MgINaUO/ZJT97ZWdjFhybMcZO3m8gtH8sx6Iu/h6mYhqexQQaJ0ztavmGd
qHHR/xqbsex+p/God89eSi6VnyTmBAoPSmLsKwK09F+5TsAqRNXKmqZP4+ylgBu8EoruroaI3/yd
QdduntQSY5eNyopOtqKSmXcHvwPiMt4s2bMijNjZkwxqjHstkbCItUTjytYBGVm7FuF7+Tuv80Bq
cOlUNv5NPoKSSSIcBuMBvZT5N3Lw2PsRsEkjIxLqHHyGWBL6YOFqfbJq0rg1Dglse/hTrCiL9Ax8
67M1sW0d+eruYKPNU2T/wOlFyo2L6j/dKHqY+qXA5XQLSOWi6BGd95JH0MNXsBnKn7BxKx0tmzIN
915OpgeiQTvvV2RvudYWWCI3D5HWwVJsrany1vjfO3w2XY24LRWq+btog2ZakbZbaytJRZptyWCM
v3OkG80KI9S6WFeKjIhEUB11ldZGHG/00c3yXY3G52mQBBBhHCRNnlSWivkJEXr0d422FN+qjlPl
oda8gmOQuPl04/atVP3WKrJs7ZJJJ9AUzcUbHktmxTUgrH62vQi0TZlL+JQ439Mfw+bBtJ+KIZ+a
gxePsVagTCSbZxdkkTfum2DyoocGB8B+jnXTjOEB5nUIOF462LvkOhboRxdXFnKCGwNWUYEaLl1N
bZ21JvGog0faQZJo4bCSdcIBZueW9aFuBkxScPIunitSL4gEStV0fETGZ8DUqy1hPsvCDZunpoYQ
uJlilCCbBKliDD2tFaXvVUbPbt0QTrIxrdquD7HWa8G+Rw+h3zkNZG90uRUs7LxWq+9UBfYTkcBI
QgsdU8sVWdky3mYU+d+p8tX8DrYmpmRCh1f+U0Zq/WAOYeeQYBJl+rTnsCCUtJVp2g3wx2LZroMp
wHdyqDFeWJdIps192lGCrruuVPUVB7DEqFBzcRkxBlKZiRhImmhnOhoyg8zpMjQGom5t9Z4WGTFz
nkKLZNewc/3GtDaJj/zf44+hKdoX0VQzh60b5loiaoYqXbtVqgRrcygHfZPGaL82ltnkynNh1LW3
dcaRc6EOA5IvVkITbBMcLZW4H4qs+mnNhSb8qMIpVqRcEJrJTKisfqOzTNGelJoxnjR1CMtdNRXG
tCf2WJV7wjISlkWRtPg+JECAm6a3q/SI/WL0EjtYj62MsnQ+FlipoVsr67rck8Xo/YxjVGckpuhI
wwgfnsNbqin8AWxSFwfSqctilyW4Va8Iy4P8ef2m8ea2BuCG06jHpor7ONDX+a1JREPswgKK/CKy
Qz8pq5K9RSseOciCba5jMLcyZX/LOPMNfvNnVDzuKP5oPi5bqBT1aVMS/Ok7HGNH/EnjbRITfwUl
79YDvsFL56Ew6QRgAFkEVzx/QMBzTcNlMPKxjjFXDRzXE7bwoDX5FEDGJLv0XXbfgHwMCGhi6MxH
8AVtAZug3wSLK/XIH4j5/hq6lvYNOnJ5AzZ5cw+dR6Fji+wKL3Zt6aKo1oOsBsOBQznptTgQmm0H
j944qdHu+gS5NNAM/2LuyT2Qtsj5++tss2vSqo392jLqI6xrbK7GpNlfH+XShOBajU8DOKWFM+T5
KFUrImUsRezDXQkPHnQEuNVJcXIy+xZAcmlCMB2whZzb0fQgzodCFUmxjgzTt9TmuUUcQ15kirTK
lN9o8379B8/FvLP/rC3w1/PBEGMi77LG2C9IZ3hUw77+exJDs8Yb5RZQf/FDgWepDqaKgGkLYKvI
CmLm2gxwEpsfDlnIquIFpUrUfbr+TBcHAnyl+8e2AVR//kzI3OPCoDL3gwDv6JWtOPaLoUJE/AdT
fOYMwGT6ozBcfihOBbPAU9wn70h+cUYSFDblVGXFeyEdckTogZH4C1xHG26eMK+Ao6kuAn2STAgn
sjDAQJSxQ3EYfXzvW6PLil6SKEt1/kqLUUQbjZymdYpmaBgesrpTH3I7zW4Qf96uI7JdQIuwu/Lm
TX0BOWYdbRksQ52TLDN1HUCYQWKP7g38T3/35zkfatHMUEXWuRW0+5PTS+1Uq4X7SHPqVuDAhclG
6QEBbIZSgW0XC8gNK7Ifit47VYniHGvZYerElfcG1P32tUEzoP/JHGC26cu2MqHRuE1nTehXXdQT
RJ7PcSpmjYVIVnvJy3tnAgbOHHwe3BRojUuA1OkcPZV4kqHQDtXmsYArmJ9o75q76+NcONrPxlns
3JM95V6k5JHf6h2KgULZauKX4pRy5QTWtBNu2L5/Fzegh9A199jzmH7nKykdoFzPBbjvjiZSHj3t
8zuSdPT40Ftj9Pf1x7swM0woecxyuq5EQMzf9NWyHfU+wSlLjfw4dzTfwQncoUoeqt/Xh3k7NYCL
oZbBIUaK7C6jEgA/Va+hWvVFmCXfcKKqdwTJcNfPFNjm/7uxZlD41SOhwnIV155SH3nH9AFuqbkp
hdpvQVveFxkzVykzrGyxJc325RQQ50NJ0L4gHIbYb3MjeAEYwGurjJ33NlvmUahRaFPxnd40Iwhy
NMwmzhO/S/Hx3Gp278nnBlZbtyalxDVuLOO3U4Lh+FRQfC14KcvNQg200LEktkAAciAC6O5g8Uv7
Rsk81yJn0LwL4YsjlpNpZn6pi3Wlz3i/JTlokbEhSBygkGBBHlvdoVHd8kG6ffKQoJbx8Z0dQD80
DBRu/IQLk9LlpUKJxSWarXHx9SyRgANBg/cdAWTOlW0K4rUsk/KLFqqmu7k+Led/2psHJjh5rjgp
0NTFTm+GZtVHSpP4Jp5VO25BNDntisArM03ukJq092Eh9EPj0fG9PvKFD+qqlBpQ+OhA8q/zWRp3
JM5leZT4yYh2y6u1eCt7fbwxSy+NopHaisPk/O8lBcZyh1TNCTPxY7iPX7AMj/IN/2N8y6V0PuKX
7xFdiT2/Rlqey4kTAHUE1sB7RAs3oYM1q4+JEwZrO+DWVYH/eu/fT0iVZZeEWg/h2Jx/0Kv9JHdG
0sB6JfYrAfF2dJVulwnFu2sdT/t4/UvNX+LNs7EJ2/Mpii/sooAviimpEzOI/TQUcseaCOGQnnDN
Ul/KxOk2ydTdavhdWgR/PhhVlT2zSs+frgeNz2IlTnyr08wdXorFHWpeQugMR9w42C6tALqZqoWf
PMxHDOTOXmQT41NOVy0h6qPNPtpRnd3XrZLf9S1i206zEvwsgwqzp9Tpttdf7MWndBiYRwUOWTrY
D8DiJiZNiT9otvhueG2CckAQ0EpzIUCQfH20i1MU2z3cl9lf2OHOHzSK0CC6jOG70tXWQWVU6Hvw
uy86rbi31cn8dn28i9Pm1XiLaZNXDcAWuJef96NJNz77FUqyZPIhSe5oXOUPWprlNxgdl94oiXiw
CPGa5aq5qJENVO69p8zIZhAQpZtEbr/qIlmgmDJU/cbeuQjD+3PQ0ib+z2iLqQPsRHcr0RNfa0Rl
boailiuaf8FTIpNhXxDFRE8RIHhEn+isBH7KX5CP3KosFjbk//MzUL7MRBbYk0ucxwuiyetx/vC7
Hj+JTZE5xU/0geBJrWOA2BJG3mVrvL0qmxZW2X9oLD14QgAYHvLKSI5Do07byC5wSnv/DNANqhAo
Stg3z+mXr/co18XRIkjUxB81JNJpmfRiV2gpADE8Bpnu+8L5i8O+uoHSXJwEJhUUf+/MjFpMPKgJ
Af7gNMIlhmtTWRgvUxKo25o8oxt7x6XThfsYVdZMs4dhef6AtatgXdeydxgDzaFuDrBHwXnLZ/7S
DgW4Rdv2T2my5AtgW4J/mRwTv4Q44xOhLD5mUScedLPPn7GK9e6NwGwPWo3TxPUPePFN4jLEt3OB
vLzFmzSbVK1EoSV+ihB16wl84kK9M+7gnNxKlpz/UctDBkKJjtH6LD1akqk5wGRMGZ7609D8yj2m
aivq6ZeoDf0b2N+4j4jm/la6Zf6Lnqe4wRG8uIZInSGWkHsVTN15M3t1nGZqWPNXgtRvuBPs0Vi3
SFqmxENWOVTNx7SK2y9ObmV07Xvt55Bb38aiM3eVK42PjarQ/Y2sfvp2/fVf+vAGJxMcEXha9pKf
mY4jKUA6JZJaGoCnjYZ5TlBN7Q+9HzugOqK96SqIZ0VDdvkPhoaxxdmLqQfRN+fvozfSzsPNhSq0
DPBWihInoQWS0CfbNLlKOpdiWDR+NTUlYj4j107eWFrzAG/mA1FAMLmIAAS+Of8BihFEXAZE4utT
qj3WUCs+ozNKTtoccy3UyNp7UWfcisy4dEbC5UfDAoQ4r+nzUb06wQMOJ0I/K8wKn8HSLOfmVaQ8
diDlR6PQlN31F31piZlgydylKPsxhDwfkVCQIaWjlfiNodXoXVGLexucW6yAFPksu1XtXHqtOM9z
aZsJ8FQe58N1E1YMLj58vhY1LuP09V8iDeHteFGMxV7fe78jblov1x/y4mtFNQlUSl/A1hedCFQz
0o4RS/oSr+kW2+Usp2VOz3U/CyXlzpCa+Hx9yEvvlZspQQlcijDyXbzXoU3KMUEJ6svBKB5J7x3G
TdUQaAgV3Uw//IPBLBRqc8uDbuVi2sShO7Vj0XK5t5rsxZKwA3flQKRd42D5sr0+2FvWKndTBlPJ
fkOBidHY+TccPKyaMO2D6FVyj1GSFKMIeKxbOrLT2tbCdZeZ2ocYy4yNk+jRZpwc2j+hwNhIGfBq
vf5z5mdbLlRIeZwQsKYAGxYzaoappBPnKb1XmX4LiBrx0zICnKTecX0jHepHKVPcuwz6rg+WSxPg
xi94q6CaXwh7FYJcTir28PMXUiMjqrGmZfNOhbnGTEsdHqbOGjdJHU+PlesRbg/t5KnVWvNBiR1t
pUaaRJTQ97fugZe2bBjS9IG4kgHUzivh1TnShUmEbWWT+okZ4Xza8irWJjbj97LCg1XKyPvbHPLs
VJWlfWtezN99+SUoRtm5UG9B0l7MC9HIMcyUNPOLHHbqil3L/Nq6ifyqtBb2xPYoxN7AFMBdTX3V
VuusqAeyVGoU1Tc2tUu7DLcpUAyUIEzUxZxI+jxLcZNLfU2O0Pvihv4SdjaCFvQ0gvjv2jQMfitk
t0w3ar9LIzs06OifWeyos4D99ftvea5CYT+bOT6as8KuUI22UmnN50xCTVg1sI/W0mrHW5D5pf0G
ZfHc8rTYcczFwObglaPZK5wcVpk9aEPdr021qJ87PXZu3DsuPSNaTqYYhRmPurh2KPYUxVA5aDdA
bt/hyUB+GFD0Ed6vci/y6CUpOvXGe738eP8Zc1HpCsuFFkiYpa+CjN33Y/gMl6C4D8rqVgjkpbMC
1JKetUMPDxHu+RcsofjVKmwDPyhrB38/HbOgfV1I6a0dHROJVS+V5ka1c3FMRIlE/SF6gxJ/Pmbg
ETphjVVKXhnt+JXZThIHbNNEOZUa3rbsMEK7vmte2icoKOfi6k9U02LEAZtsPDf01B9ieGtBXsGG
04ugPpABYmOzFUftSnBKbhSvudV8uzh/qKiAVeZq+4/z56s9Kupgb3U680cJmzsci3w7GRB12BJL
2YCwCYylrz/sxYsyvhH/d8TF0xaek2nukKR+ocOfNSm9NqKqgy2E8ubOEZiTTE7xLdcHb6+33bTH
LVO/8cIvXdVIGKAFiLQCwuNifYLZQoatmFZ6Xlh7zNWqlWsH3Q2M5eJnJX2ZMudfStrziZRNkYGD
m0j9qHDSnQW2vxKp7W5CBTvEDsr6rmtHt1opuAa9uz2I9caroeev/uqr2hFxa/CbaGbQHSb7xs6i
zzX2Ws1KdWYS8fVPevF1zu4D86KBQLD4oiGuaY0psswflQm7HLcj+QUyX4+53PWBLm08EOVmpjws
BWfZo9FbAHktni9mbqWVq8S2hhbyr5YDKDQqnPh/MBzV+Cz2swGnF7tPpVeE5oUuM5VIczz0i6z+
AglW/FbsQGb/YE5yt5tb03OnxliUjdmQREoxKWx1Mqs2Ar7+eiqH6MacvPgGCdOdab60T5ZieZQB
ogy9OCN6LR5wlYvgxu6NIiLNnfw1ceN7XdpKKQVRxKNhwuBjUYQogi65J5vMlyV2mq3Zjt8aw4u+
Ys9CxIIAQvgHKBMXNjwiNIQ/3FUXxUZQ4HA3IcbxLUdxqPHzao/9G1zEDGr6uoxG86kOxHh490Qh
yISI9RmAxyJ5fg+vlltrBXNQGsWWORlBv3IdA6M8CT9t5SpCv3G/uFThInD9cxknVRFp7flo7Nhk
EeugP01WoNvobHEXm1l2rMdi3M9J07tWD/KHBOYZcQcNfuyKKZyvmSaKG7Ppwvf1aNswk0gZJHVx
8dx4oykZO2jmJ505VEfZ4Mi2Cojo0HGXmAxs7Bvx/fqrvnBe4Ts0w/OouphWizXZFAgWuqmnpgNn
/UsrQzQrTaxuc7UzHpF8BTsI8M6tHLwLOxyw5axXZW2qCNjOX7mIKq+Ug8oHxlwdW6zIaeFI9rqb
bq8/3iXsiR0OLTMgz2y3s6itECE6SkmmA762o5lutcajAUeWaPZ5akuuy1D6k0PS1XOMLo6rqZFv
ojpEXY37yolIz/pADLnydP1XXfrOc9fMYhVTYy4lV1PjBTU36NyHWIgHad2RK6ZoZb1HSKMeEaNW
364PeKlIwNd8Bv9MLtJvxJh60BMSib2gTwUUrNui9fBa1keUDmo/qyrUdUoDmAAzCStW5Y19UpW0
uPHYl+YaWyWlJ/0YDoHFuUZ/CXqQx7IGVp0Impp+uEo2HhSzcz5W8PVJ8UAHev3J55m0uLdhnjV3
6x2eRTcXJ/eQZqbS03X23dwYn2VIOsR9BXzfrD0whQ1GRV9SWlIjTB8Zjitcrozp5fpPuPS1KQeB
stEV0tRf7KFVj7DEGljVgzaSCVT1hWltLK6Hvxyic/G6nKRV3jgpLr1qE2SPexqkJjhn5wusaYzI
Tk3ClISSdZ/1ZFKOxMubJ2fs8PvOVOUQIQfcXX/Qi4MC1wM103jGR+l80GGwRqNpw9x39K7cIuBS
9uoYozPO1PqAcKH91qdKe2NS/VEOLr8wzEfATOAQJKPL4jNrg6ydnauxDCy/APbGEMad/qWZyn6v
GmG9duNxC3V/WilmEG5snJ3WtHSqozYR7u42pbkngjO5UcRd3HksfTZoo+QGwll8gqBUYvZsNfcL
FwlBp7Qe1pZKH+PUqzRrRUP3FRiohLqYeAlTFzRBidpGARqsy3psgH+j5Ma5emkmci3hJk0JgSHN
4ieNyVj1eJkT3+GGTk/AB1JU3o6cRYix2nDKdATY3XgRl1bg3HaYb9P8ucQrtBZze9vTc18ZCaaz
mlo/elBmjkj4691AmNDGcxV73eUDJtxo98ZbE+TStLQ4TmnOU068uZJlBH0UBV1nnPgxm9j0kj7d
qjMMZATw2ae9N5J+yeRa1yg88bIB+LYRX67YVJp1o6T1XSKa8Xc0QJpaDY1b/gzasEK0pPfZz+sr
aJ6r53OZVTffcOZuI8G4i9MYg6DGTAIoorJSe4mdbat9NrLGnG6s1LdlK0rfuZ/JzgjIuexApMmA
n8rcW2trULuR/2pxCFayvNMyB7niu58KpSAkwXnaMdhi2tWTxMmysiHzZqZNeGJU1tPeDOfswPcP
5GEopbILUDwueRtGhVt+QSiG76ZwN42gzHH0Dm9Z0c3H1OIjEV/335ydWW/cRrCFfxEB7ssryZmR
FIvyntgvROLY3Pedv/5+rQvc6yEHQyjIQwIEUE03q7trOXUOqB66hgQVuxKRqnWslvICDfAqAf5l
17YPjCQZ3DLR4q+FVBZM0HWAVdxGdrLx7/ur3B8oXjOT6o0A36qvGia/R8eo/KFnnyZZANLKeu8w
ubSeShU67L9qqa2pRTJ6/APu2YSnpe+77jRJqO5693/E/lCJJ/UVXwq5urENmpuYjkQiTVkAjXF+
yjOzn2jCJxWK9JKygHhqED6am1w9iGT2VxgPGuADAaLmjGxDJytK4C+lGB6E7ayGHrxoa3RCGbNY
LkaBeT8e9frtiFCMgnTVybn47FvkQwktJDSzfPFWz9d/KQfClD0aiD3lWvOOxDz5q3FG5+Az31gp
4HcadDRaBBnWJmyQpMish4Gip6mjrsBsLVRqXpaXjF1qs5MwCpXL9sFXvXEviHiUSFHhSYWT5PoF
T+M8LrKVEssqM47tD9DtQxTeaI3m2oU0fL7vQ7dWSFNDoCm58HRNvraG0nZahXZBcmmid8U0L/NN
qz1LX+yunwKq7b10cEHcWB8dSLgOdYPrFXDXtcUKKIVZO2EeKGovm49rLzcTGgCOXX+F76F983Nr
kVCBFYeog3LrtsO/6ulgLKpWBshPVb4Mx0KAXjTjaZSyLjpdii9v3k+K8jL5BFA56tPizP6WNkOZ
lpW2nTMJm5r5w9prGnLO6vKzNLtu9npmWY+uwhu3ALgJYPkC3YWo9ybik/JYSZN1KAMGK1TJr+fw
JYS4wy3MJX8wxsH5AyUUyIrvr/PGK0l5gAuYigS41W0vhlpFDHh2LQMuIPWLxMDcP00TL4//wQo0
WBCBgqTfsSopbaQPKfD8AFnk6hRr3ejZ0nQUJt44A+wdozvsn4DjbTwS9tay0VGrBJpBPozqL3gj
FK+NVD2vqh2r505dEGS8v7S9UfCvTATCq0RiwizKtaNocdQmQ+eUQdwnxkcrXvVPGqQDP9c4ND7l
EOIb/n2D+y/GhBIZHyBRAXPfjimlpeCjlbUqGExTOg014+Hh2EsHfZRby0JWi6o7XTq4AzfeWEa6
nsaIxwZDgVJzp+ZMgRdVyPRtS6l4VbXzf1iVgHEAAREBx+bbpUto9Yhx14EpTdpz3DOMiXbrwTOw
P2L8fV28PuRVQM83l2QvSXTZUEgPprxMn8pwzU9hNI68s4UK3LZL5r/CyA6VAxfZ35TCLKUTGJ+Z
jNn2WusQrOasOXUAgcr4YkSp8kRrHEIA03Qy6e3uAcwInigNNAzAkM1GJgM5nBrFTdCa4w/EvobL
Er2d5wYmSTxPnDRUhXbe0TAaLjTX2iAdmlJDTslo/lo6Kn+n+15xwwsJrR0oR8Gd7tnYlrDUo5yC
VqBCz++iUBg9Kbb6S83rMpil+gjqvTfHDUwNXwVmC5hse4EslQ7pRrZOQVxF39ARsDxJ7j6Yxohc
eo4uxv3F7WPf1/v+NQajLrzleyv6ppThtpgDBUE38GqhXHuhnKKzwfPtvCvHInZg8moKoXngTEdt
+P1h4LJkfIreHg8rFZ3ri8sugfaXWbNwwiGALu32z15Zv0bgqbzGmF7KWm7O9xe8214eNaCOAudC
gYHE7NriYGiMWzQIWyGny9j7rJ8Qe4MDoLR531blrRHDqzWLYwfKgf3d3GCKjAYmxE/Sc4KK0wMJ
Ws8IWtKvDzz4Zu2G3A8HFnfnnIIzAd9rIqjSbNrsaDIPcpU3ZJxQua2mP1eS1LtRqFr/tmiNGQdn
Y/cOYI13WyRNLI5Y+no3acJqoCjE9My4VK6OCtAHfViOAIe31iS48iE/50Do247zPLWRxi2QBNO8
Qu9hL4qPGKf0JOXl9NYggQWJ0TfOuyDG3z45eWyk6BODpW+quX4CyZOfFmVSD1ro4iNcZZxYgWhT
5HMEPrsRVW77cDTgYgoGyiuf0W/I4HBNUoqJfRGF5T9TmWRyjkhwpERoKoczsllZqzpHzHa3NpY4
lmYX2wdNn7gdfgswY0kOo2wGU0/JEXmpQW2qzofmwRifU8cc/oOzAM8knuUepawofs1v1pxuNAbL
GMnmS4DWSEJWid9XJRqv94/4rVXxIggAHZEYLYlrO1OLhC84GwA1uZXCvjsk9r+JrSJ4FcJc85+M
gR2hAEdqt8VPh32oMNGBMUCgI1UDJ41OsAW0H9eiWI44avfHjUvEUbktGSsEcrk53I4czQXyl3kw
LrV+SiDzQNFgdd7atXrdO55u4IDiTdhEKBN8Pr05SfRAi8ZhostoUasBW5z+YDQ9eVGR/3rzqeNr
8dzRJ6MComwDr6KGMoX6WBHQrRBzQJNVSue+qOAAu+8a+9sfxAolMoZIuFoZlrl2jTFF+8VoqV22
eT82cNUoheRC21QtvjXWSeQ2jahz3De6e+TYT84Y34tElWVuTpm5kqUmTREFUaVLQSJL8lmCYwvm
F2Q817r7pnaxdhBl3lgovSZVXGNUqndtspQWCWJ5DIXq6Zyc+rbWv1VOM33k5Uh9KYT58WCR+0OH
RwpNERquIKC30gO1XTnzPNGgyGZqH2i2Wd0PCbGvz620wA5zf0f3q6MXQgfGBroH/N3anIOmkvXY
BDcXFLMkVZ6qtmgOTTUCX3DwWDGUVEaBHO59o/vPCH0BiBgB8ybP2hJooLqVm2bR54GzGuET3M1Q
hOWL3n9E0E9DRXWOIEMbEuXgrdifeR2uXM47jT4ipO2AKixmAxRjtB2caQWT6qTAM2erPd9f3I0d
BREKDpIQkK7dlh3XLIHjrRYdzMxaf/ZanPzKy3L4im56AxiVFvqn+/Y27kKPmJQOVkeBAmbifHvi
V9CQnaRW8zN3augpon9nw6zkx711xLK92UBhCo9UaV8Be7WYsLk+8zLgKbm2zeW5hJ39U5tUJhXV
NTmIu25ZoRGDlg6/mHLb5pD3KzxRqADPz7LeUS/h/TmlupYfOL4u7t7fIgexGHGgqRKDTWEYdPOG
GuE0t1VsLM9inifzNCVt1FPptFA5Jg1nxXfGzpo9q7GWX1Gv1ohAkTq9i0gOtWCCl/GbElXWx0ru
0TDsykJD9L7P58rTzS6RTqxBltwIRBiy7gVw2MdJhmLsSa9QKH7uRk6IV00FGqV0n/Xpoi5aFSNr
Fhbmy9BOzeireuz8dKxCX2i/TKR+7qIjU/YuNa0ufs5QWStPTr20kxfJLdKnhU7y9oAUbrU8lk5T
fMmy2EKNt621+W0+/rp3QPmJ+qlwcaQ2n2hVlRqSJlt+boayewzz2jkpRQ7XGgqnsKo16tsGgoQ9
iubAe2jJkOtvqzJKkUk6wonKszY1uqdotXGCBMd2h1VLj/xi7xa2ohLu8GrTJN6GPHQmRnMJV+VZ
zvreHSJQD2sXHb2eYoM2zmcDGqfbiAtCLrvZQN2CnS5rZ+0ZCRMJhsV2Ds+T1SmI0mWSpy7Drz5V
zOq8jIzQ3b8vbhwvNlIEWBbgpV3bX5OmsUjmfH5ujLLwS6mMPshqbh14yOaK54tR1gRzReGOZgil
yOurQoM/05whPnmGaeuzmUCiNduy25TxzwhaGXcJjzKb/bJ0ZOjhitAFgIIW7rVBqRwmsy0ldOGh
DXzo0vLLotdHI3E3jbwSelAkEWHdtRGn6oY+NRv1OeqB8A+REp+5L1b//hfa3+jUxlUquFSYHDpp
m6ixz+tek+idPwOCCKvzWK+d4QKupj4OG+3hNOGNT0URjaF42IcB5m4XZVl9Ey7hqD/PsaN8G2Au
fNQYi38CsRA9N4zmn+dsSQ/e4htrBA+LWUZXAFlt6bokQ+kWiPr0Z5Ji6V/dbsMv65Qw4IV+SvO2
KBxfBNTNadOFag+dqk27yJgWJWlTW3+GJAxuc8nIfL2OmS6DAtAPacodnLBNBPC/9kQDTnApUBcR
XvRbdpYV5hSFFGSe0zBDHzQ0Cs+aOzgkq3FwoZacP9z3l/0HFBHxq94H4g00Hq/tJVXC4CBcGc/E
wtbohYtW94+oJ5fto+J0VvNHx5wOYP28yIyDWHV/jyFuqvAMEEQCYd/CLnuZEG9aFeMZCd7KQyg4
/AcgNGApcFKXuY2WjzrTjN6sjEckYjc2WaBKgeZSAWBKVLtedEpHO1psuILop05+nYY9hJJLCJss
VHhlOZtv/qhUTbipDRoR4nXYOBED2U3NICzVLisqXUbIs0u2JrGnJTm6tc24jL/uf9X9XYM9OM9J
hAHQkgpcL3Bx1ljPk156Zvd1t+9LeEHs5qj9sIV44qyYYYRKLIy+x46naF71zMpM6dmQjKDUs9Xv
xvrvyZB/Gb0WuXbSf0piG3FMeXmZFOPBRo/0wImEf14/hvwERlc4pKyWe+96peDGAXwS2QSDbg6x
b86hOX3KKpIBqCMdu4cPFl6B4gK3dxz+HBQF1khLhkzx4N7dnyOyOxox5FyktXTRr3/HqqtNnCVZ
FDhN6CCrO9QKffqu/tusGcCtET719Xhujoos++ULxUOSLyqVJEVbev3RcmYapUUSVOZiPjAc0C0n
vS5q2e1i1Vxgt5TNvzV1MQy3XrX+S6k0+s+3+hqtDAqrmmhE8VhvXhzLamUrmYCnxZBMPXeZkp6M
spkOPHp/ZKklidI/Mks43BZjlc5WmOXghYNSUmV3Sqcneke264zSEziCo1rB/vxgjfoYcAgEdIga
r78mlxUyy1FfBEjplN8yrdRPtpNOD/d37jUbuXZeYYbNgyQPlq9t3T2GS1xfUYIPktReTdVt2L3M
bVsKo5dhUJKfVanLq++UUw39qAQp+vQUwYgx+XYJW6VZy4iQmwWKSZ+geXP+jeiSKK7iAD/20k5u
Kn9RnEh75Max0oPZjVtbRLWZ15e2gWgdXG9RkQ5WVQ5OEaTKYHo0/xGRR4v+4Hjvn3oATkJJkRE1
8Ma7YuWMQs3ihGVgoVeGrqdt+lOYmx560EdR525BFPVAbwHjJeQktdvEZ0O4mnVphVXQK07iTWMs
eTZEsQfN1N09gRXOCj5FDkT/b3NfVWE6lEo+1RzYIjk3rUYo0S6m5IYhYjsuYPjxPJhqfOBqNxYn
+CyIlxjXZpkbh9a0KTdhMmmC3uxXr5MGpm51ZT7dd+ibVoiUgEtwBcrbkmVezEm2IIIQoPo8en2H
FjSBdOLft7LzCUjqxC1LJ5D3FN2Ua8+D3d1ImmRiLVAAP6yLmT7nhDY+lZ+jpuPeFARJr7Emc7qM
vW22bV6RghmdtQ7WqTMv3aBb/hiZjC1K8ZsfEAIgRk8Yz6B6JxBw16uiEpNpsPs2waDM6p98mwwW
FKQHT2mzzInbTEMI7c2qvjW+FWbR70LP8RVJuFmh3KelGtdtE6SqxkBdv6TQuIfrtzCLi7NT5NIb
p5WY6sQgoAVCaXKtXfE86RtRiSibQLbz+sEGpX2Js6w/DZn1xrbfqyk2U2A/6RhTNbze0tlQBj1v
FUwlSv0gp1B1dok+nDJqQ3+kULl+uO+Ye/eHU4VgiModGR7yL9f2dKtOHSnUmgB4snmqCqM8F4r0
RpDp/66KCiFHAMg/JZRrK0Yz6Ek+Ok0ABansR7ZSuPlkrmdDXeqDuPXmgihD0iZDxpZhtmtTlpKZ
U7/aTbAaSvg3SKvpfdcv68Edv78S2bbfrGw+Ey0vtBOgXgoYEzG8xLT62dNStUUXA1zrv5Ix/RjM
Mf3yHz4WrPTiruKTbRO7xioNhcHuNlgjO3qaBOO6hqDF23cQdwfEQh4Jx8JWxtnQ+1CKW7MNBqh9
Ocopcipxsrz5RiQiEdBmQT3G2OHmLQ4h429aG0fvwjTzdOhjA7uJ5icLeYL397ftxo2IkjgNNDF3
zBOx8XGAixGDa2sTRKMTfcrbVX5clPiPaEnGgyfrpiVqCsBhBfZ2W8pNKNsZZW81sHfKg293duIq
cWp7S0J/4f6ibvi50MTi3gUtI+Db135OGNNrY5G2QT9HklfUanlWI+3jfzBCJVJUE+i+biPYQjYH
s4vLNlBEZt8X6+T2i3J0mHZx8qsnEPqKaRGKkJv7vB3h2a+HEYfjpD42NTz/zYKECcFa8xgV5ZH6
9K2vpAqgjIhi0ckVh/u3eoWVUNVyhoVVJeGcEgcug3QupaR/GUajGg584taHAjkIGk2QiFCwu7am
MWoaFsvaMv6t1ZckkhEfNtD+uf+lbq/p/6xssWGhw2gaHKtt0CVJ61PmL70mRZumiqOf9y3dWg8d
BIIYAjMNDMD1ephB7FcKk23QSsn4mE6r7kXdHJ7+gxUyRD4S7reDPEdqWUFE6LRBDbWd3yrLD6VA
VeI/GBFkOXRDiNi3kXrSNpMUTVkXhGqMsvDUT5d4Md4epBM88/LxcUAI7rC/MA/azmBXXQBgwv6u
aKPhPOoIdaqX/7AaBmDFjBtv+TapRYqqN9ew6GCKbdfVdbJZNt22LJsj6tSbHgCs9nWmjGaI8MXf
zk/vGD0DXQnbViyLT2pguQiUvTmf5c4WkAVA9pBj8eZdW8kHY05GHWo5tK60U1h3iEdZQDHevGnk
aIJUByoq5hjUjZURbLTRmhDY5aPipWki+Vo9vP2GIxgBTyLU9cS/N1aiMTWREDWYGkCK4r2aJPIP
JuG0D9HaZ48zl9Df91cl4qmrJJ2yEuuhz0e5i6r65nG1y7GyZhsw9mrV8vBQxX0jfZriZVifw2mp
mudyDkPznFiodT/QiO6jN4foVA6pBGvESIKqfbPgqWDLZ32sg6ztKNHGUaT8rHNUJT2mw6S/IBga
jm7A/StC1oNFwZeMz2wDCt1J0cpadI4ZEczglaWkF2dwDOtFMxBDcS21KI7KwXubgvdKgLap3BAp
bU6CPDAomgKTC6JFnmLfkfPG/DNftTH6IumtpP1dZ2l0UMQQf/P6217bFL/pt9MXddM4U/Ptg36Q
1XcZxTHfjIv+ryUjBr3vRvuDLq4Trno67kKaefMVbXvtdAmOx4CJLcmfW1DUeRPVBw/krU3EVeFy
p1ZGzWezoGRU+lHumiFYtOxroXeDi4TWu2FVH4e0Ogpub+2eULulx834MeqQ17tXVcqaUdIdAoTm
uicIxf4B2bxc7BVh8vubt7Mkbi88mhkE2lo8MdeWJI3KX93PfWBXteSnsIUykKR1brIu7YGp3Xfi
3uJFBi2tE87sZi+KpakSE53nICxh/cpSZ/DTvj46YDcWRBQIAByYlUBPby7krplHJUHYDOaTpFHd
qE/+nbOwQPDcQH78zZtHddwEsMBZptG58QkdxexmstUREJJZMaVeM6uKBJKj1F6DcuXR0nb35Sui
HnQc2Yi4PzZeQdxktF2hT4FqTzwDA1DD0kMtw2wfUCMzaBsvHTpatOrGrw0p33AQiOy3lkBUsHHy
DlHs2mFHF9Q7+MRyYOZ5choptXidEg6XaTWO+BZ2mSsVYhyTQT3ONn3XTbANuGmNm6nQQPkiMooW
XUV2YqdnpJn1QM1b659cC5O3dj9pmHE38yYJ6mdS5+uzYEdzQye3tYLBZjbiQgcoMi5wsivI+I7S
csS8tD8PVF2hX8Z36JbRA702N0/DmEV9ZTPcPMpeHyumK6uHt+P+o8ECR3xCixX8K2HqtRVJg9/M
0dI1yGNGy/3W7vFOq+/sEuVHiMMODrk4Xlf3PsSw9K1oxjFSIIZ1r83VSioEGhYtQIpc9+MKyJO5
2O1ZNWYZVelG9bohoZ9MEfiha9Sjt2DnN5AOvvJn0wzkltnS25gxGI5isNYAkrc2OttTi4lO6/r8
D9pcrYGwKIqUyE6iN3O+fxnsTiemAY2ATaH2TBqlXa9cV2L0NcNKgaXcrutzOmqxcnbqOFZPnNRx
9nl2Ddsz4jlfT7XU6W8k2xGIKZB07D64a6EMs0kYG5MoqlJGPUhX1OeMzLHfKzGxVDx1yie0WI+a
LLtPDewMTA65Av/QCd3ctP1QOMm6mgYzUlL7oEphZj4alZHTpuSNPGVlgnDf1FhAI/ReRflMJ1PW
Tvd3fXeIxI8QouJiWssiNL7edQmURLHkmUGBAeIdrqT8aS0N9aC3sDtEjABAH02+Qo1VBZZ5baXo
6tUebcjRplipnqbFyvyaur8/GIcy9DdNiXYr0HkuWWdzgOiUkLQodhgYTq8v5x4NmcKLkB5cPX2A
D9Z96/4JGS4gw7xir3Po1yuztMYq5rG3gtmpI9eMoFpukqQ+SPp2wZMgtyPZA1lKFWVHjV2rDs2m
zLaCkTrdi2W36g8LIMtjPaFN7hSl/P3+qvabiFOQLYO7ZCP5cNerykdJW/vBdoJ4sTPGUKBD8Gjo
5h9MaNfeeuPxOlF0F916UNDktde2WtXIkfnswoBZ+hKWdWlpfalu65Pc6QZyoUj8ApWU7EI9KVJs
5pDf6+vB/t5YL80nOp6C9l00b65/Q1obNv0UnKaC8/2hUobBT4rKPo3WsHy4v7Wvs+NXN7xG9EvN
mteZtjOY6GtbppaLaYspe2lDpendGP3j+pLy4bWXTG6G9mQmXLg+copoprRECv1ZbttWv9TjskgP
3Ig5uYARdUxiTEIfNNXidPkCx0vZnqU0mUJXLXsz+6NdtXb07cQxfrVdY1RuZYzKgpBsXoyjazY1
JNRx5mjD13ZJdKxAiN766ZAPvb/kaQVB08Jp0t0sahmrZMqrDD9nuh5OD3JW2ZHbcqFI7qSY3WWh
QB160Arp2iXT+/lFKXpz+hA6Zhg+pgNwuXfKJDXtsxI1bet3Tg2fxlwmuvZYqkaVojKq9wUAulwv
/mS+bVnPrd6Gs7ek61x8HiyGcy9tJEfRKVX7bvVlg7zItXNz/ht+lzL1ZI0DcUqKAoLAOmVw92QX
0Wy7k71qzYesU0dknlvTkB5gFQ5Hj3M2RWf2VdZPawZdz4ehpHXXucqyTM5ZTqyu/TMeMmi73Zxs
TINCpGl6/aWVpubbwPcav6RjaxffZ3UYivdS0lIHjuooCz/PDQppiMqHcxw+2VpSDu/DWZWXj45W
dQuYlESJHtepVWq3hp6qvgBwMoh/iTzNDwBn7erhvtPt7w9qu9TywG3TmCSWufY5sKcdSoFF9kK4
qX2fmmb9GmuILGi1XZwluS4PIsH9W072SoMLzUV6M3CAXtsrZ2WFiGmsX6opN/5QeLFHP4Te/E+K
z/HTBKbtGejV+LOblfkgcd5HMDSfSMmQD+e1Yqzi2nSo6d0ySuL+N3PVR+mo+tzKkPOeykFCdkfv
Sseg5pyOf93f4v1DSumc5cK4heto27k6KCKSFh2k9EVq0glZ5GXS3dhuzPIgidh/ShoPsLnCYE8j
jw7w9fqaKtPlgUftZcp6zuBYqfmvnHnhrxwOYEZtrhj16f7S9rcjJlkRy6OyCXj92qQWqwi8NVr2
ImVrpZ5V5NbzU8nE8PgO2ojVPnDW/U6SBcEYKXjSBJx38/gkFTUcW4Y7oYDd+pSPi3IOi7eOxBPt
AQMARCMiTv7D2RyJcp6ilWHIMMg0vb/UQCc/VsM6PshQ4p0yIBLDmyMFDPLBBKGIaBRswktVT/UU
0ZgwYKpOvTgp8haIRb1Ro1Esi2lLQBw8Zq/MXNffqqBCVZpmkr44nLIXbY1Nz5Ii6+ATifN7/YbZ
5O2CqZQpM6GudW0ly6MCIWG9eSmZYB0f6jKHhBYSjxWRn0WzqssC0Uf/NCkMn11WuksHyPm9i2Cf
HEFgIOi2bImpRyshYKq0+iVG5OLUIYvp1mrUHfj93grMIUwfU9vEF0k1r1dZGF1R50M+vVBYHD7U
hT6e0lg96prfsCIWwX4C9wNyJf7/b5W+PFJXqgbm9KKr5fIE13XoFhRmDr7YLSuQ24v0ShjZQlrD
jCK+aeTzyyu8symk5Odc1+sRP8j+qqDmwF1ByIiPQ1d+vZgSyBgTQeP8krblH3EoWV7WRynSOQzV
3L+UXtUfr31QQLvJyEldQAdvqzlrojdaq6XLCyquawkSP4o/NuaCoLaVr2rpj+q02u/rLmrlE/GH
0byfM7NX3IlRlenvqJConzXTWkZuagySfTJCa3pnTJFk/OvEiMEcONONnREzRsR8jA3zeze3mmTl
kULUs7wQAIlKZC4/zEo/vNgW0cz9rdk/EfD/EV9yMDihNCKuP0KkyeOwMlb3QkQ7tm7H3PBDGU/j
vxXt18+SObXd+b7FW4sj4iG9g0KIR2JTJNHCrJ0yI11fxmwYnxhXLLyF+qJvr5ZysI83HNkhixSz
+dDsgKC5XlzYZlKk91nxIi+y8tBHa+wx8JodbOE+iiCC4A6F+Z5KKKnXtRUrkbVVYpj2ZWjG4UFN
9forE5PGSaIu6DqwWfr5MCwH7ZRbSwOCLSjToSvapa6CET6anR6jNYP4dVIWnkqN9Ojg3PhYIDGo
aEGcwmO+jVSidhxSKS3Ll6SmnODQyLiARSq9Sday9/qy1t8HiAAKl6Gx6RK209Ms69N3PY3ypxyd
xj/onrenqALmZurFEbvFbg8oVgpyZYEZYRjvlWTxt9sQauVFXaxBeRmLkiKBYXeuLFnq431/3VsR
JXSgoaB7qFluTwhdOQbMIoR44wXM7ppkyskGd3/gqlumSo4eJXTCUDGPJJCoGy9KyXmrTO2HIFeL
xXQdncj0JxQPQ/cuWo1Gfi4HUtoHWtILI3mrZdeXXLJX+6mJykj1wiFN+xNK7OvszuY0Uj5Zl+KI
2G3nDoJVibgbL6foCPrz2tVNhSbh0LZDoEpq46aJBs4OUh9XUjP1wPX22y7GDCixgf2nVrytpYIi
IAFjjjugk9J6oxVXFy3NHP+tH1ccWSwII4LM5npBOWTD6JY3YzDrHRgTR40vVE+Lt4ZzYsJY4HJA
GlMu3IoTy3rWKWDp5WCVTOWpGrPCl4dFOnCh3VX+aoVpEOqEqFNuscwNM23g5FuskMS4Q2r8M2jr
Q9UgPGOG0ZFg694VKGLhCPQnRJNuW6YzppTkM9cUat1OmLhaxjiI0TURle5c+/P+V7ppS/TKNQam
kDXZnI0q7BjhhO4ykMoUdvE21r1K4t1wTAq+903t3Y5lCUkdWMuAsW4TCvTy8gESBiWY+sj0FDkK
/WRtjrrEuyeDTwX2lwFiGEi4xDev7prlU6+ubB6acpU/DeVCfWaQPvUaozutVtVnxUyOhsBuLo3K
rSwywX22O5t23FE6VIJ1WbqzVlITjLPhqER30wohBTMk4Jt5569PlDL0URdXuhLEmll4Q1c2f2hD
dCRscdsKEBrIycXQxqYebvbzMjfgOdG16g0vTNPmUZK6owmrm1aY8+YWYoBih67MjBiKzsXG71oL
/v6Ue7nppSMoyE1nYH5LjL6QMm/BiMWSleZI4hSgIrV6apG8mHL4Oa+0z2lVP49l+DapTl4anO//
7W3L+LGcGujj8IXSuv9eRkidDE5U+0Y5HKHBd10LYYnEi543laSdNE8HffKgL5ISaBNinKNqPyRR
+WDFEIFozfqlWavv4RB+QO/hjQwSr2tkN5mEpT5AV1N82d9Cgy5vjT5N8A+IEMKLOowLGGOnfMip
Mb01nmWRAl4FuIb0ggL4tamsxy3WFSeJB0f1EMq23crRqEZO/VEec8sfuXABgvOMEJFs7kGZgnNH
u1ZF1tNBldAppCeTKerL/Svw1m1rUooTMDjKf1toUjLrg7G0jRq0oWWfkOH5GQKP8O0oO2qybwXV
+Ewggihs09cFUkLT4nrvGObo6nCo1qDUshj+0hns0VKrXl5Z5WVCzuJlWOP5eRiV8VwrfXim3lk/
lH00UQa1jpiU9tsLSJw4EjoOojGGtK5/TVFqi6Gv+hrMRrR4Ze5Atr2W2psDGxJRMFgCs0P/disC
RO+njaAZVYOSbfWjfvxuzM0RPcF+KVyL+COkOzQQdiyYtHwzqrjaEkRSLZ2VaEQHze71A0/ZRRxQ
l4DFoN0tBs55nK83LAzjQYmd2AqSxny32MbzyCinG0PfRfv5yFl2SzLotkBLzYQkmCAgGdfGnBk6
0THtjABKLd2fCh3Zm0I7oty8ZYWxSgExpLvDN7q2AvB3TJ15NAKjNRrXVEfnrGfD0Xz0TStUZZlb
BY4AwuPaim23gHGYEwgYc08YGpY0FO6j8NP9g3zDiuCmEI8ktAA0zK6t1MAu9JUh0SDSqtVHCF45
jb00+/et7K4LWnLMwkDTK/DauxB6Xpy+m6XUhiGr6z81OV2jRMv6H/CiDAdH55YpuJ0Y0OTzCIjm
9YLsBELnlh8SFMNYutWqjhdLp8mYOGn71i40qwLQJBRQiYnIfq9NURfNYZIq6DRKWeyjvwr3iAw/
eVesR7CwG58JwSMxFUp/HbfbmEqqqi+kjqZmJCP4OoTK8KzY/fLWV18siOkhiuQkOnRqrxfUxtT7
Ei1hQY7+LUEW+lEbHGgH7Pmt1UNB3AAyCQk5Yk0IDq4NlT08LklURC8abEMnu1Z/VJDSHWRUDOLx
Z65KemQCVOLJ3ajn7Sew5JJYSjUHO5jadqn8WrWj9w06dbM30CvTgTmrlfXCY9rkfrxkU/Q1WarZ
/mChEak+RbQSpj/zRM7K01I2kKuZhI+1R5NRDeo2G8M/lWmqVzfWehqglSKNhqumo6k91oZkty5C
AYyquL3ZzQgmwzlcXhA+zTq/cJYldytbjiRfRSNn9jKTiPgc9nlnuoqaTvqpkudJOxfO1DdnR+mm
4hKhjjg/DaNtNhfHCotzAp2Ytbj0T2b141JU6/QXYDcarGYz209RFuvNAySsTvw4OVn1K+cM/iSA
1ZTzOqV29M4pYz05C4L5oXdnfZUTf6rBs3ycZ+L2D2Gmx/FlmZSWGo2ULO07dbIN5A6oyiITq5T5
7Gpd6HyvigGHJ0B1ZEb+UYBwk6osPpkxAFBvrnU1cyvIgst3POVze270dP0o5531LVOmvOLX5nXs
z6ukf7d1igcneylX9ZM5akb/kCCIq3qMfkmqCztEA7mxFdamejJBMNT/dsWQfQApoijQgBB6ncve
QCq3aFHQekkVeM6elraepsvcIbd0zlLGwh9CskMIICBGGz9MiTJ+k6jygpXhLTRyz4mlUP9J+TGS
PXOd8+UXQm2W6qVIkfReORd15+VmGlofV0Is59yMej16ZTGu48VQSiN96E1rZhy/qJZJeuZJZJ5R
b/XofcUWJf841hRmJ5mqWXxu7Ez7KzZKXfMY7svrkzNlhfVBzpacae8xjD9Gk+TkXm12tQTtktw0
/milk4xjDKPqT3McoyXK7Lb+R5aNmfJUTOGSkCguTvq+Z0p5edDbMltdPoZEG76zGtsrGPBfPJr9
afxrXaLe9pyoLX6EUVd+NCNUx1yDWKvz6mhKPw6LNsuf83XQnhd5zlE+xtMUBz4yU069pTSkykdO
tVof+14uet/sKJB8MFY9T/0+1qXkRdFzKb2k5JbRBZSIGZ9WqbLV0xL3A6gM8Rn+bGqlU88UCFTD
k9N0qs9zldbyBYzIoHpKZsWNS8PbmS/0h9LFjZN8/Q6JnzkKyQ/Ok6s3oZ77CTwz30cFtSK/AxNR
uwztz6pva41i+DWS8Map7TvZ/KkoTSF7sdaqGfgMR33faHJivlfkqqsyl4ms7q+Mc6t4ppFFKuix
XOnPVafLP+6/jPuLnesFpBitZabndvXJ4X+YO7PmuJEsS/+VsnxHNfZlrKvMBkBEMLhFkBKplF5g
kpKJfd/x6+dzZna3AsFhDN/GrB4qTaKc7vDl3nPPPacOY8BVhUr6WDzi9ho9SShvPn5wEF5xQHQF
gMmi7LSmxFBf7uMhXYrDIFNKblqU1i1VGr33Rzl7eU0QJaGKT6syXNE1YKGM8jhmUtkcQiCsbedU
8ZURS+pz0yHp+/5QZ6smghUsLCAxCU2MtTcfziNGpLZtczCqzryKhjH3tEHR/A+OQrGO4ic9jaRu
gkN5+krR9h9QDhi6Q+oMtuHn4yjfGJMzfdD2mw4iOqFBqflI0CqATE/HUVttmiv6vBCJpJWxSqMh
dyEoJk/UEfTNBBtnG5p9EV6YnkicTl9H6l2I70AXFFY+626LLI6moBuJzGtrCPaW9SNRRhzEwpYG
2LSgIh91pqs2vfThHh34gbRiU7xGqBgtntV8QxnJpKUyzfuiUqadLizT0B369P7HO58dURmJ6WuI
bsASPF3URlu0XCh23Wt2IG1NSdduEmpxvlHZ+jZL1ZssRrjFaUftw7EN8SCpIaqTBAjEOacDa33N
y6J1zv1Ys34hjKubFkO0C7HneVoF5ZxMh2yHvOrM6Y8cpK5HU3Lumz5IHpzUSraKXklfuoiyNRoB
y9P7y3k2njhxot6L5gHR1LqqXHSUgDGDbw41mMA13R0N3bdk/LRhbDEB+OP90c7PNwQ+8HxuEXJT
sp/TNawlJ5CzMekPTjnOaPOZpSuHcr15f5TzeopAOtGbpfNWiJ+sGbo0VFp9yLV1mKW8GF1FKjDQ
qquQRvMgUdTeTW3NjjZtmvf5H4ozCx3XVAqg1KVj2d4WWVpO26ymcfwutTKjd3F0Dy5V8c6vVX5J
YHReRkG1WvdoKhX/cBQ444HbVyZqaRI/IRR2o3665Bv7xlAkeFSXiP5Z+3XZNQzZsdEk94fcmAcf
Xbr0CdVM7aYqpf5CbfLNoUCYYS1SMaTV//QLS1E9O2Ok94cmDifL46ID0jHCsCdWlJva3F741OJO
ObnsAFFEcU4YxZB86OL3+QXsm6usk9XZGg8dXzE/0LopYY+1ZAaKkDbWbl7b82P7wmgs1S21Qa6f
bB3PXtiNVWIh/63E4RWO6FRMRiWKL2ExZ5kKvx6kbd4BtqGwmz399exR6jp4+cPBkpTY08aEuJUy
2m2sOpScjJr2zEm6VGF445QBSNIFRMs5wJoqfqlf1iTSUPmYKbweeCD6yMXxxjgGrMmFtT//1OIs
s6NEG+N5Rj5n6G6m+TId1J6SsKdJ5XLAhtWJ/X5e9PBCaPDGaH91vViCbnwGF855vChgZ8uBBsn5
Ko57SKxBHN/SC/Tj/T11/s1EpyQwq8iWEaVavTBOibFtPgfTgdtKekCrMTT2YOaqX+S2lm+Rg6ln
L0vHJvI+PDDFdlBkrq5XPdvT75ZZIZQTmKoH4IfKB1KX3EiRRr+XnfKg1HV2NYp4/v1Bzx8AaGYE
XYDl4vW2VleytSDKXQ7hfCiy2XmMhyW8KSTDQa4vHm7bPEVR/v0B3/iQgJMk6FwR+Lyu1VMVvW/J
DAsGZPHvQitB0wRN8Kcg6OLd+0OdHwQebHBKPiRYv7OuU5pFoGiLlc+HVrajGzVJUSHM40tOCW+t
IBEB/cKomZ5DbaWuhQrZ2XzQg2h+toy49UPFyHZynwR+j0L2BVLbGwuIfSQaYiongZ26CkS6xWyR
kSjkg5I5Jp6sVc9LjZld0kyXjHPeWECGQuZG6KkLyuDpjsSKZyjjtpYPWjgGGyTN9StdSz6MiALk
cNqAKqkZcleuJqTlWRYVCF4fjLHT9+nozHdgOZd0Ht6YCxp/4K1cxDCD1tXdsWhbytONcmgt2BJp
1k10lk65//6We3VCO32QmAHoLgKwXPwUD0+XbLTiULKtQD4M1Aw1P6g0yHMlwAsiguUk/5AmG0p7
B+v4YW6i2tlC/W/DENSokpyruZHV1FMDZ3qerWlevqtjkVmbQrZ6w8MedLQPjVrImSebUAyv06Bp
flpBbHbXZR0P9hO5aCWjLRZTqdSMKEq2czRIH7SHJz2jeiFsmmHTsZxr5kSHOls2FLVy0PPYuiee
Q9c/rWLBSlSUL+8v6BunSzQ7coTJC0H1VptjanIukURWDlkp07etGLBiXXrrtCNAcdNumixRzQtB
+PlW4U2ksAwaJjzo1lVSu0O+bJoKfGOkVN2pdgyPadHbC1tF/OanOwU0mzZqllG066qrmaWqMhQp
Ig0HxyyHH5nRDls2rvZYLOBa89SYX3R8vffKLOsXuO/nNwiZKURSEm10KLhHTvdoH2hQhiL2KCIa
1W3WzMpzn8LwH2dAzPc/3xtLyVDUgcEoaH9a0xl5cDqpLRkq0LLxTmOrXMdqb13gaZ0/2UQEIBN0
lHKBoAN2OiGrQ7MaG3jtAPDb+IUxGtt8Kuy7SW3CT2lsZn84eMdvPzo1FLlRVYPDSucn1N/TQVFa
zpqyULUDVRjHM5s0fradyPhwQC2YUHwlJOEpo68d0uYq0ecS66gDpo7xLc68HHV7NO/M2rrE/T3f
FsAukE65JAmq+f+nE8ony6kkiqAHR45+NIvT7eW+mrdj1F6q571xS6JGB2Ga+hRyhVyYp0NFJgCz
XmvGAXp6KuFpTINfskkThJ/2io7fox/rY0X3EaZKyrUZLUvr12ZdHmSntpuNGk/V/CWOJwel0kEX
Fa5Jl5Or0BriYz2n4ezPjVT/gedzGD9Y8ETCKxWJjXxjFnIc0aJkY/is9HnsuHBW6oD2p6ydL4U6
YsFOTzgHnD48NOLYAyTYp7NEn70IRrvUDk0b/1l2teZZer+vAhqA1Lj9Pg/Rfk4bPM2kCyHs+amj
iYeiHJV8lGxIIE8HNrN2GUG91YPmlObtokvS98xolAsH4JWHt5oflXYeATRZGGcN1w0osjSL3RgH
WqJsD/zfuM9ss/fDpOseFKttDzIqvrvZ6EtvmsfqiO1A7Jdmd8kn7nznCtti3nSCSsqRirgffsl4
SOL6GBkC+2BhO+GCVkpeM9Ul6P2Sbj566kXnnziMPIBCbet0qM4swzyglnbQJTveaJhbUBWhNPL+
KG9MCEoxOSPQIYYda+7tvKRVJdmZQUgEBp4bcbgb1AVH7Ii98/5Q58+QJar4BK4CET2rRyPuljp9
1RoHJbQkfw777slU0sELGxvkQ7EjOgInZU78ScuqC/1f5/uUsQHJubjZrUBRp4s5ZnIVyypjJ3Hs
+EusZSQ7anzhDXpzMfEzoPEWSByt6tNRrCHDsaYdjEO8VP0uxLT3NiIR22JGfykXOD/xTMgSRHBh
1QBz7HSoupEmLFVl4zBDyUQ7lDfi0Ynz9kvEtvVTTcv/yJqk/z0A4wzdMDSdSwqmb01WGPSyayg7
nL0XeqxHA3vHOFR0OnyapGi4Q2sx/GLmxiWs8o3zz5OLWB8bFCb2mVdJ2ehIVQSqeUDQZ7CugmWQ
LDetTYfuSCtJLK90ovG5bOMmJ3idsmEnO21c35mNguNUDSGruJDxvbX+BMy8YmTwxKmrDaWns4UC
aGMe9LCdwRaznLLr/Llq641emobbBsqP1gm3Spl9WOgXrjx9k9BGFGAomPmnn37B8mQUDjUHQmfb
G2I5gJEeNru46foLs3zrGwvdFd5Qlp8ugNOhWgonwMORdRiKSXXhNJkHqTPRKEkD/fH92+GcpsW0
EK5hQxGBgPasxupGPNnrcLTYT90g+bS+jS9JVqPSmEv58jAq7Ty71tJnh3lM48mnyzZIt13Z9Y9t
kpvTTkvV6BJSIgY9fXhESk/gBYoAhLjmUQ1F2LV1GdmHUW70+3LIh7sJNtnn9+f+xijkOAg4oocq
LKJWX9SMw4oekt45WGM/wTkp2vLbYJjzhQv4ja8p+hhohCLL5mOtaEdmGVn9IuU2L0qeQjua58fR
UMatEpn6hRmJgGO1blyDYsmIkRFSXr2TVqIvVj/I9iGzu+FpMKLgBnod5Vsrk11ZD/rnD68gQjbQ
gWkfodqpr27eQiprFUzLPphWkLlVl9HZa3eXDNHfWsDXAoaQ2eRdXi1gP7Ra6Nipc0jzot8Edt97
SmnlCPLKl+yt3tgSrx1rkIKEtNhac9UwQiu06sw5tFM9+2NXVR6Kd5dkBt4aRbgtwONj1dDCOj3f
UdNMUw/6czA6vE86xPX8BJjn6sMfh0oTdkKCI0sdYnVXTkpUUK1JwyOvorEryrF3ZS241Nzyxlwg
U7EL2G/cH+vQzERPGJkNJKGqUcu8PrbSfcoNeQkTO4tiOKevIr+UjQnO1gapdjIqVo6l7lHP7X7x
Zy6t5UlJ2wJcrJske9/z1hZ+gmaT6tWtKtO8a3Ywu7PJ1tsHVMzV6RHTTMgXAANN5hGc474tZCak
xDW45r7GMqIrbo2HreNj9+Tw/9O+kK6yALDqzrbHEkKHbBXUVWLDyJ8ahEyOHXdLjOGu2cmu04/I
cKGuMGc/Shw7m7vSQlLBVcIweyz6tJ8/jwUa+amrmomue0xBa2+qJoATpIVSjMICfp6Om6pG8nNM
8Rd9jBOjK68atVSNjY6y0XgzoWllubICUvx1bOR4QbNKmc0bSY8V6xA7WVnvY4wUAtpQRpSlCnV2
KJou7TK7uGEMlSshUZo2fghfUP+hdHjxvHxw41lQi18Bdi69c32tgRAAtZDZPvQEAL6p5aHf5cjI
vz/K2V0nRqGxhw45EaCsQ7FWkhSVlij7YJd9cjSxK3LzIdRvMm2aNsGYtb+/P97ZRhea+wa1b4AV
+n3W17ij107JnyqHpI/Lba0iWRs1uvHhWYl+Q4JMcAegbXN1NRg0bcgIT6iHJrQav7SSaktHmnRj
VJO0N9T6Utfx+SqSQ4ruZtjRCo+uOHe/ZlaJLPVm02oH/Jf0I/53TuRGcLWfw0CTQlfuMXR+fx3F
DE7eKOAwSMtCtkAQcdfg1Nw6XZVqAyFck+eWb1hV/aKPc1TtzILrd1cb0mRsMV2YzAtQy6vc32po
2nJgtMJrFtD66rmCTSg86RznkLdTP99Xk5P9TK0i/b2xxjTcWqnaf8NuiEpelk7hhMKjg7pK7wT9
S9XlrbR3MqyjXM3MJMdnT9rwBjWqz0+RabfqjoSxWfw41i2aKOupq75qVh4iJNcns+FVadPHmxK0
p/H72Ci7T05gmn8G6mB9oblUG9x4RqHQlWEifh9aSrfb9xf+LHamUmmiKUPDvsjG1kLIYdZRvV1Q
A2iqZHxs0rC/T5zR4NYxJemHuchPhT34M7L6P5tyaL++P/rZIy6gO6I5kB4o3sR0pxutiaByoang
HKQkjXdj1ygNFWM1TL25S9MLAOjZa2ETA4HYCWF40QO9+tDBqHVF27TOwQkhMY6kSy59q9/MKdfd
Qqp3RaE+hDbX//tzPLsiyAnptIaVA2+FFjBx2H45TIPW0IICMHVQ1bzbdi1dZnlIu8hHRwEIgfkA
Ekpab56tZGPlspHGyXGMy/73USozFx1j9fn9Uc6/F6PQLaFAtGAma2DXqBcMvdIiObaDlO6sXJFv
i2lJt4BblzKrszuIlJ2BAAkACwDS1neQM7Y5AmtALpmDj4Q5fZ3S0PICmvG7fogu3D/nE6O/VcBa
vFAqcgur0cKomMqwqsJjMw6VB3ZAjTmrtHsl7z9sRgjwATMbaJxJgSepp/shnyb08XCvOCZTSXmn
bvLtkKEH8/6XOt91zAL5RGAJcEjyxdNRJGC6Ui1q3sAmyDwijmhfJqGze3+UN5ZN5Eo8TlSwAarF
7fLL3q4jq7TSMUpZtlQL/ap0qm/2QiOvm7RFJPvvj3b2SFAu4Y1lRhbqwNQyTkczgng085F3XTbC
xTVyNNWcWvrZVMONlAzlDi7pJcXFNybIGwjfHMUZ8fauhuy5kcwl7dIjBPdqHxgdRa+5kzJOVxcM
F27DN76ZI+omPPSiB/GVAf/LakbWFOpyWCEXVbbhnYMs9edEz8vN+6v41iiUXVXedyH4tF7FQZ0B
ozI7PyISi6hW2zmbwZkvfau3RhGFVxQrOVag0affKgoTpUCyID+qvR1s6Uwxv4eRkXz76FyQkdIh
SAkJckDg1Shmix2GNgb50QymFCsR3NPSDmnK90c5fzgYxeCj0CaGkOX6xC6WvKhlWxTHMtOWXU4/
18aZ02WLllS31yV1cmuUw2+6OjcvEWDOt7wmlAi4kMhFRCvH6TIGo1LBnI7yY6lYw/ioNrmZ3NMV
o07HhiSy+DyrVf/DrAIj+bDE+6sXg4Z+CvVCsC3xq/2yG9sqa5VkbMtjFpmj7ZWVgwUd9rofP2LU
zSkHERTxBdEmOh0ni+fAWuywPAYDSi30CeSekSN75mSm9eFLUYgt8H7xcqHYuo4ytSQv4Z535bGo
ln4LLmIey6QrL0SU5wip0HSgOQqRG6IXGDanM4rbROslKSuPQ5KOV2aqp9vIkoIdWVi8UcfK9PMc
LjDIuO1NWE5tBnvU7wvuvAvX8/kbSr8+R52KtqhdrHcPZzsDobTKY4XJzm6sC9PNx6jYaFIT+EpK
Be39g3J+6BmPbn0AQ0D3M/57Wc9GbYRJdQzKOKFJq55xEy4uhaxvzYp0lgdbiIGclWALNdO5vvrq
SF9P6C2ak3iFE9BNqgbVJl/k9ur9Wb1xBmkQhMxNggK9cZ0NkbQszdxY1ZGjonk8T9omprC9dTL4
jfYCqAA5OPz+/qBvLCXxgUA7RccT+N3pHuLeDtBXFLpEgep4ATqYhqcSwdoXPtkbiwmoBXhN/xbm
TGumhQJXezJmuT6WXSH/GZtF+ZinZvHc4u23Uav4w6xUmsRo1OIthcuEJt4qLrHVZuTGtqsj7Fzt
Wqhpb9VJN71E039/fwXFvXGS1zES9wpIJNcXEesq3G+aGspnyMwAYLRNG2b14CEWRo9VraZImMRZ
Lj+ZMz3bzhB1+yapygu/wRsbBxyZVjVYaNyga0Sv7dV6WJakPXLHldqG+7pRN5oy9vm1UypVvUfV
QHosStkoL2QDr53Lp5OHNUNtlMdDhIBr8fQoihPoQL1xzGosNCweKKNCPxXdgyq8RvqzjvdOBSfq
NkLbvPmzsqbF2sljnrSfCmuhec5NS3Mx/1TMtqxvpElz5l03qXUrOpPkYv/+p1pvQvox2Ap8I0Gt
ECna6WbvR5jWw6Jkx8EqWn9Y0utQCo6FHn6hbPzRTEkMBvcGlEhkg2cSq6pS9oq1JMUxKlsFs9ds
wH5V/mj6wiioNnNJCRYTudJqSm1WqV1edM0R40LTMwzJ2bHVngynKj1IEt2FN2e92cVwkPVI4cks
KM+JFf7lsa50SJu2PbfHuJKsXafzxmTOoGzoCxu80Z6yXTuP9qZpzNBT5zq6cIusbyuGpyuPIInw
iHd8rXeTdVXbEXh1R03CdkbLlHArmTTYvb9NzkfhHL+KPHArciWv7g6zRflXW8L+iECNfVfT8pZf
TXk9XoqQXysiv54elS53BTAEOQSgcnMdJ5htJhVO349HgCEMdFQtmexd6yzyNVKzS7HN7CX5qhtS
rTxEDVoTi0/nEsqxkAI6ZJJsuW9rEAyV7t6sCuPPyaDJy47uvGTy7GFEXWYeEJqhUdRJErdPTXvZ
hUFu/kgtOf8cB2ATbt5ECSbLduj8PiMDS1eDLD1pZmsmHwyKmCywAXkvXC1hObgqpGgpDYtTXUzH
0pG+qYMe7aIyMS+c8LPuDDGKzS2IegBDccxPN6hWh6qdx9UMJjsoyqaZjE53a/hus79IBYJPzjSB
h0lT5yDUG05hccw0Tv8uMUK73WJxnaDF0gAjuhOyNpJPjUkbP5gaCdsFdjLHlpouKMoq26tqewTu
W6rj4NgE27li3Ut5T83+dR//x8/pf4UvJVkAPPui/fd/8t8/y2qm6SHqVv/570P1UnzqmpeX7u57
9Z/iR//7r57+4L/vYpC1tvyzW/+tkx/i3/97fP979/3kPzZFF3fzQ//SzI8vbZ91rwPwm4q/+f/6
h/94ef1XPs/Vy79++1n2XF38ayG9v7/9/Uf7P/71G6SnX460+Pf//sP77zk/9+ll/hm9ZNlLe/ZD
L9/b7l+/GeY/YTsC0ImWK4xGRJF7fBF/ovMnbFCENEgT6DYXb0RR0m34r98k7Z80uHD7CRwRFIIe
8d/+0Zb9658pMj9HNCoMcrmP+enf/mv6Jx/qfz7cPwoEmcu46Fp+n9OYQqSA1MMJl8hpRR/EahcX
c99A01UDt890aTuX9IWH4Io+Em3Oxy67v4YC5yCp5X/geqcHpkBkMtdVO3DtYI58S3KQg7aw2fpl
/f+e4K8TWl2pjEKFHywUshqUVK6801FqQvYhrjPJTehy8MH89U0hhfaFPOSNUdClgNpETRB0cq3k
0cvMgT7t0GOdliuYVIrXdm28fX8ur4H4L9e2mAwvH3RQIaqAeMhqMpTAjXHJisizrfmPur+tiXim
QkcZrfcSVXfDxbqucljXc3Zr9ND0c9k3wtKnR8mV68FdyqNaIT69RJ/e/81WgSC/GAVquNNAFVwx
cItPV7lDhgvRYpKVJFcCr+7yT2VodK5jR/R5ZPrsB1j2Xfiy6xv3dVCqyLBiNPI/4PXTQYeoGLsg
wdPIKRJ7P5VSue+gXXnzZLU7w84rfzRrhNDTZNwPDiYpQF33RQR5w9SKaB+ZSe2GXL4X7lhxGH+N
y8XvBY5BZwbcCoPzuvpKzUjtsWsLyimFhHdc6cxbvaFq5+v5MmdkcfnsaxPFJyEDfySX3puTWqLD
6JRf7ESaPfrrxls7CZrdYkWhG9gWh9tqQ9uvZbuJvdoKzK/9Ykg3MGuXx0EdpsKXAoqcCeXUTdBK
au41Wqx+UPXvr5nxynE16ERBa9fUEQvYER5Y5M3WghesFme7OtRH//3N9Ob6ESOTQBEMgfGeftcl
1WYTYY/Ikwx52WSlOflLmJuAr1rtqSkErPfHO7/z8AkiFAKDEq4P6+Bc1+Oa9MDgVEWZRQlrkFxM
1kyfgmR1Yc+e3xMMRRxCJye9QvaaGdhkcypXtRJ5lrkULiX/gbOrFpd24CpYFt8JcwVQcdINPtUa
tVb6qosSmRVcdKe4j0d5wjWjazZpbOu7rrLkrazE2rbvwbqyzLYOon90u5hj5I53Q7CJBmvcV+mn
LmoqqixdfoxyZ/LiVjKuajX5BmcWwmtIrU5XgmUDca+9MYpJ3mQJBb0hrCtPhTK7t7Gfv3AHihD4
9Aqk+UQ8TRSD2CBr2EAeaGJFoDWCfKClXoz8g6ciPuhbDsIbKJiYvqT3d2l6kdz9xqcTFHzYadQ1
hBvS6a5UG0LTEMUDL5q16Arq5eJKeLdd2PtvXKQ8vXQnUYQCHltTwMbJypB5AesZYG7xZs3Tbpm0
wC8Gx/Rs6sXbgEvtwqBvrSnKM/goviY5azJLZXTywBMZeXmk594yJemtBPPoUzao9VUTK/GXXpuz
rW0V8YWo+Y1F5W0mzIBBwHFYV6XI6OxlnOPYm/u596RCmtzWqvsL5+GNA45fHFiaeCgIpFavEyph
GX3pMhcyQDT3rzpdWbU8Y5QhXULSXwOkX/cnMZxgMFB+FZAvdZzVNpkjgpAOtZ60Ub4JdInGZ59K
c7IbaXFyzbL9FFpdu5XolzrOTfE5ynEcBLZSd7DNs11Va/1+UjPHK+0i+eBy//XLodBpUBwGkBa7
75ck2qE5AUycX27pjehhXJb8Lmhn+cJ9qq6/6nqYVRpbwuE3l06m6Bw580aZERuDvUvus8zLj1QO
on1rBO2tXA7z5zoLI7fssZ+L+6h/iMmR/K4JftIDobmQCrR94yj9VprzrzwZ9sayx/BhcJLRVa0k
3+CqHG/zJM83Sn+J0HP2kBNXC2K1uKs5+tR5TpeLi5lKEtwBt7Ptje3E9R+TmTnPHNxY9mOr/9EF
RUzMo6Yy9jJWYnh4Zc2y2wP6uVUbZV+rTgoVT+fwKm6oWLCzEMwBnys15VNWtJLszqWh1B5G1zqy
SvE4QvLTBzjW4RBjdKPqbeAaiI2GdH+nlxLj1+fmdLPCpH7tWBVijyDApxOscdIdrXY23LpX6COP
y/Er08o2Uxw510QdpU8uM3i0StCcIpMxxkbsxk5hboIcP+7W0C/cROunX2QywqFQcPYp7zra6S/U
qnXopPpsEfOU03NmaH9KEGNceG/hxtSz+cJw60IGCDvVEmYuFAXhta8v9bxLcUThMLsjSjNYP96m
ptl7/ZRKHq42zS4lqHSXNjC9xq7TTZnCpNCc6cKxfO28O/0OHAkufeEMKtrBVxsNl6lGZBW2q6l5
tRlhL37uerPzCLn72z4qFn9SFuNOzdryRlq6zBuduvE64dFUTW2O706ifK/UnOujytNrPJ87N5N0
5/OQDrXfGfoLLR8XyCbrS5VUlO4YOp0Bwzjwa6xKMTCgWIJOcs1mNrdOIf1E4n+Ey1deUqN/cyS8
hUlu0b6gKe10U3R1XTVDPUquJBV/5nle7yqjGFG+ki813KxfX+aEgjH1LJ4LNsYaFpsrfVaMxgm9
GAGmq2/7iYLItkRJx59i5VIzzNleh0BMNZztJyJpWJ6n01KWqK+dsSSSaRd1R39D5DmZviurjZ1R
hH8/xj2fmU1eJvgmCPegfLQ6WE6Fxlo6clkF2Gdrrj0gYq+UQe3KdFA9pHa23ChRmlx4CV6z65ON
zQHjiJETQ7ITJKHTOQqVtq6TitSbgL1BDT8P+XRXDjpd3c4NZl3XqaXvkmi8Ja67cKjOdg3HCfV5
OtWE8zn1wdOhM9qz0OzAH0HDkXajBVXgJa2dEnmPl77k2eIyFD1G0IEZEvhkVYhJgqpDp48oJgsL
1R8aJ3WjqaK/uQLGSxNjgotVd9v3v+i6hQHgXQg5imYq+GUwkVeRxkCp3Aj6jiCYpGxX9yiYQUkI
r+txDHcI73tL4XhWgk1MFXb6bd0EHc1QvbNvwvTpwu8iZnj6nYV8kZDQf+VTrg+OHQ/1MvENvYmC
j69a7dTCXOll16Q25WWBVe2qYJAPlbnNCwJNuZjcTu4v9F2dv2cIU4kGALp2KM/yRU6/uTxSBGyR
mfAkousjV0l1Z6pVuW1It3zNCf9IjSbYRQ3temoyKQcTx/VdNyqzD3pg/Jxybfe6MH8DkX/DTyvk
c/Wf/3d48wQSfRcu/f8QCOUM/Md/4YxnMOj/bvKXIqYg/BemKoBT/v5fCCg4J3QqaoZUwyjKYsLx
3wio9k9Y+0LcS/Rw/2UY8TcCqiv/FH06BCk2G+0vefm/AVDN/ifceJznwVRfCf/OR/BPbl6RDfzP
Xga4RzCeM4U6OoiAuKBPN1Fjtt0sWX2ysZsi3oYtao8odg6baoksD2WO0DNqrQvd2OqetDG3d2pu
fgOb9ZM4vYuk1PQm6zlfkn04V1+AMq7bKLyxytknI7jqGu2qrOqrcYT3jlahvp30wG3CIn9Okeu8
SZNqn+Jv3eZINWtUs3zFibNvWu5093LYbjH3eQhgw/hqoanXU6rcyVP4XUljdWM0pSspU++i0Ji4
kzX9CIOycnUpLD2pBuPXovxTbQ9XFL6dzdK3z9LMg6BX47ivjUQ9Ro3SutmyPHadsSPkTO5ivbAf
zSTvH8ZkwWSw7ogNh1a5mkSEIZnNpg2k8tCXn9qgfJL1wtV0SX5QMSZ2oeb1btBPgzshB+W2cb7v
0qTcJoFWuEVjOk+tXB3CoIL1nKf3Va91V/MQVlvy3exHO8hb01SS/UAXEba7fespRSC6s+L9mMxf
a7TnPUXLWm/Jp9tBVSK3RzEzUVJnm8Vjt5vsgMITtbQbGkFdmpOfWl3ajFbeuWmbPE2z2lzlqPA9
qG1vbhxabdyhnigdSo9t8JXMZHCbKUbZDnsGWjQsX+7mfbdYX/DeJZrq0dCUEEcHD9b9uir80Roh
9nY7Y9R+R10zdJVo+ca9F3pCB8TFbapxC6P/pMZId1EEDmk/LZsnWhAL15Ayx7WtTv5dMrXOVVr5
ybEPiLvczx2127T9vaicx8Y0r+lLHK8ocd6aXVt5eqsDz4dB42KnBvQso3I2xrW7SGP3PGQYmLat
XGzlpfqWK934Qy/V9qqQsqehsR6lTpjC4lp0zJN52pT2krq5GUWuMiWTi4DprdpOAJUW1ru9Rb/O
Eli3WU5XO9ztchMW0lEJkpfCyXbpPKVelZvXWpm3rp10C4Ws9B5RNBgdxeQjNfwjkZ/LJnlu7LRA
dbYffgj01g3iFC3XZjQRxByDgxpC5czlXNqm0theWVM0PGP7qV0jhzZvarbktknTx2q0Ja8W3Tda
kUd+MliGV8up4fXmGLzEGTsmDqYn4fOxiZNGu9e0DIcZ06m9JZPwZUKwFduZJtpUejA/EpkDBMv5
tMVOrVAIkULdRR4juXHqqf6ZqlaKDLi60enkdRHT9oT+IIJgd8jfon7VZE/4Xpge95eXdfoussLu
YZn66vdisicv0+XsyRpSGgxQ7txmSoIOaWazUeCBFVqY+4bUP2KlWd8hKFb4s1XnD4Y6/3D0dLyz
9TK/Hqa28GUliTcSkUblGVmXddvGXDLTnek28eXCqu9iAzZSHqjtU0+3rDeGanQN1FR8SaENHls5
qhVvjhpzO1LSg75q9D8lScqvZmIVrFYTI7ubymF54MZM/Fjp4t7ToRE8KVKgHNKitgYf/Si1c/Ol
V8WGMafHNEqmQ1fQoJONVvFo6WGBiOls1+AfpCiRG49hjAC0iWPLlPTLblho6Rlra3xCzpe7qrUC
/Zs0RfF1X9WAjSni3iOcqsXBvaHB9NbRGu17HNrhFwhKmbZVZr3ctHa3gCsk+GwlaYR5dMqu1+0p
37fm5AwujBNno0xt9ExxE79uVNbcQZalWzPDB87VcLv3YswU7hK7Ho+TOiw/W80C4Mymfr8Ycfcj
qUvEX4ouGLdzXzh7Omu5YaQ6/aH3luJ1VrPcK5OEDpmJiUDjVosZ3DVaHm0Xo6e3XVLN4blQOKmt
0bCS4RKkPs69lqvli75VKqy23QIExte0Rrlp+jYncMzVvVxH04O2TObjVMvNjR4Z40tNU5XmosQb
bZAH/j/sncly3Ua2rl+l4szhQN9MAeyGrUiJlEhNMtSQ6PtEJoDXuaM7uE9RL3a/bcvniLSOGZ6X
K8LhKErE3gAyc61//Q0571G73gcQIc70ai9NEsiOVRWWc5AMRvt9nfLhiLWOvBwdk4ABS9sJsv5o
b+TlcNFaRpDS+JbXtmeED5nI653RSn0odIthT6+9rI0NiIRAuI34MgzZaseNW6vPpfZDOP6ZPA6V
Nd1mta33uafqg2CLS2jdsySbrX6f+3l9T8lq7ObNms98Ty/nW1+JfcW5ehi9U7LvsloKonEjvacm
Ki2a3Kr9TFp1ucXYHhQo0bzhHo7ClFTKDmN7Eia/HCf+HM9DElv9SxkuE+iVkdcxhrrgEn5rh2dr
429J1G1jnNszU6Bcbofc9rukigovWdyiMUFf3Dydjczedd02XXZVvsW9yv0LswvmT2FebLeZZ1a3
hci+SEEMe7YyWrFqZviQ6Nv9MpduisOxtVtkFzwMVT59XY2ivMuccD13Ztu+wGCI3+5q4tLWBXvg
2ff6s9yaM9Z+UXXHwfT6/dT39Y2RzeG+Q3587Q363oNTcozgySZ9ICBR+G5zS0kUpLI8uUIHrky7
ht2u7tVwibKujkVlBWmut+Bottucjk1oHMM8sPdZ1Tmf163j3cu2YW/ArNs7hvgE4WJ9dhuruZxP
YIMzRrfG0qh7z/DNeJqm/QLrwOrkozA4tvs1ynkYe4Em+0wJ82x01IescHarM4BFlyZmJuFXnJN2
W1SnlcANwGq/Ygx1vjRlFReYHLtysmNXWGnfB10SwcBK3axo42aw69gY7XDvZ94hV/5Dppwl7nwl
rvjwSejNDxM+6MLFuDOa/eWI83r9pKateg9EXn4kMaeL56mYHoQfcMOM9h1jGwPXcsu5qlZsp+vA
LT6Fi4rer6X04lMTvut8HSVukeuY4GXznBrivRtVSaWptwrPOfhLu7MCQ6VLGbwjkgF37hBMfDBT
+mdAstzf177x3m9GES+D+z433MfVNOQDvNDHxlisS68eimNBoYW21RHYOXvT3pXZfFaHIu2dcEva
Vdd72ayQK/P+TA0ZMFeT5jkH8tAGFfqzzAE8FTJtpjbx3fLoStXs8Yg2484dhsQfvIKE5+EOYKE/
BkZAEVGJXbUiwWr6MB7W4YlM71jq4f3SfJgDfYTL/hgVJEU6zrWJPzSZatku2NZ9M3gHfPOXbn0/
jlWzG3REWBubfqogjQ2jvs7D/hox1+NchA3olLqZOEkrTKb3WTtBhloOcvB34BzLzp/tAJObMLiA
fbivzHVm7Ub3kKasxA7WZ3Pq5E75yAsG5S6pjYUwFWpZpATaA/B6h5C485Yq+txTWNkUzTO8Gn6o
P/Sqnuo4sPvhGuLzvveW58Vf72fT21KEbxu1UR+zBx08w5sufa8h5grLiKRVExGGvk9k2GBHB6+w
85izz3gwpVUc3Exz3EzZYWv9Qwf2vEUrMckZnnqoLL33eKlf9NOsk8kVt4QNh2hn4dLTNHpQf111
iwy4e5d5YXvuTdyuti86FG3uxTBKyTyFDT1kkBno1CZ1qdtZQ32Hn3geS9GtH1Zb4sTvzxRveXZZ
B1OijRLLerN4lkvlpZmt/DPZliCgdRcmgW5dH9cSzdHhb5+yaMEL3Qnmq94s5zne6EMYSVxERFcc
ZZQFFx4xgi22sEb3SY+44BPpqM+8MazP+ejbUQezc9aN43gYx9aAmmSJ+1Nk9EkeFLyb81wmZVh1
56MNQSOyFwMyIcNRRhRG4vWde0Bc17Gd5u8Ck+B4v5b2jRUZ6gr3UPU0zvPwXrRe/uByvO1taW4X
dZNtWQzJr7nsDJMzrV3WOxHWQ7+zVdYkfTSAWVTjlvR+oBImXy6F9FJcu1qF59NauYk7UowCs+N0
4QeletJtOB/KGUABM9AbBNKVmTp2a113kWRc0PfluQ6FddE5QiT90M6J1Kb9aWZqeGnjjH/TUmOl
Vivldd8THi2N0ox7by1vickOoMbVxgNbQPh5rirvAutr+AaBO1+EktujbWdO1rX6IhxKYL8h0NgN
BuOYDbqKPfkdHeQx9AWQcm99DPsWrKvA7/iwbsWnrvDPw+1Z6CGBxvlsm4WOJcPheLb7XTA3l6MU
ZG9mV/CjwVUXnZAqfIpOxe89vJONeqLans46K7fiwNWPoyuK/VjKd6iVVms7Wj71lOrWQzPkp2W6
VmU6ilIdUIC1iSBo8UxENQGpI+eq0pV6588N5f+mElsON7VU0tll0Vbv/DHTR69fsoeuLsg1JjBk
p0rA53rxbsYC56kAixK215xiPO+MOyVq1BpMgbLvZlH1u5ls5LTyVddRhVc9HUwT7Jxiq28Z+vjv
CkPdeS3ak3g0oCvGo+2QMW+7nY4bufSJqIeB5L952kWt2SQn78aHyYhMAh3wEDv001Ic6mked9Jq
9JPdoOCdCOjmPVj1dOkafLaq98SV0ZfLvqyy7mOPAfKlPXT3lVnKD3Y1LOlgGZiCttkyXXImclhk
XXg+T5r+D5YC3LxNRDTmK/zqJc4GM4trxExfimk2LfZqRx4Gqw/TU3b3HtpJ+IwC39iHM3RBvpZf
HKugmQ5IbqOd11flAdXaeInwXceLh39P3uj2LJB599Ggv42tsgs+LL2Q8bQpdayUVAeJhHhfFkIc
B9wTvxqrzC6y1hzf21DFYg0qdqFqshHPlcckwGffOLNglxyrFSb2oP0HR9mH0Cy4baYzoUHWdR9P
xhjuBuZpD9gGde8xgtp2c+NiauCMWEsm2poNOma1fdmgKY7pWAXOdV5iFgDZfmVnrtSniZ1ib4xT
T5mixF6IdaKMU63aY+E4xwaDCiqWIrzsqL/o2HU/JkFef5r9SJ1WqPVohNSxcZf5RYyxwjolzEMc
mjKhy/uGI+58dev5PA8b83sg5saKTTlH5zZH9EWzeVOF6XZmXCtTdDsxCnfdjaUvzpulvvLXoH+y
h/rJ7ccy3kbP2Vf8MHHqoL0i5EmdTyMebQu6j5XucFQpIuV139qjcReRCvFclFGQmEG2HVoReo81
44AE99P6tiXr4cI2p2I3Z+Z8D/9K+fHs+S2dXqlY5szH6HArczpEg9JFHBEF/thY+M7EoW7LW19Q
VsRRZO9AjhRFtg7BmypdY4Dp6Ytukd7RUY7+3JsZ21tnrlWVcKPk59zunypztm8G7WQH+B/DVYRg
a7dk1CDl5tQbB5Fb8CLk+orJ05oS4fLFzrZH5YmbrFjYLPF4J78lXZv5B+XuP6Dnf2Fe9new54en
9in7Uv8Me/7+N/4APg0LEBPBIMnUqF1ghp047H9wPw0r+I0m/IRj4l0CLHFyZ/4BfVrgpYD8lEzA
TCcLVmYoP6BPy/6N7TDCyIgpBzohohj+hGRfQNO/pn6+nGLAWDvJcEw4Q4Cw6AdeCxrZSRm+N+LW
xwrggYazvodVqRlCLnPhJC791qmuF38g5C+Ywv87P/OPq56S1k7OBHRFrwkvAd1IMbQRzdYpeyjz
hvd6HII3xAMvCQk/LgL5A+kWLBBO05eQ7mALuh4Z3laZ6z6swTjdVdmwvOV49HKg98dVGFEyC2VO
ib71dIN/YlcgAx3G2Q1vmzmv7Ti0M/fWpWDiDNUm3VnwhjT05YDrx+XQqfPKIPKwX7shVuRfYFAV
3FqVNVyYi/Mh05Z3Oc2hfmN2+Ku7B23mzwu9Zp36bWTPpg5uNTbDKfQWAIjReEsk+au3D84Mc+QA
aQKz15c3j0Ap1eS5f9uIMHrPHwJBXYBHzuuNtD/igUAYgN7fknW8ouv8uInIkSNWJMKL34cBPz2z
utyKNa/D26lxxlS7Yw4XQrpuKnIOiq2Lqg/zGIldCzH5E2nc/t7D1+VrkeH8BIw0L7FXb+5Fac/h
uc5rS6R127T/bHj740PCTMSL0sOtxHz9Yo0jk+IyuO3mgZTbqtrcJCzdAKQ0LJ5tZ4tueiyPjj9t
XT+2hzcWZgjUx6sFdZro5VcPZN1yQm8X+xZ3h/6it8c8LUJTv0Ei+MWrheCdxc8hxLYTvZqcjsao
8nU2b6OG2aH0RtLIkYq+scVgScrL8z8jndMNRK/JJdh6Geo4r7e2HrH2OPb4zG5AxbvR8/RDVIY1
nU1InAJfLKqaGGQ2ICHEthj9WO2mOjBpx5qPq2kOzxBHsVbdmlYxyghcWmzd8kgO4zYF5MGMubj0
hy2MUt2RHJgUW+S/r/Rak3cWOeIGNRZMiSGXC6ToqOjvA7/p70e38XWslmF8ztVEpQQZGUDFMxx0
W9nGdCe2jd75tKiRcMDFluWd7E0efuNaZyZRFXJH5WFViVkUk52iONh2kxxaK2bFLpeZoZ3bnkEI
Hv9dUX3xQJCX3zFdK+lQzBzCwXHuhWbIE69G5LwfncFZ9pTOThVjVNLclgZL8FDxf9jxqkfw3El7
+rNv9WsZ10NrmrE39M2I9VQfUpivBX9kkEI+uXk7GEllSeNbBlr8PJalexa2MigpOz1PJeFo5B+4
j9GZvbQNAOvWRC7CsSm7wBC3a846ArfuTKeyS1AGKc4wC9dG0k9229G/58Ryi6rTOQ5flurSzJ+q
5zBzwFQyHJKyXUHOSUcEXOFMMaJPIFmZe1kRZ9NoPI2LWqt0ZE84Rj6EYhJiXB3uFyYBn1vhUyFD
d9261B0Mx4/HMK8Gurk2+gBCNNyQBDhcdw1XSEr6iLu2PFlDdqER3nOoZAd+u5nHYe/rx9DQ82UY
1qGTDk413mxq8i4GM8q+5FHQlHFZ5q118MelemiLqS33ReUpH7BhIUwjnFRFW9xj25VvvRYH08yq
Pm0CYtfSPNI9zZbpwjTz4Rfug3AcrNTzs/YLIXG9jsnhnAzaOd1/bSaByThEr+4aoawsE6daqLfn
KHc0dvFBy+PdquybpxZo+m7bwwvO2nH9ZuqB5rCZAjxhl8r+FPSz36QbqH9JzxeKLekoQYd07Cxx
3VWzXaNaYxIQN57udBpWof4gmfFcDk7nPAOK+utNhQvgBQ44+rorcceJ29le3bTC1HaI6zXfaPpm
C4fLdosqeWjJcMvjSAvL2JfeRtcfudo1E6x0xiJWDQmIySZn8/1gwSyIwcxPFDqlbZGqqFNkXGYL
9kKZmQfPOmzNGeAp9PfGZLJupsGDFer6RRim9UCS20448/KtWCz33q7q6bOWQ/EhYGpYJar0Vz+x
jdn5ooe1vneDxrutnI2IvKXBQahwI9qjMuqqsw62VnMWNflyPSwsvUPRut3Z3HTGacDo9l8LW/OA
ttBrvpqmyB75BNOnVgVIdf0WDYeym6FKwYuiz1HNtAI13ej3oCOyGVN3m9dH0cot39nc24yqKaoY
LhimeVXjDfi5cDdtnaL/yqeVx1DGwmrVHTmN3TdcqcVj2IZDH3fazj73k+V+XBzCP5jXlO27ss0U
lokR47fEI+SySGwmEE4y8cRviKOzIWG1QQE2nOdX9mTn2DwZwvPjAKaNvxcA73qPphCrlK51GIsa
WeDdd65SdyYsEGbB5vxxmeDdJusEtyW2ih5ASGI7CL6/ufqjtfjidiAApzoMxQQPihECzkkNdNAp
abXKr0yn8Kc4ME5tTTcpF0WFaDO8SYfMKk8pvdazHuG30oWN+YJj9pRFKarsQjITsPWN7LP6Vnfr
mieFZ1hAhZ7Xxx5oh7mbGQViGGdEjIMncqiZ6WpV31a89yGyvL5ud6N0vZtJN4aTZDLDjS9zW/dc
lbo6UxscPiw75czAdR47yEeuXZDnBTuOPCaQshbfpsTvvKa4DMcxm2KIU1srT1MXUimZs47a+eAB
N40Jwdj2tRwBjtmcGd2nhkLidG5EXj5dTXVVGmkrcXSKvd7uAc34b7E7rYolRlja80JE23A67LKR
bdPWaxrqrah3mNnaF5ZTBM8tbn0uGA6I4+ZocC2EEB0MAJcRo1ZC1QTiKfPCaEt7iU0n8x9Hr14v
3d4MVWwSZthCuPeN7wrmwsdaicjbMzHe5A5cvfg8N011Y7a1ejJyz3qi/nY3xEoFj74f81yfzSLL
yxQnmHrZGWRw3JJ5c7Ju6GD/A5YVk3kHjF3Wab9OWXEcwiVjyuAVFUkQDkObGI9noJi8b9Y6lWQ9
YmWG/uC7t5QQeoxgrJYjvgNeCR+jPNGhtDCXo1P3lbHzwzG4rqclC44yrEvrNM7oVIINu1HsVF/V
TqIad/hUljIApZZR80mY4Spj4ixneSEiXp8UjjwHJTo23iwXRD5KhgbYMnadXPhpt9DSY6Ttf2G+
TSarQCzLyB4oZSDAUs9FPPqScbe3Do2CBdLgtr3IyYKnAURm7ExiKrOdOwOSxJO5+EuMPEV8gzIC
H1nXZhvnYmTtWDiEyz2lRy12K8qBEg18NeLJDtgvE8zLcxEHDUhY7BUa9KVSm98k0dwpi1Rjm3ku
tEAwSF3w1u+CSsx2SoNaubAu6mxISiPnmMdkaRquTHvRcj9ZOlQHMXWcVH4druWxEK1vXJp1p/Lz
haMg2nVeVS5nzdQ5n5C0hWd+PjUqlVBGHkxKBZBOc0Uf7FVBmKcqKyYBn0KM0R2+IZw/7zaA8iJu
mtG73VCpfrYHzQxOYLhBfbJJIwmtSkCIDohZoWLS1dDEwzDxzU7oB7CWteJH5tfWmoSTg9ALsj6F
g6NVw+0UyjX3WIJbTcJpBPw+YPU+xGPgtls8OXohprOEzZqOjrCeF6BHRghiqulJ4Cgd7FUYy02x
opre07IzPsRcsjeO2irJkTWcOTyOqw7gKBRhwF+aos5W5yPhN/k9OkH4KK63Rc0BZnu2JTOHCIpr
OQLihSwMN+1Nyak2jUVYfFPh2nUFEz4BKqytaDIP8CAGt4NfB8we25vEWnM/49JSvWMaftktVXuu
ss5QZxhfjjPs7abJTnQAp+V1yPqniRtd8RHy0YN53+LNUBgLkBwU5NrCtm9lHEvAI5M9KpU5oQaG
wC8xo2rizRhoxCSKf+JqOV/hG2z1fbVFJaNZMnHZlwkIzw+LQZ2NjNm4WzDKGC8aX+Ek1JeE96Zb
XZQPJHwG9R+Mz//gTuBO8HX/d7rdh+JpHL/86/Kpa59egk/8tT/BJ2TC2Jrjho+/C5qGk2jjT/DJ
gVwHh5SsZPowCOgAGz/Ap+g3HCdRPuATzQwNPtx/Y0/+b9EJcyLsAq5lBIPe+yfY02sswyVTD9DE
R8EMgROq8svuf1xly5uEnW0dWV/Wxu1A7OUsv/IudW/wgl+3nFwKrIlW2kLhjHnJ6aP81PFPllUO
w7CcwUNg3EZCSWx6MvyHkMkfF8GXBFIRbedrM4CwE7mk2ToLgl7j2lXoXR8wgP7pIf+iQ//FTSPd
4OQp6rK6Qe9efhO2pXAbGOjxYeR336vNY2c7+nYhW/iNpPXX9wzWfXCijkNuJhgJefrLK5EuonOh
u7OSNhiSITQpDvGq+2epOidrjdNlMPgANYXP+VqNIZnM43XcnxVCOndzPorENFv5Bq7xGqXjfjEf
RqnN2c93eY3SlaDwhHa4R6/R62HWEsGiM/kS8gKf6mx1+uEfgo+nCyIqPWXQYIb+l/wZxt/gN4Fz
9H3RJLKl0MXl4y3R8a++FUsbRcFJPOi9tumFAUSeTeMcVeEStOUNuPRrVzNaJyU9HN/MP/r7y6GP
evlC1M24qc2wjkZD0WeWcDFl3zB53GZ3zz4y3P79m/5KUXZ6M3hamASg0GEXgvj58nqbP/lzt7TH
etXt524wi6893M6ScsoqJbopaxVx1YTVzeIrP0ttKgk/NpZ5vDehjmGc7XoKqiRjs8e+wTc6dbKl
gK2+5uLGnSr+dr3J4tPUDBAYUW5Nx7mrTPWlqmkRbsnktrn2NA3W7u+/2OslDN7OjoeeFLkTaakA
+C82I+pKQdE9H/N18g709eNVg2XLcXVE8QbS9tcnFrDbscdTkATILU8//2nbE1S8Zr1C/8ykuTMc
jEbncVVPFBdeouTWL/9wczp9My5j2mSYQvJ+jU7Xw2pNfTYe2yKY0k2r9RCGiyaTdKnu/v4e/nVz
4kponVHcIxnzXht8LeVU+tk8HP1tIxe17Qww2OKtbLhfXOS0jXMCcmxwKLx6UHPV+mspuqOzBMbB
DVCFUUy/lTz0i7cBbjtSTwjyCIBfb022w+RlDpqjkl2fVAsgY5llOi5JVH0jCu6XV+ICHu59p4jk
09f96W3wCBZwjKU7ltgJXJagdPuua/tdrXPnDQv7X904G0Y9/+NFZ9d9eSX6enuxTixT28CfoiGB
pwjy+Y0z/VdfBwtOTD+xMkVG/OrrFF41mFNQHeGCtLH2/OmQk6V3VrSze/OPXzZs8tjFAcQBuF5/
Hd1k6yDW+mhExXrotFOAIjZvGRK8noWwdvgm6E5p6Fnur/F+39xI35TlsQuiL15fr1d9MPdXurF9
iG9q/W71S//GMOmXl6SvporA4/0vE7LczDwggvJYbUOelLgF701tNUe0fe1xXWWPf77BFP/vbyb1
Fk//Z2AeRD6i8+KAJObY+4ssLYCkmrkj3l2+hQ+Hgt/2bYIXA87MYtOpOI3FS4nRFCkDvXx0zLH8
GoEntGgnuolka8rK674j05CYFqz+hd+N5/5y6jLDsGyTkC3IxMkWFlCs0dJiRGxt4S6vpmhNqjEq
gK57DOZup9x2r+lGx/kGo11V7C3Qn+m9X7RhHcsB2VNabyNsp0hgcg0aXKn8i4feynxvFy6eHUCI
vgsvz4bFPlrQBrxomM7Fyu3ejQzb74zF6Pu9sicTqTOumeYmiex2ltykrZ7NYDcN3IwkgMJy7thb
MMRWODfZbmqE2llRtRRnMODC684qxaPvrMgbGkvZZ+1SiefB9Sb3sFRyfahnN5BpWVcId/2hzJ7A
b1r8V2YYKyRuBdX+FGtUpUVurpdhJzuGDAFgT9K1y+ynWbMMwxG9YAWwPIzRmGR5MPFAgiq0kmyA
znocSrXqtAK/hIkKH6ZMysAvbBTrHhRlzE7dBxBw2mfAjuY5h7ZFEPnS14kgoOHDMKwnMm8h+v26
ZtWA7H+xvrsITowYRr16NDOrh95NYDs4l3TLuIXv/N1Y+9GKRTOdDMXyRmDSQWDPhVwtEzN13YGS
iqGV/jFb565NYX+V6EwML6/pONv1/ez68yPIufwqWGBT2rkZzmfDNqq7knil93kvsL+Qemk85zgs
aGNS/M2sHIuywgsvAX6K8rjiQne7uV3nXG25BkfKLas7jNjPWcmGcc9h7Ic7H29ycQxXzjxkf725
HzzNnKeHiHjIxQKvbWCtvUeomY0Jlu3OuQyr6uPqhdvnOmusq3BZsk+U/ku1gxtZTTvKfOiG49w2
dxkxc07sbUPw0KxkQKQBJzoU+1XSzvTBaDR7u0SwzQspoSWLDNr+klt1kcJhKr7Meel9B1ZdrSQS
2bolbt/1zUXZkMzG6zEiN7f0Uj9n/cS2NtU1dM5SNvmXbck66wwVvyjukcBwtzfPXxmDSVkVqYvj
8gdPN45MCNaI0NhIB7LvzJYygb3r1sRcJTOAQLF0IR0Z3mc8NOty1mct3KtZWAu5A+5oHKiHMvKY
VG58PMUIWKmYoYwl3TIwU89GuW770BD951wRQJYW5rwecva0aZczwq7jsC5M63ZjWmCmeeiPn3yL
adLRR2sjMHSpw4/10Cw9hC3CvPcRWHq+81UVfWQKufSpMxQ453eZ6aKyYNoi09ypm3t8qcCXZASd
KmZI6C67IScvoFrW4kNdQEDarZqFft0HQYMVid+4z/XatRXS8bbn300/rifVwYCgnmeRxX4Tnjw+
nIqtpPBa8c2fmCkjzygLoFXZ1TWO0hMOILVdlw32ELmSKfKd5Rs2VnLZ90WgtmRc7bVIRpGNMF9z
r9YfF9W7XpT2jepA7WslS3EpViiijEGgwcejZVk5mshJ/gd7wVLud8e3U633N9jLv/9P96+7rvn3
//3Xl/b7v27Gf/+/9lvRP73AYU6/4g8cJvgN4zcL3TdRBvieIOD/E4bx+QmeHKwOhNKoD08D9z8p
QDCA8GmkeDrhI2hs+dGf9m/mb+iKUL3yD37quMaA0v0TJOZ3d6X/OZKZ9oPl0CngRE+/jz3Ea900
2+7aDjNuEG4SadmfoSuYlkS7ztGsi/GqErZRMH4rQVmDekYK1TDbj50td85ZtapOG5iO98gShxtP
BNhfSPaZz1hiGCllZ3cHjYPz/Kd7/gsoxD01gC8+NTYE+K9BXsKl07e8V2VmBWJUjwH0tr6yY4EB
401eZBxMErHfbeaAFOeham9d8FxsblgyZIX5wzOWIs6VUzvuuTPZy0eD+uJdvfiB5KQLrYulYmTC
qEnpR9X07R16c9PdNea27qRZ+JeAwdaJFF3j0Q9l78mEcf4exduy92ZHfS1x8rgyMhHsVK5gbsOy
Li/Xzt7XipkWI5TRaBPMaGFL0qROz1D4wwQCuXcJ6Rg1G/Lxt0qul3UepCT4HLx3jD2Ir4Jnfaqk
fyr8JSS0OjjdJ2oEx4yu8SAoKIQ6d2cTNxxb1vjj0fwHlf0viuWf3tK/iKDfNV9eWEf+/sf/2AW8
6DfQrZOAn5wM0K5TNvwfYOxPxD/b/w27Ksh92EAhKcA26L9X/YkTiE0/KmXwuN9F1P9kyf/eIf+8
eIh2YvMgGYQgDeJqXkOihQyKsilDL7WM0CFyAtS02htZYTpphFDrRhWbIc+UCtVwRbEWISmYl5Az
pcOjKAXNcmgPFqd/7g0B7900enFd2p0SnPEzRKkhn+DeytmiMICX7X0LJ6k5EDPVm6nAaaq/8KoG
jsWJJfjBaJX6aGLh6yVF38GFDjBOclM36oly883BvMVSIn9oN5R2DEyw92M+FkIGV1uGsNHters6
8iJ79UW5dbkdL9O4PDZNZI2pvYzOSZoYMOUthoHsYIyL/XonpdXNe0L9vHMvx3nvgCjGtRM991DQ
RhR6KOjWyap2Ub9hAbN5dVHtp6oonDsG/upikeQGIBtxSv57KQkgY/c5cU6ywcOCeZq349Z0UNvR
mw7GedAJu0JPlDsfFBPwDuZMtVF5BeMb2OPvzKYXjxbMBzInrFLTAlp/nZJSC6s259J3Uy2ivj2q
2fCGWOC8qY++qP3bsu6iVHhGQ7GbB9fmZJ44CHXh+9SBQXjkF7dvtNAve77g5MV+GhsAvZ62IRiZ
L7cgC8PgJtcRVHkmX9eWgb0fJJLwWOaLPLcHEe5/WnW/OBt+cT2azFOzzpmGJ+NpS/xpy2Pqq2p7
G7jeMm37WY7QF+h70EB20zdYEePh76/3Eow4fT8WEZy5k0snl3ud2ceuXYUYHMEoyfhqlZHpc7fT
ZSKKN83wXoIrPy7FNgJllwEMxggvv9rURTTOdPOpsWJmj3ta963QPYZVf/+N/nIZtp+TvSyFR4BZ
0utpBnL6rtyyIkgzAweuLEdOmGM1+sZVOFr5uD+9rPjt2BAkYHJQdvBtfj/kf3pSlV6YpW/aTaQQ
k4p2/kIoWmpl2lnPlSOL4R6CkQkH3zUs49BiufKcQU7odwK5bsgEmYmmu0Bg8BS7UA7H6d2i65zs
Mqld8VgiO+zjzO4qYk9Lv8fldrUbLeJSQ7A/Vl5nPEWlPzRXUeYY6jgvm//J1YZcdzCMeIEqNskx
Y+Lv2RMWBlND0yc56Rkj6a15zC34YjrJo21t9iFRamx3duuNJbpLp/6gHYM9QqqxIrCxhrNxKCbi
4m9J5sL6ByMuH+6faHJsajfEb+MFuiGiXxLk4Qa9z6TYgL1ENF6AQstscm9FJ0BoXJJVfgAi1Xpr
tm+tBpGN1fqquYaE1FqpRF7WwvWaqkBcAKI3vIlQM0yog5Ys9wodcY0vndKruGyU6Rc7D1P/+lpo
s/fvfdAHyHqtLL2vjBHaejfYUz8c8nCaWgSzrXhokEpMabR1xfywRHb4bSvN+tariM1lmE5ynLzZ
2sooPzYRjJxbEhFmdYejQl8eCdXqiqsNgiHsNJiz9ZyIXvvFkJYe/qN7EJt1PoJOo3bdKnwJP2Zo
68r3AwIl+CrOmBfXG2GV9sVWEm331SO0ko8iwyF6p2ZfrOnQhGO+54oI94AgipA4btf7/+ydSW/c
Wral/0vNecG+mdSATbQK9bJsTQg1NvvmsCd//fto38xnxXVacNWgUMADEhcJ2xKDDJLn7L3X+tbL
nOX5aZQiVBErmQ7Wg5S29VvIZIu5d9pFdr8zpJnh4GIqrWm4dtFI0oPEfNLCM6TZzMyT3s43FUpP
PdBxfncPbdxX+h2Y/xh0WZpEJZkMlPLbEYnC4im2NA9XuVhK+hxDKPLwsz6gXD0ghm461wQUVz7x
XcRRvou70VIiX1jGoGLb6C2p29bKVIjXiO3bOGLpbcfMK2HS4dCJNEx5hLcrqm8NLKD48SV2pRLh
fn6W6ENJOGRo4zTBhjdjQ5Kc/NA4wtq28aiZ21qvSHuvpz6PWQQQcm7bobdlMkIlzcJSZaNnbcqF
lqBocP7vaiervtDOzVV/6dcghb7DxufLY9XlNHCiMAySrKdFl45z3XnWCHjoAINxiIK8RvcQ6LKE
1c0M7fnBpkFxIZfEneDAMZLFzTlVJ+jsVjFRdejNHnVirRM5ObUOiNtSb7wefSeeZBVB4nYqMV5D
pKsRApVxPM+uWWtydKHpYoo2sq0M8y5Wa+OYdolabstMOE9JxYxxEzeNFfmSqhI1KURimXsTn1y3
Zj6b8oHRN8LPzpKkATCHXZ7UjLTxq6HrG+M+jidV2lVaT/KAksnlZct2uuZ9VIM+a4owutcHzpcS
QmJxsVlnkA+iMsH5f5r1ps4lv10creAjL0wuLD55jjSObp9w46RYykskxAUOqqlJVGc3sW7wBtKX
qMFx2Q+mGomD0FShFr3fl3kebXI7ES2Sp6Uu9NXHHyrRB63as0VNZzrF9pC1TWGtkYFlvl9p0JZF
cdKkMUKUUr9yJpqYZh8iMl3QZf5+tTmD8iH951hgRVgJWELZ3p6tauzTah45K/ZlZM8b5DyFm9gw
2HS1MuiSOcltrdUhf6ZGl6EtyUE1ActpMqzUv/8kZzuH9YMQkbBuz0GFoME4O2mHoYLWAT0Fwzhb
5o6XePSi86aZwItQ3iPhC3Xzgwt9ttZS5rPAKkzC2SQxCTqfCKZhqeiSDlNZEUj2upL3Vj5VWfD7
M/vnUdh+QSEmxGkdmZ3Hig2TlsT1gEwOeaMeRHWUbgdHXj5Y0X9xFKjKXDlWc3Z75/N8KJeynBfJ
7JdxJ980ra7uR6m1Xn9/LmcccItLxiRrRW0Tz0er71ydwOrWlUMWjn4MYoTixDYJjL9sULNnQV9b
Tv1pKhCy71UTd/aW9Hr1qeMN7lyUlRiQJmdMybbkQ8i2p3TmTFGcCmd4+P2nfF948yHpTNCeQUTB
mAMz19m9RHthpIUJo60XuRUwHEDsXufKhnRdVgib2FVAAsmPm+l/am8UUTysv+nKVcVz/h5A9v0n
/i6/lb8gxHG/OOzQET2tWMIf5bcu/+WQaWYxuCbQlFeR+t9NOIW/YjRG94Shlf1dOPSvJpzyF/N7
AhocHGaMsRgY/Uk9fvbYYIexAJDRDFyVUGAZ+Aw/FyxmRTLo2pxzrXhuXpIRB0Pas+H74Ok8e7v9
OMwKSGR4zgN6bvBRk7QNw0VXXTNP2wsJ58W+GbuV+hDVdNNn6+6nb+AXdRgy3Xf7e9YO5Gc8CTwA
kPEx8J6pRsKsQ4OL78MlUzqVO4ZSM9RAVy4LLUFtOkt4ZCxZ9JFwoVgw57GBr4lDgtkKcKPeORXD
ybIwu5tGLwv7oCuT7mx0fSCnYpvZMdNUj71ItjRIGqRQYtacpGNnrAYfhiSQwWOAOP5kzWGpeVmU
N6PjEkXTD822S5RUz7FB9LoyeI3WE3DuWjUDs/HYDNBEXhWlHmhpTNwiuCILsJfO4A2yhs6XKKIK
JP4qJytM7UtTFnMy+iKRdXQWE+ChHopvmzumcDEqWQ0sDAeWBmt7CQCD3mRWauFnYx675ZMllBz5
7tSyHu0oVvl3XtO1crSVdYERnQpisci1LDPM7zggxnKeSHmwJOTpnhyihQjditBSNt+GgSqasB4y
X/b5whSWFRUZrBrEE7tIOFxJYUyEOTsJJDNbojmaunrc9LgxMgEAC6RSLjU3aATk+FD0g+S4ecaJ
h26RVE1xLAwlf9SLXJj7CGlnEqT1olQ4VChRoqcWpFa7JzlshiBmwTaqvkFhae4VXtfqXmIalbhi
WtSGWHsNhkGJL8TxSnbs6r2OeASXfUm2XrDOFtO3KkrNxjNlyZK3XHMJfglJKc2mDmsnJjYedODX
smI0h5OhWxSMFmmpFURWklTtL+hT6PtoJRuzlwzra8YEZe7ijU4WQ9as0Fr4svQ92ElcJPpoGWiB
szA8Tvo0FLf1IknVwbRKCd1sIQ81DivB7i6/0Kay7+/WIbN5yuu+FIBmZg6YSTgxLvNRHrVjxRQA
q4mByHZN2FZBNS0Ltq6gQJlsLtSgrMEawzeZgPWkJR77aNI3Mq+mKK5R3rZFWYP9TSsHXk5iGF23
V4gRaNDt5AWN22nsTQI7KW6Hondz6mE04DmrTLWJ2DYvX5xBw0bmNpmOTabIWsZpXWPr2UkUfG3X
WgUX5bKJOjKZpMrOijsp0ZL+kvaxptzrDaJqJGV2Ke2lcEHIYcq2a5hYDmKly6KgHJjYVS7ktZyo
gYEMpNNApLfJRZ+BHomJKZ44EVE/9oQNNEjsMf+PiZwjCFrqec9okyIoJUVsvmQmF9u4IGpT8ce2
H3p8GdGyrCNcIcZU2SZNm1i7WqnN5gvz9Xa8iTD95xrYlqYc7pgy63C6ZElUwAfjPs+eKiMtuqM0
ZJn9kEZoo3j7LErYEY6iyaLmiTfhd/de3OuFWG7HYTJaEr7annnncKcXutTUd+R5aIlzyTuLMaJH
wEeU9zfwkZiYH0VtzY39snSiM5Y9scdhc98DR5HmO1FNOgiOBDCOjzABQ5ibDlaUBoLY8bhmRt2I
NrBSM11NhelA3MQIPMv0BqUeNXgIvEqdKxzNCTKImZvPSV0Ud2Bi2kwGnIMHpY42SyNICrHazpKv
HCuV0gN5U5IUaG0Hb6jBuCjtpo50QL8hHgRMhyT39Z6Cv1QeQF5A/ynzxMrdnkRG/ZB1dXMsI5lS
JtP5Oph+IDhgzK8DsPHnEO09sRJLXTo6JVAaDY6rNauRgnCZSG/SL5E0zMB9h9kZ8Nk4JF+N8JyG
IozBcow54p8/2jGzqtgUCyzimNbRkpOucbZcqknPdg7HndbjdQmKokc9nJtL8vj79ev9svz3cRAX
reUJdEnGbO+WZdZ9uct1QJNVVoNwID17uEurxvmjZfnvRRIP9PeZHvuQs0USmYFNvguHkYTkmHvw
lhgGxb5tjOZCj/VB/aDcWn/ffzfd1tNCAYYon07uGgt2vnsOqYbpcwFF0mAWEkJDeBT97aryS0tp
kYNEK3Jqlp8zOjMffHPvi8rvh2ZPsLr/SaoF13v2zQG0GMww4x7rjDAPcFABxRIV4SSY+Pzff3m/
OpSqAZfXbQzHtGXff3ks1kYxGBxqIfbxalSy+KJXUhQFUfuBkuqf13M9GZUp6hprgQTm/ZF6RAat
xTTU1celFaxwCEBkunafdb1DkFQhYinnNN4NCAt+fJX/s93/X+sU+j/v9rfJS/Ocd8/Nz0P39Uf+
9j4Yf2mIQxluIaWDN0zf/F/7fYm/QlSMMhvvAW8Rtv3/3vBr5l+MTNa0Hshl7+dv618hIDN5clgF
yb36o8w1ogjf354G0HmqWGYGq0aXtsP5XjxcsMJB1PqmKG68X/b1fXGrfF7VZp1nT27tm8FbdigO
vHkvlF0v3Go7brOddXSO81fjYnjDW3PdXpb3+V66yt/SN4zAO0BjcWC9jp86JnDPbSB75X72RODs
VK/eRzs9cI7LfniDhGeprvCiQ+6LG3Ewn+Nr/Vuyq07GhfoM/q/Pd8rgqp+a++6iPUgbMExXnZ9v
Sj/28n32Sb2pL8YgvEn32qa6VT01yK+htd7gBUefZN8XQbLToWZtyqvqZnwgaWE1kt8sF/Z2uug/
dXtxK11pr+pB9+LNuO0uzG12aWzENvS7XRaQSbmJPfNbel0d+JSX2tHahZ+KW3ajzqv9DSkuwVjx
4EW7HowsYDmTLqRvH8RhjQbr3ObK2Rg7+SGarsShdq5f+lNyKPi10WV8PR+cq/kTl/CCc/imBuUm
3EOPPYBzDYxjeWW5lltv8rvwXt1XWz6g13r3EDeDIqgv5IN2gXvNkzfxpX0fHsoNERGe7oNI3Y5f
y3DT9EH82dhVB+r8jRR0u/4U3jQpFopj+GTtsq1+t+T+dAPDEndIuIF+hIir8xLTp0GP9aGPTyJ3
o5dcOeLeGo/GvvdMDwTlUeNzTRfz6BWe/aW7m0tf0z04usbn5aLYJTf1UWyBGqR7sTN80oc5LzIh
uCzpPt5bm2JXbaOjeijv2yfpsjjZ1xzh0dkoGAeCeC+DJuSyZ9tka/rWLYI4atC3yPGkx+w4XI1b
+9t8oms9PDq3mOIetWN311xBBlHi7TK4wCgwjtE2l3byJVrKQPbrLbbsTf9sH+YD70HfMYPiqFxJ
d9yf1GlxeZUUO2ujuNWJn/cxHrvRxgQY58obi29kiw/0S+uy8b4ZrvHq0arVLrloBXxEf9rFvdvI
vnI/hRsa1Yjg8HXXF8Nm9FjOihfDB/C1pb+detHpuvBc3atu0w395o21y9823T3oU/OTWvpQr0eb
y/RUBViI7SD0eq8N1EDyBotPIZ6K03IsN91VRUZL4Wb8ireU20j2pv3ECBioPJuDrLzAXRAh2dso
5mdsvTzJ3yTVcmfnWx4ejcI1oZFqu0k7de71K1xvb5qC/Ki7lueGrd/JnvYw3Mx3xgOUAETNaPT4
MyPDIe9Vude+9j5Q6Yc8QJS5a6qAOLZZ9UzuxfyiEMRF9ZhJKakYG7mjc8hp5887+XVCJJhw78pB
uNUbd34Wh+WxlN3UOUSB8BUvTQ/ha3XfX09kGJSrNM6bDmJfBpn1nB+SK+NefEtUc0d3ILy0eC91
m/lQXpAqttHkr8aDCNTWb6+oidg/eIq2aa+G0+wyj1tOxifAtx41EHHELi7eclMpm9LqCINgZle7
iU6FniGwg1S+jwg56Tjhk7nc67XlD1vtvjnwCLvmg6zSTgdtdzMMvgVBEZqkbbnpqbrW32ibmAEQ
C2LBDiLZxHiw8lP+nNxJe3PrqBvYtmI7fZN8YvZE8MiwzHEpe7MbKeCh3sO/Rs3Xac9cX/kzhn5V
fzR92svF17p5lIKM2nhbz5k7AhPb6Wag2uiHgvJllMBM7CzHyxN47kfoCu0XImVcgJm3wrN9lIxm
fNSUnbMEMp2Fxu24fIObKY9zYXhZ9RRnrlLCIfVx+YZJvtE22h26gSK+nhSK/oMaZJ9M/s0X/Wip
p/JBFPvisX9EfujWEMV2bM+IeRy38qmxTe/JMrd0MNpPWQxI/VOXbRz5EX5dtUPlKncgQ4J2BUf7
y+celtuyrUwv28/OM9d6vsPXbO/Gu/HO+sQ95SHfnC67W+YdLUoPhEyH7ibz76y9gkrJXUqUv5t5
fIvti8i5Qb45PraP8o1suMNGVoMecoPbbXvJ22m9Xz5I1/Ztu3tzfAEnQvZzt61Pkv5sneiTeP1n
cdVnID42RjielOiWCcBVH3n0Kconq3/o8Q4nzK5UM/WqQfJQRHozEBAXleQ+8TGn+sntGMwB0z/P
OqU+CN74nt/zGYrGTUxlX40bHg7Fl+JDQ3/4pDon86Vw+bV+GgxOzgrMe8ONOq80HzWaFNpWmEiw
RbDWFYlro8TXAdJ6jGsQ10qfoHAXXxzdNRn3Fqfks1x+Vq6a7kmJ9gjJehDQ39BsuqJ+NZoH6rns
2B8K50KXt74IepeHCuzM5D0MQTC+Fm1gAqDkSYQu6+qP0fI2nJQcRECt+gTTwCw/DbbHy53kPij/
vFgz/uKm33RsZ+chM90kka9ZsRjqvrY2lInyk57oGzMrHiXGN6ey97O7MMWF5oLfK7cSVemh349+
7YkX+9a+tFIuRXcSNC3oEb3wn+6UH+aL8MrwCl+84CTfcyi+1Nozg/zCzmBI8qqnqGR10Z/iff9S
08I79i/a9bjTj8gDR9APpptdVxe28MXn0bhWdqbf++qGcx3xGG+sacv/iXVX3tFlCWNutGpTxjvu
1Trxkh7ExM6wMahvRb1Pk0O4+H2164xH6NbRW78PG39aPEsKyuIA8SabNpW1PcQHbjLu5uGkF66B
cnyX+M/2Lp5cBUyjvRnNQ9hdy9UhH8ku8d/kxpP1H4KQP9qWoxDlf+cBx+8SQLZfqzVEuD3/R+tx
Xqv63ynLfx931Zv9P0tB1iiO//N+/B63fHvWfV9/4sd2HAzeKlfV6LitpR/9zn/txlcInkIzGu8n
SkXN+mkvzl/RlmPnjF/OlIEB/1sLp2FsRqVKbifxfuZ3dN4fQPCcd9Uw5nQNnDa7fSoBdDXo5N9X
bymJRZM8F+CUFbl4ytMxPix64vhx2A93o5Tn8ESW6drCEXtUQF7+uFX4Bn/N4HtfB6yHZxyBC9Zm
WoGJ8zwPkUbeDDCXtVCvYvm6guj9AhphunOQ2P1RRcyhdJTghAmjI6T0Rx72/kwLKdSndkX1aGWa
308dTMwKOS8c1Nz54Kz+cVF1hpkylRe9Bjox5yWx1pQTWBLerLLRosVRpASkqDMUhhvTadgsHPLe
pHOobFCpO1/bsZ21D0a5ZxXWerpQFLnnmBWSfG7+QyqV9NEog7cG4wq6djc6+GU9A4an4dtIQuhi
9ZJ811pz/sWIVmYr4vz6k9P3wl9b7KkbaWX/ia5QROLZKFpKhbGp/yxgd/2U6OFWjZpOhDC0wvVK
/qSASmYbf5KJZaC0lvZUS+lwkPCkfqAKVP9xm9Hu4ECKTCcLHfD5bSb6FNAyeV+QhEu2K6ZN6qKr
DUvFJWlU+Ys1RclV0UstU5eyGJdtN4TG12bozG9jETbxjVDl+DqxgK97QgyVFNAY7HE+LIpzF8HE
QqHCZD7yBoJot5lDZ5i2ZQffN9KsFWQ7GPNmjrUhdUVa668/vWx+MWg6G2wRQkUXkKk2rTreMfp5
rwdVezHzpBWuCrKZdU+2N/D2yfibixE+Wjxe//54ZxBBaz0gRAHCgmAo0Mo6n9lHTtqPdoVMQYnl
LRCNzMXb5w8hy1uYPdlhc4czaptSQzmV/mWUzQN54X5pQ7cyS3qjGfw0cB2//1S8EX/q6/39oXBd
wm3gtYlI5f2tZBmSbNCKLVxEccldzessKML564I6kbHGoHq5aHPv98fknf7+mFiL1/4ol4B3ODqG
98dciOSeIp0utZPZ1T5W5WxT5u3wQczXr45CX5QDoetkjHh2lD6BEpcSAOCKnOASDQs/kS2t+cH1
+9VRWArwLtMv0sAsvD+XedJNQg/Wowx5xEa3A+njWPkfkRX4lvBIa3QJ0QU4DEzXJe/nB144JZEB
TcWTmIhnsMvjkyIa/e2Dr+UfDzw50PS3UN4CisDH/F1C8dN7ZVLMFkye8do4PW98OR6NbGciXau/
mkrOIAnCMMXBBEIi0nWJeWa2AHCJFDx5vhjrfLykx16pl0aS4Mfr5cyqLrXC6Npda6Yzu/Olq8S+
A1Zle+nUYEhTpzax3aS1cuOmAHGYH6Hx2NpFpEb8rN6D+DrEoVGz/syysnhDG6b9DlRPmfllg2OT
6TdKI2DJkECXvEZwFGJe20W4Nh3UGklfUQEi5CZEBLmn30Tp9NIZygo570ao90vRpKSmtvUYXdVD
RK09N1P+KBnabHnkdkjtRR4D3brtNbHID2EVR+p26BuSZUYkSK/OJJEO3DTFYnuIolO6EwmR0yjq
mnjwwTiMuissQG1+V6m15DdDi+xzdZNG21lfmke5lobC7+G7dZuCmKurklAkmQQX2+7ZvdYDSHTg
Oyg0c2SOJ71uReyPKjkMvpHouObJzIjvSdIlRq8zYkfZIEg0bVfR53D0RKraYqt2fWn5YdXoPYQu
IbGGK62hAArKqZnaQcG0o7Rys4mWvNL2tqJzfbKWQZWNDpCfYUj7VM0FAqM60ZlS15khiY0ydQDH
IojZhJ3lRd4Fs2lEN900seIxZjQuZzUBNBZxSSM3rdHrraR5iSo/XYYvQPKzr82oDQy3ojSDBsWn
f2iGhpuAQdKtgmlTuuKXNTHsNsUsgiYjGHKr4mueEQ+Gy2OmJrNMHlEad4EyEdG6ceap3Mx6UYZ7
teUlfFDhcY2u3WgZKSpDK5qNwnA18Y10xTV2cMs/Kw1zeUKTBKVanTdECGtD8RIm8ZC7bEyT5DSj
E6xcHPBYWXlzAzobrIbQCnaB5VephhUTdFOSH5OogQ/WJHaq+jh4xdugiR4WoZqQp6ZkJNMysV0q
b2xzkPyIJalOFSLRPW6uWQlCFMtrpreFqZKo7VywvSiajs0kcAgP8LL2wsjFloK466DioVeK+01s
TUp+rJVsoEObjuQYSH32ImaWMa9aIoWa0CS+liJQkAIJ8aniRVi2LNqrxPF5tgQzOlPkOkOxWVJf
7CmbGB3KVTW5TTFJus+EvrssYBRa+1oD+HhIQzEP10buGDw62DZp5mZqSIEl8Lh6GG4VbdWYWhip
5xipMHFPKqRAIyPaWoXU211C3tGnbTn3i3XdD636xZREXV8j9YjCB6VjDH4QfZUcFlkMhtvXQyK8
oh1KGqvZpJpewgQUkXYrTV/SsaUdmg0TfE9ss8qwaZ22fJoRvd5ocR4TaaeG5NoH9igMQPlQ01Mk
w51pBvVQk8glVlvFNs5qVKNJRm7uVo1ReftJpDCZaWTktzu77BciyJw8vpMwJteeZUF08yD5TWyM
eJU6nm3HrU4rO0ISOi2O1Qda2dgMflvGsoQkOaW39EMJTy6PK3gAFe3ciR7Bcq3aPcWxrQr9TU6x
nm11HKMxgWxq9DjZYoDSOKfiLdE666RWWlIFGnC949RPzsqgdVrJK1O7PpqKMO/5SOEpJMO0It+K
ABwG+nmr+RPhCLsEcD1Pc9qUuTsYpXmXaI2+l+zGGX1TzvVTVlvkzonQon2CDA5lcJKnqJLlpIaj
H+dVcyICm01SGmuNtlflOrwDTcgZD4UWvTkEO11KxFeJPcBcus4oQ1qZ5phDpleWOwvWWaMexfUQ
wgbbIw+g4V8aJMl4pjnnCEbMVjw3hj0fZaKHYG5WGTFawxDnEB8LpwpqXmJbpo94ZHLSFMQmcbDN
eEzvCy/SwlWMuyhXC3zSKKhJeKFVsLDcIec3SM5BtHOAGFhoF6YjScdSjOrChXDqm5yYIdQeBA4S
J0CSb+4tuI9JD0+ViIYPYXW0s9DzfuOJaD/PGLaeq7oi5W5chGZAzmMg7w1T19GniGuavhaYb3qq
UzRnXpxJlIq1GeG3lh1CCsn5s4wnktswDMXxYLc0ITDh0lOMaXpLUSFdz4NUQewdJUleswvbV70c
ARNAdEsUV1pim35zUjRyMKb1qNKK1KLPKWtWedAjNVawA1QCeUplSoQngsXERjNXd0BrGeGmShJz
4+R9cp91k/3gkCDxreidtCUBkj37BZXWZNMPmZNyS/RQ9K21h1jfG5lWfJrZ2MGTi1raUTHC6tQ1
k5Axg5Ai23bDsGlOfU9su8SjjWs5s+prE0kDG8lwUB9yiFe2xwvF/oIUor4xpLx8qLJWV7xMjQEE
ASCrBVDRUh58IzTnOQDPpNk3+ADyaaf0k55t53HGAr5ekEuttKrxELcoMTFyN2hHDEPQHht02tW4
4kTGoirVBd+BAFFbw4ZFQ1PioDA7k77iUNAlQzbAywSisyzReswyVq+e21cj/cBC89Gp62PlJOu3
OiA8utQXBbWv6WAQUd0+aVYzSTNLyoYhrhVda6A+pztJ0dO88Rj+dtah4s9AOc5KhBc+La2Zp4xU
mQgkJQmcvb0XbWXQNYDMFfKunVvtWx/rSuFPIrLLIsBDZkLU/b7f+6OG0yl5baq2+tadt5N+7ib9
7//fUmcZq/+09f2H5fL+uVyez4Jnv//Ij84T6k6aHtqqKUfzqDLz/VfnSXX+0lSUuVjE1txgfFv/
HgNLqySUOmptWZG0hiLc5jP8W/mp/AUpm/ccY1uKOn7J/7nyE0EEaCsVXbaDxBTX3nnNMSQZ6XpS
DrEXTFIROI5AEYYyOfqgIfO+/l+PYylr4Y/dk9xo1Hjvqw62kbMowp4+b1qT0pZqY/+qL0v1qFrm
R8qL93XUj2MxWqcy5P1BjXxW4WQqezCB/82NZ3WNxAY9vIR9/kd4qx9HoWVHxc+EX3a++yB/KnDi
VnMK6O+cETudG6Ml52ndnMVX2RqxhpCU+uGnO+sXXYZ/XMO14cgNs94sOoJ97pifK7dM1VtbNLRq
Up2XO4OBBAm3lurYUdJo2v3fHezsIgp5XsZZa4ljU+x52uZsFh6ySAPuxv5VfKAI+sc39p1Wh5oK
Os/3Kvv9maHVl8t+tdBptZBuUnYOfjQazQdH+cX1g0K5NibQEdLpXP/+p29MIaoPyyl7aBuY/DFj
D7RtMjS0LcrhP2pLcHNwQvRl4FxZsMhoeZ4dirqth1vDIKirlb3ByXg80B/FDPzqslHGy7wsNN4w
5wr/vOihI5MF5ja1rmwz3GGewo70g97dd9LYO70WJ7M6NmiprhgJi5fRz9dNlaghZDkjBSwil89H
e0ddzUWs425LJdyvFqZuoHk4GOIZ9nM6ExRZCmU7iVUYWlAXN/fqxNPuleT4IXiY+pBKfSjz01wq
oJ2VLuzJS61sAj0JLDCNrWlmEyBZUTWYh8l6k9xmVKJvY5toaDS0hYm0MaTOs5mvxuqlJNqL3V/R
3jqpLMQ+SZbF9su+sr5EmFj7DxRz6xmfX5FVms8XvAI0zLUT9tOdxNsgajFPUI3NGTsVA4UqYalV
flM1XXZrDhZcIcznm3aScYwbUuL8EePs+/2F+pDWsky7aL3B3n+Arh1MW6GlgjZcIqt0pDKWNfTE
f/wOINWeioNxh8Ys5OyFgw5WGiwov24v+tlTB9U4ah2bKbZC5uvvD/W+g/r9hHSsVyileKc68DLf
n1BqGl1iQE5y9awp36xpIKW5NDSIH+QCJXelEarGHzXC/j7kSgqkY8sQxji7hlI9JVUC4dqFz8op
orveIH2fP1gmzp9RFF46HWHM4AYsun+Q1RIKt0RTwvUZlZTM742kpRa2xsH+YHX454FsviImOCxI
dEPPxaJNRsMtxsXHltyMD8piKCj/2+nu99/Tr47yY8Nga3Bf9PV7/OnOh4gJh4joUNd2JqKp+zr1
NXv420X0H4dSvziKaiOwJYNKw3Urn3VCi1FBuaj2BREgZnGsKpOG3JBLH3TR1y/456eY4R7WrZUC
Z9jsxM6HRKmT9AKPeek67VLfJEoB8Z5kiDeleFPXwqqM1eD3Vw+k4vkxWRcAHrPUrYc112itn69f
SQQqaC56ASP2XmI35LIkOJgciT6wayUp93bvYAHH9hHSyhcFjZDvhRxNcLGF6tSTTimDaNrFLF99
MNBrs31hRraEpkX0CN/o6NoBIYJonJq+mF9aB6yCp+CZBj1eNdm3RYy57g9m1xAUWyGg3pgaFkPX
0TrUJ6ZcRvkBGDtqca1GIe4q2mLjfUhV8Ob5UpJvulh6582aNt4ZzqQ/RS1f0KafY5U4DbLhC5ob
GqHxamlqbtU1NI/wMYQNsEfRfp1Rmi+eNKqk34XjWKEJqi3C/xxlTaybWDSRfhDNBb4szOPPuU2X
K1AczDm0AERdEZuhoHJr7Rg7axorSCTwM0QkdjSakh0Wpm5IYkrWsaecLjQgr8FGEEtH2CDFdonj
TZ+EjXyyF9160etZEg+OjBIdD/YITsMNK+rAymuUEneOH5VmvxxkB/CIKwzimh+JDKA+n8KJdy5J
CkntgTYz6i3xMyPCwHwa6ZsUbeGtUTuJZwKuCxGcAIpsfbW3bckP60ZOae0Pk7WLWo1EC0AZ2qvG
TZD7EnG0L/RC4/GTVJGGbRGQ3uGM5tF2NboZtw5ZwG8E9ViTS+CBuB/IhpZeaghz9zpbksTrWmEj
tjOV8S6ysfUDQR+rwtXTuFiCRnKE9CDsEnWLLSVIPs02foJ0J1de7aj1FxExn8Mb31lt5BMBDb1P
V7M6XmOCVykO+ALdE8oUEaKc0hKLPVX0QjtkwzzQC+ul4QlvpFw/WVnR6YE06GG8SXNKg22/1Nq8
AX6CKFq0gyaRiRLRxivaJSS/nH6jutVjQYvLwXTzJNFY7omdpb/rTnHEfe5kmnaby3GCIBFqQvem
J5I6H+EVatLeNgQkMyHnyGhI6uzyTSay5ZrrrqSPEK4U+bXJw7x7mKlioe3SmEg92ugAC+Zwtj5H
Ezk8fjTU6V0Bik/bl3PNhS2dXAx7Yugz3U2LIZI3hjxmmifmDH9c2ia19c0sZDCjbqvp6Svjh4lc
yEpGVKYmdNgOtiO69EL0PWAqPTaH+oUmY5FCdWj6RRCECs5/Z/DE129CrompZrvYmD79zImwBRNa
y83M7Jg8ByY3iTuas4rMyYhpmmRKbuLL6nUk3rHo9dYXcyEeSCPShW/kdVEenWmwabI7ixUFhpbo
ttsMEXvgigSW4rRKlNtTnCRZUQboy8dI37ZaMZqG31LQkh5TJRUdO88Z8olGeWXopc+VzrKDoxOs
7UeUei2xJEv1NA+Rui9SehDXvHJi8neHRolnvOa1AXQOxo3RfEGo3nfdVwLqKWTgQBqpUVnBZDqR
ne3ipkyW7BMJwLjJp3FKroYhR7uq1P/F3plsS4pkWfZfao4vQeinoL3q61t7E5Y9a+hBEHq+Prda
RGWFm2d5rJjnxCduZqiiICL33nP2ye21EaFnQqcNtutatBMpViSEmf2ZbAmMKXO5ll9jbquPhU4P
8xbxUvAcJFL4YZIN6CSnpW9fZ4BCeEKqOYEm2FglgsCpHE1Ina4uIn313kQ2ZQJ5CeTC1kQWaE6q
QaoRhHYQ/qbIZ5YhD0YfOBqZcukO36dVL2SXju3QnSET0hSrOaWK/TKPSXxjJ5xTt6rIFhLWW8GQ
I1ux/Yf+mAv7MLvgsrdi7PJbUCps2Y5F3NUWHARGJuKYvJqWsk/PSU5WcF/aCW3Ptjf59DmnFnTa
HfkP/ez406NwE8qYtonbee86MaPfQdokQjMZaefIVUo8GKVY45Oqpxh6n1DJfe6W1R0VOVAwZ4yz
J/4NhJLTMAsmRTrrinPDBI2qYumaOAQwNfnRlPupeVw7wXDEVI3/xJ2SFdlPU/XeLIkXR2bjlj/6
tkUMWE+SPnlJkC1je7+us5MFNuXT8L1l2CgqCSu0cNsRFzMa6tOQA0qwnmnKswVle9jN2diKY29C
VAxjZss3xhTXct+DLkTHmPgozpykCpDUsqq89l4v1IaWtHyeGTDUG2VCQQt1m1BKdBXW++26rO5X
xdYJelLITESpIZuPqgHGFK6W2R6DNmvaUHZUQviQBlZrkHrrq4FtxiJQmrAMpNL9dOblAGuUi1rd
2DljHXS3YhDblcwOJ0pFm7hhowhriWZddXzJ3klehrxj5lOh4mgjMTd2+iMjpUO/8DGd5qgr8il4
gIwcQXW6uOrcV8IbzkQSVSoikaQttwNATiJwrpavD5u/NmwYK3jqaHbmlERa++uEzHmwma+mhI9F
eStk8kSj00m3pAj6sN+0nJoI80shbrrCYOaXja7lI6dkoMUDWsjm5Jd1QwCtYty0bWRrDPuAjorY
rWkWr8cF1ud4qQusWGefhSfbztJe8m0TB4vzQfJAYYuwGJ1iOlaaPXnnEaGSvQ54SeNtSwOUzCAc
ePGtqua+LggGq7W4BJ3Xzuzh9dz5D07SKv0Zp42rf055PKBasAqnYlKctqTSsjBnh7UzryzQQkkZ
GqwtyFyDNn3RRRK3/KruRLZu55POS/YHHGgnDozyisjKWFKndOnDdekHkKC2W5WhkWmnO+WlYjfy
INbR6h8yXK3MNWo2VM5O1jNsMrg7RMfh+6pLav9DbdsB4iJjXK2oks4gj2B94LQ4RjGNmzadEK03
Fmto1lINbmu3YA+jSMbpVNIBHk9O0LDcZzOHsiU1nDVK62AiDpL+363OnBhxKMcWzQiIfWuPRjXP
mHV7uFpZZv3Iz9LkxUMTxjPJShGfsa1p8iLjFkCZIRScLXa6ALkHAA/Gt3Dfo8mE/76BR5+/pMKc
sDFandOFPS7bbKuW4Xp/y9Z4raqVd8QvS2xhuVMa6469AZdzmRkOOu6+vViJEdMwTJfR2jbTTCr5
yKD7dehG465rW9/dyEC7JOTZ6TWzj2nwljlZLLZjLAFTUdWv/fzThHtNtpdwx+c5nWdjL0jWKiMj
9SGrjImj9Xbi6PdmMWr7ljlCIXNXA6v8Kmrmg2DN5+VkTSS6oRsyin3jTs0QQh2uuwjzHiZup0wd
NPmqC15yXaZ1WAYpajASvMV7DueGICu2Us6fs5bVzqgHRg1x3Fg4MStLHxPbgmXaabOCx6w9inqv
KkHWdURvOWHfoS0MGyLauFCTOs/EuzeftkeK9L5NsC7uNSuqiBpmgXboQ37ztgARZ4YQNX2dnZuM
nXfr1Dl7oFnM5dYasgLHeSmRyWczHoPGasxnt28QXKdgi76O4EG4Pz1MvOtGTNJWIVsQih1Ce4pM
jSE1pCYgEZRujPV9aDVWmzor7ZppUmVaYTc06p18KNzaLqATmod1AZo68zX0WNMl7ooKI2Urovwv
aJ96fvcwWDzkGzkOREn4dWrmm7IzA0bKPJPEgbmd/aqgPeOldvPyPFLb+DunU9Bxe3uc8Us02fLw
96XUL5THn6o3CkN6bLA3r2RT0m//XEkJh8OpufYVYd8cegCe5VmKbIIo8EuT6NjdZWlvBPtFxfa6
8bKpzcIBYPf9avYzZ3kIlMVuyVhMNmldrs7enys7CW1X9c09yC+zfrTHjolOSsUGATgxcnlMxlx+
6Rt4gdgfWA0fKLWTLCJIK8Mc0rjuF6zKqfdsrp51dKAieRt/UMmrLfP5lZTsOLhbyswU+7zgudgb
MY7ekEYSIvtKT8P45e/v0e9NFdp20neRvhKXg/jud5VY2kKYTmq4SH5t4rx11/gQB3iPQ6fKxUtp
L8Pz31/w9w7rrwv6+N08X7iSRIE//ybjknuiWBiGoespv62GZlBK+w9X1tqb/2FzimshxUL2Bb+A
C/4e31u41og5NmtCR0NIbdva35XrmhxXl+izv/9afy3aYQYAZnUQcdJulb91ioI6zjqnSkgD89V7
kBXLzeJn+t/cu79eBBOe/WtOdJ36eNf//y+dFQAwVeuOgKKrdMh/VrlM73WlpuN/+lV4WQitENd3
xvV+79/AJqO0ocgJ06AcD2ZG3qIJDWP/91f5TftKIwpHIcEVDrriQBIu8NuDgKC6CJxOKySePQs/
ZG9omZZhuk3k4ismTG1Yag5lJaHCpH7NsE6ecmq5lXBAExeiXBZbXtiaAD0sg7l4x9RE5RmhJpiD
zd9/2P/pxqNT82kCMlNDHv7nG28FygCkc73xXv9oKdM4AsH1/s045X+8iISycs0ED2gK/vki5hiM
slcL7cyOOoSDLYE8m0Up/99Fgv/lFYSvwsbGhVwmbsDv/nyhovbGVgNzwDTT9ztjSvsC94pvRERd
tv+O7fvXizHdJI2LZh3WVObpf74Y4Tt0rpxVh3SQ9HYtEc+Ug/+qZSP+zY/0l14dC5h9Jd0I1LWC
jvefryRt7WXMpPCuWMkQ2kszHdnO8rssbZIbpAhB2A+B+E/f++uqidSWNvt1hvO7aDlBBCDh4nDR
SsUbO6uanbR5nH89f/87O/8/pMr8y6v4l9n5x9fq8zfPxvUv/GNybll/oLj1IWyB50TmfH0t/0FM
kvIP3BIWQ/GAR4LGLc/CP7Hlhv8Hnfbg6qbgDziQxnj8/3tw7v/BQiTpJl8tH79m8f+BbYMe8Z+n
QODSLIfZC0nfTGOZxfw+fuN1NgbDppeii7jHsFGRw34K0GfC0O8ydFFm6ju/8jJdZC/anN8IqiZz
mvhLCKPGJpu86fts5Uu/z/0axB4DZTFDLx8z/4dDVydDKFSBrr1FNkpXlMNj07xmQezjoyuSYAZV
mLvmhyS2obyvHKNHkJjTpaAyWASRBIWVHAOjpjUFdilF950ZFmm+tMWGbTVM77aq62W3GsPic8BB
twQapiqqJdIyN/UY1v2MqjxRgdDIKCmgqainDqMhmTRG+0AyRk0YcGYQ1LIV1yb0dmiaAU9i6tXF
HuKIQ/O4TT6aVWZhgzzgJuvH9JkYr/GcOqJ7mrVPYKjK5neU4eq0wO7gg3XDk6Yjv8vi5otNyFdY
DfX30iuLjVzM6Txxc/GW2v1mMLz2qye4xWx46zEOqvKQtZPeO8g4b4QY7oyMc28pB5DOFVW0GaTd
tkhn+0Cq+nBGuFgT6GB9WXrim+KrEK6uOu9eViLe5rb4rN1y2MSCuKx6Rp2Mf+At8NbxzMlnPKW2
qH+ms9Of4lZZ+0KPxMQGlFQogBv6a4GkJ+f17w7JC6Hq8TvkTTy1LWSTXlnXCNHG7u/60kXKGOW9
aq9nWT+3ipfZVeOyK7yOH4q5kWj0g9Gta/Blgj3dnYOiu6ofa0C0ztXw6wUzjtKg0rYXyR5zDQma
Ohnv8hH4rJEnZ9Bfkn58UbXlrbM093WLRHjru4OKr1Up7KpmoL3pBKgqQxOVyApFtpXui1QkYXdz
/1y4qJr8HFys8Ck5UHIucFr0uiXGIw1j3W7rYGzx1Sa0e4nztkdj6+vRDx6zDHHSzjWC4abLDZJB
YjmRZ1Lj1V1G4uCf0lRLCDwOp9+RZpt9sFSfxacVWWB+0yUtyk1+8MK7mKX3mQryx4+GFQ/FyVEQ
bcLJ0h8oYIenxq0db5cwdU/2ZeJLdYirVR1Kv36QK1Nknar+x+r0zrFgbPMKagaDuYI1zpgxDjmO
HDB7KTqdAG3PFdHqaLk0/RGnsep2U07ZshsSRFz0iea6w+eIFgJdW9rlUTnHe4YsOWON0VuZ7ZSL
LjbLXLjB0Y8XJe/dVPl9CC91vL4H6wU06aMl1W07rOXezvsfVqckaC/fCmXTWm8G/1zz3pG22JxV
R178xiB05mQscMQ+kzZPdThgYJ423mKXuNGRdbfn0uNstQGsY8xh3DtT/m0siyKIxODdGk1j0OCc
Rkc2jO0mglnrMWUg4tgfC4m92aZZvG/0o47F2KkLC5TpMbnv+E1TJjBBpBLCsTElCOfNnim3+J71
bioG8TkuteUO+C01ZXW/WPN31gLlhXr1SnztvV4QbJeEMO5I+smqMBnlVG2NFbH2KQuyNueZ6FZ8
osCUP0dSnTPQsiCKt7TE0T4Hxlo4IYQcZLTsGHFwuNKL863WBgXodSCWIDi69JQ4D7y889ZBXH6D
1WnYqyTL97QT1i9AUJds37uMyL0RGSnZ0t/R1AXRYA0cQ1tbHFOD7KNwnNaXRZR3RqM7zhqq28vC
XHfLUP4go34545o0dhIx3xkdJwyCKrVPdpsZ33xMIiycCTSwznHpWpr2sLQ7ba42LbC2c+iDDT+K
pAg2Js3gj7av3zpjdHZZ5S2nksiYXUvX8WwyD1zWhu9dOPiBLef7NBvZDcdoeh5T3W55NOy3SYBC
qJdsPblZSovkV5tobOYEc4M9FhemXyuax6E7lLX4gd4wfWS9jS8BAKyojWfanclCdLHGO7cnPQYB
LU3QsFfu+kHzudkZwls/bBcDwiaP4/ySl3V55FhWwGaz61M+V3eYoX7ObcWgHoGqf3Jptl0IqlpP
0zz0O9KR5COBTbir3Wbas9L6x6wYk5M/qvjFmkvGESyD4GpSm7Pc0k13GVuM3qrJXBCoS+crTcTg
i7XUwRZd1XQ/tnn+sNjt3vbjaueZLQaLMoOiLVrjooyiCBX9s9CaXG4iWIKOT+K5l3nsz1lWerfe
1D3XcWU4G6sNOhDKq/PTT+dHx6ntY67EuNdk19DP2gzxyL0gxKdR8qsywUi43b1RDbAu2C+rthZP
Ul/nMfkD2VXnxCf72uvm3Ros01lm1rrLFYj91OoPuR7anbMQqV6X89UD7+x6ifpz4GfbaXt5pOYh
1qBwUXG3MMGEd7TNtdty/+3XwJ74p6ZekTZlB/s085KbOfbFjl2f1YJwbpLHKpJDbCP5tM1hOBFI
KPfOUhTgSbwGF7d58BrM/lXAbLV0lm94W6YH2OFHnaXPultsAqvknaOSw6Ka6ZmQ5Cvy7Vf7FOr6
PraGnw3Yg0JR/HZiCHvro9MaZkV66hoVFunAEHb2MUKnb0k7bcZB3GXaPHkyZ5PG7oydPbnJSwuM
hs4fU6+9BDkqW3/Nt0InJibI5lVOziGlNHQ6BN/0CnPId8WZing5zr8avFlXL3vZrC95pgg3wD6y
w214zziC70IiNtjXDSIcdl6tSSrrEEHMo7txeuS9NHrpfpPwVrAu2eIxLeLguQhaJ1qhxr2XRpu8
+rh7jMiyoUMy00hkENYjIruNmj0a2IHKehg52UgUdVgSzxTpzi2/Smu9U7WjiOSq5o2FTmXjj52O
enJC2Z1znX5jLl0emdc0or8xC2sImQIqiRODSOsUDiCSc9NksS7EOV3j6s2f/GUDFRdMvF5B65G5
VWUuMIBG7cylwk5D6BZb+lDddeRIddcp3nCSQbN+0bVkNKmXoNwwuPF2dhMYD3gtK4/B1bSaod3n
lbunkJu/jsviV0Y4SYOD5Jqbksx1EngQWSCKu0ksOXpvY+K2wdbsx7zeZmOX3AvZ93drB4mjTzIA
CRrXC0xCdMiM1hAEheB98+MUMGeGieM1x84y1/sgX+xbkJrzZiysgq4Z6WtjUoBDGPjRZWUGMBfd
ZdPFpb3tgfTdqaQXNzKFT1hWud5M9ji80iYvH6aleNAKFUKRiBX5Ac/uyml/P0q1nJ3R0TeLMzzC
PPzSovd48DmCX0X/dxwB54sNTZ8hXVLAZSl7ws9V9ZR0OQ90b6rIz/WrcGe9QcJzkWIlTtxOkUo3
ttjUk5fccWoRoeXVt1MnpruEFzpqGnEQmcXdj9cfiWt8LT0zPaUe0PHUyw7Iyo841aavjp8zi+3w
JE0E8B3npl02ZHFgsZrmqX7mZx2/0PJB5Z4E0FJIOhhbVRyaznlTRqdvr+7i4zRcU5Dd+skUPKiQ
Upd0WyjiCO2G1RWwQg8mAtt4dc1KSC80hpEwEE2UH8p5tO51W65Pk7MWJyu1rM0CQoScemfvuHNy
HC32EidbludqTus3M1bxfnI9BAy5qTajyoLdnC/ONhgNNteg/z4N1kNG/Px7hSgw8irxYfWmH7mT
qB7oaKqtyXz1G43G4NL4q3h30AmmsA03s9s27yjzyOKrE/9xnesnkdXVe58N341ZHEs/T6NA58sX
0Y07tCfZgXQ6+xNRf3NyDDU8IqrT25owpU/Ve94nuMLhTqe2/RIUGvKEGXs5J5XYeaonXrHEbfqn
Qazl2ZjnDNLoGAw/ncVYdsSPjPvCFN3e6D32NNkZe1e23scC2w9k/lSHiQtfnkyqFq6hXT4vDh/b
B9f5JMbpWGaD3AtUl99KQeqh9KXxxS7n+qMr2hRqh29u0S/md9gcg6jDHkz40yK+ZFUFfsItgbz4
9dtozWgkrXHk2N/siVP2IDcmyxa1hD4OGF0ihXEkYugWR41HLEwpvGbP4Aso0JjNxDkNEopiGWiw
obE57lU/VA/B0JO/jKdDYj+jM9OI9b5wryoZbAMnjPDFy1oAryL9jUlO6RFDWHSnRTAFolf+kC5k
8DQpVN45R/MyMRw5IyFglDSu2zEz2iOCwG2On/s908J86HXzbGFPO89WcpMgeQkLd2C8Ta15sEgZ
vGsM8iiVVnNEBjDpol3K++YPXzBtpfeVmbhnEK7yyUQIc7HZOqICsvXGxf7GSHHBJRmciqmcDnmT
Wo85R6RdYoiA+fcM1aemxTiXuk7DBEr7Zqnj5Xkc89TeFoMJiGioFwhANgXfwkbzPa+xHXK0ze4b
ZvCPlOlUl7EXdLdu0X7LsYNFQPMVkk2yA89tY0DsZjh1ytquCylhqjBYbWqOxYDQpbBbZahezoYz
ZbD92seRmLWon0xqn8ShDWBgWyzaMrnx82YNE4os9kdcebHNPHuB73lol467MWnMUbLvdnmhnMf6
ev7JJoYUtlTfhBfzhrYmCZ6BhZ1KMMKJeT2P08SeisFF7CzdveYzMliGEdSh/aSovVVzWGiPsxFl
cxA5s/0DZc97LlL5sqYaXU2LgbMwl/mT38s5Gf2vQjl77yj633mcj3HDZMNbS9Q7lc2sYhwhrASo
LY42/hmgl0WlN3mwJDCHjJiJkA4gYFmioyOfMskK4tk6Yf50ri07PxRufklG39/HDqIIKR7JQUii
nGCG2yH1X5ps3JiiCY4qAG+0jEM0t/4STQVgHk6AD0HsBCCYxni7ttlX+iQVuz5DUXcp7DNj/sNQ
5yu5xetRJOXHWNnI/9u+gwUlglejJCqUkAyP6UtdnuMgVktEKms5ld9SWSeH1OmHG9QW7kHSLPhg
NMlItTSazVytezywZ4Vc5clw8+xzvO7OvTXDGFLFU5csl9L11IX4R2JOba96bj3UC47TvXZDMN0N
7ANIeUYmcZnz1VcGaar1t7pL668TKVGXcikanKEMjg9NotxrMx6GmUF8OomsANGU2hoYzN5SobM9
EA/3a266zvs8wfIxZHspx3SOWGSg0MnVYsobW/ow9aN5oAj/YHY4oGzt3117/s4jEvNaWM2d6qSx
n+NJXLK6uXi2lWwZM+Y7h4HKTzu2p2eXpk4Y5Iy/hmD0QnQdOlyxYqGlKeZDb1jfRiDMMyElHVkF
sA42tTlWL1fZLut2qu/JNumPlGwQd2g+bxjZ6itPCBk8sbsnMk3WrYGojhlt2e9csM6RaISxcWyc
ZityAhRLZvuCFgwP27xeHXrT+kBQRHkibo8KWPxcZy/dYWtJdo3gfdio3Oie1LJ+z2OpQ3/x7bCr
hb6pjYq90keyOjeyRgDnoNuzrG7fiFZvyEydz3INxD5p11umBJdp8d44HnEot6uOpF9VHftS2xeE
MKRm1eTBIxGIvY8amwxHw/TnvLCXl77XblBl15c+n9XWiwPv0vDlyANetoxTX8s0bsNBQ+lU1Qqu
YAg8Nl2r2hNxM4OaNOfbrm3KA/ZsiEfV+o42bN1Zy+BdsjUnCLmR9g+S/YxIVIb9UDKp5+1BDG8m
fXXTpB0J85S/p7rP5FNWi2bXSUBGo7jWddYKAhGN47pplaH3beaDkzJY4z3qjC3ZAQ+tmtJNowUI
eIl6ELhGe2xp7h9NMkhxIcufdKB8Soj8qZNXBN0EYkmQPXw1zc8PY6FNhEnxT4ko/1yPlnuopNcf
pJkLDv5tsq0Cfe9KRHHDIgXYwMxhD+yq08T56TbwezmFC4yFq22z4BhJo3Fj09GMxNS3Ee+PE3WQ
rx8Mt2h2vwywqCgD2qOAFzEYcjqKpyBGzbAAbuvmMfKc8oUNuokMg6lSHfeQ8mKFKMAFLaZT44Md
z9hKNYmz7yXNMUFhtaty526pq6Mike1sJrPa6wYFWxx7nB1ZH6jtez/fLPZUb/3Czw6QB0Bmkfqy
t9qO6C2pzG2P9mpbOd1Lk8yvC4zsiPai/ID9/llCgpXgTDbV6kAh7IPu+mx1R2lmiGyEvJtXmIKF
a/8AFwQzu0mLLVpA3KSG19PxWQBZulN7knGfXWLLZWNFOnBflDmd12TcA1SYjmsyL9HYL3QQ7fTr
jJLYOlGz9/FZLilSubHt0mZfwNgeL7J356c2rR1nVwzFsN7HCZ34sMpjOG3eKNHDdojOl7sOifAF
VRt31o0tQZQ1cJGYvlkwpq+tByQeeHmaQBvM8/p97gqXClrMFhI1t/Lfp7Vr2kjRxH0rzUk9k1oJ
FK6tlTEfByzVkKIThXAjD2ZqQgRmYu7QU3bEVMUleWab0Z+WEemFYsnrREmVQtDvk4ImYP4wetp1
D/jIJuOU60YabHoW0Tchl+/lQz8KCu68tYZ1YwYx/DVr0hJWn9kGlI1Bb6ZntTjWuHVMXTQbFk1z
PUGLl+NmwlapT/bEuxSuqVvNl8oVAxlNRizv+txbfo6oE0qaX6KtN3PX0/3MaC3f0/kPDl6XLQe3
Tp6rdSD3anE5plU3xAu/lGaM76ikAZdMpX6sE+fU2uZnLOslLEqzR/hTdKGYve9jj/yMB2FC2lTl
e1fMC7xBhBJvZrdgyclpdVRGAH8QsD2ZmgWMI1X76gYLLhlj6DfX+nos99t+Y5Rj/jrHzAcfZDfU
PA8aCXJQ0UiG4z/WjxkNpHybYMypnmo9qbOgIRQVHW3LTifVGxajZAqrSQ03hL4xlkjNgzTMNurS
YozIvANpuE4NocDjW9lUzxVc6a/aL+zHAd3QozKXOpLpcpklR0S3desvvZ1ztuidpzlRlAUskimL
kqz27aDq+6onYacIDNiFAy3z17WLvaOlfFCteabfJTq5n1Zct3uC2YhttJSLkLGJ38ucBLWkR1Bm
jYl5pAHgHCczzn8SSEVyesqKgU7UaTqT5GututCZJ/M7MADJErIqZ/lauUslD1VGkN+Wo3jr4Oa1
02TPQx/krxnQfLAUfTN3xwxVjbbCRLXaOs8yd7ItMgJEaMitNAWEZPBDiew2NHFrhptoFke89kHG
ghDW89g1u6LxYG42QzPUzwWSU1LVr3QW4SxbVMbDTCpPu6xre0hwCnQcixISucDaTV8ZBcVQh/ht
dv0apFG2xut2Hda3OW3uaU2fkgWwqkwxVXtLow+gnlBHidw/1oyUKNlrvJHTIk7MKDKbLCis/rZT
T3u3dp2dldDGdljtcBgVK1xB/yYYRX7LvCOcKFe+JFrflZ6D7HScq71EP7+DEOAeRDMbd9oZGuRu
zRyN+RWWzuoOvNE1x/YYM/juQtVV8lyLVX0gEUGAPcYednE725qrNX2krZ+eZlqkiHVSurIOc4lL
X61kDAyBf/CxIZ4GouuG3aR6rfh9MlJtB8lur9KkMDYljwxBs7ZVbb1USMTetUBgGxePiBY+1iQ2
nxgMXCrTPE4LuQc7Z06nnyvcsL2pOZZD+QdGJVW9HaULj75D7BWRLSQj9k91NyLTLmEdIi5UdKp2
uO4t+vE2+opQ0vJ5W7vAgSth0MadOd5+cTE/dA095lL37kVZ6gph4uDMKSWhYSibmx6ozeeo/Lt+
ouDKh6zfcUIPjrmYZ2ADKdkBSSUf0sa6dQNs67pf9phvbtuiO2jlBmeTAD/NfpS3d4E/Jjc20wEA
IegZdRGgES8TZeKH6Bj79AvoX7boZ8OLb5l2sClSTD+0Hk+loAn4iJj9xoVnis7thERsr5FPXHlT
9ZcWHgDNZ+8r/Gi5sW2mTGmQJ48mgI4DXYD0ofTyZhuMtty7s6R7m/KhA5ALiwyKT7Xmxy4Yv9YK
Au4S0KHE5TzBP2GTTh4qJeZvrLfV24hLirexjXeuWO5so3M2ideTTWLQIdhoq6CLBGRuOgxKO0+o
ImwzBHueH+UEhMbK52mzrIXEbr/8mNzkhbgLxl+8dxeHHPiDl0zrZvExVwRVcOvGuO0TxW9I0hZn
hdIZ9HFMK+z0M7MmUuo1xpN+Jem5WjC1WMbtYCIBN004ubPRTtvUZn3mhfaNp9Jv2qdxLB6zikNs
3Njjzme2GaZmAQRUyRXWrKMJX62aI3rDtzq3yKRZfIUtZqpuKkNSBJKwUOL4/UywFG7NIbn1rjdV
m9rbUsDlG1FZyybjNKcq412jxjqA/+L4ljevaVFBMcH3QJU8fSXFYiVrhZP7hrR3HxhHx5zTqqub
pFfuxk7cb7VHkiOnYvFc++wFVjHeuE5KrWVW69FK4h1fkHa0m/9qld3WoqB3XEM8nSfjw0N4GSoW
rdM8QsYwB0IgYaCm6fNos4udEcOOGg4Bx6QkdDrCRiq6/fGH1iDethq0i3kmlT4Px9G02Xet7uoL
SuY9Ab9nMRF1EgaK025rT+7JjSuZvTD4SPOoCCiEDwTlXKNVhUjbT5yi7ln2a9U//69G459h81ft
1v8frEmpkHxVjf7xr6B71un/K9NAj/MHLverpTrAzfYrqfUfMg1TWFA3GQgiRyLwwfOx/P93ujxN
S/5w4OKfvcYjoO34p0rD/AMYgnUNnue/5FWDWvsPRBrwHtEF/T+VKB+L8PHrxQOS6pll/m5hrYoM
WxCh5/shsL413f1UtD4EwHoNcRxsCS3iYG/kxmXI6GnY15e06pIXKaqICij9nmhWtKb8SdAtjCRm
BoDMUBrP7i73eBlGt7w0nn1YzRKa1STo8dRkZGoSQYUTWUOFt9yJ/ITDdOMBFp9W72gY5XZyOnsz
M/xEqc7oo6rvPd+9XQyfBoqfnJMC7jGC98iqEwCz2uPfsGySk72d9CD3clXoYPdlbGwZaN8AKIk6
glpbBz22JrTSdO81A+Ud6UJPdbCWYZwMG7ugcTSo+3T2dsbgRF5XfiCKOxSVR0uPL57EvPXLZ99W
Wytv7g2f7EfrsTfAG+fqfpb8MSaGiJwPs/3YJHTXsCE8i8Kq9602EdGPdnnUs3skywxEjVHfg0zD
/j0lwR7nnL3L0ybYd8NnIz4LvophlhdRwFqxHiHZRAwhwe48iqK6MT3jYBv2weFjJKW4bVe9d+m7
Xf90D1OpbCKUnnvhmSfTXADaN9C4AyTccfc+NWgi0mx9ApQTOW1/k0JqNvIWCwU3dEXYwQqHaJ/z
h228CX4MPpEzma/ojKJMPJbDY908Cn7Q1J9eW/Mh/i/qzqQ5biTb0n+lrfdIw+gAFr14gZgYEZxF
UuIGJooS5tExOPzXvw/KLOuUMqvUuetXq7SSxIhgONyv33vOd8zktL5wmOFK772z7bUP5cAsWr93
6fSKNAd7R2yTSeMdC04nHog9F7uPfV1FwGUeDVoY1lTulE9PjFUxWHzTA3cGMRi7qvDAbaeCcdF0
3Y31a7FGgjV2dcoZxTestYW6PZzIE1igZXc0O2a+A189dwFRgzJ/85fwA/yE5+/rpnT5afwdv0mJ
SjfAkXv3tSf2o0XsOVAxkm0Luv44QddPm9fm89CHH2hqHwqcEp3tHMjhpsaFrmlP1zVBZAGEjqw9
hHF/mtRu4gkAKXZVZenB6OKzhGO36am/mQ8caGRFAZKQOeQyHtSPExY3VLNcYNvrlMRzJuTvbp2E
DK0McHH5e2sLbp0P9Di2pKaf61zaER6Wq9zt9vGSuecMwRO6BDEz/wyBLxccEjgfXhm6Lw8r9fJK
hNWlGjv/Udedf+Eu/BoirN4US+OfK5HCGmfiui2bMd2vxK99n/p2RN+p3k5gHrdypLroRPoJpYCH
uAmu9vc/7F3mRBQ9dxzq6cEM10Bfv5WYRkyV8lVwjcGKi2Uw/DrQnIXg5t7VPDiM2pTc5ZCaHoa8
l7v1DS2miK8asa6CiuvJPNXfRA3DqTIdcTZCnl0n4MD0LTQZObNogNSiPAfDUB/cKsyuhqpuSE5v
0n3q0LbLauNYjIOPVkjF26CeGkqdzLtL0LA+ZgECAcRJ20CF+7aDHB9oxhQtKVjZ3oT4LkJ5rvAq
aFKUW0bwfuOfShXu8DRESU8rG4jVn46Lu9+32v9FQs8dM7hB/p///fc78Eq6cQWuZ7b0H5WbRkbh
nrhzc0A0sTeCh2nVRYk3xtIRHnJ+DcVDuUCINHBZhdYvX52j5C8HgOOhCQRfgEZkPYX+LKt2KmgM
JTaFA7qmQxW2pzaeJ+wgwT5NWacN3tyUWGyHqYu/VwxOgXxlx14PAKzaxtksqjsR2OLD6sZjkpjF
N+rOfOuHJs7bHejCD75AYFdp/yYb3cP6U3LuGmb1wYjLE3eEe6Gyjy2NNXy7XP2IHdJLuZu4Gpo1
s3YcLY/wLfZ1spzWbRmdxxVqNEr1ktIaXQbnkjGJzzS6LjRkNi4P7/rg6MG/qq3kDGjyHE/0GIlN
ycgDkB3h2SP5dP4Tg6kkI6igbK6KBDOYemCNYTdlWtKPb4njHixdc+2s7kQuIqyMW41XwK9shErM
ixkPjVI9t3PzGAbFNy93b5D83yRK3DiJfwnj6RT2OmMmMJkkD4rIqGBRzJjgQuc4DNkmt9UT29bV
1AUhsqkhjb+1IrhSbNfGOqn02Ivx48zl21K1j+sH8jhYfffUq0BtZFVdBll/8pv66AF01N6NLftT
6/zCSLIqh3+uEIQlsJFYPBmslB8XiCwrLxxRxR3yEUf3xK4dQv+KGhHuzcZ6+8XTsK72n1/NB+HH
CwWWhyzxx1czZTaNiWbcJxr/hhsru15hRemc3tOt4Rlsx0PXib3hEsaiaOe7exX/6hN//0h/fRMB
djBi78mn+klMHUqoYkEmiPRhooX04egsXPq6mKriwB+wDTXfv9D1OOvU88Qo1c+dHQMRDD1ifiMw
fd96HBZwW2N/5iCFgkSPBrTkAXDeYW6JFCCz0VrYr4SBtMokNlnTkECFSIHQDXDx/blBQvFxUnEU
uk4kjACDESyzzPkQ2yeDsEFLXbtDc8zTd9d9CzPzzoSg4xMCnhvJLwC/zvp7//lXApPBp2AlRIul
8OP3UuNoSOkTNmRGWJvGMrn1gCEQIycbpNgScbuT7JPyLNMXafV7JHCRre98rmDIs3ZLdlaC6xKP
j8rdo99VFwmZmaVdH5qEjW5+H4z5wcF8lJ5dZd60enpYhmn7n1eX/XdrGcYWtTNgMbgmP4n/55D9
yR3Za0dFGHrXXNTiHpg+fzJSQfjGdKyd6c2ag3PpfZi95cYUxOX01LCD/ZnOI7tArspDkxK5Ln00
TsONmqg5remK2fj1WnvW87iVzEb/8xu31jf2l1+/AKOFaxwltfWTPcJpjayeUe0emtF5W4z07Bl+
lAfoUDG2bpqJTsvCzjks7jGlaWvNw23XtTuYuHpDqmCExu/75tZCDAgoMn5xjHzPif3r+xMeJwmM
dEjQPy4Pp+zQ98C5OMCMoXgctpbLZh7m7SvcQsb0xQW3OHuwf4Mp9Co3rEPCAWJReo8Z+7l2bhAG
Pwlp7tvxLl+9ePJhhLfm2iNlWHdvMFSEcv5skaZemOWOw+wKbyBRkf0BScm2JsakaZx71yKQKI+3
syy+TE569NL3X3wTf7dBhb4DqMblxAZO9+MnJcUQ2XhVNgcvd+7Xasw2p6MdX6YShoZJGEEujlM2
X68nyrLYRzLiH3/xFv52FfvcPRwHAwCJxD++Ba+ln7dYvIVWCWabwRW7adSrt7XKBjd5tmS54yry
LlcpHx5eAMYf4QjsydP8tlbZIil3v3hLf71GulgKfF/4FrA3z/zpt6LtuZ5izfr0zAssyoc4d+9W
r63bNnd+k72vOt5NMdz4JG0X7i9gT98vqT+uPl6db4N4Zt6E/bPVbWbMZiy9x+qj8PSNT4188uBN
V0SPmLl7zz01sPsjI/870SVnYxa/ICU5f10UP76Bn3bHzk5U1VkcGAUWYE1zCdrRAXAzu/mbaxvf
q5la2CjzqOhzuWqId739idzk61Qvx9FT21rcap5nHplD339Zd/0EXv66rgPiaTuEtt2QRgtuWAAy
u4Z6Kci56s6rdjELo+/f5z+y3Pw/5KP8W6Ll+kL/nwWk+LYNi4xBPzdd1J+/MyP/fV/nv96Wr9mf
ezp/++9/t+LYlER/WG/83wKCi/0QqxeAd2+NCv1XT8dcOzeALCFqUWWbHlvkHz0dSJdgVal6BGQv
BySe/U96Oqu9589nBceaS76ADUrSo+nk/my7Ad0RzwjeXpdatWLnTqUg35fxlOkw8SvgUKL6Azh8
la7zyZ7S5oR8xi2zqKgw3T3IwkvAAzv9VLb9K0DTHrTFnBW9v+1L31ySLZQO1//yz1fc/zj06crd
+vdL6IHE+5/Jp+u/+Nei+c3HyU7+yYoqhf/JnvLHIjJ/s7FhiTVp3iaLwOXK9scicvFv4YAltZ0O
4Epq/L+LyHV+o1uIPBXPKtmaQfiPGoO4tH5cRWyiwv5uAlsXskv9/+MhE2CHGLSPXguLtO7Ovgbv
v21b/KFHYWCVvpsYBuPZ8aVOSH7UXpicFccuo482rSSEcz02hfVeKfJVD7PBGOtqsCbg3R0KDhpx
CXME5sd5GiONMg131wTSCz8rDOALud+J1d1Cu06ty2IqbRxR5yowrGPSJ+mHooxH47qpmDwmm/U0
bi4QuZIebrtvHae8TcSKv28s/wru9PAYjLN/LjjO775Pwa4y7DwvsAiNFgVT6yX7JZmrWz+GDLUd
E3/VinW11ZBSOGhrJG3LgQlzif2in036cZYyn8zFKeObLjAX0FYAxwVF7iJJ7WTMDwXHlx4SEpNp
EEJZzPZ2OU3qWJOEghMzD8t4B0WnHcCUO0Ox1arrUWcZ2AE2tYXliHkEE4k9csHE2CeJT4Q7GPk5
uS6HMLyuHFU9gszR077v5HwxyxnMQJFN8BD4CNnrMOjhgb5QSShYJrHMGVPt7Jc+F/jHZqN3925e
ZOnWKQOL+GkMzxCThUkbDulZM39sc9GKjZNhKt2VSQ8G2xsNB3XTOLpfiWlfyLAjQA+iSbWqqVHK
yUTcl8RmXBDA+e6GCV4SMwe0kve6QuSGld94qMAGLNvSlfJzDGkqCtfSH2O5e0kHVyMqgmCE/cv3
/KQ9IQOx+ygmbeCMcKlztobdl08po5crhqPltergGkSxZTsnqx7W67pGGp6pMpoqp/xielz+Nyh0
KhUVRR7e+oW3KsmXuaA4tUbvbOYqfy3ZFwk/z8GVReiOWj7OrIJvEJEQNJhGQuCb3RtleqDeHtGc
aVs+VhNJUMxlpvZA62bV0dHi5XfDOr3WhoKWlOjUZFxECE24ofAySdkkAKnceHYB8SxBFIdKr03t
jekORhfVVjEcmQY7IxKBanhQEBRGKjl6iyN+ERSjoPKfXIQQU4Q1MqMJgocF5Jwv6psGxBdvVQUj
EIZ06j/UXZZR72SMVQsnn17mNEtJxAAt9mGUAj1sCvwBolPXDcZxyQaPrlzcA5QPU/AwkBlSwHrK
ph8FXgPv0by03zqZYFVCmJPf1wYcPKb50rjvag8uBwFdsQ/OV5BoGS9T+YlxFtqMMG/4AmwgZedq
yCVMmMTI3uPGHpbLkBYzELPMEfegJZOnkCkIJjuRx3g4cgyjyRA7H20eKLJPIUtMO/Lj89uyRN20
8YbK+1alBmMvA8MZyovSV8yY/Wm+JGj1PoDRbx5w/cFddX2JYatmDga/yZXYxlxruPjQOo9TQ6wK
8Y4xpsuq9Brm112umBqOgN6xgBIBBKDOvA2MNg73+VDQxLIXlB0nu3NVsfHJYnpvZ2P+2ji9Lq/q
oQiTO6/F8LPRlrnEu3BgD3vT+Hw4fj27fk14D3oDMM/RF0MT9xUpIuTpbjhV8SVAyK32vdUickQM
4j8NaiKawrZrH9nP1FD0kU5QPFnCWCC8VmP1AkWQvIJe58GXvl7qu2AuGWmWXpckOwLbnGZfjWmM
QNDqDF48dlEwh2X7wcdkSuLkHJjlHp1O+s32wVbuOP6bjyLhYnYagmmgteGo+FInjQroZlhaR62I
ZbqTSwyZZRBY+zZSOh2gnXzmmxICvj0t2BDLQrlUxEUiebxZn9hwn3qTfYxVbuNGs1R+17W0Bthg
yvge/VIFVAwT4V03dMlHYaPmiaBkhwlyDE0M42K6cXwlae8uqFdcjK2TEy7Z2o9vUuy6cYngdaYF
2aNw6pHwVdqNVoka3Kt5RmkizJYK20k6eS80jDS6jKCTtiqlS4CKHxf1xmpL44QcDhk2D7P+4scJ
olt7xBJZBfq69PHkRTJMileZTxClLXwFccQvnPcuZkMn275K0LuGVjBue9tt+62G2EhwatEuj/NY
ePlhBnxUbnKCAxAGmxVafqOfMm9jA9Co9oC/4MUVaVg/861NfeQlTfwOBg09ZunpCX6Vw4Ya+bzL
p6ar+zNX50VuKqWJlEIRkacHrJDmQ6Ih/+wC4DzcvHN3vFpm3262wl6mB8dP1Yzu00UKApLbeizN
Mbn1l54UhqWqpnRTZY0kXkc1+taVM72EwAG3xx416/cySeZT5ufkVI6LtBQdKCBR0cI8+Z6awG4j
zlX/I3h055MlhsSJPCY9yyadA7SIgQ7dFzR61oNh0rsDIpaxXP2p9Y+zVSN4IjHA6bYm9i+xh1BV
QmMKDTeLzNoxP3MfR6AhURbSwagrcYfAgoNGj50rL0tStkyZane5MwreTtRbgU1HILHlM7Ik+17z
fxh7Ti48qQjLrSeOpwaL7DTanG090v0MYKjBeLCA/YbJGcmq5NRt97BylhRdnDXyFyn9P+pgAiPa
Cte4QRhBxNhcBayaCoXosvUrEXybkrKZ8TY32kBZOhL27Rly/MLPoEWDL9+GuZxmdxCBMpqGc2vz
fNFVP1WqQPAWtKkfb+OAiLBw7Qmz5GUf7FwKBWwRupZnED6AQxMZtn6ULiXP24j59U17Kr/plE0I
i9t0EEgHl28R3W893Fu12yynqsAEkZdQ0qMFrwkJKsEiOHRjG4ggY79eRWkSFx8tJ1YZY1IPMeG4
cIitLCowPvToKCi4eLx4zQh1smAuQKJEaOkDDAxNHuxg6HEvZ9WXm36R2AxcnWExU3DwkESmOVrb
0V1qfWxwizLT5KGRWwomD0U1vEGUTPz+I5Wn4V0eOtm089sxc9HDiQRvjS9sRgq9ARRkhuY7bmI9
2W+joehwhXgsP8siSV4HNVrdqfB85EgtSUlEQgfSeCgt4K4EV8ArAmW6ZORAM0wEDt1N4z3M3j45
6a4yGN65o5guvQ7WR2nB4oO43cwv1uISPoEB0ANXBSYGRNYyWQ/zsjgPxDkWr7MPIAV7sswP3jhW
+b6tiGSJsrZhtaICKyguzFrW+2qlKuebeUgG77oJxsDdOwIz9AULXb3crmZ7vaP96yzfZhMr8ldt
GcH4SCyGrRtwaJbpXxLmy+kzNXFeHmKYYPMFo6QTnlyNk/lBotmb99lozhYFcBDLfQoPMf7iZT3h
w5UcXPOResK3L3i7F5cRY+zgzLCIwflFb+an8RKKc8tevxePa44F0Hf98z9RezAoG6LN8W9U/PG1
25MGFaLm+/32+G95yNZP7en1ZeiEceO2TXbrv2CDw76tJfVgsW1dekCUFqV6tPyBrZOqMscqZ9nt
RbQNkNzFoRo0+7mjNf8vSNE/apz8267In5si/+NyPhjL/6fL7n/Vw+f+y5B9+fznpsn3f/T7fRcu
1L8uuMb3//7jSmsI8zePtgygafoyISgZXuePxogReL+Z3I0Baa9MJpQq4h91RiCl/8jJIYDSZ47J
oNURsKQC9Dg/rsd2MdGg5wFyjnRcqP5REhSFFWaBVZ0Sp49tSwVES7VzxWk4fGuRKA/mXQzlx7gn
Nysv/G7TVD00sgiMYOXau4bUB2lcO2nSoisvg3DMu5O/5NqNb8xMuYS+e0mcomeTC7q4Q19O2lWP
0vXcHH2K0Y1qOkEIqOGYJFwnERC7dQ+7sceTmVLTYD26bQbFtKeNc4sjj2ulxdSnX/p3Uw5TtVsq
N1y+cCmggUj9tlQ7gqT6dodhv7fpEoOxa0411CMkOUMsDWjrcUsv4bh4bsWtaHHjsMAYiB0THYhK
ncHcklNpFfsx9PSlTKauuME8J7OTzMoW9Yohsq75Ap60Gl50o+IHvjwscHM5cn1AVGen17FswvkF
Guyys8gt2LrpTN7slCxhhwHUaNv7EAPmE69QfwZN2d4ooIbMyHIn5WCwY9EcvRjrv0TtijscdVV6
iPthei9DpxvOCzFQd4CRPdDNK301v7D1ZYfCEcH0cQBKfAVsHqCpFO7nYugTbk6L4MrF6b9OYrFS
HRRGOfw7lvU8ocCD3uu7JkmEfYGqHRNvzgVKDQ48b+7XxOJNvYGJgmvEaUj75mWuUnTHIxF721hX
/lmFo/IiQ/ta7meQy9u2aIhyaCRIR4C08XLMPTnogzLWseNjj5S7eJZECOTfJLJxbEpwYhxyykCu
33LlVGujDYALZR+9ySvBxSjnm8YjeO4DuyveTPr5h2Cw7K2JbxI3m5ecUW0gmVcifMRoXuICTBcU
yyltkW0nCuMWU3G2lThYIkn5hAto5euFc3Gnl7mfERCl1WsAPmKPFyh3IythSKddnFeRaXholFVh
g/xwFN0K1FUxDJbFYWA99i827hxS18SCWTamQ/hUBXK+o9+Jz91rdfZB9wrXmtH2g/pWc80ZwC03
84T+BieHpusgb7vF4evcwTkD00uk2xynuzqVy5GoOjsg1oKpInl3g3Wx+opkPoIzID9UMJ4jJvTC
PNcFP+JM26IXuM6NZAV9pDIEDVEYZTC0u4ouVo1dZ2qeRUM21efKKp090BR9jGdk8KfRSFGD1vYc
2195gpnC1yo+4XuRxiVFqSqP7qInlzUhAR8jZ++fK4q+9E6lhdp2fezspO/IvSwH3e661p2+zhBS
XkKdVUdYv8bHaRyLOLJjTVt1mpryerB1+RjiloxiBO7WNg5R4zTalCzOEek6Wgotb4uU1tG5J4Fz
juwxZkSWjC0Z9kbne/l2nl00AOE4E47sQwjVkU7yBkLRqtwYRx0c9Ty3u0ll3KDj0SmCa7e1EvMe
CBDkg8Er/eQLfcX+pXTAvCJr6gJ15HYtgUAavoGWivo43WKe1sfZrhsLwrvB2Eu5WXmNbTFjvKia
l25KmqdhseeXpVjCbVFRLeG7GhKIO3YBljxpoGNGS+MG1a5uvH5nFSYwm0m5B8CEyd1EUcJwkE4F
5scgYaBucMnGdWoEFy5n+fU6rse2lYf9tQQaBxKg4X8bNO40dvyU3FHfqRzNglhAWriI9jb0O4ie
Hyf/WqbUvlu3CuoGW7zTYf5bADJP4wrACcY+iOq4TG4CRHYQpBrX3g/o9OzX3tVTCDilW83bDXtH
NEkDifsEtTSSJEPvDK5h6KoS2ksbUnwEragp96/nbvKe44DtG2KQnuQ2ZyZI56azJcY7K4TcTuvJ
+2T3TX6n2yQEp1QIa73nKosA6JKY54sR0+5rxCIveU/yeOOHxb6UqH+3ZulZD2As3dsa69sz18jO
+MZtLCi2qm6wGBEqlYia/RaPV2oT+wf0pCA9sgL6MCCkqzI1JltEUjp+JqsPAC4aT5ObOJNP0CNo
tJr9TAd1vodmyGTTrmdcVFnmverGx6jMa8wE7SVVEe5FlXfHOlXt1qoTvj6ntlIQrJOBhKsAgh1u
MmjOCuC552cPYlDGWTttXXyK2Z9OwHJ77I4x2r2oNePmXnjtQnvQWa/7JriuBoltAD7Pc+8Br7OT
4xxMPvmYMZ4wddorTBsX/1cpLe9jyr7U4cxSK/2gLA/m+jCBlgmqveTxxJ8dpECVvIFFwmVA5rct
NHhzR4civU5Gd8RyLqY53E04ANotZIDaOYZdCdJANv5AximRs+RMDXJo3joh15cY6BNs7CJPjnbR
t9ZRTiYW9MYZETGF/FlLliBJ8qhrMf1xvNMglqUFEQrmDyT2DlCPlSZE6/a9D0QPj4Tg2i0DhHG8
tT6uDrNjNvrk+958G2RNUG9pndTtXglP8o5G9njGOgM94KU2CZWMUyfl5poOzt4xTb0fB7YIIGMr
odftqjHyTXp0e5IRp1MgpSJrl2I9uUpGE+XXYA+V+TYj9Si6bV1xQOM0S+Nlzxlv3akKZSjnLkab
W2qmhe2Pi8isB35bSZlR83CX9z5PVesGh7QZATuilQ+NhtSQ3DquoS91NIUFv5uCg7COsloZ5VOI
c1HtOsMcJT7xmESL3G7RdvKV3RhzVQYguJdO8KFq+i59nBU1mMM8MTeUj3Jm5Ar30OgctHOW4bo7
ziS+ppC+BfKBwYM9TfIhIqlOxOFw1XoY6zcd3u8vtaX75Jj4XCQaWB/DtKoP5vLaNMPirg7Z9jaO
Xbd08E2n8bg3l/a9nbatF3ljyM7N/Tp/sXnOrUi6nLRPcbGYH8xW89bG3A2fzF6zev2yrB9SXESv
M3Etn3Is7u11PMHmuE3ZqlbyGeD+tsqxIQzghbOdbdvTXTfrisO4WHtcgV/42QtJU8lblcWuiGIC
h/toKeLEvYwQ4utzoA1r2Ex9j/EIlBmOpjAxnHd+UrihSZDVD0HjQcFXfkJVYgeu+7GZexN4WWHi
M9i2xMyWO65aWoGncparwaCdvsM+tAZsegA2N1mIvw3Hv+Zu5XDKvbaQ6VGnYrA09rNpqAqz/5Ag
4q0CNT9qu5/fdQZOZrFqdsia+M4R7063oumwBiOSbUNxD0Bm9g4ytVr1tORD3O7IRQ5Zvlhiwn3s
JKIE99OHF77iAaKWUYgj2nXvXmMa+QwVDl4bgB7LjIqR6Q5T+KLj/ZHRW269uSYDph+BUbHwfbbw
zHUngcIusB3q3NxvTz20oJo+aBA2597sHKM7OBCDBO66cI6bA/zzWW79XMwfltEt3qUvyYP1VWls
pYTrTawK4J6IsV5LCT4PwSNQU8M61crl3lsQ4tbspzrH2IScynRuFrjleIZlCns5lEF/3ZQJuFdQ
cbG8Hiy3+Tz2+FB3CR+f2b9lJ28YiZPhzqvTND4NEN4OSznEDz2rxzs0XuW3n8HkZbQjqzGod1jj
ze4BmZbu7kstNJskhBmDmFeiqkMBWMfxnpgwyCSyvT49Sy+Bm45+fqkOTqjQ9CM2yLpN6gfzWwzK
1Dqp0HboK3bAtTZjM4VPA84lYz9ZNc0ESi68n3mC+ELQiCD4dJ5SuUVeLmjmDTOcgzXnEBJA4rnF
blEmIJipDNUJYMgMTclr6en5cVWQ66Am/TAoqTANMRi7YiAHI5eiHpKLJ8zM3HcuOz5fx+Rd4jK3
PJYFPrw97I/2W1YWxpppIbwPzXqibsKwTW7ycXSyT8LQQCJst7Zpk3rMYe6KVvvuPgnmLj35tR28
VUPJIFN5cXzCl5CTK94PLUSuRgmSco08fXXqeibWlg8M5SnpfXkXQEr82nNFRDNq5+N1R2R3f+V3
gz+eTW0kn1XTpmc99eK+yg0j29dEHEybIJiza66d2H/56cOmaaTNY7EAK8uuSp2F7sWeAVSfl7xq
ne0oGwNleDo6p2BEzvbmgveY3k2SZ5kTtL2zeiqzmYpzFtXbQmf+QGQM0PGeqBWBI5VCLUneGId1
RHLLyntxVEAQDaSJlBgHLSZ+SlPdiynzn/nMJoiUlv1gQywxY9GWZGgc3VXhA6yKm+FpMgc7vi5p
9KLsSdJsjBKjr5xrKzQ8TH8M5Lrn2REy+wBaYUppQwdW8aDMpepPlSkyhspNwp2P1KSgKK9UMpvm
9Qy4bNy1SsKyrWJYPaA7nPQjtguZHGBELx/cWpvmDhjxPGxEH+TTjY3C8HVE60SZO6U2Eb9EyS8J
CcY2zX+Ixbn6OptD6z0piJLyUGllbfPBmw7Z0iUPI8PuZwbs9lM1ifGqMjPdPrudobc9E4lPDudT
cE+aMzSyKfBm1rQIzO2YF5qC2gq6PAqGJuvB1ABwuEp8ot832IzdCIFpdatEUhz9vg4OGTEdhI+n
Pu7EIr62VEyDOy6sZ8OEp09TPPbajV9D6gJDOIFgnCjhtp5fheNGcH27E1ogpeszzRguYMqjwRUw
H9wVcPRLZpHoZHci98Nrat3xE2VoCk0Np8vRJKf8MjCmCkBjIuolSH60/T3VM1OFLugF+OhxoAPN
IcgTXYdeU74QsFzV14x/uFIoyZUXO7SmuACrnn+oIJwuK+jF5iI8iylCy5AfCDxXV0idiy8NNf82
jpPqkez22LzJlSB/PgvFLXbi7ppZXM0FQjHmMiqwOhukhSQ6BUjbmLXVibwlrYDx2Bhk9YnBj7qZ
rUaNn2iMJicvD/D5l4ufnoNATuexlPpdO6Xvo4K0qpsycaeDCpMW/GQ+Ebcc1PR9ttov9EONMAOq
UJrB9RehGh4LlbcELRO9Cnyshi4YkWQi37WX9k+x40/iJAEdMFQqzA6vaOaHTyK2k8fVX7u6AZk/
au0y842NfkwOo1svnz1jsR6N2bWeCUBNcA9oA3o35KBDE9gTSV5zOlPadjZFmZ3rG/ANfKM6GBaA
SIWMqS4FfnWUEFTBUA1GOtUqnw5Gnc63AJSCQwhRMgTdPxh7XlCio0yVs8PPlKrLaI9eHJGXvI5L
mDvDCVCVFWV5PznRaGVlZLZSMuRIY6NAHWjwxZkB+p8t8ceBfW+R0Q2lREAt/ArrLfmYzEQbbRSr
9EQ8YfOQ2/E4cyXv2npLHTjUt8x7V5KlKkN7Zw+medKVY/a4FKv2iyVcBkNEgQiBbzcQLjSvsl2v
qvZ1wa1VPXCiea+dk5sw3CYnA8eWVR/rkLnBCU9nFjHQDu+RTzDUGou+eAy03YldsajGIyTMIMKN
ScN49hYoC0ADGuFexX7dfCTFzEOS0mfxXaLXnKOsJLirXqMIqZA58Y86nIInRSzMvJOzu5TnImVC
SryVb/hb+tfTZ095zrUjDCimwEdv3GyevmjXbZEC01PCSB8mBz+bkpekjU0Cre0ZE7QDHwOij+Ud
QUA1Ggjq4j1Ws70SSBPFgHzMWnlDSezvOe9D60BInN6wseJVz+IqRr3guaq/J/KKXrUeeyN7LKEZ
MHtkDuOBA8H2zdncCW9Ey1UPt+lIN2EUhZM+ZgTCMZ2bU+dzkg79OQOZTBBF7vk+cokleHRMah+e
lvwAI7e4csklIiA8CO6wcoCTULgexNEwASUODElPoZfjhMc/2+zV0hRPpKJXx6oa23SjGQrSKJzX
gS6U8O61ioPSeh6EP9vnVtIGZrMgSn2TOPNwRXwH47msXNsRTCdDyIhNH8YHzsrwMc2JRNiY+To+
K8ZS38dDmr8ascd+u7Ybrvu45PIfupCN9kRM5fxlYUxHxqoMdRl0GJ8oqeCTIMOr31sOs21Zky+x
meye27ph9ECJbWXA+qILSeUQNvEJWiWeJ9qJ1nWax5O367ymRU/tWmXdP/lD2Y63BboO/a0hxuWO
WZ9cbnK90A0TNe25uXLqGx0b6fSS5ybgpDad3e3iI1nY9V6ZFflWo+Ppd1ClSnmDUWAoATHSNmnR
XtRPTpq5HYB4NZJJwiYlYDGXcgmiFswkPV9b9F/bGohcGvZBum97s1L71JUrvgt8rR3eQzyLCbSJ
0QLeNS2ZVlvi2IZ9UnDJ3bgauM6CU+wGB5Dn4EGYTCj7mUFQEuPj+iKqNkgjax7jyKFL+Z7TZSm2
2EWneT+P2gS8QKLRhSK/PZKTA+Azo0t9y6O8PFVxPD8McUInoM/mlAQXZBgQo5lK7q22cQ9LHTAE
hC0J1zY2QP/lteN+RLhSXIpsXHdBIUfmyAsLBGNcWgTHtp3RLCv6UOrKznjUtv/N0Zlsx41jQfSL
cA4JztucM5WaJVvyhkdWyQRnAgTHr++bvWxXVVtDEsSLF3EjV1P1oTOJs2IUsX3CB2DfVTU55TZZ
Y788x97S4Svz0/ytxgJDNSVEqWRnVvBdO2OIOF1z1dhNNzrOn4qCd1CK0KGH08IKb3pf2Nn/AStQ
E44ECVQrr2eFCriOm4VH6siZqR4K9TS804vEmTk42ln2GB/iUx76ILLbtE+WI8dp0z6npUhuZiAF
Ns+vEuQ3uIUc3nOi469CIbds2szmAM2iqnukOXA61mHX/AEXnF1FWC+7AtIu5pEbnCFUCfrSGE7e
Bg0kOOXKJfSyoIXf+lKj8r9BA8xDTFPHqtDiGHtWXJvBzqeRvuhzaNzgcWwT5w/GtfHK99U93kJy
p1GtwV3RNjI60lZDgVW4iOCnidsKGjhonNNAv9Zx8dLsJ+9j/73Ua6Pum7mdsdvg9fhd1FXznDWi
OKUE8RiuE9NfQNSl5TaTAi6gAwiu3rT9ROylEbQQoGVBcNuYWcXfXrX6f3Up+rOHPHvWxBg1NeF5
cfDKBXqI9teGGOI02uJA4077RyLG8xhFrftsUmDMFyTN1r/kXkxQpgQRMO+TJnexKGE1OuFecfUu
iReY8FIlqwdStpPEYv2x7dEBZO/tKqF8Xv5tu3C3d32V3KWLF/5uwlT4WyiTE9KfvOWeC09HPwiN
mLrTOSaRjN0qHQ91OSA9G06zjWqn5DjN3Hk9MXcPma4Cf4Mcm00HjckPPUF4OAGY1QGCwYXnkRvC
7HksBsuqPoS0TmNfF+aMEfaG0Yll9dQuw/CRLjJ7y7UKc44txSIiMBO1UYG7yOHJv5mz4pFL37xd
O5KQvNjoKcSWOUXPAc0T5gE2PLAb0y/K+ce5l36swRC2sGOL+H4stHxCYedX4NXiBJeZRkRJmTNd
NKkvL0HeFd1npKr4awii6j6tqCEMylJ/JB08xO2axNxQVzHGJ9erp2JnuHjWh3G6yZZOP02E0kZH
XJeyJ8vpVqldYEOp8jEEK4dTUC3NRei49jd52MVfUPClu6/YRvOWgXCxy7u0PAQ+qj+LJpDh+M2g
t495Q8BjtZoWvrIsY94tGBtoZ1twnmIOkfH8aqOsPNYELi+LrvqvlUq7LU+pN2wyeQtRJUp4pyAR
ybiLQ5HfASdva6CnQ/9H2XjXgqqA/5odxh4yza4EC3uOk/UGFZrMcqCzTvwM3oKcMjYcpGtuEGUY
sweQH7WtWzru/eUv3vz4mju9QOulSPkRZ6X/ncmhPa1aDC+cKzPk1qpOD+ko0msgBTFGkg1aHftC
E3FeG4SCfQAXbltWS1e8rBNh2f3oTb08aOMgE6zVXGxnTFzvBvLcjhq95J9TWFwLbdD+rjAhHopi
TLrfOb5bNKta1OXemevguY9p9eMAcZ1/xg+Xe6Rzr714o+TeHTaLnTkNK789afxO9ZZBZwX7vqC8
PSONzIZ7hMqeok4Br6iWpJ/vFGYERZVCax+9RMj4raGZSj8Fbof5JeOPwicwB8kRucOLj0seaUb7
NpjurB/ATqKoMMqOMVylLSVsXAHmIWgCHFVFMDBWgTM92piHhUMYw+cuLMFxOeMQe58qmXW0xzXp
Eqdc5djtWlcA6IIRVbg7FE9LJx1SRXhncqdeAQMlUKWAFAMI2/hLF/j3E3fk73SNdf6AwXJqwTcC
+sCgBXR0F9Ffm3Lklep34sMfvzNiHF49en9dgNUi3DFQMnXlvgAgysvEp8+2LF5VqSZ4b6KkP1YU
8bgLsdPvmQlx3sHI1tRHxnWLkQRdrggoJxuq1M/hv1IeiFkIGDVQNOyONIMpPR0nnv7X1YkdYPP8
/cSexsZgW7Ui45MM7w+rDFYqo3T0wX87wHD2uvMco72yWxq+Vmnlbwcn1ltMd+S881MtISh5GeYt
2XkrvV4jjZAXOmPX6lc1JZO4xlGj9HOAqVrQ0zrI8BaUb99E2YXPoWnH5oJ7hlz2uvbRdRm1z+Af
pW333CSxiE5dekPGpnU33sIDXTR8pn1KlaSf9Wv9swLjWjiIIsZ/382L5qDLrqyevWSKp+2qEjfn
rV/a6T/TJN24XdPBj/dw00ngzWzw2GbCDxXbBVTlNzoVchkXlumrs14SnVp+nBvXj6b7NCitelgm
CjQnXjWoUoMaeMN7fePusT4H1WfY6/ALUyrDWULF3KkVqfkLQNvGNALTitdtLOV0xdkgk2dn5nDv
MhRyyLdBiCmJTSGoGXhU0X0VNrOi6mwIeqbpsX1k3+DAvetQRd540UQGlQf/7ZYvMueKgqoxvOM8
SKlPHtv6GEBaDB9AziSsKWmucOkMXW033kuZ05PgojD2B+otbto6usd7Xko+pSvW7X8zyBx5IcDf
qgu/VP+OZYNL1y8V2qQR8fFjRa+C2n2bQ3BTl6nV+vZWXtrPlM08Oun/BffbV3rzeGJ6PMzTNEyv
TVvLPZ6N5aOrSwYj0E29ulScFuN51jnmIipo1DnUAvhCEaNTENWfyr+I62I/JJ2cMft00j+GRAHu
18DLMVBJWhluAf3bb4FZ3iDa3okqcfGrV/RelYqnmuADobpK+/vBceZzzq2zpWeDESHtdNS/BVG6
UKZSQSW/NwD/qzO22HkbYL7e48l0bmyD7vdiy4indx6XZKFUQLv37mTcF3IA7rhrGR+4By8LNACh
5n7nGH8qMT42FdZbh7wCBbgpbAS2QyUvmyD7mNtS33EVZ3E2UwsOXS7uwupdxsv65Qxq5fnBsfCL
9x6Uu4QNRZ1fZxDZq3vicuNMDi0NaNEfWVWr/EBLoibzxXTFZB/17XIoWjPkr0yqkcTOzNXvlGZo
OvUGisO4/un71cM/z7qoy6/ZMNfDnntEkZBcTRVTHKAHGU/F3jfdKPrDSlNCmBwLgtrpZ4Q7utnh
P8X69RebvvA2XFjQYCxq5/jsKN4T6y4b+joDKd/mKkKttN16wXTpw/pKMj8Y7tRY2bjdt5nry+as
eDKnjzLIM/nUtmOUf4R5CkCWXlFGUPK/xA3g663SEQ9SMlnv+lCP9rhAIFnwmRalc8QprRG82dMk
n7IfktZuMTow8m6hYHbTXgxJj4Mlp0aSNS7C9GHyhw4LDmDJ/lWzgMGWzaOpijfXo9o0ZYAGxbhe
WtWJknbmIPDtAqR7askrjyv1nNjbDfc9fUwQpW8YkABEFtBrbngPgKai9m/Dp4Zb/jKvLVx8kVsu
xZFES+Lj4gfTtUq5LbBgYlnGiICGrZ/qGabv04jDsdZbras0o68DW060m33HHwFx9VVWFBghkdlO
gtmV1mZ6NIbyCILA5ZI8I86727jGUHtSSNbwSDH553cUzmr1yMlhuU+z2mUdWNsS8jhxrb4l/seP
sQ/AqNEBLDdymirANkljJ+ytaYXxUmzz3I7RT+tHJnp3Y2jDVwZZKDZTAxB5R3lK5EO7psL5TqdU
NmMNT2MXNmmFvvyrFUVt93FPF/SeZT+HWxNgHTl3OnPLh1vCiX4Bi/P6vKrYpse2SpPkhxwBtNUd
DibaXE/QjFpv5y/BklD+Owc3O1CbKcb6PcurKbqEM1hGF3eNQBNkTZwlXCQUqDCso0tVFN4JZLzq
7zCQWXkTpAkvAU/xSJaagt3Y7bJOPoaOYqovZHCsZpCyE1G2LnPXV+qZvOCIlYZdPDclzI9HCIcL
7M0Fi4mhH0V7N7DDittl20agZrY29u1w45ZRpKJS7FvRme0FYfsogR56tGHreHtTVqQEtMlK5KjW
Vkt8hEIcmpRQPNMpzDls1HbXC806uCoXsgKsYCqTHbx4IN3D9xeYs1rxkjxPUz47/4qYIOubz1PR
/dUZTnrxL8hpQmEx2DQ+Sywuy2tCMpTm9KLeRJ2T8SZyAt6gt9IhYcSPmXXf7uLJA0lH5qg1BwGy
fEISRgpmKYeut+mypRoePPouWM5Ko+bLiBFYPBQ9tOXtvLpl8pR4ScNrFPi5CLpt301F+6qBpyWA
bkOwncrQu3St8pobapDadWZjnCv5VYQQS/JdiJrlAmrqYbVhfjfRPzoOl5I4Em2Ke4m43Je7cpWS
zodqLod78hjNmyMZlremdZPqbzE7tj2QNYoD4iTo7hVaEkX3Zea253XGifCGJbpOLYVVIigeSsR6
eRg1i4L9QC0E/Oe27RJKCtIh+2grLkFnX4lZ/LntCMJzzws7+uR4JIVFcqIrfwFgWcxDTzZBUOHV
uxmkkKrL1ruknnvIILKR9EwMOWcdb4uBCo3bMBHLQ7xmuHz3qYzVekj6zPF3lakWwatyVfNXHPYZ
taiIocEVIYrL8yZxeAW8Vn4oqmPD8CBgKrpdv8J/XPtirTixIhbJbAWJQQBBwe9TgSMfHGJZQ1jX
QAhF48QUNUSrm1V6P3DtTS5oOa090wcUrB+dz1x70YKknIOXyuhk141LN5/x6Uh9Pw5+gFUdNzaD
lgN/xj7EEVsoaM6UnjWXuXWLaV/LhU8ko08aAx0uAB4fcrSwlGoWlqovMKmzLe1jTAmciSLERc57
eGSq8KqJPp4GqkX20LC+Sn6HTasXCoXCcekpnsm8+tJjXUiP0uWsfppD/scJtgBcxU3h9EsBgEq3
MXcsgknt8GQ1L8zt6hPYQtRZpEnPpOPa+lBNLjhWSJ2N98L5gakCCAaWx5eirBWB/DG3HOdwTOrl
mokYGEtcjzktblQWN8Mvv7Ki/RlrIls/YUen9wsncssmqvP7dGc4a+TV4C32DwiVpf3FCBZnxPpR
mL4iCrki0MASbeqRD/mk39e5o289o5DGzC+DUhYytjtZu+eKyf5sCdfcLTdEPJf6g3pdtqhLWyzZ
elmHjvIb38rS/edTtznC/LHxM0BAzjt2LI9RNkpiG7II+CIfi4WianDNs6vn5lxH4zAfQmsdeneQ
A/X4NXYUhaZM88GQ8nkCcVWyOF1AHN4hg6hR4+CiG/dxIXaOgrPiNMnVN9DmdRwfx6Gdq2/AwwyF
yFB5awHgjNz7vSud0cHM7QXViuJuPZitLJ1i2rhDFIo9DUYDuygJyVHsq6L27YuvqrWTx+m2nn+V
ZRt3JzXwJsWLM1eVJBmWmKb4DMcV7Ok+zifcmht8GuM6H0pqjKmx5servfsscAf/gSkKtDpeGYwb
Ty2+PhfbB9at8oT9BAJozTs8+0glYa1y39l6yVjpj33IZXUcoxgQsD/wlyYY6p6LcYAtFuUSnh1b
jQmovq7fweQtLvVcvfefmpT5HEk4PtcgQqaNp4S9Dpr0xy7wwx6YHdGA5EFQG4JhtybmPeCKALB4
JMARr3sT1x6jNvVCg92HjnFaYN3lqF5S6Rn3kKS2rEFkIfs94uWS06ccJpnw/tGZH1GiTVQIuuOa
hvURy+TAh3YtXTdnpHX85erOxn+Y6zY/mFTDXS+swNSZlxjmHDcFhtRTZ4Ey7PrmqQHMe4JyzA6d
dnJ1WpvVPMz4woAMuNZukQ/bnZ0IUGyqYlpffKrqHlXP2opVjC4+TQmIOB+98BJ4Ye6jZxqPujMh
PsOQrEmRChQe4BgZTddJtMtD5Xxx3fSP5MndO5ffxtYZOyrAZt5Eh6Fl6UchHSwjJ6h2Yi1W9jp9
7j01VLo/EscQAKHWgSILUaYhi8XlRlYyzU56q3dPq4LD4hgN+tzGY/0K/1Vuw7mJXsDUiM240n2w
RaqVmqF7weDHCfGrYTLeU0I3fETYiAE/580RYHa264jMbqd06i8AtohNOhllBgxNNA0wXCiWsgS0
rjUpOmreJKEbBMfqA443a+Womf85URYuj6x2Mm5oBsYcIRb1H3HdylLZNFe301LJ78pfzUJOxYWS
HC50UfLvY+7MVMRTEeQP8eAVf+pswNkCXzd4xzCLL8NfQm4H4+CdTdjE2zpV6ZVeUSRGkWFMkVMO
VZVEr7vlfIVi57UDFhpIsQbTJKBF1RX1fggqeSr+781FVk8Q/meiwbwUnAdvZuzcTGUaPSlaxCKq
2Cfz5kAgQiBZjbr3yvn/YU0+iJmp6vuyRJc5A0rG6AKs2WMpGq0duRchyT0bs0LOX5aHkJbOLbs3
sMeZo/ZkdLHi8FKRfDT07G0IJhZbjD4QFptJh8dyiTO2bWDPeOmhJ7IVRuouKvbyBCTLnEl9xg4f
qJHMzoxocjSh8j+RssqD1xfz0YvX+MCWDLFwIM++naciP894Mh4J3DWXJVHc1osxJKZEgdFqr3Ll
MWW4q18rwdIexSBeg12kg+qOeBDTLpXZG6UYGbcTy12ESlXj8QrLYWCqAULPRmedMRLEolkPKZm/
iMye7PdsCoNbE1Lp3U3SZ0tRLuTKhewoemCYp1IK/Po596ASj05pFJsLmZ5Tzp7zYCE1R2tpz8TH
arZX9XCX84cfmGeb13xgOI1XwHyjRRVmZojVKa+96VFPJcD7WCX31G9M2L6SpHxwxwkN2glDOmzq
BEuZFwCNpK5MXNJo9v86KDwlxwv9HP55kW1xq0pp1vc2FRXcStu+g1tPLnI2ck+fPYtRd1mzE7dW
thrpqAJ1tUP8K6omLpl0NvgZLPZrh3RyHaaib1nfuO51gst8n2Nn+Yi1juTe1KW3J8AXw6Eg4BCf
fJsYUNtVUF6ID/AUukNdP5rKYiiKecnA+/MCYo6uuhrsLPnBVm6/m8eYPjcfx8uWi19Oh7uZ7UPJ
Ru+j8TDzz1HQnhiMm4OhLpAFaiI1nXC2+eTzXN7lKSnsW0GEvzciKe+7Ko3EhvVB+GB5OeHtZM/J
W4Kd1AkSD49bSEPAG1L0Cgs1ZZft0LXBVpsWHsykUAha1MFM4iZWaTU+JV287qriVsuATHsIvCJ6
8LmiXpNqtTt/rdZim7tcnJ96ChwMEQJdvLZRPIHLKZhC0kBmB5cz52fBy9rt5cpspbHKfXH/SpZT
A6x71xaZeGkIdpzgvDLcbuqQts1Vz/nvgvfsZ14tueJ9IzruTQ7bNsglE0N1BXIPdIwFUAcU9rsz
afqqOgORDDIjy5u+14k8eWw9SIV2PWBLpBAfBiO7rScGp4l5IKjfe7zCd17nJW9DLOkN7dGyjsMN
cP+4YnMhY57483uWNs5DRsyFBUWXPLtoSGdnNtOZdGXZbVDuY/dApBiaKnrzDwbMIHiaqQp4RYHs
oR/kekh2A3dXSFeUnM+7dSn8bJfC69oZEv4/ZJPHswoDceH9X5g3U9ReshtzR7fnoseou++iLn6L
8GHKTUuBOmNEDpr/sND2KW/rvPDhhpL28G25/d/RT9z3myMiJhizqnObUnWWZyUt8I5O1HLMZOqs
H7XtogJNcua/P/GDrzw6h1d/+C+blWStVuXsAdns4/ZxZopdRBE50CoXvNJ74SdVP7HvaH0ugyrp
i+bRpsU4IVAmRQlTld3DbcJ305AalGFhjISzmnh3vO4mn3wbrWJsVJeB3hIy9hLLCHpxvnN80qS4
CNY8G+S2TbC/c2OcLZqZtwT5NeaLw4rAnnBiYcy//Rsjec1tpRz0cMcNLKGKdwi9p2BOh/ZZJJXv
HEQUm/jcInH5DJCchRfegrQaBQMOkDQiRrDTWQxEfRYTuV4cMCjbIgtM9UsJN1UY67DPHyyHzgoE
aoA1ETH/4UVMkv7TB9lBRWTrBQdBfaH9b2Qo3FZJo+2Fs0t8OVw19I7uOr57cAL5tsf4ycOlOUQ2
pR7LARNntlDpV/iRImU+rRfE/vw5u3EytmvhWP+zs1rr37HKcTSsk4Cnqwx0vr4UMQtZ3lNcgWmP
jvI7mrvKYgPA6uY8nGWq9V2eTX30pnx+DMdAron+V8M4AB/b8PPnrqo59k+J7XX0B612OiBmYHqt
oyhRvEq6qvxFFQWG22RiS7uzWRNQ9VoU+ptMTWd5Wy+h+9IZRMIry5ehQWWY+8jdwU6hJ3CxilDT
3hksGKBtAOgqOKNCmjeGUqkIfZTNBaBiqfCmO24PwLihk2YDx5NAbah5//8CnhJ5u24hqfAduAa5
soxoREhXNugLClrm225jJIVb3EFExw2q54TaORP1bmYTyRS4sIDjnDbkK1Lybh31bd6UPrIdFYfA
mvLbeOAZm95x6q9sJQHNZgwNZaPKIDXkqJqXaGyI8tuiCmmtavrkpNy8PQyDU85XgfgKi0iVVU67
BkiT7yQIQHmkRVrfdbNfRM8p9psfDMhTcQ5tTV/iXPGCvsXjCF+0WfYNc6bnm1tLZLzZCU+UsRY/
oEOmC8u1kFbGxFmuuH9/nJ4+1vVYRLnXfK6zIUOH/BXU0yHEp9rRFrpGfM0RWy8OPi2U84DFCiaB
4geYfevVD/rjIKIeNtdElRqBNyJ3PZBIlYbVVreBwH/OSJc4pwG6QE8jTG2gw9V+KrDByHFmDiZC
hTWrjJMqf6K7aZLAV1dbfwjbLWzhtEnW8jDOEVW4+S3zuim5tgNpruVIWktqzecuasETRInuN7Ju
/JnU34QhB+18xbCjSCgnI7ybXTgHfc+0Z0zz3Tmumu/wRUfkO5LMBuKdrAel7FxmpjH5r2P5uN53
pcXuY6YcD8uCBayEEq3yZudQTVkgWUJ/bY+Ojwqzd/jHIXfRnrLgtcN5P59yUyeJhVUWNH/1ahHz
LhONJ4B+plDWPU2FdXKrdymcFrIrW47Sr4PXKluGZbkLI2FQUbh2Davc6RTlG3MKoMj5QfWktdot
C0JfR1h4rA945qaDN8M2cHEDo3RC4CNJvvwO+77rX6HfUf0TwuPiY8ztJaSKoRGjqc5laf3vlZ9U
xV/lOLd0uY6F+WwMtoNNsLKiN1j+PUxNJqJV9DyoyOsM2fausXs1Ckpe6K8jy/7otv7EXzvIoHDv
7dDN4tlpVRH674hVRbh3YqOSY+4jrjMh+dbgjl6C1hD1VwTKrjT1hBYIEgnS+p8tlStBBSj2mPuG
3nR+5gF7Ffzsz7qqM+/C4EtNiIwQdp5l3+FHbaXnTHdzzo/n1SCGz3sf5yvp+LT0z0GJBWrjtDd9
Sk+zc3ANAinueGrqOZW69izIXN1xJmXbeGQ3dcGnj4uwy8bvkq3irsSL5O0kFyYyTVNxiVQ6OQeT
NKTWdeReW2zt45fpLGfQvveK1BwCNUwurZi+3/MSJZUW3ISPRU2ge1QgtpKvryQXIcL/1qK91Z4G
pvgTCWuP9EtTRC29OgqQihAy+JAu7NYro8JbUlW4wCyXeNzkxTQcusrSRhJV/AL2gT/Ye1MRe+RQ
aJtnLLDpRXZB+0p78JwyTZqZWhBPf9ie1cCula2/ATZLkpdFbTc9esLgkl1M6GJ/wgE7nPFbrHel
5xEqwYtbKYJivCaRiFEIxs1YJ21x1I4x/FFJdampVPFYJj1DmJ1l/oS6H7Z3fpuOfPKdKX8OgoRG
9iBylnup8aQwRLM29ViJjlvEv955bMBZDLfVJ451GiLES+eOMWHXynjbFU+eBK0SFwTcCebBYFWt
vAGd0EMOTch+fhulCl4BbT+/Pbeg2iQZYpcZpmSTVmE2Fw/hWvXHasDFtvfztHV2yYwDHgsMePg8
RmvZ9HGfdYfGd9Vwv/Y+UxxRN/rHJ79kFUWQaObb5e6WfM5KdG8RHSDZdiCdwzmoKSo/114wukde
JtPX0pI1IIODS6ejie9dJovTbh0rGlxlZJDM3YiDiyDomuxA7tBx2FWzf0bs9dQh7aE5ekKxbitY
g/8Kab+NCRcPy48KSOze6SgZX2rgEf05ApDy5lJzh8giBgAMXaraw62YAQhOZP1TnxdyZnwGIPrY
o6Q8NRQIXbQ/6eBBR9ZcioqkYKC4VdvazGdKUZPzZHsA02EVfEdJNKFPKORx3y+7J6Zjfl1Ujw61
2YckO76jIStONWnME4+K2jOtAKdve0S3CxijWZ9dYiEENUuzJvedwSR40gJHzMHxFu5vAI3Ykwqc
rdhl0onFep0oqsc17eUOzAnJS3PUPzabGW2Z4UOUv5WCFlfn3V2BLs/T3FnxmSjWNq9ujddpl449
ggd9w/fkNxRrY97TkqGhsTShRvm0m8aeVa/NOm5NYymLvQywEKAWJMO5Hdyg3CVcB14N5TW/Ok+n
6F91NHC97KCdbNjQJY/tRFlOxwYJC0Huhc+LS8PYdgbCsK+ajG6ldhDDUyqK4rCWor4sY2r2kz/i
Oxrs8lwTftyC3sBl2IzGPixVSa6Fx04zcVb027gjHceB5uLBvjjShyWQ9aPmM7f1EDh3sXRy2mcq
eqlcfL0Cn7/AuxkimlOoNFvvfeBgoinMRv5RxQJ7U56PwOFmnQ0owF6Fqwihp3XOJraF2IVCJ9gK
hrQ7rqy/LgJrDnfvgQDwATcMBuc1Knh885IC4ZpIItGlQmIKVI5lnyyHMFhOOQZx8tbTEHPLkD6N
9mwQThYax4GSZ3Qy5abiP4Li6phUofoTGDy5mzV1vLMcbmViDeyZaCNRE9FYvPSPT67ol0/Vldga
XFMXEmbtQQWD3jt+kxSfltbT10AGOQywki3FLy3c+dxr3/UAp3uk7OpcJjT5sO3p9kGuqv/EMIRP
Ol1FdaqJADvbhp6Po+zK6ZvqV7BKhB6fm6UrdzVuZqj7/YyvoRN1t9VsaM+aZe5TUS7myVpIeC+g
nObHbmD/gp0hZJYqMRwh5Dee2sixz4J9w/gHvsTFPts7LQPg1NTedzg1S/rVNG16ZZvAU9Y0XuQx
hGQhYWwkLsh/uNYgHGE7fRzq1haE3rFCiGVmZchpULwp7TTFaUidcO+yE+LyM8gdy2SoPKjf54KO
2Fc/cBmALdEsjGD1nP+bTG+djVBo/ZvKyzhUCa+IHTiWfqu0tzgHiW/gdUkXzLUIas7R9CbOODZv
HVWGoMV3LFbiYA4toNrV/aNTuHm4z1qOja0uRIMKwpXjnoQxNCgUzPRh5u7ya9IO32BoA8UPKJ0s
dmkULtlw3zC2Cuh+LMcXhl4V30fWZue6Nd41lmYuLglZiuSgW3b3m3DsSCc5fi31b9Yk1P/etnTm
PHtmpr+bvDk2Xtar9DFiW8WsQCLAuU/5fOgTzoPhCx8BvO5oCW55kHEg250E0U6mYzseKLaK0AkK
/wGvR0VhiE+h3Dmb257y1KL5ar26nDbI5suZf+w9eG2DZ5bfopCXCAHave+Iqz1MiasugAPrEzXS
3Qeza2Ovi07m5Tx1I5w/LLlo47ST+BNprUhnqOTwHS72NqzWrSbr1fYOven9PFmUZ+oF8r5huujm
wPxbcaj6G5wymtBrkpDU2lDhJy+py7XibYqsw0XBT7I23NddmpMLKNls1aPGC4F1kvLv2JRPwm/9
7EhfL2nLyZ2IUbkk6/R7r5Y1dzaLrUPcZfXiBt1/hKb0HYSPHppRhG971/dOCAsByypcZW/mNuLI
0eojCbYu2oAcKLkM1kN/Yn+XkKkBFrLjrT09cnk15oPMCMlzDGpee465O8Wn1R8BES1i/hP2yMVL
59S4hBI6+xYSP883EXn60FG4kEZjy9tuB8rSP4sF/WLD+Lq+uzhq+ESz48W9mDKPPUhVu7RmEmfA
JBd6+cnUEcwpv7XjHd8i9AUmBPMPHmn6Lle3R0/WOP4KWoF9Fj0uTAJMmBTc+aW00TFiJ5JWoAW6
jJwG1pmMGCL+ohHUXIheun5yOObscJjKgcKblPQsC3c2nqdsJjF9TADUwp5sRsx39J9Dm+gr36Px
R9NfnBxXmZu/Mhy6Z4snYd0slY/oyEeBzX+FyfSZ5q7wpan6dEtQcNjZZnH3ohu7PecL5aMyxqtr
cZLNb8GIHSNYCwuKv0n0S0yVnLpTkVLd0eMFUKC6wgs7TwEIj31GmeC0Y70krz1Mr5MgG3NuPeUQ
eIvaBdF3YnuTIP96/Y12L+bhMcVqd8kQxr8FCJkPowAR8NIaU4LKMS6bmqzRwaFllmNTwXJg4PBb
Nj65OIR9QBXgXPjjnrQUp84E4rLeLctKnAQEDPmY3skHfL8DP7uWuMTC/y/PfcA33bJeAFU6xDXt
RfFM3cnMiyYWZOe5MR3xayxf8EzpE9AjUAGus/Bt/FsOqsX08MOD2CjS+5l9YKyU3maI/eolwRf5
3+TOAZ8nhFaaa6rxuLajvcfRwnKXVjLaE52ie1zRYM7BIsejntcKY+7QIvBlkuXlnp+LeLU2IDOt
VtyqRczGH2nHtvvRhvxcKyaBvUM64cPJeDb/LU7XO3/EgmWSbjKM3u6Scysnl1zvxmjUj4SO4nPv
OohI5WgTpqjMCVh0ZQk1btU6o9k0E22wi/9qmGlOPcVDTDOqKY45ijBm/mDBFNoZI8SpilzuFRqM
ZHyggDyxu1WjiROvDvnNBhRFcX0qVz5l/DHplh6if1cl9YMZm/4eumt5xTdEwKxK3YDPnSFQrP5H
0pktt4pkUfSLiCCZEl4lNNqyLc/2C2HfWxdI5ikT+Ppein7tqK6SJcg8w95rLxXmtC7FaiLDsTrT
bno7LCHh32HycaT2AwkOqHD6ZGcGmy0pwI0IFyBE16OP0+DVr3y3fVdt5rFSComMKJisEHYsW4y4
gBZLzoUQozzL4jrooea5ebpvhQdAgLbGgKNkAVC+in70Qxaq/Hqs4tkyHLUrh3AnZC3K7TS6WXSs
GCU3uxI8C9IXyVYdL6wOok4g5yazUp4dSCosm/0yPbRWZ4snfKaTvkz4SR4ryJ3tJjQM+Z9sOaDg
RyTpoWpgr3YQZOgx7OOXtzYh9tUO/sdICrNS6yPBuwP/igAjD4bqj5ll2St1JmJGzyM39g5Zcw7I
dloKBHpmctShascw3Dch7Lz7XBB3DZLNDjy2lbd85WRsuqPP8OYDsar6nqNCAyV0QsSx3EXtW2/R
R9nc3Tk6PnR5w8HUVgb5QPgHPLIMH8kg1XhfW6CtvqPuiikpvnKYaH/d0INlm5KGcVlFZfI7+gGE
jNzucxVnzBIYvDJ7fqhhzfwJ3TJ/HPg5r0jYR0zeslQhOzFnXkgCnjyRnEC/OO5VokV2d64z9vAZ
mImPUGYwMWwDg+aF5UXJWsimIyMsidLbkbD0Eo3CMKU0nfvEolgnxDbhX/hfSexqw9bciggoAlVL
L9ALrIywcqNwv5BY5+J6QWLyLmfk6ocwQfCyk4RLnJZJhQfXy9rHZuryia8GuEjMpxmxFCHOOw01
mVxbs6zTB5Gm7b+AHNEmLpcAK3MdUKFtZDEtj2mDqGA7A3UmeBsF1D3JAL5+mNPV8O24DYpT2fRs
lMNMMsiGWNiqyxqm5dWSpBxfrNVFyeLz0MqDZbLh7KzWsmsWEZxLN0z+2DNiB07hYJB3foNk7QLz
qiKP0rY7GSPfLZtzVo72Y5kD02RlmVwbwmZfCyTFpNUmSL7uGuqLEGLSSq4RAy/sWmuPX2obVRZI
57WomJulzLTN9zTxBRF0V+gEibvf2dWRLbx5TFWSTDiBKpI506I9+lOtLs3s2EeoS4vzybI+RFdd
UDlkCl0yRd3Yjc8WHb23pesPw9Oi/PXIVosAGbhK3sviTUn0iDiCjq5tsPleIvwXZAhXlhtXGj/C
MEfswh2Bsu4MNptYOMtBVLW1EtLtv0oxu+q1ByM4sxetARBhx4oc6uOGv5dtufBcjFxdJl5x83Aw
IHFwnDtBJOxDkeg5HvKBUJue2QofFxD8CxL/aLqizpc06SLjGCDIvbrlalHHXAmVhf6NX7TQxN/a
mAP4Vfrin01p5725VWtF6PEC34C11nZ4Z0wK36fJGhQVWPLHgZM2TGgRcwAMf4Wnh70M4UBfLNLQ
kX6Sk+fjEZiqlTXWhhkR2SIbSFIOcqvIhdbZyWm58KJ0O98fYBSRxhWXToT8Pben6bBaTBQ3VedB
EardqEj2qDX8s1qox8n2Ce4rjB2YKhY3veLbbdEXCIqEgL7zUiZO8AM3tas96gV8Kk+OhankCDAK
xwDoA4zAzWZC1l9ipqyaUl8KggAdUsFm3ceaOTvIB7GY/H6ig8gOlTsy8lZguM2mKcBXHtzGwg+s
RsLXir6xzTc2Gd996/Bf/XQ+HzTrSZcm9IRDEBP0AGGtM+J24chgh9p9Im9rQYt88pgXbRYxluMZ
VjtuRwOT7n5yU+SVgHY89hz1vPjf02wCcUxHScON1okNRzYE3Bu2qqfl7xIW7UvPggtGIjsNxITb
uiwY3C91Uch/5Vg36oMFhJ0eUTYoAvrYG6IV6YLZQ6jvq34fti7dbuG3nhcP5VSFrNdld/KoKNhI
O+1QraTItbdX38PZEtqmiu5oglfN3xquP6RrQXKa8v4jYSuVP0njyweGQ2sR97oPe3g8bL/IUe1y
67/K9L1AnyP7M0tMTjJ2g9Z9Kdd5h8SzxDAqUTgLNR77oQhiYEIN7A8E7AoVaeM5b9ZUof0iZ1X+
ACi4NW5GqVR9wemdWUouaNumeaagDng1QMKyx4EvwxHiOPiY39HUovwC08XRvIf7hEq0Y3wrCSo0
63ScfTDZumSw/OEWNWMVBotgo9EIJ0icqvW+YPID1qtDRRXzxzf4cJOIucykWH73PS8flovnIlL5
YdBpdUtwNIwlWmGs5qQH/s4NNGd9gxRjSX2c6sUZr5aQCSLJIMhRjQ78I0EubsKXcbjyKs9XWEzi
rHRVPvnGyHXT2In/hwl/eEErPsZke68LLhQqS9BtyLtvKK8h+HS66TYRyW970GzFsnZmLpx/uW0k
/Q2Weveh9dmXMzqZSWX8ZcGPSCpht7ZRjVc8ulUjMa043vwNhSS6pAX6SZJ4i9nGpWkvh9mjajjM
YK89IC1t5+/KRdnvA3p6BoqeB7EvRQc8HnnRJHC4NssrtEmIJqrz6pvhvlOlfu1D5MM4SlJTHmDg
GPK3VVX1G8hN9fNKv7z1TVY+9Cy+500ENHSbIAwBF4E2TSIaPIyIdXYWrf5/vP64oqzBofoSuEEB
Vk1hcmrnaQ6PZCmyZcf4tb61qzbzIahI3HwuenJ0gJcM5KIGEQyXDWqugHF8CEbhC3v5ygsLCz+6
DoopFqDYoP0ARK1nYBc2J1xFSXEOgizBG5sBvibtahB6q8Nh/UJUP/7QJBQbuxsBautkhiAFODY/
p8jV9isN4IvIipV5AYsFez9iMFO7ijXqjWyEnDzZu8JGHKcEolIWKxmacS5Ofz9yQLXXNpU5yjM7
UPuaJMTLLLj+rliYtHOJROmdvcqrbLpxdmUnpO69e0dWKrylyA2dbwWlIhT4tesWS4LlV+0+k4SQ
P5TopNVn5DYkl/kIPyFYTeTUlGkuzLMeRfUWNtR8ZZROO/Y6RXtX1M1KRmAAx2YBLuXZUOqb+Tep
Gus4D42TbVe4us+l5cuRZfPQ/PNvslt4233vPGEscMs9RamFJrCUEJ7AKWcE2idWe19Sy1wgJ7Az
iFxv6JgTIpE8hdWU7GTCwKrc04NSco2hqcjaGWkmEeSvHtNaK7KvpQB1nMakO7ToqMzsHQVWT9DJ
9hDDL2tzmo95PemEkLF9giIRmRRc5RSNbjQ1p7Seo6PbRPmT76M9Assl6tcGSfafyE3CrYP26T5v
h/6/2S9cgdZWw9hIbfvCRapZX3bRh43Vct5kHXIkni7PXDTC9XPDxHILcmTAwNkwcX5iV4NDUBh2
cucoYz75unh1jrrJgXtSfS+rZe/h+IczJTrA9q1jg1TaZU7LeoN+CEEnRXvT3s+pDbc0N/h7OmYc
zi4MovWjLKbqL9HR1tmubRYcXef5KMwIhdlEVrqQ+2iZ6CVnOXHfNm3xRmwfAmK+fChnPi+EDhK7
jytYTPJVDRZLUELxXPyKPlLGm/8C4cA43iIae9hEHWp5dLKyL//CRsAukXkzw1DXlreDcmE7Bq2u
/V2jvrmu+bL+Zlp6b1ZkWYSakj1lXRib5LwsbANdxh61a3a+jcbmzeReyOXEbOWGRdPzHYt72WLo
4VIkplXqU8oEMNgvqlutuMSRceBizVJOeDU9chV3bLLTqNqHZUVURtEKdZBTOam96pR97+uC+8Gi
DgLpyBNF1NMc1b+MiCGORhgvEEKQdHemJx+O6xoxSrQ19Aj8luWJF3NEN+Z2px61p7cpoyVxdkmN
IAl0Vc9VCN8Mq0xKnG4QD5A2MvYyrvpj2ybbIbmXd6SU99TRXoS2t3dS9HAkb8RN1WGO42Eg64eQ
DkzdIaDUc1tHEpwNsKMawy2mGgo3dmmsiQROqT1ukXlbeyHTSzPn+oXctQwXG2Rl4FHZSGmeLIva
2xMu92CyJ+cRDMPqHERfDdlpFZgz4GgF2WvLNBo0jui7jOzlKL3oDFMLOFKKCI57InG9NorqJ1bG
a/8IXxHlFUS8Ibyfe8l+r16qzj03bNV5dkEvIuGy0m7ZeaNuurt1WaocPY5V421zIwzzCbuuZZsG
Lk5q8jJ6xvA0HXOMdnh0iY/TKCQjO3Xqf90a1g8B19e3q4bwebY8ffQsw7lUZAiZhe2QC+ivDWt6
D2H/g2rKrt0jlgkfR1/U76uvCrNrdWdemCfK7Jlob87UbVXntv5KVxE1wMXCiN1DIDomG+OEZV17
zB3+hXlaed8ercY/Uy7YUns1S9I7HRJBEJCEWNJ7yXqpnNyrW/u9z19t5vWVOtm93VhMbMo4DYZV
HksarPYtIMWg/1vqMM1/6TBy7A1k8RTncO0xnbMY4uaV7PtAwAM/9fZlmNbgQmQV/muNH737aQZA
g0031z5qC54LtqyDfmUYyJu5G3FBPPiWFskjkkOEiETRLiyNlzz0P4Kw9K6zJYrmqLtyOblejQDC
WZoXL9cIq4hvwL44GOhRXZS048bO++WsWj/8bjsAVH9qnBi/dc8xyjIzqPs/xid89iFBZ+GeYBn6
Ncoy0u8A1HAzYbZFY95+09Z1y18sVE0RY0t2/uugj1dP8kb5sNkFuOgh64Rk4B61EBbxkIZy48ok
PCtO3otvliGAAyKdH+3o4OhGLiIT2dbhjlhOnvJhauutLaURKDfcfgdggAasmSNMM0Aw1pNCFTV/
dpMXdF/wNhxFnbOk+ntwOmO4lfPgA62BGZ55UkT/DkSwgx0xR+MYbmemgBi4m+KJMwIATE8yC7Js
RvYd2Ym7QUbRXUcdPgJAEwCxsLtN3rEq5io7ZcpJ/yFpl3XMSe08UbhO56hZyQaJ0Fr8Fl3VfrZq
xnSh0rQ74vAYnwdAAYc27NsfDfTpoUM3MbyEdpqjXrGc6BKMDvk2fAqbZTN6SGBVVD3ql1m8Ecl+
UghVMNK6Yc2/Jl/8HdtRMmnrBskfv5pb+eZvsuYu0OIGmeAURwq89hcnN//JlYIpYfaTeA9dRudE
+JDvnHuPpQrip9Vm62JskduxD2/6nTAizJf+oEBXYDaRcsvXKL4o9iQklqzsFCwxLMU80bM1ZbEE
KWz2KkWn8omJQSECJF5dX+2q5+nfODhr2vsJE+AtN2mBSeOP2XCIlNQMzBo0Q2S2F3kOrWvAiOWF
uhZPfq5LCvKRiWDT+7QNa16GFh7bofcBtw6t05zIUKt9tK/t/HesKcfvVRYyANa9SgkpKOyfPGLX
nu5SVndo1GyHHaoLznQGPpEAThvKNbvSp6OEGvqCbdgwz9fEBZ5ttvia7CMDVDYoNVaAH0IG0vUl
r70K7iu6joPbsXpih8fBA8ktsWPjdEt3zLh0ES7zRFfjd13UwUVhRalZGja5/5/uVGVzoSYFbRui
Up6ZGxSyS66YsJryrcqhOO56qjS1X5wi3ZUOfOJ9mrSL2tW9imoQFEVS/bEx74kPN1gFEgYPQuHb
hG+h+AjRILAWRTObZGeYlc4LSz/FtCWH31jYMmo3DUfXzvMS9hKizZoDqYb9tqWnr+6lmbFY5yhd
r5UY5LCVxvKfmH4n+a4QMGz/jE428YBAEg3GA6UNfhOIizS92jklFDZOzNoJxV4495kVu9GETQG1
EcZLP5cbG5fnoS6Ju6OqtNbj6oSW9VqPYLwPxECn+W1nL9L71bVA7LnV7HV3g2G+fyGFpu0OxTBE
1IEe49k4TfORmIVofQe0RcZmnraIkbsRxUlDeBYrEZF3v9nck2DUuQQXY+PICGkkEtDVB7ILEAsv
kzAw0NSCucKlU4dcVC+nZiaNCk6ZU+4ihN8MzzB1nITrQ0yX4cQupXKwUBJjQAx97zbpPUsR9VL5
LYoQ5XrVe1QCMaHDabIftlnpL1RPGwqJ0Uiz0XDy28Ii2aKKdIFMWX5aVWjYVr8cvsmnCfSRMKwK
ow+zz50Et7NP2VnggSXwj4LPB+/3fsOcKWpn3uZdT60TbVyXXSjPVOP0O2ShOsbzBYUMnwXcJQZM
t2U8xEggX029boQOwvqRQTwG/7ysGUeHKL/QBfl2zhTFwZ1VMyvwMX7C1iQ3ZyWgxBo0E5UkWOxh
tzrMLXmuyD5N4lCtJvxqOZDAtrbMMl4gClr5c5AzvHhhkUhFEAnw7EeqjiV7WzkH052TZhijaJpO
FftE6DOJPvhZwy698JYzUnzAb1BGj8RioX/rPMVSoyTFB+PM7U22bWj1By7D3Lc3KfqDjsF7D5MF
4chsfkO+w4Uss4hEvK0QONpQ29cDW9aRp+Fl5bEtTiN6BFxwI25Z9LJB+BaWufmBj+K2HxaGCswM
NR8jZahzrgMp7xUTmn90lgkqxX4o2cePtfuuEidxj0y31X1Gq0x/Wrh9+oQ4xUEpsRiW0ylxccyL
2JeplMWujw9sw/jaY8CnPe861haoSF/MuI085uI7Tiz/E8WM9dwUDspQb/Ag7YIducwT5JMMnCs7
ctM2Pw2Irruh7oc9bRduJc+unKNG3/CaZaDxLyH+5hh0hGVDJ/Nyb4vGpXzMut4hK5oDlOWpMKz+
2X25O7a8S7PjD9QvC83tK0L4wD4EWB75mkzRMhYnF+eQ+LI4D34nrX3TJvIx0KNkqbmkaBCRFzjj
exZVzR8jmEDjMe4b5Hl2kNzlcgGnwvrBeXNZpNenuVpNf6P4DPkR4kFySQcuP9xwt/nZZoxwEd3e
tkF8NhKy4Q9VqBc9jkhG+5c5nQp5F8KrXF/DiOS7rx5k6L5uI6C0kWgKj4Qe6qrHlYlvHIp++XQc
vJ235dc/GIcIk+wOMG0dILFKpr799qqFOqOtp8EnKUYV91CSg+nqzi4Tk4biBuSVb6OptP3+iLE2
dU59T6kxhT57867hH9yUhN9+t9Y6f1oWxnOQVh1upFEfgIr4AU9DV5+05ZDcDoq+8NjCLWH3IEON
3mbtSnURIRSaZ0gYToISLHCO3BlrlSJ4RcOyY+AQfNkgLa74NQmwypuIUdI6OPSLSKzjinoBbo6V
TwdwBfT14J6L/7LImlkp6yJ9MCMpfD+dChHZzUGwSEg303DwxFTqvSYQCusXonx3S71bfXWBA2O1
Jc05NqUfuhtmdd4jN4R8KeleEZ64GZ6POix+AdR2F4De84B7e3CfoBiruMo5p3dUEuuLJ6MiXnpp
1QcXN/+u9hJMpYlYCjwmkFg4mOyDTbH9lhns6ps00N7XuOD/phHmZ5rp62NB8h+oayBW7zbJBC84
G9on3DA/aFLNLzT77DhDm2F4X5TnEqnM0QUmyAjea4mrHIx/klIC+slvFuZNaI82UXesku/EkEfu
brQKyainSu2r54XBz9BxWKP8yfpjWdUS+MXkfDgMExgSTZ3D8TAmwZHAHRbb3g3jg0yBT8moOPu3
5l7xikt1+QUzaUG38BOXHR/mFcdGTo1mMo8eZ2PXLwMf+wt2bf9EhUop5oELwpVm59dSG/9HKafF
ICB1dIlsHSx3qZsF8oDRFtvKbM3BweT0fiiU4GRJXDkPnqhpvqgUdl6Gln5rd+B3Ya6iHNXLenGQ
3FNpQnxmlY7ETEdZxdrKTtfYs10dxGiK8o8m67L3kq6fQ36IHrK2HF7aNgebRT1TfExy/Mz70ufr
KhA0kD1XX0SSeF8NIBeiIUk2U3JU+TGY2emv3vKXEDhzUOnqX8myVcUx5MXbudx646b3HflIihqy
mwDT3f1k04jvzBhMOLeC7rR0Lt+qbMdP6o9l1+OM2ZNMFs2/fl/Zwd6CubJvYAaoTdrlrEeRfaOS
tRDJDfxaBJlEOjkSTRU5sTXaLyFRkQ/2rclCN8LzmxkwlAiMozunUsmzzSRhwyVVxh5bL3YbJJic
h9bNT0zpd4tXmH2VSeosLOa9YtXXhmetuwmkiXfVcwYAzluaszXl6fuigxesVtaeDM3kYqN6Pta1
CJ8kZvLDWjaLPglyfWPOopZ+Aal0HQvXdc45vw8EI7YHYuO5xmMTMwnKDK+s3xeO4TO4O35bNk0Z
O54+Dz8a9pjr0UOmcfW4rI6kudofyB+IrkD0zFJVgv0I+nUqYuN6oUf3OP4gzRxeyYdEClQG6gMh
pnOqfRjE5eRoFxU+aEgk3tkfNkXZLq/HfpODydwEA5+rnmFZqUmgm6apihvXhYJVSBMA4DWMgx3f
Lh4xNpCNnYXRc8ayiZZe5ymyMCtgY6+8MiOnB3oXgorKPqLJMn/13M4/rhIV5ez4jd5w3jmlmdGq
Vkn0boUJarXUuq63vxQRZEMkHC0Z9SxpbcehkmSKGRDcgHrpYCf0AGOvjwURO1twdc4dcgoa0VDO
023nqexNOTf5WWK04aOu0HKrHBmH7VDqgD3dDpqJtncLCBUkaDyxoAIWzdxHzRRMvVO4HIdpTyLC
0J5AHwzkvEzj8BSl65HvOtq13YocUFqs/7DU/jhIA+JeaOs85+aMpZppZRuM6l8osmFjjQ6X38C3
ukJXLl7WhUjWeAoMuScQDwasTN2W9rPkQgPI9ZnS794KtqnvbyshykNUUk/kaIRf1uBfMr/Td+AC
UuccpYJDVYCwfrAnZPwj1Kct7vhbeqKbXSiWyos/38znAVKL36QVfN8+2dNtVITBnqSQXkDf4Im2
hPWf6sCDOfkCaBGfwZ65i2bliBSs7FxZbwGIchGHsnopGlnAuSxK5xQybf4KZdfczXLCgk45/Evl
Xv+pquaxvDkseXUTyf+ZsKONLSzxbdrysRnIoQzhmG9GNqKPSRhUe8joItuYFKzrVvmRtjHYNFzq
ufdbW6K8cmHNZ59Kq90YsDybqSfb59i51M8Ut5DkXAkuhNid2xVacmO9u6kNQJdZLt9gNB6ZUtgM
IPmYa8fsoiP99IyyB7V1pnAvIArp4qyUTA+obTeU9NFHN6dYCaZGHpEBAeBQJRZbVXavQznQbBII
NCA+8m/I1NXkuybwcw6Z/78RlS7/spyK6p23pOKh02vqYGhgZkQsHbT5zoXNZfL6F+LK6BJEr26C
VzLo34okcR7IcVHP5Au2cTmQPbvBMk5SZ4c6RO7cYc1UXFZTRsuatqxnYTZs2PD3t8oi+zMnzvhC
r//VJm5yGBTYYxz1VAisSIkgqLpvFvEmp/Bruzs9qNDbZmyxYQMwoPteoOxk28Bva31nD7T83dT/
ZTqcxEPoGmBW89Q+54EdQp2K8pvwvEIBJNUNLTqBfMcd7rz6riFkx+/b8rtTIjusqO+3qvcYbMM2
aw4LJLOntNftM10KZ0mgW/2XRA+9aacVKYGuK0Ytre9nW84FSdwOgJ/dsAbZuL/JFbZ0lWarLWBB
zdIlsVVZ6DvmFCuiU9D7oGWt2WYE9tkhijTuMWvFiImHXaPzDkNDhVXVVoSABvNEIoRqwm7c5WtL
KdugriKRq40ngJUcJ7csZoP+0TXWuCWxE2ur+Wiz1GePfwN1oHaCfZN+aoOvFIpehMkXpXI2zxqe
OXv2gOMMT4WwXp2FtY3r6uLelq7zyYwm+9LSbk/RGAX6IMriACHyJj8q+H2whzvZU1IzDNtLB/5i
3+Hc2ZI2hjQm6cnhMRiwVd6dwLpZp5zFY3OwRsaDnpbBS4kr+0W6fhZH+N/I5YpgoMnB+Si7wf60
wLVZhzK31e+kPSQ33FrVn8IfzCVHjRUBdyema+sw77/5xSn2SeCoODmm/KEeg/LOM2G/7XTIqB/u
A4YO4DvJGNAuN9iFcrTx3k3HDqk0n9pjrkKMAjmrrkqmHkq/+b90RhiFW/KsbIzlDdUxiir1yeCF
/9gUXauRzWlUVGdMAtGmDc3woaDR41GZydxGX5IOb7pYXtPkViMo3rSDQcuNENjz4wWm0C4Yw/KE
8Sx96lg5fKnEvaVuVJKx9m3X4MwZxyceJ0ouoOsHlgxMNUK7Il/Hbh/6EPKnWoru1cCnIORau/0W
YYK46RSz15vW7x3Lw1KdE4YeVFNpRvrmAuL1fgWjviMIZfjFgB1plllpzQEX5SjBfOku9G6O5e7a
cZ7/NKQin6uJv+KPb3KerLxKtlYrAP0TCbt8t7owdxXTGfdACRSC52YTjheNBxzBbV5ZTHTRlcDl
/gN9Yv5gfmIfwjLyyV+MBvc6hU2fnQrBOns/rJ6HkQcjnN4IbFr/HOFxFc2ISeMps8e/PL6iPlRs
7N8clZv629a6flz7tX2SMB+eDLITersuEjj7Q1PcMP0gbE6o2TxSpSIbWK+CxWniARo7Vp7A6YPq
mcbR65l2tNzgiFyVc5RufaPoJZW507OZo++JPk8ilBpwb6Basl5WZLfL3y7nFVilhDTLtAmZyLRm
gA1Xreq7fAm5efkBlaqu0kwaCMfaFufckRnMvCb/XZxMcKuirfb3AGn88gkPgGN2BpzYB2l01Foa
A9w+C+r6SHeIRlpNtXwUBvReOHqKxrZcw5csLXyAchqx34vN6Dfn2IBnQzUxuXraIXuod8korOge
BYwTbMey8ne58u2d6ei70QvCLyQ+fqn2NK6slka3eHZ4+RCZEW1tD1V3Q2cKescl9IhMkni29V1r
z0N2FQ1E3aNF7MAeTsnwJ0eg+cjchvSeKvKISs4SFzUmDAdWjiFWIh3rXjPzsaETMMjB2L+dPMbo
ez+U6xcqG19vpLcGb3oolzpO7TroHs2IXZRYuh797bgpRx9AoN/n6saCc+jtshhza0c+IR9wvLig
8OpXVlfWgh7n5vf9tmlbm8/MQ0+AqKBlfYKTgk6ff7x1MJr6s1VRZJHZNGydgTlUh3Y3HZYT3QEf
EzuUeoFfwgTqlkct+HRsQPF1ZV4RQI4CrrrF4VMnVzctslTFyKmyuaOYZeScHzkMrFQwE3VT9zlC
RYFJGEVk9gY5USXvSTXp6Mtgix/P2iDgx7HSWBpptoY/1xjuH5IJnQN6gNEcM95OVbHVybQFjqNJ
7PziJIlrg6OG5AS/LST1oTgVaS5nMqzW1R5JVer6uSIka8xLijb+J4XOPBAY2Ckw0gTjF42Hzv+x
f7SD/0wJ+cSAVsiV16LgKAPTPWdl0iUoKuiICx8AHrSXfs8wGfA3V836jBAkujlWyL58jpRtDccu
ARZEbAoXyIa2S2Cya+0oroKOHKQUZcMGayyTsGxOGRkjix6+inS+baJKR1/oaRMg6rAuqLnwlHib
sfe74jhVZh33OvKqL+Iz7OpkFWQTCBxAU+wou1BH+mfSEoPFrOoBsp2Sh6WTbniaIasliDhrqkwQ
Ms5ZuxNdCVweVk0+/eoLMB5YjxvLa8eR5PqEmQ1q/KaGqhXm8zNOJrTCtQ5omh3u8umhGGfpH6u+
jsw+tPK1w1LX6C/HmSDybiiRZu+efsUcB/yQCPDLXvYv/Y3P0YhbOCMqV0GrfNP+ErWY5Nji0TEM
W5wd6bgX0Lu+m3xCDuIBtOZ2qXznSWb+cqNkjQiahoCslBNysHA59a0bZHvhmLK65z8ZdISIdkhw
OQACQkyt8b23FnlF8qTNK6lEw2MgtccfRfAMaBLX7Q71ULlg7CJmMMLpaPF9BGWUsKVtOM2z5o3y
oJ7+TFB+/hBJh//JYR0eYiDDsn9BlNB/tGXWArNlvH6trWn8F3k4Qo64XBGxlohIH5gcuurR6xxK
HZesch677Ac/hRxOFvPUTdCm6lFxHJQHbcqs2NeE3f0GAck4cY7rkGALhpXpsYDklmH8zPmcEIer
OxBhAeFUlpN78Vq0zvKPCfz03KddMx2ipQ9/YcTZuKjJTGSw6I5UzQE4DTvO0qA5NZ5q/g7gRJgk
2RZpdMNq7Dubvdo3DtL5eZlb653Xlrwn9EFkmoWTmuRp8BPxYOhTvH0tdHGXjdB+qcdaDnd+eeXt
va5gJ9wzIsCkgdGflUWnoksJe82KU4wYNIecQOLOlGvzjicnYMxPa4SOWjg5HpZZCjo1J3Bpi8hk
6x/IPlCS0KYWqUgZON1PQuzGve8HyXnyMY9zRZsC0o1oMBAGA5vKWNZW8LqmGDn4d+D7IBw0bQAq
TULek6CAOyqwYAXePDmZZmhXBlWMns0v3itI6OZYTVP1a5UzcrSJaSzPbD4LDEMgiX49hSsV57xI
5CvU8uKFX7RmC9CXw5mgD/kpfLq2I2M/B9XRoJEb53U47fu69a19SNfbHFaXsXqMF4V+07UJ2973
iN40zlYbS9+Ay/srX03S3pU+POAzstcs/dv3WaV21mjGdGeZritPCTjGHDYssWuYK2bxAtoc2nbA
du+W4ElpNmH7u8p+6hiBiEQU27KkCNwYvkzgoC1g8XNBJ3FVKLbubBib+YFk6/mH0ES6ZDa2wTN1
CAhTXd4+8TjZTChqqyYAx1clPngzRewrQptawS3VjJq4Epzbem0decDZAquZkxI/8cDJe8U7UH2K
xifllqcXC0GqoSLFZIPBXuNKJBCi4yA66TTP09d+Ydi8mwBmTVsGBu5TDiqsiTv+htdUw+OKZ9dL
t8BixcUacxs3SroW981YU2wNjFmrr963+v6NAWp9b42rSXFsmTY/0+h5uw5vxnhglsazxwKsnoF+
Qob0EODfM4OzzyLl1BBZon9EFZZYZ8qVaafANcf+Z4F4eXvm0vrUsSFEL0OgmUA0iZ9XxbVx+jcQ
YcHy10kqIkA2lWBo96NcjTCBYtMNjpSAOtgMvS1QSUNfzp7HoubbKBZhyDvygjmCvxMxO5rnJhp2
i8HDvxFwTs22tCq9HGxjJeqg8zB0D6PFAMzpeHY2renG31Cw0d4HZWvuBTKc9qdlglwgYUj78cQ8
3Er/x9F5NbfOY0v0F7GKYADJVwUq27Kc/cKy/R0zk2ACw6+fpXmbulUz18eWgI3e3avPigpRubN1
JiUzUwE2ZkROuBWT7eNnahmyCZNmcPgkOSGqTNizQTdBhRX8qqWOR3PPIqBPv9jpDs3FkSTM95bl
1O4tQ142V2Y7qGVfUBPPrVmPlbufzTbzD9wWIxJ4eseY9jEvYOgzFhtS2wSivjaV8l4qgpA0TIGB
ir97PVTqGHP7/1HNwmaGP3b7bLT4NTcdXJDlwYkr8w8v8vQ4xCMYaZXCciHqIMzr3MAv2EwjnJhj
W1veH84F9nLSMVNv7WF09I/0iyzeVwMvdDP4mJ56uIVMD2WRPnito82t5iY2eAkRfxMYeddzkXjH
xQ9oP2a0QnPL2gSMH5T3TUmhJIcBpcgizEw2nM82iLVDAQSH8WGsficPG/RKtz2uEe1CcN6KuEIM
6J0BJGJVNP1jCymEibLUDMFpk7ov/Jui58k1AcFxZwcmYDna5leZ79fDU4o58JAt7PXv2DTzgcB7
cq4b8WE2LHc3PcTGx2WcIK3QftesXLAt26Y2FwL4hn30wQrGHNQSb3vlR+KdBGqfPc2D6YKkQvle
W5y7LD4M69GDJ2SSdS4l0ldtXAWu83OGgpqvS6S9UBkZFYT3poe2wqa1LRDGDxgkEtgiUxnsMIqx
ybeDrPxYSk2itbQpidqNejLyczvbWJO0gBHWNwG/Cx1Fi9jCR2sUm61oKXK8sAsBpDqz/uUNKaik
nLiR6rq6T1P+550O88DP0DwAZWN7arNbVZibitxapWMNvawq5y9ply2o3YVsikkc5ehY9kuMuL2N
Sv/OqdLiiFcKTkNdBh8QY/6DbuQAXtXjFYch3/9sWPgSoNS6jxPPphug4IkDDw01xOYYv/VG7+xy
n49hPs4JzRZlKqDmJzwDXGUXF7gFuJvmoP+n3D4/VsqULFpzzJnbIM3Lc2BF+b4rMvlW+wV3IKtr
kkYtbODV2JARxx/oJ9mKO8Hbpi5GZFBDUbBq+sACk0ZkaJcMdFDj/SYp1y8txd/5WHuXVJBqBqKB
XU0Tj2F3ApfEdpatGzncpOALHtI8kY8JVrezLygXQo+GV+QhkuKuVM3PwLQxbJjb5he92ICPmMQD
57tGULUZefmHrSfbQoyquSyQxtSu4CNghnjVo5rfXsPdMXcNzJ1K5VO77a0hnQ4scM1oo4uyBzXL
ZEHyhe/GM19rChYRk3MVai8ZzI3nNCr/zmfN5sA1Jo7cDNQWCIGSUsKXFC8UDhuloZHhhpYJuA4q
3oAO4Bc7gOV1kaUnExRDKARfvw2Pj3L+6EyVVGuxdH77OBlxP55RV4hySDJ6Dp/9AC/DKo4Ioe5i
40625CSAU6WQTux1YY14AJB5AoyTphPsHKWLO7WWXh+ul9h9gEdxX5z1yb8gJkMGLUDN98ofThB6
D7HJA/qwIvpHQhbmVNvikChBkwU0n/HKHjiS7crU9OMhk9Ff15W4YvQsPf7xgtfnXTnGoLROk7KZ
uY1KMSBYwTjDU45FelNZsfcMP4vdGf/vs/emqjnOZj9QX3bEYm8N6SjgBiG1q24dyVr+vBNlnNsJ
ty4JLwLIBFFJyAIL8b1uCDFYOs/wxwKWcXg1Ypx9mUp3Sc7Is+XMZimZ9Ungw8iN8NJ73Ed8zWlg
huOZ6BH6YgIsaONUljPvSQONet1WU2/vSKVawc4GanSoA5AuWDkSrRFLmiY7k4doml2fs1XZik7R
PxHITgFG8Y3u0RnujRg+ffNvpaHw7vUERW6Nk0OTBSKIETjTfjpzkijT3FEcg3bIJ4mW2ZQOYvvU
0qZoEd6q2uQXOAfg5cqfoy8TcBkGk75Jm00WFAX7JjtqX0xqCH+XuQOZTZMT9z0W3ZoHvueI+8+m
fe9tiXvSPkydBRm6Fu7tsZm7lN5AKvfssJ4XGoJ4iji8mCwmN76uNNCFoCX7ZYMHlicihmTGQPp8
9bKB1G1B5LOzcdorUBZ/Fn/Yrwqh179Uc2ZMJw5NAtH0wDlE7HhgPfH1JsHqTa3Pliqg4IWJIEgN
qmnknQiAV+EpwN0Mby5ik8PnycwPYwMAa627Ofg0Isuw1l52TwnhXa1caKZza7Fc6NQnhlLQbEwI
ZjjwpKD6xsJ/QJl1G/Shg6sJi6ftzzWei6HzUZh4z2z72oHQZBXAoVaDX0DN0I2V5KcOccRF6q7d
dM+OzTAPriXx7OlIlWAMtfb97aR6PkIQSOSwZqlV22xqyu7mZpji73nR0QSPx+HHmWJjI66yiuet
YMb3NyywOHEKIajNiUk2SojTNOBu+T3UOSyaSDkH7Cp2/Oz4mOkeWa53VGq4tTt9usKumxC8pzXs
8sK3gjV2EemyicWARd2W330nXCR00eSjdxdZqdZbJziNn6e0oAqS1F7v7mJpjO6WIby1X1OA/OaL
4MllwIT20oC4Ap/PDdaTIj8PGP8AIDEIH3NptL+T3d/h5eVU7RgE4+fBIyKyVbUgSQ6LZvLPphSp
X0Kh1gVkBldX81ZONYRZDwcg6/j+7ktlIpV/UIZZ3zE5uP5xLq3ob3KHjBaqwk5/50Soc0ldNVIK
XBf+7otTRDSGYqDEBBTg/mnZo7JWgSz2ifGu7hBuLShHhFsxqCWxYcDG8NJvNAOt0WYVzqSokccy
xoxFhELNz/zfvKcAq63aLjbeuTBBerbWxOi7H1avk7FhVGnczWAk3fCIUJsn7M77CuyqGF1ekx0+
pIsV+6X7YUTEdg5zniHwOK2m0h3+45Cvpygbznok07+ZMZpUWyQm1axjsn03XBC8frMWJp+RuM5b
MbvzqcWV3wGOVd4VNjNlNLRtNP1hZjbloG1ZrwDPwkgIZ3JI9vQTdH/mUGc/RpcyC48dxsmDRaRY
7F1u65cZWOUfYKKouVYW0diVssrlYWCIeWy7zH2oYsUCIuIwBV8z1sZTPKvaOJddU3wndMH/c/qY
yq9GYYdFGFAUMdD46Wwg9ktMeLqjQjJoDThq2rR/7nZBvq5Gmj1IVoj/QTISv7jSq6sfz9jRMuJ9
O/xNcGrN2KYzjBUV7LeWdhHSfukdpRV4cmBxZufMa44QDLPkPu13qlr6bM3o7DwVDUjzbV5JPGrK
cFhmtgqo1zO0TEttWuyFP8rkXU71hKneBDVj3po6jLQLW79jfZO1qEB3l1lwI3lNP5crsphwOAlV
uCMpbjriwdr0Nt6cJCxSyR/0qgy+oyZt0VAgKS32zEjX8BM2LGfCVEn5II3OeYWKecvr+QX04rVI
s+lqTDN1De0kzrjJoPu0SfxIQnZ+aPlIpcCsp/xQYL09SEtjssCfnBw63cmQWybfY79unun0mW/s
75ctLzyKKSfP+MKyaJ6o5eV8hnezVR0tXRmoqVD43fwey/5lrJwRp0KWre3E9k4TYaGLrDqczrlv
HCt/Mjdm534ufFC2kds/NyBqNhWoPdwIdNnh3alYx6I8soFtiM0EXqI/iCa8s6L3fwvCTU9GD5uA
+T7dJ3gnaXougi8lgSPFQrMqU4i3q6guCk7VoQvnwJFfLhildyOp7ryqwSqvlfDMiz0m0RoD11fk
U0cDINJTmFQVzAekkOZMwOll4cZf9eQB4GkZ7YZ4RkaP4ZT+1iY8uXkejGMexCDCM5gMZtHOV+yC
9GG0Bh1Cvt+ecF6Xpzwfsh+lYnAfWZntW1oAHw09LO+SL+WGZ6xHJshdvniyzwfuT8IMCaDR9ykl
q4iS7/7zlNmfoCjd8ZZt9JsxyW9if2lPQeM3Z4v8ERH5rtpj2xreBkxhrHK75jFoPF7XLXxIw/T6
l5ZyOMAZZEyA6cz8u6qfLPGCdd+W1quJTXLtu9I6QN22947u7bcoi+W/gVTbrrXoA8J0IK6W6PJX
182aD9v1ed9bNXlji7W1ao3imWawZrc0JhEGctFbAwiKVE22E6X6R91KtQUcgYhXIEmctIYEHtV4
oV1tO6i9mLZ2EaQEAi9ORyEPhUa7ucAOy6iCG8zGeLbReS4uRaPTNyhABfZoBkdcJEM4CNnvXVmN
FyCuUHwHiQBA+xBCYoC6SJ4PvxqyyQHewYzVJRt9ljqTv2JcDq7cLLKEZD17D6PjPw9kSS55QvqV
U7kbD5ZpFN84cG8kRtSnPZC8CZIBY2w9HWhkit7qPAgNRLRPl+fQae5Ka1djgSBSilpLYq7b8wG6
kg/+SDsuZ1EYwx/BP1KqvBkLZ+qunHGfXrWk77nrjBtwtEhRFtSnilJFuMwd6joa19uUwqpPKvI+
TP/uznIazgWYguRT7c6z1xF9SbcCcJQGnVFuRR0Ue2DBzZW2MbKf5egdFtJAYSH6A/E6E5+ICrIN
Pd882vrOfZ1xgXzypxjpWDCeFWG8TyPnyYBdojpTBUcvjYOLBmzfQHyootx5r6zE2bvA1yj0hk3I
WrlCtonH5bcUyYzZv9fhIhqCU+PwLgwTnzj9sZL9awwLIRoHdEoeAlxvYzo/S8rAKb014nfZNtF6
pqTvJdcJFaCL23g/cE/Gx9xm77iq2oVQAik4FHmcodZP3HXuRkJwEitX9Rl8/9hWX4sqnxLlAhLo
5LkBL4q5pqQTg/+NnJRYY66pZO3fs6TSz/xN5Ir72tsJcu4IzK7+z3TM4MMbsT4mE3z7pnFLZ7vE
2PdjuGGQfrHJbKolFi/23BDbcC1inVZF0SnV1zeR1fiuM6hxC9ZNL3vlDaJ2vlVOm2IpoOFhLVcH
GYMoLxT+BKdGgZX4FhpwmI+Fa7IA7erl05xo/pgiLPisB60TC9l+64z0EAoLi4UHX/3QRMHH6ILx
73k93dLYT/8QPXFMqJT3v5nXWeil0tuQKSDdwUwYobmq/sfyEK2ZeGm0QZmns6fxgPvVNuaijkGV
OIAgGkqjELYHtUDsbZqjn+C0yWXA2w/le91GQbOPx/L/D1JSGLyJ3tPB1B8E+5jdWVjVR07j5KuI
pXVqW/3P1PgRIKJ9pY6wT41FGfZIFUAYgZlbi97SMD2q+IEVFuFPmy35Bn8WSf7CnEOz76sH0ikA
J/KWRUqXkBCtM1k1hKNZzQHUa777LHMuma+jR+FOGaZAI1mbg/sG/DV+Q4Bh6YzH7dEwivRzRFp4
mkRLdrCECt9An7xQNPBIT4F9LbQndu08pVfbEPrdKrDf9rno7yDSO9zVUP6p8bN2FwRgehkEbRJe
QCQeiJKQ9ZWDXqPx1C+1Y+J/zcdmWweRtYbkpEP0NnlN+U4wLScUH2LSJi+3eN1fHoH9wtgz2je2
MxHRcS32DcLgxir66LYUPnCGmD48nInRRXsUCvOcpg8Ja5f9TeqLIM00dYyJzsBpRR7zBFcFzg2+
jOkNeFodb2TAi3Plmqza+th2zvOcqgt5Rbb3IrY2C6L7gxErcYYr2Z2myW+OpCead6/lASmF12xR
guevNk6ewELinY39K0DcL9NxFc5TxLpVaRHKkUll3SJAF2Hvzt3JthS3D9dgKOVgH8Rc3O5x4C3V
VTDpc8tgd9KPuzngFzJ6xdCs1RjzMvPdLlhpPF+PKQHKo8bR8Oy5vXjt+1bCiTeBGm4j8p39qpI8
gE8yc+Xe7yrzwOgu9tPcNjRj8Lw/8GYyGTtq61MudnTIyfYfm4WnT8CaYdNGUm8HLBwCY3LbPs11
2e+rdJreyehXe7+vwLjxi/VgCrIQfZ4atVyCliW6ORnJqQ1q+yWzfH5av8sCZCX+wHeExvBotLmx
zo3kZUqhG1IUAApUQkhy1qNJJYTWUGUnIloYXf2YNb6DFAmM1Um+my6qN2KMog9t9g8Aw9wnK72T
y0ovik52J5PHoh7KV3JqGF8L8KXBQOMsK9uh/qoyRBq2jeZvblGnUvX1sGm9poABXdNsYQzRjRIP
Nopwjn8o2na+YbjsRh6u5HYgbJyFKOddBZmEhyKm6ArtcbA33Uxx2zHr2FPdIfubNErtZMP+iLJG
zJlYFo16xngdWU7KFrpctmbRx7toQgjlk5Otq0zYM05LbpWoYS6wF1n/Jonud+7Ue2/9pNNfDME4
KoB4bVyi439zJbABcGa0q56C4F3q2e/9SJx1FczuOG7Ilxc3ZJIcQrhrGs8W2ZPPodIaT4RrRKGs
3eghHWWCs5tnwpY647ekb3pKMqRzxdEEa4wTPGfimyp6ARzSFxmlGgRx2NB8RFQnvPAkxf1m9/EG
P6IftqVr7OJSiL8gGwF73BHrsP8TZvPIfXEodCf2YzXPGJZbeILRDMKCDu60nHr6f2nlYW1YDEyu
Y3sjHrM8gU8zeN3PHspeUehDCmuIiW72aG9Q/oYuwQjPZjx8u3ZphrWtqludyiDlBjGTTSwEi9/Y
p+CgjmrGgzZN4DAH8kCxdfDQZH373XMVncfC814JXQ2bOe5ZCvDwdul0svkgNO2SByvE5HodoV5/
54q+eFZR01kgJu9TEiW3LKEVcWPbZvWZsVb9JUeZhFResmbLzf7aKcALVp6kv8qy8T0Zw70uK3JO
GPSyhyWYqKmcDeetwu26qftyCONAeHfDn/LfMXS0r6wmo4Ntl9Hb3AwPdb30xz4D219Rc/MT83De
ku3g2Jg7a5WAybijUQRwHZ/eZ5Eb/REzZPfP6/QQ8t+LXgzf5DncuBTNDdD0j1CV3dDirU+ey5vP
MhLToYq5t8eStQ0SpNU/pMxFirrYO39Ll/+NczU8VDD7Lq5LXgx7Jxx1cyJUWJTZLxt/Tvc0Me7k
XN18DxO1sQh6xwk81grIc/wPJSt/5BmgPudJ00XTaFG9Ltp6Iz6HetHRNrhWPcN2oLzhMYBvnN+z
4BXikOO+awNnHTF8b6RcwZXHdkHb1BH3bDWU8c1SunnIml6DpJ+ackXj2vgENFGHfEVNqhYM/4iy
HvQ7D6UJM8P/E2yNtXS3yY/1sQcy0h3pRRz2NMqUlxby50qOPLNWoHB7uGNFZXDupvFn7g5UIBM9
k6sinoowHWNemEjCb27XVkRmM/a0cFlvObDOHSVjPiwok8ZRYiATdlNIR5qABSmRlQVs7v9tE2Q3
bE3zLWZWEmRMDjzK8Q+VSRTt8RUG042Gk0GesRDlG3okome4GoJJH0ZSDXj/3kTWrgsw0mEr7ZYi
CP9eweJnNEALq/sP7Gb6SDOWm37p2efjNvFO4Pv/2lkpP1Jr9x+sQ/JNwS+rWDuLL7eZy7UYIzO/
+6BMqQSd4no1GpJRt8fIjaw0OgpNQdj7SVZqNwWi+0m41P+/O/G/cAU6VKaDi+QIGbYLsZbysBhN
m6LWBiyt2M9Q+Mh8o/Jty77xKSJb9Bu10E/zJpJQ8ErnL3aHFkEGSfzMqRMYK5dvDhmVrjl4pOpl
2E7eF6BS2PL1bFMvBERmb1OoxycqYWxj10AcTs2msQBThS0pwR//A5eixCVTxCXWIH/a00I7zvPY
A4IgYZacgnRq/iVt292ioMoJ4TbtZ8qpdCQ/qzcx1azPFH5kh4AY75kVar8zJPNQWrpYL2fHqLa+
1af7wmzbchs4qr0JQy5vRhnL05wbro8VD68g5oYSPx5SiuRP0pkhZPhk009uerSt0t4a09Tf8IGa
hwAl+iNvMmtLfC5H2a4696HIjB4rJ5OZvCrbaD5SFpUcWkgoKnJmAiSLSvcTZsvPLo7nH2kVy7Xx
+/xxVovLmUCThd+Y4lF0kmZoXVbvDgWqmz5y/oNo1dFEAcS0Kzvj2xipu5lsne496GF3m3712U0W
+v29lSIqE4l05SY/OcYPNgGVdZJUOK5Gbaek78mYQeiIPSBmACuuUYJjagUoUh5iLW0APlX2dEdu
rXRCkZQc+WRnQgHUIFjVMWtahX8lMd2/EFBuLxVvPBo881CNGHcHew8Ixt4teB0QjZz5Quek/l66
zIAWsaD2Z4EmZIHDtKo6RilExpho+eRXB5PLjIR/ECX2ZVBYokzEf4ybhXzTvJqCFQC1d2IQ5KcN
8iWfUaT0Awnl8WlJ4v5QcbVV5F+pCXEkOXIbegaeXkAOLF1Gf0sjwxIOpSx2aRCNr2BT+hM11+VN
3BtHgG84mFxZ7rJJBB2FptaJ4Ga4uDsgNcPrysgF3NySfDKlMry8CVjrrA8pOXW/GKTGKayGnnZA
HMjiJHF4i9AyWLdDNGCUblnk7QYFF5k72/lAqs2IPKd6BALqz9RMOJZ/nsfJA50xpS7qe5cOvyAz
hIU1TCb83vHibds6xcUTTJLKi3tqJHRwSb1Xd779E4KzkFuAcNYRvxk7IGTo0qXoz3XNYJsyIr2w
a0R56kuP7V+aUc/2Q0xxfEIBj0WY1GOj1iPuk+lkJx0uXkrq4uyK88aiM4n3za8thWmvy4JFygWX
f1eDGk6yT5RIPE/UjybLioAPFmaRT265LhW/DAQ3WVx12hKymLPSJqaWjxAQEcYx3fM9xolMqRDO
5IDHYb9MxkUXd6AMvlgMZi03G81LXv6cB869EVukJbuZXGcJLTwJPoYyaOOnETfSDWoSBokkNwg/
Q2TZwgpk6Pdsu9orrB1MKEXld/jzRMt6LwCMdCgNcSdmesHyj6gCSSF/6cdjqxexHKFXqhfQyyDg
WpbV4BLq+ySWeSLyr2Bd2fySm+K2dBLoQmDJcoO/tjuSmAx4XaF9VaQXTxbRVr4MaV9SWuTHfbHX
YMAA3k9gwMh8KkBvMNnN3Sg7IilZlX+MmFQZC4nJyRUuZFrgdK2C05K2/FVS01rA8kH6XcPes5DO
2N7jmeUJ7JUBO0/tJLA9GgOaxXaaffNf3hmUn5COMk8pEADemrUCR8k/kmxNl84CIl7pusdxHDzv
gWyO4nuvBNXJpuEZp1noMtpaUlTlpgWGok6lCLw9JWxmcxjzAu6dN6Xi+84zZfrVbf1nu6MXlpLy
i1XGfuGF1Wu3UD4DJyFsKE0bT6kwnT9TDzxdisRXF7APziOtLN57zGHOExYd9KWLeCRtBWZjinzB
k+3csgZfE3C7wuo0PsGbmgeItBqh1SprP8R0KfytV7JQ3SB74cig2Wg3NsX4bKG3/hp9/koxMMCW
OEBLJb1OhsGBlaLnb2DCR0y3uLCj3Jqx1TbTM2wV/8SThsEj5mn+jl2eygYKUVHVAMtHud4G4DdX
hWW/83JEYNClsWPSDt7Sdvqb7SwNaUvhsScHtHWnDPYNxnpGCYINqN998oTvgrJVHAjJP3vA18GX
AVS1/Jk5rt/BOB1dgqOriXLt2h6vdDisK5dMODi4K7HIm38PKAYMkSRt32Xn4l2cxpYWc0i42xKf
1UYMkqAelEMKFmMrxEFFrFWqbG91XYElxB92FjWIgChl80CKxbuqHgl+HdHDBaxgHkOSJR8YHMcL
urV5ymLlHUzXFx9O30dHyHh0WvlGUH8uqgkuub57pSLnpRiwsg9mkP4387DfmaSqSdICF6kx2BQB
C2lHr6zcP/uTNV0EjMF1UZsSViiZNTwNyUvDwsxdOT3+UKiHN+Rl8YYg6F/Q6+rfOBL66tf3ISW6
ABoCWYmDwz95hVCPTAB+ex+lln1/9+bnTKWTJfynBN4rYChICaXwsK60qiRIvzjwKQrwVmCh30u/
/QvYq4egbKKvGXDSv4j2bV7G2rm6YAzDPFLTyvaNPdswZO/S58I2ieOcBykImcmOiyet6tfYcJ8G
RsyDgKYStjRDPoBxyFmnckSx59rHOTmSLoiMsLIStcoQrNvNBEb+Umm3PPGYRYPzb+wIU7wVjTzB
BY6IvyZmwlw4PoulmJ2V30IsLkaqSytOnC2KMjsHnHo7DCY8F9ldoXcMOBJn97MlB7HqB/vNZ7e0
Za1TrgisP3oqiB6MybpkxORWAynrEDQSv6qu6Dfz4ulwngK1QQmutosBOXRwO/UDtK8PsbP2Yec4
78lMAJIa9jVzPChJgMVMsCwWAtPzz3hL5dHV2I9bQWlWG+G30y05Z0sHL0UMJY7iYBgw8mch8AjG
UVf2ycNIfaiSRL6zEj+5C0Zx0aYpncgumuogPudZ/2c1+aWDetA12rKRUM3mZEdltrM9ecCt6myk
79ZoOlGyx5pcbOM2QUWs3Tms+9a6Ivn7JzedT2D00Jqj8QWEjsMstGx14swnfJZfiRg8gjYtOGzc
yiGep2+wjyzYYhoksXECiKDW624vjImCLlY8XgcTLaWg5J1TwjzSv4GrZ1Lepp0cQarOnp1m5SVV
8ynwHIdjU8MDbkZcwyeKOT251h53A98MMKxCrCYfCy8LHncHBcl6au7eBsZXxtm5cLadBjUx3sl4
HE+4qNtaPjR4P/Gji2Rj0oCLrEYzOdPqRpB7xg1v9XviYVjTRqFXiS7+lTYfn95fjFvLFHj0zbbb
g28Z162f1ufI7l8Ddo/PcWsjNWVYHDVNo11k75RnTz/CdHlOOP7ZQwHjDQYkCKhFG0JZA6NFPG8P
5yh/6ODE7FRv/GhwxSuKtHpMwmQtfCk7ujE4ivZe2no/FAriEsmLsaZ8nqCrqdk/FYHQDxjILkSU
aRZ3TbY4/lzVW9uZo0PhGbx2mZzTY1INyBsgAXajZwpWGIQYSrD/sCKzhsZaugkckrWUZWeCgkND
fpLj7nuMaYULQcMTA49x7JgraF49kVGRPjQwhkJQUs2mCVT6mgjjBzz7MB791ACWSR76D7uxCUAG
UvUOz3+Nbzql1tuoJjdcWupqEU7H6cBczT1Y28MJfo2xz7xBXWlfyT550OOPAuLP7xK9LVVzfaX8
wTtbtg6D+depUweNqCURe0eKgZ5YSBvWBBOltORBB+gWmTnkV7+w3VXgW8aN6wbjyvjdYLzJdhMC
4adj9/I/Pfh4Z0Q8z2udxZ11YP3Lsz79HDonepTcSid0xRAzgX8h5XB2bY921axy4mHDzuC90hjx
uWEBUvU8E1JafsqpwIZdD4RG+eyzJPsv7Twc5UGTb/gPwdFMFjWfxFLF76lBU7UfWd4agc6nCUh+
z/b8rxm1fmoSissd8CNIBsWP6Uf4PpLl7NNZ8NgovF5mXJ6bsmnZilo55uXc3JYU9KwXnB/FynV9
Fc7j4L+yFibNUQw8KQc6S3aZ1XIrNV5w9u9L9iFFfaRPCQxHHJvipKaWC1C55Qv7FVpm+VpPjllD
6kjyV55XHEhs3Aivcfw7NXJA5rJjAjQqS++RHf5jfB8bAcIVl3wZmqNd9VaIKb9+pow7otqaIqaN
ZVLXLmMilSXj2hd+KvrJh/61NTDFlZUvafOrISQpj1nKZMvcBHe+CNvn2yT00Rymd7+Jw6DHYlUR
rlkme4K0Xim20Fb5X2zPStHmYcBY8RgJUbEvfZp5b/lCVcs0Z4+mK7mymtY9VmMUFm3+0xkFUBu4
/gHwQDnzxyRXRrAp/q8zluFEogfS0sh5DclFPzhBYCPTp+1uTvr7z9DFj9JK7peftN2z4cfdLhZp
98JVOm/NsQb94ZR98eFJKX/NSWS/+MtgqCRpvaWVrv6LvOiapoRhtsPQf3T28qhlhrgwscVa91QB
JIvsbtJSu6GHVOK1PzFe5DWrqozA1GTuR7fSZ5Zj98roO8IlZ10zJnrrYmVcc4X8MMEdgZBOh3rh
oHEIYh+sdiYzMvVxuupaatcGrcotEmy1cwfT3xrdcN93qFe2QM+yzSMSIXF3ys0qf+0W9jCDp6ns
RCXVbA7r/LW2OVc9IybcCut3P/jBDgD7P7TuBXh1ty2gjJ3SHH9lCs77wNfEudRGsptm0l+jXUXZ
pkME37SVBcM6HUaDNTB7DVe9tnhxVuzNAakIht7JLMFyujT15M69Pb1Y3AcydaPJsxkOdNR9Bkrv
AW+UbFfKGrhMcM0z4lhehAODMA9NXN6cHujKy06MX/FuwjRx1tUHVh5s2MOLQTmZhCeiSB1hUUBF
X6CZ7GKv9hm8q07TzQZT1ICxtxtG7IbVmO/NrhFh4znlkyYhuK3Tu1aYlXQ+dQXDcCkfYyfbC03a
hxxJ941/v9nZjjGH9PsxfFsedL5hUBe9JDcfHg0jCQznEoKzusvglnDrH1LJ6W+Xd898gQQ9ncX0
UjkY3tmyur880+lksAlS33JVtBeL9CG9okjHlj98ta5L2GWlRXpLRgsXtQziu7rJEJWD2ISnjVAj
U3UOev2Ih/BJCUzPMz2FKyglP4Gu6hPgmXrbzwnTor73jOcsjk+toZpDL9NgM8UUEnsVc1sa/8xl
y+XoTE6IUeMlEdWjUi1XKdLoBHYj9vYj49BtYJtJTmjChcweqhhTf9dpz3hOiOYg3rKntjDo3r/7
4s2+A+mygDEHi2axN9zkaWG9gxMnrzcx3uknI+qvRQ5Xl6HC3KLVmFvlN9l/Jj4Cjhm+uL0b5LsJ
AWvLCdLCaMKitKXY0qVz3hie0mHQFPuQ2lhh+s1inET3mr5Uph/KJbNCade9xrs5xTOrTIL/oebn
VMrxQgIlvPRiwLs8gMFtb9rUqfZtlsBsiqDKSP8v6pKzg5ca1in7mdz/5jkgDwu8kZ012u7F42jf
GRmZ34nPRRVxOcIsEVs8uzxpEUv7MVSRP774blxvUtfPXmg7ODZscy6219j/yNWwqhuy6MMmnHuH
60F9U4O/Zaf2FvvmQK6WR5FP9maecOvUC4p6MM4j6y/cwBvzPnRsjIiplSg+5dlxEB+BDj8EhjOi
skN/yW3KEY4LSehLATH/6C3AEvnkqv9RdCbLceNaEP0iRnACQW5rHlVSabQ2DLctcyYBDuDw9X1q
0/0i+rXtLhVB3LyZJ+V3VMnu3lrek4JfwIoLaf6I4x9/Yhr12TkNYfC7XDhWeNrz21KwNxkGegRy
no73uK2y9aSc7mthRYf8QeU2HJrslA1JEhwrgUu1QQ/hLo8mBjAaNB+0HsZNt0y9PcmqcsOz1uxB
G7QkWiD5+ZTLAWSWmJW5d9KRBHaUD2WarBvUOj4ZUVpf3ELB3xMdW2OTfHpwItnEutVJ4YkkXTLz
ajy7cqpe/Snp340W+qkpEnvXpcv45sD/R79DLjp1ATqFqOZzaajQadyKuyGNwP/AVkdcJ8dHpkpS
5bTBFgjyqkqyodzRrKSetOq83dA5v4uoPomwH/8YZrgzAUCHs5fwy8S2y+v+pXzQ5b6o/ABfodaQ
ALJ8ifs9fQ4j29U4fsa+PZwTkwT5vUSs8XejQA06Bk7Hsa8YmQl4okKsUtV1DquZRn5o0hNbn4Lo
Z5khSFtLj9Mbw2Pt8w4ouhcpwz/OkKVoVa23LyFobadgxpNcuJGAxBxMW5/Ra7dwkdg3Ic9NNUiY
SRMhooS2H/zr+rGvsyfwN6RuMaz7xfLX9Jn+PVfy71x3wb40bbFl/50W+AgrnmXUtsMCLOYlF5X1
HaompjTqkVjHPkzENHRp4IVvrBlMy2EFTvYvtF7ylS5vmwdPbV3QublncOrXuqc+hj88/Iv0Mdcz
yzenrkkUaXqi5H5CKxsW6t5dL1F+FHWGWU63BkvsrC8cmdAHcItjxbaH+bMb3AakECkqDkuKLcu3
wWNVeZLjmGPbaGu+pvCsMCv2KTtBBAYaYTI+kR2GnUDuYQV0x7LGIrQOMJDtca61rDWzqv2gB4Zo
LxQZX5wqWAfN+CSxZ7HztQaTPu5jGCcMkdcmw4hnD5cF+zKolUCK7VLFv7htL3efHLW9IpbuHpCo
zHEAqPBGaFmCE8EU+KGlgcyPFbG622Yc90UaYbns+ddtu0v+QZwcthHllydC8N8kN+rDgoH9Yaaj
A7Z6NLFbM/zQHcwUXW892fh3bu/9uZhgjWG+QsCLjJPc4qANtlnE9xKrOwYNNaLVuvkXzTDdKTUs
8BlwW0ClknUYsfrhZEMYZZmODsnin/UCm/IUGyIFfPRjsML+jwwZWVkvDd0VcCkKsmhrDEmxIK6h
mKzQHIo9iwcv35YOxg3M/Knz7hbmI59rZMh5hmpD0N/DtCf0vy6tAHuCJUV1d7ejnG8FzbqrIcVm
xPOzmeohfMJrE1xbnLpgi8Eyap/F7yxoUeJ98DfzBmcXV3PKBmz8SFwPeCtkOdgxzHBHvSwDFhBV
xKhyRo4n2uiXVbaY8sH3cZzzYKfy2nERPhAN8WjjgUUKoJ7yHA3yC/PaeJqcjJwWy6BtSRX74jUL
KsLB1mwB6ihND32oSVtnML39sos2LToMNlNO3m9uV5jZ495/j1P3k0/1oYDjzV0lVn5ZYrl81j7E
wqYbsbS1LgWaS1Y/O4VttqGZ8VPn+k7zKEv7GJDzo+PC+Zegf0D/e6xz0PccgvGwJ/hNHgsGRHPe
VGA8obBITl++PXO7CVssPMpuuCnlNJTR8RbRx6frM70jAzWUcchiqSu2+eMmGsMnpAxjClFasNlv
SMauGi/nFhmN9ETBBr+pXP6bl/CnJ8hPoAYWSW/RcoVDqcRt2fuYQBcK2be9kC6zk8D7CZEQ+maW
Nzs3rB/OmaXmF1zEOxk0itsDGWS/eJG8EPKkUcEhxA6enAs/NV4Lewz6puP7DAWExMLcT0+8f/XL
RDJzPhI594hS8bcZj8HMqYEG2FMS4z/nrnPqcb4eEFWrQ573lIK41PKxwYs27Aca1pwOVl03yc8T
9ox7GE2bFJLwXtoe6+/S/m9JrL3RLb2VJVxFPZboW6kbvcwjTQpyomaknNUxVLRPYQKzvpK88YA8
tnbM0xQssAK18113Q6p29IkCChlhg9aB6PdcQttTtWD1ogxT3cJ2dg9tNj4oDtTDRa4hRuBF7Hjy
/Mx2KnrOI+s+em6z8eHe4o+10HDL0Z2o/NHY3NuxAxjT06EZPgCr87eiaQ3IPpX1576Cr/KIRITf
jWfEvJ3yeanONpTzV4lU25wwC6BXmLY7mqoZwZe2Yfxkeh7bGwvdptxOTQHpIZ2rYdyJYCEWu2Hv
V3fEbir3PLWPw1sb/ToV0z13bbFxtfmPUNGk1rPBbYk+xM1PLTQ/gjknFNsmUHbwSCUY2QTogc3E
ZHiosogf4GSLv1MfqVOMToetEemvDct3yyJ5mMzo6DZ2sBRY+qol8J4QyZ3YaE9TgjZZYu4p7AK7
hV1CI4qJA6PWtE55DhcaXcVcjpfCL+G8OTLR61KFFW/bfLTdNWYF6rfn0f3gWG9+uAUsn4rhctq2
i5xe0VrNq7/AG8+JYR8cFMlTadkfDyb2lkKJbpvYbvSG/bkn6pOOmMO9vmNFaatTYOvwyGUC5EUx
yS12cwQ7l1qWZ4gKc0kmWefkoZP4IngrFTfLM854Zgc8n2CpBFi3QtUfsFmMEasODEw5c+pBmjG+
Os4CR7qXxddclcFvRX3Q3V9K74MuV7YCujLhygUGzVNkKAtas6xKyIjENF9XSAIRgAPwkspv33N+
4U9dNmo3GH+LWkE/4kJQd8cf0eVaZgQhaE7xeDkFMs7uGfi16xiCLUMTg50FFDKfdtk8EVipRlGs
Z2m6v2HDVr6TGvmJk2oXBgzZDd9dq8rmdAtuAtS7Jo92AFqn+Q4y4tFUi6OZItk824CLwgqdhfPG
JiZyyKpIPjVL8QueeLJdiBMTjZP6lAbtU9Utbw1wKtewMgLDRCGNtbQ/fYJ6GMkGL3YwwvcOfMl+
sSqtVRBUGiREKobH7/UW11n5p8IKso30oPFhZdFCiNUqdkMb+wcbojOezbL5XIJ872fVc5Bm/4qA
Q4AAPmnsPiecwBqC95ca9aMIQ0hKwTMrXycplKR8ALSbQADd1h0CGgG/rvowfVCwKwO4jQ7LAdvi
ZdpZjP1H23jFdTGk7TvUZ5QbFkUqjg4dFrJDwZQgSbjNrwP97s8UJTd8aWZU4EGbXRb14ox8w+gs
q2HfkGa+JCCFfjKYAuCDwTwhJ0eMH6Xb3OQ8Rwe20i4OLELoy6TlrpPhj6Ti+0ztD1cOmOp7jhyY
rCLnQ+Ax3smJOwKO1oUUWNB8KTYJIcWjC4UzvRFr0Q7OoQnddyeayoZMS6l/TdhzyO/Cjkp3ZSbd
F5zlL9Q2eKfugUuI3fApVJZ4wiPINpPFMs20TgGmPo1fUraUG6osXbnBSd/T/TF40Rb64/yuh975
LwkwAbsh+aghb5ybGhzuNxqOs32oozbYiLapblWUTxuPZNMdhKGIdjP/uF51nmcgY2NyOrPkVB+e
kLrdGZOOr4Up3aclj/m6ell+IBlZnrgLsiEJXALi4Cofe3Uut6yOaHQeLTwJgS57cx+lUL/7NvF/
cY/pT0UyW3tlnPwcpX0foHdY/h6slvMHET/9sWcHwzsieTl39VVO5XX0za1hkUSUPiIyPpZZeV/q
odjR4PFoVyH0tI7GwIO+a1FXTT3VsWLi5S9+DWia7mi2ClRxNPony8ABuS3HOkIsLzzi8mwJa+Sc
1VLXYGFH597qiV+EZ5a+9vLLyTu9G5lW8rVt024vfBnvxqmmOIzODtgcEV2GbD6PqYb+iXrVLDMs
IxbSh3pykphIR+9ZR4vTnAxYo8d752prQoNx4ovWtTsc8p6fxesCuAgQZxEwGfsgpqnooSbTwNrY
0DaKQyWWbNx9aDJ7AS5y73Qxtt1FcC7oEWKZoIYMVdyQDKUnOHD+pGwtbwASqPdWfBT/UrmUx6Ec
pcVuh+OutmkE2Y4k4W4hLrIzfKpoxzewfJ4r8deQ+tvGDvTjVAAuJFXQrkaetnwkPD0Hhg518BPl
TyQIk5EZYQ3foyH9y1WCIN475bjvhHVwRVUS36tfPGYLnPBEGhB0qGhIVIrnBTgYKwGHJYgTWO7e
U5oPheTUK3B1Mru0BKGOqgn4FIvNHZY9QBpTjcM7MMF0XcjrogVpESPgIvlhSkQx9cIINlYdNIek
YX2Ab9qLljfRd2mwbVvZfRtlVyXtDNWcbeIJE+yaRBwPHeaIwXwAU8Js4zeDfZH0Zp+ivLCiV/rX
gq10NADWGnzKloZo959DGPgl8JPYrCasSxuDseAr7aDsrYrU9646nnu61jB97/IoW+I9Dve6RQOq
zKNlkC19MfXoJ5Pb9dkrA+DkbQFhImfXOqw2nTXlXyJ1i53HFBF8M4+Pw9Eyasx3vt1RPgpPC4da
wKl9dudMvzQteCoQXLH8hngvq+cUAdN/7YTPXgnIQ5O+GF4GzTaKI1XfwGsLxj6aowd1MoQ/p50R
uSUeIlp66TLKG9WY5d4re02iLZ6dhN0KEgqtg2vmkGSXxQSWkWmojkYYc6mEVkt5ISfqUV9dWyF3
/EnMZkTMoNKXTRUCxrHyZYHigSsSe29joGhltDCHyjdEsktmsJVUy9Se58B1ytcJdIu17zM52vHK
MbpBD8GlRTPW8rut6KM7+8CLfhNRdXdlLZLlhu8yb7dt3CXzO1c1Avzo7Fn9J/Q78cKlr5L70g9j
oo0DAlJXie7JKu3Codu9GIMvcs2NunnKEcuedQDultXioA2u5xTWilohNg2wDgtgn7EVEwbLXJ83
XkPvl1pbk19OPH49UjXjls3dC8NuRJ954x2JKorfvp9TZI6NTWx4RdD0GufO8JSxSCwvCYBanDQY
w45L3lb+k9MA4L3SjlDfGf4KcWAAGjl2i4nccOwAFl2lKX/2VRHCrYIcM0B7HHldzMgJvC2jqCp5
Wn2XYoFBNsrZcOpkX1wPPUoUbVW9z20x6E+QdjLnJ4g9HiyB2bdxzuJdUzcbn2gNs51jlfbJdGHR
Pgsafhm31uD008+mahu5GeOBCIvhg79UmfDHE56zuoMd54UHLGCd+0G8lxZTn7LQfcDd+E9OJ8cH
yxAt/mSTn11G0XNDFexQt8BbihMMm/5Wjk59sB9hksamf2plKSR2BI3gYe0HkvOBolZQPVnLJP5u
uLGOLwHuY84w+qS9yvIpb2m6+jHuVgMZpqCLs/HfROC52dQilXqHAWfq/ystEyX/5fSajyfbHd3i
UvZyOJoAxZTuoLZ8ZNHHFk+ylcQnhePIvmPNnu4EEsH/tZ2hETuoFjD2VN+kTD9PmJdc7G8Zx8Xk
Zdi/FuEP2aUmA5c/2ZVLY2Myu/nJwzKuoNOkPlsyZmVTIiDS2nCo7Ryjr6OTApeMl9wTE9FFIMqW
vP1QlfRC9vl8sTBx9yycRfZpLTVKu1/Th3zTXmxhgPWAaAX0e8trPi3h5zDgHV5ZEzXxMRL8h1ZK
bOoptu9ho+qjyIL+d+JGgYRv4goHcyW5sHO0wJXNMoi2UO9mUw90uKJ4oBfnTbZHFKOQbzSJne5d
j4ADBztxA04culz6NsazjZ+5+faCZPC4KeSG0N/Erv6oEnv8QyXU8LUUKJopkbdymLawwtFD2wTu
zcN24cTqGHfaxdJVdguOcFvbzSkHywFStUgGxDaqXaqJtQsUaZBBROW9xV3+cwbRjx/0TSTdLp+a
/GHzSDNaO/SUhfm+HW3/2jKKL3fPwQZXQDiS9YrcjSD3TxMPZUZG6ed0pn0BHxk1fStnsOj6qWtE
oK1hV4sGi7bfnzurH3wEzUSGTzYc/hiwROb+ahhmYCvCs3P2KV1aJ42mPeExda13oGqwCKjnGEII
rw+CcrpuHdbVjHGdCzb2FBaY9DUSUk6Fdpkn2ArsuHnUWTs1HDwPSjA2BV7dU9/qt0LDVxAPg++H
Glov+mcIBw838qYNBHlhCLtYLDexwjw5c2cjZza2LMUppL1118S4JtftAL3qko2Da2hR8Or0qEJu
CIeBPf8Wx2L/7rUZYDSVNAyvD6PNUfoQG3DsAvihukr+4frfbWl7w1SUgNN8jlxWl2flYN2798HD
YdjPjQuJtGW1ibeP7p+nwSlDMtcZCXD6sSiXojVgqlyvIX1nItzLZa2PxnkYA+2Hk2aXqyj9RyeG
Ez4hVwbVE3ZLHxdo5ISaMLCD8o4UmQtJmCsfefXI1O6dncfOU968KEnZrLCu2HgLdNUNl9Rivkw9
L9hnu2lRvTAa6bOsxuaDfMfEVam2us/SdvW2yCrlfHFvq44ZtxM2zyIJgL5g1u7eFdHylMWLF2zs
lo3k3k1iKFxBGh7zqo3/SuD8aOiDOgPGjk/UNI8XmTkVpBz+BD4dxp3XYu/siX3k7PdggwrsBB2D
GMsu/gYUz0tLeAHSYI9ndEx3mOm7aeOnAjAgHiof+5jns4AlrZhuE4eg8LmuovTRcdEPS3gOfBcG
1ziQXen5LhB+a8RQ7jvoAyyJamm/h/UD1QwEC2nRXbJqW7ClrNaRngHkk7hkjis5Vda50bKkn671
1il3549skNGN/0z2ejh3h4fNdE5vkuWWu3IHr0/3XLw7TMTUbIhbi0/3aIUsZgmaT3gOgZzidUu0
sFlZePOH5/jBh5sa56UYCtbm46OD4Bq2XttfbdpN6muPBBP/qdjwcXK4kvMUHh1VVgdGTBRHtCZ6
mRKZlVa2iYhRJiWvCb6/B2vMPF45mFLekqmSFyn70cpX1NVY5XW2mXmgU6Wg4CfOfbXqKkt+cTN1
rBfbZk36ZUMU3WN1Kj8GAnXjH0y5kM94n3vpl+y5nuzxsavxXudzSuHLJPHyBLOaN62i/oOeW+mT
0ZHNiweadiZZzey6CejM4cfWEK84L1Vu8H89KK2fg9XmW4Zidec7EZsLST33jbYROsdthoZjxnZV
stMWyRexqX7e4JCLeLT4kcfnGI4kSU6lt2BABqqQRkuuvW6qfbZMrkiDJ2EYkE5gGCuxrMCpzPih
dJI9ABIe2f93hI0Eu7aHHj/HEQFYO63+Bk7IL+tigtyyzxo9PF9coQ/x7EZHYPc9K34ek609Dzo5
exPz9LrAZ1/dch3AfkDK4u5bjjoAd9i7rPFcu4Dz0cigs3B4CSHJ1IUuGVzZ4cmFfhkFW5obguk7
Ak/6ZDn89NwNyvH4MdS95dUbuq66L+jYtIRrxUXEI1PRnZNeyxMCQZqvcUI8xILA5wvn535LItGB
ORmunNB3s6PwAyc61nkmi7Vr8cZYocFiR0xlMG6Jdy0XJODlK+kcu90Psw6QXtqZ+p9hobyKbNq4
xrznX2qAeXD+RFrnm4Km0IUAb9xZH7g942MoW8lhCLbKuzduraeXjLxnk69L6ETkxAqdhGLn9I5q
X6p0HlldQEIlRCCwoPIl0AYMiWeO6LHmgiHLpSR5hi1iCXGR8F+iDVZlAaEibzrnWwOTDzZDy615
ncMmmbGrOFlUgqCS9XhyoseOqkldofSmgS4SMUbLUczDJh/5TrL9omm6pHebx4H5a0coMNkk0yD+
y0ndX0O+pQequGVPld/STHffstGD9RiDPu9JoIAQLnOfeH2LIB940dRuxAxXrmw1nlpc1eN/LInS
9E+oaBi+kpIuCZ669AHuXITMGBdm3hX9S+oPLNO9PqzLPewfR9zRyOHVj9Kr96mOLTQBHVdE4yit
U4aw/CGwSZdu8yZvzhgIyq3RtjwkE7bTTdWgPw2TgDkl61Q+mJMJH/PSXqke5i6diLHrthjrvB1S
+ojnik2ghouTD9VbP4VFcSnscGwwuC/23yjVzl+EGoi+jeVFDv868MFvzQMjNksLyCaZegDhqyyo
WC33pf9OktPfEJkYwInV1tkm8MylDm2wsTaqDJ0aJlxZQgKJQS7g43Hr+PcydePWQOkYfHBkyQK5
s68t96QT337kFNlvD8TR3oPSUsFvu0vbK4bwBeiSavbYE+g7YY2Ue/h+5mEHZWxi2d8M6DbQAv2U
zyN3hy2IwZapRnX9Tmgs6qiW4XjnBpc377DbcB3wljWS7GDPrUaJmbeANmEQrmsf7+bcTPjKYfwn
64a+TDzMypqLF6qil3BvBq5qx673Y3EIm8RRb+UjWYT0DkLm92TmCSZgDWkqfzinlTotIMqIg0vb
HZgJliR7wRXe+i8AtEbyYL4JGcaj1IJVQ4W1GscTXMW0pY+v5trzBjuOOWrjBg8QZhNZYiuCbGDX
uvB27BhrVJ4+hz21g6vB4CUssFgXDbk5mxUU5SCUUHZbJcf+xy8fe/AceebUyhDODSMpRVdur9+b
LIn2mXA8vUtcJw0xcgn/rZq66LUfiv7NaaP0ZwKqYH8L4AwPuHvo/MV2OOIyL4R55tKegiRJJwwJ
hdAjL/IUvE/Lr9JFDcKp1SfpmzXM1i9EovkeJbkfUy0RwrcF2wf56xLDk3uJGdZ/tB0hFnEWBG/g
sOk/KotxmG8lKPSrinr+44EmeHSs+qZKtr7Svkv7qYbaPQRp024rh2Do2nfK+WzlrBfpHXXM25S2
6e8IB5azw+OeVs+hsgmUxBGprC3aMaeaPXGPSHAfv4GntMRp9sNh4t5TAuaGayWaGtR3QSUKmw92
dfYQRVeyLkpR5aqpCaoCpLJzhQW3pEyVYk1SJ6nvbAeaOs6uYgENwI1WbXZ5vPe22AHj6ZlQUPRF
EqR8ZyU9mm3L9vooqwCqP0Cg++KyejkxkgbVKWHz+V9qt+YjtE14JdFgzUgY4Uz7tQskNEqcsf+m
x1KP6rxoNKEGExXvqqfMsPmjH9hS5he1NhhUMPEsrMzADMZELiMb8xiY2wWBjGMdwnmIIcZvLH2e
6Mtt1izmWQWlQzeyF6SaigJfEQYttGH8edOTcSJzM7qXT27WVK8BLMP4Zk0FjbRubCZ6kpXsI2dT
O6rj3herqNm6UC9T4Po6O2SDEh+pTzvdkSW97N46bi+Ezks3dTYRrTGSUVpBz12RgxxBzFjA+R3K
BA9x62f/idTR78JvAdzkxv5T5mV0wgaj//WZ3V/yLPTPqkyScu9GhkqkiHAEct1YZX+ruXtgW70l
MVTsWMGTjFluPXVpnEbMhlyJz7OwW/eC57nTB8/wX4xjC7JRlNaEtJopzDQ0ZDfwvn3TW0dC9t34
QSYtspHdGUiBuLekjn+akJf/rfIrtF62EksT/RV+5+fXchxyFCYXvBfVAbxSMNrF3sT7xeHdv6kp
DHZWEeCxgzFLZq6MHbipycczIkx5DsKQ6lK1UBW8cNM8BkGOJ3acVUSz+WySe0vQbNgOs1OAEl9S
z7thdrEGLKlc+U8TJRn8HnNOWCb2wvHJ8Hp4ceUy3ygMDtQzDUPlr7pOkFTHKAkgPmQqI4D2+NkB
qMWpVJNk3nTEX6y77wK8qA9OQlUIaPe5jdSL5UdgkK1cAM5bGc4ct3kUAefg50UagfSQsWhwpcqR
KWHF4nS0oHcoMcH24s97iiGdUtgg1FCZT4uNYOqtRa+IhyFHZVNyQGsGF+16y2Pz61NrerE1pw8W
RgQ5ZKQ5/UiAyinS5c3SbtirkwFHSpnku08JGkRwrCP5xY862WfwAoHOqBWvrKi9CFZOn0EM/v+7
hxFRopQ0CUN+NVOMmsN0ABsx+Q0ZZwDwTJZCFPSD9MQxnc+qanuwLbNJE/vKGNlj3StJa7JE9xq/
ICNBcASrXOgvFmo8yVj2VmhDR+67Ex9e1wSHyqlJaiTtZFGBF4qjF8iiAx/CrQQaLOCT4PURO1Y/
oHKrfTIKtfc0I/ePFI8vyUAlx1FGLptJo7Lqz5R7bs5w7ywbQ7m53NDczbdxHDRCazpQuPbfMpJg
PZQN48dTZknV3FzXGvSuxRqWrB1T++XR6iY7IH7t1+JaJAWGSfr3CJ7Q0nOY+P6DxfTGwP7xseSX
e5JsHJs5o/05GBMoullR6hvYal7lcaGma8PGwI5WbZ/o4K0kcOm/kl6oymSF+cnaYm3DRqggWWH4
i8ZPNoGwGLLIxiaPYpTg5VCWey25er873EGqlyWvs9cAxZbZDd34D9UcXO1CP2lfnK7Nmw3dCuG5
5rn+RdxxgZlMfnfLQIZYxC7TmYqVYPSYIKk3VXDOmoR/AOUetiCtCyGgzs5q1RPrtQz2abp4OvgI
HDkfQBP4pGVragkR87zVIHMIv3Whj52nCuvWMQNh4XA8Md0azlM2oqwUqmUzdTIJcL1E3lsGChBH
VBbV5Sljd76OMCYPajNWudtecdNm1a86xT377QeBGagtxPS+DuKuH9dFZlvxc2oREGKz7nNDIA/b
uMFXA9JDWqsE/pj7SQiIJRmmrqg4Yj5SV3fygdqwaxC/IzrhYiJJdB1T68NpFOytBfGiYspBvL9a
TlzEP1GDbgWrjEMZrO634icaHHis2p7mgsp29NXr6D7+MAIBfJcPrnIIYdpSbllHkZxL+nHZkkKg
bViyhwL30vuLvIQz5APwFIu81rSqSNZAM9JHtC3Rc9jfALZ8Q+9K8a+xB+USEhLJJwnlMUQ1hCBk
MZzyEMvQkQNtCe4UeOsEOIoVd9yZFXvEkqI+71YuXr1WsYOlkQtjWofvHSoVk7qq5PQX+RwbK5Pn
jGsBuVEVyJCUYE3mx4v4L1w7foZGEU1D91aUae2vK9Sgr5mzmHWoFaQVN7B5euu4XD+Xi7F4slL9
CUfHP2jlDMtFC8NYmoF73QVgF5J337EnxIzFKYK/zBg+4TXWW+5rmerwc6EiIkl2rrsA8Zg4/cF+
SKeAi+XH+VvdNEl8G8jo76jMAJjeFcvr4EDfe7Qym2R496fSSbeRmWGnUlKm6/6F106O4bmq6ubT
1QmPJymY9BdHTPjVzaNEcCkXymdpHvefHUtENmEEbQyKWrlgmKh8/2VmPrCPPdUY3004hNknBiMI
ZpNoCzqjw9i7myZ2yQnpgpEoHf0vl2r6EzlkMrXcV0Xy1sPrCl+oI2Xa4smJfs9mMvvIcwgpT6o6
t87Dco9IWn5ygZ0PyL+kKEMv6LfUM4NKBOzfQwLDNjBfKzG3nwQlsum1CMtxbleNcfl/PhRSREeu
tn96dtkP535AzxWMGshJgyJYV1et3C5MzAReEmbB9dJHXvYTA5y8TDPdjCcnjxp2dUUfqL07LFxA
ofKpfZoNOUuZVsN3cbm0EqNl60Vz7xT463rswicKoblykwBhs1s0VfiLlbN6GXzXQNgQlenMlo/f
si91JMf2lwPfx3ofCYlb64XE11pxSPtHRzot/K9GWoY+Bs+kfyX30/LYGngRLn0Y8oKYbdqDR0DZ
bIDMVXijoq5QtzAKR9JwTFqW+If+JAh2W5AW1L3EM91sHSnJI4LFhJBNvHhkvSqsMnn2LOhudjbR
9bC1lk6H9yRviZRyh4nXrDgBf4DuAluVkZmztvz5pLqq0W7wH4eczPQpQCdsYsb6TbyI8M/CSoly
Zp6C9wTsBj6LAu4yeQqLqkxuhW657pZqjDbMRK73X1QT4F3DTmZLDPfHnrkM481n1wTBALgQSUDk
AlZkr15vUVOh2YLCfQxYU45utRVgugZ2SpI5ABgXnhM3fTBqpd0TRUHZTXajR0jbADD11h7buDc8
8naxy7mdPDbk9hz+rgHOgrVKXV3vWErHBFgpfz1NY1O/V33bsvDIhznBWfnAdjLd4ujbpVxQSfgO
QFVA6iXl98AJNt3CInKLs5MPWd/t7FlJ61OB3ZK/1BDBZewT3jsnqFu487TD/0bEQz59g3BQcjHm
8nxzp8EulpXvYeP6se0g53PjYIkAEsNlW2i+1H0IiIUf8ZcCgL18khYIEkg6eZUOrw09ga/sbqeE
CoUw+QdgeyhetA598N44FfalxWfIrVjid6K+U0TfNDw5dBB42fx77mk0TsuELSuxUG8VzgkebGkn
jBAsKB7cpCTJr2pImp8yDiMEAEfwV+IGwS4IDVrTY/09n7B3i/azzab4hxVe2PweeVFQE4mvm+uR
FbftWw2aAXI8GuA9FhppoAAQxPvDDZffhZUqQnFc7Aj20UJOZ43i0BEDttRrMNnjoVxsdW7TMe7f
MPtM3v0BCWj3vduDLNioQc+0iQwx54ifkph/pa6oSl9ZMbn8nnZB5tSzaKvZU1YR/NBMxCCah33K
aikfdjoK5U37pji6stBb7eT2f5JYH1l6nPnY0ei10ZdgcWmmQhbDoLXwSO7IKdg2Jqps2TtNzRA0
8GyEk2ch7/gxkgqCE0ANWywvrYXNauNXYvyqk2qK9gVVlTPspjiiM8HLUSPWINlrygc5PMAzQPGP
3Wn5qlmCYRR16iWfiUHwbl+zkwoe8EtuGCvjilC9saALl2NCALRg6JlDkGuci/qQCtOyOprVlXVk
3RLJEbX3Z0gD9R5ag+MD7plHsWC8sfgX+3o2z0HdDhdMPPJAY45FdqdwMVzUIyiCOZLRQ/KvQbxG
tVk+vV5lQKzsafy0yUMLFCbiobap+ApnfK7+gctSQg1hHb2yYOIzrqwwtzjIIkG8s6b8nExulTvN
axKpioo9jjiskkPD/TqGjXLCgYq6mEDILrdctxZ8GJGvvHWBC7feNwNb0AQPsg8fHX/hoQomUfDc
m1b8wl3Z5D1qQ67RBZYF46R38Ikb8Dvks52GLzhgs+vSVWUD2CA01rNZwpEKMx0F9m3STm+fOMsI
ETKFtd8t3TfPhW2p+EOqwRIP5MT/nJ1Zj9zKtaX/yoWfm2jOQTb69kPOyVKVpFJpfCFkSYfzPPPX
9xfySyUzkURd+8AGrHMcGcEdO/aw9lp6fQ59XT9UDGJ4iOpOT6Y50ZNVIvtxIrVqvvU2PdgtlTj9
N1WWIvqMGsP8uVIEURu5oNgWDsf6ET3E6HNDF2cLDra0ftN7mEsPtUz3IevQ1dnCeerSh4oRImKU
GGWDByj3kw+8C4wmkRIYyj4SlUv3Os6Yazw0mZgZYRkirujoVVDmQQJsUvlF6w4VVLSjNRtxB6hQ
3SHeainRgw7QpWeC8pS0qi3iXcD9JNTNrE58igcyy13TzQPZvTEpH0pnUpgzzmRB+90MnDw4DjGT
OsgouVb/Q4N2MXmZmjEJoKBTG8oS1uAyJsOgFdXkAK6p8aD0qGuqWwM5g0zZdGZJH6Zy0AKBzL7U
/al/ZhggmKt/hFp3PWOLfTkxRslYVDtStyzAreXTrq/CvFU/wZcbo/jtK7T2m5fIgCrvS+sU/fgI
UEcpg98uwXbsH+ifccHAfI/A5Y9OB94YhbWMkd4ncr0ZGQ5TqG6QQmQBEcQJPRFGH6yJ7POJmr4z
77pCL35EtVb0x9hUKhpIWmWY3THmIesY1xsZEMq3IgPCaZxoF4Xh97A38VinCbXQqTxoOfg4q/3n
X//1v//f//01/p/gT/GhSCekjP4L+qsPgEDa5r//pWn/+i/cuvyfz7//+1+kIbBUWgJGF6I216LC
xZ//+vkcofHG3/2/jCTIWqavyp++3VbVjsxnOKZqqn21dfIJpv2Y02ZwHhnuRnUnspfaoXM/JvS1
IuBJ93+NuPwxuqDIjVaEy0yn7coO6uWPoXs32QPv/vdEA+6x08zS/aYx09Lu9T6bsiNCKowDV0lI
SPHGlRnKtyxdFYZtwNpvmJcr6yY9ICVUhq/EismxziZkWWzAcULYwTuGI39pPgRX99fU3MvtGhDO
GY5mUjOHA04g5365KLApSkkCvDcCIEPz6BidDXFka1rZhn4srafNwLXBNZeNpX2wdOZOIcK33JTX
2RCUhUq6qTt0Xgv1ZFOmjSli1R1BAZKaEp+oIHCdjHHZfxq0zne8ICOxeXd/E4tPZqiuAaWwY7mm
boK0cp3LPegc0GwFvfo8Ca0HnlSOP2DP6/eNrkLVZRDUfJt0PTjfX1X+v76yWkPTVQ2BFaqYGIql
mdKqX1ltMTdJaPl28QmqR0QsytzJ3vUJk4WMEc/tlnKwoL+Mxuw5dFDnWDFT68bqhilMrFXnv1T9
cvUOrGzdNGrxyS+G9jnJDOtT0EiYLvyIK0tJi19u1HAs3QCYZ7umKU3o1UYb3VBoCJjFp6Yls8wB
fmwZJqoPXeKOh1qozuf7B7v8nJpuYpDgDR0Lu9TVxee0IOypRsYfnlGdZG4hdGWbhToGxHJRfqLg
T9/IJjy+v+r1gbKqRQHf1HSCcEu93CU1DjZK8+25SAjRN7Ni/ztsqGDTNVPmX29eCzOlMuZYGryn
Sx+DbVYqJTb/mda58ZlAEd4SxtEiWY1imu7+YjeO0zRMTTi6ZtJoFQtLMRkCtyldS2EgOc4Pe93P
SU7jQAWkM79Gso6sZBpp0/7+utq13Zgs7Nh8Rfyoa8gf9spuLAXwqO6m/jPoK69UjDo91AZcvAG1
FkS1Gyjqo2Guf2a29tWUGj3bpGnRGfBhrKjxtjaDDwP5nAv/ywcoS15ctzdXLvGN32iTcFKFtik6
quriN1ZhGQwN5BXPk4kyySbMbMpyzEubD3mD7mOUFtXX+8eydLhYt9DxU9gZR4ILuTyVkGx5dkLF
fNa52wADmR9oKQqAj7ZhcDZgkTqZtkL3nvGT9hAhibu9/wNuGDr+UuN3UN3SbGNh6EmvMSbSBeLZ
7kb9nJoNlaQy9QHj9t3KUsuXHR9pSkgQfhZAG3QZxuVmg3j0Oycr7WcI7dxdyVztAfg9OSHt/GMe
lw8lkd+G+Vdjp2k+LBtFATignrPT/T1f+2rL1VyLH6Oyc9VavHItYi7g+EfrWRlcHb7b0dHOZZp+
Y5qeSL+AirVP1WnHjGy0svL15+ZZcljUcXjSOYbLE3DnoXat0jSfgXzQAVWsUexG6k8HZ06sdzSl
3qdgjQ5+Z0twiFM+3N/49ce2eJ54GjWNkAK0xeXyvFAOMwON9qzHRLJaPBQjpE/hvDOipv/3/bWu
75IthIpQnalz7Wm1Xa6FxDS6G43jP6vAGQ9q48qELrSOQKTbba6O8fH+epq8nBcPkwBbaQicDBPJ
KlRSlwtmIC56R83o8gWKVj4gbhgbp56OJ6XhyLfqg90O6jlD5gYSqSlA5k7MtnGeELWbPzRQTv67
AGxvbAC2iu+toSslVz/2YVQvw/jJDS33/f1fvDgh2wbPzl0Qtsp/Gpq7MMO+mToIY7X8QZ/z+QRf
WH0qlEzb0YxLn4NQXbt/1+sZqm7zSaDtdanYLtZTgRwhgJ5UdCddFGrzgcF1SER9eP5pWMAu7hzu
b/Cv93r1SdgheCXVEbB5Odx+d+FPe/ASBQCm6oE+cvvZNZXsaJp6vrVDdTxHxmx8UwYzQQduBA5S
Zm1ynOlc71Tyl72l6+PKo750QP/5PYKIAYOE19BdXD8thU+l06FTAi+TZyGanrXxe4hLP/zHL2nB
netwlBw/ahofcwAzkAzDjPrJRKDI8QzUTj+vHNAi1/n7g4AgOYaBO6SrsriQtOo04JItnyTI0n4L
ITQgBROdJozTitX3yEcCIqYwC5kRSo2TcbA6Rf0nLfUo3PWZSafx/i+6YSOacF3XclTdkeZyeYlc
VRkI+scWMICdHtxYmz7BLTUdqTsYf1SNgtH99RauWB4A74Hm2jZIZ13VFzaZdMjfdJQ5HioYo6EN
hsVpeNQTm+Z2ZYDJPzlVbY9PNZXtF9Q1+3rFRHXpFRYmShzLq8/5a8Rgi7i96VIUY5qweQjHdDq3
SNRBDKqOX9yofiLYN6HRCt9L3drfmezVkP4avEsV5XIb4dQTUkmQi9PXGTcCDBSkwJrzT9BDsBTY
Q7zxQzv6NBlCnCIjBQmSUWEEMvvz/iEuP5pDyswHgwzS5HmhtHr50RoTLkOy9vRc8tNRu7EtyGtE
9J7nT2w15Aqe76+3eEZsx7FN12I0WtVphrt/PfGrUC7U61DABa6cHcftVYY8KT6P9BmrgFm3TZpN
PN4rdrlw7ixJNsqTbbBPTdXsxc21mU2g1u+0ntmq5UlQ8UbyY4KvqDWbrW1V4x6uxWLFOBavNYs6
wiIP0GzdkkyOC+NELW/KgHuiR+AIh85hxnSa9d5OaZecKrWspwOEX4pyHhutbGnYg2vYxh2dn5XN
G9c/xFWhHNF5Sy2HqGHxgXMVaE/NzJeHso86vKPPFrbPGXDyjJfb7ppvZqfZjPV2FPx2RgBJTwbP
WjtOL6KPrOZdS8NV/UJl16JAAouwGn0fDKmWA5gXxs2nGJBf8lzByOHvVPpq7q/GhHhzrwHZx/GE
Xa0+l5C2hmSwFVA5CC0gsQcW3YZEaOUUIRQdDaWmnhuogRD2ycyRnukUF4rMQSM18oYu63r0GyPQ
9VvmpJTgxRggZv4cg61PPxBaQ0c4DuPY6Rv0I6Dlvm+zV3eE3Ny1DAOqGtI53ZZH/MpmdeB6yCEA
UbKbnOZo4g/2hu4ibDj6XP6mpuKsfDRpHK8dC7ZPQ03VNf5y+HLS8bxaMGkY3UaKLPPUYWw/wpVb
fkITNVhZ5epJ+88ypNU6l4KXdrGvEvaWGLx55oHVQMaZouG5Ng2EWszeQO251M9KBsci+t8hY0/I
laRl1mxFOCUrseXSk/NDSCkt4DEa1RfXXLz1Y2LAd4k6gBe45vDZrNLokCNL7eUI8fUQzEsKyKgo
PbLdauUQblwPnaqUTaVAkFcsj1qDmK8oIw3JECYLt3aeR+8zaIz2g7TCkZmOM3AfgU4k+sMp1ZgP
903rxpcmnzGwKyJ60/j7xLz60mHW6POUAaQMcg3EK3DQ7LcSZdHbLVgH06byTALhVe1FrNAPRScQ
IudLz0wmwmw62o+G40/WIYiH4CtIfsj/7+/sxqXhiwpoEomZ4I1ZGFfchGMZZmHoNSaKOGbfPDA8
CKK+A1hm6chh3F/uljFDv6ypAMD5C3O+vDO1mkwt3bDQG+yUZ3RMavybj/MYx+QAywMqKWkJxcYU
l+8Cn+7A5LTae7Wuft3/IVdRAcZMdZySk7BlBXgZlvTmCHigDjIPBlUdafVRjI7HnM6YfDPRKp03
FZJVxo+xAbS3JXnSo51dUCzezI6lBL8TMarle7/TYVuFqaWebWVDZ8MydrXmBrqxKYglYy+O5qF8
mkEk9e8rTTDp76pwHDXbzO9c41TkZg0AB0Qt3Jz3N3j1gvOYGlTZCT0JhQ1zkfVDEol+tE4hxgGs
/keSxR7bvofdFdwQ2n/3F1uWfnhHOU3+soAQU1RZJh6AGnIn4pGANC818kMIrdAvRjxhyU6cyT7h
1ATZKPqb80EHNlBJYa7+pUSNJ33HP5p/0sHC+FvhNNEjgtlaeUDDV/8VE8NqKyZ4w+LJySi5C26Y
TQVwYYFToTLT20QeVJizAU4bqVozEM1na9ad4rGlqfHP/dO54TdtToVjIQU09KXNj3asU2pXEm+Y
3H6HrJAFIlZEXowbO5SG3rxrjACZwzKIP99f+coI0AM3oFHFbfNA0XS53GuTaogyVRF2aKMyyxSP
HmQAP7voIQPl/Xh/sRtOkgDfIvliws+gsnq5mGExDKCVFSp6hjOeW+Yrt9qU/A8eIfwUnSNh6jaJ
1SKaHxB46CMGnr1mTqhmAnAGO6pqChqecCpBpNAhODSBg/PTbH9/g7e+I6GZaqv4S1msvtzgDC7H
bc0i9hATSinf6cWxhXJ4FzosnzUMrTIeZW4DfR6O91e+jo1pOUg/jcHyPmiLywyG3Rg6N0m81jEL
8T5UKP/sEUUJP+mBTlN3RKkRaYti9N9uujKWku89WT5zO5dbrkvTmGrFj70SeZd9MpTKZgLN/m4c
Y/vPiAQdShhBwUwLtdZy5c2/Ml5ZKKc4r9IopKBmyM/x6tEFOh5ETjfrns0Q3bbg7/o46z5UgLGa
raRXV+dLhkM3UqMNyCa5opdLWWA6cupDuoecs84EHppOAsj5JrCbcT9BvUfLV83e6og4VLkqrxD4
fuLWy0XrFLj+pBrCS+HueCDNgsUKTaBNPrfRsaX3sXKe128vTwKJju1QP1NtnobLBXWRoZ2TZBZP
HqMDTEYiHh7H/1Q2MgSol0ybPMrYfZlD3h4y6cGko34oRjhr3mjN8mnSBLUHmgSY1cKoTDtOTD/w
Ta9pK/fYtCA7oaXId2YtjA1IXfUlZz5tZfdXl1cuyjsl7w9LuovTjnwoMUfVN7y0ie0Q8G43A5YZ
iNc3LqG7B8EhbNTCysSpBrr61siO1WlVEmnohD/44sujN1WtxrvHFoxLNOK/1gLxANg/iuIJTFYC
R0bQMGvw9mOm/2PjI2niUZ+7XHNWkHDMgp5gDtUwBlKqeO8rhfveQezkGEiqNwCxWbxi1TdurSsj
STpdpq7xdRerajQ4hqA1vUnNDBU2qqaB2CnwKcZqITja+3uUpnKRgslzhQ6SK8RjzvNzuVqWii5W
lNz0zBLP0IYi39K01w5ROP00IDP07i93a3PkAYSLBB486AvL7ZhkiyB/MiCMmLJtq0fo5KngWXLY
CVZSjlv2Kmurhk64TKS8CMwrrRpmkwaLl3aoRKhG554U2LoPuciNcwvk/XMbadqO8mWhrhiOdnOb
Dt6JnIuEc9nDqKE+gD82dD0D4vXMAd08l8UWZpyx3lSMlfh7NwKGtkdqQ0VbF+1eE5WIwJ1c6l+t
YcPR7zOxv+GfjeHIhGZvUg9zDufEZ9AVvr4CB7hlBAIeBbwbNVbc+KUR+K3vB3XEMPDsAELsAX/C
lCGyUx6T0kxhoqycz1Wgg9FJ5AQGR9rkikUOMwPCL6spgFw8a9vf6DnWRwZSs6e325pjq5pjA1PE
EhambbbOWKlqbXptUbWfEFjKHtoWdqeomc0V33j9valeaAZFSkJ4ApzFhlAmsBRYKQQBaq9u/bDV
911lwvUc9caKI5Rme3lhZaFEZerY0exrzEsSWE3NNKAAuu8AtwqgQRZ61H4BIN4ffCLwPUh6fzcZ
JfMxKqQs9w/1+qFneUFvHNgRqOS/lv8qpjAgW4JzIne9KXTmd2lpPiYlRLeU2HyU6IEd6iEMAvfX
vL7JrAmySGCjRMbOImyEjBE9wEnyVVCqe1bnERozMRjoM4r8ySqQWW6GngHsQvl1f+FrO5WxE5Yj
m5ESZ3R5LxpnKKsKNJBnx5ltPpZmA0E6dMlV8uX+QrfsR2bzMqmijLCEUvSK1VeTgb8I4YfwkO4u
30V2+LlWOdr7K90yH47RlFVbPuAyz0zCVo0mPXC8MqwVEGx2ixplVMcP2jBAGZfkVf8xSUX2fejU
+I/F2/jx/g+4daYyiKBAY+skAYsXgNy1VJRssj2Yo+b3PvSACBmR77/dx5CvER463BS6NUuwUR8L
UxFwJnhWGMc9zKZt5RwTyotv9jKsw/sJHI+iM02SSxuhfDs7cykQtgRm+kOYc/7AKFFNDqf+vn9y
N64Bwa5j6wD/5L+kEb26esIMTfDTruWN5aTsfVXLDtS4x23fV4hrgz0jxkZ12aJVuvLNbq1M6IfL
sYXBx5N//mpl+jwSHo7PYWQ8+w5lUrxz85YpD95TKGtjkR2h9et2YMrWmk83bga1SdpfNCQBXyxv
RhH1zJOGnfBCN2cMS6G7NbVpsusGJzreP9/rV5Bwy2XIE2ejUlBZvBdhrPR/5y49ZodpY/lTNJwy
k6IKdWK4VhSUAu8veMOXsi2HBhHvLv9eHqtSDqIsY9yLFsCl3FvnznLhNokMFBSHot4JaD/uL3lr
jwIno2GqWJFlXH5J8oahgpfN8Nweju0AAO2DqTO7oIrChGMmcVfcza3PB8SBMqVNDgp85nI9GLFn
dTIqwzNMHXQBvwgSshlBksF5u6+mK0uya1CRui5rRO00VqXaG95cWO5XrQ/7nWONxcptv3UToPqw
KArhUsSyx6Y3GiSAsK94ZQV7cuVmyhe0APJd0BeA261Gb7YwMf6IhP9GyCaOhTqEIRwHnJ8J0m8R
o0FfnyDQR6CugfvNN4zB2l+awv2qa2CszZG5iFqmZW82F51wELpMmSQYtnTmry9+0Yqw7BNqoBSs
jm2QBDvTLfyXDlKSXcVsZrQSGd6wTx02RCr3Lh8S3NHlgrATMMA9kGT2bWOibx31Zz3X/TPCRLTa
rebz/f1doS/kqUL0SkIJETBov8V9UON6siK3MzxIfdqtFcRQ3AA13EXDwFjCSGyw6SMDwo3eFKQK
ff1YyCGfgd4v1A5hM6wc+I3nWafAQJOIx4vrufjKI0KLU2EPhoekbUPX3EHbfQMmhRFVG13IUz24
5aFhjuFUgcR6duw4Pdw/khs3lpxTIlHgzQFQJ7/Qq09u+rPjR12tI4Uz+MeIbro3VnWzD6siWNns
Df9naABXaTk6AF/0xdMJfaABQWmne3HmqA8MmcCI2nX2lyKeoz+TiKfH1ujVFS9/44QBjQMAICOQ
XnfhdFvXEr0YLdPLVYh8YRR3uxldCDhcNmmFouymh1LwKWihvdnCzS4ehDmE3crO5b1ZBPG8p+B4
LPph3OXFZ4Z6Moa0jwRoQm3xe9QM/se5D/X57bcJ3IxFuVW26SGZufyWRTrAwFdohqf5gr5LB59p
UTY6k/lM5Bk5nd63246L9wWpwtfEVV2uh0LxgHgs3a9a0bLfo2LaHvrxylPB6MHK23nDTGWjX5fZ
PaHkEhQKe1+g1GZqeiqV2y1kryPClS38yYEewl1+f183vBLBBxAcmYIAnpef89WdcJN47o2SVzMD
qP7i9mR1G+b/UFky0HBA5tV1/JUlb+wP4yTH4hLypi3NlImYmOfM0T1mt9R3dWGVFPsa2Pts6E3v
7+7GjaCUaVGd/k/rYWElTYSomx/7yDxpEqNjwbwxbAJUwXdMzjHibfTjd8UY7MMApwEp5mQ93/8B
N/wAM3IOzTZuA+jLhROeolTkkV8yWhkOs8J4vCGhb5DeQLuhjxr8RCB3ki2DWU61ckNulHTxtow4
AbomKSKjvfy0zDBXTVWEKWGQJSbGBH2I5lQb9aUZ7WzEuxQHfr4oTJ4GXYu3vYOUtzOHzh+zFfb+
/jnc8Aq0UklxQTlj2H8nT16ZWTIqKlm1mjzMSqL9wTKybZnG1tuD+derLCupPUxEHez4yYOlxv5O
d0cT2Q9YoVsnK74Iy32eo7L2uihfw3Hf+sw8LIKbRIeLMZDLozZzgJwuQ+sPAyNh5sNUQ+Pw4gaW
9ommZfqjHVVoAIWWinElaLtxl2Tzh3IJiTxcW4t3Jm4V3YaYMn6AAqI+OXmjH+NYQ7MiiNbe77+N
pIVnd5y/ka4jGA9aBjDtwJ8ZKF08iDo1EVMB1YpqT5Rl6Ft0ZdeWZ9T7Ov8QIBOJru+YA/M+VRUD
xzPS0UwUrTzn164L3CTdH1mz13GTi+ecoCeZ/SnLHmLi/gqJ0HqKtiox38eptIb3XZuvTflcn7ZE
beMsGdSQUPaFO2EqKrBUJUaSNhyzY56q0b6ysmYndHMtVrm2KMNyKc/IOSwg1O7iwyLR2qIyxFhb
bFfNz1CLcpg8uaIw+uQtM+ehnu3UyYU18f5FvbFFCSTkBQfPw+TMwmn0dtnF6Mj63gghXc1LWmeP
XRTmxbZMElr291e7zjmo1NAOxnY1BmuXqxnMrCI7AroWYlvnKYUKbe+XHVoxiHzDnjt1XbvVS4lT
p9zt/7q/+LX90M6TwwjsV1BdWPjmgskOMaA/6VlRRoUv7aZNbZU9M/a2u0mDqFoJIa59oMxu6PRT
YuQ1uJpsNDLo6xDl8Vq/oohqpfpxAMWyv7+r6w/I02pTGJZxIMNLi1sxCB0KXzTMvYmg+kPROPOT
wgy5l7a5u5bS3FqLZ02lbEOpm8j+0u2JSKQleKfJg2NIAjsyaKhh/2ZOOVkrzt5YisRJQua5TGC9
FvFXjJJ9O8An7k2diH6itZV+yGMl3SnzHK8Y5e2lYNOjEwjudOnnUOQoVciuekYwivEDjCL5SS/M
fA+t+Br++YYJMiIhIScEsbLpeXmATtOj1edmg9fD9nV0atizs2gA81FAEDgPbbeytb9TEJc+3KJt
LgE5gqY9rI+XCzJJrIaD7fceeoIZYpuOFZ2ncPQ/FWZlfUd+Qj3WhQNXX51ROrED3rFdmenDSU8R
m8GVl0jRIrp732avnZ2FwyFzAYxEDW5ZCctqtOH0GMUruA5g1dCnYC86P/FCuGQg4hiPcIO+cdiL
ogOzg6CXKRRLd74M6LvMHPIUYk7PgMD3mwKi+ctYhTBnwgZx0BrE6u7v8YZVydAAAAFjXjZuZ3Hy
7gi1ThZ1XgNPtJfDh3ymxj+fhGi04/9gKWZhAC6Qa9Olu1wq0rqxD1Ot9eDpSkm3A/9sKIF5CEnM
Vtprt3aFmzFlGUXWFhf2hAJ3B/FV3HpjHzUfHEVzjwS82guFDmflAG8YiaAQTeGEnEhYy6ZnBMlG
qVai9dRqhHFeqd3TIFBUFWE8PNbVBFfVXLw9pabgxtcihgblQsZ5eZSB29SOyNTaK4YZuMkOuhMf
KFqKbGOGPHUI2TICaGN4pHUPF1bhGqn/G2KWsllp+d7wFMRevMsaoEQqE4t4oOtSZI7rAgw4BL/T
xxa5g/Cc1xVkdCQ5Chyonemn2zcbkmPgmCSoiXWXz7NoJgoNs9l4wsjG44Ts1iGCBOZkKhAn3V/q
1v7kEZOGukSX7uLZQpVrTNCNIjqXhDu+6v7O58jfg7uboDBQ+sP95a4DD4uuF68jTSk66Es0rd71
pI2hVXsuNx82fibcJ/QyTmVefERfKDo1UqoLep9m5W7e3CdhAAkwRYQr4AVkhfmkIM7rjY0VvcDs
kX4bbCvYwb4gaRXLen9/ozeyQCrU8tYQ+QIJWD4xMWFGWbVl71lMYQFAixOEylPUxLbT0EIz09Qo
lART5EAtmc0jCVMW/DupleTHqCXN+f6vuXYX3CVGi2S9FaTa0l2EE4Tm0NHM1N2qIdghwjY/uX1S
TUe10Yo1m7r+yPLmQuAgJ2ulbV1e3j6s48lMK9XTqgIpsziBB36HUp3xeYJD/MW1odxGdSpOdnWX
lCuIx2t3RVvgbzcbv8h7u7iwQI20CWol1aNHUm1FE5c/tKGO/hS5AquMK6WCrTZ2fr75gIGiE1BT
WmGeaomzjOFqNa0BVd5Ag1TOjFvnfZ7pzc4JmmzFkm98SwqcAJcoVREBLiFETmNVoWlRnBqKxPiR
i3E6Q5oC+aAK+d79XcmzuoxaGFWXM1om9XOVj3n5IQPeSMmpP3kBiOkDbVUL6ubcOqWg/05o3gIM
aBQwMHE5wjJR5it36MZOBfB3PidvAdnC4hFwoOPN5FCpR8hUHBtSkc2ALskGVrm1AO3GUqCH6IYA
kGIMb9lUalTFIPZMKq8EDL/X3Cn9lCGPhAJqHa24wBsGSlGIviDFKVKGZb+spvyDMvTIrmBGBd4/
Ko0H5j1DvR6W6K9ZyUV+qLkuxZufMvqtsCpo5JfMtTvyDF7VgsDHRlMYIv5oIA8CfCkQkyC4FvO8
a+HK+1W69ZC+cdgWrDN4GdswCenlINVizRZNQhVF7NzL3KHMjnOlutmhChNYHTO7QwSloOq74uxu
HTD4LNl0ldQOSwwndcGyZ5478+YEuVS/sn5G0EVvnI55QN0uf+cKCnf3L8r168I2IZIA/iBf0mUn
TRul+pDrZ15dGc2jPTfloR31jCGsKjsOSrNGH7BcD7ixrOrJqSqKes4yKtE66HTt0THPk5YWAez0
BiqW6NuGQfcUt2ra5RvZolJXLGjpD+SytBZk21xyBS1zXLUo8pB5aeOMzlXTn8oJotptZtQ2ZNgd
tLF5oDEIl1nOLqSBvx+ccdjfP+irZxXjh+eRAhRYE1zCEhVcV6jwzlmgn9EOainmVmM+vNQW+KWD
O0eV+mFEsdM++Irr+4cS2hCks9IyCR6Hkhr7PoScPlqJxa8KdPwmCjaGhM8yC8W45OXFCgM7AMRa
Tue0rKxNEQT1w0hndWsxNgOUIkTohgnXrYOkFDW8JDiWSKy9NaWVP4KnVoZwTCqBUbn8ERovvBIx
TXIegOnshcOCiImPnhDtLxUx45UQdfnGy+UorJN6yHl6wtTL5UJzQt8o0/tzaA9j/SHJ3JTppHBC
CfzQYCax2EBemyDcjOpbNNHyRBVhxRzlll4/T/wGYGOUJrjkKsi/xfMEY32EiIbZn5HI0/+x5yn9
ktZh+lQ3Yb+yXfkJF0tRgMTyQDlQ4FzOpM4o/anNYHWQ5OUCsYmq2dskYCtPw/W1ptRC/1DGETiw
ZczoZlZOJ37oz31fTo91ylgvVBWo0qSjunFgt9vcv003PqKkXeGRlak4dc/Lj+jGzGfm2tydDb7e
8NInBfF4lxnTmKF2mNmpx4ib7qOQiHDxJkhbU13pHCx9NS15oiVCGQabAcOpCzOyy0TAOh40Z4ws
RqMgNvMpPTBexzBJUgmYr3Il6pCgzAw0vNdIla4GzuTybJ0nivIMgY48oFdPYpe7vUCUfT4jxBXo
7qmvSeyTjYP+U3qATrt2Hhx6f+rn3IQqj3K605busK1ntXe+dyitaE/D7DjGMbX1SPmuQLBXHowe
+vO9okJfcGwYMAvqbTBSLvgV+nWcftC6WKDNUchBqB+OixLzc4N0OTyaUQgL51u/MKgSngmN/gzX
ZBlCmZEbgfcN6H1F1UsedkhBt4jaNErKNEXf5w+d0NuDoUXKSpR6fWEM8LgSjoeHkFn85ckmBqLV
oz35Z1UFSRqTe21De8q+vHl7rEJn2CSpw3oW369GNbjQzc4/o1mnx5ug6SRXlNkPVA07q3SOjg04
fC/GRDfBkmbBp7euD6CE+Q3CDHCzyJ9c7jIURT4yYuWeZ+EzG4qnqjddT89pDhP/J/KAwS4J0s6F
q8tu1+bTr70FjDakM5TuGCUknLxcHEa+Emab2T2PvYY+kGpl7+LKyT70GoSPlcOq9zd7Yz0KMfDx
ybkfphfkn7+6LC4kt30Yj+LcJBWaxoVh9Iid1gyXNaVCAtAE1Ur0eONlhS+HgIM0RGIalo+abfsE
4FUuzsHcylEQ1M7ngvRDneiRi8o3YK+swoJGBmCaKCJ4niKmVQctzB6Txk3zlet06wjAllOg5nZK
WqXLI6hT+ABo0nMESFB4SjC+wBZe7f1eTR6zUolWop0by9EhsRkcA9gqRw4ulxvyWLSoP1nnYIyz
TdgyGFIEk73XAm3cTCrdhftf+Dq+A+hG0YL0XZfVxcV7MJqcJao0gdcVSBls5lJHjhQGEe2nXfj5
u6q3bDS+JrP/DAM8qkQuciX56f5vuH4ReA1Yn4FFWC6uHEdm00j2jQZ81qgVp65BrT2JwhSRBook
eQDDYYq7e2M7lxoq7VyIH/lvmW5Kb/bKtDOaXBQJhsCDTc/dZfRMj24h8gOD/WvsFtdBC0vJ9ETm
J/TAFt/UUKk7oxkTeIiJK/oBEsqg2Fsqc5r7Pm3ct4Jd2Rl1S5nAwzgi+ziXO9PKpETLSEebWSjN
Ga1LZZNndvIdWeO1wsSt2wooiPIS9S4s1lrcjtI30A/VOiTbLGs+GAkCnrmNVFmpQR9eD4O5jUeY
UaGTQ8+cSSQUeN3wcN98bhwvLw5pNQmChMEu9uunSqCWveue264rDsNgfXSmOX7ng0B5uy8gYiB4
wfFzusuST5S61mxBY3PuOY+jk+VquakNtBG2eZ/W2zTIojfyTeJ14O3hUaX6SxJPtnn5MaPZhJt/
UKBNGzX9EcSDxWS+Vp2YKGtXeCVufExZwKPMRA9cXsaFnerBkGkBOgrnuWyoE1RVo/7xy0r7ZvcJ
0igVc9OeObUjGs9Tpz7OphJ/RQnQXHFJ1y7w7wgZRgw0i/RGuqxXN7Ms5tZgbLk6j6XiUKht4c2q
k+TRKer6rJHhH+/bz1+C18tIn5E1QhYSKVrFZNmXCxYtIodImJRnF+UaKEvsNFMKD05yYb/MyFGw
YcPPICiX3DTH1jUr5XlEEKV6Zw1qUv3jV8pkeXY0KfbzgDgq2jV1kxk/RdzZAco8gxFGW9Pvouw8
6lPZHVxtyCFojmp0jDaxrqPjifAgwr6bkXauGm2mIHCNr6ErEO85anXVhAfLTHrw+sxS6N9VFON+
wbGFxKIDTbjYp0McJB+cvMi6TeTXubK/f0TXHhoGY6yCp4KBC8LLyxPKjULnIPj9UVP6R3ecn+mY
jicaI9mhmcDzqqM/rsQe19eaUF3S91HzlF2oxZqKYiJ0bSfQuCLkuItq5JvV3LKRt6II+dbtAZci
rGLwgkyP5vdie/GU5aGSpeexmvQvJuoVwa5NnGbc+kLvxmPZj2CU5xp/urLydTpGT5+BHTqV3G3w
q5crZ26Q1XSBu7MNA9DIzHqggj5RAgRcKIYkB8eM0I2serRbZ3zciue8/qxkgIwqUNihcEYV9HJ1
pr6qmmdrPFt9ZsDMzSwhlYRx31PZecxTZ/6Yy0Hs+4d947u6tCTorFF8ZWJ08WR0QKXpuaNDLfQx
rE59ztjgSdWLEHLs5u1vIRRrwoB4U3a96Xdd7jAKUH+YtKY/q5Vq7e0GvXACHHczx8ZanerqMP+C
wnS4AQRpAc2uy6UEpM3TWITtuQRriZJmWu3R+RuexkDVvDxOE9RUkzVM6dVhSuwJtR+6W6DEaOsv
FiWvNIcias6tH0B7TznMehLV5Jbwp5XB5/tfTprDhZ+EYYmIHLQSgFI+32KH0RQjuYkwy7lrBnc/
0t96yobS3QRQlO0nJhd3U0L06HS5FOmuzJXX9/p9komXRFLIkj3CAYv3KYmARSF3VJ0Lg4F1GPHd
o5kPKYTTcx2+h9A43U70nUx+AYLiO7SIKx1ZkTeD2wnOwf9Rzad/gCUvOWsSt0BB2dHqczYbsFC0
nYXyAULgmxQ225f7Z371GMq1JHuIQWeYmtvCC3aWDr0mJLxnazJAsuaIZsabvIXE9IBHsQ5mWPna
yg29tSaYciIdmmrwTi/dggnDRm371blqrDI8lZkWjp/tWkHQuqAs9CwYm///nJ3nbtzIuq6viABz
+Nvs3JIsy2nsP4RnPGZOxcyr309pNs52s4UmdAZYngUM4GpW/MIb3tv4kXNq0qrkJpKt4qVgauBk
o5J2Vk1hryv/teFQ+fYc2l+mDo2P+1N6W1BmLIILNjKxFZH3Yk6rJA5sK+/ESWGFk47ubFVkoZ+J
tqFkqwSTdiQg8PKdW1XeFwL1ytpFaaw3LwoGpkGyaYy6bFfu4jcmncASyBWod1llXfwoVEXaFlfr
/JTg6/YNSGL/g/w+UjbA9voDdamwef8yU8Qm0ZS6RPJcX98dVTFbjlIa+anL8rqhOz1q8TbCnG3+
EZip+dVocY1ciTF1eUav7xDYLpQfIU0YbOllcqKmgxFblMlOM8CO3NnMHJy48i0MCydETGSZTI+y
aorOhoFV0UfbLpJhX2PQZj1NtY6YTWtNQ/mPhsmO4VeW1oavRosJ5j6dTRXEi0PV63ZD5HlozmEB
NlibqMKx7LPqjKM41rNdtYf7O+qNtZNauMQQrg3oaNmhiEqjcYqxzkDllvGxUCz9mCpi3OmV9aVy
o2Sl+yBT08UcUi4mZZUy3ySUi3uwyvNSq+KkOan0987p2DaXwpnW6oivkqiLYaD3AZ7gSeOlXtba
ReShsDXXwwnXld45keEWSLGouIvsa9ehyR0oYPnt7ahgkvC5Ri9VO4fEaihJG1mRfk9nnEaeMYke
gq+UZ7zoQ2Ji/zZtLa8w9B1egiFWfymRsrRsHSs82fDNtE/WMHKnwwd1EYWf6szYWXEatAdQ9rFy
hDJKxa0QRQ0TEMiBfowrs9fwga4ca5PO2eR8RNZWRSEnyLz5R1tiUosJJq5efxeKpka7PNDN6iny
tDjeZQh2DH7cYAq0zdx6Hr9mponkS6zr/W/sJ/LpaS60trtkU6QYyNQa0awRn0dFoZyFVyM3tNF0
ZDXSDbgOy3tC8jBwqUdOuBDd32S3Tz2ND2JFKbsMYXoJ6ADLwm8gCTi1iOmOx6bSR0y6wyjOfCgz
zb/3R7sJTAEJAzkgFkYdjm2wCCxgkIeTR9P6NNqZU0db5MTN+hmresc5FNMYp/+2dZh02tbFs8zZ
xSPeKi/3f8IbHwwsG8InTGUqC8v7SRlEBhx5qqktjMU3A0rFN4HnDK6nOKv8fwwlTxIdH5gcyxfP
K3JnsuNCnFpkobVvM4SJ4buSEqH+HtHpMj/eH+42VGRq4SZSUnzVF1zUsIeuTiqAAPYJN7jmMReY
wcFwPWWa6B7xXM02oAetlZv3jTFl4Zi0nnsXMtfi0jATMKqYUuEKK6ai2+pdqwvfVsz8Sx82io84
Tfcp8nC9uf+pN4soqWNgHyQlB9eYZTJPWGPTOHZsgGyF+ejgd32O6VbjZ9muves3t/DrUOgIQqyV
3LzFlhVJFDQIaNjHJlLqn2bjzWKHzWb6rCOGcsqNuV85kW8OyKUvNd4pxi9hkkYZNdTpFftom/Pf
AWrXjwNuXVvNnX/luhp/uT+Tt+EvEoJc+DBCWEOgAPJZ+KMugjHNjL2kYx5LVUk/ap2lfjc7gold
khZ2hHxyUeKTnAxtcNIVp9U2aoBo1BbrWX13/6fcJAIG7R1KbcBDIeHwlF//EtUNmtBtHP049Bjt
/qtM0dQ4u9x1h6R9qEYrCaUeWaY+zQkgF9+uAf3tk9TIh2/3f8jt7vJImlHVkL0uB97P9Q/xuoYG
Zozd6jA34SY0IvWgW01x6MHSnN49FOmjNO1hO6ugY6+HwvoWG/sKJ1AMb92Ssk2UGfYnXYT2+I0w
zfU+3x/v5gJGRUlK/4DQpP/CHrseL6FnPI2q0h3sxB52TW5Hf08tZlKUfsQhMivo2m4bXkyzirf3
R75tkXKEsBIAaoGSiHbT8siK2RVI3LSHyGnwbUNU5CXG7feiGEG1Y4qqLRxXFH40pwXorDlIJpbz
Q9Oo8cnuSozkTPRDASbkW/TpEPPKq/KUoexMYubVuJ32nfXRqobwpA6YHGaB0J9MLXFWLryb0ym/
AmcrCOCw3WmFXk9gDFwlNPE7PDBP9iWq6/qUlWriJzhA7HE0W1ONvQH8EwCBCUFUlVwcaMLyqiMY
sIuhSgB1mWZU7VFzj2ihG0GXITc5z7UefhpRGu3OwgnS8EMH0j4jUgDO8+Di0KF+9sbIVQ74alJq
2yiIKZlrmd1rJHoV0/EbuT6QUiDNAmq8uCMVNIKtduzEocGe4aw1k74RIhKbpo5LPxqU+G87142d
Og/G41gGJJnoPGzbOsHatkqSg9ap7lYzQ8yooij5iAO3uW8sq942c5meUPNPH7AfxAUUreQvXlvp
e0/Elp9xOZ6qqLE3Fr6qeyAjyhG/4Gll597cS/LreL5dMEsIri1lyBD6Q0CoVMQhD51iC70qe3g1
DC8roW+DtGsfRzSjtmrbtQ80w6L3XhFyeMpNiO/IBvzyAUqFhizxGDWHvJyAnNaxe4hEPfu9bazl
Ube3A+BSugIGIQupwJJwqsHxGyvbSE51rnqi32pp4gT7wRJjsjfmMiifXN1OjB9BGBXzz1lQ/lNX
JvsmoICFxOky6P0QyIDRWpwvKx3UTBT8hDQbL1FYNj7Goc2jNeT1ubE56Eo7z8f7d9Obg/LBkLrk
hb8UFx8QcBWuHaYnT+htH/uiRWkcZXG7dI4q9iLzP6mu50nqF6kpmjWl8ZvnBiEgdpdsj4D6JVa8
/uRpEJVeampwVAa0wDrLAd/dO+mOOlO6Mru3Q1FJpIdHEcfmQllKhEQkM3acT96xbOzsSAlR/4iC
huPPOPGuvOY3FyWPDIVvEj1Z36cWff1V4YQBsuoE3nFM43Cv5ojEub1uX+ADfBWpnr63vcNw1Jrp
oREcyX7o9XDpWOKzhAXvMYMov1NRU/czxNSOSoRLllIhUHx/yxiLqaSHDqKAiPe1fUF+soi2qWOq
gWkMyoMJTCQHHVrWw0MeizjdR13v1pQPcwdBXsppodgIR62Kv7D7HdRDikGkfXEHU0VdFn8ShGZh
LKp74uhu/l6RlP4mpcSlNZktMMsz6WuyM+3Ung4W0IC52eI5lT6MQ6rae22s0mjjofxf+0E7jhOG
V3MwKk8e7OVnVEnM7phM8BV9hLjpeJgByIajk1TWuJ2rOggPcRs4OSl4rs3GGtJjcaHAsAXfIS0P
JHJHpvvXq9JbuM5T+Qkf1MwIDkKIr31r2Z+NYHR8x+zsbdI74Hmmfq3utTjRDEyCSfwGLZVIwzQX
A2tksa91ZaTKQoQ0VO0nHBtlV6etftIiczhKMY/9/S3xxpgIcnJHG3LjI95y/bF4JceVNbv1wxi6
9jGM0Ssousq9iMScEBkP0y3wuzWa8WtU/MfbiwQ4QqsMKQGbiFcuE/iw53m3hDVfKOCY6q7v3VnH
lqfNSnpo2hT9KkUw/FWnioGfctlkpu+iR/4S4m6MgEMCz96va7tpNhN6oU9mXRdiH+SR4zyGVeh+
tWahh9/KJFeylpsYMB/y3llk4FCeR1ONkxtTUW28EGflJ3Sy2mTbT63jflZrzS22tVq21UfDrWbt
qxjKPn9wcAxLKakEU1r6RQaGOkcU1+vYiVIwPkQeUOBagbHDAOr0hcoeeh2+WtsVEB2n8sZ6q4VN
IbYdfkOXpoG7tucdSb/1FTJ1G/rmwwkZ+lndxTybH0aodL9SfO3+9SAoupsGN+z33XSsAL2ZVxk3
Wm5cdYsnq/SiwZuRtL7knibQGdN+TlMQP5mwc45TnBgrEejNNmM4gkKCAZSISEkXwwlwcMEIpBHB
SCu5NEFv0pzFEjygbLWfO+tX4YXv5FrKTwSOwVEC8w5oYKnM59EPaka4tpeqE9OLVc3lX63eiYtt
0K/1pFjf/aN0c7miASiNEsCJ499CNnZ9lCyER+OQ0PCpjqzpgLBa8jDPUXkA9Dwf3jkU7z0XBb6G
mOJINsz1UHMa1AXk4OChJt/+pIpx2mBf1H7PxnGNsPGqT/TnWQXOwqqhJvIq8APY7nqsNHdrjdSy
uXBXluRghtnmZ0sflB+Gkpj4laWu+LcRovsJvGrofAUtHu8gcmf44mZ6mELewwbl2LoUsiFAoflR
T532rZ1abQ2WvXi+5bUiRZa4uyUcktjk+qfOYUldu+6NS12a0/cCZs4/xBXGy6QXP5VEVCulMvnl
f84M5SOYJMS5Fhw3SsOLu7NIGzsfCnO+gMbpLwMOxY9Da9fvvaFB2NBlBAhCaQUikDxaf9Q6yq7C
oTKthouWlPXXJB2w/q2y/KhVVvscdnG8N4fRWRn0diYZlNiEPjH1I56k60GTqQcgMuv9xRzmCRGR
SvN8Fto6oJkb7gtR2msSv7c3BLMJb45cjFsCtMv1iONUzKVSED47Ua2qfmUgdh4HRpz7Y95OH9QQ
36F+8tKVD705tJgcyxiae0l2qpcXk6KhVg9LTbs01txvldS2N2RVv9vZWxOGfmMkOiLytNKFhye3
OEctzMu0yLr2YgWoH22mHh6OZZImbjQ7EisXxCtaYrE35QVIx5JFpCu+mE4VjpXdZmF7CRIl2HY6
T7yvCABqf3WG04qNjsNlu3GHKfret2ZfblqvMz10WfXA2MhgQfsc0gvrj3XX9vXW7KwU3w5d+cZT
6JW7vLW68+y1OJfZWhyiqSaEZj44GKfTtaInkOycvO/+NgtbTX1UeMqPaKDq6V41p6lCDLkTNE2c
Zlw7k7ezDJGftARXRjD9kHyutxE0vtHSEBS4WNi3HXK0RDe9E/RPtC+GlWj69oxwoVEkR8IH2QY0
Ya6HEk2vWRMNgEvp9L+Lmnw/GHjEJL8+2ViVWv7zzkuffB6QCDJGUnqG6+16vABk32BHA7KSmW7+
HrEf2vWtXo/7yQmnNbXXRf1A7h3eMGkaCgaTi25x6ziTEcSi9MyLhdjztipMhAM49herDB1k+Psp
2ePsKYAb69l8MKpoTbfkdnapWtB0fhXe4J2TC/3HtZfTmC4nLHsvZuiOZ9F1ZuV7qT7/cm1hfTAL
EQcr63m7dXg76K2AF0W8EErE9YhemicZ5u72Jai7eRfhh3MKu8HdhWM8r9w6t5cdllUo3OqE3o6K
eO/1UKHVu2aokVAZQartVGRDj5058jJWKF+o+OH8cBUMae/vn6VZKfEe+i+SLUC8pxJByCn/Y0oT
UQah6wXVhaA5SwAxOkPu90g9zzthKHP1gOib8xcksUAFABzU86FSQ930UfvOy208mVW6EXPpGk9J
NDj7SoWQv6Gi5+j7pC5i9ZAFuuh393/1ch/IHw27DMdS4BASAXr9o/UcEQJ7glQWEyImH4sudbVt
A4Ps7yqKqup5CAfrne0TaehKTRCKH3m5hKAvLpHZHa2+t6f6Eqd99jdhj5tvFdFWj16SdM3eC/rp
x3u/kjdIYjAop0PoWOKJHGiw2TQGzUX0dfmoN7N6pA4uviWh2qHhaKwpaCxzXL4Q5Ad3Fmq5gPmX
otGsZ6+XOZabIVD3kCRci9tt6Bp5cCoFZlgbG5HQL/ZcKf6gd/O3d38tGEOECBBqpOqx1INxrYIC
1aDVl2wYbXPXm5Xl+l5XedHjOJTqLsksfsi7x5QkJ5BvdGsopywuNGl5nQeOhZvYlJVf41GvkeVu
XXVjaU3+MXaV5uX+gMvrhDdStmFkFZaY+CazbkybZ1FXpotkxR4zGvB74YGm7LJmLR24PSPkAiCi
uEkoG9xA+6rA0xvkQsbLUGnGrjbN0i8nTz2ERfjPTGFyJZl768sIYRgNnJ1k/l4fSQnxGAzo6ZcC
3cvIF7Diu+0Qme0Pq4rfq7mJJ7oMNyQWWzbZMOO8Hq33pth0wV4fsnEedo6efxsgl217VPUe0r4z
VzqZr0ftz8iJ8aA1EeDQOpXMm0Xk5BIuDKBO60OpDRFM4sTw8qe2c712AwArg0mlx9VhrDCV3IRF
YdD/UlD0OeZwgT7hqOlFKD5WRbqpq9yFqNLow0dXS91vtSIafROgfvpJbTyl8ItcGWk8Q290fSyj
s12YoPMJYFrpdmEBcZxKkygifwoR1/Mjp8q/3N+iy0f+9VNlyVyiKKABLu45AjvMW/taHIZOEU9h
k0TgmNV6TyesoDmE/85oU+LVCjM7OF4wrTy418MjKyMFIpHOpsZGJ4br/XplCy1rdZdG1H4a7fQY
6Ll+npQh2RkUXdrtoGCGrUxxAcjCqr6HqbomF75Av/33A0CPwNrgwocHudjIjlV7YQrwb280+KoW
OqzlRJvVlwjo7xY/5Plx1F3rQ6vn/UloTbirgXtuE1upVp7m6+v4vx+CCw8FMcml49dcz0ReR53i
za6KXXgAGIDKFRqSIQq6Xd105wDG9HPdOeEeeod5uL8H5F/9f9udC0NWOQlCJOFWiqkt5mDGhhvE
RaQfUscOP6fBHDw0RPErS319ZbyOQkeQJ44CPlWgZZkxi8tZ7czZOLgm6TmOldqLNuli6yXBWsHi
+jL836HoxBOa0zAm4bqeywBEVelEpnGInU7/ECstT5jQxu9BOLr7eQ7WwqqbT6N0T7qB7BVdNsS2
FhPoKn3rCSpRh7joYcKo8F4wIlX2A8UD//5avYpLXi0Wcp88mQQJrBZU+8WJsULecpwC9YOw2vZ5
7rpgqymuu4Fqqh3UNvmV5lF1Iksev2CAOG9CK3IfVTdOP9sFjkvEeM2BfQhCwijd7UTQdZ5sfM91
J4mf4ihXXmY7BcI0IOcsoBke+tDNoUFLk0n0DHaF3dUf73/TolfMeslvkhIZXEQyNV58k2Y1E8Xm
Tj/UCKZ+4o1O0Apw5qORGoIyNChq1Sz6o94LxY+y2TlmhS1oxipi5xoTogYu6qr3f9PNFuInSRQj
rS2ZCSynWa0izejpMx1cI7U+oMD8sZ2a6SgKpF3Lcv59f7Tl4ZcTQJTA00ZplElYHP7SnkdaqIZx
gJbjfU49hMzYA1Ss1UY9VLOpbWrYY9+Tiqvx3SPTgCIMRJGOYvAyWU4jojSIJcah4mieIw3QTGJE
wcZxqumTasTKJWpm/RQozVon6vabIT1QDoHryH1H2+P6kBpWICiWTuExo1681dqu3xsJVn6lmZFe
uqLcZVmOb29nrIkz364tETafK+W0LVKLxWz3lVUIEG7pcfbgN1WlU+5Ky4geU5coDXGuNb7QYjxa
atI/QUYvJBPcfovxstFEdSasYAgZFfz5/ZAqRGY56Z3rIXw8zsidUmLtj/eX9nZYylow2HjX2VSw
Aa8nWDgx6sq20I55YCi4QOLYhXn6L7Mexn08h2v4r8VTzlfKkrfLoloQV6kZXg8H2aELTaSlj9iR
iW3jOd0uLXvjm1HE0Q9L8dpjOrr2lplWNzmrvRLcL7bT6/Boxrn/GZbzf66HtzGJ6ibEGo4Z7/m5
A624aWNlONRV8iHOW3WXxel3aIzG/v4sX+fx1HwoFQByIT7lBeAmW4wbFmrsNaGpHbM6iL+52EP6
ZjqEz2if6YfZILqj/ZuvRKhvDkqBFPCVtPtZ3k56jCKe6+X6cRSWsVdy20WSgQvTbCJY+KRz27rV
1pxG31hgpGc4LmSpsCFuxLDA/NpzburHCHjZAXvCYJNoWn0wEnQpbJIr3wu65hiUpbWFoaP/vj/R
t9uZErtmkCDDDUOqavFIDGi+6vHsWEdEoMdd1lm5rztDcnAjK9nMavQ+z0C5sPxI+IOE/9QQb2Ds
U6wb6VCn9jFxR9e3S9d9igBzQPesEZ5cedbf+jhUjHjVMQ2U6fj17kX/olDmvrOPKXv4iK+zeNIH
iZ4czOFrzsFZCfkWzIP/vg6KHyQLbl7K3ovTWpfziCZK7Bxn2AWbOjHmh2oY8k96GcjKsGYcRGQX
Bz0zcXgDNHmYeAM3CZnroc/b+SEJ9P6lSXBXJ0con42qyJ9bB65IpWmRDyYoB46iEhINQTjk7wsl
5dKQn5GY8W9AGkugIyXW3iiDBAtnbcifrS63fENDmLcW3Zruze21wrUtXUxURA+I0vXrhZn7QCsa
p7ePdekmR0+HGaMBR3keGhsIAtRYv8xidx/XqDbe3++LoPL1IyGz8USRMEqr2uuR7YYXMnJB8uCg
Yv01e/yATW3UiO8Umvb5/lhvbD/zz7EWZ6tCtRXb8dY5OqGGZbgDXX1yOvtswyXwhdk7x/vjLTxi
2H6Sog4mDIgY54uCxfXHxXPV2QEt+CNPU/eiVP1zoXXpVm+i9vMgvOhX7SUXvausU496yAaJtnFP
oCKJqEq9vf9jbiYa4DlgcOJ2XkukCRZnz+lxhlYhVx9HR7F9FJ6tM3zNx8hrjE/vHYkgV0rIgsfG
mG4pxQsEzXQUolvCc3QOlGRWdkPl6Kc41e13Xii0zxgCjgWTSwNo+VGd285lXXjaSbfr/FK00U/F
rX7F2Zi/aLk67d73YbJZRwgr2YjUTG9EFjD6qZ0wM0zIR7bpi8ZLHrwC18asz9ccxZZPH0ORJPDk
STQYvcLFe9uLSfTOyMaI1WbaVFNryz0x+3kbaLtoMv4WuemsJCjL4/E6JpmQdBGEGaYudog1JfQl
zcY6RQjx7/Wm1LaYixZ+bIt4187U2u5P5/LSkeNJShM1EZBAXJbXp6PJ0PovyEpO4MrrbadVhq+O
gAi3E8XSf3oFWXp1zL0Zkl7PUb0/uPzL/0gwET2QgzM2oGeegGWzWQ0Kp+tHywJMWavfjapSt10g
sMe6P8xb60jVgaQDlh//LK6cMq+sznMH64Rjm7K3p+mLoUDhSRz0qRFXCR/r0KlXXr231pHuB8Ue
5KBuOTQ2ErhVm8b2KTHc8IKKfP8xsb2UK3wqfT0f1L/vf+PyZpFT+cd4yzqEWVS6nVJJOpVj+UUV
Q/+AXOH0bx877hru4a2hSDP4OHmDsW2utww1JRh3YoDQUlOpytoyf3J4qLaSlbFyi701i3DWAYwB
W5RSLtdDJepQBC5AgJMb9GmyCezQ9es4S4kbULna9HZRrIS7b30cbz2sOwpVUiXtesQ8bEwjUyP7
hCuEOHDRKI+dHlinFIDqu4dC2El2X1wuaY2s+HqoaTI6KxGRc9Li/FeWGdOTmuChVQXVuDKNtx9F
Z0DGFbTjSJdeCS5/tOK6fnCb0umcEz2E6AN8eQPPkkEqNNbvA1aQ48KgpcMDuFBWOsm4rz8q7ZJy
CkLDORl6d7YzaZvsDi1INRfUmgM/34js+cv9vX+7S+juwJWEDyPRHEvjnambcSd05+DUhkLf2PBa
z6rQpApAYx5Acb5Pb+31G6UaDQU4WA44ny3ehTzox7EhQjjzltrbqRDhs2OmxkpZ6FU+5/p29GQH
idCZHiolm8UwhhZm1mSOIZaBXn5wsqzxmznrX2JlmjZDkvdPVU3jwEmC6KU248QnRB0iHxnzeJfw
x6Zpev0II6ejg6n3zsqt+grau/l9xI50LSVoaIknNvsRia5MU06J3YebBpjAL3yg+gfRDV+zEgUk
JbONPexqY2u0leNbeeEdLKtotlMQ6ed+GNtjMabmUU8aQ+rLPNfjDDS0zkJU9l3Dp0Mp/rKwLfRx
0+PizlDTUxQ73NlWYv9Kk8F+RDUr3VWmOTwq5uCcijEfj33VeFtLgKYeEidceS/fOEq07EEky4oS
x3ZxaEs7bwjUO+UEZHQ8ZxGqiVNSWOeWLHFlgt8eSsLdaQrQAFs8zWUqGtMqJ+Vk8UA/QURHdxpE
zznsC7Ey1M0LaUvsA61KOgIgxL3FVstQfEsRQ4nPTt9E2zhR9JMXNerGiRrlZLjw+UwTIan7x/bm
+xgUaBItNwaUnkPXVwUEQa4RY0zOSJA1h7izmoPhxv2hMJO11/itoSh5StFgWnuUtK+HchSIL5Ed
JGelLXGkGe3xcdDH1h+bvFjhiN9cRnzVn0MtXscu663JGt0EeTO324hIK3ZTZERb5v/vMKSNeX8S
F4BJLiM5nitxVzwjxIuLDelN8GadGmHAvistv1DKchumUbXTxxmvH6cIHwYLrIdVOM5+UowO9L8y
AyBGR0FPtOKDh+jO5ynsKwRhSEzKKgvfG9LyCx088ACfsLtYhOvJD5yi0hIDGRau//xD0lnfRl0L
v2eMuffMrHyfkOF/M0K3AqAkrVU2mHE9Hk4v4YAmforTSl/sk2IWT0nRIVZSOMoGIYNa2Qx6VPsz
oVuxGc0mudhYwq0EgAvW6OvPgKUDVAvOCqi/JdZPd2u1KBo1PXvGjIKjoiKUO1bjbD7NehrjvpQJ
76fd9HFLxSef/2n0gAaLBwm/fu+dJcGGr4rgVL/hmiy2JLh6BF8rNz13KqjDOUTnChZ/vrc43StD
LQt37EZ8Dwgj4HaQfS6xFqIt+6TEj+9cpZn+FOaZs7HAn+8izRkex6C2fRdbhOfIjtRLEGL4df80
vHH4XllZFmC8V6/r66UfURYsW7TEzoXWj3u3UaNzmajNrprK6ZNFU3NlvDcXmQIRTwKQcylnvxhw
mIO5yvvs3NujwQZPBxAsc1tvBs+OMv6MLH+GDBD6c9bpfjmin8OhXPNBfGvaAUTLHgchkLUMyYNK
eD2ihNnZGZ3x0wgUbB9in3Y2s+4r/2X4Zihe5ttTE/t2i0PPyvPxxvUqo0oQDCTM5DtyWf6IL9u5
DqegmrOz2WUBRaPGfWrsKj4DoVhz6LtdYbYwmT+VUrC01FGuh6p6GPz96OVnpY6mTTk4A+VhT/mJ
aOdnvYvTNdnmm/KRBKIDtwadSDAGeXNxe8E6Azurec15LB3XVxPUFhvUhOEuReVGKQqUVHLogGrn
ZbveMLpDY9TuR9qP1jenN9d6sjcbjtCDeiRbjkPGS7ac6rpo7WxSxvGYOlnrbWqAIseMprrPVqsQ
CZnzp5h5OE1Vb36nzV8f4lj5532njFKorFMiDsF0QFzSr9cA6yyrHEqYY53hjU8aDgAbyymjC5oc
42V06rXy+DI6oTTO40GFgMeDtGwZKOBoTLBVWNrZMwtra4KD3xq66DYYFOmIcuiZn4aFvXJ/y5Dn
j+gWiIrUfgQKSvTFQ7LURTLroC0nK1Ue3Kk0zsXoRM9Kq/Zo/Xe0ZdveOo4lbh15UawV6N8cWQpi
SMIwkn+L63ocQ8pDE7Q5LbXUcxl67gGrwObUl2hIC/QSN62qRSQ2WPjdX9hFPYZvRpmJAh5VPHmD
LovdCcIiUU8357EBHbVNey3YJ4N4Z49SjsKhAg1IOkqauNR3txqnab1izh/HUeuOkdoam7Ado0fR
qLOfarNyuv9Vi9vpdTzqFQbpoYTBLoPbHLzPEFpT/pi5TrK1LREexdjiBz7ra+3eN4ZCloyaCKQ+
4HhLjBFE9LjPMzd/JMtlnaoycJxNPiBc6tWJu5Ygyqj1eot6V6MtziEw6VlpcswraYQYjh8LyLDd
YGe08ctPBPLGMy90/bkyhfeIspixwdJZW4k/F/exnFxZV+Bx4WIC17S4HgecW9IscvLHUph5uM1R
rvIhbBqfhGFeTCVHF/P+ai4v5P9GlEAOarOynLHIVaaWT3Ym5tgK5+mSWtMjhlPe76JT6nOHkR7w
N6LcKvG+tZ4TqH5oUelAEbfgx1VrJMoFypmbSX4/KTr5IMInPBHXd2EXNU2D93HxmM6WQudXZLbf
140JETsF0NYmrEauhwd9cHJfCbI23GhwTR8BFjc7KzJRmTaoEoaVa3/tStQmHVQCjG2QT9puZeLe
2i4adSZOHYeBRbv+qe2g0TZX1OKx73GyTGHUYgEQ2r4TmOpDrBCptODjftRuY35pysTYhW7v9ivL
t7jLX+dLppjIs8uSl7oImDIZLbuJXTyqqjWDiBisnua5XR2suk83QdIqG0dP39lP/m9U6NyO1NQi
VVrs0kDJnd7NWaUwNZwn4Kt/FaNeAnKZ5l0PntQvzejfslbdL7Po55Vz+talwFP5/wZfREdDUI/I
TDTFY0Uj76lFyW8LR88+x3r1/f4Sv3UYCb90DgdUMbRLrlfYrZQgKqupeJzqoPgBLDndOWk3UAPi
od7kZEL7+wPePlWoAYC0o6eF1sdNt0LYSdVR+CkeRVxXH0SE31kQ291hmNpnBMtjVE3d8XPPSq/c
6W9tI7Au9PRUkis6NNdfqhrD1KiJVzwqeMwcYrWOt9YAW1bLneiiOkjmzyGokPtf++agwJAdFBrp
ZS9ZrEgh0wOZwvIxirv5U2I71YMRYkjoiNzaB2YoPsaVvSaSvISNvu5d8guplwg4jHfz+lPLTA3C
dKzYPlFm/pwQ5D/yck27pk6al0azfmOvaj+5jfKthsv+iIOHoIhsG2s06re+HoEPaAoERrIHd/07
glFL0HOpi8c887S9OdndLzXy6EwPWfxj9KzgYeq6YWWdXxdy8cbJkhRQTopESBIvFhpQgptOE2V+
XaDjjrG68qnuLAj+bjJ+MSZVbf2wVuefuZlZe4BH0cGJvYklKctTEJTVnmZv9MDCrdV53pgORKsp
//LQk4ksA/HKprHa2Xn0SC8HpaXOnbaOJYydI5BHnDQ3OExTNhzeuQPlI0M4ynEDKXLT/AyUKsxT
rHgemz4KcbwCUr1RuxK3BoKB/KkfOnRkLGGvrMLNtzIsYTd/gDwi5l8sQhWaigUzPHrMWk37nWEl
fQKukp6zYvgrlpeaMU5rsehiTGAIsICpnrDZaK2gWXG93aqxSY0hq4sPFR4v8UEE7uBmG1C1pVX6
tPOc9lkN2i7be3o72e8rWTG4rO0iNQLuCc7u0nY9maOcgpXTfSjrubyQx32lwgWHaWy0DSIn48qj
uLi3gUKSXNIEAvchGWHGojzZVb1tlabVvvC/g+hgSQ5Wiu47TjdHsIvG8/1d5DF1f5wphgOKDxBT
snEI9L3FayhKxyw8YzBfVHzT/FEng8kT1ABspNoIFKdxN6gC6/UoKx7SclA+3R9+8Wj87/BsKTJ5
+UwtdhMYAkjdRmy+NMac7Lx+7E9KLlTgkJO3TUb9szW4tj9Sdd7eH1j+xbff/X8DL77baEKjjcLK
fHGTtNw2aGB9THTd/Xx/lOXG/W92YcZwUFBxXJYfQ9wezLpqzJfES5W/RA+hUSHT3E+uEx7LOvMu
uTD6lU+73UEsKQJIVChQQQJle31ahNekoRrO5svclsMe3zh7a7cgmvFCsza5F6xhPpav0usivgp8
I6jBSV02f7LYiQt7ts2Xuq86v9Ds2scGDT16o5y2kIbCvZ2IZJ+h7vG5RNrW1yNVfKwRcFkpwS2i
K/lDXi0aDCJK6Z8gF/2P2lPauJOWxon1EtlhsbO6Oj7rDWzuuSzXpFremGQctOCvwH0COr5UubLD
rAYNNlgvY989106vnY3Qsn5kfQpSyhnrNcrvGzuJxg9lVLJWEK9L3EKhN14wi856meBWH4u8+x/q
vmw3cmPb8lcMv9OX83BxzwE6yGQOytSs0vBCqEoqRgTnGEl+fa+0fe+x5ANXu4F+6JcCChqYIhkR
e6+9huw7DgCnsHDo2FThkiEPMPyRduLfrM4AXjQQQZ7D3rD3fbyfSK8LeOPr+BY5eiCUZlzts1nD
AHtQ4WmtoKdohuE2dOflR8GOn8/686MEWo8y8gwqndl2Hy9dWWSA6d6LbscFQtg2njDCDWGuXoEx
WS6ViwTLpmabKEHuEEbluhzAASIUHrVXleLxhvaju5O1+BFx/eNzAG8EBz1KrzNlHR0eGpOPn8vj
DaXAauK3s1AiuwDY2foXFXPFlBVVEIDwa3rFzZdOD3X091z7f704LgttNHhPkJl8pq9RGwBdRYzZ
2zwmrGwQx3DATaRFEyc/EkF/PBd+uxTmFJCgIlwxAWfu498ZclQsaTCnbwtoats28URp/XbZZbGG
AYOTQN+fNa77kCIKjHAEmP6tUxeQKC4OutoZbAO3BAqpj9ePWm/WgLf5+zBDMLLLYLPoXsuJmvix
mahnK+LAO2D9wdb5CVA4XxbgIizqgNri1Ieb9MfL+mzqFxVO/vsqOwcKuYzGzQaOVPG0T1oxGlmA
QOTquwCiw/QaNFCXXy6yo5KEfgXKO2wkqo2q0EH/oOz6uN/gE50DjmHXDbgbEz4YRX38YKi4QNmL
mfsOliTkNWHTeCWvemWKSHbTU9qP5kdC/I+7KXBsKOAhIQWaf+Zd/4ksmTqw8TNJRL8D7pCIzJ7t
A2IJZ+J1HX37O+fk75c6FyLn7BsUs582bqo0Fhwi7b9DrMeCI880uG6QN6Xtvefz5HoxFFmEWGtJ
9IMn/vm+4k0HiR4iCQB0sOL47DYAbBuhU9nMa9KYRF+wtA+2C+z9A8KS2NnBeKD/keX7n+4raL0w
BQLugQxI7KyfHqWpEAvVZRT5sU6CMbtTqygfa+zq2h3q7V/f2I87OG4sbGnOWzewDkz9sKg+vjYO
9rDEUZOoCY/iajf0Heb67WDJMnrsyq5JeAXvtIbQZO12f33pP91ZUGzPsBxe2rMfxudLi9UAJ4RB
JCLHw3S5HNA05kj5GgE0wQrJnzAJ/OsL/um+njn6GdRckFCBjvN5+i2Zo8Fs6Sv8rbriLzA/HGMC
ypg+dqvM5A/q9D9fLT7r9KGOAuaHfz9tkI3HgZyvjaWYGoNrCKpR0xHJ2ywjFifVD672p+eIFggD
HmRQYX+C3+Snq7lrWK+138aUuHXoWlwN3qFERLQKMQRpo+bM6IU0IYuW4RQsYfr01/f206wJLxLu
7G8mDoAMMdj9tEIt4Ns2MEFFCUYhvgtr4YAvxWi7tD0Mc4aULzHUHBHerkjfaArLf9KozH1SSqq/
lwCGz3JO/T07/WPOeM5F/vRZKErmNclsQolOArbVfqsu1DAaPPKkRz7R+iNXhj/dfYwYAWkhxg3q
LWwSn1aRb3Q9A52EYqG3St5inKpLeE05JGzbak+bQd/UcWCLCJXID1bR53oDbsfnmB4sYfzZAEnP
5/QfSlqEnCQi7QwuPQe8e1668RZRzMHD0LsYISf+sm9gPv+DXeNXR6B/dUcYN6HwQskHU1FgpCDv
fToGTcVwEg2BS0mIQl7euZOVcyHmbulz/D+8D2I6D7u5nf3nWHXsJuh83b/GrWeOEu6MlkRDszxE
bs88MifdMh4Z78MnMPeikwfznWuhKfTrrI6ss5VQXc4v2BLtUbnQHecKFZy4TmDhpX/rEP7j2/yf
9ftw/dvfIP/5X/j/N6CbgtVUffrvP0/smxjk8F391/nH/ufbPv7QP6/Mu1BavP90eh3lT6Xu314V
G/rPP/PhV+BKv3+S4lW9fvjPpldMLTf6HYZv71K36tfL4TOfv/P/9Is/vf/6W+6X8f0fP38bdK/O
v63Gx/r59y/t3/7xMx7Wf/zxt//+pcvXDj/1v77X9LVHlsLr5595f5XqHz8n4S9wIESFi7EATLaB
p/78k30/fyV2f8GMGTrZsxYLtKZzCdIPQlFcMf0F5yew31+Z/2eihxz0+Qt+9gsWKs51JJuADQrY
++f//mQfntW/nt1Pve6uB9Yr+Y+fUQJ+LEvPYfbgkWApwqAHtBIInz8uBz3WLuzlnWrj9ZYfER3z
vtA6KGCVfAwZjfM2sodJcXpA6QKI0NDnJuRnK9Uod/3F33gI+joN8Qx7f4n8mRIxzFoTXUO4lw/V
ed/WqciudQSDxQ34OAkjVtW2vW54JM1momE0ufgtE/B0QfiMGNxvkcRU7S2K4IKxzhrY65j5Q/04
ctU9GZWYkwqTr4n29E3bd65LQCBoe5LSDh448Kja1DrO9lOcFSZUVVO4Tp3eIOfbiT0yzG4/nizm
vpUkdhBgCilQaI9ZytJ1x8Iu1yBpFTCM1IcxxfhEgoR5ADlf59Fk51w57DpZZ7eIKmmIy6bLDvs4
cabgglb6ZRHxAGPI0B+JNzNxgDPrUUY9a8lae0nRzgMvel/E27hfYRYG+hqV0NBTzbdt406yNJPq
I5K5lR5yJ+uh/TNVNHyRq4TRll9I6QGGr8/hlyaE+Za7Bt3Ri8FymmABsxFdBjZq3cZXHTQ5xO28
79pZTryT9q6eukugX7K+HDsLl1YU6+KLECGJ4Jl5kviVmgBzaLw9Tnhcd3Ep0qcan2HLamn3LhcT
Rjm4cKMthY+cETJTRf3iPJXVOZXRF0eIVOa2rlfwZF275jO8PRFobtNy0Ii3+bIsHr3TWaAuMMz4
MjELE6JYh13pjS4vtRuOFxFu27XLx72e1gIctuuh12qzeJNftJi9FWgcSs/IVyhSYczlSXcb4XAC
UtTIkrZwAAcfR3HSehmB3YN3BQ2EjjaNP9iYjHhlzMGqiF7XaU3RdAEEtTDwbpcHZJl6YBuz8VJG
yQ4NL6gBdqVlUtchBlhrO1YbKpDug6hPNM0atpqE89SeqqrdC9UoSWg42PGm7ehKD1Cdw+MOOL8V
ZdTaRBQRpAoiDx2XwF4azQ18ccgEZlyU+zJhW+nUez3bCnMlU+eMSpMboU0MO895g2XNYanurncg
BXeCOLOFlqPV9161JuD8mbqBztsf0MXGDASaFJJZGH1codEkuupxwozxhV1rXagRxhR9OE9EsOUF
4/TvPc770RsO9ahgcckxxs2+xk0wl82YKFKJ7Jh4DEk3FCyrzPpoTaMqKlgDIgOJeiS0YDExmPVz
BOuq7WBmp3v3saJKvNjLDP0uH+d8XZtDHPV9SZu+vwvXdWEEkej6tM5IfiYU+09zGMw0X4PqyOGX
zE26kID3Zs1ZPWgyo0Yr5pXLg+O73S1k38ldbdxj7I9+T6rRWQ5aGJDeLL8Ygl5OZJiydiAUQwR4
D8YG6lo7wGh6AYGoLQFfyW0KL39IfxIgsdsZEXCv7uQgCBPDKdnlq5wR5hOyOTpoXzc3LgSToGFL
MZ7qYWA+ke7SX/t60gMZ55E6WwWk6aupPbhkJsLOHWmTIYnQ8C55WIdpyZ2u/r7yc+ixWFSBzAvA
aLaJb5ylpgGZnPZ7ZkP+1GawgtgaRg3RVHs9cQS3CUmrZt44PWW3Nmkvua+8o7829DQ1tMmdOgju
wRSwh8QxcutKP9h2rBYF91ILZePE+mbjLMhbW9shc3dTNr6c6Q2HDOFTF3AIqBeCsZ6yJJxbvlVj
Fc0kFFNwzqhqM2x9SszEhyEF7jW8G1prXxX4QXkgoaPCPcVrxtrNMBhBlnUezIUzCg1lXOP1PbFx
LVYY6XjrYdBJd8mTcHziibSQJGZy22gqClszsYM29z5IpabFHN2jWT6PJGSNGryaxQM06VftCImw
Y9Id4vLSnlDIaVFoPmF/FQcJFdARBM88dE0jd/UynpIOkMREWqAi57Qsd4YLjlB1lRbdBNdeMcMX
jMjIL1Qc6SNdE3HhOPYqyugkSMpbhHwsoc9Y3mHmHu9GxuKbxoGXQSBZ/wzNDH1YNbQuZPL95yCb
bmC905IeuVykE+MDXnA4FprkBowBdMNeeAMR/+KSlU6nKove+dK8QfkcwZMTbWWBoBf3Erl+sK3M
6n7GRtEN6wg5E0DK3E5BDwFzeIsjKj2wvk0KUYfzaXLH7r7vfJDWw7TbBI47HUcPvGVQIhExt1YC
RT2HZ+Qr0gIKAwPuQXq6gIMuJ0r0OHJZJw92yHoCqGbZQEfdIb3KmGIUIoDPJEIRDBmRP4NEizXc
dBkXpJL2OPgBcnvHW9iNraq0EpGFMRZaVT1OPTp10NxhEUn6OCsrp9+28CfOJ9+BSQRjDbyAmKdf
Vs/09wp2XXum/P4KURKDk3OwqBcCPZ5AXBVof2sei/6+ShjHg6Qrds0MZq3DjeOtM+EunEXyqp4k
P8Czir8uCi7UkBAGcOFExuhy53OGjYpxKAuI7+tvJsGaLUMMc/s8hUDny6pTdgj6GERyTOEeR+MF
00EpdomREg6WVVaWJLKFRD1zjzOrYWlk6XFOEycjEYVoj/Ood0gM2tVzA2zHy4Hne2kJdLm7jhcd
hJuqdduTarpYXbienGcCq8xjBtHIc1I3wj/O0r/0RMOvZTts+Tlmkrf9t567BTMmaPOKIqY+9/tJ
3a+scWcCiOkIKKmDnQpKxGaDAeFK4o7XW+QlcCD08B4J9DxHeVp3MEH1WzC1cVQC0prZcaLBLat8
8OfxmtBpA8vU7Jq6eDglg6taRqrWtl9rTzWagKLDfQKVr1A5okeqMU9HsCAKlnX4Oxo/FE0B6VAw
btUcaw2OixuqHHFkfX1fqyV5b3tzU3FXQeMfQFa+D0dUVgWeoPLJCvvQ4Us4JmONPG05iDLr0uTV
Z9Y9wfM06UiIorS6pGglBTSanGkygpc5IwnznFpmfYxedlwwZ8WcFh4R5SxiOW1N6Njv3Evg2+UI
5wtDAmyx4FXaOdL1S9DVALk5qjdBKaMhvjI+Fi3cYRASyOvjMgzpQXJwmdhgHgWlohw9H+ZV2Eyp
zr1sAo2c9cg0xptWNHC7QhYnYmucMOYaj2oYH2fEhdb5EruzV2CQdS296tgP/lKOQ1RdVJ1vSqdK
HVr0qW7m7Tpqxy1q2rngy3dU5UgMWGCKNkd1Syaxrnsk87CD5dR3kPw37ZT2bYlOUBCPte8tC2OC
FCL/Eph5cqoWY8G+X2pk3DjQLUL21puvQJPEJlhbeXK7CSYIsSx4MvIbOneRxELA9B9s4IuogVEO
njKK9qALT0sQ0W2mnTsxu6wuTMLkgUG0uuFcPPh1jIBwHEHfVrrs3KbrEZcs5ZfE9jMlhqfBV2j7
7E6ng/cdD3bc1S2Pt5l1btByzBlhPetT1ODVI/RL8wa0tuxlmjzXlHSWDEIcm9oH7NypPihawU8s
EnYzdDZ9oDiiW2JcUH4K3tT2q3GQSxVUbfdiV2vA+A/UtjJthPCkMXD22RC0rzRomly5i6DEl974
bR16D7EGoHhEAQqYTc+nQ+PocEBMtYAr3DpHS3uEwy52SnA347XILG+f1tlATxgkZjmYlcNMrbd6
zfapMyIepnI8GKyumilMyHRz78WryaDAB39im8L+ss+thUUhQSxoXJ9Sf42iE41CDQVD07NgJzim
bCYLZpsv/RT2l6GopznnC7YrQuNhIBXEhqrA95ngDvwgbBqJ1/XvQGgiD6V3ZgOfYIAyrSTIlL9s
IcUcc9VN2a/iFQOSnOWFn87xV246c92CcROW1KLgs5saS6xfSI0xyHqXGaSkvog2QXkdTmKPjcB2
PcmmUb+uCCv0dhqmP81RrmwguuNO7moHqUgiaqabFnEeb01CfUaQqXR2zqvC6F6FEUNdqZNo3IxT
i3N3mZdTN4WhvMcxAjJj69ai2jhDe+cxvx0OqqarKWOY0ShcBM4V86YSSr5NFGGYpbXjVWbHbRLQ
DqrcRT7FkTe0uSNp+hj5Bhs7FzCnxDEhxdWYDM1FVbHoa4dEsYQY5BE9m7Dt1YYiFjAqG3iCqLKT
qKc6Ia4xyMciDmj2ylp0Rznq4Rso6EDrW2KlNrLGjlIYHSHtMeibGZ4aUeWj4swcE23gyYpUjHEY
mVO6OLso8Vw8+q1rGzh04lBFXpRqOEbWMDGLc4ga4qScLOcWkQ1ZnNeObcJSoWmMX2Yjp3DTIFgU
GT+jCr+AcBcb8LMX2Wxgh94t5Jwcd9MBNZtKCotbfWQUur7YqBoTPAF1O/wJu+67QM56Ww4Z9x5Q
wAiRy9Ccq6S62fXG9JdVVw9f5yVJJ+I5zH2MkYSJNsvQPju6YTNcN9kYtVuGMQmKuGAA/ccNTFmB
sc5PERq1bM9BfMS5L8fYfcqyloIs5Y3OqWV1vAPFuroUrsNqSN/Y8NDXdGHlUitz01ae+iqATubj
GlTfZT+ZsvGWmCQZdXu8LTOKWYyLgqvWtVA2zd401Pg3GSmJac0v3TmY7G1kwzavvWgNyLhGrikq
sHfSjWJVz08a7pMTStIENeREJbT3lU7RHAXGW0JYj1VpvYkqFValhqv9I5I7xW22VjpGoIllu8Bg
D3gassqtDpAMWomKHozOgkIHK3Ie+afEAUUAUZaHtnabrTeiqCHxNPvXJhuh4VyqRcstjVAUEMwC
m/nUZ4DWkXqi3MKTPXvkq5q7Q2aY0+wlApRR89JlLZp2resjXGfQ/lgxB8CpLeyPl2IVjN6l0Lwv
xTxh6HsVhGwZyOTZ2O4d4ybIRvCHUZ3oivbsWtY844WTcV9ArBTwb3UPd0Z4P7tViTIXJ5m0o3rO
wqpxiNJOfDHz1N+AxoqqRrTcuVloK3FIYZCFg3C5jc+mRRo2eUUVBugMOQsvYT8X7wHEyGvRNmdT
mX4grRP3Twmy846oQNJ9hnblDs409KWt4cKGmVTqkQA9Oo7Scx4mXjgz1QRxdIhCSv3ZFg38JI9m
9FxUOd2wif1eHmDvvF6xEM+BzuxSUQywMweZURW2g2Luq4VeJgEP1c73MJC5a8c2/E4hiMSIfTLw
3M+40yAkZUoocCpjPHRbfSaKPq7j/jpVbIWfQDvEUMgSlcx99tUJMJxssK9OzYux3XgUE9bdVTI6
UbezzAFjjbi93oVVugGFsioAYt0hQ+4Opn2PPIveHF25j7ZNsCa96X4eRuA3jrjuI/wqt72xbr3r
Ukx30oovVxrl3t2IShszrehUjd0uSlMHGTv1F9Xg2IMqdjLdV9SsiEOYbjI53grfe+88fvS1m+QN
7zaDnF996jBQRtS+rtZbTBUyomT7Op1TytwkenSgXyMmGq5FOoDb3T1HIrxjrnNlkSF7HOqKAlED
5S6mw1U3yzML9cJmeMmEt75Gw/AMOZpbpAmLym4cJYHqQBHaRd+muPHfWgSIY6PLMOMQ9evsN5uh
b45ONgKhyQCjtMmcR7pmRGVyAmbkn18YhQAMNNPEk5A7Qf2z60Z278KSFTAMik687e8WyD3xjH9L
+fBFSDREkVzJEo8afTmSrGvWSORgj2hzdi53h4jhbWpt9JD14zpt+nHR+AhJLML6oVkDMCFWccT5
fFktAmdcsCiSrfNVNGXwyIpvgemcBq/f2z5GgC8QjzbCvuWhpcBwqKjWZjdOrtxbx4Bb7vMycecL
R/aXAUr4quExWWPMksFKhkEsPdrY6U79yF0UBsOVa1qUJfE57yNYy0YwXTYTy/Y+n/FJ5vEK9ZZE
CrQhNOrtptNpvHGVesiW5Fp42QAGX32EduXexf6EyQDyaR4mFX3HaCs4YmNLD9agy62tnS6cZlov
vXi+RKnlkyFJdqnwAKMpN+dx9V73YYSchvUVM+xnD4YXG9s2+4E57CiH+trMA8S9/qVRS3gbtBhJ
uNEiyAhxFhQ8w7iXMFfZISXAkHgEQJXoNCBoe8YLHzl8exAgnjLqlOOID4jTn6BuPSB5yebV6tjc
m5Lt3LaXwovmfUz57QApS4EessLLN7Hj4EQy2ATnZw53WcjCzFfkgIbED9EHIuXGJUO7jgV83yvi
t7Pag4Z3BXPSu7VrASCZcbnKGrN8lWG6h5vzF6i6XtigDx2kh9ugWa4AJkwEVsi3Hop3d0XMyWLA
fu4QfxCMXrTjGCgdqRciqKiL4OMiV433zKxX0eyPO5uMWzZ0huAYwuuE3Ttv/U7e4TIjrAGxPM79
9C4R3uvUovgF0dySZhwT0judu4ulh7RC4Z963+qrFFga0WNzL+LuNuLVs07hAJLhBEe1AVzArd5b
oDBN5p7iDoVpxZjCfWU4hnR2I1PRHwYa9qhGWiSSteij5caeo7ShWome6sWdSwAgV4qmL0E1XQxe
9ILcAxgyQ996rot03ma1JZjcP0uQB/OarZdpAsX64sljHTfqJaOmgWqd7ac2PLhqSgmCxFR2hYRC
izaSx361YVNInZ1EYmq0A8wPnLSPwCL7FvT+1L6JzLPblTbZkY3eeieHwSXTSP0bQdPgPl75ejR9
7cOR2n3M0GVtaNSCmgoDnwIJCZzmVi52Z+Hb8IhkVpf0Zkk2CRNJqUFZvZUVXQ/BWHVYnrNT6gXY
v+uL5KvugGdgZLIxI8oiykecNGae7njldaWAIQSYdvQisbbZ1/3klQnnPVEju604OwzNcJ926w3k
k/c1ynwy6Sm5MMiwRcYZxN8oSP0QboEqPsHzWUDQGFcFZcyQCGEEIO1RiyMuufcaNeWAmXrSM9+7
mFCk7NIOKaQuvcDCjUkDYI6Am/Qo3JXvG8m6XafqFZ0LXwszJt3GY7BV7dQpCQBOdA270tx9WKZ4
58pxLEKgZxcQqk/vDiaBu1rPK8bMnS1SER5ZLyNkfc/7PtN7m8wH2XXVXT3q5VjDnloUSRPs6xgN
ZBU08gkum0AMV34J/+cdp11zClqrNsI3zZEh2fwZnmnfwnSNCLzL4WqQqocVdtv3mAS5BZ3GprSp
OMx8huMLlfci6fqcCv+AXEkyMgSSpEHXP/osmcmsh6+1U38dZV9Y5LCXXTSrImvt9waLZGgwYSNO
O3QlC7HTrmga0U0GgDfQkeK3Nr7BUtKyLts6FMRaZLOiKX7jCDhKIJpohbeNsI/sWdi+ocHBAe8g
WnfqkGhEn+a0yiNveai7CQ10rR/icIyfwRIISrx7+PCprPs8M83p7DawwvLozUbrls7JS8X6R40b
Cr8ifOZp8rfzMu7DJt7PTXUy1fruu4bm3YTpfmFZgBhPf9b1HvOwLpc6wyQJcHkI97lmKKcZ2aTR
0A91geFaddDYpr4Ern7iKlKbdEq/JBV/RnfyPVj1VXNOtJh8dYm6cMlNEAHQ0UEO1n9V9BSADX7n
XRorNDyIcz8Jsb6GITYgzacENMumRL7SyQQpcmTgVOu/thwZpCAFBnNV1qlCuNcwQV4DHJP1pNOJ
LEKB9pbNiKTJoQjOznBbcmWpwtNM0S3A+i06guCZbmblbAHAJJuaZsNTmw7xKcNTfovcSr56TvTk
rhJsS/goLClWdcvlFTKWHQfzxqhiBUZ72SUqrj7YwRSkgndtiHn5ZrS4BXnVVOLLDEnlDeW8RDCp
PZi6HyOypsn6AJvnhROLHHKFptiJmc7ndoT3uxO0ZrgyABVq3ONo7aqUhMOg+K1ZpznaaE9oXqKT
svS2c/yozSOFac0SmfQgsHV8bwDen1xt+bsfq1oT6L7Y/BA1rXGxIyT9Lp0CeWjEaluiPTtHzQl/
XUKvKExkogMcj9yyA7RVE9qoYAvQDJFMbYNY1xqBshVLX5auOzUwxuxg3YSDtEW44ugvOZT2Legp
Q+n3TVpamKYFBFK48dJJo1NX9c43hnft2oOXGuK/JLJcFlNmtgLSjLReWHYfMCGuSq923rDdXPZr
sGkTFRUyrSGyptNcmIHmfVXxEABC1mw4AmneIt/SAksnLGbQQZ9gHoNDQNurqeIQaA81rAxXKGjH
oBtRf+MNgysuWNt1hGGJiBzAS99p7K4OP0LG7vkxms1gsKgpgrpseNUmDRnNCroN6WXQGCxu382j
pFlLDVS0LsfQVE/j2jRfOYzbDMHYefYI7Yd4o+M2T8PqN/ba/ws6w/je3ynx/q7AZ/j/gMQADsFf
kBjWd/H1lfGPHAb8yG8chsgFhwGSgrMDAUjLIE7+N4chDH+BTAxsYsCDSDICofp/OAyh9wvkFpA7
uzAyQ/bY2VH3dxYD6A2QKaOyOvtIIBAGwqO/wWI4s5P+xa05G8PD8R4cNR8ptp7/J2btSuEZu2jq
bpJ1YDtnqpxn4HjdDxLiPolRf70MjCjOxsgBrLdwxH9kSvSZ8bwVQ75NA2e9/YIh1ibu0R3G/mIf
lyB8s76Fz4vwsUfJfrmOeT0ifNZrXuO5VSdAgTUvVM8AhEQN1lyrDOar1Y94xh+pVb9+TLDZ8DkC
sIzAcD3zn/7Ab2JQEUu/6f1NFIRyOw+0l6Rbs/pCq/m9pm11YinGOwrMkx9Q6j7Zv/9+aSCKkJic
tXSfqZ899yxb0sbfoK5rb20r1aOCgGvDAswCV53gWB1U9dpVNfo/6irEelL5GGq0VF0sNl5rlh+Q
fP/NqwFHdDhoQVuF1+2zoRSnUD+5YL1vFuHDQmp23KZEeFn37Q+L5XdezR95NP/uMlmEscv5/Tu/
8x/v+SQ91YVSzZuBdgIYGBD4KMLo///iKlgvUDGBu4i81Y9XGeIRmHA6zRvWrlne0tEpU7f6+tcX
+UiP+/UZxnDuhhoNrxA425/4QNXU2DRr2AKb7So4wWx2KRbTD7c+lGjI/a0Qwgpboc1fX/QjCQkX
xQ4CDhKkES7ItX/iH/qBPBOvKx8Np30Zm4Fdr6mPuWXW1y/+0MPFfmm6UnYBcsPMEH3566v/6emd
r44dBD53KIuQAvnxvq4rzik5Zf4mhvVwlA3JdVwZffvXF/lNU/dhmwLz/kzgRf7VmXjqfto/6hHl
AFwc+WYanKWwEbUnHtewslqDFuAFSu/nKlvQVmGYexI2qLer34XYY9a2aLV8z/xZvYzugjHG5GJA
TM5ymZdaozdtq8he0Ma2B0wzkebGGoN0GvxFCYpkUFbSBWlbHqQOpFp1/FxNxoJk0bggQXQyQjXH
DduYKAYkg5meAeJZu/pBi4VthAr8Cymi9uaMsOacivi5aYZ1y3mW5Mh85d+TKXTugQEvpdHWFAse
85I32JQ3fIoNbHKS/tQKHucBXBnLCLlo6JLbd4yoxneYNKKdmFHlYmC0QBpXDRuQnKvLbh4kwLaZ
JxeubbNDMIELSZQJ1rcVxjsHeEmOB4ppxoPE+gfA4cDXGqzvmJEad6oj6Th6zzrmFlzB/tEkUEkN
6FTwPaAXH3nHhpzGClS1pD7P4xYASGPto+iVcixSjDjKrF3MI+wolvMwOyuctQ0vXXQBQKKlWV9r
D0l9oZDy7NQOX8t8DBnS16webmGIZp5k0EJnM7GRgHAfgTMTz7s01jXphhZI5zJOe7RzwAQU0uaT
0Gm2YohgswCbNp7HbH6iAxLY4kCE22ic692ITZzglPb2whlgfcpjuNfa1Ox1qDEEwQeFtMd9AXl2
vQZ5HfkoQVYMsaOukXSWAQFS8Ua5g9kNYeMWvrWkMtXdop3bWqtlP7ku4KdkQU87lCuT/VEjSTg0
aLUrtwPyWo3hTjjGBwQJBriaQ5ZT+ApgMhHt1NLMB454yo0zDfIl0WoXxJWX/2/2zmNJbmTLtv/S
c78GLaYInZFaMjmBZVJAS3c4xNf3Arvfs2JeNtN63oMqK2FVEUAA7sfP2XvtduAJamPc8egrEH5v
hjF7KTliysI4D5nFcZx+YeK4t3Ts7nMvX7CWZy0TuyS89dDpnhrhWKe6Kc9pU1ybde7u0DHrI+iO
r3C8m7z5puzykpil5zrhDJPM6iI26i8uxtZTkHDHSo8cCLNy9dZiPBaNaTxvXITBGYoM2DpJ7w67
rF9RBZNEakUL0l3aqFFTToKF9dBgdDgiwTGO4RAm28LBGeWlIopndRfMbhw5AIW3RWrfGEF+nS2j
te0Np4J/W+dRWzAKjqw+l9dOzBRZmuFJBpm9HWpruZdisk5pp+PbuC/eyVSA0zcP+spKU72ri2Qi
en0Q0Soq2eqaKJeqmq9oZJUR4z/K5Fbqo2zs89yNx86ZXqVhNIQ21F8gNicoHd2bfKnvBMOKpxBp
zq1FJOKrRlh34ixxw7ArvK0rd95kBF2TPdOTHdPr7y4Et9n2+dpue+sl06Eusu/xsMQRWYb9liOl
3Grh9humU0+N5Vw27lSe44KbFppfddZqGBPzG2eaeSvqgINyezSlqWmNocYOkJlY6kGhYOPgBfpQ
ByOvluNU36DIHGiOnJOuNehtNaTVL+2LYJIoAkYzHMmWbVmKozP6y7WcxDeR2vGmrENQYHZuzzcz
RR/Mi9ne8FTl0WzwaCkVi/3kyfd4prNeeelhDNOvqAdumqZ/CTKkOB6sJ6IXJC/ougjO7slymZ4R
vJMDy0cE0vnhoTBjBISe2DnTfGcu5cnsFnffCPBIev71OpW3k9EEGyu3XdYDhBJpyAIu/YPs1cXY
5e95jkjNH+wLNxkWJ6rmN90JUggc5lEtP3HTDugNkj4q5Pw6hP71wIFz141htjV6N945du28e5Uh
+R7wwDMjfapl/gWW0WfqfPeXleT3vWoNm6XcXTnn+DE/7FUl5Gq60H67C4VYZoymY1vvLca3vBRu
HDLDtKeSNENiQ7trtL7oMMYeaMEp9DQo7ZZZKn2qxuri/aRUep9lFc9FPNmYWMuqad5Huh5vMRFA
7h4RZ70btRofB7hXPxOHjsTGFEJgNyw7fJidHOavcxam7yJbjGQjiVenwKqTuNong7tGOarqDUog
WWtT7bnfaqJcbzOClZNorIQ5bRc/qH76pSjeBno6+GeaQPHB+dJ2W8PIG074iQ8EVWdT9c7jZ90o
YfS3hpswo7GgAbh7QjOy26YZGgjlCUnwOjaGHOcWuJOLTOrR3cxLygAkCMBebhn1FNfos4J7JrYL
2RbS0u1pwuz1loqRAzlQ/uVtHMopYQNys+UuNex42Bkd/c5tAyYj2IbO2PnMCEa0NwllmYxktXIm
gf023+LK7wA8amHhWO1rFjYnVtVN4OTgKOmQuU+42EqkopYqbjkm2+wurpbcTBFMQZSUVngpilRi
s7GmiS6+45ByL2ODrIpOYRGPwMvoe9tr/GqLvM4Bumf56HU5gzH3qIyU1irIjuoqs3Iih4XXo8hR
lj2pCwJLx3DX26M3bSojoz/TtrWNDrDOixfY/BYQ1EGHxRZe6Ap2sCACRHFSMTnBoVrN59CHQbfv
XRUfCTJD2ACH1qezODiTx2CrC2eobEMJo8Fa/Wsotdp54/lx8t31a52iVEs6JHN6bsIt/b7sB4Ye
lnpIgvTdWjpBUVCWNYVCCmJ+7f8ZSKeNsa3YwpFVRypHNnXkD/2V9ozlnbMKruJusNg2rr1FVMWl
7/ZBDPXFqaV5UQa6rrNNbUx9DKsub4qtltNMBnViZadcW3p5DgMt1gllF78ISf8DqRAmrx16eOci
9zqn306laU90uOEhbZjPOPZOVdPw1NcGy3Pjx9PDqOFCbFN2hjbq3JHEVp/n4K7D/V3CJU0qIFRF
qtSmdQt0ccsszV3bL1bCDUyMCQmW17O4Y7E1GWIEScvTVfQPXpOpL6lpijsPUd0X/pfJsCnSvPg2
cHB76+aSMeLcubc88kzhtMjc4Thb/tRsjSTXN7Pd1VY0LEx9N+bQEyXSeo7/mnQ49RAChX0R6dFn
As4imjFqUuiM+TGQw2XDOPFzFXL8JjOXhU7EA8Iwaadjuqtcszd5XrV7nyV+7zFGRmkcZRoL3p7l
3PeQMSb5i2AMT+c264eM8+WiLwNUwG9CahlvJ89iO3MQlc+8Q1I8k3bDjcCrN+ldaXY6iBokV3SV
kwago+mq4sY3YUlOibCQ11FmX9aF39rsbWPcbLpRpUtUBaFUkQBPc9WHxsxsZ1QO6pVEBl9HuyZa
hncFDbLyC33TJMXYR3BTCvcgVcVU2YkHDAF9YYdfFsPPyzMyIXjeyMscdvvFS2n5BQ26u2IwphNF
SvDm0vp8AitroX43S5Ao2Uha5Z5lwn2u5hzNlG6qtjgwGVlYwAZVRZZCzU9bbfa/l2Rk7SbRk4JL
1LS4HmcjflnC0vIuCIbH9I0+3BnZ8JFCX0xOjiR7mZKBg0M2sRDNPIfjsTb7kDygpaf3Dw9lvplG
S8oNc5/4rvMVpB5laIhbuuadYRyD/3Ez92VvILkQy4LFPSO3YqocK2pbjpBbZYKEimSYOQ+2q5N0
NzPLuF1Gc8lucNIQSFTgsLym4+cEG4AhmREBO8XuYdTUoggGVlFzS5fjMXQz57EcbZFtAEIE2TYN
JkSmrt+NN1439+8h8mKmhInXlZExq+WOE0f+JU7SloBG7do3jhOTYGguZvLu8YicKgQTTHcCZMao
3kdaKEjO+noj18UKJUdgdrTY+/4Zjbef8DKuKRIT566eYc5o5Ij80/E9bVpRIcARjrv1W0tuQ69O
0ISIKbyvm8W2N63XWWxHGNUux7Lt7oJQpN9aR7QPeuYQs4mDWr7FuAZOVRE4CJMM8J+bqXa12vRc
2auY0sXa+CrvOjQkZfs0W5lKd9osyyyqR74GsMrRR6MEGtg9mFLF36xucn4Ylodp1baFvlVBI36E
rhhKTn8ISrfoIMdD0CTsnHVru18NdEFq1yHgeKlY+TG3Gp1udtg9EFTXQbw0l5XZe1+XIWnvh1Fl
fVQSLs6ZYQ46mthoiKFn+uGClHY22Zr8OqNTP5pUkeUcs46NNuDvA9O34qnkADEyNJva5OTTKLvB
BZbf9UbasQ+g10TLVBuMbtpiMNEZmgNazIRSZjkVji7f7ERO+2Q0Mt6AJGBjIg4EObafpU+MTxLK
LI+s4B1rSFPyjthmdQLUi9GiAKbRboolYK6xtLSSIrosy66b0/HRygRdcqCczT1SsfXBWs812K8f
UTiO98obbAJeg6q6HVU4Um+wsfoRGTHYQkaPI9Q2y8ryPdXk1G0aLO5krctePhd4NW7sPHfsTe+D
LmPkmuosysJxZdoS5nNn9YUvo2JaR90hegvOM0mM+biY0vm91USYcG1L8aK04lwz+YodXQjtYIXW
uuwONcKK9NGrSrRuQ56+ior5f5TkQp8rfyjd82gE3XVB4+K+n2ocxJYVowwGRzGkm3JwynhfaQR7
GzWVTbfBNhU8sF2geCqCRNob4dMQ22feqNDUikFGvuHHcWRabf42TSMyzRrnRPDCISmT2ziYluVJ
xrZVn9xMJhf+aMavxFfnBWT9IJk2KRvkvKNzifgldxmhDkOuvJcgGJxg5NepyQ0Ocj1HxGqPtCMm
v5d7ZVoxKHuHnbpiNnkHLb4Idj4FxBAxklDN1uqU5pGmiDvYOuzELmvm7hUVZxbuZ8gM4VU7ykWg
PoEWEjH5WaVGsW9dSXBY7hZHE8T/CuRxubf5Bwfi0xyblFkGx2gxY84I2Zj+IKiPjXCsMNxGTZoy
EfWo51AFix6JZyid8gdSbhYQq0BQulYvyNYTZiY3DkaaIUID2v/3QOM3e+Y/W5O/cnQ+lvK2D2nV
wDRo4fP7vbuF/XnC95mgWHTc+tFykhA9vJvBT/RxukH5cMzH1q3MyxxDGU4h1e+Gqh06BOea16UM
ZXDq4AidyIYm1dFl/oQ0QBqkU+diMr/nWTBtf/XK/m8I8x8WB6n/eQoTvdVJ+fb9h0z/6T5d/5v/
GsOE1r+Yl3hw0cgZXWct/38MEwT/MjCFOmCLjdVO7tLD/G8rqeX9y2PkRjEJcYvW2/oA/D8zKQZU
2Mug30iyChnf/G+mMGuX9B/P2TroWRu4MFRMxkT4RH5/zqrEQiQmwuy45I2zp/zNGfcDTvWWujwk
NnLWf9yaP/TcPzSqHbgtK0GY9B8fghlhe79/Xm2bhaTsTo7sxtPGMWX86Oi0Os2Lzq/mIDUuLbzk
0d8/dG2x//Mi1w81SRnDfIupFwD+7x9qyWAcdOMkR9W54lKWRbo1a8+OBH/5yfV96Imv10cTi+EW
g7V1frHOef4xx6kJyFpaz0KGhLr6MlwcseXE4DCaL4o9KimkDcqXh19/lQbG+PT3K/3w8cRvwpyk
4jOYkJgM79am+T8+3qXRhcwt6I+Fws87lpW9V80ibi12S3qEDY6uQKXONa9/906LSR7+/vkfWxB8
Adh0rumQxQmRmef69y9QjNpFe2t2x3hYf+Risp4GKbKvBZqJLcJhiom4T51za3VoB7rhgKbR5aQ8
WR5loJLmg+8N0yEwh/ELPaEy+a9F6n9cWD8877++H9h/6PSWu4LhP3y/rHHxp5dGd+yClNofWdFW
upN3DEo97VRSi9tPbsg6efnHs7d+IBEbKyOSFxYO/YcHXvQKOYYimJNGNK42h2OKGXFlHnLTuHHu
06bL73MMObTe410VWCrmBOHPl1NTFOqTiY314fULiIAwSMBlwWHySl7sh2+DEqTp1y7HkRoETFbb
J2ET4a6SFx3ZPlNk92mOZJc2Xja03z386Qc5estOlrOTYxcM0numScZXp7H6jD5/n1DYwa17TtTQ
nnrkSZSMlGHEOiiTOm4MeOEa1pfLqu7EqUqDEVMWfYx9rJv4CheE8fXvN/wXcOSfN3y9RM7ZJr/y
+h5+fANbpUx89UivXDQnpGbXnbS3SrXTU9l7hI357fTcgJ5eJRFmeG2USJ06mk5k9DB5LWJXnfBo
yXdtuuIWaXf5ULqDAc1z9lZtYfmQF2b7CnIxPvlyyL/bZqnQuCrrbVgEneupVqOBa07bz46UBgLB
ekF8Wmls80lYPvz9cj9MwX79oGSI4NbyWOKggPz+vgk9xgWmpPK4rN1JbNnFRs7uZxEWH98a7imB
n4YB92OFzn+clAYU9MPEY3+k8ZB8ERym21hBX+8X90ewetv+flEf1uv1oijYSLphIYNu8hHy5jPX
S5eej7OrJrlisHjBF5s2OGw+YwT+4X1gY1h3WB4ZD1rO77evAvSY2FKWRw4IyRXq5ukp94zyYRGd
vBjsrHyoTMy7f7+8j4v0ennrkBYaImRn42PIGWKF0ChVjX7NUcm7yseAsrfoeBMZx5k2NgvPfp5R
Eb8WCv3VKsn57Af90x12+RIMcR3AVuH6g/9jnxCj5+faKNojfhmxzVyj4bkZavotllvFn4S6/eHp
4ZdkZA87h2HBr7ief3yYtnO6W0XSH1vhlw9ONrLSZqN/aKg2orRU6tvf7+/H4nl9fogJsBi203Ll
Bn94KRr4M1kXVs3R6Lpl2TgchbAL+Q3nOoc0Fly2olhuTT+pt6nIYwDNTZBdzlaP7VmnWZCfGiJU
r+o4k++D1w/vldUiqUvHGD965onL2FGfcar/+IuQFgJ1jYcf4Nvvv4hVeYVnpUxdZmAwUSGoTGK/
rM8hnfXHv9+fPz30ZEaspSNoEwRpv39UHWSd7LgkyqE+vjItaV4Nchox6XcBhsKiPqc2kbt//9A/
XB/D9XWWTgvagxj1+4cuo9MVVo3UfGIgsvftOr6aSfE91m4sPomb+sP7Ba8FZQcfBkftY/J6k84w
NTGpAoQY03pfeXl+CcY12Gmnk3eDMucTtlaVYGJo3MuR0PBPHvg/XSufDkFv5XCSi/f7tRIp5I+C
AfGxchAbEo1KbsXchjdoQsNP9E3ro/xht0PXj7wL9jao04+lLQU63tkUaJnDnnUx1cgYpYfDiJHz
Yj8nTLLybdAsEBi6T3/SP9xnEwY3aEQ+nCf3w3PUBVic3NFrj1ln6IPtxNl92tFWpqGBXilfZtau
bLSmMsK+ybtXYkrf/v2p+tOjDALHBYaD8OXffupFEoKJLrQ9OqlB79/yvNOoYmPXZPKuSgSg19Iq
P6vp/vDzsmKiUOJ45gFH/FBErSIzoC8snknuhNcxw3WT4WlX0S8iT23/9ytcb+KHHxiBkuUblI8o
7z4uni0npABxT3MEXhdeZ1X/pOWnVeofPgTWFc8qlFxUch8pl1Vo96hqU1aEhBZrhPcvhNiQIOX4
+8X84c5ZBvsOGC84XuHHO1fSLqQbgd5uYnbyXGQERdBWprWvC7tuP3k2/vBqWOylnKl8kGXmx6NI
34wFoZQKQAVXfKjSMLO2oUFFu3hBdaZlJW7h9WBWG4X39vfr/NP9BE8XkolI0hwrwO8LgMjZodRU
98ey8MS21867yNn1/v4hf3j2yYwJefhJCf73PTwEGuFPhl8dO+HyGC4UDUsyyQuAIOBkig6xUBYm
nxUvf9jMeddRy3FlbFUfD1CLk9LDLOPqiBffea6LWdwGqJUeA7vJj7lXffaGr32Tjy+AzUkW1B67
B8k/H0qVBAFfVS5ec8xtm/keA7q4i3LIoj95GfwnFoaQ+UsYjk9LG8S3YT3COMSoinQhcfPuZ+uY
5cOYW5wC+nr2D6JVNtORMX13nYzav3DVaG8oCxiEBl2IWwlxB1BqSz5SuLQvf//R/vAGIOVc/e/s
veT8fChNbM+QyqlRfFgtDV/ACJ699dG+vuDA1Z+k/v3hs9aFkY3B4rfi7Pn7U+hbQRvMVkFx6wmi
281x2S+9kIdw7UX8ry+LEQM7kEmCEZX7hx1vNgBgzdZcHn91PCQe1o0BLGHrxGn+SSHxq/X5+4ro
cLSjzbBKHW2qmN8vC0KOGI0p5uWaEk7UCuIg/QLiUsy+NL7WCn8+bge3WW5UObP5DHPgEctQlA9S
jDW6fZ6z2znQy6Xy2+oJJ5qJcMdoEEY1onn/+42x1s3gw7dlDaLSRuHMoud9+BE6Z5YAE2mIVGOd
nNvRbt9KNA2XrZxSxgxZlrwPRto/KrfDvMWsFfBPby13iZ92KIGcZJOahrrrG8UcCQP2fVMOeosG
Tl6A8AruxqCeDkY2MpuIveo84pr4ZNH+wLwkitnhgMkOT0HD0frfyhmzXQQFa1AfXatDAjc0YbvJ
wYpELsSAy4rl5xrEER0MlY4bIzHf5zJfTn+/j8g6f++k0LSgnkNqSiYAiVz89B8W1aBu5jZLzObo
qz4oNzkp5enNWDuMm/u83ZHQOtz4rE7RosZnP8cxHrl9BvNtSrOfVtE8T32TdxvacephmETGy5Ar
BvANAr+5Jw6UiOuzo8obsmSRDTK0lol7EKP7PqZZFKf6TPOGCZC+79LkrZ7TJ89fHy97OiVVeMhC
LGcdRnVGEKs/vTgbNTMpgHpQD0CvIDLv0p2Tkt5g9vjx8oNs5yeDcaEOv1qw6UQpj3WR382jPjP7
W07wy5hJja89ehcdLjdgcibCumrvFOQMqgpjoJUyn5a+ewZkgYbKQ0IQXEorY+LTnxRTezu3dkp1
+zwpT1pWP4ZY7DDlHgj4xNeX7lxfv9oKlkhGNUzzIoW+lbRYW3OxE1jEo7IQxwUT6oRb2hhlsnN6
JGWhBhuSKxsUgft1QPGFcT98dIx4W9S3Npi7guPSUk4FAxV5nSkTVPsiLmc3vXf6kBFnWb/WeYlz
DNmrG7/bfnc3z86GfvcXWhrb1jL2vntZqPh7VgluYvLYzfqUOtZ16y97s7tJEuusg/51wssqPfSg
4G+ifiwOIg93c5UhRQp2cRLvBgKxejEV20UjhlHuRVvj+ezux/YsDfeL9r47CxYVy3dvgjrb9/N3
h5zmKKA1vfFa68JrjR/B8HOx7IthdemA8yMw4VD2q2nJPflIG71anrMQTRCM8Gdyx6oopMW7jP0V
NAyfw2VxYXbmPTnFR7/Mup1ukker8/Y8xWixnMg2UPAaxBNFBqGFSaG5r7O+KQfvKeFxLv0cUS80
0KrdenHBlHuNWzS/MRbdu2C1tuYUX/s4oBfpPbWF/G6lYL9ydPulSJwDdKPI9vLdVMlXYVi4k4FU
9UhO3aq5tmfN6TcWBweEXn8eE5q0ItyEsGRELk60fTaYTy8XaR8WeElD7Z0TbJI2VrS6AawIX+Si
60srggCw1+GTjykZL9JDMAkXW1B9FUIgRXFErjCecPQU2c62+1eoFN+YRSCLTM81ykRVYjb3rOqM
sOaK2A/Mq9W4m0yYCSyTT0TAPxhjdQcx8tuCwmCh5tqo+AdT1k3bmztT8W5/y8zi7LjFttX5c258
qdFsFLwmWT4hCNTPoayPIpTv6JYTXMwdvr70pwzkKW7MyBbN91R7l1bcbytyPhgcbg3d7xjHOmj2
g/MwI4Ud9DHx4hMp1D24krI/MyPel7ZCcG9hUvexW7mPpavxeIGD9NcVJOz4f1iHvETtKPR9za6I
Hw84QYufCpWGNVZRjbnZoCdrDOn9wg1su+JM0kqEKjwEaNZh0dK6fbXnVFWHskltJF9o8tAwFkz8
9n3cXpWp+2rVgDfKfAcoMJrrFuZY0cHkyoMtWqCoSuyd9FpgcZIRehxQezCniMKwwLfveQ+lj6mx
m5trGGjvGvH2cyC7HSf6fWeEbwi0Lp1+uO9geNHN9HwlNpV2xmOuEqBH2j/gnGUSqi7rGQVJoliC
xJDcMHVEg1Y43xH0PYbLcO2mfOE2OS7uceg6YHk1sSMLvjPq5Shr0zuj+G42OcAqpNjhakSe7maF
T7ryv+QsqxDYEPE23yCw9McmWeKt6S8kadip++IuvnmaLSdukUGc274vb8rJrfdhpyArVLKTkV0h
yTRKKR8T3XcpC05i3eTwalC9SL9bNj0S8vGAYKh5d1PgGdsm9rKt8pHqBTPz+WHJ/Ys4LPwn08EJ
hLitQwvahCiop2NsmXI3dSZ2i3jF4WQlvj3QWwjdCb3TP3y53C9F/dMwG6Cgs7/sUnxx2VyEA5qS
BIkNit039Gjkm+cGmZZF41+Xllh2zazbR1Q830OYald2G6KylAZMInIPnCdeUYgNdpl6JyuU+qoL
xDIcIPcFJxAq5U2SduXREjO6mbGOxWPXzNmX2ULpFTUGzqbUncRP15J43sHrYGvFSaIu3awMH7PO
jm9qlKWULk6Nyj/o0Vu0qnX3qpXushPglLb50KLciH2trpqSgxaN6Fi/hZ1dGHut3ZSQ5/Er7Bb3
fV748Ei51fzao0U/ybxD/0lDqjgMsZ2C9Oo9d1ePMr+ngVIq+vP6lTK6+mZOCquuAR+hrMr2OUw0
QBZ3wKL1C8hSWAUAv2BMib2KH6TPC1+VFWAeZwmdveXgY41yVKU3cqz8KJ/KsAdltgykl4YS9UyZ
lc0+NRBpYeQtttZiOZugMZpb0dXyMuMw9wJrBfxGH2cXgYqbk7BrqJyVE1zNYYWchTSQ4NVzBLhG
ua49AskqjKIvfgujxatEeoHI+Hvea4LR1GQfK8+mN+MGD87UvPlKVceaQ8GD0kX/6ALqOcqFfuRg
kfwQNX2lrytYqwV5tna6k6bHdtZ31jvdK3kHJauLIL0WF0x1rFPSefkT/BSxW2hqXhpxuoMz90hS
Sb4dslFdMLpDFuUBCtrWuQWFzkSg0WCi22UyhgPbFBMi1twLs3SPtXbex2aHvT3IA9hcKZNN0kn1
MGBMmNqO3Y4Ix00wGyomHAVjO+eZg6lE8D51WUHXC44mJhWCTKcYxH8Nl6ZdAoSoS5lcDksHdMJP
9VWK1QACV1bqbbJKpZfFnFHSIjc72w4QtTpDrWdqN4DjklO3w2FD6DQMcsMzbp4qikCEDtoWzyhG
rhQp1C89hu7DNGXmj6xL659x4iZPwvCa96W7ixHBcOSjiD6Y4ZDsMUrkN9MSt5fonFK07JXK/A3N
rwbjQcff+yPmYwgyIEjH9noNxHlv+2w61sCbLkZq5HukIgnlkLB2uhxrJFzTcoEvx4/C3uVENLYm
taPS1g9vqFBUMojbSmNSe7e2XqRhMzAVdcdcup/UAtIhNcjy9B3Q+nPScrsatObUJJ3/FI9ieHEK
On6E/Lp6h/y9rtDrGvo4wQ/7FoC+kZtl4mBbjEZX7vxWe+wBOTsPOlL7ZibeFxJs5Ux3dRwuL5g6
zKNLAOR28gfd3mZ2jT596CbxbuZzdigNK93lkGef25TdcMLfvel6nrWtoxf0ZjZeiA3SHltudF2o
Q1pn+S6myD46nGsvXLjNj8JFd47oDlsZD7HV3rq1nYrNnKIGi4oqdvaJoQp2c4kjO3LHTmd7jsbh
5VShKzaGhSo6ae1Htw0plfidixM/ntWBKW71ISmq6rtH3+pBMx14l/XPaSyYNmM7+sGYihC6zD8X
kNVZILdh7rh30mbxnfzY36SLaDZlafgPnVmFZ6WGIPIBChV8C81intpd/Oahw75RbV7D3dTAJtH7
4XBzcfh7YzVdmZXyNq5Oz2Tplsdqyg0SoOxib/ds1HPor6yUvjvw2g57xNTDblkcrtUlb3cqtdib
leeculmtOwjHya8jghIsY0xqHjJU98WXUiDJLnxLHU1nxKw6DG0VdWr+4Yp2uBJT6Zxm7EmvLqeS
A8Pt/M5q3f4gA799KC0XCI0v0u+zUy/PLUi8XdfVB2VZ5d3gO8+yh2phCKLJl3GtD1Nrmlm9mpgq
GBgwVxrTaX11Sse5GgI3AcAyeOAWirGNJmtOT+4MOzpqGecBVVxgRbcAB0Cc1mYR9VIUl2u1cNPN
Xt9cDMp1rR3/gYu5Z9IrkrpM7hYnzzZ2P3i7SjTsbAQiIchEB/5ojb6xjxN7euwbERziNNC7wEVP
4FsY6R2NbgsYJUPPOlPBw+I33rxlvhULXEREbaX+VN3hYG27TWuJNDuMyqRRIX37B/lbyd4pbWls
67nLUFK7CJvBa5pRuwaTxHPYnlyXEoW7X146hjjOTJ7foQ2Hp6nSOU1tx9UHLx6BUKW6Ly/1vMjv
adylKXpE4ni3JclnjMNHOnXbBK3ZbqIOwo1Q1j9LMZjXrZe6Tzqs3RX/rJNLXWZ2SSmERwW1ox62
cvBaDwSTN9zppLWOS0COo1XBFZlAGp9ncv8wUHnpdTuToRbmw3LuKy4TwTqdMuDSJickQDXQvt4k
LaFNQGG+mYVEAAdyodgSj8zZpXOre4NCdue4KfBnp+2WMwvWj9QO691CtXKWddLh3dL1m54SHng/
2baN0CelCPvA4qovE2pOzpw2PiXlJztGgvMmWOnprWODLhz7FzwxnE2WwSQkMRBHFfvPJiSZTVB0
VsRAgdjG1PDtUzYBDJ2bqkA3GuZHb2nSXaJHtY1rVxyzkVg8OOz2JenB15jiGvBjdBEpPK0ZMBb7
vmCIvwEdlz6gqKgOedKnV4uCO8m/1vW+87V9U2AAu7eLcbkWxGuxfoWKmdAqqgTh9dAjzVDQSSaN
2txATWPMwYlnv3lJ7V5s1djHz1PeyTsxNjmk08Zv9tV6i6RfzPRKkIv6QPyOfj8mO7v4wu7HKl5b
ifnomMVCBwjrTcQskCaCmdTZVSK9E0S55AJK0VuQWn0EqDnYW7jujmbd6E08doAlRG/09xQ4PyFS
NV/1UnMOSfuXAdzyq9+H77QV9AZV9rsEB3gcCzfjSGN+xSTS3NqsC7s6qZZ7v1DPYoxJM7dEdpcO
C8rjNk/mQ9LB3gZNvOAK8Mbt0CNIGSx6rH2oqivDk+HO8VS3i7uqPwchJpu0KcN9Eo+bSub9yeGQ
d0U/ClU7qcXAaGYTuMqSvKA7Tk6wa+8du3osZ9hIWqr2gnMlElgnri9DG5gk7wApj7HzPmTFWttN
3i60+BPF5q6GKfZKxh4EKorHrdkT5ZMHS7PtljTYiRwv0EQEVzR5FeTMbJI7C2IahWZ/NedDH9W9
esYfw0HFdgdQdEY7RwbC8Y1pZjlgfy8L6TvE8TaDxPOUz9UCHUV0cCB9s4Ud25ghNqYk3BGs7V3l
pUo35tLog66EII8en7OrK/8qD6bqZsrd9ltb197Br6eHoYl/OZeMfTpk1cswJvowTvBCrGZ87MLJ
Yt7fus8rZvmqT5JxJ4uxuEqg022N7Jg59XxRGq1xssrRIA9A6UOKq+lodkkQqQrtfCdaebFwyPsG
qOY/iTvPHclxdNs+kQaylPQ3rNJnVZoyf4QyXfKivHv6u6LnnNtZnIoMjICLCzQabSUFRVLkx73X
1g+dSFusEy6Ls96bXuxTMB7tX23dyo6v0fv0+zK2viZsVncTRuZ93o30cCNsqA7LoCH7EjgiZltY
cJQgyE8o7/2xq/ZZg/HSHGv7wQPHeWXE+Q+jTbrXLqztgBl9uA4bSP5GamCJBrP5fQTQjKC2jJHE
WNkrtZr+W6MJ+cHHuPcZ9M/Grp3y2BeeddONYbtDNNhgavCHa20wSj9ISsrK0p6q/VxZLe8uJ4Oh
iIfyl+27yc6asW+lAH16ThwTPQAXFd/7Iq7ht/PR1TUqXlrc19cNibmbeAiHg2tIfccry7eY8RuW
4DhJ/NE7WrQpJSLDQ62HXrxuu62WZM7eAZ6dZp7J4nOad9qcNwfy61Mw6n71ccpIrKoS5kJy35t9
hVBq67vMPYI9DEjoQt4JhOD7TPfYM/tJVh6MroZoidbsoDWRhReVhT1wyDQb7macx4+uGMQN5frm
MAtroZ+K6wYcTbnzrVE+GMkpIIEVYKCxqrsi16nfzp0VHoiQiD6CD+823GDcESXRbFBwQc7FOxbk
Gqy+Sa+odbS1Dq1wuc1l8l2fdXF/ynD8gHnifihZ4A/a8tMmPGTrQh7CmEomw2iav2QMC6knF+4D
9r/8YFIt/Wwls3aTS7mAr516eH266F/CwSxva07hd7Dv7rth+MrxcLWxW/1TmWGt0XqZ73qwyBuz
Et221aMxyHFBsJftsg/VIPlucx660TuMzHllUdcL7f4acGDCxrwOjzrpFoz2CbqYHfqvo4EAPk+T
H5kzLrd1y9EV3J3F3cIVS7Dbd/PRIbz258Da6tAhcLsy0Lk/jqlEYW4y57o6i5UN5QI8WDVg26/2
kOkIwnNtj/23eNGIs7/xEP0fcEziSJpBLRFR0m/MKZoByYnvmLLmXb8kWBua2P2e1ZXcsm8yAj+2
7ecek/2mLES1M6idU24piKFIRO7y+UgXbNe8LRTcC47qBHOu798aWU9R2h1B97VTd59jbH8pMMTz
QZEhJDEruybZO6GgM8O2xBH0LAbCleXYXvl2LI7SH5pvXY98XG+me5lDI4boKTdO71cfRAToUc/r
V9MeS3BtLrSpGc3+4k3JtV+E4pC6QPwykQCsnkTb3zahbJ/mrBux6LJ/3I75ROmympLsxgohIUVR
/GvROWzvCy0CCCL07TIPxbUecsRGLayaDrDdzYNeTMsuLTCAG+WwrzyONEyghpuob6mypX0WmI69
/JpYkd5qoWvsxyW80xKre7LgGh5QG6CQBCu+aw1X/rTCSG6tWmtZHTDy/NhzYDRzVv6YohRD3Mns
+MlNpvHo2NV1n8X1PRE2lI3z6aufNX/FSeoe3IYDhdFp5oO++Dqc67G4ngYJxCmvxPAXBx9GSVCD
HF5Sf44/5V5KxE39K21c9pqO1AMz5LSA0luxdc2l+BKR2rAzLdFfN8NoX2f1NDwu5swnZAQ7szdD
vw3C1PAod4L5PZL1Ym+n016+iiNJKU+EH6ORySuMljxIYAw88XXFA1iV4S7FLLgNq2ySOFFtechl
x0jKsPpmlI9bFowyq76GxThRW+tCKlHAILs+iWlWY762XP97A+X+uhn98AiZmGMDRJ8Pc4lvcxOn
+i05RNHtKHNABrYu/UMDhUxnh97E4yFmh2HgMMEVsYF9CofXnpsM0kFNXtDesWcYvkbU6Jjttboa
dy3eQ1bHqDHanRyXTcMW5JmScXmQHFpeuVn2GDuutZcRS/B44UDHnjNOdbKlPuhyya6Qj+LmqL3q
dSnkPG1YzIL5Y4OHR9LMo/kguobUacfojZlidWzs+yT5SM2Kw2FsEl01sxx03QxPNyTCnSUWYxtx
JHPgNuN96LXh0YBNfz8B+ieJl5SEvHC3BqLcrajhf/XJt6GEFgkvsQs4e0oOhq/t60WAWQ7BOSy1
39+Mlh8CELQfQfI2VGkalp+xWb3og43tkCxpshxg3GODD6dPnJMTSuGwk5a6qH+B7y6/ST6PH/D1
zNTcwVXjtouPhoisO0KvzM+lAKq1iVhpW5sCp+1fVRQZRze0v/pVVexH/+TgxENwZehZfuVqxk0k
nU+YzcortwCIkdT9izSoi+c29AUswO3Oqe1lX5Aj+mUgwtQ7zkTM7vERM/+2kESPoxs6T5RNs11u
9fXRqvL+bkKffF3Btz/Eph1Dn6QnbkaQj7u6BUVt5mG7d/2WUzYvSe61oYYtZmrDTrDiu+7ppTes
DGQgK9cPWjvStk0n7OuiWHTWsJ31QkmBErMnTRKGRHvnDJP76PsRZ/ejTy+UHuvwnpL2QbQMWbZT
5iECFvphCRPxOM1AjJeYig75pP1pLebctNNgs2jLrP5bxmmehFSLHXEz0YZPOjnbGn7CSPxMEPgk
G9Yv4HzNiQ9GwyFTx7rhOuyj9o6PNYd3Xuje1J2oOLUyNDfozay4KjXfNDduTX2ndtrw8+LG8ip1
B/3q5L97NagxHbIlgyIf6nHP1DosbJERPX5tQsTmaUJQAf59mEBuV+B2a0eAfaWbfiLwr3kyGvtk
z29Yc+cpAUDbiZlMwrbVsNP6UcZZSZSWybdIzly7EUMR7WZsWGBFGxfaTz796OKUdIuajJxsPh1I
hXIZHxZNaz7IMDNv8rCsnlNCb1hNlDN7QU4SCPUSw00m8EFuo7Trs527kK69WTLD+DliJr/FX1h8
1wtBiHQspvRxmGMq8ifoqrgtupJFgFfL9Lb1sCZushr86c6dEvOTDS7yV9tnOOJnwkNuzNTjwwwj
xtMIOzDDx3JMej697LhvdegJ9V3jlpq5NUZHBHWtuz/nBDPFwrz4K5pl5N2wDhOBYdl8VyfNiMNt
7xsntkbWlDeVKB0qRa1WP2tRbL/6edH9ID7sFGABwgrrcIdcZmSq+tq3wMZh0vK4fQovN+qR/mbw
FV5B6dW/oKrpX3nJLg7WxG/2o6nZ8KZTSJ2IVSI8ptAUYRdbGopQdObEh7Clo36fmUEYW+ZTRWbU
/QwjoODLmMwljkewjXFbIFsY9a5lvWRTJN/F/ckh4kfTS7l4aOdJBcOyYf/9XFY4ONsW7nB6YIFZ
f2nnibAPUEH8ueqY8UZCZyg6uv4DYNHwziGXh/KIH4fBPLnTiwwBiBzHYvbB6i9LvTFFn9V3Uenq
5P+0U9JCux7RzoV6FB3dAsUM+SVx+zSQU2Ac7CK1D+QElDFgCCt/4qwyyq5yL4yTbccBLJlznIZh
4S5KC4etb1PZMBn1YZ9a8GJaTlv5IMTo54vZwI9NIOaNi8HwCZdud6z6Anxj5/Y0SEvIGTsxlKcR
y//KsA/00tQ4oJ1gZVG0qHhIkKG9q4jqxjYk4uCJkkb0mTI8O2hfq+xDb4z6V9m67TX185RgkjR/
1ad0yHBh2hPnoZKECZKNf7Rj390b8zRfCyftkxsf5c89BVkun5ERwKyNeMXrfPopO/rwbpJ0zC1W
LTTZfl99Ae8UArBIozvyCVDq1kMaeKFA0VO6c/Td0KL01pnTtt0M2EOGfSMoPIFhYoO0zyhaDtsK
GQJOfGgHT27Buf42AZBR7LqkpzdGIP9/6q3HXzZWmNz2lMZfqQjgQyXkgvQ3mQMJl75TP6dj2f1I
oXC5lOgssOImCn1HWvUzVU2Nzd0sxS7xMrITMLuML41uNZ9q8oC2pDx5r+wZBMT1CNJsnvl3shGs
D+At4UEnIIcDxZb5CgUN6/EQBgxU1yrqD2mcIhxuCfbWJ411ZcdEes84IDBmojibbdM+R85uGdCi
YDeEHB70lgcbq3dH/XOFK9zb5h1icCpY9KxmSO1Xjwo9oWC1xYuoU4dDCfDqvEyiyG6GBKeGNTdt
+BGxHd9disHFQ4LRYVcPXnzn537+6HdlmB8IV7MBA0wM+oX3TQG0IH8CMdscX6MVdl6tuqATcBT6
JTc78VNYcXobw5CiDDmPTA96hwC+02yCbEjBAOe9wKmeOWPQGTy5PEkW0wrEz87JHf85jjW6PPxu
jvIr0hAxznJydGjtHuHtkDoWFnqwhK/R4BtFQI1qfNEgRQU6WrcHiwODpyhBx0E0l/6Vz0J4F7si
f5rxKj9nvheT3AJQ+yebnZEMqKFjbCQdbhQWBAv5DL4mWZl1KKuPrKMjkKo44uV2oY74OZ8Xk3WW
rMz2yoSu/5FPUS12XpOF6RVpBmnQeG6EEoXxUWxHjji+xjldO+P06h4dSnecCS894DZl1s3m6DOn
UzSna5hz+TC23syiI44WqNnhcooBRMPUo0X+VelAGfbA+ZnuRWXRhev0NL6Ji+nre2D1aLTIwDic
dI2E6bUl0EMDIrC55SZc1IfLmFtgGzejbzZPnTWPHEWFJH+lp5m55ANwAPM+3eoOyG+/lNVHImkm
To4MUH4s6vkCZYJ/TcUZTDDZKHdC9xraAAvIY+uG0vma5U2esIWMBUVU6uqnChUviThMwvDKmM1Q
UxTC285mKvKHuJuGY93V8krXKgnlStOvuyXmXfCRqwRhiR5FbizNYNIm/ryLF9jPzPBJ+JA7gjky
WSzmOSeUTCJ6rVmvbCn1IwlE9c6JtPhjQ/9+qE/U4RGn4r6LnSHQIoPDsok19ZZEMRoJRkDR3biD
bKGvlCWV1lLzQu16LvR83khJhzOhItigjdLhaJqcuRLZVLPY1qmSHmOOa1Dg9Iu3SaEwAD5xPVS+
GLJwunR9/TxVBmOxbIT/MFSwJmkHEYS1D7LcguO/GxsJE8RpnWvJeQIn9h4KU9OonGeb3n3MgI5H
rMuk8y3ng8IqGXRdUEXjXVogmrrlKJRPVifwm5Q2QnAWD2lA4rgV9OnkoFBy6CoDJ7Rb0g6zLcIu
vhd6PI8vtt4J1o0NHyngmUjdrTl/YqGlQYvyIjpvR0IGa9MK+uCWnD0+mKwOzRu28f3DXA+ACqoY
UUTctji60smA3NU99HCTce7rxkagmNhq2oQbppq0674f22tKE/waB1YVaXK4Rsn4rVkCFu7AHD8w
/X/o2RwNlKinVr9Jfd7d/RIaGGg0oPL2fpqMRLtDeXBKtgEF7JBGtDj/Fv//P3BcH/+Sp9zbViXe
/hb8+ywL/lD/k9PT/HiTIfw/T/f/M9n3ZGs878e+m7+VxbfmNzM2/8O/zdjY2P5luJhUfazuoEVP
hrnx71xfbNooSsVJ5ogyl3+P0Ph/zdjevxyqRgBv8ZXYJ5Lu/zVj+/8SeG6Fj+8Xb5PjeOK/cWP/
rhuHT4BjlqNtXcF3Lks5NRZzSdCIXN6GLDxubcTIl5ScJ2XsP1rUfy6vmF7LtIJEdXJ7UfiVV2E6
3QK+zYJ5HMmlZbkUu1ui8fjU1WV5wYvzu0j9f29JZvjvIt3YJJqgat3qpBkFQAlMovs8xRkLgVzI
mjFfA2R47CB0ZNs3L/vx3z/nLTrhz22ITvX3O5oU3KWoFxkgYAvt7cjMdMMHrVwu2AqM33Wo//yk
0099Y2OjIopxmdiewG77ob8yK05yjmPjRZ/yyBTjDctg+7sjzQewVfUtfB/vsdIGjb1Yq+kXbD+/
S7v/eQZFDK/ltkYP7etA2BMquVG3I32fjnn/gqsq/69E3f/cRJEsx0PnUAt1ZWBF1vBUjp7xK81r
z96KiFiTC+ric6/r9M/ftObEQbqIBZYTUk5xxY9WL1nxEBqysjsoivTTGf7kcIJHcbCkBDqJ8YPD
V/Tm/c527j0wIbx9eso03dAB9CSKJbFfWLgvHDGWHskFqLpI43v/LufaSJkW9MiPTQE3LoDDKPca
cWoHQXX1Ql86d3VlVoD7WRqJm1YBmwWOloeG9UJR1E6zf//pjTONpLpgDOq+xHfLKkA3NY0PoPJn
HcyyQLfjCHQ8W5BXQCMjXQ4fM6TlyZXBUXR1DQ6nqm+dorWT/Rh2FNa6xBcalDQxnRJvS8O49Ihn
xrRqn54TOUocDVUQLkQYbXupt/E+I/m3QAuWpvoX8t6Wv4xqQJfClz++hu/hyx01czYRbV26w7qX
4SmTi2OzPPKy0+GxNiKvQlboftQIlfv+/rs48675Sv3WX3tCdrJ0TOsgklH5kUN/zg3nBt3iutHm
nbrAm9EM/JUyEb6AIHeI7NqERlm8uLj9X9c9vjJZdCNMCMw4mCj0PH3R4ib9Mc51cWG+O9c4ylTR
s8RG+5PVyIPn1kbE0rJ1SWPXXTeMPWWyyJfGJTbLqwJP7wDL+kZUfzKR3XUXGv/cOFOmCT6wS0iM
fR3MTcc57+iOi01ZbvTajRZG2q/338Gpq/znIkL3lOnCBHwyw23E9TjW0z0nlu1fqNAM76al6+b3
U0uY9IVvw6nT/+FWrrJ4IPKvc8NOJ5bKRY20xduXdU+uMU0uNVkyJ3c9v1dDRG3W8XhhKjjTCVxl
+YDYrjZIHqoCPxepf3C7qfY3hR/F6YUfdab9XGWEW800ovocZRBlVRkhbjEtqe3xCSPrL3J2DuyY
RDdfwGGc+zmnp3gzIAfO+s0Q/GXQt5VX7sH/2uF+ISzv5f3ecO76yoCfKsqHQEBYsWamhwC4auVP
myBQ70Jrnbv+6Z+/eX4KHhVayARvsU+JHmUq+0+RXyLYG6dO+6cepgx5Nm0EdIOQDXz8JEdrJM3w
RxwRCrPX4auaX6BTEpIYu/FIIayIM1DoTjjOGiVX3b0w5Z8ZtqoZFiHQYBsGr0irBh9+p2X+HHUI
jiTzeNqHda9JmRqEprnAzGaW4dhhyWteOJMcQ9e9MCecBuSfmlGZE8qcg3LXKmr41XPWbm3Ocf19
hNQg3EQyQatE5HpN+jzkRaTz2Zx9cUNh/Xj/t50ZUKofDItGNtc2ywv9dEqPxAxPFfL/uNMeEkzG
2pMbd1J+fP9mZ/rjf1BlNDMK3TJnC9Xi+kkyAaWas/UlvDCHn7u+MjsIUtaTeuqIic5nbWcVMefr
HT7U95/+zIQqlNmg8Ku4B6tbBbGwS6Rrfj9gL4mG8rqvKzFuORJzfw0ksuUrf44yPcxOUSMxHxi+
OpWw3q1fmh5S8fu/5tyLV+YGKw/Ttq5P68pxkP0hDqPpiYJhER8XbZluNJm6u/fvdKZ/C+v3WYhA
ZkeS40VQoAMq6gVDhf5kOkUMVqDUk88oG7yXTitC94BIJyy2uOs5nX7/3ud6hPn7vRF1mRI1bRVg
b7BROvdeutUHq2gvXP/M9COUqcGvOmQeOluYiuRsWL+Z4QJpxHnHaWo7wfZf9zOUKSLKrQoBplEF
1gBn3W8F1kg63YUfcaaRHGWlIPFqVf5pWE5WGD4h3jeeNBwFV6ue3VHWBKHoEmRb7FGrqBmv8Yk/
aWjdDusurox4Mim9WjM7Ln7C4DSg1A44Wo2VV1dG/FBLsxiihmZvLevG5Xhra8l85YrZUYZ3DCnG
LzT6ZoKq5hv+KcKRB0O0K9tdGeCcIreAvqnHpsUsH6SjzXuCXi6uxM51GmVUgwI3KrQ6PP08/rLA
eeHVadL9uteqDNu5zHLflSU7oaaQlPgFSFhsDcd1V1cGbYrvnbqJL4OJXMtyWAiirsTLumsrI7WD
3hpOHJkFsWv3e8BwCwm32H5XXd1WRmo/DTn2uF4G2uREyMHQ3Q3kJ3xfd3VlpHbI0PNEp11K7eSq
h02xSWRR79ZdXRmqLtnejVWxdMd9Z31A6XYTsaq6AA060xvVHCOSqwfkDDR7hDcuhsLVUBIlhLO/
BF85dwNlsEJiz1uDs7zA8Bqkuz3GL5bv6ybg/2AAWZXnxq0pg66pH+2m2gPaWNnqyjCNS6yIvgAW
4xPChqi7o/ffIqNsxpVdUhmqnlOjfKgbCSwTne2uCjVE4A6aiE/ruo0yWJ1phoWP7DJA5j4zEcv2
Yz/r8YUK+7nXqgxXaI0wTXM6JYrDNr8bBQ6qnWiN6tIC4cwNLGXEzqhSFis+oUoyo563Hake5FX0
hiPWTZWWMmidxo0W4zQlFBZpofCpjVsn9cZ1U6WlDFoC9BJi8zgPsMgGhLEiUw5go3rlsyvf186p
siZ1KFHQOVN0KM6tUTr5BYDLuZZXRmxVTa4+Yt8JTI4/j0va5T8wMmXx5v1+eWrfP+zarNNt3+yt
pa3HhPNOtIwZmgzcptmwO/hc4gxwOv/DggstyOrOuTAMTk/9p9sp47hoBwvZfcV3JalSdztPOAo3
5eShhECleolAe67NlMG8IGEb0og2m7TJ2+pVZOPVsd11U8UpL/Ntk3UtfLEiozMxoF2MlpLMnC68
RNE59+zKUMZSjDCE4O+g8kRznHrZXLt4SNYtBVXcpKlJp7cMJorZToxbAfbgMaT15YXedObhVdii
SYqBYc1+jiEdBEBk6Mt+csv20sOfu7wyjDnTFy151mVgzKcYZv62/qxhQOr3Qw3eEeffNPTXkwxd
eZ8WUUNiXvtRc9KTYBV7cWlEMXYAMt6y3QwGVGyWk5llS3L5qZrT+ulfGcj+D53ZhOkdVXIKTb1X
hrj3SOzFMNJn2NdbHAgJNgZHJCRqGFP2gmksf8FFXuPRbC2P7Dl74RTDET5h25WjHdBpJPqdBQq3
PE5R3mASnLoZ91ZqZ84PHzujddW6nfg1VFPrfZiWGUOfLRp8wnMCRySOzazXL7yjv3HefxiDKlEV
Foa2jHDwA/h8EtGHhcrogB5CQjFZXBIHIrJBnK2O+LW6NXsgL8fUI7FgBzwaObk5Itw8iT3ssrmw
cDh9Rf70RMoECv7IysyiKNlbLd1zV5rJPYWqb+EIopqYYyKp0zazyHmuUOaFTYV9+f3Z71yHUibX
eY6hAyeRDERa6EcQkXuSyPMLH53T0//pV51u+mZqdcqRLMwskcHSdjWCYvDqOxbshdggq7/qm2V8
XvcrlEm1bXQPlXhWBrmHQ8UwAKksPsqylY1k/v47phYZxGJXIGoxZBAI59o7Pfetdfs7FTeYG5kD
FMXOg9geJvA+XctBlNt7l5iqZ16xmh8L8TwhSwPbGEk72VG3vW7bxd2lz+e5qyvLljkcxtGFqxak
AKW/hJGOdMto3OtVL1YNfiA1JunGFmgbZv7oQGZGc3RKX1yaTv/cP1WYXg+mQNQGNPIsckssmm1t
/hzi2dIuXP/Mt/7vo+A3/V/Do5Fb5tIG9pShIyccZ2AIJ5nnc7Za5K/r2kgZZYaTjJkNWSrIiEy7
wRg5P3l5sly4ujjTRsrQinN7ctBPdwH2bWAMg9GQophn1inZiXzIrazSpr8wC57rS8o4K+GuEZWS
a0fd67NbDKw/E3/J1u0Q/hayvHkZi9GnbSyn8IiDcjqiu2kgdsfDhSni3KtWFi2ZQwZUWJpNgIEZ
u75PEIyzR959koAXIS6a99/1OdmNrmxDuqpycx/Rc9BiQBmusqifzaOem9kXDDRxdeNAWce3NlRw
nsjHy8qdbSW9cz05jlHe94g5lwuP8seXhcxY+XJgLCh6zmZkAFGunnYuTtlPfME1+8LH49z1lW6N
V84Vug8i2ZvyT8PA75ECh9777fjHi/vw+n6f0TVWaaB+2jiI6tp+NmqJN9VfOSB1ZZEWkozHTqXm
4qU3BbNnEU5mdvOadufRTwP1TT92Wl6n21hRkC0Mzq3FXP4lR9harGl3rq+8V6/rHZMdrn/0Gl1H
nq/XWF9tuVvX8MpbNbBeFHVn+0fMSvbncTL84wSf6dP7Vz8zWanx1FOB8J8QYpZrZAaj5cZwuCGE
roPqIGU9HCxYvpfAuue6kDJZ+cRCkzWge8e6TMRuwv4TRL41HN7/Jae+8oelk6qBNCwOwaGiRcGE
bTT5yx1w0V4bsirHo4Z9p9tT3xvLa1fXjNf373iu7ZQZrC2iUyolxtlEI6WsbB3b2VhVUtso6gwk
3QAlhmj//r3+2HbMHcosNkxeDKMt1Y5jmKLAjv2xybeFpbfGhen43A2U8Q0QIcR4BIeA5EnPIsWs
I3SSAMxiWXkDZYyjVzGbChLMcRBh8nkErPBBb3R/Zfuc3tGbMV47pIlNc6EhqpLszobZIJnNvHTe
f65xrN+vvgxTMpr2DABQn/sHZx79Q1v47sqWUcYFqbmZgMUEH9UgFKRhLX5HCMkljdq5Z1dKD36U
F44eFuYRq54zsWHB0r+3rdpeI2WkZyqjwKoRQzNtF8G4jMD1Kjccv7PiWeR2Qsa1au7wgMj+/ga8
HNi/fyIjhXOaBC5kZFwJSbjuN6gyvhJQBiwTNwO4j5UZTE93CyjDfI6ipf21agCrAr0Ki6c1MCkR
ZJ1U150rCBZouujbuqsr3T80xxOXXaQBbr6hP5T5BJ6LJTpMwHU3UL5xRdM7dTVxA711+1ewKPLj
sBhOufLyp877ZvimCR73QguJHceTeQ88CvZKiabuv6Ph/48kme6jDGBphnMv4jYlpoyAK1hz5XKD
3R/i5fvNc2qG//j4cH1lCA/TUgmRh8mpe5aYmWyieTXQJfNWSnGJDn/uJspIdpvIBbUS8g4MGXMW
bvdgQsy8duBeRZRkdu//ljMThirUQzna6iaux8DqMaLIsTa3ZmusOoH0fFWblwkYd3Jq0qD0iK3d
OGEBXiytxedVD6/K8MwBJ81YcvmpMb/VMQWNqLbXnLTx6MoXLI/GDsQ0+ImxjatHcqzSAOjXpRF2
5u26yhAep8Ve2oYCIbRNF3hSOffTtsQt+uynBgm269pHGcdpZC91VcF1EnrckfzqeVGED4wkt3W9
x1VGsjaNbpw6XgzZtW/3dY/Kc5jMNSt53oAyjCs39mAzijgwork7QtVrAPDNqwrdXF0ZxFU2jIiA
rCToB4EImTxA56aMU4rE69peHb+6Y+YNFEPMF9rzXPikujTeJdD5mVHrKp/hCUHwZBB4HJjS0MB9
sd3h+NB6fv/R/yx49HxVLBdprhGBeYsDd6n9fB9VXiy3bsYOdqgr39smcW9/h21VJM8YIrVvc2Ho
9clfR406eP8ZzvxCVULXZQR/DIIF/pL19Tdn7LL7Mkrdl3VXVwa3YcFVzTj9P9E4TJLZ6nZnz1ia
1l1dGdwCwx8EdC8KyI31b6yRUGafCO1V5VbejjKqZa5ZupvzyjVivG8czL27bgjlmuNErq4M6Sms
nQgiURQYfvjLAS2+oWYS79e1jDqkOdWwu5itf91TStdDtv4ToIYL7X5qgD98l4UypIt+7hJP10Nc
+yd+kQBPdB/Xmo3FQPatdeEu53qmMrAb2zbRorT0TMhG0TE9gVIAjuTtutWdUMY2rkORWtGiHV0o
lRwvGVu7GdPdqhegSuAwy1A3Akh3JL4ao11BmHs6h+tGlaqAqwem0tTj4hgH8enLKruRs+2s6ztq
JliDT3gwUs0/xkmd3FrTol/VGuDadQ2jjNmCU7dFVp5/7LtCECcwC7jLsN3XXf3UY9+seJNCOJDf
QfZanfzlyVxuPSjKKx9dGbFmOmBF0VqavfTjW1mMsGtkmRzff/Qzg8pRhqxVN0bZhwv1rsrFUGVD
jOiAC+ARr0CrjysbSBm6HLItI9YDdvTCMoNhAIJJRHy/bi3nKEO2TzGR+qn0j26aQhru/AjGiVle
OIQ510LKgDU8AMxdGDLtNLVfQnVMu2mLiHIwN3FpjKuq/wQTK5viaDHNIcYSBBW4dPGsx0dwaysn
NTVpiMBOPud1cvpkZbAtuxEKdAhm6/0+dOqJf5iYbeVzm5TpAHKSswWAIePnBsxWsMRW97ju6srQ
dRf8GElqhccR6vwGJ/Gndu6MlY+ujFxZOcDcFy4+abEJfDF8tVPt+7oHVwbuKU+MBcKJCLmQ1GFZ
UXyrSRQS6z5UtjJy/Vl2sLHN8Gjr5Q99rq/yitP8dY+ujNcOMIiwksSHgZdmt21DVuNGTwy0yeuu
r4zY2orAJdezdqyzyXkNE9v/lmfZpQ38uf6ojNjStkd/ioV/XJDr3+ZUyoK4N1d+Y1UpXOHN4zxN
fAYBnzZXRWZr8C4JTX6/ZU69+g9jSdXBmSUgRgP2y9GaCms3owxhUoauc6iyYtzlcSau3r/RmUZS
JXFmFpdILprTZwWzbQhrdlyS5LDu4sqYTSaaGxiidswrczp2mfux6C/uSs81kTJmzcpLtRThNp1H
77543Qxe1hxmq4NTjUfj1qknKGDrfogyhlOQo8PYJ+Exr41oS9DosHPRv6x8B8oQFv4w25gg+CVu
Y04bVhDlj9rwwnVrfUsZxRD9TX92ke+UqaVfAbdKflCUiNZt4VQZ3Fwyv9nwkY62Iwgt1+U2HKaV
JWJLGcIugbWZX3CUBUWw3ie9kexI3p7XdU9VBWeBjc5TO9aO8GCtXdr6kPLyzlpzuur5qggOvGNt
DSjLqH9a9UMIjXXTSBmtK2//ner+Zq1ZkHBTeTWHR4sRhQPInjKHnLQYJc4t8gvSdV3TVEZwhOE+
dkP6jjGY4daKo/FqIsr3Qs88rQz+MMupUduQe6W/YNs9Jl2yFGwSC7O76UCatiBhY3CNZZtrhCYU
WZZeaLcz852pjOTO15yuTEbtGJtDB1FyGAO0XuPH9+eJcz9IGclWl1iLjbX7qJEY/Usus/NctcL4
oLOY07eDQUiNnufThcLo3xKdP7WfMrJrL2SCXfj2S70W0LxiCxQwIqEyfKz0ung0REExqvFbx7iN
4VZD7R4X0z/A6V4+5WRoEMlULDnpaFmpDx8jYlm6XS5iEvLQUYhx3WdeVRo27UyJL7K1Y9FF9tem
y1BI6m4nX99v9HOvVJkkfAO+piEnVik6TNSZ4LCAJJZVdlnPV4VjdpWzILdBTBfd8Mu307/GOqvW
NczfoeVvBrHlgVmDGsFml8y/QB+b6MokBGLl1ZX1eF3oXhshwz2SWPYgcu1DmJQra86qaKyFezTO
LoivfDR+RLl4ccL616rXqerFRgI7CsvLWJGEPRrJIZ+vprpaeehuKOMfe2gyEezKRtdofyRm+pyK
5sKa7Uw//I/A06zhLBCLPVw4mVyTczUCgbb0dbvbv2W8b/qKHFxPhHrJdzaR9ifL1fxHCjDiuK7R
lZV42M3dKF3HP5ZR12wKY2o2cbOs8jUyhpQROs1d43Aa7h8r0fxFRthXIgbXNYsqBWPCy9uyQoBi
sMn6VBqlCMyoX/n5UxVSXkxqCw6mU3SVl7wkcdh+qpPQXbdCUCVSadhymGUC3s490d1Rr5PkUOfW
ftUrVSVSvhuVSI9D76g3pfO0dI18AABSreswqkDKxDQ+AuRls9/JPoZnF+d3XaWXK4+FdGWcFsQh
ZcXALBAJMR+bqZruRW7LC23zt6z4D19OVSOVDJyIjlGO7mrqih8uWoT8buml9TXW5rYiGmZ+NPVq
jw6i+BYO/nAQ+ZKUezMOZw2eKUiBIy6fHwlcoGYvbDD10OjJj0WnXxZbcpv6/8PZmSzJqXNb+ImI
ADVITIFMsnq3ZZcnRNk+B4EQjej19HflHR3z264Ihh6YIoWarb3XXt+YOmf5J/DMJXvjrf+wwfi7
476CBffUrQYG3ZQjr9t6EQif4bA2x0L5vdxqXb3J6FLgqCvZdEYtmgMMCebIsfm42wRq2hdwrp5l
VoBwDBpt8ZhP6ljuCZKVX1OvGi68jm9Bnokr0bDtIHEy3HWHLgrQAuyePgcw/wX6Lhs38OaKIAcw
suSHbMkkipS/Pn0eRQU/bg5Yw7p2j2Gn5EdF3fbhyLCj1PPr01FobkTeTXj3YCNxWQA9B8/LYyIM
ude/ClnQ0qzYfq8Y8Fe/LMYz6VT+8di77zaBibWLFwLmnsGb6jknPdBt41anxx6+i9U7oBGBWkAk
UPk+qGlT+HHJ2TFlHG5/v476EHrAkm2I7Dy0BZwFHHceVjfxz8defXda01kR4leI7CJ4NmYG3UVx
1+Vv6e443vF/90a5V3+tbvZAx5iggczn8QuFp90rcZN311uvP9QwITHpfx0fr2xdOCyRzFbY7t50
HDzNlvNDFhB4+n69mnxr2obLrJzCbyyoX4Q51OSJJ+8W68IC3gF6hMDXheKuqMf6BvgN/9B1W+49
2SQaC/pQI8jrzOKd3UqKKwDap8eKynLvybbAfHoUHsjkDTreUpBM7tEu8Zbc9A+CAin3yxVESBij
asTWvq1PwCetWLB8BZmxCVy4ZDX12JRYT+kJJtR13Zw44WKBxSgIVIcuPXKvCoPlCu7EFuSmxYv8
E4o2DcDW5bECitxrwrwptEHuOZkh+2Jfl3FzF9/N26ELhJS7ZW3WYC2FxLRlXn0TRh1NexCjkkN7
xl4Cts0eMUwjlw9Y9IDGdvIJzvbVsYfvFWAeMBEw5kZ+lBnQrSeBRuI17PI3XLF+H/fIvQDMtaEL
bD4gxu+LFcVVQ04qLA9lD2Ds+OtOhP4HtMmTUWTzYgadgBNfV1ASmMEem5F7EVixzBtsxyeZAXoC
D9pBmQ/K6PHToc8qrpv4f66FnYc2UkdAV+HSqgskLiqbNmoP3VDgVfrr05GJWwsNT/BsUW15Buy1
PoE+9ZZp05++6+4EBq4bFNMQ35Vbq7Nw6NDEg3bIN5KLf3r6/ghu4P0LJ16Mu5Dv1ggkvib0D1m6
4BTYL1WIZcBJ7UXW50P1BfJu+n6Zuu5QIA6Qwq/DbimsCboqDKHvduV7UHDyl4iCU3Foyux1X8Sf
/KXzFU5HkJlbmGis80toSsTNx56/O339geJyxWiYyWWdilOJO2iRwFi0+HDs+bsVS3MVCAYCRwba
M3+pWWA/gapcvD/29F28PBZjz0ZS4pqCU+kjEbV8p+bOHVuu/6PqEiwqAVgFsZa0fVwtwxAXM8g/
x959t1xDcC54sCqRtfChPkVm8+5Nl9t3x56+W67ALlNdKSayq6I+7QuPps7TwbE5v5d1zQ223+F6
PnWcpiaEsxPh/nZwSu6WK+gAa12B6wxBCBB4wJYSBTj4AKzgsaHZLdi5mLTzu+vhWnXPW9e/RIZ+
//uj/xCN77VcOr8SKLTLs9GW7Re4DLsqi7RfB1lk1cGodq/pAlW+XrwKuaIFSHNgOUwRswo+l3//
CX/YifeaLmTmLISSocgKn2pctaLGH4DdrPL5WPjBd2tWeDloUGDVZz2wWPGsTDZER69ye2MzttJm
mTYhs5HJSqfw3g4pbKolYBvHhme3agHBkvVoJcI+McNvv/NBH48mc3Dwd6tWU8hDZIEdp4OLaTJJ
/ZUs3lu28H/6suTXg2qgE3glK6LtbQmAU+mg2IOF6qGEkdzruXo9whUAQKlsdJ4BqcgL08LZN5uI
r8fRb665fLdmYd0a1gaQ7qwEPa24DOCyjrcDCdcnT3Y6v5UBuAtw9++fi20GnrvahgowIs/4X6MO
1aZgouP4GY6cwddigWv5JWeyu6mgn/ux5uAwQdAO6trfp8gfNoG9SsMsleeAW8OxsdTzZw4kChCf
ZQ8qbuBW7+vf/8gfPuZeetabic7GrTJrWrQIpihlbCopbJ7TYxN9Lz8DwAs32gWx6trMw2ey8eaV
jfMxtbfcy88kQC2mKAiWUa8ee74O6KBxr8eGZrfBDNvmhd3QyIxM3J25KMWXAQY9x+59bBfDywCn
tQ8tS6bQwgdTxmbTAnjCDiqTY6+/22GQBSF1B9OUzMEH44WzkH+VDZ0/H3v6boepK5iLw0sO1/7V
ld/nyuibIZfHBEryyln57wUnh18KBPAKua5cFyMoh5AExwADcHlsg2S72GAjwq5Ri9PJM2jbL6kl
sHcG5vrY4Ox2maIXkc4n6DlbDXA86tMdnDAOPXqvQItgeDAJv+FZ3ncG1Nr+FuyG8NiU2QvQqGrW
Ys49nqFFeUHBIeg/Ddz1b0yZa5rvN3sv3a2nenCgj6lFZIDY8psF6Jl/yGgHP6G8PTfo0wCb8qOa
ghweOeZgrprulhn64uHp7XqeSW9xoBozucbLuizHSlZy76G2aRY6SyuOXLhG9CH9jb9MdWD807Hv
vVtncG6HMkNi0HzkVxJKQUClXnesei33KrGe9WwlV6kV9dswVkv7wwbrW2ZTfzha9iKxGtC0bWjx
cMbg4h6vk15ZbHrBno8NzW6VuckClLGia6ASsnuCYaCLeUeWb4eevteJSZRR2YxkbTa0gPAq4IMC
NajzsYdfw5P/JHCMw21wqQQA3dsWZPBXrLMR3mIHn767K4dbWXdWsjCDF3YHmDj9mevoLb+uP3zV
vTisHGnf0jFg2WTq/mTqAlo3Or87Ni671dqtLdtGmOFkfJsec+p38dCptxRJ/2+d9JsNaC8Da3pE
3Apo7WzuWN1eUPQcb8cQQI6YuK7/AD+ncYy5Yl0Xl0R7eSzD0k7ptQICDHjT6T4GdbrtYiFW9wBQ
Q+PFrvPyJwN83BLrWVbqWB6L7JZ9jYyB8XqHBGUI2VpVwRAW98FjDZKS7I5XDv0/tF/gw/eLPePY
e9ZsOPjiu4MVfanR7Dgyq0C2kyxS/ZSZhr+VVv3/3/+7T7hb86Hf9BtziMlmCnzQSW7aFC8wcRuK
RMI4tI8B2Q7elb7uC3RU80LdzmWD2+1whY3FIy8m/xQGEzjgHvTUazqLfvlIyOiPJ730fAEIsFiX
k3Xb+t2nUqQeAVl6QtgXB41nXkVjfHtIlSj25WtApJGeF36YLZEC6d0EMCuMG2rZP39fTNdz9X/H
SuwL2MBvNwoAxjBzME/0gCNXUiTMuehnKFr2aUNN49BOLPbFbDZV8GRUlmezbqpzCNL1t2gMwMz9
+w/5/ZYj9tVsmCkKRDsEuUUvnG44bPaRpzvYyC721exGdgPImQQn+IKJmugxaB/l5OP2eeTt5V5L
aAHrjKAMRVDVClBb11XFLeEH8657NWHZYgJFFXjtrZ1+BFjUMVJSx/qS5N6DTl9zuoULeRYWeREb
V3yMAvnj2LBcZ+1/jsBajNSPLDIss+TDXQNjfSxJXx6LwPd6QuSKSSCsDeGnpsYnMnr83xUUmZdj
736dqP95d14CP++4wCedGfm+aLx3WkAo9laLzJ+2ub2qEG2ok0H+IUTBWdT3VC/zi66J1adG5SqK
A8hpP0ECLh/NWm/sDkmMZvxieAPj1RW97x9rR5rHKpSdTZG7WN4ZWyg/dZsG3lkVm/QS1BwHFGr9
aXkEcpK7ZM7ntkrp1bM+HS1sg96Y/n8oEItoN1hQF5chqFcc21wlIEYOC/evagljMbQ6m7gpXFED
dwyzsGdUhtw9ZDAt+tTKwBzTxOJm/evnQndXUbIcrdrE90AQxzQesRcenGm7A28tcgeRGBGZptZz
cVCbKUgCVR7jf6A+vDvyWjpHUPSisjKMjGXAuC+nSlpxLFbcSykjPRdgfPg8cxIWfgb2w7eAWFYH
K/N7LeUGG0AEXdcsh18VP5bOIsWJ+od/zKVC7tWUopjsOC8rR4jERIwTHNkao/qDg7Pbozpoy8st
HMMsVwh6waYsmhfV5fpYiXsvp9zEhOLzMGLsTdHfUMXHRIRjcyi8kHsxZQfsjr+OAzbvekNRESWz
27Y/2Dwp91pKEMpqhEKS4eY4Qt4BP9EYhJci/fsGe433/zd0kXvRoxzALRkbTBs2+JYlq2rgmEzQ
+Vzcaj6F//79r/w+rpD/I33cRtcPC+q5E+nnj+usFIVDdKDeqhf/IeHh71YuXCK5qzWOCWvFq23X
Gs6hfutviUPnYLLliv8j/Lb9rjkymGgbR3h25IeJiP664dWyooglN5511fC9yqNXa46ZMEKGt9tM
Jy+opewWnkEFmz/BtLlBc/TgH1px6Nj49c0jxgxiVoQzbgrUvWRFcJkU14eSKfDl/PXpajDr3DQB
zeQUzY+LquzHSObV899H/feTFgKJX59OWVhtTVFSiEq6ekuUKts1Rd/I+NLDyHs9lAAUe5kbzKgm
FbUFfgMCyzjvy4/MdfzYxNkL3WpWcFcVM83yqs1PRVVul6Bjx84atC78OkB5na/BFDQsy8MqOJvZ
b9FQ6R/brCGZ+vXpHRyqW6+uWTbOg+nj1Xn2Mgf6YDlZ7IVuIbLFo1fg+V3k2YeN+1CDgzT3Rpj0
+71I7CVscBMaAlVULPPsHEKQxP4ZrgzSv8/MPz18t2bx5nCWsTholtJVd4Euy5jaNnyjZHdNK/3v
Zi32Cra5BeO+mZGS9ofWuMS2eggT+Bht8AYjsmPngUz2q5rJ+P3vP+cPiRyxl7XlOShoLpAUkv0A
WYByG/gQb+gA+feamnqYWmn09b4y1tM5WPOwq+CDiQRhSnOfDrFDjik4Dbwhc+yaVrcfJtmbO51X
fh0jWhTLLbrpUA7/++v+YV/Y6+RUpdyVdkizpQnGNQ4hu/nsQ5LwveuLQ27h0LPtEopDLVxk/AW7
AujkaR8MLPGaZn3jOP7D/NnL5UjFvNZxRzO3kPli6WTec7RnHtvz91q5eoEEbVQ+yeB10qfwmR9v
m96Wh8IgsdfKLR0tbN8yPH2uXUxrUj5Q76DQXuy1cnSCcigUDc3gpUJvqI7Ie+mit/ptrhvjb1bW
3iZtrlAvsfDWzpouMsjdNLr70jhb6xitMVObMj8cDrGtMIN2e8QA55RhMjTIetdi6gMFbr7LmW4H
p9DuYA+LMa/WXJBMKviKnZjiINF1Yz28ZUP+pzm6O9u1abHvX2fREkXVBVCBPFWQVhx7/b18zkx+
L4qB+qgXSpkoFooUH+OYklbsHdG80jbIZwIXvygxnrbc52lt+mMVeBHuygH1sBZDiCJ8xnG8JyiB
wZLTsENlbLEnitZeLQYHZG1GW928VMD1xSKn7ee/b51/+Kh75dwmlWam9YMstNX8GVn76kGv5i0y
1O/jc7H3Q5sbiXxIOwRZ0fXQq6/90HwWBcu/wR2j9+Jx8PIp9obC/+Srfp6zAs6mhzS2Yg8ULSnh
WzUvAeSSC6odcABNUDQeb44N224tL5wZtlRjkLGxrbK+5me0vR2Ms/a80G0spKzXLsi0nZZPrKz4
eSZ8PB179d0ytq0gkTB49boQ5U+/DTaD7m6YNBx6/F5Y5zhrVhBAcBog5f88VsOE9lRCXo89fXcK
q0nOHSIQPwMNuT4b5AxQNNSHDOSl2CvqKI73AHuHnw0lxJgxML4DuJKOH9xB94K6epNwtAomP1vq
IE/Fqha4rETHJB1ir6gT3BYD1EtBBhlA+b1TIUfd5miiSfDrDvKflCwwVryd2zyAtd7a3y5gJmVD
UPmHMjVi75QmeIVbaLPgw3qd+GwtrX84Xc7qjVn5h3Oe79ar8OqiKw22udLAtDL2vahe49mDsim2
1VC9IEMbrscW2F5gp9jgFXCMwkm20e0GfhjbY9HPb2mmrjP9NxHLXl/nyioAP8rzM8Tn63JPSSWe
Qsc22OpTPhdJPommP/loQiFp//+x6qGVt5ex6dnouWsaPyuBynv0qSvux0nZYxHqXsPmhJilX8B6
HV5qxVM7gDxQb9tybHLtNWxTaQq4hZUwdheTPfVcfQd4z70xta7z/zcfZE8V5X0Pz2eHdZGzef4x
bM584mP9FqvhT0+/Xnn+s+r6RtKBmIJk1jA/BjCwTaKweUtGBXzYddv/3etf//B//oCHwrqBeyvJ
FHicFmqAud14DN+nqp5iqKyW/rQW4LHc+BuDey1f9bxeNSZenW6OhO7jBD9mSGthOPZT1o6Occk2
JB/4gsxWstnGzKe8b8I8Bom2hMqPu7C8d1E7lTE09YKn0djnfjIIdDolyNZNURL2UkwAx/VllchR
ky0p1spfsqGq2jGp2qHdMk5nOl2igkT8NC18kjEHIG+CDfHUtOeNGohVts359hYtqbO9s/XQTYmu
UM15ZwuAuC+8REbgpCYH9pkmIQ/j0qsIuZucgputKmanULHs9fSuBFjki48ob/zWTQBT48F8VgmZ
Fm9NTOV8/YPOzK3JYOZyjg38BcsPUTn4ZexvQcgyjevvEi8Qu7xAzQofp3Dsaxrnvh63W7E5TFDg
6tCe8jFvAjiR6dGV/YULz8/vaOc5khgUcdwDB0+tSjffbflr03RX1QS2+JXEqwYIANQkbfUrPOH1
P/hwMj9FlNjge0DyMX+ksg5xpvFq1XHvjV4QG99nuJ/nQ1/fTiMygckKI2f/Avt92t8EsAxt8Yq+
lUkgRtMgzAmDV8AY2ZZ4oByKpCq84APhHoveGaCnbgCEtPyywRS9AD6QrvmzI8yfHywhFYqyyAaW
/JZ6w5QnZVv4LAVuqPlZdkvVnAqvqyJ4jJXB+DhoyH8Tf4tmfRoRSzwViwb7Kxgd3S7OOTnHesnz
8QS3MuvOY9GTr4FWYX9bLAxWa2TozePa5eoZb1hCz1XANvSlY+v2XKrxlSMofdUe/I/SvtuworqN
2E9NO20fzFiz52UbxupENgaxykQr08ZdXXmwcg7gEhfXJiTpJELvfQS72Us94jaBJEfU26QfyfaB
QEtCLnk5ImMy8HDhl1o1DUkDy5EVgiNZOcSl2krUkbc27C5hYNUDYNB184nBrjk6Rb0av0Aracp0
28Jq/FrRLi/PdBHNdu5lIMmHKjczOa9dlVdnjTomJu3gL80HSQoe3FCQrVbQE2s7pKtEZSHpubeW
KUPvtBebYR2qE4z/7XZp7bjWNzTkmJKYu0UJH+oxyKNEYn9HKd3TWxfXSiBL2VcDSFPrGFV9UrIu
YBCC1AtJPdz8H5WbBvlhafrqtkdXsv652ZmIcyuMX90xBeAIwkE1oPBlw38rJBK/kz7kT0FHzXoS
Dl/3IiczPRRsC/E93Vr1J7uxbn4/O0amF84xNIm2kPACjWin7b7ZiPcyCe1gCAFn+fAJROfSxC0s
rdrYLF3r4+3hbPGoRhAzU75gnZ8jOTXLQ23HyE/xMXN5CgYlfuZtU08vG0GmOoXSTYpzENnuXkQT
cpFQRnivaIAIwkQVa42sVll2UUq6INIn31PzPWhPKP16Bv7/d6a1Onq68nyNjW1Hr/DMokf3xMbs
8JFjCFXKpF97yVBAZXq3TW6rkzlcV9hMBR79PlkscfTo9NfdpA1Cdbq6OfbnRWHk3+euXNiFAok7
3IWse1baO5ly3l79osd3aWAMuqSyADmgikPeXl0320UQeWKTx4BfbNbQ3MKAudD4ZBIdQRPsNdZ7
OQUBqj85md1DDx72d7nKabwrISufv1QTaaaHypTVelN7AV+G6+kgyiBmbWORBpYKglLf5bVJVjHO
JgnHPPwiOZKWJ8839qef6yWdPGQ+8P2v0pjx1NR5lK7lOGaCdOC2j/CnD1377SohiKuJ9omy+l/l
QyEYA7MA1b/kX3N47J3pip7PBv1YaTnPuELKLkp8M5XJpmcb4zbG3yNN4aXNAlnzGoXT923kDfxO
li8W+DISCyzmxyWQfQIHqiYtUJVNarUgHJQeP2HKqAJDwRSu2UYUd5Xy5iWZbOg9gVIKefQgHYZ1
adH1HQ8+U3AOgoQghoR9uthgSQoAcXEE2OIk7ERTcNs+4wRTt6ttSeLDVbGIiyJ6cGszFjGQF0HK
Ua2d4TLnfVwm9UpYkL+CJkTeh3UIwvrsdXHr47hRC8GO7qsyYWbYPvTDOLwA2jTddRXxv9adGl6o
6PLElqVLfCbaD9Ya/MDaiy40WL82q/gwgToaG2FNwkIVpnCCITEmJbmtoY2CDH8VMBGuqs8wbxBP
wdx+80yJlO1mQHColuXDatAAEEbekKocXix9l6M4NUYXPSMVymtIDijN37dV/Z7Wek1kwcbMa8fn
vnTfuPXJaUUXYNbAXzL29DjchpWHGd6Z8h9vzHmsm+J9FbJXO4ZPAFHdRVE4nu3aPDm3RmPsZr/8
ATMc4k580tHnKmIFskTwkXHzfOKml5d6AGi56lCvoX1fJ25x5h+s7DBInLY/2tbBI82X5hbBiT3V
yt77m8RhBUzFCwMw9ls+dTeUrE+1sWsS1D57DJc665l7r6mgNzgo/HsRKneeObGxP8nlw7Ru84vV
eosrb5QJ1tj0kFOMk0L0ETelzs9tiJuMryaRINhQX3KzbR8alLlvhYfpW8IjOu3zto79Ao7f82y3
bOzIN1eEGLRFxTyqh7il5ry1cAKiMFfMaEe3x8CLKFqb8qGIIccbk4IE5BsslabvaqLf4ZlFE4hV
hszvxBdoHavLEHgwWgGY/qJAT42pYO4Sbl2nY8HgGo2FhuEZyYsqIwBHgFzApBvKJ5FXm4hh4FK8
6AIH2hgOY6y6xkYnzJGTLFqbKqPI4+ir6pX1Q//gQo+ks/HPTBT9IyMIJsexvuUI1JIg1N3JDysf
WC6DEInM7MuAIvfFNmqN697c4GbM7/NleSyV90krwi5YPKeg4OK0LWMZmzxw8cp9kuhe3dox/5QX
ek4oMO2JDtYhrsEoRJWiKm8XUO4SDMdX1kyvFBY2SQfZYR0vwdqfUDMYX9HLadJWemURT0s5XITG
Tutt0n+E2Zh4ooFiOCjc8sVB6Z7Oqh3AxqFRPJaF7RK3TUuVbIQM/5TQXZSpPw1tmSy1UClAE008
wgoQe0vDvxVslUW2omJWQ5lTUJbxyRv7xAZefSFWzsmm8jWmAefxirAgIW7+hrvkyKAxCmQYt2hG
ryF9IdKC2rLe8WpgTWr01LgkmkWVEIstMViD4nYCj2l9RLtwGUOUGKY+IKHpdNVvwpKMoFmQ3pZ5
oLKlzW2imvIbPJd0DM+TAjaGIkhXMdFPPbzLknIDYgh/hAh36WhOJtjqM3aOrO7vuJke5y36XLr6
sTfmdgLt6BJG5Vg9o9c0ukc8yNr3DfwxcMjJZfwKBPOyJf5KzYTV0kEYOi/vu0JvVRrkPQ4HTrsI
lryyCk4GKbXyfnZDdG5GGzzUVcNVDDZRKBO6rKyNmddEuGlEFPGFwV4TlyNsji2G4j4HUetrYdcg
6RH5f+CRrGK6+N594+RJleIOAVD/4FEzqJjNw3JSvvw6FcNtW4+AWtQI0jRivyd4zrNT721ZNxjz
BKuHl5FCtxx1JoqH2Yk+BvReJrOvcXlpSpYgqzRgavABUZLv30aF6IOLY8YTcb/67S1uJ8RASsu3
f0uYzWRrbpo+1XYrTsDk9LFHmo2eZ01LBK9XS3QpC30uGeuSSbPHHiW02CtUHQvS67MVvXgmKAoC
ZwXmaA9TrbjOGf4XbrpxvTUYO9ON/o0qyyHNcYJOic+1u1iCeQpTSsrRgWeaf2paWpKUQdF+yF2F
DAnHHSzu5shEab7CSODGcqHfOb1Op2ha87Ru4GPXb2X70jIz3XeLnACL0gVoDq5Lm2AezrauEASh
i+AcIGn3uSHdcMGu0ZyioWtOGuf1yVNr+UEHUfA+QEyBUHHzmsQTIrop19Z8BmscQjWwc0E9rbvy
ZmKjfYc72vzAggDnonSyGQFBbWjC9IwhnkvJPs527P9ZRni29rolF6Jp7cd504mbEoH4PQxkaVKu
vf9hMIvOqA7QIDNh4gfQYsKmvOv7eFh5EAfwYrRx2XTtTz/AlTZy8ye+RjytbNUhp9PUt9BuVuha
bYrnOoe1J7r7WuWfJhF4YRxWuvoxFEv7EWVIc2+XGdGxGIZbIpoWU6xQYxzJwLuJHFXpUq3eLc3H
6qYJWnFChlbqd3bpp+qkG5QcsGOLFTog2KflGytUCm/a/HnhVStjLMvxJdoUgLBMBu0DpCnl5yUf
/a+cFhg7ZevmmdIhwEXasx6C/zBAlZTUX8KmsekcXaPrwdShi0Uzhjd+MYR3/Vx033iBQj/uOYib
cKuUpzyCP9dg4EHvwV3vvtsaPl7yYWpi0lRmfFgpHFJj2Et5ySjHWSdq9BxOp8rkuO+EgUANIMf9
ia4R7i/LMN+uWyMfkQ0IXq9InBjgyx6TudALsEK2uJ3XoOWxbUL7jENHdkkYDpBYwiezEHEDe+DM
LGObregMvcEWJz9WSugvQU0WwBy8h3yACD+2zIFGvwbYAfNuEakeIuyYrF+bM47ipUuqcnr0oJtM
EYRH/6Drtm9PmJVD9agtRd/UtZ8pWXokDCBSFzhySfSIefIdLZ0LUPLRu26bMG+3aj3xcIrauNo6
7HBKuOoTYIJ3zgDgWYztl4kiiRCvs+838AurOnoKmCbvA0G7+WWuebOewT9maGfTAfBArUuWpfTf
rbXBThySvpxSvfgcfUrLSL51kd2+Ll4x63hr28jDxpaDtbiUBW4muVd8UrzckAahHnT4c1d4Z0nD
yMWD48OjIoOa0kUy3AaRD+F+LAoYE8czEkBntnngwkOC1j3nvRtSUeWAwnBIDu42UiOMIZT/bBGI
JF2dNyeFneVRz0Tj+wwUlLU8KMRFsny7zdFg+DyjunRSlM133KpnKJDkXaeQMNLYE2K0j2kHczkk
cuB106ctjLpvmFg0hqgkxcW0ushwjlQPszNjGpKtSQdWsHPlmxC9Wj4r4nzxptNobPPYo8iUIEjW
zzYk3dni3wnSL1W6AMd7PQwtsgw+Md+QJp2/QXBos7A3RUqHxZw2bJgJ7cbiBjk2XO825FGReoEg
uNuuHnLcvq/gBJEKFeqPZd71OoZ0XnWJ8rvnGSSFmM6za2NYt4ZnYPrcudfYkedg6NIpCOnJwKv3
Zp4mEo/YUZ64nFQM5TBm+FAvVQw3RKrTAJtsOpA8uMmZ5f9CO8ovCJSiG93h4ogHvmcarwQfe5si
AuSnYCqfcW8lZ6sn8T4U8kk0XfHFc83XiVWov9Q65SYcYB5V559AG6tu4BNVj3G9ApIaV7AvRtjH
ygRtGLjsMD+Qd2qkVVIJkM9asmAXXOBdisxd8wD3FxMTUc3JOEHsuOpyQxf5pL/PPGiTAWyAO4+M
5Kw9lp/DCh0f/Zh3L8VQIaBeQW8pvYKnLlDTCeaOw/vGDPxdhzP4MzCDsP3q6XLpCRIVbskvwqry
sbLKoEcdxk1rPX9yLPBjBqUZ9nBW35YA23/p+vLUIPi8RmM6duUQnoIGN/YRtQTs/jrFtYnjslW+
rzthE6CT1WlVwc8wLMJsbDBFStJfqpVEMaEIwQJXzyfYq/7rYD77KnGpuA0Z6GlM6zruuN+cUE2w
T4EVWaX5mlhhXrbem6/a6/7MA0KTuuVl7E3bcqorOqf5iJ/lV3TLkJkPbnS0vdsQcmV2UNh0aXsn
GPuxmWXK/o+0L1uuG9eS/ZWOeudpgCBAsqPrPJDck+bJkuUXhiXLHAAC4Dx8/U26qm9b2zrSPb5R
ropwbWlzBNZauTJzmSK4JP6IK8jsVV/wC99DoTjyAbCRcB6zkJOdF5ZAVWEReDHUogIwAog7kk22
Sx0XIpyghx4HGta7UbMLytYEipc0hntztQFL6bNwCqSUgfzChqCLaec/FaUZEhfDxC88IkeskraN
ynbpPytYiW38GQqsQrrxOBsej1Ag7WatZZwZuNrmUwAnUbaoc+QneKYIDhhEv5BqAxgAWZfhqCVg
CYiH0zkw+CfZNp2nIK4a6M4sXKtXXJRGpmrch9Ih9QkZgyLB/EAdIX+YwVkpH5s6A9I0Sb5ptXdp
B4m0tNR3dLIPofENMoa6jIfMVeAEZno7NKrZaJl+UUSCVCy8zQCnyYvMxahGZ6DXDcbOXKee6Df5
MCCDy2UZaYUxbawJtk42hQkG0gf7olY0ymn5WKaWb30xTizmYeo8CDwEQNVDfgfz4EOPxx2FDijA
eOXFlnop9gNrqrh1i3oLd/KbAG3vtsyqaMmHWSOGq+Ckx8y0KxLKMFaaYEviAxRQU27qQ4v58ad1
WPNNzjOUR6aB0drYom2YUreNuaz7s9KRvY0E3H8+I9v5gpxVnrSsnC8s651YOPN8CrVTfkXrukX8
6xZcHJBi00TOyNkFQFZ53mfsoRkDddmxzJ9WrFhPn2vwAeLR1SlOXLILeL6N0QAmTASmx/BlKgvo
X/yyxq3qIOUZR4DVbVWO7KRKQ8TlAWRlB5BX7l/xDDMGdhP8JqCi7vqyBAqeDtcsX1qznUrZut+y
Ymlix0A1e6L52LtxmQLbi1IXuU4kChqai2osxvzMc1o3QvVXJXiyDZYgYq78sk4hyQ8d8zFkGEbl
mt4OJCyf5lQP/oMXrulFNCoeXBhN58Nc+tmANAUB8EtXqcE9AY4++DEkSesCBulz62Ca6gLxcu97
yGUNsYlHB5SjKxx3L0zvNwnilwcGHnf4WU5JU96mvq/0DYNR5LSdssymVxghbHe9U6JGZq1EqdlX
Q83Oi4U3J2kA0jUWAr8ipCd9FKJVlF9PkCJqIHVjdV57XtPvZpd2TdLWjclOSLF09laTHnFWyblv
di3zSBnJyZ3Sxzb1aLMBBIr+iurqTyC6uKho1iwrmkqKSWs1MgFzTVqXQ+EIXd4lTJ5g0RmhpzNu
fR9g67e2w9z306lw2iXJZsw9jnJn6YfvVC4IwlgjYtwGRdF8asMw2/epMjeSmcWcBn5bXmaISlgY
guf1oXOa4q43GYp/L5y9u6CqxG3jjmbZZcOaXWSFD2tfrEZgorWoR8zFhbW8h4puCr2rSnT0slyt
57eNSA3g924yM/z6wLM/+LlXynPE7lruXQsX40PlFnSP9wvRSw9gIpVFNVwq4AXPhnblGWSJFh0t
RSFcwIT2IMCI1lli8AHqpTzqhXZLTHhQZZlUhqd6z7BbACQFV3yPw/LbEZUMO/TwdWU7Rwhz5fIW
VjKmT2cI3VfnYuxQaf0NTrDdXQl52E0zVe6UZBZPCD3+pvnW8Z44Ccpu17nC2HV/X0nqAyMyHr9t
vEyX30dt4H+C1BFzdFIWhm2U4tarOPVHhsG1E3oQdVllIzI1m34ueqPzc4kZwF4SNkWNZZI7jT7V
jixPwrqWZwo+kGSDKSq2jzAFLBVXvmiHWJHOsgvreE2XzLkObWyd/BtD00PGjKal3WAqe34TcsGg
lq7lvEch69Ko5y4An74J4aGvENwi9Grk94y66IrkoR0T4NrLmKSjnL73c+PfQgTpztsSzbgTTnPl
fK8o8ONNHrYNRNJFWex8CLFPJKrceiUyBfdEo9d4NhfdPMaWTbR7NnMh3CwKynJsLpx+Mc5BLIKw
a8kXnm9GDbe8bVVZ9wR7tT+c2AwedFFIx0bHM7wqeTwJ5l/hYXCJXgupkYioAEpcmGgETVKV/AZz
ZxqJjS6nQBjo4gFeczuz70U96FgiFwMxqR7TojztvFSQbwSYstiauc+C1XcTJqvPHE0PeYrmSc2u
HQcIUJJ3rlJXWi1oEU6IPTuhRTev15Fv+aJ92Px5BHtn2UimY4Fp5veglM4P8ImvzoNhDLZ9tQyf
QEgAgN0ieJ/OPm9NDBlfMUaOTjVG/XiD+6SRMt5Y9Mru7NBX4UEVdkB5T4lPbhretOfOzG2VYM3m
L3gGy+exDLi/58Jx4PSoJx27jvQu+6mcr9WEPnteobqMnKpEKeFWjBUHR6bAmoDt5xUyVAA2SUVL
/z6kbX+J5J9doS2Uyigvyr6EF+gQ1g/MTkUQN+Gi01gAwl2TjWxoXyidBmfLaIExp2Hnhtd52S87
H5UBBm/n0CtVapQXIuRoINCl3pKRzwy75hQA2s8ptTEpuXIOHfVpgbZt3boSEIuVzoMWg4tnZ2CH
itm8fZCeoZtc9VdzQ32g9ksvyHPBTfEF45Xdsy4dfCcOYX7hnVrtTmD3A7cu4wkQElqKZeDeo45r
m82sSn7XOaI9zKiA550vyvCemRFlLbyT7GHOlqp6KWHLCdtn3azNXnQF9mQiC2qseZFIhAOe3RU1
a6KUOiTfLGK1QbYDOvPRMKbtLey1lq8h/ptGS8Z7FjHour/NMid613V4azcD0tQbCxQCtZosmmh2
JHTeM59qepJhD8MWMAeAxCz26XIDq2tFYlXONYtAGjTFXg98vh3HLHyqSon0Xbtjd4s8NL+lqcKN
SPtJQ5CIRuxzBdZIEUmEgxb9eBKEG7gAorrjHlouKkvNIR2h6Y88NZsrVPTLacMX/3RUDF51GH8i
uZuomqVLbKyiL9BC8WzrjjaXmNgwKwz2A5H8W17p7tk11q3X9rruDwvQ1Jdap2W6oRUg6W1LUcEC
aa4Qe00rCUKtN9EbpWsA19S3jU3QTzcy1qHAdlExB6FpQcc+BVJdhEOUOWn4AGAuy04zif0DcJRx
sj34dDV4n8VIUdjXmfrei7J+kmZBCEA3cPo21GhZxpzY8dot5jE4Q/BEN4N2FbqBrKAMeWw3Hhyn
4ufNaPL+pGlo6cW5U2HETtvN6B3RUpSfLDp0Lt5oMB93ULDQZWOIar9xIJ/PTuWz6jSE/3OazG0O
3NgpNPZwAKxZviMMxsRxqNDUjrFmqZdkGu0wpJFL8alSXvW104MlJ0uVymCbqsB8Q6d+8KOlD1XM
ZOB+W8uPMAYFvxpia9LxknRdKuOWQxkao5GOvZ6k3b2owL/Y1iroq13aOwjLHk8tPJEXARDYQbMb
2ZYPLWmSkbGSmwZGcGwzaQBgG2Tn1eOENnOE3cVDV7ut7DbgcsROW076Apuwc0pGBx3dYJiegBuH
JqZevwCYJKm9xdhRvDF1Sxzc0nEQZNfQFnrqkTt+BjBOtcFdAesBfsAmy3hEhdOBjU2L8pM/9uS+
cZxePfs1mBwQJCxLC9hCpjpZphbi776ywfnSZsOY0DrtLngeDk8LsIMlngs9061pRlSIelIdGsQj
h//5gmE+MTRk1DmbejKh/AWOtO10P5+ODX71EtgVYHvI1spgr0tl9JnE6c/YFUusiNy3Ft0MZUH2
qDXeDNTl04SRE6OD6ZUD8kyNOhs2RS9l4KAIq1tvqiJnCinf6iDU3/qUAw4g8LjxEm+phjs0j0e2
Jbkchu3qrZMlzuL3YMgwbe9hZZwtuxSS1edsILqPpAgbdzN0SN5iGFVqda1o0aIvIQsgf04JUAKv
tdTAZFQNci8exXkraXFmvQo0dyJFOkcthczs0C627dAeqZG3L8PI6k2Qa3WP9UHI3RDMrsF9Cpog
mVB+uzF3XQNCCcqMh0AvNNx3I4GJVBEgo4lSyPKam2levA7ZqBztd2qrOdziEM1nbG6YjJ2XCj2r
uqo90DL8bPQ3cKU3VQSXgMIHg4eX3paiA93HwC/Mc8tGd9q0eBOGCFgupmOQEZ2sjZd1wiS5I3Bb
O39RSNr9ZX7OaMb4uapRtKH8tN2yQlNi6i98wO6noUYXLJ6YK7uNytDw2JE5tZcjtNmfgjRfvUC6
znuUKE/bbQtWyJDUynKT9KhCyAOc6rr2mpp59E/zevQgSwZI6/Gt02Uzam9de9UntMc1/o8VQfXN
8XNDLtAFCMbt7ECHapCRQj8VARdAYGKC6eChkEgjwDiBMeqJmhFdEgxp81DoB+B7xCJDoLmo0Ah3
0A8pnC7moAFm53PpYONkyqlvPaW9R+NO/RcQQcd9KE3u4/IWAy6B61bDYaSVp+J5rvy1MTcH7nNe
VgNDhO+Q0S3I9nCHdqyQtFmijixBtdGLdIMEcXLtR6j6CnMx67tC52h5O8ytLxqnwEkLU+Q5MOGh
v6+dDH6F9dTcz8JlRYJxJs1yCLLKfp4y3zNxRqZ8ifHAsZViELuYkKJX7hjDygSkMjL0GdK90fO8
a5/6xF4WXAfDfsYOHm6crjA0RgSw54EugyASkHZ+AxYzprGPlBwAQNnU7ToryGsTt59sd9brsrgs
F5870di4KH5HbLcJtii9nCLu433mKBa7qBQAjEHnC29GsNNl3FufFHGhoHSIzLQAvjIMuepJqEsC
YHoeqvrEbXuUgyg9se0Gi51UBAwJdoXG4tWuqONBn6hade4Ns5p3GfxS9eeuRC/vgO4hgooPPtIc
AYmlehME6UDWSRuDShZPUXox4F7Anjt1yzAiQd0Nn/oengM6KkJ4VSFslCK/wiiRDFy8rOvu4DRF
r23A5JUM8vErbhXSYg7ZQH8I+jmXyBSs+AoSIQNNQfBuhi66tWKDXmiIMWIzS19UI2YSj1Oe8xig
gf+FhtmM9qjUE5addJaz1hvqs5mXaJ+Ifig2xpXul8ZV8y3xq1Lf0wZtu30bpvhKYIx+sx8JRoh/
D/pSQWic4rFtWtJrcZoRTafLoCDN954383MgzZCC4bTW6Q72gmzbG9edQLcjUiWdz9wkJVWmNw7M
Zr4H1EPfW7SedSIEWvII6uCCc6xKgfHlfdpnMYYoevu5TDGfS/hyFzD+XU8jJskMwiEW45gdBD3W
wo8kYrB5YIkE18NepV0blOculrfYqNDNHjCTxtR3QZ8CQdcYysgTSTx2igysJjegyiDLjdKZ59/H
1JqLzHdDL1maDHFOL+qBDB4zcT5PlbPRTT7f+uAODLiIDNVJlpmy2ngYhZklLlu4H1tRLNgRapYb
jOvjuolGLQB5UsSpPKLoj3JA0sKkh65z5CNB03KK+raWFPDV2MMipivradPkBE2dEavxtCAknDZl
F7BzkdfqobEuknrSok3vEj9dQPib0RUaF+aSmKNkuU3LdmaH0mnzFN2dOk33ILosyNp86qINnaEn
+Qx9hQGOHOJ1jr1m4exEmvUqUOarm2pyxHUdSmCOnOH5kLRMTOkW6LC3Q3CwJUhjcH3qatwGoKsb
DFRvR8Rw5jdAuSYm99Lp5TlSrm7cDnDqDnCSIX1mKS/ubGNS4BeT0wDYI62zRdwp9FaFngJhwUJA
tEGfOnjIh6xBm973a6Ri8Pms0RDl6otjSX+v7AopgfZd6b3OF51jGIoFNFm2QdFsQzo0zTbvHb9I
GHoJGXgrTCHwdaK5g/4A3NK8bJv1vqPMv1NBXt/OPYbZX6ecYVkHAsOzotKD6i7KQSfRiQjr4gV5
W4fZa6zG7e94jnQ9EDlKbSCG7rzBHgFUPw9kCUS4dbwvyFw9tLHSgsP2LlD0PkXaVQA+pB0Dwmpd
tV06f7rQGLhexu3gtl9H8CEf0p7RCvgG6xIPgya9uB5qTIgwbiq7RBYaOco8mR7NL5SQ2IlGyj75
TgfQOJO2P19HZJc71EpZi3Hf6Ddv0ZlbzEmum35K0OPx0HxU1iN7ityxTPjsrC7wi6q/533u3wwC
xSioCAFc0Cu94Gsd1uDmL67Kw5inpXdwMB2gPg3lLOIwg2Zq09UGKNwIwXWVtEHmvjhSTbdLm7fg
MzXULEkP9umL8obKxLXgmHrIeA4ArV+mFANqQ6dvQYJdWkApVBWXOYjE660X6lk6sv2SWh8LiQwc
5CtYopyC5KbVpg3E9L1om3ZA5mVhyNLOqTmXqWJu7PS1Q5MQw5SGLXN9U2+ywTFI1JC0iC0Arqnd
FkOoNIr8xbe7kUz1hPYqa0LI9Y32L9KgTYuzvOiwK7m64hPahp7N0KOWlcTQ0nG5MbBBKi76QFsX
jSTPnbZElmGHCL2m2hXvMy/uYPBh7iuwR6cP5LL/ilN+ZF6Q9pziisJVDGEnZNjgrD95gW5ffk8p
cKS1mJ1lmiaCLkVHl2q1YxrOqsmwD5RXPxx63iKsH+kcoZjHQM25IDuRImE9OBlW6a4LQQWIMNos
r5OKechLUQLPTyim7TOtldckRYWhpNscJVa1QXzX/mHijvg9sdkPcv1PJHp0EQvjg3WLTQS06CJX
c0LLj+Z0/AvtyrEhKZJ/VwYciEmtvepzWY310wTIfIm8rrbww6E14KbfenTH9qRZXvtSh2zZ0XHK
TmdHYd15jXv7e99+JJOkhI2w+GuWnTtDhMnZQA6EmCL5vW9fb99PzyDUBclcTK7ezaUlG9JRvcUA
MPp7op5jl1PVhIYECuduaFjB8lF4vospPGX+gcT/X6zJY5dTZx2x2PjjvEPD/omoIeprff17N+Zo
uaPOYAbzUJcdluJjGYYbTJI2v/nCHK11W/c9qLFrA1AKhbmcLt3gMszvOXEc+5tOYFVwS8plh+l/
5anJ6mZbL97vjajxj6dgy8WqAgnGvKvbpvgmbKMuG2byv4cj/Ofz9F/Zi7n6a0tq//nf+PuzsXNT
gLdz9Nd/3pkKf/57/Z3/+zOvf+Ofuxdz8bV6aY9/6NXv4Hv/Pm7ytfv66i/obwMhv+5fmvnmpe1V
9+P7cYbrT/6/fvgfLz++5W62L3/+8YwUoFu/DZuX/uPvjw7f/vxjtfX8z5+//u/P1vP/84/oRRUL
QsVfX/U/P//yte3+/MMJ/H94IfiVIhQucnKxzqYeX/76KPyHi2YyZo9jcDqcePCJhv4g//MPGuCX
vBUsW4FlTlfdZGv6Hx/xf4CPz1jIMUIYBo/BH/9zXq8ezP8+qP/QfXVlCt21f/6BI/wkgYKGIMQX
kNB1GaYFhuTY4qF3UZIJRtpd5+SHIA+SQjcnWb18oHF77eLx92FQeYU88DgPfgS2nzaqeanD0F3m
dtc7zqnpyBaBKmXf2JRfKU9+YMrww/zwf8Pk30fjBEfiAQu9Y6ciiUtCAbm0u6DxL2DmIeKiHj8X
DmgQflWFwFftZpIgbUFCmDRBflUOzheaVrfaL87tkh+m5gZccblNs/aJhOEdRNv3P70ffz+Hn+/7
DwvFX84xADWNM9x8WAe+3rrpiHR9Cqd2hx4yqj0K8raFKMsSKpJSObc5re9q6u555txYCfR4cSyY
kuV0BQ/zM+JOB+mAmmW5Qg+mNpCUTx8ZuR6NNP3rPuIdoz4nggB+PApeucfBHReAFkCa7uEKNEcU
xMahxEQVSC1PHM98RrMuCsD1i4EVnGc5kC8G6yu0TvZN3vOYOP1j3tRfRq1vl0zvQUaf1srI3bx/
O1+L7f8+U9gIhgQrDeaURwmSw33mKx93ExbvFUbeze2mKOAuCSuNSJrQ33uCgt0KRwRQbMi/FX3/
Prgg8MXwYdHgHts4gBBvhUxX3XRTgOefYh05j+9f3/Ey5YRQ4q7vs4BlAztWooogKLycle0O7min
/dzuCy531HyUy9HXikh8/3oc5nqMYOUEcFp7/VaiFV3Npc7bXRM2LxlcTIGbFsA7mNJgU/lqJ4My
S4pZZclSZMC0y+bm/Sv94e3w88JYT4FiUBW2PyI8/PP6FDjSVKWk08AKLJRn6J7COLeyw1MwzvO2
g9jIOckQwR4KWziQM6f0MZPcA57WB2eg+docTUZVvAxWgXEP40noNys2HZZZjHvK8VVbwZ32y9Sk
52kdXtjar865xmRQKofDUoLIm3s0IkUDusEAQwLai8veOoAIs4yAUedfDnIlcyzpJ2M6GnVldhYS
l+1xGmcOaUCikg7foqLP7ryOAP6BgXM8er2KvNRcBtb1N/A3AEiFXk08NmD7grB5Nkqo7YDFHrqZ
0Gh0CciqfgYuKTp+zujILQmBAoFO/+RVKKioKDA/hjgbMeyZO7obNnThGQ/zDxbWj3zj+HFwDxu3
50PvhXjx+nGYqg/UgBF2O1Wn+cYtc4CE5YgumVlufOxaeixuujwsMDAnQM1vbd7vUHd6h7xm5AVc
rvu+Z+Pl2EM9YPBmwyu4guCmMjOUH7AMXed3twOPsibDhoxLdh6gGpojCLbqqKlp9iUr9Yw+S79H
EOFJxuolykjw/f3X7q0Fxn0AFR58KfG0jhwiZgC0fGlVgw2kdT6prOjOs6W9q3v18v6BXmvY/1ph
HKGbERf/esfzVyDCChvE+WZniZJ7DUAcHPJJrSA4wa6l+rHbDK16LPEefJCwvnWNgJ89ioUN4c6x
wRVhpqG2syDTFEa+1G1wnouJPqYL2qDvX+RxuMct9FxCWBhgX2W/HCldWnB80PnagQBwxXvMerXK
u82QZniLdwUS6bf3j/fGTRUuYRxQHAlouGZYP9dB1BlSDUFlsyNd4W1a5p9QkJoKLroktfTcA07Y
qY+sl9+4nTioD1UY5Kfr03x9UMdgzs9UjM2uykBgDUV55o3IpF0PApj3L++tbRl+IXhwPgGREqvk
9aH46ATgp9TNzvXtSzbLr+B/LbuQo9kWNhmUntNh7LvvNWn1ylR/fv/wb14o87Ahh77ru8evrKiD
wW9CvDcNazELmwNR7bZt/RE088ZLI2DQGxBkyR5e06OLhPIUIspUNzt0qIetu+j7olGJmTFNUCiw
Pih4yu9fGF2/8mhzE+5K6hGCQxHEj98bWjfLBEx253YhB8VRxdBrQDcSYved1Q1UQHniMGHRm8nc
TeA25WPQ2s2I7tsWMuflkM9WfGDY8PbDDl1UCiAM/Zq9it6x8IvP8bBTsu38PozqYP5qw2eIAiGB
wZSmjUf6Kx66UEp2QftvpupYuwLFCPNcTsDLOp6eB3pSCQFeWO/4WN504bhLq/nMFfpidrMnWAl8
5Mb61jNgYGoj48CeJI6X0Syg9oL6q4YrdXji1uahBs36/ef81puFliKCF0otlx4naDCE6VW6jPUu
A5Nxi0FRKxeombcjnT9nJDsFffT9A/5Sgaw38acj+kfhJAsx9AbKbRzR2HRTps5wCR4HSHd6+Npy
i6Zu4+ty55mAw62y3WPA6Fkv5OPQuhcKAvkQ1Lhd6rdfh8o9z2pwmBufTfvSL17eP9O31rZHGSK7
oGsReJQ4zy3c3fXQ1+Dxlve+ms6B1F8A4vkAh/noMO7rDUz2fS7QOat3sJaDbrwDj1pNEq0tKD3f
v6A1PTxe0j9fEHt9JAPUqlgmXFCxLM8FA6I8OJeqF/ddNX30lN/IlgFQI87BeCgM6Y+V/FNVO/rE
xVS3tt6VDEJW7Z1JDKGNGkkvwIQ6B3YGRpnak8IzO59nN+9f6FvrRiC+Ep97nOHP6wsdp6IYicUr
VrmabLQIhic40drP/39HOdqUTQdBfI7MbDdDqgmsYDNn6gMA+Y3gHRAIPIFCBCGKt6N3YwpTqHlr
ZndotZwPZnwEqfqGtuWVn6e3pK7gZBCCE/7+db25ywZeiDuHo3J6bFGuRe9O6H/YXQqR1M7BjKrN
AoEy0trD5GPzAw0yhhEi3ZdasUNKvbsPTmBdWccvKuI5rhudBySeR3VOOc0p2MwVnp+lXwxalCCx
ZrGQY0yz6hM45I8wBvkOdqXedBK9rcpUyfun8GMIxdEprIMcoIgVOA0hjnYpqC48yJK13RnepBhE
rl6Khd6AHuhHYHtDWZjPc8x9dV2PDdjulRxhg4uJ2YXnbybUqQnAFHmNBlK+ozUs3iGjj007qO0U
BgmzAkSAScqDgnkKZM4WJq7LRciHbNsNzm3b5O0pzcb7Gea0YCeBjD2FEjTA1iQ1LeXOZ2kRUyDm
STc6B1Xr5XMPH4oNXoaV+Ii2V4UnJmC7mQiHgiDgpvAvsHKC+EvejrlSiTDelW38Q5mb/CQP+Zhw
36OgzVXnOgNNAsIPuBgsxabvsrsJxKXYSnYCmfFZFhRsJ/O6Xo1UyrhaBDxuHEkSD9iChx53uynz
Qm0HUFBEMbtguGTikC7sMp/A4IIcGgoxOepHuoRooJn0tAZhAzZlmADSBsHZYLjazsQRsbB9CoMP
ijmp6MqfYISnswIV3ysOiUorLzDD7wCTHpVkbThG1DT8FNYVzsFADfb++/BGmAwIkkwKkjNBQD5a
62mpGUiIs91140rYHyFizLMcNPriKgvLm5Ua/e8fEAVXEGIXhRr5uNT3Ax+unXltd7oPZ6jqMNy5
Bwc0pfIkWAYIyjv9wSX+AmkhMAcufHgAqiK34sfOkh7E5LMElQJJZg2zMD7LDYCv8hbNyy4C4edr
X+NDKDLDDUgH1xUor9Z0Zzg1fZ654L6lNlcHGsJpDM3J+ZJ3Wj95UCBtewrnipV69uFkqTd2CvS2
sE1gl6JYqkcb5Azf4RkiBLtrbXUW+Pakn5wOlMj8MmC2jZvAd6K0XMokrN3vgxPceuBEfLBXvBHA
A3gLIPlHCQKAZn13fgp13lgzCFp8g2hTxRyqC6SeHG4PfvDBO7G+ZEd7UiDIuh+GuGRAxq8PxFpr
+9GATOjK6ouADSQKjg8y7GOwcH0HsOGh2Ag8KtzjDBdoBRTGzWB2cnTv27GBa4XW98rke+AyRbRm
PyJj134LN6P3X/i3Qh3k/MgZOGcYzn0EpmgQOEMGRfyubIsTNDhflE3veFtdQZ5wxaGPj3U5fNBd
eyMhCpDdBRCjuHBSPbZZBvk/WNAZxNWCSY35AMttzauNj1G1Wy8dPzjYW7cWjQTgwWu34xd0o59V
akBhtzvFxZVTQmixmpBKJk6tb04dz79ltYBemXwwT++tG4vuhQhc6KmREB29NXwUOYgj1O4GiLxp
u4EPCJSlBtJhW9MNh34XaZl8eP9p/qhIj95VgJQcJiABPL3C41EbEpbw8PvOcdQllAcIts4oRbnm
tfyJyQleUtksomCqngrR7QEvwbdFntJZDDFUR7gtfohZd76qthlkN3HWMFjtgPLFN3DGSrKmfIYD
ArBAp4VT2NjGenUuoG1z60v+FMruERO8WWIX+onJnkc9DS8WXzq71gnzKDD5V8vcKgJqnAFrDE6B
06DFChltUoYy3zRtHUS+37jbSoZOMhT17fu3x133pV9uD6A0FJEQ0mE40uulzJUnbIgBxrsJcrmY
+I4XuWsBZlsCiwTDT7y597c2JSfzmh3kjlt/gX3DVrZquSW5l8Bssd34pjrwxZQb6hsPN6P2IF33
HiGzrJIyKyCDE/lHSNkbkRB+AG4QMMAQDC2r12feZfDJk41FlBBTFk84nwh+IzSBBic7Cyyeag/P
rw/WzhtFI0WfBT2hUAgRIjV8fVSlJvjrLNzsmtHrtv00+Zg2BwTCIi4DArFkW0CCEYfcSbfo44KC
RlFZlKWGDihln3jAn6axu++HFL57ZLkurfBOphoDFQmE8h9EUvprVFqTBIwIAn4CGtrxkgNtOqv9
3tM7EgKo7co7plMYIRoDTziSTev/xmmCDEaVHdCIqav96I70g7j064ZDqYdcBVZ/Aq2q4x0VpmmW
prCFgPGoPFUzuSBQRMt23nQ5TfQcno0FUlh4HX2wk/9aPzBEEeJ7ADm9EDFk3ZF+CogQUBY8HQoD
bbOF6JmGO5sv8CSAGxLJnpo0v8VbCr+e/lx1H1zzL7H46NBHUQTUFwiUiEKI7Oa9TKfDbNA/sB/Z
b35wmGNIPBjAXYPmAIsgHM7hFgdwtd255iO86ZeAv14N9QDDrY+QHftlZzA0gOkMbiTsbZpDKmpz
CvVitXl/M3r7ebkYx4Mmoft/mDuv5TiuLMp+USrSm9c0ZVEFDxB4ySAJMr33+fWzkuppAcVq1LDn
pUMRkkIieZHumnP2Xpsd4LJMvnte8mx2uinFBX2KZCW36n2ow7mKwm+9Zd10QYY+MA32VV1t5M78
rwZnwZcNQ2LfeaqkKdO+5TAQMHgp7PJOue38GNtT29lT+RVF6DaIF+MZQMap2F648N++0+X+vhv7
5MJjQUCmjuR2HUQd3KDUq/WlU8uhb9JdLKQPlRp/GU3hYWzKK6SrFz6U36bSZXgVhDT+Ff52eroP
clJNh8TK1735LZxku86C/VBdy2m8MeBNf36xv+11TgY7qYnMQiBwgDZy0kFr4EsyaBVwHxrepIvR
iJeGWl7rd++TL9I85GiYrxuwJsWQOQGzn9TfyRTl/5uL0iTAb7qk6qccf0XtykqX+EC61lC9Utfz
pVUEeg7LxxGG6yVS99krWxpVfJFg0U9LghkdSY2edr6erLpbkVkLL7pPy5VfZ0BARyW98IZeGu9k
mwD0pO/kjIcWAX8wpOHQ1NUWjLMjyu3mv7iVzDOqorEj/q2PEk9Uh7Ev52sANb1dmurRwmpapyBO
EXP9aV1reRnpK1C8Fjnknj63BqqVb1nLdU1qQzc386JaP3ZW6zXVvI3B2yWC8vj5Bf6+KtO5px6o
/2qhy+JpNV2tRUFs/eXhgYcsAIa6jR9+wx/qgdbYCmp2VYUgYYJ08vLWuE/7+sLh6syq8eEHOPku
OrVUkQXzvVcRsptU36h0KDAi331+oWdWDV5RTnCUrGke/Drnv/v80gpzdDRycxswnjv25hVC7u7S
q4ngis/4wx6WHi2iJfZl7AQhAS8v77txmnZm2k7Yw+qy8BpFon+nxpm+YkfgpE3uNYMY3k4A3rxJ
mb5PZUzzlpKfm8iRQvFLvE+E6qdZlBUWMbnHHBnXW4AEBsS/8j4RZX1lzPVmkps9WP8DMJbbCfSW
HUf6uO0lZNhDhIUn7EEudf0oOuzx8bDK5SP1qeZqKgJr3VLuXgV1ru6hqkFNUai1O3qbFDloG95z
muVWDS4ridZNn5k/i14MNnUaaldFH236XLjpOxyaCSO5hT5beIXFndQppjv3yh6Te7vqG6u7mXPs
Er2VbPqaTJHc4OqTbH6DZrIQ2tQvAfUtd6TnWwHlt42s7demKjwqcZpe8ZBetVQf71tOx05hBdCs
lHLejEGt2YCdjY1eFvC0tLTaAv/sXEFoC0euYsDU4wZ7bWpb+MhsI+0qnNSque4AEFyraiatUcml
OALRWKgapyZdal2c4pEd+eJL2XQPAywIW8lliI4waCSgRvT2ZG1V4wJCbyAbLyHjOpEmN1d4VRdy
sjAdYCYMbpjM/m3oa72TR3G9o1luOhVf2C6sRd3GYQhSMUySH8KsVDtdBpck1mw9u9a3Mc3XnhW3
mqej0L3CGI2lPVO3NVAeT9Wh0w15cAX9lt4PVvBtBHXDyxXpXpmCr34GFyke7rHgDrtIMjIbfm0B
XSz5nqtpeezn+hvHbAx4uuUq1M9ti3yjtaKksTeIxWZAW+CpCMJYA0F0LkKfjSUp2NxjadNjtbVk
BeK4NSmkscWaS9tY2Qh6fk3lnWc3+H2IcLZdXLaF9mUqVboaYxB3sA9pa9mm4q/SuJ1zJ5aLwQNq
sxvqqHmUELnYSP166Glg7SUcO66Bm3Snds24yaglBk5c1V4cFF8Ks0lXgRLDIzCH4RZums/pUOmw
SfiHEj/WM4wvDXhyABHOLxXBK7oY47mFY39S/SvdFMD5qOrwilsoXufc+MYTUQHAEQSMUG2AqAkH
Xa2SmvJxDXJDwvNpwQmRjSBc9crc3HZ5J6+NGfs/57HESXuoRtRz8yVCttxntCq2ggjdDGjZOi4K
nd9ePBliu5GyofhKYiQOcbAKnKOTJ3qbomxj7bW2Va+3X0OlzLxYpoZt51Mz/NBCiJ52qg59tbPk
ajBdYRJi2OzdQzRJG4OCBRACPJj+6JXC4vK22lUatvpulLUXIxylfSVK6O7KFNiZYczXiAKB0eDO
6uoFU6UAzUMV39Wu1HFis4vJTzGoWP06lSqBKUUYhis5CL62IpwlH1IdY2ix4sp1MF+3GFyUdWDC
51E59hyNrPGZM2p8wyUswsBRslleiXNB2dMM6tkp5QaJUhBUhJ4YCw20rEdD9AxcgNeCkPcHA+/B
rpH4ZlZSjGU104XmPpoEaaumBY7rAXr697Hwrw3AS87cg68qenBcveiLt0JPexXeMDPZlOn5lR8P
235ojkoYDA5k/TcgoqPmlCHUt7KyFqIOsuYKB66v46HWgmZdJPVw1HINagtUIhyntkUVZp8kEJig
n6puBcdeBAiRdPENUsXbQVJXoV8+l3X8Vk+Lwc4S9lqaHs1A3BjRsMMuM2FexHhrGLhlu1qCNjZT
lhGRYEBbo5KcpgB2FIzQDZwYPb2dRRJGMVfl3tzg8+T88QU9QuMujIxVIkrPZIC0XsXGx5kC5cZs
OIaMfSetiZO5oWb3lpm8F2MzDW4/BFuorIPDkvMkp/xnqzV+MlDnpEjZ2qrf+2X0mHeqOyjPfTuj
xKy750bPnkNwSswEAodksbwbrPY+wRYnZHliJ21xZUaGNwgqoqfqrm/Vb+qCRRj0wfPniaZ0tAm4
M9Jk3YIr5hN7srq6sQVd9LCFr0yzO+R6sDOAvdqSNUCQpBblThWFVL0Or/xcc/wWbkTPDbSewsIC
HWk95nmE4UzfFmr404+DdZw1hyAN96HWeZgLf4hp/tgPqhsO0rDDjbsUS9nF64jGYuUe1OSe1R9W
MdigSFtTPD8qwYs0Qm6T/PC5L/WDkhiyw4tZOUD1brAZbiyduWAMIBdB9B6dZM6elH6yhwm7qVZc
0yt29L7VaEUJ30OCq5ldg6MqZa4aSS+C2kCgG4st84zdmeYr39Rr0k+OYcDrH6X8m0XBLwizvVjX
5jqw7nRfXwnSaH6F5XdoM/2A3zh1YpzHiP4EvL3qDvyztFH4D6PiFzcxhFO3UrURXhiJ8VrvRWxI
3By3oQsjvoVzOa/VqrnDl/oDXn+/q+jdt7u0GchDWId6HzVfpnDsI3L01Lwubv2CvB0PjSTmrSiB
3yNqPz/fhp07Vi/CdiA9JuGYmnpSs/JJX+uEiUpZLNdXBsTufEDnZ77Iw/Uki9eocZ8Cddh0ZnTp
TH3mYEnPnXKvqCGVoWv1cWdWYc4ljJBjUdPU+KjBYLeCkwj3RTocLRBASilsfZGOKjZRHuUPiRwG
YD23EFX2c/MVHr3bXlIE/L75RaWr87pRFFqOFydFoYGs0CAAuL8O/N4Z5M6eMxCZqEE/v+u/b0ol
LlpH2A73jw3qyR47SWQ4Mj02PPg9jg+nVADPO853PQBRCG1uUV0qiP5+YSLqGVU0ZEpddBOW//9u
G6wSVYY2mOrJoOlbU+odNtuHWdDczy/szFFwkSBbqkoHUlFOK6AhqLWc1mmx7ptuB3BunYWQ1Zp6
JVbyhVLBuTd3OZix+ZGWNtBpgKZa6ISZGYxlgHXSdXBJ01c5f1KbcnaUvKEpBJxiorRcQur7/DJ/
K1ouh7R/hj4VYoL983N40cUag/w+iOgfWOmy9JfbwQTlOLMgYird9ar550ftDwOffDONgH84G8Ji
rfjWAxiTlZaXK1xXR7hAF6L7zr0xlBBMvlCOT0hkPr4x40ziCIzgAmkFR01FuuWI4uD9vP78Vp6Z
BTRNkmQNVSTP8bQFE8j4/Wfa++tu6GzdepZTYCadsgmbxEsE48KR/txLY+KDWGw8VJ05fH68KlHv
DLlMge8y/+50sd9lRS9sajP5NtclJURuL6545TEA0U6C54X35sw9ZVA616aK+8cw5Y+jJ2Ga9EVW
8PjmjI5AOyWr2NBxR3eAcz6/r79PMQCPFuePLCMJwOPycaipbPpoJOJ0Hfazti+1bAY+Jvc0H4Zo
k2iIuOZmHj1zbvULbaMzJ/t3I0un+ealgKFONLhIozG3S/fQN9X15xd3ZppZakA8Rot5GmvWx4sD
YF1BsuP706Z2n+sbUzkqHCcWDtznA515OxEXoayRULSqxqnJJ4NTE/oDc4yZ1F/k6q6ekrdCML2q
CfZGcykE79zrYXHC0OldIb0+XRFnwRzrhN31mpaZA4tsRYCAHYyX7t6ZB7ScD2U05KpKy/VkLaij
dJ7kkE8OScJrvUgTNfX28/t2dghaAhTrcWcxWX58QBBDZrEUGWKMpoOeweOWW/Ph/2+M5SV5t6QF
EArA9TNBAZxwaDvabXKp6XDmgVgyCniKjfxT/dUgfTcEqpehpJwB28wSn8wiegMntgkhLP/5vMCf
v/gBOaiiGT65Xf1oZqOoM05uzE99Fn/rlZwEjUHwPr9l56/nn3FObpmhBn2lldT2kOrAKk56AI3m
AyTpCwa+84//n3GWz+rdfSONXkGDx/Vg8bsVDVCDGZSIz6/l7BjwBX75qSzt1DLQTXqtW/6yPhm+
1/nypqovbTHOD0FnkgIi4dmntdjSnIDZFVxG1Aq7uM2v+l7dfH4VZ2YySo2IOrARalzLie5B7C3U
iRbl3mJOf6p+d5gygv6ajLC5S+38s1dj0J9jWwvP47RPJ9V+qvP48/XI/sQOZy6p/2OtCpIY1DEK
AnT0YMZiun3/4IHfEmyT6PkaHdLREoqKEJF+pVYRNETzQqH63PUsmz8sdQY2jtNoan1oUw2DO2O1
4u3c3AX+pRnm3OdC3gXTPv5dOtQnD6eQ6kIPtJ6HM2VXy6my8BNKjNEF7cu5YZCgWOhfyDhUThvx
KQISM/BZZBSDRHq4V1XNqUepL7Sh5DO7VpZLg9053RMJLf3HhzNTCzd9cP1ritDXxZJKFq5k0g3K
snINYNECUFn6HW5ba1ttoZEHRE83LwlxLMB87KgCMvod1id7CDgOgNpm2VonBdDDrN7lg3qfF7Mn
GMmmVuAeKsde0y5sf88sxx+u4GTdh6yCEoD4oHXaKlSXv7UEuMdicZDV2lPlev35t3l2NED1CoZK
ns/pmSmw4JwYJS9zVJOQM18DqLaFkPCw4mdkXWoSnnsJ2Gn8e7CTqTkbse+ZEYMt2Q+sB3bYGbah
P/83l6TQiGRjiIry5PyQh+RXmSM3cNQmmw/GGcVwHaB7L9nb68aFKfr8Nf0z2sl2t++pOROikq/n
wlgZYOQ14Sm8BOY4Pwg6DnlRx2Fz/vhWQ0et0qxExmIKkyfkt6JVkExTXbiUc/M0O/Z/j7K8K+9W
tLSfxcYA7w6og9w4az+3o21S6pXUC7vnS5dz8oqXiKP7Car5ulcK18y+p/KLVskXpoKzbzZKJcXE
I0Tx/+RwwFpn9lknLfuAZi0MPxW9WheC4VLucoTKunDoOnvv/hnt1EuDdiECOcVoARnzY2C5M35Q
OH684n8sPmX9sZbVFJkIfcXTl0GvxFIR9YmXgZgtrAirzDQu3LuzD+jdECdvQgPdTuyFkTfBkF2q
ymbRuSFY6M8/1LP3DMMum08WNzT+H983+jmRT3cj55x6gBmFc6PwSlJOm0smyPMDqSgFJP72m+CT
8Eoj14ldWLe03EZD9yapdVpyDNTs4U8vidoapEc2B/R7fytB5XJpiTGgzXWu6SuFsNamoUNSddcx
B+/Ph/p9pWMo7GJIxZVfTt2Pd6+Xy1DqsLwRLWGszGp6Qv6whgp9FJJwnSlXtGvzuL0w6O8vBoNS
Y9NFEaEuWpmPgyazleqgw9gtJLMnGoQ8pMesGS68fr9/uoyisR7pFCoXu+XHUSypQ7Od8byGePaw
lNAAzLxEfI56maqCfuGZnb0mjs1URHEE/6ZcrzCVaUHF9wS1z5UwmqQC/cLhUur4mWEkyml8sNQO
ESWeXBRdSAD4RHqx0ZIddtxXXLlddfmFiWj5Yz5qAai30ztT8W+j4jo9MogzCt8oMbN10ICQdc1S
bB9M+MeXVOLnLgc/mWEZiO111PYfn1GQ92nUWnAsskK9VzXwz4N2g7nljzfAi7xewQvBOR59yskc
Ic1JqqTAmVGQJrVjamgkI0G7sB6ded80yQRgg6wVPfipTLI1YyDQ7ZytZWvyNLm4ykTrqp8qT4bB
kqv5t8+/3EvDnVwTR+vBp2+brasBIL9cX5uyTJ4ziOkqcuuiefkvhoM4Ar+HYjUikY9PKgdwK/d6
z3Bl7UDYWfvavA5zYOSRacf0Bj8f7sy8hOSFGVDHGcF5/+TFmCz42bWYZWsSPsFDB1+1GZhkFDqG
diSycNNNxkYILm38f5/ipQ+jyh8vstPLZCaEM1ujRnDKCPpaP3pTE62TTPd+XeAfcaP+ExTqA0fq
EH3naRU/21N01IdfdR5B9T9Il1oM/Z/QpcKu/Zq/p0stv/5vupQl/yVRYgIwhXZpwUTxdP6GS5nm
Xwj4mOUhSDH3vodLyeZfQIfwnzAtS8xli6PoX3ApWf+L8uHyF/o4HQKL/Cd0qb9djP/MmQK7AoNy
AXv4jy9N4Oc+aCANfpEuDLsCT4wbKRZxSpGAEDykJ47XWzTeFl+gyeSj0PhY7FqQPpRMah8jYPJP
gqg9AyGKcVJYZQvfsB2bZGU0IY68WDPC2zbPiA2xMmPpfGECvDUhwgNwEVPrZZTK8HWQa/3OFOil
GTb6LkvEUNhJRJIXpXk/D0Di7VYCwn6V1bG2azhx3AWlIZUgLwkFt4lX0NFoiK1pBwRdGq5G/NJO
6+XgqaIzP5EroekAOfUQQUEsw2qT1BJPYq1N0Q36vwimplKlJBDVhlV6WBVjAA066cxulzbMuhEM
yoeElIlb8q3nGzUvhp1C8i2xKGntiGqV2qzK+SEkRey114Npp8FpuAL4Em3AVg9OWg4C9qUGeZCE
NOGb3zX5aiqrnirAPKwTKSwOTZiNewi1oQfxel3SfbsNDC08QL4hqkFq5QzVmDJ3a60a5Q3he5gd
ktK1BO2pVvUA/ABJE0k5mJtJ06bMTvVIf0kjodgkAYe/0RgJAa8AwbaGdl9VQ7nx/aCjDSPCqNCn
GoeaRQSvqqEUUMbvfr8oYeRpOqoJTWwjbSdCfgT1oTQNUo+1CtIscVj9WtEFy83MvnoGJqLtKqKx
SMYcWgPBO9MchQcj30ILH5kHeunazAP5UaR7g6aOw6/OPup2po+CvAfCPnooDHvuJMbNXTmXaHWk
Pl6g/FbRELMVAtwTksIeCVDn/RGrfRW3m4x2LieaUoTea7Zu0SfqHje0+kydTHF7VXwGXtDvJylR
DwNZ8s9+3+Wc9VurBB5UKU5dVuRPEsnm9GGNv4wbALI1NJ0w05/jIkJTNITqxtCBXPNSWoZqVyNt
dBso8wDtnAhVwgk0YJvgt0x/ICiQi4EAW6hvbZgDFx6CCV3nUEQkPZjS2qpVULoYP6YDAcbCXiGg
LEXHtWg2kqnOGhcUmihvsN+DKWHz192Q8OHfkdREK3DWUEmhZEaADwm7Uq67CYmehzCBNIw2Zdtq
a2iGIrdMp2Gfh5l0CCCRPMEZN4icSrO+3HRBIF2ltSY+RBbm3HWUm4Ont2SP2GDkVemuJk/T6G0S
quV2JVQxBwYBkK/A76yCnZ4kOqG8oVbsBkIFVnlgLkmFkircygFhVDLn+LWo/Prshko8EELRPmNP
LQ+R3CzW2anoKkeTBhO1pY4oztfLbEO2ZO6hT4sPQge8yBCHfJ/2nG3dgjALMj54RLaZq1W4yubA
BD89heh021B4xJeZH4C81y2WR/EOJprMpFQBFgtztSNQOreGLSpsbavAmvlpTJZ/GwCTq92pbOWH
Vmla7DiklUluKE2m4fmasIDMfb++rlAPE4hOcqRGqFEpJ4uYavzeCUa61U2A6HbTCulNGLfTrktj
oLoxpv8ARVBjdMjlkK3MsiTcFnQFVrDdl2zGEPGTOHTFttQzHVdYPGA5LuPUEG3TiseBeTiQXtmY
FQQRWEO+m6Zh3tEkI2MMtz9fakxA5g0vF9iPyqgI2Spm0BWJDijFJv7LcitWF3Kgoj7c0CYM9wpB
QjctMSwH7BsE0qV5oUi23/Xy1dQjc1qUi7GXl6Y5rK0mM7a+MCD3a4YkPWq+ZFyJfTVlTpqhCGqI
0HKzQCs8UhU1YumrLrsFy0wmlEXO2hbWD4DrODejvamhgc1MoX6u2rGf+B4JxEL3Od0VjfxoREZ0
r1vZ+FKaevWNqKGgsLn38qb3x+HHn29czu82PmxI/tPe5n9wSyIvdZb/vCc5FHn7I/8R1MX7fcmv
3/T3xkQW/1K0BXEFOJAKETra/7sxWdCWi23sl6yaw9riSP0X9VJV/vqFbMT6y44af7by742JKv2F
ARkW4aIo0GkBW3+yMeHXswH5Z2NCpRw3DpV/iFEqvRN21B83KAIvgtYRk+mkSk+MSVPUYut06N/o
bYTjSJm2LcdXFQCp7HX9RGZOEPcptdU8bYNNKoHd9UpCbLyeTC74GwHRwFQkmtmD1txG7owZ7UGV
ybRFtlYbb4liDhZwJsjWV5rckm2Walnm8rlUjtqq9Q9DBQexVgXLWGXLBsE0/LpCwh1iPqyCob9W
czUuiSRG5m0TzDI94hck4zmqZh87YjWHa+KLzFXR05l31KFUHrNM6Cs7jzq0kuI8xzEM9PoV1qR+
UPGuhHbRGM2jolZW5KjcAcExfNWXbLUs0KamS4g7PCpCfRHMlaVNmK64iRVBuS0Qy/+giV6QDaXW
CHwrAVyGEBZR5s5mZL60Y4ue2yJJnLyp2DBIx0ZimNmDpmEyskQM/iJG7yO7LOKMjQrvtYINY7St
WZPFjQpr6CGdlWAXiSjAgfulRuIYSDmPCcJ/0tu53S9C2mrPTYMICrn1RJzozCxgl11BD6RlRai8
0iqY9eVycirSiZecl0wvuDdyfyNCrSQeVa36x0rQU6qJwTSh4NN81PmWT3Sl3RkmF1GqU/ITTaN6
GLUxuQ5INvim4eHq1llmatAvi87S3YJIsvowBZm0k6mlEL2bdtLGyqTUpTM43hZqb3YEi4wkK5I0
Etr9EOoCB+66ucmLcVVZnSXxnMPkCmVz9FxJpfWk05rSaE6Kys7oOp1dU0TmplOhdCN/VrPucPum
T7zgKdF+vU492RSSPvUEP7cCu/Hp1dKNSer6mIx5fTO39byXy9kcXSsqcEapvHzmVjBK6SmTU4nX
X5MCLx0GPfACUkEISfYbtKmBEHwVdb+LXYFC7KOqC/3XiD7R7DZjO8RU4QJWtKRXW90hPMzQ7HKy
hNgOCZ59EcU5Ve0Z18MhSEhXcIJcqZGuEw90lwStfxjiSWQMS41yUmpJZXPkIkq3Wa6zBY6MWCcg
oJs58Qpml9wQY22URL2PeWPzDhWkVs4hja9WJjULPXRBwEwoNIygCUwldkYZ7GjmgrHIo9X2Wo37
QvBwbPT1YtCIfoQymR9b9Ab9wSKfYofuBj22DHGDLSQHDHJA2DftClUpt01hZGTdsl/PCUAJCLST
xD7GwtAph8kHLBpY1XhrDGajsbGrBF7MSEVekIWNeJuRSZFvkbKPV5lCyh/bdpHYaLnCXPtA5ha5
ssyivW7/+dL0/3Zcvi5/5Pdt/eNHe/hanh6s/weXqEVT9p9XKLvu8h/R+9Vp+fV/L07U8VidaGRS
//p1aKYE9/epmbrKX4vxjVYQRGKAe/yffy1O2l8oLVFysJrBGFh0Hf8sTn+hcKN1YLGqwMjkJP4n
i9MvGvK7tQkrBmU56nJwXjmlm6dF2rkkPE+Vhmw7R6NuK8GjUCcT32I+InGbngaV/p4VX8ErZUJL
tgaRNJt5Lo+TFV/oLX+s/ZCHsPwkVAMQtf6C0Z1UnLomTAhIjrJtmQxbjgY+uBw1etEsuATvHs7N
31f3AYjM0v5+Qf41FPcQ8B+oACoW3Pj3LbKqiRUxzLps24o+G+zck0f5avR1hZUhlMAEkFGdBEN6
FCRKXHNUTGDX03g1y5yFpa6xvM9/oKVTdvIQDK6c50oZhDLKSScN9X8xWaJIOncxWEyH1hdS4CKv
LkGb6oNBfiokhVbUHz8fdrnMz4Y9qWDiX1WkqZrS7UA8CEG9pB9KSaM4kmnefj7SmWf7/gJP+2qd
NKEnrKV0G4bDNwKs1j6CDo6WxlsaXbyqX0Xrf65raRVyOlww0txMHi/btw+P1wcoLDbkMm2F1GfX
YiSGO6g+gncOvmWtPVEPWGeW9LP2txoTdJDsylCVvVY1v8jkBq4z8mw0IgDNUvLwOCx5uaS40MmP
Ji/DynAMyauy1Vx2y6ByOcYW7iAKxR21Temmy6vGJl7mG2yX64oERruIpS8+D58nWHDIkDZh2D8m
hButGr15jAUTJ0rfjV4W1r2LhmTAPuK/MEH0tzq1Jg3frBMT3OmOsnnkpC17Axr+p7oF2sVanL+A
kT1OXVzsJiV8ECe42VrcPws9ANwJw0Uty/cSkba2ZQbhgSTng4VQj+0hnG0gohyAYD2NCUY8wjU5
zG7IdbDscsx0pw74EJuwe9TTcDmcZYNXZL50bynlnnjd5HogM7xWWhPIeotZAcmBWpNkhXRj1UTt
D+okb5U0TtQ+0nWrwmaoySbrhPDFnI3V3HerYoB/idXGrRW2FFH5KA7ZFylvVFtXJfyE66L5rssD
EjAh8jdUZYptV5QlyYlNuRkba9MU8oZ54ks/tddkqP9IYoIraw2yEg4jShnF5AwVZjHKj5y9u25T
5kvBfEA4K41rXpRvgh8KdlMV/GDpq1kUFODAlQxthbdmpirU4eTKKFTYtR5kV4TGfMH2KqIb53up
W7LN6yalomKq9zW+C/bA1bEJyKUGQ0nIaNIGntj4N7I2Ey6q8gsK/cmQeC+sqcs8McrMp7bTG0+e
4leZIr+dUUYg745YVKtkzpnJGeKmw3voCYWziOzajRB4HL6DJ0FeomXQIifx8KjN0kgZkbrmhAfd
jRX8Qn3nmRYn1dIYN7NCyKROQS5GEVDhNsurbWxU38fYmyzT7hLCaiXRE0LKDQbc9TYMFVcI252Q
BZJdVtE+lHLslj6CXEy2viDfjiEx6V1jXGeNeWtSvCLBVCBjrpX5ajJvbqO7mfyqCXatK47phvTN
Jz0QH0h83zE7O5yHSrpn3hiTcVjvG+letvJtML4FoXyVyqND5Ns67b0Snw/Jy3abfxPZCmp9vTX9
+iArANjS1zJInIideS8KGIjuAyb0YlDhFC4bM418YJF28ZeR/XHVFZ5c+busE50p7TwSzM1RJia8
fEbV+Gjiei35/ILihsArhESipu+yJlkrBDMJB+Bdtg6cW02OXZpflYnp6eEx6DCz3WF62bLX9MTZ
FVvKqeMrtZGu5eqS7qqrrhOYGQWJVnP1qoFYVSHmdG/ChPp+mB32r0b81gr4nKSbQHqcQ9XORnck
Y1qUb3Kx4V9HxxLKjR6CBX+LQQ7U4c9xNgj8BnzyRuaeG3bunAn7FqCtWe7G7C5XyCy2JJy0eDoX
F5zmkO2o6u0xrzVPQUQxAh4XKJSHYb1CKecJ1pewe01xBSlUjWTy1BPTiZ65vVYz3o1qbo9oqaLh
WBYJBjjVI73ODgkwxatHGDXg83uhcgtZ3KtECPsJxrFK5VxluUJa7mJlYFXlFe6zFeg+pytCR6m+
o/fG0WzwGq2FWXZNWHMmvDG57x1KL54+LAeLDqdrCZcwR8eA2Bg3jQzuJctEu1LJMuYztTBTJvFK
yeQ7jdNWHdyDgfJ603T1comPkt1RCVdV1a/KqXeaNLBz/0tGfmw3e7MVY5SdV7BOdnS+bCmSEebo
TilPe1P+GtX7LgJlBAS+s8QrcC+bSqyfdFyP1PEOcpi+1NSq8YJ6mng1ZfVaE2dsa7WNAs8RKHZB
zeySwm0wY4VR5lTCDYnCiCzvliilQUycLJY9ee5WwM/wFn+dh3s91JY55ZAjdtDV61h+lQgnyzKJ
P+UgF8ldHIVHq/465NdBPpBx/F0rzJWl167atk5cGJjLLFcTI+x8hDf6xxYHm5yJmq3VmrIUo33q
9vzYlZZaaza4PLBYw+NbpxspxjOMmWlVSNFrXgcqlS7qAZOmNNCAGpLgA/OLGAS6k7USpt9wWpGm
Slkad2THpDFPkrQasyVWK/hZZe1hCMJ5F6XD/agG1t5fAtboo2e7sqeC3j9MvvlT4aBcSy4SoLWg
BoSDCPW+EAVqI+a6HLLQ7YX0B/zwwI7r8siatSfV763AIb4B2H5Lav1VraRXUlOlXisG6883MKin
PmyWlk0F4ezYoAheYPn7DewbYfVsI80SNm0luJB+qrvY3+AuyO/7LOm9JJz3SYd9jvg4cvnYoWiq
W5iiuLd0aMCSGmX7aayGwm7H/NqcyFvOqm2fNiupIQI1IobUir9SosBhDmWqefPnSqXxz+xjC91T
1hvKA8WDZwLjQs/iu5XKN6TRRKbH7AuIwI0fxpbw0SoXxqOfZvhmC/mgxltrEqKfkjwYN3o3Z1+5
O0b1MpfXtYDpD+d7Qa6jnXHUhSUmAN0I5iuyXKUoeA4Uq3YCys6hdRQExekl8WpQjdqOJcods/U8
5wke54DllBYFVYYnAuIcDvtb3Wj9b8iEWbLS/l7CLLnHrlbdmBnDtJOk34RVHR8mck8csTeZQ2aE
nWJYT3Bb4uI5morVkFeHtmmPyHOT2xYPtkuu6pdB82VeaJPMWWaTLBwzu5gtLzaZWgOTJPOhh581
F98oyBEYnXY3vlE+DkqoQmarJ0yRhjg48RQl4dLLY4aXp2v0AgPBlk3l1ENYe1o4mmRbWv7eqPPK
hvEhRHZpJbOTFRXrbp+Kqz6dX2PyAhu7r/ycRpagObieWUrkBuqOON2S1/BcyIWGeVfc1aRoHoR6
5n01g6NBjCWNDuvNqAN0mloW23lVkpMucwSLJ7Yl2WI2tLCL7th44R/2ISyYtRBQrWZGZgphboLA
+H/YO5PmuI11Tf+Vjt7DgXmI6NsLoOYiWUWRFCVuMkhKApCYgcT46/sp2fdY4rGsI+9uRO9sySar
AGTiy3fcV9WwKyqrPXX5UK+aEhcDFeAyqG/YB68wRj3Mi3EodXtvmWm2noviCcnC+zZRH2KttqNu
QSjqzxSxW4plnZkmMdJ6068MhtZr3QWYKEbYCGqZ2idhAtmEwWRwBybKHLmTi3abB2P/SgTEcEd0
2KNdmBpIFy/KmpgGksfDQsXnTBlXk5NbYZkPz4srgf26Wh6naqIlZxCnhTZXu2AMWSweqMzZ6n0H
tdoSkpoa8QVwoXdOU+VKdd7jlLdMGNbwwZcEtT7RXenOVFtWTRwWcxYcqNtDKUyb6ZCBUel5ONhm
169JXqDoeg6aoLvVMqWaiBPeK/mcvNFMrxg/56Z17fZlcrfUhsaj0JhiJXlidOdZ6gdCYo0mec2C
Ng2wnsf3verr51JXz85Un+hxDpVWB5AzWbyTFzSmKYaUb9XbCJSfaAxg7p17Cw8w5cQ3rdFPj95k
HNRgeufMmPswaYyFgL2hiHqqVbX8mDXrqqwoPqnnfU1c6KEUV/3s76aco4JmXxua88GmBJVGnxQT
fmdD35nD2Kx8+8lUsr3mgMTU1CM1hSJd57aK8ubabssyurzQlmDbT0wF3eKvyAYOWdh7JHuwb4cu
qIkzwNfP+xLJ9zqwjgVrP3C+GHIzpTwcXNMXUEkNvzNyl8fBeKk6/nza0N42hBeh+1Sty8kInebe
JmYYaPqxtqCDynCo6ruKHtYsT/ZBem6WmcJT69gtzdlsi2sYmrF+xGHukgecMUXY5rM/nvWlIdll
2AQO3F6XPmcQXYXqVk7/2o8l8cGZ2i6Ndt+wYMu+I1NXEHJAV0JsvqRLeaBRPg3xtJMKUeGVM93a
3XUNKGhiRXJSBaL/YNlVqd6su8ze6EFB1ZC+DtIspAyGvvkP/fi56I6WSiTZOnkUNwqQkLZJvT9i
w42y0l037gh11u6ctgq2l5mKMXqFMiLEHty47JWqkChXi+Ko0nxn2+8Lw1uJlJh4kwQCWCoCBxm9
SdZwl0KtlmWbz/ceW0QvUR7aR5jpMB/u8yR9sfzP/XQlSzkT72Ln23pI65VI5E07XWuCMWxqvLUb
aHmEgf2cmN1qAYy9njpeqISEwAMSNuu1FhvmOGLfsW7a0jgSWfu7jOiXVDb/AVn1n4GG/4MorYsz
4sd4YfRcvFSf0udvEcPL//EHYqh7v0GiUhGhw0vT1QYc9AdiqJu/IXABFkRIdzGGMqT8d4mb/Zt7
seJBZAUMK9BN/0IMDf23S2IoJJjD2AIP5f0KYvjVGPMnuoLe+hKjjAUEz7SnQ669Ac9Mnk8KuAa1
y1oZ74XnlqDveJi9AvdmUw/juRydeO9lY75TDn9GUId/2ynp301CcpDvx/xMb7LJsOx0r1qTa7vG
YxBF8B+PYZp3ct0ErXM7MNOt4mm4XxAVEj1i/yxy6cILfguAXb4K6gk0dYh8L9apy99/I5Xvh6Av
0ibpdk0wpJ+stnM3s1FVe2sk4WTMqcfJU1KbK312jhbf+kPlCHet565361hLup3oT7oBdKlu/MLa
2TGJfoSV1B8h0Y11KlAktFaa7r7uuZRUtx/HTh9f/clJtxU12nto5+lW76v0J+rRt6ju1y8G2MRt
4hEi8v0yzH77xVps+RIJw671iC4Vaiqe9Tkj7mUyqt08kfwnzEuFjSgILxq7ZCMHFxQsNtyD647p
tpdxX6++ecTPvz8h36Ku/36xnYs8C9gG+9hFNfH9Z8p1etymxOhQoPAb2iCQq5gms+sxGM3NQhVJ
RHdysv3lX3qJXwvoa+PpvzC5310IZfa98rQaeQ03+mOqai0PCZ7HPGCoxj1nc9nvtBFP3U8g5r/4
smiRWcOAzOhR3wpehZycuFz4vQ1KlTAjVPYwatWDnFqeDr3qnlIt/wnGaljmBSL/c2kC3lMuQHYf
oCeCXh9+4ftv69J8VAZLPu68coJFykir8GkSO8xpoj5xOLFevZYSs1FU1UaVusBxbdb3bWsnV1SY
c9wolM5xDvFKvx37zn3QfNsMiTYmz2iRaUCTVM0tXi3akvoPQ1LJyInT6S719ebA6/i1c5MJrQ6C
JQbpbOXAn+4QGYl803V699gHQ6iIJaL0MKeKVSblvSBpZG1JNRLH6xEc7cbec55RClAz2GSFHXeh
1aGBU17ZAS4Wg3Nlou641xVNT5mqfdivysMlqBGktO40etKT4uIa1Ky4mkKr8ud0Fcu0Bwuj56Ri
P0PM4eTPrDp7bdWBWjVtO6i9cpNZ2+XzMD5pZtZBius2Dvum8Jp3pVGUz0aiTXXIBZzsKMXPi5im
nNJTMICmtf2kTkEfq3uttqzQ5UE+arBym07CXswxIKEoJnMtC+Ed8OXkRz1Z+jkq4EKmKFWu+any
Gn0jSsYHlLeDJFb6om0T7WOmtx/shqgMqrUbMtZEWhe31PQkjwJs6T5HinSsaFbdldLKsfp0rFwr
aV3mIDO5HfqEOGcq0Lwu0rkKnWFcANGMXppZlZ87M6+vbVrrt/PoWdHCySUkkMk8oJdWpy695OwW
vk3CtaokVSpEBotoygzishIpPnFqse+FVjjHoHBMKNppXnlJq6FpdLMriYt3XKsYdLRPjOy+ItdL
hkFHKLUpfIKjvdJ6MlRqcqwEcPFScx1A6a6XlqA4l/ArpfXLdTrF23LwnHPpIMwp7WE+mDYhdXHV
HRDTvcykKVKO/gkFWLIJ4vxkWWy8iyQsZ9A6I+zHoXqnOxXR14567arF5lt7/qo3xztKzpt4UwPW
erwCWhRdWXkPEhDfSf7qbFhds5taf7gu+3qiWSxNzChYFIlaNWCSV9hoDuZE0KrQZHa3aTMx39rS
tIHp++lMk3234R6pezdBtLb2uBk96XIVLZxxzRpc7OACTwez2Me9q4BeF1Lfutq8UOkyjhyzsXfO
tGh33qJbL5MEfkCvBUbYaeOpRdZyHdRTjyWSw3Af1/PWamXlbgPNkOeSUnZMk116csfW3jpJ+UkM
WkLDfCLWGTvEaeZU+lSag7YZMrySfgm319b6BW6c589eN8tI9dlTSroybMdZCbVHuqFHkGqPjd6c
ukZ7b07+vJoCGH7Bcf6+yNvmIMtG3QXtDJKVlK8Nh7KdXvBCIgrQY2SGsE8+D0RAnfreI0zRsRLz
GrAKwM3w2npn9V4aipIiel/6YUl8/VyKljiybJPX5VkanrU3fI2MubRYpju39s311HSsnm5wyTpb
nI1pyvxDMwQEMrusTbpLKWrkjDRR7EUsrK/DhceKJHJrtPJViz9fhZd305pdr4oKMsJ3ZZVN7xKB
uZ2QXnKG5kujq97nK3KoxRXuoCANWzs4tD284RUBPcvjZEg36uz0ZZha/Tw4fuHuhs7S+anKOagx
OcLEzllkNOhhtDTWw27Jg5vBkOq2S6m91H0Rn8oeJmWIp8NUOg+lGU9na9GuKJGyN52tzadRb6YD
wVkvavhgaxgje8M+ZjO9HaFvV+kXlA/3XWFZW2YDd+tLZ1ljM0EYwMt2FTf1qR7BdJamcu6tehJr
uy/NyCyXG9+ruAN+jtV2MJDg89Z6nauqOLlWXyLos5NoECIr6Yfp87lBj+CU8p4H19sIhr+d3zox
Z3ijUTeZv8Qr6uJabVuTVndILURAEc0csMlG1XAug6VSuBNd+W7iKz7otaiudHS0O1ujey03utD0
E+/IvuaGOugrh9HSIA8Q/QaVJdBirVUQLF/4lHgJ3b0ViP3W1gVLXkqTfg2E2BTrtjo66szp98nA
ou/F2peIqsdq7q6MASMmbhH7ZqnEvO1M41Cp5bGY+/tADTDBc3lQ2cJbaCl6MtOmIq1W0HB7K4aV
kU6TrmlW0CO3HBW3Q2uRcFIoxLtEW7nNrO0DcAcU3+V8rZVgL1ZrnmsO1sh93qd9clsojZZ2vy2S
Gz8r421B8Mwu6UnSlIHxTnZ6EwlNUdzSXLICc96eZeeRudlr3KUJhbQHuTFc4vqF8ZpneR+lVtq9
83WteMfA+gBG7qy0NBPbeImdW5PagI3hdbAkqvXXpd/AyLRDva/MOriSQ1NskW4PoUfTJwiYi5aK
L+dZVnqYMvN9XJR7mkFBpz4GcoTGKNk2reZLOtIq5i4iJvTQBrCu1TGepy+9SG+zQrvuGygr20OU
4wufdlRL618KFMZUJKKXnX0jOy+X7WjuX8ZaaHtOrMO67w52oEa0R/6LWQ0ocodm3Fta6h4St3GO
bLfjse6Nft30u8b5IgrXPVduM9yTMjitpIKUGI1YAAKACS0Ed4WNOQIGddatPmruB5Sp1UqTLueT
xNGjuFbyJs+aJWoyPxw0/iibBiu05mQJEWpp29I3yl2aBEBvWnCufe1D1cZbN1meKSyVxwY1UDpw
Cu9ysIVLetltSnroJp4CL0qkqVZuQB8p2GMyPqmeBtVa1ONqsbyHNGvvEa6tzLp99syBiWQh53Rs
78rFj299WgKROzrXTVOh/nPMSFQGOJ9fNddF27qrAYA9agxi381sAbNKjWC3xN4uWIQb2gPUToyo
bpfUCNkLCemk50JthD51kQh8+LDRfW8Z2UcublQhf3qf6xjiLzNSiwKc+Ss3I6+ZJVvrqK5tkT4T
O7cgLaydKE71d5nrPJgEgtCjk3cnym4rioamR+VmBCSayakzxpwIOrfdpm79ZYiNTVC3NoExyUET
9VHXJQDzAFXCkJX7vEXNfYcku0OCL/30AyKmW6RWI2gziK/njXYYo3vbWGPwUQHAGBot4gMEdrQQ
lZjW88tMW2LietPG05k5R/XoD/M1tVwkKhY2Sa6JdyXy2N2ZBX2daTCfPaWyqyCzhixyq+BJdsFd
F3TNhykXq7ryPrZa/Si70tslbRfcmtSNwAJrENzGewMZdWQB/LZDaj9U+kQ7NmGImyVIRpZQUkZ2
pgPeduizK3Me9kHvJUdiI4mf9OPpvWgA+WogKcOR94shwgUygwfbI7L3wpCMdfCpT8wBgqhdVwBZ
ZqDpRw1ryw2py+Y28Ka97sfLtURZscryGp4d9D8+tCBlO3fOThXH8eMwT/ato4yToDlhm8zpXcBE
j0rOs9/V3Px9j09ma6pl7xYjhakvXgZbywrYoJsTq9hIPFwKIl75PscAxy95xJZ0vtXaegDqRZmi
qx6PWOxFIyfmgMxaJItqb+rlhhfrdU6mZKQZ1oFgPuIP61cbpPU+FgxEoyzkGS0fXVhddU6mCgae
obijG6nhwqxim1XYzMFdz4FjXQ5tuqscmT7hJ2L9tu2qbhdqSMvWENtm/jIFybFN3ivODLGTYACd
VBd1fhOsMc7dLHi4o7puGQvrTTkiUCvPxrhcA5mkG3ji9tBfkvGrRMlwmCb3ip7Eqcrc7agxgJka
ecRhZ/Q3WRugF5/iULdrC9RXS5KtjikkchIj3lRBPj7bsrP5VCQ/8GRrN4kLT6nNxt6d5nXHvBKW
YxncMVGMoI3uqjfa9F0ZtHBCY51VH0uzuxSLQ/KYc6HLcKHKfC9Ntwtz6O3MmxEpWpbEvmG8B32I
SEPdmKMqiI/VgUNRcE5p/sFoi2MajO4utVjuHTNMqef9pzbo9x7agvLB8JNdLF6cfl7ZzaJHvHnt
lW7MN3U8FZeBHv2H1SJomO19kzHCaUTT5pSnyPpszWDAgVsfkHm6Q/cwteSUuZwHteEBV8IRvclh
cFzekV5yr0kEInVxMf1UKyTS/lboNumj4zKG0qKLBcEFSG+Wj9qGoE8EMJiO0EER8x9J2VacE5ri
NBTQW3My3HTynRjZ9hCNDMm00uCizWA3B/lrRZDyOBDAK6w7akXfL9DYyj/IvJRQkOkpUe9MWa/6
6bkm2zhCGAePPMXL2jfuunxiWpuPtdEAj6KLMWBkBDOnE+vv2TsJwKUxDQtuuDg7FRR7DrMrx37A
2UQChhsz+vpnkT4MlLmwku2927fvrJqdp2j3Gtm4hrxnkVEEVjwuLeXb6Ww9x3ZyQ3FKhTR77ddP
7qQbJIR9rKXjhEObbV37TIXTzuTp/NT1Xfc4IFW9EbHY25KAaLVkK3+U9Z025ndsf1DFZbLYe0/E
framaDvnLe4Tn1GrXoVxT1Ry6JsZG0MAZrXAvPRJVn9JC9h3OYtrL+g4+LT6xvG86SHvUFjbVbXS
PYl6YwxwePjoPTSTWmzTTDh/z5p15QTCu9XY2sDCSbmK5gY1AIGy9dU4x8kn3y7Rosy0yCVCxVdz
Wa7E4haHYqgmDYMaco4ESHrlKb9e5yaz71RMKqqKi0rH02+ReI2n0tb9U9xkOEqgRkmbMiJB1SqG
tXLcSpKP6e956JbO3YmCuFq71TLA7Nz7iIMlZTnPfg2Obwwf8tzSdobQgrti+tDQCvFRr5LxvnGZ
FERvgEHZrbqtraFmLqZ6WJekNWsdYa+ZnHQfXbht7S8RPMexRB4te3GykpEhkdxA712bFM6+qLor
CCX7lqXfriwzC0JTR+M+O4naj7jJrpulzjeWlzxJs1juimCU+3lJl9vCv0iNErLonx0x+xWPUZPA
gJQjfuZWM19TAAjHVWBmKqWFBiJaECuGrMkZgyo063LcF0QW3+l67x5MbYZldLOZVwaseeeN8Y7l
E6MF6K6LiXLd1jLas7e4c2RkiIUwd7Jj+Lq8iVM7OJrCzHaEKu9H0RhXtuPht/KW+jbV+JA2prE0
RJKo6EFMp4GoZ8PBf2VzunGlwwG5KbN9w/mbiqXmCXmZHVZD0hwFoeNXlhO769Sp+8+z3wWvZj0g
p4YrZuaDw7YjdEb2VePH2cUAXPZhq81QQLEhHybbJOvfNGZGAfIY/Q9phSaJz+9kZ2kRTs3RpX40
q0W/nwuDQiNJC9+NZWrFOTXd4jkoSwQ66RCQYq1RD57p+SGuGPacwkMjkZVYDjbBUqS8jcXYwQhp
d3WZjUTo0a2YtajndmKuB31TNY7IVhV78wp9KGemvjD3vRD+Ki/SF69VHrGFvHakZT56Vus9F5zz
yTPP7M+6XtTIa5N8uAFuF4iOtKHcM3UQdgoGOvLey+lPG3W7eM4Blrp0GZFJqD4kWr8yI53L8WQW
mhlEmJ9wrC4cE4p6vGur8YNToF9RTkmmaOnFod+3fbQYGSxnVU+PhFrE15YvrY3Wm/dJMlubCp71
UViE+4JLrrn872MLI14BF41FI8A9NvTHQl/kLq85vTOvO/t+bgSy+UE1G88e5dbJh27nmsutO3U6
yrbCuF1k9743g+CGiXa+bakxhIPVsncD57/N4HFXFmkF2yZIvOs8no9Z2drQimO5vxzHV8682Cce
0nmduKk2obNf4nOQZMGNwftZnz1KHPHrvnAXq2jwsidO4ImBoiVHWDoZXnajtaa1NdpY3niI79cg
nTOx0WNCF2MM69cMc3adKNXtrLQvz9SOaO80HJmPvAeau7E0BQr/FJB67qw43g6jWSWhq8sCfQZN
kp8Q7HZ+aHT2eFUHQXbi7J6RH+nbn6dRH+/s1uoOsW2o0A402E4o/MhOG3+naa1+pWu+eDeOwrsy
sszakErocFAWxT36X0dFMWjfBtPudbEsRhHqE/Na6XuAkrxt8oYYYjnvpb1MnxbbUWvODRkjjxyL
p1Qw6Q9lbBy0JcneZ0OsHr4i+sM8qIdmod10TIL2UdHKA2XcAWwYVX/jTHqfrMpGViswAYf2PF3b
6PM8fBRTlh5te142nJeulV/UH/tFGTduPRTpJcdeRPlSOI8+bcgre9S0s5jIadTjof7oesK/5kCN
o89oA0UFQT63a240WZF1oZbX1sZUwkGhn0FCJv84Er19bqaZVP+eUlOMKWA/ShjXxJaXxwSPBXiT
tJ8w7uXXQyJLlJWWfRHsleNrkUmxMRAkIVYd64/ZHPu3QvOprTJq82rBxJGEQqjhJlg88ISlpQyX
XDCRs48tlXoIVFbQJZh2XaikPqLBQMyAqi4JPmsaRwiGr5zJM0H73tvj6xyLiujyuVxYY947LD3Q
Jppbn/Fd2ltkOC8TPHEcapXlHMFfrZtmNlp6CCoMmObSyvXiJN4XI4POl0Y9lquGfLAzAq/sGrMX
FQyLmb1M1AlEaVf4t3VnmPuxc80Xg84zbLiGs54xfW0mpzRIn+clPAdT/ZGsdeNGlyh8daH6G0rC
7FVc1OpB9am46irnJD2VP1h5oQjIULMXCV2nUrp3cv82T8x0L4gz2ToksychQF61p/mhWNuiLDZp
jYM4zOcaIJij/kMvHQznOq4wWJXejmn0tokDRZ1wV+DeGbaq7xbs7Ei3mDvyZeukVr8L6LiLBjl6
r2pmX8D7pOqP9UxA4pmkYlLRNa/wNvpQerfCCxDMZqqsP+I99tdTa/nPWAlMPHMcGbYiKVGuOsXg
bsgdcW7KvlQP9gRCToWtYYUaett9n8xVpJm2s05sY97hz5sfeK8zzltIbEI3lvrv9Xr/n/W+n+vP
//W/XysuYzu/+xyn1XdZETY8449Z77s2/V9Xz2X2Pe3N//I77e0bvxFdadH3ii7FhveGq/ud9vaC
3xzT8pGckFhEbTeM8x+sd/AbeS8+JBugik54qw0P90e6hPMbzk6IN88lXRjjp2P/Cuv9xiphkwrB
p7p4dXDJoBR/Q3rXpXBN3oOkqLWDcxu4xBAo12iqsJPFuPnmqvwFUfrGLPH774LAx/FBkA3h69+z
eOmUZ2UKPr/20MigmdHKa7itYieGGimVNI2fRL381XeDqSSEzCbdAyP697/Pm1gKGN2mdVd18WoY
8U7Sv00XQeP9LBLqjdHl61fzPBcoEx1lYL9txrNTT+tM5PxrOxDB2cA79wK32N97I63UYZMLcd1K
v0IUJ9vOW//9df2rX05uiXcJYDchxd/cw0lLg46ZeVpnTlnuLDKfF8q19RJtbVpd4z7tzropfeqy
hHz9+199IV7/JGaJJeHxCWwAcb6GyT+94ePN2AAn8sxpLTRZXDOIZjur7tOfMOxvGrm+/hqOGWg9
HJK9bOD0N3cyn3NnrtSEjBw/R8XEeOWPlQRLaMy79vJIxeml88mlmPrsdpwJEefOaJEHQLhf/saG
CfFNytglPvyrJ/obBYJQtpJTgcmg0VBxgFlrEWHw1c96TN9Yqy8XFt8Yi59IdoxjwRtrdWzCpUmf
e2r640JuuJEZV0uTp6iE4UqeUBNztl3Grkw2CjKaFibLj+8hOdTP2kHfMP5fPwmJpQa7DgQhoTbf
X3vEH2hIFJ8k6DmG+qCS72012ketn+LXdKQqofTM4N2vX+WLhMXES8JT/dY45oPiazX2b7pSJDc3
iD8bc/BT7fO/P7xUXqDYuHgE//2XBORVZH5OR8hYcyzKLqJd9qN/8MDAurrs/hcnDhv999evpc2N
g/TlgbGA8foihnwUbv6TqoC/WIgIYug1NgNWou9f7uI3j6XpjsIdjGZaTxnYZsc0F7VmEfxkB/+L
ZwHsiE2OKiZixd+GZLcec7FtCLjvzrfWhhEP6Iv7tHqYCTtdOZPStq5n/1pX69fVb5m86AjmZZvR
36qZrIzhNm07ruA4FxubZIwoHthz8G1aP3llvBUYXZ52ngTboNzU4l5d/KnfXkcq5WwE0wtkTUrT
dhiUqfXs+5UtV/7S6lZoYG8jutUYqILT8qEEV/Vm+dno6u6UGFI09FPj5N77lUHO4d8vir94nyHV
R6N/iaJyjbeLYpGzlcampdYtqPeBY3e54YwTHBAZJD+50V+3se83dm4kyfSE7uuohN52QqhBH7pq
Ap8hWj7SLBrptOk+1YaDocdXztgTjS69dVEnx0yjO+3vv+i/Pcx0dHoo/nAmQKIi+vv+Jgx07s0Q
4bDWnhNHHGUKiAVg87//Lf82jhAqj1qL58myLrmbbxbmADHvqbRW60WzZES/4BzicdDDfInHreX/
LPgdlRof+7trygQONkkmt4v8hZX6/dciT2ZZNF3i1Jo9OvLyCS4t0pkphrBLlLCixE/MT7VWARgg
assRHuceMjsdQSsGLWoSrTDueBo3JqN+fDB1GG6cS25/RewLshr43epVwGQZq96f53STAxD7YZF1
mRXKRNn2WjkCeY6g94eTTdqhQfeIzkkR6NBTvLWl7Y0r5dTNRIVfYd0mWL9k5PmF/t6TvlOFkFnJ
B2hyA2o95WW86gs/iTcq9xnfOJn0xhqUjOiYttWmAGWy48uVV1ZUObpEOiRnUrGq+biUletzInaF
hUdv5gqQK5S8kj9gu2vPzcRLLQftfbck6aHRC/kBGUV/h8xB0rsl6BM38V4QJqR5QXFXDjLt8FT1
pvXU5SmkbI2YREInDmwVtd9UUPSxAdapOjeGiHbG/OS3aaZgILIaH9qFJqTbuHnOBQFNkV6lpR6R
YSbvqqQRSSQcTz4LhRkhbEU6f+7iQlaR1PPusyArFK8Vm69ObqCdJHtBTuKV7ANIgIJ7ThO9ZS60
eQ0OiGnmZ+A6WY8J5sbsl7g6NpiPqitQSHRToevPQcpdbjQrv6ni1tZX/eC00DHBQHMIbGFNxg/l
iLQCOjUHwZEdINtTT9Xpe1No5ZNrUSqIey7D3FaXbfCCnMhI9kAFmbeuAAA3rSV0mH3fMPGgTN6j
Uoisw9bxhFzrGQ/MuyFoBnnwlKndEobhGqtKVMxU1lT6w8rvGEYuUgUIqsxQekZUdtcPG9U2oDkQ
gMFz7QZ9vm0nhd9Ty/12pNRPpdphyBrb4+PPvYpKZYhruxxmccT/qVNptuTaoeEi11E1SltuAluJ
6mgNmh6vTLafHvWOsM/kpVntAazeqUOLq3k/55gkDj7ykhmWOWvVsfLs/lQg0rkgBDh+VhNSSayk
E9Gmfh4nl6iZyTylg0ivprzpCC9DoPCFWWB+ZNNLiBt3ko6TOU2RYVMLr8Gp0VvuJslEE28RZ8gC
c1iVvirfk9DJ5ayeIV4cI1ouQ3YolqL9krMTBKsur6EwXLoYONk3uOESmQA5egkQI7RW495N1sWE
1Pi+nFdmxa1dt7bypvMyEdgBBg4cjEne6m1MAnWtQfU5dPGBUXddH+l+R4OUPtiU2psQFH2obD33
95WPvx63ZuOO2G/yRrtRc173rx6tOsVDNwWBFgZuXz/UbuVOH5K47G6nAVsXxJ912TMSK+X5rcUi
NprDkx6VUwIJIgh/4/klcXVPSaqzpCTYC3WFrkE8Wp1FrzIDDvatPojN32uKfgl8+M/09P/TQjgu
p+4fwwvYnsrvoQX+8z8U9Zb9mwePSxClTg8mRVz/ghZIgeLsQDKHzcn3d9DhvzM4LgFRl0Mb7yKy
Jb9GY/yBLRArZdCAcpmFASP+7/8heCv+XP1xtO/e/Pu3mujv3+C/R1aCebx9xamFdlxUy/FZL8dx
Y5WZt6tGNf/SfPDnT38zFxieI9hUtPgsApCv0cYj3Mo2/8ns86PP/maEzpAjFWIw/FPWLgQl9XIK
e2HXu2/u3V+AID/66Zdp5JsBPfZMFk0d2KdaAA0qLb1u+vZnweg/+uFvzsdEfnS1p0/OyemCB4Cl
B4bbnym/f/SzL3/+zQf3ZeumjW3apwI9wGRVgNk/O2L+6Edb3//opbWIWZCWfdJ0/d4RbJxZMXWr
v7/gb0bZP58W8/ufPlZuIL1Bs09UK2aPMCz9gXyy8inQJ29Tgb9RvllZm6LszF2KFmiFTFD+5Bz/
o2/25hjRZjEgmuPZJxJ40wj/8W4ZzF/CXv78Xm/m1kIEdScmbogzjac4CMaw0iGp//6q/eCDG29m
VD3TtNp1Ruuk9DJbpQuyTVC7f/jD36xfTzNp8zFy8+TM7mvdLBAa1ud/9rnfLF5ltNiDBA3VS8yd
XJzxuh5N85/tDMabtVsxp82pSMyTwq2Gd5wIN9OnLPufffQ3i1d3+zwGVDJP+EV2xhjfJu2vdTL8
61F565uo56rNMRUUsC9Q9pMggsCc+uAn59IfPStvlq9j5a6uLLI15zEPCDVyqu7cM8vH//BxebOA
HasZBm9ok7OcVcJxY/awTNQPf3/V35z4/7w2b5ao1lOr60FkIb+X92bWBCQwFM7/4+zMmuNmuS38
hw5VaATddrfHxJLjOOON6k3yBgmNSAINv/6sTp3BTdzu+rhNqmgZ2AybtZ91YzoJoowH++XrGa/8
/+Ioi+OrxLN1widYM8gGDuxcQiJDej9y/EutkGZ4460XMqks9+TNUIT8FrUgzd3bf+mZYbJLhQBe
pOXGCpVNdf4xN7h+QNfquGlSK6ThLb6hfqLnWaQSiqrY/gfk5v+Rldn/jRC1YhpPNZMCY7rPSuSG
P4VVuS+XKr8w/ud6xYppvZVeRBqUOLdlDJlLuOXJQcYA0boNqZ1AUcGM/HHT9BmrdHkPRnCxj00R
PLuN6fGverEp44YZ93rJu6zFiwDgHeH8EC3B+vXt1o8rz/8nLP6/463ADubFbDwB/WY2kPOiihmI
ZN1G9xFE3Ye3f+Jc91uxHeTKFPm6cNRwRFc5rs0AXboOrRXZwVzkYEaHcabjpLiBrLTfj35L3JZr
21sTD96+CjxcHxXzH4BKea9EdYEY93qnQENyOqowgUn8DferzJcqhrISCsYvQ94rp/UaufzT5vlc
12pQHssCL7/jBFyNSy9Rr08Y37Y1y4GdVKC9s6wMAaTIqwR6BgM73qTU3oV4/fOU9vekxI3m9Otj
wvsclaw8axjet+rEG++VmD5CAT7BNqIs48NCRPu57Oa92dTvTYrgRi3R9mlFnR2ENb13M4ke115p
2vjeg94OGyLUQyDVVh/EOP6gETU7ECyeUEF3x0Fx3nt9ON0NqvGT+6X0P7vMfFzcTv+OsOqroISq
LJsZrkiRrOPrsoNqwql1O0NPmUGxLtil2eRvUBxX0OjD4Dy/UId7boIe//3FsgNCuumVvyF1ouVP
0NWBT/Q/uH24teYY1CsVAsZXGSPzlyBG+mNrf7k1ba01dds27bp1SaapDyYG7TPIL9zupHh9Oe0S
lFSFhVzQuIjYu/jd7DUXdr9jVL423615kmvu8wmNZozVNI2AJ7oS1IPqBACPq2nu1D945In2nHjh
BT/oM1HMreUnmFA1LqqeZbAJWt9DCFfdoyYQBRHHihunobAz+zz0TISCOXgfIqzAnqkfmKmd7ly+
/QQGtl4Ed+chyfCoAWhQp9RXnQ/m2u3LreUH6lsc0QPsibxS98rvvvd+cWGkz/X78d9fRFUANG5Y
i4ZnKHcoU9QSwesC4vF3OdfmwqblnfsNK3Krote83QKemQrq4WqNAL6LgbQp8AjwPLVR94HxAcyd
Ruf8qvD67aZCnf/V3LXe7YZa30fwtBV4nXAnW3rZ/nTrVCvoIyTeG9HTKAPCDIi9ECyauP/i1rYV
9VUZx+CBSZwwkuqWU4hpe1kOTqc737aJbo/+rjkbccSoBv867Ki8Lkxy4fh1HJNXIp9ZcbhBy7nO
FG4ckxyPYE+afAFdKXdbaJl1CgigIyZ+XvqZPjIuoSZEmVIHrJtTrzP7zF4sPjNeHmeiqqc7kD8/
1YnSbtuPbe8GdkNYDSBVZEFunuLGh0J4iNymC9KfJ0EICZaca4ncBIiE7wCaOrRS3b7dJ3+u268N
qBV8Bo/mSSdUnMlwrlGBNosfIeoKPsY5qi9QOs7wrhwn01NY5xA2dyX72G3sJ8SfzTMccyYozxf+
pVCr+h+u9Una9nKaFpnj0z+WV3pZArA0M5/Cp29ngPn/gEK/2HGcrNCjYk1QDF438OaIb7Dp/gAF
4xLr+FxwWPuth1JGvFnHNeCATF7PIzDwePBYHKevvekmQKYSzuqsJCx+4HwAwykc3TYom53hSQ/P
j7jpZ1DgfoS+76YQzeHtKXamV2xpAOS5eL5DiUGGgzBQgTs8ff9HApP/vQv6R/zOy82pAqFBbLFX
Zwmtf6CY43r0KrdpEttb6tY048RWuPoS+qMd/G03TKjecOsRK54rPkg6rH6dge6JZ1LpjzczB4bK
rfXjOLzYskc4a9VBwPMsX/ocJXud2tertzp+uxWeTMfQP5Tllnk9S8BFQ42JkPzSS8Rx5F5ZjY6s
pZffDnNjClQs6o7ykP67tc0EIlDXPikWdkAUzMEeZRmbU+7Jt+U0c49q9AVet9mqW/Gu80VztQT1
6Ni6Fa0J70gNB5Aqa0E63JF8eoYz1YVF+0xERdYmrAV0I+2IBIWWPbvzAQm41nCVclsKImsTLoyu
qm3Oq4zksP9tgLZFFRC90C1nBtjWS21QqMeyRwUXiyIJtzgAgR8iPUMX0U0zxct1f6xXjXugkJ2i
wSYg0WibdZCjLpfEuBTutO9Nh2Lt/Wnv1r4VywmKcnqoQmU2aQLfLADGUbzuXbk1boUy8Xg1h7D4
ylZgaHbRVKx7M0XLhWl05hUK0jk72kJA+WHsnAWQR1xB/lzuUftS3TQjza/haTHdA+eBYiA4ZO26
IQn/nToPpz63v80K9SFHqVsOn5usQTkbnD9uQT79jxxQ/29fsH00KwVQCl0mmLmg3F4XqA7KR7ej
WGSFdQODdzF745aF0C3sNAwAtYYQwqlLbFF4sZEl9JpRZii6yXdRCz3Q7F8IvDNrRmhFtY+h84Gw
z1MI+H+RGrc3FNM5XjmOFQEvl+2FLabHXrZkbDawbZlFGi8Nd4uw0NqKseC3qMeVEm/fRQMPlZBF
36Y1uiSTPwbqX1sOrD+sIIDyHuX8msvUJPz7WKCOVvQtgRHfMl7IXRw/9LVfsGa6QbUCSYqoRBF1
s+5hSNHuigAFOruER0AgFB0onQ4TCH+LdQAVi5eDP5vI1I+393+KCso6uPBXvDqB0PbpzHf6Pvu5
h/VdPIDzI1MogJBImCHmwXn/xq1xa4ZHujRton0MJPTGV4mKVhRzkE9vN/76WhmD7Hg6xeUWz9CM
EZl64GvspQk6jJwBCyZGIXmKDPN4OySwsNwBnAjrBREODwSeYC4nXfy6FQM+HGAAxCll2qJOWYrq
pp59l+0eTVsbWBuseDuMA9BYQv2BrTrYB7C2dFnR0Li1gdXwmKpqhTHBcQWV49P06Uh3uND4n4f/
VwKLWqFbzGZdc9LLtFtpHexblcfQYSYgWUm+oUZwRu7oJ5zFxnyfzw2qhMsAJgj7agPmDGkk8Lmm
nHwWpgJffwB7xM8D/x48ZI5rGyxhgY9VPwZAGy/k0l6PIPART6cQil2gGc5JmfJSX/MJ9X9MiMe3
5+e5tq01hm35Svp1E6kJgPVPwpUDzvfVrW1rVYHDZrQVAVwXulXjKtF9CjVxbPp0UfkvOE00U116
RTo11XYAIFq+J/XMbp0+3E4a83FWENvm5KFI2uARmeLpBzCHleN6Y3U5bOd80ENWmcZGP3MJOW+w
oI7e5dOTP3Y7Ly5xjQAKD4azZaqOL8uAcEGzfcmH/vW5goq303kIB1OUjzfgL4GKtF4tPsS70SAu
LJSvNw7A62nj3ANEUuE9PMUD86811r/zOnF6t4ZUz1rhvTxYNI8QQCFBGXHMBZRA1CX1iLat9V3P
qOwuu7xMoaKAExYQdNJ3DU5r9YbaHkp1aOZTcPFhVT954DvNl84v5zrcWr+ZCeBqrZMyhYnqP6Mv
4fcjAnPlMg25/SYC0kc0YjjJQx3FHwXEOl2intyatjq8qlq/jcMFTUMGtE+Cjh/GgLutK9zqcT7A
s9EXMXlIZNPvF5B9ltHpxgdQtNXhQR/hCTwYyIMhMH/2SA6FRt87vdmh9eMwvwj8gtFqwRkJX45y
ufcRouhZwrbUabPn3NqCogF34cgsRTqP1VUBD/CxdJwp1mpYbQF2S3hgpyFXN6qbb9dw/uE2U6z9
J2xUgJqquUjbbWUHeOmsBx7xxelcy+03765RW0Ph2JlW2zDCeJXVQLqhFMDp2+33knAb6t6vMZxA
wh6dPCTdo7wrdzoWgnF3OlkkFBNUGkkeBsBTbvqqXw96pW4Baj+XCMbZJCaWP1SifyStfmcUbK7c
usWKz2JbCpEUBWIIZIpdVJew7OkHt0luP5csevPjxXRFSmL/NoKR3G0PSpnbmYJZ8cl7gZ2+7MsU
yeH6StIShMV2zQ9u/WLFZxLAchbWvrgqztma/DPlv93ataKTeKB5Dh6OE4FYAGPQgHtcqiU9czPi
zApP2Ak1sHQmOB5WI6B3R9P6CjTfg+oq0EVMDDhq2z6gVMmkRCPvoI0anI5gKAU8nf8TdjrgdESR
Lh18x/IVtZFiaaXbYNhvImvcwkUPzyJphE4bixWVRVq4rTp/PYp4GGUVcnBIaXkEGm73S4BaIqfR
tt9F4lbUs4ChU4pCMqQk9T5ELYxb01bgQnDKlhnFtSnPgQKT7fYtKJTLmwuqSK2NlSoUjJIKbcMG
7H1Sqt8dOMRu63Bsha2eUUEdci1SXwkA2+gib2ecytzmYWyFLSBAZAHEDK1PMH7zkviqPZYyunW5
FbtVFdfCxxNF2siR7gpJ4r2egANza92KXo+Agtos6BiweT7n4RHJA9cct7at8BRd0sAnpcYRr/PM
LWg2nwpwad0WYvsRBHTYYW6owWzxg1umyf1cNi754xhnidNlpcMBye8px7a6QDCe083fzYDwufWK
/QQCjwI8W05CpIys0b6fAxwii+GSiukYLH/nROBJefrtXEwVp3VCHiQB3dSU47BTHO6C2zBfeqQ7
xsxrP2HFaVN3Ceps4M04DcAumkpcD/nseMcDQebk/MtJl8RTXYu0A1NyvwXlx9FTP5zmo/3e4Wvv
aAPgJw/F0a9Tmls81zsOqh2kR0A1AHjkgQVSpK2X6NsJ6Fy3zJH9oAEso4GZ1Zo8wA2h3jcDLIxU
vn5y6xUrSlFnHqp+1eTB5+NVXi7vAC250CvHSffKTLEfNBof1uq0n8nDIlR7DY79fCdBvbtDyW30
FZkqee30JwRW7+ONu8mFGZKHjokDAUh/h3NH5bZC2i8nazlD1Itr3kMjFn0vu3y8Bd/lyunL7ZcT
VCTzhoBC95CDOns1Kby4mhYlt2+37h9XrNcGwFoN9MYEqNgIVSR4wRMFdOy+WgHMnyvzzzIPWH6o
vzygahcq+lw/snDIaniUHNYEvPAuEU/FHMew3GnMHrRyuiu77SPYarA8VBG90XXxpUaF0MeoVLfe
BEc82cGJLAIXM2KmeO95jdxTxj+//decWXdsHtQMMiHeUbb8ocAf5C9gUcNI7tmtbWvZQRUrwCUe
4Q9r6atDkRePMTzvHGdQcLqmoe66LRcN1msVNu/5woBAwvS8MMbnesWa+x1wcYmE3dIDrCfew077
UbWb28oQWmeDqYXUs4ll8lCjGhIg5IWSft+HI7wT3XrdWnpQHwhUqO8lDwbIzf2sk+9lY344tR1Y
icjA0zD8Y4Y/hIKK+ABMy1zuvRav3W+3f9ztXgmtY3nzy0SNN4R4LJyxJlcV/OpzUPZu5wgWVt4E
tvHbP3FmaAMrReZDsFgOU5w8DDF9gO9iuxt543hJCKylAdziDfRXnT8Ij8fNbu2AIbxdkl6EbsmJ
4NhxLzJZ0CmSuMvhfL5NsdolSPNdt6TlLu/ZMQ+sgGV+rusQzgAPQi9PA6Ff19BJVoamrXCdN4M1
cusRUf56aMC77C8hbF4dUPYX0Y4LGJWtqFmGyq646RNAYmG/5DBX0LTVHwBSge3DwzKjbD36mQeA
18BTmTg2b/UJ20xdrw24CcAhg5E8AQ+/dG7FlL5NavMGWRVio0vWV9HnKa6r/fHm7bLGoGOsRawH
xBZqcbFk24jzjb/ipNqidP7g1u3WClaAbzvD2szLaibDXwurcNyujdOOx3x7DUtItIZqpFtWF8O/
AHBmyXpJI/Pq8oWmreXLD1sPPvBmyop1LB/zYQboOCrrTwObx2envrGXr6SONQ+ZmjJAc+QHokS8
L5om/OLWurV+DUvnN2vEgLaCKvkWYFms9DPoIm+3fmzlr9Ud3WMtXoUwI2FUjRkr2vAfQPDAUwf0
/QYEWn2jtIDXxts/dFzLX/shK25hyxfl09ANmQLYe1f1gFazpus/w+JJPE04mcPyDJTX27d/7djq
a79mhTEMJnuh1pEjDRJdlwnZwxHJLRLsM3gg43grAHXJqF5L0G/4sleR8S9007kPt6JYVrCfBi+H
p1Wn3nfeRxgGuGxTGGkrguMuRF07UnFAY2tYtc3LzQYgtttn28yRsuWJ2YoWnx3Ac2StGMx+19wp
/clwQj3dYeGJVUewviMpiYp9BztQVMS4jeYfF88XmzdspRcyU5+kksEKYSOPM3XKCuGrrcCFsaFY
OlTXpHGzgITtgSQt3XYp34pawn0262FD0xpAftgY7Uyjr5xC549F64seAbwY3osFhbMI/A73RcHI
boI3ueNEsQIT7ixlPFQRSUskzXayIh7gzotLYhU97p/OkwiPoSEbNUlB2oLZa6du8hCXQLd+sSLT
wPBNdGtI0o7MnwhM3kQlXNIe+G4rNH0hcwM/KJLCfOmKhtGdbNpvTl9ts0RiPXpxy/HVYwuLrunz
CIqUW8tWUBpPJ5HhK0kpbd6bbbjuwUB3a/q4h7yYgoZHw7rliBx/Cj8YWFEdX+gc27ai0qO60mbE
ZyNV87AAulz38W+3z7aiUvjBtHbJRFAoysW+ifS3aPTcVm+bIhIlCrmJFm13wCgCOrs8hr7+5Pbd
dkwuK7RII6Yf8C1PusELkzBwuXNr3IrJOApEFdMFE1DBCCait7CmcZyBVkTG+TBUvoQLxGJWH2Zq
uGvo0GzXbh9uBWXVBErpcsZE6fCUGMF4T1+CY5/Z5G156FjBuZmENE8n1l4NoCKAIOGS0mfABZ+G
DnYwf4wSfHVh2hTnByRSL5wUz320FZRzNQs9wOQTwqEu2h13YQDGnXKP+GwrKhsDjh4ZWZKGav2E
lMMGGIjbQwQat+ISGlU42DRSZZuvyc7TwSePxJcgGsdGXjlp2srPZBJtIbxtyKqt+1zCs+B6ZdtT
EkaX2KXn+t2KznGYRviwNviBvlx2pR8pOELhfOU0y6kVnuBX4mQSxuC7FAW41i0cuVBQ4Ni4FaBR
OXubKVmfSQ65bSuGerfWs9umaav74OYB2Eqw4csjXV/Bd4TfhZxeKuY7Try/hxW+16dxVFM/mLcG
wB5PLvp7lMCrsNt6fQuDq2hXdwBNX1jEXp8/nq31gw3ggroaOKcyyJFxIkLV0BXwj8lzHMeIsbdH
+dyPWLGbm3pbqVn7bBx59RhujL3jpfzRllt04UR6XF9e6y87gPuKoEQxAtYhDMfd6sNe7bCJUKay
37wnOOeQgwKW93ppqdsb/d8kbJiPGbhgkeOeGDznSV7uWzL8fLvHXo86VLOejn/JpJo57K4yuOr6
txoS6esJ9lxOu7lnK6SZjAici3LcOmDjCTOx7U7J1a2kE8z400/vkVzCVVscqXFF8dCHOX3aPLm5
iI7Q6VZM+7HISZ5sBskO+Rya+duso+bCND3X6daWK8AxawJfjsDLVI9KChh1w8/QaUBtjfTcwnen
bYYxi6iCQ1DVw35t++7WtrXpToM/h0o2Y0aF/plT/9Gra8emrcjVGnkM48P/dNSdeB/6Sh1AG9G3
b3/4mXXBlo92o0mignCTASp8tHGD4/FVSQ0cjs2EIsW3f+TMqNo60q734Mx0LJqCt22/i9vwnTfq
J7e2rTD1IOuY/FWtGfUYXF/ZNx3rX25NB6dhRLCjRPC95Okykng3au99PAKw79a4FaORUkXsmbJA
RfcqYcJXPQEn6ThlrAidgEoyKA2aQTrQj9WWfwdEunccSytCF6WZkAtJ0gGvcTvPHz/As9UtFwMC
7mmPT+WmS903SVqUmCjr1A5w0a0Dt0+3NaQ4LMhxGtop22L+nvL1fS6HZ6fRtBWk7dEJAeZ+XcZQ
I7ULVxjLItPptijawA1lchIrlQxZESXfYFqL92rk8ZwuOYD3nnY5mPw4osVbC5qHeiyRK5XFpdA8
c4KyBaQdRrPyJHZQOsf/9q0n9jCz/wb/+fi2Y475Us+maETJEsUoCcKvMLx8yCm+ZjBQc9ummRWl
rRfP4B/mMotbM90mXrk3TdNeODEdl6hXTky2nFTC1RCMjh7lniwObkrCIwC/I7fSeRifnA5sMwaF
hC+MzPyCgbSLumoQ9ZEndJrwtmK06TpetN1Uohg8eSYCIj1O3XAFfzls9DDKgjMILbNlK2+2KP+5
ETU7fre1mwIFWQ+b4WXmt8WHMpK/4WjkVtTs2SQNv4Iv5MBMmY25Zg9JObXfwgKGsG49bgVq0pQN
oSF6JZbkiTbzr6k1l5TNZ2airRllY1mRoOzKo6U3wU5HITipy9Btntua0TGA7rIIaJHVnH6B6vuz
rsfObW20MRo6nhhKnJTIqhUoM1hq3oYqF46NW/soHb2QmfFIXyZlvueLgEVnl3x2G08rPsGJ8WUb
4ctpCTtGDpfBnVzctDIMOPnT6K+3qRgNN3maoKB2P8BRCp5Eq5OwE61bx13WkG4lzYi8m0y++1zf
K695dOoWWzNKxLjVneyQByrjGxQfPbMaHqVubVtXVGPi1fRjyVMiI3oll0kcuqGVbrPFNoALw7Kp
vLVjSI8lX5CDO/Qm/uT24ce4fZEO7/UIAxRfsLRqZri/iJXsysq1x4PTxqEZSEKYZedp15LxNkk8
eD/Xbs+wXmRtoPBxAigELvRpyBb+fZFr/HuJkWV2HFErQruewtu0kGG69opfw+XLu9JV8tut1+0I
LUZJ5mkJUrzJfmJr/27rjdsJ3ZaL+hsAs/Ec+yl83fpdt/clTFqcvtoWceqRSgLgyJzCbbi9Mh6s
oHXRXLs1bm2f21blFOYycxrOHDa+x40ocMrmIeN4Og1VItvQCG9Oo5Um2bAFVF3XqMpyI8x4tqZy
hbVLBwzLlJZbVeFtppz39TR+dusXK0BB7KT1poIpDcjY7oJg+zdZqds0DK34VDBeA+fKn1LS+Veo
JqM7GOY5Lom2IEkB72Bo4E3p3Ey3myZPOr90/D9zqLDlSBFkMP2CXHLa86CAZVsgdpAoPbt1uBWb
RcDDZUDhaCra9jpukq9JQdweHz1bi1SOZlrAph3TWMJv2I/rayDDHY9athoJVBa9VYKN6RSEnypd
PTLTuC0qtgqpmlGk0EC0nUYyTMTO49q7W6cocjuA2jJKWeoYdBp+bL741VAkW+M5cdw8bRXSBtLQ
bMpoTFVQLPuI1wxWVONHp8liKyg9biqJhGKXLn4C7yldRHt/EI4hZIsow2jcjn6SXZonZrfq+uCF
1O3kbCuNJC+mIfLKDloJ/9Drf3zcbt26xNo4ddI00TSh5TFexDX0/v1BsMCxcSs4YXgUKviztumS
5M37ppp9uddwG26unD7e1hrpRBfabH4L+M8Kr0fph+N6A7T45ibc8Txrm1O1MIBJbBPqsOv7aNPB
oUhmx96xfUxWSqa59r0+pVsewaqs+kBE8uvtnjleBl9JKfwBD784KIIztA64OqNtuIfe51MQ/Dwe
wbpdMHeOG6mtxdr4SNdABW06jcU7o8e05fSC0vzMlmFrsfCWM5oojtq0DuRY7jzIV9kODhGd20Jg
C7L8RQQ1iVSTmh6PtftgWNrfHmXB09u9f+7zrSu6t+kcNMq5S6PadJ9Jn8c7Qxrf7YBky7KCRo1J
4YkmTZrxuYrULx2qL24fbh0xYGnM+rWXOlXr93akP8OQue1JtiBrG4EBqiu0PM3ePtpQD7JSt4Ou
by1heEfU4TCXOjV0ULs2pHspBseLhS3IkjETs9/mU5rrqP2JhNH2Cbckt8OLLclC5aKIIFJo05ID
hS+C9WO8RU4iDe+P/emLFSCeuCh5HrZpv6rkqhlrFHQH9BLU8swMt0VIfbDxqgznIfWGuC93uZm7
LSu7MbpkenLuB6yZmDegII/DNqRcEFhL9uimq5WEwS+nie75p5eMNYCMehZzn26xyGrTt4elkW56
OEjhTxvvdLHCiHIbU1kqVG2RrMylk64R9sunTfMmarTcGpy9jHxOzHATRYPbsmJLkaK62/C6WGEZ
l4TtcXF8bmLyw6m7bS1SISejQElQqQkJtCVbcLeMyvE5x+bUbVpsBQmESisVLB947m/7VfaX7MmP
W/0rO6mtR2LRNsH5gfTp1NKkOySd4d+7sliKXTMxDYyUrveyiWvHI4ctUdrGReWlalRKFi/c5zUe
q65AT1uGw9tDcca5xbNlSoOEr2iYj0PaV0yzfzZPUfPAp7z9irdrrj81sTK8AqNZsPYGXmswF4HL
Be0/z5T5w33IuqDZlx4Z+3tkuWW7Q3IOXrlTXwF3N3vBtkd1Hoo6eWXIc64qUad6oM/LOCTz3Zyv
rHlXEhioouqzWGGNC+/XHQx2Wee2HdiIPO2zbu0Xv08L1t9A0/11WC7d7l8HfzB4CVvhl3MTFKRX
aav0Ft8vSUf5N+C5cP3h3TQcPavW8VPXrdV81+tW1agTH+FYNndj4HTmpbbXwSiqJRihy06rfLhG
0vIHkMVOezS1uUCiK7gZ4ZSYbtV44El37RXzhTvjmfOoDXeTvJ3zgW8qZSVAVVcT1ws9TFspFa4z
hDuxOjA+1vJIu87r4a6tUr6Fh8Rr2aGKYSX3duS8viVRWwimiN9oXvkqXWmvn2AGrq4KLUa3cbXV
X4B1w/mumlSqZaGe26YJrkuiK6eDHbVZbzGbtxrWW2MarHm3o/hqgD3d3l6o7QU1A+lVThrzRuER
dhfk/L5mxG1O2g5KmyHr5k8rOr3OUV6TmHoHYrmbXx61tV00jnSh2kUhwxONO19Ed4x0F7r89SlP
bWWXzqfG5CZXab7V0Z4iLXXHSgYHtGa5xE6yvOz/F/tMbYGXX9ch/M4pNosmaf6p2vG3afL2Fks8
ANObWL7B3jN/R0jeHZaFrruxavStTuh47SldfGgCAy/rusfL5yLZeFfkPr8vQG8fdh7+60JHnIkb
bi2abdIH3tgjbkRR/R7q2uzLfFlu3ILSOmvFDBhNGrAKFNDywxao4hAZyMvdGreWk4YlRM4MMcmW
+t9CrHe9cnOVobYILQhMsxVrPaRhlMCvvnoH6P8vp6+2CYaMwLs3GjuV+h1X7zHxkls9NpPbKmj7
OsWb1yG3iJV8lPMDZY95RJwu/dSWoFULaqfBQ1Jporxnpos4I0yuTjd+akvPUOy5QMcrkEELFtxX
Vt7u4eTw7Nbjx5n/4q6V6wK07gpJtKQFI5kXvN5pjiB6u3X26gmU2gTDIlqmgQgxpFQjkUuayDzI
lbb3YxTV900YdJ9xstIXqgbOrFq28koIePp00YCLUU3yfaebareSDjpeSIX3b/89x175+0QNGMZp
bynGPTYsfZ+GHrnHvfRmGDan6xG15VdB0bR9QnE4KpmJPlfIOXxY4n5yW2ts/VUYdUVR1Rhm+MKS
fVci8206t1wmtfVX9VCVy0wQtaUh3XU9w16XCf7DrcutCYo0aVgWedPhus5+hWKWu6VvnDiYDFmy
0/GcO5GvtML9Kx7IcoDxRLlTJnK7D+GKcdo6qnqI8ivdpZSU7zZUtqPsE9d1t36xdo+NNrUGF7RL
u6342uMwPdbGbTWzZVc5zkRJtZg6jRWZ7scu2eN5fXCb57bqSvT5MqN+r0tBiTjAUvpL1dZOL5jU
xvRtRYdXI46mY8jFDmUtfnZb4vaiRm1Mn5onleuqx+WFwgpzicX3cfMdz+e27CqA7zqZSyxd3TRW
t35IHnnezU5PGTgYnk7DcZjzpIGPQWo0665W6K8OZckdh9MKTyG9vo+qYx6QTD9YId61il24eJ1Z
bG3NVRNJgGaWtU/BHg1uZi2Cnc97du8UP7bqqiQzjNIWPMB4FfaIUpC7VvUXdqJzX27F5qqqGWCx
uU1Jf6jDMEKBfZBf2FLPtW0d7MKO85HH2CeoaX/WxXhXrrBkceoTW3E1FgMsXhKkFmWw7uD5sh+E
43nUllsVpdliEmEZ1yP7HPm7bcy/un308ezx4gRTQQFpvNZgmsR+slN7FsaJY3/Ep03n/Szavizr
lHO02U95vZ/DC7fDM6cVW2rFJ7/yRRtjjogEJxUm9fJ70FLt5mmbn9265jiHXnRNsjB4Tw2shhBt
qq8Il9kSzerKrXFr70QePZmTJKzTFhkzEuZ3Op+/uDVtbZxDsbWrT7G3MV7dB2t4nTP16+2mz3W7
FZrDJFDs2K9d2uO2eTeFrdpLpHXuQrY5frwVoLKjelFzjgPLPPpXEB6GD7Lv3TAt1FZddUD0NcgT
d+nA9XXYDAWUI3XptuLauitvJR7yaKJPWxHdVPGhLdzqbqlNztMDqQSpShB0q5ru6nb8OMF14O0h
PbMi2qor3caRQcVMn4LwrndcsWz0iNv2ZiuuysnI0AOM85jD+Qow0UM5DG6nFZsBNVY+Y9Fa9ymv
9We98qdoKH+49YgVmoHhwdQN3fGJaIJxUdIj0x1d6JHjVeeVK5Cttgr6aq6avulT0Mz7fRwUwROy
mfKGx1MC0ns+wwydkr0S6tIzxh9NxGs/acVsZLamHBnv0lpN69d1nFHbWzS5vNJwj3nXlB5+3cB1
oyfTVu+GJqmeko3i+Nqx/osc+PIUt5PeI5ugs8rLm5uqluszbcLpIEr2FMih3ndVv+3HJKneT6hn
31VVrw/D2PObsh/kzTDP/Fqu+fdubMgNXRcq3LYYW9djaB5567Q2aRTHH2C+8dPLPaciR+jqT1d/
HmkREtr2aUCnBki3QO+GdnA8K9gKs6QvxVDGmGPTiMsk3cBJlIMbK4faCjOTQD5N4SCexkLAthJg
6TWqqoNTdNgas1q2ws9Z1abr6l2x1Ze7PGFuentqK8y6zrDEL5c69Rq4IpKIPyZB+a/bhx/3tBfb
OZPejPrJqEmFp77GUXK7+n3sOA+tJYOroalgt1CnTIqfgjQ//Jm7HRRsBdiKes8k1+gS6UXTdcWu
gPt3E/NC5XnaJSWbvNyMDFzpzu/ufNrV7z2TXPLeObPW/UWbYsTMdd01qfS9+mad1/p2g1ig31ix
r1hIDiRsI9BrIzdwH7VVYaRrq8LgvSMdjG+KK/3fnF3Jkpy4Fv0iIkAICbZkZs1Uex56Q9hum0kS
gwAJvv6dfCuXXOmM0MaLjg6VUuhe3eHccxYMyiUygi/yukEu7mmpuRzCQSm4BHIbc8zIBANIYP0W
dwLxbeNsLiVSwbVpPgbU6ONY79mt3+JOKL6VgyJQ4W2faTjF+dqGdd4kftM9octEte9oNYSk7qAM
Vwd52REBTTH+1m/n57DlN6tlNJ5mARpuUC6NXxpLSZ7NECzyW9wxWwjsBjHw1P1z3a4l0vqnnQ72
ymU5f7dXnl0X96QB1iCkrhTAceVGj6FemgOmCcbDODFyT+WiH/tKeYZDLhSq4d2yUczJAJbfvK/l
PWWhX0Du4qA6tLsB35zl82ZUl8eKmTzc5Lu/f4Dz/XvlkFwcVDQEapOcANG2ZTd1lh2TNr0NM/E1
2q+hAv6PfHztb5zd0283SDWgq513ih8wp6E9Gdb8pxLVvAkEBi+DtY4+7KZij6CGnWnerWH3FIPl
YcnlEo9vaMmxkyEyDZjry9r+WHUkruGGL27NsXlQJ0RLCJTZcxPteszXAa+pqMrhqVHgHDnIWPbh
zURBVjsgT7mt+RQ/UR6QL2pr4gc+dttdYEQNKnDOjgB+jYe/f5azcb12ZI67yEgFbuIxkM8735Kj
CAWGjbRn6dVFqM7hzmhL8Q4vcZbdJIaIw5YBi+m3dcdfgOWTBXOve/CorTXmmIw6lqBt81zdcRjj
RFi8qAFlhwhT3vNeLbnVnnmHC02jKHPNQNYj9Q0Nz1k1MvCresml8tCFpqmyXjbGQ/kc7+bQi/BX
SYLdz4262LQoa1EUkKgKCM1xVRRtc7C2XcmYLpQcXHRauA4TuJUVei9VWx/2mtiD2uL0EXKKnvAX
F6QmFKj3aM+6Zzmn6XGa5cO6QaXp7xfy0v4dGwcXV8PQDpCY3EvNfQrm0EM3RjGMeeR+qYqLVGua
GCF438rnkSX6ozDNmziYlV+i7cLSOlA2yRBExc/oRkaAvmWfqhlIkr8fzgVH40LSDDrhVimDnZ8n
J3j/JNLgjd/SjqnWlq5TWkoIsljL8jZsy5yn+vvfF3/1cWfQLn75phCIBRIdqe5ZzFbRQzV04Q2L
4vZTP4IkZOFse7JLLHxSAJa5nbBSal6TlXTP5bbIwxhOH7TgPseEtZ0UAFTobdpiqu952er+gIcv
O8zJ7OUZsLqTRAMxoNjWGlgWDeP3JkNFAdLc4sq9f/UrgG6LvPwKQqIGpCaY1rb3p1JMj6lWd32c
nhrMyhFW+4WgLoRtG6YsCUtYQFeVX7Iqe8rU7IcYhijFy58gy4wYiPCe115/0rC+q7Lkw9/v6Kux
Fctc1Nq6omWdAImIwt6I0n4dD+o+BAToVnVL9rmiaff+73/oPFH+R7SAP+QGWOCO5qHNxHNWJemU
C6hEo+W5qdt5D8292kYLbL7tpzwtww4YIL1eG0T5/9P4yp9226FZolSN516iij6shTUQBOQzBYHR
WqmbeQ6WHPCP7NCoBjywSRUciGqbD0zx5knugVeLEAfguvgQ3sUwfEQVkS+N6P7tBi+aSCztRGJW
LeDK7NAmoFzedBKzvGqi3/7+3V51vljbcWLZRsa+37H2Hmxv23iO8wFiLz6eHYs7cdgYQWK2bhr4
Fd4/llXSHtOGzTd+O3d8O0rW/Yq+HULIRYaHbpm/of3rVcvBzh2vkoIlb5JT2j43NQFikoEKK26G
K9HMpTN33O0StXXXV1WHhu/2w0TTfNjNVZHwS4s7zgTobRJEM/xhO5ObdQ6+z5CJ9/ueLmwtqevR
MIvvmYUpBYNX/0VXiU8LAq+p40DWtTeDGLfuubJhfFNCg/sANtfm1uuyuLi1ICNRzKGa9LzpKXgP
xYIHKLTtV3zfhSN3oWuDjbZNUjxwdNvruz5LxT1K/Ne61a/GjjgYx4hE1tcjUoD2uQ5pc0oYGJYj
llSnreu9asX4E44pxZxX+8qX7jkewXFpxTvMl/j5Fxf+OSRq0aldoesdDR/s1H3flv7O75s6ZiRa
achopu5ZW16fVt0vB0zxVH7xlguHN6rpA4Yq67OxC8sbmj2IELMQXlt3cXabohnURZD+Eto/ImKq
cdcTLwIixFuOJYWo5pLBIMtLGqAEsrDNwwVvv9/OnWcurLZ+HS0KKQAhJE8pEVke9sE1GNyFcMXF
2I1RNyIjSjowOUd5sCaf51Ifw0l+bLPWeP4C58XbaipQ9Kfd846p2KkBZX7XfPU7HMdUMVBD5nHI
YEet+gjeYnVYRXhtdOeCl3GBdkkCLHwGtcNnObZDDlyyzcty9iprs8wFfkWCBlYvQFLLiB6nJP64
Eep3Ki7sa6U9ITqFe2T7+kWPN9JwP+fiYr5MhIKzBBHhc2vHe2HaD50w1+ZKLwS0LuRrsqmeVzK1
4J6Xk3wcB84/VrGqj71SICYN2xpcUCzWSc5VTb7bBcpSXrfIpeFK48AS3VoJpnQKKLEG0fPOll9+
izuufqQxaMmyGFeUEX6Lege9nft18bMtFxEmx0xAo8Z2z0FA7tapVPma+UY2zPH3bAYmhC4hwqZu
jT90pKdHotf1SoRw4ZllTtzEqilJElYjCRttdsfqrXqTAW39Sws4pYPX4bvgsJRqGy79il8wCZ2r
RaDCp6zf2bvwMKUTOtEJ8fCQ1D9lmT4bEC96btzx+qtBo7qZdId+L9qbdrhtO+ZFDs4yV8B17dOd
Tc0in6cqGE6EkZuIU89X3IWImXUfSCMRI0xpMOUBqc5qgX7xh6vcypdVGFPBlEwygdUGZAjtt3EB
1MHvsjiW2tOtmWiL1J1gUvOg2QKVyZbwyve+kJdVh4RtkZZ0kM8No+/Dxggk7ZkXgzM+qmOrHK9s
MzaojVVD1B0oCVSeVOO1pvIFW00cW21FuozLOfIj4M24r/d5vws6SQ5JRwK/7NIFicUzSdpNzOI5
pPWYz5AaCqNrUhgXtu9ixCoCkC86gR1q/JOAxmHSTaexs+ptUw/rFWzu2TJfKYq4aLE6LAVg+BNK
/eE+nNK9M4dFRQuCNVwgw/mXpRq9NElY5qLHks20SxsD7J5VIf9nq1N5nzbUMzlx8WMTWGmFkEjF
VzHc9u03NtmTl4W58LF174KamaQFCVOynFYaJbfBWH70W9wx33gyCdRUkLaVM+8PjFTp0UbWZ1of
J+7YLkYJzCgtfENJiITi7KyOQbx88du5Y7tKbiJLy719tpT9kMNmwNqVeemaYeeO6YbjPHeSzSis
YJD8TtByfqBC+RVWXEDVBHg0Va0Rz4MuTb7O2fc61n7f08VTAeiUGsLD9nlJ5+zeQuPguIW19XM3
LqCqFRPnUwKYMUnsu5GY9gTlKq92KMtcQBWfwn1KQ6QlIF+qHmo2yTe6zrTn1s9e7rfW+gbFqkGH
aJwZ3f+XEvvYp9fkEdjrTsxF9i2mZ2Ebt7jmI9lntFozdML3CMpsHG2cO9VH7ErM/f8o6RV/6dJ3
NbuFmDkkkIFSFSJnTVXmHQ/Tu1XPy30ygeR8ruzPeMi0PFAR0FyGXOeY1tZ3EvJATxMn7AZSUuS2
nNr0ECVh/SZmCz1uS7i8zUCSBFqKMroDjT+76eewvSkX5EWHRIOK/Ei23ZyqsoxvTDaIk8rWEtrT
40zv+GIw/jyDRftE9+1jHSh5M7W2pzeR7Qd7QPu8HPPFGrACVmIgH7qGyPRg50CuRyA8IRxd7uD0
g6DCKQzPs1MNyP5u5dwOwMnXO0/ztE7EfcOGSEE7aWTlF7pE8j10d9DgiFD//JQSvb3BNCy55ykC
nTDkwxtQvqorT9WFxNYFt9U76zfZ4akFecMzIftRTepKiHa+g699VceVGfC8sCCa0P5YG33DMLQH
qTnBT0mwVvde3tIFuJFYT7ZrcEdJumPiYww/98N8DT904Wj+ALNx2nJ8KcTdnGeH3cb9qTNy8BlS
Y5kLZZMjCC1GpJrPEmy4+ceQEq9RFazs5gvpDs6UDQVF3W3xnew3SInhdvplIy5/V70NaQ8NVFRw
Vq0OKQggTybV/cnrg7pItmpa2yEeBsDkSK8O8ZL8ozFh7pekuexdScB5iyIrQr+gumOZqg+ot3hG
9MQJOSIiUJuTPabhN30Tt+sTADxeIGt8USfiCFdg1hMAiJ+3aoOwZxBWH7O1oh/+fubReYuvGKoL
XQO6OkFrEt3thlb8MUZc/BNt6PhogcXL960MP3VSb4d5CPvbGM7wRpkwrg9jtLH7Vhnb4P/E/+V1
wVK3b5WIoMVopGwAf+/bJ1qS73rq1isO48Kj5mLpWFTGK8X08LMMgkodSLoRcKOi43Qc53PrlIwQ
QPO7bi60Lo2lYUgv2ue0Lp/6pH6T2jDyXNspM2exMOQsivBsqr1DsCWRnvYq8bNCl3tRoc4TIgFr
MUejbY6BPQpMkfXrNUXnT/NbyFIPdkkqzhsQ+cQh6OIrvHyS+sVDLrStqY2ZBYd36rM+OpSK4xW1
5lqudclSXO41Dr2oTEwjSuR00++b1ia3G6BEJyCRdZpPKOY9bdBmKqSVkCCQQrxR6aRzzCKX02FI
xPKPnUx85S6//j6lLnYc0lWkj4c+KzCieZOkaYbiUxRfeZ4u/NTUfVpxwVS3tm1ZVOvSHm2zpDea
7PogSzs8kL7ujtU6iW87BtBJLiZW3hs+BKeRZ+K2FShQreB3vnIfXydbYan7FJcs4gsb4rLgQ6gf
hrRTD5np5Zg3e1idZCoo9PhAPfhpMlMpD0jt4zVPDF6oI4lY82Bk2Ry7mI9Ljgbw9iCrfb4xdmZN
HtZNdxt1mMv/uzd9PeoB0efL651OTbTU05gWao7VqSRz/LQryz6AvIpfcdgXPrzrWCQFEwIzcVo0
Ff1RkeHbODIvjhEGkY+X2y9bicmjSaYFwEgUaiVTkq+WXYkIL23ciUy03fck011aVD35mKBRdljC
4evfz/3S2o5bAYxgxrhTygsYHDvVYr9FSVYfvRZ3gzULpHJcLWlWhDR4zPRyGyXind/SzplUWRpw
yqesGHfyUU0zmILWyQ8zkP4RrElYwi50VsQLfdcN5l7CWP32fb7/v7nxlcVkov2cFVWZvikl+bZm
xM+xuXEaa4mOdYSlNdke2jL9FbTcc2knSrNznQDbC9OJE9UdEj5jggRQZb8jIS+PpG5G3a8iTYuM
me5YLshd7dhd8YEX7rcbpNG4lLaveFrYFC9m2MkdoEfudwndZzMDH2ccIrIvor1cbksMHKANSd//
/Vhej7lS99Gk0OWyssKZB5att0a2YU55uR+F2eFh2ii7Upd7veqa/v8l++1GYjIIrU66pOD9XKYh
N6A/rMFcEA1HxsLuLsxWZBQ12ED+/rMufBAXLA79tXHfuoEX4xD+mynoU0XRrd/STuacAlNJ6mDi
hWrlkCds+WdPujd+azvvEwAoiPdBA1RMiX0/6OobqIy9agkoar28/4zXM6tagndJ9yVEAOvmI8iH
vbhGWepixBmh2W6h71SkW7keMQjweUy4Xzyd/kFk2q5kKEss3o17mj9ltE2v+Mnzw/lncpW60HAT
05rU4DIuxjamj3FL24embdfbGDSsuYjH5qaLluBGhdVwxd5etwPugiGhVVHb1ADb3qjkwaATlDey
+sVtXPBoaY5ErB+8rpILTBdNli7bWWdrg9rp8xDo6CACnnreprPd/WbO8Xn+t2YrLyCUi1x0PE+2
2cDvHXCZSvduXNClbVnBYyGOFdSwTnq9NlN1wTO4qOi2r6eJ8YEVS9Y8Cdvdqqn8z+/IHc+QNPXa
YQiSFXHaZMe9zd70Z0Zvv8Ud19AtetzpwpIC2X9ajED2vp+GrrrSH3idwZVxFw6dAAhF5q7HdUFn
os8VdPY+11kSP2dWf+2jcTv13T6fYCxLPtp1fkSw5YXyxt92wtolDbUFzDspUD6ujrOKuxtKBPV6
m7mLEV7WnlTbzpMi2soYj35I/9nDPr6WUrz+gHIXJixIPYE2mLMim2rAvjbWHjE3jIylnEL7dqcT
AgKfG8Dd2gsalztJ0jApWET1u4Rpe7CJGK480K/bBXdpOZsqCmXbUlYkdZaeJsyy2LD2Svwxo/7S
W/C5irZ1n5NiVdNDNcT/Vcu1+tilbTs2J8IG3Vq0pItQb8spIVt8rxMzHP2O3DU6XPkFxZbzkdvl
0FNJjwnYmr0WdzHDaxCzsZMUp2JMl2dtGNzHknuJRDLuooarSQ3TGuG28KgH3XJno9sslT/8tu7k
Rc3aALjQZnBGAbise1IAM+xXT+UuZnjJdlF1NRydZl2YD/tyA3VEPy/K3ckkaPICSNDvSVHpIDyW
oiSolKRe5A848/Ml/e1VTEbbbw2zOHPT/OIrM4ehQvXS78zjl4v3Jcp+gkncRaFafQhnonNW0sSv
IspdPDIUVzI4R4FzX7d3oQIuZabULz4Ek+XLzW9qnfqoU0nRhEF5P0/Df9CKm/08vAtIrvYkHIxK
SJHNm74v17S/ASTrWqfsgodxEcmcdM1MgCZALh39G9LoyY76698/6Tkd/zP8RGf25am0ekZvMd1J
QbuOvFU2VPfDVE53le1aP7fuMn8iRDAjKLtpYashAAqc55AEYF5ZFqaoX+6fohIdJTKgRRwBilkl
/U3SxtfGvy+d+/nQfjOmeNpTGZoRizdmzjGO88DU7pVnce4YakBQdwmS+nzXQzBJGKVy8C/7lUgQ
AL/ceVNPZYRJ5aSoUwBJpThYPXtu3HlJlyTBlWF9UoAG6efUtl87krz/+2W8dN6OiZZ1FcWTwK7j
Lv1nt+3tGl3TB7i0tPOMzntZq6FuSBGLPjlaMw752Ad+wHvuTrmJsja8pQMpwKH3NWqCow7pL68z
cbHf0CxPkrEBadKSgTEFo20q7yu6H/1Wd17RdSV7Z6eeFnOkPmeJwC2P69ovWnQR4MOCpuSK9LZA
O8DmXVtVeZNST8t3MeBJOg9Aca20wFTykIMS+ftu5Re/Y3GMcx95NenM0KKX/BeZwl/pmHz0W9qx
zKnp06xZWVQME1hic8wNiU+KpqtXjZG78MUtnCAgHo6k0FWf5LQPH7ts9jNPF0A+kZRNiIsIXtDw
yFQXHkRdX5vCv2CgLoC8n00TlpWKi6QU/1G0XITwtCDH9CsMH0UURPdFuNM3GOh7zKLMM1J0QeNk
NW1ZjSYqZgqQEF8F6rpVWt553ZU/UONj1mQbnaKiE+JAN0zatH7wEu5qOPdAU3VxNGJpmvzMqvqd
BGrJb9fOk6wIGn1jPZGCgaQBIKXg57D4VT65CxlPp2ltYrORImrn8CT79GaF4JpXWZW7mHEINVQt
RHHiolbqY7xLTB+182e/Q3HMfoiBf1xngzRFW5Hbib0ZUIY++C3uPMlbb4GzSQUpeM/U97gL6/dV
VP/0W9x5lM/Cc1vbL6SYgs3exaZ728/Wr2vBXbB4WYLWr1qjqNjGYLuJ9RgcUzNfwQ1ecCkuTJzG
0EBsMVpfzIP6sPIR1EuzFw8eQwfuZYBVD41EjWWOirXqpkMF9s98j6rJ74O6oO1qL2U7D0hqRdf/
spWBBUEIxOt7upBtAG8l21sSFk0rk1seyPkQp4NfoZy7sO1KQzWqjoawkLuCfgl5Cmj73W/jjgnV
wAsORIkQ3nAv6iT9tErjeVMcAzITGUeblHvRWfAUHzi0Fj7Oiy0//H3nF5IsV2ZZzhSc8yYMi8XM
tTzydupRwizj4N8KGjdXajkXqBa4i94WPRR41F6FRSybpDzQeBDvRChB9rn34pBi5DG3VAExzpM0
IuB6AD+oDeBG96DafiRDXZ/+/nMv2J0LdQtlN2QjlXuRggD2Ng3Y13FJ/UbBuAsjBx1CHS9ZuRVD
O9rxoCfMRUKFNEpBi1Kmyg/zzV1E+WBjxnWY7YXalAWIx7CD9A67XUS5Gsp50Br3TW7mVwYEyoF2
1zR9zs/sKxm9CyhXa5Zt3EZ7wTNVPdOWiK/QwiKnLZTJwzL1beLnSFw96BDnUTWE76iSJdtX3iTT
IcIo/7V2wPl9ee13nG/Xb8n3sK9jk7bNXmRxtp7MMLY/mzFlP4J2qu+hmlXjs4fjdOrXPTqyBLQ4
lEcBONr21ksGmHEXd16RqdYYbAmLnf7H4YrzKWw8awsusLqK7NyjeRIWgIonBwlu/rjppish2P/R
RK8dnvNomyDiA1/jvdh0WAFgbqbcYuL8aa63/li2aXObDKx8MFaqQ0n3KBdZqw5d1IM4DeIYOdPQ
pZoSous8nYL4hNFC9FLrFdxYtN6223YIY3ks1SSPfj7D9cCr7IkWnS0gobecdIa+9h5unmG6C44Y
moFR00qsrqo6R2d+vUHqZDz37iQYYTDJMrTCnlE04jBtIq/TyvO5dsFcglRBpvfUFKZDZ0oJDPyA
5MNv5y6ILwBldKc3+KEgAjF02d71+MfPPbiYvGzb57rJ+r1Y6fbvKBqR6zTxq0G5eCtFWWqqSO0F
mM6+rW/2rv3hdw2dsG7uMwMtRA3HrCT4AzOGcnS+gIPU78BdwJUIdzEkpN4LikGQx9QMw4FOyzUm
cfq6y3TR8Uu5qmEoh71gdCY52ATVaYPSmOcHPf/V3xwyBBBJP45YHQSzZc7qMczXpPOLwFxcYaDC
cqsF24oRwssfWh1tb5jWgd/WXcByD5ECSYJ0K1Tdi5PYGrDG03nzi9ZdxHLQCtqraFwLyIt8J9HU
Hvsm8psP4y70qupawOhGa4tBru1BG1HeArdYXXkozmX+V94JF3uFiCYmqp5tEbGO31ho2opj1oT8
SXRJ+y05q8paXgFJkM2z7y9y4vgyjc0AkP1S2BrOZpyWxzXc/ComLugKxYxmpLpaCmAVlvsyjqKb
pNOefXyXojOmRjAoAM8FmSJQfzac30boUfuFzS5JpxmiDfANpotO0Tsxv7fZ4AWV4S7wSscZmfee
6kJ35X9h86sBVaGfZbmoKyotX0tkZoVK9hvw2U35bMJfXs7YBV0F6z7O2LkGqvaRd3bIAb66Ru9/
duivXHwXdrWpqU3IEukiG6bpJhm2+QTAR3wXg3D9Qa0l+car1Ys5HByu57zwN88p1ghJcY0fAm32
KE9ktr61Wrf/+h2T45dFNg92n+OpKIdlvwe+fc1BMeYHVuIuEmpjfdX0u5wKMLf/NGVYJBO7EuJf
eK5cHFSsukj3nI7F2phPSWD/bbLA87FyKSHnbs2gmoQrr7Tui5aw4Xh2O36m6pJC9kkQl0GwTgU0
xw9rEoZ5ZpvNy6QATH95W1RbL9BgxNbhy9pHvgNKIoLBi2ieAc75cvVYd4GtZjMVQbu3mJJeMAhh
57c+VxH0Vi8XB1gOinTgsi+Gbr4JIOGXg1DUj+cENEjO4kj1mV7ZWEAQN7jTbSZvN6H9bBSsGC9X
j4OoKhlpxkIp8h5DCAdp7be/n8qFygwG61+ubYcKhBuoRBYx0eyutPxuNCuejv5Qxv2bIEpOU8a/
ssrUD2Ku2keqAH7arLzWR3j9lceQ+cu/v9UWJR9jxyKNxDZgpEXQWz2m5Ieqa/sEptwqyo2Izbdm
rFvPq0Ccv5ntINxLs6FQkdZPfT8NJ6Xo9OHvR/q662CZk98uOLcuRahbQN1SHNdg/jwIvxyAZW46
Z5Y20mIeCq0+WRQ48l4r42fbLuCK9wnEQhTtCxCyHqdoxmTEtbrPhSNx0VYbpASDLupwJCZ9fxPh
H6+jdtkZp4GnWysM1sXAD1j/u5wG9JqA7qVNOzY9xDoA6ZAdCri58YZDxfEUR7T0CsyZC7Xqkr78
f3BeLLyM8qGS+VQHfiw6zEVada0ViwiivjCHToU815vye7yYS/kIrMKM+CTui6kO1RMbp/WJ9PtH
v+/pGKYko67TJpGFbqL7fZ0/SnttevbS13SsEiPOsoUcgypalv6LMbQqH03zzm/bjlV2TJZAg2x9
QVPyYQ3sU5sgBvda28VXQTObhA36ckVAWStyObTV02CCxs8VuhirzC40FISJIrXLeGggznWA4rvn
s+jCq+q030pFMlXQrPwWNOWeL7P2s30XXUVaUjd1GgvcFR2d9jjQxy5qvIo4zJVV7suZYujxfOpT
eIcU5dMEGdS/f9Dzo/1ndI/23MvHp4lpAzGmTRSYdGBf+jRIjsmOPoEGde2VAdgLd91FWHU03eKy
7OHJafABBCNtHmeBV77GuGOiAY9Ja9kuCmrX9BjwqQJEVM1+XtEllA8lW6IqqlSRqnU7cDk+7CDK
v2JKl07eMdNkrplVQT8UhjH9dqbEHHmZjo+iBGrf6+O6YKszGz5mCpu+IDvMaddze2BjX58aG+5e
kEXmgq6Gat1NOrewKdYXILK+g8bOlYrLhXvjEm7WfbgjQ+5kYYlsChC2lqfWxvbK2Vxa3XlP2262
EKDWQyGT/kc3lBkk2swnv3N3IuS0iXkAwXlZ1KHc7yuTpE/DYMsjuLivNUVez8qZy65pepCUrUkp
iygYwveBMaLJ487ox6ZNgTcOWnbaasKueIkLh+V2wnU76GlcuSw2tf3Dmu8QvL7Si7208vm//5bw
R3MFYT/ouBfTnnzKgv5t3PlN9TNXNTqcKgJsWtoXmmtxmqenfSReEjSMuQCvQID4GHVpxB19z3PZ
rg8R5Oc8r6YTHMxNuI6ZiWUx97XMt2Dt8mr00jHFzh23k4INKlJJ1hdJ9GtLgTZcG+ZXPIbu4MuP
2U3roIlphqLbSpS3MtLd62W9pjd6tsxXnioX4zUTHusmGEUxAwKTPlCS1O0BqEkD2gueVD9FMlC/
Z8XFfE0Aqq3boEQhRHjL5/X9sPoR6jGXJ9TolHRxb1TRye4bqmlfhqBtj15+x8V89QYA6aFHEFJn
tRgPgkHctNMVxiPbbfcbAGMu9ksuoiujCDGa1WY9pGIH72AZ+724SfzyBiESwRjMRkQRxTQ7RGyR
pyGd2JXzueA0E/JyddoESSZnjfc8G8dHY0poNvIePGPoxrfrISJ8uN2kiK74tgsvvMsemug+NPu4
KvTeov7EIT0HmByGGCPhpQPKmAsKo1USCcyo4okMujwlas1JUvnxEjAXFNbrUoMNGoubntInGS23
I2tTv7Nx0bfK6MzOEKAsupJsp6we/4MIb/PQESKufOzzC/KKu3BxZzLjoA3SkSwEMQdd8ianVn74
u6FdWtsJHubMbE0gtShWVv2sg+GjDsYrAdWFO0odC1hAm7RXm5HFmJj5HQPM8vOIac8KQsTJlPfN
qMDlmvphiZnLwLnKtZzQOMdnSJroltmxOWYlrf2s2UVzranaGQrucBWt/tkQfRdRdo199tIncN6x
ldl22LdBoGJdq6Ot439YN6uT1/d1oVNWCUzNgcuvEJykx4wN/NSBbcWrms9cxNTSZKMg2SKKxLbP
MXKWPJvmb347P1+r3+KppaZRDRCLKHrL7nvN6rwC277f93QBU43aQ96XQ1cYCtG60DzIefHL/F2I
1LItLUKTqC3UWOtcjL3NI+2nscNcAs6AZHTpuGmLfojlAWif4FBFu1+s4EKfUI6z87JHTTGp8lOH
PHEX85WlL/gCF/kUzGUzaIwnFiCND1GNbobyng7T/GDCPnpTBUEEhnTRffW7Ok7YmWEaW0GVrSn6
dMnuwOVZHVDP9NN/YS6AptaVYEm3N8UCyb1/zTZPNxWJtocZXKBXXOcFl+DiaJKy3arGzk2hmhLj
OZCtPYgROhBex+MiaeZSpJORFVZPtvu1t/XJjkzf+i3umC2U7O2gJasw07H+MyTLXan30S+dcJE0
EbNzSUVcFS0QjwdRsTgPwGvt5xNcJE2HyVm18q0qTLZ86WrQuvL6vd+hnL/zb76MLwJKJED+Adud
fCz19Cxj9cVv6fjl0iWthjltBJY26d0i+s9EBD/8lnaCTBB9Q7mmGquiWTT4eeiOFI75wfPYH/C8
2I5D2QfBExf6aKS+X6Phs9++nQeVBCZEDQ1LlxH5SHY25G0Q+tEhMBebB6mXfWVtUxUBSnYnC0Ay
KBegQ+y19T8gUcG69A3JgqckVG8aaoty8ZKsZ2DHe3lRqv9xdibNbeNaFP5FqCImkthSkgeRdpx2
0t3JhpVOXkhwnsDp17+jXsVoK6rCJossIBrjxcV3z2lQHZatjCSh7oIP09YGHzKTuh16Ng7FzJLV
U5dnT6bl84cwF8uph3OWW97V5qE2Eix0a2UGHopeqs81tJg9eiPOuPz970TXNg6Va6yfmuPTtdEk
jxQR/QdJt6KJ0o1N9wYv2keqyK2b7ZV3WVuRCujlHFKzkKTsiZaHlbT62Gb+9DOsJv8Oybbmbut6
ctiFzO/dJpW1jimZG6UDTZJtN+1PEpLpiAtF6lR9CEGrt/OKwhkqg1MR/iDafRvz7CWAyJnbh1sL
OU9bWXcdxl36P31Y9B01k+zGIXhlHGw+CrY7CEUakj01IYSYar/r7nY6leeqwmtQxRWsxlHWf8Zb
rWOC2camfNj8NNM0kqRZMYvDAjKqZedW1Ovb3FQu1IzZi9waXbsTJDpfuiG7EbtdCUZsbCpVEy/A
IarEzNvneime92Jzi3NsSCqfF00alCw8iXQLYHS5wV9Muk0e28XYWzZIyzU4c4W3nXng/6zV4IYz
+jYgxRj8xX2oTyWmGR+rLa0jRukto6tr/W0tVyMGvshsSZOyrB+rUXzZUL/qtKBsQmrMAz7NGScJ
mMkftFu6e0YnN6UQ3wakZF7X/bCvKpm8+mdOwQsPyKc5HYzSBqREhbnN0gFHQAdZhrCavwYebABd
ukX+h49SXa+HpVHJVmxfKMk/zt3iFJ5Jm44S06TT1ZNponfIhO58/rYNMrux9f6b7vvv2SVtPKrq
pfAzHCQJxHaap40GExxGQ/OcFTA5OGtcIu57lMxHED1O74NMkhdscc3j1sFgNgoGs/xN1ZS9MCpp
G0HQSBymdVJh1M3l9EOgDOZT0PLye+HvIovg7eZ/NEUTZFEDx5AM93FufmrwgX9zT4BtIn1ZgXRc
2KnKwuowhZ75lofdfocHBhQFL3X9Ic8p7H/XYlpgc4BAOOqImkyUY8o8tb7YIWQODwY/CxvoKVXe
Eok8x+P8MgQxwIviyxqSHPKc4SzvYNFcJllNqnsCMd1Hf1k6fNKi3KA5acNhnchH2nMOme5y1NFe
jHjKL51OZGnDYZscwekPKk2k2Q7t4reRYdhEfj+b339dkDb51cH+rjSXD+9Q8/5zwGXvUXMUUgV1
9pyxdnr4/c+8v01JW11rXLtB9sJPE9p792lYvS4I6W/8CdfatmIK7VeQv4FTfJLC0SUi1XaSot8d
txIrqoB1kb8DmUgT3/BEp/Iz9AmdAlVpo17pjPxMpcYwqWiYRpy8Ekpvld69n4OHdvfbOCtsAzhe
EaOStEQJ/MS37L4eDT00427cpqWNffn1PJq6hzL95I9N5Ivtqdi2W2mTK2NqC2wtO+DckvhhgqTM
I90LemhnWriNqU19sRkcdFDuYTLJeTsKVA4e+rLtnZKoKBx52/VZqyeS751K+jH9oVv6fVrlH79f
Re/fPqSNfcl9gkCVN6VJPov6qDM2n1D/CgPNcJMH1ZD9cQ99N65b/kdrC2mZFWrpabJ2BUMSrnmR
deCUCkY18ds+QnG5GHKNXWeb1Hjo1XrKlsANGYTa4NvGZynGsJEjPjz1qrvO656zMXVT25M2CYbS
FNb7KF9O5iYUkCIIC5g61+Hx9wN8ZdrbIJisVx+qAYiKxtFPD4T2RaR21rltlDYINnaBgQyRVIno
8OynV5Dduyg+u3269TaUFVRj+ROV+I35qzLeDy1St43S5sBMDufprUavQM34Iewf2qB3uq1IGwPr
Mlg7kJ2qJCTtE0psIeghh49uHcLfTsOADI0Ry+WrfRRYe2l5CELiVgKAMqu3jYcl3Zu+2FXS9lOU
d2SNBDwNHOeJtTox7TKewuQ6WVv13NRmOOZeoR2nuLU69cZHaApkQbLq5r6B8eChCHPHpW+TX2NY
5FWpMz/Rq455nT6Gq2PYbxNfa6791pe5n3DYqUYNXe7ZoL46TRUb+epoTuFsUPhJOf45ieZD2c43
TowrG4qtsFVDR9sLCu0nlcZqV8x/9ETz4vbVl9jjlzx1jZ2JhlvnJ2oiCZm/8nJ/dWv58tf80vKa
0rrx6KWvie8llBTkYR2QbnNr3VqYVV3m27DVfoJcnoQwwLIeypDeCHT/Te2+c8uyESlTVyusHoC+
QawYy32DF85hLfzscS43hO9S/VAkyKMtXGXsydr/hrVcP2wj9p487bmOstJbTj6fJJ4ZCYoLMhxo
H9aO5RRv1FUKI7qeum2sNhjCYQjnL6qSyUqjy6R2MxWUNgHiZ6aVRYV2Pd9foGPSelFT3LjGXpvR
1uaUshEXPMYDrMMyRq0lj1gQLG6RoU2JLV2jZA5XqgTpju++V38xWI1Os86GxJpW9T5lSiZb4y1H
7Q3LHZf7rQTllV6xIbEyL9qRZplM+lm8yrIrIkA/TnkgaVNhq6Iw6/GZhCGZgml6/V2tu1vCw6bC
iNmBsBEhE4XLM2RoZmRrytDxkLS5MKUyRGYjRC0gp/e/OYSmm+BuvrbSxsH2qoTe+AzIT4uOQDCn
b6EacZPyuFIQJm0grGJ8aKsZs+UCIUXzxYgi8GFbFFGcb4cmC/lLlrLhk5eybjikkxp0NPm9um+2
aTnQqd8cp611XKdjP3tEpSwJ1+CZ7F2Cyiqnin5pg1ZaI70wbEYkY86TumsTmmaOTdvXX70Zv+lC
nngzWDfSNE98Km7hdFfWmrjczn45nbCnac80nCWdNkfuV/d0n932H1vWa+pkNwKOZAkeUk9a5nG+
yhtNX8kI/IdlFhoPCgo97bddE+Ew+slH2R/3klVuF19b2atnuqkmQViCQPpxp+PZebXZdFhbLIUH
kSyWTDX6xPc+dpVynCpWJE0RCKh13mjCw9REAdEx3TO37c0GwTypu66jdMP21hdHlZsggoJN45aA
seW8CO8YypFyL+lW9mMberyL6BsffmWy2CAYM4HYArPvic7VFnf1ZZJPcxHNSjhGYTYNJqt1z03H
9qT1+zpSafqlK9Ste/SVrKYtnzUMQ6OzsN/xetbNnxqRFR+rpc+/yFVnD6IvBsdbgY2G7Ug+CiW3
FY8B6hX1lWBFJ7dAx0bDUlaDh1zkkoRztT2QrG0PgQnc6kCkzYZ5Co8YtEXrigfHKRz7u0p7wm1m
2mzYFGx7CVVV9Iqpl4hM6kOPdN6N8P3a3LQW7F6ZcthxiUw0NhsYsDbVAwxws/s5L9mNvfLKDm8b
I6J236iwQeVz1oJlgbDXYWjZrdv1te+3TlTikYp1m7ckwRZkzwHt6gSqKvrDnIruzinWtImwNC97
pMXGJeF53z+MBDLWBTLZR7fWrcMV4jItJLLROxw4QlQx9oUHxi3WtK2H+6otYPVVrShaKSBqoIJo
gG3TjZlzZVhtIqxgph9g27MmnmznOw4HnHuvRt2yW7dcxvuXsKD2FA27MpwTP2yOgx4+LM14Yzu+
9uGX//+l6bnnKu1qMycN2V7CKg8PLDOj22S3xRiRrhsn0XlDUk3kaJrv8IVxelSXtuswE9Kfq30d
E6Eo3D6b9rTMpdsDsrSRsLkX08o2MiSCtNlBZOFHUuT7yW0srTXaB6IOC68dk1x9Lr3a4NpTOva3
zYQRNXsoYEDbRrRfdDb+gepWt5VpA2FV2ZV9lRcjuA6iI8h59nyq3BaPTYTlNUf6S2YjbpigI3Lm
HYjfh24Hhk2EbWtTX5y78eH5vB+6Nj37E2dug2kDYWvZQhcErj4JTMaeSi/4tqni1Wme2DjY3kMu
dUW5XZJC3iUq+PSileP5b7Nfpjc4RsN6SEzt/S+d/U9etTghz9IWwULmeCiXCU2nY/WcbvcwH3a7
Ltp8l5Fp3immhySnJjtWnaYHeDbceqy+sg/aAljVJmTfwUo1GfEK9sQb6t9dUvhuG6ENeSFJ11Yy
I12yqfUTa+hT3pWfnOaJTXMJr4DFRpt1ib/5+11Vez/IHrgVs0ib5tr3ri8LVAEmU7b+wwCmmOlm
sHWlx22cK0iVavZNt8kaLE/+0B22ZXVLets4VyHzErr7a5MYWBzGylfzo0drNwFIaQNdHXgPI8As
JQht9QHVh0exwqjPbTj52/OYV1pThkR90kAZ+dSJ1pyCsKdueXVb9SpdKjg0rKxPtk09Spnw2b8R
olwyFO/kpm2iq5kFK/CG0SQqLcl06ucWZM/omfZ7AGPbj3TOw4dgqfbOcUVZx2hQKlh60gn9JHzv
lAZGHcpx+OYyCMKGvJisoePrB1USDOR73wR1FPZp7XRmCBvySlE3Snei6iQb2s8UBsVaUadgTtiQ
l595e6+ntk5IYPiDGeWxSnflFPkLm/GSm1YsnaY6GSWY5ImgSDj0kDF063IrxMX+GHatKepE1l53
bOcB1ZeQ53ds/bIH/Rrlrl1eQ1O7SfYs+Fa3W5IaqAX+/sv/jWb/O/WFzTmBPwoVilCbBL1jHvy0
y5uob4btaERdP0PZS9/Jnu4vwxKYp6kYt1NNW/ooG1Jg7wsm+IHpqj5eNkMVLaJKxwOkGPs4LcxM
T3IA9cX6ekNvQ436UAmEA22RzU9wnHXD/YXNUHkGhk29xurlW/BjFvS+N5tTrgHh+Nuuz1lQbBTu
bcnYp1HbwVxTGuGWhhe2XFYt9rWnBfJIFUvhwNV/SEtHf3JhM1SahzPHXrbFc1s/VPDB/Zkvbf7j
95Pm/cNP2BCV2stlNrTYY6LnH/WojgtTbiyGsOkpI9I+1Fu5x7nHITtFR2haoTrJzXJS2CIQ7VqG
a6hTPwaE8AyOcomKtvjTrVsuSbdf1qnXrgCwt3qPIVDfH1ZUXd6PgXCThRM2nOUvKQlVOm1xYFYW
p6IuIih6GCfgQ9hwFpLIYdjVUsarafZHygt9qPS+OcUFwuazCpXi0Torg5jI+VOApE6Uq5S4bY82
jxXAnKjLZeZD6oTLaEEkGRWZdNOdEzaRNdV4kex9s8Xgyfu7ZczLuyV1820VNpE1SIisjQHl8SKD
L1mj78TYuRVECxvIKjyDrVyWPG4h07qpz03aup2lNoyFZ4DQ95uQxVxh7Qf5wA9IKztdlITNYs18
RIABw8CYFCZODTy2vcCxKEDYqlxF46cNrussRuXsdhxVII4Fd0vRCZvGCsNAtXk/snjv6XBYW2QY
Uoji3jior+y5NpEVNqjjpnO6xq3Iq79rFi7jQ757ueeUaRA2nkFQDwaNjYrHQY7atlBHtVe6gcjC
dijLg5bgLrCj2/1uiOgCJcSLkKbTrmujCTCAq/yt6dbYW+Y1avMxOA44oNw2F1usbJ0ZnB5gyRWX
NNMRJDPPVXiLWr02pOzteZEtsBTZK4LNvNVdtHTjQ+/Nn516xZYqU/MmOOQRWdzzXNw1BEUAs0LS
wa116/4SLryEdt60xsW0sUPJpseUjG4UsrBZtUbv/m6ygMX+odp4F/nZ4DoRrQx9bXgg91SxOFvF
A/SyYJdZ33p+uTKaNqumtj4Iy97348qoT8uU3qGk75Zw27W2rchirrugzJoliGnOX1BR/Cq3wO3g
t80gO95UQ9GoNR5IVmWHoWAXiX+5wY/Daa7YymQ+3SgdAoEVBFlOPOT/VZjqL6embXTIq5rM1ykO
IqRjYE4ytT7cLH3tdtW10SEocQJZg0NcLBkuQRmejV70upoHt2+/pCJ+CRaLjnHetIjkWjKMUdCF
dxBn/sOtbWu6ZBXU0sloWGzWOabT8rDtu9tua6ND/S79TW0ziyEout4RYfCEGS6eWyJT2PSQmlZA
sBR93m0APNqUF5/CgBPHPudv+7zfFUS8/WaNqyngdyFC3lNZr5XbSrKhQTrqGvJC/RZPORUR3tmX
qPFQy+U2ptZNFJKKBcxg9RrX/lIA9WDDQ4PHAbeckS0cNYlgqpa85bHn5c9mmc/bHDh+uY0zqcFr
2eaTJZazp84q3+YHn67CKWUvbOGoeoZDEfzmlrjY4dI1lXn1ORCDPDr1uo00USU65JIKjgMjPPqp
d4IrmFOph7CRpnEJtNBjvcVF5/cRQV7nAPMjN1t1YVNNuLX4/bjhw9XQs0cVbvUphVKE20KyiSbe
S1VkAp3uyVI/Um2GOK33W5KEl6zZOykpG2oK5iXnFW5w2ASy6Y56Af9RKb9+5ZsZbvwBl53wvZ+w
Qi9vGioCSXEaD0ETfshCPRwrf/BPax0SnCHcDW4VNuikepiV90tA46DNv4igf0lT7hbh2ZRTRWYy
9o2gQOFK7wMPeRNlk++7Jb5s0GlmAtc6fWl9CT56itSRGbx/nBaVTTgNWnYQuFrWGK6l5ee6ypcP
S8ChM/775sP3x9ZmnILNeAFY6CWuSbe9dhSmNhGMnbtTVTJy3Hk9vOghQ/1Dnef1n7//zcup/c58
st878xVHFYS7TNxWVN5vBFdXTcidB8jtLzj6bi8T7ZEJ/f2PXYkGbbZqm3i7lYPAhirnP1AD8C1Q
2u0Ms9mq3s8X2TU4ZZolPJh2/CfrdsdzwCarCriC93BNmpE2qPLD3M14OwjdfEWETVbJoPIg49/P
MSt98wjrt/mEu2bvFsPawltUiM5AQ2aOpwGiE5eHKFiyOS5kG6riVYA0AXibuJItj0KKf7L1xry8
NlWsi5pkabeSnuLD6UKO64VkGYLaTetJ2DhV4QWgwTzM+jqDDs5C5sh4y/rRaZbb+lrDCtuNCvbJ
MS6wxYMOSBqZrQ9vvPhdOQBsnmodKxS5dNUSz9BU+zQxqM1FVYF3XDrl0LKbCkepI2HDVWQiW4pK
yCXWO/syySlKZ+S13frocoL+cokYQcuVTePP8axHGUEVpQRH2//t1vhlTv3SeNfKCtTvMuMIyBoY
4Kqn1axuWT6brZqxlupy6U2sgrU6wd2kRYoy+OH24ezth9emBUgwmyUeMjHej90aQkMDVjFurVuB
OAwJFhie9kvcZ5l/8Pa5jrxQDo6tWwu2TWGcjoe4Od51b6JyhPZ7rdpbEuqXefHeMaXe9owZjWor
KOTHSOCKOw87cpKJNnzY/LR0O0Fs1ApsdL7MWTbGC+HPKAb4uVDfzdFT2KhVQ7PC70tMd9YV00ka
b4uk9B2fWW3WaqrVlE5pOsVEbO0z65r5oZxkcCPivLIT27CVUrmHQ2pf4m3o2mhl6rXQ8tVpStpE
1OXA9tOpmONFeI9F/XXO3KpchA1EhaJkUBlmS9wuW3vYpp1FOzet2/ZlQ1EQreQ1XdAn3Kvmk7dN
+igkdxOpFzYURcuZkV5h4/XYVsSNySGGD+Mgt2+3oajFcBqMc4nWoT5+p/dxOPTh6HYdt7EoVapy
JZ6e4z6knyEy+Rzsnts8tKEoTHHTlAX6vGV1cyqa9KXxyHbnNBFtKko0GspWHp9ijSL6Q+YNzaFv
brR9Ze+ysahamhLUhjIxrA3XQ90N1f06jeVRL4VjTs5mo6QQuc4mPcUFD727EVnXe11Jx7Ddlrtq
ssZb+z2c4hBcS0LI/hedm/YGUnytd6wzb585rrSBt8bIiJblA2T+qo+l1xePY8b8Wz9yZQ+zManA
tA3soOkUs2J6aKj4awtyt2jPlr0yWy2qi8FH3NKBR9NAhqj0thuNv38j5DYRpSHe7ME7GPujlqiv
H2Z1WlYD11bQzK90Ys2BdZl36FOU+7osBG5jUqjIYlCjnud46AZ2ML5Xnbxsd5MK4DYpxRa5UUiF
DHGhx2SV4QsvmhvptPfnEbc5KS2qjnkT0sZ+w8QjWXqg74Z1xx5CQjcihGs/cfn/X+JKLwRsUAV4
sAtztv6v9VRxWgxWXTQ06lYY9f59nNvSUCHksFo24R6r+sJ8N0XunczI22OhN/qY+SN/kJtXOQXK
3H7eJAZjXO1ZGW97+6Mp+uLke7houc0kK2etPGiwhkM3xzUP/8q6RUdDhppWt8atXSMHxUq8VY54
JZT/Q934GUVDP92atsLkthBI402XIww8TxvxZq7+6ceOupmicBueKn2d004FS8wqVn3I0hyun3Pr
VG3DbXqqKTotTTqOcbhGy97oH0OVet+dOsaGpwJ4ccy1UQPSU+1fNdMfhzbc3cbThqc4rAJABmxt
bPQ2RmMmH/uS3cgIXtlEbeWpfLoUm/ayjbOUTgeex8xrdDR3JY1KuXzQQbrfycrtxZPbtFPa+Egt
QzwuBiWnD5zmMvLDSjsFQdymnZSnamhIbyY2PGu/IiHiPcwUithuI2wtWb6puaUNRmGEC/iHdCvT
ezqv+Y0N4f3MBbdxp9UTZiaKmngSG2+jdgn5IYCDTAawAidZHTDiOJusJSzkGEJt0Bvj+SI02MJZ
KmLp1hx+30tXjgGbffL9msxluw+x52/pq25gIVB1Db2bQkiA3PiNy732v/ddbjNQpCWN2cNsidVa
0cMWoCBqYw15WpgpjqXKs7sWmecoXCiDvCNurW49ZxNSMH73ptIf6VmuaXfa4Zl9IqsbH8FtQmqY
Z9av+0zPJMt5lO4SPLNjJQkEXd8ezksl8LQo0XiVV00Eeb9Whm4ngs1H+QP3O07RtPKhexJOTR1N
wLt+P5veD025jUc12z7PbcDmWO0LQgkOoea4L4P1xmPdlclqY0Cb1n4WCGDN1ZybNOrHNk+yJuBx
vYb8RpR67U9gb7u+JKzz1hr58dXXP/FWdNAT1C1+3z3/XqnfWwnWWs7rAZ7e2TjEQF5zhY4Hxbxd
3g5yuI2eUCXYPaRZOTwuW1Efpqyr77y5Tk+8rev//f4Trv15VmYrKKvaLBilWNZQSQ3Db37af3Nq
2iaGSrauU7ONc0zoCi+nP4rATbUZxNTbMSn6HaaJYkIUU5cvEPrgsxstiHqMty0vEshko/BgISX5
iNznN5G5mdHx/2hbNXmKmqoBa8HTP/0AtchjWP7j1tVW8N7MKTydt72/uKt/G9ePjEyOS9gGhapq
acwU5vRcqxoB3XritbpxO74y92zqO6V8rZotw9ZTA2sIuuUgluYvtx6xl60a91ykaDszGvzh2KAA
wndjSrgNN6Lgo+C01WVsmuYLr2WsuecGrHGbnuLGI10aKO+cm+1VCfI5MOWNWPFKjGKjU7r1l6aZ
iHfOeG8eyI7IQXRd+FwbTx6haLR/cup7W4EJz2ZNuwepd4ZqZpSW6TPUrT+7NW0dhCNS7wXcKOk5
Vc3/ilEfDaxlb+zGV6ajDVEVZN2kv4TeGTUw//OC4O9tSG+pKFxr+/L/v9yuSdr5WZOhS7Kme+5r
Jo/wxPVPbp1iRbZYnpiHDB/e192LDnvYaKrRTT6I2/zUAE/gok+ld1bL8CHj5sFsbirU3NZdgzyc
qsMSTYerPoRcfst871YF1bUOt861dhBzJ0aBz+Z4Glbtd4JrkttEsdGpkndhpkPunf2w/NRU3Z9h
29yIaK58ts1N6YVBAWrAZ/OdPs5a3Q+jdLv/2NDUAD+tQPeXHsm/tcN2Dhv/Ruro2kdbi9KrGzZX
FP3B2vIUToe11ndOM9vmpXhakB6R72UnKf/0yj3aOrcaMm7DUmyDYuig0R1DkX1oqjLSvHK7x9qk
VLaZXMIArI5Hb+6isF73456Pt0xWrvW2dbLtqJ9YTFkwuDBmn3KyQT9t3xwvlzYZleds4d6g2VmZ
9Esxqy9hubqdyDYZZcJ+Wfl8WTV9+tws+uA3ntvUtrGous3VOC+YJqnBfW7KNBTD0uDoNAdtLqpS
WbllKDqOB93pB6j386Mp+K278JXRtLGoCsi7R2qKBa/Ml7kaTmtn3ESTuE0kheGui7bcS9CGPIx4
Lf7pltUtdrORpEIzPyVZTYGkkmiazf2+1I5NX7rql7OyKdZUhzMpYgY/JFFE6/jFbSStczJgba3S
FQ2jqAMbbHuoTegWl9gokoTOJFzhzX6e5cyjwh9WVEpCfcTtw61r4kpYmUqqing2xRMtqu+937tB
VJxbB+Uk9jLQadHEWEAAqDygtDyCPNjkNpo2jQSfi3kpvbGK5zLfH/yM10d/dk3p2DjSmpWjkmPZ
xkXRfR14930IFjdRf27DSBVJ66pem/0MKxI/2tjsRUwLt5jN5o/2vp1ZEdT7uebdUdTpZ87zW2mF
K3uKbfbXh7U3AO1uYsLLL+mOsvexlo7XWGatTm8Mw7ZtDTubaV2rgxyKAHL7xezmLc1tBimdNTYr
OlRxSuRXAr2NwiscI3xb4WmtiDfQLGjwkpxC87Eb1zuu1a1yWon96Z1kji3xtIzeCCEz1cZb17Xf
llJ4fwyt0a/ZrPi900bArMUaQiNUhDtv4n3ZvlZF/cS058R+cVvnaWC9l1KUGceqrfWT6ALvsZS9
uTHd/+3idzrHBpCCSRbrulRNDGXv+hisdX/HW7HdZdVGD0yK+ZD1rZdGVE/T590P9/sFc/jbQpbp
bzwLZH8znO/pEb7m6X055/63dUCKw6dD3txDo3I6wEGHpifmyeGY6dG/20fZHJ163QaceG6gCYh+
P+Px6QjDvjIa1pK5XSZsvmnjepNigXZqaPaoqLv7crpVD/jv6fNep19m6i8nabELGFbQto01wRZ8
0KChj1BmNMFDAUymO0xwh5EHr+ih/gbXrwcgr6Q7EJKuh1ll4jSWAllBORXkyKqQFhFKOsZPvKJe
nGazvs+z2TuWkDW5D1BJ/rfpw+AZReooJNdKDceUbhgYeolqGi7on4tJ8zvJ5PA0MDwv13pcH6FW
2MZp3996v7iy99nQVTrqsuhHdKdf/xgWFXvGzUCG2zB5AI8U03Rji7BEeB/7eVojNqnA7W3TRrr0
NM+TyvDdMI959pe/S0eQmds4l4JvCe4HqE5K/eyI4scvIZFu8Di3Ya62hJlkKkkZ9+vwqvIUvlrp
jR3jykDaJFcZEFahiDCPu2Ipoykcinu497gVy3Mb5arZGjRd1VXxTnr+tAbtCgEVR9cVbtNcwJSk
SnOlY78InmEmB9SkcothbZYr9VZeVxDjisFF/pOS4fNOhdsUtFGubob9K9Fax+j6l4AgoxnUq5sl
LjzT3m5FdaFbAR8jHWe4k0RbjeexLivcEhA2wwUSnQakXshZFORrOSHjgzoZxw3a1rfKppps2T6R
M9/0XyxrY1G5kW3cJrd0lYsya3GVn4axeFob/djX3H9xOrVsdmskW+Xn4ZwD+R2fvaaeo2Ls3J5S
mc1umXSVIhBdFjcsX4+ma2CZkO1O1x1mY1q8yUQG/zK8dlKdnlADuR3qunHKFTCb0mo4HOkIsrFx
XZH11LI0jFAN9urS58zmtPapC/cVq+iMrNX0KMN9P9YDc3tihvnC2zW0teFSmZyG52kX/VONh5kH
r1Zu+BrM3N62XucblKZhM3YexDof2kLyyOQzccrkMVvQqmkHWi4QiDyPVJWHke7Htc/duD5mS01t
WTDSwN/CM2nbMCpE8FV203SDVnj/IGK22NQ4QM8HLsDhWROeP6eEfyX+1DvORjugn2jVhx5kA/y8
eE1bvpwqud+qvrrMi/+Gf8zmpcK8GiA9nfpnFFWKu0Dw/AyCqj+2HZ/dhtXGpvqOknLNPf88rYYe
ac+2T2od1J+/X07/Xirf+wus51i+7z338io4D8HIgq+oPQhel0p5Ub5rep5gI3LwOUTj5j4tX0Qz
wJ5ppNvrlov54wSj2R8TDCGqOyGh7plWFb+Txbj8EbDU+yAQrN7B9Mv7TGtV3s/+rg4GCtGPKAmA
PfYOb9rf/xFX5o8tVSTzmYq5L+VZ8rp7hlgZfxpbH1Iubs37b5ct9LmBzqS+PIsl/bsn7StFiOrW
tLXfUIIpc4llzqSi23kP+/WQ+epWpH5tdlr7TRMqCNX1qzxDnaNG2Wfv7wfmD/QPqufGKTBgtsLV
xCSctVYjkazIti+hCbdTUOW30nKXWfje7LQy8a0Hb8MGvlJnjTfxP8o+Wx8LbJ7ZoTdq5AevGyA2
5At2S5/yMqTv/Z61WeDx08zt3svzokJ1RE3rdp9zUh4haaLvGoQp32+M+6XBd37IBrQ8updTseB9
iFWGzq+tCIvh0A0NPYbV8H/OrmzJThzbfhERgECCV4Yz5Zy20856IbLstCSEJCRG8fV3uR/r3r4d
0Y9VdqbPAQ17r70GXVu4kFeB5PYL17AybZAYmULiltgFb3DySCso//BuU59nV6r67LvMd/5VqVC+
gPo12SpzK8F+1DGYG8eG8R8S6P8UtS9FPIinfo74GQ5c29cBhirXxXgxVTE39A6wwbejz3hrhVVn
DUGNH6qCrMm5DCacHYnMt4HY6N4OdN6qnJG+soOcvvMUkZz/4eH8m2fzD+6JQcbwIF133Mxi4KSY
mL1lkvwHsPTfvOF/ksiIXz2wC0VvPXb1GUYE/SnXmW218uPrJEP/HyZU/2qH/683/I9TQ4Spd6Yc
cTXAnzi+jnpzCPwAX6LaEEHUguNkvsOqwP2EOCJvVSo+k1RlVaLDUEkMQs6TCMV/oCX8mwPyf7F5
MpcoDt7wbbLHrwmuNFWn8Wj/q9f1T0JP5Cy8/zKf3rKF/rXrapjm/3Cu/5t39U8+D4m46umA4j2O
zF6tRvo6jre8YkdW1D4uj/9uwf3TCghB6VQmnUvxqhSpo24+G/Zf8rXT/8X+m7iD9TBLbthL7PfI
iu7k4Vb99///8P/sif9rlf3jiF+WAHuuJclu+VCWbyye9xvpqb7PembbiXN72sYi3FhWbP8VQJr+
kxHo4zXQVbns1gN+vWVYqg0yFbv/qqVK/xljmQgXxDHr7ObKzN+kMUnlZVJ++f+f1r/ZB/80BwuW
kjjkhNzMsRtTeYuKhG9F+u3///WQufybK5f94wIB4D0OEpDxzcZU8KwWPfxhfW1jEmVpVcLoJH49
tpVOvyRw7NJU/dHvcBpI+y2CmZAs0rzz1aFwH4wVou1MT585hovrUPspWVaBXHRaYGx32Ckkqo4Y
GbK3+V9bsJp3jFF/88WVfK8wRliOx56qnP+EmYECNLVzBEck1Xjo3jymchtaH8r0zOGiHrVTbHFZ
7OsiLxpC36IVBA7Hc+f8GWP8+1SFHlGEBoHO62jyuM60yBvYN8IYLhG4gMsZEriLi4r8foC34Esi
4y5r4kOKrVo6JU4wTP7NZXT86v5Y7AzL3FcuLufvHdu7R8sH+q7LfXlywsQnweCKvh2d7n+HKXhb
DTsduicP+4wfuiji6Cyg0h6e2DJheVQTqj+NRS77qFIkcU+lVL6ZdNxXcGfBOw5qLRq/5Bq9LnH3
MpECScxurBQdvozqyO5LfAcYRot5r4cp6Roaqb5W/aJfmN8Rz5h6x04jXudzDIuZ9bEcut3WXW7y
J3jEd09Rx+RlWHQSVQu8wGt1wBH4cqg9Hb+Ajo2MdqHLH1EPS7eCcZo2RKffMi7jn12W/qZB2dvY
S/+WlwW3FeRIsazBH1MNGNx5o8dpanw2L6e+4BMoIDLqACYzGAr6dRrfxmlIkQEyCKScelGmy2UT
Rxo/ldEOEr5YN7ddet/t5Juzo2NtZA1+fgn5/geHzoyqV0b1xUmaXPECLD6l6UGuv44bhzHMuAH9
mSuJaL7+rePFBuexSZVBtDg2bT/XkRkKc58U+NGKSLvWh+fxs9Q8zuoBiqpTx61Glu6yZUvUzNNm
+XVWgxRPZl/8SWK93w8BCYgLGSdE3LGRNWaSpMrRlJjGDNqPL0wVQ3zKJ8fikylTQk99vpe+a0Z9
ABOoAKLb8cmwaCkectc58Waco/GTLZJjplWHyjGujTDKKXwSN0RngIfpYWppMEq60cwswykN0+ZP
ENBy8rHOqzyeo84gF0aCtj/+SNegNiSDWZJurkoxsVgrNa6ruU/TeCD3OwZT8qc8eCLvEznhr2o8
k/wFKTZxVAW8jPwkZG7oiUy+LC6b6XxRm7gDwawaY6To1OsUyuKhM6zk7wzcWH8C0x2+PIXFDzSH
thFMCbY9m7sXZEDAzgtkb7qdhBsz+QmTrwmzPDRnK38aCRbiuVjWld6sHXukvI1aAm8Y+YIp94yA
2fVZFQtvex91GOo67lZWTeW20e8DIWR8dwHRkS9FpnNULHGB7ZktyUguh8nY/rtPRbRCbblJB0P3
PeJXomHF0CSi78V1pmKcP0npe/JQxL2a35Uv9+JCSC6jb1xnIwpIO7G9ACOjJ1ldsG3s3vBTZnke
XX7ErNpIVJhHyeJpOcNykS5tpqfYfB1Yti8PLMG6hi2wjljrUhrG7/DXWnJ0moPAOkZMRnke1VK6
h4PwWVzKvtfuR3wUqX4I2TjxpF69ixdeIaSL0CuDBYH55bv+j57EQlVy7hN4k1yGXQd+N4JymVyo
KFG5g8e9D8d1L/W68VrluZXNHO/Zn9N1SaL1uzmonU/j4kZyn+I0Cnlrpe36m5KQVH1fM0rhAERN
SdPKmK3LeAUpHWg7A84Kfd3xnfoXD+2Rbbuym/IrBMv58G66MLGbQMzkSXqRD+dhw9+HCflhuxZu
oIV76VJEVA1Vn6jUXlDGhE03uVnj4QLBodzN6SgLWKqHAS/mMaIZpoFImF00PeMigm4gKaWcr5td
NvPJkPJJL6mFNLKSMK7g1eSp9804qSH5dfg1Ws46gXldX3nP1lBRkUcNnxIZ6TrW1i0fNmV7/GwG
owyiyyGU5vCZSmLHAVNRwEjTUPbxUR2JxQVV5lp2f0PJu0WvzCXJcjNw5tnPmR5YcZ+oZC1+9jZN
km8zLI3Mqadk7n6QxG/pg2aZm1+zHov095pGK7sKjG9dXI1RmmR/Z3E6+ws5sii+m8y6myoH4999
snVdg6jIioDN7yyVU3KyErTpBzXHdL/fHEFzVA0rL9THMi9d+VgkwyTed2yEVVQZ26buWxFkF536
bkvpKWVh5/cSAoKodiQkuWh0mhFY70VbdFZ+cfndhim2/AB2lA4O6qU16aemk2kJnCXGZRL/RBJe
LBv8Q1qp5s/mmELdZRgFbVVqUh+zNqVJru5lithvWR9w5Fh/HdpN6qM3eT9/zIeMGNqz0IdvhS2U
+EosWCKfyyBJsI0vIrrkJyoJ8KR2nsekuIeDnPYvaR/Fk7ho+OEVWw0t6ewui3A74Zex7GT41KCr
43qQSJDrWgg/Sy2rYqBjvlf00DKnMEaG6jir5nSM1vu0cLKrTNllDLdt100wwqV+9nnSghdAi6kR
xOQ2O7NlnZf3ScJIJz9vSESAHWfIwJT7q19yN4eaLiuG5Tp0EIJVRTB8pRU1SVSskAHJ/dwNhZ3U
uYMugCeNpGURmRvg+YW8pCvMA7ea7CV1H702yzhWRCVC3qz4YypVZzIZ9FENxcYUtEvreNCmWGfD
RF1iJhmfexMhSwludaTPrzCZDOrCIpOsv/N4pOy8pTIazwLQU9HkB/VbPTHdo2Da5SRyeUos6/iA
ocxKTUv79QjngW4qfY86YaZ2X4rsd38wk3wyvRJ1GXcEtsxpltbDLM1zGu15XFGV9NkZKcq8uCt5
Gu8IcsuLPVzyIyG3Aq7XAff1ptWp89EafzNE8aOlZdTl/Zmnu4ruwxStyc9Cp/EFnm1Zfy6QU9u3
cOCe8rUuV6T0PUgRJ+mD3QO8gmqgdCnYRG7rnrnmBqpxva4OAggSrtHiTcu3BXa14wKHwxUeAucS
ZZT/C2NcENfwlclUXL0qN1dWwuwlawtSgPlUHYhFMNcNlSVODdnLpSrhgPlSgINlXIWqasvMOag5
TV+Tg+48OhEWu/2mqZX9S5RMsLDLEDCGcg1bN4FHByOmFH/ziDh/KSS7JUVmryKFwRRO2NK+b2MJ
dzI3HUo2PQtpcc2TyRf4s8lEUxUBhZN/q9BBf3GsIhI3VNaU/Jg9bq4nkPx0+tqNR6yu61xgAVLw
EzDYmPt81mdkkTt8kkJlx3LB+9vVy0Fz5J1OWv7C0AmXYd8dF454xd+MTWKZqm016/hM4Mu93LNR
hP6JQJaUP4Ud4O6XQEDDvYCnqKWo1kHksKceSAgnRDJM9rNMkig/DXyOi/dsYcv2JV9A9P7Sce27
nz0+K+odxdgh/upmhsh0EIYPQZ8OXfYW0slhmGN8s5iaSsSDhLhiygL2r5/WPamB2MpQ2Thj/FoA
3z71uwXjCf5NozynamUTzopd9U8dXXiEinKIkXIJWoMsNSgj7VoUCCLOaYyMxzqW2kdfFuvkuLUY
THT5eBmGfjiXrMBVPbOuKEXtSxMRFGdHzn51sGAjrqbruMWPdN1yeU33I7dVCp/r86Gz/gvrNUfI
smLo4062t5ksqi1eYv2QFd6MolJ9od1j2qnBJtVCEf6L+zny6YQXF/H+eIBjqVhs3Y8hVPj/EchV
Qy6WlwkXBI4/EGk7v1d8kqYhwe/jr7wL0Qs9MnTvGjZ7dwZl+nzgREv9Abwui/hXrFr4nzLYWm7X
qUARXUFKFuLHZHYFhrFdmZf8niIMMEPJsNpiafGLh4uCkcH+VbCx3PYHVyaje95sF1gzLMMQv6BQ
kDGklCrM/BTpmLLXpUS1cjKeLsWLL0exnaeFdfdZMUM2XOb8jJKLK0hPYlXqMyjYJHk6UAbqdkyx
rmzroTGe3HXNbT46VNR/8D2RrNGDXHq3/p62fmZ/b7BaeNtoWnyiOcVhdiqDhtHwmnb70oywGv0V
ENFUS4wST/MEr5mu9kXHM1Pj8CFraPsNAh53zhYgGe7KEejsWjT4pSqabCF6+ypGwbe5wUR2dryJ
sqMgSAJYfLo85+W0pc8Is43epdsK0GU4OoOiJsFIVbyhM4afyKJGZAgigQrZtKzuI08juEYBWs3y
RmRmhnnXXM4PYifxx0SoE2O991Gfdk26jlHCKt1DCfDDJVm0NRHZzaIQOb5164Pbtx6BLXOHSnbB
uCse0nbaeTf+Vcix2FqFHZG/FvgSy610bMuHGiOfuendGJYqmwo7VDqif6LrDFxxU7S747B+WCg0
knMo/iTy1GyPfPSGQ1ZTj941UqE9BGJRtqr06Z7llRthrHimSuTiIeyekMuGFNIFweWwVBHVzDXG
LdOByUT+Bek+yt9r2GKmJVwAF9ykXUwq5pXF9QiM4EaHP6mlGZwZ22Jb8sYQTtLGq3h/l1sRnVma
Zk9mCVHURDv+G9g7+XRQVY+nuXf9A9YKvcsKVWIINYeonteRXDUJ69d+p/bLwnK1V/AzK9GuAcic
qwTTolDFsAuy5VeaZTvGEGb8JP1ENkDroJw4vx/Vzkv6UqxosVCSwIYuQVt4ljhpQUU7Mkj4NvU8
EY8Tfu8OcpNW+zvsrimpLaJ0AHSXx1XBWqOm8zGj+t7WSx7PKFB2j6DvUOgaLGp/7seVN0l+TJeJ
5N2Z8W679RIHVJGsth61zR+SBIBNIsYeBRuIcUXWebjfH3HLJp9U8ORTdZGSrUbmoT2vaza+T+uE
QwvOYk3fsaSFFxVFiWBYRYrtu59LhbYsQ+E0o+U+hiluRY8zY0nZUauZblVhEWUaCAAPhJG/EbHO
WHIgvuOg6NoI+EmKZxB1p1nFHh2Tna8h2n8inJOiauRo2DTD55FW7XWyTx2eP0+TqdZqdndIt0/R
BWTLb+do8m0ccHxkMlrfBztttcs8fUZ8W/+tJ313Rdhid+sLZ3CeuKkikaO17hPeBkng3pJQzVuw
xlE2idJFFyiNlya4HiUdAjHmv5bQF9XYgT7dgyfyFaoxTJso4acCocUXNaIIBPFuP7I6j3QH0z60
zQHcozM4XvQuRX7EWOU4Gs7crhT5uoTMot27rNCwr8r3vzPnUQCjuc2enbIS7T/bx0+QJ+PLlEXh
NYPw82w5WxUkDwceGpd5w3sXtwNx40+zbsXdQun0he9jipWfSgxTKJBkgcVwcjmH73Y/Zpe857qF
WTYWutfmMkgfjjqU83bSkVOiil0nPvmg5VNfEv7DbopW6Rpp3RKR2LfBdHs4Kd1P9CZjq05Sz3Rp
kmwwX3LOx5cxG/KPLhnlb+S5RYiWoijMyqL4dtgoIg+Q4Yqn1ZvuuqWijKodzhMNhOmoAYJa7Fli
CPQx4xx0F3oA5mp6wbtzn3dIPMzGIRb1Ibtw6cqEi9bGUbRVLFZ90ozW5gC3pjV4QEf9YhqF66vt
ji4k75PecS9XcgjxXZKxY35L8xmW+2W+RrId0MdMLbr1LKumoxSP5GD8gSRULQhvZQNAJB1+xnHQ
7xR8gwcawewN7w4tItrKFXgC7smonVnhv8BFDR6ffkHUye9O9mqsY9RQj7xPdwpK6YwocaaO6Zkn
KDHno19uYUmR+GWSwvFHTMNG9Xig/OWtmjP+BF9OUzYHR4YvPj3qi7rAVf9B6c6u4PnZU0oj/7ub
Y38A89y6G7i9glUGtWpeY3X0vB5ipJfVKUjnT4Rt2Ebb+ifIjCU5TAAGH235Kd1z5ivPyhLGsBMb
NXScPXHXgeH2a7Um7o8p+ShRQer8RaRuog+Rn4tfMZNG1BTRVujxEGL8Ho8ZwyrGBCBuQYhBmcLw
Vm07FGH+CzXe9B2xb92ndZ7kVVJEPK3plqE0FotZwQbf0WXWYS3XBZtlin9Iuy2POBSSD+/E9ukx
lnveCogHqzhWWJPRdswP21bS2ya4+EmHOf8bJRv7bmLN0JNxs0Z3Ae7nv0WH+q1Kxyz0DUed9Lge
kzjqbCflXcKnFIf5PKWvakb1VsVY/6I61oHfpahARO16k06nbp8Oc+JTttorTay+ueQPBMLwj5UV
foWZUXdqgBqDE0NNoIRg35HSnQ0NzxcQjVOIDPJ62ZBB+DjnsYJXKBshSHuedoaTrchw/j0fx9JF
P3ZUdbfc73OrYG5HmyPegbjC+0iVLQge8xfYJMJFP872IkcUTcfLlwOz1gsQD/RmOBTjDsBQMdh7
N8exq5kJEZi5DueFsI6m3wUfy6cj3e1Xm8BVrDnY3Pk6Q+KPb2bXTceC62Cf3JeBZsfPeYYR2x4X
U9ZGQZtXghjyvyKr2dn6YpZ3iyMo/3KXqekSNinf6CHJ2sToZ182mGl+9oca1AUUu2Op/Q5o70Q1
ZJsQRAz6fQAd+gniK/M4Mqh22i63wrfALOhaG/Qg/MaByi8X/ER5S0ExMmfCEto3GfUW7ymWjtd7
EfuxpRQc41rETKDnAOdjbmafkZdyC3ih+N3CVUyY4ynW4C5XFpcFwjzIjivLwizT3G283z5kPk2+
cmHAPIO6rDjHmZ8BoISAIjybNrCQV6k2BnCWi0YgkfloJdm5vcljwE5VoGqkVzw3TtuczP1Vlpjw
bWZO4muKR/cRLRug9wGFyUNJoEw4dfE4hStTymZXU2bsh1/sqp4ZlYhgX9RhsCFws1F3BXggVOsZ
ALLLEe0rrbNFF3ed2AOUJcgpAaxN1zV5Qu0VZnQJ6yzqYt1jiRauX7emc+TP/Zt2tiwvfObqeyZj
Mb6UcyKiFxaSNNQo0O1+jqYRHu0qsOR5WU3/oeYDjXQuA+BMWLoozFaSLPk5CIYKBDY/E2+TeQQJ
O/aeLA9ZnOUzeto13hvpJHsa+2j928+LhEOXsmWLDg/ACqQ944AgKDF85GtPGnYsfYqlHlbRGIrK
wKMxs6ei3MTZQ27JKiXz6OexMvYARKKg50BcuP4Jrux/ktHHr6vnGr2Q7/T9GC/aPTNB4isgyGcx
bOQpQRjlDc5weLI2WGgrfdoxgI1GC3I20w7KqpELfx/LIfRVnJD1quncZ3Uqd34+UjjY/5gRSNDG
bvIo8O12P2Z9hi59241r8j3n8TliyfjdjVNaNqh6vQV33S7j2YVV4Upe0JhVo0qL1gKoLCttEwSE
rJkYH9Kk6OdqQmWpq4zo+VUYGD7gdNn02SbD8UuQBVPhQcDg9XFMVz+3ZQm57y13OPqB8haoLnJp
pj+eQRGKtTh1MByp5lxmotnpYdcW6fJlf1E0LmgNdJToE+yY9NaYmMqy3jiE/HTaKGYegQZbUQnE
pkriDScqyUz5mBfRXkdZIX/uRKkVPYaM11Mfe8uQCrmj5okDP9HUlH0VlchCQecAE76KC6vn62HG
4BpjgyiqYUCGYaNdMSewcB/VlS2EPgG3zpt+IPyx6DKsk1SyNzqnwKsKtLkVrC86/cajGb7Iai8H
lHp9+a9YrqxXTY5x45+vAhJItZULd9WWkPlMjDniSk9kaPc81+/dIuZTui1o+sWkMWdZS/+6eBv+
yuMlh7JeY4BQbx4ld7tIiZMgLfIifhZwl/86HIeCB1c3qtdIIY7p0RWIk0GzvsHow2I0Edq8i3ag
o6Aoj2eLmGVSY+MxU00j3OMrjNLCq+UuLA0wfdwD6QL8r5rHeJyvMR/YBy+FMr8PMm59hfYSaEE8
Wjwkg5zcu86TPq2NyQz4uJ2IjmdHeafO3karQ4U8l/fg6s/P3QLztJYaWRSNBGltbnZWqqP2neOv
O5Qdax3gsfAVkzX/OSYsIDSlT/pLPiT9Gfc8bibu9E0DF4PICV3jn8nCKp7khjUFs7ow5HfCbWK6
BcnoiIEacIbLwku9t0Mfhg8HsLvltpM/toyu77CEDb8CGpsbAHisOhL2r3BvglZwgFinOKnOZU8L
WpsrtpbcmkAyN9TGQ7CE7mZgBNZFJJq+Jjab6ZlqO4zXPxT5UGM4sD2aDLyAOwywTPlX2I8E0ziP
6hsHhtef4+jDT3+IlJ+2eE2+9hzTMS5dcgVzgd4tW9IhYHTMp/N+dBIVOoYxnzP1WAW82BPQZ8jI
MBimDn1vh6TWnAL4W6EV+Vps21Pa5Vmj80ytFxQIturTIFBTuPlXafdpfUDaqklbQ/lxp5DQdi0c
8ffzpvOziAuEDwOWgw9aEZCm1CDSd79avGgApPDRvWo24YJDNSenSu+ZB+wAuBQhjhBKnEGvT38J
h6FKtUYYzsyyX3+v0P9IHPWrqiyX3VsY3M6wvCZmGx75FQfP5uaHPNrlb52VKIJzOL7nyFLIMGVh
XG4P42ycvdi5UF/2SGDICdHYtx1XGy7j6ZAAMPcMg2BXmFuny+Q1RAQOiSKK23VMbZvEmJX1OGNw
0BFUhqQQrCVpzG/HuJjTRvDPJ/EsTpO0wPxKhUtGY8hTGVaIE2DhkVcbW6VrFiBrr0qV6MRgs4nR
u4+7h1FalLyr2uePtVeu6Xye41aJBl2NRXqcOgmHP8yseFfbtUwvGzPrG9uXZahnjzMEihP2sGk2
XkjoTIbZjqRP6MAw78bQrDZD7gECdJy8T4NcT7Pm/AXMgaKZKduafcy370s0hSbFyPnVsWh40ohL
qQFz2otgXfSG3Q66aAwP/QpoWHJeOh+32wQAAXchPw9kUdhBskNbUiAQrdZaYl/qw6CEC9B70E18
JImD/DIvLFo3uTx6Db5n0aHurROMti7pBAwg9lw+LMSkFSDRHS3nDLPE3We+QsIVPJfLjDRBu9cV
rJAmJZBS5TvLL9p2+yVLMIw1JoR7NBvhtGNHPK95JC+gJOXXYbDFaY70cYbryHA/D3nZGtf/NJCy
1fhRiLJG38lqsQpRq8HK0NhyL59Vn8dvm7Rpg8Fk/ARQd3gcpU5+YrGT5siErQlZu67ZbYwpB095
ZYmIq84cXduptf8gHJgh0TG/TDIRDePHhFM8ij5AN+sAaMqPJFB9RmxqcVoL8LGwLrJfDNLDRbQH
ATzY9AjJfhFMzicg0hiLdvveEM+WM5sDiyrZrX/Dag/QTL8cV2ezXyi4Px3f6CtkughIhq3A495j
ZrUBp/8a85idMfZNGxnt5bUoffQ4be6DjnZslROYrvCuRMInRntoQXrclj3LvgJZmM4ArdQtziFa
A+nQ4SIP/WeazfYCHJK+DH7+OrFBvg0xRSzbghoACqWpgz2bUndwTi1ek0Gy5vDAI04RLXWlhC/T
ytqgqzCzuOlM8hO6sgnPc82bo/Qa/BURKGsNVLu+BpPFVOWWr1stwJ4QuOwhXWicAq3J7TN/3iP5
nvZwEfsQmyE7nEJZbGjWcmQ71os4hCbnbV5wESoaYR7z7EIf83u9TCmJToFCWgVUap75kWMD6Hz9
vh7lbi4o28L+BVBqbzGsCj4rv4lpzX7mKljxFIududYmRfC/ZSDHrKp9U/nYiEm49OEoYaf8UUgX
2xseN+TqeQomAcbcfhRPKaziyf3htWoyvur0eyDJ4W6pSjTGjWTehHstISnzuPbWBLdkPLhk+1Yu
XrjPItqoC5UZZeJB58UfoNqA4eVWwX16EfWS9RyYbkjKv5Z5QA2dsYI/YvypktavpvuXGrFvUzbP
X8W2SF1tU+GjtltdH2qAugylZTaDOo4bESGz4JCONhUfwakMM68uyujwKHnn3tBQjqiRBhw3upbD
Ed5ieIP7l1IWmzjB2CqJ63Jw4wNAlRR0BtWp8fcK9p75OvZ5MK8JDP99XUpc/DvSPzbfVxKbtb+3
0+h0XSZw2ETfiTFWVuFaNubJzPOBJ80PoLWVCgCs62FLPEYNJANl5laWJAv30Ht2/Mcc2VA8odqK
5VvY8mOsjiUbtzdpHBZTmmL0lLQkbOk7Bq9F8qwAsvDfAvZ/vxcGJjYs5kBUl82axwW6WQuE4Wr9
kpAaSNMRPaP0mXk7FSL6Wm5YJfC//R+Ozms5bl2Jol/EKiYwvJKTpRnlYL2wZB+bmQTBCHz9Xbpv
p8o+sqQhge7ea+/262KwARPKsM5Ymy0Ey7OtuezY6DaVzI0nsZDsnEZFNG8vU4E4sytHqCcrCXtA
X1jaftpaZF87s+d/zioh+Pboeb0v7remYF3QGGSgD9z7k9qzu9iaP2thdevfmJFS5BKcpzY2dbsz
Wa5bOnCtM1PmeioR/8ZN5h9eZaGIkw/iRda5lcUYtbtKgptdGhfkqEaMZ9nANdaidU7wPkqfR2WN
bb8LxzZqbuOmtvgYFlUkhzPro3LKIpbumi9/mds8XW0Pt2zezShNu7YlBfetYLTlPW2sRJDDbhvD
OcgIy2D9OrmpjhE3FnnEM6K1C6Fh+/yGlkRkAAMysax8ux8dL/TaO3pSut2kcwlL+09oIcR48Jag
NOA/Rc/I4g5jb96rw1YuzMBmOw+a64Ae1vxBwOrMx8iBJf5VzmQjTAZls5b2ycYG6rfUCiGsHNpW
zc++m9y2jJy9cYKuo3cqJmsiwdQ4FtOGY8uHmTdnzhMaONbc9a75tPMllDtvnKKyfkYs0Gt/i2w3
bO0d6SOD+R04ebB9N+Fc1CjcOmh+b0wE5uFQel5eHGRUboNMR1eY4ZobBGzypgNcxRvjgfZofrzz
z9KwaxABfpmGFD00pzMiTtLGFFrhT0hITnT/Me+vwz1vXxMtu2jS6gqV3nRXR9Ca9Qfu0jBi8+8s
6E+0xznBb7pt5G9e5sq/2pNbDsmweqt/cKqp4O2vWdGaLs4YkT8yxf/ywi6/F+qfbULnKkQ0pmzO
jNv8KP3cNM9ZMHJdG5s1VhwmQXVG3GrFSx2Vc/aw2s0yXS0JnXohqILtadmo2h3MutizaV5QmyxD
9F8RV3WcbF418IrmlBWUjMNkvbec2f2en7+Z9yVodIN/PvL2TmCb+Zb5DHS+RW4C+QXx5f43eJuJ
GC0goDLWXiP/XiBS03MgbXjHLFAAV04fN8+RLGM2iG2BHQS7pbFdRZyA33wWQDbzQ0x7oVOE0XC4
Fj2rhw/a4/3dyxgROPHmzUg3HQqQ4ve1n1ZvHzv2Nib0D+ZB9/1q+mTB4GHSqmL++mhBvYgDEjOL
WSpPC01Bsg13gzvMW5plTVacyIwrUCULzb4cXh7cnL27PQ+5tfof9hrY27fNemtnp2cacoaji37f
XGdRFMfENv5anLg/TivEmpcH4Tn2JsZ+ArY0deuGBT+Ra/MqMcioeNHLkAl2zBaNNOYeM7u+hwJI
hClCIvR5ANzXrBZMiWRjNSTQV83j6EdD8DBS7VK0FNO8oRZW7aWuy9CcAzzuZ/D14I+IN7vYA2zY
n24QLi85nyzRg+ugyWxtA2jQ0FbPCkYg/C9gNv87y3hbTlvdrd2OHAQmg6FNKXgOUd/9C1DC8uSX
vmbI33YRy5aEvdzW2qrqu6oueqoNr52/fRl7283eYvmFlrf912ZhW6exzAo/6WffR9XL8YlY0Kvp
GmdLlFZLVbRcHGxSYczIf85UwkhNfFh5UhqrucomCvZd3i5HEYVbRdb8yhjC/nmRezdGDdFSfRXr
ZPBcIadzVywyDxmFuvW7Oy793wah8D8SkHvzYnwxfGkL28FTxSqk7E6p2iJjWFtLfMhQyNUecNLI
XdyNLYXJ6hXdTWji0NKuZIhywPNVWc8BfAdmL1Or30hyP5zxz7h+TLatn5nob4VEsqtzW2UoMXnl
pWs5Q8AJ7cU9K7wir+ZCFXb2wAAXr1cC71qP/9gtlTv7ApSFYsuO57jedUK3ztGSynI/7T7rh3fe
qnD98T8w4FoHFog+xIyxVcIH14Z/x1jWv0unHxyeITMXB3I4ZXAHQ8ZVXY74voK4HsLUWI57AlCq
RryVDBamsZdPS+AODDcVqEL5mLu9nz8zqAqeGcHW+X/BSE9hz9Xy2ZPd+ITFdOtSJ+B8wDI1j5z9
1txYzzln15OfbXmYhuEion2wFTXYaThYfnm3NtJrPmpfdhyXeWGJ00oDFp7iiJHRIQwYjxwgvMp5
l9sriEqrI7w7Ih9gfMKmsvXLwJ9uKmHfjM+5FPpdpMc92weI2/DyfHBf243h7nZs3NZ4uxrj3mM+
sUVg70Ml8VyZdm3TgiW1jGdXNwZcSQiGD/uHQtdF9tWIphL3DISWLEoDmUV+whDJDHtvCEJxjXJK
4wd2U6lz25eejwitBs6luYrHyxTp9VWOZmDZsHDHIomHFtWhR+I8tnrOz2HLSX9a9DyuLGME4EPg
4By6k3pk+zn4qF2/9NxKQO2dr/nxcsmg8lOYuff3ayx9vo1lXdRuNSU/RVCSgBrMWfcSb2v4asdB
/OEOPMkp69xs65/eZMF/iy77606e+orsJewPGwrWkhSZ3PJ9YxgdpxZlWfDH5eyzimSOSRl5jtZA
mP3SFuPw7uPstw4N2SbZfx1lRvhhpFieVO42dxalzvMoowEGpVZ8Xk0mNBrDPIeJbfnVyOA41CNP
/dx0Q/HoD11jPywOHOp9k03WvWwhWrg5O32TLJl3obOrur4NU4GmAvmJ4aotmmYvQqsgB6CZjEAt
d3LvtYObO/fOFOSPXauKdKVLSCTN9JKsIohPqoPvXDpr+GR90BgnTe4WD9IheudRcCoWO1NN/S86
kxwAYPCpunqGON21bhvFzjE2GjVwS3VVpHbkbxxinRsTC+NtLmdUVJhfgXb6FGx5nH9wefexGUc7
f2qXSvUvEQs9q7MqmuGn9udVSYz2GC/pxRPPWzCVsNcugN+xoPpvpyTMtIF9YVb5QkcS9/tBucvN
dztxzWU2nGPqBUCL2HK9Z4iWzd/RbI3ju2lc8MpwDdrmtZSZ3e3LfIPYcdBgmAiu2ZjfbLYjPNSO
3QkUhnqsD/matdGpk4so74H4KgbEyzBl/5AUqunXEDeyf83YES0SCqmJT8C04zVjIOsfYOCniNHj
MvOH49QPRwUoX3ARoTGd4n5a1nMD2ftczW7tHqQrs2aHNKzzR8dkSN2FBYx5axHDCJhpHXrzxOtd
e3021sxjL+t8mnBJcPOJKwI3P0RXuoCKFW8VTnkxBkmXmWm4ekTmtye/NoVBYJlgOZmRm+PYW+2h
gfE5DytHRVLht1hSCtXpNrLz+qIiInm6vs+f4nDsL9Pisl03tgJoIEtDTym0FrEXbDe95uhfaT9b
bNIcVOZ5n1QUOkhDy++9s2+E+VdJ3qLX1TTltdnc4WvEcpInVc+Gs5R2fdXXaYoD+AqujilFiIX8
k9p2qrsZdWjdt4M1nldSDvk2hz58FNlPFK41e/NNN7L8reJAHsNtsvEnTd5mn0D4hTrEqwlJFzQU
yWn3M+W5MMvMmONkhTn6LDRd/kaxEGHqL6vTpXM5dWcwBPU89JZfUG9qX8c70XN1pWBga/G4zAYK
gTdxolUL7X+gE23aTr1b7/nHBx+5YQi8O2+wZHwe20E1O+xg7LfLanrwPzzV81du9LSH88KO4AdZ
r/bSaent/aZ1l4Obj5KC0NoexLBEhyqvap0u80wk2ORwWO36wZ6Ogxn7/6iw6v0i6vVe+E57wDE5
7zbKu/s5Z67Z4zn4WuO+4oGUNUFIRvY7f5zaR6fKZHtsSl0/II20p8LZ2ofBKr09Z5mL5rjp5aCo
hZIqNvFJyEo/8lue5j0lYSOhSQJ7SulwoUs9mR/mHL3gSXLZKD5AVj2/2Bs7gvxYzjuQCsJct3wG
VvVVDNHd16FiLGhW7otx9NFEenX1hcl/Celv7lulnMnxjysuIvdTqapk6UC1NvfuaIsXtwiijwzy
LU/xGGVLElmIxCHm1TFRbeX+3aCjTGLHy3otRL+eGq8GgmkNAm2nfsYGpKffEaAe5fzulffH6+ug
PyCu4h1A3m7adOmIpj/nBn6iddxcnuxMxB4lgUtilZ3793xilAGbygCramcg19j2bxmbj3m9pG9N
B4E752Er9HTli3yCbRFsQhCBecF7iKm1jlTtpFkx2ycjoI32eVNbfarg5QypTNwVkRnzc75aWyJp
v07g4+NLXysvY6YULPo5jDoGDYZkvj6pVWjpG8AsXDhFn/UWLB5y+KqWn7ve9EfHFdF0ROjS277j
SrT/2vb8s6UB0qlOGUzAGK6e15jdRJ+rH5gLA6txsAxC7i3jtCtp0w53hcHY0x83u/Ot3YA6Wjwj
LrE3abZiGosEcW+gsKzs2IovWVVkCtinoTuKIY7EXTjNKKSaC/rEMQiYNXUyo8Fc++WRft7/juUY
YDnyl2JjcbSfvwfAbRc7tIZHQZqXv/eN6p0b5eac7ZweRP7DLmuLsaBtRftw3aiWeWij08AzQd1G
gV2kgvYRWcxhX9gOU9eskzYMevVourXIGOZtzsDke8wziA7Y2hcqlWXm/y1zLBlN370SUxpal1XS
8e3H2BnefL/fdhwo+Sv7IyhtCdYrKb9LEwesaEOSKhI4bQ4Cxomc4jYiwI10PIouVPllz2fsfNs0
Jvti9oU4cFXCKuRgQ2heNZV0otYa8mTVELbXhYI1SLlNt/GeMPqhOjhAIPrRmYfRQTRh/c3h5xxm
7w2ypB0looFiSPGSOMU+N1UQPK4b3vBEBnILHuJWhOYBkK9Yz3ARP5sLbN6qa8Wr2l6WUIz+Seey
pPezt9U/xn3mFH9dLAfkBVolo44CwXVN7DqLfsV95AePbNkdfV5qq3BxGvVNvgsKm5V185bVQTpx
KHSpkhM2k2SAfRue9MTdy9GfN0BYKWmNdpeOXCCIEXM2QXOm2gO2vY/nQQkgWobZ1ht/d/HPG7Zj
FuN60X2r+j67Osprsv3abfm7N3fFN/Ywxt1+IdZwp5QWjG9j34/md9RYv7tr1xDRhzEl2CY46wCX
7Q3jQdp00MmCZcplrgoDsKuh4xkWjeObi2lHHtoxLO1jF4XL37yQ8aEIzChPk0e/kLAYVR9CqM8c
dWaeb0M/ze3BLDpSz52ZawvopcxZFJEVUhX7Je7qPxYi/njrijwa974f62MQWqtO1r4prKT6cRlQ
L7f5QWdliXkEs3IabEH0H5yZ/zxksrwv+hAFNCpcOttoLYFNjJn0QVFKbCkuGVu+otvyq7fy0GYK
T9xzleTN4mWnuZdtdvMsY/+4PafOAyi3ocWuPgGF3a9+HcuHrutCzZLgQLwKyfpRenQ7qu5dgWvy
uo6IE3/zOsTnZboifFE/GBcCHRryxWei3R7cShjkKGszVx4kh0q6Xs1pHEX22BjQypeWhv3R59KF
IcBXt8vEuJl7tyrr8BAhc39RbJGp53acomUC52w+7EnECi+ggryOtLcw6p9LP6ldI3hw+uHXGA/d
TqH8/A1yW1OqkGd3spa1+CjWsXvlbUa4FJl7mlF5/wylMC/bJoJ7txvNb11WzYFMpOo+tMOAjRow
DagPAIalqv4QdCG7tHGFxnQttnsLMG9MZzVsqH65+mwxNNCayjm8tThDuSG4Ox2ra3Em1ozIQ3eS
v+IysJDTGvMOxLg9GNTHc2OFeAfbLC73FVH2d9bWlzenWeiMTWYx/QoHonFoxdwQwjyfD4PjLkfQ
kekLrsx6WIsShR0S8w5j6RDvMbR1/4FG2SmOGab142q9RsWqnnstt29Subd7B7PK4xZul5oH6Uit
NLzYy8DdZYdqPgKf55doUercWy50tVVTYxL/Ze8dsfxhLoEbZyyqe6gwXGDu5rC8JRa/AIclKT5b
/HMxtkA5bH/tzyYX9sldO30NOYUBTtr+o8+Bai0+kT/FUvb/uibAzLJN1usGNfRMnsF6Xy/bfPaB
QO49r1L/1dqzzgz71jNfis6Gsrq4RkEd3+fLD9E3Zk4DSehg81TUxc0i1Y6TLGLw6HQ5Ypit92im
qJAA2YLx2AZzE1dok7joccHkcyCfyWTaFhCwyBoSWs/2yXUBHMVqdXt3KtfPdmkZuTLcKuKdXlRx
Gottoi0msz5VFU3f4vnlToaty5VqA52ymHYk80Yw4U7zhj3tjLzUDAMYDvl1tAZQBJX1TWrXzvdY
h9aZBRXZJYu28Ndm+R5DuUhc0UCm37qyZqANu3pfnRDVZV7dewSW9WwtZr7DCNPtslhF+5yAxouc
rXJnVaw9RxYliDWyt2Si8v1xHzpHj+aVLNLtgEHqO4SvPU0mXk40s953NMjpbjSif2JoyPTVG6m1
Sa5LLRkuDXKL7XPkldYRNrbGmmDHhw0TJoGemfljHJxmFWbwj2Dq1O8cB80T0jiG5xWhUlrNcmRJ
28QNyWMEfazmHQMsd0x1F5p3nl+glaGP3jL0rXrnLnb+T9edtUcIoGdFs745vHOIt3NmT1Sldncd
dS2cVHi+85JbYtiQ5u32ovNa0khXm3ulC7MvEsGTy4Y4ZiBmVBuWLrB3njm7eC+0mtJ6mPMyYcUY
FulopYJwzbir3RkIiKmKfpmsWUYHv9bNRxT4TGEZwe3ph2DlwmWsHmHCmOowKLDOWsbtqffQAFnT
h3GIM7pLqPzrHZ67+U/QBeUn/owR0SNcCRrz66vMi/Y5HnXQP7U+LoKikO3n2LGnNok1aS1JMfkR
DQ6+aBx1DUSRO9U3WXsgXIBlx0ZU1WVuM8bebL7f0AA3fSmlb9/h0FZHC+2l3VP71q8bRSH8Hy43
zBhWg8LIIjLhSu+j7euvLgoGfMfTzEU4BxVbAQhJQZgMPDd1VuDqU6UVkG4xuyjQuLZ3VBXLLmCm
AD40t0e/0uLbBcq7jXhJdm7UcdPysQbcIistUIE2kVIV1ylP2fZuA5nNCdIY/ruArUBnYW/A5MNI
h15YXXlYoSHwtaM3hBf8kN5TvwbqKTdGnwanrRfU5WKGahqcf6zgbS9Y1G14/taCO4x9GjCgrCH+
OzBZzRP9Y/1LHY91tK4/11cScKbwDnG3EljzaQ1PIOoaugm2qEoodrosWTGlnSgFo+tQqGzPMBic
REkvbVkS8BtfG0IyJNi0t8dhesvwYDofRBnET5ujATXyoZybKgm8FQ8gZpT5ELaTc24VqA6Wz/mg
lxzPVzG02Zwu9hRehiYnla+P+267OGQTUJpNTnecxs0hHdeW5lEEFO11LJdlFwaN+ciCIkvbglzW
Y00cz1feB+Nfigpx0rRUByMae499pn91TeS8Gm9x/soe94qYo4x7ySD5rV6TfxVqcQvwHte/L9pu
2pMGC2bMPEfUCfmH/KP5ShxsXFrOBeJiZQ45WV9TjBmPAXNYvw1r65/bqbS+GTH43UnjgL7DXEZI
bN2W59Ue1FXkVgfkGffDfW0tPBvsELoVmp8tFtS2vFGMpEipLfAwjWucMP3a/vlBOe5xHAi+J1u8
riTvlwmSN7oc9O4LGWDZ1QZeueWe7I6M2yR+pEEfJsYHfmLliyz2xO/1L0s/0KxVDaOYovL6my67
/ndXWt2jFQfWSYSDeR2gv/B/Mowy6RTPssLrUjGpDIL44M5182TM6h1Ysi0YPvTx3wB/EgEGxv6B
sVkUPJFixGrUKX70VFTe15le33+QmJuLsv8Whv7y2RRUH/ipzH/KGYHFp4XeIaGBbS6M0HTqqXm8
WPD/Tz8mQ2wvFg9FOsT2ct3GFjPN5Jo/he15zyGo9Tnzovaxcs3821Pe6mHeCOqe0x6pAdKXKSsx
azUiAE3diAXC4SD0wzk7+Fu23CD5CDkkVq2rUn+sGGYDRwSQUXnUv0ULntk9N41+yKe56vYj+wRf
Aptrosbf+nubfdCiLUaIvtl4sarvMnPQmRwNJR4zO/lnQxrufTU35m9JFNlhnPw5eogWB65ospr5
XuX4Li5sTrLfx5Ex1b4Q9gACOMmwOhc5jEnPUDif6l02VjA4ZUU03hHnddS+ELUSO/tRF/0VUth6
cyVD6EPc+UNx6EMU7LSGd8wPmInEf7LIgv6oB5wySRFxfxOG5Lb2e+0EgXNU7GZzU93wIRCosSxG
BVB/Ha7sbbayy6iXLR5SyTVAbp0WTqZTGr51uIey06wLjBV2KsZJ1SLw/BSzpgfFJH3wZ8urmAeA
2WwHNU3ibIV6cL9aBPl0ajJneeYSDKfXdY3y4mx6d/WfiFYzW1IPFm8uzZx3F+r/4+Vjph9Av6Lm
vs2shjQ3CulqvIlxqDaW/QJjHEjqAAnfVOlHO0sOi9UfPBEMOyB0lyU6KrSl5K/mvZ7tnS5Ce/0F
nP8jF9LpWliOZB8Ra0JIzH1D/p733qEnxa9os3XPydjU+kMWTGDLqwxGD6ahG1Znb7dECerjaDT9
LrJsLa6kpbhrynRngI2MgfKX522qaYPqAPilzWxfbmkl/FFdkdGiCLdJK1QORxZC3yUi75S5k3Ps
dc9GQd492IEN/J1iNzTq0Yvo26GchYhf7c5WU7It/rzdM23T36KPgUESfDLzoS/QOeNEZeBsFNSh
CJZkBhPqT37grDt3tBDsWzM6LzGu+WuwRfgzGBBuHhaJPnxjGBl96NYER8TC4eLRPDypzXsq3K06
hR2Ts1mFfjqEwv89IH5/5ThYLvPg+3vth4wFJFQVUrt2flHnWdwdpNaUWC8fndahkBTQhiJS4Cjr
FLR70dbUz26VzWBEcXPVhYxeuSLioy8nbqmy5iJ2o/FYYhX4JH2G02MQlD1JK5gohYRxXHx32/6B
NjhppX4wmTHrXOTvoHnslqh4NNIKWejQd4eggW8fx6oRDFOzxt+BJbmP2lj6yiSwBtH98RsmrIMf
f6ksBBUqpCi+vVFiB+/K7WC2Se/yNpDv22DD//vL9gEho94C10LLaUTnfMWDt55ib4XHofCZX0k8
HPHIl2pLkVM2no1+XW8/K3Y/ew9nYUpDGR+8OtJ35TA3734j16+auCKVFrwVHho7/5Qhy+DehAoE
0Wnb94k3bidYEsda7XoOn3CpOn+skuU9uC39V+OW7bW2wypPWrnNH62G+8as0x8FXfZ9RN96Ggdg
6UTj8fmU7CV7HlatoP/pmw8+xwFdHQZx9vIWxatt9flXV6wOVfs4+7vaYRVtE3vOi7THxdpvEbmV
Krcw4HTe8FCXNYeNJt3gl79VeG/KwOQvQzQOF8Bws1u6LfjPtWwmB4zOopT7A1x7GL3LirB2HR3X
/fT8ZnvsQghlG9vQvXKF68CvTxnQCv6Mp1xhUMUPWe3nQFXErrj5Y8y3eBtDM/7De4nj0iMHQ2kM
rdhOIziGKc/vAklkXOIV1vbJqEHdJkZdjIG7eUfeRfU+YZh4yxcn2JFeqA9BnrcYzCFt7URFQql9
Y7lBu8MKOt5K8m+CG34E9sswaGMs/+yuk/tVrbbooQ3AhnZY55V90FZvUqfenNe2Rg9ceU62gx16
cvmFgho4JxcgSR4Il5g+Ge99YryD+fSwHQ4Ja/CwaomwiHZ11wfL3qY1rG72JEV+LX5alDSrhmE3
6qoz6ZJJRkBd0cpD50GYH2ej1iOB0EyhZ/IRfyCJOP4KotwqDla8YtroXb386L5+b06OvYzgfqSf
3CRxhSe/K6JDb4MqXjJrwvoMZvVMDA8WHu1JCoA4LBdzmfrOO8QjTd5SWgp5jBkXDcY0c0TP1FVz
RPJRO7X1Sa0/HOVP/MZBtU3A5Cv26znlXJt3C/rDSY7r8rvU+E02McFJoch5Dg91zKhtIFqDtQwL
uz+tfoA39ar1N0QLsVUu8yAKCmijn0jdakgdajMg87DWGFmzQhF5oiqHKWwH/dhSE1mLIoaVoCBz
GuQCTUyrdOH7ggNd9I/JwsbCzJRU7rMwa84BOPGF6KT1zivwxW4FtOVob9wHLg0CT5jsWRAPBwTj
nMWb+AMQuI54UKfhbWG8+V/DdfS7YIPHvnW99kGZePhQtL/7Ta86ZczcHTs7xM1ZV9LqdrrJrZdK
xPKvbt12D2qPArlYqk/dkCF8aKKfNRIMhnycsNmA3Gh1/7XkoryZLEQNF1MwUJYYwOdMgJLXhaP2
RbQAe2WuBe8UfI4s4kSMjZwbmYY1OHoljiMCyYH7KHscQ63f4t7v0Guq6o1xbPQ6tzjLQEfKtj0s
I78/ABGktRIy4FmSrcabjmvr70rzcrBGH4IPp+4fI2oDoRb1Mg0BJukMHebIQOUoU53Kq3SpFuti
Izzv1GpTAsNiOKwId1m1zKJ6tYtcmNuj7QFxnZElMb+4m2eVzNF71C3UBmXvlhCU7bw4qj2RBNs8
eSXTI7K9qpROAF9KLEEPNyunup0JsfqejQs9FYOOlOzgPVWTSzaNQQ154HLWH+y5UM/WQIQDfkOa
t86R2Mpir9qO5HbGzoG2yOTnuupEwZOtnCsT2R86BNXmXnDvvZNdMamDnMdiQvMM2k97jcxPrWlI
XDS5cvsngJfoXsTlVL3ncvLIyfGqVDW9d1KeL8Nffj+alnMHI11alr08mQDXOm0oiQarYHFFbfp5
e66AmcNd0dqu2XnGVuNJdGCRUHlOxJi2sCcf1aIZXxs9V+1h+gnxOU6DISuPFLswPwZ2txh6kKBp
39gwsFTpWObqB3SLq/xPs2YlT3I3KPTJkCSs7GXRRKfYqdaypDHwupYeWsdb65PMxMj1z1JWQ/tv
akNQGRSyujnrn69+GSJtWyfGF1a7wyaxMRmNIoU1aiIURt0HceC4X0QAhCGvXtgJ+Rx3duEXqc8c
Yrk0/rqGR/YMxy3LV/mNpAXXbJAWkxP+LMdZQ3Uiw6N7Rp6Mn5V0ltdplZu7V6GGYKPI3dqrNbXz
escgsnrq2BL5YZZANymL4dfy4AXtmh0a0p9OvfTlXdnViBrM0lAxyXVxLhuvZlrUQ/ReTgobl08X
+Kdko3l28XpK9l8VKVsBdiOyfIFftf7WiCEDi4fW8RsHBbmEy0zfdidUnIVHVByR7Qf472teO+X3
hsPvxbO0/zHRUECdwJDhTBBF6V9mkkp0ooiHIVeM9jF6QZJbh5cq61MIK2a4LYeRjOK7jMCOfVTN
WEYjvE7bnuBCLDIwW9NzjyZycCdj3zRJH1fUeQFeBTo0HXEkxnnSML98gwqquAbqPKMuKdZ/EtH5
yMxDlGk7i/lcZY6Yk3UlKI/EhvK/OWDeiUoWrd9IO9ULMQ3rQ8zYv94NgukbP6wvd9rtxSlzvLpL
0Mrl+0y633EJi+CuzchjaViq+W+WqDjH3FlXjmkLTbvl693iKQrdY2Om8eZAy2/7LQA9q2J3rPZF
RouGbl5hDI/xUXRx6x0iWHJxAfHi73Ia9faOtNBQwpkAfySRsSqoNwbUR2/qxG4eMEYQ8kTxyqvt
EakjW46oeNgwu0wIbr8LgwEtIZ5gO6ohtFGdjT5vNZIeWkHO9JLWPSG3e/keQrkSVVFP8XqeYx0e
FO3bQaiqe4AnJMgKTKy59BW7olDI11vT1sMlyLLi1vVVBpA2eW9hazn1pWpashFmNL5bNA3x0ati
AsEs8erYvT77mS+Qt7M6vtRUJkQx6fUUVtsYPHZDFo9XxH4KGXJCqtDtd4PeyGaLrSJkf5HBsDTI
7BGnnbnqkRdzmqP+MI5OS9Qe4A9RRu0F37dPf9fh0ChIabqWqKko4FPgfBG8T22clUX793+cndly
5MiVbX9FVu9QwzHjWksPiJERQQbn6QVGJknM84yvvwsp3e4kmCJv0qpMKhozwwMOH8/ZZ23Xn+rf
/L589LQ6XtgTEWqRFrH5wD1ArEgDjUtIHNWRaNKAAk24srcQUt2IlaeGhDSxEosOHVLcTaaAY5QL
vbrvIUTIJyGbKWfJJl82udC3WteUOeUZcW0tMzOSoBnFxoryp7tYp5rbEMVdouTiTEBOg/0zdpvU
HvXrJpCrH1isl+elASeJuZFdaeOoXvk+aD22TZlQHb5OZuAUBEs3phKFfM8YWQuJSqvUEaAnP2CC
DHu16ruVLrjqOEwmwao6qArxNdkFuTdAuTlDDduaC0TY1i5pi54sBmxRjn5WX17bSp+sOQ4Rasij
rnrOYHsdBmMCOdXdcKULONCLKmdHa8263VTRmJ9UvWZfjVJqHKHG6Fdc6KUDOUVtLyj7IZDOi053
ck14tyAQFG1AjpgyhM8o3qdUoYhFn5pmcNDiOH8qylJsNYRjXDm9niwSPK8Nhavs/ENJ5TeWyo0z
BnW39b3a3Vup2y0tFr0fOoYC15aR9oREUvAfKvnCJaay9cJPWnbkbqB8OQztrYL7GeWDbkzFFLT7
h0ovKHEpqLZzdIT3G5IMzD5XNvNhpRHb8bZWFhXXZqlENzIkA4eqT2mtSDk1rxWwhmWJqCx32qoN
TrKKsvoxlatLmKL6wRI/FUWdUlDnLrFSImxQuNfWcnoWWmqNQlMnZOaO1Fz4YQuUCiMaRNiaW+/7
EPlJmqv2LoZddFMSZS8dhfT10csNcegbs7uvCvllGNXgXhjCvzRrPzoahl8sPYW7nxw18RYZj3GK
2KBa4zFnwBW33HybkxDZkELj3AqwcFq3yGuiFPYeXR9q3qrmXg3eNaQKCRnqlDdlUqLTeJDFoN91
VSOtpV4LTwkvQBUQTbwyVXTKXma1UA3Bib2w8Zo/DImqm4GReiSoIaiH0pvuzJfK4amRem/fjHW4
gqoiKBTLCGoUW9jGEafMJAAvrJ3ECry2YW3jJxJCJAkwEngOw0zJDyGblU/pXqcXFcZO1KPEDoS9
pFOcUjJ190z2o4z4QYyXVHOJIjnQwgXsoIQkAdcelkOms20lCKNB6zG7kM8l59yiRh3okevXVJly
ex6rM3JEUcxKoHArOLK/ggJwMiNGkHyKFgUr3fUIj8fj9AudfW2NSEMvJfSY2evngOH/wC82bCjQ
v7iN1V6HYs3Em1txlTMb/XEB/OF7Hz0DSQM9ScxuyJUdnfNQVP0uLeUvkOv/6Vur7781lzRhxnEq
dtQTUz+5qeL6exZWijHzB5AEUq4oKvUdIY6LShsNp5K7/Jtg85knqCe5BArLSNl5VXPkrnvHPvcF
Hf4/dckMEz24qAjRsCo77j6QDbwrKaI64ltvcm5vb3QywiqFmqIscZ+1eng0Gerf/OwZmp+UHKIw
1WwIiUC4UjNxEkjfNGr54GmvUsOskCLa+RSgLNVAUeE1WeX3XqY+w/FTa2KFugw3hKMiFYHRGqXg
9yww9IkF/susTIocikmg51ytYevdq+HwRW9PH/AbuLs+m5OlyGRfDs18ZyBUkog4YXjNMbBeB9CW
v2lKpM9mp2YSl0TSRyMielPz5Ejh/PJ7I3E2O/uoscJKpPkutq3HqMzOEUS+fe+j53OzUOsoIU6y
Y089ylzhsvZ71lj6bGr2RVOSfQ2GnYxrg9Wf60P0PReGual9AykVrIA37DwMQJeamKyIbK/73gCf
+9qbuZAL4uQ9095Sj0iLihPkyc33XqU2swnyK4T4ldV0O6Nr95XwNnIWXnzrVWqzmcmbHIsSBegu
5ayB19lDZdbf7PHZzLRUaJm1qNqdW0XFClWavjKLQflmj8+mZ9AK0BAo3XZiCN2zsufqisdD8L1d
U5vNywjSSaGrCLurCaqQN8ar6+rf/OaziRkS9Si7Eryy7iOTsaWMu0GiRV8sW9Pz/2bZ0mZzs5SS
nMPkWINgNWuqFwjXur745iudTU/LrvwIxG+CWZJJZYt3KLXs6VsDce5xL3mVFbVeWezQHFGPEkem
Uwjod9/79NnWqXm9Dq8dzD8LOEQVybsJ+7D73hakzqYntrOjokdNvnOFmGo3TQ6zEdyx73312Qy1
BLqr0cyynZeOFlSZ9oyEVbb43ofP5mgKMCwU3Jd3VE5FDhidtaAi/JsfPpuiTVwFSdOyuQVyfA0K
iVtk2nzlda3/dHD/zUhXZ3OUekdZHUKdjqGg/FqRwk2mNbek3MEL5piSCiFlk7rfPMnNcddnJCCq
dDzolp2Ma+Ar3i3Vv9FJqJM2M93K5q4zxcq56KBpqF70HjkYesdmsmcoF+hCLtyy8xcATZBeSRRi
lwMC3gZJrj4o+q4Y8ELo2h9mTyyBUl+Hu7913qV2dIxlpL7IPPszSpeCnQl5zfF96SRutKugtI8h
dm5N1971g0+gaowQoXLVG1Oazc1U6q6tNI3WtSF7KzRo9joq7SksnF9E1GKtYq8RiOf99kSgptXR
82A0MOz73vTWI/e86ga3jK0al13mUAMpvcDLNrEw0VvkQqCrWw09uujUTY4g5UDZdkbEKYS67AdH
u3DdI/DYlexV7UM4KJQD18ZywEl5RfHLXljl/Yi24URr4qOUttWacL3E/Tzrn3qbk4Eh7xOiDIXs
5uZWSNCrKEAmPmQFExbbFC0UlL5FrSxVPaLDFLUWhe0p1Wyak/juIfAa1M3ZXuTxCRfX9Kq3XHej
S5DiDWo+zuD8UQc6oIdtwWdqynmrq+etpXdrLoEJFdZmT+ljbfeLlHTUivRPszBCO74LAzSIQS1t
BHqq8wgaHMDCs9yGOZxk4c0YJ9aC01k6rEkGb4H7XOfS0BEdod6Y8+bSjq1oWAIjP9coWVugoIYM
VvbDFsgGvg+Rbx1AmHZIcoaDRGEyhaL6Qniuu7B4+4Wk6iZ5WKPfuGB4t4YqqMhJzTVixeqWkCLa
nZaMKAYZjaDAjzj3NeDmgGJfSHULKEDy2uhILC4oQ6dw01DKvaVWZk8mWyvAkZPTrlWcC/JiqA+u
XZ9lDMaJ5LyybJiWG6vklAV0qtMXSTtsiTEdOi+96ephIyKrSVcZuRZDs434skLWchh0+TQE27qq
QGsvfNOmvk/AmW2BMu8pBawXdSHfCORTaxlkPAMtJOSuW0m0I/FkbUyKUAyLsnjN2+AusSF3O4kg
LDo0b95sUtnLxAReYBKDOmmoH1wWZDkdz7AS7F9GINqN/Dpq40Vd49F2bntmBfO/KgFxif5AvncA
fp4yhUmvKkjOHDH0pwPOgYCDhmKkmJhUGcnGulV3Xh/r91rTUDJcWvIVDBfjoHcZ+U5Az8ldBxqJ
TtC6BdlPe7iC9HSqE9dQbtyswRUkO4lUQz4E8I8J+lTyulHs80IKSbZ04QH+3RLm14mhIoKx+3Zd
TcIMakHFqtBLp9GikFcwDBsr8IBJAfcALsKYXkx1cBSM9RcR2Kx10gW7OlL3hNifTa+1zkSogDqr
S2b2MObj/RjEMQyRINA3+GQoi6zDXb4t/F0iq8YbViADPBZ40Fiy2FRbGLoZjOuiDdSDrpDkXypN
L6+Bm5/qga1YS0D9qDjH1lwhQXKlZTrk08nq0fdxgAEJFC90kvuvwk2lELhRcRsEcrQVVUqKkOLo
Qzu6t3FgTMWUY5scNUI/ayXJdghWmBuQqu1mimNlGhJbKkwcIFMsM662pSTniWpicWtLXOKo78A+
mSR5sZSg+yGYRWvOz6181KHCrPpukBCt5JMS0CwlaWVROnbjU1q4sqrSXFpRCVjK9ErehU8l6hDI
6aEa4iMqNPcUj5OjxBKepwQBVVWikgHBGcY7HTw+lgMBb/9BGPk2jcotA0w6etS3rV3ThxDukgvo
ETVmZYKURi9AzlEVy3R2i/ElT1ERRpUaXaF2VJDedt498SnwYUYfSIsybaRTOUMnvOiammx6bGfN
DwnpSAmDKi2u3bJ5ReYp7SFFoiweeJfkR5qdJwFwHHily6I2x0tOFeMaIUc+LhHMo3AkFfaj1Uou
1K2Be6FEuZacUC83aPGjGOoBA+A2otQ0V1b2iBLEt8sUf4PyvO4oW41qjClVrfZQZZU9r0bLDBuQ
vv1IXNHbynUR3MWyWme7VtLaYVGjVz2EXWubC9WuH8oK1bQKdn/XJh3i06iyBvI0Rv3UgOtZpHY9
ImLS9GuK99FT1ZTrklhOlsCAqL+E6E2tFMAmISzYNEDQtjbSjs0YZd6hjbuTVhfljqp5HxJBoZ1H
ppwsVYPwsWTLJxWOUStVB72+GBLvnMAjdl6j1nTolULVXxs45LSZbZh7CcZ+8Wji47OI+tLb6LkJ
/M4ur1s/Fncy7xQVbEJtIvCWTMv1/AbS2dgsLbKX6tIKFfM+bm1SaIUsW2dFMm6hlw9bTUcp12OW
silCcgMA1KMnL/JRekBFTUmNqm9AaKzLrCQtWsfBiyqTg0ODKrL7Zkjlfd7a3n1b1smqoBp+GbMi
Q2XJfDN0ONTECz9oaoqkAigxYSzao9SgGWjcBJabWVsquSTlmnpGceKhrX0bsMm6MYt8OEphQq42
1RP081ovVrZCyaaa1OSUQGMew7odzzV55OZBvosVzQMwGiM6WedVbIZ4vqB2Immr9MUikeOSPStT
qVywBRUlSZ5We8/vgbthY9ZcdJQIX2cEyw/U+6Q3lBY2q1pXvVtE3DknhCbv6jUeWsMWdVGf7SKB
Z5YsVF/Hm60iH9f4KYtQGGdOl3N7lkaNcifNl5Ac2KvALXCeMAZ12WXaaQdWmnQ7RTxRF99oldth
7OFekFCRBKV+ZbxR2Eo52EF2UhtaQIeEwC0oblxOYguUl+n54IW8ucSU/uUg+18/+v/jvWbn/zpt
Vv/8b37+kSFjoQipnv34z81rdvaUvFb/Pf2t//lT7//OP6+zhH/nf+Td3+Bz/93u8ql+evfDKiX1
O1w0r+Vw+Vo1cf3z0/mG05/8//3l315/fsr1kL/+4y+qUNJ6+jQvyNK//v2rk5d//KVMAZL/+vXz
//3L6Rn/8dfta/o6Nq8xl7t/fdz//J3Xp6r+x1+Sbv/dgquiGpaQVVkxVQ7/3evPX5nq31UNa11Q
nmgPLX1y4saPofb/8ZfQ/25MqHvbtDVZNuD2/fW3KmumX8l/NzSqBihEkvlLBhlv86//9/XevaD/
fWF/S5vkPAvSuuJ5ppvN/94adJ0NzyJkbVObIlOAPw9Jyil2cUCk3OXtcXQS5+UxcM4D5+g5Z75z
dv66udm93b/srn7ppH9/i19b1aYL8metzq6KY0IYAdcqd/lYOLcXmXPNUdC554fn14Pn9NPPr5vV
w93T2f727PB083Z1s3+56JyvvscXX2N2HUYw3UsjXEe4MLdCfi79L6JJP43gP3vOWa4EB4VaAetG
A8797UXiZM7j7f3t/vk14D/v+fcxcUbn+vl4eXJ8vD7xnJNL5/zk8vLkcHZ5eVicrQ6by5PN5eVu
+q/VbrfaP16dHRa7q93i4epscXW1P14sdm/7q7PdxXK/f/vi++tTDOaT72/MAx3AIU24Be7y9PH0
/mK3PX08Pu7v7zeb6/3pveesDpeH1WZ3WF1eHi+P6+P0FXcXVxf7q9XZbvv5mLGnvvrsuwh+/0uE
G+eyKK9AnNKXz9OwoS+fn69fzz3nmog33Xj5eh3Ql4ET8J9oUZ3Lzev1K9173U+j+Y4/eZc75w++
8/b0cPb28vB04Tu7pwtG18P5G6Pr4urt9u0FmST/3F683SK4cu4vDoeHp5f925XvXLx80b8/QyKf
PdMsBqbhLYRxBs+0XJ8ut6fL6f/XjrM6Wa83C2fhrBb84GyX2y/iP+rUWZ81PAsa5F7Wx4HbY2/x
cxhevLztn4+gZpxn1kjn8oy+Sp3Dw+726fzp7Is3Oc2qz9qexUPqTvO45/DQkrEtjLsAIXR0jiTU
qfMGx5/bz8eN+N24wSrUMKe6LtVSZ32sR3IT4+HrLse8OA26Q1Op28TqnFZ7K8wEkUv0OPZPgaSu
0vZSa+80DamRxh78NEQ3XX/tNdeeGnwROfztumtYuq6ZimXLsj0bzVFMRh5N3zSar5+RZTqXgfP8
fP50OH96OD97uZKd25evprP43bL7a6Ozrhh9SN1GS6OVjDxHvzOp2I3Evh+uLARMZe0uU2tPfdbn
b+DDFmMAXZM19D9i2tKs2SI4SAoQwIZi+qzwqiW3mbF0LE7Ky4Ez2I8/a8s0IRYJw1TZIxXNErOx
VbZdjdjOs5b+aLanVTdgoKl1yiXiwuT8G00ZQmN/lhVd/blevVuP1ICEQWgtodCMV0iD6nAxSJMV
fDwmN5+3NX3tX6fM9Fi6rNCRGHGgFprFJ02OL41WmuYSLKl+tKnlWFmGHX8xKH/XisE8MTRT5WAh
zxYFKnh7XxWySX1VM27czjTxoB7t5efP8mEUTg9jWBx9NEMGXqfOHibX4eSYg2JSUdEba19T1Tsg
L54KB9V0d0FSIkfJ3JoqpMiCiGtY9g/Eoty3P/8ev31a29Isi/CNzRnt/X4CqhAzhAxBaChhtOfb
rQLUYawXf9gKlm1EWjjeKbhioUl630oF68ZM3UZdNvCyKbobCTJ2ub/501Y0TSY+YQDxh4UoZhPb
65BM+9z1lhRXyAuMzBQCq7b3xZubT2TT0jShMJlNQ5jUKMyOS0ZlVKHeGlTEdsLe+YWwF02t+kvc
v/0vXo4yfeN3I37W1mzRsO3YThDh9ssBiRJCt8vE4r5a1dumcU9Cs6KcILnLrNqZZGPeCHFF1Vc4
BlEY3myFgaIv7ld6Pz6pKIxMWVmHII3Q2IibPvzDhQBUi61yflY1g9M65ULvXzEcxa6Bq9QsG7I3
REeyrL8ItUHNtjDlqnb1+av+7UtQZUO3Obvr9nw1lYVL8FahY9Q0zNbcgO/VSSoVhOWfZcwhGE2v
AEsdmQeTbe4q75+LmnlK9DMVXoGaGKeRrskHSVfNLybIlLeZv2imBtcPnsW25/oCvASp7yk0HCgs
om4G6J41lXnKmTGMrZNbvn7yef99GFnWNNd5KMo/AaYr85wmsW5u3qIcluJQnuvH5jY9Le/tF+0M
1Vt9V+7D2+F8PPOfxrfgHCjNCh7cFwcgZX76mn+FaWn6ZevoUGlKccdXyG7VK/nSPGpn2Zux8Xbq
BTKv7hwfZulGPkfDUZxUW/WoXmtfLPXzXp9/g9ka3PqqBogOkSGRPQcc8Lb0tLWid7sMh/HPO3y+
zjI9VNUguips/DSFPJvJUqjncl3V3VK0kGqgcJZXpZfK91+08ptmNF1mSVAZqewrsz71chVPK3Mc
lpqfwO7P8SZoxb3Vo5v0c6i6pVhI0c7Pb1TRbfoa2rKNXLhY+LlLDRIwHNPa63ZxP+L/jQRd+Hsy
RdtEq5aJdKpkBmLV0bHAiarhk+1Tal09192DEA89UTw3PxHEskf5ReEFytIdvp3YutcTYmgRBS9Z
nT+yX691lFxfrJS/eW5DyIZGakSxTMuaLcoZHJ54pHaJdM1oP/fEuh+zJP5i0flNI5zgNIBCqqmY
mj5rJBRGgx3L0C3hJhIuL9sLM876P8obs5aBMJI1TgeYRRhTbOP9rOiNgUgq+JGlXqcDmCyLyB3s
3288Cv0lpgiKIDYzO3gbcNZdEzPJZRRXJAFMDTT80FhfrDLT2vjrqjY9C1luVhjc+FRFnebfLzOc
GijUrwVmPj0hQKfuYvuKEpj6FKZUg0lcoGInAW/i8zkwvYUPjZpCo//oRxa3941ivIq5FTWQy5Za
zJ1ZlpQuKCrOzLEkyU4FusuhrClaxm4j/nwUkoHnjI/wjhP4z0X3l+fV1YRAPHDbZaSr0bIuJXc5
YNu5/fwBfzcMWUs0IfOQ07Xp/QOq8LvkEVvhJXS8ydspbnaCPf5fUcx3Qcxfo1NivjhOLw+Gkmlz
N9M1YH7vmyE53JZZhd1OqJG5SOMcAsxAlWTbDRYInMFyYK4m68pI8VzE13RVdVn1QHx3C51IZTh1
VLXFyTUFhatAE19own4e5uav2TAMbgPcBxSIGu+/nkfKCowR/GsQb6Rc3bpMn3XK7Y5lkE1rUeRe
Gkabbkduw1zj8U67qCCulwvZiEHNSKOS/vj8vUwdMvtGtmLrssaxHmPCuWilxNUltwSyerNrNKiy
Kq7fqumvY5CXX0zfabd43xQrgyksiIAEQY35vVnPLS8XWkvNIwRzcuQKiTSghNt2oi25lBofSJpu
/V65RPvQf3FW+fCcgtyGqVs4NFnmNNDf9zyGVaXVyGGxpFhj9BZUy7EvlKBulE1H6F188awfxiHj
XJEVlUwlSxU32vfNyQLvZ3Cy1P+ExTGWaqqNu97BmOgRabr8xQz+sHgIYQpdkW2N/1VJu79vTMIy
tC8tE3ZCaIIoAdl8mjZjc2LUVXsJzKxlg+nijRt61vrz0fNhrfzZ8nQioXuZerOWY8lGHQNxe2kM
Zu5QxHAoQbAsxtx/xFh4m2ap98V7/LCO0CJHaFMoNmuWMUXef12dAxIhxNWh7NSI/hb5gFYf57R4
+flzzV6fMd3XKbuzmBQq//w8Bf6yJiZ6I2KylfkS7zBdPeANE1eXRmLAC+g9TvabDAPr/Is9YDZE
adQkygXPjhYti8DS+0ej8s9LrZqaPTPPqx9BXEebhD2HaisdEsfnDzjrxqktXSYwYU0HaY0d9X1b
LdcCFwd7iGV1gCoIXut1MCb5n72sn62IKVGiGBxBCIC8b8UFfKpT20zSs1SjzQiO/amkVuJP+43x
APWb/d7UyfLN13zEdp6RjfSbDpvIAgNSpXcKfg5UB5ZUdHzecfMLAEEPiHA2GxmjTOaRZgNwGJUm
LtowWQampVonJhBTuLmeageIZ/RYu5CHQLcbSkeheRzzrkwfxtzCHKLQsbldxSKlohT5kuk/JmVc
PktelIavFqWgpwAB027lp5Qj+TgSopNZ9q5lVPuW0ngLQ9rIvvj8aT4MA47dKoFMTt3EqIQ8O7fB
/W3K0kfDglmUT8EJIQ6XopkvZtNslTC4rbFfgZZW8UQx1fkR1POAfWFVZy3arkgvFasJHgvJah8E
nEYIyTZkFbJlxvUfPhsvyiIvxvgjS4bG8P3gKzoQRmPOi1LHEFxxjFFPEmbuF+eaDyuFyrLLDZtq
bJNF6cOZdLCLFuhbvLTtQsG1WKv7dAm6XLIWtVxIj4LAgv5np22GoBA6O6hpy/Tohyer6Tto3+AG
CTcWKzABA/yr/ivNo1DpoF/265/NGIJHU3g+4gmzNQLjqcYlw49hLXYVTmr53llnYWINP3Dcic7K
r4p4VBaeH3jrqumBllmTAk5McLai8rajPYi7P32n08mcKwYubmw31uwUmVi1FiQw2dCucWQLQkRy
2Larf7ps0b+EJjmpMla5zEwd88vq32OUmyQFrYSlHlxZgHDOuxBS4J8/C0vjFDrRZIUj0ftWpAry
p1riX5sHyrgPGgkcYwCH7RutWDooCE6dyMlnyxUGFLoU47bJmb4NgW12yhJi/FcVJh/WEXqMtRBk
N0QSQ/8ZN/6lx0YJjAVn1pj1SsRvmSqjsvMKpFSfP8yHhYRmLPqKN0O0icvs+y7jTFAB5KCZGJr5
BQ4b2AEEY7HEH6LeEHPE4hJ0zhcz/MO2PDWqcTQmaip4tFkPUhzqZQHngaVlubBNImjjWiRJizEs
kz9eslhAOB9zluMpGeXvny/S9UpXbDAzRIq5hom0gOk44t25/LwfPz4SY8FgSnOUhzo8jwZ31aDJ
VUaQOfUi4z7vuHJgnlYFirGy9VpRXz9v7uNrAx7OyZS7NOhszhvvHysWpVFxFKG5rDUn0HyvYyAy
IHfKU1fbREMXbWVe7eZPm53msSamPA+BfHlaun8ZlOGQAiaA9bUA9VB0K0PA4dzoUFSOdYPY1RGs
WfhVJxgCfd7wNHPfL5zTkGE0qgiQ2Flnu2pfirbGY0ZipezcPWDIBBtML9yM/TAsvHQoNhIIcAAk
ariUk7T74rk/bknEk2TBkYiAjMxB5f1zo1gp+zhG12fKkBAdxcbKYZ0kIoRXkaiEn3MFMtsXQ2p6
h/NnJpAOrAI1jGWLaQz80tlWK2cJdHt34eqWtJKaCFNBoAVftPJx4PJobEyKUAnNMKTet4L7QVgR
F3QXfdmO3aFEOQN520cGs6SAHcenz1/kh+Y4USqyyVGctkhNzrYbr+k18IkjUOdulDdNEt7GKlxU
pYDh/YctMU7YBX5eTRk185bgkNvgAEFLRG6f7lIjtpyqFdFFV5be+vOmZrfF6TSmMBl4R9zaTGV+
g4J4bWujlpkLrAPKW5MK/fbCwKAGMXUYqbJ3yo3WRH8X1h7O62o7pv2fHti5dEzxGUK9fJKpzLo1
rrSSXFWswxtiO5KQj/bY+iT1bVZY2p9edKa2dEUnxcM/ylwkNUDyA0yAhNcPqRGBzJCdKlrw1X3x
w0ChFcY8QVBBaIHF+/24DIc2TSQie4skk6kUkzQMs+H8Ax4BgUuNwB+PlmkWIPoCzEqSUp4FQimi
JWfNDoL60GgRhkPWndj2RzPB/uvz0fLxyWhqCtaQ/SegZs5mnBepqR8PNU8mFfKwbPVCexgKhM7r
osGO+PPGPiwi+vvGpt//soiIII9cKo61hde13TpXUjwJ0yL5Yn383SMRCmdPJzHPtJt+/0srLFSD
MiitBhLLNONFWJfmpYfP+kGFKVJ/o/+AbSommzo3+58ys18aQ+NOdrqh/3zV1dfQQuQVAHrpoAzG
+MVzfVj3daIHbHiGPgX7ycu9f64R6H6ohDQlzKa6gN5iUdwRybsmiIdlmaXJF9P4N2+LaIVM3EnR
TOLls35s7JYKDOwAFllQm9cAyr2tbWLF+MdjgmdBi2zZxO4+hEwrYWMCH0aQ2SELHNMwVk6SJvyz
4lHMz6a+I/5OKp4oNdf7933X+7WS2WbMMDczmJxV6m9gvw5fDIbfvCFNtYjysPiqgr3yfSt89Fhp
KfRDqfbMF95gDsjPQ8gDMAEn0bRqv+i86RW825V1hjeBT6iZGsdzfdZg7kIMJLyPPkNKq3Qhj5UJ
iY8I5CuBblKVn7+qaY+ft4ZQQtboSdaKeYw/aAFvFh6t6b1qU6Pk16GTtp196nV5uIREc2w72fsi
IMPVd3qKd+1awLFMwZ6icNiy51HIug1HZYyA0gANq69z4RbdxC6vD8h51Gqp5Dq4/pTi5gdoavGp
DPCK2PuQW6tEGkNzHdlwY6DW1MEllnSD7UCc6BGbhdoI9V+3ugWlJclVhHcB1RAhluOL2ijVeM0x
Dl5+W2j+lctU0B29rrO9BQAdCrzlyZRAGYZOAE/C6EYB8vOQ1OEYIEjP83bRYCO09szRRUlTa9oP
jb98GuXaCPRQNSkiiS3T9vHgzSMyktBj27WPN/o1jqsCB61JYQFYNNvJuIu/4sIiTtIETM0G977w
oAew0Tf8bHsLv9LDI1KWJF14RRdvS6mLqMMrZOM50whmOU1DqNjBvCA7VDm2bY4fFJK5HkpTKbA3
Cb2HwpUndx+v4pkqOVT3g4EH4q5zYXIscQoBkpQPYXYX+a3r0UduA2FZRA9NC3LUwRMwifCaFeIS
P4pwWEYD271DRCq41+GcwmFTDMiTYuyrF4+iR6znsPO+ti240idpWlt3JcjeCxRNVBkngaRdt2oW
3PWgQIJ9kxtmhl2i2YKcrtBuxN6ID40iMIVaKG7d41CcF9K5Xo3hvUc9VLqo/cxqVoVRWaQCQp3a
Dgk+XgwwR+pOKaZKio1Ze26OIEyF6d31HuR7bcy7raQA68KKQ6P63jP84GEAvfSgSjjkOGXVK5B/
I4t53KB/QACfNgfOwnTaRHE5lQHXl7CARu8geR11E2poWk+hrMU4jHuemeBPR0oeTDmINafW4voZ
stYE2wsi7a6FJfXUDZV+ikGc8ViQ2Tb3sERBzeL3WpzDsQdZg/VBKxzZqqtLz5XwVlQ0jGQWsDVz
HFAM0xVOhnNPuDSHNrFWbZWrJ3owUrBQc4Imly6r4J+8iMYW8FnVk6rJk+dI6eNzu2uzl8aP7Ts/
bsJ+MRLg3Xt5mTyKXKvuyKRJN3j/aj+8FAEaHKLMChcGQb9iZZqtfALRjYOYEbQaKKQmhb4uq41K
XaNPcVRtjx0oKF0V11Y9wAzPqL45h4JEsQsHPMtYF3jPcGWE/7pXGUBvvhQiDe09CecFo3Mz3lak
elctK/x1i4/hvWTJE2qoaoYG2FU/IXxAouLUbYJ3xypcT9bcHr1wnZEdzelEf7yPCTV3a+i4FdV4
gzRpTSMz5aTa5NSia9p4m8Rtsfe4TQYrSc21l8FsM8pNRG9GW8Nui1WpUqq9KDm7aQQ33aF3DK+0
LyWf2pKdTDjpjmjSiBdQq0qnWEoaj1IK2fkE7UK6l90gD5aDodYXAQhoDZJlDXJxhJe3JBVo1Ys+
Bl+1llD3tCedwoliDTQoPq3MVn+NDau/NIoUkI0VtvhQUR3YVI4GrFFeKsoYX0uF5d9KraYdla5S
mJRDAmXJqhPcGqjxsR5HzJPOIMAYGTDbxLPhgveZvsbBHMsgte+xJ6mkgdIWlUrJpWr2ZujUhosX
WJC1abgUBBMQO3IOoe/0Vn9uR68rAbGP/S2bkGFuGjDbDVA0CR4svsX6CMg06dN1b0XhOWgzS152
ja5fN6KtxmWuDj7+oXXZnAGGTHpeSJVGi1wxPW0BaRrvFI1JLxZdPpIz7ZJC4Gxc1OXelH3vJaip
4MQe0a8fsJarzkcczC6yNJUe8Wou3kYjLFg1+rghAoe/+ZKBEwFki6sSVrbmpq8B5k6qU2Zj7B8L
GTUs+aZhuAJSjh6kzmFF5l2QvOUMLWjgHMrbLTxVXNF737B57rq9VWpA754uKbETVn14rRWV8cQB
vgC+2OC3RfZfvLl9klL5ZOv9yhqG7KkrmNROQ0Xes51keb9tuHXmVA5F8SPuiTjDJZINGBIApbEM
1CJLdnUQND9UV5vsc0epf0arRIWkTX+f6iHVg3Rdwqg1UFOvjYRU/coFIZ47wpPUyVrN7qIN9tLt
BXBV6YKsrPQ0yCPMd5IDj13mQhSrE1XcAphOGhKpU3mXYoy+iq11T3wUtyiyINpYkGuMI1/bAcls
fnCYgnve41XkGFbaXslBqP3wfZUdoe86WOB2LIonz2gHlsbQnXB7Ivm/zJ3Zcp1Kl61fpV6AP+ib
WxaLpV6yevuGsC0Jkp6kS3j687F3VR1rWWGFz9WJqKvav41hQebMOcf4hsnWXJfAbf0+q4lMGAn/
4HycPHarDh7zfK1xWarDAMXli6UPSbVvlt6qo1aVLTEkeVDcSLsfXiarTk6VGsifkUUCXrHmh+N9
4+UNW2kO92xs7o8gs0A7yt5Qj+lk5V/b0m1lDF0a8KWXOtWbpqT7LSiLcopJHCEcjXzqVjAp16Zv
RiGsdUe0vEteno1rHgVCeVHgUMUi780GKWjNLHk6HgQUzhxF8QBKkPUmGDQBGQ6xbRLqHSvfzsyw
/5eZwkXcQuonkYYwjywmh0nxk5LV053N2dI5oa7aeo0WilkzJheuyULfW20y24oN+x8IIh5i222r
mZCu1nlM/NVZTlxtHO8gUAeEx5BKru8SFHbYMN0mJcFnTlIrJCBr+mb5HXchfaLRD91SeT1xiRjk
WXRt/wl6v89rQMSVjMYa5mloo5HNw0VMFUmO1CM6o69gfAAU6b30zIVlpKW+YfFYgMCQxDP70FVr
86nrlEdwOg5dOlPyWuvT9aeam/anlhmp3DHkgHmM4j3BV74G+WWHFXok/rgl70AuWUautqAEMk3Q
sDE0WEFwgyDNBLNAW9wXTGgB5Eq4elQCAK5D0im1H+NQmj9a8JZj1MNGJsKz21zlS2k/kZtMKdTD
YSOhq5hm3kOC4pA0loWCkptQV/qRoODLuVtCMcRPMyhsLwxUV2hxMTVN8zXg/EUgD/tLE+kobu8E
VsIgXJ004w9lhkMCnuDZ426c0tfZ1yXqVhz4a6yNVfVM2YmjiQNCSV7nUPDFbLngxoWXNCI5URMo
XACd23o4NmO27JVltxpvsy9/5hNm25gZY7nu2JZwgmdVvmClIU8tP5vowAJ+nxHBUZ2xjHo0JvrS
OaOR2HPTkCdzojdTAU+6lnOOp1UQhRPc+m1jaHt7HmoPQGWV3ns4UAH+Qwou0qhppZueMuPQSLnS
JOnbAzO3FWx8t5ZnXl2iA4VlSXWxE4G/peKWbqPtRyit2UFN+lJ8yaxsOiOTYBmi1CIe4myzcZub
6boYXuyMInMKDakV5a5ihFnux6Yal109DvlymEdfoABkSBYke00Xegrutp3EmV3gUvlKfkwLNoJB
S9e2oW0lELuQ31T9hTRI296xnNjjXUl9M56rKVvsL9bAPqkD7i9NuefvtvJ4adI5eFirErHZ7Ex+
cDKzRNi3FiVPspuZ0eV3TUv48YM/m8WSc/gmuvrJG30FeRFOhv6c16oHfmjXYynYPB2ODPwvHf+0
tztSE+oqG0B9pCiGQkhrA7mv7KPGzjUB04UUaZXOAXGcnFh4bJcHWbFO3xsdP9zFuFaZC42jl6At
4cQT9kBGy/RgGOQ739gZHcD2NC1ViyBvRpMPNSOtvYwY1CSpxzAX7VzHpI9WOsJwsjUePbMX5XWH
uLjaezIdnTVyAeHqZxyGrSCexrQX34aW+XdFTcSxhTQCG/cjAJFUPjazXS37dER8cO+nFskcqKom
kKFlYqs7MQWt3UEInjRWg7RpnvsRpj5VQmYUsZWskkrPdbYDGYheHgPJAVyYn0+ctiRdUU4FBFwY
oUF10V+1AJxZXDF4lF1M/si0ng8JPYS3QA+Wcm+p3DK/u8C2/UtI1MN02/qlQ7adFOVWNRJ78YiX
wtu2/7kql6fFGKaawGEyU+R1tda07IFc5EBX6jKTHPkC0QwveuEXlGoDo346Ek521eQo90jUsMrT
ZoILf2rmZFyzZxl9tUSZRq5zLLKsyC9AD4keY0vuTTeGDs2FuskGx0BKw3JtSRrnoSWlPr5g5HDq
ve9M05PKTZZo35vtLrJ9CZc/LdfgliGRUe+tRbjgoBcEwXsCw+b6MHYZGaahPXicKALbAcO/Kqm8
ITSE8jMSAwiHpaQjudN7SxrPSK5Ur1HeTXA/HxI1iRnKCPVNPA6FSG+hsHtWRA6N0iDHETq40ysL
nnNAgjWgji6fzPuBH7GOyW+tjChJ8lr/YQSl7Z6QfDaDFZbD4DXAMlRTfll635Dh4pBKCy7fT8Tl
Cra3YCMzycoctHlt7+jlq+7rCF2kOHe2DOaH2W7q3AXmzvktLLNOGocAjb44TUeYpKEgDEeLh1m2
bwnhQs8G4YjY9DU5eqfu4pDXpaemk59M6ZzeBkEG6z+1Gd7tOt2ay/NU6wo4DmRz1Ru5Mz1jJGsN
MH1HjlF00jTjpq8Z3IQGKNsBWbtQLDn1nJCW4FId8f/hFk/LoeFrJecIDmMW5C5FhkPAoYQNs0w/
FPFmwU2B6i/5IVajzs5yTpb+eU9wZPGEDz7wz0WuL/VFRhCbczXxD1+vNNuc58uq6R1OnwSXwDSh
prXLLfPSqk5ashaHsJ9b273JKsfbCL5EuHnUdmtaPTojQQnf1rxTr0LNDkSaOuE6hAkNSwJAQhDh
UxmVfub5cmXhogbyl4cxs5rubUl1q0hPBBQh48bVy+oRzE3j7dWoJzdk1HNWF2Od7MlNwrfBA8vf
Uj6pYJ83gGjjrFatDL1sGEXErfsgHXJ/OA+kzvG9tAL7LIFoHYCCcsYL15FQRYa+9ut952SQHJBq
mG/DDBs4osHAztAXbffTmVKfg1jvqZvcQ0nH11Muc9i4RUJkTd+kWczfh8rO1FLnmSNuA6NlVOWD
YZnZuq8WHzyC33V9QhTDYF8sOVgAIDEQmA/95ncKOYCU46HX+HgQjXhmtgfF4b2tMj9McLzbA9GB
00UzGiQ1tkE2fmNvBmFBGl7SkwNTdsD2i7w492ohRTSKoJj3wmzJVewm/YfVi9o8gXfNdy71DvK+
n3uBiJlQLpHAsnXPnIIuAmVDcgvrgH4d0aam3OXdMv10Z8N9gYdEkoM2qfW2HaqFHptudJeetOCk
BRC8ngYJuYbjMuK/TlUG0VbCFN+7hDZt3IlJ+QfOlHV7JTW9dYmx1ZWehgnR0C+e16N3pTpJXLg4
rlN8d9bKuSCLFrJ3oMZA3zt6Pt3RIemMPQQfeQe7fAXlYK5C7WajHR+JPy4R3c6IeyNiU8Br+IEH
NGe2CUlYRNGTnWW1+lun6sXeQ8Wu1W6Z9WE9yTWDtitI4/aVH670SOPQGjL3kO5+851SozFgy3kK
Md3nz4YAeb0jZJPNMw3a+lvTG4UVt5NGRJfpTtrXuV5zLSMWqjAMaEajaewXK6UKyTkkjru+rw0j
nNREBnimepsONolIPzx4N1WUaEm2D0YFJ8EUAM4J7Xo25gxKh+C8zj/YAk/BJ55ZD/j4ZkIKQTPb
UV/bvLkBOI17XciE/MfB9sFoL9NbVtPg2S0tbOsD2QL2i7RSItdK3p1ri6xsbIdUxnQv4YuTdxnU
4/lCWMiL5uSjCmegw/fGjLBMEY1JfdHR7jspRz1Yd85YtcB8yzmro2BOm5d6KDyi2hspnkEoeIRT
1hT9JETqK7h4+i7NPpPB9DXxC6MrOClQb9gQowsQWkSlmN75akmrDVWS5sQUWwa9MxaWgQNwFTRf
lWnAF7MTrWV4IkqiFDVrIMkATJW7RnLWWGwNRVUb8h37Juvs7NDMlMtMBLgP2Wgn1iV5UWPHej4l
dgAJI8uhXQeOb91QDFHNln6iVnKe9P61E4or202VEgjms28jipOoFobBSItT8EaaH7qVyN29bBPx
pkHDdnYOnNZnVQSij5Jq7PjYC2DZ0dgYNIi7jjDPq2lKRLEnlCuZL4m8Kll9KqIQdoVsTequom0v
qBU7QGnV5JOvpPfrk211TGKJVBgnwsk6PhLyE4n1TDF1+Vt3yXtNxwQyD4P2yjwJYKdb57aUWNtE
2vTflxVazM6bWvjUgz1kVBWD1Q9kbS10pAx9Vusuo9NCR8axyzsiWpbqStMyv4BpGYhvvIxExpEm
lBtELgMQs7I2H0+nzh1ACNHor1k4qCHQpxqpGXnE/qYH4uDbdZ8kfiLjsbcFxx0QUk6UDopgytzq
aoIeaM2xFNUBLYtRkeVCBbvlbsvK1EMS2SShu4NZqmhklFbvNU2KIfKCAUhbU9gZmbtJbQenY6M5
r6MgZ2NfZTSqosBP01uSgdRdUFVntKG6lrC0Bk1jJ0gvCJtAlkZoj5DnIn0yKrlvoV4tUJ0amURm
Z08JLKTVJaTGWcQbZHlf7JRareyUBBgndSNOK5O6I5ClB6WEFI62UW95RLNzgtkhC9Rf4UWDZW8p
F8/bSlf9wVqHZAw9Tl9GNFjmdDuMnvXA50E2qGRKfAFl1nDCisi6K2yt9DG0qpgYcGn6vnHyNo3I
x+Tzoev1kJuNSYICmatfE/xKYh80Cy2hzEKWtOuDvCwPgnytaadywlZ2zprTCTcaz1GhhIJPHE2Z
0NqlW6LdybwSKZt7o/80EuH6oUZnhpy4eSB8QTD9IC1sqttrUGNyvWToqwMdSklhCFNzCs7zFY82
gdcU5DsOvzqApMGpUuJWG9Yqcqf9B/JDNLY/6ikRrSj2hvSWwUZW3UhOG1cA2AYygGwSD5xkaX4S
Hmanu2royregIy3RYUpFbFHdE0tEOV6CDpsMdFfK3qz2TvZMRw9jczHCZvIS34FLl/CQ6Skt/bUa
oaGFrPkUSLrKinM5lIQXV75L2eso74yVc33uHLxs4Zq2WKWp8ebpQEtVOxkUJJywUQHoLFebZfav
Pu6vuDfX7Wt9N8jX1+Hye3tMtnmHwrmeXiXioNf/4n/Y/1dMuvL3AezM8Z/5/5CGgxLql2HeRtt5
R8M5ld/rX0E4//zP/wXhuMBuLFN3tgk2ikvs0P/DwbHt/+gW2mGdiTOiaMQk/4vBsYL/YJ+ysU7j
Ddv+OLqB/8bgmM5/dHRCqExwcv7zx/6GgvN+5oiY2GN4C43cRBCBg+l4vs5G72GxMFl14DUlZxPr
5DlgJoN2iT9ZwTenacA2mnU6wE345Qnd/Dtg/NVs9H64+u+lNx0ifQcbd/+x6JEeh2Ask+jMMkQO
zSxf7md7Iih80jlL/Plax7e5jaSxvjHfdIMAsAhP+lfNwkRmgwOaiwPlXM1x31svYpZE85Wp+wTs
r73KwOx94lb68JqoOZHt0RDVj8HKDmGPqqm8JfI5bYVkMnSv2pClTxoduKuia29d6dufXPP9hNz7
Z/Ruekj2EMTigjjWHDvj4Om9HWAF5UBG2sqQW9eUPSY+z1qVdxWRll/+/GQ/uqJtbvoWkxwB+l3v
nyzztFWWWbNEDg2Sc4tU0nPXW81Y76z5UUchf/jr6wW2BbnAozvLrProerTaen81sO9SBZLbXOz8
iV4mfTRxitZi/kTB9sFvyNQfc47p2Cg99U0M9ov8hJZrLziwLhGypHQ7i16TrH0pqlEL3do5wX9+
9+fbey8K+ecHxN2OEwklBeYI70hxsCwq9csFrihi0od+yoMzZ10+U/B8dBHMFyhPcGpubtD3d2Vq
gFldJjTRmpBTFeHhY8LHtPHvrKDbzaDVYIHjwaE4Rnb8/jodx04QImSNMMFah4Mrq0lcW25jpvHI
8CXYtyBmy/M17yvlfCLdOP7lWFahhaFq2ISO1j/0sV9/ObPKyXzLJMGR+At2E1lpDwZz0jjpDY49
ol7PSPVbPlNYHz/Z7aoB3gIAH9jWbO/ofVkLgvQ4gq+RUOgFIhSdLomcvpGu8d+9JyhE4Jc5HoJn
3hX/WAozaC6lJgfVaGBQQpZSVn8hprf7hF/z2+1s66UDwg39AFJcf/v4f3n9PV+bS83JmJX5xvKN
sRA2GnrxhvuXnxl349HPwTLGF71d6P11qMJJ3WqSNXJGt3hBoWXuURxVpNlW4zmZlN4u9ym5PtkU
/tlh/q/wBRujhXtnE6gShuroSEneX9YfkzLtc/LRXajGLkfRYu/16oCj4aTXnBOcIfukHQ/0cj65
8m8vJ3ZRfj/8nCjatm/k/YXtcQEtWhDX2XlWejEzdo8GvyF1kgGfvU/tBs/hQEP15s8vzfGOi+PP
NJBO2VQVGy3g6LJeHUyzyWoXJb5c3L0trZVyPk+WTu3KutHEXynceL5cz7EBTeC04es/3o2qRs56
l2h6lMrOiJhdNCe0K/NPPoXjHQhBPGpYjLGbAo0LHd/VZPBN+6WPEWRxzpXwlhu51OtB0zXIz0qs
n+x4vz1FrodLFMmEhy6Mz/z9j6dBvOe0SbQqqUX9fpWBSunVzYIJPv2+z5TNv32CXI3SECPsVqgB
DXp/tdGma4q62Yt6BiOnksSocCU57RPj90f3tFmC+Aotxj3HRKCWvHBHW30vAnLr/az1pvkJqLzu
w9LUtE9W5o+vZQXbN+dtI4L3dzQoT7VO6XrRpCflvpt7cem4pjhbJ7V88sJ/+PA29KRNLUQxTRX9
6/qVesWauysPz0zz9twv7H4Hm7//21Vy+4n4qNCOUpXr/lFxafZbUFle+GBZp+aec2Z+VqV5/clP
9NFr/utVju7FrRguWw6vXUVuNFRoHtbC2Y7TaGpFhZaVD39eLI78a3y9/9wWEyMMQxBjjmWBUrMJ
TIAVgPJwmB/aNhd39Mis8wLTOQh3l3Bdvn/iInv9TDKsigpmjxH+TugBhRPr6VR8Ysba3ox36/X2
L6IOY66+vTrGUT2RFRxul4o3x+unKkYOJy+qxvDifqYfuE1+9Fmaj39+DNvX/Ns1UbduJy4fi8H2
Nv+yBY7Y3RtawV6k8OeE+gy5PADAdCgZbTymVoNKbJwv6TN4J3++8IefCTJQivMNiOoeLTOZTBZP
YywRWQTMn0C/X/eCVHfSzXXvk1PDe8PNf//Sv1zqyErn12sp5pV7hNqsLrLMuEUUQI45lmo6ztWJ
3+vrXSc0M24sYij+fJ8ffqP4i1zOuxtc4OjiTdBbaiabLpL5LGi5rdZh6YPPiE4fP83/vcqx87FL
F5cIZnojqzWpc3tET1AHm1amteUnxcyHN7Qt2awIiIaPkRDlOmsdlRM/HA05MHJe8w2K3WcHhQ/f
S6yC7Kv4Xazjg4I2itRJcx6bctz6LGDeckY/Nn1S1OTfacLVZ5znnYPf2eYn6/fHV/YdtiVsabyg
77+IzK/1ucKxFpVzQbps1jXGiasLLXbGJjsDaCUj1wU1PzP9+fn37wolL0UinwRN7aPNcBV6q83a
xKUt4d2tINfPhKnST1a+j96VX69ytMwsXj/rVr96WGuMPE6I58GF0stYqGD8RH390bvy66WOto6h
CirPz/jyam/qT/MuT+J+GO1Pys2Ptg6oDzadCFATvrv991/WMI8EzKY1uaGlq4MIVOVEg5WKzPA2
AdLqN/0nr8iHT/CXCx5t8UhgdYfRGfkWbln+rB2zjFCPicd+Hv/ObPzv2kX7yqcT4HJ2MI9+rM5P
7VEFbIsTw4KfnpyWUzmrvwN5/s9VoFXjamYH+s0M39tZhwLRiwobERbH3eTcJFE6bvj19n9+xz96
dpCToLxwMDcZrr7/sWSmp1nLGDjqar8NkR81L97oVCcE0g+fVLIfvX1YKaAK2NSyv70XpZ2jGanZ
4Qf4sTu97Vpkg07xycvw8VUw1cCwMCyK2Pc35AeFa5kSMKmbtA7J3357gaJvPP3zY/vsKker0lKQ
Qr8l2W7URFZ5RDJIbJvq/+kqPkxdTt0cibcf75cvqUt8XaiJta/p1i1SGy2DUeTik1fgo3sBco7r
ltYh5qejLbGYEnJOKu6FkzKiHTNFOsyY7JN7+eBFo+nKrguf04GqdHQVdBLjyEDXiAK0BG0oFYZe
ciMcGTtJkgaf7Iq/X21rAukbooUAIg4s75/c6jBHRGlgRF3r1OYuk0jjIuaeVnmhN05ff1LS/P4I
HUTnHJf4YB1wB0evg2EKYuMJlI00WRkxpRTBK6lvfbKwfnBTDmAAylEkRVsD/f1NkciHiZm2Y9Qw
6gFZ6LUWs1uZTnnY+QVC6L99xzEHWfQpaKYh5D9u1k9VR0lRmEbUCN15ocGF1W+pFbr/P1/nn3/3
+6IXktXWk0f7aNPHOqo9W8M0lhb4TbROSzH/SOrO7by94Wn6cloEpIp0jO1tq3iyFwyqB32ymFBP
lSmrMDcTzhKcBfgvtzS9TRE3HM67ODAKPYBu6xMcxH8z6iom1Tkz94BC13KHKUdahz/fx+8/z4ZD
htCDgQu32PHZOZV50QyoOyJv5JuNMbpOyBZJ8xGxKurm9s9XO95lQS57Lk3VzQZHEvUxRopfbOXc
4yBABRlQoaTX8O+QjFxGKX8uiBpfJfknv9TxHXJN2LcgaCzcs/SStv/+y3q0SU6bkvlxFPQrGqh2
hsJAKwmNRVSMNQEgf77F468K0B2Awo1zRjeHHtLRUu4EwIJQ5SQ0dIjDCVfdtb/KLZDlz5f5/Uli
BKZc4eULaMsdO/A1JtCoMYF1a6XX5ZFbth6ZzjmCCCdpvxG0Z3yG2Pn9xrBHbv/HHIOexDHPiU7w
TK/YhEk+zPKk7ev8tEU5+cnj2z4ffpBfvyyOc/z12GJwE9JTPaYj9nLua6ZAzX42y7r4Xuqu1p14
PsXLLRiTfo7TTlcJ3pFkfM7yco4yhP/Xpaz8a3SzCjoqxlQRetAftAjh+nDX5UXyHUmyJnZSG9C8
Eyf7vBbpeZAa93Xa2Ce4axM/tPPEsngrg+TKqKjMXWx8NxS6qIUGOi+P2doN+1as+Z3p6/2tZgYd
82Qjk+k58pe2PZ/JX0IDrYbsZBkVgzrUQcsVEXWQ9wZXVPfOMM4HKxH2KRlm9FIF1rCnKQ3koUy6
5Uozu9fW1DBM+OOqh4h8jJcKcVY4Gz0i9iXoz9veK29m0qGYVzUyu7cIOow9qx6jhH8JmvqkjWxn
+VGoGvHMaC/DnQpKtK4oHyASohQwtggszVOgpm1yyhdshO0hLWY33ZPdjfS+XSdnU8m0M+06ez1x
58o/7wYNW0NpYWfOUA2GnTOsV1Xf5HvPGdHS4wIww0WieETpoS+X1jQ28WLbhREORVLhv7MrPd/b
PdwBoSX95ZJWaI0CIse+esmkHnObjkhhoq8pHOxW+DmDMdZwcbza5oSwRiFVQRU1ihn1ERvjlJrD
SZ5R7z4OraelRK0525OqcbldZTlKhZ0za2u1q5Bl+XHiVqjqfZE53pNllTPur6DTHwnN8Z7nbHbq
sNGMoIpa32i+lzkJPztsJelbORj1ec9PPN5rRtkMQYhd02+YdDWMGJG6+72L0isjxee1IpIeLWfK
H4wsabrX3mIEyRl/bU9zci2QJmYKS27M/IrxWI72wrjsrNGc9gtJhSdJWtpy35VDizS5wbVrVonh
nqfEZRPh2qA8v+5YdJyDVzlCf5nGSrRxHXTeU2Fl2hlmk1XsRz+tnkyV3xrZ0kRLM/bPeNG9Kuy1
2RtDcvsIHUqHFcGYIvzp52oMxc3SjsQ9jmVm7EyUT5ek5iUqRO9p72y9JG5H9hDzWM1ad0aI1hNT
SepSmuKsm6tGIQJclvTEzN0ZR0OYu53TTJuYPCO8oLCX9tRuN0RILcDSp81aoDfH4zrv5q5vr4ae
iyF0b4QTdg0gvCh3zaEgaMr3l8u8FYVV3QJuSOm1qDQp1IM1Kji91tw2/S4vASyhicK0cMsGOeax
ac5E+CGbb/NbF40hX/bsA4cRESnYU0NeY65VV+nQk7S443GYON7wnY7ROvh4OYLCK5Cq1bJ/7Ga/
I+Gwx9PwrSau1DpBHlkgf81TTTsDMN5fa+4SaFso2twHoZ0uesbIs62SndAFM5PJ69cpChqvQXGD
v5a/2EyWJPb8Pgdo7aeLFm2mfj61ogumEDW/Gdt8q+gb9Y3hXS9+e+OT9GjHmSrXmzRY/TpKsMAx
Z1ILRy0yQ92XKpE9pm+4cllUs4wZMZp/xei3mxNI2YT+IubWx7mNfF0z/X3WF+ujlmpYhzUrWKy9
J/LUCOdSZdeizWtoxrJuv9uFTi6fSmbEprDGYFIbCFlDCfrgIiN5luyvmXhQj4Q47cwXRvqCD7GY
I9lv1j00v5jOG17rIMzrfA4iTybrD7z2GNQJU52+gp0rvANaT4YsWtOn390+m1F8NqnOuDVD5xB2
OQKoPfr97MmVECJwEM2ztmfEr6FstWx1mMFNEd8mQJWHg0KJH8pV7wbEhR05gMM61TuJ03ZE228h
Am/13nJ3bWoR8LPH+KvyCJdP7p3ipJrdS/Z2erS8A5VxRhq7X8R6JbyLYhGoYTFUjfN+DDwF7dhW
5lOWdoE4YAVX6165CaLDtZ6WN3yBeXaKZ7lQ8ZSl7kVQCLasyWl1c2/5yrgxiSHDpi3XPmOVzby3
0SiCK0onyz4h1cz56rrDqp9ZA8rpsFV5kJ/YbT81u7GpWUcgOxuv2AKndY/jtf1aVrXLTc1L04T2
knperDxjeFqDwResemvRngxsHV8KUGBsEM06Bju5Yj0OAR4HCcGUiX+RMLd50YrGgzJnzLMd5t3Q
W2GKurc9GM1CMl85eu5PXrIhjXz2YWNvrAZ30FrLRPwrygM7bHAV54cMdMOXrMlzJybstMIMNDfq
pWly1iDfXfosGktPDrFt1yCS6lTN2D4roKm4aUWw7HSz35Svdk492vM2fMPFg8a3UQkySjyh1oDO
FL+9Lm3r20zYKMOSqrKec7sqHJ5oXxQHgwHzSe+gXg5Bxm1vVEUEHlZtM7gwnDwtI9HK5LXTbMxv
HumWWK2k7XS7zs2GPi5odOB2dsV47UNb7fDva/Qy6Nz1zd5Gje3vEjqzPu7iVFkRntXiYRBrqUey
soqCXRmHZezYs/qxJizWV66ZjQ/Jil8pDops/mZ7a3FRAOwwkZ22vB9DnVavuLlZUdthyIIvjTuv
+c4XGolvxtJXZThWw9ygUVeZTxxOxv42aR0/YIBnx4JqXnjagcSuatoTAdDVh6VZRROPPGxn1xYL
tzjDBtDDHJPvGkqm2z8dX1nWeec1+Gzbum6J2rb8lQwHfckwwM6l3+z4xITYlUobfSyArLO7crJw
iUkvBTFlkll3hS8fcWJBhyGghBBpwGkiwBQol0aPG9lUGHmCWY7PJl4z53RqCyOPln52zO9I8HNj
v9pmX1w19crAPmyyrF32ArhDHWVpaXVfViJRi3Fv9U2W//BMIZqXQWluQvvRE2N5sIGMrf2D4pDT
r984MmFEjNCk2Hn9pZ/X2UziyYHSa2ye1Bm/ltQMSculMEvcAXiwtWbc6+3akaPauJrbl9Gw4ld5
EWVmFs+eUZulHqqxYp0ECIl1tkoUQHdFkG8dt5WLp6VEl59EzoBglOTWamivE7PMzyz+Ge62wudr
mPR2+cpyPaDG7GSL3zDLVidUFV2ocAq6Bku1mHH2kyRbho2puju9QsoU287qHGoGDWWcMd8kjwDv
lBNtwPLLiqkOe+rE7xlarHvprm6pgy6lbeZBTPij/Grzd6PjzVrtYHXDNB+0ChpEBFF0oCoYncLf
J5Wav5T4qt1zNRfa82SwScZ26hlNRCTROu/nqpBGEHe5oyTjpHS4aywyDvdoxvIFgI8/TnG55umZ
nnZGjWS3VeuDlFNGtI9vt/4T0coSa0Pjie8TUsB1ZxQDm99KGi2RzWMFaXEeaY7ucIP5d6oEzrPj
CTrtJl0ukjhV2ZjtLDMBLWKJ2iAnFnnqbdot3ZXZurlzrgkNYFGTuQjbxzz7uhSW9TXP6ya7z9u6
6A52tubXiPJZsGQnhjO04zOK3cC37L0WlDkVI7Our16pzGpn0q5IY2kYACOG0bfrWLelf1Mvfflm
FNXi7aq+H/Vw8laHytkywU3ZuaduS6+tf7AgmvdVTcjozjETcjVXK8/hgFiGy7x1dbFC1UP2toks
7ANu7/Fl0XrsrYiy6W4m7dKeLPnQEjPh2+hkG7b9kD6NnoeyGKYbZRf4RJzGSF5x0yNkn1uXyh0s
bPGqfHazfYPO9UKfVoAUo2ayMTdD2XOES0gNreuMqnBC0NzGJRtCrBW0iyLLyK0cjwDggX3BiWcO
e6S4z83qPGHbanfEdH93Zkvu+2q7cRuuRwD5f3wbupZ09GTmb07K6drwlLiGiP3SYmsjv2PJL1Va
cwNYCf20YN9p+puMTx0SuhJviXDM8TRzxxov2ri5xzMM/xQJOCjYCfsDEIQ+ZqZConGRmhTIWIh/
jJASnnLNvkPDS8zMPFAchQ78c5JIlWEdpqmro01dH+lSdKDZXRMP+Ji6eHgLKuBsEm4ENDi5rbDK
LmyrnXHhJ9rpmvtZNC/KuLf1VF2sCPd3clj8Sx+0Q2wuQfAYMH88DygRdr2HfSsc9Vm7b0Wtfa3s
or6b8RPGwpT2vTTn6QuGdsImEnT2dVbRBHJWbcapiA+WZKHWlRFsgfUso7w/iIQ4Z5Yt7wld9XxX
Bc6KkXqdrmynKnd1J6mp8KKGrlPdr6o+McBnoFcZtnxvd9rNAHmGMFuXdQcyb4R7PqJe93P7SXSl
ODGaKn8GWqP22lAEcOc6stkT5V+6Gp0S3k2ixRGHc1tNsdz1Htth1o322byI4TSjgQ0pQb8Y1hIT
Egw3D98aEtUhhLPYsBPS6SMPe4QiYJRwgIT5pHPCPgFMVBzIvjG/rrbr0gAs80fy2jF/uKnuXa/Z
OsVS+aSNJfXDormbI78QUFxceY6L40xjGPO2TH13Ok/iOajs7Aovb7Vrbb3ftaKcQ/KqtadMt7oL
VOD1Paix4f8wd147sitXmn6VQd9TQ2+A7gGGTM/yfu8bYlt67/n08+VWt04VVczEyatptQSpBEUG
w6yIWOs3DzhujfqmUz24imUvI6sJF2ItshSVqVM2OE196XhtYmkt7qky5a9VS1Z3SrJoLaOBCzW2
rF3eoCFMYDifX8IyQrheHbwQxRtLR/WiMneTj1P02OfhHrye7iZ1Ov02TUHZxSX0gz6WwxVyeLup
F7/qhS48JFbs7WS/EdwoDMJdWJCNsAOI+o40+Hd5o9V3aiKFT2Go16XTtfF1MAzCnrTEsEMDnVjW
jb9agBobzh/JxnK6fSMdla6LNm5suPPxDy/2J8xacukq0fJvSFPC0jYh/0aFCo+oG0O3T7PwG2Sa
/AnUr3xAG7pel96RVTTqOmNsigkA2bLbwPDGZ9dTBXhXGkmnTcSb3q7ZMnuQWPeTVVlQ7EG9Oqqe
VfY0ZSzgLO5lLK87fVVQODqIiGEcCl064Fjs7VU9j9021l5UTxHu0CkY8DlWC1cTA5H1OA35qx4U
xo2hyw8EDONXiovJJtZ95c6Ivd+NWr+2fMM3Xh8wZ1Mtyb8OiRVA3THh6WhxVD/KU9ockimsdujE
3iVZq7BvCKr2iHARYGNduQONwa1LbfovYRdiLz7xAB5aLxwdReEhwrmkSFBtCoDQNu/83GOVp96b
pIxxwBuKNJkztjUaS7Lc6JadqdK0S4qSIzsc4oYLOsZF1bYS626A6J61D0GW6zj2mtIDxGQRoZxQ
wXXBykgqrFqvjUdbhach2COphwfYlFxazSqRXR2DZskuelV5KzRsXGzB1+XvALJT3NGs2tvEKC2i
Fdvq0c3gQ+2yyQ4lHubhsFFXJbMVOQUhAmIjXnQpG74wf0iEWMQyfF3bjlYrJ9ukg5BlG3HMdcur
Y5EA0mYQcEK0FyIH1gemR9A7LKykjgzrWOhFdaOmAXlirYokJJMSqHWQXJVW2seZ2bfOpDF4tjAO
Aidx0KGcEotBl8P2Tow74chBccoJC3QMupXxixChy+JEkQ7dPhF85TUXfAmiWSrpIW9AuWlsdAr7
61wtjdGJpNT6WeVC/V1vmuYu6dK+hpCr+v4KH47hRyaEZozTiZIqm6ayYGBPQO18Bz6kXK/hNKvP
WSEQ2oBUhvEKmheKGyj/58V1SxZlhHrVx8Wm40VkrbBGL6N1VOv1Y9bloW5j1Y2JB6cvjBaTst23
BKkflUJkZSh20zcDxuSowpAP6zOMxTXJN7V7RAe966aWogDXDRGM2hBG/Y2lFZJATPdb8k16WTwb
zUjaOJtq71XV4oHzthpDf6VyFfvdVrEWOfDQi2953JXpfkCkFZh378nGtaAc38yj0ZgTXHEvB0ys
xhw0iNBwpWy5+ber0SvLL0Vn8g0oFMa3VkfiyCbSMnqyXyCVbuZyOjryUBTlqpRi87rLEvNhKjur
2qSRF+skd6pxWBmosYjQeaAt7Uv0dybwBhVS2WhyQESsmijaSG1HiAwzUP2YrsNn2lqZqVeQCSsx
3eZiLexGT/uiaCk0WC1Be37dk4VtgCMnY+mMIwKsO27bTbNOiNsveql4v/yIk8cZESB6MMOwDq5k
LnXRijesJJPyScyfBZXJbu0bDQSmyQ+8B1RlcIcT0CbCxBvoZ7oWQqQAHJXX1nPSoYKyZwFGvPpM
5LbWAL3QeRLIE6Mv68f4wqmNWrE75VGJN6ZndddTXvEes7qa/FFhpkYJzTUDSSmTPzKduhBNHo+p
0crwbXEk/x1Fcdys2ySV671Ezu06G/2ifRQnrNS3Qs6W4jFSAoZdZyqDsTFDEW0QONAdJDe0VsOV
qHSatgqnAjb+kFmh6SheL7gGb5afqEsqvWNMo5yhYwE7fjWCDrkpEf3/Jg1WlDllGIy38oDukQ2h
HLKTN2VZucZ1vrlpA7jEq0BBzRc9oVR66lrDN7ZNO6KqAKIPCa2kAKDrqL6HsVVX8SI7lJnExK/K
oC8a3ZYQueD0aYpBfW4oAMX3mCJk5XUErkdHllJOEBsZjYQisIlF7+9yTHj8TGgOwQtNC1G3/fQo
J0I+ux2fzQb7s3VGrCNdqxvw0nlNRXd5m6CbIaA3pNilJfflqvFbtV9bep941+WoIYFKVlQDbePp
Vr3NirgGuw6SXgaYVdR9W3IFmJDVHaPWyu+Mhjhqq502mU46pXFxN8ZSJV3DkEcNw+qanFdJWrUi
qXElbrc62Gteon3JOHlo9Rn7obOyAkwFN4VXvOrBSLc9t8ONhpZ3lyE0VMriywBLWNM2CL63g2uN
RjQcyGN2zV1dg8VdE/Ll7lGrTd5V61ZWBGYyPfJNt8ixVOVTlGjIZCCd2/f33oh07u8qF1PhEIAJ
Kw7moAHtI7CU1WOPCCjAtCIKrO95oBR6AP0zQvzJwQNB0LYahaFsX3PLtRICENJLNjsvLG9CUn45
egtF0Ek54gsUkeCpF22PfA++J8UoOSn16t9NrQ7fY42XmsNzbCBLJ461nqiHrkApf092prGeES/W
QZDGqB4KhZNZno7gDW9BgUx5Uku1/mwNsTLcTlDgrYcwkcn9SGHYcSNq1QCBD5s6Hu+A0dJibT3w
kE7fSJ8n/VoI1FpI7VKKTO7aR3Wz+Aa7FJHMFNVKZdpKmlTFO6j2vuiguCDwhNT6zgp5W46Dzj0v
o9hkk7uuh9qGohqV2wLh7HEtGpVgoDPoCdCElVEpPGvFFdBPX9Jy6FucBqAKw0PmKBceejkMBBQG
glwYnsEdR0G5EqO0SQUUa6y839aellt3adSMo+vlVui7Oo98mM4tMm8rhUJBSH2/q6LkSHhGlhwl
x6Z4oDjlyRsti7XuJtHlnDq8BZ/16CgFnhZi5FG84LZocqP8lknUuh7HRCxTjeNuEIrin1Xhv0VZ
vA5/4GOV/27m1MOPdMVTxMb/H0mKR3H9//1//vOffl//RlLcYRf0v9zjvzz+X2rbv6CwN+P+53/9
B7VW/uO3uuHfSuo/QAPxDw3LETI9lHj7X//8b5R/AICFbAKo3wByRa05y6sm+K//kOV//PGws3To
PLIiq/yP/oetKP+DtUl5+0i7g69iSn+Hrfix3C3IVNgBwiK6/bHMDSIqpT7bia6vsf+mg4WMg/z3
cOl/NT4DO3RkHrNS7kWXIo2tt/VLEfr7zpLX78b6E7rjxxLzX83PgC/d8c4Tg5F2LSNAEAf5ynMU
gY815b9ansH6TLGI5DZoRbf0p3WCHVjH5o+mfDsO17ImILjw67JPOE7LO5RBpkil7E38EFpAYK4N
7sinG16a1+OYvWs4b+VJxqdHdFsZ7Q8EuWUBqxlSBaebXxr6GQgoVMyOPMRxgAYu5s9G8e10u3+8
/f6q5v818qz39/0WotDDnKyQXEmdNqriHyyf+kcqbHoj32lxd9vGg60NlK8GH8nT8s6oSsekvMqN
+GqwtFtkD9ZCYroILV5HsF1l8aDzckTRr9id7uNxeX3WxRkuMge+0xm5KLqDFr2NnmhzeJIW+m2p
Kc6B3RmkzdIIzwC5UtJJjZczwlL2VcGueDhnerewMubIKv/4Zk9qdrwhvozIeujDJjXP0JMW9s3c
vsMf8qHhpii6aausqRcbE/K30g8juEVPbufl6zMzcFwNn0zBnOXlo09s5MkkuprySx9qlwSVIyAg
OZIoIEMIh0AwD0purFDqOeSitvGl9hkryfVI6ors2LofoU4JFBzRq2izYiMY0y3Vm1XFqy7Q/E3q
A3JUs+vI61emiR4J+cndQJ6hk5N1VwgbmQzqpArbisSP0iWroHoZxteibSi3aq5XHO/qNqlTR+uC
m1HMblsh5209bXI5ceJ2uOmpsvK+4zZ1yFFbTsp4zVttbcTVlsBzJKnuazF36ri/EdqvnQWVrvqZ
k63vjve/Skee8edwFMvlnQ3zhpLXQzTxjFSqM1DWpXUyi4FZH0GJmSLRHbPHsvqqRldSfo6oLh/j
xGcTePzRd+GJXFSVHm/mrk4+gXs0jyU0NSmzOVMd7YZxPzY1bL27UA1Qwws2RaYhKmau+jBwC6pu
mjLaZiI8kWXfmU17QJvmMHKWoegIBq495499PAU/6+YsimZYBbUFl3m36wpwRW+QgVB4/CqR7smr
twnzqaPO4ulFrR3jx2c/NoupbMthkoRGdBXTe6WwtanNO72uHA9szGQJ+zH5JUUGW0u7bXTgSI0o
rXyEltETX3mIa3aNT51VfPWTBH1PoDv4t62p7LgFNUgT+GScFGhgUJywVKcLJyfH1SOKYDhQolS/
aKytoBWupFqGu/FbopGqQwAGzY8IzxQsZ50szbcycjANORhffOyllzy/9kgF6N6TGf+iyG9TZjwD
xFsIgHOomkdRqG9Txl5uyUBiuxl6Z1qWl5qeR3ApmYZUkJhWH/uN4Ci+inIalEbEUGNpDWSICjvn
Prr00ldz3FFvdUZJRQFmdKrAQqfydTBC/oSCpyhdReF9pgN/lPR1JqOSeHo9LHVydgDoOSo44DJG
l6vmzlc5zYQfp1teOMDmdo5WGLWYmsocLcEVtkiYgjih8jMtdxLYhdM/sRA85rTjokelCVFu0W0E
TuyXrv+mCL9ON70wLuLs1ocQZccTnXVhWXbZ7UbtzIG7NCqzeFckJIRIeBKSCCNe29oSnnFltTdB
5anV4+nOL43LLO7pCU4KEvUvt/fucv0mKn/o0d/iTP7r5nR8eLwPqZT89Qnwl+gG1QrEUXOO9q8u
xKWjYMr7hkurhCHSDaJbHDPbUbXNvGatjwlysBZlBBNrsy8Vukly9RxGewROyI6qT32DGBOOq6FQ
ryRKZkLo2T0v7a4LNxbGgyiurzS52viesukmjKeQBC5B/QWVvg/buzoc7jvjRkaHqE6/4U2xFsZ9
AxahKfYIElnipvBfVT86c6dbWlTza2dnDOnoGVyKKmGjlJvK+nsOMn9NyyzW6AX6+kjdHh8pD9F4
peTJmfiwtF5n8aEIvASlbB11JcS6QFNtxC6geHKPMSeq4uLq9IL9fGCQeJlNfjNNYPpiQmWwFeR9
pZ7ZCJ/3Ht7Zx3aBIEbsOC4AcSijrXQ1Ra/TiLojFcD0nCnRUt+Pv/3ukqGqFMXCyJvcxP/RSq5H
xfKyQZmHiqgqejnlpK6CNRr1ZXFmSj+PDuhDfOxwPwRoflCydfW62OhAsccsuBX8MzF5aTiOf383
HFBuwPqFDAe09xWWHUr+95go/7PGQbp9bNmPRQ93KWtyc++xrgVb9biFUzw8PdpLS2W2N9EF8Umk
V1z2SUEa8dMg3gVq6ESc2XL/8/RvLI38bJeGo5K2xnD8jWrXqM9GXIMF0898wNLAz3YqPAIS1C07
Nc/Ifa+Dc2/8hXbN2d6k9p2iXUi7LchjxA8vW91zFYaiMYWwBDzg9niej2u0Q06P8VJ3Z9sRoTR/
qBK621Aw6qXHWj9z8i1M3lxLBeOTQmuPDfv+bSfeS7zBlL/FJv3Xyp6bsyftGPYdzHQ3K/ZCtwrO
MVuWxuL493d7UbbqCLFOumzxrpl2mnbh3M13YjpZflMc+xtsjQeAaZdN3WwLyhbvkBIcHdH6OlSc
7pxB2NIwzLZdXHJJrGraTf37Qfla9r8u6+9sxzXAVanmEJAS49sAEAJN5YsanlPqxaEv1YSSjmsO
2B+tgnh7Wbuz4zBB2Ajwkzq5qg4K4bE594BdiJ3GbM8FYT9mBgY2blTc63Fz36IxPVDfFytzP2TG
haMyOw99CEWYXvArgQgQBIQ7ui2Xjctxy7/bJwXIHcCZBbYamDiP+GVcdhYas/2XBmHM/yss6GSX
aw5yRJf1d7b/WgHpU1xZJnfk0dA6jX/R/RQu3MdxUNBlE5SYeNGnh0zdeJc9GhD1+thu36RSO5XW
gETnCh1u9LxOj8PniRMo0B/bNUGtmGXOOEzWt776rYKzBfZC9bleWdWT6pebsLk7/VMLMWROtj1W
X72uMjCqBj6Ttk9S9v10w8c19u/5GNj9H78hLfvCaDA9c8UCCzxR3Mojx4C2Od36UrdnOzNOPStB
/n1yB1l3JPz9gq+XNTzbjBHOiAWyrpPbVWvd2HnthR2ebcUmAzwB3o/LKZqvk3wbXtrh2V5EQ1GX
uMgQ+4o7Jd237Rl5n6URnu3FiiI2sDvmLwvcBPRCgJT86SFeWhmz3Vipfq1Yx+hhqYjJ87Bt5bvM
PxdN/2TLP1t4s02JvGDvQ3KcXCn6Wo/BXWCBOG03WLnamJ1jhP2co7RXxjUF6wzoDlVi6SGRtqO6
USifS6O4C0P/zLfOJN3+dQWaU30xSckFjNcmLAEMx8MbSYUSM0iHFoNji53RRKHTGg9Dd47TuTBv
R1XX9zEfqBS/gO+F6yXBXVnkt9WZoL8wbdpsQw9dpQVFwpcY7faIPcu92yBqzpxUS43P9nNTU7pq
j6utUSSnTID8iI/o+pyZhT+iG5+sCW22qxNksqq6kgdXrv7o7Ntt6W8yvXWCHM4Czj54lvuycJDH
1oX2C6YlwqAsXPWqbzeFYWsyEkNSCE1CWCXQjWJDPGBmd6Z7S1M2iw2TDkQDJPTxAlCSEtoP+Puc
3mpLLR///u4CMExGmXBZIeqMjpTvM+NMNFuaLuVju+qUe3Ub024oHYa8BI8+2mIwnhmPP4prn03X
LEKUETp5+jGm9TXIzijZxFCTBjiqRWQb8rTFAua3Fb2KHcYU3ffMeFLlrQY4UMv0VVb+THrV7dTN
WLyiVrGu63ilp/G2kPVVNGmOlSj7on7RhIfTY3xcQ591dhZv4AUgxtqno1vguRCHsF4KiFx4Zknn
VB2WZnF2HaDc0yKxJo5uDmY5Sn6PzWUxXp3FikTTChTLs9EVqe3xMLnwaT2XaZikPPbHgqxdT51E
AFIGoHx7erQXxmIuqhgmxSANEaM95i6uW1l3ZhaX2p1FCEXSpqpqJQKQoVNZ7B0TGPllXZ5t7zJB
pFQt89HVKXrCg3i9rNnZ3rY6VQAJpo3uhBXunV+tL2t2trUx7EhGCWVoF0yydnNxs7MtbUVQZzCw
HdzuaQq770VS/zjd34VQ9Cfv/i7EFVqBl0FDobWrdpHwZTDDtacklz0c1NnOa6FBa0jPjRicOdQM
q8sumXMltm7kapzDXkEU1CaBW17WW2V+QuMoevRbGV3lSnuIhsuW71yctRdRRqhUFkQW3OFY8DUR
cJc4M3fHcfwkds5VJypd+e9d59W5I3VfLIC/WuOUubfRp70ACdev/XsxqvCQwYU5V+2xsdaB+av2
MPvNi3XsPQIg3OS5a5n3LFzsWPah/BRXr3rJY7rBAy8aMWrM7HAq99gorbPoB1ydvSaNO9Pbae1D
0x90c1dYew8vI5tM4zo5mjhCwh9LhBX1ddrAVUEYIsX/xIKrLwTPlfh2egQWwo4yiw2NZkBmATzv
qoZT645XrU63OxPL/Ne9U5lFBwyIwhK3p8H1wdXoxqMf+OhiiJu0f8MDVAx/JskvIX0s+1et+wqB
4cyMLn3PLHoEA56diPKQ4RHWWbZTx78ln/TX58zCRxzCy1exI3Tjb12+Gy88TZTZ2W2Ai/U9BGbd
+LeWH6BRnh79hSuBMgsbnHgS/obMqhe96lzmkulB1394/WXFfQRAP16/FHzAkMam27n3ooD2V8+k
go+37U+24x+RmHexVMcBTJeraaC0nUFQQLIE8IQaPWjZF0SUztzuFpbIXGbXShpFgPfC+6zb+p2N
csrpQV84COTZCV4aQIUr9TiX6VYHtR5l8Jr8c8WlpV7PNmo8mm2KIxlDDoAj3/fF/nSvlePO+GzM
jz/4bsy9pABTBvCfubySfOVeHg8+MG9vfBKD5wAw1qT2GOlosEWjuxB/K0G6kSxIjkGA63C507Dq
0dQR+ic2g368LvFzF3PjXhK0FXIZzYglT/arLXZV+CRK6FRINX7XISyNaoUD6plJRV5s4TtmO1/t
pA71QF71aa0jc4deQ6GuTGrOffkz8uA1kl/yfeh/ZeoEorlOtdKehmAVD/sOdRoNVz9s3+26uumK
HkgajFQVdqye7GIO9kpfy/CWPdEHpQZFAuhWIWdXenY1aNh8wR2x4mRtSc+D+lOB8hlBHS+ER1Xq
Npqc3ubxd7F5gRuyrgdof75mQzXfKFm1xurWHtUfRYi8rACiRd80+R1W3km0MdXyWuqm1TCAD9P2
mciemO67hE42OaQW+MCaZJvmswITtBq+JQmMT/FLgopcfaRyVSJvSkR6RsibmO3CToRy8Txpd0Yu
Ox4KHLDm7Mz0Vn2ynsRnb4QT4UP/FbUb3Xwxlas4tzBMQ0MLW24D6rhnOkEk3kG4cwZdWFeyZOfp
b1HX1kH0VUFQplZahEnqy2KuONtQk+r5eakdqyw410cOKhinl7x0jK6fLPk/S+jdkqeobCZGz127
KODqXJk/86sKr/IQF7FNIe3wAPPyM9trYVXOYR0hpgAgCnlJegkOtB4Uyq1enq1MLsTLObajk4Q2
x8qCHKcg2Xr1zeCaMf5OlKsieUryvdXuPeW+SXzHMn7UPn6y/SGpH4V4k2q9XQaG0+HCoJUllp7X
PJp2ZoLsQNvuAonUgxFg61RALX3AHOUlqDAsThy91jepjF4QiGoBr6Ui3oJB64HXtWv5yNq3kEiR
D0H0Ehr3mQ9TeCsU53CHCzFwLpgJy2hAylJkQYhYuAhUwe9Pr4ilhmfHsJdUYQV/kthhOSEq+d3T
6XYXZv8PTPrdQpsCXQpRE+I2Ul9F1WGIdsJwBqt7PGo/WcNzeVfg4aU2phyVHbJFfvyz9BuoP5KN
rsqmI2JDljv0Zrg6/SELF4q5mY2nYCXbe+Pgxt6dVj9V8TU+KcijnfmYhebnoGZTClEfyzmDvBAT
MyFcF+PXGst3HaGN0x+wsFPm0OYaTaG4Pd5YxMxVM4hP5t6rDyxdPT7zDQtraA5qljNEgpKGA5qn
mtJuIC+d7vlSu7MoKCVhosQF7SKUNgQbzNAva/e4Zt+tzR7CFQYnZDz1eD9AntLOPAKX5vL4He/a
zYqikrLKH+G5tyg/ZcCnU1w27/CyOoedWlj7f94c736iEmBVYSxJeq58ScqvqnBTxb2tiNBZSYGh
XwPg+NzFYmn4Zxd/XGBbHLhIUQ1N5situQVodlnU+XM8vfuMdiwRdQrq0TVHxw/d6Fy1cWmtz27/
UpwoY3CsCqKHdC314z7PQ6dsJUYnOYiCujq9gP4IL38SguZAVJTbmi6RiW6GcpXBYR+UK8sonUm8
m/LGGZN8W1jfm/FOAEtvhjtFHWyxvtW6HsvwyY7Q7GjGjVdJtjiVkLHDbRVazlBMT0X5nKnNdkKD
28x+xem1YMa2EFabsnJM3dyc7v9SlneOch30AcUjpMncrHlLxhrtEEiOLW9sZJSy4HuUxlxzZNRB
GjBi94V3m+j3hvm9KrB45qiLUlDHU4wMUulO5NUEy1p10aZB5aQO7qX4BZvu1DgXgReOkjluFi0I
s7IwzHbhE/awpbdKdFkSVpwtF1TWI+TNmEa/+t4O7Sqq2jNB9/O9g/vTx1DgNfDigvK4QMwfWX4n
9F9OzxwC7LTw70sPwdWPLU+NGLSTxQO3olgiV7ntVw9x/zWVbquMPNnof/WpCCTF13vNrloNyvoh
KV4k/yvicDASIqck2WFM4laVQ8cff6MeYIvRW9KXDqwBYGpfpB71o2Rdl9sIC1RViOzeQPah0dad
gcGHD1vWh1gyjL884Sqp8Aa8EtMHqbjWUrfIrsXpOtHcZvzVoJqqbiThix4/htOdUNfhJmmeatSZ
bRFbTCywHozKZKVX0itakbzvDpX+Zexv/ThaaebXprqq8CTtXrOkDB0vsNZTUa9RGzGaB7XBYja4
RlLIDlQeKCqId80pEfZVVAvH0Po6aESgcE/G+BQWd3L/VPYPE8a9rX8nZvgEXJXeXsR0L9v56VVR
3o7lY6S6unKYQnMVTP7KCFzE922rv40h807Vc6y6hfITNSsbZY9w9LZh1K3M+mfS9GtsdG7Nssbx
Pvsa6K/4Sji1cE/X1fbn6ZlfmvdjyHsXMjtf6ctc5KIGsSRqbkLhoj2Ai+THdtVUh5c+0G4vQ0a5
ns6F4pm87f/kjfCP/dhwCRkE27OBhkVvQ1nUFlprFXj3firYgfacoLwUv0WvX7yNNl0JxhdBQ8Zl
wnpgb5mvevhLG9KHokruNWGndfEuMB6lCB1yXqe5D8HuMmCUZh3H+924emLTFyEG91CfECkyXNE/
s1WPG/KzjTp7lWNlifYVzBh3SjRq7TiwbjuUPIdDJ66Qwrgw0MwO6bCEq1/VDff3kvr5SpYuuiNp
1uxdYOpZpiJdzoMjvkI8P+lWp5ex9nneWZsbDcaJnv0TYAN930a9YW0Z34JuI3OkZEK8aqWHwf+h
GD/K8YDMkT0hU9rnB3TNN1W1Mwb4sngTGwrFyc6zpel7Nd6Q0kjMwW5KFOHUlZrdCPWNgoO1tG7Q
zTo6SoXybxlByQyxQbPYt1l2gw6inUiHeBAcz5w2ftjZU/FcV7eJt27aa8O/1ZQbhAwsTbtspuag
V0sXRin1eNOX5UMsXRkkME4P6UJkmMNeo26QYjTryOrJa/1HG565JCw1Ows4R8l+vIboryhU6Ii9
eWSuLuvwLOSMZlIIreBRLPmB5s0NeoJnQK+f3xQQo/+4l7N28MW+HkF8mLmNQgXdfsKT/sw4/3nP
fLKjzVmoCLJAEQNN5SkolBhOG67aQ6Y6qlnWTbPxlV8mBUwvG2pHQ8wojROuK2JqI6J10xzFon3h
K9ojvyxBvCx2z213JqDrKSSH0U315qfyGijqz8tmaBZV/N6LVU3qJ5DrtoF1+Lmr3NKamkUVDOwR
TKpoFwVt9OaCX5d1d3aPCwXKVejsT66sv1bi4UJQsjYHzSL1qJdCTndT3R7MTXu29rEQBOeeoJ0Y
tUWAmqXbeMAqjMm29GczVZD/u4qNzva739nIw6JZRaXgqME9iUwnUmGODg+Z+SOINGi9GBdr8m2O
BP6UvBVj99hDo2wSb8Up46Uw+qTtYEq22OS7GtBb9zbJN1N+55fbJNm10nbqeK03t339hpDS/qKJ
mKN2IwRDlbJgwNSvSnEo+8tCkTELGHiqRFM4MVxCjOT9VqzP7J/Pn4t4p36MF0GnRFKDwpk7qbe9
hnpOfBSGwQcsVM2A6+Vlu2mO2fV7ZWwh4xGW5GzVGc2mNp4uG+/ZHSOvJ00sjON+GnYtkqOXVbkw
Yv04MAIS1lNu0q4kXrVv/Tm+w9J4z7Y/qrutPxkd6PbqSYfbm+XUSJ9bf53Xj5cNyCwSKDmaqKKP
9FDXpNdtTQq2PXOdWzhb5mhdpPYlS5Ppu658KZELl5WryrTOHC0LcXGO2FW0TDXrY+PouLfjBjuA
08Ox1OnZGS4Xqt+USHW7WvRFt34nlFMq45w71VKnZ7sSfW9t6JGed5GMjzx08890eqnd2a40xKNm
bA7qAbHsYZf9t9bPPwVu7v55Tr/3mF9q9vj3dxf9wUJASG/pruF986Ur1b+oVsOt6GO7k1Chtye3
xLyERNy6Lben526pv7M9aKJ0qjZiTNCTVnJta8kZMOlSu7NNiKLmiARuRMZ56911z5d1drbv0G+v
xEmn0e6qWp8T/Fjo6RxP22OHNmFI9qenpH1O9/TPbe2TW9wcTOthtmIW0jBgXlI4WLSCMEn1772E
NYJaH5K0djLPbXRpEyWKEyNCE6ZUPzO0FM071Fclu9bzbc4LI7oXAKtl2XWZvaTFW6L6O8w4ViEO
3KHf/wAsty4RiTASpBe81tGaGqdORT7USB5o4bMZ3kUwTqo9CliKTArlNpe7bVtojlG9IvO7R1Md
2MwXECJOJk7KPg404K96gi0b1BhnEA2kMYu9F6f7Lq8PQYC6xDAW13Vz08vZwWy2jfcwDCRU3MDf
1Ym8leu2tnFSAeqq+SsSl6vCC++mPndDYT3q/U7mRMHCrEfoddqj7rW3rGyr+tLWhLec9daTFeqa
XSDwv8uRGD09IwvTPMdO5f4UGl6fUyqKV2jCI8d+ut2F4DdHT+HMgvqcwWsgbK5q+Q1pPZQnLgMl
UC74uOstvw2LTGF3FtrPVn4c06fLOj0LfnURi1GTTLArxk1nSmu1fUN7cXW68aWRPv79XQis06of
NXS4ISXZPS4Q6pnCx9JIz0JglY5V0UmMdNBtuYnbabo53qJOd1o6DuknG/bf3A9DBOMQUOKcGQR7
OppZZRaR9qXCbAXzCadqB7uWfJzj5FVr/hb0twLca1x7W7Xr7nFuPNORpdGbBU7s5qUG7WEexOab
kL+kF95Z5pAlfFMkfJn4Prl4qc1bpb1stufmY1JbD2nUEz6Vjf88fj89GwuDMIfz55jr4XEeUhTa
+NfjmfWzMMPabNGrdWGVbReMrjEhrU5Oe2pAyAh4i5zjay7cPLXZytcaTyl7/PhcxdM3KOFuRG1Y
Jdz2w/opGd8uG5vZNgiBlapDxIAne8RAz7xRlgZc/rhnY8lD1vaIAUXo4bnkn/7jZb2dLWehxr5Q
JQ/vRmqzTpWHAnLF6ZYXwsGf1N+7MFO2fTWIMJDdptq3g0oJCVg+dgmnW18YkDlyHnyfjC0l/c5q
QDmPIiy00w0vdHsOnZdRlMXXhOgYGV9LYbo3UXVH9Co9MypL/Z7dxVOvxJM8ZHWU02093hTnMD3W
5+FRnZ1EwpgPMf5i3JJMD+Frap1VjqVYhPZ27Agi5ixyuK7O8b8X0K2aOturfptPeldTFVaC7VRY
qwY1cjJtmogvUVJv1bRzkJJcF1VJUpaqTHsXe6vTE7Q0gse/v1tXip73COwTe+IHSjZn7oN/TuxP
jhd1tmurCJAZYrCsJ9N3g3bdxLndmtptRkYdg+JVOVa7TNVQm6/tMc3XoiiQqd4XKqiTDL8Z04Rz
8oUWnD7bxuZLKt5O+SH24St3L5HZ7n1YKR4IQk/qvvfdt7h+jOudOO1b1OYHw3Qq66dgnJOWlJYG
aRYvolQZM4TWJ1eRyPUccBuy8yJd90igiW3mgsJR4/0Y38JeSGusHKT7UH44PT8LQXbOB4gCDcpz
xGszDa5bzPi8aV/Lr4nl9piXnP6Jpa+bvTNGzcT2Q+euGL9MD/HmokbnnICqiuokwaTKTWLm0lh3
47k9L/N/n2/POWBY7cHcJHj8uKbW4ajiyPl3vb/yxTez/n+cncdy40jXbV/oIgLeTGHpSfmSJgiV
VIL3Hk//L/boC95WV4QGbaqlJkEQmXnMPnt9TKgLC2UTjeestpzSeAedRdN9h4YET9DWGTLDHsdN
HB3Mesar7GUyXkx9N0m/eGJtfJED4H0uWDe7x27NEi9SdzCUrcL/MlzKEEW9Btu0DdZqCAQEfpW+
wd9102GG1sc7i79y/X5Ww11t1Xup/TCuQLY6c3RFssMZrxX1DxzerWw8Cq15qnpUlOqJErsHXS6Y
xTqQE1wgqsQdq+V+nWU3q3d9eJmkktKj7oZl6IpCCINyExqkVnrN/DeW3Ep5hEXoRlPn0XJ2GJV3
2/S+oDBRrLUz4142RtN9XIu+JjyX9Z/akGho8ycLKoXh5GbuyeFDGe3AXOxBtfmzclnXA8JmjOVd
7FptQzhW1W6EYB1PitOPX4twkOPEAUuvpuBt1IK7OdlVVQGB+CNO79MMDRNU1iKlXzW3SB8HJ4J8
Jognq9iIU+q1TbXJpIiBqna2axFvTxga85XTgp93KPyZivmysOs25Vcj7rK+A4v3Nl2Vt0lFCdcH
BbtP5Zei3lvTn0TcdsmzXKX4T9cUGmN3EU6zOQZdqj134X2Ghr9ti3swmvHCArZoZUeTjx+CO2W6
qw1fU1W7ZV8zsygHonaxUvhLyqnJwSWwLdnT4ksAqfJIdMGBOfh3gzhpnd7que6PLD2qtRRAkYUn
YoDhgJKXrK5qPFA1o2Jkd7MZhEB8hiR3LPp0srxv28wesz9Gk5zUFfsspjkn5bTigGh2moMW01as
93wO0B+7U6sHaww1Cpt0DlLUIB3m6Zaneqn6oMmXznqM5scxPYz5ZVz8mT/213/XhKudpNM0OEs+
1aCxqqeSv4+PVjB4a+PTOW0tzwFIkVI3L6ae2nnQya0tk2eP42lEhxLTv9NPRbtv5F9AiVHVsBGX
X6b8CidE6d5MMxjD1yV8lYavnJ8ZUgDWwE6Mwslz4ZgDPsiPITwteZPiIp4VTgR4KD/X+UnOt4TT
QAdbB8wls8uoMd1wOhbFsU28Sby3EhE+JpoZ4RResZBxDXvlTB3Hx6B7g92+2xW/xrTkfGFSiuii
fSvSbTm0xxBUdAY7T5RLvwc2OTP0EgvWxiznTaGeEQQ7vXDSxuOk9w6AAHAmtlS8m9ojtAPXAN21
tMPjjHWZTE0Cl7wjcZLXS+ci4oK7XbsKTpG9rNVW6yH0Rfuhkl09wshf2+FwD46tcsAh2TO7jgAw
FRd9z4L7w0ZkMOsHw6lTMyTZ3HJohrhzW5RGEJiss2PKnduYQF4zO2FNxflwtJKLpp4N8VKY6LJd
BOn0xKQhxjvh3WjvJIzbI1W+h8gWqIpqC9lzSl11RelU0tslTzfLh6xPNlYruNhHeBiklgL9YVS4
+XBf1J/tnF10U9uleYU5fRooyn1oQmvNWhuMBgbl8MXgmOjCBFJUIx8dXGt6tCzIgp0KhuxVbzMm
W9Gf1xG++vNTTjFlqFo3lR7w5cWUHeiq9TR0aKBYe2akulY8O4Z5yrgDVvGewJGMGsNJa4B7GEsK
OH1gdC4o2kFH6V+1T6qELq9LNljFa8ydG6PLvAFCq8xtlWdLfwjl5yFpTzLWkxHzjhayDlmpfaT1
Xt29RSN1l7L71YrzbwlFn2EJx7njEChX2NG6AbCtsMN22KRi7kRKv23JmEbo4o1Yv1ZI4PO5sUVE
EkOuuTUQv7jJfLV7XAD4WkPoY8/vtmvi4gsP8Wbb5f2+BrMW+VBvbVZvOT8ADHLG1CsHCD+/JvU8
NM+6zAD/nVC+UEIV6p1GwMNvzFZhKwKYp7uJJ6gJLdK3q2Us4G8k9Zlylnhi5OEhqujJy5Gvj0Hc
emZ1Bgcyyc9p8qCyWOKyp1W/C2VrT3MMK30gz9nbXNU7NmuLmTNBianQieivJZCWoE/lIOXkG5Un
xbhfO8SWuZtPTJ41L1XIrKeV8U7bKTpWJfTCRqWsFnuGPD8mylvZ7iSBcm1cu4VANY7xMlRaONAK
01tXf2ryVukI+uptpd3V0Qe0U1bEAROdTdps+vy31O9SLqmKdoiltvoIDYoJBgAoYfo4LYEwXtEj
zyiIpEoChiTbde2LBtqr5AOPf8ea7rTOjboHq/nVmn4xn4VxN8jJtu/vKfZwhAKf/lhVOLstZCZB
CPKVp+hVL987cqlYainSGbuRLTatMVRIt3LKVPWxLCVcFSqCr3YTVQvsWz9fTtUAer5k94rdTrpI
WRWABkJGsfoh3EEpirxEuzAMuM2j00oFO+82k/BHx8MQ0Y5YsfolCp/gBaprZqTh0Bcx4FeWC/xK
y77uNytY2rDrHwcO+e6uyPwlOquKO2eHK7bPSAIRMhmfBq/RDNYzwFtRehfFzSzvNfVpHc6S+izl
FyUfaI/dNfAUYwaYB9UO5TPUPMgqvyZ8MFKOwyl+AcXZlhtaSZg63Cfjk8DZ15o4qfc1/sdrS/GW
92D0wyqjcxShpU6Ffdu/R6PAwlTtaWy38hC6KcKySvRGi4BsBNg1HM0cwOMVGWQSF6zNWW7BGzXh
KS/oQxC1FFnmYi/sRP2W7flk1PuB3amq4QBFkRND4RAmzZGNiVALW9Vy9GRG44f6AZ6un43HdOoC
IN045MFmTXzmyC5Q/uy4ozxL2zeJvwBJZ/K+qP5gFSlIlzze9cNDWAy21rz2a+hF3SVp2IPnY508
rwmWuGvrmorXU7ZWk9eueEllH4IlR68/MF9jQqisIo53MMEGXi3VBGk6/WrTDYNKTlImPESgmslh
VnaA+cWyHnNjs/YngMZuk2hBPuwrqzhJ9XSCsXUQMAaaheTQ4CnWo7cXEs4XfTbIjP4wuRzMVXdf
N41ThyH0lhwqav3Rz81mHjyDDx1arVOFzaGYJpxx7wgO2QpMH7WNnr/LBdSuBEB3L7hd1fmS/Ij6
xy6jzFnNw6j9lqVtEV7vq3LpoCaNrKGuz/Y9t0Anw0iEQE9H/KSDUgQTnX2snG8wb6nvGzBoqUHw
ECtE2I0S+1OmufLyW+CA03EDHtrTEr1XBNPibA9GvFm5y1cmdqyt50ETAdWo1wVgxcMm6qxjz6CT
on0aLeAbw/SgI/sJuJF+AdfbWs4Vi5XW1SaX3maYKXp+hbA50lGCWRhqstf2iS8lujd2m7Zt3Dln
mFC4emHssuGY6cNDqn/p6iXU77PiQgDad13QVpO3ZiDckZdIDRznDSYxjj6APVgBUqLWTItjLmng
GGMgrtpRrTK3a4gNK3lT1IvdrVCIAMe1TR50DeNgmsTSqByZ7blXuWsDJE5NDUbtc7Lw+oMn74xG
/aIYJ2V+qpdfxAybUZzegEHw9so+kjKHuRQ2twn91sdSB2KkeSml2FU/zfBCJZlwHtCNQVgOW+2S
gPPr5Lty6lwTtvVQ945AQDXoMyLtiYRgDiTjJYZhtQ7lYSw1e4ln7J2auxa3yriVLqrGkTMNdtdk
e1kpyQUML0r3SQM8kmmt3HK6EcxWgUmYDlaZJ8paiW5aKEWJ4RjitgGyKGe8QMFNaTtXy/zVmHGV
ri/LcG5qwKZZd0yM0inMeIOM3BFwvzB5UQN9RlpjFK2vNPnMjVJnhxHDb4XbvArrATjOU6dqrzkb
aou9jkRQtMpfPYN+eghotyqg0Wy1OXcaJohmiwgfIxpZyz2lmO+zdQpKFqdZjZiwDPZIJD9n8QVa
3HHtMd9QNPA05aduVGc52bfVe6eE8LRlDq/JhS+8MTpU+vGpq5hxMvd1JtiYUHs46ZHbMudWBVgb
2+HXGCZu2D8PurURm9LHvnyvWDs+Ry69xFocxItvzZ6izF6I7dCoBEth/klHrHKs0suMGTitW18n
pg/D1PvV4vfG2VC4cKb6ygmh+jCcmhrU93Qvy0vQUwOqRNPGic+fE/murYtD0yOIbJGwmiSOtSuD
7tH6p54UMdKfo7hyGsTxRI4AYT0zqrxkNRhXncBLN18G3uD21LO1GUN3rOsH3FtsXb4bquQ3kMTL
wk7DFGTZBMkKblo8FAW+yPOhlEaCO+zAJXbtpJvLbYGxTK9UJ8vcA+NyMNixJ71kZqtCnWxuwvq+
a49TpLM7/kqs3xjz1XaNkWcGd9NIyICSHgk/uziewMognSaTOs8Kcw30si+JlZu1ynHCY8CQFJe1
FdTrU8m0ZMTBq00P2Ch6tYlVeVg9Ttr8KOLfPeQZ4MrrYGPQSUGu8oarYGfzcrCEyRsnWEv1AaGA
M0yh18SDraePElRn6Cjgw8gnSCSndHUgHrtzWHrD+mx0hASF6hS6vrFSEJWiJQDVrbcFW2XW473f
zhcI4DEOTb3baOHz2mZABuPTCglOFrdill2s5stsVFtlgLNTZndlPHlFaz7PqtOTLCxmd1KXx1U5
l1O4X3vZA7kd1treCu9WkvI47oPQIguOGlfuIWtpSgCLFfzEeKgr9UvFlR6X/qa69IpvlKdI2uEJ
bVvSq5w8j/HdaMW21R/Yt1Czt8kRGq8zNANKaF/HWl8Xl0chTp0wlJ2syi+0uYgfQJqZdQCs/k5J
4024WNs+i45qMflaJH9mRKj6GB8m4xnmJd0qIgaroASz2kmr+FaROHDg7DJj89ABCFvxDhw8mwu4
LfzgiMtANBDXKQoOPEVkwza/Nnl9PRT2oX6CMG93Bs3k6XEw1isfqqa3oQSRchx1BnCvXvbVbOd6
68lWZWtm7WTsdrIqnRMhPk60jCfRVRkFE4h0iogZJdkVZEADi/42m19WHu+bLrOl5HdfJk90Zc5U
RTBvkHZlzAkHtfxkqu1j14cBcjuyhYtZVec6vkvn+2ti6hQEw0mvOOl0zEsazDCV9WlxTLUnPFvJ
i/aR3p7qkGNgfccW0TFKBbSe4K3mW0pNcWIVUTdCj5vHtMjH1c7pEJdvFdhM9VrJie/79j2lXKOr
UOrr3G2iL+gX1LXgm7PWOozqF+V9RhgJH9vWrY/QiB/M8UqhDbTB3EDGta1GOcSZ4tY6QJvrKE3r
xYUWFJbXcmXG9HVFtwudsdHqExVHR+Krx0o8iMxNXBq2no+OJSS+TulNHVUSfNYEWIDeZEZ7vm48
WyXqNrgVaf1LqLdssl8rG2fPyGcaRqdCGDcRQSuoP3uQMhTIqSMn+ddcw2AF62yod9eyiMQ5Nqn9
QypvzOZE040pGKzNyj9J8w6wcp+IfSCBZJSl5dLEhWfkX8IaaIXmy+E2N5Vgji0nXttA5KlNFeLP
WdtoRA/kxpKyevGysueJyrYxTPLayk2LaFPk46W03kppOFVUozRNsYeRWD0STyuX1jPe2oFiSIxf
xboTjZcRiU4k/KmWC2UNUNOaC34w+Wxl82BRFcqM09JBHSWmKie4XeubrL0X4W6i0t5upr4MOtXv
mEUWsmNGJDd2v9JyW1HEUAdPE49h0ts9stgp/l1ipJzGul2zmNpE9df1ayZgWckuZ8y4le6QQWpu
KBCnmCppjDtRX0O2PZ2LSXhpMbYcsvKUsk8Dv3OIGbZxw0SLtdpSihytvivH2c0Sxa7IS9fZLci0
0X4fotE8GLGyKQjhCh1e4fxW9MNeDM91AkG4PFeR6QrN4PbWu9qpuGYlx5TWhcj1RqLO3R+3vZqd
r5jMpPwqzNHpw9EbG6K/qnOzcXTHKIHrE1KuBGsfbiwzMOlx6VB9EiPfF+1zXUKmX4mtKm0/mIzU
wFgO+2seqR2beNlZncNcgNMaaNP1whFypCVd4Szo1K1MPdQzm7jV2nrcecCDKTVJDD+AyCMqmBuV
ih1CVIArzcgD2EjMvTCpTOTUVn+6oXw2oqs1fXqOFsMTNXYN3XK1JnSLeuJXBzcG+hjL02EyeVCK
7BAtp1nO79NmvrRzyaQ9m1gq+KqUBCMA2JY8yiqnTcZW1RpvgA7tBv2LyuMii4QhAlRgmX1Df+mZ
y5IE6a5RrWcNVxeqE09M6YJ6B1W4Wk9ZOW3VTjr26nhcwjnokNKKVLZlYVvk2O5TgLz+eqoKROOl
Z8xAGEdhy3EIvjomxyQci8Zjv/ye781e2cNAfZUnpCjAPql2TX4kh5R0K415YOEhHiixtapoSxRH
tFi+iK1J9NuuHPB4MhhjspmW9kO06qCQV7cRGdkr1F0hCV5faUIwFW9rqO415AaLBrok8+Qki5iA
YvhfBH1cvc4wxeVmOcmh5JbjocKkY35VjNnOwkct+hW11m6osz3edq/xys5tTUG7Lg4MPi7hxRzB
3UhfzfjSwOdQY8NbBSA6fejFWe0V8nTu2ny2DT2+JylBHeCOJYm69Svuzd0Ul+/zhHRXr45Lo22l
rMVRQoTRlxo9LSn6UCRCExtRlqKDn3i+Fm9SBcdoDoI0HZSWe7w8RMvBFM5zyle26eIidsToKTW8
SifMt3owBSZeFTIEX1VrgbmsotO0dxoeboOQRgRRmrOGp/smWb9qNajbGpSKQPWtI8+w2t6HcG7H
1pPY3htpdSc0jWddqcvdQv268TtsfSIFNdT8YBGudo21a2uZ3IwnzBxh7q61rSdvU/dQULgILXkn
9gaVzaay+1YjZlorV1BPabaNTBVzIpUHoK02snyngu1Fi29OkN+BNHgggHPk1PdaxBjLWL7DnXTm
bPBjS6YJNvjXPwOL8eGjbhv+2dMkuP75OisaVqu3EgxOkmnXjKn1SXnNe3BL4oWLQSJEhMFcq1c9
9lbErgUUd0/A0K3xnSEPtqDF1FK1rzmscBfCiqYrTNDuzLToF8YZ3Yy2TrafCoowLaH0rLQPXWUE
89TaE13ncBb9aKD+ZJ2jRHFFRC+D2Dj9MjyAcnmvLeYPWjD3xVtIy3X+0tpHI/xYB45JwfB7rQ4a
lXIwXh9j/WnUj42xK6yRM7fz2uk4x6XfDYmnDGfdFHyDX6/XP2TH3qjVu6Ebgs5SXcxemaGwbAKA
fT/AkTo2bRpEy1u5bGNtX8iFXZQHS39uxM6rJ8mOVtEFvpmnomeKzGpKspPoBqP57x3Pfk2JF8Yu
yQBxeEXBeGGWQkL1JcVBIrS/klF+ricN3m0xBZS+7gtzJ9SbzIi8qd8u2vouEna2c4/RFAOQ0Tac
NhB+N4OAsWcp+nFClWoY/FDSfJGFsHCzh/hzzsr3pCtYYbkr6BNH7ae5zE41m8+Jgs2kZWQPZiqB
wEZML6A/W1P5iCGMH2USsfVunPYcG1se8KBvxW0rsQ9k45fOLlV19WaVHiPQJTrX33D3l2SgxBga
7mKq730/opRL7qxIt0Ha/oMU1whR+i3g8E05moVriKo7r3eAgiTHotwHOtUrleSAa8sdzJjD1GUH
U183cSJvQ0HciKVJVqce4qS8kxBy9X0XhOQEY6H6TTZu1BHyCG0LKT9GylO2vFTph5V+pNM7vGRX
wtskO/TKewWx2ujPkXaa9LuRnK3EKziiEknBRABIm60fafdiLS/Z8DUzblUuJ3XcUMNHJiiaPhVU
JdY8PWNM4XhtX7dSxAjmhYai1Ja8wiWS70yqMpa4FfrdPN1l7TGqT2p+lOJjcuXOfszy1c/7gcfQ
HevMHwThDlPQkq1pFVMnDxlMzqblV8xgZ2ecRu2cX0/AxybO7hedhLQpvLwZHW7GZ1V9tJpfK8gb
O07c2ZtDy5sTh53IxMElftCJdzWK8GWMxyeYcKV2VqQpGATuDJUEjFlZZafkp2t6uViXTDi3A9Wj
8iiEyv2qtAeNIy1SaQVusCWn9RZ0GmPDRP/rRZu2YfGFSSlyi8MgfkhCtFEUFtR0TFOvE57n5Kmd
HVnaUSoocY2CFo9PTbeXtaBWLLeolh3pf25ev+/9YCgnITl1/VlTsS6h20szLaJ6uZ+yXTmYymu6
ygHTRXtA8PJsHZThXu1mvJhLETca632ohrMGadC1xndNfO5jySfT8iMrgXgI7qr3yv43e/7dGlkb
VVCOV3ucfLgz45diQNg+PAnJM3zXon8wazeFyarGO5PQfKMan8L0oL1CkBbazusWNejEk1ScGeWn
reF0gTkiN428KMSwp1Mel0JycvbjKWx4bk9KPt4l2cnoYg+D9CCXw1c9vovZEUQNgx9iRBoGJH5m
YpdG0G5JZwqAyoP5MAj5VlDIf0TeqIbM9IhS0hMHqpLCQx19FlHxYTWVt47WQVRg0MrrQa5pPYOz
dxoDbS8GrDlxOChpT2P7Thpfp/kICSWhCvCQkZKqZepPPQid3hy8Nka3FCuuPD7BBcQnuKPnvBf7
DxnqN7opW6b0kVPI0ArR7SXhYa4/Gb9qOmoZNT8p06dhqh7M4UESBe9HOoVbjzA1jrp2mBAK5p0r
lPTv/+I99o2o4h+XgI/3+6SMOuiv/y+di4rzj9cF491Yx9r4mTL+1hZMTBKx0hZeN6WROWzEHwom
r9TZ/9UBlSDM5NpEAba0mEnzFf1FAPbdgN8/M/f/cyOiolFmyMYcSoq+TZO3URg9SZc4Y+nIymow
Z40T5bJfWH/McH7I486G4+1EVutGjLyXv/Us+8u1fPed3KiSmPLX8vT6GRuN1pSb/fCrvlEHjdmk
m1nFVyIWp4VWFg3wnz2bN2pCc9WtMSkKJoYkd0i95G+Cn2+kobf2O4nSmlkoM9/MYVNqRaCYJ9J2
O8zXv4h/vjGo1m4deBIx6oUxESZcTCnXNc6w9kFUE2PTHB+lrZGK9izAIFSULRnjPoFar8ov4QLP
ej2XFr2VkX2YyogUViexHc998ZdJjW8v7Tpa/j/PYz5mqxhHKI4Lqt7gYplV3+A9ENX1IRs+6UFv
m2FT9k+ofVT9WGOhruNiITQGNg4wu8khyISgAh7C4lHWfji+e2v3w9dRUUywsKktXGrOkFJ/9AhJ
N0LGxiyGrhNRuva0Zhf5z/AzX3ZNutkvpqqtjHblhdVA6G0YPj+73uvS/Z9vx5gySRUsHctG2REV
0lD3Z697s/SNVs2aKWm53EV2I9SHGmWQn730zfKHiCeX68AkYtnvxdxP5p/t9Ld+PjE4gTIal2Uv
fawv1ed/X6zyjZ7wH2P//7nBUiILhrYYbMcq6ixkHqN2daOlfDKvCY3r/JwUCiFgeGcJ1541xiAt
/cUpP9TqKy0IQTio6S4hmqhTsFiyuqUT4WeQcpv1sxyxlZ3m07U7n4hWMEq/xPB9bO4tWQx04TGO
RgRRO2nVsR9mMRXS/X9/rOvi/Re96a13kCGnsSRT8d/n08OCV8nUjrAYuulVqZv3pOYjxuH8s0f0
1udnybRCzxseJSM9r61vmM///Rm+OZ1uLXmUUh1KSU3Y7aNDlV5zhf9+3W92+1vfQ10darw2uTej
ULERQ2EUQgpLJgTwvxnE/jOL/G/3/2Y3GFNRERuNNZDKsbOWd2V1ENXHanzrc4sqY0gDeTsqh646
GPlb2Z051qvypREEhG6ZTRWT0nXuVM1HMb5ZwkNovCTyK3h1faFgC1EDEnp37VoK2OxElHaq3K+a
Pwp9UkjYulxznD8l2bOWuGiZbZOWTWoFEuZLRhM7vXGUh8CYLiJ1RPF3kt5p0oe1vlJ9dsb4LM2X
Vb+y2C5Fa52Edj+np6RCdlA1NBnfauo7etNeolJBF4mCJ7rHztBsVxi71cOsim5dPI/hrkGfbe2i
4S9T399pwm+tHnWGwvp0wJPo6s1BMojwiVYN3prLTKFfR/xoOVokQdyo3JpMWKX4bkXxj+znNPFm
v+xmqxImBr32c3OMws30Nyn1dw/5zWYpV5EaC+gH9sOX+Vj/5Uz/blMTbwKlJREqc2yQ65fjiwZe
FCko5TEH1y01YvK3oxw3tP4cSa606LYorhCm6UhEhlt32zjbku1PfaDlC0VDbjZdDUOTj1G1/hKT
7mypJWoD/c4sYxdnwUCiuDwn+jZaN0WkOHGRHBbqyZlyKGCzJMrfJru/u1c3uuxezadyzSRigh0O
BNPPXGjUWxutsaOb3ca8bHKiG5f8zTHlutT//y1AvfXQusIGsqLgiQk12nKfDE5s9PZnZ6Fq3cx5
JN00tA3ec/tkxYPBK9K/BKrfXfRNeCQJBRPXNa8bR4VjjVQ6EJNMP2MnqrduTSK4jkIcMC2XPuiO
/ijbUG+9lTpBLrt8ZlbE+BU+6r//+4z490dNtW6We6ZHnTAi07l6k3Sp2/0s41Ktm+WuT10VTtc7
sP5aT39z+vj3A029tVEqBtOy1LAglrOaoLXQo6NBMkRkEmbv/ux+3Cw9NWVDmXJl3ldvg1v++dGL
3poVpbgxi4nJw9b+agyPKs7PXvYmoSnaxLDEijgRFSNtLusv3gzf3GXzZsnJWtQKkyyTwinDxkAA
XES1Y3RKoOR/M+D97i1uVl8m461posTFV56mxJ9Rv0sB1VvZX5yL/j3UVc2boGQQ01gRpJ79c5kO
czTaVj7tTcqZi3xhmOdHYbp6a2CU5uqkzxnOuXKBzHxj9ZH/s+/1Zk3KjToOSycxU/8cPQo/e7DN
2wWpVjRsRVoEmhRuKeoz0/7fV/vNTmreHMF6GGG9ec1WkmyTIXIivqri0vvvF/9mezJvlqNsgRQu
mHa8VmuncbsoP7sbt15E9ZJqVMa5xV3nL1e9uP3f1/vNk3drRYSFQSPjH7aAhEMU3GNcn6GZu2uW
1AvV9S9v8s3qufUFkvXMjPqUN6EsetV10F9QUX0p3c8OmluDIEWDFxJ1eDroTZfYuiq5FXLD/75B
33yhxs3SjDRTygaTL1QLcYPD+eEvUfN3r3v97/+T3Zr4iRfLwjXLmjt9CGnw35f7z2f+l+DGuFmL
aj9pVmZN815kJmzBEzBFkzZHhxR3VmH+XKMRxSNzRR2zGkvjCrPICNdWR3MpyrZOOyuvUHOdddlE
AMyYRxMHaa3Q9CyCaX1Sy+Xa6d/Hpuwglry6gyp1/GQVqmcuelCtVGWVQNJHl4KZo2KhEZa/r9MR
QiYiVXhbSbKgORx0DPvmNd+rYo9U86FD2p3o9M9xky2Md1r0nkSWFVHq02m5xHkZrPm8lfvW6/H3
M0tXWPVDHi1bK+XHwx+NZmr/tEqRHzOZNBaXDj//UL03ZZQJhcw86hMGdqgLfv/3bdaM627xb/f5
ZntiVFiSiE0nnLt7Zm2fw/lJQ28kIKCszIdq4f6Eb1MqBLKlbBer9/us3S2dTg9jZ/QLfflpUxjH
MsS5HH2qinP5bNEqr+3R/LxWJbJq1xoME8lVcLUgmRUvQwYQiTukgkGkMrDDT5f13GSfqfzO6AMT
Do8ljcNS3az0nufBn1V0LGuEvaE7NYWboPNOpo+KuS8sjBy16+wcsbAxz8wBbVQp9TO6GyuipJxG
vfYJNVqf9srwOuZWUJhToMUUSVBoL78r+XcKqWSetim6DOnc575gobuhZ9tITltvZ/mLMr0z6cNT
1pXnWuj3S0ZTaaRTyZByp1ROi6QsRGOSKXjATs9Lh1J6vCxI5qOCO5GeDHpyDKihkcIFLcF2Xxju
u7hBA6Zu8lh15kW4r3o0n++StNgDyWYdV362Zs8z/O88ea7W2avavaL7lUivHj/HQWpdgx9OxfMK
CnnSpjuBCfJG5X+WkxGFrCC6CoLxYZFtlkGtn/DBsud6o9e93XZ3ADScMhk8Rf3Im4O2aG6ql44y
SS9l1zCmiCadqxoT5beOjTuoqU1i4bo+jYMvrpCtmUkp4u5+buqr+kvRuvtl7F2TSYpBFlx0G8Gc
XNBNG0Xp5RiUG4LkTMm4HVHhR0bugJVca7AT8boVGLBSTwD23Bw5uqVlgDJMR+ISNN66QckyRkix
rg1GT1ZDVw3brRR2/jjpOJ1aO4lRTyucmakqvNjoNwO9tj6JvRyxQtbOQaN/9WPoJ4m1KfHWlGPl
o4yQTjOgFdGgNQvR0xPZLfOHpVWuFjGOLmDt2+anXP5MjMvCKANFUodyCNJUC35e4ZjG8H+cndly
3MiWZX+l7b7jFgB3TGZV9yHmgcF5fnEjJQqDY56Br68V1O3qTHYq1dYPKUuJZDACgE/n7L32vo2c
5XT2Hc4KMdFzGpQ3/gyTiQ6KszDwIxjGKUjaU0njtxrXmXyeiN+d4wsP/F234yB0Tb3syp+HCyu4
taKPMcStaSFJKFG2O8VylPfmMBwCvaWiRF9UbR30FvzqxRhu6NJ5gbsM0KAjCwoaIhxOg2UiF8sR
YVbrIZ3vOx9DUIVs1JSLnDsm86d6fDJ5EpFGjTQJVK+WmSqQSmWLJjSW9QSDhNiXOfAWYniCe9zE
0VKPWEwylKlzthnEwUTm4LYRcja6liVq3xQTwFuhBbbCfZWIReQJchLB/GU4G+uLeBo3UKBAD64T
faczH+HARy/8BQk1VnMwcszp1InGnhveu0sBL0iYtw6ua4w74MNt8FmN89oU2Saim+En99l025gI
zMNgyc1AY3W0cQwHOXr7gOeYYmSrn4yshkwk8GLYu3Twb0InuOu9I/KtDNlzGR8GiObluHFr99Qx
QXvNs5HiCdR4ReNmZZbAmhO2VhC3aJugnk0jvU7b59FhfHbIdEgc6cUHxMalbWLAmuSqdN4q1K3t
+NiO+daMPXqvN9oHm+nvEAdZrV52EdmRZ/Njrw/FfGWxhFnxU9Ohik/eAlfuytJFbljvAs+kOtcv
CqycqdMvDJNBh+Hnys1uCs1jPDoLH12/Geym4KQ84toaD2J0sezbB99CvYnGflXo6MNM0kMY3WX0
1xlL5wVxcBBAeU9yyJki8/Xchk+KbleLLDgLspMbvvohUngeuBb93EA+zGJCNFQyRE3/MUHpkROh
U+j52q3MhwxN/JRhLx5z5uUkeM0MZsRo1PU2Hd2V247L2qH27NTFS927+968QJQaQYuB8YB1GAKp
m29EfGz7d6s+xenJNl/8YdwkBavySFOyOSNzh6MtWfa/T221b0qx1cktWsP1pPITJ4Cl5L6RBlPr
O6eEyYwNsA3Q17Y0j1S2s7zgVNunvn6v6MiHw7IFXu+2cAzDcj35e6ceF5X30Pqv1JZWSdyvKvfR
yX4I965PXsgNW0msJCGbji5/9/AxzCTv2I13UyfXZUNcSniX1I9ZvGFEbQfFqzlpfAr1dD2QCRYb
Bz14aOmYgdHgwlZd0nHBiIeqSScNnmD/0OTmcsgQD2RNsu6SW1W0xz7Hp4EWx0XmXaHddNmZcJhy
g+BFTbemztHhImAJo/twvuNtrExER6bfv4teXdTmjSEfhnjbUhPGSjXGwz41Dp6iJhycNC2kEhH7
GZeSTd63rmDF6T8KvHnxlG6ybrxoPaxuAeO3elaBtR8juqwNyk6DhzU1TfwyauHQpDtH2hrxyFZ4
YKN263S/I+j9gmkh3S8nnIjwRIUhZjgG02XbWKuYubmpcYZXP+SQbHO2Vi1Cl7jOCYHCzo5/gPTf
degayyHC+xb/mO3sVisWN3VXZ9kqc0L2efaqYHgmBXVHf992PaIrDO9xu6wjY1d3BarwAK/mXZCi
DM2LjdsiqkIY/PdbLvlJ6/mrLdeXj1W0UafLqKfS26NXTHG9A6+pbiK72zVGtYqZjHEa7waxrcr5
wrdeav87GtiFnborr+gX0Yz3EiNWicpjTBwc2VckjCxmbBHDjIHUWFeyOyIrjMebpEzXJch5V193
OabVxD42Zy1hyQaVVl8rccV75TLN77V10wI+mNth5RdibappxVn1e4YJNdDzJg6hUtE0mG4ITN8U
GDnj/YBPLG6vHVRMYiKDyHzoQTN6mEkSdUqjb0hpnbI/DO5twjqVDPk65Czpd94p0SjSqOYrdlYY
2OgzFJqYxAHrdHOAFGQtsirGUr6psdwPdKdrREFMB3P9OldHmD/shLAre8WTaYC+ppR4xtB2xoVT
hbctE9eEE2BsNkF1CpzLul618Y1dzDsz2U/c9wY3lwpRFRvFTtjhEnEa+4KDKrcq3dtDs3TdaDUz
nTkeek7MFr5EnG2Va+lf5UzKZtUt7LZgFkfyiZFIvMnudshuI/xnVGGLc6k6vikRykHMCOpgE2s2
oP7WcPGpCfMiTi9n45UlA0XmsBLsnMr+dkrok4YbU51mFs+6uvNnfxXaW2NcDLdec6rGeaHOvRbz
GM43dn7vWdeOrteEHS8kTfK4O3Xec4MvM92PTGsu22V0AotPXTw8Ac19n+NXH9iExvbf3Knh0TRv
ovC9r49x8qTwVsc8CxnPn3Auy/A9qPFS8cLJfVHH58Rr9hpMuD7WfVpa5Cuo0L+OcOGMHrplgtDW
HUbEOjPvx/SmoK/ukTyA0HbtZ/Y+sK2N76pbQrnXOjgShOHrelOWyO9t+6Iton3O6UchES9SF+UU
tyeYaBdUj0Xzmqm7Jn6wsuCASQggoLhXY/dsmOUxZUgX3rfZHW96sj9JXiDmbZUTfNZQf+qKe9ky
Q5gYGaLioFB/ipgLgFs6NsI7BF7LBptob7IITDdFpogqGxe9upxI7yxRulVvyrrt7WJRY8QIPPgF
8sEBUJvFuGVNfSHLhz7dduNzoqdV0R3AlZ2DQtm2osKSTIyWOOUMRVHekDq8YJDhgcfHTHQDg/3N
Sm47thcmdz94wN9F7kg7vNXqKOgK29eUS9jur22ExO18cuRF3I9b3w9WEEBa8zixfmTyNcHpMAaP
0v+wiPRz42Id9sWtJ8OHHLN2DGYEBkoLBn7VKaTxESuQ5vwZwvbe8o9WCtRhiraZ9U2109of2Qag
Cl/Wciej7TRUONmPFk3M1OXs2zzppMAQrdHNdZjawTD0zYNvNEezIDSmilrOzK7azWyvi655jgBk
u0GHByvaygCQAV0iFw9i36LzzNp1iOugkdW92wV7mPqXA65+b0LVmq4yF3yahfHOCpYDETvJ+Sg+
sBXC/d+51w7m/0hdnl00wFOUv2nHgN4c03iIWxmwQDZHGwxNFWeA4byZI1YvMMZNhNw3D8eVj2nC
aw6xeWEXjyMFNJFOGEXmpVbsyPFyWK5/W87khJzvZzBt837X9PvzImSn1Y9YprtEiSWW86VfY4iQ
dxMlhIxqk4Ela07DFYYPkBX7uEMG7e7G8dAk/pUnM4y18UkIILkposKqXUfhNgG64jfZrbLktsUJ
E9bdpZLiADdtO0VIpwbC3upxN0t/73XmsUl5HpmRfEDMg/NiYPtRORNUcxsi8K/r175WGy9D33xP
Zk85qYsp9+5SPewsH+UhIJzfLGe/qB98KRTiXOJi4Jk+ThgL8UVH9cffv/CncukvlsmvqOLB6t1B
2tV49Lv2gcnsUoHpGV32oQIwBBlRE/t/P0P06X+Aa2AP4i4xlx1nw7rSo783m/kx8n8kQXgZqB9/
/6Z+UXP9Sjiu56BCP++CDUvlQrMJOkuUh7L4TXX0U8vzV5/5SwtAar/vq5SWXmmKVTubD0N4yG2i
ioYfsXEXdhaN+b01oDRuDwNrYjcll6l3Wf02fvczT+2v3sGXDgGA8sLlGeQTUkeZcdjbU4YfpFqj
JDuoIcB1QcpkcTWSoxDjdG5YqzKbVSa/aMsjUtcRqoJvm/9/tX73S9kywggWaxrjx8jYWsPDHP+m
vsjq+tcPrvulcOm5Of4N1qsj5vtFRcYu1Th8iTukEXccnjGH5Ec2QER5pMucrn8ef6tSQPXWypyb
u4IVZY7kqsKkxlqwllilR3wLac7x96YvX0QoN47bbeQsD1HZryPjRaIQL4R/FRTPQ9kvpzBeZ9lj
NXvLQeOGK/dNc6Gmx7ytVtCNAhyxVntVJ8kyAypSU2iu1LXwDz6zKXPasnQvcP5V1ZM2O8prsG0I
ExoxlDG7NwWGID0vvfIFVEiqcLMd2h4it7lCBdJlHptHbPJG+xQxUY44jsYiO1cSlspoFmfKQNWV
7CredMRmUSPUBaCRtjhDI//UuuPekCj6z6SOtZ9eBOYaE6ucsStWl1Gxbya1dCgR2tQhRpHtEkBc
mmNB0WKmt/ay1AuAbnhUi+khaYtV3UV7L/Ahbb14gm17vNfVoaTERtRSHL7N44+8CI8lRp8qQj+N
ixFCiy22znARgKsuyDWgRXYxz/FlHcesxuzbWVUHK2GsZKtwxAE+YGcMt2oTOha0KY9bjfV1fEmk
fcqLH6Kodqk/rdLu7O4/lNF9XM8vemDz4+IbdK01R85lGbPiYNNr8vten2x9QigK3Eklm2B6F5m1
nszk1ms/guibtKNVOQCPyzwKHwlnLb2obXM55jujvG29cjWL8sfQ5LvWmDmzvXjyiJAcu2t7kQmx
hmfCQV4uoSoteje7njGTD/iN6n7cDIWigJReYHj7TBgPo/TFR1gQpQWZuc+aAnF3tlcCUvTmhDKS
d8ysy2g+tewe6yl8cIynKamPQf7hRbhqnWw1imo94SvohuBSRuLQhuI9FlQgEG4E5ofRC7zHxGo1
DtjakqD1pwTfFnSxrtwE8DXyTF4nnvmbPsgvmjnulzWl0knPI6MGdh09VcO7MYxWho+EJMIdN/9O
4fCLufwrlxtaa24DERqOrX7IiBl2mosAW+vfLxS/aIt8xXMHc84hhZ3UsTB3SUhg3jj97vz41/OW
82WJ8EIrllR2h+PYnLr+jhXgNy/8i+7WVyauG4hiyD0q5R14iF7NkMGAyBF2nJu/W95+0Wxwvszm
jpenjZ4dbixOjlK3ZAi6lMsOCciSOHmIzO2U+8wz8TKQ/m+a9b+6zV/m+Xy2TG86f6w6ehPeeWeI
pw8EwN/f519dtC9tKl9HUTZ33OfQMUkiP452iwEVCN3w/e9/wafN4C8WZMfmOfhDgy1RLUpaR7AC
utN5pt7HdXypS/luhRTpieaNmVlb65vXjxxv08tMPfs1R5JzEh6GOyhLq64EHBZOO11yojWL98DN
9i1+S5p3m7q31kmSHnN20795x7+4y+6Xa2K6U2iqcqTViMPQjWgruMXFkN7p6GUon8OxhbIWvswg
uSTQj0DD9PEMkGbtwhhQdZVYOxvMSH5h0lJ6y41vCRD4v39v55v+FxfT/XIxG5VY0OV8aonoDllE
JuqDf//KzvnT/cVLO1+qOhXnYKuTPAltnlxnzrStsnAdtMPedqdtgS3NsMpFU6QrwPVQfqBx5MVj
gEHIoqgd5js/GZaJ+2olKCkLcaDbtFARmtRkWXjvYcLMre+qM6iEsqZlsc0gE9TEITzAggobcFom
SDeld43frkX0otWbdso1/rhdOenHYhp3GrlxGl8Lmvk5Matd8KqUXDbBNo9BP8zjuxzlLanRVAnE
b67Kr4bHl5l80kEUViD5j1ZaUARJlyPAYMLe6OT+W7/+H39KxGj+9Z/8/VtRTnUcRu2Xv/7r8q3H
0l785/mH/ueb/vwj/zrF3+qiKX60X7/rTz/EK//7N6/e2rc//QVfWdxON91HPd3iR0/bz18QfhTn
7/x//eL/+vh8lfup/Pivf3wrurw9vxoQzfwf//7S/juupbME/T/++Pr//uLlW8bP7fPvRf7RxG//
1898vDUtPy6tf5pWIITt+xBR7fPRavg4fyVw/mmb0jZ94UnTFvKcVpAXdRv91z+cf7q+KYLAD6Rn
SeGcJ+mm6M5fMizzn4HpSJNIcjuwPRtK8/9+c9c/x8DPO8LF+Pff/xhhIr40nV3Xth1L8EK+J3zf
t7+uZZmwzNypEvckEzE10BiNoO6AJU41YtHCDVnvC/pRjJtSEm3XxZ1oAdMMNnLRTLrNerILwz3Y
qu9pvLdIsigE+yGRPHLqCbhsXOzZhg8CdQEayiQgL5LqPZqbJlppuwnfE0X++mJoGgeTZjFmZ6xa
Vlfe3hcDavt53QLSMF67oDDLd4+mVb0m8c62F0McnVEDk8++bqREHd2lc6dw4Pu2oG3l+jRhl+fP
P+9iq+vS+/PnMBeGC1LVhvVv5P5d6KvkUZ3Tm97LwcuL+dS32sqO4VikHF3hUBt3SaBhOmSwaG+6
IClVspYIZfkeRwQh+VmmXUMtyofezCBJJaZbwKG0chcsWIlA4QRKpDPuHNFxPojHEYOvWZnnH9Gx
O2XHOg1yk1SWJMGeqYxI2i+DlwzFDW+Tf3GrlDRRLSv6w1LX7Hhrmx9/Hlq/9KE3eaG8U20UvHSN
AaZbu2Uf1/iiPQfondclOuLoqIfuQ2AOLdh/5ha0K1GS77X3XCGIqmQdMtemkZjhmrKvHm8EXsnq
PapaSC9ikro8qSG19LaPZ2U9dbUTPlUy1TDnzEa2uxY0boMzdHSajTIdk2Fr5xnVW/6C68x2k6Pr
hdOwjwdgVI9ZNqXDlTHPSfJBMogpT7PV5IiRa1GMW91w6V4qIx6Mu0FJt3rPHWlBmU7SHGpvwZ08
Dt4cNouhK5NsQ7bJoOgQqeoxCoso26e9AAhT6NLQm0hrW3NILmInfxZWB0FLmE7pXDpmNXUfaVxy
r3OQHfq7MOsGREwnZfLGdY7mmyZy288b25gUVdLS9+Rjh3KfKpBXZWnzUsuwc2FO5BMPmmbPzwZT
uyZ99SwpZ/uKZkEQ7XJbBYgBpsALtmHcRpzLItq46cJilGfH1IfWSjBy1IhVYUdpdB02KRevzwuU
1+hAANG0oxdcTRRT86MOA9VzgvPci9gEq/hk9mdKmx3kabDrUldgOjZ0y4DyE6Pdu5WDOD+aDD5t
7yf8vp673d6WvoPlMG/YeqwMwv+eQLyDds5lH2ysUvjRySyGwt4SkxmVu8gZeuti0KgltlY7c5vx
0fFnHJfZ/IicrJXfJxNP9lhLR59+vum8mXl8O1eAe/Wikf+HJDqbj35nQ2waUhpz0sVpdqMsk7tg
cqowYE0RaLrsaVhy4Xpz7j6szycytLshP87KU9VLUetkvJnyNFZrUJfa2OXeMLkHQoMG47XRUfy9
SAHhwBEKZXKbh6kS0aJzYgrBCzenjXoMjZ6X4FfZzn6q+hKsvWnQXYxKARqxFHpcCCvWIzVbe6Ky
qyaRQsjWoUn/fChoxiLH8cJ94cbJ/Pjzk+qRSuxNJ7Wo3kswyTz/rtWah2JqzXUWJo352sNGti8s
wxmGLSxNLhXHCD67ooyVHROw2ChicqnENgglF8yfZGs+jy3V3ToM4Ns5ptsccyVtffTiFHiSV+TM
RH4ZRt0+DjvBeVi0BVXOVLbBfRHW+ZlU2iONqkLR3yC5AVfTZC6W59ZxePAsa/a4Os0Ugr7gTO+z
RxjRsWznjgl5Y6jZYgTGJU9RZ+hSMfB7vVV0I4tF0hkzh/Wh+z6XdhHdxlWRzIeuN/HR1r1dNbuA
Y/4CCF0ltgPMIkrPKQPyZAWzUd1OMoyjt24WkbUlmC9U/E7begvjMqXGFek6H2/ShE+1z8eCZ9kY
M+ZROQQTgweDqCcO7K6T4oAVJsp57eEMvMkpFOkUM/VkMRFbU2VEj3ToRnfDOSEfL3tPJQCgesOD
0r+YZReG10ndd/2F4xMOOIAys2napXDrekSGWZOfa8WulUFD1IZzQUNZuNu4S7k/veGObK9H20Fb
YnijQDYwIRxcDFowC8Rey59hasTM75OY7GrbNCFsGB5JN6Be0zTUqmNpYMxAAffz26tpkBArP8fX
VBP0erQGlaZ3ZK+17vHnuGuZAKedp6wY2hzOmOAmLyuP2oBw2vkhqWxqBGVatt3lNNbavOnSHGSr
FqoSF0UT83rMIOgj9EKpFo3wqgxiRmnoY+szVijXe/8m6IKwe2HP5GVXM1oDfTIHn6KjRWfIp3Yl
ZKx2kex9DzuSV3F/fg7+Xpc9S1/x+YrVXPJg/vz/pi17425iVWdJ1QLZ6RwX8LriwtXlhYWuLTr9
nK7Sz4UvDXw9w9M8D5OwVyzBo8uZZNpAHj4P6FGTo0PlufGqFtYRWD/YzH/Yyv3F7uiLfdtjQyRN
yXZBELLueOZX24EExloABU12tLvG5HYwGjVfkOgF3igF0dGjPncDRZOhEe2raoIYSI6YAHxPYnDT
+7G2p+StqrsM3Q3Tt0dxUHpnEgoM+EcjVCMTZNal1W/kyF/q9b7ruA65AZ5teWwvneCrcrOORmEq
VxXbrMCNsW4jg1Ww8LliL0ZAYOgyTtympYU1g4lpYr9P10bWm82NClLFQaSX1rHJBBIk4iZTsW1S
F/qgTu1i0wK/KQgYi9gbJN0ZIWVrx67ef3Pl/3xw5RN40rVdO5CBideB3/TnI3cGzMk1AnPe+vAT
WKMxH+p1XFlptPc9p4pf2YMxTugD+MVSOEJ6t60siCYwI0mT1AtbzZb9f/b1f/EwfFaj/8+p8vyW
KIDaDrsN6Xum+emt/kMVoAaIXUZN4tGPS5jd4yE36rVJQTW8Vkbp6ocizRI0Kf1AuNu6L6GaHNDN
oFuNERB1OJvErhq7HqBv4RupAuflI4rrS4skBqev/J5WV4v+CEPVDPmkCrt4fDAd9jebMSdOZqCo
r/md4WgIhJnzwJOEmI94hqAehwSwU5fyT94EPBH0pqPqtZwihs/PXxRGxIyd2i7mV9Q8rGySspHv
8caKnYaLUtI9tJnvEQvRVswXoz21qLt0ZIKo8gunv6XyOTku2owC0Lnz+QOeJpVu1Tcd6gZHNUpc
MNWinSnsxIehmURKQZJqqvI0pzGQbXP2uXaGsngTFOda+2pUPW83MrJofJhI9WRpwlOpwiMykERd
lGnLl10x8WcaRMr93VgxPz2mf7yxvqTRFwjTtUVg+eZXy0TTjlPbdUa4D2XupxPQV6voLWKSzBRY
F6kbXn+LAIVfzZAYGMTKCke1GRLvfJ0935G7EHw7UGyREpA72IKP0ie2Gh7qvOvsKyNMatIg5por
nDlZ/Q79NC4v/aD076SwqmofjpV40YickO/mmtukZ9HrvS0MRGEy6PgVWpmWuhuTvm4vC21x5Qop
uYpBL8vX2LUsmOhRqbvVz/cCbOn8qBQRO2j+4xtnxyCPouJI4zy7wSgvG3MOPZ6589uK/cDtb7Xd
ZiX9flaltR+xXVnNTkCzeoAZ2N4YqghhtXgDi4E0texv1edDZs4R78bzHE7KniLs+0eCfAK4AX/G
dx1WM2/58+1o7U7qwW2Jhd6kOuPpV4F7vqJz3PJufz7MEwI9nllDwDHU0qPfGsqKtrWaTKd4dMtm
1LeeMbI8mznnTW/tuBwUf0ibqs77LHMeZo9ezLAmqsBDPmm2Bo7szkfBrCPBbfp5y+Za8uQii8us
k4cC0abJMrbBIUgQhh363lDDfVaN6qEqK94b5SS+PWcjZF9FlcXoIR58xD+Rx6PrPWpm4vmU9mac
voKWMqv3Ws4QvugwfZRh7uXXVhu69KNM45ltVhDsfw7sSpY8LGYQ8Ss8yw/aowMLC4yYaBi4P8f7
9DnSnajkoWtikrZOqqsUoL82Tng3ndXxoTCtM5YHOIXRMZpD63urzT7bBmKgceCiHS0pip59dAvh
ASemW9P7BDNWTfXe2jwet5yjgmmXichjvaU7wkfzP2eSLI+mbDfr1uyB+bgw/3sGBr0QJFwNu0Av
BAecMEE5Gy/u/PguhHszbSKThf1UyaowCFsoo8R9tpOBKaAJ2YFsRBIgcjCITgAYrNrzMQRdgaCX
/ZQWvru38gT9zGzbd4Q/VUvRzZJ9Bmy3UEkPXWK0AgckyY5QJClY5rLOAvER2kYEE1RE66Ekk5Im
mrecS7r8uTaiYxZP5YU9E7LQ2iG3RksOthRJF23qtGLFkjFex8rG5S+dJgTGOIXrNKjVpRN7H3PN
58v8ul33FpDlfpDvRWJMF2nV+HdzOHa7egjGQ+W4Cl8lfDMj9sNlkKL7dfFNrMWczZckD0SbqvG6
m5JszKVpfrJ2jQI9lD8J78TGglKxQhE1lN165MUOaY4Ssg06k+3k3GHXCdPotUlAcXoxoiphpfY6
n2QNDGuOMES7pXy2+9h8l8mIRsb0gqWJInhDRmd0KoczpK+CeziJUW4Ti6G8AMSdP3ZymvZOVd1r
NtGA3+ooB7xbJccOKO6xMByx6ZneL2tqOHQIVLbiqZMQQUJ7U49JeEYfdK8Dqws8qsm/UZWRPMs5
QvFsu9ZZ8ld1SzVR9u1ER4SLVUywCQ3gIk0wqG1jjAdtJeM6mtMILXg+0F8VRIXWwgVUVltqMxO7
K1bCFmgsczTzTMKOBSp3ag+GnXQb9l3NjdHa0R79EAzOdKTR2ttPVVaEV35U2ptAUAJmur0ojPia
lgHKpT6HTp1MiDu9WM53IIbyjTnNPXu6AoH1gv06BKdOrWMrFg+m9s3lFKGuE5C53ueBaqoxWOlD
V4wfpkrHlUjkLk78/M2KOwBTg8fSe0clNbKXk3KeiGQPd46FRJhmPbMN17lBszxm8E2b4XpOLOrQ
nOUXqcpt+gVU3dfs5eZtNxWtu+6yPqlX04gxAlUbmN5a1uoeU4pcOLaegw2AfrHv+BInNBw3kYM2
qDvTCIaY+W1uXHc1CI4U/RzVO4sz0KtDet/KQdW1w/v+QVUqRCHjuEvlVdMpNxDa2YY0Xgstkwep
AEuWfdVClEuSp8TovHIxpXZ+lAoFnzF2b1mbC1JECn+bE728CoXhV3DlOsqBHpNUDuY1QyQaYzif
C2WuPL/2bgo3wLISjV13y44yXFZA4xekzAbr0POBweW0CT+sbgi/D7G8SQgy/J4l3njtlNg9is4a
n7s+zA16HEOwLixnKJ86U0PWmQN/HQxB56KoHxPEejC9CjHYR4zwtyoB7qaimiax5gDRRd4VwIEc
VXmHz5b9vWEujbqk9V8blbMJKQxtJ9SDez819KUojWrbesb8TB3XWVLKNdd1780PTkcnx4X+wOim
bw10REK0MyCJuIpSnFEGO8+dB0IjHCg1iH8dqI3k0fBFqJvVjywkw6ANpLuyrKo+ZKH7KONKXAt2
JCndwYUkzWUdpvWACQp5QeqhEq3EdAe1WL1I1ktuNoz7SVtIJJq0uVaUJikBTeF1NJnXstLnLJeu
3idD2e6zprWoeuXnSxT2yyafg36Z2rrZ9j5xXOXU3006jW5E6374/TQyH/XB3lHOtBPTGOxUd6aY
s4p5S52k46v2oEFSO7gY4lie0dTWm1tZs01g2dAvcx2i5HD78F6ImdneOYsa2yGzHytnti7Dyuwf
yGupHwJW6ttMhGcGtBiKy6gH6CkxgX+rgUxvqUTHHPHxBw3a09vSCoZT7gKj9p1CLJ24n55G7SBl
HTsXTfrk+Pd25IYbpUh9mJlO2GWFyWsQtvPTXCLKFZjdUnKKLIcnKgji51zSGjLOQG6/pVxVzEax
l81gbvy8HO5AP5/8WIDsx6pzHYwaxB5Shy1yIdIqjE5cOWOAR6SPym1vxyjg5trrL5LYCR51HJAB
Uzek9iR1tDETR3zrUj8nerkovsPL9I9eVRfE1Nhjvak9mNql2cWXsHQltpjJR+1ntMvU6KuFiCMS
Y+YhbZehzN6y2syQJCQThBEVGBcGEsqF7jlqQAxNtnY0ZFszGAkLHMv+sqO0QT0/Ck55GIVPskUk
O5pckQ5S1QsZHWfJXTRvz67zV/QAukeKrT1ErOaAkER0AOWz1Ps2pPZl3CEcySdT7CEE0+506yJo
l2wv4cV3XbQCrgrw3tN9srGSzHpzwpB9nTLcdTrYBqjAEBoP2StdYy5gy4sB2a9hETQQdVdaYPmo
pqq4SVMvmNZWW8Xhlo5au9Fj6N95XgTHsoRfpQq5VexmngBYrB0KXut0Qmcz+COnduscjGdBZLZz
JnaWyfKG1bHZUSibVm7WFheaveiiEyFeIktnGxYdgCsi3QQZwh8ZJd5ydGb20a0FvdFtki3X6dLA
JHdv6TJpieyxm0ujjGkG0I/eGIaJND+psnGbde2L03TdtvNks+fYHqzzAI2Hm3XuSkfly8gUA7x6
IvDbcfGouK3THKxsfHVGzz2xp7jEzBZeTeHw35yd2XLbSLaunwgRQCaQCdySIilSokbLluoGUbbL
mOcZT38+EDviWPIJK/a56IrualvCkMhc61//YOwrJY7lwoHJKk3pTPmJozPm4y0IyL90Mh51W3zn
U5yhmhwK8D+TJIbGTPDSdaFyV7a+kngfvFWFn975DsUTrXh6LvrGuGNdLjbULSKDVuFegH0I0RqD
iPJNXAzNL0YP+cElC5tZTeA7m8Tpx9dJWj+cIDa/qcwg2in5B+NIed2NMRKYaKjLly6NB0xC+z7E
F9jJ/02SLr+mdnUf7aRQXxIPQMWCSL3PqzTYBHqkIwiL4T6zMa2rRjf64ZeBc/B8q7uCggg8GE9u
ukdG7x85GPO7BNkUKRwBJGGZcT6F3V1OKBju85m6cWTS3KWOHd64aYBkpe2tvdJdijByrL3n3mvq
6Tru++hs2oH9wM9KTjLG7lFF6s0AeCbH3QctAdc6Ge2AVW5l5vhbOt5IeYl481jbvXWYoszfxZ0d
YZWjqrvSbtC1VNVbZGt26CrEBBwTJdy2PfOBgbT52BQwRo2qzu7rxOpxQU1woqcKOkg69Rc2m/kM
9YCduQ/erN7FPa7B64dIoX+UC9MT0lzAsKsktiVHYtjQRjaVn+1Fv0QOOj3MdibJMAEZpuwJ/oCm
BSQPezYuqT1jd36G85H9sFRtvOWZyQ3kmXfjW370RXoVFNmFVrGNLTqEvMcftwOJf/XJJzh0Tp//
44H9nAen6m9n7LWuaOLzvW5I7qlSAk9RKyFs2JKSYO4IKlLERbhBjSF2ynYW+ecyK6n96JRfKuGn
52wEO+F1GNjCu1lz5yRM75UfO5zDw6m3HfOnURWsUx3dD85UEobD6C0NVPaai9Ch2KZuwOwseQgj
opHQcN9PGr4yyjFIX14vbtQUoqyYYbqkbXp26KW+MiJpTqYh8yuqdP29MlwyCFLfuevDmKmWETXI
wdz0zbBD4fM5QIrIQ9PbQU+cNrPDBVejROReZhEKFoLfMJMV7h0K5PGQ+whb1OC6t3UXzeyWwt8n
GWGqwm1qpG9Qh00t6xuRgiCL1J52BvO/G5JyvKupyX+YvpRPKrfNZu8uEVNOgDGqNxQBY5TZDV+s
zE1PsWlYV349O3t31j3ZQWXCDAna6jAnrzhkhHsPW+GbgE0sR2+St1etaHmHsvdeMtEDXUeLhJ7P
rz1hWWzttDYB6WcCOR9mlOpfEqGNZw+cdQswDHMl7UIbvUs33fdO0d+aYb2ILZKye5sTe0asUnGI
6jhFR0K1V0qzPdlhUYVPSUdGAYJxsjqz5usUme5BRVpcDW34s6yC9iUl7OBf1fXeFXLrcBtnqMJ1
oqKjHjJjZ9B2E7Hno/rqdddhp1bWW0TfCu8iovlOoe1OyS5I0NA4SekBJCmS23aNNDn7BKZSgGo9
q/bJazTzDBLC6wU+SW3vhumPQn3QJu5mCvoOmQFQGhfvRElE5AUC+PxuuIC2ZlBb2cOQzJW5L3sM
l/dF6MKe6cIqgFzqazJAhzmW3nUCBkGwfInGE3lPJJttR4+UfulAcnzEuwsENg8jCR+RFA21fxLH
7p4B87Lgm3CyzC9GYBUvlmhiBtlGbeQv1YgBKtxSG8utfDTd8ms2kEXa9DYtdeXBWn6qvQJEpQY7
G18AT3gAEmfH6mB2s3fEVhOKeyTbUN0bVehBa0/AXI4a5tFPwTPa1Q1QJLlmTmTeBHLkmXl5xfUG
rBRxEEwi87sVH4zcRBFjUFbMR7DhbkGOzDwFYmpjy29PhcxVcRjCKMif2xF4+d5oOq5mhSTzFXQM
RkWDEcajcd81bQq4OcoA32ECCiT7eZXnuGZbE7AIp3f75s0ukoxoypZXeQFhUrchS2l0rarkIefp
+FoXlOu/xgt8NK+wacq08X8AktEJKeSMGnyStCXN1eKawDJg3DHJk+dWvbqXfQG25SUBMF5aCbyC
t5lOC/+5bGNl3KiBachzOZtIal2rXLyhh0jgEO4bXf7iVGU0H6F8SryEdAR2C3EYNLW9vKL1rbdK
84RIfYXzuwzXQJpS5oEL5hsDzkWxOf3bj2MR32GygEdMRF1DZODYdPxJ0ZM/hKXy1FT/ZSG4UUkF
PTa3I7WgcS0DD6m+aYwzp30c8tOKyGQ9FAztnVdr6haEOM0N/tXfgfE/pg0uWDttuFamRMz0h49S
bZWF0QEaHtl2WdlmwCF2DtK07g9eXw6ktNS9X24rd85IX7PBG84c6c2PSFfVfJ3EESL5hl9Rnvzc
SZiVUTKbzPg8YEcGJCl48z1cJN+8rtmEwsMAL6D55CbshXb2OwjsCcYNeAZ5ru16AqLO+4HDOIuh
DvjFp8EOUgbylmMkN1k2hN2eCPfAfXQiWzwKloMDQzjpxl2lTDW+mhkN3NlSGr+/cRndt9ilGeje
RSUYlzPdNCukqoSdP64/mQWryMYdKkatXecxOAscohBhgAizJYi+HlWffp17C1LBnBSMPSY7Emgr
pnK6CnpHvJViJjpQpgy89om3SJrT3Kn10TZ7eTa7NLDOwjMq0oK8QFbGcxUZSHezLAL8CwKDwWXj
uX57lGlBCIfRjc4n1D7rPaHfVTxAKE8aNN0zXfpcSE+/EyaZpBEnDaHitAKbRhVZzA1W1HrdmuMu
sMyrpC3xHZNVsMw71qG5GdmMQ/6+Qhl9vXu7yhVIPyUTHMfxXAraj1aZ+Rz4acyo4iZs/EgeQnMo
k5c0sBnq2ZhozafCdpZMSXIoSTdNE0a8YZiy3jcEathfI7OuAQh579EuzRoMPw3yOFH5oxtM622V
KF4WWfZMCjazLvAWKWOPYNd6wKJ+nnyq/KC22+57KWx8Coy4zeAjd8BOxG+n0Qm8fX62C9gIca9/
kmSFrZeT3kXSy3YTIC35NsnTGM2vTr9Ei8CY2DLGbpFFOdu8de6soviWzuiSJ2UQC2jtRRLuC9wN
APO2o06oDhd2ulu1d2llPHYlHJ9kOg2NQNXWTs42C7xHc4zds+yIKMw8QidKZfdEc1ALW463H+aO
YOsuivL2OjatZtxhfvnk+xo/4aKzkfURJOPkI9MeMeSYBiT9I+T545z1xzxX/6hy+Ip9wIijPqkE
bmA9WSS4GI6rWfcztFOlUAcobClMmzC70FLNf46lu6UHdCJgKzEHD6BiffvD1IUT34XIIJrtSj2y
Atdtn7Oyuqtzslon5VxT/Z9HrR80FiagUGfEDveBiftHJAFuynL63tXJjRpx+4g8YulG798mV/Vj
hc3cwantCChvAFbrCJgIJIrCkFnW8uvKjdW3L2Y1jHhlmFe9pOTs62djjsjYLH5KCvIlz7cBVJZf
aor+yoJIp4YQWWNwwiPpwfCxilBpdxIWYcZjH/8IJV4dFaHaaYwK36uRbTTVHQQTku1sEjET/RCM
0z/KUM/41TY3pe6LQxHMLrC4kF+TrvnPxSRqVra7m4IlLDR1vrpe88sE/6Fc7X4GQf0iZIdYQBol
cWvDL+HPj0pjNuGTFgA4TV6kt0O+wFkXQewyplfdorcsS0pbZCynwZnFVVxVfbszPKKrDk0PA2U7
VJaxYTB/Z/nuwYwxd6BUl0r0t3CJiNCMY8Ky2uGM9/Q+s+NzyOxwEzNGv9ItAXCZQ/57o/W/sW39
N6flY5XIZyfxXxn3AZPkiU+uamTp3SByYIvMWQ445DhD0jGNGewq+o4wSkQs8roo0FzImeof6Q0M
HVtBzvLTqPVvi8oYiSbEQ17fp7VPXgiwcXTLvK3JCU6Gv3EV+ZZF1gKUC0bhSfwTcQ76fED/Nhro
TZdAwlK27T+apvacBTNZouyhyv+EpXs5Z34/hxzXxk4NnA4gnSPVXWi8v02Z/cBmo4hqA4ADdPpL
UY6zfLYTE+IcSDyDMWMCUXjM4HckOxv5dbJTlYw8jHAqjUlNWw38oTmF6/bY9EYd3pSEmROx3lC9
3mS18PEETQIbiWgPHEDbkST1l5D5FVRE35qzm8/23ndbLxwKk+3YgxMBxdRaRljvb4gv1iq7lqzw
JOopSmLLY38vBgDMM7nIU3hdmYHEinY9FzzTWKZ4M9ZqROBGQlwP2DdQxaBZgCitxlA/GXbevSJw
apFH9YbEctOOyf4ygmW+3c8jmVpMwi0UP16phjscTbGX+OSu3nsuL3elTQl31F44AZKj5f1dmfiD
tNoNhj32R7yIOXZQkWe1H5tXwEZx9TaExsKQm6IxfOrjFPDICUrL/zdO5zhA35ykhkVQt7I8dZ1N
kaUI8xl5B+1lvBpeOIAa58H/JmZIdGm6x+z1doooUq7ceJnqhyVJPk89vjjVtTXPM9nvRmcF30q8
Tpt7aFg9Nku2QYHx93v/cLpz75YlTOFKSiVLwob48Ebb2S0shgdYylyGrUlieprYkQl7LduBOrAB
imbC518m4xbFIO6iTS9wnZkKjQH33y/njzehYOlIk4Vlw9HxvA/8dsI7vQovBQFbrjOLr1JKrE+M
1F46rUsTEKZtHB6TLDbAtyNYMZ+oWt5fgKtcLaUr+f1QbqDdfLQRVY6XCZmG+cnG1ZEa27mM6624
9qJdJCTRyhLXsem+rSsaJaKfaDH+/gjEx+LV1XDItYmBnMu35tkfitc6tszaSIv8CKSs3RfTAH2B
kDtPdMKX4TH4r9c/5TYALKjFZaAdcTzb1+FcWlgsRYH82ly6ldSqEEaQejfYJZpXC7rjDdj2MNFk
RrN5SNhImnOTTloSVbiQmdaqv2LqOtmfPNpLEMnvu6HHdJAxn7CW/ZD/fLgxOYQE0mS+DR7XUwk3
9tBm3yc9ueEpgghQH7w49sObmBFr9EgNx6GQSObcjJeBUw4rdbucweL25lgR5VLaRftAQlIbPIWG
bIKbop1C+SUgdqKAnVUQdNv5aur2fZE35Zs9WnjSFFk896+9TmRxReloBLfQBnW6G/QQ4La9NGyf
VNDvlVIU0DYMbW+hGdGSsKo/0J/4zNlPoUadvIk5OYJGwaLBScUbXlaew98X0KJp+K374ZNWHqwm
NMGKT9uhQn6/nTHubxJ4p5gSTjpQrxMObCwU3IfJq3DNkNDe0a/Kt1kwmsfW3Mna87pfR3FoGqcZ
P8li+OTD/vOiNBQ2Nlrc1LRrex/32DiDXq+tOjqsjGj05uxlIEO8zDAuFnqEk/OqrTJrgx9+Pg3Z
pprbufolF1TlVkCpp6365Em91xbxpLRpedqihCFomI7xw5tpjSmKLSuJDjXCmvYHEEFe/6zCYSHI
QtwKDkENVRNKmi/MB5A2HV/jfinz2ywHZTw0pSDB0LM7LrxOCqh0n1zf+9ZruT7hUDWQfMtZK4S1
XP9v9YPVW2RgjkFyMDPPbr60Op8bOPFFDrKqAwdbHZg+ovniTNKJLDgvrasfK4WZzY1m2NAl/7sH
tixl6FUsictZQazkh9MizWrkFnDgKTCxrsdwemx67yGVQfmIf3mLuRXiTE0USfFvKNwEI5w0Fj0N
Bflt34e+pNrcJh6qhgNaB+QYf39e4v37XC4PmYbJ5u0BjHKCfHheQ2ulQ+K63klmkdxlbmvmN+4g
sM7QRtPU+6nwqSpaQfguVoPERNXw9fUmVThC7abad7zbwA48cUsQVDkeIWb54bHJtYW8i6mYVDtm
9AMGWXmZ8UNTAtYUtvzRPN/OQg72Pmj9VH+ZEh+Wwd/v7c+DWks+IcfzpK08bX9cq1FiG8JP4Gsj
eVfiTps6HI7t0KXFfTVMItvZJr33vyu9t+KPqIMomPIfcd3P/n8+Hc5JeRE8wePhub9fmnWB9kUU
zDcil8hzOhX4avtyyOWZrr3GiAmdQVPS06S+1lvGXFSCamZ6c66YSrTHLpB8ZSsXeHZt2EV/f17v
FXLLQe6yp0qEVRiMe84fIAHUdCWZgB4rVjQyhqjtNSO6oVanpgZmfvF7D6Lb33/pB44xv9W1TE/C
1GUHBjCxP1SSAaHStgMXAd6GQVLuYDh++WaIfiGFSivMGTUWhJt2hWK9hTO5I03LeDMbmsE59mFW
tFBopvgQQqpmvNsJjNPgWQw3hcQhg9S5nGDtv1/z8sn+fiojZXMw+fEA/SinXPHhk9YqE2leJAHM
+wlOt0cmOfIF5VUdXiihGe7RlGVXVdpSlWUz2fMRsqRm+/eLQCz3x2WwurUnuALLom/68OQSDRYu
R8s8OvGE0shSgeddhRMxhsdigmXwVBdMiF6bnOxca2NVbHynlX+98mxXumYMIQxKbtgknChl1HPE
rnzZFT41In8GuyIqDDL+/zDiijyvorOTu6HHPrWQeOMLUs3MnyWbm52q9uj6mPKahg8CvDL06roE
6K29mN8AEUKZRz5EbHRcb5Ibt6ja8kF6hhLPLBltHOJQJMWPqsiHBx5CJx7gP9YEu16uMyhHfmvg
tkD9Fgx+iIEyG4NnBBdOs5WyNL+NtuoW572qLIjXjOzuZRodo8Fcd6EHg3ADUFumn8e/oHLC58He
ws4IoKc9HYAJzMTHsSxonIfaHo0UV1goTdu4C5vwbDSIXlcaX+CAfT2VKsTQb+yV7T8gFbAOZQSx
adrmZCMUezPp5+TcgKwYWyeFY4tMGxStOLTKAS9eCwlBPoO4Lzsqjl2M9J3SLnFCC00T8aUPLCtR
oz9b+I61irjrIIhmRB9DXSAoWZsmazQ853WlORte1Zshg3yHVOpexSP6X6PHYgQe18TNRk7E31tL
9akZmAYYeWA4uwETVPXKNw/FSgrF577yG1tQY+d1HYisZFXmXkxejMuW4HYYge9a04mmfdMEhAWv
FOF8mPiMQa35OevfXYnU65wB8IY5A/UYr48AQBbK+iqlsqjMV170qEeWi+dC7nz1Cs6wfQb/QeG0
7AdtcUxS3yqv4UAtDNULN9NyI4Ygw9gFxiFx51DsrEZl8a82KM2YtcndX61zqIog9ALTJNROaXkw
AVOezDBNo50mHzA6h0Ga+yB1glCZGVdmfYiA35Ib5jl5d6Ki7JpnK2Ng+MUdVT6+DWSyOiDRKZBa
VmGAkZt4Mz37aTOSv4zq8whXxnuEK+hgz7y+aJyPWYtMfA19LbFZyhZenNU3t3Wtm+osY13LrzKp
E03WYiS68Bx6HMLHBNc3jxlaOVXxL1VFDDhyaxTDMZl7lZ9DUyGmZZa+cNPnPOa7X9Qa+j4II5xZ
GC0RtWjpknhikTupuGYFjDUBsLqrDgjmDKTeUY7dFBPhPNnV44gbKGytoH9eZ0xKg6zslNEs3OUi
TOBYOynwGwacy7e4TlmSEP8JhSjcYfA4c014sTpeVUJuW3m9YTjgKtOguWu/5W7NpyBtN24/M5O4
9OPvt2vaQ0dYF0GFkh9TDpkLlW402PI4p7H33e1s3OrcWLfkybZ6C/YMiiVVzz+byqnMY05H8xrL
vE4BeXPshv3AHKwDWtJokeyBOxcBy+slF649Xo3ViH53UeBlp0ny3TzlRusnT0ZjEXI406Wlh8oo
pv5eLlKXK3Rd0Ap0b3k/7Cpv9UFSIIZvDNXLaGT2bMBFK4a2nzdpleHIpXJlT1dm51k+kfEpCDN9
3KiwL3MyMkPDMFKEgPqVmzyluRjJVWQ558eyzEbYuaMY1QnrrbHcLt07nl4BprsAlj0ZuW6h7tI6
LtVn3dsfkIBneQ4PWi76bnCBD22rK2a86NBvH9eHyxdYiU01+T/Gjme7aVGnfq+SFC+YxKBfRzsQ
PPkSbg3kp3624DjHpKKWkAwPiLIJwSn6gnO9WP4FvsqF/UDyou5wkIOrtlEZrpS8YVy0axDc+FaO
oURkMmUyOjU2EysibqO2s7bZ0A/FOQj7cHiKDQj8qtA4eeneLGs6W9U+Bwy2GQDAYpy2mh6BTt/u
Hnu/8v5tk8aMjqKfnP1YQ8HFSIeulPkRbxgSU1Fn29gc/HbHV5t9UXkI+E0Xiw97PXUZnuShU50H
n+3jRJnvb0GWKOfsWUU1vsaj312BttoFA9Gk/+6mXnfUdVn/8/eq4UNNTGNEIew6yOYXbRF45If+
jVIclkHGjDS8iCKA7HAxyhu/jp464D5SZqOOXpvIdAKR0ri2mptepdGx1Fx49L8spLgYKWztKsmA
cKnB31fEync6Uqy8cb+KiSh1e9FcycYVe9FI687IUgB8Dmw5XUdghfkTOs2uE59cxiWO9PcdwjFN
SfWvtSWQwdA3vr+OrgT+yAJYrkOWG79MX48YmDpldi+GoMA6ezI66DidE+b3C1MSb130X3kDY88b
0/mmJZIL7brZUKSvIIw2BrYzPZYMcOMYO9Ubv5nlXafKqTv7WCM3d/XkdPlzpoWs5BWWG850501l
VX5H9JqXn1TZy1v9/QZdz3IE/8AnmTryDxwpCxjBURE6x2I0xrfInJOB4ajFpKlkXE+6FWf/whQZ
2+bfTxacXB7e+99NqWwpfu1S81Hpf3i4vR8YQZuGJzyNKTHN0KuaJUnYRB8ls8XSaQwElno5Ot2d
rXS7GHjZbYYtKiUT/uaVvC/TwOGLDq3ZxBF7xK9QMVlhPmdlvnMtvNKxrjwfpiwqhPneXo7bU8xe
Fx+QG6GVz6vRLL7hlOCRfl34xmagJIZmRV0NgDd4Zs+A0qq/QexSRrFRbCbJIbXT9GVqOLhOIkc2
eCtF/4JSKXhDKodFvYh5+d/A69mgLn5It60KCSjqM44SD+6/taUGa1r4z6nur3NvHocNbgLxc0uW
tge9rqpdcuXNxX7RRGN8cEIuMG5rlV15tovXmQs3yd+gRxY5IyCEM/jrM0/3YVrA/jLCYR8QkC4r
pj2Ncr4G3TD7kHn8lPM9ZtkeQyvvGfGg+iLgvstMsQ8WX0s/ieZ2NwRowm9qRHkdHpBmVVyJjA35
WETekodQFPFVaqSxsw3bkL25M6o2fg6FybY1DH2IjHgymAoSHY6fCyHw4Q9XZPFdPvlT+lCj4hN0
2Kk3A+2npL5HfvpoeSGdUCVrm1IUPgRwTGrpn4mqF3XRhBji2uDfzlem2SJRJ+OeL0ipALhIlLMb
7TwzxlSAEZmuj5kc0+AMug0dIK/UXN0q6dTMrxfTgEDRo91PKnWq7+xDHRYFAs616XvlLymSwNil
HaUWLkSxcU3Rrtr7RmfNNtedGvZF45Nnbxt5MR3hIwwPBhK2fhv1ighADOT7Ye+3eTfgScZ3dy7G
aJHbjCpjQFdNL21ugIzGopumT9q+/wcqaDuarRtdqMMR+hEVFAioWTJ5eki6NofNi1gDIhZsyfs8
jhrcStzBbU5uN/BAVzE19b/ADsjr/SerIJ7sswnX+81lgdxcXC3YVGD3LSyDD7iG9rtwGmCBHaZa
62QHXw6BdWI3M9k3ZkfEcDXzxWOpFdxicGcDsl709JL3lB7swiywYfedLN2TIT+FG6aMhn+gAGAH
zZJBbtsmjozd6LaWPo55W9LdxqZ5yEug+m3govW9Lu1RVQsVCxenxMyK+tCAQ+1rdAKfxRF9eAHo
YBnoAeYxFgWh5gD/cLtdCW2sH2OYZoztoqeywksB1xi8sF7K3nSq/Sp9XDudtYtJ0iZqv8RNWVf3
daum8ZNT/Y8BiGNxUa7jQrkxXRvDiPd7bG+4fTe1Kj6gkEElV8Lc9/EIaIxh52VJ/aiLNNdbcx7H
/xTkDiFwQULCuC9wIhCvgYZ78strkjY7rzyt4NJlT7pJ9L6LAMu2hUwS7G+QT3qbddJo2cxSd4PN
4lD4CXgxHLZPzo6PYwB03Autih+A7piJ24ejo63rRhqmWRxWiEVpo3xrLodt5ZZUKW1fls2p0Ekk
Xq3OhYQSg3I2+/Ey7KXadu9jVKbTaQohxxymMRYVgMPiDPL3K/1Y8IKWgcIoDR5vgvd+dBGSKjOj
WAM6rWy2tbYaIfe4WzV3rnGvgoL2KJ3z0dkV+HR0n5iTXgIcfz9lPVySgBcdm07HYWq6XOFvuHeF
sVIL2aq6GaY6+0k9Eo/PEXxUPITnuXpd+1LXrVR1UBd+Tz60BP8IeCX9ebz4NQymYQPx+GkVH83R
7WGdYGqCKfoFs2XrWJBRBEM4frgFQA+7KByxsSxNG2UEWPCxjbxaHLEzqdIXg797qCdTTHd+32+D
LDZf59IZOF5LA5+ioz8sTsnw2sgicFsmiFd1RfzcszDQJjQbYYHNR1u4d4BrTdnlHjFuI0W8kFMg
9xY7brJpywC7dyiTDuPHOsPo2A8q9+AkU6o6QKshHK4cP+Immhgb0JtgijkaEGWzt7StzdEQ+VPu
bf2YafXZnSf5X+YTzrGTssN2P0rnqtjFHlYj2Om5/BjTT3B0WA1LBm40hDCqKP6KUvHfZRlwsTWu
MflbjMaFwmPd6sx4wZbhFWEs4sz5jFa9dofuBo4csT2d14fzNX6u4Tfd2zUGt3MA2CQnM0GGHsf9
9J0moS6xJsGDFe/UPH3tsY0s9swKlkGKa4TGlq/YrG5U0HpYi7tDbMKPaOcufFqv029KuBKzVGl8
GA2D8V3ZTw2hOmNcYfPTYJTm5Kgax4KAj3oSzSdo/KXN/r8r9HJMwCWDCcFOpSi1P6xQxCHDOGCz
c8iTPsML9sLBywRODHvMFMbiGOcGej0PQUmzZ5uDhVgkFbfXAyrU5JB1BaZXZRNGV7BFRbcDvUP7
UYhhvm7GSpGIqyeqBS8rPAJ8MoWuyaCbZkknbNWHoGo1uB31C+ukTNgifxZQJvpPyHZ8dH8UvK5c
zkTOQwxp2BPef4oNhLB+zCOkGbDPeeSWFee3FSkq8W03Jlnz5qVuhoZj3UZXh6DaYVz9FcXr4v0i
h3oxTpF5UZzHSZjd1wpiKDYDgYjYZFXsQm7JtUvLsqF/HKc77HQXVxgjlXC+ERjOVETzxT3F0U2p
jukQWPbdOhRuLmO3FZM1MoUdiRdwtmONjt8Q1vEMIyN7I/s06P8rQ2RXTzhwye6t6O2uP2V9VsU7
c6bk2PR9yusxXUYpN0UzYPwT+MGA1YbKMrZYB4sVDFPkbEzcrIPO5MgUgc8kLbPlajv08faDBcmp
+lHbodmdzbxBVcXEKaVpvuzwyidRL9g4U9Q2/yTgwsW9rYoouylpOBDg17Xt/pPAbKLsm0HLD+tn
ui6iKchYXGU+qMWTLO9YV93iXHqzfjZVz1Jg6rcMUUPtFs1b4MGL3Lm4lHX/GW5hlF8cT7XGVcYi
wNwMerdxxNoqxHI99SMM0tAOYB1BJFW8W4exk4/E5ippmik+rRQYjGtZlHk40AQSJLe0/Ot0af0A
1qHOetVgUrz3IqF7xwt6IuWCjiC3xZ0otdHuvLTlqa4vSzrA49G2vGw+wAYN1s2dJntlnnoxXgPz
d5r47IvTUaLisnnDQyjNpg2OOpSyJKaM3G8SQVk7xAPKbaDkC6dsjKFoP0ScY+7eujD1/8eQCPo8
QyFGglheoWTyiKKC9GdE/8nSx/IsnyeL6aYrBdrOVONCPW5MZ5ijcZvXMU42/P9WwoLqhgaS3NIw
r1PgTGueZKJ9nrwnY9QPm85EC3jf2jr07mU4eLTJF5cwVSPDOJl40BW7ktJBHTB+S5q3LnK6xRMp
hxKMtU+uUF5sOsRi/K+J2Qlr+9ISTHVM9bv2FOXl5S9QGn9orRdy+Kv2tk6Hxj0GQQbuDgRXgzdv
ZydsyfksKF+TDbimN5L6ZyRNuAElhtokLrZO7OzLTmpAbk/OVGNF9uaiFBaPRENyc+Fq7GRQg/Cn
0oI4nbeuKwXvui0JE/0qgik0T2MvLee82r7YqXax+jG7SSfnUfhsEWgulr8x4Q/j9jR5wp63NRBC
fLKrDkFoaJRoPDMljGqflbHA3LPD1eJ6DFqX9GtDV+l5Xf4ri0p5mV7s3SBtBz9F1tnzEx9Mmx5U
0056Y1Ore7smMqbmcQC9QMQYg6EfC6tNOd4M5h7F9yLI6pjo9LpHciZEV3DGymjmaqekXKzewDzt
+tkzs+EpkUGUnUM6K/Qmy+fZyrIq7pOms74mphHp735YsfUPGcScJxBiDZId2ChZD4xKR2MzRSWh
7FXC97mdpDFLME099TsALyJBeLjRfN0xMIBK1k6FewWu0EVwzBfGAbFIoripwmTqHjvM0TbMZEmx
we9JzbtsGYzsNYQcsV+/hYYTcZFzJewPUnHWdJqebJPLCnkyu8GyyXpj+aYuzdZKRoTqwNVjU9NV
W6+mjbhb/z2eegxcdExgdoRUOLKC58bt+u6aiCE7KjdxSZ2zzZmAzQ94POJNBVww4uTFpKx8VY4b
W1+QNQCgrD+v0DWHADZbvvtWy6mH52hgrvWIeYQ1H5A8s7WtWFTe27yPLO1pKpel0o7HEH4htZwL
6eAYx7CxCZxIBeEJszCnN+a0GM95bTf7L9RzQbux+iA4V5ADrlQUxdgnWh5ZI6uBX6kkUrsmRfeN
cM9WBhOHxS5rudH5q+eaXnGdM061TmbkYxBFJSNastOXo6NI6yS4wnMuXnLypv4bW4TrHf/nm72Q
O9f/DlGXzTBMGkvs3VaM2QvvpvL3ECvGaBeUg2ec1o02bZP518hArMQwnlHejjQto7uBtIVuKslT
egR4+Km4KZBYuZv+Yh6SmlMChgL7lZHhyudyTXtxsmRat5htxYPZGc9pL6ChuoHu2emKARkyFpLD
olMoxGIwGBRCIYzp/f7GKRsshzfTxTOs1wUPVMeavx3bM4ciSOtyQEILQf5gzjFOU1ZOaX2KDZNd
VrkDVmMTDz+7kSZs2Gc3x6TxXF22e7z9+BHrR9wWg+Gea6FbdT2VM+eml7IznvqykjhMe4LylDBF
tCj+NzRVHNErWR+h/8xNdGbWVDu8ZkgDcQrH7R7aiy2e/384O6/luLFs2/5Khd7RF97c6OqHBNLS
JmWpF4QMBbvh/dffAUDntJjsIM+5ER1VLZXENAD23mutOcecwDXdmMjgtGZrLGcxYUcm34SRjnwT
BG8l8j4uJNIXN+vyZhu9w6Ne2nXDtrWcudcvp6eIpzCzZN4cUnzuxX5MKIc7HwvBJpZSruzr1Zjy
YjKOBpARPTWxQ0VkXJbDTY73WInzlIEMhw8mgz4LhC4SEeKiVyrWd81nWbjD/Da0vziGIJYsB/IA
8F0XghNKwpyC9MPRJg9hLeGDxRH2+vu0Lt8nCjaZXgJNUTwiBpq35ydFucpRXJhadVqZgwOO1vaI
BVhrSY9KCvMUK0Z1zgONMy9eg5YRFrpDsEA0sQ92G0+Vtx4K0rqdF1HIfpXHCF0EOytxptibOY/h
lsRYVgOmeGG/byQ5HXfBpDbqIae+ZswrN1q2p6cwQ2lMOdnDahwRl+f4BU45GluHJxr30L7DmU69
Y8rEu8N7bvNyJ9dZwpi7Ndk70iHGcZdwQv8Yi8Lnli5TncxMvP3dvi7sNnuIA07OUKR0GqSRUiPX
TrvE4a4aIVEzaJRzG160ZKGWak2aq59Wpczc26x3+ooNXY+1I6NraHrLKlI0/ryoroSiQbScC1Zs
XqbYkk56Bly6LXzOqfZgF5blXpVBwH+CdcKuPCzsvt8CG4tlft9GOfdruZwvbE5+CG/0jDMEnQ9+
P9KdgqBPLK/jG7S9BUr+7wJpliDSKHfoxWomuD3nsm5oIb4IMQjthN0cIMjo9Pg11mPXAjhzg5be
3qHVrDZ0kQw1CId8tfgGhI9blt4938h6uNEatVBmZK9eftLxENo7Wc6kzboJDouiS/TG6KA6o8pg
OAbi4z6fVbAoygsuMpwBebhywlYZPwOzAraRQNTlQhVJbHbvVVuKPvjworRNGoZsJYBtuUKx1TEu
7nAkEvkHSE9cJzIYJmoKn175eZXgE1rE15gt2xcYsFmmn6AwfjBFVP0MayCUYEcyOb2TwPO9p4Pq
PJZmqzRejQn7NEKSvlWcjMAMRccUv6k5wf3obCxqW1FOfA/hAtk1AXCOVHlGSARk5FfXRjKnXNlj
KYtD3hvO+JXyafry+gNNs+ei9kPEhCuKpUemLzHL/p4/0Y1WFvVUFfhFaGPUj9ZSCK1Vz6qUT5a+
ZpNUU/YDXUsR7JQWvdJdnNcs+cGIIHgPJCETRwMn1S8p6QIDG5LjT1tAcfl4H8U+ZtcNMD6MLIWa
1p/TWAwGkFBTi3c6UTUOaShmZm3jgkDSjSSMutvUrY5VadWO5VJs9Nu453NsEOvr/h23tMZ5pHVk
4s/oVOF3xnysuih56vzQDTk5dOEiWlsPFjRlqKWYc1fFd868YjwxniHajlUV3F+a0ynU06nptpUx
xfqtnLKX0rqNFTaI9TFdC56oK5UIjxQi7Q9NhijwU5uFGvpQSJx3+IlHVO1J4+DqttG/bNY5QA8V
JyQzNhI/ub3APRgLRBad5wD/wJCm0PVDnZmIxJBOJ6+kas3tWmzh8Z6+cTcBuNdpSkOUts1KeJ0K
eOg77hE28QgKM4WIP4PSgrrn/6+w3LUVUVd++SvWekyQZjeYR8uXOMCQVRyerUpvs/2qb1QMTPDs
lVow5eQzhYS4UBvMVxZCrA+/Wa57V+oG0AqyqPCrMWf1FDWVEVkHpQ95wFHpgbB3H6WpUuO9HRoh
wzGFCoF8ntkA8/qNO8PWnw3pmA+iSDRNuvgGfQtnvq//aB+GqZJPZaHbJ1ltOb9mS+NlWmqntf3n
LzVM34iM0Yrhc+jRk8HRv+ZNlovvbWZ8r2y0rmTczS6U0eebdVt/tnCF/ngdI24nuI5RqOYNY5dc
R1GdvI9bMRG/GCbK4PVmPq+9mQlejsWCUB/BKd5VnKLa1DXeTTcufa5GbdXzaRaSg7kvFUM+kptU
jLeFbxlfFSN1mDF0gRKemEwpgMywgTpvrNMvvyrL0titkacrqDkvHUqCD+XDaZdOjOxBCa5UQAZA
44BOs49vK7Oh+T4WcYvOCvoSndLXL9aFm3PeKOaDA7Ncx7TROb8YAVXFCGa7Tq9K2o3DcbSc8ksd
2CEk0BGlyV0cpIxNFFvTkUtQlUP9xobSHVYTQbvucktrN7UiQvFqYQ1wn7DcY6ZKdcW/ystCVbxG
qRibrce7IJ2U9kYd0UxtmqpNggM3tK5SVxj9J8lRlXSfLp6s1cb6+ie+FFw6nIdlGtt4Kk1d51T3
/O7sufvRyo75KeDpnG4TdZjiY+9Us1OyVH46AchCOswMiw5twYnwEBTIEh9efxMvVAKOCQZ33ppn
7SfGvIt3EUNdG/XcSK+CcOAZSUOVamwlEptB5iQzU1+J0g3GJIuOj18Ake+cQmmfVudzPjn4onUA
MD/6UpjK/nfbYanPkkahXuaIhVrcXfV8sjqTMHUEU2C8ikr2r9ajiSCyfEbtz4TE1z/ii1t71kmp
6HEdmRsbnf/z7zmUOzpPmt0RIKKEkperenoOO8aK+0gG3/gloEZRDpZoNdRsC33z9ddf1PnPjkDs
mmya6FMcg3HK5VfMIoXZZdQHbkAdZZwV+mgMDWTzPkODeaZVx6I1tkUbgiYYxhIlRh0azl0xSWFy
tmc/4QmXGZV2u2Bl33h7L+5Dmrmc0EyFh05GmHgx+vP9CoIh7LtTt5wRO59yZs4QZeWSiZzJ3zeQ
Oo4gBuLeq80RyYIw5Ph2demGhtLBpZt0cRIM5YdrzcB/ux3HaOIwL2cxuCHyKeTTuLje12v9+ge4
SJpj5bBmg4tiK1hANOvFyjGMg91L6AivtMBIU69WpYDW/5JWIFJZ6XdVkVrabbHUtoaijw07ud6D
QLXztP65ui6DNOlo8BipfxJJXhn3v1eIZeAuoTyV3q/dZTRXRMD7osEOHEl2U+0R2nL4Sxiviisp
14yrmj6R7jZiiuI7UZXSPG6cj98TQH7QEfVgvbF4zrfwszuMs4/tAFTmgK1Y1mVpqIoIAaBdGVcx
eILyu5wVxI8r6ixKIT1vRvG2nST0MwpjpX6jLn1x+3DC12Fp883z7xeD8ha3dzlVlgTqPtf7X9hc
0+aOLUtmo9C4sWu3TgbGhFEQ6ZkXpvyzxoA/RcYb08KXonuDvss8qpzXU2YpF8fUFiq8iMyxgx5F
PvtBJozzYTCHor4CPKIO5C60SU6KnyyOSiiGJ2nQmelXDcobl2D2FMA5/Zq5TDZIBBbgQQ4Cc0i7
myZ4Id4oaVIuvTUNVi8vnYzV0GGsgk1l9mBeWIPnVimlk08G5MIfnl2vgsRHqOhoC83B3uVS6Tc7
UG9NtMkH+oobOoZNuEMbmDX73IbJ5q3Y2zceq3m8/uymQoBjYqVBzubgiL10TmiB3Kma5NenNQrB
KWnXHwNCS7BxxGE9A7P6wveEQmV9kooRayHo4gI0V8dKto06JMg8BNQlAMV0in1tEIqGkmiuxcLF
m5y3kTKrnrqGQMKlnFKgPjJMiJpy35btyJm1KiwvE5OS76acjuneaFUoYesq1VtUPvCVaFcGS/dv
LUpe/yL05+4r1hc2ejwR7B4qrkV8i883kLhQsrypMAhK4Dmr2yy0suAa/Gqe7PgGZJjfwrC7r4bO
+nfu4nBuvsu0FKWfZVbSEp5JLsS9mVVinCWsvcN5nXCsnc80LdDIumoYR6OrDsCtDpmMPGDOf4dJ
mOfGo9/AE5JVQwJxx+ES7V6nq9Y2SnXOQqIrQvWEwBQ2YW5JVgKtxnbiXa3n4xd0FTIDQxUXitdX
7X2nQHo+NoYkZ540YB29YSOmwjbGmGnwKpN4/dtTXtzgc/E/A9/xl4AIuXTSFrZZT2YzOVdm6cw7
f5S24prYoio5KoMZkYTROg+1YtqKp3Ia/lA2ZC652YDJ4LoTegZtE0Gb+dZzd6nC4KKyVmJLpy+x
oEueX9RkNJBpahaJ0JKFtr6m9s1dZpMEIY00QmjipXHbfFcBZQbnDBQ8wRtxoX3Q2oEiSg+sFn+J
5SdWc8OVEfoOlRo7tF0aDfLx17/Dl00U3qqs4AzC9iUruJKfv9kuGjpWpqS87onnjj/B4uwsZkJd
xukYn11iXq/tkjWkZTXLLk18+qlsSuYSGLNuX8z8eMB+94yXOf5aniu/D8ozJUUio3bcA063KqTK
YZLekkJEHHMH3so/tGHUE67uBOU0swj9ErU5p9Z9YDiq5Oa1cmqXY3hYMjI+Gry74rrWtBws5kze
QXOQd+NTL5dJv5mNQE8ZE/bWm1R7+sTTVPnXGhzG0uM0RHFJM5mstzwPwGNSkEXNcUwmkt+mwZmj
YmlLhG4g630Prbof0o0qWWECnV/U6c6UMLK4mpNhJubUF7ldzEO40YNQkm9UpG8kVqtyWbfXRg+s
0p0im6WJAS+FYATC880W7vMhOh8GqgATPHQ1KFq46y6OokFV8p0KtT1xK3EXIRyvzbMTBDztHPnB
j69mmNWk5CgiKY6loRgP5Mdoj3CMopmuA0Xc/f8wnM/vjodMJxvNgR7JRn5xEDQmrcD32akne+n/
F5ETWMckDvkKzagptiWdZeOwenWRinKgWUcupTpGAGVsI3owxrIeD3o5AA8QUAqMI6oeC+1WMfmc
mcIBxbihNdWhT6cuOTPYKpL3aQr9MAv8KHhLtXC5ciO+ZuHgSMe/DLpYFyt35SAgYPBj/nYZTjL4
hM+6Wak71HRFi8ArMLIbinlicGOMFPYpLK2hv+lkp7VcGw/KbKZNJxLFc+NDAUeHdHenxCS0s0Cp
MrYviZn9lELEAum3zNxlqUg/MqaWs6/JSJGqhlPHlk3iSH4FaIehMhtMFWpAgugQ/ijSUSueAluW
uuM6z3196dAuenfgmlg0qO3JOcEryg72fOmoozDDJiOpV+vaEOetGZ8CpSjaO93uAtOzJKh4Ll0o
FgqcYVF+InYt/TqB8icGxBGKTRwiaE+XoSkrByFThGGaUW0UZ06T1ftV5UoCDYu7lcgA5zexU4MW
QBlTfNdaJD6ntYEkOlhLN1odBeSTIRoboBkY8rdVh7AmjZl9kE13kxhow1dM1tT3TWr65pXQ5G58
Qz6+fPQ/Djh8NThpOTljjUd8+uJ+B76HKDMJratSkySxV8xB209jbSMCYACsKQeFM4xypw4KLXXR
+4p1W1thF3gxCjBlt0pOgINzQKG8L0gR1myJCDF09bZ5bUkOjadBg7/p8riHOv5PnVth7IaS7z6z
J8WrUoXfyTpsoJ7wFUbA6H674Hq0SvUkK3ID1ToQvcSXabQE9Lx+b6jPH495bbU05qNkBRoaRoFL
hwDunklBhKKQaDKnkyXLmE7IvahuABKQHEdfooxOIKH5bEXVtvbG9FPFPhZNRQbzKv+YVNA6t+gp
cABmCjVIQYyBgUKwqsAup0HgFBvEQ1L+i7ynBC4mhRIHpNc/yrI2/XEtebo1g60Ryu580iBL8flt
XuADEIhCAc8oTDIfeoWq0WXyEmjbSMtz3nggc1LdBPCImo0cSJm6X12XcWFr3QNWTaJAYlbkgFCd
qLJI8lsYfkatzLhE0PkQhI1ylgMhnSOQxaA2vm6pfwvPb4K62NBjpJavTERsO70ZG/Rq8ItIfei1
1N+uhMQqSyXpaCV1kNz+134sx/W2nV2J7wP0icYbjT1AGHz0P78aEzQaG46KsHo+PpAt+awLOtWW
pIOh9fdjUyBzVItU8/dK0UqfV+VOubQ4y14P9YNaRHFwuw405bHlvjcTk4e27eHgwt2CcHiflezP
Hjyw5gZseBGVlNFlIFx9CMGRRbMpw5UGe0qP69DZwMJgHFp/AHtTq0H9vZtaXdvmhm+f1/ivfGF5
rMtfxHwHKsayEw/6aIwPjG3rkdAbaKlbo5Dzx1lTSI2wSBeT1uc8vT6iueQg4+E4SZ2ynoHQVXPB
mJrwOwxWxPBdreWeyf4MYpy5wlHS6rvfkqklMWcdOKH8ngfgcdAkjwqm7BIW4MDPKPqaXgn+244s
kJLKjnnBooFa+/y+zSzrSsh+bd9iAJg1u4uacsw7TjKwLGisrME8TUQaBbFLs8g/Bu0NoHXtSIe5
xQoi416uH1cRySooWbVf6+FtnRhk9ItCkioXmZtDqZ9s12EMW82s9OJAKa7Ytsr60VcbVu6+oOg9
x0vI2Trgwt3ikDhC+IHIrtZXngrkNZIX6uPAYapc4h/XJLr1dm0lh49lQUOqTwJgcZm4o6RHcgQJ
qVGVfddYHJvWumxV7CHZ560pWheiWkuisdmlwxyq56RMiOBHZn14tqHUkI9rOwS3w44QSYLEWG+G
7i4NmrI4d2rGgTBrqFa3RT9aACbomc43s1pAUvJQEStw95jdTeovobCpfkwRLFleaAWteTTXwf1K
HTBsLqecQG2uvQEJufW5MHzMMznBvyigJKnj0FmgqZizQ1rzWpM0E8oyG6xdb2kjpmq3sQLBbGWd
niRLB5/4THr3Nrk46J8W+UW3zFf9MJlQJIhuDnIknPQxkjSt+R6Sd/VFb+u4hVxMQx7V2cTEkZMU
3epsUViuOEdTiWapxjqrZjPOuMH7OkTSaA+qNj2UplXVJkBl0W8ZM9DP4HDnwBcQbQBXRWpqkiXx
aSKIgLHGkIEOHg+MVQhK5qEvDrR18CytdwuiZcu+bTEO/pCpgaq7piSnaR+ro9+9n3Vo9aMu2XN5
K5a6QoVn3FxNaLiwCa4Kng6NgvQzi3sDZ0qVRJ8QP8sgXAqZlANHIr/s0PtmHLh+31vyUSELKTtZ
HTWih7Ktogtqw9HYZxwPY/f3CkkbItnS9qtT2tB5iO6rUANL/TAgo+SeWsLkhqxKeBrqMuRJk5fV
w/Kr+QFZ72GCUuc5Tj9X32GM97VG9h9H+ifBWMtFSKLcw3ihzLZQkI0f+ox76RwgWkBGZtjaaHrI
GNKPJkrE4KxgFDKJaUHW03+3AIaOLneJof9a5frE7+FvsrMRIpqZ2lg9iACCoT/D3dZ5Emm8qcH3
Ohe6dsVo/7ecCi1D4EZhoAysDSXhiYz6AIo5pMxxE1ASh9gXp1A6+F0ZjRy3DGr3aiw0/5aJ8WCd
+4GoShLNdRLKBp/dEuqy5uTD1wnoWd6Sk01a8WexrFlWZZgVRSQ0xx51rsmKY0L1nm41fq52Exd4
kz6tg49kyVSN2laxbwhRzH+MpanmNzJYR4M/bgNw95WhOwACme/WXq2wMxY6GQqtm3DECQ8mj4Mx
i0c13dgUSlIzw1QQlJJIvwhAgyo1BMLQqpWvraQiMmvo2nLYs1KYNV6paMyuKNdFfnDGZkpZOKyw
NLDN5SFEI7WDI2jpWuWta06KfZUl0NCWid6sUYPY4Ms3Bua0Ygv6dsz3BlvBV4qhEetN2jrTz4i5
tkLrnazO4cBpq5E3NmtsynxmEuWhomMBrb3RRb9POjSKe8J40KrktpzrLqF7TuURGjVqB8ayjDIi
ki2kbpMUmeiudQQz0Z7R1dyuMnx2uFX8pahx3B5VnYaaN0ZlnGIgi/Htbk1pGOW9DLIp1NFrSSwi
vlZp2eeuZm9E+JFXjwKefYhgDcnWAa5lBKKjmTra8RIuMxepqMEdH3dFh6ATfeEGGOos+I1HGPZd
iffD5rQyrwZE87BNch8v2yT/sKkS8y0mAqF+h2QxP0bzGj+cAZ1q+ecokox2P0k47onFtFpDZVyM
XME6I9nR/ewWQxNpwLIIp/weUXRpPeCsnq+FPyGOdBLFZsODggEAc0dGErCIDRDexP5lyX0/pa7W
pOX4fp2NhgrOUje0WsGpEn/jZLAvcSdou2HZVn9P+JZjynqEWHVaa8ZsLxfzu2chl2/9ic7/OSDf
It6J0kj0h45tU9+XdlW9MXNC8nhx6iJ9m1If6QvgR7pelzw9LKuDA869P7XMcq97B1nFfTGVFkxE
qR/JuFG71FaZLI8ZcsmOqQI45ypApukQW6u+p01QqIc1MpkUbz7FRsTOo2NIffdJV9EkfkTjpA87
LP7yHTzlLCK2oJ/qA3l4iXKF6Z/rRWYYXKD1ONEpXdVeA8l2OL31mQNrH3/bfAnX84nel77mlpWf
Olct98qXBg+rvK0llVwwtJ+x7OI0Kbsf2K7M8mTaUpdhzMvAFaK2LREcaHNVa9rBzs6NIPvo50XU
8sNHkW2iUM7Gn00hDyp5Zv4o2YjSElQNPPiSdlxXQTZBHhyrNDhirNPCetBY4leFYC18pCOQVuJv
dmSNzNWXNlOyqBhNoygntARGFYGDifLSlYFHCM+kdz/uQ8JZ+Zxpm2dkNmVU7gdJN6JsmwQl4suO
9yUT1xcTWkIPKznZQzFKu/Ukibe8c64iy5oI4Fm15xItXmufS8JHlbHSrSFfNaQ91HppfmJf7oPb
eVjCqUgxpci1SUqmCpKJ1Lryae3PuRvkA2zJLvR1Zg+k0LlSbsI86Gql1K8jA4U2ObfRWJEDLKWH
LtbrioWFNoorrKxRSUJHo013yMQ7TBp1ukssCPBHWrESnpGF2U1DKZu8iVDhsyNi0eyjydQo7zlS
zRPbaDwza8ziA+CcDP3QWIcIZWLYoaekbhxtv3og1MkWxBqSIIHVC0PYx7FXptT7LYM02omw56of
SO3xa5BYuTpk6ddoMtroPfJfoW0yQf11B/Oke6uAfzHZxT1ngImcJUlzY+2itwH8IGW87sAVCzIk
eGlel2cDUvkHCWsn63+h99FhSJpUemzsDCewr/TjwDWh4741+xE9QVwQ5euxoCntzrQIYUDjHnBz
ArmpCw+BdyLu5WHM76GD2N1xXWwKlW6Eaxe+4flxZp71XjJ2+Ptzsc95uY8k+XHkrWyq3vev17nK
ZTEHCQ7dAEO+2ZtK/uNFBxFvr1VIfZadHHPU9oWiJelJxmbzoWbQmX60dJKtabD24XZysig6EJMd
KLeM3GDAqUUcZQ/rPLCARK4+KJrT361JlK+/z5czE0h1CG40i0GEAgThsvOm9lprJb5y6iUih49T
kxT5ngkSvukSKdXnwea5NTYykR0I7UZRERyFbe+mKvqWVIh8wkmGsHauPXnw2muBgUDehFqWtLt6
lIITJYg9bQvDtoFOEDXzdVU3gZXnALgKoCssoeX3Gi8nAcMGW469n3i+fpsqs6Ub5cBeoNyUKcju
THymH9iotRwa91jkUKEbxKdboPw1WUzEiX6V0nD0f/J4WNOXse+b+q5ORC690Zh54cZ1NGueZbJE
zAw7XvF5yQ7qEwGaBKgsqWzsqIAUmOoKrecgE5o55BtDG1DpDOQv8jsdPsyPAXwb5buV8qT/WnsN
yxX9Pz+G/xs85fdrw6D+1z/59Q+0RaD3w+bil//6kAv+98/57/z3n3n+N/51E/2o8jr/1bz6p/ZP
+e038VRf/qFnP5lX//3uvG/Nt2e/2GZN1Izn9qkaH57qNm2Wd8HnmP/k//Q//vW0/JQPY/H097sf
eUvsNT8tiPLs3e//dPz59zuMfX/c+vPP//0f5w/w97vTt+Lbyz//9K1u+KuG9g9wulzLd3/1T8vv
qOo/4PZBq5jHOTjp3v3FebsJ/36nG/9AWikrOArnSSMReO/+qnOARn+/U+V/0D6ch8SY7tEKkWH8
Xx/32WX792X8K2sFytasqf9+B8/q2ckEbw2MX+p68HSUrGiqL5YQeATYqrsku5/7aVe2lPubOPFJ
tIzkYUe22+RaQwPCrOk/Ut/cgk3yx331yKbqpYZ5jPr8upW/kd1M2E37hNa83zghMUTmKRHRbjel
0y1dz68A7TZ+dHZUKr7R6j1VJlgREpDwiloMXiAbPgYdqn5fUBpaRvxNjwHdW5MUwXCoBBINggwQ
rhtuTcywa5Ot5cLgCqL0ywQzz8ti9WcwjhyM7Qp+aXBXB81VFOc/mqmCqDVK6WbSrAAjxft5yOMS
c0NaU+VoRO6on+18/KGjljjQhg9vea7TbZ136WcoaIIetdIeYmZayX18j/KCnTe4ngRQyMqzE/no
TFddEjxIpPbsrb4sNhk0DE8m6mg7BcGXUlam2f5kb8QPhwLF6k9aurfU46g7rqPt4hCG0pzopf9o
k6zYidDQN6gnyR7RxgzifkaG+zYIjqRRS55kESDTR3OGjYlhVHJN9UdMhnPn0vnTss00cJqMBqQN
MNKVQ0bSWruxGu0XiRXVXYBT28MLoX8hcYZeuz4fIBJ9q7NhkBAwxaTJip9xXSNDCnx129BY2Yz6
FCAoZ1PX/a5ys66Qdv6U/+jawfamIHe2ZUQDqB7LlJqnLDeVbvQeo15sXZkc3cwcw22fo/dwlEp1
fdoPH8hUiO9au7YY3UGYSqQuvI46WCEK6UVB2ddMItLvmK3EhtBBMsk7TldqRwjo5HfpFxhACk++
Im6ZMKpXbVF+TbvR32Rjhhu8bMZrrR8sbN3593nGRfljPWYpLcMgwFNllI66hX41uFbThjtQ+u+5
eJGb1UFwanRKE6s0hwPM3vNoIG1A9edvSzAObmeM+XvGvMF+SJyPBgi9nU6uHOZqldlQm+me3ff1
aeoj/15ufECOEJOvMr0PHml7WtCcpsErMwXDXWXMCBDRRt+wFljbsZtv8jbROfGCx5IZg200+Grb
NkAUGIMbPXLkJQisq01XKm2N7oYI3LYfdY5pgLf9AaUYzt9iExUtl69Pig2hLQEeXIKjohh/LTrh
svvlO1F3I0yNnn0zWeqW8PF8q9AJpUO9i5TdrqOhAWhiIhNcHcI7iQu5jRJSNG0J23USIU1OJsAp
JJBYu1qyeF4VCvjUotVbM9bb6bjVOWsQXtBwAsEHnuDOD5Vy4yiTgyGnqfeqlVZXZExQ28Y2NVw0
tqrH2ti7eV4lO74H5gfmlG67cGjceKY+22gFjqGq1vBH6M0NrR9smyDXjgMnW6TGhYJZTvjkMWtz
JGI8R8STNYl5H6aJ9glG1tOYkXQvZO0bELZoUw3m52RuUw65YrmRFf2y9KD2CNlr3R71N9yr8S6r
ColuVgCWpRL6bWjxMJMs2XtB0Kcu0tt4ywhV2USRae/HXLK9rsrLmzRPtSMgyNEzCMnDCTKIrUpf
acsW3+LOJxEkyzMeFQukcRUE03YUfUIXikcYZXKHcxBPMIaBb5wmnU2SWChD+cTQxCqqZCL6Dhzz
O6Ch0yNxN5kb607gyaS+ouSoEi5qFXicl/NtVdTWAVeXuStj2rt/bG+/95M/94/nZ+519wB8hDSI
DYyZ7sWZW8JeQhhBld1bjnYlnNYzeBjkwvYcSXz0Meq79ICOr7/m80MvrwkyY1bfY9KGScHk5vlx
qFX1pqJxgHyFUF8XR6B9m8sg3zmDWrevv9T8o/49LOGlUMLO0FgTQ6SMnHv++H9IxkcJdwGKI+2e
+K6vZTbu6KicCGH1YIh6Q6PtX3+5F3vxxctdfJvK1AakZdnavRTFX/R4/CKFxMIlw6ngpf/XL2XD
KWAWzjR4lvw+/2Ra3iSA9kqHL/G2pr1X38b6OZfe4Oa8uFTo7v58lYtLxQzTz0uLV4nbz0NG9tNZ
Dt8o+/7DJQKJyS3ISFsFa3bxQVAZtiFeCPt+qGxAWic9njaDfpZ1HJKPr39n/+HT0L8xbR20g4zC
cR6g/nE3mKZEdnKkOPeYINTcjRQvnN7QKDyfz883HIpFmDs69xsyu8tPo/qYsVG7SLTgSRj1OAi8
/hH+w893GI5yoORF5ofn+UcgqwxWS9DF5yqKzxwvPmdW/fD6S7z8lgAj/vslLr8lY2gjqcF/clZi
5XMbO0cnGh8n4i1ef5nL6z5DUQx87XxJCqLSBcXxx8WACTblfQWEKywwe9+BsCQWefTdWnqjeXf5
eXgh1hp48KqFWpsi8flXNhpQLkc7iO6tVOCC/yZF7xP9jSXtAlkI+h6tronMhhvL5jZeCv0/Pk2n
V4HPXRHcZzG+p5Y+mXwfO+covc7k7iQswuMNZoP+p9e/xMvbQbfMub5g2eF+pus8f/Y/XjbMelz5
iEzvS4wsTxmKwtd//oXcb/5cJh0ZbmkkTsCk7YtHJta6KFS0Kr3PcpKHHXASQbBzlDNtO6+14WOo
x57Ts3MfEr4l929Fvl0IAdbXp6whnEbF2QDP6vkHjOx4HKcwju+HYATK2XX5TaUlZMoPFrRQ2W+3
AjXVBp6JvO2Bxbod+tuvxIOTjSvlX1S510DvGLmrlrFxFjTvj6NsPg0EVt1HuSNcywFvmqGn2Cqd
Ubi2xI5fh5NCEVX2zPwjjrTTLDMrElvb4uj27+xOaTYd7LAdTgDjkKtG/8a29fKW5fzLfUSPRGeC
convSuaGalFaZIPJB6c8Ofmtkty/fmX/w53DS7BcAOamCWVcdHRS5hsMiQLqobODDX3w/rc/ns0a
NaqKdBuBnHxxY6JvxgHel+19n08b+4P1ptL65ft//gIX24Zuq1KqzC8AAaMaN0XzxgdgzZvvrT8P
DwisUGtjNsFuAtV38dr88XDFeBVRlpTWHQKKFmpyBtcJjNehwft1yBGie2TCJl9UxjZuw26w72tC
XsBuEixvOb2FfiYgqZJQuq7stgPE7M3UOdGuiMIfBtb7e8d32lOYxr6/M3v1UZZjILADniivJJn9
WBEViu6oqijSe/WWZu3g1q0YXZpphLTWhn0VlPBYNm1b5+rRkFOGxnwpt13eiA+hExX7EQ0l3HTI
aSCAxR43cdyfLMYP28roKJZje9hVfSu7A4lUHgHfH4lm6kIa43WQbTqOxKbr5FN/SiY93Wm1KDgE
hyAW7OKxGBxj3xUQIQrZ4ScwIbnFqSW8hNGrmw9wJjcyi+8m6Rv/sxYyZ46dsdzTZAxB1pa0KLQu
v7PJ1X5AaZbDfK7tr2bS1mBtCz+8Nu2p/Ij4sATFIcyTZQbVtq0J302yPt1FDE2+R6wZJ5R6rYfG
MdkbqW39hHAK57y2ZA/mgrwdaD64o60gfzJt+WjbnOulQMNGYo8/RJQQaZd1jxY2TI/IyJlgo5ou
OSblvopQSKlB+CCrxYwsTzZaPZi7uCCng1ziAX1dIHlN2SWGp2pEtuclAyJ6L8WNXEvZlsxVMMY2
oXtUOeaGuF0gjKk+3ZZRB6nFKONNKyreZjWWB/KRCmzdVkOlpxcbWibtIe+ScKsUWg+6DMnHBkQz
zZlGtm5KPUGPk6pU5IQGnpFR8QLxoMaHKWs+KY1M4CGdf4jz6HlUQs7Ju8MkzujNuVLSVr9Wql6+
rsxZzJ8a0ykCnQ4QIYx2gCQL+jqyTZXrSPFOwhWvP8WtcUORRqSykEkolZP8AQeEzi3T6k8WpZ++
De2qfarF9CWzU/842BVGaODL15NfR27aOdNDTmT1FWCw/hcm8e+dUCpXTipzVzusw1pYDDu+aOkO
JMp0TnqD8LbADA8KrrWtjVXizsaKxDW1tDsaFeYxtmoNKpdZb2KrpNQKYNRmkCFcRwSfHHhcu7E2
OzdvhnCHt1D8cgD/bKC7xeTdW0A3IHMBHED/NilVekpkpvGBYH6c5SEXOJ6YyjQ6kwAgrseM2/dh
QCweuaFea+eq60ysx/bkIisTrul3MK9FUGxRlzY7x4Jjkyb/j7Qz260cubbtFxEgg/0rm91KW20q
lflCqEv2bbD/+jvoc4FTUhklFA4MG0bB1tamghEr1ppzTGmDLDMHX4vFS0fyVFjp0OJ6o5GHQV06
/jk6fh5yiQ2+ij/sEfqEXjNxNx0oSE0f28B7a/dYmepdba1VYNaoQJJ4qC/KPLbH3EjGkHGTeciZ
WR65yC1XHabTXcsk4agBF+N/bIFZRUOEqcQCQ70MUwaPaymCiqEreG1jOmMF6WAuDdlOizvVq7sC
gWtDF6CpwUVbpUaXZUlPrYQoM0TLKVJo1r2U1g/6DhcFZKYfRWl9ZVFkXQHpo+FjwKWL+euBMJfM
sx6dyQzc0gqZyW1X5CkNyWR8p2R66HXYVeyWtfFbxHMX2HL8MVlkAFRVpB0Jpi52+O2zmxVV7yEt
uwGZwSJPJuMxRj5khnV0Pw9lHTX7Ymn76wHAiI+ztA6mgoA4/NWQdZW+GO8QCL8hH04D8NfOLX0U
Wj3k+DFc6+0glZZ+vSCpOep9rXqGPmSbwMcNpwJdGbDlxHeqbgzgloCGn9MZ2cFkx7Hf9WxcGsCK
FwVFy3l1Zpjg7Kr7LunBnAO+9RGg8FoCozrWVluGRVE2O+gXZC7QmkKTkNe32kQ/i2yb4lCBQL4e
R3PdJW37vmYNRvlMUU56qnIvT93cq7XaPQ119DyY7u+lUH9N1UrqOoJNT4NWvjNHLYYqWL2JUR38
dWMvTb3D3pgX+eu8lPIwM8K709pp/FjVJE98fTCw0VvD+Dg2bXZmF2xhjxjmmZVmnQfowj6EaQP4
VpbuFze91wa7CQG5zD6FygPJY4CD49je1YOZHmm1qL7cGp9DQixBshLDC6I23Q2wiy5rlwI2RtTv
4+9yf6ED6cI6i8vjAlj6YFhz/EuDjBNaNXaCSAzZ7WQpTpgCj8c4PGveCvv/skxj6UMHTUk8ExtW
sMnQ3SqN/Tg1gAFIyJQHKbajL2KP802HBNtCKXtm8rkpvNRRJrZ4zgRv6ec3BrvprlA7C4+Znj+4
dUZhC0MGE5MWqacVLvOlL8hppZNJL9Se3iSZCo/5Sruky1Ac0DK9b9V63eliGXdaYqyelkwfW8IL
7q7KPXVZCamFq+M1eLqBPax1fYcRJG7z5KNxM5a2tTJCjyr1oCSVCEqlJGvHVNLb2dZf61TCLhkn
8L0ykjeOndWvGcqJDBeSkgaKmJuLnemCLdss9qUOMXhJhOYr2pSdZ0fl0Q2bhKTO3gbEenoIUkU3
AyRz+V3iWAvPjoAnZDBLKmA5dW0AsyDdwz2MbxeXNGivkuq6A3DfXwBoJaFd6YUve6f1Wrez94Ws
M9wgyRttsMUzZtTOkOt/kvuhXWP1eFX5EgHWQXrBC71gxuUozAZiJJC69ZFePxgGzeE2LTi3q4Zh
vxlZPfBAuLxdb6oXLe2Ls6PGSYhLcHE8uZaupxrYZz277I2Tgi4wwIap3NaRhQdkVOXdXAzIZaK2
uciKs9xxcokMEveUHNQtfSUqQ7se02f4Jdmx3BqhdZfwo03xW2VmfAas5PgtDfswhQG0w0GzwBIE
1dmOA8YOmf3JjKh7QTD8MW3/nky0Q5nTn4Bpu4OP5Mm9NuPpJbMYqGjoXTz0IcVh7trig9EQSBuJ
YAet4JuRJS/1pCsvIzfmHcbPYYPhiMfFgsyKRWHh/5ot/QUcJFMS7J9BQUztAUd2xlyAIJjUTVR/
SmFWp86i+LIVdSjVsQhAdFFiyHG5HQr1JYaVPaEd6l7BHX4YZqUcSfjoegAEKN6Ys6fnuaiYpJfM
CCZrfNULm+9M6MhKqK7C3Rmr7IlG/3SxQJ17oqtkWHFfAuHT1A454tbNFC8XnSlMrxphZzx18bMT
u2GqAQNR2C89xLrzjQHpNoiG5o9Srh8dthIaozL2VALdfMEw6TyOSrXbpCfcpC2B5GQaApmro99Y
uHTBYYzMiPs2lMSO75nbl95IvxlHnI3uAdrPdc32c2EiVXnz1mIkc1DddYTsgPnjD0FXXqWkMrVu
P3TxtB/dKA24CMRBmUXLbnBFfESfoPkEnf+utLw4LNmQQ6BBJqPncI8UIqhPbW+pnJoxj06g/NHT
xUEKa657YyW7di6SETSr9aZnPZRUlVgCJ2M3BUtk7jWzTX4objV6jU7hniNMPebIFXFmJC1gVde9
ShT7stHJ/bpalae4WIxwYBDylGoFk7qKiWDLMUvrOauy5DTgi6Phj4hGaeb5tMlZ/bY1nPvFoQuO
7XOmxTIDpzf6t2qU0dU0rMY1hsMXS6PsSjehnFOS8uCRXVof0FsOHiVSTXqL0QQ9o/9wrgbzAAyv
f13mKrrMwmmvkqWZfAEE775D8uZp7P8b0OSYzfUdq84IVFSv0I3H/LaQ1K/WXP8gX8xk7XdgUjOl
O1ad/rNxeiOMUDOHXVS9LxRJoeWS6Ju4bEJYYDRAm2hkg7o0lpuitZjugKdEbJCOIX19sk5KhK2L
H81Vu8OqA4yPCUlHJ6mOziAoMYBo+iB3uQ6idRq76NYqRlxB8GCu2eiWw9gWaDDNDD5nO2LE65hX
aYidWL8kTbDrR/21nAhNbbKaqmtpBdtPVxa2l6Biv5dSN9/KKs/CsjEQ/uX2+GhgLryJ63bcG0hS
fuSNnYaihSjPYmwQbpJXQ25kO/oK1yQ4s6q5l5LXsNWM/qSpznslYgsFOOPSOhbgL9oEQ2c2xzsi
dMwQRDMh4oaj+4aRusGyigNxTIWfprUR0sJviAbqiqDkdsCwrE13c7u85nRSvCxrlkNcxx/MNqZr
mUXTY7kaipekZnIhfSr3uJyUnt1RN+rGqOySsqIhm4vYF40UAUOhBBR6JtaHOU3bmyiCpeShLq72
qZTugVkuwlRd75t9uyZMP5soOxSLNr6iSlyvAXPFeEbU4QCzcLmFHLk8ZVUqTu06LoGhQB1246Ul
Ek0xj91itOdmGd3nwmqzH4qijSlbHq4zdN35XnDB2jOkxjrr6vdmstQx40sooXhq83ud0CWgw/Rt
NA+Og+px1ar31GvJCQVw+ZSpLaUcAnV4Nka8Y7+s9ijVpoCgEd3XgSL7YrPqwBlsvR6dyK5R1weu
XASNkYtBQEyC3JW4ueSwRMz11lSbXioCysNBj+UNBL3e07UlO6a40wNVi9/i1n1gFkoWt1NKL5py
61DomXk92m12b7F2ULa38d6QnFcUpNmFwMb50qL13Wn6/KsUTNcbF11oMohl71poX9eVO/+oJbCG
JuaiXJ5LrzcL6zSlgwxSi2pUXWz9uuu1PxBWS7Q5zbS3cD4HU6qVu47tMeBCfgfrcTomTpLC4Zu6
s6XO+Q5xDRqBZBRXNsNzn9tucqm3APZKFPpJqyozXCycZKK2tKCQRXUAKkV0bYaqlvVEOhA5LgQr
0MjKPQS1v5ok/VBqlHt1Y5qHUnEipmHu777kPSg046fFkP/QLpXmqbkroYek8I0G94krFdPwkcpp
BKYaConlw11bLYhGPAdrpCO9W6nOLYP0EPwOONcFoILC0XnzU55LZdDrJ9dYoCvQ1CBJLAb566OS
CuowkyMBTfB0TYorDUBpuqexNK0fRjqNezMmcDWFOekbbU2SwmCRuJtLdz+7IvOiVeEiAGHnx9yX
IqjSNfanSXtnQJ/7DWLSqzIrXpfI7I5jvow+FMkZFX487zHWfQz24F6WRmmDDK8t+2E9H+OSZOSk
Y2NPlKwiH9B2D6XopjBeKJHkYnPgRRn3JiYmp3GwjWfUp3Ywp8L8JdzBwU4blfc8uJhHPudv7axs
y6L8bYz6zP6kX3hPrKu6ELjdFZVwrd40PUTgEL5rSw+I44M93iCBHipRBkMt+x0umDQ0FI4gvRoA
zRaEAcW2bL2xzyM/HgegzgNBQkCuBYpqhXGrvUoE68TSW2P/ERE7FOTNYAUSiSvmBwpc8riSQzQN
8cHVqj4YYmyMdTzlcBAyuFcgwWpNHtW2EhCBTJ9orCOzdfMGwn/5qDir5Td985S7pO0ZFYi1Biky
upU027Wi4rtoBW14s55CEkKNY5NpzwSm6QFa1Slsbal6JILTIKiiJYQoNjzjh1ZCNSvxfar6tKfF
T7wPMcKoPZBA7ul5uXBmK9iMK9fi46TmGMsjpdrrJCEhrkFqMQq2O63YStOEzKUMg0VgE5rkaUjj
Lqns2bFrwSePkMrQWGMcq4c/EHJQ7AIrwj1oy1CSHuPlTmkF+Wjk9zXJdp7dymqfTEt7RGos97Ke
qgNZk/HBakdnBzKVXDl37K/5ClXYzkAxDRwBMCHn/iXLtF8M1iFizH0Wmka1bMYMdZcZsF/bxDb2
GXEJDCbi5fAfuxr7C9PuFS6eK5Nmc8kjONa0P8SJx+Qz4gCwRuRB/YT8wzWy6sDv6fplLqhK6JOG
8N86WNCMi8DUyFsyBvPzZAyvBBvZ7G+0SQqR5jdcXGAyjg7srWXNqX5YXsc2z2uIbZN7yBtZn+Oe
tvvUIzxKIh53IdvsZCMsf4ZGIl5IElhCjtHBW/EdIKbQ7UOT8WZmSQNWuoeZCCcOznAzm7TO2Jk9
oxl/OEj9CWLJxkB24CVjuZRHm6d0w6SAF8HJur2atdodcCaEJatUKSajdD9ZWR1iq7F2xBS5SIwd
6TE04du0RrPP1mE4WHEx7gjm/tUaosceZuq3LdHyoZu2iNsFSxY2QnKTmem4r6NZ2+ML4aziMrez
yZKGKUnSDDmWBkRn63nsOnBXyFW8ksuKX1ZLcoc3rD7qyDmuEaTIINKn9ohdZwsWGwuYszMqnwSJ
ANE7+TEqcnoPmZMHxApUXq+Pr3OSlz6hjNYhxhDmEaTdhCxO9se+1HbNQtehcpruHQhA8qDYXRWQ
xC6gvtK4jtKtZcxFEShcp+/WhA7HtIfkHHCspb6UHCQD8uAJywChdYW4yseihaGocf1viF5EJFFV
Z1hDxPsM2nOetLQVsojA+bYfvHSCQlfnSuQlyUDHGtOTZyGSuBKqmE/QwEp8EGsXNnbdXAmnlzBk
jWqPRDj3TIBQ12uhTkFvWzlUzFy7TZAJHaaYE35Vqo8Vl8CRLXfY1RXtubUcllMGG44lFlFRkPyE
082JDmO83RJN6QbNairPOi6IoCQnC6WqNZ8QBtWnFAH9YwtAjh8cIx5yEpVELvlKq1ylAbNCsLQn
LgZlQwjPKjJz59AN8wclJ53PyDO/n2yUK6JoaAN3T2qB3mlZWj0k+IMUJSZxxxjJ/z0RGZ7UjIn4
ombycmopTzOaxSd4aPG5QPZ09bi4F9yHf5armK8aXXm08DNDn4tUv4knlZMCTU6s2iUVh6QvtbZv
RkHXYFSkHUJs0DyATt3t1tH3XelwYAsblIMcmaCNYniYXbkQkAxHLScWMGiNVvkZcU24EpAhgzSH
okNdrXoE8hq7jubcfZbfks2cZ4by6pQzwXOGdENsmTxarbEudC4TGlj8bQ1dWa4TLc93yuhke4lB
/4gKf3g0kwhFX6oO5zlVyeLW435HYT/6edd2fPFimzT0C97stAlcXbQ+GmoWhzWk5wlgSjCWeuxl
UAGe0xzpFp7s7gF6pVNyE3Zmvyny4bo2MUWKPNd9RanFEzOX0UuBhrOH4X1lllCZ9EfLNIxKVDsu
4Oe+KG5nRf7sxq3lP62tT5reyB946q5gk+NmdKbuPW/c8SYi1epG1Ml0xvQx7Z01fQKo2J8RwMG0
x2zRsJ/hiPe4utiBTdc2rAQ1D3n19Q/DqMQfI1KdnoVC5tAcKWiZHPptvVmrl2p2XxZtBSuYTRod
qYL6UO1kYIIBPmvTugaCjQ8rWjbuYFCCyNBxOUllyXfc7Aw8ntznZsKMqHxNHdI+4cRoy9Yinj3L
jZubbqjiX3CVlMsA9yfo51X3gXis4GvM6BaI5bwr4lI8mJE2uIif6JTRPogD8gpr3zFm89yn1nRB
a0TkRy3Xn5Kle9Or8DG4GjoOsr7mZztWaJu0rnk0GN0Z2vAWNZrFdIJTh8Tz4sXJVHHUomS6sSi9
PJ2A7EOUrEpgylT77bil+ofL4S8StqYL0zb1twts7ymzUOhjTk/lT8w48RFDqr5XJvURs1bstToX
hcYmMcCV+oVF96RLcqgCbRrKR3VoGs9ImmIvSXwgrQUk/B6jkwVEaikaJ8RIu1DlsE7KrKaH3dkm
DMj8nb1wuIn0VANx098zLEwOBacBbV1KB3yuBr8PPTFL73VvMTMrcEEPsZzyjq3WyO6IBXhVp7Q4
qxUXCyxS402nwufT2obuHrjVjRMKWK6dXtFUWWECs3M/6NrYeA35B1cLA4bAQZwaSBbIbQaIgxfC
HLk3c9/XjJRKKuv0q1Jdxhf0SRVdg9h83exzC82zcb5Jic0mxhLokKbbNDMKBSGpQqNa0gjt/JLB
/k5bXPXPCqvXT1xR3Iu8yB7SNml/wOvsr/W8XPcUFaD+pdvjzdBDwXW3+K1o83pQsn48Jmqrl940
z0DWMsLXkc8Nr8S6GwBJ0um2UB0WozPp7ol9qPBzu0t+umnenPR16M8TxyOQqrUOssRRruuFqa/U
+oOw1jRwmGmFXMbQH8DTzDyzrkiCaoR+bsB47BvSWv1GVwvq/9zegwbFiBqLZYZKPS0/sEBm2LZa
GrKdnTRHhNZofYnxIgCMMq0edHBcded8KMvYQzuNtiOaO5fY/qNKa2XvpjXfV2c21uTN70jvAU2I
7F1JUu3OVlTa0QNY2oEZoKKiyoQR++gM7gNpMmq/Z2UW+w0E7k9zL2dflarx1Cqa8Z5hHk6DPhbO
FXE+OhUD/ak6tUrO+Ty+kkWt3y3FWjK3am0QL2Dch+vUEaQEAxq85vfAmjFnCJVFiaubCNNkr+cI
iuUaTdyDWCNoHLJY7701n5d9z59lb0Xx+CvJ9OxqaZv2kkvGL5WGyjEtrSLAH5hdai1em5BA6bgK
HaaLQe7WJbM4V/lZWwpRtZY0SJDm6Bdx3e1SRsO7UauYDybqGhDPlISOkiTnCGXeSUVNckgiuiTA
KFpuMXbu15OmEJORswoZfNwZZBQemnbh8gIc/Z5LGLLQ1sAg6lrTwdQonI1IuGFmGPau7KN4V5cj
7uORVx6yXxMYqsPMbanXA6aTCHmvoNCPjcIfYyf37RyX25BHVjBO+rqbdUf69ntU3mXKr7FtFs7s
hN6ajqPTL93uT4rlhSCEGDco0XnkMnRbiaZjSCPuYn0x2k59p5Gt9vy8pXsYu8oJhyGe/bwu+l2S
9xOXhRLjqZp012QgMlyCIxBAJ6x2trRNgAL27BvgIyj56ITPMn3nfg3ui7jaMN/KMemWXZCS/LzH
k9P4asN4Se2XF0dLuFqX60x9wV6eOl6OsNOnwfU6aWJjDKsWzZ34gSPOeIo2qT09Vrw7qa29uS3J
x8ANUSLkenqGEZszqKTJxCb+Vlh2fqszTgrLubDAbGvF/TK45jNhbPOTIs0eu+CMnduNCwEDWzZe
2YzSa3vaxLh+nk1Z655dcWN2rTgJMPiK81qRjVWkSsZ4xmbQyB0IJ35vU5hnTar6KkObF2Wp22SX
gVsXQa/mVTDn8+8p4qX21qwmaEZaY0lRmuvYqWcgHDquvpwaoQH2SkfZ6nbCmfqDAnWCX2AYD2U8
xSfE54YPflo8L4Vmqh6GHOoS155uhrYxA91aEkKqdBWDkEFtZMqo3pnVLHzWHHBgXZB7y5Xl0Qbw
4Sdx6ZyXwURJ4Gj1T7djJWfmshCabqASj9Qo4N6AQR06xKlUGxyTBeJ0gP6T3yu6vesNXQsVmEJ7
fpt5T5Crs7PUSP3ZVS0tcDUiJxQc30MB7ukxhqxK+23oGXgzf0yn/jWaJR1FqyIho1Ebmn7DeE4a
WZF435foz9PkpKwGfw+SVpTAZiJdU9V1Zh/YzVI8KkuRvTMCdF6TyMg47efxD466eseVfdqXs5Y/
ZEvkHjS1TV/nPKdT33GFock2cW8s+3AlFufRLpfhnmki49JRQWrvubUmCKIZcbMKOvQTrKbU01ds
ipx+jGFVial8iMhXbugDsDA77CGDXVIQLs7exAC6cwddDXGEZeRoKfpyph24BmNiM5gbDDxgekFc
VDXezEpjYgXR3/FSqhSF9KcnverP+lpmx5XuLaOmehPVKOabCs8ZJrmt0go0XxcgOaGdTGuHNUX9
SKjwSX5QYl8Xtb3Dn+6tKnFc4+SP6ZYgWIqEC+pMI65XaPjUhEA/JCyc+xxg/DvdOFJKzWZNbxkc
ImTnddkjfVyJn0DcXbDEcf9rYvFqvUsuBYM72uyreiT7Qv+p1YV74GnLuwqESek5g7hNVZ0hZGPd
jBQ4dyZXtBZlTYEpfOBVXQUCEOpdNYRK3B7rvMBc1h2EYp5jcJIIbxZelKRslsDSVRmuRV/SELW1
FmMHM4mrtBLs2G1SnvQhqt8JM0KWDxjzbGG7+5WQIIkYvwAWVGx1GoXJjkY/QzkbIzFDYPfUaz3h
BYvzYujmTAU1LC15T2wnDZigNosTcheijzTmVTdqXdwwexC/gL27ZtCt1OmSFDpQq+w23GRSo/NJ
FVmeGuBLB6EZ9BksAln2ZULSl9dpyiVPBwRWdtKFSi9NplQ4UUAq8iwifen3ZtcXf0ag+8/EAa53
oLytJ5fYGGqgmKpLaZgsFPb9BOVJ+hSZ8ju55BcEE3JJdPIavCJdMxhMfBXutaoRqyQtt7epLa5t
Jr8D0S8EP53Ndrkx9OpHH0e/VRQGdTOG/1Zxt4mOgQkCfkYq+RW4PbqtuqZsbreJv3Z7dzr82x8P
0VvDzoa2lUncV/Ya1QzzenOMbjS2n4HG778UTm9sGricDjBLgdbT/KLUL+ZKnYZCRLjbi+vcHYNe
GXf/8isAZFU11wDUh6qdj/qsJcX7u5LPN623tLP6nNzD77JA/4MO/aticFPh4jaAXbxlB7IAPn9C
TpSuGVtdeyEYUqNXpVhbZ7IncrPrsb5YRPcipFvDWNIRH+BJXEeqmhP/xNVbyWTxMYzOyvV3JGML
cKoZ0mWujkW/CE+QaHxbo3P5TcXBaMGuKZG+Wb6bePxvv75L9joLSNdBxXz+9Quhds1sl+2FOaQ3
Vjdy2qc2KHXnSWUnqAXvayK/0Vl+1XFujwy/twA1bAF7/4939i8iS1Kg0QssbXuJaPbNzYNRfSP/
/p+n/vlrbeJsmiZkBqhgHLZf4S8foSpxbNKV7i+xJTs8TDZd3lyjIkQIsk6vLJnEg73a+FWGYkRk
yfYnQBbnUTbRK1y5d6yNOz/SJTMPKQOFrQKYniL8Kj7AX6yIYut5FyVnAc2eHUDB6gDhhRuP4RT1
EfmDudNSsV6B0R59s6cCZYILI7PUmIoROVhwpQ8qobg+8/EnWi9VgNOzwaClKWhEOvtQKwut1pKW
DYxD91R18Bj4sVSZqubVcSIM34CEv5WybOH4//bW4PShgy38UAxJf7bTnqxQG7Zbzyv+sAxDd7En
3jO7XR5rFJWXVFPludKRgjlHrQFB0GNrw5Qo2n3TzEoAXuiNeshF893KJ3sCcQjxow86BCYBSZ7O
UTjdiTKfm0cCIPukGMUHL4MDnt1BZWCN6zV5kO3R1tzpOWWKQuN8tOzdsmgNy5077GJw4/DGDAMZ
3qE/S0FYIMYRJZiEXuxkRderNaV8gKg57+Z+zC4FepS7polzczeX+XpcOm7GFd6tUJ/JRHcxhDee
3mnpIyZIMzQGZfapYd+E1VrHddNjLbh1T9D6rN6bKxsnJ2QzL+d/c50UCycE9zDKmHQGr5EXxVFR
luxe1s0QTLY2gtRr0FCWMvpwrCIJp+5Gaw3SGUtPj5PzkgrGRWmJrVKdYKfQDf0QFqZ3H5IYv1hu
0bmOVqSwUlr2EUHRchUL0e6Iwq28RoFW5Cqu4VNy0C9yuGacXWt4T2kJ37mZTZ6iTbYcsPfsArGm
OK66sIOyd8s9bQbqqSWX2AwjVfEncurvMlkvoSpbhvZOu6DgGWHX7Ba4X6mnmeVw7umxBlof4d1r
rdlC3u8sDD+s9W1U+GcV6y/3kilnimOLBkguoWIUGE3aMNBIhmcU5Zz/9prv+3ypz2bV/yawJf0R
1yNNqRwpFm6Q+NL26hxkWZdetyRbhq0yqsE69YQKJXVDPEqmw+op1PquUX4t8icBvLAE9ghdcfoB
gfpBysut0tVXKRe4kSzc63QdEC4mRYDOsH6qEqn/7mDCPcStbPcr3a5jA/ftNGhDciE+07mi+qET
SXI2fx4z2STktW2doZk1ocHU/meNYvIHOTFLCYGl06aOmWVWaWGKC4HBlj3fqTZDyLiKfnXL/BZJ
vXlVMPf7mbaNQGmrOhcF6QsCV1NnVhlrQcuEm+w8tTjS155Oqp0sjNsGmhWyGtY9Enpn37UDiFIh
g0yERRdA0hY/nRHVq9o7yKfnVWMq3bkpE3lXgWq+QknYMYsSUAOW+BRbynsDhmCP2/QjRgYVyAL5
Db9C9Ae5T7OblXhEfdcNvljwYMOl/LOMXJ6txKYZH29q2UK1DyCs3WA0xXQSHGH8qVMLCZ8mHh1B
K2Gy5heL+vNd62JxinM7xRZcGddK4nZnxVoqAnyN9iqqpzFs5ORe1bKgPeECr59MLJILSBYmFjg2
S6Oht90D5vuGHb+d5H/Z8ZHyCwsOhLrBNXRMUl/MAWRBRV1s9dqtSBJ7DlGArTdqVKUPMXTP196x
5I/OQUtZoaRPvzlEP3s3OPk598EB2QYzQsP92yGqwlZ2gHe5lxZFxBSq7KP5N6Xe9uv/79fbPkIH
Xr6ZY8if0ODwfD7QwAVEGuwj94LrfH7v1iACOfldtfTdh3w5NYnEJExb50OMhSFXwABdh3+TfXP8
f/cpX3widHOKLC8n98JFZJ0ukfAFEsThGxvj5yKDB+Y6BCUaPDGdxyW+BipkOopnY0xSDo502AHK
ay8Z5Lf9P9eXX7+L62gCa6FuYJqk1PhaPslck4CH2vWWKW8cDOuS73N0MTsVgcJJEUX+zUr7/Hk2
9j98ejCeze0/TfyMn5dB3q+JtiyVYPCbhOivejVQ04DX6xt+yeen9/fP+VI3T1gquZjX4tpYR+cm
XZ0lVOo8+v1vnt7fP+WLsxEzWY1ymG/TwEtIaHO9Kci3h+XfPTRuR7auYXbmX9tC+I/p5y/FIOYQ
kHZqET0wFKanSVtvsWl+fvOGfjE3cgfUNd59x7JQcPJ8vixr0eLrYsjT3kcclakOUzY5dfMh479N
pv3NV/ry99k+zIACghkYyxh0GfF5HejtUBhOM9T34jfT2e7HP/9d/stPZzXja6QsA1L01SimTHrv
rpFa3pfqkbpVPfzbH49tUoWqggUDC6Ozffxf/h6mORvAAEzlfoQ0nd4h+//m6WyP+n83y+06bgve
EcvAq2Sho/vylrTpRKpspJn3uyV/UhMd7Ub1jYX5bx+xodbZkmEvEwvEJePzd4A0yss5992dDUfK
GsMROxS14T8/qC9vO6NM3ID4Zbe7sc7r/uUtnFvS5FQxNXckVod9GrajitT7qUTw/M8fpG3r5dMT
IxML2hPzJDKgMDR8+ZNUTSXInsz1O6uQOrWXdupMXGZmjziwHsqbTfNFf/csJWardeYUmp6wovy7
hgDfF0QAOHnOcAt80kbQ+evCyBvDJPd1Hu/jQ6TsK+XfrrvtxzsCZzBNAdo2X85QDboaGhZzvBfq
+mI25jMQl39+jn97cQjKsEzOZ412A4/yy6rIBjKORsRw90sZuFSY8e7/9vO/PCDy3J1WBzdw33Lt
YQ6EevefP2BbUZ/WwX9eSY4Z+iYEwH7lic/TjDiVneWhaNoA2PeZsUmAY8QHSnIEl07qIEOWf/7M
rw/NoFHIdulsmXFbgsH2qv1lO9BkbQ5VllP6o/izQyrq/9vP396yv/x8QzS1ZLBY3xXFnctwtfmm
Bvj6zLbKk+YPvAm2AqqNL3+U1I1klNFEuzXJUOyTeG8aMIFHexPIVF5XRCj452+e2ee2jUPqCScN
Hl6iT/hUejefv5M2xSawuqS8q5Of+L7W6dmVTARvhXyO0grjxbeu8M9tzr994teljYgX1LWoSnBQ
HY59I7vqXIuAo+Q9nyQawIZhEhKyk1LLc9kMd//8N/zKU/v/XxhbuMNWKOyv5uJFB6/pTDFDurY7
cco+DysaewQvY5qmwThGFo0FPGQL6cSADB4V5j7f/Ar/7ZlzHFLqc3K5uLU/P/M073StZ8Z0JxT9
Amj1eiwy1Bpi/ePU6zP1km+5ycs8d9f1bAZgLDOP6Si6lOwlU6xDl226Uc2fS+IjRXdGo/vNcfFf
f0GNdhdhs7ajfsWCkbuEXRMh/11RspGvMwII1/V6A2lThY/Iqpegs/q3zM6/qbW/oBD+Z3EwPyOp
g3Y0zb0vr7BspJYbWVHe5Tio5ELjvuKaQh+8NH+wz+rjb0deKfM3x8WXU+vvH/vlzV4YvSRdw6KI
jJmGyaFF7zb9XuI7M3EJHn6OIoyr8gbNDPbP5Jttxf383v/9079UGWqdkkw+leWdkjPqxJV6LgCf
MnvBzGSVryPkQ4b5RKVNCdYF5AJvzF4/itF6MAuiSXR11672VYOPirPoaKjMcGetwbLQvk1Jp6Ah
UG9NWk87bahgpv8/ys5rN3Jky6JfRIAm6F6ZJNPJpbz0Qqhk6H3Qfv2s7Bng3lIVWpi3bnRXMTPJ
CJ44Z++1uQYU4xteACUNZoZMLmnLuu6Eyzh81SVeJaJNNmdxNzxfX6tw5yhWkFUYv1HRXSUzxLB1
fcZzQjQg2h9narBT9n5JrM8iK98weGBitvpJB54cNbRBjeKBuOR7q1JvorzZYBCfvRFhYW8uvtZU
B6fVArG0d5PlhiCqSaojE8ObSisPmjEB4cToTODe3UQmMNRFy/y21rdAHT/HVrxht8J1OsmgK41N
R+8oRSmKFgUddBzft2k/bLJef9L6+Gg7nzkzeDqRj5agh0jG2LZZWe4TUkjykzSUT+PFUov7WZku
IM0HZPSKzYi1uunj2x82gt/Lsv+78YxbOFRQ8POu/30jYB+g8Uar7KRazg0TXphc5JehKiJ7NSaU
YmkDs8ReZK1bI1uP2hw9ELi00VANMAt7qwYFLnn60w6pc9X/vLrPnwrxKcOgf6pe4BnftiejZl6c
iro55e2HyZuA+ySQlyjaQ5uFLmoHZXmT470BRnTpfngFan+uBZRIzL5MjtvW+Z9+/0lA7GQjIGoq
VXxcxxVVVmgoehekUqwoRmf1q0Od9Gt1JX4Mu2uuZbH+QvuQHFayLwKlMKzDMLnyumsXfGNpLA+C
xjrpbPnw8e+3z/jzTcZnFRw74MJwuPkONnWwSCCVNOtT5+7T8SOtn5wVZoNL1ol7IxCSZMNlrL4i
IvXqFja6+qsD30fczUU3X0cAQvC/+IbzVhHuPlZfM0PQQulYuziYC0Z/EB1i42ImUGFW8xs3+3+B
Qv73PjMwdszzvaYb9G2vJd2jYSC1NKdVyGO05Dd52qbAA5T8hw3uL7s61TKAWq7JfJMT1e83FWCh
1umI904EhejnSUTygbCm2EnF/piJd7tOXTFfwsxYjojE0funs/ih4P3Lc+Wwh3HQZcp6rqt//wiW
TSpCNPTNKW0fl8m8JUYQkUzrIfx2i3ehFj+85P98hfKVeX/SyTGZGn2PaVPUuFbNnB83rlzrXZxJ
5jzBRRDbMtmZ9aw/lHlXoX7VsB5IlAf//mz+9esanH4YVzJo+g5IUtQBIV9bNSeUN5ipmQx6cV3d
prLE77ioexFX/uD+FGr2ewH+zxPl6BB2qWFZEcYfAVNqQnrGev6RE+icfQGvcv7/Vwj8sP+5xj+L
8r+K8NSOGmUdZXMS+tZF6SAXsWnMRwTFeNpmf3SDisj1Zah+eIDOq+Hbrkjb1KA3R8Ip+ULfVktj
aBifI4dfVHPvR0dDDDY+rEjk/v3GaX9ehzMT3CTOMIT0/NECblN0zjppe6deM6/7qHpQ6hHVcrGL
E2ZXSKTgHd2DudhL0YUMpKmguwDp2ei5ZXM75doPT9J5w/39e//+ec5P2n/93rhkSa93nI6K7Nrs
2Z14chA+e0rfhVN+/+/f/s8X4vlixE/RlKQ4/o6kmoEBrcSJ4RJL071aIzQf5B7o+A7h+w8Hn79c
SoOrQ+vz3Agl0/P375Uu7H8LQjNUtNmdZdbuKdcaN4wz/SuOFvuHX/Evd5Wrka0MB8s402p/vxrQ
20Ej2vR8NYotEuJUuwpK/YdN589VT0OC5iQtaxUhxB86Cxfnnkzm/tSYXdCXw5uNh980HHaBPMhk
f4Fp5Idl8eeSP18SqPd50dO8/lYsKEtnF7PGJfN10vdYBZWj2irT078/F3+9Cog/Dk3quR/ybfEZ
LqxgHLv9yWiqUzWKO8NIfvjt/nIwJBVL6AY6ErBZOPd+v0VIvAXGrLU/OeVXB+GvnRa0vR+zwxGw
YYg/+6I6rZi4Mjf54en429f770t/W2MGnpnYcc73rW92LaRxzxnx8/z7b/iXR/DcD+PtBzlHpy/z
+/erGpxNCM7NG3scW7hHhnWJWbw8rimU5n+/1J9ri8oNrBxoehqzf9wuJRsxf1hZehpMe+XBQ2md
GMCKFma0PjlR6w+b5rc9CoGaQJJjoF1Sdf3PbSMnb0kbSBI9jRowVKUqm+06qMBti6UJXMQvHCp6
44c54R8XRfzLHM01DSz6PPvfnvyo0AvMR4N9cqJ+CCPN5cCTLPlxNCc7nPl9D/mk5D89pd/qCkCk
Kr2ac08aKg+T5u8roaV1UsyqctKRYu/VTstDKaExDLWGu7yPtWvFTqcnDpTgiiiVD04Mln7TjXn+
vNo5/khSKLONO0zFKYUSdCyLXr9ZCYU5xXOdHGrm5P/+MHx7uHUEbbQBKZNhoMN1cr/9TnOWul1s
lvz90H2sZDvqd/9+gW9P27cLUOX//mAL/MDOaFHrxBbJeyVqwZTmnOgAZP1E0Py2hv73UoizaP3S
3+Qe/H4pXrXIUVqtPtUrnoL3jPSr+afO6V+/zn+uYX9bp2OfQ0hBDHzCPSPEEyQERCGka/2wHUAu
/eHbfK9RbXW2lqg06hPxcDVyaNe5Kkhp9+eWcUqPu2c/8bhd5XjVj9mIJhS8FD4NGzmL2XaZ38C6
oivFnwBb5+y7VkMCXPZnxW6hFOlOGAQfigZAAAZSAS8nrpwv4pStXT3ZLwm7np8262eukBaUoX3z
M7Rcpj8kNrOB1DAlyA/d3VVlAQqwi3N6xmUU1kY5e+whZ9F8QjLKrNlebE7S63BqYf57KJAoLOD0
fEywzRYh8bsjuwQrp0ZCcpu+Ijv5mND+B9ncSshJPfipXmDiWifrE4EX31PPoQEw49iWOUA5kzMN
9JwsOa3zcqjWcjf1Ut04QAMULAL4+a1edzZ1UlGKTrpzNyG0G7DorRdxa0ONCxe9o0i1FeMSbkAK
VKpDEYOPBFZCKqSX6vij9dxyPVdrK982QSewi7twWsDH5Poc7Swza270ung3ylgE6PbtFxvj6NYA
AbWt2mS4xiKCfFdHhcTECiubKie/d0o96FP2IjXPwZakVhYoljRve2Psj2qDvxJXdn8BwqYhCHpk
/aSt2GlaVL/YJFluzWloA1vH1OjWaN2dxLAPFe4tfy0KJegwjPo2YkA/6sbXXsTWpjIH7Qtg97JJ
Bvb5RZ0ExDVLx7W8zAOMKwBPi+h4oa5nNXjXRFheHELd0nFI/bWNNQC+y9R6iK3MbdyCHXLdSj7U
0hJ+XlYReDsQWhfFlOgXelx+tZoaIw2vnf04jLWHTtoKuxWux1DhPMd1ooN4ZGOYUmd+hdx8zsFq
i0B1IitYqtTYNaSRkRrYdJdp7jiHcurkznQX5siMernJlgbLqv3FE2OHhb4Y53h5TCw6/KFxIBW5
RSzqxXIpgqxbPvTpOAHqHqvlvrUjGE8J/TQSm8arKGqirZlFGfEFq7mbh+UD8beCy9XhppBJ41tQ
FQo/KWCfNcj4toSdZ4HTV3LfW4iLpgYBbXox5oe09SCeY/8YStvDsapvEUDHu6qfxC6qB2hbICjQ
xhcGbqlJ5BsjH766SXltF5PTYGdH28ju9KtelDQE+yZhy1zsZygvi+WR/4p3N2WQns/duu2Lzkbw
3cM7hp7lj2mi3FRT7RyZhshQmtnsVTrOg2FI5+MEeia0GrB1Mmnjy94Wn4qrIlR3pLnRWtxUY4FT
WuT266xltK8pgzcVuu2wUCLVi6Q277WUqOQpMdJLYvzGfR9p0W0Ur+m+P8ew1DNRy+6C3dVd4VVi
LQSRWEFKV3S88ELAR8nxFAZlkWp4YA3nKpUJVHz8MFsnMd8tWJaY6RB/5a3zC5ohwDvsPxsn13Gf
lBFHj7rpjnjDeR+q8eUEkGJfRQ6tWOyadEeSG0cdZz8h7eoxLi2bNMhxDg0xmP4MSi4cs9XG5lUT
SDNCRgWSggNKmfSwqRfsKk3V+O2gwrx3sU2n+tlXOGPsKYszXa6kZ4W6NL6w+NdN2kMsSoY6BYTW
Ne+xgl0WLBfAQ2Er9C2GdtlI0/5MLKvy4v4M1nechGSE+Byb5uDbzvIZ4b4F+NFxyAIY49pPpGrh
mpH9kShM4aF9GzdT3A53Mb2zUJ7tsUOz1ofEQQlOqjzREiT/YpFfafoTcOnxf0Q32gpjR02al2xI
jU2+xOAe+lTwkTuOhgaoK8gSEsQbiu8kAfqSucRYwMZ3gzpFu7bC/wpLJW/pwFbiVxnN6qbF+bRJ
W/u1w6i5EWn+MVX9J0mtZ5Fz9jGaypPRDBARZ+O9ingTwErBicV82eP+vJsm7Rxbj5qNNgxAVI0s
89eBmU5J1u0dB87ci2wYMJVU7rt85mO2VoHmLkFeV6orMk3AWrEsWTdlh+HSqYytBenBm1pqiiRO
IgBMyUzQ7YL6C+ZA/8D/yEos0hkDbtpxZGDHeEhtEoJMsy0e7bJ8sFApPg2DUh4nzHaHZSVePEYN
0GJdBfo0nPWd9hmKgKFMeRex4/plheEQYyCCRzdG1+gqGJHoBPhaQtxPFdufwkG3teK0vehtFy4Y
UbQe9bFKe7yf8YFz+ou7kfG71WRbfRIiGLMSpgXrJARrYN1mgzZtESP1l6DJoIM1Ijt0JXvvuda9
oIjO/XxOJvyn5hebUOOTK2Sz3ZHYMlqy9ZCpZWEzussWEMscJsyQeLSngb4SHi8sX5gvhbFseAuv
B30cJn/te/2uIUB+RKI7DDCugUluUwTJ3qS62aOIet73em1W73U2k0K52hUecHWKT9l8ZuTqIzY7
l9GXWztvblZJD1AliA53FVdY4XLYQ2RQeDoGSDidIidn0X62e/PFHIbHxQTf0hlFegtsMseAQGVo
jmAGLWtxPWA43bEYlPiGUMgcOEAGtKw3OKjPOYaVKZoLr4IEi38o1YSxI/GW3/+cqXioGvJgabGa
uLbi+FrnhjGBcJPQzisiXCh8Q1ngF6rOmJ2qYN1z+oq8glnTxrYHACVJVXgFySCH2SbBT++MbN9j
qLsac8EAMhbgYSPxWbbMwHqchAdVShlMWuE8R9pIBkVKDmZhMiNBe2+QoNjizCKy4bmHcoZRG8kZ
RpnVvF8Xkii9QWSYXmJtvC0BCfG4q9UlIcsaws7iq1nZG5MMVWOvWh3wUyW9XmtUxqU55jvmJet1
g4aD/2z08YWwJgSw+DaPZEOuG4T4sc/LLrrrZSG2sdmLrVThchUYyLEQDc1j1dLGGsrWwTZkaKGC
Hm4rK2yPG+LAO0jJo3uNVZxHeGndd6fDPuB0iuYDT3NvgNo6gVAnNMKzZKEWFE8QlAnLs5tH4jXl
m4VlEENVvhApH62liU9yZZ/X8wHCgJjUk9a20X00xDBBhnbe5pUW+bFbLYEVM2pzq5UNOXLIKDGV
kkxLucT3KryRW5Hw9kPeC0fAmUe/icco4HzZ3IuzpRK0txNIhX0HeBJjwtnIQsS3zjZ11MzP2hF/
rkvDOxucO6vqIUNF1JTJ5Ew1CUftp4HrBzJmMaEpwBFfaNanKpiJkeBMkhKcPPZZni2vGPP6F8RU
M2S0pXpoRUWYZisZSsvaXatyRG2buXxXtMx1eSQCTN637vJm9WpP4TN8LDPMsmU2usux01U/V7WP
2TzftJmGm9Xo2N0mh9QW4BOgNpZkN8+MfphQ4Rtw2NGbNtGuEiY0nlKxjzoyXcOmMxkZ4GsNxaLN
d9G8NBslYTEmRfEwofj2aXN/OXpGui1j3API2Ouh1HwdfWsZvjdqcq8irgU/zMEdJ8aynVoibiZw
EZ46T8MWDTK5fdmSM9+xtLDt4jkQxlogj4+KgFw8bF99DEDGoQYmT1XjTJEV8pCmRXtrtmW2a2fL
2ACOmi7hScs3fvhlq485VrQJPHyQ2f8coduen2AujoQDZTiU8+geKzjOdOyF24rzLYxDB2As1YeG
lj7pyE7VhidZO7BX0YT4blM5l6i449BcqZqMxpI3EK04IKig4F/7jMNImHfLdGpgTHTUqWP7QgzO
xTybr2izCF6kuq6wRpmtTA0/ahj/nEs4QMe4Y8/PYz4CEOgNMmwqcwxaS46eqY5u6aUy0rRAZ5Uu
rHjIRZfWxFt5tITtlfjw96bE7anDHAEwxQSZ7Ec8xZWwAtdp6l2+ppZnaspL0UusdF1b753Gap/y
VuNo45QJ2OJOrAwrkKiWHHMorkncA+RUSCPf00VYgrHMkhutIXcHslFn3yWpC223E3fjhH0jTpiJ
sdU7N1aK7ySyAXi2XYujCZS3LV9QWqLVZAriHBoKv70xKmnYAn/YZwUDeYWK2i+4Oskr0wfAEMJf
E/KZ3T6HviUgg9LuAk5TUvKoVu5iTW2MfdbYTy7qsFB1uhjEWYcxlh3Nq5LopYhktRG50CG56pmf
T+e9ECOo11ik7wLXND2Oesll2y/8xdCzqvsSjFTmu9DhKOodhU+qFZQwQEXYMs1suYTSQpSRlpnr
paM1N3lbvAwwfHeThYnSGwzskUrhdsAOAOTYs9qRSJ7A0DFEGRJhw+sBDC5ORh5N/K/JI1UALSWo
oR9WEs/vthqNN6TDZzv+gvkc7JtcAU1ENBivpgaN2R4jdgatfpZkQ3t65Rh7O5vtnb4mhqdEoLmo
OIitTAf7Oo86Vnt1JiGSXs0eSY3jd/0CI8eJ3Gs6WoDOzP4ltu1PpaAVqXMAOcxkkD25uqNsu0Wp
39wlgsjAfMtHmNVsEgmmQikTiXcxUhiIGjg+2Rk2ptIqO4xndMUYA3oqdHi/jeLuwppwBKiGYxB/
xmtKLArVwWSYnKTIXN2KaSJxyoK/dqP2s+OB1dEDLQL9Y8bkvJQ5aEIyxGiAGfa6odmj4yQyPt0Y
1kdTw/LWqlh4lRCxnwoTRkkSaRRXRCP1Li4tdREwBFVjDkvOFU03hErbHklXnu+kToujTeW460ym
K8Js4ouOqNatUZoOsL50uM5LcyAuTR9eAZg7R4vA2CtcSbBUJ7MPS/D7zwlbzRG8QO5nhF8TsMUk
9obSFmJGncCqc+vhDjrb5zhB6U/k6HqMzNYLPbkbipAgu2zDAYg7oufaCyXsyB5D+dMoptxMQ88Q
WTZ2kKBM9/VYNwmobDj4YXTN/TRJcr6f4z6L2sJabsJG+LVG9hueoukh1qt6L00FSL9aLnW6Z+YB
UchsNSjyTiKtryQ3533ezWxDc1YEhcoIumkiBBUaDlVSM/r6qpf6h2UYygE03uyR0a4jU8PPxvJK
YQ2MLP+VYAX4ENZrZdlyZxQ1DRRbaBSAHQbx2mAEWWW0THAWP7rq8mRjxaHEWgD09Q2FnlIoW5sQ
6U1eziDuKmpWhFrAi/K63nQkCIQW/m7P7iQpxut6oosxojNES8Is2ro2Rvxmqc0kMGth+aelmuxS
EcU7p62620R37Du+lOFZNk9n6iAr6qdXKGK41QQ2a5VayqPJC9xDjkMw5aV4GlLSYhdZGK8y0fUr
N8v11GsJofpaZUF4GFvpcRSIcgrZQ/lRoyesU8gnEoUcOR1gjBQjdKCi03e9O8Y+dtlfa5ePAZAa
3NiOwfaJIjbMXDvCD9b8mkF5PdB6gjxDJBiA0g7AmuAWL8sibis7eViziQRFRQWnZDg1rnIUozQl
WU7W8DmRtLYhYr3ZJUMn2H+4e2pC7kq9mP2tOVbKsTNr+wjrOLmyRbGGZe7kwQqhmIZuw9fQzud+
5cWtjfo6t2cKVll1NP0EzYs4YnWa77xcPok2gVOFSmIjFkzvUpmxW02m61tnLVGcpjYv0DPx3XKG
6xQH4oVd8car4H/w+ayEXAu9DWLVfWOy3IbKULEsFbN/W0fak4iKKbP6KdRFXV5RHI4ESsG4Mroo
IUNWreEPmt02Kof8jBfhbLA2Vv6yYiIPq2qk3FjMMuBAQ5iAumBJb2SR7WQNDD229S9QHcjvmnXd
NC15zPSzv5pGbWEjF/mBLde8RFxU+UJOKKbi2Ohu23KYOcEXEv8aeYeegRUldHDdkkgW9WGDp88z
svIXyt6EZdt9JDOEGBAFmnGwKp7+YdXez7Z8L1Eb2nTAnqmqyWX4zCPyZure1K5JqmsDMNf05MRo
+IM8A0Az58JegfYaSGkPrsOmQF9rIJ0od+BLAKZgPE58rpIojwXs9dNoaMmp643q0s0d+xmTIP0p
zqUeP25DICSgApAv5k7Y/eLjGDUCSYhfICwYjKqeSV+JBx2EVd2XL1Ja0RGAYLdLiPPbRVqf3IBV
7P2KYL/tzG3ZDNmkH42RWxNbse4BxTKDeoKBVUbZuq0zVz/q4AuCbtZwVhpg2l1Xq7f/ZHx0cR+u
1fqmJINNQ7aZrb2cRBIiToUTRdUWaj2EhZ7M4x1jOhBYTsLtKCYSRVJh7adZ7JwmvW8xCyOi64eg
EJJzmZpke+bm7ZULsvyg07o9rsBKebN0mvgaC7t5sRz5HDVFctQAd23zHorRnGYfcT9PfHwawmI9
R/NFcsApmvYRDBhr9pmK0qhqORYIO1evgcOzvk1oBUvsqkFZG3LH4jRCQkgEFji9OSjdXN3pUWY/
z6vziwMuz4vKfoOHUoY14dzerFTOXpjkU8u8re57xel9kpvAkVTkE2m5kr6Mui0viNwEzpsqY5AM
c7shLR1TZFPgxiuV5mFNJXEI9CUAvFsyiu64GRqHv6JxibmErmBrDcBkC22g1lvmy7Ka48FkwwAz
OOvwmjt1euBVJ87NXX2PGkO9ThpaE7odjbtltM/kxRwgTImlMxMQXMqGc4BJL/4Dq1Ligidry/ck
hp5SDUX5Rd8VwZjTsSEvw2xdOoQf3Sbkz5zUUgA4FGjpMygkvln1JTUI9n2scHAbBA/2dTcrhR/b
c03zQnYbJ1pmSlI5mpeDRStu1WEPkgT6jCkU1cDcfuI0nHbE7wBJmSeJfEJF+xwyt4DeMzVVaGhG
cql39QRf015RbEFD77DdPFmLeGa4plKuNa9mnvQQBVpO/yBo5F60CEEVkln1KBo+jNLVYlq5C8eQ
TDby4BBHH1R4SfBSye5ZL3XANl3Z+yNGZL16PrP3pv5OrwVvBlmZXw57/oVdTi8oOpsDETte1ece
DUDlJS0RJc8xqTs0D+Rm7kYOliS4BGCM2X6pfl8yG7iVXmLtHaSd3Y1a3TEkgDMNetEOySJPdlOj
6ZTraEXITSkPvcUAlhVnJogjB6v2dH1wj42rNS/m2nQRcPReDxeRPgxuwgnFmF6S5gzpFvx+G14A
4s6hXwD2eChSH9PGOm7LshQyNEoj8tQsum2SabpMCOfMAprRbf+QorQewkx28sHQxbBR+9QFiNQT
UNAmhnqAOursZ5itT1Gn9j6rlgml1Uf7eKFjrLvJY8Qse1M5MTklRMFtI+zyO4430R4nieabWUw0
cU1ozzqQN6nEfbHNhon2nTvWZ1Kt6bdO86tUq195XWoboKG40U2b9tpx5CzZBUU03BQO2MjBAVNN
vErGmSnRgxZqE73d/NegsSuOTVmcY4gZp6iDHT216lJTSs9uuyOBInCzV5pndXRRVYNtXIKdPoeo
jjJNtx0j4qsVayuCKJFukdyRXww1h6DPDpJKqUHotxTrY83h9lYYprC+1+9REZ9bko/dU5kdrTbU
7s5fAEW0X9ehZR0FxDPw/ECyxFzuV14iXraad20LIKKOSGjRjFbbWhoQW8k4CYKUO1H7NhGbIrvE
0gyS2HQLof2oeEuWP+DiYFaH7zvMCse8JU3q16JrxyXP71fW+1ZF7EgaCQ35Avo74WeXYlo0EoMo
eXs1/YStjLHHPtrjTYlZ0YRESadTLy0K97KInleKsUu9ZMizsRcl+WrENNxnltO/ajDkfHeBLID1
WVt5vTuZCLJSjidbNdaDo6evjtE/xo0Kxr2AtyAJrMcDrQBon+uOG1ylG1c07DA16AVPgJi7Hhp1
Oooa0Bp94cmrU4UwTYVudJXSnRiqOqb1KzvylzmaQlJiRmIA3TRGcPUQESavqIj5KTTa+nSMCsYb
bMILv9ZGTCCixkYfSS4Y0hC+FhrmviQ3ZakSgKs0bAgH4aUm7OG+nxmmtGliH4lheGE717c2846N
QTzAtVk6mR8hntlUaJQtFj7OaE9FnoEukB6QJwzWswLvkz4Q7x6vKMf+s7Q5Kxm5Uwd1T60GfICM
qCn+nO05CUjKWquAIcdzywa0YbwCkSqa33ATZZ5Bp4hRjEpJAsw51BXByTBtZvVDU/r+2EhwEBnp
OF5ML8frRoJtaURN1KVNfTKWWt5maYIcfITxcmvrZUVpvDbtZqmmV4N9yi+ghG9gG72RJM48Vrfa
hXbtIIBlZ+JNjx3tkqlNfWmyl/BBzF81J+JjFlsLTFgTurNJN4NmW4LRRWNiW0Y5B/TiRY3jdocd
yj3QeP4lk2Hir83oDmZVe7bN99HiF3KUd62r0rGN8g5OGdzJtCAk2bTjhHCaeLiuyu6tdFY9EK2L
NjHjVU0dV3g5/NkR1K7dLYxghidRYoeCm1leKkNXNsdSz8tLlTmSjfRczpB5xyzMR26Qglc/qGK1
vDLmQr9u6OQD46uoFdVBPkw4knwjU2YY88055UF/rIF6YGLH3T6YZnZYbTc/WOq53O64F8xUOULr
cRu2cZ74nStl2I12t2NcQ8pVWyUhNQccidrV2foq1XNprvtRZj5rVfFIaJ7Dqu6TYE0jfUf6lrlz
Z536LZKzEzKoXG5HAwmYtCdjDz5iDqa+Ly/quQPU2TsrVjP8uRDa+U2M2CXEzOJRFNZ8qayuc7Rj
/gQxwK91DytxzjWmAapOqnrfEeFCNvmGcy+bJk2mU6J1SeerkdVB+lTz+LIDi85kxtY9xuxjWPTR
DbuJIL0q0g6WVuS7UYp0d6b1crghQ1HLXA4IpIUE+Qx0GrF8s5kWGlnAoNB5mggQkPJ3TB9J7gCk
pzDuQMg/08wNZUxrXMUs9qpTCjHViPPNrLX9ccb0clTNVH/LyabyAKvTkOngkEFNrXeOGIuTRkW2
jbPhlBOVus2sljwKUWiXMjvruIUx+olVrEcU1eJgWWazFwrmh9qJiBbr0u41SdMmiAnT2QhqT8Ld
S503Cls/4RQ5kTXqeGeMDGIAqPRHsgg6ULuyD8xqZftINJTemkkgGw3BznMXYp3cfF13rhtbwTiK
ZDsVE6Pl9Wltx25Hckgd2KMYbtmfF8ZEWEczPL07Q4vSi0bvmiOAFAiQxtieaCk6TLOWgbJuZQrb
xtl13013glJzp8wG3TCpCIL+zlNpob6ZbtdfLgK3RWVLa98v+nLXjANtJmqKjU0dU8Exw0ZYXneJ
5QSKO32kgDqe46ki/n054xysnJ2gmeKPclysMHfSiPPylDPMVvkD4xlfWE3ixBEifpOmUW2JmiML
6YxYEnGbbfLMHq+QE4PgV1uVV1jUIuuK3QNpU+6Bt7C+j/OsQV1RwqVpciILeBOvfb5saap2PlV9
S4BzM11WWpnvbMcZzpWhsiG/h+J4UJadpjQVegaLinipwV5PdFGtzHwomsHdMt/pDo3VnzPeWpXz
7ogvw5LQPSMXgkodbZR0mq+aOa6hc5/x4IZbEyDkfhEx+d5xCmEu/W4it9hbjlI8TYbIT+OyTBu1
i4cAE6C4JvZVBPnISFc34+qQubl5ABGXbrMyf8iEXXD01NRjb+ozP4CEvVLlQFQY1zBrQuZmTajs
GF0te92M4qc8Xj4q2b7gskk2Gi/9TVn3acjoVA1tlfJJKMSonIMF0LjY6nUcoWJ27bwPa3PVPQJq
dD9l77msij7x8mVhMG7ND2Nd9FvFTQogzAwCJisqIWVryiPM3D3izKul1tKQWcAVOZdOuI7m66jL
xDcXXq6OxiMOpC65cLmrW05m2pULe/CEnDXfiJl+nO3CRo+GwvmgRtMgkdo1w6IcZJDidPulhy5j
LOZrRz23Q3KKjMSNIEAPs+FVnIbDhJxSloLx6mRM91DAtgBnz6exVn1exZReuFU0HDjGYHJgCJ7y
olUmRGn0A1Jk+BtNVDwuTWacCG/LL7UG9Oea4Blak6QNgKeQ3lh32rV+Hhi4FedBgWDOMy0yD3GJ
lycrthx4DdPTRI805CFLfDpdwIu03tytkcvY3VLEV4Rx+rwQ+POcMjaRm4EDt5UP01JtSJjNizuD
dEmmYbjM2ax3mcLXiQ16Pk0vHhEQJGef0rpbybPdWGt5cqZVPll8NJ9+FHdc1aOjQh6jn8vkBf0O
pGZh3utjavtanEz3Tm3bfAsYw2ZOOwn6ktw30l7DHlaPI8fHOmKSmE2kNmndkHojwkufaUe0cbqx
DNxEk3t9KOTNoEZy2+dpdQ90zPAJvdE3WmwSgAjpr9pE7WS9mrra70ZnMZ5jsCMPSuPE0Dlr0g0Z
ljhYxAq6eMiDNj3HqcBJaA8uLVUQZGHA8Y01nDqjWm/HccRzRPuJeITBS5A9XhpW278RWlZd0IkS
zPbt6B5IEmu3nSBdxhWt2BQiDlklkgNnp77nvcMpBzfVr1VG7XOhOetuTjI7NBKDhiJzx1oRmxq/
tQ5/hRr9U9bTU6LE9ySDEaVxFubMBR1AYD0OsjRrenRirgBTsQ7anvEhR6LBPwPLrs1s6n6psh0f
NZXTTsYJF3L3MgQcTnJ6tbxYe0dRrzggxsD8B3sz5BM8W3gmvmsPWhC7qA7mqIohdFn6vTYYn6rp
Zkj+yRz+H5LOq7lRpVvDv4gqYgO3QijLkmzLYd9QHgdiE5rMrz+PvnO3a9eUR2NB91pvnEwrCwyj
iW4+TqhV61TGLWMeW3UC6oK2B7p2TAYd9KikMENU7AyrhsXXhuxiReMQUA5ISoZUWb8ayGP/QP9k
btLBvXutMJ8tuzZ3bFvIckTecMLXXC2eE52irFk28ygzql2il5Sg0SNsobx3DnqKcvaKkyEOyKEU
Qapa9k55hxvUlUvTaMXGY3tIyaAm9Gcr/w/1LAjOLeouTACB4m3VwZtT4ohyKP/xLZMbAx0RFOK5
Kb8HI3uKlpn84iu12KQl6OYRZIZ6ZkaV+IeoeO5K0N6C7LkHo++d+/mOuHHjCLWzxSvNu1r6mim4
PeelNo6OAwB5iZODN11oteP9ujRphK32t7GRBjSMdyfqLiJ6R3xZsvjY1BR92LQ0WRq/5N1S7IT8
8d0bC9cq1dkZ2hMIpLGwBOnHDsyz7MNUcbcQbcR39lW6t0q/W2xT5SVJt60LrOfs54oun+JXjrsC
9KnVArOFoKpOM3BSujem64N07qEXi6ELMhRfOTec6v7IzmJU+G21Ndneqj9N8qfHHWlGT0v8bUhF
ZxXtN35+LRO1iavX2P7QmpNRZ3sHxlrYN7fxN1x+pyp6iGuqsOb3T7TzmqbQo95vpvZnBrlwcvSN
bFT6+DYDSbVxOA5IDFiJLOYuIO1i3BnZwZ6PXgLRahd01u/04lbWryUvkGLFPnsdCD/JnkNXrGuL
RnMv8DpvXQ0/j+9OJH+sl1SC4nleaMsIHe9SqXedYzOu80NubkfjSIXPXhZknLI+cz70+neWUASJ
PNUgcHkm+G58iWJMTT3JvtMP59BKkqDYA8LZ9UGNXD9E5OfkDejlWyX2AgyCbstVGo2rxjokCI14
brhO1nzqPNk0xlWj4Nb+jKtrYey75OeRAY/tKBgdfoFnzaQF6uzLB/v1CboyujefCJ3Woav92zZe
5+kNc9QKfqO1z5G3raGxEL5raHG6bYZ8RjphZ/wU8KiSy5VU8nTRqB07V9FTalN4hVQrP3tc54LC
KbvVm03FoktEPtIvWWkK3naw78nglHtg3S8zN/MnwjFDd2Gtys8jBc4ezXnMYJ2aUELZV8/RAmlR
p1zQqcvRQ/S5OEVmc0xIjzSKXeGWq5HGNOLYaFugeofcIVS7sEoyX7vT2aIbyubg8+9Dw/nrw6sV
IKjRyh7uRIyvYYaDhqEwy7cpbPKI3wwl626OUwyOLxNEmzwLanAmVnun/cgI/CbUBn7Xs845YUp+
TpRZd3Gmu+4/N9E2Q3+51H8Ak1tNvenLs+nfY7Vdir+RlgiYq6oxHob0nT5kiNG2j/oR0yFifv5M
m3tKBeOg76J42otRD3LyoZoKL61PmD5oPTMD1MF+Rnljo37zqRdQ5UtrvLUWU6a2Y8TdV+aj84J+
j/TXpqyggFWp+EwgDKt6KFdS/JsEX192Wvi2+nRfx4A5cxQ4ZQGSpF0RFq3JeZwc8jv8H1r0uISv
rvhB+xfEqGMfJm0DpH0xtz0hWRmH7gwTv3+IIG3a6pKzPxsMJhyLPANsS2utKMO01d4G1Gfk7668
6JY7V2pZdrn1n4ncfS7JD0bWENf/VUOMPOuVRMHHhTg9dn/bWhcaSoB65VMakxUMptJAo/JKe6zO
ikjTRDmfbUofLUwTU/Tu+MgykugQkYrsRqsu/XE1Ok+sUMuODV1fnoP5brgaBPMNCiYcpojJldO/
WdPbflTUXs10FibOOrbeyoqGcn4jE3sPgoBKEJu0ge3kC3sVcQve8US6sI2pN/b+68yHCnV6yudu
LbXoXzvUa0BlWqXOYt5r8r0fvx19N8utweyUk2jpf1XOFYtwkBIGnFvEjoqDYkEsnW1JmdNItVZu
4Au+cbumBAw6QTFqweR+L5y5Y/Ot8lfXObFlrJz6M+4/kZOFDqoBFAwoLp+WDHH7btTO3rTDc955
vA/XniIt+aFVn+BV69pmuXW/tPYlfrSopRspt2b21g7fbllvZxS2iA2QtxFRygKEvLDU+gOp3xzZ
JHvILzu+ui0hotUeYgaf/0tbv8/eUdLD8D8fM008bIH8YESMw7/auT7qDX1t54jnYvqD9ajaH+S1
O8LGWZzlSjd/5EyXo7+dm1PWcIVyindkWbuoFK1su8jX3kMWu1yEc+V22zBWB6QeRH8NWMkfScS0
Av92ZOfEb9lw0+cPiTbE6I4ao1bs+h39W3aOPCPlRBJEKGcomELaqbpDQcvSlm+/I1S0opjdEsmx
sYrriG+KLz7ZMMUEYrwNI8LBHnRQPhk+2GOGS+0tHWnrdL7d6bdFdpIRCO5MZDgvFHLwlfAwBHP2
q0E4eJQwdUirx8ReIyCdHW0LrEiVyDuyslBEyxP1QNtlEpeI2mwI7dDIca8jdypE/zkb1qaN99L7
gClgoy420nlPol/x1BHsostd++Xtm+4iav7HkZV5NchtBxW3DPF+TPaC/oOaJOZkOT3EPMN8tzhV
c8mZ8Tgg7B/JPUVFONFdV1fiGqMbrnr26Nioc77kTw4xn3pAcvHKvFgLCpY5WzwDX87yGTsvbX/K
/F/6EYrhEE8negZXojs/3jSoaF6ivc/cbT6l9XNkwsQ7bkhLGj/ttyrCmVkPkGRs//lAYdAnXD0q
UI8I6/Qry881ogMCERYR9t675jyZ5mU29qplo9V39uRuBq4NyzsYGkxEu7GzJwE7Mi43tKnI0p9m
9TyPX67BE/NZpP9pCS3wHnp6Sn1q7dw3a2j/kADNQB8+R/e4VFeCJSsYwTo5jSmtmF+APlo57Ygc
lc2rbqG8/NLdo7Cfo/FOy1AV7xdno5KjJDZs2ZJWENjyyQeSrcZLkV1thLZp91+RdjwER8e7D852
4hZLYywsd8d8jbNrP5z0mAp5ZFLdRyYOhEX0i8e8EqZYV3lCSU999k2aSMkK2ojB4X38WIyL34fs
c2un++Y+guQmtlBwy/1OIt9Y5cmjvtgpaEjQi1CRk8q6b3e3JCfb0yT2N7NXhr4RDeYZdFERl7P+
KA87S/qy4mrfu8+ZPp4G87+4j7aF6QNS0zCmnthrAuEqtp9yNcBdTPoWuyG1inXIsM7YDGrNHqAJ
naJklpPkiSKSlcsF7JXPeKERoN7px+a0yw4TKfdF+50impYlCezlXhq/yeCuGvM94wAw9QxnaBaA
RkvG+AkaMR5/+zlZa+mMuXe+ZK0kHwT41uCa459vtG9E3LX1uO/9K34KRoJ4s9CpNjNxTG7oEgBb
ixdTFJt0bJ/7mLT/xeaUidcq+pwcNPvjParPReQEWkNRF4jV4vwNrVwvCVaZryghuwRZZ8Z5UIFd
Km2d6pfWd66Ln5+6Ot6MNjdWLFeRhk6aX/pIS7BvIlAUnHi9eW8KnuaqIIg+/rYtuKrstxlKWAgU
++houBEph+8PA3Y3OG3OXDL6QZpLfmSJqCWioNcFQ8rUyzB8UMkmuguJ9qguOLGjjSp/LJh1olPh
Ov8qLxS9vTWiiBDljH282VPQvBmMn6ZRq8inQPCR4NNLta/BPnW8OSukla2vfWjZtK/Kfo/G5IHw
x38qolt6Z6Bu07x0NU9cZMnrbBKjW6kQ/O/UYUzeuouDmv6v9ujdVG+dsN7MvPladLEqaKO2rZ9G
/iWOe3SouIgJ5ZDFx6hS9nT0bvB/kMzLQN3ftda4eJO31L8nphH2Cl3v8m9CEBK9lvOf39AUhtnG
+OxJiO35xMnOXvaPmu2ZXbEQ/8U0sKp1tui7wR1OvXgdm41ImVUIpsm0lQEXzMajqx+6J/vmy7Fu
TfXwjMHSHJtqUxiX3iUPeO+4Bp0Ua0wYIbKJoGNGFGW67SnQHFH1mfqtU8fePir4cJH8SMsJJrDj
TtubcKQ1eG5m3F33PGjGFtXnSmeXInuCrGS+ecwqSAKC9LGRgd/0b5NF20VPnWpxm7wfasH+LRRj
2NImQfapsl5RrK7SagL++eWMt6MnpR0Ndy+zbZ9T8Mlngy93lmff+etpYwb+L9RGJu+jGxE6ymmE
C+mg8RRBFdBXcoJ5tpzfMq6Rib7Ck6To3NCXEeGSFX/6dNabVwehankyMh5OHISx/iRq9F479Wg9
8Y51y+7jnAb5ZwmxjmknUcBW6avo4ZkohqibayTu+egEw/zUNRE8P2PZu4HkayYxxAVhZ+njAWij
s0u4clW+yOFNa1489TzO20Hd6JAMAIEBzw9OwR+or6r9NNlgbP/Ypvq+AtPIZyYgHIiyeKNN9zKl
T7V2xCtIf/pz4R6l+MiIdV/mLnAFXa20bSXkElN5txgw8vjyLDBWiXgyYa7Ts78B8Wnd7+L6nFFy
mVasudzeZfnj049Bu/k2NbZUIFomXe4EUsfzuskoYozrXZ++DRX9WbqCtv5Oxy+/41+I3ECzPkrz
X6OGbWLNa0vfU/WAmIvnePH6W69RE0xgq6hQapCu3akyTNAVLHQAiQb7hU27VT7+s1H0zXpO9lJ/
wtR1AHSIVnj83ugKCRZOakTV+SHygfg17wknYbDk5amoZphy7I+gPrS4pHNoDu2hJdSL34erWHry
R1uWulrEwPSG9hfZTSgjPP+NHeSx/ucptEjmFBKN/enHeIeAZEu63wdZblFUHNxu3nUUy+gPQRNF
YOjjO4LZc1NHIb18G5F5UaQcEQfOCuZvrbajKf1RATKsm9LeNTMvuzuPe6+KP/qp+rBtbecvQ+gJ
/VRVVKXWSwAothJzcQXWDK1hOgD1fzoMiMIfDqOV3Sg5XI/jvElrmsVNtyLySZCqp+87TzvJPD4m
lrYp4f1XkBq/ShObXk7P8axD4cNUjWawOO2+5a1JfY9L3PpE8sIsQUUNt7FapbkWkOPzkljW2lD6
ubSa/6bcE6FZkSXgF/7B4MJF7B3ovbVqNCtcSDQPyIHG3fc3y1vXvgh7YERGnGz6j22u+IAXuo5p
vjEm7ALufFiWeIcM7lr4EESWvy2VAUVJ543RnksJr1dCz/dqN0XR1UwH0ljIYuuX9qlf5JGWhXUO
nRfplCiBMdNxfPQ4oFfxEl2REp4nIn7K2Hk36241cGl2uYnRD0GOGR9xJ1Fvkt0NArMmc7m3Sxv6
/BkdWWQ/x4E/ZTTjylVD5eIyLyhzKNiJfZQVy1ZzjFNbyZ3V8p6ipRwTESjPDeEsPxvN2+XVeFbG
FFTOeG+psIPOpG95foRp6sZOqOkZUPJ9HPqDnUdritBogKTVl+QU1p7HXjtWzHYt6Dx9Pt5cIeG1
L3r/00cOqSraLuU+SXQndOCaKa0DK9I3yNlvmsMVLHh7u3k5JgXTe44FrhPG1dKHUPyvgIkwP7td
IysLkkTtmrajcKrb9vpE4RBCW6g9+mj3rlmtBe4/K3+8P3x2Lmb0zL8+jXWj4R5aY1mT4fQkKia2
wRxfBkCkzq03sQYmp4P8TM60LsDigaZ+9dl/TskyCpyBrnNmuF9V8X17iIkcrii0tY2J2sxihKR2
mQJum/Je4mOR1aD6GLtsn4/F2lfFXtdLzJ3ZtpnKT+jkgtLyJOZfo22UgpF5iA3NkqR9ynbW7jiR
ERht4IvtsMePn2QxSfcVdWcRt4FgLzVFesy9kSaheBsNEzXlvoacqAmLqT5WMWe5t9xtJK9Dx0Dc
kNpPKR0s2PCoJPZBA3VdHVEW7fOZAF2cfJGfsJDQRV8tezRDPWsdnbnCeqH2DvnUdKHjqVhleBCk
it8bHl4qEsjE6W+l5RLgZ8t6oxnZi9W95QNbXotZ3hAYA/l1cmQ09YvT5Z/ZLBABUinvlLtJxlRF
MFn1NWMdflCUjyVqM7me4JYiozgpSLG640hm+uHxyLg/mr6+zMgl24SXwigDD/0DylXc3EjAF075
KKWljDehbhgwWHAclRzKqFtlUb0uK0ht7A1UyqGFJLW+4iIi9Ay9NRB9HSbK25kArAQ5htkwhXnn
rszc2tIQsTad8okx84DJl02LobjTgphELc/E1K4EfiGMli4eyLQED7MpAoUmQGWQVYFTYMrqmoOf
DavqsbMl1BZLo93ZTL2ql3/UR1AvZy0fxgjrNszngc1wAZatXeTOHvm9SIy9jvzukhNT4B8q+xxk
z8TkR5r82fQ9BLYN6Ep1bFkI26oIDG3ccDLsLfR0c6vWJqI8fyze6j479FOmBwhlL0sSUcZmy+fK
QZ+IfILNEPdaZpcfLY409jXoFgsxbGbo52YAMvf4oHSy8Ec6WFpGskcPdrLFmhWOGQTwwrcIMIpH
aR1FU0Ao2caK3FUvPGQElCgWAhsZ/bwjmnAXYD6vLTAT7Kh8nzPipnTMxhUSL76cR+/6EoU1wV3F
MspAaA64RibX1H9sa6Vz7eIeSrw1Wq0gnh77ehNYZXnSPUzGBidL1ZbIlEw6uMWPhbUkmHM7SGyY
f91DMs1VqlPpVwhc/G37WzGI13xebRn5QuvjJFQYLXpoAe/VhnU2IAAaPBureCBPNFbmsbSXVyuz
dsi6t3SuvJD0eYMcPtf8coZJbHstnPwKTDQbdwld0nEntjim1njJQvi5m94xqkJHergDiee4uVL7
rEfEoR4EoKEvLBzYMEQCgeyvacsNbGa4pNeefYv1bSz3HRM75ZUURzoTka7UzbcKp7Ppbv3p38Na
M9T803A/tIhzafoe5LoTmB34vwa5C2nHKGzHC6J3+3smvgul/RfPHgcs1mEb2XHndh8FGkeryC4j
AF03JXDDJSav+JiqZouXH6KnC8SUX2y72hs9lrhq2Joie8b6DR4KSQt/v9eFuTds/68RKd28Oeab
pHypSB19MO2W7oPJ8FJMfrfvYc1lZF8ro1vjnudTtpJ2UXSGFgeS437MGkB817pPzB6fIyLCINKa
W9FPE+QQP7A0oZf897yOTkuPRW3s0FMm8atfTueu6HEPovp3aqJv+/nhPhqqLRAztEaKVZCO2TSD
YuBysDEnorh+ECoaMQK4HKexovJ1/jQzaqy9ATUP2QtM2zomhbToGaE7/UDTB1RAVJPG4CDkVvCs
YdJNlIEhWYtYUk1/2T1Em7PbnumU3hJrdHT7ud9BtP14k7Vx0uw0gTLiPAnrWLzr8bDpI2U/jWMF
fOiRblH57DTe2oVajgSVPwNZmW7jrePH6ihndnl8qTrrhFDtU1NEbODGyarTv8ryfn1vOSuyP2vq
7Gy7ZS4sD6PKQypBSQRLDk5c7B4yGGbe9ewhRXuAQGBKAiDGMBWYybSsLCemYRQAvtK4sT2AXADK
+HEZaqaJLx6VmZpRHdGK3eQJoxx9epkgQkM2cYi2YTOZVHTXNEbC3m+GAvq1xUteTqra24kdmIQp
NJPD0G0Dr5CWsFhg4t2wdYsSdWWP1jwrbRn2ZMM8azPW/Awr3VNVC3JGCWtmTdJvPi9oXUhFYa33
oIkG82Z4Ve1tKCnttjJNsHRSy/udtd4/Xen+k+40cBAG4WRviwWNZTqnts1cda+Qf7yTolNsR6xb
69Hp0UQLZEIWeae7yKWGZtVUOd32VnGpBPovBETk0G6jJC5Pdk9IIBYGjW3H+egHuzlSGvO95G2/
xV+Y4hcvBR1JKqeUMIkuhF/j8YyXhGfaSkyUeAB5JkEVuvdW18r8MObYu5r2LPOgn5S5tcG0A82j
LtUoQRzyIcoOg+kcap8wDFvhpV7M0fhfteUOg4s8N2SBbNsFitLEf7mDj+3CJneRLrWo9SaBrbjD
D4mGqMQG7+TtWZq/pPGjr82oh7E81/yiLxS51oAYPq47uL4sjg5tylIv837Cj+qbUE8YqZ+RpCV7
Gn+RLZlR2oDGNtlrJYHpBJ7wZJ36QMd0FxDrYmLRuWUEcHikl8TjdaxT91tIh5CSuQfx9KiYzQeK
jg3HjighajUE2OP8Ave/iWN6Mt3ZJdyhpaWoo6QEQGoY5bdnLMuGbHK51guCO3AkffWTNsaoo1pw
nYGYAeyT66xwEL0zTbWcnHNyc5eu+suXjvU2rUoWUNsUPuprl4gR7MLm/JqjlgjHXn+R0/hT6yo7
lI5xlk4RbW1vgCMnc+SdiBuu2s7DY+yQrXL109rdOkbnbxY1Gh/wz/4rsuTpjeQXIu2pseB9mIej
atWwiek0Ouq+6O9da8IC+3LZs0Li5UGYdeMxsa8l+QNhpZvNj45Ictss07ArYU3JShQpr0kWweyo
2GI6Hy3txxVlsTdyjLh9ykqBleB/T3xJEgUnWp41eJYbnb+vHr9znRQUfyK62Jqtl9RrzK0zIiFh
bKlz7YBcRQeXbsGqnVhyPhngwUCBxRve2YfgcymdjZ/K9IQwxlzT3NMfasyojGJlN+0HU6L7EH1/
H6YBN4bvAf/pfnWnjZDJdNA4nnPsLPqqyGy1tTM876gXWxtNiNNtqwfDU4+++89PVRE+TF+kAAwN
ZsScQFTRMpEVtTOBYcQM02niBQZlqWC1nDwlUVYv/BWcTCbkd6XL/sns9Zizc3rQ0CLGWQemsG2H
9JdE6hRN8wgiVOY+BoUG6itpJP+11BRAFhWfxrBaj1BY2k4LOXPbtmQ8zAlKWw8kNMv6+aJRb5aC
nR/6dLykBuVydkoId+YyVLh+vaur/NuKlleZT3hXzkMqrl5CMhxuTII4/GlG64e2ZherilPcrF8y
RijKihJOUVrUx4sTOeUtnyyPu4jKBJZRO9pTdfpIkzCcuzb1AJoUkG6ciN90Hvn4QVoxXztX0ttV
DR5CXdCF9WTSNOyzvfaMvh/5bFR4LM1hP94JD0iGDR9d7dN2aXjzgV4ZBvtqLSn/ola2iH8sP/6P
0WQ5G1NZfRRgQvZ8j4sarDtaJcRpRMQZ4C6PA9ymnG0yiv6U3hTPeu9Fv90sjBg+PEr3buRdIq6/
l3G01dHWEBZKjQ4xUt98jpLHeVEsRjg5adBG29limrU9zKeFaoe9YxuQ+jHV4msGnswJ9GT0DUKY
e9GHrSqIMcDnWu8sTEQBAbmgq3M8Q45kja4w34KyZpOJ2hHMisa9ONnwtcZ7jZJxqqK4k63M4AFc
NMM5jqQ5oHtiSTgV6kOqjw2mkfUYlXh9bfTDJqPZ4kVwswNpzJqg3SvvNOZl0Swf2gLTbY+axTPh
/DdPPC2dmYYDCUqoYdlXSHBGQ5JoKNkV6FZttf+Nj0ASKao2aJQdbVtN2eA+WbPp55bYkMaLmDZG
QzJ1I7zqUgPLiiyY6jBOMJ/j6SNyXCfHKokENlwkP7z5er5BF8s71EscRNDcK2Wm3EM04qKGpvCZ
5HkEmo+spVhzvxbsDutC7+kAz6nhYIDzAagifCB9V5RBnc6kEz2EgZFPvApquyZoExWjWxC3GLtI
HCQ1coleddEKXCurKKaKIrUelvpcj92vTl7v8CwYyFAgRNlVjVaxb5UNR4RDyQZEpzktbSdi5DU/
useaOf5JrnJiwCzzH22GP8BYfliPkvWKaT8P/Ajmz4+Hw+D+Q8WLvkA2Zk3mgakhsiWgmBtdvpeN
Y95wN/QfhADhvH1I5kfP/K/rqswK02I0GPw60shiks72kAbd3ltQ3NhEt16bh/4xMwGpXHab0O1y
uSlibmFcWZiU7da/NoWJlrE1jkU+tRc8AjUqy7QBtBEaDpu6+PCW4jvWvPqLzbVHnRTnNe8/k8mg
KJENIAfw8HtZkp8JKlCwsrWHl77NL/Ui/qI+fcy2zvSNzPennpFBTY178YU2naMkws1LH2kTuHoz
dCEpd3ZMNoNoeUDwWAFTAexPk3gw5r6m76wqM76iKaINUcTESs++vGKgdE6yJ7xhNfpjAgeKsflN
IocN8fuDHdBgrJ3NBAmkN1Kb3TkuFDFeiSDTySs4VUJk/i2Nffhqm/LDORaA/Bo8iSCXJZ78z6ZD
uUlQhdg4TnqJQbab3ghi8yPqWCUAWqIqgR6givSXUsxn5YzPjd0DENbD1Rq1U6ny5i2KnAzZQwMo
0A/Wq4X4GhakHX6k2erwxvZ97CiuLl35RvdAcraTuL877CDs8RNgrYVBnZLp21xXzxirXgsP95SN
YZJ7nON0tTTNe5dN4klmTH+20EgySgnVye1q/GwsBKrfmHFeF/yB8qLXxVsTP0xiswulVY6aQZUI
g9EjJUkGTb9ADnhcGR7oxEoO3V9Ryl/dzkoAKSRCwoGGbsig4oXJ4n4Iaksjh0HnMY22Rkr9LSWw
Nmp+Op5WY4d3emAmDZpGK7ci7f8zB0myeZt757mLH0ULPgIGOyO4TSWAhzMbUkBQF6lprWXueqtC
u58OfmWsp0xaBjyrbRCon7V/1IPLsMiZbooF7XWxuN8paNymrNLPui6xk8wsP3WhLauMjJagn90G
AGGB7/CIvAjLOZHftdTlFxFpDz13DjIZ2grWzI1dNPjCrjm4zRkG0urd+tkwM4PNXk+ahXy17BVI
g62TawxJQkubbVolQ7PTRt+ZN73KbZo/vcnYU4448vZHBnpDNUcE6sRoxd/YP8Re1TXhEp2BelCM
ubdxSBgHnNB1Eh4pw70a8dh/F7zaeah52vs4i38yh+0lN67ckLVNWpQ7OL+DVfRVUJrjZRza4Y2f
ggBatGik0uSRJED+Kiti+wqF+6pjkFwXkeZiRzK7TVNA5TN2Jzgc9Dcroahkh3jEpvvT+x08bgmW
HTccJNvzpiGPaW85C/bfwpvlpZ3B3xrXb/lDDtuTBTdOuUt2TvL2tijMfQxzJpNZ3tg3SX4glOus
w5UyPK3yssf9jxsDCorvhJZGuU7bzgVDae6zGL2bRjnJZkgGeYxEb4ZMNg1YJ8HynkOE/sq1E59C
WV/95o9cNqQnTIyDq117IqV+yMaaTp1tD0fLbNU+nrxoDfQDTOl37k7Yi73WpN6xi+j9iVesCgqb
Z41YrHEnECadB180+9RLvX2hKF317Azr6thVwGaGDdExlRc1crTIAYANqNJ6gMYYjhSRJMB5GjLP
x8ERDfHwQaKNCHK3d56q0mw+c71tD43y81s7ZdHZtIbsXXfprjVHrQ/GPJ03w5zDOxFpdXDhM5gO
ezvBf6Lmg+3o35Q1I9yxvJVeka0uM1/bD5jNd3Zs9qEDOhZkrlXvgEgQLJg6x7nHR4sSyzyMZSq+
er0xgtlJx7VJ0MFa17J7/v/SLiSCmBiw7tGH0YdTqoGx+Ua0MQbjd+m7DzFjudczff7PA7o5WhPe
bZj46kD+ff6y6Gjq9GKaTgi6RRfgTIF3buXr4qQEwAgwSltDRqaJ7F9tK8YkJq9V63f2n9s5vJPM
0gGN5vMzFi4zmCCqVvjMjBVkPhirPKT+/MgQ0upgytOHYn0oOPyXMQlb9P9k/TCfdRHOoTaujY03
+fSD6lCrfTvXpCOAYTnoWqTThbz9pH1EtXtUrmH+jSb25nbqWY66VFs2KUP4T04g03X2dRRrScMO
QHbPqZ+MK8XMv4SVtSuVdDBUDLo+k0MuiFobymgzubENDdFoL7WbO+tcTLhlIqukjgw5w2vuq+hD
9HXyxsThf7SVvQDbDgvvHJ7mjTMbbsIvZnDflLSzbYXBBuMfzmKAoaZ6T5quhbnL86AlunTTD4b4
E/rVQea44C19bgoCJDcyhi2s/ZjMTdKoDlUNlKu5asSDyQROwlrxYY8NsREVXgrwxjl9p9BnZinB
G0nbc09H/QKs4xDlehRaCbiSIHdiBmf3BkA5lFr5SeBevqY+97VotXfDp34FjfVwIrxK3ZFEt08w
0xZuxBgoy8ijo4+5Dw9hE3+D5VBRr2NZ8epI0eNSx2cpde+1KVpkbsUI1rIo58STVpNvYf0WjXIw
E/Ryl0h7MY+OGVfdz+RqIg2rzGtPvRsbIO5melSIuA5EgoxbOYgRXVNGvE2HpdQtaKhV2QzmpM/m
wPCLoykKfHZua1eSsovbW+YoOkBahmKjJOdt6NiT9xS32Qg4bVjHxsYAOcto3i1o419sWFMk+G2x
YSal0gUDwsnIF4jNTFRr09cM2hB80k+LNAmLpdbWi+uOLhiTjvxdzbW1cj1BTFOuO0huZ++9S0Hj
c9OK83VpLW/WYkEiESJlAZlGMdrPGUlSHdX5rjOMrzzhoprrGfahbeYF8jOr1ceSpz3CerNCPiCn
hOLQuifDyTWsq2eoAeDdtJ8SqoRvkU4Y0zQgk5l6+DjSvZZQJq3aZmP8+Bv8u9sV3T/TAHNrWwwC
JrqzNaSBDLre9kO55MUPVbvqlNdZRI5cVIwiaC24QOUK47LYtYe1Wzmbusu8sGCPO8g66WD/IKVa
UTIpJIbzRJ+Of2t0p2e278jE18DsRgR7c0oO6rQUy51I3mq3VKNx/T/SzqS5blw9w38ldddhFUmA
ILjI5sySjnQk2ZJsb1iybHOeZ/76POybSuRjlVSdvovcrnRyIBIg8OH93sEShlp7Om5vUWrnu9Ke
8TBqLCIkuZWuSyX972lP9QFWSe0wC3OPEhYCR8NuH8UR9ls5nDkfM8N9qgsLJ3TQdRTkcLaI2iPS
x6GAa4bnIW7KU5xnzgsuApi4OcD5GT6PM38y3b55rIx92PCtKsqHDSr+fqNGK7ueywnygkhYTlga
kmTd4y+TYGq/yycrQsoe+JvWVcGDiOnIcX4Y4tGsjQwZe2scSWulzOeU2APbFfuxMbNdNObWLV/B
0oEC2cxCUFFc0Egr6DMP96DuW1f5emUgQtsD6aZby4zCp9GdzMvM7OrPWccKgXWRQbFUJGwbBn3S
VJoGDM6wxAMVL2SNxwlGszTFkrz+ZoVR9WOYMAsCj+9Idifirgqy8ibvxxdTqeCGqiJjXcFq9moi
6gc15wdPlcPtXObqCl0wxnm0ITeqdfCZEUGOkBCtXK/Z4cuankfRV8Q/B/TnvAjwK2oJgk6LBp1O
hREwtL55gJOMkTImxQQh5+h88HXYBQ0fmwVsv/TUKTGTYFnA7GHTBKjRIreZvyRBJx+akMJtCJFo
5H2rMHzU3i51ZHYwQbBWcTQ94ekGJs4NGWMOZQJgkKCycaVdPoxjwiFF2UJDCBsY5PTjXmKe+CuE
SrZKi8E/mBkyUieDh9dj8kEjgPuNFWGqL1UyAIB70Y7umNh37G2LN1JxWvatlYv8cpVz8m5zwhRQ
IRfYVXX1t8mEnRs5/o2vELX7Ux5vasymYK+EvyJK15Wyxi9TD8G4rn1xCIf0gaqpXWvT+JQKCrhV
NsjqqVMptB9rsI5dUv+U5HDgmIDY/tq1UcvqychubIEetCVX9OTiY/+lKlOQaikgypUW7a4w+pnN
miYxQXKPJZrIjU1IxgV2UsZF4MsG2XJIJ8iUuOi5bnaJeR9EknAO7OWI46xyRm1+5yoLrCQM2Cpj
K+ytwfpYh4oCrpKW2uuCC/EgrP4xiHP/RjddfSyivN9yQYLZN2TRJ5ob6MhrGMIRvsXhakYftZrr
6LuXRcVVX9TpFdQM/nR8lAZsa6BKF11rHdOkBG/RLTZSIsDLkOpApp9wIROHbs6tO7pBcLybHEZa
j1gB1s4yD4EVU4jMrdOAu1bimzOY+Q1rDuOFMPyJkwbktUgUJ9cX0COigjC7KGrFphFgqCAfuO21
GadladgrLXMqdTylfZ2J7Ygae99XJEwFVU2v1S0A2O28WjO7hIl1jcCf0bavZhOWjQjhH8PhhA7W
FsguoCitRpy09vbc3qdgKkAk2aexk7dpF5RbswiGPWaf5rO7kMqLRWLI10MJKZ0akq5jXqve+G6l
Q72LGjlWq16W9TaOrf7SS9wBn/z4GbW1v+bshc1rawS9QWXuPK+arsJZAjP0GBfhN9fvqs42uX3h
jut24TMWN9kugGKB4VkyHou84KLRepCaDK4Cm1CW1PUmbApP2dk+mht3G0xp3e6gptGgnr1xLZTB
JdKGw6XrkXbm2F55iGWno55yXL186YXL1p/chuD+3wNnfgC5QgjWDLa6KovCJkYvbfE4p4UKwZ/O
W3Ow27b+aTVteBcprW/9EDZxTdzSicy0xZ/Kr9kn0yQGLo+nooC6Dm8XBRLKmnAhl7fwPX7QOXZu
/HwMT5ZGG5gDLGNpgh+XXaY/zZAuKyg24j5627TJA/SW2SwfK6LfDiH+JXs0skj8VWDiPkLc7VBi
iaqCpb6jSN8bNoqgxgLDhT+rNlIEzwN39oPsy+EuxCtpE9doI4yuitYDu/I6GT111edkRrlj/hQQ
PLsLPBS/yVQMqIVCvW2tSXyuCyLP24G6yjLadGdPw0LHZFozWXyNAw0xWBus555PSljND263NFZn
G11NPKM0xa/kk923Ht+2uQgT4OLzfWBaNDQ9Og7KHkeCIqc+pqdZK1qMPZzGu3AA12GOZi7GTgEN
ks8CgXy/beZo+oK2o1l7DYrnKPf6la8W43Jr4jpTa3gVoqTIGdKEsrEd4ktPjNNa5t2nvAKA6lLT
WLmDQTcY06iD7fb6OEh0AStZVPTjqqJh0cSBPdLkrk01XWWRjXVsP8af/TL7wQaMoXmultZQEd93
kz9+crKuYFeKEXJqF5a4Cu0vE+5rRzlOCTU+fB+Pwr0HL48e8irGrH+Gz+G7Y7gLTVB9qXwTnscs
ij18BIp87f0M3Oy55bbJS7Gi/Ux8wlU5VkQaDi51XllPrA8s8Dj6IggCAI/mQ4ArBfQ1aL4m3tmo
beZgI0aaUKuYZsMmqOYIcNkQLahqlVlrU/DK2tm1PyHxtO5FFkP+EPxOHH0DO/C4VWf9Jh18KoIR
BRBIkX+YkRXA+4VFN5YgeIZP4yPuaeuaPht2GhmHrKvDb6mhaB+Alh1sY6wvvdQtNnAu4FLnGDte
ppnVcqwa7cjUUNISWZAcCfWEpdI3zo6XFO4mx/tJHC5k8CrwrlJRc+fmm8FEvJy5gkcGSK6XEhFQ
+9iDBz6SVSDtfrpK+wpL/agI9hZ3sN009cCXY7AYguA3QUs5rrDnDpqtFE2xj3XsfBqESj9NUYCz
glvGi2GFWDkNkstgoOXTUaG4ttvswtr+2pObd5rwlsVJ20J77EvOLSF3g7zw7Z84hfYbs+8U1nsq
sD4FY9g8WjqBlYmoBxC9aYGQGp6qMaBBmG1XX9bSiD9LTY1st0KBmHTdts6hmBVR2n4dsZW8L9oA
+07O72cdIV1Nem6JGIZjSDrAEEhkY+OtO2FvraH65b0Se5oCFMY1TpJY/Iw0AePxDvdo69JQTvvs
V46z+IuN9W1vYQxi6KRZW2n5A5RB/Ow7i+2cNtxW2THXZ42Hw2wkUDjQD6CGkWrlV9yTrS7MnlWa
iG03jO2XvONSgRsJNfagXyzBidGFvthRQsBy0U4NVt+M3V1YudFV0YGaWtDVRtEvshYxhOw6VvJV
09Tn7g5foZ0q47YKdXZKtarubAAtEFUQYWFJVD5qhok5TgqCfBIRwoB5PlKQwc13WkQ9FnZtR6rF
4G5C055vPIdSAsUgeA99FWhN2xHTmW0Vl9GmI2gijcefMMzzgzZad4eseNrjQlgf+oo4AROG1nNq
D8MM+Vo2h4IdYyPnhv1UjslxQp0MHdYimDfGmt6vyOBKU7BMAcPj2p4ox6MBFQ7+VOx+hfWT0oci
zUmXY7iuLxuDgmImam6LZyRpmg1hjfe+hn+Lz1p4ayE4x5Yfz7aLTsR637lDhpBdVXu/mlucONzp
uSYYYodcnv0CU0C2f+SsdAvaR0IlMNKSmaIbsOhLKA8OFv2mz2MLfdwczPl6rFrCQklH3WP8iiew
yfE7WLZxY2vZ77h62YehbsPveWkZF8KPk/VcjN97hxC+tsiiXzmme3Aex2ZnxUO5Gwij3TmAXbhZ
BWJnzRB26RRzZyQLYCfJ5ICZCi8tLKxG7tMJuDGO7P2IM/dqEui0+8Ch+xP77XYWjQvHlNCMou3V
l7ocgOqWzXZC13fRC8NHigwGvorG+ltiSP1NTjUtxUKVxQUGwPVG2Q7zgYlAEHzNOtiHMOfyLW0I
/+DG6G58slO2OenKGEW4xiEJg3gbBZ3B5hrkWzFBTa5s/asFOFknixEYQA/ePWGCoYmFmU47V2CG
GG/wj0ALtDwb4z4wC3m1ZAHfj7hXYbmAKQniE7gKnWNd+AmNvEHZ+k60PXk7Wn2lsrCPRAEYVwpf
QYoUHKbWAmflDWLhn7TpFgqVct11ZLo4LzUFwR1J0mEAmXjxRerA4E5xUFMeTswgAFitp1/c3MCH
sfBLor9Q34TebF0ZSVk+OR2eMwrR2bZjOZ0EJdBljBvAulawUtI4Dq5d2lLHgaXPIdUOcB9QBOTJ
vMn6At/A0PlOf0jcIj9/gfAHNEfY8b4fVLupAqH2Hte/SwIorCttT82O87fcpzObX1znHprPbMAs
Ska7KGm8r7TkxhX3SHNVZVB/PUVmRT7FzTqqgUxYgGu8y8BLMviUJdYhK1ow8XfAVwyREAJcUyKy
HoWJ8ozs6/VYFPAujR5gX+dyqeTcz1gEoI7ANAjjOewPEbaEizB9CvehGkh2jPNiHSvjhUM+kpiL
sTEN8Sx3se8GR5iucAFnYFKDNNlNbRVyZ5vZE1hXsK3AFNdTbxsUnEZ0BYgXbifDpWDKSvPXHHoP
NbKXB5UafFJ+7nh3bjea1+iL652XRtRUyN0Q1AsyejEuxtECTh9RZHpTzxBrwmx0DoENvSTAUqHG
5MOlEXtDF1I/WQHe0dxK+ivbZHXMxVxuwnjG0ytEMZibwT2WJIeZDD1UWxX9OhJDqcGmFPALDaNt
5Ok+yVBXUxqA4TWGuW1SHIFD1xzWhZmbF2C92FOkUXlluuxDa2/J2xHD5J4ME1ZQCyKEDRginqRw
91lZzqdmVv69lTbmEe/teR1ZwAOeioqDRyfjANUWhwOLcmaX2ZgFjFH+2OT0y9lwwwuBh6ILyX+i
aC5xtVyNunU3A+k0W5FX0ZPMJzJAwAnhbALlX2rDEU9QnJxds1QVfd+X+9YGfwYJk1czUvJDjBnX
Lhvh0UZRj/HGAHkY24LiMYnc/N5w0NxyZZ7gbIF/J2n52ZtGe8cugREcDZhDm5juXRoaxQ46h/sI
qRNHj1TTkIKhQMezsJCu0qcZ0w5n+aLrdmaCpcdqpF260UtzSM2emDFyTaAv51YF1aPxgJ11y9kA
mXQJNTSNB5lkuFakYf1gZCP2WLQKb/CK5hW3ZXaHjTvuHBILyWYum43vDCVe4CYIfFKnRz8t588F
BdiRUOrbAdeKTZx3P9lUuCJ7QUc9iD28T6YJziJUuQ50n5WiUCQrA6AZAzYwCTIz2rS/KLEJPPoZ
qE1dgUnyMiEdj8KCSdyae9y1v4SaY2GVdyFmx3DA/LQvzY3rJL8w/SxYrlgUIBStYChB4MWfw7ob
g+EZYcm3Bp+Li2EOp8cWuHxDW7bfTQHudVHeelQEobqmsVbsG7/naoJSGlMFknIC8o/+ImWhkMaU
zQOzWOMu462ShN5iVqpiLRpV4TPMEVST7f5CtnZ2rHREC7GnnjXNObzmTldxO4H3dl/qJNvr3pMb
fwIeWjg5iH17YrbSLD1B9xvWA3sbFTPUn77QI/6cYJlNHkEJL3z3ONolgtnkOFd3jYn5CVb+5len
7Jzvkb0YablogxTuK+sYz9Nryx/cteqSaZfPvtpp06uf4qEBT3C5HhPZbILOhOMRxrn1wg6A6DRO
XeJnEmI4uBtcY+HIYWoHDVIdWtFp7mVH+KMZlVVB9VGVxku9MIeLChudHJLfnvRu94pmX7K1R9G8
+GEX/jAKvCjjxI92VhX1BDQulpdJDyMa8hu21gI4qy+7xwiO15NJ0QYPF7Gp24NYrTyfLKK47MIH
+sI+ZXma3A8ki9x5WNLDtJ9arKsGIsacipaBhHrD/4gfB1fIgwND4qLqwCvXCWANTPg0hQ4b4Zd/
rJK8AjKpsgt2q/nBFqVxadPC36dVxxZDsWJ1VE6QY7gdxi66O998xrDmqTGDuw4rdyz9wZdS76Ec
HgoXXM8CxDlVo6uvAvjm8DQg1NGADVkuRfESW2O6TYKkIDPZXQTkJADee3NhXthZR44CWO1e2En0
2V4UYaZrhUfwsuRnJuhHmxDJbswCrmltdePWa8f0irtGcTuPmdwZpKDtcGkhm0Alj5EhqmLdHOKC
WBf84jxgWg26TjDKxglwUD5keivgO8qLMLtGvoovSefTEClbG4lHDA6hsf1ZHFLax6hfXDY0Hqf1
kMEugepJFwA63yiieW27dbFlN4m2LUkRDEHQxcC9dTMRv8l6EDVU+8KfX/wilayAhduRR9Vl0AQx
TFcDh3aT/x0OyfLOmWdBf3YsNp5svb0WTJeqMSQwfQy+MPt5BF42n8k0cg4qLu7Nqql2wL3/5tCh
1SZ3fGWNHhFHyfhVD7q8RuYUvnC6jdewQiDu4AqKeNRBUdURFIDRU5fdgglPT33BfkAjtjgMqftQ
VWO9ql1+pLf8FzFbdkXeDdc7fKfhEcjpaeIavhLZHO3x7NOLeRsaOmEvPZ6WJcPHdhV3vAu84Ule
QYzScSmROBouUStAUeVVAKd+FSnqLK8Ntx32xDn62cFe0mFaHH89LxzWrXvbJ2H1UEiMeZY0o+DK
GxN5Cauv3KhpogNqium6ijPNAd7qGysHKyPcL90Hnceq6V0PahB9eNqCBG9MXn2sQJ5vaWpEmMPm
3+H2BFuMo4NbFVbWYeyxkotpJMIvsrNLHQRocDO72PcCozm/q4PTWKkX7OnzS6voEfiKQeOy78+r
iavbDQlT7M9wytkzuLFbY+HfKwVXMnBLkJUcZ8eEjiZYSE33iHvP7eiiMYgs8AcxYEfUxqW+qfuG
c9STS52G9iMezQTkkKmbTERMSUKcAive2JIfGR0iDcWK65u9+D3nh45vErNbNqyh9UgwjVCj4J/R
3DuTJnyKU/PaCIhfgtRoIMfBMpOLa8SRqsvvwVJB51XV/9R2371kqgt2KYlf+MzhyBIafr8HwMw/
mf0UEA0jWxpcOM/GMVQdV5gTkDUuhD5kk6vWRXdNvCjZEjYGA3LiIe26vWpc9AKOJ6fHxq1sAEZf
XkLLQR+urK8aT4k4BnLC+7B1cHIjdRxLTW/vQJ24wcwrQpgFp4N4u2FDjlcHC6METkvhExsoqi0f
kZlOS8IVcn/EAQonn9ZLTTITLXlZwsrfKdF7F1U2l3vDgkzTzUZ94Oujqm4A29vYjTaBnemrFGbs
hvKOLantvpTQCw8NBJr7Ss8Na4sgRZwU4h149HCB4SffrNtQt0+mfvAt895NnWETF5M8zq7zxe4d
7ORTjtc2p0kB81Lfd4jqjknLoVe0rI/KgaGdGl14oLsSY9xAWsbkEZZdV9CxaK7ykYCaUnwZAgNb
+k7Xf5Gbh0SgwMFwm7sNquxmaiY2/aa4sjzUAqJDM8oX2tGhzvMD7lom7O8upi3qVM8UrpQ7sFLx
hEnSjn1Qmu0FblssXDyCDKhL3GGz71LWJs6BYXVwYiO6Zl2JCzLaZsykZhcxYdgQz1fkP6iFUMm6
bfmVUCTUw73RuSuLGyrURRu5SQ0VBFyPW7orLDZMKEdjUqNJShDPGHDQ7wUfF/ugJTdqRrnSyxqp
VeQ3T3VdN3dmQ7ZjUOlkH0wjUeahdDYwdZ8hAdAWxHTzWHD4bFUb4Lpe0nCWqLTX8HvcQxpjJiA6
jx1/sr91o1sdG7r4CI1oATUWFOYUaveqJ7loM1jD89gn5h7Fvd7pTHY/SS1Sl5YX0z3yzBfs+rJd
je/qvTd4z6GrIbfVIAg00H5A9LW2dG+4qEYpgdkGbm+6HKCFyI4orV6B/ZnF3pGUahZacMxqHH/n
TqgCJQleGxkYaOc9UrmK0S744kuRHTpDBLe202b3knsj7PF2BLgHor5kUb1ULX2KMiu4QOiQ08jv
ze1gm1BLG8tcua6Rb0aEvCSV5FgVUsetxxlhJszAYtsFHH+tT8eJgL4QiVw07kcjtBECAciA5kwt
kVn4IXqO217GZF5smAqu4qE5bXWa/7JJUNzg85R+byeAbsftjOeKoC/ABtGiQpT3FRXmDQ02fKhM
f/xG2fcVtpkCdEUWQwzquKk7gKOhh6YQx8UPHo5PuhiReiyBI0VMN0qXYXM5plKumrqq70K2nUNY
4pcJ748OBX1VO0fGDhuHZBUaGTaSuMSJbxxiojdWhohWRtyg3NHrkOr7k39hk25CkeVO0Is52MwZ
+5mO2A9IUzCbGreeLz2vx+041MlT64Nca5umQ5NwNDjmwDsECVu3hWGAvdU1Tvl1A0Vn+ErcJNBy
kroYjJj4+KMkGcfiQJvGWCcJEsjeEtMWTjWnpomYwhzIHJpz1JMekU+btm/F3k4aFOr1RDoCvcYr
9CenOEn0A4ygeF3llbuH5oK9E84ea+D+EP1Ax/kP4R7RjAnx2DWao9OqiqYDXBvaBJKLRjeVwVb3
7q/A6/qADuk4Ltd9AysrFFOoaJxNMUwS8NeHsownbk8/VU3dpYKwHlAFxkEChb9KanJmScSgrGsb
6wnm0VN1JDmyo+lPkE+DOTi0Bc/pabU6uDEaC+IXeU3ydejgaNnKwO0cK0O4a4Fz2ZQBiAqEjR9q
GLtfgcK/UGL0a6TlTw0wu4eGQzD2pKflr8t+NVYmN72gmR/afN0YReApuFiYmmzA60hj4Z2F+P6Y
nys8NFdFTYdSp3LYVMpM9jW03AtJZUVAIqXbquG4RffmJoeauCfcTTE5izS6lc6zcQdOVH2kiTU/
KoIRPvF/S3JBGxrbrIuMrezCCSkfXCQYieYPo4OJCSBX/UiUiLgpJDZ31IpXIxb/A9mj5FdCc87n
wrlyFRS+Bg3LBbfSHp1B3FzA4cDHCuHKpU3LDs8Q4WIQEjuXtpVEJIKOO1EhRS7pjmJY3/eG/UgL
G2mktAEllasupU9FyQmBrskSwbbMpvoa+3BnW89ZhUEE+QBuHSFrY5vLRoEzkMOP+DWFZFks/h8A
1DDQomgt6w7rGuVA5QwcY6+tPtrDnqGJgNSdZo/ovzZSdp9tbLrwVgVZuqsE/DJyjp31XPpYLguW
Xx3h5ULK5KOmEb5z/ZOHoIGybokkMWdYrpUBg8bh/nkEHMSBGHUYxM+lU5p38ltAefClymmIzX1q
Hocwd27DDDDWgHd/b5YlIrXR81DYw2qFD1mDxzv0dOl7I72C+O06lnWlBhSTuJR/nbuFMWnjSmtG
qMm5P3bbto2+Sk7CVdoDVACryz3rHTBODhIjGuhqET7ge/zsIEiYWLIt7qyGQdkRmx6tVgvZEeWb
d+0QQQIdZqwfuQFb+x5pOGJo7fuXlWXxqcQ9hbAVjwebMwsyrDHeuCDb5mGsoCGTNJa45V0xouL1
YVCxBYGP2XatVzpN+d5KzbRlBPdEnoMDvpNnT1DKH91Wscv0GYnGEUHCyoMfgGUvZCcuvQ1esirZ
zNmEoxgxxCuvQhg7hWzgxohNWcsfuo4rw7mf4URByYvqJ6Jh7L0u0+FTEjqKg4Rl19j0UGmezbSR
cZLRkS2vbBtCO8e1BVFFdHRTQbGkdCvc3vJiP7dCE4nZErCpaQ0EPmSp9/PT3wxoF1pL9KbS5T//
+o/y5fk+orL9r39Z/wnTjdDkCNdizNGwKVRPf/fnHWELz3YEjR/HNs/yzDsZSC7aU3GHCvpzMJfr
wpq+vT/EH5Hp/Omm9qTUNtAxtKnfn6A0U5vWUGFgtPWcTBuivekGJdPVPxvF/n0UWTlzskis7gZP
f+KLKT6pELwVSptxpKoWu/eHe2tamBDshG3tCSnF78MlJndvEbnVHWcAp+nkfxAA/9HvL//+1bQj
5M+syvSqu+obTROCdv7Zn7+Ez7/6+RLoEJk0f76ctm66L/zN+79vLc9f4H1Z5Bc//utf2jYdpvvV
+1kWxasBEPu6qMD8CgvcW/3oWXdBj8EYdD4UpWs8xnCtaGDTPs3G/fsjf/Tizr6XFsIjO7ys7gwH
i9ZN2X3wZB/9vv79wcoyG0JlOkwMtEd03+E/nHjv99+f8BoxzJmZyWek2feAHv/o/Tjm77/vetQm
RcvvBzR+LYmUdv/+AMvS+XPmXcKz8LWwQBp/H6ChC1x2Ci251p8qGIC4cTUv7w+xzOE7Q1hnzwD6
TTBUEeCVJMctdIhV11Hd6CcD7mHOZeL90T54IOts/9KwhKDG8ymiW4GkPjQXtfxgUX00hP37OytE
6olp+drhNuSotuG/zR8M8fa6/d9p+euDffVB4mcVWHD2qjsIjEW/olHw/lv66PeXf//q932sxXNY
RtXdQI2JoPzT+z//0Rta/v2rn7cMbi/JzJTjNxR1NAhhrP3DJzjbsogQTFWU6uquptpjd/pgApb/
9z8WrZaO61F4aUee/XzJIUznsanvxgynforkOF73XCP86e79V/XmTLwa6GwH1I2RQaer6zuPDhrZ
81gsvT/Am3OhSQ2HPS+p+8/Ovsylb2o1MTbfi/0wtbyqTpl7/c8GOVtPREeOSpHrfaci3HJnB5Wx
S18uv3x/mDe3Ek9qDXvcFso5+7i7bO7JRBTsVnvYg5C/b8WEw+Xt+6O8OfeeZgQLiw7TOpsSp28M
TbAQxy3mev6VIJByo768P8Zb0y5sW7jS4/LreGdjEGjWtr7o6zsD8z29K1Eh/rMBzk4+RfuznhUD
eM26q75FVf3BAG+9JWla0rSFbfEI50+Apy9vcC7vsueGaL9xD2hbFsf3n+KtxSst7WjbQvmiz1+T
n7Y+NrFteae6o5F+Geub1vqgFF1exPmXLm1HIo0W2lLibK/SXqqDPksgRIwkO3jV0TD1jYPXdBIE
lygpZkKwxvyDl/fW9L8e9Gx7ASTuKzC1EmjqZWV7399/a29OzatHOpuaiT7XkPVpeQe+rYILPwIo
27Td6f8xiqRsoJlD184921jyQMdUpkF1B3AUnXT4IpMvs/3BSfLmi1L0aDyCwYXSZ1+8bQJ0l3DF
71RyiZZefTD5b66vVz9v/35QzbrpJ7SITD5N8di+47DCQ+n99/TmAlNKLauYO7s8K7HmrCxiW47l
XUC7b5zJKLIwQlx6yAmY2sER/69X9r/jndeMsEBVOiWMl1KWZPOnCfrD+0/0V8n2xzfjMeuuksse
efbNuG2GJ3XnF3e1C+NjH8LM1TsM1ugio7PMvmNj9P6Ib87TqwHPvpcoLDKV1QyIXyW5G6G5zorD
+0O8+dF49Co9h/NFnF98HacmODtnCCIrrRGX1upH5bgr9+L9Yd5cDa+GOVtxfPbO7GYMg08C+Wx7
nPgxGJlEvOlpWgUM/P54y7d+PlWOaZnScZgn1z5bfRV+CYgtw/KuyW8T/0fmbxP3WGFg33/w/t76
Ul8NJM7KfDpoyGM0A+lfUXEU8ub953hrBTgmsITlAISa3vJeX5WUJlQviyhAfl4Q3AadmJyRD57g
bAWwjWm1DCARYYDhnJ/7uJsCo6Wiv8ahu46Q6LhXuXyyjB/vP8nZCvhrGIcRBERJ2zXPr1xTTAr8
SPjrtaKB7gOCL4zqL+6YvJiJhGTm4cNEUvcH6+Cth9OSMRU7qWWJszMhTAfhGXE/X7ehD85ymh1i
NuHIwTF6//H+GMiCrGkDtShWHNXN2YLDhBQtM2ZHJ+kdZf7gwwBOdpn79e+Pwr6twKgsj7d4tgNZ
/pS5icInoe+/jMjUTBxSfL1Yc0cfbHZvPY+SNvw6lp37xw05TkoJM9CPiCQTl7jf7iWIZpcWl6nS
HyzAs09oqaY4JfhKzWWh89+/r/Gud8jzq1R8mrIrlzL67xXpf/28pxU+o6YtJRvd7z8/2aXtI60P
TyTF7io3+TwRwaqa+YO64BxN+vc4C8wmPZfSUJ7NzeiZtDnHOjp55A+KErH8rwAjpeTaX6L16LJ8
KvNxBdUQYv59YY8fLMCzHe9/hkdxY3qSwvr8wqPbIqHR0sL5GegqiepTORrfOhJxscO8nOP4+f2V
eLYx/THcMqmvNqZ5xLwkdJrolNhEYWC4Yjlfwnn//iBvrQzP+79nOnulphzR2kx9dMqHBlLDpdd8
8D298RSsOuE6C0DKLni2NoKwmCw58BS0GkhxQd0sH7Pi4m8/BYO4Fvk5ymWjPVvf9BJg3GDPfrLS
r756/KiofmPiXVY2VSLHt2Kd/z4TrDuzgroQn0qzcreGssVVHsj+2Ssx/4ZAF997evgIO33zxdns
C9K1TMc8L4WGTAfzQEDkCen+2tawwL0LXGP//iZEQK+kW6Yc3tt5caKcyiAWcWb+BYIIMh7Hx7ih
aWd9MEN/nE0cfozCSHy3ilvd769QZiHiccdNTm1ixbtJj+auLX1vYw7yQbOvrwZ8dAjjLJ0PFvhf
uNyrOmX5jDwJDMlNzwSnOL9NGPB7VEbX7iSqcAuAtAcG2BmF/jbazQW8jZ+141wnCi5ClR/t7tf7
K/PPWXRMVqSnJJ8AO/3Z8jfJBtWdGRUn8w7xJBaWQbx7f4Q/v+DfRnDPyqMcdrgsYT2fyt5z7tuq
yp/HZOGVvT/Mmw+ilCUlW7xHnfT7BCIn8NG4E6A5jrv8x9jRdvt7gBUT5bCxcjoBi2n7DzxpUVdV
c52XJxkDLcR0bTdEZpfb95/jjfXAMIhFtAKIoW1zdvETI5rc2qrLk5mmOGrZ+LOF28J7FPEDnndH
PVtILUhhzz0oZdnm/dH/mCzbkjYloGYz5B/PF+M0KD1X2PecmgZiVhMbDSmVqvkAzVrm4rclfzbK
8le8OjmMuAgsMpTnU+7vo2nYDDP+p5Pewn0t0r2csQIqP1iFfxQzDAkbW3mK24D+ozir5qBxMjs3
kWOPJKwTB3nKRj9eZNfNxhN1/MFieXM8AK6lnpHSFOL3R/S8vJnj2p9PY53BnymdLa6hR6+MX7rM
+WDS/lj6y7O9GuvsdXpFLgSO3ubJQHSgRbPv6/FeYZX3/tp4exiOSK5UXOjPe7BGGdSCZN75lFYT
THiMgFNEJQRRDR8UFm+8O20ulzZc2Wj32mdfAApqa0bcZ5yEfZzLp6S+EbDK4vCD12bZfy5DDQnM
UQL3DwGg8/sciapNqm5ojZNZ2Pd4Ua3mZMZc/yqH8SjxkY2hIMCvGgn1MnwCSCvyznSPB/D77/WP
o8em/cTJI6hPeavnRxyt/0KmWWacZrQQJknYxbYn4djwP+UJVJRq9/5wb0wjw1EqWMuh45xfUxJH
GaZl89RRehlrKOYP3Uctig+GOL8Re1VkYNjaGdQjN0byxVb7Rn5wXi9r+mwLef0U4myNYAncObIe
jBOxW0O+w6fnH70lsaydV1uUjgq+2Zq3hJyH8I5u5UGktofH90d5a+opapylBPCgH5w9hTSLzMhw
8j214gUmO46lt6gaLePKm2acRJ0PVtpbL83S2D0qDnzXO78K53Fok8hu+6dh/hp5GEfCPHn/gay3
vt3XQyxP/Oq9TQa6CTtmiJKuzFFl4jEZMJyOnfAEhYxMtGlEftAWyFYdMd/aHoESYzc9i9HZGKSP
+r64LyLkvKhkyg8++LeWpcWzQ9fCm1+YZ997LeJSBr7vn0heL9wjUgWMWD9qjL/1AtjvlzOGLgeV
1e8vABGShPRr6tME1HDxmS5K/QEgREnzxuJ/NYZ3VlL1YRHJBo3fyR61dZoAPRE5m9O6HMjAQy0L
3XMsX8rY9Xa9Fv9N2pn1xo0sWfgXEeC+vNYuWVZJoi3b/UK02zb3feevn48ezHRViihC7ot+uA2h
GZVbZGTEiXP6rzn68/t60Ky7zoSOl9fWNyWCpTOM/B+0byPpDDR1K/vgvIzSISGXGt19jol7GPiL
Uymr7Z2fwWbTQQSIHig0AUdJpllcoa/v0Qec29Im2wJZSvzgzgi5V0GfQWqX0tAJYZdyapKi3Ko6
dPCeEf5ldSY8rm0HM4di0IlbwvlrajCDIXq502k6RE6DZsvck196+uZtOta3/sxeUUwORKZJ9RhH
cA8D80A2pMo4oF2vPmowj8HppEBHqGjFBlbu6qGPlPRB7a3+JA+hfIwcM38IGxRQoUZBVTcLgbNZ
tbWhsyn9WndDI28GCH53ySw0vamhCYVhuWj2nUbjdxMHxRPU9dpJ46nwZSb/OjoGom2QhjX3feWF
91CrJR+VVmruYRKMNjJtlWDs5focBBC3Kx1abWNrRMdQsl6DMNHuaYjy9qNqZff6VEen2EEAuE0R
7HGCsn4MyO7sao3ecgSykvMY0iUVevCcEUUznyktppnERezRvLSvTC079EbGy8WS0E+yU7rJaTh7
yJsAqi7NLLY+qL7TAJvsfohb9Q7csQyVe+6gjDuoKL/Q1jkW4FCHqjU2AdRGD8VYIabINfng0Sq2
GfTePMqT3H6yAd2h0gGGsLIi79CTlzrXFuRAsO5Ae1wUIJxDXdnBf2QfdCh3NK9JkJOKaWXJbJIF
gSx/vu183jyD51oZtICGaTgklMQXKToAZR3alYnQFHIwMGjF3niULO+h8+hrTWJl7eZecCgY5Iyr
mFTJbF6fdUVpoFOZGvMchfCdSNMnXZI/wrj+6/a4Fs2QvaQIpFPdEF8EMu3AvEs886zqpQQeVP3a
qhoc1KpRnG5bWnRexAWapnAtOWIokugBnaGeaZ81xdxaAcTnvZICjOfR3apfbttauvt0iigIDpMp
M8TLKLSNgkjPB4M6ZGjkafoHPYmRRYY4JbPzIzzMOyVxVsqqi57T5qGr0tRCUli4cGnfbeOO2upZ
/Yuu32x/e0hrXxeChkqjfQ76Le9sosmiRhHCSCuZzIUtznyZQFsNhRGIW9xS1cSZUDM9K2ly72sB
zYGo0zgGHDwErVJormyIpRHxFiX9ohnEDOIzxrbo/O6ylkWa0p+QKe6rKPyDIc2ITkWdCwOyGAON
pKvaTuu9cwZLYKPLDxaEBhZKiNBHBpKzcnkunCVALbBf6cRcZMrmCb6ITwYv86I0V5yzgkKiNDWP
9CXAajuu7IQ1M0IYFEX9TOo/OefJOoe060mIqGnaSji3tBkuxyKEGg3FbptGDsaSnnP6noqNNjwU
M9voSrF46aheGLKFeAMVIVQGbAxp7bG3nvv8xaSBIae3G3nt2lhJo6/MnejuJrORqrAesdY5nzVa
Dhpohzwus9uHddGMoVBblx1a98Vsee0nxDHJ4JxphcmjJ1pIJWnlkbLkTg0mzlLJ/ZLREbxN0LeF
bk9otGq+t+3g0SvyeztH10h5uT2WeaXF1xBVGsuigAd62Z7HerGrPQNG1ALZt7OkPjQ9pGnI7oT3
lbd30PxJ5T3q6Ct7b83iPPQLi6gMRC1qJ87Z+d9mhS1o+cH4q4WNB92cgG69HljM7VEubsOLUQpn
F7Jira9GbJY0fMcZzdbpKwj7TVukhzopt/2grzxnFheQZNhvgCjlV+GCH81Il/0AjRYisAm2FB/W
jt77FoX/3B7Zoh16tuY6BJtFrPGOiMpCPuE4Z7U2d8NEH0bxl+/UB69ZOclL/ny+PdiNFqotsnq9
bOgxxxL9L865oIeQTuGwLVem7G3+knQG7PSqZXIbUR8Q9qJl6DM3FTwela6dUSY5prb5qewHlsl4
qaNx74A82mR1gIZOGBydSPtxezIXDjYFD+JA24TT2hDvePQ4fUgKUvOsILoE8aefIz8R9Tu7lKb9
bVMLHhhTtqzKJvHSm7plHNdym5MTO5vSl2k4+XDO5rF5CtXvLR2Wt20tDgtHJc99CsQvwtL10JrU
+aia5zpCYg8eKWe0Dv0qum3JDKgjgG3UI3iaCVseuFtd5HT0ImNdn2tZ7Taa5uuHDr784+0BKdqC
E2GjaBZ5L7IBb7aKRjudHBq9ca5scCEwxbRb9FggwfARGweL1sFaMbxI1AqCstqjJkZtC8bjDfId
P1O5y7+EcTygKtpUyilzauQ9jbSiV07Rn8vY7z8QVA4HdPzQ341SZOPgmZroQVLpGdRzY8ev+jnG
Sv+xptXL9TtEXhHKye76si3uwiAx6QirYIHSfechKOm50UFIbsE00uAZSln56EuO9gRHA62kfopw
H3TIpO0mdKDUJkD9uYn3I4JkezgyYK1s827vA+Tc+rJhvADqMe/KrDKR7tK7XZEH/gahZhjD9Hb6
6Ef99wyg78YOLf++1+CrqLkSX2CH9E49JFv3Gukxug3DmQ65co5FKWsfm662H5Cr+eT3Mo2jOXea
b0T2BzurIPfxvRxul2n44CdxQ/Dr96h5+9BZH1Dhk3Ol/GCQnQlxCzPFtCZ1PE5t676gIHYCsdEd
IzkbPygFTcujpY/PadU7n6i4qB9q35D3kiRnIMmg8NAHDUpcc7B+girKtnGlTfcIwcTo89TJfdkz
VVbsOJ/iqiH5Myb1Mcm84mCXKbQTXaHc8f/QHItbf9sWANMSDYmLuNZQL7doLNPsukQ8gEZrmBNH
ujTgVqddGIyvB/Sdw5OhARo1aMiX3S96i6Vj5sFHLGuhfZ/Cz/SxKw2dDuCkf0TJLoAxVAMYVFWw
h+sRnFddr7zSUAuNlgoLD9AuW/mcJZW34ooXbjMqjrTKQ2gN2FqsOPaGXehpbRpnL5j2WfJZan92
A1w2cUz74fcCVaqV4zZHaUKQcGVQuLK1wNAlyTaMc1edq/TboH2HFDYMwOE9k+6k/W7aduNKpWfJ
m1wOUriyidp8u5WwmU4nBEXQJzbMw+1xLVxpjqFz6ubKjgZc5fpKC6MWrJ7hASJXm13HA9krVhzV
0iAMngp8h3zUGwRR7IP2HdjO5077oXjIvMCXP5rt2vosDgQ5S4XaikHH7PwzLkKqQW25VA0dpuLM
gEmjK/JTVUB2JLX596FFy9zxNO1LopvRdjQdhGF6udolFRoV8A8UO0ZQP0dwDr0/HKeFUZ8rMZaD
lxYuBISS1QRdY+ts2Jtc7rYlXhqRxduLuDTFOtUPm9klPy1mNKU2kSK/7oyzX/7q/J3f7Jzy520T
S9N7aUIIxosiabTBwQQqf5DGhDSc3zYwb7Q35wuQAm8JBzSGKaxfH3ltEpqJQeE2/2b2MJh7+TBu
vFB+NaqaiDzyd7ctLs2aYSm8ngGE2W9wTUVsJBn8K+yY0voFBs5/oHcg2sMksIYF05e81QwPJbAi
/fAWJkMuOQ6myT4Dfi53AWIQB5DckCMltHqH1o96zFOojVNkbsoegY8yimHXiFrYNVRogx3dR6bA
SDdUOVB8R7r9UCmT9BASKFLzghIRKQ7YydJYvpNsWKatsiJJP9P7DwMsxnmYovFSILVMttL84Js1
vHohOpCI22avIbR7exMhk4PuQxneGGhrk+VFQTfn33lxkRaNh2fke9I7kqlwO8jIaXOryIdOtkBW
BGh5+OAwNlUN1Y4NX9XK3liZPhGabA6qNiaI05yt3thFvfcFNsFdaKqorJhQW4/dVsnC4g8OlUEb
D5BesodvUEe5lpsN/JwY7cYH2MRegdh98iPHWrGzdLIu7cyDv3Bcjg9xSTYZ9hlGps2IWJU+OSvz
t/BAci5NzJHkhQl02e0wIwl6rotXNYGckl2uu5Djrgxl8UT9O2WqkOmwmtGHSIKh+OVra6KNOX7O
u6fbp/Z3CC06iovBiA8UuNnHhNjTPoOP3xlh9ikxYdXV60coL3/EmekyWkSUSv0Ua+HHKJJh2Wx2
o1GsRCDLg+VeAD+gAU4THBb07AhkmbV97qQEcgigb1G9Q4lkvzLepcAD3C8PJbLKBqne68UzhiCL
E6m3zzIy8l5W3ie5sekU/aRDPlIZ+o8mGk8IEdxZkF3etr00RKICooMZlqmIxe5GzrSuSJJ5PbeI
7OjszZc/sQDe13BkUBFi+KFCCJ7mTmGfzexRRrg6jV6yeqU1femAEXtAN0sQomtiqlz2GpizPFKJ
FUx03aHxV2ZJWZymCwPCCTYkp6jsBirLsHyMpG+pDR/zcDKsBzl+tL19S6avd06wT25a42NbfBzi
ZtP2P27PpNhcQUMVd8vFrxAOeZlKUjhMDFNOH+UBIis0PNHIivO/TRpns+Cn4h274Ndtqytzqwsn
Ph5UwFbcAmcrzc99Yr7WsB/dNrE8MADbhG+8d98gx8o00Ds1iKwzLDfnEtJ/pN/irZ4XZwORIpiJ
/ubZ7TaV90+k2iuz+nuLi95mrhxZc6EKRhPhlENg6tWGkhMft1qJPJ+VxFsUFus7u9Xbk1lCnWHa
fvY5CUfvTA9xjGhok+1NuSFR6fnZRoJUse58ViDuul3oe8FJ6VTrYE9Dv0tG9OEKR/17HCuTOjLs
H61jznqpsvzamehG+8D+DzGIShhfNcSlexXw9e0J/t2q9naMOn0yYDd1S/QwmV2DWQos66zGOMr2
l1lL2QMMvOrJUlGoyhEcghIL7rZymkmcmorGQ2jkeGuPDvtZSp8tEmPHNGi7575ESHeD0J30DU1K
Yx/VrVRDNg7DD4UK7+QTHuFITPl+GLwKpjZF3wKslLbgGcp7Hun6A7yLPE5tA8o1r0UrWSq1h9Kg
kJqYY/nqVCvu4feFIQ7f4vYDL6WShRK9nN80RtwmNcnYjHxE6XxH2uDrZABkbvIXRCmpT3rPst2c
SX08w7MGKE17dJTpt6IqaRDtK+qg0F5G3abUy4fA/hV0IUB15BduL9TiYSOdShxOnE/F5/omGKKm
nioCkHM4wWNrIGO41sqy6MkuLMy/4CJQCBuIcQ2F14oMERaaNjsJqWEre38Z0aGjmHy7rsyJRsFT
GQHyrEgIWWe7KD+paX6PasCKiWWn8a8N8UlUQDkO671hnfNWuk9ak5ypOf20i986sd1Zh4d9GKT7
DCKjKQi/3V6opXjrYoCO8FjSG91JIw75edB9+o2+WuZzTmYt81fyA2t21OvlmkpwfkrCIEt726GL
3Dzm5U61D7dHs/Qym+vnvN15w6hvqqZ1ICVSmdnn9nXmhTapbZdo2me7aCUYWNzfF4bm4V7sPtDh
ZteCjEeRCyJeOJtXHN3a94VcR1CZCFQ3fP9rC7ku+JeVMHvp+3QSyLzyeVEiTXD9+9EvpLspzu2z
UnktMh3NYyPFfxB10rYELgYEFjVYYWsp+hAgu8YJzeqdnL74X5vsD1aBVzFVG5Besiw+xKUCZlKz
0ywy5erGzLt0I3UwNd3eU4tTRX1DRtXCMGEZuJ4qIDE1l72CkS47TVqDNN3uDyxoPNxI+VPL0AUL
ahzAeRo7PBP8/KDVf0N/uDKGpXMxx5MzbGZ+2gtuTC7lMCvzwDn78slRvxNHwyB6r1fTKfZX3NmS
X74w9dvbXZyMYESqkioX1Vb/o2IhVt5umnf2//6OH7n7uQPB/6tvShelI+c29PfO2ZLHJ0quT2Nj
Pf/BmsAXRCZupkkQn24O+um+YnQ2jbgk5qrNFK4VVhf31YUF9XpfxdFkJZXPY6lItzQW/wH615kz
mVT/KDeCA73+fDC1EIh45HFItAzdzyo8oYF3e44WdxXEHrR90Bv0BqPiFQijmSli7nEpR+jsQpKY
9YkM8WMub6uqVY+WGiun20YX95eNvB9YFfA9oufqjMaHaZc3dTwiaW58yLsPg/3rtg3hsiJFDwmZ
gQl6I0xSzsLcwcJvtVHZ5c/K9DDar3EDVWoHYbm/4uWFCfxtB8/hUIXjyL157oVBNRlj6mTPBR1d
0j964ZPcheI8/FYWaxC2+TdfhI5vbAkvv2rwtBDdy+x5HL5l/i9Hg8MTSSwFTY4kRYzyA7KR759F
UsngfRxQZpTgrnegDgArLtFafEbft4GoO3+kkoMC220r8+8WxkXTKrAluP4I1cT90CpIQhkU6Z51
7Z604xDu66+jc0rUU7n6bp1vxVu2hBH5jZEAzcBW3pf7BHXwdnrW9RqB059ICG9bCSkKBFD6H47j
DrQED/XKYAWfMS8iqXM2PXln6gcisJnCXuogLAr53r0F2Wy2crYW9v3V5+f9euG7Ha2oK22M82e5
oLoI3fpR8u8LcyUtJpzgN4MQdqLt2ITUPVbK9N4PdpN+1+p/394UCwMBDsDmIxWkAWsTDnAyQL2P
qln2/D3J/+p8yLUdqFR3t42IbSXzQObyPEXtmXkIuN71dEWINACd5kjFf1ubnxAdh9aTndxDckAg
r7eP6K8Fzuttowsu49KmmF9G801Lu8zOni2/3aNvGxfO3of/Pcldz3lfACeOT+QiijxHnbQA92Sj
mtDH1kYfy60yfv2DERGGzpwEPOwNYTtkk4V0gsGhUp3XOt0hZyB1zrY1EJWbvt829Tv+Fw4wj2aN
CuJc48K3X68Y0sVWLzeMCD5c60PyHB+0g/nLaHbJ9lOpfzI0b9+1nwPjbkAflaoDMOh9mJyd/CNU
oKEHO/k5GUnu3JXh4fZPe3OyZ+gYFWLau6B/4J/rXzYkZSNJgaO+GF39tVI/I2/9679ZEJxX8/8W
tPw5c57+49eFmUV6wZGDiN9fKagGxjswTiuXpckMXK2dMEPz3y+cEygKBChkLFioiOTUfTaJ8SFe
O9OLVsA1kV7BvZJFu7bSKSVMyHWivcCXjn6hkZ1Ur9vzyDhlbf+PpKII6tfP6pD8RWPFYTBKF72E
Jz9KjqYNXXeXEi5C43x879pR2WGDGDYXHT2NgmOOc29QZLkI3Nb5Ypqfo5XH+dvNd/15YdD6FDdx
D3bFrcy9mR7WCt4LnydIZz6BGhFWibF0GYcFkn0GigzTqR2O0bCyM5a/D3UWSXmZQy3MTphBAu9J
iveCNka2MdceT0ufn2k4uFB01CNsIVBHXFYp6OywXqr6Y/UhD1a87NLnwSjDizHD9N40pMc65WJl
HLyX1r8fD9Xw/rUFrobPg+FPx/MJl5RS5EZBYtZ3TS3fqBycdx98EpG2yhtc13Bev6FfF8dSC3TE
JSVLegkltBbyT6W0Ahtfmp8LA2LefqA6N2aVjbocnPH+MctXwtTZM137Fd6RChwrcycEgElh96CP
CcFGk/uu00JSRCvTZjT+YINS0zFlYgU8vD0P8WKOCrmIpqhAIK/2fzgf1WbtKfnWaUHcwnN4Rm4A
exJTFIbUNNKIBo6LBxr9Q0zOa+Kd//6NemVFOAeKNFZNpWmhG2b7ZoQP/73BLbCby1EIVyBkvuiV
d3y/qe6a8A4ph3c70avvC6vALye0DfXQHV+tABDaio9eWASuCzCtM2iCMFpwoqFhe800aImbZzvV
3CQfeGFJa/CMeTMKm5ULYM7ZAaec+Q+ud1INmA35LozI9PJ6aJ5kD4gnVjBSRiuztXAsOBGwZEDR
qlDTnf9+sWfTsC0slCJrN7UfeSeia6Y7K4Cj+ccKg7kyMc/ohQkSUhE3cVm7Maq0hyFDvcf2x/Ij
JPHykxO3bl0b4SdT72K0I1JEKG7vhyXzvA9kaMbpEiFpfG0eUaegijO1Qj0HzfVqqvKtKfnGY6Fa
zZkMb0v/Wxih4ScbdzVR90qibMGv0Zn0r3lh9FlAd50uKZV7KIevsfT19uDm3SbOLfREFAPJ+ZHA
Eg6TUQ7GiKpu5Q7KazW5ZbMdFWq93Z1jt3tpra68tFl0a05gOjP9loglthE4RBjNrtw2odSEsFJp
/NSKNeLjhc0/17644+cwiJTy9YIlTZbbdm5Urlc9eF24G9KffV9unHaPjsTt6VtaHPASFNo4avRP
C5cCUmFlafdD5fZB8VKZIHMNbeVeW5qzuZWDoIhi5pskZpVRArejqnKRIO1eoHVQn2KlkZDGkOSV
K25pM4DRZzhzewq48uuJ89E7kSMtb1yUY3PIlb6iXn3qTZCnDeqiiaWcaZfa355BZWkKodxWift+
O0RhtTQ/a1GPxWiKOBhIV/MQoOWT/JrU4OBjv2u7L33UPvXImXfOXinCU+roh7KxXm7/kqWJvvgh
Yka6KfsqQNqicZuw3Zjd8wjddF5+uW1kyZlcGhGmGCB5HRdR1bhts5skkpP3hoXUlbbxZDcKUDpe
Od+Ls0thhccAbxVaYa+XFDy8ERcjg5KRyaua58jztrdHtGZB8E9W5oHcSbPGrUp0ZCbDAMLtrRyz
33Mvuil2vw2jFWktLpvrYTiWA++SMdZuLT2hXZejuhcqT075TdGyk+6d6rDYKGgM3x7a4mJdWJ3P
y8XF41l1mmXjVLvJgCJxd5fpr15/L093MbgerU02JTJut02K3TI83kwI9jSLwECDiER84HtoEzt1
GDRullAOU+7S/lvgPRXesfT3aXA3l+Ej6ScKxytjXVzGC7vz3y/G6ofjqBSAJN0s0EFN1F+8bC21
vHjAaFSlEYHeRqQ1rk0EeVP3UuHVrsb7xfyYBsdGPaxM33xfvdko8+RRvoLfR0zzejaqziEexW3S
DvEhZxs5z2b9pLYPCjBHpf6VW98V/yx1n4PiMX23PAWLR+UPXiH4xd8itn1atqZS4yyMw04GFV3+
wSJdfl84a3Y09qGv832kWdGa09uVR+DSBXD5feGYxV0e0xUf4Z1GMtcomee7Uvfpy7KUZpvOYqdB
MgauNKHHc3vhlrbfpWXhqOkBPJmJzcjyacKJdJtVyr15bsSdwcLw7iEr/hYbrYw2xzkt2BnmyTFf
7ZoQ5zlUfrx3HJRNecFZukH0bYl5oQiNcW2M9NpVDpLW7RK139028PYQzQbgA4Nib76kBYc+Wb6O
vHOHgQHds6MqVxvi3j+wMSe10MAkXPtNN3LhC/Q+gZAt8Gu3z45lvE/UY79GnPx2NRgG72iCTvrk
oKe89gWOP3idLmEih5i72ck+t+E+jldip7e76tqKcF5SFH6rVpcqN9W/RtrZSfe3J+rtBcH3Ycid
yRbnmRJG0Q6w1PCg5oIov1KlI3o5ogqI4PVDWp/G8tFW1sKl+YvXu5hnFpGZBUH7jOEWfCjlEAin
Vbt2R2SuJe1gQWRRr5H2rBgRkUZKpw31mFi1GxSw4x6dblevNSi/9TTzOKBvJKUFTFbMxXlRVKJM
xnkPyeM3e6PaArbXo10f7MJixastD+dfW4JvkQc7SKoqJUJpqDRTSDpE9sqpnB3j22X514SwLECy
h8ksE27PsdlGNNO1FoUkQ6UV0dlU1dqTdCFKuJo+UwCpDmGn+pPK9AX+i4e3DKV7uYDqR9k19sli
J0rJh3K4H5SVA7V0bC+WTcTqRF458D/CSU156OKz6u9059isaRWtWVGvnUNntBWyrFgh2huib370
EFQv3EW3D+/KthB7uYtGDVvHx0ogoSW5A9tor/GeLfmfy+ma/37hSAezNOxyZFvY+kHtN7W6MoS1
789DvPh+1cI249UlQxi+DB5i7isl2MXvz8AD+pnJDYjLned6Lic9J6cvp22QP071j9trsGhA1YFN
4g1wpULAIUWBJvelRvYo+hIcouL1Dz4PNQ3INQOGOzG7UQ1y1NK9Wbv6sNHgR3r5b5+fR3cx/Tpl
TzDPfF5WpT2ZyDY93DaweBCgEKfSzW355kGOMrA2IvFduVaU32fTa0XuiWzDvoUt7balRQc2Z+gh
quYpLt7HrS2XUgUnpqv0iB6a/kGBsmZTqVCiNS2K0sl0um1w4Uk3JwwZFhqPKhGZ4DLjJiLdbeqV
2yXG3aj322jsdr5z1Kz72PrYp8xoJ20sacXu4pRS3iD3Oj9F3kA/EWH1W49sXg/xFHXWjd49Zuk3
27i7Pb4l7zKXBknCGtSyxJ3t91E4mllK0hIE+qR7+zBW7+LhnbSHPBeJPSx1hnsALHhTM6N9t0UH
Wmtc04IKzZj6YxKuNlstbY5LI4I/LnSpa6REb9ySpGCrHkakuOvyW94dimolmyD2Qr0ZkJCQrKwS
FffIwlb2FHif+hql0PAw0kouya5sPZD+afj3RN50k7cL05ULbskhqTOKm0oVxTwxLlE7aqsdtWnX
QDd0qtuPutd9u70zlkyAEQVUCxMMoaPgtLU6V2KtTluXtN7myYNB5Pb3l3b45ffnv194paAPPb3W
+b6lBdvEnDZS+Wi1+0w73raztMPBovFIIAC23yRzk9KyEXLOWxci1dMU+dt04lXa9ofbZhaHY8yc
uRQ94cQUMmbyWNvImmcMx1Q3vgnLxVZVNzU5utt2FiJS/BB1GVCQ9B2JiZeuHzTfD+TBzfViS5/k
flIgfrizwke12pVrMenCJkC4i/chiWqVMF7wflI09FGRNqNr+j+abZW9F9iEGARQGWjouDhII4mn
CF3ojv6XAce96/rDlN410xF3envKfqfdhLAXMyQ9VNrQkPMQHEMqt1YidRNzBvRV8z9HxbDLjBcp
ftatR9U/GDn8gUa4gXlym4/5LqtouUMst3409Z2Gdu7t37OwVRS6+uZsORGLJZaAc+hTzbIJR7dN
jwheI4aBum/0120jiyt3YUTcj7HeKb0cjTiodPM5n/7g8X01CGFOw460i+Fno4vidO9vqY5oycrJ
XZsnYXegM94YnZYyhOgfwLj2g2Rsw1VGqLWJmv9+4YeiQRonKFpGN6ihmNyG9fPthVgbheBH9WZQ
/AaBJzdq71EY9rqPk/PgWPv/ZmX+FRejMMdYs6IwHt3Q+GAGNHXRPZA69/pa7WV5tjithAywVYq3
Qq523igH+ejW9k6xtur7gWN4BP3f7wvjANOghHbPtlKmw6CdomTlqbBwG1x9f44hLubJS+wU0EE1
uv6095RDCVH1GmX7ogmokWdJC0A8lrDgmu2nSdB6g2ui91DsYRWFNfb2ai+uwoUJYZZKrRrSOvVH
N60ezX47lS//7fvCLAWVFhtBzxCcFmabHefu9veXpggcK8RkAFq5koXvywO1wq5RJ9cwXyL5n7Ho
NlG0gu+YvyE6fUgmZlYObkmAVNcrPY7GkA1hIbuAWjeS6vrId0XRybLuIW843B7P0noYs344fUEM
R0znK3URpHnfyDxLPtSytK27ceXOWHqHzHyWwJ4oQlrwxVwPp5KnIfd5o7i+nh9HTnkWKzTYN9o2
ssKzFU1HSa2/t6ExK+asZKaWYg7GRQuBbM394sKObgy6FErQDa5TzyhtO7pXUVrUD463V9dkr5am
Ek23uTuJgOANpjUN+3Ei46q6rS7vWrCKVbS7vVjzwosb49KCsDHqqek8SAdVt+93/mN0GH756R/s
b2r6FMjYeexz4ebqxyydzFxXXDmF3YkG5BOEVbdHsTRPqHmQl6bTglBQWBPL83QI94LJzVVpk8bU
vt9JjzE/ccCcz/wDgO0gWxB2nBTRkAZHwOQ2drgJmmjz4/YIlpwA1SeDxAFhEKO43tH0T2rQphJb
Gk20V9KPXiTtpXeL3M1yYxdG5mm88PehN2epm2J0J2/jaRt1rYV7aRkuvy8sQ5NA0Vc6DELzj428
hQ3+9iQtbdbL7wubNRlVz4gy7iuH55FSoEGpPjcGrevairtcHgiAL6qRPGNE0J2mel7Zx93o0sm1
j9Sak/3+oZCcAzcIiSPwaTGTQow1WL3W96Sh4oOSyx+1pt8kg7EHmrLyPF56ntOhA1MyfTSz6o2w
LGka0FSllb07eHW2k51B2eR5r2/0zJb3mYq0idap9daChPxQ6oXz3NYDHdFmJp0G8uHbsZOHbsWF
Lyzl1W8SlnI0ZLAwDb+pzMJtk/7opJdSfbTllTfV0k1xZUe4XMNBSktZqXpXS7PNED/L0Wcfcpuh
eCrt507a981n3VwDM73tHrEsGBFBPYAHJTQU7whDIfdaxX7nxpqOPAElRboMm51V7ovhaPnJZoqc
rZx90qenSitWpnbhrkf9BzdClzRVe5HrS3KS3pFsq3UV5+9IiTeg7jJ7n+UfPGPlKlxcRDo7KM0S
VxBeXPuTeog9uh2yzp3UX4ldw2qubYrR2kTFu/F0FoBIOo3nyiPCJoL3jZJ6ag2l7dy+OkjwT61R
gC54XwC2XE82iMG3aRFLKyU7H4bebSvIBzX9OCmQV2prCnJLZuio5KlgkH55EzrI2pjmcDMMbpju
0vBU6y/KWvvsmgnhXFVVGNM9hAkUOkJ5Kyn31loGYc2EcKS0SB3rYcKEJh3G8AONcMraFl7wv6RB
8Ipzwhf9JWG9g3TKRwcrrg5f5Q5er9v3yMrnfzuNi3swQKmhkDU+37/a+mMTv/9ZdfnrfxcCLz6v
mw2qVPhQ7vJ9JH3ILFpnVwKepZN3MUG/HdCFCTn3Oxo+WQP/tWo2E5Ke7SZba5hZmybheE8wyDh1
UA1ua+36KMJp/fxv6zD/gItRhEpQd9Z8HvThL+l7kv36g8/PoHlSduB7RPcUNBB31zmnWso2SUsr
J7yj/82CMABVL325zrAA7Zt6p8X7P/n8/M7giTMnHa/nJx1VPZuCuneLqYSgD16qw20DS1cFSNj/
M2AJ56y0k87WPW5H23pMku0A+sWf0p00oKWyAghfjEKgTyLLB8oXfl4hB5cP0eRMzdi6SeUqxt7v
7hDDc4pjB9u5pe0b9eiHJT3S+57m28h6vT3ShVfbHADhfFEpAKQnjLTwtSyv1LB01WTcOB1SkEm7
nd1kgCCNT9Zgbe0WppaMJh7MBvcDx4DgJc0xaviDU7h0zG9q76QHH6Vq2FRlgJjOWqP0/OuFV9yV
sXn0FweptDXPTzW7cHXe9Xl237UHqX72kx9x8NmKtY05aCsudGk+L4cnzGdCiNMGoVe4XpZ8rRsc
UKAemnq8R5hzU0rjRp169/YSLrgj8kczmh8+grcSa2HtlM4gK4WbqZvxR77y9QWPevV14axpnaRm
rcXXu3MyvI7WnRIfnezz7SEsYUCurAgute4dmAk1rIzjqY8j1HW+1H64a51fFRhqx9lIw9Gr72s9
eb+nujIseCqjGmzInDFc0MtOqu8PrtSr789Bw8UOlOoaumea6VxAB0268dcqPfN/L+5wBMdRPfvd
Iy82dHhB2jVU1XPXsL+F5YNq31fx99uLs7S/6AIkcp6J4MHuXw8haTor1IKkcJMHadoZw8qJWfu8
4P9kK6JJaUwLVx43Xfe1a9eKEIsGjN+8KUicIjJ0/fvbHpUjSdJyd9QfnfrJq8yVPbTk0pAUnYWS
SILwNr42kI211hk8Zdwwzz8MYXRoonoTG8XGr23o0fuVR/jSiZyxBs5vyuY3+HFy01nTBPRpdPaL
lHvbNE92rexaK2+LhZ2F8DF5HWiAqCCLOysJ0cSEqLt0w1+QCdT/0Np1e18tuEq6vrkIYLBWVC6D
62kjwzZJzZSUbhJBC15J+n3ex3uk2w69o+yqoqEB691kEiA0Lm0Kxz2Gts7x7LR0y/SnJ0k7eONX
RrWw264sCAc+VSwvU3tGVYzexk4PMSqit+dtYbtdWRD2c9rbOUwtjCGu6k0QHiCulKsjDQOW+eW2
paUtQHZ17gjiuob/83qFaluyht7zS9cYXLv5WHqbdlUhevYeggODeOb/bYjkDoPUlX2kc2FW9V1T
B1tD+pzMipTmk+6d0+4pKp8Mde2WXlwkHs6kA2CPfJNlkvPOjGG1Iy6wd5591Jrd7Ylb+b4IOg0b
FYdW8f3E/qhru3r4efv7Cy7AIHP1f79fZLCDwLBSTF8v3KCZC1QqanDxA5P136yo18vvB13e+6GG
Fdiagjtd3Xmo8ZkryZK1uRLcQKxKSM/ajKXrmq+llj94RXS6PZA1E/PfLy5hqrfl/04XGl815eFm
5QpbWw7hzIeSWeu5xkRNNXWjvVTeI+A4rZ3GtVEI5x5tz0YuZaxY/jFFgm1NQXTt+0Jk3ubob2T+
HArx9KTD0G8fBm6y19trsei9LrauEJJX9f+Q9mXLbetMt0/EKk4AwVtSo+04liVl8A1rZ9icB3Am
n/4sep//iwSyhJJzlypX2GqgG2j0sFYx0jaFFjEHa9STjiF6dRNFL5GspUfE/Z1KE1dOIpxeOfpJ
DCOFE9qoDoV+tO3GJHGYVq90sGmuYwamyDHWtx7gQZnSOLpdfU1CdceV/KlrfR2Yjdb328rfNhR0
iQqGmGvAyciwxHm6DjK3rp7i7xh/vC1kKct6obgmZulHnoZqEsOjvEbTVgh+EtBG+M0qrsLOCYoE
7LsmeY2x2eswGAEJHwK/trEJd3zMIm9v/5plq0LZE7hyGmYjBKvSAhBXdhzvPa/cxPlGkfVXL72f
oe0fAYJB2UWhgQ2UFsfIKF8t4JaFprIFs4zDK21t6tFOMcEU25OHDlrqgQ2uq3JbcvVwW8/lrf3z
MwRrG9V4RDUZ91jePFlA+0wLw0FHMx7QlmR/lz3of5LEfvksMDoKaGWcNuaXMXjM1Zcs2OX+o3RC
a/H6/7OyYse0bXll07RY2VZfAV8BgH1witurtlSHuNw9KtwxsQcGZS/DC53nA1ogzjR/5ulzqH4y
i6dS3Xb+jyG4k7/w/x8MfxZQuA58ndUFEjy4/e0no3pOGR7nH7o6/4gQbgSr5lQvJxGKoa21sjkQ
6u+HvNqUnbWRLOG0RLMI6mKbJsu8uN1Gf0CrBCe4poPnWv+VmmfL+tJ5paOCgcgufrb62R7eErIF
lIzEFCVGTwXntiq/TVpw7x4rbVvVG9U+Z946biQaLtohQb8kAOCQlRObNJTEKMasHrFfVuWGB7wQ
3NXtNZycc7aEFxIEPZhHwAXt46og5d5udmbukuIUKxserH3tcagklcfFM/FCnHBkGW1pN9TqcAdS
ZygcZN1uqyP7vnAWFUnsFyHFgvF4+7WWneiSxRLzAWi+iNVBw2IFIEAGq8hL6P/2QsfKn3xgqv+d
Kobwtk6ssAUFCFQheoBZNN8JJOe2xLiMybsuvIcnmlnRZoCnJpvGR6v0577d/9V2iD0McdL2ASiG
cTWUg/PaRr1kjZZVMJFBBHQInc0JF3oa9UBmL45GufNa0BiwrT/KeouWbeqPkOnvF+tE+tw2QDKE
W6fcDdFLRz4So5M/3xdOzFZLKzDa4PsD2ZBwn35gSBONNn++L5ySFaYNcUdjkbTqECsPVvBd97cW
qNhu77VsL4STxLJRK2DxtEz+OiLbjCKmkohYvP9BlsEA4QImFfHK9FBHAwQIUvasXyvdv3G2JRHm
gay3HGH7bW0Wz/cLUcLbrEVlNuwIEgB+tBvMr3X7rcGwfmVJnoDLi/ZHI8G2MksLOitFRFP532ju
KvQxjiV3iGzRBPPSmywC+QzC0K5+4myN1n7HDB68irnU/tCJ8kcbwdIGngFy6z1rYjsJR9nGlcI6
Le4LaMvIhNCPsr9gZWlXKD2eNzjgQTzoG08s+5TzT7SRYKgs+TwGHgiKCuj1mQ3k9GANAT1yj8M3
WAPETpXt+2L0dylAvz5ULHu0k8jDRdiUT3H6o8m3idWAlPAV2Nak+mm1ySpvJUotrd2lTMGmOYjT
+5C1xZGSTZY5XrzRrXVafr3tOUv2dilFMGlUeYJYa6CZrnzlwzYCf1i7CbXVKEOJkKkjGHZa06is
kgqvdts7pnX3wHm5SbTAdOJskES1U1wihkmXSgmWbVkgOctrKAU69iB2vfhh7Nd6v+rUF6afby+g
TC/BxLXeRzNFC700fTWEaGDejf2nuP9AkvtSIyESyxq1AncZLByjWaAZNAYkUSVPnGVFANI8TVQD
xkkIxjSu9nbMcCM0lD6RonjVWLcNEVkCW+oD3WMEHDz/J0vMO+aN5/faFC2Ve3DDoaM5cgZJ9WH5
TPgjQgjIFGDI6GmDFAZLt1r9zMwPxAGXKghHQuOHIKyPphQJQH5U/k9VyugYZRoIB8DY130TBZBg
HY3R0b7ftlvZ1wXHb9Alhc4HxJNpvqXVOvvIlXy5PoK/N6kf+9SfzEndKc0XGr+UxY8wkHQlTF+Z
e/qfXRY8nQS0iXSqFkc/f0njL2oIouL13y2U4ODhYFloWYXr9cPGN1xZVXwx/Xe5UIJrE9WLW9vD
NjdxvOJRuPLjLwFaHLPiUUlfzD7doCPYYdYPs39o9U+B/dswNimRPZFl9iC4f14B/sLy4ZINOipq
f6OWx9vrePt8QVPY9R3qF0Vj+NMDRtcOvbkL000ffNaiL7el3FYD/erXUjyEZ2CXghQDLz1jZ8i4
dGXfF9xeo2GXlAXeSDrHYMQ+kXVKLhq0gc5i9DFa4FEQfj8mlShLihLPvLRFs6vhsL784RW6JGBe
VONCjKBGHmr6QA3cWlX5UoZfPaDzf2AfLgQIh1c46BEHAgji2AJ3Vf2b5t/+TsCk4cU7b2R1V7c9
NEh7kEwD1f0j1yGgz1Tw7mqY9xbOr1aL0AwFwBf0/7hR6SR0qynrpJPE4ItOcSFFOL90hSHXXU0X
IcYSem3dke85Qv7EklUSZYKEU8xus7ANPCyX7/dO5Z/M7NQCtXPoPuJ/CB/APIJjyRBnbMG0Hltj
hGN/VNBHbMJ+0T51e+cXXeR/IjABe73zeawmoTfizFdtpHac0fsKUrfbIhbd40KE4IWp1XpAXoSX
k5+gma5//93XBefzLIX1/YAnfu2/olUulhy0sh8vuF6plCbXM2yBYm0zAxjpkvVfNKWLxRE8z6sN
vQwt2GxGt2yTfz8YssqQbIcF3/OLNuV0KkuTxB2iZ1Rzc9lttLxIAPOyAMwMdl7BiNShRgsRgRKo
TMedG0sLBos6wAGYbaItHWf5tZVyBKBpEnPkidLIAdWKQ7vHkD53gbbRQtsxwnalTbyAP0byEHtP
Beb6IvsJvY+S3ZL9DuFeN7qaJ1Vb4HdMVEwbCgYWmUEsrSUDkOiEgK+DN13wlizy6oy0XYpGH21n
J9nKrH7f9pglJS4lCB6Te2Pa202bHkfjXz9/NvneADjFnTLAzY0mTHCGkAnrSxx7JImnd+1Q5ee4
UMJdkPv0Edkea18M1JbcLdq0+Vdh67ssAiZQAJjNWyH7GBBnST7m57TS3SjCUE/vArdk1aS7pnpq
EsPJldithsLN6/gVtBZhUuy0MHsy48LxLB2kVDG601XJEsySAfhZYG5CkwsG5TDhIJ4cSTMOStHy
s19ZjkHrtRKdcjT2atHvmkletLNTRJAlnCJJWzJupT0/M/Y1sGMnMXI3AFVcOMpI4mbGI0ia/n4R
KQwqjTlHbfdMfW89BJEDU1130qGhxcVjmADEexgdiOLMA470lDQ55+fI/KUU3E21z6EPKu5RWYEB
fXXbWGcuB50wjg0zpfjXrBmbW14UAqeoOAOe+wupw8c2DiRGKhMh+Bwgi6mpoPhz9ur8R6ywXeN5
kjzNggiAvkxkccTAjOz70+hiZ8yh5URJs+Jcx6pbfGWZjEl8wciuBEx/vxCAgoOuKVFenPXIc+Lu
AafGpu/sNZHdufNeBoClXKoixFc+ig6Y3ImxIeNnogVAPq0d4I04SVmtxnwPGolNVNcrIwm2jR05
cXlvqQ6gJgwcNaDWnBAKxQkrTnKrzYMuPxtjtg+gbKNKkt8L9j01vDOAB6J/FNjY12tppYVGhjIo
zmDc3baRDirhbnRaMOM4aUU8J69iicQF85iG3TUTeSJ0eohA30xhfhB5kJgpOm7oH70s+l4SAOIH
UDu+Dx+LY35Wi0JMREh+buq3IeDr1pYhUi0YoA3IK8CiMKTUqLhoNegWcww352eC5656cFZa+OX2
STDd38JVAgmgqMVzhM7hyhICCP4+V/NzCHY6k3cODX9mpHqsk97VOupqbN3LaKGWtfojUzga4r42
Egx+4arsMfxpvtbqKdQyl/Tb27otypmQJ2BxFkKp6e8X7pu2RQNkhQZGjdanrh9L8FijNa4rrBYU
79Iq0sJFYWO6FlQs6CM2Zwy1QdUkCZAD4/PYcZRbknWHjiSu3g1QCNAwxJzwVWBxqjPuVaWJM8X2
7GjishpWuWxIccmoLz8vbI7ug14SIP3RuUjK7HNJzOLBotL03nyt3puuQS1jG6D0FaeByiHVFXT7
B+e6CzZKAKpy3VyXmgwVdR4oYVyUYg4XVNWYfRc9tDT6HOQ/fX3G/NcqMnZD/GYFD4Q8qvYmS37c
Nrf5yuEwIGhWnaAvAEshnOEVTZuR+ogAh8F3G/Rc380QwsDlBPxg5EUYusnFVvXWypumG5UCfS7m
hnRf8uQpMoE1NL5Z3b3pXUGU4Dp9FxZ1WVjFOaWOnTpcNs+xsFYa+hJBrYeea0B3CbeBbyTAU0M3
7DlKvc5hCpixqzKThCBz/4fVAFIFI6QMAYIIDwazioZarZszuHPUYkNLzLO7TAZ/t6AKxhSmqBeT
vYhqhBdShdZCLezG4Ox5nf5c9lm6JiwsJJnquRQLqSQ0QyPYAWCA2A1H8AgbS497J7+syQqcCmVl
ru6132sRwjuMqYHSaQDrOZHgNe2P1e7vPi8cLJ4SD7wGjuOpeLfaJL57xgnvR4yL2FMFd6oYC4G6
mZG07WvOTl7L18OzX5nruzW4EiA4BTWATFr6JTuNDObKQCF4b81W0EA4QUrwXZp4bbBTn1crdOs4
P+0UcdJ4N4wuYj19emuAQUajGEm/vhjDuFOHrGDpORsehyyIHWNAvlu/32avxQgGNfRdPgDvKD3r
Wx70K1OVAYLMnQJdchjbQYIVD05kSq71MAZdHcvOjs8Y/nXYrlU75/aOz6+pScCUiYSHI9ATd5x4
Xmw0SnwmyWcMbUXaW9gcb4uYH1K4LwCpDeTKaUhDzNhnlZanMWtj7EWN8Vc3N906WBd2LDkMF9bq
So7gfpHmJQPYaOKzR2yn+CeMbMlayQQIm8FiqyqqAQKKHu/k3nS18N6aLKAkTeQ8JuYqA+GwsBux
z41Ba2l3ApIYnsorNsqwxGb7DQlEnWbFpwtjRkOUMjvvWdL1J7NZ1f7Kt9ZdKQlKZ8t0LUL0Pby0
ooxGEKGhMPfZloEPzMxJ+Lzgc1HtWT7r8HlPe2j+9SJMAhQP+d0zFJMUnLCIRIFxPCPWS0icUhBb
9KfwQVFBIIvp+ju9AgKmZygqmzipZlN5vTpWVWiM7Wk4tHTfemdv+NrI6Bnn47i4KXBEYa50Gvmc
zUdlEO9R1ukAIMCN0ZHHtOUuKGtfxga84MA3VhRvYw7mvzlGtVRFduHOa7fv8gnyZcAdmXClrs+v
jI9+xHiqA60jcQqirQxjlwyDixKe25kPRfCpHZ7C2gcz79YDJmcf7mj92sjO6bnNTMuA1SbvzAhi
rSrhAR6AUasfrdx3a0A6V0GysjBvl/X3xgCTwhoenGDqxXKLLaIcMwlqwAf9SL6q7U4l92YxhM9P
vnfx4Bs7DTwYBT5vdP0abfVBLWMCXDYZ2AuQ9FSke8WWNMKVijFOoEGHB16XOznGuL1wbdqYTVij
Vbigm6yznEI6DzE/m7B2F5Knt86Fct7YxUYymvqxUh/K8VPnP7LwcNvr5mcTROCdDPX0CbpPsEcM
W/ImD3T9GFZOa7nxuLr9/QVD01W4NG47gBDiHXutAkBLPL9AyI6ixrrmu+Sx4mA+kFx0C+sEnGbk
NqHCBJonKGF6ihGERmYelbLbh0r7FBr9J87HzW1dZomTCWEfc9YMbwtwI4lhf1wGaq2ppYkmse+N
uSfGvzXGYTz7c6VvEo6GJFU2SLywO+h50jCnDDfFlJGgGK/HLLMzgxzzMHBL/dBzST51YXuQy9Jx
FOCdiQqGYGFjaZU99wJ6rIJD145O/laipbMgp9srt6AHztsJ6dgEiqJmCnoQY7SsPFHIsbU3uuIa
Ei1knxe0iHWbI2mLz1fqgSD7Eo+S0sOSAFCMo0ANNBGgswpXbMntsFQ9jxxpmTu/rFjW+7BgwFPG
TwVj+lRMEfc5tr22zJqEHuP+XIYe8Bq0lW3dHUuBOECDCYP3GBP9InmAnY6oU+U9ParopLdzN/F/
3b3LFqIDGJQK7mNgdV77+qBnodZ33Dqa2qYJVqYMEHlhF5ADweqr9kQNINZLMl3tjACpvGOKWRyU
FdfR+l4FgPSNWSEcIhCC3bhWgDY2T3oggB4Nb1VlLk/uvqyuvj8LBD1cVAnSCUdVe6x/J7nkfJo7
Mziz0Hwy+TH4ZA1h/TO7q6yaat6xS0OH2+Oz3VfPVvtmyYht5uZ6LWj6+8W9ZJYsaIHO7h0jf50/
KP1aRle7pMkE7q4D7NWYI672uhW0Pk/QdGJnrhZ9p+bZbx2tUiUXx9yikIqCDDwxAG4xg+ypMTyt
RWbhn0bTzbzHwDzebVD4PipuOlhZgCspLFRS9Dqvmto/ITEYt7tIBgq29PsRVSGJgzwIHFswWNZh
kXIj9E9Kl72Sun+IASwpicslMkSjzYCR41cgtDsNmKft1I1tyex2LgGd6XjPM4vAqxEWX5uTnUa2
ktkaO9Yr9F7XMmudTv+regeyBJefn4ztwloNPcwCJEXYcYjXnd67Rqq6RvNcG5brGZrr3//cgzxE
I+BQR7w7A9+s/bDgrR7agFxmG1rbG8k5Pve+6+8L+lB7TKqs8KDPCLqcldd8Uu+/765FiPf1kKSG
FkOETjdK7RT6/rZfTP9f3JIJlnoCIjPo7D71xr7yRytWjvrYg3IAcWe+Y/6u855tz787wkWe6EKW
kAXpwzgp+wGyWPWKrLCdyboFFswXHSw6yvh4PKLsKAQHntVadqEQ78i+RIDnV4O7sREnZunptYZW
zgV4T9U3wXdi1d6xeshNez0a3fr2dix4yJWAScMLDynRVFGVXuUdtSje+o31AM4Ykq5KfUX1eucZ
bHNb3oIFX8kTHJ4qfZLQGAolRP0VxM0uDNLdkCS/b4tZ2hgTPQfaRMwN/DnBUZqeZ2WYQq0oOQB9
g0pSt4ufBw8J3jWw5BlAdJSaIXoFCg/MCd8zDN9nd5f9sO9oLgLyEshKEVUJhtWFWsUpy7xj2aJR
asP1u6NaMIqDaBN1DMDuzFJfodkMDa1scjTKVau5SbK6vf5L24yX0pRwBtb9LM/Z5ug78AtqHhM/
e47N5Ek3mq3P7XuL/tOT7EKM6OBBmXcNnofA2VmpP1XZUOJkJcJZdfV5IclJADIOhEPbPGaAZORh
7I5W5PoEF5UMQHBxvTDujtOKoUAqFvtqoEVFeRQRzCSOP9TY/lRhMKiOou3tbVmyW9T68OjGSxZd
GcLh3hZ1YwHrmh61tnarfNMl1kc23kaGayrMTO1h1+cJcCvCAvBKMKxxBCkPB5boepAdIotqXAgR
1DDVNDG7FkKAx4zSzCEN762/TXZ1IUB4VRZRxmLfh4BmSDFNETkfCBSuBAjRm1rlGN6YlglIYiv7
k2Xf/56Z8MeASz1Vp5G1Fc5ZNU8iM/As42jk474LlfVYSF7eCyZ7JUHYad1sG28iUDp6ytehWpfJ
7n5TwuFq4JQCTJ+GNiLBlPKk0NU6pEff6/cKyATynjt6u7nbJcC2YGKIAn2MwNYRbEmvwgnT26PH
IngyP4Nr7v7PIwMKSgcgcqHaIBTfUlp5fatn9NhFX9hnxfj6gc+jhRB5nKl5WLwnglzLs66BHSFd
bLyFw4/bn184AMGEgG6aqV3InvV4+oadJmOhKEf6Rknragl1CzK4uS0rq8+HZtEkpmu4ricIfvRv
CeuUa1YyjqRRjmo4rtVunWWPKn8O+22oxa5lrFQkxFkuuT4WTPgdNR1JalC6oyZwbWGjXqoKj0f7
2PlfOSVrsyh2iX/3QxANY4jd/k+IcJX7hgrqtUlIRj7nm+Tu1lhgBWPh0BE5YbLP7HcwVCUYgbZ7
tGJw4TXlpzhQ11WbfgKgq+TJPLmCcB2i9wGtPGixsTCmLbhK3JXxGDaefRwxL2/ZPyh99ZK98SXS
ZA3xCxszmTOQlTSC6pxYKlFpWJe4XBC4t8O2xDtKKzHGVunb2+Y9v0eATkwnEFAgXGJiTTgkAQoe
lKY31KeAVs5rp8o4O5e+b2pgz0bnCzoTxaxVrxAy5m1anzLjV7olxc/7f/7EPYrjHTTdQL2+Nt8G
rDh9n7HqZPcvLHC1/C+/LxzAXjHmRlnh+z5zrfPd1K82BVHMtO74/Xg7CfdHZ4/92Hu2fx7UfUk2
1d1XODD3sfR4/k+NqOLa26mHjiYrLE/tzqLp2i5lgEvzzX0PzxGlmxqyqmIpX9EHD+nulJ/QYW8H
a9W7O2N4/X0htq1Vn3omSTgge+JPqRNmXCJg7mRYeQAqIF2H7LYuludYrPkjy+rilNvFP3UzuHY7
zQqYb7etdH6H4ECfDijUeFFCEbtaA0wRqFmbVKeq+x6bhjugB9hDw0DKZQWn+Y68Xx3UAjqcjQ6w
6e8Xb1m7LIOOFDXcud1y2+EyRETZ94XjIqxaJTRqfN/wV73lhL9uL5Ts84JD9ISBrLGr6pOCGjB5
A4uXc7cANCyaeO0RpOpnXF20qwruMbU+pQAOL/camOnvF4DLG4M97x4h1kryrDXDcaiSU5R+q9fZ
3bysiEDgbSjFYoZhou293t+RsoGmRRGdGraqwLYguQ0W/OHq88L6h74C+Tk+v0rIG99nzfe7V+fq
+8L1maSV4Skdvq8DCOafggWb299f+v3ERqBBJ1IsJJ+vl2cYNH0clTg6JcHaHLaat+51Sf5xni1C
z5qG3sepuxbvSOFGaOyU+aMaRWhZO7Ewd+sycOsIOMfMQhNQ5nSywdoFn0DfKNqscUqBEUZ8F5tt
npQjC6KT2qlOFuzL9nR70eYCbIDNoHKMpwqKk2LXaFd5mE5VCAZc44PnmPXdj6Trz0/iL46kIYwj
JHrw+THqN6QfnFyrQdVCJVsv00LwDHh8lSOxkJ24k0crkA/dXqTJ8q8Dv2stBM8YgWeIhww+n5iD
Q8wvynpovqHX9+7jA1lUVNjxVkI0jlro9WKh9w8QFmHSn8q8cKwkdErJVbSwTFONDyOcyAjO+4zy
BCyDjd43J+qazSHR7470JwYblEDBbIsXhfjmrhSwzbep2p208ClPbTfws/v3eXpMoGNDnQgRxbgY
1YxyGCp7OIXhg78N7LuzgtNj4s/nhYAyiHo/8Ft8Xqdfm/RE17fNaH5AIQ4DwAZmNECqh4j4en/L
YuAKobl6Ani98pCrWuog1cXQhVSXUpxPca9RxAXnMV6UlOAwnLEKmQneXSk3xhPX9i+JtrutiugR
719HeAeCcGTtEN1cq0K1oRujgo8nlg7sM4Dri1dNSaot5SpInJPY4+5tgXN1oAoDzspUX0fbjrB2
DbNGzGmE3WvwLWdrn0tewnN9rj8v3B0BOuejqMTnjQFUUvU33cTA8SaQFX9kWgjLFqtBqfkEYlrT
LZgz2hILk31/+vvFcYsHh29XIb6f2SiDD49VInlViCaMyBKtu/A9dCFjek6sumoeXtdt37WvGj9p
9oqpcPLD3Tt9KULMhPhGoMQl0puvmu6U3A0kUc7CEk2sERi3sSc3FGcxIttoeGyk7Wujbln2ZMtK
rkvfRx8DihZTowC6Oq+3oFFKLa/DoH1FhhNIcZFz//KgQ+N9xs+AN2hCCKIDSokZIAl4nYYKQ8wC
pz9vr/8Uhl1edthilHXwWMfFb6IBS7DROmyrkKB94pUUe8XDFKjjsT3uulg53Ra0sFKGinZ8JAiA
IY0M5PVKoTE4gUd79WtIHc9faZLQQ/b56e8XvhBbDKxqBT7fJV+V7s28FxThfZ0ufv7kKpffH8I2
6zp8X1W/a+Vr9Hp7dRZOJLQ3ICeLDPg0vSxEywolFRvirHkFcMsbL6qN1SmO0lgbcBBI4o4Fp74S
JVx7qZEaKCakzWvIN1r7K0nWeeNLZMjUEcw2J21OaQ91tGDlRSslWdvcUUKJc4vx+fue/Fk08ewA
S0dYYlC+ee3LzglzxQFqjzOSyo3CfzW+r0OZWkvOgkBv2ihMNcwm+wZagKzRL6PXwre8N431IIQM
itjcB4k3PPYRHx4SrUtk8AuzXmooOsFloCnvPwQ6YTmVIkL/RWFFr2UZm5/Bak493CaZBeCMDrwu
lv1vVwfNxksofyqw9IGTKfVQOT2j3UYpG/DoedGYgcikSjclsXzJPTHfbtgsmp+taeQRIyvT3y+d
ozXCsOZYF5vvqn5dt58oiVZlLmPpmW845CDri5GV6RQRny9lPTISV1H0SuunqA/2mVKsOkBnhsBh
SF/R+ysxY31KiV+cjiZK0ah7A1fqnT0FPZHXihWxn/paYmUHTwv8FUvDYFvgJHDzkA6K03tD96zF
iFB4o36P2hhTxh49qEGU4Ge1zNGyTNnzCk6QZuwImJB4ZTQ+/CEd68fWb85WkmuS3yyO289+s7AZ
mo6Rcy0l2aEwi23WKF/tOnj0uPbVVsJNabQuINsc2+x3LCVPkZe7zXhn4DP7CcJpNtgeeAoiLJs6
fleUBzC4ubePS+G0nwkQzjDSBr0aTDo2X4D2xmXzRMIR+d/nUcxDw/BkALN412YpCBa17JDzbEXG
T0X62kDOB3S4ECLcWGXEkjpUISRK3YG6wbC6/X2ZEoLthnmRV8mkhMncaFwNqatHkm0QzsPZOgmm
ljcDY1GnZoe0e4uavanxdcOfzCBH77O0ZjYFCDNfvFgvwaiYnWLyojSgz/BWKWD8LUAu9SXrGyet
z7n9WSX5pjL/bVVrE+bfIn9zezknXW6JF0yu13MzUT2I74gD9Lwkekji1djd9zL5b0UNvKgnnHwk
B4SHT5fkHk86lh3GxI10Vyu2ceMQa31bl0XTmK6Sd/jpWRc29RQfeQG4T5WudW1j801eSXJnix56
IUJYrnHMmdkwmh0C6xy336U93kvbwdC/jIoZMAk0sVwexEXFA63KDyT8bPZbwx37bRlJytlL9s3A
nTzNMKFkI9ab7SDxkZmAEgX73I6Pnu67Uf4F3bp9m0pcSbja3jceLwj0b009SrMGXbPRMdYR2/nB
AruxD1CcXj353UM1/MzrXUpkqaHJjkRrnrAxgOdE8ZIW+wD4GMajb8KaE69uEUYUeutGGSl3+G0F
yNrV0QlIgxagLAs2vcGqFYp+3TbtekTvipLsQMOtOUGEK4V1afBAjSbZxIQlLnogE1cJCjNwGpUX
p6og3RGAtsBSj2zruSI8e1UrfgLgebw2q/oHGZLmlCahdQLodrTKdNbvey203JCAus7hOctXjW93
P8swqt1M5d4W8Q+Cm7rNnRK0EqdU7ypZqDe3XzTIT0BPyHqgkCM+HIGTP/hD2YCYpf/ipd9Tn0iO
/7kPXgsQjn/ATLIC9WX1hQ3bjrarUHFB9nH3HTAJwUVmwUmARqFfxy86i9IRjbnqy2BmKz7W7qi8
mpVEyNwVQVmKKYRp8mnqX5kO7ovoD7U2WutKww/YFdegn4bsXNlnILtIXGS+JQCjI8Qm6JnATKM4
1qHqddAqMIJDztyUuoMMUGO+I9ffn/S80GMsLGS2MnxfJ87INna/trP7Uo7wcohAMwEOLoxVAULn
WkRPoiwGwEl4CGoLRR3bCXLJubukBEV5FiNi8O0ZMBBIlNTA5Fl44OwxjLZZtorT+yqp70pcihCO
9tZXYtC8pOGhbVw9d2MQHstePEtbfSlCePAMVqbWRgAtaLWp03V654yvqAITWmFykKEaOU3Cg5n8
66epY/v7e29YXK1/tkG8x3troKXtQ4Eh/EqLf9uydNU720ZmSgjOzXiBan0CGQ0YtIdtYjyYshjy
/eV2fU9MesDlMKEyDTdO5nbhE0M0BIXCleBg5aCo1Aq3j3ecfoqyfeOdU0N3a2Ov229N8LuhvxT7
dwZ4wGaDhNXmI+v553cIvmkbbeVlmhccRn3V6BsWrKisNW7JcwBmiyQeGihQwBeOMcVru6Goo/DA
upVBty26ke+sub7v2KUIwf2tsm2tOA5CvCtc1d839U6RtdAvHMYTJO//tBA2zAvMCiinEBFa37R0
rWQ7C4BNMsrPJf+8lCJsB24DzVdSH2vlratux9UPbDeCEvTL4NJCm7CwFyEBfrwfG8EhV/c8WhfZ
FkRwty1qUYULEcJeGBGr2yrRYdm1wzOXZbsPfB+ZcyA6oOtHFfE7KkWLOdo5g4NPHUV1K9kbdXGj
L74v/H7kg5q8DfD9xn72UyfKngGTPIQf2YgLKYI5ZU1GwtIjwYEkGz16jHHiM0mKW6bI9PeLI6Yb
alqWqYWN+MaIy5hrRw9ZJxEyXRjiOQbQ2v/thvB47FiSjXWG1eqCbMOBDooJUYeRfxpz3VgHqr4k
+evf7b9wS5I+0ALDxsoBG9+z1pHsaF603wuNhCuyNbysov30fcNlxguNJbe85PticlUJMxsMjPg+
BoGr3yCc/KvlIcJD16gjqywjbMioO/wb/fF3XxeuRj2uUZtuYVN1/UD4ppXlnxZtFrVjAAwBqNYS
4RfrrmLWYAzBIR5dwrdp+Bw2TnZnu/N/18WFFMGE+i6wOr3EKRgzl6Q7z17dXqXFG+/i+4IJVUD7
Q1OlGhyqcQ+W5nTfy+atJOskxllNrntmhVnmQ6c+sNHNYwDM/i68b3frMRW/EeziWTDlHK5PEF7H
DI9G3z/UucN7tyi2fS3JcC94gw7YHOQDkQvAs1DYiqGtQ7MIGuUl8DzHtn5xtd/cVmJhqQBbhT3H
50EJJl55qgkOWzwevJe+M1ZD/GhHR6vbpY2MWHD6pcJJeCVn0vTiuNUMhbVZanovifKGsRlXsQ+6
na8oSsg9f9NzycLNUyho2b1QS7hAdOb3uu1DnGp8S6MXL9gOKRojnyJjkDwP59YMYEpM4UwdYfa8
38LjPB2H2FNfCN1R37Wy5/pO7HtszSRimigCnfo86UR9vBo6I9NeMt21fHNdB7IIcW5nVxJmPfos
iar0XUL43aZuJ0vLLS3SO4MGALlsZBiF7dDqMlSyrNdeBp9umpi8FumwU/J2e9uY57sO6GUTOKFo
1sdLV4TALCKijmNcay85zXZeWm+VsvileWBSG+hnDIpLfGdRK8AtotMTkxuaWKYZi35IhwpapUr7
QELPYZnqqOrP20rNPQfJFKATYgQV+z97CxGDoxU0QKxQBv1jxLvXyioTZMjGnxhteszG8cgCGZTF
/FSATDRITHuFh4lY8QqCFszXXaK+qGkROGOc/jPg9DF4tyuN+M753nfzvswWCVF3bBglifJAe7Gr
fT1+RoR0ewGXjPvi+5ZwTqMFQGlGDx5aUeAvrSzQn3xAAEZ3pvZGtP2K3kNoS7QQmbWX2DyG4c8E
lY/bApYMDbD0OpzfRn+m2N2NPi8OaE+ivoCFiDoMeDJbQJFwMNwZdzY5/rcZU/IZzYgYdhFDDN51
hdYq2AyTVqvaG1wiq24ubseFBOFOm8as/JEz2LMKrocoPxIN5Ky3F0xbFILBXkC7UgI0XMGmDLXr
YqW2sGI08h0zwhUTqE+cV2clMBxLAx6FX1a/85EX/4+0L+2NGwe2/UUCRO36KqkX221b7nFiJ1+E
OIsWaqdW/vp36HvfSzdbaKHzZoAZYIJRNcmqYrHq1CkvSdL9YFX7qCYeyxTPaurN9Z+zZE7ojxA5
b9GeJuPKtLQf1B4daqGp+81XhYSMhKvsSUtLRosEohF0nQps/vkNq86zjWZBk4SZjm5vZ0KDeVPb
ayxyi1JAAI1OfKBHUXY/l0LdEZRTTCVhCkRy/Io7feXo1gRI1urUmEMLf0hCOzuk08O/2Cro7f/f
79fOf39rmDFtZ05CHnljElRv10967ddLh9DwARgUFZ9X7P1Q31XqyvcXNUlgXwHSFxSa0u709VTS
ojdIWIPTstkx99klB+32PAuaA0+kSJsUNQUoBEsdHrnJAtKnwZ/ru7QAFkADAwDniCxBvnVZRlPM
DEFNqoZp8WYSjK2hu8QME+1JS6tDyzvP7KJgAF96xZ+H8eYnJoTrGjjsAZMFfk4KRirMA2+TxuGh
45RBGpfB/vrqlqIQtPwAOayCtQB40nMVi2lV1TnhPAQLPKZbgxyz9U2F9l8nREDbQVPLO1Ofh5WI
d0kz4K6JiEKB/5WHRZYZ6VlPUNgZSzf2+irnjyZDea3qzP4e1cS1Ca9L8lApRt8/5l1cUnalM030
Nma4VYm1Kzpnz8q73Npm0cpuLlnUqRxJF+dZLcxqbsS6ondO231bzV9vPzCgnHCNojdB9EOeH1hD
I4u7ZOZhNFc7M8ke0apceMYwPeYaeM3V/PYkGrbsRKDY25PHUJ6QLHFUCCzZuzncV1YT1PPrYIz/
4EvB5GUKFDvuQFX2RpoSNSO470INqIXe9dVV2uOl0wE3ksBng30QfU/nK9H5XKOiOCORldaeWe+S
Vb75hdhHkMKhEu5oaF6Wu2HSOk1jkwu9HmvwCYW1RTCg6+O6BqwIkW+1Oe9aO0sgpBrJ5CEI39QF
xgmjL3T7L4IQUsM1YDyI3GqTWVNEC1Hfdbs9U35F3UM7vl4XsXAkuJlRTACm00WDhBRfUVqkqa1Q
PSyM99j9nd+ehEKbEF5XQMTBx+EmPj9y9NbwVlE0HmbVY8veh2ZHE9Mv5uP1ZSwcCcIlNF3baPfA
dSfp7tA0pJoVhYcgzqTds/VemyvY3UUJACCDXQbNyQiczheC8bDmjGQUD/Wp3qTF+NiBZblp6fvt
CwFwEJccskWYmyFFTDVpDWd2cNdxBURSzMcwPr+tV+qvC4duoXYE4CDarDEDQKz1xKNUU8l1wBTh
wqondX5aY/pZ2ipBB46iCCgQ0N1z/nlLcWmcOBnMvMZsiXYIi9r9wiN1xdcvihE0TNAwaJcM/J9H
MYcP8xjCbNB2szJsad29pwldKYcvhR/gORRkjabo8pDzBHbr0NYqY/hf1428SFNmH8OC7gAL2VKm
d16XJfsyJndWzQ9lW/1sNZd5fbZGWrAQKOBnQAOxo3g5ylf2ZCUzMEAZD/NhAktM8qSYxdc+s970
CFPT7bUZMTLRrnjbAUwE20VxCA35cmPTMBlqlA8dD80x07a8JtmvvnUHDH511SBppmEzg/vMnywl
f2972wqqyADQt7KLf/EhSNO4eDKjaR+prXN9AuE/SCHEL4mTyUO3lTdHrh8XIKHIVoxc5rz4n0Vj
vIeKjitAj2SPO5tF0rDc5KFmVf1jEtM3qkxxhaRGn+xyq6qeckW37tXWYH4H6uqgV+x/ePLC8PGk
Bm4MbIiyL7OivAZenPBwYslGd+oXcOPdjODD2Z6IkC7icszKkuk6D5ES8Kzp0XCVoI2pn8VriMgl
VyOeH6I31UCKQPJnCXenqCc5D13dx+TS/EbOyM8DQ3CE04JhXM6xoSNHJozPczj6Q/xkqytxsrj+
zhPRIIBFezO8JBLqFwlvN8MbGeyBc0gwwM8EnUuubhryXxHH/hQfyfBy3fsvhMnCm4l9AhUmYHvn
mq5xO3HLqJ3DB81+2/pK/Hb79wVfCBwIyowXEzr6xkCBkXZz2O3jLrCSJ649pWtNzwtHDu3ScMPA
g4is4Pki8Iib7GaYzRBjDqLXrP1yfQ3Ln4dtiqsewZ68R0bcWwrtzLAsvpfmXYqawHUBC2eO3/9X
gPjzk9ux1JnS5iUEwBXsWq3FKobAdV41c9hMceMP2o3TAIUSI7hDjU7EFqL56FxiQp1xVtPcRNJ2
k8a7YuW6X7gokUEzMYxaWD3emeef70bQGbO2s8Mq9lLYyUuZBde3bOlMTiVIW0aHekAzMrPDkv+i
qAalur1yKGtrkMqAfRprDIuwwz7aELJR24Ct2MayBMBbQSaOv22xxpNj1yMdM/gQiYcJu0dqtqIH
LfKvb9OCeeMg/ooQP+FEhFI26syQeQNe0/UKNKWqGHbwvfxyXcryYfyVIr0XzdzReMuxkFTd2/lO
W4NbCHWRfCLm4QpOVVtUaWSWGNeqSsBaczs0kx9Wde9Muzr9YXxr+e0AOJRLUK5AokLUM+S0LCkF
uUFZ2SHPvzHlt1uvIKcXj+Pk+9KJ101PLPhbO4ycwR9B0QS0ZmT8qtdmzi9v2N91SMfesUlLhwHr
GMluMPYRyLjpNvpw+831g19ej2gFQaM+JhZKjhfjJZQZCR8rVMyPXPGZ80wNP/sX7foktvofIZKv
aqJeKw0nskK1w+DXQtvbUf/j+jrEflwq2N91SI+5bNbUVB8VK8Qz7Fsz0G1cDjMamW4chvHpdnEb
YtSCCWAwJmKcm+NUxbmDM3dCpfLmJoij4OZ1oAUPOS803yKilB8oDXfBwD4PVkjcnVnc9b/seH9d
woKpo96GQryovF2OkdUMNnQj5vuFfX7PfqbpikItHARi7k+6UyReMaHlfIPQOe+WbDBxE9ZA3mfo
fG4P+o10HzgFFxJw88GXoLVUfl5ZIwIhY8q0kE3+rHvucHd9jy4XgfQzSGFBeoq2hQvgBbfMuLJS
pKcZmEKBXdhUGmh1E2slpL40cogBAZoBgoMF1hIHjQBVSxQtnCcAPJStZb8U5NDRnaZ+ub6gSzM/
lyS5raSzVFq1kKRM/7nNfQEkOAFaM78dhHEuR2zsyW1VW5lSVLmrhcQafUN/7hvMyOnCSS+Dtj10
t8Nw0MCCgjzCbLBLXvTxO25rxDm1tdC2Y2hB4pnx42ATT+PH6/t3aTRnguQUSzXXuaMKQZGjbab+
ewuk3XUJS7qAvgx4YJFjN2WVHhOrxAiRxgzrogm4gQE1WjZ+1B3dpgP90Pj4fl3ewooALELqVrxS
FnjPmjgaejJNoT3av3ILrsbObi6DCB9jaxZKpEjgyw9jolcGy3JjCjPzmGyNZOVMFoyUIDCyxMMH
QarMI9XVrNaSGJ+332h/aJPH/MbhLcLNnEmQoyK7L6Yi0qcwotTru//mteBu6RAw7FT4efwL/uzc
XNQEzAG6Vs5hls5+3VneEOu3uzJUbP6KkILgInasCd2ec6gjcux4MCI/mI8rQepC4gepB3RJW8gP
qjhxye7jata1oYc2DexOj/xS98pmZ8W7WPFhjua86a3AWityLOwe6msYngBcGR6NmnTVxENb0Lbr
kOrWRt9hPXqTb988SEAiHWVvoNfkLFJkzIz0eoVmqfjDSUoAyYKB7q4b4kL+CFO8kLzFPGqR/3Sk
6CjP9SjvB9Rq6vpxNuctRQ+YWlqemt/F/WNc3edDcVdXNweykIp6B9L3aKq5AEwh0eskk4YkO6Og
OOLDz7ExNmppfMcgv5UM2YKhYvtQwcGoALhreVSZhinVRO0rJF3dfTn8HsmTkny9volLqnAqQrLU
jNZo3ukb5Fs7JaDj/MgYXdGFRRGocSFLAa5LJNrObbVRCtJQJUVuU8wIGKruCdNsVmQIez+PYnEo
YGQF4TbyxlC6cxlJOeoYrIBlKKO7Ldz8uWgc3yqG73kTBRHJBy9lzYobXVwXigdIi6Af5sJ0qZLh
mV/idPQu9kxkKH9dP5qF04cyIXEkqBTwlJB8XGU5Q2rV0RxW6aPaUG+qMm9Ib79qQMKCjyOsBUZS
dqRjNDmUxUjp5VwJspb7xdpDaWGbziRIRzMzrmQDgQSciPOtX2uTFf+7dPJAE7poDEFK53JMZo3O
F601lS5MzOa+KlLDy0jlld381GTakxM3lkeJAaactUTP0rrQ3ohcKFqhLDzOz1WuAXdulfRljxBq
9FkS+ePt2CTgIPCgAFwWcQCcwLkEPbJmzClI+lDpRs9kh1nZTaOnr5FGLd1BkIPBUmK+GzpDpadZ
pSoARSiQo9fjXV9tVWY9qsq+7e4th+8JJofQstzFDkcH5Erb8UJ4rYuUAy5a7ONFuQf1Kq7EOu3D
Mv2icOrn/f0MJlYMgF6JEhdP60SQdFfMeicS5nkfcgw2xswVL8ubtdLJkgzQruIvMS3xAjqD8lBq
Z3U+hgUYhyigbCu2urRZCDkxjQ0hzyU/YK71U1xTlPiawtl28KWkt+702Al4vuLahGbJRiWubtDh
oRQHnOm55sWxao5FUQ7hyI48Hje0/hErKF5E8Tatv93u5vAIAYBWjEkEjuBclmEUllGCrCbUEntv
TV3lF1n1S1HVlXBh4YpA6eKvHEkDOBvI2BtZH6Z/MLf+sf2pf+/G6rH5uRLSLWkBEnU2rm3B+GtJ
brursiLX66kL6RB0ntFsbt8u9AuDgQa3na7LDRQjTYuhZKwP+zkPJzTcRU17BNfVP6wCqA6omQrf
g7zN+alYACpoIL2EvdAk+B2TtT70JbeNpCaoCaHMKLDKp16l4EVKoz5Uy7DK/hjDGwJ40h9qNHxl
3+014sgl04Eqo06O9Ca4kaXlOIrelnkOPxOxDDyq39r6Z8FROF5LF3x+SLacU0FCO07e8e6I2rbG
hKDiSWdZYJTTgfNor1v1l0bHXN24ezZotS1AhuMb+a8stgIc8srpLZTRMX7LQl4dD1XRhy9dHUyt
Hd6puJxKrXk0u+5xTEtUcVW/NS2wCnRBVxRvqkoPbChdD7DRferor9c1dXHP4atQDEEIc/Ewr0fi
tlUPg9N6wyvyvTO82PZ7FTnBdTmfHuJiz12BSwB0C/lYSZcGKzcnJYIHMUc7mOLyoZqn13oc0GIJ
GjB1toIiM4K0fHO6+GPqO68yCxupjtJvVecnZhcEWjU99Q5KmoTuaj1/tguyYeoaXcFSQAfcD/oR
DEzzuJia1JcxSu4pNiS39lVzoGgzd+jtwDJBIisSB6YIHGToDLK4rgnQ5hwa6mNJduTH9c1e8G5I
G6FsA1AZxkHK8SLm5ca9UWtTmFbMq99MzIf5BwFwb7hEAdEE0+S5AfEx0SKzxO+vaOo3yIcBMnld
woLrMXRR8xV02pesEYVK41ptxilUct23nQLp6Jdu/qmbr4n6AdY2p/nvusDFPTsRKAzlxCfEdeVS
J8Ibv1EOCtM8p3j/FwFI6sLD4dxl74YapwYKN3UKTWPTusH0D4qLVyhQzYh0gWCypQU0RmvOk2sN
YWy73pOjfUnIStV0IeCABGguGMLxrpanFcRa51Q2uGNDvc3eFe5uO96lngtgJK1Y4g1msr++ZQvO
6VTgZ27h5EwMI6Vd2pIhtHMV7DbboUn9Ov1P7W5/wp/JkXzTVFGbtTnkUMd9VGfnvk3618Rtt/9/
y5GCm5aMWlmOHCc0IuGmPVntK+jnpzWaqCVNBvUrEFE28ItwuOearFlgWOoZItAhBa3iIWKv15ex
4CHRQwOqc9RZUMuRwWwVH0EqnPRTaMyDx0BwCojkxFYCzqVFAPiBRy+4kRHeSHtlGfP/mmPJU4/R
Y7U2VmdJAFJ6yEcjvkFzkHT5ukndqvnYjmGfILxkNzLYiuQqQPJ/Py8FmK2j91nF2Rg2U8AxP3It
wlyyxdPvC/95YhpqCpwdH/F9x9iO4Iksd4Tc1/VmXCs5rwhyJbjSCDpIjKCFIJ0Fbe7lzos7+7mJ
DOjKK3NZEHpvMGMaDzT5iVE6nak4STWGlonxz0bqx9bsUfuo8tyb1sYcLOkwKLHxcgKTFsb8Sds3
Vgr+ezrh9Pm3mv7nqIfaWHEqSzfYiQh549C1wCbXGcaQs3QHLrWpQ+eh31YPeX2wrNQb11RiyVue
CpS8WFsahFEOgdbwo8gfRvC7N9/ytUtgeecAuARZkBgWJtmNMtsGsLLqGCouLmW0LxmJ4jG0nFx3
Movmicvm/4qR7Ac17igHFhhqVwWcGTtXWctGLp4P+jyQj0LzObrEzy2oAPB+amM4gKZVxwc6DM2j
2425H2lt+WBPNkGWTcVcHja7+4TO5srdtrSPCP6RmgQ6G4Ru4s9PDNicKfL7E7oqK4w1Ve/1KQAn
+/U9XBMhRQSsQosvALpqSKpvMwV5s/ufi1aJ60KWDuoTzQhAI6bLynkpC0NMLQy9QhHB/saCXl0J
ZZfqB0D2opdW7NIltaITjTNmPPVo3gZCz2w81n0t+8Oc/5zNzKusH4ZTena6Bq4S6iW9VuCHEIcj
swJvJOPBG8OYekefSNiTb4PTbmoybmvtwS2DqCW+oLC7votLR+Vi+h5G9OKfF3nKSk9mK9e4Gnag
zPNx++VPk2UMz2Ku3cqBfY5YuVgbUiy4voEQvZi6CIobVIUmlH0wt2zL2HOqvqC8sEUq2zfboCPc
z+Ho9ZF5LZLZirq11XtL2XPMuyswfYR81OOhK3+qPbqV6F3TDJvre/HJjn75A/EEwosUv09WKad2
57LV0RrFjV3U2X4VkWe9xziMcgIL7sFId+itRSQMSsMfpnFHmxc4C9+YEIboL8NwhwAoqPO1FPkn
p/rFz8KodDyoxHgD+dHG7DKiTo5uIGQNjOLgpo7XqXtVGV+K6kMpsxer3zRm5RX2YWoe0+qDJwWg
xINX83YX6e5939ee0sYbJ3se++zFYRjuzcaVIH35eNGzJGAXaJWV71FGy2goMWY9bLKvrpN4M39S
uyNvQBuOx3TtIHUXbdzpT2FujfJQ6Pd1GSZTgsd/GWikxYxMyzftCZSZYKtWsKrs5fr5Lui6aLEQ
dQDoIN7Z554vap1xigr0WgyMzce50uJDXOrNxirnNQTFghkjv4I2IxEKA7svXVZZPChmy3BktcLq
A2XFvJ2yYb4354H5Dq/Zq0P7+tgqrnJ3fZGLkj85QcXEyItal6lRk2So6YSjA+ozSw3I/MTmp7KN
tyPYO3i7YtUXbhh5eWQbAa5CXwC8ltj0k+ukJJjhU2dFF6bOgzY//Lm+movQAl+3MXIAeo8KFEzr
/OszV4xRpQT1m8p0/bKniQc8cO+bPEr3IECNVzpMLlREkiffXGOjsNEduxBDYf0pTzSvVIGAQDZw
Zdsugk4hSFSmkP0CSkEOAgQwlHbj1IekGSyfWbHzgG4L3XOU9Is2JPMO+72Gi1rcTEHMhxYaVIzk
mlTl5n2hW0YXkunADOIp2QOvvrCbHzhiaSdihIaeaAQimG7QJojRSzNQDeol07frWrFwSigawrpE
GgjKISKsEwnM0vOaEN6GNk++9rzJj2XNia+7EXm/LmlhywR3PJDIeHIiXS/ZsVNYwFamJSRF1g8Q
aD0rhXsXjflmyPs1EsuFVRloNAC6D+ERQO/SqsqUEztuzAb9fy8VBjDld6r9en05KyLkvAb6V+2s
qCACE4ZYHHsNeRrX+osXZWigJLJguCLfdH44BeqpSdpEdchSe0RuphgQxOT5UxHxtXHaC6cDl2A7
EIMixEWLqRY3s9tVdYvi8YY7dybfs2E/5R/XN23BVAFOQLe0gKIjcJZ0oIhqJAStrA3doTALr+rI
tO+VRvMIUjcPVZfke6vn6QqQ5DJJ/3lHCY5cVK6Rl5WeCdFc9KkeY3H5cI82kTp6qO1nm8Benw3U
d7p3mj5HzV3hrBjXgkNHQzViNOynmPMtLZf3+TgrWtWGVkfpXabY3MeU0rUnwmV4DV4NmDDq16Lz
8YLAGnM4pmm0eBXGffeaE+1t0Ig/YHZkBJ50wGtokPR1QBoMVHYTdeWJfKmjGsBhIDlGksrEc1Iy
NRKBV3NSxyKMsyGgagxOEdW7nf4J3c8nUmRrM/SiamLM2QrdUv0yIu8WcWdzXTfFDz0LDSURkrEl
pgVywpEUoVX8matjj8o4+GV2Rv/Yx9/rJLRvRgRJArVz605qXVPwYCjCRPddYnsKWcO6Xuofdg3m
BrVAiy/G055L4G7dMKeDhOpP+5CvWNXax6Wfn3UOZtfP+DjVHmYSDNHx+nlceqTzHy8ZLRj/J4yy
wHkozn3zOlv7Itsb9f66kEXttZCwwtBs/FOebBxbrhKbTC/CzL6P28OcPFjmCphgYZ9EHhe9HpjM
jKhOrPP0hi3dklpZUoQqqCi9IVtR2+XPo34MaBGwRTJNVZtVhqUrtAgnErSa7fFkLY1z6bThVwSD
5/9KEL/gZAGFNgxAGBZFmGvWdsrhWopkX2f2jljRYZ6LlXNfWhBAxih+oXEMAbHkNJO0tyqGclfY
VY436tSnxL9+6Je1YzhJ5HXFuxRcbBcRoxpVzphNE1ZEo4fJTd9jXhwiswdht/qgdIrfWfnOIP19
QpQN4ZM/NdVjanUrj6iL94X0M6SN1e2SuRVVi5CbA/XTdHoGSnXDqm5ngxoQEP/factXrqRLWulP
oWgtRUwB6pIL6gKwFDsKxraH5mCHk5vvE5YeMPlg24JkdubFBhNeHqdk9ohbBzrjPp0y1Kyz5wRU
umpLNw36o73rB7JghQRTdjFJ1gRQ/uIO6XuXWVxT85DMLYAcISYLBHm9VvBccPCQ4qJ2h7GfIIKX
FKuzK2WcbTsHBOowOxgp8Zxkx6S0/LqlXjceW/r1+rIWBeJFAqYl0fcsQy/Q7qPwYsiKsC2f7YF5
ybxtUNdLk8fWsD1Wq8gk0NsdGpj6dSR2DVAhIBF/bqyKUvEh6+AO9Gbf55uZxOgrX0lPLB7XXxly
q0Fc4fHTWVhXgvSdk0BC+j3lye1KITglgTRFz4FI2JyvxOHI+lqFXYZx+TY1b7T4QrUv1w9owdWc
iZAMMOWGTclolmGv7n9r7u761xe26ezr4s9P/GYHY4rUFgtItIMFYLFh/lCyfsWXLdySZ0Kk26Ua
tIzoDYR05K1Ti51eUHB6zX68Rkq8JkiynqZt2wl3XBmavZfoQQzYIr0r9DX1FacqRWFn6xE+82TT
jNTSOS0hxuK9T+kvOy+82sQg92SLdPvGzj/sBrnD0vCdsdlhsqFnFbtyjHxePbu94ueIftWDWnDP
Ug4Nz4Os+obHjT8Otue6dD/TceNojTeBWLm804qtlnavnMxbjAjFfBTP1X6DqMQr6VvOZkxEKZHS
ChqbBPGsBhmGkDnmL3X4SsvYo9lxVj8mJDa6SgOC4oubPKpk7fZd0FGYGjIbomQPJIWkRekwaVFe
lLXANFhatWFmtrLnyxIEXagmmvPlZGNlzmVtmbQONTL5o4OexDXg64IlYA1/JWjnhxqjv3yu7LQO
K/I6RLt0ejOVzXVjW1uE5C36brBdp83rkDgfmnZoy+D69xfU/2wJQv6JXg5dq9YqxfdH9TEfgdG9
m/k27lasWWi3pP1nUqTDVi2znwwNR2Hr1gMSW14c7RALeVa9VZRx4/Yf11e1KA9sjA7e/Q7yDJJR
E6rmiqppFToGCr+Oc8+uQswMr8co0JSH+GZGAExIxj2PHhJADhyg1c430UTGxOjGqAonrj8Y7Fte
3FyyFxKANQBJqI7hSjIxx6zpeIbGdY1H/SGzvW4NAreoZiffl1bQzWqHrtsK1mi+G/lHRY/XD2RR
zQRFpuCEwXtacud63vOpaTUoACYGVRgUqn3NGxQb1sD8a3Kkg3cHI0tpROowwqSK1O53Tf8QORgR
tfL4WVQwC6QZOG6EdnIZSMkYBeGOVYfU8lD9YXxfEq/O3pTK52ttw4te5kSWZKKkSHU3rrB30exs
64IH/UDvBubcHpcI8sz/tyTJRkteF5h6iSUp0c6pTW8qgy5b4+j/rGqceAKUzNGtBk4TwVMEVjk5
dnTzpsjxaKTHpqubnZ3nTepZHbFQ6Rn1DZ7dHMpttNu8mfp945iFnxMSb4kdfUN/kPp7yDlFwb1W
HsvIUQHCd+nLOBTN7+v6Ku35xc+UPDupnSJqKvxMNidPvVH+Vgwt0Ab77roYyeyEGGCwBcE8OsFg
2JKYLOsmd0Zh66i92GTTKCtud+nzwBKDQwSROhJiklXztDOtCZwox26rRK9uvWLUi58HG52BCgWQ
SnLrYaKRojEY0OP5gIaLwFzrbVz6Ppp/MSgczWtw5JIxF4htVIAt2NFIH7J9X/zD5p9+Xtj4ydUX
ZcysdIbPz+arWbw1K6+JhV+PzAvqKCraEgSM+vzzc5EqXaqo7NjqgZNtYnvFBa18X74SGqaUaRLh
+yMNDBDerjziFyzg9OfLzNpll9bVOMzYfMbu8h4TudzOn7m9v24BksMWFiAYm/DkQROm6Fc+36Ws
aeeuUs32WJp7nmJKWntMzRYDWz6uy5FLz5+C0LKMYit8HKr3kjKVaIZqYtKVR/wajDfpHN0ngDn7
bpVr20RJXb+2eb3J4bkeQDPSBlY+AaRouXn2q03U9j8bNSodKfc/fE6zZwM94q9Vk6Q7MsTOc5PZ
05ZlGBStxlOheVOLLIh3fQkLJ4KWUaT8VZgDGl2kUHBUCkONnTI/Dv14Z+Sztm/ylAdtpL/fLgiB
BhJjyBwCeC8JMoqqsN2U5UdWo4MH8xrVB5uq8wsnNd9eF7Vw/Dh1dJEjnSBGGkkeSnemPC1qpTxS
FEzoXVwfBgw4q1fYHhZMRby4NYDmycJsFe6UdTziyX2s0wNxwAO4osRLJ3P6fcmTNIMC9a7w/ax5
0dzHJnty6Io5ri1B8iZ600+znkKESnbzs7VWohfaf34tAzCni1EEopHzIpnrFr0Gpgp9OqL9UTO+
de5W1TZx8sF/XT/vy2VADngRcRuhqRu1lXNz73ha2GY2jccKybcNGH9v/jzag9FOC7QS+hBN6SCY
1qQOMxg/Tv2fZN/Gt/96EbLgIgXzCXRJ8iHTgHymGrvDkYHVXn8ryzUys4XtgQC8JfAOEm2bcjwg
6NEtMx+PI/ulgRzi5ngARVcQjKNrH7HSRb87uNGNolHm8ZjEkU93eDitCLg0BFHVBY0OBqwBiK9L
WjraNLYHu5mOJjW9uD066n9R4a74wYVNQucaEAQoeQLrLYNX80GNMiRLzGMHMDz8X7cC9r30SeAP
F+gkGAI612TcBaqbSQ62TutoHpj61anzDYbobkzydl1X5fImbiTIQZcfYOTIAiLCObcFHhlRlzSp
fWyTI/npFDvF2LZ/hvkX1T728drUnKVdQ0OMIH/XQTwi1zPHMpniZIa0Hjlw+1iha+v6ehYEYDEA
7aGDBJfsJ3LuJJzisetU6lR2x5xY3qPbrMEel7+P/izgHwiSHpLxDaaWtEnSdUfgFH1t49prlCDC
OUg+ECM+oFQY7YRHii0ZH1CHwGrGTne0ktFv0ucufWbVg/NF+VpTvvmHzTqRJfnBslASt48gC2RW
LTpHlGbtObegxQCkYPYzAZPKJVGTMSmGhdb57miqTz3T9w4dPACHPdaujcpZOhjwL6LPHHVGwadx
rsdTmxd4wrTDsfrRWbvY3t2+VXgewXGhYwQlTelY4rFLlDij/ZFg/LO9sdbmFy3+/JPvS0dRkYSb
fZT1x5I/KJmf2yv15CW1QnhrYcIT0v0XII261hWdDHQ4Zsbvav7Gkl91+5Gr34vpj7laGf8s7MpK
DPY9NDIiIAHIUnjoEys0B2Xk4Drojy5IC0vwimR79jKrJeCgb1buu/ldmd/XH03j17OPdFhW/Nfy
R7zf0mTlLpBZAYR/g5v++1Mkvagq1+01Re+Ps12DY+tpUL6joJIpTzTflqVnAviZPGvp63V1WbiC
YMBgMQd3DMJKWwoBYr3WAV5P4Ibe2fcJqbK1Jv2l8/wcRQVyMhGIS8uaalVXjEz4IbvbNOm+ddu7
gbe+ZuwLN91Wa2CbxQUBigozRogGApTzE1WdJs0ZcdkxMs3nVomCqZ6/DO6NlD6fp4XnhejbAfMS
vOC5mHHKykYDGvjo9p5S75S1er74/2XFBEMDIjNEmIKS5Pz7BlcVQ4mj9qi2B5ZYwTiHvXOw6ueu
6ba3q4CLCAT5RrBCXDBRlrUR9bGm4WGfNPqGG5WGEiVaWji13RUlF4ctrQr5TLzv0XGGqrv8VDIj
E2x109gfRz2n7yWd2IYkb1WEgXtaE1fv1xe2sIeOiiG5GhgVrMvSoTUCnVBYRX9UmkfM/PV65d7R
9glHZ9XNLybsHdQBgyjxLAeDw/lpJZmdGAOHpCne5F3nD87asPoFt+sIxmxw7WDy3QVsl5EoLZLZ
7o4RsNyTHSTtWjAtNEo+G9CrQQ+g0ODsleIrN8uzqVLK8djFxXYGRZmdTU/qkO2H2X2mdvVo6U2D
fvq1ScNLKwObDPL1CE+hGZILzglr4kFz+iO1p/03xVojwlxwCHgqi6Z8pE2QW5IsVVPjmU8dH45T
hHFX/fsYox9tJreHc+KNg9SkLYYRyatopy4a9Bq5w/Qr+eA/rivy5RahWgJgHdw0RrNgJefqBVi8
69Slmx6HgT4g6HpAomzl2r3cpXMRUtjQV8yJGBzysVNHFFGdvaPYjy53V9DgmnC/51oGOQJEpIHD
55LNr28mY9Zzlh7ziFX72UBPBQbSGRgF0T/ZbnVnkPe4YQHT0FvRWvGhiej8I06z8sOp23rrUmv0
ppEYu9YyYpSEyeBVVWkEfenEWzc31vi+L68vsBwI3AGS8OhglwOEWMtHY+ZxekyzYhcbre+QXcnn
u8GZ7iyE1coa3oEsnQQaPkB0BD1CJCTZQz80uTt1enakuUp8g1Cv0g5e0NVukKn1iNp3PHqa4upB
5qCtsor1n21jTIgR6LAZu3QNWrAQmAiiByQKBLsc+JGkq4izBkUKbmfHLPsy57aXgCWePlTRvTM+
Jp3u5UTddO2Ha7UrNnXpv4ElhTNCXy9SkRcgloRrI28wrv1omuhfqac3Wiqdl4xOizEo+gu4zIPr
drYQDorUmsDqoAhwGQ5qWl0XWUmyo0N1b2YPvKZ+4u6HxAyM6a13tobyGLMp0LV7MFF6JXl3XTHc
PaDGHYgRtRuJBhBlgDAUkRmmydvo1pCzsLQAoJBHAz3adMvifbz2CF3QtbPvS/dWU2YzcME9PXZo
vGKlx/rGo820co4L7utMiqRANTUxM4WN9Bin5qZufpBVTtKVdRhS0DcVsyUm2NDj7KAt927Sdna3
ohuLi0ApWYSUCCr+D2lftuO2znT7RAI0D7eSPHV3um13kk72jZBRFKmBmik9/Vnq/Z0/Ni1IcHYC
JBcGWCKLLBarVq2SbXBs4DWYVQM7dz+pu/XurMX9V9MXw0v2t4Yz66Uj1ghvzi73e7QXWCMJlfHv
/8qYmlnCTZma2kl66C07jW3FZOdkeOg97jfWNuue8K9j7vOMgXUscNqTOX5BZ6YVx2/mKIP5FJFS
3GMIQ8lGLbd0YVUuZ2fde7LAFDtmgQNXTH2JvHjFnZ0VNV3B03MDsXLJfpp6h2SDWUJRfGK9bpkf
RXsW+by7O6MEyp8LQdLLptUBFDI5BJnayeUf6sOyMZrbcGhu7iL4O5X/yAkr0VddqTfp+9lv2Xat
uHB2mYB5hb+K8W8SPFXfAKxoVeysGOAA2CnPBmBpPmCQy7OYO5l4WyKIqiGEinj5tetiJ2bJUxOX
xyBCx0NO2C+6v1H4HxE3ObFCAzbZtuk5zjfQdqGf3CTook266iLfPl+g8QtJkh9GoyEC/bFHz56G
xkjbtNsO6E60Vu4zq/gLKZIpqHhdunnn0jMYWfreL9YSY7OzwDMMDxbU/6EO5lolTHV7RbUJO0dj
YCDCJfw8O1jF+S8U7xoI1oKSDeEo6XSg+UGB/KUFrVDh2/FnRxyqtbr/uZXyTNQqIco50w8avlFr
DBbPzw6yk8m2WwOsza3U5fjSHPIKQOVRq/Pz6H2yhiZMEBSMBagsvNXiHePWL0aROqI/iHtpaHAg
ieJZFiWOGxdnmpLad3rza0rcT2gEGKg8/1i2xd4uFJ8ZZJdzdOUqTb826KZ2ovuNmvcO0ZuKFcCB
KX1HkprMtcGVdtajTeVsXXq/PUBBM17JCDqhPbQujc+YaMvSyrKznvJnHkU/mNccMrFW6zWzMyaK
AfACgmgTjvu03BdxPT2rVVKhkftZJz++WWvZ8bXRp98vRk/GqhpFVGVnoh9Ba2Jvlo/O2vDSDWYI
QCEqhOXO3vjmbez00/LwMyYZUZ53MgTkUcDnf/31feKM8dDU9AwIb5d/VKyP/POyhLkJXEqQJjBy
l+h1OUkwN5m56d+Wh595kyERBM4yxMZALCbDFdG0weTCSOi5zIhvDuaDw97AkKbYm4gf9H7tRTY3
G4BWUVI3tR256QBPB5ZZYkSRQEW3kY9E7/Js5tSB7B9o4aeE+42hjDW1y0SX4obMeJi7j3V+GvXX
ZRnTqZJe3cgwQtvoVYZLWI7t1DU3K1JABnca1DnEQdR9VGwLyOo1Sorb2SBjaiJDBx8ZpU4ydVln
Vh7cfZh9nVU7Pf/U6lpI4t/L07nVyLWQybe5OH+DXTW5GHDj27YIUuOjWayFc9amIT2MIhEptSkg
Ie16f+hfPC+wC363LbyehnQR23Wdo/UifCOj2hN+GItHdY3yaXYeSI0DMjy1jpUVrw3xWBcl1OEo
23HU/N4Cy5v+5S/UcSFEclhE7HFEeyGkp28J+VlFK0Gj+Ung/TAdQZTTS+s0UtMqVYF1UnQWVFnp
uwXSgM2aXzQT6IA+UI78PzlyQQv8+VZXR7h3zRfa+iYL0RpANFt32ztB/ZYkvr5GjTiT1L4WKXmU
lt6Nia1DZJLXPh3AxVAeuuxJoegB6ewKbZv2BYIdd5uDa6mSwgzRj2BKgNSuDKM25ANaafnm/YlO
AGSA7vYmUB9A5fIprRonbgoFy9nHaHD0rJEf9++7qVcoHmETcFCmYVRM0J2SREnxhCG+Fh3Re+ov
BFiIt8Nf0YCHkrQzRj06wNIyOyv8IUIXSTdvd8sSpjW4NsyoCEVvE9wr72WIkgThDPpoETs9t02Y
mim4eJ948zDSJPCS+yczxY7dKbQIR1PGgWRZn+Y27+NzrBUbgzw6o70ymRmzfCVBmowXj+gerUBC
8VwZG+5sl9dqZnhkcVCgMDGjTPSY11ZfoSUdeKeSc14fioDf2TYB0REkIUBqCw457Cngcq6Hz80x
0VSS8nPZf0u3SvN9+etnjNjV8NMVfXFnRY3BSc0xPGhWIxxvavehXa/cKLf3PDhJp17XeHSBwcuU
jhwC2F3k1l3xqpphkfNwyEmIQqFGX8kW3KriWo50PZqC8UxpIcepXnuOC/Ln8mLNjD9lCaYqTdh7
cIVcL5ZnZykgdix5bX7Y9iNQGcvDzywTNipwNzgMoGyTY3ktdXq1SywPsDr3q60OW3pUSLVDguvr
sqBbpSPwiScwqNYnVlL5GRKXzB2SrI3OtXLM2208bu21B9XMUoF7CW8qwN9gb+W56IXhCQ7Ix2ss
Nvx7Ud6d2Zyonf4ML10VZm6WhY7q+FelfHO/82alBe2t/UPyCgAr5Linxq0y5D6v6lyv9Dp99egn
w3gl2RcvfbWTMLrfeKCSBi/OCe6Is2FK87CAXnd6q8leuZL5lq34zp1crbAfeI1PHHO4MJAvsaQD
3plGYregsHt9KVLFF8MakGJG0VfjS2eCo1hHSXmUv5rjxuz3eb+iirXxpTMNdH+P1Ai+Xxd7JrZr
vBozRwFIBlw7honthDzz9ZEutVLFTVqkr9T9ViqVb1GAyRMzXD5wM5O4lCIHTetc5FWm8fRV8fzi
h/3230aXLjiGmvkis/P0tUUPCLGpzcNfjI+adPTmQKr3hpauK3vo10vSVxDlljQcxpXVmdXBxfiS
ig0talhqkfTVAW91hwdBgD7jy1NYEyGpWYwKUpDAErzq5tYjYeLutGRFxIz1Rjrs/1ZJRvjQLhWF
A9DpK3Od7udATeNslgOamNQ82qCuddwvT2lalWsfDVWKIBWdCPgm0jTjeucK01KUEYVTr5YQPsIO
YSx2hfWrtpifG1/QGdZflne7h5FsRuoC+DdcHTcIOKZHGY3gKrxWyrek7n2zOf43AdMHXLgibUtS
Q+cltll1sstD2W//2/jTHrkY37LQVB6NItPXaNyP+WEV4ni7x64XSLK0RUzLsfWwQHEWciPsvOe0
XTkpMzqADZ98BPS6mwi4r6eQR1ZvDKguOSNADvBdsVZ4OTs+4u9AFaB0BP7m9fgOiYsszmL7rFfP
fG+nK7b89lpFc64/w8u+/sh5ZeZMsc5FxZ9dE+2FHfoAXqwQIY2d2611yL49kXiDgaAOFHV458O+
X88mLdNWaG00nNOQfOdk2+XB4N2vEVQiTfU8yMHiuSdd4FnCUq+2OvWMsmghNsYaNG1GI1fjS6e8
rBJHTxWMT4wzb466sWK1pjW4tiLo7oN3y0TmiXCMOcm/PBR0epKldnfOi5OhxtVBJNVz7Vm/UC34
uxTVQ2s25MEjr8tn8UY1qEqyHeT48D/AFPK1S7ROGUait2e1Aceu6VsV8VXnc9z9/As5wEEiOgM+
mZvpVUYrFBcNUM6JB2LfLkRvUG5y/7Qs5ebkYxZo7AAKBBdIFMSArxcxEq1TolsRsGL5Duld4oQG
v9d4QQSiy+AyhSMH2It0R6JKsyWaKOszU9wxSNpwIGBJX57GzV6bZCDNAkJ80BIijn09Ddq5qe32
JkC30S5r9p/vHh3VpSC5m8BiU6rlenS35pwqQwY+VjRk3MZr3OQzH385vCF9vNJ1XZ2OGL53n7Rd
S1dM19rwko9F88iwqw7DN8o23ljm/erF10/lCmBYwGNA+vo05agjsPXh3D1pxb6LD8trP7NBr4aX
vh7UWFEXORgeJCWu+8GkH8B6uixiZoHwtNfhIOA9OVnEa/XaSoKCyqJUz0kd+dnD4K0h0WfmAAFo
pIDTjIMgg3SbQui8H4iKGtPIjxXDF1kZdGjHev88IAW+7hTMAQLheh6WhwACzrN6zuyQi9BdK4CZ
m8bl+NM6Xhhc0akeJwLj1+pLlhzzYjsmK56hN106V0YdDiEQAZMekGa8qQMsKHVRVGyMZxa340FR
Od/qtZ6GUd3F6PFc1SdSuzvTbb/gbul/lvpI4Uz0U3dJxnTtnChoE2WaIPjcFLFDUOXvMt+ra3qg
JE4D4EnzZ1KT5CderZ7wQaLQK1u990Bq4PT2gzs63bYjer5DbE8ExlCk/6CAPX1J8p4LoLjH5hmc
XrWvKU4cMLe3zszQ6+Yhs3joOWXYGENpBbbau1no5EO9jWp12NAhVk54KxvbNtXIzrKKNORqT4hv
ACa0JXESf9cF6U+RsP4BiZjwLYASfap27bjhtQOAtR4HqibS/ehVI/UNsBM9oaZU8ZtqbHhQKabz
RgqSbkBsSh4rRpugIml94sUw/oxNo3ssCOq0WQb2HzfRSACuMnVbRRUPgE8tXzOXxkGVoiWSm2nd
Fnwitd+grOaH2jvONits8ywMPva+FltRMAyF/WJ7o/aDua6gAU+H8gTbr8aApFid5StR5B1BBUdB
zBV/b8wI1D/Lm/12M+LSB6AQUTls+JsOBdWYmg3vEvNsmMTPo62ZbCL7x7KMW8NwLUPe8H1bVhUA
N2ctCb1nUt5tOTH8FGRCkANtj+R6aheVIkUhHONsC1DdBgUwoH/x/ah4mArOZyiOFLOo8iaG6mI4
Dq5+bunKDOyb04oZXAiYfr+wCB2KvGJNWOZ5tH6lruFXFHy9DLU+a6GgWUGIXaJUG8/FG7Rbh+4d
ZRqV5pm5r73YGdGnYfji6vQvNhXa4QJeM5nRG5CD3aV63+P9i+pEsMpVDxRgXFp9WtbKzVMCrx/U
D0LraOI18bxfL1rJCGvB+WWcR2Gg/Q3YesVzaaJ14CfKfi2LmtvAgFcCeAusKzLu0t1cF2rfqG2v
nY3yo1CO3W55eLlvHe4YcP9iXMR9YbFvElKpLhINRLUaSF2F7w2/WdnvkEMKCHvw3J96/UDLpx7U
tUrtbDh/FM0nlKn4pV1txvys5c9985yXP4xxV5IVp2fOPPz5MrQRuV7ksUaHCnSLwIVAj+XoD0BH
diuu89ziTsWsKNDFdQuy72sRqS1oRvtKR0X8Xh0ex+Py4sqdHt4XF+4CDpiNXnsIe1+Pr6qtquNK
w5431MABZ2eupyDM/KjRfZrWgT6kYal8cNwtOtqFXb9NubvVkl8RmCTi4p8i3+vVXllzx24njXYB
KjI6QI/PVAA59ujaNR5jJ5VWgc/casWHuT3o1+NLJpdrXUJrivGH8ndvOBtTbzZDenCbbkXQ2kRk
7ZWRYfIeggxcTZ0esGSNamh2KliniWIOmD1Zf2TK78coUDyZZnGk5fDacH7oy+afSqzhHuZETaWG
sI4OilpkUEKLx1eUtIUNJqL+2W7iXV0hgVt7aaDr8aflfXl7stAY5UKWFDYoIga6sRSySPPFwGnu
40e+9saeUw4itoA0GhPqSX6VMq/vzSiJrFPpoN1V0/jq3YYepe/wxFEdhT5XyIldn62coMUtylSt
EzGFr8LK86jf4PAsL9XsNKYubeCYgVMrQ/MURQwjQ5fLk1eRAKSk9t3VBhqmMV0j6JQEtjk5KmWj
91hkNSOmAUrSulNDRuuPrSJWzsotjkOSIz3CHL1zAd1UrVPiRkE2Qc3RXtQoX1tUn6LPQNcGg1r4
dfbFcD/fvYRT7TK2NmIHqASTFOVplKAiyVZPZYyXk+9p2+XxZ3bz1fiSvSFxI+xSYHylRW+G0ARd
8NuyhJmzeSVh+oILH8lJmJfEDST01VZzvyYAvP6ga8UOMzttaqUMpwJBKZxPSUFdZBeq2/bqyXFe
UvKyVlE4t0poAYLNhlMJVhMphKPE6BrUGp168owyQE8jGrk+Xctn3WQFEBS+FCJFWaKeK40aYQ7J
mOMB8T0disCxj1q5pcm+LlfUcjuld/a3qZ4fQm+sMwqT4lJl0QhM+CbpD7Hhl9kK8ndWBBIduALU
mV6QxMqJqZXjCCjSDs+3ju2TdsWO3W4upDRQ+QfiRwcxSdmXjEGKwA1mjcCF2oFWbZnybOmnXNxJ
lgpf5FrO9B0Xm7jC/hoZs8ezBl6qn+g7vXxGbrcvCMoQXntvowN8uLR9k4IaSaJUYAUpA1DLohDs
v42vX39+KdwGoYvaOTPQcFtgx0rNNRM5own4acgng43+HRp4LUI0RCego4/OQhvjbzWLolPmOt9S
EBC8ZR0B27pR6CA+AYrTz1pl3E7lzb5H9ceI5IdOV4OuVH5VlvKqD+7H5enfbsSrkyVfE1XldJpa
CJigpHxxcvsbKH4f3IpslsVMDul17OZajKTFoQJOth9wgMfu0QAbbX1Wkw+6R4AuXAt1zYoCEg6F
6EBgGTK17qgrWmw0TD3Z7PeQvY16Fvai2yUxuuykKzGpW81iWqAanwo7UMct3+IoVaxBwpirJzDr
h7n6LZpccHhXa42p5+XAswamAhWanmRknQwsYardqKc03mlOEhR0Q8xXg/5c1tLsZpgc+P+Jkczs
YA56qze1empjEmRKUvu5pfi9Fn+7X84ExUN/6qkHxE16RjepHZeJdnLcfayHfPS9v9jWlxKmmV4Y
JQtVzhpiedqpcYDBzfd1BODlyixuLdN7i4n/m4Vk+PLcG/NshAxm+s4QZmvkL3PagL2bEiSIdt68
0OMBEVUtSrXTaH4z0yd47F63sn9npwASy6kJFeJMcv4li/vC60iunXja+d3eRWRvWdNrAqQdpecq
s7Km1k699dZum3qFDuu2wn2qnPkzgfffL/RspnZV6m0JPdf5Y4n8cdPiOjWc/otTdnvbRb3wmO8i
0bxlrRNShYRw/TcqCGW4zTbMRNUXy72AUBESAyHaOglTxlcg1bOLgHDARJSCNZbzz0M/JpXFPe3U
kY0bh6ij+ItF/jO+bMPjfCyHiNnaKdF2NDmUaxZ19vuBkUH5B0LvNzkuZCXSuIt0fL/9yW0+flr+
+jnbZrq4H/EHDpccK7FHLx2qPNYnB/IwCi8Y7F3bk03fd+GypDkvEuXm70xNqK+XQ156W1tGjK6G
J3OgB8fLNlpuHQbTDXpNaf1BoFjaNVd0Mzu7C5nSxWdlbp0MDDKRIPMV7zDmj7pR+k71a3lus8bi
Qo7kxtDIzoa0HNXTkH8GX4Vl/RPHfxG1AAnZn/WTHlydVjfYaJCB6NOHth8+tBqSYhw5l2gNP/2e
kJIdhktZ0568ONgZa51o6Ab1pIokzK2Xgj055SaxvdAd+GYsuB+DaDKvvhTiM1fxBnhdXs85vVko
rkH6G6lpcNNdy29UNGsGQw/W04JP9uIxX3XRSGi3LGVuR06NUZDGBFjBlu2viaY7yEphlj35wOhL
1XxQuo81+QhymI1arzxrbvmtYSwvpUnGmJZGhKZlkIYKzwcLzRcSkM0Iswzgw2w0lR9Kq9sXCQ/d
qgpUd/xHiDRsynivGlrYZuPXuHKDpixXzONtXcb1d8lGfOBxQ4xJ1w4r0DDilxEdmIMoX+uraJXD
PF/V6CZaq8me1fCftZf9ROLqSRKVOJm6OYScmJ/tXgl5Um9i6q68ANZESYezASDWThkOTjNs8/7I
+7Ao98ZaWevsZXihX5nAtM+HsTRcPMUjhX2gmthGaNXBs+JJqyJ/iFF9HKMKLRnOVp5umzQ/1sJ+
GEqwXdBsS+NqX6EUghIWGuhKQKmogjJbI4yfixehseyE/8d2B3x+WquLg90n3KupN2359KEo9o6t
bDXz0KIPWIWK+Cx6IiV8zxzdQpACXT5tc/fYpejp5XAhGi1rExvbXz1V9YY90LV2GLOHWcdTe4rK
AzUjmXob+VoFzwGYrPS3Byc9y1o/ocjoN/8Y4hsha9iQGXnA+OJKmopagE2QVpKxzqsVjyIoEm1Y
sVV/c7EbjK2lfYzXQIaTZZCsMR5TE1+jAVI5cJddrxxJmerZJMPK2cPvyh19Cv6Z3E3ObqSiUqvL
QkA1t0IZtssam7nVIBfTg4VAHlduXoEKGlJFGVFPXbyzaWiRwGCbZREzm+JKhHQ2ETjtrNbE1JQ+
D7TyDci6+7fdlQTp2kzUrnJYBj05YBACAww4lLr/KEK6LdNc6Xt9gIiIvdb1Q3I3SlZDYw+AJ7Gr
cYAcmQ5Wj+M4zWiKNzXVw27cABMTLqthTtNgdQMAdCokB6z8eoc1nUVa5hnjKS/Nf1ifhkAH/spX
EXqzYjQ815GlQH5SjhnTitAmY854UrwHz96VSuKPKPpbnsuMuQej2x8hkjaUHFYYSdHx5DpoXF40
fpT4QntiycrWXZuMtGZp3ufUYyYmY25IHXgZahhXRMwEU5BoUZHzBkJ6yntfq0UgAVM0pjeeYu0w
iAe4XN3nfq1hyew8ANdEnmICbMgFSKRqbOJ06ngatF1V7ap8B2jPskrm/ElQY6Pm2wGUEYyw0lpR
1ahxHQ3Dier6PlJjP2HtC3rgwadzNl0BvLmm77K6/d0Y9aNDzaCrsqAx1lQ2Y23wGcApIC4FJmqZ
v1n1OsU1S2M42QFNWWCOxf2uxpUAae8RzewAOXaGkwkMcrrh5vc6Vf2surdSCdsb7RFQWoKCzakN
7vW+iOqYd8jEgXcf/Iu+x1aswZyXAKZuvDlB0QF2Xbk6GInkBgSAygBXpgPtLd2XRhYUziMzlC1K
Xf1Be7aj1K+so+r8WN4qM6cXZgjsa4AOzTSqbCOdIWihGqfa3jbuD4cThP+3xkoKf+ZgITuH/CJI
ApAylcnGOiAXx5JpxommT1lThdWQgBzmd154AbKmfzGjidLMBgYWUR7J79fBgWwMrWGe3P5ljL7Z
7UuqAR1G1yAycysHlCdwP0CVzMQJKt0kaSogh9Yb03qoC99ofRRzrOzxuUN0IUcGxdaDnjodCqhO
vfvsJKXfstPygq0JkDw5JJuAjzIgQGUPqLBN1yD8t+RgOD42CCIm1DD6VMraT3oCsr1CRaN0PVXR
baytfK61iY+Md/ZkxIgTRWNd7kq7+KbXvebj6ciDGlgC3yPdWqJoxvziGKODJdhbEBUxJecusyKj
IEpvnYrmqUTjjvxJa1aeePMicOdOSXuUdktWqW2aGKgDbp3smn9LzfjJ9QqQE1ubv9AbsLT/X4xk
lXoWk7FRISYxwXXr9qH4i3gm1uqPhOkIXDwhssRtEtsurFNKP4qN0F+XJzDj0oMOceJtQ2L79nGU
aCNJcq6ZJ7sJrejRTOCkbCl7dNVgFU4zq5MLWdJraKgFrgpcUqe81f1UD1wOnOtayGj2JF0IkfZW
21YDrd+FNMEv9X50No4RKj3QHA7U0DeOg02R3O4SAoMDXRuF8qQ7w2FZI7M27UKENAGn19VcKROc
VFK4j6itrQNbAQ11nSvc52YutvfLcxDytwFxxu2nGtcbDHit2m7VHPIaM3TrzDdM9OTM27C+H/uP
BdPQUm1K3KNphWTknIELxePcPCklOkvv98vzmFM8rjbcBHj7gB1cOorMsNMs02KY0NRXvmVr9CFz
m/dyeOkc5kVrD8mkls7cWCxoqifXXIEJzrx54Sz+mYF0Ptw4i9C8DTOI8x3w8kWODME+VzYozC58
Ya+8GdYmJO0z9PTIYnAFAXPGXUTAn3tNA7Bvt6yUaRDpGQ8QmGo4U7pyYnS63lygCDOb3KDmKWGv
ncL8DKXBsfVdNz5z98hgBpbFzZ2dCXqCKjJ4HshbXotDvX/lgVDNBPJEBwT/s90pYdJTX6zBQ6aB
buf1R5C0eBG43dNSh6ABtXgPNRUvLQFrHCPp5wzRjNAtjTVfZ3Z/gwIALKLa9Fc6p4VX95wJZp6E
OLpkk7QrPtv8+CbeqAh+oMhLOp0FExOJ1WieLLLjqe/1m2XdzO030BLCAqABLcq8pt8vLjIkz0s3
5Vw/Gf22zbdISbB0BeMyp/5LEdIZTUnfpygB0k8ELRzGUOgPBUFdxMomm1soMD5o4DRwoWcZD9iO
MairdV0/saas/EQzxsBryjVQoCRlIqPGcwD1Y2DRmzq469fLJZzRYY3C6ZGNQdydKF15DqyNL20n
XdTcdklJj7jIkJi6MwD9v89H8A78PTOvDfS6d4o2B97ZG3/q1hAIdIeq7Ld8VO/bVv8K8pAzAYQS
SpEZDb3aiDlWkh4dpLsyUYBYVwusvg+Xd6+0td7FgCcbegV89falwVvRRyzrk2PtuH6j/sh0ezNa
YVuvmTBNOif/SsIlNkHBUNMpl3QaFGckFl5yrEi3IxEY/OoahKcKzfxIE6NflDRgpAtzgrIgVAp5
A16LzgcWoWy9NHcO+bI887mNghccUGnw1W+DzHEMUqEcL/zj0O+/Nv3+v40ubXMjL6uuiwQ9Ar87
hKsZirnFvPx4aZebg4Irjg30aJBtXoMw58Vovi7PYG5nTPxUMGAgkUIw6fqgju6Q9X0ZJUcExnz+
0Xlss0BUayFd6SJ93xWI3kzkmqB4vnE8GZpJNUCW0GMUM7+1nhsHeap9X5y55/kj2qcvT2pW6Rfi
pPutsisxMEroUUs+2dTX1ih6JFfn3+mg+h7vURCG3DhrHrFtlkRufBxV48VAZjck0TCA9LR/4HBD
vZYf46j92nZr+026uP8VPLEuT7ACpDKkWwjUuCBfA2LqCPO7zXpwvRf6VujOXteb16pfo5hdEyfd
SICCCbR2gDi42T7vxZbZSmgbemBlwwuKC//CSoFXAjc4iCbBrj+p9eKOZR1PIlDOkWOv06+lwZ5E
x7YlTpXVrrVKnztZKJ/Gw3QqTbphGwdAEnw7XU3Q8znsyt1Id+2dZJPvuroQIaMnVI7gUuNU5Mjz
r1rxuY5/CO/n/fvcRUkSIGEaUKuysW2AFbLQTjo5DuUjq78Q7/Py+HOr9P5aBD/nOzHbtUJEQrLY
tRJ2zEvL103xaGpn7ubBspS50wp3Fyx8kAX6NMmIYpdxm7qMHa3oex5/EcPuv40vWdGcKxT7NWNH
tKKuR59V9/lt74q+/H5p26auakSGhfFr75VGoUp+q+oPm62EhNZWSTr6XiFcpP1zduzrl+HJalYm
MWehLychHfW4ZTQzsmkSzVOPLE9Jf6XF4MftI80/cWWNW3Lu2rkUN1mei6OugCvP0ZFZOoo26JHh
i87WsCvd7bLm16RI9wBy6sPEKoSdBaAerb8S0/XHYuewz8ty1nQjXaK206LjUY3ZuPx3BcR9763c
0u8Bv4sXm7zHZGOSqyWvzCJlYHT29k33yLxHJToo0aci+UlVEXT5ual+GN6h1baGpjx0a4doZSll
WDlAtGOTIgVzjHgAtvyY7MEXp91ZEvfvNN0p5g5ILXIKUpElSR1d6fWCHQ1rZ75kaxRWc/cZEBT/
N7z0SMxqD+hHB8NnxTdqbdmvim0ibZeQFXXd7gc8QVXAUFEVBSoEmROWDF6adaOG1w+SmYhBq2v5
61ttIG2AEB5YmdHDGrRl18cH9kY4xG3SY6Jzv0++1M2mUh9EularcHsBTMUK6B5t6Q6mIXuHxUBH
ZXDG9Mj51244V8aDfmcyEyoHtgV0DraOJynKyCTraTq86dWqAwcC2ucUnPt3Nku9ESAZzt4ccqPI
IaDIGh9tExvAp+89/ojRgyoFBXATElzWBtXcrhlJlh0fB/6p6j8ujz6jAxCLogAXrBp4JcocijRO
eq9UFOg6BY+AkvtgOAFEO12ZxO0FgA0F9hrEh4HRB2jheksBX26PDPRrx46dsmiTJcUpTU4CjnpW
P9zL8jUp5UqaZJmV3K7QcgXS2N56Tu4ELr2PDg4A8E3idAAiK81F6F4myjjhR4W6vji7Tb+yWDMH
HBU2fwRIn190vdPbDQS4NKyrULSbZZ3PnO+r8aULJVdADTJyjJ/zL8J66JFaFw/Uer1fCjKPU+k8
qJHgcF+rPKGiKb2Clkf4LXzfGYcq3jO+XxYyt1TAdsEY4p+JMu5aCK+0SPMShx+tH6X32dQ/LQ8/
czrw+X+GlzTR9gmqcTSbH4HID1Abk7Whi9YhfyHknXoXFF+oX5CuJcdRxoSblB+d9qEing+SOj8Z
Vhy82ZmgQx+yweDOuaHaLxyUbZFCL45ONYDkMkm7r2ZC209mX95JV/Z+PtAYGQwQU0QW5SvXOsl4
aVk0AVdZwR6PurISip2byOXo0+a+8O0ye0xti2H0xnqoAK0yVO5X/QqgYu6EuOAXAuMyGEuQ1boW
wrSUFBmHSopY+Nw+DMOxSM7tuKKUmd2LkhKsEawvWLZlOkdLGSLHyeriaKonnh/XcBtrw0sOiYKL
V6lTDB/hfPDjmpma0YSJcJ/pIays45Uo6dmuUOlYCqM4dkr2IStjhBa1qgpBNtMc7j4hk7EFjMFF
Hu4G92SpNLMMOhZH7DmfJYYP8oGgR0PsZTGTVq/dYO1KzLSeF1srghfagdGoODL+uaxEAHZ/X7de
IvVRUY6G0gT98GNZ4uwSolYNeE04dOCXuZZY1jloX0YTqheZD5KRoXhRshU7PLsLLmQY1zKaDjYs
m2Qk1c/YGMPG/bU8iZnDMkXDAGhBzH/qc3YtwFXsnKX9GB91/oQaWgVM8aA42Kv9nen+ybBcCZKO
vpNRV0EeJj6aQcIaP0cDzeWZzKgDiQswrILFDw2BZWBl56Qc3UoG5cXVv6rOtjEOpvt9WcTMYgG5
idJshIxhXmTjONidwNO0U15079Wkg6/b3xunBOxxsyxnRutXcqS1SkvNy9oackwbfbTSryVfEXD7
2oFHjXbG8BnhYyOXca31PE6Gum/j+OjpJU6KG/BY9+taC/QcQCOwVS3PZ3bdLsRJFhn594jlPFJe
GHurrA9etKnRD2qNQ1kufpi22BQkQoIByT4gwiST2RS1qZY6iY8Nmo/2FfjBMgDiW7j1n4TzBVRf
6BT4MQLB2PLsZrU1cdPg0oEzLucvGY0pwrs8PrZ2kH0Vd6ZH/zerP8NLhm3U28wr0YgS3ncdJDrx
ebpioSdtS6YT6/ZHgmQD0MOReV5VxccaTZtCu9gpyZtK/JZvopWNMHtGQQ2MO3PKKcipWHgxjKaJ
qbykmXrWFI8cXNHXBy0f8pU5zSrlQpJknA2nUERaQZJbbQ0WpHzFk5kdH4YGjc/Adoyu4NcnyACc
t7V6Gh+rH6rYodBneU/NLRSejAhAu4h5o6fA9fBDXxXEZDQ5irj72jTFhhneI3b+/T4MruQ/YiQ7
0GS92YwdxJSK/hU0b69D+zenAzhhEIeCbxCJNklE5Fh11eZNcoyLx6Hai93yQs1Zsqng1oJzjGCH
7OzVrUGLwrDIMXeobyp6WFH0Gy6QH08OmrFyG89q5Y8wmaXdVAvu5YVDjurINiS23lLACLve/LU8
p7m9hV4nugcMFIoFZOsc97VWpA7EdM3DL6r+xclAaSgedsBwO2grcL213JgbtSZMchzssO4+KGsU
1HOLdDm+dHnposknFgRyNJuz51S7xLWDRCQrRndNinRA8thyS+DgydEqPm4V8mav0XDObSxQp6NA
B3knAEylOytRk66rCxwNR+c7INgfrSg7N6o4UE/ZEIWuBVnmlA6wItDQoEBA5klSS5973HAinBN4
Uf4zQDcrCzY3H/Sqx8hAwjk3CSE1U1MzKWtYlObB7j64WmiYfuSFyc/lzTunGBjFyd+fLhW5AsFq
QRnZ6iXkuP+PtCvbkVRXtl+ExDy8AjlV1pBV1VP1C+qRGQzYBvz1d9H7nN2ZTm5a3Udb6oddUgae
wuGIWGvVReiybG9q5MFHZ9ltO6vzBS5coByWHIW+/P0s3od0ktVPHeaL3JfcD3OmaiNbN4CuYjD9
wHVdtVwFIPMlxpSfQD298d0NB5Lh9hDWwiIkKBbihuURISMYRO4DXeBP8F29FhdjEjL7GXDtWCjh
euuWEOt5yOag50aKjFIANgafzoj3jMgCFyIPy4Kg8+6vBvTbjHTpCrsqU9+DmXRE3UEPws4xwnYY
dv704fbULadPDlmAnUKNFni2655/AnYAcxJ0CWBDau2dcWsb91Vxchle/FHSK257GUTxKwg7tyfd
Ym3SzrTqYG9GoNygUcXqt+4TODjzbRWyIc41EbV/kWFAqeP3ICUXpIMOqsi8IT1ZoNQFjEsFRVs7
qiCyg44yEj3IuUouxyAa+CDaEZMYPOR8hmzcMfM7hd9RGZGuA65D77CCktpJdO+410dtcvBm1eN/
7awu1B54yUAXCZHApTOwAnMaSw+Py9Z9o/xltve3t9vqIIJFDRo5Bgs58MvfZ9C6bgONZidm5U9s
mg8M2GNOyI/bZmQww69thpowcqFoHwGKS5osbTY7nxI0BjCiDWFKk7u0S7aWVp6EM4EPeKnm2VEL
3IIDFANLIMVVFZvbH7E2l+ffIN2srpk7Ret02UkLtr5+nLmqwLt2E50bkM5SZjt50FsYJB+PRfum
2c0Wmm5xqSOA+/NmwyX1hJ5PnKNFRFRyfGwiHhkTD2E63Yvy4B1uz9XavgBuD5zspo/tJ0efy23r
I7eVnhqjfh4n90Ezx+ehYooK/OqS4CUA0Q0dWS65MbMTCMsNNB2e6ASu67LQvJ9m7+Sql+aaUwVO
C28zpDau8/GOkYKiT0cs3YPmLG8NSDYfgioDPUQWZs4YO+0rc1Rx1trVdG5U2g0aNWtqUiM7+R6L
KXTfmuyty5Io01V7YW2xkOlaBgg3YcrcMUOdNGkLJqPT6LcPmYaSWdDmUR6wb7c3xdpqndmROWSg
MCuYxVmGW9CG5g50ZFUsOKvXEXjbASUG9hGLJZ1Rx9CmxBxEdpp090gEeU1q/6lhWqjz9DR6/btk
6NAr6p7KksUQIFS4iNWZROYbwQsOFZr2Lt2h7vM5AavfsmbZI2qPJ56kuwRM239xdwTeos0IdRZs
Sskd5mA9Rw/smJ0sMqPM9XOiPzyiSkyuDAa7GiIw6PlCyVy+O9oi5bbZV/nJMLWn0dEOYhh3Wjkp
XMXKPocZiGYALQ3qIjmcTH3GasvEnOUTEBBkinIcMvDVp+z77e23Oh7IJRtopQfeX+4w4CQb85ZC
OcDsi0PKrR01nMgcXEWVZWWXI+hGD8A/nC6OtAdqwyZ0sLL8pIF4LNupSvOro/j987LUiJlNBQUM
H+E9wBXeTEPf+8bNP5RLXu7b80HIpAgN+lvTvMzR/OyAGT4JQB5boZdWFQOtZSbdRegVjdYgtQhk
O1rPGZmQdT0V7GOgVduOJ1Flk7hwRMiBHDHKV8PsQjt/vr0XVq7aC7tS3JK2weg4FIvkDF0I4YKY
ue+T9tAIAU4Q1fWxtiNAfoYdZ2GnX70wZw4RtY6P2hPKPZ+ruomGfHz/5+NBgysErPAv+gQkv8eo
OwKAJbQng37qWQ9in6c5+Iq+8lirFFKhK+cVgA6sGLIwoOuSz2vn9S16w7v0VKSI8v2jYyQbASZe
MI0qXk0rW31xoguiGLQclix+aqc2cvEtUhn1DDIVYewZmmmCToXo/JWHlt5MF3akm7ZxKSNtaqHr
dNYeEs2Jur7eTvqwy7sXQeqdZVSRnbCIZ2KLstN+8Ek0tSoYwEqQcfEVkt+gRZc0jOErUvBB27SF
lB8q5tOxFB+DZAxLHdw64uX2tllGdmPkcu8YYJM1Wq4Q2HjugEzBY+oX0cToA+vNHeQjT65KqHrl
KHiIMgBuAeEV+KikQYJMoqMN8TPcKVZckiEeVA9ghQV5SKwrLG7RAMFM/oAm5tClP/5izqAojDY1
kGrj5XN5x8+lRUZkedKT0TxVHdSkNqkRB+U7aA/8KWvF4oZRDPhtaxnsWS6HjIFeFBAXOyXzJrWO
XvVqT4pM94onhAmkU0FYgWBCrg1NJkoPWeDgGToejWJblQ862dtPnqoItbouZ3akadMYgJrJUua0
gmdBIlJ/vb0sqnFIU1XlVguucvx+n288c9+70dBE/EegHf7CzrIsS2vZIiV4uSRQOtVYC6W/U+N6
6d6fkw9kst/n3KbhOFP7UGip6hG/NjQ8cUCPgisSiyWZHPXGJ96EADZwmvTRn4M0zuCzjlU+dVHB
RbANxrL9eXuca84X98lC9KGD018+qf1gm0OX4QUXaE896b+itPg1SRV3yaqRXwKAaBLC42P5+9n+
HowBJVAo65704SsFmrKY3k/pX1y/C7nzgktD8gvX1qURB3TU7jDjeZMUQzg5JFS9n1bXBw9atByC
z/sqiGl8b9DQYJid2tCbjnlwtDtUWj7+eVyJLAuaDQ306CGvIrlOKHAEVls0eFvob0V/l3V/DjhC
MuC3AZnyAs7GHoVeI/3gfs+9TVqDCCsOmnCR/XDi27trzRug9rVA+DAi8KtergkrqyFgNMWLWrsD
3NlXHNK1fWUjakDNG4Djq+IXbWtAETtfe+pcSETMBHiYzCP3bExUsKm1aOjMklz5akVm0bRFBX+B
7Inhmdc0srU5rJw/Rm+CRxAZd7Sa4nl5dXPSWQcPwYyrwE/bEloEs3/MhNEo4uK1gODMinx71k4V
sHrJ23h+9WZa/LFlzt60nde09PeIPaOg/H57J6wt1cL2tiShwP8ls2V1JiC1s2vDIt3VGQ1TM7Js
xdytLRJQdMgcgooAWp2Sm3FFW6LRC/0PJhOhoT/WBuIpD1pjKiqrNUMLctdeBDGgnSq5Gq5VEB1r
YShxyF3SpkmY2dpuonqctuIvCmO4tpdUxyJED7T95RlKA5eDMQ2w0dYwoxQDMqLbS7NySC8MLKM9
884B4AvQZ/Xz0+joUTrFLf8LNwALi9wV2tl1R3Y5gqSJ1qY2kK+Q0dP0JlRsrpX1QJvAoisKxNdC
9XQ5gtQRlPp86WPP5ioE83LUml7kpfxHP3y5PVlrT1k0VS4vI2znhQXs0lYtipIlLuqIoF269/v2
h9OxKHPsDcCOexDlnnhf3AXE3tCWq57ry29Lcfy5bdkLudWU22kL2wLlFmu6r9HnN+pHqo2bxnmD
FG5kjQpPsbY5cOehOAKOhyUDezncCumDIK2Qeu3yNGzn3aQXiu234hnAO7lIoYH/C+kh6TANzRhM
QdIDqec5kB9OQ3t0YjXT06oZgDXQseIh2pFzyKgJTrleCqS5LPfOYEbk+8k+swNFnL02X6heIOMO
ajZ0e0rzhTvKbTXXyE+Wtx/SuFUxLK14btx16IH+lXi6epbUHScDdiUKImUdOd0u4XuzjrjrgwqS
hLXjKVZnJejxkRTE+xzvOQChpf5uq+4GfWisEs/VNpqLEhXtNmrMPZSw971Kf2/1cAErsiDSUZa7
4rRradJ3RdCVJ71NQ42QKKuCMOMG3NIYmjkofdkTDX7Ujup59ItRVT5aKA0vyQ6w2FzpLSMp6WWD
CQwhes28I5qeKijz9faRVhCPR7qnjl3QqaAc1bZRgvziDoK0Zcidcb7z3dqPDbe5T/K+6EOaecUL
mc0BYGc32HSt/yMDQ84dG+1pQxC/KgLGtY29tHov/aXwsnIE35g+c6AdXOLWK9+19oxeJhvXRKtq
ZFrLnwAg9q8hOWhwy5bMtMTidC40TVs9Pwxdfu/hJdk+DYTvkRG978cmnlo3NtJ2qznVYTDT7W0H
vHbA0EWFpPii4AK82qVDcpsu5QQcN2AtoLsx0/bZXxQAQTT024KUNPQmwgTzYKGC2JR+ZPbu9gjW
FgwREMLJhaceuP/LEVh9Z1U4bvUJPNh3ffXOBx1Ean67bWR1mvB8gJAIdIFAh3lphBhmWVt+Up8c
boadFleqPpc1RwQB3X8NSHdu3tlgYSthAF0o0JtlG2iyjBFOy0/Ube7GXq8hhwiRhNvDWqsQI7sA
ECRyhQ6KdJI/mtCD3PlFUJ0SCEBaBUQIXRsEnD+cfNEDvSuSTcCfXLfaet33HK0+t82vLd25dWnz
sYo3jpN4AJyR+6QPNrWVbn2VWMfqQfOBKgTeH6XwqzsXfY++URVpjRzKENqs2XspOSRZB56QyjyM
yAuUS+Xb9u+EyT82s3mEOu5Dy9Ift0e7FlaBXRaPkAUYCtd4uYeopWWsLhts1A4gYTvoyUZLKQF1
vsfCLLVaxdFemd1AR1UNoRwKvVdhtdbUFh2CtkGZt4nQuxfl3ovB3/3xoJaihw8Zd0goXdHvBHpT
T/OEC3Qo0HCEPr2QusbGYYhMXe3P69YXtqTQRpSTUyeJX56MemsHYWkqLueVM4hhgGVjybG6120f
DEA7ZwJUsLBecsPZJOSeVj+76oHVnz1PFajJUqFLmvLcnBwLJNCT7dME5nzz2dCOfXcwqI8r+sHR
WVhOD/m8DewvxIcABmQo05d5muLG+DqNX3jys3G3WvDz9lquOLmLD5I2qMUswQH1rU4T34pngyvS
C4rp/eWLzh5GtiX8qtfKCpQiWgTiYuq/6N0zb1/S5EOlf749lhV6oMvZlTaL1xgDd4Mc1nLgyMWn
HoqX82dd+0H845BQaNUdF+HshJrQbHqq6AHlmRBEZbc/Y+0Mnm0pmV6zMxC+4GqvTtrwykgIeXCh
os5YcStYtSUlBNp+oB6XaT+b1tlziRADVq102MYR2taBNkMZmE/o3tv/zWh+m5Ieaywokd+vYUqv
jnUxRHN+oCqaoJUIeeHpXy4jiFBBQfdyOGghI3njwFsTiLFn7udg9OP5voqG9O32YNZ2O+Jw/KAN
wB361i8NlZOHC83H1VcVWxIaKua7tWU5/3kp7MlsSnvTwji6Yp9Xse4/DDaaDv48+AG1Gt556CgG
6kquYGJTBNSiZnkiWaxXh7Hfdyq+u7UtfG5C2l9VMAjStjDR5nZcpQ8gxg0BQQ//YjWAHEAHORBR
UHi9XA29c2d7NDw8GMLcu09VjHeri43TgZsXjyGkfi5/XvMLBhjqjGCbsHB6BJ2N4vtXZwlvBvQ+
4hV5BYC02VA4nT7i2ZDWcZnqUcXvbVfhTdbCNcSIaEHDsxuVQDklpxsmn5sUs0SIf8+M/NDq6L12
RER6D5V/KAd32s4eIChSdM1r7zaRGSQK9s21jQ16AH/JECMJbUuOtbPHloxjXZ2yhunbsU+cTZBb
9b6sy3lHXd683t4Zq/YQdaMRE88TUHVcLh23g8buSVWfcszojMzMjmefUKi6beWXoI/0Yl0aDf41
s3zGmRtdYBpWMIFaoRi9+7F2Q9CMPlZltmls77jQueiQX2mQHso8cWcR88CbYMNt/sWhxRs1q0eW
kw2x3Ae3UylBrvVnAbkDtDaAaJ5xle1dUmSmPifVCVnfb24HaeUElbuQ5W1+l5bg/OClXYadPue7
xijuXRBUk3Tmit23uhBnX7GcsbMZMvREmKTAV1RzGnofBMSDBdpKB/u9YikWz3u1FD629wKExapL
hzXD9UyszqlO1lw8aFqz0ytjZ2W4tIuG7Koxe3Qn+6X35qeybt67sypQWR/ov/bljrsqm8HdksJ+
ML1a00tqhXofmSrEwZrHQGENt5y3nCXZdedt3XXULhuMsoss+tgAz6zn29tzqTIiOe/BTrtKr/Lm
xJ2vDd1r/JswFVH52oW9cPKjToy2lqs6azfMgZembn0yUW7Xu/tZCyLdnfZaddf1rmI8q0fh3Jp0
T4BJDbJYjVefvOwzSjuAS2URkuQht4A2L7Io7UHYXt/Z9gPAtQofsUyWvC/PbUuej3Q20WsTtgsG
6TH7lQdgTXXy0MXhG4r3qM0pLpW1BB4aZ3/PrXTkPOQA9Kz361NilNsJrP1EfzWmZsPYs79AxLuN
YYtwZJlimte2jeNCpBgHEBIPckMo79vUqwRFzgagDt+6m6svBlO16q5tHCT8sWeQuVkYOy79yUi8
gcwpPG4n+lfhBMe6Me4oxFTDdPIOeaLqpVjdO+cGl1GfObAB2grtCC2oE+u3ECcAYayw4sHf5SXI
UENuPlfunqr6Qdcij+WqXsqdwMPLBWjLFWwEjwCarbWo3LXm5vYBX/159Bos1xPkHeSO9ACU/YPp
AlbUgg2sJg/d8Bcx/9LU+Cs1hWS/tEqVSwMqcvQ0cueFtwdteEn+kO/810P4lxcEoaOBBMnij8/W
hbZ0KnyrRItpc6z5Ry9XwG3Wzi0CleUuAfjVlTtBkik324xjCA3IxFrfiQnTnpGgAdpBnKyeb2pR
v9xell8QDtlXnNuU/FRRgXWuy9E226R0WzVlBBaeXdrqMRugbgoK3hRZblZXMRBO27bLoAiXx0gJ
IxGMt47fnLpKRDn+5tMWMiTZPShIDo1DYowmymj2vbDLTW6yIwVNmlZ3sc/ooR0CaDh7h852N3ot
4ttjWnMK2MMoXeFlDVyMtEzo0hbg210ghfzA2g040Ou/gFlDZQGX4lIjg2OQbn5EsIXj5wToXhYj
w6O5itOy6gLODMilUxPIq5SjRfcE9ZzQsQ4zCGgdWm1d7bnyNsPwTLVvPcjNoLGomL3VTfh7aHL2
zzLnDiACdCAzbUNFF/beu3Q6keGUtDSqVKyja27hfJzS9gNBvmumJrrQa8pfaTbHvCxVT57VFMu5
Eek+dKdF5apGMTNxy30zuCHvnbB0wfWd2wcXnHpdIz6h/eG9bXbbovafKwdII8eKoJ68tUb3w+39
qRrz8vczN8JL1Iv8pbbq5WCtpKgrCcV9vHoCztZw+fuZhXZKONAYONTGMIZzshf0xVI1d6v2iXTK
XKrlpsewckXLo8R+N4OoLq0Oc8m3ZfvNCBQxjWrSlkv6bEhDSR3iJTgQGjtadYp3oyIRt1YKxJnG
qxt8ML+q3pcW0gK0viLAsqQmkKL9p6R4h2SCnjxOxnPDH33nRRND2JXvOflYV11YtRt7SCLbomHF
d231yWi/0mnbKMVNl5m8ctFnHyY5m3z26rSb8WGl+8jbIvbRMp/2J30+mAN0Ry00tbcnZn4V5Lve
fOHdNkt+FsOh4W+39+3/c47+O0MgdLycISD/GyOv4PUqYUSd5j5OaO8DYX6zdRCXQDcnHMDVk9p9
rE10J+gQ2fhc8E7vjQRysdrw/fYHrU6MD+J+NOehui+/TPg8iILMABIPMwstegDUYD9qSTw4ilTC
6nk6M7SchbPNJ0ZmC2MCIMc257sGdemh6Y9spgqvv3akQHsABDlIyMCBIB3bqdCSLKtw/8+OEwFZ
N7hjRJw0dKGzNebprkpUtIDG2hSem5ROsZiztBcQbT1VA49ytg38zxPy0DR4LnM9mnTgNMoMIkif
pnwLtFBkatPGHR+HFuF2YCnc1uozYtF6AbUy+qyuuiiMADrhZMEkNeLjTHZTUIT1uGfkyeF5yMkX
m36aSkX32JpjObcpzYBrZpXBF8fiBPmehJnI9rd36eqqng1K8lxNOySGKDEoZyQbwL2ihrwFrhaK
gcaG/crS3W17a88VhJAgl4fyNFB/krugAysmb8Yu6km+490Uj4mDAs344C6wkdJUDG99/v41J0cq
lskLZpvYQeAaI+gt54rhrJ09CIf6ON/oFgI/yOXZa0ow/ns6nI6J/l6H7xyggPNme3vO1s/BmRUp
RMBethlDX8OJcFQ/5hfbPTZ1uQMDzdS/NvzFLp4S876wIKRG3pFFkHN4mei2rg+3P2R1s5x9xzLb
Z54GXBimllB8Bxf39YegiPgQ6tam9+9dTzVm1cxK7mZgujkWBWxl2ReteubOd/jPPP9UziQMig+d
c6IzNHM/+92OQ4Z0Ad7aKmbE1UDXQ/8eGsTBpov00uWABW2E1oIc6WQ1zzp9r89DVNB9UTghqISj
ALqnUAoJXfe5UJ3LtXo7HvUL0AkNJRbqz5emfUFEDiI7AJCqsdtQ2/BfKJ8/Fw6BZlZg/nDdrtro
mZFsHZcWaJQufuaz2b+yvPk6FoMqibK69NjlqCoAqoteh8vP8cYJtIoLaK23+02X6qcs92MNr7C8
L7dVX8aMq15/KyTaBqbgt03pcMEL9wHxANBD++YjGp02vDQ3VdNvfH3eapTHdl08DfXwZSqSvd7m
MVxlTGh+zy0z/oudf/Yp0mq4PjebcXkJ2LMXglw7yl1ouPehm1eb0d/r5ONte6u7/8yedNIMjTca
h4A7wAnw+8CXQz3n5+xVX26bUa2qdMh8no16wZa4td83VhBX7AOh8GBJF6U6Cm3Ya7cNLu5djhbP
l1S6z5ymo2D2hz/O0+Y16Zrv9TQdsqQNmxmkvzaxI9bwDQonintg1S6S4Poi743wRdq+vmaNFQRN
kD/K2INRDfeNTt4gcLCpq/Koa80hL0Xs8b/AKwZ44psWckuQAZG7qloPfZdGA3yxGZT7XLSHDj17
FL0yxHEUM7u6Y85MLUt95pvbzGgTO8Nhsap5ww3txRAs5kWtaDZaFuhqAYFm8RwdSM+rOlI90dzu
dJgpGxoO+dFEK0W96VVdPqv39pkZaZ80MzOJFsCMmdAvpWb/LFpPMZL1LfF7JEukcj5hVprUI/Qo
webmP2RWdm8SBi2/2eFosANAsOo/inLetHOmoslaGxzGBnCTCRYrdN1dWk7B7snHATJBTl9GEO0I
k04RlqxZCKB5CBI29CxdNS2NhBUGt9Hw6zUH+kiK//HnJe8U9FqB5AR+Xqs/z/mXRNXUs/r5C9km
+jDw2JCLo3TU8PkCLeUAgj/maf+MI6SIL9aOC2r9/5qQhgBcW2UxAw3eth/nTlTzKFPN0toGOzdx
tcwtzZnDELXR5BiA1csjPExQb6tnFhl2+QPX6JOW9tFtF7t2QiG9vBRhQbUIir/L3dWmIu2bTCCf
lCMrJ+jGstgHu0of0dysmMRrU8iVoycO6Am0lOG/S1MNtDpAHF0XJ2xB9D3mnztEIkPiPbet78a3
h7USiy2JeYTZlgUeWVOu2mt5LYJi0VIC33YkxHe0P4RiLiBAvxvGj7pBcIyQ63HzTaGpXqKrAwVm
DDLC4IG76u/1GBWmnRAIK7kj8KPoY470kVg7RGi9Ebrgs1FZvN6fGC2K9dCzQ0MghOMvp3Ya0S9N
TDzqu1F7D1LoEJlqJHoUqYPVcS0c6agTAwUgwxOTUSQdJCNAdjYHbcScflMZ9l3FgntzVhGrXR8H
jOjMlnTiXFcTgdPjLiy9Atz42rGszZjPwZb0SZzX9Uan3XNfcwXMc3WIuHuXHQPNInnbiNIlLpge
AJBkdtxDzzYY0zEMcnpXdtDvu71J11YNemmugzZgZN/lnI9IJuK0DXhzTPI9mNHFiZPuaYpY5to7
gjIJ6YdfJIj6FTbF7BOjywYklpxZTEhqdSi8dSo+qDUj5tJWv0hZYA9K+88z2TzaFAFT678CaRE6
tYpzYG2uzi1IAcs4OmXiLVwlArQ4TYvqPaK/PLE2f74kkChD8667KHPLnXCpmQAOwVA5FMldpx0a
N5xGhcdddU3nNpY9eBZKgJwr1XuKqHZuof4aQGLiQ93PsVvsEjaGo/mc0McZWt2G/e724JY5uozG
EEGcDU5aJdA6GpWw8CwprH5DajvM9LcMgFMiIH6L28alqn2xvmq/p1NaNY0aac8dWCS5847V/a7j
VVyAIk1xklZyHpdDk66xzBvQ5z3DUF3vuvSdXjQRNNUN82eWfe2rMu6q42h/AEIxtK27GpTcNuOR
xQ5e9np7jtccyNkcy30sLSThIIOGcoWn91moj86L2bC7sq+2rDMPt20p1jOQLtS8S/0AtXVk+YNH
Y75Hej/QyzBBztMVb54K/qrat4F5uW/zgad26+D5J4KnMv+hmz0ARdiw5BuDgljSgAOkWXr7vxkq
BJ/StPSgziFvYprjMqtdrLcf0Sudkx9jcOI+bvTkzRIPUN4I3bH639yB3C5hACpUZhqGHNBNzZ+J
cZjY8+1FXA7djUMpo+26/L+HElHRh9I2D2mf7YvMCCdWxczTFCdFOpGLFijuGkgjIv1og3NV2jMe
7iJ9sANy8ps+5gGNGkp3SJpv/2hU/5gB+B/XGzqtrgQ8eEES3y7zDmVKEpbsyc9Q/L/rZw+NQwqv
Jp24X6YgYIWny1L7v4K9eW5ilQkUr0+zb6WhaZWHJgM/Aw8OWZUqFks6cf/YQji5EFz4qJpKHhT/
PyN512BYTmiQeKzBPRBa3ZYLCGYqoi3pTv2PLYAw0XcKiLac0gPnZsfttOxOPlKJXYPK+V+skbPw
gvzHwPIBZ/eQyApTE0nRnaZBi30OTpU3W9863Q+Eqn++G84tLZvyzFKXJK2e6Jg257UcY8IjQOsS
dhCTYitIZ+mfKUMCdqE7CUyQ8sp2+Fync9adUqsHiHrU0QWexG7anIRtHgORKeytbj1kXRf6SB/0
EJI9zc0qveUYV2Z9a/RvBrozKftqpN9uT9/VrgPXPoop4FwC6dw1gBkdizjUHalOwvDvAbIIdbEf
kup1TNguq7RjYakUskFgjKk6c0ugo8CWg7wW5BhcpOBksoPKZ7MgGB9KFWgcMHrXgP6SZe9b18MN
y1N3o1VNGmUsaQ4JUo1RO/ftR79O+HEsxiLWmAjuMivIt3adipjbuRs1pT1EVoDef1PMNOp1jr8G
PHKnxovtofpYpiPdQH9Xi4rU52GRa1asW4X5ypHY3QyoMoV+0o9oAR67O7/T9MhLNBMQqNnYAVXn
om6bNfez0LQNsqHskRa194ZeTG0DOtSnmQJ3kmGjk3I7gCgLdMphX722070xli996x0+ZhuRuQff
66LqRTuAI+HZ1cxDzs1qY6EHeUMEr8HFAMkjb6zriJlOHeU6FOnRrl/FuCqseAItTJyPeRL5FaDT
04AePlR29RB4XCPKauBfPM23dsVczxEX43tL02isdZYb18FAtgMXDCMCuUROexB8ocltZxbpu7IR
7hYcxX7U0sGPCZhjI91If3iA98YoqVcbraUN+jAtDTJZWRLSPOm3GlqwwoXPPXSYBjWzbG7D2eqt
kJCuB3t0Xe1bPfjR5m4Dpe7Z3loTScLBt7PDWLhkC7CUHVulBQBmwpDqrYx5R8aq3+o2HiyZmZvR
5GR5pHOe7bQud0K/EdUe8NMkhGrqHBVua0alW1Vxg0/+hEJIdsdqlEB7FrBtblnaE1ITGeIHX3zU
9bzIQi13p90QUHDDTS4/BkNGcLRcKywKYe+LuR82wDMAZd9WCKKHzvo2T47+5lOHHrqiGKNsbMCM
jczA/vY5/EXjJh0KVOhxc4JQCZoLwXJozvyYSCqScIM3p2zo752pC80seCb8bXDce6BrwqLVngGP
PnrFI/F2lah3NKEvc7fTdRGbiE5qdJDX0Kz2tOSh7qFyMIxR52Rhk43YQjkyFGUMRQo09OihP72x
+vto6CFQ15GAe2nuCE83zEfe0XhIy8d0dODgqtBO3qUd3yTdk5k5oQ02OMBFiO28GJOqM/HKw/qA
0OPBCveAFABA9Zcz0CDE7kUxNaeBfLfQ71PzZpOIr2n2qLXNn4Yqki3pfvJo2mFrjA0a0+5Npocz
jgQyOIo1vfZzFwOSrqZMs5OiamFkcD6CtGzw3v6331+ukLMto1Mjh5vD79dZB/DAl0B15y2zcLUn
z1ZECklcCDgm5ogVyeCUREhYfHsAV3ectArSnnfs0k49jgFMPYKEl9aJ3f7d4CiO1lVYKlmR3m9V
M7k9m3GymJdEhJKw0fV40L7eHovCioz+JI0Y3VrDWMouGroX3n1IbEXUppiuXy+Zs/W2KCh7PQET
3U/DB4XBPcQ5zD9UPl4u5/NNK6M6fa9snWrGmldJmFtbI3+qFqmk/3G2pEeXqJshC0bWoE0tcgr0
P4WaMheiWhFp3TuIZDlZoTenotftTWlroByFl8WN6VtQbBh4COmIKaw9vY7KSXNineLybZuq2jTD
8KUr629G5n8KJkjH3N4ri+WrcxW4oAVHi+hC0Xx5cBsDMr+2O2Aha+89WtQsb9xM9hviC4jsRAvs
wRoVNabVyQB1B/wqaj1X4evMBDGHFOgUN9kwc5vzXfXj9qDkPoFfYR0ifg+6v4hYUWO8HBXvQE5v
LtBxb+4OPj2C22JM74FpipocRfFmO/SfnP79WNzX7OhOTJFeXXNW4OhDazty1AsA4dJ8648QjRvA
G5F4J/DwhzxT9V2pLEjLxsopSwQXQFFYcS8iqso0qX5f2rCI8xK7mfH7esFjIbTQaHe312jNg5zN
kSl1Jk5+Sytq6TV6N+8yaGN0kBLJUWJsLapw7Wv77dyS9HwZZotPVo7VyDSxaU13YzttVJmj4iSt
DwgpBw9ey0P30+WiF7rfOdy1AAEZwJr8nDp70BZUKjDhqhXQFv2SLkFLizQYndW01ICgORUuIt72
Sz+9tPp3Nr/cXp3V9Uc7MnA6C7+Ka14OZvaakZY1EMzik4aOJhVDzerPwwHgtQdGfXCNXf68naTD
IDyCuUpfi+YR94BiMdbW/DyElRZDB+C3DxKKcCHYjf4GdMV6r9jAqyZczA/k6NALJdOLAfttIhlo
NCfAxPw20hainb/YuSA2hQ4OPLN1lYepbeITL0C4kCaPon4m1ltvKgAsaytxbkJyJGDCm7WSL7E+
MCJ5CHjv7Y20Okvo2QEIHpWmq/RODT5GBl6y5kRcKB0mBOQkFM5ElYFfHQaYWOBsIXABPs7LDUU7
m5WeVkB91M82ZDpYwCffHsgvarqrm/LMhHQkBpbi9kQj2Qm5N+iR9e588AeoqvUmZXE24mFozc37
scF5oYKMD6U71XtnHofYLJAj92fIeAsj++yVTRAKB+mhbsh0yOWkVSRyiKTM3ZRvkI9wN97Igmjy
kzn2RpuFgY+3UgIEu2JtVJMmRT5QVrNzWG9ObY+1GZ7YoMBvri4+2m/QGYeS3FXV3eNlNZUeMIaF
84XOYCRrDzrIS28vzPoo/jUiR7u808WQCBgRRomys2ZEemrzvzICsAGqtSjsyz1LTc8QT7RZg4wo
D590pRb74o+uN9fv35eOYZEktCADYiK8jtNmN/nbJB7ZnfH2N3P124x0retWMoJ8CMNg9dekuHdU
NC8yi8A/ITvaeP4zT750qzdlO3bzoNX/R9qX9jauK9v+IgHULH6Vp8yJ7KST7i9CetJIzQOlX/8W
+9y3t03rmtd9gL2DBgywRLJYLFatWvWSheV9wsJ1Zs2b2Uz3rNbXNs83bmjcZSFxV8bMNyBN3lCr
3Fye5LLW/fsNki1wzb7rwwp8V3n97KB3wBS+jUpShkWtA74ZuQUkGsBneWpwwkibwZJaFC92iOge
AhGm3SiO5+I8jkQIV+DojYUWZQZMc1O8EAS3OO8Bk7mDjfsvpUg3pZvGQ1cNmAgd61VTgKEwobuI
by/viWq5JP02oskOjbjCcs1rOC6jChy15BaBo+Sf7ZAUm85N14YOCKkK/p7RHKHTO1q+ZrHi/CjE
yMR6hcdg2V1MI0MoSHQcmEGObRnfufkXL4ij+diSDiPLoNWjhfk0ZojdSB7qWftxeUsU6mVL91kS
OpbdVphLo1cAEcNdbZI1el8raDaXxfz7wJQuGQYxzBjxwNTLx3mO/Nx41VXNQ5a35V8ZQvuOToqT
jZ0ZzjWoCAzHTzsQO7irCIhPa1QhkJb1+F9J0rFPOieqphizCeevKdHeuxkx3cv7ohIhJns0mcil
zaT1EFFO8+hrTbXvSvfmsozlTfn3CS7tfUTmpJ10HPqWbfjPuNl2XHFhLm2JIOQHxBe1Amdcl2HB
wYptQIEzfReWOShBn2ixiXIVwndZDsguKVgikDqSzFcF4BJ1Cg8zQdYEjYtWoIkB++0Dqk8uL9nS
toCp+h9BkgWrLa3r7cqBBSMPjduuiilSLJlKgmTDQJjI+7GEBGrfcRCWO39xEo9mIL+4w4aMRmFg
/M79QYx3s75vBoVeiUWQ3ZhjEZLZMhIdteTMxfEotwNDVKumDy3sfa99xStzVfc//2JTBAEhGjGY
aIklnZUZuYvBRW7uZRjebfRVtQpFiemSXwb3FYVtIEaiZ2wVdEDNLKOsRNu8xi8FP9BnPKCug34v
SlUZwOLiCb5/lMcgdORIlnIcdS9LbTwoDfc+bddg/9A+o535aRh/o8pHgoQiHlkYM0mrMTUgyGt8
+Ed83lzelcWJoBpSPMBRqCMzUSM7U8+0BG2Lbpbr0IzQ0/ylKL5P7rjSxhst/nJZ3OK5AUe+DXpF
EMi5kk1GzjrTy4IivoN8X/Tm5golW9SBo/ElJcuYYyZhIfxJZK60FVwkTrdZ/VxlinVbssqASf4z
EcmWWWDzyBMbEykBUi6jPUow/DJWRO5VQsTmHW2+kXgo2XQhpJmaNzSOfsonVK7qqgeTMFZnlkA0
vUVhLKKwZ/6xURK9Nhli91O6zZBmLX+SmW1rt/RjylatXWymLFRY0MXL4EiotFOxkzaNMYjIMn2J
J7aeUFNiFmvbbNeXVW5xEVHBDNA1ClHx93QRG0qHcBAa3ulPdouk4C7pFYd0cS7oGI0YH4hFgIg4
FcHRcKqriM5eCiQGQvrQ1J2fsGdPxQC2eHqO5Ej6QJ0UnlI5gRRRW71nlWKhlkcHA4stuoadUS6S
aAp7L+oxeq0/cGt61bxJ4Sov7gUKR/6/CGnTx8SdAf0FodD8YcQHu3tIHcVWqCRIW0GGqbbnChKy
KGD2y9A/eKEiDLcsArMA6ApQfhmH0rtpYpXawF4G+p2kX8Zhl3Tvl3V2eSv+FSF+Pzr4+cjQFUUf
2cuo32XssxoUwZ6lEw+qMZSmgIzBRjrpdHwtJrnjRfBbp47cOoLFYqZrqn+Z7N/l+BbXT2Du/Yvz
fixSOoYIIWtdauCFnET1g143awaQCPf0u4anb5dXb2mDRPcatLw3EM2Uo71RqXeD685wzhJAS+pP
szV95DwvC1naIjA5ieIk4O7AHXq6hJ7ZTk5bYgm9sAxI5dxGXqHyMhZlICsGOByYdkD1eCrDiXr0
+glrcLr6xrxTou2WhrdAcwy+byQnzkrhOoYCzQ7ZetTmv9r9s6E47EvDi4gLKk7A4AqH7PTrB4bm
ISiGZC9t7jPuZ6q8gWp8yZhovMrTPII1tPOtB55pFdhDHh/Qa1RBINFKUVuCro3SIYEXqbcol+lE
V1/f9b6XQ7y5rEPyvSFLkM6EmfLR0yvePWYjKnCfHPrWPGT27rIQuQoZ6y9wenDtRJdQFBVJjj7X
6ETNMeke61F/NqpoO4XRq24Wuzz7ZNHBi9MXNC5C5Fq/07QvtvkVcK/YB0e5wgKcBRzFh1jw//Ex
SCOhQfypQuRJW+rc9frHsKYBI/SzK0JQXIPize+zdIdSw1tuWTcsjXZuTb6b6K2H+i9HBW+Wjd+f
z0AqG/VC+J6zdhheS2tAePAZejRswVezG1orXnfT+MarGNClDGl/z2axD6bqaH15M/4Eg459LRwG
yxEthzwd1GKuXHEWmWGOhi198zijmyD6jPTszm2Lx2b2ppWbhDvN0b5UUek9omb6Lkztb405/LKi
5qfO+7chAqIpoeEBfYVAW28w8hTqXbNtkJ/dhNO4z9GhYJ3rYwGk3rxuEu02Ri/YmPNtKehK6fyE
62zltiEKpRPkKXixA9u5+EfnWxO9r+ey9JPK/YWeMg/2oKfrPgFLghcl27mydwmAlmCQSvy2jrYk
JbfUwFVB+gPoEOOV5ubfI73PFEt2fgzhjMCzAoTWQXNWmXCD9uFsenPePLZfWHRnRgqEg7ChRxsC
XTTAbwOeLxTHISYpu4ckqUyTt4kRQGE2yeygNzldm5OG6ARiLSZwl5c1QJrOf+Sh0wwybLDpUIXT
QzAiGu2UemQEwGnG73ifXh5eMin/M7wD+jxU+YkSytPhjaah86RnRuBO4FN3GQe7RdmwxLcnC3Tr
NvB5lwUuzgehI6ydABzL5Ukj+CXQQqU1gtl6cKsn+8qY938mhKi944DyGMZDyD9yhRpCq6JjBKyM
OlvX6EMY/9JTRxHHW1w1tGJC8xDRxEguI2zc3tAKcKUFbmUDyuyszZBsrezZbBVxnSVBqOSzkPYk
UIA/tvpoNoKLfvIS7H4/AO6L4tM3YzRa39BDzzczvVMo25JyH4uTLG4HJq6U9UKc/TX23nK2DfNt
MbyZ9OOyFoiB5FOEPgZwiOBvgVxbumNQUwVELtX0YOg/3PFbOG+bROFOLC/dvyKk67g2eG7NA0S4
zW1CgXu+tdpbPVHcltLl8EfdjiciXcl60XopK7FiCV3NfBvdA8M4ursE2OHfYag4rIvChAOJSwhV
MPJhrSrNQDsQHFYGVolb4uT2ISWtu7ZDpt/anKJleF2PQGGj4pT4YchdxQcsrinYu9Hbj6BgST68
tedlYewxNJ6I+se6yb7zNqx9tPyM/SFUKeOijhwJEx9zpPtRjXDQpOWwfM2m+VmkN0p47pItgssP
xmhRfIOnzakENGCcSyps62Dvk+QJKey/0PKj8aUZIMnHSkZSIyA2yNiMn01xM9HX/06GZMDZlM4t
HSADiXIOJPv8Ds03/KQc3v87QVIwYegjcCwgBR8AIbVzYhfsQ8M60RQaptoS6bqrY57yyoIU2Hcg
7Fv3JixUaatFLUZSAeEd/DkL/LJhMqsBPQyhWOvoESUYzSNXPfcWlfdIhrRabthUmgayhGBwvsV8
26Gf+vD7LzbE/gPtRMeIMzKCnBYRgqNYKiO/K8KvpZX4ZAwVN93iPI6ESFa0AkW9jgQc5mE/g50I
TYM3og7m8kwWN/1IiGRE0x6Ut6YNIYb2glp5Q7t6fNQ7iBZOpoUyIXRQPD3nYUsGPJ1sM2iRrWo+
QQGkWKXzCYAJjVjoJiae3mgXdSpgJkbr5JpuBvweJUd+0amiIUsCUJaOykZEDwB6lY5FqE8cPXBs
K7BTsvF4topnRez4/FCAKUhQyiNZA3J5Gd1Rc448OydWYIJd+yEa9TfPIPFmzMs9bZKbyxt+7meY
mAhaJYFbEE08DWnDo3DMnKxnVlB36zn72swwJID2fDPN9WVBS+uGkwwZOry1sxhl20wxTZrOCsJH
7tyh0OtvhrfQdYZ4C6E93hntYKOkJyDZPcqqkvbwF+N7qJdDK3LsvvwCboohtFFLZAXthM4gu84I
Lo9/frqxLmj6iejXn9pTyQ2L3ZyjjVtsB7W7SvObxPGzK6MicJAgAh0y8L5Awxl0MTs9GnbZ0arG
IzfQGddfq4SO3zQeWwqFklHhf8SIGkacEFHJaEtiaKF7XtdNeqBxigrGxkcB1CfnaG8SgjrPQikS
2zXJXcufpxmpnupn3isO0IKqIa8nGKLw6kAwUfoCfdCqyLY0EmxDi+zKxFB4mgsH9Hh8GZ8yl3PU
EyPWg0mftsDYbjjK1Y1G24SqgPXSTESkA53CEfI4a9ViV3ODUijcXVY7bZ76mm8ua93C+ECMYnQd
OHpE/KQ7RbeKtEzGzAw07+sQ9PX1hwZ88C4UG23sgBuQNqJHoYWIpZiBF6+q8Yt1vccl+Ob/GV+m
2GyBqnSdxjODEQx15QN6UPtU1aBpaYlwoYC/TYRz0Wr29NQ0dpHEtj6a4H11/ORba6lesOcnH0ES
FLcjmAG7guN/KoB0HLVvVToEWr5lmV8mfqKKXZ3PASIcnH3kig00+JA80ygO86Gy4jHI07cwTldt
p3CAzk8EBGCFXIR7BBWpmOPRA8FF3Y3FXW0IzLzc4pJa1SUKrra5p0jgqOSI34/kVDbrdFTuCNw/
8RttbZrVNrRvmKYC1ixuCrhbUdcpQldyWKHTDSQ5SmMILGQ2m478GFB5azrxj8vnTyVGbNzRfIyM
Z5MNwrGg6FAt22S3eVV+90wV1+LSslkUqQLQDHiA1koqphd4+89V3wdpGriolCmBqkjtCfDqYX15
QsJ/O40m4CkI5wjuPMzVWUmQ3c2d07lmF9jOrkASj944Eeqss9cx+pzSj8vCllYPOSK8FpG7NREJ
PF291gYHmIfkVFDPN7Eb5NmN2SqukkURaC8tAguoA5ZZWNGe28j7OuuDOLXQu2WPDiS+V23+Yh6u
A9Q76hwEq5k0D7SBQuTa6gIEliy+tnTf9hT7sjQPoKoAR4EWiKzRqQgSawOqU6HPefXaIWVQkGcw
916expKWIV8BkwzkHj2Lj6ZNr+fAdI+wxtmdW1lPtLS31dCAcdK7vSzq3GuFBwmOOVEz40KfJYOW
ZC4qNqycBx7q2112OyYbYJfW5viaNp7iRbG0dMeyhMofnVG0te1GpNp4YI1vnvcFnXX8Onm9PJ/l
pRNKhsAvWK/ENxzJaOLM4CFyG0HEv+nJlqd31bzyiGImKini9yMpth6huVgHKZbGd0ihrGOzXrvG
E2kVqXxhtmQrAM4MZEnACgNvU9qeMepp3JgtDyhK5sDzBuLo3eUFW9yUIwnSpti8ollKGx405g9e
It1yW9utYrkWPFnk3eAZocOFOJaOtF7gGGy8fCoghL/H0xdm3IHSbWPR3J8ASO7ZR8c+kNdZacZd
Yzw0vYpKU2YqgiuND0DyD0050bb6rIbTi5DhQxuaEYT31cfgmndpoR+yqn6eUdBqzg6KWcx7W0QY
HZ1vZ6f5enmV/5cPAHsHQSUpOhRJF0dlEzqMBjTGa/aF8VsfhnUDeJF2S/p3L9301U2nP1jm1aF2
Me1/pUr2EHy8U8scSJ3sykeRn1avp+R7ZCuMyNJxOBYjeXZ1mvd2OjljUHsfTvG1KrdVdjeq2MSX
zsKxFPH70aEzptKOiZBCUVUMwh8/vg48+R8lAQOmaIwFFnTZFjZsLqMUfcaCtkmrFeHtOprznUa9
TUKir5obvV9WiqUrHqXMf+4REMjKtsqEnZpQFjsGIdj/DPQ8ZiUoRm710VgbGRXdPy7LW1xAQS7l
IJOP1IukDZSZ6C0VRTyoPtLwzXIULpi4+WRbBYj2P8NLWpAnoeENJYYngE/28dqN1jHov5BS8rvG
Z3RYE1Ub7HPFs9FpDw8uHG/v/NVlNnGC8G1UBlb5RkfDt9JNEpmrKvly7cqJcAjawCFOZSHRJ6me
1g9FDyreIih9BzhqqsRSCzt+unYYHLkwsLLDszjryzXHRsHTeSqCeEv1jfObTsiHbfKrbb2QgtAO
wlz4T37Oo/UFKGXRNjXIUODnm3XsX9lcFkfoRIL8oC+zAal9IUH3tujwnNqrqzcCLzuQ14v2tYhP
SRsRt2bbV3TGOqFEa2WqiMQWtwH3LOCLAggsw0RmZs9jbI4Y3p18luh+NnzVtLVO1yXeSJencn7x
ClZO5HNRbeCi/lryVPiYu6YdZ0WgjQcXr4li47mKe/fcwACJiVSQaF+D9JocNQDHo5vFwwhsVpKt
9f6unT9st8Ijot+gv4VGyu3lKS0t35E8OYqQOj2veN6WQW0Mvp5TINCTg8Wo7pOK3UQFUzkWS2to
i2pNeMO42eWQQuek1C4sUgQpSd4NnsJNSldTThXzOjeciMEhAobaEBB+OXJHZitFIVWfuDj+6Cx4
O8WqeOLiNPCegBeOTOhZ3akGfjSPjVoRgPzep6P7Sy/SwufhOCkUYsERw0xMvMZR/41/yHWhJjdg
AuK0xBUHJrbqVqtvi3nyicM3pnbjOLcte517HR9Rgp/qOS8212vIsXzZ27SSvi9myHey6rOx9AcW
poDdmO4WfNcvVkEVyJallUVmGSBIZOVR7ywukGOfIQ1Tr52iNojzVeE2cLKmmzr9C/U4FiKOxZGQ
uc/6NuEQUhAwhvnh/vKaLWgfdALkIIihwOLJNq+dzB6JaNYEtp8gU6WyQ4vDY3BDBLXAVi2W8Ojr
Y5o3c1hMVUBgsNvhvVS4vovji07ggFUBYiTzkzZamPK0wfhh9YXtyJVAV3HjIGyJ698E4QA6i0qf
H6LOHHjttAooWr86pNlkzvOgMmxLc8CFACgkYhfwnWTXZqzaGsGyKkijz25I/I4rwMgqAeL3o00g
Q2sP8J6qwHDea+s31Q+XdUjoueRfiBvtnwlIq5S2aBJid2MVTCz0B3vHwzW170n1cVnMwgXg6ugI
hR6siL/gEX46jXJkQ9nNdglkY4Ma4MYCF1sRB0gvvoeD96FFneJsLJxvXJ0AEpI/lBbyDed4Vpl3
nl4G9lBOCFkj1VNH7r1GwRBweWpLO4SMKwJXIAgAdlOyXFNZ1WnBjTpI+vX0WqjYWJaGR3mGYFd3
EHCR4740zHLmOTglUaVXKKdj4EnpY1XFjkqKZA6LeBpCL4GalUS7y0brsepV+JAFEWAyQioEXiww
w0QyhpYT6vEQGV1AvvH2DmRYV2/DyfDSNsw1DEycYPjeWccvM9n9xfDIhIDHS+Ag5aQ3ulggrFNj
+Oib1X81lT0IFvQVdzhcMXCwAGknG0PwZ2l1POV9QDSRzkvxyFu7KvzW0hYAt406VphEZMDJ6Sl0
E6IN9ch6FH9Uq2wTJq3CC1+wJsjfIpaPyIKITUubUJYJi3s77ILJuefVXcLvp2zVqZpUL60VcDeI
5oIZC2Bb8d48som0A8I21bBW4HUCycSv1vgFgoHrjzU2+x8hnmSxBgBaSmfAWrX2R42+RYrLb2EO
1AC7BNJ2aFID5qDTOXCzjJue6G2ghbvUWDVzcFlfVeOL34/WSK+Ix0ob41fdnUZfR3M1VwoTu2DT
8ahHvRIQco5oMHEqwojhv3Mv64IWO9zo09oyPtpiz4t91L9fns2C4lKKpDbQp4KITI52krbRe15U
TfCh0yCfFGt1PjrABqhYAlYGnNRnIbi+pXZnJMQKAGlub8JO4WouDA/3DJFUA76OwJucrpM+G3YV
F9yEBY/8pkl9VcfmRQG4GhzXsfHKkjMoPdFcjlwTACbRr7sh/nnt2jvIOGJwlMEQ7IG0zflQd7qe
DnYwPebtU1gpHJCFjxc4JRB04b7GG0pSVMvM3bEGxDigubE1i/mL7l7J8QgrgbJDvHZNeIII8srh
u7Sw28QqdKAGUSZsr8DjGjY3dq/w1M5PHN5/CCAjBw8ZZxxXUxJ3hPWjHnhdtMmdTeqSbeGomJ7P
LSyk4ALFUhGYJ7kctbZq0ClptQEQy+iDAlmbNtUUEEsR8VwUgzcnGNpdF56tZP3KyHEnGs1GUOrF
DbHxEpyj/AkxVuIzL9lcrWEIRyAaAT9Hx3NAujU8LwIrdthqgesXzXscfrk8/MLG/OkbLGIBaNX2
JwJ/ZAqTMfZqva68IBm6tz4LIcT0qa69XRazoMgnYozTY57ktjUxt/YCZpS+jua1XLEnCwIcZEkQ
AxR9xc6Sf6hFoeBzxkG0mh8G+kMrvl+s8ulLACcEoL4/UTS8ZcQyHi1TCN5upygNO2D5j6jbVh+k
fODGlszbhP++eqmw30AhGwTZ47Ossu61bZLVJpBYGxLdpePN9cODgx821/oTsZfcnNk243kgmhMU
BohJbzpVtHRpI47Hl1I2XkLSieiJG+iHJsx8lAUrfI+F0we3BsErYMhEV0NpKwba0sItI/T+zkp/
RMfXDOwGdcVWWn79UgG8BZ8WfdgQJ5epNNJMY+1U1SRo79LhJZwUaaaFlToZXlqpwajBCZ+1JMh8
N/RTVTM01fDSkavMpCGMY/jEXoPgNWkVWBixztKRQPddgAZAXQjwjex21Glvz2mUzgHr973zYmXf
eHq9cUI5EqLK8PxFkF/a6kmrhlorG0COwarXoqDKne4srtiGxXngTQFvE62lzhgeY4tks5OnetAZ
4CrnAUfNrzu8Xj51i0Jch+D+A1jkrKK1Mj0w1jchCSr2PNu/wqFYoW72b2RQIA4BaROQvVMb1afo
uo5kHwDzxl2UdSiAfB6N7vrTJ+IUaEmBVAgOhrQlnNVhGmYpCUjxuzQewvg21IC4ers8lQXdPZEi
bMCRuSWTazVlHZPAtH+VBDRz28vjL5hzCkwNOrmDtFIE+U/Hj/MU4PC8IABRo4P0F629pezWnGa/
s2u/UNUfLc0GFeUIgAiQ41kafYwy6mZ9ToJwsMH6SN+nXqXEC5lyMC+IWiAXuesFJqYB6d2aNSQw
yPS9GY1Nz0DFP4fVTY4kdmzXNx63Nk7pbAxUpzW4zRSKsaDhKGIQlAB4I4jWfadLWo8TmLIsOgeN
9mZPj2Z8mw+3l3dtaR2RTUC4H4ViYu9ORaAHRKUVkTEHTuo+mEP3FNJB8ZZauFwAeEDESuQrzmHW
eqg7UZMLEfV3g4Fphhb+OKEPwfVgJRAoIH4MnJLwvOX3YYddsKt6hPEnJYjuC9fyycTBmmcmq6ri
1xtSQZslnimIC5zVDntJgVdG7eAmAzm2PSCAkhzCJF5f3p/zNy8gAEdSpBvHKxPNbgybBEyzHxn6
hXQFyNaHTy3pdg5RmIhzffvjegP1ibaUCGYLZTkyEV3TRE3C4zlI+wqZch1tRdnG0D4uT2lRClgu
AFu1cM/Jud8wBusYy90p0EO0BaPx/AI6fAeNNyPFLfSHwPT0OsV8/pV0lgMmyVShWg+SdMNn7BC6
75T9tpPXtmU+6VHPF/8fwhTn+o4yD5AYw2Tg71lZQZ9pxMpHYwrGHJX0mxrF/Bloa1fXr6KoXRCm
Fm8M+ZEfGg5H7RvHqUoaYLEmPPRfaPrjspBz64CpHAmRrIPd123VsGkOtJ7czc34YF9LCCQiav+5
XBHQAVhd1oZkTPvZae0pQOk/m5+16bkfdlfPArkAguob9CVBXaXYsCO1njNUWbVpW+6fvcby8RBR
mOmFVXLxsEBUCnhvGFJplWirAW9M43JvhwWa/2T+9fVJSCrrQJLifhUYSSkiYjR2yvAKLvbo+DYV
21hx7Je+/2h4OUqbhTWsqYvhY+MtmreOqgvW4vgobgYkR9wCMlQ54U2ip57O9jPYfw3kdEuF27wk
AADlP/VbCKe58vpELG+miLF9hnbBH2V59TsYAA8Qy1HEHhGwk4G2Mykq1+OkRqdGa4X6cFKo6hnP
fSdIQHteDyEjvLXlW7iwuN7ppV7v7X4VE7+k96nuE/ZQpIDBKlza88WCLOD+RGpHd8/uLRPNZqqS
dA1wzw/VBJIJFfvukgBAupCeAhYKtWGSI2jEgPrFs13vYzQrYg7zYxWC+/xSRF0C3DLUuAA9huDX
6YHuO62YCZvr/bqlT5Su+37l+PqVVPuwTJAi6CjAQIDQgYxQYMRN2mik1d5iZB3OdIVL41rDdCpB
qMWRYeJejiwPh4S8L1ZjQtajCm56fhdBAgpcwLYm4syG2KsjCZS5dlZSUu3r7I6VgKTdtP1dN26u
ngfSCggRIt6MkBqRDGw0Acs645jv267aoqtNYaseFws6he0AWY0gRcXGSybWjdOY08ir92byVpQv
7dVeMBoloE0fBS8PAueyBdfCctbzJGH7KXzhKdoHX22gML7gLYJCIeQoky9VqAZyaR7m+y6u16Ft
+p2qi/PCRhs2eikQQOrETkiHTrdBljJ1Tr7vrW2lPTrNHc3WuYouZUGKwK7YOHcCJ0aFa3ekTqGj
57k3DsVe87Pm16+M/lAZj0UJ6ECK8AQoA2ANTyU4fVXWpOLYCfOu8j7j5BU1/ig5vLmssQsGV8Q/
BAYRbTQQ5TwVkyEKze0OV55mZw/paK+10VrXHd1ygiJsv24/Lstb0N8TedLC5XEdDmiiWuyHeNo4
VrchqkIAMcKprwsEHw46ImuIQqLq9HRGA0lnnnG32If11gtj3/L82rrakULCGOgZNFEFZTCU4FQG
qNziogj1ct9P3wzj16wq9F6aA5A5FOYK7SjgFp6Or+eu2+eeUezdg9n5tLlP8uDyPixKgClEpBMu
DZiGTiXk6Tjz1qrh6qD2x0uSFbVLf05VudwlLRYW93/EmNJC1RmqqRobYkq2sdAfKz2gAEhXvACW
dAq5e2TXkcdH4FkSAsq9ykNPm2Jf01/s0KsqsRaHR3oMbzScedyDp0vV5IMLjAOBQlF4JOhNCH43
xf238ECDQqHeHqornu1y5IsYtea1qV7sPYJGSf2N7YXrqPqVpumGaZMfI/szVsSveKVYuyU9EDWy
sAFLPEleHhdNO9tsX82/TPqm11+M6fdlVVtwUmDv4cwBNgCUo0xMacVJH7ERXq/D6EovzW9ulO1m
u/jp1YZPo+v5XDzQ4oHIiLg68Byy4bQ6PHDaNmT7AdWsZoVebLW+MelfrJsoBxPhIoSQZcK0Ej0P
8qmGlHp48NzdwNeGqj566ewIGmew+aIVPULIp3rHo1xL3Rp3TM/ugezYJDXz2/GpHVXglIUNQpwI
b3RQVOPSt6SrZjSsAmjHKd53jH8Mhb6GK+iTSEOb+2HDR/f9an1AGBHAT7gYeLXL3VZo3ZkT+pTk
e8oCAn1L3yo0b5rwPwlfL4taOLrAINuIjOLZKIzD6RJmnMFBHmw4A+674w/G9ZcZSkXAAYYaIngB
shKE0xw2HbZln78m/apX0fgvxF0RKYRyAbcHmjdb9paicsbONHCLU+d75K4YT3deh/Z+w7Yju4hu
wzbdlMVTCHrfy+u2oHongsXvR+5N47ggRjXDas+18bFzxrXLzYeShbegaFEcJJl+UbwuIMsF6RwC
vHBtzVNZpIxzUDDBMzfBMxal6OT1aA2PafWV9XTjeJ8OfTWTah063apXHbEF7wehWALdgF0nsE6n
slHRGemN41X7yvrZNffUfEAZxsaddmF9E42zaqoL6gh/QVgMPM3ts17vTU15FfGx2kfly8TbVeVx
BGarVZSxVW7/cqIbq960qHNAnxO/ql+ouSnp18tb+wdzIflHiKPC4ItgunkeZ6pqN7OMsdnbpLtt
6r71kaFah3GyNSLz1WTGtm/ND6TGUH/KfGaSzaC1W7Awv7CpYwi7Fms9AXNfY5aflz/tzA7hiSwq
nsVuoCpZbkwXgZk1nkNSH0b+DGSMP+nbptlY8Y5EV0eqIEC0dhQ0PQJFJRkG9G4e+6bpq4OJ5tS7
KlKRii5NBW8ckcZCXPeMM8CZtMmIvQ7j635pTGteNOv2R1t/xuX3y4t2plNiqQjea6IcAqh8yXjn
WdqZvLCag7NCOyQWby8Pf3ZC8FwDLyi2BcdU5P5OT4hdGJM+N85wsM3fWXFI+A5d8EZtH9rgH7IU
N8PCXEAQaaMcE3QReEKLVT0yO0avjY3plM2haG40cqe/XJ7L0vB4OFsens2AcchZpJZl4WDlcXNo
zN/Rxix+Xz88UkfAVCFPRUELevr1InbvZY7RHFCs/aNTORxLH388urQ2Vc+c3k3M5lCzz5VjKiJ7
Z24g4gnHo0s+rpV20WB5+PZv6bTXvo39l+vXBvEjGBwLjC9nmV2tHfMBiar6kBdfu6Jd9bp1taKK
Mma8AhBYRZBYznmVoJPR9ASbG9NHzuE2Ow+j9dN076f5RmuvftfAS8KlDDwYXpkIk0jHQrNwMXpl
2hzGGAE3hvbexdZ230JVNeX5rkMOoHOioQfCJrLvDKwLLYeobw56simTzXhtOEZM42h4If7owHFC
8rbIMXzfPiTVW341AZcY3/nDdo7I/xlTeGWh+28UYnzSeWteRs91zVa6zlbEK1aZqWpEcK7FAO3A
g0B4GkIRNTmdTk7bzo1mPh6Aa/T18VfkfnFGBd/nwo4IUky4/hQPDGBwT2WMc5TBrUz5YXTHtV02
a+NqI4gUMZxxMI1gfMRdTwVEYZvHTtKPUGS/jcHyff34SAuDjFI8W0CWIU0AS1dPHsnsQ7dtaQW8
3NUYKgMlP0DU4LQ7BHyX0i7MLMsnEC/bB5p9s9NDwrYm2apqGha2GmcPBx1vclRIyZ4boO4T/JvE
OrR7ECWvO3Shiq/mC8REjmVIcYWhcztoG2QkibFOxi9oRqLws89vV0gAoBBZORHTlZ94Vol2U4kO
CVW8ZuYTLpZtXvwi062GFt9EBXFYWDO8tlBwhMoywVMnfj867aQfSsBSTOPgzeQmI2swlGldtLts
6cUtd+Je4rUK4hJBJyOgpbJljOKKFUbmkYOu/+JGthp5uOJDgjBGv7paEq4U8XYQb6MzcPGYAHSC
WMp06CaDan49NsO9EbrGt2xM6BruV3i1/4BaOWBD4LuLXqFyyZk3hxMuuM46xO2mHTadqnT2TzRM
Wjv4igZ8W6QHxdk53aDGdENeloV50GlnbyLNzlcsyT28Cpr2cWZzhP7urALhtBdX0Vrj+nhrjZbr
d2hfcj+j99NtVbBkr4tGL9HYJDu8T92nEJQTDyabiLabHKd/1kmXPZn8G0jFgMt1bjLd7rY5icZN
0SAQmJDKLfzQTttnMrvRhttE+97mmb5PU0dFQLagLYJuHuBXRANEx4rTGVOwLRBnbsyDB74Fmr9O
hoFmUrupU1jt81emSF5BFGAW8GehN6eCeIZwa59Y5mFAUyxzfOmBuLC871Prgd8h8iP+0Pc7g906
9ZoBwnJZU/GAWbg2BB5TlBiBxPGMRbVu+jkcQ8c8AA3yxaho9VhEJL/hiYXGvOhoug/Lrn7uHYOt
oMPmrjEm8ASPKHD06cw4W1FOJmOVUqfecZvlD3XXfW899zvJgO+s7Jx2G51F7if6Aydvs1OimMmN
kQ5eWWYYQk3MH46F0i9g7MzbOivcxKeUp+u00arN2BfajjYO38e853ttos4nOnQ4td/nrrbt9EpH
ZVT0u6rjregz4ycJ1qiutQyj681qiNCTaaZcv03C9HuqZfG26pzGp1aWb009rn9lXO8fOGgy7wuv
Q0C+MZJvcYFCHD+eJgO2u4OPkEfWdm5Q8L+qY3QYYB1arsZu8gF1RudncEocdG/8ko9tuZ7dOXtn
1C3RCUAftpi+uYXh4av/R9qX7cata9t+EQGqp14lVeO+7CrbcV6ExHEoqiPVkZK+/o7yObg7lgsu
eJ8AC3kIlliiyMnJOUejrXTeirKgERusYqVSgvSvLx4hqMOvu4nQlTOQ3/PkwrhM97OdRQFn1V8y
jfCW8BGn3EL5t2qyHlNDi8cWYthbS7V2zLwhKGEJOftWkoHo5qyGKLea56Howx8G3d1uxaqcbiw1
/Coa/WyF9QiX6sm+YiEmPapDyuO2V+NLrmSAjyO9GcTkqnqclEQdwCZhejE5ThdXdu7uAgHvzojB
TbVM6tph9+4Au/meZFWcNhUQO4XV8l3gyOlVUP2mWg7LeNX9rGfUiKPMIdyKXJqhw1Zq9mRU+TR2
7Nme5ymLQGWk931QqAjIVMi9E5hc0blmKqo0h66lH46yjQdC6j8+Az6t5CmPdZfWDwL1yq0btgdw
Ln561njP6zyzE9ONK9HRt94ybZRKf7wLu9n0SccGT950RA4b09Z/S8SqdA1SC6QuOu0dfKGbIU4V
FBESq3cgKsw161jMxknsgRv6Ufs9rLck8UeUB81D0YqfVhPcT3mvughW3T+MpV7HrEHwLzI3rgso
0BiPmzh1RQDDiIytO+W3FyEZfLgoCFWvSpVnVULBubyC8aZoIuU00F3hjoqoSPXK93OxkTlcRrXX
q8QCKf6vKkZ1URTVYzkhVFBZuKta8uehI86TX9vyYpq6P43fdzryFa8vVTmReOi9nwN35iAhgdOx
bSVm6w+CTxrJth1jZHj9yoa+dXuPcAxNwQbCZZUZDERDC4lcX4ik5CjMoJf5VFkghGyhC8wzSB0U
g3uXUqBr5q6do8brZTKmToFTNvSToBR//bypk6DLMYJkXglFr6Yu10DVzFhKnh3Zhl7nk0NrmGu4
TXPRTZUbQebQiv0cDr41b6CeV0oYJ1iQnaMgT8Uor/YJnYp7O0Og7t3xN6SUm41fVjw2qevFod04
9tpk6PnG3cT+ODPpqmtTtDcFfB5ualPnNpZG+2hX1fWUk/sykIpsZo0TK+5cqqGgKg7pWL5YLEfg
McJzZxgYmh8KCmXmsmUCZtO6RVgb6kJbEYFhX1TleZZGRcCbG+VQUO2KsDCPNa24ueg9wrfGU3w/
QTqEgCc3KNxBvDoqCHc2OM35RdNXtVjlBAaQGyzVu6Klmz6FV/JgFz8CCrEH5Idt4uMXxF2gZJwV
ZBgizm1xY7Mx27VjWiRGa92sJs9cGdpg99VCUZXU48hebWSQ6zFL6WvarodyrUFbWNEUprJHeYK7
MXftFIA1n0PMmbLbVtiVSArptc+sdaYDuuS/IYdOr6pe7+oSX4NYLv0BxB4zkSW6LA6LoOGRckGC
z2AqG82mHOMSoLhr7rFyXXp0/DX0bbpxNKseKRkf5zp/AatMXTC78a7t0neuWSPLNbYzibWn0whn
aB/lhIoEbYMUCgf1tJ6BHrwmRUrqK8fXeozKav4NCa2cbBx0d+w/TRcwKEr2rp0UZjTJgGgflZnr
J+igu8ngNw2web0307j0ZRgZ44aRw8pX3TgmLolGcK1BfbqA241V3RRHsZnroQJObQJ4o0vakrgS
2vxeFq5kBb2P3qY4iGwfBrf9CJVEoWBF0G2dYXqRU8kSv4IqgLLn6orP7XVnsj7qdQl0qlX+DpFA
Qa8qu+uD2U463Torz4MTBTWIrJ7RbtS5irzg4Pg7uULQuJdySJg9tZhhjdtPVA9UKbx6KqxNgPOv
SOYSTvWbaaorrNOMy8ideyeL+0GUUVaHIOZ68pFOjVJwbUKV2elTOI3RZpsHJJ5LkL/hpgt5VPxE
6lRYVaVxNpI49kpkNovFwPIbZyyqqBzKjfLSKLXwXXqNH4ajetgDoU93dsvrGKx1bFJXNxCWySFY
HjVlXz9Babdcq4naK08UsIbXabf3xxEKoKlq7g0wIVsHsvjXAA/zTTnOWcR683fCVMY4cVXM0B3e
+VC+2BxL6kkF86aV4xo94COk5qUpoe1HrXwH9Fa6qknevyAOmpeymKYEIVpeSpZ1D0xVEsEhcJs4
DUxxa5fT/ENkpXRuyGCZn1DrhiV22zoxYMXYb72VvrRt9Wp1vrf2ERQiWgg71qOdxooMxYXfYTrC
YPjjOv0DNRaSK7cBHIqwPVO5s2ZD5rexGAEBcdCvQ9HST7eW03ZJqjIZQ2tVxG4a2tcTvB8j7tfd
BcJwHdU5k6tCtMEBZ1lza5xiuPQKiM0UNnbHYMsgjyuUIjamcIdNahfmKgxTHrFsZDYub/0cwVO4
uQH53n1xdP7c2yx7Mn0uI29kzVWJGBLZeQ6qYofESQUNds6IbG7H5iZUK6JHJ+K5U//pehok+K04
0LuurGBGT//wEv3uRCt6cPuxG7fE10V/p10re+1spDLaaS/b0L7v3UpcQx41RIO/CediY8GspI1n
2V5TETwUvimwlK0y8r32hbN+p/JGbklYidgusg3yNeaN0Igd1wi0m7Yb9EXhEzexyOhfQD6wjwHM
b6KWaluvhYRyX2vNR6wejmxnqrrYrqGdMHjVLZ8dvkrdrF2NxNL4P7ok5L/aLqjioSHtCksEEki+
kwilYCgbsnmD4/avM1m/jTJrSIrU4FGgCVaEGzdnSZN6f7hT02guUtBRQGaNglaA7ZRXqFWLLApz
g5fwVR+j3jHfKC32ymRvoAGX61EVHdqB3bNTNCIubf9lnjxxWfTenXFs6KQx9beSNbvNOR3+gKdF
rwVLh8PM0nRjlTXELYjJH2vey1WV0mnLlW/C1eSWNL+BgUUTkSrkVxRTDp1gUPJZYCTupO3g9ZEj
CVKvAjSYVWgm4K8ZjjOvHiSSNwKjnw5n5Q814ayLaONkexcqylNMROP8GkzQvthF9xNyxL8M99O4
mrMOaVsOHx1zSCc5PjRtj6wvQ3i5pl2vVVIWfknjPDdjGzMcSH9GNrMNFNn1L6QMbYJSphdVrkAX
Me/bZpVx0qy8FObnYWHnVxB3aO/sytBd1/ti3fjKw0fwiyLOeVeFkRJT+lj0CnDW1O7K4LofAmlH
3NXznPCA2Gti079p1uu70q4fW9+vVgi7uDBQ0Wyt2k+hAyQBltOk4r9EV/fIUFu/xex0YbaRCEex
ASLmp0taeYVLAwTsZpKN5rp2q8Y+lHDUrreQshVq7SOzhYJ9Cr/YsimSQmQHdJv/yAI5nvTy2PGG
CfFuwG0inP/CgrVHCIf1mAjw6wt8/lVVsOIZaER2PSs7X405SAATdvO+92fk77Lpfwrb6/HYflda
TYi8PuhxAZqGuO6ayl3JsoLWYp1ZBwA2WL+xplzkSPpqzclVEUJMusTJTewBqSlaaf3QNEgY53rN
DQU3bCD+i8YHeknL0OM3Xo8+SwD05ZaKUboXSlu3aONriHJqR8aVO9BtmXvOsMpYi6Inn9A9BHvB
vW18wUDNK1/t3EMyC93JWysUBsmgyS41B7osslCdfSKD5BfCSblJlA3BFlL7EAkDE0Zehk2FcKPK
Insefc4iOKlhHoBKg46ckqDgwJx5Fdr0l+/NBQUZAwmwO7Kd6jsVdW3WACM8i7jg+YFak4jztt5X
tH+UaGlduqFCfsfnHuc76+I0q6o7Sas6HlG0eK7hMT6rDIkYHYLYHyj2cyazCwvnxUZYim2gZ2Jj
MzssATK/voSWJ20fQOyyI+amTX3DTdZUtxBseeh9+hPmWd1wnfLeZfcppVDamulQRjCxfK284UCd
8tFuWg/r1dXPGfXUIys7S0XEnuZn5Q7jrW7aa1ZxH36kYYFVH7KfWszPqCHUWY0zUBG65b5HfuZ1
TiMUksB1EEFjZ2sRmOohhSTSsw+f3I0rZfAbXoYoPLjOPRTLvdU0qSeZDyKuc+yLinVvnWYcu0w+
u2asY2vGXTAbGxkFDfE2jV/WceeA7zWMIT0g733MmCueIdsf/IKAXXY5e1aDA7QLyqgcU3mbSnsc
YlniBluChbQqAV65HiA8RtfWzNMHyeqwTuDMUavt7A4PXe0X5loUR0nW0selLgvBXxxM+mbp6a3o
hyvd5FBB96tfUzDvJcoWBS5MSlc3Q8ZenbR2o6oBlnjVZAOOI0OtATqNDPgyFtQQOWSQPQN2oZf4
4LAcsC/CXgZgjrnNhSfpbzp6v90QZq+yRoD0Kvrb7kDItRGKohk2txFarxVAEGOGOWvS/mkGPiue
mJViB5X6b+POJCq9gMdTG8y4AbUZv+5rPVwqhwxOVBh1nc6cgLjqAWKV29qzkoL7z6MCh8QS024s
/SDB1R5XPSNyBJbw0NL0mShBosAr3c0sShVPs1NuZ8OytczhGTkL0dz7pta4w8PyMIKSWvsTCgx9
ImZk2LifImBnk7wdmYN3MCCeFnOpD8TM5a8CjnI/QHyt9RYCbO1dDqh9ZOPo0bEJ3P0M2bTHBjId
2wCVvTy2M1pcQ1fPe1QFh2mi9tsecE24dUXIF50XBaznxWyPZkhSSYJmDbd5f6OHZu2pmj7jQmyS
CgDAWw2p2FVXyQ60E8f6Vcp+mLaag62PuxPgrRyRAqdgGIU9beKOhfNGjewHpj6NkI+AO8SQqE4z
PcjSNdtC4PYf6C1ugutQ9OElbWHanpepGG77vmjd61AO82rwhH0pOtbGwFm0iWv6J7QMnK1P7Jcw
a8ZolOFjpvFiTuFFfuZdpzndm7RHAl7w16BTL0jJgtWcOeGFad07FQKmMgaF2Sue9f2qbWkZt9S0
ZUworZPGSUXSMtxn+in9HUC/LfZICcFKt9xWpb21G38ryVS1MVLkJgr8edUgsQr9cuu0P5iz7f0u
sibvzR55u+4aZV05WQZILloRbx4qH7+yoMf9u6Z8SPzyqKNc1ne4aj7ZHS9WhdYVMs4uX5sw6CLI
05XXqN3uxdTQl4kIdVVVQVAlJlW/LDKbDeKq2LbZ7N+mrmvuTctTXCkhsUSD/FD182vOpbfR0Gyf
os7J8uscaoaP+TzIX2XnjQdWho81oWUGOKGPilspdFJgW8RFb4UXTUmqJIdCl4TJpnRfUxwij4Ah
aWs75/mrQoZwxUeH3giOiuhoRh1RxJirmSn7rrcqF7WaitBIuyn0mRn5Edpm586ztWlr16xk3otr
Y0NIOgUFMRJD/Zdl5K31pBuFLN8HBYTtFDLlBJT+32laQ1o3BYYunUVwwb3K9y9HCNc9uTPqXR2K
ORcDbl0Rl+7jOLR+kWjeMhZ73Orv3DafoZHhKeQDIclQPq2CaLC0gmB+rh5FzTFmFjzr0NaJLpn1
YIyj3sTQwEonRQSFYMQ8/1A4Fja9g6vtesRV8L71bdwffV+p184poJnbNQ+t1dtQooZqddznmelj
y64PdeGPlzht0dX2G4j4ooK5pvgP5aYGNRn1e+QFgpOvzXA/dHbzAxJKMwQ/22rFWxLeVsHA1/lc
vxUtros5mLZB1KbViLph+BNFgTzmfdU9z4A63vmjzXnMWDrjFZG+XPp2IyjcdNJgbeC0GtMhh9eC
zZ6mrhVvIUqgO+iLPaP47m9ne3JilIRnBJRscldz6j9bqOGVMwKtD2sDaExmxevQ2n08hTnskZWr
c5EYRaaHwumKt+AIxBGpQVAMufOzx+Xzisys+ZMOx2VA3R1+d5eMLVoOcYOKWWKHg4YF7Nwc0hAX
W0uHD7bO0li7MohsR2Jz1pWJSle48YggtO5dyX/lAAE9QNGjf7C6bl7bc3+jfePsAO3Mh8jY4njZ
IIWL5eWMI8IubsWNbq1NLWbUQABjB+xGoUJ1OTtoWbi0mnbgj7Ib18BJbqq8enMMHg99a8I5yWnN
ojIkOkLpGbuJO9DJtgCS8uPGcoozOIVTTThI7hy95ikoTkv0o1KuhVxrcvaBfp6DlXa20ny/wws5
H2B1IOwCJpW76FsWAUO2URUOWtSJlW/5OZr+qV4GkFPH7rGFP0tYoocaloNak7OvyKrzYoufaeyd
eP4RUwFUEwgusFdddMCrgqZh0YVs33u/EVaxEL9ux5z4BP8+f4kQ9rvAoPCG55dKo2a0desLjgrc
14OceQln0ctDdX5iKPswIDeucbSQM23WU48HxAieCsCfghF5/Pd/erk2qj3w1vED4Okv3/g5C4rP
T4f+I+gNQH7BrhdiaR+fzuDMTRwxOHuAIskFq7Zfz82Jrt+Hxy/mBlc61+4yPJ6q6zC40POFmTZB
cQ6kc+4tFvsAFUr0PUjv7Ov5dR4P4vfXb3Hu8Qucg606xYGecPaq36LC7Zz5wicnCf16yG0AG+B7
i28ABbzaF8rDr6drVkSTitw3eU6M99Q7gDFxFPDGtfGTqFWqrKxQOcAg1YhTcpIRvF2/P0tHCZej
HizA/0vOscg7tKShCb13UZMU7qqS36Vxgr357wDBx7Xq53LOVYcBBkdHhiUpPccoODVJoJbAi8UB
iR1jfRyBNNpB5cl290+oo0V+eq49fOr5ELo5erodyR9LFIgJWSEcNfh7g/MQWXxgyJmPcJyDBbDg
CFjCzwf4+LOj71C46KO6fbDX5nbmCfRIzKZ9COvv74gPwyxQhKTKCx4yDKPQOkh4eeZcOLEjbAB2
PbC6wCL55PPTSJRAskwGSJq9m2JMvGrjomXcojDz9Zr9fEAAwwLsCAgDoLGDmfPxg/e+5ehKhbhv
uLO4nrx6jx6Fd6cG7Z4Z6TPxB4A1wFd8bEKwL7CQPw7lHC/eNaPp3rrrAg/SvHC9916V+xgKGRMV
WwNKDWfkID6vN4BYAEMAewUD20t2WTr4kgWjSvcZ55uUkPX919N34vngVIO4cPTjgrbcAmsRTNSU
fqrEoZHmtraqS8c6o/h3boTjSvnn9JNVH3bQdhSHAS2lfkX8b+MiIQ0FYNkRYAZdSrb4KoUHT6TB
KcQhzxER47P8vpO/H2LvPk5YgOWWjLVwUAMtIYi3t2wgAaoN1G3/i0/wzwCLFdylo6umBgMouu4O
1D6zbD//fiRnwGcDbPvuF794PNV96khUB/ag9RUKqsLfjul4Pr4A9HKPafKSCVBYnPTSpGRfBVe1
tTHftr1CAn5cnwCoIdxCtObj+rFJDwMIyysObL6ow0Pur+vp8rtf4OMQi1hYj41HgQEoDh5JQG2q
zmm6nPgE7/xTcNxwfn/aZByqxYVXw3zOpRfVpeTf3gGh5QMnCpArGFSfoGjaZKWpZpIf6tcM6Gb9
/QUEjjlQjwgQiH3BYnaKprKrZgqLg4PioB3J5+9P/r+PX9wgbN36faDx+Kq+YsNNG5z5+cf18fE8
PVLk///PX7oYu+iiFNrF860hVgFasnaE8iS6hbFg54QCPx9GR/lXgL8BHjtqYC322pj7flaGVX0I
/Ec56GiEvdk5ZtLnk/XjGMfF9k88baoOoirATx3IShkR6ZV1LN2svv1RPrzI4lhgfg3if4pBpAPj
tPxqrr99ruEtoEEFoi74cgChLt6i8dKxy+v6gIC+mt3pMi2HzX/xDv8MsfgYpkv9Ok3L+vDUTTdj
/u1jLTyi/IH/tDwcPsuwVJS6HTkaXPuq+N3L2LHPoCBPxAzQz4DNDjFR4K8vPnMpgX8YZervR5qI
CyABvj05Hx6/+MAFAZMVcH9/r8W4hgiYLKYz++7kC0AqFTIkyFuA/P34hUtb+LOeDSaoBb4rgJmN
OTPC8TcudjbQEjjX4CqF0skyF8/TzkLxiQV7064B6vGLdarXX0/Tic0GUw/cJ1DieN/VH19CAsRg
SzR49hC1jd38VpIrxdu4/LZ/AeQgUZ2BiydUG4/Myo/jKECHBaQh2Z7n6iq9rM5mSSei4IcBFkE8
s7OsndCs3Bd/gaLqxdoTcVCCK3pm0y2TZPAt0AyHbhXuwkdY9JIdry037dQYkEMfIB+z0WO1L8nw
FIC6MAwXczglwLagGJttv/5S7yyCf1bDkUgCdDlgw9DCAp59Wemqe+FYPB2dwzSitQ5aZuFGHP3f
x3CenI2AwTRKtfJJ9J55Syt7eDPSD69qZdK/VehXl3VKnxQMMdaVnYYRcWYb3SwN9I1DgCTsmw76
FFOZsYesb+BhNtjZHRR6DSzeIbUfV5faicEyMQ1HG3Z8JKxGe1Z1K3jNhxs0gdXGGhwA4gC6uujQ
q4e1RzECnluFRXkNeF32YELvAFonTb6emOOX/Xdejl7IgBsCrw2H0iOy+uPSKrNBwnIkz+5D/3fo
bXNxqMSl24ZRE3aRCc55ZCw2JaRuMByIEseyKcTRlt+/kwBQctNkMF+9sFrYoD6Nzvfynf8Z4nh0
4JszMIcWm6WwTIOUjfF74PSYta/z73EHjs8PELYwXXD0Pe7KjzNWW9k8hWi17hrgvS33YA/fi+3v
AyAfP1ppomyKquDHAcq6HojdueGuMiu6DvT3Yvv745HQMtRjLcReb7HXLaaCyeJeuCv17bX2/osf
D4IpSo7Q6rc/KQWO1KktKoNwB3cP6T2b6sx1aBFyj78eUo4oWSOsQylreaHPfZI7U2b4fedFaf7q
+LEdRi3/Xsr/aZTF8crDUdSGa35flvUGKJ9fQVt8L0P43yHAO0TSjGLR0i9S01RXULvn9/40bdDM
vGqB1f16b5+eq/8MsdjbFYd21TxiCG5fOiRhXpzVm/5cDeLElj7KcKEwCPkEELEXJeDQ0arRYALv
ytaLJgdiPRfN/usXWSQLx7nCHRUSvCC7Y0csHW4tlvZzC7bxru9jt92iRfb1809MFGwrcINE0oNb
zLJIXlHBiqmn2HHyjRIDTMKl0nZsvilohPfA2oUsjAXWMiaKLbbeWDKPA9cZ7ubXvrgrnwb97d2H
AWBAaYGci2+yFD0HULhuPc7YrubX4qLxv71mjwf3sQKMjiWO0cWCskiHSk1psx2oJNONl198/Rk+
rSRQcFGEeOcQwS5h2S0aPcLSUjT2bpBX7pttriz23diHEcDEBGEcSl9HBs/H0NqSMW3J1Lk71WaJ
2wE4MH+v3uFgHeETgzMJ+VL0dJamD0BvsqzNLXdXlZGuLip2Zqm+P+DDgY0vjG3moK2Dqhy0Dz6+
gqe57upUzbusHBKg5qM82/QjYHDism4mgBFvxbQ39IV7qzbdps2ZJbBUMjm+IML6UV7GghCQvWS2
aXBdWkBR553lPbitnWSpB7mCqxlQIGQyd22bhH9nfmZlfAoAWHe4OOPSjBTYQZnn40sbiyA3hjjK
zq8BSL4q+jMBZhkA3rNDBy0yKD1A0m751bgdIhgH2jkI7+rHRtbXxY+vl/byBd4HcCG3jtc4UYQp
u64PKR2cA9U8AcWq1XbyfxthcWXuqt6y3QyvAGstskn/ixewoeKPBg0O3aPTzMcvkNVonMjOwuNd
shF5tj2TtTknPgGUCyBP4UIugn5Sv3CMQOeENc4BTqaQP0+L4pYHlnq0esl31IPYI/FmmPfJNE9S
iCfGXqG8G8CSAGTQJujWgTN4l8ou/Ieqk/0GlEr7r2/MTTqV1ZbahgHCQfKkyYm6COfO2uQeASMs
GFAUszogqVmn1roHtFaDcAZ4dTbGk4A4QAzIVxepYqB/GngxREOK8DdPSFyBTz2n0H4iBmJ9ozWC
8Hqi4z+UOXGrQU07CiWX4cbtLkn23QQWmwnpGSpREHRGgWURQdLahE7q0nFX2n8sRwAB/vb1UlxS
NI8xAiN4uN0fzyBUfj8uFpsDSMMbMyLMtpHoDbiv8dxHpr8j8w70xRcv91feCAB8x7dfj31y/o4C
RLAE88FDXRxRKNFLKoUad84QPsEr+Ucx+XunPXdtWu7n4xvaSP+hbgvTDyQlH9+wmtBthRTttOsa
qvGhRHtRFuU5hMnxKYtY7yDIorPwLqO7vC2JsCKdzsm0ewcZ9jgV6Rt8U2KPVoDCP3w9cydf6Z/B
jhv0n8qhzwH6qxXHwdIBcFUlAG+cO7uOje5P74NOwDEJQt1n+T5WC/fHkHhY3OGelQB8+uVmaF6U
ZaLWzuJq4lHVrek5C5KT04g0GPKOWJSfuPkarIMC8j7TLhs6OIdp/zCinVX4Mk69YdOV9MwZ+Wkm
geizUfvzQA5GxAwXMwn6LPYXq8ROW39H00WTPnOaHIPth3lcDLBYfQDgeXnYSrEjjh9lBEw62HQm
WvS72s+uOsJuB7ffmcE/c/n6vLHfB0Yai4+I9/tUwW5lTqoSEclh2aaw4BxhVZtOA4ZWy3hW68K+
LLlI+mqdO1fMnKkKf/qOx9HhN4yYgl4PCp8fV+hsWYBDVqXYhfQWHqt+WsRy2vvkMIEi+/VmOD0U
IgjSXNzNlo3VGoU2rdUgdsa/UsAIykTyDcjCnnNmoGPK/+lTIlX834HCBTbEhZ8k6jxK7FLnKrCe
lNTAswM5zsHe+hvIM3v8U/0N5WJM4X+GW0xh46Gx79VYOVMIAZ9pRSuw2+pHX11S508X3FT51jRn
LtPLk305pv3xs3FgypmkHT6bHWwadg2yYtT1N1743cvP4t0WoX9yMpo5dSOQma4Me2rGP1+viXOf
6rjt/wmQbo7mV2PjPdqxXQ3KjpwmWKE3lUwhuWhtmWQtGIFfj/npOFu80+Ik5WBU1HXQix1Qn5lZ
AwhdOcnXQ5xdE4twVTegnogK8+bN813NRMJr775zxGWguqSq8p0CnhZa+FtrPFehOBnIoPiBShoO
BJzXH6e0bqSkRYFtRoC5DeprHqxZvSuyfZprSP7+lufMtE7OJ84BVAePzaXlDRbsfhjcVkLsGLfW
sgp/mSpPLJm+fT2nJ08AIA4gAovKKq5rH99rzHtXsxqRqsxVbMJfKjiTLp8bYLHWlSX17PNC7HpS
PY/Gjyqf//76HU4u93/eYbHcGclNV9UYwvOmyBEPR6oZ100k+3srf3LHc/Cyk2Hin/EWSz0vgpl3
EnPW2Pd1esgAnTLhGjjrM1vq5NS9d+dgdANs0CIEZqnukR9qscuHmAA0zzZfz9vJJfbP8xffntA+
n0KK5w8MjIiHHbgX/8UbOKhjIMGAKDYapB9XV5dVWHZTgDcQ/kqmiQID8/vv8O8Ii3cYJgJ77Inh
VIKsQ4gXcR21qfXD16OcOmTREcI9BLrYgOMtAs88qCDva4JDFgIGYFSuQDImHCqWLuj/39TDx9Xy
iNL+z2CLUCOhb5TbHQbzUZNpxR1hw+rr1zm1sI7KuxD9Apb3U2Wkb1TYlsxH2peHUTVEBLop/7cR
Fp8Ftbe+akZP7A7h/JgHT18//dQGxKXzXW0fkJ1lzpMGWmW8n8WuiyTZgoIQeLgyn6nknIoq8BBF
awCuBBBgWgSu2QW7aZzqbCeqN1UhOEKnSEk46mHHAzHnnOvWnFxjcDhBJwIiaZCY+rhXwoYbsPYw
3oSFlTY/leXGOfshLRcSSi9fT+DJBQBXFSCtkSB/MkmVg3G8sYaWRGP96K+G6c/Xjz/5feByDZvJ
U1CtJnUIdCPweN94KyglJLMbQEgXiiPmzEinPtJR3xvXMUB9kQJ/nLRmslt7oMgIwKaLO5PHObmB
gYRqTcype5tl38R3v29OF7V9QCXgSGgvJR+HiemmSWuxk6DCR+A4fz1z9skXOhYr0adHDW4prRrK
Mk0rCdWDfBpoMjWlvSr5bEUIsXrljGZOlABOxtD82XJm+VNDeARueGmzKmfw6iuu59iAGrYxXW5W
RDKwhS1QY4mazJ3wFbReOHhQaWj9ceUkQUBUKiHF2EUdCcc1bFZpUpKBvWiVzmfKOYvzBrKMRyU4
/IViC8S4l/3IxoAfTmCafDuAAF/T29b96c7nXDIWidr7ICHK/mjqYQ4BL/+4IljuKZSm5HR7VJnC
yUZRG2uP5FtsdXOZ9ZI8F67LHxy/aq5cos4mwqf2FiiR6Oge4e2fmCoq7wfP56JAXzHb2rQGB9VA
/+vrdbKYyv9Zhv8MsjiQ5FiSZi6xTBD/miKPGCSWjHMmAp57k8VBNB21DVJcw3YEshJrYMC+foeT
j8cFD75OuFN+klN06nCA7kpb7CAz213SxlOQYSP5mfzzVCxCExaZ9Dv8ZZmCuFPr8rHmxa6h+SUt
CYQL6pWdwuJauf/NR2HQVYSJ9ntP/OPSCxg4817m5Tvqqmk7+qXciCYNIhqocyKn4fEA/X+knddu
3ErXbZ+IADNZtwydJHW3JMuyfUM4iTlnPv0/6H1x5Jaghr+DDfjG26xmseJac81xeRtfKxyIP1NX
hMnb321hPWGmuNNk54iSHM9YmOf5ZGknQ18NyTBmsKl3xg0sHwMqbZeAOlLMuL7Q1V/luStcmWo4
r83rYY+tg87YGRZHNipMHGTRHNlzG0+TJfwyqFf7ksVlehM3zXwgjtpgs2BZP4MZQytHX8tgsXr5
Kg/4doiJglMCO7pPzMx2ZL2372x1jNwlsq1zzqnGNefyC3qL6aGRi2WLicAXAlDfZ2yeHpQwjSiL
1sXNbJup3wW6l0NGO1hz+gMPm3DbLcmwU3Ts6Yp5UR1TnR4HUli7QevV28nCnqaTY8NZMv2IfMXc
jSXq9o4CB8fKMA/HieerLOZvkU7NYxwWyyZKP+dUrS735dkQTgdSYYjnTdpQtr4UixMFCUIYnSJD
J8VmIBpmtwwNN6CgdIDQs61Ennt129Yk3jXdIyiJkkDLSrdVO/tgd6xydaWOG8zX6v9lARDksDko
aibUtYu52ZdUUKYDV94lWU+kubvoz+VwZcF+70jyupF1s3oVRyj7DHONMErOoSq7CII/q5nwl3z2
kBxs+OJX5o/y3qqGCJuoK0o4smcX7WWYiJhd1iXnRO0GLK2C8SwiqdwjcApuSga1q0Tz5OPvIW4U
/Bke25rQvlvJE8mTLDY3Wp1kh4kQwbYLM+1KdOjdX4dAmZsYkT0kL3/3hqnhUzeLOjlTvutmcunF
srUN06ePV8WL/evPyg6nijsGM5v6n/VXvOrzjIxpouM8do51LBecvBo/cTT8mdm4NDSdbp7CHEYj
VNf41jSLfwRbrrunYhF1I4y/sgIvk2dMvtYOxrA79max6635sUEvONp4GH38lu+t/Ugl1vckRPsm
gV5ldqp3ELPOyvxMeXhwpRPfO0W9evxltWWmRLqxRDx+jg/1dAiMjWVshsrX4p9F/D8MC5T7guQH
g41t/+8P1k4lrh5Dnp2pPzmHVnhnzpHfZ9foAe/tY6hXVt/9P7P+csInEOJ70WVnDWsVs/hRdLoX
lcZGukbn+pNVu9xaXrd0MQtNOckDY+xpyQxPSY+2BJXXPhgb18BQRVcTL6U8VrTjTrMWfxTdEe+H
Z5MkpDZXuy7L4Xnhzzhe28nfm3/Qz0iPUEa06mv+7uhIlVvsTMfs3Fg/df2b6H8b1e+Ph+V7C97r
Ji6OVYWm4JWWzBnYie9d+xiKk1ptgvQhzMSVCXDtZS46GdtRHDNqXsbQZ4fauG56asU/uhX/WUts
RDaErVd13mWKESOccsmKNjvLhM2DaXAtIjwYG+AFeuXe8t6q9bqldb6/WrUkU27ioKSlsddlF/ey
xk3iRTuoQRJvAo39KS7xPQ0rdkd57q+Vdrzz3SgK5zwMlIKA6eWL5kFQUXeTr7cmalaNHCelINkH
hbGrE/O50CX/43GivH1fHHWJBkMYxp2ZlfLv9w00ES8C49JjHKpOkU43ZvQsWcomaY+CGrog99vo
Sy0otKpfRn3E4PhQNT9tDZdlxeGDkaSPTwpmKx//rrfrHidBEwLhWtcnyJz//bOonpKorwtmKuCe
h7TyzfrLHGtOYP1eWv1QiYePm3vb7XT3ep9DZoqH8OWOONVmKkm6PB+r+GHMf9T51wy8eK6knqx8
/7ipdzr8dVPGZfZJtpvSnJf5mOaBI+KNSCgCyx3beurDM3rEqd583ODbHYpiJHRLqE9h7anqxXqr
ZJKKTVK0HHNtkwxedGXXePfxHHRxNCBv9ya6hE2hNs9GthybMPNK5UULHj/+/W/lT9w/8askj0wK
knDFxb6UlUZNTFaaj/100jtM6tS9ND839jHFhB/Vl/47G+9nvOE+bvfdF/t/zf7J4bxaCSpso4wq
TZZjieGseIhQ137cwNuNEOETki54RojW3qimh9jIoirJk1PaYTRd38RxQNB3KzWfP25H+bNz/70R
/t3SxRptmnMf4UeVnIICX1FNSfExGuUfWtjYT7kQ3AqW0vzS2Fayz7NK3+PeUXm9JkXfimBpflhW
jUsh7ruuPKH66cwkOXd89k0ut5+5KRpHBACLi5OI6adJbD1hefwr7S0wxPFiBD8XIc9uZEztxs7q
/osWW5+SvlTdqjWLbWjow6dcmZLJDxMRnzAhU19ilMDtzuQ6cIOtX/0kDU3tUuQtNvYY2LdxXmHV
l+cN0SCpu49s6XNkpeJ+UqXcF1kpr+6HBIfCIo2OOP01WzK+Ruo0ra75Vl5VtjvE9rAf2tRyLTOS
uGL2VUQlWrh6QfERtCE192kv6fsk1HHHboP+Jo9wMk4Ug3tjPSwH3RzDvV6yDyRLF20lBgyuWbrp
t6hRN0NWq17YqcFZ4VRPWiXP96o+c+rtWowdtTgUmB/J9pexyKVTlDTz6p1qDD9Ge8wO8rKxm/4l
EM13CID4+Uo4C2meFZc5zEmzuWnl4T6SOn2L7r7fJ2Y5+VGJEXEXwf+t23p2h0rvXKsJjFMwVM2x
Jxn41VBj6VeJgccmnpLhEccf6WYR9eLOWmd9q801PRN3+clo5mabmnPCF1aW2cW5KfrW9Ip9X7I/
HlMj/rUY0HnbhbghhUDxJq/q1ldxCtossVG6wgrGA1kfIB9aHuzGSFRcYmPLV9VxdASGaq6ipMle
zagexe16cJtJ/dHjpHajYXjjLYYdeRzMOhxuPDzsnuRYwWp7Sh/kzsqfcOC0H1K1TO6imQh2Scbp
poBGdhqCzN7GQZOjA+kbv1LC6hnD734725mFde5Sbq0sMO4ULcSrv4t6R5GJLcxqW7m9vKRuRubX
UYzMOmRGoX2XZ016UTrOUSLJF29lNO6bPO39oZSLbdzLdPaYS05ij4lPiE7y7bnsNhYmnZ5qtP3e
DErlIGl9s7XCDC+ngNu4NOMvR/XK4OJgqmIIC9Ylzm3jyrp/bXm5WDb1QKqspkmTEyLFjSq+1PFW
hLhEiZ8fLy9/uOiXqwuha5u6u7VK403FehOHU1pM8WnSIvN7bWAiiu2x0R4CzeyZA4Spej2wfQtb
1x0biYnPsiq8yqybg6VgBzjlqYSP8DdijK7RCeluahKc/PuvlS5TQW51fh/HizMuHUqpXB5/2C0j
RsVPs+1GFYsrVXVredRPBTelrd1xs05W0+mkz1uvbrLyrgs67YE8Ub2V1CXYDAEut5O6jOcYo3av
arPnWbTNLjaIjEh6YnlDP4yeKXpzm+RV/6PvsmKTm+LnTAUR03+1IV5i4ZYi0O4gWbZOI+yNavTt
gzwvow8Jo8YyNzUHzA9STNC4qfpN2r3krSZu9AbXTG2W++1g5g2nAKlBiYWHlzsh7EPnIHMTCTDk
sNq4e+liBd/eZBi3QStXuyjNEr/O2viUK32Fb2aE/3AxX4vfX4ye/+7PBulOVO0G3+TijiLx/paY
++5YC9ye+xKvqiDfFCp6Zzzprqi3Ls5EfxpD0WeuOl2yRpenXpGkIl/I4B+t3PDQpN81Y3EOJ1BH
gY17CwHRDTZTv9RSunLaf2ePZ85iVIBAB0XEpbJbictMMgYlOrHK4SkYzRupQBF3ZYJwVr2cH7bO
dY/T0Wrjov19llWDEFP6eYlO6uhpwzk1/CXxSPAnvfdxQ+++zauG1r9/dWIJ4kSCsrI2NJww8XeK
/MrZ9b2jGDE65BWkdZCbXsZ0MGady6iVolOtLcdojp6yfsStMBlflnjEjtMgYqve1aF820bj76qe
nq684Xo6vuhLgiz0pE5ecVXD//2K1jQkep/EwREP3Dl2Iqi429YQ9pOh5lh1l1HomV2b7YbEwIa/
t+rbJs9aHzliex6mOvkaRJFyZ2lG4GfqnLgLzIGnUsE7UAyMgEYJp00QyGLXBPayYYN4UUA+3dUi
a/dhF1YNSh2cwFOjHh4KcBb3UdUFrtLiCDpGEOCoPZI9M7Ymj5A2odpFpNNXSKfzfTAP1j2o5fAl
aOzyUyhzkvq4cy5VRf9NI+4vOjhiro6XMa9UCYyV5tMedfEoSztObE7cFF4gpd5ceLCwmjFkybkS
W724qv3X6qpqRuZGLv5NIjGtMyggcnvMlcrj0DFwOcY3spAI72SG2JZWHm2nILpyLXjnykYZ16p2
XjMUb5gwLUavAwqq+ASH9K4M8LSXAvXzbNUHUWTbMArur/TueuW8GHomKFWUBkQTqXFe//7V7Eqn
Oi8K2WKtqKzy1oy76bYmwuWPRq/6S2EkB3pBHlgrVXHSOkpZ+yWSDkJWrnoeraP8o5+iXvyU3lg6
ZTCj0xRXbpm3B6FVD4s2/XPGidStRRoICcfqsHR5c+yNxBpSIzpZCnQLTtut+VTPJF7Hh4/79r2F
63VDF/eTOq3xDkX9f+rFcwLYBdvd/2FppOQPTYK9Fo5fJs9mTOHx7ekJVSiTIxmyE13LmV1MA0JU
gmKZ1VrJhj73prpeLKJsE5nxuEicIO0FU/DCaSTJIfflmWbmqtfqFt5rEYIGUlkMzt4W9uYzUem4
hcNgZbZ1w8Xful0MefGVohbHqDLZOSEURo9LpxpXuvO9jWBlMREqoWhsjVT9PQKzeUhljDS1o6rU
8zYZNfUppwT8wQIZsRc1Ci+TfMsNDqzVJkzYUqM6FnhRKuHLPw8dUq4oiQgor46Hl2PUnrUx7Gft
WGXZIc7Lw7Uo8jtjU6zoK+yM8IB9Y/ug1kWahnNoHYtbxTgV2T8raBk4rx5/saHlozTFrSaZx244
ZNmOnOfH/fPOUvHX89dz3qtVq4TZqqDys47Ef4vhlyRe2tr/uAn1nU0ZfQKjngnGiicu3gHpna7M
eQz5ycpwPjZjyWqxSu8xf4rN0ap9K9TK+zX+OG/rGGE3+djqIAUoG9smfLAVirr5vpt0sMr7RFKA
JpMIAwRVzF/rmIOVw7GTgL1iXBNAXnzc//YuZg90M0vGM/Pil6ciWUapZu8aZmy6U/MRKcaPj3vn
oonVBYHUJiVWCok2JutlEwms3sic9E+a+iK+h9rnjx+//vPXWwGPpzxMJqS4Vj+8KbTg9GGL3A60
T3jUOTrW1tN0gDT0cSN/8pVvWuEFDJXFZtX0/T2K8sWi3lGE+idrtrwy4ybyRWwH2Hn6N4APFENo
CHB+rwQl08vnX6Zyb1rfBhYgabhSkPBm5fnzwpR5UA2JiJFaqr9/CsebIJvncjUBKO+aOvNHPSLG
soARMG5kwpxagJs+RHmtVHy1LK+sfOt8edMTr5q/2Hpxr+85f9L80ALqSJ2pOEvVTagvzpUuf3Pc
YEUnKEiOaF3cKJP++z2XthdGwPXsCKnxJOkmdCwMM8Yq3WhZnfhjkp5qO/4ySb7Spgg14isv+nZW
U2UFRxzhm7GK+N6cJkcNHzTIhie1x0K47IXiqhIUrLCsPuW1nN1pNpC9KEn1Faao7hk7HTQQ6vtS
HBINedfbWeiGA7WpXWJ4SR5WQCkmsPTNMO5AJ13zt/lzkXr9bTitIAPENI/Bodnglf7uMrkZ0smM
tejUdpLhx5NSP8QoHz3EofjRmGZ/nCul8NqmsCjhNXG71MYNwh1froZfcdGnV7rwcqyszht4Q9N3
rF7Km9VFS+SsySieuR9DtdhTEdXdWUpsuFkP6maJzWt+pO+2txbVsymj6rs85Ai57fMmLJP7KPKA
DjbmvQYJ6Z/FVOtbvWrlYgYkajUvZU8rivJLUGIorpFjL5e0P932qoGLz9gM2dQWMQ00Afws60kZ
HpprjhxvlpG1EUyc4BBzb6F2/2JFo642aoAMhvfxON+kcXnUJW1rSWBjqr4nkqVuFCPwgjg4U9Lp
tIX99PH8fu8lMadFeIlDDivZxUt2nR3jZY9RBHYwXhhr29Y6VfOXjxt5b0C8bmTdm15t/hYwSU2B
f3evzgXMtAReJDay0r00fPq4oXffhrQsfhEGM+/SP6U3RgGFRUT3YFR+RHH5yzRB6onhyj705sS7
fjQUsrjXy5TTXk5wpZgIIhdadJ/Ece700bBrezgNsfJYZSOmptpLrVxbBzmOXSz55JuJ23C2J/3E
SnhJrh0qrN+BVy1nacGmqQ3SGa5ZbnG7FUoDjSBtCFNRvAkm67ikRe1JSUYqzBCdm1Kt6CwmaeKp
aienM4PFrwYBGQ83fmcpQGX1CnXwTla19Y7Mg+pkWtE/hr2GtXyfEZLMVdsPx1Y/6vOo3GtTr3kd
VMq7crKHXaaEn7WqHZ9zXZt+tXmCEZJkjZmPiV/yYEYp6dup1j0LAwNXMUaKPe3iR9Ur2MZr8lLl
Xl/2RewA5Q52i6jyjQSVaV/Hk7kL9WZwut5cvM4c8xsRz7Nfy2DYrBbkol4nut9HDbmLuY1dIBqK
h6slGIioqu76pRTbhb1t02a9RSYAGATIwQq0GDInwOYy3Hd59K16RdcOHZwjNZAUCIGm/WA3eX8/
koc/CR2ACRrXl9KWoUoYTXbKJqNzS1ZvN5Cl2AnTEkcryDV3uQZZsgJw5U2aMXo1zAi/b7rviQa6
SDdyxWvsWfFINZdOGeXBrRWa8jFXC/mhzfXbkHWygqwxFxN0HdLesUgp9CyacG+G3QzGIr1ju1Y2
oWmxRiT2L8MgIxAnTewgDAq9LIllP5ENunRMJF/0bfqlAFnjhX2aEdgtZKY5rmKObk6WctvF8YNB
rIGkxBTcJ4n4oZXpuJvToRro/1bAjGBG7SS9jwD/RV/F3FC8PY3VF2WJEZB1pR72btMsX+cmMVq3
UOycCguJGCOVHz/UiUS5N6Iu/hbbofxV7brWl8ZGSlxptqwndVaLH4GVK58ACJW3cs5QrFXxGzVj
97xoAOzon0dGx+wHefc7lybpcSFvc2aQxE92Xur2vgOrulKIGtPTDWSSDES13LFyv0SUSj2Ma/6G
PBeoFHsOd0VhDu4AyWCXdJlyX8iJDZ4XZstnIbXtDwoyB1eWSOhQmDx+D1qR3xODlrwA76oQtEME
YHHKrDutHh/jDOhIWcJzPFV6H24BCC10TktEEJ7gfiI1eIyrTvcVKoPcaB0pswHvdhrnc6WXA/0c
/0y1OflWhHZ/irQFKSad8ZRwGDP3ARyqDZwL83EO6HsEmlF4bwHDO0pKEX7K6uqbalX5c1upX9MA
tsY8zhVYhgVOxCi1Gwg5XxZpMjZ8pOlE34pnbe5UF8dRxYPA03laPpcbjDxtr0zlr5ATDANYKYVX
ZUxQvzUq/miwMgNVJz7rsKccpc8LTw611rcmuf0WMj0r8mx5eKfXXc+L2pnT2VBc5h9W8mOgtjsM
ClB2v8PMWKDRpKmnjJTI1GrF/2jAbzJbK9kqedK69igGbyFX5ZF+STYdKDa3gPjhYtOjbDSSr3ut
FDoa+8h6avVEPgwxVNuMezEJCE0nf4hsd1wCqBfhJLsLGUgnjy0wev0owa8xYRcBkcKgOx7jrZ5q
9XM76NIPwBkU3+pwMnKrIqUTZxIClHjcLpmduzk4FOC0g+zGxpoQatcbJRfC9tHKQP2qQWxvgTSX
btNb08uA5cBNQzrjR1/G2R4SnQF1p0xDfN1yoBwwBXasPrJbGtHoZfKgfAYQ2JYuGbv2Fkxt+sOQ
qGgnZhoKV0uaZaU6DwctqY1tNUqWP2bK8Kz2KfYVk10pnjQM3TacR3unImJzsylSn7l52E6SNukn
Ne/ibRNzORrMIboZyLHcT0FfsYZLoHFQJrsJ2s9jnybGJpOk9gFyy3yfZG3v9Z0NhLxYTK+30/I8
SJ15kMjA7bpeWnx4eekXJNr5DpWQAvoDLGuXydbNHJflwWzBiQRpB4wjUuzspst1/RaoZ+JRJ3cP
qLRwk0Dch5ISeJAQfuEqSpx4LFpHz7JnTkW5U4YSguvA7LwBtN1GlsA1SqJYjunYgb23oSmmdc3u
gDDrrq0hkKE9GRw1m3CV7FLZafSg8KHgVpC3gEQdmlrlN/GjbgeqCjZxl/Z3iwo0SS7txtdwgSWl
1c2uPkvU9BqzvgtDWdkERSj8CRsUt0Yz+I2tN/PnKIn9hZp0x5IquCexlPhVypgeSt3cN7qB6Yip
I3eWshTslyLu6qHPXLMphGuGReBoXdScGztsHqqkopReo12rbwyKX6mJE2E6fS66zCKxC4VyBake
we9BW+0TeZ+KoNtWRC/8yOqng+ji0c/ywdw00HI2xP+MfZNSqCE1yAd07AQfe8pEXKlVANHJYe1Z
FYMH1YHqW9FgekuO7Yk045DjjhVOKZPWhmRMwUjDZdRvs9mWdmrKH0ZggeiKgGkRZswRw7NqzFLa
HMBNKz7I4vShTUS41WArPTRlVu3zZumf6gZNvTLb+n0DkM1nO8v8QRq672lPncVkIzoQCjTyxOjG
bdGrYeMl9JajirDwjQwcTFqJYp+pAeIDraxvqpU/ps0CuhKjmDkdd4/6pMc/E7NPvKGxhp0aixGY
oZQ78JR+lYbWIkjHNElVGGdTWio3zNnAxRFP3az06q0FqMmZO3vZYe7CLAvs0EuKTnOnvF4cDRX8
npLF4Yg3iKkfuDYRgo4SMIVaaz6mSVgdJshc8NDQWeTmEnlZUJY+JuHmoQq1YVMjvnfsQc3vANqE
rtlWYKVLA2lJxdkqsogXaBN44iAsvqaFvDiBvujA8lbcNqLfzWjrvSPLme3Mhdm6mdFXACUM4VcT
tL+iNn/ay/CzsSbr6zAECg4XMWter8rbZigTrmHYrc5xFey6ptJvkjkKoXpH8RYoavk5XaTAJXHc
bdOs0Ny8hSlZh3HiybgjbQy5bLYFdjq3HAsYg/NQOlMPeK4pB4Heor3vw0gYa4YUEmfdGIgfShwy
S0QF3rzuNkk38E1XQDsRHP1h0gE/66kkN64i4FnpQ5y5tUqyOzDTyQ/aNt6RUu5R42fBrmx70joL
wR2p6cwjE2kG6hiGp7JNqXoqSkQagyptEkUat+XIVXvG68dyckieHn5d1SZJSb17fW/1j7Ma/s7Q
hmSacapX9qfSR+OzacdrNcIiNd80a27PSt2nv/SqS78Iqq19TDcWb5Sjn6mSgsiURojrhJ3h1gnN
bQcOtMS9OQoYg9gAapZ9BKSRUw+ttZaSTD4A4ckN8qbx0cNAipLMzlnqUd8JBcB3JikMOiTkjjKU
X+cSSWM0ifxk62RotSLCOFRfYBqZle1MZL/8UC8lnyRo7JtGGMmgNSvV2OpUcQybZrSrh2KYqCWJ
wudw0VGJdl0Daa2KDF/nZn6O9GS4NXA0yg6JSFYRAbo2GLhd7yGV1w5GQ/JOhNavsUlHpyoZ9Dqg
3c3UTxxNx9DeBWJk38nXyGpWmv6cDN2eoGMP/UKJNlZYFl81FYwolfjdJ6uTskPblsvZlMLYpPZj
acubJiRLwI02qN0EQBSHbuJJp3ZiQYjUZXJ7fL/YU4gxZXMKBD0z0nOL2P6Boxnc0aDKNhGOgbfF
NNhP0G+Dyk3Gqj9MoLoSpwvksaZSL4h/Z0PRn3XJyh8zEM83OYQzTy9JIaJSMiu35nS3DcpO2oiG
VC41tiCjFpCUi6qMu6yso10pxtbTU+tbxzC4C6qqu0vGIP+MXjO5HSL4a4go8UKbh/gpSvp5A9Sn
9PrF1jCKqOVPtorLhxpKYDSNOOI+VPfbfJj5hHlef0Kiha/PAkRRVBzRqeKyCFcZgtq6pfBLpENS
27R+kZj5bZH01Q0Gyt1dpA3hrjK0+mRkzfRomXW4l5uEUQLpbF8byQv/KvGiUetx22VaGtE8bAWk
ij33rfpcVzWn+kaxCebpY+BHaTics7mUHGm0El9Tu4zUEXeMPArHJy0w1I3ZGPJJMKc/dbJZ+lEU
UJyUjBF1G/nglFM93MjAlTezOcwPsZ53D3q6xKycOqjtsW83TRq4dmLvgSV/TgNd8vqEaF6ojmBo
82I4qhOXpZaV0JX1ot2oaqZvFNEZrtbK4zZCIeHBDvwdUFDEOjHUh7KJlWOpglfLKISfTBlu6qri
4hbQ3WpK1H1f1doOjFrtDmAphDCrgBE51ibb9JQeIrlMIbNFlZcu8jZSEOCJgtrORV0OI6UJ1Ewl
9UESwN1I1SO4W8LuAdtL1TWoafWmDmGgZgdik1UJSDcgkrcKJB6vSoQg0hezozdl+0lXil9J3Nkn
Wfsj56k4soy1RAhEy/ZzGNvf1UbJCf8Evad2TXcy80K/UQrRHaxe/m1aJWtz3yiHZNImp4V7hV7M
yjaIGodNhIuoKzj4OUZTzr7ZgyANItv0pWlSkDXKcE0zO3nR1R5fSy2UTqiMk0Nc9vkmhVfrUoUR
+ZT6LihaY2BgDXtCbLTg1eSOA6jApxkdUQMT3Fh20qzbZCgq25PjlEITEWX7wcA7b1pp7MGIetGI
w+prVydYzIxBAL5yoJhKzpaDUOf0O6FxE1GhMt0uDWTyJM2edE2iL4308yhaaVP2wc++bfPHRkuq
c5cFWDZPqnouVYsSpnUxHlT0mhzCQxedruoRGBmB5Jaao/B99n0My1o1a+nQhzGlbYRM5CMZtcDt
u7HzMqU4Rsqo7FFX6H4oZgkxL1EJM9HLG2qFyrtBT8b7PJamJ8p+yVrm+FVXci4eA6GftEGWniQR
g6ZLszJ26kREZ12tOfyHcnZTaqjVEz14EUXa3yBpmg7qUBd7ne3KjeEd49mULr0rq0vxOQizhyqa
rQOSWNh3BYYhRSzbzkg2yg1io7rRakXeUpFsu3VlD5s8wveo1ozPxMvtHfDS4iUdZgr0KEDkihVl
fmqEA1evpj6ZnZI6nSoWwykrZXkwieLvzV5JXE648hZM5UuTpWI3qDCWp9DkGEYC8KZWF2uTS8pt
VI25a4eVfK61Ye02a96jiRNerKXf8zyNtxmXrU3SZD1BBA3JokK0qSjgRBMsbYwDUb/pqZxMhCwL
JdXhlORfULc3z8EUmweT+bCNNRFyJcyks8TxyaE4NvQQrBHLGnIFpF6wHAfJmhzKcsqHOibCz001
uEkh4/hIb6Wd3lmwS0c4ZBwmrGgjhw0GSlnWgfLNhV9goeaEff3bjnuy+UxrqOgV5GqQjY41NZK/
UK58z/kYNSQxe6eWGUWhMEYqACflzu6n7DbKm/jzx2HKNd75V4JgjeSRZsQal4pmyrX+joc2uLYY
C3D0c6/sTfV2KTf//nybWCFPVjgOaBc5m6INW5Og8nLu+uOU7CP18f/r+fpF7cCIC6KtxDxfnLLA
nf7Rvp8wNP9RIoDKBfv+NwSFybLZ1yaq5ddKU00+aPJmTq7ZK733DV43ssZ4X8WkWyM3RnOgkTRC
0ev8Iw7szTtcfAJBWqWdOh5vEWcs7+vw679/ArHaRGJQppjqZToXfdFspkSbznn77dxq3//56TZG
Ezi1m5S+KMZFwD5oxk5qBlM+S436TSUcRMTrX91y8RJYcx6rIRkj9TJJBDthTKu2Ms6BjNDbsHHn
m7WXj1/jbTpgbQODKVwauXpc5i7xIRQa+TTjrIiT0p6bgsjElYzD29QGTWj4SsAzI+9wScbr9VIn
s14a5559sVWtRyPDxUJk36xCvYa8fJt2oC38V2kQ1h/N/T1kZwKL9VIVBpvitEvz4bAE/T1MwE/A
iX9SBEb48Zq2551ZQpOmrpqASFHGXjQpV9JkJ3ptnEs8MrJDFP76+Au9k9OgwIrMF7bYDAXzIoue
qSlnGMC3Z7X4tXTbPJ4dYqdwozm0YWtIRuLj9i61ieu8xMcCcerqMg2466JBoxIiKyLZPBdUnPu1
GlDQbjYHIzC3Yxn5aQwveC4+TZrkjwWk74+bf68713XNplOpt7w0oSaK20l4D5hnLMfdeTwk5j/i
W/57v1ctrFPi1bI2sKdHY6Ka55A6oZwhaf0PA35FSrG9mCois4uFDf+TwiZ4xIjAq5fEyojAF/ok
2+w/i6KRKTK1ENnSWyCs1qn36lVmhbP+aPXauSVkFs2ORNz248/xNlO/NgGSAhrCCqa4HH7JojZy
VzfqeSE/FnIpK85FMzpWdVgqapMgNktd/kUO9G0rim1E/E6ffn/8G94MidVOFq2AIpME1ijB+vst
U7k2uLWK+WwREE2j/HbR2iuy9nebQBD1R2GOauaiIykIUggdaPN5bKsXuQkOVn7N+ezNMri+xasm
LuRvOOcnYdao8zntviuF4uTFaSoyfHQ2/0NvvWrnYtfmzmHbZUA7RQ5qpYo5a19ZId7rLI7PLHbY
JagM87+/R0S+N5mimBbWyF+o585EVPZKI2+XIXQFGlopnL9RD71xG8F9Q6/Bp43nprXCAnYCAqJ6
amxu+aJtnSKK6h2mO9nNPKnxU2nG9v+Rdp47cmPJtn4iAvTmb9oyUiVLUsn9IWS66b3n05+POvce
Ze4kkqhqDEY9AzUYuV3s2BEr1jpo/ZrS5zyUizB0/hEmeDmS/LJqiVxPqeRnkdUmECaT97BMSG9U
Al8EuTWl3nbxGpRo0RxWFM2GxfUqZIlqUpmtqfWugfqPln8d2nqTkLOv2y96vtINenWvzEOzOdcQ
c7IxxYNtVTT1KvnQu8Mgf1YN/1CZULIZFKYIM8aIFrdsF5rJL2WyV3zKomXgSoApiV6hZ7rcPz10
eZWnKL3bgsrqW2ujUk82s3tPe6d0z3WfbT1pDfl4FRgwWmBGM0E+XdRXgJugAxLZKXbPQzSfdtmY
PpnwqwV5ucvtxtyMOLN9qqpr3fBLZmm1AoPOUZm30eVQ9bpuJadyBlrukSsyj4HqbyJJpYNN2fF/
82JlUReOps52ZUFBFfFuEvxY4gw5OWyN/YqUUkoScE0j4ipeZB7Bwcyy5ch1UEa/HBBMM0bWdjln
n0e17QSbDAG3hMaKVzsxAKo6zz+OnY5E7aUZjgDYCrUeXFjcdsNknJS4un+LCfwXvUQ8EUSi92Ck
6S6uusGNi7x9Hm0Sx7xH/I+3rSxtAPC21DJVhKSuOFxTx6sMQ8oHly1JyfPOqOb62UPRttvWuBu6
b7fNLVwys6Dn/5kTnH/Tjt0YeuXgKgG4jeEfW/00OuZhin7dtjPPv+gXaSMBFUWMDZ5b2AatXDiB
b2SDSzrrg+EVOOHxW1Ton61a2aiwFjqd9QQx3Jpi8eKtwHkCQU53+SyIcLkx8qRL0BGLRjfMg43i
wYIKSNowarJzv0vnJSc29bWf+hqSbmnbg1gn1LJ4xlyxV0qSYzR1qCCxMb0ovFqM6t9C+n17TpdC
Ldo3+DjKIWx5EcZpyiHlyn4aXF8+GXhg2JS3UnJqPXMbAtNWpmcIcjT5faD+K/X3r0cL4orxyvxJ
FyZjnH3LWTCp93mVaKGsuoC5IVSQUIBbFZq73jYXJgTPDz3VnKueVNdOa3pJafFcgZ0tXKAXBgT/
V+la0hoBY1AiKkXaIWjv+wJISvStVX/eXq4FVztL2MB8wTXG80zYifIElWJEIdC1zF+m92NN3WDl
838wv2erAYZ7sscs4fObQo0gGFtLvyxsaYsWTtwS/o8YX3jmhZ1O1SpUyFBVSOGUY6u8lKCCHuJe
MVZuJWX+luAukDWcY3gVcK365+/PBjPmdTYpuTwhUeVslPCbrr2bpPAQ5J/14LcNH2OYlHc2aDZ9
JYWy4H4vDKuXexomARi0jHZyq8j/iEzOPtC+wPDVqPVuCu/aZOUZseSesIccFxsDhSMRq1pImUac
Wk9uofo/zVj+WajFnuoV5YYAGpwoO8qh9WvyyndaB77l1TuS9q65u4/2Gs0W352tUxh22qLkoKL+
VmzilbtlYUeef94RUpodbNdjoPJ5sgabvNw39r9v+P2E/Lw3wY3y2LxcLL8Oa7rz29FNfelzO8hE
3L69xmk1f0TcioCI/78Rkaar6eRIdvoSuQsPA8ihfMhi44Ws/e8hoMQhy98kBx30zF6jnlw6b/Q+
ksczWSPAaZejqyqKB/QXIg1VfzWJsZsjBdTbE7hw+1vnJuYVPDtmem2aQ1enkxtaO/1HpezT6q42
Vvb44jaAQAbHQWqeKPPSSK2kqlZPGNEmWqO32do8LQ/i7/eFI+uNklwYPhJePYJDzhEm+r65W+3I
W16Nv1aE1agbe2yzDitauZe1TfhVWxvHooU/ASzPWIgbhN0Mc1ATN8Gf9z4iOIkdfIfZ8EmpjP3t
RV+xYwjH0g6CGkbbcXQN3nGD2jz51K43RlC7b7HDmw1cNX2ZYrzsZTV4Puj5XCN/n4GSrl3wKLdN
LG4t+68JIXp1/MryaVEeXR9gU43SuBEdb1tY3FyEjbScqLDQiy1JEjgHej9NkjCEj1mvAtExd17x
0Ktr7GRLY8ERk0pVDegl1fmXnJ3FmK6BcZR0iiekT4HarUzV0qqff34OhM4+n/BodVJgrKj2WDv1
nw4Arr57/VwR7+KskBLlOpt/wpmJsZa0cIxy2Q3KHc3L/j2IE3PtXb44TZQGyDLSGQ5j3KURq5Om
KK+pk9kTkCS5KSBoMV7eMBAiW9gxVFJ7oo6GDb01mHdfdm2r3ztRdRd58Ls4yt6ODrctLY2Gm58o
nryVw/PocjSgZUlASCMlrcqGMDNR051vWfJKY92SFR2taEgqZjpmMXKTLckwpZBoqq8P0h680e1B
LJ2RuUvfQCGY2qvYQWimACK8yZjcUQMo6pfbxLL2bX5nNith4dIe/tMMCZUl96LoIdU6M/Sg9waX
kv6mi39koHqy9O72aFaMiO4RvHENYdRsJPe3RfkFDuKNvZauWDTCs2nWdJt7rYXTSKyedYQqAytS
bVPpX2xtyubj7ZEsLjsRGIlXUq9XzIoq+boI5cnBtQEFP9RToR49v/33tpGFB5TFavyfEWEHe6Xl
tZXJQzeNST2W3zJAB4X2jZVx8reYon4KBwb1s6sHSK93qTNZwPwjRMc3qlw9OpLy3OXT+yIyXyow
z7eHtjh/DrpzdOIjQyG6miKp9Cou9RG9xGJjKzwMtRWnvHhy/loQifRjsoA17IWj61jHSNpNyfsZ
B7gWgCmLu43cnoITINbWhGvS67KiaHQmLqOhh8jifW+OmySpv/hV0jx6baltJwomZI5T+6vU0r2Z
AoGAq3uwj63T0lPT7SIrbVfu1qW3FtLxMx6B3MwV0UCXJ0ostZQFirT6mSrhe6NoA3qcmnDbUA6D
cVTujmWWvv4dbp2bFXbs6Bc9KJtgdCuj3wJF3K9q/ylLO8egNZRDx+jYrpdu3XLC1gnoq2FkXk/G
E3BaNtrpgWDbfJRHpX6UutB5AulOa0UIPmbIYLeL0hixZ6csjr6al1up1aNvt3f00kaYVV+pqs/v
eLEQY0xeHmQ6Mx71j8HXttzJwf4NFpAjoY3PovdS7H0MA/rXQvouXQXMaWxX4Hpf8noNzbJ0bkx5
5sZQ6dyDcPhyfksb4Hjn4KOTQdllU/NAsrdu6K+wNreHs2ZI2Cs+cmFNF2HIGwFuQKcNNuo0pAMt
l47+5batpeNALzihMhkPwHPCpulDf8JfU1LMJOm92o/73JGOegjQRaFulPTRF1kOv9+2uTS+eZ0g
+KQR4Spt7pdd4NkV/Y+Jd8r1ZzuRN+iTSKtZ2PkNJj6iz+yIlyqM9pFajURt8ZDtchqPahBpziBt
5PizlTxqORkWDnz00CXyfdGsqfkuTe25eeEJmkLj5gGim1yQqvW4raYvef2gGLtU3cjW3e0pXTr7
3IdMJnc7CpnC3gwhEwrNVuWhWKkOIPMG3Qvgo7eNLA6IShzsrwB9wCtdHgAbJs7c8Vk33l7dUZOk
6Z1W+t7W0xrSR3Fi7SO9jz/WabCmMbdomcCFUA/yAFsM8rWErjodKhqqrHcVrAAVdYNJ/QSR3cEx
XcVaCV0XwgsifYv6JuWw+VlxOVA45nun9cB8GdIzj/t0PBTVI/OK3MHtGV1wjQTGRGJQjUCSLl7F
emMO9NhGskuTw3aqftP10ASfb9tY2Bo21Skqe/LMtCEqdNWyMsYj6GM3nz55Ezyt92/4vjF/fZZN
QirvcrIQfkoVmNAUt3a2w7gp7ZU5Wvz9Z9+fvcnZA0+uJj9rtURxVSfaxrAtla9GEM6M/iYU9WRE
TTr35+1wboH8RwrrsOzKQbxRdxNY1tdPEQwKkEggjz0XTS4NFNBLpimS5a79foy0jUSj020D8wcE
T8dWnT/N3Q/aUliDRu6S2tM71dWT2Nq1sKZ7EfpSffuoDQa8bU28rXpnovdxTVN8wZcjfASqbK6w
UbIWhtZmsZxJMzwSEYa+35qfJWffZR9uD2/ZCLgyGHWoOIlJHS32lMgaAtlN5DbcwNZy33qytw1Q
UDO1dCVAXDQGCRz8YRzLq1eS3juwkoAsc9va/AA3y8e5c3AjQas82mt6zQt+jSL4X1vz35/tPKmm
k1UdYt783fck+a5Uz2a4AyeC7nXq1CubZMnZUAqd+ZRAhIIDvDSmWZltVRZI046mfkI1yHZ40AbB
yi2xdF4pzYFmhVJBg9rj0oxKP4jlTRQXMq3ZOg6N5K9P7ZJUcCiHMwj8mbDZK1+n970wyR/TH2A8
RkO7MlHLI/hrQPA4mjkBK2i0ydXLg9k/NP/c3s1L68DDDk/DFMEDJqzDUPVWM3qUtKJvo/xga65X
v2UJ4M1Q2MOUoMXkt2P1wRQ51JPs9HeRbQyYq28P4fqCnIWj2Udk2Pmn6PMV1Usi9IWskxHSKuA/
+M7XkNZtLRh2Q7SS0b1eDWwZsI4ABCJjJXrnPKM1Ugkhuob4OHwMvVfvpsvPC0cw7KHUmDI+n72z
4Zlei5kWyuVgpPD6M9CSYpv4851iNOnybowTLT1BBWnEdGp9f9OW94pxX6hQ+TW/lblXWnqEB3Kn
DJ9uL9X1bru0L4zPgdqKbrneOEnOS0kvcxU+tOma1PaiERA3c10P/JIItOicPiunmEEq4YeypRsz
3cTW8+2B/IF6XV5yM6qSfizwWEQaIhQsnwBbRITAJ3Lz5aHqUhiZB18zPgZtGH1hlul2hc7cGevm
c1uoGoFoEQYbKVG87ZQUNN43Tv04qFb1BLCW6iNKGOGXFkm/Y6MP7SO6I77bZG16P0V+ejT8Kj4W
GhA3eQRxQGO42twRitTjzsjG4WEgdryDbB5oLniI+7Frkh9dGfrPVJ4Gavm28iWeBumLPxrywRqD
wu0CSGXaako2npnQrOBP8SaLlHhrpbCg9XGrZEcuno6Wtql4ivKoA8qsay9D5Hxs8gYSe0ndSIGc
0CU3hc10IA8W3Ffj6H/LR3t6rEa7vbfNMgTr1JXmvwNYsn9gpZV2t1diabXnm5gXN7nEqzvfyuiw
klOD1S5PCU2i9G6v0SktHfozE+LTTau9KgsKTKAeHNMudbg9giX/RT5iZh6GzPAqoMhzZnJoffMk
y/1h5sIvETJtNrr34NN5eNvW8lD+2hIO4FA2euJX2Bo7xJflf0A7vNrdA+mnOwgvybVLG/Tljavk
fqaV3PwnpTsUe8O/uz2A64BoZgKckzd/qJ9EIWzLL0gX+op9UoaPLU+g0phRPnf6WhZnYaJMDfJC
h/5o3KWYMKyj0C/hubdPofy9e8zsr68fBuOg2ZhIGYylEOXDMiWhjeuYJ0Wr7efBnqDrMErp05Ro
/ZPR0fN3256qMu2X/gqZAC5HoJyg68FbXC6L17ZIjiZVBkqqhFK9GO8Vm4boPdqRE5RFNupRSvbN
lot4309x/WQ1ECdFGVJ5XlPJtGWSLqjt2vmY46LsvW0m5QHNxozJt62tVqjxDwNA3/PMdLDNpbz9
dHsA18d89ugGKC+Zl+OVfJefKE0npVN6giNANmbyeG1Tvbq4gk4QTp18AtHiVbk2INbWaeKMTpZc
bieAcrU5QB6xuz2S6501WyEXQzy0EK5kVZCrUWtFJ6l7VJxg20+vd4mz3pFFPAp24rqjB2mhcdDl
LD5pqbwxLPr85XbTD/++fhxwcvIQUnho85683FFDPhoU7/LkBHlp/jyuMpNdb1gOyN/Pz9N49hqJ
lKYPeoPPe8a3KUSe+B3cGc9lc4yao/JKplTOhQ49PxEdXovElfimo5pijfLA7lKz5L1FQ3fev5YJ
F2ZRIKa84oAAU4EU3CIiglZkN3l9KtRdLR3zfMUvzo778nzz/VkHByiiSROocL5DXQ5CR4tq9DDq
6H0n28EnWeqCh9gwq3e61/X3miRbmyHo1/rHrvfzbHku15sqKCQxpgz0AvXJpqxPze8u2UQvr91l
l1+fx322DRAchYwjqupTGYVbs7nv3pAPoRRCnwnhAzph/HlpwYkTKCtweSeos3t0C7S1eHRpgnBZ
rArZQmZKOCiar+iZorP0Y/Ukee9kbXUF5lessPgqygXkB9ATYxsLQ1BaFZ4F21dPDbb2ftajflrB
vrSVk9Ry7vypDT/xzsu39O+iwynxytg6TVfy6vbGUMU3GNKPHD2ebSN71ZaT/cKOUTZJ53dolARm
e5Cooz7HnWqjZhjYByQDUBtWx2RHxQFaXk396PeN8WR7hnQXBRnIPdgMp5fBMUdzo+Sqf1fTF4Lu
Uo8ygJxH02Ovlv1L2nCH92bYAy2pJUva1pWMbmlVrIlwXC/C7HRnFWNuQQtM5eUqq5wFM0sD9RSo
u1KDXfHVgdXl9+f792yfhlXR17U5L8H4MdW/6MaP2+fgOki8/L6wiZpOibJUl5RTn4Sy21dN/V4B
MQHDotxpNKsHaoianFy+2m2xoQwOBqluBfZZYdrkMlDbsRlLt53ureiTXa5cudfLcvl9YdpKu2q9
ouX7He26Cu5jWPGLC/BSLHCsiWHmbJOYHagDf+iHriiBN39IQGcYA0R5UDfA3ptI78sg2fXltzFL
d7fX6zpO5XkIWwflAZm8k1ifyyKUkLsGagdD68ZdQ0j8pFJ2POKYs3fBQMH51RsQg9S3SeUwTpJd
lxtwckJpQp1IP6nJzpRViGXW1BSv12puywG/yGtXp4tN8DIxT0zfn8AbF4H2rIzNh0nKtrdnbQH1
jI25qKNQI5BpZLkcBcSKjVc2hnbivUXFT9aHX3maGcc+ytrtnLl4NOI+vKORDW5CPQ52BlqjO3Ak
a/r06jxflz6Vagvbhh5vkj1X9SUvhns/cSoge520ydVsY1LyLL1oHwxfKu9x8o+K97Uzv6MDvJH9
ux62GCX6aHcvyKXBWJVukxpJXv3fIRnu077aFOV7vVvJRl07BQOw2SwpNOtYXOElg1i3ksI3lNOY
47oDZJraXe7va2eny/vbK7Ow+JjigmQ+5o50YfFr2gTqCdDmCQLJxHxW+pXte0XCPt+O8IuQW5tB
4DDSXq58lDZwq2aVcqrkOH2QaQ8/GG3XPcPTp+w7M9HGTVunIe12KPne0edvPkSjTRk191XyVaPx
DvKL5lBFigaqYKz2ECH6n3zTCg9F2YxrbYfzz7mxPURkd23nXWO2Te0W9b6Qdrl118QrU75mQvC9
QaKlxQxOdtvkSx6Cuo02tfxye1nXbAjnzeIJF1QawzCyZzX/nmrNpstW8hvXoel8kgzeuQps/vyP
y5WV6Izs2jKqXUjf+qcxlSXkikPuYAe+s2jKtd3QSS8jvHkrvv96cMTbf4ppuCbAkkJM7NVjrVWe
pp104zAVD+N0GMOVsS0cC0yQAORtSvJJfDhAzuzoSW1qJ9Jj8MWB+Li9Psq8AJf7DBgJqEWVEwFj
rhjXl0k/VoVidafA86C60rzyRUuaAGHnvIg/aHGgfpoK89c4evmhS6FmCoqueYLUC90+9Nu6+5Xf
M2864ffMOXzcABga7oJ5zs/iHLmxJNrHpP4U6XG7K1o52Wd2B8qlgrKZ9B/Rm+pUwc4OnPYj7cF0
mzW1sfE9Egorc7OwvBc/Zb6Cz36KEfupWsrxcJqqe8k5+No7ba11c2F58a02rcUkBNjEwg6KxjoY
YasbTmP2NLczS93P2/O5ECacGxBr7jHJXTQaMWB8dDxqYHfWtHX6lXOwMgpLcCSq0Ur9EGMEfqKo
gr/1DQtxNkvWvIfPFsIcWWIVjcSTLX9PQ9cMjln+4fY8zRMtbrt5HVTE6DkJ4hsq8JrJUWAOO1XJ
2OtQQ6RwfNO4k/0uTcf/Zdahv6kKZ9oOVq5OSIWMa6+46902E6QTztHXbsHQLmwFbeqDIGw02PN7
Wp4daCKVynrywJO9ejYvDInIuXGaJiP21PYkKTs0x8bkMKxpEFzHDUSAFrBOso8zgEzIPhp6Oui9
HTcn3rtdDIAYftZDoz+3ayrDC/HcpSXB99Oa2eSTFjYnR/2sTHsjeKyHFzU7GMHRjpGvNI9h85Ck
6cocXu/4S7PCYkmj2aa1gdlIM6b7NDCNhxGh1Pvbm3LBCigDEmCAcmgeF2u/shKEegelJ3KEUEdG
X1J/d9vAtXcwLwwIHi71q2GqYEw+jbFUbiFm6rZhl6UvUhr3hxgNzcNte9enjPCeSjlYI5WeK7FU
a9uSEsfwdZ68F+8FfUoUjeKtnm217Fj1ry518qBF/oXSvEPZWYz3wgHy6MmK1VPevIvKY+C8fu54
8KOBwWOCK1R8D6FHkuaWXqinvn4XQSxsoWN4GH/enrAFp0DSUJ0RvDZKNuL9IOVwA2bck6dRRsL+
MVV31lrFecWEeEPUvpzXhukppxjyItj+1I2yRk6yZkK4H8Y6bTInxQQae/H3LoLleWUxFiyAZ4Ih
CawEMaDYyGcnmZRrZTadYhne/iyJ7zO1gqPdqF5evSA89Hm1AWiA+Easq8RqIqG3Ok4nuyrgiFQf
Ox9e5mg014KPBReKoZkrTSXlyom5vPNag3SWV9WMKBz29vRSAwFSw+y9Dl8lKkC3RzV7ycvbj0cX
5O3gZShOXAWygRfU/cwB6aJNTq/+v4b3PDRfzfY+hMITlYkV73m9WhfmxHpn14ZTnpaYa6fvZnKf
5x28CP/RhrDnJpQoEkOVcqC+75PsTu8/0mZ8e9au3fPlMNTLJRoGgzxk4OWuZNz39gjD6crpXzMg
7IHIVMpGVailj110rJsDDOsrN8z1BYAHm5MPqKDxMha3MySnEIimPP6soZcReQhgjtd6JEitg4cC
68qaLIznwppwWeuNN9SoIYQuunZ7y46eAmM1276wlZHWJUk1v8jmdPjlonRtF4Z+aAXumEIj43b1
MwImLXXc+nn0X+0MYJ+YyznIbiODLCp8thlUMiXKcS4ykzARPVSFv7HWXNvSpM0uAHTezFYlwnP1
LmhrvepCt9HuPxre3e09vHAU6br8+3VhD8uon9WRwtepWD4D+XtScukJuOFaAWxpWejuRAmVu4z2
CAEnl4VjDa+REkKCchyiRz+5j7JoE0vAOHbVGqJ5zZhw9oOy01qrlnkp6N/AAsmThLgCLNa+vNWN
f7x6DQS4PIl/BydMYgHRdi6ZDC5GlMBDnYxOHqRbVnDayxuBqBoEKkA3cbel6I34hDyhm5hV/FJE
s/67BEPE7Q2xZAX5s1meVFZ4ls5jPXtrhQW1Ht3wQlqXP7bD1rG+/rfvCyHnpHlNmoVh5Kaq/Kym
35pE/XzbwtJqnI9AeHzIuTaAPmYEfnovR3eFfAzzldjy+nKGTWKm6iLowNeI4YbVheWQdix41Xxq
skcvjiEdV5HuLDbQS73Ba54bm1fsbEVsA0lPujHxMma/G3N7O/66PWFLx+XcgLDkQCut3g/V0PWk
j4Ox86Nh4zjZJi2iHS8Q6L5XsCJLW4zGX8ApBFI0bwn2VG9UMt6fges9jN8gQr49mrWvCxtMlZs8
jJMucDVJ3zwV5Vowu7T2579e2F7NlKIk5vDrw3amj0Qk83ss/+j80+uzHhR4zqZpXrazdZ/0LLWL
2dCpl37ZByn58d8mSrgpIymzQuTgA6DLSD5szf3tzy8dQ1J4lL3pnrkOYK08M0bNTgJ3Qk1Co0km
q63NpK2xBywtB49Y8gyIbRPKCJupH30K0+C63cg+Os6DIn/QlB4SI1gQo9+3R7RwTqgbUOVj59JR
LoYWeTT0gaeNvpsVxibw+gOiVA/yUL8oRXYHNPw+javXMwLB9oqvoXuM/vWrdKjiZXJZOo7vSv5O
+mnXADXvbo9q4bwADJwriIY2BxnCZRmndiOFZAFcxfBRob5XaDx6tYW5HZKLC1gKIALhRGqa1EvI
dvmuFz74D86w4oyvN9pMegd7xLzXgNYIB1IdQlsydal1C8XcSP5Qbm27++Sr6Yrbmn/m5SMJO0DA
6ZGCnvyK/FJPgeACp+3cPLa1JxoUux157HLjDbl1rBCBWbG3VFnGINl5OvFhK7GFsMKY5E6uBvQt
QhBDnoYYFPQIza/QetcUp8ofwCxN20Y5vHa1eABCjTgTj1HxE4HHScsFqht952bWdFfl2SkI0hXX
sJC1m22YkAmT1aBPSHA9tjpa4RgOKHdk3cZHUQIdMaVAki7fJFmzbSFJDH1EY0Jro6drBL1/so/i
QvLYNRCz+kPWIOx4sFpNqZNrdSHseD+EwS6u7J1iZoewix7MoM03Dnz8pabtxwxRJL8ibWmm0l6P
YT8qin+KUOdfl3dl2a14mKWtDG011OJzqfIK6iTVY5pPRtnANqdJ29SIjMcgsMFce5Wzvb3MS7t5
Lj2TIePdfwUaimwtqQHx126k7XI6wdrpkEBdvaaheu1daJXDhcEmQMUd/MDlJRbYbYLEmFq7qTnc
043+QZGSlbh4adKAI86M7zQVwuwimLC6SjaDtOEZvlcQvejqGHzdypZdGse5EWEcdmBV5LCSxnUQ
k1Lfr3GSzhte3JIAOQgnyVRet30gLadQnFZb1zNssEP/DEmAxPGPXLeOpfysJLPi2qvjpLly+dek
EF4gSu6Mhay0rlYotD0rn1KtfYMrOTchHPMGeSG0BBmVPL2HwC57PZ/PxRBMYeULr9U9M+L7fvZP
qv0q1Lf8frKunEaA2iBeL3cWdD5qrctx53YohkZJvMtej/xnBKw36V3iYVnsUksS2ShN+lXdqHp2
tl7+aqo9eDVmUDY8CeBDxeBIqStLD0qtJa8X3qU0wDVVywu8e5cm3kugRT9iRdvd9iuLtxahCnjB
uQH0qjsm9HUzqFMHm/HRGb4mwRPEJpvY16Fh8Pdh8y0uqzu9Ot42u3Q+aWEk2CTXwn+EVFlvWoEC
i1zrGskp+DGMz//t87P5s1g8GA0lap2J8wkgEf2/egUGt+TDiI2gp+RNhL6H4F6aWc9SmziMavU5
nGWNjWFTjCtYuMWlObciBBS2rbXKqDBJnj0mPxJJ1+9Tzzc+lWUlPeWTAtcecrqbcAq+hU4dnFRt
TFd+w9I60bxLhZWHM0gswSXomVlMDZLObqwjOHEwpDWcz/JM/p8BETdjd1Zu+Yneurm5i9Sdah/f
tNfOxiCKMUiWH8rDwKnSm3Cv1tKu+Of1u+3cgLBOJPvCAFac1m2sn8ZPT3vL51UVlmUeJQYPp8vN
XKFhJE3GgNu8U1Rufnstz7sUW8zRi6bMzWvwlV0asIw4VCRn5DAG3xC53ad2fDTVe636/oZ5ookG
vPuMURPDSLOHMKts8Z6y9xQ+yMUbvKf99/Nib6+GptT/ek/ZTh/aPjnWqnMyY1rkivHJN4D6tmtR
2eLx0ICnAYkl+pKFGw2RDxBqSOm5zl2IUGk7rd3689QLgQYAbnqCYCSBsllM78lT7lWJ6RRubKG/
2D1H1X1blvdy66Gn/hYMm/ynVMZ7ieEI+6AukHPuvLp0nVzf90V3lOGMzIq1jMySX7sAgAlORS0c
2NeasHatFJ0w/U4vnlCW2weJuol012oOceFOwddXbz5lRjcAmSLqvMpiIftYZYqBUZ0epop21t+3
v79wiGatF6BB0LAZVOcuD1HfceWgfVe4SBpvw/J7rZmbQTp04X+0MzvUs6sNRL/d+4pWuLp+kE0I
8d+FzlEJVx6zC24ZChwZRhPaEIkOhAuuQIcwLcu+cKt22xT3ybT31mgLr9MzNhkGQCdzpzaMJoLX
lOjVrWqPrZ1AvWUoH+z8FKMqV30O8vtwDXO4cFAvjAnxhhfJiTzZGNPHTaFs47Uux6Vzej4YYfX1
MYx9GK4KVymenfTbWN759e8aWXLdWHk+Le0z0Atw6fAQnMPEy/V3KjAMniPXrhb8sEIIDKiX0ZOm
VStZ5qUZ486n9W1Gd1/tZ7WA6qwf6tr1GmmzaeM1AqSF71MYYYPB60Tx7w9h2Nk+jlNZn3IHFvru
q6o8hvn97eO4+Hmyfur8FjB1MRkTs/H6zERkAWk987ulf3nD5/+kxIFZ0y8kuEpUNmUL+U145sMv
ZRghfvEWA1yTNAqBkyAfd7nMA5kYW5nUwe1Qp5egqKxX3fDsZoW7RUN+jRcs7YGI+Alu2FYSc0hr
kwRZ6yiHUK8+ll79RQvKp6GztlbYbeq2egeZMHrB4aOc2b9HElv2wMsgn+6i2NmqifkQptXvQjdd
GsJfH8Sf/z5R/y+A2YQuHa1zdXJpMvrBa5CgpT1C1Xm+WPFx5Owu5xhZR3MYirFzLVScZ2a2Jl5Z
xXkbiFNMCvV/NRidq3RKVOZp31ZSh+YB0sOjUX602/SuLJuNhbrpbqyH3e19ueAdKKfTaq3AfgHc
SQhIapWGRacLe9erYOWt2+lnb5fWNqzi+6Hu/71tbGn+/uRWEW6eSbOFDeSrRRC3Jplca1ON75x8
xdMt3EGMgw9T3OQ5Jd6oiAEXkV7bqHMXCBYdemmnr2U8lqZLRR2Q5CJQTg7a5Q7QtKKxUyXp3HFU
TlaQPrcRtA1T8mHI15Koi6bIDgMNhynySo0zqiW7Nqe0cyM9+lpO4a6Jkk/2YN81rfbqEgEZBO5t
MGgImZA0vByVT1oScr6pc+si2ewL/ri97ksBnAb6hHTwDPoma3BpwEHnAlHAvocCGtFlue3fD3L5
XtH8O/rDpns6Mg6dEj8ZkXYck/QNbgG+AJqbDBAj3B2XxuM86an2tsjBqM+m8SHa3h7c0q6jDkAl
jwgYhlPBs9O9KFdpP/ZuLVXQfP6Q9ZMXrZRAlg4OnQ90ZOPF5+byyyF0VZ2NvOE712/M3U+JdPbt
MSzttfPvC6FVMZG7cmj3JT0R3SMtjMpY/KOPu08OteLbphaHAhqeTjp6EkAQXw4lL9oE0r2oh43u
RxffqcHx9vcXl4NE9FwxggVNvKRCTxlkaAY4oe07tXrUwlNbv2FDzbnu/2dCvGekoKqcMcZE5kSo
2aebNbGupeUAdQr/3IyvZk8JczRKijQ0MKYb3sFOn0b1qW/v5JVDvzRRcCfPJKNzRHV16GOzHQbE
i9xWfVbL5zo8Iklyey2W1hovD/vvLANG7fFyHEo1ljmS3aMrhS/Sth0+3v78UpmJ5xP+eK4NXEu3
DVotw0lRyu5klenXHgjqLtEt/+gjrL6RZ5l68t7jQzPF5q6HwXeXZlX5XA2OsnJ+FgaqI33KU5Em
bSBcgg/IUDGEWgrCSmUkx+Y0m7Ta3x7rQux1YUFwYojS9bY5YKGsDvBd+9JHT3kXE+K0mzR+18sr
A1ropgNpezYiYQsGUH1asO5Br+bX22b8IqfawaI9O/aQOTigrEKT9we/GQ+z3nmp7cOg3vqmB7XG
0e+GY5a4ubyGOFg4FrxiiJ9tiqW0TAmzbNlZrodywY2o5u9SK79rzK+lB4/skHy+PdtL60mUDryQ
u1eF2uFy47KvZCPVPRJ0Vbc10r0errGyLZw+hoK2JplfSCrEfHbgaDReWsQqvoSKuvo+kZ7kKl9Z
xYVhQFU8nwxeNLPm2uUweq0mWKqpbwzRj2STd19fPUsXnxf2ZDRkVmQlYQeuyN/Wxxwmp9cbINiC
lGAOua+wH9XQDUaYO40L4Wx0UMb/+Pl5v529KK1o1MKy4PM+Mq7yqTPWdG+W5v/89wvznxRmaBWJ
17jhZG/Gb1O0ViBb2EUUusmMAh3lMhUXWNZJUfVQctAytR1s6HYem2Elob9oAglMsvmwH/ByvZyk
cdDyfox59FVFeMzwq1O/z9+QsaZaT3w4SxPMwrqCkTC0QiP0B7c0thA5rHWFL63D+eeF8MmHs2qc
HKl3FX+XZ9u3HDNqxzBKzSCOK2qhpLNauVdjAsym2Cn8dyXeWFqCWbVTIcbEVYgZHCvIJ4BiKB0g
AdP4mzrdTq9v/qdiQ1bNgr5zzuAIq9wFgxdbf2TwDGWzh83h9VGfycPZolowJ1dElsjO9vW2M5vB
VYdti6x9sLJLZ1cjvJtpeqPehKYkzALWvAPOjjJPQjMaElbY899PWrMptGqrhe/t/DGiqSoeVsp5
CzfRhTlhusgXT0PtIWoWTtuf8o+62xTmW2YMDnMuYTLsV61USVd1MmTzParqhyk9Bi+3XetCPEGH
G6eNZi2Hd5FwvzddRuNrhmilPyjSI4lD6y4O7PofdSr0LeQNyHRLY+o/+lNu7qe4DF79oiHNxnsG
6zPFv/hWjx1J8/6Hs+vacSRHtl9EIL15TSOprFTV1dPmhWjLJNMwvfv6e7L37qxEJZSoxmIWA9Qg
QySDZDDixDnjkqsZ+C8Q0o72+2GilwaUJcq7trVBWI5k0MtkPCTj3e35uz5S8HkPhRZk73E5qTXC
QtcRfaZ4xrgDKivWJ2NLv2/5fZcefWlAeSd1fW4PFNTdJ6uG5kFci+No7P9mDA4i9AUfeJWTHHhS
eS1Ec05p9czIcYunbG0ESNPjnQTeNuDqlEOdWHY75L3sT7nFH8cere0I16HK7o3vzvsgp7C4soUG
FxwzyvFe1wCo2nXTnXJNxm7O9xr+GaethMzKkoMgEjq/eFjiqFGF38HEyQvQu7Wn9uigQ8vQtpJL
WwaUcKEVhlZYmQkDAwg0PRok5sYx+edRp3gV4gQkuG30AwHiqJjoWZvUnQ8TQibxZL+U9lvW/LaH
z/l00KwuYG0VQEMtLJss6KY6mmgdZ++H3SBiAVpFR7Z2QUOYl4c1ElAFWbR/j6QaAs+rQsfeqOyu
uB5etKBAd/6cb2rQAkHvZuy61j0apRmYXR0X0ni1syJ69wZCWgvYZ8Qt6EtUB6INnW+VWeUeQR8a
6jlUm8b23dfAwu4IVjbgOnAJqPg6i3pNQn3hHXOnDGRuhpm2Ublb8TqE1sgqwQx6A21l95jcHzSi
c3/p5V7aQvr3n/QX31cOMpdIavu98I/WFLZZ1Hx6/xqc/3zFmbjm9sPU4vNDGY55EXJvq8q9OkFg
dQS+GbhNnPaX7lqxdigzcMMc6zwP8xz4va1e0C0Lyl1V15McKgMWkuJl/gfP7NtTdB0c4Y4FAyn4
kFA+wzNBGYBRNoVHE3y+Fk+TRdKg4n4fOMT5wb3uUPvkDgxzf+G450aVWQPGGH3HdeofxwoEv0QL
i63OgLVNfm5BmbU2NerJt2FhznZMhLy54+8PW1GDWdoMDTxKkOJV9saYiLRpUMI/Qk8hsDUAh9+d
aMC64DAGLakOBTtVO943JaKjjrpHyCiNb+2WEvp1nHr5eeW4L+1hto0eny/APQJqtMQGl9FdutXv
u+K/aI5Dy//CruEjrrx0MM5MMxusnB41iR7mZ7v4dtuBt76vOLCcC+BYkd07zmboVzvz/e9DvGiA
MEaqB4mdK3SeVcy4ieaaHt3xVQS5eLn981cc9eLzyvQIhixG0ePzYGjpusCboy2p9LUJOh+AMkFZ
b2fW3MECeiO6OHt/ywDmB2EDcg1wVvSLXa5vj0yZKNyW4p7Tgjsr3RKOWXFTlFMRJS4td6AqUraZ
x4lGi7EmOP+KOigYVIVkcWpaM0B1aCNYXLUFDMFym6IWqQIUdYdnYCIbEO7635vui21+6I0vZAsO
s7YguLT/a0VNaBhQwBmaHFZmL4+c3kc5+v0PEHTELJsOZzteIssvOHvxjuib4GY30GPk5F3otVti
p+sj+N/3ldN1KhNbS7yeggElCdiDOf/FBQEZdDyggBta3Et5gaKdiKQ9uiSOBfnmJd949P5Nd/Z5
T3l9WI3V0CHF0a2PD5n9ndnfDbIRTa9NEaoayEsCDw1IhDJFIK0tG7MvKWjj5U6ftScm9bfbo1gO
aCVeX1iekfPB1Q2s4vITzlbZyNzKKBLfP1YpuoJml4W5o8e29PeuwXZgF8zD2wbXtgeuIeQU8ebH
P8qqQLfdZr2OMenECpshDTwzBX3LqUo2ws7Vkf3PkFobmvMx6/oRhgh/NYaXRDaR2ZZg0PWPhG4d
8Ouj8u0/jB7oIFNGZThETpYOZzbb2In7QzY/TO7P2zO35g2IoVFghgYWiD0Uh6ugCwrCOARxcyaQ
sQlKMDzetrAyZWisRziypEmv2xU6agqNZNI5mt5HUR0qMLQlyWdBeGDLDVMrg4EpaLoslHSL0sel
38ku9Vhd9M6xe/KMD3b35fZIVtYD1VNMFWBpDsiw1J1TeYSJP4orph7x/EdeyHtvOPn9lhjWHzdS
NhA4rZfrVweBICxeDsSA8k3mlYNzHHs5BcUsHtKkuO8cJ0rS8fs4DBrUl8yPhj1Eg1PE7x8mmjqR
w/MWOTuV/JYV2WTwNnGP/VjcJ9YhefbljuX++88hSOUh/byEX9f5YWCkrbqTMNPpexZ3Wxqjq3N4
/n3FGexhRIaFQh+nNoo4Hfd2czdAXmy6l1UZsLwM+u5At5hLFhdQF+7c6LIZzk6+uXGkoDUGRY6O
/w9gZMM/txdnZTddzJoS1CAfNpLehIGxm0ItBWwVyamk5AHgjfj3t9vWVjYUeNUBm7NwtqIRVwlx
hFPTRHewoQg/OuRrxbfynWvDAXfEIicDLvgrBemiGD2JfkoCojQnKOlHmw2BbY87PSt2aVrtbg9n
bXXOrSkukQrqtXhUkiMzdIjeMrSXs/QB9LEb07ZmBxHhokOAU+8qtZcXCdUyUIIfy3q+68rmkaPR
PM22qutrkwcuDLTn4Y5Fj456dvvmMLMawzE45GzQN3pEGmSAhErL3/8sBtobKS4EDHiPq+cRcYY0
aywC+hqrQrYtTP2No3VlxsCIBsoaNGQDK20tfz/bN52fuVxauX9kWWT70MyN9Wl/e/FXfPnChLL4
blEZNi8LZHReEgfMyhu+tfJ5ENYsHfioE13zoGhzRaxOet4RzH93tSzjPE828oPLfa8cLijXodCF
0ApgdXUVZoSeY5/gQeNbJPStj6XzIp2d6aP96yttnpvNtoy1MZ0bXP5+tipcziPksWGw/dywLMQd
sOFXK8vuo9VnoVgHz9NVmZbhoV9qbQGaBFCUkIOfBsT88O5lB/IenGUor3nAuSlBVD+IoRhME23+
97ML3Mfh9udX9iAY8BDnIuJAd7qKiMCrL59Zq7PTWBdm2LVeUCXjoex/EhOqb509v922t7YkSxZ/
aS5CF75aNaj0sRkBGUpOg/cAhSvj7i8+DzKEpdNnYcpUDnwUhflodXVyct1fYysCf+Pnry04vvvv
95WkwkTznPW0TE5p2U+hM5URp32stdaW/N6WISWCkgX4I6ocA0FhsM3CPAubfuPRsUJSjPYhZNmg
Wgq2natqpDE7HncbkHzIke0at3yEjPehG80o94zHrHCzAOWwCK1IVQAdxlOi+8jETmjiv71mfzKh
6rlw9jvUR4lgrDPnnrKT5ZLm2JipLePSNF58n4KrOLPTGEWH8sEaEYR7rf05Y077MIO9Nijryfip
VVv8wWsH1fkPUryoWlTVXImJweW1g5hC0GZv4E5m7GQsZFeA+g/zxsPsDwr7ahIWFLUOYTqAhpaN
enZWSUSThetgY/hYebBffAW8KHD16sOIZv/AKvtm7w6yDHWvYtAz88vAkByCv13XB1Wdj5HWlFXE
WccjPGitSAiePaCwVO98a6tJ63rFwOAMlj5wqCzoFMCpLn9sTX1mknqiR9qWNXARuv5CE/eXJUmx
b6ba3/E6g4K6zmSkufXvnhRf0LDGDrM7QcQQEo8fb7vQcvddTx6o6IEz9q5LQq0Q6LoH0+9JesOL
nQ2v0LY7MjuNfL/cyGStbkxkBv5rSrlT9J45KWlFcqpcE+HXtwQIPZpubM21U3IpGgAjAHgOQIyX
8+tOs8aGZqbHpjBCOzvIYuvm2rKgRBOEjjaFVgM99t2pn2Lh/XN7Rba+r7hzW6ciyRx8X/uVi8ju
N66trc8rz4hJc0B+WuPzBUX+PrTKjcfdmkOdL4Di4E4jNC33dHocnIcmmyDuSMNUvGTWFs3G2v2L
ln5kdwFiRdFjGejZti+oKHPDo/Ro0yfi3w26iLxOh8gy2Im36DBWbcGj0OiCvC+Qppe2uDlqSIhb
BINKnvwEjUPlS9lO4KTXY2NLuWd1BhdSwgU3CqplZQbLKtN8nN3kCIKnuBR5XFr0UyLJz4FV+9u+
tmoKzztQH/vou1YzgryvugJKWkiUNzw02aPRTLHBHjO+hdfaMrT8/WyxBhskmOYMQ0Z2z6EtkrV3
0m5BXr5xGaydMT4gsADTA4F59WwtrXaw/B5Z5pkkd2UunqD/eWgmtlEjXkFyAwh7ZkdxiKHDm4lC
pR4VGP8tSfm3gaO9qjP82MznJ8KNUEL2STbmrtW0fWvmn28v3JpDYt1c6NBh9a5kiphNsgKlDzwI
0j4oyiEgZRoM5GOGXGGxEUf/ST2rd8S5MWWw0hlbaUwOPbICwliZZTHEFu7PUnjdvUl7vq/K1gnN
imshMXX0sRUggzr49XJ8waMCo28hTw7MTexOhvzJE/cT0fMHjzoIEebmkTpGHvhTZjzaOiruULAQ
uzYjdtBr4K2U6DgKCQKXwJ5bP8oR0IAOv2CvTprSu7Kp/Yd8KpzQz8HdBEkOPyzShh5qjXaIwiz6
nBQCVCaT7j/4LP9WpmP9MANtFYH3QeyH0fLCdEyHu6qw5PPk9E1Mi9YIvdyhT3Wa/R47vut41+WB
PeR1qAmnfyZtU4Z1OrkBWvBpMBVNe2d0qJoAa25NY5BnD2L2e2ikT2YoKcqYzBEslhbLD2nPP0+k
TSIoJuIHO/N3xG51kPOJHCl4FXfzbPlB3wzJ3ppz9PKa4/Db5t4Q3Xahq4sAGA2IGAIDCsg13pVK
DqE0Epv5eZ6esj4w7ZfCOr3/++g7g3IAXvW4jpWbGMRRSTGnfnqy9mCMn9MNkMDViYKfjx2+qNJD
osBSye/KJqn8kRlgIrK/WTIcdr6xc+jb7TFc7/PFytIMgmYztJqppOpZOlCjmmBlSX/UH0YROeIh
YwgZI0L0YGjnYCJha26xhqwtDvKveIYtErkABV2elwC+6tB9mmEX2+NtqO9uj2vt80CeAUi3vGOu
4LM0KyDuVA/ZSeD5Knacf3/393E6orMEC4/fqvrWxOx29kwOBs/u1fpSVRvpkJWff/F5ZXbSdCoG
4ePz4B4XFo8gLxbdHsDVPYJa6NkA1Ew4JLhafciQ9nKodQ+Jvg/jACZyu5Yb4eqqHWgBAIiNVJ6n
YvQMdFU0hQUNEa2po8b71faPfKvyumVjuUvO7t5c9G4xZxKEzWMdWD2EvXgZpv3Gzbu6JoDoYSBg
vIcu5qWVsoamoa4LfqqqGTfRm7Yl+Hm14eGrPs4R0F4hy3ZFflVB+0QI4iHu7gNrftmFvfH13Yu+
wD/B2YiXwzXuyKS4RroWx7BHTkP/Fcx6ebdxl67M0oWJ5e9na0E8gIAafSbHLAvlHJTpe6N7tLuf
D0E5dK0JxXVu4/tgzn2Q7z/REWYv9W9A766P3FZAdcz0KTlqPOmCOXOfiFdvTJB+tczLCNAJ6aCi
i7yd2po208ZAnRrnkjVC8QYS68UOVVl673UWypRsQOXdg6QrAARlKHMx7QrNqPeQTBWhrZf8h1a2
emTy3I/tGQdFQCp/q9nsKvhSfqLyhDL7wijqJmOn3q9+QOerjatuenGJ/jRXdciLbuPhvOo0Z1Oi
PAgcbaSznnJ2cnkSW14S8uHHbc9fHdHCuYG6I1qk1GvOKAVxyoSgdOV8mnwtbPMHG70nc/kKxrTb
plYHA1XgRRxtkZFRBsMGi+czGF5OVEwfs9z6AG2t3W0TKweeBrD+f02olW0BsIDdOcjM2smjX/xD
nDDjfzNhZyaUG4jTqhaD1OACHqi2m59d0kUu6EP5Z265wV8MB9cDyvR47l4l/13I7lGtbdhJ6pBc
LO6N6XdLf9+2seoAZzaUc6lEW6Jtyo7hjiBRPkH/Yvgu6zJo+ofR3GozW12fpa0emVMcJGpwY6AH
DzEDtjhEDCNmfB1yY1dp9C+mDWI44N5Z+CsRjFwetVAv88DzhTe7p5M9G+9scH6Z7v72vK0N5dyI
eWlkZjyxlnMRWFsWgmP2e8PHb9qYbMRrW2aU5SG8n0utWsqK3scpPcn5Of+LKGHZjVB0WERErsik
e2TnjHJEPbYvexFOpDvoYy+C8v1Nhjg9odaqoay49M6pOQfLBLzQtQCec/aj/U+hb1zia/eH7iA3
jx5uHUSZi6ef3bDlQMC81eEo6yf/2fT1A+PmPZ+SSBus8C8WHyB03LiuD4iLsvg4TKFWSR3ch/oX
J/lJ3UPybi7pZbLQO4yHGqoMVx2xCXBAbWLUuA3TPeWRZcSsjP9iFCjm6Wi7ReuwShJTVbo1QhKT
HJtSJHcTJLj2Tj/SfdFUW8nZ5WK8SCQgpgZ7Ke5rBFnIwisTlnmQkmslmEj0bvqQ+rkddJJ9ngv+
ASf2r3pGYm309C32v1WrqJyhh2NpTFDzaQX68SEw1+rHsktipu1FMQZ29Y+gcTU/zKAavj2fK0cp
dLg8VINBGgPvUBzQ9igjvfS1I5W/WQHmGE6DAW3vpvtQgczytrHltryaUQiKLR0dy5ZSblOqTVB+
EwXEsoqBPrgm0ngT77NdrUM81SICjNGuHVu5wwNLuFtybSvHEiA8S0IU83oNiwIpcD2kTOjHXm9D
zfhc1680IRtDvIbzLC8x8DX/KRxcU7UxUSY+b3T96BkvyWwE3XBvSC1g/U64EaMxgmg//X57Xv94
vTKxwHoidbHUjpEBWIZ+doy0FEm1LKvsoyXTKobIIqjcTZLEvGq1Q641ZtTl+sd0zus+cOu52fdt
W4Tz3Da/vNobI4dL/dkvkzrwS7cLUs1p90ad1F96s2k/FHU9B2Y1pU9DhQ5Z3FLGq1HNxU5niKy1
KYejViN/qSfnyzhV+WF0RyPUtK7fIR2Why5InbJIZlzGTq0lOzKnY9xU6A8PwI7EwhFHyZHOxPnQ
1VCrr/RyC+i5csxezM/y97P5Ya2pJY3V2kfID0eNvktk6IDsENm32wux4mJ4TC6kg8gl4WWp7Kas
s3w51rp3tL2D1B8kXgPJ7raJlaFcmFDC+RIhcZ5JmEBCxwQwaLxPpjvy8y+MYJMs4vIL1EU5+sRc
ptDx7r2jl36w9IOoQpnCNZKNzbJyHgAD+z8zSqDQVsncaRnMZHYeIVuqm7+SIRqrY1lOQV59AQfh
7XFdl8JR0Dy3qGyUzCBENrL1jjTzw7n1QlcA8Et53PoyoPmDMe1M5KgN/fuYx53z/sAIlBf4n4fH
IkBkinuMlctKg2TeseL2w1g5D5Q3b4O3Bc5eO4MsKEWCRRrwi+u2tqSerNQlaAFMKxn6I8gim4Ak
uEeIDJzkm5HeF5YdbOphrnn/uVnjcpflkMut06H2jq586+u9SEJ/q7F5y4TimHzmhHdzhYY9Jn+Y
U/q9H3k85luPmLVNdj4SxTGhTipdnWECzfGTzA7VkizX9oMZ33bHtdGgOQkPS6CkwLyi3IcuR+9Y
ORnuESw8QWm89vwt87aIBdfGYgL3o4GDADLY6l7WcIy7yQgkptWbcTH5oTkbYZl/a/jGaKxVS2A8
gqIngkkQ3l2uvy3NrhAaQ7sVJCt3o/DcsJzn/qOZ+2iHdXj92bU42VFdm4J25MPOhtrXQRSVv4fI
ZcICDADsN4SY9wMvqruClWXYma6ISztJ70WdFfcOB0xjIJYRzuDX/mI7cgydqtQCIIGHqBsbZycq
z4aOgTYULJC2qF/bfnZ+iUxWD6OdeTs8EdNdU1rIULig6mw66j0mnEyR7fF6J6Q7Puuz4HeTL3A3
NR1/bie0A6BLSgZl45AnUXfvpghbMrhASy2LhNZhtUeHuYnFMmqiQdSeESX8TttqZ0HeDYWb2y63
skbwAgDBltgWFQlljYTdVrID8e4pZ8fE/E263+3ohtY0bRztW3aUa8qoXTgDpIVPpv69yO4l/1H3
kdtuwaeWjagEPn+iSX15DUDrVTkPtK5muTVDSmwwpoj6CZp4t2BLqyOBqvXS3QmSELWaPutZrTnp
BMUqlPECRysPnig+mi45kHKrGXYl+P/DGfbfHaTMmjXXZCYEe7UaPoJ43Woea8cMuua+nF+GfPdu
V1jAzIvOAKhTUX+93K4yHQcH4Z1z7AUEY/JDLr/Bz4NBf71tZ2WN0HgGaAAWCEVuNYEC/F4tRGM5
x9mWYaJ/RRlvw9nWLCwNNQu4ESQC6hLldifE1DHvmIR1lwT+5itp7aC2wFgMKWSoMIKm4HKqctoB
GCITXNyAaKWRSA+a9xercW5iccOzENX0oR9tLSYa/SWFEKYWUvHIPr9/KaAZhy5MELtdZzPsTEzW
LDT0GtivhJ7E1g1wvRvRxYuE+wKSXchCL8cwGBw3Xd/AfUER66Sgvdg6VpYvKPv9ApCmWOjr1hWA
19AjRKrCsu9/4jS9k40XmAleE3XZbqzKlj1lQ7Z9rkE/FAgNknXPZm3tC9YdmIFKPPXvZdtulKXW
/MxF1Ia7EyEBPPpyAoUmGhu0gUAJoeOe/Oo7MHtsgEG2TCihTUKa3s21BSvtP5n6a9a+Sm8DVLW2
HRekx5I0x4GpJrUswQFwrjg98rH6KghKkZ7LD7c9ea3yYkGUBWSx7jJXas0TjFrNXDg+CmzerEPn
CvJeB9QJnQQ8XeJAannfZHANLvZUB+PG5N85pI07l37KMmt/+8esDhgFiT/J22tpu6Ewtd6UGRAR
iQ6CLZF9apqtJru1dVs4cSH8hRMI992la5C2rphVGPBEe2FCLatd1VljMBN9I0JYNYTGSySKgdTB
Q/bSUNKOpcfBWHVs3fyp082dnmbPzrz1jjWM5URT9zLUmv41pFQlXEvT2R/wo9+b/KEqhbMzPJ7t
s4F+QnJ33mmAkwhSm0+jSardPJn0ru36Mp6p7eyKpKljz66aaNb7KujKFO9hy/5hAjGzz6aK3Rez
20UtBVqHGDSP0TJnxQnPddCu+D2SeTWBrdLxv9iDdKGl5udR0kjAbRBN7zNX43E5dXVQt1kdVQa4
3bNKh65nBghP4ff9Q8ZHfue3/iiD2gPgwqUQTQGksw57Ptm7opTFfctMf2fxedqN1ZiBLMUuAjKi
hbwBuco+lTggmWiGg5YIN0A5ef7oTS7C1n5I92PN7YPQdRo6GrA7Q9Nqr5aLdPeMOiKIBwO31KZn
jTJog9jzxxz/1XPT+0U8u/O8b3Lri+tk3+fUcnfGSByoBotHS8v3GV64sbAlQydGVd4Pw5iFZjUU
wVia0DiaGar6kyAgp8qmMAO3WOB1bHqFkmISlBmrw7oUNHLcGX9ATjuGincXQfdWfrSLpI46XWpR
58hsj7Y5K4Sy/Biirap9Rke1s4fSoBN3nsYOoCUeI16ji8bpyzc/9QY9mOH4MTIouREObeeEqFwB
PtWUSO8zzp7ctORRxcc5GNGqFWTm/Kua3BmXvq7FgzQqtGfVbVCkeDwAiNk994XUYmucsmgykyw2
cqt/aAauo8+36/Ej6deudoyPVPT6vV+7gx9OKem/tQXT7aggJpp8IPXkt2kR6IjcdxBm+p33/RiA
hzn/zTryzRjq4mnO8Hhp/YK/dhMR4GkfhhBYTxfv39IFqL30Xz1/l+j3A/0wFp5/Skju7Ge7pfit
k/tQFnYXMVahdQUqSW0ku9l+TAueP+WJNod9V/rB1JRtZBR5+TEx3Oo0exmcEa5U3IGcngfaMGpI
YHA8UXQ0qbikNoDW6l19p3EN4P46/WJl7W+3rvNnr+vMEBUJ47dVMW9n5YztQaExPPrC9KIOkga7
0ZJllLXFFIDytTlmFXosiMHKXVE1/T0vshQSf3NTxE7TkcjFTfzQ2INzj2oZBjrmPMq07NdQ027f
Dwl/IYLzEILf7KPhDHob+KJH4ZaxXrtzZTrt87KuApPpyb0uiH8wtNYO3TlJoLCke3vZ6GMk9aGP
q7K2ANBtaDgXQ3LHzabc9/PvvjPCBH7boL4WmWANen+ACdo+tH2hy2jJyytnoju7tDbmRpxqKwZe
xIpv3x8rR+7F55WTUOtArK/RWuAVQwHjF8/C0+4MU9u4l1cO3AszyhVCk75pB9aKUzMHHv1a8l1S
7ijdiDG3rCgxDJ+wWj6txGkm93Z5R6w32cSO9v5b6mIsShijW4lbtj5WhIMzt6yAMrAeG38j+ltL
F8LKggqDai1Sd8q6ywZgUs3SxWkq9Qw7AKILBkf6DIRF01MnkX/FhklBFZBbeSi6XIus0RdRztIt
6NVKiHHxSxQXgaQmYTLBL3FpZE4x0TaGuvV9xTfaJAFaydXEyZhiJwI32W0PX4mj0Q4IFI6GZyAy
5MpyDUNKDDFgucbmJU+fjO6VpieT30E/Z8MxVgdyZmnZa2fvKLDN6LjWenGyyC8gA+Z3s+UsQNSz
7y/uf/b9OicOmlmxifwabCrUstIwxYF5e7pWEuMwglrVIsiLR6ey2lNPwHbQY7XzDNfXGCbk+9zR
eOkYaFgfdPnPZqsvdGWFFvijvWi6atc0q9rQu4MjJT1KRy7q5V0VNEWyw3/8W9L20am31FqXiVLD
v6UTYuGoxNZSs4Uj68yaQXLoWI3+wazQhSbH5iBrisDH2ErirHjFQle3NEQgJrnSb5GT6UlwK9Fj
wiJcPOVWt9Dq91E+BYDYWCinlUxuVwujEBx9JLkFTfNaf2mmYivLsXJLLCxpeBaisoQKu+LZbgFN
FL/hzjHN9hrYgkVMhvcXKC5MKM6NBouU2BNMdHLnFUZgQF24eHdPDzKdLl5ueBFA/AsvgMsdlCFO
1s2EYweB1/W+Fhtv6JWlwAIvzShL6zFc+fLzvYG33pTa2Dte6ETOuxuq8OsBjUGnLhrnAUdWDkqi
6XOZezMunrwJBhcV0+nt9uZfGwAeXmgIAzIEY1DmJ9dJ4iQTcpoNC+sElFMbh8vW9xU/GvWybXDw
8JP7SVi7kWz40MpBAnAwcthwVDBaqynZktXg6+AA8Ja2f8/9f0AEIuYxbF2UntsffzFVZ7aUqUI8
bxf+3PDTuJusD5r2evvzq0NB5QSXP1J/V+Cf0SOe50xSnPrMfUH/B/7f4nKH7FZUbB35W7YUt+WF
6ZQDnmgnEw354cjE57nXgNZrnSw00sIOoL7z6fbwVg4UF/VQBDZLPuEKEUS0iZntJMQpKcDqSh8n
Lu85/XLbyJq3LQ2kENrBsQWnuNyO1DUnrUdQdLL8ZzsPsq0eqmVelGsE7OzoDMHVBSyxmgcyfG4K
5KEEJJbcYMQbstV+6HSIqf9+qNaFIWXjez33vKzExjf1n573uSBWQOs3e0tmacUPLswo4TM0NPSC
FwjE+PxVooOnbNwgB7uvzV4a49vttVlxgAtbyvYhHhSjUt0Qp648mXTflyc+7P/CBGCgf1oRl063
y+W3kqS1jBLLn/LPrRULRJfahhuvegAgWuAf0iDkpJK/2FPuFHgNYJem2QRSu1wkb1BnTl6rhkNm
3iy196dQUXT6X0VIWSJjqnhaY03Qi2T4gV8xivwioZFh0zm+PX1rLxBQ+C70tIiTnKvKA8kEa+2k
B6MJXho+AjKQXfzyGnJvFDKyk+S30WjxiKpLQF0/7qn2K7Xo34z37DcoR1MBvVswCmO8vd47YV14
MbiaX5As+Itn9sVgl71xFlvPzSw8KrXkVHBSxs38zWw8sjGjK+cRWu/RqIRSDjK2Kl1r0WR5O7dW
coKUJrRXtsSFtj6vbCnXmUbGqINqoRfpuLy/3/aH1c8jZgLqFR4P4cnLGQJCmNOGgS6iJ/6ABj7+
qI+Avt82srKhFj6vf40oY+gg46MPQ5ectOpkmt8Sx9wbRh7qxofbdlaOH1wKEGddaAqRPlPsyGTK
7Wax47t3U7tHEgd5oS0ox9qMAbyJlQbsD8lmxYjLPYjZVin6iczfQAgwbaOzb20QSMUstC2Iza+U
LQeojDaZ8LDgRSyzyJcx1Flvz9PqEM5MKIueFPmctRlM+FXMWORGtz+/PgLEzEvrHqAHyq5Dzs8o
2YR4vHRAzwqFiqmNc7mRFVoeQMo17QPj8q8R5R6QWgYtPwexBhIAdnPS+D0hj6Q8pNm3rvre9htA
r60xLT/n7CRp06phgsGc1N5owkGwsbe36N7Xl+XfIamRTSHHPNVQ2oZi7l3q7snGsmzMmAoJyclc
eLLHsow2ShZkPEx8PFRaF3tZ99RY+Ws9WDsk5sPb3rAsxI2FUutMZQVIdTOmMEu+MrMLBD35xkkU
w35sqgBA4dvmNhbKUHzbH6bO0XJMIpvIXpI5AQWKQdEn2W08C7cMLat55hFDR0dcnzDkyJ80eXEg
AFCMh9uDWTs4z5xcbRZwmaHXtZ4gTcxizg9V+eRXQbWFFFj1O8D1lyo7pM5VekfBOHfcEa8SAiEG
moqo/YvWuUUZ5V8LyoWvExN1BmC5Tq4sg+ELukWC2xO1NQTlyHGmOvU8Aidr02Nx6LeIuVfXeuG+
hAYC7hVV/qR2C2S5HQJUkGUFfHyppk8F3WhzW37i1T45s7H8hjN/Ylmet6MHSn/dl2HR/5rtt6bb
aTP6rX/fnqwtS8pqmG7DBlTr8CIY4naugxJcA4behwIFoSaZd7etrS/N/+ZOWRpftI7JGswdcQ8O
pGP4xvmy/Npb86ZcBAAR25lOPDzZ9UdBv3viHwnG9D79cXsYq2YgUYHs6cIY6yjnStV1ENqdR+Sz
c/80JPJBciOoyByK1Np4Ra2aAsv80uUOakA1I8QqVtlu7/PTnDsApUxG+8idudtbXTGcPNBUb8zg
6gr9EZNCif4615jK1hIaavQnL5mhhTiRIbCKrWf1qhE82AFHRPsylGsv3XvM0HGPLBo/WdV3ARXA
ot+IZFf36JkBxQ/Q2CwdURv8xJl7WPgIU9/5YCcsvu0H6+NAoxjoIJcXouIHPMtqEKrgpBHDTkMV
dYtIdev7y9/PjoGaz5acKK6V9B+oq7lbTDSrn4c+AmjbFhU6tRDQJG7LQUONAlT6yWr3iMzeNT3W
goZHJhmd6gi//StaDVLKqe8bYZ4m496of7FiC2+qDODKgFLJyIbcbNMSBrQhovfO9L7T6j+f1/Hw
N7H1MEvK8vaOVebMkCbo7KvfndkjcZ1Ft6dIOX7/YwL9bIDs6/qiEne5wnOV66Nf6sbJ9elh8qJS
g78WH6f6hWhbVP0qcv//jYEcDi1kUNlWs1myn8SgZbl5Ko029mfxBg61nSP8PZ43B73rj8JiseWg
fVMfnbfbA1XZ3v5jHGoDSDqDzQnhxeVIx7ZJ0QhkmiezSuuwqa2HNvH2BiBNYgDqpkntQP8/0r60
x1Hc+/oTIYEBA2+BrFVJJ9W1dPcbVL0M+2IwBvPpn0P99PwnISioembmxUglcWP7+vqu56QAzJG2
8p30JnUjJ9zEIUiMAZb4d1uByTSgMI7MfFMLRKK2jcA8q59ouq+r3g0AT1iFPx2d+0Ew+ERL/ag6
xOrn7NLHJozpASjTyNg+PW6lRATENElQPngAeXbI92h4uL/Rc3fiUsT4oFzYjAoI8IPZ9eSkli/8
kMWn//b5ieke2qJiutORU9R+061vC3700o+f2G2TVZqwdPx48mr23KehvnDflgRMQjfdaDMpOQTk
/ZaqzFVCsvCATh7s/x0xqn3AwR0ne6cBr1amAKbNKDnRpKVuF+fGhks4VKaqKHDX+VJaa/LU/U+e
qQL9BzVIUN5OLAjLraEuBkJORWP60YDRJqBLinTBlM+t6n8obBbAj0E2da1VeWjocQXGiVOMxqBa
e7LtQ178SNPn+9q1JGZyPIFkQ69LiBFa7ZrkSbeOfZu6GAVciBHm7O44lvpBz4j5lYmgkpPCiuIK
sWel+Jgq3GBuYVvZrReWAyxBYG7uL2xO74BgBG+HYuCbfAB3XtzKNCxzzamgd5hd7GLMo8Lc/ScJ
04RBXitWK6VKwAL2tecvGFL5m++b4OsCGD8SeBM9w4RvzMxCx80puA9WnGOTJAupYG1OlwG5T8eB
eLRxTHU54H3DW9ZoJ1SJzWfE1OHKKkv1Jevrzi8rmr5qpkV9tTKqZ6HIcFdUBPTCpA38PI+1VR3F
9UvBVOcQoqfy5f4GzKkMqspgWkV6dBxevL4C9SD0sEsG7RTp6SZ2cttXSXsgQd27gF98ABvjJwPZ
j6s9ThzAfULBFmXha4lKTlLJKIPSmHu25u32/oLmdBIDnXD24dog2JwsyM5NSpQ6whuI0ezG+hml
S7ZwbstQJB+BJ4CnetNpklsON2IrICelB2vhDy20UXHi4Nzcj02Mn1/NpSxyvVkyt5qKqiFWE3lB
0WyzfAlQaN5/uljOxIWpu6LHDLlCTrUNkhBFluVBYcgnNZZJVo6Q6trkRbEtEwm0EJqzlaaj2+Xz
y4Q6oAFehw6iR/16mbRliVQiaZ5SVdtGQ7zqigUbPHcJcQNR6gIvMvIb46FemCqi4Z6X+mCeHECp
G+WTQk+pFi8s48Pdu4jUP3QbTdGwvBCFEHDyoDS9xTJ0OhgnrSvoF15YndtHvYrkgzK0FfAF21+h
qIrtEKgDwlAaAukn2afmodONQHe7DFiqlOXmMXQU0gBXMUA3cDag0ROgCgmMYK5/aRpTX/UlWn2r
WDarVOjo3wWesHGCsaC/pGpFOwAt4M2UMo3Xsqf0W6WCCh0Y79IzDVmuhM7IE1BAhBuSqu5cqwyO
Dmx31VZoMN0ofOzlbv9EskrOZIh/E7MOX6NCK1YmiEO8ssKsip3J7AHmDqiUQ9mhXXoA1iGuxVYN
kuzn59UD01CARQdHiwlH//rw9Ky1eFml9JTwve3s2yVOyznlQLWVAC0EYR2GMK6/j1bmri+M3jwF
CFbqRlnplO4S/ZOTdx/acSlmNF0XOphppc6B3WWiSOS1hi+W+iGWljExfQOp07Ag+L5JHoU4muTc
GgvWdVTgawXXgN41Qnehp/eWBFpTeg7UhNw4ZXpo7ZxWQfFYtms55AEgX+3+Ie671q+rzlzdV4Hb
tUEwEqyoQ6IHCqHWZO9M4IakeWyeBpRtzWhl0WQFo3tfyO3bcS1kckBDlqu6nUFIUm9ArYlG7//2
/ckB2XGV68H4ffUfUX9Nm6/3Pz8Fs4SCjb8fHXVI34Ejcvq0mhTjFpqRmCctFptSNbyOAS+9tuCi
N/wx71CU7A3V1avB8TRR/FSGJSbdW1cXklF3wwwMQJluCmMAuFLGopVxUutqpyNkcGWcr+si/xqw
v0nEIIEB5wiZhttED1ElBzm4ZZyosa7Y14AuxJy3a1EBBfDv98m1ylll12MQJDBOkXzEf0q4Lcja
WUIeuNW5aykTxY6MATQc4ypy6hVP7VIt9/bejJ8HTQayAYBTtSaL6FW1H1QTi0DeE+kPXrxES0Q/
syLQ6w0xaCC8cSHzpHU6BsU6ySE03YxgaCdOpK/q0UK4MXsgH8CEIz87ekavD0SpEMaYIQQ5QWU8
6ZkZr4EEnbwPYRg+s3r4JJvy/15zG1geQMyCjk29ko9WdpA6wJ4Gz+ZB777fv66zJ3/x+UmeTze5
Kuwen9c0V3tAW8xffB5+CDKhY5rPnvgixiCd0jRK8wRGMaPeJkswSLM/3zEQ19AR33Sa+iK0qCzV
wqMJ2i0ldOvwz9/8/n+/PzHGDZGFqnB833St7OAsNY3Nau3Fz58oE1c55pDGN1+82RJUupusX1DX
OQnWmIEGDto4zD1xOeGcNcEw4OpV9q7SNnqVbtqqWhAydwqXQiannATSDE0dQmjxwIBzvZC6ml0D
QbcJxhDA6EEnn68KK4hsWpkn8FaS8rEhnlya5JldAXVskK3S0TefXANwcxTgvbFNxB87+LTl36wA
sSCmQGGagId8bTQCDUlYSSt6Ugtfxi9xeURn7ec19aN/F3HFDFusZeWm1Ay4p1oixNrgdr3quvqT
8Lj/8x6R3wYSHRrbUKe9Xghi+BwPr2OelBAVTcWIDmCM2qhh+xjZkX9/RXOWFgcyMtbraDuf5tT1
XhoJkCohS9i1B7zefI9O/XozZIJ3LsHk+Pm+wFslGEF+9LHLjJgADJjclS5O9SwZuH7iIM22t0uP
7K0a4/NIJoJuE+6CPVUCLTIiI49K49TrGDMsbD8JtbUzLFVuRl2aescXYqYku3Gupo09VPAYlIxb
G2YG+UnvtOK1jwpyCjEGFboy4/FuKCv5j1X00ctfbKOBZnsHNxbHMrlLTa6AUT1X9FOAPE7RY3xQ
LmjG7EFdSJj4EwJjd8gYWfopepbxNvskSdWHB4s51P9bwETJA/7/F5AMCYZrvaxYwgsZNenmjC4k
jAu8CMJKzHpa6kB15CwjjCevtQbB9NZ4t8RSnmh2q+AU2QBUgF5PMdIrWYLZEwQFJxA72zugeNw/
65m8IpQaSRhk5TG6f1vIyxOk0ZwMUSt5bvkrQ27DwGQnAFfCkYxKetIe0MphgWcdjJjausWg/zH5
fIYWvwJ9cJhQgPFGVHi9n7k0JasjgcDsV2HAuXy6v8q5TcRQB1oFMEuK6ZFJZigEKAKgRArz1Ksn
JXnTlvhYZ78PUweoGmChAIrj+uenXWMlDR6PU4e8q9uUu/s/fyZeRsMRWAMBDAAfyZ7sTslMPbOs
ITjFyOxk+s9hq/zAzDpGhAeXiaX8/4yZQ+chCA0QeY2AUpPFKHVhZiRlzilkgV8B4dOu1l3wyWaK
8Y6OsDHYMbyncG0mUlRZGYo9mPZJdwVDWQFj8Pc3beZMEEx8uANIpiGQvD4TFml61ZZKfs7Z6y/J
nu9/fWaT0Nk6xseYT7EA5Hn9dR6HgZ4WsjjrARJsfqH/cMSCiLkFXIqY+Bxlnieh2UGEuVbwAtQL
DYAzJgxYmQjrxrIFopPJAdgcrWao6uRnOxa7CDPzhnaKszPS+5661Nu0JGti77M+DuJSFfl5hMYk
WI6nvFvRgetf75/KXO7ialETy4/uaUPROM/PLVDqgFTQxDEANA+xDPfUzrdhBtZ3ISuvTxqAVgN6
8L78mSPDNAwuzZhkBE/S5KLmvZRKHjb52TK/AAugXTiy+eVdfH+idb2R5GXF6/ysMmC4vRD70WQH
s9zmTubyaFcZKzM+GOFCx93sqtCj/FFDxaM6UUQEJ3ZPzTw/R92+Wlls4fOzyjHyKBCM9yLIHK/a
xVvqaLHekqTIz4lyEHRAheI5aeOtSiu/DxeyMXNLoQjCQYxpIt0z7UqqS41VYRbCKPSe2qquGS1x
gM0YBryiyPfA/TRgHCabVdfA5Yl7GxcJuI8aP9RImSjG9/t6NicEYfFYHkBvPSbIrrcsU2vRiVjP
zhG6ETUvjYHBv6DKSyLGnbw4lSo2a5nkZnZuASGbdC9281CjBHF/HbcRgoYGq3/XMTn6lKlFznKs
IwDgh+22YIJq1nCu70uZU7BLKeOvuFgKs/M+DaSRndHzDDzV303voGTxCwhF1F44mNkbeilrYgFU
6bBKiSHLHtg21NWVomk+Cy1XiupP1Mo1t9t3EjI/dORJyUJtYUeX1jqxEFaVR8CxoNlZAuM5Rbqm
5o9VvQnZFrwY97d19vAAamZhmBgGbxoOZTHLItLh8HqjcW39WFtep62BEHRfzNyVtf4VM/XdchQ8
NFQIoIjROKbCXE4Wauuzqj6SW6ngjhnrpNf6ERMlyiNGsGf9D66naLP6SdQFIze7WRcyxr9f6CCQ
OHnKAy07F5EPVtEEJbXW05YeiJmVgA4MDNCjbzIuZiKlYWUo8iw7C/QTAmTTK4ZnJ/p0LgQu9IWQ
iWWg6FxVeZ9m57I8pvHvnuxLsdBJNVNOvpYxOZICGU00MsAdqfiGWo9oIIWfNeJHx57lPNjW9yb5
i7cVy0ILnortu51mrDO9qFNWQc9QCTXbb2UAEKmHAkXKlv6k1ncAeiuqr0ar++o9vgeTSPJKLLk+
siRTEisIIbZB+xNgy0Fx3fUekW7XrjhZB8aSez+jiQgl4LmO4StekImOpKaDydPeSM8k82Ejgm6T
DB7VFpY1E7JcSZkoCberuAkkTc/I3xO5s4xd073XDuicE8Vthp/3N3FW71HWBVEICq83zRTCojUr
EyU9F+QfTX3RymNXLngOSyIm51R0pZaZJUSUNXj+foFvU+1/3V/FrCpcrGJyMujVafLMwsVCyLHV
ih9G8uoolQuucLN4y5L94ijF0pomh9RLWyRVmWRntbRWVfXeNLtC7RZepFkhBoLf/5V2pp3CiiaE
DOwe1tV8KDDrjNJhYS1Y1yUZk4XkWdOkvB1gXTOvqFwOmIBP4h6N8erY2IToAkA6qFGNh3dhwAsw
K9lowkjPffSUFaDk+tqJhZdu7mZqSE6Mo4Dw7KaNt7yThGl5m54dxWvjHWHbUnwJ+s+3TmElmGAA
dOMY4U/9bSUNBXpcRHo2hccEWAqe7qvx3GFcfn/y1IE52zTTdvx+/yai70r5x+YL78OSiImXFZO8
M7tEpohW/aQ9AvWM6Nv/toqJI0UbzrMy79Lz0KxCBxCH6Y7HS7Z4Zh1I9WNG30LS/bY2qFOp5egm
YefCbtaaVP3KfmBkqSFhTgrKLuCJBCgI2HQmkT4g92gYmA07a3zPtK3BdjJauIAzqgs/8KOzAlAQ
AMu5vh1CCSpNA8kqVFcAB26b8mxVx78jubl/KrNyMPI7tumPbViTg4+UjvVlgREAw6ldLh3Xjlu/
CKXbKN/uS5rbNBvvJLE+uEum45ioq+ZJ0Kr1mRWpXyXvMdruOZB57kuZc3TsSzGTjWN9QeyId1iQ
VvmYkvQoLd1eEV6or1LZbvPIdjumu5K93Ze8tL6JyZS10g1SGepzNqReR4+5QdxiKRE/KwSwYwQM
9mN0PzGaFjNDWg44rlr0ewGMi6F/CerP+6OIs1GbQ84FY85TIQYo/myD8vpcvqoqsi7nIF9qThg3
Y+KkgT4ced0xbQD3YqJ26BvRnd6Cenep3DnmiGrJFvyLJRETewNvSW9jByK0nPwywv43Qe/dp48c
VT9npFVSgXE0vaRDTNocyCPsLJNsi+GmIwA11oa9lC76SEdPdutKzkS1MpB9ZAMiqnOWpXKPRvPf
tbAsXy9z/TG1Ym2HZhXioYvNWkmzC9w0sOwDN6w/ulDNMwtVc1tFnXgZgObnJgrA321mJKuOWn+U
KgFFkgNCuFqtxAOYj7NdbYR/khZJvcFQniljhtfoSeE1vf0aCwGbahlfBzXRNwqznG3lKMHzUKrk
YIdR9moA9MWjjUPAPC0x4CIJGM5bVngWCwJXq9UYCZYWZNHOUG4jWtRrFhWd14S2sZU5G9aFMAET
1wNXldAKdD+FWbqYSYyeyyRtdkNOVC/qNOPVAQroSsmZ9Yw+xAZBjdq+CVa0XkBpuwqj2sFfMeUd
KRV7sLUq8BpbC98cNaS+YcgudQ2MWaG5evzfMDGyVRmvonJv2zzdY57GdOvIab/UpVHs04y1ADDK
Kre3EiS5eqJs4hRQkJasY18WJHbDjIH2pTXs1X0dmzHQuIFAARtvCxLjk7dGY7wHRHJUnq3yu0i/
NEPvMkRNS67ykhhy/d70VUyrFFQk4+sMVPsoPURodi/X9xfzkUebajLCGPhK6FTEhZncexmFoQIt
Kc/gOrC2gZF2HkPZ2itYAZpfvVeAJRsrPmGAiSKCxa5N+hyju1Tbc1rzc8LzeKvzNn7MGfBkW4DK
PvSUp6tBMP2J53riAfvX8GKpot9Rb2ufhByUr3bTv/TcdDZF3A0uYQwnyar3iseAJi9GOnKnBRSl
nfshswFW5pjMV80B+HoS1WBUiWw3y0nhaQiZXI10ZyPg0i2K2nabXEQLofO4C9NdurQr4ytw4RrT
sACLeYH7zpI/RbhKSOaqGvOqbhc5Sx7TaAZvZAEF8mM+bcxzXMsKrUZTWRJUZ4IuEirPTHnTUeTN
dH2XOI/aJzHtRq8fxSnMHoLKFpSHUwWoHGOIUfArz0kNT1OLjwlnCzdmxvBDBFoyHOQN4aJNdg8Q
I5SGAFg+d2wQ69hIlDUvkiWek1kp1ER9EjD+AB6baHJSAxgOjeDlud4l4SO2auGmzBwLYqP/+/zk
9ZJNFFZ9rODz5jvIVH/e//rcbUdZBaXIEdr+plQVxZrSgg6gOocNN5E+K3OXcYCAloHyiBykf1/a
nDpTIJqN7Q8oUU7jIwNPTKx0EaSVCTIy27QGxrQKryLxFL5UMZoXBhhu1HUtepONMQA/12R1Vp2B
nJ1lLyac/9DBAAWr3cZeArKc8zbx/P8rbfIyK3Yf2gqFtI7FXhQMbqj43P5us3NIv7L8e6g2rsjf
7+/n3JXF9N0Yf4yHNx2l1qKuaXnnlGejOLWJ2NVtDvhWxeP9Nu43Oa29+/LGCzM1ERdP0NQflAGx
Bk0GxbkZwpUiH/sAXRpLw8kLQqZtGRxItK3SQ0jUqA9GmOw68DqzYFgaBpncW1CY4x/gG9Bxih5e
9Hg1LmxrQEWSpUNKj5b1lO7qegFEafJ5MIaOUSc0AjkNJD+num4X8DQDo9WObQqg76R5VGL+9snj
GCUA5RCleIy8w9Rdr0DqpQZc0Nw62hFpXQe9Oa9qFHQeoaJdEDWzGlTdCFAJkZ4GV8NEFJx0pSuy
QRxTc7xEWWS0P2MFcPmfXhFm9kcGbFiIkTX4ekUCsHo5mMrEsWXAiSxjrxVvkbaUcLoxetiu8dnR
xil7dHNM3oWYSTszC9kdg15fZfqLAVpSqj7ydskEzQrCKB0mF4FzoH+wi12omFbzoFMH3h01rS12
YABUVlFN021jR9+1EJCbn98980LcZPdYafGBUIhj4B61DN3vcU0N8/d9KTe51HH3gB6OfAe6vG9G
jUlbWC0y/d1RdMw1Yrqx5dEwOjdJ3pscamjUh6JM1/eF3hgFCAWGM7opwMUD32TyCiLfLoHe0UNo
X7sYaEVW2o31hdzXnJIj/2FoSLeA2OkDuPDiuHDNuN4AsvRoxJY7vAbNUk5ibhWXAia3iErWGtDx
7qi+Rj3GcdeGtjSYPZ7xlYnGRl2KGNd4sYbAwthXNkBEuFUBfab89oYA5BufdRtGKZj3ctBapqG7
beIrFioHqGELKRgqU5xN73K6pn+1W7g6qBgBNwK5vOulhJbVNl2UimMEFHwddG4yKlyD/rmvWbcv
N9YCq6ah1ooJ85vWVop2YJZquThifLOx17HeuWLbRRG62h9Sc9M7rzLc3Jc5p2iXIicrAxJkXulh
KY7yoJeYpdz+t89PTqcz2oQRGxvXhGc+fEmXIoW5n49eQnhVI7M7kurXB1MBd1yL2rw9VjZ3o8pv
9eYv3gEH0IOg/iU4mWnduKa2CDHt3R6j5IUgTM/Ejzz79vldGnOdmPqGabkZWhxSS2IGOm2PjZuB
1tGolvrw5m77CNA+TrWCdHb6zPAuaHJiqeKYk30gdqmD6OMvFOlSxMSHAdOLpSWtJo682Qu55Z/1
98Y5NXgW47+I0qcFzQpozXZS0/bo8HIPiO0DbZ6K4dNrQGM5JvshCMCDN29+XyhAd+B9f6z4HsV7
+9MdcmPjOmDygdXs4PNT2Cytk2nbGkV/NETgC/pPG/8eomEfGGKVGdlCrvHW/EIYun2RNkU0eFNo
siNDidUw74+OVuxyeXDUzJMquGy46arNX+wcej1HIAkTnIfm9B62fYUe+U4ew/dK39pL05AzlnHs
IAVg1ggFgJnOyffJoIMUp1b6Y2uqJ51grLex0fxgkycRGqGb1M6LkaZfFRHuud693L+et7dnDGos
zUBUhW7WaVWwF3WItFzbHluNvGaV+lxZyR+9CRYci1tbdiVmSoNj0HpQ2qhrj11u/aPK+m1QxYIx
u/UCIYKoGD1RQYx7wx2XakzwxGTtMRzQBGOvJfKDQjY+KF/9+3s2KwmRDAY00IOHpsJrwxw2QFHW
7Ko9prp8sBh4yIXJvKiGK5j1zUJi4iOxce1qwIH+aMgD4hbegvEEL10NTPkx3eqbY1V25RqSOk/N
GTL5Wmg9AKynB9u06hnplxzcJW5tF+E+oaDPIUadfpV53a8iEoMwoaLDCuPywB4Xgu/u78jMfbz6
jRMDaQzoLSgAB3asM3WVRvrgZl2xH6rohPT0m8yr1X15cydAYcZQMNGRpJ1GyCb4twXa+5pjyED4
Aa6JLWFiBVbSA8/owml/BF3TA7DG2QXUhOGFTYOyGsxrKiur5qiRP0P3J1a+WfqLkCetfmiLjaB7
NVV2Zg0uN/a71xfi27mdvRQ+XqyL069BO+5EgE05NkWjezrp3pnVvfSpChLygm51Efy5v7VT3HBE
1Bir+mghQgCCV3Wi3X062FmtN80xU4vGLZilbZkem35GZO3mfZs8VJmefGkJph1BwhZ6Th0S16y1
1sPb8+mB9/HXwDnVQDcAEzxN+3EASWQCaIXHupOR21TKl1Rkf/poKecyp1GXcia+Yh+PU1loCzsW
7KChjVPJFC/JIg+YHwv6NJ7YjTrBnx/H0xEc32DthFkFhreaH9tICX+CI6Jx0zSJft8/xjm7jtAB
JCbj3PMNLTQVKFygOM+P3GEnWcitVfWruFnKnN9O3+B8bDQkj4++geHOiX42NQc9HtGbozGIYeV0
xbAKNBNIHByYCAW8fvSJWgGKwVX2LIosX0nDGnxF1Jo3RJXpMqCxuVUBpyRHhnTBsZo5VAzl2hSa
g37mGzcB8249l3HaHAuLINcagSdur5C9MN/ub/bMkVIdA07w3cCugzzU9SVtMPsTxAJyhPrW53+0
emkUZM5HuJIw8RGA7dckXZY3R6dfV9UIVdK6Is5dp/laa70nulfE7i4lw8IOzpifK7mTUDrPBc1z
CrlN9cqM0LMbnwbbJn1Kgtf7ezgnCXwpOiLQD9SiSTRlBkXhNKOhM9N30EBGPSgY/zSI4Yen+4Lm
DutC0DTx2ZLA0DPZ4q0ij0H8GK//2+cnuuCoTZQYAdbRJ7lrOGJlLw5pzGrD5RIm2hA3VZ6D2HQ8
laPE2w7gGq8DNX3OXwdSoNk981ItWUtrYetmjAoGknCdAL6PxN4UeQAsFUpr2lFz1KtcrsDRyVeM
NPFjqAdLM6RzokxTx7gg3LlxcOP6SsVVnzmlpkLhnfQRHPfbKHiszYXHdUnIZB+LvCMFA5PsMeCo
JORvjfUea7V7XyHmFPtyJZMrRK3GAcABfKPI3oWydFW6NciLqT8bjv/fJE1sMZOm4FWG5QwfLdqI
tBvTC5tDwhfqpXNX6HJJ475eOCVCHxSCSnBzzAP5oIbmk5XqP++vZc50X4oY/34hos/MPNAV7BpF
LBQWP2Nd80i9SeWCez27FAtkXEi6I9cyrY8SzqyIZbhKaSLNfUhN1e+VoVzdX82cDiB9Z2F8U0d3
uTHR5jy1g5wCCeEI8G/nSdQy9upULTcK7KHP44LtuRjqt/tC57bwUuhEu6MuARdzgSukZY9J90+k
P4fqo1K83JcyszSgRn50LeP9R4x8fVB1lNqhHSJLBfrOATBZrN+qWWnvbDNB/GVL9BA4rbnwLM05
qaihjx1NGP3Dnk4ulVBxkwC8CVVXzrR5ry36UAPkvM1BecXFhlEBiptDECWHIOj9eliId2YMByqr
KDfYOFG8WOOmXGhn2TpFMCS8PjZ64Xah4Yb9K9EXhMzsLITgP7yKhomO/mshTaCpDMNF9THSQIcW
Rh6obh/bXnVFtq/Eoosx6uDELwVhGUAzx0QOHNOJOCPueJ6GSX2s8+QM8mLVJcB/ElH6bjZh5pdp
iqYbYbzkAszWwOHrc7Y0kDNzGcccBJqnUPtC68JEl0QWBbXMHXassuSHw77HXbtUjhz9+JtV/iti
CmaDACUsaWOxYzpCgvJDIqmbsK8ELRgV5U+GsXCIc5qC1ojxCEG4cIMBrWd6qYeGwY5xUb3Ttn8R
bfNVAW7dwiszc9lx9/B9uOFge5qeXtubBIN6lB21xECUdshbDMOfafz9/m2fOyFkV+DmEoBU2DcU
iU4dB1ZYs2Nw5ubBzhYGmeZWgRgPoJW42gBAmOigLNoOJ8GwW8qqYw9CvIPDzOwWrPHMmaALg2DQ
FWCft/OaeuGA/hwt98c8M/eN0nhDyzdD2i+ImVE1BEUgKEIND4Zq6i1lhQU28Qy0QaLv/1SR8T3g
zm/e2o95rgSuRF7H1fAn7/4J3Uody9QoGqHpy0JgNnlqYos7sq+kegTRcOIP7WCDgl4BGIKRuADe
8GTQ+Z0Gftv7Ym8VYxSLBDxyMuBLmnrVWT8AZK3I1GOl+caL0DYLn789s+vvT5aFwBLvd4Xv5yi8
uVQBaImMAu63fXYMQdWeAoq57fgvEpffENG81/WwrhQkabShAHZkE/iDZq4xMHIcWsV1InJudOOU
BPo2sftzJRzcFdIcsoEJQHa1L2pXPYOPywNz+aa0xUoj7GtaVKobCdVzwn4VIA/HSY9eS/pal9Ye
sXaMWjp/LWq6TTvTo4ruaVx7SIXY4OVcyIB/QP5eGzI0ophgYURqEJZyOinnFNROaNphw0HF92VI
7XbflQ05FL0mtmFEtKc4MGLh1j0pvziG+ktReP0VhAYOdWm7Cehh+NFFbZX5SmynByeghU8r+1dd
1ciZ8lYu3IZbBfn4mfAUgDyDQsHkABWjLS0jy+lB2t9q+9sS8xiAHW4sO4Y+MHQCFw3PGIoc18+l
xVIZgUHcPBQ2zT0W2yszkd+advB0rVsNShm7Ggt9BjZOWuhrauR7s9Zjn7NiJ2L+LnXMdfUcE7x1
cFYse4dh9S06Dnf4nF+qcq2CmhuwiHDdgLjncWd4Key09WWPABz4wF9UjkZWJx5M18yMP0TaD2FJ
UOEm9amtwsc8c86srMOHvqwPbVQiaxyzFQXFOUniTaLL9p9QZ5VXBEnj121cupVVULfAfFtf2W9F
whMvpv0x6ovOTYHXomjZAxmdj1hnAE2NgEHagtJ0x2KJ5tkO7fDCzrpVD55LP05Tn1jKP3aFhk1D
W9tx4SVD6UVcYa4l1NwF1mfspjLm6wD5YuYGUfa9t+mjKPhbbDp+V9g7o2JfTK05mEni63r0xDGy
3wfAVePOQxCbXpw0e53qb8Ct20UG3bZIvbOs9UHP56ddtsYQ7iEHVXNSsmcrqHeAsXscomxdIjc1
8O9lqfldY66EpRyi2IZd7pyV2VUnzEdsS2k9azR4yiKBurFTq3460MewVpGFZN27Uahvpd75yJce
aU5WrHO8mGfHIu2iXT7OdABkbkUiaIJNVlFs/gQk1l4NeYvO6CTEnKkTur3MonWphbHrKPFxABOk
23TJU9w3vs6Nn0phWmsjlRjrT3jkdl3xAxhA9Z6Ng9iAqW6Qz6JV6Tm69NM2MzZmmO8MK1f8ZlCx
17ZS+IEdvCdxVO+z2tF8i6noILE6H118hpsacKvasPrR89xe08BcmDOYuYIYqsWYAebAkKxTJ+5V
XpRa16TCPBiK80Mry7dILFzyj3LRtVVCo9y/Ij4yFxeOMSKZjDd9ax5Up1GPgUHCNWaQyJtUMPTi
WakD22TqvqauAySwpf9F1GSnxom6qvN/gLi/KTK/VVI36P8w5nMo1aFsG1RFdYYJD7Xu/YACq0SK
VYnedb/OxfCaJlrzmMo8XXhzbp0RJDYB8w8oK6RRb5ph4iBS0Rqh9QdKKzTjHxtAu9fVV3TdL+za
reW6FjQ5F9CLmxbXBzhtw7ZU/qAyFn0+03EpAm1S18axNTuhIITuASTigRukYmvGP51MuRYxMfBV
kcHvGLcrzdEdvimVH+qSe2iPP/NGvZAyxyQOWvNR5LteRlxmVWBjhPZAwdTFXEBCb4jdfi0awHGj
q92JHU932tQf1KFbA5eDrEk1cIxaKL9II1eV3vpBGuWrsDXdQYjMtRw6Po47oaTAwi6+tX3tx0HR
7YY+y2Bhw+gx4engyR5t01Vj0FU6sJe+7PQdVRKvDpTvKkM3qqJ+0ezuKR/0syKLkwyNx7jr0kNP
RO5alXyiTrESrbEheADayvgWpNkPJ4/eAOVhukleaZ5W13AanP69SMQPU+OPRK0O0tD8WFQHK6t2
YTd4aeToGBmTa8njHyjewJUxzccYxb21DMMSsKPkkUeamzbGs4ohE7NmniF0T63rtREJJLrQOxYJ
7QFXcxsnw1ctw+BFh3ZqJGa/3vfZbuNX2AI0Aqgo0qECMZ0GjTIboOqxoAeTixCP2f8j7cp2JOWR
7hNZAgwGbklyqSU7i6ru6u66Qb0CZjFmx0//H0r6ZzJJlKh69E3PjPSpibQdDsdy4gR6AMp2fG6N
5FloIORlbMUHvXZ9EZKDjB55eEzvQphyqR3pmIq8S5V+dFWBDtc4dsL7sRialz7FND0Mvwtxs+Kx
OYIPbq3T4n1W16VqwkYzHYi2d0L/OabSMVC+sNuwP8bCcR8lreQXO2/yu7aRFCM7+Ljv2i7+gpom
eZI9YT9BiNXeA+BjBEWkUYzPptW9RWrnNROa9VglTbpzkM4zPcuO3X09yKT0mNsmL2ORDds0sn6K
yohe2hGU4BujrKOngWvdMyJ8a2tlkRF7KMFor0ZJtV91mJfQgwbPMO7Bk24pIDJNjX0PNavZucJ2
vzihAQM0kgJpNtk/2qoOH80aLUrSiZMjIYn0kWJuDqMubWhy2GyZ1JOHtgar2mCk9lPdhePnMGT9
F3A3wGLDD/6jG3W9a6CZm8Sy0I4kYwbqJFeA8Z2HXbUVgIbuUwtI+NuqN9mB2WHAQCAvBNuNVrF5
1TDlZo8o2emOtG6+VUa8lWgVdiT1C1iJ3JI71YfPSb42gGZBAcH8OwWumg5Sm3mp3qltjKczkv4o
AOJpk78i+RI3d1mMMqKj+cL6cXuVCw8UQmToGzKKCGjnlUTEK07nYC4I3o1t2566HGTtD+aaXb/2
GsAmAYsL0N5keecgMWl3YBxyivHI0XdXnD4OPwTkxQJoCKTdYEmZg5/AApQ2UsOzkbs9uiJSk3h6
G33VmBxWlGJpu/BEoVMZRW3Aq2cPFOVGbg8RHY768OIYOyjdYD+szthbkzIzQtAKveynu2TTxCN1
us/o92ZK+1tfbp/+gtcA3N5/lzPLlRAZpyO6AIejJv4igCjEg6Z9/d9ETKpx5s0NhjNYqQERqbuJ
BoyO3ZB+JeNz/Ujg+KcQdgK9T9DQSxENZo7rTT5tVw3zlvpt/EM2mxpIg2R/ezELB4MuJbRvgHEK
o17mbD+lPrSqEXp3TDFz8TdIStU+DVlySjg1tjqqu2vNKssCkfFHuDu9hLOlZUJUZluy7gi+Lr/u
0oOJZRVALmD2zUrSZ2EXAR4DbhussWhed6afcnZQ6Jwzxxwv3bGrmXGn2kTti7KUv8GlNLzQRuMb
e+jHtVzqgmVAy9SUrQMIAEZ2tkAaDmkrSdYdLbOS22rUtF1nYxjv7XNb0HPQejpoZQJUFQMlZ9fW
olULoqCyO+p9NT7JYUyRz4n07djSNWjGO25o9m6g4ohCzVRZAJps5l9i7ErkOGPaHWPV8U8gLRWe
zlJyapmsn+JS0V/p2KijbVvRp0op8oPHaXIwO9YDbpYX3xvlJPchXu1tGcZqg/HhLpAkLX92OzTo
dkIPkUjSUo8WSnkstwzMpGrybJuBtd4bsji/M4bG3bVSyN3QZY7fVyp6xIPfbkq30Tw8nP0hHupf
TWl2QDuCXIW1Qm7HQewHbUC02ZXlpgcRkE/xTnsjGzA3KXO3vZMm8EJAxQG836bkVrQD6TdqF5nt
3iW0geVV6EMzJLHu2qKKPYYG3a9GTv/oaOP84w6KbeqyabaNqbf3ht6H2yRu5J4XMj1pRRvmXota
yR+g4Mkxcxp0UFKdl86GVXUfNDzsixWVX1ILqISLHDQwoFf5pGl4o9LQXXI0Gy089kLUb2lYVI96
I8aVXNuCN4G0OlJsAK7byOPO9FxVYUnjLu2PNWmLnUIX4SkNu/AkSTpuqU3oNmxE9mgbWfgHYWj8
Dyt1XYAApxoQuFNnhj6tUwLkbdUfHX38hd4zisOpXvMoWwOcL1iRi4B3ts5Wz2JqSTzFceiF3HMi
3+nQan/qit3tK31lOCYcHU4OTfZo37oaEctY03LLGtwTQVYNAxOc4Pb39SUBU/8U0JImirtzp0Ir
9bIx0M9wKvJNpW/6zENhR46b1HwBSFN+18SupF6TbDQDiaePVsexunPhs1fTacaxKmnjnjjGzf10
ZZPtJHfWmCmufM2ZlOl+nJn83HQE5RaWaMWm1yobXhOGOh2KDBUghgT3y8qWXoXekzxMt4NrizKW
PXc2e7xvUla9c2KhIcFUgMZoYPJ1P0buwq/SSscopLp+AM1AvUey3LkDC3j1+faPuFLQ2W+YPXNZ
wmpwvbbOCRHlxuAY+S5Nd9OBVk+mRpChh/y2vCsb8y4PTAZAj6GJ+qrKLDQb/FWZczJlvS3A3JeE
oV+BrOW2mGs8zyQHFAf4HxcdtHOwS4NEP1qbIWeIik+RNYaeVomHxqWZ19H4CZnzH0KA2i+0Nmad
r2zqpI4Xb95M+Mxh1Ro4TMJNnBNVzpFX/M7l+YoBvS7XTyvDswoFQu/uVRNIKk1SpCjSn4Bwdwvh
q/C+HwAWOKVCeX2+Ndp+GxqYxsOifaNHKwb0yhGbpIMXD93XaOK05tvrOk2tyQHSUbreUZX/td1q
pyzMFczkSm/b4lGey5rtZspGVxMdskqVqqWHWsW+iczPBmgMmwbp5GgQaFBsd/ag7RXa4FY0aeks
YXuAQHxf6zzEieMwbAxO2CkeHuovtPkoWOZdQf/7+dnitDCrFI/xeRN9ozsL/3X7IlzfNxT5YF5A
wIFjQiH70qZhdg3vw6G3T6L8XTQ9IAYHi/y5LeN6iyAD8AYbrjKYMeYBRzVazWjbHTulHrcAkj/c
/vy1rl1+fjLbZ2aZjYZAiQ2fpzH5XhgNEOrikRj1g2Tl3W1RiyvBaDmcNwiwzTmoiFMMhpXRyE7K
bTxglb30920B1+YWa3HRNWRQ5Fuv/HtS90jNmC07sXwfoVNPqjeQfXhd+UCdNVO7uJgzWbN9k0Il
vIsadjKKqWRQ+5a7vb2a6wfzcjUz5YoBVR5iMImdeB3Etl80CDPdYwtUOWv/oCZ0W9rSeoBcB6IG
ToiL63ipByqzm9geODt1XH+UobtX/efbEtAjdmW5kdsCRH+qA0911ZljGJHRGRpzjJ6Y0KS9Sx1a
HHKjbP0Gr3W9GazWuouoo7Y5Zvx87u0u9vkgo7uypgMofiL1NBBp3WnA2D8VRRnvIic1v/KEDy+i
aMY9LFj/tXWI9VzQLD10epgdSso6Tyk33Eit5n6VpHGJVK5hbRE8yW1qN+MLWhVwhmFs7sMBsE3Z
SJQD7Kw7ZAVoDBzWJCdax862wNCBHYVj7SktjUH6k1YxAtU2ved2972q2F8b0h9qPdOewEYDfKuR
uls9c78rqTX7KuOdH1dp+UhaU+2GMDUfEAxZnRfKDt5dJ8ZTNrDoZOV1ulFukm2ka9KdFfOfw1in
gM3G+iaaigKmDMkndyz6x9RN0m3lNN2DXqblzu0101dJL3yGJpcXiqjIkxmKeWJowZufxPHWDTkF
1NYon8M2zjcIFOzXkDCxC0Gec4jQYr+Tsu4fSskZaq6DcSdt81tpDTGmUDqmB9hcFNha2G0wr7rZ
6HWSeU6l5w9Eaj+jXo/9oiYvcdeqP+4aR/bSDZ+6A0ANg3zpFfOY3bAEPeV69BR21s7N0gek873U
ML84Y70v9G7l/Viy78Db4IUCExHad2YK24D7xup1K3qy43iXk2IX1tFDZq8l+hbFAAWgY0AQ/szf
+6jRGNCpLHoyB731RBE/4vBPffthYmeARpEanfxh4K6Qnri84zzkUY25H1iOB6SlB1DTynu49Jgg
OQoWdooW4KuWtrYToRZXyOzzsPGEpjwbXEmlLTw0TK8Yk8keXXqBWAvqjBNGFUxxc8/BRSZ+HGgT
PRlcP7h82OPmPpRO6SOG8wjX/Drvg4qZP9ImP4aZthIzLR3ZufiZZ9FGbZsMyQBTNjrflWW8WnGz
77u1ZPOSVcYcGoxpmfK/7twqdzzOKcDy4Uk44pcJhkSv0cMVZ3dJBhoDIcVB2IBpA5daUTVGrrVu
TU7GSDAjCjXjbKWOv+BkGlPv4f+LeP/3Z06G3uYm/JiWnDpWMi8q3c4TmIgcNe4XQ7YBiqN+W493
bIB5I2sogiWlBDPF5A+g2cWdIw1TrhwrscvwNNjZjmfg9Eq32fiDq5V9XJSD8gZ6HlHKA8D4ch+T
ZqCtliukWYoR9cwv6PH1WvvZLL7dVv3F83pnLsJoXbT4zVSvHLOyZnUansJsS9NjWvof/j6ebmBa
kSJFRDwvCuFeJx1CovDU5s+OV+TPtz9/TdiPuAYerQ0CB4DBrgoooIdxnSJMyAnG3IBGoNpbEDQ6
qaqIji1NgWercweFz6Y+YHqs7hf94BzQhZ78y0INB9hhvCfAVc5cnl6pui0MZEu72rePIBW8vVBj
wYEDbgW0j1PHNzLOM4UQZtXTgdLwNDZxuTUSTNoQltttrALgXZ7p2bexR7ceWjqcPRpqy03VhXxf
Jhj6MMIb+d3AydgNaYTe6lryTam32R4zYL87VeT4qR7CM0jTERg+Em2zsv2buNZD0ll/2rQ1j6o2
Wr/jSb6xrfHDDNPTEYIFATkGVEGuOsBNCQ5HrjnhidiZFyZ0G2V2oBVro/MWNB1iMI7bneaUXEH1
4aUaym6gKdQJPYFR2PKwckQLHum5hDm6ugcNfJ+RmJxCoEyLVHqDacBXovZTrqwNJvagXky8Cj1K
KNPvTbt96iznYezdQ8SKO2a1Gww+2ztDf9QdzPQG96CeJyt6tPDU6BoKMqgAwXm+qgPpFmh7It2B
mpZH5viAe3lyratkwa8CD7YNHO4EtQJ86NJ2ZRXGHpWaTk5j+xxqX4os8w1Nesq1dvm4YgCWrgUQ
+6hYIPGMyHb6LWePAUvN3iqSLHpKSpyq/EUc5seYsZnsRwKGwbVW7yUlAsnfVNNCyu8Kos3bQtao
RZHTMH7i/CB//4MKITiHek6UC/rcEUGCT9Sd0ZNTP1j6AwnR2x5bmEHOS154XKkcvKCuEShR8UfQ
rjZ7EFtmftSE3xDFRgA803CbU5q9sDALfw0ZpkGVOYolvU2aHZWd/YBiVfRy+1cv6RSqbpNXAbwY
+tUuz0DCtzT6DJvSOF8igBso6h/ABm1vS1l4Eadm2/+XMsdYWyNJU4y1ISdNh2Jt+FvbP3C+ksFa
FOJijN5EAgUzObOyjWNJNhQFjEQN1CdCzBwNSn3oh1Wubx0J+NLtRS1dFQTmMOrI+UxO++XWqSzq
EQUJciIMLRhI6fbu3yz91MjYa9eI3ZdlIQM5dZnCf5ldFUBWc7cWWBvmpWziNvJAVu8LlLZKnUwo
WO/20pZuJkij/yNu+vdnNzMzhVFaGZamMG4w0vfu2ABw9toYQVIZXrVWEVsUh8ZMDGmBUw4mlktx
tNddXpeT41nsZQwL6qWutzet2NPWKNAWNhJPFpCkU7ZuStddirKAZKqkDt8MnB4HEiVvXUj3PUm2
VZ3sy0ytxI0LNudc3Fzxqz7JRewMePmVByqANv92+6DWvj/bucyucxul0vCkBPwkL+criqBP+zGL
rgxwkkyDERBeocJ8uV92o9FaR5X0NNbmb8P2gdRTe6uDc7KFmY5TD51OwFawrZa7LwaXb1reeZae
wdmwX4e+f5RleQi1ZOWuL2gMfhZmZ8LOorAzb95n42BoiYBHpcJdRxovk/eka700jg8Dhmc61RpC
b1FvzgTO9kEfeZei3y08OQSogdS9L8AfTVx4VuPoK6KvPPXvLuHVviPp/04SiQ/P9NTQirBIgfU6
jZ01enbRHqkqdlr9xrIX4ckNHfs9DbtDqcx9auDco5KtGO3FPUbhGORU4GC+SqKOpIkdk0xhTBJ6
JvnUDvuu3LHm5Lpfs2LlHVrUMxPwM8TxYFqbu8gYOWTSdIrNWox5NjNr6+iPYGIXZuKFsAO5A7Lu
lTDtfSbx1R5PZBYW0hRId86Mqt6BNLAVVXiK2bMYQObAAFltqKdM3bObwB6+OeMec5o9/F0AB12v
qzF9BB2wtS42pKg3oMH2RIwYTx1TW/PdqPcq3fzEHbYXw6Gpqg1gtWhlNrwhPJDe2HATrDsPiYYR
Q6hCkuYkstzTwr1jfeKIuaP+U5L8sMKDld4x4wdxv47WnZJ38dD7t+2GvnS4UC+YXNRbsAEzfa7j
HsFGl4SnaHiru20+ngqgO+xYebr6xcbCa/WDwbonYn0qeu5hEi7yKOPWcAfMCwVfA7gDG9s53P5V
7xPV5ycy/SR0Yr23xMzMWWhmI9Nz3T2xCADkxh/ary48/lSvNlLS7aiIN+q7Uj2I8o2Cr9dGv4gp
vxMQfFuW2pr8Z1QDNpyAkH4IOlB4mAXQHxPm+G/IH11h+qFcy8zQaauufzR8WGgtgLRzeFYTSrvl
3HJPGBrhFbzcYli1J6O/Ra98Q78n/WthNgj4vjblUeT2NqXbDvkbI95TbZdjNpybUa/O3yxWeGH4
oJNsn1WflP257PadeapFULuvvXlQw1vXZHes+J3LAaldB1T9d7cPYKHciUEiDDVdpDkN0OrNzI7j
qKKJ69BEnVr3uvgTqe/z9AFTJCyoPC9fG/nHTO5Q6EhXQY4LT5kJk45+BUBVrhHydTX2VRc5Jsr0
6Do6lsHtpS2ckolWVh0NXAjyAQi4fMhMtI+gZ0xaJ87MozvEe4shT4cJkbfFLK4CBG/T6BIb7ZMz
J9SukassZWWdHIOjC+Sx0T88EAPPMQKC/0iYfsGZbzZErerqurVOmhlEVu1x+vXjSwBoDcz7kAIY
ymyn0CpQDIBOWaepA8Cz6zUG0qUtmtrDcRCICa7SYxT9kG6N7PQpr73mkP/6h19/9vXZ9lRV7dK2
mYbAys+F8cmp12ryC5YTmW0k3JDPAZXJHFXstiPtokKyU9mZR3NoT3xwvmBC92duhP5oR4fBqvMV
d2BJeZH6AISKgVL3KoFk90avdxzK2/Eaj2JtVy+iG6Jt0Zl0RYGvROHig+J2Slfh5Ueu+VK9OEMS
JJFtFgDZXxWvrNupdgU5uybCuBRhMEG6rpQYoVqM3V1rUNSt2jg7CcNZgxVcuW1YDdKXU34BY2pQ
E74UpSJR8Ag0GYHWo4Gyb/Ya57bnMoEeA05/t9Ea4eZVEDoJdOEwIUWDGs7cX9Z7DAwP3TIN0uRr
zNAl8aPCBUrW8lVL60J7yoTsQ3+dNY8HI2AI87Z10wCojWrXxPmuxJRYp+x/IWw7WI399/atWjoy
0K2i8w7O2TWGSiraR6GLmYL1yBpPi9PPdWSeSsP8aDUF2wdiPKRP8ABdjxvIAHTXXaXSIMMwxqqG
w/lLNiv27eoCz2TM1I9HSWzyEOPkECH+Ns3oq6LsHsgH1NbRhR2JT+jOWJu2uywTNAfTmAlwZc71
EHWPUUyTHy098er4hfWl39A3FELM7sGp16qji8dF/yNuPriVZGMHijKaBn0X+TliQ62Tm+hflGIa
x4cjQQR2xXCHzrMIzaJVFmBm/aYY7MAa3UD1a2nPpSsFSI0OQOTUkzW/w70zhjrlZRmktR0/m5Gy
vnIZoynpcxLC5N5W9EVh05gOw0K595oy3yqiDOkBEYxV5QsTpSmR3E39HegvWrG0S6JssGNPk08R
XM+hnplZ0gRc9mXQ1rBG/esoBMZz/kKocHtJS7oHZBLFxYVlv8od5ZZoU0oxIASUDvqOpFq0Icra
OVz/zQz+Aq/1UWvMZmUjr1553LIJ4czgcU20HpOKnrkpMeG1ZnNIbYxHnTy6KwmAtc9Pm3v2+TJN
2iKRURlI9AD6AHLe3rOlC3T+6yf7e/Z5xkVNDIFf77wJibitGzZsxdStrWA6tjMR3KoygPOxApVs
CUZv/48bNLM4PTervMrx+RbDc0EAur+9QdNfvwh6cLyujfTERIUPmPJsgzSgOzD61SyDhqi9yO+H
flfm37h4LoaDZezluCZw4bbgwUN0Avw1vHd32s6z7WqrgRYtr4oAlKYA6zYRebTTavRcYRA/Gvna
KJpFeWCWB50PpF1ZnaFSIpTtAHnujr+g/PmnWBvY9R5zzDYRbx18EwaYBAoSs020Rj1hpIuLAESF
HNiZgZNNjzu1AUjJscunKiZbLnp0jbhfmpxsKys5Ya6bFW8AAurlk2GhalgmOiYFuEb7WSg1PLRO
nEaYiBWVLzhCXXmYZUHvIGdAh7/bemWXa48ltRK/lEzblkVSeQx/5S4sMKOB1W3yEMU83AxVnz7V
kmEAD0jy7Ls27PhX9FfgmMUGnCx+hoQpU2pbIHXSeVk2ZIi/I/cQa5p6RCRH7gC5C32cDz+BPKzQ
MV2eInEN7ImHOgRg+obM33qn1U+a1N8cEX4vEzLWO543AB8mqbbtiW1EgI7UHbqqbLPwKHf+6mCO
faVEw7zmIcLwZET8n1kJYsesNHmg6bGb+ZwlyBupGBOXdDp6sR7p92h0Cn+4aArrvDbi7oakibHJ
zMK6x+Tf3mc1+PP0kuSf8mGkfi/SHnxSuY196asV67Jw9YFLRDVkymGi2ja/+nY3ZBSBFR7M9vFP
XusrWecF3QXTISC6KNxTKNfMh7cap8hTy8yDCG1AiXrT02PS33fYwNtGYMFKIkOJy4+qOTyAeSjE
e9VWIUjgAjTQY3o2pt07gG+slFkWNguP/8S7Mu0XcPyXFz/WKWaklFUe5PFd+GKvtcgsfd7CKUxl
O8Sk86qRGC1V6+gFC+zoS5+GHi3p9vYuLUpAMDD17y0kNtyy1BISF0WQyI3VvrK1MurK9+el6zJP
xjzs8H3T3bpb5B7/p59vzZQpctPQ0kZ83n4A6hssM7c/P9m4mQ1EGyWmh9IJLnZlA+sxi8DEhyHs
irWbumzvKD3BN4epu9PIGhJjaavOhc0untODnDF1BQZi6w8OzImxksVeungTnA75AbTDI8lxqatm
mg/MmSbKN9FWpLXXcuHlur/Wsr9w79ANii4hON/gu57H6F3cUJR9clwJFaFdrjiZlXUIB+Pt9tEs
iwE4BzxgGBU6f57gIKKpzkzyIKZtgCKD1/fGobTG3W0xC64E0ilThA4luMZWRui7yakWVcFIes/A
dEXW862po5PxxDj4mLveC9f4OBYUYToi+PjI14JQbeYdcbOAzumiCuInkhfbSqzxZi4JQH4dODMc
ElrPZ5qQ27xybCFkQEsk6jxrrV6ycG3AMYv2c4z4xaWhs1uZCJemaWOUgWX4+fPz8AqCGb6SdVrQ
ZoysRqVUQxsRcHuzNUgMJ8t4hoGPbja+dOV2TDiwqMTxVPpxEwlJjoMJCNDnq1DILnRT8gGrGcD2
0OJPcFvFlk4D3TMTxRYY3q4aDsYaR1RoHCoWY9yGP4xrW7UoAM3ZBlAUGCs+P26NwMIDF10FKARJ
P8Ofjy8A7zkCRZgvvOuz48504dp9XmGDbOPQNvGO6ne3JSwd9rmE2TPb2FIHFViHcCTKvMg2fDhN
W9L9FM6K07C0VaA4wWg9nMg0VfLSRsYJhlKPg4m5hz9kfHDLFWuy+Hn47ajFTDhqbeZT2xg2oo2M
yaAWr6PcGPZaq8+agNmt4H1atjGFADPf69o+XCEjWvg86q3IE6HFZ2ranW2P2crcZJKUQZ1Uf2kN
r94o1gqf108uPP+J4AaBFOzHTJmcrFSAKfVlQNGcbQPptnLCC6p08f2ZKmFMbBs3Gb7fx/VdSvov
SN6AFCw5IL338dO+EDXbLTrUSA7FEIUJD1rv6V9uX4qFF/Di89NhnQWdolWGqAguhV0dYPdClKXW
KD0XzhsZY0yTs/GQX7fCkKTK4yaaRnQygTI7ID3ExUDt2+tYPBGMM5xalx3EHbPnLrdbIlgocCKm
3Kq6fqtNc9c2+TYs85Xk/uJ6Jvw4NAtlxHlmWh/sGGhepwx4+qgObboS2iyeyNnnZ7ePaTI2Wsbw
+Tq9s7VtrW/7Kl2xhWtrmG2XzvJuQBIck2HznZPt+sPt01j5/DtX2JlWIRroZcbtMmDFBmPWyRpw
Y+m037mrJhdnAqhdaq0BGoc0FlApWXTJp6E2/pAkTJ6aNALhIe3VyuM6bfnMg4f/ARoU6DFgd3OL
JeqxG8AULII+K/Sjaux4Y6Sd6+Vja290PFZgLkuct4wmxhpObUEbKBJCqIGgixBe1uyg6jwteD7I
IhjNfJM1hyoDgeiHi28TLhxXB8S0AEABn3a5neA9zyZSyyJIqz95+RZiLGj59bZGLGzhhYjZOpxU
B5sFg4gy+cFocpe5ewc0g4OLBrho18YfrmFOSzLgnQJ0/z619XJJca6cwiAI3DuSeY0yp+Zsj+Sd
X3WnMv5F+McvFEVZBxUJFJUBv52tbzRHQhlKEsFoeWha8O3xH/xtVPUZMpEo9FlXXUAkdHpGYykC
K9xF5E9vf/zNvPj+7E3jpZk2xSBgplPqGcOfVPm3VWDBKECNMV0HPSNTh8yk6mdGoW24IVqN8MCm
mwq7tOa2LF2VKZOJQdfI18K7uPw+0mk6IEuKB2BEwrBBQraSrti1NREzv6KKwNkPgmEe9L3cOm0f
6K08JdLe396pJTFwha0pYTMxm8zMW1KyRLNR05iCbBfWudnn5sp7uSZiduXj1jUGN+5RhuxUuXdE
XQNkx8NtWlNt5dzXRM2uhgwzbg1yTAOc25Pdx5/YcKe659tbtvAiAFYFNP97rQlTDy4PX3aOqyoM
awzqYsvpQTFPA5nTz9tCljT4XMjsXMoB4XDkGmkwMve3IvXohXq/cvZLMkDaBMLCKRMIJ/9yIcag
9MLSeRYYFlheNnm38v2F08BbhmQ8iPyRX5m32VVAkrlumJQBqb+RofFt8dxgPO6HN+pCyMyWDFXs
oI+DI67GFBoMgVubK7qwSRffn21STBTYTiwsglFwQnfP6SoadnGbplEHU3UE3Hqzo04wXSnPI0cg
AeWN30vMAVvRpWUBGOmL9DiyHPMg0cbQrREMuSJoO/ZojeW90wg0o69lURbeXTyE/xUz7eSZ0U07
VJzSdBAAu2A4RbdXqL0MQ+uN0SdT/57E3//h4KcEwZSUxz+zgy/wNApNx6r6pNmgSdEz6pfbEhYX
dCZhdvShsFAdqzUR6IVzcNXES3Kq0Tc22E+mw71kDX++eE7oSUWFDFhSPL6XG1hHFo80MEcHyuAH
21B/x16CYyckKw7EpFBXPuaZnNnTkgwYY2jJVgS2IUZwxXZsq9cI74uhBa2D3RAQ2Pb5SuVheXET
5Ao+NKrYMy23uhQTMhm0o5/4HfdteB+1K27FmojZQ5NIgZJTAxFugkkH99FnjrbY2yqxKAJjFYDd
B1XPFdLXGtBX2VQoZXOwIXR/MKMkWRtquXg6ZyJmz0uZq5y0Jdw7IUD0awUJCN8Y+x2nv/V/KBeg
dctBgRDjQhj+z6XCFSGIbLMqLII2djeGyI5hLnxQkGFGszK/6rm1lsxY2j74TcgZYmQvCEVmmkcL
omXmaBeBIXQwxyUoyIJbPXU2Hz+lczEz0zDAZOuxjXUR4zdKvh6Vv6y1fP7SMZ3LmBkH4IBGWZkO
ZOiDVxulb2VB0kmv0aItWxtWt+ByABP0332bmVYSqVxEGRbk4mzM6tUaO78zBDIOK1do6bXDnBqw
UDnojbyCVmlGjuk1WiQCo7Ae0D78SON4RcSSDqClDGAA/LOQno7YCNQYdAC1I4+OJ0VeW3d3WwGW
lnEuY7Zfld6TkHYWsACDX1ZouvoHM3D+/dnFsUaGmoeO7yPsA8yo9t2u8+q1oUFLp46OClAUUYR6
IKK8vJ4dgE6SsSEP9MFA68Spakqf5r/Eh0lq4PYjwwSoOuwySgaz1dRhkmC6bpoHIXlOrLtQrezW
4joAOgOdk/tuNy/XQfO+dpOa5QG4Vpus9DD1AmwI+9+3z3zptWaA0Ux5GsTG80jGjIdosEsElQSj
XuLy0Ko3Ku+7uPNtGvlmveZ4vmd+5s8o1HjinQSK+GogMNqZM5DTZCIYuKUebGKpDScV9bVBJ3vu
SPPAuu5LiKHB29Kwxm1EGd92fat5qJC1ni7ZuBkprcAfQ8QmMVxxH2KMkH97W5auG9hZ0XU2xXhX
XBeguOr7sXFhcovX1Cg9xb4Z7T+87ecyZvaWtaVGdI0UgWYERJ4qC3m4tVLE4vGerWN2GRRoeaLc
hWWq3fLeNvpnm6ovwqD3kpc+iLGkZyJJ+r/t3cyM5LrRZb2Dvau+5TYALH4n/0UCejQRI6FeD7Tu
5dXAFDRl6xLZRSUwrKa7i7ufgHGv3L9FFTgTMlvGkDvKHkfAMMHIvjFJ4kmr8mr++R82C94dipxg
voNHfrkUm+gYEtsxHJB4iHu1VwYSlghpbktZenbhfKEaPGURkeO/lMJLSdt+tOHjdeAPTD6HYp+7
lTfKz3H2+7aoaVvm9/tc1GTWzuIZDviczpDrD4bhte8+0ZXPL50KTDtIdjTk8ADHufy8XViZnYYU
mM4oe4zARK730R2JnY9DF/GYY+wvvFUXFPGzDbNDDAxgncLdNEu0nmnkiTjOz9s7tXQoAE5Y7/C+
6yRSiYE+OlGpCGC9cgwSiHca+rHAQKxvbwta2DPk3HDuAADpk9W93LNKREVIqI2GgOZXxrdS36X2
yrFMajo79amuA7pYNBfhP9Naz07dFZxYtkXQDFD+7cNDw9yNS6JNX9wlZeyjm26VJWLhebyQOAtb
0hTBYAolgJ4NXkqPMkKLJkpXDJ2NH98+Z5pCB9Qnu7Y2cQK4YpKi0aEhuTfwXYUBT7mz4t8tLgeD
CKbmhqntfaZwNM9jZYNtOjCib1Ze7lN24HXj62Kt2LekDIhdjIlZHehZc7q/ZyfVVqjIiBbKYJKv
NkOvpfOtkW//sGNodQGxDpACV520kcHKSMU4m8LwFPFpfNL6P7dFLO3XFPCD2muapTzPzjCBGWVO
ZU49QuBGSdEQog++lsJNGleuKVuwaGhyQYoJECG0ANCZiSZ8Gi/bosfANZP6SbL2TeZhITYW5Wh6
DnPyFBbhKcmSHQl4ZO5IZu0EHKBNGJfk0Cg9/waik3TrNqr2ZAkiu9RSxTeM/00OvTLSvxmqBjtX
Ge4xZRW977po3DuKVFurtFCoIEZzwGCSIQjrsvCqvh/2KTG5D0XqAvD49ccO7AGY09Mbv0XWkAcG
Rgb0yNfU/aWVrTlsjMJpfdq2hq+U7P82Jq82tBz7P5XSki9RbvFfkRDuQYT/R9p1LcetK9svYhVz
eCUnKQ8tSw4vLNmWwQRmguHr74Lq3nNmMKhByXeX95Oq2IPUaHSvXiszbp0amlv+WLI9yHZeclaB
H4us5JBp7rrX69TeDa4+REwDR7tZM5C8J+hRKIusegepPIDkLrh+iesWOzTzqPjspcuOc+jgkYXH
lrjsfW4XJbjTcRbbPWRwHmctbPL99a0lXW+0BiKHZSPA/+gQPjkhNegnLShxFTFt+u2jXnXb69+/
HANYJzF2FInQNXVBAgNgiFbZPU5gstTvq2Nsh678NqXGPYXg3XVTl0MBpwqo+FFmw4WJlsTzw+7U
M8tYU8DUPhlRcFGkxC57dUELgKoap1VBevLiFEJzbm1LA3UQyiX3+rRHlIRGrair0bM3Dbeknu/m
Tv+5JP59Wax7kCV/13NVrVw2obg/0ZdjgIrsQu5cL6pOpx6y/oADxHOWH3SGB79T9wcfpEjXZ/Qy
oOYj/q8tU5jRuU4AXEdb07h2ULsbNu56U6zDrum++B0ooFXuWrqCyPwAA2LaSDkJF+s0dp6NhwJm
mCW7hhj3zPw8uhZDQpYEuxLddRdQTqPogsFHpjEudLgK8t4D/HZ90qSDAD8i3nuoMaMb8nzSWKpV
2TBZebzuAve2U+GnZeuPfmTOkm2CjUMkiSNaZ9YOQ9GPpuNTCcEGIweKOvPyrwBAKgJDqS0Ltxq/
OlH+Ee7pCY3D0MNK8jgH3fIN7ex513n9vGHeXG3SoP10zzhOGG45UKsi+4f8j/DUKdiSBMGUY2+b
+8IHGg5pst3nVwe0FzxVggfIBfzZHVv0Gnk1TMzE2wF312xHM5kUr11JtIvwCcJz6EyFcxXpqYG7
qnq0PqA0t3zNWTSQsCpUVDGXNjBZiDMh5QJcHx7u5/usLg2bN2WhZlqZYIN5ddpf/rozUHsiaBm9
PmtSWx7QRag3wvuJmPR+6NzBGdICOW3KvrrIa0YOXtuopVlJss9z3fu1Jqmj8LiX0RtGeGJVcD8B
Ag8jodgOQzofeAQRudZoRGAcqxXjk1qCZBX4UEDSepHlJuVSFH1O0C5a/6hm9PhPX0xXAdSS2MCW
RoejjfXCNhc2N6gUraVLgyyG1qCxsk1QmRtbVRmQOJ8zI/zvJ9c54aiMPIcR+maDeTtH4uP6TpCO
AqVgLAvHM4qhuw4hKTAetnncTFDdHPRvYMV8MMmoSHrIxoF+ZAPk7shpA6FxPg50d4xgNzYxjlez
f9Gy5+ujkH6eU9RzxQ/A0YVQwTfZgKAan0+0InIPIItWbChZsIDXJ6+YQ3LmUp98Xmi/mvqcxYBh
L/elqT0HhkN3HeJPUKsgfPfm+lenORCoZBNDU9dQ3fp16d43oAFXYVGkw+VaRUAfoWgoZokrbWn9
abazeEbvHpshWjQlL9dnVBIqAHuIkiRPI17WicAlYrSLho1XWq+um25K3d6n/X2bBxsDckGNpVhB
2T7EAxxYNNANoC4unKa0cUtWeRRXU9J9oU73GLTZYZjI9+vDktyAoGYHMSOeqngWi5c5hKuWcUDf
cNwl3YEw/WdaJzcByG6y0f5x3ZR0RNC2cxCK4w4Uo32/zyqnzvwsBpgd5EZe/Tj10XUT0n1wYoL/
/cQ7tDzW1xssEpuMesMxYpGbl6q9r7LCB3pipZs7opPWg6MrDqb16HwezomL6GQUfM1Ovk8H1tW9
j++vHt1Y+nx0aqIIfGRDwKoDHwZUCjoxBPfTO+h5xLsX7qfa0m6Tx9fXQXKdQnoUSRbeg8XV7M5H
QKwe/tX2kWcbQPp0Z/rPQfZNn+886/PRDpwcchPgaISYnZhwRZI0H+ahSGO2ajsWBFvQXX66rRq9
7jzjxgHIl7kcSHsMAX+mxunXOgizX9dnSrYQp18X1roMlsyFHGsK6E5UV/dAH1///kc68DyXd/7z
+VKdbKauQUOc0/Ofb7SbmgZR0RuRli/bupyf3FQDy+84vy9seCD2/NI0qryo7KIA9AkcbByNiKYs
YS/A55fDMrYkJoX55LBjM/yqtPHVLKcCslNllFvOvhqMLUTSdi4xngvjH87r6S8QOcJnR09au8Iv
6F37qNfJC8uCm+vTLPFtgMKhvsRB6pzp4XyWiWu30wQN2lgP7mftgaIxKFCcKbkJDxwcyPXBXQu+
LfXd1istl8SZs+vp7Wrdaolqs/CAU9gsaFzCCwVpABAji52fbuYUI9pgSKzRoPpheqxFa5PB0Kow
aPfQBSfg0ESOqPYS9JUHSEulUJ0KvQW92YXVqVIr0hFbqLVzHDjPdp9P6tTUZqfPThoPxrGk3532
ndSKRO0lf7yFFjGuJwAmFbTHiMCzmuoMkXGVxfC3f1C0/J1CFLAY3od23AG2fwcFwBerMKEUPSSp
IoaSnH0khxGz8I5BXIvC0Rz8NC+swk9j8OZF87c1+7RcHh/ciQEhCtS6BWKYiZfGzXpvFNDGRlny
091FMIEGNUAzgKq7CJdHfUoMvW8QaK7tdgLHG22/Xj9a0lnyUT2BnCdqBGI/tV+M1dBrLIsJFJGi
wpqh/VhSFSpHZYX//cRNDrltVQ0UeOMcSgs2MCxjq+L1k0SQmCpOTo1+xEtS+KDx0XPX0QxJ7raf
w2xB1J+vrLtb17Q4LI2xPAU6MTeWN6syh9z9XJxrTpqCpx/yAiIuoLXXPJhsBOtaO96683Bb+utX
c2IvZLEVG0J6aE9MCXsumYF3rXqYAoguCdmYNo9mvU6Rr+eq7S1dM9TzOI8PmH5Fp7s6taXlFaJ+
b9xXzxDkvr7xZJMGenSwtngfVPSC+0ky8OMH45rFi7Uv6/nRt+4NqI+2vUo8RWWIe+WTvWfpq93V
Pgx15Usy2nda/wWtAejZUME1ZBMGuihOosNZ70X3nsz5kFe1lsZJue/Mw6JICkk/j+QJcgxo1Lqk
OiJlQdcGn++Dx+klaf/hAgQ6GBgOpL5RMRB2FspGjZEvTRqPjkE23kqal5k4073bod/k+tJLgxbw
QwW86wkQLTGX0SxNnzezmcZLrw1RUgEbOBdF9+glA0TerdwI0yzdz262QYqKbZy8gRpNobvv1jQG
ilQBD5DEwwst44+iJRJUIgcAlLqaCa11QCiWgCaizDFEqbU2O8Ov/I3nMRpVpIUgSBW8oAl0VlxS
svMMqwhp8Cbh8JnzzYl+KOYYiU9id/bvjDILS5Zs0nJ/fcKlRwCy6mBw5PkjMUhMaVNBZ7hKY70e
fvt5vV/W4L1oUXAbesV0SgfkA7YKlXVQp4lslFzI0pn8PI0NULRtp3ZpnkanrW4nUNcr5k7m8Xke
mzMMccIx4YJftJG1S4ZdBLG1+akvAdJx2qPTu8uGzIb50JHW3lhduyieLNLti9ZxMPGiLMxrU+eL
FmiZ2+r5nAKWVR2bNNhAhiEcyiVcGtDEoQxZegyM2n2A1h2w4k6ofiSL9XmgMPhVIDrLe0QkUgB5
WvvN2pQUD/4GRX1IPv5oVS9+2cY5sSF2ITVJ5yWmDxvzuK8nMIW70IFebqzp8w35GAxiHQ4QBBuH
mPE20X5kFBBti/Xi4NmRRxX5HulAoD8GuBPuZ2gNni8ZUszoYndzGpcp2/ftd5RFQ2N4hWzi9ZMm
2/68pc1DDQoeTiQWIFClWViy0NgCNXOC0i/A2xrQQ9etyEaDRwo8qIGH+YXKqWORCjwvjMbdslvN
KPNvBoB2Py0rj/j21IoQtOVz3VWWNdEYcuhh53SbcoYMeRpW2p9/GA5yJQAFoyHVE99eTLerihK9
jHNr43XREIRJ/bYM/+JrkTHh70hkyC7SJgkQEJ3bgsZpNMYxDDr6WFvDz9EpFK8e2R6ADfAlIIGL
Z5vgl/JstoLZAyVrtfZ4zVmkDa2g3q+0f7k+b1JHdGpJuLMBl2BdYMxlbFjtrgIlOrR97ictCIvS
uckyd+MSfbeu/jOkxMOmzF7s2lAcLFlUwtObOFooifpijY/0eQ8G7BV8TP7wExwGxzpVQa0/8svi
FY2CB5jrAMkCLk+4JA1IGFZLVtE4aJ2vdrtC0yfbTC2GV9QRLhsA4+0+9Kb53gIMqJiDW1rnN2ik
3lyfb+nC4m2Bsi9aFC5zLflq0gAEAHFttsOm11qIwPggWgfY+B8MIRT5AO4hQhK8VUGLLBtHeKtp
LvKvlZORHdpBCQ2TEfTq121JFxCoV6AEeWgg3qLF2pHBHTC5Rr8PHgeVhJzq88IWpYmXOOOMG4QZ
bjgRPxy/Xf/9/DRdbA7whvAOQNTmRWh5l48uq0wC8rRm/eM1twEYGWh1a63OduqH7XVj0h3go6gI
1wh9K1Hw0QjIMIPwFuRa/hMaW0K9fyo9FfnsB9fmxZBArvOhXY+BCTm9Iag9eMO+insbLE5BvT45
ib/3s3xnE7azoRvahEs4Nhvb3Jir9gB10aekBjlLnjJFqC6bXU7wD4pVgC8vEhAU8lqkMtCx76Nd
P1iMH20N9ZwFj4Xt3Hp/QQOt0h6STTEKMlCWAJoUgCJLuKn1iRUJihmgl7rnoKIg+26bb9eXUXZ/
go3LAOwRat0Aqp3baNyVDGxGzG/5e7PYGunODPYW+4esJc/IBoiDTZjhv+Lk4emRQEvLFrR+KCDu
24HuJ914XEuVGp4sDIaWARh6IHYKUTzz3EyWGAi1gwDsYsaPwE2jhLzrPQtT7/vo0nA0ln9wGKf2
hAWyLYhbQnsGDqOMSuevaaruaZnL4AUBHXc0iqviDqgZzl/rFPyevsnInfP54gwIxMArxSNOMKcL
p4tSn+E54ReIm0GgqXVh066KUyMdwX9NiClx5NrXgvhA+FbpQG+WuS0fzZRMCivS7CqiJbTWoQAA
ZyQEGuM0LJ3eASbiZNT7sSRzdgCxFYXaL5sOc5EUe0ZT46YdygQwn8zeVSM0KBW/QnZekTZH6Rap
ZPgq4UcQBvL5wWWIdrQVmsrV92KdD1X5eSpAztPlglESfgEFKWHXeWuaGSvlHXBJEi3IB0yqrIRs
0U4t8L+fHNeF9FWK5n6QAQahD5oNZ3fd6ci/D84LxDDA2+jC952k91OvBnPl6j+Um3FWvDxkeQwU
tHmfMmr0joisKK0aYgMNoltm3/vg4QPzS8SAdMHdkILPOTcjx1CMSOZGT00KDo4g1AaxHcC+A0IT
v54j2t2YqOJZ7HB96qQR4KklYZOt9gA4Hx3wPMy8Q9UVh8p2tyPNd2Pm3E5gYglLj9z64DAItOFb
Vbmbyte+jkmuePpL1xAhKAJZXIlg8jvfIx7xGKknhPb23L8E5XQLJLpirDITaKVAeQiBH1fqPDfh
tFD0bihgomj9Sr/6CU3ufBDQvl6fUdmlASYAHjahZx+dVedWWA3MzOKDuH92501KXuwc2deH2rkf
oGruaV+uW+NfEwMaBEzIBkHSBQSVwpiIvpJ+pkDNWW5Fw4YFB1oGN2lRPpDCugtKpnogy+qySCf8
16Jw2AKtR/08B7ptyfsH1tA0qvTudmFQdZzpeAdx+p3G3HAB8XHoe3YLASmVZpN0IU9+AnecJ/7E
pMu6ZisFiUcXztYmpYpnpvz7iETB9YjKmhiLOgziqoHR4h4jX8zy96p9XpUAXSqcFfV/DQiBhTMU
g5Z3WLWMLgkgwtXNqJe/LVvF6iBzI+g6BCoDKjacAfl8osoZ1SHwzxcxQY9f6KzjF4MukVWUb3bm
bK7vRNltxYE4DkS00FYp3lZ+lXpg7cG+QPLmwVvsr5lNN55V/bluRrrhT8zw43ey9sXsL9TtMXWO
m4QpMSOio/mOaNuiqEKqeiCrBiVENIZeabNjY1BcES0d0rBJ2zBzP92owjfD/02dowvLNMLD0hLq
37EGCQw8SLun2vs8xvHMhBCXoxXnf02Av8+c9v0fPH+uL4zU750MQtjT4KXuBo97otIa7+fU+EEB
c+yog76y5Mkj03Nvqtr45dsbMF5AC/BEFTMkblo2fh7M4EgOsDD7ot6lbtj/AzCdUwUC8YgoDM8N
wcWizjJpfgvse6B9L45+/e36vEkHgQ4PZOmgSHHB15X0zhjUaVPErDGROQUjFdGdwzyi+aarFO8m
lS1hjeZq8KkLxvwY1FrmfADN/eRsW5XUp/SInoxImLA29QE9pRiRlwR52KbzZujse7b6NwWuXLas
qneTdFhIbXPKM9DaingE6g/Nondo9ErZbckbZpao8zQkVf/lXnA+BKeR8Ea18Nz3EKseXFD1l7E/
3xgg8Yyu7wSps0H3Cm9cBI2gKOXpFS7aWFI8n7rgTde+WM1vlr9eNyGdKRDuA8MGibmLlrikafqx
zDCCgUarcwOpBUYPaLm/bkV6f0LIAb2KUAZDDe58nmpilYzw9Rgoeae1vq015/d1E9KBQG8H/bc+
bhxT2MlakgVZ4YH+qlggKBiRNXRR2lS9lyU+DblXUB+AsB5lWjEDBvx+omuIdTl/2w1Ga4bLMHRh
Ozlf+tl/8CrtdclXVbVb8t44s8rHfnLF1QCeuR4B5h2YpUc0w93CeUS2Mz731frXnLU3rRl3dapq
jZBsP8h3ApAIomsf+Rth1arGmVjpo0vL9++6pgh7cucC6nZ93aRG+DMK4F0UTUXiJwKss0N9PKxb
a7+uj1oAnc/9dROS3YdXO8fAY/fhvSa4n2YYy6rpoNBVllEfseXzm/vs89z8yer4VdUUZoLPrxnY
sW7bz/MrolbN9Ug5sBmwTe5dT74/sHQpKxv46QENbEtUKQIB2eycfl6In0aIS/czRFZiQrdl/gLW
DcUKS06mDSz7B78iEGKiFAaa4RMzyAFuwTsdT1cCfp30sGR4HbQqPgGpKWD5eSrL5fIb51OV0blp
TQ/4E4/rjFZk05t/9ZmEs6mSmpQ5AvC7fdDtYfVFuG5S5J1epWMGCAca5Uv3oA/gd1oC1AYbbWvm
2T6f+tfr+1h2VHCyMTRUfy7rP2tpMdTngVAz8/I4B+bd1Hcv06K6PGUbAiJCcNUwBIUUYRINs258
O8sB2gYR+fpoff64oDka7crIoEJIU6TYZmtmNtVozrHZ7fwfmapsIHuOnn1fuAioP7VeqwH3rzk3
hePsGvtxNqO+8yEMf8uCr6T7vtIssuzN9dWRBDlog0EWHRBPpKHFfAWtggb9cNaEjsgydKbfpXVH
tZupOjREEbRJ9h5qSMj48EwkJ/o53+UeZRAKJWQCzUisjXdLDn3m9afZHdvlm163ivWS7DpYA8yE
M6NiwYQXj0XLbGGaxWIapA9a7h77ynnJBra9Pn2SXYc9Ddgx3qacEEJYtrl1VkdjA4OTZuGSvgb/
0Kd0ZkDY1kEwmEvLRrSm1+FY72wVS61kns6+zwd44qZ7tGYjGYzv+/QX0TazvvXIn+tzJFn4MxP8
J5yYyBOfEm+d+BC+6hNkqsoBrubR1cutX901lYqAVbKlz+wJcceQDOnkuDPDQ8cLFxOZP0Tq+AW7
YjhCz+j64GQbgMs3QLbDQN+TmJrIgnEqQfnH4rx7dvYG+3r987K5O/28cGjGUbcT6uHzSxnSYp8P
m2B87J2oT/ft56kfASFGhRQRIm9cFp+hJHBo77c1i63p0Rjopl1fiakqfEjuOpC9A4/lAWdzCWcz
KWiz7M4c48TdsBpUQLYT8pL14n+eWRYYRfByIvTgRULRA2h+kZt6Q8Y4Tasws3+vintNtvIn3xdX
vqk0hhbfcoyHY29silqxsWQH8/TzwspPVkMLMuDnWwBq5HfrfNu3inegZC3QugN0mmm4qBKJ1Ax9
P+uDR8ohBk8F7pbSOtTrI1UhxCQcZT7MoOzgA1jDewTPz/9SlNQwqDnEvs3Q+DqHSfu9Sn4l5utU
vhRd+JoekGj1jum75kepu0N/jEMO18/R5VDxjoPMIJorkLEEZ9L5b2j6IEVVPh1iG7+htG/ydLsO
b3X96agUgkc6Yh0UD0GqIcIy8BvqUiNBj+PqhW2NHJuqUfpy151bELYFJHXqoOUW0iZEDacpFNtO
+n2uDmWDIAGPUuHe1CqvrfXc7OPstdbe5/rt+jpc7mr8fMzNx164DALMtuxYo+cDgsGDnUV1qWZ8
vhgBHp3A3gCowmsjF10dLB8WAEpa7ejuA5aFlKWKl4HUQIAHJjh5eG+8cJ81CdHBIFokx/K+JmCD
UXz+Yor47z/5vLBV27aiC3PweVJu0KQc5tofomp8Vw1BeJxBExJsT0meHJPRCp2uCCdTEX/JLKAv
AIceSUdA0QULgdUTUHeOwbFe3hJ/S1OV6Lxsmk4N8JvzJKpw0ctBzWAIjklX67uuJ3UYoHX4vkFd
ThG5ykxxyL6JXnEOIhLOXGVpc96ibHmEhpmh11ELXMP0afA+lt3jKCtgPUCS5gvLvpAytUnbaMfM
G9PtaLD6rqw0lZq5bChIz4JhEy322GaCL2a0KMYJta3YH+cY/WR33mTtjb7cfPKYYzDQtcK7HyRm
XD/vfHGyAGn0KTOTI5KBx4BNjzm0fILKUWyyC6/OzXDeUN4ZDh4MPtqTPdCYjadRS0uO1twhlpwi
Z8gewRUUrXmluEAugkqYAqXghwY88mhiQz9Ese2EFQGJq6rSn8ug/Fszam3a2V5CP3XRgpAEKgph
2Rk6tSn4Yms1FjqxNI3BHPrb6n9fXyPp1z98MbrPgd4Svm5P7eJCIozE+TL72wDiv5sV1Hbb61Zk
SxQAy+BydnSgxISdEBjZUgyeQ+LA/Nsvb0vzs9F/ztWvT1tBChWcPjigkEgVH//l4oz54Jfo5PM4
g1Y0DGgic+rNkKtyNRcBOc8tnljis3qy5cZsLWYdrVRxnyb36CaLmbnkocPQVOtku9z0nmlj/vmH
0aEKjwZesP0AN3xuc8py1wRxDYkXk0QZkt2Fs9eXh8xTCbNfwoX56E4sCU618VejNzuPxMNcoBEu
cHl7sNtse1tznjPNnMJ+afIoMyrwzOpOc1c3awqp4NbaIh/fqXy8ZPNguGhV543sOAni5smLiqZ6
T+I6AKlF9QWsuqFl/7CCv9cnWOIV0WgGJDs6b0HRIl5WxrCYxuwMJDbchERWRo09ZCtJVDXZsLtu
ip+qM6ADn+ETU8IMDyVo2FizkHhd2FFblioCQxqUk9GrV3ZrtNIgXNdpA8CDAv0j3bg+wny8viDv
Kx4RmjeLOdmadiwcSsI1a/4ih86Tm0/g1XnVl/GnD/z752MZ3uKjo3Rvoh4sNm3MbV7RyW7QM221
ezo1oBFqN4lHP+9kYAbpObwvfKSdhQPS1Ba1WzclcQlalGhdeuOxWIx2O7bLEhU08/efX0Re5kSF
AUxtgKycH8iaK1a7K5waaEL7W2iduuicX+pHNj5o8zZvt5UBntO2nVUwJ9lGNfAfb2gCg5UYnVfg
UDXT0iCxVSX7dMmKsHXXrW0TxYTK7SAH8GEG0iznA0z8YkIQDY9jOjsUb7rx16Aaiuxsc4j8/5ng
fz9xpIjSUHcrSBq3HbQYyO/eewic+yL4en2pJLcc5uu/ZoStMSAHoc2NhqVKtT6cy+KNFSqYpXS2
OI6HrwhAWUJ8WPr6ZDEfLXqDP2xX76EDspyOn+62xTHCDfcfK+b5hLVtOY4L8OWxVXfLEaj88qby
gTC/Pl+qsQhbu0+MtQFLGsaC/qFwsfQtq/FkHlAruG5IujDAcnCWf5S6xfSMDV5OJE/5+s9BPOnI
naW9wuXJxoL+e2DxQF8AJS5hLC0Kq2uPpvWjj0gxNPqKbtNpefJmU48+PxhAhQHh4GNBvvl8bVyv
8VPICeBJSNJnyH0eF2IqfI50MOAq4KyCaEIVB5OO8DfaUCdH2i3BpreXP5O1kDuQDapgY7KTiccB
9K4hJwqciHBkCk7WYTZpcuz7so0ss3P2tUEixKJN5Ja+r7gRZQNDJAFgOuDWuOiFVermklljB+fd
zbuBttAZOTDUBq4vkMoI340n3ma1tcFaWn5DoPXJfSy6h4L9wzjQeQR+N5tXiMRLyJrrwl2MDD4z
2bpvSbFz3j8/hlMDQuiw4KWFTkxC4hF9kBFN+nZrz+4cOmPlb/9/poS3gbdohZPUGIsOZ+mVYB15
1+ubf7CBcwn4vsmJYfmSnSwJnSrHrFsEJClu6/LO7OP+H9IcPN75jwnhjmmY5aAh3gWlcKBH+Yh8
E1E0M8vOyqkF4ay4pDNMMmMQa7GbJyPK1mZbJVVkzQp3KYsbTw0Ji7/662qaLRYfDEJ1cduwx6C8
7a3Q9sOsxL9/cGjQ4PzA6yNjFwgzV1k+is8axkXDuq02+azKEMjcPygy8ZLmPu2iC9xMtG5t0dx/
pPUfo/mtqgbLzju8PqQAeP7pIiKcRofZuIaRGWi0TbKaj+XwUmeqPiw+6WIwDzY1tOEhsYxnirCF
R6z4kGUVYuqqoQyi9rq7J57VR8ui9dgP6bIvMzahgWTy6WeB5ggHgD+Bz0Qcik5iwW06hV4Ohltq
R7vAs8GoQydXbDnpHOLlHgAQhF4YMdgsctx0kOLVjo0H3ZS51pPbMq+tA+2TUuE7ZceIKwtxGTVE
1aLsqztkTcWaVTs6s7OZ9O82EipZ8QPnV3EPSLcduDFw0eCpAJLlc6fTD/Xqtzm2nZVuPbZJVehh
1feFc9OzNe0oGbRjQO49dJy2L9edpur7gr+xGgcxgMePzQS9nxzM+T+uGzCke/pkhgRH0yV9MPTc
QuZDOiM0sjB/1X5bsfbb+PifaRvNDqFkjg7DLEysQ/J8/RdIt11gAqnGX6kX+gpa5i9WljA47XGb
ltEMybtKsd0kJpD89IFGQPoQVKlCwG6uxgwKLshcLCBx19YlSlbrqZ7+XB8IXwvBO5xZEQL2CSw8
+mJrHhqerVca0F09k2MWoOZB6PRuZ5Nib0vt8f5nJBj4o1u4tFsd5CidW/vHBJK5wVgfwEIdVpz2
Z+6sG3NApfX6ACWbEQ9gaFBB2R40EyKrkeNpVpWmnX/08ultCehGX9pv103IVgqAEeD4EFgD0Sd4
OdLb4MFca+84rGiQe4ZUlzMoUOuyacNNxINqAFMu0Fd9Mq1LXuXB0dXqPKxK41FLQQ812vSb4yUM
CSeVePJHtVHcGacm+cSehD69abWQRMmC4zROe63s98Sptyn1HyeAMI0UnSe5v0/z4XVk/ZO+ztup
Kb+4S3qfm+WNk3Y3YOFRXPiXrYJcbttCVR4iUqDIEndPP6erBWkj3JgTeW60LJ5osc0ZvR2SdTOz
5t2AbAHQaRMEKFQyNBKfg649xM1o6kTwLN40M0wlQFgERwudgnvbTYZoMMtmn3YE7Nm0re+bNP8F
IlGVKtEl7IqPGl9Goyesu+LFk5eF77uJFhyNarTvVyQxD3NP9Yes1Zx71jr5vp6L9H7s5uYLBff+
dgDS7QaNZu/X9/llkZz/EPCaYB8CSIQ78HxLzK6XDVmHqp+bQYKjK3o7JGsz3Rf5Yhwyr2A/aQsJ
aXdKxqeuT7v7qgPzbQX5v69Jb9YbUudVlDRzuzewjHOYdlr7AM7F4vv1HypdqpPfKRzI0WhA+JEl
wRHojhQSZ80S1gixX4YF5HDN4Kb7qdedTZDWqrWSuYLTGRIOjdFOyBiMWXIcFmvjp7clWHw0Vflb
EoicLQP/EScncwZvsVvOMELL0DO3qb+rWbR6ileDzHECHuByoADCODH3UXjOqE0pCY6dZe8C1u3m
TJUSlc/Wf0yI6JQJwJcKsa9/nNbilQLgbQDqO03KEFhmxwXQDjUe9K6Az+Z8wqrJ11x3SIMjI19A
9RGiILYj4/v1TSebL/h/kEsDHcu7ZM6N5OZol6sBf1nlKABA73wOvly3IFv3UwvC5nLXXjeTAhbq
9dD4h9b9RX9bluK+lJ0diPXhgCPr5V1gSL2gqpyuDHxwoHoQ9QCAI/hpjH/AGbLFeYm8bHt9UNK1
QarI4foonOJSmLbATpJ80oNjCWmWLfisGwQ7Hdoq0XCguj74EohXGvDw/7El+C+K7FQDycvgONv+
u5MG96Dpe7CD5aGmDdA2Tjz12ZubmOFU64feCTYLM4+zZyoiO+k6glUHeEyoIiCfdD5klvba0i8L
dgrUc7rQLi3nd9EtaHJuCvp7hUa3IouhMsijixOHkeedvQbOio3zslplWNtvmR62h+sL+RHmXMwu
aMJRbnA5O5XQWVeRbChyqGYd+9GbbtDF8bo2phGhob98YEVZb/W+WDZd6zovblJaNyUEfMHQh1Z+
hk6FY5ayCkJ1PjukKx33dtN2u94aWeRUwRQFQIDupiJNNjVrzXtcLnWI+kOqGIQszuKgP0i6cmI0
MVrMB20ZutVLjoWV7y334DgHR2+3HXozSra5PmGyVTm1xU/iyaoYU9aiQyAAhqb2mi++USaHcSHp
Hz+th6hh7acpcnB7e0gyo+sbZagLOQ6tZmBPMGlynKed8bMpPkvsyD/PmRPQHgDmEzE+crSmrOoe
cB2/uHOPRqHgu5CVfU1A1qBQiegFlXrBUfj9bKAD2k6OWkaWZ7ceivvFg7r4hNApsrr0ja2J+6At
jnf0vcr/tWi6TkKqGywGQ76KLFXm7UEmCn401POAQRM2+0CSam152t5KN7oTFZpic8jcMIJ9dKiB
MxdQVOE2Wf06H5w2ReJRq3+2yfRaNdV2qKGgDNWjsKPN3yxRweylNlFbdtHXx4MY4W3mMbMamgEb
ctLu024z2t+alkYaw7vwrdU/LW/M9wtv80A0D8o08X3boMpBPPAqHa31uJq/cyQK0KukmEbpMp0Y
ETy+Xrta1jt+ctTBlFenNFTl7GUGfACVoAeMRB6QHeeHuMqnwRozxGLL1rBufBX1tOrz/O8nPmI0
RmhGFjhU6Wz99TPvCRW1zXU3JLuAT0fA/35iApTkeUIJTCzGU+Dckmlvj4qzqxqFcOF5QZGujYFJ
6h919tylis+rRiBcb2S0stzzCBybrt+SPvm5Vvqjp/uKZKbKjOCv06TqnYXATFbtE2uTjNGsUjOS
moBHQYUG8l8XGeGgr6yKMC84Lv7G1w7MRw1NEQtI1+LEhDCKCj2VQ9/DRIpXkAWUjCJ+lN1qKC3h
ggkssB+J8Rwt3HyeGYMT0fcJQfZ/160/21KBYZZaARkVuie5Ep1IUAkZxqDy9BaXwRilTyD67p/p
oAoX+Y0iBjTAUv7HiOAPR/hCiAA0ybGrqsfUbsIWoqNsnp8ROw9h6yPGH1f6Pq7zhox9VDbGl+tH
UxaNnPwA8ZKZeSJ16PADaIWkD2nv5sq5nyrruSTzBr26/1BXR7HbRYAAzj6MW3AFedHPBShqg+OQ
heiJBxOSpSm2h3T7gW4WOr7gnwFy49zbFAHaN2qCp3mXersSLC2L2ytMyK4x38Yb5kM1C5nGcxMr
VMLnBi+0Y5e5JTISufWCuq65073BuCUjKMCRLcw3rEX77fX14hviYsOAVQCwUvB/Iq96btkqvZym
PvxcxfLvqLrFNqhAmxndY0W9DRZqRpq3hlWv4vORngaXC/qBZBGie0Iw0g/Wannjisp+sbBDqVkI
ExBXg3pa0yMky7vd9XFK7aERj3NZQntPZDo1BsRieYY0XGZ9JdnfNHgsydeuebluRbb7A4uX2xEh
oC9cOH4ewtWynEz/CNTb1kDoM9VPU/2St0j4G4rgVWFLzEQwpN9zLbeQlh5/leRlMsMGmSKwxE7t
j+ujkh2Ak1GJu9Mk+gStK1hi5sbwo07htFSfN8+3YDF1rjbgWX/M/bep/f7pDlMEbSBJw+MONxQi
ROH20IoSWcrERcamCEkRsk9rXwrfF9acDZq1/g9pX7Zcp7Js+ysn1jv70hQFnDh7PwCzU4skN7Jf
CFu2gYKCgqIrvv4OfPdelpjE5NrnZUWskEWquqyszJFjmBq+b5TPMUiWMrZV/Fq7Yn+NAOmgtxOU
GG4yDMJ1I1rdWfRgxzs9Pl1e4tWE7WsbCz/QjI6Fd+ScQ9GTU5UboZm1V3g2vZeV9uh6w7VB+KOR
9zSsWvNZL7eoFOZZWvqh1/YXm6CRFsquuDmjvhV+4b7n08FrHL/v70Sd+unwMKhvl4f881o/M4mM
PHrykB5GBuzttMbwBllbFm6k6XXWH0SD1rmkmrLHronJNw/PznuD9UgOiyxOb1tHTQfZxOzWTPPO
T0T63Kshh3irVd9T5LF3vWDTPU9j0HoV6ccKgnEHraINMjXD+PuxBGqsNhjYIfiMt9ZiT3O3I1TF
BM/GAQkvfrer8B9nC3+3cjBROJ47NOYG5rO8mq6YZfSp4URDoCfPbrFRIFrZ1sjKoxYJclOAWJfA
nqmhCsQsqBaKRDzZWfZF2br0pc6Plxd6ZRgmyOL/Xuf5569eC42s0JE3MTeyu6sB0tvxxtWy6ojR
uj43XwLwv8R19bXX1ImTzN+v96hNHobY8qfqQKBqAJKrjVBhdTSvrC2WHk9oQDz63I1yfgWNYrBa
/cFsgR0D/OboET1jM0wrqzb6onSj2rNOcSPfg+3s5bKJtbsYD8+/Tcw/f7Ug0lRNA5k5NyKx8EFs
hsRWQOLrdnx32c7KBgO5MjYwgCTgLliW3pKOVSkUEGBHc1hQUFs7NKwcd8LTig3/uboH0EgAJQls
ALSzvB0Ss3ANoHDkRqaQt6LjeyRDrvoifZxUcerH3+acmu8ccC4jZoNGJWQH35pLNM0qUtBlI9N7
athx8xkx//6Za0R6ADQpqObDx7z9vq01up21DeLRTuXfFcq1QeVwr/BHfdAORuuZVxPKIBMAxtiA
Nbpdj2UOnIlfM7DeplJoPkh+9I2IZ3U9gdNFm6mNP81eHORCqyTtKSrKk0n2ECzZUxE2W4yJq+fL
c+YWOLhYcPy/HbrmJAzM6oUXOW7n37Wi+/3zhRt8BskgbYWm2UW4wEnb13qDYEr/zID52eIdWLvI
QXMFpmz4VfBHL2GfoipNaUwergZjvLdZ+s0Czx4tWOhm2ru0ALDZ4XJnOv1jXVo31bRFrLBW8AZ0
C2onKCuZDvrR306g2edjLSoKeAZ1fce6tQoWyPYJ1OqAPff72obMS+kEuvNw+bSveJU3dhcRxGSO
idAKSGlXjvrqVepZGO5xJKB+ai221au6agx1A6gOzZoTy2cueh/GSjnAoLSkpaeUqcaf0ikOiTN8
8EZGN9yLOXv1xYEEmk8HV+OspHEm55bUZud0DocrQ7f1O9tOk/vC7IxHh1vGj2zywF8A/sCPbW0Z
4VSZZuNDDzC7RVEc095LozmJLnNv3cwaQpY5yalO9S4Qmhx80ZAuSGp99Nsmd4JUNsNNak/Gw0ia
BPxfrQwcL/ae6xJPX+SmC1zR2Zac48rRtjCXSB07SFCfcSR41pRw2uJWy/qwkzX++l3u/P51ABvo
IAd0fUXHuUKMENfQForczgkSb9zz+t6W7sb5XrkJYAU1pbn1HwxNi+3f6HE31DWiDWtq/CElxzgh
d2jo3Kd5pvmGo21EN6sHfu7QA94f6Y+zjuDJzYiEjvNc/dQ+95n1RDNxPeb8QU2m9Aue4j6Kfb3R
dhkjj4X324xRiJxf218EJHkZ53oG5aFobLurPk+uW3uL82rttKH9EKEusETOmdLAkLRTY2CXR7Es
zSvNM5unsepA7U5z92SlI9mY05U7YA5OUBOfu1PPIOeZ2ffESJFUMvQ7GzBQlmyVrLcsLCatED3R
atzxkTXuTbrbuilXPw/UDfIdBOqCy5syHcfRK9MK6AHAZzXV+T8u+9qfyIClP0KJB2UX0CpCLGAR
IChNa6rBHYG0Kg80uep+OCVeiLvM9Ru1G77GaieqoHBC7dNlw/PtuLQL/YeZ6wBe4gwZbLqT2VY1
nomFfsfjDyZUSaDbWVeVr6rnYfrabW29eSHODEJfcObZWJOr1rxKHzlijpLxPUoON6bGryrujr7V
KPTv5LG904CrujzMtfUDAPBvq/PPX0XIXlOmXILwIhq58Y6r7rkTKB5ftrE6lTZoMVGbXFHILmPC
Mo5OlYhMXZDHg59x5mvTJ94+dOSxkyxU40bgv+blwSUPohrowJ/3Jg1O1jt1asMDl9ckP9DmVBS7
y6PaMLHMitWtHNAorLtRwthXrzOeGt2b/DR2Ngo4a24e0Q1qxzhg0HWbf/5qhWyeEZED3R0NmXix
bHEq+zwNHIt+NxjgdLEg+uHyyFZ3Iqj4EVbBNSFt+taiQBID279Hvs+JR/SVtyr0YjfbWSnjgd62
+i5B4BUqEtcbc7o2VlRXkTqFWB+2y+JKi4s6VuZIIK84nRozGFNIrR2a/OT8tmQNrhK0miN1ivGd
d0hNfavHvWjSB9MNBuua2L+PD0OAMVOlQaXdOyNlK11bNoWCZjSprrUi9LaE4VbuKdDkQSkBBExz
SmkxUSBjsKDKkDhR348HiM77o2HvyhFd37/LMDQzC8y6tGCCBV/9Tx2bV7tvfmwadT/QKBaJXxns
pI/TCUDLYqvSuuKI0KSAcAntasCvLmkGMrsmeqW3dtQx6ovW99RW4//KgUXZEKrpwHkgZFqqQDaA
6A4TM+2I2ENUW/m7QWvetcVvMwhhxuBRUcKBXNZ5WmMkeddOoLyI2HA9o7b573vsOTABWQb0CQ38
9+3pzGqDz+qwdtRbYa4OVfv026f/zfett99nSS5Me8L39WFXfeYy38mG7Vy3Aal557ty46m9tu4g
swYmBih0bLSFudak+QTubBIRVETxtt/wZedCS1gO1NLQZwPMnn7WnKhNgK+JZCARpEX0uzGevE9u
WUi/JXV/lVRwMc5Amxu3xJPA4qWOoq/hHSpkZw9u5+LGb6zyUHt0vPGGTaK7tS2JTA6ac9AGNBOF
vJ1rgPpqfXJaEiWD+4Qw7WgnVRU6WrzFs7LiWFFunnto4ZJmyYS3hnihMxHTkkRWDoVHMO3YaAxt
8AQysoNjsvDyFlrzTuhswlFGwQ0wvoV3mgpPCa44iUwtMpsytEC+6pL3k/kHW9VGvQVwLRQUUVd/
OyrXLSVJ0tqOTO8pdbhv6reT/j4nN5V23W0FhGtrhWQQ9irEp897xEWaV7T2Cjuyk6EPtJkHwc46
CNTVzh80IyMf9svU4oi7MSjfwMIPFzI+EfHo0a2IbHU7gFTvZxX4PKZAsq93hwaHbihc9KC6KgsL
oasTcwy263vbuZm7QjaO4qpRb36pQpUBl9ZiD1JedC5kE+F/dTOMi2SXI4wn7k1bPqbs5fIOXAlh
kK9E4A7GClwqS2FrG8nRMpeuHZVm+YOkIiid8tQ3xgfitl/UUL6LazCxXLa5tkHwLgb9ItSVYX2x
GzUTCHqPYzeCETuoeWSYR8spN47WmrtEcwdU/MyZuXr5HCpjXiZDbROwod4JkKNRsXHhr46CgHcV
yA4EYEt/3KFNyBoTh0TCDPVqX5t+tqVlsfIeQD3vl4mF12NG1jgT6vVRBz0TxTVfy5ywlz96564v
gVRMDt74fHltzLlyuXhdId+DUGzu80TqZ/6bXsUxIutkx6HgHgGZ095PY59eZWlOD8SAgLAtUECn
FE0XE5v0YOqpvG7cTt41lTKDNGffhSPGKAevM033FYDfeKjHzkEMEvwdHOq5PtgjwMd++Y9eOzA4
ishvQvIJ1avFhiKQf2mcYf6bx52GF6B19JA1Q6lyC9u4uqmQGfpZVzLOKjGkZyXQw/DXSc18xlFJ
IpRugQFXRzPLV6Dcg8feMsAz9crUnLoj0aR/VCa8juP5ff3VbICiN/rD5albH9EcsHrzKVnGx2aB
HKY+TCTSp3vXOY1bReS17wMogFcK+s1AW7ZYGlmkPNFMBEmayN43+XBX6FvdMmuX6GsTs4t7tWPT
FNyemoxJlDfm5Hu9Bk0ROEuEsLuk5+Hl+VrLpaOjAVz7oDC30NOyuLItSyviBNngKJEJDSpVhJbW
Xqes3A2d9VkrrNuM1zuzzD50U7mBHVwdKdwmnpUIT85qzGLimjE0OmxXbRM2zSh3gGnAjxJj2NuF
qjcuhzUXh3QpNFTQ7gJnvVg8YZO2LcTkoBxv+F1iHQZlopNj/IM9iEMFGVlk7mfil7cLmFWlZUgq
nYjWUazdFg+Xl2xtC0Ley5wT9ZA6XjZKjLXlpBAmdSKiDnVYbpF9r3UsAIH86/uLWTIm6eSE4fsF
JPlsnzSMR/Wk6L3LDMJmqIJ1kLpSwKGkrD7IWGd45/LYH5xUC2qdF4fC5OneyQEXyNGvGxLofj7T
pmEPKJqgVNOU46lSlXdMaiQPLU+4n6oi3QKczH/n0vOjBmbM2SdQ1SzLYAmkgBIYdaPO40E+WT7E
7ATILEc3uSLowLu8Kmt7GSwy82sG6K9z7KXJdDBZKkANqiPxPqjrrHgwreNlIysbGBUhvMeR3cKF
tkwJgZvRMISJ+gIvnopy8M0e67OFm9sysvA/epJ3fcHwKjJTfiDTQfWoY3gbI1nZxIBXY/ciLESF
cglj47R0TSlQQ/T0/j1UDCDznG6pmGzYWCbq4gTN4s2Ect1Yxk9Jq27cfHp/eUFWVh3DAAJgBruD
CWkxVzSzk440mKsifW+WH1rnqS0/ZBuvndVxgFDaQxIVodkyLafRpmNg+sA4et+EbNIG19La5/EQ
xXMZSBkANBc3QILC3OT2DY3U6JcqrOhGYLkS9YGL6Nf3F4+a2qgGgdQFjXpR7UuHX/dyeBxLHvYW
OlPc6QsaHD6hJ3XD7Dz1y+OPrYXHL17ToCtZBH5mIk0vS2s3ksOOl6F+4s9a7Q8ygMbob28ChBp/
W1ruM0Ak3dQopBt5tfaQxvQptsUxAS8BM7cQZSv77Y2pxVo5VqylORfo2+cVyBvtcHKFn03IrKuv
lwe1siveWFqsmlFC5qdi8J7KDjPha1vlqdWR4DmNgBAP67NyrCr7Gq30cGUds69qcH/qzq5r7dsx
0f5kI7yyNP8lr+KpEW3Z+jg7Tdl+KUvD770Xl4whKMx8S35jW+WB1Yl7ZW5xfbpxWmUlAeavoCaU
S+cXw4bvXHHQECn/NXULp2PrMVeegtOp8qOie3P4WGwFAVuDWByehCnW4I2Di2Z4dNqvhGyESBtD
WGKzcSP0TppikoT3frQ/6xnxnWILx7bWHPd6opY4EV43biMVaDUsOeL1Jt4TMj0zt7npK+NJd9sn
4tbfRawdLDvbEdAYVuaWysj6QOeiBkgRzynSCiist645OkAgenesdg6Jl3wSg77xYtwyM6/nqz2e
5KlF0D8LsAhkTHLPfCGGh6qvuXGUVs0QJN5m5IF1RjxseKMwXa1zoiz5WGWfRfKjyDbSwqt+AUCS
GWtgQPZ8cXxY6pQ07QF1TLVbGzT81EYHHHtnFu8u+7c1UAPSzr8MLU5RLrp2gHSSE8WqCWs5Bq4b
B7K/r7XMN9XHhD+0neNLKKOq35brwF2LeEFHegpFL9Tb3q4WTY28ExnQiWV8O/FTRgK2Rd+6eoBf
mVhsCDM3aFa1MCEb3+4Paf37QQOGgHzyDHrExl5cRFYBnu4kQUySxc4nwfqPprXFP72+QohJZiuz
kspimmyZCsMqTBol+qckgbSeJuo2kCVY02gmwecB+VVH3fNKO/VTux9Bl3B5j6zuRQTcGN8cRiw1
IQozw/PCZk7U1X5th/S5AOKg2ogeVsIjPE5+GVnMZCz00tEIjAzQPEHbbC++thopP1atMzxqnt59
Kadk2DElWwD/42njDb5aJ4F/mpkGIIhwhkQpgMgyGRdOZIz0Kq3yA1pMwhZ9fIbZvENf80Gl6kUk
7Js1yhO4Th5Y0V+5vAd9dn/FO/fH5Tlfe7Whew1tcgDGzA23b8/GMCRT11cxjSatS3yWtv1NUmU8
0plUjzL1yCExxVZWZ9UowDiz+Ac84xLMooGOVx/1HIjG4iqzriEbi0o7Icep2Li61xYbPm0mTURF
6qyBGazYZYE/gkYmwivI+Ap0e5HOZ2X/OPWTvlNmtU+M7piOf9A1h4wEesuQkkB/9rLCnnhupjdT
ghui/NySF2CIKbDk1DuqrcB7zfW8trSIHNkU17RWGgV8/GDFoGAJL++QNQ4mDAXIVlwQ6NtfRvZ6
XExT0Rk0cgrBhc/BOxYaqgEhQSbFlymtP+DOz32z1uVuSPXiChLhxc1gS/HQDX1/almqjnVmiUBp
iu7qgj5c/gvXrslXf+DyQUBTplGzwyori121VQWyBukL+gcu+LWVheNIcyPXwFWCCj1HMTi0tvK2
q6PAJQ8Pj75HaPC8PYmFJHqcWrjsIQP2WZL4KqbVcwx1qcuTtXb24OEBbPeg+gIK8IUZQCWpRhEh
eWD951KAmUjdNTR+Mcrh2WrEViPk6vZ8ZW+xPZ3Ws1ttRMtJMulhzKu7uP4DHI2DwSA7DImLc4ZM
vLJbEwUJChBSwOJQ1vuB7vLKN5tra+sdtbpKr2zNd9iryK8H456yS/hLkbs+rb5Qow7MrXB97SKE
CASOGlLqzlldl+QumuEzZDQ1cari1B/L5lgzzbf6rS6H1eEAVoi5QzbtjHaeT+2guD0AYm2NL0Kh
hDw5T4hGD5c33YaZ5c0OkSM21g3MGERFNcmOSPbvLLoVZK7uNTCC/cQSgulz/vmrxcnKfGwyEIxH
Rjx+T4rqxizIRp/W6vF5ZWIe6SsTdVuiT7SeTSA5ZAduvtO0m2YMxFbNfWUPYPFRcgeaAveXt2gR
hCjsOKA2RiPKIDuLtZd71Ixr8v7yyqyMB2ZmWD/F9XgGQ88MkFhLAdVHPugnZA+ID5K3W0N1eytt
j9YkNlB2a7fJvKkhpQkSJOicLCcwzfVOc6vZjZqPxPwo0pfkhhZTWDs0fYz1JL1qixTtVl4HJmJu
RJzn+5gy0P6RQv/S5To/oc1pK3m5skNR5MWeQTIZE75sCTebrhbQz0akQK+1+NOoQd0CJcA/mGy0
98z43ZmtY+HiU2ZB9qQF6bmB5ri5n+Yw6cX7qXQ+YBWubBQeL9tbCX+guPwfe2dkSKJ2q4kJOMYk
RwgZut0sgxYwJ1CgrMn6oJlOlw2uHEC8r0Dtjp4eQK+W0C+OJHrWOiNiESe0pF8+/u8+v5i/sc2d
Utfxebt7Hq90508+j8IFdE2APkH1/+3Zdsuqb3QNn+fOtVfd/UmjH/KWv74/n8VXvmNAuKRkjO8X
J9PY19n+8uysrTba74H4mKu/4Gh7+3lV2xpDUGtHsuCtL6kbZpP8hC7HXTn0uxIidYab26DS2YqM
1lzVa8MLt+sN0DAbTQUQCBRvhrwLehtylebL4Mbh5SGu7S8gVwAlBS7PPLuu8nIgFOgWGzf9B6Y/
eBvX1Mbnl9fUUPNyMGt8nuk5UFvU138froq31pzoheODa18sEZVm26tusCLiNG4gAS092FB92rCy
th7wr3N77Mwyt8x3tGmCl4fQrMjkh2LaD/XRlEcUAi+vxaoV4PYB/56VpJdjMdxuMIq+MiOBxMBo
OSeXm1Di1mSIYtaWe56zQ4vqAhLXABPjJrTm+/3t3mZARI/oZjcjqawEnQEDtGScj3VXfYJwveUX
1Ev8Bg/ny0NcO1EozYL6GEzBs2jtW6s8JwlgpqMF6Lm4roHTdAVaBiz2BYLJQ9Bl1bPlIVPfFd4W
B8/aTgTabu5GA8EXtvtby+g8y8FJkliR3nXvUu5d5xPfuInXbjwk5KADPquNAz791kSZjXWRuqkV
lfIIeSU/1sIu/XR5AteWbcaaonbuAai1fDqCuAa4AK8CyClBVsE3Bv7CPXDKmSUtf5iQzjoWYPcM
4wrqKZctr44OVzn2C+69s9ItSOBsS+g4A4Yc+8/CbcYPrqBFKMxhS6h31dRPoBXq0aBeXtxKxUSV
6Wg1ieK8us1cfsyN9Cqu2EamdnVL/DKzzOGjgD82Im1ghh/qMsjFRnCyPgzsAzTjeMCjLY6YwRxZ
jRTfn5rbWl118RfXeP8HiwJpV7zT0HUAtPDbLedqZSYr1Fajvmo+2GQ4eln8re7c/52ZnxicV/fs
hDpXPDTUwj1u1WFlpt5e4cZH0iKlG8+B1Un7NaKfOdVXplKqd1NaulYk0ANrp0gxZb5DNzztPPNL
5we43H+m7Wfd5ZURifR1pqsE0OqM1qaPF6h25E5Fdkp2eaBz4HgGaxN6tTY05OjwLERvNrRaFv5h
gnbBjE8nkc53GjmmyS3LN1IqqyYA2YEFXOgARb3dD6JTGRm5DvzyVDwPcX1nFXxnQxXs97cdkO9/
m5lvslfzR42Ep3ZlkUhpvH6XZyQLbc61T8NkdFumzJW1QkMvMjhwqWhQWKRXRkPnlpUmdgRlUeL3
Gen3kmUyqB276PwsYdUNn5TaV2Vdha6MaSCENgYSkpk42AqA57zNjy3UOndjYtidP0BC9yC7sQrM
SpdXLtTafEbbwZ+cLruiVf3A0Jt9r7MmhyiQHR8TtBvtdVCHhqrqIIWOfhJFDbj3hr7E0qpK357a
OBiGivoISArfG4YuGFIz+a5xEzDUSv9sa7r2jBejudNSJW+kGhEMo4iIJn2CTmEk0A1IK+rWkx0n
hs+yNAtJ2benxq6yvd7HW0mrFd8H9D6mFcUJoIuWD3stN5M8cQADFMZOhaA6v7xBVkIZfB69CyDk
IvB/C7/UgDQeCLzRjmp5o6cPVXUtm2PGtxqJV0eB6AVSv8jpnL21c1GDmyux7KiwAqgRCX3juTcf
l4WfmEXVgCfGAwDw28U+72vJ8nqQdsTFndO+n9Ann/1+hDxn2oBWm+szYOh8e5TqFrUniF3BBHky
b3r2+zEJaEQAivGQBD3vfFaJ4OYYcztq06/1YAcgzA6NaWMMK6sNb4pWBiAhMVXL2Kqqs1GSFqB8
T/dCywKRl9agpRYEF7n3B3fqa1OLFUmTlNTekNpR4oGt5LZBEmOLx3ntckA+F/BEkDOgtXmxdwvm
TaxwcG1XfXszp6dFFSeQorPvy94l+9LeYqBc2cWzfhuKhDoIhM6IUTrSJrLTiBUBN/fFcdQeSLLf
T+i/MbGYNi9L4r4vLISmhhEqw370RuM4oxgvH/u16HTmY3fBJAShyLMbrspHrewcC1zE/ENriKup
mQ6UE6D9UxG2YOnzi3wL9786fXCdSLgSb+YxfHuCJi0x8z7Dm4LyR8jC2N3G3K1830Ml7yfTPJ4t
y4IeBH7tvKPCihRFy6Wb+U2cbezqlQOEl8lcI4ZglIeb9e0QqjHutGpE0ENd7yUxW/2ps7jYcaGR
HRkMuvGcXR0RqqUAQuABeKbnN7SyH7sezVuOxXaxaYd1v+F2Vgf0ysL8F7wKEAatmLyhgIUujR9L
2zt2WnrddFPgdOVWmL06Gkh3gJAG72b0oL+15WlVN83hd+T0fu1ou9g29pe39do1gCfdfywsHwrQ
1kMexsTTR7H4S0KBKR4H8dEd4eX+wBB6v4HuRkR/1nwLqa+hKeLYioZWfNdiI/XdyUp9bjZbluZJ
Wd5scNV/W1oskEBD62Qq7DjtuWU78mGWT3CCjoXgo57U76NuQJQ0iyegJI7q7exxX+0GCGOjOWdC
uE1k+4GwfOfyEtB1d+O2dlZCRdjQHSA6oGV/xitCzKlpMzqYUTvqha90DhAz4TZaQGUXZa1th2XV
6b4nJ+vRymT3ztZH5VsI+lufNmz0Y+rUlj/ypPnGge8DSiPu96bdjs+FO1IQA0v3xhKNPFFXq96B
SDMPjCQWT1i3/JpP8K0EvNSBsur02PYxeGBixfnejEl5HeeoEfqOAK+PkxJ65E3b3INFqrj2kjgN
VX6c2u7UoMHTTUK3CEE3cEigfTdC2U8LxiQOS+pes6Qmt4gHkeTmogl1cOs8ppC4DCpNb64Nt7cf
bOkmPxAHuzvbY3LfsGHas3pQIDTv7A9iQODb0ToLEFU5P1TlZL5XMdM3RaeFhMhxZ8VusQdoOnsc
M8u68mKzCdtenzaWa81H2M6MWEDqUadkvkxe7QpST6xG5xK6JQBpf6yTsGS78PJ5WjWBNgbXQBIX
pFjzz1+ZkHGTEgh62RGNdw70PTPcD5y99OLLZTtrpwlMIn/bWWxwRzRJirYMO0rZ+1TsUrmDFmPO
hiAbIf4qWhQKtvJ3az7ptcnF7AF+YVUVGBAib9gDfEinfbKlKro+e66OhliwGyKj9Xb2ahsZrdHr
ETvqePJkNdLeqXWcBvZJI/9mfv4/L+N/J98rLKFKqlL+63/w/y+VUE2WpO3if//1+XvZZOX/zL/z
9795+xv/us1emkpWP9rlv3rzS/jwvw2HX9ovb/5nV7ZZqx667416/C4h6fTTAP7E+V/+//7wv77/
/Mo7Jb7/86+Xqivb+WsJ+mL++vePTt/++Rc80atdNH//3z+8+8Lxe9eqSdQ0Q3bPfun7F9n+8y9X
/wfqYzZ6JTD5c6EQPnr4Pv+Eev9AMQUxKrpDEGvh0vvrv8qqadN//kUs/AiuFrE4erz+349k1c0/
srx/IGGITC8Q8gjSwUj0138G/2Z9fq3Xf5UdjwD2bSV+Gx/E+v+6Q/DmQu83OLEt2APbP9oT3+4P
pYHPTlCSHmWDUNJ3smnaZXGhHeLORAepkHbp04Jod2M7dcfcaoaTgyfnjkF69TjgTr0emr74VghT
uy8SmaHInD8BWzg1gQD1z65ltXFqC3Ow/J527S1jefOjHie41bwx4tAuC/IdYa3kQAhybd91nLzL
SwXI8igBwQw4SuQHPlofalcJ3a9EnEXOCASTL+2MgakhLslzQjxANWpPu2K9i5a+TJK8xge1+L7k
hoGyjz2lfq+DRaBKjroh3X1XFHdOlarBr1obBVeQRn03siw5yCEt97rJq5M5euOpHp2mCGiqsx16
kugDTx3L9zJz2jXckR/TrJcnO9PdZ5cOP3o0xyCf0RfiCMgQacPcSvQy7DodZGZOWVzpyOlWfjvU
L5JzGjZOEfvWmN6rdHICjygzC5OpPKJF7GvWmMxP0CkWYgOmYWOxbO9UUGyVlO07h93oFvLTbtHv
0gwNTCyhH1vtRdb83kVUA6hg0aFzztNC1iXUR46+Dboh+SwhzXuXTbcGOSYN/T6AUCUAm+GjisVn
4bBn0cZOoKF1yqdcIuRH91/SgYreLMEtObp0N0EVzC9tZNYmp/k6eMDKdNSvPaf2BauKTxkgGv7U
uNoBmta3trCanT1VQV7ya6gLtk9OXqsPBNdk7oE0xESKPZmOlFuYxWFHdHUsaG4EuptdpTQhV2WZ
fBuGNuyZlwV5B24CXn82GNulKj/IwtVuatYmgaZAeZpWUxkU7vdqbguzmofOlNWxde0vnYAKZA2t
Wyo929c5hyyJFXt+x9UxH9JnZMs/pDYFphO6bT33oaV3jHVrR9PYCBjjw4lQmSNVb5jdUYdI0G6g
yvFHdBIrdHUx80WgXpL6Wuwpn1MdW+BBa6kW5IN1YKbsTp6XhXh5S590bRZWRdOFXBnNDop82BCE
q/QQ29x9J/Ui20296fhQt3+c0P20N2SPCasH9lKkOvXtAVlVHcCXa68xu71mx07ix0B4XA9295hR
VIJ0NQNJkJnaM60Vpp/zFKVOy74dGvKE2Eo9I+s4HsZhPGUeMl+qkvvYpvXJBlPwnWviiE0StFPo
TuQfW/vRTlV8cJqWHRLUlJ76Yup8ZEIcFXI3ayKBn+xEPtQni+QW8TXu5liRvnk/IaHD+o6j+a4s
IQdqFPuWiu6qYYbxA2ybyYnpcdDpTnesXJnc66k+gngZHfMQxpWgycjZg9BrcWWSagpclFS/gOK0
DDUxXo+mcWN2dnnMJX8cEqNANtFTJ8ha01tPj5O9HYtjUcKFOGMDFHeBYhhr9fdl02loM67lFztB
v3FhB0Xe1j6ewqFpdcHUeXeNrsBE3ztHLY7D2kvucgXkQ83KaufmwvPH4r4o+Q+ppZVvJTXoQbGr
7N5t/UQf3jM16oEAP8OUqhP+0vF28KqPWYswMHPZfcHqT4mF4fCmv5JD9mR0mMgEnONM9EFRjlep
ck9lV+6K4gZ6Rw/jwO4KNV5Bu2lnJekHVVQ2+r6H+E4ZY5Cx9HM2IpMypOAL4YX4kLE+BIroqqXl
dw38FMxPM5rfeuM0HdHOesgKOGcP2p61p3+itE6uIW3NEEwHpB8MHHen1QKjYWGra7cxZ8ZN75Xm
NZjQZNgSd1fk1SGeOivk+gRpBbRqc8r9sU/4bYuQqdKyUJmaQGyK1j3kRMPBBfBBnwq0CrrlkRd2
GSAa8SFMmR51/Z3WyuxodPoEb5BdWc30jBIVekrbvDvUvCl9qexnPes+UvCzKMAtQ8ShyE+BptUt
9DTUSJ5dayWdfN7JT3ktPymtrQHRNlVY2Mkdc80BD4R+DCxQCB4B7n20uFJH9MzV95OTXFd5vgPj
RAmyRNd9JzL5kbNc3Dh28zDqz1o1O8S4O8hW9L7uqqtRdw5x1e8M173VQEplNRquGY/es15Abyg3
Sx9QnFDByF7Qjt2RvmuveI0j5OWfzWLIcOYAFBW9wgtBtJ+VCblA4ho/rEJZn0fNQI29sk+0tlHI
kP2z939JurIeOXE1+ouQMDuvLLV0VfW+JP1iJenEGAzYGNuYX39Pzx1ppNFolu4qsL/vrASV4P2Q
fhZj1xYBDavVTOEPmV0WGC4etmz0eIA7+ZySoyunu2z9p8tNv+PtwEHIM3+PprS5wRYxHYden3Od
smOqsZuEJcXdpu6B/z6ixrSZRknf5jJ+QzFMf9Yy3ZooHUBeWxDLNHSXHUVhKPVlH50LLtk2tTSJ
XWW9sg1Vxt4NRrqDliqqNfqy38ZlQ+rLmozgz8ixgKMXkDvVbbL6A3zP0BMM6w8V0iGqcOclRwSY
nW2Wfaua1u8v74agg6GeS+frCA6zpGb7wqt50CeMsii2HLr1CNNbPfCpbDpOhyoNe6jGGeJA9Zwf
Cyk/kIvvrlMvnlE82SO3L75kkV6P8OT8Bvj8aUoH7MQjAhQdb9XWDfsBUoH7KRdVHMUPPgBnwAbh
DyvtjqADk3pOyT9keJ7j2SOyHdHebZ7ZBP+voukzI6qVjqShA3lSah7riSA9QfXqTZL+RNhq0DKh
4PKRefSSLVH0XevL624RppkXG14JTts660kdbFP0zEI1XanbIIxa177BSjid9i2U7zCu7ceuM22G
Cs2VubWiXX6KxgV9mhFiCa0pa6n7Q+ySls3IT8sMTxqZ7eXDkLEGYe2HSZb2LkvQHhjquSqDYT/N
ZDxGQZC1wqWHvcuqYDHw+DnULWSKuGqw8HtrRo/bMh0GNrtqG3bdJGv4IVMgDyRSx2guqsHH5LBl
uJmiQt4nCX+lZk8qjHC3AIRJPTOjaqCoRR3agCHqY0WufFbiCN+WWu90PU17UK9gDOosXJ94J0i1
ymnGLS6aZFiKCjFKhy6hop3JAy3Y0Joe8wMSXM9i4LSONU5jocrK032oEx2+LMF2zdIhrwJC7iOG
UCAyqfIqGcWYNYQfM9lENW35Vi0kFCcX+6llmEduLMPUZPJ7zgHl8PJU0I2dc4dhwRlfVDK3r3TC
lTW68dNi2j/rAI7o0XbPoovafDfJhaUwgVZBviIlqGPhWXZ0qSFzRAOr0OQD7tel3sD+4p05wYLS
2FGggmJx/d8+TNcDmKT8lCZQ8Wbe4JHjEQIg5/kZKvMnDYNUnQwubzUmLAJNKe5fHL55XhXBCwZS
JOdTo6s95lWCyJGJdf/mwKCMe4xwk9nptgp13qepcgkwUSr1f2OPqJH/4A/w0S8HshX24AA0B934
N9vN2pquPEW7+RzXqLigLnppgX5Gh7jcul8ObP3B2IwcJjEvUDXIzJ6QKITGNxnunzrCppt2Gz1y
Fq8Xvob+igrtEUMxHqu9mMhbqbI/MY30ERnKYYXizhwT5MTrfgnR5q0Ctr6ECwWmFpeTf1B2+Zmq
cXONHAT5TNI5r1JOvzOfBvnISbGd+gwtCyU/r0S9AJu/cnDFLXJH1AviDW37HUH3ZXpUaC5zOl2D
odxry0jfDBubWy0ZjDdC76fUk32qVhX9XfsRke6+XPRdms133pJ/uoj/kH02jZLsosXQUKo+0+8m
llkK2aazzo9jGc8nkf6LHW4NoBqPReE/VhYW9a7G5JTO8/v4vZtkcJ9Vg57WCh+2PYgk+t3p8YRe
3v2GIfGYY6bOe0jKmOemAih1mRAm0eq0HGEkQIpKlIe2tvw+cxOOmzH+2y0ZhvZVIyiaL+ewCBLU
M6VVJx5tGXe3ABaGds1F/9QPa1JHHZ7/1D8jRvnV4OO+IagRf8rPIvxV8rVKcvNFqCSPwqTIKBv8
+97r30vRP0Occ08Um/Cskw0JjmqqIOnG5SUX3mT5hKEjcSga9mxilRui7QIiw92hJax73AuzP7DJ
7i1ZWXdJWRmf+hyzvcxn1SwFAtQgrjoop/7RktWCTLdxhyu4AFrDhgWTGu5zZnbXJEtnvv8fcctE
N9+coRDx0yKoRRfYV+yNCe5XXqIxNTX/eG7oK50ZeU7t5L5iLkVdloW7j2QYGRwGmfjNFhpdOxob
2U6Zoa1X3GDysvJH54069jSK//DULhcRAx+E80I1VgZPUqzReecDbJ+iRK1tX5lY/suQGq8B0oEr
xlcwROK9CwN+HGwJYMvKnwnZaxOgNTulBHfdsk3AuyRtbGnSoBL9fo5ZAUNUvFcEq0kzSs9rgNuH
1Q/iVJjIovVZno3t+xpvnbm3IZOHxCFFnqmtoT1Oz4kacsq5/rMmO/qriGlABO+VyUwVqP5t58TV
axxLVRntkGtmyb2Y+dkPTh9lMGZ3KWOyiiiro1JjNClty3K1NunS6ZsszS2CxK5wUV3GzreK7T+n
XQOfToNMPZR0KO+SzLXSxclH4foX6JWgXzZDjL3PkbMb/e+xw3tYMT19DXR5SdV2AKyLyxp1kQz/
askiXgXBkNzz/gmLwbk3pyDy9Tycs0Dc+CTPHiFTv1wZpW3akQ8kip3izt5jRd3rXSx/l7E8bHB6
wCbxvVgCCJh2Um1b3rCSINyX5Ow65DS7zDOLGqygqjHTEtdI9mq72aC8Wu3pJRk76BTQE6OR/1Yc
UjPWwsuHeZ0OAp/mi8wAoIxRdjJFMtUzjJZTNl7CFFOM29PtjnYB6rqDkH4gfTVAa882I4dcjaSd
4xSR5usKIs4XcU1gR72LV1DEGJzLW2+waQ4osTiu1D/pPHZfeuoz6MVhYNlkSV7KKcNg4L53hIxB
U3Jw0by0TJLtW3FGX8pSIm+Qily0QK/sdVORfB1Xs15Dv3RLHTPHD8OYd88RvFTtsHfugG1yPrpy
mM6FgFBpmBEFbywpKNyxzvzR3d7KJYmOoRx+iUClsJ2wBO8uyR2yYlf7IhGFcWEEibhpuGJIicUh
6rq5ZSYVF++Hjzi1j6tUvhbGk9tI7PKicnm1cYehF+9wVS4ECwd8ckUb5K68pFbdWcNcLcN0Pw/b
LI+BR+k28LT+EG6Fqpgj/B3+Wjzj8xwcTRbar6THTNNKgeT+Lf5kMW5VJfB5YwjA5kq66CNDwVVS
I3lbNlKUiDjl0+dGEQ5Gk2oqYP6bB4PiIETHpw7ij91CmJ/pYD4YYmitkoDdjUBeG5aICHVtY/Hu
lf/oNgxqQmTzyWESa9IYL3dpgs9N4qZBoO/r7NfLGg3T0SwAZvwCVNjT+RbteDNDkkHeDURn2voe
K3+A98nmwcHLjL9pHGrFoiJcq5O4GfZlsxiXEbNTiwjx6Rz2QOdlDpSEDNFbaGTS4LkWFSvSrQKE
6c8hKW9O4yLo4g11aDIS+GeRGlmtfXkkFGFjhU+m60zmH7oDUO27PsTWATImJyo+7l5eI1w30Xcu
8JSMEU6T8n7OwrHWfPy9iXA8TABz25BhkOrz4S7QZVxxY6ZqT/lNuuAPqlufaKD/GjFArMNec9l3
70uZDg1RAanTbHQV3Xn0FG4M0dhp+V7YDNe9E+4bBRthCQETiljN4GsmQX8sivQtzzdSzRC9tTPS
6VlfXOIxO+yelDCYdh5BwqB9BNJ5St5j1mHshdgIft7txkXXtUaTZ8ypXSVJGl5kVrwrDZxy41iL
Y3alPW9GBu0U/87DyLMfMHE/95s/4+a/N6tuN50dUqiaZJScoD5HcgrapKGFrpN9OOWZe6ViQW1D
nm3qgEjB51zBxZE6IGDZ1GukrSUar3iHfTbGiMY2di0V637RZAN0uMqtP3DB2U/WGd843XnEmRF2
0LHGTLaOmCyylFdifyaaBb+o6LvbDkNTh7+4Uy7Mm46i2x346F85495ZzQjHBf4NiCqnWkG0daDD
17hNZ6yBpGHaYwOzh6x3absY8W56ewIgM/1NuhU/HmUKJJZgBzFBZLEG0ytfmAXnVuTfwydveWlw
i0Txer+lW17D/0iOY769yhEY5aQX+4FfcT5DlvYDGC9+uokBZ4BKrA7cjG5PGHYO0VJ0fyfvnieA
EPWAyqMqRz7Z9yfSKAAGlY4AKKy7fXUSQFW4YB0YTG6b2WzIKLGANiXHZ9T56SHG9w2Eyj/Deghg
sNP2CCv4cZiWLyAxXUuEh2cjXW2LDFAFCyXcRrsb7KfCcVjhtHlNl+Sc6em5z+WTsF6edp+rp2jA
t1z65GP022NAgdVYDmquczE9LlvoGuPQM2ZGHj1zGAKwzfBj4ujPWbKbwfNbiTh4NrSLLrneu6d8
X++QSVZWQe/Pbp9s7WhQl35eEOyxVV7zAJjXOLUdsXeLXdsUr/VbwLr8t3SpBkiFPgSssx7wY3nN
wFA/uAlT+w4LnQzkbxQU1qBVj2Q2+WGnuD+j8s7B4VrJkX8CP36b4u0fjvihwoal7ufJNkU+VE4m
yxXsR96kRG5PUyRKqPmoqjuXK9xeMlA1B47SLgg4O0GCsZ4QiVvzclmxYXoEIY8zknj6tdmYG7FJ
uPVcjnI+O0jZB36XdqmtkjnwlSnBBpN8x1SEw75iFGDTQK9dEQ9NnvZ1Gui9sUR9BmpS7ZhuZ4y0
AeqWpuQOv6G9p9ieUw20eono9yrkigq/IMOmMj+LdV8hB5gCTOjKvQVUGlhd9jtm6XCZi5HdY1DU
gJeHt84BRuzSyDZlueWvesFjEwzBdRhWdKLvxYnb8nN3gj1C2XmkKr1XZQL9otovfoh+dfn6GHn/
r8SUu6HpoZ1GeqfA0FTdBBgjA/z8b6LkSS/ksgLSLOHGr9OVHtTIYrjd/iUmLxsa4HPFvq5hJwqf
1yR6mHcXHny5QmeYEdFC8QbEPFqrEE1ulyRU4iFPkQSuVTx9jQVYjMg/r4xBSgZOuewJJnaUlMEf
nHZDw8PkljkaHj1DUuIOpzJe3qloZ7Vcl1wmx3RYccC5ACeEntNa0ejEWFjndN4fhgkfOy5Vfphd
WK/5zzWf5XVSjtb97Gq6bQeRAzvPMIe+gIKXj6wL4lZRLDDj2JkHsfBLmMhvoOs7D3L6Rr0iWrHR
vIgov6cYNbcZIDnmKAMORpzMMM9HSfXdlG8j7nMgdwNOptA85dlDRzLWEh0yhD4p9c2Sb1XCIJlQ
y3gpTbkfMsgLWjXlLcdcHAXgziMX7XcJwSAGViM7BPjvN+uiD0lsbroMzthRgbKk/u8U93/jBfU/
IhqecF+K8yjZUc5Lw0WuToVdEe/+XnRR+A+42oC1Ac5ILH/8b4GAYIoxqFoUSc5Ll4UQuxJTa4uJ
YeBHJ4KnIGXyGPfqvA4om5K7FUcrkSbZP6BS+RSb+VpkOmtSYOzriizBAFrQaiSoQJZdz5qV8Nuy
i+kBpzgD2xZ2pyi19JoC/DuRifHwWPpFA3T6MfURui0A4uAx3OI3iQ2+6uL+ks3ZXgsF6UGhwEOs
q7pivfiTifiFcRBq+FhfLBxVGNLI1DUDDCEVOGOoGchqa5BpvF28bGixLHXXdbpxGGw6JHE10kCF
M64wvntpt1aVeNAiEq0nUnKccm5b3s0mBHAxl6iX0BvzCp70KnvzEK08/4v18llBrHEzq+PjfYo+
BIxyadf/4lF6njE6bd9spp/ZdWIZffZQA7eYNDXwoHTHIbVNMFNyvxzpN1WgRhE8W6Yecx3+SYQX
7daPI8B+ewJTMCMpNHmRdLkAntxxfJpjWq44UOc8/RUkKLSmUR0SpHiHTTIWwRkeEmwnywQCyA5h
iT1p+y07v7d0239E++SP6zI+A5zFWWCA4cJ0GCedeiYR/KxyHB9LMZ/iAVipi/O6WIuwHSTyV4c3
3ssGyNgzzsSg1grKaM3Y6xTh3dn6TSDp0No2KtYvXqA4rKHx8J5mCRZW2x+sGaA1gRtJR+MT1r6a
LmQDxcvAJgT949CnppGBfbFDoqrYsFbS8bDZ+RRIUtZhaR88diCsvlE9i8HVe0/BerD9T4Gx7Y6h
325d2AHnIHxuYnMgT0J57/UQHINgDO79mh7szm9q2spT4kAmJMGMLHCAZcieMLY4D0sQNxnd73lo
l+O8Jfj73UorTsuyEhiiKthxD2Oq7mmhP8IQwB2BsK8OdPFqZvCPHj64Ku+5f+I6G458RNuHLpf0
rtu3eiFIRAxjxdoOF1o9oKNrzh+lWe5g13pawfhCFs6jFl5EQIO7LWpvcoL9f7wNtLyXRfQwGODa
ne2bHQuRtKxJtKGNi8uh6iCtIS6GSkSSqbJo9q33CBAVPEtAEgKUNYM6iV8oWraabS3vOubxsudj
DYiRN0NCbtjuoUqcs1OGHQbnjUHcPfPkGk/xv1FHgCw2TCgCcfBjVh6omWnSlMXeneMoFRiBjNIH
60x3nDEkJhXPXXRYiiE5lctGzhPFoAP6ifrKY6hnDRnF8Lj2MmgK1UdvIGAvbIgOGaRKOu8fcWWe
dJEXeEjG7Tob5gfAJTlkPrzUeP19EB6xi+DXTSYk24XyZ5Sa6CVl4w8rd/cIVRaXzZgUGpkDS8/q
Fbr9Iy+tq5SVBSL9PaEVkveLp6DnD12UR1gaorXptyR6pE76zwUOsF9a0vBSBOM7EFvZYEQN6i7I
+SXmXQfuyXWN3bvnIdn6ZsvoryhI7gmGEzf9wDdblz1mlHTq2t7ZET8CGFpu3npcbS7q2zD3QGTG
9IRJ87qrb0rA3AVZCh4IwXboYAI+6rYHScWz15t8ViYEoDFiXVq34zwAhBApBAd71Yf9zwz3Uijs
o9i3B+SiDUNt1k3V3rE/Jv4FsRZoZT5YVsVlD3bzT5rcbxinbJoflN+fCgl0oO/ju3Ep91NJNK86
ZW8FnDOS3/EBvVqxvqVw3G1mbEefrw0HwvXM5+irIMrdgq0fmv9+5MF/lbtobKIbsWA/3ecFJ5Jx
j5SKDke5reUuKxt0f6SbP1h2mrw9QgKH2x+b60iin7RUXSNLd979PGPkI648CHwMoB8m7HkECGBp
QVCEwVoPSXAuh1kdpxjHGIsHsLOi/DkG7nlRsoUD7F5s2+eYJMCxoaSBM/EOdbSt2+fn3tHiLqGm
rJI9vkslPg/naXxB6cFpn9WD3EE1/ge1Im0QaGWZPiYqBd1k+rGdwjRo8igLmzJUOFpLHlcjL8y7
n1zZZA6ehmqk07sL+VrTNOhqqBovPF1vm5lORSb+uDR+CvyCVxM31A11AmcWWCgVtozUQshDFitA
N3DoLfkomyLg72tOsLyh+u+mdHyXK0g6dRbIf+mUg720ZQA9St6RKp4hyYzkVOUDHSvlsQzMsWBN
PnFAeBDWfk1DtzR6YcsBfcTudXfdCKHNMpdnrea4r8rNFWe+qPgjiTboK3xm2ZGRKLjZ/zgKkYqs
rxeU9aLptejHnz06oT82szPcwHN2vySQfhw5UXi8xuA9ETx/8jSfbr0G0HjoMyzcW4w28miO1vsp
XbsrM1nwWNpI/xR9nj4s81Z+UQunfLVvbrgCgggPdC9AZHhlUIcpUUmAv+zGMyhJ2qZ5F180p0UM
FoUmr9qm85HYLQcjnA9t7iXEPKnYQZ347OjDdPhKst3VMc2B7ahIT8cZNd9YVsvOHQ237t7EYjuG
eBgPJObZg5BT/INF32xu6GDmSKFJH/Ml/bNt/LrFxP4BlDvUnnYHAdJoDOVJbeQeAW79FZ+WRNb/
HH+GxIePu13NYSXx3M7cYtgRDItUMNbUIpifDwMCZ/26Vqny6XNcGPI1ot69JdOM6GFPPUZAfSwy
5P54rLxXKrIPBLq8Q0cQgVylh4Q7dVCJTX7LZD7n4S0stxsai8ByoOPgs089Zov8Md3GlynYPuy3
w2hLu/y4SawCZSK/adfsmQoAkT3+GKrVivAfwvfZw9Qr/JJ2o9cS/bj3PizaXMDAWIMcydWBCoNx
O3zTEm3ajd4CZCoo3teQcunaBVbXvlcW3EkHLkKRHtqTDPuJGLcLOk0vYVSwGnxR+Tgz5OEi0qeI
g67ls/t+2TSYYCi6vpJIiRqIAFQzEeQHuB6aHgzmJ4+w5NoN3ePC6bWNhj5+KjxQCL7sY83X/mQ4
s8DsEL0PKjE7A8QvWgggCBaCIiev3Sxs5Rfk0lU4pcERRFz34OgK/rdTen3wmpD15OQM7HtaesA5
/x+200aLLvlp081CKyLBKKTJHztCpjumI7qrAcB0u2V3WR5MDSg3bMkhYrYg0XZ1vgDpHdfO3UGw
hhS3wRcfarGmnVLYV+PcB3fDkI9PSGfZ1zoZAyQDbeXagiOYvpFkX+0aczSD47XmHptPZdZl8lVm
oukP+mzG1gTKXnKn94OMOIKppzi5EPQntIX24ce+p1+4rD7zuDwr7tIrMAlc/ioOsl+es+KyiGnC
NeenGyC/DKyn4NdgY+nNWLW9zACp8fWWAfCHhLwF8OrTBpCtvVoj56/ee31C6vkYY0vIVtzVywXp
ZjhtpqCfbzLOx8pSar76tRte0swgRCJSadckMCLuNSBPoPiwB1MLhxnNX7cocyduFn4CiNU3OVuf
J+GWp+9E6ovCi3/eiJ/PKw7ry5S75VryBBKkNKXDIdbjdhvCKfjqNBRcy2DY75AX4YlH0oHpC7cY
l/LK0aDq6PY8dZFqXL+PthV6ow9dMkWHMRhAWAwoPQhXjcsNIhKsX+KBcHzzq7xFGKlbrNz5uyXs
ezbM+dkNgG3GjMqnRSroWjKoYJJckRdPxu6cruMK4gpbT7Vlu3yYAKecjEADVKati5F2zH4JiUQj
TiZo6AYnz2mfiA+o8lSdoD0YP3P6pQO+1KlU8gb7OlTcQdy9JcK4vCkYwhxz0z1ArhV+T4R+BgOa
M3ue2Op+53BTvBKIL2/z7F3N5hukbPi+SRjUdI/F415y+3NZvfi7zmVOq6WIwcHFkPMAegg7+4Pr
YtrrLCihZCcdQObJ/OtSb+6RURa2gHW3FkGqIGfGrH+Okhhp52KEbGSz/ZMVKZbLdRj7U28IEADm
BvoUORxDOsRrHfYTueLd0s1ehHk17EDBPBw859isyC7jTODb0luBnx6ZogjO97epzCEUA2pSLdnC
z2G37Ae+xku9b5M5RIiauxRuCTAidl3TWYrfWaCFTwX59oRcd/seKI7cy9wPF+x62e80c0sI5ogj
910sI3mDbqAHDjkm6UNXZI9drj+SfhV1B/1tI7KOY+QpylNnSPEcAj9bjkEYDQ/dXtrb2Pv9cx0N
SGCEB/wsLZwMbIjL+2yAsiIn+9poDeHPkvXhIR6W8V7OcwZwbGG1DTMggvkKsyo2DdzoI0PX6Eyh
nRu6x7iAp4SUsjvtNMoBK5jxidJgOzo29oceWcYf2T7n9whp5heRrmXrFF3bXsf1hquhNsZ3V00K
PFObhckPVBoOrgHUnk6iHyVSFx4Ul+6TpRuwQq+UrRa9lr8t3ejLyKLlzTErmlkp2I94mv4bhLBP
W+zpg0435VrwYeIEnqGUFZ728gRG4HtEKgrxtODH5k0xSfE17pa/B6Dt2i741hiWy3AfdPq9hy8Q
NlyR/+q/bbffa05LFwWfAyXzdo2JGgGE78BNUyEffDwPtR4X/L1QZgcX4KwvSRC97qnlYdUvPFkq
g0ErwgAF/RU2XVnc+D4npzlCdy9D0fi/CdU6Bx/OOE1mIHc4AvEj5B2Tp3Hi/MGgb7yZ+KgbGgnA
pgRyPgEp7gNW2o6fAmBTSwXBZv7MCE4vPUbroV/LHKCbX1I4eoEz2m6e5J3NVpzXiUbWBR6d9Wst
LCwk6BEiF5mACUVmODnvQWaakkG0t5fDt4BOhdiSUcQp81Qe1m1hZ1/u5ppYig45ZVILCm9N2sDJ
8AeVpW/BpYGQ00/xwgDvY7EN8AQ1jG9PqnghiPB4SId+f/VZCnNx50RXr2nyrc6bUHIr4Jnu7UQu
PfiHdpXQ6CUBEHtORHCYmdMXYl33OMHtgb5EDHY2LCKgbJM6DWJBpR3ZUnYZUwD2IJmDBhI5uDXM
7D54tKHzzpXhN+UHHRQPp6+4z4on7/PxzyahD69z8X3UJoBX9Bh+9amLAOONhT8Wy7wcgmn6552Z
VKX7abUYp8r5T2SzoElB2jZJFkO5klrxQ3M1IcvbqN+ABKCfgciQyegc8j+zg/0lhlLKb0P/j6zz
2MyB9TePGEddzVmpnnIIBr+fKTdUiFjJ7nv6qDlzQGlj+QL/DYSI4IzDtx5UM1K116B8BdcHxa2E
V987SGuyjKZhhfuS/x3jSC+VIOn+wqHjrAc/bl8yhlSB5H34G4hw9wxCCHDxDm84W+fggxscuIL6
DpITYaE/1Zg1UdFyP4wMJEHkl7+hi6I3NjpzYEoUVz8aDBXZvF9SaA5Oodbg1eYF+p4QVE/lJhwj
IMc5YJZ+Hp4C/IZ32e7X3wSJ9M8sKLKDibfwW/uFsqVywRYSBSxtWBGbVniHIWhER6aDhC0DE7fi
mbVbghslWLAU9U8bai+COFSwVGL+hW6ox28LrV2zcxVjhIwzf3Fdj7VLuZ3NDZuRvp/gmegqQILm
JeLARqsZ5umnIgCBphdv3tA0lb0lfB2OdpfgadNuBaawSbFXftpOULTru0Qu0x+TYNjM/Dpid9Tm
OEX7gMtAlW/LaLKvgGLupcofg7kjrcB/sGFm0xdMdJD5B5qwKgsAD2Ev6J7DIQ1aNgKY6XKOrIfS
49kdi/QHNEzsivVjfiZiHwGB9t8j5jbuVYDW3idWDMHTvHDeuhwyPYTfiedwVZ+FhuTW7xjkchaI
Fq97Wc903kCprPza7yR/mZNvinMJvwl9LTPItaCFx/bUp4dYuP4H09kdcTP2xv9Rd17bcWPZlv2V
/oDCbXjzinCMYJAEPakXDFKi4D0O3NffCWVVloSi6Yq3fskcpVQhIgAct/dac0VmfDRKyXzuyjJe
d0kbvSH0GnSUYUG7HwdrvI1rRUJR3EKz3QRUQr04R/uEYEAiytJPKZhrTXwWRW1xSQ1/eqmyMLo3
2lK5Yo7MJ95/U3lVMMx9N1K7eUVMM+6nzjJ3go7Sd6OR6qek5QCVCEImzHaawnNsU89NkRpbWgjq
hdWZ2KasthVexjr/SLxbezPkTYIyVGIyS3LjCtXPBHchVPa6FMtMgsrroInsrlF70a+tNmeOHLhz
q3Im+aK9DY0rxxHdeW/paKcj/sypbfNu0mvzJvOhDrokkBXDRimpOkmRQvfA4BUBYuekV7EP29PN
a3oqNnXsOzNhYlsLSpqcV9RZEDYMtdRe5EndyNvEb4NzxUJOiYJR8i/UTAKqxQEhPBtJ7JEu85Dp
rBt1eVvEhXUhh4kQW70OkidJ95Ojj6L4OqsE8RVRijzOkThWulJB7LDpTKTDQ4FEkVz6kytznN5o
wgpuiTi3N61a64euM5t7H4HOOf4Y4epV2j5RW04Qewl0xxqSzXVeDVRjsa/calGiuIC889UggCBa
lRXtqj67tdX2SjUk/1z0kbYZbH86tyw5eywnw1+FbcE/LOqGDTi8dR9w3uSUmqBqy8sXEUN1WrWj
Pbf01fislo1mowxRDDIDsVZCGegOiG+4EoYxrf3ZqT2Q43iltFK0z9EQn48Rl4airG7FhDg7bKyZ
ihtyKJzQtGZUmaThDttyeV4qkuRmjabe606p46eQMi+wK/8oSqe4HSsj+1F0mJPcTO6iC91Q6Pw2
CIpI8svNuSOlI4GaAvmbhmLpKqv9EcUHSwU+VuOa9B5BcSWSv8VN3x11PWP1G4V8ZQdGQCiPlF1p
Tpt7VT3Ej1octNsGrc3RybPoqmdTcaCbTxFardMZ/Jkg+NFosge2HG2oDNibPDGsK6e3hnU8qsFd
xa7qsSwpaI+a6R+7oBzxUZr2jzQy4mcdCfJbn9udGyDIWZmTlnNy0rOtk2JBctMgMy9xllrfTOJ0
XaBXCV6ZMYJrZccFu7PYCu+jIJskCreUiaUewe5oNPmKJoS2p0DsP8tOnF4Hmj3syjqOniYzyTCw
WtNrUGkFGge9PY+l3jpr8ll7pU/BSKW5k10hUVckkYCXFIDd9wz16p1hp+LYlUp9GAutPET5xPKv
sQxKg4TlxlLIksOXg3I+J/CBAsZbHw7xea+L+HvfEXk4JDWaIN0wnBU7lYipvXHCZDNpYNRdwazy
mtWawd9QFWwCDgXEksXsRUmd6EcdJTfs/IazpjdawljT4jsa9eY8EXGy9yPLbFD6Mf5YXm25clun
C1/sqoD67kysXY1N7IpstAebOtKKWZWGNYPyosEFs8pbVI5Ya7V9j2nlG/v48I1E4PoefI0W7qTM
MQ6yHVij61Q0HmaLkoO+Lwvugrinnd8qknOmWYO+Hi0+Eby2TZ+wH3aczouLgQiWNRk8PadVYeKz
Ma2Cs5Cxl0bCzVi0pnbDKcS6VaqYlh7Os0DrlReSW/SHUjHbs0Eo2iowo/BOAWe/QVlvULVMqMpU
RYgArQw6bqjQB88qLPPHoFfA/HNe2V0/jD0nBv/AJK/SS1f9qwgB5E/JrqiJtApBUKrUYzaqqogX
Whmmdlxldhf+iIxcP9OKzt6qyKHpyTj5mRIH5cpg3LC1JhL2UDEq2fOILAExw6mKMsp4MOqq++47
qn8fhEZOMpND126w7OpHrU/W1ghRqalDzR2QR+VmSgcqI+pcE66H+uofWhYqMJVUZ6cHAX1kwxyP
hY74kTaW+iqblfzcZcZ41hVDfzUJNX4k3XZ4KtoEP0kto+I4Dqoo9/04xpu+jYaN6WQajgLdWVsV
ImW8NqNLN7hwkcIXG4N1MlrVeam9auyqjjl2iH1MtSlw/0ET26kLOQzOhO/UZ1mptT/jCTkOQmem
yqzQUdaVEtoTpRcbVVZQbgl/2ohqyFcUVKRdHgbNvkG3vS4btaCsNb3V9PsvTSdHv9lnPf0dkZts
BEF60GfVs/RO0BhNNwntCWyDOS3jrNVLOsH0gVTXZ1t0lA2Rno2JpB/rfj5GJ0l/SIMxP4tbLeKk
HdCNsa0hepyskmYm7yEtLPZH12wpLuw2Eq/K2Ks3RpskD1GLQHlTWnTdBw1pY6xV4phVCO9tBGXr
Lmd0NG0Q3QL6ezJT9o9tnaoHMErhoYjq5n6YwgH3RqZfB9iGDnmtk+Art8M2jsfw+h9a23Ea163o
rJmUZKVVkrMtIUZvNZM6VVSi942VexYnOvPtbHlo/QhBV21MnDGkqv0eBD7prEqCc0IrYTS5Qc6b
Zllq/Y2pIccgPU1bzMLaWoyZWrr/iJDWDIXcm7uYPc0uDkOkHg2H3H+0TWhC1kvDswHBHUBv1MWS
OSYbAt36XcSBZCfwDf2FY/inN/gP0+vfhuOlKflDx/EfLuWr8i2/beu3t/bipfz/wpsMYuT//sv+
+x/e5MvZTPx/zov6DSP8X2bnvxzN/L/+Midjbv4fcyYc0yRhQQLv8C9zMnGBs88YKqsFOZwmCv+F
Esc/zcky4EDcgyqzL+h3LscS/MucbP2PidMZWhSUJdnin/+NOflPJIikzlHR7COXwYV9F1HloIV5
41gUpaogUHahPclfQNY+uvqC32aZviw3PhFZeWw8Z7yS7ohS+bf7/M837ndb9UfXXnipG0Xgr+ZI
f8M0cYWMyV43hmWceHFu++8YBI0Tf5WpnX+dp/G3kkw7qod40E775pje/7h4B7wqgq5+0/Ts6yjs
nuNB++8g8X8/0Nno/vvFHWPSqVakwQ31Cn8jeql4SXMgUwFtj/1J319ZgBSIWi0l4hiCGxDdw3nR
J1srlf0vqIYfPNZlsrJdOvhAYtu/nlKMU76uPwytzJj7e2i+88r8SYL4971hnP1+bwDcxdMYRc61
1RVsnWo2mIYShSs7lL94b/40+v/7E+ZP/g2f0RbDMOUmbfbAKqeLtC/Ls9polNVgRC1r16xmVsSr
JFvJF0Cxj27X/Oe/fWBq01VsqQ1dx0JcTggPqZno41+z+h+kif+HIbaEUwFVzfMcVtq1HJi427t0
VdTG4+fP4tcL+W8mwr9v1WL8JpADhNWI7rqplI1aUTSYCtf292r7YE/3RY3Pl311cpVU8Qa/KarK
s1R89/291W75Z+F8R0z0xQ/9had778ssxntVKI0+0YC4Fj6BgZgqp+BcwugcX5icOw3tdSBdZJAm
t1P3nf1kURXLGbJpVR18+Zg5GJD++lfVGfPfyWj1hZ1F/2TcSMXP2f3+xW2b39X3vuli8pDt2s+G
sOuuaRTuNe11pIRtcke04RyToNLjiMeNKdU2spmtJMoVYASC1oaVnDt01qovuKCsMu9+jyVHFQl3
LNXqSKMum40PDnLkyrWzdqeY3CEsXSrHCyqx1wi+KFm73J9iXFlEFsTo03wdXnOLAM3cJ6D1VQDG
X+WjWR+M8l8Qjt+GBGqNBPVvGV1XWYc5q7b2PcZiu9JRIcWl26byqq8LFS9peatIEDHTpkMIb8QP
0CyOjVz9jErnGJXZk6NFN+ooXQgnehqa4F5qoKTgr8flcejZHdbheG4r0oUlEH4MYbNvfe2e/slr
ksnrnroAdtThG1qUTZhWaycMz4VE19L3z2o7RiY1XZrtcMu+4IC8akd1+1wKAxQ38mG+YxHADkoI
l00ndpOuXMdS8y3Kq4u8VKiFq9WZg24rJHM2Mh0amBJ+mBQzeJo+9FK/TYdkUxsxVW2a42o6HIyo
POBL3jVddQ7H4lJT8ptZdxF0SY74yvco/p42Cy4D3ZQ+CzATJpWndixw4QC9YrZS7gQhwRdyk+t0
h7TG9bFofT4qPpgF563V77NgM0ws/aDGPJrZWzWqqTpkpy3W8mJGj3sclA57bU/veSGm1sRiWT6f
9rUXk7deZIltllrlVbiB3ND0L207uvn82h+NgsXWq5MabGyWUXlQamA7jAgeiPGqkbNWHBJPvO/z
5PDbUEMsN1p6MDbe2DvXQk8PQOu/4OJ99EgXM7JVN4qDc7tCOywJd0qLG4F+bX3azVlMopIx2FKs
BQ1+TLtfSUZCNaBJ5F2CMPGk9wZE4Z+3ZjBsp6xMpfYw9nqTJKH9MfOvmHTv3xx9mUEsyNIBtTHV
Xm+x3jhGUJ/1dRKetKcAXr746vZMbdPTxkuH9NminmSawdvnN/6jL74YqJkTjpEcitpT0ORTVJo8
XaaxfdrFF0PVsqW07XqmndRX9JXDN1/lmXXSWAUl9edNiTUpL+bqjpcMzvcppdRQRPIXe6GP7spi
rKZqPcZ6EbVe1ti7vEax3dDg/WIy/uji/zFGx6ZKbC6uOv6WysyEm6UZ16fd8sUo9Y2hxkdqM8tU
NNAxwRnr2Ifg9PnV57Hyn3sdogj+vOdZR+OExJLWo9wnQEYX2y5NbqskPqf/9LPXo0PeIgI1KKh+
EZH4wc1aUpgb0xwnOZlvVpn85H1aaTlKzc9/zUfXXhybnMIKkh4Fi6fWJbO9AzOgIHDw84t/sB/T
7cWgxVZrB1GJwaNrrfwlzwzpebKmxk07395M1UBXh9cM4k2lXhJzASqgwuq4Sgzlhi1DBanX8LeT
RctxmEztMpVtxc1LUDKSqRjES4z9kX7kj8Skj2R2innaC2QvJgSkMNYwSHLr0eZ6CwaMFWBWv7j2
+4cx0o7+fH18kfm1g9zIU60EWr1RWzjCrQcZCIHZp/VRYIDZpKXc7D9/Bh894PnPf1sNp7bPnJwy
nof70lVqmc55C8rjtIsv5ghLxVxVC4mldjT9lVRbxOvYzM2fX32+Je+MNHsxSSgalik8wK2H9zJC
XGdk53pP7l8jFOWkBR2+zp93h8zvRrfNpCblt+DEMJg6IBeUVJ//gI/u/WKq8CutpP5tN57VjioN
puaHOWKP/Pziyvwd37k91mIxh/A2ZhH6YA9qrr6X2wK/WB99J2yEnXhVTpt46HAq2WFyMdLJoKmo
VZs0pG/y+Rf44NdZi6mjsFJmWbOuvSlrboqyPhe58/O0Sy/mjUKK9brO2tYrLCJCZf0H7csfn1/a
nN+e927bYnCjKtSEPzPL4mIQe6UaTUruucN5VcKxE2BWXZc4ENZJbD2aYaiv+4pkgYTJ6iABQISV
hAHDmfBy4T0Xt1aWSxeIzv1tj2WA080ogYry6VJnLcuxn9S7STXTTV7Kzo5++V01pwAoU1+tgaSp
m06aKje0Q8NlVkdgprTZWUu1fI38W9vakLqgxFQVGlqj3If4ktwWjM+l5ND6oJ/ZrDN1sp8S8Mmc
/JA9a3gMbxFxtE9+0o8HpTLKNbX9cTPa8ncxNvFK7i0iEJKmdKdeIb3AMvFCmM6T1WUISXAOge7r
ACgO3esQ4TKssujE1cZaDIgGoPQ4DkXlIY5I1pj9EWm02Rcz3QcL8xIgTcPb1rukKz1gStmKHq01
65jesKZSc4AVhMu3JDNSiTl5TEUY7D5/oT6YpX6d+H+bYDvYtE0gm6XHVB7usUfgZ3Kyaj+o3Ref
8NFAm//8t09Q4VQmMKVLz6/9o5QptluotfLFJDu/9u8Nh8UUnqh94XcoHzxK8QL9ZI3WzbEkKgfS
uFdGKfni6Xz0IxaTOaHYWSlbSuNBBrsStf9Nzou7057AYhIfogQZGkwYDweF9mzXWnaTyxPYHjOR
159/xAff3lzMdeNUJbkVjaUHnvCIM+kHUV6Pn1/6g/fHXMx1dTmqcR+wR6rTSD1vBUrpEdHahcHh
+Itn/NFHLKY8AeDagmdIhmMkg7sCTkWrvC5X5Yho9/Nf8dENmj/6t3dUSMIa61E1PZN+OTqJ8T52
+v+Kd/+voqxuzp/527UnC8x1V3JtKQWtKuL6omxOq+wjQ/zz2gmaxYA4F9OL01Vt7MITD8O/Vp/f
vrOV2NJowDvwUtJfMqd/CTTntD3LMkFbHQazQhBlelbkIBvzg8SNe9Acpz3IxRRdO9LkjzY2qypU
8FVhwVyNxHaddHFjsWXR+qEDSpuRUykV8bpO20t/lIovvvk8YN6ZyYzFGK2HqlUFOj2vIrv+svdp
pAQOJgXhKKBsHB3boYWF5fNf8sGQMhajFiNIbTUdkTX2UKEZjLGI2XYtXaK+zLeff8QHQ8pYjFrJ
cRKU8orh9WW06s3qQVKdt9MuvRitQYTqqaxHHnIlJRBLG0h9BqKq066+GK+2iY0E5CtffPQ7V7Hz
2w5F4WnXXo7XEKcfcsvay2P0Iwpy6rDUnz6/tjq/4++9QYs1ykQVEcakLXhDfMxbayfbCTbmrZrf
+SEco/JiiIy1rOyG7E3VXlPtUdanc83E74XsnP9VHaIpAZ7xxbz3q3f53vdZLGx6OBRjEmeWZ+Ni
NodhZcM3URD8jA6Kaf9Io0IXV1YV75PuMs9rBKzMj5W+AyQTV3MTozLzL0bXR2/jYl7o47iYTDMt
PDYHW0SlGh6tWJx2cX0xL+R6G5UcJQvPt40LUG+HXv0ylOODNpq+DCgIgeNhALUzj5jf/juAADEz
Gl4ozkfbcpr9jxXoI7zKr6Hf3elK+QAVy74ZxklblQZYKCRNkNoSUAadSd+q6JRorZVqf9UpenBd
EEOBQMe2zoqifI4auYNNpX6j2XChVVV64h1azDcDzX9D+HXuYff5qao4MB0beeDnL/4He8Blvu+U
Fai6FCXzqiG9AD+FIoKDHfCa7EUN+tNGrr6Yc3o6SBg6+9SzguFFYPsy+4fPv/4Hr+YM2P9zf9AA
QZO6zPMHZ5M5Mbqi8qv7/iv86p0xqC8mnKgNpwp2QOoJepb7EGz9bakV8YUqAYwp4S5Bq2lK5MR2
RbxGIA2X6LrTG7hEUEz7Mt32qMHXEO7M1zAquqOt5fI2iCgdtpwE0UIod4Y6qFu/7d+GWgOv0GOE
WGfYJrZZdFpHnljzP29RkMJTFXnHzW/hGajhjhPF+rS7v5ikUEPnWorK2mMU7eA7Phht+sWE/NGD
Xcw5lm1wck3bxEvs/M0pnaf/MkLp7y2ltphw5H5QLFkUsRfURrDRG7PG69TsTrojy7Bvw6ptcnL6
yMP7kW2UoCKrS4AI/+LqH9R9tMVUoOWSUU4Iv0nx3HbgP9jVUBy7zsWelns2u1tiOATFizYv7REq
WvhaOlYzfMmU5hJlAv1lrDG7Uj94sPVwiwLTDZwQA1a4KpRbxulqCu9m27pdPiJsYI/sJpp663fV
pqE6ySe19hPhiC5g2r8+Vgms1Rc/7/01WFvsenpZUhGIp6k3TPIrdMNVI0tfDeYP3qf/COmTbCXW
kiLx6q6gVz5si0g98Zkv5qDISQJTSnKyKqvgWKjNVSlOmzeXcdIYsmKA1Nk8b1LysQEzEyd0f9rN
XkwLKRNMiCcw8wxz7+tedeJ6TkTJHzNykaW50ptD4mkdFGMHWdkeNa61Pe1bL6aFxCdIggMnVy8q
6ODiibrc40mXXoYG5kWVJVkNq1yeSIQn6A6UJEaA06ZKdXFCIWvVNodOTfDzor5uiuQSXbVz4sUX
00JZqCZkVRF7Yxo8KmaIi2Smi5x2Xxaj0p96W+sx73pjmSfbALW0ZhWnPc5l7GSiy+jf2NV6Suw0
m64HtJgRVnV22jdfDEzitdCJKVEGNkQH6p+/gsn9qhVIxuf7s5W62B34QZkQKphHnqxKOybiI8Pe
MB+Ya43K3stp7UbZviFChjkaZf8mbB/BrW3UUV2NwQR4kiN2Jl0HsOA0oe1q+JV980NL7rhCSmFY
S42jylVMLJWaKc6o/bokhew15YjrhGwZXtLiseD0aTK3awmE1Bai2OQxgZe5cVaIfSdv56m6sXq3
lOMdfzLxWki9vGf9qLQQGu23oSisVd1e8B/VRGeDACnAHl9t/4ds3yu+4ur6FYfdI4uBNtk/6mFP
ssOa2V/iYdmYo6s4nJeFQswhBPqOT6+sFhRQ5Q78kKi8ibN9wu+Rwjd/LHm+3xsB64jP4ZIKtWCc
Sm4XX/DXbFkHV7o3gNTaGSXc7K/b2OD2r7VdS8AuHz+TLLIOrPE29t9EV265IaxmnVwe/FRfi0gG
GenjLasOrbx1/ID/uZ3XuBG9f9alV4UCdWuoHn0HpWX5qBr7pA+OgmONks0+IvOR7xBQXwnS7ExV
nuoGJ21uPOOGPPdzGAokjZtyuJkCPALthWoeLRpIIYQlkwqqaNJVAM1umNQZn38230KFSBAOZULe
itrE/rlt22fQdq7cj+fYs9ZpiHywXCclJgSydsSTnZiQ8h1Yv/K6OrGo8KtT+1tdKuxp9zrQEr0m
Dgiz8Y1vuBi/WLrnmeadrbK6mPUD0JlYvTlGWG1/B1O5pwMFKV6DqOtGddiCxsDVftqwXqwBdgFY
oEMT4iVhcAQzc68H5n+VK//33nApVq6SCr+daBLPFKG+t8n+cPXB6k/74kudcikGxwSWxjlaKp6y
HhhGm31Rg/0lgX3nASxlyhVNa8PotcjLeffDIVyRH3BggIXCwHm+nXc8TXINQK3twrNwUi6V9uHz
x/HBo18m9KVDm6dD7MeeraU/6XlJnu805V1m2slPLTKcSxtvyBdr0Yc/c3GSrEdfN8vJjDyy7qrz
3sFTmDc+zCGMK64Q0nCR23G0CjBMQv8E8MiYVJx9SSAEFAdF7CMrUL5YXj764YvlxTK1NK3TLPdk
TMsX+CHSSziE6VMk6yCt9DEglCJtTnx3tD+3VTiZwSWNcQ41qH/BXf6UjcHL5w/wg4VMWe4EW23K
akQsnhIAHcwcK3AdKFGr2dC0l5PaOZOcdFwDaCy+qG7Nd+i9l3UxW2DiHH17SFJPzeNuhcCFbiOp
mZ//nI8uvpweLEMFNDWmXtIXzznu2UxWv5106aXGWAvrRrJ1kXpz6IFidt+od37xMn3wrZci4VGQ
cR/rauy1lvzgNzEMIuPEhsRS/lrETd3KhZKC95Ifoe9v06r9YgP3a7fzzqNcKl0V3y5E6uiRV1tq
dhhGGR+1QYhfAz5iE8ZqFLhSbtNdLqRKnam/19jFsdA6RhavQ6LldkURquQaSNlaGqtuAwIfUHTg
VGuKCiRcg9d29S4wtwk/Yt2rSp5Ara78L37AbFx6711c6mnrZiT2qnRCTwBjT4xkiznQxegP6d92
h/ya/cyIoIJ/yaQUJh39BLZavflogESIDW/eUU0YiVjVm8lTE2DWh5gEvjQGkYAfXbltzWyTWBk5
PMQQ6Jt569DZ/mrebUXatyy5EU231jCgT41+1nY/ZPHUiS/WhY9eq/nPf1vzzcySSyPm17Hxjcad
8tUgU61fErT3nvxiRqqdou6pjsZeqpTh7RiVYkvxdLrXzd4+60BObMi4rDeJkoFOA4m8yyXwFTOm
R9spxO1iyIx9djgkbzkwjtUVMovsIVFD6hVSoxNY0ijZOmr6+rKvI4reYBDczopx+IqQtC+n7y6H
wkiAz9gK3gyD1KBOLfCym62yBe2VnPdt3qzqIFMPcl2yE4FP0m1DNIc8IV26twvnRk7ltTEoV2FL
JoM2wOwEaWG47TSmYE/K2rWIhQWWmluFm+cd/NUo0o5S6Gjs5Ec83AKDq97r03ZUc/C+qRT9lEQf
v9hQOd66oivfwjJuribc6xAgnWTjAPDeIuGGu0pYwCPZfcGGEWK5ZE3mFJeBw0fxIB99RPxbsxzS
vRZL9rrQgKkpxmscauPGx6S/AuhT4zoNhwM6O6ta5WpMto0T7JKqeonsugPr0ukXtp696ZoaPIRT
+OwQR/NI2oxxThqhv+t1vdkacpmt5Iw8EzfX+u4ql9N217eDOBtNYa5TBCqrOYbnoGPkXKOtYKfa
Q+LMiughjeryMpYgX0ipXz1wJrKINLBL80UHbXwVt/U1y/WqlUL9bKz0YMO1c1eRCQBLRqHwF+hK
Q4PtyYgpkk1qWcGVnzTRVUQ6BIfwVnJJp/vWD3DUxoRpZMwAZHbZqK5rSelWCVSVWym2GKel/hPh
EEFcapBfcVmUHrV0L1IE1UkwoBLsIIwcog54xjhFPib72JReQQKpay0XpKM0UXumKZXkBpMmtlFm
qesmCLuzIMmVfawrPB2c00Dp2jHYy3lq7UwtG55lQJJrp9IJIckHedc6aLAIcoOrRsjMRgYR7km2
yF9nmD12XgRB20KU8cE348BF382uzBrHuzRPYSrLUkh9H8IJ1v/UtBu3Zm5FPgaER7QOCiSYT2Ae
FKzsLtS/Pl1Bf52ODmvodd3qwVtr+gV+9lR71QO9zjgX+gSdgczcOhIkdoL25F3hq/Z6dCRI7vYA
OXCStcfMaDSM5ZLfvsSpZu3zvgw2zZiOqziUSQRQRdf8lHWDN7SQk4ON3+4FZHa30kdOl2JmMYyK
lOxAeKjbzgxi2ASwVajgYmY2StL6OjG0ZxM0lX0NbP7FNyDzlr0Fe6BIy4ER0eqH3gLKVHcceAVH
Kq0i9kt9MqDVOGq4r2t4r9kAgK6KrAmrjOMARgrzQ+5M2nMjR9qFMok5G3B0ooNgYLL1TOEySWN7
HTalswlYTXZybzfVJm6t7EHpcu1oSDq4YTiQdMzg/YPwTLU3I7EzcxVrstgiMGkIvqdcQ+E0Ui7D
0En8s06ZA1ZKeUjOJ82AAYGXR9nDx86v7EpOnA3x5mhHDSN76HMj3mU4au7bZsayGlpVYAwP7YFY
gSwJ3aKKcNBMBQaqKVQ5m0Enn27BSZFXDprnR2NMOFbstBzNdWsM8jhTTjAh2HamIH61JZYfVS9A
S5llINCBD+33WIJzxIUM8SCchKJWUvc/SxDLICXFHHPSqZq4tqfG3HSqmk2b1EkBsOhVDxC1Ao89
kP1IquSEddAX5WWlZt1uagttY5QCd5VuNdl6CtT8EJOGS8+CX5OH5PrWjUZwCKGPm5qQomNGfO15
1SjSJitqipiFTfLLBMCaPKgh2Dh5L65lCoTrITblTdOiaku63llFuUacX0AUDUiJ4i1u2+mlQRvn
GuPkQ4KOVqKqVn6Bj33KjyXpNgWROojKcl74gXApyTqLG6GuLQkQ5mg6AAAio9ddvyORCpCSHL4C
/sHJ1MuGpwWKOblMFfoabwFeurIlz8wA8QSoDxy4SuSWMAQ4L5NAoVQJpxWJPOxfG/CIZdiSRRk5
IF31uGnNS6Up1JnU0H5r+1Y89oRSHQOkuGeVJQaStnw7uYU55F+HbdRRNakhrxuk0ayF6oTAV3xc
Wa6eywPJT/RsiFEA9eekQLwiU3nRRqN9HaGJrSDRV5ctbBa26kF20AeCOrRwoIKgEFEPfaMjJbkq
wW9o5hUEoGZwE7NgezPSl899qO9h3YENUjt9IztZfg8WPz8LdSO6LGEj/oxDE5veMFzZjc++JWq0
K36VBnxh6N98fxyvO912Vi1Bgq9ZrNvbaeykRx0ex74XpfYsSHzl7YIjCBaTuQ2cvhvE8jclir/L
mXUVxiTxxo2iXaeFPrn62JGxoQjS0FP/tldZADIdIKjd5IQ7OEa8JsW65M0bBJnKxsukj7qrgqpZ
2eqQEjpCD8MOpYmcA3AsyOTaqybrG7eZ2FZ2nQa/UCOFMFJgu6eaCkEG64RbhiFhJhp7uyqRoNqk
SDTBjhsrYRH8ya7VHTP+PNBeyjwGMZGtyIrNVkSrldfsZ77LuQnRzphhuJkjXeCcr/cZ6th1Who2
m9YBrYu6dap0P4Z1tMvq+RcFbbCtQ4VMzIDIL1m2c9IxW+uylvxu6ySlfNObqbKhcZdsEt3XUPXK
ibaLoKzx+TXEvBzo9h0Rjpq2LRolZZ8lJKCcmqWGa5I45b0/yTlCzrHeCmH2K3J5zO2o2c+gTb8X
xLqBuFX9TQo/dGeyd99oWSStU2i3vPxDdoD4wYhgjPobVR3arZUI8Pl+obebQjWcbZcHb8QLAmK0
olQH/ZR30SrKIMninIzqO3O0wZhzEliHCimjYACTXeMU447JiBoekYy7GrThKp69mZEiTQdN6QCO
lz2u0bIOnH2XVtoR7dqNHhHUpEdG5U66RGA2BmaUDtXbvLO9xKgrXAj8AERJ1wgAU+mcJAo1gOQY
1qQhygTlRUZp7CQNOmmZhyBfC8Z0JmIAIqwkh6xQ4X2D6z9PJecpnGJzn0e6dMzK/j6QO+D+qH33
XaVoz6ZDtEKsJz/rkXzgpC0erJLEZZ2NHKXTBH1IPRnSPQQt6YUKqLyqSyPf5mzniIIB12TUDqjc
cRsatnhu+IKrRlfyy0gylDO7qPx7U8BMnVg+17O/k4DDWyaTft1KQ3dfTXL43QZPTLbZMO3VKqi2
YCebNSO2cIG8DAyOxol2Wto4uxxW3wqTvQT1fNDUY953xbbKLThAWodT2Klb4tmUW4hWbBQdvLFl
Y5lHopKC8zI2E+qPuXaI2ZsQeljnNiSienhziKa0Vn0zkn3s50ADXEkHcKIwQbilnvYWOxqHM5Rk
jyvRG+llRRzP0awGdr+B0gli/gb7rqhrELcB0LDvpGMoW7Org3N4clfsGdW7uOseSIXxVz2yfzht
gbwm2Cm7iZOCnQZ6EXjumnNV+7V4k8m+PARO9NN0SnmjlZFK6vT/Mncmy5EjWZb9lZRaN1IAhQIK
LKpF2mCzGeeZGwhJp0Mxz+PX97HIqMoI7+qOrF2L+CI8SCfNYICqvvvuu4fowBWj7VC2ImHtNamu
OPsTdZWVxLiCGkF5J1VqPoc1JUVQZLq+7Nn1quyHecVaGXJhCAo2x9o0SH1WxVtaABQKXHLdwXjH
KWshMbQ68QHJx+31XEfqRFh6/E7aX7JjyNldLXmerVWs5/3k5T/R8Klv+lafUtbdU8+EyXbqCC8P
w+I7c1QXYMOY1lwwfT3b8BxCixNfJYYG16k1b5vEWaCR2T4DEGmzklAJ95ZtsyxKLenajnBn+375
0uEyE4rlJVMwG7Efbwh6YxnVvmi2fmPKLtAS8AwNb0KcdPWam6F3JuOV0yGHGEZz06+yHggqnkuI
HBBeuaNMwn9Xg1yYLC9MTheNL4gNjPJV4kELiy6zvaWap40Rp9+S5Jc7227mTY9Au52grnQwBI38
kSyxnBGIHGWd1/2jr/LhAKYTFrdI1HZqKndHUkR+qDPlc97tC5LrLtCibqzeapfg7ioGF2urBWgd
6jiRW/G0Z7auXRvD2O8ArLTnkfCZPYn8xVU/WeW+6QYiccMZjBae+CBxYXv3gy2fGnizZ6drCGzD
CrDyO26piIEKWJIsbyQEZhQDwL/Kku0mISOeVaoEA04gOft86AV0HdTBtavi2QMyxbnBNc8mL4Go
m9jFfs6J2J0bDYUka64tHXVUsPTOakkqtpxKvSaoB+Sc6tOHZOYVoJyrAyM0OuazM3yyhcmmW0Fn
fcvbTtobr4y857pTXbKaZmK6PcfsrppwXG4yDh9BVin5c0FXWODLEiVMHRu2j8MMr8AzJ/dHBI2Y
YFXVBClBdzjJFEG2kZ62seO+lv3oBYNJ/oT0jZ/SNs0tgTA2KVEhcV5MhZE5x9T0ox+x65GUnp8i
2bunuTStdVX6BIxl5PXz9pYtUbeXJlHnHs3CwtZSFeKzJMitKRj5aqgYKG8S62ZcwOisHFmQiRi3
l+jQDyd1hpLY50xv6sX/MYY63uQgrVeZsPp927JjdxXBkGbfmtdUwmQikiATpE3tbOeUFcrr2/lm
ILYPogz5tGMSzfeUUv79LAwwMomeNr0xxuvC5ANi6oHoWEI+6UItYDJCxQSG9Mqr4lKTOKL3N2A3
zYNheu7GJtn5WHpqWcGFdB4yj5KeVYgibzaGIvC4++6rttSbkAEHHD+D4klw7YeCRCtzRclJsGpT
MrFGaGHgYcrbdhbBtgNIwgDqZv2cTBO+DRZyENTxzyiau2DoYFHr0bPWTCllW6Ifi11S9MOuHFxr
MyZMBhdiAlw8TNX1IJqYbPe2+qnLMH6Ffxyd2CjVU1l36cFwxKVcryWpqeDNligMSY5tqB6XvjyQ
/TVfl34GMTlb5M4GBHgd8lN3kzmAg05VvbY8bJDhJZms6gEZMGo03tGj5eKX2ti3g1h+zLXtrolU
pHlb+cttPNP+GYr8K89i487NBmNTNaX75C15uK84fp9q1N+Vt1BMTDnhkN60cOqwvXgrE2akGJZ1
HvOKUN8lk+Hd0BTNenCYf8g5nnDKz3QMJc2y7yEGEbaPv+kQ1QvxkrMzPDHTTFVBpXEY5NBs3Hp8
HaXLWB0ZhXQRlUejUrX7jg0Kclfcn0JaCqt4VgpcLh3Wvi68q9bsi3M3wZroXH8GaphHw362sBwU
uWy5L4piZwGFBa05xK8i5zIVygEnkypJtkH/HsakILIN5G8QQNttAe+nGeSNGGZ/N806WxMElly3
jOOtVDmKWyDst5DGTJeg60kezVL3LVGPJlQbEjr1tqu9Z7dUFmmN8atHFqQwkw6cz/JNBfaa6fAt
bbP8J6nbxKn1ah2ryVz3Uw/yzSWlDlTK9G6GQOU9xsA3KSmGgS0I5u/Y5x7pRsOLQsjZtnGVbko9
DQwFDfF5dgzGkAwe5cjt6g0P+8csdLpCs3B4pvzvkCQwpDLwi1ZHHdvbbXxE6LpLceFdMveKDegS
YFmig1KVcSra9Jooi6zPnMdGNOJYFqxWshj381T399YyGdss/iSxd2HNg+WZyvmW8kjtKbyHQF3i
ifqsfEl0dCPzgTu5aUeqM3d66VpT/QCaLHgq+sq7T+k8n0RiiHstY+Yr7T5/Bocib8OuAVlp10Qk
k8m4AfaOyz2FrYlwYkF6o0AuTdIxW9N/bfvl2tbyFEr6+F6YlTChBZCjkuTcUKfxeiSm5SlHbrgy
OZr+SHoATYAkkv3Qzf6qg4ablskT14wUNVn9yDqrRk7y+82Yw3iey+557rwHDmS3ZAlQNlviI/az
xy4vkgNmXhUAUilgpzqAMZaQrWYaUSFm+5papVvxsFzBQg3CMSngEi7ZgUjw0lopUyVXfWy0Z4OZ
HvSGYrrtMm9+B8x2OWQ0VtCBSYLG1qzr0gHM4p/9PpGrtDAUSJuw598QBLn0M7wBlxR5ErURu/1e
P1u+JhXeO3eZsDcgBV5dx3mS0pmebW7XfWyVzdnNtfuI1B8TDa27ndsR2tvkocfH6azDvt+VrZf/
6KMewHGjRpJNbbM8ajcjKrzozL0sbTegGADeOruk/o4F9pOVk2PJHiugLeCUzMLzNnYRE+5OQMrR
AHi5H6nn12Uew58kxnFtal/ucyL/QSDlzpZ4Umi/ROtuMs5Ba9cwFFGZcg6sespfau27x17Q7+01
NImkSK4X0c4rRXzeARvJ0awurLRWs49a45bU1flM9KVxRyJ+8mQnXHU+af/kCfiDvd9xCjDEjfIs
KkXH4fHycvLACipITgNfTkfAdVzKNrggzFm3IPeyeV7Vizz1YXlWVmyBvagxVxRDA7KJoMHQnj+G
OdVBXnFIcRSI73LKs50h04ETwPLlXlQo3H4Pqun9oOrIE1QeadP0lWLiNpovq6lfDX2xJZrx9TBh
9aPdsaCSWndTlp+EHZJPENnPS66Ibal8gnjVuR4ZFhJtf26aBuIMt8mKHOtzWxLHD/cZvtNgfdls
bfVUEVieQxQxB4PaoH8fUFNszqDWFN5Jx6doX/J5b+ZN/AKIw8ARUeibioKCvMhSnAiVcyAGem7g
+v4ldV0f1SKObktPV1i7GqCiheqprPpJ18K7BcICV4cU5WPtgwk3BHXeBBSXLsPAtuyZ69R1e4iI
/iHW5BBrYCUQeS5MBIcYdgymyZfVAzOqzCfuCLZAI45BBXVqZQlzP3akZJFZw1lv75JNuZjRR2uD
a8zKaxhcySo3JvKA79rFJXJx2sU6rmlPjLg9HCNae47bbDHj7kkzzgNl+KulLi7nvlfswWQEF/6a
vOKjOef3wxIePc+AB6sJ5685Zt5l6bKpbf/UscF1nbed8QZHxTIQ1lqAhsqbm6Syz41REAaZ9080
T2/J1jlZ4XTXtnz6hQTXZKWODPJsGffDMN5GWKFWZRL369mJi9s09cvtOC3Dgxe5KOLx8hoVotrG
xkdTJR+Lja4vSTu4kAjQEVPiU+noxVtPNTAZ8uVYzsOw1xoKW5xwq2iOaSDa/Kx67vvkMaPn1XTq
KZPFum6J5p+M4k2l9XfUZjip2SzCIrMuU5nnmI0eppd1ZRTRPS2WYMmXO0Ga6EEICAKdoJm21CTT
e7l+noz+ZzLYe7LLCS31Jwqg5h65IN0l7uitvaXQq2gaztR052w0O3B51n7CBxukaagD1frplZ5M
41ppXr41LhuZmKcaJzNLT56CeNX+w9KZGh8R14wAZYRQcjuWTmZBXTsEmvYPTj8XQR+HxEb5+doH
IWWPutrHaYQ7VuSgbNMiWxVZ373UMF42UoekG7T6nNbmnpT3V6aqzM1ocUzijNcTiNn6wZCFqE/z
dFVVmHet6bOR3Z6DpEEGeg5oJvlyGx/6QKd7dLBm703Frqjit6SOz9TnJ2dm7w87XT2Gln2q1Q/H
ES+l2RxtM1o30w1Hg3UaI4a4fhqfkqTDFYw0T10zmiP8kKKNXwq3+GoBVHLUTbeNHb+OYadOcvKG
o9eh+Ymotq9gYt2j5TorLOuPKQr7qhmXY9s1HQ5VxqANazQCoca3WLC61HZ3lYK8B3lxK+fy2JbR
G9pnCUjuwy9KBDDSqLHN1ysiVs9mTUndxJZ10I244DOB7zUke8cMtwy9uCEglHzeBgAna1NyqHtm
NfzlJfdNgv7HajdjbCnItQp6emmBklXNfSbkcQH1CtqZUBPQLLfWSF07ee8s91eh/T22oK6xVXPa
65fualKkPcts+o6k38OrZImYpfEztY29Jdz6wIzKgZKnOOD0Smi19NnnGJaZcRys2XN2jMckCNlL
pJo1vrCMjjZocQ7ydr+iTH+qDH9mX/HsiCVTTT5eNtW8twKCu0Frii6nfafF8ARamg+aoGWaCIry
zaokhxVjwNlT+Qi0AxiDlAF2o+6v54YSPa85QVDup4/o+99GZlR7g6nSmuD6dZZWQLMpf4EFrtKY
MU1tms7GHtw3pHF3LSrrZ5v59y72QasgHC7SWRcgatYbOyzzXR1+xsNExdOXa2NqWuTH9GW2Yi+Q
WQ7y5Yx/3AxM6JNpyzMLZypaKeBZBi2uIau+e85/piDjTIVWzUm2wCM3m3R+TLk1sKxDjoFJ57in
DI56GVFcgUTLGNHJTwOXaJj7QJkxadMmICW+lele2JyZ+XDZzkQ9nXqzKW4md7pnVGaj7W6nZP+i
/FitCtX5P0j63JkuG15IIURP/CvKLVLWx/k7SduVCRfjy/RgljQtA2szUWhGdus10b1ZU3JXdqFo
SkLIcsPt4JXJZg6TPdnDUJPzQl85sUh2vuiex7ZRwewWV/Q4QatPtEnsgWCTkAM16sxnmWGG69lb
lwslKgI4G1vJG1IX2pirU5LxaLT1fb1uDVgOJex219Uza0/+YEzpo+nYXJ/22nYwSITVe8f9GbR1
9+iBJdjool+YNl3ea8v/BMvzLvz2kx7jsjE8UQVWMRVrNhg3gPv00C/iTMi/JRuFTOoke4mr+tyP
abZaog5uUuHLp4nD+sZu9dEiHW9deDQ1EsOu78mAd9ZVV+7zuKN00oD/CoEuHoI1WBlWnf2Ip8YJ
qsx8qQajW4MTkASn53ngLJjTapsNSomiuu81hVNEnDe15Ny8UAXeh6RI7aCdYvFUU8qqNMu9FxpN
EKuhCkxppXu3H56d0mivzTAON4tnYUV1CvCCUzo9ZLJOn2F0IgxL3T54CilO62i8ovPnbozJcx9U
P6i7quzfai1nzh+eReCBLpfbqexAC7BpPuRGbD6yE9j3KoID7IMmgqU6kfjTEJ8teo4orlav5jLU
O5W3BdeatTw0R/u+roqRXGuOqoSVQy9n0qc/V2yBZ9C8uAnbuXy051JuHCe5Lz2QiwaBtCuqkmK9
WL1/N7qLdxJ1wUpCEtUqlvEHo6zFLueQTEb9SJSBRRsLB4LY0VmA31xD9F3q/BE2KwBCyx7ussaB
xD4V6crvyevTJeI3EGCjM9qrgaPBya1UDM4H+mNphOk6tXowRuDk98tYbheLu3fWibFxGzt6ZcUG
W9m375DHHbhHMGwYDzOIEHdKsTHdqD5ZaSUPxiTEBuzRHBDEcMpy0QbkZfvXWeQLlMCwZ+iE0blH
bcniLMQSk09CKqVK5zsoPbgAUpOBO9tKSGl0EjbKkMy8LLFvMCZMd7o2Lu4b86fd8XkBrLAfpV1k
a8foaDw2/bKecuOlnugNjF3WUE3QpB/98EG5EtluYOGsAh4PoI5xn8xr9AXjidQMhKWJGWduIDjX
qnUASou+3lsDmgHqouusY89bTpPmIg6z0xyicOROxiYTiTWErwswSsaPRdrOx9IxqnU2OuPtqC6S
gxwVXOes4CAFPXLsScZc5taHrzU+oi4QtE0bXbKeh/0e7pJ/PS1edBYdzJRwyvATjGOzG+IaPihQ
argHDjlZlR2HV1M3JQd3iu2POpbLeiHx/RyDcW7gzNLJgnjApuBovetiSpGUHtuOrq/NZ1bl8hTL
MEaGDT3AL27+I2wl0UBDbnFAxEcicIgvZvgJnyo9uL4jDl3dLodR9PJMnDQUHO0m+dfIY3XDN1cy
0LW5PLtDR3pT1gEwc1vzXpVd9i5TYR8hq1Od6rB6kd5of9Ikc/HAABdO6OQF2LvYK1BM5TpeZn2F
8hkFUxSJ68Jr/JVjmzkKsouYGjMBexbFBFKrh+laxYrxubRtD02fIefNg7ejC22/NLlp3Q58KAfR
Fd2p4XTzmHKSv/frpPkRDWKGC0j6+NrMze7SbMOPb2FxiTusM9ZYG+vF6PXthGj2Uxo631kLciso
vHIcApDwCN9Z6BfrMkkz4mJqAyW/AwQcg2G6wl4N7avHlrCygBIflyFNrsE6Lj/speh4RhrSPIeq
/2jMmvqiLPx9OpusjDA8dqSty2/uejAPERgK/Ive/TJ0bQDm/pLlTz7UjB7tOG8RMOurpvGKbTos
lPhWSdzuig6tZEyr7Ca9m5XmNYzabdcA7ZrzaE/6tisi66zayFjnsSo3CVBW4LW07BBDvV3N+8Sb
Yyv8b/XkffTSzfdWi3Ad9/0lbgDitoFALcS7604wpbyinL/DDG8o3UKapVERfQyGGg+maatHVWdJ
S8SMHNdCtBP9GhZeGtJofKgBrgnQSvrIgKVX/0y4c62kaK8TxYeJLU56Hw691juaosWHiN3xZ+kP
3ipJQgQ24Tm3XaNY6Osp+jm5Mr2Pu1ytVW/T9gvD8QhDVAXQH+jkWHayzSXH3Ijt/pzJlgmceTxl
rt0cMldinZhSt35ZSjYfP/vUkYrai3KT7Q1Rj8FYN8Sz+jLcp2BMR1zuYLznElXJYG6gHD0m3T19
TV/sOa3YOSG1cZeY4UPmJ9XT0sxQCCNUjXKTt7n7JaMRacngpwNOyI6+YB1OgGZvhZVaZ0CsZgB9
r8N6ho0nRO3+MA0/uq7UQJsphTFI21fd9LYk4qRuIO41dQMrc4lZE/XifMMwGBhvQ2dJEjCfvgf4
dbQ4o0Vj1KWriq7JbYktb9u3Qj+0bYVFIDYwCwDsQKErWOovxu1tC0Rpaw+8HKOPykPFvOpae47Y
GGlNqa5K+1R4of5IUpqQps5eorIwVmB4wBYSCubE69oq6ncVueXLyDXZKGdid2C+mGA1LEDzgK1m
FRtFuqt1+zGmAPZa2bzHnpp2zE63t2k9tuCxfbEXJFdeZ9K1n1XatXsZzzldOBtpaqo46bfOTH3T
WFuzBKinhgynh5ONQb5UuNXgLfFSOMzW5fwunN/Ys2O4pYvjUTp7aqMS6AVFYqW48ekXLwAbtr5n
0C8e/e6qXVKXhgm9oSgkgtka7W5V07j5AQ9+QIqGHNVj/FnFGTMtC+SSnR1OCF1mlF5FyoH63Nl2
tBO25KaMC2fttv6zE3s8CezP2Zu2m+amnLwvtzObsxgjFoX2ApIHavnEmj9stIvm2T2ahEA9yLlC
KmhK+xD20BqkVulpRiM7F4KueVcMRoDQ8zPP3Zwgqi4/j2NSc7xNyOQcx+5hxJ9JX90Zn50pTGhw
mvQ3iAhnIDlFqLGLsr1aRDqvrRB4KXlG6dbNiOETJFPdOLKB/mGqA9yvaU3Flu+nvDXfUi8cjrMe
aScrvEvwKsynpDFwcqbVPcexCgo2dPUo1MbN6LSwbZWn1jjULAq/LKXNiBk2Drt4RaAldXXU8vYT
LJ0QS977aFwwBLk2j0VTbJQuy03nNdRrVeVfY/pPtp3iNG3Q3Q5CN/uhvcrbDT6ildZmvreBFO3Z
jNuTyzZU0mkbxWkoR6iykMbvYzFDLC2ncGcb4WsYdmI36dQ4T7oXH2Hd8Ne6m8+pGpyDZkx7B65d
H1Kod7uqHKL7dEIXWA2jY1zH9TAGcrCHrw7KZMl7kw8+LFXyhocFf42Oq50KF9r4zfDl2T0mYqr9
W3Ahc0Vn2bPOTqSSYHboSNW2JY8Ssw8M9bZvPtIynPgIe+oIWL9faW8VJ/hZ7i05nRjzU+MVQnt2
7mrakkKKfFOHCE6GGjrAOfa4Q/Wbr5fE6NdRXhRBt3TLqx1ptda5sgNbzu0D4PHmsR7zZjs2tjwQ
ySnWI3vDWzwWWxxvQO3LAelEBzLGZWGY/T1COjJ4a8sVxLn6JpysdBMLV0QrGtr87LJsgi7XLIeW
gCdNH5J+3UYO8bCt4HVhIzrQCF+P3qxBH7XFETA5V2s0h8chm+uNMczxY7xgGlOR6L88NCpEt6U5
1nPlbNQMrQtRgw4EZ4hy5UzymX/aHh32XACu4kvjouR6dsPODePsYyEX72mUabdlYQjPTT/oU4H9
k8AJ29+4C2MPs5V2Hxa+indDtp7Lk9OG63wwn3ve1Y6rK+/DqGwefNer9apq+nhTl0u9DicAwJNR
b2bYNCdrIGpMdGJ+YFByJkNO2ms1Z8VdY1VYodIKT7yoveQm8j1nTxwaZ+/G6o8YF6b75QIrTqa5
Ww+i9q9amlIvlMpUmBrOy5cxgfcOwoo6qEoU0nYvunNiDfMNFfSTsvN5R5gqlHEr6utzZI1P1UJd
K+qlDgbb+xhiR5wa8rAv4OPVTOMxpRWJK5Jpw3sydN6dpPzywihBCojRVwlrQLZwq/GnKRZaPyns
VBbVoltTqwIR1tQYpPWZn0KF9i4vneQgK79itI2WYbgSUWRDzm0FNLg8539nWWnsZydK957tKtCi
xbsxznhAFzLq9q4fQ1eNZ3xRHpOOqgKL1xRVQf/VubNTN761wpIOl4qbu7ldpsdYEVJX0a1j5I6O
uc7TcZcmxns2eUmAE8vZOxWtk/SSHbkjNTE6ZR5wY5qi9tqOWBwIHR3qa/zLT7MBsLyRVXYoyM0M
BjCSEOidNwfryinOB/vV8bCjJHrQW38Kn91s+owJ71uneS43GCIYBiy5pZrQDu/L1NubzvUIMVq7
cfVuuHl8XXtNce80Lhul16wxr1hLbDA3qBcy6nG9R/QuVm5m3CxZBdpc2p8VC3LA7v4zgQXZObuo
vjPttrsWEFGvXaYTl96NNiGsrI0Xaf/KzOZPENnF2qoGxN428di7+oLdFt0uyxUlTpHb3pdfk8QG
jBw3lV6AUM622W6nuCaXD51i0zmYQFsfNx6TVq8DHMGA0z+hO2aojDWmX/cBVn1zAwJT39Y4IN5g
Ni0/xVwWj8LEiKG63rrH2JGyEPUFeruhVkY0JC+O0TL2ie8PdiUmxzWme1yahtiHvVEdDZ8KEO62
yO66bMJLhGZb0/YLVf3pC+ZjsetUmwoT1t6iBYtPOyYsG64S9uDMCvDBsn2MpdzNzKbS4jKqW400
d5h8Ee9nCI80d6z2TC44R0qABGE75qcsGwVQwj6k7R5F40OP8W6H2Ysda8xCWNLz8FibZbbmVD/v
qzCJAgut/axjMwqwTaD4DBQ4Lv2U1W8htaGBLBH5qY9Ea396XYjQpiwDGTFdDP9mnDiIj1Hi73zM
dj9qeqyU4wtGJzGkm3aIi+falSX+wwYtJOhByK0dtxY7pghM76S9lPZdRm1xlc4tAAgGLmPcNq5z
F6uOvZKMh45q4meLjH/dyyQGsuoO3k9VeFjUenw7IR3RXZgv7rXJJA7nqbh4GC8MeublUCW7ZP70
caYeS4NxwipFPhwcxnHCZEieBoxTCFLDeOqaCiNE6JfuFkbiuLKAA/FGcAAbs99ctThXkeIT7AZR
pu6VmWMpMQaxSibcfJxUzF0l6lfER5BsJbDbJcJCvujhB5ki+advTt01NXj4lKNr7fx6KY/lkk7s
ZzFFScUN2sTuvKciEoFl583R74t43VMYPS/xAr6hHTr2IYswTe1Cfi/T9jg0I8MAKsHLMQln2Hmg
W6+LsPA/hgFVr3HbcKPyqdnrlNNMOZQT8Ao6HMdlHMSekY2Bw6vLecanRNMzHsopjZYEedir3xpH
LpuJtXDlJvF0VjGDipyIXL13OD4ATKC7aVuwSAGzdd+dMKY4kG1ZviJX5/dTi+2jjKFD1sQfbZRN
r3exIH91RT+epx4zJaGizMzk1CQXrBc9sMy9V5Z+0GYd7swioR+XW28YafokSNkMPbsJ9zhmy10x
htahqxQOLhnZyaqMXPlgg487zzjmuPebNKh5jtB2YAOOIPqYsHJR8g3QwCMRwi885Ml1KDGfUiTn
z51P4sBKjO6MfuO1euP39ngDeT56j/h6kHgDVXHC5llWITEec9wfrRywZktE8KbyI0i2I3V+5qBq
RCSzkWjFmote/+BgbV+Tn0kfMYrrzxZkBvVAMu4jjNuBZcz9abAg2dXxmB4K32u38eJPP5UT8iz4
7KA7tp8qKNnKaa6O0DSMdmAmpU2WaMM4DutyG2dINdH8ApVQBejDX4vZ95vBxllp2tGsA3Lbjb10
63cQ9LQtMRhtMO6ARMCUMjIjAn8DnZQRD1VPP0ZnqVZRSvuzV4NeJ2OsdzVP4LWZLEwb9Wb3Sss4
25QpE6ELxerBnD33mFVegpMgLN7TNHsbLBOhU7OGSMVQR1jOb4ZRLozGSAdveGsEFX7e+5QJBkbo
Mx7l2VFOinsEWI0b9TwOEqjgb2OO/y142mOZ8+dXHtqfyGm77/L6I/9uf/2my+/5I5Tt9997QZX9
z9++N/ouL3/ZFKhQ8x2okvn+u+2z7o9Qs3/1i78zzh7n6vvf/w0Dc9FdfloUl8Uf8WfikqD8n2Sm
/wOa9vARF93f9t/Zd/HxP/72v9qvb7peZfG3j+LH3x4573Qfxd9+fPwtQF9itvb7t9d9oar99mP/
QVUz5N+ZwnJAIDgmJannKsZpx++2+/d/Myz5d0cJ5fqW65gX4Bpf+p2rZgBPk6YL24CRZVtAUHP/
E6xmSPPvJM85ktAjy2HA4L/DVbMu46//HNdzHcQRIX3XAtTme6796wzrMuVTnJf6aKZ6yLatKk2R
0SUN64uJzxryJ+k4VfkZpXKqOB4YdjN8cscL5CKhtLb/Ykr3t+niP7we13Ikb+nypqVwBFfmzxOK
1Atz6vlFtyKeeloVXk1AbDAkVd7YgYtSHn/RTfI6vS2dfOht3PyO3+4nkteMDJ8TD5CxmVxylldh
46u/GFD+JWDbdblUZGabrifxIfver8llEbqOrwZad2WXiAlAct7X4ph2qGu7uWPcAeMaQ52aCUGI
eBILLYjmGsBzNvlbR9mGurOiyDP/6nX9eVYbTw03l/Qd3zM90xK0F365anZNFpQbH5vCycp5wwIm
p7OBs8htN/WYGZ5aNa5YTGozMy3qZwKl5XBILTpiXmANSehiph2NeQHW6xekVEmXfOhHBjbUizWk
2TSsU4i1WgbN4PQtwpE1m79np/y31pd/Dc74L6xC/9cf9P/hMmTZzOH+P5ahC1Dxv2I38q/+yW70
hQluEVqOzX3JV/6xyFiwGzHKSE8yNUIX4jKQ/fsaY3t/dy1hI9nbysbAdUlq+A92o/13gSiLSuvY
DDL6BGj/xyJ8+4+H9R9QTVbs3//+RzzbL6GV9K55aT6vTirb5+E2fxnBd7DTRSBmolsQUfOtdqYs
GJy8WTn9aFzDYS2xPHA8azyY9XHE2WJlVF22B07Wnd0202D2MumtCJMYryr24DVVOyS50FfggAVx
93+1CP15UfztBQNnlFKZjukqnqg/P05NpeFkdk10yyybcYeTDb1fpP02a0QUuH3+Wk+ShlPhM3xp
oGnuaiK//iJz5M8xEpfXwOCQ4Irxh4/vt2TSP4xqd/g0O6lIPzMSV96EixIf+WDVB+YNsEu0Ztqu
Zd3plz/cWf/VZ3VZX/+5/l5+LR+Q8C3e+eU/fk1Q1PHUwhRvy1vdFrF70zGR+ebkrrieRRnvCLNT
56WqokeSti8zXENpiZVfLZ7HvE2Yxtt8Krw70Y1hxtBdVGywmVt/Qev882L320v0TcsT6rJBsrX+
8unkod3OfVVkt50/F+dRMjOn/bYlGglDbb03a2UdmFd2ru1BT38VGPfLBvWP3+4pJVzJs6ak/8uc
e2s2ia38trjVcXOdmJV+hAROaUVq5pWB++ZINCrdGZAmYIml1RxanFtrP/vf1J3JdtvYtmW/CG/g
AAfAQScbLEVSIiXZlC13MGzZgbqu8fVvgr6Zw6Kc0oiXrezdCMc1SeAUu1hr7jDax2MgVh+8L3b2
6/dl6g6RguU4jm2YOG5fL9UpciivNHl4T6mCLdUVZv8yYUA66u5Qp5tA83HGkQqfc7c0aKxjEl4Y
VjHe+lqe+XdxZqSIm7qxOesfv6mr6IKHRWUSG4qpG2QWDtfm62/HsHIrBPyjTmWh53Qo8+moeqN+
FqILt5eOnmop6ePDaw5JFGn7XOTxB4+IY+zqCSmBeoVGlSltC0fD6+9Q5UFu6X1tn8Kkb86hYDBe
OETWoUYh9IyErz6//0pmYOSrHWTyeSwQmjUIyUzzanmOfqRJZhpYJ1zY0Y2FP3oBJjb/lCZ51C9S
k9i9wjqazHP1LGk5Hx1e8wK8/nwhLF0Rcrqmqa5OW60SePUKZZ1izWp3pED+TaaS7KWcrS8islZi
NORJx5Dy1E0quzNG9bl2AeREcW/f+FXXfbBfxZszhSciLC4TW9jYnO2rN2ByaxVmYdsnjfdzrqLc
58wwI/8yfLqinev8I2XkLIMKySAY8Ju2jBnUGAQZrheDGg/C+PBHr/v9C8MDmo/GpvzlhfGUeNQ2
A3mRwV19vYJCquabjjohJ2EEWlvJfFe3af8SBUZOkBQPL42P2gUbfbYehkmzP1ihf9kmyuK2meN5
4VgMVH+9RJshl24Imumkumh8rP3ZyBrFZK1jfMitpjmkPv03gY/nJhyGZBvbsvjo0rtcKFfrxnHI
VRjYTLpiXiNn2rbI7SkC3eJa7Z5qTXaniaHZIkd17hMG6n5VQ49EoEI+szA6CQw7fIjtuD2YTNCI
VkkV02w26u+tT8WRMmOI/l20J1sT+aIEGwjuwtGND1b7m1vSnKMayWnMdjHl9XVF70pq9J6BmPXK
OiAVdR5abriDLGxuIEeNWAQJwR/e3+JvjxRONEOZLGpyJjxQr99XineHqrpXn2ijFs+jm8AlxY+U
7+iMF88yq60PgoGrxGM+SM35CCWCMgjJflNX/owGHJG2iWb1J+Ij7t2Y6Rz7hPlXeGU5z3IG0K6s
MMQ6qzvdoqUAtRrwCWoYnX4XAf6vs3bFvBteLxO+CnEBi9WZk6D5jfzxTTykAIyoUMMp0OGtNapm
hnyLtbXzfLLBytLDOxr93rqP0/i2yfoQkVuIprDLHeQ7WDGnKeq+qvCjkWhvogKTUNWeVy+RK69n
/vM/vhdzbfyCoEk/OXYfbsXQVXtpmAH9xNx+Fjn6demOYuHnU3jz/mr4y/k23ywm5y1D0oVxfcsJ
q/UVTmiJMb5wzkXXJeSHWZ4tKiZfvNC4EUdJ1eneRNi69KESLiZmOvaUopAlxIFerMas72+GYMxv
lO80wweb5O0Bx5IxbVOYNkccKPzXj6bUawQQ5Xzom9yAbWNS5irb9hubvLoN5tHPzkT6j+dKWKgR
E/vHBw/IeLtm5mdjOoI+vEkq8voL6DaMaeShhLG5q32px5QmEFM/V8LwIe9WTbh1ShHe+ZUWIC6P
Rv+p870IjJtw+zNgoX83u+Wym159nxn+9MdaQXmVdnEfyBOt8a+YWfbCjf754De/vfRM7mAWJfkD
0cD1olBk1ZXyFa6Pagz1pZqalrnQQ77L8Kretn7i30YxAP1MhxVPF9C68acOOXGXxbsAwWm7FFI0
P3OM22vhtu4Hi/ZvX4+lqhOfETlS0Xj9CJgANrmdjZyOTdKcq74qtyN0hXSRVgMkqw8exl9WIFor
1yDhtIncr6NUzWoGI1NY3vDkcVaGRd090V0IDiqth5fUchtQNnjZF6ZGL5BwtFtLhmrcEjaeFW01
+NK+VW582A8rNEyMOBF+BUJB9+vtbK2+0ceg+2i+wZwAXx91ZNRSmFTo/hK9Ulmyesuoxalsix6h
JX3tZYXA8RaNBF8pc21Ml0VlNgcHdfZnR8qfbkE+1KKt+6fp7X5v5O2MdY2zhV1ryedO1M35g0f7
NtwzyakpRVGWcl2+7esXOalJkHjxJetS70C0ID85Zk6cbaRI2q2fFO5udF3vM+PRxRFJaY84MVyl
OShCqwt/UVnqPqKA/fXBSUtyMVoYdMTlz//YX3wmjtOSNj/VOQLtWjRnKOvFygtz5xPTI8IDsx2H
XWJEE16YJP/WNR23moZmT+mR+UlrWvM2ypvmbNGieZFB8D96bJfCiCkNh296tf6tQWdENZ4TMtxe
HNECJPdW5H1x+wL1eF2jRIyK5AaqTX7QXR1PScFJPtlqJ4qpOWl+8BGR7e29SgRDhZE8iWiGbfL6
PQZRAzUMFdb9gH9la1ttcRZ0YXY9zrSHOhM8H7YJ+J04IAJOAytGItUFmBfdJr8fg4AWpRYlDvMp
/ORplPITPZthUVhBXS7SFsSXVjfWgRZy/+L1wnkYJAPsGSQLByQePpdD2+Ovzx2JDRkTiheVh17n
x65aiG3hovez9CnzRpb3OKeTuj41ICjG6UCnpVn4Tdk+BpObP+PV5qtGPeyPRRGNYjXFoXFT5eF4
cv2sf3l/+b89WKhpUaByqIiT/V4nd2nHxEY5EP/JsLdvrUyPAdYM3ddAGgKzE8NQgjwQkGiKFLF1
nX1wiv7t461LEZ8SPbnDfIL8sdB9N5mQcvXhfa0F2h4NZ7wSYNQP5NLVTdHnWN+wTpQbAruXAnD+
/fu//jIN5XUwNlejXap4Jme5qa5W8dh5LuolP7knnWNVdAHOz9K1eEmuNfUvQklwCXNgColRHCEK
ZP+ISgEGyMrEZXgcl8NDwYkGAwwD3KqBH1AtirYWNFuhgC5GxssjLPMCbJd0J8udFg7i2JR6uPVx
lCYLASSjXSJyy6cFqUX1ydOG8cvE8CV4VMDWBM43hiqvQmvgS2lpJo5RDvNvQVxIHpFNDc3GtOrE
kTq/PiwzOjlny+WfNe7+F6Bw1gFxUPo10Lvy3CAU3tsoRA7BpfxkV7rzAGK/eE7D+eB9/+n+7eUq
g2dkzzET6cXrl9tZtZn1lRXfaxQicX1TibkvhOnvDCsUgJyn8QfTYZBmmGOw1kZffrC43uY2aF5M
DinUi4Tc13UuHwcbdM5enNyiJ6PJwuK582iE0BpBoD06RkXXlvP1/V/9l2SUj1VMk6KsZLtvUiqX
pC2ZrYQnP3P9H0YLXcNqu2RJZFmvNWPqHyKU/4fKLZwH05igBlzexf/gWyjTsl2+jKRBNccvf+ws
N+4HXxvAQ8TYVRIwLKpGSWoH68gW/gLBww+9nLzveJmBBs3/Pmubj6Z2/OVRUP0WlOfnCrpLs+31
l3BazPPmYEwnunjBIc+nHKScki9xKMXR8foc2WBynPokXGHrpdDGCNnt+w/ikre83uJ8B8nxIonf
pbyeZen0okD0LPXTQJYBIcHWWe3zXe6jmkgWHq4bqIZxbG+ycQqOMijFpyEr8195GwbTypZW8cxg
OE4H0JnNOca6sdM6aTw4MDIP1pyr+mGX7yph16gretS9yYiAAwNhEm6wLJOz503IllUOB8mlqMtI
kw93G4/1bUw6J/K8ccHSI6q5ShOSrMMj0/b/CRtoZJE3OUW4RcnsPIBkEIeKiSer3C+/RwheH/Ew
qQd6qNaBGRBkwb4lt6FujLdVZnzyQ1uuBw1gV+4CikwsawLjIvtfMALMI9KGr5XZcbgMU491L3Xu
McjXT8TKM9gHIcDveuowmOapnBAlrjoXXz2i+hL1RiBhvxnD+Aidp4QDaMDbiSYIWWIuvVL8o/ig
5aZ1cMcwBsnRIRiYtEPXROW+rXGyu3FjrWO9z76Wqc+xooJsDVEiB/xexQ+WHHwWvmBtxTgyGuEK
nEQ8fY1XtbNxx+5hbZWfR7do/5kaSLrI+hCQdoZ/FxCKbt3EmBBtawCpOk37gVZEZzzaXCow+WfS
U6y0HPS51QElysxtFDjlnZeoYUuCxlIhBVMPXZ/lO0UT4qF0QRWlBeChKfb20ne+6KA8qCDKra/7
sJy0og1fchsQwJS56bqbGs55Uag9bMNoXzl1uLUoPw9pFGxi1KB7wBEDDBij3BpeNxym3kBoN99G
Udv1CNXL8VfmBPExjCgUp5k3oKtL+kNpljXzuaT2RWX9r2yK3SPz66ICkZEHEdIDlhqY6fc0bt09
CZi2aZsYvlokgpNysbSlyBCRKbbhCFXAuhdJ1K1QW92GsQYgtG9FvsMm05zT0uweoe0RydC6enJE
UiIVrMXAZF0oTovLfyT1BNRgUFmfKhFDQ2rxODsRY9ZkD3OlGtzkd/gKtNXA1kXwVTUYUjU0+89B
VFq7NLLze4aJ6VvTQpO4KC2cZQR2bbpw50wxnOuPl9CtbEsew+WloYY3lh7tvB9RHMs7Si/ONquR
JrWdm6GnGv3yZuxBg/T1oSn8/JvpdXdJJxyk4QoTp5V5S2JeeyNrC/EXSPJVonv+1pJj87mYGC0X
YOi7Da1a7Ss6v/D8qnwRG2WNwk6m8eFyGwEjCDEWlROhhJaZnxMpizsxxoyUkErbF0merDHxyGNo
hPlyJCT70edlfp/But/5ltatwgGBVpcJSLlhX6yczm+2GAkckGEuiBgzrd27MnMfO4hwt5lbDjcV
at1VqDEq3mMlYyD1EXkXMhDPeEFwpesj+Kc2RTa8ajCdL6XUAzSwDoWEMdSClUA/tjSKSn6pyxCN
EDojjVlzMM1dhHR2ATwGqd0SD+mTqB2Do9T7nvpJ/NgMjvO9b4OvXu2LtcpkuvXhvd4naK4o5sMr
uZyKAdvszDW0oefCFwuzdoWpI12yGb9PHM7HUucsrevum1kFCBSGLO9eKlVjq5JmvosaWAgY+Tog
DU1nfsc4Vp/JhJuznMOc3xH1UCYsQl1KzJ1jHnyPK04/LUIrx++c67KO2ooS8+is4NiMY+Xfephc
t3bnTecSOv3axSGwGWZaSt3q9X3Uw58bZeOftLTxd2ijQAhZWXrQBH1RPD0alB8lEZ8tHDmNa8R1
EVNfVPlFRbp39Ao7oELjcLyEkTWsnWZ8ZJANY/t0u3hG181B2AxkB8zPi1uoJDbdOtPilqmrqHwO
SrR6i0tZ5PL0ktG2QWjj14um9MUrwxyhMHP6tnALIInPA8zB/CYvkBSsr6ZV9z9Tf8jvBi1UJzvN
tU+Y9cZ93RvWphpqc6c7db8TckIz7jX1egrTYgPwB+4k44wha0YFcKWqXNpR0pwv1WKwu2TRU0BR
5nKUjYPRnDEXwFkAPGjcBGlNfzPCAly2g7XnyjGe7JRT3TXzz0ao300Dt+yUMaBvUWiNtTBCwAZt
DpdaE9M+Hct8C3Anvq0V9LjQH/m0cRTFk9Rw+g7IjHt+Zw5ruG1Apwzu17SRxa+i8WjcOQXOCZgI
+nNuh49Zb4zYUnAHokI+KN/0b+w4kZsqmdRdYypzJ4Vh3SgAqkujQ74+s4/zsGg+jQb8BrdS1tpA
h3eXBum9bffRoWsb60HN0abbOry5Szmb8SCiWBIROlvsm32fdp8M3WSe+eSuCUqnXyCgp7tuTPLf
9cVoDo6iUJP4DGjqhLyqbdKZVPNMX+uXmFQACvjYumwt0G+pdyVI6twaOnoOKKCMfO42LfgK2/PW
1qwIjJjfH/Qe4Xna5/rnlKbuVjXl+JIR963kkPjOKppARC4m1dRn/Mz0qVu3DFeoVH5Kfai/yLzQ
cJlFGBRMTxhLWMfU4epo3BuuZNR15aS4OStSW6+M76oQOu2Evx3YcnwUAyojrC/MayFj2ULxwqOQ
9r9ypnDeCUS7+5jMcG2Wljgmjgw/GbFug8NoZwR4523wx3mPiTY0B8Np8lOSjdTzpFfOaEp2PZYF
/WyHMjkBSGJITjCK7hs8vxoqInXRS7gH8C58KM04/TV5Jr3/eb5nVsf+otZse5Vb0luomLKP6Pk6
dI5Q18uxdE4OzepFJtFCN24/PiWjpu2nIqtnTXV1ZOJZuKXSke8cPZNLUy8VvmweJKghQs2VYdb5
zmWDf/Fa2LsUL9y77nJDltHEJCNZMkfDnBtmNLSKRd1G7PKpdbnN8okeq1n0eHXnvWwQtPllbj62
ruM8ZC4UChCV6zyyO38VJzypVinq4RFVIZNtptxPo9nbhxb2xZYwSJx1DQhnjLSSZWcpegmhg1Sk
i9RD5udzVDxLDXrftr/pyaDx8+NAPQyGYM+4iW48F4QVJBFVxd1dYtyMIMvUnDxgzfg3fV9SZJrj
SJgqxTNuIf4IzkfEDrBV+xjV/NsJ4fbBd8b6q1/7rEBXQY0Aiir3aBSCfRgJ+8UFjXqs3JgZAApp
6w7daH3AN2EgO53q8oeUJR+XUCJBGz7h+kWP89kvlHZSeWhvSnMaYNWIKdvll0qLoTmQyDvYXPgh
O3uU9xLzk7YeS8Anx8hDlhyG8fDYZ+Ep9sxyWnbdbNMILaf7RDep/qm3Wve1IWG9hT4Oc8guKQQp
fZic3aXwC77T+MnIFO2rTtSLpL806wezLcpfeWVQEIJ7mAA7LyjRwfBoMS/VTQjnzAjxRRgbLGwT
oLVyeObkgfjR2RbVa7BssIsUo8GqQv+GY8g3QSME/WGYjHOtCvmIpeF+jKyzk9jueTQHteMc7bA0
9Xx5oWtEXRm7LKdE4VHiMgg01qMdaSvWOqp+4hVfW9qpqJZFbmBfhbqxMJ3i0fL0eEeJbVyXNUiS
hIbzc+AU/a2IldwEZtdvTMezDxOKRxlZGUFECEHNCb4j9iByCyDRnUbsjEsDSw4mHpQ/cTOWWxnA
Ak2YWuRgkzWrl0EVM6rMtydcC5lW/cCbUuLuSBrvmDF4J1s1gyl/svY8dwfVro3u8iBW1dLOx+HG
STHSZ3ZhHfEjFv9kbmH3G20MA1j8roy+JKM+3wBqAAspBrP6qrqg1m7B7HfwWiMjLW+dIdW+wVpw
VoWoXX8xDOM2qRO19HBML3CtnlJl7sc+bfeG6odjb0P1NKKkvIs8/VcZAhHHExomD0mmuLy5B+Lv
nIjmCA9kcNOlHXKYre3WMm5HuOLuoi9c53vdEcuDj6uDeh9nmXxKfKbCMASgHU5dXbvtPcSGoHSx
cyRlvJWWoT8JvE78fWpozvRyiYAscwq3oN2zdQLT7AGKlbfEUCppDSZkAJNuZtbyUgP6HT8kdlmr
BcOpvFMRmu3pUi6ippvvSg3DPgUo/pdNHmuMA1F06mnsbwN1KLLyNGfrXP6zSBfhuAKCmO90JBqs
l0CgWrrEHsV81EYpWcrlP6094q1kLj35XW+rlStTRjRUcMID22zumV6mVgCJxJFLk1aj3ZAwpGH5
HEZV/8J53uMcI5XjGuYTvTlr9tOCoIABE190qBLMLbFhBSyZllo8Iydnqps7hPY/MIYsTqP5LEuy
OSHI/DY6mHZuHWy7jVcJUK0Iy06YPzVzwuunPa0aSsFUdEOMfZz6iFYXiDoD6HuAZjmb53ZAE0uO
naGwm4JNVbgNxoQmxiCthgfwD/VJk05zNi3M1Lbrsw0Dz/j9NfKi5i/U/OJySkqeWj+XGLF8ghjG
1KL2tNyx2mJiO+Ipyz1cRBmtEqEFc1GdX45aQC4CVZab2p2GmzEN/mk7hSGjHMYd18F9X0IL60SV
7dLA9W44HZyz3zM5LQhbLil+4oJw17/RYi/Za50bAXMittJU4n+q89S4Y88ykst1u2EZyUY85k3b
nHntPD+iTbjzQ+CvmxjUJYjh9CGV3jQtzcnU90WgbfrWgprX1KCJM43/4SffL5UQ0Vsk47XeLQw9
9lbuRBahROz/dDU13Y2qRNXg+nrwIwvxgC5q4CNqcam/OmpeYlnd3dMeMg+DZgIjH3F6/H6xeF7P
YhB0E5zYvkm50clOkm5FDcp6jIsUFiWvdop0nQwm1r1knUly+75u0h8OgfcnhhTk67BPv2hJQLqK
SwmoXCTStRSR/TnVY7Ej/wOxN+kUP2Ko+jkayiNzG7DVESF80sKGy5ZzkPXheyE0jpisIe2DkHSb
FRzFFPV8UE4wexg9srhcFL9vVBO24LKkzb4r54pFMDjDjubZCNUhPwda+AMNlnWKSrBU3IByXCmD
lBy7THvb19D0BA3Th3asqhcs9OqxDsoYWff8wGTpar9qh6bLMukpqsPLoUfRy7g4+iNGbs2eoB1M
EYxoADs6Zqq6gYKvh3QZ0nL4IaDnUtfSCRPH1ks2GCrhXzFN8UYGib5TmpOsezXEp6mKKh/ybPjt
UqDxE7iwiI4K2EZT6YxPv/sXjo1n2usS80wZ64tMZhxwjI3jm1bHkPsak5r2pdKf+Cr7mQyed39Z
7qUPxz8ntmBezby74yR2l1RDzIdmSD7Hc0tLt3OGEBqixMlN74RTxKdaUvYapxHz7OtzaWt4KTUT
fPzv40gYkC8c3LBL9iM8ur4Jp3yR0IChLWC4Wz0yqhlIwTQ30CtUQLLqIZQjAbyl9RVDM5KEzuVE
2p1i1G6gJVc+jrLBKwl2dNCYm4aR3Kx0z0i/wQruYNqbwelyukmkEzcI9j+FVaiOXU3It7lUCS8p
EpWOMgTXkYh7zyysczWHk5f0jvuIYiE9LZJSRDIP4JTA13BLercMDFEPPbKD83Q5iCudH515wSFq
ciiEwUCzoaX1v0fa0x102RTHwYDRCLSDfwV4ugRK/cOqbG9thqV+r+sVdoBEi5+tcKx24SDXTFmx
jhTHtEfG95G8zJW+wqQj0ogMECJrLb3rraJ6TmSFjYiOG3iIdni8VLZdz2oOdtqT1Azppi8tuWvg
oZ2yS5tiLm1dCpJ0wfIviWTejl37IHX6UVtWheevtXwuEdVdXj/GoCOPCSKah87tmDUytN2xRRqy
VaDn1KJwrO+m4SQHfb74sH62x8DFoo9wEIdtF+mURXBu6tUgN5aJZ3wBcMSDKUMEPaQ6YzzAD96k
zRjQljTdF2caqdkgRO0yp2UohM7wzDE/CnMS0DAaxvq4ukdUJNRGq2krOpHForNKovJOjQXQNGkF
RyucEDENNUvkonur4dWQxTdJuLY4pMYVFTIo97GbtD8F+A65b0fY59w4Uf/SWpN1iC/dv8s9z8AM
7ihnmgsBTqmz1mwn4T3MPeHcDb1l7lrO7PrxH5gbMWypHjkUL+D8X9YSUmOxyV1J0QAA1h5WVLXN
qMHu2qxQN6q0il3JZJKdW/brIvP0W6F3wecuLr5jMgtuCWgIyqwovgWOewOLw/hRF7I5J7PoQhWO
xGkGjggiaHAnyA6gIg/j59hwh8/gruOj6xIY2LCIt1bEPJq064xNLtXRIam+dXPN+Ml6Cp87NLiH
y4p/v/j/F2URrWkHJafimEE7f1URBzemcrCwKBCcJvlM8fynmkKoeT0+605Y2b7KdbXtU4DCYdB9
6boOZYShKXMZupn367fct0SUtU3s3vug+zg3F686E8jAdMwD0kZde92iaQcwS0kRTycmBuExREoT
h3hEWUSBgWM6j6NDi3UKcn5Reu5Hlpe3miIanrokoLEV0qtrma2XWJndOyXTaP0QIzOuv+L5ciJT
pWLCWBiXd3qgP/VZEpFFNIV5bxZ58CvWk/wucdJw8/6reqsVweKgqDvNot+3zcKwYv5Y62nqVDjE
Y5Cv6Vvoc8qoO1QFY8nh/f4HvhWiIzNXwsaPZDJDynCuVF2E27MtytdOo8bdlVBTjBdDqLs/hTHq
p7HI5aOWz4gIX7l3AJNn5B5fbtGXTbW3Q9t9ev8L/UVAyheia6hQfGAsudbRGqEkJmgmDOuSGpnj
Be5LNVHf1UHTb5q6/ifpOnfrmwor/zQwYqj3H8ZGFf+4smeUg2HpLbi8Ani2pkfroa68g54FRLxh
qM6SDX/T9m34QX/tMsP19SpmjDCCbYGSlJcnr7aY3mEWb5RhnrDWxuupLpobrQyoG8VwV8re+4b8
oLn3swgyOQSkbu1lmXbrRF6ybHNkIPO0qQnaL7AyH1LlfaU31U3vg2K53BcKd+YH6lPxF6kIIe8s
70b3g21vblz/0RvNZZxhEg6skxM7CTNRanPTBTLehvgfNhSUrUPTE10rf7Seh6GqN7HfPzMVj6z4
PzUlJtGMY/DRlnzbsOZRcmOgYcaRoF83rHG0FNAMKnnqgzp6YpC0t0VP3J5rBzQWXFfjIR2iVVQx
vSr3bHfv0OZhrlnUaHeiney9mgMhE3noyjPt+qXF6LG6iK7fX6hiltJcv3IyT3u2XaLeuJYnzUra
3geGeYovHZ5LDSwc4+I5JMxf8M0A5zBAamdWyfcsjOIVHmgqrXM/7/1v8vbQUDyoea+wBE3nWhdJ
zMWlo9PwvDR0dcgwP12AH0wX8tOjN3eM3v+8vygaUPqhw0CRiK9IXWmMAAjhZ+oS42TmXqRTSHyh
HZNt8yKS99UsoO6ZA7MD8dzRhCEoeP/T/3Kb4U/ks9Fe6i7CoqutFgLXmJKMrTZ4ghkYjU1Fe7TV
sXUTithNt6fDEN+qVIaglpsCHnVZPliBC+khS7WXIS8+K1glDwgUP3oyb+8yTu/ZU6TweM7X2est
5WOspoWV5Pf+4Bm3MiboXAQhMycwVs85RqK7AKrow6s93g7zg/fydh2QJOm8GKDWqHms+a77Y0Pb
TVJOCeYhXoJNNpIENrWSROlHh5FlS6cx8cC9/y6uBrQigSWUM01kjbOBCt3ZlXIoiJlPnKo2erDC
pFq2gS/x0kY5gP+cwsxFVY69rGAqp2i4L5tqmZRWc19lrbZ2ivQ/3RGjcvRNXLtgsweouYGDQuKy
chCpDYce7L/nh9PTxQTGEal/fv9XqGvFACJDx8Edxybi9H4jmnNA9hbgl9sT0xqLW7cyyoMlS0jb
tfw0kvYsCB9jhhh1DPcAYRa/tHF5rgTxLW1SH8I+e2xH9T1agT0jdMm9IVhR84Hi5qZ3eZR9jeKK
0LYT8fSN6D3fgnQgazZV+VkFZv8rdsV4f5EqUc2mXG6H0+OAYO4nQzTKDRMcGOMTD9bwLZ0M40sM
EgBKnEehOWReja4qvqEqzRtjLMEJwzfZlH1nr9IeyhIgYPfkAScGvNsz6W+01JribyFYmG66zXsa
fAp9wXfKOBJR0Jg0DHNhtsD2Ym/KIr2/Vw4w2WkqnjRE37cctNW6s9r2UypRiE3WCYtyBPBnchdo
KbTvKUTWh5ou79pOCeNV04h2G1d6ANOc6kBhNPE/gatl50v1zW8KA6zZ0OVnIyv0QwQ46LZBB/Gi
AkM8h6nn7NCtlhvXQ1WWlZYRfrCKr/cNl410BPV1REJCvLm7LbfPxkhU+gk+Ko31oUXVaM0SM2ml
a7eLht9qw3/lUP5/8R7/SUD4X/8fcRK4m/7YmG84CYfv0/c4mHEIf1IQLv+n3/5k5fwX1gG0rdjw
GHyCR+J/+5Ol/V8IfgwUTrZi+/Iy/48/2bL+i3Aa2wAxBbQDY3aa/MefPBMQbOJ+lhltJ/a//Df+
5KuwZTbxGBaSo9lJhNTLmP/8j9M3C2TaNg1jrnLmS8JAH7z4lygYkwE4VTMOTDGwjshLw/ADfeHV
4fX7c+cv72DNcHCzvv7cEE+G13s6Qh0bXreOFGFTyYlqS5/Y+z/ex/3v2OZPC/bVRrl8FAOy8O3Q
9UH0f3XxpxP99LZhUmhX9M4+Mdsnt5majTFNuD4M7d8lhr8/jQvNJTNDFXkdB/Yl+UrUDPiPnI5I
0xEg26lwrBjMEG6Kvu+XsFyQ59r5p3/9MwnqcHuSEqFStq5Eg2EvzHkUKm9SMZ85qG39n9ZOx3UY
TWJdJ3X+gULzL48VIhGuwVl7a2DYfv0GK+QKgRfTv0yDJB3AGzF6eOVXU/dgg8VyN+A3m/SDVXMV
/PNwifhxUBgsWDbOtVewthtkVr1VbTomeTDmAGGCysVHssPrT7GR7usSgxeqQ/bGtauAIB6OauX0
G0vNk7uLJrgpo8j+IIe93gF8imPwg/AF4UwiBH79/AJZaxlZ/DAz5zKK8skQfokKYNQLtPD67v3F
8bcPw01PrkfR4G120gSUyDwbw5HukZvbwXD2DchBZmg8v/9Bf3l2WLIlle35WgL/8vpXFWaUZSHg
qI3mOieMPRVMU3f4YOn99UNgr3BuUfvg2Hr9IaxoykZ1wywuU76YEhy9P3nqg2Pjb4+MRJOnxamI
JPPqQ8zAS2xf8UuEsrttMU0QMt38NkFbuXn/mc075Y+UDMHIbAwmq7XhLaA5vjqDob70QFYTKqFr
mrIfbJmrvxwf1nyz6BTRcE7y7q/+8p68ipk5abwhPq0x34W6Vz2adiSahzxlRt/N0FAZWUK9iSwc
9Ex0e6Kc7A2P7//Gq3tm/hpYTy9WQX4h8qnXr0wDdqcmqJibRu9j7LS5V0JNCIEtYEiPVXHjZIH5
beigT/y7pX/5ZI59A/yGAMNxXSuzptFMqqlNNrQJAdXQtd+MESM5KxbX53//Izk2uOXnVEpcHAt/
XKb0yTMThQfTDQNmzml+Xb1gOm539Hen7WSk7WNcqvYDh/nfnuy8pW3OYYwQ8iqZ8SJDZyBAxST1
UADfa52m+dKB8t5ldsNQq8E3WibpdLn561/+WM5fG/8JJVreJ0HE6zfqGXqexXqRbsCcNZ8026Eu
HWTZc5305bavW/SORiK/vP+hVzvftJCtkEBjpoeugMN//vM/n3BvSCdzRbopR0EfpVF9sjL70Ow+
2DVXm//35xBlochm5xNqvf6cIPTcvmZW50Zvfe/Oijt5XxiORZtizD/Y/dfvDwQNJCqYHpJnyQqd
79k/f1LAQDqU34x5aZbNt/D0/gObyyn8BX8cLwwqRFnOYYzgzUZO714dyWYrmZVNxXLbNQHtBn2c
sn0XxDq6fbzbINzjDoA5bQDAhk4eGfTaM4XchQNWZIte+IxnSxjDgUNKMtDXKcbQXQyR736VjSXp
Xwf1NA8vq0mCO2X5PhPQmS7HEPfSeaa00O4TZlr4S1MNA5xPs2aUo9mFTwWOYGdZaFl6E/UM413W
cWXu26mqrTsk3Bp2L8QeiFxDWhCpZvdfHN9hKkhYGMFjFruU3GtLe/aGUR5F1FgvTFlxfv43R+fV
3DaSRtFfhCqkRnglAJKiKEuWPFZ4QdmW1EgNoNHIv34Pt/Zhd3Y0HpEI/YV7z7Vnu/3JPGECNMu+
8L2shQSoZXvgqSEUioHdMGFJSWEkeQM9WucyDcZuO49FZ4hkkyibM8Xc7IWHOP8xmWE3qRHROCP4
qQHXBrt3Q6LOfpwYb5Z3YjQCCZwzlkBpHLJRzlBOwWBDoAoxHjLEyNZIr0EiHMnXT4+w+uf2/6z9
MLa2v2xT3bei8YD6bK2jmgOWSQLpfOnqS8WrfSMAdxR4RKep60mRk9ChQxxpb7LMjSJq025+6jDo
kUNp0o6wiqJBaAjJzc/5GEjvoKMbe3UgeJ4pLROw6cxsCcwsdU5HmuQSml95zfSnLVnEpPGGK+DQ
DGRsQ+IPqvWc8zeYl8VjfGo8wjWoT1RzF0oLGqYORqs+Lk3Uf+Y00I+sz2zS4jd8oXdW3TcPPRxH
7wmk+fKEFIbUgEWyCL5O5d6uvPlRIByWbWjbsx9NzudeBp2BvQ0NfN1c78N1ygW2fsHkC3QmWzvE
wW0BC51mvk9hLJIpRzwETPdaEHaHAGNeSMqLPPKdAxZ1z3NdD0Rpkpn3TUvcR+jPIqjPBfXjex6W
nXsXdrKvnpBHrvfab2LrxE6SWs8Vq3qn6HO8U0dGuzkisLXMuZE+0MltKRRK98DwG67eMmSbR4by
Dcichyfljajf5KSJwhp3AtW7Omh0OnTasolDFS5SDaWnf1C2HXD6zAXbZPVm974P3CI89s5UO1jB
Jvsnv07Fvto2E6OofAKeshDnTmJDsJMKNGj2g/D0e2gYaxgsj3sLwiPBqrd9EMjRg9GQ4WoyP29H
c63zbexPVqmJx7GIXD5hFQlNqhxhukyyS1FHDz1TfgfNbRyRRO1G/iTiKPfTDezAhW9iq7KaKvWe
qMQYwHg3kSAdFaL5z8ljAQuqNXZ7gY3GLXdTQopk7xi6ZKEXL7xSvCKEx0y6GGhi4hnng8U6k3HO
aDQKLmRyOT2E7zG78A17U2TzPXFYuz3Kv8MAVTxVuhH+ES+dS3x0Q8rYSa3B2P6K/W5CFdnXY5T5
+4zAyB4jZ0mLgfSLQ9GEyxuTknBPhFdMrw4iT/Ef6+/wd1ni3zjWXr19WvEoXCLV7dG/M/g6gbxF
a2cOhBOZy6pDIZLKgFLIAVSPd9Ju2Jl3YTC8Nrzf6nQGZvBZ5qL10k00gYWMrA4m3lyITpNQTz5o
2qlnERQ1+/7qU/lfW22TDC1at4iAgCLkPFD0S/+42KobkzbQzWnYNqvIxNxtiPkCy5fHuC+m72Ve
LSeBnlr/yF2BpluYZv/qdcuP+e4kfveOcqYk6lpugd54pA6F4Vj8meOie57DEqy+Q2gHQ7MOc+p9
HdxgDR05hxty2WAg+avH4n1C2w7oXeaxNaMwLRW9MqnF8SFwyBo/7D1z0IsBTX5W0erkGYwURKbs
kyHj1W7Q3o3L/281ozRL4x2Ri6yn2U1dUiug1JL2MaVNoXI3cws/fwp80/yb65XQky3kx7RdsYfQ
e41TGzX16HFKjeJrsgMrvOL7484nziCOM0tjoyOtYe/njGtR8P9vbVkk0TATnNksUwBltpxBxjuc
A8HZ0XEtTsgpHSxDHTonDDGG1Lp9432kRoDtiwHGXKsKYne4ipw8kLZ96wcxQPBAjp+IabSwdMYg
Yuax/Aub+pNeYSGVKbcfFc69Q4un4+TtDcl+HRUGTFL9zAafPNSusYmso3RhXXsbshC4ngOeDmlq
+WaZJT8YSgV+JzJg79FNzf0phnp/m9/Olxw523WiHOPF0GWTiP+05GpiZImzVqlPrCi4fToEkFzy
T0CF+8vi1t9uFB4LG8xUGb00eupYftlvWCNSfJRv4PnPbGefhey6xNbG4G+uqgeixRFj74SZRg0j
VKSFvNv0VRfDdr/dwt+6kkdr45RLQmGB+ljGi39zWQV1eGKT3yXAFIbrQJrbbzQ3RerX6gl/j8wQ
JuWH2gxYROaSjSexSSDMScokMMVcqo3rNLXyaPX7ducgTHiEyj9fl63fTWYKXnyJqW4ZyLbgmSeG
S3952uk/A6OmNauIg/g14JW9qHCLDkbR3aGRbbaTCRyE6yAN/pm9c3c+O/faAbi9+7ITt/DsK486
toy3XyVZxgBtewZeFR/khCPLPjlxWz36GjOUb5yPuM7DK0uk+REceikT5ivlm+wlYj0H2NSjhhlv
UU8tqkyWcfQ/daAYkACxye1fA24yJu5+jfZ3mbc/uSDAYhPPwcSUvp6RBVnCENPlvoyRTYiQWd1n
UDcCkEy+6btg9sLnsFw8hIQmSNmVbZkNdBiasp3uK6cSgIMOU7JDbGrGfm34m1PKVglwonxLovom
6t3nwc5E7WGGavkvK0XZ5n54xrOvCIrJvmVNo846NDwN3WKe2Hm7UPtH/QMhmve3Qri1/B7VtngZ
c24ypvOpa6qktzGu7a5ZL9u6f3UinLJuscaHnAkAqnUlXmdpl58IicWXmaORvN2awmIqut8r3Kyf
a8Q45PaIcLtVNgCJWUK6A7rkoWG35+kuXnz7O5Llxxq33k+X/E/2HNuZ8qjJHMuxvi2Q/NcuzvUt
xfitiPTwCjqCcNhpvDgahNahxkrBa0ruw4+lbu8qMhYTZO36px4XIhWiidSNBdIpSP7oe17RHuot
xymG7jiDdLpnqPRMirYKRw5mTeQysU+mOO6OzPNJlyhRrSQ2UowvxvDksvbk0Dq2dvkXO+1zUC7n
2N4fI4sMywPi/vCiRQd9XeZB8GWKreUYhWeEOxEGyh84gs18S0xfMqpS+xBA1D5uwRxny2KzVHa9
45LDUPPd0s2wSDWE8Q3EzUQQbe7Y+HlFwvalv+S74pF1+vWoSQVK5ymI03rKBQJyY7t/fT8PkrhY
f+dTUL/0ncGlJPt4u2gb+Wqc28iul7x998ja+DUiy7hGFYnOgBOCp2rC/9YSIfWMDo8EXFp5Ah/K
EW5qQnX7WO7AplGgcFOpaKmvPmfaIRz66dKDezgRr7GkwU5e07p5vFLEyCPHVkOcLfDfNalHWTTP
W8JnLo4rEeiEyxhDvTJCtDahSpDObuQEqqm9gEMxjxSBQyKUMuRCiIALp2BTUlxbJtlI2n6qUDP/
9nuzegevLjUB60EDdL1HxI+sEJvvNm99phoO9OO+u/KRae5O6KK3qfAQVzO6erfbeGtQ410WrtKx
iJ3Cgh879DxHW3gcZ4azh6FtQGIvu1s0iQisfAemvhT0IQtCgEpQkJ+xqop/yunm8l4RCO3deQHH
6QMukHEkKVLPy9VTUYBSndUbFYvTehnjX22ySHfUH1HNkVd2lvPLLywy8SIK24MOCykTJM/7gpfC
3tVxLzUGN4xk7nbjm0PW5DNMVVCNj6QZddSuKmht4uH0dBOSE/ETR0PxK0DnOv3Utt8DdrK++t6G
jrQB2PZMbOOeE9bR8zrFryHH/2JqnC/dxRPpmJgqniVVXdaVxn5c/Op98hyfVKL6scTlhba+cDik
KcuSUEaERC4kWk2HIeoJO0JhO6HML/AzyYmC67DJeH3f6wkFpA2R4LQuW31cOWSbBCFtS7/Zc45r
+te2tCwslbcXbcDAo5BOeNcWzkO7V6/SQqdXSJT2rVdlAcXPpSn68CG0tbzOVju9YMeK2pO/7xPg
DFVAWEfqOddDS0Re0JcJ+r/SPGEO76/l5NcZD4/7xDY0CrKgx1dyHGyJkjYO+Pu+CX6IlbwaSwzn
2aK02ytpE19QSvlERwUhnfTsA+MZfSYocMPbtzTVY0Vm39Cb7uSFm/OP0IXtt/Dqgq7EpTsSCJdv
sSGYuHg/hSlzoP7IN/CbXYOtCfBgR0yUANiN4x7Xyj8sAAa8g2wAf2U8C+0dpWF48gZNWHUnOigr
VXEdquifu8uYqN74wW835R7WZpY18UPlfA5L67XdEO+XjjX/iPLIfsIB2GYGOSsK3PVvsGr12DtC
PQIvXD+5s34zacNzQIhch2EvLK7zQpg4jmLYNsX8zHbkLlxKq0y2TvLdEmlk3zmt3JKy7d6Ry9/O
TQKknSbC61U4zv4zDxkvwZ/Y2bEi5jp7cgoSXChd0rbKfaV4KH+NzUSQyIBmd4XSPco+q4a8WU6x
WeWvSJFTfHuwJfGLOeCYW2X/wclIjF6LKSDiXUolpSgwQlIcGkc+rnab30VDoN+WXttFUq1j+x+o
HhDSC2E2MNHH/IWAuhkjY5AjLA1VGGS9Q9ZB4RG6ivLe+s9pN3s9IGKPymRWakiXyX67idpfmi4Y
1mRp5j+bwd41UfbLmgQfHGAVBhF86WWLqxpMyNIfI1RO5UwsJov8nNqyC1d9czNy/gTK/oVhffkq
57I8Y7N4NTeqMOEfOdnfdj9zkNYhatWWmuOrj4eb/bQgKuNhUGu//mcPAyFRAu8vc+D2nZRe/3WU
MZ4WD2MLeqki+huuW06mZED65WEfbWeE+SS2o5xtpDphq2zC2Hknp1HZfQUVmVe9I60HMs0jdcHh
Zv3Uza13QAS/vUNjV1TjFBE/chXn84m5WqsytWziv7KwDG0F1d2HHUk/rdTWfLkGR6LOo+33Imb7
xXN6MukZGC0ZYMi4IRcWYRUy+24+2ZaDq3Kv2ogM+Yrk63707vPCI8yzKHbSE8PWJfpgipCq9dVu
pX1r4YiO9yKk+OTrQI9uxg0P8mrcGF8JVz9RJSkjqGjd9eiL3XPTep7B225TMP6eIkmpjywnuBgT
Bq9+UZNfV0w6mHljR9OQYTEWXE+5tm067zAGQpwn8sgN0iwwcZV6cMnutQ4oC1ridkFW/Jk8Ksqk
7IfuKd+iYGUr5Do2xZPjVKnat21OF2e3/5WGl3qK6jNAtbswRsGeNalfVWw3FKG97U64aQl7TAOE
2TLj7YF3O9SReV7WCsmLi6GCTOh+RqsKk8n5tiKbtI7djFidhQl1cADhW5AzXjc2rpt1rgz1HfVX
qrXfnRgp1Lc83CqwsyYM+++cPfGS5rNqyKRm3vSAUDi6VttGG1xVIW/1CDf3U+zttZPCYnWeLNws
pMjGE+y9RQ+0EtRy63iNV0nqCJmm7MSY9dIVuhXNSZHPPlFYNS0K0v3dg8Ve8d7b/Gl/Y2Azkz26
mBF7jDcRR5mLdT6GNTiBG7OdbE4O8P3UrZCC6GTWgsodQD4RistesPpAcH9LZmnYJuIcmBIfxjJE
rlF7tyyJTbZ3WMkAwOxEuExUj464duiOY+ZQ4fRTclRZDGJWGjyfVy3k/jBsamrQJrTudbOFVRYO
Y98fhqIbfjWNIQE6WC0mVSHRpn/nG4YNI2lJ48Hob2ai7TWlSOMu6B/tyubQRKTGGynwYoKddMm0
Iq1Rh5DhHs/qo/TwfTNLm9WcrPMkvr1eijcd+8Tcmj4mu9ZpxBxiOe4mkXievT342DwdoEaehn4Y
7ioh9Vb+5U8MvrvCpdTMZyPfhTtG38Zb91v6V7sePYtc7aSCm7OdtrguaPw2E/iQClkIYuRxdZ91
wcLMFm/QSNYJBJ/yiJvae4MEgg+yDyxbnAPdDtSIKHfxYds+c4fanrarGLUz3oZgTDfyfpdzxmRr
fpTbtkaJFcWrwmpnWVGqhw77SyzUihONqojHvsXTfILcFOu7dtJSMPFr/J8FKVneXYCheD/IuWhP
AuEf/vZVA2hyOqsOn0JReUNiMdxqMhwY7KTwTt9ya9wisA+NF2wfYViK//jM8UsZbcDstOvJIFnL
eBgu7TTzsdCabhycYV/798TG1cDd6tF/s3VBVz/Sxr6BeLNwjuWBS774OgUvUeVu/FESaQVOG2fc
AA5VhEw1sTv9Lu0Bs0oQj63/d4sQUPyILDzMD1S9nj5U4J6+VmdySnJQZrxOC/I8/zr2jMixkIsu
Wg8eoy8/1aawDYlC2r3HWO3xrwBYDnhjB+D+TZVqmSixIRcYIu/zNXT0k6wDwDf3MQYFxZmJkHLp
MoLkyIw7zII14ngua77WIIFK01ny3HWiQSo8w7zYkqUGN/0UcRgjaGbsTjfd17Tsrg1xK21Y6hCv
Fe81jqSJoERMQtT2aWsT8JP2g+3hM+yMUq94ILHTdrfwuZOs9RwmU7w2ecrK0DhJwFyvJ27Sjshl
qPVExc3Lmk8+YmPF596U4cUAnXaSub5leDZsi6v8XiH61VmuG7m+zb12diJx66hi8kirmWLmYkLt
WktVZIxxZygkQ94Pcer7c3BC7OZ1r6NfLdQf6JxLbv+qdTH72l1B2tFS7Fh1sH1munf67g/nyOTd
A1/tPmdHalKRopI+bVssli6MhBEweEbS3q89Ve2pDkyE7HCoPfnK7GDIf9RTpCh2uy0m0NmzyeEV
9D0W8azs8RkTzFJ/1b7BIR4SfCuyflVe/A7OhEVqrR1DfSX8ljw2PlFxCdpqeq0qxiMJZkcf8B3H
YplaVjWCuti23bvMKveBwIS3butxL24SuUjm0cjsSvi/PNFj0iObZ/0aZ2E/9xiHusNcblBl8iZf
X10IbP49JgDYaLmztvHVrxjc8FIrwoslvDXMynkO58TMyDGfprqTz8x9cSwditVY1tHuc5fcQhnJ
mHsKGh/RUF3soj1EMvNGroktr76Y/enJZ6ZQn4Iwt8B+WD65P30bbH/gYUAj41ayA0ZmKAQyX1bh
d7VMDhNnZhsx5JSI4+KADSnw05n7xL7AXdMQfoKwJnbc1JTYixOwDbfHClRO57URfnPplW3S5HJV
555HciSQWvXtGf/F+k3ZXd5yQYgL+1kuq7d+lK3syTzrHXtN0XW0XVbDP/Cw3uPhBCRGymTz6QLC
3Sh0NtIWmWVahhfszWSNeXdpYbcQZRXtN0AAunVM1rCPhwFrm+6LL/RFt4zPzjMvSAuBZftb6Lzs
PtgmEpCggOwSA+6pawM8oSM5mubk7iok9DUEFZg6HQbgA8mKVXkXLGOd5i3EknvjkL59MPbuPSm/
919IAw7rxLHV9BlLREz3O5uz8rAR8fzUe/PC+Qs+9sWnGf4j3KKrHrZil9+eDZfrAJ2xt55JlQ2e
CbV1+MdGE8fvmwcq74lx6vKyxa4OLn0U6P0+BnMlz/NGD3mdrMKvj81od/HJ88Kp41hp9oU8Mows
4lHXZfOyynB2jsbbbCz3LiD3+DYSopmGNxJX+fTJjIwOfB+KPTqtAwMSkDmkhP7Ii0nSynOnzYlo
dlKli3YXfmK4ux93kw8/qMPwLgI5IWOe8PoIV4G9Bct1Im/OStAKiffSK62ezpVWNnPwENqHiFaW
Z1JX+T9Kl+leQbHqwXE0crtEw1DMx1X6xYvUMSdz3NrUj9aomJJry+9Ss1OdZq2W9X/aEDJzgrg2
UKRMNhlea1s0THMcEF412rbPXq5mS2Rh52WCzl2UXeoHudXe806t3R90xWxFbEa1Iw+64x0hz6pv
W8Z2kUZjLBpuSxLljoNrzyqFyaqcu3qrmuYoJlTNSYCBspcHflzNZ6Cg/KpBL0k5v3ptRdFfjXO4
QtbHZZasnQZnFZal7l7ayWmWbAAvxf5jy70JX9sy7Il2W/mm2gi/VqxYUh9ibtX5Hj07bXbIBMIH
rSTqhrZ8Mg3RmKL6iNe9d9IB+NGHUhO1i03cSZHBqbG5/5Adq4aHLi+XHxLrLTUwZk37fqzhgB1I
nQu+xG4LMs/46yrN7WEayTKe1vCA6VnbRM+G6jJu7ExTz/bWv77aq3sWeTU7NFPb9wrcA4/8sup3
rKohDfTM3JqycCn+czAmtj/igr01+4F6O3FJ2N7k3LRB5jA5DNPYMvu5HJuAVX7eiQ2c1B5b2aRU
KK8DH4Tq2vNNdaAYHiCTiqIvLnoVnjrtpDdVUEBw1J9WOALQrHaHqf9i93TQhjMRmjt4gw93UWyA
2X0wZmfawxyFFadFzsLU7P91ADftS1z50XLxcxrQuz0KqQ4lJrAhwwQ7RZmJ8BVdbvtvRJ8V41E/
6Jj2rdDT97NtoA1lxUi2Ryb8xTiHGZP3eWmW9ss2LmrGAjkn8XK6qDDL9z1JH3BruvMiJBXyQB7y
Nad/Jsd+m7hiMzyK7kwQhs8oVVBkHzt2t4YnVVOA562/1VlDkK+V8JKz33Kd32CadbvLi2LV/XeL
5Vpn+CQ7BlpmvNVfTGFUBvIycB5KDsf+iIIVyNHA2fvsBksbwcqhckutTbcBZlOviA9lzMuc07/3
lqdm7rkjcZhq591Quf0a8DI9ezY5wedgF1GdGLilFifWLrp0rGo1Pg9UOOzNcmV97VvQ+mfcheKu
abX7m6KkFmnDsa5SojXy//yOGK+U7/rWkO41L4cb/ntKRi/3tyyq3S0/T+uMQbwBKKrumNJ3DAsj
KLfmXHO/vYZs30m3NwyRMkQd0HhGu8G6rBqnqF/KMMRVfCCEb4E+EYh9OO5LIJo/mEry8acAUHrN
SzqR64QLRia4/QX9nOWW641jJz7aenXG9FZM5ne691khaGrI+eiChQteRDXEjxOZkEvWuL55hq6z
4Ybvmx5LbNODHWHf2HtsroPlV+3Y23Iq7FGIy2D5UX4mwc2PCbFY+BUpbzbQex7ojiPeWA/vm7Mv
/WOt8dofd0kn/2NuiH5OQV5ifWVB4lXkX8MxyyZrdRi5IvzvcG+3CPibfAhP4ZQb/dHrmtSVRLVM
JGCSMNB5QxJgPtZiDqeE75GFfRV2N1v7pEkHzSv/H56H6tfO1SMWp95cy7+KgGc2A3cW/tgaias8
DraOiS7OEMQyIlfTqYTF7t0RmBkGhB8KJkCZty3YEiiww7868uuKfSkUJhgkCkaGaKrujyQxuTu3
KH7iZGv6qTrNnKT64jYWY/GdGHBx2WXh2x+5UxjnahViEhsTuxw4vd9Dcvsd7i5D4isC43VN/R5z
we+wUFQihJfLdWwOxEoaP1lCRf/luKVa7ot9U/FhBro2HaF8wQrs186dL2tNm5eF014s54AzbVYI
bXz3K8fPDBKj8Or+IGBqVnfElS92AkGm+uc1CwtSrOECqfIaDMH9QrH2WYulGdJSQ6s8NFhrw58T
CaPiBdLY0hw2cpKJZ1iD+mtGIuGxjqAPu0Dqc7/GwfI+WXAygxkgDukzKpWJFPBVDxMEsj0MklKI
5TKsgzs9L+68vrP6K5oMUBRhtWaeNSN8u/C/TV1b1g8eqeY/s872f4UIlo9wLMUTWcXQvS3YJ38R
MwEwWrwQlsYihPo5YxG9AUH1wn4AnECRhgCaNxAorM4Opeus38FQ3VCAxNiau0oKd8nalb34Q0W/
zg92Da5HNhv+B2UY84YOUJy6MuqkcEJuAwqAh1m9AQ3mf1p0fUivh4jIZ/AXa8EqYtCTndRwv8vM
4QsPrltoVdERfpxDRqwX4RNBKwaIC8s8s1FvLTFcI4g2MtFqMrz/dL3DgXenasKQJ/wm65n6k8fl
uUiUMN6MSbR4skoCy/VaauqQ1zBwbBmebSkJWacF46ArC73GV1TbgZPKGgz4maI5f2PQYKgKakht
WYCg8DMQ+M4MrxbiDkcAxZlXQ4k5Bsi6/hjlaNLMyGjRBwuo4wCWcRF6OzekcO/3pujqMQMGQjlh
kY/MknSbMchsLolLbOtDkuf3JveZ2C99dy8ZsavU9mf/ObZw0SXKj9t7rn4VJ1YhObdrcE+fZW2A
f3UONe1h1e3eJ00ZAw0JmVZbSVsyHkzKmSo82Rut+K2p5hhh7Vyn+8p3qHtbt8yR4k/803cFrDtx
slqWmUnjTv1jMNp7kIToDyP++LpxUqeClgXRstZhYg0R+3yMdPq6YAPSqR01xT9QBquinJ7q19Bs
VPlDY0hPNhVbzaQaKvcBIpD1j5g0/R/aCBheuV83346PWuY46ohB3bIKLpkR2/ajKNrYfUSCyxya
XwszE6Sa+oAiwJRYhK3gaZ2pANO27ZaPiXGEm0RUTs9jvzTi0IURSfJb57k9rikloPzQ8DzNsg1+
jOwuf3Mbo4tZqoUwekuuWh40q1kGCORL/vL9oXNYE3NL8mofF1rsoGufvHhcGVw10a2kaRANHnRg
z2853X8HgqSX5rYvNY8F+LwVfVjNDeZi6TuWgb/9s4UrfoZe7b1r0bCuqayc4idmxvpY72vvZ1K2
f5hohnf1Mq3b61xE4g98IPkVMgNtD6Ib/Ws+2QQJ9E3jPttr2BSPba8tRocTD1daMXD7R+ZU7RHG
vZe0nFIF/wR8SOtpiL3RORD0KEksJubxOwI6qhILvOYRQ26PCGqfO8qwzS0fgrVkUG94NZBGrSwn
v0wlhrmPwHgDw/S8Io9J9jWZOlVn2JyrOjfLwdEAsn7q3bLDxxUKGT9j+B0Puchxbip8ce6VxUm4
p05tAH/2hCzxrPrAfqnje/EQ1cK3UahADjqgKqbIGPax/HZ5hGcy3ENcwKhkxv6Iriuy7gbChrnG
pmQ8o6Q/Ryl4Fvtc0X7PSa+YbD0IcDR4CtoyTtwqdK9FRRDLcYsL96lTjv0dO/UY80LdCDF3peke
SGcCkSFxpX8LVdf/gTTl9Q4ey3xynE2oKSwsDIfRX5ZbHvrutMgNxmr4BdHO74B9COl9Dn5T6et+
m0B/l2Vll/90pMs6U6qoh2T0u7VOGhWXf1mPkl4+LRMZCJ2kAj6EzYz4qojXjRjvTY+pmpbqQSN+
qpCZ2l35nzsFBdWBKcR+CvtCuv9QF8xTVjKf21/5EzcA0PZKm5N3IVNPFiMwu/elRZbTdZFCrwIA
5AivMRKp1TTjRnizMpt/5nMwC5xFH0EjjMOVyb+B+ndRQtJqwK8ctAdrKuY/B+MTeJ5ZQ8EDwXyP
/Rtbm2JKhM3sHplCHrz2Qa7EO+YSHV2ttmEVa+uaShJETnxw3UHsiXI2BaZNImP8FbFGfFiLcSDm
mWT5ImkML8Kz0U1EBTUP7nGUMu5SwmWQJNRMerofMGmaMc1FCdzDD6BsHao+L6xDhA1RXTDBl/q1
GNwcDdSyMZ7umfgySYN8Iqn3PnQT7vt5jqU9/J5tAHKPFDjYsCoOMvWv2mETXtTg8HtZxM4X5cPW
lB0LUKfuyMClMeuiPRVylqw366Z3s4iWPboqUMfyjE6va68WqF0mKcIQM4+F3RoBh08jqkEqJcJr
z31gW1DAyHOVQH+o+24236KVnJEkdvPaO7Kmq/xkHpetFBQRVtuhsQi4Yv8KX1fjBZqNMVAX1wWW
kxzW9h+lyDwch1VU7xpwen2coPkO55X7A2gmSpF0ZAPFwN5ahz/23srmyeGahNmCVkfdx2TvKARx
y8LwP/BX2AzdMixvJTy+6WFr3W46I/cDAtMue47QdC3JCj5ttS3eKim9b8NNrBINRmxNZec2t53k
TDYn18yw4rE5DgfeVZZunnueRBBtiGqXdN3x6F8J2q5euXvX4ZSzY/lqAlXm99hzZ6SZm2mZ/Db0
e3d5FQD74TMSWMvz3hEuDmUYGr5Pk/lHrTLyU3gMpNoW6J8LmzPEZudvqZ7jo5w3IX/4kK8qmtp8
fEXHhu7Nq2q24QRGlPIMASliKmtxdTk6KjX9FRPQapRLe0+ksCqABDLnaOcL+L4gkgnGttCcd7cX
FgXwXLbhT0QpiqnE7nv/csa+VWZXvm8z3mn5gplkyDLLi9YggrXbWqAgbRB19Sl00n4/+uEcvhWl
h0KhUmgBjrqG/sMcOujni2jidjsGsgu748ikRF1As1btOff5OGmv6oaz3qqrJXXWzcTM56aKUB25
brHJYrFZ0ykc8Qvcoyrs7aTYR0DFKtha9EHuxOZylMMSn/IYddU76W8UMLQ/23B2N2UX92izWzct
QIv2LE5KEtRZL5HgjthRURptDDwPqqBPf5zsMfBwjPe2jc5rHMwDFFhkkVxqu7pf3QWrskYhy1sG
m+fywtNQO79sd73tJ4FV2dQaJK/mbt8HV8fKbTAvw66xoUacZXD/hsk5BBzoFuSXCCMUxNqIR69k
nqW89i0PBqnvO5pT5jcA5uqfvZtvJY2cxwioc3tLvRqzM6ZH/i7NH6tiSfhU93lnfhNVIp1r7FYb
3sW4XyGSOR1Q0s9yID6HGKCCebhDOaaYUruLT9K7XNq2/WmWzpleJ+mFbov7wwfoeEANPe6ZQ0So
eQ+YKlLjsbP/H3XntSM5libpV2nMPQvUAthZYKhcq9ARN0RIaq359POxqma7q9DdM71Xu0ChgMyM
DPf0IA/P+c3sM/g8hGIzcPILexyu/lGSjJcR04nOHrAqg9aFGlv1D1z/4gDHTMysboC4NMn5WSW8
kIGrzfADCVE/h3iGmD4OrhULTbNLYMiF+zkzMHPMVdUwokDGN7/KGMboMyRzUdj1Osew20JnOu6V
Okgj6bKMVANhEGmX/rXsUkk+VWJsmm6wxAZcUdzimORXLjwScJYmSzcfylAP0/SglmFLW8RgZdRJ
YowXgoYCcSSSTaVSAnNmyNaURxRLLX7WDVw0h7iM2vkytiWGvSK3Smt98snHfBFBA7dgJHcxzKXa
1pmRsrZbSQLPCFrTlvMvumHMJg4jSINXkVADZkFb5FD0mXUVtkHQTzWzNka/MIxVzsDdwB8cepHz
lWBs2RmGBgYmDWdAsOlAA6rTJhjZrFb3VhIzedolfVJoxRYdRM6bd1OMS+7INMO0OB/MSiIZsGhD
098GUexlRklaDh7haWDUoqAQ5WlSzZ95W3L481nadLHbQz+PatMfp44p2STg4Q5dRVqA/vrAOCIJ
10M8t5k35LOOD7SqAotdbFRr2AHa1gxrVk8ZOZCHcdiAf82SKJ9bt5zoIZg3UTeEVuyNotLqd0EQ
REljo3CaSrvDH6ZN10yRRR4VA+/Nulf0OBi3DboKdQhGHTIWBc/ZwMBtzU1XKslTnfaowLEYirdR
WfKfmFAM/VvJqH3zWBtUdqS1+WyAuH6z8Oj2doWr+CHpTWszidLSbHNZSN+kptaeaWuwXigSjgby
MDl4Cb+h+4WJWEcHtEeQSCLEEpdggwvE7d/Cpf9SWP8ftoD/IYl/qb6L+675/u5O79X/Wl/gs6zm
Bvd097//+Etqr39//TUE/4dfrIyybr7138189932GX/1t1LF9Sv/p3/4l+9fv8vDXH3/+799lpho
1u8WxuWfkvUE3P5xX/jxvWz/GMTny38vCheNX/S1S5ImQEtVFI2o5O9F4aL4C/wq9Ewq4UhirlCc
34vCZfkXjUQ1RUv0i+G1sEic/R7El5RfLKR5UmiQW9dsv/mvBPEl/VdG1F+DWgKBwZUEoP45wZdG
IVU7vZDt6oVsiq5EIVs+5M+3Qo2WTbwQX7HZlAi7eBT6k8LoKnOTYqmH3cKAf3K0CccPJVVz8qO1
aizjE2tqoOQWRlI1W/LIydmW3iY0HJdWTHUXTcju9hA23Us1ZxII7rhEhYetOWCLrOXZDvMpKxxI
iRn4wcZ4Fqtm3ItporsKS925Tmp9CwRd4hTCHoHMUmXh+wpK3awdyVqkp6oUOGRpC47kSZ0ScPbY
upH56RULpVH+EdEaUjIdI0LawgwbtQ/UipCbd8uEo9+prWQ8EbVEOYyKsbgJuSC3nPnQpqw0BdGf
D5km2IkMy9oGV9UepSRqdoj/mNxiLMeumbDv0HNGHQz6zefZHCfWWlMXdHtkJ3YlAtDfZ0obP2F1
qd845Y+HzKrbAz3aBvOCpX+efiWdDkrOYd6se55/ArzKXR1xRHcGodQ9Pgy5xp2/RCds1+WHkuoy
9Z96021UZqoZUZ9W9xmMqMSAkFYHU8rvDJgjGyKdlZ+tpWeYnRO93qYtBMSY8dddgTeKY1FYYQeL
8wSbkYh7Aj6qDAdymXj/RnyoYkC/usRsm6eFeGCO0ROLH4bqngkz1BaJYMtb3S/5ibpFYRMFsf7G
PjrxrahLeLa2iQPNVnDULHtjqzDClbYqAuFhceRwSYstNCRODTRdsLWzAtnBv1e52pDGdz0P2NQx
O0lPefpOa+7KlCS/F0EYtmNvFn6vPpiGdZIjai4wEKb4gmfrmsdomaEVAUQv9N7WR7MVnVCvuweg
6ZjTs9GCeh+YW9wI6hPEpBDreTu9J2QGTxb7i6tMEUULgUbcd2xEj2bb7DhTmAe9SJdTzbjniWaF
5LPmyYJ8W0mBq7R1fmR0J3yBXas9QVXHGd8YFYC+omBgDkXB2s8dWjn15eZHFnG6t/sGpngV5RR9
dcbklhyZBmxMVUBwpccDaIT5Se95qlE6hJqegeW3ZUuwEh7MGM6WWot2XTwJP4mlW19aCxe0N1RI
aYO2Kk0jreDPqJW19Ry1R2L7xCyZEi+3hO4vrmZE+2yDkQb7vwVOj/sroZk0Ht9mtp0vIkmiI+EN
8cKkTLhnVqGg8yrxNcy02gNfnj4HklI/LKnBpgWQsClui1BW3Km0ijtqa7rbYhTmvTBX4rvJlUwt
qyhShNLUSK9VZu0DdNljnuchcEUCdnkp6heWP62H59t329yaxv2C0OIsSEmP5VjpbgpD9kyGaloP
06TUGBpnJOIk0oQACKVidONuNKjbbsfTLMog0Tu8R2va+zabGcbreLSqdyk3VkNaqZZskGSLS6xN
cXszYtvx6uq5y1T5XRpK/akHl4+9U13uglQSPI0MmSuLaOYctZbCM60o3OJBxwsZSs21DozBW7Wq
1S6qvaJ1jHy+K4AowR2wtzBd+aOK3D4YOcz6UDTvYf3VPkqb5QHcNJ/aqqX0aIL/SYLP1PGGDelh
kZPxe55A/9yjohs7JVeWB7PPzUcsjI+1YXhW0h0WhsTDEp4WsTEqNxongSc+r9JNzJB7tDKQV8BZ
bJPF7tp1jAHnwcRsqQtfkdFdg3yO7olSjandyjAcR6j0i4vNmklWQIeklxqjdGd0LXbJQmHHP6qH
agjls9x3qmuIc+0PYdJeEuw+t0Juhz09vcYG23n8DYRluBJYq04MSuUtLXXzS9JhQ4v1Qa4esORY
hOLyKPYSBUlO9OqpkWh2WLrWMcmtOhF2ntKuxppUDDPu1OnqItplMUDruOF5izejrsj8Lq/LZBgP
YAw7FSdwMewSyQw8RsD4sdCrxQcQls1uMKTOb0Oh9KJAjLc0ewnHRszmK+RbehZ1AAJAEsP2iMNo
ehCzID4USdi/kzyu/IIn1plCodCT65abfBxCunMkSbxTaoyvpEr22aAqLp085xiD3T3jcckukqS5
KHIPmzE28Mkb5bj8FJU8HGEEsPJSPVJ5tbxGImn1PNUahnAGrIJj9eyTFzGR3jHPWruCEqqNXA3q
a8Th5FEe9XYfZlxoCHii+RCl6XiN6qjdsaXtMAX2woaVV/SbLhXPlZ6GGwnbC5kkpvgKFsc2PEhI
jJshzbptX2l0NpE/wjE2NRBbzfhZAhrkDXVT3zMA1D7VPpIG7rdYfsjVVHapz2SYvZ5OjsoyqCex
zpfvQW0NC2KxVZ4Z2HRuj0/XFcdgeC0nRdgQaJHfjKxbCAuPsWp3cq6+8CU5yhikV2q+Um2+lCL5
5TQFqoMLJWu3c6mqfpAj9HSq5pQLxnexyXovWWizHacqukqdkH13JSkBRBCDiTrZQgNjHG1Ozqjq
PKwSMs93NL9YB8Qa3nHSL7txXpqrFEni3hwbeacITXY/VpNy0tVS3aNsGgQ95prTuJJQK2N1M7Bn
uPabSowWaho4QtyJREM/2oF9pjKCZ8O/0lOqUw+CdMOToWl2FZvRU4KMu4eew2QIHBgTRvJvzqTm
LPeIXtQzFXK4TvMbhab3OpD39F3W54RY6KFPTAY+eYCkM2UKn0urN1cjmevBNrQyuGhFF+2Ttuk+
SiWmE6NnE8M5J/suVJHTbpcIz2E7qvg21eBc92njUrwb3wHGSH+wrScEIyAyzY7cCP2+l3dI/Tjv
YW4nbnhYGKiVIMlnygriwQowk5DkkSJVeArzxPiMqOQs7Ua08vcGb7tnCDMkoKBEcsayQdWDKOy7
LtVvExFLbARU9e7UkOqZmkTQFgkcH0uPO0zySlMXD1JfW7uM3RvJGLDU9A4OGyIcijekirkTGjn6
aKtZwJEs5hjCzVw8VPmc0EGBw5+ZbK48RbgONhhO6D8J5/CUZUawNTKUcBQB5TRJVrvroqGldTM0
Egc06pgSaM6Y0Qd6xf2raYILMoRZeR4l80MfFPWegl/zqDTSdFdl7DQqHsYYkUkqahRNXZR2nm48
2ordzBPnxqyStTUAhwXJOSfnm6S9tKcPAjtHoTbjpmpM417SxuQpt7LUT7uSi5qgT7sfZVOIvSmb
eHIXWpK5ATDl2pVITNpkjVFb0vYtyoLB7ZY03E89+zVbptbP57Bv7lRCFBx9euMtAtLwsJRdd99y
at4qetF9qhNUGRS9aVfNicAtninvi1ZnvqkZdKOZo7cw5bVT5s6uUCsReWRgfPdq145bEcfdPoKN
wIzeUCa/s2gaMphP7rC0jKfJnLXaIS03bCU+f0+Ft+KREOmAoEdi8pXhDb2lQhC8znluuaWsmidc
IDXmHArvjiVPw4sgdBKzrEC9xnqDITxOaE20o7LCqkT9d3CfysAA6G6pUoctorIJZ5Vxbr0Y1IwM
Qpwktlz3xgZTGYfxYiCTz5xJxMUxsLXu6j7YRUk0nlGRyms1DFg4NDSfSa+lk4WPD8eaOk10ZOBp
4fygy+fBCGW/hkoI9g+uPoF1Em1uOVJ9ZpGE3eIY0OBhr06polCIgYZp6LVIsS8C5ee+0s/6lax6
4E5yNmyXuY+pPiTP6emIr2jeijI/DVpqHASLJYJjfzbi9p0tl7askEBEUh6UJMwwpsms9tkwz07F
YP9pqeTaj1Iafsj38Dzp2KMKXpRK0i23Ru1CMEB1Cqobtrh5jZvYqCE+3hi/nGSGxOeVITpkmam9
EespHXWJE8+y9OREXMDyW0mNd30uJ34SmOWF4US2KwuR7xBDxt4OhsadXvejN8aYc1lhhelLS0HF
c5UjVuHvSTy5762jmbXixiQps9ebxVIdunApwtJHR1i06UOD5I4pVaYSLxC3ZTQOV4YWxhle/wrc
QtT3wlTT/QZSQeXGQp7uxbHVPxQmPzhF5FLYatxcD12XjF+TuboqceHdFCgTTpao1rfRx+2m63v9
acLHeFTSidY6THeflPOkdwGmrAupGH7eopod9QYTLC6XjB4zHvl+HkjhYyaE3fcQluGN5wBewXFp
T9NQtB9EHdQ9d4X2k02QTEz27rdaMuvPDH8TMRKIGq5o6ADZdVE1nqxWwCEQovASwkadWaXLlqE4
H3E2asV5oKKCRhlhUQ8CDcoX7BOcbkaB+w8vVuG0ixX6PbszHE1r2wCCkf45aHHxqilhQ8hW17yh
xaoy56ZwmqVuOCfQd5+ApSCcEwaUbEkl59brssgRrOcGFAEUMFlftwqcVa+1WfLNi2aSD7VF401n
CALmRM2kgZA28UeBB2jqgSYZtzR9RV+mxgVu80OLbVx7FrOqCmetIpSdn5Vd/ogCS+enFViPQSkb
2AaSbmbGi7UZ5sGsOy3uPo59ndb/cGydOhvWQn9R07j44mupNcpwBtp4JIJDYEgkjKSwFI/yoq0n
RgKW2Ppx60utTiQlZgdoTnn3pOScrcJeSBpI8RFeP22eDlG5pCwyFeUiVaPQsCjU4XiHfYUhWSMK
lWcVBqOFcMI0rXSRfMbfLZ3klLN1KQrGz6z2+gkDw7THp24eulpI91W05C6nofGa4TJ4r0OTbByW
0rAym4OsJ6pHSLlm3dTBaFBSqbja0pb7slKHSxfn9baX9fpd1nrDJ5oJnIQTGJHqwvKWpdTeeG2F
HihwEtgN5IDyv7A+UYNlnLDmsY9jBui3zDMuiPUd7UmUqF1gg6DYNrBLqCmVHhezaDYTQjRUmL69
p9dJPGLknbCXl0nt0DFtnUa5Kfaygd+YXiA5Y+sP0AbAE1dLluw0Dra21kzcRxgX3wjk43Be2iXE
2DkoD4HVtrT85Ok91BRCAJpFiEWTBn9BhXpSiNb/wL/h/guN6DxTT+GAbuIWNbX8baQCAVgUcSFb
aKv8oEt54pqMwR3iWNkRNSsBcbBeW9ZigXcf8gWoDt1Ik7iYg9NXM2NpMkTpQeatbNRJ7H0rtpQn
jv60eMWhsJ3E6QG9Ybk3i1qFUNO3fjEU9alIcU/o2tiTakxQiNfT0m6waF0MQ+KzbEMGJ8TptHZl
99QENjOBlaR5NTQIEJ6Ka+g1YgJrx2BWXuSsJclVdFpnT+YEcaE2ipe+De7pP2QfVEvziSIhdLK4
lXl649LecrMRnaPor00dvZsjhEVJWD4MI31sxbT0BGWSIr/Te+EGoUU4lWVbPQ+K1H4nQqF+Ren6
puuhJVxVioEvFuPszWTVHJGgAmNtiJNzNS92Xlj7SWojDJ85EZDk1383qeTqsGpR24k1fUtsSjhp
WAJogmEYxIMYr+csl/obKkyA0YAIIJhxShyHBhgumqYf0ndLN7mebZKk708t47HzwOx6cpVRJIwZ
cC5mMFGrLSOlEU3bFOvq2iJ2YlDKzZYVW5f2g6bQg0YkOr/vlDR8jdKy2091N7jcEcVdBpX3yyDG
gX6Jc/VISgapsKkium/iVKEgdshM/n4tsy0IBuOCFihv0pwDJo/S2hMr6TlcLYGBWmQfpjxuCfsE
fAglQU1/moeA5HQkKsdqZj3YigX7/gRo0+hM6zLns0M1dx3tx6MnT0r91Ud5Z7iESEfUAXWk84oh
Q7JdpjZ0BUkKY8xVjUAYOBCtbc6BEJOTMN3FNa5rDA4KP+pAII6SQM60mzSZiIOXpCRoR2siLHMS
xCQmJDxpm7B5MfhcJMZZfeaKQR8pTACVXLfNKgYuRxe3nu8hMEg/VZxmz6MYGE6J68j04jAVOruB
1vStG4i0NsfV+jROmXlV+jaW3FSIe5plU0V+YTSIrUo3oaHOiTzyr0h1KlsY3/IGp0ihWLhuyYfW
MaZnCI67mWoalDTWV/YvdTBcSWRxITSD9KBwoPXbYtAfwwBxUkICOmhSmu+BXkU0S0ZsXCueKeeq
JhtlxaoA+XyJtcEvcK/LtlqW4zO8MYzoGOrnDFO1EW+KOtB4aI1K8pBNRYCnjonb4PV6S34asPZR
DqUMQArxEYok0/GWDoi9vT62X6iTDLISc8HbjJH0B6Oh7tGCqz+A5hAd8qb9ZdAsHvRDEJlb0GzS
UWcChcLdDf3DiMazkYcmOuejlcGz0WM+mtSKHGvOl1slqcNtiuqBn3RZFw7eqsJPhhbMSD1M3a0L
Fz2zUZ4WnGYA4qkKa6YNApvolgK0lD1q7gi6gNllK2hcEDk6ODs/kycwSY6S5GbAtRFKxnIfVW2H
2yBeeeWFIPy0TWldxK4Xf8SAL8xksfvKU+bPgSLMJAF77nTeDpMZsTLPBA6VHTSAEp9mizA8h9ry
Zk5Rdc1x8NpwAoWvkfmu14p9hC6tVBOL/pjdYfHUX5dYIPxDNeAr+fsIUS+NvxIINCeFn9Frzehy
tlngJRvyVmc50jibh7CqmB5Sn3sFBrdGQftc2S9Z1D8lANY3/AyoHYiIAIhkSTFowUTCWwDH1c4p
7GlteLbro7DStkoE/YeHxPzBoY9xTFRl+ZVcW/qZKYXKYoDj4m1RDA63Aagvexli1Vd70BDzmE6P
OkjstSpivIQapVShylQmVeIfAkz+oncP/dEUqJawOFbpG2WQ9rSmbsU8eZO7OP6yAlIrAPnMU6IH
IXMBesLstK9zKtUCA4MFB9w1yJk8tyT1oCZx6CL612NT5EJJtaeabiRmPF1VPLbyMO1piyO2Ogl1
DrYrV1erQVvvwKPzUUjNpL82uCxYA4KMUpExTAgJQww8sk3D+odsOdqF2SouVU7jbiIQeOwlM9px
gpNTRHC5n/nZ1gT/Er4DxhICx5qhkBsVRLBBNhPpDNgENSAHIczY5YHa6PxKlbOXJNLit8YIl3sj
LML7nm5WPGigN+ZaF0iuQYKbexFaXiJTxShaE8SfVI6xG83gkPpoijImiEb/gP3CAIuV5QcqRRgQ
9Y1EF1FKV5JsNh1xfZOwv9Z1MAJkZlCWIQM0yOEUBJVwxbBfbK04tb4SKavOSowBjO0c3VahShNW
IwGACYZ+z+CgPJdYWp8kEyj8WkVnbbVWJyhTDNlTFcvFY4Tf+DJVC09EUveWr2MAY9LeC9K7ibl8
qypW4A+kll9mjWNKJyct2Y9fA3yFRNRUinQZl2Fyr/NUcDVDbe9zmk3PHAnwNIY9HnlZBbww5hoH
oST1IrhFJ6gQ+XumibHXL4yzbLlJVB9BJ98Pel3e2BGTbYjS8KibMSfY1ihJDpEvvqtE4gwOHeQl
JBw88oC9KlhItS7TW0nJV+Qu5GBG17Ta4p39Ahn3bhRY+DJpMB8ykWTR1tQr5qeNIGAHTkppS6RN
F5E5tLh2lM5qn2bDGI/oi4gVQqtmiDEaprSXthhx9jejWmablEN4sokkFtxdxfrKTq9SMJ3nk8hD
XKevzO+kiEBFkyjSO6Ha/mliNOAq9EQcor4oP7E49r6MeR6nep/X7M7xb+MQVQe2F4ZiEqmco8Qw
/c6kVI/YRtNxym3z0cGDzjYowiHVu/jQ03ura0Ic6lIX8O8sCyAwcSsE79qki3w03SJyUKvV0XIT
rODsYhrWXjzO4blUOCsCJJH5irXcsdsNTUvRqKBV6UOpNoHkqIJlfXbBPIisNjrci2aghGuLIwxA
hlKwgK1IRHKZFrno3Jn0VTkLZsV8HhICpF7W1sW0RUcNNiW9c+GBhE2gvVhdxKJcLSbqfyJCC2rX
IQA+FmEpAceQQqHxLSY/FUE/g6fhSVx+glckZv6dNlGU3KF5lJeuySnuUskOkF8WwwIRKEumb3Eq
Gxqcra6tvCxtxoZdBU4TdNmGdx2VkvE5iWtLdTQxane72MwVpy6xlqd0j2RkQUfjThB6EXwLu1qv
M6SyxjpiqNjkzbCRNrQJJyhrIEQdzN7qlo8X6VJESCustgp3E5BKfFJ6Lx8X+nU/x25uVbcYB3kH
RK7ZN/Wc3zgzMUPXcXc5bNPL58Iwk+WAulHdNVWWfC0kYDbkZJuruRC+sMNlyx6hmey54XRoqwE0
xxFcic9MgseZiZoH6GGe+rNSqdmLKi5Jt21NZcxd4GjoPqQlYQ23Zl5hhUVHW3whx01kE/vjBJnq
A0N0AGk2YiYzNVwvyXFU9HawA0y3B2qzkjvO9TWcrobu4wbglq8GMiEuRVXeGVQobk9XmafUvIWQ
kMLBEIm44svBA9joDMLrSRj2apVaP0UPlrwLp/jUVSvgzDBlGtWZ8j2HjCdYEVIz++nFPH8Fkm2A
f0t6fjdTJ8Vbm7lrlpVaPomlyfk5KwkV4BOhaExJMx6UjCrkA6ZH5Q6p2Lhf9a/ryLiTZCr1x2TM
5+nZzGP1POnmwo0XFjfGb8l+LCt5E0Ryv4+zSN5qplChv0nT48w4llzA3Ozl1EC1NQrRV3WmHlOY
sutSzJRzTShnFyssZtdqF2Wy2dwYpldrs3UPHCpFw60ZyBR051kVu3vsyxXHfAWaAn1ZlpAqZLiL
8YnjrtlhC6yTnd61siPUWvdo6sADQJfW3Y4ZkUR7RTvqDrG7FWosW+Oe9B+MtkzMeh+la/RwMM5M
SRX9MVio23NTscvPGVGWxz5XGffwhhAShCkZ8EFnAFRiKZDdjkgLHthRPckVZLYC+zaXhIncFXWT
MrvGBBsJrz1Ap2BkuyiFrbmX6ijkBqPBCORPPhXVpaf8Y61xB3yJXJ4NgverdeRfctH8Dyov/n8q
s/hn3pn/aPqP9z+YZ/7LOiPo1i+mrqmapssG8WNVxCHzm3dGMPDOwEimjwJzDULl+ke/m2ck+Rdd
Xo02ugnZeO2++Kt5Rv6Fsw+FP6ZCwNfQFOtfMc/8qdGHt6VLprQ2Lsg6343VEAby30CUBZN1ygDo
wMon5TcNxviavQtJJSpo8bk05jvqivOH3hTCvTTji9houYEBUljSh7jFXirGeUZ9ARonuhwT7qmW
LlWMO9xlwEi4rQzis07FwZ08msX9YLZmiSe/CX4DT/9Ll9z/0Lg1fDdd33z/Bd9W+xe/L77eO7xS
f/Rs/b9p4dK4Dv6xhev0/vle/uX+PyDM/+YI2339+78Rrv6vi1HCeKXDOhctXZEU1ViJ2b/7uPgT
ip0MHSOXCOte4e/81ceFv0pcr0+F2kRZlf/PpYjFSxLxXYkSnVBYwyz5X7kUpRUN/mcXl7EiN/54
CYYptei1VQ8HY1C9wDqnpfKIWjmG6/z7GrBOjcFzj9Hg0BXH1FJe/+Yzuv72An/bcvIrx/7vve6f
UOW4P9sOTWzAt+QvsLale3Esz0X4KHGGBj3oXLSueQ+yytVDnR0uDezlHhRxr97V3TbjC6BJOfry
vR6m+qzwrJn8tH4ZwXmPqrlFLd6YKVXdDrvxw8qynaePf/7eZfOPjPLfrG/rh8ZP5W/vW8PqhzwJ
o+GQxrtJ/E60jyx+41ihMm5IGKKDLKw+C+nHmM7Dp4QoGbrLeBWT2bamszVfR6txjOwsvMYf/God
qJULhvSjJB9PnbCv83vmd6k12E3uy2AuVpucU7QQDfflW/2TIj0mhKl3zP+2xal4a5kL2aoP5shv
NqAlPc3l4en13uQuLmSDIwNGO/QAmbqxIziJm3rFRbA/DDu3Wy9I7eiYHOUZe75XBs8a0oohs/l+
kMfzFG2TehdIr3p1zrJHxtb4xg3lMa0XEC7emD3Tgw4bFe5KQZaSSHEPLuOCS8wMObK4c7Z/Y6pe
7tEqtBh7kl3fYf3BgK8zcy35z9daIBfBuUOmAm+KKalWbul8Ab5SBo6hb7PmgRccCrtrCLe1ugP6
K8H9T6QNa3X3VBf7dN4q2laqtnq0ldTtNFzr/mKyZtYbcdgpw5dezq4s2D1jFliyK06W+Oh8F40B
mW6nZCa5JSRbfURu/wjbREuZWpwAusPksXPVyyxXuyPLCBWv8nCPd0+Celp3ft3sqs3FWt0NvrQv
IxwMZM0YdMavo67b8mgP7+qn+NkrNojNAq+8DuimTdhlwUFF2sepfjcZgLJBlIEZ/ER9Nz/ov34t
Ni0fbKvvBM4H9/HLJHd+bUnPo46xLjy3wWZuHxA8HeQtOJ21G0BWSvmxC6eY1b88EPUixPlOZTVp
6maTaS6fU+RNBmAOKLG0ibsROq5xAPSlPC38z/LYteecGXfx/NSzWVbSs67vO+uJ81rtyz6znZ3i
Zfvs0drKe823fM0XPc5d0OTUTfpRxP9NS8RqYf27yxJL4t/eYRMj/Kgzrf4g3GfXYF/vpW10Uc7a
SdkX5+lc7IuTdM3/m04/aS2d+HuL0Z9KUzh50taS8mrFsX+qz811ui/fgF9sNC85N+f8db4vvOZk
nsv/y1c01v6Tv3nyQzEHEEJk+yBdxH2w15+WXb2JLulJP5oXbZ+dxaO+lZ/Ns/Lwzxct1KX1e/+d
f6Xxp8qNAay0NEn44ZQLFhZoDOSyOVpIz9Y53k87fZ89TMjjg50/zXtpV291b/HTLbfAvvH7Pb/n
c0LftfviaH3CmTw21+5S+biZrjFkjwwe35aBHjE9xngCyCCQkW4NsGv0ZXKDMvIrSoUTiwTZnRXt
knsML5DtysyWTxaujQ/OIOMtnlzmuNAP69lFGE88yWNbZKAuOsdz6d9gw0xEpWY6DBztpTrKG/IU
9XTsBoRpZkl+1W00mNlYmc7WeAjaI+Z4Jqdol/PPXOCFs9snSAXzz5Q7S88c39Z/dGBtkc1A7Sae
GAtgADDf67v6bB0e2g2ZOmY5hMoRNNITh0YwQviKXmiln6+gYZF3BTvWyPrtwx0vcMG0wznGQxkz
3UrbgE4GD8agjs2agTEq9E15U+f7vv62WH3L6sd6SdtPyuc75UkufkJx1xhbM9lOn/JpPAivWAI1
KDgABjc5BJpw20PS/xY/gF7v4p8WhHrmNp/hx/IKznlImA3a+cd0FW/4UVm0DlP6NvROmLsN0wsd
6CInUVBRdpBtRVj9AdxBjwui/TGgGX7GZ0Lg23BbP+E9sdT1OaI4/JCsbXuYD8Asxmf9TrwTb9ku
elBeei+1SfFwS2ancts7zBOfOvcLScnVfZASF+vKpy+NLI++hW2zdgauFdmtWHuZE+8UN/PTTbHV
To232Kqz+PJtdcI5pkcNhJeeSRuITnUESeMzr/6JrofQRVhwYpcflM1Uwk4cY5e91B4IiCfG5aub
x0WgVb3xxENvZ3iBjwVgzz+x2mGnJorKxe/y5Aar+DxfpHP41qabzrqFADznJ6yvdvhQRICks9IW
0cGLD/HbOtR31WvzykVQ81/qqcmmWdym3ZL9Vj0uT81rcltzwh/Rp9MmfswOOpQoc9gR7OkeqBdx
ogsJdLt8hKvFX+Ub6IWDLijdifO9iR5zE6/myKP0TjN95U7cCbfmPTlrt/pFus0X4pkeK7SnHGWv
dpjQu52duIv9oDtAze6EF8PXjuuHKTiRE+zfup3FVzNocQq38CP/P6k7k97GmXA7/6EwIFnFIrnV
PNqSJY8bwm53c56L46/Po5uLBHcTIIsssmx8+Lotmax6h3Oek55JLll8QiPbdHe10dtoPe3qzee4
/DOu0QWf0t+ETdun/o4v2VNw6z76ZjnykRBCXdID1uvH3wa64TAfuLNWmDUJoP9GOaNjtP34X1Zs
TVrUgz8gN0kRX9PQSHUk2IfBC1JUweuJPITyAqfQC8/dyB2MPVFSzS38hb8pNv2Rt03+srMvP8wH
APPoofCgUlxasBWZzKhNe6vOCpPmtMXbnq+MbXniTZy3OXiAdRWBDz0RF/EUXmPjrfwCbnzqwRzA
yM1Xw7+BbBZ/P/Hg26DwtwQxm0R6iM3ob7AGOe0y/cLgvUOrt0moltTeerfexU6u9V46C2+btXtE
40/zvnuqnzDDvRnH+TJc+z+2s8C72UbIEFe8ke3EhnZjsxvHlfyHYQYDLbXA2Y8DvYi2NfjsbB+b
SxYTMasx1C3psWNB2q3a8eqIXdMeZ32xSaVgx4T+Dv2Wm63sGcTmE0OkeTta62E8VO/FLT2GR31q
UwQBb7b1Wbk/fvqljHf3I5zTz9Z0d2zKgxgkLJD+9h5O/wCtFsk6ec2uCMPuLWtNaARrTTyEh2//
cVIOu+Q80lD++NGCMdB6YjwG8jJbRL/GR38HivneZ1W+LOv6q7Tbk8tsvLJx19oP4CG/eEarf/O/
3iet58W8TM85dpCOeo/R2h/9HX7ql/4aftRIHga9NVXPbrSGLAeoh5rQXnd1vcv0Moi/wmzrIHll
bgUgWUdLnNWy2UcpHJtVTAnVvOD9XOqb91f/Yvimao6bZdqfuif9LD/VjSKnmz6kofbkSeC+tfcW
csSH4m8Ebvcdx899vw37vW+Tk7KRL+Uv3L2+2Cn2jDfvzex/0vZ3svbGR/6mP+QVBaTRI4NnwURx
i6nV/4GHINwFNpThkbCRL6toWfVvc7cJik1MZG3Nd0j1iRPZ7cdTRSkcqvDst79IvJwUUsqqGrBw
L2uxj16rjEwIdGz6HSH0mUXPPDF3XBocss6yJgbPf8mtTREchb7U1qbCumls6YyaI9Uz23V1QtD5
XN+CDdK76I3sh65BALrMu2XxkHut+hwFJqUeuy3EOMykVyGw1f7IsAyu7SDXY/865zxhLGY+ud34
aMFJrvxr8Cf8xchAGFFEDNJlyj8ZKi+ibpNNS2Pa93IDOwqeFFXmEG5NZnfWQnBAiEX+l3Vo1G4d
62X2r44+ovHnnON3mvwDIJde7JNGUr+wq13UfAtxzIJTLn98uSCPWDnIjw/0dlbzikabiTIczWGX
6mU2LnJcuCzAy5VjIW07jtmPhQFf2VzPgNQLtYzSt5yVjRqJOrlzbboUMHpjPE9vnI1XVzPvXTvG
UXRPTveUXtGkvqTfznP1IcqvDObionyPb+WzYFIYLiz9xk663Ler8cX6unAmrfWyeo1XZb2u8Pw5
gNMjTMJwdNB0cjuFS9zHGP+AC3mDXpYCeNRAlMY7jsVjaFkAnfqluZ+49baI4i+sRLJpN/2E5dW+
Ofj6Qe9AJYH3eO9uxIQocoXerbN5ry82l9m8RGlC1zFCe54W43X4IyaOiQUPXR2v+2yPBoao6A0P
ZPqnXDunpFvKd/fubdpLhhpsi9c9oE3Qi/Smv7wAD+HGsLd+dXTlvamOsVwSueLm626Vtrtkl6/q
H8mc+RXvk3fsbsU1+2sAhDzzhCMReAQPkB7yE/9LTpBw2NGRyvAanfB2PMHFMJCIO0sr3GE5mX/r
d5+aDJFR9ShsbJvoBtClhOQscAg3G/OFX7MH2Mdc/rd48oB1BWl/jINkWAB/XJid2CkvuRofcLVf
sWtwA6SwnFd+BwDwKWnPKH0XwaGhXWrbN3tcEYpSbQajxxhbrB8kFPOhmzUW0vi06u8uy9ZDl5+R
9a5pp33rA3jheiz//Uf5/f9gUPb0jfP8X/n/xWCModH/YTBWkgOUxd//dS7G//Kf/kbL/+/sCqHI
2P9r+vU/52JEELtSMKcUtmU/JrSMWf5zLuYw/JK+g8dIuYxpXQan/2lvlNZ/dzyyLz0maj7edOn+
34zFbMt6zGD/d7eEBk8w7hVSOcrhp8C79187tUAbCNhMNz9HMoKp4UrNQ4nfDRZibaYYg1pSd2Kx
UlWdD6wxbZ9nbYY3W3Iae7ZRvSZwBc2/KrI87xkCAcEQnZqGH7vGOPSd+kFp7pBhSfWdVu1gLUrC
3SBbYOueD1AUqu4CpyktMLbLZtXaDTtyQ2fB1qwTcyDsPtLQH6uqsawLojp8USjrVIs234jvWeuI
ZeKA9723ra6Gi9J2kZ8MX2Yvve6VSXDWDB8iLNL2Ct5RvkFWSgzU6U5SvpM0LnJonmPX7ki2cCRR
WkZOyYeSwBW4UIY2j89W2LBdVOl/IEZ9oGt1Nir8Qc3YJeGN9E4XPcqga+9XVYZ3shMLxCeoO0Yi
bOF7jvpoIBCutzJsA0Whi3OLmpKepXdYwLKfNqd0Nw/MT485vop5jYo51x/5kNruE2lKcbS3G6ds
UVhXdvvLjJIFIygJPJxGN2Rf4Vw9jPixMTxb2BlYZZeRG7+CNkcgYzpgF20P/7cCG7jtcL1trVw/
XGKJLe+Dqd164+UhhhMG7HgoQ8fDneVU2AejMS3sZRIMBshah33z3xhlOHVSIYtxVZD8pHGktkD+
yLWwyYRRsed4PBRN7W8eCSNPoe4A6OfMjMVJ9UMCN2CMrNhcV4CVHmM1QOQczzHBTwFYjAZYSFmA
XIS7wk96zYWqgoPELg/mtraNnTsm9ExDSc3Fk0fznoXYFG13TGW9BgVhdLc89zANdJ4bU5PDWS+b
i+NVIeIrJ5ePh0X3mMNXYGTQ3Cz8MJ8psVqvHfRT5uVW+l4LWTj4SgNw3p5UtrfzIhX5iIZk53m/
kOdSuR+gpE8OnU9aTYt+IMt0YyVW0G2UkTvuqvcnPXC+e/o0Wyz0Py2eBPE+VCalQ180ecesaXys
/RdwzpxiXfSpLV7RypkUua3O1coPXIpZpy+CfI+KcIguYDoEiYFE5xmQ9vvcwWRThNb4JUWEFn6u
iO27oSXgcp4KD2mPr8IgxHQhCXYYTKxeOz+IESkUI3Pc9ejYMVW3WRBSEHQti/yedSDaIIE2wvpo
vK5A+oLoh37W4pNPqzFrK59fuZ3J5Gy6DbI6zHehN+UrctRBZipQnPh4dZUQ+bWSjhwbsqcLwP5E
T6F1x+bFrp6jgB186/jvfm/6mKvgxcTTXzcaS+dHu3JoOCNKJzWtRYL6L4SlUPeOJjG7rJy3ypsF
6UDG5HspzTQyevccsZU2PCjd0Io3FQtOrQ9x9wA9HzrDVTmKgmzMnZuaY2/cjtPQiK9KTHQzwm81
UUNmK9Q9AJ5GK2Jp2Ng69/vstceLBr22wI28zjB6AHKbdfASmBCRF9JmzbwjgxEJbSBkXh596Nr0
iJMT00oKw/UvYQkTajkk5DDCiPXWKB2k8bAUGzmq3MSAcguWomYOLOU9NwqPt6eIE4rq2HTY87tt
LD6UV04cjA7Qo2034Uf8ILzDYKfbAzRCw19NH4oMl3hbj7FZ3+tymihR0e3iUOlK+ZEjAVrVozXu
ZRr5zTFIiWNqxxY4MFLL+YTKDx1kUtP7FPj0nK0qQZ+nC2mZRk2hEPcvELzKjzoM5ydRomsE6O4f
nQxxduuXDeg6hBrPEj0B/T+jBQI8YoI1O4vCOqoqok8AwX2Gs6E/05YWAHwPDsYya1yxGwY4ICbY
Vtph/l/8gB4xXKh3DmqwmCtUMK88qwqeIbZ6NJ15H755kxtSrmUsHsgsqOE4zel1YJn4l5ij+SOw
QO/jVJFTtUH/PTp7wksJOQt4iMVzW9sV5uAI+u9imgbTo29onLNMovInRXX6kY7IOpl01eEZNGc6
3Wzyjs6KXffC1PVU7acCeQr6b2lO56Dt4Ecvcap6rOYxgTKCrgJDncn/RJ+idNzdSsu3MYQMrclf
5YiXSdTRJrARIndAuJhLQIiCi4L5BCwPdNKLOWf3NO34SibDvSM+s7wFaBeTxy8K0ZUl4Nuw5jdG
S1w4Bi+UvXGi36d6SN9CBw7Ims9gLgMf5voyDGV1ritr+swLksoGN62f8Q5xLoSDg5jSil4AVxoH
kirCExoYzh8YRsdaFk1wk7I3jhOxXJBtsAGcQ2jTw7JGxbwfAstut62R0Owh6oO0PgnjE2kY07FO
+rh4OkUSofbOwxBNhyZFP4rFAKE65JoPT7sBYJ6pbo64zWc+Qdu+9hNyMdVMxtkDorO0B8c+Kokf
Cxk5D5mdguyYPLS+ANVLhE3gyOOuMXmWESAMhJj8KqPaxQnSYmIy02vjtsktHRLMMlXCdENgGsJE
zgQIKbj3gTgt+7RR7q2BUPDswH45BFMVfppzS5fRzcOTPWbTMRjACuSYv/cy4wLBZh4fPOyXNK3W
Y+1GtiLelawrV6h+mW3FvfuiiCwCJ6RQF+FwVIu26dgBuR3nRgp34VsmnsQiCa15YeaNgWKr6nhC
M9O/oQhPns2xShYQJL3jkMzYH4qJwSgGttfY6An5zAMGj27iP6kh47HsbOsbDSaHAUqeG3FHJpFq
fep/2Ji06FhC68m1k3Rfp1RPUs/EyZbCfwLH4H2HavqbZrCcq0C7qHGl3JJh0OERtFlJsBy84lTE
/RPTZ4MhY4zV24Z47lG5PmUxQIeqyC51LLHvU2rS+YGwDyimFpXVF4eucP1dTybFkcOYJK5wirZ9
Kc3NNIWQwiClHxOLUBH0I7V39MuI4HO3d++tFZJ+YbbqhOHTvRqYud/tNCgOwDPwkwWMwbGpXGQB
irci4XajsLu+h7MG1mzimiYKixWAaVv3spyfphELH+BmwcYN7vVZ+ZSkGrFBYlUQp2v56ej+TwSY
eRsqEWzcLEl2rcWMon5AnVIz/KN78Axeg18j5lrdJXmScd5O9rrFlgozsD5kOjZPlWaT4Iv8MgFM
27cunRZqhSdXENFQG2ykZi+otq07lCfZFQ9bRPSY5dZ1GF94JgTLwhiUx9YNLCUuZZI2T7ILwr/S
9ZMvAcrixc1R7LelxlemoumUBGNFW85tMXLYedgz8zIidXK2mjckE6wHHenz5ZsXbHIhn3hsb579
4HJy0qzg5m+QQEWYFemo05yJUz4PLgRfP/8SsxgUImwUcABWZXIJCZEjUEODKqioCU8iUM6xnLtp
w2UdsrIEmY45Ep+UEUW9x5So8Y8ii+Z9QWAFLb56pe5NLroFspT2XRbtxBg8loC1nGAgE8ls6748
Q5MiuRqzV4pgC7HBIqh7AStzDBBVEVQJa6zAHBb9MwyltzPYopA/Ts5NJy3gB6c3jO8OXcExyNru
qRGgySB7Vd2G+5XRLLDVP9HE4lx6Zg4QrKlfeay9ZTNCEEBCx2B3svxVrqOAdqhlDTy69lOrUL7O
IwN1PYbluXSo3RzKoS1ugvCvHdEDoMhNkFrbbAsFXcs2qijL6IeoCklFWUCv5r9GHSL/KPaObZXG
7z2EXipsNLalEsV55J3DUsZcrJDtHj9zsPFBzSFDFYxlTFyAq1az0q0zGouFYSvnK+zrYEOiaHfE
eGVuxr63P7EJ9HuzLbg7VJGvQiKW/sEOfwLfN6HwnZpzXkArjFzsuLbs8o1Xt+PRmutnLS3rpXI6
8kez1N3n/ux9qKh9LSKwGmgh/ZnoXgbQs2cGq9ooTiWl1z4URbYxTb/YAtkHlWME8gbmP9r6rJBv
lqw/ujR3FthlglUHCgTZYceBMxYJ72NTrNpoFAt6reYlDJNs55BoihqAyKUxS9qnuiajEN17MK0a
gONLgDHEpkGxWtuh/+AmsJvSQT5+dIP+qv0oOzpprOCG5YqXvPjUGAKoCmdz6xPxlS08bInDQ4lr
rrSYq02ieu8Escc6RnH8onvrwf0oAwbjKQ+xndi31PeqexGj/gwR+35w/H4VGJxgE4D5kYraxrAI
wKnxLCrtiQ2ui28esGlnUh2u1STLl6msXEI0+a4bwdB0VEF6sXwYQF1f5GcwAXJFMQAAdqxu0nUY
ngs5HRxNeJDZPPpfZPD/MsEicLbGCMIJA0ZzYvyU98DgkWtHL+7I4Jp6GEggB9girJ3kWGSZsdOJ
mHfTzFC9nSqY48JGRQySLXgaBoTgS9xkwcaDlnuw4KWxeCK1lykdo4lF5za4AnX4DQWjOnvVkO6L
Vg1rAZLnRpePrp8y4/FYDzmtEculMZquIqnCa1h6xg1VptzOaIiP2sRfCNSy6IjTQCqA8vm1NSL/
2++G6hpDLQKmNNAi+3MO1mciQl5jYd0kGerP1tQRYIggZVmTdTf4f39a6Yfk2VRpzyihxuBaxoDq
HLB3fFmA2p8hvDHt9MPxBS46nDZPJHsiVIpXmt3+c/Im8xIAgDumshJrJuz5cxup5DCVFCHZI5CT
0yHftgVaVncoSoav47ukL3j3yzj68mxk52yb3TWvJqtbrph1qNrsAOlRXsuyu5eWvlpNiiS5T8aj
b471Nwrb+cA10+0ss5KfcccS7cFKfg77cnyreFneK1IyaDkaqroo6oitaIy3mpyxdey02TlPOHYb
+uhvFVEQeBO8gQz+Re/KflvC4DgC42A2a9JoF16UHoTr4neDMpWPKOxHXxPTmNsExQUoP1pRqg86
lBGPrkVyDHEszVZzDh8q05vOOmrgf7AzmR2bszOECoRItlyi3T4iEJYnTcjsHj890w6ADisiZ7pV
FYpg5RfWE8icYB2582slinqtQd1wSjFOiBv9zIE9/J0bYsKRblTFNg4hFQgMW8tKkh8npWPtiUW5
yKyztq4t+7cYEOjaqh6XivJHkJ0kWcZeV28DLED30ldX8uCwvYCE2BPhRN5gQ4qS8MgPjiuIHFUa
YFm3CHcoB/p6wzS7S+O6YPmSxGG5P0x+voysRiEsDuuGJKQsI01IPLml83hlUbIry/yuzSDchVhM
FgG/iYWd9GqXNHGzm11Ix1mNLguTR7HnPu+OGCmm6+y78TVAH3yE/EHvaYmGQiNyDnz44pC3lUf0
RFVTeNp3p2rF2jdRH1upu2hLs7sTNpWxSIiNO2jV/MU0cU0CvA4YvNfya0ineVlUxNjHRWAcDWm3
OHtNFe9qLwyfW6gHW/yav9gToyO81gnCOVl9oPfEXxIIxSqwyhRXMQPCQ5Y3A7pjijbASlG4Zmjp
k+1KWytnUldTt5MftjdX39lcswvzmDSumNu05MKq+tI0FVtc2iBApW762L7FMty5YYqZiMHnj0lc
CdsMw1nDMVSUN3gXid0F3lxPDSpPiuilhhi5ItjFX9K6FofMbLv3PGkepNxBXVqwGdvMwqVruk7w
xpVMurlQ6XciAiReM+rwEv0htXyZHE08ULvexAZnxKipa08UrLk7BBBUwDSMTpGdotjsj3JQ5pZp
loVOYjYOg5Wc2eP26wLHF6onnGewyQuiQEPC3MG0m3j6A77fdh7x8HbhJ7OUcNPOWO0yi4kdOgM/
v8RjbLHNizrkNW0zrZRwvpuoIqF3IHmtHit66HIW3tryeW/jpC4+SNedzmbVpTsbk/WSFAx9ccYi
Pk9TwZs6Fvg+iqnYyCpCwR84/RcoB5weFnhxyN7e9DwSTvBOQOSwIb2+vEsSxOwFmJ7mnKHnWwZk
1z3Xk5i2XCBIplD4/SowjMFCgwBZ4b1MP8lVGl/axPsNXHs+5eM87O2IscyiwrW3dfPQ28Rkra5t
crMWj/b+rBr2vKA++o1RIDtXoeE1zHOGusCeUHjrRBjGlZkpczBbDVcnmeJbBAse7XnpbE0t5ycd
FSoGyGaSNqaAceEShfLYzPpogOh5ibp5PPkppqUMisZiwDKMj67HgW2QgLTRBbchUDrs0vTtm7Hq
wdSr8qF6S/DlPmhObeI2CHTmlCCLWnDz2YJdikKdTn8Ko5bpfLdNPT28WijwwQoIYeAo8wBXNF0U
XHEgT2tDRzNCFv8x5kwJ+eFOEgYEU4Pz7zHbZTbBQEftsaDKaAVYocJeWHbNUpiCIDbHcta4VLob
Y/ix3rXeiAiI15cghcTMtnZIWzvbud6HpOzSHEXNGr8hBo3J7dsflUMdowztrG+j1dFdTSlxsdw0
w+sjU4NRVOlt1TQC0bWQA5rOA1Enm5EqulYMf4LRQeJPTG2COGX6HsLMfuoG6k17klSUhjfevM7M
1jmOtL8lEK1fM7YkP4ZrfaGTNR5vTX+V+KZOPS+xReOOB8ZTkfMWlnTqwAvFs1m7PRv1MdwrZTAe
7yQDY8skoYkQVbFNugg7NBweslLbK3AxvCM8nfSpDsF4CmC5CuyvXEEGqWKKDkLJi/e2H2Grth1E
4Jq4QV3PJ+yb9CeEmzJmJLqCrMgdpe1fL+5ORtJWS6ZGf7wGZB+/cJwsbmNdZuwwCAKtGlfJMG+i
JDWRO80p0BCoQUThNRvF8whPokcsNRFkC9yW0YL3JkcO9JHLlZqlwiNSHqr4cVFkxtWuWENSvN57
hfYE7W0YGp+Yp6icADp+5kn9G4KXYljhWVQgCah4aefPE8lpD/3ueKOMqBeSYSa7eqFvRgtuYOGX
XrYcghRVFAatDXgIWl6V0lepvPqnMyt7n5N4ZzscmkowFo86hjo9LDASyuOYtr8QDVt/x/qeao4L
GnNny7F9GyXzCIEpeMUw7TzrmjrQbOHuAqO5xj3IwBTDI0+y+dEU4fhWR0KvGpNIQQbm0VI1TDoa
Y44vzRBVp9BxgjO6f7WuLfnCDP21Zte7qQzj1Zkc5ynwahb75AfyPsVAgEfvQoDBEZ/d+MTYxuNJ
oxcl8u2cgtz4oyUHYudW49pNmChgb6QNwnO0r0I6UnsiRkmOQ7/WpKi8eEnqfVkWAOrB9qnccPzv
sd63X6K30UYHtk2rTcDaHq/6TaSNOs5TCnqhqYeNpNnbBXNpMEKZ7A0rE/+iMEYflZsHeBlT97lw
/EcYQ9++mE6H8q1KhpdS8lIOs2ctIhnqtyBB/EErhJ08fRyyMoWHhJmB6ZqT4+iBRA40ODZ4iWvb
bnfmBEEXTPuwTaoW1kCHg5m4D/nlWQxYywkJxABDb1FbhfHTMhK4KtcgmBh2Nv8MY7TSrNpLCH9l
20ITPcOnH+6h5YMGw4GGUlbETNEmJTbGXP/HeU5SNqTOy+BF3Ro7WbODJe3cWUSV24qB3UELN95p
XxFQ2zoORgyGwUGZngYFCGr0mEjLkvhRy8yDU5MN86HrKSYLPtbf2XPR4wELAHzstgs2TRhxrdBf
jwQXvoxlxLmWdGpjxEPwivKbSW0CvXOeItQu1twMdxdxKCIpOLzHNhOaXqLnTegnC2XVf7AhA+mc
wYhOJhfdgGSIMLAJ5bRlLqmQFaq3pFLUdkazsFnWnFmCMXQh0OwpSx07XFcxEuqwbD9dLcorFwlZ
oKNH6pPHrbKWI1MkkJiMudvOvZjC43DAhlAQIOsnkLCrM1kQzOLM7kna6S2AF3Zx2sA6MpAIyBKD
1gJnrYyfmOsS9Vp38V1XE75zEP4cYgbpCsKrwVl0TNexSMb3uNe3Lsjy5zL29RMfhPqotQJq7Wzs
AXU4TDcBeZTc+lO57UkyX/g6K899hbMbvREdPHuqs9fnxcXXnvy2I4OJJyOP8SUhUx52sQcoB3fh
jvBk98TWBXes14Grxob/Y0zdd5HW6SOuO2reGEwlIaxvFT1rhTLLecAHq4qrEGOaw06uhHeRzvCX
6Zv81WzCqGxsMNYZw19yuIfkimUZyUZIJbTzavsK+GT4U+ekRk29bzA9az58m2ZkYTo12Z5d+0Oc
87CnvZsYRlIkuX5GuiN738opz7ZDtQ8VE8UVDHByicU8jWsbDyaiM/4hhjdNA1kbu/YwI8UuHixn
Lr+gqq4slfOXpA6p//1UijuNvZKnIi/V+5S4QRMv67AvymXLtWmhLRqdeGnDSdR/ct0xUTHsgR2M
5yQuHBbX185HUXfgeXEsynoHW6+iwZINCWpOF9t/YB74LGm1DdBB9hZ1YRTYLxAV7WbV5e4QbsbS
Ihx8dHqUt37saHPBKgNivp1hMg8HW7y0us7KTUv8wmvZcMMzqSzr1ThOxYVNXLEpRxUeDNZg4T6u
i1gjt2nVtCIvyPvqJH5NhIUDfy46QKTcPUSp8Yt+73SIvHQ2vAPTse7Kkcl8wfJQ5Bm5XaPYqbOb
MbXRH9fxr301uz+4rcq1HQ1EmxTeBQM2c0jSD7JVy67jJc6VGHgJgulklTNkm8Jqxd2wbQJyZhJI
91XWyO7kZEH5tyzkcDV7h7e+p2Mb9kbgOtcmDeVHHA3C3HdJlVwTGlg0Q8SgIHHMPCL6Zr/sn+TQ
RzO+yKj276n0cHrZkPKcbyENBFADuWLtWvqwGYijYq3A+Uv7mo2CLxGmKpMdpWVaPbWRNphIYUO8
wYaHgpW40uxfI79tjH2mZRj90YbsaNIMnh5yeCZalLb8Z/ehTHZK8r3Owu6f+ymMt8QaMbyx+rb4
nLi8NipNEZPl2kGpV4JcRBjQxaRIxHHP5NTo77EynA1fmH3UhtmgD4OXozL7Vw4c6I8j0WkIe6Hv
q3cehs4nh1ZhP+qh+6HkJXtMNI8tc5utwB1rUJgRciknbYAWMS0u5wFUbC1J747J32hsmS/NXkz/
fC6CW277pDwhK1CvQOnkFacnfgzgR/d5GLx3k+S+tW/EUOiGlE0u0X7RCZoSuBH21X9KpwKAQ3YE
J1cnhu1Us6pl9e4Q+gEL66QwBzH1qpn8gltgBOT2g/jt2zrf9TXLqXRo32XfcZiK+uCUNVSGNm/r
ux7J1QajQBRrlJmrtn2UV3AsP8ty/A6rtjzGyiLfPHE0SkcPPkoAKm8Rh1S7nNAEckUUm3aiGQk3
gzqYQe9t64JXduipenOeoiXhCuWVGGp7FxmqPMPg5BE2CFMCC6KLlbKQLdhUBueYt3Kfu9Z7Nkb2
F6wA6yeBXrjB7B3dx35ST36Dfq3y2aXUBUlUPXHjO3dO0rub9vOe3cyNsttGDE+o6BZNAr9iQmvO
mOPZYnU9KA8RC2/H0+/eOtLvXhXC1KtXduodPz7XbAzEe9UZFU7+sEfDEBPYsuSIMp9QzQhsUGX/
7lVteg/JsTmb9tivkD2UZ6HEKyeSfX8QXA8dOR3oyTQ9q034FTtD8QjxTB6JvLaGCfAYT8/KKfFW
dQdzcN2bkREuPvUAeWvzd5zCAf5czNDBYtp6KMwZIKhwfNaLsbV2SsB7wFxJkU3DAlUIg7iardvC
tEyiaIFPp57r7VpTRfsUegMdt6jVZubwWo4cum/pEMwb7QI3CDEQPw7HcOH1yn4hn61cEutX3idX
uFCRemwJlDaPly7NnuoSMYBSUQUgS/B6hZDBOS0F8Yh4/c+NVdtrBks/DRHflKFAG5aZ14zkvPcs
dye8AWXutDteL3vHqtoBi0URn/Egkpg4ey+TF/hr4DDQRRXWK9F1b1GWxf90OVoeolRS1fx+tB9W
9PJnJMb+NnAEIOfzrXtf6P4fOoXxX+2X7i43oI2w4nuRoqvhxgTjybB5zQizeglt65K4nfMa+8Ga
WwHTqi2yfRr4yB3RNnp2jeKQnwFcDxDPZ1ZR9cpw0J8IQ6SLh6X6JUkm3DnZ+GdKo+/eFQzdQBmC
tM3SuyIRFMtZW1+YW/bDpmooLoLWOoUeqIC1JObo6I8jKuJalmLzmMIuDJcVa8z9uWvsArJW77Zs
g0d2AeMIjtKU8LtSUUbHNEw+vCiKrCUSEf2WlhmTZ5k6dx4N5Ii1TGEhK7UjRBifVl/zI/Wze+rQ
jzH0c+yNV8wI4HM0naY5g3PtcwE1u/YBPALg9c++9MWlzpMt+OhmNQlz+OapN1YzFdotKft0rX0U
JxExaATKEggBUA3gTKfl98jOYKfEAw/VQ0MGFlBUt9BIoxurouHuMKPfx22A4F73VAh1iuPFgduG
OS0u7PeSVQI5Hf6H2Qbq4Aa+PDZlL/HTh9Ffph/MYyPyWKwll1DBcqUcnOi3lDnWiCDO5+LkgYHd
6rTZlxbvLEQHmT6PRji3J1Q4akNWwpRu2hj+ANERCZZ9bGo8Zayr2rm+8bQEn1pD3l9EOhLPTac0
4zxps7g3RARlkOXxzp9td289YMKpIdXOUHOyrESiT0rFXfyWwz47mHOIv8ZrnG1Kwtu69W38Ylo3
Z0BBTrBtWLdMQKjMwjoQUBdJgtOqISSbPpVYLFmYJiRs27C2DnONcmPDhgQZuHLnE/GHKJ0BUzaA
S2Yl4s/EZJqNW9AY42GrSfHT/3Kvw/IXWKibFsOU1cmVLGxb4xOsnbtbospbkYzQQefqaWrMNwlv
wLtaLgEtJwN2CJ06y90+Xvs55PyZsRVhHYcyHB3jPggA3ucuRXV0lLkA1wqrAb9C8z/YO68dyZFs
y/7LfWeDyigGmBd3ujM8tEj9QkQqaq359Xcxqm5VOENw0oF5GGDQjeyuRifNaTR5zj5rx0HafG9G
VZdu0JIl/h2p3B4kR6nrzY9Rt7sYGVgoSemXSSo9qioUC9Ioym7i8jLIKuztzODRLmQl/h3AkoO6
iSGhw3yazgQn2PNWlFO6GQvCGnpXpo6BWfB1pg7TVrZQXocElx+Ix4CaV5AWXuCXN17LzPmzwKqr
4DB6eJE4jYJ6ZrALf6eUKc7WLar3LpRtp5V176FB/Jth601NB67CSnwZkSr/TSyp+mYao/YoJJGY
BM9UI3ayaBx+EaEYf05Fr5w3lFs/dorWmOd9mhfJbT5y2dpnWJLr50NeMubGWqg/izCQtkVOYYKJ
MoqUjdcg5vRiCYaJ6MffRsB1adB1MPjDiLEgLK/OFruB9BFlHZZQ9o3FnSj12+JMsJcMuzSvBFth
S7rhvpE99bc1GN2hglR2Fg+Yb8BUqUaPEAVCzBwELGG2O4G9V4NvpIov65akBFxqERa57zRpFAEh
g7cSql/aUgEhvh2UeAAepVcB0TQgkFXbfZBiI09uUoxZfURx2mi25S1wolGiTC6B6M8FBMcH8xqM
vxmfW7Yd20Ak+5AjtmU17b2uFnjVIi+UBZp9dCI+If+ghZ5CxwRh7o7+kHw2K7W2nKZoh9oxTa+/
JqTd1xJXKIx47wOtakD4+N9IJHRfs3wyI0hGsw20ZhNFGiEPeCSad/mop/5nFsck/lzXXL5kWa+T
Mwzzqhl2mXu4L3e2QlwhkwDBb+QEaC93Dk3zm11n5VV3E+HbGn9AQ6Q1VAoUXifd/tesRP6/IMf+
f85wxkDI/I4o+zH5GXa/jk1n5r/ylyjbhFUgTHTVMmkbjejrP7ACEzgG6F4U1jNVi3Dsv6Js8z/o
VDUd73INlxjVMPlLf6uyJfk/sA0EbjTgOPiLhq3+ETnjuFDXBJZh67SC2Z5tWpatz6LtZ+Wz4TiM
oVE3ssNJwzbuc85jW9RngPISSgjMqgovFPvyWQfd/iX5fo4qmEkIz4TgOhwQDQU44W6L27+qL4qE
PawCMtSeZMXLLHYULGMpC1Sb3futmK82A7IE9AgnbeMJ1PDs1RSvgOnWB7IzGzaoprbTvDOwoAPl
/DCNwq95/DlOzgqkkcl5Oe1KexsCwIvJ2W1G/1B+pNBUMs+N5LqQ8JXcwnNtqKhSSNFsLZ10zXYq
WGW5VjvcETjB4t2ZKDs0Atalck0lupnv+u5ilu1WG4P6nYCy0W30GP/UHkEqABuWcLeHOYZEnVLx
H+OPskej7RCN1SkdNlQnnC5M+xL82wSPdeg5d+EfujM7giaOt32/t16MA74JiyUcDOgZulDn8vFn
ndVX7OZKxzgoVXJRcowHfA9EC7TjfYwL6FZM/rAdJ+Pu/WZf+0a6qdgoE03D0LVFs0lWAA3yaRZG
6bDnlsD9366LleJ3YDIvR5ypgq4RED7m4oPjt+tqFbMunSxdYEIec0rT0TM3qK96O6fYDK7XpoAD
a1SPafapTq4VcZPmM195bzH8RxTs22FT6QcFzSv0q9vK/ozrxjaTb0z1XDE59t6EmLRjDXkY+q+j
9tFICZN1X/32eoi/d9nK/Hn1dSzZMnS6Tp1n0fHrVGNgDqkJuNK3topxg9oDCEa0D/zLfpQp66O2
Oport5MtVXLOgMec6G8jwT8ykhEpWi52x6m8D8qLZHoU4W8pOHSl7iQmCNeaO+VlUtW7oj/E5S5o
HTO6tnUHks4GFSnJpDujRZzGLtYe3h8NcwXIcmGwDFNmLWQQggc6fi8KNTwk2sbk4AjLXaWc9gT0
By6DHqittmO2lPrKuFdm/sGyTZusmS1YpCEELvpSE/hjZarAEE6ndD58TMLYuw6Ejlq5YA8t0ViF
cXuWw4pGSa0FrjWZzvuvPQ/yxU/QoScZBhwjm/deEFxyIoxmlRmDA2OXeIx6qdXVDsDVDwxcZffP
27JMovUUATHd7cXr6pLZyiieJscKkTlh1yNbpongKkcm1cvd/v3W5qct38wm7c5GBdtPkefp/2xV
GQuMnVRBQ2qjXYK3RnuNMmyTqgKCQFJ9wqJoG2HxY0XWypR/ZWFh/zR1WzHAT1F8ctzyMODgXTb4
9RCpoMxebyJ37Ax/ZY95pRU2dhvmlKLICuVSx62gg1MznXd0goY4eZuVhPN1bVwZH8r8mEU3Ctm0
bfYyqrjkp53uWTfGoZZnWkvemlqBnUWSCd1QsNNahapuQvJAwW8yKUYNOZBvlpp+ZZF+ZW8QFGbp
OgunznFlgbuY7J64JooihzvqnEZ+LBukMfLYISmvx/HcF6HDCF5p9ZXFQCicDhTITLS6PJkQI0Oe
lvgTyr0hdgNVIYJtI1wHxEIanCCtV2zeH62vtsiqasoqCX9ZnpeK592slLGPYc3kRDmZEZ08Gzc6
j5rdKVUghZFqw9/aX/m4r0z+J2SVmKvj+Nf8o541WngpZTjdMDqpciMqcBe+Afuns/PfI9Yq77/g
q22h4J3nPZNxBmc9b8vT+0CKY9oipbHHXFna5QPkICMCMDJKysoUfK01WpJxspNVVptFd3pNmPgJ
A8SJ24/dqPbkoHOyIiM5yYk61fdf7bWZaAhK11SDf7OQHr+aJvsD2T7uTGqI0FWljgmOCgqW91t5
+UqqrJmKRjGkDl/VXqzUrT/1vgwL26GCVt+J5FvXxd9H7FV0VQtXdqYXayd4M6Hrtm4J3dDZnY7f
KCxtre1rtKM2vuMbSnv6MxwIAUXE8qextiHgK9OhjlGgG8H5+6+pzOehowWHtg3ihqoJzZ2Fe7F6
BiPFkiQZ5gNG+GOqoCVHVGkOyCYdzF3Ry5cUSIAWQIyJuxhRtmqqPyIBWJscL2Ykv8OWhakKHBw4
mS6+qjcgK677CrfwqfmpMjt2hay7oxe7sYqkLpTI1pzw6hxHOQhgEkrV6+ITR6U1pUOH+YyGocxm
1ub0pX2HSSFFTraOLWOo3oVt3m9sUVqElvXfWWcTJYKLuvJL5pYWHwHtuOD2B+gcrPRic5Fx0VBM
EwU7ChO87tNmroiTzuWoRKlpiZs5wkCUQrP2tgxwaOilXSdb58IOriW9C1YOnS82AS6cXBJJkmqy
znq82ARArpFDVKIJEVbhkzUJ5tV4W0IhLfvKoDglOE+L4Pf7faC/mNY2kWFbxSqOywG33cVAVH0D
f57QGh1ZySmW/d1xQfD9L3nxizkDu0BsqKLwqEIPdvhs2tOn1LjW42u5/pZ0n9r2oErfAqBMs0tY
sbkLZyBUf+ZDKMarzsxctO2x+IUMHmKGDt0mefACKkt2hXrI/U/R+LULCEbe9fHVUN+8/2rK0/p3
/H056c4HP2q2OTyLxUibJEOJqL5hu6nOdPlc4vZpip+jdZuS363qr2WG3Ne48cYPeXLhWdxaP0A2
IeubBlxhxHXVf1JQJvvlnY52IWy+GK3bmF+s4izjWpu7lO2O9r4sXXQXVPV3DmbelAPiXefvSpwv
+13VHPJ6L/q9Fx0S7ZKRnbV3kv9TTa469UIrHvPsCubU1yE+0whrGU5r3GkKjARH+zJ8TdQ9PpZd
8JAk10hhRHsJjcAQUAtE8GUIv3QTAn3Scg+TftCA3YR45lEtRyHhbryfBd3TRu6REDeoiG4b7FnA
k5cfc8jhZIOyD/2PiBqT8D7zcFBwsQ7yIkf9aJITlW+D6ZrjOLVEZIXqCWtHB6Uo12yhXSAItwTV
jnCDiDP3H03voWy3lnlpdi7HF8k6zEdRBAaleYGEEHPM7iulfQMVGaiiGlByDqTBS+FtjfZGVvdp
DFMCm+dNKp1TBxVR36zcBl68D5vD1H1Pg+9DthvNDXIOeTrTq72ZQrqAx6EAYre0R9m4Kg8x0kmq
P7udN1wAXVQEjLnDMEunV3b4lwsmY8pkzhNakmWuvMebhsXulGZg450g18i9KXA8Kj/a+Vi+d1GC
6wfr+sqe+NoUNTj/CouQjm4pixsFeue8wqSOnZf/sk078h1WQr3LynR5igotpwsnMxlyADuTIi+W
gllTUVKmODp9d4P8inpKQ8VTaiZjTD8AI1ryt6L6MLb3g/5T03/VVLx1AKUob1PlQ1A7FFtkJJ8p
2euc1tpRwNeEO2G7/az8DrZK7RjWl4h66azddd2X4G7OlN1LF2kNbmaDJeUdlxZd3bQcA4EE+efm
VYp23tgHF81VIxwKWXMeXm5tF4HEdfmgQqZKtgYgl9DBJyS/I6SQ42ysuP51l1wW7Vmq7e10cwDT
lGWb5EfXfLDChwyYx/h72vvyjqwdQBwqcJn0hNw3Y0laOky2svhcTD+ozBLeRQ0HpHOs8Tqkjqem
iudLVV0XwZmqoKx2hu6BiIBlbnDGawa3nZyuv8KFY8K6ijLJcq9b53X9lcxtc+dNn/PkY6oPG51Z
1infLOqnm7Q/bxSUP9AYDekR3bleYKpHOAw1YlXedul53p6ZJDvHn+9/8RdnLe6MBLKJcbBEzv95
PJSbvEnMknotpzei0hFh90NU4LMkoV9MHvnjP29NUdhjwGNY3DkWo0s1Mr2r0Q0BEKZ0XyeK15eg
b7C5UpyMSuH3W3t5oyPkSyzKssFgMGPtxdm4ius5Oj+OlOlZJNpTxPC+hnoYLSk1Oow8IzYHqqUw
qKmVB1QDYmX7mXtvMZs4JnOWFcpMbn4Kizy7dkRmkQdtzPsOOJht4yREkaba9cqsfeUbqgAsVAOp
/Nypiy1OxQBV05ESOqkpMLuuzLkKicoHxcOFAx+YlW59eUaZ2yKOQ3moIOawODFFZW6nbQfssMoN
VFXSuS0T4eIiAvMrc7wMrbRpBcXKmrt8SWwLdILZROQJyCOiWK65hYfhM+Vwjpb1X4u8p2TUulKn
72UdSisvuLwT0BTNqByJNU7EFOgcz4kIfwwfhTYRZ8Vur9j5ihhRh1HaH+f0ruqdd2HlmFo47t8f
r8ttZQ7YW7waYXuNo9/TfeHZaMEIS1PRldbUw7AIlmmLAQXOROSxqA83ezzrJHOlyRdTxFLYyGzB
RYQTMLfyxRTRAhkYRIdlciEKkqdSdUWxkWP2eKq0UrzDQ3kTk+pz27YEHTwpfzh0ad7m9mMRcuHg
yR3suKtDHAZzKbZzx6bqBUdXZPc5J5pqJAzQTPb9+x38cgwJsj3sn8SROOYu921VEwZab9h2uAq2
OxmRqFWS3o7A5exI504re/aL78kDmSO4exA/Jpm0eDlKRZuJ4yVcQWuokN7AIzTRnzol1Qfbqmh/
x2kerozdp4DN8yXHUjUOJIQCOJqDGxKLeUJdmaRgeJ06uXU7hXsyqjvZu7Sqj2YJea2SNnLBOQ7d
UIUkyAawhkonveQfSFZO/bc43k8SUDMwft+C7iPJdVLC+xA1gSgu2/yKP8c82vU2F1Hcd6EB8v+1
i9tW+cgzKObgAYJiek68GLvyVyUM2xTvcso//uG35D1Ni/AAx7A5oLx4Tww2SEdbcYZVWPXg9ZW0
LQudirMBrJ0wCm1loL5YE4isMGjm5IZtEy+Yv/WzuTn0xWgMeGwgDeByhnKLbd1GjFmouyRJfk8a
Dqu1HN52mX77/ou+2rJC8xw5tTmIddzypCCta/IyxNMr/hUMSr8zsW/GbSuQXDDse+wpsJlDYWuv
NPxitsyvTJiOODZbtq4uloZWDeNaK6OQ3KHsjrJPqVpocgUa8bsq0rUg74sUgTV7HnAa0eeICJHQ
xWxJBCh00UwDZbX1bFzj4DFinKU1rly9MV5jXrfP7C67Jn3lO0ZS5w5FcSuz5ylgfTx7SNaSpSQG
zG8hRXLc2VphiiGtBvz8EDGkAJRkCYXfR6XjjKjC49bDnYxe8UxW/A+dRE6TvGd40EEFZsmBAT/h
AuTJMbrR3RgjiAJdpVLcR8EJgjEmSPYQkC/C5UQ2bu3ywHWb2yFlsa3iIfdAeBLtvfKRlAgETSYT
fzIJFRgR2Nt2cKKm5FMf7hsKtDiHbLSCxi49Hg1UC9DHyph/7ZOI+euzjpA6JMJ/3BtdpFi4bouO
4PB1qAyo/0TaXCRcD6jWUbZ9Jm9gGAin8sVd3tQU5IggWPkky9PGfN/hDEVqX4ZqBnPs+DfIngip
E+KArnSJtJmATQ0WaMrukzmYPuWnoEV9af/+lHs58tmEhSXUp2wt6+hxm4mFGKrB4teZmslpWzCg
VOkAJdAJVujyyi5BaoHHHQ06jQAUIVyEC7ONh7Z4xT5rqUyU+saR77Qf+T1ri/wJMokx7mL/jhoF
b9zxj9KPjBIOkoyVk7eXHaGYejNg3B1vMAGSP04X2BRljpI6KXQd8ZM/2+Fza98gnIlK11IAJTYs
2NTqaY9zETRDSNqqgsDnAco9FYBJtcvU+3z8OgDkxF6IIpCcTKW0TeUt1xX+RARKBRFFtVG7wfOm
Tp0ocJBLlYKYwE6oW8yErMwx27O5Tg88vnYmhW5NgCHYU7heCteLtpQxzGdhj0qJTXar3Uy3DcWQ
0Sb5YH6GwosuIIAULJ0p2Rm8YVt3df9nZlEK6BIRnq5tLlrdlqwEoSb1wfCd3DijqDSxrwuxr3Am
irYN/jXyoaj3jeJmMqXy14AncVgqbQpuXP5HsAnADSbVHZsDpLqZetnvo291dKP55wBpww3s2eBS
vR6+9L/xZ/2mutJl9gsMWheLnS9u4L7042WuNaiF9zGszfEH2Iki/hGmdynlniCHbxGP+co5mjHQ
4hiS2T+Dq2llhX6xNcwDZ6b52TInVnJjx+NUShQ0S97EwKnx3qvtghppk1CLhre7MmjB+QQibxua
qu/AfjIO78+Sl2fHp+ZRfcypByQu87h+tieGIh8oJFUaR8jZLsf5jCp8px87V6LolK8lyLB0FOch
viVt36Xpn14JaN8gQU8kxtQtQujH7Su8cGRUPkMN4/g0CBq0ou0DBc3EKrJhpbEX6xBHcsIvgr1J
npejxZqAcZ3ZmDVVdJFe+Wf16F0RN98XlOZttDF59BsGQzSW3crqsPDc4b2e2kXCY7EvWgToj18y
jcOyQjLfOGmEJlTpcJPWM7SmcA91l1U7vQiFNisTlC1Z/eGmSTDDlrpQ2ZK5nJyUY9ouT4IL8P21
k7XqLxSw1jnnNhWYvOgw2w0lon5h422bmfX6/hh52WscIRic8+Fel5E+Hf96qo3UTrJxe+ik8qIS
LaVWaDB7zoxtncylxfnnPlq5dM9f4ng5pU0VaNYscBC2tdi1qKy0ajhwJce0EkqtGFzDaM+7Ur0g
vSKxrKZrIqgX+4WGsoEIs60qpsoFdfGWHQ6gBDYQKhGOaM4T6XsCs8rqW+m6H8sPf9qjc4YGcdc8
DBVbXozDMM+72gyr3JHYi9xSJkYGKYR1BtS62TqZb9vnHIuzlS3xZacy9mSFHVi1DAKQizuxHc7l
hVlO+abalZS71TtEMLKbeOpIqTyYtQhHu/ff9OXxQ2PAzJFIEtQkBK1FXCMTtQI7Js4dZehgMjfE
/vqOSKMxtd4hU1EFN0aCWVox20K2agkQqA+2nRL/8TILmXXWTnFNtXV1eY+jLgkwQalhthqr8JIo
EcU+GlhhmG69EgODkiE8GFCNxXT3fhe8HFjHLS96nQq51oRAQ8umYw6Wt+vw+aZsUpg7P1rp7peb
yXFbi2lTEBU2Wc5Spy6lb6PFVT9oNcSJ/kZrrqfmUlejcq8IknPvv6P+YrrSLssqSwHpXnSYx0tE
GlKiW7QBoTmAqNt2rKkZlDJ/5Sz7Wk9yrOeKwUaBVnExRf1JRL4UqJlDSe/s6WFQstDDcfND6gWD
NQnAK0PX1tH+MHA184nEe/xSESJue8qpdo6G5EdoxL8pF6BuR/GuenaO3Ct3OWfqIDHNA/lA/4wE
5eH9blVfnirnnyBYADXQw+gNj3+CX5FCZHOE/9F9K4I5yJ2ZAdn0KLukChp+RtWFFzkcvE2jK4/6
KFEdTXgevhdW6AjgL+E5WluaqHZtK2DdRpw5rdm+OJAQT8NG/OMdlh8M/oWBxtWLbjv+wa0mIk1B
rOoEkXRTdGBKfb3YG1XsJMa4J1LV48iEpdL7/fRiYOhkfYkGIZElEC6MxRnKkjzqouoodubq2T1k
wW9SP2xt3fys4YN+SmMgImBHc5MnRnP8irlnUQZWBzE19NXsAxyTaYiVr20BRI5s6p++GapFoNNc
3kBBvxAAoyaS+yogDQFP8XtVYvVeWLZLYauTKVAS/7yxWQfGWVSb4+2LN/PqlopNykAdQpdY8hqu
8PRuA5Ai3Qyh8fv9xl5sRhTTmMT2OY+x3+rLg98oDUjNqG51QFcSdIog55e29TiXPSqp2R3SoDdW
Villrc3FZiQB7DK7kGiI5aFIgLDg5gV0+zhr5S9tDVd/GkguY3AQK8awxSwYI2LVPo85um8zMA8T
lzNjkPQL07MgTWjmiprkxUmLPiGFT5yGNI4hL+Vjw0ipOOFI8AyFJWGXoyU3avO9zD34ry0mpnFw
ayV9sbLKzJ/16KyF5AaHeJ0DF6OM6tHjAZ0OBkV8agL4jYl0SKTpO1X0a6H/p+Tmv61YRIM0A37R
LPGfB/JS42ShCPJVFRJlnATFXg5z5LYBkWk57e+oaiq+Uy57R2WacjZKMLRaW/lZx+2XUZ8uggCm
ktRPxYy+eWThLQ49fsKbQtEe6orakvdH5vEm+tcvpQqbQwLhOob5YjWBz1v1nhRERCWNK81Or5vS
g4VR+9Gh4I5ra1+D0L8MjVFf+fzK8ZegZZXoOcH0GSRP2eYykh5kvt6SCWJOhM1ZRNU5BoLjWVUm
yR5oturKaJVrgc7XU/xwNw7BLgTSmB8yUVXf/H769H5HLC6HT7/HsImfzNs6ikax2HCHSOpNGd6z
A7LEcLQSdw3LkXyz2tk10XY/z92psb+gh8FnFt7kynw9nq5/N0/QSKfmglPyUtcYei1OFRHNdzVa
A8qKP0igMidJvqVUjqrmThpWWjyegP/TIrc0QSpVe3FRKwb4eaQUIuotVH9bZPZwgw3KlFtg7IJR
Oys7GCZU0v814v5/SdB/ASR8Nuacx+bxb6fS68f01//+r6vH5BHc9uORT8P8V/71aSCArXGcQNaH
USgT5i+fBtv+Dzs+AngST6wrTyHFv30azP885WoJZ8COthVlFon/XRIk/8cSxFrmWiLsHebzyR8Z
mKrH8/UvL07DYp04XjGzzgySKfa0A8iIELI78JQNgN303hxbTEttcOOILVTpszF0mDBVEGJIvZTx
YfIt5W6YpBwKYFNBRwKyl/RQIcEnpbBUg6ZRr7xCsR6Ltu4PgQxnZedZabYdlRn3o/dhEwKMBl/w
rNtv/1qHnxcaPYnS/l2e/32VRfzHTmsbaWVL/DDhvLsZ4aL/qk3Y+BtPSPpAQHDWaxrQFLBj0Wpx
6VcFRqieBZmHBbwtfsE4sj5NKWGbTVsOkQW+ryFpnUHYvgLbrX7tJcu6pgTP+sa3Ttwg1LDI0Yoh
fbSAymJr06Xl17FvrH1rytLntrP0ywnuz8rqerys//OGy/BF3zfQrEUkDpDWE3Ojw4v/oeoZoVDq
H6XvkZYnn8U0mYTxfdtCck+NQb+yroijLfbfthdb6yCypuytfDrg4S7dcnRWvpZ27X3phhLnnvc/
4fEh+N825lX0WQTPk4pBGHU/Mbi04Yep4RsXVpL8YI4iAN8cDsnKNewpafTKWFkGZbKIfHnU6dDi
6b3fJhYH2KlV8semUq35ZmSOZ0XUctM15F7C5cs2b2J78Cj8rnz5o2WXMmmQ1voOXqSDUhMTsrYa
HW1kVahEHiS5Hnc69NqfCqSiS29I4nylj96YsMvIRy4Hge7D/HGnULiZPZ0D0l+x1Xzr0fP//qz7
26qvVG+cGnckiuAH2ZkSFysj961HL46rcVNBcenbxvXU8kaRg3u5Xdti33q0evyr7aDUokAr+dV1
jEC5dLScRfqf2s5XVpS3nrxYG0199IG28mSUMvtgAsaeVSsHtLcevVyrjATtU5o3ror1mKqBk5Bb
56RfvQwtxOqgTiZuWbjwyhj1RhRvjCvT5o1fvbRATbM0TIme1K5daneBGv2qPP20DjEXUx9SaTNl
OVjr3LK/55zgfaO8er9D3li55rra58M6G3pLB/vEAMHWAzLjZEIrVJP6w1Bm/spV8K2emdt+NnWG
lqihl9JGE3RwJIRe2o+a3acnftO52WePTyIIur3NSExHG8NROAoo1YCevN9Bb/34xeTMbCvRlThu
oLeB47XAH+AFctqjF5OzTvS0BjTGWX+grsDH/2XSy4fTnr2YnoCiKyUZuEeYav2QFsKJVkvZ3uqR
xfS0iCz3HXgsF463k1P7W0vVSmfPA/qVnWdZejhJIfmwJmVRQYj32Utj5cyrYvtT0kFvNn0R3fuA
q1Z0/G+8h7HYtCuIb3EwMav6tMLp2oepu5aVf+vRiwmrQ+LyVd+ni7gsZT3Jn2BVPPRGFy0mLOAX
QAt2VbsBZrkWRpK4FJ40ZJaVBWnh6WpY1bVLfP9TI3dfqCtaSfe8cXZZxtLGQPdMqylq1wwisdd0
EWPE6WWH0MZD2IRafHbaKywma6R2uMHkHmswaAhAErC0WlMaVkbnW191MV+DrDdSqObsSyUgWO9X
n/3NjPgx/C//V/5/vpkuQxGeDUZoRGzqlmoF4NobPqc4spx2KDIW87XIwiQtGzolUfG3jwo30dek
iW/0yDJwgEFaFihFWbuVkCuMVHQbagKWECd9TbGYoEobaCPSwNo1JusC1rmb4NZy2qMXE3TIgU0A
0GOgCNzCDSM/r3LqmU57+GKKBn2bjDkaG1e2u61ltM4Ikvy0Ry+20toP/L7r2tntNP1kl/r3AjD/
aY+ev/GzbbSshZrBE6tdlUrz2LK2lbqWYX5rmCymJbTDHCQ1HzIG8FBgkjEa+9N+9GJK5onIgqBm
zbIy7YD+YFeP9ytPnkfZK3uRWOygUmppQ5YztjvN1IiZehyMOOdu+z5I7uRRsy8pM5wRGV1J3i0O
Iv1GocTizGx8GX+dsYtbyI2++NJag/U1SA28jyE7OrGtmLc50Ft8U8PCfMSUQLoPoVueSYMRfZQx
mIFfOTM/YcEOit0dJg3Ql48Ael+VcUKJVhmcFUHYy5tQVtKfM5VwX8fjeNarFIMMEvhYifCytcGu
DyuNOmp/hYkAJthbNTrlqFDND4OBKTP+EfK9NBp5Q/GI1NyrkDkxrc2N/rQTjlgsPXKHuZiNPtAF
kQkGHbuRyjhtuC7z+HWqgFICcOoWtnWPz+U9nKQTH71Yd2B7S+TPGa5eeIjVxIGL5KwMqtfH1FKs
ZiS+1xTQvdypoMBYhO13bJ5O62t9seooRZ5SIpHUbhRnwOnruN7YXvtw2g9frDsmrPcJsFPtarl3
kevhea56p+3Zy6qWqYAzmmYZY6QlmVfrlJbECuS60374YukJENBkbcAsBtG/i4zxYqrXQDFvrGr6
Yu2p2ZVs4n58zBYBIGwc1R9OW9aWSv9AiwcogJi84Vq2G3DR7pO1zWkR9P8njrRkDUmd3ZWaLNfu
YI/BI1w3fF/0EQ+cybM/JKwFlDhNVnetYAB0jglEt9Fkrzxtaj1xXJ5tMjNNcGq7iPU6UPoLWZso
O8PB87TdcSnOhEGf6SbxTY7dtiOGyx6LsZOG0VLYzZ4bjHmj8EHAjOXUitm+dtq3XgJ/wrbHujJl
GCl6+AF+IA7bYX9ihyymLcaFcZsAaOfZ0g3Glm6KFPu0HplnxbMvGY9GNURejpharW6TvNtJFXvL
ac9eTFp05JUi5p89oF8qkXmWv0578GLKWqYyTY3AjFcB19GoKSYFa/PqjdVAWxwXii7LSKzzaHju
pY/5RFmvLGHzAv7KQURbbKKKIkk9A7uZM1KA+A1SxmKs031gasNNoSX+afdhKGpHX5Q89SSCki8K
DllDCNrdWRF50Pd7/inf/8pbLKvlVSkr2qT0mZvTZOyo5Zt2xFY84nsh9mpFk27VYpTPq6wyz4du
ACsv9IQ6aEP+rdulcdpmoy7O/cWAW+yopU8T4iqQswTM6Oo7vjEEluqoUCuKPocl5E44iQ5pc1so
wcoF+qns6bXuW8xkP24rxBXsY00fQ3omCJhc5zCVt9A9vX1I9gx7MnzCdwgdyBz1MF0xu5EOVljb
D6XRVV+h2mXnZWHXDngi+9aURsFZlq6A3oxfI1Tv3aT76mUuif4iNStv5cu/3ivKsjBhyqQ+ytqu
cpUilc/FpHiOsGvTeX9cvfX0Rb9U2CDhyowbFRjwrdfFW9HLKwvz/IiXXQ4A43g+KH2r2mNh4eMo
5daDPtTNOX452iNc+7Uqxtd/PXKJ4yYw3FVLM+WrUlnrcNTH+XRtwr316MUamuQRRCSQQa6Gt8ho
fyMNcNIHVZeVeWMYxI2BYRauqLgCdSPga7VpVuLRb/3sxTKq+BLdYMZcFWsDfED2oFugqk8ZK+qT
Cu/ZlgXDIwETwPysRkz6rCbDh8L4edKzlzX/mKGrcLyYTWwB553XN9RRDH8mv/znyLbUC+kiENTT
FiBgyzwH8N7h5UbubWVNfHrMy4GOLvp4FJYYsEXk49pDabf6zkpiAI2thE+fbO9rtQ3PlYEYGtYr
8kWbqjVSCXgUMsDbbatm4wX5pfbQRKF1pgw4f3ZgchxQ7tHZiEbwtHOjMu+Nzz4d9+TeKsXYHqgg
1FyZIbgd2bBWBsb8oq91wGIR8dABGUYx15hM5nDeVSI9RFJT3DTCCtHBqPmEFzc8/PeHylutLSZ9
inFiPUay6lY2Hqn4BhuX9hDqV6Ni1VeBoc0p0t4cVthTb0yoJUpvDMJCqiLyF7qZW+dqC6W79fhC
77/L62skYovj7+KRcDU6JGGHxE6KWeEuH/wOG4axC/rv7zfx1gssVoRAxmw76yzFrSYqrZs0Bj6b
nbbaPN2Rng0rihXbRAq41qL6+e2HxReceE5L6sqL05QEdx2vOa5wUrK35F/qeFp3yIvghLBH8Oi5
xVjN0m+cAONrKyys0/pjWbDQTM2QIerW3IyZ2zRZD+5tPPGELC/ncNoLEnTczoBpXxDy3syVRyeN
kSUJJZqyquiQhh+krFGDjUzQ/6ELxYmJuqVg1lYHz2jGiWHiq9c9lyqnpMR4ZQotVIH/rO7yYqeu
ksYrJDnSXJxdo4NpcNm2kFHu2lwFJp/ouDAFTfgj4lT8UJazg0FlSRd2Vkh7cOzSru5NDz59BhPt
tN5cTGqMDzKAUInmNiFSIaOrcbQNmsP7D39jxVjWwfmpys6hRvUhqPIq2AR+196Z7SR/svQw+fh+
G2+ssPLixqT5uBsMkl1ReILDXynK5H4+32IcMcIMnqGXeq5WD+839vr6hOjseAkUyphpWLVq7lj5
H6Opd70mXnn06zc/ZanYzeD7kMg1VJcZbrsFLjwbVY6ulSn0d5nFSn7aG8zd+GwV1NRJVLAlVTfR
9N+ySM9ILZ60CipLPKCnNtNY4mbr2kAADhjxTrteMeOVgarNU+Tlxk3Zz/Evj8HvTdhLlm4+oEi+
jDpD+pjmCVXb+HfnmyBSq0+2F2q3XPnCS6mbLH8ToYTdTL6u3VaTmWQbkUzjFbjJ+rfitdl+9Pzq
ug1S+YY9ONsTO0yxpJW+RoEd7FOroBaWQrFtEjUY07V6FuwnfAQu28gcrzLc7fd6OuSfZ5u2bYTy
4bMcK/LexEWzXHnpt8bbYj8sRCqVY+RXePLUoava8QXW8KcpTRDjHndoVolwCoKhdJGbgFgMwpmh
Yq6l9xcC/f9Z6l5gmtveDqyxCvIDuWDjPEYRuov0Mr4YqyRwE/i3/83Zme3GjXNb+IkEaKCmW0k1
2uUhjp20b4RMLU4SRVIDqac/q/riIL/RjoG+DYIqqyRt7mHt9cFwjEbDhjX8DVTqYmtjuK8N284O
ANm1qgu2JkZqOdxCDtpWMQXnpC43bNDxbAj/m5IneqtH5oQxl6ThdAjCfLkt6VW7CHjgB2fVvwdA
WCj8709MVjB9gQhbDzoKosNsFoCoh1jt1QLDj//0Qr/dw99WGXu+MX3Q+KodSH/YxrGj+Y+f/iZc
TIyPK2gq8eFqOPGJBuV8E4Hn8kEX6t9jd/RWfEiLyE5B38WHnJVuv9kxeaAWoTzTLehpTufPibPD
lz//UO/ci7d6QYI+eLms5XaSeKi+LGWy3kiv3QNoL8kHt/ual/1LiCre3O4QxPKRSRiTcsBlbqY1
Jy997PhnGxJ5GleH4nyJDQDYHa//fFHv/YLXYPlbOM95Hy8Ti8KTNcDOVBqgMPhjOKDWr5rUs+/V
9hm+NPrD6vQaHP7tEt9EYT7bsJyXbDulKegzVTsYGN6tITtpQDiwbpLB3zCScXdmCUaA8wKK7Dgv
MNEAf+EA8C32bMSkdkA3gSa1ygE/Bv+16hHMaMmWfheKvv8LdPmoUsE23cEBCTxRAD/srWPUvZB2
ze5jbNqute2leShN292DLyVr08pij+RKXPzUYQdlMy1QgICC1YDOYs0ffqE7ytjrNMNRLlnn9AKy
ZvlB++idshpuUf97H0DnbUMC4dJJFnj76g1LL3+D44odCtLT4BVvUXcaTAQrV4ZVb5IIdsng6vpE
x1K8BGs2PlD0m8DmJYDxOYCQ4SZbAp8Kp9G/p7n/aCfinfPkrWM3HxXKqwyldXYtfjH8vAx91H2Q
7b2TwbzVW1KAV1C6LfNp1p2/gC2WXLqETK8jgYllHIu0+fMz/85FvBVfGr+EAW/dfFqdAadJt67x
6Pd8cCvf+/Trm/bbG5VOXNkZCOlTFxFvqjbZwEBOjef/LUa8FWGusYhLNdsZkKsg9uBxkPBuGo14
xEKUq6VK1A6mdB4tpdh/lEZc09N/eWnza0j87ZrGdUp0N8AQFoQc8T2JKJCaYFmL2qkOZrC9LH8I
u4YCSK2+vfHD2H1kLv7er3n999++uYW8tFU4rU9jWL46nYEiq/0HZ9Obpd7/zzDyN8Gv7EGrdh2d
4W/Zt3Ndhny5mVotf5Bx7kHd6mZABcKyhc8XJu+iz1IQmcf12wRq03/r6sJm4H8vEDjUlRQsHA54
U78uCFENxnrTR1d4/ZR/u3FvwkrZFkvS6Xw6rTpBYzcRNzzvTNyMRYRJirFEHjPDzE27cNNg1oU1
6kRB9DUMAMcuGgYuf37l3kvm3noLIuOldJbRcOh7WChh/yA6FkZ7pN3QkmCpTovjoPi4CzEjv3Up
BZMt8eCvUhUfsB4gG7j69iB/48/E0B+mGZYCigxk2QfDz3cO97di0gSiw2Fk63DoCkAAumQC4Qsc
VrCr5Ude6/900f7lZrzVkE52GoGqYstpbZHrF62Np0YOILhU6aBTDFSW4px46Dw4/Fbcbl04SgwK
7OpOWYqbMi/Jk3FQCH20AfHeC/B2lVyKcU0txbQQ/qTbL5OV9AV7VBGvZuPWhnTqE0XnCNuZeDuG
mI+wDFj71FRBy8KPNkjeyXnempSDpoFujKH+ZKav0Wr3ovU1GX1T5N/jKT+s00f8l3dSnbeSVbu0
1nlYCIL/ExxgNjbv5SjCU0SzrlYbZbtcwSn5z8/7e4/Tm7DVbTnN4FYSHWPg2vcwRV/PEjuKDRY3
lubPX/HOaZm9CV7b1qP/Rkx4dIBAACEHl9kpLl76FEoMTEjb3Z+/5p0AfMVs/R6Atxydl2lT/YF7
eEY4GPF1H8Xf9z76TXACf9plwYKPXuD0WUYnV/zHouytirWYZw/nLSIPBPi2k7YOlL9y+8g68J0H
6a2QFUphrKczLw9Yah7XSmTXFTJmDLlDQ94fOwmow67Px59/vgPvxY230lZKzJj0XMsDps/ZwYol
/wnQj3nJMmQujosWdoFWwn2HQQ+C/2lO4C5zrIentllgbQjbh1J/FDPeebLf2iVtxBRdmpn1EIDi
m8NGjYB16dqP5h3vKI7+Ab79/ryt1vcbba08hGES7Ol6TbuTwixl5foOoPDRsfEQzkP7EKCKF/tx
MsvfVKfgY//5535nkRPOUP/7xEsPEQUaputBrgquvjKqZr9UQEkgu/a7MrsHl2Nn9HCfrP4EkeQO
oyvYcW4QWrRNnHd/ox1aGx7cTDB9B9JGDlj/bO0FPsJNzLNzqsUHHfj3HsTri/VbcgTX005mkZKH
BSv8jUjhOug5SwfMtRm8tMPN3xVZ9+Fw/r3j4q0fMQuTRYybkTBvA5mkgXlI+CNeE/Uj2LoJFSSW
DWpYJqU/sM6+/YzWCFDFkXJnz2B0mw9q/n/kF/9yjGJd93+uWhaE9jxMl4PPsDxfpUXHz1JiP7td
Uv4dZU93yASPTtDbNVsJ56R8O6wlps/wSumOuZjHoZmkdVUA55udXlfw5Wbmu4p0MMIZkjF5Bnz9
ugGHUlS4GUhtXY76ZQpc+8R9iF5g6KJfqZqcbv78zL1zBr6lZhg8z4VrKdo8ne3veT/m+2TW0PXa
bdtuF9i0nMEn7WuZresHo7533uO3gsQgsMk4ZQEWWrYCIOIuAwQYDGV90w1Mf/rzZb3zHW9V0QCK
qkCNfj4Aiu7gHW30joNg1UTeTsc/f8U7p+Bb0bAOYCFrpnA+ZBr2xjSN59OWSnGbOxreBcXIPgjC
11fqXx66twpiENXCQbR0Pogu/TZ50v3FnC6e/9NFkOtj8dt7LLaJj4kBYSHsE3aGtc+mqzRX8wGL
U/KBWD99cNPfu4prIPnti1zf2oRi+nooc7uHeXNjxUdGGe999PUG/fbR5dCbreVdf7haMIkFp2D6
QUB+5xa/1bciCoNgFbTTQW55C8C2TC9wKOzCKgSQ+Ch6MHiqP9+H9w6ft3JXG3VtZ2esBJvFqrhO
gnnbgansbgjqkp1vTd7MgzpiRnEuxi900/+xJfFW6trC7Kctc9NDreDCE/ODPcIlbdv9+breuTdv
pa4AV1mNfs2A267B0JXfeOi//bePfvNEDUHKsmxYhsPa2QQnpgvPMzcf3ZD3/vA3D1WnR5WpMkBx
nMJCzEhGIG6mX/78p78TnZLrv//2xCoetiujKPlYt+SXjbCw7ixJn7RIotc/f0X2T233L3EjuV7Z
b1+Sw/21bzPUvTzqMR/ZEj5TICYjv4fFpTjRMupeWikE3IfJcDdGIwfhfdbVDP1X30TrtH6Bc8Rc
sefkzHM0JZPgXglANFRL1WtYiGmfixIkjUHARS9hQbGXazj94hsgL327IqvOZ/YtHK8smywEGsFG
5fYLyxYYeTGOB2KXoAwfKoL1+rBK5Bw0Og2Wn9xztydJunwRNHGPcRcEaKPGvLGU2+NkWs/rTmlQ
mwOaHLo5Fk+zzXGUWLkdLTp3Vn8BZyKs3LLSe/ikz+j1DiDUiyllR030ElVoWwLhvcGljIefl82H
cDftY4ymw6I0X1g5sxkW417cwN7cjNWa8jBEkdPBxxzt3zuUDkPdzpl4lkq1d8Em3dMQDkHFFgIL
+Dn0ZEch3IXt7rqET7F1fVNA0/iMkTU9lIoHuFZY1DxkcZytO0UJv+9pxy8pDDCOrbVtUgW2HOpr
SVxgFgm7C7h62PhmM6mxVaqC5Fj+gy2di7wpAZU/dpw6IEs6639JQeMzg1GrqksazGkVcrYW9eL7
MntMNdAlq5t6jFy2QT9I78mPdgZxpg+vuWSPVYcL3LAUHHXhCP6cJj0QpQh2DtwRAMhxpMLQFHbZ
QcDhQd2XY11EMAvhVpdfg1xmNzMntB7cfPUCTtexEjDziSvb59OuTEXSzCtVR7SaRFPoZP3Mge8b
9i4d0X7vsR8FYgj2pLGmN+gbYmQyHsAxdAtmiOM4VGxotwS2chP81dJ5Zv2eU6XWz/MUkbUKCoIQ
YCMHzTTcQ1WdUOs/XweEn2L0CfOb1c6Rf8xxIb/acSm+9d2EhHXIg/SEmnC5k3lI8a3wFjkEdAEW
OIW+BECaHJXu7IJO1x1NTVTrXERRU6CZ9SpFJwEcyeX4HOggvRTRRo6Dz8bPm7NhvcDIqIbdpKrH
YglphUZ2toeUHvJYmIhO5LCiYPwWxa3V1cI9TIV7mLM2aoNvHQyU8ysMdhvCtE4Z6MXWWHgJL3gn
eowM+vRYOG1rVPjRzbQlBqaW8dilMESdTH+7Yk+qVqNDlWBGdL4a5soi/3uM+4GiDzHOVeaEo0e6
edG0lszHcUratebdYPZlEHUL5s6L42AuzXCy8zIEfYZfmTZZ4e74LNkxKzUF3Hgu933mQJyZE1+c
YFxaFI3UQQS6z8LhXBrJgt0zgA0uJdFJNZaZBSs9sECoKHbdMQIg8+jSUt7M1G3wIBeRZbUxgv1g
4dSau2HERvU9LKCW76xz23DIuR2m3VqIHxLLumeps5hdlF8G8KiySIcvdir/DntO+2bAKQFfnKUF
/wqG+tm9U54fg9XHvzSMbu4Nyfh9Gse8XtOsB+rUd1tfLXHgI9hSM9CdU2ySv/BJmHu0w/Qj/nzz
c+mKCb7EGNk/rUEpP6dewswjK8CUnnpYNsDVH051ZeSjk+IZfN/XRZ/T2QE3j8oFhEpC8Mkbi2DA
vSBpvO0CuPfE2kefMb4v7tW42F3Xe/dpISh30JUU+SMklqbuWBcHjYT/WqNUVt6nM8WE1uoRPpvO
nGXETJ2zWSN/y/UFq9KyGRyAQnA6BIWQbOEjGpn5jqH3BcvrYJirYAmyJvC4BxkEuUfsHuj7MnD0
V6hlsC8Kk/2SJM1/QDOCNKuj/fdI5YgBISNw2QaDp15ognoz6pd7PSiyb7NO9Q04koj9uSiwqdlt
y24IRnM2kYK1M9vcTbmO4jEk67DLCjPuDYwAYfgMHo2rRG/uErR78lRfVY25GG9XyEoyOexgAHYq
OEovbKwPyW7Y4AhczWJpbw0plp/lAsjarACaWnXaNWvXAo3NSd7DpJwDneYKRRFb06zuQrfc29DM
x1iNw5PiSYzkF5F/qqgjyV5x1bt6xErNIcwmCTfyaRNfCjVPn2GIhglHmauwTlRB06rb6PBMx2nA
yBARsWJdSx8mifWoClpscLwGAxSe9Wa32Y3dXSm3XYWmX/6crrn5ewHWo8GUF1LRYANhbMrGFM73
DIccBPXBE9ESNUabyvxbPNsEfDgbiJMSw1ZvWVBeYFUINto0spep6B0OLXgj1zOAM8+hacdz4Yt0
bMJ4swiLM0BRtVIxUPHzDOURoqWEVTsIlfQhjUWmmpnBaa1OaeAeCF0xooLhsaywutnv806Qelhj
e2e2Lr+EBn8xABJ9XHeSDJdNjDjQeWr7B7Ul2J9oo/LBRcFyojCJAvsrLTgyAJbsAjiJXiz6CBXB
qhUg3cs4DPWgQ3EIMl68Qr0CxUiemh++IOICnwL3lXV8Pgez6L6VbZscypKD6735Zbem3VpgjZBj
lyHXEzClfI1/hSbvzsAbxr8ocepIkFd8mtaMNUQCmV3KWKGNvyQHl+XjtJeFGp4xQjOHrJ2SYysC
MLZUVByGgRc3pkRvvsgtjm0HC7YJyRv6CzKsoliq9U7pQRePZQn364Yogmcjo6KUcK1MBeyqRLEG
PzMI6BpXdm468KvuqyKpKRqGXOzRdaV4Top2/Oag9bzp6DI9afRQnhFS4bDfRtHgmrEsASdHXET4
Bev6gapfIk30sV9w+iyhnQDBi/kth2t4kwQdh2l+2WW3AnzJpArH1j1lghp45lkEd2mIPjMt10cf
O7mPOe3a3dC54tcciWQ3h1lbnFe+9jeDQk4GIF2pQZtgasaw25BkrEs4djxOzEcCo/ssvBc8VN+D
0QZfQW3IP002V/vIxdnJ2AALwkMQ38wt9uTBQfMY10H6aF4I/L0K9NhKpFhJ5PwrnJgwk9hKl4va
pMPyyuOy27mcCvhbCq6Bq8yTEaQ2hSeWDUQ/dNJP7U4tc3owY+mxBW30Tbi2/siMEPcOHdNh3xES
wJs/MGu1YpwNu1nVgqmWZ+KcmeVlVkXSXKelC3p8ubod0pwn4DIO6fcwghYPm4WK/Jw63YEw1lrY
s6cpoBwAdmC1OVqLS4BsHvw1rFRdudLPmgT9vDekC8a90DCU6lpw2djs4QugKVaaK9eODI6BI/Qb
1ViMWLe2Fh5jALUyFTd0bnlxdqCA8Z8zsu098is0mZRUwc2aBSAxwseA+0phsVtWnGyHOAkUSAR4
u1QdJ5z3hylI4OpMSNTv4F3JNyjBGL3kpXEHjrELHlBOhwXukUt6hoBv+BGkQB602Rh8Z4kLaNMB
wjtUQdAuF9g+BU1Ac7HUSDwZq5Ig0nUPy5OmTwtpdxKSNVuxVqKQwUKcXnG6pRZ+yIQuO+z6Qpk5
URk9dxtJf3YjTNnKqZiuck29PgChWj5z7eO+mZxCbuOQqm+KAC9p0V09E49Yvk0EkkgH0V8uczRB
pyUbbuMgSr6EfgLoHrEOavQpvMCd1BVVONESzm8ikWONMSeWQwdol8AwEyLfd7GHvi4p+u5Y9mt0
P0gqANgr9l1hxS9pVn1YvWvvkH/iTTJ83qXC/4Lrnys/QYCdkWMywufzOHY2++bbeZxrP7ooPkyc
AJ9oxkAX9bZxcAuDkIk7zsYR26kYUq94JUFH2dMBW/UKpfexdFghg/lxB4UJG+1SoQ7cYmRrNAru
3Dz13V0HG/4hhYvVziN/WndlqVOo+bDdPO3tPN3Efa7NATt32w/Y1296/+cCMgIQCJXiv1WQb+Y8
hZtijZeEHr0OcGEe7tM3A6a3d8ywec+i3O/mKZ7PaUyL13nlNqm1mpcTRhETzJUZah6L1z7PNxfW
WtsRFIfrZn+UzpgRSNqrSvMIeYLP3YJqw3ccT6vwwOlFWyAv+EHW8BgHbdbXSdthBggT6QX8RTkF
VS5lj5lDAjOFuIWNxR4Cef7AhBq/iyBpL+W4kqAKlEKiQC0JAHlsY+iMkmmbP8dqEC8UtAUYQQcF
6Cc4AV5H68A5Re9jPQ1C91BIFuRr25PwES/efDtY1AYVKyABmiK34iVc4uJ2dpnYYIeINlGdIorC
Q85nnp/pugUI7pHAwZihFSx4Ih8hICifpcnWzwEizOc1a+kxD/Jt3emCQA4Ksh68ZqM2xcOVZ/rU
x4ZeMPC/ZqBjr7N63Sh+Y3H9vwrN/K8aVKqhVq53fxuZln/D6XFtK+z1ZbcxA5/x0mKn4katkX3F
gkzsa1YqcvJp7D/NNEbw6TQS2goAe9fukk0t3xK+xUepWPiXwUzna5lCUW1WcDb3IxPDszM2eo2X
GDUry9k+SVt9TxDoWLMIrEBdI8MqII4EdBKiprMB7rirtN24wbBqWl+GQpWPU5r4F5TIL+2KPeWm
y4X4UeolPeliSp77YiZ33HrZbCzxuIUS9Cbk5CTDyN6M7efVZ8CrFIjHFyd5iClI2kZYAVChQbK7
kpPuykTWMbQbslLbiG5sH043hYrcU5glpnHYZbtI1ChAIaURT+tJo8xvFEmu3Y0ldAz2sV0W7lfA
oW4gEcOABUnBX+lE+Rdf9DyqwjbLX1uZTEkNYtj0E00BhWqYoVl3QjMfShj4+QcveTClssJNy6HY
HcNryUcKwm9isohDgsarBwsobJ+DKUaOBOO++W7B8GwFMBTEsHqAZwjKZRVGHrGQ9zMEYYn72oap
fNRMRDdK9ubsBP5b5YC1vgcaCuV3EaF2j5kFgi7vZ/KqAWMSUM3kY1zlXdDdwVdb4N5z196kwMmd
WrA5HxLiRFobsawQ48HX8x4iHvM0ySA6mih2t12U5Pfw62LPUAkXMw4UhRdsDCJ/Wjkoghbw0UfD
kBs2C6pbUJA7eZdn8PIUyP3QuLDF93zl6inka1vHi5ev+ZDMV7DOMnzGysW4g7uquZqmJ7CGh/IN
plGYDcB+eLS8rfpVAVMeBd34WECF+APrPO0NBtEAYJp2sLfA6kbnBaRVpKajPBqbe5CMfPGjbMv2
c6rHCd2AcSsBP/fJSTBAumtwHqLPbibz/RSx7QUh1VQ5TEC/wnQg/4rT2b7ArHrTzXWe8FAOQWsx
q1nju6DkYNKONBxhGR0Dl7PkJTkGqOYAV8exW2L1daDf+3DWex+leo9IHq1AKREgv/puiP9OOru8
QGOYJo3WUfHiCARMtR2xcAz09PI95TINKoNh+6633AN/l2v/xeVB0EFghRZNQEn5pdy0+wXiIAp8
oM+zevNddDfFU/zThYut/ESxOS6zAp7mE6aLCQ5slPq5a8tnRlj6o5wneQPLlgyMZwZ2s4oFeVbJ
LJEzOXOXj3P5RMZlxV+ysvJ7asEaNKZgZ7NN+R7LfUiBeUHQ6DKDbH+lodAbDMrWaa+gKJenheNM
3Y3pANoTppHZJ+xhIlWAFZ7729EgO46RnVErCLLTaIFfAmHkM3csN03sJ/ZC0GnnO4RBD+yZ9y1y
zQTNkZZLrNxPyZUPHgazDSqtYodTMBzdhMKvD7EZLjBf20PvXlw4DRk7jCi97G5Bp+DZlC4+cnrN
QYQBkaKIB5RaaesThjSC8du4i7Zfkybpi7A6RaNnKFlVCm6fiO0R4egWefzXqHXPtA+6i9XTdnGk
xZJp7qQ/LQmY6hXmJx5Lp8g9GvxE4z0aNuw2XrOUV/DQASEzWzKZ7eCBknzupcMBt/bM4aRKpz5q
+AqkJBoIQO1UBBKwS5wt254p2p6xnjR8z2eR1VE4hOYGwdADuDVlgHy3aF8cvBiUqoXtkmMxBNPT
oIVSYHjz4rhmpdugRlfJgyBk20NRQ+6HIe9PcrToTylFw6wKvYm+qhgamAquJ+hnidJXHmtoNfYS
2mOOJflTQpP40zIKcTswZeGvF/Yn0fsB8x3Kbje/ZkdPW/AWBiGhGw8B5F5IeGPmcLw3Sxgd6TSO
As1Mkn+TGmNvvAPS79AF8BAcTBDSToVGce82uSF/UArhpoAEnc3IGTpW5ueNgM69BsQ0Zh3QDdHD
9hSB1vPsog2HpkiLtvIZo688A3sQxT0e5HmOO3XP1ID2Ap37EEvlWcT2NtEFO8EoZbjDoYblxgj5
DRpwmMzyXUodHL5bI+NvWQkungaK+Aw/pfmcz9iDcmTrZI0WevJ1KPABqg02lDHIZJtUA3pb46a5
fg+HBOTRfbI23bL1d0OPzCGHLu+ZwboEDdIxjsYGj2J50ng2v/ZpiSxDYd59FwgdkGpRWuwFJLa/
ZGuyT+DndDvwU7dHS+P8hKKM4XGOvMM9Sjd/ghrUXXXVC7QZYiU5BG9Y70PZpu/MGA27ed26vQ5s
9HPRK3vgQbGefSbRqh6nbrm/Qgf+MmgZ11sHYU8O+dV+S+bhRHo5e0Qq7DoC3wqjJ1OgfsdmMaif
MqlghxYeJxgso9gNp92kpxQZ7oJFvQTA+tlrdoBlQvkFEGPyZFRhn8p4aKsctu9fB8xdjjB90bvM
IW4UwnwruCiepQ4V7KjlqBuoIUhb85CGn6zR4Z0qr1iZsTBnnNg41WwZI/nQksyqIWO8ftvSKHgw
bPRsJ7Hds1Nl1zaYjDBWU8fKv5YcapZ6CztSIMUl7S5DE7Bv8mXV8SeW8Wn+7Bczo/xowy3feQ/A
SptyIKCDMaUAiYdTR0BhLRakjIpofihSF+VgLc7uNBvAmauoV1FyJutkvqmcBOMTQIPsQGfT/+j/
ufX9Cjxw46SWOOcG6paKgsrcYWt9CZ7mLpxsjbGjIs8l6NPzzs0YOe8SSVBuhRM72nSad0XUkidF
0f2KNqq3KiQluxVFCQxrgXlGlQELUiD/SNFL2CALq9CLV38lKlr2LYhaF2QC0ZMbCiDF0WLb2UK7
HdIzIDrRC7j0OQ1v/chIjeKw/DrnXV5F+POOrEffOjfcHQmakWgRsP4Hlqzzmg5D/0nOuriXxaQP
0daLLx51okW+ZsZnPwv7INgwfclj9HsC+EEc+jgzX4AWfgqQx+9jS9PTGDFoSyKcJWfi9PJNa+TR
ueZ3lJbxazwh5KBbFdQ8Wujr7BSmOnr1+2Bb/FeTYbBNRnQZqw5R8z5nxRZXky0wYpmX+ERM3D1j
NlM+R9M47C0WpA5YMMPyF6hF5IKpAWRMGRxgWUWW3j+K1JCf3UT0V3AajKrA3N1wesMYedfHnD1v
Kzb4uOvULzTecVYBoJGqXTJjUMDMnN5nw/W5AEQnD6rMM62aCdYi96BbtxcbGZbu1FSOj95MRYHu
X6DPOY1DdHAgOkEQ7CJ33oI4PqOsnu+wGUhvSwthDORJbkCLpwwMPFFW8RCxsPiEMUF702OVCVVT
FxWflFvLE0lhAC8jQb8MLnZ/bVtrdzbZDNpz0bxfeJz0NTzj3DP2Ny14fwN9UYHRgDhHyw5HEBT+
oyXnHi2en/g326AP0j/IrC8vmQYMjhiqG5jR859dl7ZojmS8ybsCi/Zz150ontvDlAiskWC4ClQ6
G9Nzssz0Rod9iTSvzWUlHdsuY48AUlPghu5yNKS3CsecQG8Vt2Q3YqTW7xw8EbDmvyVAcSxoTNhw
7L+xlobn0UzuOJgyux38GN1yw7CuYYrlVMAW+4mlDG4qOZAZDuelEX+NYwcqKhHteJpthp0/jBtW
DCeQUDxi1gZnziEHqNOalVRjzy0KGQwS9mgl5N9SE8y7bVX5g4Psr4RkC2Drq7W+WWGmyIefzAY5
5kEI65S2w18rhqTHAMLbhqJztlVbpGEz4nPJYHrHlyDCwl9cvqL/kl26HPC3aXEYx7cOkxq+agUd
mA39Aa0R8UWVJcXfXWjTrHnG4Q7b54dAiOQrnPTwUGySQ/OCRzja41lkUKv1aIMQCDclKEjcveju
OkOk3QbaOg2RPJHV28cCv979OAZspwPvDyuZ6TcU3fx5Tqj4WriZ/YjSFqEJjfK1GShGjGhyu+FC
eKzx8MhtaUrfppcsHjhY3yyGSe7UPvnFYS14RNpddehAHiY/kh3xHi8YtA4NDiR2LEWQ/Y1HcDgB
KAjl1FxicRDPw02HtuhuTQod1KsY4pq03n/WZTzdWhpZhYMZM4OabaU5IA19RdW5XM16NorMMQ/P
W8xyVGxoZ3WF8kj2Al5bNCMvPZ/wagJqr4406oVAjRoVd2ZaI12pfo4uKLkkmCJ9uYe4MTrDpca/
ekvK1zx2E96krGdwo9Z0jEAj8O6vpNzKbBfg4u5ZDv8gFE7DLmHJemfWGIuYiY3lSeC8KHZ910+P
wA37KozmeUe7tPzEsSJ5WkmCswIchAuBNcoNnDPNZXXWnTGp65916lBbCGwVYsab7ePoemLApagy
lEZ16Cjs6wVTiOEag/5484fYr90hLmT40uHYxTw/jbBmAFOespoitPMrjBbW1xLdl58CZhnwXRw5
RoD50B0LH7lTj662rgawAQ9zwaM9WvHRw0IHViF5Ah0Wx9MZq8X06HAxD6UcRiSKi2AH4IOSG476
ESo2iRKpd7I8pwaxDMP47uTRAHsIIH+Lq0Bv4+sgRPjYTW10ht9xdJJhNF1aYK/u05Sbn3JQK7+1
4/9Rdl67kTNpmr6XPY8GPYPAYA9IplOmUilvTghZeh+0V79PzvQs0DNzsAt0/+jqUtUvJRkRX7x2
GVElOMraK7NzXvKhVO9UsxtfU5dRzmrHeGilWl6rDAr3OOheqm/LpddiH6HTeMvmDnJiWRzMGYKE
mefxPhtkK+z6yNZ5Hny33dZGLP87Lj3hckNaoeZrWTmFZ19juwtveipLj0q7avaqvSBqE5inHB/W
xJW6DzTXhYk1ksjo2PKo8kE/dFYtNhGp3zewUNO76UbFthFYcJWWzeAElthGCqViRA7cNzUJkOed
7nUb6LA6dBoj+pvtyNsQL5H+1qsERLYyUYOyjXI71rluBHM/DtvFHK1vyxyrvamK4daqxpjZuqnN
jzqzjU0FzXrRJ6fCoNV1xrkCqNlrriFOyTDOZ24FDaFdFmh30nnqDukkrRlyEe3LQIoOb/kixb5L
hbMb9Hg6afGYFf6kV/TRpHV+h+UtHjYpRY+8VpSnNEDpEMQ+TWh148+aGgdfpR3UWNmY9SvbH85l
jrBD6RRrR/kuEAZZgvUjqgs9tFejocchFVyZW2kGnPPOM7IJy/Fj4iNBtBboiIXv/jHyrPLBBo89
t2WjbfJ1te9NL8vgHYr4hgEwvYGSo6XOQ63hECGothTgPixW3vMCFOXywObXH5hDPeBJPf9ZB0UT
MDqLYIB7xOa0FvoDlfPFQ27X6U9cldaxxbTwnQ9X1NueV/tRVeTb1kCUW2kt0gfSi34IqfiK3U5t
Wm1k7i0HCDzGiI1K+gh0vTSvi3fYaXiKoeDg97t0zLe81SCAWdmHqd4YW+7I3NuyrFoY5ar4BRuu
J4NZKrj8KJueyEyeLwTXYj0ubCQv3VBoexK4jNCQJHoIFhGqDdj7Xe7SBk07XHHuhBOfMlfmDzPp
pKDwjpXBG87jcUyU/pgSCB4FSWlRCK+D36eZTJ/SspzOheZcpbcNePzM9vHgGDOYTRWvm2TOS7nv
NABcqmMaNk6ytH91R7qHUa9EtxEreUzHxcsjv2b/XzGdN3TH5sBe4ZSDv+j6QogN2Vtqz2aXaFzb
tJIIz0iMt2XlEGDbT06sYfMy3GcHtvAZaUl05l5gjEGbiNdIqGlrRpXYA/ZNezNKTNMf1za7yYAj
OThqb36ZvSl/TRAmHOpG724LoitOeufaZ1lhLAsKQxWb2IkjGtr5GMpdlfdp7jdOmn+wqTr9gzFE
ZRpOTubtNIPDOCQqtzK/qi7uwkKrIUgrcnHVavQAYiMpTkFZNJMWdqr+klk7WrS74SG3zTV6ciak
UXdKYM7Qxyntn0xyAbxtwviWBZi/smo30p7Jn6ETy4kf+XfMfy64f0gRQjUia+CnC5X0Yk7cNX01
2IXjLaOy+tYR5NzpwgF1qVmeBD64E9128NNF8qLIzLslQDPzO0uMQYXv0ces6vo1h2uAiLo9zKg1
jw4sGU9at00ofmu6FZ2dBBQWUwbcGo5X7tcoj+ill3LOp4C0DDeKD9cHRql6xIINYcm4QXOnIYwg
byXYu6XHt63tRtWDbqb1M9VpRRK6XeLRarmY2G+SOusK3yPO4IdZa9CYMLqlOxgDQAF8ZQ7EPLoR
l1ezdE2+vJsYgpbEWUSwMtMPNAHh4jKyMnqeqiWd0Ok49rRztLmabuI2j2s/Jk1OfNTgM/vOgNLm
HB5/0PFY7nuVwQ74idcIxr4ytTNOvHhQAZ+TZe2gINzvdtGktiEfNwdeMOpi3ekGMve1SwYrTNfO
uFuhhUBR8kRbfKeJrY2yrO4427nzaVA/W3GUysrwzZUiiwhF0X2+RM5TX9YoTBJETaatz6E7DctN
KTEYW95V+1GDHgaSLYxp3+rthEeH2p6LJelgRazpO006BSRTklUloHY0brUsxqKABQ+dTTW988Dk
ths686a8eo1aZNdf06Lws5lAZufInaxoz7g7a5vSGtt30FP1C85bvaexYz/amtkZfoau6gilgywu
79m1G2GvYTfEDOjow+3iXKTz/Ndas7evAWXAxsm7+Eq1lWG/N+Jk1/WGdov3qQ97QDoOZRl7u4wX
+8Mj8bINRk9YYRY1wweWtfwuQdL1yKucnPsi196NsZZ+bc7zrRHZy51uzg71AtPShXRScRdpF+dR
il4EnBzOX6HidWtldcvZW2tPa70OW9b/HJhOZpwsxttfS12RJVdq5Wsjl4GXCtaajxZ01Y2ptKbU
a/wWeQoZ3ScKlhmIwFU5jHJUN/Ue0Uz7OSLDOdJOro6WTP7goKLTQvKD7kNzxm/4c2i3zctMFoFK
c7oQtMy1Pxv7YuV7UZEcYFB0b0Gedj4Nk/S6tXpzBCPwbjpDYgUtx4nhJZF1hkrIjuMj1o/1Z5LJ
AgupY1MBUn/sKe06lUjQf+xBlO8WVCPB3GnTjcGIDN7XYWiOHa/IliE63YxCePcsQO+hbororh2s
PhgY8Lbzoldh0S3A1+RyFx6aj5jbN5kM7pOXNdmlEXX1OYkCBHSNavifSNX3BfcTK5jwl5n/Ia3/
/yqie6pL/vNv1z/zjWK/Q12k/ve//cuvdr/1tb+t/69f9C9/pv/f//7bFBxca9/+5RebSqHXuR9+
u+Xht4c9/Pe//59f+f/6m/8skntaGorkvuuhUte/LQZH/Jc2uavl+//2Fv23Arrzb/NZ/Lev/4/2
OSn/AQRmuq5JPo1p04n6n+1zUvsHvJVpesb1H9K6/s4/2+dM7R+UiBrAkVTW0SJ1TaT7Z/uc4fzD
tCT8qO2YhmnQ9fm//vPnvvwH+8tHxuf8P1dC8K38j14g2/qvwVCZKJdYTVkHNW93933ZDnfcdstD
5+nrxpZC3GtslMDnaix1PxW25+0MVCG7LHaHhzoXXsAxzjLtymifJuB0nmkMfyWqZZxFS/41mQMF
XTltbXBW2fhbcKvdaKpklJ8GA4Chnral61FI6VjJYxtl/Tmpx9y3sN3kgaWbiCII7b6VZRQ/rgU5
LfGqa785I0FIGmLX+Z2Wu3uzTvN7TytJDWfRPa00GqP/SyP5wHCjHwB+5duo2caBzvfiC01U9k4l
KKrKVrTt1qlN8q9VKY8Cza7mx1oub402UoHdVyhdO1HdTDPYITQZkRNl4j5EZbyczWRqX1ujJkdG
TWQvBGg2KjfUFQq0GdD7N82q+b41rjftYUjEuztd2yZHdF3nNl3aW0cb7U2WlvZFgbpJmm6ODC2w
QKU979toWh7GrCneSsOOn9O8dRCWZd60bz0NHbWVmOvHWCt1LMvrRQ1SPX2L3Bzsj0pYSWuWpU4w
x80HV3BYaHJM/8yhFefMKocf7CPaKeu9uQ/S2GbuxfqCqgzEGQR7la9w43rY9at5s0BupL4xJDFh
uW5mWGGLufA1stBcoBKW+nfTLuV3jTL1sKq++cnthqhY5J6EIF0ZyQo2N+x1xwSot7pNN/aPeiVL
YkOfGuheWAtAWEiO16u/21loknbwY/lpDjyP0JVGHq26byzvoNtPFQL4MEN4B5g7lTsXYMsXpAk4
eb5t48QCDFBn8+pFXiHxY9dgo0TotGfgNkNR/8Wmqe9SMy2C4Xq+ChDZKlu/IGX2ulfuhJ53Ico1
VMMUzRu0YY+D9dBXuBbbEok60rJNAnQPofY5ZRnFf/JiwGn/ZZXQIQRmDGO6YWk/E9NmWEn9D/3I
9KI5st+gE2C1FDFIDv+Vs/5pzhPICdaECTHLXW92+bFDfDv3X47R+Z7FGaCEt3MnV3Alu7KVH7j1
QiPP102UiEOaZzsX1+GHscz2VpYPujU220rkzznOx0J7Gqh7rsvkthmkcygY4PPUDfpKgvpW472u
SdipcrpMZpTD2g67mOhxI6m+2wqsR5fQl3r0CvR5oIw7CZJ0dYJqochZSe3Qae0dJ3F6k7hpGNf2
u0zjH1fP7oauc+h6tn9T1wEljibo36YJdVdloYW0GiArkVC1kcSWIY5CxSfMm1ykcp0ferq4ibfh
aKRrnPNV75hIrTK93tHvS3KinltPoKLmQN6RBr7rYbTO9pgGM8df6TQM1SsaLdebwoIr7GRqtq9c
mUFW8ibC7uLiS8tXDU1Mb5btFs1L5BeNbR1Kq3g02upvKJ4nuWoB6jOobOphfJP1aYAXATrq1oZr
WQ1vj3mCWPkDoZ3c3Fh1Ty6Sksu0arwg86/DnelGuld1QFFdEJ/zo8O0NKkrEWejlmKPzd1xm5TD
grrMhOQTQd3F99JVzTYVswaUHLt/laJ+PVmizTCWc2gDjJxda/10o4Z7BpSk/LSWRjE21h4u1yyh
WzearfLe6brhc7Z4aADB3d1k2fGOuNHsrBkNbGjcrOrY6JYWjo0e3eT1VZIm1lV/huoD8GSLPXLz
urPsqfleptX8FPWUfq8M+78mBO0l7nrrgMR12kZebYe4KxtydaYXW4l+V+N13ttCfylqNG4e7T2+
mwnbl3B4Pph8d4PWFO3hMtctAkvL+ZOzeezi2mJWiy0q0LR6gzzqo0Deo8gFCS2B5Fg3y/imajR3
U8zk1eiqP0sTQaAqR+up8Zrh3rDmI2xoc0nn8XNAwHOpTFkHLgpLuN06uotcp/yO6sj9LkpQHR9K
zDp7GUs1jwyk7li0ZBXoKTkKUmT1/bxUICVxRlFS1D+JaVyCOdbv0QN8r9aqtokNRmUnjvE0ksYZ
QhUx8IGjzmxn+XwqDJkQnba6b5g+H2G2Jx0pgIo+kQ4AsmQIfccM6jRG+lknqH84PthSY9i6fpWc
OZ5e7Mt8Bsgop52MPDPUEZlNeAFQMoZL4iKFjhKn+2qcyt3byFmParTWQ1XICfRd4H7gcLd4+dZJ
bzZsY0VopQPlHfk0mHWY85513a2eKsVfNB4so9CAx6+30qylwrUaArRBJ7NUznlQb0XTlV81vvIg
yy19o7Uoj2atsgGfABPdEvG1KvItj6LkMK5AIvGUMMcLim2xvDv5gl3GEHfdzA/qa+YAOeBCc0qz
+oj0fK1CzdJWpJST95oluSmJZ3M5Grx08iuJ2CsgzxZ8v+rqwFKEE65Nt4nt5BIDHnLFipE7RoGK
i2qX9CDTo7LdYM6qoHX67Sq7ty5X4TRbf1KbQZXbWd8kDoiOtY7PU434f1hb9zYVJgIFlhKmKIfr
MDKdxkSDljKMHSV6DH8pcyNw+nVB6MrBsV7/Vmb3vG6jbW38CFeNYMTeJ4LUwHIq+1BbDs9wmL7K
vD3J2nVBWgQG+GL6HWdoGb8T0MWpmjbGxO4H055CAozG3hTXpqQZHbK73Eiu6h5iu8HVRWghKesd
I99OUeMFphmTr2GDlxdemKTFoWpGZFriY3ba6rzqrh2kzAzHZZxwNK/mn2uY3HYH3AXmdGMKCwA/
u6XWxQfNLP1mnYGNHe3bzfFVQXcoH41MkNr8D30y241r9n+L5iCGv3Ps7n0szctsxcuuNmG+kAf4
kfT8xG3LX6WAkGMZshelEKHtB0OOOg7w38EApUBqIwD8ak63w2jn97RYaQsQDhE7XFkTrlPLU5RD
MSMmQkHV3vZAp2/pOOzN+UEHxA6G6DtpIwOJk7NRs8SjjTcJVSZaaXWuRLK9ZoHFxbjtVfWaVCAC
aVW+6HYZrK52WIwLkrXbQi0HrXe0m6zF0cFjCW3q4VOtlGfLcoIaBRAkwXqPdf60pDVXWvcyKhw2
QG179P9cv43idRW5t0V5ebDz/lamjg7DqmL3hoQuv4WMOYywkTMTwI0LOdcXwnqsVvlnEGhWdI+J
TNqgUvkbMiJ26CT6xg6/brTylE9zFszF+OWs6b05ge22CKoCAYwxWOWHvIpe2tYOco1WqKumIIns
s1vkuo9aP6y0+W0psfA0A1qL68dkG1mxdUq7vUVbbZ1z57Etshc5VwdbIGds0+LBHND4OJHuQwwD
YfRiPdDi2f2I1D7SXo9SIKqex1R7ImwOS23Zn3hnc4au8k16acYWgGdtKSRUNroHK68njjxKoxx7
vYCsocKuEReqIqt8T+QUgZXFu0sBTT9ikXGsHpx3Mnx9YaVBqotoZ5eJFSxZ22zyKjtPVX0qG4ba
Ya4ehhgpkkogt+WTOUxMGrqTPKKF32cTwUikvYV9WrOi4Y+G9CeT9mUwNaynDs5vLthgSj4aZu+k
N+sOY0/o6MOFjIRjDo+ToEfzozHWfYroxn2TK1mHMe/bsqIXimNcbbHR8jAcgZLYpmAeScvGntEq
e+N3xqra2m6z+gZ87M52hkMnm4R7zfLLxk8I4RHZUnEYluUG2RIz1bovmU1TjpXegEa1da15tJdY
BG4OjI7070azXfukNfXRc1EKFNkDQS5LqJPJVODnooDrmAntqWPkMVrzqx07bgrKvht7NtFmBI9f
9bvIRk07ZvWJM+mkRfWLmFe0NIa8AVHzpax36Bb3SVEkAbFJd5p+l0rjAMl+X2Wi54k4iOkGg8Vq
0CYA24ndA6eLprxN3ycfoi9vs9X2xylm31C+LVL26a55cvoJH4TWedV5JBD9HfTBx57JNWycvnhh
OYfJ7tylRY47cei3HKB/YMUq4Hg8ZUuq+LDjs5gRxEjtjWGKlAWJIT1LBwYfT5s2blc9uql7riuD
aIKuzl9GfBysE/26J2W8DmuBF6k2DtW4bOtKtAev++mcCNZX51GnyfrocrYEUfQCcX6Dhc/al8WT
OTcMroWoUW1xsjhNT0oeqF2UGwlGJXsNKmnIb8yc88fgeOdU3KRCzaFJEvBamidD49tRamz8BXSf
e2/LAKSsIkwyOW1dRXxtXj9Tz4bGy/jJB5GzFxDsZ+LZEa21IxztueqvY4jXbr1eqYOs6XrH8ndt
PFOP5WQmLLFW8nkOBlmlzn2Vm5lvpOqu7tNvV4l7qmn2o2uXO8cwEx9OS0dEsWsHLZgQhRao5/Rk
m+CkGE0+iHI8G5n+Rh9AG5hGfaoz9TsjsDzjhc18y6i+Fr5ERdRKjGPUbXNh7ISnv40GzCIvc/+g
x+l8mDVoCsxsKY4yqkTZIj9SzzE29RyPl1KW671MeKUAzgOnsxHjZCs6zqa61K16SMk2DbxyyALK
b05m43SHsRm6UFTiqxySn7VNPl3YoEBMaDpIfQZGdbo3t266t2py70o5Yxli5g1j5fFjNPnO0YsT
UvyMrYgiurK05IPtiadWFMse9NKGBpTHyWt+u0RNVNp289E03TKI4BupzdTjXVwgN2zIMZy0B558
iejITjc2QoOixwGKx0xiF4MU4vUsb5W6SrgQXYNnxJiPwAec1DgUqFWrsTVCgI3H3pq3EzT6TgiV
B5kaj21U7p0sftK7stnNSHp3vVFqofTc+5VJIIMu7LE5x95dFssgHuR3DFoKTJP9YnlCgdJZG90A
FNDiak/+/6X0pmBYGKldJq/FqvmrYP/j+nmETfGhP3dxkh7brEANSgupD2UOV4Xya6KMkJFU1P60
WAoqVmOhGu6modU661oAfA8W1bWHcNU6fb9CGFWty7WzLcLIwRGUjmhsFmHB6IypfmrQCQyudixt
TIVijO9w+m5XSucDhGybhafqd+1rxy59mHQsWYkDqRY30Ttb7dnyoscCLzHeA7CjnAPD6CbFP5I7
HAJvlTFfhnbKN8409acEG1TTaF/Yp3+HmuC6ddGv5AzuW4bze72CfXUzybBhM2Ryrm7FqIb7ymxf
9dF8lgmnroPjq42g+PEoaTqzlWryQBXl1putpxLlltFQlDH1ikWaHPDXXCyj/6JB4DnL2wAE+wJa
NgRxjl4dQcUTAcT3ndH+RRHigRodQwDAXrPJpoHAF7wVdnVqk/wvd506iE3xYIrsghqCN73EuGzj
f3QGDp6Vsy/n7bGSiHW7iq9JsNfiQFjZjQt068PUf/f6hFrOtnDNJMyjtrfVVgufbbKhPWobWclf
hnhyUnjM8Tg/x91IeybDaAO84g81t5NmaV/M1PgqJCfB2BDVTmRUtqFZ4q60HXfXtJpGbFRkDEjW
RHIPH4zZ3WN+4OJ0VUq+8R0H5lg+EJq4USiFiXrs7qKkqW5MlbavI1EBvt5LQCCVvg9yvSxL3W86
03msYz7E1cDCmDIEGIn90swzF4/FDYsJ0GfI28csKTZJlL5VTjbvys556nT3tiJfNEtJ8WnK28J+
tlxbhnlZvaadcchhDnqbXk3R3SUqx1/ltltTipX7xaA2QljvZWWFAl0bVPu4c7I+QMVRbApeRbds
4BHqA/KuvZeZGi+6uSltM2G+jPGsxoh7iST0QXvyULla9tpdNxfH8iPbfk0LtHBjnmxd0Rz6aqXb
c90ix34YkZ0GS5SgiCD+W9ey7WDl0NRXCQOSDb29H+Lhlitsfc7j6a6WKzcOZPiNFecncAE+1+rY
WUVPnJQbtivBtYV3wf9OgKg9BRDtnT832ezbWn0ehLzzKJJhfs7vIstKSWiL92QsbAsLsJbzKdeS
h2KtXq151rbOiP4JSx2AC921C62JgayQenBHMLNOBe4UTTuYBezvY6w9zv3r4FT7FH5cOl4w2LSU
lWA/izdr6KO/AcQ2fYayFNeze5nwZuEWs3eox3eZEcmt7BhUeNXRYN95a3YUljyhpLjj4olwzf6B
XfKTHNn/iHNNw6SR4OClTdRlqF9ehxgPNnIJt2seHRfnolu/wvC84BvPMN8vJvT0I9wsACx3/yFK
d2j+l22mDf1HoesfQuuPIkk2poi6aysCwk3U1GRQmCG/uMCuUs+eLE/FtNyNSt2wpE7mmj+PI+qS
ycUhkzaYoLvUz5f6aFfyjORj5zjQ+NHa6PdLPSBhJOjBHtWRRUGRcRkg7H8hPJQcKSH2ZtZcsql7
yxqmNt3thh3cX4LhLWqOBubIPAHmsy3c+OajhhxJDvKuFSh4jZxIt+LXxckF+27ngQ5GVrRc7Yzr
Xbn7aBrHLwYKYjNj2pUxDPhytpF7Rwi6buBc17A1uEJ3BqN9bHdEkBVtSGOEbzkMn+uUnl2Tu19J
Nm3Z90HStkE25TeyskhjNq9mAf1bS8SLqSr8Yvg1Qs30ftNkgJPzeL+1kb1uzAvMS/2QbkStmlew
RTOroxDd44TKE0rYjMN2sd/dUb0XXJag5af8FNExzzbZxWfMpns7n26cds22KabDpasZs8Y1oObe
3Nfdo2WrGz0t/ibMrs+O5nRby3a7/bryUMbcG++rlfKOJV3AO/u22zhKTjuv5LIqs+HoGq7Cs5Sf
zEjfV+4brul8s/So1NbiO8VMuKLLpSoDIpdMC+EwKaGGlXb0XpQeyhdWeKp9ekX8pI3zSY7Rtlwf
CoPBkcgfbZR/MZM6xmTcyOaHUXTfldZskzXdzHa/yW3xanfuwTEcdIn4j+fxZc2Tw1plPwvPdrEZ
V1TyKIx7wT1PWe5Rc4p76idmH/PACbr7FJGF2rj9PtOgsZUusg2mIkhAJATUOY3LUUtj6zZ1INc7
5JjCA5haXjKjNQIA64mT18PQkT2R1naBH2G8lZACEdBRx/UOkSkOwHmKnxyCAJgg2FNAjNjvbOpK
KHcYKgSHWs4YG9FHUJhbx7SeHbqP4FH0Sz4L0gqshqj4pJ+2KcUKPqHH9XYB0ty0y62Ryu+5eegG
KyEZkW8HEf83pzdXQhVnNJfx6qLEOyslsAe4n2j90GtM9tbVcnJWAEfcnrlEBYYok520bBNNgnbu
ebN6Z37kAneHghRnkcBjZ8v6gNx846XMrrZlxCd7LNywm8XH0OW3YwrULdIfRsoXCSG1yRvemZz5
7UC0BErg2SDmzdBukvKKgXaOn5qRE8bEJPg6BEHq/RqSvYk2+v2cpPfOPAwYp3Q7rAW+SNBvYOLu
T4F1CE7OcLTS6lhBuZABHaYlAlbEH0R0rGlz9FJGNIBoJlzOS3yRyL1Gwws6rtoB8iOY9IRcnmF0
9r1McO+ISzNooC19BL46a/skQm6YtYghUuPDHFg4qynChNQgu7XtYNZSor51xerDWM/csjhCux1t
u9+XVgaek63OU9V6mLBSYt8us1nbhwWEBymlvtzi4Ko/7R4Qjc0tJqCm1xEkD06JU9kjJ5a4sJmi
6Do7AhHdT8vkaSiRXGcG7J+dp6LRRhWKqGxukV5f3ZFaNKptpVvtgX0H8MAYtkaafpULfg/P7i/e
UCch8uRvTIKnWne3c1aW/pyvt7qAjh/JeO+l05xX4IIvlMnVBa9hzPLM5H1sjQD3wwKUVsiWkI8x
LrJdowqeVWx0RAqRN0KKS4JUVevKfhvpqRHWFEbclBg/XS4wMwNI47S7MbaSu2oZtMckMa2dg7xk
W621TuBwZno/jZ4JqBuA606RQlCbMSYGLl6byMVYNiM6v44Z+mZVA1p/D/FqokH+NJDxAMEIIgKy
hbvfJYUCRXWvNu7A95hXg1aja5vUHuOXcTMVcX523VR7cLMR5/0k7fUQrRVXPyb7KA3yoTdQ3pGM
cRhXZ/iKnbY4oJXm0uy1a6DF/SayseVrgpGyaVdeGyIMT3yi6hoeYhtbQffRHMw8271izjGCyOhG
pGeURKGBcJ04DipCWXeanZZ3CNDlKRKuVEGMTOtvjtuk5D7HkvEmN3tex75MA2vAUcTUKdzXIWsn
XFRIMlD0cL1ec888lK03HvuO2WqbRYKTyEazWvlrb+mnNp6Ym8ZSMTPFxB8MMv3I11L84GYEaEm6
wUGJR7x8pJfN1uZfVzFpE0pk8sZ+xqR3hKAf69luknULU4uCHNQNLWmpz/fW2hgkQnrdVrFEcj+L
on6HZrU5xgBBe+T877Kd1ifCPuud6XHL4LyK8Eu181kyz1zAMK7uHRxDpt7FdBJYoAx2YyH5HJKH
CRTrLhlmgrtyIKiR4Arbr5Lamu6460DL0RiIhmro02496IOKQdRZ/V9dkrnnfhnmCyZ+70GaXNgD
rXLErQm2syHdlKxRkXnpu/KS7tZKZHE36bV11Ceve/e8qFtu8p7gAYqFm/IExt5Hvuamon93c1cF
2J2YKmt0+H8EH5i7Jhbo5OMKHnCPzhmBdtRkI6BIvEA/VseiwmSVFCPe4TJXBO6s09DAlhuzfWED
ccBoEI2dDadNk31RqiYO3QY2exprx9ga4Be71RLRg9aIhwj+Hre9ZFtEHFberNgHXlYx9q8SLHfT
Fjp+VXeMDyjQ59tO1iaK6I9StjbdinqCtEbp3mO6mmU4G2azWQ3NbTa2SpN7Qm+xBnq1shq/7kqS
AtjiH6IpMS8YFJ16x2qP4pM1TlwFp3QGa5cT8WL+XI3eoTCj9diaCfEEw9C1euAQGrRuZa8uhlNE
QUUoGwaBCtZSE2LZjGXr4nXPvOKH/68xvzMNKM8akxppe0np2fVgUDNugAKBgzapp9g0XMyO6WS/
DFyuXlvHnQA33GW6wdc6n0DZ1EHVtnaqCTX4GERvA4mAnwd1tZJ1nejRbed65gZR+XQDUs0UgXbs
s7SG/IEetGa8Tt/yGHuF9dai8fZHqxS+VlXDfeu2hCHI1d7mBAy99G3yKDUtuc/iESFi2oF4sn+6
7wgG4mk7WY4FI1i5W4v0Bu0iunUQj0s3uWd3ct9JZdF+B7BiP6UO5qqKulo8+4b7Wmd5lMC6pXfI
Z6eJLnpROU+rmazPOIa2Tk86DbqRZ/hKjz41i6i2UYAKN8uV5ls0fNkzuwIZGtMa9jNiCM82rYdF
1eI1tYhqm4oaIS/OfuCdDLN+af4f8s5kOW5kS9Ovklar7gVkGB3AohYdEeAQHCVSopQbGCVRmOcZ
T19fMHVvkZ6iwtKtF9XWm3sXaYJcHn58OOc/3y+WB6Ybgpbtk9CDgpFd6Dx8t/lCGgc5arsd+yy+
XLoVPMdg29YXPfb8h5UyA91tmB6npKei0Y12Jdmyh8Ev3PdINHT33EesSNMqGglY9D1i8nRy9li6
mAHoHd4yg0PnBnX79N5CZLTxG2q2iWXwcoyZ1DSlPNQVfYrsACQ2FhJZsUPxwhkOAugmN8fuYgGa
/r4zp+5+geoCQr0vrsJ4oZ0aBwfetHO9VuSOkMYI4I+8qdBMB/RPedd1ZiJGnssKbXxdrvq4xXbd
nzcR6+Wqtdu+PVuoMdK5oxfj7brAL9iEbo0n5IoSbKOVy7QrdHc1grKueW0IC8xXas42XTh9H0RN
+Z7Utk+Tj0/21Yfch5wvJBPYLaHF3kcFxW2b6WuocTWkaXy8oe0fa7dQ1DdONZZbrXScfMfOvEDO
MWr3fqwQ5O98VyQ62pWofsSaxKXnyuZuVBUd+VYtyvuE60RDi43OeWSNSZKcQO2hG81r6Y6K0atc
Le04Pjpo6d+nuUHdilY5m77VdPqcPpfaLMeLgoh+xBtuSWFxY9qD6M5Mv9V3FkvsFMoAuhrNj6/d
TrN2JInL/dJP7Q9BgWpDh9B6azp6d2nPVnQOcsoOwHA4P71R/n/Wyx1Mod7Wy90+to/fnvI/zrv8
sfzevVLOHf7kX8o5+j/eHcyiTR/9G2/hg6n39NT1//kfhmG8wzHZ8VyXcrlB2P9bOWe47wx2ecsj
bgzu7j5yt5/KOcN5J3yHt6dr+4btOJhbSkq53ynn3jKmsCSatBYiHkSK3R16Yq7TDGfxsNhnvX6d
VfZunZHOW9pnzrXrGQqn2ZJu982IvSA6M0IxbCar/lbO4Zaz9uzFHP7U9v3B6Xpb0V7Z/ed/PGPd
fwV8kbD4s9Ob1eQu3T6t9b2nNdEurmhK7/0CDEbMfZw+OpqtikCD8HLpOYB8GrvTN8U6fCeb+gl+
B80o9ro3RuPRhkC+MTTwlG5nUjouXDqgy/yeYo57QrGUDXlN2YMqqk9I+NAdkfgI8d7Oh+SLba37
da3u1yK9ZuSfcLWMqH+101mZd9FZ0Wq4VnhVH3A9j6jMrE+0ep9jqLhL1+hWx34YJdp9UwzXbpG5
vBXjeQPE87M10fYLl/Db1OqfDOAtp2Wu3y1AfQF/8D9DL27Wtdv9fkKtNwDCluRTR1up0PpmHvc+
fVC4mnhbOJsgYWJUuD5Cjho1BiAciGsII8OaBtv0S1W65+QtbSRO0W7skMJQxjzFi+asiMQTzneb
YvyT8j068vm2Tx1t52V5dOKVU3EO24qsoYmwz0/NMaB7G6TAOoKfsfGZWhuAKLkt7snfU9d1x/dN
4x5xUDLfYNqakr8kSW7Irpo/7pdwuqXod9GWKRIi64pJPqPMzZlsj/kWbbr7EFqs38WdvqAlSYMR
hPvG6RuqVmRk6uiOy82p45vfBq8PT1eE41BL8s8WnR4bFnuJ3VB0O0QULn//K5lvcI4O28NLUi5d
b1ApNL3Z48h1tqzktpx9ops730OIbyErtcMPHsUpCKuUIvMvo9A/iaynqBTvMlo9yZbkWxxNIBs1
VCwmFu2GXM6lb+H651Yfonm6+/1QD7LdXyGZnjW4L6C+NKnEDjiVdj+QCjCScldGfkBDKk7GVC95
Xn1rHZaPV93nVnoHc4X7dhzpZ9y4tm1VX4KDWclGukd8M9/60Q/DfDEcwa3BcBzELZ41bAZaZZyB
yDpm+YUS+df/WomTXMY+9Su9bWGA1ZckEy+pjU2bRtBM6BySF6Nb9ltoFSTibOOUHY/TPMZ0IjeL
u6ggvwwm4CY8SEU6+najHOaOg18k/bZf9Dy7M8zurErdp9//Nr+UQeO/IfOWs6ydl6qCx1MikIqe
fEiiGbdQh4xv7rpHthTjDRe750X8Ysod9r+kSIZmb1TT+SExJ5qC+YlOkQ5u7MO9qa2vB6psvnPM
08Q87P+/OBeef58Xf2dYRnQ75mWDmGy9o8HtAiYD7Dg7hgo5iR908Ye7Fu7ERwDS2wS2aiocshO4
YGrc+1gY9BrNI7lHWlU+pw0JwK4dv/rIATcFRptbx/WK7e9/hV+r0fkZpDNMOIuGWYZX7/tp/FIf
ukvN5FDssxGKebDVNlAPT0XkfzTNDu0d7gDgax5aMyajGqGo43gJFr3/XICjDiMShWB7Coy4kD9u
s1hcTHPyrUnMD9MhUcCdQ9/RhhF0hX7EWePN3Ug6M1ava6bYtpo9HCJ4HohNO+z1TEvc66v5gJCB
LPuAH2G2HWk6W2pxMvD2HRzthqL61ZInCLnEew2p72oOH6aKMmnnfmOjPaN1jTJA1OhHNs63fG0N
ac8vSwreReg3+7TTkBgM8NBWXMo2K8+Ma/DUIoh4c4LZQKCKaKzmIZF9qESt3zhGJDbFQduDsJIE
U2RvfBznQfAg9SrDwqIg1XVnuYn6dUo/kUv/uNDJ6hvUAqYM5kgHWZyXOzcRcJzJrFdoB5cLr3DR
VTj2vQXU9vcL6i0PnGffxJeLH76DV9lGTYUj3ooyuQAXsi+E/4Sh/FlVDtdZ+5mfC5KWdcIT6YKU
ykmZl8dc2sQbwfd8fXzx95de30KscWoUtrkO6XkptmPBpQc1W3xbc6XwbcCCZD2MraZPXzPL/gaB
EInaQC8TD3uApryhdG8hM0s3Ic+u7wAjms3sGLTkdikdBwVN3Nu6bSDlzQ34l7V/T7+dTUf31i0E
HWLtRZGPFzacwg1Wwoe+f88JfK/xT8rBvPTqKTv1tegsD81HMJseVzNw102BWNzQuE3xdP64evm5
1SFt51CiHNDoH6rWnE6g9f7phNSIGie8xY2YInqlXY9l/zHL3YfYyr6MbOKoZhBrRdZZHYMDnSjJ
0D7w5fc/sPnGjvp81r6YYFfvJk+M5rDXZy60XdTcdyMKrnok44PIi0xObPJubC2IH0NPM+RUmoFg
U9xxEmcneKA3W8rSj35MiiqpD6//MCJFS3WvncBRtQfW7+/H+uzL8Yud2JBORDo1oma0hnFP5f26
Ha/c8dpC52JbOalOOixs/FqovJsw7gyaJMKdh2PixqcJwOfC0EX56VxQJ49Xmg3am2z+ArjoytW8
04Y8T+01ZwBQyWKJTefaZ+0KD8WO+LeGe8oTXHHErm2GIKv+JA16VlimQQ92+yETLqlpCt2UIpfQ
CKgu5eKSvZfEyWUxfp9NoJsCjQOV9t/Pw5u/mXTYhiv7XDyN7d7RfPuU7Hd+n5VUrnswKueG17o0
gtJ+UOmgrirynKxMfaetPs3rzvqYaG0EDxivk6Qo86DTG3cH/qlA7gI4wrJpAekWQGxHBvvGNeZ5
Z3mxwLTFI3+CKG6fFplj0ikL/QCw0HIVlnHIXdm7QQ40ASkhABE0u1sbndQ28qtLWxgRnSMwdtAS
x8mtRwHxbio8qqmr3V6BJzSppdNxTLKG9o4abo/ojtxnxBvXYuPwz3kx7AVlz6FZq9qT9O13qw1D
KOszcZZ1KAtHv14DK657dBYpujcbdeZYlACGBqRyRdRc4uz8AYdTJKPLmWMgWKwd7sx1nsbwi4S9
HfUQubJNPwtsjT7Ic2Tegla2DSB2sandQkcA784UpxB1+NFtXxVQDSMTFhmYkzNg3eam0UZzC0g0
olWdZgrkycum7ullaGE9OyGXvsOtEU+vahdn3RnMwS9eG98mk3Fa2zlpMTs+b0KKwloZpCHCtI07
xHUQWYDuLSSk51hAZMTR4Vavl/NpN4qHPjso+9wqCkZ0jVszz1EMTp51orhapAsMZghi4PFa7+lo
Z75qHhNdN9Wce0U4H9KO0Taik3nrVsPTbNPj02v1SotGVwd+CaaqsjoatCvjweicfbZa78fUQmIQ
N7xOLOdmNsdLG9T2UsKK+/2Q33qVPN9VX6yUaqpL203rfJ9l3gPw6j/7md/A0adoV5nxreuLB9N0
HwozvpnRt53mdKnsEqFRjSkPdBAzue0K4xEHsQ9qI9Klm4nFlhvPbkkmozGSG2NBbbRNRrO/C63y
DO4gXSam3+xM+usDuoyhwKTldAYYYN/aVeyessEg613JGV1F4ZrQJhRGR+LqrbwP2aNXcWWOi9t3
vV7voxgKl241dNtaXXRq5XTWc4mazzNwTq4mbvqIZ/Pq93B/hKMHbmGMaLjnQ/mn0k+0aTDJJ2By
UbMQj5wwb70v9MPz5sVvaaAw8+oB1WppZ+fofE+hEO50zbtyKXYLQt0b1hPH8baFEb9X/LWkZ2SB
LBGOOhWLMDFOwROc6gUt7kniXaC/g5qhn3Y+fCjHpdkEPUEafsQh5dSk+5EMChJsKFC3XtwfMWR9
yxFbd15PAT+6MzUgFPbuOH600lxsrX5EapfNt2E686oDTrtxsvKJau5FyS5hxdWdzat/C4vbCawe
zcRiRN+qxEas0KaPwtOO2Gi9ZRGo//3g0+tBm4f9ECPPIIcT/RlyZ/5hLAYt42NFUhpZ8KbhMpok
40VGNgz+9p+6U122CdmA0YDON3q0+JExSPbcLqf3fQQU3zLyD85oBatIv7guDzoaLhGn9Te//43f
OrHlLuEw1xwyf96wN5rxowP4DBHXvJl7zdvUbfHFyPo/p4gDgnoMVageSW5OEbymwuAM8XVBmbJL
oDfYg2udRCvrnUkw0RAlT1HJrfb3o3x+ufzifqVLZx748zWmjWbYmwaKfmyZr4xmzuh7Kb9bzcDr
qYpugMigL11pwrGrS6PiuHN1HC4gfMKztpz71ePAasIHt+VyNkw7rTb70+fx/d9O9F8l39qqq370
/w90xluGqxP3b+f67x7JVv9x9dj2SfnH/zppH8tvT//7Zcb/5xf+yvlrgpy/a7mebxok6Pl/ztG/
kv6asN4BLaFV3vIc36P7nR34Z7+84ZH1t32XSoFvsKce7ND+lfX33uk20CYPgbSrU6r7R1n/wx7y
3wuM/VGQ1PBM4RimIxzA7K/3mGzOun7WdQtzDcM8q5rCRrm26oGF59uRxSyF3F9/l8/fZNjC9Fxb
NkO0nNU35pRUcwrb/Ax9U9F2GR3AsY17ybyNSPmjI48ghwlALDV6gQVPCK9lJK6OKqX/keiRc9Zn
q7/zbE52PYl3dlte0k/iHLn22IcNTJoYsjZC6JAEkK540uZrehBmRn68HYrMT1G2AmkavfwSHdRV
5U+IUEfuhbX3UeRkvt3mTNcXLM5ghKAp9HTaRCweMgN9S43lfc2S5t5t6Veue20LJ1/n1YsS0wTF
Q6FA22UUvU9m1OUo1929aaMnsrU6D5yp9Hbptdl3eJJEXAi9tgG+zocc8CknhpnuPT29OLCarCT5
HnvhB47x+TR0tHuvCfdOWDnBPw/5m/qpvOvbp6f+6rGWY/oVEuNmfKLXun0iXuruj5Oh/P7Yg6KQ
/8z/REIGtF0DWMPvtoL/83X442roHl9GPxK1n3/urw3Acd7pjhC+i0aPAh9YjH/F/+G/6EQ3jg0u
t7znyt7P8Dedd0S3JdgZbMBAuLj+O/wP/4nP2NxEiCDD5chQL/qxMTmEDma0NhVGh79MOsexd6wm
rYrBh/bR3uLwxssXFSsuJDvSfNiOgQLC1ya+o30Xcb6YzkY0G8CB6IRzyDo4AKjJz4hzXn79FueP
6q8E6j86Yt48P16vtd+tyv+JK8wn8/P2OXP7mCVd//ga23L4I3+tK9d95wFhcSFB2rpn6ta/zxWh
v/M82wSj4/qGz7nD2fEvDIv7TuePoNOnDH2At/Bz/zxWTOsdKwEJts8y4L/zn/7Bunq9e2qmwUqC
5CSbxGLwEmdiLUVQ0YC3zf04pO6XH9ubX23N//1x6cEiRI7aLOTjhlZ8Mn37o2m3f11o3sTHvDVu
6bXRV5adpX7hBGCJh82MUG/joxRV/Lp8yKK7RMRdicATQE1t/8JKyD2+WBy3f51ML4vlb41cOqeW
hS5uFDkCqoL2ZzE72ImBZVH79uHvfPEGi7FSycKBEndl2neYiD1206D4Wx6SPS8+Hdk0Aq5zIQKS
HfqWFhBnB7irUBw4u/jLr1s0+U509YkgRA27jdzqHMGt2KnNCoH36uO14y4j0FB6M0j4TIPzo7GG
+kjd6K2fU6q6+P40DRlvlAA2Atm1Qpvx29XUJv1wqXw5ctdsB6QRoR2gOtbej72ORWIx0OenNDGy
yW4XxWL05sEJnGL4Eo5AEmrro9qnpfisJrL1Rc2nXSwND0X6ywJJtdq3pejM27zMASUiPa3pfFph
um3atn9S+7gUnmE6zGF7uIVFRvk9JQmYFM2t2qel6GSV+CC62LOiBWhV7u2mLjySejiM7r8vwf/e
aZ8LbS+ic7VrASEvhedEEmHTo3C8AUQJPTALj5QX31jnsugotmItxbrCCUxDP3d17SKavqtNixSe
5KP9ddJjJwAyu2+d8bGOfj57/+kpIctoxhEfMNrjKDmBPzkvPNSYg2EeyUy8MSN/E64ABAhzPZyD
0bIvxVqcFU0fKE2JLCyhwZJ2uUPcY/cTxKa5z/TpTO3TUmAa4YBCRaMK12iCjntX6374Ftp4ta9L
oWk7Jggf2mex1loe7KG9pqaqOCeHpf9iiZsCWlGoJ0ug6eb39YCnh/LzRW3YUmTG2VI68xAt2MLO
ywmse39nWnajts3KygucPUQTjd1MH6e4DX2Hzr/mXm3g0rmpgWhqrGW2g6Q2P06O/R3qXLpT+7YU
l7mdWRGmpnOQNM6FnTvX4PKPyH/eCh3p0CzoBdHyZFoC6m94MvfpdT7535WGLWsLFqvwx0qfbMDV
B1O1cQSaOzyqfVu60Jp0tmFwMM/sJzRoNq7/QytWtTmRy/X4BIAGJV0ctPr0VGvdp8g6Yun+xmzL
dWpsW43VT5nt1iiuh2q41iPtaGH51wePXFc2UsuufQRMAWoHPD8TMdwPZhWp3cONw7/oRcyLdoEZ
W9fzgeH/LXfsuyL3j5yYb02KdJ9tscGjD2tYAhMG8EaPjT3eip7apVCugI6rcVDeV3MQDtOp0ZmU
Yued2hKUojLDpVIb/HqhUdh8b9GUhZZecXVLUZmHOLlgx8OB5h7AcE4C4T2O1MYtF9bSqA3BwbdL
gB0gLfP5hVEkaieDXBeLYG/l3mGVZOiKdj56NmrbTqu2e8t1LbjQYReyEgMvontvwKQErPqoFpqH
RPbLBW6VZuFlDQtlHCAqltbniIq20kKRi1GRlo22ZrDAM1tH0VvOsBDyTO0qK1eT0syBGWj1HGl1
/1mvYIMOun6pNnApMvNmjVvbZUupWnREpWvh55gpHmpynaapXN1oag41mmk+9FH8eciE4oRLkZka
yGZi5jmwuMx+0LpkfEjzVm270qXYbCxYPB728BAnyntnFiApc6XNyvWlR+acVm7nRsXhnM8KHDi8
J9tR+ildXzov7XIWPS7yMzoH+OE+QPrculdZJe6hy+Jl5MSW8HT6gOagc0qH7H5xH2er4relqIxg
yGrY1bICvWQN8t7Y5jmIfrWBS/dYboI21SVohEPr/kjn3tjkqNwVP26/npWppw03shLWoDmi9IvK
x6Zc3qsNXIrL2GwgDuvMOJTbKysj1dwlSvfv5yT+yx8TUr2Vx/Q+BcmqPQFg/AaJUSlwSLC+npG4
cjo3xk8xSBGM7kLXRDGoHZOLHKb1789uin+vPz7S9NuTVOdsKJcPEB6gBmTZkYr9G9/2pLBsc2St
WJjNgW2btGw7AtV2MWlqQX/oeXo5467eQzkKWeJ9rPtBNAFjXLQyUToeXE8KTjdLNatO8UOjA13/
khu9/xiG03SutBA9KTxTMRuF1zlzAL7loy7SD26vFj5yDbG3jAEbNoesstbDiEgsGLyaWraN8tLr
Ke9a+lSp/q9gm+z3eEzsirY88nY4/Mt/sQ49KTQ1Mx1pZGyWQAdvQqEzwMnk64QZoZEkO7VJl16a
NNygXjn4xcxNfGI40YnuGYprUQpRgUnREGmMPjIhGmr18HEio6I2bClCo9mMICBWmIMOtRbY2Trj
hqA9KX3clUI009tFZFW7Ip3rP6Xt9GdTKz183AP8/2V44mcXY5ZtsY9P+fe8d594y6ZKF1oqUq+/
DeiBvsF5BdReVF8qM7zV469q8yEFJlTKWffXkKMt7W+7FOTpGqmtEVc6NXO9xWV4Zb/qIsRIs985
8HfUcmKuXFO1VitfsMlbgzVZ7qKyvtN7T+lSiAfD68l2Yyzl3JoG/bIuzuxSgNur1TYrV47Ioha4
3LZm0PQaN6xQAPBVHrcUkyPuQqEzEpNNY+71UL/3MZhXWyVSSMYryITWQSTmrOMDl+Y9rmxqq0RI
AUmfgwfgBYHxWrh3aSQe18pV3KWEFJKYiy+zm4g5aBGQQaZyW9gB9kelORFSTKJLs3Gxq80AtuPF
7OnvV39QSty7Qg7KpK0T+HhLgL/WvdbgjhsNo6M44VJYpjCV7Xo2l2CpEnAU5pkW9R/UpkQ6LoFj
JZVe8GmjND8n9nxHu9WxBqTDN35xXj4r11/klZKY1hfTIXRmM4ELTP7R9YYHtXFLYQnuHQH4AsQd
64dveb1+wU+tUQud51afF+P2fdxV54w8tb/gnBcV0MB5+KiNWwpLbBPt0gwrCHaYuJchuGErPrJT
HVbxL6bbkcISImG51rgSBHqaW1+TEXwJtE56tzcuoY9jkGIYPfenv5gfs11yravIdLpW/gWo2C7v
w+9K0+NIERr2ZqavK8tR5+EtZvvjKrzPap+WIpQ+ovlAIeP+E/cfshlaReUrflqKz0gMeDh7ZAsj
fbiJhL+jGVPx04fYejHXqZ0Ap0sYdZ3UuLgdPDqsSikt5h7oCi+/3SLl62I4SXgI1vMuzZf5vKy0
5cht+TDCXy1HKUJp1EQY6LbsiNrSf0GY3V0VYdIdWexvfV06OefFcww34sFZCuNb1Kd0vo3iUW2l
SDFqF1hi9Iebcl0U7wfsnTdT66vtW7ISaEbcOgufciZ5Tvx8smbc6DjFKQ38uS3txWLpULbDVqB4
547ulUnLWGRZauebLQWmRaunwK+J2l2Og9oIQAmR6r3asKXInHIBW8qPudDmdxjXPOIu/UXty1Jg
ct53oWvhgNmjGD0thjK9CEW/HpmTw1d+scKftbIvphvTxVK36KMLAFF1IOPjfL7JnbX/0MV+HO+U
/gkHPdvLIE0PwA+c5Q5WXc1FvXgPRu2dqn1aWudxbeG808XMzmI8ai2uUYupllaxpa1lqcFk9B7F
2LABRj3q1bdhSdS2RFvaWLCuLOjHIytu6v0pDOsT0zqW2HvrF5Umu4wd3VgrTn6vS6tzmN/bETKJ
K7RQbVO0pSmH0CJyOvBJMFfZXWxqH9fF+672a0rHv+tms4GlGiWrcnDOcRqOtho26oprxXu9DAf8
uaMaO94gj7snP3FoN11LtdI96tvXH7envNNCn+eVHmMkBNrwY0Rrh9q0SJtLl3rWki+HlZj476e8
PQ1noVa0ci1pe8EdtKwWoJCBr2nFxojFt0mAPlQb+OHke7m7pGbueg4DL+IF/PScnhQHZzm1j0vx
2Q9DZUQLaXd6u+k+RwrUdIWt+HEpQGMNK8E4Y62UQB62XVGwA1ia2kKU9UBdhzfXKIj+SV/OcHum
W2K8VZoUWQ806ViE0IVAsVqvt40/7Mcs/aT2aWmFY/4K3hTIarBq2JjgMpTuoBSrJd9NaYn3kAFn
i5J10IbZDc2L162juF8944ReLMIoj528LJntRqRfjYOlre68V5sSaX2jpPMSv2HUdRyezvyYuaed
q31aWt1GVkJ6cac5MBbU0MtwgcJBbQOXWStCjLOLfSxr215Pwi67HlL/RG3U0uFThdg9eAv2l65m
lRsyIRejmysOWzp3tLZCFJk4C3llgJEzfhT0RCoNW1YChUVn0JXBLQJTae/MDdcYZvmktgnKdI9q
wWir9n02QUc7xY/7DFRloDZuKSSbupp9CNlUT+y5xqvm4NjRzGpbiSwGwn4rNWxErsGwaNDriwVs
SlmpxbusBuIBgROF63HNb4wrvS0vwqpVnBQpKDEIHcymtbgAWaAx0M//cEvF14nMWfBSnJ37hjVY
T851n3QXNMUdOXGkXrp/KXNdWQqEjW4MwZe0oSOyaAWikvfVpjQSf6/bdnc32rl+5a6z9x6C8FYs
+XRl0Cj9ENvmdEHjaIfdSy7g1o6zZQ+n81hCqgbReWPpAtp32+vhOcnx+P0y6VqlpGx1Za0Orq7d
DA6RuXatB9sML5y6PFNa27JWxwxH3CGnaoQbmn8y2/48zHq1zgrAjK/vJQvGHnVuFWOw+l/rRrzv
V8V3oCzTmQzquz2G2FjEQF8FVkojoOKESDe1HDQhTYdzHbhldlnj6eHUQu1ol0U62phglTWT+Z00
DMLNJoHD4R4jyh3i7hdPTLktO3Z71lu31hDFO8xmQi/HRmlSa8BxZZkOiJYIXAaz0uhFcbKGkAS8
zDxyUTvcPn41dOk4M/NQN7B2r4MZBfcHvxqBPS9bfIVOirz11QqPsmCnc8OmQroIEnrqEz2Ywt6/
JoHY/mzv/IfSdteQ/hG+O2X1GlOPFVN4iUHMPvKNI1vtYen9Yn5kKgcqj7rpdbZDD3v6T63GlWXT
NR79hGbJrKlsBHSxvQ7WcMERoTOx1KvrfsG4DitlwHNqakMa215/vfLTzs6ctg66MMOLxO1PMRK/
Vxu5vM1A+DDMjJHrg3aa6eZJmTZ/qn1aui+vsMCTuQHIssI6roZurzW1Ut4DDO3rGSm0KIEQ47Px
5h0WTW57gBHMyGrVRi4dz2Hr4MPT1TZCQ9fGky7ut4VmHmPb/HqzoRPy9eCbJBJ9IdB0W8v0YIJ/
iFtcttVGLr0JV5xf847MaoCF2KURA6pddVvx95SCdIlqxyu9jE6lbIBXGifdNp8dxY9LN2c8UZql
bzHAxS324Em9XrVOpfROEbL4KHLteYSt6ARTu37rxvLcTTylW7mQlUcNyDtoP+BOsBzrYKJ102bq
FrVGQvE35VFh5eBK+HpiZoG2pPvEmo4cG28sQll2VCXh6qYD3B8aOB9whrv0gB0orUFZd2R0rjvb
If2msT9A7Ir8pxBmj9pOK+uOUrrZAJsxbn2Izt3evYKSoDhuKS7b0OgyK6Nt02pNLWjSYhu7hbdT
mxQpMMH690Mx1iLo1tU70xPzbrKXYyC4t35MKTIzvN2QZaR8vK4/DaPxsGKwqjZuKS7xVUzrqUZE
hoHMfSMMgGxqtQ7axV/vgwk2SrqVsE5EiUHVMtr09OMoqjRuWXNk46ZigsJwMEQJ163VZR/NSrRq
P6YsOnLWKItE6LIII/0aF7eTVdPV1rcrHZoTh4PjNDBDZ9JY533bY4HbxabaLisLj/gx9dGOGPgc
jp/IkT/UrfioNuGHtfkihRWPzgLjxeTTkztiEd9uk9ZVO49l3ZHn5fW82LkIkqrG1bq5yBtXcb6l
uJwWL027dKKB3TVg2bXZ+z43DcVFKMVllGFBNVbMSbZqF4k7Yghp60rPWuFKgRnrDlL0gYHr3prt
dHLXS6Wp9YHDD3n9Y7pJVNgrLi7BMuMVDnwf4ItSykbIyqN+cEQRJSOMt6m6DFctyFw1ATNkk9ej
jrUsFCsaZkw5RXh62FAiLDLUFoqsPOqjPMeBiylxpvZTOOinZlu8Vwod4bwet4ANudjW5AS052Ab
r+EWC+hQ7dtSWLqDbmbTyJx4C0LdItU/jXFRf1b7uHRihhMmaRgKOUELjw8WXK5v2voYK+2NQ01I
kekZWjnOGU33WuNdFYt/PymSCISsPNJpwKuKYhRBMeBclCa3ieepXSKEFJZa4uoaKusDKqAGSO0Y
wqfdtIr3SjMui4+iKB769LDEcRA+cWY9D7QII2W1j0vvzFkzXBz+GLutfTL7EqcNbVCr4YH9er3G
DQT0SZ+TMFhC+3HOSC+PGCmrXfBljBieRfrkH5bKoOEoliSOONX1qFY77R05PE3m2cEwKgCGeG3Z
+dWqVkChe1yalBk9BkEkAq0d9usynYV9rXZvk0VHXaNXnZUOIrBz82o0owBdmuJ8SIGJVeaYeIfc
DxCe6sy0uuQEuLPiGpSOzGo2e7NbY4HBX3QRDul9tuSKUyKFZhGVieFiVobpkHZjZbhMpVnUbZVi
RxYcGYfGx7DkiuImgFL9Ljpf2vaY3cEbW6EsOBord9bMmhkvBQYmRTUnX5dE89VuV7LmCFM1tnEb
6Etdx6DdrK64pfYWqv2gtnShrStjjiOdWTfSxTkJSVfeDFnlfFWbdik2w2G0pwFFAMgAy9x2XoZD
7NKpbSuy8Chc5njuIIyC+g6/gRIfNgXm6moDl47O2qROlUQ82fAawpRHz0raCp1jr7bDP//vSU8h
a3dmW3Mpo7AhFrYVX61JGtHsW1gWdrtirNVucrYUqk1tN/wb6DjNwvg6bkAw4/qsNjtSqAp8oDgs
DrtA6xjboo3G7SSWYyjyN8JJBhGZZkXuumZJ5jHXwwzP6O0wr7baDUDmENUlH++hagZZi4FOL+7n
0v2iNC2ygCcrIndpHabFGoV9HYui/tRnU3yn9nUpUlParPw8Y0nC6vsylutpXXZq+VpZwZNqOZeW
EkwYLg7VNk9Mbot1pZj0tKRj1J1rN2Kdi4DmWfw1+wxbMLEqzrkUqG2Vj/1MT3gwhIOzq80ZCay3
xmq7owwi0trSxDuU9EqcOhgp92fCUVNkCVnRmE+JNj3DtDELpFcZ8juVffyn1RaLFKHTHLWdX5NT
FcKGX4+jDL2GodqjRRYf2fkaZmXERdSP7GgXmsZjXqnVEUHBvr5zpbOIVzHzJg+X8cKAzRYuxxoX
39hX/mZLpTnDz6XiFyfzaP3Qx/GD0nTL2qN89vGRNRl1JsLixI2Tb6WHP4Dax6VDtImsenRyi6dt
v577CVJMw65+/P7bb5xEsh+Uoy1FgaQZhtIcx5/qtQwvOZ2Sk2oc1fgkQiYSzSbPfa9kbjqb5nkT
F969fzDp/P0/4K0f1Xy9Xjx/FklZ6sz8EF5nYN9m4andL2STprjJTEtb+bSnu/S9eV/TYlSSY4pn
AceLbJzhIoNLXObE6fAfJ9HnhnWmdnWRlUi6XWOd7VKV0Lol20/z6p2AgVfjn8AXfT3fMSQODM+Y
lFzzPs0liRBfd9UAP0LGEpWRUzi07lBQyZf8vDJRkfKW6dSWiqxG8tPQLszD1uIn1mOUTS0tjGaj
+HEpSCecqKuk5+Ox1++S3rrwsmPSsjdiVAYT1ckQRaBZ7SDKLMvdlLbZfZtLDZq71feG4qYu65Kw
wGpCs+NvmaI0vWxLbdxix6gGiBGyMqmqUnxjTBblbC3LdhjFtItM58hN960Jkm66FaJvvWjZICdt
LD8s8Tc3Fbu8E/aR77+xx8gahdytScuHh8FHw52om3O47GrXF1n9ZNuhVkTjIbdYY5JSNeZ56vmd
2sEh659wtg6X3oicoK/LK79az2LLU8uJyvIn5NJFPQvGnZTYYnVNj9Vz46nlzmUFVFMhdVxKcrkh
grWgKPV9qa1qojB2qtcbWGo0fT9V/JhDVV31Rnkjcl+t1VPIIijdtEetsjVwcH5yLf6Lsy9rrhRH
t/0rHfVOH4QQSBGn+gHY296e7XQ6hxciB6cAAQKEEPDrz9p16t6oJCsr7yW6oitctrWx0PANawjl
ZbxPaC7aIqDW2kBB2z8f6jx8sqy55W2sdi6TzRUaEMlNGKJMPBddnFS2fzcvcD/cdT/7m705e8MA
qj6mZHLLm2IsTkJ3O4uWW9gTgwp+v3h4cDOvZ8ffN55Wu9Y32yKG4FIAaQ6H0zBugzM2dj16kBHc
dUPD3eH7JUhD2LJNcRQeOIfoVOR7B9uZddeEQ7z9+8FJ0c88b7FShrx4nBp73xXk7Z53CZ3w74dG
5hxqNmBfAozwtPi+OVQg22T/PPjfH+JsixlSqgEcAYAVFImDd3lQJODCXTTDuut+/kPb/K/9T6Cz
i2kYIBAaFeMCzYV2fOqoU7tCRbbFDI19P3X5iDc6wvgom6QAYKsIml3lFpgKfz/vXuS3yj9PTaP6
J3iGnCJ/X8OCbRWLvNa4HvbeCJ9VlydVwR7kJPjOpbhJQoVEAF06ZM+wJruq2voF/l67OuWwPNhM
yQzMshJ4nbaBb2q5ui6dYRX9z0vx7+97mKl8P3gLC+iBDIjlOufB+kBfw4Zs36vcQoYiTyObA4Xq
QPXaJtTAZ7tiy+u+597szxrmcL6geO5AqFvZv29Duqv2xLaYIRX501qdczhejlms2QqYo9uHiIfB
wPfT7XPqxTDCCA8d8W6b9mUOu+d9E7IpDuGM9SPIpGBkEX2uhvjVrfHnfUNv9uRE6tANECQ9gOYl
Egq7vcO0U6KM8c2lWcOomkodnmPx+AldqKMph32cN8Y3m9JOU1RoE+AghN05sD0qSADu3bctt5ih
QkzTHFnMimR+GrbjfWujfQf4FjE0BuUgg4WE8P6CA6Iah0czj7vatmwLGPKLYqCcYr7hAQ1vxo4m
C9W/Mnv+yWmyhQyF3Kp2LM83j+qHx0rR+pkvY753+E08602KjHmHeakaeAyr4LYR+wrxbCtVNEzS
NgTYB5wniyaJB0uDa+4AG9x3P2xxQ0bAHLAO/fAAO/u70BSZKPi+c3arV0SGcFWcDmjJWU8nei2+
FHR52bX1483uXJlAP5VixmEVeTf5kX/NiY52LsXN9px64gt/xoPbKL6D79wbiI8fdj33FjXEzvay
gwWwGfac8KeCSa89VfFc/Yp+9JOFvoUOsWiRLMoB/YrN9AJ3+wId6GbnWtmCh9YI0OmmABpxzvmh
p/Iud/tk22DH9P39A+FXrw179Ia7fgquIpv7KQmbX/nS/ySu3aKHRi9So+sG4AQDWJmJqqOvMih1
mYixKHa+2c0NWtgBgk7wBAGf3vGkj10yefGfXkv/n+QPkHK/nx6/WFbkmkBB+HUf3moPmsQgzOyj
ewKB+P3omi/QGbGYHpTPrhdFP4u+afflWVsckSFRVZYGHdCeDTz1FT8NlZ6yfbtps1F99D8bUSO4
XUyUTUVepaGKfmXx+JOttMURMdhp8MI/MxwUKbukMiX4VFa6fafjVrqoMWZq+qCH5YMtj75s3qzr
PioS2wKJuol4Dmo6aCXmXCWybHSSL/v0VX/0I2xqCQdldBI9sYwpr+Habni5843+ACSa/XlyMYww
olimYhD3frSvYc5+QBL1KA8rRVAui2qZYGF+db/ywv3ZUtlsz6Z3SkkHeEhTiT5Zaziy1dLb1wBl
bLM9FxnBMRB2jYcidEVC/fLaG+0+wQu2tXxsaxUvEpZ5BziMt3dhK+1hiOSwb/ezzQYlgbGUzQSj
B+MAN8jpTvfD067Nv4UTre0MI+kRCMWpWeDAu448Kedy2BcDbPFEPStoRZtziD58CSrxvub7vEfY
FkvUz20k+/6MSl7yT3VUGJTOin1iVGwLJULu2fSrrlEzkyuAsnG5DDdeNIu3++b8fMH+pWcmOq9R
A/pDoDcCzOKP7BKqQN2+UHSLJeoi+Lu1eX9uIVAYda4H+0sG6E826FYEKO94C8vucxJqWX67NuNn
TnO1LyvaIolGBBeKWMSi1Pbewdf2m9Hjugv9wH5AEE1GjvmgUGSxojxUUV8BvSH2KbvASPX796lg
WTwIjtHbxmSqCpfE6Z30bPYDhmgs9IL/ofS0kjGpCP1Ai2kXWoZtEURaWyUii4SuG/1r1QefuFT7
ZnyLICKwBBLsXEckef5wHjpi7rhr+9BNlCukaP2xx0k+zjDI7apbGXb7qp9b+FBN28hjjiM1z6cx
nREKidrv9x3jW/SQNo3t1x48m1ZVD3nb37pf5XE/icy3PmZSGhGt1YrIvKT+AfZ07LM1Hqo5a+HE
875Z396fOvc9DynWAZCHU26oSkrUQfeNvclDPd81nWoKvNFCjY+1WskF4FBt9s+jn4udP2IU2dbO
rG16RvMWyXmdz9VN2w35MxsmACxBtPDqRNRBfFPHIfk2dxHdWZzaIovGJp+qfpJIrU1zs55rMDlU
zn5xxp9rw3/zF22hRUNE4dFW4loFedh/bgbWBIdK8AGc0Bm6bIfezcxL2mE1Os3zOITgIfXMvoWw
BR/ppRGm5B6s64ESTOGN+tKPjP7iXYU/+cs2e9svQSmeGryrLoje6WFUKSH5PulnthU/onaoQyFz
epiNU8kah0FWCxvv295bABIa6165LFjErPLvw24NLqOlD/cdTFvoEdSZ51yMePR+GU5TB7xnTvZd
vFsFpHluw9Yj1bnjgwITlqt7BF64/oWgw0823xZ6BEY9F11l+GEGsaE9lJzwt77SaPlOYwlLTlyZ
fn+M23pB38M2fNh3tW1xSb7RM7wiUcIRFv7SSR164iYnrfH3LdQfsEnoR8LIA7sgqqYuaTviEo+o
fefhFpq0CjP6cV7HB9o1wfMU2uq+nIaq2rdSt+AkCnt55ZVYTHFUpEbyNTEd2dkq22KTgm4MnJSY
mNq5KlsKetXJYmc1YauUFEWeqPmCwYmo+qPvNZ/GddmHG2JbdBJyLG+YvPPBBoP5i7p9MVS3+8Kh
LSZpAqykKxZcB7kwj1o1zT1RPtmFwYOMxvfxpzkf7qWsYWPqT4g9I/7xzMP558vzJ6HFVjBl1mSp
lS+A7yt6+xlGRJWfIDDvaTZ29fLmnz/kJ6f+FpZkVFco38PsKG9+QQA9JqQlT7vG3uKSfAMa0TLh
WPajQaVNCWByW7Odq30LTIr8RujZ4PCMGJWJhoLkcQia6heT/5N52WKTZtqU0QgLK0Qu7nOQqxuo
pO87v7ZSQVCUoh6HfMJhmkkK9eU7LcN9Sf8WKBMT9Jw1xZysq4/icCkDSBGZfRQltoXKjKHRsa5R
26pX6hKOzJws+9x6wy1WRq++3/gVsDLeaJ6hZ3ivY6/8Rcz29+8y3EJlGrjFD71tzuVh5YELyg9l
bn9VsPjjjPoxIoTo9PdHwFqOY1VOIdAPzcCbSyt9FyeeKLzwoqlN/dD6ebMkWuAETXlRxm89IEin
jDAoISR9owqbWYDgzr8PB6Wj6/LgVxoGhPxxKf74dGwLg5OCr76c0PIAB4nnN9JEZkxKXgVeYkcr
46QcmuiplFYVKYk005etprPuLoJptNOadMsKNVwAo6qF4L/NYHVUISlOpY2Xb0vZxiIBelplUgp7
mvQYLMeCeWrMuqUFGnmBxb2FzLqFXBxzXguNHVvGSR51zYteq4gfhCvnJqvWKVdpYNv8M5uWrs1K
pdzb2e+UvAX8MLZJzvuiT5dlsk9umdb4W6CavIAAVqWGq1Y37n6BrV94VxWKRzcQ41rlzcpgynCt
vLaQsLFdh/YF3cfYXS+u0rpJHGFjviZ8GLoZRug+DAHjeWwgGwkDKD4fYa29KuBjNQGAkNb5eAmb
VlVeaIcC2DuzBIu4WBZeB+lghly+hY9j/9BoJH73K2d1nSgateWV8MPKv2urgdBUdKhm33i6aNwD
G/p2pkkBWRyGA4xogaJoDbfWJq1VTacbO4i5/OhIQLqTXFRkCUhk0VA+ehQuOzdFsFqoLhHrx/rR
hlZ2aNsSwLSTwLqJPA7Wb80JEb3kSTNrbuD4Uy/rEe6yMN3O2JDX5hAWUrOPY+u5Pk6Gygb1khk/
NpxD8VwZB8cD2yjxxXV9Tr7BaWHon2kM5NNNVzPX3nth7InrwXmiubd8nfAC+KRym8C1eWpZCrr+
sp4fEm28Jo3Baiiep8oyfS8rxqswDXtYbnVJMxI93sBLIOIvKhjQeLJGrXlxWfmYZXBESnnkxZrr
LomA8nqSlhF3PzYNihBxW0xV6hrXmq9Cu3ywh7Fvoe1Ph95cA+nMR4romvHIB915nt60eYW+AkSa
avJc5wUNsk5Lng2m86vMWxuCt45aE1z62lAXqb+6akV7phnv+jjo7+RUhpBElI34kIe8k1dQ9RmQ
6ZlcDiv+IK+qkfv1oU4j3pwnp7vQmAWSUeIGk42Kle/8VWtzQUXjXaEiOXgo0xaNf1iGLnwgfUNO
I59on7aNroKELI2Nj5pKxRMRwk464X0Nj0wRslwn01SjNl3D3uFDU7ZuSbjkkiSNh36VMv5wwWGS
cYSEXPwB1G/0bLth1WlbjGWdhbkbloTwprsYOkffuyFaWGJY1ykAlUvuMngdS3vRsZB+LcfJgxNq
Fb2JB6E1XKGrNc/Q8pf6UvcdujTTsMrEn5h4pgszWSsiNx8N5E6Ku1kK7+jB2aE9AV5oPvQ9kVel
LYpPgSJ4KqUgV5jWLnL0NIq81E+dBwuvtCDQ1MnWuulFQrpGDI/9wtVjrcGTTwaXk4c5V7zITOX7
PItqXsG5rdEnLdbuMe88JGsL8/IpG1vzVJs+ulxiOGxlM43dcPSadumO40AWd0D0zFQCqQ37OsiW
+rd+oXSRAIHSV9eyseihaRDE3KmtlE6H3KvbS7rmrTngzl3MLVDBp5a74ZWsErPTyCoz3iQlzpme
npQm40tbhPhxdCz6Ma3QJ3oswMbnSeAv7GGe+lhdwX+JAQsgK8OONJz5G9UTZa9D04EKVOjOqaO1
a+nd6Lqy5hJ+M/N1W8MuOeEdVJnSSdLAPQS0gsYh7df62AzLPMP52V/Wt13L54sYPZKbMiyqNiMU
BGMWoqhxI9ao9tM5WjTYklqZmzpyUfttcHUbHyWz8ZwIxYcg8XRbzo+9KNALkXRt8P8hGMvoACpO
DsSxXGVL005ABM2iXJ80KxzNICMMZp1vh/UpREfBg8WE6NQHK0ZIZcMRb6JZ2RbuNge6Fw1uPs71
wS0BXVJeQgoqUTZS9qKsa3jbJoxOdULB9L4mtKDHqamGF7HAy9AtAx8uewVE79WwLMvw4Jq2y9Fz
Asg3euz0Utlb3EU5uzWjWN4uoiPl0VtBvL6ouAfNhVT1FLZoMKmJvsk4MuCPC5/moAOWSlzVFuJ8
pxbqvEollexpl9kRKli341SKErZQxK+usaL624KXJWjtrpHovsKq57D0BXGP7dkl7Z6yStPUqo58
DGMoz6Gc10hIzJ91U97yLu6L+ppKHrMMMph+XkJ1YyRZGXL/MGr5req88QUF+zUDGQULvRCiT70Y
WnZID8L4sUbP6l1k9PRFrPXcJ6SysUhzkbNTV9IOGvxuvg2Nb5/KKuRRqgdIAnaqotdmmqY2CZ1u
rlGxkekIGl1Kuto/haYV17NeRz9zPIKTIccPVR86U3QfQ/B3H5TuirlKwryLdBZqrPsnAMRMeDnQ
1W+TOTZ+caxqJaq0cvXEsj6w0QeSiwiVdW+c1xS7OvQSHdievGBT2TybhfL6G1mvBST0qlUflcnL
8AIwq6pLsPTMdR0aKKL7K6lOBYWBcOpxG/YJpPfiS11U65hCimIoLrkS8S1c5Hqb6NKr5wtWVGV4
RcuJdDYd5mEZXTL4i6H3nSriMHUtDIsyoWr5WPdd1Ged8ctnGQymTvzc0TE1VT0mrYUdWDJEkXJ3
XiVim5ZGqJNu66a5nuN4rS/GWHnmKQjIalPAcdDuoxIhiORLSY+cd56+LKsqRuXHhk0CnZ+vDZna
9jgwVplMMEmu1Kyr8oLDv6Y/aOeXWR1xk9JwQjhlFNPvJrgbT8locAckC6k/1HwQ1yUY4Qm0cB8q
1cPItqRVgJMeFBqVFTPh5hgg4khmbMY8oQvBJT35vLqb66JJSl85H17g0+WokEPEjsQJ1YQm+CSd
DSK/n235fulgG0xnRi/ncuKownQRet50xD1mwwrqnt4MXPrj6NuGXeW2YDKd5s7Y23Ed8imNjISh
UtcXXnSkXQ96qQTFL7AJghjpTsRv4z6tx6ZSyRysszp2PBr7OzoV1qbj2FB5qVcFTeG5FEV8NcaI
R5K+7yb7bQlqJpJwrWHtNyEId5nJHa+zvpeBn5YEsQP012d/eMeL3DNZT3huMy1h1IkHms0z6mRd
ma4Qn75BUA/OPmX59NVZDn0aHeZ+mTqF1XQdxb24Q0V2zS88huDqotaGLc9iGGqGtRw4P23luDQP
fTHR9x3rAuyRxdOIUETu9SmHBG2Dvnigy8wYSLxdUA8qBEeai5Cc4AVZi4xyX8onCe6Tf9cItsYJ
wgF52bTECzADTTDe8QBJRlY4l4u0qwV5Z2NvVqi9lZFqLz0Ll82kLRG3poKVDb2rgVAoUlUa8G6m
2aj7KRjRBi1CiDgk0Qqo3iUThaqv+4KTZ9TmpzjFudlexAHh99W8+GNWRV1pnlYyuCc8t/+Z8hyi
iBqiB+XJX+GFkkCklk9f1mnhwQFu3qjTzc3olqyKSxO/gFwcDZcR3r6K0yEmQn62zQhn1LVElzaR
cyueGddzBVHnIvIPHkxxy3TxRr89yhbqupkdRrtcQ2PKDmko26DPagsluxRBv39TynaeEP2aur1u
oHP1Dkop3E90Z6E92XfjDGHRuJs/iaCdSQGQiXPtpZlwQF+aemz1wQwK7Dg86yTgL1+xAuBIXL0H
S3uvvsc5ruY32oJjdL0uBXLVYF5Uc5pnQO+zIYZnU5bPZOUZGYMwTFcS9eFl6QKO82YKCkh2j+My
XpI1QhroKrgfv+CdU3YNJ/FmeO1aXKEXLArX/pMKQC9KaUTk/LCwYiGPdPJscYBMUM6ztvKbYxTG
5L0OyHhXUNz9WUB6y5AtNCP4DxSk4qwO+3zNRKutvezMXNGMh1XrnUQBtN0jAlFqUxhtlsNb3qxd
d6ug9oaIa2pnlD6KcTj6GPmuzVcEmE1T0PptFbDG3lQti8V7r2ahfj8FjR/dk3l0/HIhnD5PlNEO
66zu7vU0sPJygL8PyxBWE5X20PtvD7MVbZCC/OCLV0qBLdRJSVYH2N9ivRsvjvLxKuzQ9kjXuq87
7JhOr0lfMQEEbwzIXXyFVS8w/xDw8e5LP8+9B/hCIRyocg87CC+7KqIadCq8pyNd/MWhdQLxs4RE
o/XBVwiH53CsIyw68MZn/aHTtnJfBEQo8y+jysn6VUxYueZbEGCj+mevxnpAiip4lKe2DnybLLGe
6cH0Z4u4shTu2iozVFk94/ZK1CCR3MpyLD+FTRS9n2Hgda7Kd9KPYBcfYwegS+Tk0Ta4M5eMevh3
DhMAZd18nYeu18sDgcNlsaRiomrqMpwFRYuXajkkUSokTToLKoPsZSyWALJ86EGKA2R+jcpoqRaT
wgch8BMgcWSHU2GGSsiEZPtlUiCdowgNamITZwgbfYi9R3EOMHDCp3oJ35OgojEiDU28NCzqUt5P
xFH5imO2bzMnsJaOhe1jfuJs6uC2wMQ8iA+iGALzZAtUCJ5aHXd1aljUSmQZ0sJIuKY4/GKco/mB
ESJLAYDXSNdbvNaovF7he/ImaKOyuiATnfp7z1ASZBNOmOpK6969gQEqHFu71hbhY1eqCdEpagX+
q2U0JIfYB7XwEqCmaU0HhNzTG7MYf0rY2jT11WJcPl0UhlC0udbgG5A9zk+clvMnHySCN9xKCzqI
15kByqaWtlmtbdhdx86Vr2275KZLTABtMYTwWmEVElgcqqOr/bjCX8mh9W+6u6bj+hKb0L4v/Drn
CZ0svwyilX+r/BjpauTXMUsXNEvMgaoyrm9HvJWuSlRvUaVOlrHRdbJWjuJN2JU9wP0apLdlDefE
x+vNnBnDKQtYHzxEYgzaa4p2HUXsg+stkXXLBgA4axtAetjg0oPzpaDHoIem6kF0AVVfZiJbe4Cu
qAlhb1gQgb2FADvtugF9ldHzQS6ZWc3uAwF7uwcGxyydUpSh23RFklxn5Tqa4nqdS2ZwvtUFTQCW
Bkm8RP45nigE6G8Xa2WVwFXK8RsTLgNyKE/T0iRwlY3esdrwr3T2/PGDT4yZ74sYTLwjiroQlQ00
y/EnzC2DExjQaUUawYj+EUP07GbiHh9xDhFiMeVQkYOecNNX6tKPXAPDdMt1RFNoV5AX4qPylMyQ
mnijSIyqDCxdcmSac6T5CfcN6IQhwFInVNZ1BGMzRQXqOZBgSH2vH0pABXDMQehlmpEGRJ0fZn2u
gWOzjezz64G0K5zISZwHKVI8/uSKXsSJLxxv046b8n0EUbTTqPMhSGXQ8Le55UBL950onnvZR++U
jRVLia/KT6B/rW84bCLwkA4XOjKfUCRTQcVDNOXlx9i3Nck8p9oTPmR5oAv1DjhY1aOS1RggWJpd
k9qcmwsm59E/NdUCBHXIsTTSTjEYllQTjJCOK8IAeYSYdidxz1m4T7kcR+aVNzhdvJFn4O/HTnUI
cwJ0YsJvoOXK4k0DeD1aNAS3FOo1HKlDmaPQdqfEWN+YhfmHynqQ8SkxHf1hGCrFnyCK67s09gKc
ujlurdZmaJ+zPBssgvseC8wjKKV59ZCwGVWkdJ2LBqLTqI4krJwPSui7gMXLWxcoeylr7i/Xo9Tt
8MXMfo7LohlHeeUtpgEL0uclFVNSgVLzMPuU1qlQfdMnYUw974H2S3E70oL7qRy7+LTy2ctPpp2h
/61VLsu3jYR73kPOyzBAjEqmObWllI9+HMCBSRjb3DEzURiQ1Llebmck1Sfau/56yYPQpsidoDLE
clykI1Iy9dCGIf9MmrouMxUjMkk0K8UbCnfRK7TCO8hY2WlAlDmV8wtqNC0iaA9EV6Q2lR6vvSGO
0Jgd3PLO186dcm9YaVKLvLrrJt18q0kc9y3qEASnRb7Ua3PdTEj4rqeBiyqxK7FzuqgZeT5raw/i
UAzv7IJX9WSKBDI6Zf4mZrLj117llVd1p2qXDqGavasgt7bDbMbjK0wElUyYHYs4IWu49BchRKY+
WD7PU4o4Lr8vAxfchLl4tLYAeJTMwB9lODbXW0PLLrip0eR+BZE+fuQQIPiwcCQXV21B6vxyILXP
LvwwWuwFbF6GMRl7Vz4x0BMfwzEv+mTI4+UDaIvx+6B17ZUaaXvw2+m4FKi1sPaLo9gSSWiMe4/+
QZgAHYNoDd16nJzav5PIL+8p6t/wzjKACBwmhE8vBVnnU4+78xEcGuOdmmhGibSOcvcYimC9mkzM
ymTJRX0lu4sv3eqScYHT2Rz6LosvRgFpiTQ6V4ILUsk3QS2L94RjcZW8bIFdCpm9gHckaHkD4Itd
OjYKr6KCDdHdIuvgLpLr8ilHke9tw3Jzv3RiJJeiJS/CX5LFDd+YnJ7XuiYoLI9SXlVsVR1Kfqy4
Zn1RnPBivKQzMFkBjsY1SzaawTUJpp+9zb11nrIIwfOQWq8ugRVCje0bXSEwh91AUYOGk6N4Ekia
70th+b1Hq8bg1lmkSQiWLfapWerHynfzdFw7GqpDUS6ou05+2H+Ai4sf4OamFNX5xnskwhtPhPoj
rF1y134J2bq88mXqfBQgF9bjSmj4txZKaF9DNlX41aifVJrj3M1R90BpHpXIIngTSBSoQbFz9kMf
tE2QuJZCzKAehjHPtIirIQkky2cEh8t8Y+e5rFKG+vwzUDB0hhKP10okpcZ9RImwa49T1PNXbKzg
MorWu9ajzZ2oiLql6zCpJOqove8jIW9xXMefVQMz8l+gLv6+2cS20gDQdR5Nx0rA4uMpOIG7uqSU
in06OGwrDlD7KG0EqgViBEvcmxBu1YH3YV+7ln7fyJJlV/ZTdW4ekuqymnAckcDts7oJt7TvfgpL
bWAafJjn8/rp4BxertbbxUUIt7xvQvVS5LhGD9DaJPyyjPz1KjDohB73TE0ozi/7L7BhoNUrFLwB
qXQuevLzm0BU7/eNvJn0ZalQailWoK5Ck6wyevCiYNdKxMn1/UOjuQTCR4u1ImX+uXPNBzLwXwH7
/n6Vh1vKt23jOqcFxmYyf2f4mlbxPgu+UGwgvaUpa1bN6NYWXvuRNehjyenjrsneEr4pzlcKZQAI
mrVwcmAuomiCvu4b+4zC+ssSoWNfCGSFIGU3weuKBovoybyvgb0lfKN1BEJMf6Znxt5nmMSNGZF1
uAuEhoLv9w+OzGZuKANBE+o3VVYhgX5BC63fhUgIt6RvGi4oIJrzIrQkvyEoVXR03Tv4ZlsWOMVd
ozTAmNbcRUuVBp3ZJR+DCHkzK/OKwnsE8lQ4zi8oLcJBvXi3b6Vs9iUf0SvzCIhT+bDQh1IVYeJW
afcdKFvaN9qikViLAix7D60c13unuCr2KTCh4fD9rDDn+yLyOwh3UdRm0bsAdAF59a552fK+Jznn
8Qr5LkDvxMvUoyeFAt3OsTe7s5mhzI9KN+AlQ3BZx/ZQt2Tf3bPlfU/R2ucxx2Ojlnt0bfVRKP1p
34xstuYA+cyInYX1YmrX1FG1XJbGrNm+0c+4s7+cWHwBsEDmkHesrDAwDB8yAlOKX9yYZ/TLj7iT
cEv7ZqjjQLIXXJjaWcSOkuYwUh38GbAL2qEvjLJWpbrLJiLznxZa//UdydT857/x9RfdoWYAb6bN
l/951g3++e/z7/zfn/n+N/5z8arvPjWvZvtD3/0Oxv3zc7NP46fvvoDlLlCyj2gGL0+vBi6If4wv
X/X5J/9fv/mv1z9GeV66199/+6JtO55Hk6Vuf/vzW6evv/8WnIFc//XX8f/85vkP+P23h6Ksy64r
21fzw2+9fjLj77+RIPp35OMuDUmMXRueadvu9Y/vkOjfIoCgBxeEhwyVsd/+1QLdXZw/9d+CRhGk
S1CyZviZ3/5lNBK9338L/x2RyBfiLGcQBoTiQvo/D/fwvy//f98HJuPPr//V2uZBI/sxv/923nvb
JRJTlOS+X39u9PLOsma9gQbYKXTzl6BuwhR3EUU1yR3YUvNjvvqf/zI1f/Npf7cgz5+2uSu4q6Qs
c7Hc2GD8GtL2w1zO70O/ffYi9qki9henwd/Cwc6fs7k4/KUsZE76+QbaG1AzBnacPM5DLO/qqhof
I1gtP2rAT651G8YvSGF7FKinori1rmqQhOr/4ezKluPkue0TUSUxilugR9qz49i5oZx8CTMCAWJ4
+rM6dS4c/U1T1bd2ldRI2lvDXkNFnlHtakuvsEpUGK9//HlILw21/u9QA80wDVD/mE4VE58us/TA
7sv5iES7xrA5p6RLPSg8Epixuw5ExuWJatEe5PGTAOE76OLpozH4mpHLUifK9hPpE8qSrGQwhWI+
/DMCWu5twjaa3Fwfp4UOVOqIWWatk+KZ7KQVbv4fXvvHvdAzzcezbfkE9Avxr/dz0WQVq0SlkTgx
sIJOWg8nF+X+bybnfOvwiPsxnkdAwG/ltjbNzm8EoXugGcinXST9FkFqoe5AtP6kQcP1exN1DK+K
csieh9E9w4OFnj5MeILSPcnM/Jg0snm6/pP/IoIvzPD/kE/M0iiNpJOnrJiST7ez9cBCBeO1P2N8
PaahtOONzC7fJ71mpSeKDEa9aWOsicAtjtl50r7sVxEVcwTTPnkqcpSBWPLYGO0vDrfrrhy8umj8
vrEeB/M7A5rDcYg3FixIM3djyf4wWAPoLHgvac2nOS43WpXtUmdlaBaiSyW31DJxGm3EyMjpkcRb
wu6yend91JcWpJK1TNk2k2EjrBJm4o71UCaZN7d4865v0Tc4r0QlX+kkGWxdQw+meDPrO2NYQcYv
/XIl5SQiFlpTIJTi+q12Sw/qA34W3btiLRmch+DSelQyztxD98qk6KABWkV04Jd2K9G51LKSZiiz
Xa7jLeQU0yeCAZfRyo18YaGozBW771EVHaBPA8XBDLoJ+V1bWoe8qdbosEsdqMdcF2XkBAXukzmK
dlNBnMlDxVHgEjM9Xl+QC9uoSmCxirStgXtywp4AFQTdUS9K3f+4Vh1nKz609qov4sL6UckshDO8
84qIhWns7jqSeZkO0ARQyvotSvtY+SqjpedlioqdzsIaJfFirHYNL1cOGwsr6O/h4EuqIo2ZJhOe
28My7vtthsIk/Abtlc18qXElYjXuxnhuReMR0ZHFEtYGxURWnkiWVpAStkVD0zKpHScERuY0dfmz
LcCYnZrn68tnqXklaOVQ4CkjjZwwTp1nvMgD42ihvrLmzLTUvBK5cgT60RKWHfJh2mc0CqU2Anxs
tsH1n78w9CqjRQf8+1y2t2F03vs0/yaaNWb1wmFYZbNkpNGHCkSFMKlsesZmvzFz+IAH4T2cAV8A
TGNewsRtQaySWzTU2ivwDKxw0nJoQcfWLo3rX11TPGdVXQatnLfXx2shW6jsg3aWbmPk6Ahw+7Ah
6Vb20CyJo+ggmqIAtDBdOx0spAv12b2Fv1/RD+gpi2nrORLdRMycA97xY5c6t8gMImeo7+80rfKB
cXTTmbrr6e4IKLZxi1/MuXElsF2XdImA0H1YNpp5JBwlnIm0w8qutjRCSmSLIW/TJj3/dPZZFZ9m
fxfXH3JaKR4sta4EdsGh+51WKfIGf6q6O2xz28EYvb4dV0JvIbRV8pHrGoMO7IUTVtxM9pHkv/NM
6zFAsb3CW734CbqrUpAqOE4Dr+tisepTtYvPhxZcm7gHly2yg675yjxczCHoRtmjgQwwpAkDzbCz
mxxFLagl8+bzerxdHCS0fY7DL/tOIZsEigyNE8qIsX3M9Q01HHc3Ahp8WwfnsfvSgV7OieBt7IRE
g7cWL6Og0aAqWbTlDe/FDr7g/GVfOkhqV5tBM7VDokM+ugDaIrcBtrj+65eG/vz3L40DvJhNOo/s
kOql5g2iTsGVWPNiWVo+SvTKzKipPeBlS7QD1B+0Dw7QBGzLKSqn2ppa9dIEK0E8GVB+NbmD4UmN
b0Ovf8i4+dQpACPXR2ipfSWMJ54NcQ9cW5h2J7BZggyYZNKv6ScvDZGyPUeAhvLStO2wTQ88fYKI
+kNpOoGmJdubfr5a4KlA5+IJLqFh2cE9xRDue5nH4qWQ9ZoH3MIAqbK+gLQwZvaYADMBwrM1KlSn
wYoLEjGuaeUtjJJa7enFBLvaFB8ho0+r1c6sVg9Ybn+ObiG3IsjUko8Y63gClKk+AdnUvYFqYOxc
O1+zVPtLUP6fmxmaV2I4NrpOA/W/OM1JEUOauCuTbSSL4gezteiedKPzXRZ2VW20uZDgCzGtzDwK
wcfXBMS0FdmGvxfYS79CCfY2IoyCR8BP2tBmkDMbxE8KKPrBiGJAgvoyM1KvKAg08UwoFHi1WeDM
ABhsa+yAljF3dd5NYWI66RNcYSwgLWYnZHrWJMGcTtEjNEDsIxHR5Jmw7QnSJBqFR2NHO9WyWd20
Lx4LMZRKUqkAPBUuY+JkjCKegf5z4g7+qzMDfrNKkCGdadAtDwBbHTSS1gCP63ok/b3QXRo+JdPk
wFO5DYBDJ+nIAIDJ97Gxj1xGR5e5d9KNgzzJjppx1+FnCe7cje3otUkOKQZ716fAJM7S9piVrJF4
lwJPyUx4yEkZdCuKUyypPHZmYx1oZmn3mds2m5VvPo/qpW9W8pNhTzkBoaA4UQvQvXs3GcCAzYui
xDFD2Psqj6csMNFUEtiTJDuZatBALSw8xUECzbxLy3o6UZ10/638oIWPViX/SgcIU12rptDyrC02
8yDdPD8yj3ntIfLQ825Nl+LyszWeEZWFNvV5VOQpeiohy/NefORHUPvYo7Npfxl/gJjvYp9mQfxz
5cMW1rUqCUgF4ojH6I7dOQ/x/RhkTSDxlOlJ71d2PwX6Nvad0Tc2yX5cudkubP6qUGCGaqKUnE9h
PJovZ4TV1JmvK5+zNE/KwqEpz0cdx9Ow2eDG7Jeb1h+93Ic4u2/4dEMC4a95VC/sDqpqIIjTKN8A
9BVmA/ivtfNogirt2ayG2TZZK5cufI8qHuji4tbPbo7pachjBg6PSK2jZcq1Uu/CR6il3iTKG9nx
Oj/VJoCJuPEmAQg2pTdHegFPlX7tPf+vd9qFiFYFv8uuBkjKcKsT3iPzH0j21ZGAEnKETyH15xkM
6gAFGuG1dh7vJ+STLV4/4gDXfHHicirfIqsZj9U01X/A9yCAZRMN3mlmlEO1hZRSPpqUUbBVUAEO
GZh1j91ISVjonL5XWUf9PotB/ErcbrrtlqKqL7aaMKWw2RhmEMyq+Y+m62FxDU+3mK+kwaXJP0/a
l1NyayLrTfBECztxKKbWK0EI0/SX66GCguOlFGueO/3S+ACVNxh0pFPYy7776HLwXAARzI2H2HXt
E9LduAXR3DpkqHh7heHSlYyz8FFqlX5MbaPCUTw/FS70X/JTwh9Tp1l5111azsqIgVcEdqBZ5qeh
gj16Wk98H4PNGFTYJ0OhTfUNoBSc2xxl8GLK3LnPeH6SojN97hQbIGDWnhUvF3jQunJg6oAfZcNc
8VPt8n2UDb6R4JF6/mM1mSeMB5fhzRccZO3t+kpYGjRlx+lbnjXMKfkJOitQVgWFS3+p8g7vu0+3
daCcYNweVsezXaOD7JiQU5dCMaHwKkTr9faX9kxVw72CckUH87TqVOts/jlPMMkTqJEFbUKqPfiw
FFLRdfXdGKzpVGcpzpBMVkee6OKbHRsUMj4y21eNKFd2uKURVXchMzb7yjKrUybYvpiGh5qTX/lo
nfq0WLtC/1UPu5BRVQF4VjfAIfeCnwZ/DIpts8uCagu51i0NuM8CeLN6w0Hu5E7cVTst+H9wxz/Y
jq9ggb+SgZf6VZ5NUP2LUI7Fcb4Lpo21/Um9ftf48Yb7v6X3/XS6N/zPby+Dl2yIJzzde/nvv96/
PtELuUOVjRcN7wyXZ/zUDNmuHaXp1ePwRHW5vd7+wslE1Y6PxjoyyAiBxLiq6089pdW2A+NoJWlc
fIPVXVU7PmuAQYbKY36KyV0ev8K4wq/Np3z+hfP89d+/sO5sJXEUAsWVGCohp14bKr+yNDCUoLXZ
EwOQf76Wn5ZmQckXIINXLpQxkGRluZEpzocurq3sthSuSsiP2jRVOo7AJ30GPU37T1axx1ItqLWV
++jSICn3F9KCedye94hkBC7CSYPKiAPuPGju8/VZWFpFSvRbqH9WLO2rE5wpn9qKHyxHD25qWlWS
h1uHRNZCWQXyIN1Js3L4a0XayoFmYV5VHXmw2JqMgup3Ikn9e5bt9y4uD5EO2ZPrP36pfeVNVEBk
36hIkZ3GmN6Nqf47i+gROKnf15v/i3+4kJis84R/OdE4k1NB/AgH8i6YA+imb9MN1uehvZcPRTDv
f0EwYEvLoPsUHqggv6sdtHF8iCBvCt9Y+cSFqVdF52kbF1o54vphAmKUglJTEbGybC83zVSJyo6T
tJqhihRqjDn/ZbxKnouiyVeibql1JSjqErZkWtyNYWmRd8MpNzTKVpLS5WkHAf7faeFMo4bFZhpC
NPXBkOkjfNXBoov316d9oXm1lF+6moTQhxBh3VI/z3+YBh6PksfrjV/OFdDl/Pe3d7yUuaiEEULR
Pms/auzexPmVpb9ua16JCFk6c1vNbRc6Zqd5kEnZQUpg9OwGIqSQM/683svC3KoFfHcaB2OaexoO
kbMtgOVLzZuwJTpTK/eGnSe8mrEoI6PRAygl6ZsG9SHfgkTNvjDFmmrt5a2T/T34fQltYQDbMMwu
Rfky2cV532wGsy481nZQJMrr2KPNGm1oacqV3U3oNKcm8CxhgRPk7xwaYl5Rd8Pe7QuyMyUo/bfN
iv7v0uKVazpgotOwNrs7O6r3M9Pfrje9FBJKMHOjAQjMQcTh7sb3OZ2hN2NE850bDe7KSWxplNSg
FqBp0nnCmmJkq5nzCJmI8ReKv686DAluyqZMLfKPbYK1VbokBD6f3FuoQe3jhtW3TYBae3eJBQm7
rOpDKBJFx9bM201qxNHKAC0EnVpwH+ASBNxA34eu5R4bE0f/xF354QvBoFbYedFkxdA0Ihz11qsd
sY8rx897KBbC2NRYQ9MvzLBaYM+60mVSFAJ2WNlvUmjpQePjE1C0YLanXFuZ4oWlqlba+zyNKqfK
sY6adEtju/IkOKGBlUEV5XowXH7gZKrIJ2jyJjQcGA1bFBn7/LGJwBM1DllN/ax2oC+k3YKz09kZ
Kf71+BFXczpXhUFCo3vnbX+AndhsfVixu3IAWPoQJeSSQliswvYc9hHqUFamNdC8onsrZniFgCBA
DaUNn4F8fH3cLi9gRy3CZ53GoTzmipDT7GRS28Pp6ul605cn3VEL7/1sDhPorTTsoClD+3tzTCDQ
8XFb48qealVDSysDyS8eTpqZBi7eCsHPXllNSz/9HC1fNiKoyo1GWlk0nJ153/H8het4/YPL9/a2
X3/u90v7coKiUOLqNDShIqBPzQuAdqjixCtX0KVJPf/9S/McVjQQ5+y7sIuaj97SnyWEN1aG5nJa
wp3v37bjqpttFHqbsGapV7sfIjb3TvJStZOvNdZKJ0vjr+yatmlDsLPBiWnSnNcqt6lH6+ylw0Jd
SUhLI6REsXWWY8ubdgrTvnyAGM+urq3P63O71LQSwGXGpqKMBQ1lV77BV+OkJ2sK8wtNq+V2kkF/
QljYjotMg4ofyhDA4V7/1Zf3AUetswNTHdVOO3WQMeMDdE8hWXOAntewb4yp2ADb7q4knIWpVavt
zNFbN8PyDEtUpP0+gTwurqOGV0tCViZ3qQslem1rHqGMGjVhPm2mlPqD5bcOD64P1F+p8f+9fzpq
tZ1CGDcbDdDZStH7cCEMGPTOPEg2fo9GAzUN8w/UD30H3rK0m386SKtWFz/f2Pl5ZXyJ7FbLWNsy
DbtP3YPJH8Wy9JqIIDk5ow71rMkkUPrDjLkE7HvPtl03GG2r3kLuQj66kD94u/5LlpaikgYiVKvT
bBK4EnDI8hnmyTWclQeKpaaV4JdGTXooX+KwYBsSdgY1eTSjVL+xdSXyecVryPDUXWg675Z809d8
nJcWnRL2tTkVjlujXdupT4ySPdzGQvzulfi8fCxw1ApenJt2G0049k32uz4R6O5BYS7OtgQqbNTN
od67uz6xC9+hVvAgezrUZTOScNLZI6RHTA9BkXnQqF4DzS+kGrU0RHPdhXZR2YVWbTNfE6TeirjP
AgvURQgsivi2TKN6+DIqk9gemi7MmPFjRCmCGOVbUqyso6WvOI/fl0gExAybK94AwzYyiQ+2pfYC
CST+UDtQ0XIp9EVvmw8l4rkNZUW3QaAZ2SwgJpz2WjCDqHqESAlZOakt7OmOEsyQGBG4VGDtFjTx
Y1Ycu/6bAS3WofnF3dsuYo6jhDX89lqol2JPh88CZF5J/gET7rXa0NIXKFHt5qVZiL41QvDfP0md
HW0XYiD5uI1jZzt1awerpeBQglySOTeTyNXDOGr+2DMXHo+nOwBG8pWt669LxoXdRS33lIU1jnNb
GCE8lfrfplkJaAjm+SaKaLRrwMA6lA0gfFCRi14jaMKBdFKQz6x1nTdsDWUImK2xvb7yFvKwag1s
5yZPTeScsIrFNyg06vAR4q/X214YSLXEA7U6O7KkNCAWf4ZTWeIDQMIY5xm+v97B0o8/h+2X8HRt
XhhtPODHz9DiTGb5HRqaf663vbDY1AqPlTtFaYCVHwIPWtewII6twID4lzUfi/Lteh9LA6SEvSVt
UkHyTg+1+BmCxr6eQXDIWBmc8yBcWmRqvDeUT9DixzK22YNT5s9x5X7aLnmd7WxljJZ+vxLtGu8Y
gaCcEYJ8K1FqLtMHCBYLL0qGeSVrLX2FEvOJ7XCrnGwzhH6SJzS8rNbS72AtkIrbdhBbCXfmmklv
RtQMgfGmga7X+l1fRPHG0tLxti7UUk8CmTxUEyIzbGIoUEYAMA8OBFVvbP18mvgaBQYzWZFCGzmp
SRNCwhxy8Vkxy1eL2/kauGhhqq1zmHzpJG2ihADKYIZ6dX+W8u0+bHelwr4QxWqtZxYjTI8oxFsd
2Cz4IPNBK63n1cpTy0Icq2Wc1Eq1xuyRzZHIoV8rf3PSvnVZ8l631n+czpvrobywTlVQoVkkraAG
LoQQeN+bOHt6RW9Jz+4NP27MfHtbL0pMs1xzUt0VgNvx7CUes2dYd9wbbfc0FdnKalr6ECWmcRCX
VmuXOIN2zwRn0HqE2/JbKn9f/4Kl6VDimZk2KKa8oSE2HrGZnLIB5rJF9u6M8kOzU+gWwknj2/XO
lhatEtqp09uUGAiK1gbXEfrz9b4do9cGFjIrBbGFtasCB2MClVEYMOOyPlh7FKEPkbWGtXYv528V
LlgNVgZ4nTGHVINRqgaSthc1+h1U30545f5hYRg96IJDlJBBVez6gC3MjoqDqyBFH9mymkN8SvLE
XHvciRZKzocesoU/4PBRagGd8+rP9e4W7juqL7EF0JreQdAhnDOZflp67W7jrERld4TggW/j8cyf
MyvCyXts7bWbycKiUMFyOmSeKYt1CRj6JqpQWy4PVr8WoEuNKzu6Ns9drhkRrj0xoR4fRshPJslr
3U0rL9NLHSgZQGuZm7oCiPFetncjIT8bVmx7SFyurIClBa2EPzWBtoc2sXZsB/LE46QJwP3rd9fn
e+nHK8HvoLrbYkjcI9U+x+5+Fm/tmo/7UtNKqBswMRBwMNKOZnk/tJBbnlKP2yuHkIXGVc9i6OpR
AOum6Di5jxzGjkn7DCFz//qgLIy4alrc63mCN6RUO2akfilLO/NTNq+ZeOp/MQUXjoGqcTGu+lWE
okl2PuDDh6IcJAf0HGY/uR2T3J8FtEs9Jyu7fTczGGjw7Lshs/lXi6O6TzvDOpigSwZRb3cHgQPG
Mc5g3pxBvPKzdUsogdM500OwwObWhxAPC6JWGyK/LNLZB1DQPWuBQ0isbGGRgOKW/nneXuBWnQ1h
0UQtxFT7/sHU5ggvBZXt+mU/uj/6qm5quPJk7mHUNK30oVINM4Yx7S3mt7x+b9wRUsyV042vbevQ
uzZvIXCbtl2bwuEi0X7bWg6vnEZq1gNMZYAj4Dr8LTeubXavOrXBXZUst35lWRYRZNDEfpszB3JQ
UK71rZE4Ie57zXewUPofQ2Y70CvIKxuy39C7Fjw5OFEFk6ks0o9w9BLBbJPeH7q2fyW1+FPAu+cu
SZC3GE2S6QmCoWA0ETeufyYFvL4KEJOhrFya6Cpnw95gI0Rs0lhs9aiunqNpnPHv7mdrj20An2nD
L+DpcsxJgrySSfIInY4mYJRaUAa1AUxBVrhPITq0BcxN28CAqQoSK9cPHXTo/NoYa1/aI6TFJt3Z
zq1hPsC5Uf4hGgoSd4VAZq1kXkuvrKxmW0YAvMMFo/+hQcX/u9CMYZNRExWM3hh9bsKWbCRJGYxD
avgsatI7fdITn0fjEGhj2Q6bPErM9MDqXpr7pE7q0te0mIL2prdAi+eTfOYAwHwMZkrGjdlaTrGl
OqyufGinFyfcRefDLAnsQSbK7e9N6s7gHtt6tp8h2rwpbAQHgyZx73Mrh8y/CQRvMJp8eK+GHO8m
seXwDXAqsoAwiUF3dsuMu9TO2LOAYBn1xr5oPVhyGXsh3VJ4pbRBqBKw4qw3rQnnC2IVfD4YoNUD
gUmhDwtw5rh1YFfa4ii571IBUUmkAVwTiPxWaPDtC5xEr7aFxaMnt5/GgwuJ8gQnfQEUiF2ITZOz
ahvlXEITumGc+KLuoiPLC/sP3vo1CLvH8RvPcgROAqu4btMaogapyjR2PLXsR1AsssZjYCncZXND
nU0isvmdtZCicGYxvKGma+YBFakp/EGIqttww5w33aBZW9w5BkCALO0At9jiLcpH9o1Jd/R0Ks1t
B9c4qODy6SnmWrsXtQ0tFKeXYe841aaEWvVbyVGeBD+7eofBn7bvq0rbsKyE41hDD9DZbVtQkkz5
o4lH/BziVsFUm8TDbJMjmcvsESa58GyhgF7bKzlzKSEr26ydpcaIVNCELtAKmIs8YI4LBeq52FxP
yksdKNuszcw6tWFCGMaO8xEzCYMRBg8vOCOsgLT+wo4u5WVlo9XNeO4y3WHH+YFAEv9xeJs+9cZr
7tJv45P2Q39n78Nr99TdRffm8/WPWjjaG8r2mzQ2WN4pY0dI0kE7pmVQ/rXzWQMS3WaNVyXzGrD4
8vDZKuo9b1Iol8dGH/KUjkHkANVT6sV/lbb2EL9wUDXOn/jlOhoZU565g64da3fyOtgdgbEexMlz
DfYeqdeUFi5/hqOKqRUkr7tuGDowX+1kK6uofc1GGIx6hSZ+XZ+Tv/Cq/10HVMUCzuAaCriojWFc
ZfTIq1HcN3B3+cn0WPgymf8juTADPYb9hWHaMY6sLcXxZjYiH+Lt0ymGMn0Qg/m1seP6FvlSbN1/
cepfhres7MaYsS2FERs2BtS78WJ/U2SBt6fMXBONhBOT4Wn7ux3L49C9D5W5ElWXJ4yqAEJYQaF5
vc5C+GQe9D5Kt11Sf4tsfe259HIIURVEWMcGwEWaNoWTsINx/G3PbTA4v5pVNv3SF5wX/JeRt3qt
P1f2jVDT7cdJFCF0pOA9qeUrw3/5ykVVAGELf0nYuYEqBKdC8QTEA5im2N1h3AQWPJgvRflSAMv2
mRYD1FGur/HLwYpjyb/fNMVObNJWpiGJ62+wEMwDUfa7tu3eHR5Hnm3UK8G01JGyLRQmp246JnOo
uXfj0Pm4v3haBF4yLLygfB9c/5ylIVT2hsFpZlp2LuwLC1iVeJU7Qq3ZjYvYm4qWnuBmP5xQrYWe
/zCZN91AIKr27xDGDiGZiCIwSY3sWKDkkbR4/2lfr3/R0qJTNoZshjFqDn5iaI/uXo6wGYFxl06N
FaTKUvNKyGvQJLVkyxwQBIsgr3duBq3lemVTO8/thfypAgtlXoDOjRP6Ubj9U5WP97AGWXk6XODc
U1U/iI+g1Eo9hdeVMT7EeXJPiuHeSLUdnaBM27kvHRf3UB1O8DIDZ2LRdysjtpBmVDxjhbuA3jr5
DMklbtxrsAA+zDB7DURqwEkrm7I1AvgC0IGq2EaoLkCYHn67RypLYxfNWnsQkP0/JChyRHle3rdR
ffaAnPQ9FAUqjxtMu+8s28TFbZiclQyxONJKitCh3wwGLpvCkUwn3sSoh9WIr2ibw6vxHbcOuOng
xx27OU+34DFEh84a1+QnFgJahUdOuahxXUBSryWMHMY3g8AfJhtgWfGzzx5Aj1/5yoU4UAGSMeol
8Icq5hC3pAqGKh2MlMaIwjO3vC1N/A9AsoIlwNyO7GiOPyT5rxqgZaBN/k1ZQgVF9sLOztaU7JjL
bw5u6jqFY01U7K+3vhTHSpIgNMvbIu7ZUUbTo9G5B6tao5pdnl9I7P6bPLsWHtlOD3/IOdcdvDTD
zuuY9wCNgoxd/WQiIj/0SpNHW5+baWWuL29FRMVFmoA6N3Os43gPrc6W/MimN7fFZe+Xk/6+PmCX
VxNRZYlghFHZcCF3jn0sU5hxCD/TnNw3C2ftsHN5SiBC/u+4wbcucaF7PodEGG+2wfxuWjMN0M+b
5f+mbaJKEhGkHR0IFHYkWj0GEt4j/mw0wtdN+Tt3nNjT0hbvJyNpApPYxa4fBcWDNJ+PVqPJu1E0
38fOHg9tg+szDCqIBwcy2AWRGczt2pTfxZC6m67PyX6QuCO4pQOTtttG/jxeX85oOp3gwQvnsSOK
wS/aGIEh5O4TGls3tq8cMAzHjrsafPFQ9PHkpUm7gUL8llj56hP45f2FqC4WbY3bvZODXoVnDO0H
/Az/m8xMPmsGdbzGbfo/HODVnZ2zOx333mCEC9hpZHC6sgRxPypwEvy5cojfiiKHtZOr/4iKUXqt
Ecm7wY7EJ8cN+uBCcwrWMjLxhTAMT6+KX2bEs81cVIUPH77EA0iEvuk9HKmdbpr+9Dh37HLmyidL
JPVG0HQ+2NLKtw2kvQCK7sS+goxYSKj9M4aF887C2+Y+cs/G4+MkgSSFCSQYYQJN67qBZzSX8Ufb
5MfEHZ6sgZNHODdD8QVGd59c1kB0JBOr7yxYtfq13uNR5LYVohyo3EIfOLMbHg7kY0QhoOd4ixz/
XG98KSyVTCnzqYlKjYszPBAs8lpM8RHEfvF6U/Mq/nRwq9SV8WDDAVLe2WCCuJp22y9X8acOy0UO
vBbwDqzpIEMOtWMb1nMrYC19YWBU1KkNXXMKv3Ie4l0vcNzCS1DQ7+oX6FsHrcO8bGgOgEAdXYp0
kRdyn/XPLfyrsmqGX7PcTRPZpjXbJ1azmVzzHt7Hu3weHkZsdM0Ie69k5Zcu/VAlsaZWDTncaXCO
WmVxb7LnA1R9bzoCwFz03+TUVFM8Qp5jCoeq9TrAQwHzgtzGTWcAws5f9CX1dTAYyOoExsA4KqV3
PQxivcjS82MkwK67LXhUeaYk6iVqFsI55vkeOJKCHkvj5/W1vbArM/3fnw9rLgsP/mi6gdxzNPwk
8IyElbFn0R/w9rrx9yvBP8ASTuojsY80q+6drngTku6Gwtld/4alxaOEv6M71tCYZ1Ehzv2pFjCS
m7vvN7WtAlClqEz4/tpTSPvGS8hnvQakXBh4FXBamCQStJ7wIAjsMsAq+96GBqT7TNosaIzbwKBE
BZ06QNX1Q4Vbcu5Cz4l+l9mfVWVs+jeNXDiyqFBTJN3JokzIUNf6ya8JjJYHjQ7UHxsYtoHnJDs3
MB1Yxfm0h7OqkRbdvkBl5YdrzklopId5nPUdzGL5QeDtF0htvbD93jg/J0GvA3apkRbjFSHOamub
GnWH59mizVEIq8x0RPpys90AHfiPiIj3IUEZPh3GaRMTDiNhkcOImGnDFtsne7DthuJlxUw6vOyI
on4HKrz0HVMv2mCKEn08VaA/Co+Mcw3euQEbz9i0Az0tRm/qCZwnrSwNi9TJYNJdOZumMYc/OUrD
n7BVKHeOJbKNPJsDOV2u7yDsM744FJagvhFF2avbwI/2aaIxyoMOFKFn2CTGJXSDc/vASWLtwM2L
Xwb4xx6ygUbHwpbOVosSPBXnZXUo+qLa1kDu7AkQ4n6PEtueZrAmheuu2OQ8q2HkYLb9rit7c8c7
DdU8o2KgSpQRbFV9OHa3J/B9XRiKWxw+lIbGQ4gYt6/Asid+38FX/UiizN5r1uR81yAnuomGbnoG
8Q6WlJVk905ldy/gZZdbEypEmwbqooDC4PEFdUMIfz5Chch+zUVm3ZkydXyC373PmTS+Rfo8gBgw
tWA7aLQYfxYloJ5ePvNuQ8rsLundfCOGtnygVQZJChg9P/RW3e5LGUECA9kJOmQtjGcj4KI2mG3t
NJpMNzYxnJ3vHfixgW6f8t8oYvF0D8ZP3nk0Qa1y4zg2h+K24x71sdAfGzAY8FDttijsnWUVN9SB
0OWmnErIZhEUXlFWrb43g9DwO024LVeoJvE7DZYl9qbgJYwGJvir+4nMtG01QU2yqVB8xRWgDsaz
hbLBpmFH6wYUCHAPXopKt35Z9UQ2RRQNKSqOjJd+iaPyN3hkRNxrBmY8oVqE+yheGLTeK+YZnsPu
1G4GPnk23BuCHqs0qJ0XDeax94armb9k0zfPRQcXIFLw+i2L0tc8Mqed3kyVdbCTs/YLS0aUfubO
b+Oy3ed8+D7DE9gOGD77IdKg0+FrqNCenR8iw4JkR2qDY2kMaWDmkNi4bWtUoc8m3tCmlDTsmBmQ
0OUz2xWG/g1ehmvgnIULn6qM83+cXUlv3LwS/EUCtIu8apvRLB47XuLkIsRZtFM7SenXvxqf/OlZ
I8AIECQXarh0s9ldXdWb8xgnPbqM9UbgPYSnQdJ1AVRSk42La+VV4Cxulqkt9dHMFOvQJEBQpKDE
OmSstCDX7og9idN4I6+2coP9H/xZTlDMnkV+lOWYvBW6DpHwNnW+xgWsLiHNmaqRVmZafQTuTg8k
zVlUjMMWbcfKIi1BzYpFpmnmjnWoUFpGu0SCEEjX7iTfkjFZ2eYlcU06GcxCYds8FOxeR6Kvped8
69m9NvYiOJybthQ6KeKDoTrj/VQ08V/I9ao+p6m1EeOvJFuWdFo6esfzJu/mYz9pmp9L8to3EILt
tRTd68qlE8mutPuNQHotrFiEoxAfLU0IdpNDZr3aie2B5dU1IWIKslD0uPbB16KixXu8Sg0rnacW
eTvI3R/qMS6CoZbDr9ujryzYkujHYAmSType+7o1Q+JeSykQM7z0mUZFYMI43GYeJtcBVmEDQ7Z2
hBfzMZzacazKRja1HU9Mk9B51/rfgvRRX9oba7b2jUWkDfntIVZ6ZBjSUjQvli6mx76pFfDn5NCi
S9MtkdIVgjXVXkTbuGeRqu6t7Gg5JN6Bq3UIOscxoBKsZVjJUmTPIKmkgKizeVfVAHbzrhPfbu/d
midbeEymCRkLMsYHvcZDXGAlY4p60+3BPweAqkvUuJ6UZtXJEvd5TID97ObBF2r3R6XxFQ510BFt
5kI/51n89/YHr17gkwB3SRpUp2xEd6NBDoZDmj14t/cKRTyqptoWGezn60XNhb1OU2H0uQQLYuuM
9WOu4PYeVXP0b//+tdEX57qYZoPpoyOB3YJQEUqyzfxFinZzcZwlIS24NG15REUPfVmu2RyGeCPz
/bmpUHN5ggsLwgq6Jo9kPlfFn8K4M7sfTf4lF0nNxRGdhVpDsKqkx9T6MxkQlEZNoIoLl1cDCNVf
bq/8536YLgGSCR94SkFOc5x5GVRwWYScLFqFkwmB73TjeK6s0xIoWfZMS5oM/KnOqLmU/salftLN
35mjbsxi7QPX2X1IbvAeNCI5eJmOGgjK5GxVXtv0p65o/iCrtJl7/dTIEEz/9yMTOt5NyFoBWtH8
Znw8Ubx6ABoOb2/E5yZMl4gVwRPb1FEaO5ace0rJ/RSkv1v0Gyt9a3Qp98cRbTcAmcijuYv/Ue6K
c33ufR7Qf/0TxPce640ehHe8xv97IrrU+yvGPCUN1umYRgNUy4P55IS2x3zmS1fbOef4gvjrDwnb
kO2+RpIB8cb/bgwaqo0W5JaYXMnLsLfNwlOZ9Xx7X1aXbmHkZWpXIOXCjNrOBbOLn4d2pEYQdzp1
7nQsPbLxClnxge9Mjx/OcJXGlhELHIAMGYjGfKX9lhjMSskG+pb/XSA+ofYrgd8+9tTI74q+ofca
A4FpaaAcO4+WXXgyM4ow1bl5Llu79Amqm5GWTupjo1rjjnQDPRW8zfZodjW/06IREcq77FTnUK+v
hNZ72pQad02OpxlY7ungNhkSaBv36bt03CenaqkPCH1KELvMWBvLZRF5kK/xQ3VnH8gOjx2v9VKo
AV2cO+7OnuoXP4betUPg4J8ab9z4Be8u/bNfsPAws5ri1gaa9Ii0rA/j9BT3tYwqt3YvT8G3KHPf
ypBdpLs7/fg1+ZqHw6G6v+6vtNdXDtAcRJxZqPgk2KIoX/EX7xTPH46LXY2CiA7oM9UMU667lD9D
n35jumu0pu8b8WH0CnBc0tuYrrLvA+krrrWHGqOreH8H14HnGAICUtHCh9YJDEDduPFWV3kRZahs
nBTFhK0Jbw7HAPT5J+tqdPgDrghPeBP+5NHgo4HGddw+sPzRNbAJvYuMCejgQcCzHw7jb/ozv7N/
x9S1JtfyAOjdMNLPVRd1+m5iHxYmNZMOTA74hR1OgXZKjiysPcfrAoE1yU7JrglsEK4O+GbigzD4
thNa2+yFhxuk0jqZHLEdsKw6aXzQa9vahodbcTxLyCAfUSiMr8Y1miE0FUv+dvtHr7GNLwGDeTzq
ylxgYP47eXGwY9eDZPjjXbaPdz9bN3MR0rvcG335zzhcd+ogTojGz/1GfPbuHz6x2iWqkHRgtYoJ
foGFb8c7PSj2Kejok2DYx6f45Hit3wX0rIYgHg7yQPHjgARGNIRgOvi+ZanvKN3PfsX1/fjhzAB2
xhxc7zjVD1Mgds0lPvDT7GvwIiVODz9ClPMb+uGjZs/cX43HvPQwnMFVcOgv+p551r3lb2zJNaD+
7Kcs3FjbAnHVK1gQp/UlHFjyzcGVdiUOHvYNEnAu/an8jEc3vdM8lN79/qg8tfutz7/fyJ99fhFC
oY0Frwd2PRG+6b2OrnAzP/bILv2T3yd7dF1Od8YRN+BzHJJLf+K/zLDy6xAycNgdLeCB7ir+1r68
8xZ+9muu1vZhXyTQcwQ9gIhVMle5DE8Nc4FsvXeeEwRIp/4Cgek37f72yq+FEe8/4sPHFDrTuIfS
1XG+OI/sXnmrziiMB1NoHfQTdnkjQ7AWgL1//8N3cIOLEnLVOGyH5sTu2zuxq3fONyzoo7ObISBh
eWjsCcqdFU2723NbcSBLiCOK+JyKDrsqUg3lWOJpSbnhb1cc3zvq7MNsprmt00LFqjUjdYd+RyZA
ErQtOMhaXPGemvgwvOp0DMUgXKJdyFDOhZrmgxW1++Su2hvH9rn19d+lFZqXPgQi5a04my7QXy47
p3+NH7fXbqXLiy5RkDbDI7K/Xnk8nDwWNRHZJftxB7jlAcy5u8IDTNmXOPxjROCkmp3YCtVXtm2J
kVRnOqNvU0dgW7rKa3MvzsWzHk2XIkIB90d5yB75VjyxdvqXsMgx5jG6rwx5tHfZnj+p5/zRRgxN
Xsm+vjBULL92FJegSKKDLdmIMafEmvw8N3y0F27ERO9A60/cxZLxUUy5MhEU4I7pSYb2znot9sY+
OZBTFqlhG42R5RWXLXrJlYO/RDb23Yj0XoIFo/HFIT8UNYrb77eP3OpErpfDh1MvSU9A9jAjdHyo
voHfO/5X/jCf9R8tclVIwrpg+siEi6qdEm3Rfa9NZxHAgCSeGEqFT7ZgupuyYwych1Vt9A6sHeTF
Cw0yi0IoJnIYil26OdvNm0LxayMvUjD9tXk0SZHg6XozUNK3apAb7eef547JEtkIWJRIrgz+R84t
d2QZnM9vNX9u5G8TPeFkiyJj5TogSzTj1E9o5NPVa0RtHvQAyekw95VvzbEL6lMV5fsszM9O1CLu
iYPb5+vzRSNLeOOMxCr4d+DR+vmpYM/Qp9q4DD7P8qCH/b/nVkvnXjES7AaSO26sci8xhTfEhi+n
esvI1/bleoA/2IZqJ8pgXx0IWkNfs1/JnX7I9izUjsqdEyjnOkru02/dHTvEG2+e1R26LuOHL4Kp
ShCng6XHP7vMpZmrPVnfq4f6Of6RjD6ej0EbTvYuPuqn5Pe4NzZKeSvROaELL+CYFed2gpmi+O5a
8UWGyFIHXWT41wC58KBY6qd3zb8iqqLmFz2wbzp0m66Rw5az/twpAGv435lXM2HMrrGf/SBeOxKK
1Dr3OvdvH8P33Nb/+2tCF27BSJPZKRpMsA3awHJVPNn7nTj3eC52/s+nFKF3GVpv9a44E58de7za
8Ux3u79lgJ7rAH8H9L48b7HSr8124UsI53M3ayOSxbrMXN0Cupgw1WsAoLg94RW7W8L/UJY1oM0K
H9sBKs3lKS3+3h54JX8EScf/blRZWzYDtwBeiF4fKBcIMh+bEL2yYX6Re9tv8ITSDhNOBztP++pi
7zu4lNvfXlm1JTIQrUYQHhTYRDlobt/8yiwdddWNFVsbfOFQCrDX2KBWg3PkSZAAN8FmAEus4PZP
X3lfkCWgLxM6Ou5n/HbjYr12T+aLei4fu2McDi/ZH+dlAop2I4qk2IhPjvoS3JeYM02LAl9yaOar
svDQPOc28XciHozsnwNpx1njW7ft9cB+9rGl46j0WOgqTsOr7v3U3Nx/+nkuXDzwz2/ZIXyr3TBz
v6U+MkWlKz26s5HsVd1/IO1H7Pzv+PJQei+3V3jtxC8cCBcSze8jLrdSNf5ZdhsYtrYx9EoGjJCF
9wCYooSwJcaug/qfUXqydjMgvJ6bR+cb/cnu+qgNc0jZWQ/ywAPLs4/5l2JYQhaOYlJJytoWm2k1
NVR5R5CRzBs+ce2yWcIEAfGyLW2Gy42fJ08NxnN2yC9xFJ8UijwlD5SdetJ9hsdhCWGhb7e3acXM
lhBCVjhzrjLEZ0I9m+ZTlf6a6P720CtNuGQJHGwgOamUExaLh8qFn6xj9lA9k5M8tPfYn0N2cfx2
41srp22JImySpHUsE2s3SqCECLqXnfvbs3A+t6gl8qKiQpXG1Xzn/LkGJE5LLX8QVgDBDk+aGxHn
SsMYWbZ2l3nDu9bBV+TFuEyHJqIuNOWQf1MvACP9vj2VFU+05KrUq14xqcReq1p84sOd3iL1hq6s
eEhPtQntx8naV1m1sXBrW7JwAD2uBrvK8TWreWqMX62xMe7aLBbGX3EV7Q369YWUD5413eXTHEzC
8qv+EXRhns2heahvHKvVfVnYuyFQveSxRGBQ6m7Goq5uvf6qxmsiw50hK4qucd18dlL71Lb3Y/G1
ZhWyBHMJNG7ZYKfEeY7vY/sur18SskEMd71AP7kilkAuBrUZKOphX7pxfm7iEp3WzmES1UOvlBtb
tLL1SzTXBN7rRtaDE9Gcz/6gs/6bpRlbB2vljUyWWK5iLuNqVion0gxjAAeCOaY7bo1G6NSaHYHX
Sw0dNMPsZF0295NijjvgAHoPTJ9kL52/rR4PnsHqtnEni0sScEK2VIJWvMWS37KLR1p3jelEtSLc
vP1BZ+7T+YHSBjDbZCN4WfHZS2yTXcQM5NWUoKdUGJcUsMyLkduAB+T1lu9e+8QijrApKYZh1GgE
GeXul8gzvqtMkOwbhmpuXKVrn1j4Bw1N/nUjSxKVyIi68Zyca+BwgGDcyLa+XzOfHfSFo4gJsAZc
053I0JPxqJuAgJVgBwGtEICxmsjIH4CZppCYkuzomMdPeg0Vm5ITY28kNUii0cEK5BvLewtSFcD6
9mbcX2a0c3mDYqb4r1aEKrpCwmTSkAsEQ+9Lpav1kwbJn0dd2ilu7rzcZ/NMH3QdSPLedBpQ7SRd
pCfa4Gd9N4dOD2x1lrMsgPyq8qTPTn6CFB2wJHKEnJ+rF5mMuIHeOHeeW1SY1OTQy0Y9XHXXoyor
1O9aV8s/tl7Ub+g+04F9V1MQ8+lQn45aSHuAakozXuQ4GE8VaDGCSrXAaj7YKkpzCchSvFIgg9Ix
AZaftssiBy1lLmpOQg2LjrdQvMwLHREHgZRQX42ghYLIBlp3BqfZzWaFEl6SAOicttSvJdV0T4MA
+Wly6uFBodNwmSuB3LYEuv72NbZycJbsgCUtc2alHYkS1Y7KDmKOXJ5bQwtvD79iwkuGwHK2kxbM
QjSi0piJKzsxn3kBGDyq7UXAbJ0C+y5YGt3+3IqvXCJXminrq2IA1Taz+ORCTgtMZdLcSGCsLNUS
uFKhP8Zmlt4eLeVJqe606ancUoFaGXpJ8FqNcQzSyTiOegUEO+VsnobUMVzZJ1/b5iVQr1enJpO6
5YCrLKu8ss6lCyg1OKVapvq3135lDktonjMkTjaXiRIZVe5J2IzITrnWeLdHXzlIS3JXgwKXkBk1
icZ8fMKx0Twltvcg+/85NQSdLfYWI/TKEVpSvTLwROG1RWlks/K+Ad6gLOXGTb4Wwy+JXsH0xkzA
gWnEjL6KNLRseCVavQdX1KAGN2Jb2aGx2CdGj36aKnY7VtZ7JOIT0KuVCMtBgyI4mh76ITtyAm9w
e21XgpglMSwYtQ3eS8XBlLXdVO5MuwP1nAVF3o3bY21NFxdgP9T5SCFLEBVDc1+rigfe542gcm3o
xcXHHd3Kek0SsJrazU4mje6mcWlvjL62MotbT3eEpSZOCbsE/sfLU2G7ggCUo/aXpEX1+Pb6r81h
ERcXSclinlEnKnr7W0KmvVqLrYLUygyWdKlDnQBrotRxhHuHnG00HryAlIzfdXqjfnNmdetlt2L9
S55Uox4yICCIEzX2HHZo7NLluJfD18LsJSHq0BuQXXQqJWpx83pTZbdP3DaMSAe57A+uKlsZibVZ
XHfoQ4paRWsU5IaxWtqkfUcv0VNWZAcn4/9ub/TaZizsAKJ4FYgzVRKpEoAQeZq1xCftoZAbGau1
8RfG0BVofQVwNo4omtjRWFaaXpfE57bo7uaq2fjI2hotbMIx47SeMnTa1BNa5UDkCN45VrldOwZf
W6WFOeRFDBIMC66+KB7zhHtMO/SgdZmtDTe8cpUskcCNKrSCdsDPduZEPIL2rb3B+vMwyPQQG7C8
0tlqsl/ZkP/DA/PYyQTYiY+N9SKzxhUWqh5thT7JjVzHymYsqVPreTZB1wlVDsgBBWgGpK4+pJdC
8u+392ItI77E02Y2FUPSQmWorXNlz3WzfilrWu0HTujeMZzisei0MrSJMv2bzKq9gHoCrTTOnCG7
I4b0PsaJf6BpY/cg4GTkZAh2FYvg0BJsUnFf23SCfBG9BgxqIkoa8lwbI5BLWFuaHOTzN/oSqato
OQVvbIOW2zi3vLHq/ZixfWc03NWq9sGYxKtImt3tBVuhCSJLjK6qUAYa/R6yW/XonBIesye8/wrh
g+h0QL8fL1JvGocGEKwcWgGgeRASzOIOyFmFseXH3rNQnzzXljyKQwk5NGKCJTt2xCTd3rRbtBvH
eFH70AJCaDERo3ijdYlwU7Rq/dMSE9+nnezdvm2Mnd4leKSUSAiotWa6s2TdE3NmsMUbSuEVw0ju
hLSzX31RlT9LbSgvVdsMv/hcQa0lSeNL3E7yUTqmGqDz0ui8FpSAOl5hoLkVM8QkrUmye4BpmnuI
1aOvHe1YbMeg0heg42J64WSY71XaFyCXra/kIjXv0Ts8Gn43KeNDLjrq6yA93iVqYn6fANgFrSeT
+7HrrR1Sc+2+k0oPSxa6rw5W5bPWGJ6nqipHaBlO04mKoj/ohM6hUFQA0hJW7DS0UIDdZWJoDCjN
BzxdhmAy0L3j9ZVaFOgYsFLdE1LNar+qe+QvnYL3h5kzcUy7pgLnITpMNZdJvsW9uBIaLLHSEKwE
KR0HbYgt58lvqW75tkjJ17zHEi6doGYeZzXvjl2V/FZSechtytwCx2Ajslnxf0s4M+U6aRI8vY+t
9qODZ9Wqcx3/SthWz8uKK3/X5v5wXxvS7OcGjeRHVuIRAHBWaOMl7amZc8gd44fg1dNts17ZhyUI
uZ8TszdVRiJaoKSQqj/HOt5wsWtzuLr2D3OoLGNI2VBrYL9GVmMoaz+pmigz+WUa8IgdaR5+bQ6L
4CarjZIr17R4IvXn3KifK1A03x565RpagoWlAI0X4cjswq0gJ6SVWsTUxnQhIrpV9F05SksQl0zj
wSopZKVLq3rQOwHanlF94W3zoDjk1+1pfP4NZ2ltnVKqbT/H5CAIPygkf0pz+XPK40Oe1ltH9vOl
cpY2N4DHLdUMsG5leZTXr6z8Oyts45G8Nvb1BvxwlNQpIZDfg04MSvCRbqeBtOOwg2V8aXmW1ibb
lqWOzaejIpK3RoXaQzOoBnT/8teeb9XBVxB0ztLUDGPOBsvBdQ1S/9yPZY1MdPes1fV3Y2THopQX
OxdPhjF1rnLtXGcsvc9Bgouq5Za81ucmiSfkf9cR/U59a3RmeYT8X7ZLlWL0y9Jhl8HCtZ1SR9tp
A9nq+fjctTjvVEEfNm10snbqGOQMcoXw82yBlP46uafbe7Y2+uLJUdkpY+NogCxb+8H7R9b+/dq4
i6fGOCeV0g9lfBhMW79rQfOGNvZMbLiqtYO8eGNwGuetMnXjkdChn90YWhhuPyrxGSnS6fFrM1g8
MxQb+EliJvLIpq6OBt7wHSgYuj9fGv29Lv1hV5UYxS0ddDJHG1w797TnY8RlMnxx9IWhD8o0MZ3p
8cHkEN7MKn4Hzfgt8tiVxdeuVvHhp5MSjPkAuxXHSpLUn1lsR3OiCn8m1rQByV37xNUBf/hEmYlY
5EqDDuE09WiGlFc2+UmzEdasmO+SzNcyW5upo10cwWVDQbsCUYAKhFDu3LC3ZIYSgLGpYLY2kavZ
fZiIKCaDTqnEDUF2M7Xhkeagonwjnb02+sJ4ZWkapVaVxRGCnp6Ydk1nQFCi+VJyy1mi2dWCTOhV
z8ejzH8SdUZx5G3UW2+kD18zgYURz43UEAiDFDyTRetb1C6fY/DgbPnNlct6CWk3psExpxqKJ3nL
vBytcAUenxK43i0jW1n9JWC91TNqqw065yuR/9AZjZzOeTLT5O+XlmcZ0DRYm6RXKIguQDhxGlsV
ClYt/VKtwlnC0PGcoXqnQpOOterBsRWQZZsHVvVbBGgri7+EnwtbqQtQRSmHjH53xiMuy6hIQU6b
7G4vzooJLyHodpqA/DFJ6aEpS2CDZH6n4RlKB9XT2yxQauXp9neudvr/72RniT4fmYRamQM+AQDk
Ki+uLf1BHfRsw8LWTtDCflsFpWXGxHhECOGj3dnPm7929Xr7p69tweIGhpoQqGLz3jwqhu6qwx9J
a9QNXwt7C8d5vUw+W5uF/Q6JZecU3KEHcBuDLKnu6TdmZ9zjzIgVkCclwz0kc/rBN6t5C5a8th+L
S5nXjtkULbSjWmvaUbO5V5v4S+4IgtP/ddUj6sAshXjxoTXtGbSggP2LcavO+fnvRkX/v4Ojdycf
mhhRvYIs+zQ2r/qYbtxma0MvruN2TJk5t0pxrPH8P3VKRpHUreMvZXPtJdS8bIRQQaVJDgk4BgHP
8QaWuoJvEQ1+bsf2kkMX0ittgQIXOehN/bux/8rqnGlQDNIqKGo7X9OKtul16T7cwooNARtQLZBD
22m4hvNHBvqpubU3nOnnlmYvAeS5DuSlCgr9Q6086knmjwC7UOh78q0s7toHFqacVBbTWtWKD1n3
pkB0PGxM5ZgL5a6v5i31x899kb0EiSdt0qfCwkarvArErO579XsD2rHbzmht9IXdQmVIml2iYHRL
cc0uIC2FiO7G4CsWsMR7V1oPCSCkkg4QDm2vCgZv3Bg2buHPAXD2EvEdgy20ZAL0TMBdtK5GbY+0
UMaESAtwInHQOGifNVDeYO3X5PHsJdBbQKZIdQgzjxJdD2RC/N5bhm8TtlHNfY/T/99v2+R6yj5Y
gyOaYs5H0HfktTLvupngdZNl7TPLZ82HAljhIUfdh+AcT07AyJbPeO6C3YyCNLHUNep3lrA115x6
bZ8bpQjGUu88JC2Aorl9WNb283qIPvxAnYDQS8ND+Giz+o9jq1XhxrlG/twefeUoLiHiZdsXcVzX
9JAKNGjKnxl/VeaNO3dt7MWFnsnYoLUKAo4JuD9XMvpmN86xxhp+7bcvHEEJxlqj6RGOOIDIDNNL
0TwVw0YRfsUVL3HenMuqqCfEm/o8ghF3COV4hNKX209N0G6JHq1t7cIPWKUAvC2JEdTS8blQ1aNa
Fxv34MrvXyK6jWJAllqa9KD0ynfwpf/T9coBp3qnjSftSnhWpGILFLjikJdAbujCaQ1IwcwjeiXu
9QHVosQ+Kk51yZ2v9XjZSzy3Bj8gk1zFzTjGM+CvaQwmTEDBNOj/xpnl3z5QK/uxhHJDs85KUWQx
j5pthqWsdtq8dSuuDb2w4k6bndRAiuDQjY0NZNecBUzr327/7hVDW6KrKdEA5eO4rVoOoQ2k853K
/ibnrW7Btf1d2Bma68D1a0PVNZ7KeyVVvLjD86it79StL6yd1kXwXKu60TFwtkOeKjuCIAJ0OsL0
566Emp/BwE/KTXPjegQB99rXFmbHZm4ZzdzMR5Z2eqBnsfVkIJkdibhtdnpddv96nnSvsJ/0eZx6
squMLIVan92AnghKhd+Zhm6gEqqOzCVqp/yUrMh2VMr0W9vnxguHKBtktcWwz0DNe9/bJDnZcTV6
TleSYwfWmnNrmnZkiIb4KvST7orKmu5Rmc52uF6Zr6pcy12b1klYD1MVkFLT/rYFrQJdB9v9UHQo
e9Bm/DFCAW7yuJLhyVqNxZNuQ1nG5XieHafcjl1LGuN9rKTZb4YqzxBeBeP81OzEYehSM3QqPfsn
qFW/tINihIxl3XeKhMy9PWXy0LeDFRVGOj8omiOoN4BbOBI8UzI3A1AmUstYXIp8Bi9n0cd/qNIn
IS3SxG+GNH2F+Fz/1imOespswjOvKURehKXRcwgYaiWoQm3DVxuauLaiygcUW+LvMwR63iAfwSE5
OWTfHMjMNS46bStISVhVCl0VsFhPGZ0mICILw7OkDdFRpW/uGplWAZ6n+uzCgqfxgInPsWfNmlr7
OeqCAUSdBTSjmAJ0AfiLKqvOsMQktk4OKFgP/EovXzgAsYxmnRuB09Sgn+yztguzjDghLAwcxmre
OA+1CWapAIjDgfmmDqVOLe514oHAt3CtYubPgLfOj8JuFd8ZYg3HIWnDzqzGMG978CDXc35Q2ppH
tZUlB5D/ctACMxaYVY0qshw61L11qIOCg22vN3N7UKGkE+lk1INKDtZDDK79VzzQRrApqZW+nxwC
CipI0OwRj0AXqzZ6BpGJlj5ItZffwPrl4NzoyneG+2zHJNFDAqAtELfM3E0ytTyl4sTNpln+sUja
nSpotb7YnJRntataH9dIe0GhcHqNa8483qF6oAmDh6lBf9mgdjdcirf7uW7ZFdBugWxnaKu/DvKW
9y2R4OKJi/HU4XOhKbPYh0gs8w0jxrOgRt0OQtRjCARxhqo3rx81mwvPSdqpck1k989griXfE6nV
odUV2X0lle5Sp7rmE4hTeNCHan1jUkoPoHSQMRja8GKC2CpksWgDppIyAHM1Fl0deeCkGEXE6A6G
vF5/nlVDO9m9JsLRBL24VUx2aKZ2GRgqQ0drY8V3LepP4M3VSrczUn1PK3B/m11PXLNs2CnLUJod
IFR7sjqTPMwizs5aE0uvN1PnVZ004amaoj4IHUzIZaWCPLsBEOtBNqW+t2tH26sSJ7PQ+HxXcSQk
ZGKnbzP0UHeoqMc7BbwFQWeYw4tmTD8aSKRGFnpFd6DZVoEWm0xXV2d5VggETl1DgyIpNBTLvRNL
85UM4xwA1Q7K6FrpmJsMQPY2CKC9fGrRsUYny/ZRpv+n2np1LPuO/tFpbrtJApIOk1oJDSvIRryU
6fASzwSAATMJLWso9tZUqyDNVoT1kici+TMXSe2BVlhOoP22+8M4WopnKlrtKaAwfyTQbG88SkUc
isoo73Uzb8DLXfxRbJ2HaurU39p6rCAE5RjfRWGrmVfy0XCbtKyDtqLGnWOVUGU1WjWA6Gzyw8C/
Dog4HHi7nDvuxEjjq7OmuGVLDT+p6x+iKpSoV/P5BfDJ6impOciYZJn+KCYORShUFtJfVOqzCekt
XtwlOmRZIbNQldDeKOvHSctLaJ0Iza00UT6ZAmnYQNhWvCulJY66PfW/jFEOpZcNSn1nj+UAKUeH
/oXIiQJAZQ5WDsYwXxUIyL6qpCd4YXnSUewwA4HDXmQCFBS2qh+J0SEFDhgaCrRDroYgKczN0Iqd
ZJdVZdO5/VA4nVc6aeaZZp/uythGZ55TdUfZd1hILdYCvbEbyPxqaLZNZOYNwmhxfGl6SUyLPM6z
0jyKsZqetbYmOxWy2idCpPQBRAP1SztMO4vIsvWoEnM3M/rs+5ynqm8zau7mHoybou/5cZhq9jzz
BsCYDr++jIG2t+F03Nmg1jO0Bttv1QRO9KxVh7eEKUgtiKJM9mWXPgwMQvCdXo87AMlwk6azOvrd
LAY0MY1KYJC8f7WFkd5rzWDugGsSkPcwuQdhxsJL1LE6o1g7oBG8S08T+tP/tE3N7ggcf5jVBJCa
OelBIpmbuYfai3FWTE2JOIr2exwLnBBiVVGV6GUoICAYVK1qQ/dGjO5cwm+32CZ0c4mKhJpB1Oe6
qkQGuBWxHsbCJiAWo43yp0de49zSuLhArOGqQWzOd5mokpdS18lrppY5lEub4pzawt6RgRg+mGTb
w6hhAEB4KvjvbrzPedcfUi0TFHB7PXtyFICXRzs2H6qub92q18vHSU3m3EvQwNoH9H+cXVlzozq3
/UVUSSAxvDLYju3MSSfpF6qHEyGEAAFi0K+/K9/TKd+TTlW/nUr1sTEgae+112Cq8qWNV+SIAqPO
V6YUHHF1/dIscOMTK0cu9xaOd42NwixZgiAruZ1TE7t+PxrZP7fG2l0S9+ob2+pfI4j+YT5H0XZm
HZ5VZOYZpvcdlnxJpbzawOe7YkhpZqmho0rg2GOR0s2xtbqHAJ3WG1nbcCiaBobrld8/uKi/aeDK
22KJzw22RRX0CO5hZXzFyyqgt1y3pSn8eVh3dSLab0lEhqOvPSytoYWbTlSaIY0G2cFZa5WhgNAf
hJoMAQbzvBuxPR6IiWc/Swacvs62XZnC+Ec/Eg0varUyxHjXDX3slA8PHogmsNyARwSmXdO55Y1X
eFsZ3ruOkgLbFskFXZZ3Eo99AaHYam63ucNMfAkdyEglhtQ8GX5DvGNcKrRa32hMIfANaRUwnGx1
QvIB9c+r8ab+mSZcJ6lRvt5ZOyOpCm+LTtfQL2u4HjLxFpY4AIKevpuGuMdthrXiUZY2tumgSABq
1MIRfB0NvE9N3cXIS2jWzMZ8uQ6Yh9ikEG8yXu/5au68MEP8OuvTbk4mm8HOVLxxL1Gn1gdnTBOz
zFmIrTTlKNS8XCOBMydbFF1VUWT3SCZ2t3PcJc8s2sgJUHUACpBdsh5L4TcEJyrdNjPnboa+IQXZ
kBbgVqu9W2F/n8WydFUORW0g0pkhIT6Vg7fecSHn3Wqa4TQ2AUZKUCcXKnRqtynZHa0OFVLBA6Fu
w7jqThI8hSeGVLAkrdbBuwk80cEE0dTY7oPJ8591p6N36/H6B0ksjt/IsfEIhUR8qjVm2pSY5jBP
ESwwp7i9W6Ol2SOnxj4Nczjc6xoHSLOqIPcNc1GqTagEGsQKIprJEPe0tBrJ64jRbpq04TC4OGpR
scJgvT2PRte5GGrfL5A0om/jkMA7pA21fxtpFmIrChGdWoCN7L34rSthZwBy0LuIAncKEFt2A1YH
ZmkydMUSNRYh9rSG0WzYxBUC2E35zsw2Zv1Q8u920mD5rOtStCwKHidYPtzAVtuvUrE5Bg2U6Mvf
I4k8flD4qBrl5YKcKzBgpjaLx2baeaE51L1hJ+dHAsAhkzC/KoU6eWEbrlm4KrJzMkmQiu77692o
Z54j+omBcjq4fBlteeLJvLmsXhw1WRtoFDPrKttHYoUsrHHm1q1LZNPJIQE9RfLaer/oye2gdgCk
Bb+y+qO09/Cfg4U/mkPmiFFEFXQcUTR1A2r8wQAoaZbVzzTkTEdEbiqdKWOxw8l1asOMhWX30MCq
pYV7Ma64Q5121TKCDlMqcSUQ+nuS0qLJmafyCvoqb06TxiPFioy5q3GtYX7C2/Y6QGN2xO1FYsuU
0N3MdQ8KDK1vhrUr93YMDWzqpUNmCSPmPFBI5dZk0ocqGYJrjor0+xKC0HeFWLNh52nZ3RvYkRSj
sOG5RpbLDpyH7S6qxumuDQYLB8fewuOC1MttTBDQla2I7jxII0OCWTYyqLywMs/E9UEWUU8UBsfu
s9dM4TULesTJmq4z+zpRfBdIu+BsRwmSQnBQZoPP633ZVuT4YVa7X1gyPBDkS353KLIPnRPIwIIq
F44sk2rypi4/Uhw2Zbpcda7KOGjab4IP0avpjcql5bC0hg1O1UJXhM6uCyg5IdE2+qWWVo1wUVdj
VjWIb0dtV51jOYjCg3XoBz2J9kkm3YQ/qFE8k9DpMxSv4p8OOc87qUqzbxyiEhgySXIVWZYjrai8
AvRZ3a1IwKyLpRdIu/E95N0jT2EPdi8/J5tusG4af7dNVqDxRAiUINzIDGqa7rkalfm5ejV707Hk
P3D9a501ce9/W0sCBJZ6XoFeXb8MSpA59QEY7ExnkGlL2uTAFJ9ew54ypG717mkgK4SvbltS8Fsn
G6GtoytEKZVuH7oAdRKkhDUI16MkM0IvvbLPq7DedqYKXImamH5cVOe6HC0eHP+qpNcHiZPgtoVD
1j0ZTHICHWOJdyIW3XmIlrGYNjCHs2ESA8avXi3fusbGam/mDl2MXHp0XcGQV70ZCikDmM6ENTK+
k2TOkkgSFK5Wf2vkaH7EGhVp4W8KKTKy13p49CVYSW8VJlkwO0TTLDOijfsGqoCPwKjaP0QuMWky
YJ9vB8GxlTD4Tw+PYReXxWp9XvRM9zLvkpZelT6doNHCTVBg1i/9T0wLkHbR2ukVPv4sX5RlV6jE
xj4D89w81XMNUjP3Nsj1I8xcnp2hvMqF5QHwkC6hR74EIexxnAsP46yxIwi0o7spKX/5DnkXqFWG
VEQbguFWTyDzz8hmZbkoDxb9QXvXRj7SdRyLozbrA2OWIukQUpmXPbIRPaBa/5RLD8sh2yH7B1BI
u09gz5hOCxKD4mAan6NSV/htfnIVeG75KeJ43tfboLIZN/HBTzbyZJqwzKeJBdiEwqA9tYB/Uqs7
MqYmLMereZram02FdTGoVu1A1PJerZ7XY4Ia7diQRJyjJWJNijgdsluWuM6tnuRhQX7uPjJcXXcz
BdgCKN0dY8XYngUbnLsQLeFQbafAgDAoFJ27adAb5QHsEKHiF4QemLdpvI3oixQIW62+1okOEfve
DHvPW+a0mkKE44ZyvV7tthzwAkcZdXNXJCXX133TIg0nipL9yIY5jdDJvpmG1qjlNrXzNe3vyiVC
XpTval1gz37sBFolP1HLY6S2Hj2LZQdWIvuqVFO8a3UX3w5J6V9ZvyzhQuNYmQf1tBa9jqZjjCWM
xJ1lSn5sHMs0Nb2Nz71XJod2sPbaxSBBmWmWT3Jt3Q+Uj80rAgHmTLc4wnPrLAwL+NysN7TxENDH
B8AY0obhLWyF67Nnx+EMcvuKExr40c6hMb237Wj/SRDKFadRRKJfEkphm87orHOvSxAAFELIBjEN
WqQximmBjfgtqZrrks4Av9oazrKNBs4F35QsplIXJWlmwD5gMmC2o9gJ9PQgn0Uy73gdIwAeI4Vn
2LJazPsQLohapROvJNbyHqtJpCDcy3OkmMg7xxlqzc0W/kdbloJfhqAtEBdKSII7/zhSRIxgLjZ0
cwYLD/GGGooUoM1Fx3FbzTGp1+568MDBN+3Q34QxW+4jzxd7w30fTk1Vf1aB0j8Tgc7JwvtlT4OQ
6XSp13IPKBHS1LX10wD51W8Upgf7KCwXlWLfqm9s4sippnR8CKuRP8MBiOaN0CDmIzyVHVEIkqve
m3H90Wz2swbSOnhbeAa07h/DZuNZjA4IBz6xh9JEEFzUdRVlrcB0DydF36Aq8MLfyVrj5CxbjYPN
7wb/iUyGxodFl/FB9/A2GGJUq0U59W5NBxHXwEAi1cUfXd0Ed9+2TYoKMbFnLNdpHzfLdp2YsYEx
wuLex4FVe1dV9CYWDE8s8v35DNcI9tBauODBpxDDd+WVqElLDw7mDXqkNhsNmkEgf+wf2oJ1CzAN
qhX4p/Nbz8fQ0lvGKEo5j0AKmIFnfAfFG26WPZ34neqhXs05FUOY9eFi36O4qZ+Ai0XXqxjZkseI
Db9VU7TuZOPq29ZVNMdj4ncfOn8cmKp/FzZRD7Gppnyy6G4wH2V9Ec8xIs5YYwqyLCrbSELOATLf
Dmvnm13XaB/JaB1aIbr2wEITE7+UoxwOqHK6uxIbaRGDMHKwCN353dQsOnYj4swcjEH2ZRiYq6A1
7ZNvTYx6AjOXV78CZqrRtxfL2AaHKVTDvp8lOduYrAcGUseWVgmmzTGO43eP+SVPm20I+xwUbv+u
XGN9IFaiYttadPApYZWHS9CQvojao8dqAJV4DCiEr7ip1yuoI/AFbqu6Sbs+FjeDl1Q5hFzjDhUh
zCPbvpxzAYd59HAGPIO6dw8u0A0iN3iAca6HN34fEISe7MNhVr9i1FDHuNERg8Ip3s69AyiWjUsY
7j7kpTgDtfvRrYOCLdsUDnsYJfrfymXtC2d9u+S9HeMsxKp/QO492sOlJT9IW8F8HZeD2DBsNXAh
JHDU8/0DckXVdbmEc/6he/qtJu+dkGHezdUESydQ6Hde0vWv7bz5b4Ph/W3Qr9t3G9RAZuNkLMa5
6p87FBlFq4XKSdXlOMRygvxABGxti7dfGaLVD/PS+d9CA1lK2grbb/dCEeCx06rhUB6uAOU5JgLP
0UdtJjwBk9WAQ6G2NLBI8RK7m7iFDDhEa7etsoONWxO7J1tNSao8TpB66ZIrH0KC+9YOwxnQRfsx
K493aMWSgy1Rn/USgLrCObbvtI0L2mp9rNDlwTvd9mzPK93tZ0d/OiTSPXReE+P0w69RiC58WGET
8JvPXYUMPuKdFLaWJzJIL7NChzj2SnvTQfKUjxgEpombUAl0fb6EaINcGyNxLgTkSuuof8PItr72
AmzXwSrWLDBbdPI7yJjMpOSPtqHAFjDTuO6Vxj6vQKnCE5TwzNgwUhkz4MVtMZcShUrSBA/YGMqd
416H2jVor2FXzlH1og589D0BkhoKp32nWnfVLIRnaMXQecDnGiU2cPBgK/29tBN/hJCkzlF14Fi1
myyq0ltFigzCJMMAxNxwW+nvTiF2wa84FnDSaMieHAoisagiQDBZ5vcf8L1ZXxIagXqdEIVP3vTL
2lXj7aZ7+kQdf5kHryzKQYgXpMO8r8TbYNMya57LmJo8VIznGMK/B1u7/J58AUBuXTiQ5gSO94uq
toJF2HlSAO4JSR0jQHqTaNzFTRK/uk67p36rtMhqC68Ia4IaYUlhshZVEMqU2SQqkHuFVigCDM3g
HXY1K289C1AeH5jYsPynST0gzdfs/BKiW4sqpcAx1l6TKS5v5TB0b+W6uL1QQbsfCLivzMomn3uc
hGbuXapRlUB4iuJ9F9Eo3FUboD8UnOpmRRmY5GEkQBosI69gQ5DseuTEZTNsOw6BsSRHJRoXUQgj
xFqzGArZLXjliMMsGtchZII5XYSutPfDMrSnue4UQBZPHHozJTdgRYyFDVBiq6ntcpSrdl9OBgf4
LKIpLeHH8g01Ib8Ja0XfLQwLgLbC+WVxfIOdrUjajBCzZYIvPyuB/i3tpoY/04o8wqGlGYuhVfY9
8QKb+WQzOxnR/mbygdjXYd2/sA35uZuzW8FNrPNwHD9eL3QnELGKXGoVZwMh0HN5OKNYK+X3JsS/
2/yG7VRF4Om0DJO9ShCquA9KDJ884ElvUjJyEF417zCVRqMkhr46IwkEqxA4aFrFUKtE8fSGPQhA
QdkluUZW1lOjEr6DstA7CBbyeyh0AvyQCHMXBfuYAfnYQEj3K6YAH9t2/5FwVRP/Fwh59NUbS3pb
opPad55PU+T2RsfKYVAjdRSc/Bp4NKZHQ574gsNdFZNOiPxfm7B3OSodfOrcqV3rKTjEqKW/8v0o
yjSw7T38j5Y8meWUrV6n81LHFvnqeOvXFhABcinD8iH2erUntipP69LB2zpxSIJUaCV5vSRXJXOo
pKdaPXVh8xMjmLZYdCOLZGICMDwQU2+RZL86eHCBAKuGlKGyusEbisw6FCJX8IVSUPqE27G0H9o9
zOjybUJ/qsva4i1m890g2nmP+iKOsLaZyY0omzpHZQWVZj9Uh3KQ03FmGLi2ty3Y5VEqTDz9hLUO
top22RALjmjVI4UjBbwVZskxthz5HYjEssrk2HFwNJfxdw+g/xY+n8P8iIx5C1fl2PdvEXeOhUmq
vt8xRdsflG3sBCskeus3kzyOEahL2WI/gnBlPUXwHIy9Blcw4cAGCGwama50xuyst0AzK9HqjGuq
kYKB+qRQPaevCJJ114l2bEoHHEa7dnF+HjUw39EVdsS5LHsEpLT9+MM3XrMDlb7O5Yrkuh7l4csy
Og6ik0nqHxIWVjAFJMhPLVb02L8gaOlc0VQEoQW1L49hEIbf+0m1RxG1668JIy6Er4g2vI4GQe+S
CkUlkEp67Y/dh3tLVado9K+ljMR1Mnfmeh7xf6cxBmc8b7FHDjnDwBuO/LHYtxNtdBGIdjwE44hq
BzOq+mrwVF3IUVVXa9+772O12TVr2sEgjJQuP2aIW1/WKlxvFiPYzmtCf4/JVJgy2tfXppmHGx0s
+hRKnz3CdcQjeWsXW0QaTQSW+7Q37Zicm1pv96ubEM0gtm1PuyqEWsIggjUaK7Vz8BrJkEHdAaKF
t0ZvG30DBK8qomZj6GdJILLKTvMP60Xw8IMzEwEwtmJdJKwtv7OxD4p6lmIfBTUcmMN4uteUz0UH
vCSLLHLhAaC39zBEQIpuaRAFRZLkMRJifYpky/cwrKiv+18x9ewTOPhrmFajP0Cl0Ad9d2PH1dq0
xuuXsQVQa7oAi3zlW4lXB/l+58hXES53K3eU+ttZ1QrdG7EDvyHh3P/E2Ntf0WL44RsKnYmlQ1wH
MzzWImTw1kIB6hi9oTkDEuf1mUxVB76Rsxggw4flvjIGmEHIEUa7KKqaQpazPYRT0BRxYJftADMs
8Voa7u3Knqt4Ny8aUbk+1k1KW9p+rxLfvrcNgRvV2vLyBb2PguuToIggNHAkBuGp2EALQD/k2Iah
M5vWrIdrLSbztipg0Tg+oAxdb8sEV58yIQ1iYGp3HY/c/ZaV52Wdmr1iphDuZS2p11u1+e6BkrX6
HscIG3SxW/0UhjdNtm0YYWKXkPbGQIB32oLqLXZQRa8Jb/6xdlRHQEz22bcBz6bAA2wzddFzMPHl
tZct3o+tG98XrLvnHjP+YG+Img5JhQphWlR0mywyuNZsAPVlGsd3shIFsVvT7zyJ6wMVRXkpcPoP
9dvScJGOZokC9OlbQ9GlanczNBUaPolTMLcSfJ194wUVMjRVhKKsJIQUnGvrYQ6v+6fEopxObeRj
TCITxAIXvCLTrhoxQElcNBUTur6j3SAAS1XtJb9hOqgfmwlSD6QvTObBde08ogWHu1DWMuvBqrLa
DhMlcfZhtHanFUcjrAEB/Iqs6ulxQiY1eHRmLDZ0EBj0wsusTachhk2MwH4K2gfFEdnXGgMvMHSS
DEiWuHcMna+cg+08YRTxpqAxf4oMgxvz1k4PTbQ1B7MpnU8txhTx6CKAO4O/n2L00wuez13bUl3g
XEc8EQ/EvdnK5Q428ddh3/1TIY/uxnCO8Bc1YxLeULUf0KmkBFYNxdrhLU3rUamcB5K+w7isujJl
Ndw6HIw5V5PeAw7udkIsyWmTDk12HPLCWwmBDwAfgeuE3TtWW31HYe25MyVf7vzFyStAOtGdj+FH
NiAnLTemA3bgDxMwcruWBSZG22GTUCosaEq/sThsbjmJ2U0STPSMMU+VhXhARWBx28zsFqj+QYMY
YdNxHkaf3QeBYO/orbtDr4dpBCtlIXtmS2BTgV/69wv1693HDBoWD4uCBtZHD4KJaATctsSAhq6y
KYiHd7OegEB1oeqvaQc43FbAdHLoAssD3un61IWD2JkA3kJpo2CYBcnAgJK+jYbSL0SVjjdAPaqh
3eBtj774GGGgh/kSTl0ok4OMVcF6g/EHAmAEnGoIqtclm3mjf7aIRt+ast8rWYUF8sLpFzTJT6ht
l2aXKlKmiWJNT5sGdUa3hO9AMjjX3hqjdSz/jqh66XvJdBnoCsyNUwjYUEPAhB4BoH2jnv6K//c/
otu/KMLDSNFvJmY7yR7OX6mn4w4MKj9+r9SWFH/+jk8IjJfOl5sD+6ub/fk0K3RD99hx//y5nyiY
w0vfSrQUisZr7B1NPR3rSaENravsY0Aqmz6vpTmudQAAaN4HIIvRKrwawKnz+i+4k5/9ro+//+ve
JWJ02Nw4CND6eYgee5C5//zDPiFlhhfsZy1idG3Q5yB+EBMTk1rvdwie/58//LP39oKSCYwMriJI
e8ZGCsUaHTKPK6zbx+UrE7LPrv6Ckdl7OBgWIcVp3hRayoOce8CX8V9e/gUD01IMtycMj08Okz4m
/DJHV7rjIWbjBBmNX1A9P7lJlzZ+W0JdT0QlTuA6ota5IUF/KEeeSu6+2D4+eXkuXfxEMjCLh7qc
lN8jduJ3K4b8zw/4s0/+4K7+67UE7lrRaZ6SI6n1vgtUQdbhi93ov5Vq4aVnX+dPoEEJ/tENmRuw
D/8ZBePpsCI/1vOHJNvi+cVz4qt18NlT+HjD/vVLaI9YGb90E5Lp3ri482mcjfVDN3hfPOXP7tTH
3//1+RO6ksQLB3bChGO6FqZLTtTE8uffPYeLVWyHpQMR0EBNM9dHZePbBoDW3330xRpeQUWTmGYl
R+5iREH2hddG6ovP/mT58ovlu6HFXV0AvnwXg2RCg+UwYtpTEPWVE/JnX3CxgptpBqiHmfjJtv1N
ANMd+B8G/0jC3v58cz5RGl06rQ4J4uDKcdXgnG9VvpRdcCvIR0kRxjTYR01v7y3mCPed6+NrB1PU
6e+2pksP1lDQcXYhRCXxZqEU9b2bBYVHppaPPpgN9IsH9D/h9X/oji6tBkeBSowl0EuD4LqvQEbx
G3MLQh1qyvXnqvsTZfyx7OzBUGQx/fmm/k+R8V9f+rFG/7VWREBb3wua9pREa3Dj0aS53cDrczmg
f8AyseiLCsyXXeNZns4UqRHcj6rdONVluvjMy0ZvZYd6WGH7xst6N/fS3oLMyPeYdLMZ/fcKSkEF
BCn1oqB/B3hfp7xuhvpQTeNagUC0uWt/6uuXoOmQLZjQ4Ua6eL2mblV3oyyDPZvoeB7jaX2Uo0RX
MUwNA3ACH7RJ4iWGb5vTT9JaHyGvSxwDOehbFAYdBtNnEtXbPRuaJOPJKnblGob7pIwjWCmj1U1A
XZTyWxkgwq2bvb1WNPilga4dMO9s9v0w2CvLog+mceyfKEQap7kMXW6CBQGjqvZvtsQi/8Ubg70W
IiiUYzXoQQ7j9cTjmKou03q9leBbV+NHFdk04V0dsnnXGY5WaY2nCL3bppAts0b1LuJbcAbhlHx1
aHyyKC89d2dgdT5GMfERxPwPeJCW9iqcvnCh+GSfvfS208EMigAExscIRTr0nKL6Ssb8yVq/tJzj
G/dcXbP4SPvhri9Hm/PSe3KzGDOCStZMXTGx+oqCzP3ndfDZT7nYebmqJRkDlGYRTBF2q4bmHIoP
/4ui4JOncGm/GVdBjZGQlxwDDKjjuIKn2wN24S/2p0+unX38/V9LeCZijs3isD8BbL5KNKhbZmZf
Wbh+du0Xx91gtyYeOM6keLbphlFvB1g8Ac745xv/2cdf3HjP6/sIFnnuBN7vnXMr6MxkSjc//EK1
/tnnXxx7MxUBhv64fLq1WVuWedPdyDrK/+7qL848MgKXry1WQIlBOD2MMsJwavvi1tD/ve7/sTlf
Om2WypG6gf360fWGZ4Bu7e0yb7sE8/xT1Oo5cwMLwfnxgnxK2C+pe/1z0fj3nm3QtC9b8MyGCrFn
1Qe2l0BnWYDvJ3atFA24Cr18bizGtsRrhjOGaGB9tmIL75MApFoTyugW08Bxz6qJ7ks69XlAqg1G
5xXoifUgwULDGfhERBnv0Iit9wOZflRUSwv60rzcNSxudnFnm7cklMsR2HAJ9L1jj2uC/a1D0NgO
gy3086DZ30bYqEQ2TmtzYrGMQZ4jEY5YCzu9AJbNJVNub73JnkpHwbr3xFZMNfWO4QxiAmBT+DJC
lfIDEN78g+umPbb+2r2HckKmaTiFr5Wk4fPoTcvtSiZ3E2rhPgYAXAEvb9wu8WnzTId+ulk2D1hF
pC1EQnR9sU0UvM4J7W68zWI8Ab5sfd4SyY9WjgxwjKQ/yrYZ32LGXJuXA6EZcz6CcaKeP0QYeR5B
Ix4efDeza+1CsPG32PcOdunkIRzn9ZsJvfhMEg4jWKdAK/UpuC1YYBIQHgNLvOd1oeoNUevjBiJf
T9ZUgp/1BHlbeJqsoaCvYxiYrt7K00r6kF6EKyAWW7a/IRXwHoOa9qfRl+y7xyfzk1bluoNl03yW
pQK/GXLqM6tHkIQge7qCZAUwHwWFaajosyw92IjSmFXnJrLYfKvOpIE16snrwzqbmjEgX77t2K7+
62W/WKlQW+mBjhTFL1/5ScDj8xkMterJwcEK3LShZQeCMfYtEgxMyloz5ZAdAYqDxORalWwtgN+6
L062T3aNS9/Zcp4YrNmW5Dh653mzNyTxzh39KnDuk/7n0nR2njdUkwh4PYb2ByQJ2SbAAQ5v9PLl
zvGxe/7Xvbyo6poQfHUAPfFxXdZjiL4i1RqDrCF4h0xpTp0Pn1JQ0uo0GKdH4icva4L8Ghn9nXEL
4Re9qj8tCQErLjmiRMxLzAyhpSmQKfWF6cZ/30By2a9Gg9mSpW+SI+RsrxM0NBh1nO0oHoPYfnFk
/3cFQvjHm/GvQzWsOahxPEIA97Ta/RyAuunLq7DX2diyNoeIZNjB3fCuxAT4b84Swi+OcRigNnWw
BCj/I/+a1uu+G8DvHMgXqNp/VwmEX5zjwlNSoieG3Bjo/ei8t3BIvujM/nu1EH5xhjM1uHm0WLlx
/LIhthXqzqJv9n93Wy62BZAiIE6L0LdqCbXOFr4FRuwgH/3KPP4TtJHwizM89sFGbiS+YA2kDwZD
VN+O4NNjgE7nwtYduS05ZsuYp9ujN/dD3o7a24eo0Q/oFFyOPf3vIiDIZYvb+aDEwPYTTBtT5W3b
81RU2w2IOdtf1SvkspXVgNId7YPoOBss/t5uZca4fhpJ/8Vb9smyuexhFyvrOkQYDDyPKpVaGlqI
z/ybrit3EMnebx2GTVu7PYLq9/vP78cnbTO5dM7HFMjQ0eEr14CWOzmNRd8Fu8qEv2rmxtQF9Tfw
nU6dlE9r5yVf3MlPltNlSV9S8NM0oOcjtQ0UfuGyXs1y+Kod+W89Orks6auI0VjosTtNZXOovepb
yPxXWpO9TkCoXsAM+OLU/WQnZRe7Alh7H662sKGceflekvI7aPm3tYUM0YNu689P6LMfc7E9IHot
irsWs/ogVBhz1tH2y4+pzjzoyr7Lsp2vVaeHlz9/GY0+Nob/f/YRdrFh1IZEFMIFcaqQIfYzWsQg
D/A4xtR1EaqyV3UDOdYC+YV3XGAi8BwAYnnxeo9fxdBKnrmk+sHvVvDMxLQ0j9A3jZizrbOEzEYu
P5M6BlQBh0dwYAQXL/E8tmdaaVZA4Wp8ED2Jum9BBcw8CAGvGSxPq9T21i5FNEcouFb1TTa/uN+d
RySrZ0JR99qDcSJTHg3fYwMfqUCu/S/qYMybIlGhHDBvrIdvolPJocZRVcB3eobj3Th2OI3I+Esi
Dmk/2wp5NEioALkZI59yVTGmjGO8g1KSvvjgJOcmGeFA7svqhIKR7lExLms2bMZ74RCg7nw7E7DB
1ukK/cJDqfmSaa9rMIcX7XLFK6+lKdHztIMNw2+44TSYynnetaw4hcoSpJPWl8iEhB4NnMz1bVzK
IGuR+ZF7AArwJ8jMQSDqn0DD03OxzX3wgFvq/hFtzd6CKhruMfSfoeIGGR5kCgWpXMR+D139TxX6
/8fZlTTHyWvRX0SVkJCALXS32+A5TpxkQ2VkHsQMv/6dzspPnwVVvcnCqZIaSfdKujpDjONxA7YX
b8oYYDfBTWRH8L8hey/4Fzw2o0hTrW0A+fHptI44h3vETtrPZAEFxAPBELPuAB0M+EsH5H6Ugyic
XgABxcSHEgdubh05XsSB481hb56Tzr5rG5ycxgWEBzvJQD9vUzyq+2Tu0lPjTEBbT8BZ/HAmyJ6C
B+NE57wkZSDISM/WFEGRf2VRd4YCdfkZaDX7DUxMeb6QDwCVpzHMxnLTOjOQUSdwGIEX9awGgwCm
oxsfirVbfsUzbjKN44Lly+vkG2DoDT8nC1j7Pp3iOfElsM4eB796ODY5jANAayxfLaCQwTwyFgDK
7Tx7IKUDn+Y8LXzSFYBnuJL/XFwrO85OPK5ea1vObQZB2jOw2Enh11O6Pjluudy0Ne0erInXjzXN
6EvGYGHQgoEgj8lIhAUkYpyMhxJ1O/OBw4al9zNG6KftSNZlWGVfdkvW4JXdBY13YeEiXzjlOwpP
mqSnXqtlJDMAyds+dCGBgGvpH+pYt06ynstyt5j78ZMK+c8NAroMSw14JhRwMGiyK+VPIKQsb6A0
CegwVE8FRLEPU2v2kW/zZnRP8dROP2HcAbtfo3VJ6jFD0r+JFcevxVhljTdkHa0BmRem7TllHcud
BK0ZafU+srrtQidQmUJBxwWQFwAz3HyvwKMbCOUqkjiTi6iZu5BCGBIyYFE4pSV8AodXPLHerBHw
aSPrdnZl3cwqp/ZqAnQ5HdYuXIGAMbrZc+Q5TR5AtbnukK6WPEnJaqzwdggcMp5lFEuc0DuY5YFe
ub3qdV+gbMgZMPhi6WUXLq0NfoKwGwkkYSY+wzut/ovknF93rlZ9NmBXFRt2mjThTAXeUCznR2Rn
D7UbXTkVyjZcm3ZG3RJWcqPbQcQAACnxG4KtyBk7H6BbtUp+6KkgcKava3wAnE7xnPi1G/acMzU3
GlVk3m5Xu0oGS4bJ0n+yIMflxhZQfOPzVZOs2jq0i+saoH3AlyeHeUuOTQnesRWOGs39SK/UmCWq
3HzqdGUBJ6wa+mri1ib0GY/3T+XY/cnpspNJNXOgas3PXbWAhNSQMLan9m5x4hRc4XjPFUFzmVBl
5IHNBJDSdmQoipvRFt5of4UN2hEcNQ/oshMrEqAd90T1NIGnysjnqwHqR+2sIZAZ/mQ+2jxwGpgn
FTslpX+/+oNzqerxUK592c8N6UPrJrpJz/OnOugfp3uIBB4M3/ZRzPXBhb0Tp+LcBvKRnKsboCGP
4ri95nRTpZzC2VrZbrRiSY8cak3GX8v9vt2wbuCUQB9xROlB+JAhSYfXGITPA7i1L3KEcw3YCDtp
UffrlWCf1wTEP6gmhIMzHds+epawtd3+/ZoNSlWan1GSzhMHunglIxDLqIATBW8vhqmQ9W2GaEDe
7om5arKKefkF72pKECYtjeaCcltdNxgYxCVE1b3CbPbH9pdoZuKfoOW79uUEvPzk2GtYJ36zAOlr
PS5d47XjdSql5J8H8rsOcrCASWlzEGbr2HejqPPlKGFEHu1ILGpmWRWeN6SZT0kJFQW7Ge5pDC4N
DuHbY6O5hJqXLt/9dCsr+5ilUxXO5hcq75pUhBEBoWZ9XfmejC69LPkPQvxfieldJwCujqNj5nht
Fc3rmLIIiyfh94DbR3/MSy27baPi2YwAXl0GV6K6BAWDLqvs45KJ/FFaWRuCuy3v6qojfl3P8I5n
SRXfrIMYYTRl5LB7N6o3g5E9b2+N3xYhSl5wKBhEUVyTsACk2udwS8Lxs4oh/N+CPxF5Lhttn3NM
Rkuc5RMQmeBhN0MK4HfXQJjliumBJtll2t6N3KXIJ6pqnYO8fCvlXcnwMm8+NWswG8lOFx9GB7q4
/P1dFxYQ18MCB5LQll/7i1sahLZGFpR2c9r+Bl14KyMJG6y6NsrJDEwLZYJ1Php0OQE1vrOCP/z9
lPybwHe/f8lYGkmCAxW0H24hsvaXQlLIhSADNeROAtF9gZJl88yCUF2Hx0UZTakvGkhwrOxYxm15
2B4iTa5VLQFQk0gXMvd9uHb0kyGH/mCszlfMPj+MRvyyFOshIcTaGTFdb0q+deDfaEZSgCCb8R9d
PIF874aQ950OPStRs4n+NibZmXxN6lINAyIXz8BwWuvDoqi+gKVxL+fx9/agaWZF9QrITUIhVp8N
YdWCPyHn6jeNTB+002hnc9XkRtUsAMBxFLrslgZ59CbLp0SYt67EW/AI+sruQ79ugC5/f7d8KY/a
PrXyJpRp+mCuNFgyuTNAut+v3JnyrCkl3AjXMHNFHBiW68IBNo7eUIiuT/MMa8ChJ8mv7dnQJXmi
nHd6GzpWfOhoMI/lc1+S6S6hOburrYtMhy2X2mMOzeCPaKwQxebjCYqRf6zJktDmIcZhiNsBGiOw
YT43FTiTkB64yFD0Iztn3BjvOYp0392OtvfUxCV2+0drcgdRAhsabWYcV4g70DIPkLwE2N7y6/gL
nV+2O/hwjZquag5gZBd/bFjXhjXQYGtMvzZ2/9MV3bKTvD8MZbSvhDKQf4Vhy44EKZ5lDgVPQVCK
QRnC03Z5LuBt5gOFkPslWN+H675I2ZFM6PjHZTmRIBb8vreLm96IXp1dDOy/g8d/zgr4ostUvYuH
yiGA+42DCVeR8aWvwdiHrAZkdPLAMScRgIya+E7Gs1uZiP4c06Z4q8WU+Wh78Aw2tceugu7qdR97
mdZ3P8bI+5pbQ2wGKFv+pkX6OIxR7M9gQW+3/2GE4mOV4O/ymhmoY9kB+Eg+rDCFhHMntG6G4g5U
9OftTnRrUEkDNbx7l3lISGhD5KidnsZmAWfm5rrG6f+PUB470A8CBBpcTigEWwvURCqQNFFMNa8q
/WCQ1MRStJAEyjH3een6VvF7pLfgjx3aZidGL4P90YpTkgCLEjqOSbcGZW+OQZ9DaQDu6e7OAGmm
WDUZcPqeQ6bDFQFz8L7suuBYQ40EvqIO0FZTdt0cq3YDRZd1JssNFlzMX784vK0g9AUppyHh7HzV
TKv+AjGoii7A8HPgGHdOCbMrdtPSvUf+f1elDyZBNReI6FRUwOwswKanaeqnM6teYFxnB7lI1urU
VY78WU/uvEBmo7CgdemMgnp1G+Up/p3qL3Vu0z9RR8RhJUn7FwIROMs2hbVnLfbxeyrOyUouaMQw
FMBCWgEe2n2IViWe7eQDJOHsU0ugnMbBPStlMR9kNdyNNt+5hmuiVygpYsqg79lmCdyiGhca2LS5
AIGmEhIjc76zeLSfpmSIMcoTCZ8TK8hcOn6aeTvfW7Xt3IgFiouWgP5ELgYoQ7UtULkJBLI9wsSP
7WWliT5HGVa8XcmyAiQ6iCuAj6lE4+vQ75w+NYOnejZAtwXWv7JaAnesIMsJdV+SQgzPNr9s//gP
zw+m6ygDN0PCAYC8MQur5rHK6M1ixr4coDYYXeUYgB6U/Fq1VufYqUhDt8i/rrYT+RAqOc1mB8Zw
tLY74/Sxtwe6UXLs2g+gtFNqglbWBmNhwNeY3+BoitfIM6QPHwGPpsN3JsCHbpfjAimoPv++iOTt
ov0k2Xdc8nYuJ7opU7JxZnEH/oZshqKBmX8DfoAdxxFSkjnAdjsYJk0XquPDSgmgA4u5Bi64ujbs
RiHsCunXnQ/QJHzV4wEamQvtmcWCugFNSPyJcgbdAkBGwQI195Bsuk+4dP7uYFLgZN8UkHaBvl4/
V36f4zHBgsmyPEy1TK47/ajQKLpAf9SarRWgh5b50PWqj2PTRIeItOWVC0/FSHEBgFRZXZyWaQF1
sDEpl581mACf67i2niF6hYxvuIu1gppjur8tvBnnXgEaMMTqe4heeA4UjSGxCQfA2DfYIEDBu9wm
oF4W5tKWO7/z4/G21DBcyJpSyH8VAeNg50J68DMUXn4tRfFnO5F8nAUtNf7SBUIKkAEowHCiN9Sx
n4QVXfMWYVqOElAAzICjksxxAE+N/D7u4d3jguZ+3P7hmoFRY6l10ji1gAkMSBKfrPUV541TCUuG
7dY1w6LGUtvDCD2bKmj/598JnjciKBFe17ISQJaROIaY0TIY7F4JtASHScB20x9vCpbqjdJkkO/o
XBkHUAk4uDYe/wEtB+H/qcqftnvQDfrl7++iPx7rdIW6Vwzm1exz+nkcVs+Akfx26x8nMMtWThwU
Bg5NDPx+AC2Mcfah+p1PXswzejelED7qlxXD5VwUTLb7002ysolWsLQlZjQmwWLPMCqOoUsjc/Oq
6qNp2fT/x6rpmlr0mRMH0jAbzxbpEyoQpW9D7uu6n69snTSvnCKVkNet4vQOUjo3AuDo7aZ1M6GE
7mymS5r0Mg0mDm3xCnL3gNxYK4fmO7Tshx1somb8VWY/ZK5sAKWKNGjXlX6SS8Gh+XFRZdj+CE04
qJR+JxVGwemaBvFq/hUwZSgiaA6lOFZiUUGNc7sX3Uco8QzVsZkm9pKiQJBCHePNsf9uN/zhY6tp
qeXx2MzqsjJ4CrdWCoFK8s2BDizJ6pC3hb/2658S2hnp3lFcM+PqJaM1bVSy2wnJGu44kR11EI+K
7xJjum+d3Dms7kp3Bkw3LUqUA0xFEyDuU5DU3iAqHNjslU6RN/Z7zPWPS1OWyuqPCR0h/weJI3jd
/sbD1d1MYB0ycn55uoG07tyfDdcu/O1p0qREoYR5ZoOVkokGUZgN97yvIEAyi/tJZvPOeOk6UMI8
MVkszYkkgQsw7bIcLP6yjP2Vv14J9GGFAHsKsfjbufoGe3KvdZ9cwNK2h0YTGiq5n/U5BOQG/PI8
JQ9DPtwWQ7dzktbMscrqbxYI5E+TNG6hCZkdmMuSwMpRoLsg7U5L0vN7O6nTZ5CnyE621SxblUFR
8RzGTU5qQMRxSg+yn8qDY8PliAJZeWg7XMW2B00z3SqVYoZmVQ+b2jjIkmTxTKgrPVSzWE91mVc7
XejmRdnFF2EM1SDcJIjay32+6PF2LOh1WVdlTYzwv7ANu4boeyZfl6K6KIs65z6zDK9n1fP2IOm+
QNm5E9nZfZYtSVBDAL8buc8rcdhuWreylHheKzeaE0ukgdFIeMUj/ZZQxmTmyWmW+xzmI6VBr4wP
JbJb142siGEDZzB4yofqt0iWnc1DN0BKXGftZNbRYKUQEDWeWrc5CNruhJ4mEFRORNnZA4S7Z+jd
ifZWJH9gNwKZ9cUTkE/bngLNXqSSIgaGYlcDW+yAsQk3zEdInQW9+ymlP0sIQG/3oRkglReBa1xZ
NdB1DOBSADT4j+zaBaTSHxxoIqQZxLkDi4q7ooUBHR3mb0Av/wCP8mkVUGfl5cv2V2iShUp6sB3H
qNwcGdaKjsvK/TJ6xLV8ZxroZcn/tzRqqaSH2sELGhjALJiKBXJcJLKAZ+akgymfafzOanBJ4Fs3
30VLVN32pOR3krAJitF0+Q5FEYDVuZlD95kCl9455KEv4dcKfuYbjaPhlNRQY8xbwMQpkcbDArHv
4/ao6Faokh1S3MyhIC2iW8wyCee1qZ5dGLD/mWBzdWHCsp1UpzmhWUqqWNxklgMg10FrFt/S0img
aM+eydI+EZr9yMv1qUZ1/JJgd+A4ug9TEsZU4ERb1zy65eK8RjbW7ffMeEiLZCcodMtJyRpWCtwV
uIPRLbQNv5cF+93JOZzG7tP2vGiaV2HeRTcui2Xh54ObfAb4Y/LXpApgHfxlu31N6lYh3hfpd2Gu
sXFrZ6D7QgHfh0TeT9u0ghQKMeDKj4A3742VJoGoGO0S5oPRZE7GbWqA3DG4xqd2RuF/+0t0I3VZ
AO/u2VaOV7PeXKLblX6ZIXVcgIsMEeDtxnW//NLpu8ahZ5O7coX91lq1KHo7/Zg9wtgzPW03r/vt
l27fNd+CuD1DABygenGAnerJbCADLvZMWjUhwJTYhpQsJNQJdv5G3o6QtOnK+jhdDLAQhtu//2MA
lmmpQGxzsFpIzOADIK5an6xZ0he45soHKGH3uIjF5gl0Jji8ELBzzahJP8GbavFtq2FXzr4S5hAr
id2lq+GPV1EG3gi3Gfj9YKAfTDxU7ZxnddOkxHpdWKQbqYVgBFkow8s99N79qlt2RlGzyP4D2B7y
opc1hap5y28FYM8eNa69c6tw7XSkqZvAk+d2WW4jd/GZcxXzwrRUiPbas6aBMHZ028NbIYzcCAWn
Whg3O0tLc7JR4dnCgGQYRE1YIK2he4qqnJ2rriWndmTGI7R4gfefIeHT1yDTw93w1wKswR/uDhdD
lwju3zNd+pCUNb2FYI4d5nMD/lrmJmJng9EsChWUaTgVhElpFd1W8QsvXql5Z+4Frq5pJXALC4LX
FrRpbukMnrsvYA6CMkxh9F4Gs4cf2wOsWXWmsiND5q0q7RhF4cmaYMnorskvBy4Qn7db1+QeFfAH
GVVGK3gJ3i5llx+kUT42xcg9HsEAxSI7a0TzCSrGvrNkUsQUKxC0wLs8no5N2uzEpGYKVER931i9
RG6Lbs35oeLN8aKn3sPW76rRUeH00AY34LCE3XeeHR8y+AfrouZkwjtz+LLdg+73K7PbE4LDT3f5
/XV9imAOfOhq99XI2z1UluYA8Q9h9m7ryggKRF0dp0FhN3l3IMLMng2nzYJxMORXKGCAjjbAJfjL
mkLlavujdItKycO94xBJhWXcWhZ8j9v0uZramzYefgJx+me7C824qSBPMAVBzYGRxG0pIeEZk98G
Jc8gUZY7+5VmyZLLcL4bNgcE0NlO7CYwutY5NDCxIkmV7SwrzSFbxXG6QznUScWroISP0glGPcN3
UQ7usaNxf4AS+HoUcoAhUUVk4ydZtbecdWtBmZcyjeYit3CDLgGqKE8CCDozR/37V04mvyv2NhzN
3Khkh1qiMDLHKFLbEj6tkAbiAHriCLUzehpUG1jq/z83kESGDt/MLneU1mumebgFhGaqcSmxiwPP
CBx4qAOZnMWOXhiE33Fq48MBmm/Q75lyAN9L4Tw6Pc7S22tRt9wvO+O7tZLncwtfXoSYGEYoGTHX
+dxba2Z7FV/wOgKDyGHndqbZa1VuBBQAqqEkKG3aVePl+Z+05b4Ak5mPd5mzx4jSTd/l7+8+ZwTR
F1icGsecOju0DijRoKHX1dftwdIF1mUQ37UuO7bSPonKgM3Cvu8Bcz20vCtO263rIkv57WnNsy41
aBVYSVPV0B036xdDiPjIVmM6rE77a1rxrg/56eaNdku88yysmRdy+dh3H9W3A7GyohMB4EWABppp
f8Pk2L70kHe+Ec2EwhKDxOn2N2qWG2H/35k5ToAlCBNmonD8kjQ554P0iMzvkj05Nt0cKZtS1kRG
n/NsCVtjre4H0PZhXLImOw9xut+vXAUKKiH4D5ZBmJc3xF5upuhP10L4O9rDOOp+vpLm6NjntRj5
GpZtcxoiG+br4tP22H/cNFMhyB1q720FT/Wwm8gzpdETPMr2JCw+Hhdkif+fVxSvZzDEoFJXTp8h
4u8T+2YaUMaOf2//9o/jmrlKmjJTeN/WhQ12EofxdPEVljj+aOw0rhuYy0e9iwCH5UPrtIYdtCl7
jpwJ/rvDaft365pWYhoDPMHtmAILb5QQmJPwnRxhDLfduAaux1TUcNPkbj53BlqHNfF9XqRQVE7o
97jBecmjOQjrsaTD3QCTvYtgBLT5824PBqmbcSWS8xqm23QVZjAvYvY4c7+5GXQb1/nkEDh6bH+h
rhMlmGEOH/UDHLSAtil/QqfzraPy4FrtmfX923YXuhlSIlqYtE3XMmaBuQLEGcPAAOY5V0acEsxu
3k7jJBoZIr22MNpJ4IlX2HsEck1MqIBicGhmjtdhEgzwICGJAw1nIyCjfbM9MLrmlZCGJ2ALt+4+
DUtQux1GbhaW32WwcdtuXjPuKop44lCzJYV5sQw1vtVwgKNN8ne76Y83UqZCiOGBVuZ2wie8ncNr
xhbx33V0E1j2yRcHuGV/gH6jV8LDx0iMnSe8y6D8tzTPVPBqBGaeg6w9B70pfAFt8L57im/XwfbX
FUaN/XH7y/69mX/Uz2U036UqmLVAfrWDgL2M7VYcoxomYmPk5n4TrdMjqur2AVJCFG9wrH92R1fi
6oL7SzyDBbKas3NXTMP8ugJi7dkjK+GQvNqYWAdO4VE1/2hWsh7XyjBvu2EUtVeTGTbVRgQTnTRP
S4+VbfwltjnsM+KSnOcxaW+w6mBUZgnj2DNTHIaZ2rfwTOzPaZTym8ZOjz2vfi2JO5944cRPrC/I
L3MsXuScNbDos1b3xIyp+QprDEgIdX3jE+mCJbS2BocHYQvf39SEc5GwLNgyT8V60ziEhaCGLHfM
ggl73NDukJUwpG6ScniO5359gqufJXxICBhH1k/9PZyX2D30m/auiZroEEraoEnrNLYN1U7Z/WmL
rzZ5dLO9rKdrW0kbEQzvY0iFVyG1KoC5ujTFga+QUwKmskx3VuyHqZUKpnRSOo1z+QQoEM6fTVF6
tZV6bvMy9DtB+GFEUKEWHIXIkjwaKmg4woj0YLsDOxbwroezUQaVk4UXP4ElbVFQd6Cwsx0dH44b
ulQyVoFX1jprHSeInQcLylJ958Mj4ZqtCI0rJ5B66VAJnMFNNwlARW1zGydJSGX2ubSmnSnR/f7L
VL0Lbh6bIO8X0CnOoxECXFaY8eZLVyZX4RHxCZd+37W/0JJTYwXd0+1yuLo2RCxvPEnbV/gWLsTv
rXqvSKBZXGplC651jQuvHOizsMyrI7it2a3HIQtpT6/bc30Z9v8kQnyLcvwAbrvB7gfN+dnqPF5O
XklG3+m+Np3h4T93VpSuF/X8wYs5LyvTCahZ/4Ra730HxZYTpDu/Aj4DxzW2d07UTb2STiDoCq3B
JGahA6ceEMvLo+Sy9B2D/NgeL10HSrhbS+4kzMjXcHGa17y4iSRsoPgOcFAz3WrRxFomyPAQTDeD
a0gxQvbL+RHzOzCWd+ZB8+vVqgmkM/sZd1TYH8X8lsRwoFya7BCl0dv26Og+QAnu1UjyxjIw/GuZ
Wr4L0YZ7nkxwE6/r7qYkXXS8rh8lwu08grUdUl7gsK8wvfe7evWsLr1hxp/tDnQDdfn7uxCfZDcl
gDus4ZRAjVygZuDG/GuW2Vd+gHL+iOQgxxjaBwH+8eok8Y3xbwkZ1nrd+YB/+8MHga1KRMAmja8k
XzJo2tTkZRVUPsFwBSagCWXnFh6BgZjgjr0CNgofLZlCRBOgzGM6sOhAq9W4aQ2H37Sy4DeJnQPx
ETnNvWF2Kc6wJiTqRmhGe2sWwwyuis0z5AN7v5ZresRxozuksKR9WOZlOJdD7L5hh6Iwou8StlNs
0cyPyiRfMhze4CGZhtgdV39x2m95ytojW4zrJkit5jSsLmkLc+NwSIq3aJwfAbI9rn2cQrPCugoY
jlq1knwNI85zQAXWULgPGZ3Oub14OXkwh8cl3bt+fHg/QB9K6i0zB+zoQdCwySNA1doCwpAx/bId
JhqOOjQf/z9OasnhXMFrGA4IW4KKjvej3Bqc2ut6Dvbeko8v0ZK2n4tuhpp5CY3vtZPNE2xNmj+L
bOITXJggSAlE1+JnJocg+WQ2NuzEE9g4mkN8nmITuhnSaupfCcjRexggzfpRH9SsOMebF14eA9gB
/63tMTkwuz7O4iqSIRXqkxrDa4u7jtEcxhaTNyWUBY8EBtRnxow9MQXdJyg7EVxU1xnalE4wOsYp
6UHFg+zWVyN1h8P25Go2bfV5JV/SKa8EOoC+9nBeeBU9xK31eSyywZPQrL4By9C+bltVn1qqMSvG
eMXGNK33ifUTLyPw3S52dj3dhyi7EqtiWJBHfYZnKFjVU8geugxu825YRN+TeC+YdYGm7EkjRgoS
rdi8MeWOD5GAsM/4nn2OZrJVXYWITJkzlh1cYfCMbo5/ZnCqRfG6PdEfXzG4WtBcuWubsLbOwt7p
re+kLsbvlTMZn9nYcnliZVRUHjR75C/CFrzLb3f68VGBqwStcmqRBCwcoptJ+sXK4gPSyA0saR5w
Q37Z7uPjKeEqU2vlFAmbpKhhU9uEzdV4eQ3YUxL6eEq4StRCWmq7CK9KAQFu1E+c5gjXxhRCEZG1
M0S6HpR7GDStAapoG2g0uONhWJpbkS8HGBVftYdyWwkLTghQlp1VhXHPvKXK4ZhbHflwXetqJbto
+gWQAoSDs6zelPwuTHhrtjsFQc3IqGXsnOEcO/aQUmf2HMSR/bUACp8kexg4zdpUJTMIq+fSLrgd
UPvTUL3FsGEf4aMNZb2d1KpZmO7lu94dL2FlBdT7CHI+mwbiNYJ4bIyvXDZqNXuCii+k03B9TwQc
qbnzZbIBh6vMYgduoRsd5dQyokSGwhdGx8hGuIY/2wPkx/jfot6JWl379P8HR2Rwzm7reA3N9C4S
s8+KT6t4rIxqZ/A/3g64Kn+RduLCP5K4BFVjDPlq+87onMRvSfEAL/ZPUVlegzqi3FV26HZJ4Klj
1HAUyEri89y+YeYE6bO186/Lb5fC7btlBI9ambHWWMIBks5l/gRfjetSjyp/QSl80zqGay5UKqgP
pa7bxkSGSOl1Jp9cLVvTJE4zGcMuKUGieC1nE0qCjVjOc9FfRVSkXC1f8wwmltlyGX7ePTi0/9Fk
xQ857ZUaNMtILVVXU7K2SYLB73vHPa8Tqw8DlNi9JOnmoKFDfkN4+3N7ojUhocouFClEquM+WUO3
ejShSk6rOweaTW2xV9LSJFRVd6HPu650IZ4eUAsl/aT2gd/xoBF05XJSQjpKKikylM0D2tt+B2+v
nhMfCLbrmlcJwlE/jmD2jbBSQ23O45xD9DqCgHpiw216ewY0GdtWMnYqBzdeLbMKW9x4C+uUwQjp
upYvPb4L4sWlLYDLThPGo4yAWmaZvxp7uVr3s5VcXcC0yq5cUoUAGHux/GwMv7Z/tebMqLKA85QX
zDRSnE1I/8nOl4fZHZ/sBLL/cbEcWFRS30yq83ZnmtX5z4Hh3RBFdhmnQITKME5nE8UkN/VzeKMc
SGftVN7+1Tv/Wy7htpKrTdR5TF6LJZzmPjuJ0k68NO2gvQSfq0+t2/OzsQjIksQOw8NIAjGKCVr8
A3jdh1jE7hFaZ+NpcojoPR43zq1AQRjyYRBh96IkafyySqqvyAz0OFRx6eNkFB+6sXBft0dIM88q
qXaIMtdg1ijDrDboSTYsORZWucem1LWuLH6jECnWJZehMw6+00iwM6yv2z9cM7X/UeNxnTEhGeMB
L5OTRfuTXKfflnOVuBrlKmfWXJbGsjpILLN67JHQitmrM3ZYu70tWJOZVa43L9plNkYHMkvjW4sH
fBzTQfkF33vYkxPVjZByC+htUfcdLbIQIjG/jMaMgo5y49BC3+K4PQcf4x8wSspNII4LCd8+KDtB
D37ysyobTxzvNCfZDYXfSRcaeMZUHN2pBOncXMyjUab2dadJlWccQWZ2lPOwhDBWK6LE76y3rm78
Jfq2/XG6CVIqVG1jwnO66SFHPaPQabZtfeBtU8G6VTonwGFP13Wj5A9BAPVKeoMH+XLk9sX2Iz6Q
/A4EnZ0NSLMMVNJxv8KJynJ73GWjzmurB5y4s3Rv+9cEuEo75q7Rd0WeR0GKYvoyd1DY2HNK0GwU
Kr/Ymfhc1wBjYX6p8Gw43/hwa2oy2IaI9bx0U+eDLzq/ALC17oDLdF9zWQrvtgtpRCR1wEINMtOO
noiIkiP0nvcMmTTnPtWwjQ3RYNAug1T/DOQpZYeIf4KLtt8AITmvey6Fum+4/P3dN0SJlGRl3ApW
aQgfDr+wTujozt1c17hyKmBtV2Z9jMY7+mwZ7p/VcH5vh4FucJSDnmtCnbZo0zosOTMeUKM8415L
fNiB2x6OaM+lKHbOBLpvUOLaTcsU+/XaoHY+3mdA106GsxPLuqaVWC7IxCCL1NQhSx04xrc08jo7
P2yPkCaOVZrxIKWRyCqBDh+1ROfZLl/uBWS4F680ir/bfVwW+geHGZVo3Lm4WsFkNQpMXKtYLg/d
MnvRNHtx/npdD8qOIfKqqvvGMMNEGP6aMb9PaeAI5tnZz+0ePgQfUa7SjRMUW1YOLcAgaaGZE3dW
iaQ0Eb9aYCDJC/MGwv+/3LX/GfXtzkdp5l1lHRsQKBjNLCpDA3RK15/Ttju1dCrnK6f+0u+7mE6S
YqV2DPBlvpTHSgb2EB8T+2l7vHQ/XolpwxzTuBNFG44U8DKaHSNq7pz1dU0rQT24yNd4AgXeAXw9
an9Zqp0Cia5hJYZTVH3LTKICaULLzZkfZPx5ezB0AaBE8DyNJMdtXwR0FF+AtYL77GB4QwVCJZna
vUKb5uervF+elnZaOzi6GFHhizSDexuz967MusaVY5/lzpVt9EkbdnEUe4lh/h2yaufAp4ktleNb
cwDVBgMVNhz7/DXnD1YOS/qK3FUDe8Ch7zDQ7tTE4rqjC7vM0rt1Pza5lRmwwgqb5t4Bwjtmf/Nd
B3dNPlWN593IBrjDxNlVLpUH7WbfBijRmK7ch1UfJqPh7URqpww5w5BUheuxLN3TWNIsU5X0ay0R
W6oOlx8zPsoSzkXmX959Mfu9BaprXwncjJCKgipSA6zyUENpdC7D3Hkhw3UphynhC9K7GNIC5pEw
NoSC6WL/5mz0r4rg/8DqOGcr+BTYg7Mm9jLeDceETmCtDqlzSgFF2O7mY1I0aplKCbVM0zmrCDwj
u0rijlAOI3gOUxrfWKlT3Ux9hVdhd5lCo6b0JCwzf+Rmma2ebZA9zWpNpKtwu2Goa9YjJIPeKF8y
WDm0df+6/Xm6ppVtukhG2uZQawtNMleekU6+EdeVt9245mSvkn6tYZzddALycUljrzZyv7bWp3T+
JpZPPEVtDwiRnZ40Ma4C7oq0n3sO3/Ogs9rZ792KANoqCq/BM9BOF5pQUZF2xToVhCzUClw4taek
9GZn9kX3CtXk7dHSfYOyP6eiSbqqxpZUWMJb4re1hX8RCGvbrevmgv5/igWpezWl1ePcndH69D/O
rqw5Tp2J/iKqEIjtlWEWD17jxE7uCxUnXxCb2CSQ+PXfmTz56pqhyq8ulxgt3Wp1nz4n12Q8MB6E
p7qmYMZW0nITtPkXN/VYB7+vf3JtQob1z6BygCATJtTR/ZxnUMoECYmak+ujr03IuMG9ocq0ynx6
tmp+p22aVnX+olUF0GC5nyyWxxJEpxsfW5mKibsr+tyqM6h7nmmN3t5izu/Ru31LyvxTSGQHMJZ/
bw9yK7KOAswmy+ojorRbexzOnftJD2LqMSkxE9U5iPfd1t7XUXiInOp0fR/Wlsa4u0EBATKQkPdp
jyIxDfRO6ucIMqKfG/3y1XeRQdhzyI2EC6xuqfcOyvMleLWWaiOpu2LTZtd/IBbRNZBbPffNsXa+
yOh/jjyP5daPXxvesGgdZn3gRfjxTnnTjPTJR6er9m9aCKN+bnUMo1ZEDICvByodbHn0ff9Fl4hr
Wnu8uT4+xSp/8Ew0QUot03ibgyoUlxtv4hlMH2Ah3Yox1w6OYcBtC64obXcBRBLqhwb6tHEPogfo
p2xFCB+3ADueiU/SVjiOUc146qt82AVAM95DEmDZtQsuiREtuPEY+lHqBxQU8ouTf2vYED7UtVS3
QdA0D74Yyz0ojtCudH09Pz4Q1Kzqa7xiVA4BlrTVrRf7LvsFGb7HckJXUSW3ILxrH7ls5juTGZq6
4ZyMXto3WeznD0p/AUUTKoLfr09iZd9MJFbuMxRbcAGmtjXtMvZ7BmFAAEz49dE//vWe2fUOnWTL
xoOGopLjxw2yK6ESUBiiseVsCY2tnGpTxSikDXRG84imwlt2BUnmbuuaWPvxhrfyFp9VQ48f7/tJ
Q3/01dswv7XZJ5fG2FhkSaemsls35f4bHb5BETle+i+Vt5FnX1sWw1txCD7kfZb5aagzLybN1MXN
km/cEmsrY3gqj4+jYM5lZeYmltmthRqLDH/23rThqtZOpRFswJinyXVLhAE+NIyouyPtfd5sHZmV
rKWJrsNSh5Hbaycl7QhxvO6tqUUVQ3ElOtg+6rGZFBtX0uXC/6/LhUDUv63XHmbfGpzBSyMCWTuV
xe7w1XOqeHKaHS1+jp9j2nKoCb/qoSBuz3BIqdeGJzBOhwcAIBMql2Z/3ZI/Pk/UhGCFVV2qnmEm
NmeAFT+zYsMBfbwZ1ARfdRpa34Hv+OkUsvEmavsmaXSj90vd13HkQQwe/XBblHpr+2FYRTVmSya8
dkihuhMdMr+af5QcrL2666ddDWXhIp7ysDqxhUUbr+aV+ZkMjTYJZqLrhqRjfSKSHznNT93w1jTy
ueo27HFlc8zkae4tBREd6VNIodmQnsjuwNe4xT3wsS3SyDB26UjgwG0VpB1IjsbWP2UoEFJvK1Ze
qUai2/3fNhJWF3EiK6BpAMMQdRsPNtof83jOwQ/tWHFO0SM4xE67qaG+slwmUKuEtHBGAS9PHRCx
R8Fbsbx16L5R/Z1dvrjjLzt85MWr3T8oxF+j90XgsXvdij6W6XGo2Xxcc1U5GQeKqHPEjg3NC7Dk
cdU1AOzp/OQ2buxb4kYN7Ci5+J8Klzlhk/8V4gA3BfEOchj2pA+2GG9WttaEfVEhrTajPUmzAm2M
mvKnqmhBNNJuuL+VhTZRX5OtCiUr7qWMgIVMuKdc99+ur+Ta0Jer6V1c1ES28FgW+KndDbtSlXHQ
bYHhPr7dqIn0mrtOsR5aVmkNEE0ZFjtruPWmKl42wdB/U6Ef3AsmwEsUjQtVx75JS+qqOzaM1RHl
jzFlIouQWauyne4G6wQcc97G/UDak4XGnQd/ggoeVNxUkg9TjdYLZ2C7uhw1GvvzMJ5GPf+JFqDQ
lyAqgAhh9jMPif2ysEa8+cTq3N3civz70EOL01EF++EC8PdUENlAlrh35ltPZqDBnUPrHo0Y1t4b
suKua/zya1b6KCopHgZb+aS1HTTsPmqKpUVjj0itqP8K+u4UWuj/u344/vZ1fLS+xmtE0ADpAtl0
ad320++MU+uQZ0V7UnYw/spxBdwr0PTznS5a9jiPRE0x8k3Z46LlfJxHybbO0pqFGRcOmehYOhf6
1mxsVQzKjJdG+M8hAR/i9amufcDwzjXEnykfQi8trXqXd2oHtdudsL5cH33l8jJB78IbI39wdJcS
brl3I7r9nFi2OnpsJ2/6VtMBfIu23GTmWPvc5dp+Z9RWo+uSOJFIs1rIA/KjoI5E27Py1SMP2T2d
+43o+BJ/fXA+TCw8OiGjORo7J62ki34kSGf2915dOcnAuxE11NHrE5sOAjIXk0I/vDexrStgxbuY
BeFsKP128TI7pUDP7YbOOTkt8NpEt7/UOGy0RK99xFjIumx7a64GkkJ5VVYqLusn2qBLy/l1/Vys
nDoTgblUwULrwEaePKAvIF/SuL+ixe5iApbPz51sE4JpKcEhywdhV830S5HP03mZWLlzWf4p0iDn
P0ItPa7bvlLUSS3Xu6+97je6DLY02Vd2IDAMP/Oi3gb1w5z2Y/urGVoGOq2J7FrtfJ/t7un6Nqy4
0P+gMtmAWlvApjRy8odCtwfoOm1EKmsWYnhnIkGelbkASAK/eJAFi7kf3DLI5cgCWRSoOBPUP11/
a7nWDpThsJd2ylrmlm468PbW5fpRcPqWZ/VWpLOyHSZuj3W1zUXeuWmW6yhe4DarnWraaB9e7tl6
GehWr8fKE8NEFfCas2YYFj/lDdphJye7Ezm7j6JpX3i5HyO2+Mefu7frB2BlWmapNQhp4dgD8L6B
f+OOX0Nq7W10HNaqTj73gct+vfPIs4L8j+fhpd91oEYamyOfvkXTTRP0Gy/9lRmY6jaN79ej1wDr
uyz3vL2juv3CpA9CYndjBis2YoIdbd/uOhsCQ6kP4ebgsZ238sErG21icLXdDmFLWyfV7XyotfXm
WdYC2E14Kyr5y126f3yr2tjntUkY24ByFR19yWgqi+UOGkkMihrj6foW/y08fnAZmphcXS6dU7IC
SbrF6Z97R4WPrluFj6UI1Te0PXhJJJfhT951XlJAIy8WqpexqGrIBBegMGCxbVGSBCLI9zP6Og+t
23QHp3IiIOcb5PwCyU/W7OqboaPhk+PNGuwm85wo0YfHwOutw5iP8q5pA8j1XGRJr09sJZowJTx4
v3R2VXtzGhZIB8P8qv4RnWTyR+jz+V51GapLgjfH619b8WCm2B+x6NAQYL3SLspP9SwSB+gZPNs+
N7rzbzvUTZVzt+C4qubmyeuB3Myju6oZfnxueMPbd1Uf1j4BarZHQq/rmiSfvjdiq+VhbWkM545O
k2YGal6DVg1Sg17WPriK/gI+cIuN8y/LwUdH2Lht59ae2dzlXirnsjoWA4clRlo0r4jn9W2nx+br
wpsiyUVhofWbZ4m2XLZTk2Mduq5mu7mT1cv1tXQu0/rgx5h6E41UUl4ekam0wulx0k1xYiDJyCDB
yfJjGUXsGziQJv0FvE/FcBhyKryklsIZwGDSRolTBPUhr8PSBhGsyN39krvTjQVgxG8RjWiv7MC5
9iOiLBLIFvBi2F//4StOxsS+RI4CGQRemKnH5T1v/NQp7Q0E6soJMJEvWRSNno+HazpzjUii2IH2
K+bT5364iSmfprD15gFhkCPLKC4XNN1JtsXzuVJ3oiZlVVEIMblsctOoa2/x0lpidGbtQl3/rLKq
u2nl+LaM9VcuqxKsk5BPB85ZtqUNdDDa9EjUP1/fnhV35htW1NdFqLlkbgrNhl9eIVIRNIkjZn/X
t/1b7/lbULSVK9mEnkeI6sg4iCEFI4iKG16kAWdfLY2SDTAHnwtdTQi6A9iWzUTUp5nT8J2TWQ+k
rP+5vlIrB9nEoOeqrPLarUgqGreKWTY/CrWZu1kb/LJq7yIixykmkUFmOc3C6TD4EEmtNm6QlQ02
keZFXdCqRuNNqr1FPIFSQj1Zdd/fWC5Q50PXTPedX/kbXmrFIqnhMcN8nuexalA2Qz2UXjAq072a
N2ay8ngwFWXaCZoM5BKu+EUWS/klWKqYVzSGrHPcDTpGKBHbPNq459emYlxeNgSdGYyepnDzwHu6
iDXImTgbZrdiDdQwu7rMwfZm1ZeFakHQ1J2A4oslsmBcbrEDrWy8CSwVfLLm0srw+EGCLpTiFElQ
gFkzUGdtTORWoLf2GSMpoKoJ3IfN2KeKgPhQzzvt8hspU1ejsaH7ed32VpbLxJryACx8s8VQ8RIU
aOccWXV58BZEFa21sd/kLyvPBzesKW2C+hcJAgvXfVcuINteePgk2rI5Vb3qM2jLZ9ljVQIPgrYs
u/3Ju5A851Hu35X2iP2bvBYKFIuzEzP+FeyyVnRc6DwxyFE6zYkKQlCok06dKGWjaKPn6BwxNt+G
lsP2tGmCU5d58rYLeJBw3xlPRbWEgJF5ZfiVQCB9b7UyiMtGFPusFN8Rmjh3s5CAumgaHHmx+ElH
kcmHRlu052FEbyQT/lMd9e0Oen/8oVVzcC9KVFZnB+IGnUYFKfYHSk6lFeUowWX0OPiXHs9yjhZw
R0KzhXaL/qo6kR8D0BbGrjfPN4N03ZsMT+koZlNW3ldjFII8PIp2EnrMy47aLv0F+R9ATnTj34Fh
Rr9wlzxRUbxlk0jn0QmPtqrHBJzq8rHyx4Tl8pBbRZZMU1GctV0WiRf0sOkozKIbF4Rst9zJyzGR
AHQBiba4e+H3IxQNQTS1qK78ohGOn23Yaplw18KUmR2IN2ahvkNyHn5tnChbkmYCy5Td1/4eW+pQ
LDvIznsWlMkkqB3TqGoeRY7M4N4a26lK2FDxTyZtTaBr1RIx2WUoEcCB1ciZrCz1VDaAPN8rP3X9
uaYeNiGN7u0MNI9FOe+qFiVIwjcNZMUhmmBaayw5LbugTZWLlNMs8nHn0WLcAWLe7a6b+YovMXG0
7sSB+eyyNh0omH/VIHfCtn5a2Ctg16dbNltb1r4yGRMu2wUhmlsKV6ZU9uoGDfjsadTMBZInXF6v
T2bFZ5kclRGVwRy1Qqa9Y6GZufCbY6SK8ccCKfo7xw6qDd+4gj6GcN6/YwcxybGGoLILkJLb3ZZ1
PxzboWO/o0a1dO+GKAOSsZXzPuA1fWptu/pTjrR8LUkUOPvrk12JX0xwbcl55KFzBP3n81CCwk0f
GtzSG8dibSUvH30XHIU+pOargnTpUg7IHzS/R4lA36FuEii2BSr6+ES4JpUQb2gBJSkfHJbh78mx
Y9G8AMi9cbmsLY8RF/l6gU7S4naw+OIs/fIUsnJj5dcWx3jDc3Q3jeNSdymX8skvMxX706zjHmjL
WhPrk1tgREOBciFJp2mXqo5DEGv87kCasA2ye7f1DteP0McbQP8+fN/tcjETQVyvQC+eI1FWrIs4
A87rjo+12igc/zW9D254E6I7OMjER9BwSiFGNwAvUwn2UitS40EFhZYbMef8MXOXaq9kNp2mYQ6g
QFXnz3kGrU3Wut19SEL/GFXR8uw5eth50UAe8hGMx9EkwyPtSP41zDTtY3e0QJQ+ziS2Fs1vchGW
4GVA/ZVD1pEAQh+AennjdK24TVPMI7BzYjfIfaXM+T2FfjyBnBjou7iwfoI5+nPnjFy27d32QNsp
zxeBJgbiiXKvuMofGDo1f9u28v4Q7kUbOakVUzFRztBHGrAtcky9cvqm++kp58tGTvJjwm6HmhBn
LqPJauxlTHGl3BNXMHLBdLJ75jhgqS2rRZ8Gu3KnhDWFeBVgm/qnQwh9W0Ob/lg6nNx2oxy+uc7o
3SjBmrseZr2HBlqdeg16bXfEWYZTFzKyqwZBf3pLzyCNm5NfvRTQJkNF4JiVvAc83Bdyj3YKYF+y
iJzGyVoOSJaFx6JV+kT7qjxTKI88hjYrX+xaOK9WT4tDxkR4WqK82/PKn17sZWlBfawgdtkQLwkG
Np+UrvgNtKzmuypXyykPe7obXejIl5c2DsCe3G6HRvwwP4Uhm/ZeMDQ6bkep0aTPnO6+qUO6JFXb
yPIGFOb8Nwsj4GEFCDNiUtgvROH1e93iP851uyazGhrodSAbBv5E7aZsbOPKT+gwJySPjl2fxyPf
OFMfuxb3PwXnQqmMVl1wRjvocKZFRpLQl0vShk6x0QO09gnjGeTo5ZKdmXV66enubvhyV9if6kSn
JgJdZBkdlqyf0zwHHXHoSfJtCnSzEaZ8vAnUpHj19awhuhfY6dBXqb6IkVQ1xB3nL3NQHEUd/tG2
3tiGlavK5Mvsm75kAv4WQUITs5HdlOgnqsPXmunj9RO19gXjmhrYEipVAvVlzfLeVlODa3za57PX
xl4VfrKs+Bdz9s4VkqmpiyB3plRAAdGRYI3d5+xz1ObUBKTbbRcFedNl52X4Ck26uHVzoLjurOjP
9SVa8a8mNFtYljNzNoAzqy+bpJ2WHRlZt3FJ/M3mfXDDmtBs5bal0wzFJUu9lGAbt9HLMzm5h9xG
ESTo0M4f1QxFEg61lNuZgXFZdi2YbcrC9fYdKapDnfXovcxevBgUiA6VoAsLoRJd9e4uq/xo1zNL
Jp3uOY+9sGB7BziVnRdm0KUD0+TesYLuiU3lfEc9sCmqbA8C1em+ZrN36Fq/4HhBK+i6u3pKfCAn
n4nT+nGhezSE67nIvkXtFPwYLZc8OmSQt9Vcq4sKqHhVZZbfllZLZ7C/VH8Ga7ISJ2zHWCk5FnDI
Y3/XgagCGFwKki3U7tQNd23tJQLaMHvQLjpHUYbWw9Jmnb2x4GuYJBOoDogxlFgc3zojL3Bouipp
RbPPCn2si6Nted+C7NXyi1sqv45IIeCFsOG7V2IOkzsZsXKQF+2QnWe7/xMsfQLOBghP8C8XBhga
bAGEVwzaZFDWY1X6yoGpZdC+GGo3qQjgDv63oN0i8lv7ghGaj3yxS12j9kVtCYGyJbbDnyO4oViw
4b7XVsoI0K2c4KE52NY5zGwgWdBXTPipgHQB/2oVW1TEa7MwHB+1OuFCzCs799HzjBRixjRaTm+F
sDceAGtuw0hYSuY1XpRrJF/DFjBq4T2C3WBLTvDjwf8jhuXIsLMb6C6nzXgbcC9miFmue7uPb7f/
SmEJajHSQMWh5pbcaX92b2rHSwmLTojLc/gV9g1yMV+uf+3jXfiPMBYq92omg7+k2ZS0w/w0oUuo
UWUKot2n61/4+DC5Jq5dd8SdbEuBUZx4+wghkwvZZQ72clazI9jENqx7bUMuUc67G86rPck0BPaQ
wav3AYRf1FbJeW3ky9/fjVyBo7FriEvQ3qR2gRBF3Ojox/XFWRvbMGUyu3C6kQTDWE5fQS71ygX/
fX3olfDOhKtf1NlDLihJvYoiGHYi5wxAvLf35+Hxc18wLBiCS3hDWQFsoGRluoioumOqd/eQOfFO
1z+xtj6GDXuhBUrxDFI29lD+EKy+r7otstuVoU0Eelsq5c86sM4AIO9Y/4dnW2X+tZGNwBokJJAP
dpHTtFy8erx0bLfq+yt7auLIhSfVsIxVdKZNJ5PFdwfQPrq8+p13DdtY8rVvXDzFu+NuFzLwiONH
Zy772LMrJP//oe4WKmzF35iYckgGNgPu/+wcUkgUFrG/fG+dF9JsMXqt/frLnrz79aOfux4EIKKz
o+9k7u9I9acVfMM1r22sYa1jH8yTGJwF6gtTfxAZsRIWdf4GVnXlp5tY3IWJhkwcSTAG+YrYL8an
MGruw/BzWF/XxKoy3mRDjpLJWRStG1sNsm2Zk6B1PVXC/j013RBfgMWMbvVQ/01S/De0dk3kKvFx
tbShO6XTd7nshh/Rqyfw4di/dXWcxd29/VX989w9hXm8PF93GH9TyB990zgA89gvi3bzIVWtR5IM
nJR016GT+82Zl+x/Xus1B89nEpomFsBZahDes66q6tDpbN5PXY1HfA+BNGdnFX3/p1dcP0B/ofhf
3bp+LAlRclfNw3yseo/hKTVUw6tblKFzqMNL6J834TzEi66L3wijms+FfK6Jsavby8nI0TzVd3y+
a3WP5axRmItaIHYra/lcl63rX87mO/MpVChENgIvLcQcTwU0tgCGixI9bpzxFQsyIXaClNFc5Rgf
VbIY6axEcm/DOFfMx6S81OiB4T5BVzfjbDqU/uTvwVbXHyOqpsP1w7USypj4Gr+uuVZUAn3Y+8WR
yGzvgCQFSSh515PiOA/FRtp3bS7GzQqIgzUtLJzRajbWL1YYOrtJLKSObSAQN4L8la0wgdlQPrCV
Mw1VOoniPM30lnD39fo6rQ1tvB8qCzTatJz6VBT1LYKQry0nv68PvXJ/mJS4LasF5dwhaWD/iaK3
vPpVSBK71SeHN+KNEN0VxJGA+QZ5/eD086Pi1m+bg2LJ7rYaPVemYEKwIRAbupaNeLKDpwhJE3O6
ACD5BFWCjVh47QtGADIuo4eqJABsXNF9Xyy7af4nzBv4uK1A5G8O/QM3a6KJmcgnb8iRtiKWpDdk
6IsDA7fvPwMh0W+vz9kDCGjprR5mARHwIdzXdl+q2IYCO6rpjY9jAUpMoIQZPdizUhs5zZWTZ2LD
/H6gvFkgX2SRWxckOegb21jTFZM0wWAdKA08/Ngp7f2UggikhyauKzZggSsbZoLAdGkPbkE7ndbh
T+nnfAd8sHuBUH9HaUftr5vO2gwuXu2dbyfeZOvFhVMZinraywmU5BV0NGOfqY3Ld2X1vcv03n1h
9FvI0Hmo6kBTmMTougON9LJVaV/7+Ze/vxscCikX9UrLOvNcyxjcqjWLQbRZfqmY1FvdHmszuPz9
3UfCKIQcgk/LtBiB5xj14yTkl+vLvxYNmcDoouaTz7KixFumXU4o3DbtbuoaO0bMQo5WPdsJRRPm
0xL4vnXsQ2v5x+7dBcAcvx136KfIT1GUtz/LoYue3Ckqv1CKv4nId75f/4lrx9DwfjQbmCUuT/U5
wukOGyCXSD9bNyB/6E9UZltq3yutzq5nXBCz189zPl2edSpfEteRDG2r41nr7E/gWt9HZj1miE8D
Tz2rUG7Raa3ADlzPuFbBpGDbkQ/1K6CMkHFE+/YIJYzc88vdvPR5glZ772QPsoTkicdOpRzDS0vc
xoUb4Qx94DLNhrfCtf2oXCKdZoF8naLudwEZIDR6W/cLqjtRV4+xpYZ7KOFukXutmIzJh8qrzLFK
CbmYAmUFT/kxod+HTan5tV00O/qxg1hHBvGEkOa7mnm73Br3g+3ETvbi6n4/tvpZlSIGluxT59Ns
70dupBjwvAvO1OkhK/yjtSFIkN3KauP2WDn/ZssSkVWXoSK2oJf6HlIvNx3YaxYGwopKbyTD1nbE
8C+E1G3tuCUHhvqu0nVCpp8RWD0+tzzuv50XLwlkq6MGeVogzqKlj7UHED1UxRa9cQmuBMAmnrVE
UYGHZcXTUaAcNjw4tLhxq2eUZJK5+uQSGUYKbqaSsglmEvAHH13gGf0dZluolrUJGB4uHDgIG4IA
tPVzvosgYivVvaTVDhCKXSVfru/DykdMGCvUHke7y0OSUss9NQNgIeEAMewmZDGeanVMSb/hUlYO
rGsEeh6LUK2aLY4M3GtYAkIRsQS1e/S3bgE1Vg6sCWNFWhV4ZbQmpS2Z/9A+UGA9nk9QX9fJ9cVa
+8Blau9u3F6rfA56DX7Aiqsdm1R7gpNmjy5alTY+QVY6UVyTLBUFEx8UMyCfbjTzzy4goInTC/uC
zRQCdEME9AGWDxRfqCP3OFfddMjanJdJkPH8bC3AjWr0/+3DJUfjrT3xU9cEyy1wHqAlkKHH7vvA
7lIXkJxb0sopnj09nCd0U8ZLoLJbqMLmu2GU9NucNfLBC6P2aE+d+CplkH3RztglVT+GX9y880+D
qsOkr5wuhkqZkwAItySDVbz50zAlox+iw1X0PWolZN6XYi4eHKFHEavW1g/gJVC7SJUNitRDcSjU
pF90MM4JjYbypp6K5eSHszq3nlWd/SyobgJ3+uWBtOwAGoTijPgnv9fgaX4FcV/+JhZoIMbgCQz/
FFmlj34p2mO/2P1tmy01CpuyP3IC7vysy8b7MQN4r9BQGlKT26OVKFpegTtqD6VrDXu/r9ldKGrU
FYVjXZQCekh++i1EfvsudOLccQb0iw38VfrRH79tph2QLP4OPiZKFyLm4wS6gJ2ehjCdqmjcAWgS
vvmz3x643TavgbPkr8LNWcLCXOwibT8weNu47Dk6h5Z5vJFj+b8+BJwWpdXm5PUE5PxT/jKOufOt
zuf5MIPjFA1Ri965RfBzamz2tYHe9V1I6/q2D0b+pQgkGM5meaEaBLKhW7Z0a1fMwMQqacGDEX1g
OJzjeGwv+C45Dk9SVRuN/muewrh4psBeKnHxqtRlWdwWE3yRKP9RIDVIigEV4M9Zs3EFTcDDQZSo
RMtMbz1BwP0xn4aXGijpzw1vxI0+yd3GpkKnnleCm/6Rj3k86S0KictafBCgmXDnSMpymBl0B4cS
/bGk+gpH8Xb9h68Nbdw7PjiditaDHksPZhvPunfszw1s4o+9rmdomQCPL1Pei1/oe0noBvZl5Uia
gOOike2kgbXBa46AFAX8nSTxs42nxtrgxmPUYjXtKHr/UiCodyEk1nrLBa/tFi/s2vDGrSKWCo37
7dKmC+XA6jMPFIwO4uosKK2Ns7hiUSZ+uNFoc+Yd989TBkbC2mev1BIJYapNfKvfiHhXzo1Jz9v7
WaGg7sPTuvvhtN+keP3UeXQMO4UGTNE3DRwgOvrGBxtguiJ2loZtnMqVCMjEfwEaoyyPYnfnGnYK
9WIivtTFczv4sets5EhXvuEYviD3weMZIOGQKv9CkE3DGn0U3igO4hKVBqHW9wScSFuc5WsnyghL
LV5nAdUgVQV05TwN/oHkQwzRpg3HuTYbw0EQ8J9kQ2FRPE2L4VxLCND2BJcoHqcdpCzqaO+UY/l8
ffdX5mKCim1u05oJV6cqugNuM+7sp6hb4uuDr+B7XBMOW7BOimzB6AtYmM89iFxvrMwJzhMqLLus
pNlB6ZGnjlV8c8pcHoGYaXZTq9wbxbJ2f/1XrDy2TdysgAqiaGrICGRjVj6DKdjbZ+guObReFEet
H9wMKpIHFwLMp7bryEY8vmKuJqzZtq15ci+iTtIPcb8+jMUWb8eH8yGuKVQIxWmm+5AoqO66BwWe
uziL1KujbA85tuxn7UGdr1n03p+WrXTJhw4OnzQMDFTmOIDKkWlrZYhoHXCdhKQt4hYiqDvNs41r
5m/98T/XLr5jWFaBuyByCsHwiJl42hMQzO6CanFu/TnP0TI3+wk6KIqDlBTNZVRV+b4FgP2gXWeC
XmOnvukaUT1ZIisBn9f8OE+W/0ooJEh3cx+yf9wslI/LqGw3Lmjm/MycrnjWjFM7yT2rS3RRuWCl
CUXSMeCrh5rzR8i8kH3VRsh7udFIEAOL/LVn2XSOBBQRxhJBvhdy/wZJHZJUS98mhSOtQwFqqJfK
96vfk9vyfejPN4ukSRhYCcLM5r6GauYj4ws6ybJy3tcEr6mp7RcIK9IuqUuUxCMf/JvNUqM2G1jQ
+JmQIqeq7g9onPgxdpWzo7UT3QVBqM6hDNmx5C7FeR540swcrJGkVQ+yh68N2DzsdL0gPkcH1LPl
T5ArAON7go39Be7y9iCj4lPJJrQ9XE7uu4dc29ZL5YccusT1lJT5bTTKXVT6n7ltMbrx0hUc9krC
sk+doKnuewbZgNKqDop0RQry5ukzBozPXNzzu0kUbqXqjuZtSqJfETuUYb/hFVeMyUyN1y2w7GVT
4raS5cFrYU8qjF2ljxUKJNdd3odeHb/98vd3v33ss1B0s4OkKlJW9SigIAR2axBwfGp4E/pehzi/
XaPggSLve1Top8lzX6d82KKRWVkhE/He554LGmDFUp8P6K7EO3tU8QL8P3hDP3MpEDcwDlHYSjev
80CmHZuTwpr1XeTSP7QKXyCictcOgxOXhPUJOnk+1WWGTxoHanR9i2VOXaQOxHjRHPuk63ZjQz68
bDD0ZSHf7bdSFZITlZhByzyDIPYJ9HOfHNk4SdrL/s/ZlTXHiWvhX0SVJBDLK/TmxnvbcZwXykkm
IECAxM6vv1/nyeE2TZWfpsY1A42Wo6NzviWTNkh46AP0T/bgySCx+3plJyz97PPfP/3sxIAhblXX
fcjHsEQsGuUqlBtPuHCQzDvaDUmYYTgsCVNbQcBTHNChhMd1+ZXCJMZ7dh4SYmVwp8MC5cX4A8C9
TatwTXdKsI+v77DzMrz0+2cHYWMkzC4MrwtdO3o2O3lEq6L1gQ+8FW6yHcAB2Q0QPll520K4mDu/
krFhdY1SK1Zm9TbFMY55dlAJ+8rNhZrzLjeD3jnB5T8Br4G2O9lqYK0rVa8k/wvBYq6WZVAK3prk
mAv5bgkjMMcMst7eJlkTr1kYnXl/W1RZW2hwqsJS/6KJtQWtjw/9Shwy/2baF6Z6judJsrLhqrai
I7EMiQyg9qJDxlt9jwBo6/vBNdWfvDdactNP7QDQr4j5MRqU1hvREuPJ7MfhO4flgnPTxFZ1asdG
fB+hOPCjLy0SoswWv4L7bH+HI57cFHDRTAKmoCfn06kQewAH2S24cZCTTEv7cVBedUyIaX+rcADu
6syMH02Slrs6Qlen62r7Z0xr992NdQ03MeHlQQVyxPNAiPleyTaCgQXjGdSQZVneDwkUtxlN04PQ
stxAMcDYWRD7DgUV6Tu8ge0tjRMUBE2YnvvpWHe3VhLnh6gsozCT0XjoKQ5LX/YquU2H3nsmdZMe
W8+pcFfoGUDElvEn66SDUxSaZr/SkamHxM1RSdQpb/aDw+v9CLf7Gz2Repv3yvk5TF70kFcuKBW8
dQW4PG4UdmhnnErZ69As+4T5jpBl6iu3kk9w11K7KIviVyhwyt6PY64fJlDRtrA85X+kV2Y+WCnW
0zB4+Hy7SDzfyUe1scEF3FGelcexK+PAVKL7VdptfaJdC4RZ4nL9wxqZuYXlrD3e5i11i1sSKf3o
VuKeowe7sXpIALiDXd6ys2lOmzkQR+qsdCMbZe4c25B3+Fux6b3Mgv+aElu3AW02hZ9toBT0lN2C
F7etoIARThBnCGxHO8Gg62mbtbT+ZtqEv0JVgR/g5D5u0JZOfaHbBhRQOIjue2gVBLbR9oHmFDOZ
QFHXggTiDaSiuO9wcPSTxI6OaGVPt6WqoherH6NDVakJnUABtd56GIMe6kYoGXXmxk0rL4i7iv7U
JtBy8YhFpD3DO01q9HY8m4YHSB6yn33RuXA2FP03p8TyMGIifhlOTGDMypsxwEXADaqJjb8JdBsi
o0aNl/FiAsDF8m47C//F0NywBA0WmJ6eJDA7/eT+cCq42WRdXGx1xmmgbR7yXD2z2CrArjFLyBRV
nY+vNXdQQK23jkzpR5MrTJXMu1f0Jty7jqCg7OaFPgyt6xxTRVP4lnXO1hGq9Bkv+0PitIBPpq2s
fRcyDPs8m3KYvsUmCJBGD9HduHpJPfxmkUNoPZjQIgo0UBK341Ca98JoG+hvWNlDQavx1rQr88F0
I/DAcHP1pe0Z3a5TBAABaTi/W5va6JTUtoJlvdFBjGjsj6wap29xh2kiFqkf4asFheRORGHq5FNg
WJFzP0Es5NmaynpfQ3TooO0sUgD5JSPU62pvE1GvPXCBazFgIjCc1BjBilT5ZqqgsWyDs41lQOwd
VLqh0+rZFqmCqhZ54Lql3k6SCfMoYGpj7iuoKW+8jGWAUOB/TWpIMBguFrXIiigoRJbviDDZ3oG0
6ca2RwvUH7P7EE5aZtDCmPIfdZzKEG6bEEF0Zb1XpEze7NGrfmJbl4GnYxV4Vk0tOEpBdGNXZZVh
73RBbT8ZM5jSQoivfIBwPnww4DgAtZ2yp4DtVhibALUuMgU2LRwJX5aseOoEuNtbm2c1hPYZqpwp
DE2+5byTd51HsOY1OFHPbl3b+zQtjNPELMb9kRHCg9Sm8PTl3KrfUW2IfhhDPhyjKp5UkJlqeoAc
lzv4ikIqGFuDx5AYShtEGitPbyrcAQ58akUPV2YgpY5RUae4ZPOO3/c94lMppsk55I4U7UNFptYv
ojqj2xpaZx8AwsWBmlwTuf5kdKjQ6q4qNzqtZIFrEWVV0CpnfBqLjkC0dHByZHGdKP5cz1WWzsfz
3z9lcWYLIFetyuHYUfMhigXylEK8D3a+5mB+sSCG/GGWJkq3igRsbqCH2epbT9dB5rU/jEieKDIv
7Ns1Ru9COjqHjRpO3tZgSQzHoRPQe3F2cabXcC4LCd0cL4raA0Bv7jQcUxjJ71Rq3nYGHAO1bSco
39Q3xsQfrKhfafEsTMlc5pE2qNWUg6pClZ0ieD8z4yHnaxLBCwnXHLyUlKOZJhW8gUmmyj8u0rtj
AxTGySqbzpegTn7xEjtLsuO0HQmVOS7gcYGTWL632Y9Wdi9fWrVzAJANtGUMTQD0yxnfqr7udzBG
d3wQ6te4H5dV8nALnxVyG6dDXzcbyhC91+iYMC0DG7T4b9AngrwB4s9tj+Ln2KAmI2J1W+QmbDCm
rtnKrI8fsikT90Ur1u6IC9M2xxxhmpy2A3c5TJTxoBycdnRKoeXfvBrceLw+qOxvheFCNjvHGRm6
VllXUh1qHIAnSE06kHlSkYawFIp1k+x6+M8qFNSSvNVjUDDmvashYiczgw+0D1Xx9qOxSxtCE/ZY
3OsCd7jYreUzIITE2tBsND+k57og/5rR1Pu60pb0Ncr/gQvlq0By0MqKiOHCalrua26PbRRYXsFv
YmLVb1Vtjc3GZajs+K0HorIPQi9BMsG9eouaDFq60oyKx9agwxOnZyalMoXhs5zGm7Qehu+Vp1yy
NbR038yhH7dVZ0dbgiaHT11tfOQTd3/QibbW3lC5/uaaYBwG1GnGE1ADzWYcUrTwgYDdot7sHOpK
WHddl8MQuYirhzbXPDAGqXjAINw4gJfacG87Jb3yCw0V+I1bEjCIk1YbbwmZDBTsC6PZ17zMAwAL
snIDOYck86u4iJ7AoI0w5HbzCmkl+mIot/cJg5coc9PHxqmsAyOtF+QQEvhtSqho7WBG1+8cg1an
wQKEoAIY9SBZgcwJ+lT9hFMQAgsQ2m3a5ogCqXdT8By1DCGAXsZFzCcN4BJCuUPm15PDNlObykdt
8RRiBanjR4aAyW7EEt/NuHHXcK02mvTlewaI+24ahX4YTZnsWocWu6w2PjKVlLvENmHXBDgI2hN6
UoWfOKwOAJKDWR5QkODHDIX5aEzYyy30Ib5nVLtpUFDhPFLo+YmN0oP70GpmwS4TqqP3I8THnKCk
FQYOSVyIupu6B81bb5QxFLc1zMlTwJMRoIOuLqGEGrs9fZ0MyW54FCO+ZSNY7r9LUXPYx2dtEqCI
imp46rRWoLwi+j6iEfsXNBlYrqUCYyT5xqg8iluKFxNw+y0P7+/HQ44rwgurvf6QJcxBY8eqj9or
acigi7ZrZAb/C1HmJzLa6Q42vOIGq8oKDK+sD4mp8iCJrPTB6Yc4sCEPc8S1rvWJqaoN55VzZ1mM
7aEyB3Y4GkoPg+1GxW7Efx02LJ4CZnCosFUm8hjAww92T3TQeVn6vesgkoXkqdo2A4SVzTY2nwrM
r+wZe1A9lqkPoEnR+zkB5ynG+X+bDBE4zra2fsmqs+5ggUC2McRj7rJa2+8oUaaHUZfp0YuQAQEF
NTT3DODOe28E+HPnRFL8TKF6ts+Qe34zHCCMyj6DkIaHe42GhDuzeroroqG6E007fBtdL38oKa4g
QdxP5cmAhnm2hTAgLig9yvYHDi3Ke5GPDeQVzdLl29qFUGHp0gbC1GCbkFEhEud59NqmUbdPzZz1
wIAaFIHEo9VviJRmIqg8UKBsPiqYeeGmBvZCiTZLClKDgt5aWr4g85w05NwgjuZDA6i7zck0fo89
gn/3LAv6ba4n7g3J8e85dLdFUAItkvpd1MMgALl2gdAY52hfEGegP6+H4YVQP0dquTzj3ZiK/mic
fyY6NibUCPI+D8pyJcFYesP5759yPjFhPYLz1h0VyNS4ZEI9hsnu2HnDqxsPa32EhYRsjipFF0fX
WiHxy2X/zJsJ5mTN8/Uh+ts2v3RQzb4gyTuPNy3K+/aTvhWH2reDXe3fpJvoHS6uamM+TUfnaOyL
7Sk5HoAxyd6GFYj/0mfNEuZC2YB9dzZcG5s80ORVWmsZ7ELeN5dZHlNdyylB42VsyAnGOU9dYt7l
0v5zfdAWkti5QCr2NTsXZSo0bPO93eZBROlzWjVnbQNf6v7dgwrB9VctjdEs+cMR5CGFxRg1uq83
o57iDQRH3d31py/cKKxZeXWMoGDnRYDpFUl+pNTcEM98ati4n8qfsDnaXn/L0nDN8j/QKQUtIGQY
OgDiVJYsfNTZ3gCzelBp/5yZxWMM6/CvZctzpGmGyx6O9ikJXRya742w2Vusy3yjahytX/qeOcS0
6G2ATNEeCRG7nl2P3DWG91awZg8e79E01cmOq/31V5134YXdOUdpglMrKxHn49HDDWx0kKBVMXTN
fgkdrRSll95wXnifIhjsQ2Gu3kfDsdZQzYvlIRnyQ22kzzRfY2ourLK5wjcluWd2PU/DCqiGGBRN
1h8TdLQhpecX6bfrI3WZfkXNufBrSqVhKikggfTd/K7up5fs2KfoV/vt9+Gjfjh670iQyYqM9AL2
YI6L056ZMk1JHdZQh018T5eF4VsddXcj1PiPNIvVtk+h5eHnaWeUO9sQa/49CxFhruBZpSnDWasc
ZBDFUdjmgWfpr+tjuBA258g5QAkZlON7+yiS76Z33qZvyL9WItnSw8/R4dNCQ0Ha7FU72UdWjC9i
LP4bW5r5MCL92mkyV+rUXRdp1mUOnOGdZk9d0z70ECFa6YIvrOG/3OpPv743ixhW440IM8eu9q5O
s8eEGyhKlVMVQkpX/AepirVCz8LqmuPoCiRGLTqC9tEGjK7sfo1ljWvS6E8C/lMCWkWGCrr8i0fM
HFAX20Pilj0aRyIbYDNQD8k7cybn4/qaWogvc1hd6ckGUhjWABL975HCoGCCGlZPgThaU81Z2BBz
1Fsm3N6rigG3Hjf7Iy3zA+zmlf7m0kTMzkd3hNuiSxTapyoNLEhOoh7+1HoTmjfZCxAtG6eLIPyd
//e1sZodlA30bHHzIsOxBWLJyVXQol3iAbCdIee//oqFwZrj3PqR2C2Sd7isEBsZvhAgsuOOc/3h
Sz28Oc5tdKXZ8hjYzM6y2m00jTyoO11DnHmw7qe4hsKm8spdBTGNbwXNoKTh4pYC+G9tJPcFCMYH
WXQ8x/0p1m8N5P5uoqgEtQY4v+8t74vfRu6uwceWRsL8Nx7ZUE8kTk3zcPKIAOAIatG516wM80K4
+AsE/BQuCOqcCQxEQGqKh0OMTkYpDV8nsBUp6U1Z5SuvWcis5rbtXRJBiHIkbSgTurN5sUdpNRja
+B7KtJDCgrYkF2ut+KXxmi1OkF4aSF/iFK/5dwUjguJLwGRqzrXyqk6b7uici7RdelOU6nVg3gHo
8N/XF+XC755L5U2E2kM6CPSKhQUInPvCSP3n+qMv0/3w08/T/2maXe7UrhwhN8zOfatYDSnQqVi/
hSHqA2o7AmrwRutDOaoIrWKMtlU2rOkA2XjHhdRwDuckpnQ7PeDBsj93MxLB4ELaPqYU4H+ZTiuJ
ztIKO7/90xfCXrTTgssqhKBeUAzl6DNYfBXGFmjZQ+HKo1jT9V3ID+Z0D3Q2IipAHgqnjm/M9FlZ
0y5PTtdnaunh58Xx6TPc1pykmbrYj1nWBhG0KvzW0s8jGDtfeAEz5wKczQCrzanWuEZr3DRV9gsc
0wMBnvAr2ROeP7sHZnSCMbEs4YkSO7fwWN8VMi18pyArS/niLsHzZyddZpeRyVE8QpHZQmZjvbmT
s0IhvTj2ePQscKAInnc5d2WoqfYdM/dduBl19uP1gV/44fPo0XVWV1qSQSfAGG8Sx9yjJPkVRA0z
55FDcmm5hhZTGLevjf0HIoNoZL/b7ZfKOnj+LHpUFOpJqrWc47mQe1dCyPKmaIdkf31gLh5BePps
547wR7dBoZIhq1J0paUZtty779Pyrk6A8lXVmqjgwvzORSSB3o2kZ2B+qYAocUH9DjIEqECv7KyL
cQ7fMdu6g8d0kef5FFYk2RjQm41aGqi68lvzi5uXzFIBZXm1nbVDF3JB+hvIGY9P+YSyTu45aiUN
vhhH8RWz/RuVNeWcJ2PY2UAtiyrdpIX9gcoIZAym/Nmzh13bDSuXlaU9MdvMMs5IITNahEZW+FEL
QPbKVyzNxWwrj2XEc8+Chj+V7FcyQGOpoWg+pYrdZvWw1iO+/POZN4NN1xGS+b7zrCPp8xftjq8K
pp/XN8XfasD/nZpoqs1uodB35mMk4b1ae9Q8ydLyDrb0EuoPngGGe2L1DdzlVTsEdpe0IsBtuHnW
qLrsYzWSfW8Rh24NqDeKfev13e8aWogQnvJykfu9ZCRQmQtcPhzNbllZi6NBjf4JvFr6jZ7rAKmn
vT9JBMit7zCc2FBTboBI4qK8Jw3RPqn58FPUEfAnntAv1z/68gZl3izOIA1RbplnIDpO1ZHFxbBx
dXRSpfv6tefPIo3XsG7QqSjDGgiLuucfZKz2WVU/X3/85UXHvPNnfTq7k2ZkSQXV/9CK8pukig9x
hWYYqXfVJFY2zOXdybxZjHHjmDUteiqh7Y3JwZrME3y19kkE/rjRuCfmAbjXlGuZ9NIHzcJNgmZj
Ca2cEv5gOczcIRuQ/6fsb2W7ssiX5nsWa/rIAvAkanBbpR3uXq6Zv8Vmzo+d4mxlwC4fLsybRRiw
U2LoKw44U6opgNNPILu3YnhN7C74olE182bBpujyScSioGCzuffFefhJdcbnqdsYCiQrp8vl/gdj
c83LOBszc8ylDos8GHbinh2htB/kG2L4RmChox7UG+Ou25Jd5B9P8Sa6l2/2du31C6HOnYUjC67J
DBJqLBxQ6f0GxKW5a1VMv0SxwMfNdr7j9ZULO2MVZuXvCkiryXwYonxjrQlTLP382c6nNKbwpoSq
VqLcwHOdW2e0D9d3/dKjZ7u+HwRLzSZlIaH6BE/0J1s6++uPXth/7my3p0rQfMrxaGa3NxLS4aAt
8cSXUUl8KPSrlaW1sEfm/LRKjZxW7gCycIzmqwsEzLuQVgwJcmIHFRNZ7HOarWlBLX3UbNNnLGp1
JmFFaU+4F6iHWv0w4a9TZSsyhUvPn+14K04LDZtsHQK6PE04L7PvFjSYWLMStP4WmS+czHMyTYV6
ehEZphWSwArcb/0db3z52viP01Fvs0Af2DsUVqwT2cmNcWO8t2/lm/xJnofUdzbODbK1lXlbCJ9z
1o3blRmw/4kVMu3trcGdNl5dnCKuvmamyuacm6lucz6Mtglinzfd13GVQriBjisTtbBxnNmez0fL
K9s2xjhS86ZT+UfpfM2Yk83pNW5UVxT8GivUfZXuVNwVJ2higM98fV8uDfxsy2MJw5jH4mYoB2Pv
kg4g0kEoP2rW5GSXhma28ZE7mEbvYGZtKGFrPdxmkbcSU5Z+++xMlxyoom5q4TJMy31T3E1A3IJr
vbIkl374bHMTIzZ6LzLNsMzb35rYN4MR7b426LN9jaYM5x0reTjClzCv36QLD87xS4waxuaMGgG9
tMGSNYPbZ3XX2M62JdC1z0Q9rYz7wsjMOTU2aqoCpsgm/OySG6UqJGzSWxv2hQg+p9SkNWWcEOqE
oE+MkAVOQvAx7tH7T2BTynTgDM4KjmTpM2abtk8hQYP+FYD4ChBs0aDXH+fWSrK2sDbnzBpv6GsK
2ZQuzNgLIDx+p0DTH792P2dzfdwSzpexRSwwCLv+l0um73ZifU8j7z5CB3klMiwcPnPkc+w52qPo
UaHT5k5PtlMlWyDasg21JzvQmaW21zfD5XsAUFP/XjUA5SkRNXsI5jL1y4Fu5nEaxwJ6eBaYxJ0n
yStp7LoDNWSMfl9/5eVPo3MsCZolmU2zFPZJVrct0tbbuHxMN7aX3BrpKiDmbx3ywuk6x3TnWpII
FBUnNPSApMfKs10dQy2phm/mbrDgUO9LVXXHcaiqHdgggD+aaX0wKqc9VCRj767APff6Jy8t9lk0
s4dskrA2NcO6GD24ttGWvkdp53zNoxPshH9nsdRJEanzMeVARNVEPzDlNw2gxtd//VJQmF1LptwZ
teekXVjwbO+N3xI73iL9BTH6j7PWiL+8KNicON5FRmFb9TkFUY7Pq5uIywNDt5xCFvz6VyzMwZw8
nncO5K88ePGKIgYVKYUHkl0VK4XTy4hvxuac8SEBzSJuEBOImTVBGznJcwK++iOa9MZ9I6asBk2n
n27ReituhFnoHeQ3qv3UGdULVBVMwCrjLArifFLvX/ve80h/KiI4WZaUCCBWGHf5Xdcbz+40ffHR
s6AxWhx1+UyzMFdOfFeoLkGBLxFfOxnmFAYjAhigBtokzJNuPLSC2zuQC/nT9WFZOBrmHAZh5Y7V
VljMffMxAQ5fFf6wJuq89OzZNmdijKyciw6KpnpXjIBLny2N47frv3xpi8w2OQQpUBfKsUU0SHoJ
uU17ucci8o38a+6yOOn/XTKDYzdyyA0rzFP3poezqD+k1jsFXnplD14+beBM/e8LZFKmPGm8sxuP
AhtA1u+GlW+goY+j1Kj9zEw4Xim21wdsYTrmjATcpxkrIrwt9WCkBpj3VicOoEtGvNLnWZiROUrV
gXBd6lQYr77PIBPYl1tmVrVP8+HJG7J+ZdCWPmO2kaMsT8smtq3QOid7Zeo+WZC6MMdx5SuWnn/+
+6dAUbGu7msTX4FcwBdg49ppCQbdmmbSQtydI1MHNRjgnjRFWNTFWz02L0UDutr1Gf7bDLxwyM9z
CXiW9y2vEOQG3m1HRVEISKNvdgJbTBeeD10J+cMMmrelqz76Mb0nYviRp9EXk/25FCokIhyolGCF
aRRVvpMuyY4G5Ju3tLDWQGRLa2y267ljAiCjcVsZPPvk5OcjEbbtgnd2gPbct+vjuDRHs41ftHlZ
mhPORrcXB503aJyJlSrHwu+fo1PBxYjlpCcaFrHlFz1Y7U5AzD9RtyaatRBT/g+b6owcZNqYhxNr
TgVkbpRp77tWPpQZnKwsKANX8UqhYWGnzNH1ZCrYGEEfOMwowheK8WjPoau4M7Pqa2efOdvrYBZT
6aWdDf2T2JfOq5msPHhpGmabXMdR0Zc8IxBjyx0wr4viJYaibjAB2LdzM7mmVbc0ROcV9imYgO5k
gq+JD8iBeDOzuxj/mMyVLGtpqmclh7HmxHTz3oagH5K37jbycn+coMEECjMtT0TJzfX9cBnmwtgc
WpukdQ5mHlrJLWw591ENpaHIzMqXvifkYELmOtkSGckUCGXeBkLVeb45w6/XytgLP4DOI4ttWyKD
SgA65Z1fewEZ4ZIGxU4f5g2QQzXBMVqLYZf3Pp0j4oGGtgW0UvowdaF0H4+PMJxd2S+XHw0gxL+L
wa7RGuNe14S6Zh/DkH/ocs1ueWk9zyKWtHouCcVSKEm6H/U9iZ8d9Wyla97tCz99Dgw2uhzMzR7P
d0gWyAK8EGMleV7YIXNFzZbBUBjkdxbSQshgQqd/B5ciFsAAs9pdX74L+2QODEZVGXIhY9SEwi02
pvkYsfKF0Eddm3tDH92vZiZziDBVJS06x+Vh4fYBeJJ+0f12+nh7/Sv+jsiFw30OCgaLeUC6i1Op
2pgndrQDeaxfnZ9eWN3UW/44BtY22+Yn8eS+k5N3R4/tbXrIn/IfxQ+bbdckPpdWwvnvnyKaLOJW
Cg2JSU6KF+k0d6CDraQvS4+exTNIekaOhlZ+SFj9ZKr2m6vWgKkLnvHIdP/92a1sSdFALDCsYcIT
8MypgiiJm1OXpSPIyHA/D5xUgYdb9tND4cDGKK178zvUh0DFtJGMQ6o23sC5wzoaZY4ypnDlD2NC
YdPLcujFZVbU+KPdmB9J0/W7WhPyICUkMrpG5WDAxk7A+9jdUJG3X7oAUWu252nhVYzAlysc5W/D
bneTl29q4+eg1nDhl4MKnecquaaQ7ehcSGKWd03qbTUfbnJYyBnfr6/oy89nbBYP+4EoYPYjGk56
w8CewLCy9D0Zuq+Vmf4qn39aqlUzNJPdow0OsaIHWkCetJOn6z99Yan+H4oaqJAOBTG0bSfT2RZq
dPdsKqaVgLUwMHMUdZO0fZ8Utg6bjHzTkXNIxkT4TTo8VZL/uP4FF99BvXkrZ+ClMC0+QuOhGJ9M
jwQSR2vqJBs5/rz+houRHW84//3T8DMSV5CvsSDhMU3kmE5TvXcng25VmfGVNO5iZMcrZsFonAiz
zSnuQ2SifygSuk2fKKjxNQ2X4E3wfoPuuoa/Xg0Z0K991SxINTFSuArIHoBRHGPbJdO7oLoPsqZY
KdYvTcwsUingEdzExlfA7dB6nLh0HqoOrttpYnZbePGtWd1fXMIYu9nuQz4HlHFsQpklcWBeYGyJ
R744LbPIhDO8TUBfEQjkTy4/GZUCjOLZhCA/dR/jpluZioUvmLd+oLICnRsw9UNjImFd8RfLoIfr
s7z06POC+7R2JzvtheAM/NG+ubVLcgT5/On6o8/Fnf87ximMiP59dAMdpQxke/MIpBeboHhRdVBR
qCG2Q8xk71U1zGJxUh0RXYo/fzFjX3vvbL4zKRDOcWQcQUZ/7RvkcAWroBvmEajk9qExNO8k9SD6
qshaxelipRyfOlsHwFlgzseaQB0Qbihl3xf+FGUEtPEeL/VaZ6els3ZaLUzZvGRuDklnAtvtHmGC
9dDHEpVGbyVx/wupvzBn82J5OxQQh2b4EID8nGSbt9v2FUX/jbWRnR//hnZadV8+Dvf5Nn6YHq/P
10IcmJfQpyGSE4kGHZLRvBGjQ+8s0xy2XtJXm5hpY3/9NUvDdn79p5XORGXVGna/YWpxArXpsng1
MnPt3rD0EbMzQBQR6c++fsc8td/TMW0PIiY3XZWOu46Ojn/9G85PuzQ952/79A0oqU05VMZISJ19
GT+o5FEZL9cfvTQ8s11jjpDUmlxFwtjL3nJTnFBM21x/9NKvnu0OJ+5z10scehxtyLF1k3ewWJP7
vM1XCJEL229eXoZ7bdTwcYLxH1j77fjRicp3ox8ERV/TXhNBWhigeVU5I04UGTTGAE3ZU1oXN52A
Rsv1EVp69vnDPs2r2U8OtF+8KWR69LX8jwzJypMXxn7umpWxIYlVVxC4ccrhtmNgn7eKOjdezOhK
HXkhzs+Ns1IKWdKm1N5RN7m5qboWai/TOFmbrFD5tnaytAhU+hGj4DQpIDSvD9nSnJ+H8tOQtUWs
k4zk9NihUR+wMYPCHtzHmqq8hzokZDtMvv3am2aJUGJ7bdpRDnN593Ww/3TFtFFYZ1x9iHr42haZ
l30gIRSJyREuwkfb7aaBCx+I0HKnLVRPr38G/8uHuBA95hWfwiozZ0D5JHSMONt5RWMfG1qq/yDD
1Bq3UymACdVozqNjGctsbwuSHWoKhG3gJPYgfEeqSfrm5CmcDbU6RsDxQxWeW3iWo7clag/vBMbE
PmyAnE3e5pMFCUxXjX5a8ugmUgR8a8xUUHqk2XRTZP5nSeLd5BT5uU+ocO9NDh4RdWW8IZDq2LHG
ZrcigTzjCBWiXTO2MH+Ug/Pm1an7QunYQcWjF/wEekm6Gzz4cQdWpsY7o5fxLUNREv0Au2g3VVpG
e6Ap4mPcJOVP3ZfdLs8RhGoLTH2o9JGdK9x8x6JJn/Kmk/tBtNPezgy1jV083GcwnDhUlDqvQH/G
d43TEnjcmP1dAwfDo4ZM1QYAMXgZpLA3Io2n/Vw10cGInQL8OAodpsQ1QJ/n0x/kJvaeA+CBemyc
+ZPR8Jcuk2NoEJvskUhAQj1l3WYYC/hDQvx/11h9cWsAGLwdWDyc2gxahxrioc/MiFOEPEgvHeuY
s92giLyxIWK39QTn2xL1vU1JrWyH/QmBJW5Pe4jJ6zd1VmqEvGr6qm3TOWql5c7KvAaF4UZ4vg3j
7p8Nt/uN2evqpPgIf8akhBtAA0d7oKi2nddlN0OJog/83+w91Ef0BjjQeAv1bH3vpQ59giyi89OM
G/EAdVEHt5Syv7ELmW8iErehk47DnTfQeDdWzoRHORBGdK1fGnqvm5yb9g6eiaDL9i3uApkTWEBl
QIAneTSkwW6G2DB2jid/x43m/+PsSprk5JXgLyJCEovgSu8wnhmPl7F9Ibx8ZkdiESB+/ct+J1se
mog+ehyBWkuVSlWVmRe3a8gH6vQfy6oczh4p2M8EFHsNEMXt+JUxPe4mBdbFsETPURuWYBvfJaC5
/t1pIXeQddaXsgV415dVvp/QHvZcuGr8UA/+/NgNdXCAzsDytXGp+NS2on9MJy99GHP9WzvAkSfl
DEKmnidYgDl71/P+k9fKHNBmNmJDRB3Ps5CPGQUexoL0Y2jP4jN3u+wxaLHCaIytLwm+eEmko06i
AhprJ8e+3Evfm18hFDBF2s7JiQKLt4fOld4R4eVHMGK6oZD9ApYh0Z0kW+wfrNb1Q5cLAvPR9U+r
t6tLoGe024Bz92Qj2j/klCSn0c7rpxb24+2EtciHzq0gxGPbmGTdJjucaAn8MthOQTTA9lPdgw1f
cfUclJSEi5MG4Lai4M9z6uzsZo2/a+BSwgDACDSRst0czBJC6TOSkJ2X1WEiA/+LJz3k6MCh/V65
A5TqSpXuIUvZnr2ZEnVo3WDaCTksB7fCgwCMYIpDfMjKd91MIFCT+tXyvvNt8lx2yPbWvpDR3A36
VNu9E7d58V9iN07ku0WyT+2u3oO0Nj9DTYH5YRZccSYdl+Litsv4iCpIUUMWgQZfwGYKpjHGIQNI
6wTlQzEG/nmWZfONAgADii/sz/MMTGWz7xVDVQNtofTJn4X/WDlB+s2j1ue5rjsO39HhrZHBhRya
uYSKQ6v7h6X1qlPjYBCr1u07KRN19PIaqbgGKYimnbQT9kwsz5CaBKqv8pY9geIayNdbdQiCrIM2
qLtAbLjhjyCbGh7nhHTHEgibdxmt7HigvP2MU118Tmxif8LZmV48cA3Dn1p974bBhB6e8ApnRsUk
gOJAx6wXdMbLLx4byc5Cr8WuTpR8YHNlW3uoDic7OdgTv4BBzu120rd5mBYSpJW+zqoznawgnGcF
26xZxj5C4BAEs1kaAFO+zN/6qWN7L8NtYOVBAnG3EqqEhxy8SzCFBNRz0PJg50qCcsPLqmk3gOzn
HNi2/QS0w7CfQXf6mHuyOuvRXXY5Da7MYcypz7NWDmjOCvI0gTXxGdS3oDtdFtDVColjKmALIDvu
j1DwHE4TYvE8rBJg3sOxCIaLTTL5qfJSCG+QcnlXyRxiTXlBgVJqfOhxgWZ6rufxKVtadQwUXm6Z
JPSpzNI09DqW/uxBIHYUqs0eU3gcKDQvNohiXbErBa9DkH8l0WQTsCvmJNHHPBUkLoMAMRDCL7Ab
JJU7PQfzMLw0ZVd9IEPp7kVTNIcWpLfv2pzVH5tyTsBiDqbgsii9Mpxwei6tIORYTowcpQ2O6D7I
97lDloutHfLNRh/COSl4txdaBo+8yZrQdx2FXuJZv/MzHdShl0/lIV8cckJWpQWjW5pGc7WIV5Rn
6kMFCsYT+GP906j9Gf/M+jCj2rkInfcfhV3i6pIieRkrrX9ks8pPblry9/bQ6VM1twXshKBGRVzn
rKzWu2Q+y58SJfoHVck6duC8v9qAhX2sBvlrrhi9FLbX/+rHCXCg2en9d6qf50cnsPrvoyNzMB6m
CjC+dDwGzqIfRr2UGZZ4tq8sxS0u85K4JRw4TtEBtUtINqjRafcO9awvXTkVH1Qrsu+6q8r9Arfw
xNKh+Dr03hCCgrDZMbIwrCTpP7mSDQkqakGy51TiYkmK7mFAP9Z3tSzXBLemwc4RmYU88DUYG1Sn
Pgzgqtw1NbgN7USy05zaAWgX2fKYSCH/IwpqiaXr81e0Rxf7ch4BXSZZ/iUFr+9D5hbqBX57eYDr
BftUsrgvdaWbhxYu7lxZVvDb1oS1e9EOLOIjgq6m8EF/2Q+goWxIdS6Qwf8yNpZ7JI2oLqKm41mp
GUlfKrP9bC8OPdeQjN5DU6eLiqxvIJ/qA+EHFWPQwAdAwV1cXSWh5XagVYLQPWZZNM86mJyNjM/K
Y8MsyffO4Og+6HlU5iwDJ5Et9qy11A6643IjX7XyzjZL8d2iWg/l0SCCHUZulQPijnupE+Lgg9R0
I5++km01q/Gurz2nHXsCvaXOD8eBPcjaegA97dGts4vlDC4SE/ZGXL42o+ti/vGQYVXvw4nihSYG
+2EomwtP0TSYl+0lseqNHPjK+9I2HkugBQt4riRoey0tw3Rwz6Dz3SjOr33beB41dt7wXBckakX7
2nYcLkT6WwKxax9nfy8OuE9Z7as2iDIva/ZaujpSUtWn20+ila+bhSUHXMOOKCoVO531rdTs58j8
jZTEmikYHW/eRMtJVh6Negv9gGCsvUhZPpKiv3NHjXSN5RHBvanBqrvg/NfzPIVtNd1TqqaBSbzV
jlqUVY3wD6Fwc3QK2pw10+7r2PFx49SsPN/NOnvdeZ6NbA1MzPLAiqPS0zI5D4ghvgq/eVnklrTq
inWZVXeO/izdsJFHeEztQAsL1pIgHNWAliRyvH2K1oa4TvEPA7Yl4Y5XjTTiANTN9Gdfz2B0Pcig
2khArBxTs9zupQQ/ureXiEiESL166Et+3zE1S+31BFFgUbc0TqtXC7dR373vl60Cz9oeX+fzx8K0
edItKA3bEXfzAhxJuKYKqyv3iSxPRQ8hCDkgY3N7E9bGMryQrqsycwckodIpgY6c65+UU0OPo2lA
fwLtN1X43X23g1lhD4Bc95NA0wgMusHeq3N3VzEwiOLl7EJ1AmITbJoEwl1O9rcnt3bCDGNH9NQ4
gQdCIkotyI1Azi1c5vYVnR4JwPXlRh5+JY9nVpFLyH+MfZMm0ZK+KMFAVUv29fKlTutwtvNDp77S
cSNluLJbZlUZ3GJTK2kFIiT5254/D8OzWx8m7FW+VXJf8b9mZdlNqo5PvVXH0Ku+NE77I0jUXihv
Sxp9xSZNTiLNk7QggL1Gi1vN4Ddnr2oatmAja8tzPQd/GI4Laqg8YEjUFYgxQ8bFidvqUtD8AJDZ
J9B2bzjhtUW6/v2PcRprURNeAzQCW+F/glkf8mE+y1JszWNtkQwHwOa5rb2J0QhUQeJSI2f7OIxI
RNxlFSYRUVdC8cNBhBBp4JrlVO9p8cWe8oOwnA27W1sfI/qQTWC5QUP8SAf+Kaj9X0kBQByQWBvx
8tr6GHYd2G3huv4EIqhWRdPYnjIlL7cXZ+0IGTWXnpaMqoUiPoBSLWl/5+nviqT7JUNdZyNKWImS
TT4iPKaQRmALuFShknTIAzo8+3ZSxuBvfOKpPNp2uhwssDht7MaKFzRJivoZ/A4KD9Wocef9MP1W
brsn+fcBaYzba7ay3f+wFHmNNTkChVWtkDdAikLK/1zx/fbH1369YdM2sxzQoDAfb4r27Jb1J6Rb
qp01tk/IqDiH24OsHCiToKjsHAl0pUMjwfpHa16gbF/eWUky2YmQhRr83k39SLbkc2qRl8mydmoL
FrpyXk1iosD1e+mPFYlV4ewgtlSGiGt9vFXJRXQO2nyLcavYtrYThlX7hUO16pMlhr5rIK2DU//I
qzFE+m/joK6dI8Os0zIlbd46RdyicBHwb2x+LKC+cXuL1369YdhN6eRITaGDpcqSz6IhwAUgGV2P
SN0EGShKbo/y9hR8k5jIItD+TVIwOkAgozswlr8X2mVIIc4b03j7pPomO1FNoOIL+DKNpkRcJtL/
sgp/o4nh7RXyTRIgpOZUI9G2GM2u8+BAHkLn4gFNwx9QVvt9e3nePq1+cB36j4tT5OMCtVLWgepw
2fUeKptSuh/qkn/oU41wqSm2YCBr63TdoD9GQp65QEtTDWSGlqgcdO4XYJs23pD/V6b+tyAIvMrf
H++gaiDsSuDjBRTUqnkRIRHOcNBZcOZivEB+4sQt8Tlb9DdGmyee2V+hO/c8LM57L2/eDwX9EFDy
4fai/h+l/dbPsf/+OaQjEKBA3SoqR1+dPZ64yNEX08kFg+kjFAfSJ12BnipxhIwBt2nCCg38F5La
6jtPhwCqmbPaQb+uhjARNEsaq+o/TQ5oTiBbqPBvLZwPTovOlkHpeVeSST45bGQPNsQfbIdMEbgB
mYKaalA/ceQUH6ZGo0YnU+TM0qZ6v1A9h0JJ7HK3sFNVFMkRKzhBQE4l7xK8ZmLkQei7ynanS4FX
TshqSY90UXa+I8EMWRAbBZ/FH+oIab/qayV5v2/YQkFFDlU5OO5lnxa4DWRF/biwwIkM9YrxsCT4
j9J3wDzTwzMugUwfyznIXpOJ8vPozeI4QTBv3zhwy8U0jI/QS9wSX147gYa7lHIOpB0goe2x+sm2
5cVxttS/17yM6SgrEGFOHtpZgv5kOQ8Ff+/MG4+Z/79a3jpMhp+c2pJCPsBtYxU5J/kAZY+2D90H
fgYx+6E5s6fykjwB6QjVzeP8rn5SG95nZU4my1KAlxo6HSDELP2KykM91WMdqo46B1b6U7fx3F3Z
FJNNKYPiCnqmMsg9L/qHI/SXSmZ3gTWpb1IpoTDlBaXLWdQtFlReCscKk8nRh0EE0wHJa7Kze+6D
tQGYvtuW/+bLE+3RVzf7h5PTkM50ew95OOq7HsqjwfgElZ/lgLqFvUff1in7/y2UsmA/dPPn24O+
uYQY1PDhrd16bPIdGU+Sfuvr9BfN73o34NOG08ZnRe2gZTeGoMUPgor9+0CK+tlTWpzu+/HXSf2x
YjxRHLXqjMVZAE0eZXHIKC0bu/Hm5YZfb7jhBlpWHdFAEEzWCMRAsZ/KHoxkeCnupytIwKcbNvqm
qWAgw7OA/MsGRhDKYVAszCEFGZQoZdfTjqb9Fr/82iYbHmbgC6AQuD7iwc0/cZ0cu2S+c5kMBxPo
fEhcuoCsr/mFbEwI0ivfQndV/y5FXfD2Nq+skPnEkkOjyiYgNAbcdNhDbfKqT1W3lyFvtxIZ1+P+
j59kzHxVcSt3IK2JITLL4yj3jYVAeasSZyoaiHGIHhSn903GsPKeoJoJ8lQHpEcJ/zxx5HwTp0+i
sXG3oPIr8DlmUsG6uHCHSkNNK59IeiG0GNDu74yvJdjvThA6RrVy7tgFD6X0MpcZcFhWX2+8h9dW
0rD6JBe58iSa+AoU80p3jJfercKKZi+5oBsZmxXbNB9hSAExzbqcxkAheKdOJPrQd+imGCdNDyPP
ulfqW9l/tzdsDWVtPspSEqSiDVonHvzJ/eB6g4wQA6UvPs37yC3QXk2h9KWDLo+DURMEZIrXaHgu
A/6+gmrkfOfJMRyFX5WpVaA5NXatcU8CC8wBza7YAhKvranhI8phqLuWjjSu7N8WqpXjgsANVAvK
+24nxeH2Wq5cccTwFlUxkFLZyQz0X/EMoTHrkqJRBoQiJ5c5h7qrTk4+fp1rKJ3cHvBt10HNF1zh
9RqpH0VjH17pUDR+AgWytkYrnlJ3DmFgBxDa+HXgjkvs63MBJd3keUk33gJv7wleOH/fb0ujXL5I
a45H5R14OR0hYL1ng/jee2iaAAh+42S9bbPo3P97HOqCzbyCJDAIeqJc1KHu5xPRzb7TX+7bBsMp
eIRpnF10DQ+Z9QER275G3N9X3sYFscJ2RM0nXFoOjgWCFyizjLm754vSZ7vmoIoa0PFUk0ruCHo5
Y3tk9oPF1ZTiinWLRxdUTEgY9FKc2iJz7jwQRuQw6clZMnA8xbwcuhAS1Qe7QCEB3W933bno3fp7
u4DArD2UPsu4qMYdm9VBOP2xh8SGqpvHCQ1PG8fi7bABXUZ/jzPYTZU2QJfH7gj+CtBv74FJy/a3
j8TamTNcwTQqiBNayD+BaxlcDsADyv6ssF2C3VWTZxAc/Pv3ByV4xEDwtcQ9OmGUj/uh2ApJVizT
fHm0zLG4n18JBZQ6uAWkp8dPuHUPM3QY82LjWK84L/MJ4rSW1whbo+Vatzsk0ZKChPbWKV251qhv
GH1ut2XvtGDvpUvaRQpgoQyir50FRc0xD2JL6fwY2ANHD5uL5r3FcfeBL8CWPXBkPBf3vmcC3jZ/
75KtWhfEkhk6P+TnABTvHT1Zm3CFtSW8Hu0/XgjEsSBGJBCN9CVDE2MVUuejO2yUjdcOgWHoc1kt
6eBfe1amEg2bEgI7s6r9sGrQMqjmAPQF6Oq8z17MrqJJQ/ZA1pmO/WsL79TnNvrElAiHjOy8Ajr1
t81yxebNzqIgR8uNGBIvWoIR7LjKAbV/4GzEbWu7YTiuriiqIZ+AIfBpiTjt6+C5YdXdF1lT33BX
vW+1YJ9BcFEodvCC5qQUu9TzsLEB/+ew/PeNQE3CWjCUSe0O3hRn3LX+mzqVVDunQyy6S21EoK0z
6W8u6PSqY7/Q/Jj5NTrXmJNmcW/PqoSabOf5Ibp+3eNEExXJAY3I1LKhnMBRqH1yamivzYXVqB06
xZy9NY8q3RVu379r8crdD1klLiBpVWedl96xRnLuIWsB9FFsSb4k/bR84I0EN8Y1TTVWiHKuLKLn
rPB9gAkYqkW8v9LvIVHy2jSVE2os2HlprWC31LLNd2XO1UcAk9qDNyn2QzR+8aGXUkbaEvJFDajs
tvOSXWxbzWgIs8fuklYuPwAL4r8bOQSemRdYZ8otl4deXQURulL5TpEcgrlWpY7T7BbgLgBg4NTk
VnPqRQaH0iWZjCCUY3+Hng1P91U1lepUBON4D8QWeRXjHvBnSEwLDRnVBf2LYclBx5yXNjKIZVHs
xrZ/f5fpmDS/naYddaU7x70H3TbQwmkgLceNLPXKdWmy/NYZejqLAR8vR7jl+pvOfiHbew5ccrjv
1xvXAR5ohWjBzAjOF3bVspXPMuNbWj8rXsUEbme2y+l0ZVgaypEcqha6AdIqi42Aa+3rhh8uBO1L
B8mH2AWjargQ8iWb58vtZfm/bt0bVs8NnwWUbiorqPHGSc6Rmsk7tTxTWi+fqZPAdblysXZNW/vv
K5u7APX285n4RXPunGDJQ3QCumGL3knQ7BX2u57NQNxOXfM0WIu/G2nln0dXsHf+WEwXyQO2zwMg
RsI8aawNp7tyS5nAb+2B4qarPBVXPbpgR+G9pnR4WCoU+ziXAMxkfOMIrbh3k/yXQ/CEzEBNxAQS
ESE6zh/LwAdOY7oLH4ZcpWHIGRQ4rHbW0P5JATAuqT3tui4B0pQOuNpvb/jKJMyuV9+SLMUTH/0/
qkWs87kiwSlo9cZRXfv69e9/xCNC+nkxw3uC/TULc5qdW/KwpFtFipWvm/zFVgCgkDVlYwxaTcfu
9938vVL+xsKseCDPeIymggnRjVMSZWi1nF2Q5LqPI9LTUL3bGGHt5xsuKGBJY6MsVMYK6Lt8GPZT
8jKR+nzXxpq8xXyBusyoJz9ycDO6HbosH8n0875vXz3Tn9s62bQWPrKgrgSizrX13nPEAO12vvHj
1xbfcHFAutmNldo0JpMd8qWM0irZkbo4u9PpvikYfi6tu6Rfcg3/P32j8ovlRLCCOzfWiMzokGcc
jhS5JS6unVUTxC6HQ4uC98YAa8tjPCYH3WYahSYwAHNfnfKBAgJTjc2xS2USgngg34j4V06oSTow
6blAxAO+6LH5yslPF11Xy1b4uuKnTdKBFlEVspmIUuo8+4bCUywcBoZz5BCRmMlEfbhrn02eAQ9P
4jaXQIlTBm2tNqDpq+Jec6rrBspEt8e4pr7euDNdw5CXiQpP9ngY4W45z4uKkcSCWqECbsxiEEps
rW+Wmjf2ZCXbTd3rZv1hfD2jRe75tI2JRfk3jWsY0E1LFdmBBn37lI212tExG3bp5B6cKigPrpq3
bteVk2diChgoNWmJEDsiDklePD9dopYngDD0LTn7xbTVTbMS45iivWPF0XCkkWW0kAYOW5v+KDXf
iHFWTrUp2YsD7eUdyZbYERRaBjl49rLyGu9sga5XFsnkNIZ0OvqfLbzMxPKuHH5ZwCsT/Vgm3f72
eVv7vuEdbTEliY2GJiiKjt+8sa4fZV1ZByDA/J85UJcbx3plnVz290GjhLZTPiMfVgFadagawIFH
2bqxY7GtBPnaEIanFH2rJm1hJkL8ygt/37I0zPItgpa1dTLcZJMPTUpEjeijzaNk5K9ALh9TYFcO
NaDL962SSUOBt1vTOB1gEx2HVjJ9UuDPF3wrPFuxA5N/YqlcYGBg4VHRjUDeZu8D3fy4fYquUeQb
XsvkM1bgX8rmGgGCyJx2R7uMnUXdgCydB+/TqeffqiyrAQgt5LEUbXuf8ZnUFJY100FMQxBVU/HI
ivZLnixPpG8/3Z7UypabtBQq7dMGt/oSK2/vV9l7q5Zfp6JAY+GG7a2cWJPguAGVUQMpS/CVe9DM
mIc0OLEO4FB3WLaYU1bmYBvm3YAEK6hScCT1crx4lvitoD6leXAizbR1+65Mw6Q8ZcQi8+JAVwTI
Rnqqk57s8mqGKkedbtn22jQM2w74vBSEZUkE9vgwQYPcSIswQ+Zw0FuqsSsxhAlZEq3UiqJrIWrQ
aQOarD3xHpLlQzUKFCU/3j5RKytlYpZ01ctcMYwRLMOhbsilSavnZtqCjK1MwYQq+dABEOCr1jEp
JHkh4LsFa0OZv/S1KnfAw7Znq+bl6+25rAQqJlVoSSCp3DYTgHWyeGG+vcs9OwVQH6ImI2DahXJ/
D2LYyA+tzex6Lv6IU5a5qCyoTlZxAJ6kGNrvS9grSx9INhddmEI+/FNVUnrnY/kfUNNQVKUrCsST
jQ2JGcoe55F9AqnUy+21e/M4QwvbmI7FkxLYO8uO8vaHh/Rmw3mYZBUwoVtdn2+eNIxw/fufCzaO
XQkmEieCvHWw7x3ZPULbkhybim9xRr65Jxjies38MQTQrSOpxsSOGjw7c/7oexe2OIfMQsdjsvF2
WxvDcF9Jis6bmrh2BIFRpDvnspz2vKnKF+3VYidGYNUhk7Gl1Li2aEaQMixgSx98KuJOikihOhWM
Hohg+o3JrO264cQq1sxeSVgQ+R27IvqDFPkLH10XI9DwWojqdN/pMkIVFGY9mYJUJlLtEhxtlXzU
vvXcZ1b+QPx5d3uQt3fmH+FZr/aYBydvRyBQ16HEe6iwnF9k4Cc1ta+86I63x3l7T5jZ5o2ePj2q
ZbSjVKr/GGG7uiy+T2P//b7PX6f3xyHWFhhTeIakv7TzEIwHoZbvcvrr9sevlvBPVESZ2RvQZKAv
7MiMHst5jEqRgctn602ztiyGfbdoohYuwfKTbPhqpUTveLl8RSFjq2a2NoBh3f6YtUlforPWHsH+
IV8GUFIWfCOvuvZxw6y9wBZe4droZUkf2QT+isY5VlZ559E0zFhnY1boRYhYZrU6M427cF6keKAo
2u5txENHX+SbclFvW/U/8q6Fykg5M9dH1W/61TP2wIoSpC+u/ZUDsBrePklrgxgmjcRw3rccDIdJ
3hylJkGYeVU8BvNPd7iLc53+o+7a+0M79GMvkDAJHmk5fmxyupFnWNlvs+RfAfbjCq6CKM+8sNQk
LNHktbgfbi/O21kM/HLTiBmtSENHEltZ/glNuWXkgAcp9ckvtD7uOlC8oa3lAMTtD101h9uDruyI
2QIQ5GWRdh1Hr577YwLFUeZDHKGozsz9dHuAtxtzMKvrYv7hmlg1lJWj4catpUmiwBrT84TH00ev
DdSjX4wdNCssCki3baMx0SMf52ZBoCIY+UyspnpWM2k20LZvxnr4KYYzmALd9SAwatGDNO9cpzvk
3hRO3QSI1fKOJv9Bie32pNdW1XAMvMrR+C4mGtkjpFnb0jt49vAp0dNrwuVwnzH5hn9Ik9TNwB1D
o0Hl2gXNkRc8FVPnnng/1/vBA6fsxnTWzr1x42dtxfwcFDcxTdgE/fdxr+30K3OHex7A2BfDLfRg
CmMtoTSSAoLo3IfSXtN46S5tuvrn7R25bvEbd5hZAB6SQYAzr7GjTrS/Oj+PQdjzcvvTbyYNKDOL
vgDyc5XJOsHbdK5CZ6p2C0Th81k98SF5T4Ufj+X4nz1uwdNXQhazDuzVthag8VribHzlXh8yKNf7
/lNvywPlr7fntDbG9WD/YbRuU1koBJdBNHG9T5S7Q8NtyLzf+RSEDlXH26OsnCuTL3ziriANsqdR
4SyXK7IoRHT3GiSoi94e4P9UBG9tu2Hxs+22yOe46HCaZ0L3mZzyXdGz5lOWZIvc6cZywsFWYHlr
0AwVgnUmewKTtf08kxGwJY5350G7rRsJcH7FQdK4HwIPvDvhvIAYjXNVPqVBUhU7T3vZueFBfsWn
pXeluihaJ/7ehok1Vu2OA7jUafGuyoa9XW4lTFcMwiwUTp6irkdGFgXaU095SYtjnxX3UY0zs1Lo
FwOdgjmX8ZwFzmVQHLg11ibPt7d1xb1yw706tZRdT+YhFnP94Ot6CnswUaYZ/WjTdksJdmWBzKp/
Au3PqR98GfuVGh515ng7ry+2boi1o2+41FLPtPdnG+2qLLhAiOhjU1x5utWn2yu0wl/9jwpvBxE5
i40ziXpHkHNb1dke7ObiSBv+m3ZpfrRKIPLKa/sYiH/sS9ZI5+zMiXUCPO8XsLUgDwzK4hzUY/fe
BfDto9DJuOExV+5hMz9MSugBZKKb0Rw0xh5PrxR17cd6dt77Cd0XZdHtmwnR5+21WFnq/6Ms//Bl
gUC7b8+1iEWPokzh/ZpqeRZ8q8V05TCaReVW55CwdBmJ8Ch+SJvPOvjsTdDuJFt8y2u/3/BhFNAD
j9PFjvx6rL57YmiifgZlrT1VzpY26NokDIsac1WpcZr6GPReUL97T+hDVRUnrrasaeVC8cxgpc/B
h1p5c5RqSFpCyA0qaDnxd3ZW7/k4nm5v9do0DKsC/WtTQpuYRbkqGjz3oIgzotM7qMaId3rjblzb
DyNacXMbfQTJ3APWMj73dn8iYJRt6vJ4ew4rfscsMDNfTX6O9vVoHF2E4WXciy0V+pVNMOvLjb9k
WUD7JmZpue9L96fX+yLsrPG/WnvVTjn+hvtZu3fNErO2PKsewf4Ys2/Dl/noRcf5ok40ThA+/vA+
Oh+8p/SZPCQxO3+o3mWf8h+3F29lb8yyc78oa9QNxrXqjwDs7Eq/2/v5RuJrbWeug/7hSHLG55KL
XsWpKr6Wk/uVWs1GoLL2acPGgVJOm9RGigXEYk/QI3vxPWir3bcmhm2XYMEtaKZl3BeqPmSU/q4W
eYQBqsPtAVasziyKFigc+8BoT5E7VN5jkdjLCylBA93oxX5Ntac3FmltHMO6x1FzYeXow6NtGQcV
fSi0jEbHPjaZdRdo+R8BWFLbNSMgg4y7rt85df25s+VHcFBvlcHX7mWzeBmgJby60jLEvjN+SZwi
svhvdyqOKPk9tvW8t6Axj4Asmvqs3XmZCGcfOlXWGA5E7rg9hV1e7gi373M2ZsEzzUk9X0mK47Sc
IjBgn5JNYosVUzSrmrTqB1sEiHBGL31q3PqZpNaB5fb324du7fOGMaZOOjm9QmNJMzTFjlP7k65B
25DVW0dhxVmaVU3ATR0GRQ5Yu36C1CKSquDnTY40y0LHSvf3zcKwzbQbE78StYx1o341JIjBW/qk
BzRm3v7+il8x6fTHBPr2AKogDi/ao111oVvkG9a4lq4yWfQFsuZLu3Qq7grvJ/xiXAfWp9S2u92g
ykM7QGQqHT52DT2KururQRA/3bx80wT8uDWpY38RB07TB93XZ8/ZCuZW1ssUQCuKtK4TPOhi2bin
IeBqZwVKbazYypE18RvjDF7xSQ8K5Bivjc5Dj/8EMfrtjV5JQpigjbQsc9D74uIr5YQKHPhB8h+4
6gEMCRYwMTpD9kQmb/pktyM4yzM2b4z7NoaIMrNZdqSAv2ZLBwY7kLUCwpAPj54/IXsMmAGhR9tZ
HnNZRQJJg0E80eTOXJ5t2L+26FA1k2whY9Sjhp6Est0t1XiosxLCtGDqnjaSUyt+wGzvyrkPudOl
EXE/c/Ip5SLdj65l/2zq3o2WIrV2tGn7O4+I4Q+WBHkwNAHKeJkAp893XjpA6HRLZW7tABpBeMuQ
VQOTqYyH+bVwxC5Fti3YDPFXrmdT7FRJWbMmxdWG69n9bo2cnN289n4HLC9A1w/C4NtHfW0Whguo
AHZncw2/MzGIyycNSFNzcOUnG0WdFRdgNjfkoxw42k2aGIj4CxnmY2mzjfrB2qev7+E/Akg77Twk
K+06DpBmGhvxdeT5Rlf5iv3/08aQ0xk88vCLYJT0jtPi7yGUF+KpQh/SxXrfjtw6zUvgHnzu3xlY
mnSsboLi/JQjQ0Iryw7Jon73eVGBidzeIjNdOVJmA0OCnrSGze1VbqOGgYtjxd8NaJ1PQJV712Ey
myrtIvsfZ1ey5KiuRL+ICMQotuChbGrqqupxo3i3B2YQEkLA17/jXtXVLUyEt15IWFKmUpknzwlc
OhOdcuelR2sUi+7QLbEx+Eqew0RV+ktHm8qVTWq1PyY5xRepZM+zklJ8DtHwTp0Ni1g7V4Zdq3qk
UtQR5vFJAtL3Ew3cjZLJ32P/QQbVlOy0Cneyhxavh8hTww7QojKJctdNo4jkGaTjiBuzUk4PYR+6
d340sMNUZ97XPhLDsaQayvPQ4ohLCfLUljTOn7/i80qDJlaDcOMVooTu9wjcK5/mth7ulS3Uueob
UMe6oZ30RYXWZo0QX48ThM2hvPoZSVi5kUdc2x/Dk8jOD0sko1TKqnqO8yw/gH4nYZ7+Hsog9SsS
xshO3xawmlSv4wK++2lemhSRZSKYv2+GuwYcI9fP8cotZdK80h7+vGE5Gm/I2QlF2qNQM3kXcqIH
3jkbt9PKOfsPPZGC6KzVYpJBfh/yAy+2YD5rX3+x/3eOMRyEKrXPVWoNiWv/9iMFKEYdO8jTbd2s
a99uxAtZBLneRRdQ+Y7QAdhT+8sgl/1ti3+Z893nF0tD+AQuxVQoCDToCUpEpJjaGP2YY8w876Fq
i7frU318+VGzXusOnopyChoFMlXLD90LPBFzwPDiaBq3KIM/3g1qVmxnuw9aSlGxrUsn/DyjOvyE
vtDmTJwsT1gngiPL8vrltj9krF0OpHzeh+jQn9zfFVdJ7qOvlMrd9dE/vkDw0f/eGQEQsrRLlP0C
sOEBbCC9Y11QKEHY8zcNyMON0xgOWLoF1GdGBX5f7Z6iC4++b3dxiWcQvwh5XP8vlxX5ryemZnMz
iJC9tmsBE86H6TwUxTNy8xvRw9oyGY4w7ErFitlCj3zRvmYWXroE2ZyFv+VoYd74/JWTa1Zg0YJY
hCCEQ/CJQtwsFyhP6fwfh7lfri/P2vhGcJV7tUBnThCdW0Ds7ppimu9DDvl3NFPrjftiZQfMyuvs
BlYeMHAJl5lfoXiof/Ye3Qg71z7fcIEjCxnxaQSV9wjKsENQ1J+7HuJC2u7ExuevTXH5/Z2b6rO6
zlQPNY9h6vLzqHoXIgDVgQ3zVqlixXOYTb6aWVYVNbZ9joAPYCNUpHI2/GpzSLN2y9di8jYuorV/
Ypi1hJnJ1hUy7SPvWUzCi2uXnyFXt5mnu+QUPzA2s/qH/GXnhMhdoqoDEboJAngT3IeV0BlvjgCi
cwtoKth4XnT9gA6gjWhrJadCzU7dJagKf+4r54xNeepdTT5PU2GdIUTVILWCnvrBsqPfYTXprxKa
Gj2IvTaWdO1sGy4ASjKkqBxgY6Sldnn4fZq2DH9lZLOI7UBai1lQJ0oViLDjoijf6ORvOJWPIzhq
VrFtf/IATRlEKhZxP83lXldpwNVZ2vXenl/d7vN157JysM169uxXVtb7BUq0sikgATe+5U2BLEMo
/vCyeQLJ4cY2rHhis1i5dEjAgjzgQgaXJVXzVdVDzCOEvmoLg7diO2a90qM0UmgRGNKlgmolRC3r
k9IMDOKQa994565NcTkJ7xwNBraEu4BBpLTK4ZE0aHKoptnbtbz4eX0/1mYwHECezQXEwhRk7hAm
AlO4hzII8jBbge7a8MZ97uZwWzzqecpLngRgKeAjYHGRfXfb1xuFjDCAYONU+8HZpmrvUlBXQzH0
CyiitnKza2ZhGHM/6sXTReUjggs/cdaeQMgxJbp19nWuuxgyfPeTY2/s9sqRNQuWtaxoG7YTOH81
gKm2w3LwEfdL0o4SkqG3VSqoWbtcLFAaNjToLrLMn0fO7ivgzm/aDrNYya2OMgphhjTIRZF03pQ6
dotoESCFDTe14gLNsmSTQYqB62BJZ0udfFcfJSOH2z7+coTf2Rpb8l4CXtmn4iJyCEZASK57y6/r
g6+4PbNrc7Qr0dncBvPFSNSurdm33K1e3MoFamSEunFFm5tSGNQ3DNqup67ARY5+4bo5eWw8VOHw
ev1PrBizWZ6EoCw0TS8QcKCdEmi8DkUQ5/bx+uBrK2SYcie7DKKsAN7rrohJ9oNexCvoKw2yeBBk
Izxfm8QwZ3B0OI4e0D5Cc+9ZFfxRywp5NvAA7TguuqwmW52bK7ZsInMEBMrJUvfsXIbjXoPuIWl8
aicLD8rYK6cf1xdtbRYjVFdLbwsAWrrUA18iiWLt00SBTqIpb2q0I9Ssa3p4Rba+o9yz5Y/hY4aq
6s6XlB3zspTHaM7L2zy5WeRUUask9aG2NET0h9/0nzvLegg3AecrfsNs3QxtITiHvAew7DZEOEpk
EDeeG2sjX35/5zZa4YYBHyyRupPbppk3kl1vZWJjdLI2vGHOaO8W4xROwFxxsAj5YXHwaE0TNOJP
J9BSSTwMsrl/rlzoYSkbRBbUz6JDMTSgmB9aFHRKV87Hkm+pLKydOONCh7xd5FIPTQFNNSMTKRQV
D5o2w5kUyk0bp2Qbnn5tIsMfVCR3CiQXkAnIbAjxzP74swvJsMfjPX8ISq/d8DsrN7xZByVdszT+
pSoFGvJdQ9DUMkHWEz14oYXqQv3Y4Y1y3VhXttIsiXoLKFXHEhpMYAWxKudO11tybitrZdZDo6HO
NA4DAgfb3mnIoKHeCm7W16LYUk1ccf1mVRQhUA09g7zHKQeoMBZ21u15RNw7Ck2PDRewshMmNTVt
22z0xqxJuf9LAsKMR3bcZz1gxewARKCgW23WK50U1GSo9kq3h8TDPKQtW4qjlRX1MdPT/BuC7fus
4G46TjyI24DzT67r5c8soOOxceh0x1q7vKsWR+1uOxOXHX3nPRZFClSZmUh5WKYQX0sx/f760CvL
adZ1ibNoEINcQg7b/5ZNzndlhxOYU/tvUDLZuaqp42a2b4v8zNou9CmCkuKMnCtvPmur7RJrYA+Z
xT/d9mcMNzjl0mUQuUaLBmQpYlkCnIz+j5/Sz4cjijbPLXSotzLDa9ZkuDjPASBj1LVzlsUp8Jp9
wX6F5QT6sS2K3TVjMlxboUB2OlySOxzSx9EovuSjTkmH5oDri7U2vhHlUKSxQd3Tzeewa4+ibXBb
fLE0u22rzbIumXwpdMVA0M2dk0VaZNZG8BxHWb0FwVhxlGbbepGxshSFWM4BXR69srprqy2u2ZW9
Nau7/UCU8itKzk3lp5Wu4jHnJ55/A8vM9bVfm8Aw6JwOSDP6g0wnT9x1rApiJwO1o86/q23szkoY
a1Zz88gB9Ui2yJSFUIokXwlgbY4FSer8n4XehqSkZkHXr6C0Wfc4pWVpf5kd9Yqn+0ZU83GNnZrl
3NAdmhxvaPtMOf9adNYL+H580Ep3j7CCJOckFQOIWe0FOKvr27KCrqGmxCarZxWBfhDNc3N/moHR
Q70UKjs9yMVeC8imdZUNLSDnYPcjcgjFbsl+XZ957TAbxq4bq0dc5mIZB+d5GeYXl7kbl8fHfIqg
HTUMnWWy4hQco6nHeIEq+Dicoa4wlfsBzTr3da/LJl6aqOQxlNFrkdRuKV7JtMwnMgEfC/KzLsLD
xCOAF/nekiUz7SCC1E/9Tw2ixQbP0hzN3KVPxHPTczDY62rMyiNXS5W0kEW4CSxKzYpuMWifDG1o
n6EQ8TKxAaRJtYpVDQzE9U1Y8YhmUbe1Ibo4aVwfdtdO6bA04iskubv73LLy5+tTrBi+WdJ1gtxq
ZIh9zrE2VKCNGdK93qel3LCZv4vxQSLdVJcZJ3iTSYfTWXec7SxeuAewGg3PyN4XdwAHdju7ZeoL
hN/DEnSsvEzQmScOPnTq76bSj3YqnJsXIjyys+0B2lBuveDBGIGDtwPHZsB98u22pbjswrugxol8
3o8VcP3gvn7EkXqxI6Qj5ui8oG/m+hQrVvX3ufRuChvaV00QlBBLzeRd64d50sLtbtyfa4MbwQa1
kIOjE/fAPuY8IKf1CF7hjRh3bWgjtoiiqW0cifpgk0/9D2cM+GMY9sFW+X/tEBrOpixQ1UBHVANS
T3au6u7oEpIGeroDA/VGJLZy9/wtuLxbeWcqGwq6O51my0MTHlynObbDi9OhnTHXt5mrKZsJyuel
QolzSKcMvcUMmi7Pjl06+2b0b8PzUpNxBWztPZRp8iF1HKbuILDtxKPso40k3Iq/MdlW3NwOaGgF
YxoNxy7MEldle7e4Df5KTaKVKQeM0r00tIx0RodkNTO5K1TlPBZjwzcySyvbbAq1iMr1ajCgDohL
w+pgzd38xXcJvwA+IihvVxDHjvtQjbe1NQEK+m+f0aHVs7MrqBJ2g3qrQ+dHV166TpboByPyOcjG
n9cdx1/6pv+60dBs9l4Gx83nwHLOoFl64XXQx2XJ68R30VET+GzaQcgz27ll/5gh8wVosX+syHzE
BdWD98nfOdZkH+ciXw64QWVSiPDAoTmuhHRj7o1jAuymOtSisu4ilIeh/ZKpHVAM/T5XDrLK6KNN
ZFW6Xy2IF4E9MdoqGa+EOIEZ2zLa1AyNGPLsCH1A1/GxlfTOR81ibDyISLVvvVY7MG0kQJvfTZzv
RqfYOO8fnxYwvRi7Z4W2coQYzpP1qXD0I4g2Hnpe7ko3eFwGvRHvrM1i3CtjnyklBwgsFBb6jMtG
qiTMnXPP2h9VBf53pbb4ntZmurjvd07O504+2ugpOANw/wP6SG9uWefHIZvGuJHzH2+c8o2L7GNP
EfwnFObQE5sgZHUWZRUleWWTZHTnECxGt5EYBWbkS6Ac29gKq9aCDP5Jhq1+zgJQPGfO2G48ej6+
1QIT2jg705APc9Sfo1D84zfWIVRALFw32I+vtMCMcbNhssYSCdXzXIljZL05i723+j+l3dy2A2Yo
MejeDTXINc56yVBArP2s2nek9OO5E85GRLRynv4mot6dJ2JbYeg5WXNudF19KzgjCZdedXIixNA1
9704BPb09fqKrRypv/7h3WQjJ3MLLcf6XEimd0Vf2fEweMGpR/0muW0KI86o8jHjC6nCU0TuobO4
D507NsobN8R41XS1jMAl1/Vnz+HNsSlz9+R6qE4riNdtBDEf58YCM9Woo7Jfmjqszj2B5hgefKT/
X1nR8GVs3Q55MVIjeJchoo2F8Ghj0hUrsY1FExr6x1HP6jOkIh5mbr1mmOX6fqwNbSxZVKCZuRxF
cwbfBH1Stv9HQZ5u4/B+PLhv6n611pIzF/wyZwJ4cswk+8HRkbrx5R9bhm/Seckx5H5WUuusJ7v+
Xw04Aot77VUPxO37+3HpwBZgySjcwAWt2MZ/Mr91ULEQ/hVCxPqfeqZvQTD/4L246SEbmIGrHgsn
shbdnCe/GWMF6OrJDgUBsLTc6t38eDcCM3C1fAnNLdr5p9ZGNSRjAWrgWm7JP6x4WzNwRXZY5cot
w1Pd0qStn6JuipuKxsHycv2krk1w+VvvnFNdBmCtaoAx8/JI/1DoZs9itUTTgTdTXsYOo8Xx+kxr
C+X+e6bZUwSyKgTmVpHhKGUU3TeqqHe3jW485HQ7eQ4i5O4slAT0hGkoSzui26hTf+yffFOsrl9a
j4JLZTwP1VzGrW15x5IVFYLvRuyiNuKJ69OfEBX7csu/8U1iOgGRwMwJnf68LO1LV1Rvsqk2YoM1
AzeCNjI3vdXZYX8OQCyfBKzlMZ5xD97Q3Km28JKmFDfBZ3xTuA6sF5nGo06cKwiMl2N7jApvPyMO
70b59fo6few+/Mg4U7YjB0W6UZzL2Xpls/xMw/mHBGnghjdcG984VUhGF7avLHGmCAlE0e6bksaV
WO6uf/7HJuGbInTWPIaeQMHhPLv6sePdGNcUfCbXB//Ysv3IuINKWTVlGAkBWAiDrkJTWTGB4vno
9k+Wt8Vou/IPTBk61TBVDiAvPU95ON0PVq6PtWxuC5V9k5auFWMnF8/rzzlIt3dI2v/sJhImc31b
3OSbxHSBZtAQd6U4a0FG6K1UP6OwKXZQutuwgZUDZHY1zLMoW10yHFD9tQ++Avtab9V9/iZL//ty
9s1uhspCwdryu/Ec2A3waaScgl2PzYbXtq3pe+gG4kfn9uoLR5pyz6gq03IBMCXUZDqQMnP3fRbw
ZBiAd/Iyi715tf2PCqBggeq1u5GGXQFMQNvh325/8hCuyKJjpwblSOjHqUF+ElHph0nWO13s8jK/
q1gjkWMeI/8B1NrtXpAqSANQPKuKRl9LrbMvFqu31KBWnLlJlsfapc0IYyDn6liKHrz7PqfPHREv
yDwlQ+9/Arn0VqPcirc10yglBdlW50JpXQdgQIgOVtOj+cfe2/wbVNzimyzdTKGMXr5Q4c3shH3+
JYdyjpdleUQD6a/I39rHtYNsBMsTQZ5x4TM90QY45OgoHStBzWjDV62NbvgqVXq2DbUB61TMoT7U
jts9OQvPf7ClC2+bwuzS6FUrW7SSWicfZ1v2wZKQIDv2toxu2wWTLc+FGme2hA47CdL1O2toHnQL
xzvV9Z0Gt/fGLCsO1+zUiKDJOOW8ZScWfQ3VH0dsRDgrOxBebpF3caDVgoiNuqV1Gsj9BLFHPb7m
iKGuH9C/NZEPXJXJhxe0vmXPamEnm4HlxNKuew8FNhJDZSyDu8lJv3Odmv+qhjHYQ6AtSshcVanV
98sRrWY9/JNH446FZD/nWbSfKfqqrn/b2h+/LPS7P14wq0RSHn+8kyLRYAeTy7Pf3qRIQ3yT0A1k
1dAMv4wuu8cKbaVteXLsn9e/nFxs76NVNWyyh04mc5TCpwPGFMtiGUGkwtGdVaaN5Idcg0NRUrxt
pwsoYO7tPdSVNspfK47N1EPzrBFRsiTs5HD1hK65ePIhP1g0h7kEXeRW4WFlFrPDQvLKLlAZyM+N
cGMLcmXPTu6Eh8z3nhY28jia7Y38+soxMPstyihCN13UZSgLe8UdZLT7Qzjz36XrbOF/VizX7LQI
8twXM53ysxd95bpM7bDeCCPXvt2wXUEyUGHUlJ3czvlfMIj6kCHCDpjckqBam+Dy+zsb6SC0ZnWT
zU5ae3NSQDT3iROhXhir8/31w7y2OoYZhiOowaIOHoKLO0WyxG772zxmYLwRlO6HKRogx15XyLcL
kDfueKO3KKI+hk74Jv0bc4nQSuO7Z3sGVcfAvtmu/z+FBsClc56zmRJIkQK/3tPj9YVaCesDw+gn
hV5JdKPREzBQ8jQS8i0o61d56f1dcv5yfZK1DTfu46X1Bz8LXXbKa73z2pfKG5JO643rYCUAM/sq
yqLwfbAystMgysfcFT+reniio3xTdpeQwv1SbzJrrRwrs7kisEqOlC7+CPhdHiaf7QLWbFwca0Nf
fNY7o5jR9ulyR+JO6+pPbZu/VdkWfnRtaMOgi6iQTYc+oLObIz4HvjdZVDRsrP7KiTUlxazI4l1O
RHF20NH4iqRx6SdIWAbhvuPenEZ4w42xPWnxbVrC6CSjdr4xBjO7Lgo9TY4l5vzsRHbsB8Wjp9N5
9t6uH9oVyzA7LepmDntrwB8bliEpq4Nv10kYNElLt1BLK2ZhNlwUTI4z9qY4e9VQxc1018+qgPrp
bYSevm/Ydsn7JsrswjqJwj9Vi9hNWfQpKraq4GsLZFg1PKzTiYtV89CJeU4AG/5B60/WcNsGmD0W
oR2BLUDDrquqBPtibrO4hDuvKX8rcuhoXN/mFeMwieYEREVm7cKfE23d2aV/UNz7cn3olQUymyuy
IgRTimyzM+H9bhnuQD7yiIdhjF6hw20zXGZ+5zTQAk37QiDMqJo/fvVkEf/ZYo/KJxvP7ZWAyeyr
cDtiAdeOsMyv25S02W9WRLDmXt2By+lrB9GRjVt1xYebJHJ1R0bfrRgcq2ogCg+1gPAhcgX4uWDZ
+qXdZGNbsTnPuL6z2SNzOFF68qYnKIknrQRxFNAt1/djbXTn3/vhZzQKZs/HbUrGL2U4ZEDUkTdf
bu332mE1LFqHXR+xWbBTWwGbXzm7zpKvt326Yc09sDfgIYM1k9KDYHkVy2iOQwgv3TS82R2R1w3r
nJ5ap9n3/ucrpEb6ps4S0sDzXZ9hxdrMLgm1uEFg2bhAcSWLoouz6Ms0gGO+DDcmWFl8s0kCWQTP
AdchO1EOEuYBScpxSw567dsNO65Ik+NaREQ8jwLglLeo8hJ0YsTubewhvtkt4PU6LHsUYxAC5ONB
wCmdPC3CPdfWlnbT2n+4LNs7XzSSagLGAb6I0leicPEHxzZ4ddmNUYwpbVeRYikqL6Qn7Qz3kT0l
NtMb2YoVN2cq2k0h74K5hZuDzJH3zc8tmcxz/odnCnRdkEx/bfo233hdrZ0iw4ShJ0j0OI+oIepO
7xurqfbe5G/1+a9tgmHFUxl0tTeo+tzaF5kAcGrZB5vXecynDsz4Q9RsLNnKRGabQBFEHgVMJztH
9IEMn2jxLNn/fPvbdVv+e8d/kIswewSWUtDApyI7f/v2dLL2Tw/Fi3f0jqmOWdLEEEpPnKSLU5b8
8uMutmIvkUeUnxJ3hwAqHmO5kztyBu/gl+4UHvt7yAbymCev1g7A4/jX9a/8+NiAe+vfJ34p6qCG
GotKITQEzvsWKoUhpG4icNCCv0xsvW8+PjGOCfjQaFSKmoq36VCJ71bYIBIdNuoJa0Mbh5Gpumqt
vgXTphi+DpIdSrIF4f34KnRMICkUI2rhR+DA8tuF70E2bh8Dl6DpulMdu6nc75g4jzFAiZ5ZIPOz
PT/JrehIW/GcNWTjabOyOiaagDvhnCMnNqRydo9L5OxUoD5fPzprQxuvvbxjfRQ1mU6puLREDGP7
mUb9Fpj8Y+MEz+O/Dyb3e0ehYKdTX2SJ13V7hbu8AOa+GG/rdnRMJIFEu6DvNzmo9HS7D4dZxGNl
lzfdtI6JgM3mBvxpedWkA6hJoi6Outu4oRwT96qKJhr6vACTXah+s9bzp9gN82na+PCVQ287/174
WYdESpsOqet3/QN6Dqs3qKqxdORBtXF/rE1hmKxUQzi6eL6jnTD7ao/VTsPUYjVUW0DTtaNpXCGR
z6pyJqD2BQXvPfg93mg3/rrl1KMf9t/LY3UgULHCXKc68GIUlBOx5W0+/mhi4oyqC46w7DFy1jix
lU1xF9zkY4iJ1RCTFQ5UDmNa5X5aQB3DFtHnENXO60vy8XYSE5pRoL+81bWNEzOAxM9mn+uLuNhc
bYlffXxHkegy77uojHitDJDPH8FM0ezr4HcFePPSoTeqKOM63EqKrv2Ly7a8myXoII0WtBq8hKN6
HCzvbujc75XIbjrz5D+4DLtpnLn3xrQkUzwUzl01oPlxvHF0w2gB46qWvAapIgNkYlcT1AZURe6t
WrGNi2RteQybBUDlwsK1ZHhCF//LyyBFm/E/M+82nm4fu3tiQjPEMLNw6PAHJCueLFGXsQ6sB9ej
57DcSsasGJiJzIDUMACVEx/S3L33rPboTMHhugWsnFATlVEoIgvHwchQ+nkdSvvQ0/FFZsuR4TIf
22mLMerjRCUxwRmh63GmLTKmo+P+yefi1E9iiB23eBIyPOqhAQ9lFEyxoPlteBBiwjUm7ks3YtBf
4rh4UA3EfGwYSKxzsXVVrjQJkg9gG0GlF1C8eaHuPpXQWjlnQwNhu2gQ7MUtJC4H9WmyC17tKGhc
25hblyipH/wKyi9RSBJmFy2Qn4Fv7+vFyRBP96oIoMxWt0+zL/p/MttWc1K6i2XFdCDlvglzIRLa
+Df6b5POq4vUYttsQkeNo99IEz3Vc/Zy/XytGJ/J4wXas4j2VI9pbjnPHqOnfgg/QRNwd314Chf3
35cKCQzXt4QleAgXGwou9vAld6FMwNhjI8DQ4PoXllav/OWMm42uK3/GBJvIOUCCqULnEXHHGYkr
8rmDOAby61sUrWt2br5pbDI7kcAEhfcpbCEn/f36Mq19uOFkIf5aAKzij+ni3BflL1Xey/nX9aFX
3J/J90nA/kLbQYg0LJ2Ox0RWFo+lDUU4SPD57QNrhi3+0rXVMWKjzEU1bg7nEe2OFH20j4u1pXO2
MrKJJ6HQB8h6gpF5+8MXP92tq3Nt3MuxfX8z91Zua47Tv6DynI/FgzsGGzX7lXU3sSNWdGGDpsWY
1suUgxC8+iJafvQLyO8V/VZ5aeXcmECSHLREfCwrdhbQPMYr8ynKsgP4dU/Xz87a8lymfbc8pIXG
mVdkJSJSVQDKhqbhHmIpG/f+3y6WD5yDyfNZuFEbjELBXBsV3ln5kscNGv4u0EBEGnMj42Jhyoot
auUHMVVkp5yxSQBjD2M9tFWsukV/1xC+2fXAfsSUuZA8sewWqVmf2TtPAdoUeXWzEQqtLYdh/XnB
ey9axJjasgPItorKh2Eoxbfri712YAwf0OaFqPoiG85R7fMk41l2svQygEXTK2K/4nJ/2zxGuEXm
smhEjstEz0sVeyGEs4roy1xxd2dBxOfGWUxf0NdTjZh0TEP+aQh/N6itFv3J8TbeHStbYWJVdGup
obdwdCT/XZT/ROBzub46awMbHsEjto5AjzOm1E8RBCSLu9XssWKrJiRlWvDFC1/gEGjzubSJTMog
eymZ/+W2LzdO54JWlb/PpdSzn8iYxUG79eZd+3LjZObL4pe9HKBuIPc9XkZlW8SisTZWfG104zwi
7JsUtzuNhl66F1MRu7azQ1rptlUxziElaKW2bHw7ALGxth6mcauJesVeTWBFhOqfNS8aInEZhWzy
nCy636vyZWq27tOVlTHxFENHECJLdJsHaK8d83ty0ZKdN0KOlYNu0lX2oBdjAhLnoPpXcT4/2cPX
6yu+8mIxWSqFO/c8qPGS6K3xLHOATATay9tXp853S7/FkLb2+Zc1e3c1AWo/WW6AxENYhq+ylIkj
mk/X/4B7OXkf3EsmcoK6g+blPCKJxBnKfb0mdnxp19hNQgY7sN5Cu6cdwp0OWuQKaAt5ddtzgl2V
9eUudzi5izIIWYEKYtlZY8T2HG+p1BJcvqJ5XcQKpe6kmUF5VNCWPvr+3KG7pXNIPBa8OQDnReEp
iX4MAag5gk252IdN5u3qJkIkUZB/rv/PtQNsmIZdQnkrD3Cd+X4I4EaeH4aBvvk5+G9dPO83zHtl
o/6DU+i8HsSSOjp37BUSO1jNLbXRv5WED/bJBCeElWtFiztGaCiI819VFs8gO/4tvxdOXD9W39Hs
zZp4SxNy7X9cjvu7A4dMejfUHSYTTYceyVe2bPQIrWyDSf5YOhJikF2N01aeaZHHwm9iZqEPcxp3
1zd65W1v4hRoBwJl5bh1GsrslxwhmKmyFyiclkkh7X2WVSfZWw9dzTYMaG2pLr+/WypRa2/sCtim
N3/3etDtbLncFYdowhO62RVK+/BZnPJo7zpyjLkrp1PD3a2MwdpuGHddr2vRezmt0qZezqPfLCno
hOQfn9bqARl9vrEla0tkXHpszBebBmC2HJpyP43RqfTky/XdXvkHJjKrjUDxSks5pCAvdeM6kq+S
y7dhIXsQ+932MDCxWaKm9gwiVAmpoPLZR20TKtEb5vAXGveBVZu4rFniWh2DfkwnGs2J8Cr0sYna
SvxQj14MAe2axXnJumQgrtoPaFo4zBcuoDgARRCE23R+LKVUnwNPtvdhWZC4WXrg2fPC3gs9Zp8a
yLl/tn3H32Vjrw5Ylf6g5hm0gK6CAF3nZAeAAsXnrFby7AaOJLElaJkn+UTaP55qndelF+MB2szh
GI9lMD21bO72o5qcfYTLIwEx385pvtqhxZrjWAfhDqKS9iOkPcSJ2yo/eK1bfSIys/80WTZ81YDi
PzkY4yj5wmMVOfQOcQuLo9L1n3LZo3yRL9BF3fDJl2D2gyU2aT85QTHNITDQwg+GY5ZPw+epz+cd
ur+GBOJ6dSz0EHSxE0l9o2GZEBdlZYHDIjy1JwHmOacjqAuLe2eZ/pep8bZjaYJcRjlW6GJDSDaT
8p+C5D+XDFoB181qJawx8S24neeg40ud9vOkksbq3tqlSvM2fNNqeHDleOOFaUoh2nlkNaGcof4y
ZTuNnFBH7dtiPhPnMvAcIuaFgyeI7ncD+W6zf64vzsoNYzJgOm2nlwUkfGkTzPR37criMBZ+nY5L
HT5z5RaJQNNoXNIg3ykQ0R2uT7tyH5igl9ErnKCq8aSyuLOHhOchA9Yy01tI/LUAw0S+jBAdDgrw
haGaOHZZwiELvZdNQB8mLyrvBtZ2YM4mxSGjqn1cXBY+tQFhx9opmk9zzrPHqvPZ5+v/daW3DxqZ
/75Vy1pA9NcPUW93Vb8fG1I9QAqNJ15A9N3ceuh5gzfecygz7nnt1ntdWOTO11OTuESJH1kXNvsG
TZgb98yKEzHr/7UYyAIG8SEVlZKxh06OOAicO7e64MpzWSWK9l/RU/pr4///3dUPvNbfcP1dWNH0
TkYq71Kd5iJPLeb69wt1VR1TdC59s205nvo8Ul9tMDR8npww+N//ObuyJjltNfqLqAIkIXhl6XWm
Z7E9M/YL5bEnAsQiQAjEr7+n8+T0dburXHlIykmg0fotZwlrDo4RsavjpXNDocq/NhIJZk04FKm0
Orr51O+13+QPUyRdSMMRvqmhJvzdL7i5D0GbysqVMogjubR4yD1YLINY2Lxro0mV4OAq7yRzgKbT
a/VQaevc0b7wNlChWx7dqeOPto34+wK31m23NBbCmJ4Tpkx39mvRRcOjViXLxr6bXyDwWn4p+Fz+
9JamuAcbN0zE2Lvb0q6QAa69urpjkVo/UdXKLJh69SXQ6BMLrIqPEC4zbVyAyfmMNgcsGpp1gX2p
sPBU5ORBryWJK9TKYi/wqhObRJAUk+ibVE0opbVtJbeoPpfJ1KlTb4LlpWxnL5vdgH81tEXfg3Z6
0+kA+CBwxramKfqU955+W0EugFRx6CWsd1kCinV3gDhNmyAL1MlYTlHq1fAFcohZ7+eCOx88Z/62
CAKI+HWBvptdlsfNjLFv2p7tYBTlJvDl5VtHC+fdhcRtEjEmUr+isDCxovBfwml0NnNTqS9Qz/Bj
y9wiEQGAP1j4/k644LNoyaYEVn/Fl0mudRbMjX1ERZACG+S1kAsnJqkiA4G4jnTpMLt5NiiBqjg8
tYuYOJDjrK1Zjy2J/hmUmbd5LqGVGajhru2iecvBJH8CNKV+g7yV+Fk3fg/R+RmehgWEyG7cN1ci
xEtlHrD2yNCrCGW6wi3vfNaTe6gZ/vjzZrpycF5iszxPe/4wIfWL/O4BWW0Uq7bckL8F73uXqCzu
zmMPlfboELUPdf1QdB+hvREgXolv/yXo/XIMuG1AOm1bDX51l4IXF8M9Af7mbTrfMgW/NvQXiXFv
A8oCFyfbaicgg8oq2mNHsRvn5pWx/z9YVom1pRB9HSfmpiFlMUzIYwgLJ3+e2t/HKeElyIbxLnRm
W+UHyqrEMt9LAeS+dy3/gLyMnzRteOtC8n8bRYaXkj4dZOgjgo7qcVhw3ACkK2OnW1/Krn8WU+Bn
AV2/qjl6ahpyEKt/n0N8NZbF3zlhhu7FLOXgGrVBESIhh9aaDp24pmM232yI/34R8Es0Tuu3ywCf
edz9okajePhWAhr1V3ubX+JxGOChxPegvziEdEusuvfm/lZs//vtwS8ROXMwIO2ACeqxhv51O34C
GCpWFss40OmfV9jvgz1+CcoZ/SVyGSCRsLKuebZW60vjkoehAAnW4/syEkfRNY+N096AYV77ovNG
+mXDs6IPy45W+ggispcab+WfoaLrb2brfPXcUWd//qzf70t+qaBigmlaUdIdj1OdzqiNVE2UIE25
sS2vLaeL6K0bjFNO8OE+9uFbmet4veVhde3B5935y+jAobXRHi+h5dmTr6qwL71S2z+PyO+PEli3
/ffRyrYAApjzLaGrDfLl06SiB6+Y/bhxoyrNp3n35xddm+GLrSxUV3J7BrmMw1kqtE0D8bNkz2t/
i7R75QWX+BxndEI1KcBtfbtCQB9i0Pmj8DwIV3768xf8Kwz+/8Epv8Tp+LIWC5nQtnB2ZmOTfOtm
RdJkBFqT6Xy/HoN0Te7mO3XSp3rXPvmv8kFs6huL64rhH79E7xhRAFIWnd8+xZBwEzKWc+YsWbcJ
wpipmP/882de2SOXkB3HnnHnAd5Do1M/YZrgYnjjVLmyji+ROlrwYKUjUshF1GlHnazS8i8ffX7l
L1vEgVJAbyr86tVxX/LKxB2/Jbt0JSvjl/CKiE1T46MktbeeR3dzVSgV17NPAcsN/ObYIEG578ol
2M+WDknlDOsGvEDzNucmNxmc28xr6U7rFxj2+Tc+98q2DS9209wqL3QE9LM6I22s/Shtq/XUE/kC
q+oirhqW3zggrshy80tchuynHFadYFyhfAnXRORKz2RRvopDFi4Qym2bJ0F6+tay+h8ImGzGNUgm
uz4SKCnvvPzMLpuMeTWL335Gf9SNcRAgnHeaPAfiyruVO1+5sS67xV5fmpC4pT6EMG8+6bYqHoe5
oAmXdXHXcCOgsSjHIDb9Uj3CafkW3+TKTFzqHMxTL8vRutNBN+Fe9l2YRb3dV6SGqQpykDWcbvBN
rrzoUg4Fo7lynuNFNYNJ4jokkp442iBB/5UUw41T5tpLzn/+yzaydcGJVxPoN/EOgNmuioHzqWO6
tNlCGHQ2aXGjaXvtTedj/Jc39XnUFOvSjQfjUTcrw+Zr0YzPOtLPgy/DtEQp9MY3XQEI8kuxFM9E
RUfyQhzznBmbiLUfi2xmlf2n6321Jjaohp8Qcsp1RoSSj81Eve8WAlwPuvJ63FbBXBQoD0ByLaYz
o7soYPZBicbsVwCLRbwKoKDCsKc/poCvP0JfyDatJG5UYhbyV3AIOD/+d8CUcoOJQiUCDSTZncba
ss1QoVj151P/2vVyiT+cRNj04K73Bw3wSBuH4Tqd5KLhHueEeZ8nIyXOYyUN2ntqjfhmJBp6fW3f
Dv/8+Rdcub8vkUKjw1qLYsB0WOvc/dQ1JUklH5xTiOR910zTLTz4lfvtUkGmrJRXGAh7H3zmOJ8D
o/oEGtXoOtS58+XPn3LlnruU6CKFCIDmhJQQnGCL76yRMoEFU/72d0+/CNkWEjRYCj0OgpUFG+23
0YmInt44Zq5Nw8XN0gy2jkBDhkRcoIptDx32T7M784P1FzD0yWL+qk7NL0GpzQBXU4Rs/YEIZ0jc
KJqTUfiPfzVEl5BUzmBeWhstjuHMkyaXKapSf36y9y8h+zdR4KX8iVCFP1cMzz5+c+I3FrO4iX/y
NEzQE4rv79NvZbzp4/u34zG93+Cvh/1+s9/cp+n9/eeH5yYR8f45/rHdfmyfP/YfJv7Q2d3jdr+P
t/vP+3j/cRfGSbat4+x0OGRZ9mW3w9++Hj4lu8P2dEjwnDQ97hL8N1lySHbH+3SzeUufzv9ZkqRv
abpL33YFOH43Pvg88b/73ovkg3Mxk2XGuQMLLP2thCzlU64g/NKGKPlPtg0evFKFmcNrD2pMTZ8M
Luk///nlVzbSpTYLsSIvyt49q9nybSDGRNryxhK5FtUFFwvdzisrRqi17q2ItsDmxrqG/IF5lwH8
5iEgT53nuTSPPdJEvNznJfqJQeYF1Y0Q7so5dIktIu1KDQhGw8G1Lt0vjvXelOc0P5wilz/+avgu
wUUu8q1m0ZzvXagBdv4Lu02qOR82v1kVl9Aixy2hNjjQ4UADV+1CJb/JCL4N0KsnEHR1K8/7mBZa
iJ1DZZdKo9zPE7X15y4vg38Wzs2Wt53XJmUFv1VYSOUV0DK9ly5szQCSTBEtzrt5oeRJdZW8611n
+D6YFZV9u3ZrGTtsKHwgGw2dEzr5+MSoKuMZzcztuoL/2HG2xnU5tqiZL3P5EKCJHLPVa3erKeDQ
jgWVb7vGiT7OIklJXdEZV3yL5kOshAY0oyjwK8gA76EQerRbSygYhFM45W2y+hRCYPVcwHib0xnW
ZnCNzUr/zDGsAn9Cm3dE7duSNQsaEZzg+2Q+w2iIpEBjQTFHNENCOla/DWZuH4IxMAldwiIbx3Wc
Y+O44kuTV6hQEE3SZRlIglb/cBfAhODGpr6yr+jFnkZhvPZGzx0Oo4AtURy5Nc3WVkIH+e8W3kVw
V5ZL4ReqgkonfJIf80rIpGz/ktzJLwV3AjO6xYwJhD/y8xI+Q5sxgb42valA/W8F+3eL+zxsv8Sm
rBqh3WcU2y9Rf5pmZ8tFDcG5CG5wUQLXjMTphrTpyKMYoMDpA7Rsm1siAlem5hLaIWAJB/gDimyo
zEDO72EUL3+ekysB9yWew7reTBv/rB6snHFbkcjuuiroHzjX/sn0kNPXOYuyP7/sShRxCfBoCEyi
dCebg/Lr4Wi7St/LmUbArUoN/y0z/J1vJ78sUBcDIWwsTH+E+fRHB+su7Z1ZPeJWevf7Dwkuc3++
LIWoUMw9sDXIuoaQNKjLkzfwU6B7tfm70bq4iogLrV8kDnyv4K1r3teRx+N06t7//PQrsob8Ep63
lNKgsdfLA4sml8Y5DA7nndcXDY3XCjdQMmjtQDUgIGBmKTMxdBJLgYaXrye6bUt507jxyhq8RPMJ
PRsCOmZ9qEzYbRzRlu/LZIiXkGAZMrGa5rh6et7++cOv3LCX6kNsDZWOOM4Jtw0PgVZ3bkGeHM5u
JGRXRDg5Pa+ZX44JY6W7tkrz/dJxiwvBVzMc5opleEXMtNwxUfp7YIv0s9csA6gLEOsCO5fafQRh
HJlAzXRGS3RxUto55GWB6Uoi2kbc+Hm/X7n8EhHIzzdt0VJ1iPKe79azPi+UT9Z7tZLRj9cxym+w
YK5N6sVpKZZa1CRg9WEpfeAmTY4k0llks4cEmky9AmGimu0tb9Er5+MlPnBxTcMgOwG3FythV+t1
43biHb9Rpb6SBrNLjyEVOsQ1Ki8PqpARDEakX8b1IngG5fLx4JT4J79qgjKtqnz8GcCvuoTLYBXs
/7xkfz9p7NJnCLZCTDkFVD96dgSrJaZqD05MPLFbZeTf7wkU9P+7ZkP0bOcpCsQBwMQtnJSrVJX8
C7WGpn/+gt+vBvZv8fyXTRHNElgK36kOXM5s00PF9EWvrNwzaL+PcWXh5b7Qulr/KtJgl4gZ8FnL
POyNwIozD8yHS3wo/mpds0tfIdQmDasqXh5qWs4PopniPOfuRraRm5FwSdCb/juQExq2/50V7CDi
m86B0h44NGr86tdsv+a3WpFX4hn2LznrlzmZdDT7xYpFvYJ+odf1i26d8FDz4F651T+uh+C1sjDD
LOZvgNkPMTzfRdzkt1hP/y6u/4+n2KX9ZV4UOS0GIAVGOqVKfSJOGw90Qm7w0wEWUnqoq3Xfw7lY
E6bLg3HbbT178dp6Jyixpz4hjxMzWT/bO1G6G8K7+2pQp2KF3OK0M9H6hkLojWPz9+cL+1cc/pex
qqXTjpJ55SGQwz9gTSWl29+4iK9s7ksHTa+glQq9ujzk8Of1Sth1uGPa6OAVZIobcdeV3XfpoQkY
ODA7PWaaO/VGyhcVTntgbtz80eV/ueW8iyNkdACRF4CCHbw1P/rzvC/VcOPnX0HjsUtEjIKtk+8N
IYZo8JMwAOAjxDHV+KnyvuZEfmv057MPcLtAxtNOmUOnY3DTvODa/JD/7kLr1mGI6qc8yAL5/9BC
sLABrmijxNLBTrftb3zltSXm//c9vc2BC/dHcYAayCOI3wdTgH3+5+P3PAn/v9XoJTQAYqMaDhhE
HjhcAmKAsMBaxwvjEVJ8N074a684D98vO0T041C0rKoP8KVQcUeWd2HA1w3HG2Gb5//b0/j/r2CX
+B/uDZ0c2UpwyXvFxp1G+6BDoXatG41r3I8VEIEuk80PFY79sMO5b/ZTvrovYG7D/SNySM9jPWry
wgCU2HVUOV+IPxSfau3wePFD/4E5Xgl17yp/Ee1aY6hIxe5QgZT7oQ3y49S6xQtj9eok09CFdyS0
RR4P3ixflwJV0cQpar4dBLolR+62KqORKsaESZ8niqKJno5tCe/hvPDdpIbrXdrKACpkbuDXT63i
46YffJJoVL13A8vruAefb5e7TRhHSzVsGrpCwQ80IQtgoGViA+MuvWuh74ckdKp3WAw0FawdY3QZ
YWk8WJQJutFC90xR9slfVLsdHTtuWpuHB+h70h8LHBWPqpmcV9+68JrTnlY/tKXODqo9/Y8on/BE
pWD5OPZjJlzqLIlmPI99WoWQ9mLSSb1ozB+8POBz0rdosaJwUhY/Wzh/RTCXPEe5TenST13v9HE4
LrA+EhoalmKdEc6A+DL6DMUWjJdMXDgA/Zxp6X2fxKSbhA1e+dmpe5X6q/2AoEOEOfZH9jzN45yN
g1IozQSkgPdeWWWyhq8SrLzs+ziUJi7VDLghjCD0j3wR5jWqFvsNeH7vUwsQ7TNlXbvJPcHfFiC5
65S7lUw7u4ZbNdfLj6C0cM7wWh2QuLNz/xD1vUXNvnbnDAnrknp2khDHmOboYZV9lNRt6SRwhAQO
c11c56RzaKMlBosGWhNnLkDdAfdfijr4wsgI/CGx9d6zy/y99lR4F9W+fYEFbJ95NjIfTllEWRcE
JkV6PKU1N/4Xkg8cHC02hzA9j+YXDYzOEfNCnwFgjBSSuMhCQWhga+IsY4sqd1GRgzdIscfYs63X
+tFzPy4otlk0RGNaFw3woUH7Y13QyIEDnfNeu1P06EQarnmid8Q3SuF1O+YUUN/QaQCdkM04pO00
l9/VWAxAsamQvoPppedNpEfv3hrg4+OmriKeQrsCjloiBJthW4KznjiS2CkGvsrsZ9aGzxoWUvif
WZhMrVafKXfUmXSRKx2D+Ka2lNoSapiQjSi47GPhBhX4H6EHoZC+zvHQnOeZZgvguI0/fGqikN8J
WQ+PFRQhRmy6QHpZ5LhLDaNbZ3xtpJ7+YcPkIrOdAB+DOXQI4RafZb7X1zVMp9Z1U1TUHjjHrivF
bHZV632tUDN80KYxO5+185vwxXisajo9VnPUb2SlmseR4lZyW1wSC/qDcRuu+aaP2ILSClSxfROR
A+8pALOGBJsF/lknkF+XPSiTgOx6tUP2tTZe5sGh4b1DxIXUsTPPhrcEjj9NE3uyMvf4peFXBG3d
prR0PBWihyB5G3YodxaQNjFpiDZtNNEOpuLaMTEFCmwrVSm3VJNJJ8W4mCglZo7u1VDnKX4yezWu
96mHFW1c5xB0riMCB5UBIOGJrNV9BEOFNhlnMp0GrZzMraDqbjrXYiMuQ77zKnBroD6EqmXWVpPM
4LwZ7EMp/R2AN90/ECmiryOME3ewb6vneETPP6v8VkMasOLg71WKfRnDoNkFIHayGMDtaevLft1P
dmru/Mj4W856uLtH4C6wmhd7JENzGjBNXxfwGRIP+OKkLHIHfpJRtaazqMNNr532EPJ5uiPUup8t
q5wd0MbB11rNEL3nCCNiHL1yG1ZRuwWUXsLR9lx1DtwQJWPlNLEa1LIhk+O/rI7ij2gY0+904E21
ASNESkg7mPHrUnnBU8u86tHpx3a7hCZ/Bd3CvuaO5ckwV9C2CUYcn8St79YZvuOG1nIXTlZstHBV
BqNfMCV4B26Qa8u3APv+3uicp2PA1d0ate5B1NA4aAPqPxS8qXF7nFlGfSdS3QTu3dA7/OQrA625
KJLek3ap2Gmoc53Cki8xYOTD3mlpla4zf9NAeX/XSPhQUj5rScaeIvpTY8RcJTldhjQwDpA9+DSa
ynHu9hV0oJ9AtaKYTTLB/ZeCetXmZeqEzLwIQ5vnXjTlkzMuEcQACVQclOe5MZrEmA/TtP4JDhr5
s5LN8KNpeG/inpbjrua2f2/7wrk38yD2foOUOSDz3KCQ3kLNeqU8iHF0Cyiu8O7Eu459o37Fjh6G
770Rsjw4ZsZKIouDg4p5+xDug5kr4JAagDGB9c8h2aMrmI6Cb6SBU6+6DYLg/OeymoHuEF1NT2Me
Rnc5Iu3vovObXS0nH0n8WHof8PVtPhvYop5AJ+sfrHDINws1rFcHnfbPY94xlS0TAMMwuJm8jOkz
IxhYLPeFQ986DmhIkt5Zo9c6N8OalihOn11JOXw7BIm2qpbyPmfFvFlmARVyWChmLmgc+8khxZb5
vf621A7d4JBcMh8M6piJukiqrm2Svh9UCiHTKsPd3b9PuCPTUVu9xAjn0MQYu2K7+DKICVr09z1F
j8MBZOFnGK3ORi+k3K46gmAYx34yfVd85Z5bpCMYAV8K2Gili8lVulq3PNl1qQDXp+7RwllLBMv0
rknvJobX5qdn1l5vipHJx5w07ts89OM9nXAOea5ZgcolBv2bVpaVSHJPjd86vwUqrvAbGa+dt94t
VoC5G4E00AxOd6dXP3qYoQOCjTD0XWx78JHzs1N0i/bzGDfonj/RMCiTljQ6k4Ws/iHBxI6Nqc1p
4GV/qq1DklVDmRtiIJC920slmUwjCFvbU1OO6xZlIvrdWYLhMYSw9ga+Jywb9MD3UMCuP1MmzE7S
3LY7TtvlCYUcsvFBw8sQZ0mETij0QBXFT10PunqxJ8AGikdEXlE8Eo5RY5AzO7h5BNYHHMKeymAF
wQGAmRpWPz2P4A4tl09zAGQWIZ5M+KCdHVIVZGFybZp0pN7gJcIr/TXVbFZvhkqIfsuRdzgATB89
tNrHIQjxqSlhqiiiWHal+21qoukLUNZwUY6G7sEtFgqC0sgcEUdlIVUW5l6zrTT8DuKpqVzk8f46
nYkTMtizsHF2igJ8NZUJLlU/XT1wXGaIJySdmvstFKiiOjHgdbWpbutu2SA0Yu/OsPTf0HWjT0rx
UMZA5qNVNEJs6LEMyzIzbsCeRB9E35c+qj+WvGjTAhdgkYTWWzfQrLBvE9S0Rax0qV4j7lKcuXLw
IEUrG9IAVjSxhzaEi0HC3HJ+a6s5/DS5Lj2EHpo8Yhx9kopg9DMjTJFitwUPdcjD+8EKeGbZajQP
uLE8hFEzd0/UlJHO5r4yGI4h2kS9NI9hvaoPOrktCh2e8j70BB0gC4wTmCDj5NwRP6DneSGySsKz
Q5qhxN3CBVgdyKrla+QW7VGYtUplES44kGVxCHulmzgSHmTUaOUfa8TPbDdSELJinuOgSDtAUB/g
iCfaOKojUFSdEHZL1EFK61N/LMDJR70Glwlxtt0A7bcZOmw6lkAYoQ8a0i8aywT6tIcCyOgdrrro
LdRYHriRJd1MVTN9q/sAUtAeJ9vB1G2y+P3wQxTCbTMdSnDxVL4mudHre7mOSkB9dgZ8tFZO9Dky
ktuYyrn9WjpOkMfWGv9+kKy+18xWXwC+t1nBPP8ZJMv6IIexntK1MkFST8Rj6B4UywfL0dgjqOdn
alh2hBVbsHnmEwMr5wG31Lh1nc6CphAFEnhPLhB3O95T7U8LSHTUCePJAsXa83w6+IaPx8hynU0o
LG75ivij7CP3OC1oqNLF8pfZTPaxDqX7WFJq9nU0i3SYSpa2zRA+nM/Q+8mOqDE6CraDXJR3Xc3Q
BK490Rw9LTFdLYz8thYRFBC048SPLpjsGSsYcO50mf6BPIN/tE3boOun7A8IFYkDx3rYARvmb8o6
ap/qQqGBEgX1UY9htOFjZRLf8WxarWvwvRQufxqR5zWxKx1zJ6JcJR0RU7YsGhvSGQE7i6Fjp6ek
su5qYiILelhE1z1y2jUfcGRAetFKYWN3Nv2mDkif5ENpReq0xfhOZxCZVq7mMqU1aVMIQo1f2qqG
YqMK3T4RcsAmpWJdXqht1o1syuhHO4XnjJEq+Vwxtz2xrsn7O1hchTs/WtXTEtBuh0aQBuaHIjiq
w6Xpt/ns1kcXRVaE6t00Zaof1x11jbCpuwidtD2wYgNI2u84EfQ29PzxBXgeBx8miw9HMZsEk3tm
MZaI49E8L5xsYa796JSgT7Rp62qL3oCHIHpBcJH0cmjucitCgOrKprnDR3phwgKGrVnXFcfW16BU
GLivh20x7DW2fwIA4bgzVc0Sf9IgM891ZQ8Wp+EeJrKtjr1Ki1MJ99q0wdR3cWCqHtFQ1cu0iur+
s1u5Zcp6Wz5L7vHv3Mo2CYjrxiV+8HPASv/nEDH7rGtX7LqJFEczFHyzhL53iiAXgtvX0RsISZdT
OvoliiIKf/wCOjhCZF5Pjw4Agl8hGCx+Chivf+aOY/IYhunwN4q6GT6ZdkVQgMMZ7cWRg1yTlqSB
k6ScuPOufXdAuIt2sEYVB0y9boxKLFjwcrzEIU23gky+rN/kDBVJUNVVCZAKI0fwyg2yHO0SXCil
DjSgr4HeeL6a9qhrurEqQS/Noy7IFi9v9gYZVxlPs7B+7ELMNF5BDkyjEA2pntfknSyE4wCfm/bY
WKKhEoRUHtggkI9gI3ck2OqbAqTmt7Gj6BrOfF7iYCr4UU/hmgoUPgmKHAQAIQnu/oOy8/iIfy0f
ScdHBd3FShaxpIH6Xq4EauJ1gK0yUFh++1JkgR6R/7OlBrHZWrtrIdGRFf7EfqBQQA6qG0m9qcgw
pEPNu7vG13mWg5mc5iCwbPMmClB3WAIDRGYe8mT2fPrhgb6c1MZvN2Sx7WPLJ38Db2v51syeuJtD
BG9uIOqXoEXyr6ZJvHeQpc1ADOWZmWd7UEg2l5gyWqZj6Dlv61zAJRn1oTQXSwt7bFr3ce/S+YP6
jtrAFsOw2Im6V8hyuQewRegSM78Sx36CNi2FmxnCaG5fwxHluqSobf+16gb9Bm7iwmNkOOxeBbpN
XeK2uNFRuQHDkR3caQnvYF4aoLpEoQ7fokY+RVH33jbO3KFE04CUxX1dvaDDazOwSYaYFoFOTN0v
KfLqLgUKEkGlGGeD7SGcabuyaTm1i8SpLhB4LfPaYhS77jB5vPsEfrz8Onmhh3bfOgmc3vAWHYCx
OSqi2LHl0k8qIJa/ugtfNkD5Dq90De1RLG5whxxfPQZ4zDdHzN7ryniw05H07zynQM0n8CAZGjsz
J5tRhGUWGXfq49Xl1eO50HF0bHFeSVQiUOFGlckCmfWtHW3xiSlffKKgkcHadlj3bW+bnUAWuO11
0yTYKUD0LH75kM8qhyEjRB10O+HGUbO7AdKnPoF1Ha5ohEfdbl6r8Ruxc/1wDvJSL8hJF6+R6/0c
mQrvgdWBL4ulSBtVFGY+IPFpoRFowda9RFZX+xg4XP0emChbp+rcdIUz7pvieb3hBLW0uO3dLvPL
rvjEC1wxSqH1E+ALE6QzbQahUqBKnDZak7bN2XGNcrMxQQ43R9xAm2GeoHkxjWGsBzXfk9pnRSYB
DP2S6wAR1yKgtDqcpYUgSEEym4Od4KyYFQ57w2cX8U6XjrMuTlganZv0qmk/OZUYEUXOzHn2l3l8
iCS0OaAoOX2ZSulsJZAbd4PbTBvllwpkYuRbsRtRdhB2EoD1y2L51iIMTqA31AKiXiAUXk0uThb3
/BvwRuZnB72PT+3SqLTB1CbLMLX7IsDOj6sc2Chs/7FqIK/keBIirVQ/ybIbTtjB65FH/bjxgrK/
t4UkeyrFvGkNy3djNTvA2y/OabYeSkRmCRmOmA4RF1jE6xj3g+0SPwjWLVWFyNwRgrB5UUePmgyc
x6zs51QHHv1Bg2AesNKC6PNcVkHWdgHivFG3j0xXwX3tOlAEiAYO+cVROyhLI2LC1hvuRZF3deoy
b0iLsFJ7U5P8iRlZHosIY7MhocJXhX7r/o+zM2uOVMe28C8iQoAA6RVIcnJ6drmqXohyDYCYJAYh
+PV3Zd2XOrTTGeGn7j7dnc4EjXuv9a3dbC3UgVEdK96ogeb0BSJU4D/Ot9C5SfQ8PD3HJTmfGJiU
311euRtKeQ/PD/qnN36q7f2sKrUROLt9Fb4lT2BX4TaQuuljV/XFsz2N4wmBVGSnIXXD4/WWBXev
HqXidParrWs42/teJvdcziRhqBYisNxpbno+TJCbld0bStdDxPrgHJpB2gNgGEh3NXXTomaCXHi4
X3Cnl9sZavQXt5NqO3BHHMbU1+qMKmi/YZ1Xd/WiKZSHejyiWwo6bFHRW6KW+g4Fo/S1JIM8+Yxm
cdYhxscGhisGFUNj6xu8e3g+x22ZNt4rtPe4mDe2GBEqQZctgw79j4OomM1kufjPsHaUv7GpFSrE
WaVC//cM3lqUeRi8avjiTN4A0T6G+1xN7Wkus2xboEyXQPBUxamkbgLTDuCLXmBuU9794LgMPBVB
H8RYpyCNQyx9wlhmndjc2jeugtJf0ax4taCPfkZVh97IDtkLmFY16F3IGDHJBCVkHJRl48Ye1vQT
FRylQp8sZIv6Q8U2xFjOTyRwj1gluaR3CB4a7HsxwmgUkQLHbcXc9DlVmb4zYDQ/g1xeZfsK1DU/
ccXgfRUDtu3IBTMYt80pVT/HcujvC9frSOQuKG6HBuXzZ5JNzvOIOjUJYeARBwdXWysB8sD9wnkB
uUmDIkYK1U1YSj8sjFs++QTR0aHsUZmji+WjWFvY/dYyTrqRBMecuEasx8FaHJVvFDUEdviaTSEA
c31kVC2/gTPcPyGj18iwVmXzQ5ish47B990HBk7zDiaw9HbqLHNIsRj+NnlbfvcqaXBMbvoX00D8
tMGCPH4r0C7dcZFpiFX85Vrz6lKDdCW1GqSjdec1kCfM8qm2wRLh2MrQjyFh3kic2D37ikz/fUOS
t/aAA+pNBtNY1r7OeX8Sy5zjeG6qew6TKJKxp+qhtcpmD5pKeeN7Nb+iYAku/MI1s2PWXofWWVYf
BHip8biUbuS6pYkXiTjzMhsrYFZbmHrBmu4ydFjaIulmD1n2xnG2YwNakgNg6NYBjnSPWmMuwrmg
8zbD1fB5bGx1O9tN/61FLGpkis7aOn35Z3S4g8MZyOitz4KjaoY9QJh9GmHLQW2hAZjxUXGB2lw2
iupXFQwoRpRFakIligWDom9hJcty1OFLV6FAiYOffUL9am5QmLcHJIz2hfXHKuvsT4kzz30mepZY
Ku0oCO/ZhIKNVgs2HpSQ9ERy6G7RUWp7XOxwSGE3unDpqRqd307r6kdPTwzzDCw0Lfsy7Dqn/dIp
nMB5nvpfHWHXL21r0G2iuNxYXNdbd0TZQldyuSV2ao5Ob03bvO0MoJAzRMCUTTJCJjCNaKm/4f6X
hoo5Xshm5xpA/9JbPf/zf5quY46I3qzI0d6DWGyvmZ3HRYu90hCiNw5v7BiNlyb5uIl8QTHoreNT
ZqsHB6VAi9eFVoxGuD30vzqDjJ8hzUEmmdSvaUCtN1wcjx5TrnAY0SjCPI0gUT9d+Q7nGflOD3id
ryKWMsVa6VQHZNYnFvWXkLTdvi27HVpduNQF8gsfp00FsInb+88f/9ULrfl17krPqjpLPSMOaep2
r2RBqwZx8/TKc70gMCArgcHk2eiIUJIfKsC5josevIQRPt1RdJDRQAPw7IoK4K/e438fHl2HXiw+
zVKJItABCGVcXrLuLGjgDABLw6h+bEuMHwu7QbRgUweByngnpHv8xKvskDyY2WzXApnyKkox3kM1
SFGLCj77jFfyB5guLCgfrfaArNevqEDXrwCxTJ98gSsl1awyb/YKH/eUJUe43qT8R+LU4xVJ2KXh
sdo9AgZ/pzucQ63hEHAcFqnsGjr44is77yP/zPDODnhL9NAemDX4X5nR7JFgErwBVDwBfmL5X1zX
KBxkC3s3jXBmBhp9JoTxolognBmH4Wq4bx2r2PpGIH/RyuWnrJp0jbIYcZYEK2lsDxKNgAiK/tdi
EDz0StA+DSVRprXYfmb+0TWgYfD0kjWqxgPmaVgoHOE/h8Oh6wQVDUxZ1U2oYvasRH4auOc/FmbD
klw19Mqse390UL4a2AwtsNk3Gj5wkt83Fj1k5XKFj3Hpo1fD2hEV92uJwWEGDyLKx4m8fvzA399X
6Do5ZcTdM8+qvjn0i55+On5O90pVFDEaCKaEKGYcD0g17K6Y/i5Ih9aMBtszQeoUUD4tuHRY+pbi
XxZ+BRp0QeZI13yGAVs4zsydPAAdDvwgEIvHqcw1S+aG+Fv0Xgp3j1JfBow+TvRih+NFeizQjYFM
G52hMRSumK6MBfbu7oUW4H9nM/oAdd9wxE0SVPajAAXqwQxfqnrc6sDftyxPDBb9K3/swktcoyEC
v4BZxRfNISNqN1r2Y8qkGwXV8stjUMaiPx59PFre38DQgfvvr+pn6YABhMzDOZ0PpM22RDQA5b45
+ZVxfukPnAfOP4ugJRGhVHVpdqhrASFEM5j0VTqGbRF9yY+2bvJp8/FPuTQUzzPtn7+0tHmg0PbP
Dk4DG8+No/uoqoMrz+n9D7fd1T4hlgoHQQG+ac62HAIUnYNfVj5//M3fXwvsdfAkH3NWld6Z7Nkj
H7W5LesrH/z+w7fXkZOgJ0hQ39rq2OTVgvLRkGX3fZeSP+1i5w8FLMyfWuWh+/vvsy80RIponA1H
Se5LiBvq3L3y4C89m9UAnZuiN6jPDkc0y9DIRc/0WrDx+3PMXgvnsevNdOJgLmUl+HxQ4cmnTE/A
sIgNalxXJvKFcbMWz3vaF55BGeU4DBNC3KqwPMcKQmPx8ch5f1Gy14r2wVsgriDgXeUjx/HlhF6E
JShSjKAsAvO/RVvk4z906WGttqvJRq8D4mbwzwYWL+legWwOckC0IIVU0PuP/8ilX7OaZIPMnJQ5
gDkRltngQ8/FDuhfnhBLtwdVucMrKqwMwjieX1kzLvzFtY5doHQwpDU4TFMnbjqbPYN6epN5ZIrK
DAFHaGMdar+NP/55F4byWojewpPBUdUC+FTJcHJ8FEevLLIX3s5ah97m3YyOFaaf15DxhNJNF6VD
C14iarCRzkmZMFTMvn/8My49s9WMhJ670GOghmPgp1m0wNcadqkuzoKtKrIbvwo5qqtfbQOp1sd/
8cIyttanlwHQMlQAvgchTnPrIGTmPpP9AgVt5qDeMJSfGw1ktYpZqlOBZXJ99Fms0DjbLMsG5uU7
yDo//iEXRsD6Fg5X8SQ1HLpHjO1wtNGzFL8+/uQLI2B9t4Zpv546jbHFpnovoEoqCrUrUNPbgo6h
YpWOV/7QhQVtfZ/OKBOWkwLkSIMy8QbIRZbY8bYf/4q/roD/veXa6/s0mhF4na03HjP02yJObegP
kDN0A1WD3IsFLhNvwOsuGSIxR8P9e1XmsB26ThWr3p42rWbDS+C24sruc6FuYq/BjIEHczBNeX9M
WTeHZVpsR2U2UIXMoSHim7TUM/SdCXr/G04g4pgccHw+fhiXnvRqyXUcZ6boGmNtwlmDuPfSvLDm
iivt0kBcrbRITDcwfWCk9+0bK364xZXr9PvfGYyP/54DnAkaNOqmaBBAJuW3LxUJcGW/VjJ7/1uT
9bW1T3MogNxgRLdeQHFndlBUxx8/7AuXdbK2WTi+nHsnYONxaT0D7Qe0B8DutkdXASBJPC2TpUCS
Dm+d+cdZHonNwaENWj6Z2M9UTBHw0dDwcDluIElxtgW8sG8ff7f3lz/CVwPBRn+kyeYz0a+GtSog
Ow8GGbuCasP+1HAg6ztj7xCyIJoFk7o6dJDnXguL/HsO+d/5TNbXQzrMNhcDPniM+o3cl4/ZUT/D
ORFXSZ7o0I+npN3DRfZMb9ix2zbRtaiGv3bB9/7yeff65zYAQXmVGsNxMrpx79h22HuJTKYTxJjW
bXGSxz6p99n9dCOOzcY55od0w5/bK+WV/z+5v/fXVztJyfylynVeHbNcETcyaREK5Y0vBrVteKNt
nDRynzX3jlFpD3U7h13INegezrq3v1mZBVG9r53xlumG3sAkgxgECwdJoCqQAwZ8hE/LW2059WGq
ZH1meNdZOCnKILhMGx7qYCminggZmnpxH0yFNlxFcyTbkBFCFU8jQSRtCRZXau+J8gzckI7+0kru
/OF2mp1VCeormlyA9TIUNX0EfcYBzElwaGT61mozaDMyjYAjZDU9kyHTEUzm8Iqg3X2sBuSOGig7
kpoQAxb31MIHM5qXVmvc17tz8XGs9U9vdKAKmoHeOIlZ+knQlfNJtjWEM7TLfnZtAUawniR+mkTY
Qlgq2dxKaOOfaldYkFZ6rvUjtbrgxlHaDjOvzuJ5YE4P/+6Y/wo44ah3KBiF2gzoK18EECF4WQT9
3JtXB/armztZqNJ8uQ9Km4GXAVvF4kIBbGwtGiB45ylKLbs+DBTq/KWVw41Fl1RCjlNZW0Z0/zgj
kGkjSzrcwVgGma23NPl2zrX7FYc84B6IgzGNLsexUzmgRZDOhkbPzWvXdGnSIm/lltHKPwZViTqc
sfge1mT4TngDXV8/5mQzQzLkwoNToMZRBTUUfb47xnPj1D5E7gicgxZY6Q1Iie4NrM72k5RwMEF9
nfOD26vXbMLygXUJAeRHyKgZoL6TNSUfr0yXFuTVUTCHjsnOA8kPRrxAtLER6MZ//MmXNpLzP/9n
+gIfkwWepfjBX6SAl7TftGUAjoK/+/jzL33z8z//5/P7gRSmOYdpzMXUnKra+4p+a3GFuPX33P3O
9F+XJkWZ9bMz4FoBYiCNWyvNfizFWb+kwGxI69okWdpAQQn3Q9ySJkhwJwfGrlrmqK2pdW+E7GLR
YCMivUFkvDc4dyar5ys//tKG4vz3x0ObpCA5E6CUO1OKs6jYNoIx4JgHFeepuPIKLzzidWmJWhD5
Lh0AngzuJlbcpvXLx+/uwthYQ0c9mDeBkGvdg4JvP6xQUYfovwqLPriyHV44hhK2Gh0taLbp1Hfu
gfKmOjK3XXY+7jPxYoF03zTjEaK/PK7hL9vBNxmzCTo7Ytd3QwUNrDu79dbKPncMRHHxvy9rHrIq
tecWe/OyL5ovlSzCzL9yb7wwENhqINQ4BM5dXoujkXcul0fOzH6q7G06siuDwDufKN+ZCmvcCrJL
DBQ/GAUT5tfzNBfFjUxrey9Tae0YV0uG/OiA/oT9bHnB7lHj4miLpPIq+FDmDN7OuesfWhSBYqyR
RVzPHk/qtlS7yoZKBsrsYsfTVsOipuDplUpBCZedZexs2c39MiaQZToPisxTiKP7mFiBJPGITvkr
96z5AC2R2paQWZ8YT8Vt5fjurpBOHgVMNBvpQt4qPWuK24VxZLVrFgddbt8i1QLeNJ1WUHjh32lL
ODsUwLqHvJZ6s/SGRnzm5ZUL8PtXbrJOjO0YTpTWiGOUjstmU8k4OOHWDd3g1YvOhcm6JmoOTMCT
dFbiQhwCSqR/kFBtfDxd/9Y33hkCaw6kQmqF13GMsg5SjSGE0M1r9oWfNU8MvJguhFiUNkmWUftr
7fLD0ClotobitR5R0beC7K0gpY1TktUvh8JjHSxcRbCF79KNbAaR48df83xFeedbrvln0+JMeqAI
Nne7Wcay6utNYZDz1TmU7krjIKKk5dCPBvmLM1TXrNGX1rLVRQwyQmhK2opjW05/mLZ4ppq8zNx7
+/hHXXqtq/tYBY9tOxiU7YrsIWCvqXj+3OeuTtdV6eB0i17yse+bpM7mjZeJK5vnhTXprwrmn505
mGd0JAwWDN+HonmcIqJaGBf11lefg8aTNTAUWFp/GK1pODbzLVw6iMFxYYolyeeezWpRRc+XgxZ7
LpXCLSvc3aB+ffzBl57M6h44pzn0awRz1B7GA1S5Pwfo94GmjbHSXOm4vV9GIsFqOI4qR65rhp2g
6EPenKyzq7u+g1so6tC8+dTPWHOd0wJ+66lyi+Ow+E/+XPyW1OzLdLx1xSdPd2uEs5yMn0+9iwhs
SOzgLF8guSy0d2VBu/Ae1txeY0Otb3WNOhScZpu6H+yIs4m+tCzwviyBra7MhAtrwxrgK862zBmR
yUdaLxuW7eAphrz4yii99CPOf/SfaeZPtNEwq2EwpQgcdNn0zP35tSx47Bgsth+/6ku/4Lws/fNH
oATB4uZjxDpdMjQs9CXshPzh4w+/sLatsa0tE4OgsK4f4ZdNwVXqkIcz1O6VM/Klr76axQ5k47lk
yMvg/hL38xZw0XikVw6Ylx7+aiY7lo9mPEMJXc5JsECtF0/5Bt7kzz2Y1STGOpFluH7j1fp1jGtp
BJ/5x5984aGsCacZzotDfk7B6cUryX/DHB0O+soDv7D0rNGm84iIksUgvwf2IiATSrvYjOfGtEEV
FO74ttjBz/9JyCBdvYCWaZ3BhdsdxpYBytGjJtIzoE/0teSQ999wsA5rnKuh7waPKigXFpBEvoB/
ErnZ3cK/fOZNBOtgxnxpR+M24AUgzKwmyLYVP2mwXKk8vz+zgnUiY22who1T0wFpVDe3g2V1CW72
14Id3j/MButMRq9jS1lNkz6YtAwz52thwwSOwtUQJDRNsoVeqUVf+hXnV/PP4sPZOPa1qZGowEeY
1qgG9UG01qcmWbBOZUQEc+eOgqsDKln93QgKIBCIxbXy5YXhs45mJFpWGaYDsoWJtbWtDsUBpU6t
WlTUZmz+1HQO3NXVsoc5FLqAWR5E5u5ab6miBW6W0O7Mz49H6ftn6mAdxeiDsOi7ZhAHxLPKzVwo
IF4aN6g2Te8Wb0LmfgTD7RvIrzlcN7nurvywS0NsNb3dxoeYuc6aQ9vCUCOqEddLGUQKGpHQ83PQ
NlQTHHKLXUskuDTWVkvuBP5X3UPHv4edKA2zlg0bOTntpwhmwVofQusMUjfIcQ/arXXIoejYw1zE
riy8F777WiSiNeFWP4Ps2gYFjF+Wre6ABK+v1cLPj+B/71XBWhpCYW4OMi0CKLLML3uBQY413n3l
1o82euHhJNQ+HaaTXvgvYdFraq33d5NgjV2cfIQPc1M0BzitEPIDXkmZdO6ds6ChCH/lx8P7/e0w
WCtIZj8f6mrwxMGHhfTOCECS4dm32tuc9cWVt3Ppb5zf2j+rWCaVDdem6Y854jEBpRmQUaOuHcUv
ffhqAWi1ZHPqWvJonGzZSkcMcVbQ5tT5n0xEDNYKlbJp4YrqcaOwFTx2mb/ngXvlsuL8bSu+N7bW
87zDyRjdNn5ovK6DB6yr3TtwlsoFrku4dIMWVTgpEF+zOH67zWg1uaDqwOcA19AQg8qcT2FXd/0W
EhDnG5zWyP2ZFzkjzZl0ndo5xK8fp+lc9ZsBCf2V93aLxl/bqlsXkI6b1iZeFaZ11+GsVbUpWhII
kiaMFUeEYAbRongeAQ6XoQPE+ZMP9RsMErlD7xBIC4EvHIn3SDMVR12T4lR5KjgALSEjYbvbSnXe
Q42Oc1SPjnl1CepeoH5hPy5c+3noYJ8iAH0kKYV7MQK0PH8WeUFPvenobZ86VozOuf80le0S2bz5
wYsMbY++rcOeQHkAxynZLr5l/6KAlbwaLd0fvvREUlglnRLLs/IN8SFZtp3Oa28brzR5VEgz3pdS
guJotW3SwKZsR0ANMxYBFQKb8ZCyCphcEgAchTb+uIEtxn8pMsuO0gB8NmhDM+eksCXEWJn7bYlU
uglshKp0j12fykNmz+6m7dr21stF97gg8e3gya67S2dHn1IXrtoU7ZVokrN3gjGQP+QE1pM+wII1
lK44pSg2PStCYIcpyxL+VOoCDeDZ3zW3YRlFiiwDqALGdOGpal9UbZ9Apt/8rOEy2YD3Xu0CBrip
PaMqrg1RYBY4+c4dbf7GKBhoWe5lm8pW7rTByVRuLO3XoesV+asHyc3XGj9liUinAWkx4Hod+2Hy
QnjcEfXqGI/hfwqoDVuKe+bnjhtai3vu5qkKhjXZ+MV2YDPfNW2DwWdQvKRVb22J607gMKAb1vpp
Cn8OdCnU0wCQDam9Kc8UTZhdx6P0s/xWN/A0ttTnISB5NCatC1OQlavpC2sA6+GI/XiAe4AlU+rD
Om8cpOd2KJ76MasaJ3YhCziWNS2jVsMtV2TNtKE+8TfaJQx+bPTPQHRCKC3Y/ZuJgQy7meUIBr6H
DdYaS7AxIKHf4IKcnQDYMN9gPSwikeXdjeF2cJBuau9F0U6AVNvknJDu+jo0JhgS8NJM4gXl/K2v
6zSWyu2PKEN2e5W2/DcvS3nbde2UQ+wL1wp22am3YdDrQV0wspUsbFrUXWKUlCsJ7xKtEmdmHvJn
/eUVqSfOBh1P+gT9Db2FKKbcjD56YmVeL9OBz15jYZMAm6YpcgI0vFMjOVo4MM7JbItuWotSRVVs
67ohME7qMpksLZ7QyK22HLaWsMqzxwyTEJEELEAHvbSP8NJYoUmzPz64yZFLtBXEXl7PcQWCFAJ9
0+CoS1j+A4MLWj2g42g6W0dDPZn7HpHc2R4YBvYbTqeMHCXMXizSyOjY5qgZAhcFeIRZBkajEay6
NArArQsF3s1PlEe7mJUC5LqgaDZFOXjHQOdjcp5aHHAC7nZ735WwfSLE720Wqo6MNsVeuRTMbuKD
UtO1uN4Fw/RNEL4854todzWV02/j9+Tks8p5q3tr3LekBVmhov4OrsHlrlp6Fs0uiH9dYfNTIXKx
zTjrkwX5G24YIDFBRbljhlMOF3M4eb2zSz3Gq7uySoPEVpJU5z44Osm0lerNYQ14ZBb+pQ4ZNygI
ZkILNywmpzwNHFiQ2AJSBMBmOxjo0QVHaPzcvruWagFKYrfIXVdHf4JyE7xxE1eE1yGtq3z7qePD
WrPVgcclEAGojlDMJhWCFGUwH6H7/twNZa3UCtwsQIOCSeAaUjTqG29Lta7ij7/7hQvKWqgF/hIK
DCKVkOU+FxhXc3rWwxcxYLtXDlcXjqVr5RX4in0XVJk6Blb7feD8xD12pe116dizOq1nHLoEIeb0
4PW+tzHQjIWgy+E1NP3mU49nrSudexSwDWz+h7wzW6rSN60QHdeU40/k+o6fu6av9aS+4q4AcK8H
slfeM8qiZjZXntCF4/NaUErtGsdYWiuAWaL5BHJvAQSd2QXXwskuvNy/Kqx/TrVDLSxwoj0IB2T9
03H+0NJ/+vjJX3i3a60o2icNHOpUHRsPCTkj0r1hyrCtaxe9C+P+b8f4ny8OQp3DsLNgVFbuQwl0
jlfUSdrPP1yZXTnWXno2q0N5l0/WONFUHa3hq1c8B9dkZJc+1/nvTaIFra1nNFdHqZYHw80Xe8ge
P37ol57K6hwO2IFq7Cbtjp3rbxx2AzTpnle3cpqvzKdLb3U1YxE84juwjyIUpDgJ9oyoeePdf/zd
LzyWtau7GyV4WAYfDelTo56c9FM13mDt2m6xR/WZJbrjFDyhIJAQG2feId163WdXyPPk/WcsYoO3
rHKy1XHEpT3UEE6FI5KVPn4s/t/k0XcuV+uo7m5UUzaCNL0fUm0lTlZlX0zVst3oTiIBT6fc9DDy
bDwvb+1o8UT+IFqABzonKLMIqffgIyro2o5MpcO9Jao+AZDKvtN+FnwDrbj6gdi7HiZVQIIXxCSE
eUZx5tImP9WdM90WZgQTSc4LzMAA82mnc0+gOEAv4HakAkKgaWQezqO2f8+tBfiGsP7UxTS/yZrJ
eChVAYCHYVMbT4SCkCd81j8jZq9AQUh56nzOYmOA+27V7JeimeBvh4w4Ah7O3Oa5I1hkeCfx2gBQ
iBCTt2yaJei23ABYjEQf+qidQYX9MGhAv3wAyRrqagvsQneOLUPNJkOaYg/ECCCMuGGOvmVufSR+
vi1uZW7AbxFJ4Ks5ggNTQwiOIGLAwPwcIGR/Kk9cyOVbF+BmV7ABKAep63qX634atyBMu9+rEbTh
EIQ8k1SFwhWEF4KEKdrWt0Gapbf5XPCtmG0B0NsM2A2DZjXkgchPPeYqtGWq9k9I1eu+Tx0ItGyo
gp3IvQ4EamW/LSyHPM9Z7ATyLtDqFlM9zzhxxvaS8ViOM/hMYnF/2q4ljgj6c19SpE/EqsuAhMNB
liZVrircYwfApzY2xIiJgQgqqgI5R/nc/i5wB/4xTxo3d07oI1CocuflnEbEcopv4P8WkdNZwZd8
dqcnavoC6g/8otirC5yrAQna+/inYdOU5ghinrctgyx48tJ2xEGnQHxZY0CLmWyL8bhWNP8B9CA/
77/sqwKjj4W59AsEYeoGlsVUIJ2g5D24AYAzW0UtbwHpTXcjuD17Oae4U5j0TPSu0s494msK++hn
Hu6LurTqNpJtAH5ukJUz2YDT1qBfp7qD73nmwRhA4ha7BLJNdJCmMGcAFKflFIkQNhzdYTl0/DXA
lNKwN4ryCzeI3wt4h+3W9qrvYiH8zwAj+U8QNYM7lAFFHTqBI1981ZhnuyYQQRAOLlbiucy/m3RA
ceEZO6RHj2l/i+pIfxi98whYvOboSJffj61PYqC8/QhoMShtgEjbeF3RQYgBrGPotJOV9M0sEZ2X
qhjwWUADatqUuHwaC/dXoOg7ZjkJeJdF0nQAlHi4pcU4inioTQDejvyp4UZjXm8gmlK4VXlm66WL
2NRcFQnp/PMlo+w2zQykgwts602DWLvQDci07UxX7TpV0nj2ugGC6nL46kC52uK6BySCntuzHBsg
5AcxZyIqgmV4OF8r7rFSLYdyBrJPDeIcdmEWiZHLyzpiFYA/c5mKR1DOPR3iAcxboDRIG+UZU3tg
JIByTZceULu+2uNGCHUu7v5JjTn7K6NYcnCTGcN+8i18rgFuXPdSvuTo936vGtB2QQnVJ2R4Ikom
qD1ct4esn0BPgd4P/wdXPdRszsBCA3yhDxF30O0s259jMGitzeDreVcGlIGABTZaqaolonywHhT4
fkGEizTblkOw/HDIVO2mGk8+dSv6taun+i2zsGBUWPC2JSfLU5mn6ReyBGKv7RypHzn3JIoNtLoB
gyZ4cCY+3xZ0qe/ztoCUiHB/Z3QJcAvB61XCz+5qkuud3w72pnZmpCcGDd+4JvPfmGWGcNHL8KNC
mEKYgokMop9SfpSlQ7ELWik2c0/aF2tBCFI3uh34sS3MqjVW6wRUHnIqnQajnEy4vVJrrjfSNGki
hJu/1HMKxBVkyLEbGLcKZ6ImHA19cIlKhqslKraKgMQGYEe2g9EQPKCBPzN7rIHfzM4LOil2hPbp
HrBjfs9af+rBmEHlCijvSiWdB1SZTYW577QL6qs/z7e88suT4MTUMTUBaL3U7VBp8fNd5xK8limj
N6Sdquc0JdXzWFVY/UjjxT53ihdKhmrr+Vl5DJjVnGxQIB/qqSiSuul4v+2dtn61euhLIw+T7wCE
M+oStOqAX6zNT8svRtTtaB+5qnN2lbLSBOpizOy6KWFaTf1d0+dFTApLb/F2VVhYBQld23VAt8NZ
tgLqxDk37QHaBvwKMxdkni2Z6hGVzin4IjTWkwKRXxvVnFMO0SdXN23G9eskfYMTVMo2qrX8aDZ+
FrUzk6+SAo0P5g9QqZnlbye/z77WKUg2djDm2wEKu0dZ1GC2msVFjKM/xEQi+jsLhgIZV05/ICi5
Hy3qGHwbh80bKNRpAkzfEpVlFgAVSTo7UTWIMbqYqsOUG0CWZ2Q2TtwBgLbF2mLx5c3u/ew7dWGy
AfnA2+C/BDaAcXgEFAcKcOxY7AUjvylxlrojBt0r1DOt7ldeIV5yyDrvC/Yf55g20l1CW2MVSdDh
eLYtoyB5J9KJGyPMFAagmd2Xw2SgwhbdDarsTRyk2kFug6WGH5gf9GvPUJ9dJkDAHKrlo5p6Z58W
4G9y4niYwujb89SdH9E+AZI6r7Y4LWmMHEVvMHfpfQ1E6s8BdT6IfInYBGUrdyg46jswwNQO5jwX
vKZcbs3cs70egHzoas+6zaUFeHI5WLc4mNo7TckS+73p7xST6X0hhPWkSke9DFC9voxmaA4Dl/d5
BUB72fZDjK2h2BLa9OdtfbwRs1gSgyG5oz0lqAqnOrYBeIw6sLxvAC5h3zqBDSD2c1PfVHbDT4P2
R1ycxJiY2Rp+6R5lNOztxX0JG+3dYnUoraF2/kW1bf2jRNEP2EsU1GZlQ5sJmNuDD+rSQyDK9t6f
HPF7ZkObBKxix6H3H70SRHjQQostdLztDfCU9pNrS+sXgHzVkza1tyXl5Jqkw0pzC7ENYrsr24Sw
g40/xpk5/8fZmTXHrWPZ+q90nHdWgwABAh1d9UAyZ0mp0dMLQ7ZkkuBMcP71d6WrbrfMcirvVUTV
OceWzRHYBPbe61s/3U7SPW54XBHYDexiHTr3SBaojZqn6ckxswVkBnVewGObvubc2CvZot8epSh4
PtgVvQ7nVvwAfzO95nA8eIqQjAUoLy76B7h/J89VX7Q/8ZmvNVDAc/asE1Pd9YlwUaUeanovUrQB
ekMOPYNn0gipQ4XWBSBW0+pEd0vyFDriPiyQOCqreIsPtkHey3aKG1gNVzdtk6oboBy7qyl16Kqs
ufVUj7Z1HOBPATJi7sZIBQ6n7g2onfZoPe1gJAEndw/WonIIutEan1o3KzHWS6hqalgqgeXd36Jo
EXuwLmk19EcESc+MfrJJjszDCE4c+pghXo/L3J9MZt8V/ZhdF6JlG5Oxkwlaya7Qmw6xYCFBV6UT
KiToY9iARs9vAXhLn6IxgzEJANz9KnIGKN4a65eshD33DnPxBXHBQx6RKN4CSKVuB5BKg5RaDtL1
Ywn6sXDVSxhr9wF56/FUjmlXXFD7Cs4DEl6tWB0ful6RLzJpOzBfB/RVKUp30ggbBD50nuDlTcBd
FlF0TBMC6GXWwLZrhBMeTM/Qn23Z3LnnA8fAoEinH5POFQC6ErLmehhWSWu6VRk60bGMeXJjgde/
nnXnvlgJUJBIZY/CQ3BwjqSBhZ+FnvI8AaQSPo79TY9t+ashE3DhYVzBqBaw3B2fkCsWvJ5iLL2b
8TrCUu8uG0MTFLWV3hlLUSeIsapCjG+rFeunDTuxiiGglBt4G9R3SFc4j1SDrwsCwLzSTtVtpgZF
JaDXaO/F3MKy3Y6r164andski4F27DpxP7Eky/wpYuBQOKW61Hz55322+Df9HnzCeBTS6hBnuQ/y
K2qDwPB/KN8plvI9NtjExIRVBxFWXlPui+al1xfKzH/OQIilfM8gAQzoNI7dYhwi9PvM9WQUdAAi
vb8f/nOaAAYkv2+2yxLYM6eHeTDIansZx0d37IKPHfr0Mt7s4+EIQJywsZAHVjf47GMHciEXdu6a
T7//5sDzbBw1Wmm4F8QCPok/QSr2/f1r/nOCUCwVLkldo7QwOnIPKSQQNuJzGmZXqBVA/D2xxzrU
F27h3IBcJK2ko3vQYePmgCRNgE4Cn4kbeEG8fxPnBs0ibYX8rMLe0IUrJFaaA3oUtfW1BGBgJh+T
MYmlsHIq+3IyMUV7d4H9I2Pxqk2b40D6xHv/Fs4gcsRSYdlZIrWaHnUK9EDmK2ygUh/KlCfx1fVb
bNYCMV1KCGHQ/Hs6SCxZPCExyoU+oz5kZq9bCFGxQeIWwlEWX5gHZ17HEnqTWNkgpRs1B8kRpkHv
wabFsyn8FeSFF35m1C4lSa2RQyFrZMxCd+hOBPc99AdbNOF3ARlceHCAbHAhXpwZuEuRUp6nDKhz
9D3oHp1P/TErSj/NLyAYzh18MbHzriXgzCM9X4cPhYMqMTcgwlUfi9NLxRExEtb1ljil0NvASj4L
p/Um6xLJ7kxQWmqOwKoAaq20saCXsPvDIt242aXJ8Oe+r3+mMt8EvIKEWKMj3wiRqUEKBcnuOYjH
FFSX2O75N9lk4hO4y2A7Ah2W38xtkWDHmE27hjGRrEKw+uHcRA3WtIP1MuYo4sfoX/MGiW6L2Azh
hQs9M9LdhSyD2hpmD3Bc2Lfzjd3BSh3BYUJ/haAfql6KXzZ8bx5ETWmFQr+09yFse2GqBaw36Mvj
tzqxLullzt3DaY69OUUeUSdPO8DKT7jpctgVLgxEIFVNywvt7+dOcPr9NycICaemGhnduzATkOkL
+M7RyTvPuvCMzgzEpeQJ3gMy6pLR2TcuUhmaZdukzr+/H5bPTNCl5MlN4hJbkY7udXxvys6HzdwE
EPj7Bz934ez3B9Mbw1xrEDOCV3+XF9adg0zXxw5Nfz90noMUGXXIpEWD/AyQ3j5L8+Bjh158bFnH
4B9QtXSPffOqg6zLSxr7+f1jn3vci/KQqaXsXUKxJ+zgjWUazxiMmksQkDMDcSlY6VkbYZePgYIM
voIBQYVURdI/QGh/4amfufylXCWGu40ZO5vukSrwcoExbn814sKzOfPNW6pVmIrQUQMnyD2W9RpF
CtgCz3kPtYezL3nxs0mt6cJtnBmXS71KhOzEBALBvFfhM3o8/BA2hO+/33Nv4PTg3oSC2U2QL1Sc
7tFd265RMsq3Ctujo91jF5onYa4vBOZzb+J0a29PNE+pgh2BvQdPUPnKQgKP2fEX11Lr9+/k3AnY
7ydI4GeTV7Sme9RL/VE+ivkG8r8LV3/uMS1mbxdVbleJhu5N5TcCvWnFF10Lry7Fx0KyWMzhKMpc
iZTdhFbhAn6oc7qCk8Eaa9unBjWQC3dx7hEtJjNc0nLkqTCZI5n7rZo9q3hR8yWGzJnpsJSwIJc7
a6DEMJSKT1ONhNa20GsOs1BUkC7cwJnXsFSytJk1SlhM0H3eM9RI4Y/UxOum+4EN6oX5cO4mFt9e
YIHKWqqE7sMW66foEVD1Y5z91Lr1a7j9vT9UnTMvgp/u781kMKyATNqBqh4AC6yNnZ7tAZmv9zEQ
GU9pkVOInTWI2ZObJmv0Ag0rS8eotxUFsjnIw6M1LE3d7nbWZLiCAMYG6zl20Isojd+cSlkeJoOD
1rc+g5sJ6I1IS4JAAL3midHRVVeZMXkGDhdsEgqrKG90D981OFHye6SxxcqFHsjPaBt/wgKnQz5z
qtA/DiJUu3PGNA0oVWCr2gPt9uiR7fGEymIPPqrstig/Ih/b5c6Wl3H7SdAwvLBNOvdqTg/zzUOz
YQpRo+xKUchJ0TiZruGN6o3z8KVEU2LTNxfyHefezSJQ2Uy2Dpvs6tA02xrZWQ1lA9pIL4zgM5Gc
L6IUcn20n+q5OvAKF80KGL6I4MKownP4wzaSL2IUm8dRIoVdH3R0Lzlgsd2P9w987oksYlObJMCL
Q1JwiNNvTYT8HSqlcBn92MEXManO4VnRueilCx3iURjkVe6j4OHqQ0d3FtuBfp6BjZqyeQ8eiTWq
wOo+xXNy4eBnYBYwr/x9RMJHB9AFOctdwtIi83XSOWtBoGyH0Ubh87QF9yFXSBynEisbH/569Sq3
+9ynxrQ38KBVa3ii1gEsCZML8evMu3IW8atm6Lmv9UD2czR/y1INTUhNNhZqxBcG8LkTLEIXRYc3
K8Fz3ltUrEzyAOUPDAde339dZ2bHr3j5dopzEkblabmWu8W2ZuyZm+rnxw69mNYMUi8XOGW6V2hQ
CeNbu7v0RM5d9GJKg7TQOlaPJxKScfJKF4unYlQX3ueZL56zmNRdL02fVqdlk1vCLc5+YsbZaKl7
Tw/mwjnOvdLF/O4aIgoH7UD7jsImW19DBeGN6SUp3JmwvdRrhplANy7MUvdT/R3+tauK/ggb+Jji
M2MlF17umae01GxqdIbHEp1EIGU+NPJbatRqbhqfJ92FlrMzN7HUbcLJlUERQ/np21M/c3iHbZMC
DqCB1sDSWTrtbNR63PH7+4P1zBtZCjnbuTKybTXZM0ccSMpXaTluRfr1/aOfGbDs9BTfzjJAHanM
M2yKnN4r+DfbuXDgc5d9+v03B3bQTN620thwQeLuGhWXAzfjbdxYZPP+lZ87wXISWzQak7wk+0T2
2znpwDiL5DGx7fX7xz/3mhdTmeu5pBCxjfuoL697rKZOLnwPpcFmjunvrqAfW8qwxawuWpGqOMac
aKfRrOIqu3a1u5mnhnmxsvYiu1S8OffAFlN76nRfpNya93M7AahAeLhWlnJXPMudD76TxQc81iVN
57CNDmUGsyPX+Zz14TdY/H7se7NUaOZqsHMeR8M+7as9Em9wiW2e0Ih8Ifb9euR/WDUtNZqoIpdE
1yGCnwPhTGSsfp2gXxH2qy0UHgOaA2Fll4362TWjfcCuuHqysTpeoWMt2kB/l+RA34kuqOZUVX7c
l8gzoLl+O5aFUkEKIxr0UkHddm0B5oL+SytGtSK32mPKHPIZPr7xp3nm82uUdOX65F9xB+Uw3XMb
fUoankLB4FI03M39NLx8aJAvO+ibIUNfacjqPbirmRfn7XWq5S1X7VoP/U+XxRfOc1oF/eHJLpvo
W8rcGE0m9X4sra9AQT85fbOLx+w2z5UvqvHL4FxiyJ+JaMumejRDovGmChuI3GgAQVTk2dn8+v7j
OnfsZbQcxhpBgTd7NXdb3UnitfYsPja6lz31U+7kvQ0rzj3kfSsWGtibDyf77Y+VBMhyo+nWEWEN
OvkORTocpVNeGbu4kLH483MhfBHsR+QpRsLj9lCj1y0xIFm29odU2YSfTvnmO4IWOq3gVA5gBX0M
y/tU/Xj/Vf45GpLl5stBo/WATDSIaWhx9CZYZ7LIvhXxhaj+5wGPJPrvl005NPFwBi/3pRPH921u
uYdpcjGD51T6NGTCJz1cQQWbywsghl9R6t/nGFp/fj9lLPB6o6aIDiYzcB8D/Hp+BJFUrucJsqoZ
VZdT2y7KcjbMute2DuMbixjoN4CM61axkyUHNw6dDasdBgKqGYav0JKC/d2z2dmi2QywU15GsDRu
JTSQsFMZyC5rFDwshdHmmsNXDxTGEk0WzO2fLOWQ8l6M8fzpQ29sucNSWjkF5xizbmTkHVr60G8U
h/CT5PISAuCXYcAfnqG9+OjDMTVtyjSNDyW8lSq0FYIEIELr81CWablDO3KlfCfOrMNgwSYp6XgN
PSeM/VoaafS5gpMDVzMkTgMBT9ZPdp07UNRV3ZcID2iC76qpv6uqitCtR9PsFg2g1lc2RT1cgXsx
3MhkvMSEOEWkP9zIL1Dgm2mDVlZhGpB0d2SGfaIjwDxzi0hpdHgK9zDmQ3uJmnfmTMtttSaRzU1v
K5izFOFLb/ESDfm9rNBR09Vae1Eh7AuT6kyYWW5oexgUzKaReq/iFlbe+Pa2vkb3/oeWrMRZRPe2
103c53DZIcb5jjTEdQuTOi/T0DK8P4LPXf8iTEYAviBrl8BkKrRvmpAeeVs9vn/oc29hESbDobfH
vpMuWpItnzfuodPzjY6mxBuKS/Wfc5e/nBwSKGBFLReX3z40tQyKJL/wZs9d/iJc5mYSlca+bSej
eU+SB4reRVYrf9L8wrNXf54QSxbRkHZh7uaDu6NcXZs+Qq8a2+vqNoGquK6GICnoS5mI1cdex2Ih
XGLmNYVF3B0EnPfUrj5PDtQPDhS3maou3NGZZ7bc6DoWrx1Lus7utGQFObW5qafW8XOXoRxvzIU3
c+Y7udzt9hD5d7SGF0kv0gfZiit0y9438pKp3bnDn3Zfb+KU3eC6Q1WonRSJ+jKK0tzXWagiryTJ
pUXuuXMs5vUomNVp6Lp3EdzL9o2a0GZgYOXsUSyqrQtv49xJTr//5kYG0UP3YzK5s2vraM/959gq
d0k9PL8/oM4dfjG/IxLb45yEbJeP/M4k8Kuu3U1dXFKKnjv8YmqnsPEauVFsF2FNC+H9KgnxnzL4
2MUvZncvevAZWsl2EFnAyRhNNCBF9ePq/aP/eaNO2GLdUzdjb1cITTttrcNhvlbhVyG7zZhYQBis
3z/Hubm2mM9Al6H/HzNrF2bhS1VYuTe4tu0JN9M+h7rp/bOcCbDL/S3M1Yq4ih2242Z4stFa61ly
uH//2Gee0nJvawBlUgmnbGeX6iSs+ea0IFEVmt/Ce6/yqqR++NiJFjO6TRoZM5q4u6ah1Zc5m9pd
WJVgzSnQ5uGI1W7y8mJO49xdLaa2NbVDAnS93LUWnLb1VjjQLDTbfJ7XCXt6/4bOuJNAdPD71NYJ
8JlYbosdHV0Qe6BrED9mMEJar20A4RApC31SDfa6mbs2AMRkfOhEGWovcdGVfSG+nPl+LXeHkYHk
w5naGIgKbD0HUGpy+DrY8YHAoF3nCl+XQ8iqCyPx3NkW4WbkaKtX6Ls+0FnsiCU9ewb8UZZXmLbX
JDRrM2ADAKnn+4/4zOmW/l1UmrKvoZXbjVzIrYVkABy/FdlFkGhBkFOl0HrlDj6enIpdm1SXqln2
af7+YZn8y9fiTdSuW0vL2oJbbaZDy+P21AyH2FAAHOyuiI7QcnNoWEKpPbh4T0GbzPwTRSfEhdB1
pmqEcvvvQyth0mguU2c3VeP8SGO7JIcQwk8I8zKauns0fw1bSEtZv28rcCZQwQEYKCD1qWdT62wF
i+kuQFvd9AWdT+rCZZ0G9p+eyiKiliYRkC7EfMfUdBeOQBu1uhs9C8qu99/3uUC3CKdDzyB+AIds
N4CWgwKihWIZ7Wl5KdVBT1f6hztY5rUKThP0l7TuTiYhOihQSYyH+woO9yMwJgxbt1xKb57LDQDU
wQDMDZbNK1YAn/4ESbBPyCMfZ8/hR203Xs7yLVoNLjzcM5+SZSqsJmPB62jC0lCPdw2KfTV0aNl0
LOTnDz3cZQJsipsCCULuYusXPaEX4JDZ0YX39msf/Kfnuoi3gIaShDaRhEvUVGCt6biJb41htxsG
kwQTdJn7aXZQWzUjWobciK0qC0KjZChRXZgbaF2kYC+/7vM/f4z/Fb2Wt/88rfnHf+PXP8pqapIo
bhe//MdjmeN//336O//zZ37/G//YvJY3z/mrWf6h3/4Ojvuv8wbP7fNvv1gVsJKY7rrXZrp/NV3W
/jo+rvD0J/9ff/gfr7+O8jhVr3//60eJroTT0aKkLP761492L3//i57wff/59vj/+uHpBv7+12P8
nGTPBR7TP4/2P3/l9dm0f/8LNLS/CSYkfL0IdZlzWrIPr6efKPdvzIHWR0iGP+T86i4vyqaNcUry
N0cwWwHZJYHZZKeEFVomTz/C0WwC4bZAbx93EYCdv/7vpf32cv73Zf1H0eW3ZVK0BldzCmn/O3Rc
CeWmYMpBWyyAWtAonmLCm5BL0HICGZfVblOdTLec9t21xaFMAoBthJIJxipWtGl5xDpfcjJyz3F6
nm/QjWPBk6GdJAuGppVN8OYR/us6317X75+e02Uxhp4XCSselzpiCUTnKKz2RRbjsvIuDA80iWc7
EF1sjQGd8viqaovq2orDxKyamqW3BSS2lwzrfo+3ePCcUOI63HY5JUw6i0fjlnD867sSoi0rh34p
YpGBFRBYZ5M3VQS3//4tL756p/NxRiXMLjjeMJTwi56FFKwBWtSxu3EgpupWvcu+pOBSx0GW2OTb
kOTDEXuxxIO7bF/6iqc92HPdSTt+4UJO24u3YwIX4rgcc19CPk/xEH4fExV8gfhECd9kUYulonZH
euuQKXoJgV5DN6gEs4LpKIVEl8zjN2JVxUPG5shadS049r6l+ghwNA25zIVhcXrkv12ZoEwxSYnN
ARV1yeJTGNUOutZk2m8cqYZwjWQuyr2NbopLTerL8YeCIaccg09xyJ7E8t2DHciEU9XdxgaAXK6i
mjj2uq0k/TzXA/9JAQYEd6Tt0OdmOTAoCluQYP6/PkkYD4gAgoB8ym3F1L8ZYNBaJSegUr+BFnKC
3tuiaN/Kx4kGQ92w6IoMySUnuN8X7v88pRI2JcRRcIpaGpcMPG4oDJi6TWKy6qseshzmI+6YApZR
OvyA/0P4gg1FM14Qdfz++T2dGJFM4I1SqRAil/N9gsC4Qu94s2FtTnrPqggCTmqJ6kQvDEOQEJJw
vrR4//e7xctFgYgThyISL2EvRenOzsBIs6nlEG+Nauzc0306vBSAoLyAnln7dQqbFP/9+fV7EeLX
vbquEhR3iX8rd7HKjISy7a7V7SaanJahY7hrfro5RtRm0qg1bmAN4iLX1sGFca3clorN++en9i8M
2v/OI3liF54+HdTB4BIQDi5CTTzUISJe2W9gNXxyT2u/2H3U7Flfkuu45Y+olYDRXlYBSxTbjrqO
IP8LdRJEEx/RfhcB3iJYEVA9sjunqc0uam21rRWYKWkMHmIz0WpjhvRHDvM3LOVYso1nUBWpAP4i
DJPQ400GoQ2cLI/RNIWNF08531tlWMFaqJ3rbTxZceH1pFLAScSJ9TwrQCL6esBknOufFKU/sE7m
QzEyd2fsaNqD/AZFUBol23xMwwMUPShJtzDXiasxxm6R/URHlH2FhJz24hQzqtVaPgCCNq9FzeNj
NuLGSRTfRowfO8zHXSIj6ORMj0Izserim52qL+2YOwGYrvQqrYrGLwZR1AE1pPME6w9l3bWw5unA
/XdzK/LlQOTkY5+aTR5TGkJv7dZopiN9QLty+IIsUrMiCKNBxjsAY1x8AdbWDJ7LQwFr4NpHz4YD
x2G350AlRFxw1fhD0daAR5f2oNPJV0WJANQ7g60OfStn7EUl3K4KL5NAjisPbNXTp1pjZukA2Jek
Qtm7GFM0/HQNxJK3EqhtEAVQqI3hc5xxSJ994dYnfg2noEmAE1V9TXHE6oo4gBDGnmy1tK4z1zqx
PoiKivm2hH1Js6pK3qefJ0BDnG0GDAmcvpwJYEeUUsWmKmP8c3Arndw5vMV/0wJdI0+ZraTYJ7FT
putEjPjQ0072qFUIBhwn0LMExjink0543rUsNIAMv77II1gYBdhSYB39bCMbh7VF6fT3sK/DQWY1
Vl+jiQnbY53rdMRDu4IMDzBZQhDLIoM4o0NNgNPsFK460vANDwwt8M+G6AiDpE4T41sYQ2kQ5hKX
p4oBED0PiKd6zNCE3BQQVMFTAsCRHoaYgLomYCiBC+QW+9Gue+creE889ULKzBQkqDFuTxYO3ZUz
gYwTVI3F5Y1Tdjj0YKWkXNcN5OwHE8FTcF8QyPK3UHzL6SprTPW1hmQczoUARQw+w3zDg8JyoQzS
uLgqYIK8FoWOBqA14R4V2Ng9Tztu6+we1jIsC5SyuHuVW6IL11CLw13NjurReohUmCV3idM57Xpq
0rz4kVj2K5y0p+jUie682H0yqusx5dWxEpxC2OOcPPkEWktUIMsIAvKJT+SHxVpy1YMJB+qHiX+2
Bs8K7hdTEgUcWFbuk66Z+X2m56LcWhEAHH6eQsPikYSFX3Ja2q0ndHE4tXP1sJjKrBX4No3xqpqf
4hFKqua5i5KKHEAkdqEvh9PioytiRaHPx3Z83RA++yBZSEBzaKnd2zSDVJzDJzI6jmWPhpBM2TPA
LbpDLDM8rEBpzWG30+ms6tYcSTHjV3Ie0QVXA0k1bnSoMFhaVcaDL3hSNMBPcVltw7x3bhkp6mqd
sg7sT6rI9G0uo7nYdmltRUEKmkPnV6zDZ0sj1eejT5ugGMfjCRGdt0QNHnZpaoPWfyxlupS74SFy
Z8Z91YRhFGBu0lXj5lkNZIRreGCPSYdtG1w0vNyk1wXwutueJG0BMwQl1uA+hSjIE2uteFkcbagZ
9z2aFrTfcjv/WaAM7ddKpUcK/7CrWUHyiGrgHL/0kgj7qaxCBVibdkO/iMBgQUXcxuNJ2tZsS3iY
HMMoi1lgdKJCv5OxWsEfM8Orz2B15lluqIRfmoGt69jh36ehOM2lGq5/as6Bw+pC5zgOKjpkReN4
OWjDbkWbG6KZ2ozVjFIMhQPoFrY4XeinY+iucidmTx2jAi3zdL7Dd9Rs4egN376+rddo1Q6zHUmR
FskrCcI+mfVWicLaZ9gK+coV5bqH48LOpPX0PQFTa+0UKjloWUTXcKT8TGwgJFAUBZkyYYUbedzM
02bOq+Ghz5FXDCfsm/y4CEm7kT3YDMg2ARFta6z8DBZGI0JzfSLXgqe1Q+yDR1k6oHcGcYo4rx02
LJ5lhPucMvqZGAHkVjXXuxj9kAEHUGw3AnW0mq0qRZNx47TWc2aFCFFIzR9MbpfxCkzkCEyxiKkQ
/CJLPhRWDSZFNCOkO2m1kn0Icm2buALOwxESI3GGIvakmhL5FK0VYEmliaFUzKICWAPMLL9Qkb4a
4CLYXo/SqB+T4d1rhWXXSoYR3I/y1pVIERh7HdZFuuMt+HF441WNbxcEo3lpG+Ezqx8S4Gk4+A9g
0N0Nna63+EbYVxOr9iEwMYickmjA7Pr2qDQoz6SEQfTQI7uNZ6iDKBfRqjMZPtQ6KR4Uc/LVTDqx
R9mRfGd8UOC9x7h78O4GK1BuZt+yoi1fh4pO0BXDVdSj6PrMVmkCRYafqUEjf5PmD0k8ZOshqeLr
JKrbHQQPqU9pCm9YsIu0Bw7NlUqJBMSMVfJVpEjuG3hoI2SbFo7uY2aOadMNEPR3KNxWoo48CjW7
g96CuHpKM2ZtoxY0YaJFettQhVRWaJz4EwGufsuLsVnxWkcb1G6+tM7Mgjg2L8OMeuaM2XkkrR6P
vaR3HA0AfglUymZEAWmFAEwDkocz8EJqLlZCp8VNAjnyznWKLBBDTn5gMWiuTv1OQUcQ8fwQmg6v
mXp2tGWzj11T7G0a45WgOoiOkA7ukxGg3l7R4nX7ddWnn5yJGxD7AEO5cWmaHodyKKhXNmh4wMrC
DOtiihWANiB9Uk9i5a9iYKvHglnePKHzoq3QmNJDH7NujbWyshx5uj49OmFqf3Zsbq+senykWfUE
KM9jK0UBkUupCk/PKBub+ERmmyjqyWPN9mgn/4Tt+0/dq1VjRy/uEJWQw9DrrnPTbYPAuErkdD32
8TOP5hL7HigbHCd6SgaLe2gGwXyVM4Bw3VHqMEcKlmBCNtUNOHwUOHiR+KDQbnuusmsqukenSuJ1
hIySX8LVFvAn8FHHqF/Toct+dmk7eViZreq5hSWRFRuA2zXkPA0tVo7lrqdYtDsVVwS/Xwjf0c18
kxgxrOGFQtBZOOtPTi5/tp1Mdk2WfbU4eBlt0QVwqD/x2uDS1Pfx54yASF871EsUYf4Mty6AtfLh
E8Rw3xGCrxHVb3NWk0DLLvU61Vl+oibQ6cAxXoNr8xpP/eck66HdKoYpwFf+etZxvUL3iuvFQKrB
Eaft1jF31kU6N0jPRJumARYPcShBU+74owKu3RdIM4BMZafwUGv1Sro6BHkFG5EpRL3EzG7QxrHa
CCyCvGE20c2ILcq2JMDMuSp8yCG3861EbYfShh0zmQHfwRLVsap8G3ZmQlJcp6+whKg9LCulhzxG
ifDszF9SQ7gne+Nej8hbbJGFuBsn4JQRPJkXZtDzQ6RJHhETn/TkhKtYR2ot0wlMS9XL1EPYHJ/4
yQ0CCXFILS0R+spBzS9HU1AwAQzoj637DGYWD2Zt7ca0Il4Jwg3AK+4PmtJbAM8f+ARYXSk7jZdf
g7ajw09xDyg7pkTjjSUXt9DsbllF1qRyh21fIbQm8G7ZAAFVreU0Rt4YVdaOCbafsCjZ2qJKdxa3
0aHfiiczkW0f4aNPYaK+neK5pZ4KiQpKWOMFEKWrHdyUb9yBhF5pJqxoZ4K+JCuBLfapSwyZ2SKe
tmx2YU9tHvqJhTcUDLp9VaOdoMNi9ErPvV6NHavWjeCf7EpPLz0bmp3VEHYPV+XsHv1E1j7Vsb1G
NiVdW3KMHoHALB4KDYx+lFH2pa908wM4wBIG0Wia93jUz59RkSQbg84ML3eK79OYNjU+HTx6zgvx
KceX5TiS2fFsGDHDI0/2hxzWzdcagCafzJSuuxKOSVFX1jlI+3XrAY75ZeIumE4uzEGrE2pSg6oQ
CJG7fjzEZJvavbWKaPOFwrYOfCi7uodPcQZmfL1xitoEeZnrz25PLPA7c4oGGkjwb5ACKo6F3a3b
2mI3KeCePu1aVMhJTFC2GvQAkVwHxqdusO4nwB5iaNl3YVcGTqa6o5K6CVqSonm8CETRrIb4JIVk
rpsdsW1GY5ZLSW28BNwMv44A+MX23GDhz6LYbyMgBz00ihUGeZ/ELv3OdPQxTsy1M+T12lTltG+7
IvFbFF89aavm0MaRuBmJcg7ooDQP0WDwOapmcPk9C0T+fQwc+ncnqZ2g7RQkoMidjZ1vFYBzh3Pj
7nSENKgPu6LJ9uRUCr9FGSVQQx+J04oSzMA5SdDsluoasCqwNjdZjz1YP475t6zOZ+Nn+J6E8ACy
3TBoLDwE5G0t0+458pL1uqgJvSZZG+6ttBkwEBOW3PV8cLHsdRK6SsEjfOwhoCo24cT6GjwoiWXc
GLvYAkszcNgFjPzWqgB0RZ9yCo6m3cR+XJaD4zEpi2PYjdVtSkan8KeYK+wfMKpX2Eg5I0o+Vg2j
Oaxd1lMvPg0Ak4a+riIA9hpRf5mAtkY9uY/qtcJaDTYhSFRwH/VVFy2/eUl3mQ3KySacR1rBEKUa
cDYJsByIt5nnqtS9ArMqepZ23zyrbuz2Yy7Vqo5hRQFd8uQhfs2HsBfyCo0F6Q7LOjyCNIUZKpbp
P9tJO0E4gZVapGWyw0YQe7YJPtaByPhs7YARheweU0xr3AkZ1pXVy1fupMmeQhPxVUbNS2VcA4ik
QqlGyLEHbxCd1nYjtqehikEuDdlaMeU+BiI5trbNb9GJ7l4lSNr/H+rOZElSJUvTT0QKoypswUY3
n+eIDeLhEQEoM8qg8PT9WWa1tFQuuqREalPLjLw3rrsZqJ7zj59hpQgAvV49Dwwv+ZnV3L9bysDl
J7WsowRHfxoCfk/yaUBH47IhPO1Qk2PWxWLSXJhDbelTbjl0fpoqrd6LTJEB6Br1Y7NTs+deNoee
FrIgBvBxH5UbbneUHnBOdnP25uDfGWLMesFnq7RzW6Mg2JGjOj1j+l1+l+vUfbFFPvjgWk+9buYT
CWvujuB9XBOW0808gv5rSebgi+P62004ecFbWcj1laxilPxTWcXLmBUJYKuhOd5Re2279UvUGpsw
CRbuqam3WNl6cRMPAyXtfqBH5Z6wDMjCrR3o8ZndglC4KLiZczskf4xoRnoSmDtFmrOgsPMHlDFs
DWGInFn5jpwayc1a48Ycgu+F0pfCJXlYkvZH3MbasbdEj111TQ7wWpBPn5incRAF+OeMmCAr5ItZ
TMoRZ/e/ELiz5PaFEhcnwigQWCLEKefa8ZKpr2IcNpwFc5iE1yodPaRrfTR9wMIedflEJuwmHvKN
KUE2Mx0fYmz8uHBd+7UPSKOpN3xx0SSt8Rh5Ov0tkZM9pJ30b6S0f42DI+XORdl78Ora20fKXg90
sRenWYnaUOW45gfHI85epOu8d8LwnXqP0zgFc0Lu4dGJgurUjC7RmvkYfQREGmZqeVw4cO+N8chU
nG4p8Uha7AEDww/52P5pHMefa7tNiWfInQS5XfrE8oWOTcC3pUhkJh2FKLKNRMY1CVUwERzrnFRv
p790iH4DtMl5nXN/r+rCJJRad0vShnZGnGRhioUxZJX6fsjscIl9G9Dr5DRzxf4uCJ9mFdUpTFRV
EsW0DEI4SbnxJNBXDWL+WGhGbiJ96U+4WbOeVhWnsjF0QmKV+bG1F2fGK80I8ZC3ti532itlfaH5
ciqxi6rwbzbm83JD2WCabGEA1JkSKBCVeodzjT2wQc4ZEMS8FOXH0lDUWFjBCTdMkRhfX/zO+1U6
W44BuujtOdlNXn2bg1mtxr0xxtoR2ncoAvmONe1c4pHW2yzoOff9pJwCfYuME/ugaTOI+NkX5EHV
D5prFMKjQhe0yls1kirt2WO+SyNW4lBFe5mvf9YxuvPc9MKj/37N5SSg/hb1NNFqFpGzqW5RRAc1
A7R5Tnsk5bKiR8kdXrxaDzHMxldZq55FRTzWLV+ab/wXvUVnJ6cS3Osi4j+aSjLipDRLpSJgA5wv
zOnVfV6LXzTRHJVR1Y48a4WqTD33vfU6BhMnVnm3hPUtuTYlyFi0ffT5eiYuPU20U9zUuvm9iqEF
acmn2zaMDixI0GzKcRnVCeRb7alBE8+N1tftRXPgkH/p1XE/DRk7AoO8TXgfY8X6aYXE4vq96A4k
HJvq0DRCU3PTLd+F03cx1anK3heOIUI9DNNbWQ3iRhGxVvljQZY4QE9q84G6iLGlZI7unA+topes
y1zSCzP3PdN+4gMMU9wWjM9TSxA4wY9M+DVnSxOI8quru4KI4Dy0xC5QfjklFSpdaz/njdkugCfq
A3C7Xf86pd1Hbys1TN+tV4zU2pSdzu8Xza4R41n058sASkvfVUvVTrJyGa4HR9YZhXFdsR0wbrbT
o98UknBiShmbXdBsKOGJAwCtiOehNePRGhQfQBY4uYVmhK0o7ms7pVmaiZsIzdm8DXp5bnLr0Qmn
d2D8pB2UcyKzt9w5C5WB3HL87AHR0N0s4jmV8mBPqvtk+AkPmb28MyKWBz2ANM6tfJaE8+973x7u
Kkvf5nMWEIW6Vt4x28bZjqOgp6+s5pqLx2yqn4aMIdwY34n2pFHbH0C4vHFutPiJk+ZCnbI6HW5V
4Fe09Eh7AKjJ1HMmCReYh9z9mfFR0l9aRtChopLjczDrNuWE8qMb19aWx0yfTWc7VxXBpYppU1dg
EvGgi/7k1+JjdFexXqYyzTEfI2l6s4v0D6DzfJ9KI2/Szgt8wodttz84WTY16Fauu+EqM7Bce/kM
bbRQhsPwWXrTdMi8sTt3Zgj4jqqMsONB3W+VnJ9lM0zPaumDgw5c3nN3+F5rNZ1FZeU/Us57WEWL
1ElSZUlK150NNI23FHlmHWUPtOTc9NWwAu/2wPpq1KUgy6ut74us8CgUUgEvwlyfpkmXP6CWt6Oc
nHGXb8T7Eu7d7qq5/cH5aIghqu0T4dR9bK1Zds1bH7NblwRgctEjCIYJluyBpNEoocvIQdjvACmQ
Gtbs6nktbrZo6g5z7QXnNOBbpr1goSZgleINjYv/3k/EinRh2u+HnMHXqWqGjpAIqN4BxBz5haAR
qyZRblvs5oJyi52KdMgDmi832FW4xjxi9HM5gVt0ElLIqitKBjI3G5s9TYNOnHndwq40I3xO5/qH
Kbbppe/NV2/acW9lafA0oZJiAlqzV7MUecIj9lw1prr1tsY8q6pWThx1Y3At4mLVMbX3ezGGtPdc
Yq0Bfb/bZv5fuwDZXUw031R20RymIsv+arGh92va7svi7ovzdja3lp6+ZwDQp7S27krZEAZtM4FF
Y8kwSAdr/uxzSB9syJBdNULVhzW7UilIiSX+2ZXYJpiRnZ1x1Hvm9NsCaKquFsdgPVbcpfd0FMp3
/I488mjNdnIlk31rUMDVIUg8v3XxaRqwD1pNbaCLyNk7VfmnzmtnX9D6efb18rpuxj51YhBPhRWt
R3ekdnJJ2/7DjTrrYgVNemyrIErqSHggEoCmXSctxTPimgv5+OKXJTLzJMvFJvjcKt5gFoIDhkq+
j7YdkzCvcCEVrogx/g7PUUp4Nxeg/3egURpXEIUPSgf+znOt5cx4FBLxW9fvwTZ391OwNXHYVSbJ
o9Y/5vNc7Oh+uJIMY/nWi7mMnWaYP3NsT8c5onCBXP4lCSnPuJN9Pt+WzlA+rxUlJrPIj9MokABL
JfbCU2tsMeD9bLxaPfBtL8+h6L3XRauS380N57cZIof6BUK35f1AA96+HwoAMJiouGtnFvS6SU3F
tb6xeXhu+y3KiXV56Kom7ueAggYKFSg5nliUyd7APypbz43ievUHs1PerL9tiCM7sYZU3C9db8Bp
Oqv7ZTyr+mjcqLjnimrA5fOasgPXHaA0I/e5m1ufhvu6w7rUKFMC1wSdOk8zkCl0XrYP1mU8pGXf
Qr/N6UMFPrxPXWalwNHWOSoF8WsyLIofs9tF3oV2usWKF7gT5HWVXx4q04unriQUISPXBhRSundI
9Pz6vPSZoOjBmo7l1tLfVzaIt5vVyd64pqxdsTQEBHtwr2vQ9+8wGuszBrZmZ1sRd1Udothrl/JM
54iFBc1XByWmwI37YgoPHr7TxNRacpuuv1Z3ZUOWI/lcoJ63HQX2sbes3pGCju2AFJOakG5dYnfx
0f4VWxu7aduey4o5KtwC1o0UxrTpJudF86EnJa6+B7Bkfy/VPB6gPouTT00HukFi5TM7tfa8wXI3
DfWHCVXxbfOUF8naApDlC62B1SzL3RJs27lOq+zRbaP2IGaxJxF7PkHSATA2SP65hKYTaI3YGQai
hK0aVHSOCkokq5AWSzV/dkMz3YkCF3m11eYIoID4nfVpF1lleSoidritKdnhMgnARV/ZE0ooGhAk
xdYwB/ld4EdyV6Xz+qFzuz2aUKB8pcKj/ZQzJYdrMH0zVzkJ0tD2UwVaO7C940PYbc4962XwV+Xr
mNAjF+zofBhP6C54CMUUftHvsXJkT+9qkXJPaBF1iAtPwrFKvZGXLnytQqq1ZVj/8GrpHNbV1Mdi
Fb8hsprdwpoXm0h0SbS2fsx2hCzMyl/9oLnSTH14pFhl+px0xj4JMXypXMbibeTCgd1TrwRLRjCq
FahZTRvuX0eFJm4rllhdBNVZK5uhIzBLy2riNAf0H15Shq2bMO4M09lsm3qrgEm2Xe/UGWum6E/k
aq+P64SYJl7zce75JZTe+x0A9R7VLOTH1g1Vmsxl05yxHXU/zahrYBxEKcVejvbdXAybYnwl8Ca5
Qm239bShijDLwptGEhp5Tfo8ai2ZEqcsfSjqnj10mNanAODnbHd6fO/KiV/S3ZZx27OQFajRfbzI
dZ+59k5kLPkkVWVhdoqmMMiOS9g5XLJtOvtXRMtPxrldLhNhuZcxzMzvatERwFNfemhmcW4mRB/W
cUdMIbeSCf/adra+XQO9E28KnBsnda589ej752tq3ESev7I/R0Rx6X6kgPqrLWtA9DZzHxpf2k+5
V6d7qkbK9rKKMtvh39ueI7FstFRIPv/Yoaaa10JrPPPE/3HAaph4r1h4WTw95SfDI/ophjT/pjm1
o/8KahPy/yuX+fcqHbBoyj+IEQ9o6NGe4Op2s8niTCQZolCWuaGCZ2RJK4L+6K6Le8nKMnqjeCVt
E2l5wY/G6cJHuob1cunyzr/BbIikvrLYiPJa/vLqBpC2zoKTsdTKOj9P493CCVPSSulPFxdH6snO
oFrHKoOk8PochxE+gQ/Za5tAILNkVGvo9MXp5fjqeaX1aJemOg5uVhL9Sl5GA8kut7POqc3d+OwI
C7IaIrfyKxRktPJOtCXOgKshAV6b5J9vOQTPWYUqABivii5D6OTJQKb7kPiMWh+FopoQMkXWD43O
NEj8mpeJKNeBVAKnbQre7Gi5OF2z7VKJo8+lO1yDXB5DYoH9o+97Ne2csLrefistz497V5fvUl2n
quzK9rHXyNNQ8T32wp1PzOmWTuzQ5WsTq3CZh+aJyl5HbGGZ2BCdR39SD3ZeEJvQhPMuzcJq76e0
v4CRdC8EAl7V/mHjELnW1+ETVbZTdg8CZl2IHx9mANfAe5mWrDi6NREKdKTYUzLVU/2qUwVMKqmh
OgBDGrpv2dg4awjsi7mRo41IaFy6VTGKFTNDtIFSyL4/dLg7sNqso3mbC+nNLDYBAfih7Isb6XoV
cfKQiDDjDV3nYwrLGNf16iZaV9HLPMOs5b0LSD04HFE7imDqc8dho3e2bj149h5SJHPbc9v4Yjh4
eRM6z/PkTr+sZiiecKZJykoH9FMMgaOkSnXxioe2YB7S1ArvLVgD1EvWDFE+pI27JGs/bjnzQJfv
1YagS7mQBcbo7dmqNeEw0bVFJqDbPk/mtVkQ39jusVcrDhYWp+VQeWIhy8wjBY6gQfL9lTWWwAaY
l2U1Ffd6Ripg90V61OXI71Xa1R3Vnx/lsgQ/iOsVNILJhTUME/SJUWW75FGd2Ylf5ZvYYRUo8L5E
zcibAGqSeZv7uTmr2m+udxdaAGs89qTWLbQD9Gw0bKLcJYAes+z3UCkTCBvjfaKF9yyIKdw1/C7v
kv7XQwk1cEA2gOakddan2t7yw7Z4v+tCjGC/Yw6v1GqyQ3V+mHg6vTx8UaGTnsw6g994qLG6baTf
e/iWxmYb6OqXAHvPW8ew+6Q8KDnb8aZn1w/h6vNSkHPv1L1VHKm7XdYbFl6oCqudhLmpM1ikPXsA
CF9McYJBNCioaJiSoWEoOEUmQKBEqjrSlSqcC2dX9DJdnhen4E+CsMe6OTWttbyZZVjLj3/9SZ2v
wF2OLu3mLYvsfn70UVMTXmkYN8EP+wr9kGuX/NXWrJGhWlVxVS7S8TzsYbPEH8dPSaqlo2hGw7TV
wObn7qqJIrVNtTdrwPtIpFOEGspeOZXjSfu9+cm77fW/rNygDBLS6n6ELpHn+9yqc/NGwdem7y3o
IZMsuumCSzdrTrrN60R6+ZeepIqU9E96YiLYSdOjxpjtSsMsOIFqSGKH0BJcFiWL47Ojyp7Js0nD
MfH+KUayjZibY52RgZbIqzxv3zghKrJaWgNfQWTW6WxBLPcPNXeS+5BaModLozu4+zFZgkurH/kY
kCfZYNBhbXhsKekBGc8alOZaUNsGN3S7jEHw3TKQg3k4JjplnsUpmkWj5H/Lew8zGTRJN077YdPA
f6gW3ft0GuznnLajCIVYvpxZEhrKWEjU+HaqcXllm7wbYVUggqZSLfthEC4yOWwMtOo19mdXuNGz
XsbivlDcfSljy2tbtOXZD5hw53DL7x1tcFLkjNdhV1R/OuOXNH0UdBvFC33LcZ059rmYu/WAGsD/
Wqag/NUy2b5NdXGtW3EJQ6YhCHoEXmzzfy3KVY/pnFYPvvQzRr5VXUrlLvdirlfo+tF8ZEtz6FLq
naiw5vWIIT8JWpus57wtHzdLQPdLR/Vn9p0N5DYbu3fXcT7HGnC48E1/O48gwtRzew9janE+rg7I
kBo+8R6kRznT77V41HZZci5f12UhFJxykT1Lp39tF+pOBVPlzwkzxL4STC5j5wTkx9WVvnXHEA2T
K4qbgobUO1rGyl3RRs9lLm24AxRooRmHHyC0X9U01Ze+rMrbijf7R17nTyGT3S0S1U+dZlu295nx
Er251c4vbSRQBnmcKFq52zaGNHu6otckyBO05OwiJNoHOr/dW+XWQ5LbkbZpFrTMv9zU/9Oelbvi
e2h1+3f8d9PKf/K5/K9ytiD8/f84W+j4QeE4fv2bHYZ/6V/eFhn8wwG+FDR+O8K30cz/X2+LwNvi
ea70Q9/x7DCIUPL/h7fFd/5hAyOFCLYcym/+aXv5D2+LJ/5BnZDj8IcRxUb8jf8db8u/Ra/QteLz
E0RsmXhpoIXEvwmtvTp31gwJNBI7H4MkkdCEpEIJ3vYUZf0a+5bx2cbisFcL22V5VYGE/SL3/pJG
FEMJ943DkE5LqdU+MnV31nadCbwnJahEBY7/Sdq5+uCfWR6klW2nTfT2tTzc/ZUtSsSOt9ZoLBza
v7Jl2HtECf8XFgHX+Wd1wP+TcvNLSrwyji9cF523TdT0fzZroPex5aaMc6QDrTw5lDa98eHK6WIk
FUGH1EZQlGIkWnciFeNM53bKzN80e2rEqm/yOxqUCbb3NIXbcgxNJN+jfMteMAdoUmqbxQPmC/Lw
4LtF9kTCu3taXG9+CsuovsISweDs2DtyJCebmcGRjfiVpoi80H11c5KZ9BZBJchi2vCBuDDmdT78
oshyPJk6I/iGu/3LVFfVkjUuxMXNPXZudA0QXxMbGekisG1bgL4iEU7d/KF/pfg7tghAzmNWO8Nx
XbKhBTYDUPZH6LVBRtVtt6TZHcGSKE/o9eLALt3uwWO4G+Nq6vrvCIropWwF1s7J6fNvDvXoE+kW
lZZYpHeoriPY9JGEGaRR/pTtTVrOFC75gXyzlll/+hUdX4eyIg8Q6YvSiLNT2002QwFYsijgrRVe
mHhelz6FmvFsL9c6vAtb05wlo/F+Fjb33YS9xwvZvLuB5sGyLdXjGpbtMQWrOVwbu/+G3WLtmylP
78NUwaf6mTvdBhOAjTt61g6PjLlzorR7rQgMPyybPZzKtCwfl7aimVzPzaFvr/1/y2J+jEFR2ZQu
zPVvw9D3uaWZc4Fg8e/mGTHUqrz+3Z9q5+AF0L5jqq5s1Ubm0GqHMgajtA+Fj0E2Loeu/82+GDwA
cl+R5myGt826AtyvzXYVDtIWvna4sfCc3XeTbo9rlZpdOLnjoegK/TVSUtpNw31kD3vH97ekqZf2
1HhGn6m46J/GzvVQePRmh3g3CehA/M1JhLpTtiWSGSc75I1NeJZVAxhjUjurpnLew5BgwAB947Et
0Gaqyq5/lv4onzRTDE25FEihkViLl27Lmw34ZGVWK/xx1znrfAvZF043TWuvP2RJyLS9oaGLC9Zk
JOQBi73npTVthxknwbaeN9/9Hr05vR0y+HDehF89L24s6lUlHtqExJ9zEzsWtjphhX+8cLzL1ZAg
3KbjdwYgCYCkAp31D9lc7jsioRiKJvW4hEizBL7US2+AczMxHPM8vUHhjmfW72Cbtt/o3M/wkwju
O8ruIl0fmhqgIyPmp3QZ3tee2kOXKozI/R4q5e5orvxjOS99Z91viDzrijgDMOMnUxXv7bi+UlB6
Q7/lq5XlL2VRP7s5ZX3g8JFX70K1HMVU3HkCJXsK88lskiMW5WUqG8m5Nrw2zfBlqeV9YNa8trA2
8ZUiLDMHXOltjRBhl/Ov3PNf89L9uQJO3QlLtA/WgNCjCEbvEdj795pnkGejMffdaN2WK/plSBFH
w0gtzM7DnxpAMa5866bDOQU9itKcBCK4H0qOo2bPiZR4KVv0NqGX8LvwdqQzEqP08Eqp2y2qmNiz
zR7dXZxtwcnulxiaI+ZDzYtkyEcPrY33XQkgZKsT493k5fkZnqU8NWHz6pdpcDOYAO48V/23l1vN
TtVZeTBOgNp7fXDG9pMw8PCPFaETFUNwo5bllbXK39vB2L44wUyNW5V9oPRimZyjxIN1p0roZmYJ
8xWxVuN4FA49QCIkk4oDsypt0KufwdxAF5AQnpXqT+P2z6r2OsT5HO+juF+Xil2jgDCG3pVXsi68
z4v8VXl49Ouy+Z2W/P2md/u4c9O7UU6xPyJvVdPyTHNrjEjxeN3ar5MgJs/ipppRmeY2cnb7wRj7
TnZDvIYz03pl3ZGMNe/Xonviy6Wwj6ZStLQH28gcdkw/jxvA97UoULcat0++b60RqjzdzpZf3PVD
sA9ozg6KsE9kZDDR9du9y0m1qPbJRbbCNocQy0XPBzr3mRXi0+26Oz/iuyoG70ON4Z5d9mnKa5S6
zpMzIVq3yaAaBAJeQOhbZaFzr9MZBX8HEUQqaWyr4kF51gMv9YulO4Ig+NsyITTyyrODSSZuG1w5
oUEnvbn1fpwDZLq6iouue1jm+bazph/d0tynOGMg379Gr0iW1RjSiiN5XO3isoXawhaij9gm75xV
Uhs7iOdsmi4VYj/0OOxG1nvgNbcOSLzKgbTzen5CtMyt1iJwlOte59du0dY7LxlNppA0sY1YxaEp
qErHfWPMaQze3JENibUXMtRM0T4YehMjk0xPozPc0iJ5R4OsOvrdH94vChUhCJPNM/KSIkhLgkyV
+5wD/tbJqj6hTonllUrlvFt8mnH1Sk2zazePTTua1y0U1k0j/GdETvRE1oSAj9he4k1R9h3V1T8t
Djw9Vh3xfBP7CbDICTSGJwqcZ75/1JmGyeKmsJv1OJvcifW07kfvq1uE2q0++QlBRB8rvleZAG+U
lwJXkczoB3Y5acg9UM1hBq95oaowuzozzPY1y+k5bet3ZxQPm1d770ZWJqRaPHwLWw1YXB3mBf2A
kDchUrOqCvY6UrQaX2kZZe5C73bs38MOXcTs8zVpq3ikUJp3miL5dr0niXBHRte7tOQbXYXJNpMQ
iKbhh1vnC6dfXh6Cmk4RaZqahk4S6BdP/5RieNwMWiQqpJMVWUGGLkxtzkk64zvdTBEPovrC/sKp
RQrOqLvfvYO9TcqSztql6eMhQFQnO+o7G/nWrpUfd8T373RX/cICktCNPO4KBBqJHs0ZJSptAYrN
j5HyZcpc2gqILeiLR112L7nK3ypdXFLLTxCoggs3j0YG1X0zvEwIHIhM3VHzxMBiwEqb17Wf0LjA
dvCkREdUmTcl6kvusf5GhR4K8TR44yf+ERHWMKctqJV9KJcx57OxP01udmUBkFGOf6lDuIvG/gYD
zzEaoh9GFc8dXY5kwu0dFQTHNBufqTsljHXp/STvip95WGkWXlBwYcmbTK4XB+m6rtHfdZR9UsFV
Q07a9qnPUUEMm5N0dr4jTx8TAfrHtg4SvFa3GgPGDjvalnQ8qLG/nAuDMLpX/a0Kr/U4nGCiR8El
GPUBx4dHF33rADiREAVWHLNumHbWtTekW423H80L1i43cZe04z8oDujpL1exUTEJVCABVLGaimdo
pnlXhAut4SkBeBqeYtZIXN1lxpiDDQIW2T/4yGniabPZAnyRHVtHvZmgR3ZaDYdpcvYLxW+Otqkq
bVOEn66jAVwzL7a1454KBLHkJpXRvl7zz9HpjjTA3lhV8+TTxA337/F3j/JnNACUDCbfiZUq6ayj
S95ivNjNougP2M75kIvsV5l2QSwqTkrHcfdRj3hdhvY78QpP6bbdOX6w7FpJ0BuSEz77Pv1jumBn
1etTC/Ifd4O0jpWlMAq4fMCGM1HtAs6mfG0+a10UN4vHAM6zdXGCVb/XjG6njHiKtCjsZB4GFNWo
RiG8k2nL/zqRuoIkw3tpTY+ddN99PzxlFAyl2TUZxC2T8fpQihJEIV+w5kbywUCxtW1enqnohW4J
bNIKBMwirI5rmG1tl8p7G/wOVom0QFUJ2rLhb0DHMQm16fCEl/BdjfnJ5qAmCSIJRI/JCeIzkx+4
YnuOttk75q6BsG9RjJjyTW42PEtn9iWuL2YrujOq9c536d0Q2wmBx4cgQ7Kug0d3ik5Fb94WGkJ8
ZR3bMUDddMkyrQ6zXv14XrbLNpsLTeJ/eg3gnsFNMptd3HT84WnGHOxSl43aqEQHaAb6HhBfB/qr
m9K9HPgZ5h6xxjSsP/GeAZ+o7Yuf9Stcsk9f2/d9kWMian1qtT0LoLOZf4V19eStaMGopN9ZHJk7
JYKrbiXIRiSowHQZ8fs3FkBhGmbn0XduC9uOG9WjBDe3jbabxO+z1wYh4bELChOXSxnnw9DHi7/e
qWwmrwrdQQacyzA9JaLmcM0wyXrPSF9vBil2jkCyNKkJwZ8oOXaQ9XLQq1evHKcEOn63Bd5fx8bZ
VM+3OKz2IHavyNLXPeTM0WuL98EbnqsSK1zBkUvD6W7S/Rz71nhYSjMfJ7pAXisvs5udRnEFMS+i
9kQVIYI9tMssjHX4Gclao2ebyiMA93JoZwI5m2AWTz1j934wcqiStHXM2V7TBtmQrA/UXhB/oTfv
D5oR9yNscxhpZ5HbqWmzk6RvnjME9F8ZGC7H2OmD0j7BCFZLwykkkW3d5H6UfgeV8D7tYIYXZMyA
Q++6tHhko3Iyeop7tliNXCqpmlXiigwD7xVkkHUOhgqTmnG8PyWbBmcG9dcxU8PwdxEQXhz1ENzs
59TM+Fa/X7rOMYegH6wHM8zV7xaZxwVKxKK4O/T35ayWMwzldMLpYt3LSVyrjZsSOgudwzMoindA
+cTY2PaN+CzQSNCVIZDe186Cah9l7aGJNIYYGfa/yaWmYN1WTUCJuZu+iaGfv92NpqRwLLtP4Qoi
saoNWbJdrQZ7kj3T0yklBN/iNCe3aNIXNbbhoYgs7zThvP7tmg2LDoaZ0oo9a6nDE43HBQcahd0J
+j/zdyxz6wF+3o1dmaKnXJc9HqP6uPr9OnDcDeI3vV/mkXFiuhKsuX+fWVvB4mJ0cGPKgtMKEe/r
WApsUY4YT6Mb+e9LbzlfLe2VCYrtP1sTyZet2cY99BqKrN5k96NHLFVevoeF3cX9WNhHo3VnYUhu
3b3X5u2dFWEYHbD1sWFhrVdaX8EFC6NMAOPNdCGslzFTePvTvlwSh+US/QXBXgjNJjc/ptIb3q7i
gD/LNs8/lTDeeSDyloL0lZHZ7627bUJmZKcTV2G6jDd55LSHDBdaHLHkH3FL5V+0VUFEp2JlXtvm
Sp7mUJaPpZaKrLlAX2CwzWFd8E0OS4CqyOnMaQnTNOa9aT/6rF6+0Nh+aMNzDyWdsUsdrw3Jazxl
ovhle4pztdNRXrItTVhqfWqfkrUcYPHMXIGUwCh++3mrLnRLLAvFxAyNtnT8nXKlpHNQpY/Cnrar
srO7mfXc3/W+KHchCz8/tnlVohHHwcHkKbNwgHcK7nuPXa7VyIZr19zjrBK81tYiTxrz2qUVS3vY
/g9z57EkN5Kl6ydCG7TYQoUWqUluYJTQWuPp5wN77jQrLJNhM6u7qQXNKj0AuB8/4hdtu3wTVAGt
MJWZfYkCK9jmJHuoESP5nMgoEgJiYkwKYvmxDaT8BEl+pl5OjOjFInxsmzmG+NHpdSI6sx4xlJxb
g9rL0M5TOtKnVwI199F1KNxIayDwycKAqUgs/8xjLflMCWH+wI5s9udgDI5lpdZ2HUbzWzrL4XOA
1apbpppxUbvR9CBIooKldAAVBjj8i9xkApFBqslrwnQfFHl8EY2UqD1prd80U/KG+FqBJbmYX4xQ
Q+2YRvpFxYHsIW3H4RgZy/Illbjp9KjXHiLJBOiVSvNBHVa+SzkvX7gfVDJjs9DdtFT7lfPSFdyh
WXyqwHjKMLrL4kffVqSQ5KxHlBeKq2ZVqsOwSH5ZuQZ2JOOcszLLn0Wj5Zah0mtbJAhCwRkWoXJ0
TZV9UNggScV2OFCtxDvLqPSLpUeQpDNhcXNNjRxzEeXnCpjyNgrKBKyI1nr6ZCVbrO57uAV1Xzqd
KAG1G+YUaJUgeu2Kcw8N/nRXdgGwTAgxpiHmb7MZLAcos4onaUJwMOTuUo35k478zMYKhokch6RC
juniNLhfPS1GOzgyrBmwbppGZbySllQgqp+iZeltCyzPoSmL7qWaRBVoBTxdvBqip6U3ISbI+CfU
JsA9gyEcDQR9lp4DQUSlwipBbIHz0YyrIAr1Q1OUwA6bMP2E3dDQ+0VSGqeec+mXUQ2CNO964VwC
u4q2COymEJa6iNNt4FXPxD485GnTisA9GqE7zSVIIrurZ0Z3GiQfptlN0T1DyUpfMFJtVXu2rOxS
a3MxMYNfa0GFAykbBQ3sngqQCl6lIjVXrdi8WuBQGqrhRgk4YwNqxCUjO8E3jJ/oNIrUtrZlUTmb
TVlDRE/Jf/Rprj0jKLM9lJnqu7RU0k6JkOSgxVle0FnhUhAaRxrk9IyxRfcILlR6M7uuvxZpQ4gK
qGZPDUBDv9eTz3GWo5aYqkvwlA5LsUHtq/0k54LyXYhFfVM28byToPJ/w8s1+D7Klfytj0X5qTJj
XDiYLwNFtBYQd6ZgwcrX6c9Wfp3F06thMYMDyEBEpufRsMNHyTz1ak9NiQIsw/CZkfwXMwvLry2Y
vW+BRDvTS4Ks2Q5WWIJcibuAWm8FkEVpZiHbLix+NxltfAVqadFaMtD/cBsDZI03zD2VW8b0dKci
UEgKGrYVSX0c9h41sPJkytO4GYVZu0bwap6ZQpAE1OCFj0Ufy/5okDgy27YyWFdSk2ybIbRe9To1
vC5TJH+hQQ77oK8nAkZVDfsFAzmSWnx+awrqMpC9gYbNYVzMZjv1ACkzQAYbMAjql6BL5c84IPUb
3naxVyHiokMAfYVOoz7nP0IJYNNUSMFlrBL1VSBBuWhoqUh2zN938jI2d22ZEOSlqlJe2pr+sW9B
P3quMgbWYxTXpZMvCXDkBJYRIzvk80JhIxWSuoPZRbifK615qrNs8BghQSiF2zhfmqUSTnGhT99D
JZLpWy3lUzxVJeojUyifexSusL3NZbcYjTZ1whwBogr3YtmZLKHAGwARkudasISdKGb9izx3wm6e
iEi2STv1E8bFP8JhhkXelxbdY7AOULD1oyDIDvA8CDzFNQjDChEKcfGscqGckKp2U/fbcFInBtyl
kNKCD8RzqlfGQZ1EAJ9o8zTHupFkJCFbkS8qAddkT5SOWE+qKyZ0gIhgP8K+oiVdSspJ0abmua3q
6qWEyKI5kTCudi+044A4xYInpXSzzB6YHTpeKngYIzBoskWD7BdjuQBFgmi/yuzbRaOR2C4pU3ya
wy8UdcFh0IfyQIHZ+DJSMU+jJUj7Ceq2RGND0R5on5V7pVLQuU9VNHssmC5ZhwyHi64O0Mo2Z1co
9CajqjaewjIIyfmFuH+uSkV/a0pB3/Q806uGe+e2GycnzxC+dNH9ir4GSyQIp3KE2XnSQGMtSNIk
n4CoF15k1Y0bZYygoGvH1ppggAYeiCGa18S9vFHoeE+vfV/rF0oMqTjNsiYrbrDMOGsuVTD5+UjU
uahxU16AowC4xcINL0ZTKJvPbakl3+vazCjliyg6xCv2Tk4E86HPQMBlbVV8X5Kq+JXDN/FJRfqX
Ma84E5mlfh7aPh4YA5bZUwvucTuBcNzVoUQnFgiEcEKNJru0jLDPmGILu1ZLoG/EanQptVo51iBY
7EZEdC3NxOpCl4md1Vny19hMZOTEu5kkT1a1zkvDYXihLdamoKLD1guLVHFgbaoe9WHuA66NdjFR
6ZCS87ywP360hU5iQHdpEyRW9yh0Vve8tAPNlwle9UNOqIlcaVHYCtDuiwcTtZOjSOfSlQoS5qFs
oFK2efGDKUK9GYsZeQotk2ZP6AXOTlv3lmirzZgfM6h5UAn7h6an+yVpY/bcQWz3EMeQ94wF4W8j
DZ15CAqUL1HaGz7Brtmollm7qJtCgtK6MPymjaaceXLM9SANtdfrdI3KFcfDd1UoyarupzEy4+86
Qbzq1rScO9GQfSmSZTDsen9CSIfiSTVa8L9ippGr1SXJ1NhcgwAoXiIuz1ZsPTdJMD3mRpV7UOo6
nMkrEfb2xKHyQ9iwL8BvdJ2iYhx7O9byhtwaDGsDsc8UdsvCRBQ1CwhgpVk9Nlx+EFyMxs2Qdv6S
x2b7hSAzHlV9Xk5iEiiHiLrmGBfq8hLKSmVj21B9SaNG/oRCINQ3ZoDfsqSUnoug/QE1gy5tGQV+
RUvlKKvM0IBpKdng8CUWpx/y4QD6J78MqGR9Rc9ruyjmtJcbfmuWlj0E/aGtd3Skp6temGrnALJc
s606hhAZNUl+xBr0uKCEc000kQik5tUhFw24cmBZO49rrPouFPrwQhSi2UGJuqG0IruSl8MsmaUr
KhgURYXyI83mDCp+LkdMR1KlyZ1mmmPwgXHn62j9pDbJSvkqNKr0UwdpB/qZSd0UZLNPeTuemgWy
brLqdIHIRNuokQ+ZkTRsE/1NURtjKyiD4s+pFFzjsa7IfGM12NSKIHSOoYn5uUcMBrincM7iWv8e
6uJXRCajV6uk79UAS9NydFY0+D4uJRcz9tQiV2qjtzLtEa0wkUoDXQmoztb52PS+4WUmC0mXWSki
SC7zFW0AlEXSBYR5lzjG0O8UsWyAtRWnMZMAngrC49A2ymFI6cdR/o52FKz1ey9dIETOb0XCPGUi
8QL8zGMbDE1dmOW86r7ZGM2oP01yuKsUUJdM5Bcq0cUpo8SVjfwlDJqXOsNuMlFncUeSsZ8VQFxD
t/72DL+oMDEvWVKdR8h09GyPSil+CYriYNYIvMvZbpKsx2QqHpIRAkqy5LwKvNlNK3gI+8Z4lRTU
waNiCJzQxMxeaPRdQuap2+I4iW+kndBzBfDYRfc46nCiBk0Q/UaYnik2KOuzcqOPZNSZoeffYQXV
+yWZQcrKejMAPSQV/AYedqVahpaBgmxcblpVw4a2JPGtfHph834SlAb4f1u9jYS+zRJplbPEpvJm
xWnnhBFmxczg1lZTNT7C4Nfylc/IFBQGM83sNlWAss7JczvDZKQVHyTHSR8LmhtjvutKjTGwaeZf
GHJTU2dt49eKxhCo15nAT+pZpLYEwDhXW4u6rbcLRf6VVBMPIZaBYZcLjIVREYiSbZQ9ANBQz5Sk
NHsxGIDkqgfLeSAWbiY0cbmwhrekh8MDKztwl7SjlU9lvpOnKHgVa13y9dFicgiemqIBhTg0bGS0
DWzLNEdfagsuKeB+1UNYAtveijIjq6ZuUl5SyXBtBLCLEeTiTYoFz15f57OOFI4d7WWxa15MU0HD
eVjSw6y085FqEe/Fma5oQamc4RU89p8s5oc/Unx6e/ClYfdFnLXyEYz+xMxIgneLqNKBVnAhuppW
ooG0oHTFsYiKkygIiBZ0UEm5qscXmHjNsQWA81UX+pYeH1mG5WhS1/6oq27aT4kevaGI2x4mkFwM
fOdY21kMmzdodgwKbGWdanOIQeJXmRiCHAQUkzuweLhvlzjLekck66DBMo/SE7234aUvhmShsM51
xWtVqzjOkySUXthNcrBHTUGALLyoTe4zxy+gCzOMfQKSmUDrMNSTYY4pQ/9U2Akz/EnVmKRHZoc1
7YRiQa0+huKqy+DARzXMcfaMq8yZFQlWcKolVFWzHHtpqpqvWmTMhc1QsuTEFFH5mi1YEw8lgXio
6+JBmiRJg3iOGoq8WNKJhFHd0bgWIsynSkiKVimSoEXi3Fh+no26R/e2BB2kAiLILLlxdTgEexFb
3CwzaVBhhpecG+rSA6j22EeGjjkU1W08dyoXLHwzPUiNX3KTxtcl00ZmvE2lXJSeA+gM2GKwH/Xs
YBRSzLyoqy8JlNA3hm4Y3wmZ4OppLDvc2Dwfg0XG/zxePKrDA/LwTJKjsBaASY/zc6H15YuOiNh2
BlVhm5bZ+QvWvWes5NEuix4iufyiFPGbVut0JXB6gZspDk+5tJRbkdz1k7qU8hXN884l9xq+tJEg
Q+BLhGNVtAhiIlWnO1VlZVdAhPHTDM70AeDkNzmma+fR7qtoPqWaqKK9Af8Txl7CtEvQi/JRItV8
LIpUv9ZqargGZArDgYVkfR9XCkgylwPzb9RWi5kYJtSi8AsyAiB2LYlec6pQn3Cg7MJGFZ00zBX4
icoSMR6V9JPVlhEQBFh7VY8LQVs10rdKCBC0GTTtKDIz2EPuLM5zXps7RoWhD5n0WxRUT1kglvAr
qBfprrJGve4luDI8P2IFhC8UkdXGzL1Gsn616bI8J3Iko4MW/1Squj0IRpZ5VODzCeGk5ELX2Hxm
dA5O1ez7h5mpzinOUtqfwdIx22AyZkdiaj0pglGrdm8k1lcKfMqnmuoX+mCuP0xyQc8JBYMGCauE
whIb+mIbjakJ/cvUfrL9V2pLp762YRFuKfIjWk2C5VOPbq0kXra9liNKY5a64Q8C0GzFKhiuZZWE
akHEOEjrGhD6JnrK58LqAnQEe/1BHNYZJoUdLNI8Npw4VZLRzlArCB2pl1cLJinUdjSxpGtemOW1
T6L+DMu3PCVjpIwQSRnyo2st7ajxmTCMKc2qrG5/5WIcvfWChgsSbxB9JWsUTK/M8peFztcb3Tha
Z3WpHkNKSoTuqtorR+BBWUhbhWGngRpG1l2SEdJFBYHZMTt4UEGtVm4DjNle5LQ4DksZ7DIrYyIp
N0RZy4CoDcfwrMxI/tVYRzpiXkiDnSKJBhwkZ1Ahk8iNS42ySm09KJGKUqOVKY9llc4ntI0NZ6zM
+tUYvRpsghNU3VUPIKv1oBXgkIlOBbbJK3tDRYpMHyxaakDi1/QEMPZCl6WfxQndAMWID5k6ZAd9
6Gbw/XEClGEtmdFpQsxEnfYN4hlv9BaByEDOLYE6HZDrai6SUcUbKtv0ZVmU7jJriPpNs5h/lqjy
NmG51J8C2GFveizoP9S8WfMJ6Fkg1OCsTTDci0jKXpqqfBkR2J+oIy7m3NZ7MR+Mcy8uAu+4Vk+y
2k1+H/f1YW5LYcNIHvYP3OErPX+eVVIQ3HRpG4k7+soBtBNx2qSpWCGJAQKL27muLv1CdGxAPuLf
MBb9pa0N62sURsZWUuoOiR3kJ9HhSJMnJClAUjPq0k/MM8at1Ul5zyZvxqMcylPoQCnIkF6yYuWH
CAbPpdl/soZcpfOihgZgCLo2lbxO0AWICPt+IM3s2pWhNGoVcqwMvJ4lCdiAKhTeAAXzW5pPa2gV
4+lHCXznCmEarRDUIRDjgWBZo8Qh2iAifyKVKjjRMj8P4gzIRRoweU6VQ0qnzQsiaOMofZb1lxYY
yyYA+UkLVJWjx7TtHIvy2ZMYHJ8mpMhMFxU+7YcWR0z0NTK7M9215DyA//KQ366x1Wp2dWYszDhI
f5iVq+oE6zJUmdsLpoQ0paAJ7f9OanwFjdJvFxXdUhGlN2X5xjgAjeUpJjDF2z7AfWEUmgJ3pAQ6
CmmJbPlgVBpPBWnglVRtR9Pso9DuG4B5hz/wxO/IvP9Tz5vfYWoq4vdIvYtM9wzxRmk8jqVwQpAD
PcxogukXRZ0XK23yb8Hj/xW8+1L9LJ665ufP7vS1+it++0OU9/+P1gQKmtZ/A3DH4w14e/0f/tuY
QJb/hb+AqBnSv9HWIIf/bUxA2vMvS9aBYK+MXIWpwP+At2X9X8BRLXYNaG8+34q5/m/wtiz+SwPo
rYvIOUmmskK+/zfGBO95heimJN7gmYcQook4iTCDjtJlOprXfCsz9rD1Q/ci+H+8jXe2H8/xh5y8
IEuqoa5r3Gw7NWzEKQK/dtQf+nP0aqPr+fnvf/lGzP///WnRWoXl//BTQIQpFoSFP60cjcfgOLyV
x9IXv4W/1DteQJySd389QOx/LjHSdusWuRWP+COm186YQQaE1OJJ36AHagA1dHOrmfbZKGxnuW13
/RwH27EVJz9D3R3sSq1usHeAyY4Kj5Nma7mutYZbB2lM+a2YYCBybTvXjU5OW0s0TKvMR/PZ9EZV
RgZHTiqvH2E1YmEpbiwxGl1DVw1Ph8BCnGgR84qiaCMRMd5MiY4/DBLIOWJX/hohpztGpanAlfrc
FWICPYF7xcnTn58TDBComKtmo9NbLMD4Ujg9UkZvIdpU3kpGANUL/7QwU9NOB6He6aJmeeGUZ1cx
E78jXl0qAOz65EmOEdwwkVMDzKOom4ERABOUsfshlj1hnG7KBp3UkLJVLsF+m8qhRSxxg3BQ4WGB
kZ6DlqS7NHKq4RR5nGnkjutMpCu6VsKDXAc61cwqshPxeEA6uDqmjNptIQgVJ5wxug8SOlZdnpvf
jRTlOU3NRCdHwRyRLyHcpaJRbGJFqw9yFIy40I4zaFukffKEBnypcLtlgYSPmlJ/zqV4OCUy6VIB
/21zZ6+uPIj/UAj+s1dXA4w/9moi9EPQTDWS6NJRUE+xcWiW7TpWmFoTntBB1x/GeGdauxDk19/X
XPfoe0uuF8IfS1pBgcO1kCnHXBlHugaD7HRzmjhNj6KnLtcybfdp8IRIau9QJT5acY0Bf6wIEN3o
+5kDyQNudRfKkbKRATveeaDfphjvPdHNVWogBoNKNX8fIWGaUiQzvTddocXZQr+3Bjd5jIoDcl42
mGgQK6ErQaiI9wWiqsPj31+q/FFEWP/9j2eETlODpEREwaxjzwrb59FAUbe13KhOTrThvSK3zkWp
MJxKUjc1jM+aisha1CzlvllUh35TrIEmk96itTYAXAjKC3yfUX4ehepARLnztv5pr/GfHSf/84ca
XadnatEuR+oBJGUeGJPZqmugJBu3B+1HL2/vvJH3bxHRurlFdAB0eoR2yjEZkEB9pssVZFT5vf3J
GO1W9xUAuBRSZXQw9mPmrOaEAIZfDOHa9dsmf6rSOx5NH22/m6um7cikl1mYjyoq3m4/uoVy1Ktv
ADc8a9z9/Wl/u6a+swfNm0tHklZLCXxpjopNwXq4QEo/orniauf0NOxQHbJjJ99hB+1QnHuhTVnu
T84ZrNvGeqj9p9wudrP31DjmeU9X3+4P927a34Z47/209b38sTVN1Lv6pOWnSagZiZTINnV6DhYZ
8dvyF8qwi46Hwp7RDUpndv3t729E+uD7mzenfprLAo2uZDmGMWx0GynPdrK8MleQ+T6XL3AfloNu
Jpc7y637972nvAkCbS/k3cq1PZqbcBs5kg1IzrGIM8o+9O+9y49CjXkTr5HTyiII+ctR3wSb/rXY
0dhzmIxugyekE7bD3vQrB9ncU+CBPr7jWiKtz/Des92GbI0EXtS75YhuNkSsr7Q3UChqTB+p7Q7F
MmpRQ3tGklqJ6ULD4oY1QjWuynd2t7U+3ns/4Ca6oV1cFuD5l2NhoNrRZ6/o1Z9pw/umltgIjTsJ
PsuILZRf2hCZ3TpDpxPhdA3XwggIWgLrLua7aONOTKDENgrOHxr68ukhLT5bdLVNa4bAgAQNCv5m
7JD6Iudv+FEz+MpqBt7uTOjOybEtH+GByMYAaeNQL4rTl3uhem3Fxz7hCCkPsfaWzD3kklf6FrZo
Psj8Qmw60CkX0ecJH6X5oowUdsCd5vi7MWdOG+yC5VNvbrJUPkhZeU3KcI8s8yESsGkwOgrETbeY
rkmjS8GaRO12U7v6Ixu+FO/C9tQVOmIcgz2Nj6Q743QCGOhUgbjTypX1oM4gXJ/Q33jrrP7LNHCT
I4/oKZ0Guzr6Hkn9qa4W9+/nQP7g2Bk3x84y46zrF8KuuYkPmmyLp+wgbdNDHzvFVdp23vLV/C4e
pxf9DbWOJ/nY3gn4H8UZ4+YExv089HnEyqFwlen7jDbKjHaDQ6ynv5Zy6LQhfPz9+qbm+iQqXyb5
4e8PrX0Q4o2bY4kUA/3VvFmOU9afgNA7qF561iqP3kfjpjGHK7iLnUUjVh1eC5AIlkB33KSVa6K+
8Ry29afWelymQ9G0XyLcxejdeZPxTGPf7pPAF6Xah6huL+IM4GNTi16WA8Fr2JBAQid12FR1CiQY
fgbUHDPEGWZMTsTcfVKndgMqS6JlbKTnJTxKwT5sGjtIPzfTUdTRyQWF9oRqvp2XWzCUHuixYy+T
sKIzAuf9769I+SBB0W6+jj7IYBPzUD5qmJ7Qn/k0I5ub+/Om/yVXjiJ57F8Pc7n6CcSp9fkrP9G8
NC8osSLujZzDK6OGcwXBp3HgGE5H1XBaEzbU899/3w1j+H/yEu3mE+ZLHxmaJEjHqd9E/gwrMPeG
1k8MmPEHNO1UB+VC/WkxX9LNqpU9vRHiK2f8GSJysB13JfCA9qHULwL4u3NxL/R9tKt/k3//uD1F
hn3m0BF7+7YErQrEE7Yt7MCxQFUnP0n55w61fKKtpe9NGl+GBpcJhLBwzwn+o9h7k0cFYx43iCYu
R1CYTj4ByDkq0j2T7t/tpvci+01ylJK3gCSt5WPc1OKXKYmWbQNPAQIWShpJYw1MYQMNoyPwZ02C
7pcRKdI+w4aJpwX4DHwMfwc0H2xzSWNfCnQQoUE/IOiMTVIVMmiH8Jg77YCMxmLpYB47qX2UGcNz
9BAJ+Z6ikjre2eUfXJTGTRa2YK1jdiHvikRvHlD6A5m9IGQxff/7Lv3oJr517ZrMrC/UhkAz78ez
5cNd8ARHcBriquT9En7EfrQv7l376/X+zrcxbq59GH6Sikr5fIzCTS8FX0xV98T8gZo1oEuIaqgF
hrBzaXerzaFMLlCT//6YH73Gm+seCw+pymYyxrrYFIwrGIuVwqWZ7tUgygfJmrH++x+HCtH01RIF
U6Xcq7+Invn5e7sb3R3+4a9+vl/PO/B84pG5Lewr/WBHdr9LTrehkf8t/Ua28+PvD/rbSPy9V3xz
uPSh6iwxMGY0DE/q+H0ufancwgKLv+Sv7cMQ+/oG8BmALtNuNsIeJHj8nJwEcdPQv0EIA27sr/zz
EG5bhn/7/k5vVv7oy9+cyiFsQmFQk/kIOYEp7pfUfO1g0C3DZvmFRwL6qpNjQYA91+NGq/ZL78YR
Gl6zDc1NCHbt5GrtnpHcbJxiBgjavSR7Xf+d16XfnK86BHveJ3y3xSceCF97f/ByV37TyXbvfJEP
Hl2/qVZkS19W0R42/bH1uuP42J6AUzGMOiRusbVO+qf6mmzRgXV6W94gYekqduhL1zvLr2nSe094
kz7ReBXxHiaCzNmbFW06nCtKTCkQoYV1o8ubpRC4y10FiWDUwaLqe7bFvQLGLagBdWeC4a8f1Piz
ZWhuo9vtN7NGYuzY38mxlI/ezs0trqF/mk9Ygx6DQASPdeoundZh6nKAmzkMLwCMwGArDc4OWMQM
+3Cj44czg9naiPEZHQkkyjGjmIpX/L80Zd/qrgCvGQzDLhtOsDPGPIWKdW2Lc4RHFHZwd2LZRyde
v7neC6OAYbL+8MZHg8BDIdRGVsxm+mwvLjHMBVbkoF3mdnbuhDuwhTvd3aAG7kAo3FNT2WCzNv/H
j7y+3T/CzyC12ozwOuliHB0afdoY5uccerTxEIvbeRSdXjk3pWUXiJxVQINnUKdtjOwv2RBCC/bU
+WHyZem5XZgHa3CJGGADNKASG9xFeRgRaxcZd90Jx7+Nqt/blDfxOBWMFZa3HjtyD3QffYn2AtLu
3+ozI3KcERWXVmxxFo0XECG1hU/Z/u+varVIfvc83ETqvMpqiCKkZWXu9lsZmLez7OXcBcBlMXRE
wm0DQNYJXtu39KxuEwRibaBBOX2uC66T8zZf/OSTdAg7b3qaPf0pf8h/BWdduFbJm9JKnnlnh32U
qOk3oTxXgLkGJr/U3Cju4kIN8xk0Osqe33xJ3WIfeZr797fyUbdPv4nPKh3tpOhZKz6jZ7PX3Oy5
OmI3QCogOPkzmJCNakOmvaa78LlyhIPlGnfWXkPtO3tBuwnByDFkaMGxtL7XjnRQ3MlLtsvJ+Lce
0z8sxP90f/6obfO7xPrjbABrRgAYKtbRAhL9PD3BXnoTfuo0jU6pQHfq72/wo6+l3cTZmDmWAVJF
WrtDEERzAy+UV2i3pwkYhSfvIJp0B3JRUn3du7PmB8FTuzn28OemNpZZMxo2uAGp04PM6X3SoOv2
Gv3IS4y91wFBrRYfl/TbnVU/OEHazeHFPFtESi6QjuN+RnSilP0WTcAw/DT2HoNoAvb3frjGWrEr
9QOOORATrv0OJfAx98s7CcU6anx319wc4wj8tjDpPHqJGiJssnqPSrtk+YyOKrdCc4Bq15uFX/JV
9LXUESBVh25vm9pGlbzmlAy+NfwS5Su4MF0FM/GAaGyd76sK3i/lDh4bNoTeEGolZh2f77y5D7IN
7eZEd0KAws96ymClvVRu/1Xazp/RPS7OyZ0t8dFhujnH8ijCJge1fzQfJPd5stULhN27IemjbqF6
c1YN4J9hs57VZKeiV3gsD9lm8ocdHo6nGKyo39k07YgTu/kqefBG8jubTvmgaLw1Mg8aoN9Wysoz
qIZz/Ion5GPlYmi6mbdgdXaLn3/NrtIBMYRX4aRfy038MjnDq7UP7OjM7ndHPzzRvtuVT3cj9Afn
b51p/3ntdoU1W+hFElqeBPSNaa2cdYcmLQH6k+iWO8Ll5V6m9NEUWL3JlPDXLsVyjWOIiAjgBB3r
sXpFSUfyklN8JxZ/1LRQb7IaU1IFDF5YZHBTL99bvuyVm8yv/MI1N4uru7odPc677qC69RE9zlO3
EQ/add58ybzq5f92TNSbsCaHjT40cGGOio/pk/fT2MBE2Ai7e7fdR+mHehPBRlnss3ZtzaATaq/P
1W5013yOncoWXYQ1yeIE/0d050xKHwRM9SZWhRk6pNb65aLgW2XCKj3Rioid1pU7h5xVwTl43wlP
0QY8D6jg6CQsG+vOF/2owP893/nj+ouEtBirNd8JX8uv4+OyG39NR2OrP4nfy2c0sv3ltX/Kfv79
033UfVFv4k8YAMVuVFaTHXOj758fEeFicPGo8p/FlfwL2jQXLKxt2c3d1ntFKtMx77znD64E5SY4
JZZsLlbD2qmterlDJPDu3e7KBw2E39nkH2+xm9vE1Nct2fnov6mbxTcp4UW79ppd7uWPmds6oQ/f
1NG2CNDZICc4Mlfdbr7KbukHJI/I6BwYkVF+ueKdj/v70d7JnX7fjn/8LFWJly7593EVvcKfjv3r
YA97yWbwsMMK1U48ddPD7vfaVzhc9vSrPAYXfLyOk9dttlTSO7gzG3iW3BLjNtqFvrG7sxXW3f3e
b7uJV0uWNqm6HrLGBxx97L1+s2wrL92IzAtxjTs15/iqfmqc7BRt9I3pxP7fV/7dAX5vZe2fYbnK
4ggvPjrDonVeTS8TJzDdOkFeyZ4Eu4DzmJ+qEn6cL3P7X6zmJJTXESMb2g2v8oh7tcdAHfx98Yo3
ifwwSQ6dCKCjRu2PguC2eIrnvpp8hl4UwppNUHK7Qn81re3UbqdVwsOG+SYmP/sAmfkUXAsyTW7e
X8MOUMglfCxrz1SQnrH//sTSB9f+7+r6j32Axi+aExrvunc0H8ruRvIZEHn9S+i90W3aTBvVF31p
3x7unfSP6t/fbfk/llzRFEYqsiRMwl1pR5tXie+MbYErOxGXYOQDF7B/SkyDUWv2TLva1F7nvkxe
tcFkYBfZT3ce/oPw+vsX/vFLKizSynnNvKXLchw9fYMr5KV2UBKz5V3rgkXcGQ/1tTolpzsrfhQN
bvK4VJiQEFpXrEIU/YxLIuwX+6oEm6gFguOG7VeJnQehwUk9UwWlc+e8S+sN+N7OvgmvolLBPV+/
MwYLXn5O96Wz0x487Oe8p3sH96OWzO/W4h/vM+rjRZcqFpE3AgOk04L84fesx2/SW/jC+BKOV+E8
7KYEYRm3wexuOzwOjpo7eLDJrxJ2Gp8VlD1SV7xiP93imUU6fTbHa09e3t3b8x989t8pzB8/0xhC
hEsmUzou34VPyzODLboZzQ8mK18hzamXKkdD0p53ytO4U7/Vb3e+/UfL3uR8kiVWXbN++8bNH+df
i1sR1KI11IO6dnuutYRGHlbr9zbbGrXe+ea3uNok7+hcgb09LtzaPwPlqa8fUuaAmf2g9S5ni7a5
3eEVE7nW852H/GjNmwgqIxGTZPiHHOcH68J8LW/96L84O6/lSJWma18REXhzioemrVotc0JImhHe
F/bqv4XiP+jN24g/5nTH7C4BVVlVmSuf9adDl4Haon2UqNx7jYiYwMNB3EfRRjJ2bdB50t990B7N
YDNQBaqq4Z0RbkqEFnj47Ww80rw2H73GxZmPwBpPqju8RoFRM1Fl98GlNJM9/0S/wpCWuf0+zNrs
mDfDu2cYBvQZi6mIBTqmEi7kFBDfIfDgBCw7RQapq/SxkwzxxnBr562fovndeL6Exn0YhzMeegnQ
rXpAm/Gt2sdH4IKgDLrWduNNLgyk1ei7sVm7dFkTpRedPIc4t//+yGsnzJ/L4t3fgJ6DCZ1ymCz9
t6D7e1wMudf4FEOHbwERUX5zbnmpD+FZvPzbgD+74N2AoO6nIpg2ONIelC/Fv7a9ioFE2JYpqvCX
fWGfohYYCk38E/ilzrz9PuxajuzneH83bJhLMMSVMYOO3VNxIfM7bp7TY69nzvStuMFTbsHQjt0V
RjKpIm6m1RFd+vbvo68sjp+rzN3gxAeGxU/B0ZKAOu+7S1jd2kbYWBxr9/qfT3v361WvVGQoMI1E
i3WJExno71bnBPaE5HX48fFB25MxGfMZsdzYy36uBA8W5E8i7W5MNI0HYwejPg/vEmaWHg+dKNyx
cLcHueyUvVe8imSj1h/pF/9Fcoms5eUtcoRL39vg4UNxM6EoG+GPjPbDN3cD9K905U/ACPoX9KOz
u/CcbUzxtZe/iExFPAVoZMSfCgGKkVyjjb1k5dTGLEIS1bZo5Wzws6Lw6pdmKsFF6BK80b4OIxVm
tH6fOWslQWYRk9COlgEvPUe+r+jCHoBYMVlBjR30i/lGfgUQQLwKe/nIq8GzqKcqthSkcQ4QluKS
sC9MCnXCeCP9vnb1/snS3n31SaFCvmow00YD0lnMr1CjtdQEx1EV9b+c1hxDIzKrjVWzJh76Sabc
DUeNUSODXoplo0ZGhIvHZIYm2jxNUT/BdUhDA7oKLrsLuIuR74ONub12hKLnL343bDo2PCWN+LKt
O180WJWl7SjSkkMINOdOuXS71mJ27Bt7BbPkROn8uf5qduE7sAwO/MhD0RQEE2ZLbravj4Ph7/hg
Y6nPx5QHq46eN667v4xvOjgBRwSTgbymgMAQyH5YyO1imkaFJ9wYRVwbZv7vd8O06NcLYpphvFSE
RC5MOrjeUnuAUY1E+vKBO5JieU8PjgDlOgFkLoaSWSbIjRRvdfdEWOBaIbEEbQDueDYdYbJCQEyS
TymDgxQMuNEArzHkALc8Ej+XqOIAvHCmIGbigFadwk8AkTK0GOe4/vlD3uoVzAUBprBj2ZyhHYnR
50BI0uxHimIiQDICZ8fBTZFUESJeSA+H8b2OrzVg1yKcb3vGglGMOrVdqQJpASKBFacvSXVM0OkE
JIDpz8bQfIc0M/D/vy/bnyjw6EvNl4+7V1iCjMe0PayxmS8eze6lTn0Cx1w/EZdtrQwmgNoETt3L
xmhrH2xx4svaFHYa4DV6NfU5gGZBDQbkGmClwjuoMYb8JA52s09FeG+jicNpqVSFoCqFXiBmzd//
hvnBHj3wIsrSpJaEwsef0M5QngR7gimx6Mmr8o0B1q7J9CLgwgMO1iMjXmltdvpoJDZo+3tid5+U
wTtf8WW+laYWu4PL8JaAZ60uRC+iLw8DuDoHkx9ibeCYD8OO2cVPgQuogCuaxEKvyLjLrd/f4Fq4
oxcX0zRM4UEgofuiZ8erMPoOFwyw6ozMfoRRYDwnIOJDFfIWI4O0MHLG4EfowfwzyjATJ5xd9q0W
4eJG6nce4tBIRLoc7Ssbf93KNrpskcpyvuJbtNV7gEM2e+5Nsrmn7hhDB6dz2btYeBIEcuBfewWk
9YLRPkGSy4CKoE3PPuTmUKQB8rAx4edJ9T+TTVKWPVVVTuKk9fFZ5PGjlq8t4La/P+XDTR0/vAiw
kQxL+gH2TB4cSn3GraHeY/JbJziN8ixEhZHVxu8DzT/46AnmlXwXH7IYCTYy4AkaaKRDIFqBqjBi
aQdmkJWG+2b4/n2cx4EITzSv17uBgDUR4aCHSYUqx7H4qNz+OTjD0edDfp1u3Xuy8UXYeUU8eqBF
CIICG3ZwAt4cb8Gm3UudUEt1WZ80Bdu0CD0FrhSdCj7JrnxObWQXXrb268eLFI+4CD0dSolAx2Ho
+sQBmwCRMbKpwbt0yW3Adb64D5iX+fy2/n3t2y0CEVNHQyzMj9pr1BFXRGPSBzs0U6SsAMexIv0N
/AJtMLbqOmvjLYIQKNtj748YD5bijqJeAYvztrqVHhem8PIWQYeXqVYAvQq5cagUxgOa+dXYHgwW
B6vfZ+A8ox9NjEXWKwR3E61cmIBp+s71f4Rz5fS0HnYbeYfHUVNSlq0uEV+QHlbcKHqZhTvY9TFz
gSnXYxNZrl23I0ah90cg6I3QBZ6y38XVxjGJm5/gwZPJi2AhAO1NYg4REV/lFZR5WhVYdfKtBNhE
wZ5Ak2MA5VRTG5hMAYme1GiArnkLYDXQGuMOKJQK/AGUQMcZ969JenTkTr+/9MfXeryVRXyR+rgq
/R5vvYLY2xQ1nJf+gHlLXdD2tVPOrN7tOyvTYdWyMeDKZ5YXcQZw41qu0LzrFbfJS945nUSoKEv7
yfKfoNNWHNTGxAOxords60Cw9v4XIWfEQT1h5iErwz8n9vy1QeV20fDwj0FNXkSWKgHoyGcxQuog
Y9efiZO53As0IXriobPWLu1RrzXBTT9yXK5pS7pu5XHX1qW8CDJSBIJZNZ+nBA5AwmthzaAdcEd2
Q+yGu3DjRjc/yKMpvAgtdDL6lFLhdpkMrDaC6JP29u8T4nGGADNwEVjiiWJJHOEWBTOL+A049OTC
MVp99Lm3bLRA4Y4Lve2ADNYEWOPWTwF/UZgzjvjSc9dfWRuojPTQHtGe2MJB88wQa+INeK7/BR8d
Fh+Rb0Jv78IvtLGFmR/+9PvfvfriF/GKD/xgHOdoC7cAZFECKzZZB4JPS7782whLWXgWc2UJn/E5
G/TlZzrPlepsb5AXegfWXtNChXHb7uldWZhLjXha9SkMk3t8BzSAGt2rdMQd6EKc3Eyc6Rze/Cdy
gJqw/Cg21uXKdrVs+YGBJYx66HhOElQuk6sweIHa5O9mAvFhLlhSlo09oJfCrBS7Cnr1MaVeQtRn
yz2tI6ipfza+0No7W0SW2I/4nKcQ2WeHLyx1UH67TE1FC8azsKFwIsVjn0CxZHsXu7PJn+AvgPqi
XW8sy7XxF3EHWHSerkBd9ZDq6b/Tp871U63bqknMIfnBopcWoYUJ6BGIT4r2puNw9D86Z3bXPonP
/SVwe8DsLQBP0fwaT5r4+fsLXTlWLwX2PjjbtAy7DK9rgUOBawzK3IUD8g5gQf+S5cOsWIYbUAVC
qsQrw333M92F/MYuv/ayFuFAHgX4w9b4XR/oONI1akcdQqCdE/33V7O2Uy9F7CWtlEo5yIA3wJvp
kF/lc4C0h6ecO833GJeyciM7Uld/S+q4EvKXivYG5jDRmCi0B7q73gzniqt0kMxgGwWHUhbwO9TB
GTRLHoprKFzz9vz7c65M6Z9c0909hGGnLhLm9whZ0DMWzL7avDg/FonCQHL+dne/TckCmw0+XmFw
GG/xqbhxqOuBczt9JMet++/j3CcGWcSEtFbgWANLOS90eAON4TvpdXASl4WPdoW8K3zIwl11xP4p
B3CX2Zh9K7FUXAQCUDymFs7uOJ07KFgUz3BPs9tPsMb/7aMsIsHoA0RK9zjfSApyU7SgoWGD/2yl
jZ9fu3yK7H8/TAMk4iAm41yJHGsVlMKuByJShQAZGLOLDzy32TJ6SzZiwOMKO77RIgiA/1rBSAFb
j0TtmU9h36NzPVYDJzz7GUrZSB960PRtjDZ/+AdhdKm6HkkudUDao7SL6x+0WBsHp5WFslRUy/TQ
1AzlIzqLjUrGGwVvKeEmCHDF2hBVcys76FJUXWRdrfSJhO3FLSH0ENDkFLnkmp+kHcQnrnDO9fII
QqVYqKVGo91BNCM9hDIL0u6bvGsMULmcLeHX4yoo3FnnF3G3elGekXslntPtEGDlJu2yVoKMnn8t
d62HWoY2GqEJa4uDaPd2a1M6zn86D8mR8Pb7KlgJ8cte1MgXZML0uEHWI3woNLQm9x1AyVgTv//+
yiJe9pLCE6mJKgrW5uCUe9QBABWVOvmX33/8pxD0YBouZeRt0RFsIPj1KX2PvJDsBpg7v3fVzWd1
WFak0LjAsH2rHrWWbFnqx0dKhEUjNeBKhEaPyZDPcVyqNeNMoYbiXYTjZSLrNJpotPQWbpU41wKJ
sAgkFBHppJnLjVX/+cHVZs+anWhWTgwLCZAF7LZ+8d9xvf/9nT7Wp2NKLuKIyBL4i+YYLpadSXEE
9pvNtSg3+MQoBI0GJzbFXawH/xU8YLXiXXay6cQpQxXJzxp2XJAOZnpSexHUxEIC3CXjFn0ISKvq
x5KWsHqFJsa2wsymPPRnxeSN5z4ypJghya/K198f43HfHh5jcXYhlORzBWipXuxN0D4OilpcJBMY
Ir3e9eagllcURZGgE0/Dd/A2fETHBuCdW3P6ffzHGXtJWQrOhwDetwGwUN5g0rf21h4ClzugVKkL
RuHFLhLHXyIEZfmF1tN/PNwupeZigxSoNKeDZkGbsCtcyUzO5S5CiZJo1Bu9I2di+cbvT/hYVYAn
XMQuFtZoctlhD2DMW2fiSrIn18qKL9Fe+Bw83ym80C4cyA1R+7ECLT78f3QYzV/xwcJfSsqVpucm
PsKBBJ1GNgMCcutMsBJO1anQwtHIABaqxn+7kCyV5QxwsgqT4tAYcvBDMronP30blBv78vt7XNnz
lprxsmp9qWkwUfwedjdwLgHV44LesXGrcLq2ySxF46AvgZBWC/hQOv88OewznaiZ5Z+4l/mQjUQY
FOoj1OPoGcO6cOP5Y1nvOW5A7UZQWTl3L3XkcKWrOphb8eDCx50KbOq+aLqNHX0t2bLUiWe+EPOC
gMeDHxmw705+pVkTVzve4RSdKGYnP/vVSaxufa5P6AorjeoijwDLvxTwvoSRTJ7BJMMZJLf1YXHZ
gxzdAbjqdkjb4FIoeJ2gRrwzWD1cIimbRQ1RynZlDc9lOE11G7NsZaP8ebq7k0Ah5hGucTguTkcS
PHPkMoNhIxNe1VS88RXW7gpLnblYUj3HADPp0bfwytkEubwBt3s13eN4o/0+ndfuCkvBedGIrdS0
BHeFVjq3HP/FhM8syvWCnSngtH7zSgIOPaxwK+atgbcyeLRwr4LlMdpzheJYKlung59D1IMgsdSY
t7ksgE6KEz6d7IQRrVQ0eNfXqr1U41EEzZUK4Yb0wh9ZdHhFMSBkVj1OZnEQS4uDgCEEBmtq9Dyd
QTUEKxMSUtqOjxn/t4xTE6i+GNbIMKkFSlCBiXRBqyFEa9RLq8CcwIoYSB2JruCxUi2A1R/7l0Yv
JgPLHT7dxxLSf32kcrybR/sazt5toKPbwWDRrCkTj+bff/8eK+mHn76Au3mVNpMilCUqx7RWP4nu
387NXdixWb//+srC5hYXw5GHexDj14jDwhdN3vxgY1GvHEt/5Cl3fzVIgkGVBfh0U3ZEPQF+ZDDt
UoNNRNXK/rHUgE8iLNByHrfmPnYEX8+eO5dzGQMXD9DRt44A803y0fxbHNzaAT5AUodcZ2eC3aEm
aukwdubEpm8i6aic0o0lt3IZ+7nq3L0sEfZlTA02vzdxaFJJ36Q6VOH48PsXXitu/lSA7n5dKYKG
xizCBMIt9siAGglKHY5RmV07UCXtUAUwMONrO79Bt+ySW20l103V1UpYXEq6WbkmIV+EyODC60XD
KY6/wSfCi9CPPtdXFC2yJiM0ICtW3qSNO9FaWmop0C4S8NllAbM6dTrTtxoLNpzXaJcZsi5Ysgmk
jPw1etI/zhN2cZAaRxrJoRxLtHeHo+wme0iK+BN1gTGtBj+L03j5/VOuLNaf88HdlwzrooszGZOe
T4GehmQqFq6///Ja0GcXcWAgDeHkAEGfadt9wjVICIfQv/hHiQNNTBgMrpG0wn8eaNGoJlTCfU4X
KHSWZA1u2sQreQ7ef98bf83Kwvu5E9w9qA/mKujSuBYSvTeaS7vP9n9h74O+J9nu9uHGcXttas6j
342ShFVZNCw+W80kHs3C6GYojK6C+x7ccuH67OTNsLEI1y66P4vzbqyeB7gaKoO5o5530aTiQvej
erDURYuWsDHIz8d6EK9+qsx3g8DkhlGkWWGXO6zRWPMggZHsYZqmQ3FooVuo3qEd3AqeUit+hq+f
EyrqiCuFsvEXrNWfloJsKICg15gfE9IT9KXBixi6CXSjalsxWXkckn9ua3ePOMpxR9fwmfUSWKpk
2LptGIE1JoM2H+K24cauuJaLWwqu6wnEXGnAm6TsRvV/Phl6aly0s4GhMerJcUs3tfY8i9AxUVOq
cCyCM2kMyE9KgMEiJzrV5y210fxDD+bET4i8e2GC78N8RMIAotuoOB2fh/2WMHztpxcxg3RwxIkL
/DQnPXP8rfNNLkFH+bEMN9LuKwv05+vc/e0VJ7USNWCAkbHaiw82iIIsRYUONk30N/betXv+T9bm
bpBhymMK9yu8/MwAWK8tPsJUk5HqdTmQ68cDgwtGA2xOAHNb8BOqb1bRQUOOwJXfKjqu5TqWOmm4
uXJTz+BvgAkT8Dgw8JFSD7JHCby7RO3pm6wX1A2u5Xo8WC15lUdbBFEg28tmB9UA7j7lnvIAUfqz
EYDnE86jWbPIIY1+BJeKHn/Q9NTp1K44sEZ0thhLEFT0Uxgbo6xN/vlwd/fq61CEO2aPKxMZX4TC
qccdDXMbAp7gJL5X8qjyrR2FBe53eowybMi6hWyP1E4arvRH3qtRsqWVfNyGIClL2TSVS1LAKsgR
CD17aoPajN4i+AqigGt3ghlx/T7m9hEH7xM4zjtdfAOlLmMcmuAqsc9odGDu/DzcmJMrC2uplG7L
IlT8Cn8MNeZaS9DuxAJzLqGvEyjOcEN7tHJCpxeRB7dV2GWECHGlZE8TqnbCpQqR69nYClbOtPQ8
7N23bacEuO8Sz5C36EZi4CEOOm4obBUCV04I9CL2wEQIroLzRoPGZ6v0JrXbcYdOQ5ezAbUO0h+/
T9GVGUrPJ7G7p6AUZFMzGcN0ZvsBsrQ6tyfQ3lZdbu1svpQFI5/a8fDqRDEDYKlT8DRq6TFxRV16
zT66F/ZVAjkSmKJgz2gpbB1h56MHIKxs1bjW5sDighMxZZq33fx4ULckgwMsuxJmehlvVJlWAvj/
iIJhUwdX1fnx0JFfHXAc0GRU0DeWydqhdanqbaYALooUjvlyguCg9rfclJ8ARTfkXm31yYVZ33VE
ClM4p/bv8+ExUEGC08R/J0Q7hVNRzPdlttdlBAabsQtKTdF9GqsDSk2sXce6CP80KznBQ7Y+jBsj
r0gFYXL135HhikpHBYuRhy/026W1Du8XEUVvI7D4Y2pSWnwDFQNPquyTawJcE45extYx5XEnD557
ES2UKFDGBOQKVN2Cd/jvuZPJaz4C5FNg+/r4lljjvt1DI6ujeSe/UOepVkHB3sc70SzsFoZHavh3
4xs8rgDKS1VwECp8yHKIXL2W67nZ7aZzY8LPzWrcLejL6ndexJea4WHoKECCmB2U1xz+SpHWeViK
N1+vNOCSPd8UDN5Ek7EAEdfGcnkcM+WlFpjNp4aO4WfkyRH7TRFoD+URqGGYwP7+5h4vd1mZg+ld
NBuR8Q8LES9OOYZoxmy8LcXmygFGVhaBJOnBM415XNhyj/1AEhwr44V8cSbyZaXXnap99IwpakRW
cSo8trbTSEtd4Y31xo1Xt3LBkpdSYKkCJfhH11yDcfABWjBsK9B9ABfjj6jXhr8yDOW2EvIr+QVZ
WRxcxmaqwlpA5aSDFhiOk1qJ5oE/9AmWzbBERp7rC6Ts5qV3e1fczMs+vv3LS63wIFG0P85Tkrxm
twptHDiOfok6zIYdYtC7xNxsq50f439Pf/JSG9yVHDNVA4Qb7YUCJEWVrAE7a76vEOY27t5rD7OI
J608dswUEZSU5ay1ZRbugU1S1Rvb9so9VF4KeuUKZk0xg/kYfIARRRmdBhxzoD0zW+KTtXAsLwIE
3F7GsG0r2oPb9AVV5Pjaf/M3KJJgUxBFaL1GLyFzGl34teqwdx71fL/pmfP4dC4vlb0JH/8/WdeE
S4Bbm5N0zCzFyAEiSEwpNmq92lhWKxFjKeRtmCFOJ76F3grJ8IluYDZ/kFsGBpRbMIXHJyxYMP03
JkmxVAcjOysAfBPQ7prSxxCc1gyKJCrXauAN443b5OqkWF5qYCY0EQnhT+qfhkj36w+Y3GkSAPht
8Ea9UsNrtMXofHzwQUruv0/F+4qQ8gF0uHmkc+g0LR2S/WkVc5DMoUn1fwrnSykunzGyQPvw8vaZ
kPkQ4zLT0iEGC6juw1YtM6VTfx9oLd4tZbhdyPoBU7aTF2pxD1lxEsPh5DX19RaSyEwHwlrnAKQs
KrXIHX7Su+4tr0Od21pta9vxUpYryXKTSnE3eZ3v9sUOFoRqDq5LbtBoFAS8Fk7OE1jybjQ4me+M
Xwj7bfA3S70yozemz0858kFUXEp3fSJlCrj8wK7WV/QJqkwZ6/30RktGyHnxYEw+CGzydGjLQ0Le
x8rHoYHXmOI1g3lqVWhdWj33Q67xNDo34cRcjtIlTm0OhGFlCIy6rYyMq7TMt5HpAIQ0xZXMEgHN
ZbIdW5ZGFn/0qETlLBCBNMzKr430Z2zNf/zEi3gW0VxUDQneMLXzXfY7v0Jd4UraaKaH2mbOxTVP
1Kf4eWO0lVW/xHFHSp8zeQfvj1YLbBpQz95A3dcMZngW6HXhB3K9QFWDzqxuLJbH1CBJXgqHC8aX
GRhQAfeL7m/22jTIJOX5kQ2AKUyfGxGtJsGJFwDWmq55LFhw5VXFPDHSKPdEaTpW1RVYEhgVYAkA
rCuKRsBBrRDC/HnQwMpvR73kC7VjcjgiDKoUGnx7GIm4sQZ/JHSPpt8iUMpSQiaJ6+EB5BPgJlBO
mXhzEuwklpCJuMro4GkarEukaFp2tNjwT0IdyqL+A8i1GqRfU/LRFow1Bn/l9CVnkNByep5Sa94m
8QsVH1tQrsE+Vp78xEqQ1Y9AshDifpdhlYtgVDcQgPmpXjEvIgo5tJAf+cIqS0qlaLiM/gXlRIOx
rc6GlJrlr0Od7jvKShWjgVHGiJ8DEUfh8j2aLTSpNkS08PbFRol0RWEFEMZ/wy0VSVVCBEB9aeQC
GJ26MHauI2F7q5wQujtqo6i5EtWlRVSPYVHeVgI/ejIE9TyAymoAG4ygQGv2eFW6t98Xx4qAS16K
qiNMqLQXwHfu9H4P3xTFTL5rCxpUwWYt7L2NivrgxMhaa8We9NoxBhytBElltaIvVdZLkLw0L9Rs
fdTYXai1DZKZ4Gh0BwJiiLwxIdc2haUWu2UYHh4HWFAIyEn+CaT4jj9OBj2jiJJXSSMEjfDoldGY
WN+6aKy0rclLJbbgi4QOhphGSriE3r858xOKC2hZFI/RSynrQXmcmGtffrWNSZ8rXxtldZBfeWZQ
G1K8sGixRAfbV+tPOoeqFR2ZXb8fRy1M9QxJP2Efh+LGjX3tSrJUdscs+qEpDkdEpoFP+GQqMd4J
6ITALDBGE7wp6NqH4Lt+o6utlMjKDF3qvOGfXA4JjSHB47ukZuCIdnPaup6u3fKWgu54zJskn9sU
OjRYWLh9swehxBt2uk/+ijQ5YO4gSO7GnXBVzvl3d6lTbToxQGhbxW6ryrWSsJfF5S1W5JQibebF
fhbd+A1eQ1a8ZxxGT9xulx6zPTIfFNhv2R8ef8rva1Jgf5RpD+Lv/8jBZR6yDnjlemEWX3laOdPj
a0kln3nXnmGSSySoQkJGZRKoiiYwCpj2lWMukRC4ddTodZPviyrQWUTB/Dz6Jzkyi/rcFU+xAKvA
PNEqlB1gnQizdkUPhuHkl+DkZ+Of0G9dEoyHWshsuUB1Pi7h/hMDvMwCJJ00OADVuGwqvpZVsKGM
6t3kE2RheiNIA6MH4TMNDc5Hqy9NLhSjjGqtiMCPFKbCMno18Do4+KrMOnnmpW2175WnCs2eHO1A
02aQXA7RundkfIMMskaxH9jydOL3ZisXH23k0EKnMXhcQX6LYx6SHHgn0KrffmYF3EzS9G1USi2X
voNGseWh0ZKJrXRsNwkxy+GFzkyKIKdeyHWspQGwCEkXqex4Cvk0UzmmPAQZXHTlsYfOKepLcyKJ
QdrBxWFJrh3YZbm8IL77QbqDb+dLF6e6kuTP8N+1Sp5/C5VUG5rsMxz6IxlCh1GstgT3lOS0TYii
ouGBbWKvjGqAlHiswpGNcxCU+CiHe30B03QO9sf5BF8CIK7YtySxMtaNgz9F0+o8CEC0zKthLCP6
5qrUoVWX79CR0pY0OVe9+N7I3EGpldiqpVbMDCkT468uY6vPtqgyYFkqOB3kyoA3CJoWTJ2oIdcD
GEg6VABniqxqJBVvcVS7WsK/7FjRGPlOFTgELzT6G7kCxDVVv4ZiHbwKRf4SZ+8kJZ0nJILFDIJe
dIlsp/z4zjRjahec0LyGIZjUCp9/T0VlTX0DvqQRkyc/PPbtcy0eQ5jTw2AaNOqRACfZ2WDi40Qv
5eEprLXEVwwusBJGi313zDNYHWSwWJSVFhUapw5h2HpOqhGtZn98XmWjE4d24nAXB04W26R0h/rY
4CgcJr7GtaXuA/c0qGDmhb1KEx1sWkzdEHFY1DPKGsCpJpHHt/C611r+DLB4ytu4iAIAJ1OXbvDC
BpIW2C3XGhLYkgEnX07zkxs97eEVkfVQSda0XjOqT427lK72PqAhGeooQKGd5Cm8KDBsHNGQUpSH
PnkqMW+l15GGxVgFf8snQW69ov6bVX8HrDm+hjkG+1EOmCRcd2lIaMkJ/4JyHTrEJFxJqEGP+Bhy
PzoE5rPVcEvXQqxxprzm/Gnyr0XPFo6U00fARo5pzexrtjYquHw5IwleWkY2AxH5xOmSMIcMjW1D
/z4lxQ6PMfaoTVIA9zQ3v5q0TiG7kQ6gv1bcnvMVh+TsEzfyF3jaclfZ7xs7gxUuFeoUN6Q7IUZS
Aou3zHIYD+UAWWFq8Chg1WA9xWpZ0BqfvnBVqA9jfAWktB/xzUNY01aSWVSHbpoqTYZPusQZWZcZ
A8zq29rMhumlq9CgDqu3TqFwFlWH4NC+pXCiH6Xs2PXw0KXAkwo7pMojyMthcUIFKGQRg8JUEdLI
xPUMTaMwhOmvAxObtTTphcBphdTgI9GVw1R6zhr03OsF6kvh5VQegF+6pyS9Q1aFBjLagPuRPv8O
D1fIwcsF0O5ZxYojQTEruilsLoSiXRHLt6rkTyU7+l4WPPX9sa3+krhW4TxMRiuprjK+uhghW0R0
9B1gdWRioUktrTXcTqTsSM59PW8PExCuclR5VJg6GZL9AZ1kWh0pVx/mwnqH3ZCjxCeWNLD+ohIX
L7i3qnSPzJMSGC1Ra09CZDvSSF1Lp46AYYrOpTA90zB+T9+hzJeVJziH0N2nqPiCSkGu8Z4qFj3a
cNAQiBqLGkk15hP/ZzU5MdFKGGvIKrzVGUgZURDg1A5EfjE69PDhKTx6UoPsUjCnCMyr3CC4wASV
KTM74p+p6TvM0KKXfzEZ8B3wvpAAq03a4LmrQ5uKU0cM02cSVwDSJgVrNZkbotBRNZkld6FkcujC
ExQ4AA+i1WC/ajkWsPtEa9p60BIQeIEoFbClCYiCM8pxF3BXRPJohC3QCGTRu4BSQiDsFNyv+LwH
gkIqNUGwQ3oiWl6UGCEgZF/lUvTJPNWROQiGn6LXT9TYuTwLvWVmcZJkoRkMAO1B0hgxUjF5jKDh
NaqAAiVCH1Jw6gVWnyQCD3pYKUr7BkY7coAgOjnZdzqB7YK2j0sJT4YERmgOERONFPCoi/P+jW/a
40Dg8gZnBaQ+RiNPPVjJJSxwZXCy64yWcUvOoEKj4lAzBtWGYFxZ0cI+ImixwFv7iJJDAxxtgmtR
jx7MfT45XIK7JP+Xo0Ea4PWxOMT0czZRaoFMAHEl0WAalFjqZ6CjLKHxAl4PQvQFVu1ZKA5lZzRA
dvFIBMAYNYO9E3mazh0EPjG5oBUz92s45+UGzEVkyWgjuAvwz+OIeJQPpojW84ZtNTIOMKzWW/pd
jv9IcKgguMaY0d9WRpBAJ22BOAXBC0SzMLZjnELhNJY1GcZQ6msdPAuFy82hQhW7fZHvUI0KsoM4
GjVg28hQ82ohaWWJOPdGDU/ZdC1waeFbvfMdFj1trZUTW4HzJ3J8r1OwQ/2Rx+KYwg+4SJkyq3iK
WO1xyoNvb49MvsQQo60yxKF4vJSj4AT4omVAH3ncQtMyIl4M2568rlGOQnlO46vJUKbBjQEfMQK6
wRYzJkdRRt6ICY1YFD/k97A2onzCpI01TmTtoEl3QFG53fzykdGV+8Rs4RBaTXDFK8wOgb7Et0Dm
hgyDC26HxlStno+HFFX6rpJONdEU4qYh0dmhssa2y7WqrjwBeQARTto8Vx0r4rHUk8+lu4b9gLVy
PvrozifdiYuoE1pOtAqAUFAmr62EnBLlihTsTysgJoeeUflBi+V43w8Vh/CUi/DoLOpdy0qFpkwj
TlaMzQavrYSUUctLOFTRDQ57OJSFrGSO2ZB9Th02/Fji9DgzIV4GDFkpLD4QzZFvQWFq9Hbi1BbZ
fyQt6b1UYv0mDjYBiUcTeTG5/CibbI5rJStaYdUfh/4V9WK14huNBjuwznqdhQfjWPBaKHhKKkCX
nY87ZapgTwykCDa26P9IOq+lyNElCD+RIuTNbcu2d9CYGwUMIO+9nv58vedqNmaBoaXfVGVmZer3
euo8BivJjyRNFizAEgrik8X4vQwNXwi/RCAD0LbNau0s40rKqW9FMsGnz8XMIFBYqhvz2ra+VoS7
2jL/FiVSnDEVLkW5DWvxS0rJYUp41drY+HI98cRA5l97aKfVN+8IyTXN3FjGHsF3QxWytp/LMvtW
i83T+CisT1l89OtDXSjr3Dq/rkQnSr23ENyBv3u4jfGspBSwZT29TbLyOzLfZYsEoeD7NqBKK85N
Uh+r0ZI3Sils9ZoVK7SBMXpy5YtF+k81Gje2eix0n7RitRIeTzhrW+rulOvphun5mbykaN+UxXSY
9I5QvLKPt/Ey70YMtzcM897GSjrq/RIHijh+VNzhAbOXll+1X9KaumVq/c4zGatVao/6I9Up35Hs
g7MnF6LdCeWUiu8spTEZC8LvJhxfxsbpcuRby7Cjmt02obAvpTSI69AnZvSBfd9eVQV/mShxxjL5
UywslSOy5jRC7Q3zU1wMijSWnU4+OaclKomqPHE57xXUxV17WNPPxPoQNY6Kk5FZ8SZjw5cjoZ5E
FGRuDcjUaZ0rNBwl44zNDnT3vltn4p0Zxdok1hAf5t4M2lA510Z70CDdorrYr7PFCBvNQBt6eZQ6
lVTy+GoxUPsKonxdDnNUeMma2NryJqr6Zz3TpknlvpDYUCCuqfabdh8xFVJf1CTGMwngNprmrkN3
lpPeFhUvlr87uF5TKe+CdKsxT2mnVzJRD4WaX+Y+YtLA5CcR+HMa+BfkbsHtPV8o2pS3rq0+FsUK
qi57lPH0kMFnZvnSDIe5jH/JvSD7kuQzMrLGJeRehL8pBIbpNmH9EpGMKbEC7z1ZIuyFzM3qEyds
Vblyt88goSVvsfwiv1u0A9Qaz72r1rvekgOpJLuM27+ZWCUkiL8YQ7NtEo7dRnMWAWWo9DWJL/ri
DCmTQ6r0K+fDuzb9sAgd+jHODzssCreNUyfMZids/ukGcePKbzW6q9EcFgq5bkoOkiJuhP5XN4WN
RCp1+aqY1yJxCgNHcqDuChuKGSxVKT8ULb1YoUQ2kZBtF8ZJGn3hjINCnSpH1t/XON8tZvXaJKgH
uiKQRbsQMbRmiCbXHMPaGdSJyr80cjhb++xTNXhIdsIYRsqTG4I6cdXkJWS6tnyPFcfEwEMUDqYY
FN8QjK1mR1iGlx+T8q6ZW6qEdfazDiRD2iUTOahdvDMsT2u4qWlT9to8XNbJPEYYZjBvJHalI0D3
9j0lLYapo26PuFn1GZ6p1ET9z7yS7URKl/IeLn5KWEPLuHhSRK6cntTmS2d8yRxTghFp7UZP1I8Z
yC0mmOSN9ZnXGDu9OnF6ttwwY3pQmNUUrzLGkjP7p+4dUyS0laxC1XQs8zPCUqclGVveanCQ4dfy
GiNMaJ7+w4XsGetjZqSvy+0e0ImUEWlbs6GaU6h4Wng0LQKKbDqdmoqvF5zBOPVKwVm0z3vcblfr
ZFIFq1njSvhBAQgPbeZI2UByEUc2VXZXRNuIjkuxMjeiW5AztrUIp3ZbSkDf3qmX6IjRnd/1dBRz
vxP62LMkPDOTJ5CQEBLVuFH/G5IqmuSL14wVZ1y1SVp/jPxWy3GCfG1VPHb8QnKNPORDtPs0j5wq
VaiNE0cX5/NUGVstgm9XlR8xwoyqaAOu9oswqZ6QeyEOi/N7yPxGW+bbRXQVfVcVfwZHz1zSdrgS
cGmYbmWUlRuTsW2YnO3QfBrqdkRcXy1fXX1RmfooN/BLPUk/nAD5huo7G9182ZS/JD1smkp/FN1W
jk+98E66ty9M5JaZmARgJsfTN3uHHFfTOko5lVG4t7hqx4ohtbSuwMkqLfl5WkPSLRvGcI2rafrQ
GnH+UMOmA6o0B3UnCJWnTLOflr0LPtHYcZx5OunQYU/nKzPynVZ/JnstKlsM2Sd1l7fzbooSX7aI
jtDXyyrJTExlXr+M21Jqf1ZdT46UwC+WGJUBUhMbx6aXXqlvTTH9RRGNGxzmJgxjw+/j8labzE+F
pnUTF0vfzHpM97KEpNgK10pe7I44aj6XIy7Dt5mPsR+F0p9gSm41hD/LdMua09rZ9afS/IMjHBj9
oOcZHCW38386BmPp2LrL8CzgjH5fvQkyOTi40WFRZ/pPssWkI1OPdcKAn2sIpGU50rRZSleavb76
qhJ++40qvajdJq/tWH2OJ2zZsWrlJvnOlDyti+yw9QhHA2JYinf8KSkESyS/Ti/uJRC7uiEMfkve
gGVdiopx6T/9WzqrD+VDWDzCvSVfGhxJd+rOy5P7kB4HrbNhjrVLz2WtRQ5gBZOs+GLHsZ9Vp5a/
zfl4M2jbpsuPQ7otsd4c7TL1GxwvrbOS+jrh2YiKS8NtiGSmC452AoVO9apjKhXexkZ2h2IzZv8S
3QtRnUtb9aigRKxW3Ba/jTTb5CGU56Nhaq0LUmVfFPU21X1C4Bl1nfrveHDkZBumv0L8Fa4vUf9v
zNZtLXktblS1Q+tXAhNGLSbBGxJpu8a16nNlrBynyNkiMLBsRyG31pWXml/WmJ5yDU9hnS9je2gE
HdTk5aqlPacsjWyb3ZU6ogO9NanLXbKkjlxigZXGR9TEftPFB9U86GetPjBFbmKkg2ymdqx/wtjQ
ZbuR8ShAJspzN26llUT4DKoe27BGpw/ft+mOMkFgbF8k54ChSuu1sLa19h5LDCDm001X/xkY9KYA
TITUTxxm5bvaku0o6K7aHIrSicWfTsbut/y20M8Vf/V40WD/FWbLKxejT0kD4DjKxQc4Ux+fw3rb
aPcyO7baoWJ6Hgl4wfQ84iZRcLn0lnYryVsKgrX6KUM3J7c8LxwD0K53sUPdyGBV6dw/xxBxhI9H
3Yn/uJJCogZn9bXsVI5ZbxAAWsggHo6UIzVTZv+o8ZymDiQs2d6KamN+c6l0j+pXa7yoecn1rcpM
Pjn3xOr0THZgadwr1ngOi+pKgulGqXmYBNWLNyv0CbCMzVc+i1Fdy7saP6L5jNewsL62CpVNnNhp
Up7qnj6eplqPC6RMg6+LfLj1GL6VwsrINIlJ2lbFKy6rQW72uZX7Rpmy47EItBwpvgg7FQ/pEufw
Q9FUD51bMqcIk2Oa2fyhVZdo2VTFNexZ8keddqZUeQNIAkUV+2dyNxc7Mi9LdrfWlbLvCLM+tmfk
ahvDOCzVpVRem/CkUdBWsGC5p4TOKAdFvk+Ysx4UwMPMA7dKy213qzgHMWfuZJYsfc29Lj1D/xzW
XSGA8frNZ5cFE4O/xpdCRI7IpcnY4PzJ5zJifxKJZ5f+lWoAuLnJq52WeJiwEEFiGd7wyy4TLLdX
AxjQiQpkvSTGa13+DvmX3nRX8HZUCEp3qHtbzXh37/yuZfoxK+2maaEMjRtiUYvX11liEINF1NV1
Lj6W5LTiEBK9d2W0KZRrGvol/Xi0MaxXdXaA3axT2oKDKb5SblFn2QYn1UgjBgiUk39ivEnNXkd2
lMX7kVKWc0S32471fki59weddl7iTFkFB2iIkqItt1RANMsJ+5HwIdZCODNRvcGZHdTLYpDN8kLu
uuhLrf5N+XvX2iozRZjQWOeyKm0senWwEmnfVeAo+hkRw1gSauQb6YXeqZS5NvV8YygPk7IitKvV
FlHEdtcGL8mCy+Mv0y5KdSlyW4/8SPnRrNzR9JcssvN0G7f+oAaQHFzDo2FPxDnUr/gGpzm2ZcJx
Ke8dWdr1aUgvcfemlQC4+06Y3JGZgTT/nK2tIv5R0TVCZOtUKTJ1TLzPVkbYMkeY0eDYTUMqxqZk
zVO9iNQjm7g1t1Oo3vsqgj/h82HUQiyrtul+pipgp9Sxk7a+mQZtS/Hy0jXCpot+Q32vh7sVEWzs
GLk//jQppRoOTozpa278mMnhnR25OzM3TC3Y0eDJLxaI+0EhBtmkRQFcEtnLCVegr4OSCOm2iXIn
bx+ZThp6AeGxTweKRmMrdF+radh6sivwO+wqWzSCEokzSRsy16lvnLLZVeXH+qskbzKR6gLN71vI
mDznsl7aYsHbJz/KiUrH4MQqjkhJBO2nA259WVQTbHtTPMNsOEdzgnF7T2BgkhQnGIH5Z1bdfo8b
+SIhAQJefOEGMkIc7ORA1v9l83t7qbhY4iDBt4UyLfzV87cJJTBQVs5Rq9pKHzpodEad8hzYEfxj
M3XbBbWkZnxEyrFTcczJvCnmIc2v8rRnJeQNGKGtMI7XOFZ3EnuknYC9jqy+JYAPxmWcHdyfFPpI
6SHAd6sgyUKjO+MMJIYYw9gYzW8VniZspa2t+qGD58SUzcFinitytYaNbuI78JiEykH3uFmXnyce
+IHs1xAP4nydkRTR+teVv3RunXriZFeCE3Zu12+xrRaTT3PcZmnpzBNMmDhclTHcrIbpRxE+8921
nNlhtJ8ayQao9M5pfYtGt62DZtq1rw0hoDjM/9F7hkgh1bcItaLphvcBQfmH8TdkTizZlYhDfSBb
G6Z8zCkYdz38weDK3NG/SrqTfgsV537MBKNQdYfo0+zfZ+mqvijYEMjjtXtXFr/iN1LcdVmBKm9l
JAXUICSW2XTxYfK5KqKtINnCPEErjS1XMrgM3QLPwc+ekB1H7znSvqSEk9Ltiz1gvSX/xpGTd99J
7oO0kpBtzq+SsO9aJ5uDUPRp+PQ/NTPs9iNVf+rhC5CXyOhN+ilTUt+z0mSR1U9Ng1L5Bch7fgrn
ZtvqR3jsTb4cVG5dYQCF9WoFfHAmYvZrwAHAvIp/VXWjlcj1QI2qTTPvtYpreqZv3RrZv0b6UbTb
E//HCIqTTS4u/wFLzyWnbtJDEgdYx1i2VgXwA6i4RICheP3W061IErP4mvPKJ755ZUA6u4M3b+Ba
jfAu3uFNOrKZ9dlv5lctv6esqbjGTByr2ummbvv6VCu+sTjh7IGWIAgjDAAT7gJ1I70Muwt/I78V
t43ksd6M+XPgWogOveYaoT1EfliXDpGw1XRfYywP9lZzByqe/g1RY1fvqnrntYudk+NUrvtj6wFV
T4w8fK/6Pg2JNSBiGLPChqJGaHhry0ODnkkenfC7trbMwjEWeI/9M4hAferYbCsqbKV2LalyhuIH
twcjctPL2r4pKviKxE2I9f47XnFCFlBF14s7opcSuP79VkUCQHZz+018raXtc81PsyCXbIvalYgc
E3ex3jdNzmgvp/XlFCI2XSiCbPDZmnrhgXAL5PMBJ+WeaD3ir6WnUy/gpmR7jAPNOEnI/ORj3wSW
/G/iL9ftaGzrbFMKb2H9Wn+VcrgL01eYk2fTYw2I9Ftsvrr37qgC6bezYiv5tdX30shlLjG2/GqF
b3OMKKSyeQnUahKF9qo5KZQYJ3FH5azDkI8bcXwaICVOVqHt5k9rpaKqX9S52M86TZvqTaytjDHU
jfCiM+xQ/KqK9FFJzN7mYHkzRAbTVa2scHPsl9Lp9fpo/P96J7GhIgFqmSY7JqWpqr5U8g+YXNGv
RiO/CwAQG0Ebnhx2VdhdC2vPNWSCPGtFBkpEWk3UvbRKs+uWeCuXla0PddDW4Z+Y1p/WaH4LcuI3
UMubTE9stQv0LPOKSXUN05X1kYtlU0aeSjd7QciEgHRjSk4V/8jxt4waQd6Hpk8LTthgq2ylev+E
4WJH1P+g7IsfUuiDRMF0m5m96tzchyZyh+VvGBUHBUrHxQXmHKj8ZFFxpVUZ/LlvYhv7Nm/U3Fby
VtMroVq0Ifmb9Z0MdTKbw0epujTjTWer5nTMGjyY+3G/9GziAkxMZrwGkFpOTtXN6j4iTfTSCVu3
JvMiI7sCAXjZ8Izvkm/j+GzsAWpnInLr9lkni9j7cwXN7exGDcdrvR7B1MJ1/JDMe6Kk1yrcpny1
pgk3VbjjLdpmXBMY3V/i+Mi9OS3ealFjHbS/aPqdUFpHIAAbCnwsKAxHUvcT0kUFt6wIRy2bo/ZZ
9MIM90/0YQH47i9TFJTjbgGJhayCSlCiq1XCX8DzbDVpv+pA7rJbZ5yC665agIm26wobd+QWTgbb
1D11vpf4bbebUHcrBjRDUkz8Uey21XKqfgw0V5kxXgCXQSnG8SIMO+G29gfiLJihHI0PzYx4uk4u
+4URWHWEtuFXxyqlOsv3WdkWGd59W0LuNhmxjZx64+DRcKvti2rdULtgJ42cQJDvMkufOpl3NKnO
HO1TqgyRAgG/FhMrNQijCCMpMvhGvhDwuvvOjY9hCgx5u+BURFzX/DOiCSwg8M4jZ7k6UK0VbgZN
HM74jStx0I3nIn1Y+nGZThksK0CvtlN79HaAu80zBHBuvHxIQPvfscaBPblT5FGiSPgzvo7LuZHu
/Z/1kyf6ZkhcPfxXzwBYSXKf9eFD4mZY+OYhfqvqrxwlmDXtR5L8VHtKPEhRpXcExrv60TYPzShR
SnxkVI+UkbkHfqfMGyuwSKoKz3nm5+XdGg/t6Ar5WYRbHrI9CeymYr4t7w2o569Irw3u6dc/Vfir
mXZm0fSjVc5Em+cuaqd1djSe92zjnKvbi0rhapePZCItSSrcOPmom6P4bfI1Q+bOxU9YPQYcXdXs
QgsICQl7pKrHtUqdXuX+ZGKwk3ZR1e3VFg4QRyIoxkLcriOdBMgxUJ/HXu6pnY56/shW6HTkLAPi
gLzzVB5v/ob1zawu+4Y6TtYdqz+s0jlv7HnC9NnHaMNT96HxjDhV3aX5mEV4fltVfpennAJFjeXS
fSjIVhqKjWd/k8kUFqhIcrsC8aNkQOljMeibfnQvEq1JbfdKMK+ucrMuY/to3lLLZj0AggJWSBHk
lvCXl5+4ktWFZ32UFJrSewvMEqWBWFrOUm4iFLKFoxibOhYd+ZKU0OHOs3b7WBYvDAMmgUTzuyFv
9Qx6zog1TNHZ4jqoJB765Kv9rh7oaCyyP+R9M3wzknsw8PxWV0+Axly/wxG1RPkyfQhPJ5j+IKDS
aGtSbHsv4dAQtzOtUrVi9HeMFFSxz3sGVkGu3XA4rtEpWz6a5D2KXUv8FKHoEvVNzyxfO8yiO+tw
j/scBN6C/iG4Q0z0V0sSv4dC2EcNN02I0ePDBNsX6nc95Zh1YhLdMUEfv7DMjzOHXqNEZWgeFg2L
K52Xg1Bf/Z3DXZEKvgh/HYdbceIBpfdhbDyryPzGgMOBuFvPNVq6CAIUIfZ4qEPOicjR2dp19S+N
TwnIdBTZLSKSqA3MtrAX0tloGOL2WxNelGJCHDShyWfckx0SGRTvSB/L2EvXkhoCXFvnlmp018gm
d9HQ4+QRwIOSnft82tSScRxg9PF3FmxFvg7RnYhJuO7IQiC1od4ejZb2PrvFNY4AY661aKBATOQ6
yHTCbUy68CL3YnpFmGcQk/7NrL9MyWdd0owDKQrTsa2+cos1kQC4UJ2acXWSTNkuzavQOc9HPV7V
/lzwD0b5Fz/NSJExmtdc/Qlr3LLfUhF5vkQDLr8IxOzGmjevPTZHNLvUySGqcI6KIpD+ZEB7K/ZA
RpplRQ4ZyqpT6m9CzUPZ1xyF61dlfXdR9PyWPes/RRWjR7QJR9Wg7k5sWb1Nc4zyq/jgyjYl4ERD
34xItAsj++x0INR8xtPmDRyEMR0EZBAD72J3KOO/Dh5+odsd/1a1c/4TqpxX7TRArUf0aA1nomia
7xUlUdK+j3m2U0w0WXG6k/nFI9PYE4u5L2bpPuBJMO1K9SXMLipaxih8iN3UOaslnYd+DN1Wflab
1Uecp36xF+YPSwK/RuhmD3yU4ZFYN1kevTnfdSs8VXgtIxAl5dpHu0qGObxJQqCZ7mqFjj7+tpUb
w67oxpZwV6pdrdwmwmsij1Ta//TqWwViSvqtpkK3bNKWxMkS5D3DEba49VN/Sgv5lqtg1cSXxcVO
w0ax+Ke2yCX6RYR1LmA616+p4yKNrTs21uy5uf3W5+RVsODa61XzSmmEf0L5qLTVthnY4f2gca4Z
/4YepIQbWJoEMxgy8yuMlx05fS/RsJvlVwNZccUIQdK8aUJ07QC1WxqMxBDGYwK7D5xminaZQOxm
FC2epoixV8vazdCj5K6oCISaiJq+XKutakX3yiC8R0U4Wv2To8yVNWUrNKgZi/VtFZ8QEEdOJFro
/k95DJOLEEoNn8pA+kbVat8Kiyg9wRx36jQyC4Cv2kYt5WCw4tBuUiOzB7EZ/bhXv6PWiDyYUFQL
S3w0QwQkqjKSHSpR3ZfnUPD6PFAli/k2h7mDSZkeAvd7qF2W8YX2s033lsnsRJM4JYqk8lvTVccg
CGHdaC3tVIaZvskkjN1Gf4lwUwgpogllVMZSpisRTZBwEsKGTGLGbO4VYgKb6pabwr6RhMk2BcXV
8OWQ2aiWY/b3QUscqQwW5Usz4b9kP+9ZDfJXO9PiF6gp6hKuBM7SfBJ0uBBXim1gZLTWzamN6zdd
l4jcHmGiZBcxu7pLJe08YrwJTLBQxZpAWIQeUwYHiQ5XoHyoMR6VcTxu2644jNOgwmqFsF0YDMem
3zQiL5OBOdswi9AOhU7dtI0quXHE8zYsaJJBThcHgufYle2lkC3b5BQR5vqkdJ9Wau4KjEaacahI
cNKc2UKHqin1jyYcjKrYJtHAbNyQgO8XvhietdFLSUGxGMtSyIFfhLNiYmiLU0B5ShUKZ5sq0pAC
QigUbos5OjKnlFB1LsXrou+E1pOtXaX50Xwfzb1KminjAey2vu6vLOvI6wnsgM5SV7D6VACPVNCA
SUizJDedFXB/yXglIZhrvsSkKVk/u7ndga/QjVa9XbQvNakZEd3NGXpbMPZqfNM1t8NqonOsBJwJ
ojfhZhnoLPI1oAOwGJBipNU03YGJBsVF/uBVGNgOi+EoER+33kaNuR2W2BtQIAwyjWXziCe3GYag
yZVto/Yq3BslU4rmENEz5++juVXAqYP5z+Dcpvjtx6+8tzCsUT7q9gfgLGzLUx8lJ6kKcnk6rNav
agJ2F3QorbxbtM5bdJ5DLWzN+FtRCW0RHMbPcIva5VJX21YpfomWT+Sj09bIX6w2/GrLhgCdNERE
ghpvllRHqPSvxJBWKh+CAbvhrZfEQE7j+xJmdtiYpN2pthYmKCEqAR3u2C1+1xrYfc7VYP2MbS26
g7iYjiBFiStp4a9UoUdlUytDR6Bk3SMbTkXyFgpNqfgf0AdxzU2+FiKSzo5EMCOy9kiwFQcGkN3R
DYWXpWkwNNY+nmeYPMJvUDFNEPLVHIGN1dpsx13lAbVVlYrkbAS+Mccy3adzAy4VXxqG2hrgkSEr
jwJknDJKwYoScR6qj0myvMTMzshzT1mSXsPngKIC7jRQ3q/MrRSobnRdF11xKAdPr58KsdOs7UU1
NW8r0s5q0i2vfIp20bnbU4xNfhhv9XGzmkVgIfXXKKhUupOU2aQKlYJy79nyDfRSWLSUbL3o6uPX
uH6qTSDTdyrIyVqUNjHlCTN6ghPpt04+zYZFrVM7JFuHsraRe37Fv67G+i/UDxkKhJZCuTSo0vWv
TGjoYATdmYu3ss5eJXPRzws0N1hCTmv+VG9LmeLk49moL3r8EFpQ6p1YVs8NVyb4Thb6d62z0JR3
NC3ekDGOJqIgjpXmr0bKn9mj+Z5Eka8kkBUNKFwmqpa99OaW2CCSl/46PGG6mRrHuiPhaMfzWP5k
4Xc8Aneyhc3lF5HBRIVdpMzj96AUiyi5re6tg9cxHSFeRtU3wmsonZSwjy8Zk5sKKsS7Nq8/ST1O
u7R7mLnf5/qvViTErIy+hlyMLD8PpXylnPWJ3IAxh1hx+trO+pdEl20df1hjsnPUuJnSB/1TeYff
NdqQ2ULza7pJnwMxXKrmuMQInlCvmnIBy184etwGeowS28XezlhIcmB1bSbMpZ5FbQk/IcLsCYGV
CwxPvnP5IjtBwtWiAhHpuuvPBGe/QuJ4Vd22nE7rtE3CvWyeOy21I46YbHyM7Q3SCWp5KiBSPasE
eUN0ajGWawuS5o0i1xoMTTxmn6MQnzOqcbXdz8LnMFkeh/Y1URtPmF5VRcV6dWI2QXHKTNCuGrVe
kSNnGDtO2vwa6aYW9O2KBwjlv1uFA7ypdOXnj3JsI2KiQGbTVll/SOjEimI9RhJO3eAUCiBQP6bQ
qsvZzPWniknyCzHIq691wfFjVu12lW1J+ujDamfNOZ+DKdjsyzDQTvGN3RMOhIeU/ooBAazcbQww
+Z5ZjUrJEwcwfF10Rk5BOvJ1Z5FfLa9OUccQJBh5F2Y0oSug7U2F38LUUZCibkRon6R+HHk1/jAV
AHaWBGO9mPR328YcL7O4MN0ydkmNqSqEdplDXKs97WeDIYreLWAOijeOf3FjmDeUAc1mjMvhMsQg
+hz7M7xWFEuLI4rMeVgAVelBHNLGHmv1YSBDYcCj0rVLXSp+wpzLrmUqmcEVoQzMgjhHgcJ7WEw2
7IqIcpbD2Hk6Or3XNb6/y/qWraOAeCOQerHkAgQdaZPel6PjTJJTbajmppHTcym4OQKRocJgTlFo
Fw0BZkE0mXrM20AeBSStMxgghdh1EKJ7NObOMivmoZ+Xr1kAN1Q0sXVMGfVwZVi3RiI6zZpvIK5Z
+9Y+O+VOjv4qC5f5RLooFKJqPWV2ZRkXuYNVzs9y+IJKPXez9LMhcGR+G1ouzbq5h+ZVwcAaPeEg
kiRgPubsX0jz1TZv8fQhcbjF5kuvv80aqK70KgIapk9F0FuqQhYr/DsOy+ZkTcwOhHHTHIwFkinU
cikwklj+CplWLSBOoxVOrgpDx6K4EkdPeTZ3A8R5uDYWSKqxndpM/erXxp3khoHm8GVOxkAJDafI
ZulFNH/CQbC5FrQmSR5IpMhl0BFktEptoAiehO9WjJhASb+6rviN1hiU7K1eu22Thg8BeEEcXpIZ
SDbWEdx0Wp4FsTHLbB9UvZXoFCy/DeeQqRkSgwDRQdWDXPy3xIQMmgq6YuVfkZhHwIthNUXoZGoT
xnKQvnGOaxUHpuGX5Z9S6hCMPZZEszTsxTmWMAv+V01v+sCcEJi8qlrcd5nfLUWgg+JFw1eFS/oQ
vzCJhdwdFeLI4+Z4mF6HCWmoKpZ0K6mjgajIK+yQoSZBTxkNgg42NT0/Tdp6ZXOFls3p5C3zozPE
W1Ran0VdUECDX+pLIaAteJo7IHr0i6J99DrlHYBbqo9HDIlTwUM3HvWzbzAQhYJZhRAxnbal22nT
p0ydiIxNLEBvQGgXCqoXTUf+Xada+A7wywHW/Opy/T3yZtFxSDHSUcz2sgtGxsAkwk0YTiaxNHZH
f+EszRu+jqhZlMguJlBO3JIHxrqkgXOSZq6otGvBn1K2uv3YbwcREchq7kk53TBWPEuIWlrTzvvE
T8KFHGPgGeFtiXhjjXSsjQMQ5LEdAb5N/SJFVYB8uoim9n0mR7YcKuaHUKvh8Gz0/HcJ+0GzvKy+
aqDia9lYGtaG9d8UAuRVs/U+ZC3Uc0zXLTDhXOgquIxaewwnzHicnpC1N9sut8xgtRrg11g9lClo
H7WQ6ESV1RyVAaWZKbWIjcVdKFMMp52TphpdXcQq7MSRupRJlE5Dmx5bsIVqeNUnHQDJ+B9n57Uc
t5al6VfpqHtUw5uJrrpIb5iOSSPyBkEmSXjv8fTzQVU9LaGVzIkTUTd1JCXcNmuv32l7wTDPRpBN
JXufdPmdTkWvmO6iMGkWm1OWsW1gUa8AgDnFcxZATmnaVaIqB0IBge4ewSE7NBbLpvmUM2Mb+dZc
NfnC4F9c74Hubh41K6fO1h63JRVw+OvHRGoWmv/Kwr/qkmjrWcbKLpYcjt1qpz3acHbSlGxvWCtF
Ik1teru9UU+hYW9c+8XOWR0ZKJBrXK+/Sx1tUYJuq21LK9Z8TLGISxpSafSjDtUbuTXQszjN+k8V
plZpV+ssfrXIYsL+YaicGrhx8YdVPQvquTI+4IG53psjAqTAY6tmnvDW4NOt6haPSkcjJzoi6GZN
WiMi82GPg7nR4g/Uo+K/2M2R8jQp6WGlzGJIF4KxEEvhLCf5ynKVRY59/LQbsBilddac0peKCQO+
S1a18NxkwVLHydbytnL7lCJGkmty3VRxanrFAHPoUphPw1qgGTlM+oaF3cewpbpYWuOuVNleB5rx
6pJvW2fhsjVUYsURvMUIbyIIeXKgwzKDmKBLW486SEW8aRfOrqjPTeMt0w7pn55uFCQEiALnGCoO
OvhK5U0JNWAntCtDnXBGrpHPJ3TLOCY5WrsJYHtodOki95zr74J3FvUZ+iLoay+d/C6nFwNcXspw
da1ekrhHA+o3l65N0Nan8YuU+MfUw8S2UMqj1BqPbi/iXxD109TqtkK4TS0s5grS7cy1RFfM51Q5
vAfH5TYNJIg53wlBi+i4H5CS2I+39I6ZW6yeiREsnQT6eQCUuavSo2ufOcy4CaDwNnIG2eQiq/x5
qfkXjcZpc+6ER+p9L7OPtQZ01WIAIDoNZGu75LxBS57z/6YM4IFrTXMSoaT2MG2trl6VHE5M0wsn
shnv5ayb9Vq06VxNvicvC06sUqKZ9Mp2blYwcCXJYe0OpWWqdRfZNN5j+c0Ij71ZTcNcgOAiF1Cy
IsvZm1r7BoM9Cax5bUMit1uRrnIyVEeJHT1KOd18jsAzxy8rxkU8IOGDuwOVTZt2nHWx3VBioKyO
M3HqGCvRXEg5IYse7NJ4T17OopTzqcFsxhtfNZVtEAEul6a9aQPlrPruItCUmWO1CDGWqb+UBJil
UNsrdSbny9jfC6Z9jxii9C5NY5yc7ofmfCD1BcrnFKprwkx27yXt5AvKsaDPnhvpXmjFqa6ai0QX
9XujDWBCuYay4BCHgVPULJAivnoNqqsGh7bI9NU3ww5wm60zwkDD5l/luhBCKpUCjidmJgCcZUiB
q4rvpLWL3oVzhGCyjZ9N8w3mX69cUsACBcpDPWsFahgWlPTJ1PsHzkxrnV0nlsBGLEfc14ighPK9
7YO9EW67DKTDSWZeHCKtMCANdaug7Zau6ewFuAZZ6+80P93IjoZGptUWVSrLM/Q/81DL6DqJm8ym
a+Cl7lMeiHMVRhsKW2LjYQwnxaKMmr1T2FMHeCXpO3j5vT9TTGMWJg0cuiKT3tLe0l1aK1i8Cs+F
kU8rixV1RYIDjeu1DLmtIQ1AR602Cx2atAeleWHhraRns1urNh9tisySYv++d7FvgbV+T4GdOmfG
h2qd4HObxdriyGybD2msg8ace33RJncllYSU0TRQy2Vj2mfmVyxipyd8JpDklTaY5mrFLAlTiIlW
ClXKT4WZpJjl1HMKXrAUR5uwaPCio8nr+7Ock7vjzTLwmqxpNkaq3xO+lc4KLTkVxblzl4oyUz1l
m9IhlpTHMksooR0OAvMktJVJliFJSxYiqKtittNwcF/itKLEB7+tEI4/I2lbW2K8dKRAXvZSf2n1
+4baLO2PlvARtc/A4RzRB0UooTgY82pmP7UTfwFcG3YavE1zk8F8MIuV6ErvdZFCMo42LY0YOd6Y
9Yej9NDPvYshh/TCBfY+C1+wpzLxdi0m4ATSme9uz2HNVvqtCoLfU0tU7QG9C12Ubt6xkXcHgYld
ixpSBGniVe0PJEOl9eEpX5K+6oviGGkHkExg4g69sZDt3TyeKSjyfS3fhf0xV8Mlma/zHOxIiU55
/GL4T13OPojW3NyGDVz2HLq4ss/xpgpykyblgFcsEgPplDcLBxYi+KxG0QoLreiNXS58KVjmhuiG
9RwZzEBSqrwUbb45R0Hk4ktXlCtyhqaR586BeDsSE2UUtwvIz7JuTp26niX9XtVj/jKInA0g4rG3
ChmtRYioSBLjcNWld5F8J1PfiMuy3+AZS2N/0uODZLQIWvunAfhy5km6RqHr0ZXU1jSMVHVZ1oes
mka0uZyz6syzmCIbdrb6mQ3ZWDRGzOBRgN0BTwKmknsHmXwSKO8m52fQBPhVQg3wmqPQFfaVCxWF
+NsAMp7FoVxW+EagA94BRFPQ2F5hVmR2NPWKeNF0zV1aAG7svGpbdC+dOvN1bSoH29I/Fe1OhzAq
e4dUFBiabvCSRuraME3e3sVKj7kQb3QDlDe3YGUijRTeKTvWHMtp9yHUpo80L0J31pfmJrEsYgER
bnHETUpw7VZ7EtUvLYrhdekbz+kf/ezNkqoI3QpSh6yRZqhTZ51cQn8IloIPQdbcOsMTVe8c0/ny
8KXoTiP9q1R7Hpfpo1hXdx5wTGVgHJ1vhdpBJibM3dx5cPxhVHgnzfI2GW9atqUFqMtUyat1qexM
sdNwRKWE9Z2CtL9gJZbFHrExxd2D6SQ/EGpAAAAQWBDDNvfltR1glFxrkEq6Pp519bumKbSLKtoD
TrrEF4t+as7Jv6lwKjemstWtJbHrZlmjYskZ3yV+iDOLSxUW1yXdFb122oVtlmStZRx7s7Za9iSE
KUGOupPOU9UWj16eMNsLRyThTsNjRS1l+egIkv44+PaJM53z/cyptWptSTQOHItegmrB2zRbaKJI
oJCkCN1z1h+gdgbSjyBPpn2BUwF8+Azs+cVga2+dcwYIpCGcsPKF7edvannMdcQSHXqwpo0+4wKx
c1fY1KgVzH4pezKIHM6jivKrKS+uIt/lmbQxBy+INDqmeBfpiemtkvqU0zgGU+ulYOLQBDMBjg2J
bRHJTKtpi0z/INwInyO/XdvNp4NE2XI5wLn2yaopk2KzSw9xDkkNfX3NyZP8WQ1tXyMd7OH0mAKF
KOJLKGk/sD4Skmodhf6L4qDHjaPu3iBL4EzXdEXpWar0vOpjE0J8klA1zAvmWl7dm9j1QNv33EtX
rmVPmIvy3DSqNejKMsXoKQ2js4tfFnVTD1UNb0FKdJIZYPd16qsTHKJo5kDPhhXqdbAbuqOHq/mE
Ohv/AKi/rmAco76fKo099Yu5WxQXuUyXzKVZXbjbipOTEghTDfTRCIGuM3sp0xly27PaUZjpZ5Ou
66ywu35qRCElNu5YQlR/RcOA8xbEli0V/Q7CTmafG5VQRjNbpkN5QdctS1+R/FbNwvRQs5FPpdMj
51mRHmTyAhKRmYBS42eUGAcRDp/P+UIKMHPW0R/bedtSSiB5Q7/oeuGsj2P28b7YG40waCJPdHcS
/yHLFghv0eIfPcDQjtPbI3xR/ANEnrp1ZHRjNBkWTvRgVnO7u5fwZBHWTEskram1yIXXpoRY4y8q
bdrmr/C+HfJ9xfvC3rjNQyeta3sVOMKs9Y62fxfCPbVmrXwOs0XXfMTR3IrfPFB5/dXTAKeeSlBU
78VlrWiexHBuEELV7GQanEKMPU3MebYvON9HxzaiY25KA8nTu3MMCptDwKJh1Sddm8XtXq6fYvVs
1vpBcLTXlL0zNPfUwDOx3gNNFmL1mLmbynpWKJZT+uBhbSfzwtLtg1k1U7ngo3loPCoZERiHFSL/
1KYyDlaG2WEByz4JDXWrDKLaLDOx/AQWn+Z4nEdSQSVa7C0Nak/vs0T1ET3GSDmUOWwsJelWlWCC
RCXFxjYSloWqk5c1BKxphuxKip4z8RL63TJDS9KlpPTmfY8BTu3xl7Rtp9hryc/XeZqtQgG1VCgs
JUQAJo4w0Z075MG0c7f/cM2pafsHMSktWsz6JpVETh4S7Gm6mmsL0L+grZc2L25AkH0sU8DoYBvS
UrGMc51QxUMH3uYaBVGHHC+LXvGdu3NFDtEJmmDfPdVGzPLbLU08ctpoWeoHRT7IytqkJQQCKRp3
IUf1otuZmjTRsizfqIZrz3xX+wE2geEIMHfuYiEFsOjyxWtJvTiyufLReAU9iHYAAx+Uw60Vprgy
0WU0WRhkif57ZMJ6dYFmOlld0r5NVYpas9/kSrCLlOLsqVB+hfBRcLytDTdDE5y9VnjKxEwRoZX+
yjLdldwjiMBhrU26GVYbNQBgfML7Z6LkT6mPnqGZJ8KdXWEZ3UXaNB3kRwEo8aliqNYsrsqgVNYD
Fros02F364rCc5b3dLeB5pOJzWnRlVvEAl4RTapM/CFk9ovgAwuDTOk6bgeu9qGzWefhXIKYbxXr
1lvoHuWK2305vr+NLRjsCBWooLSEJl03MDvjZWVVcwMamyvFc1s/uY63K+HmaCJdiqE+D1Hgxrq1
kXJMnR5kAxs5Ay5QQGMXZK3MZj6aeDLMNdSFhfDkyPnMAhkoQxfCxsnhjqB1+1o263uw3bj7yCxo
IAKQDKYvdYcgyozuDLqGOQTTyoNSBCtwooAHRmE8L9Ts3k7igx66R+Kf121kHtNq5zeYKlXVJ0Qa
X1iZwsEJtBmWGz8k293akS5OAxdxAlU+MKQ1oYe1C2w4Tn4Lofh7Oypp8Lr6kxnVyPAucOI+MqwG
uc1EnL73zwieJ4Nl4qmZoBm8YZl4xY56nBGcBn6tibIGg09duMJDWt6X9tONBxhu9A8PoI181DPV
FbtQkaWtKDbpQBCV810nuz5URA10SOrS7KUKGqSxWq5R0btgrp+VYwIrqb0L++DGfVwxuB2nCQel
HOe1BTunb/eDfW6Inh0IcNHP4HehU5LnWTglLx3M0xZ2Pv0G8caljWuvYGSBnJeK3usGO0OrYqyL
d5fu2CKCvHZOLw+29DkgnhPsBnltVIXbWlk30lqv3toSo4OCASZky9JCq4gaxCt/ZKE89wXrg12s
cFfMXxpzMW9Tn2T0HtTiJGvdVO6o1CweKrt3u+eYZbh4UzJp5cH/EC1E5r6jv7nNI3so4ickmVMT
hZmdtkRPVCtfEzahWkCvx/m9r6hoEc4zsBW0+NFEdx5IJDFyHM4yZvabWCOrjFdZla+koNzErgAX
SSWklarwI+R8IGcbmf/WhijvFFDc7z+pMry/Pw2t4VP/4nJep0GYRLHYE8To3h1m0cY+Jktv8j57
KlZBORGXUEvEybMwRVoHV3ayaSbnamZOaE5PneWXM72gQdqJcKHn39+RrF8bZSNzVdcU5EIwHOXO
kesVHlUiHA8h+4HF/I/ckCeppdCedOa07gYQDFYrrFHPb1AoKdTl2DeCXoQl1dmmAq6qKT1XGYb3
737x7FGbRziaasfMPVpSuDJgelcOrusdKFODgamoyXtorsfmIqaPobZtv7RuuICBYVe/iuJ7X3kS
cElM57BZnIPo4lo10AP2cmMicHqu4efF+ga9q1rNoTueSJyeG2e60r372GkLEXuMALvQnUBBU80M
SkAQaIbUxnkpJRjh0IEQJ857Fc31Im5oeS8xKLwf5JT0ab8aA64L0sMpyS7iTrlgQZcem+pNYV1m
72JwRME2BPDp0wOYa5ui8xc2EDJzs500mJjVExsvqJj+B12l5sl4Br7VlDuFbYx6sapXQBcI3opm
reMbVAX7waUrUh5azHShkckfRcok4AxsQycgd6yHL9G8ayp8ZLdaeFG/R6LIDuO68kQUdQa6cwxz
B02Q+hTK6tHzd04CJ8Y6RNAPMSTwaREV87JbF7IKj/NsyvvK/iTMpmwPSpvNtey9j7dIikCqn3I0
WDrBHikTFCMlVDESnSz5HDClpOycq16F87Z5ltP6mFfxuxwYM4szj8SWH8Wc8fCpwxui2waaNeUk
4eXzFqcADptUcBPTf5dtEtHbdOGCsZJ1nTqryH4rxH1MIc2xPVVNvGuxvpJxM4HWtApCVh1lzx7W
051XoN7G3FXQLGGXQsvrfXxMUopEhZA05blDDIBiyy8e825TxVsZhkEO1xkOXeYj+/Z81k+t+jIx
bbNF5I5qMyWSWu/pBhCUh4bBaI+VuouiEy4wkrO2dCxyvDmlYkOie4EOLUAZ57wUsvfDdN2nIF7F
4tRKH4PylMbyTKqde4G6L6prJM9EgcXm1K1QlhSKu2yTYAL5OYUCWUXJ+fv5bFzZGLWRFS9DpDat
LoXSiRsLMhWcG4X6zSuoc2Er1hBZdRA/l4KtD6WToB4iCdU3zpHg4I2bTyC5tArKw4CeR2jvmsz4
ElT4zVE5iDHeUlpcIsdK6vgau3X3BPEYg4StC6EZbUVQQWDU8yk8zsygmmF6BGupKIBrdo2wKcOd
YG7qaGPpEvSKhxDELYQcExantFt1fnGsaQiFFq36tCqXIY3biea6J82zLomtTRPzo7C3NnQfEXp/
VJ7pCc/Tsj0FbfOu2PVKbbupgn6+DbELlp292r+28Vopd0bf36pvruyN4sjjM9YbW6tUKdp1Jx9c
CkvGzyhdyNRzA8FiShOcHsL3X/PKxxRHH9Ow3bSKBS6V+K60NuMccTx+Qu0AKv61K4yKtS5OzdRt
0G9oQzhpfylA9Msbu90VI21xZEkcC3njUw8FO1+ewVAU4Qwi9hkaybMMBdQtA3b1j3uqMY69UcO0
i02jD3YJihpBPijh+vt38+edEfPn3zdrCn81170qAAWO6HIWysRQrUXP8V6L5afvr3HlC2vDQ/1S
EFS4pYYkLcl3dsDM8gR2XBZ5GDcJJnzfX8L88wsytfGAFS1Y2aHQ3gG/oALCYC/HeA3KKTawmuNP
TJigkRMuYJHsYrgRaXAneBcb13HB7qFptbOo3vcwgIXPIKO/7AVrpwDUyYWFGW/cgCVZouubwi0v
6OZF9UyLrJkCKdYbWPxZvLSB9jhf4Z8XFOa9G14k6ez69Yx+2JQNOJd2BTZgSkETNPBeqnifQM3G
J8MK2V+k15z8y6pdWMJT6l6kQDzlPZCeH81qF+6dhMuy5dOKFyoy6p4y9VSTpF1Ge4gUbUrAQfua
eliSk3VQAYt01kbgK9K8JKQnvrT9o5wDx7jRPm8Rp3DCAwH1AaO8MDVuzGPpypqhjaaZWHLQ1vQC
6KBcugLGdWhtfwiq86g6CFQ2doSPLCL3+q/NPG088+K46aBMiNvSSfWzkQfFAfwJmUCUJBbu6nGM
NUhozCBVBdiimYZ2/H6sXTPeVkdnJ1HoRSWNO2UrFDnYXW/Hi6DTz0JFjRPDBYsN1gD655pY0vn6
jDJxXgsFLM6Gw3JFbzOhZWaJnnlj8F/JpzfV0SRu3KioHTdTtm5TCGgvw9JW8JCPhRcvEfFw8sD6
PhoZfrZaGwA7uizCbtAwvlTLEEsPQ20veRAOdJkwXev4rOOKGRfxtmwQwmWBnJ9agypHTuziobF0
H85rI4GaD5MO8b8HBS/scXSpzMK+sWgrw3f8wzFCHR3PKkn2fRG/0Z1e6XjwGfRZkkWClSLiqGll
G4BuQDNi+irAaNXMZNd5OPd0B0fxBgwGrkbhfcZVdE7DbqlCQ44gvLkkTJrkBDpwSfO8WjU5EA3q
0yZPachj2Gh488jRb0XSX3uG0VGoVS1blAMrwfCpAZqCRzMV3+w3XKZ9Wv9Yn5gKij9zpSk0i2ZQ
IVP42Z/aOT159VvzKHDeAMN7b/ZMK0x6lv1WgKLE48Mn54GIGsEc513PsdpYGf4bPUpMZeWJ9Vx+
BeEdpHLG4WdIIDvNFPaN55zoDnUuXKhPBVgWeEd+QiMSinmwKTAOQNFMBt0S5ngZY4w2yV4RMufi
JDriTWmq86A4YU7Suw68wC0t9PhGfsBPZ/0/fevR+UzupCzpMXO6w6R9oayCDbDEHUzKiUt6tDB5
MIn+Uqf6hgzVqbuwIEFOBLLH0oVODJPO2TGY2ROq1xV9teFfzaIposcZ9ihTlc7MmzJH1LYMp6gL
D8gY9uGSgvoOt2PIsUvAwHW4rFbV1p2bC6RUf3UEj/Y93XTsXE94KlKUp0jul/JSPCFFxe+ZtO9m
hm3SXF/zmiftRJ3hVTr9fHl0ZsGCbucWlXd2ywj/yolcHW2OXl8FLau+TGAbqOMM9ch0eEX6hGJu
irB/4i3cxxuL41C2/elTDv/9l80+Z3kIguFa9k44x2tiCY7dBYPtaTz/i30xdbTRWCVEkFzujDvb
giSeBXtTho0Xt5Rd3z/En4siUx1tLaVYZ2YbNMadJAzSx4qkm8xP8EcXFlaY3Yx8ubI6KKN9JFas
HLv1nkYJaGfaVDO1e+QsAe3AWDQ6qQXF1uzfQ+tWkXSlVlVG20SVNHVmh5De6woLeZwphWwT0XjF
VA7zlGaWyiSOxDcGwpWi72d36JdxoICsqmEIYsbGsezFNwWdt37r1V2p9pTRuuqoetoFqkJYjmOc
6gxJHuaI33/7a+0rZbQWGUZkJrpb0ZHMExyLghxEPXAtvZyin8DmutV7bS4ayGVT2DUHqQXp9TRM
pjDvd+eR5lJzkueKybWCZ0CVlXRHEsuZtL1YwQ+WMQXpIEOSVYM1uih4W72QxXVouuK2wjFi1pbI
V2qU3JhNxeaLKuPRSNKuDcnM6y3jzowk/D1tGwusULQ+Kkxmp2HaQt0P1QTfAqzovn8TV5rcxjhz
UpGYZqbvBbvG8fFn0+O6O0hCXAGosutLLltITyzlChNbfw680cytPlZWgtS+B6UprCSnbm7kP1yZ
kcpoKQWJzXu4jmROFNjx4PPNejbF0WAiazf2oCtPayrjRTLXdEQ+XMJVAm+Zw9abxHzMeW1AftMk
Q5w3rVHs5Dq1D56bV5swQuWGyauPvCrtZz6L7I264drcGa2hbhcBfRt6yxjK6Bh4GxNSVedlNyr1
ay9ztH4KuqL7Yut0d0K2I1FBbhemhXvMjU917eZHi2dR22rSKoQDeGFO1xo/2GJXy+L8+0F55d7l
0Zopll4UZvBi73QTFxlVtF4LLFLlonkPa//WwL+yMMujhRK5qdvLvchFOlowlQ9rPErqjR+pVJfu
1rT6Q690xgTX85msQkj5/tmurGryqOLNcJfJMltuUb89VtFL4t9Imh5u+w9b8s9jwy9LsWmAvuYZ
v+tImyAebPRgZUuoLN253s/+2r2PVk3dK6ssToZ7F8CmzYUXxDc242tvZTT1c7wojDzilweftDI4
N+KNNKlrQ2k04SvyQyObxeoObj8Ww500g1mMa973L+TKNJBHczgvGscRZH5dM9wJcRe2jDH88vvf
vvZBRxMYUk7r+MOdW2g8RZRCgyo9vjfxzBBv3P61lzOaxW5kO30dQmVRZYTeCrCxjtXChZ7n949w
pRb5GS70y5j04qZ3sLxNdjrUcEfs7YlkGPJarbHTIwvPZKCy9lohaHoi4/v5/VWvFMI/4w1/uaob
QrTq1TjZVV71ngSKRidfiZZBiJ1CElRoHPDQ/f5S19IupdFs1qsqYUvs/R26m2AvPvYRUuSpcGof
lUl3YyBc+Uo/OxS/PE/qeWZK6qi/K5WEA0OceXjGZua7b8D9TFHL30rcvTLipNH0DlvPkhS7wHYV
Eju6mtB7Mtqt0CFCK37Ubnqjp3NlrkujuZ5FQqiq8Dt3tWh6jxkffmtbib36/pNcmZI/d/5f3pbr
+I7lpLm/U51F7T349UG8FSR/7adHsx3kuBRsNfR3Ap6ckdHijzvP8hs76rW5MprujUF1KdW8legJ
V/QYBRXOZhIWgtMeY9Zb6+y1q4xmvKb4NXTM4d0Dy9XL/APMxiedwZ60mGp8fv8Jrs0KcbR/d6ZU
1l3IVXw8rfKZXxOBgFvCBOVbJWxspALZjRXsyvOIw1D+5WsHXhkQQ8yVIPLChKd5ilrWLOZ4vOdE
Mtx4oCsfXhzNcouUWTtI8HHsrOc6fAnDAruLy/cv69pvD7P+lycoI82yWy+KsCo41qhb8cF2S+/G
67kyo8Xhor/8OIKrQpGhke/UHabsFYIyut5HMZuryY0V8MpkFkeTWS2ruq5jrlCVT/iOoce7cet/
/mFjnD9vabZbxXoa7or2IKh3pMjc+OErLWzDGr2Uwu1CMwujcJci1LeA7eBeI0+eVBf7R4FKkein
W6SEaw8xejtpL1WuGWXhzofWmxlPZXFj1Px5T8AR4vcPW0lx37u6FezMXliqmHDktJ09bNSNW+vo
n3dRw5JHVwjVXEhjrlAJeLKXuFscbeGrzPGzVPzZ92P/2lOM1rzO8egwax6vB4FrpZ4DG1gbRD7p
bwVfX/sAo/Uu0JNOl1oXtFaOnsKihKMpvHx/81de0Dgp3vUVwcr7INz1l/pBek+/7B8IDr//7Su3
Pc6GL5WyDlHRhruy0zVctuTnXBVunDuv3fdoMSsx4XAMj5defalzQvee9IV7+v62r/30aC1rRYhe
me8wswgNAJ+CUiareIH0vk6oFv6ydmj9xTc0msRGGumVU/KG0DcQiVQhyf/+Gf68ZBo/scdfl8yM
tCt8xhgxJaSPbbwQj1a8Td9uYcnXfn80c62q0GLT4fWTmig9kPM1xBjnaDonsA2+f4SfldT/Pgsa
5mju1mniueLPT6xNon3xlh6Fe7AF5VWZOi/mamrPIWF+f60/b8CGOZrCpfDfo0lkNAl7HcvGdIc9
3PL7n782EUbzV8UHx5EQsIH7yPgzvIfF0/c/fKUTZIxz3W2rSPSwSMKdJk+SPRRkmOBkElQQe7+6
BxXqsTazn50bp/Mrr2mc7S4k5Ax6Hc8R0PZ/yh+Ee7SigDXL5C9eYDSrWzNvAPm5AF4kPc49e/1F
fsAhr3/Tbqx3V9/YaHYHmSCZis8lnLf2El+CL/WrOAn38JtLaWleyp1060rDOP3D+P1JCfplDkLk
MWTA13DXfAX9FCofwmLczO5llaDwab5xP6vV98Pgyvgyhv/+y5V8QdRF0xaDnRDDvDPmliLcmBjX
JqExmuhuY8tdOLA5XAEHnMQhqa3QOIjiLAcmW4hotz2yKeKITnODdm4mlEY6N/Wi2pdFoi6TsEw2
7PP2/PtHvbLwGKNFQdWLpFRSKdhl5MhCuvvhPGoDI26CzuD7K1yp+42fJNxf3mYhNijXCTPcxRe0
3lAoQ3MSPssX42T/4BTz/VWufbLRkmBliSESqRDuDJfOMG3zJM9vPMCVnx5ngrup2MB55/5FuvqR
QaSpb9+462Ff+sOQHud4i5HS5eh/WPZ7hlksoOxX6rTFKbLJZt+/mGuXGC0BiWhgD9HXwa7GzQud
PJYeOhDCraPjtZ8fTf+oijvydCmbowg8btt5y8a90Se6UjeMA7UjUSmJlOSnmxOW3QTq5LP2LTp/
/1qu1fv6aI63macJZgMliMzG9qE+ws0Z0qAP5WtxqF+L9xuXGcbfn77waL6HmYf9RcBDkO9Gdkw3
ZEdMsDGTlh7oG6HNyo1RemUi6/Lva1br2ZbtQcbdwULBg0srMRtcNvbEu6S36s9rM1kfbetDeLWK
2x3FrUu8LYErKH6oVOZGvoD8gce/eQuvvDbnRtM5q6KC2GVeW0YYoS2sqkq78Z6uDNix+sEXpba3
MzCKWsDKjVhl4SXBKOv7z33ltseSBqURqt5CAX1X4vwmUsDZ0v3PX/7PS/t/nM/k+K8hU/zzv/j/
lwRbNc9xy9H//edDEvG//xr+zf/7O7//i3/uvEueFMlXOf5bv/0jfvjfF569lW+//R/Us17ZnarP
vLv/LKqw/HkBbnH4m/+/f/gfnz9/5aFLP//xt0tSxcjT7j8dL4n/9u8/Wn/842/ywO/5z19//99/
uH+L+HeP/ftn4BXl2//+R59vRfmPvxnK32VJNXRD1XRRU/XhXNR8Dn+iaX+38LzURFXSRMUSh0kR
J3np/uNvqvZ3jf9gWJJOfLIkDRtfkVTDHynG3yVT0ixTR22liCJl2X/f3G/f53++13/AJTomXlwW
3M1vE1+3TEPlylxK0RTucHwmLwt8lFwFb9DI9iDeCWW2bIWsWTpGF8xjnOQeGkepjr+8oX/fxK8X
/b2gHC6q89CGxAUJMcRZ5vfFgIOiZfiqgTahisB5MmQ2CLFKnby2RAoIHgiRK+wCRXZ0ko/dAk9b
N2ylG1vO70vRv+5CVnRJUySVj2yM74LqNktC0V9lLv6ZaM9sGcqB08tDTEL0Gsn9g0WqwPePLuk/
X+n/rLXDdSkEDVk3RFOUNGnc3/LyTugErUiWAt57j6SF3XU4xXX3NdRHVBe20p70srLDra3n2oeX
pIWKl0FC4rSEt+Uk8Nvukpdto77i+ig/O76BWbDn94r+2LqxDzaBZIbMMV2L85Wr+XJ41gK9ku+k
tsa0L0MdrqRRvK+tvPKWoWIRkSFU+tEgjDkrAmz7bUls5Vkia0mztb2gnApdpTzHUNqmGrZuCZYw
pGTx7TKyyyKLsDa/bUx85Zxeha2W+PR0ErF00G6EcvCIy3H8GbDNwK4VVDJF9HWPAx7+TY3zaemi
jeJZwTW+QS0Hu8Bayn1wTK3qaDXuc9CRZGWEpXDCS80eYjbKM8LfbN1JcnoQ+wDZpB6LXyGRJJOu
js8cKvSzo4bCyk4Hrb5IPFttcxHf8GX4wzFJRFkXLoq2P+hZj6jLJUVEyvL3zLZ/CKFCZRvp8tJK
FXGGNCefyN3gA13iLd4EZYj3sYAgspYjhAQ6FNz/S92ZNMeNbGn2DzWeAT4B2DJGBucQJUrawKgJ
8wzH9Ov7RFaZlcTMkix714u3eZIySATgcL/3u+doWZgvwxKc4pLJ35Zhpo1Zvep7Exj9NRibhrH4
eXTPY6xeSj+7WG3lzawbm+0nx4Rml7YzOJKKaa2jLWRFWdJW9YPyUXosJaJar3WW72vbDChVQ6Nm
Zk9GD5A9bKzi0c5Oj2OWcbUH5ij1j7rQjA0bjGMAd42aHiY5aLBOyQJ4jMKS+jgnC8NDSWAzH4uu
nfyHRJeQYYc8xyqBmtVRn7rZI+4Dv6lszyJdp+6d5ouaj0U+xl9s6PTjXdv6SIR1FYqTydVCni0E
HLAbeNACAG9YhTfrPDGSQ1zbv3NmAFkbzcvH3sTgWZ/pnthzkmdYLj1nZYTIiSzg4hpyzy4RbojY
WKRlws+ZiergJykpT8LM/lnkiZFHn6nf6noe4X/tc4b7v4azb98XawXDOS4dsoPAEwKP8BKTiog7
bDEBushg7pHY9MyDmoIFuLpUKajYoExW7HIqh5pgqbIyoiFtCd8mbwPISq3V+0jkA+bRSU/Fbknq
5pwPqtFbRL/VZ5/19UJkbAoH+GuTeQeVJpD4DK2X66KuvOZ5HBhqZNhkMeOmLHK4lCz2cNjbkXng
jd8FkNPH3mEuJAsSU+3nIUP37VnOP/C284Rsq1MhcKSuyTxLycqyLZSJaUtm6WUkENsmOD/aSMte
Nh1sn8zgukuG4jL2XRaBPTE9C93fpbPZ8PjGDtq3eGSye+xL5qdKGUQXe54YdqMIAMd1gVHLp8wm
pr+dxjp8P5tcFu/gG2LjSjMRPLdVNEFiMfJdqN25vc8qOxdQXtqcC52kSLinqkvzTzzVwFPiXGgG
xmSLkyZdHCxOfZcE4bHMZXXH+Ry+TJxx9mSlz3rzDhjBmH5jDpJ/6pbL7J94Rcpupwphy5vQVf31
KHwEwLFfwfO3yyoKphxCb0QDIZav6dQ3yQ3UO450lLKr9QIoFuC5lqHDeJaE6z4rpulG9lVy1nM5
aQZnAiiIygnhB5NKqL6uRQ4toHIjiR19SOEgsH+w7xewMMGuzIR9Fw4tszK1B73+ugshfpVcyay6
4cmVEXz+Lsp3OpvXs5qHiUmgVsOXHKo5rO/FXF4mq0IxQYaFlLdVYum+h26pEYdA5wYBqvV4cFSh
1+3CKvTVHZXND2Nq0HF1DMB8Awtu7nU+tvDWiqED5mnk5O985Y+vYgard+rQgsLQBReClVrC6sr9
8sJTmpgO23pFDv4fNHn51ZdF+FR7fo+nyUV2sMGKdGEc+fMraMtmuFqgpuwcGleAOV2GJHw/cJ61
t4pHp3JnSMIqAV0XlGUCPCgjby31AjAGxKOBFTyB9xl7xJAqEwnjgsUyd4cuBiL0BH5rru+8Jp/W
uy6KcPipJk7SY9+mgFiF6dMHf5mq4uC0PoaganEubAIj0YstQ6bUfd4xqnSlmeB+zHXRPDhDTYO5
bhrmUDQhHN4OrslxDszcOFtS6FxqpxYM19Nop/0w6LlFNSCxjCSZ22HoqLv4cVhSYCIwjYlb8YN8
ZvGM4SI4irHZdmWGFic5/O6h/6jqFSZVSaOnjnmJAYEZqo/Q5GZyCdweN2bsGC3UY1o/Z7FswP+Q
cNrXthefKj9sX1tbuMV2KLzWw5zcr90BhExwHixUlQsr9rGQ7q0QXncPT6MZX8JMAM8UXeMkewAj
9n0OMeKxmV3LqHo8mEc7RTmGkyQJXNQrJTrW1vSuwmywMAgknGUpNnKxjEWmerH3vFTZ/SA6EPbW
TQZ+trZdHLWbYoQZB5XPuALJla2XpEjxTRe8LoDTrWV10KwwRJ0VdeHrzvXc7sYNKjzJM5A1/hAt
yhTkYpu7hRPct94yn8MWPvlNEHR5sp9G+gV7lStQIjU67kO9QOlB4+d13V0NxQMpc9UFSHHZCvbX
PdBWNgdK1d/s7I63QeYs89GS6R23q9fqO17bU4gayPqvTT4kDU6PtYeOVXgriDHcwt8J57vljU1r
yNFwvuB2mw66PYzrMJ5YHrzpewYACoKHCyLhOAImxpFq2cVeLQkNH94+cQEquyOSkZvpO35yxFC9
Hb8Ovn5IGtxmtQ26HUXA4HPYI4FfvJdBYWjUznByG45bqbDAOsNu2Oc0CWF7QNOOyuToDT2C7rbF
UGb8AlpbLw3vRdepCOIXSZPdrkUfvAb2cowNpf0hkjA65VOC8nGq1XEMVqaoB9yYdTuhTHMGyM1V
jnjbL0E7kK1974RF/in2gPrAqPFAfhHn8je+O+a31I68b0NStidHmvnUhC2va+xNAKmz9LPfaPd9
ppvz1AUCK3U+O/syYqMweeN5xbrHrrTat01xG0n5uVYdftfy8sQ5TXc95kMPEAHleLYwCJupfoAH
PsSHQiynth/do41jf7sYlz3/OCzHhBjdjT942c4xTkmn08l2KQSc+yIoH9gL1dvhQklVbnDuhpxt
QI9/FzXCJhDhXRsSb4iC/KS96pAncbNfwMltg6I6WmxGo9KA7GEfWjV9DKSCwZlOeOZr5nJpCaMY
KvtsJ+cuvCuxouy90R+PLA8/bFjnB+13n3sYjkOcRUfXDz+4bYnoDSf77I31Qx4R/6Rpd+LvRNic
ugbSR/6xjlmdOZqJQ74Qz9Pi2CU9kO3yiV0yk8GO+xQxNaFCRx/jsicsbiBLQr3ITusSUiocXIHK
HjCMXoiX8kMgT0vNKaoZwE9LYI4eIa5kqJ07vkGcDcbLzskqybi1QicU6yfS7oSYjpWcII8XDPs4
nlKw6719OjXNI7v3Gc3POGFVE4NlA+jo18FLphvRVuaZTrx55f2W3I95+1mvI27OpBhubeBGu6b2
ixMg1UchceL0Onr2NBKcaGRqmSPexl38j37i3nUdQHaOQsNr4yn8oqU5JCUZzFrX+iQdP4H4Q54c
A/GhTQogb8knYY23nTKMH504OINzIdI1H4eKsikA0xC85Nocmi5HJCWGu3XOrr1kTl+qMQGYBIyS
MiVELFI0UtEODt1vgUBx5FFcLJ3k2Hj2uekMLzr+W6eeYvfGV+W9MUy094H3ws5lcaCocfdV5Ww+
Dp3/AZeYt5vhcmqoBwcYr/POgsbhNYS5yHKbL8MNWSdm5AVcN1mU8qzKsgYyrp6W1T/LREPsXYW5
R/cefNET3MIJ3DAcy/aGe9Q+mw6rsStvmyqqbhMYKcuU3VVSgRDKG0pB1GOvIIowPD7k5lozVrWT
jDgXwNYs2RUIztPeDb0L2T9nKpipgOmE5OOglDo7Yjnk6VgdexiC0Gta/+uylMnHYBphkUlGs2UT
Fh+Xyhf3AJWLZscMm7pPEhsBU+xgXpXGeyouRhsnAr9uIe5t0iwFA+H1FZa+RX6LJEjnMmUv5cbY
Y201RlsnRMAbMXtfjCXDwmHTnPRanGo34w6VkX1qYJKdpmR9dkOMKW7d+p9mT14ai9QBGr+m7jz6
wz4ql5Ni3ovIupOeqlzIY8O4z853obPXUwQbpl6S8nVt3HcLSLNnK3ndTQEVhIjVHyaPee58Lz6P
GVXHMi/Y9Aq/2EYuCMtKpvV2yaMPmehuWpqQ+6XM4IrX1QRZ1ShqA8symE+xMNHdygJ+I8m652ge
8JSlYXpX2i7dO1YeJr6ajTvV4H4T6SJYt9vagxqXJ07HS5lg/Sor78FTIUt9PeAyrZ3okIY5wiar
UqTXHtFxD4LbyVsi6V0xKje++mE8PGVxA1g/JQzD+zK6Uozf36glay8mjhtOnelWL7PzHK1ZlXN8
qfQX35+fwnQIX5XmWnHChJKS4TptAvxLbHxHuJn22jPuqebhYUPOnN0cuu7G7Vr94vM13zGUB33W
HyoaQo1ldskPQNjLuASk5dgDGhTYfToenqusYJ6TrtecFxeYQK62K/iw07pG+bmzBjBfCX2pboOX
rqF2gTiuBKckR3MsMcdvFs2RoIRpdpMk6cvQzmgMLNsHwUw7sKcIQFMyTLeyluIqb9Me4K/5ag1r
5XiReiJernAgryhYZ/Qd4EXGLtxF4dqcoMaIU1Fxu/ZwkNatW7VYsfxCDhgExjIP3yV6nPsGzEUg
50cl3UD20NWiJOMM6srenNNhjEPo6vOaKJgVhtXhAiToDDC2rhcx7TEB1tlhc6h7HClRqNsYjcBC
yOtqjVK2z1glROJh7wJf8yUIIzuCU3IKrfDDzwO6A+Wspgn2rqSKyMu8B2om99kQu/Xy1Zu8OHxU
fft+mCrEAKlINQiKbOVvBXeT61oRAPMYO/sUNhSQ8cuHJIY4J6X16H+M50yU3Wtus0pXx7nxezNc
hnu7gA1S2lUpeDCjlZwP66q9EV+gkSV249bKZVxRiE7pKkFGOmDbxm25ji4TH5wSZ+nskyjsAqIw
U4vg0ivqz8wmM73WKrGXoLQAqRRdgJ+W6deWyf1Nr+J+00TdISzFV166wyYssu5d15LxA3EsvZ1K
HdD6ap7QQpT4KcL6R92M6JsKrmnvt+/hSO3WACTPZOqHjmxe1jJxkjEtDcNMcYBdM+Y/a1iFLWsA
tkBXfppBdu/amVuzTWl1uLq1x45WAYgab/QuY4vT5TTmfix1X554FLt9nOT+UypL545GJ2dGWwCb
nohEMYUZoLV0QbVM2sE8PJgbZkDS4bi2Ls/TspZAWnmTDGZ4Sm0v+XX6uXkJ1gzXdTR0MZbvGdpf
1LScnWbPyR7Cask/eU6UwT42+b5Vft3uOrSxkLPnFEudKzzu17hPsmKLS6tgmDBWVCSWNuH8u2qf
RAZVR/YSXtiI6ykJk4NORTxum8WXL0nqRaiddZ6cBF/tNhuggCkg8hygpwIfAJzCNOnm27afDBOz
y/3cq/x6sN33FmVChqdio7txr0oFSq8Idsm8tNey6rFcRBnOCtCQT2qdomPdd/FDFXXDeydxN05X
sNcocJjnHqcOaGz1D89ZwGD2k+hvu2H0bh2Hfnwq5cHxQr3tWYb2KFjupqB09h36sc5zq1ORFMUh
HNna0jpldjq1F5A+EQX/7OpJwzWl4xMzcfSulbN5dZwYq4lB+tOP8L/VFHuHymC77FPx0siwufYu
1i5qse8Ndg0sPrg17Api2c3aJzlhvdZ2lbfuOv4YKgtbfIjr68FH78MMfX+t1HLMKm9+qifA7SmP
+kOStuY6zUNxaJgBG3ZOXZv56Evp3Nke3v12opDxGE3+kGwq7ooXSjQIxDy3PTplhSdSuf7WyXxg
pspHjqtFBpUm5aYXTv3YjuJsFHT5wsvLpzoUPhueaD5BfvWcvaxT2FSmbLZOjDY3lWij4YDD0c2K
gfsZ8GhMmTPx77ARw4ouxjU6CfguB0xo07JDh+bTjbNwBvPeYc44Y9IXyiMG6z7j9xu7DtZlPQ3b
pBs/udpvPqw5/0RnITMbaIt0v9MTDAiHWfbSsh/uwrF9pzzKeNPCqGKYJgyPJh7WSdYDJuFd2NYq
oaWZTZ63LwHfNabdd+EwfLGuQsRMxfaY2ZrDgVOuWz0jL/Y4In7LOGJAjMNSbl2dHAbwCvfKAwtn
h6jYO0h4GYpb7Asndg0jLCljbaDAU9uFwMPouHvMc890H9MZiJCgoryL/KZHxOJ1tyE//zO1jXmn
OeF/HgyVyY2O5w+6ypmTyy3IX6ctmH+bZ96FSdLunAEErkc5epy87hTpCjNCaGLnw+JWK1cXP1tf
QOWFgKIOSHlAzEckdgal7Puh5/DLSJf3Tazdj7hnk0zJuNJIWMrxHaj984IVdAO9YNkuEAXuopp1
eBocln7DVqKaoKPHS7xPlSx2WaY+0nWAVLa2BiURm3yPsgD7ON7AQQozvK1HcVv2AzatGSeEqAZA
yGtVX3eFO+9LX9uHOZaGIRlQ6RTqwg+EHdN7hnS+2zmqHmUKCdk3HtsQ9tpfm3GA8iud7n4sZnjl
bg85qgIIpgc3PgpaIk9TNHykEgUw1NnakF0detmTulCQXTtO26jqrrm3qrMmXnJNE9XxUFexgbnq
JgDLHHvQfumGx7sKhvY8ADJnUsGvdnMKub/PSyaT1+FTKboZonaQ3FIjxV3bJBJxfN48uhZ5FmIS
UOuYZS5qaXsVLj5OFU3SBeec3+SAqTr5xQjtHMrOw7VY1xI0UBzW/TdKUevXPNfmFIQUVYKS14K3
iGbTJz2oUGOchwxa/7VTOMxRUL6CDDYNyTNlgGovaDds1qSBpdXZWyxGaKFLjMdDqY7pUAX3aTLd
dcbD84ZPwE+c5Xpo+/kxi/CPV0sUvwTsN8BO1wFCKlK5YL9nY/ynJWorNqQFy2m9wMyc2/66ZB1t
Z/EOJny1AZH7noktf59UXJ1JzPeLdS1W7fbQVRWNCKWfZnfijk70Ci2MElR/l4Cn+tKKKlmvcuMx
Kior0ed744fZnn/ufqaC0I+fl8lfiwObkOZIod+/bt3I6TZOWKL6ZrcOtY+K8MnUWRVfaz/2xEeM
FtvV1zXlzyb+xsZiebU65J3lXlpNoRYl9FWzA9v9MmYlJ3HGnvyix4UjgCLBOL+tpS52gVbgvnrN
RniRNSXJGUfCAzwyJ977YbJtGYTkiCMQj0GaIL4p3C8iTqs9o9j+90WWPe/iet5S1KzuWxfsa2RD
dfJtxOkpk2hRpxZVU9SDKM8rjCwtlbareRxrtnDsBYgTjN11HvBg6iZJQEFmy7uqEQ23zeo91Xoe
dr3v8AJOaxgX5SgLfkg1ZGflzEGxjdOJU+uQDUcGqydkxBN9LSR5UBRcVT/OTlG/eLzfrkTD03hV
tozkpDaRuwtBYzd4mAOrQSbP1F/sHjZKv5kcGd2kC0ewvkzqF+wh/h1dpfC0FEKcl8rV50vF6In6
jj6JrG+R1RVmuCDbLFYfGR6KIFRPI2+1Z/AZdDpKpr4x7S0NrEwAQZDN57MIxefeVPknE4gG+XA/
MnPoBZfLUnaL93k1ODOAkFe8VviJOKwMevk8jN364uWBufLGBqBuuXbl18WkNODGIOD+4HgarJbe
TdbLI2fsgAp1naqTlbFz6zVFi3BRjbd5BmY+mgvLSG3lbl3yQhycmE1/Hqx/MY4BDYwoYR65F0PM
8BP8hZzoGuVhf12gWZVGLvGrTmv4RMHGcRb83lXako5NckONCRaXAyqVDopqBuqdtV0PqQNf8sUd
3BnbAdXAaNNxVP5h54HDzYbdNLW3wA2Gm9kN1LgvZZNDpl+F490wtnfRD7UuDLcupPlAU82APovT
stpZr2veLbZfjwUieipBGqpeJ/1sbyik3C8TrhTZCMySvH9ZmWbZioc2d7/Qf/PHrQlquQ/nTtxT
rGX77/psDlnWOvkJGUPyYXI6GgP0XrC/OZmHL971xxPk0wMqMMfdDc08fA+qMHHPcJ8p6zJI/Nzl
6Kim7FJbFybcTso9hHX7bnRTbhTce/2S3GcXXOMYnhtL7zLKsNyv1XPa+Z/D7nUNZXOHQu4YJBEh
mIg7fDvM6oa1cUNlOz8NIEX0PNJSWKkA0+w9BNRDqeyhj/Qjg0Q3ul0yWtAm1px57Q2/MOoxobfI
eZ460S77zF3qvVmnYYPCAcn5pZtTIz3NqkftVPQwQI4tQ3IfN/XezkD/ZjvL42jFeYYphwUOXizJ
FzC8HYi+PvtUhpALcsOrIoVvoldakNQqjgE1/7hMwLQ3dj+FBX/O/8KGMjf95GsBoVc5JKOSkLOH
w2x/mUbTTuaJ/87nFLjLkvnBdQiMB/D0oFZD3M3HrZqa+9S192Pkgw+0/Y8Q/s/KSQICc5I9ObSL
ERxdC53dFaMOEA+3VM6TTdvM+bFbXP8RJcqNV9gR+2DzyXOLLzIIHvQiqFCae/ixLSQn/4fMSC/Y
iw4oT8v4qVywW5Xz1yLupg3a4CuKJAYxin8oGxCPbRDiSU2rhGFx9OHgaHFHV5x4L6G2m1QzLMbJ
PWbvnvhb+sLJXRwmEHBbSQujmpqtjNpiX1L2i1d7S7UaZcEQS8YwKb3nzl1eZU+lpPrSdexgI5rS
VykbevTQLtbeGtpvWfYvXJ/jMiY3HrhAGSZNslEKr1HHEnJgxxfxTqH7lM1zehdM3fTCgwCfyKsQ
v/Qjd+iqZvobg5lwrbf6MhPjzTyKRRDzKC/ygfMrGapMLXR9KNMCM26EL+Otn3vuvWJjQ80XZW1T
1hmRigoHuWejV6cpxe5Sn7iiz/3ZKit/XNavjXXL/GtEB6Y75Y0Tcp5iRqB+TLKkG+4iGmMzhcUJ
512nJg52UyuMevCLBfoySarkncrdcGFzZ02Z0nBg8Tr1VZ3Gt/SI0nIT69H9YVlPr/7PULpzGhC9
PCYNG6lPQlTjPoLc2nz8fRzlDZiJMEoQamqKmspnyNP3lqSQ5W3Y1W4SH+UQJkisi+E8eS2HJ5fj
xLydg8r18eeMXPHUWmrQLTEAZntRpH7CvyUeCCwoB+lEUcD7UlpP54rOeM9sD3WMK8SpMM47hu6z
3YggDEx2WKWWOMLc3ko8MJ+qRVFXsnIkIgKVxts1fPv/jUv5V7G0/zVz9ktO7aH5XmEN//59uHtt
/j9Ip11SS/97OG3XD3WVvv4cZ7v8g/8KpomAYJoLZcs1RLDYt5MN+69gmvD+4wPTMyF/zAbMu2C7
/juYpsP/EM0xihQT1nP+zf8E07T/H01DlT8S2BNxffj/Jpj2JoJOHNoXMrh8vhbkNv3wTTxrFaR3
upS6UWVdceOv/ccmNj1FglXfDjRHTqlXVjehDMMDbh4kA7ykGSXzC9xXyeqHW82TduKZzt7/dAn/
Ib12yQz/T37rrx8sUErwg5HOC0Xw5gfzo8zJpkK523Zu2ptqsLTqBH0oXJ+g7IjtFle//8Bf45qX
D7zE/KjD+jymmtDcr3E55U5d2s+F2PoNY6huF3Rg4J3hD0Mlv8bhWANcLfgsHejAF36o+GJ/nipQ
FuJqAFZlm0oLhDda4XiRD6Yl5UjxvhIifh/bVjw2y/QnrMSb6YzLZxvhG1YHyWgVv+mb3zAKyIXU
sOl2cjX557isUcEvfn0Vj7PpYcfL6lCyyiOTwFjr9AEMtRXt5KFUrrkvqGc+DBIize8v+1+j4z9/
0ZefKtQEIz2CevTd3oSjfZj7oYziaMsO09lrvpojHuGelqFTLVdNuCZncm8PaWvhyC4+WsXFS46X
JtJLTsFgq73wybElhQc2eeWf8v7e5Qv5249nZICuQEhP/PXnPw0uBKsfrHFXRds5DoP9kIdy62aq
e4UVQ91pyb0XVSJdRvRTQ7b2UKSEHRWTaDb1DemC4Q8z4G8fC66W9gLWDJ5VDSzozdWCWD4v7LAw
+WYBD2KWlJa1PAl2Praej4kOlz9MDf3TXaN9j0UoYNLTqLfPhfDbApF3m6JMqov9OluSKXndue+6
bpnQAqfQ9Kpp+tHyFVwRKxrul0bnO6gNzcmJEue9O/1xQPfXPO1fdzK3suAwpFkZpHhzJ899r1tR
mJSqEkf1bojmXecKdoGo5I5VOvaEvcrwD5f+7QJBkRBHmdCsSjw/LJi/PrrCNtISr892tR/FB9oX
8Ph08acprX/4FDqFIvR0gEPP129mKSifdiG0p3yHQY4LSjTLQJaS5fn3j93frqAntA/00pdsgUKj
L3/+021dpSwTeMcNG/SluKtFoq4rE4EipfwWHVa634fMKc3j7z/1DeCPL46P5X3Hr6Y8ctXqzW83
qIqmjYsmri5XJzo6iXZ+KBr61b6mxr4vJ6+PN4sstLv966C1i6oasxM9V/LCQeDgE3d4N45X1DyH
d2jAk+RQk8faBEud0ffQggGETi3NGUQVp35fcR5CHBrfcivJh2zKvKdWyx6d70CCkqRahMBqlVjg
MqsJxjWlG90lQVTPB8svc+hJ69X3XEatr8YxmXdDJZs9br5xvupmwfk8DnsLfD/xhg9JM5t71ymn
aj8moj5xn9C2Rmw+9ZtcJbIFIZbXxKQwVb3rg5Q2d8A2UFBjtM14XYjRVE/zWMXHxtRFcJDeovEC
AmL5PGjNuFcol+LDHAosYvjBMFjCvvbSS3uVqSRgtP4XR2RgFZwS9ZGxWFabEB9QGrUfQFD7ZBm6
qv9DwPuf7iSWI+mxSPrECy5vvJ/upKLPVhFR2dv6Av9cnRbRQbs4qw3zG1u5FuM92JVq9/sb6fKA
/7IqX+4joYy4NApN8BbWNUVRTA2DaGgpO7NbRUkqqSIDLDipXv3+o/7h92NPwIch5/MwYry5Zfue
UKWR9ExKnoobb+ncfZRQqWpko07c58ueU3ix+fcf6nnSuIK13lDmeHNR43iMcDWarVeHw12+zA9R
Qh9deVG3dX32J2bo/oTU+odrShVJsRFkJ+gRX//1MxHgJk68KH7RNFV7moRm06RBtQfN7x9//+v9
7S3msXpLtiCGqQDFRujXj+ozVdYews9tb2bygjrsrrG0AcZ0w/WOGu78h8/76yZ8c78Eno8Ui89j
X/0WD134uq0tJYRtaQY2OGUQ/sAxUHzBBps+WzLzH1VAUP7g1p2HiL1r17OT9PmLDhPWXzdnrGOz
NkF9MFM+1jhqO/exjb0m2aqqJypSOcHwh+fqH74O4lGcHXVguFTi8qL46bmKiHJO5Cz9bdVW4S2n
1JJiRYRjtOnn/4ePYlMahB6DMLxP39ziYDr6sGX0f+slQMCnwEmvM8dBIMjS/Idv4h+epsDXl8fW
95mseYvWXBLRB9mY+dt+1dGtXbFLQFOmphL0qbmahiK7kUqOf/jUf7iWxKPVZQRHGUZ+3lxLLIQ0
opzV36LYrnZ5gsWmE+TqbTyLw7+9tTlGMOQTKDKTlIguUzk/fW3JvFKLoB26rSTqlkxFw65dLfGg
rABMzmTDv0IlXd6o0mUzqC4jNrxT35L6I2iFZXhJfdSm1XvC7QNUMPWnEby/P7D8l6VRfBJLvHlL
xCNN6DSh6vU2NcRIHC+1B1km9l4aBDiGAP8f7kj+k1ynX59YFhg8YfLyfQm2vL9exyIPQw5jVKMH
Mzpym6VzhXSRanW494aZ9mNVSyxgVE6bEx0/qot2YrYJPLu3wFUOmuzsUyLsdn1gyP7S02GeLh0z
pI1U9PPNhMl2U/cze4mxHXDWrwOTSJ3GzxYtTfE1jWpCKKmcfvRlWj/EdijEvvWBqEJZTya7xz1m
W3JsOiYfRVjmfl7L7vOcuexdHHJuj3XT0fyp6Lp9aimumSvlxpZWrNvZ7wkcf9J7jJZQzyf99yWq
2YNtwogU0EXp3t5wUnO/wpOf5w1fffm+t7Z9n/Nt/8iTProHE4gsZaTDTG+tG9yWVIxDfztvfcY5
gt4DdsTAQP1FX3JMTKAUCI8z7O8Uc1O6VwoQfrTv83ShiF8m3b1yurlgNI0oLpS9lcyGM6T+jbQ5
fbpwjufvYmhpVyS0vl9NM+ACnrECP3NiGF+KfFnI6xYkaBDY4QGnAbjMXyJKbtQQm0DVV61Zc/JI
UzW8JCMNzP2wSg5zcy3KYp+nbc80f7Ks+SGdfc3+aZbDpRDcsSDNXVF+XZfeOTd5mF3itzSTSYXk
XELbMWyzj4qY/4d9of5adlHyw4iR3MGSp7Hdd+lEem8h2IjwaGoeyBM1H9i/gbR2opSmZTquFaKd
sgVQBIGMRPiUOzTN0loAOo+VN3Jd1n5wrkbCOGTm6JHgpFtnvOs4V4f36I4ugUTiV5iB2qU6wToh
HIl7LjzTjm3DQzub6cb1iqq6Kj2Fq64Jw57LmvZgudOsim74Bi95P73QuyTaQrJ0iR1/uny3/EW/
8dJ1k0XS3tugRoodOp3/fMGjN9u0zgPiSUFZXzu6Sr6JWoT5Iavx+60D0cddnqFLT2WFRnuUbvw0
mlU880Euc/h9V3+Y5mo9c1/jD8DFMX5v6y60h7ye+WlFyUuOfnLUPpgu9Yvd7xfLX0cU/1q8KO64
XgBj2cCtf7NYprMmOu55gnkuVx9IwtZb3sPiziKzI5FcMSHkTtPWj6aO+oS6/v2n//1oy44uRFzr
UZ6jU/AWSlAJr21FWQsihk4C0bZc221XYE8NFq+h+qqbvWVSgl0Kms6m78KHUOHIFHzh20BbJLqk
bP6w3fz7q4rH2XC2ZavCduytLGNwymBySoiHbcARQykvf3SCFmR3EhZ/YPH8rfjHu4O91+WXD6Er
+m+3GGFeS6v8QW6pQU7Xc026dcnq6tZXRt0sZu5fE42OfswYYfI6pKicQurNEviM+Jgo2fh4i27G
QFX7338xf78tmJHVf52BXbZAb9mZKYxqovr/l70vWY4b17b9lzvnCfYkptlISVq2JVlyN2G4JQl2
6AiC/Pq3ss477ylRVmUcjG9EjRxlGAliAxt7r2bMDr6YFLTmF6gnRSnzbqYcjYqmG/EWa+FZ1fI+
2HtAVV/Zln8v+gQxbh48wXF6hTmqj5eXz0aZ3wK8kB6GStfvGMBsN6gKMnApob+WVtCxhv4rOD9e
l91nrcoKgHhgxFb5rfzqsW34/M/rgUaBfRuifpzlKE3ivkdJ2H6uB+BiousbwSR60zOwHf2WnNkN
wKEA3svavW+ggnMrsnl+V9cUr5OQYSPtKuRWZY3d/FPDEQHHxjZmhUFbBru7bzqE1wb6zpELZJrw
pQbNp8ALGqfeCOW5smY5DL5FwHu2Z3WUfARK1D+FoB2EuInBJwZSIBCnkIIEAGNr8EmglRvgQq1C
HJf7ZU3STwAfoXcIB2S0pxPgieGVDDziO/TOz272YQBg05B3PhRWBi/9wUaD40YNfDFFlPZoJGaJ
WJ6nmAOQKj3mtXtYrNaAlan2cwT2kdpHSz3BSpYD8YD/GQaZP3g9xf1xAJwiL0GC6nHDtR7w02af
GWAn45uozcL3ScTkM9qdm7oJtoi/n3ECw0sUaCR4QNHV3w6tScWTzFBZOM4gkgWnJQ+97aAS/+0w
iXS81zhd1M6YDJ5xU+P3H6HgG+0bE+fprTIgJJYNkxKtMy+PYX/dgscGJtjZAzSCLPi9mVQCoFU+
ere4Ifvh16BXXz21G87N5400oDGAkAwfqHoV1D9GI8vmEle4LIAA5IAOslTf8YySeN9F1Qaqam+m
uKCL4uJ2bVQHK2GgVYOHsMvnG6+JI/jaCTAKgHXMRbsHfZmz/dTL5n2rOUHbUtHlya9NkqOcgf4D
vmadwot7Fmc8YMtAHw99GFrciMiXP5qqWh5wZdc/Mmyidrd1bfId6W8a7dD4XaF0EXvsM/AiuDLH
xpdf8LycUcuiAvjLZmp5VeTrgvZiKhf4rMdDh8IBUYCItEDHgRvFG/UkAYrALjUrKNXrBPXGZRyy
J/BvMvjJit7cQAIVQvZTFs3zzpdV1x2BX4JB1zae2TGt7BhIuHA9eU/XNg/3XUIHeFZXCuoYY6jk
R+QPEpb1YCflgDy2w3oA6DULbkTfDs9QVfWAm1mWBIke+tW/lpVM4DXEDM6+wxiEM8wfO5C8gPLt
xS3gAckd3QTpd35b5+EdGc//TrZ68jSaGJo0ybSGKw51md4yAOabndoWDczipgy7M7Lyn2HIhA2I
grn3PV1olu1GAhUMkA5k0p2muIM2T2IWYBlJXh8h92H8Qxb00WdQctMvs5pBqACrPY1h5o7eAvhZ
YEfuFMCt/vn9CojcuvqgRNbraL5CqCJCicb05vPmbdDZg5i7QN0ISJlbLsw5x6lz2Gl7gEHMskM3
3ycxXK00k/7zLBUwxsDE8dJsMf2VZNJ7qKWvUbPvW/09SBvh75es97+g++k9adNCiA35pfcwqGiB
NSCqNh8Q6hXcMVJIZ3Y0Tz/rkMygPNLu96JT/VbUZwNdT7IVWJ1Ybs8h2Njfe7CfvR3AVmhpUjCE
DUCzMHbZIc7gI7+Oy9Qfex7kuCqY4fD8yBNgePPUmGlfVWsG2TxwL8ju3Hc6hnHdwc+26gM46s19
8B5KCPAr5C2fhtsRD4CvegBGeQ8e51rmemEICxhKhYXncRjGgF/coTGVt/kPaZJ6OYK83pk3GUyd
9c2GN+Z9BerjZzOMAMiG6Zg/dzMgGJKDHnYIe3RscbNv9VsAwmm0C7osWMEzXQBlYgvcC+HDPWQc
Dew1SkDFGKA1vkxLOBY1CGxtweaMe8dOD+27YRR82QuFt+Ae0EKwaEQKOdfDGKTVA2PT9BFsRT8F
rydut2MYavkzAiYYuQ6kpN9rnJI1KvwjTIIVFnbec0EpmlKm8z8CC0lyeBZLD4ByKP7js4dx89Gv
QmgSELjak/1k2Ho7tSCWAIDboZtV51PXvc9iNcKehSiz3oLTXP+OVt6lp2WavU/40oKjTXCmSgNe
jYQ7qXsQtxtYInc7nQfk84zXwpkQSLsjzc/ACwjHpg14OnP6rKsRd1YNkeWfLdiHI8qfWfdJ+TV/
AFD9DEOdx/GOrwDVAwm/xclOzjFgo8CENu3Bj5UnjgtkAGCYk0/me52GE6wokUF/rgK+fReNB6u9
Zhpxiyo4Co4HfMwZVrF8QsspS1C6BR1szY4V2g5LJqASl6tznjZPc/B5EIpBFWKM0hqY8gEMHeAN
l3gPCGOFgvCAXsK/C4b/23v/n/CcDL3efP/Y/lLjt+Fl8/2vv/Hv7nvgk3+hhobSSJSAXIoG43+6
78j5/4XaI2qBeIAg/T1jMv5v9z2M/hXleJXgvzBOLmRh8n/F+DOCvi1kAVFvgVvhfyELcy47/f8a
B9TfUbdJgU0/1z5e1IhQF1unrZ9MWSE61uybt0ZXCl6vjXzOI1+MbNo0ED3rlxI0nh9R1/3weH3F
IOO1oa2GPKPGA8BtNKWigFi1PHjsokFfqXu/Mrht64AOFelNT5cyS5rhYKbhfd9V0ZVnxWuDW9k8
YV6XL2GzlEk234HoDLRyjyz1xa67//dXe6m289rgVik7T2U/iRkzh2tMdRN1HgwWzsA3t9GtKhhq
XpHPQ6nLCYKBO5qfU4sVBGG30c9v0Re7pW4bqnJ8xBJQJH1MmQARvFsXx7mfV+zF6Gu1tmm1pTNg
nKzM8/7YwNfonyd+/nJ/CCAbM7CAY2kq6IiUfQiDu5MeUUi53ULgrL4pGCrBZm+tzvqplfbexGMc
On5su/seQtcCcJlKlUYAPaXDCMTxeXVbLxtpkPZV0K9VrMpUt+39MAz8rUji/6qJ/f+OnL8U8F58
DNbNOYhK41zCtv5tJfyp7LraXBHpO3/RP3yOv6TiXgye4zac0xmEOm8w5JH2zfzkeYPbkWYXAwwI
XdC5MQAZtcuvJhnREpM//3kbvTLv0Dotw3BgvRyiucSrk1QPyTb2RRtu9XIFQ/HK+H/VX16uy6wF
HUgzlxH31S1RE1SG5mZyjF7rQCbYiBlVDAujvLcySI/S6CenhbHdOYIZyRMkGeAwn2UryNxgj9zH
m9KO62IdyNJL/GzmfC7hk04fQXSLT2uAtNxt8taJXPexanxvwuQ5cKxyRA7WV9uD2+DWgczYVqdb
jakLYOLwNq4C9h2t0u7bPw9/HuZPkWSdyE0G6Snm44AJaw+qkF4P8hEeacMj3wjYsFXS+leKoK/s
TduIwfgov8tE4rShDX0TAIF6M6wQfPnn3/Ha6NYXbnO1pfUSgWLLqra95bRt3+MBCFE0t/Gtb7ys
eQX24F8UXhHCuiDTO8XnH26DW9+490iGStegSob21hfPC9bPIAaFV+6u15bG+sSKaIqmCz4xa/DM
WgiA4+3IrwBtzr//D/vHbnSGPV/ZUmeypCIBJKtPwjcj27J7b+UhaBZzBat4MkaJ00pBABfTeHHA
+U0IOKhQouQeeRtBRB/9mP7Z5SuEtmZiXNfghWWrKHuw79PKHFZ+re/9508Abs3ltBXFy7rzjCi3
UX4CQOroKXlFQv+1oa0rBZJI0xK1mLVqgreD6m+piJ0uwtCG6iYNCDAV5D3KiIU/l269C73FadZ/
ayIvKeMyR1Wr9HVdNKb5bTbqJscf2f7uAvToUS1Ia/ocSmAkf4pD9sFli6APfvkdl3mhgrFclUQ3
d9TXxTrUt25DW5erT1LQNFiN5DUFxX2YvS8J4I5OpyNg3JfzbjIyaQZl41LN0Bffgs7coqjDPrlM
PbQt3eeg6g3kUmQJURIQHCF+0Tm90kKbxgCuNMpBCsQMD6J+nQS1tM0ObpO2ztwRZeKwGT1Rjn32
Hryr5ykPnD4lSqeXq21QHPAo2zBr5U27wU+fQItwexGgV3Q5+Japzpv7VpRBl+yh4wt+neOS2E4f
LfGrLYAKRlln0zcSqEcOIpXbDszP98eLg5sJiJhM8MIqTQPN8WXq+O3czN3R6WPa2A0GTilYTFiU
CBiLOIByIA3dDsHc+pg6D3NAAjpRJgz9wTTzfpJs++02bes2S0CIhRYitjegqxCjmx5A2HO69MM8
ulxvsMKmtMtrUWJt4Dr9i2TXjPpeuXBsQw8W5YnMz2sNfBP4lT9QLHD8itbpmsusHmuGyz0b65/N
3CQ7KDZ8d1tq63hdFyPoHE2iDA1QJ2qYf1VB7HZK2fYdeQwPG2DWZZmt4a3KgiNkiNyOEturI5VQ
1krjXpQgFt4D3PK5GkCz+uclOZ90f0/dUF+83CJozgQQjcH1buaJQ2iB910N2ZaB/xqGMBkOMc2F
03s9jK2NnnfDnNE6EYAF1aqD0gghN2CQGjcfBnBOLn/KOsJ2yg8wvl7N20SGX4Gqf/znVXplu2dW
/JO6W5mRZ04fg78DWKNwgofnntuxaHt+1BJ6ykZBYsKD7G2ay/erlk7lU/AfL9dk2UhMyYALbltB
hM4H4JPk8J82wIUw/PUqJMC1l6NPkD8dTAU/7zVYjzU6jVF1Davz2opbx8BAkqDeWlxDLINfkyGx
gCBM+NHtc1rnABKhWcKtSaA+mO+l+YAk6+A0sm3YIcnmdURgZMEiAGchM5b9V8jL/5TSQEK5XOva
115uggprnaaQoUrRj0aj9MoOPO/jP5wCqXUK+GeEVgot1xJdqE4B+BVx8jimMPn8COZ39uy0OLG9
GSexVEZBqyAfNqA4WpzvKTA+ToOnVvQTAbuGlGLlqalPHXzTeV45flQr+sOmR4YPQdeSan7QZjxp
JKFusz5v/xcZUSdx6Kow56Uvf0ofItTUbYun1lr7Wyr9acOcYznc8bg7tWdtILdJW2Efz1Qn45Rh
qccm2y0QYIdwvWP+mVqBP8bLMkmoEpYZtL4ARcnkASSba3jp87r+aaNbkT+TllQguWILjmiuQ1e3
A4LFaVVsd48zN2dpJqy4yenNzD0geSqnqlloe3tgcRWA7Yh9NSa3qo/uAryz3GZtRX4HNdrFQJ6p
zE16oPID3CQc18MKyGCp56zhWGqogR1Ynt+M1LuStLzyFRM7IEHzj3zQi8poWAECIJDLuJYPvTb0
+c9fBCRACBDAwgOinPvuYEKchXA6cFtqKyR5PPadWrFBACHbz2F/B3UExw1iRWQLz6aRQk+u9DYa
PsbRDLQR9PEcR7dCMkBzDqS+GGdJRCkgmdmTJNdqQOd99oeATKyAzIwEDmVG1TPTPUTC4hmNotUE
EXDVYLD91BB6MXvjQ77X7fCKraez2Kqmm0cIIgNzB0kU+b0K4Pvg9IXP1PqXm6er+MqndYGEhNjo
cQMRYLcJWAa4jW6FKp8DLxV5y8vFrOWQ86IXjpenTZBcaeBnsEvgJejFD/4YfoAT3BW/+1cCyiby
DgIe3nMXYL03XqY9eA6Q/nNbEHvXC/BlPZgjlAFUISFD18lDNsBd3W10a9cLyDdVQAlxaNpW2R70
AAibUbdCH4i9lzslnjcAOM+y3JPMSzj3sB0oadcsMF9Z8sja4njsd6HecIVCBxQycJsvRHBL+gnK
tU5LE1n7fB7WMKYDEjk8XYBZi2Ascs1L7LW5W5vcq2SWbhQ7MdPdHh2Le8W12zFm882qmcFCg1CO
ZeFvqAFfNblGZnxt1taFJP2QLFRhJ0rPP0Ai8KYehwe3tT7/ky8uJAOjsBC6OqJcQOmBXHjPJkAd
w/GH2/DWpQSOPU2qfgVUYmiDR9Mk5iSBRf3lNroVoXlYkaGhEEaESu0vKprPXp471kAjKz7XTaXh
HEBMDIz1b+Cvv5Pt7Dq2FZ5t00N9NMEu7AX5FXR8z4CdcwseG3Tk6zmd4hQfFLpdVXgkhrD1AGOF
XLvtGJtGwFW+jECsYmFaiCIFerjVkrptF5tC23pRvwaw2ikBn363DVUR89QJK4Ji7eVGnyKIbzZB
jSzDg7t0kpezvpaanw++PyQZtnAD6GupVzGBVzlIkslDwBWnN3nkYb8Mc6DVGQybfKRQy6PHPGEQ
72siKbXjD7MiGGiDqM/7iZftwn932bjto4y7galCG5PkUQqdXXlujijS7kcWFA38PA9O4WuDYHLi
LSQUEEYd+PoRzNKPSM8+uw1tRS+NwG3QDKUjMm3+b93CemQTk3etoPHKgRxaAaw3uUaSz0jjM8gu
+8geB6XdYAahjVOpoILNuxHLssrmXlfsS+PDRddpXWxdAx8wpmZk2Cx5np7manzeVOhWQTpLQr28
SVLA+rhCi6QEnfBomvqNyuWj26yt2FXe1kI/fMRyRxQeETW4i3p2rJH8JeXz4gYcoU8GIdpz9giH
JYYkZpDX9HZe2SY2VEqCCUs7sPTL1k8+hzq76frZLept0B6ZoYztBQuy9RomLgksONaxuWZs/Nq8
rXu1R6UbICxA9KewvhdD9VZ2uVuV3obs9bGUk24RORsA5NB8hN5wG/jf3faJFZbIY+IR8l6IejJ9
7Qkf5n0A0NS6dxreRhfFZk0y+G/grWGqhxaSiNUSuCWPtjRGy6EhHZzzUrDh4Q4lYQcFlTW3oPet
yIS+RhrrCDe2hDfaLkmTX7DOdKxo+FZscq9WcyR8XsLG4BEGlG9H1rntFdvtct5UAP0GDG1EW7IK
ybqs3U4UG1LU50KnqOCykqjqIxzPHkMdOQ5tpbwwy4oWBcHFEi6Jd9UsP44wY3b8kuHlGWskTBSj
GVEPCtxPnAF3fBjdcmkbdiJDaJsTgZgHr+o2hUHIkDO3h7RvheXUyjwzCkVAsOWPWT+8m5fpg0tI
BjboxICSSWnQsdKn6qcR2TvYiLrdlYENOVG5SVqyYdqg4Jdb7b0DqtzpO4KuffkdPaUalCwRkRCP
fchY80iId3JbESsec7ZG4QYqZgkpvmcYA9xBFs8pHuGocDnriWg/2vTAyoz7z+AjwYg7hNaw27zP
d9GLa1gZUHS784UG9srNeiZnqgW+S26DWzEJgjcfKLw+y27KveO8gYYFHQLplGwGNvIuqBJQYgTu
hSSubs1C3jfoiLpN3Mpjh4gDoFxzVhqv/qJz/8Po9U54ZfCCLhdcQ1k5IhuunDCBXgMd4QJSaxhY
Ok3chhDFEA1TkAtDfgLx9/08zpDKlanbHrdBRMgfAqiuJ6xM5/FDrsgTnBS+uM3biswGR1PTSjz7
QdWUcFSFsgrspNy2oQ0hyuaQ5vWCbcg2WNZAN3nepYM6us3cis7M6/U0nuu3nmmOEv5HQx44fkwr
Nil4TKsnUJBL5AJ9IaqhlO4DBeU2cSs4YfSwKFiT8bLqegnBb3LPuXQrtUB39nKXjxIm2ZBVw9Nh
jsA86UDEbn03UA6s1S8HhyY923wQPksjzU0d02dRS7eLzVaK1V03atIii4CUORyTsvRDUGsn1AZY
gpfTrqGLmcKiBg3nswZFv8BdLfbhz+r0OW04Udt7TaUnCfcsxM3iNz+SJXC8N2040eJXFIZAwIXh
hgvaHYNT4wBbxYpdK+X8+eUT2CAfYsIYcjExK6uK32arfqIBdepUgPlxuerL0MAa/lzVhr7jsFPN
XB88A3UGt1W3QhQ+DdlW4booG57cJT48t1LXoa34BPIhgkQ36G5mggAQZ83PFuxxt1PLxvhUBrIB
KjPIKUR/hBzB/VoTt1Prb0I4MYWlVwyMjxYhzBp86Gp4a+JU7QjO0tgv05Ut08rLodxS+j29yzfx
rm+o01sQfP3LoVHQBmGbk3ONhq67fpJvptCRHQllvMvB6xTCF4zhsIWsAoWVHb/fYM/utgltnI/w
IR27+hTshixCUW96DH3vm9P+tvE3MADzIg5tshI+vmaXeS28WtA2dpy4FZs9GTfdNee7M4pvRKee
dZY8u03cCkw8uUGVhjpXyVvyQTPY3iz8o9vQdmCG0PYHjBXeUWc1kmDadzp3C8u/hOxeZOMUupN8
i9Fx6uGgDgMFP7gZl8atLgZFqMtNSCC7B6GuhZVz6N0CfP9LedkntzWx4tKIIZ0GD+cJVQFocu3e
o8ZtTWwETq84qJSqRl1WZRP8ImD0Uyvutk1sDE7gT51RIfa39vsv0TDfxXXsdt3bMkvwAcmr1UPN
l0AYhbDh8ezg5rTatq5zyCmH5gYebeg2w1ukGZJjOLWd4+jJ5TYJKrkQ0HvxlM03GL1l/N0Kgwe3
2+FvkmTg9MSDRqJfhw8kbG5j2TuObIVlFs8koBrnd8fZcmJSLfBrTcKD25JbCS2pgxWKVtgoJJ1v
R729MQG/dRvaCsuqXzgVcI8st4TeJKH/QDri9kS2cThnIR9AnAHTIHT6bUx3MxK3Uh7sby93yTAl
eRJpHLAZZWcBRrnddmLQbk9NG3NTJyGbyIiuhjAJzKW8kvX1k9Nyw/PiIoVoSQOEIAdII0lDOAW3
txB9dJx1ejl05UOMtpaIHNHAHZ2g6tZcE3M+31t/b3ZCy+9yaNzBY7gZbJI6TU+orr+BvpPbelg3
JfgA9cg8fMi1hTEfCRg8luLa7Ya3wcEQSpwUPJext2EtOkX9Xexfg0+ev9efVsSKSFQJe3C80P6F
XWAafx2ALP3aJqEUN77uku1Ecunfr34ciSu/5Zyr/eEftJuycoHgHUoUXTnhRzT7tq3rO1ML8gaC
8hywFt1Pj+BYwACxgeK622FsN2tDPoQBDOOQx8B7+nOcbusIdTROHXesffZEpsqrFh8fvnIQoQ7f
TsHkNnMbDNUQKP/GFWHlOOXDHgjGr33CrgnGvxIONhiqgutRuMH/sMzS6tiP/bsoW93KrTYMCtff
XE0QzC7ha3vwJYT/obvqBhOBZOZlGGeqnftEYL0hXPh71NGz4lBu++dAPh8Ff9ifNhKqbhqyLE08
lcxv9rAMFI86oumnal3cLipb1B1kliEkJoMVRwQ7y1hN36C+fa1i9Eo4R9YxhNpIC2FHlP2HLMQW
hxzjLwbV3HFfVzn8d+uOe/cQNnY89SIrW2grISg0SlkZUfkJDqFvs1m5VXhtRSY1j6wmM8qkGwTm
dt4g+h1sRNxoRRAWvdxBkHqGaiN2ZTkuafS7gZM44EzL7Fiyj6xEPogE2jmo2cN5cl6f/crQL5EY
msM/b9FXwtZGSUU9T0UGN/BygxN4EcJHezcNdLl3G/18cL94PcHt3PSbRuMy0XJEM40Mew2bJ7f6
gA2S2jow0RSsActGG3C6knuIqLodOTZIiqCYsUCSHaXYBVK1OxXDyheymduVG/4vRNQfTgYbKTUm
UU3HlkzlMqugw8jd+k4Bb9HCyR56/bscUuRPqC/zRxg++88jVcZDajRkP3NIab5p1NnxcuwUeSPi
2nuGhQZ8BRPkDQ+t6qYvHRzjxQ7GU+an8hKP3eCil9UdDIz0G+1xjKWZrs7wcuMGbYaM2uWnHrlk
8AHcRlQk+RvB2Vs6EbcSky3k05pFx0uvSYG88FdDoGo6eT/cNqgVXD2ZRkE6DB2Hb4FTF5vbVWtD
lyBZpXQrMG5t+n0O9WnVt1eSnlci1kYu6SpoU4kHYeHTJn8431Yf8LwavjotiA1eGqd5JXWK0QWH
3eNaH1j7021kKxUP6k70umZYan/YmepNPrjR3QMbuFTRhZG0mkgxyqMH3fNsdqNfBzZuKWxg4WIk
Roae8HGV+R3Udx13iHXdQZwy4fOEoQOYQ0dyO6Cw7Hbd2VJjDWtj0Guw+cZkruEWiu5xvg3XZLRf
23/WdZessq3DkJOiq7fg4GsoJY+5Y4nd1hqj1Qxp3wyDwxsAgs83KawgnLafjVmqmz6SBryxIhuj
QwKr5IU+uY1sXXLJJsKkD0Z8yY5COTuDLfUXt5Gt3JTCGS/XckoL+Bn2+03BqDkYofjrNroVkDCO
8PpsoBmwxb485HPTwBDQ9G6Xs41ZAka8qj0i0oImSfsmS5LmOG68vXKBvrIJbdiSSTIv7TOWFkRF
3VvYu1ZPnBvHLW67rhAYgMXSpEmRL8NOJ8ENfMyPbotuvZGp6OGXp3VSBL4+hNPXVmxuD0cbt9TC
pha6+iotFIyBp+on3xwzUBu2FFczdOurHiMrwg6wzHikAcudioTwKrjMG6Dy1cPyM06gbK7fV5t5
Kxe31rFv45bWCE4rQZ0khc9haa54NeyWKXVL+//m+gvhe7jsbUtSDEn0YVX0Xsjk0WWTQI3ock2C
HMwQv8PQyE0KEdSliJ3yWhjDXo68aMpgOz8mOLzX9hTAduZU9Y0bKg9y4ZejizCjAQAuSYFzpbnJ
PF8d1AQzcLdVsW5MuVKYMg4IHU3AjsySMlFugC7fBi4tC7CKyTgnBVvIofIIlM+dDipIEV8uSR1z
GmztmhRrkA/HnM7+EXZ7bvhk+F9djs4yj1TdjNHzJWHHfmojWNv21woAfz5kYSB2ObqH4qkMIY9f
gK50N83007RdM2l5bWjrzlRxEzdyQNTLOaff8LzKlv0iqSfdThUbYwDbqAQ88c0UZPJPjQz3qh+c
EjffVhHZKq+LRWVMkXJoh8Ez4AmUQqczHFzQyxUfNxHkdTCbwiSsObKu5jeqyianapFvy0J1auEQ
EQ3wPRlrbiO8FE9CBW4b3YZ0bU2etn7jJUULLStawc4rHmEP5RT6ti5U3p9NvCDfXkw1h1kNUG77
Jdap4+jWsUV4OtEAtizFUlOot8S88oBLac/unm7Ttz4rSKgZ+oIiLoaNHfQm9mFI9m5Dh5c7pp+C
nPtT7xeyqvZBUBXRErptdBvUtQJwvoBv4hetBvvUwNYjJE5ZkG+Duhg08fpR1n7BPf6Bhf0TnLmc
0EWw9rxckGFs+o41eivCIfwI1Q9IzsEqxGmxbURXGmn4ym75WkClW++2lnyC1cSD29hWrt8NQm98
aLaiAk80RAGo1U8S1pVO6Tic6i+XZeyoCSOa4dSa07dwXTlK4n9xm7m1BUGDJFAno6aY/WwHI73j
2FSOx7h1e6YEjsG4OJdiZCiKofPY7cQaf3abt3V5TinaRX5LlgI8aKCAkrfwrXCbt41cqkKmmk16
c4Gi9iGTTdFlsdshbuOWZtbPstWNLlo4XMLfauclTsVa3wYtTdCaM1kA2zuaGjhyVDe6+uW00jZm
icKxuZnmGIZ68Ht7TGGwccpZ5MbqgYP65dbup2gwUePPhQ54dmggUnCEbZTjclt3A4j9UdhSPRf9
AuvcJHhbO1KdfFs6KKUxnJqmWhdwHn8n5+kAJJrbIWijljRMfWN44uqCD7KHt0tXeH3+2+1jWjEJ
8y7erxCEL5okKxbhHWqRup2BqRWROdE5BKWxA00MoYN+XMebxlee2xFow5YSQwPYKgczgGeRPnqE
JHD3VsHBaVls3NLAKZSBfTMX7eg9bnS5abv0u9vQ1tUA6yXfJD6di8DriiocH/Kt/+g2dHoZO2sM
ulObqLmAwtR9FZKP4egGw/dt8SAoeOoZT4i5YF1/2y/rKXPUOvFtyJKkzWrgaYegDH14sGbhm7rP
fritiJWrBT2FzVjA5iJMP9f+cgzG1i3pSax7clS9giUhwchgwm/DfMuTa+o+58/193aSn1gxGY59
DCuOZS6yia3kmA0ia4+6EuGXGk1h+OzJmLrVmeB3e7lljFp8fyIzDvOofRNCLVMxzy2/shFMdI5J
A7EDVZCO7StQCXwROg5tPTjhlsbWcIpVsdKlepY+a++qIXMTavFtBFOa8gyXkKcK2CbDb27uYa1r
4DDstCVt1aCs0XSmSYsTdzzrJpBDV7duJ64NYor8OF8iyHcXcFe+jYi8g2DjjdusrZtzQp8SIuwe
/Awl2WWiOjH4rLkNbcXo1qEJFi2NKtKvuT5Gk+OwVoBmqaEE7naqCLS3TzJamLl6dpuxFaAkozj9
UN4oZi+DSAs9QdrnGsrkvKB/CH4b1hPFRvtNj9VoM1W9WRBFJy+l0u3WtHE9g0nZAnciWQiaPEdr
PsCzUM5uUWkje+BlxX0g5VVRe8BnzaJ9Zo1Qbu9XG9kDnEFEoLgli5wMNzBbPFGTuJUibWBP02S0
1fWgii3oP9BQHJIerthOW8XG9HgmgsMDrJuKQYe/Axp8heWcY73QhvSkKhc57ZUswulXYrpDR1q3
9MdG7yT9zMNKYbGradsDznADSRO3e9NG7yzrGjJx3tD1IJdTOnfimORKXjlcz0nUH6LHRu8Qbwzm
DGIMuDppVC5ALH/jbEjqs+Mpj+E3KuvgL99vN6CEb4MWF2kWCqdzUQyeJw5iEv4h7d1UvX0bLOSv
cBrQksmiqf1tx/KZ72E85YTDgNbW5c0/KB57ue5lMXobu2EpZYdsHEa3N4stp9R5ygypwN6EiZJ/
1wcZUgDhKBjs21ihBiTzBkhUUZAArnzNMHxOVO8mS+bbaKFkDCHSHnJRTCR7N9KHtk4/OB0GNk6o
NlzFIPuIIur0biHRz66Z3MofNmBHNa0RI8XQYgL/CSfxLl1mN36ib4Nklz6Y2o3FoggC6N/0/p2S
k9uFZKOBojzK4ao7CfgL5wcfZuXj4NYRh3P65QZfiA+ppHgQRTtVNxv7BT9ktzPMxgP5JocMtg8t
ySCMDhAM2OfK8Z1l44HSrQ0bDxJMhejG3UzMLmejW0Jkg4HWYepAT9p4MUx1/TlfTHu/+XX43Wlv
n807X4ID4bWcV/DD4kUNDZakr3aDcUyJbERQrtZmnDsMveSNOnTrTPcZY8ZtB9qooGmePOjAYnQe
0Ntumk+AUbs1gGw1I0j31TWp+wF3XagOMEkaT80MyK3bilsJLjvzzaJthMM60EBI5R5y5tjQs+WM
2mVI2so3FFCVAMjaauyXj4PcBjcpYt8GBuE4qSrZYHytluDAt+7r7MHk2WldbGxQ3OQRJPC95KQl
KdUa7TIIBroNbb07m3bYhI7b7DR5cAIPDVwNemgauQ1uFYZWaJDMHovTUyyj3QbkURq4xaYtZuSr
Nua8bfWJtzq+yZt6g0N7rt2SRRsbBHCkyOqk1qfOS++8Bp7PmrkVsW1gEEzkg0ShiH2C0+Oy8wV5
G1atY6PQxgX1C0y7Ae3Up1asTwIuJDvmEce833bSIt6AqoQ8L8pcwzkuywuIervO3Hp/RnC7ihdD
5hOpIciah0u6x/zdigg2PmioGu31JsPgVfUB0jWfqsUlJ0yJDQ4SAxvlOkb65PVsH9DmkOnMJTAx
tBWYQcNXr1nCGa/C5qBD+IDzbw5RiZGtqJxFMOg4XfXJT+iX3htulk44rod1ZeKSXEUzLfqUcPOG
6faGbE7qf5h1cnkbM7Txwqbh+qTpUN2Q2gt2+v9w9m3LkeNIlr9SVu/sAUjwtjbdDyQjgrpLKWWm
Kl9gyosA3gCCIEiQX79HNb07WzFt1mth1tVWWUohEADc4XA/fg7T4SUPZox+lgyCrAhtUeJY6smn
lSHtZ76bz5ctd/TXiS9Dh7yKcUs9z/QuFALkvaCSvOTGxLzPbkyEx0uv3IIDGJt7bLVGtnm6xFVh
7DObTBVptJHdUq92L/FBpyhdLjwnZ4GsnUgXNx02cx9IUKShPgTxflEqNcn/ByxoafloSL/U2qLM
sXV7cgCR/M+LdvOc0QjqDkvs0I9ca29O+5AUWKRLbh3M+8wuSTZr5MkxdBp3ZW+bchQXKZdg6DO7
5BPdTNphaO/3Y758kGzkl23lOfRlcoaAWByWAyHXudCq/ZyRqb0kgMC8z8zSoC0qnrxaatWSMo7c
QSUXxVQY+sws25iIheKfOl/5O4pXpTTJr8vOyJlRNixvdzXDcKKdHTXRS5Eh237hkpxZpRo2O7Wt
XOpBt89h910H6SWwfKzImVEapfPQaix2RDzuhPgkzHyZmzoHvRDQwep2xWI3FoQ3vTyhr+eSx06S
n2NeNAMJGEUpGTLsqkigqJGAX+OifTwnMZooLKUb2qUWzV516dU86ssu93O0Sx8uOlyCwNVeQlHc
yQJCxZeUNbAeZ/ckMdNmiIL3Ex+KtU2Gbuf9MukSDH5mj7lok44KzDvPp+/9Hj8v/dZeuNpnBpn2
JABOHmPL6NbRrCT7fuHIZ/bYU7knBA+F2o1bsfFfY/b1sgNyZouzkEk8exwQ4GkqILmLtTeXXQbn
tEVkTORkVeZq4+MEZCAA5M2dDS4b/Rz/I7MuEe4j3LaUugrglK9s6f1ly32OAPp4YKfrhKnbaDuN
fjut+iIGuiQ/hwDRNAx9Ct2zGhVeU+gP6phcXGiU5ygg26QcyY3I1RPr8tINu3ny+Wr/TTT1Z/bl
fyTyMfczw8znHc8lTWxNkDQlNdnkFNzLMXe8jOnS8+e+pW2GKuS0yhM4Gybo3cTrMp2m3Ov21JOh
YQXZct/dy92btYEgZs8uSi0m+Tn3TNzjvlrW3tYj5aCao/QdcmTfLzKTc/KZpQtiPkB8sN7H4Q8W
ixaZ4ovUpTDvs1VddMRkGna2zmxTN33WFNRcBAvD2Gfebt8H02XAgdd+GcPCmGUrQGaZXWYm8Zm/
00Q0fqfNx4p3XZGm0UeD7H4R+wfmfubz3GK0nQ3W3MEWC0G5Lucsfr9sQ8/8nmv5AoJqTJ3H8pXM
61U0BafLhj4LQpaw2eXCOOYdior5qM7Tizq+kvwcvTEP87AmFkclpJqV0PSh5Q6Rw4vmnZydFb7E
CQIQb2vaRzdx6ysww10WLJzj8LKFZFObWwydr2GxxsFVB6qGC2+Cs3PSDCJemmC1dUfcwbf4ABA1
X0QzB5d3dk4SETk58MnWQqmhipdtOKz5FF0Wr56j8ThPyQDM3McjMjV4egxsFegpn/llL5tzPF7b
DrKjRGH22NmrpjXyNp/X5MK3zTkgz+WrgNYujMgsn8GDdte59rJkxjkVElnHPm5wRGo+6z+0F4/Y
g3/jyj/c6r+4xM6BRMuahCLLemSlcqZuwC6krl0ebQR9pTb9dpEpncOJKBrhyExiuHSVZsWq7A++
jBelpOEEzu6LqIHeaz+GOO9xewrtH15ll1nSuawxbvcADaQYmeSbKNuIlATKJpddFuesSGIe6ah2
DC5Tc8dNj9KLuaRqjhU58wCJ77SO0TVdJ2wMqiHpHgLBL0w8sDMPMCQsnMga2br/wBCg7/vb0HQX
RrHnwKI5WvepGZmtt7a5Y9NQTnN/mQmdo4q4AbdMGlGcQdE0SJRKXoLK7SLtwSQ/hxXJKdK7pliV
bJxrJaMKb/pLCnQY+iyJlOigHQKAiuq86U88UWU2JJfglTD0WRKJaN8kG2jbIAwWoI9iKWRzUW0B
Q59ZZext1oOcA8fE0wKIjSx5u8iXnAOKwmQy3RRg4AXKT3eByJvCtslF9EaY9lkI1+YuI1HobJ3y
YRXVPBolilGO6Lu7bPpnthmC3TMDL+HHbo7lGLvPUXRRDy/mfmaZeTyarTEIWHo/hFUofb26XF7m
rs5hPmZKR0gvI2QZenZa57yQObnsgJ+DfALao8Wpx9BRn14jhVLJ8SKJyiQ/R/hwkIvsS7TggAe5
vOv4gDXvURq9aC/PET4fsG3QexJVs0jQaxk4eRyyObvMOM8hPvvA8okag9Eb2ZBC91YPpR+EuYif
AotzbqLBptq4H1XN1dAXBu+JcROX3fjnUJ9hDifDO2NrN+0FsFs3XSM/X7bqZyYqW5tbQwdTQ/zS
HVcZ72VAIBhw2ehn9rkhPzhPfe7rJkcCPNaPSTtfdi2fw4j2KIinbtx9vfigqcBMNR28JheG/edI
ImB9rUymzde6z74IpH0LFfvL7s5zLBHvoGdAQ7PVEPKzIIFawpPNu4sYWBLQQf61nDaFbELFlft6
SLd5KIDpiIYyN9v666ItPccUSaVBy+ixpQGm7Nb2kJh/hxH5uIP/RfB8DijSHXWNX7ClKLwu7zm2
lx2EWqcf2rAezFogFG+/BHs62MNl3+XMZndPxi3Nia+T+VNgAxA9XboLZ8/dXQ2CAcrp6xjSGLPr
izm+SJYAG3xmscHGwE6eYZXkah/alJ7oZbo4GPrMXNNtD4a5ob7GEwOEh3rvi2a6MClyjjASjIP9
3U6+5qzpPiN3FLhim8Lo32UYKPmzyPivDtBZcqQdDBr7u3ysFfp82QukieX1kixBfCtn9OV/ArUZ
HV+s6Bpo8W57Z/WbT9ZoA/UoH/tlKBpUvZQpkEnU+zXUakCp43chp2c6JLG5oVPvmutpMdt8bzfR
5IeOoN33agaV11SpPozd1TYna3bHoFJGD4pHkHVYYgGWh4LHuXhlQRxmZb/DBVQ9N3qqbJy4pYjy
oF/ruUEy6pGFLoiP3UyYOCUeuKnHdcxYuceb9wdUKq+XIWRfEES574zo+S7+Mj6pg/yEdJO0Ijva
yGw/HD5tK2OIhSQ1OPDAbhRlJHsPUI8EJQ5jiUB/f5OKY7Rppp9pGy7vuwedGqhWBxNBFgXyEVfa
R/Hwk6odVa846AddyzZt9y/tKHt/nLMk2I4p2k6nK7Qw9dlNYPPF3MVDrKJvoEXfXB1BaqEps2Ru
P1uxxaLkMSCJpaN67K8GsYrpfgDD5vaSQHG0qTqNBr+yE7lKSigTxPw4053b6w81clkR1W3sARXm
Zi1yHgb59w2LPl2Bo9ZBErPPo/Zr03pOroI1ztLKJ3IejlkyhKLMI9QHDknqg4c13iU7gIpgy0rG
HE8etqZRn9awbfVBSKfYkwa7AmYzK/VBR6YzUhph+6zwc6u6IwHjTfTQyXDqSwNeedSn9gWMplIN
aL9JuxWA/5U5EZS5SvVc7R4o9JKsMwXTuuEJKJso0/qU5QDYFYbl+5fVAq5VtFE2BuVKOsGKfXNp
dwThNMkPg3WiLTM/ua+u7yk4MCVZ3SmKkyD9tYPBKqojPlJxiiikzws3RtD7CUDf5EpugvU6JTwF
eTcgM6LczRi+4WMsCHbTfrnGQ39MCnAljvbVtZntCqR107xuYksWEBGFyKR7BisqZhUl7tHlbOOy
sKFY9qIddLRVseeBOrou25rSCvAIQ/xm33mplUbf9BqlmT1MYwjYLOsJb8owk5049twyX1GA6d/W
VvilCIjW0OVQreNVRrp8eTGOpV+ROOCyGtc4n4qBr3w9WfznvnZZNO9F0xuWPaB0kNgCtMirPvEh
w78b6dNYFkFieujWdyD48dXknNxe6ZZL4PjAfd/qX2mTT3lFmsFFtz1oI3+Fe+PJKcgC/2OChMq3
TXThC81UlyBn0QTTJy66nYBgJln3m1iu4CguWzaN9DDzMGGP67DF5OjE0KurzfFQn+SadqawsVse
zOJ6dYRtRa7U8TT+XBuGzB8HhbaroR8UtKdgW8TXPEEL9+gIM6B7nIb08xrr4Lpb8F+KBqwu6dd5
zIZ+PIBXstfdYbUL65+ahPfqHdU8mhxAKxNmDlhiHiXXfo7AqlyoRcRSlR3KQmNUJCRqthJfdpvu
x4Sw5WQCFma34zp+nIEgFXBLYhTYLrwL+TPa2Br63LmgURAttZyaYjQCWbSkHcbPihLS/MxMNIif
FioUpiITR4jdNH0y3DSg7/ZXKqF7/7BPbfKl910QlR1Z1vg4aensPbxp4EvWOJ0cUTlNwwL0i93w
Ge0jUf5ZaMqvsxF1fbREcyuux8Qn770LB6B3WarWO6UUwoVwWOzXJM4dVNeka9/nfpkftfQ8LYYR
FhWUdg+74bl1e8AruiPGKMDQtkZVg3jJnMiIM0GCRGb3PueCnLrAGXFoEaoFpclSER1SdJmJymZN
oAuZ2jg4tEGwviUqU+ZKd3sV7fAdxYp658fyfgrzBXdNhgBSclZIvoGKd3rYhT2MjX3qginfD3AJ
KWYoOg7vrDLOyHHuOaFXActSTasIHS5fzBYjX0YTm79N4EG+ySK93iVT0OrrPG2G6BRD4yI8MhjB
fIcL8HrYxtKACtL55i5fkwZdJS3b77JEmVuktXC7R8CNhOWWKt4edZeustgYMsYFDDT/BsbO7T6X
rE9L0CD/EbYm/xnnRnwPRzKqpzFtdpyEhkpaJqTJKm9ohwsRZJmgXts4OAtDqGB1ffOdLdlxYZ27
VoqYAxLosgKPjTromZ8a72tGWl3FEqUjm0anKaKkyOn2wAc/FRHfhyIHOVwhQfGEc9k+IYxwRY9O
3NL5YC12cBJ0ebpXPE1cwXWqb9swvPO0q+J0euVrsBxD0jaVgyBSBZXy2z2dNqTyuiyoZqi6VXxY
8lLqYMkLCh69kxfgv4J37tO7POtf3DY5+HP/PeV8PoKvnFXJ0q0v6SJ0ZVrQW4NZYDJlDu0/h2Ob
Cbif2PtrMNqFBUSYXjqGF0QAD4+rTX3esgD+UJi8YNjcEhgKWjC63dGNn2jr7/JlIgfQ3nvopw6y
nNOuKTdL7vvE/YFlTA4GzI01ElnfJeP7IYrWCrBWXg1b+w49kuYQOFSUMwidIQDw/VF6edoGbkqR
k7kko8O14ugjGbIHt6XX0QisYBMD4hOnmSpS4U4DM/ntyPo7If1aJcn21Ktp7I6ND/5gHhdCJ7qb
ednvqOC64NR+1muXXdskmw5iTd67ZrnnHcrFpcIaxr2eYQnal4Zkt3hy7h83ACjM/aLhglQwQwIr
5BOirSiO7FFGSVdkXi5l2MugZKP5JFKe1uHMwR+uyRNDEwnYlfoykuFYdG4q2pHgd1KFLoQljuih
j1l3hWRFIgq6osekQ9K5mFQfP0KvPsVNIyp8Ia6qHZqeshjT3T6GnCbvayJmUeVLE740OnJbZZYe
RUcatl17S2MaI3ewOLrdQ20orVaiuDzxrJddie9HwzIOBkGPKTJT/proiN4lJJC6YBy9qIWfdPZD
b7GqxjYKsqusF8nXcRhiX0Tb7F+hE5mQYz4Z8XXt+9Ui5kNf6HUesszjZE7gMOZjs39G2j7eDxmI
QcthU+FXyMPoqZjaZvqajoa/TxyVn5thcFgd18GmYE4mheB00+64QJAou08C32+fJpVzdZ1ykoXH
KeQEiOshmNlhpNPAqqxXHGgntYp7GwvrTn3Eum/DPncfiHXJFIDIEscqHO22or605a7ic4+5MrTL
9E9R3tAfNoW43GepSe+KcESyFTnS1bySfjAOQVXW9HUjRvVFzxsb/9Bzur7PCVBLxZREQPJPiIhR
u1oVZRUItMPscZGD1ofQ9eCp69TWd3UKhaZnQpnoDqOWOJDGZWjn5M0MCVXp0ulhXle+IzSZ5g46
VN6px9GMvC0HpyIKx9KSuUCGNbbH3KqdFlPHN1Oi6Zk+GNDid88GdBP2YbKEmONInJXHlgrEhkgw
J+Cy8iG6gfEt1HxcxqitmCakRtAc5luFp+AtaN4s8M+UXoPWw6Y3YDMPEY/F+z4deviZr2gz3P3P
eBOAe+rFBPNpGsFhXaEvuOVPHdRJoysTZUxgKdokKpaFSlmSNBzgVxLuixX72dcxOKnBVew7NN/F
vG3Hp0B51T5QmqimihHy0mLWYEB6xLsFKuHM7iw7ILZ+BNdig64mkuEq3Zdt2yuXyuSm9SyW1xnl
M/A1SeokYIA2E8XS7ubZu2x6YwakeKceOPqgTFrIppesk+u7DjIZFhK9wZ/VFoCGU5mk5zX47hGV
JB5NFNUyI3YvAp1NN3Org0OHi/yNuSh+sSborpM0x4OiVf4arpDK+zia2VJ03eLZdS55y/AEWECf
zfb9vVti+wWvuiwt+nESUTmFpA4Fl4egW4e5WoLMsFPEAu9LvTDqn2bazlsZ6X6p4Ouy1911Aqza
UCVWsLFRvQYkzfxh6BEL3Bp43v2hQ7haOIguHkWiNPlOZhvtJR47rTrNwdbpw55T/ollLG8OexAs
9Dr1jOU3fHTbC5Qn5TtwHgsvrdGqORmEWy3qSauh1c7623kZ1vCh7z4CI+UEFHfAlah/5mHLkseU
s/0wbsqmJap/tQelpy8sNDd1IQJ2F097jhcihGMUpEzEZpFoYxGrXMI4KWXTdYjH0ih+Ms0YfOqm
ReImmrv0KVtT6R722I7T40q34btalQ/RV6xlUGwyxPVkbTSBcXfcw/tYyeWxsd0I/fe1eZXt5s2r
oIleykigzSzKsyCoYABgCuC9/fDwm5lyePtsnkq/r1NzWrs9vF6yuWlB1LYzX1qNtzABd1P/iqCu
TwrFwhZi6pjI857n7a9YyvUJ6fLoc5PGqz7IfZZXFgK4CJLmZOthkElArhsgf6rW0+Ug0lnWEpW6
Qvo9bI9EOS9uusV6ft9MhH82S/wArWxW6BDNu6Gc5SGFBn1Urg0gfIck8k13Y8doBUlYH82glOMb
ulz4mMvD7Blv710b7cEJsijkNsym9atYo+BOBSmbqyjpNVIIaElK633Cu+JATRRNd8KG8rtvlewK
gkh2PUwxddlNQoe03vKuB5oqXAwwFzSR42GMTfBl6ygrkERIS5XF/clFg/mA2fwYF3LP3AjNiyBL
dsQUfRpUKqURP3FhbFssfM+f8rXf33Ss+TVd+XLfSbwEi9wPtL3LcIdv36E+uy2HfcMdeJrVMtae
7uLbqNymD2ZNFW4b6cflqAQl4wNycniULyHCQ6iP8p94Q/fPnZ2BtG32pDbZsjxPcJZX4RaJ5Ib4
uekekcYffvFsyE05ym2uQuOH6ygWiG+6abqfcw5eR5ABw42NOYteDXBbrAhBELgfjN/1/Ty2Mz+I
eE0fKFRV51rwGc/SYSPxD1j2R7KGpFvwaTK+d3jQ5uOt6v1Yx6FjrxZ4zAHxVb6sh4HqCacKl2Jb
dLbJrxLQqLJia1MdlD43S3jDu5jnlUnVx5XQN8+00ffdwqKq6/brdt9M0cYj+QQ5xv12JH5xd2GU
+Zcdd4U59HxVELwHEcLBUJ0mV6PzPrxW3KUv0kK2DIsuh66Esg79hlVj0XUTdWongPabUFl4Hbv5
SqxmeUxYCj/a0MA+SZkJKA7LIb/R/foLoM9kf7Pob/+lwgVsvoyRrujktpU+ABHsaeXbRoqNoPtQ
pfMN2f0hZj1tDsMg/Z0I29qL4XEbLFuRnAjTK1z+gJyBDI+ouAzQD/Vz4xmtl223zw0NXVei4wiC
G7Sn1lyxIQOvfGbZ/inYlaOF61n4Bux898cSuojVZMCdVC5R7M2x3dAI1fXQR+BbuN5Zt0wIvzod
nFyMfEe5Tusurwm4pd3NZlGULdkUhuNt0JEMi79K8tIJsth7QM/y9BiyPDPPgElrWw7rNriXudHN
O4oMs65wBS9Iw2gxYpQd3TtgO3Rxext4rH8Y+eQx1oPuj9rs0PtlbtriOgaCNCx4DtbyYm0oe2iz
UMflAsd+RzRf32TTD+kp7UYA0OCFWrBsg5uQVq1o9HgEb5H9g0mPKi9E7+BtZvBsdKVmFDcf9N1g
y6OTYVKPqVq6q2aDjV+hF2V8Trucxjfj1PQ41Ew31aKYaosBF5osEMqP+fUWuVAXqPM4BLhkcPJr
9qFGW+HOgARKvEF+7Mi6gdlqmoa8P6aRss29Fprj1RMuyXhws1y+z6DjIiVdQtQZF5m5rKSmyZ5B
htby0gRJ3NySCBmNFzwC8u0qctFGX0IB3eKfqQRK/37NutldxwDjhCeziH56zIZhjH7tQnXyBII/
/r7MkLC9oXit77DcboofaIMEQSWnpgkeRbiDIqSgEoUIWLrNJlyiFO29ldsGPKe9hLzCF4gZpWCC
mcP4PkJ2MxyKAF6HPYaxItdEtelSrakZosIRLMZNi+aY6NSGuemObMAKflmHzoYHL/zGqiWFNkfZ
rfOgXt28wbuhxGX8A0U+8A2VELMVPOuIKEGePvMKhKfL8xBB6arSXCVA7Kx4The4ROTXxLWQv3I8
QObAzW5EsJtYOt53kH0LK76mafPsFQnGct4yspbjtPv5MXWtOQzK4dmIJ8jQHXnW0PwdWaR4Pai0
jw2qVgi0C4t81PgJ6NZlBGMkfuGqz0gSdoXQTi5HniKP+WqokIwWSF+guQNGFgUPRgdwtIOVGTh0
ApU3W5GywS63HYIs6YtkCUP+JqI8l0VOWDcVM3Sj3mSHf0eE1MZrMQw7vgdo9ac3JL0TSNWjFjqX
op2wQYNK96le8QF9pT1B016LWDp5Ixo6MHU/xjb+lK/Dyg+JwBkvwi3Vj6Qnc/cjmwKQPo19K9qq
3YhMgSgI0fJhq4Epz77ZeA/yH9GiRyQeFuPaA5C/AZ5PQzezMtWW5IVHKL5dhoI77w2eI9m1Dddj
baGnWat8yh6QK2MXVmPIebmNjlSTYRrrbCa+6lWni13Jfypj/McP/7/EL/34X7UL+4//xJ9/gOFr
aoScz/74jxc94H//+fE7//fv/PU3/nH6pe/fhl/2/C/95Xcw7j8/t3qb3/7yh4Oam3l7cr+m7dMv
6/r5z/Exw4+/+f/7w99+/TnKyzb++vvvP7RT88do8Ijq93/+6Orn33+ncUhQ9/uP//cT/vnjj6/w
998f7IyuqN+uZljJ+Nt//HaY9aRn99uV7d/Uz38x1K83O2Nclv0ty8OUxixmlNAPMPX6679+kvwN
5FoMkuBxmEbIEfz+m9LTLP/+O4v/FsdxikoFiRhkxD/w/lbDQeJH7G8MadsU4JU8zvME5+f/TPkv
2/bf2/ibcsOjbtRs//578ifp7n+XpjBMjBchPosQlK1YeA7PGLdBTTrok8+I/n6qpYcqEEGeZmpl
d6f3PDyESfsujeJXXZbe73TYj1wOtzNyCUVDlzs4DPZzZUaootnzvoTW6tPKQ/NkIaR3P2yZv0r9
NH/ibahOLOrjB9IO8QOUW5Bt2odbC3ngIu29rXa3iYPI8+3G7fxHT6KnFPnValDmdZC0O4bpzKqU
iJ8bbQSiC54VeTY+D5u4sm32B12ip3FkTQ2HOB5WtQzlAG7dIh6iJ9G3353uv/EBL9Mta1rUPrKX
Sae2oDRQBdD0puD9jlwKQRYSLE/fcHl8CY34HMrhmxZgwUjHDBTAwZukqJa4/h0Scoi/CLtvdnEM
gwiUKnpGejC0X7dphAtCCv4VlYvvDc1e7MZqXGhBQUD+WXqb3HMWXBOXBgcoz0UFovAbJJ0/rtMw
q7gBhw96C2KEXLs6kXkZj05idi0Fw5z35AsXmCaECF9cggcKDdCRriIsllH9O8hiSTXn5AvcwHba
FouX/kZnJPDwfytrf6Zoby3QvaMKNNmMDzwUSYlyTFZNsXq0KEIX20x6ZF60/CkiQgrfKFezxfJv
6xjzV9Gm8ujAxPjYL718XHpkMYXGO4uOQ6F9v1a5Q9RjJ4GH8byDIscw1GFMNx6gyR2XbYPPT3cy
fk9iTV8dxOYLVP52xEn9eDT7ZCvkb38GPXvK0wCPBXzpFMQHZaDluwrkexOJ92ZcQ4R16lZvPqu6
EUskkJRGfdjxK+K3oG6WwB9wTJpyzgWpxTp+Sjv0nNmRxvWGElXhANPGqWUQHoYwSgVbkAW6Ku6g
rbShdqZYha4vU4hw+7JkEgELkgjFQpfpCm/17jpTBHKrtom+9hsyy7i6vnHB7Wkn6xdIoWxlahdZ
xTR9soyDG5TH0UmQ5D6wS3wPHKT5oQK8F0agxZGrYU8o9I0HktKnTrc/19Z/aQ3m3aGwejcinfJ5
cKYtIJkRFAIZ4BLEGy8JLtaD64OmThOMAjm9RzVFT2Ca8rbwKGwWLJptlaNbqFCCv3DTfgde51k5
7L5usQbdaPPyzzVXo10KOLCngKqlMNncFoBQ36zd+EjW5W5J+lvaUF3tuwKTUgtLSnUal53CYbcz
Tmfs4xMLtSxajaMbf7TXoxAhbvMhu8oVweHW6tFEafO0t8l9iN0spm18DXzYF8GSIOeo41rPSJ0h
Q1PjsfXN2P2LSLf+4/3whc84J9uqHAT3srlqZnXbT4odG+Ga09goHDuGdzqKRbCIJrMvlnTpIUOp
8WWc4V/aj3CNZfGhDyYgW/HdJ+LuRNbf7iPmm4J434bjo15wnqDOcW92fCcCrrpCSiDL7Er2mop5
rdJwXlAta9+D0d0ZyMhXUSgGMJqHS9kSjrrkFCARmhj+7U//py3ajhkSzweU6MGTQHCKer5/CZIt
LMnM9QGpJFsmRqKaQrHHBniWkkFso0xQrLAheyIBUrJhlugH8GOxMttTjxohyg9NFgUHEhALSjFQ
GqBKFpd6oh4nakGWrsg4lkRT/Fzoub/aZyTUhxzOIzXTq6LT6wdLRJE6uPwtN6iZbOo5nUZTRJ7Z
T8hpxOUQJ/+bujNbbhvL0vULNTIAbIy3GEiCpGZZknWDsDxgnmc8fX9wZnVlsqzUqYo4Ed03jiqn
JRLAxt5r/dPa6fKs+lJSWB576lNGieeUnfVIAyAcmS8D0t2+DDEnRR1+0Yz4R6FPpFfltP5mPfb+
z99dCjXz0IoEIy1QmK2R3w4ymXFr9raMueyhgOu8LsJ+iy2v3sVTGTv9JPZlvDyBFP9Qu8R0V1io
I/3zVaNIlTtFvLJ5qSduFefnZsnOTcHPc+xd2910JcJw9teWY8nS0tdSa1/aoVCPvRUrjiytT3Vn
4NoeWYiqboG+TUMTu6Vh2C1jlKWUjtGUysXt0rW9soeMtSbTzE6YXqAKrGtRi7tx4r2To/rBLsrX
Rko/pQ3dWxSzFrIGXo6hkzSAIQoGQI/E1VfImiw3rhWCBQ45tuMHkdWmr/ZpDa/Js1Q5Duahe4E1
y44MC/xW41ABQe5VdxqkxUXRL445JpBDpGqzz5Qe5RGfHW3iJHS3X7W7SWQ23JvEaCrL9jFDdIzC
qHm2ofFIsj/D0vKae7xFYHR9/AOlwMOqVbeEob/OfC13ifjH5IO+ReB7hB+U57RZnqTeuB6rpqHL
Gc1DwggFR2g80D5qX4o1Z8RJyp3oLek7nUjm5ZEZlHb+yjp4KWcWtamZj3Zhfw2l+JtsmbOvqiu7
dzLJcA1reB/O5W2eLU+o/V/Cjn65ntP2SpQN8E5Hwo1tSN85aTono8eWiLzaNQUzSvOieFWk8LjU
Ru5OcfRNirZbXxnsQISEO0mpSs40dy/zVKdOEvEdFW7zuIR2IJnL01xN4TFjho1fzUV6J2URRykZ
YwazJx7hejO/1Vq+gp59I5LxxzJHgHzRt2xglwHcHw5SnVeHpQ51yB++nTVx1k1JDLsNSbJHG6X6
DYAS7ycPlgMrZrVMmlcAPHi5BEGW8La1Es9OmTgDmcXHNxySt1FIx4Jkc9cupMdBZysfBttyQAv4
NshXnAG/i6PUCYBIMTnRxG5QLpblyGionand7mBMgz72kcH6RsrQupoeLlftqGhPSszdiHo2XX0C
CIMgSN50wcnbS/ltXQLVyrLitoJLt1MgfCHN4NlDA9TG59elynaUhY+xJt/1CDMce21romR5MVai
a/dtvtLLEd/otHkc3+Q2qPm2U7pDNz8lEMpf2tHgYvLuZavvuqTo3CSbyn26wtnK1FauVVLU1Cpb
jpo09s5MKtmrOvbZUA5LR6IQ9NU8P3eF8qVaMt1Lx+q1qJJhR92876de9ccy+pZkHcuP7SrL2P1l
RASQlVSOAvHwQV+MFmDFFDtQYdWPaQr3EkoVJx35Q61ZmqY2504K5exLYzteT03dQ+jJd3Jq7kSk
KufE5K0BFHSMMlzQH9a348T3W+Q8RrlUZQBZI4dBxx6ZxNxuRA5vbcG2kxccvHOvw68s/KTVs50B
XXdObsYPo6QOu6VloWaksTLeg+s2RPStqrPXaLIXd9xK7DgvjKteIDVny8q8mL7bDedi8uLQekQ7
SDkNMYBiTAmitm5dfdyvb4Q4j+h6FuktwgnoaTUYbifxouchkoifm2FCgJUfheqxiPUfALGTn1ba
4lL0PI112B/Atrq9HYrMT6CdPVvP7d3Ys4JVWONTVHK+bRsLyfbwznNERNViPq4d9fK8xiDGiaF5
iTrDVbecREyl4zZmhjjKcdz/bkv8txrVq+RrW3XVj/6yDf1L5/ruv/pf2KwKhKHvd6pgnNGXNsFx
8Xvnu7W320/83pCq1m8oaTRBA6mQdG5sYsXfG1JV/U3opqKhs0TupesbdvCPhlT7TVUMVTHl33tY
lV/3j4ZU+U1F18VP0UBahol8+N9oSK2fcaV/akhVjY5U2Arf0ZZVTb60N2lTEk5DODK+KYrSm1Fk
qqdLura6VlvJexMZFRtbFppbKaIZ37PcqkI3E0OheIncpc8G0ivFH2s9u241Bim7izakpZeshRK6
qdqvL4omMddKZ81gPkbt3LkWf2262ayruG7VubWDGjEk8szStj07IfPcC61aTakEFetukLb9XJlV
yPywrZbBKdUccaOwI+Vbo/Bw6HCp3uMlPPchM8zdMZqz0Gnr2pQDU8/NxcnC76qSJbDhKJoc9Fjx
rp3K57EoduDPN6oobmK9f5FWSHrkm5Ien5m44thUSNMIfjcijmgkX41mP1QLP66RsZaZo3bKgX+H
UjBlJEFOyj+hX5wqlIWiv51tWbzp6lNrVzqlfqxepRYyUXaNOmyplI0DiWFfmt68DqXJK630VDf2
Jzmb7xZKT0dKe39V+Eksyo4U1X5XgqPOJD9sCgxe72X7g/3VbFsnBn2kQlj4EQ0lDLKJGsWXOYiX
yKx2S1kEvWXXyk5qaoqG9TAn2gJzvLgqhd33ZcWSp8zFE0OTdkC4SMmqt6hhHgzp0W40oWWrrYby
uAhqZXKs7FFbm10yaOCDRXzXrZteKQ/0erzTEKtwe19a4yndjBbS58gSu7SrjhzNXi4miEfjSgpb
btLsrHaVOBLjPl6sJmx3ekerakXyQ2zeJ/HyaVQnV02w+5fL6CRD7eVVDP0wDDsgedszygHZUu8Y
K1ujXh/lcMzxXqinakmDYtFutdD2Q/JOLC3xq2Fwc1j3KjHuDTk/mZNCayycybQ3AS6qtkKiq6gs
DxXuWXTHTld8oNLdmj7Jeb5TjNGfC5OrVj9Bz566XttH8Nj3vfRqVOYVZ0W8z5qvrTXd6IpB/4k4
kaeWmN0tygN/bvX7dC5/DFrrrnP3hIQR/r3LPWsZPVPKfUWrbxh0Tl2e8eJQNqYGfItNG6OKIJ+v
E/o2oVr3FqpHaaAApYibJDfryug8mfmtPcrZp3iiGplRNOdhfjDI2NHBeR1Trn1Vlo5GmDSf2+Zq
kJFWQIfqpCS3TxL/TJXQhyzhcAMK4SINOZuW9pgXo+zJVnoTJeNeXQ0H/ajXokg9jJpMTZs3neYX
04rIxii9Li92SpKc9CakdG46H0VP4jCtkHxkM0B5eIAXIM6v9hRrpm5KrGuALF7WBC+RcpDr/Aie
jZShh+8m7BOxhlfJS+EY+F0dkh3ATzqkaNk1bCxDGOhZDf3HvLEyxbQbWSGqVATyBIqdt9cqxPoN
ocQ20obZqbrhPBZHFDqRo6qqNy7xQ2asphNZ9V2yTCcxhBNn4yQfJAkpR5t/p6xz0yV0N16pzxfP
XuSNbM8+L3IL0QeNyFyc3EsNdBQdNNmwhAckahRZrfsTmWkTUoLqfRkJpxwmL7e1m6llkl2MnWw7
m/OWvrkYHCL7yfhqsodUMR6KnvUXqp/0rHTDrN3nIZduRUdTKTDQgLdIKARFB+Ei2vIWA9P1Mq9X
oorP8rDBL7ZXNqiQDDuIFfoNTTtAkjhxZjA7U4xXBSqNGtqOF/fHXOcABoljWP1B6RUnWwdXKe70
pC2ddps+qlXxy5JPJ9jvG7VrjkbZuigv3FaRTxajpSsdWYeWBhFz4uQFUVDb9QVStcZySHBFDy/7
mRgHR8jYz61Kf1tbi+7e4pJs2XCI8LiSGZU1M74J+v1KVpqjaBkxb2bf28yon2sBY4uKbKd2YCqd
OIdy+qoBsxdJzNRO3W209UGO+qtYi1xjC4hoo5mu8riMFcup3Hg+fZdrBjKE9k7OxY/Vqnb6ohce
p9p8WAxx09GO466klp6fzazf2fSzbhdPZ3MwAsEAzIlBUG41mS5PAFTNtvYhIwB6c7irtOa8bUcz
6mTKdJWpN9+l0HZHfSt4zW9zh+gC2Y2Z3NLPj7sFuWSSUqKbgFD0RdIq/ZjDq76Yj9pqHhikeKZO
jHlj2mDQeexivp7keDeqRXYzh8ur2hVOusaF03XJ7TQLN9KGya/W+6QG+aznryYuRcT8VqvvJjuB
z5avml4qvA4glp5BAR45mujU2BBning3mRq2PbOfkD+GVVh962ejf4mnvn5WW3MoD1ML8kknLew7
kafTJh7qOFpIMmi/tbZon2Yw6Ge57vPaIeJBv53HhqZsFZb5WsVF99wuhY5In492oD2WxCvTrjzr
CK5ip8l63sZCbvSbMEwX3a2xKXwVULucbrFqf1rsYlTcojDzFbQ47t46koYtN16iKfFTCmu0IA2W
1V1uIAx2k9qezlrWI60As82+d5qJhE6t5/bcTZsOJu8GLn2UF/YUPO5jfK7Ik/tuKur01RStHF/z
iKv2LUsZIONiryn3jTylq5+ZQE/72EJauzPbKrQOZgM76ZULnBUuAfI4TnO3iJfegG7c6iLVWZsQ
y88ya6buJEZWzp45jUV1zhEgJEEml0YXoHbLrCulLHS3BKlQ7nLIEGqfLOkqiEbJQi9sdhMYep8B
0QkpipTzmlqJQUBYX4Cms8Uubgz6HF6vHZNivAK4S4MHTePQC6MkRHKRqjVKr2hFojaQ7WsDaSiI
Bmajqm2PsCqld4vYFvTh8xTF15FCQeFxqxrTmRD/HFLRdPlRU2oZ9Sk6Pr+xiiQ9mosK2z0QMtsc
uqWPH5oZahTavQYBlyoDiWWmk9pOMxYpNd2eXNd+P6GOCgqUdQjr4hSFiUwhcsgXXBQeZZ5R+bbW
yuJgrSjBPWXq5+ZEBoH9VVn7duRr1XThGBCESjNXdryfubLOLruwVrn6lJvqWRoMaT3UA+MMXDsv
03hXzbb5Yle2vR7icRGJ105W2O2aJh+VQJURYSA/jZvMkexSrx3dQsV5BCUR9lGi+53ORTSUuR/q
Q7mPhs4abue8E9dLhSrXXeq2j/y8SaLqYEwTGspZMRVp1zZYDnykczWkzihChXzIqlMYv7HGshsa
2Nl2wzyZ9ZkvFn9fG6PtHCnr6uXGhKo0ziZam9hf0QoF8siKhsYvTN0zgYs0X4w2nK1ezrbmpC1c
dzDNevnFZnrsOWwmrBmqnQ/HIsoN1J+yQOzED47KDoIiL5117sdTXVdaikEECZLTERk8u31bNHog
2fKQI5tZTc0pjHlh9jIzU19Jm9eQwkejnINWLNgm8nIuPJGOxmmYa+Twk5QZ56nTES5iH9pUFUOI
Zk9ShizzVoR7M+D+1oOKQSI7T0/qmAOd4pe/KSBmvGY2+3lHQLxqAi61FvqWFarY6WzRveKHGSPH
rsNpos6AunctTMOmxxGkaH6oLRQ6owEU5DFOrtrKBuRkgOaNiSg5X6tvRdeMb4PAn+I2w2CAsnSh
fk5gT753TYTwbyTlE81+OYaDp0WN1ynqQ2Pzy5UiNiIPl5f8kOmoghE25sVhk6AKrxVUS2s0Tc+a
VkQWEojZW5UORTvxmuqbXsMPUwxOyYSHRUmOYxZ1pxyaKPfBMMp8X1RFkuwtTZfuFrVYkx2y8uiz
bj5FeobestCGbwjhl/zaGrX5Uza2QnhqlFNbWUZkf9VCE8mUsfbLzbJIfeHGw6Q+pWzRoZOnJme0
lA8R6eyiNB7MWhNfIc4qXB2T3g9eKU/1V6u0utaHBqvEvgj1PHMmLCoUJYolBzHcxuoWc9G/LAgd
TJdyCSGC3SsGPLUlEDVO4ptmorrzpGYWryrAaOr3mmkNXrUYo+ZsilB2QSS6hZfDmQJV1JPmiHpU
lx2ZVRlF+1qB1tR2b1Iq6E1ZUJlW5n2F5pIMM6x6X+euHJiENQ08vr4xmMGVkhHVoLdTOZhkm25J
qEsSu5ZSYe7J83vRNg2hF3ketk7V2GjiY3NFHtyZNsdvs6TZ4KrFVOVeB2TKwbwq2hH97gKLiZLI
wPCRTbulNq3ENcZQmr1JVMBAYYJ0IxrS+JV31v62ditslr4aYYgwBzWgm0YxUm1hMK57VxMdcJ/L
WglwJ5Qvpq2D4dtryRGG+peya5axvfsrJ+exylsAwLmMFcmtinqecTMwcd4xi3FpnU50q+avMm5Y
x8bG8mYlVvbW8yeyDaQiJhhXmyD4sPVE+93A/f8B17mpv5cPffv9e3/1pb5EgP43YjuKsVlR34d3
Hur2C/X9H8KD7i8oz+8/+4fyQDF+00xclEywtP8QEfyhPFCU3xB0qWAsoD1gPXzeH0AP/0UzVAbo
Au9aG0D0T6DH+E2oJiJnQ0A9aSgJxb8D9PwM2P8nziOpigY8Y9ib6OLPUxramLIfSMYMREtHW37F
pOYVaohhS9lLbYW7AvvQdDNE9gc5P1vcya8+8CIGpSAhNVc7dQ5WWeCesPfqINPUr8lTstRvf3oS
f+gr/qyn+Gl2/tWHcNv+fFVypExxjtA5yIb7adU8raQSIAiSiQv+OL+FeDqwcJxasQIIt27fUwGF
H2XqKZsf+leffuHuzo1CWRItkwI5nfZVAbEQ8sKSzaB0hWfC32owYDRQMKiuNBfn8qP54j/N0r/6
5AvzNzZhBP4Nc8ioDfdWte/bJNCZ1xBFyDjk8XZqzJOZGV4rNUDTH0VxvbuILozhGXqTRreaKlhg
wG6G6/ymf8Z/gGsDc53z9890U0z96tIuAlckVJN9t1ZhUI7CqzXbI85tv7Q3iEG8obK9GCbv7z/p
3dVz4RPnAJNt5qDOwWRY+xVgIbFAgELV0aPkNtcFNO66PxfjaSgfMSR5BeESH3z0djX/epXWZSK+
sUoz/kzKNUS5+1G+7Sdzr7cRwb8Q+hnCuY47qp0aiyFHhvLBrUXG9MsP3W751y/3SRmhUVL+y7Jn
qZLNtQ8yVXbqyfaEPO+lUdvbvDLajGqccPFk+mjE8Tur1LIv9hwIm8VqessK6pf6IfmONXuaXYQz
4XN7FXKyf7gu37ubF3tNFrapJTLRBLZkOpV4LBSKusX+uXxWdjScII007JRUfJI/3OCUn4lOv3qI
F7uPPoXSMgFFB/3OoB56Ul7Kqyq+ih+SxtrFt2WgHqfBBFBxR2/8GhpHSPPr8orknPmUhM7XMD1R
2UP4INi81ge3e0pvdenLeJYc7OAAoOKq+VJdV/f54KM+95u9rl9Jvu12mGWvq7s0Dforq1ae8wYF
2DP0qvPVAvfE/oA2+9CLY6e5tgrc8Lm/H+87ekxfcaszhYK574LUXw5U+adwCebd7GmuCHfLvj1W
fi/vsFkF5aEtd2H3Nb5qr7tDUhz7Q3tt3xv8RhJunPmxuJd2w01zS4tYJnda+JY+i3O0t/AQH6JT
dSCNXPFXbLPfcCXDwLbe+KZpbBjX0nEiyWPf7su9mZ7IwD38hy/WxZ6sTAVzd6RFDTQbGrG3PYjh
A/JexmKN6a0JrKuEwmMmH0gUEJu8fPBu/ZxJ9KvFcLElA143TTbLajBsr6+sUjXbSLsQlquvlIrY
uXD8tK+JwlQdtpWxr2+LRN0vgK/9h2+4+d6bcLlDGzObpzqGgaWdZFGhJiOilwFbk50euxUoGuSN
BIPnfJJPIQEPfqVHxzVG8g+2pmNp2XRaMhQDeNxIC6th3uqggjc52jKh2I9GO2iS5h4fbRvZmTPA
+x8nS0l2BeB6k7QeZ+LgNWp+I0nAC5NE26P2yrmYBmzAOMD0bkyd1nLTPHo2l4TFtnxKIyVgina8
04Ui3HFYPidlfNPNMexnTqJDpN3Oin61lLrH4MNmJwrTsZrVWyCNTbO4jkdyDtJiQwQfqpgoSqXT
QTmKgwzHs1tSbQBn1q/LSr2xy8nt67fIelX6D7TF7xwk1uUICDxWNlLiOgzC5JA2L7YdvVmS7M3J
AILNHVz93qjvF+vKWrGf8sTZhz84xN7b0y/OsIEBgSMgcRgoYfMWCwX+CBO7oAQITS+JzFPFUuxb
8TvB+xch8v9DxWVdTo3QWot4O7kIg6bcc2l6iFqARb6dmk5V3YOrOF1yz1QWtvfoYJrmB9f5Tu0B
5/nXw2sVs1rMkRQGBqKZkjidskbPhX8wRjZjp/VJW0+jfldW9x/sJNuL+4sX+nLOhCbIEBB6mx4h
vWz7mHftJwlD2fZQ0yryM+lqbPNbXeGkNtTTGh3tD6L6f10BQe7+9UoXiZlnXW2k2OPsU6OpSM7G
U2dLVALLqeb/b2XQBxe5LZNfXeTFEVbJU26hu1SDapFv41A+WvrjJucbou4TAQFURolTQzSpcf5R
6bNtRb/6yIsdel67ttyo6GAM+5OUgOlO9xYGWWJkfZJRTgm7YbiYNyGlrc5XyRaI27+/XNV678Mv
dmmtA+zPyRoI5vGUTfYhRPpqcTikFSFZClkPqCHlJy1ni8qy/oxL71Tk9k0BR9O01+U6n9Z8CvIm
/FyL6gz62MXZHoOz04jUlXpU0Dur22Xi2HS7qjotK1vRPmt3+CFjWNc+BJYhB0I9LLQkKpWBhRlv
xsTJpgUhNITYceYBMVy8HdxuvKIpuhfraarfNBRCFInxfhz3UOWldUCmOm/mwoPJiO3Zr8j6cqRk
b1DQQV4t4WnJXoR6PRWnUHvRtftBfbTn51r70WtPRfmgjPtM7Efzx9gfGAw8doGs72RlX2TYt/bK
vH1pHM7tvFcYnDMe4iiIdAg8tFe7jZhMAfNDBRFprZ5Ha6ERGdPZNUsJqJhYnHZ4TNX2LBhLOYQr
yrvsZDNsjxzcg7E0fqTC0STjLhvsYIy8eGyu5wWzfioeGB+6H5ZAltdrzXoWxifIw32ygA9HnKG8
7n2tndJc38V2Ahw/f1PISjet5cHO0bl0gnyjUrlfOuuT1l/j9wtEbjzaorwqRfG1t+OTSR6HouFy
7+Jg6Qwf94sXFaDs+PcVW/KVpfs6SdbOpsoputar0/LLKttAUkl8l1jIu1eIwFT7VOTpfm1KRHjc
DGkj5lNLPstx9pg2JjPKkbh/j5MGghe4qXntwh9JdCBgLwc0JebZacV0FQ+Wn+rtXq4w8+clzPSE
jTKiqUOOOq8lpJJ1nIQaRFLtF+p6y+AK10I0PNYTksdlrxvHJslPVm3dKXF7KPvZbwbh2U3iA7uv
zFuQYvVAvMlDPpc36Th6AKWUJ3IQ2tXkmPtwbrZbc0NP+dhnzyID6kVxYKCiRO4xpvdZMX2tS4RS
JbEEa81wwCHI6+7KgNpb0hSK0Jyvl8T6rqnzw1BfNbgKNzuMU2XAYCZyqXE5qHJynCLtPpu1q2Ex
HqbIfCO/DICP0Y6yegBL3S26fu6dzFhum4xAlUa/G+UJa21GspIRTPKw18ErREHsRVgFuqaioLcO
RnyLEdTH23Gy+uaUDpkfq5+lOuT9ne/iCLs85XaYosZGlvAFvdkuikEEiA8R8gs7q5OZeGuTW8VI
Pjon39totr//U69FuFCrVeowBM3C5PT5YDUjukMU0DEY4dZu/iiw3vUhJZVBxthH3fPPlPZf7a4X
7bOJnUIzOzEGFnl/6OKvop4XvBh3VSpfi0FnPeeu1vWEQ5HmUBHX8ECWkhdR8MnGQ0NEtWVargmg
WucGISHEMwMPm2Xvj0XjVuEhJcUuUvCGidXLrdTNzAyV9WNXfpZlqp1vyaT6dgjzCF6eSYRxWNJ+
SwAaKdEQ2PqDujDX4C4a0TveZ+aAm4SIhUfkA+4Hm/yvkSfrckDPGo9Mlh+jLBAxcsLyFObHXH0s
5c+cMI5O12nNA0QvNn9o4nm57VB829Ss2Mfhr++GOZBLl+nOTmnUHH6JZ6viTOV2XTSGf0dk1QeH
r/3OF70c9wNCGK+anjFCehFBzCFsSr2HTHWPqrvX7mX7ul0z10RomKl3LapHC/1OVvZnRnTvCrjo
Ftp2qG8T9WrEMcAiU0+53ByJ8PKHuHVzeLkBjUL+InqW29vQEASUh/tOjpysIRctNWCyyYPJ0GaE
5Y5QR3fzTqxbuklDaIvkE8ZGPgUaB3aMpnosIj+xYQFEBy39NS9+bC2AbpCDhXe+mzM86KajLHhg
idywWvgt9qm6/yJNr0qEtkw91/D1qrTc9eSFqRmEW3uX9UGOkCO90VC2oOEBPmMVkgKllMm5ep7r
flep1s5C1k26vEuUkbukJGby61tVd+Yw96PCIHbnc9nLTmE+apzeW0wPm+6wth8sq58jPn7xZl1O
UJJMFBxZp9A3n61U2VfQhftcNW6XvtpHWed0WaD3D0P6FE1Ej8yfm/hOL0ZUU7TSxuBvlDUj2x/J
g9tZ+SlF4INEqk1/NlnHyVwedAYRzSjhoxYBdpj5Qwb1QkLYYof7NGtv7AxJOGPU2Prg41SkDyHm
hNGLrcUTC/ABaOfUZ26ZobYd14PWICAyNiVKcSQY6ZCpjZcWnKt66a9N5adJ5Ctl5GF7c8gd+aDG
Mt+pm80L1AcSXKmtLiSOL/8cdioqMOOKw/skQ0ZqUX8gGOa6Sew7nPnfail5HOR9bMpXKg+OBINr
2JpgNJo7pQ00lnm6SDerUeVksXzqYu1ZLbqAbB5szSqurcpFgevq5dZEjxE9yWeja89MDDhZUnUQ
KpNg8i+DXbo2Z+kaZRgtpL2Vyn7MalxK6UbKm5t6MoKoRr7btBsheFCWVw13CRNfnXGufKOfr2qT
RMekPjA1Yc+IFh/7CJoAwx9bYy/Hg5c+NVsE6tYxVw9hSphYuzkDHMOE3pGzPQy4N5PIF4YfbR4/
01B/tRwvuoQqUiENMJ8dk8bwLLulTu/uBgBMiziUpb+ZJf46t/Z1pHtNZ38qQgHrOjOzpr9tFnv/
May4iVt/VdGbF03EuoyhBgQgBRbzN9i8xElebrqlUoAz8fEgKHoTaMZzc3qk/A7E+tAHUWadsKGx
/0rEevV3LeI01V2RprrL8rzkn1a09rEBrDAVb8WwBsD6R9V2CBShBrX6+5WQwKPA4aDah0kP+uz6
74+P95r5y+FdUKM6UpjcCJpQAxuLXwSIVm14yAg0TOWpcSr76EmVxamaT4aQvLVHoP8ffvhFf5Kt
DR6qdoSmARBeFBVroXVCoPEF+vcUNypeg/EkcGxuj9FO8xMJlI6k/WE0fr+9f6cfNC/KlrxUDElt
MZGkhXlDMtZJNLoXDtltmILxV6CVG3Y16bdrlT79/TW/g2D8hLL+VCm1GToDZV70QKGtLSGLLOt2
6+s35CSnNCH/wcn1//TpXuAlciITVyrbIkiN5pPB3qyHJMfo39TYPunWY5HU6NlMT4vbW0lfTmZM
uiN90N9f6jud/eYv/nNRODalYgviYQMDpngqjP06XC8GJgous8vCvUo60d9/0jtjtKzL6WLquC4E
5NAnNssNwi0vtYpPMte43VlSDPbtj66x3FlJOSo74eH64BygNE3FR0v5HSjycggZIVhtL8RqBRmn
JWEOxAAIV0FbZ3A/8eZ4fa/s1dxyMW4QJCQ+uMfvsQ6X88lyxDztpC1W0NlkZpgv27vbhE+dalLg
rCeFW2+UkjfX2W1TfXi/33u0F3sgEWcaTnTZDuZhqFxwwK58shaAgRT8DeU6M70PDJoeoR/SITqW
lnY3Ry9kfb4y9PE2Ao8WLX7e8CNy65236nLQUt6IZCD2d5PUq1/CMfI7TT8lsr4n0oyiXz610nJS
Qv2j9fbOxnE5fakRDC6rxtoOiM99Y24eiVbtsZl+7leWiH010b2qek5ohj9Y4e+tr4utiii6SJcs
VrjOm5NosqfqtSemlzCyvFjtbqcFsLh+acy9LEX/2V51OampiAd9njCUU7GPp2jVTyls2cAbvG2L
zOE5yZCVCqfuB9f43l292K0GHa9Vm2kS2trltG0YqNa9eRWc3suJkTFOqGGu7RRP18PfP/Pfkno8
fpw18X/Jv4Nsi/lwvCHvqzz+iJt4IAut6r+UBE78z//818SJ//l9/8icMH6zVQQcimpqNG8yJdk/
MydQC/L+mxh9rL9kTojfANE1max/hTRbdduu/mHxEb9R88hYSTUDe47OFKl/w+JziXlumROapvH7
VE3HOST/y8wbNcyrqCQ3UmqUZ21Rj21c3qWtQh+XFzhPxUmxoh2/54TH0PS7vPquLctDaFVPpPFd
KQX26rQD65OumD53H67jLuprdyonbK/JU1atSKWwj+6MMD3oYIH+WA2QlVUE6Lc8LG1GFln5BKcd
mM3yihL8hCXxcUlSUDYixJFDCU+zUbfbVfUdfRzkTspEK723H0WqPBTSf3N3JsmRI9mW3UpuACGA
AlAAw7K+oZHGvplASCcdPaDom9HfRm2vVlIH7hEZ7szMcIkSqcH/k8yMDHcjCANU9b1377nlOpLa
rgvcmvq0mmXI8ivr+VXbmBcDECvXcO4KR7vTXQ9qLCMCN9qV7YyI1nbVkD1nFMHE91Ldm4W/CAXO
4CwpPipM8QvVQo1teiZFVo4szI6QZ+vMZiE7N8uuGF+A9fF3huRZ4zALZTNTq2DErWsMt5bDH67w
6Cxt9tK+o/4MzOLBRbbN57pX8w6LjQTMgfiWMLCLjXrTZ85DbQzBMgTUsKZFt7Esf+cpPqquagwp
Vn8Lon5O+hAHb/S/ip5JMLhJXPvwTT2PezvMWXGZaMG8FjoVMlJjveLgnCRwtdB8d1ti4K9BeNiL
WQMHhu+Bv0un2wU2Jx0+tjA3qYv31W74v13LuQyLLlv7EfWSG5flEtDXR0w07MLTGDID3USGZuHj
HgJ0xGnFNzHV5UMcTI+96a9RBl7RFDymMTUq9Ocbrde/2AU+TXewyoUhDBsHe3VjtPJO99pLjWlD
P37Q0z1HQfScG8kMGsw/IE9hPXY3sWfPkKbsY8oqhJeuVcwlVcPcJ56psCpdqjr2dkM8PnqxeTHG
w4vdBmBZnEtYeN7CNrWvbVhvyTC4DSzaXfVY4x6qtWgNO2tnabm/UGXKucfX1nZc3uCC2hmd/til
5UNiUGk4xQM8o2t/ak+jyG+MAhFgX2QP/jTeIq0NsE5Mt8Ct8YQUJhjZJl2S9eujfQd4KEOarZ2w
nzoX+Z7w/Z1OW9MOrQtP0ID061nrGlcficE3XImjFibXneevaaYvHTPcocc4tGX10bnJLnGNtRtn
J7wifAW+ez1YXb5wu2rt1P5aczsbAXBDO7/cytIg6aDv6P74VyY12ZJ37Bkf2ZbLWwz2+FUY9bYT
2k6PUxwSYhnV8bOv9Je+xU5Ml6bt02tjHLB297jgtda7K3vrC8Yx2uf2XjXZt0sDrk9bTfuahNbB
wdujNG6O1RsXlhe+jbp9Z5jGceyyYDX11iHVk51nqps6GW71UtvZcbYbXZ4KzQrfQk3d6GJ4KXr3
a0dd3pf4UoU4xuP0Ehdyn9jjS59nH4MSx96m6vthkT9/L5d/GmfOh4U/q+jf10aAQLB42CEcw/n5
ZI72LrKDfpjuczfRIcGop9jAqO/moDlV8KUfaL04cjP5+UXQ1E9x1q1o029+cRU/t0y+XwV0IduD
TkIj+3P1BR4REUFV6VxFptZmANRCJfau7DTGJemFlxa3scpeMozyavQPRWVeiyDCK5x9H879rc3/
P+7s/239uxRXP3whM8zqJ9TUGQpUG7ymP0o7v/2V79u7Jn8zXCFdoPvSsVzdmsu37/u7ZuLGhatp
scLSVHJmdeUfFl7xG6ZeafJ9ClBXSD//ub+b+m+6yXaMuopJhTdbgv/G/v7zQZ+fYHB1AJqF55kY
b/RPR8W+yOn8449fBnXCKh5P0TXooHLjYqw7ZJCh04VigyFXIYlOeivD2x/u1b95hcTPZ1QuwDLo
tev4DUDiCvGtn/JDHd8TEUBGnyGXXKl2r9UNRJaWDpyC97bvcBQAbhiNbmE1EAptkClqMUC9x9nQ
EUdcsI4eyfBWD9kon/1I1YomqtlDIYy7aQvuwe42Ve6sc+wlf+94PV+6a1imwVfLe2dBQf757S/l
CFJHFCOG/nFgVdIjQ25qWEH9YsTe8jSWcKY3yOcMficW5WhfmHDljyOOfH/51/fx5wKSa5GsQPTu
OEWCDiel++drgVIKwUsAKB5s7CeLALqm3NEAle5SFVAiF0kOvnNpEJTQr5JQV8UvLuDbWvfnWvjt
bgiPFgjmcmFjMv+0FpbjWGdBiEO3SIZ+Wntdyy5vjW2ibwYjjN9it7E3nHNjkFlJNhXAmLrO32HZ
a/TtoNDgHMDNduNGEGg9LlONXWad9oDut1ZUR/VR6H3/qwD4T42O+b6ZwuO1NKmz57vHq/5Tb2WK
E2lg+lqWBCzA++6mHLIjCVWLxEw7tIdl4dEt1XGiaOfMGj0rJb+C2FdGYYX0bxIBaR27AqTntUkJ
hwsoLqPm4a+/3X93mTxuePpB2xgw4D6pH1wvkpHOaWLJm5QMM86nvdWrItkokJaEw4iSPmMl2kLs
4kkT4SXZZmFMFIFSdPv1qRzW9VQZJj2M0m0WUW324heBZOa/vMnSERLGiUtZAlrgs9SGx1yMVYEp
H8N6UF3RS4BiEYdN4S1aTB8TFOix2BCWgOLLGTkhLiVcmo2lucLZ5a3qGEv3sXtAxdu+YaIsN5Ya
kv5Y2ukb2V0ctuWQVDeF3dCCkqbdQS0uNc1Crtz7TJQrL7DWLXki3VXV2/QoKuom/57pYX/v4Eux
FyDc0KvJNnN/2U//+STAc8Tmj/vCc5DaC0fon74gQhNFjsWIs24Qq3hpuSJocSfqRDf1eobQoCBX
FigQSLd1Pwr9MXQ786JqqsBfdQVWnmWJ1e5XsifnW3X241vpsLKaps7DwzHFY8X6+fkuyVRuXYvR
mlUVnLWMoi/3fTMO8crryRd+Q5GB08fxgcYd06zZ5xjn4nXMqRzboHuGBIYI0eiGfu+odGAcq21q
IJ8Prd7Slje9Jzxv+Mv9CKiAnYFmXTYZhKQaDih5zsgSonwATiryK1pdSPki0eSHys2aralX8Ro1
pX5XdPl7jplpaTrpfRpM8nKsZisKVst4zdgqXdp6z1i67KkUnGVhWM2tcsx+U6Xj166UJdPM/GXQ
qzFZgbRXx57wCn+dKUvfiQrIgHCq7Fi5oEnR1+mbvGwYkPK4hO9zfOm06Equl0fVcde1PhAkoUWl
ffLGtMZ2C9tAOG0LdW64Qc1hbwNTt3aTGtStIYPbelII6HkiiPqMpxMEmhINLniHDfGQaqsG6b5S
A0ELCMwQ/XJkrETlyxeW0gNsdCCJACV3I2Yk+PsiPwxEy9Pvc5KAuCisgMvUDjqMT4GwH0vJ6Bk7
6e1EmgpRq02+T40x2BqNnm2yCONlOcKxZg7R36hC3Ht+mVyJuTQ0IureUSvHZZVVW0J4LsZAc56q
bNBeqs5CSJDpMWmWegwb7mD3srcPnkzaj6Ety3ey3ZekyK5ds062dTqkZw2rPU5OP7tVYfMSCQ8p
UZt/oLbDue+BkWFwlaCDA60jp2vNqOI3nQHfhDKl6fDq9n78tW5q572khXH2rFY+VoPvfkDAxYCv
431ayCbULhGVgYtDMhLeCitr99KZ8l1YoD8hgOCo2zWdSkPkHfS+Sa3pY1BM6RzV0TKHROLIILru
m6bfB1Plg3zMsmLbx0V1Sa3tLgxH4sWfvG7LCK7YmzWyeW1U+VZ0MnwwyVMJ8slk5ur3a8+jFgmS
EFpOP8eutl2Y7xkeprtpVB2rvt0V9wq6Og0IcrNSO69eXcOu3vCzCR7Q3po2biTyW9oS8aoRqS0X
PSebZMlEKnz1chQ5bYj+ivQfyt5aNY+a43xLBIGDQfuIfccVZFwtOxn3Z9drCWMxDBPhdpsq7IoJ
4BTepCRHRzZIp9qH9RBt29iyFm0WPQWabd7C0afm68byjYU12fWWKF9CHGznsut74htwuhljjNBH
RmVEjp1kCqtpd2UcoOsdHYlAxrUIUgOLT/SCSAANRIwrQ9JoOAMNs3ssMfw92RzJxZiU0ymoaAGA
w0qWIoxOqa2h2wgtb5fTaDqanYMEatCtbdm3b0qf2ntD8MSiNBYDQm9ZbTp6DFi4LaQYfn/O+u65
aa1ug+kNTuXoIkB2OCWvJ2H0z8WURNdehxTO6zFDg/YKb4K602A99Dmz9DHfVpnj7WqsoXdDaevM
ap1kJhzoZ/4peoghRe8Sp7M7sq40Zx9ArrxLHWd46zQZP8Hn9sUyrzNQ244qLsfOADGYNPzHEFKn
V/5YvRtFAqfGieP8GdN1txs1xAncpHHnV0OFwCH1JdbFvErvk2mYbfHZPHId37wpaJYkA75llv1B
YFGfLJSphXAa9PQ2I2f5shXEWg5RSaDbZMbFhWYF3taPtXBXuxD0xWTy9ZlJ7/Yrf+jhP7DP3Wf1
9A5Iu32ywJzfZAbsMSs13QNRZAMywfkmDNzHL1ncT3sHyjupWpQrKHeMbE1/BG+g7RPoZVXWuA2M
kNG/hRLPEFqEBKsDAbCuyyZ/EImLds+mO2E72YB6r5ZESYTJAWDHq9H43TX6svhg12rY1ipxNtLW
QP4MUl8r6GfLNq/qBz9He5VCudiPbgzsze+YOad1QveVn9bzp7FnmcQHZUA1qm4Y1+iW0m1QG+mS
E1j/GKFyuUwqki+2MijgGBAjIafNCGHzCmbBnEfZQ32Ffx986JEiZFvprPtJFl3KmkKil4231jhD
8d/eZpjSD0/I7pS5eb6OmEyc2xhQbdi5RE1JRmABpD2VN2jtyKJaFPUgn9B0exvAMURVJyXYBKSZ
PfIYncQeJKm2QWHVXQeVSE52F4Y3Ri/gk4JdLxZGRjtoaREeBIPX1h9KCrMLv9DkRQFKZxn6oYCH
4rpim8L9WFe0GndGMWhfKqf7iLxCICMX7oET/zgjvPkPx2dFI1+pr1ZeHsX47KkDqlIV6wR88gZl
gbhTg6FNEEasd602vQs3BBZPrUXaHKSaDeKFRQy94L7OcmNrd7q8U4UtNs2g2j0WW/HieNmmdh3F
bWkm48NWzK7w9udn3wqqLYfQ4Xlo1XSJ5LO9pFkyosonSgwwkJoWpUr0ZZ6q4WhG03jVVCNo86YE
jSANAVRfmsco64L7blCPHWkeB81EzQhzZywuFDFnLU7qBEk/eRtRStU18Zxs0cbkBys3SZYYSBBm
8k+6USTEh5K0RrWuTzfWvLa4XUYoYjm4dzbenWBZdekMRhAGwdFgMHiz0+NUVgAhqyoJlmATECz6
5rgoNYy0Y2FrD4096pdRkTjPA9aCHeGMRCWAsURp5A8WfvKEQqg0OvdO94vqAUCs+aT1A6u8Y8b9
h0Fhepb55GKfyNpgbQ1NEaDHmV5FZ91mblQv6ddscbV7t34yVC9tlwa3wNmtr/1UJB+Bp9CVRn6y
kY0md6hnyJj067CCE+t2YmkQRriXslELrPLvjZzCfZLYFVeoA1eMyH8oKsDRzfydCSugld7l7FVJ
pPAjkCm3IOtvpkLp5W0RFTWVhcXpYrBc4Plg6pZmNxhqYXZRcC0E+G1erCR6N+hdHIWoZ1hurtlf
lB5Nt77ZEQzVkC/x0HdKuw4VB/yVNmW9gW17tJ+mPgZeOmbJLekP5WNJtJfNXXHfQ2Hr7so1cf+z
oqO9BJg/EsegakptsgTIOkjdKy0CLUbEZEhjnBcrXWHFTyIICWOIEy8pblpiIYyVp4/vbUHO0WLI
xkps7Kh0ngVAEGehG7R/Fxz/kP8avqMvIpNohxUPK3JP9PzAXbSMVLawj2P3wS7yfGOkLaGS9AZs
3vYe7y6qNlVlVr+hHEcg55cj/6IacI9fd5EiipAnVKoQmS4Q+YVfCkW8qkzHM09HAno3gk2yiQmj
xH+kj529EZFkwQmEW+zauvHujbDN3gm9VbuOYu9rUEoOqy1JJqehnYIzsCaiz7q2ZaxA4gjaLrrl
aMchQkCgzPNTSBop8nDDe88RNMxkwY4jT+CUz+y84YVC3bvTo9gLlmDJyHRsdeg9K71u2DcEsa/Q
ayLFLmaq8CImFUxDidZaMLk436zYeYrnDKDYsDbIBLyXtPnbje5Ok1rCXCv6VTcZcKLgdJRiE3hd
+t70pnsPB0q7HHoS4iipsebzmYX26rNtkY/q+lAZY6IT7xAA+6/65ML9Gk0t21Z+Co8ldUv3vv9G
o2zr1HnOkyqp4Y2bTbM1POS0q4hjebXUo9B5xeVfrbL0jhOhfJGRRm5C5jQ6UVhFnVxqLRBGDsl2
zrRhEKG7kX1V3AwctjmTuCYQJNLY9HzVE+WIEzIS4UVadBqgVTtkpMB2nS5HSA39IfFz957gHhjL
U0Lb9qi1LdGscEg9yLZmG17wKucwxXWtpb3eje20hWFTiDUNi6yF8kRoyhF4UBMjXOzdcNmSyvZA
vKpLaMrAEI9lVON5Fbnjmt8oOMUSf7hWMYZSEERNzi1AnshTeQAi2MQrbeAbXbuK7JSNU7ocjvM+
Q+zpFw3KzEFPnWtLGdHlSOt+LckHATmV6hC36SSPC1uU+UlrB/c5rAZIBj7pqWvCLuRNMQ0HkKXy
XM5TL6h72qsIDeAyjTVxw+I0Jhm7V2hki7DHhBDQxrf9iq0hkyTRGpXlPao2tvHVyTJbF7CWjm0b
mK8Di/dlAfv2q0cvEjkqLtSdCK2GJS+swATFWUbN2VaiV1vyndpmiXQl1haT244YEmI6VRuGHSrH
pKah3FCh/cvo77kN+8MAgI4RQH6KCoeuh03v8pue+ofuZZmEXd2RYLhwSuVpyymk+okCMueS2FNb
L4tBlaVEVswQr1i+Enxm6ktkYtXIFi08HJVpEzRXhT/B3TFcOwDPZUw26HdbhGxoUdM+t4JcK4Aq
GDJ0aL8OT0fXM8rk8YfcoQlYw51epgdC/yxty9LijVRqYCeBBk64D8qGQO75vJCAqM9myvPfbE45
knYPw0rJc2dL8VneUJIEXejU0AvUXcEX1CxZDl6uLj7G3gmuuZR+qZvKuJ7DkbkCngG0+hPgoMZO
jFMqRyLmUjCmYPSs4VeKrc9dKS7O9RiTWzTOSPr5fHF66faNKjn11VkZ3wc+pP5FpU8eDoyszDpU
n268Ta2B4Mtmiu1i66RlB4LIgk/9ixbp3IP9qRfjMnuC4mw5XA5t40+9xkCR84ePgjnqODLB66pj
5oFdC6TZbKYktr9PY/6jGm/WDn3+cabLryxM5gemPj+7PzybVg5UO4rwUfqj9dpog3poJCyWopHe
618/Af/2J3mIGKThMez9lwFUUBAjG2BMgS9AGvro6YcyCzFMep21//aj/taI6X+YvsTR3bm3+8Mt
/5cZ0+k1fR1f/3FsCXX6P//1v+tk/qdtNb6+v6I12b2+Fdlr9O8YI//87D+1JnRn5/Y808LvY6U/
tCb2b660DI9znQNwdlbj/jGLMn9jOGML2pu/82T/OYuyzN9MqfOJjG48m/fM+n+fRTmMtCQyF9Q2
rCGe+JdZFDF2FV1UvbqXPp71Uj9mllypWq4KvV3xlzdJprZxMf7Kf/tJs/v9B3uewfplUb264lOT
VHoG/fPGbO6Ba68rjiiNZd1HXrLW5tVSpxTWetCi49SdQFnAEu1AnBd1TykJRxntybbPk1Vt1Qdr
kJs5hITT1zpE+U3M2k1MHm8at6tAV/u+VOe+eDMym0zdfCkD+zpLk7tCvYUYANkBL6xiWhNBcBeP
3cmTjKw9/F3JUOzZbVfNNGzNWD47DRwzYs3u9AbKqlnqoND6mEBftdXr9BJG2GK0olczsFtmaO4d
eeJroNLPyI/vLQuZcNms0ih6DxEyJGFwLavhppMtfim0eMu4gq2ZOndRNd7MH0mxuO96LqXW+n1C
BFJPmwWMrh9uSL/BWGCthoabldSbWdQ2tNohRrjZkIyzxphxQQ/5C02yak885C7X4veQcO1NkiCC
c3r15Pn+WpnTyzCiNwEQGG70QduIqVsLad5DZjsPFsUEjD2NMl9etnSrFnmVYMlPVvT6iB9Gy+6k
9UGh2cyt7MJwtTUQNPLAxzXhm7+QiHo/L3ffHpd5JittRh08q5/X8bIus5ayubrX3XqlD/YxnKNf
yxEfu30NBTVeAG+6EnF018ngGHrp2qoITk+dywhhRxOqW9U4m3Ic0HtE9VOQDg8pJMCmUNtQs3fY
dFbx5K9Do1vBYiKgVlxPjdpGQPBHFJMLkuguc1meC394yGrURSFfeywvKFOeDOBjZu/jxB2OZc7Z
p49DGskJLGBOV5gqyUWH+mC0N7o9P+Cc4yJidBcpCMQ0RecZwvQgG8XBFZKk9kVZIwjptOwF/OAy
a+GBGc4cvqaeU7s6TF1y6Qh715rBtSezcyacizgdrgJzuFJleesx3UhT7Vgm1n0YYa3wxH1XBRsD
vcvoZ2eH12QIrctEVBvHGk4dxweHfOwsOweKayVvPoWVXho8IUazMSEIu3l74AG9CCf/8MOS+m9G
0YY+b8B/7pjfv1gD1janOsjW0v60QXeESmZ5L+v7SvfulPTuYniFuCE2Y0sYhU6SSm8MV9Fgr1UT
n5oenxcFgt9tC4t+mz1cxYTAV2V8ERHloBfBhjx4yPTipMiw63N1lr52x0h0FaXOhSLytDXlSk/x
LmnGcKzKcv8tlcWh5TTk+xFhWOP067kX7LMSwuFchqa1zXnfYmc8RglsbVls/bQ6QOtZmTTZfYI1
+o4Wow5atMz7h8qNV6o1uSKcvlG2lsSNJw3F7FhsCdrcCApm8lo2XdstS9r8AIe49XDxu3w32u1J
ed1yUJJ3OFkD/wQ6mS8bGvKB2V1lJhYWnFqZM6AqnRCj1QQb96fME1tyZqZlY4BEJs+NVwIVr3cZ
lg+W7K78Xu2K5N1zHQIS0KUNVN/ul0rwKwjtwJdwaGsS1+ziHCMrm+V6e2Wy8vva+a+/8U8Ilt+/
cBtlAdsN8p0ZlP7jEQltTkaIoarvudenFmKwETDfASZaW/muRAPv9fbO9YPr1PHPyqE5GKtto7WU
U9xGHg7src9WnIGdpFMWki2hJuQ+ZrWpYOfS6iWIJrl0s3Y1FO1j7cJ2Mc370o++zG+J4L1FlLip
qHn9cc4UdS8rz/vF8fznU+f339FEQQpbjEpFskX/9DtaqSjp3E/NfRg7JbEXatuLdjVWdJgHP/7F
2viJY/L7T2PWaPIS4XgxP79CWmVqqmcrtYrmYGfFxlk4KxoWeEOPTWnfE12Ftsu+qICHDXRH9Dbr
Fkbn0xbw8/Vff73f1OM/vs9IV+dfmIO/YevIZ2fxyw8nYNPGV2j2XX/fI7SjjIdNSeE8b6plLjGf
y6VSnDIY51SOteuU2vUNwynb3mS8T3rSrmQhL+PGvGwIiGC9PpAHDrW3fBry/BznwbFkRSVyc194
7Ul0xZkZ7Dmyq0drCo5dCZg1EveZ1t3Ihl+TAfEj/NZLk3iOKmX6W8pNEAfvWVZSGCM7H1uQxvbK
TKKPml1byOGqjvkhHIHoQd8mI3y/MgDmNzqwrAH/PRj8mUXpq+eA4DSLPwCukXVeaHe1Li8gWR5V
SsTEX9/X+Yn5+bZKQZNPNxk7oT7+rHtRhm9FITXovdTMHaaJrZn637+6v3XM/x+oJGN9+c8i8v+V
B22UptRefyZBzO/XHzoygUwcM7rHAZmTB1mE/9SRSfM3IRHdwOizUXOZM2ruD0Sg+xsnY6xJHNFt
S9dnHfvvQnHD/c3g06SHAsYFnfH3Du+fjDNckeQF40BEO2sWQ3379z+8bFPW5W0tA2LYTBCvDNQe
A1xL61EVXwqveQM0ed2WowGvIlGHumtptRHt8IvF7hPnZb4Km7swS2UsHlE0dT+/8iA4bMcFE7xq
TV0/Ymwk+I3Myzi+G7T6GMVajkAZdn6RFxc17edfacJmldOf78b3n09d5RG0iiDEmMX8Py45HmmC
Rt0ywsgsV4tWZDiaS2Ul2EUzO4TIqU8NLR7NYM9HSa2rVeSWGmbbGlYoQQkIxehqET8HmVqt3IRU
NsmAF79zUe3SVKni+7v8/+FFu+o+EDpWH/+AzFn/Y9Pm768kJOf/DSCdzixunA97//ndu4uyotIu
Purm48fX759/8/fyWTi/oVdEYuva3+JTeM9+L5+F9RtpKzbiN2u2cMwnid/fQM0FxcnpwrNp/uiz
ypFGzO+voObNAE+b3oyJ9tL9u+8ggM+fHj/pYtJgy2MpMNiAXftzt8sSFvupqRRI5W58dHOLaV4k
8+FrmrZw9kkPpWIBJzsyVBg9UnvJrhw0BZlF4QuIFIlGKnaTte9Y1X5iPPSI6szknNbW3iZHrEMy
lx++96gx77xEEN+sjQlUEBnGa0PlsKFVmHac/LIwPDdx5R8ikhRK7AXMObFQTKe8JZyYVLs6PBeO
g908d+QXGfvZZau1YplZVrJGbZ1uRFst+yZsF6llVde2ifpIHwgP6tuWHCy0Ene5Zxavds9V+EWI
1qynBVssS2Qe8AiJFq6ICPbJSoGTMF314yTfSWl2P75dS+07c8iLaROeBM1ILdNQn65Hm/9F5zm6
LpwS4UM96HvqpYRPdcknX/tBC8GmyoICvEo0nZzGKS4mJAIEtFQdUWmtwS9XdAW/CCK4J1NJQvQ4
1+HTRLux0KgdmbZO5Snu5sa4FSfjJh7KpTY50OxzkEo3ZGrIi4CRy12TCfUc2YX/bAzGjN0nUW5Y
EuGe22fm6tPJtYhD82IDB7QVWOgS7LxdAzHVVyrgS3THyCOCpRgOcdSCVenyvHw0BAk8Wi38u2Zw
MrineFt3I95dREIdZbmvl8mN3fWJuRBZZz34XRaee2SOkBcrs1X4OIb6UWWu/RIr3dnVim86HLr6
zjB87bHzE/hdE7qcpAvytc/Os6ch7B+cehBLgYFDMYh8sfHQvkdjbBPjHJn1FVkcGwKGvGekzwPD
oJCpfWv1V07uglNuJzYKuPFnSyfl1GWOvjf0XjxbupGch6H1n/s2MduFHOmFB3QCVjSyyLbyv4Ff
ug2kuvByiGL3NOVd8YR4U38qw3C8jyBAnHUG8ZDl+CNWYiUP3YTvpPV1jYyd2QyBM2Zd9IZGeZOh
/9Bcd2ulY7Uv46lbjhqiGG+ountOhFdRrOrVSOm0jorBfEUoAPIw9BtwsrU57eqa9yH3JEF3ZTLL
d/xMPRNfSIsJ9uDJVgYjvKQNXibwTltkEZhVGt5NKAswrqYqOVFnJyczraJruPXE6EXQoEHbR1sr
BHPR2Ca1smztY0De5rbOQDemXgieJM51UPd8Xtc7+a0k0HozihZ0V+tUZyas2jqLyHScMxeZmUVL
woHHkynG7OscBncpmxHpGjXGuy+jcSuTgZSLONZ3URIlp3REW8xMznpIx4jA7kmTKXtZE8RLEt+Z
sYUoospVhl4VGFQNxmEOgzT8Dk5f0rfWQjgBY5I6apxz0A8xeyJfxLtXCh5hoXh0oBas8sHQV7Ys
2mWZjSeA5foalDuBMvha6hwW1A2x2GvyITaZg2GGiLoYmlwQrpo023oDxJM0XXWKjyX+8ujKd8e4
SoKtHTbLqGt3kQQZFh3j6ZXduDTo4BB9Ft/EJoTeuxpMU+EjdkJ2SjVLbmW9y6laUcsDoKc9Qo7r
az7cl2ZOyM9eFFfx8Dam4Y4wiTg6dkgdWs9Ydf11J45edNlQerEsKXiYF3nMWE4bXmkcVkGCm63a
wIrZNdFVqyB/bYKRRDrVdpcFez+ss4hcLDvaJ9mGKXcujo5T3wRvCi1Iu0PiYxIFVZCSRKsIS5p+
ThhmKpB+2cb3vriog1mcW0bljP4syIMRvxlC1cJ49ctoUznEQXjOBk+RGz76FfyFF8Mctj5hiKrb
BwYNK5+5kiwMNNzttgUuT4LOXQNNgO0Pbe9ACI596ErzSGzmq8wNaGU3ETk7A+GO1M3CQNRQ3rjJ
wQqL9qVyPAsyn9YIEEtCWyFc1HfKDRvwXb5aowdBSdetlGceTNe40DpCVATRiLmlzKWZaHehDtAq
MC3m+UxUPEIV4fx6tP9oNS78vLozIxuFkrxmgqktjab+IhyNRq51OUXjI9LAU1rJh0y4eGLz4cmz
u4s2nVY1W56IUZu7kXVyEKgspEltFQlCYPr+Sc/FFzOEP2Xf5NJ9TmyvWGrmHez3lRm5D2X0SsDB
oi5PrCDo9axylbft1YgcSOan+S46fbOwG7gh0HdEXx7LKQS3WNMLyZpFI0BB590hSa86Dfkb+CGE
lrsaxUWJschGAeOwa4W9g7tub8DmGnZpiXRS23b5m2+2myGEp6rZB9VDkvamRToY7OgH29jzkEzt
Numyy8h4U1G0ShufkM/kQuWgQJriPbTH9ZjK9dS/kcpLmPQJ7e5uyG7JzZ7yo2W9Ta2xlvbNGG2J
Qlwq93m0o60BorcFkQq00qMXTeDAhT2hw+kZksM0RRi+njLOtaSfoBMuYc+RAsI9jxkjN1Z5WXrZ
ddU2mPbGywZzYSTiUzx5b0LmwFWeMz0qAZJqux7NxTJmArUOcuc2bSHhgY/NDm1+TopVVOfL0X0z
nTuYsYJhgWteFIQ7xV+qSl1EGQF1d3l8csN1lj9l9Un3g/VoB4wGg6uyPbg+ATBi5zn77C2G+125
EDy2Tf41dAycJmpV9QdZ3bQzIMnbpGa8p/mACsx9t7E2gF8kJGNvxA+Z/RQQPGsD2wO542VHx7+N
zItGQ+tibgyH2FxKdEb1jBntQn/xYn18zqR/1YJetXOkTVgVm7U9PUbVQhSrxiB7YDxX3nZy1w7i
EOyfWyewEQxdBUh52pmcRIuJhLrceNL89UCS0Ne22E/+17J5lGov9LeyPbblXWQ9/F/uzmPHjmRJ
06/SmP3hhBaL7kXoOCp1ksxNIEkmQ57Q+unniyTrXjKrLtnVDQymB4UCkkeFcjczN//F1IHDwMmk
tZMEZBpt3s6pehh5H+SHRbzOjdgaupAeBBHzHg+N+bIXukCEJ1gfLsLtAnxCmJ5yNtR5bErItu2o
9f60vpj5ATD+Bc/pzi3Ulyjbt0OJOqIYSNntzJ/kJ1voD9KuwaoIZd2GMi35KOUsd6CsXTjvzB1V
h+ymoPalCgNuTG6HDrlkfpQnVEFdis1Q6879vB8JVStty3WvoTQ7JYdKjdweg7a6OFeX00rIpUks
DF+n4XFkBu06nDL27QhAJRCLYGIDfYUbWk0gdxCbQz/f3hWBgSMJ2EwUEXV/twNKiLh3NqAZuxe0
l2QuHQFdAIOTxbuFtHavttd5bIAi6+EzL7YCfuSSled86t2iPabT7PQj3V5sBhHOdvXxfq3AWOOs
XiQ3K5RFHQHCwU2H4FLjXM5FgEjMwkHMcDSmW+oxzEqw2UAgC+qxCZ3tCd9B8FgmNOUefAxKQ3YS
42+N3NjoIgFq19yYhRGar2zEXBWX3Ip2N1r+VK43dMncLvUSkGnK9LWoHxrQr6sGlCQQtJOUPDfZ
EyBaOBTuD2upv+qsyz+3jF7XJRvBjPWwoSsmMIGfl8WQmOtYFqviMFcb+Cxrp8JRwDIWTmo2jC0W
mkvNllJfXoE0vYCu0YXxCV1gE+z/rB1xRq29EdJHUJXi+KGmo+HrSz98ULN08nHUGElShfQerflz
PQm13e406Y5fjlOi/c6AXixWV/2QtgG+PwooLmFy5IH737UZ6tUjwJHKLHC1yVsAT6b8ZPR3kFn2
8JJaa92KtQTZran3elM7Y+b1Je3mOyONiMWE7KVsHOg2xey2cvdQce8rvdSdQa/rPUzvTRBUsGPY
ThGFiTV3YyBf8C6BubPDo7mQvgJf7/2LVsbY0A3rdE4wxPEEILkmNcw2y0+7y3DC30hbnhbhQaq/
SDmOZaKBAdgtO++HZYPEFBJPMmfPQa0Hl3iomsyd5H5zMBnrq6IoT4j0uDKG8d0F2OxkD+AiFrPM
QpMcopls6I3lQ8+T0PsY9eGFkMjWU/dlTc+ysrsGR3BJ+pCpdlOARe2CoQx3yfJexFOnu+SvJn/D
qPmg0ANgf+7Q9AcAW3civPRixVA5IQOCUgdPNa7RUwJVQ0ZSs/mqrXgcG45ePUSGJ+gUoDRYftca
YnH+Q2vG0ECB6Cy/Zdw1WKL/aXt5FdS2aNVmPGT69N4cVwHP6YJG9PBEvbmecjFv/LUEJTV1cU3t
xEYUtYbgxfRv/gtdl/8OiuEnLq3/Up2f6WH9D+jE0LnU4Sn+ED3+BHW4eynz53z4A8zwv50UR+ih
B95ws7Wcqh/bM//4uT/aM8o78Efs68Gq/a6X8Ud7Rn73uhuhKRL9v9eNnu/tGUmlrYqxiSmovKPR
N/lHd4a3UFtnpEk0ZjAWgnX3N5i2QAl+GoDfTFToSQrbwPyhM0ohpOjpmMmnLEwPzb47IyAXUFEj
EGsZJ2m//VM5G2fNhdw6ep2NysJevGtZ211FN+l59CK3PCFvFpAivYubXRHy9pKNz9o+O+bPRYhv
tGxaJM06hJpyyNzYmT3NFj3Mdh3J0VxtP4a5OwaKPfD37Eh+7eS30R67c38+JPZiN0Fz6FzFxg7g
gDp2uAtIsA5abEEbLm7vCb6yb/zcz5zF3XmYle3ru3gvO6KTnzsffP5wEp06rL3aY/vkHIOKtERP
dvpAcXanTdsQx6ljftKD5izt9SvNb87LifZmqDjrvjin4RjUHmWuDz7b3QWUY/vqJrrenYu7fG+e
q9MlaDYrATe1qaNCBA/d3Un1dRvVeuRoYfuc8C4HAI1+HlIWD9E1DQRr/oT/QIimqJvxs7LXWS+h
2zmRd59api36mpO6kht91Wzuq1cH2utpgMUL+AWn8eETBYpVhZ3nCtfRcd5T9vrsm9uYrweDXzqJ
N3lNuLrYqB8GR/TbQPvYHuCWeLKtOfI+P+oukEs/D0V/ui6DkW9Nt5ebxFt982bArDDE9eFmcrA0
9ilkFSv3EQSxS39xcCW0IyvbJ/tsb3jyV3GfX+dfpM/mUx9UnEfntNZwb8f25PSWbo+uuu+Ok6dd
VaHiRdbo5n4dCB6GlcFw1G+iq+W4ONhKeoIj26XVONpVdiscL1/WR2oxio94cy+3GiC4Z8FpXfUs
n81TF+Z39UPpNuH8FadeWw1158KPpNfJAWPXIPNVTCF6V3RzLzspJ9Up/Ahl0sGpFSu906/1kBUb
dzv1ZTsH6XZd7lMH+TI/dYT3SlDvEWd4jziSg7YnJ2u4/eeUv8nDgXJ7OcjhEJDIFtE2zsqteM1I
9CMX30a3YZ4IvPYF7uKDeJ1+Yv7wyewGEWU/JdfsFX/npVeYo56yo7QvjtqpOhi32UlnBrTHLEz2
cAUO3e+osK9qlf/cBvjnVH+DuZuqQaq0qhFPiz25aKLOXu/UDvLTwWDpVs05tM7Xr0B+PZ1ZWYR1
uDqKC3nVxv7sXg7x1XUvzzTc7MIWLBbE3uRKtmDn1iPOkB6eeDZdNNc0rDQQnTZkhnl5IAY6fmaf
odW6jCI7cRpbdGRP92ig8LxlRnl/UOL9xc9tGOI2BGAbiWZ/Dqob9YAqsov3kR/7qZ++QLgvWCp2
dveyfro8jEF/QIjyAY7CHKT+clUH7ILbdETHw+3O1u3dIwRcXuuD6GPiaWFxUEJIF071YHyMT1Io
nuP0aDCWTtoVAzKMQ+l+vVVv4Yh6414/bbyJcNzHR9gW58jrPOVK9eXq2uDTkQUQ3RJPs6/aIsN7
3uaDN9pQ93j9K61h+/ljYX3GccSdmAssGpzOFfa9I1tfvmZ8f3KYk3w2snGOsBfr4vBLbheq++mY
BaOfEViNcxP0OJmo3og8tSU6k8sa0069UrGWwGQ87g7xe0acU9vPmiWEqb3a8Go4uS/E8KPi81BO
u0N5XL3RGVwY8O5wMK+hrfKv/Lx6vYdF7K2iW4WPuwxDT/JxYnQw/naguLulDeA83F0t++24xWn5
FF9pMRx+K+aQmVt5icsUCJugcnGNDgR3dmAa2JLTnuleOYWtua0z2YotHnJXsGUr9XJvsiarxZll
INV0Lusra7C+xmSE0SHqW7NThqqDyQ2kvTDjU00g3DZBZuv3+kfaagy/9EPLr7MfHe7IQDuGccal
IfPsRLd6CC3CkvxdUPMjyb5+iJ3B/iHx/9WyAQP5f5Ey32zjTXqag5QwcKB1tdNKKmOl6rM55jTB
hS4Jz6R1Vq91DJsr4FZCej0mPAlQM9yciVd3zh2SwN7gqvyJl7L12Fiqt7gX60tplzY9LyuxI3/k
TupO7Rf7JWCFzDTsvdHbpiwLLGd2ngyfetYjNWOuk3mx25EVO7f1isnahs2WJHnDYUVvdyTXkW9r
vui1obGPCFTwjAjlkVswhYWnYV+E2w92gcYYE+zLefYa/koImjDp+A9iFyq0Ps49lmFvLzGCnrfx
3AUo4fFv1IvD/BZdnLBBut9kSEgcJgsne+Zitx9vXDHMGCy98+1CMgoFkGQEg8QxnMJZGZVZyLdO
iCjautU8DlydxPDRuBiG1pmbRhKXPaIXV87c8KpnNlC9gfsqWZAGXM0VfEDL3E/Rubgp/2GT7CB7
xeDYbWNqd108oEjkNpzS8pXHYtcOE/ATjjDxXRRbyUN3aBg7ir86yEnbmEnbWnjhOcOyInbOXsnj
NBmmpgfNU8RnSLINn/0KahUGuiO4o7MwcRZ7sz3a3tvuGfxSHmbsofoUAHkkMaoM5MmChc9sZNKF
APG8bShjFcv3RKfiICXXcMFi5ihahYPzbbhdzlYq9d5wWAIiAU9vYbRwg/gEHAOGXhVsN68M1w/G
CdNobkfHWRs8e+oJP/LrYxJ2+2YbqI7m7662J607S1ASA3QGcOzhz+229h1GN1wDHEirtL/SqbBM
TjchKuTM2e1e0HrhpFFVer3JOPxS1EWMHonEIWMRyelA5QqmQDr0PqofQU9WTp3INYPdgRh02F1P
QRcsjOPtWApV3jZHYidzk9eBKZIqJk40s2u/hWoQ0jbkaJILT/N1SJRHYlNQbCOZ6CIwxBKCB6QC
n8aHQ91hs4Fmd+76Yf2QhNsq1Ukwc6qCDv4TqS7zdca34vcADRl5Alm5+YQEY9h6QMV4JfGnYMcs
3kZqejZ8zK08xNe8ADP4gxnicuFv06HnI/CXLJkIPLqYfzgJpS4h2t4FSdh/VgjD5nGLVYU/cEsl
hvR2qYOFdzR3lB4Kh9AZVTBt7MXljvpMqRsoRDfKmZjGs7444unibPe75mQgNwWUvw6/ZuXOxBOR
SSbUSB79M6v0i+1+2CmfWbj+iohg+BPPZTrT7yeWGAxKDC/CgZkQEYtkzmokUTAvKKMF3zipnzWm
r3Cz+AYphj1Lp37e+RVhreI7g1s9MgKo+rEsJvBgD8qzEZiE25FNS/cQlaCQoH61KduCyCmd2jO5
TvTCCQSGazqVQzFnF9zk3uPGOsJefo1twusInz2RiLVlnm22Lra4hSFomT4z1ZapP2sunU3PY4c6
P3kk4Z429mhFDs19V/SQcEeXgUhC1uNUxiMeqg4+pBae8LfJl+q83epmD5nNLrgNRE/er12Tktzw
s/uIEru+uvgNhUriyMQnVuGHVTuVV5eb5WUOtkKhp7JJKVfagMjBVI98kY+ZZ/NijQdWJW7BPM5P
8Z4N6MxDMtWp9mwE7fN9vK98HHYRckmuQMSeulP3wp6QRffFZ8fHpghC/P2BDSs/DTgXjz6QDXzS
Y4BZiTP5jT1bKfZpo1VYYLipumsvDVYqKIpb6pyMJQVcebulKtrKrh3rE9q1238eLuxfdnbMmsG0
a3erW2qXB+Qtp+E8HzU78wynx+nM9HsKtZmdD6vj5yVs21IXvQKo7Oc6kH1IpJTsuS2E9UE9R/e0
rHv+EO70h0Z7oLeO3TMLtwTYmnXx6aPYEKBlm1WAlXJbMDpytXt4J0rYH6KweuD+MlBob1wNrELK
g3Q97SwDmuiDEkpUcPKT8sW4V65Tn9vDZ7O7mNPRPqYveAsctGuaR27h0VpMIcax4WzHN2yPum1w
8UmRlJlbHSrCBXdjf+c2XOeFSpGeNVfPSdpI6NiDg5VdH+RUUqrPC1Zjd9Y1telz+YwCf7+4+TE9
xhXrmsGT/cmrXcq8oCuelSYo2YsJzSdVtRK+9kG6i9gbZJzwR3XPh6n5tseLF4iHmaYKSZORTGfJ
qcJtHWa+PjeTHwSw+qzMh90T5SkDcNcdo6BzDCu+p5UrhSkgCB8HcLt0so8i4+HzzEOMPk/O5M3u
M5hAgkJrGZbBTOQcdVt34WRZGqOrc2rGbs+/FmcrQwHzWspr1QjilkOAj70gF8Sai+Wl4OB06mFS
wqsL/sD9V7r0bt/YC77YKacjfb6Eadi6yXlVvfnr4uG4zOG26haBlpnlV8MRIJVaEtPW4EichWWC
Lw12N5KnefiZcRoQy4DsWvGX4rY4oxyieOgwvZZ1FEGEtYgxXQcsRE+6y2gnrMde5l4cQK0cS/BE
PgOb0yfn8OAYu/Zzb8skWk7e3iZNzdFhaL8W3am3Fdvb4F73q/3wNfO3ena7XdsSpLdYQnOQhRRd
28L7HTFKs8Y9Zg5WS8reak0CipURgCRudEZAojpnISDxmkje4ZfJizrxH21iKumtqtsdMpukxmK0
JNg5uHGQRtHAYpG8cIDSL92ekx2clROpbTawnK0cxFiHUhc9Gq+5rwj+Zlj4UMlffQhRveaTpF97
vlK5ACUw94yj+ybkfpGU2KN4XD3IqwRlg9zLJoZvBDWrDRKpv/Vfej/ZwrBbUQCwBCAoUxYcR+TL
vnZUjDuv5kDoApFbKFwsvsAJU0h5SSjs03MWbjW2oVPWSxYrEMWZuRgM4tz6haU2GWZbLu6oKn5d
fwMP/svyG8mCnztW7Eenl6WqxRNFKpXmZbVLGkvkdfcLdYqLzdRCDillmwUAD0CnsmKjk14QnSNi
Wk4ExEKSVIedHoXK6sRBcb3VW3MobnnBTwhw9KfoJVGZWutV9BCdolN7NK/aUHLHEDlkOhwmFWtn
02OiqJ72Kj2j7rG4X1y2x8OIem+yNSI27JqtURNc9t2p8MYDXkb8DyNkSxqn/qCFW0QcPONu3JZt
nOH4fn4/W9c6Sejidw8gcq66U3bXvWxpQLzf8tuF5k3uqoFoVaSA7kY/zNbnkcmNHOprqDItlf+E
Lc6T7RSGc+KoAcQbZA1IHSkhuODDmYMi0rao3PKK4bSHHdFQdIw9ErQUvvSPnBriPHGz5ObRWKJJ
t6WUlYUlqjPcLPS0WPYuXsEhMqfbilZvS0rAobzJIUzwma1sj25mb6tuVBoNVM2W9Lg6W22wte8k
t/Y6Atl2I8il/s7XPPbpXi8Hk2GKwoYwxRNhR9JVyM7sHe5L+abTmO5WRStrJKL37D6RMnU6CFnp
DzSIoCzdcemEAZAB7vi4u1mZaLI7u/I+ZamvkrXHgMTsL8RL2WVysM5KvYxayfBn6p/W2+pIFPyp
ELcam9UC18B2ga32V+Z1fRLeZzcXLDQESr3sNDG9tyCCOHps2xeKsNrGzSZlCLbONiYRnHLQWREO
wH+8B5g49hC2FpucxIjiZtbsZN9uASTYlrYsrpmzaAmxBCTAuNPVViIO1D9biSe7DYamSPHuCxcv
AXsrDGdu3BCSWoklNVFjK+lqyjI6ORR1tXzcFiU68zF7jVzEsWP0uTjH15MDK97dWg5oJhOpCurZ
X89WUf1Xs/UNfe2S12peJIZ+il7EK2VvVhZtiK3eexBu1zsttzD68VZnK2QNQuNWWopeeY1cKl3m
/qMapnfqdXWgq3azfi6OvP4VWo8nB+R419hjBuIlVxH94616iK6Rob9jo+wg+vJ+/VrR38Tex15d
iS7n4qWhRmHYH1lAU8awNA5HSmIWcV4bLFcFtYZ23R70h3VPf8/pQpKmm+8rhkh6vBw7lpinjyRH
Qr8jnHMC3uq67JmG0rX0sd9fjmQhClqJXBZ5A03OhtaEFnSheYOo2/QZI8kmRDnu0BzMqyIkvhPF
aZ/TeZOvpHN30EOW3u62wM98M3h9BH8LTPvf2dbZDvS5qpcWqFLf/cfrhk78Um17JD/9g9yV9svN
8AIB76Ubiv6PbYntk//ZN7+jzO+X+uXf/9fnasBYgV+L2Wn9cYsFTu8Pw/DPuzXPadn/23X60gIM
fi6//NspbYaX4i9+4zuKXdXeobcMF0NmUwWktkBq+bZHs+MtkLMGEuMgyH9E0Co6Yqh8elMeUgVY
3Az87wBaRXu37elBwwNwrW3A27+zRYOq+U8JD9oXNFZV0DgI1Aao2m+2apTdICdpOSbUYXIX6FP6
nmN6TXc56mmPIZ+8CqC+vhmpJLae3PY5BXLJriUuhn5S8M7QLsmmUgyLVJSfVFRsrEFg8VsagyWl
l4NyWfcRHDihEu6Gqnia2uKrUiv2ouqHQdvtYwROnBFAv4VyxZchk8LJVB6NjQklRnPvIvL4wUzW
R1OsTXv7I4tVyKdZQmUyx58A/aVBqoNNxJhjtkZZ/7SK3cslx6Aw0naz24zAo3IhLhxI6jdcMFu7
5VOKlV6l5oKTbWZD+HeBb5BZ4iqdaRflyhIS28nTuqysBor81M4ERlOeOIM0+2rMm3VWzoZVrDYf
kCN7MquLW4rRvh/w/JoyoIqj7okJh7/0+Sd2Yk0fZyHknMSSJdF2WmmHUlbbkDVHeHYICTyY9Exq
+XpdgbKORvU0Ldo5iVmuIQf1JYlgtSqcySrMFXpBQL/SXni8JGN9rTSRgTz0Dp7jZHTACyEs6tmX
aAaRWOWfgO9CZcRs0Jrq4axU4vtLR/GUT0+jtjx2HU8uzaHVLJfk07TqIfo8FIpSWwOMwlSti7Qz
zAE3SwCGXkq08Mz1/TpxnyTkSy3DoC4YhpsBp+ZcgKaTLVxPbq6mPRmqzB65ottg2dp56PfYmCyI
NwNZNLBuE+yqGEavGFHLkNIB4AZ71LPyESgEiDFUg8SipPdRpZ+ibl7wqipqF0Ay1t6Lku+TCpw1
+pSxtS7KjSbgIaKNg52KO3nfdnMRplHS3yoZYgPlLEsop8kzsmrLqe+ACugdUoSQP2d3QTQd/RNO
YQdnaVk7vLhKkzabOYBJEobuPlq4O2Uj0wbtWzRlVS21CwFUa6lEcDMFGgez4s9Rh8qQIvu7YpQt
7dKfF70H9pYwNIsJlGWyMtg1lY2RWnQnmSVaZoYbu1QRy6e1HkEyqpqXNOJeVPLbImuvdYGnnzT9
9UVk8ZJ5UpM//RC9/qLl/DNZjvmPmC/4dyRhgdBrqviGvqGVQqXEg451U1EDFK2gaWdagHTGZpdU
HH99sLdklW9Hk6GsQJMWiDlvjjYOSB7vkoiFsYF6koaeW6sP/q4qP0iZu0b5eVIRUejZSU3z7sNv
Dr5tRf1zi+r7pRJUoQyJKryBN6GuvIhyhZYXHY08/ySrQuVgpmBL6IZlK/KL3x4EMFozKjYHwSMQ
de/Xp/AzWeHbGQDDIKQTadGgftPkR/lRuTSqGINHHE+KdDnGCfZZGA4sClUKMNvfHO7n+uj1eDoc
DI4HfVvlmn9e1ZSy0LVjxMONTFQRezqdyfLY5ld9zZQH2wPXvjPvIeuYdqJOj5mioY31SQKtWKgx
IkfIh0asafvygGXGo1ntnMtwaLLxERVTb5DyQAYShxq7v37Z9QXAxaJ39AW010o8Kgf5plxAs68T
kvdV+pxNXbiLu0PUAEfEykEwkhcNOTKHhP80FwhN1rJ4XBrgrpw4LrNjj7UpwFsDga8kmZ4b2by/
IPBu5YLcbgTcHfBu5YvetB8yqKaWQgrz60G8SZQNG4TXm1/Aqga7tj5KDeHTkB7zxbhPVuFxaVIG
Gbx/9IcXuzLYF00Hr6rZ3tEE9Vul+n+tTPqxSvqP/0HoFxHQEe56DLt/TUQ6PINBS/MfS7B/fu1b
DaUb73QDxSH4EP/gGn0roXhHQTkT1htzWkD5hfLmO8xFlt5J8OJ0E/EPopspMd2/11Co0BugRmE0
8UVkcsy/JSgPc+mnwPJt73sLaW+WIZEOrqrqNtXUYjqhu0j3c9eNyCUWn/IRmUaJjTRlQxeQlFI9
TEUw+dplX+V3Dbp+uMPeTDG2ftmo0dsSoudYwgpQLyRa90ae4zUilv5akM+ni3SYCzg2/OHKXfkh
1yTPNG/6sbPaxDjqYusjXHq/KiiK5isWpMX12jcbXC6jaMuvpl2JPMdEJ1lZgH7eSmryZcbKFPHK
gde6hzwrPzcXOYxNMXMQ0q6O3NazJnZHOE3wbIx288TM2NwApBnLOubBO/QwTYn6KdagDq8cDIFS
G3di1+w36Yy4e9m19a1ZTH7U0zCsc3xx6/QwTf37MaYDsmDfnHzRYV/sSoGtHUG/W6PV6rMPUfJ1
ALC3lsaHKVHJ3HP6PhWvGllF8nYYn9Wop/lWPbSK9EXNQGITCm9EYXWXHthF1WX3+cWQTi3l3R4b
jytYX1i0xgWdhRKIhrH0T2I6sq/dV6K7SNPjpVbPK8zpvaap9Qd9gXU0X7LR7y9t+zRmqT1K84KM
QNvSY0EZsMbsFaB2FGvAoWdDcrOoTXxJb0CaimtnXK+T2JwHreGDYnd/ySeUUjLFS6l9DgMCuC8L
0v0Pl52UPmjVmqFrKSAEWugOevCjO7bRt8zztyLQf45e/NfLuf8HF2rfowST8V8Hl+vnXZHuPifp
867rhr+IMXz7e4wx3yHCs2nxII2wKeJQPXyPMeY7whiOFuJ3wiLh7I8YgxoQOVs3dRkezDeU3R8x
RnoHPRnkpS4apHuQdn9nnbYh734sXv7A17CC+TmFm9JSZ6hKZkFVKakfaahTlLuUPWFpbZ9MELbW
LJlI4+ymSyBUKU6Bcob75JLSEJIKqQ4B6KxWbhjpsz62AMKFOX5UlUrdx2vxgZT8hOB1B4RYZ+e0
vNxryMzaqtFerJkWC8XrZcGQp65tKFo0bZOs8Ivc3CdJod8mMhL4TmUi+ld1SFJGw3QszD5/VPNc
QWq7VCpnXKjrR07+1JTFE3RCwzZI01YX1ZGnSODnMeG6E9Vn+HatPYoLS7C0Y0u6UdBQnDpH7DoI
DLJQncooWYKqjjA8hieDOV/JWS58OlDR6fmspmV0l+DThWG1GMdHVk/aU8wCGhXrVXfrRm/QVQL9
vXTL5dizpI+dUi5S1Aei6kXOlAoNUDkOqp3eHuqlLD+vOBF57arF9xFr50e9F5GwblhnSHne7nem
KAYlmsk3TbXILp3D1SuKfNgnIkhoUV8I8abAn3kUdwgKaqKt6aV5p7XGOllRDy9SApltwbCNz1Nc
YkgsKmMYqRGNURZqnztkEwwrY2wVVmIIDaLY8DEabuYeY0LNVc1O9hWlROywn4vshPJffYKfBzMk
assgSlWhsIq8F7wEYXNfbqvypPSaFNSZkJ01ox3fD+nI0nMX6bdalphXOBntjmVcjQ9LVRT7tlJB
amD361wul+JqxVfjbM4NW6SaUh2VSMIOuxZHzbr0UWT16MpZU5UkpwF9VbvPWARhV9Y7CApVuClR
tynGKhLnm5X1eJItAhxSAe33tLeNWSYaQl3tTGNTTJWzT3HS1ieUpG+MSw2YB2w6IOnUuNJbtDOQ
ggdy0PO4ZCmlt7V0L+qF9cOgoKCjJ9L0X2h0/X8WPzfHlH8dOd3Pw/OXqv0xZG5f+N7U0tV3IjWV
hvABpOutefVHtERQ5B2WHCIVGb0l7DG2t76HS/EdmGL2VjbGOB0xk+XR92i5U4mxRFKgxwqECfVv
xcotJP6wzsOTDWOhTS5iW27yY2+oFzuUZ5JcYoyh1+wNen4v92wTXL6WqoJlgRlWtPKL57J8RJPI
0EdX1FqrR+mn2Q3+3ADNkFpXmJfwh9v3+4U2Z2UKsixveoEoOklvi8WiQu2/MXemOwhGDY0lL+0J
hVu3S2QIMZq5s359vFf3kZ9uAyZDlL/UvyaUe4yGfs4c0apkI8oZmptSQ+6sRivVyxkqsgZONskh
OMIibOnXlzu9szVhQDYLg/vdXSdmq4DUWIdt2hw3xXlYFyghlzgSNkMRlSbHJHS7G7GBtdjkM5O2
zKHQwyAVxM2MSJE+1GjIUuCOyfo+yXr1aTfoMLgic5OBRNF7yu7KziQWXCR1ba2sSpuIehZ6v9sV
Q4e9BFbNia9NQguPiHWcgYP19jSLrMxHS12l/jbqNq+IainYhZhFBNDT1WDzHW1N4Li7oVC8QkoG
L7mQAqyqlrV9UxVYMGJ00agW7KzsfaxeZCB92PShopaVGVCncRo+NooGeiLrmsSro2yMIYtKMKyT
GlVhJ80Vsk6pzsBu4Y/0vW3GccNemHihd5WNFbuwSoJsiY2Q8PrZiJqZvmHUNeY+j2uVzRuoViY6
xF2VO2U8YQAuG7jJaRJGcLRbs5oNtV1RsTFsQLRBxM5E3KxEJg1J3B0tZUtAMedhWJt2sefK0B7n
XVMCmiomsQ9Q3MvO4g5X49+Mpjdt4s2xyjBFAwAiwhIavjc/D6bdkKUFCtKyq0BeDzWhMM9a0Qhs
le1EZYfk+FyH/S4DnoLugsTuNkF9+c05/GleI2qK/5S5UapUFBjfdE86Ka6NQtREt2rxxbSLtO8K
ex0NKduvepkzUiiCVLiYAiufmQ5M5/16Sr2RTYQusWmsvNreCCwpkVj6+S6s3bJrhzUH7JRO8v2Q
Nx2CXd3kLIgNIHAMOQinw9JDFN201yg1jmifg9SPED5ciyR26Gjo31oL/1Lz9Oe6kFPCAg91CIx4
JHQ6UKP9+ZSQlq7TRchEJxGj4mQq7XCFj1r78Osr/8ujoAqJRwtFraZs7/9A6IhxscyyYXNykefy
sKQlKF5kMtxfH+Vte5CLQRWEYSZK1NNQVLZ+1g+HaTKhj6qIi6HSwIpnNNTboe2VF1EBa7sayhmu
/gdCMxu2StzZPWrEv4nSb8bYn87gzYUarMPWbM6BRM/iVx1paafq+tHOsBdFrlm3pxhbaHj25W8k
Od/Mrz8d903OipaM8j69AKFLhmm/Ih+9zxrlqUkaZIOQ84VlksXLl6XU0sS+CNVy/etbvw2TH5LF
6/ElJjktWZRzmeg/33nkorM6VnaCw6AGMq1cEFFP1OFan7tiTymrffr18cQ3zdjXA8q0nWHJiwwp
Y2uV/vCo02p3iaBi4kZttoAA0Od2OqGWHpJCA+epz1moss64QTp/PK+iOr8s2kW/U4t47n8TVv48
thFhZIkmbba/XP6bGVQJBOdFUekzZktkMcekWwUp5JtfX/Cb1u92vcxQNtuwP2Sx8NbSfjIqus/1
KDoZ5oP3vbmsYZnP+j27A8BGcHgiXSZFdPr1Uf98bSDMMcpDhFlBEOgtrGXYYQpQ1Axnte7Js8mA
LOaYjr+JQdvg/HnwKPTeVGYuvrTUhduk+uFZVlWsLjxOwVH0LvHmy9z4mOO2x4uYFR9/fUF/Hqds
P0Jf2xKRIJHhfz7UaiTUWPTWnRU5tlOJpdfjbi4H/B+QE6/qOPtNC/2vLk3H3IwuMBmQRuLPx9vN
s1qWo8EOfFoh0TvuCqrKKXOG+ZL85lCvWy0/3EbCMkEPZh564VthrbzJLpgWtLWQx+DPm25c3Vgs
tQFiq1p9wpkJilKlSTnAPqNBU3XKFNDPQldh9BM39XLEoUfo3T5u5usp7iNA9HUvKKc5xZsEl7kd
OfnXT+LNneFsqazpeiA6hmgUVow/35kh7hW9rTLJTYtoduR+AUXWZyBcZLRRfn2o132Rn+/MJgCn
I2CGiDhB6s0AE9dhHcp8kSBqD5jvrkimWFOkdg9tiSGF3S2lAWwiTwoZXt4ss3URG8pe1LMJfI2p
CEhT9Hn+f6g7s+W4dSyL/kr/AG+QBEmQj53JzNRs2ZZl2S8MeeI8Exzw9b3oW9UlpdTKcHX0Q1dE
3agI1zWSIAjgnLPP2nPogXl5LDMOl72TR/6A76Fw7vq+MCsQHz0IXy0Jv3GQWQrrxMnyynxxbaL+
j0MmbCzzaIfN82C28OEQO2sR/pW9ehJpu1su5ZirD2/P19Fes74adjPu9pS56EQ3j/bWqk16kEoc
z3gHWAdtOfq9q7FJgQjZ9TsLOvEd1sDqxA63JtSfbgO/hxVwMDm4wWpzEXu+ImrlmyzFUlAjTvsP
mGJjcAfb1NhbXQTjeeiskWQ0NKVzNAQWdb7ShvOQUaRdvSf7Chm/7izozpH2oGhluj4olaYHtytx
iBj7IK0urMku3Ms5LmR1AFnWZqE/jD4VISj3f0Z9BBfONMK0oz66tvDKNZB9uq1V/jD1k0mUQg/5
cB2Q1QjlrJPw7Zd1dPL/PQo+AuhAHMLm33eiJ5tn1JRT2cyYVhdDRbveqLwftZdh/JQOFKVEVLb7
3J30FY5FwR08wfzEEfHK+CtekaqG4wrQoeu6fTJ+yaHb15nL7hlX9IaLy8aGFiBBXXj0xgG8wR1e
3jui+f72cx/t5Otzg2J0+Kh9kqMvvAHaitx3NZkuVCBBm5zu+nOzKRA4jm26G7CC++N59tmsIHAH
bCE0OR+tztJpvSDG6gq0uEJ2WYvio1NiaZcTRiMUTxOxCwzbOGAmQZtL6uAp8vYDH195eGJCf74N
h0KWjwPk0Q4QpamTUiLgiZMp+iglRRXcU5bBI8QdFrSxlhzJQnjWBK0x90RGiSNVAM0EjII29SiN
v/2Ljm4H6w8iemDJkQVgclZS5tNX3yXcwsHXwiz3obr7bfVLaL84MciRpBYyJXlzMjEwCKjQ8Z+j
x5auAeenCcwdoAbKOzYKiO+YIVlziGmkdPYlm/ttWlkuseMAdh9yHGaih8mskl/e3BRfyNjjZCbV
rBtwQW5AOG/KHsw4LPG9yNKKpgwATdDPE1187vNcl2dx7mcpnkDBRAmtH5afb8+c9Xzqfj+UR6aK
MiLaLegKR6sJzHfdVKmDcrfADiymDGZn3rSxVOl917NGtaGtwviaLrOEUDu26jDU2Yy6FYcqjGkb
mpLSyn0PMjP/9PZPe37O8MtWpiJWL1jS4poLCPX5Sw0M3vWSdzRcyRSF/OCLeWOTwUEtaLn3fzgW
ph5gPymArDk35zjFpNTU9qsAIZQczGHnx2WoBo1WF93Kia/nxWOtsYJnAjNgL+bjOdqMMVEccCZV
fkg6SVxhuCx3JG7GA8lxeSIWOgrzmcJ1LBKYyGGQ3r2wli5E7Ju6YSwA6DeaX8V+BC1clZb8HmA6
iNkMKaR61GpvqsC+SLws3wQQ7jZCZc2+zWPnRHj48um5vXOmc7CuQdOx07A9dJWwesnTG86y760B
ZJs3ofMGmffHE/18qKNNQTqdaVcFQ6VJ3e0WkhpYjRbsk4OOT2wNz+8p6zyTnwQuSmWXk8cUR9c6
28/KAGMlL9SVOd6O2Nne1zI2PmgcGt+PfQxpoajEifPu5ae7jsqBy8rFRJTT5/kH0i3VkgRjhgA6
nuTH3ASEE8wORBjd22dxEdE7IXGkFcmC/D/tkyu29Po28dLux2h1trsZgaZ90JiP//lLJqpB1Llm
iVfjkec/DFJjllf5IPEVm4M9Fj6I3Ds17bsUs+c//XChxwkmXpgu9ifH4f5Ux7UzlR5YA12bZyLu
oSEFdn5j1rL49PZQL3ZKpK8sWral9Zj5u7D55H6hrQZDcUxYwrL3aNNCNrcxYzRXb4/yPG/zeymB
K6F0y33XZpz1VzwZxTPcrnFEJMNklgU6ucxyv4g+ri4p47v4HduBeufVlb708Wk6sYyPDva/B1/d
WwRiEsRBYKWfDd5TX3QSRHSh9oS6IJGu9nHeOu+8MmrCokzWpiTXvSergb5ctsU5F//0MZYrJ/bt
aXh+mfvHL4GHjdoYvQyeN89/iVnFUQP6kU77fCmuexR133skVjfl7PdnAh/Bvazt5pOcTHXX9Ko6
gYF45YP2bXgvvAP5+8R/PjyAWOyUc8MLA9eYL0vDFPezo6J9poY7Lv5q7+Yqefg3HtkF+25bHEAv
TmJMYhYDipnEcKDQyE5tUnbEvudN4hvfOF6XS+1Y5f3UL/MhK7357u3h1xn9V2j6jxlfhUckp8nB
ekd7mAKilFEThRDgW+0+8YW6ncs8uh5sW/14e6gVav7mWEdbs9nUU+cXWoaji2KVCNy9qDNqwLGh
2svFS4AM5pLqbKHH966cohsznvMvlai9a5Uvyb+xh5AW4dumNCApCzx/2YuzQHefWGsmit4QyQ/Y
1Zj+rtie/5cjHW+MRlxVucFIVYEsNyLPhtQ6pXV9NNvwxByvf9fL9/mvp1rfwZONpDDBtBZFTwG/
wdIGR794Ny+l/S5x0k2DkcLO72oE4i1GvNs+FeN1BwqsKLxTYeGr62oNGFbLAfDW658/+R2KPCWs
ZJ5ZjAsN9W6kt/Y0QCiwUv/EM782lBCk9UFIrVqVo2WVRP1iFT3bl0hQMRcdaEe7nWlMJrtz9vb0
Pg/6/v5aWC/u2ghh+ZQtnj9VUDS+4c1cTqeK6qKTeBW28J26BDJe7nUqhxMON84rb5Ozhw0RbS10
+aOVEy+K+EDVvM3WoiNuVRrUtj2fOABe23Uh77MJkLqjmeJoFFk6pd1ajKJpPLhoJ23ciIRUnWHS
INBVeOkGQyquS0dUN2IFMb49qa/tuk+HP1qys+il7MZ100cCsS16fDyL3CsPyeTC0eG+jGDdzg5v
D/rqzLokYUkakHI9zme7Y2zWBp8Bb9LJwsKpinOoyPmJUV5dmgDeufZy8Sfh+3y9GGlRNo7k0bLC
hE1aoTQyY/TzMnJPTOKrmyvfFPkBkuXkNo+GwkS793LinDAPClaI0ZIG8dIB0iyuKFWEsdaM38le
O2dDrpqH1pX6kVq6uewa0rknVtSr3wncyPWheerjr79xOjl0PbObISAF1961104pIFOBEQ3VNKjz
f+NtPhlv/T1PdhszWaqZWj8PnwTNth2wH7UZ78Qcv7ZmVsM9csao/znwn48SlaOBVQZ7a18Y5Qer
y+LQmBLz33iWp6Mc7ZwDNq9WqkFAW/g/H1Rcy33f6HT39oy99s1zUcdth+QZYfDRs/QzycvK4JtP
i7a7WGScYnfeZtOXcaF6tqlF2pK8I2beyK6lzb2wR3XiJ7zycVBrwX3S482xdR9dPYogE7DqKzgK
UwzJJ1F6j7QeGRlF9BOB/itbDC4nyHlwWyD9flx698wI3aAB1X+24+rLWHRof0kZ9X3dfEWEa+4L
KKf7t2f4ldWyOqtI+iUI04j5n68WGn4Mo1gYM05bDWw0sy7wbDxVu3p1lLUZhQIZHRLHJ5IcPa2X
rvBD1VdV6Nv1L9Hidfj2o7w6fSgG+A/6Cc7Y549S9EItnsWbSnFNjzgXaPBCWCq/aKnsd6SX8/dT
ZokTo776aGTefCYP5yL3aAK5iQsvGRm1JTdxTbrVuaTf6dvbj/bavrl2EBJMc0shsj7aOnpbY7Vg
WGwd0ww3Tcnu8zCn9d5PSn3VGMNwhwWwPrTYXG4NPAwOeWMv5/S+QUGGBXsqJfXqVLurxQ87J3vM
0VSPVmHWriSIJrcLSnZKq3kvJhvmbLMMbN3ldL04An3P29PwynbALPxrWPv5G04w2za4NMEFWKZ+
Zzdj9FMbDY2+Q4ARQNxmy0YK4MqT70K+m2GCvz3+azEop8UqAVnro3ypz38AcN4YSWvsh66YuKrW
M9bw20lQTsdqx9NAdQfTuqvtykEyTfEU2x1d1rtGuzFUHEzBT0Xk1qtTQkKDzI7Fzej4DBu8AX2w
ReDPtRW5iPJM+rKHwrghSPZv0sKwHmYFyKvHGjGzI5Avrlo2nfKWO/ihzk+8I75IWeDdkaXOeRvQ
/mamfvYu9VIAIYkfjScyQ699LysVlVo5fbIIE55PIVYohl/SLhKicQFlGUtgFFHknTjaX1ug8KAx
D2bB+JZ/9KLahD5C08wgI6xdgk060UcRyGjaWyKeD0G12NBlakP/owfpfxQKvTwtMMMy17ww2Vqu
bOvTPzniqyrOMnot/NC3mhiE9hzvMH4t9tnQxOHbi3E9eJ7HUKvvFuUk5EgEFsdvfsoaQwXI3EJz
qsrbflIWjvbTOM+IlHxR7nJhZldqMGX5VebjfEonJtZv/Hh8JETc4nhQ1CXrynzyqGinl7L0ceLM
VaTgWaVt/jOn77cN0Rg6N1lhB/EmVfjFuVk16503TB8NONXIikXfgGOrEu3tApz6/NDpdDatnaFy
3vQenezYXg5ZfDDb0XlM9dzgFqmjCPRKXNk3/hLTt2PLtJt2sTS7D9zI7fdrPvKxj0dDwwgq6npf
VjSfImBv53eot/v6xMXg5UIGuUsOCLnW2t30ogRAbdmuMqKs3E1htdQy+9CR3PzjdCWjrGoMvhXO
quPrR6Pc1I2DnJRbp6jlVDrYu3r8mdvlfEIZ8dp6oruCbY2aIQt4XdpP3qePuDDoFSOhVG3OZSbs
T6bSYi+aztW4aar2l70A+jFccaoU8OpU0qW82qyxon8nk58MbQ+5U5YuyWJiOQsy0dz0O45TwK7m
Ih+iKW4P0mtgAPkSumfKCdhRob5kU4N9QetEZuTRe7eJpvdvf2KvHLtrVEtwsOq1+B9Hl7+hp8++
KkbyTkvvCqpNvf3RQwR6R/nHuZndJsa+KLeK70ssjHHTDT6SSe3zEWL3ZMTwXjy1/HH6j9/kELKs
sf1aUX7+ntLISwIvWGTIqqxvCiT6G6VG/cNy6jqcW62LTVvGp3Qzr21sHpJUSpnUvbjvPB+1sxM+
QljYYYq7HS5fbrUnfPphzdZJ4Mj6AM82FsgL0qYHjF3FRgt69IBdZPUB/S1G2Jp+ceGjUt40Yo4/
sN0oDGdX5wQjmeyvxdCXe5W56lBXOPMVJcY6ti6b737rJD+a2TZvIQC09abonfTE5vvi2F1/IwsD
ERTfinWclovi2EgaZHNh6xbzrXI743vURdFjn68Nin2VJuah8ZL5l+KnPdBG1B/eXpovPpmjH3B0
A+umyk9cpwJuqApE5knwSeM3dWKLe7ElrIMQd3Gftmwg5i/uttLNBs6ZMPONKyp4eMeIajsbeIy6
4+XguB/cvjtxP3j17aN9JdQinURx9flCm1qnSTwjhcXqcbncTHEZs+15HUFse0ir2Hh4eyKP5LBk
y9aHBJ/A5Zrgy/GPMqwuvRamNGQUSlNFYaxiENJ9MBebJXO6X/NYtt+qOnCR9K3cghb1oFeeitlf
fF3rb+DCsKo0bMmCev7QM+ssiV06v1O0sZuEDY/Cp+neqEY1H99+3lcXzpOhju5flDZp0PZYOFU1
OxcZrBFd4lzy9iCvvUSf0i7//S3rOxpkkc44x0ZmhLaNUdmuwjeF3tTWNw9R2ZufZ/Ttv94e8cWF
jyCWWQKwsIokaWJ4PoNGv+CDlLQQn6Kov7T8YrmWvSzeF3Oc4h2msmJfabc8sQ2cGvVoq8qjIR4x
bQvCMQjqvYus6JfdxjFkl2AMJV2uV8bSRyeOy5dvkNMFKeDaFuQijTia3DbX2psTG9JilspLx8Rz
2LLi4vztCX357TMKihSuONA9GOf5hE5sL762R4zWAwv7sGREbQ+2JcF+hu4+pLVlfCjzZZk2dVak
J9bPS3EAjAwfbw0X1/S1u339dU9uBLnBlbHAECRcAju76Qu/h0NfDe2dJ/oruy2tbVW0zfnSJ/Jj
Uxblj1xqqKyU8C86K0gu3b49Fei/NiFc9WitogdglUg+/0lN6qZd1bWgObsABGpV52czHav3UWcN
0daxa5fmS2/C6cfW2ebtl4Eegr/9+FCkN8Rll0DA+kIIOlnlQmPGGO8SMfiX8apl28ZzrWEuy8Y0
Cfq5/dSycd9lsTXTsO4OMw0i6VSYfHg21gWxb3TdJndbzz1UqkkF7TFm8ZnTPvlM3fW2jkSgNg01
H2eX9EkHSSUXFQzDqG6pJtfGAjw0rZ2HRKkgOcyilugx6r67bc1IOJvKsKb3jjua75TosHnKzLJT
25ysRQ0AwyjwEOx92hiplqGSVqVAitSYvH26Dkfxgx6L+ReclOUq0HkPxlV22ed5cGFyVhR3Sa/P
2vkomqW+71C+8DzN0tIDK83raJQY8bV4CgYbutf5ZxXhNLhdKlkAF0bm/l0Ps02frTcAwaT7x0tp
b6md+QIGzggzMgKutLXqqZnJgafDWVAWuGxLjZvYJvEaFV8Zrr0gXjc7AMOeH8eh12rzHIWK+jwj
jcaooBGpCL3Gr5P3xmT3UDiz3L/LMXjLxx0d6V21JYXkj7gw+MaZiRMv0otKdRZMPtg40v5kUSIi
MJI8X4lHHCqBFrx02UQYSgoqG6lv1ndWEvu+dVASA0LqgVMHH0ckbUInVDkBqEzyADssbEi90PWU
1W3iIqFAYrSmfBzmJP/a4RyXbTMzaEH9Fs6saZ3xXW7dCn8pvD5n4n5tQYbZWjKdf46uMN831KF/
JlMugS94pVlsCyOOAZrSt6Dve7+McYeo2ig/63GlGzcaZ6NmM8/Ug8LGMuD4dMrn2tYu/fjR6vE4
DDFck13Y9C5Rq523EgN10Q16J+lM0xfcnX2sJ6RDc3TjL7YdBomIYeDGFiKgQc/Gr6VlDczuaJFe
ceLulkxLR640l9jhTVwdjH1WRANLXYzeje9q7WwLTDftbVK7EKEaSjd14fX0MyXG8oMqgMSCRMj4
QyvYezZWEsnbERFjj33djA9TtAjkVoZb5g9LFXM9GDu7eMf10n8/LC2mJXnb4Abf1g1ZTruybpem
zZBE23MH0l2403jVRnXv7ekBt/j70RDgl2TWfb7hzXmQPN3Z/GLzsX0i0zMCZ7bJ6Gx17HXwYk1z
3GRu7XQh96P5G3Xm8VEEPX8RRUA6C40y14IGvFF/dKPY/Ei90/7qkg5MAF/k9bJZlO7uqqJ35x25
0xE7EBF5Xmir1MSYrVkgTJIuSX8OIlouspEM96Yv0uQ2cux5uBBWCfXYaHrsPzn1/U2N63QXmokx
oRacWhCsRoz0u6U4GF/5vTN/MDpDftVj7t66vRySM1qfaVssotwNy8i3QZETpVw7RgbToqik/D6p
IKaXmYkyzw1stnArBJOBb8dCixIGvomnSYcnTg33TPQAXivh/GyHXBe3I6CPdBsnmTGdeeZi+ZuC
mE5spD3X6XnS5dWX1m6qL1YUi/sea6l4Y7bdCKK/d4OvfhbjI7PQf0/qookxBC7LKSJ3l+bVsCXB
GHPGDS53sk4AFM/EdOfNGPr1bmLQvBkIvWn0hcqL9Nu8oCHbWHmRPSRYlS+bBOMvNmDX7b6VY9zc
xQjkre3ge8ODNRSedea5cpHrxqC8ba5y2Iqx532yM5VjWeFnM8avU1rOX8iaiTkcZ8fNd0ua2O/n
NBrnAx9FxK9Oham+p11bYBCM6S6fcZb28jIFfALS1LE8sS86MlMbq5+pcQd9NNT4+kTS2DbAgrzd
Ehd5uqctqsYgZJjNC49bKshcsuYG6ebc/IpblVZni1OX1mYsjCElxUWUs9LAzCWUvbMUOMM1tbXx
Upveicp0cw8eySC/jnMf3ztujN5L90kEPHFUNJYtMyCXMM+8wjyvEwfec2OjpDrLSzkd/MzLfHxc
s1xhrOeJe9sYFfT72uvK816OqsHd1kyCDXqhiH9OcSz3yozK9NL2ZuOQJL35C3gRbYTObObqqnDL
CUZwxo16q3ocjj/lg9FXt8Km/HEYCj1AQ0M2y5/SWQodeKReFxZ+Pj0o6cI9wo8yx9pHtD1Agoam
uE+C1tfyx5Bn0xQ2/gwwtPR6AJYqmA6xl3qfzDbQD9Dz6EdgB3Wge4so/eyJjj5eoBAFJMqBhqVd
7lRV9i0yOHU2lk0TNUKEgHqoqQpytcKihz9HKhlspUyMx9Hog5I8DKmJsMizbg61naRfkfnNN7rM
pvwDS3vC1TVurLPMgtzROY5S50JFNQ6inoXPpNtrjBO9KGbvCIZAw1VVBYdAXRmDxcYbTM5+Qtfj
7tBeIiKgw2CAW7t4y+e0HKx7Q0QR8OM0Z58wuIc8+mkQXzlp3tl4pZYc7aYzOHexFxkPbe+MhOxi
Jh6A3CMgVpMlHbZZlyefRSUtjAbzvvpUoh6yw7YerV9GOw4/J6GXL3RJT3x4rZNhd9lJrgzVIsdN
AO6Or8swm0vso+dqX0U13OlCpsW56/bessE42bklkVJ8tSEV3HRuZc/hstT18El0GQDfSosuDGrd
3vT8v6INNdkG/wk7yb8lwkqSbZpVpbtdlpHrnOdn40/bmjisYzPyrvCobr6qulOwh3GLHnbjMtB2
7NezezlUQT+cp6luh4PT5Ia/BbBnIy9RyJS3zpiwfwZau92edhvnPSyF+WNU+Ut3kE3qNzejdiY/
9CbSoFzjVCCpKrCuNzR+1C0nKWL2DVFQlYQLjWLR1jPG5TEfqqrhalMa/XZkXq4NWaOEljWd4jSY
F/W4bbP5At7gRMGi/CnGZIbJ3TrGdSGSLA811Rp38uhpTllCnDbkkMZDMtT5ZeE3LZTzYMq+1HyP
w3ZUAGFwtGwwSi0Gx3jwe4uP0B2S/rED6+PiXZwa7s4zGv+iqgUUus4w6am0UM3haOwfTFEMdK7z
ezdladuHrIZR8a2cZWzu0hI409bxy4i6xQyEMGwIEFzYij1M8kFLfSGyqYaJpI3psjNUcoNkrMIR
fZDOhwJ4PGlGXW+BSfHUZZ5xPXZam6NkspuCPsCx5viuI11jtVsY00Izc1O1O1HHeKRkvhkdMgO9
wE5OsYVdi8uNNbTonNq1Zd0OWy9J2x9OOatfvtlyI6pir7zG5BC5cAwIjv524H4rTtI3ME9Ig05s
OzgyMGRm2q43UUSibmO1bgywqjbyZsvNl+0soGZPV7vrVv1uAeuRrUGWfSpr/bss8DyQoP2FAgz/
XJOIx6LUskPEWSyJEdKJAuU+I45pNlGHZ+JCFmkTeYu4YDHrM6MtxjNfDtOtq/02nIsUu1mvNs6N
XuqzQMXyQ6kDl8R0Gl1W3QifchzxtYYre8gyB4xWBcQF0gCadT2BWMl7XW+a9tPbodEr+Ru6Smll
pqvGBElx3DTf6lFP0WBG4SrXP1iewjzWwtS4aRzo+4HC+siKshsu2AkGJTRs3fTKS05IoF4mcGiZ
J6AnPlsn9zhRLOdgAulTBKFjF3iXmJn6wF7Ddbxa2j8PzJ8NdRSHGsbQtnVGpqOvjOQsya3+oxEX
kJcJIvCkoD9CN+2dw/X489sz/UregbYeOqhcXwS0FK0h6pOY3CudbqLcHRBXdPauyPN2ZwDY2L09
yqsziYqZCBvRI8ih56Nos8r9IssCTLv78nMpJKhVn761A1m3k705rw9GOE0GEGTlcZkw4ER3Otxg
SaWAe+1qiqTcPD8EC3HT24/1Mn5ngZDM+OdIR5NXl12C6Jy3RkFsPktkVJ/5y6zRHEoEu3EzbcGp
JHdvD/oyDUdSbBUN0DnKx/67vPHkjblqipKmUBgZ6A4ovi3zMDUxgb2yIug+b4+1LrujfYVDh2Ir
aXtYQ8erowNoNPSyhF3e2s7PKejdKRTu4HykSG6GxZhWdwkgqAd8aK3DDCH0/u3xX1mdpE6hEK70
QgqiR+tm8iKu3TZ5Y2FP8r4taGaUIh3/Lsf9HxDe3o0/u0GBr75+bPr/4Cj/8TgAwf5/4Kb6D+Qb
K/R/Bhd9fKzip9Sif/07/w16Q4CKjIneqLX3cKVT/jdMkiISSxL/07VRd/2Tf4LerL9+a9ZYsTSz
kdBlPf8T9Gb9RUndo3LMySU8mtH+CF70u6v0X6vVQMUu2VtojHy+u0xR7JTekGL0Y88PY6pAQcRD
exgoOh3yOGk3GTbRO8jDeElCuiFBRWaprsxhq+K0O/A0WGHHRXFVGGIK2yXD3KWsQdUIWNclwc/o
mPqi9ZvysYuj8Tw1onJvuXrYzfA1N53fe2ezo+LtSlvALqknnM1yFzxh+r0tJP5vsd3cIIYc6bYN
sK8NpuVamDXw2hlILGGH3ZIg8qZvyzSYF/B1uNvkhnlRtUHN3XDk2KW//qLxRmfnt023p9hLsI3k
gv5ds86AibmmRYnV994HuYNrtKy9+za11basucGK1MTFaILMXakJxJ0V4UgQlPhWVHoGrunam3Fs
PgOhGT4StHFtttvlPg3QF+g0WX5Kkoj7oJP4ovjVtK3MwtvaveCal9PFHtSVu/WK5pdhWsPasUcU
x4lKwkZJa1PLEZRnsfMXcw1RLAwK8eG+i4vFX3NURMhkpNSWmPRDAbmIVGh1PWkV8BCtVZ6peCrO
DLubiWg0VjTwd78WGdcUv4qWg1dP+pok3hgaQ4d1dtpP+1zWxp6UXH+xBOlZ5dkP/pwnO6tPsBhx
VL+lu5+LWeQU+8Vx8H7SXmMTC+WEmrP2D9Y03yUkP/yZq3pZ53iwOd21l8/k+Lo42RbRaJwB07gq
me+DkDNX+di80/6886CXnyNoBDWgqCwv/lCS0SzwKxqlQTPwHJ+1pf2+RMazKdMJ8M1Q5e+9Dp0x
EEayskMRfO3FgGdEowR09yaCzFs7Z2NkNvejnJqPIwUrgkAlL9vc9/C+EJSKLU3arwCYE2Zz2t0r
1auD1KipHMMryXvaxeff+8L/wY75/4aJicrv7b1R/Uj/4z+7x2/p49M98ve/9vf26Lp/UUzn00Mj
svZLr7Kuv7dH4fyFINmiLxJxHRXX9U/+uT3af/F5ceH53fkD6YQq4T+2R8v7C3kLyAM6KclsBeJP
dkeaqZ6d5VwUkEyxN6+icxjalDue75Ix67LoIU5tCgT3xoFqd/kzdQKi0qqTLrBXKw3JrYDisg3b
pCFXDMs9Cs/SOsfxHs41SeLiV1day8c4Dkqxt50hO1MwpA52osl4GmaCJRTNMyiEghjDRgeGfp9B
pd7YWRf/cKu4Pfd741OlCfw636wuKYAMeJDSGPo5zdBQ21Vq/IiQxX2Q1Cz2kztnFGGsL2KKsq0u
V+q2r9gQkraCpdV0efw424X3Be0QnOtUFh98a6mwcIVZcU4v6bLllVzxu9lOgCc53bZrbPdXTDQP
37EDG98qMgpu5JVbYfTOtonE9B5NC+zfnGAo3YqoHg9rrgNHejppD0s/AMpN5iGfQmsgM3PetKV2
LqHsSwyc84LwCOh29hHbDns8iGmG2yb7KB+uk3zGEFr09nVmNDkheSXdB8LbdP5ku6rDHTLKikuZ
9v3PKPGKg5MA1wgTn6TsprDb4tOc1CmpQ0ph4iNA4Taezqo1Qf89b+uc/EkJD6Mo7yugPFQqo4kM
dHvwfe1Ed6NGX4WpZdO0VrJzxlG1468pmYmIEV2B1eu7mKqEiizjJz3jhrq1W9ctPfyn6ErC/SyN
SIwAMe86vzGv59L183Ib6yyNb1KQcXWypbHNqCcRwm5WQEy3iLwD6zrz/ard6FF1aWgqJ8L9iwzY
j2kyaL8tWUHXRYbe4HxqVeBtRzer/SsfxRVpXG8ccWe0Zu9z5CIYQUMGvyVs9RxTDJj84FEpV3PA
uHlwKQlVh6uGvAU16ZmSHnYvyVCae7L9MUaSLbUbpUgLXg9O4YwfPKccWVolt4kvrpssOygfaI5q
1Y3B5yCgxuO3eX3jNWtHopkM+Xvpzf74wcqMyj2foqbr7ycDhBw5vexHYpK2fkeSq/k608qRHrRE
mljNaRFv2zkIcAOrS/fWb+h23qrGKFMqTSXJxn6S+XIYFQfFdpLV9N0DvAyDxTTSJaxpJf4OSi9G
ANvYQ3IZ2bOettYq3doOLgnDi2LK9cOAOvu6Taw+vtT21BQbI8jXrv85tdNdVxlahQa4vHd+Yo3z
2dg0nOo+5fa9kEv3vimV/cl1Fxuj07RdvlS0+uAmjhIFk1qSxPtxKoOdm/sD3go+ljlcGXyFlG8U
d21KfX47oj/7lCUaHwJwrsl5Vy+TGU6k2KOtG0/tvNMxnT2Ppj+h7euEjrNNIql8XpCiavuzvkwT
TN4KpI2kXYbmnW9FdKfN2sj1XZU0CXbjC2txAxjact6VkB2oWFHW+dHNFTcRPCOWOLSnrrlTXA3o
X/RTD8s2VZLrTVqZYtiae+M+tWwj3URlQKJ16Opk2jSWlzw2eemc1daUvEMSPQJVqIz8S0T309Jv
qsAh9TZZNi8lsqaeGq3D558BufjJtUHcNvZsXxDCAqytkSr/kv5sqv1U0FBJpsdeiFd0YqZhQm6t
vlhmq6F32uy8cCasOitNcuvhQtLm3jcW+wENANqzQfv1Z5vy/ZfZQuq5CTovjUOSDuRMGzfC9miS
iD8RwKY917o6jpOdmD2RbMEq5Pul5Sp6mYsmCjV8xXdaecFng40V8E/AN7RPBqc8p6ocpHu/Xcvc
5Ri1+I9NAWDGNmvRWW5mZ6zKfVsOqYe9SIVBwRIZsdgPzlhj+1K33Js6UT04ret9trA8aIKD6OtY
ntvcWZGDGqlDzqQ3bL8aNiOmN0l9EISukRemkCii/TB2+BdykzZHY5NOBOfWBimhJpVpUBjzrqgK
QLdkO4ErWG7yuJ++ltRXd6ndCoqPyoak6Y8hTKImo7W8pSwSNbdyskXucONyy3Z0sfJtmWOqns2k
He8mcsyior5mIqlv7toOfgulLsdI6EBhsjFVBUMgy3CWDoDEyolnDNyE23b5eeYabba1OSatq8qs
EKLtiDT4e3dJPJpTzWWyrzZsQyoJbfe/2Duv3rqRdF3/lY25PjSYA3D2XJArKGc56IZQ2xbJIoup
mH/9eSh3z1hLHmk8wLnYwL5puC1r1SqywhfeIL1ZICCcyGnv28Ui4xCuXuwNmyRJpr7f9qlnjafS
SeMGe0oLC5n8SrPxfnDC2g5ksxXK0L46qSVxChyTqTnDjAX3tbI0HpyxmvPb2dNKtXH8fsbV2m/L
26wJPOqjaU+sj5jj7NIwll17Lfwq6c9o5nvjkXCCZT5yJqWeCkqSd9oUdPhBgtiiedbW8nsq0wIR
O8NV3Qq4BfhYWZP5UBdputxp44gcY1vIhaJoic4zxHQ79i7N3Mrq08Q22zwSkx6vUAYkRkI/iyWt
hLEAZRb5mjK7faP48iJkTyp3o6Q/OJ8H6dT41czILnWX3dIbeKeiPEoPV9A82HlGITMrGhtK+2Ei
OJ7p0HTuMX0EV56lep8cz4TS49koeyRxgLwNzrLXy6wArgyB27yi+iStaCoo1uyaqXTdazElhrUx
s8F8SJTl1WFhLBgk0cIR6mJ0g/zIH2f/smNGwcfE7yufQ8YenIuC4B87bX3gxiJj0AYsdsCVlJdd
blBy9hHluUS3Grn+pe8kHnxrteUrdfQEQz/Zj1+KRkvaSPZTcoEi2nwLvhVrTlIuFbV0ADFKsqlp
060xzN58MLKW/iqHkF09VF6ffS6MLqOjRjVtAck2Le6xBJCaXQd1Wt7SUTKdj5qYvBnoyEDh5IST
JLC3BYIXFMESI2if7IpJfax8WQbbSsgB00S/axxyiN5X8WlbeLa+F/WINqyvcpVHXazGQUYZOyKb
YO/aDYkJQnxfyWvcegt6ZVno2ZRqvhrklCYPyJgUD8KdHIyXhcsXFaTQvNOixIKggnqfHc/WoJy7
pNScmhzScTq5I1aMSYqmftrVSG/FZ30Qu8uN4S+JcZfNqY7JDWoIXhYGQWM+lHTp1JWcnfKqqyfv
QRQ2vlmTwgl+33cZS6U0zLrdOqNNR57eSJfz2JZxqkLa3tnw0AvomZwOqsDo3Q/64ShttQLvwtzT
GlR6E9LTQlDailnb+rlMZevsrSBe0uPOr2eHdkTN1eAunpAedOqOKVrIIONQq4J22FqJY+ANpc20
3NgF58Y0mp/KYhKXpqHJO1xgZtLRGPImmnWjhSG0OxCVd6i4X+sV8THpqs7n+0Ob0GG3QeDPedB+
0oMORXkbuA7N8tHxtG2x5G5+mSNTmF9CtI/NsMeD6WjJZm1NgQsRSXOast1U6P1JrHT/MablP0Sa
0/gPTRL340ayaNxbbVCSfkvs2Zgr5nO/I7wtnlxIDkdxr9F/Fr2tnirdme7rfjD2JKVeelSYsr5Z
2KrzzpoVSzRD8yRymcJxYg7Fdogz/Tpul/6y1Qz1zUuzUQ8NPevNaI0lI23RVvVetBEgGJfInAM9
SFn1fuLqHBFVFgShCkZcLlytXBIvHBa8I3awZ+zTJaUNLEPaj+k3meMPtEP5EqgI8jbIr3tSquC4
GSz3Mx0ZcVp1g6VCtJhHrGCXyh+iMdenR6dFwzK0vCalD0X8mNJPL1xJnE1r8sx3q/RcM2KjikBF
OUaonBUqU1a9d0XUjiaeRFxZTB1LAphFpsAc9OwXRPFJx4l6BzxzRq8/Wrp0vnKHnoNnTmxxhAB3
z+JP8SXYwlgF/qGLoDqWwyo9rzTNanYBslZVqDtjX510U2/QH649rLOaiYP9nUrvWiP7Z+2MIuv6
hIFmg8xD/M0+BKDntjGBS19klNvAtCF+qO5pcka+C0kC37mjHD1tFGieYf9THn31Y4z/Knt5VWH/
p/77by9rzIwMXc+BPbzqtqDU4x/kpVVLvNGUNRDkqcjxDIVWdStKlPyLImV0ifh2NBAzX1l4jhwt
hBTjO3N/WWV+/gY0v6F/QVJwodiuP/+pos41jUJ2xhFdSz2+UJq0dxD71dPb8zzgmf2Y6CrS+6wC
TDn0AP64FGtaNNI+dKalVhsPp0BwCW4WnJnTWCGlo1U9VunLxFMgquNAMRrXWqIUPPUdNdb0PR3K
1/O2vbUU4COfSR32WTvyp3l3Qqviws6qaJkte2e4pPMU1ZLrt+f9q1GwBFtZouxY/XCU3MCN0EvJ
JhykoY5JlED+2/F7+imH1Q0PCXygQ/iMmC6SOIe9OmfySSOFDxzPJY/nAEdGniymme/FnCTVO2v2
9ZyAqTGiB0XKQSH+4FVaPhWDLh5LArKALTI79rTVwX69p0/wstezLhlU/U3bW9XmUJQ7JAoNNUCN
oGFvxDESR7tKc4hX47ntQcjUJWwwqt7Hb7+ul4jY5yFpmlmQk9BTgqR9sBnWTihXK7Vh3y3VU5u5
1pWTpsOpnvbunb6M8ivXDX7CGuv0HX7fq3fIVCH30fanw0WytT6Nn9Zj5eroAcw2dYW8GDmpJ0ej
dKRkjxxdIsx37PsOeszM1IZkp9s8VeCwdJsPmktmndUyM3xim8Hi2umCiYtBFPN87wySMIvxvevY
SZ2PgNzjcu+0XnyR1Xn2+e0n/uol8z04/IwVhAwq+5APPytdmBYYxEh09OFwFVhIIYyWWCrSG8QM
Q6dw311ZvzjvXU5bAOfrgYRE78tnncWWXHJ/5DDq0FeSFYAdA3BMAJq+QFIs2QeJv+BrkLdBIi/e
nvCr94zAKu2jFdBPfPPq3DFEu+bEqYwgYcWnurOkmANovnpKUpsU5u3BDp4uRErHAELgInMEFcQ6
JFnPyu31yTao25OfnkKqAuDc+O6XQuVi0/pUCt8Z8OBsWAfkCuHAowDMDA8HrAPRpfiuZlHVedRH
hTNscM5871R9NS3XBBVhrYq4qzrYq/POz4q0DjQMw3NZb9sA5fcFIL8XVaMpwEtO711fBwuGujUD
rsOxWFH5ODzyUPMZqiGuQf0mFjQtEtZPAGy2VFCcTZ9QF0qHmY369ss7WCkMClqAjMNAPIEI4fBE
UI4HOmGGdGtp47eYkkwUVP23AjDgOy/tFwOtCgZUvaC7IZpycBakc2bUJqoa0cy2wIghwSSh6AD0
mfn8+0O5iLmtJi/IuKKZ8nLnjfo46xlJQDjFtdg8T6ogPAXpwvTefnwHVEd2N3fGiu5YW+igBQ6x
AkXsOkIhZRDVFjMyalH6FEDHbjgXjbOIk3jxkmurUjEYQ1KtcG1qJjgKySVem3ZucV4bUzFu3/5a
rx822kyuDaYAwW46JgcPu0R2uBYK5JiJ6Bn2fXiwSx+0fbD+6feHslg5pMhc1a8eNv4t6VSmdO2M
Zrj3+vF+kD0IzuH+94chhOTuMtCCQqLl5TsVmbDrMqWE3hnCIfXEyc8Wvh0GXVv8Bw8PHjriHjCH
eYYHywfutecPuZ9ggSNnDL+WGCC8PWGTyJ/entXrLY8APi0pDuoAwfjDoSiwFEA/QXIS64gjqs/s
72nol2OZc8bQ70jOHa0cvr496kE+wJolCOdyAHHOAoHE9/JZDuiVxXi8JBEnHO1vnVwTb9secw7V
sU5xM/20ZG1/XKyGjHBz5Tvx6i9WJ0LDq8YliCgujoN3SbI8+qvJJPf/UJtXnl6YD1WxxgYStNJ7
19Pr0ZgqpDqwEQinwpB8OVvMwWrAoA0mQ+18r0mNQrjb3f8bZ8HrgWj9AdLAbDPgFnQO1o0hRh9T
ITwz82V63gk00v6jnYAK57N31aqegjrMy/l0dTUhtwwWonGXAeajPX9spp6W9fqntxfKL2ZEdAy6
krXCvA4Xyth1fmIZGJw1Spyse1vq2cl/srdZCACtiEe5AgnQXs6ocPA374DUhr6dVqfUW79JTNBP
Rdp9e3s+rwIHF8g5cSCxN9kS2dDLgSAeZK3oKHcI2xBHNpyJzfuz+cUgKycVwTrq5q8H6Tw5Z5Xw
Y4ADZXkL4EI9saPs3W9PxV9zaRQOOKLgcL6cihyrhs7QFIf5YCXX3C/ladP178VArxcAeiPItqz6
qBwU9vrzn/IF4lt0wVPwDyb+DtbGZm7DvrcF4XOQKyL4tyf1y+GA6qJkRijiPINwfxoOtYAy9mZK
pWY1zvfALZbjZqZgULje78k2rvc2IZaPyolJSouY8sGaw7FrhqvEqdAiiDnB1syqUz0nfa6azPfC
t+f1aklQBMBXBT0sC/7Mq4wvlwLd9tVFTSC6tdOoBG31lMX3m6MQNdqrCIVpsh6cQ6cTbcnbwWaY
MFuXm6LiuqlnMDNvj/LqHTEKD43q33odc2e9XBJ9LQbNbfMY2I3ej0e97hsDubL0bogl7eYd1YZX
QTijAergECLgJ3Q82LFTbynfTZqYfkaefbSsCiyDbjU3swFXJhZu8g6N/tWbYjz0l8GXcFMQ1x2M
pwvhN7TY0UJaS8qAWofNFPji6O1n+ItRGAc0MKsBLsVhgBqT2gBFrkCBFVo8n+pyIh3046mBYfW7
I+EQQP2J+IzqjaOvocBPOwpAelvbGSZtpmz6nOaaCYNJ+DJ4D6jrvAplWBJrZAZmFrQN/305kkpG
zPpS9m6xnt1DkE/nWRybf0jQCWe1skDOjmNdXdYBzU8NSeZiYyRoBeznFgZduKQwmkIaJDrEVUvX
TvUZ2QrwDopadiezLZ6l/UXfDc6DU+EMEGGooi48jO0+psFM7YDy43zv2h2I/CYGFLzzGlDXNHLt
7JoWN3W/LkH/H3au2yTHuaLTcET/8lMTj5Y4kbGTfFGQf9OduWZZ99PYxhfU1BVow8aBEOHopbof
l9pPLlQHxyKkDWhdNYnpLxsFwOEswDYExKCdxGJrV5ZLXRmlpe/LMLky5CwfzU3SAmJeEnTjLrpM
GQ/C0wh3fK+n/Pvb752yAyk5FbS1DnOwjlfm9yR6vPz6hBhWIVBL4+nddfx6dwI25y6lu4ioEvDU
l+885nHokMeB0PkV5SSrmOKLMuiJIUctvjDmenmndHa4cYC3k2gBsgLVSi5wWEOv2rGgRORowEhy
9TQFEknYckjeYSX8YhQOUqqcVMhWybKDuxXVjmxxgH+E7WQRimeEWYujydu3X9HhQcpcAjBnVAA5
CCjJHYwSF4BHVapjeFn2FaI8dVJD+4jJAKT7bqLxiymRobFBCf0JhA/DhVzUfVZV0K76EV2YSnIt
JDQuf5w2vwVa/DUcESWwrxXMKzBZ3d//Pa/a/ffq4lF+V/9zoN+8wX8N/T57pKv6WPyMbPwT/c2v
/YA3+voHZAoJ7YPndf7cqPkT/R18CKjTrHwtpDSfcdz/gDfqHzDT4LJa832qES4H81/ob/0DAvr0
Q4hyOAoggf4OvpHDnO38zw7WD/Q37C/98DCBoJEPTaPtKXU2ESpkObby+UmZZ8dlPQLymdIvJYBY
eza+TKbtgC4Yz5qpPnYGRTGdtmHUW9UX1DZOFZxct0o+Y1/g9fmJbz6ks4Kv1l+brdeEgyGfYgkO
wpw/09S7I9kvoyGA76ED/bC72o0SlalIWelFFSfHkwYjrRXpDjLmRT8qTK29HDXFcgD/BLWtntUO
HNyjnQKIKhFEzVv3bKm5Ygz4rEvxFFBMSKrsLB5mhJEMEJUpdGnjzlQuaAUjzukP60cu8OFODDfQ
tW4So/2cKvfr1NlfKDN9R9ThlIZkE2am+UkMy1HfYlTY+X8ARJhCaxYxPDlvr/fepfCLjVq90ur0
dgJkHhLb0FptQhCe46bCKL4qjLskGSGdOO13ZY03SJca5zysMu0UqLNrE9GEjQ89N6pkdQ4IURLt
dT1gES8czdQFmzRc6Mba3ZUGAMgs+VYTIYTA6zepbeybVcBC0zBdXxbgaMS/EK9Ci88IW+PGAQ6N
C8KYhoPbXftLFYS5exFouXHs5tZeoxt9nwcQobPgSxs74zY2ETr32osy0/3tVENyWrQZpvWMnGXl
Yvk608iYdAT2l27cUZ0fOngAlbVvPKSdsj6bzlKny44ale91Ckebmaj1ckla59vkN/jcWl/TqfGP
aNVr22SytKMgjq1NNoxRUetXgWphYptdhjsPoA9/bkp0PYr8pIrN5siGEZWGXe4+pXm1HcQc/Kje
/NZx9++dZb8+FNeB/nEqqr8/H3TJ92rz2D2++J9t2WFIe91/b+eb7woi4N//7w9lxfVf/rs//K/v
z59yN9ff//tvX6u+7NZPS+DWvDiSOD3+9RkWPqbtY/bqF/4EZ3MQmRSxuMnoD9Jc5/j4cXo5+geL
CukKzoZMSHTI7fQnONsEgU1HmuCMhIJ4aHWe+/P0Mh1OL4JkJBcoTtMrM37r9Dq8binOrkLdsDjo
xlBAXG/InyJhR3MslsbcbNzU73dCyKcKtv+jINI4k2htgEUpvL01DMuuDGL5zUYidpcLROdjkFYP
JrXHnT6jb2ChYfpeWHMYSK1fjiCdCuoaq1M3OPhydTlq2oQlklYvPfxW0QcnQduDHCvWjnWCasGj
hkQIIpAd0IelhvHOVq4hisTiHC239MGhw3wFdeUP2t3zJrZH6xaP5wUpmXq0PwIDB7GU2NoXq80U
3T6AFl7U5jY6N1NQex/NBIoOAgHafva6TI/mTEMRVriu5hE4x8EmQ3Xsdl6caqtiMQKmyTM7bNF+
ptksKsqUHTzR1vOG7/CeOxsAit0CfHbH+clAH4SabY6hIRDv2X2Y2y4IceAQ+jvpznOP5J9XFDRB
HiRVf5dskQFe5W8+yCiBxBx6H16/NaS5NUcTDhBY9BFUaafF54P8ZtRAawoQROqhlP4eLa8GUYtS
T3aVdxu3O8/bZUB4AzEdN0WPTCCQQf4a2HgU56uAgwob2z+yK+03s8/nb//MSCDdJbw9WAZLk3dV
IhTfPh/AZUJziow8K/c/7dlfwEHWTzl8RrQEkCPEWw9I/kHUbngwjmRbtBtvLu2t5vBKy/i6l2cF
mqeLN8LEboAsvD2o+TJ44M2wFOi1o2CLC8EqvfpyiSdWq0Ttdu3GKhuJ9ozUwRPOHVdNtkKETGFB
grIF/AMjqa5X3LiDRZqefq0rKc+cbK7OyCzNq97WJdpHaaqd0dUVn0Rj5PfpXFibph3z/eTOjonw
HiLx70zgsGq+ToCzDe6JTwYCmfflBDhWFmdlQWzSYpg2rUW52skxjVwWRHswWKt2bW+50TLE3g7H
+mKXzRZ7Tq/pGBr+dOyoFFkiLS22k1s1YWfW6mixtHwjR8ffz0V74rjqWhY4OkuYyhvs571zeCTj
5QghZu/W+k234O2ci6Tc9A439tsTPEzgsS0nPwDZgd0V5LZDO17AkqBL+rFZZf3bI7Ntj6mEDWhW
2k90fnFsA4X49oivTr21hYs8PR1PKn7wc14+0SIHHTNIRqzb9m5uEDWYe7LkXDuppHrXv/vVAmQ0
8qwVfkVnnDvl5WhVnuutsttm4+gu8gtOt6v1zAOCDPlVSMvfNbNEyeOKcM/P7U02Pb092+dD/MW+
gyHIscRssb8jXD8Io/tYa+feTppN4gZoblQSnGsv4+PCW+IoVqi2pbPZbHvIQmHfQAeqEE0BZu3V
kerbIYIf5x3rQxBsKhQPAqu7Qydopg2WBpGWwxaGqQ9PMS+BzEo8eCAYjHyaa20C1agoKXTnTk7X
yONQCxkN7UqWeYNOl+NsxyFIbpTQ/Du0bMp9Edf51hMtKq1Q27bOlM6A5ju/ujeyQl+Bvpt0hFXe
asI9npD2/pilTX9iIKQEPYlXN9EC+VEJ/P8QbF3W38vbrv3+vYND/D8ge3Q4af51zBXNddurn2O0
9d//CLlgvZEPrpQ2E29bOjTssD/5cOYH6hfoz/nP7Sg6ff8IuSxIdDTFWYygU0AauPzSXwkjn0f0
QcUQ0BoScpCM/wo1/7xXiFJ/hJ6/uGcOj3yq0IxrI8K0wh4RYl535E8hF/WFwUB7ZIH+sKChVwRj
YyCXlVcY5vpFf9uifHGt5a1xFoBX+2PkVkrDyjbaPyaBAg6EXUzvMLCp7wXg3ibqNL97rBy3/qxi
D9h+0xtet6XMV7eRN2QpcjYmbme7nx73L6ZxcF0yC2+lBlLdxD2N0OLg3G9rD9EUkLWRY8wyQvbA
DTUlnEgsdsNOTLZKiigR/ZffHxZSIsfxKldOzPry4QVT7cD7D4xohp002vGGqcEjk5c4eJ7Uw3A+
tu57YLiDGPl5qj+Pab4cc5pGzaq7dUx9Ojbi2gmhuMFYAQ7+9uQO7Jhh1vBQeZo2wD5Ik4DEXo6k
t5kHXUaYUUbMzoVXmZBusyFfqeTloN11M+Bj2EXeyhjDDhrqYxdOSz+32ylL3FNNq5wjxGnHIRxy
08H+KrUCxPiyPj82KtN41B2pOSH1u74P4yKormpogTAeDFD7m7cn87zNfo6o1tmgBQbtk7aLsRZb
Xs7GgOFolpVYIiH0pYjSGtxSNMZ6D+TEoNlDE7A0wrjsaWN5kggc9nuzfA4wgsn24+gUp8s4GOdA
EBccFQ3824m5m+F7as/smHx2xbjVPMg3m6K3qz40ilqDPvo8RXOdrZ2bOcbVdYyUHoJUECTpEoN0
XZ/SuD6vIBmXFiBIh368lfVh8fxo1fqUs/V5NzlO7WHx/BqQyGq2VGBjY+PafoJxaG0V6WZIpf19
xp98goWvB9UJPFjq4hWEAlQXe1R4jWWZnuwJ4bcoZRBjSx+KaHLpAuspr7NFgzVjdD6hj4Zq0mDG
dhPV1kD7DRy0Lc5Qz0QBfJET+nFStVOxsRrhziEeTFR2umRZxYUMkOfhNEPK3uQgJ8QtJYOTJhHT
VhilOZyMpYgj3HUmZ1sCUa1D2cjpU+l44MVy05TcnEl/U7T9ciOQurlLRZXO56kBWPhKTwJqL11c
yBvisOo4nYZ5QDhejcs3WPIKt22t0r4mBZWu64m61qr9pGUNHA0131R+hQtp6s4ByxokRbIH3WE5
YWEj2RXNcMK80O8gFMCTbI1h4yeqOO4dWdqhRBJMhbluLjs4ILO5U2XHvZuSPYWZGqo5woLGoZuh
OeOdCTz1xNQzKff8FgukiBFKwhhJLsCaF0fdkrUlU6TixHxKYzR2Qk5i63uVAeTbNEAhiT7zoX9E
CX38WKPfaUd9xnsukkb6oRIVDNuJIF5EGnC/zTQMTXsqeWlTRGBRzFvkUcZ4nzd6BuS4dZuo6qvm
M2Sx7nHImqmJEL2p7931+B6fT/JyPdTxsOd899ejPl4PfbUe/3STutv/A82E3Ae2WLQEWrClFO5u
p0TPUMULUqhLNgY/aHspPSC2wQnrLhNQgt8JR41Xxx+oZoquYIHJH9nQa4T803014uw8pl7ClzC9
y9KS33yB7oH0SVarPjtD1ZI7yTSfagSv46BTm4Vqou20QRQnww0OwEdN8Z6uz0HWAX4WpDVtQsz2
ULAF8PHyO/3zwSBMyIzN58n7Od005/mZOM/Pp+i01ICgx2Ob1wf4fMD9b+j1N0PnivvXsdf+cXn8
L0LJrP45/nr+pX8GYGAw/qpdkRb+IwCzP5g0Q4mjAGnQk/85ADM+0MkG8UVt3gWMshYx/grAjA9E
SqQIED4A1FIq+50A7Bk+9lPGQQRIOY4Mi7Ys6T4gvZeLp1Sd68U1gmnKKbrd0GteeQFcBPnhFRbp
TSdabJXQ1uoAz6MyTEb+CrWu9qil6jRtjLQBpLUyvs7VYOanThNo884YEXQHCbWosJ9gWylrJvVN
y6TdjhM3zgbmvdxU/aRpl0pX+XFcoHeFqnDmiH2pQDzHtWskR52JSWjolai/FPOiqh9h2/8u2r9R
D31r0R63j82L5br+8x/L1fY/ANNxjHXtrRpCa4Hpz3zB/0ARgS4uJAgSZI91/Jd8hveB2Jc1/tcP
WUR/VWiDDwRxCNeCLQB44tHzP0gP3koXoKqwHH9erquPCe1WGl18Q08/hEV4Xe/A/kSRoQGoBb28
RfUnKZ0KmmPZHadxVhzFVaxg43qN7dJ2asf0yIHsnt6jvDlAOp5SJ732DJj/d4TzfrepfOQW9yhv
WSado4qIVleqqy8kbCux80qYK3t9xJ9qh29K6p6kJcTiE3ehweSGuWqt5qFvpD3fxFVd95RvRFCc
CACU9keUWxU6yKWfUO3sXNC9+7RIjS/6JGkbVXmvL7uu1XQXccAR+4M+6W3I+YFJwSNpC2qhdY/e
LlxCJa78FtngsM0apDXQqNGKbUJaON+nkn9EAwneeqgHEPPDdi66BDHiMX6iOms1W1qCfbUf9Llz
7WgY8ro5d3oYhtdNV0/2PVFWL7dz03SdG6KXVGn6hjNjHE+cJE7nUKISaUfCLB1BpXMe7M3Ye4m3
D+YZWqgFQCUc6KWhXJLn/YW2oIexjXuskkNrmlOf75zOl6oArpUDzAgRDRaPfj0Nl4YQw4wcEmro
Yd5RLwPooFXf7HjUTrEWQaZWLLVbIQ07OM4GTIyZbZqyGpAudr2hjlonM9KdQnfd4WFkAiMbA6We
eg+HYdG2IxO9txsDGQCsL4PzoZCmOs5FjqooRq598lRIrzfvulr31c6CUupHc1/E07bx8bkO40Eh
ijQ0XpmgkhSQTyUW3H6ns1tUUBOsnxAd6mWDnpRkaLtMrHRbqFZvIuQxanHsdGVy3yYTxkl1YOAc
lVgmJbI6Hnwv0jQV36Rep/dRAxBt2PpB4X+Lc1LNLULqpYB3aXXpWTOb5U0qKFtHXmPF3ydIqx/l
HLfktb2GnKQIghn1UjkZcoNiVYXikCPNlJ/6XxJd146sotXlHiFUtz0JNLSS9m7issTgSAYuop1T
LnYrm7mISDzGXYYHwrJB3D0xjv0JefONFdfLtOnhorPEmiFod2NZ+DcA1rxza6pXdWfSAiJQlBnS
sCcD6MNyVCgQmFDZL8kkAO4scdN86VtA5quMQmUSs2Naiva2RM118jp/iRI70ftQjbHpnc9cgshv
xD6qxLUc6ke8RAg3LSPpnvysx3vTcfKpjuSi4k9uN+NL6E9Wfb+kDvJSsYM6OtSWbrwQuArEZHVF
TmtktuNz20h85zpr4xwuP9qiZlgTxcU4kCQ+MtkmiKMwTwf/kTIzKMbYmkYP05AKFYZcuepW11B8
3o4xnY1N0bHIdoNJ2TUCL13V5yM95iHMqzijbFvD742o+9r3gfBMtbX8GHy6agMEB8ANod/TEhLn
WKLO09fY1NME0U8HnAzast1VicbGH7khg2+13XjI6OjDiMaI6FBGHXP6UShMYwHgDIv5CWgUpOMk
N5HbV149f3GzxqNxrWUuizp13Ss0nZGNQM3Po2m6BDFnoVMrUopCjH0kaqs3jktmVkduK9COd2Ta
ZDtUXMEjCvKghhShxp9lSrvlIuvHQETZWjqk1JGTNFpBMpUbx0zJ22bbbRHWQPUVIAln+Ve7IPWI
GjrqZYS6NnToAOGcZFPVClWGOQnKnmQvzy8KuyL5KSyzjXeZlsldkrrmH+hIVEvYjLb12avoAob+
0punMK9bnKPKRt0ggKBp4cChQyooKNJuLMlRGNWkdyatC9+4QcEQ1YvC726IOIYpSiwEC1DBzSGY
wEqJQQkgbnrUxwJI1KwXNOHpRuIF4ZAupzgEy/izYyYg8kqemoW0PlLGkQ1vI6FUvEqaWWOuHYP1
sqIGPNDWFOklGhWbzJSha8QQm+mh39dzZh17RR2uUi0XVuYNZ7yuZIsE03WOUMtlilp+ktfUIYok
v5lc+7QQTXOV+yXSbCq7nLGKL33ttGrT27hjEbSZedrN9VU8NnTzlWavfPUra16T2+bEzdFLw+un
1mXE+V8dydSCu05kuRnrpoFaV53YrX6cJktGERjKXWipj9xxOV8gvvFKX9znMzkgDcatzpdwdVSZ
2r7/lujTnvbZR8QKj2P8I0O1ykwksXuJBuY+D5w/RuAZXqe5UTvMvJHYrI+wK2XLGvn50oh4lytt
ny3ij8rN7xXlukjru5PGVPZ3GC+7mcPkvPN87QSL6G7Z9LoUn+0km0JsQWEdDCo5dsf0ruETjBx0
XrjMPny9WOg4oM4o9FPe6PsGUQHrIh/BIbQ0X6RuA4OuOeUqczPIBP/SefB3ViZd9BfmPEGYyUk2
EC386wDhuqMFaj/3SqpFJLyPnrcQqHoVNnmqanZJVpzGI8zwAbKmNeC9p+bLIpPX8JbOUI/uKGig
JvStb53zXJPidEGN5NrDzTB0G8SP+aArHBQvRJ/1d3Ko3A1tWO3InsX92GblOa99CH2EBM/iXOGw
wFmEjXSS4Drh0+fR7WtsQrP94NDT2gd5uzdLzTvS7Py+kUWxiT1uXigcGWLw/amJBlVryuCosfPz
GPG9W0Xe7kPvNq6N3vSj0bGup7ah8eqP5YNjtowtG/8q1rhOFlefo7LjqpZme9H5QVtEeZBZ6J+U
ZXc7jHX55Hj04ED6IfkIzWE397p73mlTdUlf5ZspEuu40cpNNZecO7OWy4Ktp3C/mZrvqjIulUm7
blvatjzS56S6dZHAQBMGcq/E3TakjJNdCRghCZuqGC5wT/E2dSpRlUCQIUHqZLzK6yDHCD69g7r5
Sa877dogVI1AI7TbLKs/xf0whMWYfIVZ9gBMmJAGIoyN0C8OIC4IADyIczxTjPgem5XlvpBaHtI1
In5ZcNKYqSaOdjbQOB5BAgRN1KRFfpTU1kNBKBHiCPqt14AEeXrYEMhuEWHTbj1RcOsNBcYhs09t
TsRntann9EVmvr9HzJpVZ3kzom2ylDIyrelcGS27OXUCsfdyyzru7OBYyynnwna8rspyOZ41ZIsK
5QlQPcWOmkVx1buJ+c2xihtgl1ijpU9Zr1E+R4j7znRy8YAgpxH3x2g/GtSfnGbJmHxZm/umQjfn
mKqO09PpbZRpNGznkiqMPgOiodk55Oem0Q9Qnvwun5ynJqkWapAmLX5rM8ZNxztCmULdtB1trRNT
tuNgIZExBMUTGCKz8MI8bsdu6xEqLPVmqnRRlhdN66eB3BWjN3hcr7mmqq+D33Y1NjLdbExyQ0xg
lfmFs2CACZWhoaZ1AowQ8Rb02KThAI2CQZtfC+x7mlsrm7TpiyNl4o3bURJHWSfuvAyZ2KOqUxn2
XSv/H3tnshw3lmXbX0mrOcLQN4OaoPHenT0lagKjKBH9Rd9+fS1QigxKERV6McxnZWkpkxikw+kO
v/fcc/ZeWwJKck0GmjxlJ4RdshDXSC6Qw14PGUTP9BkcEG0uvw2H8JV2EpwcAJolT6mtzPETkBR4
RHHbLGilTYXG5qCb07bXKvM2BSrqFjjo8o1Z2SMbuTngMbkwBZO0B4x/1UcSACs5AJ2iyB8qYDPS
93bQ/51qOdVyHPzfWzGHsvny/KPyaP2B720Y5zfm1avX5g/64/dzrf4bQYMAa5nXy2tzj37P7wdb
DfgjWXko8dnpiez64WDLF7CLqXz4Ueca/+hg+02+8/5gS1WPw4nrc4hRsYf91FgcpoRuoUoCgBMP
ys5QUbanS8lqqNeNY+04Ja7080hO93qbxctGApCVGxJ5rm2jd8cIUca+VbTHsVDr/ZjY041ad084
oH2NQcBFDMnqbLO0exXRjqAby0ZSaekEX0ZeThPgSojyVXeNx6c+g1cx24M2Kk4U5BOrMk1ts2g2
TkXJesBn0akbO9OKSncRdyeQZljfzyz2fdevyIIkJNYBZeTX3CD64jkktqYllrjVHchBUWzDGiMC
hKJnClXkn11amI3tl2+kr/mN+sWnksyFUbeOYz2Y9bGyYjtYqhk5UJGyOGmhQTdKbooiBLcfsXA2
47i3S6HqcC/JyAILKc7s6U3B7sKkIUCKqnSTV3XjYl6StoxVT2avU0nsosi6ZfJeEYiF1qu8icI5
2bfdpEeHcUkUGXRiTKFPELmVRPtGq5x7re1B2JDBZba6gDMT10cjo+klwRV6YpowWSdS1Fjf6sn2
waYtw9XUjpC55m58sOVCSc864qH+kjukGtVjN1numq9lPGt91PA7JFOd38vmLApaDW9L36KkJDZu
WHjC1MFaIIpq005DOMSQ9Wyw7o06hQ8KdFxjX2EuawGl0V2UDk7mtAs4YCRO4WYg+O4lMpkjeGWZ
GtZRHmxKF5WbaM0NMfMp6G2iNV0g8kPmTVyUk60dpYTwtWm/qRANytiyzaV4XgAQpV6jhGypRp3P
2leRo42FkVKAYV5pct6YMIEC8VMkCKQSwEBkXC4vHSjS2Z8mUM2eAAf3NI1GEgWFlSUELDU5eSN0
HMLHzh6i51xfZkBbg0NW7hoUw5EijbM7mMQGaR32nOtuDmpZ9jAG9KUHpMrmd6vK/mibE9u11KOr
NfSKUC9YvdpVG1licXXJQPGlDHWLoi4ukn042vorrnQQh8T32MeQIg9OVYn+xNPLKqMukXTrJEmV
aricrZxdruXkl8TZuBDXYEmym7BXVe486c45k+0UkdSSCxBlWlJvSK7TmW+Xy3zfGA3xEMmY9Z/t
pOoo9xvd+hJbbe+glJ3kj83SzQ9aVark+dA5FV7cp8hNQhAExOHVZZGdVDHI5bmfGWlujbJk/tHF
oRDHqMnAEdZSWX/tw7kOg0EvwKh2zGHgtxcwV3cGApSzPkTtHixoflQklJcbqcKy55eqPiz+lM2D
fIpsuRv9sBH1+oKYVblZ4oZ0Al0PqcegPRE0LjCssU/atM+ITX6UYGJWwWIN3G0LPZF7uXOAbPYE
+ppYYzKP6j/ZJEIAKE0TDhKBGcdN7cFx6K0bJp1TvsHQXD1aTdSimhaOxmRNmj4mOPBuGZ0lroHf
QtkhI7MKF6TNRIIpD2RtasuarowmFbvBkGPFVwBHTYHam2HabI0Q291mCSGTbTQV0I/Jka8v8fV1
kBjnNidTZ7D06P9mImiM91/++7/oAP/dRnzsx+ek+6HBvP7AvxvMWBy5O95MCm9t5G/7sG6iLGHW
jTNWfnPW05P+fR+Wf1P4EYysbD/f0c2/N5jt3yB98HBo78AsMG3+Jw3mt1/kfYNZQ/di4IhgoobL
mAf8ScoxZ1avF41a+YBGAdTD23BoAcocERry7cwpP0c4puwPMHSjqRftoSkR5NJvEhNip94cSbKr
5Lp2+7CRFY87NCk8EREUR+Fc4gkzkzg8qCUGMk+A/AT/7kwk2IBfrSYPla4yebRfIprBIH7o0bWi
FbtEK6cX8DuzBqwTLi2y3NUQhhBwOpRyvHBOAwB7YzLtvrVJOhr9JVf5wNGxIXbI7gFEg1fMOcdW
laKilEDq5mm0UDWXqbbY00eYJBeoLelGIabYXTjHyalTk2L2a8TZsV+t4LDdqC5WzAG7bQZ/FODz
CBAOuyDL5+RKXrpL3qm8IkmSfAHZLK8KX6kbr1P20ye6oAZn64YT1E7CfDvR/0uu48kJHxlcy4I+
C38VXahDGnvrp/OBNa/nrJaQKZOn1X8hcYboozwSuUUXnkH3gUzfMdrkJjqXgCo/JDegJBsus0Kd
42A8N9UlkuZyDdBBmM7egBLi0g/xYntAXksWJMXZoahQFqLYYi3GBuj0NMYircPnkXThddfUWh+s
7MKDFlm22KUa9sGproX+2YzmRHV1pVNfBS1FFm8nvaZ3RdIZyHoSQUgquwsVJT+1TUo+ZzMtM18d
GhQPla2JTbxM1QvpJQssVBx6H41IHXeM6t+W3OpiaNhSTGH55M+Qm6Z1Bvwu/RDmTf7BypiDeFRX
KEoi2h00TgFv9ilctvCN+socB0fkPF2Bs+fY2FP2YIeVaxF5DnKlwZ1wZzvEQ03NLwy5b+HV72pZ
PkM03Blt8heqYw6HP84U9TJ2uEUgHlckBG/WFuRWlUMI1NThBXA5mt2jS94pTEUN/Zc7MbR3hRDm
zhi16ijS0rqprFKHkFzF51Ao4oHJeebT25x+IczRmVr99HnnuUK/Y2YJbUL5mT+ld3MoZ6RCED5W
AyZOUy3MriEI2jbvdJpNbuqYY+8mNCGaXaW2n5izyNNRq9TMCRBfDviFcuQZTqsvjTuN8fhqdmb0
6kygNyvJETtA0PqdGmfsMmnRUBNZaVoeY1WYvojFK2F8Z220ykvJZ3AjmOagUWr7DOau7Xx1ZiO9
qaql+1TQq6+ZYwh0ljh+NAs4pRI+FoYkfZ2jsLypyaG4AAsvLTestQo6GdBw24O4ShTCFKI16Yts
kMGE5vRi363v19/e2/f4QOUnBdzbW84+SyrvmzftT35IZbKGEeKSn2aJcUsmz/Cxr82HLE7UHQmI
3d6Qo8wTDZDvmvbyBjGq9QwLs722pBHr0JB0DyE9NmLDhvloI+jAnNvBUZawV//9c/2Lp0qiFXN4
lnioh9p6R7yTcJC5F1dQLHukGWr/gXYrvfy0WjZlL6tbOn71RmaT4o1Xx18p3P/qk8GUFGsJE1QE
JM763N5f22liu5iJ2ARrZu5F1tg7QFwkMi1zdW9Lg3LRCpUxfNIWGwbeXdCX6KcWErBpgC+BnDlf
wyKSTvqsFnRjbfUwZfTy/v4F+lmUyZtps9Xy4qC3ljUOpT8+S5uU1qKEYUxGI6azpclb4FJteFf1
wBPhFHKyaAnmiOm39qqfm2EfhAOMxNrKPjpRO+6GxNQ/EoPAcKFWpUsTSm0AtrzYmYk9w6zJ+20k
VJqOcRh/t7P/o/bHf5q8F4nUu7dotWx9t2Kt7tb//q/T18/P4icT1voT3zsbJhN7buLv3QzjrVQy
6Gas5A9nlVX+XkXpqHpV2I+oPVZ+2HtVr8aYnnk/nwuKMxzA/9BItVZJ73YAWhlr+UT1BMNwRRfx
ZN/f5003wLsuMsWbzKRrAoJySY1xSEb0CsvOzrJE987Ce/9UWOW8lUDgp34/Z9InC62YHQCQL7/0
aaKMQEfz/CHpxvAzvTlL9xsaONchIcy6J4QULn4hCvEpWidQat5AFpYzKTsB38nEJmoKsjiLVuk5
P4JK5HjfDNAphyoNkbSYylj5shOOr3ntGA8id9L7FPLRPZhHRgdikay70hoB8ZaDXp0K0NH32FGS
C3mpc4cHIolOqPQ6kwTYPIx9huyhr0iT3LiDMTdEAjAI8TqHfgvRQH10idsFob5ltuYDcUKy7Teg
xKftQnAq2abDFAaOPs0EWxDlACbA6CtqhnnMnqKk+pKPDXwy6puA95Bmds1gjqjkQqYlq9cOq6sa
jfInDsva2TKn8oMWKxf44qT5SDq6Ry8Ls3lja71Fg7fvoo0ak9KIHq9WUb+q7HTySvFzdWMeTK+d
ZPkAXFponJgKrGO5TFavYHF2KCcVxhoEXGiSq8U2vGYlEmlHEodUPwtdqksv4kxperGSj3dDahMz
3xryFciGVOKXm2n+56VDCoPe4QfH0qAQDGm1o3GbtGL+ZNvEA2yRWOmTG8ZLynnWEWNQ5KUWrwP3
6BqnnJl5EFVQHieY12Q6M1r8NPVlyIjCpEGGHmIkpxzBXCl5JaHfu54JxwthnbhIKTTrzewo2WuB
1e5LEjNhOyzIKxQvE5L5ldeL9m9TE3rrOnVMY8Saiz0lK6HEFcDgz83cVhIOHtQJgU60xIy/jTSW
TQMJJ/VT2OUxcu+suUnaRSHmOkw0gwLDDu9lbalfie2kaaQPzMa8zMjae52Y8rvcwl7oSylNbdfU
qvrQLIb9cWLKqW+jtpeb3dsa8o8Wyv83a+p/2nK6OtrpGUA94pCJ8IgN7e+W1weRdF+/IOJ77r62
/zonLJf/uuo7ziwi+te+zZ/Fl/b9YfYvH/7bWixZxm9rxWtADFqVSlgNf1+YFZN1Gu0UGqq1W0z9
8e+FWbVXISAkKJPeNA1nTPi/66ckfLGrI05G4U+BuooCrX90wOX671Zm3VmJHxaNIpPqB9Cp/lNt
Dk8ChmRiRk/1UAmX+AfjVmnTS9UuR6muv45VEVBp4Aud5m1mo/rRyemw13yEVEGaJLQv717qv6gc
f7SUfX8+uOWoVeD4UrL8uFOMDSG3BAFHTwVinY0UmSSnrH9ALEYCn1k2YyX5w99f8yfoLC8hllM2
JZC+Cq/6N7H+uzKs1ZiSzlKi3c+mdDSUJiCWvHmMZqwFXYP7rkF+4eFBRLIg4kezVX5RLq/b3x/b
o45RGXPNql6DKrWG5f30JhSx6HlJJ/sWu6DrJJAIam3e6LStTWkPrhEnbKJdUMD8Co7y5wvTYsH9
Sk2HeYf//fhqN20UoyzVtFvVlBRfWwNMRuzftNOHO4fYtlY37wyl2jEPfPrFa859+v6X5g7mDdaU
FZvEPOUbhOJ9TZAOuiFw7xQ3mZu5Gv8/nz/t94VnedGWQf3JuJBwc+l2iLj35j7ZmvvmaO6tixTE
vu07nhNI3vr19fuqXbMTu869bnYdf3UCda9ed27nmnzjy+C9XHO42slPzdEJdN/iP6efx6f5GhfF
drqZbo1ztK8C5bJcopPzMN2M12Xqztfqnnaxh+LUI7E8aIKXax705aXjr5NHarireYl/A2rVswNp
gyPPQ7EWoIDZmUHjy1t5Wwbydtg0m+I13ddB54+es3N2hp9uyx0GBUu4yxf5ouzn2+lqupKOxdEM
rJN6lnbydj6MHt4+r+TRlH3z9vh2YOyljeYSJXCtX7T9+ki4VbzX3bF0e9f2LH99Go5f7+pju8u9
O06Znu1p+3gLp2FvXuKtc9/u2Lt/cQ+ves93N/H395MRNoZ91jPupx/vpcTpu7A2pPxm41/dM3A5
ovHfRjfDZxIqtM5F9+dUQUFE9nHZRQHD7IBADTffLDtmu1u+NUAatfm6vRzA1rqNd4eHaRf5hNy4
fCFIg8wn58jLeckRDfniPCve6N6QasPEGwXUg3PNuTvh3/64k/xoI7z1Z3fftsn/1aJG6fun35PW
4wovVhzW4JVM8P6+xYY8dhxvihtCiGHgGqN9mIY63Tul2I5J3CJnSGfqEvtzJ3f16dsfRXyIiT7a
v/2rnccnEQ3tti6SzqWz0QeJmAdPmSrds+kwVgiEanlPuJHHEKc8vP2hpN1LrILdZarBqIujt9vg
mKJAE/qxU8arkIjKwwoKO3Do+v6HKOnxkc1g+X987e374D/av7gD1unnz3eAAXFt9amyfjOR+fGV
CRcxpTO4xBusEgdJ51gq4lvAyye7+Cp13Z0SGj7DwosmKWfVWO7axN4s9X4gP2hpa8Czh1T+EsXa
SegIhVLxXJbODTO2g0KYWF90H/pywvWKBkR8TvTxCajWrpxiRBQ47Zv+4pTmNlEebWWxA45Y14iG
oZdMC/j+eGtqiR/204mQuE2qJwH+uKCMr4ysD7quCogrJQfF9DpzoOPmgL2VfZ1BamokV1iZoP7n
tyuccezKw0h/7Rer4XqE/mMHePvwoGCGx2Px0rHgrjfdux2oSO2eo1sR38gZW02XWoNLpqs7yq9y
Z7XHpNsqxjVy3c0UOcMvLr5uqe+uzTvGG8YOiISXUkRbT4jvr22HozFPnRIGBKJPXu2MCTLbkSkf
qWCBQbTeLcKrQGtT6xc3zE/3y1qVsfdhNaA0Uzho/nS/GCMhrUz6lqu0Vb9mK2AuptO7WdBghVFr
uCkhatiJK4bEaatsf/GS/3h1GhmAQsgzt/kYk2dOffjjr13pfRiJ3pDvoQHQlNKj27Sws6PSg4+T
QynfMO3H9WyUZ4aH+2RJ+jNy5Q28oWMMouts6uJZ1xcBdGGh30rntkqr9r6wmvQXcLG/fqa4bPHY
I3P/mfItbDkpc+qH+15JnhANGIjWZEFClXUUbfLUZ4ZbIgP3GS8av7g3fuqHgu+0eGl0nLjclGsr
b131392Yylg0ttr15U1OhywfxzBggrDf+IlVFVu0qew6cECADy/tZZ1ZuIVFd1bk/TESdeKOde+c
rJIVv4m746ArH+1ZjDfdqDbbhtkkAB7+SZxLHRj6yGFtxt7YyfMDELr8onFKtGs9vbG6KnzQO4DY
43xKo4NjxcNdqcTMYBAirlHCsh9PyIHbUQwHBOeyv2BlubWi8CIjufGjWXt4u3/+0XHprxk9bCUv
/waX/aedlQgeePc5+lPr6YZeVPP+8PP2/d8OO4b6G50kmoVMzGyczzqP9K0JBc1nRUUYa54DhzC+
44+zjvkbygGkOLi9Oc0AHvz3WUcloBV3nf57EDVngX/gFVkXkz9WuTeYyHpl+mCAhbjOT6ucpRc0
lquw9dum0s+KVaSHRFZv3r0Y198e7n3f+08XweLIWQ/fC6Z4qtufLtKTASdhvm/8MWcaZTSKsauB
7u7//irMSn/8VbgK5zXQR/p6bvy50kqJay1phzR+V4fykZbafYyod5MMLFqlLCm/qHh+3B945dbL
MYPlpcOaT73+4xLQ6sSMokxsfBAPtR+SeOVN8pCjlYfnkCpzcmATtZHWar/Czvy48P1+ZaoF4o8M
PJbrM3u3+JTdKjfUZK6cD/kpJWgQx3IzB2qnwVccBqighoaAQZ9JAmx/Ber/saD9dvWV+7Qez8Bn
o+j64erDjIi4yLm6w8jTHQlc84eK+K/Y7qJfrPB/vpQCCpMu1WqlWu+hHy+VEPiVDy2a0IiGnlfK
UbWpIZV5RjfP/t/fPMrb7OWHT8LK0zHhRsGpx1P/82ymKEXYUnqxX2D24YhR9sUhUa3oDvOMKQIp
FM0nm/Zei6xFUxLixUfA7kZPxncdamiL4zF1UxJiz/U8hI80f4kKaeYseUU0qbmTENbHiaBWX68m
eRMyc0pVe3KTZs0SrUoouR5RS+3HecmjDzqCpU8Sh/v7EK6BBh9n6RWSdboVToLnJ8STHKtGEJPc
VW7sCJVloejyKbaNJCTpLeyI/A5NSH99jaCGKNjlEaKX8hIuTa8Hg5PkLV8lbA1Pkuq8TmSXcW6s
25nmad1iJ4yFGR6tFLZVNTj22Um16DnsyRhEfxe+WmXErd7DB/wy9lWt7Me0xRLddXnxQKNwyWE7
iVV13y8PCQ26+9mY9Ye4KakRRWiuxZyl4sSKCHl+Sm1lfkFeTqhzYYypsiu1Ir0kJrxBZGwWJgvo
RviBI8zYvW/YA751ERoTbooJrZpYMKL5Bg7NwdUxnDHSG+TkGZdvL/uhGcs13nI6GL1jF40vqm5+
qUwRfZVJzzsPWVr3W7mp44/YtJN7ecQe7GqNYd4vnTb2Phmb+Rck0zRVsYXK5zGV6ouazkvQWXJE
ZnqCTnAB9X8Fiks+FJWq98imJHiKZMahjdAMA4XYiDwN3IUGvA8qLn31uSTAwhsQePUGND506OZF
0dp2cgsndb44Rd7eJLKcVFtZjVNsF3lTn6V4wSARIX/u2eKX9DGk+Y3kquqozceUwSGmc5E8V1Wm
m/j1J4Nw1Q6TiDIP6NFmUU1XajtYbTAodKzkJFKXXWzqpR+FRFpL6C2yXQct/MtcQI+ADrB0hBEr
OVMsbEzTK6Lj8jEn5+S5ZXj5QZKbpWQmveAOYmXmtDIplfnRNmp1pmtWDjhmrEH9YFVp7mmYi4pN
UhKIOVSNjfssGT4TJ6zdNjIZY0m5DK9d1yL0GpVWx7oo5Bu1V1px+vuPOtbfnzcKIHks2wAmoHbJ
9rq+vls/q37BMabPxFPXyAJax61nezs6DyJSXXQNARMXFwS3vyYk9uKuql9G7Yj8iUPAhYjuqbga
UyIOtTOd6m4OclXaTG2+fXuW/6iQ+v+z74yX6N0b9qda6g627fP7Wurt+7+rolSUxmu6DvJLhq7I
kH+vpWDxsA6ycK8K4XW74E39faCH75bEKrCJbJmEuKwt5e+yKI3HY0q9NjmZcss88D+ppRBbrZXM
u02EqmO179IEYXIoc7mfbq22R3mXdhK2AU1a1Z0aqBkkh/Kq+VxNEbAQ1NSrklYtnpVCtLKnr3JR
7U05mhsKwkgD7W3mhWZW2mhZ7GIKCsggxEAWZMN6ZcQTOGKhQplqxZX9Yk+ZCDdTg76ycvu+wwfk
9FLSpV5sDImx1+QwfOAMBVF0Yg2gS0BmM5gwNzFjC0gQcmTsAw6WhzoJZqWrxYtZCAY+Lp/R1XSg
dE6HBUEpLL2/S6xuQmNjz93UUW+YJoaFCNRe8ap9szI4tZNhqdS6aVdg9Whvp2+mhzQ2Vq4cLZsC
W+5qjdC++SQ4RU3ZuUfdJV/bhFd+TuneIF0m5VtjstVPzMwe67zoxd4UE0LkuQO7t5pDMGfkztDY
NX4omzhiOIgz5o1omu/z1Gyv6l5n+wsVTx2naGcJJX5pJfOxDLVLF0G7QVxwgtm6nbEOp5P2tU/i
mxqLReK1Io9c0dcsbbUis/s4RMyBZpTUYsQ52TakcrXNiUO8Fhglfq7CkU48rQ9hpvOaJhiH20w/
DGl0jLrueRov5EJthIiPKKH9rLZ6jynXvE+IbHcbPbZuzc44OZHwoIGedLggS6fvMD1t6tbEs51V
j/NSn6tmHOiBFmV9GJv2apljffBnTHiuNcY3I9PFDVtDqrll1x+mqb0soWpsWksXbkgoDTO4Ofu4
6OV0IQhLR+ClnOQO/Sg3BmERuzgz7kaepKv00SOSU23XxFJ2U6gDsMl5wDYJ6D0am2ZbTKjSp9X1
R7rYQ4cm3BtSHDbYacliqrAC1V14yLGU8oOtes6m3HR25LjJJysSd0yGfLUpHqusi3wyA3E1N72R
eGY/VbVnL1X8MDRqeTBNwJnKXNsxQI74KDtfwTrT+jQNZK06eUleNjanUao9dP2kGUgqdtMDcrtL
JMzUCEpN0+/LyJGioEJX0yBWHDCFcyPg16p2idHcJqscybJCsRma6ZJYmYlESeQ4P0v4DnIFbMbx
4xSCXBOXO+xjt0Nd7qwqoWe9dGKLTvKB8e0GtUnnFmExXq9BsW5JMeZRNnIvJPQCKMebvZFVw+zW
xdyfc3CbfHE+xHm/HEPcoZu25w+rtcD+l7hQe3KFmHHUKF2IF3WdGTeNpyTVZ0V0vkoL4XODpKXC
BpF+sao+qzzSYJ+ZH2unbqwmn9mCdlgV/kfL5FxnJiPk4mzaVaFW52xyUOzsbFFjotJ1OqHV2ADK
6alACw0IqoK/PYXw2fa64+FYNnx+K+daRbk9BMS3QWjU2+k5U/Ivo6aITdUVygXmSy5WlOd8Kge4
oGkuJqrkmJ8mMtXyx1HGaw6vSD1Ahumi7WLGiUeAqUGMYLdP1W4MRI80c6NqaYtbStTbmYhZPmyi
R22IOLO2/cWZNZqAWTT0J+IG0uKqqKVXReqv2rh6NUNTxWGaSCRBzmV3j/Df9uN4us+sqvJWgQNj
6ge5LnPPZq09yUZ4QFb+cbZELn0utFqNXRMnvl3uU0VGfYcHgdSEUGgvrUPegzwK+zJhDTnTQLug
zUvdLHFy5jKldK2bMaLO6pKIVj/iBHD7Ktev8gESZ4aNnhUNKb08wDiA14qz1uzZCTTlFSGf45u5
zbhnqL82YxG+NrH1KXekAOvc4MIMBx8oV2iwp/ADfO2zkskSrjh8dyqcNtpyTr1PB+1CSall6G8J
TfDaqsiey1ASV5HAQgziKvEbXeygClxr0nDBwtmobpnZ6KgsCWk7cgWs7sSHc5a0VxdC5KoOvr/K
aACRjEclXc6tPmgBnyf+kznJH5S6TjzdaWPsg1FtHBVLB7HAD5JtUt5ZgKXsBSwDeM4MF7rnSJTT
oBSJA5O3ml4Zl4zNcl+FAIBMYMLjrqpZMqj7ifOtPdYcw19aNoyobEm+nEHKIl8wwvGjZZTWaeYs
IupdadcbJg0r8r89LUhJ5nTZ947ZfywIiXEtp9+L5mQs+wms2ZDXV1k9s5uOFKuawb1f1o9RI+MN
Cicb3JXtBIwTjojgmWUlL6x0vZvGkXGeHFW/1XC7fNEg81Z5gGiOV1Bq2+w6YXGYs/zG6UbXUKZt
F2YneDKxL1f1VULYoZsXpvzJaOvb2RGnPNZuTRvMvTGc8Cr5UwsoZgmvOHmd5bJvd9JccIor63xD
GmT5Gc7WVWUZhzFWzgSuH+Y0v8nUPfogkrITtw4P2P29Cans1JR+LI9nKelP0az0nlCkh3k2LmYl
XdUdOZaRaPaFGn1l8R2jvcUZ0VON+Ip0onxDNOPJll4r5aYv2VTafENx8AFqPHk7ZorTaJ0AwCZf
M2S2epHkiT/W2UvFOllW96r22eYIPMTQjNMvPQLNCEsrtcFGRvQtN2f0Hd7EuaQS0T0SED5mCksR
Wd0SZn+mx1KcAIjHBXhXSM2Hut8nRLeR18iSHPrR8tU2Ja+psFFZkg8qbYMjf1eI/mIuLD6fljbx
elYUy2RvNy3Psi8ooc58ZK+pJ70cjmeCkLBeiEzvAXkJFuMk9bMWDkYyHFp12nVKjaPmJW+MKzvR
ruOiDLLa9sBhcBvRw5WeDOlUaPriMYdSKAlQRw7OuejXVfFDlls+8BISkAJV/9LI6jqsSK7RUfN6
RYeprHABLYxAQ87zSP1sqT45NBvcMBqHgU3bKW+g9+AG1Q+ohTexSv0xOVeVzWk/K3a9eV238Rtm
nyNxnKpnkr0N/P4O94qsVjcpgprMpUZeLcrN6KGZbXz6ONpODov9om0NVFPToEFXaX2l4m7JOQpz
kj+MfY7JOsSpbhtXI+gCbNcKinWnqtiGo6W9WWpJ3dOLFgeCfRNw9NSl0L/Hum3PZdrx2RfdR7gR
2j6tSpLvTWsRmWuGSXOjjslt0VxZ8OF2Q4ETtK+XK9Vuj0ozHFWmxhoCeRVrEjyIwmKJLLNbA9fc
48SkYUdmke1laPAdb5UblbiP5uzacaZ9xI/gMnb8sSjuIioRbzaMfof0N/EQS22KrDk2jmy6YzWf
bDm+q7Vc9rE4wezT9nm+LbtU6zx9RJ00VrRYxEddjPEBPyp3tx5GtC9Myp5Upl1hq/FzrDJot9IP
ZYQcE3cO8o84iFGHa7T0Z6vd60Z+r3JlAdvSlUx5S4fnUU+AF6545kW96N1NjXsRGn/uV72Gycfy
2Iv9Aq/CWM4nJZHJZicYYUVjpPvYYogrA3Ws7F2SlDMzoC4IKY7nxPBggG7RQu9ykyZ/LgN1pMQb
C+HHYbGpJPmjBskhmxRak9VdoZeXFJGUi6fgoZWbD+tPmU3+iLv3LkmlT46Rna2hu5UU+bWThofR
qVO3oSRwHQT0XZ1B5qGSulpGDsRzuKnzdFNM9VnOmWlqBW5HWJexHOGfU+8UvX2YYDpo5ec25+Nl
0YKS0uIo5yZ3gPlJaacnpx+f7MY6R70cmIvQ0I47G0mNtiKpHqYyvOi9sevLyNyAcC84jAjgNZ2s
PYwWfRMMewzmbGPmZ2vWXBk/CU0fz0BAvlcTPbDixZOlHqkKKLfZLyI6FOliu0CONhwKEq+epi1j
uE/dkDTIzKd6FzaKX1HR1yNn+jkJ+g5pgpbjczw4QnsiVeqYca90Exa8EKgRnSWerBqYeeNs0tI+
RKJwpaKCZehMO6PnOJXGT4u9chfF3O5EJT+rsuZPauJCSvRtVscUDL4emv4abdfpB/zTvlQ7z1Yr
3TuhdR/lw9YE6yWKHLuHOX02siOUAcfVK1o9qhKjjXeuzBTEGCAPGCzLMXVkN1oM4yCNWXo0J6pr
3ah2SKpYhTQq5V3cZSrWUOOjPMpbp6JvrBYba6xwi5QjyPb5FqTonhYMAZbihLWNHnbqscoEdVt+
yjMzoN3kj8ShqhbR8MPg2UZ+qkLjEC9XpVy5WDRQ5wRa9xqVUtAv4iZhjJ+gtS/LhuKv8ydeI11c
yaBnC9GVvkFlHI5UVZF8s6gYHIxhp7O7ZZHtooH3QVqQa9kQIyY9tt2VJaa72ojP6HRcJXoeqSf9
aXY2kWmeQdL4aTc+loNWe3HO7rEgdb0nv439QWsWxWujS9r+D3vn0SQ3ju37r/Lirh8n6M3yZTJd
VUkqmZLU2jBk6R3o+enfD6memEpW3mSo7/b2YiI6NC0kQODg4Jy/kQIYsfLLNqC/oZ1DIW7eB004
3dvaaGU+WjyTyuOlzr6noWd2D4FjkeapackLJxDNxGvIcJNPWK+gROqaI7k4ZaXgOyISVP5Ctxvn
d1HpZZQni8ozDw66HtgeYx7w02kS/bs2tOE7tN5MJq7F9leU9vMvntrk5taAePBLBHgnbOsk4XrJ
DW96j0iWY0C5mab6VYSqzMk4o0KVcCpgDHpW3RD5JXLUBVD8pucNp+D1rjU2wjqGQOMlaMVX9YxA
1c9oVIfePg6bQdBgAnVGrGpoeA3cWQBZM7dEdQeRb/XOOCNd1a5DUMY7I2DdpFFUpNUlPNaRSFm1
DMa9YwvoSekZSgtt/7V9RtdKnG2nR+oX4wy+7c5A3EyftWwzgmgDoDsWu0iQJCNHYbboreZS/Co+
Y3sRvqOAWuUigFWKAsN9weKSXZ1RwQpwlCcow2CFCfvhaysGtOx3ZzQxrXvx2cw7STE6g451o2vs
PV4A4cPsDmOLYUsSv+aHDR9CpaseBl0xcFCuZ+d97jhsmlginBOMWD6kEvUMFnb4pVgSCj2rwst4
3MGUhksrmTrImfKyGEaV6xUmd1LsazMjgdNLcyZzx8dspqju1KBdewtrFoeA4QBs5bnJQ1nY74Ks
sj7AhO2JLFNPsVerUEN9oDSZZ1s4z5a9b+xioH+mznm6M0CUuL5lx9awAUJmvDHPtF1EXBz6wtlI
mamC10tmCcV31iTdNz1Tf80zDbgNByjBYawl77WW5iMpgSQNVxRg500jucRxmisftTPBODuTjYff
xGPJQaY4DB0ZsjuV6wGSMlqo0JX7M3UZ8luhbKczpfl/q6G/SaLgVW5VQ/9G3f4/8fXb/9nlsZDg
28viKP/5341mHGDAb6A3rhsayE2Jlvm70YxOJpgsTBdAFwJsfCZKqNv/Aptm0fWCiQDmQ4r5/5sz
qv/LBgEL5BZHBnrXAJv+J41m6GO6BqDWAiSGzPOiaWl7eV5nCNegfeX2+9T0ilNM5WPzbHGudJpf
tkbl/KRBhqSlUvW9LO27xhAbyP3pvq5aYquUg/EFYnvJnafGD5rjYMDb28Kf28iQbYzy8fbwLxuW
UN8ZFQCN5+Keshg+m+O8DOwJ5T+gpTslV4m7WmT4hqjclZm+bD/LocAUMAxAVX0xlJFlka4ro+nD
ytibOH0NNjlCnmCIMTv40vRwtzZQU/+6PUO2w/MCN1uHYYG+UOQGMW4uzUdELxQLsR9mGOHHlQee
sq+CoP/d/Phv0YQvW/mOBETIPr5qQ2heTA6dVHt2A8QMVd6ED9OYFV8Uxt1ocW4+qMgnfr89q/O+
eFa3l9PivKgon9igIEA7X+4br6pLrRscDB7gCm81q81PCnUwKviBXoIoQLyx29o8T/adrtu/hjn/
Eqslla9Cq55WfsvL9pT8LZAzNJt2grXcRA2FDkeLQtPP+x4/FNvxpzF+E1A5DpHa2RozInqId76y
+M0n19A2GBLaX8KEKo+idvX29s+5sqUvfo3seDxrlrl5o8aeqRi+RfUb98bmqxqE6p2KnWi0sqWv
7C3LoGciUXfSs2fx1VtTliRGIU9P453olb/PqkZfod1enQ+rAnqCkAjD8HI+mUNVpCiwYPY4qXfw
sqhJOEl0TOegWtnFa0MtNpUZtO5oJwg/qU7E3e9EFE666lUbNunu9ke6unIAjKXBOLRic9F2MtSQ
GhMRya8oJQHYVOv7wVhHsr44+4BrOB3ENTjAgPIvly5NqF1Wjku6TiX/VOTzdMIDID+ReDR/vOsA
1bD5kSFyYD8sMZARnykoTKfy8yFvP+ZJqBxnFxU9+JVihcf5cu1cSRgxuZmk9Psy1gDiS9AOUit/
GpzqEJW8vXnRrZk9y211GWD4NNjy6eergbvhcu0m5AtUo9Qq3H907afdGIj0zzgjqja10AHTyW+J
3gfH29vi5Qa8HFRGmmdntxudOncCclY70NyP1Jt6akKq02J74Nkrm/3lMspPpVnoS5ggSWRW83ys
Egkf00JggC8GuqEdvfquNttgpXf/8mKAF2Sdd5/HtXCmrDybkaG5JNa91fjUNbWj0VTOkf6+iQZS
zjJqivXbmPC/vYiufDbpM2QD73Lw6l5uDgvJnMgQGnW+ppbluLkctoEzUh+mfniHp0K384KwXAmE
V74bGGC5iNA0QR4vAodTRqHh5TCLU6D2W7sQ+V1WitZ3E02sTPDKgkr+KxsToLUKt//ys0VRjfbG
2DNBFb/I0hLde3WOUZmqKLCakQdC6faevHLVcsuinK2RtyBOay0m14RpM+p1LPxUpVWpN21RcsnV
KNRlA4CyIK51xAZLYX2t0F7GJ6bt2reeNtRvY6/GRuv2z5GjLc4lea9M1QAAgDNfRM64LVIHhwrh
W5lBCxkLJq3YaW2LQipC7DVWTiiJIlZka9KTREPz9vb4VzYYcZmYLUltuLks4kJfICI4RIzfeW2w
NwoFZ5IBOBNvyq9d4kWnusMe7faYL7YX1WBSCF3GPdASZ8LCs0M0uAh5tC30el0rkl3TxzRgS5eH
W1n8vD3Sy4/NUERym/wKuTZodZfbq2qN0LUb3rxDwXvSzx09OLj0q07Cbg2V7sGAbXmJzzd0edPZ
6kHknNzB7O6cbKhj//avuTJvScAxPETqmP3Stwwx5rntdKXx21xYG0dx6ndWpqGMapXJyqXy4ljZ
kAd58PBwktv8DEF6tsRz4U6BYuWtX6lltBMxJAFUiMenABeRfTh17ufbU3sRfRlP51aBqUtFG3DM
5TrbCv13ERAxROR531Pe6Bj5CuV0e5TzCl2cFoaRmkSoovD0AHV/OUzSB5hQWQPTqtLgXmukhFyZ
lpnfKrFOX8oUYpeOXSPxFBEOumGyc9Ixvhsqt31EIjSsqVKHJjWYNt7d/m3XVsACkc9e0yWpfnHX
2SidUiICY2yhjnTXG8a4n8ssWske5QQXC0BglikQQ8DQkFvs2XeNsZ4LM2xsfHCdVbSN+jl9iOc0
DPyq7vSDQWf3VUNI9XVar0cr9jxlZRNrciIvfoKBhggPJML2Uts/hJehobbW+GGU6js8WJDzCYqS
/oFu3XcoSKNuXNFzVilSf2aPeo/NgG69mzZIw8wCZ2aAjivX8tVlsTTCp+SMgli/XJYQ6yQnLTpO
VlDGtFMqlbfCNKgtbTjwMUc1ViEB9mp2h97wfBxGqzRXgtqLQGoD3+Kq5l1qkzku8w+RuZYyOnJr
Inz4pmI1NnY6pacOCPevWXFH9uisrRzzF0ollNcsgMlUGiAnyaf45cTtDuuYsMxQgHOMT6Z4XZQt
qEDFRwQPdrqy1Uz7ZNjhdoym+2TeU1Q8Gc6PHueFBm9oi65tHs5vbp+ElysBlJ/Ej1AnMW9LgHbk
aWOkCpoeljC6Bxrd+uum0urH2SSFUJKZVtzkVN9uD/oy4LElPYgOEvSkwh+6XIipLoYOFQHVL5Da
vZ9+pcjrj7CkudryP70ybSK4YcGRNZDgINhdDpUPJrzgOZ198LriLVDhbgcFrXif0rc9BlnsPszY
m65A0V/ucDkoVTJKHtwfUqjt+cHHKwtlJlo5fuyyisgSJXe0RaGSTrjL0cRw42NA08PAm6+bXrd6
tcZJfnl5Ma5JwsTFQmV7WaGgi2WBS41nXxVdsI14Kd8HTtn8NYhMP93+li9DKYKtZCQ6n1KKnCze
4fC1ZD42Iz2ZWcGPvAjij0Vn/PWng+COSHWH42choXPmQT+LpFUwuah8qpM/zZr2Uykj43tc0Ne+
PcrLbSk9GD3+x6TiRoJ3+dmGKRKjFiWTr3UiO9mNWWmIj8aE6wZBjiiePPeP7yF5OUoDWHlNoLe3
GNGdJzCVKFajpq8eDVErr/Sht1ai3ctPJEc5v7QgA5FPL0ZRQyxyq4wzrqTYCyXAZeYkT/e3V+/q
KKTGiCFQjUJ94HIUhEvjYYybyc+QidznTWLf4ygxrmy3K98INUMoTR5MD9Czi6OVdirdAweWx6CP
+qksa/uUK0H9zjSjyNfQilhZu5cnSTrlsnoazE6q4otcaUy7BJ1VxsvdWLkzEkXxAGFmhbNBkHbt
Zrw2OeSCHPmVyLSXpKQmayk4NwCflKCN/ISWcaKGv1Q1eWT3FCu7/cr34knFI0IGKXktXX4vDDuE
XU+Y9dSi9ngutdAssJM93t4VV9ZPniUNJDXm2hDYLkfB0IrqpGIhYmaGP3Nk9MhzjL9aotHhnwxE
84GnKbXZ5SZXOiEMDcMNv+/q4l09oMk3UOl6COZuJRhdmxLOrzhhc4UjML2IeIqb97Eb4DKpelr1
aJSWIV0iq/djhbnQ7UmdC/OX+Zssa/9nLP1y+WYz0kPX4cVdV0740ANoEmhMzsgBEP+Ct0bb9PYe
9XWtoa0r5oIMqhrbQ1045HzG1JTe1gmMHL0cq+xnum06yjsow8b3YLLnd2MhxuLDoBTVT2H1ur6Z
0nxy/HwuU8e/PZWFQAhUMBteNPwsU2oewZlaLpuIkqhXyh6qeajuQAyjbj227ecJ9eOd5eXezgkC
ICw5NkMPehMHR2Srq3+wHeWC4omOnBb9rcv17CbesxMeDECDgG+F6Hny6LK7A9Uja2WoK4dZpnkk
Oq6M7ktu9NRWeOYSzf06q9NXBfBi0IahUj0IgOHSOLW2V2LV1RHpKMBTgboIweFyclbBJ+jTtsex
qBlPsWF3R+GFoCxDgO2vjLSKHm9/0yshxCRPob1DjkS7bhlC5sblg0+DH3llCXhsAsWn28nKzrky
LSiTNJDgcEhtDPnnzy7/NjODqcfSFA/NSvWTIcN4NE3EcVZj8UaRmpi3Z3VtpxL08ZSluoqG5TKl
yTHMsPWyHWE8D/0mnOpO8ulBfSMy+QGUh/I1N2B2+S4dxLex8LxvbkcOtHb2ZWhcnH1SOEr03AZU
nSy5+s/mHYalnRnhNPqq3Wo7kabFSaGkjl6GGXUPo5lFb4zC7e8xpUCc2wYI0SajilnpjEhs1lWP
eDmoFCAnKfpZ5vtoaIBw9yEOFwFHEboCbarZ1buVK/pKfJTtKFUqLEGbWsp/TjxfgL4og1+5U6xu
ClsZj14+aI+IVA/fb3+razuQHc+R9gyyXXex5b0hVFQ1z1mjCNxHVFb1Bh5buP8Ho3CYpZ4UrgbL
q3JQPHfWq2KkkFwFxwyr1rvK66O1fffyLUa5AFoRiSAtdMdb3JVTEQ2oqbLRtTy0fwxZ3XRYcUUg
RNPA9k5qHqKbrFPXfZqCvACKC4f6dd+o2QnRwF/q4ORHi6xkPzlp+GiZPYK0E0WO46ip/cfbK3L1
p5Ltk6eYOtjlxZkcY8scs5J1p8aBbUoV5w9ZKDDkBlN9GNBJ3nRaZX67PejVjYXEk6tSikRyS/75
swNRo/2EsEsJfK1NPwkg/ltVBc8XenO+uz3S1W31bKTF9BoKnIlaMlLRF7BAgVC/iuZsWCmEXJ8P
xC+61gYsjsWN2KFpizOWGLFLdMONANyYb+IW4elCR8lvJZxcnRIsGyofNIqRCrhcvCQNOuQNCWrp
kGr7SULvRKNWK1O6Noosm1LqkNX6ZQZbOyMXhtWMvjkMHVLJUbdJq/GPWeU0PJ6Psrh3Uk1tas2A
uZLzlnvflVbvt2M5fTSrAK+Y21vhSlWawWSFlk2Hytyy6TFoCGMkIbr9xdQNWOe40IKUohnu+jB3
Pw3C0+5GwxWfx0rNnvQU0HfQdvG9mU+uvRYh5I5YXgk0ztj/qK3gcLvYlz34LU8xm8GfdC0j0uMf
lqvRp1FzxAHe+a8egZ4CU+m7uG0wjcCzfT+58UqacfUbUytCbo1kG133xU7qgkgd53Hwsdyrjlav
tZuybvKVW+Ss87CcK20tDKG5+SmKLzasU+F5hazT4DcidO7nPEzfYpqmv+auxfhED+z2Lm5CZ5dM
afENzc18G2AL/FmnovcVMoi2lotfO63Pf8/itJpVim7pOAy+G7jzphMsAO2Maleim7my566tMIp6
DkJ2PJvO8iDPA12ans2y+czahOrXEJhgkitc1G7vbHlKlgsM0kuWJHlxWktZftENbm8hru0n5OzI
cYMWRC1Jtp7emmoKNhyfKVhPU0OhyghwoP8H+4g2jy5lk+QLcXGKadmGzhxag4+2eX5X94nYVmku
3t2epXbtu6EzRlECwUdEkuRiP7s19DpKIbpS+BDGFH3NdCuMfWfulA/S/uReK0foQmPSNzC0iui7
lXojiqg92JjT3GrKp0FvTAimlqiUQ1ONNnSTzE5WluLadcrCSlSBQ2FcGgQ//411WgOt79WBqoZq
HPNQnWCPtc7j7LoIPJewAvFvsz7cXhkZLJbfXyaXpiwNwdXQLwdF9TXW05zANpVZvEN1DSJhmWw7
2/oL2dmPtwe7tqUdlp9WBKk1xOrLwfSygwM2cWZoGut3Ru22GzWxun9w/YDpcw0K+1CmljrkvZbC
9oxZR2O0IQAU+ePc9uL97alcOzeOjXUxnQP0mHHHuPhYMeBq8mx6BHWrImiQaLmyC4c0o44v2i+B
Ynq7JDBwlVMHbWV+1z6ZA5TBk97mdGMXe5kuXZ+UAIV8I4QGFcUiuqsrlD92uY24Jy5pefp0e7JX
v5uDlxfFSeBW1iLq1SWGtvyi0R8Gz/NhDJq+gvPb/vYo184oMwJOJ82oKYguljQSujvE2ugHAeRQ
oxk9TDan9qRC/l45ate+ngv4CXQrxSJQppdDZcLEkVBLYVSExvAaAWzzKXDa4jiKUMEtydZPmCsM
nws9MP7BUlJ8VWWBlMvTXByBSnUa2qQKWYsxxh/jsjK2eV6YKw2dax+MygaVKd5DeKwZl/ObYbPH
fWYQ7hokZXJvyI3NoJfeP4neCJLLNp4EHnqLrVhxFRd2xet09kZt56EMfbAnXItvb4xrgZHOJekk
MB4WbbFmdciOFOY4wsQKhlddHGTRbug0arCqJ2wUc3IFA45sWAG6XC0B4IyjMbTU/ljuEhy5oA9p
ZJhDZ0LttYraeQzaqXkiOtrHoB/7UwMO9DCXSf9m8KLiMZvrL7fnfjXz9EhUqK5Qz6HMcvkpTXSu
S23kVGS4N+8zzesPva1WX5MmiA/TXJg/VH02/uK10GzHrIEPESat9Rhm2GTd/inXNtXzX7IIeUlh
2xUOeaT1dtXB3ov0feKJeqVffmUUgONcDlQOKPIvEwK0LHCitUqS7LlHbrwPDUQBx6zSVr7ulXHI
XMmhqeyTRS+7v1Wu6VXetJpvRU3+MCZlfxD0eVbW7MrWpdOr0x3jeqU/JmPes7wDm+JaWAjG+6ar
CIKmPX3P87Q4oIGOIc0UWnCyAD0cbn8pj791camzXU2KcjpD0tS9HDXRI9xoogwn4jrS30I4ivYI
Io7bFPL3FvsycTcnY71V8aCXUhGVujLrK5EcrAy1R5DtEje0mLWIRJRGYaj5ntapjznPoZ1TiOm9
A0/79kyvjkRpjMSRXhAb5nKmrqfNYQZl3B8ad7qv0a7azRgbvVcNZJ5uD3VlwwCXQY5VdnSRFl0M
FeNlMgSxq/kTGLPN6NgDdJ0o8G+PImPZ8tPxfgNlAU4A9Ofi07nCCoSwTA0BMwc4k2c3uO02IpsP
aofZw6uwKNI1xeErIB2ypWeDyv30bJfaaRPZOMrpPqTejsd6FOmH3oRoO8eSy1nmZnEwuiHfmYrT
wBZwR+3gBbb5UY+VexfWbxmjqYJJX/P99mpcXXPqvqyGjnrPUlS9MzAeSCi7+ry/6/spnzKfB3f7
5yHHNfBlkcBJGWYX029QcKHVAdkuQ0Rgk6VZuIsBjqzsn984m8tvS1J/FmeUPXkeW5fLrDrd4CkN
gmSFgqvo0UGh5fMMyxJ79L+MCSZc5or0YPUuXTiEa6IPpVOVqd9okQfMuAsKPLcKDW4tgjQK9H+t
tT50sVDCN0S64tXYzZDxOoFr7qavQ1e9q3MPYvbkjq59Cg09wZxbCCf07RDji30JT+1LMFYwj+HL
4eXVKhPqX0E0TnhzdxNlA5Tbwoc8gtq44TdMI7obyLvzf1em9JAHQLZ8hyAmtrEYQaioCQ92X9Ox
QOzcBk2QEWFab6cNWTxvtMLM3J03BeHDZFXz01DOCXW7Ymb80a09NIJ6cwh37iCC9i4dpqrdxnA4
oPNFKdxdbSjxQtb5VhR6u3QIN6ii5bqPfFD5lxBzpx8Ly4iLfaNRuEPsDBPOnehB82wavancQ4YJ
eUTPp5Q0l2gw7EM/JM4hcRQvu3NF10zHFERnDbSRhth9YzRZ6AMQCsNtb1YYjo3wZ3xzbAfoj64X
D1vo4GO6LZvYSp8M/NOtp9Rt5re6NUwo6GXjjBp7rSr1PupialKknNgfxbEef9IpZ8A2Qr7jVVkr
1WfLagwkMhxxV03wCjYDyi3lNhsi431BcSQFQD/Vyp3Sk4shbtDNx8oMLG2ThBMmGTTbXWdrhUbS
32d6FzqQEZvmXWPFJu4hbkpBPGxpWx+yzk6TbY7Ny0NiO2jlmMGsj4cGF65Pepgjt91aqfE6RrEf
2ZuIe+REaSkxtg7+c/rWHqOsfsDdOtehcjdC8oe7+t4zAgB8KSJ+ke910jEU51KnPvauWnVvdKdQ
PgZV339G2rDDXWSgL3GPFar9bWLHfrXdYngjNLiabj7nNLnVQd/wilIl+zIZPqhmjgxHYorhzikh
5W8A8Wgt1ihl23rgbPMRKr0buq/VtvGU44Ax+PhX57otuscoQkGzbNset/g2yxM/61Xj14iXCurm
qpEcekUov8qYog4qHBBikCco2LEq2lvvCMQIM8zFnH+yctReNkVoN8OWkmP0JUkq92TEcf6zbET8
OGhjn6C17Jif0rhOWjA9GGVthiiKVN81jUCwY3KgwLnXQjIeQpRHTrkzNTiXWlP8CdNRgQFUMgTl
46jPSuq7HT0mDKpi8cNyIgxT0wxa8CZwqv5LG0cDVgIofaU7JwmtTziPDf0Bl+dA39KoMt6k2P9Z
tFLHaB8B2FF2bebNzSYyJw5lX+C4szNTD7tsRzhZuNWV2XuThpkCdzrgh8Rwn3AB56NhGuFN2g/B
M+o1rqH9N4RPFAV9LCvGM9RNzU8xdAEsAZ1qxoAuSuLUH0G6iB1gLM09eXCxVT/2XJLFwkNkZ9s0
c/yIA1gbbusQ4Mu2D+AybOHKFxglIgF08szYRH++KgwaXqLDf17YOmoI2VijbaOHCTqHnaLToh6j
uEP2T02Lyh9cq09e2boyWNt4Fp69cZVIdPz+XuCH1xiR8HkWFZ/1QUXAr+vzMjlMnuB06irmYeDK
+yA9isHu0A/SoRP7lP2hqcQYMYIc84zi7Ti61nslGmodNYMZDjgKh4OGiXEaD37eNTDnA0C+EwGH
8geakBoyN1aZDofRFhMKEHVgz3d53xRa4ufIcAAq7qzGydONMiqB1nwDh1eMyltVwVUQHTgVYaLs
qRxx9ouZP6bO0fb/FjVEPkyqTL9v4uI11TXvvUUo+mDp+B75PYKnOzu2s7sEyQWkIYaYwILklagd
/WmKtIQ/RhP1CQ2rih2Vlcqa3OwLxKkLooTeFXQEWgDAdBbvzxD0ZI8QiYllT/ie5ULlQAuwjxRq
5pd9QNJbiNrHEfAHt1K6xX7SQQ+GcpBnEmyqrnk65xH/K434X9TGn6VUL6URh58/fhaX9F/+g9/0
X3ShkZlGlxf/BcD2VF3+Tf/V1H8hj460v7R/BUUg3Xb+1ka0PRzNwPrJkqGkdD3TRrSsf4HLk0RW
tKGBHlLB/AP672WNBlQoP8CxYRPzl1E0XELJusyICioK5lahd7RrK5yMsxT5CLdsivtUsZMfCfJE
+wZscvBH75ffQ7u8iFCIB4hFh/MyUdPzkDOUVtbWkYJDuW5Wr7hQY9+ttGIFJXr5gPn3UKgIn+1y
WNDLofDiijR9LqwtHIbaz8Hhb+OaCorSK8PKrC6T6d9D0b0ilYa2TS9lkX5qYZYK+E8WqnDoBQ2d
NflmbU4r7+prnw2Je0rs0LI5+otnUpeHYRKAetlWkNWOrYHySz+p1V3XFfUJDWO0pskcDITbklFb
maH8u/+TYP89QweNaTTD6aIvOYBdrdtICNbWtlbapth0pijIXzK8BnKQ1eUQO9tgcLuVxP7aJ6SM
IAE3jEuF5PITetlQDaDouHbabNpStsf7oYuLY4Us/+nZ4X38PZXnsujyEy0mCBgEsVKD9wcA8kWJ
1G21eNJy29yilhvlGzu3o0PCg/etLehtmHrc+yh1YHfnivFVUDXG7vb4V7YQG0fGA/3cLFh83CKO
Evh0fNx+FMk9BcUWRzuBf+7KOJev4POHZBxLqg+A64DRfLmkvdqNXpgkFtTlbD7BCUL8EFbQQ1Vw
i4syco+353XlE8q7CsFh4PWEr+W6KiOd8cQxtyngUQSkQPxMkz09WS1G9P9gKNm4pSxrU9FcXI0Z
VQyjQrJkOw41umGVcwjdrH0bWam+MtK1zYJCrdRikAjP5b4M+oRb3kL3yZjoUDpGggS5nYfaK6gA
2GuMKup1g1VFH9U00B7qXs3921O9chxlBYhulm0B/VwSpx0eq4miRxZvMV2qE+HM7TjRdBJIg5Gz
e0ha8ThQV47jlQDEFtVojkCE5x6Se/hZMaMcp2oMdRa4jEl267DEGxNywD4cB+UurZTu0AnP2le8
nP+oGPV71+IyRwygxwxbcRFgJ9wNO711za3dpZ8yrbMOc5ZaSCG6ayC/q3OkNO0hGexKRO3lHCkJ
E0O1ALAutsS4F9T9qUfh/lcFEhRxuSl+7DPskUmiTXPtGrlyVog+sk1Jk019gXxF9i8J1cqiRIHI
+LHRUcRrNCR8Y62MVo7lovh9XlHqYMDvgEKBMlrGuwbNDnAejBWiLIx9QEY+X8zdnrwEa+8pe8iC
WD8gzGi/N/JS3WmJ80NRo3Il7C46AX//DtaZNjXRwVh2bSg+9v2MAu42Mka2c4DcrFN4tEvRtZyr
GkBiZOXoWiZfkiHHba9Tf94+SlcCIikaPwRY2Fkr+vKDt10xh2qEYF1TtLWP43t6b2CsvrfNsdin
hohWDtG1jwzygAaZTBCNJdyyKmYPW7mBDVbC6kVTHkkCeua7UFXclShxJUwBfuK4QnyUCZ/8Kc/O
68wTHFFVVKyygKdo6fSurIhNw3vswcUpyGm11E5f/XSqIXsj+nwNYnllqgA9IaIDsEYNYSmeYZtx
gZ9qxqkNq8DvyZORfLPFnYVS7p9PFcSxrB5LKBFp9OVUq6rtC/RJTJQmMeSZTIA6ToBiRzJEzT4L
TR1hTTXcpWaLnGqKlc/tTSQj3yJ7eD68vYgalZhhnk0Kb3Aht2yoSrXoqVyZ5OVWPWfqGHQCBMZx
k39bdutUexqqaDKqXZHRTjH03P6EPpbhl54a7ILUTleqt5ff7+/xEPDhhqHZD8fgclHxQNPCQeOG
c7tUHPRsCI+4o+fbzEnWrpbLrXoeClcoaJxg26TZ1SItUfUwoMTZtTu1wtsqQVN4P8/615Ra3L7p
Ve3e9KrSt7su9CNy7JVoeHmd/j06Fxt1HBirPE8uJ4rcrtrEmYmeo0X9KzImqou63dx1qiV2cTZQ
LaGK+Hh7z1wbVD4Q2bU6HNZlg0WKwk06Vuq7QUvyU1YM2U5tzGTnqXP6y3GT9C0wmmHlk15eb+eZ
SjYi95tU80HU53KmAZ4obppWYqdAKkMvubSOcTXZWxW1tXjTUgHeeKHe7cO5MlYW+cruhTlC6xE4
Ei2HZf8FnccWodIe59I2jLYt4tMPbeWhutE72k6vZ3Xlark2VXBJMheUSOklmMOJ2iTR9YF6mdpV
W7B6zp1jDfUWkJH9kJVZnWxbQxHvEN9da0hcnSqUDN5q5KLY6l6uchYpSH1EfNrJGZJ7pwC8jtb1
+BHooATUjWtLuwTzyTc8O+ncdaWJ7yzNy9Vet4siNMWuqgxvX+S2tavsaNY2oTVXT5gGotta6Y4a
o4DnRT+jAgXxJOA2NwJj2mn94GQrX3uRYPzeaZRQqDDQMKXftrh8UgU15HlGAcdBp5/z5e7Bo0GU
TqwWg3GUskeh2xilGcbOVQUGacNg7F2g9ytB80oQo0OMdRc8XMTVlpeQbigO9USr2RWWMz3GSMVu
qSh/DZLG+TNoyPkjSOYNglhw33EsvPzqileoEaL27S4PHe+VCSrk0AdV+/l22Li2t+hmSO4LrXVe
IJejaFxy0WSX6AELLfd1FM/3mTppT2pndxSICzo/twe8toBScc6WiCxgNfrlgG0Q4W+p1u1uFFmx
72Z1vIOdO5xQfI8Ot4e6NjewUPyDuBGuHYtbvDZCsOCd2eyyrK53IHqK41y008YMOw+2SFvvb493
bWoIB4D+YHoA32UIeZYgNeBbhtKwm10t+mHfOVZ7rGyv2gZ6sIbnuRaNSPiA81O4laD+y6HMUaVw
EkXtri1t3W+sufhQNm76JjNDfZOSqmNTliGh2o7BGtz1XM/7T3by+yjC64HeAyGR0tHiKM6V69iT
HaNyndsuwJrZ3I2x3m0nRIb3uqJ0H+KpCb5PYBSPtJo89diGcbpX2hIDjSjIgjdthKlYPoaOe29D
ewEvqUTBydRascV1ZHJXbqkr2QDvL2zqbHYDJ0qmW8++C8X4oNa9rtkNRaq9QvfmYQQP/+hhiPEG
hZzujRorxlfIsAUqLaO3Frrkjr5cL6xTqXUBrzBIXZfbAtXQiRpmQOiiPYpAdRfYO+xzrdCPlZKO
SjTTvKWf03hfK6HYftN1bbNxzcQ9eFkhnhJrNj7e3qmLd5L8hlyePLllNk+6cA63z5bErKq6b50U
F1hQAXsnws0uSpz2DkeZeK/TqsYVe8DlJtUz922OKO5bWCP2X7d/xctNLG9w+h8O1VtSiEWaS6/W
GLyyoeRhOfXWqrHZY6GMg950yl1dlu5xzrCM1iZRrJzUq/PnsQRDnXILpSsZOp7Nf6aSgueNwtCg
2Y6V1cwHri3VwD03rH45ymyfGhse/ugFFU6wva2/QcB7eLq9AC8DhgfDg/AOOxWFMnURfCMn0Oay
mMqdoeCiYWa6xoHVEkQcymklfbk+FJHUg/uPAN8iNnGYS8wFGSqdzfabUIS1CxpAhxsOpb1y3q59
V5taEjw40HjOC558mlpGYvTVzlJ1iA2Tkivt1lZ0OAilZ3x3Y1F8CZymz7d67YnV+CS3zeK8aVyb
RGL6WkCOFjfMmOQNjo1RBQkv0u9xiXO3sRqq2yZq552K0+C9J9DrD6cGv+xZWHdm8YfI3/PxgtkM
BhdRHW7WxQsgCayaRnxW7ZLOBQxS9bT25sjW72dLLY9alv55ighHCD4J6SGSwZBfLvczfhqt4ZpK
vktsER7jWum3WTNa2rZ1xvk+DrVxTcjs5XuDEUH9gY4BLgcW+HLEwKicIQ68fNdTZEKbOYleTQki
mvQEg/sED8tN76VrqgXXzi04Ne48SYHgfbe4e3qMFly9T8ud07bBwciQth+NJtyPlifeQlx37mg9
SzxdCKMa8HX62gZB8uOPjy3XHkBXSraSMrn4EY2rFx4+iuVOmL32bdL6/GA4Y77XLSGebg8l49Bi
L3NZ0wmix0YJcUmHmFWNoosi6l2fduHPRveKuyLQR9zDcOm0mmSuV9KzayssE07eOLLWg3zZ5Xdt
Mr0MJ7eod9SCMWlRsHvKIdGkHwJLoTOsZmb/pSaiVruYWtChseygBeAeONnu9tTlKr6YOvcTsGUK
mC/EG/kT3F2tuN4Rwb0RPzBBL2wEcGcE2EatpPX/n7Pz6pHbaNbwLyLAHG6HnJndlVZhJVuWbghb
tpmbOf768/RefEfkEEOsAdswINg13exQXfWG3XkG5c1NQymNC2k96sUF4IP6QX0Gx2499+iyf1rs
0XrgN/yV6ZN3cPPJzbEdG+BEOu+AKxyEMdbhJmcJkwEH63MptPkBDZEwyKEvfL4/gzvnMJUdYsjX
OVXuzaBAyiqJBYTr3HuNgd2VkT2FWdL6i0Na5hsjf4aaF06f18WN0/+wckmDORxoQEEJ2wxRGHYT
W6hUnisjbN8XVTL4QzyEiOabgBLtuMQi9P5wd74haYRsZlJuZ/Fuh9sNTtkYIfUlB/OBGBpoc8IJ
C6Oy3HY+w689Qk/srFB2JDp7JuVm6wb0CERpUYuZ6l/lJBOG4J77oRsX8VLBm/jj7WOTL19uFJYn
87peMEbVanivOeSQBp4AVZ1hHBEWyjstARAT2aU4SBfkLt8sUKgCGmKOiNFQSd9cYHwnJ3XdvD3r
aVz5qcl+4EE6O5gfxnbQ2eX4vtGakvulC6fzMs/OQTlr/wegikSHWq6hzYCtwYm5v/gB/RKKH02Y
9+/1mreMK/riPa4LgJomaLi9cMo/0kb/9vbphsIA6pweKlnKJnra56k69m17JrsA3QPWEPfViq70
MOjTE+d8cb0f8Lbk8grBYY9S4+F62xqXOgVFNsvKPWy1MuchyWSCMuHwghHUV5EK43GI+8mfF0XB
XKFIf58xgvTTyauCGgjPW0sP/BhaupC/VFgccJ3Xq03NRkzszc4LknrsnrG9tILZDc3L/THfHIJE
4anIEQjUilfzZo2FXibmbLTdwHDy5ZJ28CDqoTlqTclPtVrJ6Ohxfb5aqtOH38q8loxRB5isByXm
tydXnX42RehctQaHBZSpoof7g7o5E6C+ShoodwiwG2ih66mrIoejDTIYdNtIfB/ZHb+5c+v4SF4e
9RZ3QpHoIawkU20kozZ5rjcVHZW3GWBtGC3zqcIYDNvkNBL4hZXmnJ7vj+x2IvlMluzYokJN8rVZ
FFbjurwJTQMaj/2XglTvGfRsdWkGhx5IMSoHE3lzABCJBpp8tVNK4RRaTyScLwglzqTTeEErKhF2
/SFNRfdRHa0BJ7W2fQL7U8RB2MbLw9A0inm0JWWE9cphrHxGxBgtVNkktOrXNyKQ7gpcLoYDCAgV
rR9pyP+jzzOZ3+LBxTanMBuEAVNMQADe1xhBAyidyYcnrYhPRtZMzcEFJy+wmx/EmwqmGCgwqpDr
HzRW9ZLhs2wEbquYP9wKMd2mi+pPepS/zEirfAFI0v0TT5h4vPnTk4VC8vFQUZK6kuvARYvMFb1r
NcjLZH4ac8MGyxl177CfUS7p0toH58/Ot6c2IaH3wFXpbG7ief1i9FNvLwHVNOomtdGRqYytl5uB
KYT97JWJWeM3iuv01UtC+iuDqlPYuz/qnf3FrwD/IdV7pS/CetSIyeuF4GAO9HlOH8saN5pKnbHJ
Y4cdhLrNuiWIhtudL0vhnWtvHUvX0dCNVMzSDHpy59SNh/NYZqjFDKa4FB6VvEEZxHlZRmQKBxyA
w7k9Embf2eAkpB7vGonJupn1QVHRoRIGruWOVj+WoQbqIzSTc1XzlsZG7ojRvvOVKSLSqEcsh+R2
ix2qKgfZg9JScfCa3ZNjxfWzpoCdb12h/IP1cTGes8ITX0CHYDIYhkhrHUz7zohflS9g7TH3iIOt
Zz1F4GxSF9Y11bDsSVc7/TSF7fKbANr9z4h4yZEYw96QeWBQlqAGAx1gs7Dh+qVeyqlHj75w05cs
MuInA/Fcy1dsq258yZauT6IsEN9tEU/8BAehPyAq7vwGXhxcHKg0wZfdstdxGQQf4AJ3V9wlvagI
J1OiaXL7Wtl9ZeHx6TSYMyDmXOtokGEP/x+uSHILSOy8CgAUbCfBzNMGTGKzQFLucW7rUYYstQir
LQN1g/tbeCetgp8oaWc0Gii+btPIKRpy4POuGUy9aKIgqxbjPLL+37soEEHAzJzvrVQWdmPFfchy
ThjSK836MDcOlkxWFx+oyt4e4dxkCKuBP5TyhK/nwC91R7y1NW2ggQdDNqqeo8TGt9fDQq8flvxJ
iBarsbgZrpSmj6biNtuiFkWxlzuNHhqMw/Vaz6BpW5M3WTiSmsmDk1vDk8K2PEDJ3u4oMh8JOJar
C6mKzTmWzDS2q8S0AraW/sWNMPVO6xh4uVGbAeYumG/f/8K3hzThyFbh/tJ1ueHYK3ELztmI7AC5
5iIQ4bScDQOPHL50dfkPoaSwDCAUWG7b+wAlM1dxc2EH3MHwIBCqPc1t7Pju5BwdjbvTSNLBoYRS
1g3ndYmaBJ2A0ArKzHg/Icx5SYzcOA8uJL8qSY8EtvdWJSkdIGB6ZbJYsF4bKlyMxcbTmpuurr4C
Bc4vbF2Mp/U2fakWODiFZoTX0hZHUhq7A0VSmOtPatJukYeLOeTCGEbmNNEaf6jwOJ7GWH0WXZvj
Wq4cNWN249GOgT2IssVNK11zyxA9Q80OPDqbD1BDi69eZPGky0NM6JOq+fv+mrk9bCmlyc0OngdF
k636RFpESY6otx2MNhOoR0ZCYcLC2XwpzEvk4UmORZ3tu42XPXY4cBws2b3h0veksMV5T2lksx07
ZJqNLGd69Wr2HsLQMq6AmdCk6zzzaZlgON4frjxE1hkqWiGoT6BqKKFa28o/MgOZGQ1Q/bMwbZ5z
WthflNY2SBmxlTTazsHHMTpKi3eD8oqzKQTSkN+WuYwFfKrllnYA1tJ88iKj9KV45RlBO1QplaG+
jlWnH8zs3oeFhyohGTz4cBxYbxltSg0P2VIraN2wbPxeS7BZB5GCmF882P9malQMvqolGdCYRODQ
3jjx1/uTvfdxgf5RHOUW5S7fJBNdPI+Ynek4aYWd9VROxnBeNAX9Y2Xpgr7vjh5Ee/EoQfEY4xqh
/L05JbzJzbEHS6gJ68b8E99ODXJVX37XwNQbpzYrs7/uD3DnbKfiRZFAlgek+cF6jrNcrcqiN/CL
b1EK7uM5uVikvefIOTIJ2xkaVQKoxewTyeWWl+cv1zLq20WulYsTVACs01b8WS4WIjtJWuBMbB81
73eiSSc5CqMmKBJw1+toZZYr05KoDuxYuKS9QSXC6Q0tqLOpCdouHg6Sjtt4nECQY0Doy3LBluTV
1GFc2EoSnadZyy8OF7SPIKaCo1w6+lM4DAdJwCsSdH0M2GB16OyS3/OcUTcDrPLBXQyVB0MjZv3n
ZCbuT3dpi88FPgEf1MUwfxR5NXyK4zR6xDu2zq6h48UXtUhGrM1dldaCaP0c6a5vJLA8c++vK/k1
tz+PFw6yCyi9ovqw2bueodARFygC4CxhP7AzK1+f8/HxfpS9WWenoMJDuVbm/Ouv3JbDBAtjDoMk
Hctr1ZbJo1M4XwvHax87pft5P9rtIUgTjgsGbWjsX6CKrqMZdPvIHDFTz6Z28HVA5b4XltJVVkyX
GJ2lMyytIwTp7QalEkTewFfmgmP3rIOaRtqmsb1EZ1PN4RIvReynWWReSDOOGjQ740NBT5cURZpS
pM7rUCVO9UBHW97GeTw9dZHjnEy7Ls9LXmWnbMQVbSm9o5tlZ3wWSBCOH2gREgq8DppO8USfzU4A
2VlAW9Si96PR6b8UXdcdaEXd3idAAGgF8Qql4Ap0fR3Kw5sVp1s9Pg92l/j50FsXBCCL7xo+jNGJ
Bq5xmccQ22pn6drnxkIQ8v4C2tu0Frc2+BReh/zLZlfwGrTHcRQJCiBT+U9lD83HcVz63B8sS7ny
Y6yL2qNygwaA3vxUe1GeWxGVIsDdHNxCx/XjYe/z2xyN8XMN5OZ8/we+ZqGbbYvOKn19uXNVqp7r
KSpzbJyiSYnP0zDn5anRjOQp0SvlY5pYauq3Y17hNF7on5ZRrz7Au5ifQ5HGQQWr7VttlPNHL/Ui
sBagVCe1CbGygTf8UVdi8V23FPQdyCToaNbKoTGW/Hqbny77YFAjZM0btaf1T69MgD4FKvHnXhVf
SqQnH7U6iyVpKvaFAyooRuHmmvUVVHQn664KFy1Uhd79kAs9OoMfqQ5m8+Z04vyDWUhbkH46/5RP
gl9uPAkbE2O8mH46OvFjJLJ2OI0mxcTMa40XS8Vo/v7n2wvIFuJSoI8lCz7rgCFeYEo/KaZPRd58
0OPWeKp6fcIxWZSP1RBn1/vxbvYuzDfCgNilqIbbpvzzXwbo1EtvWiGkKjMZx0sNeQWQAqiEZUSQ
7X6onaGRXRNFqq4BitvMJYmwkg6WMP1hrK3mhAfa8q+HQ9EXr0BXWZReexBwZ2yeSQ7GeQ+Yh8xo
PTaFZ1mLGb3pT0rvnqFq5YFBz9o3zb5/uT+2m3OJCOw6qeole+PbNq7RpQ2FKUgXatEAq1h4VWuz
yM9V4SDY4I5tkBdz+RLryoBGW3EEML/F/RIfaV82DqwBmkWbZRPjFmF0OG36NrSewEIz4523dM3F
sLr2pVIUTN7ZO2F7SbRR++q14/ycOVX9EGXh6N+fChlqtYnlTwHOA6mSAgdd7fWsV+AfNCeC/xLp
XuHXlebgiCPat29MkgaWEkI/VJ63fgVqHQ86fgumD6J/uPQeWhIK2MWTWw1ekJXG0RNxd1S82aST
GStqS8WdoYg409TjTU9D4REjBvG+r4f8YO5urm85dzweJMiNU3CbgmojPTfM70yfczb8Gz0M3R9F
J6jT0DRRfDDz5qcZsNEBx3lvZ0oeD9rwLjT1rXlqShaombNj+AiR2H+0uiimk2VX6mUxay09d0Zz
VCTaj8heochHZXuLs2t0PEE0B+pOPSw0GDPIEHM8wmw0FoDqaXhk+Hf7+dBtoHQCSob6yY2LZYE5
16IL4unY312t1O0eaTdal/tL//bzEYUeI0gVBNLwnlovfRMjTHwrJR9qibKPeuOmZ6Px5g9jhSuZ
b80KokCl2loHQMLbyST7wg4KhTJwmFDO1mF5DrGpe/aCCaPwoQ+b9AHRGfcsDT3eWW4+HQzzpg7G
Ka6hGk/J0OG23rqS0HkvvKr1AE93pjibziQee093zp6GdDOdP+pxltuekNk64rbtnHOEhlviyk8J
VG9zuMyRqYzgqQ3fQj4+QMDa8afO0s8NoiPBDDYZfZChuRS9FGUt9Omi2IrxolpAeO9/6tu7RTqO
U9agFcVm3R643QDi1U455RRtyM5hXce+qnXOk20hlXQ/1N7nZV1Rnyelk+p+68/bJtGo6CHCEVHf
WYFTGZPfaLPygGLJcNLabjxICXbjWcyt5BzLF+omXm5oI5hRlhML6xwpBRPY2/l7JMldSLLtfPAO
3ptKwCPsTHTI0QLYfNPeHm3eDeg4ZC6KzZqa5sEcu8O51/Sj5vzeMSCp29TAIYOCd1gPLWmVzDYE
oVANw7eWbC7AbeLNCCv2B9gFKonksZSJ5YB/yamicY7iEJ1EdJEa9xTGuS2VikK/CdO/nMHR3nxp
kFTRjGH/sy30bfNm6Yo4VUa+Vzul2jXPhOIratM+lY6IzoMWeecp146og3tHHRcVTpKSMkJ7aj1G
rZrpBDsIu6EcjEp5rZv9sw7P7S8ODesZYUhhnaZMnf64vxfkB1onF1IiHxEAKF5wtrf0vSrGfn3q
4A03SZmfi75OrprieV956VY8WYQXKHY1fq5QA/gPu5BSLXkNlyRStJuPakytKBFHMn03r+pLa3Y1
ymdlcvWirjv1rTEE90f6yq7fDpWuL/oNeI1TLN5kryK31MxWI7Zh640oDEXChioZ9e7fHheJdQJu
UcfAmkK7CGwjstTTXCCfpE5D+YfGi246mUVVodo0CS06l1Pl8H5CQn/EgLQcBuTQ8nH0XTB531rk
Af/NqTl3vkDcqH0A6J+10BNFNfizVi8dXrF29uImmil1tATIDStdeqTslqF6K6qBPARqEHA2jgPS
LXk8/bJ7ujJecHXiE9cT9KA4s+2T4eXdOYliWKJ1L/zZs2tplFuc8k4cwYVej7fNvIPmo2KDSg97
art7PQMNXCt0kW3Ci+f7bJhIdRV2o/4cc62N0HbCILrTwKKeTCsTaA0mhv611ma7PS1dYv5RumZE
qzxuauuadX34yUr6OjzplLcBJDd5vfhZ5VSPUWHVGPHQf4F/FBfUDe4voJ1jlf4weKdXbQNeBet5
TOelsOKGpM5RTAzyvDn/MmLVeeIFPp/fHgrSDncG+wOg9+YwMPDlqbTMNFg9wC75fvRrtHbhxsi7
gyLtzrkj+UH/C7W5DAVeQZqZMCrL6rV3g17lfyzyVXTiARjnp07U0wPeqsvBZO6GtWTdiccytjyb
yTTNCDWVhBHmdOHyU1NZzQx5si+Tk1r11R+elyjn0Gzcg7g7H5EWqo4cLPBCKhCbuLHbClQaSbXU
xigeMrDQp6pz6/ehrv68/w3lttose24qCgDkdBLVuDluqroUkyMyFBLGMf8nrybn4pl1g3Rhktfv
EoTlDg7Unbt4FXCTZkwCpHHUkyzHba5+GdDD+VHJDvX9Ye1OIBpRVFLIGvHbWu8CUy1dnHsq1D20
qAbGXXsvfamLp6QMj9hSe6HwvaTLBRMB5sVmaabTlLClqW/0WtR9jIpmPJtJC20qF3/fH9TOaiSv
oCNCL4934hZ4OhTONOpxyGtmbkBAIWdxUdyRAm81RNcsrbUXZCSt7/eD7n0vsG1ycdDd4hG8nsnE
7T2nHPhe+VywHpPBRRkV1Pz9KHuTyPuahIJCL99s872omfb2XDO0tmn071Ej/qmE7rzYdXaw3vcC
MRSSFPSnKGttvpbhDABUh8nwy3hInkur5jrRo6gKliU8cg3fjSUtHHmkAeDdFvUqKRqRe3Cgvd6r
AzTq5hOFjfxxykMjuD9/e1+JZBpll1e55e2w4lkbrXrkfNTaVPp/R/HV6cI3Ix0p4EnuLoxrZok1
v14LBnqXbprODCjF63BCpZpSxXIxkUb1m8JtDhbF7qBkQZS8XT47N9/KRrPTrNye+gT10fe4bPPa
CnMnVA8mb29fQeT/Xxz5HX9JPeStA3OdOMYIRQv3xOqkm7iHOqiNXrJqdp/apuh/v//F9g5e+H/A
WIANI9SwCQqrJbJzsRC0hW96CsM2+TYkc3epY8d5zju3POph7E0n7xOqPZZnkcLLX/TLMFMta9Ne
ZenHaWEFuSUaX0TqkV/0fhRWiaS3IAKwubpmdyhG3W4p8RRD9+TVKXh9/dD5Yu+TSXIZxhcAQ1mQ
67GUWiqKpNMNH0hT8h71mdzv8kTam8UJZGH33eiF/97/YLcDo9SiU90BDYln15aDkGqdXmkjiz/n
qRB4VmW/aIPhfr0f5falIws6+CTAzpQ1ls1B2BaDHmOdx5oH93+NK9t8GJK2+YzmauVHgF5P9DFt
QJCYf9+PfDulROYQoqDMaQVrbD2lZt/QW28Ynyic4dlQjOQbqOb+XdnV6BdFeXtRFss9aOzJVb5O
P6gkydKjRNTCxJKT/suapLzZ5jG7D/7VKNA7tNwTCnLaQ5Enb3TvpRsgQwHqhCL0WjRbh7LmUqPN
BVQijjDiyp269lNv0M/LhIXp/am83dsWzGWaAtilUnXcyk51VkpfdGFvZ0Nf+xKYF9hYCZw0mP6/
ZX2hHBRy95amPEYkF5IEZIuPTjQ0gsaItwuvq8infzk+oAVsHnyrvQUCIoOK1GvFZlv7SlHlJVEY
wJp4bfKBt+94VcY09dVlROI8qd0AzpwI7k/lztDoGSEoIkmOYCW2q5JqeQcVmwWiRCOq4HimeAOn
y/0oO8uQJyfWLywRYmyzYLN27KLLidIXM1BbR8SnxLTbj4h9ZW9+yZDgyNoJ/y1l1G3nbaQCNdgF
G1xP1TCgQ4NgfOwugbeglK6Zovfx/DyiI++MD9swWSXmEXXb7tONGjgUJGh/0fPhd2nA/Q0MRBEk
eZsffLDblpjkx4KzoC9FN3OL4XUsPMWKZUYDzJ3HT2Y6TmdIxo6fm7yi87oafQjvxdMUxcULctpH
Yo23I4USQcKg0plBgWZrb5rHQ656swM4v4jGH64dqnUgYMWdl3KO+oN9vhtMliz4mDZ0681bphiX
Se0XAQO4RrOrTmbzfbPM9pXnqXa9v0JvORDIz2BvISnz1EwRZ1gfX0Jx9Lzs5yKIx3yA8TNMZ5Xt
cPbSfn4XdVP23prQP5piCyKwMr03B7f5dP833O5F4tKjkjcTwjFbiAEYGpTPF4Rw0OCdHtVEq85R
ssSX/xBF3q9kmeR8ppz0X64EnuEZUqJugX9c3z0kpLZgKAzzYMffHtEyOYFAI2t7jEpfRzG6ZlIy
QQ3NaKlxG8kyPOrdgNmkPc7FSSu79uAD7k0e55dBjx+jwhvsd2S2CCQDHAiW2mheOi2zn4fKbR/u
T97esBzQHyBVdKlruZm8IuV9US6xAC2XmQ/xBOU/X8oJnbOpOHVadBTv9k5gBn+JJ3/PLx9rLukk
w00RgTMrzzloqG+UYOcHnI9SuJruj86LvYNNdzNEuMQ0vCR8jmIdoL11SDUUfYWrYBFMemOehrT3
/NF0mgdT4s61pDwC7d9scuJBCKD85KIWyjN/Hc+JxdJ26cBKUeLkEjcV3R4DIAO/sjs4O197Oqt0
SMbCAPp1kUCa3mR/E8djiYBvEbTNMHu+OU7RH6yl6aOz9AOydUkh6LTNuT8XvXeuK8/4U01SdOmb
TE3fd0us/7boBnqic4oUbpYXFJCmAXCxKYo/kfrg9xdF+Y2XfPuAu8H8mQL2gFybUU8npWwOGpS7
M8eZRdeF25UW6XrmRIW888R2CpJist+PqtOfrYEXjtu2R1Wlm3UoJ44wgDCkuugWfdBPjjGNvLeD
3J5/WKMr/hzDYr6KtIvBzNdtOvhmnhyp3u1FlVgw+I/8fcP8E148l7YxFUGpaPPZW6YK9oOlnEJ0
ci5Fp6iA9HXtfH+L780qFRLpVEdDApTmelaXLO3D2lZyXnCIkDWpPgctwpsUCMURjHs3FF0eUGXo
CPKmW4cal3Z2MIsvgg7s18mKrdrHIiIMYurebz2P+YCo6SHsDjBAVpvWoWI3Gs3RNfOgGwv3ihtP
HAxWN5wVXJwuhleEv9+fxdv7VAYEtIifmVT43GIulEn28gCsBNoUpdjcmKV3AeacP/WNUr4fo6V9
p0x4TGhpVv5NHVQ/O2paHtyoOwuIKAA+YK7RdtgKtngFOMFSuJgjDYkTNIlRBstkVidrTOYPXujV
aKOb4iDozlfl6CQfpJ7OxbfFtLTYpPboaWQB+oXJOUzD8euiOS2NF+AR92d5NxRFKRCbsDvIy9Zf
tRYQleeRUFGjRtcWJ6LL4Or9h9Zq8rcfNuB0pKKoJDvddOaTwhhMQ2A5E+EccirDxb0odT35pWiO
Shw3KS7ZjxSyA9SLqDPPt/WoMBiS4KQQd5uwwC0qyqxrhUa5bw2e99O26on2K7KpjYQpICV19CTa
m1Rg2VKgi2cExYh1eFJ5Hp88yIMGwd/T0Cuotlaq7mtV2B/06HfuWqnQz9KkNcAhsDnBFyeN68LC
Q2YxBhX+WFN9ycPFYXob8aAVRn69v1729gPVUrI/GzwL5Zb10IyewoidTXmQRXr1VDgWGjCVLi7o
/NA+04rilMZpfXD0yEFsLl2EwP8/6ObSTeZiGRoUNIMpNFDd6ot8/gKT276WInMeM8PAdjBzNAwf
TD37fn/Au7EpYQG4AEUNQHI9YFeb5m7QF54rU2e8W4TancgMLV/F6MdvRP9n5gntqZ9w6bsfeG8R
US6WUriotQIyWQf2ZiFcJUnyQO2W6GHm3fsb1NvI57g6AoDuhiJbe70mpUzTOhTVrFxUWFFBKNA+
L4XqfCkHZ/SXXg0PKhR7kQwPhCxvEynXvxkUkzaZcPWyAERd4i/topzHCThmOjnN5f787X043mIQ
30n2wCFudoagFpjaKscN+qDicS7Spj55efFS141yNSo4y1ySih/rzfTb/ch7Nxf1R5oshHfgzW0S
YDvhJe+MFifdomiB7qXGpW7U9tGd7djvm2mOT07ifhvquGxOumykD9TVDlLVvZ1Kqxx+FccCt/Zm
/HOYZLJmkgWdmXqPvR6j0GeK2K9z8aeGHXFA/+ZIxu3mCcW5K+EltIjI+xn5eiFViV4MEcZyQZdA
/pzMtv+M4I97UEzb+7JQUtAsknUMGJ/rKB18+yluvYzjtZ8+CpPv6c5TeOG2/OGEWP75dedUH2Yb
DYuDSd27WODoweiii8MdthngKAb0i5oiD8xBbyrf7JLxPLVZ9GBZWfMt7Sr3TxdbuPjUuMXst4ur
Kge/YO/A5/WIeq/U9CAr2Qy+z+oY5dEssLnkfJ7PQEPiPg0wG4v8VJhHlP+9HStvULJ3QNRU89fx
ktymaaoQz0qt3Hdnbwm02k4vsdfkBzt2b2iQf3j0Ux1i225Cpc3ktEmJB2GFRejJK10bIn/YPuS2
mM9ju5gH6+h2aJyvUrqTVhmVxW0P3zYbbQmjKAuGaXyJmrZ/6lQSzTy060/3T4S9SAAw5KAM+iHb
fCSXyl6e2WZBkVb9dVTZ7MDjh0vRDObB+riVDJA4D/6iBS1vzO2557XCpBBckLEqyfRdb7OhPpl9
guJU047Ll5lO3t/jlE9+6/XJJbGtHm0xYZ90WheXYhzLg9Pw9hzix0h1VI5EuJdbFGGuKo7ZLRnn
sJLkX0thjZmfW635YI+Uq05hUbW/RX0looP7czcuFRZkhl3wBdvebo/NZNMNaRagfvpzUpTkDNzA
ed9blMF5bc/46FnGl7d/Z3gbmBFI0b8biL1Hv8ssaqxUTbwnYQqO2cVJR/V5NvDR+A+huNUQyOMU
4J203pfL2Ef8T/nMDZDGi+VifOqVtY2BSXPkO3W7L3XwGSjncGNLSP/myGkRHrV6k1CjqZenIYPp
3pHjBnUUqQ+gzfTHtw9N3lpAa8CCgtdcD61J7F4Xec1uEdbH2G1Kn7tcXNwuXg4i7Y2MhwKrQyI0
b+6rWSSGC0stoyiRSEEiyApLXUSnKUnaL10+igMInfzl60RW4kLImqFh8KrcfjRTnyPFKZ00sLW6
vgyO0n6s3Ub//Pb5A+oipf4lk33bldf0khp/UaUBUqbDicqHfbYy2lw9Z875fqi9Af0aSh58v1QX
Bb6vIu4I5ZaZ9jHrwvSKevfwH7Yy7yiaj4D44asb6ygTV6EWYXqDUlg2vfNE5z6HDVKi1jCFfzkC
gnPVHTbjd9aGtBeR2iucW2znddCoFYXKdZ8EdND+DkNKN8ViOPhfwDSbQ/Woubszk68C2yBKefQj
LrMOFyJFheGgmaACULcXfLKnT/Ci3uZ3hm42KLLXQhjZPs2K7QJsPL0w45oofVENzUlJw9KvURP+
McXK9AF06VFHYufmg4xAXYFMlJ22rYUhvecS0ZBrcWp8aF+Wb8exc5rTQ9GRvVBceBQWqGdy+22O
qWpqsijr+GB5WDQBhg/tZRZcNmBGjnpYe5esrGPCoyJXIdvdvJiMOIPrzaEb5GOo4ibbaD+1UDGx
ZU2ktkouXWJwJgiwx1Wv0VjoPvon+VX0QvhjYfd/3t+Ge0OXUASVZcrTatt6MmGaj5bSJCiyK8lH
bcnDZw49FIrU6Aj4uHOtOrRH6VTSppQCiOt12mJ6ZRdLlUBLBW9pOHUDAKcHah0nzYBAkRaey8xb
Ht46QG4fQAFgjNAdQNNsHTXWaeO5agbTqkm8sz71zSmbOBCwaE4Pnqi3+96ARAwmDOY7XeCtwQM4
fqdSsyQJimnMT0lbD2dQavi0lHD6Pa060sq53fhA9mRllWIfg9y+0+AEAw3rUNNflib+Rq23OMMV
VK5vnkBpeiU9blivnGnrCeyzyc5htccBruIGlsBpjVJWi70Oxi+n+6H2BgRrlYcZilW3Uu04t8+p
0JQoIGNXQLrBSR4p8wf3o8jdvL5KiUBVGNI5q5DVvB4QYqO0BYd4CjCqF5/VxksvtoXqVMPb8Jrx
n50cTOw/t/V8hIjZWSBc4lQXyYZky2nzTIFj7kwejrEBNzA2Lp3XX1qjnf8RS4pVhMjmg7W/G4+y
6Su9gi2wyfQwXApbqyNe2BQzsKky9wu1jx49vZ6vdg579+AD3m5xHg9kevRfNakRs6nx5VWHulBB
htymdXitIOqibrrofpggNk+zynwykj49SFr2gsJM5QzjZY/E2CaTGDKDzHyapgCOvDjrWe+cnRZ/
K83ulfe2HpWfEzzNDhKL23NTAoL/P6ic+l/SF1VvwEgAgKATaod+WS/uO5pQo990efRyf73ujo80
HWV/dsYNEbnL8mYcKtYrprjzX5o24pnhJoq4JPqsBG3BUhKl82bKGO9A2IdseWrR6LpuPqWJpFA5
xfkUZBYkFbpuczChQQ4FKfWo71nu248Z4pGiYR4gH/Kbr1j1i4dhlpiC1Jlrn1SnO5toUPqjkzqX
+xO6cwDwtHuVAaTvxV20/nZhqLRD2VdT0NK7ebegrHBuQgOiUZqmmvaAEo5yDTVVPJfGGB7E3jni
aO/JbhhlGIoim3WDonra194yct+NX9rOmz9OtZl+vT/AncWJfzJ8Y9SZyDW25RCyJk3g3ToGfWxI
gcU+uXK9V0GWzPXBu2RnccLwo2cpDzYEBzbpjJdk2Vx6nJ6uoDvfZMNCRVIVT4VFvy+v0vZ3pRjy
g6A740PegBKePEc1Ltz1B5xVZaE0g6G97U3eKRa5GiCw3j6kztie7k+l/B7rywL+NuRwaOmUX9BU
WIeyrTbUvBGKPysy+aEAgvNNCFIvVPGKIKXwf1BZ2o0HUhMkDuAjqh/reDOIi2psyIfM2XKfinxK
nuM8qiAZT1HxV+31xUHA2wXJAOnNSpU2Hs3bjlPrxvU4acsQaA3OKFE9dO8S+HgHN9FOFHTnJMBI
CgIhhrEeVhwvmaHXSh+wYOEzA4N4wpxIHBzKO5NH0Qb+IlAcVuW2YLQMRttr3KrBEBujQUY9Dtdw
jLJvStMn7xatCQ+qADvDkvwoqQ5BfYp7dj2s0hrLhKZuH3ilqV4rZ1DO8TGz/naPkbbSiEAeR8bZ
opMXV89qz176oLPa5FPUdOGT0swJJ/OoUU7unU+ImDQHX2xvLlGdIE1Bykk+LddDSxKlJ1+xejBN
hfsXyr+5H8GHeYhntLbTYToSubnd07zAqDtKiU44AVuYZuvVkL2qYsAEqpjOepzUT43JgqF6eyT6
uPPV6K+AbKLeBhNzi/qZ+9Rb2k6w5MVQP9WpoV2zmCfJ/ZNjZ0DsYuBgbGJqiNsLbbFSpXE1BjSF
ef5JT5vunJolzoLxkbTqbSTwImCsYdEDkzG3ZwbNqtjp0pJcxFWbj2arWl+9olj0UzLWXnwwrFsy
pSTxvH4lpJI5gje3J2JbQ4Jj3hT0SVwOCIALCctfEtc5IWbB82qhy/LQR8U8XC1yGnR+5sRCP0qk
Kk/YSrXyU4gj8c9uUazWz7yu/G0c5/mn4rbJ1zk2h5/krR5AvRodtIeZErNxykfdWIL7H+h2W0H+
o8CAPoYUytiiRAbIDJkRJV2QRNRrTvFUlL9ltI2iU4FEyQlldZhX3niwr271DihQUh2CSIA8K0t+
c3l5nLhtEVddMMDq+jaFi4Lu8WAt2rnq+7m7Jv1oX0zprXtpRhjn9hwa/ypOU9mnJYtN7+AIu93n
CG/zdpQQDoTVtz7dUwz6f6TDgOJ4m7xreSmf5yjPfWPIundZ4kQH981ePHrSoEZojbNm5eb8JXE2
sXjPtLQj+Sos3S9Qxj17NczbGOzkqcc16+BOuN3slLnxIedVwgFzc6G2A22VHCJkkDhJDdahYQeK
7Chb3osij0o6tvTcOarXo8L8E4g2YMxgEKl3LbG/vdCSag5W7O1Gl1JEUtKQC5t8ZJMcDEujlRHW
skGku8mZulvz2Qzr7KSyB9+MDpGhyFFRbKYRvMUQpDNA9tyrSf/xFMNtuhh/FA5GrKTk04MdltHv
9zfj3tDQpkByCbVLqY2+nsBKLQzoS+TF/8fZmfXIbSRb+BcR4L68sljVm9TW0trmhbDHdnLfk9uv
v1/qYa6KTRTRAsaGAWGUlczIyFhOnNPYs3/qoCXPQrOqYSqz3OK/b19LBSKYH8V7SjbXa/VaIzEY
CKqW3k6eeP3iM8Wn/P2oLdWRqtSOk8EgiFWVVhOBwmZf3TxXeAJB8qZL/V6bAy+MzaQOG0BID+3i
zCeTNP18e4M7MAIoTAiOYaPmYQBZfr3D2GjnYNCVj55bCVoxTT6X+SRPScX98hdH3i8whD2YqMOd
+lZfL/0yGt9v/wi1xnXkrJB31G/BbEHRuoUyzIEI1rXgRGUr4eybFPUIT8Hk/3V7nT3LIVCGqktN
pMGQd71Xv/A8mU6sA/NmFpW0FMOi8Rt0Y5v54Lvu+S6IhliHZ5Y0dbMUvYRl0pYYZjPuYZhBJXdp
MngMMr97cvNp/HF7Z8oON1+QqBKeGBX4WUAJr3e2znmKZqzKUyvHQC8UsKZMg6YNx3U17pcBRsIk
kUE4WusRz9qO2aoYjAwED8CON9EfQA3DLLuckEKsOQriVgFfRApswDIH7TvdwiqcvWa+u73hnaO8
WnXzfa1CLOs6UXOwIP+5z/1ieTKEmE9NII8IXfY3qCrRijsUs7n+tmxaa/UF/zbrIr3MtruAaqkp
b0ieY6TTpyc/N47ELtRfuj1QBUkFVkx33dlCJr24nqHkMKD+y3WYokUnnuNpfTs0m9eVpqQKrkgW
ttykxTzpMMmmvHiB+D4UmfepWL340lnSPBo7/Zn+bndEqY+6N7EUWojqM//ymkNeEK9DDVjG7f3y
Dycp5MMoYhsUcVo/G/Os/T0s3RCZvdc/Qgxdf7KmfFhPOIf8UzquyUczdv8WiR2fCDf6f2m4UoIt
nCUKfCGPWo57Z84oHXka3W8kvjbl0FhMUBM2PJ9msipqKdjBiw6EZWam8b0s7eBMy8l6uW3Trxel
xIwf1PHGdD62hja5gzPkngd3ld6kS9j6efNRr/R2CinYpx+MdfGNB8m4jzh4wV9fJsoxOtkbJVF0
ILYohnG0gIwsFH+HxXUv69AGT2T3RbiOcfxmv8hSaoYPSme6SFu6anfQY3eecVTZolXM7XpjE2nd
5P7haHXbh3lvuXe3v+ru5lSeCDgEcMyWhFzX2g7CFsmzOjhTlKaBeykR0QhTszMOAvbXXpjN0VeF
uAdIOXazMfFYmpldYTXl4NmXwVzzf3Kt8v9Aprc/NyODfs7AEKiu50cQ/dfPDSvjnmjOUTyhdnK9
siWstnUDLvLSrPMpyOf4XV3yvCXxBLNBlTfd59tfdXdBFJZoXVPxArJ6vSCha7sEqYqVfa998hjh
C4s6q09lN5uXJAUcfHs99YBdew8f1lA6WMiyqAx282mFbUg7bnDCJRroj2lnTY+BAf/OgtxTBD1T
8bkGzHFXj80a2mv355tXtz1VT7f4AcCgN4msMItW0hMk/3Nt+soipWgbWqWP4wq64ZQz33FhxKx6
n6VyOBtme4Ra2zHiqx+wfWSnVjPKyRuioaWJR3sEDMlQju96Zz4adHr98hBJ0Lri9wJopft8fbKz
kXsBikIyQuu6j+CAhNbUH46QCHsbwttxIakkwgq7NdhpctxmbGXUurTs4wVHs8QSGXi0f063D2/H
VFXnk9YEMYqiWr/eUMofNoYtZaTnSKTGhp2H1QQ5YbOU+inRDjmk9rbGKCHRAjsj0NvEYmPVzY3T
6DJyclHd+xqONBnq9X0DUvNga6/5qCmwkHVAyEEfEFmqrV1YqgvamRLMH+PKp2R26/wU2+1ahfS0
gjVE/Ne5ILO8VHeLqSMjnkC484cvE6ek1SbhFgIuYcgzJeb6c77E7jvTztv8wDHufhKl2gjpnkV5
XP35L28/LTcKQcUgIzMduns5Qkk1d8lLKorg8+3D3qmZEBeiE8aQP3BAqtTXS82jL4LW4IvoddNf
ur5GlE6jmtt0WXNuu+RzxqjUHXo5M9dW908+TLmPTGt1B0ezY3X8DkIHSm0kANtnp12YwJUFVlDL
IhC4jNUJCxNjI6u1GFUU3puTG544lw9M9E+oum2oJmY6NmUmpmhOUvng+SOlynGk3ubE2sHedpwx
MwNAz/EUZIzbTode1uDxlmmMKtdCgoDxsIc1K7MIjZEhYqowZZxAH+/bNVkjq0yPQJc71kSJm0Ic
a6ssbmP00mWKNq19Gi2p0B/9wvqrRHXn69gd3q8dX0j6Bv6RC0YReIvEbqFkqfQ0hrW5aqyzHPLm
ZY3b9IALYHc/YMypLyOcRDP42mSdtrATctEx6uZyfczWaTonRWpQL9Wag5PbiVAo08B+wagL+O5t
+NV6QVXSfBkjx03KL3Ltq8ciDqxPhpmb4digSVWlxhyWg/32ghT4bqoolKQMUHbBxgV4GhYF2HyM
yqI1IqZtCHPbOjsvyWAdxAq7PoDxD8UKA5IHp3/9QSEzlv3g0PTrhqC96EYp7soqq89znnweaif/
MDrm8A5fVEaju+ahDPz6TpILHXztPR9ARM1sOWPKwCQ3vsiQvt/6dTFF9QIjXlisPa0m3Sjmb0ll
g5VOFvjCbvu/nRwCIDSjwwxQ0ta1NnfDXky3WDP6uUE7pDT7RwtFKtd78hf0dWakx05aDD/U7UX3
rok6WHrg0KuSKF9/74UpQmk60Kl0ZE1h4c7aJ2upsw+3V9m7JgTVyoCIwhgiv17Fy6zUsTvk76xB
OOc4HutwXfL2eTbro+Hy3a+I3fCMUCgC03C9VCCWTCLpNUaoGkOaaMRM16ZyrM+QQP4zzOX4pdDt
o5R/b3+8V4AosBift+t6Ubs0HOnW9RRp2jRjlLKvI1265rMsnCOxhb0NUuPWsU7VYNi27Ipujc0p
WXA5xpj4D64zpOmnFsZo54s1q1dK1LDjOuZUHDWF9u4EwFPKALg0Xo9NeDmti20PcCxEjQ4hvSB+
j5qxlxeZGtMZOOEROcfRepvQPTbi2Woy1kubIYv0dkzORdvVF30J/IsYrSMWsb1TZJAFECH/Usd5
fYqLhmi9XOox0oCvfUNrD1VsGdvyjBJ4etAgOVprY6bWzOR/boIAAH1inqfFCR6rhfpXvSRH8Pzd
pSgT01WGk4ru4fW2xGC1sELS+7ea0vkySPRXkrHUz7Pmvn18j+YuYA06biqd3lYj8jHQptrENmut
C+5gs/PvzA4AQMD1uNx2KXuOCzIolBGJocl6NsbBA+RXjjmOETNUtnGu+J6jGkA48sp7RkgigLXD
ygTueuO6kjylyG77BKW2m360tcKloeBkj41nix7+4PXofu8dl1JtZQyStJVZp+vj8hGGh6tGgJUl
QrvorrQvbYUQWzxL8+2xPTmcok8BS/F6RoSmrqjMNSbQ1ZfqnKMW+oJhSMoBTnaw1N5xAcylO0JR
lKRx8xm72DcRAE7HKIjH/qEirfusaYfqBLvfDhi5yzNKw3eLU1KU7gSWCR5KTMt95pYoX7mj5LWZ
zaN+/J4fBmD2v7U25zRYteVnHtgFiAaKO6aY/CdPm/0/h4KZTk1PvChjquw3rJ5WHQQLIMupcqog
8ZdsrMiaoZUZLoqqRv1PaXQMb4nBjw+igl2j/zmBq2aaQdpcLzPagtudYBiIhAM8NAphP/rC5hL3
KMBHvEpH7Ei7J8cclsJqKAzy5m3pgHjVYmlIDMbejkOrcZLHZeg08j0DVx/edh67qwEIgJQSjiKE
uK/3Z49COoh9gtqoR/e9G4gH2c5KsEf+/faF+H6myiLhdduafWxknqExYhe5QqcC5C/ePTIgX5Kx
1g5g6XvpAfkHaSSZOjz2mxDEXdvOrVI+YIOm1TdthljAq81c0V6n53EY9LCateK0zsW321s09oxF
hclINSLazs27/pjCDbS8nMi0INFen9wJle/aWeq7TI6QvEvNuStKe/7QNmP6Hfqk+Kkzs3Q9QdWd
n+uk7u/cTFj/0WNZuu8KN6n+kda4/Hv7R+4duFKFVlEL/cqtQUM+3mRGwBsY6JPzOUsmwLWFJv4O
xuxIsWTvc9CXAWQBXlJ1Ia4/h1Mxl9p6PExVHEBKi4+4uP0Ctb8J9AH5rqOZ6r2tKWQL0S7ABBCn
1+sNlZHynMw87/kCmVjlZt9sRYBeD/7vJIIMFNI2U/knLJfXS3FzE9qTbM1tM2QYUH7qvkGlPbqn
tEFC5PT2M1PPhQ8bENNd2xRM1Ex6dIsxRm1jm49wEAz3veP8ULHMwUp7RwYGTqVeYFZAm17vy9V0
zS3yeACGJnpgF+hXgztsQEQE8NB1QhhvlnVWPJa0G0ib+ZKkutcrjnY7+FaaScjLbO1BFCYk0NWY
rFzSIT5IvvaeXpjnIDmgeKDSk+u1SOi9erFZqx7t8VOeu4MWkRKO3sFX3FlHdVmZHGOCkZbU5m3y
zH6pSghqI2eykgenXNpzEbflj9tWsbsKOABQOORar7qrDPSUI6rDMtKkiNdzKfz4xQVq3bw9YKER
9P/rbGydKg7AxILdgMyaw8WfG5BbSXrQvnstFkHXHxa0nzZOE3ebczh2kI4GKrBRY1rJ8ugW9WyE
dVPglsa2yL/rQ1r/OS11J++tujBISGTCsL0NqORPxKxM66wvTv9g6EJL4OjxzDzsTH8cQka0hv/4
ZSA+CCHb5yGtCjOSFSRb+KSiEs9jl1fKCy7WGI5xZa0nyRRtTqUhsx/8nmzi3NX5+tItRRcffNyd
C6eG/eCIISehcLap8kzuBHDMRsZX+D6kAWW6fLbcery366yCnX85mm7aMxoiQo7zJ5h820fI48oO
Gtggot6Jg4+L1dkP4C6so9B9d1sMUzAzQtzOyV7fNOaP0ykpeOjjxvYveLTshXhNjzTfH59EmibR
7buw4/rVNAWNZ6qPJHcb17/SUVytgc9YanCWdVnV3lvtiFJpNdsHJ7b3BRV/JQ0fmBAIQa+3JgtK
KmhfD9hp7lD9KvNvFv3ggyBmbxVV/1d8nGqKb/MBG80cTU1UNOtaXfsOonTKwonS+MF320FOcUgO
LR58MEH09iFzgiG3e9MfYJtOpR65/iw+oEtlQRorUap5brteTO+nrho+o9a+/JW5rmacbSNH2OT2
Ee7tmJCNcg6qRowebG6CMXf1Gie07GI7W8JVGOZ9L039oNqwZ5jQvwHQUqMUjMRdn1476bMer8ih
+1TBfginrO/nua3wa0Mxh34uD5y0cvWbli8EPtxrIlL1H5tzzGeRF72l9RFQdqpi7Wgtyd1AIgoA
N7Wq+USbK80/BZnmFyGsf/Nft7/q3sWggIqDoZ/CM7EJSZe+6HoDcdvISyctR09H8x4tL3eemUZf
Dk5wdy3ePA/0Psn0ltMmcTTf1rQRpG+B89U8zYNKGQr/xjWbA7vdPUaiSjW0TxluS7RQoHJt55Mz
RPVgDw+5nXcM3rkrmrqNfHAU5/FvfEbAu7C/gRagx3FtNh3lYMJZ/Ivdj/FTUmsWojmB8WglxlF3
Y29rNJWVHDrVIyA010uN8BMNI2wBjA33zp0cl+yUNF568fp4+Kqx/kGwstdoYIqXIoGqFTDLuzHR
cfQmmE2ZfCjp7pzKUfpBOMzzUzNXqwinsp+/VKu9/LcpbdlA2S7cO1AO4qNr5VX1G9/519+yuZ5E
tL0tqMJHI98GGnwmNiEKdqBBScTd248UfwfE5Sdfwhb8kSTW2LojwzMwtUk0wCoDzGbWX9puts+3
l9pzbXAAq/unBL+2j7yhTxnkaOS+yaLlp9w0p3cUXvXvt1fZ66ODk1YkDJRTFBRqYzm+3fWzNuNB
u9pzkUwrkstc6HUE3J8ZY9ef3jlWVr9LKtB4fessuNlYzsOly6XHCAOFljug3vVLFTvOw0C+fBB/
/6Rm2HpDwLEAhCH7xMY3z7QJaWIFu5hkkqwb/qnXzHtv68sy31Xc47um6RFDLnOvH+9MM+9egOMH
3xPbyi+I7mZ/po1llNDizr51cEB7noueJZmjwfmQP15/uaqBIcig5A3ytPPSUzvF/j2QTOc/PYO1
v2HiihKA3ICXDljk9VpdJmF6mBeSA5HJz8Jb/kHSKnho09T+eNsgdnbFJBMwYbgHmHnbXuw60ZKe
5gnEqng0m2B3snpEzwjZGA6A//5gYztPHaTQTHLjSGjLbsdMbahcp9FnzCiLfTt0JbzplT154dQ2
1XtgvOYlzfUf5jz1B6nD7j4Vext1dl72LQzH62tGQwsmjyhDToBInPLcwlp5p4/+EbvCXrxElV1h
okmI4C7fnF7FUNJiGS1XubLS+3aRqEt5jQyDDOVibfC9kxH300eh4US0KUVRwFrerNLEyrQoGeiF
143sYOuwY8BNyUBrS8rAgF7M/ZM2W3XuIbf4nSMlGQOPoXQmtqq6dSyptc+U0ip0+MaQwS7/MZiQ
QdGTLg9hmDUfAuShL0OtlwfPkrpyG1dByPS/pbfgVZ+BDNr/0MM3Zt99n3U6zS66IZ/hL6gepzkN
PvZZeQTx2XHUBJ50nLkspC7bu9nHQaKVJZiQsR+nEAYN8ylmeukgg9h54dWkAn0oqgNKh+XaA1i1
rNtWIU/klGnfRJLV2am1B+95nRaaUZJJ0YNz3N0X56dUGNnZNnzR9bSXca/zMe1kWcMy6PQ6NJPA
/uftHodB5f+ts4ldGAFMUEWmuEhbo7lMcxmf59r0T1bjpwesXrtbMoHuIExC0rcNNgtDrEJ3JF0v
WA6jDEmEEzPURyXFPSuETxW2GEwRwZBNxci1YKNsMnVUNjG8MGMV19rzWS5dGyVkLPfl4h4NV+35
M0JaynDMRUPzsFnUd2vYN+XPEm1dPeoLBNWDg54YogjJwS3bNUVVCgDHDBnlNm82VrAQw0Azyq3h
Nq+QRDbC1cepMUBXRKLq+8+/YSGKcshiqATUvnlt+5MPL7SYCYWs1iphih3tU1bOwycLMcyH31mK
sItkBEjxdsTKWFZfW1SjzejznDnepY5aP/PPXm0dDWLvnRgqVDCn8w+1Z/U0/tKMsjuY4Q1NOau2
br/KdhX/QaLDeTdVRvxye1d7dq+idDXzDeHI9pUlPx88Oan2kJ75L4xEF181uAgO7GJ3QxS2SFkh
eyMpv97QoGvMiww8c5TltAtqHW045V1zP1X60RuzZ4KMiIBKhrsBPsaNRQhUR2bD5/VuCikucKdr
90WX5S+rJbsLtFvxgePYu9L0/tmU4qThM15vrWO0XKA+QAyaLc058PL0ORHzHEp6ViHisjLU3DX+
6/ap7X1PzovyJtAiwpRN4OtmWtPMaJ5Eosz9F8b2J1S+ZfMUTzCk315qLwz7ZaltskFeDPS1oY6q
+0k5X9Ik1Z6L2tOa0J2S4OQNTvkemUwwj7i7ILq9+N5h8m5CTUrIQA18Yzdrk6V2o1HEUTpA78kk
/yicTo90c1nfp2ZyJKa+dxlAajE1oEo54NWvz9JE8hCW1wmYt60z8WM7qKX3+hFN0+7hkbWpATE8
5Tbma5FrasucmpGTruKMrFl1npKmpfQc9wf3bs84MUrFN0edAZDY9YaSGGImZDBJSle5gL5ZljOK
1FU4dI55sXILqY4Evunbh7b7FYGk0f8A0AQc9nrR3CzNTPTUAAHl5XfNgLYEcx5HLbO9VfDD2D71
RvAcG9OIYfWw3LQAPj2XDQABRGOWIS7Pt/eyd1aEqhCRACknDVYG+osnnlcGa50R688g3vyWZlT2
mNRZROjl7hEqa3dHSkRMtcvonW+sj2K0V0iXYoXX+M4lc+qScRn/aIpr70oRkOIeLWaTiUKud6T0
2bNE6kz9aMMAfbqtogGnvGvKvHzwvFpEt7/gXj2IUIASpEIgsObmMaNJpwOpYBYSEWTQl+ka3BVa
6r6ztTU5TzGy5NbaOJd2zbRwyN3qRLoX363m8mZVeMULwzQmVT5432gMXe980QPheuVCmwY9s3eW
XWSnEhALcmZoS4i00r4XuXAOgvM9A4KpTGmEIFoM3P96UX1p4rh0xymyi1p7P+qSUYTWTz/5Gcj/
2196z35oeipUBNwIr+XR03jxg4mJtWTugosI+vzLhCbq3e1V9jYEvRTxFpSAhJSbDRlUgSxjZsip
iU0trIxMRIvmE8dqwW9MqTF0w5Qa5qNoTTaOpO5wiyh2MxfnDnGYOXEdtkY8vhTLtBz0R3YcJZ0C
WuKgciDo3NbV+7yn/hUokrDEcS9W1lfhUjTTBf6zjmkFzz/RcT0iINx5WpVQJwkOfPxKcODaNsZY
poVvDBikpWX/MTPfuq+7UZ6svsv/pZe2MviZfgxiab0dXE/LDiAhjWsy/22TvAHZMMGFPUWjljKk
BYXWqc6a5kRS9+dta3llkxSL1FyjGsSBLXkbHbkjQui05xrIkov+tPQM8dc0VD/dXuWVT1Or8MZx
cqCOaPpcf8gkbyuK9AWrjHJ6dEHNPFeogFyIEz8lo/Zm+nK1HFwLzJRjMGRy18uJwpq6sUmbqE58
/07TZRdpo52htWpYb71tzMkQJcAvhQfhZdi8CeZCkzKuhyZqg1k+2kG5Rv2SlU8QaR3F6OqvuqqQ
KPo/vggTU6Sn8Ixe70ofROmVgjjEciclE9E4ode5OVSuWnAfg+ANIWZpHxrK2+EUzG+m6VPLkx7C
b8qcGAXG6+VLmLvqtAfYU8JldKZS1n5qSjU2SlQWdVVbn+xuOQpVXjkztSj9UIXP50HY7rnROxTD
StFGSsro1DNhfqk1JDutNBaX2za6uxTpN2A1it6Yz/X+3JWHt3esJvJWb73rMxPn4hK3N523HDwE
r5wZuyKEgEaSsrjS27leSklTuak5NREvnt6F6PH0P0xaoXMoGlv7WFuD85Gxi+TL7R3u3HUARQoM
oBJKkK/Xy7b8lG4SRhPNRg39wMKjl4p6+I3vqLZF3sMjDhz6epXJmQVZMHZSjUN1ZzmaGfmpb4TD
JILzb2xIwQBwYZRIt1q1YvG0wI7ZkKl7zSer5JJSWHNhErq9zp5pUHoCnslrByX6dksDpe6ksBu4
u9Ly7LfZv7MMkqgcg6PO0d5KavgOPj42RC3/+uNBIRxoVEzqyDVW/94HkRK2WaC/GzOneesbgxHS
oeKMgDYoPOj1UgIj0SaPIonTpFNYj5N+568zj2lvFw+3v9+O+6cDwiw7RsEMzHaSEhNIR/jJq0jU
rmzDfin07L3pTdMDYAN/VHwUeXlwZntr0h0AzkW18HUjHvE3K2WH6Jv2U3pO0VAKs35eQwMt7LvK
94+a4Xt3+tf1NrHCXMSc5oj0pyMNXutm0E7ZbC4PvowtaBiS5K5p8yMWI2UO2yeBsgbWb/DkvZIg
qXivnV5vq8jUqupMfVw/FVRXnubZdxXDdhlOhe4RavriZM2ueXD/Xu+ZaVGlD0IqyZi7t9mzlzqd
23T4sQousYdCrFY0DUx2jKIYPuv51D54JhfmtjG9viJqRJWaA+ky03JbdrvAnGz6MTAw8G8rXNdK
e5zJKUITCog3uzJslv9R34BFieWur4isCdCw6Jbxv9n52o/zEs5OXH4uO685uCKvW6VMWBhMkNC9
A1HBwPH1WpnjFtrKziIowocULYnez8JKq/MfxVzVzP2hBHxq+1IMJzkb/Xvw5Dy5OQNmJi+WSH+4
cQ5rgm8Dfj24Sq/fDRJsJaXxc8DF317fdqwph9gun0Gzss8Z1bqTjpbKl9vn+vrC0nECCAGrEuUC
SKOuPwCCkEOR+IQ3mW7qYZ5qTii8MXiRefPdnAb/oIm4tykWJGenagAwWpnZL4WDdXE7u6XkGfnu
YF86Br3bPxAed4+GJfa2pcZkmeiEpeRVuZOCd7ViOC0jxi3MYkNSgMpxXRFWQS+ee6kdlfh/hpzX
ToHaGEmSGgME6LFFD0PWpFODw2r9LBEPs5jr54Ck8GXQGK9BlLGxX7wlZkIwHr3+fSwD+SN3gz6K
86D+llW++9QPwn/Sx4p8zgra6aFpExuV3Ex8KhojjYyyPQTcKPN+9aMRxlVFWugbtuMdXkzCbNlp
x5DtUHmhFuT6xxbF70cLUc3nwBv0d5WzWN8XQwsOUsu9EwKhoCBoRH7Qt15bwgKZ1uyPFnH1YP8r
ZxE8B2tbnVPf/toB7D2qLu4tB6yI2Vo6jwqZfL2cVaVBrHdpHy0oEP1dac58L1G3gOPB8kNYeo7q
Ozv+8idDmYezJILZlvbTyrWrYdQ6CDjM8TkZOiOkimo/NP501HbceQ9YSqV4hP8K5n29Nd1OBj1H
BAewaTeuF7+VzbnSSRAeRcsFLqzej3rQoAcV/tcVLEi8ENDgJYK6jNrRxnd2NZKyXQ7of0UxFaKr
rEdizYinLswKEX9JtGb5VOuyjrIpjlt0LYN+fnKsxW/CzhbFEXf661eZnwNdtOr1qgdiU/ms+rjw
+9rsIn2S8nsmbWjT/XJ+1xlTcslouv1IvLkuLrU5pZ+WKpeX25505y7xVuFBdWqvdN2UBf7i2oJ+
jZmz7nvw+0v+vUFZI/SSNHloPU2c/DRbX5ZGTvdN7R31InZsTemrk51yFjzRmwyDeUHHGGbZR42v
eVHrTuKDqYvkCQRD8fH2JneXojpDe1uVLbcQnoFBaDoqNWQvFVrF5SrsUALaO5UpeO7bS+3cWGo/
ilnGV3XSbdO0lgYj+ZBtRFJHeOZu1bpp4Gl2vDw0hqU892ZylPfeXhLs1PUR+pmF7hJknmgke/RN
XT9OSQ4dVzulq7a8G3tnPgDK7n3P/98kOIXrFVvPXTJNizuA6esaCbejXzQs6zsnB0T0G99TXVb6
wT85rq6XmrTeSGM776OAlPB9VZvp8zo2GiLUS8q0UBG4H24vuHchkBChwk1Oim/a7K1J3EZfU+hK
E1OmYVxX9UMwpv+kZtp9YOJ5efR6J3iG9OBokGcnyKByAdoKxg/Gj61NgAylQd9baddFsczdO5Kc
7gSN1tuTRgbQKMgocJBqsm/c7tKW0nLJuiOhN3/WVbG+twwjZjpzGc63P+SOkaDTRxOVghdsHNuC
aN839SpGkio3RksS6r02miZUISC4PUKG7jhRwiC2RZePCeRtN99eDLMHRllGnWXJ/jQbWfvUSSb9
YADS+kcfzqyvyThVj5Vd5e8yCcDu9l5fQ79U34r1qXeRIHP5r8109b3RqxRqgb98Rrx3+nscKeq1
Wm3fdRZ1GyNx/bMgIgqrwQ3uCNvtg9+w4wboQpPAEpbwG14RiGX6Mg8pIu12ORUXN7OnP6Y2AJQ8
n9MyKO5v73jHWn8WMZkt56qAjbzeMMTn/RznbBiuiuSpqN3kyyj79GCVncvIKj9rULpD2r15Iwpp
JB5BCHtCLPjHqOduGFhl+z7wmuYpR+LgE1FMQxy4HvmdPZMiyGO8HGcAydU20Jv9JZk6nZKAMJz7
pGv8qMroL4k0m+77tNdotBlmNK9WffH8ufh6+/PuHSaTxXS4VJONeub15zWzvFDTMdiTYa24HO97
S4h8KaT/r64l5oGT3buqtH/wd2AXCWw3hwnGx06qFKewYjZzWPdV/2hWgB9WmgAHZvr6SOnHswod
GJNAbDsHW/tBl40txGvBFC8fE9eJTyWiGSF4PucOkvaG7l3MtFPMD7n9TV9joAmjgTFR/oAbCBjq
5kzbWPQyEU0feY5A0i9PnPRsSq3D0aL4XYT6Ytr33jo558LvfP+8eH1x6Ult8kteJ3aoD22XhZnM
PTOcraSPRnsa/jz4kepbXyc34H6pVCB5TgGR8Oj65H1XZHU6wRPazWJ5Mlf1Esm8DuUwV/Bd+cO7
1f1Enz8KhD0loT67zn1qdW8Gt/GtQPjAaKSmzemMXP8MmCTchpE42K5qy30YtPGHYKj9vIx2cTFg
OT1n8XpUOn1t9ExlqxkRRUfFDI76819iUbGadSrinrkmtGeys7bOoxEWMGbqd5OxwP0YDN2S3d3+
4K9tn9jXpm0H4Icu2jajA27mWYUk55ZojZxoRorTPLrxH31WOAdlhJ8whuuz9UhXySsUtzeNkc3Z
yoUrEZQwT8XaYFeX2LLGIMzpdWH+TTI9Din843coQbYk0xMomdNYufNfa6eN1jmwMrhc9NXx3/uy
68qT5snxx2R2aFBo/uJ/hey2WS7IDIsh7Cu9/6MeC/8oQ3x9RpyNwweDN0J1OjdRympodVxkGKXM
yIXsyfVO4KW0f0WdFIxGjuXLm4+H7IQQgmoXBZhtuoZGMn+9l3eRl9nChfmyCT6ukBu+dM4UHPrB
184JOBvJIS0dHC//cW2BTZ5lztJ56JkzGtG+z00rdn5M+YRSvZ8Upf8MFMaZQg3l3SHSCg2NSaeU
WXzx6KNnl2JSPNRLVzTfTNqJfVjXrpmEvl4n70WZUjCXYxJTQdHWZ0uCFQqToAm+tI2ZWiEFNeQW
4sn3PmRrlbyscm3MUPegmr/EmZP84cW+fDf5mi6iuiYeCtsioa2cFxbEiGAL+/ps+I2DTnEM6u80
adJx0ClH4O9+ZNRrOc3NtKSXNamyJhTMyorHMi+kFeY13OSnoJj1IlygfwueUHIRGbLYaTZeBq31
5dNIhJd870CColFgDsKEajCA5dYSevzBmnOjuYeUDPWLyig6j+qY6/9nbeA8enN+BSiC4gs4bMpW
tCOuTwjoqZmYLlVs4aVBKFBgPzmjKOFIDoJzsSTe+a32x8gRnME/ARJqguF6PaRRXKMH+K1wJsn3
3m6b8wDP0odqgkL+9lKvrxa5KTkqtEkkAGTE10vB+C9axjrbyJza8i72jeTJWwyQV16+PDF2cpSA
/2x5Xbsj+npYFY5PvTTbao81LBaAKLC9S+ygW7qY3frNzGQq73L+D+8qy4r/6uHcFRERbCw+FEtt
l6eaUs168tw4iL/U/jx94alO6zCnGRw/2V1n/F03bdeGPC7tNznY2Yd0rqmeJKlY/WfInUn021FM
D6WWwRZHtmXOpy53Wz0czDRIILELnK9eb4nvDoraL63RVXHouKXTMMdezCJcmZL52iWlrE+AZJr/
VmiTftazSvsxjMDmoI+Y/K9JD7FN2KWif6CRW6xRWsnuo8g0/R9Q6LB0N0GcraG3VATs6jS+mdKW
X+F5cx+LPjf/WUbESSLXXtO/iO+65mzMqLmETYFI7x9r4pe0SbLW+5iMRf+VCc6VgroW9+Wp6Rkj
fypzw/+yMlYnnqs+0Z2wxE6bz6tMpuSDF1v2AJdBn61FZAq9cj7EJTThp4Cwi4sHNcBj4QfzV2tI
nOGkMa/8XevKtGcoq0sXqkFuC+UmbEEUrxClzCMJwqykqhHnH4tcCUzbRiyfJ2iZ9JB59qUOjZGq
6aWmNvEitYz0tUIhZDi5sb1koRw78bTKoJ4+yHnVzkLQEzuw7+1Lq3jRiWRpmnN3Gd/Y2PfENQMn
DBJsdrvm0RiC4h3jIpl36hb+4GCxbX6iFvN4aglemIQBL3l9mYZBILojHQOpU704zYX0Ln4sj0A/
r6qJqtWjFPp4mVQBz7Gul6Ebb7eM7zFMnlWJdq58MT9RaYrPjsDvhp0ZzJ9j4cgnd2x7aHIL357C
wte1jPFzoz3CvMLtoTb266XmF6nvrJDZig18C9iEMNBM58VDXqIirHv5P8rOYzlupGnXV4QIuILZ
Am3oPUWKGwQlSgWPqoLH1Z+nZ3HiF0cxjG89GkENlMnM14VjbU2AeiI2OJIHhXiZJWm2fu9HYDSO
xjFBzqLdzjBNKXE0bfUywCxwLZLd1WDUt4WQdw/+1JzDqZDtnO/c2FRh0qvRlGcZqQxMttRguyn8
kiG7V6KsvH3Xu02eZEuROfuqCcJD3yPF2Du4Jd2ZqZf86To/HTlx3SfRHHXyAHtxm1KCI9c2GcUU
/p7tQrfH2JuKel9asXPPSRG2+3pY4ls5ZPObUY6/JbrIRHHUnRxeaxstajr5Fts7z3pe+CyDfknz
oPPftZpgeRa6H2+yGv18Isd2Ds7LtiyyfeYq63vVyeAmxECMLGJ0r/EOigzbrKQMZQ9KBuF7X7vd
ZZnny3Tl22P02hntr2TOmOa8z7deptWWa/tgm2j5DvI3nK9mKeGFVJnzNPrRIBILgc/NUsnuFhSp
K3eL3AiA01FUZck4Rp2XSjcsr9F8s6pA09anSpXhBbkAlHU4SIOmNGivooRYJObXAxKX8UhLhdFm
Va/bpaybFhI5iSdpiK3OG/uAf6ELJ+BitEchEc42BJ+o2urmg5b+ij4tWspHrJeEs5sqoSlGc4IZ
ExOaSu2yqcnvZEu18jBG2rzlpY3fsyRz8BmIr42SJXPn7y2OktaudZf2w7b7LTjrcCje0spqotel
kMai0ulllcKCEK8MadfHqR6imzwi6TVdrSH+ufGPf1yMIpcBn43g+9A5ZZPalh8/2wvi/30f5Jna
re3mhLCHMhc33sJT7Q6aSjaka5jJ29FpczddBk0zRzaxLKHmeEuRNMEa99+6Juo/Jqu21z0ceXUD
zQz4wSsccdVs2q128agbLzEalS8ERexudnHflQfTWFhCGVwfvAPgYvjRDvX6i+Y95K/W7ugN53Uk
kGJvtTP+pplozT6Plu1ZoGNZn0NPElJK3LrVp0VrZutqXo3QaZhHZbmbijC47/uueBwRRYpLUfH2
EvpmNHSb6QvcRtugaI7sH/lgvCkiMaw121ByFw7TFRbMTXwhpN/N6VQswbLftjXMk3ko63bfasAO
gm7WyTtv+6V9JfC2XxIdhtYxLwcyArCiyX8US5vddHOka8KNlP0qWncIk8bz5P04b5vB+sD1kaRa
tIPWLPo73xK1mwb56v2aTB0OiT+i3UkWDFlu3DwyLNFqqh8lmmP3iJdUfVlNWSSuQieDIClXX9nn
BGD4Ii3LqhBlItuwdVNBiOzVCUR8a6zFZa8uVfnQZqex2lJty1NGRloGw1cGKmmyap7SeIF+tXiu
0tQfjk/uTYfK7CagEZJn2VSoWzT4wbtq59Akw0ZKS3rKozIH7GrGKfEMi+rCL73qTlq+pBz3RhW+
xFUZHSb7FCNf9WuQ+lllT7dI7+ri3iXCV6d9aboaB1ow3ISWyIl21jAtD6HnmmiHyUw04NyqlscQ
wKFNBy/P4ObIqO6AVAMe7CxlUR8s0+ZInKIs3y57fzb1RbP55U8ro109r0vZrXtyfHL7oCNsSlNH
lmG8y3hlWxItiyQParXmBxJOZbcf/KK6wYIcPombk5d2gfI0UMWxzFSXJ53c4uZ6koH8DUIRhntY
/at3sPwRG4GwXu33ZQbgTfAumcXOOJX3QadNDdStpXfcRsaN6cmv8A7vkSZLtcoGqDnhHML3dsua
CaMvBvvCsrpYshU3b07LDeHOtcuyU/zXKH5QuRveTqHjv8kinouzTak5uEMVPNYH3cV5c2hrbd+v
ldjWk0VlexvOOd+E0J+cDJSi3ljWbq3OS1c073ZTTiolg3S896cmyo/k1bbLxTotLSKdrnG+bY0Z
OJrdJb+YcPIU4BRu98qszp/wj2rnb9WKh3kyb+EwEPNGFPRsPLZLhypFHxq/iu4n4xC9tThDKHYQ
irdob/VZbhKvnQugwb6NfptlFAbygW6/sS3tKSHOxarPZzezf5b+ptXFNjbOPbkZ3rgv+y64qPDQ
U0dV133ES+rMQxYEVI22cYPtfjalvLQoTakoMj6L7LHMPg+lqp+swrJ7LsK+eS+WqXMTpZX9A7Ft
4SZZtg7XJmOZ7+YFD68LfKv6DhmAL4qDyOP4LFimbd4X5NGapIfnkx3yeZjiVBlK47FFTLKDHmf8
yzg3A87xpVo0RC9dncZi8fqmpxMvPHaG4cXv1uG2zp3VTgJjsHGsxsxWF52jcPMmS6z4TnXpEy3v
xF2XhhOk5Yu5mPIi9Un8VlQFjnVBeSoQVrHqt/pIyF5XIeEtRp/00LXDSF6UyifkefC+GaM5C4tt
LD6g70o3sbRfy3M9FqubdN5Ut3eZ5rOcd9vk6usywq3leaPkLq46kJQ8AVXZYqIt2/LEfsmd22pz
mjgJvCYb9yvbekrl5NQeHcEQoeytt9UkwbQC+oyz2+1hpG09U46+X89O/jP5rg675ptdl2WWVLpT
t71Vhe+j3/DHykAKnH8Ws96qEqlEKiUn1UEVcRknMArKl8Iq1b0Cgxz2U+WEywHb1NkllKYaypTL
KcPbPlQoR7pgdsuUFtwcaiVXhg/Sze1kihZWh+nFfK0cvU3QeBZnvnKchQ7xpEXxU6F09kAsN+Ny
R6rswbKcsU0llJr3RZaxt5u0nWH3rmw+02obc+Pozg6Pc2EKc6EESoqXoiio4MJyFC99aVtDSnpl
+BptTD12rqjLJgndMcOKrajlNZbuWZQwPB7na5H7Y5hs/K0wBTvmFvHgWnWC1tdj4CELy193YxcB
uEfKLmnayefkHjX88lQ27nIbjmtJmldmB3c0VNF5746zlbY87YN8Uom7scSKo/dqrz74pbsoqE7Z
sB7VFockLpdCvNuMzeMkUyb7CaMADXCjKjt/DCvVe3sVeOqldMK6SUp/cq7iYNr4No3jfcuZLmD3
Y1XWGTZEVrQb3cn3jhzo+ircNj9O9OrYv5gWCGIol5F6YI6ynV5qaifby/LsbInmwk5LLXKTKjGL
codnhfOBXME6fRLpsH4dr9rhoxSNB2xc2gevE5Ko0NVdFRyaQm+Ji5D9DaEsl0fV+zClnZqkA66K
tsvTTpbRfOlxSpWX0VQuHRu6h3qCVV54sTWwspN11iY7sC+NTptg2K79tnezXTTKek0KqHJcrqFv
mGpAM5vTehpVfhxRL4+IMjRAOawI4oLlGE1nhWs54cHpWvdFtMyAj3j8sBP0Ytv39EZFtQ+dNoqv
8oroxcTO6vm69kRVndcON1aivAKn2QzI5NHujTPs83Gz38lTM/Yhk64xx7Ke9UtoL+BINBDyTsx0
UanOMXxLRIxlHUXLCl4w2OQpyaCNLiivPTTqzEmbI1MrK9hp4FIbY3aPDdyS7LccAGusPAlOrmzk
+BCNTSfXBUQoahT0Pg0HoyqyD6B9CBQpKTEa/VMWC95Pj6vQay8x9WGF5muU2mMeUVW24q3q3UGn
NWFAnEisbe5zZidXZtGKc8buoWq5IFUWI4pQr0nlDv11u9TVlGisEGDqBX2t0siweNNgq4V38CXj
gyQTMexxvj1SLp4sobnOavzRl0XQcv408bcyGCP8FWPjZ0VCPE5QHrNghvYHrKMiajFiN5MKivMz
1bNPteYHU5ToWXo/VYtdWOISE9UfIkur8ilqlxg4AwO0MBFiWiY0fYq5foOR434MvarfdzAMRQIp
HSVJg6aHMy2OiRoxm9X0xxpDkovNW0p+Bu5SzrERVeOnHsKTLdm8ttpStIqLk3rtON2JLZ9hl0K2
+KWlDGragiK8Mp0mJcVtozbkHrTz+i7jLP8+ioFrpGRdbkm1BdsVxwO1tdcZ6hOCfN1fbZVn96Zp
9Wu/NVZz5VXTau1xmluQXnpY1pzUK1laIt99tqd11emUzW4ApBTFl6VcxT1fxPFSQy9wQH/hhvui
nZZvslwhuVQQ2JzUnzKvTBchw0t3KSCJo79R12JeueFNEbUF6jZg0V02B35NxaWsXWmscU3j3gS/
A7GJ+FKoIf+WEzLC1x+n5XXEkYOku8EyH50fM9NyJj88dzp/ctOo97y7xXPWlnGfrq+Wyu6hdFa5
evI7Sa05yZLPPA9kJKWBJmo+MZ7bDGm7qOzS1fjOpXNVDt6uWPKmTiep88cJu2AN69XAdyliPNsu
VT7OGRk1wdwlDDWHR9MtAmesPve7C3zkxa88LPxqVwyKXjxwZokTL6qwbtcXwTAnpoqt5611TZcK
poXd0W3UiK5qbKJEtAHqWv4EI7HGph3op6Ybky2cFkAzL1bFjuXp/+D+y95zqwxlYhY1khLOod6Q
6Z4NH0IPo3sdNlvd7714CH4tOmsICN1UTTtNdZr0VVmUuzkuGbdV5P8o7u6GP7J5pI99ONbm/hy1
ZBnbZXnyK0AP0AOPFOuvNSvyC4kTmLoVLZYw6cRA7MVYPiRLQt8bNprdWhyM/eg/214e/Q6dVZBh
4QxRviunpQ+v5sYf7tsxyL9jzRbUu4IuoUqY2vbbxUaa3i98/4fziLIrTuvarn86dmXPXMIFM4XR
ROOjq+ZCng02JMuzKPNmNqC9tL+b2Z3LfUV1VjEFbb3Xpa2n9zEsOyslzsRWTGCamAlMPZvl7CR8
U4lQm68TMfmTTsdoDO8tI4BIMIb2ocNmmNjB2uzDkZMvcq4Rs8DobLX0wgTvoeJ3TXJAfrousd9u
4aB/DOQX/RjLPq9oo0CldpClxmq3Oh6yQFCf7seQEdu3y5y6POZLPukdlVldMlPEOnMOM5+PQdwd
86BwcoESeOPzwdaTeLXVBEAQxCWWm17RhR0oaui1e7PY4rcOAnqKqTjBnTgx0HuXBdxmllc1J03b
z9/QoMgilRRRj9airIHiYLHONOBMlKB/M9zN01gmVoWVReJlM8m1PWX+N91oj4D2ZRo/rFbqm1oX
8mdTddnLshbF20jFzJwas+dn7eDKnGat3J5XksrdJPctpK21H62Jh5uITN2aDO+Q/qxInEK612al
z9khlwjt/bo48jiRrPxg1m54WKOCkUuv+rKiodbciobhM16sORdEin+3eorCdbYSX3bLPcc1c4Ry
seZ3Zfndb63mTqFcKkKTTptftcmGT9897l3eI5471TkdwfhbbIP3kLOBfi2qg7RXMz7paPttxrZx
7gUohbQdzEmGVW6U2PShpNf7a/Ss6Q6nJGfk8O44fZfvYLSE5V4rgrUSbI17UBWxmTtmOWtNfT2U
Uwog05p7QRtaXHjxhkCgdBvvu8mD9m503ek9rlQ1Xem1jmZgyTkUia0Dqa4Kk0ftnhYc2+slnrtd
0eu4O6+ADT4KxvyXMYmP7QU+kuE9xmQnSzkgR5X66+bYe4SA6ioarOGpmq3tJ76S7RMK3LA6tG3L
xHgEu70O+62TpDMF2ALD2Kr6pB9b8dI0eOXsNh0pdZpv9Q8kgWVu4vhWa844ftVh8JvcSgI34wBf
uMPAxOzOstOGc/p+c7iq0TcPDCPh+wk8nWynYzJayvbBCcy4XjDW8B83ymRgvomOeQ+LVBeJZOa+
MWasl/OpYUia1oXds2aMxdy+aUi3S0qztk6aR1Zc79fBW5rUjDUeZy6sutvaeHo9k3FcRTc+mOHv
moTb5w5HtjGd11MJna9VdC6zZi4p02w937MFmAoRhzPe9LJsDT7TwdykdYwHblpVxnsWfgdcMZAF
cQJcrNa50rk3XORMMLJkNuh1j6uRm95nRRvW9NLOAso5b+rnvC7FM7zcTu9w3JPlLssFSQG9GX2K
AYDz39k8L1ernraPuuIcvbY7Z2ZbogAfjpS/04XYOrc/W3VtnQWrLUeQoGDMDg0T1vbYU7O8x8tC
E+upzT2ozNPNrvF1eU8urHXrh8p/7AFPi2TUQXiPZLn5rvGrLPZtFQqV9JbLX7msRI6ngZhaesLZ
z5gBLCvXhaFhFKnH4V3t8iE70Y374RQY2a7DG4Vs+ZKPEZdhmFlKsukjgKvClOMZQ5FtROPqsSuq
qqTNCldb4bZot3hlVJriIBbFz8ybRJ8ME4wsfMUWWQPBuH2ToFzvlgSNhvtMSRI8+PUS9ulYR8uF
7JQTJyoU1nk9rYN/OQfQ5qexGYuzenXz52ZjgnSVY+eoDzIcVEF9P9GW+J4S3zealXxP6kDPlVD2
FXdJGGVxuoL1P+MMJMoD6rNO7MZ61fkB1FbeQ5GqyU1xmEqpzomP0OfH70Iv4bVZrApUrXLtcwj+
ZQekZNgIVRNXVw4A1pC4U1XcWa7DfW7GqS/37dBm7xLCn0r0ZDgNSWZGExbVm98kNiXUY0Z+NqVj
3VbDPpiy/mWrW0ivRnFUJJgqmmeEi9bPkgXwc4DKkKeAFNmrX7nlbT9QNaTbrD0AcfxdjuNmGO7l
hWrH/RTInkDDqakv6na05MGxe+si4rQL9pil+O2un8KsPav6emvSgFyEJlFFwG3T98K58v1hDPd4
FFBv0f4iYXbDIj/ExpVdmhvtnG9M6AEUOj0eS6AwkYzkDVLiNtMcMV3XQ8vgLPC5nDliqTAkdL6Y
42cFHY7L69B0MSWR2NyPBhLGj87H4DWtnNqhDhjwtYgxJkjqEVf4FLytD5O4y8zt3GyFs2NnNCFe
HitRfn48rv4xcGpb0jjk28vgidlOqzXovN1gMeyhgnDGMg27xX/pakjclznxSm5iYJZcr9YaO6mO
G+d22k6tJYePyC8hl3ZP2RblJxaJ6zwIimc8/3wBjtvU1QUoR5SnTTlYj6HGTgTPrNK9relw2vvM
bbaPBpZDdN757fgcFYW8C3R0KKSy+7PFchiLNYFxGQj4a+XDL4jj6yFe51ewikidoY5qLmmC9IdV
S04GUlT5P6rGcu+2eetj6slpgBxKC3CruH9Iooo2hrYZlQPTnNCvaTMrL9+fmuxpJ1UV7ThYZczU
Zh71WQe7i7GRqgGAVtLe6ytTezmHpT+XN6ufLd81d/WDx8cpktoa3N9dlFPpntzyrgYv7pYjv7G7
9ctSUbqWS8aI3OO/2QXhWCfLYVydtzquaUFDlnlCjIWPLraZIAHyYe+9OWOoz0xfvAVLSNngmqz4
CRkC56cBb88yCTHqiK9BdJn2Ra3PZIr8GmHvVlao4PiuLaRMEEvMbd7Kxk66APswktyDQe67Vg9P
fkwm2OUIotHv1xrhHC1wgDpXBZsiDISk63foI5U6rBZ99R5nUS4b1+RyO8ZM25+RR3unebGgW1kn
sKazlXHVmAx9hYosN46EVCTDxk8YgEcMfyzuDq6HQLZ7f2sxFaTSc+pDsVVwH/d2NMa2Tjw9r+Iw
eUNj3TQMncmsVVU9qF8qNya/WWQ0Z2dzX1RUOeRUeiunaOFW7r6uFwvGySThcJqbsQCPXtOg9/T4
rEettyNVi5JWUmYeZKZ4ga2JR52bW4/usPgRTvNuBScqkU3AObgPtdOWD54M9JQlNlaiNXahq/ae
fHJ12xvdWovN8IVLxz/r7QBBFbGZLpV1a1vWi503c3NeLrMmywD3lKK7zDGsGB8DZ9qor6xoi7pf
YVe41DPgfTxjUDHShWTsLDHT2m+z7ZyJpXLna+0zPQcqUFP727OmaetS8GOar4NRgcx+Z/EWEg2N
o2x92bck375UspbDR+Rwd97YUZcF6YKr/PINnMXYT80UVFOZZnHQON87Swk7ONQ14OBZ5kwTKHLv
bdH2YS3dicFDDZe/t3BlqyOPMcCI8pS0vXIlEjzw6vmWzeZ2QmzxYZ8xOnOsJDJ+j+tTByOBqQtQ
Ci4PFW8HtUQ/huJsEttoPTbC7ag0xlmJ8KXPJrPCaR5szZYSEC2iH4H2gvDHGERVOBwLAFKZJ/4S
lKpn6lT4zauKuGU+YtpV3P+ixSsul6Koh1uxaufEqc1rrL1RvGTh5WLQaBwLb5qaK5uu3D9GpGfM
+5qZ+XYfKP79XWJHYAT485PQ9yELudRPQW5by1u2LlwbgCRrfGZY3/y0wKniI/PwcTp3hokrM7dd
MBRGarO5WK0R7+agD6vprG9mckKGti5mrsqxL29gQOX60M3h2F2Yzd7K/SQar3rD2iPT9LZ9ZPaM
O337zMAt2ZKypX7dedbahIAYDFjSVfht9FqxYx6wByyXq34VtDCbzf26H5YBWwRsndfvo1zyX2bZ
HHMecAhUu8Wvsu+WNJ2dSGuan0XLFPiw2DGZ8V3jjQnq+ZoQJa4/f4+hWdW9yb7KQhosL17OpOIP
pdwba3Yu2S4fo9AluR2Qm9cjTEznGcURcyXBsD5OxpjZW4KKxroDQpX1rorK7W3VYfeAHNp5WiNp
h3RJfbHvdV60oAfUiEmuEdomYCf5dUu/fRfBaIS57PeNSLIgy98GAkOcdBJmmBLMQtfXxt3WmUJ2
su2dM7r651oL+3Ueq+XCws+6hgfTBedjj6c9nVmwtzz2BSGW1blXlhqSwLBdgf9M9b6Tk3/ZsXvm
ZHNHcBu1ZgTw+sVcXdUhIZizP4A8SE+pJplyVw3gcw0kDMXg50ezOcuT6lTIyDSsp3ana/jsuy0H
8n0oORGfbMv0DKMbBUNuFGG+Amh4sA5qJ4DlkfN2nwqNnGRXdZN5hWgUPWRV41QH2WZh+NAR6v2i
CayEoeMv4iPupmplACN6+uhVNG0q5qXaGxkvJ2+HKsSLWVaM1eaFlNurfnBm7Dpq3ZxP9pyfzbCX
u2uBdqmgjxZc37FpmV/gLAdQg+8k857ZtfMrNOuiTtWYlZJ5c08+Lxd/C+Kps9BPtAjNm5bcTftl
bSBwlPTr3MZVTLLtuGXrGaMs6e/6qG/yS+hTVkNyYdHU+yLbxucNfkC/p3dcfzSBk/8sLeKvEgrM
/sKTyncOq9bFmxlm+MlRnpd3g/ILMEs36iAqrtsAvDK45pJ+iZ4Vy/34+qRnkKnTBPmQQu0BgAFV
BeYdppZwA9WQq5oQKNpzWU21byU624bHPKcdTuyqwx4/pNIxO39Zl7uh9CbFK1mEneScQFsiTVhz
4jkxDCs59RzncYyD+tFhjPkCog/lYaowoE5Zlgyry61Ql3KhxNpPaHUmDrdT6KDYCv290p7/ZMdL
Vicc+6wbt18H98pSxhSJDQT0KmUf1PR4PRzurjdAyRxGUX4gLDU/jLayxjQEtXIOtRP396KX24ns
J9zrTprgDmsdHF+bjkM8sbYqWvd5sa53BVzcR6/Qurk0cdDl+8yfSplq2AbDPhOZjAB5KDIOkQEO
P80NGOVPYpSK+aUj9MFxm7I5jMqPGfzQADJ4HZYpHVdnfGu5e/20dvDBeUFT0W47bUN2Y9aWh3Jv
53GBD3ro9ZegJ2v36pRbVOw334rew66PvFSTkTDt2dyYJ5QNdsAEyfWxf67tbrieFhKsUqyQmKxH
TdNeuJ3F2Dp36OQOFAjuNy0m84szFFSrKuzThIhptk37uThRakrCnp/L0mxnJRyKmrmrBSYLH6h6
NrkRT86CNfGlw313vzVOQD3w36zMfxHJoIfjqxThemRT0302PWrrYR0pqpi9qtIcmiUX51P55VM+
q2Hx+8XuCMtv/OliPI8+Ud9pUnTQbG2UKsXcOaz5+qJzIDtVkDmW1ZNpgf34Fz/tX4S800P/4X8i
wWSKePrv/4dvP0qHmyjDltonRfgSy+TusSNJ4NiA3f/vjyIVGXYu7lHcKp8VWjjwOPVaqTBVDoQC
LyqGowyq8Zg7uv3Cq+QzjfZknXxKYf8n+wE/uk+UvHxWLdtuitKshFdfZYQiVGFTHNkLFYzN9sf/
vD5OBGEip7E3gwn46ctVq9oyqCMxvIHVPa+3aTmPOEe/eH9/+1EwmNGwuhih/mt9IGdvwmop4xTK
HnmyM4xvL3OqXT0J4N7SiC/ok39ZGg4x7S51POoIEPo/l4YLI7zvEfmncaB/FL5d7eQMp7wYu698
Qf6yv8gtszGr4lxnMX5ihSKJ00pbRZwyADGPEAHC65qq94v394/9xh+0SFZFjC6PBRFgrPBZl6uE
ETSHfCZrYG6ftaO4dueMCbRL8hyhApyZOppSx4gw1ZlNJ6fhvDRV7h3h0/gngHHcu/BlHv/35RML
eN8+1yiqmk98drq9EKkGL7o30OfTIoa2AmPLI2Tnvx/0b6oqCq/TOsU30Sfx2fv0JLfMkXMTcprC
yLF3g1MwIbRyhA1cOQese12+rivyxINInAqrc3YG9lOyzeort89/Ly4P70iAL8i5HKzxpx1q5U4P
vkLPb+XV8gOQBQR0xUfhFSle8VXo9L9PVh52kih6J6d6fv6fK7kseycDC2FCFjrRtQrbd6UCC+CK
MxX1hb+r5DR/IfT56zNPRh7s1hPh+dMzgyUyFtU/u0dM4qAI7kr16IeHJlZqZ8lgTW2ncQ7//YFP
f+mfK5wfSnwxqwkqMvKcP38olJPF1xXA08DkA6U7RHiYgOvhFN6ZDH6l966j4Zu241fhv3/9nqdc
kZP6NkQf9OeTW19jxtksMau3H5+Xflm+rV7N3HVe5ub2v3/lv48LBL44JZ8uSy6vz/4yhdeXatJx
fMJqoqM9r/robCAN//2Uv/0iQfuL8IjTwvnsTUAPnzFzDTluF2HQE3cgW2PbXK6w57+4rv62VoSL
LgypaXhCi/58eVsV9zrErSmN4XTdLMOa3fgwhL47uDXY+631szmhYijF/r9/4t9eJGZ5GNESrYjI
9vQK/s/lb5U2w9KRNnib3eatdom72tXx4M27/37OZyGtw7GD7DJE7ikAGr1PN0lvOWQmrEGM0AAh
Ia6x7LhycHbAFxWs1pKScR7Fh4EqeTN7Uf7Fz/z3xQmzBiUAVjE+Lqqfc+DHyQW/BX1OM8y1Ux+T
96Qk8283zCVGiPbwlV3f31YOBo8n51aPIf9nN84ci45yReSaRqM9HUiIuc/IENq1RRB9caB/9aRP
Lxa/0a1YNS9WBh2K1cYhKKKssl1DEOj5f3/Dvz7qFNbqYmqBNdmnDc7sK5Mm8+PUtwr/BzYWJFF4
hfqmivyrwPK/fS/kFP//UZ9uKcqRYASVitMpj/G3ditJXiPDIgK/BbRNQib/+6d9PjVdOIMniTca
75MptPj0PDohjN/GatzP1uwc0SYtcLfW+FCdMgc8b5kOoWTe4611/8VJ9vml/vNkjIRQHJ6u48/K
xtIdUTy67riP+ir63XRdfF6BD2Oo73Rf7MG/PQp7RZuzGWtC4X86YwIM++t1sEcktVP0G+K9nyKa
eBomY33VU3z+fqdfhZjs5CaMqzC37p/HSl2Pxi0kXFfLW66BZ5xvpplNApIRPNRR/ZVm7vPpyeNO
0l18ZGA24o756Zc5wyibMoqn/WIVMCmD6Cj+kVagtABh7Tr+HUB9X3y5z0fa6aEcJ1Rs/qkrjD+V
rIWY9BB28DcjENEr1xLV2YRRybNBSXyg2hB7JkLdRT7q6D1fl/nxf16ylDN8RXopj9/8aeNPEsTN
rM2wb1YzHIfq0HUPXiPHuyaPxB5ctoNT0n31o/+yhtDts0VOIawhmqo/P+w0UvrzkGFfmRJQJ3Ct
LaV2DX5LU8A2+O+f+LfPetLq+9HJLZfF9OfD9Ah1hNps2AucGdO4CeabzuT9Xeas+WHQsNEs1dlf
fFbnL2vX4b2GLCibUJDP5uZ1EUpb/j/2zmQ5bizN0q8SFpveNKIwD22VucDg7nR3Op2TSHEDIyUR
8zzj6esDIzJLdDLJUq66zdoiTAoFRcIBXFzc+//nfCcpW/TqtXyQqfHSojH19iltC2tT9cNwY4Rz
so3bRr5kP5jeUUFWvAo/b0VuDn0138oiyliYOjy/8BVbImX8s9Xzu58SCdvCGUSEejrkR3b0xEvH
SJdF7HtVa842o0Tb1KnQbGpdS799fC9eFjs/LyyX4W7giMGvjtJBfLO8a5A01tPYeSEmMqyLo3Hb
Wl1/PRSdcohkysRy4Ec3VkP9N63GfEfcauRie/J3SZQ2m94oBmv1yYdaBvmbD8XGVIUpCV/mlC5T
UySVQwjsXlLq2Y6yXbYyyEbfGEGUuGUzzU7RtNp5I86lp6UF+m9uuld1INtJZC0+WS++N15JrTFZ
ekOXUE/ZPSj/A7+QaVHPQ5jtEJy3q7I1+wv2V09JGRj0qMbqk+H63jFhRLAcBjLLC+zkzQWsU5yF
IWg9LEUxihm5X1pZrXEZT2af2DT/KEdkvmp88jJ597hEDiyMS2QNp4lqEl30OaRMR7C5otN/aPMF
PNuRVEo3JsRnK4iQy5JK/eSWv3tcsIjLxIfz+/SOF204Rp2Wt54op8rGiBNdR4rcxjsfm7jbF5NE
UwUX2idT0XIZTwcaTxtvNYDaoB9PmA0DkuBOVrCIgNrsb6NobFy507Xbj8fzO68UMoLwmfNMQ5o8
BQ+gP0211pobT6+L2LPAFJ3hJ0CE0QTP+Jx7p5FH2WG1oIBq7ZRP1nfvXFqZG0nOpyoh9ztdirB0
mOpEChlKaazvYh25vUm805pFa+O1uYz8r2o+I+y8M49xUMoxLBQW2/vJ+OXlBqjW4jXWdfSgjSnh
hT1RlE8MP3IMbeh//RmFjSQv722CmcXT16bZLMBm3Ww9NZ2EXaM39WWIGrhYiZgqI0dM22A1WcZ0
/PjOvndtKe+wyuPCyqQ1v36VtVgtNBT4rSd0c7ueCinbtFopethyzaOMxh1nYT1d/hsHVal2LElG
y3L69UHLrInEVONlrSdhsRtV6ua1qQnfgrIc12IuH8jfnZJPnpR3VgisDBjCMtdRhuD/+qCTHxt6
qvqtV/hZQ5Fc6a7bycSEq1g13tWPz/CddTvJGJidGbVLntDpcqSV5b7rB9ZgE2ZkBd/ZVhtm5Vqg
D2q32L0dBcb3qk3m+v7jI78pJfI+pJFKxuxC2lqScV+fp5jPvPUnCz0SxQP6G1N1qGhiPmPamFZh
qRCgqpS19s0s/RKzO7pmxCCCLG5TssFv6eYMu1Ie8tBFFYXH4ONP995TxZuaB4sqJ/uKk5ug9YMo
MHPzXjQRu5ltgfIfTcQ5nXXR9oP+V1GALxeD4jclXJZphG28vhhTaEpGVbGLCRFY2loL7kCmkrmO
5Fb+9RfAQhZGbEpom0gAzetD0WtSmhAjmeejS1+zCv6S85SvmWDYzli1dmHJWeL9+uUkMhdQHgh+
UnxOHiS8cIWO8LvzCAOnfCDl3cUQ5ZNn+QhTVGLjrj4+3nuzBVA+01JY35kESr0+RzMX56Kf8t7r
VV/cjGEnYbpv2ltskxK2fMnnHkrDJyu898YMJFRyYEBkLpTF1wftoxC4IjYEj6q44uhWhTAtjQQX
XaGwIAyUT27kOxOFgqpYVbidZImcHq80mYDpWg+eNgXJealF9V0tq9OaClvy9ePr+c6pUVUHHcf5
UQDWl6//VOXSZqqf8xwPdDFRbxpmZWA/1jEuCh2CcUjz8yersncOqOLO5h1Oq3BhAb4+YF6omFbw
V3hJFfirXB9+ZGokbwhdQ9WMsPuT8fnOpQS/CRmYBjEMitONEn34jraxOHgNc5aHMDBZI4tQUaTr
n1HHXyhwJyuhZRlElhpYMOrLJ/OeHqI806Nx9No4nDaaAu2gioTuktBiydWHtmFDKubHqGvEbVNi
ydEaa74Qhy54iEBoP+EGVyEjKPWmX/JcDEXzrwO/7g4m28At4yHe5PheNkGQtJ/hzF6wcm8+/LJt
pQypvU3KmiWFME7kc55WNwUKIx/vliaP2o6wu/yuQAjCInYag3uL1/FZUUVwSlAaCT9apYjwkQAS
aNyPx+Y7rzD6A7TZJJY6Bg2w10NFFApAqjVDRdJbAa1SZi60ph6KC4Iw0BbJZhasBlNmoXzywL93
ZKr1lLbpTkA2Op1ltI7U+DAYvVg0vpNXobJen9sDTnTNk1o5vdObPrKHxuo+WWi+M1xpitCCYsfG
cJXl16ccYBjL21IaPWjqIeo0PbFJG1Q8rSI37+Or+85MCqd7OQ7VcXgoJ+eotGmg8DYcYT34i7Zf
HbI1Qp/RLrsRbeQ01xujkvtPTvCdx3+ZaUiwYF0gyqdV9UnSujopMMSXE0QUEUEtUm8wH5t5GHNm
AJAgpfPxib65poxm1pfa0q2gwHe6QUE5UEij2U08fVFzaKQwX8uFOqxRYn7WQ3zvUAxYyBYsYsw3
oXZlnPZ6bMDPWDSbW+x6kZ30JjIlatyfrGPeOxRkKoU7aOoaC4vXIyWXyik2dWHysBBTs89qtXM0
NC8hKqch/WSsLG/xV5MD0EFKlXDWKbmi2z15Ek2sNQhpwS1EqK0PCLhjHdtcAbjl41v15rnjOGyz
lpwREab7aSQlhoYB04sM1mEiwRdQc7CNtJIwJAxjuGfIDg67Tt9aIzrnj4/85mlYsIo6C2UmcDYi
L2jMn96DemJBMlgq6hhfq03bNaXX4M90206YVtTGpztRSofVxwd95x5q1O+UhUbLvuA0WisEsYfd
VULChBgO/IYcXeUTRT2jRWr77xxKIcpgOTlWTq+Hi45zTkIDuailWuJvtYZ+Pvg6BPaW8WfD7j++
jf8n+FEc/xwXzd//kz9/K8oJQljYnvzx7xflj/y6rX/8aM8fy/9cvvWff/X1N/79PPpWF03x3J7+
rVffxM//6/juY/v46g8YKnAZXXY/6unqR4MP6OUAfNLlb/5Pv/jbj5efAqv9x99+/1Z0ebv8tCAq
8t//+tLZ97/9zpvxp6u+/Py/vnh4zPi+ux9N+5v9mCdvvufHY9P+7XdF+0OD7EWLiDWdyM6Ix2zg
e/iK+gc7EQhzZKxhqkGJ8ftveVG3IV+S/4AlR/0e0wmdupf6SlN0L1+S/mDJxiyzbPJYdPCa+se5
v7pL/33XfgNDdCyivG3+9rtuLk/xT0+5TFGX2dFiO0DVgZXnMlxfPQO9UobRIvKwMDv46peW+tWx
jEbV7UqMNHo1D3Y/GBLSq3TeEXB0RBVZrPIM0etIDxViQU+pgi7jvhNrdc1OC0d2oszHQlfHDQFM
1SJ3ltW1hrNZacVpR4VSXEVY8PHwVL7dtCPI2aaS3DJJCq/LId1auoAJVFV29ZS2riJXhbbCeCAc
htn4IiB69YQ+ElYtU++zT/3gQm6l/C4RJulIAVa4lGe9PnZAB7YGrq+91rfkIxUL84eWch3eSVnY
PBilG/aHafbiet2Y3bk/Fp6ht9vY6n9UCt8QdsZVgBDejaT5uwIVF1INSxGF8GpbrR/k6B5z3bUe
GvtQq8/kNFtrU3OmhmfJoy/J5/ADj9D6Hn29esjn6qmu823BrjA1rB3kwn0B5yIayqMR6EcpyI9Z
jotTU+bNABhrnAJX0Mu17nuDcczN+Dqsy+vcqPFR5cZBDjIvYA0GesFrwNQl6XgczPs4MoA3+Q5x
LGtztPZ6M+77Ach43hFnXAgPVUt5spGzS+TH19ZUI7DV4od2rK60NrvTzRlkgbGbeoCcxXw3NOmZ
Ly0VmuZW62UvgBgHXupyCuoVsMPQQXht2Ebxtcm8Aae2rQn+RU/Z0YZjaA/iVyXdB9WPcZoplsV7
uCBXcoGjqsyCnVFYqzFrI8cM5B3NLD5JZJ6HUvaMXl6x05j9iHVAQrqpGvNCrjiiWbgzKSqbwIwx
N2qO1iduG18wpZFAdNEF9Jhq/zFL8u85NlShvRRwT8Vh4oEAS/BGBngR5GOXN65Qr+b5a5+fmeGI
HR1Xf6vULpb560yUH8uCzYlyoUpT5MxqvbasdN1ghCbKvr2H9bGqhXnVBMWt5t8UylpV06uaXejY
jWuYNmuB5KowOkZCcIa5e42ayrMG+aC02gFT3AF3P2yfL3Nzh+LqDDjkw2z4bplpG+hlaLf186kH
b52pD1EdHEM/WcMgvZgEnExqwZEqvXartkG+nZ4J6O17aYshaKOh5GMZ4owTo1PCSNOb60qWz+kn
BQdea9usDB80+ZERtJuhHki9+DWRv8bmlRRyn6pNTrSHjavrORLSS8KnrvOeOCooQkFS2eKonBn5
fS5Usp3r2k41Bc8s270yWNvYKG+pQrsNyzj8c42CfopMjlq6oiNyJ6ElU4dzUznvtJ2sW6U9GNPa
msZ9Fya7Wv9iCvFWZO+zEBbUJXg4R14WtV7TBA/k7syY6P1LWHvXxvLwhaZ1I8Hk667U6kc2qa6y
wMgQE2DyG9ve0ZbkdfNMB1dkis0e+sJKL63zQrdGO9nUiK2HGJp3FDp0Zey6MLwWrTjcmwtkLPcp
to5J9m+NXPCastwTtDk7JOZc9qW2E/RLEAJcBnlNae2Mvrg3zOs8qz2KE5tGa7AgPkyqdsSw17hB
k66HUfziV/2BFd0d6OBvkok+mbQ4JCx1YdMuGCuE60XEOQfrtikH2yg3arANk5XaC1+alkwOGVBa
EI8mSSvWLarcI5VDRGodWusGt0FNAjvelHQ1Sk+TOa1HnfAJy1jN9bpi+Nai7uHf+EKKSMCs4D+H
PlRbcfadtkh2VkxJXYkNuwz8XZnn30t6gEzoPmasTttQusXa0a/0cLjWsTG7hLn2nigRtpOUqXVn
EsXCzF8+WACg9moYl+d1m0ICM8QdcMULRZhZwQUWRCMh3k0UdwGG8bTCwgzXahR/D7v+Auf8XrcG
4HRNR98iCy81iIx2IUkMDmOT8a12qcNTayX5a5LP162WPlL9PzTgAnZVWAte2+biBrdGv29LFFb6
pGYH/OMxbr5GPmIQlg6yeO/HbL791KV57A4xBqDoNgz0iMYY3bqmraS1GcFktM4HK3pM0xofUJnN
W1kaEjtoNr4xXbaYl9dIWW6FbPaStFynSdbu8rWQmNpFTH+ihc5mGwEclab2NVf2h52VitbGGsWV
VVSFVwXRHXN+6mTTNfCZudOjNVjlnRyb91XY3xZwiu2wNm7rqPLdgZuVQLp1u6rbZ5QRMpxGMtkf
Ds0D+h/ZuO3l4vvQ99/mTrkJ636Xx0Pl+EGyoWx2oQpNaEuSeA/2zH8sqUE6oQCmI+LpGLc5i8Jk
sJsgzBHqyrMTdmWA3gkpOf2r0Bk6alCdUjlYu0Z7kHRPFOM7UR/bM3LMgjOsR0COHg0YyEjOYCHZ
Yx2vM7AXZpbMRAMI3wnr8Eh5tCMBu11eDQgLlWk1tZjasWcf8nJi4QFOUk81B0sYLD7lWZgqwD/4
AOwWEB4vxMC3dYxPdjeqe/xue2IAbqTZf0gG/9Iqw0OfW/eDOjzCvj5qGm8otf0ejmeVfBUUg+iG
lrBveSndDJWar2MRhCGbYHE7hIJpy4UYrYdCxxRJz3QvxIJkxwlJR8I4KEzf6bWSBiOv/CpygNIc
iGWq1mqDeQBeJgkeCIMceJ3+qoBzSEGZVso4tV/ySgUopab+PotDBV8kmogoTM5RBeC4MYPyXiPf
3RXUqv+hCi0c1pzRMHa17qYlAIfEitqt0YbfKZb5LKfmPXIuHzwODUUyPfqz3NeSfdjoyQGOo7jG
CtFic+hoNzagDaaYzX1Xb+SsLu2ObaNjGqyWZqu3dXN0CAuhhKLn61QRFEg+9yVO0EjdB1opOJkF
u9rAKg/FesvyQmOeMm+E1rqAl00aGoRfcdjUTQudBNMKG51DkDyxp4CyEQbogbXpYA7VdTXBRhuE
AlZaIlwmxBV7SpndiEm+hZ7imqEPyqHqw1Wp5NfVGO7nPKa8JLTpYhQpt7rWmbu8xeTgtIJiHEqz
Gc9bqMNHs15mTxQGihO3lroqIMRcZphpkJhvS1G7NAGDnRGtfd8KGKKVCGtjLFzNlH1uUU9OaAOs
MhZ5pw2dG6gBrruUOz5UbbausrRZh5Vyl+N/8vpGeP7fJDEoErD50YkU41qAZbJ4aeEatxhUhe6s
ArWUBCo0r3I6l2v5KWoyV+7l77i479TSd4geXL/sMX5pu/UvN1GvNl4fbsr+b9xu6dSk/uMfW5o3
262vP7Ifr7dny9//c6ulqX9QG6GPaZI1Q8V+2VD9udVSpT8wCYhkedAq55eltvfXVmv5S39trST5
D/o1PLC0begSIcr8x8f4H+ys5JfO3k87K/rWNJtwyPAzsSi8bTfCvtQiDdocibShsFZwzpXHOVFD
3jhBa4Gzwuu7LJODqhGivawFmbbWwPxcGLMByw/DV4KJTYVRtZaVvALCE8/kZKdyJkuugaXoK/IG
BWV+GEx3CQEcXyHUzJEj+ElxZxK4jlV/GCga2XFVACBxuqBozYe2VwrsmH5tUjliSaCBv3GtZJr4
IbjI+1tJDwqseik0jBKHTR0LzxDxVST4ah+itua5CSPCNxIhliVMohEZ7jZZYgJ2IKUskr3px52y
qpo83KOvE0Cf0R4KMYqLRELDkACTxy7HbI6aSLbDWTCFoUIa/Vxr07acqqR4NFvRZGMQ6kpQ2zn7
gtCTMF7TsDUSTXYmqomhvI6HbPD3Yde2hCf5IvovV0M2++hTHRPhlkXaiHuqRnnT25EWCXm4i2us
vF9yxaz6hwlRdn1bJ1iqnBJ+DFSTIfez2LZCqAsuZK9QgRc86cp0mNNKDi+t2bceRigq5Rl7xT48
H6NCx9c2UEeLoeZqAuCzVcApxLIT88Ow75EGBnFynZlAll0/YOezqtnPyhksQ3ILQiiAcVkHGZsx
KQbxYuOQLGagUfI8s6x/FiNh0sIl2quDNyvlZRjeCoOf6dV6jsPWwvavZLnRY2xrR6Xdp1WR8Ce8
8X7yTe7TfmRnEOe4kbMWussm1s06ekZ5L8iwaIN8PcPUCfE24B2DWNk+5oYeOxqd0dzFW8ZqRPTj
dFcRcx+fFW1aZ+dGOIi8hrC13pNEWiuAWWa93OZDJgWbJpRhFhYwehzQ6eklgTaN26pWdVnSXUpt
PWTtbTeDLl3y8mnPWrkfvMrMulsoUNZ9K2blU6zHF3JdGnciaPrJ1hNFJdO7zr7JZmDidFU6FdId
qfT3ShVF9cUYq+l9KY7idUUzl9zs0vo6Axg+xxZsAA8r2V0SsWUVtU0ZaDVEwrVS9mARqyLdTVFK
JUKdtPaB6O3yMg0H9UFWcYGBMFNb38YJGLhSOisrmNzEcAu8G0FTRbsEk/yKfSFAtzI/88NRtPMG
2g0WbozJmfbM3hEIbS+zNZrFG+DOjWd2sr7XWyjOmSrXV4GZX/WNApEgVcfnAjfdjv6pDNqANR4P
R+KpMbyp6yZrwIZaI+gYW5Shv9p+Eme6B09E1NlKg3Vw4ATGybbSIsoLUUTF2jXroQXaa/lNckhx
LyLZ1cswu2ccxMN3lBJYBrJm8MUDfvIU9Dk4Y/0rIElkEPE0GpHTAX5lZRbOfu7mcwrNYB59SNkC
JULjwmLlontyO1DiKeYkfE6gjvS24OvlVa/31hGETf1kSgnk5JAshNAxx1Zu+UlRcWsJZq2vY1kA
uAqVtmcwWRkhzLXYgzmSk3Yu3WKCZXlshhYHbBFLbHrFQJTvB6mvIQ5ICgtFeSihW6C/TIwVwLYo
f4TenNTbhMZivBFgikpeqht+tsrmMICQCHIp7O8UvTJHdrb4CxylC+JwX5VmITr+WDdzCzKk0tMf
2D7l+KiWVQkZCdheLW7mqp7maxYExFNb9PjTXZ23GVcHzydgCaXvreKTAvlJIR4VNtZAfFpE4KH/
4c30ukQXInJKNFwJdg2FhJKLEYuFW5Z1+0kD7N3jLJ0vBLSI2E4F7dqAvRUTrm9jGa2eiN6ZnqQ6
7D/pzJwU3V/OBlU5a61FWi7rJ0XpORj7VB9qqiW9pWyULI7YGKX5FUtZINxl0pxPPg/FT4uEv97O
P9c5T6PoXo6q0+qGx4xi7WVp8HOZMx1yy+QO+RBNYWq3wqhAyxbRCaoGQvYOgNmaDpaQ2AVucU8s
SiWFCaUaXz7+HCfF/5ePsTgxFdYFTI2nKhkLIx8tU82H7R1QEIiDPa9ayqXmVH9S+397M2X24Zwx
alhcNDLLnJ9P2GTejAppFuwWG+aNNvvSam5QA/7q+SDeon8ioyDTWHadDM3cADg9NwX7M4vngXZ7
4y5tjf3Ujp8Fs7xzQrS+TDxBJmYuPKWvT2ietDjQ9CX0pPaLnTlJ38NBDn6tOcP9YYiwaqMej+IZ
V+nrg6SER7CFA0pcCT6Ln0D1qZP4ZnuEJIBg6eOL984Z6Rj+lidbx2b3Iqn6qfQOU1DvA0sELTdV
94LYUw0IkuiTcfB2xNFCYMCryxigzH9yRqVWwZ5WBwsWZAzzXOy6NgE8nwOwxxFc9e6vnxMWH9QX
UPEQe5w0mIHzMOzpXtiJ3gACJvbV84X5s9bk8qFfLa0Xzy9612VG5CCn1g3DGqxBzQEPhxq1s6an
jqh3PNxEgnXbIhe/f3xS7xyObQGdGBwOMp7Uk2fJaIEIlw0E4TQWoruRrf2OjFV5V3dWcVCmSf0k
jvntFIlkjEIbrndmYzzAr0dhMFOdqpqJwroV6jYSzEf8yJTve+kw6TXsvT775IhvRwlHxBHKC59p
7o1jBEiMEvU5RyTJo1jNRkXFg+tA9TCpfnn+51DLpIEyfIl0XZ6Kn0Y9yJemT2MYu4slcpUkw7BC
sdndGCZdpUCKo1ujGZT5k2ftvRNk8PMUIDtV8RW+PmqtpwEzCAhuU5L6tVACi5LLpFo1Jdv9j0fL
28cahcUiGrZEemvcyNeHoviX+yx6F5Jt0O0iYcFvV02/+fgop2NyWRSAOEVQym88Caczb4tBajQy
xjwYvKekToS1JYFrbWFgXWS0YVb/xvFAPYiqyXPABPz6rGLESZMZ062zjHhyQ7VO1h1Az/ueaaWz
KW9ln1zGtw8BawMap4tQhb38qZY16sAhGST62NIAokXOkV7YwNaTG1Ueh21tWfRzJr0axE9GyrvH
ZVYRl/PEtHByovA/pHrqEl4BQ6bepCWSpzy1isu81tpvkyT210IRfWbteTtmZHwSqDgtXnBoIE6G
pxpZkyE0wIaozNLjIItAeZIHAt0+volvnwL6K5hWJMoRhAeeYhkoZAIhxCZNZy1UzhAafmcOKtYx
5JZPruK7R1rUMCif0WyeSn76WKyp4oJ0LESpoc1EQY+YwkbdaL1EkfLj03r7LLA2phCyJJmz4lFO
btmoB3Un6TBa4fGu5XTWSaEwvkH5ppKnlJ/Y2N/eKhUxE6sEArQUpOQntyo2itqfhRwu1NCLjjj6
lIq1wvrklE79RaxElsPgFRRZJi9KptfPG5i1MQ1zg1KuT4yA2+kDjTPCcLrJ1YUCZEM/mVzTuDfC
e/oqRB5WYkPKhyKEBqw7Hg/Nwa0JfrILUAR/MpDevQjLkkLkGuA3P/l0GjtNHwqoRbtKrzAx089H
SPiZDfXto6hhGEOewNqIcXmqnTfLwQ/NhaIdAkTdF/NUHAORlADJbMrryWir+wjB6SfW87enhiwW
uxgmd1LMOL/XF34QcEz1MIbshsu6DpckwMZKw09mt2V6/nkFg0x+ocyIiNJRF5vy6UsiLYlTGBvd
hnpbfwOllAh2tKBinUjOKjjPvqwJh7CKM3WvaZHyi6myLMyWf5DjLeJxNHInN9CYmygD+s3xy6ze
d1BuIxQNEnqNfKLbSxJ35n38kC4/8eSMsfDg/cZNKCKUO3lIOwtM9sJ9J2gpVPNbFSsgTLiiC9Qz
ZKaD9cn78c1txNWCiQaTEmQdHMPy69solwqGXqzNttQOsmv5sByLYvzll9RylEWzCZ+IxfVpEGZa
Dz1pCAqMzSRpVkpeSFht1caRChnMf5KV3ysf0v3HV/LtZhbOP5gQ5jxWRmQ3n77759avezVYukRg
/nJpvI906UtuGQfCGW+0rH9SkWaoRn8TFqg9Pjn6svp8fSP1ZdlNcYglKvaskwekxbYzSKDp7FHQ
ak9QxfksDOKOkDdtPOoVZTSjauNLIuWGtdAAOUajSOft+8cf4+T+sn7EaLJ8DFZ08rIQen1/Y6I3
ckuBaBsbxK2V7dA61MJH59ePsvgclv0tsuBTDWSaBNMMYB30y1hNTlQBgDTn5DMO1LJ/+OmKqowf
gLLLCoAlKqSQk8kgyuWBiYigZWvurWCV+7r1GFv4mT0zB9y+aa0yKVxf14Z4NaV+X670vjGrh4/P
9eQBXT7FQqNg4cOinB3jMhv/vDCXgxKnYtmCgwqEK94f/ZIkpI8ykVwdhdpfPRpvONSPOLFUjLSn
2wCdQlmQj2SMtAHNiIQbgK04iTs4m8Zgxu7HR3tZLb6+xOrikkTuubhIKFa8PjkQ3ESESmXviIop
AJaVeisfSGpqjGHdi/HYbjtyxGS3kWp9uqksPpCnk9YhrHWLROODWlsYJtyO/oj+WCOeNly1RzPg
GnIg3fR6kQHuNSKjTOh0DqPqTKHUGS7gBvFhWnClXkwasLXSfWluQ8gzCKIRJIhq/Phypv+/M/i7
JjKH/+vO4KH4LXvM/1fzW/qYM5f8qe1cBJwv3/dPMSY+KepVi+OBKs+yi/mnGNOivMRqi1fQgrzg
K/8QY0p/sAeByIRREsnuyyT/32JMChEmqspFY6uxgP+VliGgudcTgcxigM/E5pFXJMNVPSk0pP3Q
CbKWQEaVurM42le1cgBW+lSUIKRDGSKVj6xM0W8739xSotwac3dexnaqJjtJ4W0+i+JXoyQLUtAb
cvvGHwFdiykL9irSMIRBhemvpAjhqvwggA1wyCgO7F5VCyfu28c+kp1KhHCYp3g7mn2uaXQnQeHJ
avWIgFOWN/G1BY88WdclaXT2VK5809MLp9hapVs3a83cVubxoqWhYhjnMjCpcD+GdreuVA/kKoIp
UillyR5A0bfEzNh2Y3hTTBvjTMTtUXqi6pbd0Uouo86Niis/3kUlYjlH892lGYqrkWZocqitFSjF
9Dq9Bvfvphd+8FzdKuIVairRBurPr0rCW3nep6t0pd0JvjuhbXtAH1VeU0HJEvtGkByxcKrAaaIf
oXSVX9emfVOlh0L4QvPB1kAIoHWAFKoUDmhTuTyv4rVYm7TdnEaAjE36BlIuMKize5aO+9qqNnp3
WYDI7lZVZ+wGiZjKlFhEYobXjZvj3xlDp7ufvgkPwsP0TXz5XXz5ffk1fGyf//w1fJS/tc/yt3/8
0z/Hj/SG1+q3/ln9pjEnIayALqtPh76BpLmy1lWyJyHVVq3ExolqK51iK1uIsw/pgVwwkQKgXHxF
uzcbbsZ2+j59VBWnR0SW3AxueDWKZ4Dp6anaklOchbM3Zi5+Qqu2B/8iyRxJWxFyS8apXlwQnzXO
F4gvFPmSn2UQdNTbHf3F4sLEP0KLZaZnZ2cyv+TaigTgcXC/jo6JDqjG+Do587biu/k9uR4dGK+d
ZVsPxNxe2LXH3zMfC9XLoYk/rLN6E5e0/S5QN4LG9RRxDSfeIO5nXCmpOx05z5DsRSLBWle9KQZb
vZmO4ZOP3Ko5ZtHOyLejvMl3PpjsTQjly2zQwKRXAb7f5iLT9/AAulWw5tuL8Ms4Xo3Kg5Zvj7q4
ioV7hmqgMsmrBkGTrSuTrsnLwjExSI8CEJ6QRFBDcKEnJ2TCFE6k7mqErMp4DLuN0gPrRnjjVmQg
c8JImGHZV+djKDpLbqCzxIb554p/Xu5TMhJX6rZo9+blA6R3QgVdNXSsi5pAitALCp5vZ5JvGuHY
9J2TLYV9sovFI/3A4Tm8iQ7n7so10635vKpGt0Ao/XguwGi1KcVaDiTTeV5F4WXZoEpymoPoEePd
zJ6l7GuECDfCRR96/ERsGFrgNZMHid5u/W0q75Ps2Y/uSPeyk8lTCWqFjPk4Cr7X0B1XRbSaGnt7
QcM5lrmlFJI9vKgSRWIFhY0V7lIS/KToKTA7d2y2NSrgdp+jGC+TvcUO1qd/ymezWq88Eu0Y2BHN
0C+IBKurrHpOTKj5k5NhHjJYjlzBfSduooPVb5cmE8wFCsW4ETf5d9jkMoteBwloHgl20VogR5Y/
m98vEDPw0bij5FaeSW6q0PuB9f2Q+JMTGj+sQbhr41WqbQjSnJRdZnlGCiw3uAmlO4A3nOk6F1cJ
aZYiCYde2e+QOD3K5Dw0YQMRHkTuljxXhQA00fTYq9v5qkuP4nSDDkAtV32w784NQqadULKLy+zS
Em3+nVQbuj3/kV905835y//m//35FZHpVbWZq+ZlQiMz8c9/tcZpfhTn0eg0wxkT47yb76aBVoWd
0H6mc+earYs46VipBwRj0vTEsIc8IoxPDdl+eXPQppSRdCeIHjDjCIuUUoHCg5GOyAok0ZME6pYF
oFELxDSeBSWWXj6FkZ81cWtbmmEP9L/NaevL+LrPau02I2fCG0w3oX4ck0jJZK3fk0nR0OenEcxV
Jdgl7xgYg60FXJsn0/Y5smtl9mwR84WY066tddEQA2HT2bbK+3QA5u7mq6Qn06kPbetR38dP3eBU
UMvV6jwsDnrwpeD16NM+yzesGMEOz+FqPpSIz8F/zs4o3+e1Shh0Bt9YoLNLIqvJs4N2wZRnb0rk
Y2uY/JmQpOqRYpWXbzUe2qi9U4lNgwrsWa22kg0MAoW/SofyOVj40QQYydRVYhJfLJJ7E/kW6OgT
L3YiPulJjAKpJKhX0P64dSces7b2/E53RBVu5HwpklZhBqRr4gw3cTJ3qnTW5NC803KX6qKrTSaQ
dHD7Re0Nw/MQ7M0GY8Ow1mG129GCEbGOgtJlXogOd8lgcNUpuoy0XPUE0/JGcj2hJwiqLTX9TrYu
svFaQsEomYZHYrEn5pXL6oMuQknA2NDPK4FSLnR4BKWHJJb2o5ZeGOn4JUv173KOKFAleuHfWKX+
v6ZMW5LsWZD96xXoumDp+dt19/T9v9g7j93asTRLv0qi57ygN8MmebykI2/OhJC5Ije95yafvj9G
RFaYRmVl9KgKaCCRg7i6RkfkNutf61ui61vx2f/xFPrb7/6PcyhDTBR8wuXrVeW3M6j1A8UC1dlA
TECc/eMZ1PjBcIakGgF/gkFM5//DtUZWCKEKDckDSGv9nfMnd8r/6/y5AldJw/H/RNFXm9wfr4AC
5iyIL08F9upR+VLYALC9tGWpGQ6jm29T3b1aHO2FqMhta3IEx+45V841kqy5qfruZBX2vqiyYFqK
s6LYx2o0bxAzTu6UPQucumqyPI3SlmyDhJsRCMa221NhxSusf1D2cmxN9Z60eEJtmVcSAbS+CkZg
xUgYx9C+bXeNvFBFQAkZ5usqTT+cLLN/1iMlPBimdO2JFpphZ9HXfgOt1TqOrtNj+NeMAw2ANGDk
9vDcZ43lG3ouL7SrUlRikEJXcK/dJaX9kXXv0K6qc9yCs8YS/FmrQoZJSpXp3HbFMfamcUtJenKG
+pns17YKv64Ri9c5HbEDA0x927f2vZyzh1i1qk8nqcC3x9AdwV2YNz3lsZiF6YAM28ZpEpi60ehn
pYvdvnRemoJlcCbgFKQmW1nh0nE9Wy0mFbW+bWMH1r8s/Chtsp0ztA+1zrI32l3yaeXRpq34Gq60
x6zo4juvqA99QxyiYFllrhBEVbbzxmKTV/NhGlEU1OQ4W2LvZKduyk5uShyGEoy2IHjQHyrXwFRX
cvuvfNdaboRo/HrmsJVGyfMcj3xBdZOYbDde23MHqbsPmiG3VNLe8qN/k/WymWq4X+4rnsDtAoRf
mOWBYuOOs5DikOaAdYuQba/keb4nE3dP6tlXWqKMfiyH27KZy7c6pR3UN0aHlIOGfe6TVg8rTC2O
qJpZdwdNL7NnYzUV5fS102h7oDu53cpSvUjT0Kh3qR+6eAYbQUf4ucmuDaU6WlH60xxPXZJuedm2
TorxQ9EXWgZj62HEScQD/AnoN7/lbGPtu0Ec09EKsoh/YtGMSjgNTJ+Mcd5mGrU+hlZ+8RwoweKQ
HuWflW11NapPRZ6f88jBMKdz7eka60q2enEwzBlvl0q1ntN0TCT7+GwuCy3AGdU8pgdHLuHO9fdl
gf9pC+4vs5X/fLkNhvb987364yL7y+/4dYlVbPfHyuPiEo3GtE5TWLt/XWcV2/sBUWods5HI/Isd
WP/BVMNBm+fXiD+vAKZ/2oPRAXAFq0AV1zEo6Na/s9j+Ih3+rkitfzSisYnTGGEBI9FfmTQzD4CS
LLYe4kdRvhaM8DcZdr36NNbYzLJRt+m6dsptXZt2UC7q2+Lq6WnsJIEDY6HqwY/tJpxduss2ohuN
O6HYMlg02kd8c8J7y8Gzax9irHJbs4y8tdWSWiQtAUm350BmfI+jKg5LOcI34FUOnKQQmzFF6SbG
gLkRqy02GLG8uWZDAZzlTdzV1W4JHTcx9ibMJivIzQmj1MQ9kmqTeMZHOtPhtZV9NPwXY7d1PPDn
jwteH7Y6+D3A8vnM/rw1QVdLAdOWSPnWmkqo6f2T3ZOZIfmKcar/H+LM/6a/fvzZ9kP78x9knrt/
bIfy670nQfw/INisMcTUcMP9qyPN41B+/OPQrZJa98cX7fff++vbZlk/GITwA1rNbevkDDn+15eN
X2EK84vSi6RMsIsX6jdhTbd/rJMvTI3k4R2mNPym39619ZeAGgHVZQ4HB5+j0N/w4q+zgN+fHUwE
gEGZt3HcYnCLneYv+jotH+w+1mCGjtoH2WB2/lQlr6mRfRRDQroTVMQ2b/4La9wv9IC//q0YHM1f
rFfrQvPnJ5b/IOw5TaxQq/vK7136PxMku3QWxXE0xc3cUipV2sYuLfLb2Eoc4lwIFlmbPKUcYkKO
aUtAZddvyMD/rxD/L9aM/3y7+N/5x3spuKf8rgzz9b8+vrr2AxIED4ZGBH51LDD7+PXx1bwfdBdi
N8RwCEv3FyDfb4+vycEb940LTYX9AE45B/l/6sLeD47PHkdysBasV/zS33h8/zKY0RnTwvFFssaQ
iJ/zr6NMat9EgxE/prsjGRkvkLCk2SdVqCOvibD+4UO5/fX5/KNTlvn9n98W9iM8svAkMWfxUTAg
/vNz21hFasZzlgR9W5mvi9eLD5VzauPnYJWuXcUc+u1E2Tde+kKfPlCBCPznsU6SPiUrsS/KnM2J
PHB6ltEc55s46QYv9MgP3JkD7kA6R22B09rwoIKafVEFRVmvZZ9qSZmGR47Tl4jkr1kU4yw1iVRI
jrh6OwdxpFXEK/W0eLaSlkodulqMO0Cs1a03MfbsjAZNBhOlg/LT5+ZIwM4Vr21Ux4cJSYeQ3+JC
FOrMdCJoIeqaTt62hDPfZ5F+8QzFaQIqjJPnDmcG+rBGt6Evy4L0rWUpq1Kl9EYRsgYqDhnneryJ
27x66WRUnCq6cO5jAvrpPjVmc6Q7qKypZpqaIQrUkRyPrwxNczuOzIwgCs3a+DN1ssbe9MyELnHl
WeckSlbBXrbWK2lYog9jm+s24DF9wtSylM2ziktb7JWuGEd/YTx552R9WYTlrINMcWuledNpRHwR
nswrkB/AmIlPq91Ej+/CCJPo3nQxVUF9Fwx490WfR2n4s+yLDxrlaaauzJlR+dAQvg46KMRjIGNP
u5uUuGDT763OQtfT4FtNhk3j1DRQt24Mgsq/3jFHlcSzPQz03Lfuiae2Jkzczt4jLsek5nnhHoH1
ucbQBd/BvlAkaurkUnTzndZNRQcuRe05fMY5abclDqLbeerHj7SdBoLQsEYHgtuDtMhOdGPjg1jR
n0zVIiGYLZKgA/2Iya6PJ9r9qmman/p64nKBMkIc0jbt8TxGCXnybizQsIFdWSGxF64sNjvAzmAo
91PUakWvI5EGdB0emSuKQCYSnq1rf5FFSamPyGf1sYzJPIUqXY7oSPWIAKmpbYcik4/DqzmtqS99
TvTUN+CYUOqYOdMlTqRs/EjaRkfsvGUrihsHsdPE1UMlHB7d4lDMnZkfbGCcScBjony4KamJUFeU
rl+fuohWw14k/GSTKO1poqOLl572vK5oZVWaB4NCl8Y3WpmUW82Q9IPqGX45EjM6XE2j00vfnTyi
OU2T9Zlf01efbcbFaIhTKqLTfbVeQ2eDllHXC4Nk+vaGlI64yc15m/lnPFqGnJhziITDIKqEafiV
MtdkhdXZUwKnyHttq1M++ohEQpMiSxcRGFJ72bVj4aonNCbdm0KWSrJJFqv5Ips1kLCPtMH2XWqw
503riP69tl3SJ5Mak89P3Cm/THPPLqoPddSGkQBKTflmbPycDKvor9N6drqtrKGY7ZZEE9bRUxbU
WyS7aaPLsi23lmj6z5wDdx8MY6Ea1/3c4W2t5OhOft4mA9mNbkF4N+3cviy20oIdSVudWZYzPzui
Ux9ruvDuY8JhpFBwXd5aXm5pm6VxdRS1zHCK8O/f2f7NQ2j9L8g7/w1DnhzQ/sVGXX6RpPnTRs3X
/7pRaz+4KBl0Pq2uOICQKwryt436B54FtknPZEwPjGu1pfxho8aOzt7ucK3j0vf7OZM93MSCtf5B
7HSkNP/WRv3LJeQPR771dAmybjWNYgYCjvCXrVP3ALgw2U/9KKrUDzGmzq0pK+nPNmWni4q5oWO7
OES94z6NTt7vo6FRnqKmvmoMlWlbrqA4Q/Dga9JiHs+OSfOkOUrxLFs2FIE3fYNVy2X4iTqWyvGz
UNvLEtOmOyrzXcQTunMMGgnl4CXBolfZIbdp7MYZCG0iBlnTauLSSPetnpY0hFV9mmX0pNqJsS37
OdlFDQWEbqGsbIyn2taGG7zoPyM2waZaAOgwMVDzqXhp5nGk7XJ2jrpe9TtD7+eNVmjOJlU61+81
2X9SqAqAPy+uxwzkBnWiMFBk55dwGTCdzfo5pjBvW2gMgUtevIDEO3vvZI9hpFQEqqf+1Leasp3p
mNksrr1s+6mNN3VlfFXmwvwAl4ifWcWOBsHxMc1rWm7rryhTXsyR0mK/E9a3AvXElSJ5jLKWXmJn
2nuVnu/RFpsA9uRypPmh/NVK/7eO149Vwf/+egf8/CMQ6997sXc/qxUz1f31j/pv+E6v8ZV/8VIP
qyT+p5d6/Q2/vdUOeozKOZmb4Epg5P389aX2CHRjM8MOsUoyBD7QcP75Uns/wIJbRLrRapDKVxn9
t9O3af/AN467CIsjHgs6Z/7O6Xt1nf/5RIwHlFYJxit47taL71+9SmksCAUtMg1Ub4yO3VAEXs6E
dHJeIybAW8Npjh7mB0ahRq3uQWcRK5MXR2CKo0LUXg+CyaNnzcPMnDTJnqa02igNTztjmSl5pN6e
2XZi7SKcBt5awcUOZgdeRsl9roOIEo/dbJD9NfvDCH+lZdOl7RKCBic1RkkH1GJfz177zqquDA/M
1HCcdbpHQQf5pmyz0OSwUsVZmLotymp9lDaTfC4a1yVhOKtz7xo0/9J8UTSYG94MhME5NAU+h1xd
zsk0EVxemPNGeoPqwvTQUTZUPk0K8/xFoRgafk8+v0lt6v2UYECj4dkAv9+WqLpd9ApWaY+lgs5G
ChoEVo42vlCq7CfTUasvfQ8NUrivNllXhvyD8YbIUtcaxTYvozLoIYM60PZeEY6ULvidzRB5UJ8a
aFtlNz0Nmfm54FtjzJ09VeBamJ8JL/O2LnPmvMMIkpZVQPHKycuUvTMyVdC87WBm8XHSOTl6KSr+
dG/ICCBIKZ8d1OnOfXS8s9OAllEsNxgKiNWVPFO7aQSlVgy7DIrkkjrJXZPa2zZR98xOgS3RySwv
yZh6d9SYqs9V7TaPmiKGa8oVnvte9zlVXAqv2qiT+6L1NePW9bxeH3vi9FX7kCboyx1nwiWGh1Mk
tO7aK1giaqt9TirY8T4WV7nOuuXUA0UNaxwz3TIdIaqu41fjwPkWukgjntuhCwgwFFhsVWyEaXJf
LvPDZKbNx9IM00+3fqEYwrfk/M5+FcaRe0s4+7bVpyBv7tgnCfG2vpJHoWfIOCwKbhdFzd3GB1Bw
pS85O5n5SL9V9yyH8mnOs86XIAn2oprTbZMSyO9VZsoDjli4YAE1NaFTQmcqn2DabSbtWiz5nW7X
JztSGHOwP+LXDZLUu4k0mNxFHKK674vUuqu96JkeoLscB0+WHU1qELsMbrdnw20pDmtg346va/sQ
kVs3qIhXE3MvlYoh9uCjtz+5HIAt5yulyL2qTtReninwrXwDL6d1svRhy2YGmIpprtc96on3IPLP
JT7Fc0ok/cSXMt+iC0kfzdAeL0vxQUOtbaZHI8HRUO0GrE+JJrl2nrCQAQGjlRpv1WlS+g+NzmlV
NhzAk7tI578bzI1hlAVtB+ImBnqgdEHZiKdmVm/bJX2ZY/dGXcztoue+ZuOR8ehZlg0ukmNOg/SV
B+Wk8erHxo7vaoZBMj840aiT3NYoJa/sIJZu4+tpU5MSW00WhuSyqHxL4YgTzNBbLWuvjWb4noS4
FO2QbJY5fa3ixdklCVUgo3Hj6cz5B0U0AHys+VNbmvh1qWv3bsoriDFRSVk068amNLTHxBzHI1ev
7ozEBvGrKU2fqQuvFleQIFWoCS6pR9E766E1qvvMna4zr92leVp+ZwSynnNnwiaFCZzkWcTlIuPr
gbNLnFXdfRaLrdUlx1ilLyVRrodMDVtsWa3TXdi5USgKu8Z28qHl7T6PemCBykPUu3TFpm9mMQVp
TDOGhE+4LREvMN0Ay4sHOFamgrmmiTdx8x7JwY+r0gmqUT+XxvfU4HxKbfk6UKHNuSSvhxGaRh9v
RjtOvqZoIhtnaQpWKm62817iilEjtwsMpy0JFS/qhcpu54rodERnpVuhzvfgPTPV23Ulj2njOgMN
85YSds05I2uPcm6qdFH3UKOM5rXQXXwnrUosR+nYJxb1c2woFCYljXOHS/yGLlRYwS+607ymDkbs
KHpti6PSeu59I77qLud9zp0ga1Juq3d6uh95OUAGlHaoOGeYiGYfc53e9cZn1WLA5dVgAmo0p5mD
ZxGPFzstkjByoz244GPWYX3hMayhJyzGOzc/n4zvxqC/EQujn000h64XbmmunA9fRrCdHC3ZqfMr
7phAd5Q3yuFDpyliRrdmtrMWLnW5U1Ev7k73Gg7CdGqvdNCDdZHeJ5b9gFKHuU7NoTPUhXvj1OJC
WBCr3SBxQ+QhqgjKyIPQr5AjBhuEZHLU1SVc3DvXjN8KIWhmLYNIuOHQXZnmA0wRHjCVdvv4wsg2
1Bk5K322iysZTJ539uzUd6tD11518WvUNxel46VujljK/fVGPRStP3K89Yo8TJw2zJT4phn7nVMp
15bM34QjD3bzVOTtq1vPs88qeMJRymgE3NWG/A2UzAjpqrbzbeL1zo1dxwxo8NUkI7OVpdfAcFHu
oUzZnc7ffTBXI3YRx8u+lktQODdlPO2chDbJOLnJTdevRn7Ks/dlzu02bvTQdbEvplaPxSjPd8Mo
TjJtDgMurrjmmIHODhlvHA9e2WGxysnw1Wb2VinVYzSVHybmE7kOfKaCrjxMSwVPsLLY26qvxoeh
1LZJ5n7pMrOpNTK/ett76bWV5Bf3R5M3Hz4aDlVaWu3trGvKKVJMuBkWj4pHfbNKBFLJ36StsODJ
xdgUTOvNKX/V4lkeZNPxLuruSlRagBrzzajjYyOhjXge/nBFbBkgbFKnfbWMAttmdEfdr7Zt+nrL
7NzzR4GwVS+52JksVUm/bCld3mYVqt5inGqcghFcRhqkq6EO0tUAYI8H8Ior8guqziIW6atgOcVS
rQURp6rCj5UecAqnvoozf9c4fDoNnsYyO0Ja2SPnrHrNCawTpwN4o+LAJqYHWRdt09zZLYUX2lKc
q1b3B1X5ORqtX3tO6OHT0YrmoTaKu1kZzrot75Wk2kgjKt4MM8P+ZD9kTf+mqt9FYeyG6lubjePU
nbT4PbZgtxnlYVKHQCoTnO4c0yLeDF4blWNdeZ3U16N7ifSjOj5rvNERrj9iPFN9hGRceuWmUed9
lu49Bt2lVmJRRx/1no05C9zpvSvcjdXKLe7atfh8lDFUDlxLjhlK1eKCZQVlJfeTlrBdFJd0PeD1
tKa8tPnKubOCyoD7xn3VcuW81ydEYY7aJ23JAwduuqoMD+nk2hvRwgqJ0m/V5VUaslNsTleC+aPv
tONNmhw00znJfA5Lu1BvUMwwipmf7dAAP1FNTjLVHvTGVkUmZMS+h0JYBnotwsYqNV7hOzvTOb7J
j7Ju9tMyQHjE+gVV46gL+5DHOYHERW5hLj65abfp3eZe64B28Rgk+t0gvh1anRctY7WF15/oR2Mp
b0mgiHAp3MRve8b+zvDcxBrnD0rmRaQht0Wb0pq2BEWezbE9CI5ON0ou6iLoIqoqMhZO08Lpx107
28RjIW2cu02gSmAk/CxSt3K3gJL8ojsa1vVQYOSzcuPbjpanauJbIAkTxCuL1kuNaG9zSQ5ysCgV
F3l/LO6suv2wXRUfhuRnYsvqJKCdUet8gUS3WTQFlo527ufsMFVf4DHDyOLiUABLOebqxD0AL6GV
PgzLU2lipmv5QKvuYGRemCw67LrKvVbz7qi17XNvLnuyqi9WMj1njn6dC+3EPhFMXLjTSj0hY4RC
T65Jke9pd8F1tgwn2TV6UJsjHGEwgortFJhEzG2SpDoLsV5v6jQ5NbaK4w4X8WLPPsnRoKiGx7Rb
9p5C4K8XjzMfOeSdsCtYVNKlvBpL3QXbCC3OHvsnt5CcdQc12UzpsktNXIBqbIV12r93iHc4ztVP
jq7tm12y/hO0g1qHv4nFYyx3ojM6zNCaWVJEzOAdp53W4lHRZ19RmpNDdG0f6/OuqTVjj0BlHfI0
DkUfPSCvxLe5VMpg7Nr6qV1aVtykKibnrMwyO8sllb6t4T01R2R6D6vssqgmZ+ldpKGC0+UT2qW3
dYZ8tZbwYSSl8iLdKrpVdK56o6HjYu/ldo6Mw9Ia9d4ZrEepKDcuaikPvMsTWVeI3y1Vnfjewe/o
5bKvXK591UiPppMoL6Qo8daUTnTBG3GbqhRcEjPAUKNn5zl1lq0+Zd0hzyAHkjRiOTAdhJbqmHkR
PlBDJTpX3ySiqoOyLG9pHs2CEcct9bt52+uhbdYU/okM7G1Rvmt2mt6KNO6+NGvp9i4FlwGskmAS
HN0aw1iCCcPNzq2U7oqZQRlg8OFkIATFGQPE4p6NrI0VKEqqcrRG81FX8iSEJlAFOTctqyxDR+rv
o94Z26ocmr1gtBJOzcq46OyC0VhrHDj/7GoNB2Vdp8GsMvmhdsPlh7Sty1bz7eXcN9kB8tVdp2KR
5PiXCBL72fjlLPBjzWUgHBSHUbOazvKrcrHPzoAJYn1ZdHqUCGnGzG0Ubn+VsIOF5qKzLJduV5nc
cfueH1u0lHZQQyDdzgC/cNCD5e3V7lK3AIxa7d6o9f3cOVdV02x6ozxLnmy6Ab8b031r1WE/ec43
LXJhVmY/29HyRRe9k6aC6fjpes/xpD0bWvfQ5uajJYvkGM3JJzOVd6vtLlXRvTnKcC8MvnvF1M+k
k/JNu9jvdcyroIrN7CUcmQF5dnodGnjEhPgquMSfEmi0dNxoxEJGUqfMe2zsaHBxUDWXjoNEOiwv
rWrF2wquCPjpHFWhvlEUhbnKcqfXMtkb+aXWENRjdawAr/XnymHKZeHZC+2hu17yLrlx0pJmpBn7
rQtwImaYparPHVsILmVc7lwJxfCRSEJaTrnULDS2DN0+3elEtao4fsnL5KEq85vI6m5qPQutnMNU
vXyNggw0G2+QrETmJktAJbNdS5jJ2TxtZldFwUx33Mrv83qkCothyOzM72i6R6eNxivHjb8Fxxwt
Tk95M96W6vjl9Vht+Mly6XeYdS7lq7s4W2TTOkBx5tBebsrWfW1TsJDk63q/rD38iE4cgJqNU+0i
0v5WJNHeWmzfWDcS3W42uZvmG0A0XFahrmIhxz28azuLJ187lppxUqcBx+LwhLEeJmzh7GiZ3I6u
FmbaFApIoI4wAoujpO+xUmX2vG97CX0WfWgw9JclxWwtTOQNreOaXfvYiw7JYHOUct5J/uwLtzsO
kLjcvoYCjKQhI2h03pA1/uwB7uaIOo+RdmvUxk3vFkFvKM94X8agUuqGHTd1VaLZ07iPu3q4cipq
SONGHsZ8ZryYpH3/wolouPIa/RMZ3O+VJdQmjn6kVNHSxti6GedJMnippXZIjFncTM56OFGMBAv9
UrvyzpliMKmTZU93KZyXVc14MBoiT6lqzK/Qfo8T2OtJQm7x+xGO7ZB2H41tbTz5lcKwB8/7mAh5
MwrjZ1WaPSvm1NzERq3UgWW281McUT+BIFUgNDXsvOZmmNV5YAPGx+QATtwjaav3TVSe+Gf3AQ3h
D+XMT3DhJdn0E2ZvacjzWPWbsewCa+QTBLJ2zvnJKwRHpwqzuiq2WWFXO7V3yxBDgR2a/fqZL3no
Tg0gYkaHefIcWdXGNZFlhsmyYNZHoG0XmGQaV2QjnV/r3D0gnZvb0uwYOdWTebS76h7qq7gaZjlv
HAHcjinHrujlcTHYlGGESAagafbYtHUbMlRQAWokWajUmStDpCBfFPIT0+nGwqdymw7z1llVitIx
uYnsp94JyTxuNWBZdAJCAt8IyWPfj7F9wyKfvbg6wl7KXYD1+m2Y+8KPJ84vvV3sWosEAOUN881g
dfJpLsT8rlB6/J2ViJ3DTVMoe9HEn4wPxC6uAfgMmcUUmyjliChCfKllXmgfx/wZTMVGVFEQ17R4
gqZ+GIDJqb1E1KfxcjQOnTS/DYH2kdGxVFjiTlbl1kiXLbVKXMi8ZrmGbvyiGOqhUNr7iZfYH5vk
voO75MeR9d3jBFrPKAbdQ5F6laQnRVOx4JmBaXU7rc0fXePTwJLLtJUuyuHeK8eZXnHj2hmmL31q
2EWb6jC22UkwBt3rS3SfklRodG2nSqSpGcTefux59PP1c0lycd8W6nXheHKrxiNZkMYQL3n01qXy
Su/vveK+sct9tbSHKLLjM8KUbcXonPmuTqVFwK7RLks3EwhJrXJDijWsia+ZUHJF9FEbDzPRgmC0
bkRrvM71Bk+BjiyHpCdJRLhjeiMkllV2JaVPlFApo40Jp4ajyPKK5nGkvGSvaSggGGeOTsXul2vc
BbTmYYyglprCelPUYvDLjMIimwM6Kj0JPfde4KpIexu+psUM1fY2Nu3XgdYXDsJKc0qtxy52Qou1
rGeLBU+xKWNxyitmNTZij0AA6lQg/7DscQX4ejGhIuhwQrn1zORFSGHNPiWKL1h6W9+KXMJw5DES
NptawRZQ9m+dcu4QpYHJuzVBXjae2ZI7zt++3aWh6dCA5sPyjEM1ltNraWrfihN/r2+VPdaYrpqd
0qqvfc4CDCrrvi75fvFuTWXYlgd00GPnWAc7UX3FEkQnd6P3kvHsyEi9G4rqkmFKAGcdwRjKD17P
cjz1D9W6VCiPle2F1WIFa4cEuePrcTR3jbouzt6ulJ8M8y+dByw1erURJYZxO83uz5QbjoL4mQ1F
CMYwWJHPtjMcM9lvk4KKOqIdD4n8qRfvufsKAsiPki+W7JPXjhtqGAM7e+vAnTdHtRC7Gqkd+3GI
pgBE3dp2HVcGTbsxPYXADcknq+xORfxd0+OQacV1C9mjitWdS04vmufWTxoT3r7Bgc0KwN/6UZ26
WyV5obpqyyWXDxCGvZ5cEt04lHlxUMbbXENBzuxh3xbmXuC3biz71iofXOM9J8OHW2IDivG+yLnQ
t6ZCj8IIlLPNzp3IKLPlis6BYaPZOX79FoAkCjXs5Tt7mT4KM/6qNHZB2dW3uauHaRPfWaN7XFjx
mlIccndhMFEk5bFV9Zc1omY3L1D56Zf1o+lZM8S2jr8ls4QmC1r9pZzOU2/5XvFczZIPl8SRvRS3
izIADcfDrsh7/LkZf5+9s2WPvcM9mmK8UtsKQTgOR+NVLP1B1NNjrl/yaV4xLWA+TdDxpW/LJNSi
U2y9mcLdl/VKW/ecp8EivMj5+crMxE40+anqz5E3VI+aSNCblH0Dpl9jmFx0XuhEDyKNToARglLC
FtbnbUpub8mmgOQ6m74b9OVtg6dwIfqaFfeT+VgOC7knvbi2xSbuL4N+nBF7QbmTzHJajJFTGkBF
Z8ajtVfco0ztVNTXi8pHhziZHDP30InloMTHktNxkm4yDopiU5bP+XLO7WJrqReFLTy9qqujjJ19
yvkhkY9Qhq8nscnVmQ0k4tkhK2z4IotDF9BJziOzXgtNpdqL5SsyZOil8i7HG9nIFxe0J1YbH/L6
NfpyNa2y80KkhCvkZGzVMr7VPfw1Gi5KY5/gqmyJAGdMsCpS1KnJMQlljXqbEP7CwWmsM6x57FEs
/3B2y43anKzyZOXXNodPZV/1SEXwwjW/qn/K8tnoXvRoI3T2v9q5bwq+VKuuI4EcwhiZ3q+tAvXU
L5TnVks3vWDQMRYkF0194y67uTb2mMICl/hF1d60Os9tvGu86c1I75YunEvYug6CeVpflSXlA0OA
PNwbLCyCNUrfmt4SmlL70Bb3IaEhwm+L29WPyKCC8YcLxcBzTgp86DBeofuE0q5Bq0HF85wXClWN
TbUM+4zrF8enDXUuB8y7PpMCKAcpTrjBhxU88MypzgY0prOfGWik9RIRuHPpGjEG5jUJm09OzYzq
Fgdz7rie5Ve1hmSbD1eAUqt9qdTnPoneJ7u6GArX2354wafQvKRjXh7xanAo1LL6evbat0y+LurS
+WrXfVa5uGop1zCGDK1nCMRQb9wk7FV3Wyhnohb+KpF787xrHYXl2CZ8co5Uvun5oub3oiO9rtSb
oanEk2mq59kxr+YGzKvsdlKfhT8ztV1F38eMUUSzdNYG1uimIPJc1Hzl/D6Vm8J7nrXnJr0x9Ai8
du8vSkNTb+TPRr6N9KvCGG+17nMylIOo2oPuvmOHvKczDKb7LX505jLtxlnmXWxRK2wGU0Z4Oj/M
NL9Gr/p0Kq0HdO6btjA4gfdLoFuUeViUnfhd0z8seZoEGArf/g97Z7IcN5Kt6Ve5L4A0wDE4fBsz
GYwIDiIpauNGSiTmyTHj6e8XmZVmWdndVV29a7O7LZWSVATgfs4/Kp9qDfUWDvVdHbgbVcOzNZqe
jCbkQClu0nw52bP7q4w+PODjTQ9SqQRqsljLZNfI8gxiQNNlUk/rzBvuEPY/4opN0OH5h8Jvs0up
TfYWLDrYZbO45w3rtilMyRa9XAgmoaw3Nm1eKgkP1PZv2VKu42zBYu0+RAXSPTtIPnXbsJ1RKDNE
y20ykTVHP1TT4hhSU3mIQqvepCnPc4PSG1sv4OIs6bm3rvZj8tRqY31UNPqUC0yuhRMqz1R4DKkm
+zYs3ntg856Xanp0wIcmZb76rrmZU/Kn5yzqIL7A/BUAJe4qWJFpelAqtd873woO7dKHt4FhqVw6
Yp7fZ6j2Fd6LCbAIkCUaguJGqvnU9m5DjngUbCgjmEAF4+bB8vXj0rN/9H78rOgwXoNF1utY1zZv
VRsd0sJxHwpnpxX9czK5jDFRSbM1jqsicd9VTOD6TAA7S+fkXRpOJQw983iokGFydtmJfmU1VDxC
ajmm2MD2CPCs26LpHX8bUPW6k4DvGw+jey2n12ji22hGSu888zqO4cGK/XdU8ruMWtUVITUv6DhZ
wsSuzUdiU/DhD80NHPGOYOydaeObWth3nbLPMsbXnVrEz4tpuk0Xe1UjCrqbMmNv8sWy94on6V4G
89GpoiEkqgC3b5n5+c6u5YzpNs3zV/R2XroV4CT7tvVEvLFFKnsWJVdYnCrRtyTra7GSbQx8mcX8
3E06p1RL5NuWBKZby/UpDcnRGfUe/6YW3gGUFrGtXusw8Xda19W+tctH3xXlY+VAkapZy0sdiWbv
lmm3zYJEPMu2PmVj4W5ZNhFSydGsnJrtZiDzG6MsYMUS291TA+6yBdN37sfcjiOakILu4C45bHU/
FQuqCZHMD83QwJLjzHF2+PbiA5LwcFW4zlOm6599iPbxXGrhqnUeVe7bWMjma7jCvBFFMOt6BGvK
s8Z8LQk+YhUt/SfvIFnitD1elsrIrZsZ8JUihQ5Gjnsq+HtoGWbMYhji+U/Ax3jDCopi2kJm/hrq
Gd9znIt7E8iXQQGS0RlxSBFv7OK+dN8g3aGmq7q/9GKxth6i5FVbjs7Grm2yLZZEfcc5xqibd+MP
hLafMeUj3YHiEOoTidJ8NxG0d4Ti4ZM5dixWc8Nwb2MmjkcM+ror8N8tDVgbZbZMH0t5GG2vvAss
YKdKH/guOs7Gyb8tG/PZDU598VXM7gghya07yXXNBQXaYw0e091o38SEmHDGj/3ZyWf/O/UsGNWd
tlWE2U/EQ3i2NZDTh0vPikZ/m6QViZLsNPs6tkB+dXy1xUUwWmzC+Zx/Gk9mT32nCRUvpxYKZamQ
fy0/iP0vdnax5J8qJZNx0wIVQcYONVlCRVKmD21PO5m1MMBdnTB8yYr9bggzxoNCEN89ijfKq8Wl
sbV461htbmoUZScx0vEijC/OBSsEc07NXFVxwQgkoY6DWLzxVkDgpAfYOUHhvNdOdZemWBz9MQ73
dUOhnRdeS0qUgVLRWR0QIHBCrmvBJU5e+Kv28WHCadtmE6BvuaA6Vh+5sZx9ulj0jtTGP2ny43Y2
U8ItGDWjFPfppR2s6VVSr44kWQT3rTO3uwBdKnBl7QdHg+b2HGau3Ax1hxbGZbFwlQUmMTW0wHH+
Dx/5GPlmn1gWm4vO7bVxTWnfmjbk/iTM6NHp8IUzoslqqxWELjvYvKkSqwKby1BgR27XnhCFeBgA
qjm674GASdB2hvssmPj3daEFL+3IcadoNDz5Dnxw5FLkw6vMNpeJbp+5kR+trZpSLK0Xs2uKZDp4
RR7+GLIOb7xN61az4RazHkWG8EdKmoR0QZJMOutfhbmKxktoJ+zVzjZBTlUCUmh1VhG4ickxz3Sp
DPlaEv/Gaf37STcFt2bpJFtNqSHgRuCwLFZYmanoce+BeEg6aYM6d85BltHzl2pNEhV4/zpDRrK1
rDB1eGdFdQe6AQKe+sOG5MJNKCrahOY0fJB1RPmWHtOjbdJhW1GGsI4kBVYhnY+POp+Sh5otoxGy
OKeMk8g+Rv2V1GYeV7qJwlNdJfeTqud9jGDSKY2966ULlasXcOJaCHxudfR9zCSJF6P/OtLwcPG6
croXoiNiNqXqmn+W4LPW+gCM1B2bTDvfr0fhzldsUqIu5+fRHvgSeCYeo0z4+9nU/N0p4SnyjH1D
EtD8LegDcJepcJgKkdEkIBQPthH9A1hVbUG+4xOg9WtQwSYeU0Pog+X59JJ0xXMMl6BDkoEQfo5H
nc3dbTi2DW9EZG2m0Ak/af2Cp/HDblfV8L68Q9AqDTsPAQXe/Csd4/kEJPdR9XDmbVjvyUSDS+4y
AJl8WsqzrBRLVNoy5NPp6N3EhnZsUsp4hEd3P1MHtLQqvKFEA8w/xM9R2c1tw7b9UJdef4K29HZO
M80nd27nLW1DvGOpoeuCVKbHSZfBSYRjf5kHf8LK3mQvYZWCOdVKeD1Chak/u/AkCPkTWzPvDNn9
RH/lLr7isZ2IH+fCuJeZ7xbrh2+5WwglechpGUzSMH/wA9XfDZ7Ur8jmbTC37LsD1LAurNbZLNNU
0VBX7NTgjTuMmzWhb93yrPz+OybScEtBBvBoNef9Szi6hM9UTYSZvgnwBABNd/XBNLgj/CkTpzT1
4P6jyt4x/sAkUS+/Dz2oygWK9CJ9B2FWARAEl3ycstE9t02A9ztbfoD1ANFU4/ShtWuvPYzy7TQS
JDhhad1OtVmGVQeXTnEJ/vltPRXIgy1bwxcXtD0N9LVs5ZiXGwaGjkuDQaTMWkJJickpwPNyBMIs
MRR4iShzSKQYAmRDqp70BhNM9u6UfHVaIC1wC9yeqyy5KjCaacTEEaE66ZpCf5aRE95R53nToK7Z
LK6FlifNN7aq5Nq2R/uWBzQ7KDwcH0VGYbgNLXlBxuHyg4zc50scwPM4wjrbIubfXWUHjc8THCaa
ghubXIwGYDdigZ47TeLVzHaetE2O2kknjx3SRkbMcKi2aS2SQ8f8seLHhq/0xrWHBm3dvAqTga8l
Ch05bNpWkGMAMDhdRNZ3AEfo2M7Szp17M5bTTSp0iuSzxwvhyTZ9rdkRUH01iSBSJ5q+xqJJLt41
2rYKBtDpLEZLrUc13aJ/hdOJ+e+R9eMvg3MXhnVzn+Gb+mgnyUdHBiTrESl2v+auWujyyYnrWuw5
28rIgitwhysHO0U/0GD4F4uTfCeAoW7FMCQV8hg/frBmijmIGumOYw9QPsadc1imoX0jvY8YJOUz
TbtIsBVetRNIVrWlIIUpOp7ecvYH3sTKAjPskHl86/W0fOW0l5wU1fNEISzkwOCBJkzHl/a6t9H+
LRV15PMMcEFkIerYPKZB1CwNOtZiDM0FT9JhSsmlqrmSboKwdG4JQiDqiELxU9PW5SZJ5/kyVQh6
TCIfNQzlbpJu+haHOK7QvC7dsbd+r3kLtgYj9o9GTzWmFYVAK60gXeXUvdgtD9VqSmwDTNfJI0Ec
SBTHBzeIAA1b5Aj2bM55k7p7rMn9ZbI1DHWSSfVsgr4+VEFOxAVtGlur6tsHKpm4GOi/4BaSBSdp
t5B9aEJKDdplDs9LieyKd8a6i13H+zARH2bsCjKRoqiBaC8B80LIoZUmIv5hSdOW7y4gCimqg7Rc
T0TKbTM/dV45TD56eMUbiGHKFwEYiJKh07pMpvSkZ3zgNASmvAujv4zvgZoVlWmnXEN+xBQ33lPC
SNKFUe2vZvK4nfRdky17EO0V9biMACQg76Rzvc0X69hEoJUeIn01Hf0B3aHpVrbjIaotjl6ZdJvO
KJ91Ui8TL314bXTqLNAGBhT/J6yE98bNofeoFXMcP5X0fyraF176oowPOXAG/Dkk/YRJx7YY7NNg
I2uaLzZ5jqnBxpu+FnSUFo45YPx7sQEB+3W4ONF96N7SenfsdQm+Z0bo48osN7nMQWoisJgE2lPM
9VtPb4tFw54O+xer4k/cmJ8mwPL9+fN30fv/mAP+XYk2Pp3/szlg9ZlHSV/81Zor+At/mAOC3xDy
hxhq/ky4+Yc3gIps72rMVTbx4g7+bjy7//AG+M5vvo2RVJEc7YZhIAkL+NMboH6j2ObqA7L/sO16
/4k34BqJ+he/z+/WA6yyikhJP8Br8De/D+mdU05Kjo8PhcscIR3LaP/a595RD6bbCfQAf/lc/nfu
XD6G//UnEjSMoBuDg/d3KwJxjdWYhqTN9A3WRydDjgm6bKXfIFqfhGJGq3sy1Ub3VfX+T9s1j2lS
f8xFg+fQcnem9z9jZmQ8o+ugab9X7symjrB167Xh+V//rrid//bLXkvvyGXHNU00po3EkD//S6Js
P0OuAvkK7tQRoI8QN2bsJkNJgvqA/k+nZOqM00MXduKbYfN8yBKiJWMzsgUtz3NV0n4RlbCBrk4o
nzOcdxPsEB7p9kzj1ZufoLhFEzWvcf66P+AnHgy9my52KxIQUW8t4SVKqORsMnfXEsuKgEu626GP
hucSqGbjy4LdRicHrGWczVCFH5PozhMTGnvPVchqOZwHTknEG5hcRO7jo+DIIpvEpX9NQWYbMUV3
WH/lxmZuXhtZ/SgWsu6GJQd7amOHGLOgDTcxB/ND0w3WA5FlwU4JTiVVAhH31+W5WSRZS729pVLr
LFEF7XTB4IQEe3Y/MTVlny36g10fWdOmE7Ahfm9tbTYtEMjkqQ0NutKifI07T93IUH5fvPrJR2Ne
cWev2ymHOmLy3iOQIjeoWZY7PHHqJh31izMhvrAnjtlm4gOyFQegFwoYGEP0pl01LZI161YNzXM0
F/bjMuCpLJaB/i1rwIsw5uIDOjTd69nd8/2pQ1NV/SWyiTZiMfVPCUN6Eae/aF0r7nOlkzsMyT2F
zQBq+4Tlf5UVcbaH4tojByDevWts/8ZXAEQrS2nvGM6YmBMmtqdGoDuvdEuZG/xDx96xSgi5h41G
djjb3nOSFXAsmbpRi3hHeY5VmxKk9QyuiB2uLLZO7t4DmZht3y00mrUI/5LYVIRFwR8NWQX6W183
ogzqMqby7pRjkF6Xof5Kgzj6BTz33s5dDrmXFykFbXF3qIOieliwIWyKyJlIXuUJTUOn2jRIp6gc
99KNGeJoh0XxJ7XkybsIrZcxzt2LC7d1h1+13Yvaco8xKk+5VPn3Jmjtp2wG64xtCU4T+brd1G7k
nQhitrbid5GEn8bjupQ1pJauzwoxJMY+rlU273hVhtFVKSezGythGLJmB3ONSca1qYNLTBzWty6R
KR+Oj+fYoH6qmyo9a42kNsuV/yFxZyA9n/213U/kx0zxfeXnqNh9YjnTQilQszR6buzpET1lygtK
f7fpZlwq+pDESLHqwIwb43RYh0xNBkAUH4wppm3IZvSYe6hM/b7296L0qrNlq4UuSzm+9Yv2HvL5
KtwyxNGs5iHWe4GScsUO2pZtTyU0/GPhz+MJfNXrIaZCtDNS77seHxf1B/1HzhQbOMgY69xs7S6u
WCbmUzLKZw8M3XNb747wZ7lvq7Df+tmVkMDy0D0MhSaV1Kp3LtWYeztAyzqOsmnIdxLttk28ZJP1
U/NrmIC0I+MFb1q3LwV+eZiTEsl5Uitm2Bo9WDRi+PHK/n0RRX12SLE8SBO8pq5In1nZ2ofW7fW5
ap3oxBGU4D1onW1GGeC2pYLoUnaqYiUBqcd2Fv6YrTJFo2j6h7qhk7xOSoKp0mxYyyrGxx74MxBt
hiYvIddH6PodlA8lWlp1X2BpziqZZXTxPcz4XkID9Ci66ntDGfxckL1a9N1jN9vOPm5971j4g8T8
YV9w0X+zhPc6+faLD+0csKrX0SmjFfSQeWBPa5EOzmPr2tOtnwvnBnNJu8k5ID+dqUT3ywt8qB2N
wIRxDZCgrAuF5CKNnBsgVZ7EoSedFeZo3kjUFQdX1rzXbUE0CuSIe7DdEmSAOmYBFZJdC8Hnpr7U
jW/H3AIN3YBN3b9JPKLJLte9h7YwRk+8LnVnf6vmauKTNeWXV/fFYekAR2zMOOmdjJx9JzUStyT/
hW1VbJImrI5ePVaHCWc80JfU8sN3ompHc5beDErFFFvnYEdF55pbwLNrI0zQbXQV+dTap/WDNnnG
dpbPh2jyrJuItdmlf1n8XAhNm7Z+2Otvrewpd+jjwaHVsB7Pmsrj225pywfC8x2oAHPjhPSxoyKv
3RWhBvPOsqtl08cksEeBy6pZ+NLfFAoQuIt9dU8RCcNvW+Rkl48bJGc+ol40GK5CTzyQPnDK8E59
NZU33BswFbVzSiZw3podraws8SKFxRAe/Aryvh6WB1+Xuut1/DUCiL1UplVbizv+vRsk6aq9xwbe
AKcStBpn9bnug3rPQA4+RxhUjkJ6KC51qr0Pa0Zxq91xOUze8CSaUt/Gs+zhvF1vW4MAbWvVf8ZF
lJ/bqai2RL47V0LjFmdPtiWYp7tv4U92rV+8GlZzkIcKQa9FI+thTkqq24n/25RTmJ5y245gUoeA
Y2IeCXvIlU0Gs4A5IIiTVNSQgDq3bq7foTW9+eRd5z6xvH1OhHTRXOJ2Sc6UUGGtzPRdyA2EKXLE
qTH54OL5wCXZp2m2yU0+PrG11TurS1CMhcPSnrXKHrvCw95lhL6jItt9dZk7MCOU5cUPG+8w9xBw
Q0YwVtqNaBw6y44hhWV41+Suc5N5jv7qJdaWkBvjSFu7OThebaCP0q+EwsIbnKDVsSGH5CVpeUg5
sikmjzHHzY25tdN6mB5ZTxHnh5EN2EZr14HyvZ6wGDfO13nZgoeRnbVBGjudvAZ8VgRfYO8eCr1q
Ubu8mO5nvy2v6p5WQr9GJxM7qLlyoTZtgPTLKlJ8q7+DorWPRc8O/PNofKj73qq/L8mkD82C3rv1
Rn2MJ23uomFKXyOiw3YtDsh1xvV3NMNE4ESj+mkXNia9RbZQYztJ9HGkKu7Tmq6A61hE1VYU1Xga
oznYu4S8PHpI/7qxjzdlGT2NrVPeDAB068WzxV65VzEiZkFwd9/euGDLh5DjZ9tH12j+tEqPlWO5
F2wJwTrsXO/OC9A8lmru9osv76F1oHkm0s+9MPv0vUbvfAs4UcYlvDmykB4f3CrqcihMM/MCOnO1
6d1xXo9DUx6GNHHOzpSj/fGTu9iDSSyN/DbCuOI9gv32KAEvq7G6JeZmFfiF+1KDIzxEw3JFBIlN
t80vQ640Gi+W+mHMVpmdMb7H6YOETdkm9dA/QEkR8uEuYXjmJk1fhp7Lk8rYitOxaY4dqd+pTUxs
qdLgU7tQZdQai5ckidRr2MFl++ms1jhK0ftRBBzcx6Ic70dsHwmZAIhRlkAqPBljD06XpPXRVwAL
VZJ+Rw/L8CgweNGXnIAa5+bszBEDoZWnnN3VvXaKb16Lh1E4pQ3HkPp7t/dvBeWTT5AepyZvUR8I
s+2kld+5SDavrYcr/EP5TeogbqoM6fHKHnZ+LREwoRMrZKK2vuQmG+L0qzb9AjTr/sr64L3Q3be5
qh8WdrETopufkOXvuCHib5WKUW9HAoql+FYzZN8WSfydSt0uAErHk6CcbAM8l6yVlTNNFjx8IxE3
u6wZRpL2dbNG/liv89zvD4km9beYKf6pUpGtKcOrL0uxPJmqDHdRfM26bCecMRG0XuLd801ekVBz
qnO7fgSoRzVbcIN6fU0udqV/WUGSrOoWH9fAuEltEz92jhFc0m68brjAUMshowa3R+VbtvU3an/j
uwxj7N5HHRMh2vCjZrhBNVGcch89FZ0A7Wrpm3Ll4qhjGA3FvZ3k3grM19sRmYPifukO0ZWESesx
3AHC+Y/jVP9CjocyfSZMM6U5vLNTcsd9XFZj4CKz7OwzmYUkNEOWAg7KH7K22sNkkuniFWRgjnm3
i9JwOZZYNdCIWia+owlmU470MbutISIzt7ClSQcBD2dkFZC5htfyrjZucR8nBFA7HQqINM27W8DJ
HtVYRn5Sdy1RLpPlLpumELV19brk5YfdLOPGbVhwVi7A6Qor1vARZSDgZHnlT4L02WqF3osHdfIN
SioT9kgvKm9dAcZt5ry76gSRseBEi/pD36iD6q3DXJIhsZJ2D2lGDXLNo8eKuejuK8psf0v0IMcx
vd7Jeukg4wXJGhvT2m9NSxjzhLy5CEMyX5PpbRwHdZlioX4CHy3gXBU0IRPSiohFZLbgtrspq4p9
4nuPbUHyDCjkg8nUB+TOU97F0a1XXVHhhTWym+VTgmb6ICC1vk9lkOwbVvKpCJ47FVYgdfh182Y+
29eTTipsLyQiTnulZL8tCg95NpEpoM6M+tWdKpybcK7zdSrov1ai+tX2S/GURVcDfenbey/KLsBh
Ab3WJP1WxsccVFwrhhN+s6ZXt/xOb8H8ks8RsKFTXVjWxaOR05XbL4kkn+ZHv0KpEaayfatExpYc
RgFsVYbzk2wrVE3XVXOiQaJTEPRmYV/i9xt2NmEgiCx4YWt0LhuRdOTvYmkstiZKb+siK3Y8QNsg
TkmrnRiB7eluFHm6a9nD11I/KiKKTpSrc2UphBckfT5XMj94UceXroPlLlnYXBdbofbmXFwGy3ty
q9h6YeaGfHGD+Qanuv4pMQWscXf0t1Rxbhaqh19N1t/KDDlaXcXzWiqyuiv2cxrexvo2DcD6155b
288tXNwe8tQ6LeAbN5Di7U6a6toDVcSfizvXPxfXpDuTYhv8HwixJAVr/ncQIgEf/wJCrFrC/f6L
nMr/Onya5TOqWHb+KW7kGhDyj7gR0vkcekCJBCI55JrQ92feiOP/JgVpscCD5JCQDMTf+TNvxP9N
SJ8ASVd48popAjL3J6YIFBm4QmLoBZcT14KY/yDtD83OP8Nm4lqHdG1mA9r0CfzziUP5K2xGngKu
ocFLf0e8SNKbPC4GDTt+cuyFQx7UCOKFGS9bLSQu4xcxSx/gHouuJoupoyUqJcMW7SAVXO9RNzrP
bUxgIDbtpcSnWRiTbqdlJEOL1nUnwiHfkSPoi7wJb3Aoj/1GDABCGxxJCFumAMDl7NtTSRhEO9tf
CFBGMPSBwr9tP+Q5ctrMyl8spkiGjUBEy7r0r0IwDRR7K0XHqZogBHwhlD55NVGc0ZXSK/j0PPSf
xjEmSE77zMh0yE8EOuC4R4Lvy5H/AfHMwUkGkSLkVZB6OMbNqVMF8spCtOYYDmjziLzIg21EHvYx
8XL1ZBeKfIlZYzcCB2BdLMPhPPYaxTu6vgaPyACiQPJYAcffo/XoMlts+e0zAl0ic8wL2CpYVRLC
1kk2UtdtL7Rpw7aS6Ic7JW0ecdt1X23MMXLMPT73TZNZiJ9Ukahk4465CclSaJV7WLzW1nf0syYD
Od623jqNzTipAxODLtYq+TF6tqTEoyNxxI0zH61iN/qIOIc8OllpG/ywTBGOq574jJ9VZsufllcv
Mwa8jOHPJ+cPhCWRh0incD1uWAAJDLmOnyXiK+pbZDmhBrGz7FyERXduRWsTsBAO5LjIWPOUxWE3
DiskLOIuyGpIWdNrHOxlIl6EseiFSWsE/TS+mUMRSN/g2Fr6ju6Wsg9WTuElz4hOufR4L+rnVBbR
R4l9B8mVrmRIiHyxvBah4QooorqwtnL2fv/Rts35jbcNKZRt+/fLkNBdUdUkqoKXwr7tEJgIfQyC
nigM9guUVaEOnCO8Hlqn2iRAAnWaUqhxReGekBDyqzWyp/tmVulNzrye3tRzAx6UFuNZBkv2kUw2
4G4QwFIXQ+TcLYCXWLT9QD91ykQB3HWLdQn0F9giN45bMMr2iI6DLiCHvaCO8dSVFud/JzuPx7Ue
f7TRVYW9TC1ZMl5ZUBe7hG38ZClBiXGfzOHPJB2s1xBegSm+R9ssKjxV/WR7DASpGGLuZ166XcBf
3pc03NabQoKtbFylA2ALnboLeurAefEb6LdVNrTdt1BoAsGMN8/ThgpJ6ay9IgZUR3JZpRvfZhgi
XtCKKoIxp4nqGOa6XxjfMHcqsvHuM+L1X5MpFz+VLswnWHjjQGUXfHBzBtI2jt8RCo/fc1tkj+6I
OWtPymGJUxj3z7ivhgzvlyC74VEP5P8ipnZaGif8Ce3Q5Myowd08NArTqd2hQ3R0+TAGM2TzGC32
WnYUT7pXO07bLT/jVuLQ6+3EYMVzUB+ivi6JFfKHYR/rgY29I477tqOrmZwDIkZ+4fny3joV1fFW
zEQH8jyP0udqNmoz5YX21iru5meTOqzcaZjFyybg2vd24dwDh7aWU37kc+EwTbIGrWJ7soft5PWs
7mjKwnYLXViGR18r58X0jKFElF2HeM2i9FK4ARFmgc6wF1tUBmB8AyNlOr0u1ykS/J/cE1a58QGo
Zhy5ZMhYCmXgmpeATEMRpHlMU4czvbYVmxikfUIDScfgSqfNOCUoyRg+fES1LloOa0qJGkW+2RXn
IjIl3s8wFat5HPuHSSGcIvqyDR6FbOzPdsqueo2FPs1NELpXj0u3CLQTaiEzP0HjlN1KPo1pLWud
Wlheq9hdlfYCxhbWqPDWChCJMz0KrEMrJzMSOcfTRd5HJF4oK8dUG0vycg+lG4VPVp4ZRHWopvyd
Rc76mQerIM/fdEBiTUIcz0a2bWIoP4icLzAakZO5UmA1X0hryG/NvFjWM3A5//eYC0utpdV0zlYK
2YVHRAURJWO1o6xtz6X9Q42S5ExnBMJcZVJ2cmfRlna2g2x5rCq+042yMMkTOBJMH31Z5q9B71X9
oaq0PGrPybFlJm3/k3Dz8TJYXXDV/ksyeBjika+WaGSsmCarpM2IytJ9HP+bgsXrvf0XtpB7nd6O
0A1cOjwIpRZ/a3fzEGNzkiOpUF3a3hdWFN9wb0syWQiXEWnpb4CbyuOMWeT/YWb8vwuc+/+uI+Bf
NrJALL+TdPVPxDJ/4Y8x0BW/cZkQ/kjgv0t0+bVT5Y/YOeH+RhAdA5gX/J5Y7vJN/kktB/yR4Eay
A8kE+VdqGdZZsGuENAGST0NdsfpPxsA/CgD+8riQVkn7AMQy5YMOFLP62+MyoD7KEmqAuQdsNquZ
t5VaMK7+coexcvgUFGn/IDG8j3dQnPEjqYfpV1PbbHEIF7B9MiVltOGhTiOcyrjzeyIzRE9RrJJ3
bNMqWDVSNPhG0gFVFSh3FlJoFLpPS29T5xUvjocWEEBlcaqenKBuGOZtbF01oclAcBGiHtH8gEjr
sYfVkWErROKRrpRby3rbINDmmrUqhJNeQ4Up9yzRZGdMeyU9QzYVR0vWVN/ICx7f6DR0v8fjkH0j
iqHXD3jdU+zc6LvJhrV792ghcElIhEvwivHL+LSNDX19ESPRgRsiqoI320PdsSoE3BYi4pEPofdl
vPd6Rre1m2dEEc0M9vu84QPZp9oNHvKuRaqoigBLZeFMtIP5vZfA3jmFe7eQ71kfAhJy2i3tnsV3
H62lBC0s5Afyo/op76MAQtn05LpJUiZ/qmCxHiTXCniF0+WvVZtiaSAADx0wnW/tE63L6iuIHP/s
m6HF+uhKQmii0jbDEbKWSVx7hR1vKkNSyop8rLo69J4ENx30TEz2RL8IK73bjdNNIWb7VHAFWlyp
tmguvrbK1wE2F+tX3/hE+VLzUuFNwEomCDF7B94Rt10xgF8lorEDMqhi9yuNZRq9VdqlNc6FLL4n
FkgNN/X1t14vQyw1kX5tGKKQyQt35ZkisVEBJdnrrLtRb7OsKam3cydUy20nfMI1B5COqEqJeu5J
zJlXbZvW6CW7SryUQRBjsesVkK1YQuOtWkYyi6rVuktBnGjX2aSK8Ly1tuWICovY6WfcwqleqaGA
4zEMxMFqCiVbB6DPcImc2P2xZDNq+tHCqYFzLgjXZnLKMze5frqKnb+jWbNRljmyTzEOIMPG1ijt
+jBMBc/TAvIHjdaD2u1st53O0GX+jAkyn/ZhluaU++ULb4ibt258QPFbELlFGRraySXDhUGuLGlg
HAh5Bs5Z6jcqtZk4DMEX+993uZs+yAyVQ9iuvgl7ptFbdcZCwlxXb9fx9ntWyBzL4IiTefQsrKxR
67ybsk2j9VAnzr29CNCOjksqpyhP99yjgQ/agHkFqe51l/iehEERrGKkVt3KHRv8fDr0BxxCNcDN
rrQwA7RqDkB7ATqe7QgEdKPFQLVcnIrmaDlVRk2ZjdoPr1TTPY6yYC0LMqK9GTMFQsbEdOW7tmKk
y4hos0dnrPxk01ZTeaWKXf/XouvyvisbLOb/Td25bMepbNv2i9gNCCIIqklm6i1LtmRbrtBs2eL9
CN7w9afjde49luQjtXVrt7IK3m2LTBIiZsw5Rh9zqh0YzAYNtLIILD6s6CKwTo8az5EQVH00leyF
9MmmSDSXmc0nHWfrN8vdkqXjWBK3MyCK945e3hc1GZcqVyezT13aBWZ5okvEUtb7ZX/bMwphGCQE
Z7ossYpTYnSwb/fydmxlf0vDsxtDdBjo1XvpCrhItdPeudXm/pxt0LwsJfP8GXJ3PYRF5xEyB96e
58sZHWp6Or/rj7Rd7AtpoBjuas4ZKEGQ6V3FbUSWnhmamfMTSpZblOjiYzy7jTkj8Hm46VtGZIBP
XJtDZ70N87KRKm+FHhHsHCHTp5Rk2YssioHZeYm2y5MV0f8ccuXklP0BRNHslqmzL5OuepAg4UHu
KRaRWip1EKvv8tVMV9KqnrviU9djbwvxvMn2bAR9s8nk60VzfEoBoyyjRayi05DbTRJmoz9FmLqv
EytP0kMdaN89JGj2aCfkFhW9W7XmEUFobp23oGgo60fj/fDsufiFGFiPJziHC56QOsk+T8s8DUea
sqwtHeorajutgT7hWsFsC7LbTIBlhLbDtHL9iz6oMI0BmtMgu6qqTg8GUecv5ludCseorp/ctmB/
CDiq2juFWw2YTwal8VgmM7LwSquiY9y7wN0YjU2ek7t5/MHG82fNFry8mwhUom5VeQ8Chwwos9Oy
YyPg9pcXy4qgZk+6gCCzWRWZQ67zAsGe4QmmnUEZG9U27I8DoM2eJT9NO9wConKfdGS796jqq/vc
GjoO6U7QPrJSsuvhY+C7Mi7Pr5fIU90+VgVvzaIH7J/x6ttEjLRBhi/KwrmE7ZxHp/b9dQqRPzMu
Lbl75CuOUWOdmGKdHznJsfJ3OYtGFrdyCue+CtwLZvX1sUOEj32TcxNfKR8QmBIaRGBBrnkuzi0E
WTSF46B6iJMmr/Zu7UJ2ZdH27UOnfQaWlbvgikSgvEKdlVZ6WDWy6F0VTbjVVR941zooGu/YLfl8
FekMqA16HP1QVAy++KxW/AuPXqD3xm3Jh2g9+bnrTREfC4s3HWaNBfGHeGvvskJeLPZJCi11t9Ie
6eGnDN0H1DSzOFpz12EHELEABEgn+m6qhpQtcTawDtEp9/m+mRSbdDVX7mUjmGp/6BYru+49xy32
uUjcX828DBbC0WK6w9UJiLFKJvE0dBQdGOzxFFTpiMNLMXWEOR3Dpek1UL3dHLcbdZGppToACmOo
mkfl4DBRoFvUCA/1VcbaOcCdLvobNcbxA6XkesoAq/SJxmxNi72ULj8WswFD0KyS9oHOYdGeyaKR
X4IULnC60Hu3geO5oLAs7AzlwGc8H9qqvVSNH0zHxB3AW2LUw9+YOmlAvCpkqPFgtEOHyKlSfYuw
Zbhs42gyu9YfNdg71GMg3ygEeNsbp74RubWM4aDIpAujsXBY95eRCA/E0hRhlI+gmsYu0WI32qAa
WPdqxYpeLBjxsGrTQ+rB5I4HouqKxyIOYBJGHd8krLOK8ZOFTu2zH2WDS+MgBoMT4cRkBmsQKzHf
tLDe2zb/1ZWPKdXlqNyGFAbj+oG5zzYPA/STH+eaIcaZtkVCisEc9x+dQdLYW+qh4KjtkQ/dlW16
M7hNfE8Z2gB9momGwMg7wwvwVtnGYVp7AaPc0ja/0jYNLnRepD+1rfglFXPh9XxkrDKcpDNP/ynC
A/pwCAWLzTwjOWXXlCw3vYO3YD+3fX/npoG+wWDn5ZcCzQ6Ywhm7OeKedWIXEj3VgfE8H6txbG2U
i2qZYJs0gv7NsABqTrTq9XmGpBpSj+eJu9JvhseIhhYJhit0vNCUZr4VLQ3kg3C6mLKU4VqMQ79L
3euhdBx+h54IrpnmEOATxsRjxz8JFDf1cWoGWGMqD6hEkdyAGqpqv733Hc3cDs5PB7YO6QRoR6Gz
e8Y0yPDSNV8jMM4l+tfzVFmuoujzlvGkoZUyH7OUXgSWMQc9xm7sVpyapEcUH40e0W57ceeeuyTY
jx9WT6SM3zbn1G4sm+KyyzwHCkU7pk+yooo/GcfRf4wCP653ZetDI4MDC0FstPVKQ0gvCMWDVOQg
+NxiPcXWS8usiRwWLh2NrM50uvRHjTjm02JZcXwYp6y6K1qYkmGV+/p2SErG1kjOdkXdsL7kZBLv
7Zkt31Trqlk2wJ8x9J/yb30Q0PjTa9n96rWLTCVvxuAcLZaN0Ki1WamRyUgiZVmZs1O365vbCmuM
PDrlNN9XmkCBvTQZZSZPnATPZxDlrWokLpYdsYG3Z1WDBgPKYDokBcDNQLYUyB+WpMVKnSOsKPYT
HWqyIQMR497n0LkfsawEB+7mvB4bbogFqaVHI2ZPYqvpA6IMd6bPsvIMg3x31fbJmB77JQCb3bb8
EqcOqFB5WnPcSOjmJc1mkMYuuBNumsJH6ILaOi3zsQwuUoVVl3TtIf3utb40By+tMMdMVZ7QSUIN
/XXASgO7jGWQwM2SnLkMfp0K+98bkTNa+XEIUsbKJey7+BRph6nP/W5ZedkpAq2wTiLne+dnXGbk
UfpssLQO+2TBMbFf7CE4Mz7pkHuGfUgHp0HzGaZszD6Mjk2PViVIP1DNApIjZBFdGam8CwcJV9Pv
HfRc6O9F63vt6eJVhFb3XoLucRiDfqUTo9kSgyaRl/4wTDZKJ61YGRurtYCxlmJCtGe5D+4owC5Z
o4xPONSkmNr7Wc/IvtKl3jYCTTdSeOZ2NvBST0d0nkBdgplKPeXtwQLsiRVMq0p4NJmTmI/GUSOA
QJXTGo1l4H6k6eZYoWLvncKyj/Pp1OZE3Rx4iauLyi+G/drH/YXPe1JvbFzJ+l9KeZq3m1Wlnvry
bnvmI0jhLbGRM00Jeoos4P1ZM3rg7NgMnebEylC847RHh3A6dBWJRsWcmHsK3uTrPHndTziPelvn
gxgTuhwicdJItBpXvZMlSRih9fpkNaTibSIAlSBvGOO7slF4TfA/Nd+Rzlj31uKpT5I2yPXa4sLd
weDgwQosBfNFMVadd1jhhiqUfRP98BcIyUe7GKkO/cIGw+w3NuGZi5g5Ajci6z+iCMlmQM54Nne+
sfoHlH/WZYAX9zuyCHiTNYENVjjkowBu5NVfy5Q1RaGAbXF1ebnic08QfwrQMYZ/KdB7gaLLf+Vd
vCKKGxO62FYV2wcyVevk3MlwH8cYapJwQN78K3UXF+NcXTLtwOdX+PtmXBdYMn1G7rLM7KX+UHe5
/xRDbIScVjK+2k0dNqH/h17b/29dNMUw83+fre5/VSUU+D+7aNv/4b+HqfI/jqRHReAJiSxkMfzf
Yar+j+1rnKTAN7aEP7VlAv6fLpr/Hx9UImugSxuUJE1GoP89TJXef/hzzD5RYvEfx3P+TReNee0f
LVfMIZrTBsvxNrRVHvvi81FqXeX0zzlYUx5uzj/DcA6NszksKWC3P+7JzT+NuT+D07Z23P+0635f
ShMNwVVssmQIoHl+KTLHIlxQHUussBhctsI9pgwQL2d/5Dhqx0gl27K4z1CpnPByJmdvX15sXpOX
12dwLLaBMV5V74UXZcA4ixAOAEZKtEFy47iJPrgzNfsxE9DUdlbKTJlbsCQZonRlIF4msfPJF2zi
ceZHNwguW5+uxWJzjs457NIYYVvHvW6Bv3BX2EQnvpNNT2YyaMcrlnRmlZpb2lpFicARfhOI7tZU
T3NUw1woYUWATZhMcsfzo2P6CCb6EfvL+GUcpXtvd1YFTGSx+sPEefv+7RvyO7Tv9R3xqKw8zKxC
qO3h+MN+sjR2hFo8Q9yUBoiGB9vDEzBK5EQLA3awZ5zZv9hol78XneKMwoAfY3NT470EECrIpsLE
6NJTiJhvJAXYEKIZCCB2ZkZUrGxlRJxBpn08KrHMTgp6SY/O7ErnJJZ5fxf1LmeKBIzGDznQhTta
o27nU2CL9dd50GR9pCpCRWPKNscEmMChn5WFhzXQbf8IiG++Y73qSqI2QP4ivBuS63HujIuakM2Q
rLghy8Ef+GV3ZoM/hmhONDRrfNAoggmUS+58PlEvUEx4SbtHT0//MiA/8Ltd2CUMaLU4MM8H11dX
q659gPSdACDtGJ2f1n4yAaMdW2c9pu3s+zCrONFA3hr6T0p6cXwDn2N2w8jo5LvfMhY6dWsXytrk
z+XIFMjvCGroqtUc8j4SDQo4SYiZvaaeCRN0RsSRyFR7u5XKnlY0Nu8BdCfJlx6ovNk2+36dcnE5
WpSYFx1Se3p09Ng+pipI7YM/W5Wzd4cYtYKnqR1OU2cO3Ee+sJIXS0SYTOh7fpze5pH2p6soxkty
XFPdpEcGsk5xLHgqyjCnSC/OIiFgxEVj3rkHoJJB9SFzGOXt6jIjWRrUQyH29AlakN0V8AlBbEEQ
TggekOZFYxf9GFYvSY9eL2B+8iMtHGotAzR0JW0t2ft5IGhhVMzx90Getc2BHWpC+xbhHLdhko77
tx/+vy1G+NWxFgtFqKVkuf7z0QcIuOSjzZQ+rv3gRNH8Qsu7xQ04LoqOYernwzpa9RFo4Cb1HaKn
t6//PK3392IYeL7HuStQv4coz68PGDdOaX+OYUMEw2ELkrxwtxRtEFXOSe0E2b8LW/3ngtKhR0W9
yM4htwifP951SiOHXpNHuV5NiGA8WtDtXKEHaWv9He94exq5q7fv5cyBkw7lWWEa8aOG17Qc52XD
YsHCOK4Y9i9w6UINeft+ONvq/3x1Ro9MFrW0fQyLnngRBqtUQJVnCpj+WKlvQBjIjUjvHSYb4B79
jpRuCVrc02qEtrCrZ5eAZmDbx7q0+hOvje13dqvXuwV7tY0tTwbs2zBpn9+vyuoq2xGDzZHbM244
ZlMc7PwlK8N3vvjm8Xv+xSX1ASHcqA89LeWLRZhuu5xsTT5EUk/jTVJkXYbXYRIZ9Xbno/uuFzIj
Mqnwz+P8c/AnwKvceSpBpOEME0EFOfX2VyNX4Rxx2BmKT8zuJxATonI/0Izv3vnMrx9e6Shqb98V
3BmKkOf3RuOy8Bm48JHHtfnhiLoDvAtYLPVhDqer5Z28c49e+iRtT2pGhzb0L3vrVbx4Wy0/rzH2
EU8BPNb7bJBNIQpt1YSPOV7FXhno0gyoivhDFuT552lqITNPprOOb3+Q5w8FdQuVC8I2hDoOoPDf
pdyfL1GyysZpnMyEnramW/pgDJHGfLl7+ypbztcfj8Q/l0EsIBm9Mi2lRnt+f4Vy2BlzZEpWPQcf
F1MW0N6x0X5Mof08DtCPjj1qmnuaDuNlFFegT2a7ynAvZcBZWMNp/kO/lEis+tn9J/mb7LX4V33z
z5P5v5dx24fzApuy0XNdTe8heLGQNIgrOg/XVNgShXFmpLYOeH+SE4RK9/GQZwftIc2JAEtf2MvY
fXr73jxft/+5uqN5CGjTMmH+LQ38YxlLW7eLvW1m4K8940AmHxPWnBS2NoyxDkAIeSOgJ4EMOAx6
Dy3t43dECs/f138+gUuSIo8+Czc4kuc/jvbthCKPZ2CssmoNOf0BUOwzM9/USAN3UVZgll268fD2
F3+xQG7X3SzbFP6SVdLjDXt+XRJIFcZaaIleJhgIRAzs7ovYUBrhLcwRwin/YHW180GWNDOhXiYT
yWgyzYs9zsS1OSp6bvP+7U/1fCX4/aEg9GxnF+bvnvvb4PzHz8EzYkPAs4ZwjUCq+iiMzwZ7Hj57
hbdejEmrv7x9vd9J5P+zWv6+oKZA9P3fRbx4WcSLsRu6uhZ0SooAIdmaWnsqeOcI/1MecicvSBDT
/aey2TK00HvihWmtf7eX/vMhOMewEiE9AATzYq9iBKgKaVoCjJukPI3pQ1yJVpAZOzjVHSdrWHCD
9WPoHP/olR2ehdSP74M+tq88ZGbnXUnsZNZ61XeGePqdF8R5/YYoB8mGTX6acAQr4fPnpKhj6li8
WLhKckBoVY/yIJzAGNWhlG3+mMoMLaybZeuHDIoJYysflEzYJAsUs9JyYYEtS7VYuyGZhgyWXDJ8
w1ZDa603FvkPxBGmVdjZC20XSgJ6Om//xJ697XgvfmPHkYplhnSHwNYvnnSmjG63BMqEXTPdxEbo
25QxSIMOi0ERRX67J6m6Zzzej5SJ2GTLQ5CXe7llJiT5nIfkK+QX6CFRd8YcRMECCpBMOIQiRqLI
nNRj6dZ9yswTqOq+iXF67JOc3BaFazA7FB1FekNW6Amv13rjYRPKYju+9NmYmOdbGk0YYjyfzRrL
747ieniSSZB89ayZyWeFfmqlCdMQEF12pGcfq7lZHq0kMtjbJu2eTYMsZ9yA/Tjvo9wl7q9SkoUT
Q8KDZyb7g9WQMYpXUTGf7isufpGP9G5DL3BGbPR9lH5wrYkxQ9c47pldN0F3RmVOyDGwV4VXLm/Q
DdfBFIXDZNCXtN72G1cLE86d7Su86ZxBRHtSpRiQz9FI9scyrXHiU6TrJ20sCzrPrMxnEk6DCVea
zdIR02DudrIHcoen3C9DIUu57pvCSs/JDKFmj61qRaM19HezFPXXIkq7XzoWZg03syA4sq7NfiUO
Bw2mHLxgTPyXUe4wck8/KA5JTF+pu+5sLy7no1oDFLUsL0g9Mhs14TFD1GmB+HWWD9VQOL9oi84/
mAIl1xzBR3HHlwk+j12Vc9DADHg1IGPk8F27CYKctMZV0c6uKCkx6eSityixBLvIK3L8lXVFgFfM
SrmbmpVPxv5j9HXRiPRrWQCA2buQ5GIMQRg7dygMWrOn2x7QA/cr7MlNg7DSqZY1jBwJ07ktiHRi
BIkLZeK0+JOEiPWzhxXC3o3opbdMJxCz1rT0zCSbZWQsS9I2v1/RZQC1luF7NjJkDEVm2w8u1e9P
DiuL2Q+w/Z5U7hPjBE2y2uf27MxnCxRBAeKoEnetlZuHmi7wLSPN4NYqJhvo0yKy87ImxWyXV9zz
kABq5OuVWufrHoJ+B2pOLP4Z38t/dDQWUUQ/5Kbv3NoT5zLXKjrhZESPoGXtbaF2y3gkmGjkEGrB
bnBPOkiF8XHkvNUxiseaBbsnR7q8yJTMqB7b0lmmE2TSULYEX2PQdnouUH3ke6RSuDFxqyD3XaOE
w6+javNdlXlPXADRMlNI34H0rLmpmZmOzWyeQG4l33UtEPHKeR10uKS5Hg+lPdA+BxVPW8UtBqK7
aY4O+nxpSQwPTZ5bZ+PiJlaYJwWxuj3VxA+SuKBFEGqimnO+eTNfD4vEAw0xkvJuwPlCz6eZM3vf
R6Rw78aViU1PEgqV+gkDeQDs1PeNHea98joG5QAJ8aLznIDm72JxBJQDOw8SsPuVtgAMaZ1G4jrn
YZ13rU0MwKmrRsKJaMTSKo9WUIt7r9LiLhjooTPFyoPrmt9IMzSJwRWOvNwNv2DaXxqrzrc5OpOM
nck8EsJaaJpfIXpgXTQyaAwntkx9nqDSjnuF7AnkRBVlX2G108b2LT1YZ7kM/G9NDXIIZVHtPM6K
4Y81mq4OB9TS6sRKrYDffCHhoV3ZXQ40efyPtWrTgsTAilep6EXw4FpCPzFnihBGVyvxvwWytw0k
z2snCI5clhXilUtqBWQMCAEo1NKYLbLztfXgyJiiridTiRIqkeImdtK1PJoskTi+4Atc9bHX6INa
uTUH2ZDeNzWjoVXBYOBjIEEa7P1Wdys6D2OID8mH6VOzsL0QBOfAsfOYQCLIdiUEs3gdy8s0dWTD
E9tj6+Z72xcCO93NOKfFJ9ueoDg0hYjQ3/StpFlUJHF9GmTYdMINowCmQTbWqegr2uvdrJzrpob0
eaTXFJ866/bkb+Kkn9Lx4iKc89k+T3kigj0BeI535Sweh7egLxn5kE5pWUfdK8q5riDLNEZUcWtN
bvXLXkX2hb/gPXUW04J9NpvqQZftFCARyMnwS2HsIQYQKaPgRXtb6r1CrysSW6Q7PBbpR+blar1Q
AHoQ07mE6Gi36aOwNoKGpN3+JvqZ5XNWzaMf0jwgUbao5+Z86XhYTpmfAkGTyIRG3MG0F/ZdsxTF
6ewQE78HP1QPO2ea1idWTuc6yCL6BKbDU8ZkKomJBEOK1+6GxlZnw4SbEXC6iQCX2zDNhuPU1TlQ
EVTM8PaGCV3RZZKoDr9o1Kk9mkqFdicrupIJ5QxmrIGQ8I3Bpo++MrJpdW1QOqpAtEDeAhE+LsWV
gwsG3wzGZgluwiOHV7grgJIlkXoO4UdH0bG2h3GzGjoJ64aTdOe8OUCly0CNt3kth6OTp+qzcRfr
4wocpT9bizK/cueOnTBxE5tOrhiG4QS0+aGYausS5wz5V15EnmTYtR8RdotqZ0biVAGyoUGsul8l
fvwvjpkgYyr+N6HPm7is03cO5n85JHBK3so+WrG2ACz0vPgzs9MAEVJzGBi7Y14uspNmgUayH+iu
/LR988lLJaZQhoftGZ0f+xHH+nyXipmW7mijUnzvE9niVTVHq8DjBI9jzN1q5+cfqU8o5yuQodgq
WNTOR7z4PEBTLb4rDZUSRX1KPmwB3u4zeDZSLZs2NzpExp59Lm0xgDzTzngbVHBUNiUnTU3eA7UF
cdEd/YDnMfklXZWQHYafFQFwotuFY5g7ItkNqoVq0bKIJe3Vxi9KJvK03MHlcSLjpviB4ihyzlcA
vJuU37dOB5tadzc6lsVUf1yiT0gQQCpPgFzvIp6W77iVZrHHWksSKj3Uh2KNAXIQmI7fN68iopRt
zL7znoEL3gPUyHMObopq/RRDmZNeqBjHapHOWCmSSLQPCSOeT4KJswxLtENg11ZiEwsdE1At+t5n
Uk0H3LoQdYZjDZ8uslGlIFIUzCNBIGQG8DvyYKIp2Y7l3hNwYnddZKvLDc/1TY/t+n0EOl0c2hr+
5M7vAtsCtC+3MNbJGkkzK6os2kt48MAChqk+ygrD7K606+hQxIP5MgRob/fIhRvBXJfGaVh1QfEN
8GvMqyhr9I2uHJ0TDZ3iSVHmeKfFMHrHnpqLN3lFqkIIYAk2PM1wUIWFWvoPwbrNoOndFERKWciS
jN003X7Ok5i5sxs0V5R3EtpxbeVoeIOkDt5pOr4+KkmmQYoZrpSu/6rnOABbT4uoJtnB6SDwOOyf
fbZS5DVQ8WjOVgcX+uk+zzL7WlW9+0436S+HZ6yV0ubkzKDPE9ub88fh2VncAmYvbIA2CZbrFaL6
ibW0ZCgPg31UKs3eaWm+7lxIwWmds6EvEOD7L95EJF2aFDt2sIoJ/1fdLF5YORtugj3xPkBSTfER
FbdvH+ecbcl5cZpjnQFwZoMIkwDpnn9LBhzAgEdFCE+QNpcFo/kvWWeP50uAjAGNEbl3aIUxCg0R
s7+K/r8FiyIBQvoObu0vX9/Dgepia3VVwIr0/INYCMU4qaNy72qsPV3Zq0OAQf109CRO5sQh1mbJ
7bO3v774yzNGcxfXw8ba0zQLnl8190a/wJhI+nHRjT9xlkMIccaWJXkCPNUfe1J2iaCjDR+dVGom
VSUKkuV70ruwlgwFR4Xx2m2rw9yv8dE4MpVhVAzDFQo3BcXAb6mBvUlP/TFvHOsBfTZVmNsUd6jj
832cZLDYkH8TbxGIq0CONWAxzHloFPFjb6DPsR43A+jc7JbSKw5r5VYkjzCGxctmsIvvY6Zh3UmA
zp/Rkk1IzwSlPDrUUILEO2/k684nxh8XfZBPHiev5IvOZ1aOiU3xOiGEqaIvtBhyicqxQmzx9s+y
/Z0XDyXiYMbvtDKxqmxoxD9fPYsr48GKCNXoHTRG1E5UrY5yDoiQb1E8slJRNLYgPVryCt6+9uvX
XvFC4IyxbeoKvCvPr73GEFuJuGEC6CbOCWTY6RB7mQ6bQC/nVobA/19fz0NLgFOGDdj2Xk4y7LGt
V1wJ6N3jYN2S3UzKOHmOPvS8/OBEmC9Y73zF1z8jQ62AOywY5yj10sjlDzX/3vS/qRltmBDqhugx
Er555zqvXy6aBP5WXxB66/ByP7+VzlB3XeuxgPtLl97wzm8AQI4XsdNaX4eS87Sk7DujjTceRGll
N2/f2deNKg5stCLpyVKrcAp5fnnbjpLVHlEUjHOvj8MgghtnaOawtO3669uX+stDI+mzMhRgw3Kl
eLGK2rqLC1ZovilhKp+SISaOpY4h0GucEqD28+7zv7+gZlLIl2PyguLk+Xcr4DBZbQ0bUQPMPWqa
/eCfVXmHw3a5NGrK3rmeu+0+z19JhUoG5xhDym0S9uKVrKtFdcrmmWlLSvgQ14ygH1mWFQpq7Z84
nROsJ/k0LHeNkhaJECbwPls5MENoJ8Ym1zfPkuYYYXuCmRUwrMe342EqlfPwMestmZEHsdAgXuqA
6JIJB8l7Pfq/PI640Hj0WSl8UAcv7lk5JB1x1LQxYvqN5+1AvC32M06dRtoI6WUcn88TxHMka+Ks
cOdVvvM+vN7iWNQ8FB1y65EzMXj+o8U0bobKg0nkd0AfW01ENgaO5qmPcsVhNYYUbCMxePtJ+cvL
zkqKZUKgD5FwV59ftAn8ZehaEDmzy0O5Mo05F0m2vjN2+ttVUA8xeORd31rvz6/CmB5VcsFVVO2v
ty3FUojsobl4+7tsf+XFQ6g8T0kUiAx/2bKfX6WlBkRsHo3h3JK66iwlHqBMcLjGYcX5k4ylt6/3
lxXEpzyQWF/RePHUPL8eyllbTq3mnOtW8iIgyv3LpoI8Ol7NIfrtazl/OYn5oH19hoq4BfVGEP5z
02PN8GlPlKhBXfGNpmx70XSGdjLHjrO06U0oHMu/oZNK67k3yyFLE/caNfZyzG0VwdgeIUy/96H+
8tprB35WwOEOHZJ0n3+ocW0DgpHnIexjK/qgvao51fC3P/dOswyhsid10E1UEs6TpdkDD/jG4RiG
946p22Ve/PAATRivUXegf/FfPMRVH4skHUtOqYMBbdsw/rzv8tL9ZMB5gbptO+vBz1MN6aKe51+6
HYPlBvuK88gRwUXOBkYvPrz9g/3lbdaMgJ1t4Id2PXhxa7qx0yWObiQbVvQd1edyJjooVPY4r4cg
5ZA4oVF450a8Low2bQhDFzphzNi8F2cSXVi6mIlSh9SwZnAa42LvbNlUdFlN6LPPHdZsJPxzHLvH
f/1tA4fNTQhOKHyCF69eTJh1mwXByFE7t28SpqEf8LptYakqPl1k2//glFp/f/ui7ut7DM3Gx+6D
9II9/OWyUqdlvHWbWFZU3erQkgN0Y2q2tNl31A5w5zFIrSHi7C1OgLqXiAsbEfIlpN3+CzHbGUfm
xiNXd7ETFxBsjMUdvdUAypk+8ZTRGGyca2Riy+0A5fRX0kuWZuFE9GdiOcvjarySCC+qeXWS4ITD
Khx3y1WJR+GdGuL1YoMggYLFRrjCq/6yEwPXTTe1pgtnDaM8ASddHCgaCYuP0vrs7fv66lK/T9U+
dWfgo1DdlK1/LjV5lJVZUus1LN3+bjXWfIJ4WTJkRGz/9pVePbBUKHSVtkkzAwj98iVJdYmfeKLj
RW883U+Oic4q2j6hbTkNfB4n2hvRdB9Jz+qOb1/5tUyDh1U7m3pLCkmq1LZl/XF+Z2MQMiJpIAxU
YX+qnIRg44XOcqtVfbouq7opKhR71spQjJGEuO6yrr51EqxQQx/7cGNMd93V2/Lx9id7tVcqPhld
aN7hTSisXuyVdlCStdaBdc5AE12Rba8uJCCP87ev4v4+uj9bNDm9IF/e9MM+nXTvxe4F9ZaUd9LT
wrlGo3dMIVHAB/GhkBx8Bp1fe7+ov9qz3FRUcm7RDxKvxdBR1OjpF7p/CzZECwBigGdTokRP2m/B
nOsfkHln55BUMEauXJoS1WHKbfuTZZnxA5ncvTluSBDYpdli8D+4WR3RQcTgHjrGQtDvTcbF/VfH
fRtayI6Z3dCESg7wmkx7dMZBXwUZidVMt+kX7+w8obe4eCkZbd3UcvAGGULfkOy2h85xkGm6ZYv6
iI7egBh/oB9Jwkfj39VJkdgXbQJG4zw2kOx2Uzt0ZMty6OzO4HaOOGUCMt3OmsCKGH6x1lv7ZhJD
dzowYPQ/lnppoz2muz5+EmaS94GZx59S14SMJWWZBTvWrwZdYNsuyY71h5gODuWMnlo0xOD0wWX+
iIrI/cZMBhfPaMXYkcphpsNNgpa56cs+ogXvlhHiZB9XovTjZZvfm5TWuzLeY2o8t94tvSHVsI68
J0a37sU6u1vOeJvjz1F1UFVhuRTVFaMUJztfsxwHjkIrheJGxP0nRmgS5xEnWJQFcJASPkemcHyp
pQDVW3Wc/PxUKSKOJoFBqPOa9hPMwdY+aWqEwns59shOp75aP1dNZd/rLjEPjEUxj688CxogJmO1
HaJQE+2Hbmo+xN48PWq3mu0DGPPlW79GKSBk05T31mDIN08IIYLgonJB5DWn1XLHy0IGTzJO4Pkm
BLkYiFcnz08GN65ObfRC7Sl9EV3AvGxItobPh0HStzhL7FFyM9k3+QKTFH2J++SlfQvDlC7FwOmP
FW43Iwxo2QUc7LcV8TO7YHLrKzR0ZYBbw2JyWJb5hCOurDbRBQSt5sz0JF7hjtEAU71sGLx9lFQ2
mKAo9sVJUpAwRHBwIi4TNwqO9qBIVBmW1mSXtaWAoGSp135tWeRucCtq8jsSM1yhD6q+ZIlx74bN
sESm4BwN+wF7XgyDpw0+BjgO74gNwSc40Y39gXm++dGt40R2C7LgryWlmiIEz1nRuaMFRVOTTjhF
jDaSQC9md9h4u8jatw4NYIShlntPjCEB2u1qHjnbDKQYCSLSO2iG+R7odPBIJb3l14ymP1beSue5
lx43Zux6VN0tuF9zJNWLrpS3WHURVhTnSMg16mWikXgjd0lpgp+yVuYr1l/OfH0iPCQhrtNcOFis
fi0ToZukQSUj7zMGwXxfD9rg4EurhDmtpwjmEgiYqn2P7d8+djHi6ouC2vOakw1hqq1Vo6PjTBC7
72xRr5fjbewBSCUg4Nvzgxd1d0oKV4G3Z8QjacZ93nv4G6xmfW87er0T+qz5qDEpY2gUvFyNAdkC
eVUx09ZhYv7Y8rh8K5wVjHFk6XOepe7GLfR40XhEqBVJbR4Y2m+ZL4UOATWi4VpdczovKE9cdCwn
jGQfGjhv91Dg4/adLepvm6cPJwb3iWY29Kq/AP+zGxmT2mGfeH51jN3Kv6/UZsbNECtdMEEjBs1X
8/yRdSfCfdknZ5XJ09upivPhYhMQkdw5OO0XBiKYS9/e2/5Sv3B+t316tgip2Oafb+2UoEWFhwOD
2H+xdx7dcSPrlv0vPX6oBW8GPUmkYdIbURQ1wRIlCt4EEAiYX98bVL9+yiQfc1UPe/Xs1lWpkAAC
Yb7vnH3KzHrBVo7Ew67geNbJiR3oe0UbhUD2u8iMfQ63SLcOL4UcoS60qBuwyg7x2iTxafG0+9kr
BR/3pgdhtav7yQ/pG8VXSTrWF4pW6b899/IjqIhTn2YnYyAeO/wRDsBX1kxEY2VJsMVAatnKF+Oz
5Uj7GoyMceJk8+6YvVyOYy8tF9hnnDYOLzcqCqy+R5lXJcq6jvWyfBntOd/jHcCJFKTRiW9jOTsc
blQ8nTM2Hhp2a9h0jjofOYuMpi/Zv6ZGpJGflw0guLKaripSUAlxjLwzvM3+fUdPatP6EUvf5+Pp
3TGDG+Zsy0bJNAFrHvceaj+ehnnE+6TXmP+J+vHOrXb2fjhZ9qqg730bE9t5+vya78cw12RXRmnB
NpGpHN00/KAEAmQ9QtrOM3ppabMf0VegHCW07cSlPnihhmGyvDuc3cCPLb/l761wMGmJTfs1pJiR
pmGKCgSvY2u7z8MQwLUna7d7puxQxDs7cyhAu3qaXoKGZWnny7bvG0zpTynGzgepxchrMIjM/U45
jfHoagZslzF1rnErRXc6esVyRS4HdiOrbqkHaHOjv8yVZaehi1hvV1BFfIT2n/wARhEjc+KYfDEQ
sno1p8pPtqatHJRJMitv/Qhqxsoduwo7pCHm3egERbrOCvBtG3gI1Q9Iu9A/Ss1qXpyO/S1tVwg0
bBaRmkgtwx1CaotuhoNOEPHOs2L1m7L6MK3MbsaOLwewiYSOE4tBfEYChHias7Te4t5XIhR4/05V
DT56FYwyCN+Gycs4PpXQVZGuA6woBFrwXJaueTmW3J2mBjRNSCWqE0P7g+sxZ1Cz5ZxHf+2tAfbX
q4f4kM6IfNjABAYu1gkWKwonrylDjZltzcDWT02ZH4xsCxcLJawFTeYvXsvD0ZY65ATPI/rbeb4e
WdAIeLPqayQn3Y9aJuQCkxyyRrOaXbbZiFiLIzUeI/dbE+jTGQIwf6My3VpnoPvbE3Pbhz+Ohd7g
8Mtz8Y/qGJoY/KCyORQJY0yfrCTIoZcrjwKW684njtkfTCvIV/m2EXzQQT42Csi+HBLN8rhWAO8g
FUJcNv2sXyDXFPxjnewiSIknbtD86I1z0CY4bGlI/OGy/fXG+zpLUs3hDlUS4GASk+tGF1XuQlZv
bFO5bNCjON2ScGk+JULD7RgQFg7YHEUhnJNUTZd8kSxzU0Y9i+yrMv+J6dsq6HFm4gmtk3wAIWHP
YQujZNzOpfBv+G/aREfbZr9RTpaTmAqP8TcaW9qfvaakf2JKey+l4VxvwirGpWW7Fq/ycJApPlyC
LBMj9N2+/ZpSkNpSmwZ/CC8q2MRRW2Kfs7QwVkjACCuiQJxr0sYJ43aXrQjas8/n2A92kfwekMwB
R25dX2zEfw/61miiABUycqeqyVN2sbSeVnTF4hPHevzDx4vlYsBi70NDC2vycX+yxS4aNN0wwO+f
0rPe0Gu5mVCc3k0eodogPlBDhoObJT9mCkBybbjjINBll/GPbKRwvSIwONmnbeQsdH+3vNfZW3jn
wmb7zZm8M0A9edN4R+FofEoLEp7DOR1IIrG7hMhlx0wiwjnon16AmZxtPO1u/YuDr/Gam6PHWVx3
qnsct0TVTEFymwPlB7CsyS7a+rqO2JnQLvFkzA3q99xDEEZmq3B/k0NdzFtobzGfhpk5p3qeb+Xz
g00G8ji6rKzx1PNtjN2HLyiWnp9FaeOEyIIJt3I1bKzaTMgL4phZIeHzjCdqc+a9r4E3Y3Yax/K8
KX37a+pE1l2u7Cq+Y+tBIAl8lLq/1KKx/FFNGJfXTe5Rpwj49f3G6wgWf/C8THgbVtS0/WNv+FcR
jP9vsjBd9pn/vYt/3wLDrH4duPj5C39c/Jrzz3Kk4mBFfdxFzWEz7/+BYWqGDi7dZx6ElL5YL5Zp
+D99/M4/rFLIbvxlG4aZi7/1nz5+4x/a8Yv7ftEC8Pedf+PjP5yTHba1S8fdpA1OP5xeAT/h79nB
iAHJIlho2FKYz67hzNugqc1NNpdkZFReuf7rydz+GdV/m8DeGlP/Ndj/XI9fvjjpEZG9UT7/vl4O
SWisEq6H2p74VS3CndCYsblV6FK20lVyh7AOsZnlYKxOXOcb2z7iNwBbgE6spnM5jPej0+TnaUHU
nUZkywapZ5Wd2J0crsZvv9Oho0xH1Ao4EzrLc/trrQqCGs5ZViA889rvoh6S88QSQZhOQpyYN9+/
AU6LnPB1XjSG0bdV868rGX0HfL5jNVJBInbDOBK4hPedjYZff/dG5M6fv4LDtX+5M48+1aJ6YHTR
GT1646lZpBQloSabOYWbKWOmpIICyTPJp6t+AH+VWpp/4r1/cJNU9rmaAbKFBeJocwPGvESjDLyq
sjwthGqwuNbzfN2CGDyzau335/e4YC7+Orj9uUmGiMmH5XFsOz434XKMmeFyDJdzhYkDGIp6RLuK
vLamqvgt48zHjrw3tAfS0YxgDWPOfRBQ8395eo2LYbAaNkbx1BrVxoUJ4IFn7ZuMNI10xnuT2e4X
Qiitn8lQ6d9F6kCbbsBuPmRlbYizz2/mo2fHALEoBi0e7OPmfJsSUuUkjQhHAFCXVdvmu5LMm8sy
zutN1ZvuiX3a+6FPIYg1dRkglBjeNjh/DUgngxWvJ7RCHD2FXwnkeU9IiL5pBaCAz2/tcG+yvCZs
j2xC2fYSbsUG4egrM4rRx9UGyXHKwHQFQXZGO7Q6cZUjKSGXYYqlycMmb7FLIyc8vAz9OI1gLi6D
MW8Exh4AK80i/2VUFuGANfYhB2DAukqceePAxtv1DTBJlHTuv5ISvv0QtoYoEWj/+AtS5PCHxJ7b
ani4mlBTlCZ9xQBtKPpeFCOJ9F2KPtiKA+PEZn/5oA+mXBRxtHRAaC5HbIzyhxf1hha/A1VKsvWs
LLT4+kEjaeStAFpadaYb75QuyXpMm5Oy8sMt4Z/75TSDiBMBAe7bo/tFB7EgELnfxLY8sqsjSFEZ
gXGRVpqX0JHQcCJvuM7c1rzogaghH/SA3UXmKb/pu0mPZ8AY05nJLciBb3vXv8a00UfIJeusCfMy
xbQECr5EpbBKug7+Vxxo57Pun9p4v3/ui0xvoU07KAVxPh8+d7fiBFYJvF8e7qDdpExB7pHuYHmL
ofB6mKcwItEiVnF14o1/MOCXfBNWc4f7Rhl1NOBlpHmC9A9y0FwvC4OybS5kj9faquL06ygxTyFo
qlYSQukmddt2E/c2lv/WjHeff+Dv5hKfH0J7BP0wzVxafofPYCQioATNvoTdt0QVAWyjuyS6EAxz
eWJdezeXcCkCkWnlEi+DOvpoXSsGoUzpeHWYV1BWRFFEG5RHpw6x76/CKOJzQueDHoYV+/CGEPIn
NmWaCtG53pKMWKb3IzyS9b99bFhCCY5Av4EoTD/elUljGAEUdASt4kfmuFzmu8QG+KwrYno/v9T7
L4M1xQkoBNCzX4johzcUZUIlvcWliBzD+D40traVMI83ZYaNJph7RE0FDs4Tsqz3HwcLGsVraKJ4
mYgSP7xsKloMmyYGic4DkDcteJCxiKpLZQyc8iV2RwK/YTbKU7MhVWL+0wfzIeh5ne32YnWhBW8e
DZTZcaUliiYPOVl151Gc1RVFa7O/TVMdPxSa/pTKOUjoVdeP8d7FSfpN0cu8qEXc8w7gaWbX9uRj
QM3mBZ5u+1WjKBG7KTLc2J02qeey6RCYSF6tUjjfRA97eh/bcXKVdGXc0fMz7W7XJMRGYDTMrE07
GdVXvj+JU8iBWLRLfLLQwpgOyBV9LEjpHj6C88Zq47ssCmjhdaDCK3gSCZFpODaRWfnkstyP/UyW
a6f0H8KfbHYlRgEQewpaUPVQs4J7OTuMIQxo07zBzEzPTOkjlpHRluJrkFawjeomp31m1KnaUmgE
uOm2DXTZOYuEc2b3jfYzSkfnKzt2jMNspWitNXN3m/edUxMUk3pn6Crtu5nwxAz2JIiVjn2Gcwk7
tKATAgZo5ae6oP3c+o92G3gz1s8YYbsF7Bx5eSTt9dgjv1wPQ6T/JEHFfLZxnBS3wkwWy/VEtumK
XgvcRwTJtNnLiBybVVymy5zutroTKir6uE6JQh82NU5msTGaRNSE5Q7JlVd55mOL15/kU2h+06qG
jE4FobLQu0/TgHMMWLZ/pZkLIHmG90pyShH7VDVUo3nr1MkJurYzisAk0nn94wCYOgiTMdGA8cvU
fu5As2CMavQJV3zXKGcD2aH9XurYxsI0rjuOLyOW8YT8V+BJAH+AxoISTsI5EQTAEpXCkzArRPjM
5IMOy362gQZj7CF4UEL8ocnpxQWOWrI813CJ0zIU7Fa/DikNTdZR4JdrtwnILCjxTPG/bb16Cojg
Jjw6aDV4w0EPumskvRIVf0//JPCAQsG5Rnri69n4BDSC5JDax6GEPkUfngdFJukK1PL4w4OL2KyG
SorbBPyzuzAhGx8Ako/Rc2vbYr6eSB5xN6REc5jIIAnukt4VMhRRD69cybrr1+4UR2fuNE/ulqDd
rgsbR3g47NLOoOUYxOkmB6ofrKIomeJNT7wIYdNF/ht6jIhDy1DFU+E6w6076z3MeBy2foiuN742
EdAQecO4HrYxxkF6+DCCbprStB51Sp/9Bo9us09KC1pX3CHfKKnbqW1ASSpbD9JzX4ZKVdc+XQny
lprKWFIbOgZujE6jw51cpb881RvzKgBOjFWJ9/MAtx3qlk5kVrzxCyDaQDS1Bk8VLbF9H8+A3/xp
dKpNmvm4IcD96r95/Gy7pGwwxM/TQJoL0HAd4ys5KhsJtiVYz97c1sRpWy4qQ8fQLtDFG9V6sCOi
yEdCZlBLJakDWFxVfPGJk9qXrgPXcaVIYuzWmu0SbiDLAoc0GElNrknW1nFOO9oQbyqtcIZVJ5vp
JbMcTAutJtJbqZFctpIoJiSxLaU+rFwyJ7+ZuL5aGHZFS8Q7ULqNVwhhgwCmx94bPT82osT7pZL5
dFcOHCN2qnHjJBya8qxB9n6/fNv2zp0q4YbMUuqZyK3gqZv5oFZGDElg1U/VkGJuDVQFTa4MXgP6
PDD/e324wKboxKvEn2AXJ4nABTYMJgWELo7rh1T2ilo2RgyN4Wp2lxT4nIkKgV4gSnBbdwlfYmZw
xyrHOtUl9aMp5xypAlDhX46c5XfJubjeDapz5J4Ar2htxDrCM2kpTgyS2qMVZhCF7t0qrZowJrYC
M6rKyH4ufE9ByxhGXe2TTkQ3uZ3aHRNAhiSdtAwd8qazTNVGMmRE/UQWnOQitp5MGl9fminS5c6Z
zP47jURR7OFPi3xjDJoNB7c2iR/A5tduyOCYse0mvbiSUwtur5q7/DXxkuCKr7L5nqip/unC2Rkg
JtQomRqDYjoKp1Jd0DvVpgtOZMmN7gsCFXQKsiZQgZh8AQcJZZhqjfm9z4lPC5MuaG4yKSx0ENUi
+zEoZl0ZPd62VcJRPt8q1+ks7BP26P/mdQ7V/SBzB34P/BO5zuEiE08Bj/YXCP4CogHjZg3LwXvs
NK34PieePq8TzQC6MRKLp5+TaIb+nehO2h6S8NBvnAPziNVkdm7I/oWcUTVeWZ9FKoXLkUIIKrC/
WeDdqZiPl0RPDGVIqdv5qcj6LjbRxMewon6LKT5tTOXjBh05pZOkjYLOLwnmZEHTkLYgdNf2QtV4
hQYxzhiRjRqEYNJo6OuibK4uM3fo9A2lMnzrwktsJnZvTuZVR0CHtjPtOr8R+UjcusDZrlFtjaLH
iRpMF46VqDMA+VbxxAImmYUHp9mQNUzmGTai+cXNqy7ZMEKnh7LXBU+jbFnKJ0M18XZ2a2tciRqs
xbonKrnlT916gUbnAqmZhFuLwNxL9yVKVEQPZe69+F6UW6wHBHktBHameCNp4dPybs1LxD4muebF
cgvUR9qvwqbXs07B3eerNIkQKQXaxEcZ0xdZya6ev1nuTBCKZcM1RGLjWb9LFZWkEkO/16ilzEyt
vVZUz1iztIyQ2tonpCtOEhLgvOa7MnpRMjlO9r0N3rBYydTKcNDreMRM8s1+esLTX134E2tPZzOF
AkdFv2MFM3FFPGCTb912rm9bnezfFUbIxlkPJWniqd9bv6x5kBsiU+vvJeSFmyhB8rCac6u9LXLN
vIKBlbUse8Wz52rjrZ8SKRY6oH8p48Pu2DDB5FvaeCwygNO3NCrqfUouMTH1NQIOYVVKruJa61/r
Jp2fHSexv2i1PVyYHhI46qVdm2wqr++eh27ChCuSsl+XMP/dK9uqbMjzszM8DbPBqZMHp1/VNCGm
0Mj8Hq98M/8Y+6Az9omY8y8o8kzmVZPlhoZwMRFXU0hxKRwP5IITUbkIBDpUUyxMO1mBZkdUz54X
LDCY37WeE7XaNh7AnrqnDrX2l38nZAGefkc90gzY01YDCE8JMJYyU8bDXE+RtRblND8BiIJm043O
dJ3VAkJaC64lBgDToN/OJGkE96M9VDVZObX3RQwNMzOmdhcbppc4NRwDI+6CbVZFclxTH4t+9KbV
/uqGLv/iBobeIF/szYagibp7LJOlyEPupfONQet9IfOuOWedAwwIOWTU1sboY91hayiCta2nrrcS
RZ2SOT740ljpppDJNiI4MdpkcNscbNuo6c/1wq/3otMJINIyDYiBSf7gNygULIguiSxYInHde6wo
ZnKJFX/Jp3By84ViQQOKQId4T5Jmmb0If+zQqrUTuBfUgJg701KkF/ZEPMcGB3pwr6MSDCAcmMTn
0VLqHmTEX8QyngyPBtQMnOAKRkhnZ+XzVDvm/dLr/dWU+vTF8OSEpDdL9REoEQGYAEKwZXEQ0aNn
QFhgZFkISHy0Cs2Mz4gsqO66tEafXHgluIxMT6wbkXQ25mYUCID9hpj53Vfx8JgClV7SkCb2bDLr
BT+OjYAIayfQblvAi4tl2iTjvSZBaAXXO/9l5zqbv1lOzd1kRCa4VSCW503bTPDDe+XTgCZJJSAc
Jlu2bCXtsU1ugfteV6Rl3WZatCQrdF7zCyATIubaMKMU1Ug3A8GIFUHJseuekQnZ7RDnmmB+pioP
lTG5ZzXlCN5M36vbcUrYqcP6bCjOjp1NnLjZTTeaOyiCPU2KM3e4ezBbRnMywG9Xs/Fqs118petH
sEYDABCWUiyooI9lVFYkAOBWXjtDnQxndT6MGzLi03HjFgVtB69Hrtq23mSFutIXmg+T6avwY6I8
beI+sIvkc7X28eBrpFMZqbt1VZ9467giwZQ6IWCAUALyZyy1EdlPbIYId45yjskBuac5efbG0IZo
Wb0rdNq5tfXUODIPuClKZU8fp1Az2pGUlHkpx2mTrt/ZaTTB/6bxbpFx2dPMKCY52etBCHnlWdPc
h3HQsozmaIRzi/WeHTr/9ipqHfK4Is1Sr6C+QT/GZEtW7IwXBPzYzu0ZFBX000lrRenKUWj7V8pV
45fML4dLHwyGtUKmmu9zA4sbaa+WtxeVYsCRFWvf93D2zwP6I8Rf6cBRej5NYM9SjN8jk6wVkxIX
pBjBfpBGQmNuO0fIlsMcS/Wm0ezxLvKQUSPCzb0vdPs1MtFr36gpfPUzga20VSD1INB0Q419AQSE
TI339lQxs0GzNW7jenZepSHZ4osoyVaEXpS/A0t2PzH7++N11s3NM6jgnv0grj0KXBH6WigldVPe
9V1pfesBeHmhbydob3yEJlWYtgG0kUTv+HJIKujzTcKam5BzlEElirpmfupka48XZktkxbbLRuva
KCqnCHWL0nhYkKV4NrcTJ7uRYe/Ck/fsaNOx5zVY38pyS+QO6fbBOMNt18ap/apNZqDWvHzjBozL
lFMDa9W66LsMCpbeOee0/lwbtppKuPEqSC6DDjDKOqldhL/853L2JkZdfcmdxPXXBM/lPwVZXldj
VslLsMeDWgnRujOpIk3xjEZ5vBviSHvNfAFtbSLNKj+3VD4AvykVou2anevVHC9zyhBlg7FhnxQA
FcZoQvq5aPydKbzuOfCqojtDQJ3updWNv4JgsqYdyvMeYrOvpfGaZjnlhcBy4he7t3ReWI3k22V3
ZIWj8MGykpky5Bu09DxQgU+MY/NiuiR8qsI4pnJAR6yIJPxSRNSyrQRjeJaAs67ZMNv5j5mv2FlP
Wl9eElnG006IcrhGiWX/ztrJfiXso71ANuSpMzZvnOZGZIBfTcKeHrGjM1+4UUkUS5NU2Q2C0DkA
UtcVRNmIKtm3kjT6lQut+rfIuwzesSfH+BnTnk0p2jRMe626Vj+nTuH4IKxiYgwAabF1HHEQ7Gsx
EjYQdwAStyoTqBtqsBrFjpUV5rFETAswZQYzuMm9VrsY0X5zVzjrmXtSxZlZA102s4VrfkozyQTB
pvFwnVv5/H2UUl526aR9F2OpfS+oMvuhPdYEfSbEWFi4BgSBWwErpwy1oWnFeZ71U7zlxNj8aCsZ
ecv3P5lhI2tIQn1Txv61bVT4TQgMmjbKH2Br0AvQf8nRt8sV0VEcmWsrie6LrqvjsDCKJQ+0NbJH
Rw72t46PmHQ8KezXKR3me4GUIQ6DwgZ73nYLhYlAQkeisIt8ajGCEwgxxJN2kTMJ83/ntf+IIqkM
dqlto3OwyMiiWsNXQPyLwcXCgTCVfD9Yyr8MYLHxxFWS7K0W/2No2wmBirLqrRfPzWhhQBjrqj24
S0eRmdBm5x2xyQ2zb01GS1UXHi3taNThahOcESAqovy26rKM5k4RuCVR1W5frlvybq5phIH2KuwS
drCQc/c18rr2RqQWhWo9b5KIapBLYFopqNaEVWm2v1KSrsi3Y7MHbnfU+zuiZ7Rk7cZ5/o3uDyfT
dJCBtW/5mFljatAFG71vcnGeZPjD2My2nC9XTmc4gt1hSSAMf+rLG4LOnJfUoGWzauREmJZe9dkT
mWhoh2jVwpF3ywh3Qxyjd2dIAvLaGRT9ftNB8y9ntvYEjQRp+cISN152Rkkw3VKeTNhwDERgVyKL
nDXdL2cTw0qt1ras0dMzLUUe2HQ7uhUt/heKE6YvzqmlZBccKKZupfUcKEPR2e58qQH+J/lYUVMg
NLnp5BJvm7K9H1Vg5A8j91Zth15biBVehz/HcjkcWT4A8thSyQCn2FQvrL+93GJ0SK7GPIqdPaA5
r9oTP+GwA/JIYtsk8TIoMxdAb1Fn47f/gAZo6JXUeLlUFG/RQs73gx/L6/8gYxznVDnQ8i0Aj691
Fu2ztqBGsv2XBXOMsIZl0UZ/0+Uew++JeemieahBrecAiwdqLJeaZvXrLvPya1Fq0UOUud2J5saR
2ptOGlcFhOTodLTxaHlH9XJblMCiSuixgS2xCPr6NKyGrGix44lsg2Y32hsmWLOCsvA6rUZz25JK
+G/bEvwIOpcL+MKmZeAedbQ0x+9qKwYiN4+9eZ6K3qBObTnXhTNWN58/5Xd9luVSC/sEZCvN6OPG
kdm3rtbaTHE2Rb0LO09qYun65kSj7MOrLMZ7RK/0co5xHp2D8V54bPIJ6Jw3hay1h4q4xhMKj/dX
YQ8acJTAfr5oL5Ym2V/Nx7YPsgpDRB0qpVJcbBE4O6fM8n/dNYJHxHsxMKbarukfW6KrBAHdkEji
TPmXzsRyI3WMGrKUU3piJLzrGi09FHIU6WzCIOfWDm9pyiMKHmJpX+tufD7P2BAI9ssuDK+krDrL
YNNjlDrRx3/XM+KiFnVqlIxL680+6iZbiFYbg3WAQjfnt16xNx+gWO1ap3oRxF+tOzqtYZR7xYke
2ZGm8+3r46EinLGQ6uHcPHqDuhYtFUW+PiL3kDLGxUCKJV1VuUcMni+HMe9MG01KZC7C7rZp+4ua
Bo1O4qffrGctbk48ird8leMmFgxtg8/QIQzmuInlgCGqOWOIkKCk5j7vCJozFTU1ErFeezWoS5Tn
EItw3IFGlWqv7LY4C2ycBHmyHOBU2pBd6v0mpqm5mIImossTFdQPrMo9MWG+G/5A8N4+LmSodN8X
Md3fw9+AJBr5sq/BBI7jF0BOYBEsPT/7lxMGV1k0t6gM3swLR4PDiSD9uk1Zh3Zp+lekuX0bM625
+7+4iGcsd4Foy/SOJkDV82HpfcEBxsrtM0zDxS0UVP/UcFuG08HLXe4F3RLG8gXufzzQe2tsVQkS
juZob19bpDdvFTPMJVtsbdXRCVgZQQvqqyMZFaoksOWuzyHlOJlJLEpWnZWOmV742LQea0f5Pz5/
CEcWrEXV4SLFcTDvgjLXzWPmgQnrEihPVodN6fzW01g89424d4e5vrDAgZ0XHfHIs9NTBfEGr7+C
LwS50+uHazfGjFrbI1VT8m6ePv9d76aHt5+F5AKlFIIf/Ujn0gb9ZFNqr8OyMcptXKcUtRT4uSWG
+nwWCmNUBSFjCn59ft0P3pa9DIlFr0mZ0z+aHDiA4DcwGBTQayn5Rz57x4iS66CXp2b499sARgQO
NdR7DkYoGmiH3xLFXaXNghA0kZf0Vhsoc2UxWZuyoIkswZCFKk7BvuJLuXYCfJhEf54KM3gTJB8N
zwXYAm4KGeGyGzr8EUUwsdOWdAWUbQKKNnNzQ+phufJ0zM8Fr31vTGNwTkln/NFo0vxuBePvVroG
kh8qRsLUkpvc76pNIoR3i/4Uji6GcPchmShhIczXjPVgDJVBOoEdbI12ScwmO/aUGPWDAQOGH6+7
7+uIRo5fHLXUSW8MotiEYfevDvTbe5J4yo0jEYrPXqQhBkf4MFqcbT4fMstrOnqCDin3b0sJo+ZY
n4O1RTY6xZSw5MovA+G3OxxH5j3CHf1eTMGpT+ODKRgWE/ZOrIJ8JW9yyb92IBWNVyDMZknirjDu
0bX1N1NlWyfu6oMPATu/Cb3AQdAOHfFwXKDpSDMD+DA5sUI8AAUVzFhxegNV3DixPTxi0rzNQdgs
sFegXAHKd4zHG7EBM8PgpWilkYSGVQIDAPxyQd4i7SsJCVIOukFBX+dbSc1mB4jqq5FGl2xVogtT
iROTz/sn7BlMOewO3nZex/yTphC4S1UJal0zsp1NACX9zTI+sZS+HzeodBCusIlkGkAgdPiEA9KY
SU1oEYYUeIQqrBJrkIDDWYVk97quKJp8Pk7fv1Guh7uUicZChP7G3vpr3NhaDnbQ5Hq2WaXbDicr
wGEjWmxSpwAyH16KCB/WO2yAyOYOby2lHFqIsSlCr+/J+V0USXMOgw1Wa3ZinH7wrhZRGtL6RRaJ
PO7wUkFON8srGDGqwFFH7IW9SwC3nrjKh+8KxAXDFFkVbc/Dq4CX1/Nx4IYimou8Jqe9qKgFhXK0
ac25uTqxAfrwAf51veXP/3pX5ANDQGwFd9X284MgSHyFsjzbJmN5Srb70aUs1joWWgtemHu012qD
LhrApDAMm9Zf2ZiJwk4W7QWufvvECe2jS7HQOZw7A6yCx0iS2Bya0VA0s7JG2nvY8NHKGkvjutal
tv58sB9hSZY5BT08xwpyiCgp4WA6fILQx+kaE58K3dQ0XoRbo4wFsHjbgPDLtnXdumFf2v1jbs60
uLt2wtiVNbfE9UVh5jSiXFUi8tcSsTl9EdmINc4K48Qn+X7wLj+SQWUgYgucY/irLtk3Nj2TrDvm
gGoMuNQx5eUTE837x46LHfcDFBg21aSAHT4KCvaItSGQQuVoyl0SlcVeCHde28QXnrjUu6Okv5gx
2e+yDi/n1qPBVKe9W2BFKOjNzlW+pp3ifR19Wo8ToPtqpRdY1ULlT6d2sR/cok1/jnURvCUay6Pr
RgG6I5vNdKimgcTSKo47avuGPBvN/MJDE3TPy+/OGerztalsdYGXrd41bkREQR7rlKXqigRymipf
DDHMJ17z+1+3cN1cfuFiIjSOn0pMxG6jSwQHrUmMs6bH9VWvU0JIiMo4MVG93wYt9DLGE5p/XoB3
9K7HOaUlWBNpEXmtQqpngc+X3R2Lbnttmjm507Svx/Wg26e+uPdjGU8iPgPHYJaEI3C0Y89AXJWi
QaFcC7t79Adruvfb2W1P3OByA4e7LXZ3fzyJjLR3TuPGgTTt5yPad+qt5/NYomfrKXsiNIPcjHCN
NqKChLsnKcxdBQU98s9nlg/uk7oM22Xbg18KUvXwa4LLD14Y42HIXjrYBISJb/JkjB8+v8oHQ4bK
BDWg5SCyIIMPr8JE2SJKkBl1b0vdy0ndYYgovzkF683nV/rofgLcKAZGHlZq92iinEQM2EVT6D10
oh+jplQvnh40Xz6/ygfnTATj+BaQ7VPvMY+5031BfEfvcUMtKvcCwYs/rj0YRus0D+KN2xXTGmB1
Qs0C2PDoDj+l04FIQd20pSKDbDCbJHoLma0//2EfjSdG1HIAg7DH4eHwQefGQI+C5l0oRuFcdiim
iFWnozF3I601vmiO4m5UbYn1EoBhhDhx/XePn0fCgGFWdj1AYsdzA5NjG/WwZ1ZZpvLHRAvyK7id
JwMGP7gMdLTFuLh4N9hwHt2mNhQdCzJxD6gYyIyWSbLDIotGryqo6pMY55Ns4SOSMZCnbcpk/mEb
idrlKPE2WtrLDfG13mNC/+XPA/j/TtP/sXy0/73TNJxffyYpC91rRWDItP/1P9/+wv/Oi/b/ofJF
pRx7C6J3czFT/TGaGuY/0KopJS1mlIASqvVfPlPjHwq4jk9pE5b9sgP6Pz5T2ycvmsg8tMe0sYDD
Wv/GZ7rETzNe/msaXhhDC0eFCjUnNrZY9tFnM8W5r0HSXDrwtf9Q05DFxRacUTl/zIjN3HPuxQ6e
6bT50whcVu/9ELlVr2DbP7WVLsJUWPm+0IJs3fovup3fpQBB4pGo2cbuLhUsmhVG+qu5dqpr4KkX
XplVIXvwDO+5d+31iU7Drd7zmYa2smA/dONF0XZnTYK8d6a/5mSEq9RXLYuthggDEiHg8/K7W+o/
6yE6s2WLGzvgY7POdZJsElNte3uTFF+T4LUeL1TwVc76mROdxwMun/TS8B9R6oHv06eVIEhIJx0m
mnYBShdhOT+D5oVfR8XmSkcHuIpoQZRpeStJWNKxtfq07lPxlTiB/ZQTHNNvrSi+6Ejl9OwpzOaH
ubgy8a6xJx5WjvYzy/XHGVTEAK3bD5rVKMozLfgylJR2Tecma5/nCpRiAVFiQigHkSBOzuOxvoLn
37rpDtEzibpT/zUumx3PchEPBinlj2tTngudyEIfEVjnvGqx9kUKGG4T0T+G1n1p4x90JqCPcS59
gBwRFmZ2ZkBgmAyTsKjodkgw1iUmuir9KrGbs1mPiYlgh3FVd9luzsefWTvuStWWK0UgzzQOl54+
3CRTu0IedKbS9CVvt2P+A2uCtcpJFyZNZlVp6do0d6QK3U2VcRYoLbS0GxtAe0jnX+7xUmZ3MZdN
YuSSFgqI29b8miF66CH3kxFXyPMFxFIptZ16AnEKwtj2SV9fKkKrwpxKghO19+T0hZ5xG1X0Iz3S
itv2NnbVQ+vn/Uo4066zKmeRDUFsnMrnkc0U/KnpLq79C0vpBboef1X581aXqA+oaG2b4X9Rdia7
kSNptn6X3rNAGkcDuntBJ+mz3CXXvCEUERLneebT38+zapF1gQvcWgYyY5A7afYP53xHfepIrkas
mL3rM5eUwDhhrNqPpn4b4C48UY3nJX1Vu2ILPJcxMHOO8a1mN7jvMa6kJnvhNCNfbREvHcQcrml3
KgSsPWRJ6172I4L38oj+K92MXXWxljPq8Z/Unh/I3/DKFolbX21DbARm9gHVyBuJCQIbe0yGzjXK
4xLf2maCoN2T3vFFHNlLG8ldxMo6Z2tuquO1Q4PnVg5eHcJUsVFaXcLc509MqrWh5W+9GG5hUuIc
HUm+cjxFbx/YlfjEyDyiGEOqm+9zQ9lN+nReKvW3zM2PeNF4Dt7luusU+Mk94vqi3Rswfav2OJYe
2pLDXbxGMXscyV9DusQWRjWuizXunCx8DMfiJ45MvhY2Xhtj0jSe78FbhfkwrGP/ZYv2t2yrQ/zX
twFRLlZxO6PSmBUUEPRxBxDCH7ESvkmH10Mx9R8yT76xliIsd0bJmJMDIkz8eE2PQsn9oY28NCqu
ckXEOzuP86A0Adl2bEiJvw6wcd2QJX1IM1s9OI/2RVl0AXfI2ccVi7klWhbyl5QomOP8Mtuy8rSx
fUGMt0F7dFbVfKcSulyWH2vtJ6b5nmXXbEp2DZndnCBI3n9rIYnYfbF6ILAIOot/aU7zEGNsEWym
N/GwEjGTo1pIkF1vyD5aL/lgzk8copOn2ctJK3mn29ixXIdsJdcWR5Hbza2KlVMC+GvPmW5sm+Vl
QLm3GmK8NpH9HmpF446VccvAathrkvhGjzKNsPDGVcPutiAGLNjxPxYded+zFe2dfBoCK6rXXdii
Das0xQrWmHeSrUAKpDP5zER3xGtCkAI05xENv5KdnMpYns1CfWvz5UqayjG1zQethJ9oHAcFbF89
Jt99TNzSFBpuIq3vFqYnsVkpgVNLGu8kTgF/yp300BokJxbmfGWHo3zovaRFB32ISQQqtNsteM3G
Nm0CCy+fvfAaGUp4ovVrH5KmmZGN49qqDRJnzLABaL8gnKyXsn9ADpOckwLuWSYH3yFPx0XHNO6F
gyFJrfUXRLnFPiVVZ+/00ropLalg6LNiTmz1HCIVf+8HxmqWNSevbV9PgbnE9SMPRoqkLEpOaENm
EvMksVSdUe2snHi10qkbAnaUBm8P3ghAOiH3YEqQqLae7VYGMLr50jDeKEO8jYDNcJ79NtUJqSuq
KXcgI/4WOcg526F1/Ciuqz3ckxxRzZ+6j26EGO10MuKCRTyhP9VPIV5hT7Q1wbgcVVesB7wuo7TK
h1Y3+kCP+/EXdSgesZyk0j39IlQW7H8ctKJ8QLrLYnIdG0KXVqw31rNizkDFUpuDcRnQbcIwvV94
kfg0SlX1Ykd4ctKLQ1b3M5FGHh8ymUOowlxSkbJ9b5eGbw1rgRUs++jnWA3iFCCxIuO3PILUr+qn
aK6HPYr1W5It5dmw0+x3r5aKW5N/eQiz1SGC3nRISplrb0Ev6RqNdPhkcm07oYgO+NwpBCzxqyCz
F32pxgNr0VmQZnI1DWX0zTIPNwb7DVLlCmIwSTRGNE5WXMg1dilL8aVjb9+a0C3cLo53wIieJ11c
cK5CUq/M5jSolAb2q2B5ukUjr29gTq1kNy+/RFoPnA4zSzwEnhu1c5ZdZq0GVJ2BdOfmvMxbyLNt
sv5EfaIRfdOqhCO1b2tZ/hmt6JExjepDDeMIEDmxcemLnnT7LlrOcaE9rood6Hq5683hWbREHqOS
ZmX1e7azzwruDU6QbcvHniT5llZzazkDmvkgNE7QKTztHkFXmYekM7cyI6YjQSisTV5VhJupiw9r
4SRu1Q7bPHS4oZpzZWYHOReXiNS6fLo0nbkrS+bVdb0NdcvHU4REilINXbOvZLwahlY/8NlTOkCI
TeWhzkv7A13XeFzHNUJ0Bg3Bj9VRu+QK/MmumGA+Qh/tsHe3Ut2sqhHu0S842ywSc9CW5KX2caXo
LAWMMvH7ZmWZtE4SkDWuLtRG3WjuIhvCLNbwJN2YLXG75Njbx7ui4xd5jDNq+hCEYmtlzGB6dVvV
a/wIfYIrMRZVHnRjoXhge9StFeUyEIUxuzB2TV/vBONRwtc3hIWthBsbypMWy3Q7TKu5G8iPPZG0
kn4uydo8VVVXgZogGgxmxRrejHIiqFqzkPPhydMJXgLzezEFkt2mNtVdms/NW2vMq2tMOlFe6pgg
mlbKErtVvTyn66JhDTKHAxpo86fQ2I5W/dQ/kuT1ZaLpR2lMVtCD0wPanaOKQqZoVOUhJYozGJwy
eVaHSd3r/OguCTv2I55c20tHxFq5Ztc7HBeNXymkkK4hKcD4KAhVn2Zzw/quOLSJ4NawG30JOD90
fafX+m7GHXcYZfIuum42Aq1XzTctF8lmHbXYY+GdXnHh4cuRRYf9yMLd5KZQvl6QYcu9QVAsX+p9
TdiG1Cc4jzYaUclgxLBxrqnU3/S0IJNH7/KDrk8YtYtipUasF/trBaTnKo2Gjtuwu2E7gWU+z6WS
vrcyd/azZgKTElNBlGSZ1+OfFQ30bh6RsSlx/4ltWOVA1MkHUQbjLCrnKZHm1pxx5ERkFraWEzQt
cYmqcmii8e41mYstnyT2mUg5E/CGnXB+NTJGacv0IObK4FFCG36kYO+8ZiQUPF0IJB+y8FM3piBn
L3NnwZ8SVTuR7XTNFiffk1T6jNfpRQdKlfZgVIyZ46l65l496J3jq9hWvLnFrWBG6YcyaJC3FC2Y
Iev5jVqt/pTCc8VwQep0CZoAF4fkvGSWEJ5JHD2TbriX3RfPIIjXbKp9aUWvFQLkuggvHdwIKj8Y
1QBN4wPufulmgtwHiIaEFkfG2zqpwh9GwYdvtxtwP7/kbI3cA3HpWkuSHNLFqJ+FaOC6zavxvObJ
sGHhDeuY0QIwY00E6Ehbr07blzVf5VOWkSdbRiubk9w6FDaZhMRiB2GYV5cGfgx5fjz4d7eYqxL6
6s+1cohsIxC1fFq0z4rcK72+Q63bbajiqO9n38bBBDocwani11F/EsS+WikFJY5mdwA6Dyh4w9jy
p1wSv8EXih0SfS2k6jY9N9pbrTXNH6mNf3A83+1d5OnGudoGpPOZG81UlYm3LIGYaPEB0AxM2VFd
h9GbMV94CHagKlOPcm8oxZEEiQMznodI6YZDqQ7XOkZhlNims81RuuOviLe10npmZ4RoDC18Z2HZ
zX7OspGOpYWBy21hE15vZttVRMnOTHT9TW05IrrYsrAcZp1FnriKTq8v8fV3eXOJ9WT0Ed0mOJYi
59iBso7o30QRCGRcJF3mxg7bWnxQkrx8mRVF+jAc42sOCQbyrm6/6Sz6t5battueEEsw1uss3/BR
rFfg5eNLCsH7ZpuD2DEh74OhDcnNdnJpvgmzz8/x2KTnvFTkrcxhvzdVbiA/J/CDvmZq9pqaFG9T
vbTPd83G12zn/a+ReuPQr4NyUK1Y64Kh0foXnPDDZcjK9KDgrvxEf4vVdczGcWsQH7e4pizkg5ys
/r03RXjLMMI8aUPCxTR2IfUuhpXiedAX/XO1DNjPzCG10p0FtHBd1vNuSDEhChjDzybD1cAps/kh
M2v1uGoJvZjNg2rZhXYLRaN4gGSU8195G0VrN2RLJyaUFavm6AcM2t9h8o114hJYj5i5ad8csy3f
oDyHPDTLshnV1rghvInf8WS0radjdH8bpEmAoAFXHbdePu/bKDV8pwD9QzLRfiX5ZT9HSdszx27F
06xhc6KhHUxPlEvGRzNyUTud3AgniV/z1DD8xiqjqxRj/DMY6HXdLjKw/4XVOvBo2XG4Xc0GnEEo
tGAdbFpETMzLkZErd4TMnEM3jyE+jtIHbqL76VSeYp7aRM577T5j71aX8WXnIRCcXKO3ngulvXLv
di46pnYTmswtB+OmFjF9TAZ/P6SjgQ1OLHgDJlUvV+2PLEbL1QHcMwBKNuOcFt/LkPQPY57uk7AY
/ZJO3R9MpHgwqv1MZu9VKPKtsONgkoaf6pzhxK48prBXMQxPlGHZR1nNJj26eG+L4gGrecm7rkbP
DtI4VyVdA69rixPcFhNUnnU85hPtZfyzMi1hsI+bWn0b4nAvh9yfDG1wBQZmtxXrwVFZCvW5fsDv
iZFyWvl9+XSqRB6MSP9dSRem14VHV3rvIx9BGLNnWMkQtMJBekzqrfUlJZ9zyRk7MFFycEFVQ/ys
Jj1TAr2qiHtf96pd7cy2xSM9aRFdn1afRf3di8taUXmRB+fmaUGXXdsbLbNMeASIH5SJkYbd4P5y
PCmPSRPoosl5hxJguWr0nWplkBb2d02A8UtZKOdunlrfvnNrZEEepyY6qm5Bf5Wl9YXOas9H+YfI
ZsESJVT8qCNAMJq/LGFdOeQ489mg8tP+wYDrq/V7qGBwY47tpeE4bUr0w27f3Ju0FE+uk2fmFvc+
/3x0OFxUymsfdT5pCzSmsj4O7Toc1czSgobhcxda0m8dyLzYtgGiF8wLTaKW1TYKDOek50GUph+N
pV2irP6txCTisVyEnaBkywZWNs6ZsjK23EJYC/IyI9e0GAKiRTIKiRoRVVU0uEhQAhSi6h4jrJsu
qcQcLQVO6u45q+ZTODhUmVn12kaNJ2vnC4bLuOnLMtlqanYes50c7NvQ4+8X2XrWWhUCfbGJU3mO
QlVngdwDp0nBF9RhZ/qdXjN3kQssDPU0SIBTnNnk+pXd0UjG1dXaSpJTIABW4esDA3ZSGQj5mL3S
r2hNeQitpnpbq/lHm3oyYe6NKEG5qR854iHrjYOEq8FQ4yvHdHsyIus0dErJBE3TLkNp4SCa9PnC
Ltvegtb2RLwcK6yVQ4K++34BYhLnkrHl2eI5cG37Jtu6etUncNcGkUokDPUEb9YYEuYxbV01rjFp
kKl9Uhg93cCXj5sIEtGm7/qHNlu3VhI9FiUlPkLa14Xe229W+aCLiM+rLFaV0UwHmMUog4J82bKK
XrJKz7d4U6yjhegQB0i871Y4yCFPaRvPVy0vzOeCOWPi6EoQFdAQjDy2t1XV2IGolnSblvY9iaBy
HpUY39QUXcVqHPiXvHInnola55V3viRAjB2bdI7ClLsREC3SEzxZGnTomWgJ31SqaxMirEa0Dmwl
S7YizEmagoHhL4ZzlFRATTkvn1xWGrV+4o+MhE5DpjFGFSpYCXVpr2Oi1RdKg7PWd0eAjLo3Tobu
OVP6mEnFZt0cfWtjnPmjtf7GYitcS4uc25zD4x+y6pE5GodkC3gAzHv1aGUNQQl5Ndzdl6MTdNkq
DrVZm6cFfsalUkSyIwCPuPNpYDazkDIMT5WsFe2aWyHm1tp61YcMcrvTe8Ku6ysXz7ZsVEkauWNe
ehOiSskZbJvpRbOKm2PiOR/1P2O9/nUr8Y2EgC54RDPCAOzMK9PmxbTnbBcZnKhLH0DxJ+pBeP3Q
vOrWZ4Lg6EJok36JB3KiKs8Wj2Oc+7n6pTCPuzkVOArNwnyi4V906cSM2yKWbOv06/hchriKVmce
LmmpKzgIs31LTMvZjAewO6nzQXYDhWKCtZ25GIN2Dt6hxPevTznJx7Le1M0S85PO9SlVcWHKkP84
iDg7xnXoleplFOZ8SO+49xa/MFgHX4ykHrcNwITKYG/LC5FauqTkXXIKFaazQ7PPZLhXNeU8kWs8
srOoCQ0XyQtFsECPI3bgjlLfNHs8PDTIzF/fiMrooAHFpmsUtrnpMFPc7Z3bljM3S7Ua977TbATd
v17sWkyNc22xsXjPGsIuzKYyj+UdoRImg7ErDRkzQaDsqvquwxVYmMDlFu7BtP6Jlcabq6zxASfE
rErWNLAE20um3Yp5UDN2E6FpE2zRF78hvB8JUDwxstP32ZC9t0ukHsfBag9ZNu2LIqp3qVrY7hBC
xXGLmmge7S51BWL57ah5v53EcMrvH7tS8JboXXMYk7z3tQXLmdD5LNtfUgtTtjrhHIIgmU6Tw0Oe
hDYRh2kbgLUdPR0Q2aHQut8Di8bnNLS+4xKlW2QcBkbJU1wqAZ5cbqRIkviaDlySZa9qREAXHQ5u
8yurwfFkctSfa2d65jG4DgW+mFqPvql+xAmc0UGfLPM4m8oxGtMCZjGjYLlMiV/q2OhHcmrVPFNx
SmEtHZRpDyicAPCVhrIiLj5L5ytdw8WKojdlwMFdGMXWXKN026TiUERJ6bYNtUBeYDdPp4NRWDgk
BNB5jLsFOA9a2xkfoJGbPmk9UKAm6erpOR4OdrGzs+cyO6NLuNC2YkS0g3CxLe5+Kw9sGDol2oUS
Z63btJXwCrphZoiBU7dnOEKX0dAeIVtj5Gwzv29XheJGXjBUze4KXjSQ+bfiuDipJgAOlbKpZiwM
OBd3utpfIWnfzL6I9uYwXTRshS0J5sj/lochY3HUqH9CAqaZmid45ZI+2qT8Dxf7nreSWT3B9SY2
u1xfcKx/qq36Q6m9sxWnvFs4A2VxbpIQGtqqSx8Of0oj0U9OZ0g3qYraF5E5XRYlOrYLHR3O+Lc+
MlWX8DEu7odCyR9l1JMox7G1yoOiL7uyN1Jvld3WQm88yU56fPzJBu0wcI7lcXTUS82dN6kvYKko
76BuFNO2yDrHM/PIL9ruxtfqUigVm3CkSOpCeV3uS8dacjLjE46KNrsY1XocFuHZfJtRxIAM7krk
2mH8R8TRmZR62DuqYCCcV/vIlG8216aLiPjBblXPia7WfUivKSSOJNgAl/QyVjh/HZ2Xf0ir9ZJo
vFKTThhVNtjmnhnLu2yqx2rkZ5lnuS8HtlLRtlnBS8WI5wtTfuAKdwee6Uknbqkf/owx93Ojeq0Z
5NaDlCjgrfjurjs3YYN6Og5yusZ64L3XPnKhkTYL5CgOPyPuNqueyG/2YVc+L+3ZKpWzMQ8HVsMb
RyXafrQvSRIeq9BpuIrTlBKQ/F9kG37L7O2Gw7/fGpVwiDtqGMdZK4+Aut4kO97nppvNG6QtrO6Y
rJ71akpjlohRCBDdVKsjzfLBgNhHq4aEIRro7xbDnDydpzil/2BibXQe2AfF1VZlD5Aj2jWa8y1L
jkbgZpg9xQrjpoq5uJFyuWnTbqys0DbCWO4AHgdxBk1QPZRo2IrUk+NwAd9FRaWSTQTSgXy+SnnM
hvag5NFjm6LmcIxLrOTZoY2LLRpY+AKyP2LCiQ/SUKYAON8bvtDL0mZ7LcJfX+ez7TPOs114ysMm
7cDbF+p8hDVjvwDV+IFQO7mLTd8J5SSmKJc3mxPQS0gd8LoyN7YKsURHRfS71Mi9alyfCgEmjU7l
cQQl8Rj3MZs0qfAz1QnFlJDKqY67oMj6y9oIN8ZsgS1z2y+/+7C5qOZTWYW7oRhxmuX0cS074bwK
RCe2+OuRWdWu6CX93J8OoAZl/a53Mk4Wjq59kqZBOYxb5ORBwvgN8jl7biuQMFqre0zVPQbXPKXa
uLGrY1/WXmw8W1l3gR91iuLmIREEdmEHtfWpvn9rxofUy84fuszY9EMmXpXegt9lRfQyIN5wnq4D
Px0avSCxnuNo2WTtq5EvhPJmD8Bqgqjdpxjm5xP+jq0R/Za04TBfsKPe5QGYLlrhmvmPqO+3LZIu
0kogSr1b/Rzo/W/yBVS9fs/T9itclKs63WUGuhfB319hwtSIV9r+lGcCW/YXLrpNTbuZcgwTOoWV
0+8xURUMZXKLXAywmTjQsdlIEo6TA44zr7bV3GtAyzzXTTWwx2eSl6GP31hDru5Xh1bbDWtLfUpz
O7q1Uddcy4IBYY0pZd+1ioQhJMVG6G3yC0GVsQXHlrO64RzatB3ufHb1VeY2jBbYQyaqc8yc0Lir
CfhRl3g51/UAyFAvp20/wheqitJ4LRNB8zZ3HPWpYL4oyW30MXtd8OZqH6bNG2zWS88gN49+OsOO
9mrGEZ0aavU2aP24UK/Gs9+mTv0EmdHarHl6ySPNcbMEz5ubGqSOQwaBnyVg/1EOPM8U9ZuozD1d
61jswT2U4Q5o0y1tlRe7h2vEaPUjXCAgwV3w7JxDFFPxY0fAEJfV612GuK0WkgDCqYRbR5tQJsoG
O1IEaq4KDzCLGy8L898ita4s717RZe5FHP9MyDj7DkN7j1a9x5tHyfLUO85Bhsx569m8SJvZrhrq
F7gZTJokArKaTVgdvnPKJx5UL2bEulfQv4wma0E7nEAvqbwtU7yr2WqQdTe5it4/LtN8X5YW13bq
d6skhig3LpB6PhVhPumTckj1HiN2u03NqWVGMGV8lauyi7L0msNjpS6MbrOaHgq9fycxfgEksnKD
G7G5q3MlYF46udKIb82sXwsV+7bClLrS9c00s38cWNto2ZnQLjBY9vDLzH5abVA2KsX9hi4VLQkj
Xx2Ej0sn+tPHzLPCiasN4BMyhtpD7ZWDxqM4zSFYxkr8YOjDo9OTwUJi4lafs89BZqQWR/X3EMa/
dLWivIZt2c6ihCCr7PBq9+4Uz7tS0ba60QT2Gh2kxRoIoSWb7egIovKVwvBB14BCgVi6zioe83h5
QFHnLqEJi7IoTqnOdVrpDm8fiTeWfT+TNRhZwDjCaVncsmNCAstDdbGbvtervXXi8aAZ833BGBKr
LD21qvNtbdKyhP3nUheXNOy4+534psaWsmlgBlhj+DRgx1Bz8Vkay97oh0tfpkHErCKM6x9hKCox
YvL5zoKYuoZhL1lOqiDIb2i2TunoO3spl6AvZp0QWwHnEcW7O+UGCTIE9RT6dSy6vQWUAIpJ9KXF
heOqlvIJD89gzKj9pNoiN2XqHNiCR27jDNd41i6hnB+EGl2UKfSsroet113KsQ0Ue3my5S85BEmu
PrA+BFrTZz707IQGRno5eag9vU+mjrs8Tb5N1qMA8xuNd1IFQidGSg3tDLOVYAxGLIXYE1ezmbX8
aRlujr1fErFzyuJxLm4iU7y+t+56ADNibWa2G5pU2rYw20dyPjaLDR5lEgAvYqAFwE6P9trlfqOF
F9KI6IRIDHBX4Jubis6WiTLFrdp3c1A39ja1QZY1GZ27hHem3mn6UWH9UdbihAzkZg6Jr6xkGlbD
SNgj07q+01nQpAueBebmwFDSjRb10EWXA4yVP1HbHyypPbFqI6PdOTPjONCuLuD+2HPSX7qVhVMs
Ggt7qzeIQ8tqu9TmFs4WmKO01by0H8T2ru4nfGmseeTYSFKG4UmrxtPgqH8IU3QdQ39p6uJXaBc4
Y8dvsiP/KEq4VYcwAlnJ9S2G9nfvpI/KnRPC3frkmFTbo0UaNlAjEZ1k2rGWyjfzAA4q/lFx4PqG
/Q1f5QX0z0OnLfeJVyEe2rw5gfq4xNOqbgqgMPUoi42sOEcH7JTAT/BLzjnzpzR/p8jdq037lQ/x
+9SF+pbO8ThP2usyNj8li12APIXC+Ft5Vnm1NQZQ23X5Xs0OjkfFKRkJZzM41hfj43uupjH4Sdxc
uYsPwlmujhODfzO2d5WGnWsBS/7JM4p44UfMVhC59h1ReErL4sLIzoZ/gClfTvVJgSd5pyGgTteW
n4TYYw58khonZ/BylU1t3tVepESntqvhcTAxczvRL6w2gJbaAxO8CgSf04wqzBf+pkabD0mElXc0
mNwiUNGQ0soLtgj1FGZxTFJCUbx0Vr6phPJr7XuUUfHzoNhbjSjujT2msa9nTnxM4rvdtGZLFgm9
4nnUjiWLh03bRNWmb2vm3byrXA/Ktkbjs22t0diEIvkxU3lbjIHhdCqY2xVbGY2fvTV4jnEqa1Yw
S8sHHaeJZ0N1LQEQGvQJMTFGS+gaNRINy3yVfeKxNDWZcnSjv4zkWC5l/AVq8cWcjfhYzlJ4mcjN
X7qi/kBj5EzVviYSa2ms6w+RQMpbZqAaIrpvpX71nfiokEGabFLT3twovAuoiiBLju+rRDYx5RRR
uihO4YxHPk32EFqufF1HRaJJY6V0TXPDqyH51YKdRI4GIg9rd4kJSTrL+GHuXxM7NbzesvapqA/g
bnZNMz45eV7v1ZpXy9TCZ7O3EEsMiGIWDVmjnA6WPr+baWM9ABK2PTa6t7Ve3EgWR20eH/oEaJzg
I9RFYMckXTMRc6fCUra9QpUT6R9h9dhC1WVhtwaKHuKaH9hnFfFTw2yakZxrxPJRQ9nYR/NbZOWf
zRrr235Kb52S/R5RHob2t07Z0LH0nUxQkdT7ot8q07bO9osJ4S1hC5vl5/trkVZBHq+bKH0ZxBDI
4SlhHjD5meEtLX2typKjTt2ViYi+oDnEG88Zn4hDaYKpdKbsFNtIwxzVf4nlRruY9417UTJyfmwA
mT0nDQSdVuUHRZSqHsTSJ992Vq67AvP2N2yCzM/jsbyt6CB/9NjhhhF9oGXcRMWUxA9JYU6LhynP
YPW69G8ZSq0HBLXFFtgWONN1SI+L0jv7ZW30wInL7kQUZHwqzCz+FRKtwpVO36qTeUfrNKtBEZJP
q2AbcCd2pO+kon/hcj23ZvplN+ySBChedi09ix7FFj66wPo0xmt7ztM4e8ANou61bnztSj5GNWQK
6utK+WrXGShWIQb9oOUOfMoh+9NG7YYzF2qLEqzaneFseXGpXaoufgOXjZjNeu0SNKZaUjb3Jupq
l0J4Ssn5prNsf25SS3kcJINP/YtgSegSCRzIQT2ndXZtMtONhnCnMIDYMUdStmyYC78BELJLxv7a
JPYTQrbkabJqD2Ey+ilRzocWzTSo1S527Xx4qCztPUn6YyV+p6RLJyMdCJsZQONTz34+zbbZAhKU
HRWZ7e+Oep7wEYzTSbOiwGbnElnXyh53LMndhsLO1r6Vid1irOzSQQFr0Hzq6a9Vwk1MXnlvN8yD
JeKh9RPO9BIMCtO+CLJzLDokNc6yful2eOxVtKemVVmwK6aaatE+QKP0mZQ8RGm9B0ODpClCOCiS
t1YSOUv30nCqgN9KO9+YKZvSEnmWcq0g7bccfCLxDLGHe3xtbGMMnGTw9VwN3yHWFAEZ39yyiB6B
WHjzWr3FJZje5Fgly2N6HyZBFQv9SXG6/dJJOtwZOHU73vJBnkLoqm4EK8qDazXvxZpGfm63H21h
f/UhI2DRZr9CVXFemQ3Ggb5KKv86hoY2qcFY3jcBKNmympzZkUgID8i+r2X3qqVNrE3jcLnms2W7
OZGirRmfCfIKxll7W/v22PXIdEtzmywRguVU/pGCQ5IBi/Jha7O2WWIzOqcW5ENHWcktmbYYvLeZ
AhpVSbAxJek8UmkJkoHXOXRtGf6JBTvAHsmrIsdzM8Qnu/9OOhWpjkGRZJjLuoFc/cWly8szoYer
5neAo35VonZ1uNRZlmfuJKvaBYHs5QVE0/R3W3co0YU8T2RvuAO/MBGPuiZldl63PcyUjplrnqcc
JZPjJ3odP6CtczmdJbsIm9noUPmRjJ6XPqp8/HP2N7CR0iN7u/cirT4gADi3ifrKjjveDEY+Ib42
i8XP8q7gX8Gi9i+bwX9kuLjU3+Wtb7+/+/NX/d/33/q7YgOfRHH/v//+y+6fv46+K++r//q3X/h/
GRceh+92efrugJP973/zB/3r//z//Y//sj88L/X3//zX72qASc+fBh26/DdnBK6k/7eVIkjK/zu0
y+Y3/NNKoWv/MNn0E9pFbAWWWgcrwz+tFEL9h0mq0N2SBGQCOwMmi39FdtkqLguyZcB1aH8lc/Gb
4Pb18f/8lyn/AfcHp5uDl0IXqq79J1aKf/d54foEPsK0FucRnjky/e7G478ZfXWd5BJZmrGPZHRg
Q5I704EaLn6Rld7v//ahXP/pzvh7Xte/ewPvf9fdGIJJ2sAcAsUC58jf/67UjPKMzjDxVfjMv7Cd
dhYzbQs0ZQHMdGMqLJRWAOXoyMv8P8uI+NdfbllkwwKEs/S7oeXvfznY4z4t/w9pZ7Yjt62t4ScS
oHm47ZKqq9rtMY6H3AhxtqN5nig9/fnoHJzdUgkldM6NYcRAVpEiF8m1/gFyETleSd6USgYq0WsM
30SIFuU2QvduWDzZEzqL94e9Efz539AunDPYwCa/YMNwAw+ogH814qA2ErgWipYEczsrjwhATu9g
dXMFsAU4+S5q4se5AMsfgYW+6lUmOcITiIGDHyTJVi/JM78+hKci0Cn5qvyy9VwgGapmNALjgNw8
PudmRRsptfoLS3I5h0tT/V14CJHQXhg6gChZdtatzPvoUg34x+bvn224syQ2tLxfc4MEjqVDumP5
6dpm/S2h1ha8+IBRzkr6Ni1pI594R3hXW43pQw60yz9UYQ8UygN040qwt361cN82H8DLA9l3eGM+
g+FRPT8FUHJkLLsRSfnnB7oeOlGmjenMDa1UIJuEJQEA6sadkk+mOgoqaBKF0LpW0EpbdxRq2jcI
YJdnEG2Jz3OgO3B60nY+GHz1XyYuMATJFusP5uLqG4ehi8WD2QrEBGvTN5Y2fwfBQrkim+/4sxVB
25ijNnvO4ozrl7DL8U/HBnh7f/HcJgwH+yW8JRGOY+lstdQgiw1e2UVZUHap/p8WPugZ7HX/2IOh
fLwfSn77zTJ9GcrajBoZqRDlxyQLdLWBETADlXxqlDD8g9Np/jAAGj1gj++MTc4uuRonQ8/5pZP1
Ihn2LRg5PetTrrFaj65sPjxGdgc+oOWOcn9scs9vxsZ2QX4DUimkNEvmyhehSqvQFbVXWVYTreI+
Q5xuWSzeQtQmcOOw/nQy0zmIqe2OD1EVCsAkIhzA10FTZVYSAbY/sIu8OA9FNn9IO1JikSv9HyZX
lrNVC3p/aAXxrO25JJbSWoxHpPMhKyr9UetTyqc6MLLfl1FQL78/Kbe/jzSAChBiARCr1a24F9kq
b/BcyIOu6imtIB3LZTuZqL+Y4UGo27XlqiZ2Qa7BcQATe5N3KtLd1FZmGtA3G09KnVCw5Id9jpp8
xCTDiQ40ZvaGhqAYRF/PYYyW/PcX37sQ1dKhHwRX26RFgmOFBWFKFVe7Vr3g9bOIM5nJ2DhuuT6s
Q2G6QC5FpzXgngiypqWvbqRxfhaTOBLR+5We18vYRU5DmmCjYgmQYnO0ZWbnJGqMvYSeeeTowlTm
p2oEtA3zPcQ/ZUJG58EdIlSPq3Z+rnCsPlctxYxTUc3OFbyBx1trnr7lnU6vQemFHZg8bg9EE293
G5sNvzZb5xKik73WU+JMuuYBq8uCsNaq89TzKNCGKD+T3wxflVjsvgSo9/rvYEPqBpiEsiGCI+ug
wMrwHgU3GSRdRXOCdAnCjx58jCqvofz4fwXb0sgbV19QFJL6015vvpG4wDzO7Yuy4G3/LyKh/8TC
Qjvxl8/sy5Xs2nOmhfwBSSir/NyMIkgXvEfNhr7A/VA7CUsmyf/G2kzhRGu41VCsDjJ8k5/iBpJS
ZIBKxkpFC1wDsAYeGhXsFndQvkpphgVqiZRkcBD5fFLjrPmoiDL0q2monymFOB/u/8C9LIKsBqcU
ZGcE2zas9hE25jzGFQArrrYXYxA0gnrX/m2IverrNOnh5X68nesSEyJ9ZIFsI8uw9Xys1Lq3l1LL
AmC1zo8epvbPeXRkpxIRKxvGjDd968e4/FBOlksfBnu5a6wlNHpzL1to+Ouh+ifWSwAZ7cS0uoMT
Zm8+4PdjEC5Tgrm1g50ij/UWj6ieDf3027xMivJgVY3yhSSbvSntuTp4UuxsbC6xjo18oOVKJdn1
Hhum3nAmRxRBGmkAbwqNcyOB0PK1d/gbdk+ixaii9D7e/w5y3W3SHgJdUnJNk+Jk8kn3cg9ksYaz
XNEXQcaio0Iwh0Ej9Oqstm713tKAhC66lqMkFomHKnK0g2Wwc5gQnpfEr5SGWvc6vA4PqsDptAh0
t0Qn2lORya+h8gKVEa9PYhrUZlacxiWFE2Udyqq4FOf9xJHsVIrfVWP3Ju07h6Ly1EcH233vY2Id
yDGCRi/yA5uPSfHeRro+ywMvpO/ulpp7znLTApOja5T5QvE4DPSr7n/Knbm0ePdiEm8BHoSAuh7g
CMQ8pGAVBXE7xJ+60Al9MNfzGxBK7fl+KPlZNqsG02vmEmUclCVvNDBcK9ImuBFBOKQGDCFQHGGu
D74Vx/1DTp/RT0RfXKGy/v36wPiF/7rvSKXF2+U6heRzxcefVXzLsY37VsY6BgcSNNQNAxbdrpv9
ntddevR+2skI3BBUR0paSo2TzfTmJtrkVVJzRgArfI+w3d9Lh9Qu6vL0+yps6e+PdC8c0ShpkA24
x28SMo9sHiihpvjQ5ij4abPzNVuW+ksTl/kn5K30g5ndjYc+hqppvO8559erp7GVxtCVSfFr0XfY
KYNo6ExuldEoSdxFf/AQvF1BnvR9N1SCye8pf86LWySMZXAmwxgHSwhvkqdv/9RntFCXXB0elbj9
kAF6xXm4OZjWG7kNFWtGVGo1ByEp5O7UTekmKTJMHjw1DjqNa4xv5wW4J0Ck4tFJhfexMkRZBiJi
Vz+4eDkgX9opc/amBid4xfClBdRoqZSSVRENMMTV9j95hRAngLPU++LAsHgfg5cHtB8WyJ1XlYbr
S9yUqjRHsNQPM3A8dDZwzlD8JDLUP1CdpCkYKgOdEa2L4H/VXmQe5KOd6wfwa+yrSbSwINE9WE93
aw4wjhdgnE0PNDevRY3yrFmDHRKpn7kw68eFui0s49zHpsfgvykF1XAzP+t5o52UrJjfyA5KoOjK
kRDVTlGA38ZKt3QOIPLm5tfpyZQmE44AAeRR/dRbi/6p0uhDZLpmXfCGpGWj4yiA1xfI82kaHudB
KODXAOrf33S3KdSzqelRUAKqjPraZhMUhjabcWKhoqRhCoKGSnnqqyW6FiOUx/uh9j4Jr2bqqQzZ
sCjLrD9J5/UA4hHiDTp6oN2DNhvt02jQCU4gSGlg43saop1EiDTwJv9SlBja2yQm17ftxX2ym76h
V1nQP8Dt4YzcQpUcrJrbU0zqJtqcKDYKwQihrX8hdpJ5XPdRHNDy0hEj0zMat0n7DJDeDXRsRx7g
FR/dCHaDylnhsuxQSdsEjTp3BBQYRsEg2KGUzer4gp4WKJoWHbxvwKIprUJ3PPjyMnuvTzRZ0P5v
2E12txV1EvAgSHXplF5z16BD0QJvuf/R9wYHQpMbnsa5yVNtPaMRaKm47kg+SWXYV2uB+DVk0xi4
YWzRu0FKRQj18O0hV+12bAZ9ZOQReYDgZryOqmM7k2uVGQdj4VUf9Rm0epgaSBVYyvLJA4h+duUF
PytBDUPmQaCB5/HRcpff7fZHUKI3HNoEqGSufwQ26lWr95SOzUJr/jBNEV0A5LXXvsiWL3za8avT
TvGTRaa59sAcrvhdVM9TVio00nX9Lcqkyd/3v8bt3RePAw3xJ27dloFG+fonaTZvzdahasRtvA46
0ZZAApzpnAgXAy2UNZ+RZike+4Ru1EBh1r8ffqeaTnyDeq5UfkKlXZ6RL87AQRPRqITE7+ymO4+8
sM8FPMdnr42n06Lo4k0Fqk49RVqe/ugQMH4LwNpp/SWMTSoMtXFwJu9lPySDuWwYiGVRVF//Hg0H
q7Fpse9DYGO+aGjfnEXkfnEjyND3h74784jn/qpNGhxL60g88wqscwX7IMusy9ya5ndotPWZMwwb
2V6BXQrD3rhopRa/C0ehf78ff+f2QaMIiUUdMSWU4rYjNSD4ABwms5mU/uYm/GmU5fBZtNNwoS+b
XnXQ/KepRcHpfuC9NGPpKu0TaRnCu2c98GKJhYN6CoHVWmJ4vPwN5GzzYGXJ6dvuNdpxiKLLRh02
COsoNmZilDxw0MSiVw0SFTWAuLNa36uc6LPRAn25P6q9tGbJnUQpXYN+L//9xUJWlk4ijIi3JPr8
ZC0txPkybJAsqxs63WHq5me1wJblYBntLVibWTSwkrLAu25mE8ZpZfPgSQPX6S0/xjTuvT0lf5uz
+BfXVVhnbFGejgzS3iTuGLs26TyPos+CU7S7hDYX1NkZ/JFG0FcvlvhVRXM/drhgHW2W3VHK2zKF
UNTYt8dw4kCvdrwsQfmsLPyhqAwkn9r4gruEeZAB9haO/SLU5hQsy1wU41AAQJRCT67d4hiOTDtI
n7I/d0geHyzUvYWDXiMdZUpPdJY3H5AKi5J4GnJ1YQ4hoV1c920d6tBBBXSeJFNBO8/59Hh/te7N
J6HoinDjZOls0m6TcdC1Ar2TCjKMHxmuce4qp3sYRiik90PtbXfSKbnUQIDQtTbzmcGT97gt0ROk
voaGAE3JuWa93o+ycT2RnT3aPPBOua2R1CgCrPdf1sN+M5lCFByS9mnW2/BM01oil5KmvoBDeh5V
dO40B9C6Y4Ib9Jq6/xu5l+FR75rmwt0PZskI1zdTNDpT0P99E1+ZwNGt+iD17n1yOoA06R0doVRr
c79zMKPL8PJMgwXKF5o9MNjq1jKAFiMCjljhAnzTNn47mKGdKxCoALRBbVfT2Eebi/0snKrMWkxt
C8hmz+Czvhp9snyZoWHjNckKR0Aov7Qodp7cpb+Otj4d9Id3xk2XGryAaYB2oAW6/kZK1+c4Y3P/
0ZNyCExVoBot2uTiGYqJ0pCToFxUiYPJ3ntZUaHRKa+BU4CMLH/Vi8zcIagUxS2PjMGq+69qKK0C
RyeGg7GU0mobCxUgaQW02358p2ilVItpkvSM6zHtsvsfYWff8VtwJqCkSi7bPngGVHcFWih4q9uR
esbrbn6PO7jhG8Y8HvSo5ILfHIA0ppD9BetpsDs2W3zIC69TjCoKqGuDtC3CPv5uFHYhHR1V7bGM
4uynEufpEwaIiHTYCLkOp/uj3fveFAD5ctztTNOUs/Fi5oWJgooYqjig4WS+KYfKuE72kFzhivzd
IKEHjnsczvdj7qRvamKMmwe+rt/AMzTBsxh0In0aLckejTQarwjOuleId/llqLP4y/14O9coj2Nf
hWrJ0ehuaymOMMO6tFAMSIAuBFjLlGe7RycA7tZfAwo8z9miHrWbd1YRhwU7iKIYt2dvs6I9SxGp
KGmkcBrPsLYn6zE31ORsCCv7eH94N9PJQ0XlxKevbTlI/m5CNXTYFl7vWZAqYMJ5mXWPakW6LE0F
TatQPRIwvt2trFVOJhSkqd7Cgd7c22BN6wUe9ArEsQHqhDbhRmgAgpCKxt77JNPma686XtCpKFlV
dRt/hW8F1hP61cEG2hk67Wtd5Xw0dVqNm2zVTWidqD01KrzMMZtTcaVB5A3OlVu1R86BN4ekHDUq
4B6nMSUgd7NT0oa0FaFB5xdqCNYdOv1sn+Ya8PpBAtoPBNBDBkJZXw76xZYseu4zCC4q2BiP0TXU
AB+WOPQcbHztZufzoGGBsjQRA3coMa7DVKrWD7OUPjGHtn60WqzOrNnUn+MxCv9oOjq2SmYPV6+c
oy8gxfr3ZizM74VaW+eoG0GDl554QCUARDFiXxDL8Mj7OY7tcLC8b3av/J3cgWh70/nRtxnKi0Tu
SY0iyPKifNIVI/7RZVH4FdsdLz3VSKp8rzBhDWBbHpmA3GxiGdpQ6TSSoHkPbRa6VTTjVLo0KCon
xY5SePbvotfM66Bk3ef7m3jno4Mt5BJG3deln7f56EgpZzaCVrJzOkdPQ56KE1X15Mvro9C9+tW7
w5FyC4JZwqkycUpmaYV6dfWWZngz1PVRH35nLDSVaLigGS2VpDf3vAWaMhqFcwgWurEvM+8fNBqs
/PrqsSBaRX2KB7rKYb05PBMvgt3lQL+CVu5eygb7YRcJoIOnxs4S4DXFUxgxe5rOW6c+ZQDPjXac
7FElxRU0rXGGYZj7IH6PvEFuQlH4Bq0ouxoW6AUp5v1y39u14xaUf5AKnUUbCNNIvmbxUlJwK6K/
7s/dzZ6SWuLsJ1X6WNEi24SaTEDMeYQ1c9Sm2hMiHWHQ4k7NHVyzTx26Fu+h+X0upl737wfeGSN6
5bxpeNmzqc3NWQVPAbQXIEh/ytzkfY4ru2/Wg4uwhu4erI+dULbsovDQZ2dxlV9PZx2pkRt1mofe
sQAY048o5Fg8ht9g6JnNwf1x7Uwo/TwafeD0MHfbwgRGG+C6FU+o9QjwztB3XPGmDcHqPChd5/yJ
Rmz91YJDKuHeGDrfD743UipEaI6ooGpuACIZ3OG60BDjanv3jySkPFlExcweB5RyP9LeMDHupobH
sStV5ddzuhgplNdpBvkpdBvh3V7MPvW4+JM5LJF7gvNrIpbhlV+jsE6/34+9N0oe4YA+pHHmTezE
GpXUG22J0+fOj0abExgj9RRDi49wezcJzFZ55fNapZNPH94z1sMMQZka6MN6Proe2lWoy/g0KHZ3
MKCby4tsJoExNSgqmAYM0HUUV2gRapWGFPYqyic7n6OTmI3yHcgs/RKJzn79MnG45oMZRjsV2snm
iLFAELQUt9HRSuBaO3GXBnTHlQv8B+vgnNkbGvh60HB0hW8Rcahc67GqDCgYU1Z+6ivo+AjPoClQ
4Vuk++bUj8nl/vLYeMpRXWA6Pe4HfDaOUP6+nk70sHjOkVd9p6cChO1NhRNMPudaUM3R+KnQ7An6
WD5j2d4Ybgt5EFlIxVs0xOVRbfPsyghs2CO/3/9dO8uWnyU9P3gG0NbcpKFRaY2O8bsc7HH5h8oR
P/pRNM6PsyuWD6+ORc9fzjtlY2m9sp4CqzLDWZRohiVZBc6ggqJTlAUSt0ahn++H2skEvxB+0hGZ
TwYnYnVYtbGDN3ePKFsLnxf9ZrTMyOEa3qoqqrGx0Y5f3GH52HlF9fN+5J0JJTKnlk4SkLl2HRkj
cwRlZwa5pL320IwoeteAe5HCH5ujNSUnbPVAp+ymcgPn0/FERgh/HQthDdPSI6m9VwCmbMxOuyJF
Pj1mKAheUbkqzrMxho+NCehSd6A+R55Zvv4cw2KLTMT7hvLZFsiaLlpMe1Nz/XkG5jQuk/mUl5rm
W+Vofrs/tXsfFbgMpTledjbI7PVwo8mbEDlsXF83HeX9mMwQjukzIx2donyaphavWThXZoqE3sGj
Z++rWiDLXMgqbJMtLYaeG8Ayr3X9sKh/FoszIXxOZHoqy0GFazcSNx9gwcAMqHquB9mYXjNHQ+9y
8UBmckGX7jJm1Q97mryDL3ebBen3Y3zHXYc2B74G60gTQDx4+6jZpwWAwSpxSt+aWhOl/cp+xuHp
6EZ8OzLimQ7YGF7DGInLz/vi4TjYVTZjv+r4/dT9bEM3v4xD8l40pni8v072AlFKwcybThckkk2q
RWTcsfraQkwc5MtFjcippVR+b5yjg2Q3Em+vX5tdpbmwHlI5ewZER4Rl7VxDJiexEPpuCnGaShik
rx8UZxaPfIfrordtsyLals4oEkF6hXh4pb2QAWeEkJ70yAy8PhQXUnkgcB5TtlmPCgqWLIXWtm+E
yBJnGEGfEOntgC3odvDqUJAHeI3pXIbpfG3WRK00VJqX3PatBlr/wzCE2qXWy+o9AjzTj/uxdta7
LLPRu5fDAoK2HtYAvxiNhNJGBsH5BlRWvB8jDQMPRWqJAi653A93e0sDDQq2j3HJLqW1WRu5UyLm
pU02NNQuDFDPwAPIyZPXlphI/Hyqf5BY7KzNoLzCNGaqzjblB/qTRRdKdEnbXcO0ry7QHWhf3B/W
TV1mE3AzLBObVr4j61DL0D/QTBRyKXI0yIQt5rtkMpKg88r6YC7ljl0fdKRdjheoOJytECHXnw5G
bSiworX9oSzst54nlKA35/ziijg5IzOAy/IinCuUI/NalPP05f6Y91YOtEzqHlwlsJra5GSegQOK
B6btK2KR2ho4hlZmX5wLvuoFjK92AKORH+1muC68HAoHvIK3FqhTNbLzjJkNqLbW9zTsFRtp+cl6
cgu3Oqrn7QbD8A2wluypbwuHDQ/UzOgYnChz2jhTJK54uswXYJPpazvcrB32hEPbDN836Kzrz1g6
A35RCyYoE9rDsIwgFHFh6Hw1d9tPHOBoGDXVvzjmJM1GHjycOxRI10H7SBk7N2WHNHOXXWgP9b4n
IjSrRKudxj59ndewXKAMkjA4juIDRuR1PNMlN+sJg6z7oj6PttOAdTSVq6dW8cF797bULWNJghQl
X6oz2xyDCXY+tQkLxTYVT5xGbchhr49L+GTS0X/nOI3yu2i5GKkgNC5Ca7HNS3AknnlhHBwae+mO
xcPPAebmcqlYD5v3ahaOo8Gw6zmlSYvKXuXExsHtaC/7WOwJiXDk2bL1VVWaLgYYMVooQEauz4sq
e8hiY8RVah7PdmiNfpeUzsHRKw+h7XakdELlgts2tfzNCjIbBO2s0OYtX2O6YKY6iHR0us5IJCun
fkZkOUIU/urFWI28PvHIlwSm3KDOKLivJ3UuOBvbxrB8y40L9LHLBtGnOaFuQ2N5RFiCKuPr/Df/
Wb88Uenz8lazWWDrmLgiKZhjzJYPuCg6zzoinogOqwcMrL2s8zLK5twKQWInOMxQ4sOWIJiVbnzo
R285JdF4hOPZC0V5HuwAFw2djt56QJPRqO6SaJav9gawLzVcMFkB4F/WVhLc/1637GDmC/4yr07y
m6ttMTyLQPDOxXXEb+14UH0hpEdDZIXuN7Tmy/Q6I8D4t45656cZeB+qoZkzfXclxfH+D9nbjXS+
INdLVQBuCOsxJ6UxVJpGBdUyYEiMfe/gzeMuX+9H2TuW5Q2Rbil4aG6m6ygxJ3UGkd72xwlaIXL2
i/UWRh2yUlM/4bxgNvHwA9n6vMRRMOyecDvJjjBFexmBa4Fk8MOnR4lo/Rs4FvM6WzLbzz2l9Mte
LGfbGafWB2JVP2KPg+CSXYLTvD/0vSsByCAeozxlAB5vJthIraqPXKrhQiCu1dJXOuG701C4Gg0E
yvQQzfHXRwSEBoBY5fgE9LEeaFnpIrGRnPfLSrU/dKqiPkwVaTxCSiroExieBwH31pDED0Mas8g9
v9b6i/eaoozh0CY9X1cgqT+bUfVu8kT4x/1h7e1OjG5tShkAlfmG62E1eWQ6SNvYPvBF4wR90A3G
HFF7t8q8z/dD7X0zCpaYzmJwCzZzUz8wdMSVx4k8bschxFsL5QC7VvBYqYHqt6I47GHq/PbtwfEy
oPz3FzNY6UiWQTaz/L7JxjeY53m+MZi4qw9ujnwgMtKmN2VnVevct02d/eFOrR3YXoheIYpJB6fY
LVCWTgoQCslANSlGbo2V7VZpS8/mrbU0ZfNHAh4WTcEWyzIsuaziZzUhkxTEuJzAsMq0QmEVJ8Uz
GhUKdYhSwbBkXhDRO1hlO9/fAs9DqpBXUM3czhE+TJoruNrPMBkD0VMK7Vv7eRaV8/qcuIq02UDI
UcESaYmEguHXus3KR7Eo9sFLZX843FBkN5gBbQ4btPcW1UBlyA/pkl/Mdua2iQmJ32Gjcrq/nHdD
ATPU4RPziN4afy9WWY3DoPI9y7R/yGiyPNVZ83kxkJ+/H2ln45Dg6aw48qXOK2G9jqfUqyDIUxBw
Wgz58gnNcBWg28V1scozrDQ9iLeT08Hf0OEgz9FZNzdfakgVtzYAGviTA7sm6RzjNGulesGHr0HD
CTv53x30Y4+KfLvDhCjmUmGBW7At3WqT1zui5DZtVQuOH4aNbKGm8bbMlvCd2VrLwY7cOT7pNtK5
lwUdlxbZelrTZm5R3V14eWnpRIkF/yyrHVDdYUeUJ7ccisc2mt23U2J2p9hDfeL+Z92d5hfx5QJ7
kZ7ScejrhYToT6a5XJDrzIIu192nvgW+b4AaP1lz2h3s953LNF1d6BPcTug6bO8MrhqJ0hQ5Rm9V
V19iBw+DrFKBEzRefOnCLr8aWlafEGbSD/b/3nC5E3GNJ9VwAMh/fzHcOa3b3CGt+HDBEXp20JAw
hsQ4JXPVvluyoUHRunk10Iqky/WEehntTz72Jr2B38g4pNmkqUtdkLcCRj15mT6TSF+tVvIrFAQw
gyWs85pfj6+Y29wYZ8qeix1BOB6t/jQj1nMeaSIcTOXeTqEY83+hNlluHm1ttHLH9quFqXSbVLvk
Wqg9zLWJHhkXofP9lXpL85IoACbLlMcpRdBNBnKiWOko3fG6DEPlZzPZmM9krYeVUEgxJlzioj6p
LQZ/uNyN45vKwJ7UzuYk8scULxclMduvWWTh1gb44zeElJ1v93/hzmWJZYWZuRQPAcCy2cuuMTc5
kguOHxXh8NwW4V9T1DTX+0HkF9zcJzhWOMJ/FaEo2a+/sKk2Q+1Mg4OCMUQ+5BLTR5HViEgkzhE3
+VZZgDrpy1ibR28y98IbQpSE7LnF4tdrF0fzFbuc/9Jjr/uZNECN3iuJhuEuqPrsuz11Jr5DGBFj
CIs8svvg0F1wgkIMuPbUit2++qSVmkP0gihTcwBuE4njKWjmAorx7VTpnyalFae8RSY4nhr34LF6
+3F5XXAiQW6iqMOdfz3vKGxnqpvmuIQolv5uSlELRU60f3VmpMjMrUE+9uVFZXM9VWx4XYuS8k7l
knZ2Bb653MYo62S5mOE31uXnbpoMX6fh8FoYEc8nXnBcv+jM0kncbK+2h5FCI8/CF5uToNP0Ggki
abHe55n/2jVMKHplpH9ebTwu1nMZNmFupHlj+Y5X5m+zOFUvSzgU2OooX/5FJF4UkpzkyqDrSBKB
LZBa4at5+OiWNoq7kKO51grNOLiK3R4t/P+5H3Fn4MZyQx1QqwrgeB6avhOW6SXqku/ks/7siDTl
xp9NGKFmR3yF2xy8imluvhkOzEh4dMScLGX0VTfCy87Wm1OCUfc5yabiYIx7m+DFGLfLEwfGfqKV
QzzE64LF0ZtzRAXgYFfvjopTWhbaeXdupeiW1lmMMrQA849Tdpo8DJdwS7UfqmwRF8V2o8f7i2Q3
HqUaWGzca+HSrRfJNOX2iPqS6cdIiH/S5s49uzpyRQ1KuX5kdUd1A5mi1ymcr0ZXkpoMd0zg1+t4
Q1/kCWVSVkrmFmfV6tCZimfxHjI50t/64J4UxcZrsDXSg8Njb6SSqMmdiwbYzcvEbrt06lLP9K2s
jy64QfMOVfoS3KjaXrVZ+X5/YndKYZBU6ZhzZJNReAytR9q0I1aABqUwPVbCK2ib6im0+gUU9oQA
lZUPQYjAIbYAsfLDNcpvGqWkg1yzN2Qwq5IiY0uRs03e5iSdW80RvL9rpOYbK3UiLBIV69qhN3Gd
lewI5XN7QDNmDfyXQ0OdB8JmzEPt4VzQIFGCBRbeQS7k7t6u56ANqz/vT+/u0AhGNUiqDW2fSE2e
2ENTU8tAP6wOcGYuYaSg5zXYIn9TaXp0sHp2Wg1E453uUthEIHp7ezb0VkwVqinkbYnMikbEnws7
pZQ66A+6l9TXXInskzZP5nt0zbrHwovVE7bR3sFH3cu1nFQ0jGE/gc+SeerFNV4HG9rTbLS4UTsh
T9CIP3r8ucZG4nsa6NsX+DpKfxB2fz3L2q4LYIrL6GYx5dmQY/iN9+nQ9h515LbTP02WkV97yiR/
GYOi/MeaEVTI0b7/oDvh8CgmZTwqyu2uMMANkgyHtMKWc2snnSGWqKbu6GXDpaiy+DtGgb9FWPid
76+w3UiyvAByzYW+sMlUcFGpBoRcR4reNT6FMwLNg6l014UCx8Hc7oXiUi93KOVGmuXrT9qodjQr
KqH02ZwvCboBKPfj1zYn+dFJvRtKZl8wolzUtwT6qFbMbkrISimvsFMMh/rbkmWpH9pj8tf9CZQL
cZvqJf6Euwe4F3R916PK895tF6TW/cjz2j/1IeF8MeMj8udOIkBFB7AraFDU/bagqHbRem2gJe+n
U9wG9tA6313Rjs+KrX/qh2g+GNTO/KH+JIG8UNCo2G4+lZ5PYtQU0/TzuYYCltlYyMHq/VOphumo
+7UbC/4HeF5C3ug/mV03mUWZsCyGFqWVSneeesv8YXhL9vv9T7VzKnMe83zjgS6BiZtPhcMqqmkO
d6l8qA3zPFhG9BFrTOwi8mFpDQSJ3QTUoqc8weadDlb/XmYxQWfLqiyfkV7ueqF0VqbX3cydYFKd
9DylZvu2S3rTV1yl/5xnOeIJToqnYkReeirTEe3+Ckmz+1OwN9lyU7CKkEmivbr+EaIKZ7cV3JZ7
xexxSdCTGgt2OCaAEOruILfsLVqpq/pPdY866ToYfWl9UsOCp06Gj26U0lt4mKypP7fQhzPfWhpl
Pnhd7Y7vRUi5BF4cGyKeR7efO8v3zLG/dlohgl6L3fehlhypYO6uJih9yLg6XPa2sExDVGqcNzwX
8bHGCYvnVvMooChhG+Y6CraldvZ7KJz2i2JP2sG1ay82mgWubBDJA3szTDocU9WQMPyqSLRnz0MW
JdI1XF/s1giobU7BEBV/JlGdH3zSvfll8XA00WaluuZt5nfpl5H6rImbqaM+Ogm+N2NumI+VmJfg
9UsVPjmssF8kZHuTg0oTeZPFphxtV/1/SiezPhR23j3Ce7EOBrW3Tk2N4jpXdQ992M0bS6G2jeBd
ZfsFydUfu9H8MIoW2uKsSmkd58f9ge1dsgDI0OeH2U3rdlvgESCH01wCZNwmjLHiaetr3KQ4iYZ6
+cOjWPt5hpbnKxV8s0SZrI/FjGF1hr/mAaxsp/wD3ZZ0KEv+cvCbdJB4oz7YLfdLjPuiB6VV5ue6
Ar2+tNr3ul5qSvN28qYx2+hahmA6PbVQWWR2TY0zQxAswr1Yw5TgdH+GZGLYnKmkSMgIcJDA1m15
aGFlWUM4cXxjJzedwYg4vqpGBjbz3BlGATcNxckjue2dg3wVdJOt6hyVw5Aar6TqjKfK0bvHEOD5
wTGwt9YkiMfAIYor5raCWIRemExTYvtJrX8ZHCxQl97LT5aaPmuhWn68P5FyO24nknqFrIQTkPLO
ervOij7BkNNsXw0r7UFNIv2hxUb2XaKNxSVSaxFE6aQ+GDG1vykskg/3w+9lC8tiAQAZguqxxQJb
Xjo6wGcAZSUoVoZdgnAEvrwnHKHLx38TChgEiHHuLdv3woKkV2dKjG5d4SqHcHoZ8OJv3qcaZrL3
Q+1+QkglVJy8X7TM9aRaYVYXSIzSy54SGjplpL9vhknz0eXLfbvGZvF+vN1ZfBFvszBRa6y7CTV6
TNIVfDghn5x4wi2Bh73KQajdodE5lwJLdBy3rx/XnRPRUdDzo24K31CnyAVmqLX0vS6b8a1lJq9W
GkXdgGIaRDzSEIwZOfgXB7ZdULCLe0r+kLmdUzEk+kMTYrfipeGrudObUHLwL0I1nYclPd5lPmhE
+yHRhsHvmnI8qCLvbTkKTHTfqSJTFZFp5kWUrhu1FldCxzcUr0Nn3MOlJws17ynXI/XRirkA5rWH
E26y1H/qnuiWg2+4+wMkFlLWeREe3ZxmXRjOXYzMuo90iIuXbQbgwhhH72dRmQreD+x32xiVs6JE
ua+5yZESwN5yxW+DZhhHKSo8mzOlMpFB5oJn+7xLFBxrlW5A1jV2jd/EkqThwVGxO1pJNGK2JURn
81FhjualFRJN7zSBn/I0vF9Q0vTjHnkqO0kKNBmxjXNqzX67WOKoV7N3EaNTQKmbvhUFoU142oFa
KS2ZISDGRfqgTuX3QU2V3zQr7M/6xMfNxro/tUXXHSS83feEVPWn8sXjCfj5eqEJpxvUVvpjedqw
/DWaoj9TiK8ubjV62BsLBq1ULaY+tntC0Mp8oJpSH3Uz9g5N6WXAl+ab21tekKF08OJnmsvUsN43
eYgQZhQee5fs5SX6kEi8ShUL2KXrseYp4iCpChzdUru/zbzTznGNw5rIzT6gUnFEud8d1a+DBHQk
vZrtEi5zNwl7wJGd2aanRdB5spf5qPSyt3TlDYBaG7xuLoPrQSkRzlhi4OHb6JEwTkrfzm/bHEHL
84zsWYIVHa59ARsdeVWeyBoOaU4u/gWYkeMZuDtNGkR/0PBY/ww0gLE40ai04bYafVM5aXArm8on
pXJwkY6Eg6nIUJ9VtzIezCKvLkY9hAdQ+L3v+/I3bJOmmjZJ1gHeTGY6zcoSt89aV+iXbMCSVAUP
f7l/pO59YDKUA6MNmtINWdkehGk7ESVjs6qmS2X1+sXDj+C3+1H2MiGlBqR7YdkQZ7NDp5iqJQ1H
y5+WOvkr7BuzeHCLfEwevDEcj3Ate6nINWUtHpINOkabOdQGp59L/Fd9xUhbSKaY1j3VCQZtJzc2
8FzqtQRWQWn3afTQoxd9VLHdHS33BnRISQaoFa7XkdlOY650LaUFa3LPddHNlwXMEmwGMR28W+TE
ba+1LEvJJkIWA0TZOlQ2zXa50LvxF0stogct672To8yl34PlDBIkWP1sLo4oFLtRf3WGdforN4um
KVEpKmTnNrPz6lrZ2ecK0tmjiibDG2VCKLCM2KmvX0IU4SgE/wKYbNvflclj9FdxLK7E/3B2ZjtS
I90WfiJLnodbO51ZE0VBA91wY/00tGc7PA9Pf75AOlKly0oLUDc3LfXOCEfs2MNaaw/v2lhdP2tj
2t9BOD0cELV3KWRAS9ndYBDqdsYPtc15ih00xoqWAZe1UPN3k1bHB1dv75jKjA0slFSR3a5oLFpz
QDkYCcJaN/6zqq6aTi1a85clrcwTtML0oUdtDbhQMR0QU/ZOKK4WjD3/cvE2j7U5xHpiwXs7zUPC
1PSk0P2I3XiI2/hIfWTfFAwGIiBUtbbDvzytAbeHgNgJ9bgyXJz+f90cjSG6CP1BALRjiXySkXFI
9fMSb51MO82aZ+bgPZ0hNQOkYqKHcXIZJmzag3H57dOIzDrdb4jAFA+3LqaLtXE26ozQbonTU29q
CnKs7vIuyckub5vaeREwBcaJI0KfbUvFtU34UEZGjSSuB+VnxnAHxtLqybehbRxAteURQHXnMabd
Jf0n6raEVfLYvgrbHW3KU9XGpWi1Wynvp1JRP4nIKxihMXVieshSUbgMHG1NSIurU/jKPC3/3F7z
zgX8NQGJSjjoEDKw69/gFrEhREnlZzDt7PPoDWvYwdL8edvK3oGhsA+7k8IKLYXNe9+uZK+oHhLc
aBEj8fop/bcZmOUZEYYc5EJ7pqAJUXcgV8aHbTa1qL2OSYOzycD4pL0z3MZ+qWIiG1s9lHPbNcWL
wCBLMIc0S6/3blGpLs/ww5imLFYGX0bJfT7A5B6cOD0IVnY+k+xTeGjDcxFAT12bsu12gE3KCKHR
SOdzkhbOJXWoatz+TDsHkmAM108HS4r+bNI4c3CBlMjXhhS5DydRu+EyLaQ4c87skXEq//WU7rsZ
5db9YEW/jzIE4sJ4AyocUB8IJ67X2LpOEdVUWtE56cR7piQhwOsNU6hr01HcsredCJDIzhaTsrQt
Kom3qLe0lV5T2uraHSO8h7Bh0N/Bdu5bMeHpeoQopKfXC4qavBd0dE0Cg7q6I0LRn1x4dHe3P9rO
KZTgdim4B4KRrPDaSu71zFhraK/EzFY7M7B3Jdkf1Xejk/3v9y3Bg8Hn81ojir9ZT6W2dY8GDYX4
zjSf1WrR7+YlSYPcpuF529TeSUTQD5UCFNHJwTamyqqitdMRWFZawajjWBi+FinJnZI4/xhKkZg+
01TUu3aY08todYS3t+3vbSrqgtAtcc2yU329qYRc0LAqgnVYweoFQufn2qypZCbGuny5bWrvlGCD
8avwhigmbuqlalTlZYmAwMls2k6KzC8ITTSeXhwsaW9LX9vRr5eUC31qoMVxuZdu+Or0Rnq/Lm4D
3zErzo2z9pexFFaYKHXEjOXuaLDH7o7K1AfAMmXorW/pM2FPfccTsE5V8aQzv+IvR2X2hhVpn25v
6J4lpmfKqBIqyhvxunldaaKkOv24Ic/vGIPrfUw6knZUc+2DPd0Jz1kPoiGElhIJKL/tqxd89mZG
N3a0/tCfKH54g6k+WL2a/y8G3/CA1ln5bM3G+AcXnh4F7VyPfoW17Yd1oCaKDDnN05Llhp/09EjG
KurvPIAHp9tbKV3uJumRz40stCD8yBHdrM/QRLsa8Cabfia3yaOhv6R1XTwmDAA/t70lXpCKV/7z
1PyoyrMTjNk8dvSJwFhBRN6YbnVdjEqS0OrMdf1SIiQeVM6a+7wRRojAZnsQZ+4tlaiP0obkpME1
vl6qktr9YhOrg+HXrfsRnR9fn6P2VBlxJ1uNul/3VRumST+Etzd5zwHAdaQpIlXbEOC9tjxCT2hW
rt4Je03gzXNS+qpXNQfee88Moa0s3VF/e6Pt1ZRmlpZCtuHz0vxfzWCFi0Bd8yBQ2bsRRBBSk5Vm
BSu6XkybwCuJI9TJVrN5qcvcuoiuVC6OUCrA25YIskipDy7E7sp4jjinSPe8GazVC6PTzZSV0SQs
TpMOF31cvR+3v9LewniMUH9D5J3y3PYr1Uri0VhCY0ZX6cDUU+8j2dkFhOudnxal8Ic6HQ78y87K
5OMnwb/Q8N8I+KJ8rdbqosCGsIZh9J1MFY/tnM4HIO19MxJdTAYAwHCztjSJlUYpKN+7Wqf8FItV
fNaEc9Rc37VCExkYOO4ECMP10UhKgx5FDo/fEbZyZ8fKkvnNMJgHJ3DnnUPIW87qo8gGumyzGLMc
azUb6MpZTmY+V5ryPULLF91646EAoPW+b8dv6sxgB310j8o1O08PCo+0lqRuPcKEmyVqAoxEGcVS
ii32HquuQVvWzO3Zb7XZdA4Ox64x5HglzYs3aNtobVCrbs1Udn3KxXtRo94Jdauke6wOop7D28d/
1xi7ydeDuEsEeP3xxi6OFyCXzqluxE+cY/MXU0eZdrCmR2nA3jHR4AoweAWVQPTOri2ZnVIhlBDR
3iib9oxCybT6yyqWoxbnjm4eiFpqTpK3i+PYci+KSaWU1/Cx1Bb9SrHoydMoqi5MF2e8K2rofKdi
Wo1TY6dMWJzHWH8ZUeg/p5Tq46CdigZupI2K9+n2Vu8eYKDF1FWY8UKF4XoDNCT/lXWA8KPztH7L
22R4IGMWg9/MQ3RmP1wPoRqU6fzGUPM0sPNSNAfx997npuII6EYWdmG/X/+GOmtgv+ct6AsSgXcw
/YenrLXnczvph7H2jmcFlo+KCjBNymTbWFtLrWgwqG9QxE3c+7qvlctiDW1gc+T+RjtwDvQ47f7g
PJOyS0wakfwb5Q01sztHKcEY5p29fNEnhtd6WjF8K0lo/uCeUp6mIOcysw3k1PVetmCeC3SkcQo6
6tx+pEfOf7lelNVlaFrVPN8+PXvXB7le+K1ycg7YhGtroxkvWRxzehKw2vlL4Qp0q83GWf6AtUHC
iTQDeCIOyNYjDIjBKGRQUMZW8d5pNfffBrGf/26vRv7aTQDKdDNoSygRynL0ZjVxb3ttFOHjVErD
j0jZay8R7MAgSfWh8qc5PcqS9g6+SZlR1h8o3WxVr5jcHHtgCNFC8Fr7bJSg6rK8H85DFeV/cMdo
IvPVkdeR9YHrLyWGatQYpQGmwxb6fVWu1WmM4+hcu8kRuGnPpbw2tbnORms6ddt4SLwZ0BV6m7aF
Pfdfe2Zpou88e/60amuYmG3vl5kjDlone0cS7B7KaMADcbibZLruM0u36H6dzM60PuQQUM7lVPYH
UeDelyMXI1SiksknlG7mdS5WkENPGVCLfInbuyVaGLYOYvEJcfHpfPtU7mHYgNJRpqLFJlPazafL
4hoIfRPbp05FYzXQmyl679G8ne/oDQ3/KT1t8mBsYnz0HFNRfrbXmPEpzNeoG99ebO0rIP/5olfN
9GPqTaU++IF7Ow7NHXwAVCeyqM337uA1FZohWwFmKT4vNbAPcL9/gKNhigdlNNBPMkc0rnc8TkTk
5hpk+qHVotAxu//VaqPcxdr6Jy5UsiQJHgElUTG/tkRUPluTDloSRWLGWdhli+ZBoWqMJs1t3TsQ
Cdg9SZTrNA2pLTKzjcPWx2oWWi6F6Kwm+eZRKrzLClX/lEeFfVCt3nv7pAIK1QM0CRBbvV6YCtUi
6UsJnIFcGupkvScmz3Qf5tZ9mZxpflDsRPl8+/TK/+fWp0rdJ4aCyDl/27KktlSJCbWG69j2ydNs
CcfHu4rKb7xOPYluPMLJ7RokICF3+gUa2exnxLQFt6xnRO6Ypo4kiOZ9bxyoPmNnMCGjNo5aRrub
+ksKmYMh7V5vKpI5ireo9Nziou+fC6O3PmtKOZzH1ShQQWlSNehRwTsKKHcv3SuzG6dgwXXtmduE
k51UPWjTQtAaE0c0v/3N5HkCAEObY9sJKA1b0RMp7VCRa5B0WtpCEQ3R6QCySzoGpIcIot8+MXsX
Qspna7/SNhzK9Ybmbd6N4H5oYiam/dwtpRHGk+m8y103PXgU9zYRdChEAWIlurUbU7HKjJGZhtTJ
GtI88UsVZJePesJhqrZ3SChtMXiJEBZ60MbQQv+p0koY791YM/Kjtvv1HGlTI8JZr+h2FJ4bekPT
/3N7K/deYgdULFENECqS1OutHED5xDnp1SmB3HLJ3L7/39pmoDOS1Hi0DMU+2yApAkTmW5iwpnfg
b3aTHodQSkqVUjLZJuGIutkVuTkId30aLLIarX6xklWOApx6rT3ZxmB/Aj2krL45TEAxJ8Dyky8G
16wCe7TS1mdYygBwW9XLgxd875PwrOKZZMjH1LnrvUFFm+9cyNirLownwN7xmQQ6P3m9WmX+6jTa
Ccmg+mBLdq0C7OAPzhAE6rVVKPjjNPSEmJmhyvpibfzM8jl7RNxxfa5TinFwL49kR/fw+LhfTcrg
qZL1uDkH9KWYMYXe3ikBDnZGwa0LuqpNXpCGcYIEYPFXDwDfU8Wzx4wI1SZqiNK/3Q5trtsHcu/C
SW4ShwI8lrkNFXQnsUcVGdBTNSbRhcwB+TrVOMon963Ay0dfmOLqlgalzAW43oGk3p7W7N7Qp+LJ
zizlwE9JD7t92aTaDWeIbjqAj+tPOWeKYbQyW/CmoqMGY9uXbM7ny5Tp630/OLVfR8ji25lQL7d3
cUcCS/bPYViRqYDf2yaxzqChUityF6v58KK7ihpERbl8QSt+GkIFKvhwyXNDF/5oudMTA05zBN7k
By9n68VstOwIk7t3rkmcSKqJYKjqbUKLOmrQfOgchygmWr4bs6qnIMFcprfoAtnbh9peHSZH6/of
3CcSQmqklLPp+W9uMaOCNSNe5QiEqByyZ0V0xSmLO+U577LuX0RWBudFTWLzT9YrcwxdpZ4jp0de
f3yirNTqJtY7RZFnvSvM0rmMmW53H01U2V7suWOOpNUYB8nNznsM+h+HBSJXsnflyX+VdoCadISI
K/ekDU39GFVRd9LWsvzRtcrfcJf1A3M77weTDkhOmZ2hSdXga3NLXucN5SjO2WDYL8XSRqcZ1uk3
O6qMJVhGz3xEzkb75FVyUvyqHGlP7y2XQs0vFgLHfKvhuRRtrOiF6crGbCR8ZUTTwM8pp35b28GT
0ZW7/ji4WzI/3FxrcnHAAVL7zHpzt9pyQY2l7Z3T3InkS9eM+sWZ8vgFao79I82H0l/sXtR+ainf
jcXoT8j26wducse18BtA6iD0C/R72/vu7IzJC/NC/dOp1gsZO8IDkNXuotVhULcNLw+qulOe87bM
DrzaTvRFIkeHXwo7wOrdHOyhtGxQ1JheynT52PTC/QKt1b3XVs/972Cr5Wl9s9UAq+lvyO7NFj1T
GhRAEpRPTqMnsmciAu+no5cwMLxEZ+JslGl6TWCQt8/OFCvCX9RK1c9pzO/zKzXr6pA54hZqi12Z
4OpaXRx9iP1fyEmgkMDDue0j28qQlEOeItEbOUvBOJy+fKKWbBzEIntmKJ5JfAj/MMfg+p41Vl2q
dcqZ06IkqU9LWgOla4q1+Ov2ju/dJ3Yb+BdYAxLOTfRhDXXWewaiZWDB8jjQhqz5pHZ65PfkLYi+
xB9v29tdF7wX5B2Ybo2/vF6XZuTV4rrE16m7VP+APVB/OPZwhHzZXZVERYFEZk1bZexOVKa6OEg8
les6PZt1RgcEee5Tozj9B7Qsjq7IzluHcIHJvaTgAYhic0Vqlw5gls3OSTA+sAjMgrLx2SrsLAmS
dSjjS62BbA9NNU3+vr2fu5apWpPaOvKvzWtnC9davI40wlXy7NNiRvEn3goOpi5s3v1So35YK8vp
ttU9b0TXR+rK0BV8Uzps5rowU9wf1C+7mS+xOy/pmUoBb09mKM05TY3kZ9KmXhJUEXoHB85wzyNR
/qLGBZIc3Ntmu+1Vq9D/pnhudlpD10mt4q9elXuLb87NEdtm7yxRywILBIKW2QqbG9J51kD8RmTV
F0l+ZvBm7kf20jxVcfR9Ja0/2Nq9D4rqFxVnoibaUJsH1jWmSae768J9NZ7WyGjvqkF9by1Vc/EW
wOzt0BzhQPdNkvEiE0AqsCW0RIVil1QJGSmE7BhAp6mBJd+7C+qNq/ettrPykcFJ1gEyec+qVAsC
W8G2ck2vPYFeuEyDS1TaTAZFilJJlFCx4v4+XjPvu82Qk4BxUYdiL3tf85XVbZxsIzWMyBntCWXp
1BcPZbBz644uArWcgICoZ9L9YdCpZtip/azog3lu0HM8af202gg2gX60E9X4zDZ2f8VZvTwzW6B/
uX299pwkmltyABJTAnnur7fGUJa4q+lGnJI5Xi+1V0XPEMrE5baVvVuEnLe8xy6vzDYnapdIzS2a
QScGI4BsLiszUHNbPRG+9effNwVLgzIjfTYK5PKrvApSNZXhTV7PLC7NGxkrrWSmn1EHuyBKlR7c
n729A6sgIY8Inb4ZqFHaxGdV7gL1zYr8zJQq5VzoznhwePf2ThKzfiE4gRLIX/FqQXOWMxrbkLW2
cvkJMi++09v1GwXhI2zJniEySQIqXc4a3g7+E6o2iKIBtqa0dNCi3JgCs0LnKY/J03/7IzG7CJYC
vTvSpm2vq1rzrBgl5rGGLPqIUH4e6uDRAyiMf+DACe+IbNhCkpatzoGp5ybcdkD1a5pGyNUP+bmm
vv59RVb+998Kymsu4Dg6EfQKNl8qHlETmCD4EuA44kJ1PwmdFLWDLtOO6r57xS1SP8nPkSAWBHKu
TwUpUKLlmXBORabWF01vlCBl6mS4jPHgV1Sagzl3mrBzx8WPlhiaXak1l2SdKz9Rh+W+q6ziAFqz
4+/ofDHcVEqD0wXePCeLWxWtXrF8dUibU08F7TTVGqGxbqeBNQ1HUrS79tAGoVlqQ5rexq082cxN
a8BpJJOiVL7UeQpzFDS+LEZk3EVJqx8EsDsXBFoNZQbGmsPe3s7NGDoDOcSRAEiZxPQzy+r4fiIS
CKfSaw6QPb/aPJvshPqRKUvDmkyCN5uZT0UEeo8nS9Hq0Q7qnq19VrS2Q52LJvuHLFfs/1K9a4eT
gjuN/JWgGhUYtKwaeITZPPqLRa54YowKlOSpc8RHwmDNCZO1LVW/s7z1RUyAHQOx6uPnDHZE5a9x
AfMdHk/S+gVhfBKUplI9Z4VUIlHVodf9OGZ6yI9am1XLjwv0Lc4J8XwMEbcZKec1TfuhWMXwU5/b
QvF7YSNvtiyV2gRq29dLYCRN/mFa60FckNgz1DATna6c7LZs/8oy3fp3bWr7Y1LG3sc2idr11CFD
dtRZkLfjendlI08jTQUYwd8yYHjlU80BURJLG8EpuLr4p2sWBumkVn9pLKu6eA56ncIjsO2zSOM5
VD/d9n5vD660zutECCQFWDZP1MAkpEjk8u52Ufxu9kTf+WSi1jvbGjszmBLd/fEHFoEYMRsMVWNe
4Ov15gvnRnMgM7s45GcbOEiw2Eb9ojmJCDvRuwee8G3ARYmVHMXkdv6C9F3bqz0r0ZeRXl/P2De0
TZL+bOhuH9TMDCB51pZzBp/qYFvfXk+M0idCeRzaL3iNa6NensWlgdc72Z1dfOnXVKcMOVrPERDi
gzdZevLt+ZEDtqk5UkcGAnptKs4GZVoiUsuEyxiUqRK9jzPVOigv7p2T11bkr3h1StPFmNPKpnAu
GLX9UDTV8ISkUxEw1xnlYgNdpD/5bHSiwPVBwOHZvDYYuVqhTHh4kte+D2t9LQIQ5vOlyFqAn7Bf
7zMGVP52LMBnk2hMiYKTnaJro7A6DQuqD92pPuk+2mYa+UM0li9Tc8hS2TshSIRBtkCqlELEJpmr
m6HvFItrP5gVKibm2ARoTNo+qjFHasd7N4ABylIwBYUlnurrVZFZSEEMkF5xzyjlarS8gNgh+ox0
u3hnr5Pl2255RHnfOzC/2OYUTGkMbMOqdG2MdtXZyhQU4XSZtbT9MBauHqIh0PRBY1ToFNz2LLvr
lOoivIoodbkbT6qi89F3LsjCpkn1ewbDjic4jM1TucD+MRjMcUGvoL78iVFSckncpUy6uX5m76Zo
I4F/6Qq1htTffxs84u5EUfpAWfIpyCvtaKHbvYUNLRkyhHYwwHHbm7OD+AzMxTxfQ4qw1anLY6aa
R1USiFLMJ7301oOq3PaJ+mWPoBVOAPVgYtfrAxTlnacuY7qGU963H2S76ZLl0/Atj5bmARChexFZ
rH7wmjoKdK1B++f2Hu+tlyXzOkolnjfe1BFDUun2zHqd5JuTtfOHFLq5b5vTfWkk08/b1vZWS32H
MZn4b1DFm90VpKZrQl8pjCPdZKJzkzxkolKrs+iW5i9VEX2oaUv7NRrm4qmfXf3bbfu7q6VTDO8W
jhwR/PVuMxFQGdtuXEMKFC6SFFZ+MpO+eGcPmuYry3BE3XwjLyI/L0KB6JRRw6M5L3/QK98+MX1x
jEy4lHlfaXfrtDo/ZFJ26YZeC82lnE6KUPRwWBr10dTy5K8E8NpBVLB1h/wG7o4DLAD5W/Comwdz
pqHR8ZHX0Cy85TQBpggyKyuCDLJSeHt/d01xksgPgGlRsr9e7jrFpV7TLwnRTBmezaRQz32lis/j
XB0RHndMcV24pOSXNJu3sMa1Ty236xgDAr7R/mgbJRyzKc8ey1w52L+t72P/qJigVMVbArpoO012
jDMFEEeshnphJydFXdEFnBfle0xY/5whQWn4lVl2B1HB3vpsknRCU/7wbF5vpSEgCVWMIQudTnWC
CHUaP6IBet9kh+MI904puCLuBRgKyInbFUY9S7Q0ZQ1HT9I+ZmdeKAxk9l1Jz+PrYuTFv6u7OIj0
WvpZW4WrIpKDUuOBL9rZaKmTKum6IGXekDaYCDK4ba+oYZ9PX5TYVB6sipk22VQt52Qd6c3APj1q
su7sM/GrLCIhkAgxRf73Vzd0La1CV4tYC0lPtIsWx8o5seb040zme/Ce7Xg/kilaCKAFqP1uuXVl
RdFds3MtjLTGDV3+urgaYtRpqS9hY4jhyXORTmRAR3Wqhzk/SNzfrlQKbkAfZNC59AOby2ko9awq
VqWFLTNPTnMZJ//EXtGelnhd72/7gbd+VtKeSbrktAnqFhu3l5Zt1jJbRAtLQEmBUxbDw6Dq64MQ
nvCNtus/37b3dmc1lcEFOgVODvKO4loLrRAB9XCGEOa36jTedU7/rzGI/MXSavGodJ72oPKl/VVU
xem29Z2NlbKXRJtw9Cl3b141PSqiuDbHKUQxvnpU0uS/0mriF6fL1fNtSzvrJDpBpcokoZIthOvD
utjD4i4urmhu9TmsGSn4EVH+5T62KgreS9891jEDLxU9q09mNnkH5YpfRI3XCRG9L3wtoi2cVICr
WzjK0NCU76pxCe1cT4yLYUe56pPx6YiZ23HyrqMY4QWM79L/dYXWTWfZDcyCVO2zDwWpU/m+ZUhn
5id67Imgt1Lm/EjayfLYE6uLx8Eue2pYiFil90WXRa3fNC6VrtwZoktRTpU4+HRvXQ7NCZrDdLBY
G92K6w2lMd5ocV9z+yO3vpitO4eaUOXmUTcpYpHiDaPa/nn7M+5b5QbqUmbxzaCjsi3QulaxmpaD
foFuN136ZZifvaXq/2tn0vZyrJL/3Ta6c0oBHLtSCxSFbQoT10u1J6XyFqYshFYR9T6DNox7x6rm
cO5c++CY7ppyaKW5yBGqVC6vTYHyM1q7d9Qw7YR5EcCgA3ywEqAvWR58wG3fUJ5IomdyEuyAzdmY
QoC5rOokV8PSdvPASLPlYkdu6quKa7/3Ik8J7bR9pH7fhr+/ncRzRHdA7N7SQiemqy0CyF9YoXca
MNGpuGiJw7A3zYoPrt3O+8xt44GWTxT9m+1sBoFHBzeTEYHArrkHWfd1Wb32XFb0OnJ1bu76tm8f
ZgNovF+1WROAuuwP1rvj0rnxZO8A48mLtjDL1Ilt+JQtx0dl9HU2lMNDOmbJvy1osKe6QfTlIBrY
MSjVVaTAL9ggkPLXh8hw41g3mmYJB3OuP8V1RoU7jqv7lAlxoUIKemDv7aWUFEcaSkQu9Eq3Mzhy
m3ocTXc1dO00flQqdwDJZkToMiR2d66Lefy0dI7+6fYxent+CXbkED2HuIfOpfT4r8IPc+gNN6nZ
1gGsUSALWwymV6ovSdVWj7BLvle1BJ5ZykFD8O0VxRfQZWJz+Zykn9d2jZygbml5MXWr8z7kfU6D
Nk+LhzQvkoMrurOxV6Y2VzSeBzPLa7yB52YlWDbUK4vYct+rrTGd10iIQDPW/iAC2V0fCCMV2rYU
GtugQiCxGE0i+JpabWb/gL8ufzgW78mUlN7BzXhrinwSJyf14iA1b6PnSdix1XdLGw7EfcFCoejd
qicfTeEov+1XgUZwXMB3cw3BLF9/NJQ0Urtr15bXqi2CEsXOc925pu+kivLx9rl8G2lIFAa+hjsv
9S02r4VIkUqEwIYpRx/uxTT2vuK05VmbQaAIzqO/VAzNQ0EHFvzy+wNY0SBSTbRsqfyAgIGWd73U
aSjXGtHTLlTXtLnvq9n+koyO4VMs0p5rva8CgqTurirE8IFHdD33MCpPI3CDIohnOh4H3mHvI4Nw
12RcKxHdG2/kIvjcRiinh6VYJ5RbSvUzzRG6Xpp7NKzt7X1xNd5NUlqcAiXTzdG1RzsqjTWqwtgy
qgCByx+TLbyHbOy7sB6N9WOy9EdKa2/dkLRJZCnjVxlfXm+3WjhRUxDchbkSxXI8tO7byri8W/Ji
OKVyQmCzLPrZ65KjSbNv3TyCGMjv87XhuNHAvba8Am+My0qvw7pILCJXTbsXmTtflIEZiSuB0ofb
B3tvd0kv8fWEDBLiem2vyKqo7jWzDq1ycsNUdfIAibA0dNfOvMva/G+qmUct9701UlSEZS6lMnG8
1zZzgnZCPrUOo3rWg8xpEnBGCZdJnbMgrl37t50fN+eVvY2fmCyn8+pUq8PZFKmvN8J5Vy99dVFd
YR/EJrtLo8jF7AYeTnKD66XVSt6JqJvq0GzM0UcMlCJCJZT3OaoZvie836/gsTTSH8R6CUQgDV3b
W+quSMhR2Mo5j+/cvP455jXTiVskK9vB8g52cu9e/EIVMCKCuHnrcTvdbo3cHaoQATTrS0zHP/Cc
ND3VzAQ7dY3mvLO6Ng/yzCgPXhW5kOtUiyYd2v0sBuE3WgvXCzUhPBcFxJ0wiZLuPST15ckux/yg
yvQGYICffWUGRMi1mVgIY9EWqwpp66eoPPfxyTDb7smN4g8RI4sfEqdMwgR8dNDGsLOSjN02p2F6
Yr5cT1g/mwdcxb0TRX+I0A8uEZL7my/cuoJcu3dQnl+XKWyyvgnXjiHnarNOZzfpj2qWu/Y8QgQY
0rJUujnB3WAz4hQ+Ttjqbv6jVEfnH6HrkxqMS1fmfpLW47+3XdC+RZIWXnBZWNy4IDvretJ0Pu3c
dKbfUtsLhzRqzpq5xKDQ3SNe+87bhdqQJctq6IeQ5l5/434xgf7aZhVqpaufGI7sBu7qVfdCNP3B
edrzrrJMymNCswgl5GtT7lDPKJK4fDw38d6Z0zKdmqp2/oq6cnpCBwyftwyA325v6I5VBLhoS6G4
KlWdNhs6Uox05tGoQ9Rzu/t6HpW7cuzjoCbgD4ba1oKMbtWBUXkBNxdUClqgX/irQ7VVgMwA5mar
VzRhrzkjFQ0zepdX5g9rNIYT41Wmh8TS418DbB67SSsObsnOklF0ouDEa0JGv1W57JAlWicDTTNt
ioagaqAMTF6MULo+5p8cu9WC1NSPBkC+4XjxSiNHRMptSG3bNxtdVVTWbEO4JzDCwg7ppEDx75vR
+k5sbN7HvREtYclIufflDGT4ccn66B+vjlNxmm1FOXh7tnsgf430juhMAQEE+HN92BaTdmeZ666c
PbncZ90whGvbZKHVtx39NNRNo7o8YmRt/TJGib2ZlErlBkjAVkcElVjFSvIiOjlJUn1ht6u/l/aQ
Hr49XL+sAEACsUsJ9Q1IT4s8amBjGaGEUxpPuqKYX0vP606REQ/3jCwrzp0hLL9P0/qxGt0DB7V1
GNI6FU1ZIzalAIHc+FdJqTEMFiPjTe8UD2J9SirjwYjV8UFMFKtv39w9S0RE1G0AIkguzLWlua2N
CXUK9yTIeibfqihJ+a7bNF/Vaq0O4By7xsDiSAr1L37TxljjWdO66iDbrTXvAjOy22CiM5oFhr4u
n26vbO+cSBLu/xvbvN+dtw6LMoAob3shgDy77cUBJnP5AysyG6Q5Qli0bSlU9mJo0SgRt5Bqznra
WXeJ2zsfb1vZ3TgAIXSoeSc4/9cb50yCuavg5k/oHZYfoin+DB5uOC9M6j1Yz5tSlzx6UiUTbA8J
6JtWFJIXjp4JA+4qKFUKokbxrTErL+ARGR5Fm2hBE6GmjTxtdzHa0X0hUPpd9Pqv3/ALzwG2iZrp
JiKYRFOmbgc+H+HI9GHWc81Xtca+R/B6OWmxsj4ovTkdvJzboACjRF9wPQCw49K3NOrezsxETTOc
mS2GU6m23RRkFZ40ivT2opDSHnzUPYOE0LK5SOEUqYbrjwqjJUpz5J/oQEdQnRpYpWy3fnJXW3nQ
ssNZpDuHCGvAqFAEJdTaijSMcSGywfQQE+61+s4R5fiQmIt9dojaD/Zy1xQvFNUfXAsTOa+XVkVj
4VWT654ifapOmiFUv6EcfW5MCH6/fTWoh0ohb0kxA6p5baqbbbKAYmRVWTPdJyL+LiADfNA6EqHb
lnaeBDjNqOsgK4Vs0DbI6TNl1JgJg45AW9gfllFv/6YfnMJjs6pPpLH2YxWtcaDGU0TNe4oPzO/4
MyZNcytpl6BGtwVV6WOcppUG0qlZouyTkS/d4+TmR5HcnhV67NQ+eF2pt248TcK8Imee8WdeCa25
MRXvq5574uAh2Dv6wNC4b9B5JbLo+qMJu7KtFk2WU99O5V99Wyb3aZyNgdkN7p1G2y74/U8HAlR2
KKBTo99xbW9g6KizWjRdi24cLqVrix+NJfQXVOD1xAf0nJ/t0a3eRfbQ/F05XXw0iuVNmie9ixTJ
lDRXLt+bMnM6eTZFXu8E816Nz5PVRkHUDMV3YOXq5zYR1TnT4qk79cI2Z4bcdH3IAETvL1q5JXLZ
Xup8Sb14PDhUexfVIa1mmIDMhd7oI0Q09/pq9RB+XY0z3JnFd43Ium/oBh5c1J1gkasDJpapcfT5
trBRM1bdDF0K77Q2SA7g5YT3YUkGV/Ot2BqeRdYZ4dBY8/fbn35354E6gXGWbX/QHNffHh9ruB1c
61NRJ+nnrNGTO5SrxHto6vFD26n54huzLuenCzX2Y9WqPqc9E9xB/I8rpV11qL+rVhkd4Wd29oOL
RkETbBAvz7ayUcRmMQxR453cVqv9nn27WzsMJgtFTqH1deq3THo9396OnQ+OX2bqiCxuygrO9W5Y
osnjnE7+CTLlSqZgIMpuWSPDhef1dNvUjr+kcAKyw2Z2DOdf/pRXQexkgVTXSt63KVXakNHbYB7s
TsCpzvugJ0W4t4vqs9mURViuCFretr7jyDhmsCfxYySl2+5VHXd9ZnuJdwKsaNy1zHUnT5ySA8ey
t50M9kTjQ+rLkBNcr9Ec7dWIct5UGPP/q6wq/hxzBh8ZnXpEgtpxmYCtJERQCuESpF1batImnquS
PRxBrQV1g4ZNjcRq4KydnO/dZHe392/PHvx4Hm/STFiom3dVTZuyVY3OA6fSl1DU809dFzcXpamr
QBTFURv5V3fvdTbPAWEErOz+odVP0Wmzvm6Mcz5S652GCqJtmqQjusxOFzS6Lv6Psy/rsRNXu/5F
SMzDLeyxxiSVsW9QKoMNtjHGNjb8+m/Rrz6pa2erSjk6Up+LTscbsB8/wxpuFh2sJ6rKuZ5gMVlv
1r91B+Xce55g21ZO5yeb5T+hshc3PkcDHX587o0Xcu1TI3wUODv4ApjJvPwAsQUutap4BUpll2A7
k/z9JFJeA7TY7l9/928tdfEuOG5NLQYs5Xgozn1UCAzsku5dFoM9/vpSV44J8nyku6AMYtZ7GYUo
obZ3EPzYqZSRY7oOGPeugXzjmFzZTKiPIB8J1QHodV0KaRDAfc0I01BIvQb4rsNakrogOtqPqQNn
yZT579cf67JtvIUbYB/+bbaFgEFcFH+Yuq5tnkO1qoX77qeoRC+qaPl9MHbL1wWtvwdoLJh6WDv+
xpNe+XTI0NDi+xedA0rRxS6RuYgrl+FJNxuDEhIHdYVB+kNKlHijA3X1GTfFJSy4mQZuL/0/8ZUu
C9qmMWl3M7R2foF8Ab01GoSDgpS06r8uGYkfiiloz5My0+H193v1MWEyvNHigDC5JLpshjdJAWkQ
JPh9/FktwBgtZdbyupLzWySia2sh7m3ACwggA8f78jllXyRL7nNEhlLENdxRy5uesZtyBbXp758K
TZetCsQ8Ganay5XgzuBRZ44thNA6FezR6gEs0c5C2oayuVveuKKu1doAPGxmIRD62YSbXq4XZh3M
iUva7tws0aqsRGa+5XFv4QJWhnWwMtB52vzzahSHQYtIm2HQ4xsb9koAwG/Y4Bagp29N+Je/gbYk
BQlswDPDR+cL5J/VJ6Wnt6a3V5IddPYxGkbj7l9e38tVcHEGMpcFmnazCPt9KagEqy7b1LqjXQpN
oewQRDr6W69UhAE0TLBH0c5AxnkpuxjGkrEuDdvdGk3Ztyx0+cfekY9/vWteLHLxFaueDusYYRGf
6BZ0Exy2WFJyEMq5368v9Ycm1P890MavhXw7pA8vwgvTomVFYre4RsQPWxj+KY7Z+j0K8u5mCTw7
Kpf0n0nc+wbAupHe6HKSojYhIPDzvMi3ts/2cBfXNlIE9EzQ/gUS/HK0ETia2HSN2p2lUX9E49Yf
YJm32TC1qubqLQ2Va/tokxRDdbrN5y/rlXKJ5gwOA1guJrRl9QSika3RHFvnM+Zk5Ts/o0f1AOCE
fitDuRKGANtDyo6Tgn7NHzPkIfUV+BnBrmxTwJGgfP/UKa5gocWW9O9zjX+n41AQ39Aml/2+ICi4
c4mBdzuPZKOZCtEE7tTeRaI7v76lrn3AbRD//5e6OP8RKPWl1C7Y0UEkO+4re4Ay6XyoAmuaAeXZ
G+tde40ZJM2ALoEkBlCHLyNBVKnWqWwJdlFo/U5B4wNkl3V5EJHNP7/+aNdKv63bhSHB5iv3B7R8
LigxUYxPtlRy+b4mEAetk3D6bhWkiX2cx09bxQ5NX05r6GUUZ0idpLUKAYrVaCCh/Ziq3eu/6drr
3nCuaMElYKdeeoknrQl4EYTBThcVmFsgHM6PCmZt9QBZhzPYuvZvrdq3kFFsUB4Umij1L/EdCx9V
EC4yQB+cGSTRBey27Dzu4Yb1sFaZ+B+iIRod0B1C7xaNpIvv29kWc4SoxzsvB3HqhYWfTAnaS7fZ
Yb/+Lq9tpQLkHhxKgIf/mHUiG2fM9QiG4Iq3n3gvvwK3Uh2igvwvmxbQS3AiMHxDqnURdqOqX0WX
+2C3+rj4usz0/ZRObtd18Vuc5e1vuoynAFUAQw8wECCn2zP/J6lbCsrGpcL+YD7Wu5Glum4D/9ab
u7YL0QEGIwkvrvxDPx7V5YoGDw5hmi/TsdTOfQEqsK0DbtiBMPCkX/9SV58KrWAwL4AVLi6L8SAs
7OI2cUbLZLjzRa/e26UHDv31Zf7cEKhhACIAkgkcrj9aKuEKfcIh6Mk+o7n8wifghptxWOR7RtdR
v5E4XVkMCRP4T7iN8H+Xe8Kb2MOFU5L9Gom1SUxVHUM42DVzEbs3Mv0t73y5KSBKBvcFYDI2afdL
jMgIlQEQL1KcKZcUzyCtkeMwulDXsJG0Zwr47ilSmc3qNUsrX7fJ4t441X9+QPyCjTMD6sq/ZLaX
2xKWJzF1qkLU9o7feiOim36AaP7r3+/PbbmtsjFrN0o7hl0vV0lms+h+4gSQGyKaKOjENwiJ8n5P
1Rh8DKKhi3evr3j1IyIlhfbxBgW57FG1ywhbJmYIOlBTde7XroUEhEr3FKONv77T8XD/Weri4exC
nKzSiewnyfjOZIO5G1tUTDHJ2w+vP9XVr5VDsh6bJkYicdE/gMVAXPbUkr32JXyoI62fQlK9pa17
7d1hoLTF+q0fcklnsiqthpxC3FV2U3Wk2fiDCDIfugL+0K8/z9WVEDkAvkeS+QfWYmqTNUl8S0DT
7Mg5j9rwwzB2QtZhJ93/sBYA/hsTF7cm7rCXezAquz70Jgh2Kg/tjgJLd9KL9vscgL6/npJBUGWr
N/GNoAJwKQCZimSkS2Do1gURp5Uk5DRFCnZTmX8LK3NtR+BCBpb3397EpQFMmDsSSRvTPZioZm+0
jzb9OnV4/TtdXQUd7a3FD5z0JftUlqYrCzrRfVvlBjZyTt2zqVzfWGU7KBfRcAOOorGMzvLGDX35
hWZfUYeZfrfHgJ/cGRjqHJLAFXslBD8Ch5S/++unAvUD/SuM/cC+uITm9u085C3NKbYAy0/x0Nsn
aoe3ItGflc3GRoKbBchzG3Tror2YBgFRyVR1exm1SWOnZG5ywIRBse+Dd3FPun2H1PmNi+XKq3yx
6EWgIEwoMtOi2+eTlIATDPO7QWt71l2iSF2O3rxBgbyyQ6CmDKoFrjJMoC99O6yLNcYuiOhC66TB
p6zOkHJ8y+7oSmNlE9rbbDsgRIctf7FFerkpTUBxex9AnAmyYQw688XU7iUiSZP3QXyeh4EcIVfV
3U5VCmJLzNz+9W1zJWiB7426o4DK6uZt+nKbVv9njUcYEJTSNVD7yw+lCdojdJurr3+/FEprxGHc
zUAwXHxGrjF1AyWg37ehmM6jD7p6jca10VNZvnFFb822i8O32XWhxQliKQaG27//T34KHl8sJOUw
zJjL5abAtfkeBiTsaHCTPqpw6zvMknd43QKCCa8/5pXdirWBB8L/YHp0+VUhlVtEJBNsH5Ag3yer
lzX05KMmUbjA49G9JQF67Qv+d73tyP7nWRVpxZKlWA8cYd2UvZNNSdLpNrYJf6MqvnL60dTZkCdA
MyKVi18uVTphQp5U/T5eafjdC8z1fcr796pLi6HmaAD+g8pOHF9/oVcfEMUhpoGIOn/wZi0OfdZD
bWOvMsAl8ef4CRiR6KZSlr7xgNeWQvzcZIowaEYJ9fIBQ70VIqrCt3Od27Wk7z7HwaSOE8SW31jq
2rtE3gOiNXrigGZtMeg/n01Ogk8aQ8Y9HB4gV1YqeSAhrFDoMqePq2PymIOf8EbKdW1v/nfR7fn/
s2hhsiSAFQjORRGON7khUTN2XN5Ia7ubcjZ/q3uDk75BeLZaCpx5sPVfrpdSqPiwlvI9uHn3Qjjc
55YekXrlxxa05EZW5Vs5xLX3ivsJU/TtzkAl93LJOV7CXFWug4F3B+8MwCFjmLhm7Q7U64zWEiHo
2E3l349YIcsM2g/wE5tXz+Wpz1lIgipeur0ZtN3PEywcgqowd8ZmP//+OAB3udEBN4XmS4fooJeA
IrZhtwdTPjv1kK1uOp/YZpSB/h9OHgTtgf0CIuRP2GVs22kulO72fOrIY0YGfgZ8fDktc/LWxP/P
Kxe1I5CkyMc22FJ+8dlsX2IUvhb9Hhi04R3QrvIuNeotW98/9z/eWoKWHvBz6QazeLk5ICkxt3bj
TCXwuwX/3x7y0oKJLsNntXTJ7vUvtSXhL28hzImhm47yA31nqHa/XE1H6wAhfICvi4GKo1p5eRhJ
8JhZpuqCzu6kK8Mhm2faY5L6t+Y2fx4EgMDQe4cw4MarvGzCU+uEjTzIYKxtM+j3zcsNnCfkU1pZ
AyFhpQGWrKb3rz/ynwEUMpQx2l2AJEPs6nI+XrK+SIey0nuUP3PDmNZHWCQHDZzk/tb+HWM28D9Q
AGE9QPovNbV8W9E5qGaxBw8SFrG9JRAPJ3qoZB3nRf8GiPzPjAKr/Uv/2EQAEK8vvmWFQJZPDJKa
baJuHNBmuxVyDk1cACskyuGDaJPkDHzK6fUXem1d4J03DwDw3uDL9XLdYQJ908QAnyS9KO7nkPeP
LocJEnHBExWxOQ49hOnjBVv59YWvfEkArja6C3S1MMO5WLgLp3XGi+V7Mk3uHM1sPceFtT1g1zx8
y4vl6lOWaKqAOwl19kvVN5N4lVvt+V6DKoFRhY10XWgRHphdHply6uNQiaVhc/4W5O3aY2JM8n++
KbioLr5r6ucYrfeA7ccsRD4o5uSo2tWfhykUb2yhq0uBiwEuCOIXjsjLTwkzQETRTm9vtEwwBgNd
LAsm8piqcXjjGF57n8AUgfsLdCTgBZeRR/UV7wPJ96wEPRLMQX0cg1mCEBxHn+dkjI9LnNkdWCBv
ebSj3Pwz8ODS3ziw6JIhl7qUKNaz04S1HkYFcBKakxq1R0RqN8JFrtY0EtBna8OWNm3iFwQh7Aa1
s0TJdBf4Pt4RmGD5OjGrz2vVB+opwiyihWxzomTtnEvPAoB5BX13xce6AHnn9xTg/t0PS0qelwK0
oqaofCVqLSulwFKFI0k9poWBBSncLF2zdAtulljQDut01LsT+AvDiPzSJP/MnClx9nNbul1sbGIa
O+JPYiEGWVkqAE6u3TSyU5gxoRsxkvhrh+Jp2hlDlwfISJD+aIkN/smWrDoNOWG6jnzXlUeCp97H
tgNJzkhv4wadKKr36RZbdhXcNndj0GvwIfUUASmEV3gOtSSihrgJdBBdBZmUWkMo7F53NP3dQ2h1
agbIQf8q3NKzMxPSPLYpcekuTZfkYyH6PjwHgM4A3jGj0qsXiXblsV1K/jSTCIKHvgi727XsovSQ
xoH+ATgV23p/ht/Y3hTp7ajKjtYuzmfXtGkwn9mYqOihXPLwjuWhS26pX8lnFADx+3nt3PdBdPwb
hKmn7wDNjIDRdHyCSUuU3cMWMovRy5fxN6kDcQez6vTdMFD9MwqAImjCjg+3C29xcYQT6gsdhcsj
rplpPFqr6LtesYDUiRbV8wgwZrhLTZfzZo5noXazgjh1HUIFgdarmIIfKkALpJ5bPS23FSQMxiaw
YfzOJMARnda15a4x3CbF3ifFgJY/HDThWJB6QPw0NILKGoo55nNEdfsQLcx0u2lMzdeeBn7DubKC
NKWf+b1CcfIr7pH61d0INsBpBpTzObSOskZJnyT3sSU93LUIh0BnVrLB7qJOii/zVLWyWap1BryT
mHEH7QF5npMhT2Ex1oKQO652+MRnAgEtrVpvmtYofAvCFXzJAJJIf6XIyIAPAmd4qnNL/Je8Vay9
EVjsB/gyiWhgAQFQEQpkpABA2SzPDjJOt2xQ+U/IaOHqYlW7jnshoCa4Z1BHYvuksPKdrpKgqHVY
TWFNckMPGn3tou7bzP6O0eb8ScPK3bisZfwYBmv80RSCxE0gh1zjnbQh0lEYpx2wc6Ei06ekW5pi
5BWBxn3Q6QOhs592ToioOyzhPEhIC8dMNJAyk8v7tevXfM8dyQVkvWR+N3Fnyxrdp/A7ceGAiTqg
tGeXxAx338jYj1nBkLNehAhuaTKTZyi6LE+ZidFISXu/RA1HL/9Oawz9GzB1u/RHWHRV8W5hUPkb
0XSfd2mhDCj76ehVs7Zr0g87z+RIDwvQ1xRfA3V2M5AZcBdrc5hDAxRTfUvHIErft7FP4PShDRCB
tSmc4+c5jkbo9AVaUVODlZJ9F9ZA+GUsci5/Ax4EGO8EQYtwPyKhf7RRb8MBBh60TRv8iFbeEAg8
s7orDHUPhEXrXAMB4+6KiQUppJQl4IQumKb+axakgFT4aBhcMxVBcYZ+zjTXNgq1bgocKP1x9mmy
HOVELKtdsGa/YO5J7qG8l9MEIs7R8o4w5D2NchpnrBydJ8hRuWDfK5DHphq60bZ/NDC8KKdaqoJG
H1iJ+r9Z8777NNooqOoi7WYGP79oBtYBCkLQLRoDBzCk9kbuKOFJUpcLXbpjlcz2S5aRNq8LRsr4
5NcAaRsu+oIexNL56LCuUNE4LNC1j+8W6PWIX/MakfYpmeigP8hWpk8roOgwcKhSIx8y4KS7e1NC
E/MnD9pouIWQQUUfitDz+CuE6+LyvpxHFu3QVgs+jCMdOQICSXOAOHXCmyT3cdKkC+u7owbS/lfF
C3uXOebMSUWIMYdihFbsqSqkQi7fWaogSaXk2gx5n+MjdoGGg0XuzDGhresPGRuhNCHawv6iURcm
9y4X4rfvZLaCSpMb1bB2sPF9L1b+aQy8aW9yAk7zbsy78kNhw0jsMTwT0wGug/J3boshB9iKLp9g
sjvzxiID7O6o6Xx+qPB7kt1qK1jMpUs0kpswb+ey9lwF3YkHKWT1bQllHkgraX2bpF1Gvi9mlv1u
GrJ13aWcj2MdGs3iD1p1A32HDahYk5uEB6oRIbbbQ4H0C+LyXQFKCV94XB3zkeWq7qc0MeAnk6L4
ACBDEKom11bAz9l0gd/NUHyF2Jhm06IPHA+j7kdNgH4NO8uMaKBX4ZK6m2x+ix7pLE7VvBbVoQvF
grAZeIvWWQsTvXRfEtWZn12ykm8myXrdkEGVxV7aLPnEi9BNdz2Jyw7wPng0PQHOnfe7Ic1hCQO5
YpuAq1DG1K4eskSVXpGSlBRX6P1cjCIArQAm2xWB6B711e8o4TR85DwK5y8RUEx03/MV3GuP+WKW
HHKYVpeHSeeOb0DUfNpDghViGNoQoCkOTkSL+hoSCHkGNQX4iB0CHcyQ7hpS+MsfTd+zsU6Bre9/
IVOExiku59U9K3jmqSOmz858zINwWho9KoqoCGnQaOeKQQIRT1eGiy5ZbIUjH8nk0Je2UIDlTdNY
S2CvXF2sxRj+U3VlL+tNlyqBirgfKzQHQSdvEL0GV5My8WPj4XugGw9LqaIJY4YIYELYbm19E7Pc
gfICKZ5lbumjnXOx7KltF3of+1HeTgHn/a6bFL+LKhaIk4CGd9hEjpPnucc3hJxbyThw9IBANX2n
YvRGuLFVDbBntuyoFZW/MSmCXL3GxK2N515/XSBd8jgPSwV09FT4trFDZ8O6BV/p7MmW2mjWGQS3
OTZf7EwrC9uQnCR1783yOMwmC1BxhjFpFoTUz5WbYMEE/xz+CHVzhFwBRBTdRQgFrM5sGnfvutCg
nolSJkTNiOmqHegQNlOIYSZOmymNV3Ew8LtmOxO4IT4sLUcFzaAVxndJsiyP2g9T0kTooXW1pLlP
IWpu+Nyg0ZzH2IzrTB4IaDH0pxa98byRc8uAT0crbmgyXiILjnpoaNY4EGV/4NJny91YZjo965Qm
8YkPvvOnTEdmPJKgNfjtwJKIBRYZk6jyj2pccsWQ91jdVgCkq4LUaZ8N1b1KJTf3Y09Ti982gsZa
x8W6pGW9pEWgviJHVeOXQo2yfWxFRRADQyTvDjanGbPj7eziFf3r2BtzitpcPBBgNciuUIyac9qW
mkw7/CPofk2UiAzt7kHPuxnSkcM+D9iE79KXSMkQHERakynCxBziH7qrlwqG4bWfbSlP6MaMwQ4a
+4n7AMPk9FOEv209rgBjkNoH8TTtBc7BeIjDpfwO/8axrSMDpOZJaQIvAtSPnd4nFVLHW5dW+mOx
ore5TwtXgDEzEDgc9Jk20+NoeBDWPi/+ReYbeM4UCBC07nmmEYkCqHPf+44GkB7E1TLvoqntfmS+
KBeclz77J3ZtphpXVOS9Rk4S7wC7SE9BHkJ1bOEVTxrUNNTAXSRqYziZpfoO+68NMMPpx6SuMJV4
1Ekl/XHQ+HdDSVO2Y8BH/4YHCmwqRwxHP3Sp89+ME/2D4gl6wx0DR/6OjTxF/qFakqGJ6aw60VAT
EEckGKhxS9t5l0csoXuoj6V8X41z9CljtJhqky4KmgczHx5hyQG+aMDTqWpAVojfKQ82Qw1WVWWO
qLvUz3U14rayZTmevODuK9QAq/t+qWCcY2fg1ZE9RPgv8rla9KljxUGzJHgc0sEiBNOkPFtYjv5k
MG0d3pfOxo/YmMmE0oEETwA4FPDlEpzdAOPQfkpFIHTNUE98aFlLkNB3k/yIx0rpbUEHgmW6Mnz0
wVJFzRBE5r7KfRgj4dVre5tLn37RIbJYPEq7mFO/5DLZ6SSDKAdKtvULnDFw4pPKLukRZcDUnlWp
eFF7ge+zK2U7PfaLmoqa2Z5AHUHOeNsh7rrb0MXhjyElDPcsdBef4b0V/wwkgfjjYqr+3huFm620
c9jVfEb42eMopF97rsywVyDBw/LeZBlvukpC3H3penvEoTNrHZEuOpdTvLWOXEkgbJZw3VQ+nOMm
SY0t9iyZozvZYY9CXjtrRd1rvooGndh2OFUuTQdoCkAhe5/FfXCDeiIgh1xO+Q9qAwB71nkSHYro
lTPcMCPukDUZKv2ATMwONRl0Fh00bgBw6TF5+GUW6WEmOEPw6Mgy1j6b1faoFWyfZHtg8/O8ljGw
SQmKWwJWD42nulqCfHlKdBkh34Soxu0Ya/zdgLmFHBrHw5A3bF34cbWt8/XQiaT/YOco/AHfxdw2
RBVsOIjM4/xPqJ97nN8u17gX8ugHKypOdjKLkOSzNh8iVPEZ4BMSzUrfmJzHMFVNy4rVEYhyrqZ+
mNOGSyCL0TGa0VnNnQMYPRhSUG6Uzr/P1E5+j2ubaFzMXEV1VIUqPco+i9l+8Kqf9zYroHPSSVM1
wTC3Cz4weisn2ueyr6NpsmWTp4ROD77l44OADpapoYlTlfctyt3TzEXyBSis1tbSaanhnFIlTz0F
nhktnm7dUb7dDYmNYVUahhPS+rhHM6zxtrAf8lSD3mlzmvY3g8JUsQbJO/0I40W9nPTYV19W5I93
/USif2D2MPC7tYPKGO7UVY2NG3jyPh7gjv6uH/Lxe58GfDisyGp/+RWXccPxE39LkGcQSZa1uHcC
Y6YaWaLpTkssLUdluwrTjBOA1yjVsgwJRDat9xkpVuzSLkXaMqz5P+PgZ3LD9QC7xtyV6dyAWJdh
TJZmooCIk9fYq/D5xj2Wa1492MEtBRo5aLQ8QquV2RrcAv0+JqJdDy708pdgfpmbMvMVUirfZugG
RSl93soS3HAI2+6Amnf+idsg6qBuOHTQk+MWbyUvfXfIlIeJuF/cuhNEBtVtamj8CMxz9DSMVUib
cF7sGbNMitKpKPr3Q5otcz3G0Cyrc4hEp3WZcf0patPuOU6m9JfxpsJUuh3l0RsIjjWo21CPpyiB
M5zDSt2wcp11bYYS8pmdHHmLoB4tv3ABlLJhk3X/JDIMOD6AJRj3GlY+ik1IEgAqKn7I1Bl3TEWl
1Q7vFPYnOcnjD+0q46j2fk1EHUiIvB8TjoSgxjuevo9hP9i6n3PrayAy5MeilOYuA0NA1gO2w+Mk
e/6lg+7ar45m7QnpbOAgRyt6JCA6PzO3qq9uBjOkHlWFTsGQKIFOORxPMbMtTCCQNbLoxnS8646J
iAm6ahOa2zVMHD00syqCWNe7yXXnHC7lY4OJkKJ7aUKUA6GQ8YMRxQJ3H2rnCQ+eRie8jIHAqydJ
xz3+jvkJ1nUYvvUiUWxHFiex9Ss6eeQCZnxG16UIkZAQ/6FHBj/AQwhSRHXv8vBnhqE2qenY8xIU
Ja6fBShgeT1OEwpXP/nyYZomCeFY0UdPSRBG/1ScuqjxZop/GF7J9z12/dpkKp5vyoWMRRMYpCHn
3EJ+GF3JTN7AkK4qm6A36YEuKG5h7hoWrmZR6fN9MbYuQJbmxIIINXZfIdfDv6gqYl91H6L/oMOF
ZAfTju5Zz1R+qHqJzqWuch3vsjHLv7XUc7w0dJxWjJST8LlLWXLnAH5zTUgDeGKtxUx+lk4iKbQo
oBAM4iz8lid0RDOLzAT5k1P6LodWW4Bqna13MXixtJmrFWisuJL5x0j36TlmM/s6ZFDg2lOd5b+Q
cy04jYHKn3QBGcIdDRf2Bc3b/jni2WJB/5Lz9wi01hi9hRWJUA7feQoehgW2C47l8nmJgMuujan8
Z8A2ESYgxJJjl8I0KN6TUUZIoVqBAm7Ufj6KFp65kOjL0pMqOhLWnMkFjZHSBnTH2mkL2/DMfVQ8
8gQNs6z84anSv2ZQwXQ9lCVMXhKDNnlTQJboA1irBW8WrdSPUCP07rGtsl8LYvNngMPl5y7TMVoQ
XYY0og0koijnapyaomOB269JBKsoWfT41WzSYYlOBOZ0EA+s5mDnq1xt92E5nsfZIRQ4m3SPVUAg
XJkXxu3YDJnIZk473EQOVdGvyCCTAo1zyM7CCvj7otZJP5sekJ2HjKE6bHBrmwLHwwjIpRvKPZRa
IUd5DrvOx++GtMAeWme4SzbUuewRA08ITyWWduVpQp8XJZ7MU3qToNPI94b2/GZM/DwfRBiYqo5E
mPnG5vMYNSVMMDCz8Gk+17HOi++AXUzohfg5Qt6J3wTJeDSXj1UfuaQhmGhANYdRdsvhhhbcJz1K
/d2cVMFYlyZB86YiWQqcA0sipOZzKdEN1716cnPIup2VqTe1EZWlj+jak39MDGluEGeYeWdEFhlw
I4b8UQwjJ2eOq/6DlHQGR4GiAtiDyy5trUFb06Cve+SsQyTTqYFXQHQ02vZ8r5ZZPE2mQL1qfYGM
vkXqMQGjk1f3EnLXEA81xj2AwYdmUQWC8VrHNsfllvEM0CkWJCurhXZqrCO0HJ/iwQX0VOm+/4ak
CMVg0I4F1MMrdGZA6RT6KQ/aLj1NNJOf+7GXZzIk8ltXpu0nu3iXb51k6MEbzCbKxvUocJpV6+ym
GNg4N4IoDMYqCGXL2iNfE0cvstKfJRp332CPlL4nQcG6RuHyr2qCKMB3oYsiCwfp1t6TxBcQvUIv
JqohNYKG21BmwTePauORrpn5qOaFvZNsRK41lLL8iAOGzzWWLbuVrkWxj5u6jD+EVRB0ZxaTBPhc
Mw5bmZHP+DPBfKsJZi5LxKHSoE2KEjFFTdHPSOqWDEXmri1nwPbgCzz2DWZF2TElcwxvp4GlEpdl
Lt8jjgzv5MB9j/sBDKrd1GbRPsnUkKCtNUf3yOZmHCowqrLybhrRMr2bUMJBChBKXqfM+fl95qLl
HztY091URiMgEqvjkxY5LRq3OZ40ss3KX4HKokeCoIPDPBLD9rzw1Sfo60Roy3ZD8W1pFZCGrjIl
tlpriyemp6GH+UQOct4gprGouwoyNXUJIzV67Fxso0NYoj2Ae04RoC4HLlq09zLC6mQqrN6y2vLI
Jbp5O9+r6KNNU/4pIzZ9gAvtAkOtCYrZjSR+OQKbkGIWlQz9CBHQoIKgVkXp18nYVp+AhyUww6n4
j6UDKaJWK7Cl6OAXoTiUU8vDfT5U2eNgLI4J9T0GOTlJPfqcSD3D3ZzT8X2B0djvNFZzD+FhpESI
8Wi71iURACfwlWTPPDX9M/zrgHdcoY9zIrBuZHdysCg8Y1wGqGTywt+gEweB7YkUuns/JBvDLRsm
+QbS9E8QBcDAG4gCs0UAXC+du9tQTQpK3hhJ2xRJWEXDwxjqCJ6SNPvYE+0/vT6JvoKTxIIpfBvK
TV0TkmMvB6eaG+gNwH0D/pnD8pC02jdMI4gSDTOtNmLorqHGOAuu3Y4Gc3Wwon9LU/lfMtsFmAOu
SmAQArC+6a1dAFSw2Q2o/VQA3d1OtxhPJvnWTEoeNO3dvIOeOpJKSqCO/f/YO8/euLF0z3+VRr+n
L3O4uDMvyGJVKVjBkuXwhpDbMnOOh59+f5TdMyqqrmp9gQV2gZ0BZrohy4c8POEJ/+AOc8RV1HZc
BBvSLvUaNRUqtm/PymvADF1WUFX4l1EhhJt7OCmdqpR5VOPxCbe6uCSlL+9rLY9PQG+P9KzhbqNA
uZBI0JNeT73QW/okc+7LIRJytC5HTgDTuAiLOdr97gsB/4Hhr4PQISBeL6uIDmmdhU7hO9nguH1U
jRd0PeQTTfjXzWn8ZR0bbQIQOVguLov7BQKuzPlw9pTzQm3DIZBb2VM51829EZhwUWf87Bqpnu7e
frVjs0jDw1BA+i4eBMvPXwxKfXoEPGXn/hzVo1fak7bXnTLYtlFZnIAVHt0sYO4WEjrwjVcsBAkj
tBkIfeHrUfhQ9eWw04ah9ejsFZcYcAR7FaHELWKX7UOpzY2XZWp5Skn09dpkUb54htXaDFUp1MbO
4X0nhIOIrLLiMpIy9fdRDosHOyrNoA0QUFmjNS2skAW1EZ+xTJeEoA9dI6BG3s2D/o3uDKFBkg7R
F5A1p7STjx2CzPAi3YfjMwq0h58UWuTMiZQUfpHp/WVs1SApRdSALUDGr5PoKL+9hI6OhwaPCXoa
bRV1QXy8WEJxBTFfyhrkZ+VM+JTuAWtLqbkdDLpz/aLH+/Z4R1ipfEMD8AVwFYvDd/nGLwaEoxnK
wsgKP8izKjpLBSN5pWoEl2I0k6tm0roPbUu/rsDUBsPmkTaylkqz6ar6YPthmRvneZ+qn95+rqNL
C1kz9DxRITefwScvHqsvDC0OEJj0cVZOv0o9rHIJjWf37VGOzjbu2mC4gc+Qnx++fNRPHdmgCrZs
ph4QO1J5nSojrWoyvvfYtp9Cjx45lbB44aRF4YmK8RoaH5l1bQykBz5uqM6Z2vfdlj6nQRkN5Jcc
dMbtbDXl8LtvuRgeIOuHWA8Cyupao3SuU0Unbi38tqiCJ8tI0gdoUeKqUqb5TOhQck/cWa8Pp+cR
oVVjgwQ8cM0bjfLJaWIRlb5ldAkKvIZ+r2cOtTR7trwYpLdXZCxvITrqeIoFpiIHFfP2t32FjVqe
AalUEwwt6Mg18LprBj1JhMTCli0THavZPk/1hes2UIAvslDd2nJle0md9b+rJ8fIMHOYckQeeIDV
qqKvpnVB0iJKjt32vu/q0AeZ0rqVGDGFGvRT2uCvVvEyHpQt/Og5p17FTVyhIhRzXmJ6oyaPdmRW
2cYipfo2I7Rae+rcnLLTeLWOGXEhHy/eKKC61joLU+7QFQTrDbVqwIjOMtvrIQKtEuO/cwHWwboC
UGGdOBJe3a7LoIDhLUSZQNuujbjjfihslOBKv6/swnWcGXYkrUzQgtmpGOXY+y33N6MsAIbXauuS
qtM2KfzYkrPaNaS8zvdohim2q81ytyN1SL8WTO7u7TX7vDEOok/eES1hgPRsVDSDVkunHECWgA+q
fAnm2IeOlJb6mIMVeJaMGgppCNU+UPdL/LoK7U+gkgvKAEMQXkbAs+hRhORAEQCPuyhSAtvNVDqg
/4PTBMLUEiTSl3hF/yX41IbIDErfrspiL1FY80EfVzvboQ4UzWK4fntOjq1uaqsg7onnlmv48IwO
nbrLdTJ+vxprAXMpi7aTFOkXCNalCF8lp5ixr1VN+AbchgvvDVoD/3c4YGXmtEbzrvKDUacELQfz
DcFFOF0EOFddW8KcO78Rkfalk1TrKpGL/MZUhyZw82bWb6sW6PvvTzkSmxzf3FSwD9aX4dBV9dAW
QeVjf5v7TltWe2owkY8ql7K1gD+cOL+P7DQFBQ4HQQxM6LW1agL1Cq0I5ZEpT7R43zfdN0OYoW8j
l7N9++O+uuaJ52DGk2ih6gYhYBXazXoQ6aFK+yQhWm5dU461J2TyTqkbvr4LlvWDBBefVF/SgsNP
Go4YtmD6VftpUclbID+oSmuadG7P2ehqBoCNOrC0M1KGU9JUr/PJhSwCRJeTBJIYmp+HQ2N97pTW
qNW+RmuSBDoFpGFZ0aZDzGrwq143z7py7H01Is7RO6e6juq+/UyKdMpt9/VXxRVRA9auGAo7aS2u
nY7kkTIADSQC7GAvTeP0w4G3czN2Rt2fWLFHxyKuJI2n+I+84+Fbkw3boKAZy67lzs0mDbVdJZnd
SYjUf3sJHRsKaiXpHjq0iyjh4VBFb1TlbBu1L4tW37DEsjM1yD+mSp2cOJ1fL9ZlF6J7gIgwapXr
k4i2iQb01eFTTunculSIwYhGbViFJ2bvFaGENYOYvML0YQPGfXD4SnDG6lHvEyykGvHQdua9BAdi
Mw9J6xsmxtOzRgHKWsAItVSnJ7bksfnkFSl+LDI8XLiHg7elrIlo5i1HKXO2Dd2aM9BJ8T5t5urE
UK+v2Wc7QCzL2f/EEqv3hHugVMBlGt9KjG6bVbJ5I4icfNkKKoA25EgGbTenOVHsOLonLXpof4+7
IgOoZh3JKd6qQMo4E8Z6CM/y3Fa2alG12wIbyg0qh81ZnjgON0zX3M16Yz8WmFWfOtmPLCkSPXqt
xIRUQ9Y8mlkPURtOiwbvj970wKXL53lSWSfm+egoRIYWWs0mX3U1zzmGCBG5eeMLeqsbKk3dRUlt
++tvb8RFemFhjjIQNZfDhYP2qMLVWDc+Pl3FrhpE5ONWp7pToUwnLiiTv+owTIJdTDJD4gaFjNP1
cKgSxbzQrlU2SJ01vp3hyxm2WvE0sZ9ce0Ie58SOPDogts8y76DCOF5W8ot0NLInBWyI1dBsQsZx
hE69yVLjO8gC6AdGmp34YEf24HJuoimGdgwQ59W1iANzhO9L2SKQEGpeXBgyBY9M9gSTemIzHFsb
BtatUA25GND+PXwzoNPWlDk4ZDTM9q0y4vq1cUxkBk58smPjEFCTMiDZYtprtgiecFWUpiHSu51t
+07QXcEEOeWVdmzenp0x2VEWDMPlIV58pp5cVgqDsfHHyEEmlk7BNrT6eWMUbPG3V/uRswv7rsWn
gqiCF1udIa1idEMzVTjA6dpi9YvEXhC34F2GeHqP3rzp9fHw25KQLHuIRdQWl+qrtXYrw14rqoZk
bH0lJ2l3mrHZL+SKSrTKibvuyExyDsj2Yp9M6LTWC1CgFRajU7S+nWD1MabY2iXwhr3Rpvf29kwe
WRlMI7JA1iJOAKPw8KO1C+eb0Kn1MwxcbmhBWa7eGcOJdX5kB3OjKcQkVEwdY+3naRYofk2zzjrP
UuEnURntCxpv+CvQ86OM/D+IgGCEUgpGTZbDcE1BVYNWUzLRd34ZQfnu5cly64IIMMmj6We94T/+
mv4zfCpvfh587T//i3//q6wEbfGoW/3rP6+rp+Kua56euveP1X8tv/qvP3r4i/98H//VlG35o1v/
qYNf4u//Nf7msXs8+Be/6OJO3PZPjfjw1FJzfB6AJ13+5P/uD/94ev5b7kX19I8//yr7olv+NpoL
xZ+/fnT2/R9/YqPwYi0tf/+vH1495vzeXd/EBf/06leeHtvuH39KhvaOWB/+L4WoRdN8KW6OTz9/
ZL+TKVwYyHLAnsVWkRisKJsu+sef5ruFVEOIzCGCmiyah3/+0Zb98iPlHR4E/Hk2vYz4laH8+fe7
H3ylf3+1P4o+vynjomv/8admLSv739cYlSmiSZOyMg6SUE6hLB+u/BBKopngo0evL6a0UKmz1W1x
9i0bAA6mHW1tJauuzVKGQZT30/gpN4vpAj7FCAQ9TZJgr8ONeIhSu6APxemD4ZOepaqnTIiX5jlu
SB6c5brwia/ibTJEdA2jMZO2RVMrMZahY/I1kYCXuTk0CG1n01AcXAqU8rQJRiO/ECjYP+pTXwyu
4Yi8p/xhRRhwq01pbVq8SEAzirQcPKjqEYjNuK+usZWWYTxV1ItJ66ZmB3RxhE0St0AAQY129aYz
rWHwZgm0lpfZjf7NHoapAxYxR8q2Ryq5Ogtbq5fcQcZVxuvAUKW3ekD71e1CQ1CvtUGeuRgm4BJE
FQVUAH6R1l+YfEQPhTQiwiM3HcKJC8j/lhA2+KH3ffgxMMb2Y6OVvA46yNqnpg+jD+qkTopbdz09
P00FRDLY0hAh1hIU1wk8GND5DWBLABR5lHnqFAf2WRVa02PjJMmnElbtV7wwqt7D/3gyPckxq3pT
KkncbzA8HMpNimCUpwipee/Mo8pKCoMPozpZn8qwB70ZJWl2D6ojyjdyG/f3hYyf6wZJCfuqjsJG
8rTOdj7HyGDeZp1aNxuMF/JdVclKvC9yM9yGUwKroy/V/hz0L/Q/1QFFuwnSup/8mep6/V63JRuk
vtYA62qdUJdciELNnY3qUkQSMRSPAZCL9lJNUG/ehFidE1GNDuRDmp7Rpp4KW9twYeu2n1j63G1w
TajFxmqlCsDw3OjTlp57cYv9ULkf+Jg5TBvZAGc4jCAxm8LCWNPWqvhJDsv4c5aEsCeFiPMKZlEo
dZ6aRUBfTOTVIBVlRQmyqgW8D6hVl2pXzhA92rKP2sQNGgWRxaKVG3rk3WxYF1FTwhqbQiWJHgsF
3tk558z0I7f1STqrJAuAcWLPRX6L50wlbQczw+uhbroFZ6cqm16Xms9T1mXhuaJncnJmBk1w1w09
wMyNPsmT+tHWQ6P+hoummVwIdR7uFCxw7U/gDLVpY8WmGXqKIVXTvob0cNfn8Au8XirAa8h6BsA3
Rpm1+iCZc27R+sdMuvZkM57HfQTK7GoIFkYaEVrYuXoLvHpXIP2ZAB0bx/dKqVr9ZpTlKHXhD+bt
Ru1LJQX4Hc7dTQA+yNxUSLHDvpPbQYIHZ04U1M0SyLkXg4wptl2dzPWuEInSnw+hoZV7Gf1jqA05
KrJurBhh6A1pOFy2ZSZVXiDVPbTbqEzwTlOryuATtRpEbdSNb0Hj1ncJXP/Ir1Pd6M4kY2rvTagB
FsChzvlejKaubRKoIo/ZWKTXTiwnEONyvgWTmWiPupUMX8cqgkEXTuF4ZamDAcEB9Nx9RRdmcXYs
88SVAwtSDahhMFzRVFb8s1pXXxqw6ZS08dD4gntqBPbRMMQjaOHgM/Jz4VONl+uPbDIR+qwSY9Y9
1axQ6yipscg7wAzQ91rHii6NDGjhBe4i6XcszwpmL5nHawW5a8gK8BHNq1qPFRU88qyYKGDP9jcD
BC4cpRCWgAcgM0vO4Nb0tzVWKvMCwMrBeBlxXXh5HHUokIBMBG1YVtV9Nc1ZsASKF2k3KvNmGKyU
WoihGsauRfVd97s4hDslIqs9c8CY9H5dVvmVoZZV8y2DrFu4IoxU3XdCG0gyxvJB7gOQtIjM+oaS
b1QOks/h5sUcgaarzE3zddRG/qytN/gyCBkZJiBB4/vUNGFoJG0o76fegP1X2EEUev0UVF9Tux2+
9mUxyQC9mglSL2oZ34LB6fuNnBiIOZaI09b+ZOdD7jmFqlWuSGpR7+ymgcUFQrX+pLYlLqxmMX9H
0lO+ply8nDlJY4oNZDKdlT+1EC/6MEMxuR/ilkqKsCZw5RDaQKrGrfLDGI0+gtQ6GsYG77votnOE
8TXOsBOkyndO/c72nDql5holudiOYgIf1w5iuIcrLGK3b039DqOuatjLk7Fg2sB5fYt7U428NJec
b/EIjsoNgLkDi4rnWbgS9bjEnc08AHsc1/aZOgSKDsbDTB+GzjJ6TwPyGm4qrnHQ4NAcN2OT93eq
hJm7G0B97Xe6FuSfzYD3O2vRJtmnCujAnRQNsQF3YSxCOKMDqHvFHKJ7SQzyJ4QO2B053EIcGgFm
2rc6/FAQuaL6EBYAAX3AWBGMmoHGvluWeQXO35lT52cM/lsh5H8bGB4Ek9fDU9P1zdMfxJntH9u+
+P7YEbX9PxBMvh1Lbh+b8umPszZ7LL63LwPK5dd+xZPmO5XUlThSpUNgY1P0r3DSekdxYMkGkepB
Q2MJNP+OJtV3AFCQk0KljMyXKO9f0aSp8CMdVxgql1jSUHD/nXDy2bTpRTSp0/njqKIkArAGaeB1
fRcnXrRX+0L3Yitub9vEUc4Q+LyH3hb7iK0HZ/RkqSj0M9FSJRk7gMnxVRJk6nmcQNRQkBDGEDq6
C+UU5nwcXdmcH5dAUtPbSbFuXgTqv4Lhw+D3MPZ9flrmhZwPpR88eVZl29GugqTkiuTkB6IS0Mmw
4JI39n2llSY8EL0yQ1pfZypSakBL9L7+EBGFYUZlJcoZZGXM4BH2yrcJbKS9BpUf+l/WlTQG+yRy
jXiGgkj/9wnhve5KrvPuKqnRl6iEnkZgF5L5NjJVBAHK2bgDconEgu6AL4X7nsP9wiJ3tl0IfN3H
CDHbBK0ZKb2B+iF7cWZVqleA+fvqIMVwqtSkHDYr6CFhCU5tCx00Ahqix1VloRuzGaZFrXoLIttI
OrF14BR/gYgrtXuLCN1L7AB61BApV1UVd5ZrWQWXZ2UB8AmLGMRtFVt+JotI8aGKqLdcSshkSIYB
yVPXTrkpPBtRHC48xD9QQiXaIafikx6mMeRSLfexoXiNBvurK4LsTC6NBZZvF43bxEZ0LqtV8BGK
qNG5VqDaeyvQ7lWEHyreZR4ColHj0kLaB0pxWFuSO2qyeJBrrXsIct7R64N0hI4RtNGHAQT6LXzC
fvKaWUCnoChWeQBckD4YtSn5OiOwSAIVZHgsIQFtuwaXLiFgpEXfe47zwaMHj6+oPHKL9KIT2aad
pup2HrvOD6SK4MeSRDpBxI3urWIMPveaknggOPMPXWxVj73MaxBcIGIyO1W/L6YwguKQ29KXSO2b
vVDs9ntLKcqFBIrvSl/mjdhwkzjvaTpLN0g2VNdlLrLYdTolvn17Zy3n08usclk/FPQIr/nvsr+W
9fWiCCYRLjTEhYpH1yneNVaATauVMCVaZgexN4UNwnAjVEJXKkzbL5TQwXWx1z/QYs4MT5JM12zx
u9ab4Sa2CPd9UGgKYOUQ5e/M1uprqPwOUDO4YoZrj2Hy3hEV3f96DlBbHZVKvO9JA6qoaEa3weRG
IQymoDi1feiNynApghY1MyPrdX5J6gBQC7TjIti7j0Uh9Q/ZUM7dNk0Roi8hfr4vmmxGEMNMk7sO
cy9i/UA0niYjisatH5YpLyVg1+qjJC7hrLpKpVcoGAWiRAFMk31NbnFlb9X8AqOK9j3KF4a5rQep
vhJpKzYlrbuLPhSgbuOpy9LNnOn1ZZQvJJgeXvlNrJrXUmtPmwKQc7Sv01u1r2Vw+HO0lUFfbAHW
WJ9MkRstHD0jumvsCdawFUsXkhp0o1eH7abJFfvBrLPpEq3d7IM6O/apuviRo2NBizrUjeneUFo4
/PSZOqcAPDsVNiOLKxYN4i0UFK9qbK6g2WomXrdwa0izT+Etn+E060MAsARtMYByVFtWtQxoJTbw
9UT1WrUqYcNV05dkmdbGUC9ae8jOID3WO8zdcjZe5GVQEjaITUTvJQeFa6diqYytfMrj99lBbvVY
eNngJYVBx6I3vKoIK5NeTnaGMAhSgfhk6dawS6oWhaDY6t05WdR6K830sFVuvHokpbSkMPsYlkHn
lRFKD6Y2yLsezecN8Hv5XIqRGUfqMLyEAznlmEdpfxEV1F7dGqc849bloWUjU3Mnnng2jqO1cvg1
Ra+j0hPBiQ0kPbk0i0RMyBaootgHKdS3gCqhlySN81nOclLoJG2u06r6gXYRpOTUiIB+WGNPVIuF
l8r/5rl8rS99UUh4FaS1uJm2kJXA/SvQjLxxRLXKDQrEKZFd6X0Rz+0VOjU1zD8BwZF5/AQNQ3gK
lgr+iDJwArVHri7KRojvqjw0DsB3JCjaRrpOgvF6NhsJ6pNpxfdqZ4JkkVOnuebPZY+aCHTQ80pk
vU+CKd4Ams3OtEQPPhhZNl3lRczKlQWMvAZiKozIC6io5IPS6NgXoBb0xCMwiLctLo77JuWk0oHB
f1Y7O7rLgkT5nJO8kduq0XOdSU13czvIbpFEM7OpoZpiwePeKKI1N8HzfUFnhZ+9fRQry6JfrT5Q
yBzD1CCXYGdV2k5mLiChKIq33Pb3kBV0OP4oAzVFNvhth6EcHPnE4+SRL/COi/eKTItxkmyxy/Vh
8EGiLKR1S3bnqa/8zqoU35RMfff2c2qrQuSy0tAm5opecC9LZfNwpbXhIKAnyVwZQ55+qmvNvpDg
C2qhrmyLxDS3rCBtBw8QA6qIYkdT11/qIR3PHXtMdipNcdaYrnmdBKuqwHHkDO2S+gKgAdTFMNkq
EOA/1mI2Nu3cWT6exuKmihLJdxrX+JIiUAK30Ix2aEvke4DZp9TfVrgqIpMFhgd6l54x4TH42sMX
lGKKdjTVeUElVW/CRk/P5V7vPZkaD8Rfmr0lmeOlUtYTd9WGws3gTAhRmwNv0NN+C3vzu8x9dmqT
r3rRP5/MARvC4YSOG6KYh09W2XlQyGaueEqhJzfo6w6+JJreUyw0uKj/7uOmoOppfzYhRhDgn0/9
6PxWu/H5GSBeUPCmb4o439rTLI5Rq0A/Hzp9Nf5lxLq5H5xB2UIRnU9AI5/xywc7Qmd1WYC5uSKc
JVE5fN2pFYmUycgkt+GU3QR11V4LzrTzso21AL6tUd20atF+LS0tfACBiO5EMKmtOxiGdKGiaEMA
6WTKt7Ts987chbFbZ/pgurMAZwKKdt4lKMUVRO5amuzg0M23dpkl93KdVIGXls1jARc2cxUsJc+t
0JlsX9eSE5A1Y1lOq7ek6gyCD+gLFP11/5YkDcWAopa9kfBmU0x4ZAJvKy7HyJ4hnuk6bm6QrLmA
QtL/dtSvywUWvKn6ETEvSFh3bQI3GyLtkISIokTVX5AqxV08Nxcy8FnKxSiju1k1IHAhcrt5rPXZ
fiAuMLaDFJadq2QpwbSBRNMIEFDxIdnq7qIftLHNyvT0QdDhyS3tPIii/iHEkP5zRpfvQgPT9m3s
dALmCtj4ZVqrZglZGdUeONIlEmVReqbMHajIvKYFjmbdvdn10+cKXSq4cuVH8q5B2VVRW+50JaH+
Iwc4oLRq/HPR/p8oWVRv9Mb+L+x6LcjW//i7sfSq6bWj8Va0T+JljWL5jV81CvUdTS0OcnYyHgEQ
UYgBf/W8VIoUSPnzHwVMNJud3/pVpdCdd2xKwLU6jVh0sV9UKfgR3gmLOzZxFN0v47eKFOvkBCFj
S0d+E+FIAlTETg/3P/lKN81WOHHoRs4F7Mz0gXJzcmWVUnTRUyzcdLFheUFYoQKCrtl5w15ySyM+
hYl5dTcvT2IDiOEMYiYwcDh8ki7IC1oexUSRIS3jzRB/DUwtvnTqWfkR9xJnCCpSX21hRARNoIBc
RASNXWOMqFK1koGgr+iMW31u9X03DCBOalOJP0iVmE+cJusggge1aRBChoCHRxy7CmEHiu/ByHnh
1kOfbKVE0nYNZ1dALgWiz8vt4JQh+qvrchnShOpG39/iWlr7g5NC2kOgkp2VZK/5HO0tuYzuJEWW
XNkUKJibQttIQf85Tk1UPAiN0X+YNLe1Y9RIbEE3akzj3ZgazeZ5rf//Xf8n+/Wtbe81JYXWx5e7
/vk3fm57hU2K9ObiYEcrm38A/vBz1yvaO+hLiNybgEYU1A/ZkX9vevMddRt+irEXWtwAG/9VmtRV
Nv1yS9N9RtF9+dHfB9Kv4t5PAMLxTveyQv99HUKE0JA55C8CpslaIgA73Go9lPMefS9CQ3UavNKU
CsS8GvlEFKOtMSvLMEuSxxSACnsFOs1GVRtKFIjQBVCQW1Fb+aE2ZYposV43H3qrrmRXrpHvdIuu
GCaay460tAYnIVF8t+RPUSvgDYtisBEKEw0Xn6lm0oVRmPl9BAUtv0A6E5jygg64cmiMJvBuM/wt
yn5KKDWogz26eHBIX/JAUe7GLE4ehjSdEAUarTrZRDTI7uISUX4SG4RNaXQmF7BzEM7WWxRE7B4R
oxM5CB9+PffI1AOgXygwYMdXp4dAgczI6EYvWpceoeSVNdt3evExNFhr/7qFfn30lxXdpbaw+sgH
A60C2Rl0lzK2DFSH/SeBjmCNlIeJ0okzaj6kU3B56MA1p/ixh6cj6+kZzMMCB6sBLm+N1g9jeCFa
IQduK/ICJQFn9MMkgyQSWHSMh7xyVYMS6dvvuoraf466OMdChIApTNX/cEXXQDkDZ5wCd9agbpfO
EPspXSlvFDliWwgGF25rmel2TFVUgeoOnRmhVxsaiPaJiFpbzTuOV1Rc2PbwOakVgHI5fJROpHZm
ZpMEDhGxys3QR8Z7WBRL9ovcNoqLJbqrLtho5wrr53Ha0GLO39dxYsT7cMicfCt3vXwJaLwLXC1o
xCdsrIIPep32t1KPKsN5RTlgXDrEZYA2q5DEjiaVqLZ1YyJv2dkIES3WJ4NHI954mCRtGF20oOgw
K7VlfFtOGXkr54oyuFqDxx+6w4n4UIWDUnhgElFXtgwxbVHYbVEXHTJ58h06/V8jWU7rn/fHAVTq
5SpdnRHPs2XCaAf8C72GEOlwtgzTCudSgCzJK7tHFMOsH0SAXm41qeLEzltFGCwSvgwYvYWW5VCC
kldjQSFpTaxFJDSflMyrUDUwPbvtu0sNfZmbpJM7dJlROm+BY19JqYQ+b1Y3t0ZSUtMYkGQgE5AQ
J9Wi8lzITeKXyMshVotGwIn1vDoknp906WthU0Rihq7/4azYVjqlglKrJwDP7MikJRiu0tiihDiU
t/mgomZ+Yge92rcL1hT60NJMQ0N8nSL1UVPVnRhCr2Z/UfWx7KdAzYvhq6ga2sAw+6fareUo2+cC
KpIb6TlVPK1olc9dphkgFhCDO6vnGAQuOAMyEfBKw8fYUvvCi+KhVXdvP/HqElvmiBQZUgykOQ3c
1qqWA7GpSxCQklw2xodaa5Gu0oyCjf72MEfmBQNHUkYg4QDDn0+eF9V7MZSpmVFLdWddF9dkVh3k
QfWulkB7ZMCB3QofrBNHt3JY/3leqewJ6NEE52D+jdX3RwGMvK/Pie5koZBMB2JOdoZTG6WX4AKL
+jHaStRnLQI9S5+yYdeSb3OfmFpy//b7H5lmg2IErIcFHYe5xOFS1AX6v+DHJE5WBkOYdt6G2Lie
Wn5HhyEJAQ4KJ4gldjhMbmQ6DVtaNOk8yGfokJU+unaADiK0iFBjDnX96zBO2ZndFc7XAWoXB2Ae
/VWVVXxVZhhguL0dTG5oRervuZItC417DCc+m69PGX91kQpICTQtOhYamKiN0cvSGZFN+PujQKYH
Qq9CsV7uscMJqACWlbWDYn6YKN2NVY7AxipV+/T211zSuRdBwfIubG7glbiTkF6ud7lld6YyT0yz
okX5VjLbdBfP1Q3QSz12m1THaBARUiRFrODs7ZGPXIuEm9BoyO5kjaP+8P3UeAJW1LGO9KS1bW5B
NIBdlpt0m+jIiUgdTkWyaUqfLVi5sTuCNLp9+wlWWdTzrgLrtBRUSXRhl6/WWBvW1BiRxHJzeg9e
LBVI8CV6hNCnmXyQuDH3VdOFu7bXBtTrquYiBaEFaMSE4UOR6lzJRoE6nwi4Y9v5N1nhz5+GBcYd
BQIQwsZqmfVKGROT22gmWY1yDSyovw3RYKxozczDpZ0p1Sku3LHFwDW4nGtEba9umQl1W63QlNDj
mMXsIG/nCzp25bcidDIP5Hu7iUlH34vWFp/f/hRHDlVKH0vREb6hyulyuBicsJdzo9RCRLhqorBG
Y0GC4ANJqTexm7Zm4OPfE5w4yo6MygK0uSqoNLwmN05qCBxzoudJqzCm61WHX6iv14rfaCMif4YS
97Rjh/mUkZp+5HDDkgdosUmEuiR+h6/boBY8Yp0Rekji6TaLrmz34DVVhau9qM/DAjUmivByRYec
KOy8QgV0ONfyXvpBO1yi/Z7rc7ivB1n+EatBEu5BNNqKBy1WxWvACJNqEzti/oYcz4xQV1+3gWuE
Q4WQIp3TzCcNm8etktH0QFMpB5s1EfjsgacY4ow2rNAXcdYWbWT++uka7BtctnZIhgstJOLc1Oid
fFTRT+k99ZlkO/a62KlNmyEcRkOiBwXSF8KdEAGkyTXRV3IFcLbJBzPWnpCSeaYGrA4xkmDK4mxm
+gjO6kpCPS2jBUD3KXfU7iIIFxa/ki2OJ00Z7fqw6L0kT+VNPGTjpWToJUYUk3zlIKa7F2ldntmi
r87AHzhXdSer14M2kmC+vcKPfXIK6xbHLZvrlU6JUJE9LWApe0loajfKXBm+NUp2dmKYI6cqdmTc
F6DqTWD1q5BWd5oJnG9C9BVV1WbIEUraqCOYDdDR+OrYQSkuEXhaGs0d3W2Eg+UTUfXRF6VhAs2M
FoK81ivpADyigWlKiKdKyme6ofRAHTU8wRY5FruTS1EIRYCQEwuk/wGIggwul0mcqSVUQAX0DAyS
IvfQEQM9B+qMIjl198qhbSSrO0Nt4q1dT/GNirERArOpikydaIqHqOTcTuRZ9hxgfCi1JbQ+3v7y
r09Vtjq8qqV+wyEjLxP2MmAEixt3KVdsXljcFAXS0JCck09VOYZXM5LKZyJMPk2oeJ64YddEeW4Q
iEgwVZfykIp/u3Y4ciE3jkOTXKKtWhv7TEXwsRic8mwRyqQ5g96dFQ/mD8o9GrKTYXueyMl4BVi7
hJAV1ad8mV+vDB4Hi2TusiVGf37clxOhiECV81pyNYmyY45Cr5cL9RSvZwXPWm51naVvYMnMpC+s
9cO3Ngd9KgJlBEFv9jnIeJAddSOmiGR3UHe5Usw3Ixn/l1nB3cVrkjFBQjgXmzaWS51GqoZkkyI7
i9IzNFTEZbNbpNqtXYG7pquggPvt7fWxHPaHpxfP+5x/LkVuNu7h81KHxS6ooz4wjuU3naugolcL
XCA2prQ7cTy8vvFQC1DpFdBmBdG4NBhersUw10tJEcwNkrf2NbyADLBaptH6lc2PuOEQXKAkcOIF
j67DheAjY5y2+GSv46yculszUZsunOijpWPfIAcGx7Oa4rSSiXSGzJFHCnrosw0MaNYLF1FrxH3S
icZ1DKX696y0n5cIaTSVTmoM7I7V/YvEJE1aUip3Klt5G9YTVSipGhtwjPEUbN/+vscWpE7xB7bZ
onNGkfVw0rXIpDjgMOlqIWkf+nECAK0lU03MgTiyk+5LMMoYT5GLj3sMpgwQ6vQ+Mi/K7K7BDsKY
so2t6vHOguE8fUaYu2o9HGO65NoBORhvuznPY0/gF6Hs3374I4cXjU/qMFRIFn2t1TGbS6FipT3P
bg3KeDskSbIvbeHA5hkabGz07D1i2wAkDFVvT6zV11cZZwW1jud6ORO3GjoBI09pwqE6Y2vA3ahM
z4i85l3iydIQS0DOs0XVPzSMJ1kb53skV5Nf3Yz/thq1Qk09HyaU5LFk5vjEFnPNvkWjM5iqQeEh
9CK+H+vE2JRwi9xmMj7aKNfth3nR2Za1bvEfGT5XWQ1GB1x58rEe0UcElE90FlQn8VxHPgxNRIif
6N9QV3/ucL84TBNhD5hrQAzRMkv50o9dYm5b1Kvfx4PUzrusk53/xd55LFeqtF36Xnrc+QfeTIFt
teVLUpUmRFm8h0zg6vvh/G0+qSpKceY9PSdUbCBJ875rPavYxz6RPSfl4615+vu4+MNczivdqtZ0
0OG0v/uCFhEPPkRCToaxBQZVV4Q0LclHB5I/TI24uTdFCPqXbQS+/XJqDwCV1zBxKJIeSO3qUK80
Ru5udG4wgf/6lhwiQmnOUtuAJv5uF5k3stCmko1Lb1LVCDKUn5xNs+mjOfgPj47yJs/MpGOLcuzd
dFAApLX1ZPukSM47pfUkd4VWZh+Und+pzf8ZuQBbsEBSNITS5r67jFtmkoyfbY7zQfKDllfPcMEH
85RlzfDqVJCDT25h+Jg+9DJaMWfhKBPJD0NNUx/IsfzqTTrVNGwXv6os6bBKOdkU8o+ZSSAbAwjd
Anzp8d+/BModaDL4xRA83i0V1BRtbzGlAEmCKCLDVgIEvLU+mNW2V/luyaVGSLWQ9+1QAHi3JSsr
WsHwvJGr1VAdBqbSQ4ba+clsUvfCBnb4YAkwfq/f0cdDe43TFXc4rf23Axn+skDvb+CXTKmdkmwm
XgyDZoC5DtMh6TcGdxXPFxTDRZiUhYzGYkb3lynTiNoiW0+TQhANMLg6OgNpFR3JFQjpE+vUCPNC
cGE9XEBJfwTi+NNQRW1gMH425JL2bgwROTPrrYvhpuGYxIG0z45i0Zbdv3/n9EZZXACH0c7eNi3/
MZWlYy8mu+RU26yQnfsVQL2r9+MHV/nTXILbm3qaR+X2t5VsTQqgqfHWhmliP+pnp8WB5pt5VOqE
34V/v6U/Xcxj88n4ordHcNTbW5pXW6v6csETl1bpJVMZ+jUyqQ7kMfof7PL/9I42JwIqCQpFrFVv
LzWYpLWRVsGWzgbKXOv9cCoBct3//Yb+sHHEWOMhbuBgubVm3l6lSEEby5nZRGbuGLLH7/dIwGkY
Dw/zUEe5BCX09yv+fl90ZvhcPES2Bke8d6PCHrK+JfY2CRNOstim5/bWHsX8wTny9xdlYzHH+YPJ
ZTutvptvdL3Wi2VgHZOTVu414aK6r1bd3ZFSlRz+/R35FE6Z9ZkHOAO9fYZTjqRGbEx9DjBa1Hn4
ZpNuWD+Y2/5QDaGAB5uENHsGOxbFt5cptmS/Jq6TMJaD+N6XBGkCEWuvu9UmbkRZ9atWJPnNpk25
svNlOuauQMyfoyPW++l7oWr/kXi8+prArfwZyTdRVn9/EH946EjfacKTvbs1Nd7t7HAPmFlFsCVo
5pQqumjopkD692m/xsaXv1/r94FLccCAksQEzBn4/cxLcA8lEJ2CyKC5bWCCQL+QmkOUmwkchAWv
J6DOU6SK/P2yf9g4vr3uu3v0x5joBpzkoUgoXtq9+RUPeLnnp6yR61X2J1IYnUNureLkLqNz68vi
a1X4hHwtomj2cqwQOhSq+fr33/Xf6cZv1z5+2IYn4UCC1OE9aq0iEapf/DVD8px27f2Aals8acQU
leee5LD8ca2lgY2eMMpf3sBXGPZZTICf2495e2+3svbDvhfaDc6l0sbdNXUcB8zEe6S1RwgXL750
D1mSGM8ELS81lcC5pzstAXmwEfZtvAR5s4SNtupGwGYkJY0Sr5kISZ3ApkO6S1+cSdRAjEwLy+gC
l4Q8AOrrqufRCOafs4BytJ/lOjgP1MI5wq5KTffUpHIIB0lff5eNng1XI+Qx4O12axVBPJuzjTcY
uVjYKYb3BbR9tbLCbs3asSGoIEABsryYTl6myJ51N9viGpqe52S0V9QKgRvCkEMaU6yF+j4boL0C
D2FJzx/6uKPiIrGjKqfKRCqHnz67bpsRtzh1q4KV7+vPXY+h6cpWLbHsbM3oZWUaeVM7VTeb42/S
9W8j6a7ffKqRNduyVLP2Bc9kjbQ5xR1cCGF98gseZDjIPtnp+P/skPQ+aigwA+ANNjh+v7hdbf0Y
hrY0otmW1jmJZUNGhC3loSabIJpxdeEF17KevQbwXsyxBGB878ypfXFGJ7BWnrACjWoGadY199Jg
ixr0yhz8UK9Mt9rbyPTpRuX9aKEj6C0iMdCwPqiUXg8nI4jhhwxBuQxFlqbmIe2z8gHryfyZVDz1
GbHtvYmk8NSTnqTvcKX0P7vBIHJKds0LgbHr3VrmeIaWfLRJY5lnMxRgg5o7S6u3UBHLbPPIrFLw
/t1Su3rYWcsyR4MwbYlsORk/kXyKs7p0B/2ZQoe5nnM79UzSDHKpR1XqFi0Frmo5QFcr1V6lC6kK
hhztMaxka9y5fLv3GoZoTgG6J16wLHvfc2KKVszYSfpo8rd6uMwDTUcNCKUTtmurXgedKjj5GkJ7
Kru8urZJyUrDyphnY1f0WCHPk+VOjDMvGYnT8vvEQTbtxI+LKg2D/LJEvyjHaUoyFLXxRi5Z+a3I
K3VTWu74jdjOJj+5Ss9PMLWMYK1nh8Gp68MjIIAUQAY8PxtP0bIkZLnN+tXSNFjPbWcyygDTJgm6
jj5rzi71NcgBDtIPML9xLGYyACcS1xDYa2mkujaGKLKSflNVFrqSdYmdLcIJhyLRf+lhFnPhbGmK
9qONlhlfC0AN8oS9aUggCHh9eZi9ZP5RmyJ/7bpBx67VIooOG51ManI6xva5rPK6icpukB0RDZr9
bXLJlA5bzJFT2CYWLIyhMi3nQCqmUwUtpCMQbE62VFeZRkhiQO7PWh2FtIvtI1zMl6IfcHqS92le
8XsNlE1GKX8Vult/0icOmFuUj5pCdxzUGUOQ60arQSJoQCZ39rPxiZAB2Cfizw4Y7Uu9kAmELir2
XzVYJJ+txoND6a4UtwMqWRsAqQHsx/er6TZwoqm6FSV5iaFIjfETCv4VSyIlial39AFlBJlpIWk5
ZRql4zrim1RmzVHAHm5XfUvCilfb+OLKNL7LmLKnMAUz8sDhf733F/KqGXUWB6GsW83lgCYBG1xs
LpY8d54FWQ0bmd4R/1H7tzWEiO/joEMjVPASdnabW+BCMqHuV3ye3zpZDreaanpylC2pfVPkp7iR
8FVBMqMGfRIQQNuGXp8Vv6be1l4AbROhUFhDco90K8v5pO3BCfmObR5x62krpvfVsSLMr+WD8kxK
iPos55xUtME9z+069pHVWdM1WZ2xE9mW7NRVLKZqhliQlZ8SU3XkfySt9UkHkpEE5BTmD5rXpSRM
ORTM49jyvmIlKojWmsZHy5DzetRc02ipCmzJXcinxhctrWG2MAFVTOl5d9O75EoFSaqtjA9TxL+2
LM+XEX1E8eiYa/mZmdv3LprF6RiZftt8H524QEc7kToQEJVbLgGf75NXdqSOdhqLVeDJTD72Gm24
HWdUWijdMiUYCLsldqn+kL+C2dIsExplE5Fajt4sS9CWs7xkWAwvMKcx03XxFqg+zBP4lnL5gY01
qcO8pcJ88u08qwkfhGMYWEBWXwutqLqAfMv+KmXRLs+Y84grBmXhRCTNkfcFiF4Fo20O+tFYnJiZ
A2DGLQ1rADUoidCD+UBhAFJQlswRDzGXRrlB7lfUrHS0g0KQPEdkrTHQLslc/ysXiE3uvBjSfeqN
OoTw3kyflLf2xiFGs9PnGHJKM0nPieKDA5pDG7OIc5KfJi9rDbrlArZNwxBcjuDExc3gENISDraV
fF+tBT7KainjRgcTo+/oVzXHIbZp/Yu0Vt+tFVgb5TOzasK09rc2pka22C5OhKXCzOtRfbstXlXy
eibvm9PU1XPptBAo/aRZdwUhgDRyuyr9vBI9sJlDrXnG2Glp90a1UnJeE2Wmh3E0aUgyOSTOafPD
vGYmTtGA3EP8GAtmuzsSfWm+zlrMvyfqLgU0Ersa6TpzI6IWPMttslh+FmYEp2kHY+lVcpx06X/u
Eo/89RX3+3lanC3StOvna6ZmDU+jla3xTVnrVVQZpDhFGFgRDA12bd3OqllsGphkYCFcnwSBf60G
xL8o1skjXGUb2YTRdPG+s0RGeFJKvXOXDF45XfBK+j/s3lVfKGBaJU2s2H30vTUHENLnpRWYXVd9
ZU9YEi+m/IEBLi1NBrqtzK/LXFYoA9nziTCpZoI0HXe29SAXHjNvPPlGGzl+btyQJe3fQsMYH1o8
KTfO2iW3UKzd5VwPfL3GYtYEWJr6/NDXPQHzs8wh3HgSDWOYL8PyyubPa4PWLgxij7TNywkhiayg
tpsXjQQ6OdwnEEi+FMC7mbTWpbCiYnLcm3JI69C3JkUnO9Wiifi8X/ngiK+TQTtTWxdszpbozCzU
WUPjQKuTem9kSpN701z0o533atylhkDd0huZsXfpS3cPmKjnPLJHQyYPfB8pKcxjAsmr4TssiSAW
3he1FCnhX0B6yqvSsiTBRtm05FdulfYIVTBK9dGQlnlxKmzNup7qqiF/wu0mbNoErHWBgbygv7an
Lu5Y7qoCKoxd+qCapq4eD4ZYJu9AFnTWnmcvL9gnaHmf7EWs2fnBl72F6AkHfOCLaX4qe5E/Npnh
z7ueVkIZlIOwiAhN6v5Ja8xCC63Vljp7lgI+Tzf6SbGbCRNYokn6xQuSKMsIYr/RnsmJTD7ZzVwZ
Z8Od03Mzu1BvSEonYLnwF7bZDJW73i3YYpmxlx8BOaj87MlJXdcUyuhQzcgIAiQbUx2pVeL6kmRp
TbvBGdxNgtb5SGaydT7WhYdvyiQQTQWLLdxLMW+J6m45VO6lbEyfNDhrndi+pMLHMaEG/0GvXOXt
G/Kuf0g5Ju5+ncukDPvSNuqjMdlomEngTn9JN4/5bWxWrst60W7s2Fi3iyNiiFLlGd9ZPednPibi
2kzk4feNqWyqI2111+ppGp9aI+6/aK1f36LLLiAAaao7NGQ0olkwqm1b3epyDuFfOTtQZDTQaQUM
F8uaRhnarbZUl34l9xWIV6z3u3ac2yORXTlYKsWmICC4w1j35bC4w753oL1FgLDAIDjuVOShVST6
FMHHyaddG9fgEqjDOTYpuGXdBZZK12c08t2NjWrdPEJuJyRu9Ieiui9UWrQ7TysJG0502ZGRrXcV
JPrUhIhumwt//z+TlRS5ZELO09hsrgAoYUZJRkz1Ic2WwfigxvmHLh9FDeA6m5MAXYv7rmBTlKW/
SAOxWLHYLQrk8ceUkpTckMN8hiMY8xw8m5Kz0r4N/dSfU00O57Kd45+OM39ETf1TiYFeu0vCg7tJ
Qt/VqxakXXVf9aSu2kZ6aEUx/CTsNgbVSnzsB2f936vJnKg3ECGNEI8bf9elsE1gyI05cuNd0wSp
9IdIDfnwqxaGHdDxNj44w/9Bt2Zj/kEUhlJqk+i+e9JkdxpFa1FIshw6xNoowWOtYiW/wyvnH3Fa
qU8EDzAF6lX3VAivve0W39pNtiGDLl7zKkxjv+2CUszzoVhd+tp/rzL8qegCDn8r6KJEIRHnbQkK
iabWOEOLXDnhV84yLVciEUltW6Un7sYWucVUN8sHI3Cr1b2rbFBhQMgFr4au1PtQCM1S+kysHxKb
vvP3sKHHK80lTLYYcz8y464+FlJVDvUMj6KCcvwPir7bmHp7fT6ATatK3BO8yPeVWCPxY0CPXL9f
8+XcFMo7DrIavuCX/crOOL6bK4oFgxD/2mKBOZw6KVRn6pgGbcG3j3vOhG8Sb43FQqjpzBGoOpta
DEee0mca1Ev5mV54/sHT/n3Uo39FgENnFnWq7r8rcIle98t1Rb9pJrlJ/PV2WFjZC2EFTC/8j/Lw
9zH1h1HP5LKxFjYftknV5e1dCi2b5q5FDzmIptk3I3GViRWXIc57egex78R65M4Wq6VnFcrijNJx
zEHPmT74WkcUM0rdMyOEDp+V+WmoDIud8d9/5B8eCkshsyDaE2r/74V9KpfEthoztEHZOoECSL3X
mkuam3ut03/8/Vq/D3ck2NY22FG6oBR+12NQAqrEXLsooGTTXAgx6MWR0GnfAamCwz4cfSt5mdZZ
JAczpRscgDiovd3ff8TvRhtqOnhAaGPqaO9x2rx9K2jrCKjaFCUG0e/VuTFWxwv7NLMeK71XD6Lr
9Nc5lmsZ1Sw9VrSYBpsr/BXeDyG0D4Mk/lB3BciP2kmDXYKi+X2uXGZ6ov3HtiDz3th1oJoQqrPJ
aNfCu6/ShiJ3lbaHpOk8tubrEpWT2e27KZbHPs/lF0k9kACbIY7+/qB+Hxnb76LxhAYKV8t7oXVv
kK29jIyMvKzKaF5RNLjZghcq8cSxXLuP9Ia/T0boWuk24BpB40pL9e17wReidQxE+uW18l4WmlR0
tAmbZQexHQuShR12XpAWbxKwoj74DLZ//O1MyB0yEdFbYUqk3fb24s6U52YbL+hb1dJjhiUkbZSl
+8HY+8MjZeTxEWCMsUgneHeLnK7yVd+UhinHxk8FOuq73lj1PZjd4YTnivDQv7/D3zcVrCq0wfhQ
kCmz8L69rYJShRA2y9rU9cmtXWleVOe1G1ojTpx/fSmXThvuzs3Dpv1jKvuPnqisjF4fLdw3JNav
0ToO+W5GLBOsXTx/NLH+PpFwBQYLe9wtVOKfifc/rpW4eM1kqrFQz2l15Ux1+4KZpyQO26696xSs
lCLVWQ0XUqW0o1qNX4bMmghNJUCKkSry5DbN2erRVHaTWHdUbeK9M22Ep6Jw1blE9/rBb/7Dm9hc
q0SAstDikHi3vYP9gfQTOmnYTo6iGhaP3lXHXLTPtHU9/f1V/D6l0JPmZZOKyVznsp18+9olJrkC
UhpMJGas6rafioFoQ0gkP/IUEgAeNVl+AaqS9+d8hmWMozFL5VfilguCiNa+q0KP/GknMulhGPdt
6if+8e+/8R9dxJsvDrWExyy8NXYQJ77vY5ojTOJSI4p8pSu4vCQZtF3gFuZKbi3l6zlKhFzKg6PX
qTqMs+EvT61WDkiECzeOZtfW5hAtRI/Kgzl+37Vdg9Wv7ShXe2WDepxWkLhJ4Bv3e1l04HA7cM8G
mbckcAdsu2p1JoW1v56qbCh2sHrnHQjTdD6JCRZeNItiXm4GWhXGB1/KP+vcu1vHIbS1vnkCEPne
TTZxXHFmbXDb9+a0HhRwmjkqNa94pQBhNtHqkUK7o4joFlGxhentWZyMfV76JfFUM+aaq2FtMhN8
wNrbl6ywY7EraTs8mojev7tuTgkx9621CZ2Rdx+w/5pe86oxKDRIayl3+ZylA/3FLH38+1v9bRql
isnBAlwSjgjQD+9a+10SlwU7zjQUGsc9v4e70PaL+kAM+fvGCu0ApyQTpqHHPvI96ZFH5WV6DOUt
n+L2kpN1PB+GehnSqKysHj+QJ9anpY9rCt5ZDf/Hy4eJlMC2iWRLj5NKne2LKIHMJq6od8TGTnpz
/hGa5vengfUNhSydSwOyyXvRjkPBW59p7IWuns+HZBrWQOOY98Gi8qer+EyEHuau7VN6N5qojNg5
XyulpNRNqIwjHAjlmmftB8P2t0kXlb4BzQMnGUdlnvzbSUXw3w3yt7NQtW0a2Zmjgzxb591SjXVz
yJPZuZJbzygcZmuDbDAu938fXb/tEPgFPE9M2YigiMF+N7qUVkuzW/kFltGI/WAREOtiOLvQr00k
hbxx3llC9w+kf7l3f7/0bys3l/aRQ3FSQhJLV/7tzc803yctI9chUR1cM7wn13Qa4wdmHf1+jot/
mYNrIFvZzqLu5qICcPAeahLj4kNPS8llbAvtNJfWD3hq3gdv1P196Gy2bc5Cm0Nz25O/vauY8/BY
LjIPM6eyX0jkwF+e+uSmg+MSIt3lQ5EUtClT/DaZBrJ/t2IghcNfgxwfHdQYjSlvwfBP34Wll7DG
F/rFLomK01HWdfmCqmT+Fot02kisA1X2gbTXB3Rsxk3puqO7N9RGzZvXxgTIxC99nVvdF7upKKQV
rXxTkLJ1oWIMT0NFzc12m+m2WVooCyWySLr+tRCPGVrA+KdXmp084psBYF+p2fR3tGdjvLzIhMuI
gNkalZpFjPOO8nNlRX6RJNaepR6aMxIs54WEDdgjfQvflFOJaj41FIGWq9koVmTmsxzhVFfYusNx
mEs9qNuxgjEtk+HziixLj9Kkteco39DZPFHo+YexWH32FKvZ3AoRu2MkF2jsEaQq5z5BcIWLYS7j
T7no5dehdVoEBBgahi8tbeiT7bZEuXMaXPv/njL+P/Lkf/xTw/i/jInfSEePZSO/Fu+YJ9sq9d/M
E8P4LwpjfA5bSWSL2OP//G/miUNOB0nx9CpBDVE74FP6P8wT/7+IDWPRQzvHqQVk7f9jnrgbAwle
6nb852+Ym/8F84Q/3Ga4/9g58IOIGuQnYBxnn81vfPvBDsNS9CWMrjDukcN+iVPO0HgUNKnthNTX
ImzZhQ+0XZyMOHLaJz+8PAYKNlFoIH3gqLICzOniA0jGu2B4hzU289dFZvWJBJDuS6PGCWGn7n9O
UHc+V/lghr22frLJ5Awqe5miYW6rT6vo7YNiTxsuplv8pD6dX0mQRp+VK9eHvM+hL8rkUtFMO2pd
MdOSk/V3w1qyiIQ7+dzKAcxrZ4v7uB3Fpc0RSweeO3R721XV0YAzHC6d05+tsf7Wa8/EkdLdeCWP
Y5/l1neV13d+cZdazy17qXsMUd3ONit5WhMYspOyfrSJWT1aQzbfKm2CUNY3xngD6tD+llDxBdzS
rPdunjqfKcIXdcT6XR2ohi3HKlcOXRK6bL50RuxF7C/ZZI/n1vRgSpANUs/CDbUp945xg0yna0tn
3yeIFPyp6Y6KotZnXxrWDSpzPZRtNFSzOkiKjnvK5tBiDG+9qdf8aXJbMC+iS+A2ImyaLyaHzquK
+XGPrnskQyJJL5M9xIfYKUNnsL/rhT1FgIfnu9q152tpVvUlLgxgnhatlcbK7jyz1aPR1GYQsnF+
rwr/2cjiNJx7zbuaqoFbKKcycBJ6fU3cz1GrD2enqtpI660fwuO2s96mZeTUn4Qt7Gs/bckIb8b5
wC62vswGrXbbzJMXtdI6U44N4tQZnKc8s790WmLfiTGOQ9G55qVBBXmIs2wOFPYLuBj1YB0o83+P
czj5UE3MY2Gv4mykVbwzSVD5OlXPlGA5g9P9unfEZFwrE9Ct9MdfrW8gTS3bSb+t4M9EtdOM1zO/
awfqa4iIBtCu1tkmOZjecfngbQbKGYTW0S2S+iBX9OGITHgf4zw+68pVz7PkwRECr72Yw/rESiIp
vVbJlayH7tyiH9obtlDkljRh2+boNDpDCz3VWbQD+xFh1Wyoc6waY++YqfXactI+DCk2cCgU2vWa
dvPOHLP1IJvO2Fl0um/JI+2uaSiC5yM+o6ojkc9fwBfR/tBLFrXapREql1mP5Li8aPwJhUJUaSc2
NkTCkal1pGDlHsuMBonsbPe292enCbezxHNtrUtY9GpBeVERaYBUhO2t4Z4nXxAgg9pnR0c3fqpw
6dNzH5YrQxrdvhB+/31E7RGMLf00igT6k5WY/SmOM00PUNXW575s9ZOu9eae8ssX5Y5AT8c6DyGL
aLsyyR9m4HEy0JC8/GD0fPVzAUOZGuc5VU0Tbb4oqOn1EGrKasKhXetDStAzx48m2c+r84ofhX6S
tgh/R1lO5xPJU0LPuu6Kpp9/UjZSD9sFtx6ssLZpxrvMQIUAz5Guw22t2v6xyjJ51jZaedoUORxa
Ka+A21dXIMfyDmCh/8nJVYcXGDzBRqniMSEkQOVmCJTqaJHJxTCONXKor2nNobQxST7yAVuHpT60
ezstuysPmsGjyAyD0FzrgtT8Gk9x9oWd8sPQFF8E26Bd2xTGjWuJlvjkJD2JInlcl3XZtY5zmyIm
Cj2X5I2STzow2KIEs5JTVNIhwyrijVG/QIoQggKB0TS8wUYVFyyIXqgllvvNKpblaR7mTAsqy32E
10jmR68lV3GM+zqfFGdcFqJLX/kW38SYsPdBrrFrWoAUi6PdsU36lhlHyxLDbnGNvZis10Qcye9I
I6cxnMAs3P3cdt+2EN9mX6XqsqRTccRZCZ2iFpl4MNjS3Jobj0215olotR31Lo56sp/o6yRjVJBR
t0t7umcSf9qpRzAQ+IN6EYVNDKdW4RKkGYqdzg4wz4V9kt8hCeWM6orINAp5lehGfZocNPXTWGMF
X4dHy8tuoYhg4LClsUNAXt1MhZB3asqSF0Lu291kiNehW8dgTmzvjvOzSfuSsG0Zf65t99QZajz2
i+GfleUfaQ+cNdsYH90VkGxaTAcS4k7u2O3HRGhXLqKFPbVACMVa4mQRLF34dEqc2VL+gpdzR0Zj
sWOHHOMQT75qCBl3Qlf6DUm47dlysi5yK3sK+t5bv48SShcse7AnTss+M0VCTfDGRRQaiS5GTPe0
Yu9rd0v7i3rUl7SVCaeYyvgkavrqWmmGxTirnwSFzEjY9PQoaSEcV0PYXzIn8y4Dseg74RDQg2jp
ShLivWtiSat7Yq6aM2mfG5byU+653T5Zi+7itdP1vPTL2a3QxZr6PR/ZXndSVYRGRpCBu97odN5v
tyAp3+lGfdcY0jwtK0ycIE70Ye9JD8WctCZt77To+LKySX/5MpZP2BnaY2kpdXDRZN6Q7fLaDIZ5
SLTEPTmDMk9O2v+iu1buvdTvqcP4jfdYtLEV1nRuwqHLkivhDeKwoYwtSjucP2IR2w9owa2bxJ9a
SB+OGyRjvRwWhNIP9lhoB1X5znlax/i6Iqxm33W449elbK7ILF9OIqPHO6uBWJQ+RzpMsHxoN0rt
lyVntRvXzTKlZdb65CdZ3gSe1w4/YQ4Sf+4vnRH1nVpCl3XiWxHbLjzv0Tr7m0KurMX4nK/TdIed
ADr6uKgfNa3VguamlVzlWplcV3nhQVgeOTnKi2uU5t6qnCOdHW1fllp30jhP7UEMRVaePhI8bP2g
FcSDZck+Ye2tLtIc5W4aLEjdWk3wFQ/f3cLcnJ2GTOx2zhf72LHJilJBDIIsveR1ECtbPQJnPJ/T
y3KFPgZFnNg7HdQs0w3N1kaVpcXnIptOXV4fyR27mjyi17qVyVsJEy1VXl7blMGzZDHPjWwtxEbz
AMfYjDL6/ZfGq6i6EctaTPN59eP2fpGOez/FTrWfK9XsabJ8F5Bm4nYOADME2ryQxXuVoZgDFHLY
JLFunnxBL2nu7A2dktXgxGZ0lGK5Gm2Rhw0D+TDZ/YterNfSRe/ZkDbnaP2AK4BMin4MKaV99YvF
CEUhxYH6BP82YQsajCdhncplhQvoYl3w/e8pqOoozRnEfCP7rGLfJ/rJP6RewnlTfevEKwk+ZEgZ
qT5feyxlmJ36KoCS+7As9oMX93tn5knOhJnvy9y65FPxVPh6yZlZEiDnsuNKmitvKdtDVhNal6Ig
XcljSqjrLyQ2oBTnQDcuWhXVifzR64aKTDW22ENrlP4AcBfTixKX/Te6/+oE6P97I/1n2znjOr+u
2HYH0E7yHUXdhx5tIsfGK7PL8b7xjONyNPlgmGRopgWq1AE7mcjAWh9M34IX10r0T4Vwj3put9HK
WeIW3vuPVM1XczpKSo2VsyOg4nm0TFQ906tZN4/NWP5Auf2L5Led0vJjSuR50OKk7bNNtlUA7SSh
6j6OUaqubVVdhOa0e1Oy8Z3kdMENCRJdq85Esu9TtG2IZqZsNyj21iUvPnAK23v0edecBmTYOmax
T+RLagIfaHW9e15JQpBpdpPYoJtmLHxuA/KsMcunuumqYGm758Q1qGJHpP2hCLSr8X5OUGvpCcBw
qznDpp9vBSI6TvdMm4JcwfabGM1Pcq0F+mA9uwi+ZBqN55YoOJAfx77vPrV2Zuz00QMbRtLSnJf5
TW3X/Rm1u31c0gRaPKPO/9ySwBkMlTB+lWtuv5bw+9DbhelSndnt81KbcUdSQxMQGkkJob0pGIac
LWYqaCXAojpNUNzZndv/lCj69gnxw2HTMcqp+O3Nzl13i5ZLNm+1uFE9RT3wR9+4uzOl/etKjk7k
OoMEgV94T9Dg4KKgiLtxeztmU7R6u06guS74Z6Pe61HqVNPwoueDCl1f3lb6pO/TtWwO1DbQhdo9
Pb7Vh+XnJ86TV2gImR2nPRiN2+zG9mEhmw4xGBOdF9l6j/QWP8QW+5GPX/FfUpLxIsUrXEG6XjzV
BsMyhrhcbpo4O7cUzLyANJkzTNcDVacvSz82t0jmkSoWkob8NjMtstgXKtmNyrvJKMldDehv92nf
6bh7LCewlaLyYs57p2yuF3dCciqhaSCoGgBpBDPM+JPMy/E4rCo/TZ13xxJgBGKNr0Y1NruSLsiL
BW2BLbT6WU/5zGkngZ45xmepajb6JAwEKkE4V6GDPGD2uE6z4WHsynzPKdLhc24tvhMiByWmhLVC
D1k5fXwrtdH5PCwg7wBrM7cJkmFTMX4j5B1In5lwX6Xp7n2qU8PcfLLK6rnW8DKUvvNL6v6j0RQP
rIZRnaFu4Ts9eQ7emt5wEOczzoMJgk6IyncJY1Wx6Fo+RDfF70RMagZqXO8rhdrbrcuvRoIezEgX
EWGSYgPxv7g7k+W4kTRbv0pb71EGOCbHojcBxMzgECRFShsYNSRmOObp6e8HZtUtJTM7Zd2ra3dT
i7KUIEQg4O7n/845a1+TniziG1ZDWvs4RSaY9cfS3uOVOpWZygPN4BUWSUocIrsqXhi+banWNU4t
fWl21leswpIXa+p+EkaUkOhknyhT8evcu4kFVHrvmdOxMgDd3YWX6hJr12F2YogO+5JLd8sLLFyV
RGcz53ay7UL3c8jTx1rj5JdGEeE4JPT7iP4TG6O7nojve3dZHoSdEJZqfRZpbQV5ye6nsEUgZRiy
K0mNfWzoL5TWyU1ulezLpQi3q2mFo5D6pLwFaTHGyG46CUEpLL57tpzVD5kU86k165EPsQd4tnNS
hmy7/47hjXwbfqbYW1svl0fCC9NXJWV3sV18r27NDI8CN9qg0mp238pigS92rIH8gzzLTyItwlcN
avdlAR/d2A5tLQl9lzgC7TFIo16tvqNlP8eFd2yapXoWPb+xsGjNnsdwygBMXTaY82AA3qczWU4e
wmyh5aO1673kNU47RIGFtzTsv4B2dfV5vnVqc2a3XZbPTm196ae2OEapKk61ErafVVIgO7I1LrWh
8WF9I1/ErrrREss64i5zA7dT7oOgEpY6DaUfeeslT6XtpDtOeNqtt8ysuoi1NY3hVnvbmaKEG9e1
tzHMuoe+80q/szr7N63gzJcts3HxUm96qtuoPOhRDlFm20vJ+I2yHxLU6pdkmPRDpy/ZkR/jcMcP
Sli+7oRs6xYJHt5aRfhoMNXC70rv8NapyvpK1kX6pW8dnZNXYx9sevZ4ylrtqsjXPkuOAr5oOdM3
VWlvTcohWVtCuYv0UN8z/tGYfyb5DoU/pbGrWuIHT+RsHBsn873JUOdcI/yAUkrnKy5O92z0rXfi
U8RAEFOGRZruwEWXlh/iYJr5FpMUy/hUWkWyreQMgg61hvgbiWk3emazYxApzyT1Sh2LDsExreYm
C20mbu93dmbcybiqt4MrIYHKsB3OeWI7n+n70S9N1HX0stu0/dRZfcoiRlU0/bRHosVd1qMs3OGU
S58dK3qr0e4eJnd+szXUP2W52r724uZoh5EZgO3Cp8a8rjIcVutXaG1JU2PnpwIn6oPaLC4FOxSQ
dSS6cDkqRd4tIYyi4HjvLLsMzrqz4yciwWCUsjiopt74bveuPLHJJ/LOtZdDotXyYFdVtScZQD+S
G2N+LmsCrGjt8vUSzF6LTHaVaGnafdlSyupbUxGfNKppD41med+UripA6Ub7WvUz2SDUzu6dJsYe
BhEknnEUOY9Gi4k/1TxeVy5By2UZmddFR0kakGcYyDTRvRaiL7DcawAzlIvX7jRAxY/1gyUq94XX
S/7iDXbyFMWhe6vjUNsr0ZpX+DteArmhoVwyKTguiZF/KmvnVlgRM5BuKsclKMZwfMxyiy2dNBgO
sL8SU+nbSVrcGlNlvph2bFwmWRdka0QraazCVD9aZW3cTaY1ulsrmrMbOiYa14d5SveuO6v7SJ/U
1UKyQROgvOrzqCxtnVna0evIuhVtLN4Jj7GT2plvS0030JjMSGxNJ+rOOYG4v/Mi/6PBwN/2fv8/
2G0APPDTLO9Pkv+hL6O3Zv5jyjl/4v8q/uBGLmNaonWAsH5KOXf+QUAg/z9MElycdEBG/6X4y3/A
ETLoJn2S4yQo4b8VfxvFny4CckYMSFfqAP5Hij/c758Uf2IuafxZo3RJIP8YdK5As/tyrYNqpfYF
ksao88c4XNjfqNw+mCIv8WkV+k622JNEeDvYsX5wi6UOUjc2d67C7pXBngdpVjyHWG527rhA1rop
kSTjqNPOpMwds+9xC3htXipTdAcCyt5MmaT3rPfVyVkqelQUmzc7dz7Po/19cPdFH741rcgRl2R/
Jsd5uWcIUkPch6YvmjI+i0TTthXdq7ia5OSdgGOi+ylSkO1s+fZLGh45tqCBGPa9rXlf0AjxeFUL
4QPTjWZMCGGi0/axQ4px2Bu0LGuaeZkczdzqWt3gHysXFYQydDlIh8U+ppHtOrGXm/zeSyU/c1Vv
dQCybQ33hOArw4Npp5aBJJnA9jfkgoiAhBD9qdJEQQCg0p4qidEbvZzOXUtwEsmYd2zy1Q21SXix
HWTfsIeVbpRvprrXl2PletpTz3+xfpxVN+JfiM1tr3e2vi2nJeQAQYjDOdFiI6gBPmPf0DkE4uOJ
AtqqxyKIMBpNq5lIvXoxjld6K7YxI84vC06rHeFXUbth6qG1G4eS30crQgAiTWbp220v8UNwPoi8
rcaNUjYbJtoNMSKUbg15gWixJMk27PjqrMRBRnUbCA2/N7AgbyppFP7cu+IF0bknTHAujqw382Gq
8m/mbP5Q+XJBwnbYM1vzb8DyHB9irafJMk3ry7gsZ6N6MKIDQAorIfIeB5c1sjvr6MHte2pmKHaf
X2cjbs8TNMub1utnwrk3C3nDfpS05n5BoyrkbD3OkSqPLLHf6rraa5r2ecJeJtzwq8qiu6xZ9jQI
HwqDY6/ncgN5x7cKEXjfC8/40cYcLBu1NCt1UPhOFFsB6XTs7HMjWPfCWEeHs0hRrXqj8O6ZAQcS
S+JkN9s5PHiMoG+iyiz20tDqoLSbr8S1HZbS1N8mT7PATOImQg4WBFclg14eASU87ESY0zZ5L+ZP
bG7560w903aeKPMbEgyaLUnjDy0l3UwNKvk0123xMM2Et5QDRkRjGLVDZ2XDrdcQDgQEYMIGu2vV
VTyfs5JzwRTtCa0QR3xW0TYVCWJ7mk/PuNdYS22qpfoKQLGp9RBlLY+OnG/l66Ap8zIOVJ9s0p45
od5Vz2nZfHZ7VvCpYr7td2kU0pLsuAEtUZpfZ/hhrfS1GgtOqZyzKJ5GhUBgTnwSTp8HcLBb/EnR
sRdYgrLV16KAqjYTB3+qEYdvc06k9GZu+HeFKZO7ftZ5VbT6INmQcDiE4Np0SUNZUK7jIFeGHohc
OZcwaaNrwZTlxm7B9EjELG8op3M+kxz2iC/V9VuVPiZxedIqkxeVGMrTyFvtOs2hHrhGVR5HUzI4
8TilccNZN2+Yh0H4XcrCG7bm5Dpn2Y/1pVjjarxHhTC+TS2n9RuWVsfKflsbNzeCHuUgG4S+s2Wk
7sJav+n10dkDME9Hc3Hda8KQd7O+oU+IEhaPnxVt7axwL3XX5pvE4RUb0YhdUoI50j86yANq+sUz
kn0ty31OTB3i2XCUpXkJO35q7cgw1DNJJbF3M+bPTdFHC+MezDHl2iRePcSa1SObN1sOU9k2SgrX
n2Tm3ISrKjUbP2oJwMztnIa5WXuzxyhAVa2emzKqN3rrXIuqSB68crF3ucHJpArlspscU323p4gz
Z5WN93aRpAeS/KsnW2+2STkh7KGxxw3udWZxs8UIpMGdldn2qRzy7VIan2fEnGMt3TPkFHt2lTQb
ctS840SqI2CukzzFK9HA/kzvjrVdYBIjBYhanK0YdYQuHC2dD2A0B2Jwn6cSQROWS9vijuA7yNLJ
V33LEUcvL6IdEz/L8vBg2YuDMvCdKohxr/cVs9q+ng6JubwMQy9YGOwoGOe6f7G9IhhMNdgYYtE4
Ctsb7tMGJ2HUR7tZMShIB87C3WL7zTBOpzjEd+TmCEleVXCYF7cz7ruO0tl7ivxm2sQSZupGeVdQ
cUGr+TkzFP8wPQsozWXDWX2mH5YDQBfPW0fUyasdYYa3koKb5MXju5iLBWPFjeh5eMy2G+4cDR06
nusAPm+LXc28BQk3qfMwF85NxvRpiOrukOfLkSK8bG+jw/J46H0Qi6o/wcVvjVzHcXUzM1XYpGWd
NptYVsY+nD2xiWu0JlTMM0eXAzqgoPCreh1aZl1aVz0WbSNPJSgRwhdLJjlO4RFVqd2rvgh5fVPY
nKflAxn0NCHb3Skyy32h2vxARa5+6sj+feqM20GkY9AvA+bofMGmaKX6VpGretOmnznAacGsh667
SVV3NTvNZmzJs9V0Gm0onCF4CI2DW+vefZ+RK9glXXVkeaDHkLeHryLh7UhNoNqFW3D2zjiGta81
mFFtDWHPMRlPm7IADuovNECUd+yon80UQdlBarNaiaUeZVDFd15UfG+EG9RtzpIRh99yPgs8v91n
zNv8t+lElSRrzM5ZkvC11obxGknWPDbutu8QmLBfPObynY6kishUf4lVQ7FwsTTh1mUPlmxpi6Ww
VyaHYolMPx4rLPiKp2mK+h1v9Jex7nZzZ+xndIClSm+mDK6CtTJ99br81rFzbE7tlmHo3k5Tfmyx
eYV35RT6Mqn5sUzthyj76hXYYb18F3neF8SpwMguXpgELtM31b+KnnV1aJkZqzvC0w51MZC/RWkM
E2jJUBWpIjO7KzlS+qkuQegNHD0J7YQOU3yLXEIOf861HuLuEI+YG2Rj3isw5XJQICUU3XbD0G6T
am/SEaic/GQlr3Nt73rdaxi7lG/ZlN/prQjydTjqja+VHp9sq79tO+uuUfV9xwOzjAmm78ZTQUt+
2JYYvmbL7HwkANc+auxY/dKADQkHgnsIGI9u8zg6LBU+XvxBvi4H8Kui/CIzgIs4kV+0bGQM2PK4
SGgHst2IY6/5rTHlYIi/YxFTmyFrw21oRvYxrR1xGDMmFaX+eakrnLm2QWnnFN7XrpYcLKc0gl4L
l009WY8EOKGY6XOP/pXU16rh73LqKvqWaM2XOB6YLjPE2UZNZp/tXpV7r+8kqtvsM9oKd0kTXwo6
wmPPvdDsxcNF/opZN9/n2LvMZMN4SL9eF++yjt1XbdLblzStD/xR+m7dvLJX4+/Q/aiqg2QNNdem
eH7NDcTtLB2KVx40OmK16iXPxtteOt84cz8WnGBucdf8YGNWnZRti1eIioeC2ZLvYKEe43jjaI9W
YTzIoeVREkN4Z7TjtY6NKyT0vuFl0Kp5/RDNXW9P5X7mQgddj9QbjRrpIwme0zFJf/RERohCMh7t
ysuSs+EhrsnvLczSuhUXFzlkYtNUlXeHIEZi8VLUV35T95Sxfh+ZXCiLZEqlFfpxWCfTwFigKwMt
jMjTTK7NsB03PYzVFprkrN4H3GSJPHaajIEA1vk3ln33K8lYklH/Oh0nYTFYwfpNvc7OnXWKHg8l
L3NV94Gxzthtl/JNtlLlxsvAohSjeH2dyRN/w+6CKf2gRHWj1sk9h6R+2zHM78PwCnicfA6b+MZl
pe+qwdvGFRtwZ2UBkGOqHSsyFe/43Rk6wTyrlR4gtUQcihGPB63k2lG9YwbGShykYI+0ZkMhIOg8
ae9gAtHbxVl4wCfJyi0YK8EgGrs/qZVqmFa+YQgTZwNrXTxpM8EkzjsIERV8HDipvCOrZX0mrDXa
JcCkdExBUZDokPRbL/O+yCqJGGoLaAve6fQ1o5AMUF3IWVAZ5CGoAHqkP1U5FqfaEm/GSnHM70AH
kVvXcmU80jpN/WnlPkY9/hzLzKR2ITKOmO3KU6F6giYit2fUv9Ijk+EssEsQJfnKlghG0TsKsc/l
O3hSZob33PSsw8PKpVh6557Ie48DponzVspl3rjFMPv9yrRgFSfvZVxJlynmlSRGwz1kLu14vTMW
CD9GqB2kMEJ/BJgZV3ImImoBvmnlaVKvIs4hmz7HdHiWTABX8Kas5/pCXnB412R415vcZYrMm5Lh
hrZcMjS/gKDzej+3i/kFAlTseqcbT8aaBuBLizdxvnJABOGAbmUkHgzOGHSApbt+5YZaz9NO3sCB
mNTuZ9fI9Jdx5Yzsth8/Ley0PxE5isth5ZF4uxd7Q0KnY4fvqYYmckh/R5hWK/A5rOGajLLEOe+G
7SVfqacJffqufkeh3JQx+kpH1V4mLo3Z7ROjhMR5QSPXxKYrPrlYXN6MFa7K3FpjJQ/FQay9SgsM
lrfCWOMcwWWFczgyEQXWcvXJvGGaHEKbGdY9KtTn2tPsZzUw6plW4Kvjd/Yyi4ozzYqDhaQv7MMV
ESMpy75kcf2UrvhYM1r2EaNVwdNafO4Knq8VNpubFNpsBdBEW0qfKnF5FusvkrD9T5lRZQ/9O7pG
fVmAWfjejHAkE3DASAnSTa3MGwfz6b5mWrLt+vJ1WOm4YeXkqpWYK1d2rsmj8eyuPF06hgzOCtwR
tKkB3OlqXm5zpnKss+z1W+KT96wgSwzGKFdibzSa8FWuFN9AENLKjtg7b2X89NF1Dy5nQt91wR3w
4W6wV3cMA7mXcOUEB8u0j+GQOQ/mShHW7lDs1TtaWAIuvIramx9oTBNXNmr2V1M23e30DiYSXTXe
1SutCPELglcSkGRCMkYm6nC90o2F8y2uCVmu7kExvkWorkV9FPU1Vp0vnYMJITmzpp+KhXguT1XF
wVtBSg8ynm3nmGr0TwJa5oJe1wis+hOG+ySAOyy/8URSbyBxYVLOGN1ofRKgTCKDFmb0ygefnqcV
77RCC9BzRT5l5uVP5G3zYk1JYakhQwXx8KCkwKLxio2WK0DqrSjptEKl6OLpl8YiMgJCAObUGmiS
oB6kUIcZJjVTLuMURp7flZfyIHS2pUOvjivJ2vRzD9X6TriG0lziz2sB2MZalc/uXQR13gXRrmkJ
7bAmS7tO75Kpw7z61UK7zdj/o6lGU428Gq9Ka+mU6h4QIt3n70IsTSjZzfwuz9qrUgs0qR8Tkxra
zfwu5VqrqitWfddZld7pXfQF9EUAzt/F4HLVhft3idh8l4sVwrG+KshaZVjHYlWVi7blZGq4eXVs
TKm8YIopBolH7H+bsVbuvbVk9o+wj3EBsSVmEZMKSbvNnLWkOHXPrmUnaNUUpPl1HcuAg6j4Sr+V
gKkItV1WR5yea0Gheq2ZwWwscA5CcWRKyYwZXdWd9Kp3CbLyiIA6O2T0aT6nd+9r5C33RViLZ5Vx
tijKuj2LJkSt4Wi1YZkDmAiRweinl04TJPUcJ4FBit1ehPLNjtVx6D0FDKt03vYljcRoAKe41wcy
nlV1iap0OlJscJpSDkypdi5j86lpDN+qBeUcEbwVx5E+akOwEbc6WOy9/LpUrd+3DSf3BdbCa5pg
lsu+sS5VQdZswqxOhOKBuzgKu3u1gIGS2YJ+k3HQO/VRNqQTKY73w2s9Dn7qGvvCG324FF8mctON
txFb1+sMbhzYtrax02VNbCfFnWVd1WaKqJ+zxIxJKQJCmoptg0FCnz5lufNAaVUginFHvNqTpRfb
pA4Hhg+HMf+RtSxog0VyXuJcGRSpJ06Gw16f5G9kP8Gu6BxuB2mTQNebCarIwNjKiR3n5PWZ4zMm
3Ek9+jZG8Q/TmOcbK8kO9myPPpZL5c+C0C2Qi0+oFwAsaIobqsPijUevuz0l5d4G9Sl1ppdFbJ+l
aX+T7bqnG5I4KBnfsIPXcQNy9LRYEx6I6DMZ0Og/ZsHm21VJcWUF3rrVPPkGuYEHd5QbjKPoHQKx
MsZ+xiZq5QXAoQmPwaqezjRuGtbGcdjn6bZ8M6ssSFJBt1a7LTyM7JKMwAlcfaNE7U9VGPRgjhQ5
XG2MGCkSSjHGPiLQdzG5d4tkbMgxvq+855LEB1/DB3+lZ8bZ8YC+EdxubtbnUREfx+XmWxXNnE0k
IxJ95qkASE3MH23/oIl5Z9G9BDCus+uV0zY31Rbh/dGy1RbUlNXHPk9e9MWVB9qr/aXGXex6QO2r
LCbPxkgGFaY/mmk2jVudFzmQuRPL57ACQ9PAapoGE1Sn3ZmQbb2a3vQ4u0Qpd9yJiaOAA+87fXES
WKR03k25y+Je3KbhTRPH06ZNwtOYN1d2qreZhT6scifdlqH8XCcMiZd5fadH16HsyQFLPEagoTjO
s4o3hI4GyUjkn7AWonm0fZlCDmbEGsDpIaSopraOrPqfUloiQkRHmBhClvXqOi2AzOJocO7njBgo
HZqfA56HS4U9oz0t6yTc5GkEARjcE1KNtbEal9dPo+6VVmYHyM6T46kSzRDUtKuUT1Ye7+vBnyW2
Are8cfTiMJv3iI5s+8dpV9GAbIWQAfNYkgfHR4MGtlI/nG/BvDdd6zp+jh0ALrMC5NFRsCbSIdH9
7keZ79qs47eGgbAb1rpmdDaEsuMQUXmijVfowr1TY+Fz3sZRctBrQhZz77tLioOZkjGSZz+qJkSr
t5buopdCf2jaeQjceJ0W1kMG0yOjT+SIWYGyRHKoQpzltHPArKj5LYfHK62Yp1tpF6fghZdPzLyH
ISDFMlyQ2PryFNd1QErJ56b5ZEiQbM+7I7LXrxNv59ZEeQ09JAwFXUTdmdZjSBF0IgM1UA81WmFA
RYQ3GoQXvlQGRILxxuac0bdRN1utlffQMOExsqezymt+8HW/nCEuAzfU74uuvqQ2aisv+a+lPt1x
AjnCfry0U3Ojzy+eaK9ljX0ehcndji1bApDZlzRJ9zHHFKfiS6FM3c/D5pT0HQvupD1r4pJoFeMM
Qn30/ky51UYW+LjhRIROZ1xxM2clJKU8lM0SnRv+u7E/kp1F+8V9Ec2YFvZac2OhU7EJsk7SK/dh
/ozusMnC53q8HRzeKO7yaIgekb/bJR5sPHxRR5rn7HBmRJ/Wqeku5IVpyibuz5ACvIo27DlI/2Ki
EZNb2lwTdqSTNQazA4S/mPeO/UyOo2+Iz/b8NWufmbRw2OM4yHrQ8t5Vy3QGFCzdatfK11bXsNQZ
eCW7g76KwF1522lobthks5J3GufJl0lrDV+q/LzovbupEmCG1oJ06yOVbQWDGh/rzNOAU25XTuJq
uf18qduGc4ggjGvpfliTeyro/7NEf5dzxNt5RJeerIoxA/uXQIulca7C/Al/6G2dascG7JWnuuQr
i72CQ2PXQh2o5cYiFW9tLQzS3j3EOsdQPGqENMmHdLEcsNIZyMrpON/NTnQWRv+FEFQCbAAb3YtZ
dE8w99FBdvZ8g5xl5Q9m3v1gCUL9cBlfW3F/Q34ASYrZ+ibvZnkXppg9iLQi+SZD+OD1yzDjNYyi
oeI03z6M+rOrlbc0DG9yMiF95tHOXbJ4zrGinYj0s0dwnHPncKypa5aOaTGCJYxeu86ab9zR3rG3
ZlRH70Q1bzzbcemAUDdC3INaEhK2z3AoHdpx8nYYQcetMblP5EgF0jPPeqrfVdWnscFs0BYrykhu
YReIjlbgUjeYDVi7sWC4BsCPaNoVdXQqiUA72LkMd0jh6aFcIiqY49a5tfTJOWZddUl0GzG3CmI9
vlYIucgsmEm90nsoCHXlLGNP/Fm2YhqKuw7e7IYFmpIHUqw4IoHMMOJoyUZFQwaZjcJzKuz+kA9z
xDkkrAEbVPNgeO5rmkTJsW3hwY0mIfmS0IFT4mZ+zKfg227lXry6OBaJIqRuB5vBoNSQXxV/bGOv
rIq+5HVgi/FaNm65bUjluU5hrO8rNz5bMiNERepBZLfbIQInDasyDZSyjoOVH4caa4IVh35ltZ/Q
sp+6DiZVrYFdmju3G0YKOazRMO1qyX6J7DmdvYbsu9uIffTT7JQuq3fK1tQtrlPqvRWjtTfEQPor
LB/1Ny9zDp9oqefMzg6klx2MSj4saWQFnd4jYnkDgr99WmL5YLLT61smt+SYbOLOTLZF3T0XdXGv
MID65tJZ6MEJybZZPV6MthNb2xqHLTGav8XsqjdLCt2xqOxrPIdsGm2WsAHXwR6D7lsq39ylfnBx
H6NCjE+VPl/gMZ4lh0cNRX6fQBiyKFjGjuM9ubS1fSwIFyDQ0ophh+rHkP5AMFO55Ke2y4q918bf
cslgL16z6lkcI/0Rx8qxXBjKq4LNsT7zAKaqpI6aBz5UgR7B97uEp/iYU4pNoZXxyRnSE6pbuBvV
MO+HGnqXNpjcjyxzr5bFj3G7OcOMZR8D2zFRteYv+aI/R4U0cIk4t4NOjUFHcqS/HlpIXiWQtyRl
emDySs7kOoCrH1h8k01cwcnSoOfs63L8UcENbnonVX6YmcZuaaPUbzKDcoTZbm5BEu+SdOyO/NPi
TdPJ4tg1VXGKapNXELhPEPY4O8zWdA+O0X0J46XaoWGIYGzCONBaYG/NeOT3eN8kqDdIWzEbLmFs
MWMw6V0Qx0I9m16JLSY3b5xHDm9NfR5zPf3uNBZNdnXcnBYVsdcfegtRbxa7hBoPqEPd3iZLn+Dk
iMdjPdntUXNkym+zAHXKmnXHlxqkOqe9v2aJBeY0teTswT7AkiMiJWW9xZr3nVKmF61gm0dezt4Y
IBCEOeKpa7Qk6GT1CuzZ3wtOIIFEn7rKySq3KEmpL+pcC0b6Ni/mYjHCUINOXvbayOClj3PfPM1u
+DnvdW1nNYt3w24R4rdjEJ4Qsud77Zo/oDsXxZmYJNDmrEVacyQxL33Gs4h1o6/sY9MjceMER3Se
9XuxTpaXKr9Tjij3idep71Bb/WESDeBbHXlf57HVXlRWTq+JXi57rNYzUmjEQKCovxha6XD6WW4r
J76bY3HVyMJGp+UfINWiHqfaHNFDGWIQNIGVsSZ01fC+Z5UZwLCXW1c0GAO6gv1QknkAC+wiCrbn
+OpSXiNWTly2K0bnGiWWCAq3enaIMw9SIWENCDndtpNcDlHpzU/dRPeGpPXumRTLS2HoyRfmKs2B
9NhmY5AwWjh8hvRP77FOVEeXFikf5yiJlHAtITVvG5NwR3Qp0tcLc0vIQHGMu9kIGnNMjiqGxg1J
nEcIu6gwb+7GsX8LbVqlASF4o7WLaGHf2EkQjdQGXtWcPP1mjvS3DstsrBk7jbiIzixXuYpfD4k8
k9j0vWmSZGs/tjq4p8pzdSDI1/y96eb/b8rKhUz6743Vtz/G//Df8h/fVfnBXb3+ud9ZKzr9/qFL
z0LsZqQJLUPcwD/d1bb8hyAgjVQPXer6Sk39i7XSDPkPslJ02ujJKVtjqIhmaFXfxf/1nxp+bczY
ZKyRdyME/RTe/4S2+mNEDwFohGjrFj0+wF0UeXyMJ1PS7ThdVCGz868jk0b9JVa/KO+AGfvJv/3P
S3Cf/Ittg1yHD1kdbMvyGfNjeDXBOdLqtfMSEoXfjOipG34Vafgh6Oz3i60tbiaGcbR/sd7vTylJ
YeKNHpso7YorFD/1rUd8QQ3jQoeiX1iHci/cX8RN/dXtCZIkdIffCMjcCrP9dEU97YzKAmG89r+p
L+rZeoyRIH91kT9Gcfx+Wx72d6JOdAPc4sNFCAgnmrC0yd5I5WZgp1/g0rTsdLcgyv/0DN//bqz/
j7JnZ5GUXftf//kX90OzKJmV7wEujvfhUmQYmxGtpeG1o/ZPs56r/NXhFS/gq5zE+MXF/hjG8X5f
nu5A+hGvQpjAxwBQt5lUpeoueYwljvDmjipY/+9v5+MDbuv8/aZjAS2a/M97D8tPX8/YZXHJNDF6
rEL9RopbDNsBpdG/h0v8tw10f0xpIYXmw1XWD/Wnq6DtSfa+S/TIckARk2O+hHfObpCc3spf3NDH
j2y9FDkNUjBM0AGLP/ycjDbqQ+nRb9BiSYIV2dVYM39xjQ/tNL/fj+vohklxnbB1R/zxfiZ02jKt
ivix+S6zAIEMv15THqev6ii+YueMCf6eNuKFUzWCE1Pyv//SPj7u7/codW7TNRncfox8EJVZIp6o
+HHIn2erfsRUfVBG9o3Wg198ccb6OP87XeKfd/rTpT68MDCnoZaOdfyI4EK4uHsls+Cu3okbFutf
lL395Tf306U+fHNtM9hukXApAy6qiRdifsUvfk8ff7x8cK5OQIwg0E/wk/rwvelOb/Re3nA3OuES
M9P6hEQbWfidYeBj+9Vr6c8/rvX7oduQF62JNQYm+OfHvm1tsyIqMmJqSyg2IUSkvRCb/fcPw19d
hN+tTbEgUwbGsH+8SB8vrqc3vCPonv9NEwfOtM/JOP7ikf/zl+Ouy60n+eAkePWHq6Sy1IURi/ix
Zi/7hGDMGZVOtV+lEP/lZSwdpp5Py/nTYogftDEracePkpKNeamlz/z7Vx2Jf/WJeYyN2FpQzomc
+cdPDBdPOgxOxFt1bLZ9fhvnyf0Qp/u//17+4laoTBY6DVFUWTsfG3GLenEwOo3JI8doY8hwoVja
/Itv5T0I9I8/T0KofrrIh1vpagAXT3KR4HL3ZB4EQOXLcGcGlh8dvl7vMYcFeqACLOjnZtqoR3Ge
Nw//i/tkp0W3Hn1Y7L3++GlmjaPiWGuTRwi5aNNl6jYqf1V795ef5U/X+PC7jds88UK95huz8oOc
GYD/Kj/uV1cw/3gXczprXdxVyePYyWYbr6kqDZk1/5uPyma/6tHzrrsf3nBjO6hRFn3yWGbNIaXx
KS5/EaH417fx7yt8WGi7CY/XhP/nseQF15KGCSn79/fwvkX80yOH0eFfN/Eh880FG04pGE4em53Y
47ncL0GyeSIdMkh+hETOX5Pn+2/ufgxuab38uroJrtK3bv/+X/GX92mK1aQhibn7WMZsx+PQEUKU
PPZZfyTCIIg09Yu14heXeF8Zf9qzRFhTtTiZk0fvTv4f6s5sN3Ll6tJPRINjkAQafZHMSbNKyqzp
hijVwJkMzgw+fX+sY3RLmfqVsO/6woBt2IdiMhjcsfda36KhRSLSha+4eV4V8fLa5B2yFti+T5Gl
di0xno0WL+9Lvu53xZ529K66y+6c+/Dgbn5+u967NI5W4im/y7bmvto2u3ijVr/+i9/y1Z9xsipj
tD9RkhnJsyeey34pY531x1cwlz3gbM28usTJsswNYyFFuMkzRtVdeK1+Lw4MQVt8FW3cAP/nutzk
G7nL+3WGO8JbkUyyTS9slu8+UPqmghpgqdxO7nPuUi2ZRid5jkS9G3vCRDSzDn9/fKvLP+TsTl38
PsKxEXickqQ72cfU8SJ5Tqp7hA7MV29UbwXIJ/+b5fnqQstH7tXyNMqFRjfwk3pYQi2PTvzFS7y7
QDFA6bbNv/DinGyKU1zms8WX8fnupbjOt8aN8YWe3LB3N/V6DqwAZkGQB94Gs88aOe2qX30a9/G1
frP/L74xFPQemVbA+DFRvb3ZvkT2iGYrfbar9t5aVBdk+nz84P4mSr59cmA5DSja/KhwgP7+GK9+
UFH1yZy6WfsclYP7uwUL8GykU9dgz7XQjdNvnr6BWJr/yGnMv6rZ6X60GdABaQ/pnbAY+iSks143
lsIP3ChtmTOlQ/jTm8itCby5oudapMzpehQlfyDbqp+DKJakGpnHd6PuhKT2zIY1B423GFLjZgBG
ACrHPiDkgB+So6f4JEpHvzNFyH92GpjgAd7+ql5lufQAj+kKWY5PNg58HcRf90iskB53dCqfZmyI
dx6CBJrlkzdZmwnLKdrevCFkzhwHzEpJA3pxDbMNrYvfT6D4OzucychzjOqr8lDL8G+Fy2io0BgV
eFPr/fn4IZzV54SK0goCv8Hrg4v95BUtSpvwNDjOz6YT3iv5VNnOH58QqzG+51vwn35DDMPhMGA4
rrl8i09tdNigMkAXtO454ZHV26205sJm8DdY/c2aAkrKqmVdUZnb9incW5coZUhUSw5wKHk+qsvl
N+GN1q9KhczzPLvUnzSr0QYG7lZjrETuuNdNGqeEVWfRY+/XlFTglbDWlJrKm2MfDS2t5Ml2P4ck
cdULO676FXpm8UgMhvzT9UL/hdCw/67AxvkwpQcLPb0DISooeg8BmT6Dxl6UhhlyA9+pF52qgfLG
mKKbyDGLTwi6pqMXe4yF3bROsGrEZCJttLA0y1WTyfKOcMoF7FAAn9tNCcfgVU+Bdon9fhLFwtGT
nccTnJwg2P7t6L196V2txhhcD8kBF7W60z1wM7pBAl8PgK0iIC3vvgu31a69sNKDDnPzU1RGqOHq
kXBAUV0o50/g1P/8OT6eAw4mjI909+Qw58qK+UldZQcCzeS2LoxoPYWht2RJy03VGcxaXSsLFoLj
M2pnsvqUVR0tPa0Z1tg489raG+6BcEzXYYvyhnAJ7dlHZbn1vaykDTe6z2GYb7VRVXcoM/utPtXG
NlcO2VSDi05+7EHeIEshFsgeVmTTWJf2wLPTPgdj6K8cWS3OeByS3/7kY6dHjd8Z+gFH3bIJQM77
M6ADRG1QGSaCZM3+VshhZsjfgMSo8s7+NFoqJXZA70rSxCzzQN5986MXs3qcszL+zHfFOLQKKx06
H4MBvULH/NgVBV9FRUlggXgZKuOgUEF/YkRHHecWfXYH0geX6IzekZgVP/J+G5Y7fY2btnEB4ZTJ
76GCrRoID21ZEJPQkD9ogvBNpivatMhJ5+i3DCsfyFjqP8ZtL5AkpYNJxlPhZl+Bv9c/1aQhdDWk
1D/XdDCfR4LB7sysJwBzEDjsIVe7AFk+3uPOerAsaN+laWNgLnZsoC1vf2TlikUiNvoHpMWRD7wl
rdqFVELMa5v3w6EHoZOs67gFPT/39Ocg9beejVK7yfoAbW7/+eO/6KwwMknfoINgUpjAJnVOqrM5
s1G62EN2aPvU3/OhcNZd6bqPH1/FeOcyHv44gKn0gs2z048eMcHDi1kewpCJbT32WNdSzCYSqWJG
cHWAE69QkdiFJpNeb+6mh7EIyyBpFXLdeHQeW97B7cd/1Tt/FKBsFwyr69A6/pt5/+qrX3VgOApr
LA8ETHjbpquczTwTqfvxVc4rKeYVti3YyWhq8Nk5OSQXWWvEAhLKIS+a9iYWenjvkanMMIzjslTZ
M9aE4taIoDGMucZz1xLmW5FT4KOYso3qu2kFB78MkJvCLgwRVhk6ws65yJ681kxX/TgVQPtChzn6
gkTRBgkwq64DAtnaYHaZvvKNT4I2tC4F9yzF15uP3HJvfLENGsi0OfyT5UNUoFMjL64OYx1F61a4
WgCHm9Zu5lxKTFj22NNL8ePRTGMVMU042YO7mWVq13N18ESX3vhhKtAn6v5qSi3ayTkpFsWQZwff
CP0AMUlz9fFjPFss3CkwDOZAjkmPaqH6vq65BXwhdEmdPFASIpcVU3ivx0l/YSBkmu/cJYOFpTJZ
QmlO01+kTPRWAhw8yEW/PXaxn8CLhlGd1SLemUXSbW1a7k9REQq+8AZa/xRwKRLkvZnn6rroFSKq
KTOu844B5pwl7h/SlcBTzcSCltSvMV/vBTypg+CaJE68j3+nszKOMy0Lne4acHTG0ycrQtOKUiuT
oT74Uz8HhtPYsGF8IK6t89xJKI6m1l340c7O0n8v6f1zWeLbTh4NYV0x3+25RgJE5LNJFAASp9na
jMbEb6Sh2WJ/5aCZ5caFY+V7N+tiVacqIEaKj+bbRdGZoH2jem4ItQbB5BHiQYTVPOcbuynlOtPt
/rnyTHnhqu8sRX5b2m2Mvbhba3kpX+1b+pIGCnOuOaQton81JWFgLwmSHz/I81ebgywHP99zLKpY
cbJtGX1kd5LFdYimFHzVFL903fI9GrNLyULnv6LlMbHlm8iUi3iS5X5f3Q+C7wF9gmMdopJXi6Dy
EGBoCxZJKwT6F9dcO5oVXVg0xrIq3u4nLFFaMMydDYMj7slCNSOv1wXS90OaTEjzNAfeAKmTfgg/
GI9P5yP9jftDAxa3C70aOYrz1IUIQknZvVB7nT9QzrW0o83l1aHKXDaFVz9AY7V2YolJO8QdIyUj
df9MSV9deDGXtXhyv0tYgm87xkIxOR0c5ZZetF2cRscGK8hGmFWPEBudiLUovQew4LuP1895DU+t
83cYz7nO0hkxvr0rMA4YMpzOPbSJ+I6SfheFDagCOyYg4dkZgQLT7wGxu0qwga1ix9xmWX3hVTm/
aYduv+eSquLRkDktamkIceTEqXOwSt8JSlPNoBORlaI0Uru0cvULX4l3CzxUMMuJD/mBedpoKoDW
8SpZ3iFOdMQp8Wya30pUDI+tuaTZNgxTnmw1+/0qtyZnDjQT1d02xGLwq+O7f6mReT7D4yH4HD4x
zPMYKD/fPoSBUB05odA7ZEJ127au2w2ckhw8FV6uu75x7QcaYdpNEacg8yyO+bIt/C8fL4Xz9c28
lG82ES08CMRLb/8I/DPT4DrSP4gp8ck80RYxm/Hn44s4559OhtkmYgrMViDErJPmNP6xBqWwXRyT
UA70DYaC1Y3Lby+bGX+vkw/dFSR5w951NlpAwi5dzDVFC9ZyyBO8RA22pxfCVA0cKUjzo7UH1CoP
ZGIy6+IA/aDnlbPlzJ59nQv8dCunl/S4Y8OJNCxvoffIEbH8IuNmROXciMZfjyaMVOVM2WPK0ejB
nMtGX5Ox0XMM15LhyuzTmDTqLNQ+c5A3saokrf8tsTV0Wb7hYgKuHCGLtZbV2hOiMqw5/gw/oPFL
HdkZvAL+slD2EUL81Gm3bYqgcSUztOeYi3GYsBPgQ4ll9QRcVv/18U/+zmp3YRqxpK0lsJKz49sH
G1sDsMkapkjkO/229kE6+LOFhVdnPwjs1C8CJ0Q0BcTu2hnUADJcZsc67C6N9c5XmEcTiBXOnNKz
aPK+/UOqWiI+MySuPjePbhA/yxUqjubSlnZ2Rl5yhjgpEZFKCAt4qLeX0aGYGA1Z4ccxclPcIjgW
I3fB7hl4YBw7zPahh90l6bX4yehHF3uFfSlY7XxLA/xk0sJGmmTwV5xsq4jbBEJ+kRyxLfl3DLOn
I7gz/b6o/IOlpqa5UAe8cz165j4qKD6XnBSX7+irj5OEk5Uhmk+ORWZoaNWjAdr08j0kcWvrRPGl
ady5wIJqQPc4jrFhLzKuk92CRoM2tQnPcqqKbq+AZOD/WggrlhD4lskKhj3Ny+dXYjUJSAgVfsC1
Fg7myvYq0g3cpHwep669iqMoXqccXS7Mwc4LzuUv5GvCeY7T4+lPUgLm6enPpUfP4BE4DVmcissH
FJz2HiD6RNhAXx9LMswuPIx31vkSN4LSiSM7yrnTBVg7dWrNXnqkcRbDdAarTn/z0sD/nU83IUBA
Az3OIVR/p9MpgTvSHjx0qQlh0Duhd8aWKana4oNNCa5KrK0cXItwPNHcKqfPrp0ohR8U69Z6RLmx
/nibWR7428qFU5eLeIP2P5ob92SXqQ10qVpZZsek8B+mTP3BEHkQYfQtdNP7thpePr7ceeFLNYpM
nPgOWtpnw3uwOspNsP8fx9mRN0LDoaZ581caqcaFGzs/0iJ/5ACNPxP5GiXD21eLrHanKAjXPTqz
/x1/Wvfoj25+n46kTpPbgt0htMarojNa2A+JuFB1vnOfnFvoSHhoeokmOFlLXu9VScak8+jOrn5d
NDQipS7qDbD6S9pD628W19tnuMTn0NhHqoJewF0+3q92ESHNCmNl2Bwlr6gEM5RYa92rQZlAtCsw
I2iZJOnTGr/PjsLMBV6W6rDu0+pHWeVpf+OGeV7sxmQwizXxFUh9TVk5zwbgrkeFrTbaCMgBW0tU
OaOKZGwOo6lVm0Hv4a9pdglfJeFJrM1G6D/Abdl/0pyOyWDIxr6Gfhn/mLKwk+RauZys3YJyCaJC
T+L2NFARrKPGS77BRlBgX0e0fyNn8xfP7G2GIX1iP069sl/KKPOTQPGCbgphNU3Q5e54a8mSoBgK
DfUUxvzvVgONhicfu94h57CDQToP6yNhg6R18Dqu40XHdg3MUuvAn2hzC4rBGVDdO7LDUzrm7nNb
OfWd6/SOB5i9jQcCDM3QuhN1WWBhpRGyV5LHsFoGHfTPKPGu3L43ryP6rQfMBOEfjuEZNPep190V
xcXwdTZ6Zk6zkwEzrUDZoZ9zJ+IZyor/RkcyAxZAX6QFej/jMsGgD9sqqrq4x/EwUtDMnYopc6vR
3fkaw6YlRJLgQSNT8wNGYO0bLA4dD4RtDD0CotryVwyaFIjoKjWZ9zhWDczKamMT1HJu62saYdlG
lKH8MjuhMDdq4Ji7wLdD8agRtNZRq6amuQQe9VCAfAnCvbViEa6zWOQQ0Iem/MJO3VXr3sR3iWHP
0LpNRUdsMf7W6iYsUdAntJVfwsEu7siEgaPh+fCHN9CFYEHpYzFDXy5NCDs9tuurxO81ZKaFnRz5
RphgJ3Lc2TjMBusewrtRgo+qOCGzMMpv+dyn4EvpmetYETZsAc51hMvgMPsGxDsnmdbmbDuEEYAP
AoE1Tve8fLp8wNQLw5k8RbtcJ5ULVmQumuTJZ6T3bOpxCtxAzNF1PJfFHVIn9SOlkSvwv02Ft0+d
ftZX8GWtdAXKlDhZoyx+w44J0xUYvOjQ+CEsAN2L4k8dL963PoO+LHuvJq5H5b/7Ps9vG3IrkAlH
dnUz6bUJ21W00Qt8s+gLI0tNrD1Z6o8zouYKt1NytEc72xl5DTq6sZDyQZj3gE5Udn9TCxXvvFrG
/co2x9ijQ6KD5atbqT5Xip4CP1EG0auJbbzMkVmCt/cVk6WJuuZL2sr6CRaL/h1L3eKqmpPmqW4W
N2rTUqTDOBwIJuoSTH2pN8dbaYPY2aSdvWlUlx2VaQ/30khwa2ll1MmHxJiNFNNDBWtyEmPyvdQ8
8RDNZfRSJqLn3deElWNMTZYH7T8MpSe+hkzDQdw5mrGQvOfpO1NUOgezBw5yFJGVrjE2C5+GGnkD
sLGzQWCjrNSvGlTuzTCl5t5rR34GVcdBRozeehwS/TYbdfErbjwcsXHVW190ax4feBysvIjWn7OZ
YDnh9I0q6zMefEJ6fb3yPfzNoj/McDI4140z8PK28+dfkwFHuPf8/BfQrIp8JCHlsx/l7kEPCatw
nclm7gdfM+jgt+1U5EL3tq2SRnEt5z+DI6DFa/dDCpFeL9QeO3L7SzA9WdsFKGoTNcCXyM5EHbCw
4T1YnWfdAeHC7FHYYY3F0QYKo0cJltbOM1QF+AooSYAbRCdxtw4fqdbG5yjU1GegXIrQDKp1jHSh
oJykS0gzK67V79TzZ36+ugdsSUxusZOVOWkE/1kmjyzM4aFHVU3gNPVLGgFOY+2xxyUm5m9nSD+V
Xpbc6mNaGeSOidLDbNPZXxoI0upCE+lcEMWBgyYtFTmCUg5AJ7WqbWcwgnujOZomUNQ+VeLT2Nk/
CojP944PLKdqYChbdZnsUmsk0KfAxjcWbr7he8hzEG7HhKezbu1xYPvOVb6Xreuv0LGb94arDzuJ
cHs39Km5Ge3ZuyKAWz7RvYiubbqsF+qR84pg6VhYPs4HHcC5f9JiT9llJ2A/DZBH+D+ZWhzhED6D
vgBp+HGRtZQ2J/XAq0udFVm+WeloBt3mqPo4gnk1Omt/hrzw8VXeuSFr6acxenJoQPwdS72qOqD/
x6rUnfIYavLHOPj9Q+SBrbcIwf7z8ZXeuR8EKqjonb9C2dNBiESW3UeJqI5NB5Qb4zoRRpmdXziA
vnMVKqilIKeYovN5UgknYerVYojkMZ7YYrscRHq2EOI+vpfz443vEGzo+rS0//ps3tZqXdppRp2p
+hiKFutf65gBRLUcSxiykBSO07ofB7XvI+fSWfNvp/NkWfhIZjnCU48a9qnwrgFJmUUARI8ZLaMU
rIRp7mO7jDZZb0JD0CvXg48fdmQRTUpRqMkxVWOgWYAVcwKwHlrchXewtEz4AA5tXBIV5h9UcO2V
clt32JajEdkwhs2m2uWF0z34FB/umh8EW2oH+/CYL1lCgWlyqmoNl/eAgVIe72IP1DC7dpuTizQx
oVl1xG586kUuhgu//+lTFqD6HQQwdCjYwfgt3v7+StdCZuZD/TnjSwEAE+Ks7JCBfPyUT1KTwUdz
cl3E1jTMmGsxvXh7mbnqnE4B5Ppcrb6v61W7wtUXEMy6+hNvyuCipOP0XTy93MnaJTckCSfB5fSA
CICAUi1INpA+VxHXSjfX+irZfnyHywHm9WJarshYARm24L1kWb29QQoB1D12NH7GJfvQWVTmhAy9
5Fn/W2urC43f82f29lon55swxb1r2trweShubednkh4+vpe/yoCPbuakDWMaGM+ziZ/vxl9BDVyR
CLkZ1lcvdpCv4AcHT3Gw49OyJldnla311QWDxmlLgNObzsAJH9zye+pniimsIJUoTWs6kh2gkzGZ
VYo2n/I8I5CZ2V4bmURShsm80zdZlcBqJJ7OJctm0nN7w5nBecj1di43H/8uxslm9ffvYn+nFmZc
6p4pO/UmiUOtqtUxLJLpa29gbcVzjnVVi2fyXuwQB7AVPsG0sZgl+d0VcQLhKtLa8UGVUhCj0TQP
dT18Go02v+3IoFkrYIPrBJDf08d/68ka+funWvbfOZeBY8I4feE4X1LVienoz4Tb9QoewjxxtPz4
KiernleZ4Fk+4hzqcfsJ/2QltvZgacXQu0dFrf0pKTQCHiRx5xltt30oRvnPPvIfuVfvkp8NyRt/
uv/1JhDgb7jtz4phexLF3f/+/y5JYPn8/M8e16ufv/Mf5a83SQLL/+Mfd6tmWP9aHDkoXlCWMkjV
2RD/sbdqpv0vZ7ER0sGn0HINm0X97ywB4f6LjztiCtYJcylGdf/X3iqsfyHWMd2lOOMJIw74T9yt
y2L7f/uJY6OlRd7Lu2ziUWIoeLJMCPxz9LCvho0LGrepYIqrtJ4AVDOw8NWcB7ku23+Wyv9oBXy7
NJdrClBTJq8pi9PTT1+AnhBHsAKy3XB6S34AXC635CRSr3vD44AK9sLl3n5x/rncUpG5TK8ZDP1V
pr+q/mg2IJW1mHiVrm/vWhurZmNiT9dTKS68dO9eCq8XhwCuRq/y7acm7HOp90bWbiJDAzTv+ozj
7V7Br9UhBl7Y8962Df99XzTk6RviYzvbR9qiqYzCqNpNxSjqPraafpcAbvhegyt97rRRcBg15bgy
Rd/c2XTZL1z/vce4hFD8NXZiQzxZOoOuc07ItWYTCa+4kX07EwbTNLdIdFIARsT0vHqtHv9ZlK9t
t+9eD/QrQ3okFrw0b39cPxylaRYW8PMwBB871/WdmCwCepFt3fi59l9dbunsM+uh+31SqNRF749O
ZDcb6WpUhhqUFQBXZtCy1PZYqPP9f357wnGwtAuDz9hpHxZ9ZFImoyJ7gBITOqswHvUx9+8KpCUP
o2n9e8P+H9/C07VK95XRCo3tZQfCi3Ty+HIHkp6dkUhQAg16zFrQCQR3xOsc/fW3j2/tZECIDeLk
WidVi2+OIi3BHW/6smyvMtGXQZS3DeB3xMVaFPUAZcxHhP/DJ7si3c2vRnthulqX3J/v3TQLlmYY
JyeDjvfbNcQpgQCMnD9E+UQtK1djguTHyQ1zmvHl45te1sfrnZV7Njm5uOzVmAmwV7+9FDMVGTkk
Pm+c2FerJKFp5czG9NypKkez340/I/6PxSaO6nD78aVPdwZb9xG1M5pCFeSTVHOyDUkj8yHaRsWm
+ExtfW+bQf9V2/VqPT9/fKGze2Sn4+O2zIdwuZ5NLpCtQ/clWWrj2qDTTcBHD/AtgYu7LnkshR8R
V5fReDdHnb7xf3xtFhZH08VwgBrvZDsYEmElWgV4zc6H5IZ+r47vtZ9uvRjCfh0Zv8bY7jCGle6F
fe/s12XyZiPjxEnM8dR0lzX26ntCzENpoEvPN6gNG46l+ENQT6XXqlY6A5qWsKxKG3b1AFfdikA9
fXzf5y8TqjomsQYIAuo7aoe31wft6xtp2MabdnbmrRkB5bTC2uZUQwjkxswFlDJLwfITXUccPYhn
8L0REOi4ii58786fv71IZww+QijfEG29/VPavEx0BPpyM9GeDVov/ZXYlRWgUSx3RjNU6xpi1nYk
JvzCCn//wgsUhC6BDjXk7YXJFW3TENU2t9tC8hoLb5NBMd7NulXeR2lvH7FAPol5vKQwONtADNvl
gtbiHxPI1E7eal2FhgHms9q4qdeutQnXv+4VbUDjWb/QVXznHj2DHhyyZDhgYqGfvF5nwMLTbmhU
tSnrKbodabtsW2EOV7Lwif1oTeNp9FrvGUVTcmGFn1+Z2nOxeSNSx/XgnKwwaxzdqWXmsbEKB/Yd
gvxvkZ59lsq29lal0XTsWOWoTvxPH6/t0088YlEDIzu7F+INQXPl5JbNWsv55zPkr5dAtNEzMKs4
FuG5FpFCvnb18eVONAZsH8uX1sRtxNcAafZp7wONgcn8nhRABI7zD4hDxto18QDDQhn1vTeFzW2o
uQBE5JDGt9HsJ3cucVMvHXjkTZ3QfmIWZV8xAmsPmt0M+8T0L4Ez2FGX/frNp8REzoLvfql9qPZO
G7KuF9ZdlBtiveD5ikB3hmb+bljk3f6xwTLV9y4Mzum2mBJyyiN4DRYZFOksdsR+WflOziOpiIxR
GBu1CYFIzmqOEIut9R6d/fc+7HX93rf4tZ7DuCf+225aCWauZhZ3nU1l3O5Duy6d74OpqiW8McNt
C/q8YTCZVnqkb+hkh/O1F1tFvu8tQx8h08q222op09p7a7S8H8SwF+ILlqc4usMv1xAdWln4FrMo
GXIi/LruRZ+EMq8XaclngjIBqkutITm0ZNklgW7W81NkTT3UgcnikRTErdubycptcxW2FakNVgwo
uACXYm5L31D6ofdG+3cmq2lPSi+RU9EESBsBVukE/eBHRw4qOlC3gtxaoqxHYudDXysf59gCYqnF
CJnWMi8E/KpZarc1LyTJW13R/vA5Xctt7DQjFGE+71c1wocYwuAAH2p2iWYAr6Z/amqXw33D2PK7
GsGLLlO/iVnh1Lj3GPA0xj+cSXDFeKEjdxn+j4YtJXYl3ClLqwClllBcM6YcxWZKzGzXmIr+RZuY
7Y+yKRpjQ7JjB5Cvac2gSQsFc7triGRI23T6QcbOcN9Xrhi3o9aFw8MwTDXosZ4R3DZJCoNsIkP2
I5o1T7vKu8S5NeYa5hX/vJppTereg0ys/lgOxp6d2Xi+c6WE1vUB951AgoQTGC1KJ/PKDZu5vEUy
Fat1H+uyvo4jXdvoReZru8ZxumhrzIthsDSTwg5oOAqiHcJI3Ls5QSYw17o6WUuETunG94ZmwN9k
woWp49gzt6OY3Ow6sVMg+bGm2i0fYCvcpBRX0c5ilDKuDRUD4dRbQHKTzRR/o9Vp1F3RuC6RDRk1
Fp4cw2h/5RtopramkuFvqPzjvWh1htGpnzXjxrO0yA/oFA8HSzYqXCWSISchjyYD7KzTwmIdiqEi
YwM0LNruzighajOc3dqQVNGWRgmPocGHFqg27LbWnHTVE9o+LV8bnRmln/TRajemk03FDVkTSbEr
zLTzHroKmjCGKpyt5NpY0U1tOPYzTXBNYyDog2vVyc7xnmVXNrdyBte28QGBcoVmZHDepUMPuxTj
DELaOLGI4VYGkUjEGFcEpdvho503bbHnG06MfS5JpQ/0uq0pSAupDwzO4TfyVqUdmz0EvqOBFekz
3xay2pjxI2a3GBU/9lMIo010QuDPznOLRpokqJYEC1W9iKjle0GlqJEoOvrkdaJErIclZjnVP5lx
XtQbmg35J+yQQttZlS63pk4O6CZPmqrj59B7/1FJDImPHECAKMo2seQdjP3pmfAMI7v2C72/TRoj
bjYm1NmfE1DQMeimfgjXjleFVwitEHhOVE9pgPfV5b/OTKaBQ64z6s2cuteCMETcui59DBKbgqxE
ckXqkQSOEhrIr7Qz9XlD2qx5p+UcRNYQTDHSKDonpEB5+kMHXTBMyXiKoRVaAXC6eM1uwiEmJhmt
C/S8dHzmZKnRfIm0hAzvTrbEQAzZghD1areLH3qm0MnGWIJMr7NilB35qmNJRlOF1n+rADC3QWTm
47h1lCQULS98576nz6eO2ZDZA+UAEUi7tHNd8WQ7tTOs7Vzv0oA0eu93oQ8oSRIcKtUmETUBtKKZ
dNwxqNqDzpLzc5ehqVlBhp62M3Tykvm6S1pW3Yzks2U0fksIkv5MHC5UZP0KjmL6UCpZ5muy/iLr
odft/rOrN66+j/R+/ORDWjqEnhJfC/LVULUwf9FXnE7CfWZATF6JYYHExFMm/VVLaZasR4RX9Ua4
E+pvNYFRXQ8F0Y5BOCQSU3k9jsT1qaQ8Zkij1CYJy/RRNGnpr6o6VkALC2h9G1l7xfNUeThdlBLG
s0v668/WH8ihoESjfyVASP/OFBXdVSXgN19hA8yiLWIPle3mvhvaK9vPPNibsTuuRZsQFpx5SfS7
iLK6YdilJ9GOeAX36E9JDFJ2NDJSLD0VhiiDwmEmSWDu+5XM1W5qu/JaEJoz0+oJu2c5QWhFmauN
N3NL0uxKpWFOdAeDWxwNoQmvvqxc7SsGh/lPWVgTMS8pkvF9P4de0LY9Gc1JGUs4ZqoBLUkjp0i2
LCm2pQgN+d3sN2O7MsdQ+23ETvepkIWSV2oI4f1bLnEnqSEJkbbTFGlGrOnmNaESNrlOBCDl6Gvw
MmxDauh0NbaWM8FptPgS9WWlFnS94cZrb2xI7YiFVYYruxi0fhUlFB28H8p8GeO8vdXj1n9xYicj
in0qfQ+pTV5vlWymdI1qE5MEOqj5JTIGDVWXBPgJmXsknhNIr3iozVrNGEzF4GxcPQPMHAklO3y8
I6l3Rdxex1X1K7IpKzaWW7n3jLBaAJJF9gP/b3zdOnGJOmis7CUewClfnCGXRaAR/XHHV7AdSO9T
7ktl16258mtDegHyKDDInZ/bMz6gAkfdNJNnf5t0NYDcVDXtnW0k8yFyp/pbroDUrgjb8Zpn5Y6h
v5NM00g7j4zol9ZHnthpvWfEx6KZswc4mvkYEBqLTktzcpPSUMuzn4qQzKsGYZnYhCIkTHKoIv+g
WNYEl0O+dCCeL02QOcuadSOG7GcYpgSVSYOB+Kr1CDS4roZpKTktSh/XFnC/R0q4G4WSK78i0Zrk
pnH2s2vkmdO3USpzDwgAnl9qE9gQ5DxwpHKqLLXNAJD8GE3MPxmUK7kZwcX+Djt9JGCNHLhxTZPL
f5w4xsf72V3SxvNc94DTazFmCVm6Kl9TMXnXFZo07MuNHn2Sds7TapHAsoaMuTHuMEC27TbvJRl/
c2P50cakmOgDOzfKaGcILXbXE/NIeaMZbZmwyQ6Q/BGc1UExTexeuWhKe49CBeCqzwuNwmMeVLw1
+0iq6zrK/c9jJbHoeC9Uk7Z1x0woqfhUkXRndVgik5lESWeSXwZjSj6XdjJHq6ipoowOntumq6Gz
p6NGQMXGHhLvUM7pQjytQzVex9Tfv0YKURozIsbKrA3RAVZ9W+3xFBdfZlmN8hdmSAIxbdxlW0gL
U3FXhgK29AD+GaQPcSAZ1W1Ud7ctzOnbvmsd+TA4TX2dhqSWbaVbSnYx8ivHq5k8P3flF6rYzxid
iEXI6N2s8sGagPc6gyivm7lCzyxcySFfGwlQD0DX5s02DjutuG8GfYi3HtzSORjR4fd7Odbokci3
y+K9itLRIpTWtosrABFzEUTFiAGORthI4J2DdADGR+PdUPJ2yT5t/BkSAUSzOUDe3f1AgQUXFoYr
2VkJ4qYbzPp6u8uipqCy8cJoD5TTctdEoKsgHqfY2mujVfFZJ6mEGZxhtC+a1Rs/ZRcN1EURgRtz
4jQohHtYycEQ2wWuQEYgB52sF7USMzmvQd5BXl0hEDMg6NtRjpTa7Yut64CMx7Ji4qdvPBas69cg
DhwbBRzSn9jnH6jPLbtPRpUbgE0Amjip0Otpa8r0U1p37IlmbZR7s+XDuCdpWA4kCvtcs1Sm96tL
bFexPNX0U4ttCPI8NXY+1x67ZB1LlU4QPMioWxtxUv8f9s5jSW5k27K/0vbGD9egxeBNgNCRkiKT
yQmMEtIBd7hDfn2vqFvWXcXbxvqBnpSx0jIDAeV+zj5bVAQg9EKkarJu0QiQPM1uFq6dp0NUe5+9
rqq/TA24zFGvuiJ9YEy6+6rNk2G/SHTvaT957WsNxtHtTDPwhlbxGDWgRrN7HqQHu6DxKXUpJx2f
aW8Ujn5qBhEtUNyVSjCrjecuc+umFFRxi+oohLuhPsebEx1t7IgTMgYa6A1kpcR1BkhXYY3ta4sq
ZJ6psoMK43nGC3LdrysyrZ2ChPc6sXctu3JwcDDwF3JGLEfC0FpI4xmRa1FnXpbWnvw97AgorZLq
NZ28Rj2VYowQCtr6EmH0SwbNnNPohfYyH/DxsOz9yKs9MJGoRpvizDL+Dlfwbu8lQ3vqLO1O6WiN
40sDPhEBIsrRxYKbkNRj7xC6k7lcVh7M6JZ7gYe8DPeycKfvmFFZ/cW3Om1f60pp73scm/XkTxB1
93VbdV9jLL39w5gv4lvNU8qb4o8je0UXeQg0Z0ZwqQ/fj0Cw3umQpPlRC9/TM9sxSgxW46S3FCRr
lAXhyEu31IfOHTGBlrPpz9YatttpioT1jWs6bWkQdfWQDpLeN+3aKbms/bK+o4sd2cC3muLID3nL
HMtd6kdrS7A6dEXSpY4qtqsKcPOhKPWs+WRNEQHcbb3075pJGnrXOUiYpY/cj1RUeh6wd/a3x35o
fM3qa88fp5o6gT/HdZ6vNI1PDoXHi4WryJBNjGzsFBcHgnV8sjizTrFjYqaNrHzXFRulb7nk4m4E
PEC2w4zrY4M7DY8J/M/TDWsdU/qYyk3RGNOdLby2wylpPcIittlQ0pWy8wSvYEfF4pCetVCeh/FB
G7acgZZu3EWt21YZgczl+0AoSoa4quyPbSzI+VBFj5HQqif8q3NNGvmqLH3RFQy1c1yxQCJRtBWE
2aVaDgZ91WEsFon9/mLcYO94Cy7gQeUB/zIRm+s08uZIoeFqtlMtQq14r7Cqhr/UOV/DcSnngyJW
5H2sp+6u8s0qnm1RxnlWlvVChdevCQaeToyQwYsqdj0PWKR4ZC4UfvDH7cY3GohG9/UY+SxsroHI
XMQiIn8B4OJqiRbqI1kKOZSW1irnPSxXQgrkZOQDOZDjepbSnYvDDfRR+0rjpo8XqhvjIqLKCJ/p
vtymjKy33j+KOiwJlyqScM8VzfP3UB6bW4PaB1U21sLXhwA6/PA4hvjw/UDHVgTYA42s1buRs2Le
4no0W6NYFQ8ahKLkrOqoWNOBGL/1FGyG9BpT+7bat1BDtyOgQyyAwGT8IRxI8/ugptwhJjEe15fY
bmb3EDj5fM77jhRJa6GgyxY84T5vrrROi1OyIoVFzZ5kV3L84Td6uyuscWMZgT8931VbWDrERLhw
Xtum186uouxY7nrXEYTvQLknbMDRDKD7mGV4p8mSt84ydutx7+Hx8ZzbC2yGnt1DP3YWO3gaeCQo
EdsRlaREsJFZqYTTVZxg5DGaVI2VqENLbTztwj6JKnjlw2pnuW4EpZlfeIdpXAO1s7xF/PRbK7qX
iXuTEhS3W2IPPsHb/qTCXUiLRVBTAUaceQV4YcpjoN8i4LB4H0OIJ3hIzxOB8omZCWInGOZzvEVU
aIsPZfrjsokxoPV2nQva+CLOambFz9Hq4Vi7lP6wZsFI+PgOXhweO12McdhdEi7ut14MUGFZiuuB
DIiebPrFucWS8jcDgbRBhQXA0rOZE7VmJe6B3QqN4GSgCzJvksVHmwrMyvxuGoh/MjdzkaCJDcOw
bY7LI8IbRIiViAlqL5Q139jmtkXSyJqX0R4mXq1pLQa3IDW1iYu9Q+l5bjz+dFfX83gPlhCRWLDk
OEh1hDQuO7K4B6KlsCZyM3LtCH5i4lZ9WVw9PpQUtbyovRcSvAqcVqSgG1VNIz20JGcSNPriQOUh
EMJZljvy+0jDIkQ2utt8JAtZHcr8Z8XK+1WYMP44WHrxM6HIjSKzaGL4scVyeM8hsc4hkqF/8foS
+0svLPPv5Uoq/EkmK1apJZ0kO4pGn5h1UkWPVIjbegqnSixPmkwb8okoNuWu9kmkz+BkD6w9WzxE
rMtGP2CcV5IoTZjH18ipbhbaVGY/MGqKvtpGEb676RHUYoljqvkuNIKSGtTl2gPclGRzBMFdXTDr
PZnQ3aozOff2C/475tWfyMFKVzM3HwnGtb+ryFncB6k6ILKprAy6GZ8/PG/tXBx7qYrwQDRbTfBF
4TI+BiszKaZf3xjdHSXbjZtNhUfOO1mw1XHUHj1sP1DYpwQ1bE8hKSlntF3Nd4/w14SdwXK+snyM
6h01dBmedL5GMTkfFBAIWeOG5512rNxDt6UaARpaQRYZBX0vtJUvGV0ziU4gZPY+QIsx7HW0caP9
LbQ+a1pDGuaEbM9jtEJivlZEmNipb0+kUCUoanYEVki9YyPfPNpTbfmn1SbiWo7oAXe21y7Aid6A
EK0SYA1gj4QRS+FGtK7NNpGyXUXmk/Aaa4ITym58mJzJ/jomPjsEECaDqQBGyPuasPf4ikMaIRSu
byQJBHU788QmNJLXMIjtA/RzYoCxgCcH2C4iQ9STd3tnCT6cLmxMojnwLMSnvpc3qUnnNY+tty3U
Mb0ZerAx7eZHN7Y6D4UOohG6spAuagIu/sxSh1SF56F4aJqk+BFZRYk1m61r0g2sruaWqWicjyQz
JTZ+5rwO2ehviF8stVo9c3Si2kG3IDTvmWyTG85thChKqMXJUR79FFkJebtXk0kIVB9Gp6XFhuQG
fBcNxAxP/ZtV1f52gI85v+tuGauQZLZwIIUvhk8clctydowYwBxUKMSp0eB4HEGzDjVdI18KmznU
GfsLab0HsBmw79l8lLAEIHr+YdrGQGcDbDeQ6qRv+kPjlGtFApSmc2elcAbq074nBdeFE5eF+aho
XAiF9ZgITDdxQhSbRxv8O3WC9qaWr5xbiOW2xfQkkoDrdSsRyBEReyOpW4UwmJmF4qHEhBEoqgy2
F7AcBlmxTQJ7ueXgGjZpu5+0r0Aa3LB8HZNxCrKgDqcyg4jvoLkgxKxL1/aWDDaAGucohlZspWQh
ve/YzHSASpG/HsmjQ6kfBTFeks2gPnJ1HAmrvC2vkqlRkkbTZq4oTMi4Qt4XHFkQ6GSmeVvGTAoU
QzviN5BJ0/FJ8lEkKSmpJcMhZ97iRv2JysKmtNjU6BwWR4K8d5TPdDRxHS+ke2xM9p1NOFHGDHIa
70xTrY9WlefJYW0ddOAs9FN/ZxPkFx/jLUyS0zLZgqqmuDlMLAFqmYPrSPUGntvQAW1QhXfF1KnT
GvG4ZDNjquloKbf9YOq1FKcgKEicgoZDXADt31sDmutnuWXrZ4RuQX+tW7u459qbZVfHufWYB71n
SLfOZ1KGmtKmfinqDvxZ5/5dteaFm4ZBRffl+gqZFyhXuaUGiypi7ph/Q3J1Re4fWvsWpVwVRfOO
/HYkRLqN5y9l1YsA34g8QuUye9PLUsUW6WSb3thlmQbtJFa+n6yip91ewR1yhC5O1O3iKOg0AruA
DssJmwqQt9fN52EdsHQjC7vr7k1N1HWKzN795k4SN/fV7eJvYaPcDz65VjiJgfWOaQ4JXPKau82h
WEvvR6SHlvQ7YvpeQ2I9j6GKgRKT3CJURkZirdkgw7w6VCVmGXumyd4Co2j+BM9g+rrMMzhJXhEW
BDFVtUccpFemIwSQ+uTI8vlpyWNZ4IaGzGjfd/h97w2Syf5IeHZ1aUIMl7KkwDT7JPQavLvZ9Nas
o2Oon0o6ZQc4SBfPANzbuyDRdbkn36ivjise2e491R8dSwsgl199r5/ydxXzCb0jPNiefyqLyLWB
WxlpSKWMJYJduzKKPKK6L7yrtS51+ewKosIfxmWZ1se4rmXyrneHJrpDLlSZz0GTeASqOTXoMlNK
/eQEjSBZxXdk+E/0pv8YJXvYJ8FOwBMu9rGb+IXe5Au5hjSNy87Lq/m8GPLI7MVNkLVO3oGEOPMP
dJT/x/FwDLWh+mAgakPr/PvouqkXPZTME3YWk4SdjzPrKfTb+qSROO5a9o9/swP+P9/2vzB6/MsY
f/fFfPlfPzpTmfXhi/jxP/91Nl/a9e9sW37/zyyZGLJtdBNTh1iM/MGN/ZNsG/7r5qPFBAVuFCUJ
FLv/w7X1o3/Bl4LXDqAIi8kPoTvof0fJeMG/4FAx3gnhmOCbgpfvH2Tm4gcBl+1a9J3+5f//SmC8
sRf+7xg/QqzvoV0HuuD73SIbfiF09DS8G35CjHoqM1/ryP4SJjOvpHE9vBSIXy8Dp7z/y7X58zv8
9Zg8fbeP/ethoVGgMwIfgTCEouVXV1sX1d5AK2ETGWpYGJlz191Z4KgJqxHBwribMBQN7/A1k/Kh
ruOe2NWZkBOwJ79T17qzguGCGyWIozcNsbfPNbXoDWirtjNZnkxiuLbfnYLM9V0NMkjPNpRJf6jJ
Ubff4haNF9X2oOTF1pWg9vJqCTNfTcuuaZrcu0ryoKq0lq58hQu4frem2lMU5Xa1Kxo7UWke6enT
1NTldJhBc93MTTDuf6pXW74Pazrh3TTLLbyQJkC8GHFPuXdut8T/FNByFkeUnQym62aZRzS6wF3e
Xice59DVlePSGhLDlvFmWx4hkWtDEYW9QLUS+j5U0bUkKWBodyZq8S1yh8GfzyYXi3inkyp3d30x
JUcicMfnunScR7co4jLDO8R+E8J+tNRSwhPaivleVro7lGD8Ieknc3Qbl2nkYb32+6ecPGZxIFhq
sd5rz1u9vZm9sb2zt9x2UywYFiLKSqd5m50ufF2QBu07d2DrDaSQb7GMh0e7i+evVGZ0QAFtXb7L
q40T7eeK1EYnWl3x1e61mPe+IoQI3yFgDjBoAI4MGNl1TnZj8fPBKxF2WUKysSpkU+m2FoQa5q73
fsqbKDjgBOsRJEvg9r6Qvtlv49x6itz7RI1P1bpO03stUGHzK0K9kSkLdK3WFfmjBotEDhttl5rB
+ENzK+wvcS+qD5HfO9WBYnnu9ozO6282aaZxulQKbhPELjc8Lh71eaa2zbcZpgns8480Ne1WZlu8
efnjQME4f489CjbvksDqYRLnF5stL0yWRX8w4DRYKarbtiPsXr7ZU80/GwvvZiBmBYJiqpbxEKJL
bB8eOfSq6sOQ512ztyI8C+DIOl4DzWQ0zTFfBa55SMA6UiOM8Xi+nEBQBt1MKgqZ9jBlxnk3u643
P9k0EfVHIRmD3wU89jyFYXP77bS3NRhN+ucPgW2r6bQkALoETyZ8cr4tEYDw0MShZpYji3ijOZ7z
YMJyP+mK8Ryg2g4/EzJerLu1AOZiuhCW1usAtoUxfznxNHvVJt+magqxQFCzQD09j5x1h6l1nRWS
TMaOmTsWQpNW+m1FINzBdKggoEReHxB1B5oLGlckXdYhkB9SaxyMfewjpMYfp3bgVbHlQm3jj5g0
vDDlHpqnOfSl+GAo0SD6i4p1w2j4dPs6SapqV4e1/lD5yqLnXUGgdmqFX/iNig8HkXAZtX3sItX9
MNqqfrYD+Xuk3cjgreziLa1HVP/gT86laZzhYDGxf/Fqv4FqGGj/Q6Gq6KEfHfteIaQtCwB6PLYX
TGayUpHo4E6rz3g0OlY6OjOh9tOuyGtJJTiSFhV89NYGTmHBvUIgnXoKVpFBSfOUFH37pAKyYkcR
Y3YcbtVy9Ronf5k2ODP7xrWq6Dl0cRL1xE/V57SSfbUER7s1znncJgbYXTVy+SuPDgX5YqYSf37f
OayEbeX236l1adQWO3xue7qtpRoOURG8IsUmvrQr/d24OS9YZ/wQ3Oj7SBm1K32HydSsj6uSuDt0
49fOiEdkKPHeNTPdTm69t+rkNuZlsJHc7kzCfMlYsboMK2F+FsZBlTlKY5cHXVYleehzdI9jmOF5
mI4jzZ+1Vg6TOMx4w7F/YM7OyhrHkaTxL6qHpC5fYrL4Kp/AyrZwDVoSOCNNXclPTuGQYNgwg1uv
MVrWzHaKy7hRF9uluhji44ewAXm4QXNDfsfIicbOZzPwSDYuiHc+MGLH2jRPqoOtFvzNPXP1TMsq
Ntbv2MJm4hd5ZwtfXDACeYL1Fh9Yq4JXhgQfvJbOy4jOPpUaj4bc3YYzmTDnwrTARATp4o39WW5W
n0HiIBtY+figh0TBOg1ksARJGM4J3nHENXJLYizyxh0w6nekNGfLYWBRueRwa7G+5c1gCC0vuUvl
DMYOAn6QjnXn1sUHLyGTMMBPdkggQG3LYNY0j4Xyd2tVk6Ezb9Cx7MmLn5WdWAETTHXvF+GlaLrk
YcyDZ1tOc1aSvprmyfg6TdGzXZcWhtvVnUmwLok7rN6b4sGtclbuBbOtwseeB/QPpNRdSQlvnwKr
FDtHM8iAqF5cEgs2DPskO5XVdNXZksnXetLLnPrU5eA0U2iDd7BAws7f4HjEC/xhFp99MLfPzrBZ
9a4wtkoHc/NlWuK1+zKbjbXJoslhLrJMLXMFQLUUEpDaS3I+j5PTIZzosBOCzDQLvmoRc6nhklUp
+cefkBsVvBoAZqnlgPTArcJSaMgX+aEzkfOFGNzic2JJiRtkNCTN3lnlHUvH+ggu3+0g88SfIsLn
ITo03Zcy14NzEOW67eDjNGa/MikYl6HYFRFhtEXYYHc/1J6s96Mit1nLEdPdsp5LrB3BGPd6Tvo9
gER1D6G8ZXEkvGxnL5N+W0rjnAawyM8ydNW+79vqmc7GY59opumAeD58HJ3kix2odh8Xlk9GfdW3
GGM4RR9+pQsyzl1i+DM8Y4oCaIdqAf/5eJJAdTi8zGYMs2KzykflFMvPRFXuLsGKCOhltarXIIYl
07hY32Zq6DGRGOn1bQK11Y2WlnvhtNNhDizv2i1TCm5j/GrXrXkQVTGDIbhwuqBnNfYzeAnkOcuG
aPIHlWRXQIZ9EFuJEwNkxOg4Tp2XamCERwg6GlvmOfqa2FNz2uzZvsR4w2Skanv7QRuzawsClrNw
Eeiml5oRdFu1irWXHhjORfAcyUCDq4ybB9kGK7t7qLBV1pZTpJh6a3kIhka9V7BCMLEFH86wdXfO
drW4O+nohm2fvOlvcMzWo6dr55OSjkdqyta2G3YyCyS9rh3LU0Eo6Sda3mnfiNG4h2KySOYT2LS9
MK48qiSoQbmVAWQZxNkW9kKeM1OTtNeEjQbF7N87tYouhSv69/ESvYLo2jutJwel66QxqpbdQ0Ui
TWa68KhZF49gro0LMmg5Hwad49EgBsiLeQdJUi3zEeMg7xlvx+rks4CejHLrMyaP7SGncmc5JC9a
sh9eI2UNx270EqqddjqbgfB5r2rCZyZ32/M4wNXsAOKuJgh+LvbSnmV7W4Qxlb+xJsah39ci6hM4
NYVzXzejfcG2Y3vAE6PFO5Dprb0vciG+qVhjtgQlrDvH5Ls+bORqg2DnRyxmCKctt1Hzanumid4Z
a6DEKsI6P2JBZACsausrGET5ycaHnY4lke05oiXOT9HkJLtFknqcMPuCHRL2Vx0JO1sAMH+wp2q8
cY2ZMU5ahgtOtcMF9X+SQTcnFmMN5meWnvFGmqoCssAhsqRxOYynzQEInKxtjG+cwGEH3QA2n66W
C+bs1qF2N/PR4MY8ZU1trada2/UVkMkciD/w3hI6nf6H3+ehDR8gTMbrFG7msdHJ/CJtx/cPUoQg
nq1vwQQgude8jycV33tDhP/j2E7vaClJ8NusCEplPtGlxUuB2007slivePAxwLL18mG2nQn7oTEu
f5LpwSMNH9f9XKAtyzQEoAZ7pARphD/I+TBaLbM0tI5wijocaNOQAQEDUBKMlTetX+XsyvqQNCWY
5BC6y2M4WzFc7CKuhlNognaG0Vf00RUJyHNrNmSGuMD0ED+nIbqUjic+kGFAbHIr9GVsvOXSCVLL
dY8jVRvV3yT4PPktxpnugv7GfeBQ6tlaIMDUAXSvZPCwJqkYBJF0gKtlW8xkRPs6bzJvYlHvLQWr
zK2YGGRjPhX+fqLcKR5Lbn+RzjIEIK/p09PALRsgXiWqozvi4AsrxjlhEPqFHKz1HTTFtjkAeulg
Ry1mMjD49n7OOwuDk6G4G0vMr8epeslDNFqs6s41FlvwMMECTQdWzWMSK5e5XZDf+6zijwF86r0b
VxY1QFF9DGYFiK22ktGrW95PNzBLYwT4DembfMV7Qd8twHXPFm4Rx66PP9aA5piDes1dEIju47Ao
fdjkUu3xS9JH7MP6U+66Q3FgDYI3AMrXpsIGu2IwOd83xmWjhi3a78mAp9InpTodMZDofLW826Yl
PAbYkBSUHqRb78o21+M1oKPcl2DxOw/jRYzH2PKPi6ums93hmgPHLrcON7jjEjM+ajJeGeukxNxD
/u0WQFIOz0ErKkSZSDLKvbEPXkLSArK8o/GuC97aMTAum/imb22l06SwfJtjY5ziCS+G8CDQCN+3
qoteinzdftYJjiypse3tUdjDIx2kTjLFt90n7eRn9tQ6080srMkWY43JFRohySmh6e1rHHc1G07s
c7ckc34Sr99Bmr2lCVDaH9vZap7CqJ+S1PKLhl81kgWsCCCWMq53ysvYzoT9DZA79hiXmmzG5+e7
6jfYuqNPxnhZ+cNhFlZpDp0KSY7oA/f2QNJnXudoBgiW9JZ3FukF51WLPFUheKzseeVB7/yv4ToG
79cZA+BW6xuKO+o8narRX/f2enMRK+gwsEobiLzYI24AJXe94hVSgXoL8ARJu8H33jkMxvYBZKYz
JInq0knb44FkOPJhnDXjs7CDQZRtTZ/8hPtef7DtCFLpwq57G8JlpasnL+POJ0GqwRBe1yLGLMmt
pfdtsE208wwbHGVASwO6QMzOJtPIa7m5zVkP1XSwhpKRSNMyhVW4FGRMcdDXFdr0B46MtVTliJ0L
ET31B2ZqVjDqVzY3cYYyAjy7LeY0YJ22pjbPjMvgvmvfJ3XR3LdeW33A9K55gAGlUkgnG1c/vkbc
lkteD2SpYi7qMDBvRmLCWOPZKOym/k5oPeOGFk/Ib4RdNV9aYTFnKOBfAuwtFxlIeay7rj/bQ1LB
90yGmqT6hoEFe3ExP5shj8Cey0gs53FygvdbNLvTSbqmezUTN52pU+PdzY1tVfgBdhVdIMXUFX8a
uz1srUGrMUIIP8KdUNiOMQp5rl16on3euOHn1inaMQO0ESVea5K0ewi5pj1FbrMRsGJ09HWW8azu
mmDeIjQi2+KdS112X9puVV9sS2wfF9wr8JvpLehbhpz7hatXWsP97HcrLLWmEf61adb5IOq4fC3J
dFIU8429nQYqzp8UZ5oHNSqxzLIqq7p3Cecbd6grhsfFE84b8BS2eiaYiyvcsPxViegD+7fNzjHr
/vvMMKiEhJmogCdr1V8anMQvc9nRj+d/AFxYG/NvgWPgN/aFqTzPlhU9YwY+SRynwuFj1Yw1EFbp
1WWmwFxOKCg23AkrOV3wtoS/A4XoQwWFYl8JXH2wDXAYkMm4vdQtWnP0MUHx5aaCZiWzcodOKZ8s
wIZlll57Hr24e51CVwSHcnOA1ywTAQ00K/5seyfSmkGQ8VBUMKbhv6gEK3CKEoPVzAin+rz4LRvM
MPZAETeSDvu/KOEQuUPgSBJzEgOLeC6Hb/w1RT90XxxPiL16M6WVXzstkQWmVo0DyZ7ejQ+RAVvU
ziqUPR1aiUY1zVei4H0t/I8x5JKMnYlf4530eHiTaeMd8kQtbjsWP0e3cTvRG3jiVsI7M8O/FAQM
rWlSh257hv5vC6Z388BunYa5GDE+FgAP2wkXGOQJGdig7B9FUXMxXMYeWDuWZIKKa5tMc+Smcp3B
nbxIWtshEn1jpf0CoeUphBQGoT9Z5BtMCq6VRAiKrUsMGSJzauGKK6C1TbaQ22k3pv312o+Ds3L7
ByNjc8KOkV0I+dXKF1xm5TX3Gp9T9VWQ6oIyNwdi/RPLAcDiIrmmBgsasRds78raIv+vU1He7xOS
UeqTPUNRycJgrBdc25V8I2GBD3CDmsv0b3DHg4knrpZVMnactc09CGXByYUe3Hkq0lk1ex0Q/3Nc
yWgA85qHhAs1NgOnZLTH5xvuE9CrlF3/aDk4+qQgbY64qkEJ/dbigcDyLPOt/2jDvlueWS6L+qix
tWjuUd9xr0ra9eZerIuPq9oK6bh5cFh6xN1ESOQrhb82Lx2ZHQMSF3uTMP+j/rahFbk5jlAOVQar
lE8TeuOLDnMftA9kgPCtUOWN4Rkc0FJZJ8yasaXr7qFGV1PuJr7Dco0XhmIAWx64XRx6uZ/NluxG
ZBg9p7i0Pl/fdUdMwWc5FMdqhKUyaF/cWTeTUSg8/gs8EZcuNa5PInAODbN48QHu7Rym/227hBMv
oPxpb/IgSjukqBubHcaIj/7cOf057nXw9vvpwd+HWiSs4LPrxxB08AfBaPpXZ9p6xkHQvlmJl66n
HrvFI97ciClcUsxJhurgOaMw2e+P6f7HQflbDL3CgNEdY5nwpk799uVd1RVksTv/TTHNcIbiCbaJ
Jd+A7yZYWjwNPwbaOxw1t+Dir1jYp/GElSN9T2dZhxWoBeOuRj23s6jxH5/sYF+73Zh2iy0Oq6eC
z2qOzbwjOJTWWG2YSUCvIUeKxsXEH31oIe8j5ZDF5SjnYnrLgRMe1oP4h0Hh38W1XFPeTJJT4ZHf
VKcMg/5+epvlSoftA6Yz0CbPdj+ci7JRu5sK42mY/fneiyD11vDHP/z+yv7nhXUYKuNkAZzg3WZR
fz+y4lWbqg7NxQTd4s5u2vAMbFz+KANJA8Gku/6nvE3nJof+y+yJk6VojROClShRidf4Rac9dJUe
idPApFO0+cPmQy1IAyu5LPUWwPTIk/hONLCurGCSly4e4CsPCwNueySnEK1lPxMJUXru+A8P2d9l
3LebEDvgyQz9GBfG7q+JLZ0a3EaxoactA/ynGA3hU10OlIuDXVMb/P663+7o3y9CjItIBL6JVzxv
0y93PMGgrofhOKIPEDRXZSu9MUuWwv8HOfOvJ+XgfR9hVgJIartkbjDH/OuLs04bYh+UMrycGrjd
Bitq90Nf4rMLlMHe8PvT+vVB5nDMu0PXY0TKIOBX8XS3OlXHeoTb1x8bT7VUDB9u3rksfzmcihQC
zQ2EYmMAWd6osXa//wJ/GCT97coy7ISViM9GwEwVo8BflopqdqsFljbjls2o8ZWQ6M3a176PP3LP
GOaRmgPBnKULybig1M1bvqEvB+NRI4BeRHww7NgCxMQwVXyAygfXJ++iWO6N24RF6sV1heLPQFLK
fFzXANkM6wf2EnNFj7G522nxagz+yQleewBgnEzT1e5d+wRZyCp3wYgoB3IwcP0hmAwbLYOEWw0K
v6J/dMGmiXWkuq0zgdv957hY/eraUci6D0wiQokiJ1zX09DiYvTUEvAFAUNDSfpIb8GGyuiG8SAB
D2y6BmYPoq3O5sprhGjisNjVbeudc/7bTxYC2abPg6uKvOgZDRw/VQH+n+kwexGmvKx4znG2g9tO
DEme7X0SfPmeYPmj8Qy3knWt+FLIReYHuKYxZuEaINg30XhXx03y0/ZKtkqucUUNkDNmuIwGsvJr
l+QwR4ayLF+2wWzPkbUaNlPX5ysE2DhjEAL+3iLulGzobTRRhJjYWrZTGazr+CPABno79Uk5Wu/J
+crNee0ntns9BrB8eZ1qZ4eEthKH3ov5HI8A0W7vbqpb4fJRUmUr3Ixyh/cZFwqcpjpaS821zJnm
bFhkFBaGcGJhg0ZtVzHQ+6MeCRTytQv0a2s5VJ4BStXdstgn48y2uC7RLEJoLAr4ekxWcjWnPz4B
F3AOglcqMpQeFg8CmwL3lxPDvT8uQsRJ43vF0Xur58tu1Pg1ZrBTqZ8MZKI3vdUQiV255CDNc3KA
/x69uh6cXbe2mXOsaIAecmOgc+cSErjEJP1L3iz3uu6YLYRdvT44oU8D2WoyzS//rtKWuZ56buzk
k/kyiZ0PsvnTwVH5eS0aB/vFOPKDXS66rcXJRKKn+f3L+gv5gRRUlgpKqIRlN8DU0/374gRjqpGe
g861Qr6+ZAVDxWfOkXUq9uGPZY4qH+p45Bb8/ri/Lr7EzPhssxHHdyknfq0m3Jn+MI9nBt4ozW+O
fzePI0R5y9Pvj3NbXP+6yEMtANBynD+8EW0oF38/P3BVfzJ1P6Qo96MXEqDFj9r2BnWC9hmgOepg
PqfthqXMNd8I0zW8FD9//xX+4xLjPIvDGZmduP6QovWLN8mWrK7ViZDBzRwvT/1KGQ/UFD07LhzO
1AvW76JYuQa/P+qvVQVnDD0G8T+MCaxofz1xZnDo7oBN0w527dVz6G9YtW7zbuxx3ibsHf7J2vA/
9rn/zd6Z9NaNpFn0rzR6T4NDBIdFb96sJ8mSbM0bQrIszlMwOP76Pnx2VqZdlVlt9KaHAhoFdGbK
kvzIiG+499wlyohsJbhVEkXL34FReHcxgbIHnuOEJIgJMNgmGp2vwaQ4Sv76t/v58SF+hDsGxgxy
HfADP9dMJaqVQI+4C6KAVgQ3bJ0ZN5Wu5/L1r7/RP/rwIK24sJQQoFg/g2XiLiqFEt6MI7XKXqUM
kwbzSM4/CHrMjp7yx7dvio6//r68+T89uSDxBHoogl0calPh/PzkxlXptqE1UPvo/Mo02/Y4Ed5Y
QX7OSwg7onLfEi8b3zFZWm/S0H2O5cxvX9rYSfTWAGb+BsZa2YDZTHmesUGcNjW03BsPrd0dttHi
IhiZbi7K/PQeU1r6UiS2qTcktvi02Uz3uGr7iUFmkmDqs6O+f8kTf9HsJMF4lDx81cYegunFkX3b
rI0UvMMFpzMrpsatXgcdGs1+tuzxDHFG6V8v/mXE84mKkkdA6YXWmCRgsOOGNxAo7r1Tf91RGBjr
mkVawWIHn+MZAl2um8DWHENt6M/1cahm4bFOK3vjgOKGUzsWKXBR1RlYTjHucJoHquafl6fhkuHQ
V1wW9Pr+tegn/oQoB+z20dRV+CnDOswaF6+UWRw7F1/GtvV1jXyoKwp6Xrst+DPLuLK5OIP5OkIA
j67EF6hV5prvlLNfvGx6Eqp2ySw4yMohNa5a9AE4R5ZBUBypeZWzs4VlUC4TtiQwr1pZaH4RdDrM
nCHqbwLkw3sMtwKFODDXz1bZvwN0kCWylD7i4ifpu10DIHfNi1amTKyBWKPKV3UnDlVdTkw4DRk+
JHFZgizAEXUYUcs+tnUy3C/+NeoQw5X10agceV6qCIf2FKd+ssUk3u5VupxMGjnegXW1766TKuQK
nFKhxdofh16dt9mMOq0e5Pm3OwGfKr+dids9u/g2FEpFUrZPdTwsH1VA5uJZDX4Dp9fpDmETtJh2
Eun5mLuVLy6I88geR9TIG893x/qgSV9zN1neGk8G+5lbgc6G6ZEww/kZXUx2XlpGBaulJoN6qylz
9xIm+m6YgkHvcgTNcHgw/4eXKakQ+U4Vum22qECK4jIZUI6v89EV1kai8MFy40ge5m/6lxk4B2EV
pY7qvVv4i3R54upk/F2TOqF4R2BxnD7cVAH7X6MHr4LzahrH/enN/yUF6W1V8H9/iWv9U6jrD4xX
dJDfv/Ei2Pzh/9mexJs33Vc1ffradrn+TTK5/Jf/1X/5XQJ6C7HhP/79S9WVevnToqQqf5CC2tx5
f45qPX5V7dfp777gO6nV/mCSN0++61KpLAm9HJS/kVo/YGv2YXGhOQd151C8fAe1iuADVAYrCMDg
WcCrFhrcMp+I/+Pf+VcUHYA1PY9wNFol61fEoydM6e8FBlJmQc8K7W0BVpk+jdePBQYBMQzLFanf
ihafSFejailqjKreTmKA4pJXZfYEhaA70IOC0J801sVVYzEXMYdhfGuzoXkaSZbnlDCyW2alvFEN
hfhjOPjRfUhkWEvoSaGehsZ4EYjlv/z68/anDxPYyv+9hOAlxujPn7pt/m+fX/L+5a1Sf3z0li/6
/uT53gd4pjaIYPldt/y3Jy8wP1g8ewxrTvpjJmJ/e/Qs8UGI5ankiyTHpMOz//3RAzpsIfflsTQZ
PTDt+JUnz7F/LLhw+0OCs4hN4M9ENwZu9sdHzxPzODl4Q3ZpH952aKU/Z6NRvSBAnQ8aAWK+M0Op
t12A3WjVqsU93Pe+daGsQl1jkUcUwsTfpstetjetTTI11aKcniqrnc5dkg25ydxoJJbBCxHPtrI9
syi7NmVilXc4f5JnmsTyU0u2U8KGrrJupEI3wwQ5O6+rIj54UTScJdIm6bfA0r/2VFNtisrzXpUO
UPwxxO825dS76TZUORzShFodP4npPLCEcLxFMjs9lgxT2VeAkrxEPoRMBWaZcZOqCbyKVcg3LnJk
W8Ec2zXyqyY0dx3ndbTKehtuVidYK20tJgwHJ7dlgbVUMvPIZeIFh3S04Dk0hc2y2KKefFKVN1+M
cI12DfON50Tz+iPEzUEa5UJUJDVPMnioh0i8ZFD40DoUsID8cni2T0DhusV71BSCgXPgrabWr98M
0mloqJ0JakxWszfY8AEUWx1H+iqngeRXH51LayQ5aFtmmXkc6n5fDvpYZlyFs+u/m5HUt8zxiQzS
KKQ3/byUZs24TAYZcBWXFsnkH8u6uBZ2nr5VLrvJVarclJ4jqBbjXdFGhD0auXkHhYsIJiz81UsF
TdBBdhnEB12O9aM56ccxa/DNiNI45AXSHvbAy/fE0R6m9lMhtBNtdCTxy0njYyhx2636vo/eQ1r4
fbagxJrUukP9+bE1tXmpQtacWgXiGa3ScxYP81pL1JirVEfoaowGmApCVcQAg73pGi/ZO0l99AYU
2UNR6kt2XpeTC4aWCRKp5QUpSoUPQmjGUXOAYW1Mq8LIp5sQNdNlVhoe/XLS3s5ekX1hw5us5ITv
fi/Zl2oeIN9/mGeLCC+LGmysp1s4atGOzpO6w9HM7YsSf93KQbK4anU7biOFhHiVYgfdqTz9jAQ5
24++BNaxSNJ9nW8Lp3x3B/QQxmj3W1yWxlfJEmOFC/pFlWnKJls/DvaEctSRgHURa6Ir7S5iwFNo
dlLWft0z2ix2YPzWGwhqr42rCuzxLogsABg7fD1I4XKmWaH0jUOa41CPyOEAHFq3EPVatRlC7zDq
4AYhCP99apW3WRN8bS0edr+ysZdX6rqWOttUtdUseir2/BbV6FZ51fxp1h2mwsLwuMTM3DAwH1kj
ZuIoeQb6az4q4Dm7yB4GmyDrutxnLhQdkds3rOGrde2n+OW0lWzt0RyuQLggmC/c+2lu87WuQOQw
7XXlqrda51FNveQBChUKjMknU64pUzyU5YTeCK37teokbxPib57VycHRynBpZfjoFJy8ZBYhe3Q3
FHEzAnmofVh1s3BhKlEALyVz8MkL0fF60CK2CvMU1kNG15OIWlIorSrChuoaTHrLNri3R8+6wG0x
cQCZM+a9MCenEqFJeCsQJ8nN3CR+9JGeHbAdu7G94SQOrv3J+yRoM0nYorm+HiV62aBpWrQCTviZ
1JNBXFdBr7eNRTBIbCSvmQAXMJgTpDTu++s8T93PFb9TunEGMV4zkXVRbVqTdZjbtvoc1UF4qyFM
HGBIBntf6XaTCUB7PsT3TcqpsWPigaF5Go1PAwIEnFtjMbMeESkp6qiyIKaUwZ6p83gFxN26qMYc
7zspvwGeRavcy2FsSaF1JXgIOYZHaXnjNWJv+HGpqvqvslveMNCxL0kpuDOCsQzfu8Cvs+sw8psH
hcSeN9it3c8sI1vrIve0/89SVn7KP1kuN4cblkUAswRY9Mst+sepOQCCZJJJL3d9HHxcLJ5IRrqt
qbMjTSqRgKyQsLoePD6kbeLZLbG6XbnL1G1ZNQ9ZCbfQRVjzT6ZJP+V8fPupSARgCeaSnQHk5cef
CjU7orMpkbvOiJ31aIQPiL7u54pVYJ00zllvzbfWjICjK784PIyrJq/aTRQbt1nifoRdi1q4wkxY
oWCvA/aSgozJlan9WycvBrw13XtRVfOqbdPj8vD8ocC5/laV/uA6+nEo9O3Hh6vG1A2rk/l36ROu
8to6CgU/fjeV+6CJj8PUXkZD9eIT6MPINrx1g+o6b9pxVdukYuWmOJPAdZyxARKT7aM+LA6u5f8T
O9SPU5bvPxe+bXsJ7JKsfn78a4XxEgRamnLn5ZDGcHDc5zEORC3ZzhDhu3V0f/j1qve/02X9UBjv
v1aLCa79uWH7H9mKUUX+eVF8fCn/7fJl+vpT+8bXfK+JvQ9EUkgIxE7g8DkRjfp7TfxhSctwmbbC
N8eZSnn7WzvmWfRcJl8Y4AM0vaXn+q0m9swPy6LPwcK9dGm/NaHfn+a/9PEtL98fWzHThBZMM8bQ
zLToGH+amFHy1W1j4DRm2FoSRlxN0VnaWwI+M+UCuj5QCVGfkKqhDNV9bCLZJefmbG6YJ0RplB9w
AyN8ikLHY5/eSOAXsSZikvFDjN3C49h96CXQnnWVeAPipTjxdrEOR6aDqUkW1WiZ6CxTOwK/yUiM
2rOa8ffZtXMNn218t85Zn6PTwubgUGIEHQiJ/cyMHom0qEtyIjUqJzNMu88awrP2WBUiGmvNuwF+
BJC6JCjO0XzMauNAXGV719hYvEpISVuWPrzNrky/2MN85ksYq+vUHqNjPYoR67Nbd/eMGxGgQbZv
9m0ykA/NyZvvgZt8ZoAcmmu81d1t5BbYP2RYPueASlBIuFWBYcmwaCwsQJJFB6dyAt73Mtapfi6R
xx+qAQ6W1KAIfv0t/b/Zm7J5/qv38OIF9dzLH/vS0xd8ewlt/wMHJRpswmZ8k0f+b++gbX4IUC4D
wifdlL3romL4PhGR/geaTkJMbRdJJ9Nz+tzvbamUH9jGIH1gAkG/a/1aX8oK/Yf30EM74bD4xbBJ
gIXHd/rJUJuN3sSyFsMYtt7yvQh08FQSyTrjyez2OTTfr1nZwzsCE+Uvq9+s2/pTN14u8Fuxs8BA
3ruwG+ulSFWUvSnEou0EJHWfzjWYDcVObFzLJPPMrQWZCL+eyHO8cQBlnpC/SehivADuMRg71OKq
ow+EhZ2BgclImexWHbvgnSW90Ma0BJ1jnQ1xxs1HibwCczN+GQV76j1Jy5qxcO1Tz0cVGjwwf8OU
g/EfQUMCaWvSbdUkKIJiYQ4raimw1SGK7kcn9+k/hYt4bdVOjaq3jhM7mIh6w2GEPjYjc2lXgMOp
hDIP9pAZR5gDE96fYb7ug7B8B1FoHLOkAm7cI1P2SDi9CSWj6o052+24Kxw7fykywE8Pk9UBR3M6
M7jUdjF9lPY0QaNMxXQ/TVSo2xHq3lkQZGxiE+VbT1MpewW/QPTBrinD+VHFUc0eNihrcpYZu66g
0dJ+ZI7p6w1nd07R3BuArf1Ue29qMMB1zjoWjNfrRF56HXm3q4ZYYJK5StW9xzJK7iPBt9nm6F6y
ddmS1gI5PopzZPmDcWmB2sJwOqnobqqFckAtDvMDG2aWKmUXSzxsfjsXmySyOo0Xu43utZmO0VoV
VdAgqPexOXmpixesdiua5QR2Dkr1WQpzW+ZxBn02sxD+hTOS42EqoXREfWq9dV3gHJ3aKPzVYBF8
zEgk6z62eR3b+8bm1+HjdVBPiCEc5a6e++44FXZXI7LsEO5mYAvE2rIL6MZIJ+hmYCnVClBFZz0G
2m+C1egpJwFe2G+6ypi8rVV3hUkX0lDumXbbXXRA+Zbk4JKfAZNNNBw615teHUOWj2gOKp4Z6FKv
ojZzcHQCr8e2EyJONhrsX7jWXcijpLBkQb0lueVC4TuON3HSNjfC8LIHoPlmucZ4lb0ton2WLInn
3hULrGyb+SlG3QZWcbbth1KvgPkHj7pHo4svd0lLnLzlo6dpoCd1gk412xF2zYOY8GMfkBJH76af
DRMTCpbpm8Fpk+xqxLWEUSewy2bDJGHaQ7UAWG9h+WPIZKv4PpyjoF2nIg3VPlI1hLlUO/N9zdKB
behkIw7WUwunheiSIcZXZ3vxzshwepBea4GF6NIBbiccIEYw0aCMFUhq/Tx2jfMQ+kqFG1acSKzr
WoXtpeNnlLPYgr1iDxU/LY5V4ZXiLIqqTp2hBypI1clT4dN1jlLvYUYl6dU0GJ15GMClgkBrZz5z
y4jtdi1UiFVK5cGMejHxIsyNjfDBzPqUFOs6oEFaN3Y7j0cAa+EtGETeZJOmIN4kddLf+MqvrGNi
iFweRvSEw+cR6K71nJSOKLYe2QqLDtEa602j5vZR8SAIuNNDD9RSOewd7CkF/U7pM4EMw5KUqXRV
I2snLjmLZXgTDbaHOD40gOvajFuGiw4vq7Uv+lLEHzOyFd+1O8ZQg7MAjX855lihcTA57R7XjXnv
UMv52yCr0y9ZO3p6NxAVZm9wGTvRK7GJ4hkyV/TWd9p5U3Fh5tu47AS0uK5fWKE0G/eltgXjBc6R
rXItQ+59W2QPFhwxUtKRnwQr5bvRg1fYbXOBBzjxtiUjiYcSEtK06dixTivcvHO+HduqrBn8IV1Z
iwpW6BbIgRvd2LBfmbaCKCgILXgNessYF40MPqiRCUy3qX05Q5otE+d2BhzXrjvT6qpNbjJnYtbS
K1TouRmiIbRwz/Ft24dG5O2rM2Q6RJDVtB6poZXBKMYS5AK32kCKr2SHBygEgGttvditkh353eDF
u9xKzwzT8N4pOkeWZWmI2YBy05nO8MUEDp5Mi/MqCSGI8zhlqJR80XhbrF3kJvh1XSBrjkcMIjJ2
B5T/LOofEy4Ai1GDbb0qsw4Vh0fqmhvFbBbu8hxqtDdJpoIzls/6S6uajkGWbuZbwwrD29bz/fZQ
+P6T4SGZEoVI530e41qdQzW8yq6Kzju6QjBOSJEAytpQ+KuxulXC15cD7rP3DkSlvzfjcjpo3Byc
n3yLL3Uq6/fRGLHG52QrcZkMOegyy8VHtxpyykQa3Wh85vj2iOjmEX2UWljDrYEe6dPsu/rBb6y2
WvfJ2F17QoD1z+ZweCDGm5lqKBY5PR+Q3HvgGVtIHFN+BuCuIQuBfrvaqcZFQFF66QjbJ5tse0O/
wcDC0v1eqFx+rlAeR5uiR0q1jSVcInhVVOorpvvBU88k2wN1FcYvGc47f1XVqZkDdw6qdueHNPrr
vmYVvuI4mt/5fVh1ot4Jgv2U9iwpceykzWbCRIzTDtLcVaziiTSUzBrhXkZ47VamKjGFVVYICROg
RGYxwYpjJkBDOLnrf1XFejp7Q0a8wFf+vDtlJxx3L+XPhTFf870wdj/4lJ6IR9HR2j7zo9+a06Uw
Zq5AQiNqdNMF4P17Yeyyr6FpRacubBbPfyyMnQ8++iF0DAyiTn/cL7SnP20K4cwEVMXsMC2XA9FF
vPLTkCOUOeeurDeeF9bBpkalWa3MUtgvLMWX4SyctwfqkP5WjeMzeuuQVTYKjx1Al9zaTlbsMQqk
yzoHDFPU27ktPI5xZonG1u7JRWZ90vTBdRmlU3s+jpYxbVTrjvd/+Cv/B0Mkx/tJmUJ9z6/AGMAl
m9iWyFp//EVIoHC8mdH/Bmh8HBzmqImXjMOKrJnMxRrNpD5P3hJ8VOf4TJuvCdc9xulmQEHMhRjl
cJiT5W3DcYBKHyXqncbhcO2GonDWrErzczYwTrqByq8/mRERKJRBgZucjZKpMV6nwmbgTuh1dABw
OjaH1tbAE7D4G7TfQxQhMoHp9hh2uKGR8GHi8mFqxKiY08EGGDEU92JKiAIPWpP1QzzjZaDE1/mX
2o+LfjtE3nhSZYQho1v2KQgAdI93dLR9h5QeN5XbcvAxcSRTn8UMzxcyWo/W2lsL1iD9Go1LfR07
esjXQZ0hJ2293q93bRQO0KP5kC+4Z/0b188XTILnDP02tZJgWEM8w4+kC9dqD24QGbhSIf5f4Gmc
/CP9VFjvAQZw0bnMyt78xGuOzRwgyFB+gdM2LdVZTnX/lHqpEiuAsw5/SUbTKFy7Vokv3AnmQ6O6
6EkieLnuYw3/OB9teMJcHP1HkKjcKcwvqV5sYzbcrZV7GKDYITLnMKaoi/DUWOlVkQBHQDtdzm+h
VgBFi3hw3lGzU+f1QPdvrbzrQYY7sf01wjRIUZcpLJsTqyor1ql9VY2lfdEM7uIzzivegIGfuHAi
RcSQl0IEl+Yw32ZO5AyfPMA2MyJFwnR2YyPbK7NIAqiC2MJYpDi9zey+ISrHbxEEkIFVLRQ/9Dsk
3Cgh78vK9r8kp7MY0D3ncno6oynBOa+t09kdn85x93SmJ6fzPViO+vl06hunG2A+3QbG6WYYT7cE
3BIujNPdAfeee8Q83Sk8idwv+emuEf0QvwynGwiRQ/A0uZp7iaiDmQyl030VWewTN0NKuIzNfYYa
gpvNON1yHuy5jhy5nNuPsoObEH8JtyJzqvyM54+7cliuTeN0g+an2xTw//BAc84diyKpuw5ON6/R
Qy8Nl+sYtt083Dp2mz6mp/s6QdzzLIBOj0gQDIyf8GEhfMuydOOz6XTrB7BW342lFGDwTVUwLwVC
URM8v4fykr+XctKXtNjVrUtNwSVLddGfKo2cl/jcXMqPYilE5KkmgTARgtD1n/SpYpnjKbydljIm
iw2evmEpbshsrYOzAPD0zPu91D/YuaiFMDFRF3ketOipo97aG23jPwZd1+tDfKqnglNtFZzqrBaw
0ZYsB6qv9FSJWTKEm9QZIX6r7FStTaqmcmP2QBUXWRR0iGWo7fqlzPO/VXyGpy1sUkslaCpFVWic
KsTYtMMa+/ZSOc5B1FJFLgWlLbP2QZYRVaazFJwLuTHbYz6nDu0coatNn0fUp4tz6hZOIC/zdKpg
yzmimsUIQ2UL0mF6zUK7KrfhmIPnsUV0UzkAF7YW3w9AyalOpoaeiDw81c+pwUOzAYKrHzKO1gAY
Bfxs+oKOBsWQMYN0nfSDc2567J9x6gdHZKADvb0bZg8J7c8EJYOIg9U4NgXwgy6PPsUB4uQ14A9q
Wav1yxKLG6pqxh8AjFeiCUIYPrAtJXRvpwNU5Y5tvEJpnFjXEYV0tIuLhGGPaVngnlx6DKDmXS+8
3WIiS3YMXaKP+JEBPxhwlPkbwi6M/YRpRY6ELx9ecHbHt76DJWtd5pn7ZneBGLfYnfv+gviZoXhz
E4DWMe+4u/KpkW2+mcP8JVd2MB8Z6oIJAaXGUr62y+mcbskvNoNvji8ZXOjLZNQ1w4FwgMqL45o+
Fkz9inRgjqwK84SJjlzbnwNs8efQH6e7eHLynIe8LW+I3favvBi5th2O7TuNHhksfTmqXZY5Ekru
0GUaxUGLAaENMjvgDWOcQp8BZGcLCw1WJWyT6ApCBFdFNchSIIZE+J01YWRd+LVuX+j0M9qlLmgr
jOV0dmtV13jdEu3pO4IRaK5GnKXJuu09OR2AWs4mf1TSNTt/6vVzE5spoE0mC8u6OUvGbTjI7Atb
bWDQZe/DvWpYCqcbcPziNgkn/uu80L1/1B3467Xg/bh2nYLAIhkZuLMbKMnT2rAJP8H5h6UVHs/I
/G2M6JbtaGCT3kshswsbjdz1oLS+HQsSKaFbD+H1pFA/MVuKczqIBi729l/l8W/lMWXrX5XHX7/E
+mvZ6q/JjwucxeD1rUQOPlAZf7N+sXFh9sbw9puaLvjAYpBhjxAwEANWcb/PjkEx2h6FNcpu+n62
BL/PjhdKo5S+9LEOLHW18H5lhbOU4X9Y4VAjk0KD1p7hMd9HCPnTfrUzB/ZKNHssTdhCdC6F7KzF
VZWBXhtC3e0imQPpkqpDtdSMW64yxszllG1Ms3NvPVxHm6YU3eUMv4/RTw9cJHo1RPJIlIHCGUuq
XeHKK3wPwybj8E51dtEjzzHoqh8yl9QSlfv2WVZTWvtpjQM054jZ1ki9cPQkYdOuoqJiwJnXG1FB
Oh5x0KEz6OY7o6jKZJXZ3lmdAmx18VvAhfHLHYWquGJjAtevL9jhm/G1YTDl803SEDJrAGbmpJh5
QImxxi/jfUgGwCfRdGLz62/G/8ulJ0/lX7033fi1eGXyF/24cOGLvr007ge6HMGDufSHvAgOj+23
l0Z+8JCSokANmJp4ywvwe1+JRJAHmW6UT9qm9eSP+75wQYIq0BDQWKIbJRWHDuoXGstvDtHfF5+8
NbwpvCtLz+ux5DF/gtxOtYwjp4vEym5ZWDjdOG11QepgUOXqS1PXwcL6KbC8FNbNRJzlWhIDv03N
lGWgVYCxyGbqgZA2ifWAvWeJ5N8Hdv4q21mj3x+GDTZyRvSRfkkK9wXly32lxNOMgytuHA/sSvIO
FfrWnMph5cY5c5m4htmmIFLq8kKDIzp6U/TJM/w3IZawGlE3Z+OMCauOiZ1yfUov286N8xKzyKqJ
w9dmDIYnbZG6ADE6+UyGxbTGhdbRfJnepbaWBD13QjAV0Sf0DOhRNFeQT+oWHlXZzjs/IqQvJu3s
ygzN4BC6w3ixZLOtoxgHWEt0pudMd34ZPkdFr4+Znd3EocP6ljINyJzsm30qEe10RsDUnwH6uuis
Z0YMpCam456S7gsc9vwYQANZFW21Ha3w3I9H3GuRA1GkKl4J1HD2iaYfQmvfQEQKwtXQuvPOhHO8
5sOBwlVDLprZi61BZoMudP2XgciBVQ/7DwlhrI/EWEXnrfaf61ZFxC0p+7ViEcJaSHnyIDgmz+N0
Zi6HvXEVDd5duWwNSqOYLklKW3wUxC6mjp0xzGZZMuXzWeEbF8BjAGzQ9n4cqsnaaEIl11BChw0z
/E+xGCGgzEHLkAJqPNEyl7lsU37QBfCDYAntIetlWat7Z7LZ0NGb8j/4L0iIvHPSKWeXME3YhUHe
dNUtyRz+2pfjvIEfdk/toiHOT5dyaBeW+dh9tBdbjdKTz7abgxeOBK4UoFFJGLFGC4nLiK3+QQ+V
vxF287m1mhBtZX+pRQfLEX7J1gR3QO7KtCPqZieXnyD185ewhmgdWjB/9IKWLJJ1g59thpW0gQf2
ak6Ru+1IGkb5Uu1q2LAdUlaOcGJyCsh8nATnuc7mVRRxERBe+6p62vW8nK+MqLxjrrnLluGAPRK5
28qHvDHCnQ7dcUcWQ7PVPeVQVY9qrezSRirYqduhJsDYib2VCsVbNEhqvnJ4cFshsJabBnCTcVzl
fgrUR3VPyolua4D8nyXmwEMSkSAMH3YPG9ndTMI+2q1/4JKnWwxr96xCsjryk7ORTCrGQSxSmTvU
xIGYpRUQ6aOeqEMFKx/fohz0wkMKPZQ4iP5IxsN46LVzBiTIPwSTs69lme57nq8HU6tX7YLcsUpI
i9XyIUSxM+xco5l2Se8/m130BTjXXc9cZjW6EE/9nAVUy8+0KoI52DOGh64DBJD8tPxjHYzQYQV/
0VXrnWedxTTbrlHdsjw4tqVNfxC4EBsQ/6E7YmsBhJYaFgVy7PO5xqNtMv3NHpSv8l0iMnIg2uGz
I9OnJBm2eq7njW/3DlN08MBhXBP5Z9Etczbae9EyjK+WGLWgaGImWOi8CGnTH6WatxM7izUhItHK
L2vnIAme3DUkDTOfMSnl/Ux8mrxW3kLa9DcsoU6QO5hLM6f/xrKm88LRZ21qK141NyHhKp5XdtYy
l+uTGwquc7scOFWMxFqXL2KYx0+E5p2FDqgfg+QHXJ5sUYPZ9FaDrT8G0fSqwiHbY2gG3CVDElIi
wsmaeuEWendBgI6MoRqPH5wMAFXzXVd6rwi0LvI+4xWtIpe1R+PswrB5yIcgw5YUHxAVR9uiMV/n
iE8590hOZBMWEjrJ26mIXqyMboKCjQKS2Cws2CE/z5KPeQgT72umOhORaLbEAPSXoz2+gT4cVym9
mkNDekYCtLf1cC6s/lW5nPw3/8w5Iym1/7ziv6zyt6r/USeyfMW3ssWhAmFGCyZdoPazA4rpb1WL
vWDX+YeBg7KSMmQZef9mnPFBtXO/B5Yjcegupcnfqhao65j6TdI0F0DGIjv5haoF486PakTPlEgs
HGbIAkqI59lQ3H+QeDZeI7okJng2DRRS3D7st6JF1J8CMetXQ281xp7C4xpHug/11LO2kJL6tTe4
gAKFWaQH2nOz3aEm9isiYmNtH1zXcx7wNgQYIPs3h+3dSuu02ZktxDuYmJxd7SjvTYtTuVL1OTk3
4SOOYFY9UNehwZViw6b4UroGXLQsaoGjAwJUhfFu18N4abnTZ7et30JbEFiQmBRWXAx6GFYWSA2L
W7CZxTHmqF7Fwu7u5qqIPgoZthuPMaZ5jVmT3b+FDC2jEQhtTp9mMPSXqk/M+BZ7IT3AYDrykDRE
91QKdllfWc8gbAj8NJyUEUAcDU5xysX0dlYfmAeOV6ie5WQAlIhkxQJqxgoI53GCrdfck6BmqL1t
T+GnumpRffejDDu0yZ4AcjAmZ5bRERzjpm7LSqthFtHqOxvE04MfdeJidFtVrgip4F9G2A4ipwxy
flsYfp0DrwHkN0w0nKE4I5KVqsyeK7X0rqBeYaz3xtDdZtkYXrVxUb/6mRpWhVjuidoVuFSM8Io5
WdwfVRTIO1nQfzLTbwpji9NpvA0MS960IidxS0tpfTG5lTYuWUEBwYBNewy1cKiuMhuAohn0BCN2
Q/ciCb6/iFtDHnsRCQOON9SsPBDptvHrnsGHys6AVQeUu6p8zkLJ5YjbvlpJtdR5mCjPEVZLCitl
XIF4c7uzIQj7c9ACkmw/R9yRTHaABuuu8THQi7ZT1mwV8JxPU3BdRRUsqrrsgw1YivTZRpm3XnQL
eZvZl1k/TpIVaZOgZggSkl8UsVl0noizRcbWcEw2Ars4ToYIvQW2H3aYuWQ+iQ8yxDi602psVyC9
0f8V3TlJyw8RkD9SPyKGPGbFvr0cdgbjH8CtYhM106WbTQ6lmSCbxEs3Qz3IfWCEIQ0w2XbaJ3GQ
8RR2kZ2YkFf5LbzExnBvwtC+ccfIQ0Feb0gYczC6eimLW3BDFSn2K5SIhHmX81M0zjaCFp6GeJ6m
fY1AbNOIfjeTpLAGa+/u+hAxz4w6BxSpmWAKTS+wBx+D7GYgsOWMofYig56ZdbcSyBUchaPfiGjr
Op1xBOCYrZIs+IxdU+1BvALK7nJ7g99TH+SY37MGBlJpL3YXK99WtRDbARgfDDscIr1G9LwZXRZT
YDB7tlMeXA93OodAetVOydU0hhchpmdoHHrYmcJEKaTWshIQU/O7wCyTuwEq8NkgUrKLrTtvytyL
vmFITwocL4Sysfl5Ep2Nk7zPKWGuCub/XHvuLu/VHbJJxqKNdzN58WMU9Pll1WiekGKuEVr6yGy6
cbyJ6zm+LiHyn0VFRgE1mbvEdd1X3bPDB39GF2LA7VnVhj40hm/eY5jmDSxLeYekq+gZxHn4v9HR
gO/DFM7OmpBq12Iv0/Xjf3J3HsuxY1mW/SKkQYtJDyBdCwqnmMBIPhJaa3x9L4+oysp4WZ1pNehB
t1lG2lMk4e7Aveees/fa8qaIROJR9QyMNFXn6Ncd0jIYJKd15VG/25rCDM4ymELEeGP+jEcam4c8
dLVG2yLrzyX2COLDDjkJNAd9mejwd4VGcg8KUgVCKs3f6woP9srQyHSSKfoeyCna5bFGYqaU6EEu
6gI6KKxWUFgMYBgJzV0Fvd6+qZpNXuf3INGaqEm5GircuquCM4Qb/qYRlJa7KSasR8h18A8FFCwK
C48S+fRNG1tpVMmj655euVEwga29/KaKi7mtuLk9OGvqteg6kDFFX9PUzNv6Vgt5yEIZs9T6Gquo
6RWoWW1T5lAmCyaJe7OB1MGbAIAFEyxju+bZ8Al/lLYQgwfqxJm2crzcS/y8QjDWd/oHk8cQMmlO
BGsMVRvobwwEkP7+ih6jZMlicMkcQRpEJ6dbRHFlFYE41rSCxzlk42O4NmbGPVDOqg+gGsHacv54
gJWsHhCuhZ4lsshBHo8OMEJaN2pVZEqgUJSHhPFwBVQOzomLfyR515fVODfzYPmiVmTHCEegw8zQ
HngMj13Wvk7Ldsy5ck1vNzBAvLjSk2Ot65dqaCqvFfm3YT6ue7SA+ZlEWxAlbdgSclgRpJyj33Aa
XS1cc9Bl4ACpDvuTe7VX0co1vfBShpGwi8UOP0Ekab6ULuGF1G7TTpTS07mb5IFTmaJXB0IduFeL
8lyMjDpaQoIIwm38bBRcZZxcMc/Z7gTB1TQ58pZ4VDzEaPMhZKrolwNDBzG94wekfqd3jCxCuMEQ
nB8ZWXwm5qI4yQgmAN98G2gzoxoJCiOQ8SW1cg/Z38UCfogRvj7ppnEBxlDvlFztt8MsqI9p3vx0
mfQzSlJ1qImo+1rWoXQNqSG1Ij0Z0OWCpkIZp3HnPTQCLxqS1voIJJZexdzHh4iIb0xcsrwBW1Yc
EFWJF07V6Y4D8bDNyX705CJqzmlZ1Bccelx7V0ifkkkXtCrD0RcrxCxWqh4xLD5Z5VK9yVBZNpwZ
uR8H+dYKAN5VrF0V417ozJ2q8UjEIRA/AjaHuW6uDb2vx3xNo9vClAIUTubg58JpUU3hKanvQfH0
e/AtgrLudf1hnOv7t4TaDdsqCUhvUTxLAVQqwyF2qzhNYckL7a7pJ9Fp1K47llp8UArw/HdCtMMh
9YOg6/rJAIF0zbKp3utowXj4y3Ur1lRL5CVCVNMGNF2shrvWKNFQjgKtVABWrNkM2g+hWoPwFedd
RTbcQRTZyRNOhls9K8Zttaz5VzfJKozyRUSyNT3XlXFLo5LIAmXajRJyVeCK5cUYw9ljVlJhuSyN
54ls5HNJVXymUfUsmRxdDJKyCbaGqs++/iAsYeKJ0VhtKtyT+5Z15RHG5Lxfa47lSRXNlSObzKAJ
fDeSt0ZRBRooPB5akCwJ8enIdx/7HiMd/SMNZx2akH0t3SN2+jab9jxJNI/JM8g/CFRG1lm11sfa
WtUrAKPkSAiYSZQNnRJPUPL1Y0Itilpy6YZ3XJzagz6vPH39XN0KBMqXBWcWPTetQxxgPNPx0TYK
2/ketwUtlTkWr8x/6V7UXUx9ucTR26TH4082R5xLSepBNreynxJyl53WgYjClWnwTw174oFkAM7n
Da3pULAWD/548aswhmYnggT+QQXxnRZD6JSTPmxaxKBErWUA7KJJf+gVjMcGSz8Z2cwjXHpPaCcb
JYwcSF/yZlFHZkcrhsZjz4hVcElCNp5S0sBJh51YBUUlr9DMlpo7dpblg9NUNK/XiE+xQyFNt3gh
5/3ca8rO6OLTnAztRkWex/vE1q1U/erXRHyf1raRvzK91rgimAtlv3Y/PCToXlXGu37SGKhCemwr
O2LHX2aaA2mbZt+9xuJc5Yp+68F67Ln/6guUws/UGKPtHFEvpEbVMQHTK7cRaLxRLQ7PGLpyXzWT
N4OGpidL1uCb40izxHyOxoWobXGL42Kn6SPdsMoIA8SlRAtMOBDX7FAMcsM7KHZPJOM+Nn3l6FV8
ZMPj8CGrVyNKoLfkh9EYrxHq5kn7Na+dY1KF5KvuhVL4tYYxgTxldylNcdg0xvpRmcIpyTvQAqVM
Ag2Jtr5KXYmmBaV6I0ueoHbU2LLhdYBEIJUElCHJtqS1ds9gCExjiDyTzcTRh/JX3XUo25ttiMzg
meDRyBMyoEpCz/Nn5ELjiou8ExZS0/Nplc4AyEOk5yJCGmNJX6oYFzpAbGB0a2ltEsKdXHQWEEeU
+VMxsMKCCS9tKh8iWbWcS1mlr9kSSMQEYL+w8HjJoPeBqRqOMk9eI2qLL1J0EJmAMZAh7C7rwh8p
rXfYiq1tyFnCwUVaPCLvCbfLJJFcZEWtW2RjvuvJWgZMGVq7AfGFTyqKwLpG2uy6Eg8wy2HokRuf
bDRJ2Akzd7nCtGgzamt5iCpURqqGFzUT20+SM1XySWdbQ07rtVqJBHedskMzQMFuDA4uc2FG2BMX
U4d/PH0wCE+PhSAoZxbkl7Jv2scy1Ugj7WUKriXLaZWrG9Qhs8s/Yl/PiZMZqZIPNe+53Vp9Ae4W
RdPdawSR+zJ0pnV34DzlsSxxX1ub1jLcCpghcrRtEaKxCtt09gHz3HpWFUsR9AOd9YSDGKFXoNz4
PgR8eYwRlG2rzFDiVoFltBpSsJzCPZO3/BQanehnaFmuMZfmQZLV8GyayxuI42IjskjT9XHjVvHY
+VHYHLWl7TaI8hETF5rhTLNSBSH+7RUQq6cRbuu3qthswEQ1yFutdpMv9TNNQXDQjTBtrK73TSuO
n3Mhy9+t6JjgMb5r/SeTnzSO+xKks9vrneyEaYxDwAof2OpHH539QZr4xl1NboAcbqyIj0QaK6T2
gteQ86BJ5bPWpOx0tNMoVZpNRVfUE6fBn1uyiuCb8vAWOFWyxW8z5ZbDb7T7dMq2tNuGvTD0EwfP
P7A8DEt6Cg2gq04mdbvZSH05I3/XWNPSj+KV6tvKn8pI8ASRaj8swk1Lhg897Z4hBLQZT6LpmYDa
d4XJzPEHtBmZS3LuC8IQB2s64C1TuXhW/q2M6k0p+xLbxN1QDUZns5Zdg/nsTimXysuS1+0mWwey
QIu+2ixpF250zepZv/EQyEtF2WlQMq9eF5XLNp0JbwZR3jO/TH/NsXLpVL/o9PQSaWK6mRoIDlnX
v7a1JDhKobw3vDY3lzJk/6wOB6s4D+P3xJGVzoQ28W6TOZuKbiOF7MH1a6YTFqIX71law7SWq82U
TzRzxtoRS/1X1RfvgiGPfAkHYrkYnmEnysxBMqQVpPBox2mwTompvyiz+RlGVkIGWZcDbtD3PfNg
cKnzcVrC2bFiabaBo+O5SFGtlO26VWqeSqEmkZt93XLjWJz30J57WOiNYuNUrME4F5wkBgYIa4Tz
XdWqxWHzQNs0IC/meFvsY1FEm671VxRbg5P240la+zdDXhLHalDxh6XqsYWNHC6JULNI/S3FZrKz
KukcbTSvfDqdz7tAfg7tkyHOIi831y3IDi9jcrgxpB4m9IC2v2tilaIiljZxBTjDNhbUbqI+vvJE
nO6KyWoeNr1soLZG00JhWSsYAUyDrk3feOFYjk5adAwrbqaVZffowOki075ixcMsqErVPg81cmli
qBsiSS6QGgvBbuCP7qVitlxo4RQ1Xct5pSYyzlkUQbsurNCl2O2kpjG9BdeBOwsNisHuXNTTGXI7
hz92T7O5S2aKyQlDY9oxIo9cY5r/6Njtx/twDESzh4+HMsVSnhJFhuJB4a9r8UAq5yTY69IsDmHE
phcjeN00TWK57TIvD2i1znnLVrxYREWZ9Wctp60tN0t5HGj5oGtMf8jr6Z20EVNkkBkMLW2lOcF4
nVASjXZcZP2U2UoLKC+/xnjiiJHyXoH1EHaSIOq7Al0RvRXhS0KbwFQC77UBmtUua7gCCfCEoJIW
2Uk0Iq9jNJleqjD5glMyn8NVtMjFxoHJYSM7Ur7fT6LKIz/zapqDv2RhfyQTWaDlEY0eLDTeixkI
Mt68J6MOjxNhsWGlfSEqCLRUeCg4iW+aPnlgMEbLUcwfWtSZezlftksRXc2qFJnuQJrsW3QQ0Q2h
4C8S+TJfAi7htkznHDRRk63WbenBRp04vungOBnIVN2LniyqH8vp46wDElj14tKYy2du1t8aqDlo
qrroxLEMBKDG7SJJbKVahyVKwdGznqpiPkSSsenEcteo04dZsBOsyzQGSzSPHsAR0RnjoYBVsJZ+
Ud4VbBx6GWdIb4oklIEqC5cuNjGVyqQKM2505wlGbX0xVcxeKauUs5YN7aRh+RkbWhuRygQ7K6aP
JQ/3ujFj7QC8BQopTP5AhTB1C9egqBYEIKiiNglTMX8Yow/CEvwpnpmLqGSptYyyUqafozrKDzMZ
mc7AJg6OP7riXGJXNIW30czfUTxfaDurbmvkiTtGg19IgrugzEYzVcC2668g9m40HXD64TKy5zIp
7gFZPKwIl208d+xCaxYG2VKee7KrZ+NlqaofzEMsMYaS22FcXCydlOVINvILWnUBUnfeBDEscYZI
kUsPeLDFpQuqGque3kWWry8SBwjOlDFo6khogaf1xyHHNCVlzfcs97eo7fw5lT+WIutsOTQ5C6ky
TcDE2LT0WlyFNpfDJg3KOi9WZ1zMMw7EdwQtn/ggeR2D8ZBZ6LlGA6xDMa+1O0UjySGQRWhr0Z1k
vAtUQu79BZUYqhht20fC7KxS+4A1EuOR2ERepXB746N6xJaUOlYpV94CusUWkA/SwWwGZ5Zo+4ZA
YbHSCZWt582zMInvmQrnL5xx7RBgeeNMhjQeP5ytZOmpqYRHSH/vUFW/jHIGk2Hhg1IwRklLQtgJ
7RakwnJrj4rxC+P5RJJRTSh5TEDHVJwBuOfuHOkJmiBqWKhFV4EvpGkrhy7ppkHI3YxJkQaovtQO
YTmEbcNptSeVaARxWSRPQV1LIZ6JjrIKEXc8KSSdEHLfNMIvNSQjXU7ArJQm2eGGUvKyKhJjx5Jm
SSyjw5RVdniFYzcnH7luflQB+2B/Bxp3RYO3LaR+j0RhM9Ao5bDIcscsUY16Audxut/NZfeEepyN
MGMJxyCRj/6t8GOk41Zosm8Tta6oS+TFZNvWGD4iExyuvCo3kBiwkZX4vJCZ3goxSL9+n3c8cqvU
zAS8TKSWsc2fs6oKN6AZ+LMyFX3yygvXIJ/Nj4GLehYNKkdLKwK40HY4xpw90JKwMYK5rVpv8W/q
t3ho9xyxPjk7T0EiHsZ5DGKrvSSR+kxgq7oHEHTvDoe7mcK5y78hVH/ha9rF2vg6EAMpNR+JbL0g
134f1VC/FX1bYZJYjZ0kssdU6p0AGRNjyeJDps5ARg4SVCjJquJ2RrmRzDWYe/2myepn30u3LO3i
DeMjl3fL3KyoboXq26R+qnGfRkqeuXK7vPd4I+wilV85KBbMKWTNFRq8QfSwMrePSqhE1GKTruw6
vf4iz/WujcjmncnQKsjwnmxVqEU2Rwhto0vTeaKPh4OfKq8p2usyCLTf8ydzUq5mLbxqCvABIKWV
J4s9c4iaMkfT1l+xSK5gOAp8DsO7WVWjY473ESsZa44Rh5lH6hbuA2HR/Xk1GbuSqLCne76fc4s0
cOuAa0xyEmOFMSdMtlzFFmEm7IEkfmcsc0LzbazTTLZhG/styjfVkEmcCrPrPPSMXlQCBIfoqQrV
C0k+lzmNLhR4s0d2gqOZ07opC+3cVwzrS/zONuJrlU1GX+xk6ouNSSlBtAchbVZCDYbj7ToOZMAU
iPKVKU7dIelcmKkdNxfogLRmCB13BgJjHbWraHbWQ0w3gjb2VJ0rsWHSyTD0P4iGf0FE/J1S9ycx
4u+//V//n+IDNOay/2ouXH58VX9Rs92/4M+xsPE37gvQAQYeeKgCoOf/cy7M39xjEHBKmeYf09//
Inioyt8MDd0oeAGUbibmqv+aC/NXsgoQRDTADiCF+B8BFXFe/VUDyoBZ1hSsWORiWyKC69/UbEbM
wT4cl5Hy9EpblxzF/VVzyW3yYyd1x82RHX8QWTYfTQd7j1e6RZAEpGMv/sraOy32/hbhTiwqJ1CC
3htRPb2iy9oNSNHd1J9elw2TQa/fTdFG03fi4FKtdqdb55FHuCk2eDT9tT2gU7ZrwBr6Ri5uInYH
R0HURq1LoWIXx1F7qBN75MLQqPmja0re7Id4Ot81d3CuA1dxHRw69m4exFvdi4PEzexqH1+VydGX
w7CHHDvYt8GOD+JJvuZbkZfDuc6Xd/VBD+SgdrW3veDmfBPBFV/UTbsj/u0z8UNv2NygETxiMLDv
P4EDpXEmFFo5hL6SwEOyxYfxTT4OzmBfQ6fzpDOybc2+7a63m2Uf9/ffLE57yLed9646lU1j4dAe
aLntspyr2hd2Yb/6T0+R/Tm79YGsMq94qPjD7NaAhDOQ9xj2XsRRSzifm6CnsezhFvsl/QG+t2G/
J/YT75Wdbnu3589m1/gCO2brDgvhZ/umuNkDqGG7PKCvOS1W6iTPEtqzhCNpkCJjHPBZGyXryLX5
WgNxC6Ntfx/A0fBVfIkfwtcdtGtyiZw66DaDLZ37lTFY58WFJ58Z0QyE7HU73TxPxqV9Xf3cNd3k
EG25D26zB2zBJYFqhzdBqSmhXUb0FALTpXHz/AI9Xuic7Fp/qhPzFXv4rs8ShuRvzW+uQwDHwu2/
qK7IHt+XCR+bom3f55LeP5p2d+GzpkhZv8ejhpMnuBtuA06ILyVnBChrzwqvhjfuOJLg7bXvNBVz
+HRb1Dfx9lLG27d23sY/A4UxIYRI1/zI6/fiFpPToX1b3ifGUzT6GdpSYcMyV1MINmxarjQFjega
h070xvFljZx7Us41tcl+DcyX+hgf5KPy2B6mYHjWjYvwaX2CqHFFk9hDy6bI4RfiLjvFrnDGnOik
wnGaPNFpM+ZNNoCmgv83HX7dAuXn1F0H08HYUprhjZdiPLbYZOmeHJVuO+g2Cb3DD0NLKjQEaBM8
hafhg3xz7dCf6b+1FWSGHdbtKt4obriLL+k2PSDZGH7CK9/S/cRIYF8uhx3X3zjiY+MKLAHVbEPP
i18pIsmgvaunnYQj9I/+rh85tAf0/ky0jY7gkc3oC9xgd2Ur7fgvCATcA1Lg0qHBteeElY+pZrX7
0dYJXB3s+ZW7riFj/UUiV9zR3lwGyOGj+JX6NgpAm+DljXokJQ7pGJqsL14Yfno/9gf/smywdzhR
tsf6xbuD9o7e70k5h8+Cn7n3J1hUnpeXOMPCZHefXBfFa+nUrxrrhuGMrwwAL9F+/qWbXvMtfA4E
AnIoZ9NV/GbeaEEZvTRUkcsTZzJpsxxLX3X8xVu8kSbqdnXPRLXuPwWbaQyj7336KzvpO8ie+geK
Ezv7DnEB0eZyzLf8k9N/u5HfLtHR+sCODsgjvcgPyiWx0G+ix3tbl23vSFflKL+Zhxp7X1TZWNG+
xK20Hs2ztzpGYL4SQn0kxsnBzPkpX7bKQ2A40in+UU7mZXSY0z0qu1OzRanjY5AUkQBnW6aK6k1t
eUHtqcbrvclclmXv4yPe0K+xtqL9GG+qy46cZOfFq+3YPi2up6G79b4YNLqR0/2SD/zKFl31tfx4
U1jM6cHTJvChnbqTH3/QUrcp5WzJmb3Zyzdks3nT4ST7knOiHr51saue1x0vwU5Gp9hWh8HtPfNM
EB7/BOm/XdujoyPasWHw8V+u2/lJ200uF8T/Xg6Sg4mvQqZjW8pWLZ3sqL9lWxW8wI+m2fwy/3kz
gj+u4tTfOMXRnQmQtt6gObIujjYj++7QHPB3IvclfcYef1J517kl4prWXh28WDanpvtrKrb88gDT
D5WdxlbV78g4pTVSuMhipGBY/MHla+jlBrnmC7m7ms7M7Ske1a+II16t+YoXXbTgDfAKr8FSXRyy
iGoD7krXCCSvcj+Uj2egobtHZ/MjbEsSnfb63vSfT+XKWdJBHaF9aA6nDPZN4yidAKIuF+YC7uA3
buMqwf0/sPNXA4bHO3ssl28EnPiipxJUqtNZQXfgosxXBhan6cBsn/juyY6PVvO+hI7wi7O3AW2G
HE71HHpXy2V6hBEpQKExRhu1Zp/T3nIuGUIDJNTO9Gtho4wby5V6EVTETreE/zuyw/+X+G/3TKX/
c+F4+u7j7zb/KH91f6ke71/1n9WjLJMWgg1Hu0caWSJ/86eqUPkbg0yc8qIMe+oP0/zfVYWa8jfM
ZKLIF6ravUJEcPgfXghNpLAE+4fg0AQcx6jtf6IqlPlGfzEQifiX6HuSs3F32DOs/6umkKNgNy8Z
1M+uboSnpdPkuwAQ+iYHtYYdPus5cGdq13sdWQQBPMe08MhVvR9eZIVGxTx4pI3LZCCH1hsMzfKl
meccFVMP7sXHDYy0NrozOlXk3FurFu+8TWPx/+Fd/29M9vfL/EdHBy9D480AUn4HSP9TDSyqi9ko
cGPotqyKXysj2noxUuHGRX14b+Q0DxVSnc0kWNkWhJ34J2ICamH0Xf03P1+5F9n/dAEAGXU0FQqQ
jN+0mUxRSKbC5sdRMU8PbSpmx35KKCL7pk/tMLwr/zpokLs6A0prDBhP40h4zPWo25Y1W9LaMqbD
as5Vdud1zJqzbM1dMLWNFdRm124VMAOqV3UlSsmyFtBZKfiaVd16S4duVY9qK5GkvhjZ6mt/SMX+
eKsLLF3/+q2WOO78/lLvNAP8OzQMVPn3MLQSdfdoYLe0hySrHzJUeaduFgkLWtfa0v24WufTZJIt
CWgVh7wz1HOP1Z5EdydnRPViMZz7MNq76kScFaujRkYbzsKnDZrApOQOVv03lyz+7pND02vCJgdJ
xmEJ4hsP4T/SUSdFHXOpx2DcgwY+SdL8jUxxZZyrqB5dinFfoOzY9db8KM/qujGKSWTc1WufSzEW
51GZy9yt8Ki4EvnsAVaSvD4hsBv2yOmnZxw35lcEdLv3qrXFebO0RfNMY5dQhNSadlhQB1/RS/Fi
4khPGYMEfIyNLxS97pZ1pwRzkjWf2dy3R8lSMNbJyvJTKZbw0EgFA86E0XgY1uichHsMA/olzxhn
LCpt1u0xLBhncylNj2yM8tHQRusXbInnlmyZG9KkklFyWd4EI2fzgfFk61He7JOos7wQSgJd5jLH
HAtfq6N/PO+KNdVP9VJ3x2oty3NLFC0dyFF5QdIYHjRpZYJkZQ/GuHbkNyUTJA6jqEHJ5rgKFIJL
XXJMt81M9LS98s1sY1ymo2EIB/wC/Tbq1uQ0p915zC0GiBpHIbzH1iC+0e+LZXwoMNRS4DkRrhy5
99TcEq8SbuuSFvLIwH4GIlbMZnqMMEC4Ok1gJ7SoiCe9qhebJMLMBpX8Yi6C5Y/62F8aAxN4Jg67
JmskkoiLyvs399fvy4+EG8GAeQ8l4O4I1X87gtd6lMwVQcpOZ44ThcWMhUyrOjxRMq1vziWyuCHI
gK2YkFI6X1kLptt46QVZKDgSjfSqZxSk6D6IlgEgF1HUWFWyGe9PvwyNnNYc+OV/c9W/NQ5gfsq6
oquwefW7qPze1/jHhwISpWIQYk1hXwuim9bgKSxcFizqzI8YFjwbMCu+JYI7AxRpChqfpXOtPAnf
/vWF/L6g3K8DO54Jh9G6+1l/WztnRaji1WBYSye0ebISPt/UAEgcD4vky7hbn9Ra6v/dZ/bPP5XN
wjBI3JOA2RDA9NdXz/gqkoWBcRr59kz543FqXlWjjb4IaFY4RWIInBgzreVzRgA2rW9EgTXd/yF8
GxumpX1sqW/N0HUHwTIx4CqSudeb2c3EAh/Lv36HsPv/tuhK+Avu25uO4oU4hHt98Y+fVYvHv4TO
zRHRGktHG4wzF/8ZL7Wi2Fhow8CKOai1DcJlCINV0I/6fozlqIKUZsbwtDDRCKX8gdS3QlSft6dM
hrWnt1CLBS2X3EkN289SETaIVZLdOPYMx7TyRSGY2lGlhp5p2YWPOrHIW70pxAAJwDPZhJNE8Rwu
gYplyg2j2nxsw9jC9RSR2iMhUEGQaQwnU+Q3DiMcGSW8QOA9iXEzDX9QsQW9Duzx9tqMwwuyJSZ/
amxdNAk9bjuEImFnIaajVVzj98Qyll2F0yLAm996nRWFfhZl7epAyKCSnxr9sWNsv4GUz2AJ/Re1
OOAANMnszMyM34g91HBT5XzzNZX0V3KwV4R8FeR5dcmmAyGsquAYerdrJ7m9aFrTXXuhHH+pETYx
lrPsJNYYiNxQHdddEQ9AXtJaNlxULrRs5kY5xhqo9y6dglpW6lc9bCpgCZF20rohuQhYC3dRWIZe
SvG3ndMczU/FQWWu7vLhrIhpn7frrgUtGBSKFTE7Hjn662LEoCacKg7LtaFVG3wb6mfX6JLXRzpt
eGGIQKilylj5g1InAY6sCYYcZ/1FFTrkHebimUmWhG5ZtvWHFFU1lPjeMcU13RZRMpyWZNJdMwnn
A8F9W1NPer8ItVdZDJW90sQ3qKICnQl83d2I7G6hUiQIgrH7VHanXNCqA5LAPgClYXFcNvKg1BsT
GQmomvtUqa4Qpw58zlplHnuzfV4ZVB47JMdn8w8sXlbmR2MsmZ9JtRZ0hngRO+E9hrvxsDCsvffN
aRfW4yi7ccMoGAJDyy0vB/Aba7dLw9coU6rrNNHBIm4SvhG10DPDOOl2d6NvK+yAezHKtoqymoG0
oIKJzWx5Yq4kOBFSugci3rM9ah2ss6n+Ugr03HVBnS6tXi+X0RKSnVCaaI0Kytm8MgPUvpNTD4im
XagQyOUZBhH0Opoldxhu0DQpp7t/pn/nM5wec61/D+s8wQM7y5dxBL+j4YTdsc0Zr00GxDBFIOfr
ehG6RUQkpTIw/BEWyKrVMIMimhXEzGmZy7u1QRdW4HR09BSgCDK/7wpBP8Powkj8OdOA0ozSU1gy
vUuitTkOItWp38qVcO15YK6TtGafZRUd8WTPSIjb6otaDJUbCFbuIFM3d8AW5QcV84ezmu1wKxv5
MSULeweSUGzsXCFIXYav5K1JhYyEYVHvFgM8jZwP4FQKsfohsei/CKhhNxVrz7OZr/W57uTqlVI1
9laMr4dOiTIqY3RxaaCnM+dzRC+lh449nnwNuWGEkkiibZRZcfgqILZFe5Ym3y3Q0MLt46I8Jp1A
+6ZSp20eyXLAPdZ8CjN246bk+NzKqNoMzLV5bOmBhCVnT8pKv0/yZD13cqvtDQ1Qh2msL0qi/1Q8
8T7OnoCt0fIjUS4IKqfVkw+FU1goP8KcSO3BMtSPMdEJ8wTKIWJZhfRpZcbNsGLUHUCeLAq0NZlu
hgxx050tUkw0NZcaPxHwBkyYDb8WRljIDu4Skm7KGDSW4xoMUUM0kgYax6p7xFjpguKPUuAUE+fC
k5dNwmlqxvIxTkuBZaHukiCndqC+FrEcIjlFIc6AeJR6mLvmMgP9icx9U1flkTh0IiRM3LJYbef8
V0IKoNO1a/FilhFKmVZXPwd4v48ElLLwL6oXdmRyWqM6HVO9aTc80DQyrNryJsPikxk1Q9BdhCal
vhvnUqWZZ5CAFpWaLtKVmNswgNKCqob9v3pDtUK6CeSediexjhHFgsaBJ+COxKxrOlsyc/YN7vPi
nOR3h1KtSaHljaEiL14C+2p+TnSN051Icrk7a8M94RXH3q9pWCvpPDJWq//8SWTA68dIUXD4h/fH
YLlH3hfNImr4nbDaY2xbJvnaYhipfg2kumJx1cXTWIVKQfNawRAe6eIKx1BFz8Sz5nU4ygEJa2zA
aUruKoHo82UqyatB01/RgJ9XCXF7bboruVbbVGPxReFbFAj5pPlSGpXMQsxMUfPqGp6r37WzqvjT
mDR3vT41yr5Khpz7tS94d8UsCaakTAK0kOaBfdy68cPz5kHM0JJ/hnMZKRdVbwiUVilGMqpgqcbc
24YE3qEcqgca40X/a6xFAANFJ53qNGk3f1wqflZ1S4MyCRZ5kp5qsaC1WObSqRi4jaU2kk7QuCbb
ktiMOby1prv0bFUhu8xBKkqmwNX91SfzZHmFmi0PrbUg5zLlqnqukO/Qvo4WSiClGudLr91TantD
Hx9moaDVuVYCjcBIUj9SfACksswIY3F6aKHkpxwoUYlnUxJ04f0biWXebjpUhgdN61ATKEr+RiQj
1wGAF+WR2NZv1tD2BN5XZv0g15YBniyPeogEY8oNW8XqdkgGXkhXrnwaXZ3SM5Oh4JGCC/Yq5ONE
xMD4jqSRlhPRkAvT3TMxtZu2kzWGrJJeOrlk3bOdSuTt+Szi/zdI/75ZUcVbN2fEBtWt3P1SK8Mi
x2WJab2jRtCpKGbtIw8l8UWyxm7BmD3PtV9X6nhhtBv+b/LObDluJMu2P1RogwOO6TVmUiIpUtT4
ApNECXDMcMz4+l5g3dutCIZFWNZrZ9b4kMIQDh/O2XvtP8SyJHck+/o7jBqkL1cBAzQeN/B2b+Hy
1noN2RlAYUAcNAp8HMaeHMpt6rbZLlAG1ph+WoQHxaOpZ/kjwzm26EhvBqNAyz83BVr2Mb6NjHm4
j7uYDn/Tw+rNRi98pq2vx61MnF9l3Ars2pym8HFk0wGIVPrg2Un1iGdM3s3BEnGZFfxzra1vh4zo
miEIlpMaSnO0clG5g4bv/RRNjffbrobysHgZ3ol2gokbquyl8dh11NY+jc0geW9PpOU6VZcfhPCK
Pxg0xrs8bE2c+3GXAhdcmAJuq4XaFXXVfZtb5P+tXYkY0JlgBSGVm45DXmMTm2HZ7HVtH6iqSAae
B/VhXZRzdnDbOJxYQW31zqpZpj0wtjdJJgPSISuhedsixL1RuSI8mOMi3G+M8TfZr82GrB6BrheN
rkh68ZRIdEHrhpP/oZRzdCdTvmya+tNnTK1f2GN+9OLoUceWWht1pd81kyn2Wdc+SduDGWtPO4o/
+mdU2gQXe6WDCcqLHqqRjdTkEMxlDGRuj9AG9tNsPMaDGaDQ5CxJ9OS0hdLdca0FY205JIu1ffeu
LBOMePk8Hqgi+N9txOof8jYo1+aQ2g9J5BdbqXOxFY5StHd1dNdkaXjvjl3zWMR18gmq+peqNOXB
Bpx9bxfdD6MPy8/aqegmGnGF0TNRCodkqw5B2HyOytr9hr0nWDcy0i9a4UGeZ79hHLQ0fWd3wHSp
fbm3jGpHgDXAbzqSj9hHzIamlU+JkK76HvON5Ne3XxQmvMCa7kCil9gG9PZfuETKIUHatnIa/57D
CwKpQYJxa/1PBdtONZkPJlbQVTFyYrOF/tm47ZPf0VFKxRdQsshbzOoJ5vjH1Eie4xjxV6p+WLH5
6fUk9o8kEv8nkUAe5+cLdfBSIyw8LoHzD/w/Xz1pJg7VBg4bnqRSsqQs/LsELv/LlYgjqD5b0LIs
4iX/pwS+RKDgdmd6hQfkcZjhH/r/JXBCVZBPUBgHrQUsyPtHxvrl5Py/lVsqgqZDiAMV9UXKYQlx
crL2ZVEGcwUEQ8aifoQlV31wS8fTqKMralBWIoanv17NmWLxUs84viJcGoqnHrKRBXi0FCt//XhS
RdSA9P3XbHsTuvXZZaIxik/sclycLUVzc/kqHriCN5dZtCk2bxDaoVyKVn9dJig6oy7iCClImHdf
RCONj85k6IdSZR3lJWIGn+128KJ1bbY+Z6G8lR+zFjr3qq8bum0lWiu1z2sK7xu7cZFRs20r8Wx0
VvTLfH05rmaO2GTj2FrrRrFurPJChTmy7hxOIOycdhNNsNBBkJfmuPOGPn5OKVJw2M7aGF681Yto
veSi0TQbO2x2HvUlWnt2JMKlSNi9mErlitTkskMZpUrxI4nn5DnoYtgjnLLT6B05cMNHCNN9va1j
ZX5ufWgu9Pmo1yI1LZsARipmw1XiOnl/G3Iq/GhnyYCQK6TYDDrWDHJixu2M2BY/jb3DLIXpMgen
4lZDjpTrGhcg0XUYpOY1LtzohmR5VcIaH/Q9hNcYlTO+UNSJURvJ9b+wqzkcEbXLzq6WHwqirGj+
10P5Lp3HOoWhFvOmlJkoxOW2UuPm8i//dkRTAbFsvgwwFnYgT3jDvQlQXxAHuakB0m+70BCIxzVd
R8nhWoGSvzLSThRIyyfk8u34tD6W4SZPP6EYOmlK7DAG87kq8EUlZea9p0fU41yxq+Sh4VwG3meW
xhNRb+gLI7Zv8Z5gBjdeQ/hE2FNjPpUbTCqQ0J0u/mnPkUcYoNsNw8GzHfEnnfxW7UDoEFJsQCVY
mRUC5b7x9fJTsXsqAExikRsHfRP1uQZELMKMVTRMMFI22K0CmC3kemRU08Vy3uOwaQd1hZxFlMbn
pof8g1w8CLpNXbf6Ns1rvN+ON3UhaxThfnNRog29/FMdFyH//eaghwjqnhQJzddv+O9vdBI4AWhY
bPKhn7dujEONk7p7AFzwbKFVP8CCFlfCw14rmyfzDxg14GzI2ihZWycTg+CQBvE9EpsluelnXlJp
iB02Jw5IVtS6Q5c8ZUvehd8plI7SRrLd00GjfBRUn4lSxM6bOvpTZRDmi8Y65gellzlk+wx19lc7
BDEMLqg0dxCf6y2du+LKALfezqBw22jjCDBunmXZy9T312uLiMuJijm0N3lR+hiDuO93eZGx/ezG
Pkjp+OOdzlTeu1tHmcjPQmxqPjiUnG81l00OxzMe82qThAK9cs1GBClRuSDhCHahtVXUTdegW2e3
5UbSHwjQDnG+0JuxHnJF9Cg2jqYrCPs2qERdHhPL9H/88ywgW4dFj1aiB/Xl+OHcRkI6h9G/STLA
dNlYfOVUVb+zNRPK5SuJ467lMvx8j5UXgaInlrLy8p7/eo8pd6GpYBqciEyj28TpOIdg/j0yBpyG
eim1o4kiaBcUv+tZqXc+kuUAFOnC6798K28/BH/pPqNlhB//7y7533dClSubyjiKtxOn+S2i9y9z
bSyzJmehVTQmkmpyEO8uX1S+vSqBUD49Y2kJ2g9LxtTfV22LKK1zr0WH1U+a+M1cLv05Qlzv7dDQ
FT75AXeQwyF8XXqpj1Ad9BMssF4Pcp8QuIPsPM68aYUbGVV8Ck7mwSaxHimNMJEKd2SNhe/pfcC4
qo2YkqvVGf4TYU5MbrFpJe9szEqYNMI05xKd6B9IC+vrXdawWN3q0lZfcJtgXKxKQBlbz5wgOhNe
0jGHBgZ4iNG35WdP+AUsKXwuEbi+0C3vkqlTB5GH1PYGIPoEuQgFMiBJcurJTutwUpnmfROA/ly5
XTCivq+6uboykt8sRJiAlvbSIi6QSwzkyeuN5ygMdIwIM++D33nntbdy8Ah1ScA+mKm81oc7fz2A
5ahxfZdWyfH1RlYDy3LzbKsgmOw87aO2JvbGWPdOK7fxlDn1lWH75luld4VuggRHUJLea4Tf3wNo
Gq0ITkqZUccb8wOGKrGfmhhUikyH58uDVRy3gPhYl2stzEo0H/SBTreNuciakjzcbCuGcXg/tsre
dzKZylWKKe9LFfQIc5XhUL4Hev9xjl2/oUkFHBvJVmf9uXI3b6Zg7kYwY7A/h9hJ5+b4XeNCpx+t
q2zLByram4zz3P1AcZviZZ++ryIcZWWSzi+j3+GXdHTzyXIQ6s0t7hJ7EtH7Uqt6X4SYOq7c2bK9
OZo/uTMENdybR6qb87pb+WtSg4AUDlTTycEZVZjum7QUjz5RQAmnSPhCSx4Kitx6YElYDyBq53Ul
svw7CQ0KeV4VzO46nEKBAdShKr2uKdR/ADtQ+Qf6LtgvaBdkeEMmz9D7y7d+ZjTx87ogThGxLCem
43cajvWc2ANuPiIR3EPlqRq3YWg+mQYx4Jcv9XbqJ/HR5eVIVD/0foOTa4HfsAEjR7i4J8jwbT21
h0RG+Y+JPte9L9voe+zO7k2Vd/Oubyz/J8m985WN45nvdTkRMoj4udg6nmxEZk+OfeQSr01inaRt
YcryuQP1sZ/lDI2I5kgxXtlwieXPPBkdPLTFzphpIuC7PX7HoMvq1KDwt8lUTJupbXIzIfNIImsu
fJV/Kuwcn0eYZR3OWQhhAcKoeg26inhk4g+QEQ9ws9xNBPPF3gzZVO+mziJtubKV9ymZu5nzQmVS
ZAFKVe2u/GrLxub07jn6stt2XNe1T/N0S0VNjRnH2zhmisowA/sKBZV86AG9lgvgMMUoMKJ6zMx+
I1sVIko2bThrOXfzi+qNke88c7DROOLE7K/cnndmimI/xvTEHwryzloG+F+fnqyiSemqx28ApT+8
BQY0GZu0CnH7hIMig4PR+MGBUlFtenMw3qX8SBDQabwYePL8xFrFZOXh24oDxI8JuS0rwLKQrakK
JdnGELExYEbV1T1JDrhkBpJCfhujaFkgDTA7G5hWuMvopYt+awYNGKImoFb/iZCMcdx0HUwP14yr
eJ1yhf7bgG4jvlNgt3ahcpL0PnQJ4uggX/6SOTENyNVic1WzfQdgVFlUGLuKIMEd7DQC1husv4pa
tuM/gFyYP4ZWP/4ubG7szqGaKjc46FvGS58saKlILZhubRfMN7bSH4irDhHMef1Tk9Sxuy6g7BzA
7nNqncMo/6Yqw31JoQv8FnTZzK1pxlgIvLnLfsSUV7EeNAVLmxfZrcKtlGcM5taf3BUSHNvYdz6h
EJuxGaIrx4czH+0iFYQMttRzHPfkN3ZRnNmVXeGz0GN1V1L43tBHxMUdN8VNNLI/uTLm32xSOW2b
yFsWIw2Lrbl8E38NqrbqE7Ktc2PTh47+SBtTbgjyCXf0S+JbfF8cb6PJs3ccOptfDmqDHYUc58qq
cu6pF50IjU8enA3N8U04mFStom2MTZ7I6TCLfL4Bc11snLb7OU4qfrr80OcutyyqLPosZLY4eck+
zQrSD/xwgy2T8BVBOktYiPlX3haP8+ASPnj5enwBb2cWAvHg29v8zf84mRcdbQBuNnjLsECgw4Fr
JJ0Eo1lNP0LPGachTk0dnnT6s/1BJDS3MAVL/dwnORIOfww9dz8VJh+1n6DObku2YiQL+yOoiFnJ
Z4PiPhFF82j+LNMsQc9swCc4OPNShp+l5lu3Y1jva52nwUhHKHYPMHgUwAonUE9wdSKAZ0lQGOs6
9xtgc5mZc0bL57rYQFqYYf7FonkWDvWkVZGN+Fgio/lU1r5E7dfmj4DMkg8NEgjiSX0CQugsEyO4
r3QZPkJpq+K9BxrqxWGWzDAbDum9JL3lZ5fZU7LF5Bfb6OcSdsxDm8E0GsIEdtpIBt8dICLWL+QV
CNDZv5EFKGeDREUvmOfglkCb4Tv0aYPKdS7N7+BeoT4oK22pycTl8NOsQzTu46T9p2kqRmwVTYIq
pXWr7mluMC6voYGgYE2BY6+sulHfgUGWgtNnhSqus111540EdEA3SG3s9SiAHsoGUPPaNU14BtFo
LR2ejEgM1E5ICVboAIhKrltXkE7Rh0he3M7O3vul1qwhtHW/qlDFL7WDK3KNdsy95wPAedEPsKhi
oIm/zX7MsfkgdTvQdXT+CHiiBVI+mX9AWeF+quBFftCyqz82hjd8ngIbcJ9slzCZJE5Z15tgAFM6
WAakRwRoEbGsFg7MpEeiu26QDwOOppJFNVKV+kuM9qnZqZa02nVLP6xZ26rwn5PCHVOUPJVxJx2k
nbDK2F1hni3NfZUnQXrrupNpHpIyTzB8Ofh5ZVyIG4l1FJBbupQio2GIuh+Xv6e33y9AF9djp7Gc
r1F/H08XvqJwJYLC28CEIES0Ct3VBIHy3okllasAj9Dl6739ehdtOQpXzlvU/OyT6+VxKZFB5Cy8
eeWu+ZHC51ob+edGCP3PZ8LlcIVij8o7gconU1PeZ6lTqpSpKdX+Z+Vn6b0/GGIdaeSOlN+CK1PT
20ejcUB1EWE3nQI29MevUvR2R9OsQVOGunjt5xoLegThIy/YNFx+i+c2xSxq7A0tGhIB/3F8LUtF
Rlo6SbBpQ1pJKzzDzl0x+sbNkOBt98BgfJpl1KSEuarhHbvX5nFIuzq68shnTjCI2Xm5Ju0PzpYn
K55dSmeWCTxU3xqRYjaa2K7tkIJDoB+sTPj9eNl3PEK59JhRvF+5/puyCL0aiUOVCiEhCdzH8WuA
Ey6QnpERq7LMegw6AIJd73mbqg/DXRCZ0x2JS+mVw8+5h0Y96/oOvlj/zeHH0M3glGPGuBote9gT
frZk3Ca2Q5fXL032YtoFeNgRkxu06ooW9u33ajKmeVSuzz28ro5/7TGs0hXohuGqRShGfyndousS
bQd2LEEp0FVN9e3KUPPPHEToO5lUDXDwEixzMq4R2eYqhbRFyrebqp3Qs/kjSrsG4Yie9XTog2n0
N66TRcUmGH3kESJG2P7YaxulVSDL4YVdCQQ2hHjlD5KRPOCXrono2TeXSbwwFOtgOs1RDk2XPTbJ
myBTPdhWPwmU4kyAErq6y2yWqg20qOgrUAFKMgMtXvKMh9HTO6Kj3a+mZy2iYH9ktRsgR9rsRwKc
g+zIx1U0l+mXMmiBsjELBjbt43YBQlT4NVZTQhYDADbYdq70qaIGKmzB49h4qZouypidhwRltCGw
KM75QCFOUdr5VTRTmODSs4bvQ+H6tMhCoDUDj9/yQFBpVsSLlD88NPDNLuxhYaxni7l4hc6eJW6M
0jSE++435aYD3nUvGgf/8wxkpNwGyg9BI9hzutSuLeMZ3VaFtasYkxqUVhvSLOhi4wfLSItfMp6g
CzUjf/xKTyl8qoryvEGjgmAhEoedJ22L5A9bV4Xdr46i6KNKABZshjis/viTwqiYNVk3bUDODB/d
VqXGFhHIVK8Jc5A1IYBpR2xxG8d4Xqtc4ddsBh29r0DOPeZhUMH8CbvmMFAQpC5BXRBUmU7jbD/3
XvMbjAB6M7MczS8FbREKlHLCC1yyxbgNawzjKxsRKuynObToy9V2VX8Zs3r4xfRDTZXgyQaAWDxW
EKDYuHCKQmqJJscu9coaS/nC1NMtp0r67nvAmnn2YAMUrbb0Cd1oE7YVf0quQi3f0+OZxY2IkgbK
cxiF1i63Sgxr6FuAPZstqieeU/oEn1mKZ3aiuv8+5FleoPVE+ENQQed9HdWSQkswX8DCH4W8IZbX
DK8swZ+Pva0RPbiDMf5UkQ4Ryhhi/GXGo/MrCvicVpU0gj/s0Bzv1kcLWu6V33kKVJrp1JCWhMZP
TdLhH3ueR+SZlBreO1DC+jXCLm1sNKyObFXMcvpGFMX4rmLYqLsYBBN5I5iGv7R+IX+JmThSEEoG
U5FyR1p5QV3q7mCBZYX54k9y3niEAgi0MM4cbcepB6Tm6MneoLFGOokWNGoBipbljHpMGMBCSFNr
NhqGpbMJ0qJ45k6ycmOpmOA0YcyjfSPMVqp3Ookai+SNNoqvHLPezvkCTxktB87vPsFVJ9MRcFed
ZT5yPqULaiHktS/bzqFmY2qbU3LTRGW8T8vm2pp7bhq0af1TQKVoJ1+NVX/NvBEg6NGfqENlbKPo
yMUebvhejvuyLeneOaLeerU7Ppp5D9hDlpTiL8/EZ/YXAVa64LWeyTbjpBDmtWbSGghQN4VyilsH
evxdFM7MJUH8/fKVzrxik/OVz5rKAVIsAUfHB9m2ISdV+hvEZMvpoy/qrQD8/GI4M6jdCm1jP0XO
lcX87fOxFcU1JOjwENrrnTwfEsXWNCdWbzJD5wNrw7SH6GR/ohXz8fLzvV3BudKyfSKODG3GaVdu
Gu3MrHuKU9ZslnepG40bC9o9ZQkbQRn5o/x+sdt9JZX+ymp65hlt9kkSOB9NVDKLj98s2sZIJNrk
zboD8sUSwfwcS//zzPu88p28ltiOS3BoldglBha9uUUzcnwtgJWR2ckWBlwLHf1bNSlz0/UAytcZ
ff4N3WY536rCc2cMFLph8XbNNl77cwWak3iGvoSdLGVzk8aFvnLsOPMeKG1ajk9r1DYZ1cf35oHb
7h3EeJshBRccpI69lZMDAj4gfeDyj33uUhgtfYl8hp3i6WCOE6dN+lmGG1iOFH9yETcrQu37Lf+/
vbYhfTtJCJx4i1NWcvCgUX78XBMRkPNkAEuw6WZF+9y3ikOSTbngFG3IEfeHUd7QvxUgxXoZPyyO
GO+ff0eSQw8dJH7/4M0WkVZALsbKDDdkm+d/MKjF38t2zDVhVrN4vPxyz8wUdLZty3NIFmE4nzyv
pqgn3ZTgoLic6mZHSms9rWJm52QnJOgLhbDtM4Gi9ZVt8JnrUjxmclqqePwPefyeq8ghJHCy/I0O
EnaCLo5SIExm/bnJwRnU0dCSz6Xmf37EY+ExObku/W7Bjvj4sqMbGm4dSsUqCVNn702MVjZXxFSR
H9ZeqV+emaV4QpNzFT8ift2TixWmZzQV38c2oWy+9QvTR1AiPX/bR1P2ApVO3gDn9AAuBtpQ28s/
7JmvxsODSuQcJ42lbnL8pF7axwJFRbyNIOUBPW+6G2r35p2RoT2+fKkzvyWHcxY2iSnRZm48vlTq
+ymiJiQ4Yp5K8d6WlbENM1Jjtjll4mKbm4SkSjw1/3hisHg8CGiUbGkDvFpx/1rQa7TkvmPThBWN
7f3xzLr8Yvp+coOP0DlcfsRlOB5PxceXOnlEe8BbPVh0RBVGDWud5QmIEwdF1ZXPYvlzTq+D0Xkp
dlD4pu95/CopTnakwk3pNini4j0RI81DQT/rvQGHeu2hHNtdfq4Ti/VS9SX1HsXeEu3JAfdUAtJx
tiIWK822QV8jei2TPMDbUOsEqoM3y+o+VHr4WAdxMO78smsfselXX2id6X1IWwfXmyEMWP9UimJU
YEnhrPIhLDfVlCU3uCpozl6+49f69+kr8lkRObs7qA2dk5kDq0tWB+BQtxNgx7uYCPnivtRR9ike
MAY91JTY6L+GXQ8aQ8igJTK+BNjj5a23MXSOqb0PsiLdR1bsfTURWUBBKkn6XVt16X3XWUVLw4ZX
/bHP7fh7bgTZh2QWDoSnLO8/5bMv2eDkEtqgJR0oGmRP586Vpf/tx0tFCOkmPw5kBuRux8NAeLnN
qSdW22ZURLiI/MPopz9C8JHPl9+mODOwqQiwAgQB63lwupMiZs7LPQP8rU15GCA02YOp3fsfiB20
76lczx+Avw1PHWeje1kGuKMcFTYc5MgS8NIlmoJ0BJxToUef5vK9vZ0+KWyiLmSeFuj9Tt3/c4XR
qVIqRtKti72a/W8xZPLbOqdCF7EL2Ik2nG/gv8ZXhtirivBkiBG1tYgfAjZ7qBuPX7+v+inBWE3H
Gtt8DtTBFAdlZnO98RppejuLHQGUhFTYO7KVLO/ZITT8xTK7OoAY2IzZWgcD9ZJwQlm+QprmffWF
rfJ93rlRsL/8ms6oNThJWYLNiu2bSFGsk7v1RBR1JRUNzA/JVhIqBeWoHjO8zX0SGNsqBNqcwhl9
59gQP0XRgUOXRQDEk5Xr9+W7OTOeuBlqiiis+dfrePtrTmah91NfoK7iZ8l3ujD631jz5i+Xr3Jm
mvTYdaItXI6RNly7o/NNzVFDtkD1tylh578ZwO3Omm1j5XldCzw54ox/+YJvv5NFueZLymg+8hsg
IMdXzKfKKmutnK3ZTWXEebnKnp3Zq+/QPoc7bOXiQ4wAaO9MFewR6mya4CoHC22TevrjEEfm+3ZW
6V4JWliX7+3NltXiyxWcEEyaltK17ONbq5PO7GsNuVpivVX0AbIyx+KHG2NrNnYt9uVYL8bs1HWf
26J3YLDlLhqVy3fxZhPAXaACtnxCp62AM+7xXUxRa+R52YOGGMGRtjltS5TSCHJaI+SMT15rxHDc
Xr6ofebZcbuzhCFVoJx6qsBpiTTHRJ6A3Wsk4faNlDPR6oYLGgl/d0oRrnATexdlof1kpWH8GxFl
84tvYfg5kIJJkc326z/TOIPI1Tb5ICvlL9TsxTH8wyrNykS/NruQ3Nts+OMNqN+Z9jPt76Ik7B+H
XupHtrIKFXgyDRi3ckTLa6zr/t5XI+7IbCRDwXFJEN2igREfst7MvPVsDtF808vEs9bksTogg13y
SGzuM/7Afrl3bjMvtN0ru5gzvxGYH3Q/fIXLxvT0N5JGT0al1mAIk2pTTLl+aEFA7CAXvMuMNoaI
HgXXBsabGYHtDDVnYfNvsaw1JwOjGZ2pLqtmW3NwO5CxBwy1Gj2IwJfHwtuWyrJvstyAgyJ/s6Id
X6gbXLydYubpfFvcdaywawOCx14mWm5rv6hJM2wwncUar4DTgdWNR/H58k2ce8Nsg6nr8wUwCZ48
LDIwu/Y9qbdamIo6jwICV+lhPU6NjZtO1geUwnF+5dHfrJR8eSZtOWoFLAL0DY6fXKAFQpg5Nlsi
RuybYi7nTW4a6sYlNoO0PrfcE/nwQxeNeftPH3fRjqHMoAMJUeN0oUSPbRUd8QpbVN3BN4tO0jrF
FE2cUECWwSZsrGSNA9uQV1boN/M/D7wMKGZk/gJ9evzAesZ87kCN2uZwae5HMsD3ZPGYN32bi3dD
nnQ/Lz/n2zV2uSC7EV6vS93nVCWhpRG2+awIGQogHG90wpYvzBMSMhBL+H+IgAGmkujcW+NwrBvC
HNrpvh5GOvPK0mZ35Qd/67hZ7sel8mVS3rMd9+QFlAYJ1ywqzdaYJrLtN6R/2fUaiXEXbezESAjj
nTUYNwyNDi7fGIjF2ilyuaQ41MSrAStp3pkaHMQtOCs73WI/aYYVpk9CIePezYwVM6eo9qB26GRb
xhz/njM0Q7eIuJOHgX3jd0M2hGuEwjK2gZtpk6gSDDGbejTZFZO0IOf3TTcn34wOFcZqUB6JO37Y
NJ9SayAuBcAXN5V1yn2Iuyx8ZtjYX217TCGkD0AgTCMlOzNr5l7QFRCArsfIrG+aMrOafRXV8VfM
FM79POTTtBG0rQ4E9C7MoRpNJhjnwgZZX2fl+BJqaoPUGPJsb9GSgHpZz2IEqZfWgXrWAcZ2yPKA
Rwo1xCVpuqBIbtgrRzuhmjG/sTkffCoG4psXf89sHzALoALq7XZxmvadd6CZC3szdPLpzxRoXW9l
rZDIXR6Ey67zaFfKb+5yHmACpyaIVud40FcRTaRBVeS/GVN/QJ3k4WtP5oNDkf7KuvrvWu3JxSjv
UZ/nEEojzDzdYWEdTpzIyqEZmX77tTdk8S3zCyHoKSx6OGMwvJ8cVEMatqMav7E9sq2PRWNkJE9X
GVhOpxl7NI0Z0Sbl3Os/wmpDY+Obxjy968Ko/ZRSSPVu9KI/vM0Mc7TeA3HJEYxrUkkw+Hj9M6bP
Umw0saKSTNYZV71o04LoN9OO12DkqAeOI4dTUgH0+Clo3IGjCNJ6/4OukLVvR8eF3RAi9oH9bdo4
cDoPY05PdmK37k28VYS9xxnxYk2G8EkOnQMpQ8e6PnDsDR7GIq1fMlUAokqtLjWh7pvDo5gm0wNP
ZEXkNbUSiaETdODwmQnMrRfFxOZZATlAHAea+tar57xd4/Qv8N4y7px15OTl99Roe1QtrVtiEYLu
4q6dwfUOATmw/S4d6UAz5zjRdlF6A7JDSSjXmj7rsJnwSrsbF4w4AdJdzuKGacObIPsPxUHlwIbW
+HnEi/LiOv8qo57Iz7E1qQlTRjZv3N7tEPSMTkIco0sPaJVirHlhO1NZW8hS0V2ftf6XoaVexZ8p
lLyXkl93LVHgkBogYUA/TlFdCdRJqbegOYL2Gxp72dO6sdXvxkpr/+NIxsa4j0m6cZHxDORgZ52W
2KZof7G7IU8wXKEJUN81ySfATwLEW/0EbUy0XnbQMSB0QMMwOp4Z7k36oPt2eMwijxRRGNQIsdok
mOkXjpXcNYka+k2QxIn6UFbd+DSSdi33bVdUkIQNd9p4gwYawb6wGdZmKEkis9gOY8zLXKn2gWPg
rJ/Id0jAAeRwqsJqCtlO8hcs1ICu1D6o0hkrncg7oKhK6j+0HxN/h+sS83yZOc4PMiuC8Q7fJ93O
MCYdJgq9+ampTfOrRtTRAFCISIcYrEB9dYySnA1nbJrnVIz4iETacVNNSNtpjcVtIl4ni366uCYW
YlkI0BfIV/QSeRzp6Fohx1rhdlaE7bqiLR+bKNPZo925JFo6Se//RLqa2vh6hukrVALn+fJUdGb9
XdwseFmQybDvto6nIrvWrA5W022pPQ5PJPDG5MQWLz7+ukeqDNc0R2f2N0uRb+kX0vZhAT6+XOTU
xZTFdrctQguQAx0PDngjyhQqFCSMIbKpd9g7s5sCBdvD5Uc93dFRATDZsy8CFeQxbx418kqSbZsh
XCdmGT4FwV1HgFueTT/HMn+Yoib/cPl6b4oPrxdE7UpbhZmPTc7xw5rVmOrJh0A8Qwejd1dTdiSF
ZZzzd2lhtsROqZi6xBLNHSwETcf8RpHVYW0yE+s36XfJXdBogiYnnXTDPSb/wdr7MtUDVNeydq4K
Ope3//dSsdywtJYaDXVm3tPJUhHOkyB1QhvrMSzdj6T1jR9Z/UcQubA7uT1Yy4EHRiqxb61kqu4i
hY3v8ks7PQa+3gJaMYRU3qtV5PidxZMzoLMYjHU+uMOhL2MADnFt7diRlcAjK+sGGW/CptxN3me4
3jaXL/+6/XvzCijTLe4uSqr+yXbMi5l7La8FmEjxA4oOeTlrqDnyxbKN6G4SmQ2/PkrKb/FENAvB
V2pnoSl5MdNOr43A7vZOLAJ0xT1F84RsjCtbh3ODmEY7FjyOyEiulg/sr6qMGTmiTWhHsGaSpyvT
MF0HkYjXdRR3e6NmRyua/Jp87/SrXX4UFMxy8YTblGtP9iuZanTdhMgHWndyvoQVMkhv0oTwVYBR
JtOd4aVAsEyMPr5yLDndKb1eedkVcyqx0DSfnARrCLHaq7N4kwpRrLwEaFqQh3Cm6BgcLv/0Z94s
FkrawY5NF43Rd/xmDVgcxSR5szppCdPzhnRel7VhA6YQI9YPosU2MLWaayPuzEfHZalSStge/PfJ
iKvFsmHNEnBiljf5SPjLdiMXDQ/1KZPIdSuLIEyFQbgbZIe9EL9ggO6lCK/cyJlXzX1Q71usNTz/
ydQ8D/64iBCM9YRzCKg9kZRg9MypI4ilz/aXX/bpssPvSsWe/AvqTDRGnZOLlY0HSaXLI/ZeHTQB
kozip4j0bFBv2RjeysZxvl6+4rnHW+Y1PuxgwW2efDh9adFV0sz+NRridWhk5dfcDPlmdNp++Q8u
RSsGoTTvktbO8UjSuu2iIGzhbUOBWWfSyw9wpuQmJMN79x9cahEfop5gj+WeLN9hM8DRGu1wjd0V
Sk0px4GQ5wg2vZG41+o/514hSOpXJi4nitOjM42uFoOLGa4lW1Ho78Fgwp8ZrcVz6+dt/x8MSFZP
NieUHHAVy+PXmNo1v9hAXLGVWcld7A4puzPC2Fepx4Hu8ns8t1ZbwuG3smnbmohfji+mLLxGXaPY
HMgeHk/oqOajVGnyxSam98+MsKkhNayW9wsLwdy1ekw+jJiSOE6AP/3VKQ/jhVVF47jSCeS29eQi
YOnmuH+5cqfLY5+sUK8I1qU/yxpw6j92dDjF5Astn04OfcDL/HyEWFC126T25BMClA5zyxwDParN
eNpg/lJboxM9rbSmu3fUON/NTjJA7QEzN1z50c6s33zQ/M1ulVruqaomauzJLCYSOtzIM7YNfLv3
kv7MSmMg2yJrlRssV/YKHV/jUBKgWXf59ZyZWBCFceDlO+f9BCcfRKTyIZCJScZYk3c73Rk9YCmW
xnAc70vISVcWjbOXWzgwGG8WDdHJ5K2Bo8x+wKRJp/TWIgBxnaTLNqnJhr0Yze3lh3tTvGLaRLLP
hcgVonZwuhDns2k1g5kj+GwBW2i079sycOObYKT8XNspx2IxOd3z3GfVl8gLipu46d0b3c/elfb2
mVFo06KirABpYrGnHH8vdWPBTETZt7Z7a779b87OozluI0zDvwhVyOGKMBwOg0RFSxeULcnIOePX
79PaPWgwWKLok1VOPd3o8IU34P4dnsiluoPl3dlNmiBxkSoYHE9zE3gQ/0AwCtUYbiCY9myNI8RQ
J+dCg6L2ClziT1hTLi5GnsopUYb/syb4fxXaxdfbHDUUhol6xCsFqWpzKaBsO9gaWog+QFflVKx4
BVI8gqjfxjoVKQMJSLx7D07Qzi1LO8ww2DZ0xpj29cr2CghreWjpwSuhhae6iRN5nVtBOB3fejux
B5pI9IpRoua0bKmhLVe3w0mMfYrta+KhP2R+0Sl2XlpdjgPVyeZHfUY0r18Q50Vkj/wbQ1/z4Mzu
zFgHSg9SiiIVUf9mLyUdWFh1BhqcrJNy11fCocKK8n8GgrWje17smM0nxX8LdajfndYbZkgyO4s1
5ASUsppXMJUXyoam1N+VSZafx6Jr/sqz3hHvaanea1UY3ettPSOIbIR/D40ivZv7yFgOkp6dW4TC
C6+3CUoAmrFYoD+CerhkQNlSBNIkJ/lXQ+uY/lFsB2YxpneV083/Yb3BTMv0F6j33wTVK5o++VSr
iT+jW5tCAsYRHowxQR9CpEcdjb25obkCIs2gzwte+HpuZVejkVcODFZ1Mtnr7Dw6eWrfVyWAFq/V
8OA9uCR3ribwJOCkUJEg3d+GX9aEJuhaIRmw1jLSrj0qclanyn6IAfjaSu+KNjVRV8XMBTT9clej
kfqua4XQYTI2l1TTsDOL6vDg7t7b5OQxFPuBAgoY1/U6pItWL+DLE7+S0W6cCunDoCNF31FAPfi8
4rhstzggQOIz06KnsK0uS2ALVovSp0/v8J0Z98U/eHHi8WVV/SNVQPPFsHrw55aUv3995XemCA8H
JKkjgkOQT9dTBJCnh2FYRj5Skg2MBTR0qi6p/EKjX/AfhqKFI0o5Qhdts5p9PDhDX+OCXI3lemeM
eCybMW7hGfzmgw+3s52A7NKQp/GpC/2461ktIfjCQszKRl/sSYsj7QkQfnyQEO2tHcAP6sqUXxwE
269HodYY5w01WzqNYzQFdTs4TZBONZiVBGnI11dv50xyJEXrmB4jdc3NE4PTCTKuCVELFvEGFuO4
AmE9OmPg1TgjDuqS3n97+4jEC6rGYtH82CL24W4WaqlxxdNADu/sHlqQvdqrG9O0xjScfszbxyPR
c3hA+WJUHK+Xs43kdWwsTAE6PGR9sCcYZZXqilBobH/OAFccrOje5xOJAz15Gc6Bvgk7V7Qrw67S
I9+cCHGzkBKMuQC0UyLkAF+f2u5QACQE6hV72u1OKRsttEfdpELWIECIWgMmqkVivIS8TG8/ZWwS
GlWUTIXbgzgaf7xLFsIr0lRqOYwoNNujcJDOMsI1pzhStbcXeoSuIdBTCPuIm22GahJk+iHR5P4y
Nd07DVzLZYzt6TEVjqtvXkChu0MeS+Gbh2lzTSEPVbQg8nCojWv4KpkQFaT0XzZuNo5Huno7t4cN
KpreNl1n/rB5/lCvt8EWIQiVGUCi9V5rHmitHN1RN4gJEgMbQAgHDHlIVLk2+z1pkkFWE7x0u7Aq
UICuP8VGKJ8nJIV9u1Kp17XK6knJgkU0Tblz3FpHXMydSwXrUt54wV1G7XAz04ZvWjtoX/moddWn
MbV/DmFSfGqGub+v5jQ82DA3OC6mjJ8Vgj0MR8qni0jvj82J6liea0qT+rUioZ5cyWUD9GVeL4MZ
Tv6MqfJTT2XxLPUldnB60rwD3FJ+7GiDPOLJqyeiga79rRtT8uP1DbbzzanmySDGNYp6N++gUqoO
QvNV6q/JKJ/yXGo/G3FWPL8+ys4z/7/cHFAMNjfO5soJF0KpYVZQsgsRR0b+B7GPk0pqErr1muF5
M1nmA2Yl2GolSW2+/RBRRONWIEGiLrwNMtIVeFycZzk+nkv6q7Sk6DGaGvOS2OXXt89TB7EnwhmF
rs32ZRzwd+BjZ75TtuaF7ESYMShyQPVeC+CaDY8htJI7wgH9/PrIOzual5j+DWAnju+W4Dt0sVwj
8JL7CAsm//bIiQcT6HihYd9ghgr39GBR9z4ptWeKsMwAUczNzdQjY92sU4JN6SCPJ5QasC9ME3TW
4hxEV9rYL+G4olevR9XLf5gqIh5CcxfhXGNzf5DyJG2KIqevj0jpQAKYPnf28n2R5/nOLp0j9c+d
N4yiLzkBiT16MDcTXZAx0RHS8AExlvgGG5GnzErky3F/JDq29xFpvgGq5A0Dv7Z5WOqyXZxylXNf
hRZ8jzmV8nfZ58X7UVEoXpi58/31lbw9/FTYKNIoFCy5mbZ0qgQedjdmWDSZCUD/Gh2CZwTU9YPD
f7uA16NsDn9RoGJU5Q5GUGquIBtVUmFTyv79DNk6eH1CtwtIBEXgy8vChwKefH3PKlKLOl2+lhAB
YusjxPTvEtnVGaEK4yEvR/XgDIhn4jp7YTi6EMTapnAx3AynT7A3Mxn+OrK6+akiVcVhTDXrZ3le
W0/vJXqoBl4NvjVHdNTxj0/ag5+wO2OHCgEEGJWDv7lx6nBNe9mqS98cECyHj6jXn2jwD5cQdzUE
S0mdDlK2vc9p0SsQvRcZYdzN8RtLPQ5xgih9mb4a0h+Jgqxw7NCK0qOH1z/n/lCWQehPBdne8qY6
vW6p8oC6iIcRw8OeZsWTyhriAopmzkHLfe8wIMwg0hoTROeW12MYRm9HzlT6k77GH+gH4ccWzclR
KCA+yHbPWPRshfYFgd1WwzED14GRG7TJpAEgj7fR6GKFZNKoXiFXarNzWhY1D2q1X+5sJP6DBGb7
r9fX9fbu5hWgjwegnHIlEdD1MZGtDEljWy38scLlWZvIqUqUXu8tLUk9NDWXezb94qPgMB6UYve2
KzhY/CYoIgnxzOuRmxX0OuxynG0yG7WYdPk3N9QRh8QkNT080o4wHGIzblcbiiHtJqJNwWa9Hi/N
Ic5E6F+zWdefeAIhblQBWMKbq7cQf6JHOcR9/EYGngPLjx1E3U5VaH9sz2QVkQ/n2NP4DmAq0DWE
U1kKnEovjAwgh5LdZYmTfFGwtHp7FdhSUNMiCYKiIIqy1/Mtk7qnPbSUeOIOsadJOFctsWb6/bLg
O18alWea6XKQMO+U+nmM6bkLqQ/oK9vON6ZRtTk6RuVTosW1Edm2XPeS3NS+c0VEfYBHqVne45yo
925rhbNQ1hrxA13HWfun7hDvOL2+wXcuDoAhcN6RvQWushWYKQkCh1RWKlzIW8VtMmu9oMkbegVo
wH9fH2p38oCvDSFDj8OfvNliRh11ht6lYAczPMPrVLjoxVhy1K6FV+NzZyTjYzXF61c0YYjCyBzH
l8WIhrtGT52Du3knt4KSQEeJudODAKl7/f2Ldl7jTisQvO5q687oo9yLnPorTI3qeVbC5GyH80Tk
bRf3Rm3nCFxE3cHa7/0G2xFtUOE6xrW9Sa64xwopzMjEI8Iy+amJjelJtxdHeL9Ywy9EG+X3BgFi
+yiZSfylRgzIuiN6reKDt3HneQYJBlJULIjgG18vxpxKYPaqKPNXpasvw6Ta50wppktZLZSTtFC7
VP2Yo5WiD5/B7i0H18DtJgStRpOWdgVPM/WW6+GXBFvBelQcb10KRCCLiNK8hpXXOEit//omvL3m
GIqUkCPIQ0nH4HooBFjqOYGT67Vm5njwmusvY40Fb9gAJIbHb3zVES48VKK9fcsouKj0u6nuCPLN
JrLrq1aZLVoiXqn06rnD38DHSrl8gqYwAVesuHJWU/1oOGjgTHb1oMxdcbDjb74xC2uKphcvGiCN
rTAYvOIO2x68FxclAfiFglzsW1ZSAf2WR8lyMYA2PsAyT3rfStu5DCiQ5vdvXH1+g1CaB+lkgKTY
shkRB4OIPVeTtwKdvWRLX91ZepNCUpSsl2nIHddB9u6tCd/vQemaosBmU1HZ5F+dArFnrOvJ06Wq
dg0zHs5hrQ9BtxRfpSgc716f440sBPUuHjUg5jp6CAbNn+stNmfdqJkLRkNSXjhfqtysL9Bhu0u9
rtgQGcN67h1zuvCQW+/bIQ1fUmgw56F3hkfUe7TvTdQvR6KVN3GMKPgBfaOBLuKJLWgxAwlcaRj/
eXkl2aeyqtFXjcreQ10e/R0HS3qk3g1PHTv9YDluzrYYGery77oJQfRm5xsr0kUD/XvAzU4UNG3T
+maspdhT4xf0+srvTlJUUAmYiLm3mX1B/1bvwnD0LDDMzwk9exfumXJO46S7q9B3Dlq1wWqaXuxB
rLo7stAtENVbYonNJB1zLSWnZpK2MeoZxsKN8oStQPnPoq7VXaXY7UuMVTqK+oWsHUTjewssvi0I
ArqtvCTX2y0s02gZinTyMPTK6rsq0bQfEXXX7NRNzhEf/eb6JFfkfUCED9oz6MHNTR0he1x2czt6
dlFjkjLGICXRw4ZBOXXTXaUVzQs2GW3+1ltbDEvIYAlSORWGbRguZYjQzdnoAapf70JtMs9qOSuQ
+tYkgDQWe1KBa9abt5NK/VU0lmFz4KJyvbD1MBC9miigdlmbehkaET7GsJrbGCEyxMkY/tSsKbrv
1/RIPXnnk6qiziDgIOSO22uS/rUyogGP9mopl/cLnIp3Nnonv5RaUQ92rpjEVdjPyqLyQUMALAbV
FPFT/qi3ZrB6eoJQdK/0Dl2BkcDD79q6e8wHTX9Czrf9/Pqq7u0gWGGCtQItlLDnekBVjRDq7ZrR
C61YD6J0ye9zzSkAiZcwA9tQ9+CrlG9Nj8UsBRSByhQXxPZK5jq20cznU6ZVPKMTp+JeV3fRg6Rq
R04Se9+OVqkCt9rAyWrbhZNZTtMYOSFtMxR3SdrKT/bUFh76Y0du2b/X6ubjOaTIFFDpZW6LxX1n
ZLzc0ehJqTK8Q2k7nf2JJwUq1qSgsZRolABOi64MpttAnv3mYLfzAec73HPTKB2eFahYNrhwfDX9
Jpzz9xo6eIZXTnJsXfq8s9A2ykP9L2e1iifsZqPvDYnc7HU9DQB0THv0s1/fHjv7Ec4cLFHiUVLC
7W2mZF0tx6PDTTqk+uOg9d1d32CqV8rmInDbR211ZefqJg2kKAX0mpO+hT+ayhKtWkPE2QJ1sN0u
6q34F7Ws3HBxZJ6iy9pP2TeLlVzPCLkXxUuK89DkU9OcVW/A1fA9SiqF4xpqWajUHrV+QVhvnsNz
iIue7KIDP37MR2U6CJr3VoobkYyd88tNvLn3aZPm8Eel2SOPsjIe8ST62Q5G079DsmKI3Rg55iMF
MXHPbjac2NeUzknhCNk3V6Iy2HGLWuHsGfVSv0SO80+vVuq317fA3iC4EFAoB05sUQK5viEQUUqU
vlOJGOJ8QI5RN4O2LrPg9VF27iGKkYDPgBoItbBNlLbWtZ3IvUQoqozrmU863uuY/xAMR6h6F5Uj
hOGPtCB2LgdsfMly6JgLTMVm0BRJRqdYCcOyti3/HZc1Xk+hBFcxS5E/OThKezME4Ya1PWAggt9N
ui2Pa6elEQF/XSc5ipaLXr/06OZ/bTWQlKmctie7jcyX19d17zzBMcGKCQswwcu5/npoVuINB9/D
myu573EANpOXdFGHYBymQgXeamSPsp4lT3k/SQffdG95gdiBLRSqLLQBr8cGSpcoyPFMnmjWBUO7
yNEdrYhudfOslqaDR2Vvn7JBmSqf85Y/UcoOVuZhPHtWWZrf+Oaqik2QeVQI3JsUUri4cylgbzFY
uZ7U6jhNa9Av9+qxWk5mVHcP41xrlzyJrCPe8t5YmE3RLAJARqlefNw/ooGZ1xlqAMjjgdKTb8Qz
4U6nyO1jmrXdQXi1O5aw+kDcDInhrbRwiRkVoENHXLxScheyPbyFBuwFz9T04CTsfCmyMS5tmqoC
GLk5dsO0Tk1Npu1p8urcdbUeQtVq64P9sHMhU9ezubLQPOQEiF/xx+JpetlrxUJnVmliGgxTraCu
rht9gXNFXDWXJTfNg9j/tqSGaxtgXSJU5OgoUW8eASonDU+SPXryUidSwOmWf8Fp0p8Qk1z+7dMQ
/IOSdjUoCGcuZD9LouJObqROdZuu6vODDGznm4rkF/6HuFkJLK+XIC4ikFAluUhPFcVNMXSmZT9U
d5NqxQdT3xkKmy5ePnIu6tXm5pum06ymlDmg3iLZfGd0vfkZmXsNLluWHwy1c6UZlOh0YbOiCvjR
9azQDZiGdtABGy1mfVZHpXF7xZieJUud3xlrJp9teOxe0kba+9cv071J8uCCkzaRUWPw65GTnnUM
NSZpGEv8HKF9RTyRYK7kyoW2vLX7SF2GhAZcNk0yBOs3tyfyuImG3NTklVaXfc5SiKyypBmPgGjT
+9fntXNUhNsPUStlGRBkm6H0xjBreURLd82k6XnpFPWEgnnid2xxX2unI+DYzlPIeGiSCUnBWx2M
zFExf1GMgYdhGE8RFTIXqZXPphJrZyt35ntsSpvT63MUR28TK3Gv8e2Il0BabaGhpiS3XY7flrcY
eoZzHb27ztUXx3yOVtgobqWNxVeMug0Tp8Gm+qSi0ndku7azf6i2AengqAgXrM19jqG9ArmOdY6M
rPgR61L2YZGd5cnEQfMoct9bY4pe9B7peSL6JH7LH9ef2Rp2EukoKIf2ot4P2mwEqxaNT6lVLj4E
JJISUCUHN/veIv856GYj9UqqrJFJBlSbJdomq7Xc52sUuRhLWG7opMkDnPKfqMEJV53/8oTRoKQP
SkcZl8abXDaTjS4Wow8ZHj/VpNQnba4knEDKo17B3peEkwEmirRZMPquV7fVo4haEqs7x+NyVkoS
rxyOCCx7UznYuDeagxQwwTKTfQmADKqjm1unUqOy7Wd98KzR7IK1rdOHVcKhsFXi7Htlad3oOmnT
fGgG1TPS4TzUBQpMhd4mMAwwHxLROyH0av7sqnRNSboH4+94kI8q2uLjbk8Y/DjBBxI8S3Pz+Nlo
sZsArUePmrH005pjLLlKNEo/dLh6YWmSKB9fP9I7HwEuA1cWH4Kl2cYRoLrLPks5TrDFENG38+6p
oKZ8stpo/fofhoJ5JCBDtGS2tiHaRL2vxcfPy9JW+oDNJvikbCm4t5pRO8gkd943Hhdw9awiEdI2
56Zd0BSlAYgQESb5JGk0AjvO+acBv/VThNvLuQbt6LYYDQavz3InMGNkwjJSSuCNW1iNunQUvLF7
9nLNlM5hVuLgq8VHjqK3fTbAChQVBAyDjjPB5vXhaWpSjVVnQ0uFWlzMNntvWc0UTHYkBVj8hB+m
EVmtWYaNFNV66UpW6Ry8eLtbB4V9rmH6rZRQr3+Cs2h6x0LwGsicWj2ydV+yyXHB8y3+64u6O5So
8WOyAMVa3sy2i2RITKnNLnUW+4xDWObjcYBphKq/GTQgFpb2ORwf4k/4gdezsuUoj1eagp5TW2GQ
jNSL+liN7qIYx4yeBBpPtOqI6HLL6vw9Kshl3DIoN22zaPws5SIuNRRihkg9rYWVBVGCnoddKeoZ
loS1nJDHaU7YTwm9oQr9fHypx8dQzqeTpqbT3SihKexb0RAHOfgKv6Trf6R+K+a+uZ1EZC46TvyF
g3W9Nk1rR2mUK5wqFGPeDcmS8kxUeECtVvqxzm3HN+k0nl//9jvvIV0+MioiOM7TFsWho2QAxIlt
hpnveA8jpP2WpevyJK9rejcORWa4ajiEj2kL0R8fLlU72Hx7s+aUCVg5Lh83GMA57anrxEQ9mjTb
d3lnzw9tRJKHqyNu2lIs/Dmk/AArs3eNiH2AlgBFKfbi9VInvdqpFfV53F0r+ymSJhlpGlyoX1/b
vXMFZpRykbhJKFBejzLraj2FIZeV3qBsptRl+QOt019h2vQHmeTvEtd276AKjTkhhRuhm3g91IB0
WgRtbvDqLrTxmp6kd9ip/2WaffmsSlFJ71JXfTmSFi8EAHkZEbpHPLfRH0uMrb/9h3kL7J6olNGA
2YQeFaZlY6aK58EI+5PWS/+MuT5+ogNSHTQjdjYPT5CBXAmlVsDBmyMTUX1usd7pvdZI2i8d0p33
pZpi8JZkzvouaSvtRQ+1/s3UAUJkEO4UAYXXKiNfr/aa4mtUrRi2zdTnvithY7uz0Zvv5mI+ZKTv
TVFDhltgAAAFbvH0cRrDfEXHylsHWT/VdTx/Rm6EyoQ6mYOgoFq+1ZRd6E5915cIoYX2KUus5h5c
eHmHK88yu3aZpjp4wiG+6KFJEIbFrhRMBpqyb9/ywN4IBgXmndRdzOaPmL7OlbZOJgeV0JgqbO7E
iY/tdfpoju2b2UsiT+G+oMz1u0m/OcOztFSD1CD7VYb9OXes9KmfAeDEQ508mFZlHWy1nStD5Lki
KmBj34jytkkiFRFD0jph1VAmKwIl7NVPrx+d7dfmpafCQ3gKRRASjLbZWYvazzIJSBGAUI7R545X
TxgYnctGxSatn9W/8lQ7okpuw2IG5Vkk00VXiU6buhkUFHtYj81cBZJNW0KtaiPIONonWJrql7iZ
jINNsjNJxhNVdMFhl7fk/GHQyXcidO/KMlrvalNDpNVcBqzbu/7eCkcTTfLiiJdyU/kSsxSlPNH7
goezpeBIVCXptSFwLfVSbwV5GduDK4cRgCUrmyTMDKtIuVRRj34bvrd9/tm24rI524DP/uoyfXor
vlj8ILICRI7Qb2BnbZa9kwuzXMykDSzJib80a4c3VQyWsE+6NWir+Ujja/scMZ6Qv1ZpldBnhP55
fTZBmZRSaoFjUesq/dA0ODdhE+Y84g12xIO7yQgZi7yTRETo6GDysUmzkzq2Jm1IpwDBXe2MfVJ+
X/PvQr7lWkCxuA/yJpFOfZ8q+ChEua/lCnaPHW0ANHQpIleluZwaU51onwOJ9s2lLU6y2hu2//qJ
u4n1xU+lIUbZhBCI/bhJCgfaVoZBsS6IwTt9Kaw+elfn5fJJr5PVcqUpmr41VSwHMaWtj1z8/Tkb
wv7gSPwe5c8HXPwK1okuFncLB3GzGUJ+l1layRggMJ5ld3pvRsWnItLkJchxpOz8hs77x1jpBtOH
mwHxRamz4vOgrcpXwEqEZQ0umc8ThrI/UrqIlzXVJwv/4TxvcGSrxq9g28KPeqisb7+yaMoDBiQj
E/SKTZRTJVFSmt3aI0ExWw8DvptBPybjg1yXdZDiNHxZ16wIXv9q29uY5eLtRb4HZWBB8t4slxRB
3rN7TDgsOwWab5Ttl6qOtEOVcHEmNp+FS1hQABAnh5Kz2RwYPKVAAoUJXTVoyymd7fJb26nRs91N
Oq6ggHDPEDD7Ux7rTX0SkqKPoRKW/2GNwUqSDnJpgqTZvHVOgSivYddDgFHCcqdPsvLQrnHroxyR
PtKu+qmgK3hQKbt9FZCjhW6FGDd8GRDl19cFblKOQwF5CJIyBXIxxMs/yRpqtoc+LVlQHGpHQaz4
P14vNrknURWVMXjWSEFcj5jS7hgKeR0CTAt0EPT5rApfthwYFGsav1diG3O+NVOhDVe9kSDircfK
c4NM/ncpG5Rfr++xnZsByrBMHMNrQT1/ezMgfFyEDbi8wI7iGHd77ght6ouzhEbW2ewG1S9LmXpl
Jme+gc2Gm6x6dBBL/0aabBcFpUSqLOBAwQdubm0HJna3SMYUDIrWKUG94kcM4rV0HqgMA8NDyoAf
Ynddg1q+3rYvzboshVsttv5iRYa6uCpoxtCV27b9FppzkwepUkuzPyO1/G2R0HNzzTFr7zNMsZHa
g0iTIc8bq939wXLubCiRc4EkJeOkBruZyYh2chKNlFHwQS+wJ1q7c2HjKoL8o8baLcrMHdum9xlC
60ElJQr6QBLFJBcbd+TZZRg/QPCre4tq3SWJ5TqQR60+v/4rxYHeLDftExtYnLhXbuiUdT/nfVwM
c2AgLXrXwrhz+5JguSHN+ICx8fx+LAf5vsCpMVDHtD046LvDw+KQEZqhebRtUsWWmc6Y1y2BGY/9
7I6pBvIWqRIrfCwskJheB4F3wY4zNya31GejFU6ZoXTQwPpdEdkuA2QvIHvEC6KJdX0UVwOBL/7u
GPAM1fZTV65p/Ii0zqC8wzgTi/SI2Pw95s+4mElxLD0b6jRWhC6Fc3HKvszOYDY1sPLVNCxuptvj
GuTKCkG1WRoUBkYFIV7XkUqn9WZE6BBZCXFO8idUQUldpET6u9RSVPhLuSEmnUu9wBk0rNDiVyYp
RbAzs3U3H2O+wjyMCtqYRvxACj8YAJXJ+/w0aqKzulpdiFjPYvee5UTpfZuXKaixWA4dt8ritbuM
vdn9bfdz/aUNR/1DZMZZ9nkK9ey+oRnVuOZCYGyruV7fLSQkj5S4S8dDbED+/vrOuw3PSN+paMq/
+6HohF4v+QjSw8SBjINuLsljqaMsm1cdm1ytytPrQ92UC4D1EgsDFhRuZKLIeD3W5KyOPMrhFMC1
afQYhCtKuX6NxdzghqmutkGMIHPxrEgR0pU8AwNk1HperR9K1zbyva70vfpVLiX58+u/bOeOILWC
gSrkF4Hcb34YPopD03VqHwxrIn0z4rD08VBu/pnG7iu1y9V/fbidOJUmjC3wqUIG56YHNTahPPSl
UMWmltBUyLL2RYkcRSyjARyN+XCycrnSLmHfo8Hh8By0PiojuXKap24sAnzyKkCm44hlZzWZsQTp
Wms/cZ9243shh/V+hB+sH/zs260CQgc8EAcTOiuX1fXns5xkMp18zTBGQBDSTXt6lEM7TQ91F4fm
2wdjKMEsEzEqAcj1YB1Pi+gkVYGiNNYlmys4lzKmHBFGIAdD3d5+PHHEwOL6o9SxRZOUUA9RRC/X
YJXLKVDtuvpbopt/0nNQLG5vFdV5Iso8qaYceWuNtpv7+n64zUxxFqC7LJyCSJJuZF9DR8XRx1kD
g8D6B75X1qfZqRA2bOPaCiQcREcMao3KOnh1fh/uq/sWPVVqC/R9RX0Brtf1IseVpoxhk5L3zUvc
X4ZIlp/bbs2yJ6OY5foUt12d3qmhzLWfTIRAbjmW6ScD+GN2R5Xa/oUhTfy+zojjTkYG7Yf3He9I
Nx3qZnbzNukGd7SWBVPdUFzizLNHWX8mPuihVdTushZG6A2VjoeuGQ7GD13q7b+qdokGv8YuEGPK
Qp4/tJBhZo++RA34l9/2y2w7a3Rn4Dija+GCkt13nRUfXAs334XlYWVAhwmlBypM18uDW2MswD9r
IITCMxcz4fq+7TulCrJpADVDuyY62aNkygc7UuQR2+8ihCUAc5CX8SJuBi6NkGxZl4NZneLyModq
y0uCr7aEcpgTfavCeqhc/MERrh90W/rr9f14c9CZt8BxoN6kg2ff1qmzSJppoXYke3nOG2cb86e0
TJXTaqON/fpQN2cPFC1oVojOlIJ0ov7rmRr0i1VcRVniriwQHRimL3GLa44bmfMUgOI0H8EDDsHi
YHPtxGF0kAH/VgDbLDUNGoDQIAEp0mw5XUkCoqKOaiUwKEYJl5GpQsbfyZtHdNFK258xmoF8aYfG
GZQE4of6VCLpXlppGp+54NHBJnuQ5/sxjKYHXV4gz2AFoEIWmvVwdM021z+iHxja/hJD7fZVK0Wt
0FIq2e/lSl0Cu5rU2lv7qn63zjx87twZ5ksKNj1CWNmOcIlqi+5ga//GC2/nDXIfCIlYfop+m4UH
BKANoaEEjj1M9UWWFOXnrFlx+zzEEXJ7czuInpCamLM3ls6qPvWRRp3Eka25Dtpmse6Kjna/MJxf
zzMhYei10OXLt96NHD041bRqYGTBQtzkg5RVy3DRhKVAF/c4OyNxgHtiZ9vzE3Lt5nQXjQMQcltd
w+TgFN7GK4wNoAkJDkIWOmObzTnNVsn12KuBMpXSSvs+sT+PY7/8y9JwHWUJqvi2jpw/RmLWc2vk
So2/dhx90zNsgQzUAg5Oy21uyC9C0gUMB/AgduvmYrC1qEptmd2qYTnyoSrH5X7lilZ90GzOmVyt
uvS80n5b9NKHChn6D00qmwfXw97eAXvJsSFtFqJam5hRBW++tNkoB8iJtbghQsmcfcsBiO/lyLbX
PnIm4Y/aikK4mEYmAOmtkZ3jHstKVx7qrnKlMEYvIlQ7y9WaQpc9Gx3696/fLTdRnUZKhcIkeiYC
7rPtbKqDmdhFZekB0mr6c4VnN5CxVPkwNGv5OUfW8p83j0fnHqa2wLoT2G2OVIZZJAaQoxbYjR6W
tBK78CGVJFD50Rgv8ISpKh2cjtuHAmwhhSLxMdBP2V6fU2UkcTRnesBphZjeOUkG5A7UtgsGcPXS
dMG2JA3Xk4318XpQqtnZjbxOsOaoJdNENbfuQS3V+zGpbD1ALMt5pH+q4mwh163y0MFlCwNgpuVZ
tpWW7EmvLykyUfGDjr/mwYbc+dAkzSyBMMwhdRSr9Ef7p8mGGlCXoQf1MA1+r/fh3x05dE50kcNO
mhNM/Q5O4u0TqQhuuOiZWKihbVFk4+pMmt5ERoCg1XKhljeUfpW30kNrJjDr3ryxqHEiSiJ6rTRL
thurUvESmgsGswcK0x3QrTHPMQRIip94WNUHOJvtciK2RtghxFbYUICrN8vpWDiFDkkTnVJDkz44
kxJesLJeOl+ZQuMSY8R3tI23gdbvEWEkQlQT8cYW/wd9i6vckKWA98N8hD/Yn5K+qV7kMZV9SKCV
19nDEcmBUjv74s83UAwLClDoOtHPQ+/get+MahlacxrZQZPM6jORrFOf8rmZ/1IGfPvc2um1n7oc
SqnX1BXFmQzfnYuDc03vwt8UaAHy6vcIJSegnswO0OvQV5noBccvHf8BaXypGbW3dEv0oYm18qOJ
pVHqyvg1/Jy6oZxOYRXVmTuWcfd3n8jD12Lu0eyTjdW0iLjNIaJp2sHzXvoEJ+uKEPx5tavm11rk
yJkADLFOE7ZY8qVL5+Gilo0lU1dL4u9xggcS3i71uLhyV1m15yxojaWVhMOGbndR6tpSvY60btES
4s/d+HeEE3ErPH6i0RdhD/8r/Hp/sUsGlBZWAmwvqXALWqpey7xY76tfWYyCvZtymwO8Cpc5xUoz
ZeJtK4Vozjed9N7BlyYOwsVKHxdjjFZvSsr+3pH51gECEk6Ba4+W/iBJUDIXs4sldGfHbD+HhKBV
EDYqQlSKgTmIi/sOdbtp0LInSU7wpK60KR6gfoGGdpOuwACxU9pIdZdO6tbnNYzS1RtQbiBT0DWp
dSNKlY8t/+wlLKIGGVJ1lCJvLktyibhImoU0q9FeQDT05mms6vGX2dlEhXOqd39V2MX86sfKSl2y
XhsLvj6q/lKLdilRXFmah6qvQjQSwHXYrpkq8b/cnErpp7NZw8AaEP/FEze0O3cp9LX2G5LmAS3t
zPpqDbISndNSTs+hak0l3HeM91xCnhrTy1YmwedWAZljVFVfeoQc8+LSoY0vtEYijdHoGbpF5kjG
F15mDX+qkeaMmydzmbtO5KzUGNShj+61QTHRUnak1sKZbZwtrzaK5ecqhy1/e1kj3S2LJH8aMJr9
NCBB9G8ahsZPG1+r3AOBR8nNzJLZ52Yc40equNn31Mg4ucgwmAvIoTgxXbWozR+QaxIZc+XRemwq
J/2HhXMabJ4T7uW3XY8cY+TKRFNG9LHoaV4f41WnJLIYZnKa0Ybyk8iR/aEDaGIv0vLYZct40DEQ
pYfNtUHzhbwQfS2iw+1tZSxVpUk5endooKwprQJjfKyrMjxAC+1cijRBVC4oDZ6+s4Vg2FSmVzPv
o5NGz1QJpCgL39FftRrPtMb+bkyz9BNONEcd651LERIqkRPhNnao24Ab1INEoTiJT/0IgEeOVuVc
LIP2TAraPathbBx9vt8SNpv1ROnhfzg7rx25jWhdPxEB5nBLdpg8Go00CjeEgsVYzPnp91faBzhq
dqOJ2TAMX8h2dRUrrPAHROXxKqLpsXbidox6LiLTCPdAfJ32Z79M3TfS/arZe4mSevcu9jI3wijU
yG9Kt/zaDWFLmKM1hhZ0dRjmbw64CCsQVIqfssLTuxur9Oo6GEKYFzs9apUKKqimfdY89GKClubF
r4T2bnkocEmiCEHD08VZsLIMP0wUUv25yIx7JUTUxo+KZX6mGGU2vhfqRnFwZ0t9iLNqcCmC5wjg
KDhbK7taFYV0D2ZHCIFKCR5vuHlx1lXNDow0Nz73ik6uEOdd/8XOZnzLMHhxlB2Ni4ruhDp0HT2H
KNP3+RSZGP/MVfXaW+jMH6ek85ZD4sVoj2hzpf2sSqeJ/SmHr8K/lzpYsIVG0u5Us4Y+lKaFw70T
iei+yfD1Qpg4tgu/KvXiKUQUdtipBZ2soCzEku6ps47zkdPp/W48yrD+gkmUE6A3n/2a1bx4zCtP
7W+un1n9fHcTOkLf4gokDSVAPz20Tm1NoaYO2WExYt0K5mJMP6GHgrBsZA3VPrdy9Ln7UDn0cand
tkuvBF6fhVIZwrVS0upRXVjApPuvKIz56MzV+NXidrkVXTK/GqHp3HtuM5OAqyXy3/MCPg3iS1BE
URE0tjk95ZEF4l804Z9JKfuNkO0M/CmVwICbch1BHidCl5fIPzFpL7uqmAWIg96DqcAYwW6xA44H
yjnJoFdwVhqEe/ZU5ao/KrJkMXH6LH4N9RA5O7MdxQdkVTE9mqvSvakq6fAbu+5i+/NQ6O8VmeLH
otZNz5F4Xt40qxvUylqRGAixH0AlaPgOYXWc4Kz7o8+TL0NsfmWS6qfrG+Cv1NvpqSe0hH2pS60E
ujqrBSpdhXinaqqDalPC8lG7L2+mrFbLfZW2FA+bWLOLQMeSTOxNpRiw81TENO8KvWutoJ31ukEb
xMk/Yc9X6L49dnb4bNeDfRzDiZCN451iq4pDyecEq2UkESfUeyjC2MAaXBw9PySxXXePxuwt9Fan
stm1juUsH/syNpJnPTbmB6Uw4RlNcdK9ZEIBUsk7mb0lKJD9h/yf9cXC4TDZJWhkzXeZnlc/Fnrk
/S6OOrqGjtvRbFKHOEcFN42Kp0SZup9iGSI2dWnSfFRTrfs0d6aZHwuW+KOd840OnpaJ9pZ6mPOF
BGQc7ix8IsegBxPyrR8HyvpOOiaPnok5LCGCKP40cazS3OKRrDj1aIW1Neeb1m2oHAX+i2gjjUuc
7kon78sgr/FDDIgshq/VpE1QxA3sw261xu5jfMVzI6D94uWfu6Ups+OIF6fkkXEX7jZ2wNkzCnED
gyIb0xsemvWzHRtmYi+Dmx9Me3COY2eYPj92V9UW7QynEfcw3LuNY/kXFnK262gsgK6h7UWueHos
G7EYbgeK/mCkeoyxV6QbZBmq2fqhXePvOEy1g/rJkN9YM0fY1ybb+lzi3Fkc9diejKDGq/h7l+dd
9TAYjS6eJvkJgG4R6pOVDaX1GI561gS8B8Q7xoxFka9naGYeuEYHQmo1LMpnb4i6Ry/O5hGVMSSZ
Ac/aCtXdSHH+65pc+SC8xv5t2KIq3x0tWQ6hC0+8JAPDNzhdgWkQhlMgEHKwprK4m5cpQ2OBkjbK
Bd6RSmO0kSnLc7xacapVAEgkGZ9a4yp5Hca8GYaqzg66iGPtURASt49eni/H69tpnZFzhxGtUDNn
MGpSaxlGS4vGpeBpQPxZ82BzNeUhV5v2eW4QjXj3UBK9LmEjEhq7VlvEfZN6oTXlhxay69FaQox6
W9v9QFFI2cB//tVQWS0fR0RWlWhC0BRfLV+oR7Mj3CQ5dKKxxEEhHR98BZjmTQQOwHsah8n9L9Ta
8La3+vn31PNg932Ha7Cb9jaJXZ5UkkVvzaqfLXZ641V2nT+FqbugeGt1xgeIqD2xUg88bsfGaeK7
roMVsGsUDf8Re7D+DLrXN76rwbbeUWPq32rLFNIhd6HhM9Oj7gLVapvPWPIYNlb1FGYfwtZOtoR7
z0NTpJ7tv41aIJw0BU+3bq2UOIRWHaug4uoRDKPXe6+hoyj3St6QlCvuMFob3/pMeIPCoexBIj1I
q4wWndx3/zzkicg1tR3H4pAqmef5bWfpxzZtrXvRK+qdkbXWDcJomE1Edv+fqUTzHDRu0kAQKqwb
L9cQjHWy8rEpFr2HYW2T/3kix8tVU/vC11sj2gitziMrblQkhwF5SlbWGs/EvUUwBSxPwsLUw6IJ
YEst+Eer07OgUfGpzSez2Tjl56cPfRdkKqVAJn+tI4iwcjPBE9McRgSzUnQMLOtz4eTAxKpNoTQZ
Gp4eCUgN6FMCD3O5xNfSDeag5tZQtuVhWSpvj27a3sMWQLiptR9m4T2ViAOgg2So39557OkOMzOI
dRaSnLQGTncCpOo6q6axPuCr+pmaQ0rbwczMwzwY9cfrQ53tdIaiD2w5uPLAO16LDigu0uo04arD
Es/Zf4ZA7owCk/gJIICKjRMtGyntWSkXqBdCHzTBpP43yh+rV8HkinabFo4gZksAPkPRWjsnm7S3
qq3Ho7A0fKHjuOPPeUDu6IkWOG4p7sZtd+lnoB2IIAdlVcAYayCSyIeqd0TcHLBgVn4hsYrqj6vY
+xmNh5G62Wjem2WqGME0u7nfq0CkZreoNs78+erTiiQgAQ+ITAIl5dWHphulomvbH9Rcmx/7xlt2
LJ57q+URlB1VVUACXv/eZ1ua7Uzu7sG444Vkc5+OqA2Ye4dJ0h7CrFxucp1iJ57f6RGJyeXR8sS0
K/piCegfbnGSzg4uIyPYIeE/xOBAkk9HHpDPapaqaw+J3WcolTH2XWkR3BIQpeHGNM+uJjkYtCTO
DhuOUu/pYJxZZa4Xuz24rWH8AHig3bStWu5qUx93XlO0t9MwbxkLX5wh6E74VqBuiPxOB20Ggx6+
mXcHlwRqh4NpvEdlQ7/Jq6x77y3I/HieoLBD2EBeYgUYKLKFnFv32oOhxrbf98MPPemHL2brRO/s
bTnSjcD5K6iBrjy37umkcM7Gf3HUCSoR7Lubx6l7SXv1J7wdtwO5R+Lx3g0KYEm+gty49NPWHGar
nxSnmzt6OsqY/3LCLA4cOD82HnQ0p319Ekaza2h275TZcl+vD35+HpFA9eBbEQRJGTgZYv7zBMdp
63WgEAlZtdw9wtAuuZZ078FRRYgP8/J/GI5TD1Xbk2iwNSqGekUzDYiKHpZ2MR/NpZ39qaaxZkVO
9m1EeXd/fXrnp4KqHfsTYNzfEHa1a2SEN8SVzfRa2Dd2b093atGHu7rvK19rNeW+mFB8fv+g6JFI
dAsoBfTmTtdUEH5MQBF5N/vZPsyF5x5HfZj2Hh2JQ2uW+YNdDdHGTM+PIqw1thANS7QIrDVFr3Jm
z63MNgcrpGfPSuU6yOt1886jnfJ/mB82CKR6NgU0UHan84saRx/JlvPDOGkDdEOysDAX9qOIhfuz
yDH3cYgfN07JGWIALB8YBbJZWsC06ddILrBBzqIsVo7+0Vi+RCn2uMdF0A8BGqXfWosx7boxDmll
mFP+mORp71fCs366+CoHi5uqP65/5fN3BVwbJRZdNrhA061ud+BdUYGeVX7whFp+KOZQwU2JTACg
e7EXbhvvndbAoqps3Hd/ahYevQMEBuXG9labOiZFceeuhT1TZdnb0FJHsfSyv00Stw6uT/KMY4U7
Nx8ZrBLsyL/76vRbW51GKKIVziHtHO+GNMh5oou0fDCTVrnJB8tofLQd8L1LcdfDzRrGU6blb3mh
bsFqzm4qfgl7AAciylrSnPT0lziZ5lTCGhxw48CD8JX8ROM9eZnbCN9OYVobLYKzzwtfW/pIIWcC
fhDozelweVoYY2TY0wFqQP0R4MhD6YE3UNq6uq/pbn4wy7752Tv6e51nAfBKoCScISn5BUngdGAW
uzfTdFEPdV9adPvJf8yk6Z6dLPqRYXW2cZjPlxWeD6AKAhV8QDhip8MlM1ItZVpph66tRr/0cv0Y
NoIG1Uhpdegr5de7dxRpJmsLHp8mD4JcqwG9Qp1tBV9XlTLMB9Mb0+c+spNjGRMF+4jw1ai22KTH
aSa+plahEqYmzh4LsfnL9Z9yJp7JUksbENr/f1OP9UVdCn4mLdQFro9Q5+cobdrWHyZeCZofQxTd
lOBXuw9qlWpfoY2AlfNGKx53ZF+d6ddV4R5aLHWqBxqFCGn1ubG86WjdhPs6NLQFoQ51tKBnJzWA
7BlGjt8Wtd2hV6XHIuCyyhO/iOBybdyV53uXbo4kObHI5BtrTY184tdYqPAdSpDnM+Aqx/mM3E/5
ITHRaKDBlu6TUq13uT1tAVdkvPBvAukRO9EttLGI5lpEGuL063ZgCXptpjecjQas5NK171JU6zZg
FOtnXY6CeQDhCrIhRJ6rPTRFim42sbqgpa4vv1In+V5Mdv7UJZ7ySGeINm7cbNnlnD1A/zsoPQdo
UlDI1j4Jo2tCThjMJYiI5muahoMBWtStd5MZ6Z+0Jk72eQU5MgC7lryWnef6izcXT2ZRNscGC9Kb
69v34iIQQhF/8wZDlj9dauTVshjJTxUERcG963RQImLWawZB4ZY3oRiMYw28ZWNznREbWQdq5TDB
iVnJaNfKXZYIGzqynXSdm1Q/NIR3VJrM+1SYZfQ7rQFzpJVb7tpBnY6wgAvK8HV0m+tkmTZtoSdA
afXBC8EVm04hbrRwADwmuvzrFBWTH+VuvPFensux84thJksRZ6A3Z5IYaYnGTNoCK2zMznmwDdrk
EWKbedAoEfQTu3FgZuSe6ittPB4aM7N3FvCPPW7syidAngQ4XbpVfjxjKsh1lNBHkH5cQVyIp99P
U0pq8hFSulbXjd/1vB16YAKD9zYupXtXJqGi7tpFwz0rVnoqimaiN4ovPaRvJ6qh9D9J10t/URX1
WcmL7K2yE+MDFcJk8AsLIMjh+n5bR5jy93K0yfVIoqXY0unvHQABFR0KRCD9kvbDSCPmDjHYYtfb
9lYwe1as+DsWXC2cGiRPYS0yPuY2UVsOaCRB+eCNl195URRgWVE+9D/rSDV9QFsp27tK9rPitIel
t6uN2OfSfEk3JYBJhhxrSo0dtVxcnTkFpbH8josYeEuoeZ+QtjKnrTMlg5fVtSkDLGpf8imCLnC6
tg2pM0Rork1j6emv/ZUzp65wAz4hSxATI7u2y8y55bTpRwEk2M+maa79ygjHl+ufWX7G9U/hS0um
HAi8s4Bg8ITgINdLIOjEYFTVLbsoNYs7VW1nBEaWLbmYv8yzswFpX5BpQ5OAm3k6dwXZ7pDxlgCt
yvpWH0F8P1nl1NJwgx3a+24bAj3MlZZYHxei1A4iwPU/ehzaG9+0xszYZ0baaAEh+PxzSJWIV7WP
h8l3jEU5Ttw0yrFvzOa7Vo3mS5RPgv0SVd2tZXfWuHErX1o+wITsWyqZXMureCqaW8/Ky4maXiuw
jEkz5TmKhMKFg6LHkoVbhnEXXgFK0lJwT771QKpPV8+ecmS8y3IObPxLAi2Ps70yOYJWZC1wOFO+
9VGabszx7GRQgCEyxWoAXSOKxKtHvl4iwGKKWeyi3nTvh0Va6LhZdOOV+pZ84dn05FCyKmzRpiH1
W02vjpZxCRWXofRWedDdaTwmRTHDZrPsXeqV9n4p2+69Mph/B2UwKmmaJA+drmnoJmT1mVfs6CTX
P4CQxLu2UYsHNxrKjUvmLF5iKPxdJQQVFD6f8XSoJmX7T2pT7pzSLr+mEE4COwEpt3XBXBxHat/L
Mg+o4tVjU01Dqw/8/J0Iw+WOagiFF4+F3WVLEn4y0F1DdUWvvtuDGJ5jFNFvjRYR4MIWRr8PO8f6
RURsHjI02zdW4OzAIBINVQqcNaUEXulVGNPo9aiHZVZSPjS8V/K/aQ8ZZ4b/OXvHoSy0jXr8hc0L
uhiXIUC/NBrXzKMB40Y7Kenk16XjHIBCAATxOrT8Fm/r416aGpv27/Q4outbHXuXGdQC5yTsO6Dy
KUDONsKUuCvb/FjN+FRev7ovTY1UXUqCwG8Hen+6mSCTZbkFs2LX05h8jUWcQ6ap6vvecbcqv/Ia
O7m0+WoINjAnGAA0hVfZuEvHXjUXMIGI3szJbkxrsU/DCYeyMTYe2niqnvQea4JDrVjpXs26bnd9
rvLgr38A0+TKo3kIumZ1MZSdGjphIdARcerpEfyV8lw0or7JqnB8Wma8CEdVyWIagpM4XB/6PHJj
8lRgpMyzBCCt2Q+ktWWn2TBZx7Qry71t9ulwhFGiNxBHjfCmxqlgvqMoQWs3xsPQOYamGMXNAibX
/JMtRX1wNAV9o3rJzc/1TG3Wbxcl/h5hqorSEqSgjRv7wjV68otXnysShRI1pPk7U/HaVwdvolvY
bylcWBPEjljc18HclL+9NCidJg4a2QKbUh6Pf2rLtpNOKQlwuRu8MPkzN02Y+VqGCo9ox2dwd/0h
AsKw3/g4MlRabwy2JY1lLlWIPKv7BIkHqoKKKHdxjQHGt8TLQ4PQIAqL44K3WXYMU0CXu6oZzNs8
brPv7WKhagnzfZo+LE3YlS8udLXX6z/r0nZlDQhvZPIE3eB0Lco8BXGKz9xuGIVzMN1y2ruDSriT
GfpL5hYl0PXaFAe3yquN7XrpFgIeQXiAojOv9erq19JEpXaSV7vIMTrEEFUEZ1h9682l/v08a/WP
d0+Vsw+VWQrx8Q1WsWy9EADFwKJ3bVbru9Y10908lGGw5L26F1P8u1SN9GvNxbnx6S9MlD4Ggj9S
kRLJkdX1h9xOkloUY3ci8uxAMztx2+dZv9MVxTxG2mbUfuFNtXm+ZYwARYi/Tr/p6Jh1WIYRCzva
mX7oXauIb5Fe2ZRRkV9otaWRjiDikj1TYAergSqUYkJ3pBcbGhJftsypfRz6sH0Ym3ZEwmZSjrVS
ZUEY00b1x6LvHu2pRwWgiITtU5nA00LT05fr3/nC8QYNIVNC/sGeXn3ndPaiDq5uuTOhATz1epcF
CsCJm6IJ24+g64wHnKc/Xx/z0pITAkAqk80V3rjVki9ZjiFSQmow4gqbR7n96GASv9ErP9tIAILQ
QKfLSH2SQVajJCk1OYVmCytdJAH4yHTXhSWE1alX73pwQxtv2aXxuBXgymDvANJ+9X2dSm91dXBc
vO6VWpYevSMNSvtRdYs6qJNxEyF8dkcyQcnfY08BSgV5dLqMCz0DB+8aBtQVuDZKHju/QHxM0b61
FCXZVYg1PINGqkHYLFVLtT1CwSuGJ6EHnUha6MOAQI5pqTfGXkkycPM5d8zBSvq4OEyem8x+beRO
6M94+YDmw1/wWJZl6/lKhDrp4fquONuJTIdcBLEOOAp4+KyufCOK2qKohIv3miIts4CtIqMDFXFf
zJV+1AotORjWu1XvkI9C2RVOHLsRleY1Vk2l0zWnITgKXnAUjerJjo9ZVxjLDniYt5va2aPiVW1Z
g52dATkssncWwYB0cVztFjGrg5laDGuKwYpv3NQZ46AtpmhLFPPSQCh2UOiTJkNcqKe7pFLIpGtF
eJCUAYebnT1+LEtLvF3/eJc2Px0W1APl/caCno6Cv7Oh5jjuBprudB+10WVX9ngpLGie3XY18lTX
xzsLkumaSQ4+G59eEl3M0/Ea7LHhh6EOLoqMuh867eVDFw+25pd62fy8PtiFncklwtr93Z1nrnUj
HB1MCHn8LHCEj5ox/1mMMfXNKutvvSIXDzmbdyPWu7CgSO9ynaA+R4FxXf2f0TAj07C8oHQHKG1T
bYNOxGkYp7Pk5zLom3j8C7cJ77zsy9J2kLzN0xWdrKxaSoqvwYLGExBxIYKQFz/A/YzUJyvVfZQr
8b5rKMxPjVND4sWDxR6b4Qa1wi3Fj4vTJ8qSP4fbe41JQWIoLHs9DiWIoj+KgchqlAVWETtfCayT
w/UvfBbYsZ1kbOVCt8BEby3o4KhckkvMVaoUoaXfEfQ6T5k3Dg8prN6fi7moN3VruLeJpfVbzs2X
dhcUSNPxpGMHpcrThTe5ZboBofogDRUtsJIqf8DiMt8VomlfpSHkxzEZJ9O/PuO/3ZWTcIQpw+lk
hwFxpgMu741/4vqWSr5APykMiiay5ntUY7L+G0D6gtNUKlNbBrBbZ2QFXC9/cVtA4cE4aN0vZWnr
JGhNxcHcN4VEeXQdpLECfQrdj2Goj02QkIoUxySm7ex7XdTVQeUpOJKztrDw8KeL9Z8YaMaf0qEr
KHPTqsMqfLC95KuJcM++sksbzEMfesV9pkwNLilk3Mpt1CiNcY8s2XBTJGo5+k0rxGc7tGrKhoYb
5hsNqvNmkezNywYJkAz8Vv+C5f9Zo1kNE5wPJnSlmtlGXgNBxT92WIq7GmTtrtUX8R0dGlS3eq+6
1Za09dPKG19zhRYJiulz5Wx8tQvHgl4+jGpiDARIzpA3vYsCSItfXRIW/ZelHm35OKbDfVrmVpBN
VRRtFFrOSgSUmv4fppgQEe7x6TapCyxNRi8lYphaLB0XuqrAubXjLAA++oPSUfJNqxoWJZFIQ7EN
r8KNu/7CpEkFiE6JmqUrkfzzf74CaAKFQl6jB+M8OpBvuqIN0jZXvX1jGv2TggaIeG/t0AC4jhkI
x44uIZCF0yHLYm5o71ZGUKbl8jDiq+BrCPDD6uyX2+sH8Xx2wNap+zII3k+YJ5wOpcd6T8ZBwzFP
R/IdtZgPTp/+TN002eta+l6NKi5UCPLcdSifmwSqq2veRlPdSPg7mNGw2rvTEB9xRS/fZo3q8/WZ
nb/RpFMEqP8LVcXn4nRmM+6cUVnZOr6rjpf5U5n0P/u+sJ0D7SIoPddHO9+ojIYOCo04ngs6y6vR
nDnRRoEuvWtl7r2bWdCQ4SnNiZ8hy3pckthrd12mQOPFXrf8qeejsvVqncdaElaOBiokUA+52NVV
7jWm00fmCPq2atT7JV+MV3ZNvzHTSzsGbVVa2OTnuDaszsOIpnpU5VD10qlEPsqeQ2OXYQW4x+N+
+bx43LrXl/YMPyQ3jdQ8QDwcMAWwgNO1VZsaWatEQO6pPLc8aBM2gF3fundW3IKhobinBLmdiaAW
Q/0lpO2AFEIRfovyWv9w/bdc2lQQBlFVoXNGUrfav+3cDfU0wsHq7Ng9NKWIb5LOVo8GtL2Ndb4w
FH7MMlOHP82Cr2LMaTYMxYEiEoSplj+bqftKihw+tNH06fqczlvb8BC40qm2oIdAp3R1yXqmng5p
2piBMzXFRwpf1aeQAKgKcuFWjW8VZTLdZHXUTv6UNE7vRy2EIl9fXDejfVOXNnbo8GADrYY+//5j
zNOHeogEnes0+E4/vqsrapsPQMpzl9pM0Fd9eIMohBiRdNDL3cZSyCNyGpbITUaWABzClkjI09FS
C7GSru2NQKiCTeCXldYvfuJqS/zRzaBuYKQTNd+m3KMOj9LP+J9waQouJv9doJpjGW1tfvmZ17+I
zy+FoOEY8nVOf5F8elTRpGoAPSvHjHI0fmNXIg41Jn2/OnjKLSwHYaJy1ZGJaNAJD/PStRsLc+F6
A1XPjU3eA+JgracSF4sUh4zQAarCad96s76bUWz4PZFG3i5FldZ+5ClJTNgx5N9okW49iWeiRlwC
MhICTQdwE773apMmaG8qoSPUICzy8U41u/Q+T9Xms9VF8x3VyeYlElMZxPVCCJgrkf59UNXyJp+S
4VhgofYK4qb8PpZqfmeVVvrf9Y1z4eqVhgNIAlMcZYFWV69rIlEqykwN7Gpp9gZK4aiENPaWW+E5
pkHqcoIWIdeFHgkl4HQ3zJhe13NUqUFV6zZaeyOIhaaDY+FHU1XDJjWnTxWZGw6pEDme0wXCHSKt
0UZoeuENoDsE30qqhco67enPGG1zcJykUQnGRPxJz5L6i6knyRvUZft+Ake6cQpkFLI6BFAvpEYU
rw7P7Op11dC38Sq3Jz9BYeC5cJ1o34+5uNO9sbrtjAb8FE3H2+vf9OKWg1DG6QNDibaP/FX/RH4j
s6kWMqbA5sX7IZtSd9WYz58aMxE3U4KRNcTdMPxj23PzVUgVKyD2HsgB8nP1yYwmvKa7CL+yJXO7
l1GU/VbR7+K6UHyjFmFLwIDclv/8wnKh98PToQULlh+3eosep4GX7B2sNTT64FzXL465NBub/dLX
ZwfSiwK+zU252uy4qPRjVggtGPQyygKnnpMXAp7MQF3STupAHwakYq5/jEsHDDigZG/YJB9/22n/
zFRpHbUy61nDodRcXpUufjPMbPx2fZALTy5x8P8fZHXHZJg/VBOdqGBuYDXt4JgtCPB5USEQseym
/8sygl61qXrIRuvqEIVLw8tfDFqAQqyBc72l9+OeQzAH5ljT8GrjLX18+fvXx0hKkTkWMRABopz/
v4u4mJpSVAkhcaKL26qfs7spa61DX1farVEVv6l7VHcF4Oub9y8sFAoYRVQ5QCmsBva6dMmcFu0C
4LqQMnHURl+0GZ7gtLUbG+XiHDkMPFIEpzA2TueYAltQbK7/oPWiqfmmCS0cH6a01B5o9RYGclWo
PR0iY1DMQNemaMuv69Ie4lBwYXAqwX2s9lBaJvkYu2SsOqJU2N4hidCoS/GhRhBlf31VLwVuzBDg
A/ASXoS1ol1FI6uMa+ziF9uepnt7wM72GWG1MQoQRmCR69AEU1yoWaM8Dslodvcin3XlQ94h7eF3
ldY4B6eL+7dY5VLbiBkuXROo9tI/pbtN6r66JkIbi9kIlc5Aj2B3VVqCn8cStw+Jm/+GfbZsJM2X
7kLJtEKUB39WBKxPP3zXAwCxJmpY6FJDOxTG21DQRw/7PD+6Y+3sQjPuNvb1pdSEIiHNDz4Cieba
zKtwrMQYNK4lbEH74oubTZgpNV497fXMzmkIi7Kmc7kovd8nhWLcjW024gwYgxf0SZXjcmtPXLgo
yURBO5LSk/6uyVjAALSSnacGsYKH6FGNLK07gDOus69kGkuJqR65za6rjGU8xlECH43QPmV5sOP6
mmpCxwhTB6jsqxNGPCDPtWhr4176jXLHSg8VeDhrGmmnK4J0uVWp49UaNZtQP+S5Ox+uH48LJ5H/
O5KkiA44ADxWG4J+Zz+Eg6VTtLb126lcrDfR9y9qWivH947EpcoOkH15fJrWz7DnhU3TRZUNj38U
xyRyUeSgUv4jrYfi9fpQ57ucoWhP8RnliOt3MC6SyGiN1g6EoyJunCg4bXLdIMwGA2BWtPEwWfO0
sZIXBwWnJ7t9wNnWIgf1YjpwFns74EnqKGDYVOKpAbgHD6Hph0SY061Xq/rGTX5+f8i2h85VQI0N
fLP8Vf+8VhjTJ4ZeOzZFaeigvL9oo0yqdUR4RxydsthCWl0IruGF0oKXcD08pdesbpSkxj6jwBM0
87x8jkVF9xvoVf4K/bfdA+UNHzXE9/ZpoxuP4eTMn9py3noqz6w9JJKPgri0zZFVwHWiE+M9OiIX
ZxNdVZqToXslVaSidMJqsoJojRO73hl3Ue9M37sy1p/zRSptWSEEH19P7fqPWtrud6tIqw6d8LH+
gpIBmpexNc2l3w7K9Luu3do7eLnp3iWm1Rh3cD2Uz9c36nnGyDQombKcQFjP+tFaPJudgQ5W4Gj1
qB5toSW4zpp6SVE+7jEBmsHKHHqusGyf9UZSBthuauZGDH9+01A4oPlIaQMlZTRVTvdQo9utGhqQ
9/S0gdFopclLi/zGxk49v2lkZgzFXELZKFSsRllstAeUxTUDdRq18mM9VLmyMydj+lktJNQbj87F
0aiCkXZJ0Za1z24V1fhE254ZGFVfGXfC1szicdGRJQocu0Uy8PqHvDQcRSi0B1BUlSJwp0u4qDgG
qjPmHkuXuN9tNy32fRgnX0u9TjfW8cLXAjQBzcKFOc09uip5ddi9Sc8Jhyy6iX9pyOq9VVGyESdc
uFYYhJVDt53kxVhdK0CBXTCODLKolWLgkFBmB4p6MUybqVnsW4G4w4aJx6Wb5WTMVVDo6cBB3KFw
MM2AzDSpWCWhHTQdOrjvH6lsRq/LrLlpgPnGdEynWL0f2mn88u4PefIj5In95z61wmYxh5kTOaMb
uXck3ntM4ubFBcDx/i1KRxOiDIh8tswaGwKSrxXUFN0AIgmdk4FFv1OWmgtKmZat4sCFIAwkD3Uh
GfLIBHG1uhVtw8rLKzfQlCE3jlWcGx9Mq12Mo6eJOtt5iY7Kq91ly3jjNGPzFs0YgeIIE4234F1D
sdG0unBiAJuDDyY9BlthrnYY7oFmQ4+abZy19m/ImOIHCfw0+Cn2nFuJ8aXBOCtk4YBpqZGsBhto
4RdwHBgsRzqmiWr3E/FDc6O7c79BZ700FF54DENiyuO0WmczSpJ00FIn0GZH0XZIDbijX8dNNO/i
Qve+Xt+uf2tZp9kqkBiajdS5yFgBkZzuV1FS73A9Dqob6WZLUjz2XYAde5/4ep7rr8mSzFShbS51
H4ZLcRwagwpMAUAy74b4xYtN/Xj9N11aAbwZiSYhE0C7knfLP0doQcEwihHkDRTV7D+LqBmCip46
rGlry8j00l2IshRLzZY2vTV7yUXSP8kphQZJOjbfU6rsdxUyZ/HG7S4XcbXIFP9ll5U8EqzrapFD
Z8ZhsgAgE1uW0P18cdTfSO+iRNQphuE3ilC/p6LeUhq5EB0gLQh6gURNltZWj4pZGrMgGHCDsTLd
AiWHuD7ERJfmAd+6JfLn2RbLXler6FPXTHnl52PnaBvPzaVQizvDg0AHVVrypE8/p+e6ogqN2gtC
1+vcu3lQtGXXOEB5fdBrysdYESIJJtuJVCSTKn5X6WoYUEOLHZ7UcVn+m/O8/AYElgXsba1KArN3
nMjPnNloA1dtUWN15rS6Vep4BL1iVKnnu93Ype8/mhZhq9TFkaaV6y5J0UWNrvXguSpvxrLJG7GI
yNXld0u4+/beM4DjCCOB3KDTSVR1umjtaEzlEHa4z6tu9+AkSMOgZ5jvcYcrNjbn+VPNUC6XGlx2
FFXWGYDWOVk1R028s4a+Pma2VFV2jeKYzU3+AmBjCwtzfryh5cqQm6Ip2O81Dkchs/IAxipBFcJj
74q821VWZT24fboFeDofSlpjSsNZMkakNuTx/+cmqZekyNsO9oZi6AVl44zHn0rVk1F13rv3BkNR
EIArL7OpNVjNmwYX07KJHmkJuqWp+t5PF6wfWtcoD+/dG1IIQAqWuOB64D6dziocjBoNEbxz7dAO
DznFjwAdO3WvV4iOXR/qfG8gNvc3BYaORE/EOB0q7eE7pnGmBLqeI3aXeta8T5RwBr3kPAvV/PPO
4XhqZOmUi5LSCqiw0+HqeQSc2kOs6FR9Jt0ehfeAyKT5rZo69wntuWZjwLMNIgcEziiBNhIusb4h
gYOOc2l0QcadfGOa3SdNUeg2J+3WNXi2knIkpH45YtAdQIP+D2fntSu3ka3hJyLAHG7JTjtoS9rK
viFkS2bOZDE8/flKAxyo2UQTskcXg/FA1VWssMIfrqdmxnndNCMjheB0L3XjiSCJwslvcmxzhhQp
w/tLeRuvyQEBKkt5JApUa1DPHMN1dxrWsiz00B9iNf4yEUM+GqagedJOToLRsbn8hTx6+oStrvKi
uFF6EVkz7DkbbK0y4taycscjC0v0eu6Ip7UCWCVxxdg2b/OwwIoQZhfml0O6R9DdHItwUGpsybVe
HQ7BM5wt0CeCuoiQbmhhLD52FUGLbyjZ9Hp/kW/eddaYq0WCNHjUKSVcT2xSECldbAZDyXb5lmRD
9rUZeu99FSdZfxhtUOmIG2ret/vD3kQtcljpS8GYVMLWn9Z0Ov5my+yDYgqBcvdZeFKGSj3dH+Um
epCj/A9AiA4U5d7ryRnJ4OCQzSip14+HcEyREHCF5dczMuNupGXPYZ8nzzgvDHhLI1f9X4YnXiBq
oCSxTveVaFLCsEKDo0er9VxOVu1nYjaOxtL3D4vTL4+9ZfRnVEEUv1HMcOf83H5aMmNODckVbEdq
gdezb8epSXsTjHqmLcu3SeSuJFdm6AdPXt34ReiMGJBUzp4k9O3+pZrPHyoqMgZec3JK167w+I3H
gD43cS/K6e86u32Lr5K6F/rfbiOsAjiVBtBHGWaspjgryI+kXSwkary1jqPqKu+0BMSzH+Of8E1t
bRRmdEf5a1rS8i0KAvqjl6TxU1chAVFrQnkm+XQ/lGq498JtLT7gJ0J/SpLo+qwO8YA4r5E54RBY
aZikfocSv99Cu8DuTe1gCiJxi9XFYu1EQrc7nsMMCkoGqdwga7vFHpKJYwK9CTwvKxq/WlzcfMku
u2+UbKHTQiFKz4aoxV/xQpyKkcUCMOT+tr99J/gNJCQaFyZJ2brpvxRd7UxOI4K4Es0Z1xPxkkR9
/VnP7fgjcIM938et/cYFBvwIlxui2tUmWJy40rENGoIRGXzcvMjk8Z4bArOr7Z0jtTEUM7LY2YAZ
VGCD10dqoF7htDl/d85zHDQxaiIhyq2H0ivbnVXcHIo2KEbW9FuIbK+HUtK+tBtTBS3kxZheSVBD
4Wnlk60Pu4DAzbG4pmy6SZJlulpBXUhPwtoYAqXQtfZpssbau1QZfC/VK+fPf7w96EBq0BMl+JDM
9HpicYyMjPAYrG7oQoSx+ZIa0vQtHp3ioM1j9sfUErYh+QdiD5R9HNDk1wPyCiQGfIAhcOYcum7I
DajV3AT3p7Vx4OWGRzkSeDx0/tUoZpspVj81QzCTkE9oFKDu7tdxk13myfE+Jnaro1UTUla7P+7G
FQidhSKl1AkmEHSvZwfGy0ZUq+WigWGPr19SJWcaauoeq39rj3DFUq/iUgNtuEpE1EFS5Vx84oHR
DMeu66tzMRo4CUEcOtyf0uZQ8m+T0tzEf6uhsjoPUcZnhxg13olESdojHrn/mEPp7uCTbguu7A0P
uBj0HE4aAfv16imAuSXxgMvC7Roke7rqR1Uu7iFvsHCuFsV+NntsncWo/Z0myfIFXMJe+2rrAxKk
cCakbf3NlU1Fyuo9jZciTg2sqOxlOXWuSHfWdONhAEkty5+SzAhQ9nqigJKKCq1REbjYV/IMjOGD
sObiaFTu8KZvvA68XG8HHhWzc2N4ez3+rU+KHTgEdgqdFNNXu9SoWyO2RCmA5ifpaVKyBscOWwSN
PfXHP989hLS0BWTswfe9nilyAIpblPgqj2WKwURDnUNgbRRMZvPHGghy98iyEPOS99lqo0Y9DhuN
SnGPimf3tyq6+pMXp8VD7IpwZ6duLCC7A/YPlVtKfWu5/wJ7CbwraxGEZCEHs4gRBZuc0S9GeI73
F3Dj/QaxB0mOOclHfLVVRjUUWpzjaaUuvACJ3gtqWw0GqW4HjiuoM9q490e8LeGSU0GPA66FbDLV
abl7f6tytIWVowbOu1qmgIr8Il8q6x1OGaN2RE+r+cfuzaQPZmcoLR9Om/O+wXm1PADrdt5OsEOj
Y2SX2vB952dtLbpGq+6XFihsz9XPSicrUtC847kvp+akwLxuTkM/goni0qh/2lZWtgF1oFj/jJgX
HNo+TkbetbJ+VjSzg3uX0mh4nizs3YwpL9QPvYFR0U5QsnG0JaaUsqyJ9gFKddeLpxXhZKlJiquJ
h2qSXaZpQGXWPHpN9jZpgDvyWGkXMTfDCdCoufP+bK0RGotSkRk3+BsB2sqxyMttwXMeJ5iXeJby
lETa3xD/tT+tT7FJEPKlEUqZH7Gj1WlLvTzCZB38dI2GwS+G78Es+ziwFsxP7n/5jcdc4khZVrxN
aEuvhjKIuWKcdggp42Z+qulcEMy2SJVjVxehBDZDgWlasTOq/FuvauzQ9UmbeGJ59sgcVpGRk6CG
r5eYhBsR22jUp/ybbVXl2/tz29gujIINNoEs78E6XAYmoKXCNEWgAVk/FEuvP6FMYXz30tQ5Kb0Z
n5yqtw+JF+l+pXbm6/3hf8n6r2epYTPKWQeQSnH/ersmAsebYsywQhcwUS56GNa0qOcwnP2w0+BS
hs2QhkcHOVDzGMZVP/n0fbqfqTnN/+bWoP7VlHFzrsACnEQYxg+j6RSfOiVL7GOUjSaq3WOMtVKC
4AZVopHLFAXKzq5PMzWx5OJa+Zg/OpZSHiHEetXO/LSbr0ggAUtbBYpP2ZY06Hp+Gaib3iY+Ak7k
fU5qcfZCrPpEJpNS+IWnzC0Aa8xz7VtFhzONvPCoWH8tEvs99fkHbCnf319yeQFcrbjcUdgeU0Dm
7QCOe/2LpjBrNBgiXKB5n37OSF0+Vo4xYbXu6cD63OKgJF34ySly63R/5Jun5NfI8KwJayBzrdm6
tQMkKOcFCaLZk9RuJNXNrqeljo3kUQxZ93B/vJvL6NfZoT/FWBJpsTq3BfWrOp4tfEzcsDtPk95c
hIkkS+/q0068vzWUBnKOI+QSfK9RY2S5aefR3wi0CZegMB/LsylhwPjE7dEpt74fABkpp0XrhgD8
+vsNpW51SSF6gtQ2rILM6c3vRaaFX3qRdwcgq9VDnabTyzCjc35/QTeHliYtxDiYkKx7qwgZVKlq
jnxAFGWOaYPxswuR84w2WvQ8aUkUFEjY+x2UzvP9kbfWF3QT6FjKv8x7FYVkyGNaVtdTu6uXRfoZ
LIEz2uMxzNs9jaWtXQojj64HJxYcv/wpv0UfmdFaqeXNPQDUDptNz5gPk5csfmFZ+WGBPrTT998c
j9ouXDX0MPgv1+NRkuQj0w8IsKBApSYts2Nj4vmFGmn3bNt9vPMRN8cjNWQtoVBzJV2PR+iVTuOS
SN5VNr72Q+MdOq2rHlo7GoIM39OdkODGNA8sJWAuVMMhAZPYrBdUV6qGunghXVHrBPFlhc7wKVaE
pQXG4Fhvi9Qu3IPhOQNPj6dEbyt4OuM7NR4W1j+Nx9EvO6N0fTcb3IkG21x84V/qHzKzt/44NZE/
FmT9L2w9ifFqdUhCJ82NOcgZL/7Rm9z0JUxIn8lw86/39/RtuslYYDLJ1CURg5799ZeIsMwtllqh
hYL10VfObP01Mxfz4gyz9nfflrnna0WbPHEL2K+m4i4/NbUd/liVQv4Kgj5wd3wihECvf0U4p+ac
esxYzcPlMOhu+n0uez32a1fNP9+f8tbeo0GKwI1s4gPSuB4rjgx8l0RLDXwwhrc8Rf3gh2jC0HZG
r/LQJ/Wexuft+8viEI7S4pbo+nUUhfMmcMi24bbEpuSjly3a+zgOd4KozUFkuQwMNaHaurRPr3RZ
RgfDLCiH0ycrU+w32ST0y/3F27oDYQb8/yir7aJp8NFUt+pxQE2KQ5zoXhB7eYp5V2of7w+19Z24
Iahg0beUoPDr7+QOhXCKXkYtuG0+E0eo7yuC8K81UVzlKzO3rn9/xK3JUQmAqEvegv7RanKgVqdS
wZs70LCSCEJ4H+dkcKk7tuke/elGfF1eSNCzCPVAI5HYrma3OFzlk8ELilIrftNW3xnvdUo59smL
k/aDMtZ9ClqpmaQ2Wz8nR+KZyPGttuw/ARabHd82Ky0PYmeMrAcuiwm5H10XsV/lNZILCQ5D79K4
6ynD5Xr2kI6DYvrCKNIfowl43xd92Ok7n2xzAaUCOhEFpNd1Ra7jm9iVhRC35yx6AB7fASeYqWeP
LvPh/rfa2h2UaqngoMksixDXu8PBm8kpLSLIcsrmYysK62/qYlkw2pZyQHx9L6XdmhpnF4gAG0P2
fq/HQ23dSLRwker11DRLBaJt76DBbJrhf9mG8COh40tWM7XA66G0KDepNdLZdfIwgRY6Ns/pPBt+
15XJTgK7EUxJAALcRHB4FI7krH+LM4Sl2MKc4yEYYBX9DHW0e/3anEVgI8X1iOFncRxrJOVGa2j2
+MEbK0qSDirPoElyi2ZtOzdLqrqkSICrt283Vn/JlMX0HW3MTvc3y+ZQyA9J/i89qDXH1dHm1mhK
Qoskif4VfWWc9HoQdKHGdGck+W1WiQ3UQhQpaHjB91xXFess7pdU5TlFxLU6pkVan0yrVo9/Ph+J
YqR6yvt1k1Rw9XrowDGf3hIIPcdNO35ten0UJJd1/vd/GYyHEnY5wp9rebHZ61Tcj4nVbGCLgTKM
3WMO3eIFDQXt0/2hboocFtAKNMWQAgc9hYrl9XacQCnaKZqFgeYl4UHXK+9sLGI4ZRlGEpJmTkV6
11pn4yaRxGcZfVCCIHG6HjTtQRfXA4MCaQmf0c7B5N0Y9dMcalMg9HnYSdO2JkmCRubC3pdZzPV4
eoyLjJPwUJP/NsfRHMZXaDjmhe3klJBE2+ohUcbyzyNuol8OGuhPgpE1bHGZzM6i8salQiSGf6l8
aOpshluRtH6EXvh/2KJSkA6VXJoIVK6uZ5mlSVQlsohfDQjRZc6gXipl/Gdxmr0+wsZ6QjejzwpC
jKLfWgZKNhf6zlE63jnXPMRhrX/JTPyODxWa7cJ31FYBZdvr5g40fuPuJNRifhS/CZ3XFEYu07Bp
ZVQ3tZgvuSmWBNqUV2/wVVmCKbcMrIGsmL5N0exka1vZDOG6tHP4pUS19qls86H02gFMsd321atU
+XyjDou4NJkWXUJbwwypEePbXlCG7gqeKidVi1M69NVBX9r+fYfX6wHnTuWfelbbY6Sk1R6xZONU
cUHxI11g9Dwuq1NVG5MxWBXJMhiY8ahYjf4QGUbol14/P9iRtac5cgvNgogM3JqLl3MMrG51rIzW
xao6pS6gKdTqg06pCJcyvUjciyKG5VWby848DakXPVKerbTDqGQiDcx6bv8VriCSuH+Xbbw5/B7J
p+XEsQry3//2tGpNAvhb5ffE09D5eV1a9Lg0M6jLcjrcH2prrTnaUvIOeDfQqeuhjCGZKbSkVAtU
yPTnpSG1xKrP6M1TbRXxS+oZ+bQzva1Tx1tKpgHSBdDperkBFhd6ZQNu76yRVAqamZFlEyTlannt
AID7A2oIOxPdHFRSBejJ/KLWXU/ULfDEaGERBlnUpV/yUNgBVm/No1sX8MzQazxZypT/eQWPnICL
xSVR5pmQ98BvH9Lt42bIe6uDt2iGvjlC/jQo+Zz1XonP9z/k1p7hlvcQTSdYQT/teihlcfLYajRU
ujDdQEKrSd5Ms/cDl6jo9f5IW1uGuBnfK55cCWe/HkkPl3xsISwFi2bHF6sby2dIIV8Vu4sOXk+S
cH+4zYlJpCLvOxisNSQAe0eSHBKOYBZdFqjo8gQ4jLUHXeN/+w9D0YqRoyH8sgZ5F4495LMWE6hr
bI8p8sYjqfEPvKDq/7AxJAATlBeIKp6f1Rq6oXDmgi7gQJYGdMpLvnWZzfp1Ivtwf1JbZRqAN5Dl
ATJB8Fw3y73E6lJkhDrU0R0U8mpKgwkeS0el1ZLDko3Dae5d5eCYTUz5pOjO2BSaO8nC1p6xNLJj
/oA3XeOWe7dt6CvypGtumQXoyxbf9dpp/YnO1KFprO54f9JbmwZdMg4dy4tXwepaG9UstOGbcYOG
dnc008g72rhz+9qIvOF/GIrQAToFbCSCwetPmZBzaG6fYfiyGOWRotiP2o2a1xrQx84ibkUNsiuK
9jB6IDeygBQX0UEyiMPsPi+CBLbZt3Bsq2cqIAVlqGR58rIykjFFtLOHNlITklcCXFpA7KV1U9ae
Msete0o3sSi0Lyhj1UA73GlnJeVHWSVAjCJdA3+5HK+xDjiEEfLWVG10c1QuQAGSb4lR1ufaHaej
MXYiIHOCE10IlT7FkOwEZZt7RkLv/jf8WuexrcfELjwmWRiQ2mf65e9mT2sDw+ySy/09s3kcILPi
o8EFSsZyvWeKQWu1JuL4J8XkHOI51VAcV4QZRBH9AA1Z8p2l3RyQqRFWwwEFB3Q9oJImw8K0Yeco
UQpMbVYPZqxaQUyIF8xNnfv3J7i5VeVoUj2fW3v1xKMolratYDy04vIXLy7C8yzKLPJ5h6fsGCJl
+pouQ/+6aG6182Dc2qwRzhHJAdukWg8YSn7o315du++zQncjCo30WeaHsUGswl+KJfsM/kHV4a0N
sKrQY4jfjekQS1WBPDvmIg51v+nrxsZPqVE96A5AIv0w87rKn6ZJHf2uwbXyOJud+gULzbH1Fcgf
eyqxW/vQphop0Yuw8tdBw5hb7pK0XChCq8yjHi1TjOanifuJFzVqtxM3bH2p30db3ZQ4oWllqnNT
tooTnewGp2tk8YqvbVIkj7ODcmMP4T1QlTL9U0oyn4nSAAoiZIwOf64/0wgUrhs9KhF6j2cWGVpx
USdDCdx8rk5eV8fv7u/JreuFzwtPjPedB3G1LSLMlopZoX0LZlp5Msw2V30TuxFYbhEWlUFjztl4
GLQh/pzyDf6ZZtOOd6LQrYtUUgW4kkHR32gRZUkcK3bWgsGZF+NTqPfeJ4RU90Bjt6gElpYUT2J6
IQsh63C9tDqfMg2RDw6qKl6yc5Lr6Y+oHfPOVzgGBi7q4ceiLBAlUPEfPiSYX/10MGRMaBu1g0L1
MKKhMk5T8UZBTqY/aDi6zf6oYLLmu22x/FUPdV8ErlEgt5t2Smj5qW2xUXVFK+qXpNM1fIFyGHKH
0e2bP4bpsDekSiQlLBB4UK6v5+c0ddZipjgE01DYb4UbcjZqNTv1vbrz5m4cRp52usXYRVKcXhdU
m6Vxmqym4pI1lumjy2tdCLNCJCcASt/fn1v3lqyvEKFRlybzW23QpBiJaFyqAl6YpmXg1PWM90eU
138lqa68p82aOn6U5oX34FhTajz0rTl8rCC0vfQ1vGHftKKx8BPLJoWC0ae9cSmVYTOs1kPy3Hbt
+L6bWdRTHSEstxM7y9O6erxlfAACWrbiIDFcf5IFyPDcpZSD88xMjrUyz5e8t79rYeJ9SkMkdzjX
xS66byt1Rx6Vkp9s60tQyPWwtZPbTRKTgbdGbr4o3WgdaILEhV9ROxkChLdofrajyAI3a8ajmBWc
BVq3OnLW9X/vf8CNvUJ2qVPPoTrHP/Lw//bugH3vF2fxmgD9auPvJBb6UWvQ4wk6MWd7L+zGeiPU
CZiPFx09ujXwyFWoRGiu4IUNG/zVst4IRCeiE+kfCom5XvxlWBTI/3iGDEohnIuFcHDda21xUuZD
LzS4xiY/VMOgP5iDqgae1v+HfhDKklRV5SOOXoWMaH5bzEYVi96hlIZakiiObk1nVeSTfgwN6iL3
Z7W1lPJ4A1cGk3IDfEXQdbIK7Jyo2KbKCSgMLFEITWe7Bj5cJ1785CCitRORbWwWcFUSvSxzaeiO
1/NbRteO9LEhIhtQUse3uj+ZvQM8IOn29Lo2hyLs4x+eBd6d66HyUU0skSDgHRd6fI680jj3Xo0Z
81Dugf62kk26rnBXoMpAUlhD0BMk4gEDUIYoE04apndqQJMoPk76XBxsRNoO1lD1xzSpp4Pn0ThX
x6zbWdpbCUsp2UJhAg8aKcWztgY0nVqtRVhRoZiLrjlV0oyWokX0aWlrp/edzOWarDNsUS9uJ+A9
Tmpd137R97kb2IsTPTnaREOQCqD9MJat5R3adJo/3d92GzE5JumEp7RzKQOvQdAibqqcOLYN3Hgq
afrEy9EYjE9dq+WPoWftqZdu7AIYdAhZUFgnOFgDTit1BsdiU4sCsJO/rTFggoEZRs81ap97L5nc
vKvHQFLmkBeQFnNIPV7vOKI+ERoTJYe6mUL7aMwOXlIIx4vAEk15mUr07X0tDMczxh7KOZ2HqPBt
xVJOf7zEUOpksAAjQmrHXv+O2o6RB8axK1DFHCOPXYOy1pP5aHlD+1SVTfT5/nibayxZ4GSqiJWt
ETG1StowLWTohoduWLQQs1P46B8F9YE/DkzIcFDN0kkQftndX08Nn1QEsWyjDcwo9y51j85gpsXq
qWj6Pdzj7azkUAxCew3Sw7rr1BX1ZIKKboNBLaeTBXPYV0U4nPJwlyd2eyaowEvzEYmdh12xygmQ
i3czRVfaQMVh/qjiG/5AzJydzNrIA33GrPv+B7sVw6BKxF3BjgRVSi9Gzv23ZyYuTaeijcbcqPEb
OFa5VnUSSouMpOCMvJ3ruVF9u4Lj69dWbz5VmemVR6RGo86Po5EcwhjxVvZDHLmzY13YxmNahOJH
6hb6KQyTPju006Q9s3Zjdqh1I34XRQqyGPcnsnHxUrHk8QJtTf+frPt6ImGlzLaK0n6AUeL4k7J+
8VA5XfZQFvDRfEfp+2M2Kd4ZWyD1wUMM6otVW+0eNmVrq0AX+8WDZqusmeVxVfWY9yYd+gRx8o5d
krzgaIIcyFjvusrLmsX1JYMaIJ8PiCM8IOKt6xl7bYxWvLzQMnu23pTTSHnBwG38Uuex7+bpKbbN
8dmyu+oYJZ449WxZzSq9h/srfxs98DPwn9XBn9NFXNMqzNkI3UHaYxiROfqx7gznKY/FAYc56dzX
J5fMTPeq/RvnhEATbDaFQBopa82OmuRoyjurRVrWhQzkVPNzaCTdy+hl2QAjXOR7elO3dQLENEBb
wqzltNzEK6OjllU4LW3Q5ApYgUadg3zU2yPdwjRIFMU62FhcHByhNx/vL7AMm9ffmdaJA9ZEonbX
DxdlwakeawpxczzJHliVvnGRBLrcH2UD6c4EoVrxHzIKd32AmqHLlnDyuHrMBrWJ0J6rB+zEZ1kz
JkTQZjRkj0pliCMq00WQJkr6cSwS7aB6Wfy+d0Vendowjk9LbLg7e2zjWPGGAR3WIbTyGVbvqdIl
WaonGQENxnEfTfCuRwebj/KghdT7dl7vrQ1N71USRVD3Q6no+lw1VM6pmDGYovblsYhNM4h713nb
e1kYNAqPtkWlbGfQrQ39+6CrjN5qqqWw1ZhO/JDZ9CfS5uApxAumHepvBS2gHUzD7XbmyEqmJEAp
stZ1Xq+qYzpGmWgDG+WWB3BnLbLBrXKs2mzxEZkc0bts8b5Ulz/22qQfARWHIhB1USLy1UzrxJlt
ev/wYpTE6S6m2UYFNNsWITwnXOb6Ui5TJM73d/fNBiIbJQwidYM3CTJsVf8NlzjN5wjW8ADfujjr
g9E947ynPZW2Fu7diJuDQYeReh/UYdfyk3OX9bVeVUCMwL0/4TtpHYSSOQevKZ2du+HmMzIvOPI4
FMlK+k2fJ1GhNBHLAcAZ0T5LahoFMClrStrO4msLZMZxyrMDiqV7TOVfue7VtcTQ3INU8chOkctf
xZZRCX6iUiiTIZuufR/0Kv5JQIv4vTkDFiAKM+xHgRnOj7Bol89j30WetCvwXsK0RbWnzpGbAxge
tq/3P/XN8ZW/ixeBAiOwJj7A9fF13EKblH6G/j5ZukFddTFOziiSQyQI19qutqiCILq0E0nd3NK0
9nCLQm2J9x98tNwUvwVSjsRCexJ4bhdh9qUs3VijXkjctnNRyKtuteyUPH6J4dPNx8b6ehxCiqZl
MzDOpKbn3Iwx6NbcKTGCWNf7Twmg7MWfClwRI7NEYwr1x8v9Bd7Yc7JFLGXdMc6EbXj9CzJvdqGv
8AuWKJbQ/rZHkbgy/cLpvEOTNtGxbW0qqW2xBz+/XWO0x+QbRahKGL7uGjcTYKnEocaGcvXwRguV
+UOT9Htd8JurGKCXVFkBe0NocRMSD3E6M3FS+I62KaZfwrx0VvJ9WXpxiSeqvveX83a/gitj2wD3
QgMVFP/1coY0rQbDpJcfu2OFjEjYD4+Z3keX1LDC19Aa9cdWSeud+//2jmJUSiLoZMs06qbVXwvS
Uwvk19JhQBxVBfCTwkiCBD+3nZOxORR3k8QzkQyvQZBL02Q6bm5A+Msi/B5XU/hjSnPtrVBs4+//
sJaSD/GrDqmtIaSKFo8sNS1Mxe61+GKXdaQdCj2K4qNGAuc+jFE3Dz4OAqW38xk3Z0ksKlsr0lRt
de2MVjvXzUjXyu3s5Cx0cOPAf/AAS5N8Z6jbA0h6CDSQ4w8Ykdj/esckU43Vrk55B96/e65NkSVn
r13E2TAa9yfoospFStFy3phlbO80iW/zLE4H7DW5U1U6AmvAlG6MS4zfE5CeRddrHxhH/bnMrNE+
YJeyfElMeyxO0SLaj5ZbLv96A65BgdI4wvpT0ob8IQiAUPqGy80Wvl4FJYyzcQppsWZFV7wdFDin
gZaXrrGz2huXjhQcgRYo8w0wW9fjRBqYUxDcfWCZRfsU6UpzmvWkO93fuVuXzu+jyF/x+/OR26mo
EdbBjWvIIPMmKRspBDhe9XV/GrxQ/Lw/4C1Ln/WTNhK/qsv0eFbzqqgCKvCEQKE1mdH5lPoa2w9z
3Xkpe3f5JriEHynbaKk/uaPxgDBJ/5x7RvJahGXx6MQG7Lr7P2lzDeC04lBMlsOVeL0GFVIPSSbx
HVWWd59tpcofsaTVvjVu4RxcvUT66/6AW2eWcEgWrEA8oU1yPaA19EXbL5THwkxJLiOd7kNYz9lR
Ci/9aQbDatOqA2pIuZMGyWq1l95ZRtsFNNZAGDstTpk/AELoD6k2Wn/8PjMUHEuoHVwQBEHXs7IL
ZUj7CEu2QXVy52C56fCzj0P0z5XGFA9OX4hntU3UE7yM9I/jbIBj5GkcTfI14L3XYy+SbFGiAhKI
SKneDNSO3kejA6UUjs3OiUF4d+NoUr0iFiAOJV1blzdNnFjdpgVe7wiMa5+UKXNrf2ho4SLcalSv
bawwzciO9eXcasPwcen1iVq22yq9b8ZOlpw0cLYflMxWvs/zFH6o2jC0fXQLCu2AE2uDyqnbaJ4/
a8k8n2fNisQhyZ1EPdeDVf9oWsOsT2079P/YYFMnv12w//I7kXTvkafW0PG1a/OH20zZD63Hj+Yy
L7GZ+01XT++mqB4qn3qajNdTI/+H8F77XLpET3QKavfr2DmiO89LlX7VAXVWQJHNzobSGmaviWkQ
wrZ6mLzDQrqLU99BHe5NlwqvvlB4FbaMPkFopOrS/hCitfOX3HaU02yHJOoEsANM/MUJw8OUJ619
HgfMXDsjM/JT7C1ucgm90CPNd0tHHFC/RIN4ruYuP9JNKZeDUmnJdEJCJL94NTK9x6xWXMMvirmJ
3rciqr4CpY2+l205fLVj4MxHvcK9FT4o+nwHUyzWG1FFYpQ0YPFCmUhTDko4DFjKe/qkPYUpRgw+
l0T6T2n1sfLGdWLtFYhZowdG4oQftLbWvMOACBOalXEOTr1TSyd9FcvYpEdXgPDzc6ucv8AYiNGO
1vth5v/SpJ+XaREGyZFqniyUSSiaibh7Uy6KtA7XSn7TYGnhJIlYyU+vdCI3mOD1464zZVP3tu7h
CqIRhsbWKUJai4qjkugvSlw1ySMacOVL4jghM4297DGylMI6FS7bP+CFMr9WIo2/40eH6Urueik2
j6R3dAXS+Vy0rW4cE82iQ5Djcpz6oRlhxp2XKd2CEiX3N6ZqzuMxqpwG+chEA9AXxa0VPQKznYtz
Xxv1+6iMwi+iWDQL5AHyOYd2xND15AyVl8PhKevsDZIFGhiIQsSPjaaCZWMW2inqrdh8VMyJQjfg
ITPzO6OIa98VCLVcLOGoyqEfOn248PzPjwpRwE9ElFokUmIKRyxo740P4OnT7jBGqvPdHL3GOtkh
TCE/R83V9XErqLzXYSqz+Zx4+eQ+lLOlpQf0LCvrbIQhf5miTPPjaCaWgphEWr139aZ6G+Zp3SNt
3HbP9NKN13FMVKSIh2L8y7bp9wf6CDb4jIR5noHR623rUXPD0AC2RLZ5TIBKDMhNu4vmW8LqALYl
LtPMHQHkOY4nqzn2ZoQ+DkrfCmKSatRXp3xuGzRQhib8Z7CdObuYTdj/U4V6+YXMcolBwY8mXm/1
lFSnOZq1f+PUTp9ndUq4hey4Eb45OS0ceycyHb9sWu9DFyns1Gpusk4ub3aZ2IYwMgHevg8jfObO
E+nA42Syx875YpNPlpVe/tulNDj82Rb9HBS5jfqEMjTdg+Pk2FW2BN3lKacyRekmzovhMuZOePCA
7ZvHLHZD/QFsQpXJ8yD+oVhsDP5I1e7VW0AxHkRbjA+R5Y6fWqFUqj+bWfjNntglhxKPsvZBRFP8
k6R7/maZjd0cRGGMPJIzvkuXkI+sHmrXUwq8OgfvtbfFWILairPoQYmXcUIvU0HkSMfUOToa7qii
IW8N6uKDx8Alg9jDbY99m4WNX1VQpYNx1ury2GoYJ/nNoi7pEWJK5B46tSpVvy3jtDkJtRrSlzge
0vHcJcMsDjPedOKShOkUPnllNbbYQ6IA4MdOo5AL95MQD5Wr5N656zuKe/OEisVFmTFQ9J1YVaa/
4iSa8o9kt+YPzR3jKELwra3eAGHQKahnS9Uu7zt+znh0jZnamF3lU/GsNYYznfuliNwnFl/TL/YM
DF0JvCZP+7ezOxnJU7goIjw2qMhVP2xD2MXXKM5LrsN5btCW94WNlj8Nd6v1nL/tJOrcvyNt7vXE
70PRzkh9op3rfNEzC91Nf7SWQfnQmFbq/ZwJFesDJqVli+1THE6a4ltzSAfUnzS9g4sFyh89bb8E
/zSrQaVmdnZeHKeLv0czvph+byzu8kPRhGgsfwLq3VzCyNIj5wl9dK6rQEu8Xv3YT4M2fQatGKIr
plXa+IKoYtL/yAbcpL8oJubYTwoPihEg1BiF/7ZGNcbDqXYllufcmu2cvgdHq49vpgmXmAbKEerr
it8VmlKlh5biY/UzQf++LH3P6KvhQ5kVSfWUTWPj0Ntzl6l4aDEi+oqkm6XWbB91iF7SsanNC+6Y
U/UcUbe3LX8orM74iIVsm1OON7GDAsmIBvv/cXRey3EjSxD9IkTAm1eYMbSiESXqBSFKWnh0N1wD
/fX3zH3dpcgZmOqqzKzMV6sP564qhNt5LUeVWspY4tXg1tYb1832coRJ7vwcQ2BWVmpmrC9xsTF+
RQAso2Ugth89GdI4/9ljfMhsB5ZGvX5UsS4vS9gt9dMyJJv8NzTmZiGpPR79J1/pIzg5vBsocWzM
cTHCscFt2n8QJ3M15Zt3NMu1ZnqucrcMh6fN3ZflMu3CFnD1/ibvY4H9bJUmAzY+XhaS9AUz57Iv
QipDZA4/TkepExx+2tonKEH6ol8efcDU5LHub9b0x7DOJcof78BHKtXTkITvw9xwU1CpWbojFm5P
Vnneu6Ql9XdYffci4mD2r53YA1bIbZG0JxkilEt9QruQ3VjknWaGbC27yq06qeq/cWS26kmidnRT
EwzY01VqI6zBXlfMpGarhmB0veN4nm/WHDlu5PSksveEewpcLbvcw752OK278PxMaYywVNpWS5Pk
tt8NEORd49jsYY9T9210au92QJqyzklKsqs0cNb+GT04Ds5mddqPekEHnoltCayzh7bxORnDyktd
YSVrvm3u8sM2zrKlPRuDfm7ZxIKUrovX9DhFO8xVs5ZV3nSh93z0+/wTOl+bbPUtZ0oZg8r9bpRJ
eOTst6wIPRrlNgU+GDgehdHSoz8rXX7e1n31NQTYrmQy2arxcgSmf/C6Zmhzb5fifrEcu34sWQs4
CrOV9fNG3ePCobT9HtxEdnVqCJWLOatgAbNlVD3ERMS/zYZ2pS+I2sgds60GWc3aCbe+TN4yb4n/
m2f7l+xmMpPrJZlkSpdIRFlSRtI7Yb2/JecYU4wg1fMo4zxaBJV5kgqTauWs85GV9nos73JYtDo3
zWD0F12j66fwfH37r7Z0i2TEx0T8XM6sie1PFVmp3clURhsrZdFAq58xbvp2dDJmtFyM4MpgKtQc
6r5QDsnBX8422Z9yYsvfTeNRHVdbTzpOQ2TZvFdN20SFPWEskB7s9pCo2sbucj/OQXuxy6AZ77ZJ
r3HqYJq2vji2tm1a7+CQeWWXoylChrnp/lj2Y8c9SLkLPW20Djzq7eLnTTUk0FpDAkRLKo9Z0tDZ
NE7KyI+v6zjXJk/EGDjF1ky0ZCmT9FQ9UYyd7sklvLN7aZbRGZ8PQQZz0XpiEtlixfsbbn5lf0Gq
F7FK2NeSXIFGmrPfALA9JNzHs9+bgGfDp+EtcBrduxcRHp5X1FLFd3NrmX+RRPC4q1tLOvbN+NQF
w/SjJ4lqTiNl06KoHe4Bya4ewjT2GmSp4Nz9F2/N8hWwkWGnrjIyfJBmkWsh7CH8L4zXik2zUKvh
zutE9N+2+XOdVxTPBzHh/JZXYYeae6C3HTInEH2T7yoZ3jRl4tWf1cLiIyAa5/TQjOUTCVHelM5r
h/sLBsFuneN44r7usmlFSmcsvpmB0+061y4nrRyJH7jjHJ6wOaxHGthlqm6mZNHBh4hJONsfk7ip
Hjt5M5aaJousSkqqIt3ZUmNuIcief7Gt1r1Qy2MD1T0OH3vX9c2ZN6F+K2XAL11DVjWzHW0vndlm
HVOh2wbnsK1KArsIl4M/P2OnfLFcR0cpBLNW7EgnN6h8tpjEsGxLslkFPQvTe2m/1E0btLRVjuYw
jmdxX+2bPfwAmZt/l6USyA43R053vJPR2VrRHn2GdV/VsN5D26Ytp8zHtrUbweF7YOY8qfrJTmnw
ml9LqAhpVMkoU3dDCP9uwngwD7MvrSYDAV6Wu35f5ddGPgUfmF1C5K8eMPFl8akCQyuS9aSiaevv
wiYy127ibr2KMq4fnI3KWByTa5w7Xs1yvAJ0iCH1lV1ZD3o1aj4TYc4I1Klxcs5WAvxD47BsXrFE
iRx+zoQWjT8dbYdjikPb2H7owQqTzDLCb9OuHRUeJqOXlGic1PK7snoEHgw9beNng15llO0J/R3Y
tUuDi+WEa05b2+v4rp7YdswGWdvTTxw3jzitoqb86VJbceYgSvy73y71p01w04+YjPUPdUTj0zFI
8xuSq+2vMaVjT5uNJzl3h2AbzqWox+8RW3Kgnw0Xb8QDaPltrZGnU29C7K1DFX+oOky2S7XMyVdc
LmY+B1W5+a/J1PpBoQ7X/1Nazh7mSTsG8ZUyTkkNGjrVyXS980DsqnioQ5qqlIMiRuaqpP26Dczq
F2xxHO+p1tMyXzRx3RSZqBTjYz+btbtoX7bO98GscvrWOfS7D3JriPwa9lYiG9isO+7k/sc3ZMid
fUvo8dtAY+o9+Ku//lejzZzyqWdVOPVjBF00Q2IW2SraLkqXAOXLY930U1Q4Al+B59KNrQ7juSD+
axPj9g5vb5YrOEbjprrtR/txteF8ddPFZR5Yfrydt9kracWWoD8P3qirSyPs5pu1DZp82dFd9IUY
3/JUg8YsD6Nug2vIckaQVdo19v3A1dFpezPhwxffGa/wsGF7rUbPe/cq1dNceEt3Y4Ri74djGyFP
iwC0Ta0FEBGfXqwzCnf23I6/jhI1ZXeboUJ0yf5z1aVqMxXwjLbSLt1CuY58RTjqjRlnpnWvJjW1
uY48EhV8xR8mHl1N/9yBVJAMerLxEUT3zUpru/ifwb53w9WdJB5GZUgGIpsfRFuxXrJ73/Z5jU+T
G8XlOTCD26fTZNql2JKSr7cNPEw5FZTiRv+3/3H8uhlzoTbLTuMqbv6JdjpIKA/D/a7ReLvtae9U
Hrhxbdn7Qy9KMaX+uoASeU0TcKCIdhQn+7Ab4gSEu2BIGVumJtHTGdVyHzRbLJ7cgJSIi6UQeqc2
XvAUE5a0psd+0f29a9rg/mgJBU1tcGrnpRWzMifwLjc4bbDsP7w9cY9Mtbh5nmxAgurObcfF5Ihv
sSspSaj7N5KFJtJFCcs581q7znmjRyHq3Mcm9upX5mju22Ofy1THbemn/YKTMjMgAaRZzD1SF+XV
0Xk9PNYpqToOSxY4KgWnqlxrkmA4NswjnpvbUoyJcNePxaJPLAwfp6BnZa+9Qk4hsk16XQ30xqDD
O5pUAQZnNrDJzJ9WaWNF0VvllGOUNnU11GklVkCWuK4UW0jdWBIJg0f+c2ONPUlMbHFPz359RJfO
7tspB7JyvlHE+5/oHWryw3Z//Kotf7iLVxcVrjU0dneVmj4RD8cbm9F2xn9tWaX6xae9RU10TjKf
W+CJT4xCvPeBt287965SfYF7TvBjTI5GpZ6np8fF53D6Ty+2/x33a8QqSPHbp7XaYsNEEgL7gJ4d
v1j58efU33a3znTr2s2DNXGx0noT+iqFh3CrrF3nZW0727rUk4zKhwAmYM2xfw7vR/ZQulyMTSJP
CNq813iwpgThMamXaRha5cTQ9/97a3Ri/QWgk/LNxI6cnyO/syl5q1+RPe7PcZ+vkzO/BRSJf2aj
U80wGhuCq9fP23d7wgK9kEjfkyLmuHGo/vH2sLOpyJPPe3Lu9oQkUTF265dxIy3ypa89dXJ83bMy
2fvmeVFy7q8be49LyvnpfQxOYKo8Hta6vHiHX74YV+y8TuxZXQ5t2SoXW43VEuah7OsQEsZagbfs
1Z6uZlEet7Xitq2liZ6RNAMb8vgsJJkpNC35gb7yojcsbVJXopcv9tG2p9zvWF+hG1tHXB06cfze
UNzKrMXusUubSDQghsNSv+JaX3a4dNFAX7AnBsfpgrl7WSS7bieA2ul9CjoEZqgRlyljowluk0jF
+C+zzX6NLObHFCxBnofGBXtIll6sX0viqvkkZtuT92NQTdZvkxzef8lE+no297X/UE69/BuDCXdF
e2j/+7qWzdW4ZdUXtAxBkwa67oYUltj+z+vAzYqaGMsNhe2sVUZHBhOfcve79XUS7m5OC6tMW26o
FFefZrovWDj035NS7HsGND5/JN64v+4hR09/gBNlqpqcd3HUm3837LJ/2Q9d2q8hTcF6smytWGJk
WWA6H2RmPfesJ/QppXV8tgzDY+GrabzGEIButht6yMdgH8xZYwzInGCcfijcul1+uIif5yuurf2T
7GcUrVEVLNvZseb+Eu/Cbe6Gm4yEIScYBGBXL2idOCNYli718PcARz9AmycC0LfFo53XxGfW6RCa
pcwPN97J42ZCSbs48r5ZYVMzD+6x/agCToACn8P9N71pT/LWwuiWEykc9BnGR/tPmZTBN9wO2+Fc
dZH/fYp9wLotDFsCsaMjAQEWuOutW3O71a4JittO9eeN8agzacbWZ4lwNS+jPzDC4W2BI6+xy3pL
Z1Opb47FGii9UbTyIsghOsXaJ/trC1VSIaMwS2HaNZyf1tiiYyJOunukrTmafG4ad8v3KNROmoCa
v4vKqPWjU93AZTK9Pb/ZDGCf1cHokknPV8GTPJr1wcc2JuBtYN+8peRJ30s7wjT+6wUM2/k4JvnE
7lhoIALI3Hj2mpAHDpxZpq3b3prpSiuiw8d5LmjlMKF2vWGcTy623m8L4rLxPqia8jJzorwJM7oP
whXHnrrxKpAID0lpXqykdtnJIfMp3cEzsSeyLek+VqsVfAEOBvLKHB88GiXC6qKNsnEDIIngFzr5
7qukYgFgs+32cDh9I1Iarvmj95regr6x9GOohcWrT2oHBsSH8r3MH+JmzuOysltWKwbeT15VfAwi
i+8C8LpHD0dcRX7h4ET+3I5V0D07QQA+cSRrrzJuQGynIE6+lbp1bN7lRFRyqo4D1XNpeVAxs6VL
nO+xh80qR8oqBfXg5WHSAgOl58QLOPLIaqF9gMO4Bu0hbTBU47YX8OntjTOaHM3uQLRahLXZmofQ
mTl3dvo29QRCebQPm0gYf7AjduV1cKray4PWPZ7L1gy/WhWxK7MFNf6bsaXtJ7zJuWw42DVW1sml
N4/74A0/toAO7KMfwuV3vzVB8Np73uzm9hKszkOshvHu2P1mKzQxMrxRpdf4YKlj+LfvkspJ4ctE
/VhLWz8u8wyFMk/J+tOtmqgFgcRyb2y1idKJDZN7GQLX5sNQ70+ibLf1bdqIDS4CTO3G1PcqCWlD
Vs1dtXd1/z05Ene93dYQM3+txacXqaG+bkzCVuFh7/+u9n3jiSX7J/nyJsA4wpfs6kPrPv7BWiof
uhmqACosLPcyX8W+ijzcvVJeFAvl+30fd+PLwQN63HlSlt/j3pn891EMkcpq2Of9M5TtdDf5PeIX
Y3uDlQ2Tu4PPbVNio39U20K/xFehovT49LM6YiWXEpjYuoyz5VmPPbJ8/XiDEn+HrRfuuEaEtCWb
nF2TH6M96VxvwXYUltV6v7x1ma3UsZJxTst9U81JaYi03Pje9AGkk1iXhXzDL2eEyXiS3jD9DRe7
fV76zWN1D5Wrmy3uwYpn5+xaZlGTqBc4eFa1oqpOrgf+Yu57FzTwSOR+HmuO2UWU/Ngh0LoLiPK+
PcRNOL/1ZF/uX7O/rm0mnUVQ6MPhyAkFZ781OBjA083sYXDvJrxPl2prKv+hMfIWpavYLLweGHf3
73NdT01KE6NquB0DnDoz4CVZV29ew1WMDsDssHvSgfbHl0Qv4r+Ao4HILMRdVNOhsqbLAkUoL+Va
8oU492cuTe2Y4ILyJDoyMQXN5bBKX+QJHlg39qgs72F7AuaBZkwecdYJm3xokhZjhESp/zyfiSP3
xnmti9CsobmtoYgXNnH2Z9X2055JbBFLTlBJJEYIOwX6TVFd84o05MtN9cX6pozW5htsK65m8OXl
H5uJHd+OIbIgdpdwMlkcOtNTEy5AvLXTmN8wv7CD5b4GZYpLKZ0K0lJ61ptN5b0IN+FdZtm1P8I4
oXIMran+zIMoh4KZmx/WaHwxx2VHyqRyBT0/tUNc/jXhMP3zG0WzrTunoU8fgxfS1Tv1pJoSaH2W
nlXQTlr1STVqXF6CTcuLQ39nQB/7QKR1zcR0AnsP5JnvErlAX8Px5m2Ipl8V87c6b7u2PpJ+OZz0
2FTinPH3VvLaYR0/p51d799iWJe2WFxDYjZz+qGxLzGMLKBJi036mUMdNPPsHD+9Y1fwiMm4M5zG
PSsB+yTbPTPRbr+u9R79XlXttERw356PkS2QPt/RWEN/G+10+YYs76c9mdqByZj7P6NTYhEtLMFu
Zz3Y4XmL57bJ+ZXtW6Us5bwlIykkqXbnfj4lk/JmnIWiA4Rn9aAROkLawhN0md8C89usR2i2dE0a
iFKOd9BPeCcSNLZPp1g2vp13laiOxxJzzmfjHchwKE72f+Mc9Q89uu/13Nst0XIkkoZFS0m5QZGD
6pGr8JrXCdtWmZy02+Jg5gFhyXWJH7ogltbVk45oC/KCRvnI6FmtKfM+g7w3hF0Om7fLu6SLYZ5d
RlNo6tjdRLFxCAAgVxbAHO5zvyfP6yB843GRBcnLiklldeWQjpvcPzFjmDn3dq8/W9ZaEWirBr+5
JE3Vznd+OXpcB+f2wPZyr/KwovW6Bmhwm8yLNPjYLErsi8BR8CPAa2z0cWBzQ4FVRp3saSfqhLA1
DihEJJ7hpbdGVn+KXq3ySXUNfCSyEsLUGUzkJ/1ze6QM6n2YOhEtWT4eQryO2NLH962OmIKsOSDm
AVtu78QWzjDlZox0+xAESg5FUpUxAEqwV/dJYnXHg0VC5IOYtUG/u7hQeP5es8s/V2oVF44p+7tw
B/tf4B4kV9Q3dSpIjhiGu7B3iFg1Vrl3mPcNgSzmyptP5daN4+c+9jTxWxfYT/NSDUjh95F9W9+d
HPBV65inNBY1twNnIOuKgQjMgq+D3seey6/fusbvndOylnBZtDfrPSy2rs+z40PbGafip6sZCc51
D5yIbNTDX2RqcIWeYDiP7bWCjJozUkxX/kO5QcN7BsPEY4ja5kTPrEMwfILwUuYsfU2O7hZA7bed
ull5mNetQ9+fV+wFxZe+Zg/j2uxV8KHgJ++0WQ6RCWj6ipZp1f3pkKNlpT3DxC3rwpHfB3CVj9Ec
JsgsfVMnbHFI8G3ZzLgSsUbeqjsLgvpN0Tb535kGZ/nN93YV/QN3r1EIRA3kzQAgtOe9rh0wHmSI
dL2VFl/dOs2SRdvZpXX37PJaDi2OcvPBavzVc3aCTdBwUqthzcvjv9Ay/ODGEPSGSKOnX/eIcU/R
/diMRipJTk1cBxH1dDjcS9/L7q2tVPOrWuGRsXARFVoFJ9kMq51j+w9Ow4FgMHBxDeV8j+fTYeTi
5mAFaCDoxxfSbyIT4v6ZLMn9eEyk5kVkgyCOGgLkRJuQ8otJgVbAxFH/R8CbbenegEIVzuBs5v7o
Oq84YmxDWXdxVR4gfZdXZo11LvqKJYOcoMLwzvVvwoOtppZnKC8OTrig3mHKZTDaJPP6ZnoWBzYR
YGOE0KVCUtpUj+bgsq2Ceh1P4fgNIY/yX2yX+/QrlKY3l5VaHqezvdXhWxtLNyqwtYHC3jFxqZ/g
Pah1MMuAcO7suwm7vriupRUwF29r2I/ALIOjQd567wPmiKN/WNpq+gg1Zf8HkfI9I+jtzOd8945s
TZb5HcF/2RW7xvSMuPVW/lB6jdbHZiSR9wrKAus//P+rGDvufW4wvc5L1XiIDXZp2h9sEtYq7Yad
pbtEVi3OvCTLe2xhG3ndd1qem8y6izNXldgBzfix/PSBMniy0IUM2U4ayHhyBp+jKuJ//lY6CDSo
emy/h2Jv/tpH3VYpehP7S8xRWN+XkyKEDvIuXE7OIeW7no7hXyz7yRR4PLX6Qa7DmhB6FivcRL0a
816z4h985zhz9d9gzXGdYb6GwSPbjPYrMxDacwxykGWiJAogamNEWG3gLJzfMyU9G8k/0QX+cNWf
FVXU+4KKnkzpsnXCPPYVMOTk+5abT8lY6V8ymsXbZukEfZKZq/60+4eLrqBuwnwQWNbjJ6IUXkW2
M6EfMCpZSNbzTd08zH3k7mnb4byVe9UMeK+AJh8MQgBERcce/IfkFjNgLNnVd0LeJmxKpvh4G0Lp
OClnjwdz3WGz+GAkJTGPzBKSYAo8XD6qaQbin9VuRYXE6VL/WrfR9rOtnVb7EfrdUYU/StMUrlX2
z/E8ujtIVc8pVs54ab6E2grRA0+HVnftbtEyTN3kP4altx4F0ezEiJu9TeyC8ibttI4DImoUdE0h
YjmZfKlRt93w2eNhjGcnPG3Hhv1jI5Q8itFqwxCe7+g/rA1lIBDByjXvNOK/l7KJEgr2KsP7kj7h
rfR8tF5egmJ1A6dh7aRUoT4lyRQ904aITwgvb3qK5669LLa764tQ/GrcMfruyfHFhqOZkvLZGrvo
v9D0dAkQrmTXw8P7zxOt7ydkAbJ9tmQQ2GAX7qpMyT2K06BGAHEtfRAmq8L4+l/n1eZIW9QhsKNa
7l1Ol4n0ZTZQIHKYsQ1RatxsfGXx9grsqo0hPGxGphTdDT2oLVF9F6Tgcl4TsLPQifaQNcUYDBXi
L+j8V8XeUZAt2pv/lgdl7L4lCcDNS6d3tlzeJklG2XalsS6r5nmd92F6bzqkfg8W8XzvNz2pSWP/
MJcQVHn+ZJydv6BqB+9p6ct9yFHNlEFh0bk+GAGPmjnaMg/NvO9+ih4iCdIafH99wC9qequDgKAx
nmRK0LEElD/yeuWTMCE5pugvjj7d9DH8Coc16O44z4IvXa7N04GVznsyqxBP8iNA6I5covuO7/9W
Zr4N4oqSyY6/gfH7y2MdcvCkcqqTMF3XcPtrGh9IHq+eylx6t+4eD7ttUEnB5QNsTDNyiFj18R1N
ulfntQMDkh9hNbzrjbTsEyYRk/3c1huVh1ly+jsee/s8TKXFIzlS7bOl7LuTs5DSAoEIEvvjGDHb
x6OKoGcclcrjSWijpz+BMPvz6npbfKa5L51iKZctQb5oJb+M7AIGQgIBQJVQFTl/Ig+ZYNFtnjjf
8jNYVRu8mtZPJ0mdUYr0fN961b7AHmB6l21h4z1LK1h/c+zqgxwZT+yFuzjiR9UaEtKTOQFSGRN7
r+5kt84wnmpInhy5hn52lDHUMv5gvXupkmX8zuw9QEnvTfVMEVCYsiHv/ZJH1H56WwUYfwPHfviD
qt/bUnhRVoEZ8Z1x8eFh7Lr4VMZd3RSRsavvvV0L5xIuSI5QD/UlHlpSUFCrfVavUB9JWmpShRGR
zh7g04yglfYhrn/2a9PPRRcn8r1kESbMUQwE39DFIuRy+H4vw0z8NKWiaod0nZQ/P66DVX0CsJLI
azeNwGU0kZTZsOrmO883+5HtosHjEfu8/R+oHjucM5arfba2ENwFTmk6xKYmTKbbLBLZr93aCxe5
2u7U2Ktbw5NJOu/nymqFe7fFjr5jaHM50zhVtrPrG8+8dIBfv9v42K1MrhFTBWNmFZ6adYs+DL7S
7dPeGLdigu3Hz+CworXYQy4JNbYxTCXNLOwiOqIF4Kfu2/XSrqzcoqTwqitYdDueRids70MP0TGc
eM+R2h8HKL8xvfvb2v3EOld9X/F1EuU+toDMFk+pnmRuauyR6Lxc9+cxe314RtKvLy5DwG3cn9S3
WFtuXcxBwJMZI8L6xDwOWFRX3ohqvK9fmymqqkyta/BnCCMURwO5fd+dYXTems7aLFRyIe4+OiF3
NlMRrcfJGpbgM9qW/k/TONsHJhlhmIWCy0ufZhkQrDbZ0jWIzH8bUpP17IbKYmobV++hRzP4s0HF
p04aGidC3XGjnSHlVjYaCdaWaLvp2prRl0eGOKuiLR5lf7+UkR6zaXbb74REOUemsZOxzma4Uf7k
AW0vA9oouJMy6j9Q8PgCNYLDhXKbMIAyZo741gRLRc5rk+jfm91SbSzkAA+ljcLypA8d6xSstvos
u9VGQGsFDm5TXj8cqdXCvNM8Yislq4ZdfzDS4eeAkBFp1uL0ZBD5AsuZ+WascwEgnanyzuyCGrbV
S8ljja68sQAq5mmMkbT44YgT9uq5l3p17PGinGB/DqE02mxB7BOlmKfsbYrTzDTd/ESiLa2CA9KF
dJMh+RZ1pfWKXApRRjUv7fdtg6Mb042p9Q6rhG5EX6Ub9M6LTb9b0ypCHFnSP2Nx7R/5MkWJ4hdW
yOnQPwiTCvTDS1pPpTwB/k8QhslR+8wSW7X9SjCh+tP6ZfQPPVB0700BQLKj6evR6TRhksfJWi9F
5e2ue464Bu9R0rh+gQhuva7Y5SxPpG91f7SyavsJMUaw3c1i79fn2pHxC3ynGDO5Te63VuNGdrcJ
Z/g1ovdGcuXbRMoNll6fyDUMddqtXvOAyGRRpMMP1gcMYY3kGI165sqQk8LVQ/8ipBV9adEsyR/E
ht5yahGc+/CZun1EKw/4KFc/+Su2GFjJQ1lWTCyWEhDidgInr23xrUt3bK1Bv3qY8S7ApXc/D7Mz
DPmEutB/gAwpv60x/P9pn0YJDO9VpX3a5xZy32InjnADrwEOYmp9s9G/9icGi/A0HbW9n26JJSyH
GBlvKNZWiMUO0m0s9hgpyOum1v2zmsX2vIZxJU9ruSoIgnBSZdaQ+iOKLvB9kIDN8iasBN3gvtJI
/1J7TgSRAD3V50OPfjd9Yf7OOXcMqrVyg6yte/TiY1SvwdDoPbUlzQKa/a1z0rXb1zxUDLkpCTmN
k4YLjDau4OguTrJ0IpgYGfRPVXyL/kQUZ5/IVHFZgViX474aN0o9vhBIwyYxVH8bdqRDmm7gmXue
C68Y9UgthICVLrpjxRGORXx/YMYdqC/txqwblUJPfhayuw7oE29rzamhOvXdWVxgHQZV2EV9WzNA
Ra6W4UyMneguJXHYrxXBvN3D5DfrSE/d6ns0LvLjwFz9/ugrzwGwaihrtmIdEkrq0LuT+56OnYJU
m8h/jFdtj+fFWfV4kaKxj3xc6IRBmgCCU4e0JA5sFucuKkDGzZqx1yHMEk73xVDks1c0OXounAbt
Cyr8mhBWlJb1fdBbcEJ1VLc8CbG3Pw4jRm4FQrSxsJtQCMbdWPJR+n369NldPCm5DeKauBJWmScC
PlxzN+aXWVYIMafel4+J5LRIK+uowxTh6FQ+x5uDJ8lQHn7yrU4Iwym6lfSCx2hjFsqI+Egw0+ur
YaTdCPstr/eQabRDvPQA3SzEmQl2fQlWH31a5bN2jXlR7E5Xyta8MKoJ8S+OALbQ2y8Lhdwk8ZgF
qJnKU0DiEbqT3hbOdQWdIBsippJspIO9T03f/Y0ieLKCADVe3kjN608LmN2jGjLwpagwq+MkkJqR
UidbzKw6Z+u/u02t69PQebaD4yKHa2HVMoCYVpvmpBkrouPDVsYfBuUEDXkS1qAf7Y60X6MbYJ4Q
CHMb5LlAZuUK/1/HdpcfWzkEmQ6O7RnDB7kX7Kg3U2bMekAQ/I+j89qOFcfC8BOxFjncUrnKOds3
rOO2DQiEQIj49PPV3Pb0tO0qkPb+42ia+raBPGrTMnGF2lYrnbHpyuc+815Xy7yFfEWLYazQOoyc
auO+p06n2Berf9UYzFN2589jCzpttUWWdvY0voug0Y+T0oa1kf7TctMivQ+gLPHIpIGsynnjVYNc
TxNPM2CuXLKPgB/54HmReZY9ETO7hg8CxjAaERrrOtLt2QMpuQXJGkgX9a9hCy5Xx72e1krs46KN
iPdfyhn3DepHvcln2xbbq5sf2pRT8zvCNODtwtZMFbHOrmAdH2ZadWJFF21a+grxbOJzKCAy7DJW
7BFRVIcGZyB0RopnaywjfRqywL5p3CEGWnNwMfboHsEOAuWFFzvCf4W3YRJPFLr3MGxR01/maox4
qUGpvqvMVuEeAJr/Lau4VDeAE+bZMHdkqWeS8hpNFMS7cg686j4K2uF5ajx7fhdekbsnQx1l8t2M
4Xyqe09bkPVZYf8sMGX6rtFkYm1Rv/vtxjhVbQ6ZO1cHF7G++HXibgr/7NaeVYowgKhU4fYOdeJx
Zz9QlQBQ16598LxqT8q3kDVZA8eW+vqor9dHpl0k0Lul4wO/pbcccUIM59qTeXgMvdpFZButcueA
iM07DLqyhnsioPGU43Ca+Xs0bHsGaPeR5w1ni4Wy/q/JffuH0EHER8T2hvcZ9iWg9uWaoSyAmpLD
MAFrbwaSaAw0bT0gI7eF/w565uhdG7VqhoYdg5/EtNhJkE2innYQRH+atrW/Mq2T8FbX4zq8T1x0
H1wja7L1Q3LrNqg58hZSR4bfOGOAaTVu5/JuZGPNd8Lp6mVDH7gV87VU09FvoYtQRBVVuG26Dtyj
6Vv7WRdwnAd+GZSQLCzte40kuN+C5rr9zqWzSexYBOrfHqei+LPCrPmpGhQcB9FHntkqeoSfghK2
TeiV/d8DNgkMVHOxvNk81vQIl/Q7b5JkXe8FMt/lzNvdtW/lHCHiSqdRjV/AJJ05+BDkMwuqb6gn
DKPFvNZD7oon0wbBwFQaoq3310T+y6Tv3Hh6AiKizwyDmozJic/yCTTZWWxnuSBBrNeNWOvhyUQN
Rg/uzunc+GMzpIslkUjCGPKu6sTnRPaGmrNHDyZ8KMJ6Rspu5fFt7ykTXx8YA9Njh6uoNrmnk+JD
iiUXKSMkxc+wNw4pQyXfBolQ+aVEUqhPZow6tOx9yEKQxQ1zKJVamjG5lcu0tXwcKmk8OHphYvGY
Lfgl3IcZdskcxtKeX3i59HgUwgj7kHPxHWHKEFKZzri3xJw6y/cIfZDt+JARivqEVqN1Gob2JqnI
ONk6EfvQacZl6KP4oe02ndXsohYTzrr+Mz7FhPcuRVjZYYSl82/aWcb7Woyus3eJSv2ZMKrfAjUh
xp5BgHaBuDI9fLw2pHE0/f8oFmMB1qyGP2PH62ulkbKmjh7KZ5/Uq2lr172+txZ/UYcmrIH/GmuS
5PIGORidt/Ki7weDXmBLUb2aN5XjB813E/UdGKTTZX+ALBXmErcbq33X4xjZVCUPGRNOlX8UtQ2J
xsw6JRvZrOAtIgJ33uQKwcp5WsCJBtmD0s6OsKEZWnB59kIh66OAy/IetDWt95gsGi+dTLhcanZ0
rmSKxbm1e7sw6YrBmmnNl/goS9DE8G4eMXlgtONAiDvXfkIYMddbh9s5uh1b3XSnhVZLrGUksjk7
9qv5nplUVCk5AyOPwYQREeyXxGM0XIk3bNHf2v42MEDG28rk40ssGJnPTlWwKHmTlV1a7kvCCsLh
ve0zODkvRGizZ8VGgGZiTop9Zrn2+6QZ0VIpuuE5wJD3gAse/KQZs/rTMmP2YgMhg8MtplKbrtP5
D9ge21RlrAERGTPBf7YHugp0xyQP5VovD926jDz0FeaYQ2w3drituJsegV0C4O0B5+4hjrPgdfFE
Y70mwssYh2UUvyvVrh+KuRGVxVoydY3BTGCH3RC1bI020kLtyP6u5kGtiYrC/cheNoXlTU4ABJwR
vxOgBCWmZ1CSwN77Q2wPr3Ugo/xk1ya/fj+ywDJSzB4DLJMdpMg1yC3sovIZMDIrj41dFZ/YY+wZ
HK7R8IcBlqU9Z0TT3DfSDu7o1CnRj5JV+CKrxvrgq2mWDTI5+aqunO5GeXn0O1Kd/Ke0zXg/eK0X
bM0a6/pnaIwIrieoOylI49Z+1S5VfWe0zWvzDP8e5Jw8Jga7ESRV/ZCFjKWX3oeO8VcUDoNaZbsb
QslGBFmLRZH8GFfVJYtGb35CeuudB01cI/FxKAuOTdNa3dHtAeKZXuPB34MilCjGJxRDUKkigZHW
/rexvZp7huAsgt2KyTwQvITBU+BIf+lL2/7P6/Pl3OdOBahZw50jEVznB1y/7SNytVwBa5At8+gX
fvdaKtd6G2Stvc3A3HHv9LaVHdvesm7ReGbm1W3w3W1JKh2PSb8AYltyFE9MiV7H15ePboq3277E
nYqQ5SY8QakL+kRaQDDbx0gOkTp4Zb50B3/pxnmXiwF5aNyaQDwkROWUn55KdHIPMDCPt1ozXG7b
OTwk1rVlYnC//FW4z9A6ds/M3S/Bochstzz2GBvUlexy/0xZZmCorTCPwGNVcUTUWN5XyzoWD4AP
cZGWazj9EvvP8VRgVJ+tlLC+ctj7pRMpcLqmXDd9FnFDNw3usE3rl350WGaApmMgg6jd1YvnH6Sh
Q31f5LRrfLpkRxabzggN5yzQjoFvAQVshyXG4I3CgRVxu0yqqE51O3S/HN35y+oZa9w5tYCqar0e
n4ygsfnPYgq/IJtfpouK2Ho3fjlFxW5wVm83uW1QbTsZi3i/OlWJm2IGsa8rPlf6U7iBg2CRIzSv
dDC6OpnjnTCpl+9oSOIKk2UMV8gAlHUv1mI133g2oH/oOZrJBFiG1sMoovF5lkqpS513jrOPDLWH
h6nHpv1GWvdkoMLAsOHuVRkyxAc+g3K9IA+SfsKjjh70vxz0fGZlbyr05fiVgcddC3EiHgMkuZ3j
8qvoOS739BW0AcrrMcnBymx8WoyjwwfEYv3lcQk4PGAs1IiQRb4POnJxrwqB6AUaoribMeXQU1F3
vjrEQYv4dgxXD+o7bv0bh8n8z22ixdmvMfxC2pER81/Pel+cIOeqX7cMUCXm4zh+c4i0Mxp7xtA9
Njn1r3TKKMbnwqGT4nFzdbqsGGK3NXshTp6gySCW/ST6wiYryQQpZezAJEn1HUXYpTV4a7QRDHyX
LDcxxWna1/8xCqAhU5MfJARcNKo5eSglnhq663kp63kOwCkr9TcOdvzpD1geCEWC1HXzmfc+sXxu
xrbv2/igFxtJax428ze0tuiOiOfCO6zn5XK/GqQnR5Z5CEbi59cBF6Wxf/CdAY7hU8jP0sZLghDS
qevNXHizs8PAiikzMmF8cUDf6n29JlgNCR9A4+c7sfvbrk70Puh2uIOnBSJv4mZ8NbzHkrc8lBfM
MIjdmgGXlJAenIW9VOX91JO4s1/63OcoyTVK+wJx99kKuHG2tIjpeyLC2++4dPw/0nqqy7rgB4Au
8xWMHqbHPwrfvBePvRS2NPZ7a19Gxn5aqxGU0fWaVW7HgQBw9Io54ht+QXZbJBPrA2+1/g/FI0UA
fQMTdaycNjwyAJCh0CgLN5LVN+gQyYwU26Lz3OAzYY0atiIPGpdopKRYjp5Z3fE01VVzbgK7vPZy
NZF/hPtWcpOTOkhyhLLX/iOwFtc5ISeHdyfYQCJeQjDXIwXhwU+nqJlv2PLK5OywIvW3IxLkRzX7
ks6vRZbc5zGz7S62SedLhRiXW2+6QjCOmJJoO/W+z3/EiprqqyS4JDsAjPOYx5Vj6SfiiHy18TOR
XArLugJuWSjuA1oXf21EJDb/9zK62EWcf7EJJCvRp1kdnghsa+pLW4NmPzllZ5WnZtXlus1Q9CNw
bRoHiAibSyREWz3oahJOCkyjvmSSQDsRZQaLODn0FO5M7ozFtsJtfocJFLsia6WPWTuc5hs8lnDv
EYOHm7auHJCkDhHxlH0l/XnrOnMVcGlSabpp+2G8cbO+/HFj46vPqJidfzO8UCO2tuyyZof3qLiL
gbfqw6SWBFUfVQjJxnBQ3yPG8Nz/eJ9kdpGFcu84JwsOZxVM5kZxIGBorPn7nJsaaM07V2FeilMA
J3g/FWb8F6FG+rHZJZ8MMYv+bl5F/xH3ZT7uCt8001OD4HtbYLvFtd/RzdjEQ5ScqdTMj7aSE6xn
rotd6WYq30YoqvO9l/mxPIG5Nh1t3AmnL7+/nhm3pup1SHrb3NdVKS4Rz84Cb9WBNWQjBRiHARCY
rKi6qjcOino8eSTCvznTVfiIEj15bWJ8vGk4Rd1XPhb+lYMWpUlVSDveJoFFLlM/qPJ/qoGSQT0B
9kmzBnTFlktlflYi5P0qBXbM1OJc06dMZONHwLz6kDu1Ynrw3ekncPT0MgtqOBgyB2+fYNH6Errs
5RbxmHW0m776F2vDQl55jUlhs1xC1JEue9sCEnvcZ35ZqC0Vz/YHiif1zwpEf+GJ6LgRCxE9yba0
s4tL88GFRJPZO+Uxcdx7lLNYIkkIGp6IQ27XLcY9DCktUSLZhe0JyU0kIfzTBeKhT7UbDh57kAo+
IeWS4ujw2HMFVpF8A0bqx5sceV69D6kjHffEIzR/DO6BR1NB4trcUi6x87gdYv+o2YCw0fWdwhLi
zrm7EeKqVlOlcOQNyXPjtK8S48HgNrV6lLCQQEOOiJH1z1mw3jaCEZp5Zgi9U9O5iWJqcatsvwQA
Fbspctx9AXLNXgwHgTguk92mwu5Lt2dlFlyei2udpokBZTcZ6KnUBh9BUbCogqCJcVJsW4Qk6YsZ
r4Jw1+W2IUq6j5BTZdjA0GeKe6pn4bI8MWtSaKaR8jRJj+eeYO6Vu7Ym8iUlbk5/TVNfv2R9s8hz
vTTLfV9lwx1zMGSl57sLssne724ydKNYrK2sZwj3rOHexenv4qsKxkvfqGR9w/2/3kW2aQtWfxfl
NMOsBnBbY4zkvBJPc0QG0t4KVxKB+VTiiHQXTqGziLntD4GR9bS3oBq5bBHSiR05BvKeZmBeWq4+
/4ld2W+OWUugCflbXfOh6yy6rA7HfcpgK986T8jb0QoDtc3rzOzZwmKMbIA8JwZdFEyVUkTp02UW
7wPG8JAFV4XQ1lHUrT+t8lFNtGvQbU2ZZXdkmZj8BqgwKMRGSzvhz+rGN6vKg3OLyZtPFQrtMNeL
P+56RIRDqoBLAebLyJU/7kTDwGUQGN7G1Cr9Wb3XpKv8JzsP9ZhlnNnF007m/TT6wZw2ylPRnpGO
4UcQIlCl5BJ20GXVgi4Rgt7Jd3LM7ItywqtVCKOfQFBvecgQrqrHTTUjO8cD5/qgtIaUwVS38xJs
oysMAzDjZ/jn8KmvaYcSydxZC1qR+7aKwu/WtB4afQYEvVv9ObHfueHa+DxTw7dCnXP4psWsNPaw
ObTQQwRiPYcVfEyTWtNorH3bMRFujd1xgjdoOjc23v58kyBfxD7M3biZy3i8Ay9PeLE65rq9rvCp
bpLGmb0LcioqyAEHOiSHpdA/WTiY/BXlaNET/mKQnRjVESwUw25h7q8GjfMWA2HxMGRu+4SMaMQP
yy4Yb8jqSP7zpyGuTpEqxh85L8XtEI8heT6tDO4tLwjcfxURSKijC5QqaQu7MWyvQztLQVFhPNTj
Ek4kBkxXF9mSh4+hTRcAl7rVAoS6Q98/ygr3PD+swTYWh3PZ7+Ky85+yqxWWidv25Y4d1sed3CPN
wMFUKPsRcQXSuNHO1d3Vd3SaJVIPoBUJwiF1gb2pS8quZ/VuovLA2ISvwQuX57AlJfVryXGAjWMS
y4dF+UVzKrJCN7+TBeqfYqGA3Ffw1P0RfW50i57dwIx1Lt6GBFgNGChLePMl0sFH2H8GG+0ORP6E
ZPG86wj3SOotwfICFu4/6kHP3yUs6OdsWU7z5iXdeBpp/8WMxRoMQtM2klEgqv+cPF9+bYicLDXr
0D9X/FZXaAQKeFsVWBRZyEr7o1dR5nopRS0x76fgTx7hzVqZwJYaFaDcZ1iCwyX+mCbNdoKWAM7Y
OTkNQgXKXbPHPmSf8zV0SnXg4NDFmfPk2haHkjncuYgJuTptb/1GWDSuW7qa4/hcVeCQG9/X86WT
XGK7yq3yjnAqV3nPYd0V+hw32fBPQX9giCJV5e1qay3JUyjnO45Fhq6o5Ibe60KCPeuelZ3IDcQW
OyRXhfwqrJaDd7CFTk6in5zHYqE+8+jw8uRpvlTjnTUky7BJyF9g0wjo0kRhoIdxw3KPfxRiYMK/
6ZBDjOBfNb9OQeZgKpMqMDuvobqKVO8ccxh/SQYG5ob5jUH59RnBasAMlAUh5L6JimSbE5hSbkQl
5gdFb8C7JZe1fzEejwmPKq890tBWDq9s8WJ4j0L06fhgV/NqkdXzDt5zNfB3hXrI8oq/Bq50uCGe
o6NKh+ayNk0aEzxTm0cQwVSKlauBDR9RJO6DeJMIO75PHKNxgc9IfkfIg1L1N37kxcg1nNw8eFkU
6r1DUMU7/ZThPz5uLzj62WqztfeYV/e2rubwiM5WnJ2syNTG6wMH5AyEgGAog+R3s9JIDwvO7hvf
JvXMTjyqmP/sEoZLfOnUMt2oPO/681RmETRaTFbMBiQpBh8BfsAHyz8BJ4KoV3vMAFiFRgqoyg0+
kAErV2Wv05YxlvyOYnF55ZYxz/xt1ReodAedowMAT2VubUlQRjBAXpqzmzEFHZBcdOHOws/HZADU
Z29xWboyXRsfR7mnXPux6zPs2JyTaocBtrA2w4BQYVP26+piJoqFPk5TyCEjapWL/yQLliF4hxLa
dFym9rNY1kQdEfj5YWqbLn8pwzF/HXHCQ2AGiQkoFWj0P/AqPq+4qPrPvrZtKCKcJVGKmUjfwM1D
DRi9EMTlenMRHzAYdv9VA4nVJHrES5YOZYP5I8MuuuwHNU6Pq8+HCfObs+kVAJfvYejRDo6DzMl5
l5v4LQv5Ls4UGLtTzQlnI5K0iKCrUShZwTnGJ9yeyzoijKBhru8P7O/ieek56Dc5ajZDsj2g8i7C
1D/t64b4lTQuSYTbekWSPQ/SFs69o2R4QhcwlHQOuvmeROaqPi4UqpYX5HdcbT2aVvucjGDWKRya
wamRECKIPCk8wEtqfeOQsuZsYj2ql37ykxcHO7W/17w9V/u7sg5DW3b5gWf0et4Plua8HtpqD787
oCOa3ei9DyWCw362kDKNPi9mMrj+YeoGlBt16cr4MKp+CLcT5tL9lbjF8YIR9YpV+oCiWB3tdj+b
KX6ytEL+UfqNqbcJqv3PhQyvaFujGn5Ckw7vlOE9RpROt6NOh9YNJNEoBWrmWWvcPRacSYLcFIMW
g1jJyjYHaAkxGs2Es11lhUXndCI1ZLL9jNyur7NaSR1AiuR29xM/685ZcVLsiNGwcn5u3R8XzFPW
BbDWo2sYP/qESLcKThlW1WFbNwXQKcfHlKT42P5/EHdx+SCFCwTawVOlDqxjdpmWobH3AyHryTUp
x/N/+8iP7+LO6Alinhwd1HOib50UH3Nkb8osGR758sYaWqNR3wn9wB8t0p7oHHmZsI8EJi8JA7Tr
NjfePKwhr1zgfmH0it646ytnN6D9ZO8tneTb0ZbzTEwAe3CvJhAPicZXY2H8Sbp+dTeSYJnhvGa5
kx+As5PfNmzb4uR4dk4QOnC8tZm8oV13HV1E8w3xE165ZbRiIpZq1O+rzvwi1VassDJbhYOUJQ6Y
3ivUGOPJCaXhHUpqOe89hZ1g2+bg/LswIN+D0D0KedEBZFb0TGYDNowwR4e7XwEZgfeC2T85gMEt
lIxPBFtAoOJ5iHM2ZJLHSDyY536m6M/2Y84RpIuPopuFDzM9gHgXCIYvXozFnVBYl6g4AXdEep9r
zf/IWslevdBqyiO+Mvcb2oh0Tga1iSzOwXV3CyicswnjvlcwXgE24mqsSJ4rcMxwodsj3VPBeE2i
RkLM6Beh/G5SgoCbPx+jlzpHAVPaRkju/x3FX9E1yq/Ascl7lbD+k0QyvDJ28S0pShzXrb9Ejvi0
u7Cfka+1RKPkxSofvISayMPMPMwTDkIgnwjqVKCWqw+qUHEsfFg16vMjQtmeUEkZAS3SRtKgyG7c
MMN1HNl86ZPDR31fa0iKE9NJ7Z7Yq+bqjHyHvtIcGI780aAuYhy+MREK2LMhAlfZcZ1zWKzrJaqH
BteIXOv4DhOtae6AosPPqIOce7HIg4l3CwgeP9BC4EXExdpikvJqsR5CvKqgZkOZd98JAsizxMa1
3CB4s9eDN+EgPoyx1uM9zGp2P6iw+rYb05dPyMFRMPIMLoCVeI7ZJzqPWhN7GIPoywP8F2e8c6XY
9jJnrKj4AhVWTxdRWNcrY50LN7PfqoVKz2M1zOLFVoawg1GpCUNBleMYiuOyvvDBjA9Jr1S54w5S
8lv0DD673irX7jAE5XKLspwA8sXR4UdRITSkdXzgtc11XyCGjfL5vrnqLMGi4ieboCqMv64n9h24
/wT5ApXw1OQhMgwcBdVwUyXeHO1tSzaH1WYXwq1rd4RT8G1cHKcduw3JaEm4G4U/xvuRQFWU+wHp
/RgwxNCcJi/Wn0SAtpAVHnfRsZnJYt9NPSvOURAPsVtEYtR9EpjmIyjX6j0mPJBtyMmWl2UVQt24
M8K6HbNN7O5yFyXzNp/XPNuaeEGPWRDNxLuRo9oCY3bgjFgJYfrn2EVQKCmxLggSWi8zUULDQSV5
5W/4/KoRl28+87Aq3TzVlpisV4TG1PMmgtq2m4iezGyHDpnhGesR65IzTU19ZJur9G1vdf2DPXvt
uBvNNJboFUQR7BwyMD8qNFrlPuoTMxygWYozCXasXnProveALpFchKslxt2QdO2N56nWJ1EmWutD
n80ub3GAnpcNxJLDP5PM6LDagDRAzOhJfFgRNhYpm4XLZrk60iMGsjLqfeZOQvjhWEamWIUaeDTQ
+Rm/lS8kARjR0KaIW735gaHQbTekQwLpxpUKzq5A6n0atZrKU8t3AWCACLa9QRM6TbsVPdNtFY95
cD+ZKqlup7mcoaWrfj4gJC1/JsuKbPq7BF+a467uCRyN2Cc3bK4veG8Ff00xdvMdLHCk9/21uPM8
W3gCoREm7OCQbCbfOQR/EonV+/abpYIBTGQNDdd/tAD7kKAjMJCGZYxvIZBXt5pFVVFsGpvkwBVe
EgzOzZ37vk3yicSyMAp2LWnfHAmG0WvvtKBHZBcR0bd61vSDbiP4q5TGiR1LgQHZU2q5xQFX/DCF
tPJqgDfbZJpRAl7P8i37zww/W8z5k9ICpBcZB9igrW1PQLc1+pfksvJbrA1UUsbQd4hAA4obfGMU
OSh0aAMtHaYenstJseGZwsseq85RP/h0yK/p8MjPu8rpqYMt5Aq84cQObQwRuGdCqgOVf7uYQ4OL
CKPDWyE7FZ+zXA1va7Ouz8RpkMTASP6LbUpx+ERJ3xLH0CdHr0fHRWzPurzYVRdcZQ0L2sCQp+ux
9wpxLK0wf2B3gooKDRb6cx30LEvX/DG1ISiMQAVfO5ZIYzM60ak1lf4ZugmzpKsx2BNK2+FiisEh
lqONL6F9a2uSaPfXrrB/QTWb4dzw7h7wLWfmMpum+gNb7G1kZlSgBQg2DEGkuFH+khHfFJgeml/e
35zpe4yl1+2Ip1NJqr1MHhKR5NRGSSCR8yxE7UD/rS4IboBnAf1MW92RWpbXd8TVcBSrsSKAIfQA
f7ddzd543WTH7BzbUIw7210jtbN1QnBt0OCoS32CZVFq4nM3d4o37cvXifnpIpXdEAFko2+eDMqQ
vu2ca5o86w0DflituzUunEfCoBFB6aRuH9FJQHb3fM3HnlAwqHwWxS8bJXy1RdBLujMZsmSwr1nr
VDur8sI/viztbBqCuIuTX84uuE1LIOImC+oquHDVDfmBZCK/OOCn5Cvg3xyPsWhqbqbAi/qbDHH0
tctpyXgE+yZ+L5hR9DG3ybJ2msb6DWz6TI5rM5TufhbDqq6+GvmI9hVUls9I/jbaB5kMKrP+SUng
3i1BLtrbF6Nt/iPNvvhlqZnvSkSOj/6kMAA2tdO+VbHjvXLoJXflIM1HgmNy2OVWEmOWlz6+rcl9
zxkk34J1naY0JxHBsKutgvpzwrBPFfomtHGl7XOd24vptxV7Bv72OEb/b9qBbObMz4L7GsG9xREq
hv9YmuEx66l0/pWoNb/GwYs+7XakNMIRxB6xcefBc+0OSKQUdb5cU1U4XUjKCr1NDTqh7E/IMZmd
lMrjaScBwPyNwMas9+Bd1vOaleuXa2utt5RWB58A5jzmNBWxKRFBqx8WEg0IMyC6BRIcYdK9nwOJ
pwwxLqNS45R3VocyM01MrqZdYoU1GBqs0LbXZTxArcNFIFx1p19/EfUDPb8ZemeuMDKrMr9HQpfR
vbwJomkWN6Ry2q9mZC6wxjqjU3acATHtGMZtCqLG2mSJl4R38Zo45G/2gf0Z4nh4RMdTFJsKYSpd
pA0186RiZcMRbgRDf9NZ8TulqpGztZgB98CapBIN9UjsCM1Pc7FvuPFQEKDK2+CT0mKHOwxEM5CE
sj0hvLdxzZErgg+tHeCw5ysp0UD3YrqocRpNq+uYQ4HA4JoN0NfsXCVscNoHsIQkUhhpzgihplfK
J3zzZbyFaEeEOpZ7qJ2ZvqUMKNJDJ96G8m0ICdFC3czPftRhfw3RlfxGS6fNT14SpQOFNzntmVlK
3YjJOERtzFP7u4SWfeMC1ADqQ5XfepXbDvt4SdBYV7yw3g2A4Sq2gdcmnLoeN/adsyCe2K2ytOS+
rYf4nd2AmjZbE7yYQjFxl5bLSphfJ7QhNoYJcNrLeGXszrxY6SvLnJfbYMLbsPWFeyV8rSB7XcKl
/jMNU/pf4DDv7ckkdYaL7Ii6SYn7Iyh/7OATU1+sKtw1NEhOsA3gJ2lR+sHrVLQK5iF2QflFV2Im
hxlqf5ZwlTM5jVU/bUtsr2NKLlkX0E3vhr8Std9FL739d5UY5akzshNw+gBBpAM5g1f3EeJ9wmGX
5NmR+Vg9TFY8FJeyb0Msfdj5eR019tdOKYFBSufmIGmAJVrUT2r2T2tdv0twHWLwlHb2Kg+ND64T
+ygFDZHKt1lHok5Ko3tfH6coANbCmWbrNDNW8FwSHPxjQtKRCXNJpvsq0Vm+CbyeEzYreX/3QYFo
YV/rYAnSxWvVHbm7MPkWSS0kyc72e9h7/bchixxtjcsYeojD0f4VdBrVd9y26g5bEy3efWY7w87S
mY1kusaqyB+QC0BQ8rrP8WTEC0EoMFOE5+nX1u8MKf2LGP8jq6tT6Uhh46/2lZ1tCaCA0iD7LH4w
dVgwHXDakmrX+eIv4RUkB9gdBfyTP4U3EwMwbqViiP6ThNmOJE+RopPWrIJRSh4Th0BT29OE917j
rEsgYM9rx7jB6jXbVUpKT/gT9oi9e6F1tnHrjNtDeTq6RYeO1QVNUvKOurw4urokl0fLCVOyCIjm
poHOQRxCdLlBujPH9I5qt0B34Xhd1dzbsnX/U6gD2lNCdKQkrby3f6j3sLzNkjce5tEmNOJgo1u/
8+NZmkPiZuu4qTUs526hTsc+oL9b7sJ4HjCwzLkzb2UVtP/qPC8/MySNr36YzES+zZqX6Yd2Q1se
SIEa+jSUdm4juxmGx5LSiOwodFWVJ1QPzNTI7cwp9pVDnBRC8ve5KeP3mHx95pdxnBHAyJG8aWcd
/5XSY1pfTY+Or/ZZOZFGBi9r7EcgmgR0YUgM6FuBjTFVcQ8uHrxaSY0r2Kr8+truCdA9kGUQopqQ
OkRZDOR0HQOoelbPgVk5FNsWzx28Zz/2+3Bsgs8hb0OM5u7qvYQr0kJqE3J7J2Cs0WyQsuHCQvts
p7xDRUDyKJaLLcLkCPtli1MQaCPpLJhWGw2bPxJ+m+aSo3VbgIHtJpKaBk4bOPvNGCH/vkMRYkgu
gw4i49rGDuGWG35W0u3sYarql5zMkYzA6xkaEhVlMu5I3sWBkIXVDDGXxYs8ciGX+RY4xK+Pnoeu
bte6o/cdQK83N+T5M1xLbV1jrYwicl349EHwnFneh6Pz8CVjrY13nvwfZ2e2IzcOpOtXGcx1C0ei
FkqDmXORqdyqynZ5X26Etrutfd/19PPJBzhwKoUUyo0GGmgDZlIkg8GIf9GmBJwSHDdXlwA6XKA7
ZKjQGPOnAbuUTymgiO9tXikZ/T/b+JjWY4dUBgRsKhN+oX1BgD55Z3fVSIEfqNcrBz0KVAAzzP3G
h1K1cNFxKML/zAirI7C3PLBRVOwKau7oYOOrIe3hY9q1w5dyAvGu2FEMDrmeuscqHKgx64YaIogL
yPtjAhhPPA4YEUAOI72atQXgWp3wZKqetU6wN3pwdR/GQs+xL8z5QACH4DCj1NgDqkJgHB6GBZxT
OYIyQlyqwRTxPRp0vvhmWjU18x7vr9cBAfyHofliPFoRCtWvFCgm1IpHx46IrMi8UwdMdfvZSAI4
CC0sjvIw4Wrb7qJg1EfXB4d54TJpE1RJc+DTtWKY79rUbLnEEu6lAiJpuwtFqcSkklb1YHWh47hR
FkjyE2Ri9IMcmu7bJEf9kxaMmXBrWrNyr3alzY728bZDLjccqR5nMGt0sEfp42iqukp9xfGar0EP
h/uJVGV8gMQsmmOlU9P3iQbw7OnhIwoOpzd/BgDK65T+bfCx6yWRzGl9PXJpB9kU5j3KHS6vqfiL
guhHuUe3cpRHnMPiL1lQWwMKNMrw8FfJm4SHEF0mmZhcMGqOWkdXlSiZ/1UGTt+XWYITja2n6lOF
j8h3XQsiCsCpSu+k8yAooM9d6j/8BuYpXDQwbIgV9P67wqSjg6tLRKUPhzT0QVTe7qBdWsQBv1Ea
b+3nsgqy9hX9bEH6nle+90FrB3VyRTgZFwhHYQrdpgyy3V9Or+tjRlrnArCJHukrOIiHs9Xj419a
QbGioDboBtKz/qFh13zM9CiccyewWCr05M9/TROMRrXToQBbtfDIaFUQiwoQV8ogRWod/4JB2Tiq
9JJDbolA36vcmw9qjAnPOQLIPG7YQq3YnYnZV42/RaqoVcwuTr9ZY9VgHWO1KGcDLmF8TkyALseh
bwb9PLR+8jSBs/s2evF4aYwmevzP//g///e/fwz/5f+bP/8/X8X/yNr0OQ+pef3Pf65YUgmD/jdp
vGGojrbwOuzJZiRRjrEzJOZHz5KHEOl/6twzyjpu7MP98VYcqRjPMYA4gjdx7IUZoB+NFd5BvKAU
QasVTcafSttUr3lrDA/3R7rxkSRggEE3VJ33j8mXvf6qfRT4OQpbeM1WSvjYT604caH2e0PBJcJM
9b8rq0fuHLuNx9psf9wf/MbzkE4cQ2rSwAPWokd9PXgZdH4MKx8niayKLoUa4mGJcMex9hv4gkYX
oMgTJy/9tr8GZdaqCrxOOIu1nMaibwITDNxUt8UnVUcmOytK5Q3i+OFL3RWZmGMauq2j9oOR2WIZ
6ZoNDW4H0M2Koj5m0slciKuNO3jYK93/lDc7RhoadRXN5L+maakLty/DE12BIj7Sk9J6XzlR8mrQ
y59G2qWvXz4Q70kDU3qNTqq6cGdLNMsE5oR2AKq59W6gKvBGEF6PNMPhat4f6+bYMRnDthzTwXHP
hrh7vT/g22K/kjrGXqI9irL0KHaxntO0ADO8wx6jc++Pd2MkNo/nzMtFgBEw567Hi4rGR/aM8Sqw
+ScUIJWD0U7p2/ujrMwKh0/h0KhQKW8Yi6VKS3/iWrdJOvEl23t55Byhj6KT26hIoei99f7+eCtb
Q0gJ09cRkq7Q8ohrCqzYVAWRl6gtjvSmRVe3RKzI6O3p0/2hVqYG11KY7HfJNzQWC9bN5YE0xHxi
yhLrY1S0NB1kYfxskCs8gV4NNuLyytRwQwfZR4mAAybmP//tTlBwB+CmBFOnIM17nvycrBxA1Z5r
fMuZcW0orKoZTlpcMMsDhuJBM9MYkJ9BFfSMvQsnoKWFAJOtfakfocTZV0WXdv7XYedfz0p48FRg
FM1n2Sh3igjViwecsFIiYyNAra0XMYNYCPCW6L9Yr0IAORwCplIBaICvyyO794foFJg9+mtTGR3v
74/Vj0jn1LAs0+FTLmIvzh990jlsxQxn5NPQ675rYB52auro5x+MJBwd4RFblVzd198Qyj9OOhKa
eFzRmp9a3ztUOab10eBXfzIpHXKlyie0TH0xlE9ub2jhQJTqBap56AZcTA8SBjIQcsM+8va2Zmcg
8klvDbgi7rbXswJYDvrGQ2AYZZwMaHOPhs7RJzGnKY9x6M++qgDvNUKhEzKBUn4YHZ1H7x98Wlu1
HUOzbd1eOrfnPOCzakD1QXhKiSMS3HMKltVZtftoIyD/+ruubK45CrSW4UWqdICFtkhPVD9tcppi
+j6bsuCLUtHF2TUDRkcFmLM3apDEz2FVGY80yOonXPHUN1y504F2u30BkyP/HeOi+xeQdmbzxgek
RYc/PkehRoFXgQyzcWHd5KiLn7tYH0UBtBpbtr6P6Vn4WUAX1hswQsD24oB4u7pPxyZEeRjZkPtr
8isDvfehxPXOQCcFwkvPyDVSjoAe0JlL7TcWxbN9qVndozPDAigU/PQqvXpSwzQ4l6238SvWjjfB
n/Wy5sBlL8IxVCIj0oH5wPtDadILURyvAf9fkAwvN4aaD9XNfJFT4IQDCrasxaGj7BK1EPmMvdd8
M0FsnmjMZLR2UZUtkBS6/3XXBtNnh1HQHpAhxCLncYq4MWY1XFqPma/tc80onhQZVSezHxLq8QYc
tI35aWtj2pQMyEiEJcXS19iBcU0WgRknci41Sr84E4DH9oqLJF2/jHh/AUgR1hHxwP4ZdFHzZtR7
3kJTjO0e1Uhrp5i+cxgBgpculBr1WFI1P93/MPP9sFgFeMYaiio2RT/uketdl81rkKOqBUYOrqVd
AsE36MEd7o+ysq24mxyyWm4poaqLve1NA21YlBD29aiismugmSJNsYOOPx7vj7QSX4nhGre74LPr
1mIDJ73egb0jAaRNVF2mIPMuBW2ePUWVuRdhZaeu1gLkIR3lCTOR6uWRlayagIetNlHixo19gAwa
9oG5d5RcedtYKnQLdSzyJ1jYyZf7U13ZXyaGxwbPBXYXpsTXSwdeElpwyVgCoPC5BaW8qyjYUX6N
0PwgLdgy6l1ZRYvrkSXEr9ukrbcYUBjoe5rU9kGv1Q94pCMHWDT2UyVsZ2MZ579qsS0ZytEEuQ3P
56WhM8Y9NV5BHjdyIukFJXXYoloaBuiC47N26A1VvMIsS9kIEyunwQLIZFsm4BvT1OY//y0bTbKh
xOwW4T1TYkaEHFfoekFhPb144ehOoE4uKMZIxEevR7EUlOUhm5LkTp763iiLiN4BAOQzHMvYAYvX
lWIjGK0unWPxquTO16S9mJipNxoxkL2i+n5THhQkxl6hc2JGbgjR/OXPFT4gq2fZltDJgK/n1/Bw
AlaQIV/IGwK0EXmOxLj7UBVAPO9/yrV5EbRsRxj4wkp9Ma8YUe0cILK5h35mYjeEFrGSYFbbAkB0
7w+1dkHPm5/HAyUdmJ+LacHcV622ZVpYPkl/X9h5ZwIVkPkZKRoVneUEQlTSO1nPO23s/60qAPA4
+1QPU6uRnN//OWszt7jLaKATT01zcaPVCR5Rskc1E/ddeW7hQx0Hp/7Y9lBk/2Akx0EdC4wPF8Uc
h347FLzesCvlF5AtCuwFIIshfCTAvuKPt/GN1469nN9neKzR+7UX90Q9VMC0aiAVBZDfC+qMdNrw
snIr+jgPyEgrF4iK9vn+/FbiKFkImSm3MdeG0K/n50tUH0dktEEVJz68W6AYaWBpX0cjPReT4228
eFfnSAtJGqRYqFsuFi6H7GCLERUnL8zbtzI0oj2OPNMZfY34Cc4gBhQoF248E+dzsIyntqnP8Cos
5W1rMccJQTowdgi5J+BV0T52kDaDYhWEX+9/y7XJ2dJmR7IvLWLc9bdEDc3wBrQ89tZo1h+HyREP
VQ6QNcKV9FMf2MlT2yvjP/cHXTsKlJVRFXV4xBnmPPnfN2iVydLoUUuADjO4+aiMeytR4AfQJz69
eCiqnVRiqAXOpZ/Fd8Rke2ab0TqAAqy5ATXKJ8rK8TEpvW7jClyZFVVyqE6q5KVIUnM9qxYKE8Ss
GrVYR1WPMZhKWiGJhQS2/fP+pFY2B1Q/tiIJEzUYdbFog+p5dVxo9V4HUPK6wrh6gO+Z4dN5f5yV
3GzOjYQFXY7iiLkIoLYsszhC3hakS+WcE8VWjnraqHsScxqe8NOf9Q60QsEliBGCjL/fH37lnEup
WkBK6JNZ1GeuP6hdZa3pS51zrpr9e+mp0zvw3MiW2l12LMdM2aizrpwFid8pdXEqW7q9jJtx60E5
jukoxthYnULhyJ+1ArEzpLGPiAkWlWnU129ePEkiNRIwuq6rKs+H60kif4xwPyjtfecgUJejFPHG
oi99RBMSXRPekRtr+uurLSILVyH709ZNzqBchGwn6Ue6pDXiam0cfzeDVP6YA/t3VULrhDpVodGu
BUMAg2mC7gGOy/+QUne03PsTv/3aprQc8gid3Ap38cVxgcaBhFNIeVS1FPEW48TkJ40IXFChHjwi
l2DK3Qi/xti4hm83lcmm4rXCDczAcj7Fv8UeC43h0MZYCQ9DXMfA5o0uZpTxA0yWf9mE4cYsV4fT
7Lmz5GgOV+X1cMgWajCXgDfNOoAfQPAYlyoRT+hegSjCobOQL5/f/EXx+oIIrzHH6wFta1Ymzvsa
9o9CVzLiwL6fWsO6RKbXY6KZNxszXFlHTN0YU3KPkKwurke97MIUpyXon05an0O9QMEeewdX8bz4
HASKd5kURWycmjnyXG9iKvnEc940PNt4T13PkrJsTvOIo4qvB7imasBoMCbPkVpR/GMFZflP1NR4
CEAv2jg/t1F+HtkiH+ABbgG8uh7ZQF1orEqTCxMN0wOdZ3mpdFs8ofWTbzQKV/YOdVtNpxZHAZcg
eD2U4omoCAwDhEOBbmM1jNMBfjUw56l4n3u4ed8/kKszYwWpJoGrM8zFrRKnMlCmENAJNOfsmJM3
AvD3lCPyOcnGR1xbPo2yjmM5NJtUudikkRhgd6SzhswE/6+rFP9goL2Dyrf+icavOCFqNFslDMpG
LjcHlet9w2OYIW2H5JEvutiscT/iTpRWDeQPqkoKTkXHkErHxpG4XTheHRSN2ZeEmpsz2GnokkD+
bvZ1HSGrAx3ARYimOKLWieoQ7jAbn1Obd8JyWnJ+ktFvEuTEi+NQqQVCyY3egHU2ZxFQJTqNaWAc
KJR3kMQh0pzUooYmYKnpuSxT5EpDpzk0na8j7dGXr1SE1T7e3063a2yh4Sco4NFv5gZZbCcw1z7k
u3mNDTVDTzKtlQ9+3AwntIKsz00DEfMcDTpK2SC4CYb3R19ZAofXJVkf/8DYWIR5R1oDtFygC0o9
ffORQKbdgtH0CJmJEHi8P9htnkQU0mjOcm5Mnbzg+qDit1MgiohDhQqo+4wpF0I7curPXoptLpU0
ecn9FEHJtmmigwkA4eVVYMkhYnx+hYUo++I8qWaFt1eWtfscLYsjjHftnVomuov2UL2RJN2eIIYi
I4NCyuXNhK/n2s7cg9gEbyOGDMZxGTSnkC7nxo5eGYUUjHflnBvQilgsH6ZC0NkRHt8LG6buiAPQ
A5qC3eH+us1/y/WxkXPRcZ4NzBb2y/VccoRrkZMe0GidNb3GQO8ulhZ90ftpOv3BSBYpns6DjjrZ
IpXtUC6DuNJ3+963RvRpIgetGu8i7a7bGGllL1Ix5xGioVRNP325PoGNNY0168fA3K3hR7Tm0RhE
/0oTVOl3qV7HH9IRxl4tu/Jz3VsvLx2jQAdiSABLsOhvLs49Ir1UdVJQVDNe8Ykm+HTIe7QpY3Uw
/mD9fkEVnF+rt2wDogPTtbIVyEr4kfZUypj+XNpGzygebvUj5s+23CqSGc3wFRVR6cWGtD2MqrQR
nmWpT/p7NO+Kz4Viic9CAdm76xrbcdM8y198XeHLC3CNB6VGxWy5mEj2DEPiG91+AEn5iLlS4Wq9
Y24ctrVjgMkd1b8ZRUD79voY9CPm0KqBTDtcQ7RBJx29Vn2q9vj5vbw0xVR4TxI+aKdSB7weShNw
lYFXA3aS2JZIhFoPuOGZO19HkuXlR26uoMzQAfre5uLIiarGGKjTu33p1eNpclDHDmgPH5Nu+H5/
pLVgRfuNa2YGVdGSvp6U1eipMyU4bpRV0V6aqrb2mQ3G//4oa6vEhaqbsGpRxjQXwarQPQp+EazL
0sY6BGV+5KArszxPTd5tXJ43QzEJsmpewhh9gStZZEkTWku11eLvqpqdPGGRMp7LvqXGAP/ocH9W
N+dqHoovZ1EaJdM1FjeXgpk3jCIkj+Is9c8An31kiJrgGV+2+iskeSQJHG1mlb14WIssF4sh2gbc
MssoSQObfVDgh8kNQFbdfME6UTslaSz+RXbVzhGCMsuNc3azT3gw/D7oYvObyOGkfjDMSGZDkHyO
zXEM++58f2ori0fXzmFyOpgZdYk9aivHnHKEEuYOmn7B4WjEIgk7t6pEduD+UDcp3jwhsJL0Z/mM
ICSuN74HmiTUh3j25UwGnNlQdjV09HfAKyinohPWN1Kw+P0g640Td3PJLQZe7BrUXMDSG8G0bxqt
P/IERLwoNOFnalNUPCC2HrgIeUG7x3v4iU5yunEWV3atNdfdOPO0TChFX08cjb2pqRycTtQAD6pd
qKJq6fpBkj156AJE8DJKNEFGdC0uf/DFacAjO0XHjGTzemBSrlLDpB3Zbw/9ARE69heBC9EJ/ot0
S1VOp7xy7AM+csVGQXptynTGqQZy/QH/WnzyvlAcLfPyecpg+Pdo0If9E3LiqvJj6jLluQvqSKGC
m1c/7k955dTwiOIBzMd2dEB111O28skoRwRw9i0aGNMhapH12kdNFiYbMWFtIJJOnXTTAUO6bLlx
X4jSrqBOW9ShZludsfIegwDKysYirg5E+W1unKi4MC5mFDaTNBIvVmdhZBxcc0wYprrb6siuxAFJ
BP//oywOZxAj1I7mh7pHCaQ5SctDyj1wZhUi+eKaCHgvknVaI/Ay6css7gvEpMq0CwRYGysXXwNl
1N6KVtLkAkbk3t8NK9tQktViXW/N3eYlfA63HNvJEk/dI/uG5B7ClUiD9+MlkvVwqZoBZD8qUxtv
npU4R8KC3s2cH4ENWaQSqgykgtOWhs5cWv2g9PI3sojT657I8Aj7PnPNaTaYcyTK8venu7aI1lzi
opxAwX+5VXC885s0Zpe0qTWeYKTjxhhB8BPI7Lz8dpKk7TMOkvz9BiPr0OypfPg98JTq/JQXmTxi
NrkFfl+bENVCkHsS4qK9bBgGfWW3Y4WVG0pS5dGZZHlpytw44w+sv7Sexa6cqyEznFPyMl4EaWfA
Mg6bL7GvzCw95EE7HnH+Gk+wGbdqoKuzksQOlVTd5CV5HaPo1BT+qDCrQGmLSx70/hkBdIR8knLa
uHpWh+L6o6ZIWZA2xfVQcQg+P5WJ2Nd4Yl6gLRiXAveUB4ttkm3svrXDxkoREAUZGm2t67FwTYia
xuIL6nr1bwxB8Rw28ORi3HHdBrMIjKun/HR/x8/3yNVDi1XjqfOrXE4tZQkQKIC3+9lAuB+dudOk
lXHkjmWfZrDm8WBEgDrbQHfcdkR+DQn4x9SIKTBkr6dp4l+f9QFQwRilZOTpqDgQzexjGJhozkEo
1I5DiKM8rKwO55Qi1BBWGBxtY2XXogzT5uUOvIvezCKKxlLDIioIAbtFtnhW8GJRAWRY/YkqWv8j
yxsTwhKK9F1d6Vv58O3YnHrCKh5+VPEpIV1/gkLxraEbPZy68qh0W8MYYtTxdsI5wkiq3dII+kND
Be9wf7Fvb0KGNTW2sTFjr5bvWxj6lLNaSG7YqhsHOUbeqxjFu/P9UW6PzDwA0G4e0NwP6nJysT2N
eMgNAGc986LrPj5a6Lsch6L8/OKRpEEAmJ/S5GfLFAJLdGpzgxRwEnVxcOIpOPW2U560qbc2JnV7
Numfzyhd2wJ5cQMm863QVLI6BIfvoKiuZznC4aqCDlVme0fQr8pOov69ERBuDyftZrAXPHN5g9L9
uN4mrYS93ZqA9WBshmejxNa2wmHuPDRQbesQ0PBLv+dcReIVz/OQFtPye2ZdHNdYT6GLFUwt5N6h
IjDkPDqeUsA0G5vx9gxcDzZvo986g0XrBX0/w4Vk1aBBbdeIQ/it7qqT2ePSC1Ff5jreXxh6b5R5
1kamd8YutXCr5Qq5HjlXzcb06XjufcSYPtmhhF5aoHOKEil+sQOapWWFxbGZim4j9t0uqMUNCWdq
JpBw7Odd9tuc4dn6mV/jqUaEx7kDBOxl0BIY4ygrv4vTctrYQLdHkfFoOsNUYUDKLdfjJcg1ovTj
jFjnCOcV1eUB97NAd32j3aos3H5UqRJahCYsHsJwLa6HQjRmmJDE6F2zqDrMBLq6+Rg6iLRrbRO3
0IMH8xtOK9Wjj/36xla6/ayMzVoCXjYooyxZVMmooZ065Kh3FFHxztMj7zxh1/rQ66I+BarWbmTF
t591zhHp+pLv2MAUF89CLHIGxQpl71Z6Sch2omGHagbOpmr15f6J/NXfvL6f5QxfdcTcR5sbXNef
NQkquOiOP7p4xaLG2KeAh3aVgTcqaD69/dQhjfVsIajzBsztiLh/RCdkNytCY0qAo+6uT1Jro1F6
e41IQdhVSZDnC2wJ9EMjqlUBCfO5PRWXQVR7gr3eZ+PP+3OfL+DF1KFqmXN2wqP/JvrBCcdmSzM6
QP0eCtYpqFoXhE8ZnjSMRoGf6aAZIEPZLtKcjb5LR+Tx7v+ElYWmzDKPTmUOzYd50/92Xg3HQyc2
ttnUpho/kRg0Z7Uy1Qcw8frGK3V1KJpnsGyI9OB6r4eqI53co9Z6V0xKg/lZFmjGPqhrJJ6l3rcb
gWElCaMyzONKB+w2v+0WMws6VkJFmQTBo17J9q3Q4EYjnfOgw0rdd40GR10fwxOUYPt1PVX+sz9p
W5TOtRWGHks3yAakDelnOWekAoWWDxgKadrTKHSMYUK8sLN0QpYQ+1cELYXiJglcfnKX9sP91V0d
nnNF8IBRDa/0engjqb0gJnC4WZrRyyAvpYXXwYG2I3NAFhH0ewItjYo2Jy9X5Baaem3JeZOBhKc4
z0twsQaNBY6jHarB9bu0+F5gUXhKKIocy0j8QYTk4mEvQ/ukArLkrfhaazdi6gfUUGIUM7BMPveD
pR9RtAkRtxHN6f6nXZsaKCPatHQtNVKm608b4YIZG5LtVXbO8MFiABcSY/MYFeEWbGMtGs2FkDlJ
Ati13MlNq+IUGQJsjPVC5Jcgs1FVwvkMp4H7c5pD7SIeUY/g3obWCol2yWqVydgVfs4Nl5e6/Ygb
qnnwctSG8raZ3jcmAteoajmH+4OufEgu7rn2MsMoxC8owm8RCDlT2fsxunmWX/S4hmEO5Bb67ApU
1Wh8bYSFX/C35RxpqIMtgiMyswuu120EW5xm6ohHMwDjXkPgPHNw+JsyVR6nstOmQ++FTY7Gcjp+
R4DBREweVVV0fctZdaanJtrvGjVC9TPGxuI1EOxmPNEA1fxj36IdP6Gr8a1VJY6yKLSxRvjEWNNb
RfMVb2dWfmcfkGYfmodIhPkrJu4nqDCLF9NC2Ss6+Q7pkQOPQSxKTFmQV4k0W7T3EL98r+b9g9+j
qohplnxIDLwTXryKMN54Y4KINamQzKv82yrGLYcygFrrVqmYfpio8T3kaBB8ReR7C8m8smEgyduQ
QgEOQA5ZDEVJKSmVrDVc0WbFWyRh0sdGNbMzHU3/7/uzWjkQc9eKMoxFcnKTzbZ1ADK1ZSi63sMj
ObXtas0UPEQJ3TioleJJ4Ha0kbyv5HoklzQ1+ZL0y4zFyumTqKSH8pibZlb2NpQhBa2MJKzqAb83
zRagcG2Ovw+3OBBZMj+kqc+7EwZXzrmxfXTV1Al3xJ1Tc1V1tEOxnjEK9XD/466tI0qYyALw5qQc
usgxQxRSURWkoNuPg/o1pkTzpVT98mMSp9Pz/aHme2Zx6Omp8EIwwFAB4VnMsdZQOPHpx7nlOKmH
Oixx7271n7jq4No1KGKf4/jys6zpRtwfeOXjMrAEp8liavBuro+FCSPE7rxac+NGornTC+UDEKmf
sEW610MDiNIatWzju67sH4dyD9VdmuzEuMVke7tAIVkyZudVNhcFGiSvUhB/0a4W2DJlYJGP92e5
spIwwdUZHUJ7kGLs9Sxr1L+cdkKntEf36KumNvXr0Yjw7KV5t/G+XPugM0+b1SSIU9y6HkpJIH+l
qDqgLtqoiIA2VW83b2WTSXoejRB7Udn2c19ACHr5HCEu6jp6S2RS5vzVfwtwYUnBRyeJxGgPlecD
hl3j5zJRUGhPnLTaeH+sfVA2K4XLOVsmElwPVknRxKGtamj4TcMnWs51DafPNo6WHY4bOeLaFzXn
6xA4PsiQJbwmxq+PLoepudLxqhrjN617bJ2pAmSDcsiB1pY4QPlvN1ogK6mpA66HLINiMOMuUkOi
6hSVlYGBgVko3WWUiX+WHmLy+3L0QYM1iTDepZ5ufUg7s/2Z1dSj7q/oWlCgMjmD5WlA8kOuPzIW
oNLs61Kn8lyhkW5NmtOejDwx/07iSr2Y+IsfAgB+bj369RZ5a236FGgANc1M0RuYgi6GdsitXkcS
LMiSwyh1v0TNUpTvYwfErJF78SOOAJbLQ7U7wHNPLvdnv7bFeNgirzBLBnGNXs8+psOO3JqqA9zU
M7dD/n0XFo5xVtDe+IPwAPN3BsmTGdyk5oEWR4FEkNxN+wDBxsBuTyndjEta4Gdyf1Zrm5khwDbx
dCenXBwc4eMtkcpIdxFKzFsq23Hlwnswvmc98OMdNi79Y4c989a4tzEXMQWOD4VFMMioz1x/Td/M
C2TBqomw1HfPLazIAz6d+NTwf4e/Cwo27ksnaqNhhX7ErIQ0i/hcD4iMOCqkXT25iSaiL2UpMOTz
FG0Xq9g3pfgj7hBbHjaC76+r4/oetakp0rmZ5RyojCyOzCBUPJ/jbkTn01dzd+gG7bE3TO/vHsr4
+8Qbg6fGr9G9HovMOjewW17FOByfxs5R/7n/AW73L0kgWQP9ewhtNy3UDi1TZCAUCn9I/n9Q4Qh/
z8AGviqyMvt8f6jbs0oSOAOXuFF5FC2zB6H7nR5V0eS2aGofhlQ4hwB/2kOR1uaH0A49rH0R0EjC
SHksCqzb7w+/srfmkp86YyBJlZYQcx8atEU1DN2LpgozdBli1PAiEAzxXh9M7+Q4Sb7R6bw9Rmgm
c5WT2gEXJEO73l12ZFgdBoWjq80UjC6xqoPeKs4BM5bpO3ZH5SkW8u39ad6GY8akNG9zyZJoLivH
mJJpQ1uiRljVYfgxScVz7dn5O8Khctb6AGVR3v6uTS688X3XdhIREFgwiGueoIvJ+ikmnU4Qq1it
onDUDMJ/VBJw/HET+xv3+i2u3rZJXEBRYO3DTlrWVeumrZLexMZCBwAKeLaP0JGPMQ60Ky9/XadD
v0uwlHUj0Q8Xqfnju5C06wOiqnifNkn8SpTSP9//8Gv7i0YlxXpwVyQAi0ONm1iEZQGhJJwgFuwC
VCYxochIp+FLmdklc0xE3e6PubbYJFHUaaDFgZNe1MWiHMuuaOgn6tlF/+RMmviEMWtysWs9/SfD
p/ER5I50tdjoN2LY6my5jUBx8jKmuH29tbUc8SuvRBiZSn/zeqi1fE8/VvmM6FXzUAW+txE81nYX
4YPjZAK5pdN1PV4KHreXIU6UsETb4zBw5ZH04QQx2PnGnTAv1CI6E6b4mjTYCVXLWm6e4rk7m2Gi
gTs0b2lNGCxj03988dJRqZlfU1SkyIQXx6VE4W+062hEPjYdyj3WhPJSZqjhGGYRnVUNOxm3DhuM
RCFzKBv7ZiUwkalB8iU75lG1hPtSyC27mjqVO/lTgUdWWV7MohevWwzIHimUt7tBG/LD/RmvbBnS
Ca71GZLErbdYQpMOvxmG2ayTWmPfahh4amABfVQ786Mdh+J0f7i1IEEPm5rDrGlgcuFeb5memmMx
dfAInVGVe9AB8kClEbxCb1pvC73Nv2lIO7sjpiiHQcUA8VBVqgW/1Is/hG2BMD2G3cFGlPxVVlnu
LsIETRE6p1gwzUf6twcQWRwty7oZXSuX4jl2lOkiu7Z8D7Yt++5j+3ZQR/RS474KvhQ8FX9E2Pmo
iEEa+RFfy/Aw4Q3w1BCBzmoc9RsbY6XcT8WEZtX89DUo+S+iGJTvYpJ6N7i9mdeo5RR9n7ghyjlf
a1VX5FEquKE+WKhf/OhTXCP3NCrVJ3SXURjYWL+1/UJNWKVbRwMWqND1l0ojKsJBTtHf7PCi3KVk
nccW9ebHuanO0zHM9IcRP7WzhRMyYuZO9qMC+p8f9AFt/VIq2Svgr8YplEX6FFc9LnttrJgbu3ol
qyEAkj6hNTl3COY//209w66UUTaqgxt5+VCc9MkIH8WYp4/ckM43ZNvRz81RcudTZsikqs3ofbr/
oVYO80wPECjYgHMiGF//AhMRPiwh6RX7IaHjwccU+wHPgu6jldh0bLoGUe0Ddnz2y68AOFUMORMT
wagsroCoKUVHcx4zPsBVmIpWmEH/G1S6AklagHTAzl2m4vLiydIU1wwIVcDU9OV71/Q0jK/CXnVx
E6qKb74yBueIVmd5svEBCHd+GKTqg5aKZmO2825bnFsGJtngqQAzaXkwQBkaWB5llIOquCjdMcIz
FFdpfCF3WNLr+VacmKPhcjz2Pg8hevLkOYurHW6ngA8dI0ufWwjZaV4fYx/YFo9ON37XQRodI7V9
Fjh9XgwPVW4avu37+9/6dsoUJWDPcbuDLUHh7npjGXo09QGVWRc4mfhMcciEKmcix1Rn6HTfH2sl
8IBeUclbZ7AFzdzFaQ8cHjjqxDmZRF/njymxKXP1JJBfjbaqq1fpNI42toPVaGD8DoNxX3voa2NF
k+ZbaIjbDADMh/zF1iKhReryeuJ9qKNWAtMC7/V2BEBTasFpwgln4+DeBrjrYeY//y10NH0BccTW
WxdQm+3Tt7bbx7rAsACrjvpvJ+qM4/2PvDYgZ5V6ETgBGmCLPdVEVmsOadxhMQcf0s4xAsKmFIYU
xoY7D1DNRkq89h3BxM/LSRkBgbrrCWKgqQFAqDtX7yr/VT7V2QdhDpsX/Rxoro8KFQq0MHTkmEgO
f+nH/fYdqcq0dLhanMOMKv0ZFTDpHJxlnrvUQVgIX+fxcQpaJPFl5L0tY0V/lRd+6jZtbz/f/8C3
+Ti1KB0IBjGCfGbJP0A/uhUTDBYXNyVgpnERKZ+jVMgHX9NAJtAex4AjE96/5OvxVi1sJbVgdAo2
SP7QP7opz5cKMv++aDo3CPGU2GPE4T3Kvo4fM7WxSrSGEIn95WT4JcCseO8ZRfupKdsfadDoH+pw
Sg5xEQxo+nXyiZ5N8+7+x7m9KeefN2P4Z24nVO/r3ZAHg4GTT9rRWm4LKszo+rxTrDw4jUqh6xg3
2xJuTNejGhTp6nsE1c2NlHBtP3JFI0xKkOHxsvgFnp0ZXuXwC3oT49Nd4KWgZiN7i4q7dswgWAK7
h+wJmX0RPmIc7TqBuZurKGr3sczVGINHvE/HkzNN5bGjjbtxK65OjEoW5Bf4Ebdd9LA2UPHPOhcf
7vyH3qb5a9sZX167J0OnN8m9O2vzLY8zXOoszwPiVZY06qFRPOmGaYcnV668HE9DFQGYOCUM5N14
T1/vFY9b3LEDiVpFZ0envO8d1wrU4OD5TvHii30uWLBOcwmZQRebogVSl4S607rgOhFXbdvmIAKB
s3gQbJVI1jaGJO7OkoaCitAiHhZNU9mFSfw1OF1vQisxzo3AlVyoGGJDIdygBq3c3xqEYxTkoMfS
41nsQ7oNWdHiAuR6EHhQ106rUzWUvotOs7dxs6wEPqGS/gJ54OlAena9XuCR9Ij6Vuc20kbk1Zuc
vZ8pEViOrj4L3yF9V4zhQPnY2zjTv1Dgi+gvaGBTUaSVzVwXWyUQwI3oyrSuoQT1xyweZehihSl3
WghO7lwWjvYVYWfMp1Wcy8Z90FPerEcy1NnbHCsoNnOLRxj3y9kvIAK698PeyirQuuRUckWBO1n2
R/LRLmp6W70L0NA6TWXytcCUB4VuayO+rgSBq4EWy117vKv7AHDjRBt/cFHwwC1Eb8x6o/p2+97g
cQi5kFsdaBhtguu1bvG+7luFXSymST05XVfxJtWUQ2Uo1c5WM/W1UmGXc/8rrl1ukBktKvW8dKC7
LXaYoEzf6jX2oG1kBfl+Ukbsd/UJf3S7z8R3pUhVNCTURnejsQh7XFZ0422mF8U7pITQgCZwtDFJ
juc/RjwIT5yY4fP937j2YYCyz60wAoqxFL+JMQG0jALVkkhTrA8JVqgHPWyVgx871DuiQbpYWFu7
+4Ouba8ZlkeTk6LKjQYmOva4nkqvc2028zkK8m+dF1IgGPx640mydsapbYKCmWv41Aeu192L6gmO
i0J64fjZVyvvvsQIUZ7CosmelKbzLlRYYCeUxhZPYKVfQrrKAQSAOLuOLPmshd17jWbNFypI/tpN
6yp/HY7Sd3ZjPpqnMG+SfcpTDDqIVvTnKgGv09cZaFO62FucopUgPj+K/pe6M2uOGlnX9V/pWPfq
rXmIOGtFHElVZRsbMMYYfKMwYDRPKSml1K8/j6B7bapw2It9tU90d0SDB5VSqS+/4R2YmIA53UCR
x8uAn2SVysrgKddDdS6LgYZEpt+NnlAX7tIPh+ef73b8nIY3hDAwWtlSOjBIx5fDGMmWBUyi2DQy
+Q5bHSjDY905O2fu8T/HKTR/lSLI9hq/4vaN5o/z/yB++XRBGS8ztyE3Of4AJq8dnkbBGGue8brC
5PKDSueOudy8vHCrT21llHY5PbazBL7N8ZXKusuYHXMlUtFlV9VYC2uuaPel402/n6gDc2TiD3aN
jPS0jVA0qyprPEvj3DPnfDf4DnZvtCSxyhqGMyBt4yOayliFApM2755/otsGOXmiDIsRCdwEEIxf
rVDMtC3rlGtPjebuJ23cjL5w6b3y+ds+sptivFjc/iUjnSc2EuAZpo5Ei62iP3mOmdNXvNUCtmma
u81ZqetzWNgaNX2eaMu7xbPm/iBNzbpRYMkRMRjslyqUJyIIaAxase42FUMk+/gBu3jm+auWDDHb
tNwHqrrxOomL9GpOe70LunP07bN44LT+/Z0FOmGDmBLWEeQ5aT0nuSeCeazYw0Xu32MBax8qZXZM
iZrphVPYfPImoaRy5iPaC9no+CYbffWTVcfaZl4857PAJ/iC0ZB5ELKS5+s4ZXGWulnkGXnzYcJ5
0I39ArDEqtvYDJV+IlMYQmI+l8tixZBAKizMVOMBOyqs4WPfWRm2RI37Zk7W3ELOfJX3NczpmfVc
54upyvuIKOH4IU0izO0Ktz/LVP6SfcWTdwmNc+vDwRg9xUX6foZz7DCPsXC09r22zBcVEmgKTqcp
QobbSsMeclmvaH/2LxQ7TwRg0EOUOgQloMOnG9nERDAT3jDGI45QnwicN73VpgPgU+ABTmbePv+6
PpFW0ZHauBVbuP9F32PqCz8jcRxjd+iommEJTjj/NS+JlTwR/EgQqQy+GwpRyR1vG68fEtlk2hjr
/YSHRVPWOWZt3aAuOh8Tzefv6alYAKR1O8SQ02RMfHwxzFULp5IrlZxmq1vh26K5XscE+vY0D9YV
oxM8yyStBCwkqaZ3c4kd3vMf4QnCCsAHVAuYH6LhTZPx+DNoqClIaRmwGg2nX5DNR6YVhYZuSC7d
tbHSSKSW+GBarV1feZkyN+dtmUa9ORpf5Oh4l21Rv6Tl8kRoJqllMkOmDtbwNEBlQ1Ahz4VZMFDH
+bIucInmUuO+Thu1y8VgZiHSNS+phD1xVUi8G4YoIK1iNHS8EplZBlg8an0su8G9g5/cWyH+Zuq9
kQtEjZlfBK/KbGq/PP8EnrqsjSIuNCzG1Wzx48sKX0hwo0hPy8LXEVeFrXNZtsxSogCzkR3yzWAl
OKleeH2fvCzae8CO6dZxJB1f1tJzI3OTFVvwxgnunN5cqBzspACWL9Jur4/NtHeXdHnhsr+6SBAs
iIOb4CfjR87+4+vqjSFK39RAxZe8W1eWMWD9Lq2g+qzoab8rAmGVYQW3+mxSduOGRln2VZzMRW+C
NM/wc/XRoY0NhLWRQIQ2IPDYxP0rXFstfXz+0TwRDL4Xi9sImkdzmgkZTpnNXTCjKiUaE6Nfuwpy
9da1UMGosUicxEsB4akLEsaZ+G0IDhpJx4sDjqyjyY2Mle51YO3JoqtXouryi3pEfOCFQuKJHcDL
RWNi2wJs+ZMdMC3+4Gcc93GSFM7dINzbtlvrKx/j3njpZbfP+/SlDOCJQwNNOTK9791oNvzxDSpm
hnbZeQxuWg0HlqIaPGy79SoNEYCb7/pgfqkt/USMhQgMeXurE7ba//iKmBDb6zjWgsZVNpfwF4p1
PMv8hXlqmQeIk62Gll15qT3XF/Pa21oRNsI0H357J8GtRo2akfOWU5+sdc40IKlF38dGDcBXecIK
tdQjjmV4xu2fv9ZTa4wADvNotEZI8U42UVDRAeB17uOsEPJdalTqttQlagsMcw7N2mUvdO6e2EdQ
F7FiQOOINOBU8tWz6W2ABKEgrIz+Gm09XDkXvcgWtCTH4k3fJWR4KPm9RH55IiPY1GEg+pFII/p1
cnpalVE45sCoKgcDs8sQYogNn7r4+dV84pVExpF2NbMEC+3Qk/Cc60HuBWU3xFU5tRC7bXVRDF4R
ZUHZ//5CMoliaEBOtV3z5IbWVo21tKYxDhqn78O0BFlVtqn/jhV4hNPj7WEYpLvn7++J3RLgnghN
inkfEmOn91e0sq1hDcaWmzdXUuEou9rYMddKmfs5eRGf9sRuQZhjE6j6cb6fXM8vSwT0e67nTmP2
rdFrkLojaIFOt9TrvtDL66Y1X6LlPnWTzBko9LZ8gp75cRCYqkYIlKbHuF9sb9xxxBbrGasdvNLz
Of0w1ibE4+fX9Xv4PKovGTtAA4MCDG+J4eXJjRqlk1dSSToGZoXcwOwhsrCf6YDXRZhLoy3iftCt
WyP31vLckPRz96nqx0MqdVJOu9cTC6Gs1jE/1wi0VG/LntfgPMgGw9ilsyjq65WXctNqsJK36dCk
X7OxG7FdQ5P9UsrVv6tav64jNViLt2eAXKUv5I6/PEpeB45xQD1Avuk5b1//aeBH/bZMTi64Q3Ao
1wXnVLxYQg+rzl7PCkd+YQlun1/VXy8JK57exCaqBiHkVIskW8EhotrqxH0x+PLVOsxDETqSejWk
USDWvVaS61xMQGteSg9/CTdMNBm4UL9yjDA9OwnhA4o8s1KpEw8F8g67dHOVzxOe/Qsv5PZ7jvfN
pjRAX4IYvkkPnITvwQdGYPbYvSAqMqtQId4dYe7cnqO+/qLfzC8vBjcF7wR04EapDU6FTdDIaLwJ
SXQgmo11XaIlcSmE9XbSsmTX1hOH4fPP74nrbfnmZmaKqwYd2uMtY3q4opv5toh6YmLCvWaOer0O
67wComcP3wRWg/rA8xd9YtMwJyPZJAMAZHdaToi+0wOVCidel7W7SxXU6Y7pAzPYHp0gBP1fdQaF
+vMXfeIxkuMwB6b9QHP+NJVrcfGdhrxw4yHrtVuZAho7KxoN15m0e9Hw8Ylgw1iMaEP1QkrH2Pl4
XQdzqnTM160YWHDVhcOY2Zc9buBzSNpRXOt+nwItMFOT+rw3EZV2skJ7Y7SO/w7Dlvqb2ddoD7BN
ayuGqrLaoasPcjmYuWmi62Wl2pkt8xGdiCRbLqYC1lJojjqoRS8Z2yLUNWTvIh5dce+2pfr0/Fr+
2nlmxKHjZEXZT5VM/+j49uzMIWPDgizu0ly/BKxvzmGwOPWG7BWFCOfFn5wdtV33anIEypSeckQR
akvujbiAWF599vwn+rW9tH2ijYtOO4ta9XSKrg92JuhPtnEA0mze8VDLYZ9b6artED40GXGsK0VJ
MwBFCDFjrx5tCh4UGVPc6aK10N0hEhiji1AHhd6ELhLYLRtUt/V9DhGgjPKhKN42vV7lobBc9Yl+
t4O/N9rw5a7FUuS9Mj20p6rSxosCE+TxPF/nIEfU3zHg2MCU//L8Pf+6o1HOQLAcAimaKDShjx+C
qnqIT6rpYuh3bqRaszoT9QjAYZ1fmm39GiYgAjHAoRZidv8LabQXMDPSpmtj0xfTp0zaLjwq18AG
ByG9UKcafOFtfXKHMdeiSNgyBBRRjm8Oyzfc1AGjxuZYzDsO9jKyK1Hu/HaEVCkbiDe9r4MxW53d
CmLjrFFJEmVem/9AYP3XkbP78N3p/UvbKZGjrn7yx3+96R6bm1E8Po5XD93/2X7039/6r+M/8pN/
/eb4YXw4+sOuGfNRXU+PQr17xK55/NtdfvvO//SLfzx+/y3vVff4z398aadm3H5bmrfNP/760vnX
f/7D/Gkjbb/9ry+9fqj5qf/Lb0inhz8emq9/hA/i8/T14eRnHx+G8Z//0Fzjz80ni86Lt9nJuluQ
mx///hJjNU7f7WBk6Lmh+ptWjNk//2F4f34ff4KRBanCkUJsGKDwb19y/9wqA6Yl/C4UEQn8f6/B
2x8n7o+FTx/bv/78RzPVb1u48gM3tfV//vtghlQMyp4dCcJpm/KRoB9vkclEO6orhIorWXs3ORXP
xYh8bBt57ap/trrAnEhFymQ/68Z01aw+batxVr0dlhKRTHMJ+mtnEcm5ylf7DnTHEHAELWNDAqyv
n0szqQ4oeqDQ4i2N/wJB8ftJfvTpAbnDV4P4A0aVA/8kHdV0vPlUi1RTNjnqYV4s86Z0HaWHS7C2
YRYE4oOBrBtnAOIMoarN2M2nvdJnuoHgyvBlWWqiiwZUuI1mSFxOyPTZuk0zY1fWuvcaNop6i67L
/NEShgLwtVrIni75uvfaZN25XiWmsKi15uOaxo3+JiUp511ufHXtFkV2mZhNeY6oaJVHc20veTiq
sj8MiMe+JNN1HMh4kCyFQTfnO/aO2dNJhmVMtqwrF0QzYOIkAunnhdPCkCnodDf6aas/sWmOU48f
l2JEu+EicE4FcnW8Z/IWI2YUKpfY9ZRAna/TLwYt0SIzkH7oDYl3SKfm+vs1fyuCXOVfRDu038bj
cHEcdv71Rj4KODqPfxBmhj/2U/P1YeTVPv2ZowD0vyPiEIB/ehC/xByeDOHm5zDz/Qd+BBrT/pPd
ybCRHj8Bhbbr33HG4CuIQpNIMU/eRBJIo/4KM479J5EE8SjQUKTnPNB/hxk7+BN/OIR5MC6kc8c3
/U6YOUHgwgLZkBWQEtCX2fD2p+hQRIoNoVMEYv7SQc3GLkMf94WRNknYpJrnhbU3iCrsSjd4u/aZ
u7PK0iJTm+CKxz8t2hO79/hF+f5RtrQZCgKD4G1mebx70a2d+4EOYjRVQu3Sykt2kxDvlJ/+3iv5
65VOSkmv7U0FGhGJ3KV2diIN8ohGQfGGps5LQg1PLTCK3BwUoAeoqk9hDCZ+YoPWGDoO3qM8rHKY
owX/5DjAHXqH280UK7sfwyIorDA1F3MfTFLd//7K/vwZTlZ2taehIELpZBBZ/sZClixOmlx7txiY
Uj1/qeNc6sfSMstH4RX8HnH/pDRwlKznpGM/wfGfLg0RDFYEM8NFRokXQcNPbJlfan4ch70f1+Qo
3xrZHJY4GRxvHAdnBtvJuL2Cp5iFWq+RImtaFg3toL3WSt0MkyxfX0rKj0/oH5elqqTC3NAEoDWO
L6tSXO/KCYlQlADbO9+Ypss0g5m/G+TsJvsWRooVCa9B98BByjpGL6zSz4USvrxHSqN2z5yUbseu
1l3RxygXUwetgIdvhnHV3jbQbbo3uPmVHIMqa+Vbj56H98KJ8dQ7tyk3MwuCCv09bP3cVIG92Upy
AyPy7NJUoUgzeQgqvLZDi/T0hcLK/74k/50WfF8y+zv4AsIo4eu0AaBWGyFgNK+iFu1KGQ6IfgVE
mDy/bv0mY3o9ZV0SS7vSKsxZTO/SY1Qkw7FzOnr2a+J6Yaq1KKN2y0AdYtCDujQ0sLHx7I1eD1Gh
scYzSdrXxL0Y7Syi/768B9tg4Lzky/ZWLt5S3665nWdRkE51HhVAtjgdU1vKsyTp+m9kXm4eAohq
3jbZdpo6RsPYKvZyiHvK8jXK0A4q7pmGSEjLIJ/pRaxPeZO/Fa2HLm/X+zPaIaI3qkhryvW+gSRU
7evCNp0rJJeBKHljqt0IR9qfp9rJun1iNSttijLJXezr5znWky5nMLpq/hcj1ZuGFp0h8InBY/yd
sdHChTc5fTgaFPwh/40T+vrZOO1Mc9bKeJmM8uOo98HbyaqTEVM2u7ule6R7V7OU7bVT9k59UO3U
EuGr1bsNRnSVIpqI5htPDP0nlslJ0Qg0p6/M8zy1n+w0F3G9JlUSDl7qPM52hsLUbMgEnZuqGr64
tvLu8npyP9L+XYyw7Qr3onPG9ctgFihy47lrfXTKZn0tijl9pG6dr2WLXke49kl5X1p+68eiWVc/
HFKAfmO5mBlGLp3zQYFqb0PZuuqmEA3iBN3a6jdY2aXpjg6WvPHLzn+3epKFqqSp5nAp/NFGtKVa
zzqnrRpEuutpCmfdXwGQISfqM3jx+gBVLi9tQxbF++I2S1Ic1lLLv42FbeQxSBl0/ZIeW002cz4D
vGhm+cZJB/OiL/K5C2ty+necmV61c+leeFPYeoG9fljQC5YHV1ts9yJjCmVf5L40kyFc61kWB1QQ
itsmEaYX+SnI+LAp5lKGyKiK28Gkbgk94IPd2aY565zb6I23e08ObhbawCDGcJIJjdhQ1mSeGYCe
ITdfz+ji0ck1hjQJbUHluRN1v1ynut7Qd+Kk6cOOYGZFBsIg8FyXtvpiZWW+7CAo0FQRGcJcYaDk
eN/N+dTvNU1bET2WnqPO1LA6vCq2V9DyHb3x1uIkU1GACKAVcbChSYi9X+ntSHWGB/xcUyyASIbD
uSsbO5RrMVeYapraawwlE+fMzHoEsoWbuqgcrJ1w48bsTNSV5bQue58JgRv3VsJWAFcPaIzz0Qua
V87sOMVt25NOhaMmEZdq3LUPDgqlBHWV0PTWrkwBfeduobCTu6brnX6PHfKyPCZDVizn6ZzxT+h5
sztF9DSW6jOSir4dBXOFIJnd1NOHwU0y+cYczTJ7AyjHQcGJF+WVnapsoAmbTvp1B+/iztHHxA9X
V7XiAO5ai/SR3ZlFKBU1eJQujUpBeQdifM0WCO70TnU4P+L8EYRe4zAdNI0kWM+XRYx5pHkFO9hN
liq2vMy+aQwzs0NwahY6h12gX0lz0FIgAjqT6DFXdKLbPtCmMzetHLWThk4EIWi2jnHnIAjw1sPQ
4DMsmVV+TOqO1hRS4UnS37euK9YxaucJ6fCrzJQ9bTrTEE79KrGS3jtr3dxFWlvK0W1a/GR7szOo
nGgJvqlLjFKcONCHKq1InHKGgueJVutIwgEwe19NziTpla0ep2Dj2F1oZS52V+ZU1vVhtjs24WQC
HoqTIp38aMaX732PxFV2VhfG0oWV7ssxmvhlcKK9pbxTDqVkaCj8wiNtnFx3z8wqPbTJUtZX9tCV
5tmgxqG9oc6kQdcUjfuhnFz53pVNcKkZIruiVl/hNpdG4oWrY6evIOzgy1a6GbJ52Lwu+sC6rrK7
HVorubGzRbZh2ksnnlfDnVAXr5uHJKuwCJ97I1Romb4bsm64RcSe2UegmC7NvvyQaGridU6TGF3d
nTCHcTdry1WV9cvroqgeWjsB1tUnCEI0M6T2YRTI3A0VSMQskHvbnL1QS1IzzkYNnTzkhysIOlLq
oTMZ+iuEdHZ96Zc7vevDdS4+pYWbxrZV0SiastE5o4Oe7zURBB/LKdBCKMPXAiBLfpZ3ziUN1+Qq
X5dkh2TN3pFZShtTd19pAhLa0q5yTwCC4zslabSq9SZRXuw33ubVnKs5CylWd0VQlzsLSR3pDQcV
eIjI2tJhb/hpFdqZpCVZVtkebamzxOvv+jVrCUXd4j8MyE5RmFf1GT2f6bwUSfUpWMwF73dbHuqR
wLUsjn8I0DBSoORWtevs5UsTtHdlmdD5a7OdsnqOALMrv+Plur3nLMVVsTRdmHvW8KocOksHhJ3c
2/QLYAYDVQsn30s+G8F83lhaclY25hd/hosRabVx35erFo0q5zQfivIw1ULPwraY9bBL2jvsdNy7
ZFi79xZRLyLH9K81wGa7GmUhkCDTtyLr3J0WZK+Gof+yeImIZV9dt41zHtB1PWhmcQfE9+2M/i9W
RpzS5bZWZYW+cVqi3bQKNQVRoguBM0Ejz5NM0Ix1soshN96blWVHTWt0UQBPfz8zBD4r7MS5UCVj
/CbvrSjXAA1O5AY1h5Otf0xyaxRxIlJ1MBrTel1AfGpDRNuKWJgzYw4hzSqUZX9vN31204DxzTfs
fO/EIkFPbuel3dvKVe5+7MF1k8m+31oNr+fc4cQx++YNFmIXWFWe1Z3ZRf7Qfs5QDyiC5MIUq4Zg
ozGc+2O7XrSp9ya3MccKpuEygxQVJV6gRU6zhRVkjFQBW6G+7IC+fQvADH321lWjz7vS4sSqPgKp
ub4qVhfrLlR9MbmBDkQ08FJgshpOPu08hrxw5mWG10KoKjvZITJ83uXreuPM1pup8B71iZ8ZG2We
OUMRyVb/NuN7SZI2vuk0fYxk44N7xc660+oviV+I2F59dFIs+002p/Lj4gzaub1m1yVVbxn2BXZK
pplrsd5p7fWKhWBoiKWJ3bXaW4Mn9nXjxZMPv8Qb+t3kLk7YTGtEsWOGuTbuyAbByjuzGbeVL3co
Ily3tkj3mVffp4P0b6zGuCj9bo40HYmnDFB9kPhXiVOFo9c92AF9qUQbbjRZnI+BioY0+4jH+Xs1
obsne/GqQ74i7rL0oS443+hHGOHYJ6/rStu5edfvmqHPmDxRHiVkPRN4uqEnBe/n1o+83tAPGa19
nIwqP+6KVqc+telRDSbfLFM7OaQF7sWsfe5+bJUHYlGpb0wL8jhD3GGY6jXKxeeutpzQpLcWD24e
tV1X8XKqe8wxJiAT027VgvHS8hXxVrVXNgnxHBLs/bBa0/nWX/Lc3Y1KE4dGWMgR6O48R3PbQzGq
F6E1bPdgJEsNRlBqI7njx9RJcUbI7Ex9NqeeAdEyKsJenxQ+2jAiP2OquF7nbpLeqHxp7rLZNZPQ
c/KeVatTRKZMK/PLUM6m/uiNmbGGhTuBpmVEXvRRlbvaNlypaZtylLL0DRI0MfmJ25wb2WD6oaM5
6/Qx6L01P+jYlAXnaCmMrwsMHOy9kdjt21IXXYJMcGCdYd+QXZicwFR6Cd44oRDmcq6XVXCmLdid
Ryj6F+ycoSm90A4y63NquFUVOZDd812BLvw3lrHyOCIanVmfCr4K5RsyFMlkz2GJwA0jGdBF2R6Y
rncfTItthkOjHHne0ad9PdDrYRk1PXnPVE1uimKe+c5XOf49lmYUr5EqGMpYoJz1YMyNwUFAL8pk
UztDHkHWKGmi5k6R7Dph9jCNAh3uASA5Ml8Tq7M1TJCcGmJJd/MDpe9NV+PVHgU0cfJQn/sKLdgm
K2RIccv/S1sGRgjHMPvWJQZzrGmwU7QFBq0DmtD2eh9ifZefG5Zs71PLUrvZScwPY+CM5r6YtOFu
DjyQm4tqWCXPREkjnAPENqLOT93LvLJGHW65FPx11gh2OkeXR2031R/okeYf8rRmoxpm4703/IVj
DIy6n6PjA9sDMlUi7oduKFgrVa8bZH7qow5NqbeZ6gMcfXEp4GwAOsPFvbG694red0PZGN2ZYVYK
/0HT7h8TRmf39dzIa1B48z149/68mjqF3W/b9NbOqwLnbhQJWWDV9OuhRFhnJNlevSXqZlpmoVkE
7hjl62R8llke3NlJQDyqnLQg7pZaiiaSEu7tgAsmiTwbUwJqrOZ3tte3X0tZ14SlFKHqaFp6dTkh
QKZH9iok5cpkO/0OZ2C7OWiwIh+Fr+x7vU6c95Zbd0PYAihuIxxXuiREZV7Aj5+0mcC1qKrjVWzm
r+7UWDjYN5tgx+hK451deeN1mjh1fjFwkXfVTHIQ0hjS5MF2xpLjcnaraMyGCc6W5a+fk9ppr5UG
FS/qnbT6kLRm/0VW+vqmBETUbm9Z57AX0v49sPqRwtfNmC70YxAA/9bmyozTaVgLUhmXnGVc19RC
vdex790m8RX3beZftAEfJE7cpLbBxDgD8+VszL81+WJdTxYQyNAevWGISRHWj/7a9gPHjAdgdBil
ag6D2VW3y5AYsAzRBP+qTRNA3SEV/TtZLdSnKBm0XegTadNdVTX61z4BmxKh/T970WCmrr2bUYzE
OFzhfB2u66zGaHWUusyxB5vjDovtT5X0hYF1nta1OFwlyRpKfxlKjL+1pQ3rsvI3nUlFUeUkguFs
NiMSjuKjb2GmaXJcZHORepFlVs47q14LP9TI8G8rBdYkNAZ/olIb4dyEjPZrsImu3vQ7jSH9uaTx
mO4V1qpwREbXOK8dlRr7MivGZb8CrhsPpTQDdYXh8Agm2jWLD1ob1F7oFXZ27ZG2GqHmzKLdOQxp
u7jHwa2EXFM3KQ2IrTLSRLk+MoqaoDO0+IuTP0rtnZ/pix/qaBOBq0mEV+6dTsy3riZcxl0oa2ok
2E1/bazI7Yf5rMrhbNM3rg96alXXYlwwQVkXQB47XB1lzsYy6SDLEofnEC484TzhCKdck/u1DpY0
mjvXv0typ5WM0zih9mmVQEcZjKR8eL4feiJIRMsLsRSswD3IFzRE6QEfdwnd1naRMKyzuGoW/d2K
WMs5U6my5tVp551mTcoLRytg7jX6ejHE1M/t627R0r3hdtp7cyj7qyFds5cMjn5p1PK5GNAxqqTr
t2GMjj9XHjhDWZYQX01LfZJ5MZGfI6XSTmm+Ix/T3z6/Dk9cjkkgTeHNhGNDNR1frkx74U6Lm8eB
U5exmSg0VWg+nME9/IaiunV4/nLbqh41GiEX4AlBBxIwJditkwG7bTapCQw2j1GcToaHvkXO9wOA
/nZnZ1ji3XuzZpQPvUTvanVG94VG5xNdVRozZMd0WZgTOydrC8ywpcvIfEERw0OfYyRUo6sfwD+9
RNT7ZV1BGsOmQFgXaV3GxCejDOkW5Tptl1qEWvd9bZWxVeCTY4zufNY31UsAzidubbsp8DFoyGHV
evIcPZinurP1901PcKKDz3nFe08k1rTfYwby5oC33bgCACjNzTru5FKWNXsiyyoulfpu5OkkNZAH
lshaDed/AIP4D4eY3f9nYIkNtPhffwMRfhld3jw0jGORvmx/Hl9CheGP33EShvknr5EB8hJWGwPC
jWHxAybBVxheojyCrS2gM2gs/x5f2hZQiG2uCVIbFczvIkJ/oST4EmxPhjQEnk0MAWzF3x/urxHh
cyiJ79Hzp/ecD0psZdgE9G1j75xaGI2F05juDDrA89QaNu6SHwJfYbjTDH7c0jY+mJm1S4xCvtGk
czD6/NwuRggnZvm+Kszd1Mw3Tt5IcK1Zfyla54NV505o1Wraaf5QIVaKdoKQljh3qwTqID2cGEJ6
S/+IEgMnyscKrF1oonIada5BAaJ737wuJ8EI6jPsMe+8FIaFXPyF9MW4ka5+plFphz1nLg1cvscZ
PnXpdN709yRmc8ibW8eanaDdbP6QJv2tWf37tubf06H7EejnP3sTDo/tBrkZTn/V/8L5PQoJz74E
3UN+jDDavv/H/rf/pIXJ9mfeDr//B+DnL5iQ4f+5KYdsEBeYbD/sMP6a37PLt70NojbYIHsceP+e
35venyAB9E3aDkoqjNHfgwltB9nPLwBX4KBDYhFvdTDnp0IYa7Y4qiloBmOdMbR7N0Xe8KBwZ0QF
3PAp8MWYePY5epbZx1xDrTzENKpOwsVIzS9O5nRNVHVOjiGE0IGYmZXRlPsaS6H7pvDqBNv5JDnX
JND8HVBp++BMJdu5nxctDxtn1WqJRl+i7RxbuPULh/h3jN/PN8f6MEVmjLzh5JAbP8FAOZRheuKO
X81C9ldlRfEdAT3l08+4yV+1izklIfoD1kXildlDpzdVFnueKJFT9P0EBmPQjEbYIhb5RrmNFUtV
FDfmQo8grjXDuQkmVbyielmr13ri0LNfGxPsHSRp4wqLBS/Cbb3B8EdZRYmXXzN1kRIOrnNBJ97Z
CXpOL4xjT4CBkJVozIDDQAaJ/wc6dMIKrLTWqxhXfaW149hnVttioeK1g+5gJaHDk/ALv5d7hjbt
VSVTop3T1jpFiNC63dhb2bL76UX4K+D+DEP7vn+OHwEgXwQ1tzTKhde05R8/oe5r287BYNGwGWfE
tM9xtNFuiiJAsjmd0IIFgu+qW4n3C9SAETAXBbryk8sgaPI8cqaR2RY8p7QIjdQJvjHjLcZdwcT7
tWeVlrGfurL+JnLHTV45XV9fTbLpqxt99pe36WLMyR7kSvfJ7AbnvYMMJN13XS8Y/G5/S0Dvyj1M
OQ3N7FTmWIFp6AHuBwYSSdiOfRrqcqAP5gxtaUGrrcnCVW0MXQTQhD53slo5HlbA3dnRslECGep1
yviVs62iWoc9/jFAdhLJP7BnU2TWtpWeAWHvz6B+GXvUq4Eb0JGYgK/T1GpDrUQPcmdhQ9bGjVcH
9nmjCt6USTPLS+pl43YIFL/JaT1ezbIQHh3ZOrgCTg3eFKRAFeyskXFK6FRgxsKO1dVCZUxIHT7/
YDcE0U+BA00VkPi4zQBgwLkMneoToMbMGDrN+rzhSrIWG9gH5QXkM10rmroazZq0HHSmYsrAalHC
vYgXdyMPp6VKxG6ckgrK91LzN2biBGJnVzUDCgbqvtjRxfawpcSyu0NM3qtBuyBf77974RYImqc3
gSkJcyf25neE/6kkdKf0gZGD/DaRw8hrLiq7aOCxoRQ5QlQPvXql4+lSbu8MzVovKfnWA0Nt+zEJ
zCr9lDTJZB1cUfNMWhAr5V3q9asRD2bDXikVKHNDgoR4mEh36KD3NMDAp6vWjZzOEwuDb2dy90aO
78xNpyUMR+3Kat9ywhvWYakZpO1owTkDwJ9tcL4gXSND0wVnDR6odusoqDTP2RUu+mR5TQf6/zF3
XjtyK1m6fqIY0JvbZCbTlXeqqhtC2pLofdAEn34+SoMZVdWGCn1zcLqBbmED2kkXEWut3wWp3rQ3
wkh8L0gMwruRhmfduAGcneVmyZjzbRkriMfEUail4pJvcC89u/ppMn8x5YauvL1K9bR98Yzc0c/k
U/h7sAWmIjTRfrlhTlWDxUZZg7HjwAe/S3vXKLZNLUir4F9yAYZgGdAHJ3U3kRMSbcy5US/CqDWk
mv04iHtWdJ2HiG5856RmhCO7Is/Sh5SWdUeCYzrtkypWJFd6Hc+RMUWFw4Oc2/mVv72uh2Yep4fE
rx1x67dzM4RdZGspcfa1dpeVrW5fjozmVGjKfsq34+IDfbJm2xcJ0XIIxNgz6WP8331vwZPd+6Sq
mE6T5NYsB4+AmDnIpnl6sQmmL8LEIwISPDZOFugQhBiHXityNqxWj2Nwax3+lyX15GRPoxw2Q+W6
V7Fmtuadu7RjClaZchcyM5qXGrNk/5hPkXE7of1Aogfh+tSs86Yds4xkDhWkUito43Fur2SCFdEm
mnpLbb3Yb8sd8neN4Z/j1PXG1Mrl5BotUCe5jd4zs0/D347jWmKa9pB8SSoXyLKAym/t7Giq+qOI
+3najFlVti9TWmY/a9wJ4k1dWbH+vba7+YYZ9pIFw1ijRmDUan3VWyTSJ8pxNtOol6UXgKinatf3
A+HCHUV/stNqO04eAcamb0QOIyGoDU2ykopFw9k8jwi9s6NoMK6XDiHx6ffObKV1r2DVKOwqdi02
g+Wwabkxnu4Ijn2uscXRgtaaPD2sfH++qfyWVJbWnUZxX1iS08QTOovtd52CLJArHJTOGQ6yMt8Q
mJBj+/l7KWKiNqYwHbKRf0VDdT+/zvV6RNLMLxlQeGLOdRxIs07K71ZuFsRcSqbfmFOJNaUl2zQ2
rOMnvIWd2cLbeOaHF39uXrw+l8Y1uUnYo/3+XBejjezngRkx7JNfG//vj66bktIPPZpfNGj9UlUX
ST7hC2A6Rc64tve+ujgZoqRKRctHP8b2MyTJ2jlW1pQZm1i5ZtDYWX/LMzFpEBJlvRAsnV/YjEuv
HX0S7abIEuvbLCZLbqqo/p7lhXagx8rOmKt3u7E37OMAqy1wqkYW29gzxkNcVj9jZoBbihcnDh1R
5ldEkiMatXItTUL0YwOOBpE0YZ9o9rSrskj7Mo86/PECk8JsyZB7NJ5LHJtWPUIVxqSyiuP6dSo0
/1yoFIqHElUyBUM+GMFQReW2q+viCY6Sf2xJwb60oVxMmzJushtzkg3MCixOD7Guee5mVm7yWMz2
vZfMTDZrfCoB8jQcim89YxoGJkIT8SJd7GYGz6d3mdZWK63OsZHXGnXhx0SJGumCdDtOjY1Crbpt
dFfd5SjjmF+p0b5x9LK+0L2Gd2CK4QEzjXa1igUvdWdc/SBdcZhKoJvY7tI71ST5zDP01PVSDe1F
PNVoL2wdQkshH3NXZlfKAN7Kpg5eH0UYQ6JIZAFGeJU4jmUdfZnz7H4g+JJ8saG74O4LcmCG4WWG
R0Lvl0bH3J/yoCmGet/kfLqjbMx+5ZBVKF5Z0OmYSKJYZ48MZWTx0HJ8j5Wb6WM77ZY8KdjNiuQn
8F55z45dxsDSvlNtsoZaQCPDhH/glsn15Ld+vpvatgvhJQFoFRaUmCDhTDCCrC2zi8W34gRnw374
x0sI2oAZkDZi64Pyfq0XUCm9rIxX8G/0fpZw2294hjraDmMQdQ8l1wHWilsB2mD4+dZVUoLnWPTO
dew4V0tR5EetL709O8lwUU45oeyAOCfD8tpDQbTUK7NzGcQDLqBhC2YOzVXL6m8cjRlmCq1MD7CP
5AGeV7dd55wAniDXxildB2yHoswEsD/O7DnYXj5+F/Vs/XCS8WekLd1lXNTxVtIkPSrolS+elruv
Arl9itti801WE/QA4j6igO7GKzexO+oweHqbnyIc45xlTYYqtxjbO8tS0ZZByJxusQ1qfiiSuH56
Wd/esMOjj/ZYe1fMUeU/ui7de9IKh2036aLYoDfAOrWycLfoCqMAQzW828ZQ7teyU+1tRhjwHaVs
SXZavHzJ9ck+S0pZdpsmuvSKHH4cfcaXgYorNPpe3iIL9YGZUNcStlhvSyIPxxcZYX0eNK7f9Vel
kSwPCwoiZg6YB1GO9V0zHnJs3PyXmm4UrBqDuGSX5bRzeCJi+7HRgCQvYWQ4LyjDWOzGMvqbBXdr
ptBwNruVDln8xEoMQ6xsavonj44u2rAdeIQsgq1znkSreAMBdQgxcqQglhaHcTbxETF7qUw3nNJs
nkNOg/xL7mCUEYLUjmfLrkZ322h+se9lT65a6452FdQtOWS3qvb6A54J9o8yi+vTkrC5b1CFzU6A
zqxY9onu6kmwGCotd2g8B2sNKtCl9wh2qHrwloEWaFO4NdtcnNnes9Fy0dB67Iw4H3t2rENkWHGx
Ff2Y9DuKoHxbWyyura5Xjb8FiBA/oO4lWjgBU0bbuFD+COXDwCXFn2U4weZbgqQZU5/jrmHv1oXr
g2EOBnryFn33BRzDId3mhIANjIcMR9wRXAEOWo/QC3ce5yb4l6MX+mudWvrrYLpqvhnIKED5blnN
3k4phTgDNNg+UAzbZNdBSBpuHCql9EKPZj1n/StDnmJ78GfehDTzCz/z++dUWc0tvZI3ntAG1iOg
ltmgRsTflH24a5rvg5J2sddgJhr7fLYGuISzyfFR4LB8MDMs/ffZSIYVhE63CdByo2+eJtuBbmpq
VK34tDj6bdFahb5JsX68sSe3hM+S6M1+MHP/TBiV7+0MCrwef7NJO6i172AzSZ2zihpbC0hgzQ5m
FGd3xjBzrlqNZf+kOLpy4H21PEOjdU+62c+A8xgBwSFr/H7mk0xFGYpozs5kUJlnaESNtdeGaMiD
Iu5z61yXM9+/gDYGYUJMzKQT6owXyG9Q86xlaq9yzlDa57m+taKkzGDqavhwmI1GBzaP5iy3kaAU
26yuSCakAcViL5j57OhnKNaZridfuyqW93h5cCwvfZdfdvrg/Ih1tw+VSFQQ2VRbuzlzxFVelM2r
r8c+3RGza95GOziAbVYzlSivRprXXFVDD6WwUVA6ltRRm6S3+UgriK0jTFQA0Y0NXMwcRlvadm+4
sWFuhsUWF1pF/79dBlvoJxof6QSoCNMnH0NC8ur9ynueyi7eprZFMzslqffUEi1actHsPYF0cFvL
xsQ8GY3nQS0iYGVAF1pxmYlZG08IzqoLv5p5/sqU8KRcqDQXzrj2d7E2WI9EbtcvVtGM+1z62auV
mhTzelHP3zFoam+9FjUud5xE1nEQjnmEh9RPR63QqpxhwKC9Rj0Mrw1Oovy9pNBn40Ll+VMWE+mz
w+emXcJxgZFykPC0QAeFlQhalWiyIRpHP017SvFQ0OYj578HK8CTF35f4V3TCgD1bZmYi7mF/IYr
KNVfHySLYS5fEqT6T4OuBmsHn2+5d8fO7Znslua5sPP0u2FGtdxgrEj4IS41zaYqLB3WEZuFrXcm
CZcWhradEXf3lN/jRrD8N56a0gOkBRrCpGa+wYPPL3HaqI99Irpd47rJMWmS77aDjllbUiKJZnPS
g8KL6fw7reQlS+EckjTKQ+E1ya0Fr+JHZ5XWz2G0xR36t+6VMAz/PlZRTHq8YW4NV5QrkWqB3KR1
lXvjsHx/REzjYOjRsjzLASFrUCdLgo0cCpN233bKfdG72hzxMtPUBlYvtK9Jh1Pj1F6rroF0k8BI
ahl6uQusTCIWg5B5FERkVeZ4GA2rOimZznsOy2mDMPbsFbAdggiddrNxtPlGo/LY46X0JYWk9agL
wzkbHXBzCmZ1IEb8QPWmrlefmGdE4s2yKdspOet1D5+O4qTbO8qobnAhhAvH157H+9mahyMMgz5M
lD4+zoXu7rH+9J9azQzr0h6ve0yUEZn3pn+xFO73etbFssmjRGOJYph09qo0O8hxYY3A2IVs66eG
d0oZGh45fX5A8oq/O6IdDyrRzZ3Hplpt/Vo4F1qGX84W0mhaB9LOfD3AQzC5Y5csLkuSjnZTQ4jX
ajshLM56H3AbCbMfTiqDGpX6cTD0cbY1G53SlnFfUNL4BW02djclSTi7xJzGy2kpftiQF8JRSXHs
HLM4W5kwDmPkBCkHmrVrdVH+8LLG3KUwyq79oidWy8Zs3g6zrgTLSPJKXll1398yos33bqOLUwch
vsBwBKRCDC5KQ7oQzWYG3KKfKPwFjgDe/8EQ9QXSCK/OTlCYx1t8bb4ucTOfKC/kIVdOd1EMrrYh
gMq6NnA8fRpL+OO72evSFVsx3S9TNqt9Ykc95YUhZdB5CJpCk9zrgNyr5Rg1ZCMe5mryv1lVWt9V
vSZ5+WY0wihOCnnWJzL3NhNxsv5OMuD9WXQtjYtOVcM+6cMz6po030/CUd9cIvKu+6ZphhOi6vGm
dwWLCBNotnuxZN13bU4QqeG/uFDMSvNLJ+kJLUxYqn3uuvO3KK+YA2ZUHaxeBnUCZ2oaFD7jhZq8
s2INNmw63FteKY4U41AGEw21pkmk98SJqNm7xqwSa9ej5gzbyHix2lY/V1mdBmWly9Bup8wJZyFe
NQCgvTG6VaBnGeBoJOLjTP+BbxgzWmoUztYuk+PGg5B8bFVCb6BDVDzAudIfZ+mmEGOEY+c7R3LN
M1EhXxqvimQAzWFmHOXnjEbr9tWOK4eUnryvH9QcPXR9LK+L2XG749QJFo6bW0P20FVjCTrmD3Ae
ByebblJrFNE1hDAvGLvRf6q0ooO1r4Ea9HG+hHM8WVCYCKHGviYr7qgHl1CfTKPdkLnQfcvtqvs6
5HHHxKwd/5knSUzkYC47lYpij9TV2lN5Cm/j+ZN1mscW19hyFFccgO23QRf5TWLHbdBFY00LRqrv
pUHrX+8F08LjVBTTsaZJui3HMXTdwluzv1TxbcENAtIjRgTQ7sozWhEF/zJKDrpVslEMS3KAXszx
R7E+BJUzeD+6SVN9gI+lZ2+lqwZqABglcg/rebll/Do8k/KoDvUAUftGdbkK60S+chyX91Bn552X
Y4NTquQ4cLf7AaU0ehgnH35YE56mpyWTi3aKXa+fdi05yK8LThDPXimvmswod9DwnWA23fQ5JSvp
rusyGB9LbjBA09IXH7byQcQD80JX3NcRIdEZozJSjSR8csYYgmqbPpmJ8uSUF4giECtPebU3u8h5
FWVKKHJsJpfw0rayhgSwlU40zrDYyZxj1oMPaW+o45BY4g4zW+4BFw+Wgnmnu8NwYugXB/AgurAT
wrqMLKkuoMGIZGcsEr4Toj34pwtzf0oAe0ivtA4/9WigsiOmpUOXmYv67NfjzGyuqV7dxKSGK9RP
HXVf2BpF+gSBGQt6EcHA8O3sNPtJR1774lwZbvG4CKp/NFXf3drTHuy+ZwVBEa+uC3/aWNPcP0mr
StIL4VXyqbdscWorT754lRYhzDLz2rjJqCPm18r2UC2N7qAVJNEO2bClH3IYd01pDJWzKXEnx6QH
8tBNupQMU92Ck2ebaG3/gHMpFaCJFmnZqHUSFFmp1u4Tc2Rw2ZroVLa+rDWxSQuhPSKsHwAJEhit
MQ4RZwHJgwlxmjg3CjO3B07cbgydCgH5Bup5bCNtjxkPjDQj5VZHRdGcpayjZFsnFFUbSKdYENsk
rqFggwiOP5Ps2GZwjKLp4p16DJ9Qn42f6DP/bWKOuhbniTVRCRDgLZ7TIkKYcB77gU5Hnbxy0OwD
qjyYp6qOJdG5Q4QpRdSpKzcXzfPfB/YfIAf4Az4kAihHq/XlSiX4E0vynLFv9Xr56tV9dZn65rCP
lQ4XnKHrNtXb4VCbxXAnotwqA8idWvj3n/8IeawZzVwBWmcOrg/mfIlrJ2J2mCQvJO0l6C4rlwGi
n6bqHyiB9vjQoJFEJKv5vIJZaNq3LENbFXYu083d1KHtDKj522yr7HTOj9EgVHEGtI+MPRa0pdha
eBrNN/WC4hvNSmaKTzzbVh7GW9SGugOrJuBo3+b/3ue+i8TB90C3CgQ7Ue7sky5hDg6tCALQODKd
28mc0BlKpRxMJ0FqSeFe6CtUI+bpyepXGc7SiXnc6r9QG7SyTvEJ1evfLpJEHhw0MKYHxXzPEYKm
O2BA2BYbp+mycR+ZBL6cIRtzXRzctzKZ0h8+NpoNgl28LH6jSH4N0W9ntLHh7JIsxhVihv6jGB/a
KPY++RLWr/z/UE0bGgsq89X2zkOBj4/++pj/QDUZbKMzbVHWyqHwx7vfi643eqQaesOM6op9A+TV
SZnXE0vcKecYzz0wsV8l84yIR0m0zP2cUz4UbcXn0s8mX0rUzro6l8gzphUxlY73iQnaL6PUt1eO
c+4akILJCMJj7R1A3GT2UvhJC40aki0IcU6U72sRt824E4qF/bXE8bvYTiKx8svYMGIkJ7WRZFex
InXnbJOVbR+KokG02RlJWoRAYH28nezeWjZ2l7BpZisaxCQgQU4mlfFk20iWIHAWDuRWpDJW2FI3
oyAsaTWopVtvL7y6hK7KEvhJx5TdQVZj1pq2YCbBvHjia5NM3nQ79Ynz4M8mLFVTyqb+ZHX8ioN4
+3AsfL4x8IFuyZ/ek+EWgIkSLUMMAzuZkyuRerQ2g0Q4HKTUTPWusmvLvMSEi4aqS1ODjCjfifOT
jUZSnS2atmum/z0kIhT7DDJ1JGwHNtE8O2uOIkO+dDRboJqxjH7bIv4mwaiM+asGiaQpFVIFaEwe
7ZB5XxunzJcjU5fsmQG/ph7+/g2/3Uyxg3KwfsCGZv0YNLald59wMulKWXmUbUqiMNYKOg6gBRTH
Uiubk5N2zAM09LKBtCRBRIIs4t+L6P8Zmej/R57Q6sLzF7Lc+LX49rX7/oYqt/6V31Qh04QqR8oV
enlcKjjfjP+lymn/BQlUo0XHFI7ERpf96H+YQp72X3ipcyJxKkKnRBf/v0whF+4R2gqiAAnGczGS
NP4Tqtzb7wU3SihyMOSwgcB5c73Ct1se9EyKyF7Td8rtJ7zYPPhyroCxu6lnYpcu9LaNvZDWVahN
nWqFvBDIi90vfzywf+GTrESqP3be35dBCriL3QAUWc/lGf2581aQdqFAlFxGt4ZwR/Ns+cfaQ/u1
GdMpemXOTKeRuU3xPLSOMW+GDhdkAPIcFfLQtNE1frcQmqLYBE6zkrg/OTnsl42m2jHjL1pVfPPJ
Na9L6f+2ldVIF4YXXhYsuJXMa6739MdpkWWLr1dOzZQgGRekVZXapxEan9rRmjNeezanbpTc9dDN
d2LIHNYgkqKstfRzPDr9psuQ1W7cJGIK/8mlwSP7cGlcG+xfiJiQId/tAoPGo9MFAwx70suzq5wZ
BXec7WbK2BAfiduMvIBjxdG2XYSuH9IF6KPQBw7nv1/J27ry9zOi90bvgx7I1t+bt+QAUEpv6ZAt
sPp8Y5VR9UPRh97YuHFwLnppsZrUUWov6rOQ9/ff1Pp+qDI4x6kroZa+o7J0UUrBFbm8H8dcsJga
5xiBB7aBYY52Itt4INvANC1Y499v+h1d69ddY+Km21jHs66w5Hn7ZfRDRwCNx4wGvBRpqAB23Ag8
ew69lxHeIBkKHvGcmjbdNFh3E+j2RjH/vnXzyP+Pw0NN3F+hwaw+gXDBcAl4ezHO4nX2gvX+zmiE
RErqClSNmW7Cg6o5hlDISEalpy7D/CZYnLn42gC/m4HTtPFnqoePr8ShOGHvApxm/TjvljkjhGqJ
MJffea3FxIP5aRuCakWXjOLicoP6J3pJqcwCUmWKq9SKIJGJtH0YbS0sGEi3MGpV89JZs7iYs9Te
Kl8kh5a4gi9/f4Ufv9tf+yIpIVAoHXyz3j40mWY2Jo+TT/W0pkUyvLGD1qEpwwL90iii4soaLOte
qeaz6PiPHw80aAigDs+JZgQb1rc/XbdLhFVjn4beommhbjQqCWqG18ySRaO9pGVvfNGHYvmZ+8l8
mGsvOTMWTcPcgy7w96fwiyj1ZovjCtbeiG+IfDQYl2+vZcjiTJtVvEJ3+AgDy84OS7VmW7uQkCnu
qtKv1Mlgh75eFAnnR39sofYxFfb8LXOq5bYvWjM9V63Qxy/kbeFnE9si7Lsla4KlHmiOTU3pF8I2
Y7WrjXKWeyb38N8styj8IFczvgZ/v6t33kssT8QXnDGsTiikEMXeNZxZQS+a6jnaelvKwzhMw0Gv
IJHiAJFux7Y2Q0iICtcAI/tnRol08PR5/GyPXn/k7aOFzEkwDP/lZOIPbx8tWzLOCPU8hIbTzAta
spbg3lHL9Etfuo94LVv7v9/2v7xMDlfkGQYUZId6490vmkM3N7ryh3C21PSiwSINc1lYD4ZWVN62
ZfoTNH0zX7RL3Vz4wHMneizYT4Z0scMuv/fGzMR3cdoNrtzZU1M7wA+jfU50BXMsKfvyYGOizwQW
T1QLIbqMNg454f/8/T7e9evr6+M+SMymqmIjocp9++QINrWUl0djKHuUCNvO0uTOqYf+2RJxeyax
1D6ggyTKCN3goVlidMgIb+6Rnt0qq2tCP4lxb4gM587i2NvZyK83LaPD6ygHDWnYQT85D4z1yb59
18xN2PPWvc+Blv1+GSFMJqKumyCYdelPNHgZlgLTcG2rQt0mUWIcaBT842Ab5Z0rpn9gl/oXRt1n
2z5uHWLeMyUuSBKCwu858tqoGaJJYZZY3EeL+rLAfQDUrOZryICPbizy49hFl8LMmCgBODMCF+N4
NetL/kkN9PEjXpcRipyVtm7wQt6+CkPiO5RV+hhGg6YuemxAdiOa3GsqOXWMTCv75Bv++Hv4Q1HH
0coRhm19YH4PRIhkeNyEsLWrZ1OK7xQdKT1XN33T4lTmwd+/tX/5PdzDkJJwDiBasd6dV7An8JbN
hykkQ9d6JPsn/yGW2T3bdruiZa39yYb7bkayftvIVuBjOFiMap6hvXugdJSVF2uxChtEJwF8ACCI
ti7vpzRv0Y2N7hUdvHXfDmLcEfOKifQw4Bmz8WtNvxmwj3owpYU7j5ydw98fxftG4deVoU1ghEMp
x8J6+6qhb/miT6M59Asz30fK15/iCJ84v3CGq1l6/q4kluGHlIQ8mEbVf8I4/7ef9yym4xqrn7X/
bvOq29JKjL5WIXFa86MmGv2VeeJeWERZwHMh6nEW8rvX280JU2n3k5v/kDi53j0vh/+liYfw/u5D
8DxZmSSOTmFfU7NswAXth85qsALASWPYZkv/4I8Ar5II9jSB4N1p7nhtKhvGCZw3wO2hAddyskLu
UyCDx//w5dh0kORer9oSGs336exOMaRTqbVm6FAKHAgKMq7ruE4u8HBvnyfbxN+kbO+YYJphVfTa
/d9//WPJYtPEYniHupa4GJbo228j7dt6MUEHwiztDHEnsEV6nDTTn66ynlW1LboaHns8Ow2xB2Ac
5BiBWB50Haknlly9/I9Lfy7IJVuXKAkHPev7rjaOlkErcZhin5isDNgKf5BIq+UlvtXTi6vLi0FU
1vHvj+HDJ8qPsnop+BGx8TEgfPuzHywXK5pJDbDCPO6JD8r8Uf8pbZjlqnRcLKym8h+XARIkhox/
Vguj+aywWb/CN+cMoR3rbMDwUW0z7Fqr2j860nm1sUhGzJBkZKLNAPdkNJ2nU1odlaG1p67WshLn
X9jKkJJMdZGIsZ5uTKmTpFllbbV+vFFZf7J219nHh+tCV0Bgpb6+lvehVoBn8ECMgeiQvAWqWYp2
tAPfhRMUSG1ckh1Za8B+igdTbavaKc19OvZwV3B7d44zRBTQ9tHw1MEHKPBDgn3pHsxRaNDHcO+/
T9MpA/NNhyXa95NR5hvi0+bps+e7vsG3zxe2JbMPlMc4SmIs+fb5djXhMg0Us3DI+yw6rNMSrCGy
lpFDMibgQ1EV4xKemL3Mgsgnm6GuK1cLwFwBbpWSSu6BoPprHY5pETTEvTRYNKj2Myfxj58iEkgT
d3h2LTQO7/t/t3ZkgeWeGwqGP9u8UPZRDtoXIDj/0khVcfBaXX2zSWxV+NOFf18HHw7NNVOFClNj
DIrr5vucEzx3kihPUzf0J1Pc5VU83jhElV7kOs2D1kXtJ67Sv8qnt69lFUWtaXk2MnLM6t6+FgYM
vaMn0AwTtxq+NQIj2oKel4BHS7sAZrDqXWTZGDB2mNpAuNd2+ZzXRxJRMqSasryqFzffwnUnvbW0
m32p0lbsKuLf4C4v3nPiNjjWqZ76SqXykxLjnRMARz5Ou5pnMSFZE125ibdXnyDhwNsn1cKKL/zK
xKjrQa9wrqpjPX4qZ3reAh5PGZDkC61JQT/QY7zFmpmx9MYlajtsnTyuPqlZf6Wqv32oJoce/0HP
Dazw3p+6Y2RSN4u5hMg+CswvOPfUpjWi5jF1LJywZivR6uOkAEYCyxidelcOnXMhF9M9STtaGRX4
MKYb9ATdpa+MGEvyUqjpPLU+bEazw2rjojGAXf/+9f3rhSO7ZKPFJnQVo799nnwJBo5SQoWQdt1k
06Ixqnb54Pg3letEL5VsJdQ8vLUYH5qDp+8yXZ9eh76CCsdRbcJ/FyPM0rSv9BKr8dg9DNEMN2TG
GQN0Rx/sVVIktM8u/OPuzWmFZyza0LX2e4+PTY0k2lDXFyLPNAyjYlOXXwlJvdYLM76tsMQjetAT
r1bXi9vYSPoHry6yYNLm6iqTLOxPnuO/XM7amqJxRU1F5MK7ikuaI10HNX/ouGQGxZE54tE3p6fa
sfvLqHeaEqch9+TVk3+qhZyvCp3gNv5wdA0V/1biv8kj+FNw+LEAs1FAsjrADnlC9vsTXRU19AnQ
NMC3el+YERQEEI3pDipgtI4hjLMZ510oZUs0h9MNjzPuO9vB6sfdMkD46LNuuQHlKTCvGotPyvZ/
2YHogDx0Cz74IZvQux3IqKrY7TRoivBXYE7UjK8xQonS5kbMHQnlhZkm7hehhNzbhpi00BPKnF9h
hVEAFWUpEI7Pbq1fMq5nlhzZTkMUbORpKhD5kpSnhWQcgkfcVqJJtKOkDoslpcxM6Vo+e9T/8uIB
FtZqkuEIG8C7m8FsLEfYOiLPqXxSojBNoQ11vHDOYhFtAECXS6Qn5XEa4wfBM7mBLOEcTD/q94ju
PgsIND4euhxkv/xSbNS+aE3frWfeXoIbkR4mTrkcM0xvryrJ29iSq7xgzWPqO6lwbKtA+HfRrCQT
pV678cq5CpN21CCRTy3Bc+wVdCYx/kyogjoNsqVdBEtaAslCShEPro2XWl8m2WtrtCHcTfkNWmD2
UpSu8/TJ2jK55rebKy2swd0QJIWN8vt2osvIxM07xw8xYtGvEz03L52OQB6/KvKvI8aD5K7BkDK0
FH6kFvk/0nj6xototkuvkjup5Z95n//LMcRMjIE5O9w6GXs/o8hIsyB7dInCmEHRRef0zUXK97ph
rLxsjVFXexzHcDTjVLpiX1DbmSJuIzrdQZbSOdeLBkn0749pfbPvnxKh6kweSSa0eUFv3/zYm+2s
6S4CLGU7X1RWpvi6Ej5LTT/uElGLR6v/PFTn4/fGyBeWArgYyAElxdtfze1sHEqkJnw8sbVn8Gkc
UJi7+6wvoQEkZXlGcl8/p12WnZtec35OZv41sfGy3TgAyfvck92lKPwcc2ETb1qjd64ELK1NTm4Y
Jo2Yau3rctR3IhPFcama6KEejeyBg+aiF0vnfvIU9V9Dgz+fo8VrXRcy6LeHH8f7qXtedMZ6JGoo
TdrOD8x5cfDJAzZ4yHxDzVsxNqvlKIhEvGUTbvCKGQz/OJeyh2ytaDk3SNnaBZdic2qeKqOO461R
Zchn0X1qxpXSTIG5IPrK7nXWyWsfgSP2C9LpPhgzRBbbvHIeCDJVzxEm0EAvVf5Uzxp+qkMyBi3K
vYpoG102uwGbcXonclVRSLJMchI4FBygprOmmxz7aubPiTulgZNY86tdedh1LXmqM9XEEfRk9n08
7cZ61NsAoL0MPKcVCxkbs/C3VWejZWodqyiOkaVNVzAaRBco24xueXTo2bKsy3904PcZ9LAZTS1q
+ng8j1Q50cHApB+ra0P2PTcohvxIhZDfMsjpfpJQNWEgzc1ty0ktxRZ4YPICrL6XHYLI9gof1GwN
pcNLliA1gYhhICcJo0WszPUgm0VBr2AqcR4i2T5HkUW6EQmNOI4vYkKnWEeaXwXDUHPYl6rzaTWc
oTv0djse4a3ILsQ7GnJeFLvWThs789rvldBOeg3GtsuXInHIGvdabZu0pRbtJ4gW+t7M++KOh8d2
2OXrg4ryWAtYjUSW67Xjfi9hscCZ/fu6/jCA54OkJzdsqgqcYuhQ3i6xpnVw/WJL35V6qp+IW6xC
4XasF4xYLs2lLOqNmosm1DnET1Zt5kf6R/2Tdv3DrI0fMNZh2wp80zZb60bwR7esWd2C79kS7VTW
yGORR/GpymxtV3jpVTxM1dGMnXuvx2dwZG8+l3MHKQ7HUjwvISfHUjnMgdL+x98fzvvu6fdVUeNA
SASb0NbW7o+ralp2/3aJ0T2ocvpR/Ddl57FjN5J22yciQB/k9JA8Ln2mlDITQipJjKD3QcbT/+v0
6ErdKOEOGih0qXQcGfzM3mtXW59sixif16WoP8PA647//nr/VbtwwtGp8YB1Y6jTSEf+eEFygdpw
XGF0x1t8X+q8uoK8rb8QluomKhi4Nwq/fcTwUlwm04AGsDG50WY5iL7DykG1s5bSvIf72LxC9ynf
AgCBsPhF+GA3C2cESF1BVjYOSN+eHPtvVxNMH97ibwcchSEYCmoN1E+UX3/8krG/BT0EEOiTzmLC
rPPFGF2GegAmGJE9Q47cLuU1rznQTnbtmbeB6684iMXYCPQDRz9sBYLdU6U306XOSlNLypfqvhB/
Bn3ZEc1llm2FGRO9+rcC6xDs2FZV4HoiuPNkv/bz+9gi/8yDojnlQsPrHaZpbHE4dXJ7kQ06IOzT
C/AG04v2swyN5uCbp749MbxD0V30Ns6ESRfzlHUl2RjZil3bXIqobufnOM/3MSmbKLje+us4de3R
CcDHFt16wUvXfO/7UvXHsnYrk+V0Et/hUbT1eZtK2F8htPE+rZG+T4dQOca/liZ3IQxH435vKkZj
CIf5vRjajT84IOr5A0OY8TvxciG/5FJI2inZOM21xeCM+m5lrQfv1AseIQz23Ai2QpRRrkZ/84Fi
ukd/K8uGIw3/8mkJbwsmlC5tcWE3hzQ3ZG3rZzXZYWSNDzEZjD2aNoXaHhLeYa1VpM9Or+r2CgTT
3x+wNgAva7XpT9rW+YPrcrTvdm9u37X7mncxBdE+eXAFASr4/3AARc+4HiGzzLj0U29rrZh9Y+li
nmq8M3Ox4c335tY65x18h8QrgypAQ1xPT9pqemhiQTUBQiBzqkwlUSFfImXFzxMMRTwATlfZGY8i
3Fx5O5kPLQ4z3Ll1UD/D0llHivZ1fcDlMI8J+OUJqnrYTud6K4PykHcC2Sgi0XDLJixJ7pF/S+5h
IBkMHxb4nvWbGBv1SJ0v5HXDGHQSzli0bwrrYZOZrZ6GD66A/vEsRNeup8HnwZTtnbR+VCW966VA
wT5ku5n8MAvzdvhoFTMo8XhoWyvpGnec8CTMNcLw1WdKNis13kHl3bus3v1Q0M9XEoFEN8Ukfqgw
1sOzt6raSTy1YwUvmS7do2yr7FTkYGzh0JbAiWn054Ma/Wg+9WWp13ukpw7/sqqWkale0eVHoCdR
eexMX7+2PGbX1AMjngbNWrXPqL1DnvzRQsiHvcFeTbkaYQLqRRQPLenaZZabTb1ig1FYUZco3+7d
yTP9GxlFIQwu7k19USN+iYMLQ9M6bejAyUuPFsF6bKtunuedpMiMG7zhU3v9Vp+MC5v8hO1pTTUD
/eZnFfQAeG1tS//a9GvIMoU/P5zjtb75LJS1eImrBmzyN+6eDw6sr5ZEM5A1T1x6WCwb7e8K12Q9
Hgtr2MUxxGh+70z40M8NmGUOdboWmjwdf4U5As66wcmZSiXGe37IiT17tWwXxPRWcMgjFb9h6XLE
MwfKuqegi7YC9MVtFaPZgn6otTvy9IoglBbFIkjdcHhuPvQExwNiLyhlj44/5iY1uwRrvxc+YLJ8
mPo6wZbsBIny9/itwcLiXNtmD97mSekfwbgALR06MDTEOUTedHQ1uPJzgysAUDrTx+kwjGb84oM/
DZJ+BVELiKB3Wnxw+NLxXBVQFmbSyHD6ueWyZBob5nul8WBoZG3vfjW2A3baYL4ROpAF3A11C4J1
aXQUZMXeYlGuFogeCX5CKCueaMrveWfrOTNeN72HrHvHE+INbZjnERyTroXlR6e6w/+eOXUx4ynh
isHg4oNFAETKBz0idqFi3NxKTVkptu0Om3z9T0lmd5PNcReUSB0C47/YxBhfNap4dFG+cTTbtnEK
H6RfSowWFSoed1GcE10gqVZYrI9zNgQhTPqpENOhIPKAGyhsdJwW64zLJqij+cUelvmjmWD6JhMc
0vIhJkIYRBPzAvdj7E3+L77doL1raLBcohKk/27tGOTgtvrmXutp+ul5I9lJ5BJEdeaJebYv5HGQ
tmqUHMPXIoitPEXnr93TtnHrnzYq4jUr6634uIw9pp+IrZ13CYt8u1jkD4DdX4bubWIO4MCsmJv9
YVPWtHBRBmGFMczR66HAOlfB6Jgp0iKb+BSkzjxnAmZpeLxWiRCYGdJMaAyBxBJMCeHIVWUNxZlU
Qcj0WO0iO/XbiAtYToV/9RAFt1eL6hTgaTPy3ZMJP592WEoafbjtfqjgW6m33MKkfllqHY9XHBJm
hrNUzVRs8/Khj+v+jvVz8bJX3KPZHpbOcyWb8PM6i247Vba9Lw97N21vwptQ9k8Nts8nrOc6TBwj
YKtWk88RK30TwvwfZpgQ9aC0SDEvSWq/GyMjMYONMqN05vwqQ9FontHK/SSXBXynZ2Ll3XEdTKCe
gnp+1avITRIKoaMDKrx65NDfHJE5m9fj/nfmrTtuTh//lGXE9xK5AyNK5sP9hKXHN2SpSIe/JZi7
/rKtwXZn1lUvaXQ7vQ6jKXgKzlQELrrG0cMy1iiGb/HC7HvXSOrSSg/Aekvc/91x5v/CzLb6GPrj
sQTS77YDYmct6/e992rM08y998sYiXpPKrfRDYJvbDJqrql1otontCAPDeoPi+y1JAZmMJNAY9uP
FeJCMIeN51L8UGLd7aKjVVtL7PKpqQ3W7hFf+x3udcPqEzzNdt/3EbtZQwDjsVfQpMkDYcB8zauN
B2HLJoSqQDHw8iYTviI7mtckDECNfGhqqe3HhrWZvFuKJfyOdi3uWXm74IYlAOGSWUQxNoCyhvmb
nH1MgsHi8Wp0+eYL3ljRZ+saj2sSdWaCxAKGeE48z9QAULZhfy330MxZbaztx7IJ+5tw6peCu4X3
NWAQTjhdGDAtXk12T9+RmWB3tveS7waf9G3KjaSPDZTzYJV2oA4ox4mbaS3m5SLGMMtrxHZzJkej
WY+b38FzUVhl02ZY9/yQ71F0nQXWZ5KZa74b22mKj5CfeZAwiVvO2p9kAeu3RXLgMtVqEqfvCMEs
Z1QtF2Yy26XrCnd+NYReWAdhBv+nQOjuHKn5LPvFWKPoEu53wscaT84vPtEkNwzyxJVKSUF11BpJ
OTxNeRnTqZuiS0iOiq88V/05RabatADdHGc9t3hj1iOnRjhlY72iIxcxBtqEhKU5OucannsCOst/
GbA6jARcV9Z5DvSwJAMHOa5FrW94mZ6guzzAVnMRbQ6DCR8NmdRxNFvnZYzM/I3Bp/3QhZMF5Yyl
JeaqyEzdc9EQRHICiiZZazpeZR+mwAE16PUKCAb1T3xUEI5gedVqZgAxTTI4AdsOm8xiLVpe+IBh
/totpXtBgJabh0GTYvLkR2swIutzLPtU7a7zi6GTp6+kcxHI6du9la213xCFMW8sKJspbt8xhc3i
3IK2arhHlfetoutYkslCQ5DOW23GR23tVJZd7xfDGYsNwYj54Igu5WbvRNbhCG6KJfH2BnKEDGX9
rcCm8LGOI2jAbriE8N39enCf45a0Tn6XgjyakDyAL1XpF9Fz37fleMSxwTmEQ1+uZzUsYfHZZlVW
nAPdyqcZBPBwxwnOHEZId3vUURNXV4/EHdRtrAhNIjYsqsfKFE5wiAuz6PvS50a99wxjjifd+6q+
qAb8ReayaXiWw0CFIfsR+D9woY69toqkvpfx4su7QUEZRw6NvunUTQukDnciG2Pods5U5XnNK5c8
ihaFJBbNFVYVmjA1+N3R6bBMOS6NZroGeygyX/T6HjcTTQTPYMd5KLS95kxfSCCY5Y29Az8dElJe
44YsSV645K0DkxV6K8wE266C18Eb3O4sfQRjGQ1L7pwlfBKCbge7MPjwNg/g0AwPDEtRWOlkb0rz
3Sb3mj5EyeKK3jSek60v+QqtgUe2bpZoBgDgrSTteK1lZYoVcIblgsibai6Gn4V/sxJvtaUJWoF0
AGHENN+9TdOVbrqPEEoRVE4InNUMP7eR+u3SqRsLKADqRaM/bIS3aIDbfWaR+dMcYwvPyqH1yfM4
RkIEB38aJj8h4HcCBdDOZrlW5qaLDRp//HC7G3QyNAAWE7LU+nf2lcMbiWqElgWmLwnsLDdN+mAT
bTakDFoxUnpUOR0qB8wAsCpvPs0deRvZLFEGascpfmnyMqq7YRmqiXWj513nWjRhZvt9r65WGWus
ndAp/dSPUIDgjVrdFHJVi2JttpbnQmM3OwIvbL855VSpU698u7zj7J1fCMEJSfYom+DH0GrHKlLb
ePZbvPrNnZqL9sycu02oT5yOBaRni29xYOxHtVF5k083bkcidXT0IZ7R+qWR6dlXTDatQsZEn2Da
cNunFqSZAwxPWT0eeKJYzIe1WPr1wkYpvyexYwyT0nVGP5XIYKej4wz0s2RY1VEWlotYYZsYUR5V
wfWQ5uQRfltEPwRJ5IykN24u/41XuXzoRkQwNfLI9X8o0ineF79Zwxv9antjbidfx6Gz/+GqqKDz
UyG1BxCRvblQys/yseiHFsRQsNY/JoIazoTm1R5UBYv6QJDzuKc+yPrthaxDYaeu282IpHGCdkng
DI57wvIAy6qigBP3EuRXdC+I82kOwI7XOFHAHOJ0FOxEktDV4PLLmDL1yWtgf5D/vJcrlcfuBOnG
2I6gBqDsGDBNxDmhhhzME5EvefNMFVTdt35kLfdSQKmIqePcB4x9YqF6Bk3xbGl3JsxmtbAdk3yn
XwebUJuD5xfTfup4tIiPbHnaMYtRI2LMKIh+ybxiG7ynvtqD01YuOP1tmInqzB0Tf/HQgWY5cnIe
AhQt5hK7FeDEzrVi8tghGBYfJT63ww3c2FNiNuIqYe3tABK7wk/G/cb/p7x2uqsvRyVglJmY44lF
HmkBuNAYCzMF8oCy+I9TZ7ouKRXKpKQrPaOP/kSUk71L+xvBKZGVwOXvriiPbA3hsKsB0bHJvr+N
pYqDo5WzZ0Pk1uErgXlOBqhIo1bpXU79QPTTfBfYGNxPphlzNlIksnSpLx19RzKYgZXZLQ5Ywra+
jX2RUYYC88tKSAR/kDQv9H4KYvxYRcCVambPsIPKfagu/V7FNaDU2GZOHreQGzuV5y8jxNPomEsd
XEYtxjkt83z9Kg0DhuPAxn/Hnw958kl2sD0+xMNixY9eLaAeMqsWDNsRYPOYjPSXMW55WlFkUTZA
ghRpK4ncod2sV0IHe5G3z5FFxXwZyzZ3L2L36ymxdnxyh+GWRHnezO3MtOCftpQfNMyXqFqwFR7C
ZrLfN3rZPZs1pU+2On1vjj2EKn0gxi3/VpYR5+DW0E+xc0B5n1pRXkKNg5Z4Zvfs4g82UGiwrzA2
u7MC5dlPfMviu4Ramidhnpd7gs96K5+cDccHYZXG+acBM4J6z97N+pL3uZKYACHcnMtaBScBVKi8
mE3fmsRprq+l31bEZLA4mZLRONtnpWM9JhuMWJ6DdYF0IJZcrQlJSnGiYR1JUp/Qv6RK+OMnE0pF
0KXHRz5s08DZ0JFcOp4WlLXyOCKS49kUbMv8OC/4OBOENVj13c5SD5tYNcSUSEbDRYy0w09tbVfv
W1eV37y1CpqDO5SyOLtlGK0JhsJwuKzkPpJ+NGn5md0UhAgvXHl5COgfDOh/Fgt03duVTmdhg4e3
O2u3zvNSJlXyquJ+tVK1SNJfyRgj3gVoqZQ3Olv5gFUnvwOEIvp7uxlp3PNh7f1rwIPjy8zGVB1w
dPrfYyZ+RdaUeds/+GRHocPrVbFjoabFh3pTGaZ1jCe3OwCQvnnpqxhZOuGHhkhKJvLgikQ53nFh
ag5ki3ywL940Np+dXbKRbLlH/SdllQQb5vO+6ItTdN1DJa0meh+xPKL0COV4rduqh6JHKQtPdZ2Y
BYbk90AJQyQKcWzt8b5sU1f/XEVIMOHmR+UvGvuuPfV9ZfLHYNvZwbad9r6vhHRgnA6c6FHG/LUH
3pobnSCo8X5UIascslpgvSAB9McToyOVsaHOqdq2WtsPjrGjPeVHoRD3hOW9QDEQBBzpIv6JGA5/
dqGb0j7fsHPTaV1F/Sz7AIjZxsS4pjPUCwWvWWL6p3a9GxvjMu8SUvJA2+N8PkI8G2C78ImguHQ3
rmA+sFUnEQYwA/hi0fxEaWMuUU1UEMNBdCx1HuFBgzAH/8wAmypx33+GbFu5tE2g8Z7xQrtfynH7
Tx7ihFBtWybgP0vezBsdPuYOii1rmq7SnnyV9uH0i1m3Fi+xpzaog5G2xlePpxOhh+hD2uNoBLR7
kHcerPyJRfzVXgyeYmrdCKaXFTXywWs1yEpdj4WVWooWh/BTX19Id4pheIPGQ2BOLKA5bHTrb9PO
QOMazcPWXHs52A+APtWbBs9CHRDtJf1Od+NmGMs9jUA34RQqstjw6dcWw8N+3fLULyraSNoa+Vz0
onEP/QSX7cAcQzyQMqCGK/vpEOCQZ7f6sY9HMT7aYg+CQ73shGZtgGPnb4tV4ZHeIz2eOolUvO5t
62sT+hV8PRQGJ0rEdmYk0vcPiFP3+JKjSy0pGaw9OMLpqrt0qkHdcOvPq38bWogoYbpngtOA3lo8
gcrChjObbgcAIbY9/MQQs2+ywQN7BHCiGYYzn7jsgVZE7pTlGK3W61BbAWDu3LPNdXadhdDHugrj
iyjXEi52RFDHIVJTZN2raR0J2NFaQ+riRDN3KzTZn14frJTaWFUHSolmcU/W3t0Ca3EOkwncD9K+
UFiCrJxhHT9pyibnrBuX7JzeiSnCY2af09dhQjrzqGtP19ct6PrPflWK78iBXZnIdpb2KawH50Pu
jcXLCo1ZJ/ZoT/QMY1Xud7g8Z3KWCi9IxpGH+mGwe9Rb+9BJO4FSuez3AeXeJ2OHPJt04ZVuOgVd
xHo5NHxCjjW/Sn0GZ19giUWfRLvdNPI5I6i0oSOEfuVMe1ZRDn/vqkZ+t4m7+ZpDT9vPkaVzRDhh
o34w41suvl4ccQQbuXNpxoOpDjIulzf8QljqqfiIDdP8Msx8JSlwEesgaJak/k6JPwTjxS0d8Wmo
bPOjUuM8XiYIgWR6VqAKj9zPfXgqFCPy1FlnbzsPVaXFXRffxp9MhrV8AI22dpnkU0Wndh3tn0xZ
/fyzGMou/Mryds/vaR/95hCXzkJIUwvh6LVHlOTR6Ylt/Rm6QAxTVxUxYTDaR7laciV6z2agKEkq
j2DRlGpu8o9lKOqHqVpZALIfrr51sURvFOyyTevNFydwzlHLINIbPejSgXPiy+BlBienx3eDkVnC
2Mc4FMp8n0DH8uPUj1KEujuSoRV9XTesFc9YhWBDWWKtxB21JHHVPHOyETiUdRwYtGlSN4Y8JxRd
rs2P3p0CSQoG0b0/9m5eUPjoZgddOhZkz6CXorHf2wb6FHOAKn6QTK5e8rYKe5ZkCD6SmD3IJyBN
ar/PNa6680atlfKI4omgGbX53xsu2HfSvJY+syG2n+MSYsRVLTP7fU/dkHtF7S9uCqXdrn9tgSmr
BKxC0x8DkiwJqFSxlCZhQO7nqJVGfVYd27JUo3v/QTt9Cwt3XOsXT2Maqt4iOSdVyBXttxv5Wz0a
XH4lN3Hcn5WCZnBP5iGapW1gYp+IuurixK8rizjYdh9eJ6KD9kMDSgtEuATfl3XAFeK0VLkL71lu
AL42kg9QPEZes5wsGFrrwclXjS0WubTI7GbwrlYDhjpRRAlYBw7sMQ2glHgniPwIT21kkyItO/bf
MNO4uz7r0UiXlrPw8o8s4Lon5CJzcJDLOFd3y9p78CsRdKtTPVfxE76xMCd+MHStRM/FSBj5xqOn
xDb8T4SXKYZPtPnnyhmsT3rg4ALQYyqdckbnOX2Xy6HGcBk2OtCj6rWQLJ1B+OfexSJ1sUtwjnoh
dDWveFRzM5bHdZ9mMqPZiWyHPXfamIcBZjtusIjxnBcW/XTJ1w1Sae3vTDqnsELoohe1oP319zBM
GR5aJXsiNPEEc6puSU04MpxbnQ1o2xgoRasxNt0LdkenOcJlWsW3zQmnDwNH3+fRgQGRYSEcXDZG
s0eccgCduY42877LIXKuCIJlxU6BfBiksJ5tZV4vJEGpEG2bdAZX5JwDZbp/mDPwXfVyvt1OgG6b
tHZVr09NU0cnAoL1kEDqquPTjJCZfqpTBRkMU769T43o/smnQLNQZWtJ9lsu8rNGYDwmLV0e5PRI
jBDpdOTfweMyrGItBmZkHFuaQk5A5Thxty/QNIMeo920BuFPWqFhu7HCu4COo9bRFQcWGpK8K1m4
gVAkNB1gK1qYzVnKjLVSdJuLus5T3XPJJ8g3OShVKFEZMGUeH2AuQRXutVNIStR+P5KovMrDxh95
aRpnJUKxqyt50V0t720BH/k+UPH4cwMHNBzWtbbqK5VbzdwCP/6x4iRejmD6o/LcrAxwGK2xR02l
0bp9ksJGqNTxOcOTQMPqH6OaJSBLBDXesz9kUNjuufurLCqP9yNufOp69HJ1JG8E/YLnN6Dk1MI6
/WB5DLCT0dpzO4XH6sGn2yMmMcBpPXoqsAXZsGx8480W5Ndp6+0im4bQ/kquEKGFDB639S82pf+h
5cC2DA4ejgJqR/ARv2s5isqmZ3OWOOtyhkoTQ5V0XoPlaltqxUDYFT9ITtlYVTswSpl8OMetg7xM
HeZd9zCCna+Ne12MCc9VNxJGsM7yY889SwFfFF8cuw4yfyLc79Dk9fTx35Uotzf3m4oDDgXZJrEL
xgZNSviHiqNu9jokMXGDgAxruCZW9yKFiNnrrN6lnmq2KCRPMzhle/cXDYn4U5CJI/gmtQx8h/Uw
//zHa7OlMpFfdXBGA3d6WgI0avnsOy7Mz9iujyFPLPIBS9bf5WnKI52nY0gm8qkR2vOOuBtgOCi3
CeGB9q0dIHWPmO3TZaOR0wBpOXYostUdD7riZdKN/lAKV5tHR5UwO6lXdUUR36Ng3hxyQ1hohE1B
oceMjgiNfh2Pcs2j6OCy/WHDwpYmyIhnbvpHqMTyE2TXm0l7MOqyWSv68H2Y9UeFO9sjUGL+4aFn
Spjotp9QwS7PbDrGzI7KDU65XImfLqZZABFHWwrfX9p81fxIoXqhRDHDN1nmYZTaQJE08ZBu+c1s
xu32A8W21X5m6ow1/IZjE4kMuupHY1oE6s7u2c/LmqN7YX9brq+yGFdzcnx0V5zQefc12CIsx1On
ra9IV5CX24UE4gzKV3dMWWuLibZX5c6xWYfhSxkCtfib5P6/hEO3n53MJfdGiLj5Gn+/X3yGvYzf
Bf7O2pqPnLHRocKPdHH5+jNvrp1UgwT8PsbVlzUc1E8/b8SxLcwDNC72zY2/PmnFe/73G+G/tLi3
q5HgMigAPmwRRPi/vy3JzMRldrgdUaH0jzzM7PeYuM2TD50FLOAwnYC0s2AkdxWo0ZJ770GowVKi
2k1cV8I8dnXj/UUv96calzfFrcF3ROqebcMW+f1NzW4/LDYu/aNV98V1jGFW0ikM5UVyKB40Tecl
QHLzNxvC7c77/VQI8PKFyNOwwwJa+0MrGIqZwslnmzX1TLXVOFF5Vv74iJgePQmGZ1ZodM9v1lCr
6+Cvn/hrIAZGrTkXobBBGTrxc1DZU2bGilrp33+q//Xu4Htw1oY468G2/v6lOKihK9agzpET9gkS
4zQdVNUMD71bL+vfnEK3j/r7V4ENB50bJgOuDCQfv7+YZMssvYXsVcQ7/vdlGnwCVOt9yubVBle8
U6sNqnMz5ff7Q3uLZYnqXrCezk32//uxBdwi/J7IJm0Bp+L3d0Lma69J796OudLza0XrzrhJxXES
Dab88e+v9d+PhchFCenY6DRxH/95NDOcXJBXSHP0RE9jLtCHHtoVAvmhw1nFwVPJz0tEx79QDPzl
tf9LjIlEP7594ygjse6LP37eaYty1k5c84vyb6xfNgCRuzbgvaZ6ymDcAVj+90/run/+yJjpGWm7
eK6wPdh/3mY9jYsVKTfPcOihXQEtGkgOJbvLZq+hpvfUsl6WIrRX1H/VAIy4dboTAyxafFoi+9JG
PhWJNq2zfLetqpoSEMgMKCsKgVvgLpdrllMlpnld0+wpfx6na2DWAYqC6Vis/PsHcv78DsEROiwl
yJVA9M1F84egda42rqJB0sCjdf5Ov2PaA4GdwQeO//ZuKAL9ZYgGZJbNzpnWCNkiGYuZZow3hyyP
3+CweCvT4KGwH5bF8r5uoij/woj7X2/yVnhgWOR/iL3/uKARiDcNe+7T0nXCOe61WvaPdmcJwofm
zZmuuN+W+dtfvpo/b2i+Gi5RlxxBUDgR9ovfXxX9kj2S2U0UCAFCFyY/PZWZH7xSo+WZYWP+4MFv
PY8725ODbm8No4bUd2Yb/Te/33/cyf/v4RLeSGLgL2lMMQrgt/j9vRSWqzqb/dMpd2z0dR3ywDso
0u5DAJ9V3Peh26g7Q89XPXJH5M4JC14pYFSjk0wrwRbjEGOLh7Ou7Hi9R/HKEgMR2ejcrT3cxWQH
VY2wbpw4xq1qCh5ZsNTmGHrRNFy0y3F2IDXJlmd36kmKUyg4DqGZGBv3pHSPDw0qB3GtfM65a+lU
bn4fGAZs6aSZ7xyMrwEkKCZzLnsGD5onDegtlkLTY92jvp8+B7Bk9i+FKe3yqRtbBrrbtJu7nvyG
8M7zR997dGeUTPDW7fC+4FKrE3+RGPI6KL/IOJY1/CgweeepjptAP6Ntk1vC+BJrxIgT9vSXy+PP
oyDkcWvfHBt4+imJ/zxld5INmTduNtxollhABmICRJl74jMrbAHSyhsw/yVDYEcrzifpWSgC60gn
ca6W+o70bI3oZ7DH9S+lwJ9PPc5h1xNwmG4sCPTzf9Qn+Dxt6GvFfjIg0NN5LnqcqRV3a3Gzqv7F
j8aD9I8jEfoGZhQII7Q21B/ij+deR1ZeM4VzcUK6JoabAszpnvJuqH41ntXvmYcrAi1XiTzsZSHf
7T1eIhVdFwaExdO+4kg5VUsR2F+LaKHf3gLURi/M3+Rj3KCrS4q4AN1bIUpyvnRWW28fBqmGOhso
k7es76fRzgIyX7w00Dbl/rQDQ3rIO+btOFn+84V3UMAejZ0Xa7Lw7ZeZ2DRg07zSllvwnwWV874A
m9zP0+TX5qNw0H8f9OB77PUgmjjnuIrbk2/haUtv+9HPsZNHPyEDM0UpHAHJrmAqR2HXzruVAWpr
vrpN4ZxsJ8zDa+3syHBxaeVEa1UYl3DagzSh9vemJzTcY8D+nNrqxEYMPvEk9yVkH1UsRPN51pp/
nNjan0Lm7nUS7E33z+bZa3tEhDSSRyD74UM8ujhShsFafvVdIw69iXX9D88OJj4NzN7mM2sadyBj
XTmAx1WZJ5RD3vipr4LiUtA+NRd/CdZXr+tDCpM87/KLJ/Lth8fJyhHf4ZFPvGpZPkReG+uLZnvo
paypp8+3R1Z8GJCYyiQoNcmDnS8jOLJR7f1yapeUjk7N+88WGeWbV1ej+FFVEXp0Sw4h3OoFEH6J
tRu2/0FNTskSgovlfmcgWZFKpLfwICLMpRl6m3pAgZUvR180LfvVcWOuyPKHLgbtz2IlbqRs8GlV
Q1Dc7hFVw7sIbI+HKd84BpaoLE4hDatJbGdpv0Qbc+CDILOXeRaJ7195QJruVrZJqzx1GyF/IDqd
4Fxs5e6+457FcuyamdAWZ1QXsVomyhD2RRipWddxni1lH51rcEdNGsho+rmVK3vHxinoIwdwDtYB
BRx7B5Rrs74beABJ4O1gtw4W/W93Zi4h2ju59AXZKcE+XJmxCxxZSsjt0HlSfZ/LtuzxGmsgcI6j
miapRqdje7EaYRLObH4G2QY+WmIynNyU9WXx7CrU78x1yA5LLU+XU2Y1wd4nXjg1b6SoMsd12k3d
RWvl4x8YwuCnKUmfY+Fhkzmiu3x/IheRJW/HsRo9MSNHCVMY63nrxPiN7j+Mb5OpnSugmb77lQnc
I2UUvY7Acp70vr/Vye43vWBBLFeYR6sTJ27bUD5pmbtFVo6euoZO5VRZO6/o7aym/RCH5X5p0RH8
QFQyXMIqUqyF3Qqcbe8BTLm0Hr8gBJMa0SVGmahPLfpYk5R+t0cHNoXevXKDmKf02qIEnoOpR6qD
QZbiG7jCdSX17Z1x7EIq1dxvr7ZTC6CWTe/co+m0xnSfxdDeM7gEGCmMEPmrdo2M78p1IqgIaQsX
aTQa9wvsWSZqk8JBeGCgxtfdolvEVOYU9paOlLFbFlbbxvIKVN3Izjuvnq26lvt53xhtoWQr3RmV
F5MOPDwYFQjvyme+jcAolEZxwSkU3/Q8Iven+7ZXu87AXhLYQPRX+4Jsf/jsMyQTh84Ewf8xd2ZL
ciNn0n2VMV0P2oDAbjbSBZB77XuRN7BisRjY9yWAp58DtvT/rOKInL4bmUzWLZIFZiYyEPG5+/Hb
ZFROG5qerM6WNT4f6GwRzI2bYR4JGpVNtEHQVnfyvNHalGQBnouhWspwpjVu2ZR1KtVxTL38mZmW
rkKmL5akz6koi5DcFuTz1qeqahaMBKZaAJcxyuRTnpF4OfhFk3wixUiGJvLlRBlOvtSPMsUYCLXN
Vax8qIkld0XOvc2P9x6mBHA+glCUPlGWQU4Pn7fKtwvWn90Ca7rZukVGdSajbD2iyCpNFuyWIp1v
eqto/W2UO9Z1WUskjtKKq9sucmyxafVy9YcsmKXDVcvp4e76RsL8Xlivdca+fTsWi1sfDatfnicn
ZhtCnRHNWeC8nKccRz5+EzxL6YYRPrFE0dNrFo8TAn4117MM6agVuzliFBoayre3Gv9HFbq1iyM3
1u3m1Ylt9kgKUL+5wTXv3kyZYvkp4z76XBRo9eEAo4jlB+rxFX43m5DJnC4PC2ivIlBWK+7Yt9Fy
7IxMIo6gwlZDu09gKVzsttrQgJ5rjK+EJgKlW1pJw4bu5mdoTeoxVailrONKxbe0vWRf22mhE0qv
mvjglCA4WbC0gYY1FRn2k4GuAiy6BRN0AsCgEax0JI8j1LUnIyuJ6Y8Y+qotUqez0WekHijlqn5q
61iMm9YrsaWzTKE2W0AJAXzMvrVcN6Uud5qPcylcFj1JDnPPVinAyW3oO602Cw6nqABin4/k/CZT
ec4utvrYoQPRoFo17kT1RuStwxCT17zPcYMnArtN7nh4Et0tGabT3AJgIF45EA1bRKLWGXbVvHqI
sDojX2FOoTMrmulGx4ys+7rzTIXhehiNayUWz3mIHG69kPAvDzVYTsy2/DECDW1jwNikaSRvRUqa
hwj4qPYtu4eOhZys1lp5lfKO9Iw+3Zo2uOsc3e/S7zAAbXhrh8/mnGlRHmRSG91dwirBn5kMHwie
1PJt6yrCoboSesfTtKFNY6SRIzmLC8t4MKbZL46M7QmAMa7vXzOMWiXhiybSbzydvhl38OHhYUaK
YX3z7CwDimifejuhqzAucbPtDDcm7jF7kLAwuGZrxMMvEM9yKW8zVuVXzN9pwptoWs5+6ghx4N8t
k92cqOHRjfXo1TYWXx0iPtJtnBX1S8ZBcdk1SVG9udLD5dfyzSzCmlYNjcxCVVC5QLi4ZHHKmIVN
U+LquD14dhHEsPslHEl2UjA9NerM5ciDGmws43TQ6PlIw54jMGdiiF6XIofX8wCvN0K71VTj7vqh
cu76LC1ozLRS1rHcMTv+PB11D+4yTzSHpP5yPlYZgE5oQOWRSk2Lbjj4rfu2LyW21sp2zusImGSo
eyQedtFiEZpUiUfWz1MC77OW9ils3rqflxvSfDXUwa61qIpMlEWJZlbM6OyOn9IrAEnxq2pl4wVz
Ugtrn6rMbbnPO4b6i+5i7uw97gNf1ndGkQqJH23oHsZ6zhd2jLYVFmKdEFGZHiehnGvk8CLtlba1
GJ2VdCI1qtlxp/ANkiZHPuDk83iOnNO8QLgiemAofbSvNETlKfSS2bhccNSx9CxGrTZlaSTxedmX
QxvQyRd9tqk3fWtYTuxgnFK7OivnUVyThkPgIf3cZw4VGWapNmlNjczJS2B9brKCxfocMEZdr4zT
tN7yPEisrZgMK7rkS794GOdGtfV7Fq0LDQ3+QpljT412l9jOnVVJOkqMGJrnySv5kDbrURobSeyN
RWjqOMt2Im1tGjX0Zd74mW7hw0kr71mTKtZZnLBABCVkGO8QyywmAjwni8Z2AxoQkHTsvWXgItf4
l3HEOWJjCGPxQjVlzXKV2Y6qqESKBm/LrpqqITboEX1/cTUQ/If9YGxSgbthi2GSfs1R5WwUpU5a
5ZkaUOwf+Vg1Bo8tTTM3nbD6C5jSWnGC2J+8LPogGAMPTfIaOXzWIfGaoT+vDHyyZ01h5s4VzCNn
/NbZ0ThuM3z847FMF+tGSxPL3rOj6lj1cbipIZjxfhRbtjb+JyO2yoOKE90L+CkWIacO6s110sUe
EsQoSn1LLSC/O9U04m2WnfbyPLGkn97mzkQlosPqNR4nL5fxvUsac81D1qbcJlmqF1fJgp/komiU
k++Ih8jp2RhlzXG8m724xAQN+8fN42jcI+JV8jaHj00+oBlNY0D0cbp559AymWIxVLmHNBsba3Ft
51MD6lAtO+Hk16ZrAK0tg608rW5k3+Fjp+C2mUJzQruivZV56ZMVW9UN7kfC7kuMNYDtZVI867NM
/H+S7/8to+bnGRI7fXwshuc6pg9G4/0EpZSJjT1ADnusatUlFIjPNQm+KUAz1jd1on5H510HZz9O
bECHoBMAEvEgdoDc+jAZ9zl859M8D/t0zsbHjtL6kCdBejvF/bBDrYiG0C+nZ0AzwwX73d8Fx/+n
yzMAgC7G6IhJ5YeXO3gOE2Yqq+iBnbAvDZUG46KzrPZhsuLu0Tc6+S3vK5xTVdKda6b27dfjkY/X
XxUb5iO4uXkjmM+u05MfgvKMT+e2JS21Z1xTeQERLqYw7MeO2J/6LRiPZrt41bi68TDVs7dsNr/+
C3wcS6xTEPQZNjsGU2lhfXgDanYTOpT3GV4YdnI81/KkJbX+5PPSzz1nGD/ZPIt/M3n/iZ2wXpVR
ELwwB7mSbf77ly3J5gkarmDNa9kjik1yGieKdAVe1WSjp6QcZOp5Z6kBXSPH930LW6L4zfznp7ce
DJ79nZ4Aw5j2kPXXf3jrPW8iLcwns4/ZhlaUr0F1O9OnYZxCCIjNctaAjipv48Zqvxa+1K9gqvTd
7tdv//fB8Y/3P5sqqCawC9BhHYZkH94JwCxlZVDSfpgnsMdMTsf2i97W0/K1tZtpvMW1ItywZZpi
rxm5/ptgI57scmBN/UWfdkZ+kVuT0K6z0q+6b1Nf54SAE8eVZzxdfJNsKV+nYPR7CDBjveR0H9eu
Yu2OsSNZscN6q7XzsM0aXDGh1hu5frYoDz+tauJq2tWW7kSHFJhV8UD8wqqe8Yl74tJLB4IXdhwN
8sAIuAZ84YCnOuTuMFlhRpnYsBsq38qJkJM4pHPIKvWJwLBdPaG7z8Z2GETxlegorYZTi3uQWmDD
uGf6bnDagZqSn2UUoNq/GZL/pEu6BroyABnbhI1ju99baH743HU8tLObTSTLwDpvFMaYXVTRxWY3
InlM8YHQWV6p00DrS1Cxub6CJk+/WL1K58OchJVeV4df3wXGT7cBOhj6mwf5ks42ZgMf1oF+qUup
waHb+Z0H52kiaaad+jI1tMd+LuACeNFIMhIbZRNK01/K7eCyMbpsGZfxFSlhhT4qGiraI662Wd9j
3jGawBqZeXwlW909esTm5WGOmBdtp1KjRZaaB8yeStnP9WB7DltXt3nSujan0SzFAJwDym12stCX
6GAJogXB0Ii1e1iUeDPgZGB4KaKZrSF10+U2T6Ia2+CQje4ZcY2pPDH8sK2byUxVvcst6LJ3Xu/I
5siuk0Jen0pui/opc9KCXku98wz+obUBZW8/iWZpc3y+jWqZlQ9R+ak2XOox5t4aOOgC8Gh3Ff1K
pL2IwnFCHpk8hUbf21guDNGn1zP7VPfE6Qe9G/D0km5nlbbDlSPakgFi2bS3VopVnxSDMc5HBxCQ
8zgYcLOklpp4p7BnOA+SD+pxGivzpdPsoT7rFNOXLeVyVowDVkTxrlxQVzBId9hyY1Etyy7HXZZc
Tn07cT7uFu/eGq3ZDrNaLrcdXyyqoYGIOJuUrUG8KyKNoZpLJW7CcW7wyRCnxBTwMqCFIRP646U9
pn61AdPAwBw+ZLvlU1iiDRnDOdt1tje81Lmk0rcHuXJShsQTO8RptxsUpZ0hmzheQjzEDgamCV4n
/gCrC/yoMLRtB1Y+uRpTEDenSi+4zSm9dMbQlXU1vcI7xbwfcAPAZoa22q/9vgrn97ls/fX4anSU
2KPi5Xvsq958XWedXgeJ5nbPnMjYB+N8wQjXZSJWV7LzG+fWGKr8hJfJwDjuORR1Ur467PE8VcYu
MjIZ70tNGfYZSUBedAIkLqFdsYieibrDQPczz2pBMkCjKlojerPinjxUPk/4xSaojacuV253mrUW
J5PmlNNjkXWDGzAI1offPMQ+7pQAHLLttdfym7U8xfxgJYB4XutxskjoWsDxpPLbm6Wl5YXdzHIs
udH+ooy7Xo9twgr14vMw3A/PK/aiwzAKrmcWmnkHv/gVjg+2UwwnX2K7nb78ek36ScPleg6NPj7F
EdgWYLC+fz66ml/nQGJIw7k2uRm3VVex9HctOchPaQFZBqjVSEWcP1aBn0yWQS2xUHukdu+TcORL
5uol52PHQsZ1QczCjk69sIwmWsh9jHIh26HqPKvH8jwmFk3eNLGefv0aPqru60vgFQjK0Fz+Wf+w
qnI8i+Ihg7onFdgXwgbGziUXtXHchZGrFADRdKaA5wOphP2vLy1W2fPHBzt2HIoZaD1C+PdhsX0Q
Y6tqwBY5RM6uTEjc4F7MAOR2U0mCLNLtwb8sxUicCLcxTtfOkVg9tCldnlXf2MNG9FDAQ/aMkJ06
jtgE9cxBHDhjEm0Av7W8OrnDveYszCVIenKGCYn3+PHOswe8zJKK3Ys6camDdxg//a5p8ad7Hw2A
9xbTCEuQYX7ctWjlGMmyGmvSyXO6cRj3fJMpPFfDIGiKEV1Lf7NNNVc17v3bCWkQiD0mNDaMbJnf
340S1iD4Idnsp1ln6B1J6mYoLIZSR/KSB4HVUp/tMo0o9nRZOyJI2VeZGwJA5rDV+ySbKYDUyZdA
5/CRdZy2eCy73OoxICRkBjiOkUN2Y5OM0YJW/agVg3qQoknkEScRs/qkisOcQ7F+IM1XcGS10v6Y
YeF4rTkcbqdVPGb17R6/30h/qYrsqn4r7/r27a2/eKn/61252D/e/2v357/Lt2rz0r+8+xf0APSj
m+GtnW/fuiHv//Fff54K19/5v/3F/3j7/lPu5/rt7397rYayX3+aTKryfXEYi+EvusampF/e2vyl
ZAn88wcev/79b8ii/6obMygV82HfrlAWtuaotP+qG7P/YM/Gmsu5nTo68d2188+6Mcv9w2N15BC1
7u5WA+n/qxuz7D84cFCihIFj7XGCHvivV3/9513GG/dvz8iA1d7djS56pMnJjb8FRBxiks6Hu9Hk
YdQYiRCE25f4mVkEIFckMIoxQatUgd4QlfCzpQ1HvI7BiOBLTkFzrxmHRMcYGMe2xm4ZWIbsGIL2
9V0MSLXuhupI06txVajKP8u0XIJKLscL6fUVCaMurS5IFPCExTJwAQpia9uuONbSdxbMRN14Usni
EUqU3dahZQe6y0gs0za1Yc9ClJ1AG/U7g3joJ+WmxkaNttcdK7+aqfIy7TM0xTsOEcT1+NN7dhro
lSUeezYjsn3uaazYkv+BoVPXNzk5AdgXZbtx8d94oVbEcu/OBOfzjhAemzYKO1r6FYI2JovYCHNg
J5Hk6oZdlxW4jkPyF/hF0FuNtadjoz6BgZn2uSzNHcmb8XXKqZVpTeutJQi4RbvUQ04TYIsyPz05
+GyZsuX9ll718YJT+sgsviHTVhqGe5xG4dJlzuSsDgyT7ldoU/GzXs7aF6EtLFO1D+ejyAdyx8l8
Ul2xMkHAK35aWkN8AQLlHvrehMZeOY3/SRIYPrXJXN91gyk3szXmh7HLCE5IIQ9ZCRAjMoHhxMN8
GKuyPMZVhFu7LM19z1n+wHi9fpjabgmH1pYX0lzcsy62G1atrBsPVdx1yDRoj2cV+NxwAGR5ZL6m
XZqJnvjES6s91Rg0s2JPH4LELNBBFy1xqCUGBYnC0m0G2/7G6uicje0wMeGvlptltOwbUQpYHnXh
HavB9Pdeo7V7xvfdGYHt1ZKUOScnG3PGd8RGXQy/zBHL9kEQ/t9EnZFR3UQuuwE3FEKXSze2F9mb
xtSMezywudhY4MURzGA62LTc1crdz4wzmN8u5eVU1Puuz9wvE2XXgQB3wFuXg9tS7pMvimY39Q7B
Byzs5Msadutysi7KLrJDnJv46F2YZ260NjYVtnssvKU4xkXTkw6GSkQmeU+Ptv7IAs8e2yE/OPmG
oYUIX/E2dwi+94wUt3GVWs9VPsSHtqdZJ2C6VZ5RbI/GpqPZhwVHv4qhXGo8x3lMpUE6jq84Kcia
SFNQkjEJJue1Mo48kPsm0Msk3su8jfgfu+co5SYUS5vAdRIXqrk/U6JsiszcDtXAP858liMJeAHf
V03Oyg1Rn0W76GHXx+pLKWL7Ht7c50wDMka5qXlptOMZ/UMF3BisDiZ695UP+Wrb5cDAyI6M26pm
dFkWvEX96BgXTbMqhWVRHxyaqNcG9s5WARGjGIPDnA+PzeST8Ipw6ZCBG7A49MuDGMHwRqO1doEU
CCuqOsB6MTZCa/UQefm58jp9O1lu9MRXdTgnwJzfFLF6dCMflLgNjcIR693IUcy8UhYT1STPgplN
3E5Lsuw6Ai1EZTDdOgFAwuGyQUsctn6VsvEqcb08IvSqg+lRIASk231rVGyczd7ArJ8ECoEu0Sch
oakpRjHU+/PC0pn3Tzi8LsTQg0tB2u+aDWfe8jJma3UWx4UdBXpGdtECJhINyxeAdvNFXFfL14b4
BRbuwpmJxXZxqCx8ySQGeWITVX4zolzb+Py8vZbN/anMi+lMZP16mCQCmGcPmWbZ9SaZUsC2NnrV
dAKaOfpXSTWjUmrNkD01fNUvK0aMaZgiDd/gwbnwJEQGtGVx5FEWE69VTUQAqKu4QylzvCe3YNVH
XZflnraBrmbGrrY8b6h9KrSTcOW0UcD60eNZ7uibqBdSViIn9KQ95kPvnC2o7/fEa3eFP3kMi1vQ
OW0l4OJy6xJkTfeklja4VGS3GdFXIBfGw7kcdQcOAaMvUfcWh6rx1WwA/PkDQGyTMC78CARrBaM2
iEmbh7nb+bC/AEYCDF4uEicdt2NSQABGQPKt8pWayk95Vxxdf3ym8uwSW+2doyUAfmKZMsctHVxz
bJiHkJN6feiz+oXo03xBDlOeE0jmL2ua7UFPMKQOJlA7zlMI+fXCSsng4JLCL/NZg7JD47NVnGKv
FIGpovo+S9z5c9IUHhq7o7ANDXnYDGPXUyVVfRJ58+yP8yVi3pXXs0C1Y/u1bxsQ6wKaBQvjltVi
AjXlqssF6k0o+ViPud2d9S6pztnybkycCTtw51/KSYueYF1CBsugXLBhX3hsw7MFpYXw7fkDixmQ
b6b6PBs1CulumRFIXNyUxwxj5t3kICGDbsjO6QnMYYbxAEZ00abiYCW+flePbvZSwHdMg9yTbgjB
BJ1zAn+GQKRY7Yb8aYY0dWqJLe89ZyY1xYyGUJxbPQ91VVo0Ig5kf93KORqiNr8gVMOfpbgdslpv
0vg0d/bXKibzCqBYv0GRxliAYuNdESBmNuB0J+Gl82lyZfRYjcpOz1ZB/5oI26sxEXttIx5iFL7d
SNcw7zi6uHtol9VOdj2UBPT8o09Ty8br7fhTMyc2hqfa1D5llJgdSztS5VYHx+WSzdqwLnv8j23v
uTF1knlwwmwydVfZrM9TyKGlvkEed19KkV+PRB/GHduqxQjoaCsv+IjRnXt3Lq+nZR4ewSg9dRXf
KOV1oJhQ/xmmKxkwpMx3VVvLrQF880FEWnWQzWhDr2Hr6QaZpTd4NNhEBFRD5RuwTs4zZC+eg7XZ
nkV6E104Iq8v45b0Rys7dTS6rNnEWrPA2vEwB0FZ4OntK+2Vv2NuBQaWRZ4ro+deyiaiJjX2tJ1P
2wW6AiNuuxVbUxbR+RI75j7ONUiPkwCRG2R+QaNzEy07it/2GlTVA+TCi8lLjSADISpPo0X2Xhtj
3QiYaTmQBa0MnlOcBRXB52g7RYP1uacZHIudp6mA+SG2G4zNX0vRqoNX+vNlFdXxfgFFdVKt0d6n
ozfwCAGvE4x0TYSToTfXjBrrnkmuA0qFL7t9iFOHwWMCfugzDaBZD8rKmELBkWxPVk/itfG0O3Cb
LFxV5DDQm5z6cWnT5lNrcoo8x14YvTG7HIy7OCoVKcvaxZGak72EXu9+pkdjydGYEkuQTEm0sMNO
tMc/4z1YTLWZ1H6rese8m/zIg9hKmDDmsV8Edl8XL76JhrHR87TZZ3bvX7bfGVZm4T1iruEkyq9q
J47rewPeBjuSuLqzrK7dY5u3d82YLbc2ISKChJhlesw46bB6DeY29dhryT6ANVpsLJvqip4P/MrW
nCeLveROwUHBYebG0ExV+uZhkdl4eE6PwP6NDTSm7KAPcb3lkwAegt3qoVQQ2sbic8OcJwA4koWu
zmfjJvBofHZiBU1H67DZKD65JaUKbpKcW/Zyx4G2D+peG1/S3r5Ms7697vAQHdmn3LRWQ6tofYmM
9CYqSknn8rbR/beSZkuU+FewPnut0t3DVC3i3GazRFs5xDX3mrywsVWzcVQLBdpuWaN8NaAgEAWO
rXR49ijMDCyE1KnjYswmHYpkvBeo8l9UyvAyzaaZLZrfpymEFqe7xZu8WjaSaqqPKQN07aZye9u9
0bLk1WUHeyM0s7+H3G8Oqy9ktTnN8kaTQExcPZ9CilzzzaLM4i4q8LhiqFg2Q9N7JwjfnLCXabny
AT/oAShgzPTgQ50zD80M62MLzd1mhH4z6QNRBx/o2SZ2qGuXA78lwtfdGvOFPtXaofPT5ODVC6eF
GMQaA04rPmoy167dBQtsSInAcmnlY/JGygtqawJNJ8FEtOrmI+iLxL62RNtiZIGYVSq4GCzGprMf
2OWohNqevAOe6eYajoWhKWI81228NUnAsVuq40M2RYzLo3RMgpIP2E5Yf3j2ms1Z2gu8hJ5UF0Vv
hfOUPDu0fTA2KpV2LOecHUTh7NtoAO07FG7GCQtaZD3zcE2FdwtBneap4bksJCNxd7grkgUJfFiK
A36eduetMAFpuxBS++kUE0feTwDwbuJGnOdWc+00gK4ZRTVPOgPU2yabsZ2KlFatWcQXTkPHFQb1
MnTTvNi3qSuP2B2iPV7HZQtyN7oCTCEuYkOJXQM2Ym/nAzWbqdvcpAW39yKQvLF8giqb1cVoJze0
VRjnVj9pxwll6iKakT50zGjp1olRPXZ9Mha3Sw/QEB3mMA36ROxcE4DVCbay46b/7Nzma4es1DEu
S2KVPJBI5CsrpX9rzFP2NOBUENs+GqW1nSa9u2/BYXB8KFCm+AGFey4JqJ9TYSJviJuXKlROiV+i
9ZdNbLAiaIvhhDKGK4Db4Fmaln9paBZ3G6DW8dwuEw9kba09U8tEUrjI+bSiXIe3US0n4FMcWHPz
kCFHXDdj63KMTOX1MkX+lhUO1Li99Lu41ZewcWo3LEpHfWlHqCQpFrpqpUM3X+u6qJ7s3ia42CvW
oUAyYrCqdR4FfMt8VGSx91XqZHdjMxOacW0bxgYCinKX7CJJMXKNLpufoZ/106J14Jfb2ipWgn9D
o1aUbF19rng+p3y+cYPpiPOHtb6WONAoMb8qsOfctRI6OafUznsuuDHOugk1Bx9VfQG4Uye2N8/3
3mIT7x+U9gU8yBx2OFu+Gb3jPTvanB6Jr6n7/6zsgqpjpqZEFIx4/XZ1oPgi82Dj9woxQb1gP57O
/nNw0yVl0GEHdPCNB73xy2CWvrqsU+cyTYYoxEwr2S0kNxw700tDGfP1Xx+93Vf0kRbvh2zfR0Wv
VU2Nu4z7f1wkr20FiK3/5e/av1WXL8Vb9/E3vZvm/R8Z360ujH8/vnvI2pekfHs3ulv/xNtL1//9
b5b+BzVLaJjrWAxM46obTG/rrwjxh7HKmz6KCQFvGjf+9h//HN3Z4g9+hXgcGAZ+8d3ozvrDZNKM
yLAq5VSj+n9ldPd+Ku9yzOKUQUeZScoRceujiFKwIKdiaCfM78I/QRSwTozLfleL/D9ehWwjL5Fm
CMzf74fVblJ7RVJjV9XoO9OYbmT9QQEl/o1E817eWF/MOnx3PXRd3Cvw2t5fhlMhgX0nHtEzqiGA
YlOFUSG1A97A5EQxYfegAXY/qzIj/W26d/Ul/P95/J/XRgIgO0MeTocD9f7aBfndXM+rcVNJzm9f
gKJ5C4pQ42GxBPdYLNser5/aY4/P1cb1fPnYG63xqWTwE23Yw4PZgkKeq1BqLr72otVpBSEtESM2
/nB3/nN8+2Pt1s+fBnFsrBVcBJfNT2IFXNQRN7c+bozY7G87UJH4Yi14S78RBFerzPu3xMYuwuiZ
T9zlMh8+DhIE3rQKMhvIwz07VFMo+0r0RTNdeNDxW/oBBgp2nmOfkl/nr75Ij62bcDA38F+inqti
84OrYej71GjM1Nu4neZscIm5Z5zp292v38qfPnUPVy/drKtjii+y/+EqjTnj8TUazIBu2pEm5+A+
2mb9COXj+ddXWn/Suzdzlewc+DICZZUZ4/o3+eH12LNfF6hAxgZKPccKIj8cMEemqp5S2lme2UT3
f33Fn24TliruZXO1QgEQsNeP94crJsMAEcdJyUdx7D9gjMEH5FTab+wnP90k368CIwJhElnje/Hf
D1exiZzQbMtVTL2OblMwyzsGnZx/VWIiNDWPJhDZP59j/1av+N01P9yYtJ1Ys7VwTeE16xYSjL6R
Na914ThPvZcRBJaue/r1u/nzNVmSeK0krMH1IYC+fzehULUYEgCKchCNTmO69NeGuahTplVsvAhA
cYikImOKfvMl/Pm+cXTLoQmGYy26zcc1UTKlocsUeieW4Px2BM/4gqXXCVh+3SEYYe/8pjbvp68E
KyD/MTjHmijNH5u2KijlXd7Y9oZK1frK8Oum3gx6kZLN8FLt+Ot3dW1We//FwCqJW48L+Raxatv+
aDsANo99qclGNGNm43uSyGl5qlOtX57SvqUGQvIiKUADr1fuRc8kPBBAvnNCyI5/sI22MV5UrnQb
yzDRjvZEh4IniQa4s7ZjWt24TDRA0gVK1VB7sQPRPGq0duRsS8SNcc+yhtI5u50yD8OwChZjSxyL
icOQtGFB40991XYUCZ/R9G2Up2nhpPHk0TjegH3Pw24xjyTHfGNrUhnBcwsUhTiksa/6L1bSKIbm
3jxV5xPai3PAt+HTruRE2qvRFhxBSfHUzxX5GPvIGHIhCmRjMwlsgq0lJEW6akOpV7axmUd6eoOx
9cd9krczhYQF1u3AzOshu0h1nxYZRkBS7KVmp9cUepJlXFzhjdfUK8fmDghS/QyVVNN27ETteocy
b3nnlkvIOMjbNfBlELi48nTLMA+O1LvHSMftysBFQt5fD9SzfGV1tJS1rYUk8htGUdfw1taTyKYO
FL5rPfS6oiezrmbqhQSOL6DOQN1QvBglkCRCgX2cFYrP3ucgYwTgWsHZSkFy5mzBmHIQiozv1kJG
YeIFruvGr0Ft7PXZ8D8zGeyHGoVoRBnSUbhdKg5y5Rl3E48L48ZqgF7i/KTrZr80FjwEjjsklLea
n/UTwFN/EbtYjaN2PsWK87qmEQK8dysQvMSnJPUZPCboKqv63oH+ZNDEgNBABcq1MLoSLHBD7iiE
uMM/Ry1hhM2AVYcZd1oaT2mq4ZqKCPCddR2fO2XIi1Z35xH0sXvmZRVIlxQQO5b7sXn0olbohNf6
xA8V6ZTs0sZkP+8YuEQUofEADFA/chrI+tq5a3GXqiAiWlGdsa6z2ShqZnBgcjuBtNKW9ksLKqkK
G8Iv2Jpqmg2em7633iKwlnNYgFRdeRh5kYSi0GEHq1Q1jwDttHtm6yrbmSZxAgDcaxgI67JBtFqm
mMPJlk/p6mHWvnHnkz9yKlikgdlF0SNNIA29HQ6IMdySCv7WAla32SSRpJJ0sRE71NjXN+VgEGCh
ryBqNuRhiDAS3hrMvUsBzVOVly0/JNOQsGQnYPprhIS/mJKo4GWSVitzXzgz82Mvo2A6HSC8BMsS
u1M4TZHx1dcGagbgo8+K2wsWdsh1+le7EKhStCjwMOosAueESdq5ognO5LzMZ5fNhyQ2fGvXQQ2v
d7PpEdlEhl+Gq5qNFS62GCb+Vp/53twXGjnVWx6CabJDhosHptlmczlHPlgsaGLFp0FO+rM2NumV
h4/G2g+JIgyIfyJL6J3PJ4W3TxPegzBN/cRXV//EbG6WHF01cVd2cvE/ZwJU/66JofbEIbCx1v/M
XKCIr02S5miEo1Eu/JxCzzoEozqymxjmjFVAX9Wn9skgEtddm+7QdmcQH4e70ZR2fNSrVnDUHnr8
ycj6GQ/lHUXXAvFE5GvEr8Red17jW892rZg7cd3IxO1uJ7cSVhNimYf5UywNQHymA1n7Nc0yQ91r
TZKWB76bZY6u1lneG1zHJNoRZ4CLKoaIDMcwawqO4DQtWggEzR2vKzLX53gtrXzHXKJXOIHp5mJk
CoHLw1EbzoYDV0y3u+wGJYGWUyOqs1s20fpjvFg9bE2vJoDpgpTb6NghT55j6J+qwlBvzpDP30p2
Aebebpv4qlZeUl9TLdV8QcGqP9uVOd2IrPbBPsrGe9CH3n7U2x7UkuvKNVvBugiXw/Vu09zXvtZ+
tTx3E3nizcwRMd3W5EjdE+nvZk/urBk3rs4GMmh1m+y1NCVws5liq4NZM2DXyLNvSuK0S+hRWDbu
gF5XakOJEwjYmqADb6ESBKZrL6rPcTq1924mWbFGqrcyvAiLtcXUPDlEhO3icdInllUQ7pSp9xgK
uo1X2ZCL7Xwc3iafBHUo/FZ7lE0mrgEsamYAuDGXm641BVw2NJyd+G/qzmO3diVNuq/SL8ALkplJ
MyU3t5P30pkQks4RvU/ap++1q1D4/6pBobtH3UDhonDvMZI2mSa+iBVdI/SZ8OZ09BJg0XSANLzt
sfbKI3zauD+BgXA+58KDoILHcXzHjg3Wq5Jko3Ztvi63o2y3B5y0NDSOKdGvIFFOagRtAsw0osKQ
aJwFKrsJCf83f3BgAkSGFprBax8Q3jp08mFXKok4OsEmNQ+liQUBlkPOZArHQ/88mxqstQVd5PPy
0X6T9xMcsFDgQSsYfKcE+7I5O6yqGG9ml+FECBVDMk6qhaakbUjuTdhHLoapNX1fFd8/KjZBFpTk
2cSlt/QdnMaiJxyYIFnfb8bW9Ts96NU7TnT8mEHsy44d3G3xguktM756XH7EoY3Gt3ZTOqdOVKyi
/qVtpse3lCIWZN8ke8izuU7SCCpqqW7qebQs0ngetGIzF/HRJY37B0A2/eY1ltIkFLVqv51L9ei+
GHPDhxyYuD+gx3pjF9NSga7o1JJPlGlOpEAtxIeFOVDL5rvexd7MDK1zfcYm/rpCCGzwML7ZpPqG
fR37atopYJpF4DHcIxitOTIH+WapdG9BH6xCCijinC6UJrtfelLVMGwa63NIABcy8slMvPBFQYOX
vRneZ4kj+70xNSpXMTd2G8ZyES/bbBkrn6wFbGsjpPdpAPdm5oQzvAgWrNxroLOF0KzTDwuDFqzE
+97P+sckd7d0x92lHUOv8Jv5UM/M58O2xcq/U8qmrRRnLEHRwdZjyBvSnRmiV2vUW5dmJ8mR5ytj
UXz02JzhxTIh34LJm0EC93WRDlg3F60jkmksmxbNFABEPLzZ+0Fupj5NhnarcPQK+VF6E+HPAr41
HgOolmM0xHA+gxjSCxt4O1Jn7Bb2cFyYUjwTlMpNSi3KkaQZgsGy87OtNW/npKvhc7cFn2qhdfro
ci41dtQ2theDeb8SJqSZKhI9Fss9nXTTV+5NVKUkjJsgrzg5QXpHYwShUd4xaNdKN58yvYq5IPmZ
IrnNBQGPoyYPCqcZFJUgPNNapwyOPWfItiBIeJlEfZSppM4wrSqqR2Y4XY8x9R36TGAJodUnBPTa
4uPcAm+RUMQNOxV3XUuH0MGcncQ5uoIgYiTyC/ons4bsbYZY/Nnbc+5FxAo9dyenzP2Jq7x1gkHE
aRpOLNM/k6r9J6cc/bM5t8TEl6HtX+FBFa/aTkTLagJ1A6RoZR20P9BE1PgutP2kcZw2lOPavyLE
j+zx7th+LQ0jrRro7cvQt2T68Ha0R7fRfNN9myknLJRHqaALqRsTkfS93VZJAnFL4dQP9QIiOOwE
dE5SdFb3Bi23hYu6mPW5MZyNxtXRAjNDv677aqT4dQMwwV5PLwD0jOiCeLtM63vOpgp5A/fIYAO/
lQz+Ut40nN07l/7FMQD/717ZFRckaJaWuAG0qwjs4jNzGdVaag0nl6twQGAeq4TWJvWbnoILcSa1
QCzQInz8BDtRFgdq4eobrEjbe88JL4/EwnAXP4/Pgc5G8EaO3rr5xGS0fovXmPxL1VTVLR9nx5gz
Zzwd2lTJPDh6WOkSqHvGJlNZPWnqbZ9se61f2IEq2pVmHf8hz9ox8MzWkQJLRmUMCove4FlbvVsv
1pTggrdJXv2tA7qQYMnyQ47Yy/eUVvWtFMvlzsEHOwUACi6lu8BlOAAnixo5K6YeqxalxafWy2ge
g7BKoVfrGILBibvYb4YcFUMYpk8Jp+OcH/4E2/2kUPspKeLA+rCxQvY8ElOT76kxip9WObKJQARN
gnWVdke/y9j+WPxrsit0VHyRJZ6mwElFfzfnMVeCxfUxfnXDNtMBpX1CuDYkYLehXjgox81womwZ
RE/1rjazMFuc+YMxUrsFft2pG2IrgsKbYW6emLYbLM6Uo3DPYBjXB11Med+Z5gsKyheWopeJkp8v
z6/b5VhSw3dXM/hNr1giq49hFTjd6LLxnmhIcLzAWJrxl+4dxf9NZkHuelFMYpsmfvV4EIqTtJvq
zTcvHkUd5xY3gFG518gKSJG9p7MXi3cH3EkmZBNgSvbpnNhqFnbCSKYbuC2gtyCeeCY5gEn5Uw1T
3QSj1SdnnXoQEOgIanRY888kEkMLiJVMFguqaXNzjSYfB3tkTdMmj5vVANKhKhGGa9HqBrsNd9lg
wsRGwewiS65B7lKZ4cbI94L1TSnUHLzlEplRbnqAFT/FzEMtgbOuYXVWFAh+cHCR9s5SeXvXxEC1
MLDgSyQTDes1sDkKXGEKYniU03pFJ9AMm+AB25lZYXAe548Je8ozIAX6Jti86tsRvkZ3iy7os8L0
JoePvrUrjlQYkWit5o5K8oppLHNwSnkWdKGm+5XZJIv5znx4ummlR+oz8plOUDV61bOFjejZHE1K
Hj3tiae0SAovsJhtrlytODVyPR98J5DrmH2mUDUIJfnlhs3F537mVR5r+qh41IMs9qEgjhCff5xF
pY/cvMZ0z9yu+NWpbPrD9Gmp96R92Zv6sjdoWRngUKM/SnxfnJNxQcyaJnMnZ5p1V68CREs3gakH
tDPSVBZza4UATSdhtb98p3+A10xAYHJMATBlGrp1a061dJRRLlRywSgupZL5n4zq6gudmjNwUFn2
Rl1YIgsndAcO94FNpuZaaGJx41iSjBlM1wgrs+XGmXqO/WlblXE99Yv+mBIzu9izWE9A1OT6kcE2
eSWPFAm0Z9vKzV2hVMkPcoV0s3d0G39xPhip32U+x2XWcPg68iaho87seSEC0FveresW7pOhauNl
dMvuM47Lja0dyPczXcdcZ/K4AZtq9LHzRDSG2IVfUYZzU8GEFQd/AjyCLF0gW6zcSn7bg0zfW2W2
ILHtDEGfWJc+JgXtfhDoN6u9XKBoSAIUtukTt1TOl73dF3wfBceOQzvr6rngg67o+VXqCOhEdvhW
fCIypk701aX+b5dC/LpiKkEw3V5J3h5ZUjc6n3DPGWGCc+lxdgrC5nT4TTJYa9U9ApEnv15KAT2x
UxXejGSjQmHnjpJi8bVLOIHCCewfiMKBcOTWtjac1FmIIwMKSBtUxqSSwwjZ5k4ahv3h68uw3W4N
To8szE5CnGBEX2oRUa7Ham0ManmZne9Gym3oJKdHEBGhpwkFJkWceZ81gy57x3AdP8ICmOoNbDRt
o1R5Yv/BRpPi6xEqv1tGT3URKhbZy87XNEt2VeWfslX7zq4HLTDioV6mV+3SGhRIPVmfIwdUg2vQ
utHeC5ClOdPRboHM85mW4uo2CtJdlzCXka0UCJFc1+0Vle09v+JCofEYT7zPYNOJkGRgJk+qd/ka
amGknwDu+WtqINz+VT/4jXHsmyW99AA4PFhyGvkb5rX1Lnik1FFHEW/8aDEF1lUAdltne66Ew02G
Rbc6zZBACHiRw6DiHp6mH+g2XbHvdN287ftMY0iRifLolfJxTid8fDTvyQ6nlTPwrESmREZ4N1Gr
6LmoU7empnDRXrAALXBCclDU0bnU7xyo3XKcwOmAjLBoxba3s6t5eeEN3tReYKF/AFWg8mPPHYrM
TRXTLt+r1pzxrjjLH2BrgsD8tK4sFXr7ltpRZ9tyQKB0Q+K8K6qq3vrc7r8T8iHUz8qUriZzmdUf
5GOMF1omGWZ3jivr3p3t8ffsLtDHOal3H37tWPgLWzqh6STwXti2GhdvN8/pYZqm5oEhh+neeL1s
X7SoYpxgjLPvSzw+7wgbMY0eBnH3aOgGkAvDpWwIM91l4zcWDxa56CyMnYp+QIpLuV58b0QtwaSn
zDEHGrNJ+S3NqggNmUm7n7xEfoncjJ8ohu/TsHLJG91sHiUxe5LV6y9XrGDoLXL3aA39JOZj0Rdl
dk8sc2x3UPHh5Qh3cO1jpjGCBc4F969n0dZqt8V1zoCL9/fe3mzeiLFw2p+anryJWAyeq2CBwJGF
oFaIpoHznKoXo8ibl7VjmENyQS/PxGUkRjfhcmzQilvocXLBR/ESkWfAdJS311QSsZzLefJZFSZG
DAh/LS0AjupsjkDIn9ejBJrOto13YJcYmNMvhnFgzw7SeSDHBNu1tuLiExK7DfOelxDob6aaKVxa
x3szK59AL3BO9vSxSSb+4iZfOcQPRHvWzfPkkR5k8Aq9SpM330DdCUdaQ6g+Txs0tyFz5W+GDb21
K1kN6FbFU3FpiC7zjwzyHifMIYdyjS0BP2djbwXVkuU2vXt4PBLsZarmAG6iPQUJxmW4IksNr0fF
XfsGkK2B0mxaT3nt6ThyxnTmw0S/Ckd76F5YMadbe3IVrUjcNMk6sUD/iHIovmxwbhwEIBgmh7Xi
3hNJOrzeaXQnIDuSGYVONGfjjeroV6TXnUxmBGoJ7cRoVMafx9QSDpMp4/ik0ICRu6rGoAF3LVr8
sIZI3oWou3u/NHDEoAnE9NbWhKZw/eT3/pLbEt2uto+JKCZ/L62pusVTXQ20ZlsxQH0Zey9uPsMV
7wfReeGAfIX/X5e2t2+ceEipoLUuZDJ3XL0916r4OjXrsQpVAh3jnFdt8x6js3bk2O30x/RJ8e3B
jmB8X6jSfZYMXfnQcmX8irUiG7zxQ2j2LdpfErlzSbZcND5mHDrBvmdfTJCS6OZ6M7GoxLt2soqX
bGro8qW7m4HRsEyVG9LM575MS9Gx67M+LPtSWMU302ZUpJz0g0GlS6m266YoFPwGZde/6nUVnJEy
U3RfUyuJ8ekONlfASukn982kzPIENHz+I9Sof1sd1d4BO00/UlzLWCYYjJkiULy61p0UFItQFTrj
yFcgBpdd1/lURtjIFjc964TBukj0xJVYp6+JGw9vJuUccyg5rpwERAPN4tHLb1iJkKK6Lka4NRyv
fstNCF672Fy9u9xp1eOK1PNtooUhKBH0/UqHhqsSlSOZdwBeoNE4LLf9oVOhodmIvo3bhQ1DBGoQ
9pGpdtmegY57ULXGDu5g23JK1Wi3f3x/M1ifRqO6NgBOxqEeKQ8kKmzlX/gamoX3qamR92Gr4d6C
akZm188KUr25YJldOSJO4aw1HBUubnDq8UA3+tgIxz0b1O78zhVhXNZRhgesmvDMowqworWnG0PV
YY1m3nHkja3sakVAs+ked7MPjOc8LFzZYLVjKuUtJoyi78ANrr8W6BXc9QQAI4JLI04wZPxLQoBp
Lf0i5to/p60t/9j1RgV83g7LbdkJkpYmratgLLNLJ0hHruNRpDSaBrHcBqiCazqheSQ8FkAI4wwf
PfPMNVi5aecnxmzqbhZ6IhU2iwm5Y0ZajJzeQyLAwbfZEWeHFiyRzb7Jl5LOSUjvgf88V1USh3Qa
XZqnOTM6V63TZ2o3+pSinvTgqVtwF+a9dXm2OWKx4e463VposiWEQAZKFR5JLIrqel5KzcwInp5x
J4zKxroIwJeix2LljS77xgaTA52Q8VlvxN4hTZlTYlmOY5anGmJe1NICRRMAfEuGWV7T54c4R9S4
psUOtVDbbI83BcKosWuQ37Zd5Uz1B6hdwwgJZlHzGXPbfOA8YjQRx01OXy5J4xdwAOrC0lPx5Ubt
ELyxeFNoiCAlUN7PRDXnyMPMqUIai0EKrnGLAhKXaDt7e7NoHB29luK4PKENGAaRA3n88qJQa2Dg
PiJDs41MPWY0r5Df5f/4PnUSB033MnPQpndPpLy4qk9cTm+shvgfTZqWy+qFU2yAUTWJ8lAzA+l3
kx9PV2PROiPdBLZxh3hChVJGn0cS9qaIm9AnNf5Hbn017DJmghfCEBfr/ZAOOFCBkveQ8kgCwGLs
+/WZ97YyIvB7bMrjxqqwb10zvstKIW/NRjRfE9OALVwQbdwQdkbLzS5eCoa+G0eh0Cpzh/LGAVIi
MRKGUns/bo2VNW6NH1UZ+4TCurS4rOJ5I+jKE1xdTa63JDDE4u65JyPjTJBkjDPHYBeCwpSZ6bOJ
oq2/M5Pj2L4Va8rzXeEER+Dhby3umhZo64HDPip9g+xZXQFdYvwJhgaHOr7+RpJQ4lq2B5bKi9m1
8o09E1KJaEnshHXmmMOecX6ZH0lYjXeWozDZWhYchkcga4DwsT0irCWJO73jCUBG3piDETW0S8+i
2yEH6L8r2aXlPmPo4EUbMbg9x/3FCh2zrAhL1IZ+xLaU/RqaLEOXLdFrA3qKZlbzjNPqqPzqqdK+
f4PnZU1uZCLb9nKcTY39wFgAhoNVOwUhoJqCKxzQ3N2F2saCbJJuSQXmfhmzGNnSDyyykoSe0opY
OHjD6sNw3cHcNaNtMEXfJuejb0l5MDrITE12tEGYoHqNii3+5vLDnwyTkpsBMaItzPzHX5vifckw
1kGyLcdvX41t/5tbDG6sfWpmSn40rFZVR8AABbkLG42pk3AcBIi3rZTUzTrlYrWhT0f8ekYca8ao
h/mDKOLW5cBdBktB4C4EzpibM04M4F940w+m5pTFbehRXgnDJPEzs4hUc6ea+09CY6wfBpnXJLAp
3ZCHOWUwE3DXpHq08+NNhUSJ5DExqAFASvYzLzJ73EsRFFj5VFORjuS1GeNp8V34tcrMy9cthc65
wxDXDFceE38R+ZvVZSHFz2J7WjNLgB5IPV77vDMLqIoetZiI9k6bnpueYeSOAGuSIt4CzN31Br9o
X5SjME7trPx7j8NeBdxsoAobaQyYMXZjNXVJaCccsT59n1LL1zahLPHUOCnmcZwFKKec0+2W63vs
wQvrciCRpsu7cdGpKdQM/D5Gcp22CimsH2ogmK07wtdMhcO2ourG2PYWSNw0RNJw5vM8jws2i6rw
91B6DBKViSRA3BXkG9EJU6JrpeE3jc2QcBtP/KNmoEz9j9vXgUIU4Qe3kngPKItrLss0qYMzPy7K
uIgxaW40tCChmddMC4KWtsPfmm3qycCQzJ3QEOsUQgNvZViuUp1kPGs3MnQ3IjDWFLXsLMTeHiXX
JL8gBkuvQQFuFMGDXq3hStW9N18Zir6UcPZ1S1HKmOX+2WLKfbOtGoZw7pbWvu5gnIYOFRP+waae
y6ZWbkwwBKf0KXOPzNHfx97ODtgQHf7wS6fNS4tFOz+mNP3QSmp1fo/qzHO5nLqidL4JzvrfVqdn
SjwwLVBzNrlG49xwdyDnRdQS4clvTReGESI/LYnFUrY/Xg3npoC5VlHrxwzgNCGYYgtfGApEWrrp
HRITHC50FFjsloFelwBTLMf6deX62qCSb4N7Ko0kMx8gpxTqBGtBywO7uenssx7/QLQQO0k58ChG
u5ecl31tJYKj/Ia+ZR4EI8X0bukz6UepdLv23WZTrO+F4XcGETG8HyHSBSqgyJzuf2Bw/q+5l//P
EQjUvyUQvH7q7Puz/o8w0+s/+Zgvv+3vPmbL/ksqT/6NOCGlC27gHz7my3/hzIsJS/GwODbWt38Q
CKy//tYo4mNdxM0sbMxbA3GRFFv05T/hx+HXcybAqun9t2zMFwfx/2ePhDvjIxooT0AicB1c0/9s
r9OYIEADEh27hEX78SGTD7FG/OsCV++G+ggCyl2eTIeK7OPdvmof/ewOrF8Ug4FWoggMBH4Br4Cn
DJTtc43vEBfn+pLOL+Z2m3b3o+52OaeCOsiXAw3Eq/fgNN+XTNtyDd1ZWU9/c7b9tzAXGO35378a
5LE5/he89v8bbfTuv7XRP/3pv7LPf3r6Lr/h70+fLf4yTR4tPLaWA+zCwrP5dxe95f3lwQ8jBXzx
3yKd/b+nz/nLYvlwXbz3zoUkhlXxH0+f/RfueQlTw3YtgIM8zP/Cu/h3/AuclP9ilrUpdcCX69EQ
5V8ofv9aaJTB6fPdhKpXIlbTOUsLI2Iuos6GmzSforHGNxsAFuEfhoB6XX6xbxthauv+zsMIdY0h
QX4hdWwcPTLvBN07fUtz6Flq3OQ1OwDJKlZD953z6HBoS0xZV8rl2u7jaMQZSK5kZhd6gAGsTv6m
jVsuBf2jMczdLXrLHJBCHe9NDszALMb2ddiMJKznNI9mNXIR5XIbFTobot63jZdcd/KSEqRIzMK9
CE4HVWYzl+4B0Ug+SYaqBPGL/KtxvZH7ZzafBICD49JW+oEKvO1qQU48sj/bpDqtLWoglO0xehTX
zTDf2Mq8TwAAJIv7WFoxRGrbeopxz4bAl8QlMw/jEsfDp+8B/zUbQnm0p1E4hmGQnfN3PFd87UkW
ZQAr2pIMUeV2B9QZYOL4Opmznm1R3jnJy7w2j4YqewCwar4fAW7vCYbTY2gm8/xW99N6XdceRiYx
6j/e3EqckWV1tDYbk13F1Jfk7fpl5an5JMeqOxmrfAZ2Pn8UsY8HLZEQCKwEJK24RehRh83q64e4
atjd8Vm8zLW5Rq4zMhZvjOk5QUvDONYmxIYwdJ3TbnZCirDGV2phFYOvFNtCIjv/jrzrN0m5yMph
7lWsnxQ7V8AIPbJvtavj7zGd0gMdn/pBCERm+r+NQxuPuARaSSAzlju70ffuoHGUEepPOxHOqw1I
YgGvSwfdIukuVSkBvXF5TVrMA+tihkkxfrkie1Q0xkZLUdxwkWnPFBDTq1tt6R4sSYMctV3pabnq
8JjRBhCWbf+VQpELkjGBOl9NL5N9CT0MyZheG92AYKq7li9isPpxZ9dcvNwCKguC7iuZpuLKYuZ7
FdPlifLHcQVuOMnatRJ7k0viLskpZsjqaO5+2x0JVy7wM0AJKPNud46xJYTJIIaoW5hPcGIkar3x
403j+NyMabRAqL/p/XkMMx9aB5LGwcsFR70E1RgCjdw3nYxtjoeut5vI498z9QmkQ90D4eBwdSFy
miRW1FqSg1UiQHhGo5/2oDECwQEOR52EBdcsR2iJ3dme/D99b53QqdHpc33FqHIJFgGcKdHucpNO
Cz24KmG+5SQRMOWryeZmtI2KF06kE0644kq0mXWmXRYFzzD3qreGUItanDKu77dDQ3fc5MmHBdoL
MejuezD6F3eir9Xy1ENtM5FGrwA9MVWKn7ncItc1Ppe2L66p6skfe5PwS06P384FmGxLJq4LRzgi
o87KTZtZa8CL0H9uWjpXferJAwF0l7GiERY6Tu4IViwBQ2tgApV5mEprfh0dIWFbduPTaKsb7Rn8
rFKDMoD67GJaAOL9gyp46mWa3TjJIl+LerN3bXmnYeDtvPXip6Q6ldLS+ZumTm4LnSleFfj+HQpt
dsXJby8yRn5aGu8IBdA+eq40Zp8+x1u/c3TWHOq1OrpwaS6+tsy9phegfZUM4vEN9t9lmj+QNBhB
Icsg9eUNIfPLwOm1ce2KqvecZxLoEHC93/XqfrpjB2UQD56bIaM6ZVnil4iPhGPzM0QtyaPu9PTU
FtNrZ1TVje0JCjpcIPr2Bm48xtD1DWu0v86gRQboR9tPnzfFrhYl1uDSSailcYcDowKWu4FhD14z
FJjWQk5Agyr3Q77QsJyWvE9di26Jpnbo6SGl+ChXzHx9VkM/TnfAK92LXXmmRz5xIrMSX9ssKYGZ
Y5uahHo5JNL2rlBetysuy+nj6rr2r6yRihFLqq1brPH93RBnsGaKhxifCkHc0s/2idxuShBhse/V
IqgtJ/3tGIVztCY/f09Utt66/dD/8SHR/Fn42M7F5j9YUy5DXEbLl8LJ/Lm2RYf2G8MuLEmCl4iM
SZeAY0KWmjplnXovKZ8qN/uttYUvqOnEztBW/drobXq8zOFfh5USQtvZTiRC4dOBqnkwmskCiZz7
NmXDm/NuLGoK6gsnsl1+rW79Eley2c35RqUDy8Dt1BXfqCykUDNNk57hljszhW/Nu93Zn22aQfIZ
DXt4zTxw6nyrF98pMXexRy7CfWPXXfdYbw73rmEuDep5V0OeiLAbH2Jq62uOH4W3K9rafZam4akA
R9X44TJRPfqbqu+1QbOb7xfNNcAfYzfInJuTnVV2HaDM9NcCwyEZZ8zcL8yT5vspo+oxyjBufY2m
N3tBDFvuSDylfSV5pp4lMm8LPTPdkmAoayIM1AkZnx09x4+TbfdAKLz60W7T4YmjCN2ic+2EpTMO
wYAiGsQWThrGUHSB+Wq5c5S73aCgjOe0KFtol1vx0kjrFcWZR2ysmiu/XcQ52/rlk58H97bN6Zo/
64bnvlvT8SfhF627MhvEi7suycToxWaFxPqNz7IXUHgPDdxhzG719GiPCvutol7ENwGGxP5TnqPs
5+YtDQaPBlXtJ9HE4aiBfo+w+R0S3j9ZPzuYq4mpD+uhVL89r94ZWEa0nHYIUl+mjdrgQhtNM0lf
lB+vyIANjekFlWQ4M07MXD69yViot2WhQIg22q/LcfFKUBV+XyUDFKNli4fQSxlwULH7Sa7K2K0J
Y2EeX0ZD48F3eUeZE+2oxJ4OxpaoF2mN845jhLgxS5Zjs1iSfe2mAf77LbJMd3iYcst56Xmd8KnR
7/WUu8LG6S/9+zSph8+sH4loj2wzMYDzaNwKB4p/7p1ShQMvE5z+Et2CZvFn54/jDl9r6W6IvuPM
D6fqD605yt+KPo2Is9fADoqQPfYc0obOulLNVj5hwKQ7Isad2i+0NDTbeKDS7QuS6qsv9LgDjFTf
Nn6P9JR3rOo4kz/Q4I/mSvcK76UiTp54zcGO4RVnfr0Emy3NVxLbNtXvqw1S2SjrP1OOtaDakHQ2
u00OmHhnEeRlnvzuhuLTNbz+zq6sKG8XdS2Qxx5VS1QfBHh6bwnT/uj6abqqaTl6AZ0q7uZRD0en
XGsSPciS7Yw5tyt1/j3VfhxNODqDDTrOC1VcDUeBuvN+RFXiLrdV5xxs3N28acAPCFqkkOULZ7pb
k7NZjM2urg5qxvcPRe+I5pgBwk/L+6Tp0/PW2P1xGRi1YzRO7ihfG6sog08QuYxpdlaCv0mxw54A
iD2MG9Nxopn+7bxhDuoI30H6gDz8Qjh1wLxMQ7YZqJTQHst4JsijYMrIKT9S3DeN/Ne8Fkdh6Mi1
4ie/vM487PGQxmitT/TWHUbMnWTyhUfZfDlZP4UchmNbpVfU9uhzn2TiirpWhuJA2I4FaIBT37fj
aRtd+63zrCokMQ/fCTKAT/VX5mAqqjraEIikZtHo9iXwR8ksd0IApxNvKGBLmPR7R3YWUy4nFz1E
cpMiDlwYPLyl0uBwBpsCbf/ynIN5an/1S2ZErdKHhL6H91mXkudjzeZqx4Of7EwTyw+nKIuxt5FC
0hrq+KriRaOppuglMC2ViqhfqOqiE4J2EaRD36CSzAAXiw6cIM6ttceFXYljOyBlBeWwYAhpt/Ft
7sEudJ7ICG44/Qo8JBvN55qxLwG7IbuwMHKmXUjdZswPzvReLT0UkIovc9JWuM9U1OALwSlePC65
qA6GF7t7EEbNzlxlh9kQyyGffGWHU+uJsF0zdMWhKdbncqZoxBF5dcf6n+yBHNIArimT23Bo3cXE
GhASVP9pU+qBnpAXzY9tDNtn0TC304kz087dPU9DQ8vv7Pc0ONccNKTmNGfnls3MqhO3RnpU2+pc
V4o9SRR9dSv7sT/ndVs+21wDWJi41LGBgAcTfAEzxONf/HTGE2MLHKpT6eCmM6CVt666hnn80QpT
7UpPGwVojUwRfJu201jFLHm16dR3+NHs46WGAs9y4oe6zzmq0CJ3tticz512tgMjbppS+8a4mg0P
rwDZ3v04eOYVvkgjwmEiKKlIO9jo0ojS/KKDou5W78PaqlPeghQfPbhZm2Otu9at1iP/ig3VxJ0r
D8NcWG/OPG3FjgvrI36QL7z0TYD5FKWcyYbWFTks3UFlsrknV0nHtSilxI1lXa53DK1FmDJBDuC7
00Hk0L7yRNLuce7lmQAFPGjHuufC8Gv0fws6suF4HKZxxnhUZZxxMTdm5vzYcOPDLTb7Zz8Fh7TE
MjvxfBQhMEb9zhf6EU+1wg7fvBlz5ge4bfWnU8g/c55eTQxoQgYmgVXBLPLEzdItRpDHjHgGN/0R
6pLxNvHxEKzlwuBPdIPl1dvite71IsdXfzDsCDcSTXJVfLOlxRQW81jdQn2sWYFK77itlNfuuBer
G1ezVq3QB3PXMF9ayjSDgUtF4HBa3JmLG3M6FMFS18weOPUSi6Qxc6wPdAlR0GqXoeiL/bLV6qnf
KmNvgEg8dJb6mOLUe2chLI5zVvyqzRppGl95KilKh74O6GeLWrtRBz76ZhfbgzrquHieacRKWdoy
jhe+5q7AhR5nVls/wn4EvWTBnCmYdLnlIfHNPI86c3IvycSYhI6TH/iNVDv4y1OWb9/EmDRIKWwx
IJsoUpra+L7D3sGP230VdKU1AXDB/CT9fPzKJ8uEWwkPJODViUS77PF1t8FkLwZuwMl/tH2qlMM+
9m46LkbeqG+yoirvFKoNofDM2Xd0vGAwlJFSVCPOqM67BYtsKIYVCAuwRl9xwOz0rd/53/noQZqE
QxpU0NkWw74SGYkQrJz+bvW6F/wHT73RMPLuULVTa/ggDDgfuVTyvCo+js7HStVNznSk65mKmpwN
aU5uYYDL86TW7c5ayl+bNOGOi8mlpYALKJcXMxwr7NJddguUMDldTKhuy59BeeGB6jNiZCszAMQV
O8rJRGWOtWvVyoHHtDAHav72abA+M03unkzarxzLS1TPGQ5grMyM2YA1oitFfHok4AzAXd5U6cjz
Omha5fZA8eFTZ3UnBkaX1sHV3wkyQWEnLZBqibxmv8WSGT8V9pdhz9PhP7k7k+XImStLv0o9QEOG
2YFtIOaJDM7kBsYkmRgdg2PG09eHlNSSuq26Tb2rXv4pZSaTDMCvn3vOdwgMTFsWk8kvvEi0vTXh
Me/Fh2j6U8u4XhsUeA6KwxgcwyNnRXPX5V11lKJEpsDDE3WDfWJBPh8AQ+1NN4wI14XbXrX3bBY3
E4s4OfjTHsA+iZvBXamFdllFC24UvS+oW6ffkbR0sEDZyS4PQyhIQzWt3bR5HVgN3jUZDgt4NW/E
dfKgKNNdBiUxSLPwkjGP76uQNrZpZhFjyeZ5kOnWUum5lOq78jwBghW7V8S/a0cz5nwsmvrNMgp1
k414YrfGWjfHgs4bpt0VMBeuOXoB7htt39l1c+CKvkQQSuq1gCoFuR25IPzBWulpO206ad58lQje
pZrxi+vbL2qs/xTAw7fNiZmazbwmzhsuZikW3PAHZQYvJ4rox8MogX24dpwgHv0aTyQe7j7SD4Dv
aHBgD0rqAFAMO3GLCGi0UqzSM3r01qnt6pcKGzqSePoMw/Wqk+fZe6qzefKQePxecaWnEm2Njy1m
0U32D29R63xGFjHULC4eK3P8bC22S3g61SorJN8jrMMr2Bc1PmhUDMX6dqkyZNWMAaoxtAfTrY9R
7XPdJFVJ2poCjRxFj6hhgpGE6ZUt8t4tcfvS0/RucPDc2dK70PnDVzSBBjLqINOz01AUr1i6073m
6snWdVRyNjycUoA2B94oVzMkKL98Too9MQSOCxn6O1g+NwYPHVeZj3vaAlWHMX3Nk34cJ5InfckF
s1v8+oyAv2HUeT/eFH+RdgJijpNrNRD+WPGKwtuhg0Orawv7Lg8n81Syq+kYXsd+++D0KnDnrgl4
ZbcPEuuQn+RvNErWB9oR2WnFHosL46xr1Q085E5Zmvvbw9lhJ+Euq+Z3NTBOJKRFPcIq1NUtS2Xu
PIrdmv3WOmb04ftYaQAbYRPNz1UffwkOxVUHQIExLjXeDMk3vic45uZOMGPTv7FZO5kQjO2K0JbK
nC5oRwvNIAmqeMzXkSiKJzuT8W60x1MTNR4HxzRs58n6ZAV7xLl5NsIPsYQErDH5ySXxXm35BNo9
YmVbkZOnOGEFG7k9OR2Vc8qzshOgv9vY8+PyB7XB4cboJOUubOd5EwvyTjS1RVw5i40ZbhNXPiWu
fzAymjrLnHsfq/KKuG87LTxnf7KeCW78htJhnOPJsKG+ONZWg3R2Bmipnb3mQ6/7N81u1360sCxU
/Q1oqt9WTZsHHXdBaLWpXMdD5ccYLItfnLNssYF8DhYEzoxIFNDFah23Y7FW9Y+yzQ022SsiNLmu
/KtrxjczddxVC30JjFZs7VMVpZdkiOezUZvO0xzxcoelyafFfqUS67PEGLP3+0sn525fV9FXVoKH
mWp9PA9TM667dMSZaoWMLRRTiP5sJPqJ7XvNLXoiSY1za67cq5TuBcLyxo+zme8edkSfjtGt6bj6
O+VNJLToHqVkoNlbk8RG/NOUG5JTq3q8Z5W2GQy1M7Pf0/zS6e89jFRCYFysctJwVvaDHXPrVTkD
JBH8e3du8nUHr4qM2QLczePXJs21Q8Rel8/jGUey8aRrNthtS8u/Y7gha1mQUxagfW/ImdQjai2x
Mp0q4rnSADRYengeeLLoIH0UaXhtNXfY9XiWLjltGwH2sechZEJ34lMcRbz7O02DdaIpFvfhm2lL
fD/00ZYz1dR2luYXvv3jVuucPcxHvtAyLp6UP/KmwnT01mlvtLluzWncKDCOILRkH4CFWOJfhnq0
qR5ZD555jIz5kPEk7hhJvgC2bsIsOunKxCraf1N7eqW1KAR80Hzju9iZZU3bKv1AWhnt4FHyHaNY
RRJvtHx3oy3R1xSfEPDX+ejOjkc2j/oIAi+7jubMEyjZbkOA1n4lUctY4JExtwc5BJieaEOe9ZlS
ldLbj2FTbblO5QzaVXMzezAaCRsDoiN5gXrrthzdnv3TOHTloq4Y4/hlCb4cAWrhPeNh5wKSBvPw
OEXO3k34EGIByEmYZweDEseWExcryCoR7xUUEo6jrejc7hgN8XSZ2RRtsYGCacTSnohAn1BUkMUx
VHK/k919Ryxy8tNH1aUz/v1IfsAyOqWhhvY1PJCRrrHqDZzKqnkumJqSiblZqboPwFiL4wioYl1Q
UKcTDPwac9sNXEaJSW+0Hag856RcTipEMHWyaYeMhm5auSUCQi14EPzaPtUIsxanHlxC3CazS26k
Lkobo3tBQbE7m1O36noBmAP5r7qMs1KnTO9ndJOBl0qPOrcCCHxBIP2NRUsFWkjJ7spg8tvMuM/v
WvjAG7qdNey6HJN47WgOItcOGWd+EthD960ma5ooDcDflcHcYxveQMcq5D1Xlf6lqfuO5ALOp21a
OPht4DjA5TVS8Yxr3gmGjogG7Fe8dCKl03eu3TheS5BVl9AoeTFxBkUbnYAMtXBcnQ1QhPhNDf8+
RXv/pek1/vrea7RAL5ekGiYgnFul/mmX3VmTLr68IjmQTYhfTQcWTO/zmu/HGh+4XacHc6QBIhz5
Kyajf2w5l3/44dabvvBIwAmvj1aSBsBXLW/0bxpoHTLfYR7/0AebcJtEESMqUgXkTLIvp7H1c5yD
rVNg+Xdk9Ie3kibZlwztOcjx5m3Jg+XH2EXcx6/kIIcm1rtp28YFScjZ0UpUPHa8CO9CP3mWcxue
R/qUbjG3m1+93tRUlnJPWDu+Vq3xrsYvLaxckBXAT65FLbNL3rZw2kcgmqnhJJdp6Kq3Tsz+ccCN
t0Wdaphq83YNgsK8FKNSazkXn1Gt7u2E/QH2TXq5nVo7xE0qrnwgui2FZEnFD0wvHxfH0KlLpPNu
lhMYhdiJhpcRV+yxo3wVnYkQ31RhoUeLHPQjDAD7BLRgfqRvKTm7VN8yd9D3zlELDFnkzMN5Gbk7
rLzE+oTyXgd7VN+9Q/QB82C5BSA7bQaQiFtgWeB0rY5jccAlGknjwc688mCaVfNWUFp3Ju1Snspk
Dr+ViXSCBlREhouOqGw+1bIgpYGQbS+twtXcPLeaQSCk0aL5u0voe9USI9whlVqnkhbgJtM+6ZkN
uRm57R7qR3drIjtag65hJ1ck+Q4sAA3Dja9OTUjT+kR0JMA+tDw8NayIXOJj7pmLmPFqM7xPQvpa
ddOwT0ZEVpdm3YIJQVAYwjfgOIMZ3yMxAHUQPc3kA/Llg+KGv/kfNg+ykh7q7Zz2YiV7H2b93Djo
mjNBxCjy1niOYl4xtvp/sAT9dzP7GI6x8M7+a2Lhocl//qP8/R+Xz3+pKfnb7/ur40KDM2jYwvap
YgMAhoUNK9BfLRf8Tx5yET0kOu864vk6f9vfyYX2X2yDkh9gwZYN5vWfLD+O/ZclvuQIR9hkaunU
/HdMFwuk6x+OH8cWuq77QMO4aiFpOPriyPgncJjCo27ObQQtgfEBCeITCsFyUaf8tC0T5yailGJe
ysZpNXT+L2g051/tRn/+crCJHqeoY/FP0f8XGptuar40B/TRCO90UA7saNn5AqCpmio8NLWeI9EN
bnukBqS/aWCpUfoTA1rF0Bxpkc5iNOKs+XM38ZfMR35qB34RCtVbP7Ggj+O41k98d9mTUhTKMjnj
+THk+DWAkRjJKOAVlhAMNpFy2lelm8m08rDGghBJzO/E6ImqlI3Vx1ty8NHK1hKz3FBeX6FUqOkc
hrF/k5NMPtqZ4nPirKyU2NkP48uyzHW13PnU6HYgx8OmgJUyEjuW1RoruDJF+XtqDefiOYNv//Vb
+2/5nv7/tOAZ/h+63X/9VF5L1cY8k18/32Xxr06ov/3ef3ihLBuEI08Zfb1gyv7+YJrUBDmWi+sJ
bJ/veAss7e9WvIUoCv5NQL/AoMTD+Q8zlP4Xj1+EUYqHifCM8+88lsLntfBPD6YwbdP3YbIZPOS6
6f5vFE46kGuT2xJhTFH2Hsuk2DjDjPlJgMZH01sapSvq+CakEO/DaKo36gMPrju4n7OmTbsiVt9O
hOkIDvu9TcgG7dR1yr0FIofhlkS0/25FmrmVmbHzQuNmTM0a++g9Dy1BXewv5dDGv50C2Yohk2me
nAGwMn1srmX+27LgH1V5E25y3U8e21aUd3PMqX1opkyCbHegYMvUYbcM4oRD3Ccw81DWasP8sc48
Oh7c9C4auU4u1fHGWJrbiajBJWaqvVApjbRnc9UnowVEpHjOS/VSy/lChuli4PveoeqzIgah5haB
TFgrdmVhbSZBFmYsS/fOYUN0EdG004vsAAgmkG146FT+3FJzuWtsM0gSIOaAGoJQKWwlMkrvmrIm
UoTCJ6kjYFLG591WZ3zKZ+S07zgxvmtP21cO9eGpLl9Fr284TY2nup6tbRd5WLwK+9EycDAAT1tN
UmnbfBxeFb6hKZqfKBL6wd/fn1n3PWWleJ+lODqSTZCVmt8FltzUwIY8TtqtSMJTWfj9in7zacW+
Ane1zP0rOysby3mBIlYl66H6CRVcrep3qastpIfmh/5FfU0/HUukpr7M/GYjl/GT5eJnsGyiXqJz
qEdS9dqhcfMbgFO2codUPMRm/hSrh5zUNeGWkKsNoIHHZCTCnfvNkzCtT2LTRKVTNi/4kFLFlyqN
FokeW11glXO1ciguYPpR10aZLU1ms73uJ+baRHLzCQ234kslKWPS7Rqr3GW7kW2ssoVtV5PuYJnh
B4meG7txAGgzGrZJVEDUGxNHwEorSCDqdYcYP8QflECQG9Z6IAODuGf63bA1906ap1HQg7s04h9M
DmU2V6ZFEWzvSXstS2IyZSV/Uax4GIy52WcVqeuEsDtqcedpTIVmv5tq4ixRF+6HFKu9OwoUe7cJ
lOT93nG5180Sx17hrclUs9qeC8gokhx8YPah+256zbuItRLKPkoJ2kqkul04EiMWt7RBMuUIwD5g
43PvTlNo7fiYr5VeY1YX6ZNrWxPPRw4qi7JddE04KZGj2e8aVAH+06Y9V3tE/yN7B3BtNFcQ9bCr
4YQICM7dO+UdzeHvJSGL0MdzVsAYfO0ycw38ZEM5JxfVjt4hEl5XJ55vFNVNe8JG4V2q9ownBdeQ
+TAVyUb3FSY7Wf6QcYEdwM9jI7B4WJb/EYHl1nlyDUdjnZ28O33CSypCHuOHgjqnZ/aG836dtSZX
B3uc9q6Yqr3jiOHe4q66K0mQr2UD0oKY5CPmi03nk3WP430xujqZDfHbnq2Lb5bRNUvnT2cKxTWu
HDb8VIdnESc2m/7AjdTaHqLtSBQg7DEJmdZeT3Wkd8lE381/4HrY5rjD4tmCjs+2j0fMH/11FlmH
kkTjqh+6rxpfUmeTfa+UQxyxJiDEbL2CZUatpFnRVxqDrurofsn1H5iUxy6O7wFS2PtsgqWOUOsD
hMFrkhOA6/U7z6K/ytBONMCQ8ERbJb/jlIpHJipYC2rGTvPHD2i3aEvmDITW8lr0K2ocTZMmJxau
WWA3w6uXzud0AF3fzTqM8pk7fog2PsY7fbGdUj/7gHDKjzXT9i6VHCt+NTkVpUltwAhJk9b6IM/Q
7liJcg+DGu2L+UPPMEdZ4mOS8jTqVMoqWaQb4cgBLML0biRiTSDzHOW4zyZ7/KKhepXZVLH4FCNi
ZyIRK9fUmVAeXTp7srP3SYeCYWFNDaquf9LDnprhOajcj6gyilVcwXIR7k7M2ttIvgYxfd7XbLJi
vfn0anJwdf80ksWDG/gK2avnfj6+T11/YZWFqS0n4hXVkIc1/xKJobvmdqEdUUWhKyyewL4g7V0P
ycYpiuILV5PGFgMBV8nhkxbVGDPsfBOYXgjZA/upjd9Gb7WnsC7MNba1r2YcrZUbvQzRlF7g6Ywf
SZ3JLSSo14KqrFU5hvdu/6Q5kX3szLxmOTYlx7ByoQvldXvvDTG6V+xuqVSjw82PisMIWS7NCTKS
cPY3hc1R6Lr1Hatn/rRf1Huxiouo4vCR8oV4Z7XImidhdeZBt2713ifjLTDnJNfEqO6Jh9CW4/6O
qnoKdLdHxPHtY5LyeUZcpyQ4ZXvNBuurSljgJwTPA02PnyPRGrvadb8mtupb6i3sR32xHoOhakDR
LH5ko8Wzmy0mZYvY3nO+GJe7gv7eZdRfp8RzN2r5pPl2XL2wVWsvTZh1946uQTRNZH11F3M047p2
jSSG6bJv9Fs0ePFvWJ35uXUn8tB/PNbEXJodWSfxRp4bKIS72LEN6um2crFoVyZFbP5i267n2frl
L1bunGOEkSLDL4bPGx8ri7nF+i1E0b1GEGQ+Va3ZR4K0IUswZLZmueKOy2XXW669UbHcgPXlMtyY
af6QzaF552lawvrMA9dSTDRPKWffJW219RO25ysrphPG9wAt6V0K+4u1wSdsUXLRbGePtpRIWFKZ
p9maPjU/bL8zPwM/lMr6CeprB52Qn3k44i9wp2Fds5C86RHlFoMusRqPQ4gr17ONQz21AGPaevGx
YOegPSSuTrgTMIs4tX6nQy46RjzVvNcVazoHsMpFb6ihKvIcJ/unQ59OGJGLpnS0Bf5RxnfEabu7
MfWcbKNqt04Q6JW6DaOvweFt59WIo3RnzDHSaOraw5XFLhSIDLeWPyfRUUOP8FfwUdFLU6APqxCi
wabLE/etpazlLs7qT6KK/Zog1fBrcEyNm44JVCmaFu25sIZ0nbNueXDTaqZgLKwfko6RjsuY857V
JvZr3ooNESht3lEzQaVqrLvsCq9YzrBcNVsrXLucYX7z2dPLtqOK7Suf9ECb3DULm5OYVED8Pz8U
bd8+wyG4Us68drzhI5X5SZuQmtx8OBAOSO+6Tjr4UCO8tBGAvcr5841t4fTqu9CkXBCXybmMWU7N
sXmsIGeuBpWx4kjXyDTlTdCxe6ryeWPnzUNHAaPVO8bGa/jc5pwSJAaH3ZDm37iqELRHkT9PYf/S
UJVOaNHCnDLHks1jvLeoRt+WVG6WkVFsa7b9d4TsLqX09iQgnuuMjCKzVf04DsMm692bH58Gk4dw
DglAOkB8mqLQrza5eFiG1VZ6431dt4GuiAlnzKFDuK4THuREy8ugsbTy2dEwcqPQ2uZ0wMq4qnRB
0VyV7EIteRgiDAzg5Vjso6jJJHyZZ4hSompxV0yuPIqxYxnXlf5tjLBtuWa4szN9Q9DvxXJVfRZE
g1YVbrB01RXTG5eKNw7pE1lZti2tsze93zUY+zuqfVisl0AXBv6/n1rBpn9kRw5JqkFrmtbKbb8w
nszHzn8as+iM32SLAafZ+GMDXU8jFpo4tNz8saVgaZox7GfN60i/YpAwC+aNv+Zed29ivFjrXGlk
WS8oxqNoKW1x6jD5AcoGPdBPL3W7HC7tixHX2tnysgtJ43nTLcnENLo4zbOFAYMtYn/R2+wM0Pxo
QUcO5qXZj/6sR3+hwPrtcaq5ZYgSpJvhHynw43zUW4Ten7zDqTKM4wcbpYR9/Xwycm1BGoOq9PgY
dS019tQoEQyV7B1R6452z+zN2aVFWCB4iDdEJkGEqJGDgT9CA1Y9KtcgOu5eG9rMfXu+o/OdVRm1
rbrfbiPHTl4JLlpnNdWYNP790NR/N7GOQJMNmf3/JNedaFPpy39ORv3P3/Q3RcD4y5KMovLC01GD
dJ/L/V+lOhQBUj3QqOgKMQ0CSv8UzrP+smSWLB0NzRau45Kc+ns8ykAREK7lW+SjUN5pM/l34lEG
EsK/agIogjZN7boLKsLl0r6Ief8k1uVpSCm1mxWYUWr1AL5tPmpdEx1qyAOgMrn8UugbF7iUo6nU
SUc0+Ytwqu+ozD/6yTqaXfvJhOxvHBzhm2qqqKcte4u9COVq7GctFsoMJaxReNWbzWeUjMN2EpwK
xjSxNmQ1q9XDXZRy67OK8GUQ/TpymU6LRt40w0r2sQemaeA2My32Nz0y7uCr3Ut9gt3TLz5TzbiA
JDAf1XAsPeOImh8dlRY/j0n7Y/45lYhYUWIOWH2pA1+HXSNWrsFmgoGgI0Md/jL8gR6F+krh23kU
2RvZNJ4oGZ0I/VjrVnYHo8Lk1vvZOTRZxndu9WDqptwVaQ4Ui+qm/TDnV+7H5iHU8pMQ5Zn0xEkg
Fl0SNM+OYamYAZ8jwlCWRDB6W2fpXapN+QZnQ7iht+deapZ2tDmKOzXt0x5wHLz2YuencuNlzU6U
AhRw3QCIjriymu5L2+irWfnQbahCSkUVpD5j+mhZj1E0Xuuq5zEvH3R/2tRdtefyzfSlDsnIuV9Z
B7g651636OjszgPH2ggDL5QsCmSK/JlWT3nGnreoxbPfSNhuFDhNwi8D5ABI/a6xw+v8bFKhxW1K
27dQ/C+TbeebFM+h1ihWtBZfzMAWXbFZEfOuWqaUrIjNQ1xXTEzNfCji8FEilhQSHI2dUUIVwWYo
GoLhjq02KTk4IQW8VFgDxPoPBPH3GP/3teNektzbJlm6K0RdrgHdYdHNmlNVR6eBlqZAS8GaaNyx
GfDKN8PgfpEVsNe1vg6gC26ZiH+AyjT4VsPN3GeM0jUX6S4RQEC6L2ge53SZxgyK41eZKYJKZju7
xjFVYpDSTUBisG73ad2nAbToT1L8H0TYdjjNmu3UFWdspy9ak91Lt7tjnlxnTf9EBgK+Sr7OKJg0
TMYoE5gtlb67pALdmuDEXg+296umtgwoOnIvwKBANwrSMgOQO6rqqLzU96HRPoy9edAt92yV44EI
CObIiZtK1uHuq6hi2/L5eQkLcWX449bTuQ+GV/APGcozvMeIMvl6D3AR4C/322kG0pn8mWA7fy1B
6YC3lpvKjh6rIttGVbkRU/g64LniW9H+qtG0qzn+sk3tZSqK+mhFNjUG9tcsxKdq2lNkYnLRgQCQ
Ankyl01S5yaPqIRUfRlni4WYhf+Idq69+WfhNC2pt2SXgidTRbUT2XjzNWyF3uSfy3x8juv0FtXm
BlbNY21Gt4rFFUMizdyADZeNlu8WT2ZKzDjMjC1q+s7VQX7buf9qQfnuyAHaTfg5L3uw2apvCodk
FbaXFv7snKLY6ymIeE3fA4RcUiuYFaryW7T5IfW+zZxDVW/KR6jIRy4skGGWbZtSXb/1Cl4SS6DB
WVZx+aAK3As28WPVH4Qt5LYaXyw9OoVRuW6k5IoA85fsivnEf8BK6sRmaqDwzeY7H9GQ67V5lcKW
m7SunZXBC6fWtCO3kS1o0vyuTo3i4Cpn65bdU82i0BzkXQ/bMlBjs8tK/Fat3sp1aOjODmhUhCEl
foa3ziwMgiLzXznh155ZXnrhGWuvT/awTrK17774xXPsPTMRUhe6cKiMmE32YN36pOXlPzMlcA+X
o/mSKQXqN1w33vRVMkUDnMMNM9WQSxo/3TesTzcGNudlBeSMyVVPR1qObShigAFO4HAuEt2txOsc
WDy6xDfmNeuUZ0cU98LhYcM/wlNCUgYXbeviqAML2HXviXAe7HxGQSEIarn3pt29dssyNrQQicII
jh4Vzwd0uWs8WWlQzf13U1oV5AJprawyvXVj/yGXle7QcLNWyntWQ0ENBQGJKcRr4TrycyAVsIK3
fytrfSupeSC9wCsXrs/r0PFfjR1hZijKhKHS5+JSIPUQxBn04p5XAaRQbXh1l61yP8YvjV38ciP3
DH72C2DDfSTzN17nBxXqh7z3Z6C1ixOle9FVtzc7QNlhpw6MhDzN7GSZoc1tXuGS4OxgCnWxRdZW
D6ByGo/cyX5pLjx3N+YGP4uB3F57mUzva6lIX6NDIeQo66VwpaBgkgb6EDjrONicTNgnjcj/PRge
CR5TdrzlDWqUiyTapMLtz2UdfYyD/ual+XG2qVAEirPicCPq5YuveexPdIbfJZZOX8NSsVCRnkQ3
JAAiouK1MNJ660bJfWJNL1LXfnojRlYc2oM9GQ/tUgKpXAGcUtwGkV1sArESIChy7wP0I7Hy8GTa
hkO2klxP24wnomsJ2E6xLwcD5/7iE5Aj+SqB3ttBrhlQNViHmd8iNe/5cT7z4lLnLKv2GSBJdHca
UKqqexADWGJPA/xN0RkN6C4e1278ocD5ESpvGdBbigW2unJ0ZKu8+mPj1jeKVbpsG+Zqs9wm2nTL
FTLR0Hj11i6ze8Ozj7LybkmZ0VM/d5AOevS/2cZDkQzRr2aE1tX7IKrs7KsxvSMhQThhFAhcmGig
C/n0oyNK4y4AEt7ODXmLYdqUsUpWVVI+JJV8MyDhcrjn+74v0oDOk2ozu2rjGT1mM8autjubOdwp
1AbNt/blTNl9TLgT2slGU96p9+L5ICvJs0Xjim33/dqKDMRnszMuSfXu4vXoZm5CeD+oCDm0jn7N
Wn8Xt0O99tt5XAlj5vXQbAc5bfPFMIJ18uDAzguMbP5IXO/XZMChFlHnrTpHv5sETAbMkWXIz8k1
6ON2S9KpQ8qPJPtsTDs+WdN4Yt8EuN/vHyyiAwBV5M6qQNGnU8PHubDOBLPtwNYqC2AyRpaxlP2u
+GNukc4n0fZ83SbDhdIWHTwZwkFm0RJD0iewe3yhoPOeHU8eprr4wtZtBMpPLnVEdsmQQxuoNqFu
tBi2RhvTSO1kT1qin0386zteZN0m7G382SN+m6jEP4lHDv0EE+JWQQaGZYOPpXXsM6AzcEoNb43U
OE69CuG1R6/DYuKZp9rakS6g5AlzGHkIPdrGDnc5rCkYnGLcsbYNEjoFL4h0UQjz06gwouOErbbN
1F55z516qz/zJp94JSYX4RWfAksFN3SY17D1NSLZzFsthTU6MUKtbbn4ZkmB7WYk1NcQtwcwvMkd
77k1pwe3S96HebqYMjk3TfopOtGulCAwjVWn35gx2zmnBZw/+UDC3bpiFAhJJekFNRlGJH4qq3M3
vBcxAGcTCDhjhVFpcU5j4Q/1VdMPd5pppeuhtm7tuJjeEBwGtUSEEUm9EU4PhsFHkKi4s9uTNK0j
Qj/6UGd9V8I2TmIcHufKe25sb6M0j24a2w8ALS+B9i2Rym3sVgSzHVli/qFAotfEBn8r6w+vJExf
ZCNMT8KkdObw0pmG96mNgs4W4Sr2BxpK9HDFy1TBf+3XiTstQa7wYQDbxpCMb9FX6Wc2dmfYXUjr
i1sMSM/VxY4BIIsYrRUvGmNU7DMd70BWdzc+fdzBQ/O7rcvnMCxAYCHHSmsDj78NbJxoWCVC9Nv6
iTaYammYODXm9EYdCZcfSjRWCBhPZqjOBJ6eSL/dwRh+aIruxGdY8mMdngxvWXwYzq8Gd2qrk0sA
JHq00nw/OcPJjq1DhBVj1bcpE5dwNlPKQIXF7L7PCT5iI6dwuYakzDA8Vzlm6tS/i5xWYjbsMWeX
WWAujrsJMymQPmeNyaANsizcOxqSSOUf2ib6HVpxt3PgWeWcKkAyC7psAWnUcnjNPDwdOQbDTss2
jvIPFL54Z91r5Q6MZHfMYvdKJCTf8N1b8S7aRll6QcZnu+KTC4kXIxpvHZ2YFKyzdg+Av8fqoC8u
XJ9Ugx47S/hyCCi16PZTx36PDpj8OMWtTmUuyAYL//vsjM9hTZuXhSpVJ/5nT9f8pslbBly/WQvh
HCvAjkAZGm2bkKRgTCHi7SQsIWloUEHTYi1Hsd96NjFYfZjemrwi+KU79zFNGLRlp6yxTG6hSEdW
K0kOJy9eXZyS0LM2YWkJZJfsk5bvlO++8AKKDLajonyA5RdjYA8W3SrUNtXYW2opXspaURkP5Y1G
YAigxlAnNxWnvwwznk8A9Y/SsaKgr3kljpa2s8tI7aAE4Al0uY5SbXO1Ynkfx85n6ygLn2iKXZfW
ulqV2wWxBb0TtwuWG6C12exd8d8yb7X8IQR4QIttdK98A+GTcPGLWK/HqGKp4xdMz9OH20PSkMkz
j+sXuKA7ttXcLxQoOm9S336F706b40e3+Jqs/NW1lNwqS25tZmtusKQvpwWx2EKW2mbZbHzEBo1n
XlyBiTTMiQ8iQXBgrfnZ9I1PA4B9EBr8LglLD90lfmyXXQvGjJm1iLfGiaOvAS1ygfCR51MD2lay
rtwzS/63NCbcwayQk68tDOgKSfE0kyrnGoKMS22DxQreoKWMBOK3V27mieU3CZ7QopCrva/6BXfK
+oJKjX3cZw+udecXKQTShSZuCnyIU3OoqulIFv7o6sjZBMoJ8JL1QEo9+TqrOMNUb0VEIQQKAS/F
Dm+gSwEbJ7p9a/W3cajDg1nZ24JL7iytg1sQ6bO9+nXsQYyE9fxSCyhIFsEm3t7hMF1xCaltKCxC
us5Sq7HzC4kIOtyKLMQ63CZXKtBOSaNfsIRdWkaw2C2eyS8+Qd58JNn+YgzGvoljqKpGgy3bJmc5
PSEjwNnwm3tqwQ0mE5MpyByg7ZnvYdkaK4r6FJfd7i1Nr+xUn5V09HUUNxlZn+lbzaxIGq6mNhNY
OCzXeGTsrOoILzmxEYSzawZONQa5IsKkW8URMgGpz4ZWZOB60NiAGgA0p7D5yzJfB16I/Vzfkn6K
d32Uv52k619YqV/6Hs/miEtB78O7WPX5gR6NY8Hfo+RkBUBrfhpRnyvdY0FMTnRZSugOkjIIXlvg
lXCTt1mSv793qk/MdAH9FgXc1X7bVswk7HWDrsEWjLPyIFv8BZ0Aalw+jF2HWz6R7CTH+HGyhHbS
h65dt86Ubeu+Z9YX+nUS9hONiki9yK7yP7k7kyW5jWRdv0rb2UOGKTAsziYTmVlZE4ujRG1gFElh
nmfs75PdF7tfFGXqShQ6YZTdxbGzaMrURVUACI8ID/d/4C/sJkAfN1IcHmnC1Ci+iRl/HDufH2EL
IaRDib+ryxvV0h5LuJaa399YdfMB4EB9zKcvIhZf7Mq2z8n4Z5yO55hKQparqAB286PA9AjOxDeN
J/rVhF6hqs5veTUXN12bfCt83sLpp/5xmmCygvDb61aIy1mFHUUbxfohldpbpetrR+TuvYAOL9cs
8A+WZe6HolNOGnU+g3r6Hn62jVlGpP9ZS8XWsZWoGb31Tzo86YdeOMqtaOz4zmoNxH80ygAYBCae
6aPp2XTiH0ht/e+EnOkmALD/DDh7j211+69PUf71O//8kn/7Vxt+/9ep/p5/+YahdfOy4vz8q35U
mxVL+0XThACBaTn4Tz8La/2FDOVHkMSQoQeaaaBHISvRfyHQNAPjah0FOcsFnOa8AKAhIIdyG7bN
LrA2R6dW/TPlZl0iP18gQ4ULBM2yNQshawdhOkNasb4oNvsudxFF1pS1Pqc9gU8CV0HLhXK9Zz/i
zgKyWf9ooiHwKZ7ozKCR0ThPfZs2H1W0INQBehx+8hA9TFFXMfIHIv4tzmzIguNY3NOubkPKk3rw
wbHA1mMI2L3HnRF3qc7WnZu40Tc8cvUF3FS+kaHzp4qVMv7ZS6xr5MKHN+M88QYcc1hZTvZklsgt
4psb7sUETchvYB02bmvCXy/SB6NuzLeo+yanGX2mXYOE8n6Mtac4NYfbNEYvswu1j4kViAPV9+mm
xQfy5kUoPf343i9dpi8Nb4V8ZvYACv+WDUbWUOU7vZgFp6Y2pEys2snIMhqqM9pWAz50c97v6cED
0/LRBro+prbyoUxBUGr4LoKDRNbtYlAmyTUKR489t4/1jxjHfSoH8k+tI5sqbPONbtUW1CpauCZ6
yUeMq9y7jUeQQyyiDyilA9KGIHSRsb18BLjDA9rcPALEAfuAOmcEa0TLfxs1qIUpSq20xB28g0YY
9VjwQL2c9JEqQascLGsK78h/KCOVydcyG2hvGjRGrz+hRGAvn9ByWJsSPA0RyV6sj9nOlazjouW5
xie6hzgl7WtwLT2Hcg+fk6xun8ZvrAZhNnW81TPrPjW+UVDbxUoGr1uAFzgpMIxT/nXuHM+wc89w
P08Ofqjmr+Vo71D9Okbue8kbvf7sKx/XckjUHB29PVVfPnoVxnmOmWcMEqygGjXWmVcgurJ3ORG5
os3l+fp42uu9xDIIX0DmggQVzPrlbDqiN12sSki0dWU60ha9U6cyPhX9kHEdhCmsd8YfXRvbO8zf
kdtOABPaA5C3RgNI6TQWxA6fpOL6Y73+DDwV2HOB4gjah2IBP+9cp07VjqfCaavfA+DWgQe29Q17
bOFNdNa85/F+CpR9ta96oUn5pv9et139HShz2fzr2OXfUBct8qWO5f9AhUrb5KptgKumUwpPnnln
vv/z+fl//08qD03YFPzj4rRc/UV/92o1TXU0B7cjVxOqwRB/KVm6MC7YKDGrR8qJcxL1y7/OTkv9
RQiHJYu6pHYppCrcXxxbZ8NzVUNY8rz7mcPzMrI40QUBJccHK25z0iz2BrPGZijq0aDXixHzmq4b
qLRbt1Vc9xTXrfH44nutHBJrw9EX5ksjjKPBC7lcXq1VmeQQ4ezFlCcPJVs32xCwvxrkEQ0r3d7Y
P+Ry/ffm/OP1EJF0DUFHXCLhL8dLGtKZSnDFsxX+GAatfUDar3tSU8AdnKMpENdias8uEmFHlzLx
xqF4uZ38GJ/lyuvyBDaI+8X4GSQQp0RGBcls61ypSBrnsUhP17/qotsuJ1HHZBsVI1sFIv9qlBoA
o44EkKeXQw5krClYpLgSZmo0Ha4PtfJByUocQoaSDCFNyL485euyiR2jnBAjMAGDtq6Ci6uoXO7u
RXqj4Y+8F64rDu2gzJIFWmy8qZR9XU6oDq4BEwNOMvbDxQc1HeQ4K0Frp0KICdlB+HVguRx8DpKO
xQY7D6WsCmoqt5mqjB8yPBi4OxcYcqDvXYXvMe/jXE4SM8GOtAjjfdAjFuJlnRI8oXY1fYv8zv6K
Sn+0FYva2jQB4tZ1MBGQotzFWotdEFkZvD6qeKV7sEIMZKquDQ5u7ChP2QiRaVSVBz/3NehAcb2z
+hhxV8vNb5pCQb7EDSOQS7SsFRRWztfn9TJHeA5U3XA1smiau9zr5c9fZG9j5LR56fvoxmvU0obK
Lk8BSGKaHGRvDaWKKkJhpq708fb6wCs7AgMLzlo2QleTt4SXAxdmlMO7NWbPRzvoaLeIQVXI/+BH
OX5T++b99dFeTQHvhrAscsLcVMgcF+GDB0ky1bj/eiNSp9jm1O4TlVEM6auy3Ei7Xi19OZTJrQSR
bEe3DPniL74oIjdNpTUQC0RDbzRV4uCmdNXg4/UXkjFzscExis6FTJUa2C6n2OUoGGGhhxWi/4p9
rb+btLY6xCZlNLQwwNrW836e7e5wfcxXUybHNAEdsROocAUXcaxoXRP3dSy8vvCHpyFPq4fehFDv
JjVk0VxrPlwf71lM+dVLCvY317V1bpQAl15+yizpRrOyGDDKsGBIwQ6Amg4iTzOdyGun5HPTB+Nd
Z1Xt+4xVdZOB9DhgCZhs7ObrD0L02FCrLJIG4/JBKBVnCDIpzCkm0DfU9asHlEsM5LgQMc0A84By
UgC9NVhkUjauznUy5IcO2amNJ3k97YDIEL8mMXYEiObFF7HKsgyhPguvrIBVWjiQnAoT8R4TGR8w
wuUOTkNw2piGV3uExaBoZ0s2GcrcYhHRVm4AiQD45ekKyITE8RGShUyBeM+ExEiMLiGW46dASgm5
DvT1DBBmIkz3aIQzEmoYcN70Q6V6gOsfjaqq76jBGx5pb7sRMCtfh6VgOaYFXZU7zyJAu8rMLQQ4
VA9LyneWhZhRYPjZu7S0PhdtRAO0Sp1wY8xXBxMsPJOT+Pnj6NzfL0PDtKLAd1QNM5Okqu76Bo8k
zBsiriul/wE/m6+FIj07nMpHbLXINjYbbWVuQNyx1RAThqzEXA5v6UU45WizwWZvbD4zulQiKzF6
zUzTa1KjO0apgqEk7tloeBWZ18ZmcZpURAEp14mDGBsdphbljXrgJE+KsjtYiI1jGoHA3/VAWv1U
NuRINkeqRjIhfrmcp6ko6Y3MqkdvHXDFoNRUnGlmolBTekkRnavA2WdQmskVk43r+up3cgkLDhwh
qcmXY9uRG+EjxjS1bdM9IvuEocg41bclpPhdoAWgkjgJP4yiNDbeWv7my02MAHkx8mL1NOAt9LZC
rKIDxH1wDPKzLu/jg0KZ9vr3XQt/Tjlwl/g2GIa5+L5VIbCxnjuVQ65oD1Vdkk+MeP8EmhaehK7D
CtFncyMC1yb1xaDLxAzNUrfFMA5vcQd5Rc0s7Zvcz7/Oqvlk0YAFZ0HvEOqbjRxQ+bM5BGuPlEWV
hQJhg4y4nNSusxtEvFjvRWkYmMNV9b1QMapKcpS7c3yANoJobSoFKFmLtIWBl8cAKAIc16hXeGaG
3RRM7eTkJ9Yf1MXcjfvLyonDq8nroaaqOkj6Rb6toLGD8RadkjzLWi9KArRT8h44RQN+xp2A8leI
o4Dq63NvVKQ9mAv2K1chDFwPqkVlhAxRfmTox5bqPCsELKJKmCr4qhDz+NpBrQYtTLFHwAXmWZ6k
B7sonTdK15d7UK3mYc5ph4PdAt45NeEbIwHjS71/vC24Kp83HkyedcuFZVF4pApMAZjLweXsh1Nn
YrKD+Cf+tg0SWTpC0+VbcLk6HmAz8McpG5CIwwwODUGMPGrIvW7NFphrxrCRGq0tPeqfALw1mU0v
l147x2pl1gPqpyk8tyAvkXm3yugmnhT7LScVmAUXPMv1L/A6H4Mu/u9Bl0vPSOs6A7ineVhBoqZs
x9HRnwPuDwLypVZa8cfr460tdfZ+y3RoCBnso5cf3Or6EJlFTfOy2OIKY0L6trLpQWmRacTWMTrk
Av5TV3c4tlVtcro+urb2uvj3gmCx5VV0+bpONHMHclh9uERbZ0QbyntNVayjOcA7UNCpOQigavtc
Xgoh4tWwCP3xkb82I1DiAgAySkxiy9Q6W41ZglHDEOr6I649IYIY0PLZHuRF9fID6ZjjNGmC4j6u
xeJ776bqPrXTdl8BLD9OmBluRN3rQw1UuCA7k8k4dYbFJjFwLZgSOiQoEIVgPQE8QL3Jx7MPLxYc
q/YAjHWfNlrw6fp7yn31cuUxrkwPBNQB9VXdASMFi24h11Ux6dE7ZD6LfU/fZ2PCX4cbo8B1MA2U
BtiA5Jp7cZHSseBFCFJoqMkK+8mB0Lh3jS7Zh6nZnv0Efj3EsgyWkf/NGR1nY69/PZdydBJ+sjuD
Ct7ybOnjbChUvq2rhC6pq9C9EFzKxxSsO/r2sbKx46/NpUEXBe9sMnx8bi7fNm3hMScZ2gMusDXO
MnzmBIrBpNpZzIUH1jM2buCGB5j/Pz+bFCHltYK6DgXny5ENX6+zOGRkNTeHh4D8zWtwiNsYRf6W
ZcwIOlqqywKRV5fLUTqQJw4gJN6Py8IB33mQysixApdCL/j6C60PRQuOs4HMYJmSG2DbsTjghbB/
mzwtg72KLWbrdcXP1zU5oinYCuoXJJa07i7fqgnQ+zJTGPG9ioz7kCZ/hL0fAARrqYVNsHz/wZvh
jUNvEL7Oq2x/tvy57QXE4CpG6K2puIzqLpoBOkqKG0OtZCC6ykiyeUTVyl1mILpSVhxZ6AU2g9p5
vVM6+4DT86jQ4gP6PcLRwdXOizHIQyJZR2gqG2Fz1LX4R08iA8eyHaTzl2VOvDaS2hC97uEUnRwH
v+gPIbBbb9QcKP1DBk8SPRQsCIrSg3Xa76xy0nF0VtRsY5G+PuYpmGvUE3VqL6zURRmpUCzU5xAk
8YbM6W8KJP2Bx+/SWH2gI5ncZKnfbmzxa1st3QOH1IK6C7nOZYDNlYvqZslW29R1e2MbPdIGXZUc
r8fV2nsBNBOuI6iaq9ZiC3CmBPCFzyjdFEVnQx0x7kx9FFK7/K2QPN9RjcKNb7m24ZFEWxTLGJCP
evlmkaXB3fFNeYhMCH4XCh7KWGKcCsOs39Ke6He0CtSTVSGXdv1t17Z2Eid5sqhcRp/v1C8Olio0
OhM3SN2LS9kuhh51yAYth9ZRhIc+yLeW0tp+JBl7Ggw9k5714iAb2jE2B4Wva/gg/oysA+sl8vCo
2ayu66/2XOJYbLPcGMgGoILJcs0iXgxf1SERRKzaRhkfyrYCBimNfusIIk4V1jsFKDCeC2c31VwQ
46p7j4LcR9UpcXVFVA7Q5oDjXTDgn8PxhzEuOnIzujrGPMY3A4nmiQao5fVG9FH1AwQtQGl91EHu
3UUlcnyiDfRdrjrDyUfMBOcSl25BQ7VIwb3mHMWhfc70ub4TgwMxxAYTHxhatxHOz1/01Vcw6MvT
eTFpmhmXsZVEmVoGoc7VANLxfeZOHTq4OAlFmVWdRwgknjs37bE0MIby4XscUctFsjFOIOg0uALE
ldGdcFeq933do6KOA8ohBPK98ZwrgaEh4PT3Yy4mC/S9nswjSyAcssSzSr15SzmmYKhg3thHVmKe
oVDHNfgmVF/kz1/EPM4jdVKWXJYG4vQW1u+HGl3qTy3tMzbTeY5+fo3R/FQ56yU4hyzxcjzbRmhs
kMmb2/X+WxBt7U3ju+JYdxh+mdWQbLzf6qdEIY5bOUkMXc3L8ZQgd9zWUuQ+qQUP8ZSCJqWqjI0I
ItbX15gjf9cyuti32EIkxxUAyGIsM6bxL+ssWZ21GPT60M3D2VDeYVEEyq1IwugpGW37yW3Vd0My
9h6iD9GN4SvuY5RW5W+lhrpIpX+Pu0Z7qEcX3YGsMUHPhYhyE5H43Rq3ZTniVu8XIaWxskVERa09
ZcRpeD/Y2ojsZzbSp/H9chBIw/o9mklKPiPUXpX2J6QldE7p0Be3OFWgEKQpmQM9cG6Gp9GN6ls3
zbFcApPbva9syiU7SqZ4XJKPS0hpGr5JUz1Vd5g5WV9EaowxolwGrumDKNLqpCEYLY6hjU4S6jEa
JA0xBejGCjtpP7t+mqBhUnQ0JxA4OFWYv/5q6tTXPDu3pt8yPYMUx+5VH0vRAVFylFb/NeOikyLc
LjCPQ+2jMeDRx+3vA8S19+oktCOcXf6zRktNpDrt8rM7RbB/OjK73TD7B+pAsDZybZzyfWsZSGtk
gEy/BaKL0h11el/FCsVkI2i4b5ygvMJ3uB4XK4col382Xxwq6RM866W9WGIzGYPdVdhaU2KVgtLW
b1XaRQejq2DGwYlGFxpWx/Ux18KetIBVBv6KdG1xtIg4x5vXZEw154Zg1C7Y5CacMMkKq42wXx3K
oMIBOYHoX3YBRFX5jt630rWbHSQv1eYEkbv4bZ6ZnOtvtbp/kxKAHKbFoXJduFxhOqpq8HN6hMPc
xAZz1Io7NQtR6g/c+6awO2ROoBCD1a2O7hRoh9qY3D0ge3ELfDvfB5YxwevjCgX1ShyHGfMaX+/c
0/XHXJtwjCxMiTGgJLEENcxOM+pQ51TPDzLgOAma15S+MWRpW4Ti/WS472N7Kxle2XwkaARYF6Az
+ouLjXXoTEw8MXjAZA5RVnRT8u5YJ1JPKZNm97sS73dYSpgyQjscg4997Iyfpinz3w8VNAzJP04/
WXRYt7IqXX+9LeoaRQgyOmA13BouJy2De1yVmo8qMw7PYON7ENK7dNKG1LOg0fyacHnHxkY3AEMg
IBE/hoYBSJPSXvRbDl4fcfc8uw8inMt3CIGoj8C+sEKw7eZzaAr3LQzhCEFicpM/KqWxP45lZH7r
jKm2Nr7xyllJIwdzV11QeTCeC1EvFjK48LLJs5E6F3DMox1NvzdlZ+5HB7MBtxH6z4eRrtM+QvUY
3BmF+8vvxsmDAnU2M6ONCrPKHit4byrq/X5oPeHsJb3pWNLXY3dlNWOMa3OdYr+yXmED69npKxxG
sQ6pooAabdHg1+PCzIF6tTGUthYYZKIgDGTWbT5jO158T9giBaQUXhAcDJLYExh93+G0sAeQiIai
+55dINToAh315sy5gyqaH5VqijERKcaNyV2pKj3f3bi+Qft5BVeNG7yYfJGSc+Vuxf4C4xWLi/m2
jHKs39Qhh90IVQPEO3QQEW/VbF+DQSxiS7VVvgTwByR0L2d7sGOhtyFFVKO27G8ZRvHvZ3MWCCsP
CRIIwnibtA7l7AQ1BAdvu/flXNKmaqWLR2gNO3T6RzhGFheXRp02Nt61yEeu9xljA4ZhGYrziDMM
IttYl2WVhvFc/GDW4wkjqvA2DeJp4/BaoHhlawFYDJciDkzuf+4ShIbgAyWOierJ2PilR49Mh/mB
LVqkZsgZRsaAjWwB2MdsP9UKpIHG7De6GzJVW6RyAHPorwDUUFX6ipezoQt0OKDU4VgpFzduCjoS
QL1+c32xrcScQZ7PYYbQPUiGxXFm2Xi7NemAA3lqaW+LSccXK4CGnfbteATjlXvI1NfnHNH5c1ex
X/788JpBw50MBOb7ErtFYyhMexilmLlQevPncfZytaB042fJ0cQbzqPIgIgkjMIytJWn66OvRbzB
y3MPA2EL2HBxLuBuaqtRRzkugsyzS6vUuuvUXnooaeDFe2e6kUV5ao6jg3AxlhjUlbDs8LlIxoMl
dZ1T6CSReOeUQ7nxaVaOcC4MusRHq8TfsvARuf0MC87QvcmGvxnOuvZUk5WcUQskFg2YfNM8b9UD
1galiSFJEy64PXMRdEidAX2yMAgMYBLUdfJodPl8jHBkvkm72b6b2o0of77vLsOc7NZG6NtgqS3D
PDZdaUjMiO5gIEwBGe2oQzujjIVoVmiHhuwmYqcM/e80IxwlGZ3jh8Stv6SSbaUIzHmuR8XKTmNg
VkWWIIW9X5WDU7gaXYHiGDyhCC9T2+pOSl9+bMoaa8cMl5rrw60cd1x+sYfnbsgXWPbnkoDyloE/
sRdpOHzFpeBG1JFCWm7nbBwwa7PLvsb9BYwUubI8DV+cdiUuSWlbofODNkKyVycA61j6FbukUN4k
aor/R4qSzvXXW91JwQRT+IE8AmBe7nMvBhWs8TRwU8OjQ93eoYNMRyZs4/0wAh6fekiPxYDaZlwr
lMHxWjiXcPs2Do/VFxeqgxq1pAstoYRxXjXYUfAMczlUx3YWszdmCYB5LfOaUCo5z+7n6++9OiRg
KAl9gTPqLJomsRYVI5ZFbKxz2D7mpJpkTTXgFdxMPXAzU7hrB7i610dd3dHYzSQYVXMoAy8WcFGb
UZ1oPsGbGP65StFPgONt3VX+NJ+cChpk0hfOAYVftNR96PjHGawe3mw5JtYT6lYqDlyHAbkS6NVM
0PXHW1taJBfMAIkGCezi6dp05kYI99ZDHiM5WLXxNXLwSXVFpNwhFulubS4ytpabC7A4hMmeuTDm
Yn+HwNAAr8SQk0lwMHCi8GDFWnLE06I8+Ub5HV/S8TZBwPpNmRTNGYd7d1/2To4nhxh2Ur6CXHQ4
X/8Kayue5YejAQ0nbt4ydF6uiHLocq7fpjcDi0RaE4Bak05eaxv5xvdeC8LnZoBEYpp0/y9HCtwG
E3LQgF6lBPa9beLm3QezNC4eaeShfXGHadoWqmhtULBC0MUk+stcphQxKOgoMKGBQY0fDjgyn+YW
n0dX03SAGsUHQFAffv6DgqxDY4wSIv4Oi2ketT6N8zoG2BDY6X6oTA3Ca4WAUxPNG7v1CqoNbLAK
ygbJBS5FxuKSGxlhIBBTxcYrUY3frQBdIaG6d10cdHu37NjXMjc6hNxtT4hB6fuR6vR9nk/q0RFd
S5QjgA7mvjyXpNGHfNZScMUUv6ci3Nh511I70lea7y5AGXqBl5MfB02QJE2LCJIy2fTcgy95p9W3
YV1XUMKT5LYTc7/TihB5cZ1a1/U5Wemh0MWgOW2z+ePhsUgsEY7Ou6BALCtwpv6YtgXwi0btIR03
5YnyJVTuDM1uZ5z+wepygVkSghBp4CpevnY4UFYTfsrAIdKjteoECG0gC8U1pf0nQ6E6C6PPAPah
Lt7RxCYw9CsivfGxbHLUHpXTUJ8OToUs5fXP+XxMLrcy6pVEHjU1OrvG4rWcFELFSOGywK79UYOF
Dv69mQ8u5oyhk1cPY+jGt9VYfaVjp5M0CRS4MCk6pbMOcrHDK1JRT27ToICRG9xcfAxR01rdWRQP
QCClw13AaXEKrExFr8Uf0ESvzI23WNsacGbgdgvhgDv3YvFMtZLOAZrLsp8/HkMk6w5Gbla3lV3V
+y5oerICNPKuf7q1DAQYrENRgVokO8RiezCUqUvyZuDTYVF/l7Bz7TIfQMpoF5FXt+rkGan5qcus
4FQUWJz1BSqw159hZctnc5JAQFDA9GmXQUk7zU9sIqVUkHTSQEi/KR37czQiTnN9pLXm+Muhlo1g
nCb7DgEz04OrgaWEhiexjYXbrhcDRKrGnZ9wuFTuZ020QMKS4SbPXB9F28A4bjyJnM1FyJrAjdiS
6fmBlll8d6rZ7hj7uolvcA/OGHNFqurjn0k+OEcrKdoTcpLdXs0mKg6WouxH19U3VuhagYeCJOFG
mxo40rK5BCM6VKJEM72wGJDgb224I1qhQOZvhZeTAuxE3yPISa52GCjsnlPDQBMCpdP9BD1kY3LW
wgCgiew7QQTgtLpcxFU0oqwEGN1L6TmgYK8k5zjEH32oja2++Urq80zTk601iPNLRHM+pBMdGiIu
luZtKtCFg96gcXV9jldfiM7dX6OYiwXdBPaUD3pteogNsW2IkM1W9HhjVsrmVModbhlOshYjqYHE
0xJrYWOP3iCPhvxiPmF4TQloD6on2TUA4M9Nn7BjYat6VgOURB0ktzB5oL4cdWArMdoMMYhDgOj6
668uNkonkNxobTuS+HiRyoVj3VSjPGwsekRAo8DthUZJxUCvq6NuZfXXyJ9MZK3z+WEoykI6EIan
eGj1jZ1VrqVXH8eS0gY4YuHLs7huBHHtanWlml5eWOhER0PrJW5gnpPZzZHNAWx//c3Xx2NAKgW0
NZcYNDEBzKkLua7iEs2TrIofjA5b8ZCjneMjEVupvLybvnpBqgSCZF5WAReRVhrCF9UId6lUn0wD
g3ORj78HyoAJOAofNDayGTUgkTiHKIirh6EO3WM0NsmnsB7CN//g5eH9gPuR/Y7lrKNVh41N0bC2
ZnypXB8afZNWlVc1dnGEXt+lG3G2tswoBVo6pmos52c6/YsbgzL1RYk+s+GpGM3dZmk+YA6MjJMd
VVun5XMCu/zQOrgqxJKBqUE7vwxpjGeCQdFqkITUfg8q/CJ6vzjrhamoIecHjWcVVKbxTnE95Mz0
fdplmnSsVo41LpCo5AzBQU803HnasjyjmZrdOyZcRwfDlCO2mIpH9x01M0zib4ZQTNi8DOgjmWlx
qkQW7vPRcI6hYldvUliTxzDKdUAp9lZ9bSVBRZRaEq1lX5Tbx+V7ziYisR1eKVjbZJGHmYjr6WFo
nZAOxYs8bSkuJ+F0rru53dg019YOOTGsU6QZ8A5aJAMQlCDPmwjxdY7dnFDuap4CS5EahbHPLUFV
N8J17U1NQKqqQT/QsJcZsVGqswgBFkP86VCn62sDubnwHhRMe27MIXnsahwikKmuH39+nbwY+Dkx
exG2SY/AhW7ikRE29rTXoxGJ0wKzBAFqDGsSw7q5Pp78cMvQlWU0/mfTcF5ed0MR0xxTQVoAAk7+
dETu3CIPR2Y+TyhlYgvxkBFN+6iyg+MQu1ttxrW7IbPJlReNFIDPy31BqWslS8jgvTnu3J3qF9Fn
n3T4tkjd8RziZLpvGx17vBET+cFs9RtcoKsvPs4VuybDLFcVfSd1/m00sNAqti0dG3JOsps+SvKN
b7WCWcdvTbPopdiU/nniy/iPtZjwnyqdKoQe31h9/s0YK+4utmhOlUShl7Yz7PwJiWykQ/Wj09KB
gFKt3jdImOxQGIkfhqo0HtUA84Ge3Pf99dlcPVxJlfmS7Ps8qNwVX4SP1iiVhjCx7uUVBvJorKfm
ochwFsRE5DjU5Yxie+X8mgaJdTQUisGWbaVvVD+sNw7Xte2X3ghUYJvMAxzP5YNkoagnnNRpBo2N
+dHn5g6dhJLSjhzv4/WXXgvhl0PJtO7FO4uk1dpRwDwzNS7t6Ikm+0xJzLMz+8Gt1aHl0fXm57lV
1WM0UcPcOGjWQHryxk5OA1kEC73F+FEfq64IC8BYSaB7gz5hxzGo0KxNUZw7KCvvAkdv7tEwzUl3
4ukUqHl4Lp052Y+5L96R1n/L9Pg98Wvegs8UUCJG884cwvqeHhDmL6kFOj62fFTtjGanD0l7H3az
9hnheMeb1R7510IaUYikOI1uD0hHD/J7n87oEXUE54jng3EvaEPfik6vjl2qdwddQzHx+kSsYQaY
PocCLisWoYZF9PEZzFzrgEZyZHVvwxByL0Q9G8xx4O+RIzDu+7Kz0aaZqgd8f8sjgn/D3Ry11j4y
8Jwo7Lg/0F/Clx61M69D3uxTNVj6m6Ar85NhxbmGDPr0fU4s/SB6e6uzsha08D00maVwni9BrFSG
Bk3PkL5ufR59ykK81lUrOdHzqDcOmJVrPVd6tl1ZBDHBki6C1ox6p+tpo01Zgu0xaBfQLV32WJZx
scMYJfcm+LkP1ydo9f3YHDTqcSjxGDJhfLFS0CbI4B7QphF22h2NXiDsNNhfNNBh/+DWBuRCzqlp
gjZfjKQhu+WrCiPVNcrOqmXe+m6vPyW2sZUZrL2TzG5phdKkAUNz+U6QLyp4uezJQ5uWZz3LEXDs
Nf+go+ezEd+rQ+GjSpuAuimXxMuh5oriGbg55swsQNtZVXq0GxKhKHSqjdx9JTzIXWmywnkQJD6L
fCebBDVHn55E3QTtGRPJ4CS0ot4DfoVrndBRRS9oq9e18n7Iw0H/RDRJnsmLmHTNJnDy0tU9a3Dc
QxmYKSgsMeJX724VWp+bKou8gzsmeyZhKHHUixdsUBVx/Ym2Ru/W+WmywFBG4EYOKkZND0pk1IcR
/vcxnafsMe0UfR+HebULHSlQ4OACASulOeFDRF3WDYAwIhDicWqLIz58zj0oQedtDaoZOLRRfC/1
NribsQY70ckJTlFT/n59Ya1lBgBiaJbRBKVpsERLaTgi/oBawDIqbiJIDbtSaYL7OsVvpPdLEmU8
vnZ2g0A0LvA4EIxqcm8iTbz3SxhC6hC3Hh5yxkOD+t1Oca3i0/VHXJlcIIUUlw0AXcj2LA5kxPzj
QS0I3q4IldswRDvThO5/k4SI3l4fSh54i7m9GGpxIFJL0ySRF9Q6LqQH05YWZaHqb2wxK8c+PWDa
zlK+Qobt5WpMBzzgWspYAB8QtgzspD81VYflJ+yzQ4SZFP6XefzOzY3yDAY321iha9+TeiztSir2
nHmL76l2E/3pCeWDsa4jPmoUI4bfflWGujld/5yrI5GhoxRFC4yr7OWLaq0BkkTCeMIiKN6jIzyc
6i6klm0Yw4+Z+/+nGPY/UP1Lk1Wt/6z29fgFiupLScznv/9D1Iva5i/4LYNVos/nWuTpf4t6yZ8g
6fWXhTr1mr9FvRREvVSYVC7zC/mUFobkMjZF14b//V/yh6SBeClT2ZJ7KLTvnxH2eu78/XstcZxR
wOUhBNKb6DK6yyo41aQ0jKrCf7JNB8mOMAY03fzBDW26QQv/xkjwxmtFgr+3E/he8h3d5g94GPS0
RlHfaTNrB3PE/oS3qB9G4zkqoFyqvo3oef9VmfU/nj/tT8XP/05NVon//s9Bhvjq91zKyb0MNPmf
/CW9qqGvivANk0gOTFFB5kN/Sa/a+i8St8iRQZ1OR1KKrOIv+TjH+AV5LtkKcBAZsSBW/R1nyMcB
E9c4cOBvgz76KfPvy52Uw55Ot4TLkasRzJq12K8Lq51o38bDQzV2FZzOzhkTlH0xkKeCpDeBwYmK
5zzSJzjhDY5/HjDPqz75Tp+VG+WP58vSv+NdPosNrI6+Nikxy2sJfeEEjxuZwT5whbH0GLFkNWxv
MWMYlI9tZpfWAzIEDdn5gHpjl56CCYulX3FodNDPdyLAIm2WFGfFcXEld/vIcN42Sh7N5xfT+/Tj
gV7KpL76ZAjhQp3nOKVPIDX+LvfkflRtfxRG+qDoaooNlNvBz8Iv0Bh+pYsbTV6mUVM9DTV+zLte
s8IaChed/F9//jGo2TBz7Eh8sMXMGVNVoGSUpg9ZgKvDH7XR9+FRN7I42RmICdjHDrqaheFzHpTu
Xaz2aXsbtGPh/Fj36EMG34uVz7HoF0odKQSFHF3Kd1AEfUVl9eM2pqMyuLcZgkKhdmsVbdLurLbL
XPWujIJZ/9BGyYBMTTUpUMryMCnPsc6VdvRzddpIDdYehxQdvAGND/rMLsvt4qLjisAfYsO+LTPd
zt92gRFO6N1L91c8cd0mN4/BzHVdNjwQyBs90ZtKQ2c/wajlbYHU17RRO5IB8TKuaaQxS2zX0p2P
quIyWzGmaBh9wz53iAoUk1cEVR2c4jYQqBY3Af5sI1qk6dToeGKLLP5TtLWC8vz1eNFlVnLxGFTf
UTsB0kXazTm1CJjWUOYaDDn088kNc/93uzaaSOqsNK6osCZRohIDKtQvkujR7mJkAfah6ZahiWK6
XaJNlnRDFf+pmqNQ9/lUxPG0HxSloKaNu2QIBFIf4QbeBa2tWF/CcXSaQw3hmpJ139pV8iXDS1y+
o6sUyRdarvzZdmXQOt71N12GAJQdGh+0S+kiUZV/RbVVRAwgORr8I+VEDRKgnYGaLc6GaBKeMmu0
XEn3c1D18mdpnxr5rqvaKrWPwMHcXNnrdS3F2K4/1iIMDE5p9n8dqA+HOnyYRWCWwogmSFL9MWtj
+JUKWkLlraLNQQrDObAex5DVuzODUHFOuMnlwdbKuEwmUdX+0e2C3U4RgB1sEQB4uA44SCErr1Ep
bB9GZ6ZEmaEN/83UBzV9wOShaZ9wTOT/xmit/RQGSYlzS56iYtgCcB/uA+685QnAZDphw6uO8+e5
STEGu/6l5GX6RaTSIOP+C1/IZAFz415W4G0cdKARTMiwlYrlHBGh15H8rsKmeZA2xO8hjfXjxiJ9
FTSwoWQHh3MHxhfaCfKhXhRIWqhxij2E3bErZtV5RAYgsj76MTW5N2bYDHi7aF0RvKd0Y1Y3dp37
6UNVC7PZtXrGhWcjWBYymWymFtupRKGBrUVldYnC8PV4SAYjbY6zpbpvnKLrtUOnRXiEQRfEZzAY
w/6tVc41YnlhpYF/jbu3WVw3NBUde/4MD9W3vrtKbD3o/4+589qtG0nb9RVxwByAjX3AlZQlS5bc
9glhd8tkMRdDscir/5+y9A/a8oyF3ke70bAgW1qLq+IX3jDatXUg46M66oaVByF46T3ccEia252X
i8n6Z3eTeXgKaTE1YNjL8CsJkv8+lg6eb0vSjcOxyuZYfagWXUYZDvXaOwWbntynbQ03fav6TXTf
FzV0GF5UcfD8+2X0Y0f9vI6M6rQRVzXVoeBtgwNQnW1J9jmdTSSzdOU5H+aFatKuzJXMm1TkEDAP
NbWs/qoWU5lfBv6QQynWmdanRlqZ/73GgHPp3juh3m5FBgh8rU3UR4Wc4+rNWVAk/ly6SdgfC5cm
Btpl1OJ2eS3LmUpG0Td7PA5X71RLiHkIeBez3E9BAL+nLv06+uj7Xabx48zX/qHu6iq4pb4XVLes
7GZ8J9n98SxvRtGkQog2ULWkivDmWSHV4+s1xfOxH6PmccIYqjhgFKcGKOVjX100joPVHtEqTnEY
KGHeF64Obpw9dMlPEVry077JvGaHHciCeM4YFMdocWbE5TMHRw5fbgj669Iaz6dsi74iByP0hUbr
436JbImniwCKkOaBCi8E7gh+l6peW+U1yVM+Dumgc/kQecuMY0Dv8w5R2/FbTult09ffLyizbN+M
REyVjP/4g01pTvi/HRE58cvQx8F41M62ig82TJAyradBBncekyfPxRaIq8i2msf/hzcGhwYp2iiR
viWkTqB+YdqCSpjapqKZHYzyBKs5L45208r5wkc+siZAd6bpnVr1m2DX7GRUjw3/Gx0k0lqzkP/2
kaMWjw8X1dsjzKpAPzRlEH1KEHF/3pp2Sj5Ha0TfA4cZlDQarmKUALIBksc//viEKxR6TZfyV5Wi
zqtz34qX6VgLGw9VOWtn3lmBgzNfHzj58gEvqHiPf1z+zwgeP07hBDwqPUpCScb+zZXpSN0vcdxP
R5A2c3iUKmuy7yN7Gkld7M2xRIidsTsAgBreu49MxfXNYiPBg+wDNN3+teLcYdneauypjlEwIz9N
11Cb/AdH8KGfUY6zrZLOqeviPZg7UVafRmUhEsVlmY2XnW0zOP98FiIKG4YBRMv4LaCoHDHfaYtl
5Bzo2uCqipP+uY6b5Eq6ltU/q0GHF1usqU79/n3fxk3AZRAWRnTZ0LFBgL+5mLe+tfsh4CYM/Bpb
oVW38ccBhYWPSy8tjPLoqta7IXepy+dzaJWH37/927SULUCxGnwswSStam6Sn7cAdEcxuFs/Hqt1
qpMZTTipDgo2Z7T3Sxp5gKps3HBKtwdDKuPAuu0A0lx2y7RhP8Y5dKswFqI3XMlhTJ11fFd94tdz
yQwPpFPgJ5Qk3z7hPMRzb2UFTyjocu6rKozXPzbtWOcJ3j7jH9ZSeWKPe+Z73J//NDak6qg0RAY3
/wuH2W9A76BhCP/fW+THOZ/whi3ZTNkudJoQrLbfQhdOJm9MoYJBF0PH7Cp0cveD3YQbmgOrAwru
KkBp4auLvkT8zuX1H6I6KvIgzylKQ6qh5fDz5PWF2jZ/yWCxiK36U3kFqtzB2uI/troNpiIicMvP
gom/91anPK/pgqid5zTbe9C/Xw9SDhIozshyOTzO21sUV2iF5G8zHPMkLCzWchOLIa071zpv3c6h
5bgExj8MPailv8jdDCFIH3De/Tur+U0WaFZzQPJh8lCzWt42shKEtFB7t+gEh90Gq6Gave1QKtii
KcKGKt5HY6a+dXJpotTCYetzWxEHHde6bq+RwtjKE2u+fVwaJ5rfO/LMZPx85CWRIReTJ3HrkCn9
PFlF18wSv2+ggKicoWai4vrKssHZSNs4JS9B84hxR/todfHa7wNrGtw0L4P25HRL8zwIifX7O8P1
y+EDPBAgA3VdWpmU4948kraBkmnFcMXL6AHjwETtMUtGnLrpgqPitunYP811KL7FS62v4UU2MJdg
5ePf2nSwGmo5MXyKw1nuOh0JMry2RNahwscVu7fGPs5Y3WTvPfcvtwcXJYqSZqZh8ZNO/TyUaGei
8G2hw+EvIUIC+6ihZ/I4Q5Ur4K6Oa3Q/ad3rvyYvb6uvw1LGxR3dEj18DipnslK3AQf+2mL476Wi
X5+KOBy0EWLnbEp6Zj8/lY+FqeWFjTjiwdlhxabHeibPtlwZi1s3q+PwYp5Hy+J2X4kLn+pui9T9
tsxZGOD33m3ldNS+33YPv5/mt3ZNPAn2WAbCx2UPuu1tiaYNi03R980OgdUOmMp6ZHRUPr0cnGyV
ItMQ+GeduxZQAFUEjuRrizoT1QO0UsIR1eWAvyrtnopGWdnQQHOlgzMYFMGE+dSy+BerT2oRpJmF
ZtGZn4yl/Rd6beCBcN6JtdW8c2n9ciOAw6DGwIVJ3whC15uBXjfgN2NuJwekLWJ9xBzT7i6tqc2G
QxUvg8BWNUNTE6nRrWvf0VsE+PLzPkbgDb0+zlt8T1h63N4/TzMyhNrjMClPay81jqK6GjcGK1ks
zRc0VfIO+LqVLEp/EZ7yI3VecR3gMLVuZXsbgvuYPi8/akalN1JzKny1sE6cuTBFMjq8nY53lq1z
uzyz+ynX84lOIS7cZyApm+1Jt7orv3tRb9Ufc7vbgs+l5D7OUqqk4QNO3RhO8AC2XOOd05CKZQ/N
prJs2qE21W5P3so7wDusap+pGbcyyZJDU3aDzeauJl4Wf96htKadAKTDjyxNZ8v+aNezrJOTPZcV
v76uAwoAoF4r89ZZANglRl1fZmO8x/bKLCaHvGqmZZnUZukUTUt9qi9iUxNDagz/WxR08nEUp7y0
EH1KqeC3ob5vVBQuet/DEFq/zA2GwJ+cLl+d9sIPKS5xiKuW7w/aDmXmnTJlWaXe5fD+aApxkvvY
+xXIcta7RrbI2uyR2KvGMg2qjJHbzyox/9ZX4RjeDIEozN+R3jnBWdw0ybidV/60gQqMGGxd31pN
GGIIj8N07tqnUk4IhJ/3oZ9lpcRgKkAciPkRZHaXi+Wyw+5sRxE937w+LbBcWgLHbdMRNbhSz0GA
8zV5t4ti2RyK7SlbKbVEIBMLxwrSsg1GdmcGopqPzDKql+7S1iM1xgAiONbHWeCSmh7zuXTy+cLp
Zo+FV1AVZei1V9qMuW35JQNbuHqbyfgH/Eh/MG2BHW35yA6vwr78nuRlyTz1r3u/WwomvRobFBL3
WQuCHYH8l++6FexJcIbISMOnD12ZdE8uer7BfTx69fakcBebbpIwy7+HtAbGR+Qyl/6rUK2tr3pH
41+SkkrOyK5IZyt8A21MCuZyrizzphCWuKZgxbbRV18G0vrgrMJUMIEhmtkaYO1U4HlaO3gMXQqv
R2zv1LKfkRyZn0LkjHnk+uVZC5/67deoy9oVk+GyIuT40LuLVSWnybKdEVPieet6JDdRHWdXTJ1t
zml/yikcpXGcy/AmSTaReOfugiGfRRQO9z65sP02meprt0syL81EMIxr2jR13UGFd8JOpCqLlvFO
BaUK24MQ9oSPag53X19JZU24IVP522S5l0lgqVM+BB6nQgEZPgl2GFNEwcdlbQYMTAdHARuZOk4g
XF2nSmNF7m6d92XrLPPIJXuJoFd34UaHtOzV0szIEnZ8xmMkRcfWghoZqHuI3DlnfBvIanvqkY5n
rJetLrcnHHvMj/mSxUOlBkif09/FjthYgjXgMP7SoT3fe0AOpiq0buoIG+L7rc/MFSJaGJhnZZZP
LLYogFIlTkGmzJdK6ZbhHPFrL7+/7DIPnDG/5JM8s2/dLSkVciLe4lhJSrGxr77OSLvynEEhVvYK
R4yZdOFDkuZY6wbWajmUXvmHY2WDPEs231dfFEefh3MdhgDJWelrkd23yjX+GhU33oIRB13oZ1tj
U8M6ynOzLxDO5+zMaSQg+iOqKVTurm+Uue2WPLbi3VxSQ/yQYDAlnnp3tquTIykaxykWTA7uHr7X
reUDJ6BK7p3V2/iXqPI2JI4Kwt3uKpPkQHL3Ok8oEtKOSflpm6O90YoL/+UDiwKrCoVCirMk1/M6
Sfp/td/Pf0aTzudPQ5ULRH0Db6ExCCG41XYayw6k5cFZ+rk/+Dlr6K9ucKR17QxDW7VH2obx8GEa
E8AvYa/Dwk4La0aZZpw367Ka5lwV+7guveZM5bTNbgbKrvSysqyaysNQWxYGf0EvsvzJzweXB87K
hkLt65bwsoCJeu1pMH4tDXqndXP9KLaow6RmA9nVVXt3Hcw+WqZ5Wy9lIie+ybrc9HzmPDJXZaxi
Z72cItjpXyF3mGWIZKoMzvNqDCCIYh/UJPeT9Ed+ldaLZk6p0pu+xrJkxlqvCSZoF7uspWQ8c7Bs
U0gpGQGfK29WQlyxYFvcTeAPOqnj1FRuRpZJHF9E8IDY0P5S0vWFoCLMGdePk8s153EXWda+BS5W
U0V9udgILgKtTkXvjbAdpmBwirsams/ybdtGc1+/xkq+k5nj+vUur+oyI8BsrcXso2JdPV6fvW86
RK/Xb2lALzzJy5WGp2fO1hwc34RLL4FXMIXmvlL4mvBr0RSaQ7yZO7Mn7M0xd3EphblU22U092cL
uJPpqqesNEPlR2brv956AKRwjtrR382E+7+9utAqzLkZhbh1Yx0Meyva2Yz6hnTPS5MIdsmPV56w
5oYD32mzHvJgNY2nNkbEzEKPxSaImZol56WCtmaedkNYsmUxKy7G/H61s60eHksrk1a4W+yqk0dc
saue09kfF3aljK2c09Z/iUvpjyMvSdFjSdp1P7IHY++izPi+u5wmOXBAaMvv+IWIlgF3iD0FNL1A
f4wmpnBerr4qasy6Ia4xW0+0fmjpg4LGYU6gl3eIKoDJyO6vFB3sQyNqc4EGCARWkGM93edkhiGg
solAIgjl9Fi5g9XXTwMoJYYhyYRll18KNzOjLrdo4LjczbrOuoY8HJ7B4NzMjRsPnI1qMsvc6xxz
LY8tvtj9sfPahh9ZVeUw6XaVmE9BRF0zkD1L2j/rbeVtzp0r62Yov2It5g3Obd4GFUPRCRXAb0jV
YvHqbQoOnNhP4OysfoxUW0Tm/QvQgdkXYYWjrJ9ewwJHVGL61o9rPD+uluexGTFImkyhuiYl3fnN
ZI5hUUTCPHTvm5jQMwiJCcUp36OHikQq176Y4VoNZ9MaVkzHa+wh3AE/sJ10fPMhmyIhIn5YBhmq
+yHGO8W7UEnTZpC2avOCqMDPfJxgnjs2EWgCSxNapbCTXZzEUw6MzvchBkEgZSIDuzXNSyE982iv
LxE1BLvd+dBPHY8WeCPUit1ajA1bBFO1jpdxOoHnnyFMy0FdY+di1nM7dmbqUIY3u+gVENIXTchj
eY1HHOAJ9ePtQEPwkhWlD9olgeza8jvkvQF0LhE+KgpmhZiPWdbDhD06AiOVe1nX+Sig89uispuD
5VlRfkPc34mnSFlD+0dSZLF8jhLebzc7re1PpyQa+/YPv69t+vqyRMnd2F43Q6/OHN0jDBE0dTA2
bBwiz31Jq6f6BARRQpSGPryBcSkkZc4uFeOYzHddtW3rJ9l2XoNu8FBs2Ca2Q+UShinJzHjXxQSx
aUyrJOhElW4dqjrzgQUdF/WjzleXL802NDLc4WtfzxqMbqajJJWzavRBappMSQp2uMY+papZUHe8
bkDpooCs0f4lpkJNmDAU7pbJlLGpIucKMaWu7O9jQDk2Wpp2rYLp1k8QVppPPaZdDoedyIMPjkPB
ajqrktG8P9SSWJcHaXXmO792ev8Mef2qsQ6N687NbT8qYcdnWiJMtl3E0Tq1Hv34rcC0exuHSmQ7
6W++dI70BrOVO7Itu/JMj53NsxWyBZkg0kRvDt2fxitaa0D1tDULZWF5mxMPNoK6z16i5tcjuxdu
AiyG2MaqOYnD0JzxtHMSZzlMcbmWX8exDwrs0jNkKJzDRDrUPJQNmsYFh3OdB5gCQlv9VLpVzMwu
CJyGUzonm4NpxeTUS5gGVmTXDeKofdDbuziC0Rl/ijeHdROKbBhdGuuOCK7dYDbhatMNJm3zXi65
UnPP1Du3XFc+gvfyI62d+zF02WazpnpPK9YkZSQgI0fGS24aDK15LUQ7QT0MbcDuLWHjbfouy7Q/
Hlm0CVc6C4VgcvuRnpRJ+eNeqPmdy7n3zF3vrZRFPHyDTabr+rm5vaHrqhkGxepmnT5S+M1KcfN6
XADCaLkR5r43pz6BXzY4etfRxYQ0MmI8MIl78sRMOWlY4UE97CpHmHxliJQ52tfRMjFmGTfmAo7i
nJ3KeQVbmEAxcLPpC5pWiA9BXKx+xKQZnA2ZvuIl7LAjzcICwBx48TJH3BmjsvmEyHkoxtRtewMW
KRurb9Wxmv1yqM5CpCDX+JSAKtMHZEdb+cGbPOky1zPDxqnBqgnsrHK5V51eGx7PyzXehqXmjFyD
8Me4vKQx1jjmjgSGH47tfhhjVezoEE2cbPaWsMp2W5Fs/JbXAeI6g8htTlFB3EqC9BI4T3lCyWaw
PAPIaVEE4QealyNvKuCfqdPr5Zr1lmBCqtiyapG2eUNFJe2yeGMN9y+Rj5gyc+Z5q21CBTfOzaE6
vYTredaYdLCjW2MSihXLYvr1nik1OFqbmy6excwFEY+OCbRsiaZ2d6iFlRSXS79mq/tltRK9bKeA
AdYI6fnk8Q+2LyekgFrETPJnpCCm7CFRq6zONlFY2bZTpaU8hNdZP42f+oX0111OicIZMKCMq/iZ
MoH9EXCp1F+KBair3hc503jyGyXgUqg8w4k7q5oFNcnN2055P3nbR+Zkk9Zp7JJAi4uV8qNEE6Lq
tupJ46Rhf3azxmkProL6ZFFcTpZ8xJRrHgfUspZq7u4xEt/CMhW1J+Iz6t6W4CLb1rU6TDCfvjpZ
rd1zq51k+a2c0P0usU+KTq2nE9leoIikwvNtUpZ6aOjIZbcqF2Zfjm1eMuhaEuB9zzZV5sk+HGP8
130gKyE5C2IdwdnacWJN+7HpbRTEuCb9TFyb1AwtdEdPbUuNjJEjeERgbjx69Bud+ioo5Lh9e824
XqNswgAT9bwUCV7yFcvLzIXrzwVZZZ70BPARQqlWiyjmDIAOXnAbsSjHl0Q95/N2+5f1r19iKFQO
zK7S60a5caF6xPIQgC+rry8pd5VtJtR8jXNftwQCAiaslnZjonDLm6T9mbJB/02qVUR0WHwz78fN
Q3QPjZNobnoXHlm2KA5tN2aF7YtJvYYjJrQWpTSnxVhtQ3k1USIrbzs3LuY+bSy7ay4itYVVuF9z
bY4MaromD7JIEHj7xO81m7/qGiRzUmoZpJK9rBxJCDo7SQU4MmOGOwTzerxl95WYnfw751LN0bX1
q5McKqmFFjuysqX+yJYKC2MPsw72ko4BSJHzzMcO6oYJ7JebvOpipAiF7W3Y9WFOjHI06Es9PuMZ
PY/PxBJzieAL3LsnLKZsluE4rFP5bSotNMbSKQLbU3FfhIM/7+bNNvmUWBeDe0KEoF2/YJ5nyl8a
S4rwuQRCIspTNjaKn/NX20yXnWtzfne9sh1W+Y/iUUQvvxuAToFwLNPK6s1wtFLbHKQDEQOxkRQB
3yic5cMb/I3MTaAdFy+j4+sZxo6LKU8Uo/KIcIQjnQpp4iBLytQJkIZp7iStSCYsfLmHZttreJz6
JZwfbM9kGzizmuMrcTZi0cBy2RTIPo2Nj13r6yVtik4Me4esHWVNB0D5U7i4czic1sAGukjRNO7d
qzbozOIT0u6Yb6wPFBPtjp4paMiwH0fejM4erBwdeWou92GgMxamfgUPUgSuE2oeDUZH+w4hpyRJ
3Tmp4MesLzWAxm6pmOCbTRKN1Dn7J2shXYa7xJlweI4npexPWy+ouAO07MObSPQuw4bUZL58zH1n
Vh9f71S77X8UTxeAnushi7J+/Zb5uXTmgweYywwasp2M9UJfhI9NyG2GKSu0xcls2exydP7ydex3
XIHm1hwcd524NT2fYvAustyGwbDF4IxTiuBlPbcHnSAMj9xpjwjkcvlaBqAZayINChAVh8PwWsuj
DkvkME2ROURek8VcZSMpRTOHzQasBNkXjV+qVJoFPKk1XE+R9FRMmLyuCHjvhjFYTHUoH6mInQmc
o5kXGCMh2tCURmNUNyt0tfjSot8Gq9DREpIma6homLoBAAcfIbdCE+A3omXeReeZb6yiDUgBRCRU
M8nd+lJRE5WKvCvGvetv6ol63/Mm6twm9nL0doOj/aLKnZfEi3Y//WjP/CNqwceu4f+3jvQ/udif
nrubr83z+Nsf+q8Uhf8f6S1Gf+e/Mw+un7X4s/s77QBSy795B3H4r8hFThEAjwtkA/TEv3kHkAf+
BW/Aj8Hm4bdI5fzfvAMPSoID3cBgnABbEPj8m3fg+P+Cyw0mEUSdAwQeIb7/+39+6v2Nb77/O4r+
TWMVXwcgNSHCwSFAT6OD/nOPiEaMI4CCy+tiISrcS7przm3ly8r90xqwJUtrC0ArJTA3sI5ZPRA+
/W2s7l7ayn9/gDd8eUMcA3kHWx7ZVmSmfrF3FouoC3o56qobJVmqq4YwefBzworzFafu/kKvYELu
smHQo5WWpYbJWjfehPVr7gymaBmOANvec9N5I/HKc9GzQ4AJcCBEo1+fy7W9YOJucq5caK3jPu4w
pkVDOV7Uriqxj0xJJ7gzRu2RY1SNTihZes0qwH9B9LvD4RdtH99HEuQi6MbZeae1+EYzkwYpSDCD
IYb8EAJkfttaRkvXd3sPyKSgMzPv7c6mOuL1Vnxnabvpv2uUn6dLpwJufVQuOOxU+1Ebf+PcmQds
nYLhPqncWF3mLio0xzpQibhbWiWCu3dm2PQZ/4YncLB9g5LOokWuxLjUspb/Dl5zOgJUS7vO5Wbr
Wp8rDjwj8hlTvMslMNRDETbtc9cV84cKDxWgK4scgzPp60m80xQ1b/XTo8AWNFwReGYsvF9II60o
Ml2HznLpZhGcfengjnu9LJsXpFs1l/1nQfWsyN+ZqzegE0AeYP2RykVIFjUcdPB+HoCWGnsI2mAC
D+YEaj9vg0ROJKxsm2RnC+THLRhKO7XQq9anDkAM0nZWSdTx+4l40w/mMZgHgP5wNoHxJW8JvyS4
dVHIvrmk7FVV627uO597WyZtoU+/f6vgl3EGrAfHAdVU2Nq/4B4aAEdqbBdJO7B0rQsuzHA+95tS
b6nsO9G9g6l/02cHkuibPUDjlIk1R+PPAywzKi657yKKWiKbt+9fhtApQu+yiYh1HoeWUOt8pRbv
n/3+k/7y1j46kRDf+ZBwb/jy81tbSNJ6CY2Ui9BySn2Kw4bcsOrd8LYTG+NqlUAxDzKfrX+m78E8
gv/DO803WGAn/AX0RfkT3K3X9hcjAZW9k1PDTn85jtC1ZyX9/oNiv/cGtATEDHwG4gxEzcbN4S2Q
exS9zrAVg+XbWWt3yK1x/U46uqozL0ccGJOUrGt3sD7gQiZleChr5V82dZQFh6yX660X4eOhKj85
X/u13kfSD4l4uvgyo3F1WNx22Q2QpdJ+mNRF7TfeJ5mEy5m0rfB+SUKx00PrHLx5utFBVjyYJibO
3HWSgaQ6IlMnKv/CtkC2W8+qrsfdSEj9PZmy4Vs/j+qYW059XnhbcMNy+NYA1jsFdjVdU6+Md31g
DzvydOcMud8mgOfgxpcDIJxTvCXxR0sH8a3okha0d4cbeA+zywYhfjXoTu4pr6OrUrYo1eaW2wLp
F48IfQ73ReRW6aqQhe/moLwIgQOc2qx5XPpq+6AWVx9CbIn3ihz6NCVjeJaPXfG1n6fv0QTjIEXx
Wu6SpdrSbLG2fUOD85Qk2t9RxFUk2gH93bbw+xsyTT91wKIWad87ZxPV43QJ7P4pcxaKQaGu4nSg
9f11qGb3lK1BdGyDrPuYg3s5bHbW7rmeHdBTdNhTw209rCAXrv2guhuRKv4QxBPtq3ByPsQQx+5V
Z6vvtCv1Li5RP7/AhSNOqzVY2g8eYgNpxJPA5cpXe9wFbUgBcQYE9yXIyEx2MCnkldutwYXup20X
FNl0CtYwOc1hT72x9S66IqQ+5UvqYp2E/1TwY+08TvIQgm6wLunbb1clHbWPWVwVn0vV1tme46G8
rajwPzhx5t3ChVJPje+g1F0oOjeUAC5l6IN2EjHmNiuSGUMqkRo50b0vDiRyU5cOFWyQPSWc8s9K
B5cuLgNjuEdFJC/pV1uyDJoHmVssrhsNAWu+6LL1TyplxjFqdDAuXEeqJrm+VIkf/UHDQ2BMhRvo
WQGaKk8nEU1nnT2ASLDrv1CycBChGZdT6ckqLcJa3cgIc7l+KY92VJF925KWq55yJjVoH1d/E/st
YYaUv0XH2hVkgPQ6j+UcYeziokQ6LOt27VNtokDlqAMYyKxJqeo+0GK5Kl1akWvU/RVScUqXPj93
+rV5oGL5CWVrausxwC74aEu6Otr+7Ij4hECJt5sQf7la8xnHJzHfoqywnID56oNXV1Slc60Owq1A
4FrZyqqDhEjdmgyMRGQzNdrk5LolmKCm7wC3reNDuGXNjcAn5Y4W7npV5p48DDBfL60+BHQ2RgqE
xbYMyK9NiMuibOkqlR+CqMmGNMKKTEGlLvSzR0k7QOepSugl6fraQaG9uoyLpa7/KKqstj4LhVEP
LxIvaLetSVQW131CNf0vJyud75KZgwTTesN9u1I43i+tnKabGFZk+CmhS5Y9QTRwcb0UmyjFhQpt
F4WuTimQce46hg9g/+y/hpimF+HgPGx3yo9zNNhEjIUUbVqnPr4EZq0Vzm2dhmTP/rkufJ5qXEvv
gDVLZQvsexZf7OJRDeJoGhsFMWZBVDfOdOmOSdm5xfky1hmSgWvDKyjPMtaDq6iuCycHkoMbwRxf
5a2NH/2oW1FdoNUOjAjzNN0NV1CVfHUTcRL7/kF22NUBeho4V57motLknRlCbNgMUszfeXWTjwef
cxTnpahb/Kugr4PqGiSN3O58Gljz3rWwCHveVvbHddNX/ld3IHC86Ndxe2wTlli+K8m1w5swzLmV
QHpkwR9aOozNGHN27EYLHuzm4jOfg60KqZql/QYvsWtS6m71lh09Z6IY3TQyR/O5gGJ1h1FLHH5s
wrirD46XLMm8Y3WqgJImZqopE5sBcpDc9O2zsVwDVovYd3fpwq8szm1UmfISXapYLPTgbWaoOESt
SIYBq4iwvQ6nxfWO7Si9e2BzzPeVtNvVD3cWnJKyuXZqvKjhJs3IrUc7uWjF2cUpT59j9RabyZ1b
2R7x30paHFc6NbL3FVrchzamJE0fq6p6oKoFNWuqAJUd/QU4Ly6aFBG7CG9HrabVOkTlqKJTkCNt
04kij8q9r/xqPmEdvcSp5RVxd4XdTpVfJDry/adEgyR8btqFabFiu1fjnjCv5LZc+EOfSD/LWB7y
bhLllYvJ/PxlWpYW1LPs7JrWyqqyzn/2G9vUIbwtCxDfhl9iUxB0vKH/QP3R3s45JP3xnjp67OBU
T9h+1hV9Lh77yQWdpsZ1Y6QKR3pAlYe15cjK5gagi4RmjpboiFSPH6ULSZXfYmJV0GQBb4a7NnAU
9OToBWW+7KZ9N66mmASOZC4/WjIpPkV56RwsgfJzHScS6+Gxkuf5UGfjbpaZT9Uu0F8CisePzqqS
i74t6N0LpwdB4oRPhOWfJGz1cz5ee1xacqA08WhVwde6BBu31Ec522uW9k033SWz/ioV/eUaS4JT
FpcxbuxNBkRhZZ25/Xge6sx6sIFsnTbkxKAy+8Mu9KOOt9T2B+y6yn2C/smtiBQ9PZGEe+CSAc1O
6aQDojCAT3G1O8hNdUdIjcmFEZk69Em+ASrTHCxxpyuMZeypvsd1rEYHnWYpLqM024FjlfVFEce1
l870dq+jAPXrc0BG9rkLcPLMWOmeeY4CtN7AuxXF8uQgGxClYZKPu6QNZWo3fnCp9LBe+KCNLl3I
YClzgn50y6oOJsa66LswhiDeB9/cvK9PHvIuaa3njS7c3J5PbSw/UDnUaQzE6HzYxHhox/LZ35rh
XuZBm46A0qktguJwdFfcdyUvh6Rz9BjUMzIYrR/3V4Pdtl66Fn10Wy4DHiqtFyCJAVxklwyTo3aB
NatHoHkDpXBq9Nx50AbWnUc1zD4M0+J8TzLQh+Xqe09glqF+1m1X78beknaa2KU4zmKcVEpuNcgD
fu7BU0XxMDhGSd7En/0BTOGNWtZyTGMOX7LOYCwJAcei2LdB3Lpp38YDwZA702zdCA/AzNZz/yC4
rC/yXLjfvLzLLitvcc9dXeOrpPBKPnk9aidpHLjrWTXlq7UfOjihaamG+ULnE+oE09Ddgc8hoOLT
x8CH6L+kfRhVH1tAIJqSvnI/CXDbjyIqNdL3Y3c/YbdyXpjEfu+vejy3pabUMAyjOGzg2KqdEIF/
tMO+Dw/ADSf69H6V/TWhkfMUOELGu3DuJzudqVqKlAJP8j/MnUlz3Fa6pv9KR+/hAHAwLnoD5MxM
MjmJpDYIipQwz8MBzq+/DyTfCttd5W7v7sZVIZkmiQQOvu8dq6BDB1wFrZfUQTFmw4H/sBcH7aSn
xaYfAOLn2R2M3diNpLeSlB00QvDemjKM6+RidukYWmMznpe0675OXpo/GgWKiMBvR/UiVlk+liHS
llz8/uLWQ9KI70YvWxni5swgfHjsT5639M8DC/89BzrtHgag711HOvFhGGknmmc8zrseliTdkpAL
BK/hFA/B/J1x55fLfImFE/eHzE+k5PoC8kKM57a2ZkAWN+YSa1sjUfM7Wl13O3ep8TiNvR+iVqlC
An/jXd/N9r6L4nrXR2X6lBMyguQHujLt7CnEPSteuLStvVkwH23MOiVND2rAwTmeECSY9NTZsjeR
jTfGm1a4AgKhK5Lp1mc+vLapLp+d1JUVx3Ekn2dRDSf60PJzPublpanKC8Vsw4dsh+jiEAx5B2k3
7PR5sQ+4SxGrCelCAaTxiZqYDIwpt/Du51l3VnrGLdabmC85LbRDQ3DznV0r7d1jUZnDQlPqg4fV
JNtKONVbkS7NO8iz3Fuj92lWDJj8OqM3bjUlLEpCY8lylfrZwUpZx8rO09oNLM731suckyZ5Lroq
NfZZX6j9Mhkd+1XVX8yh6LZYd7+NQ05E+owBFtvsZDw6bMGbqSyTAzt5s60W+7s9a8nG6Mub2B3j
XSsj/16PTP1pYAc46Uyxodn58hZU2wqVV5uUE6phS7yj+2r3UX+rZahNPW1I9rWV4463Gvdo66Qt
llZvb40y1TeFB1SuWe2ZkhuT6QeJYzvLHu0snLaXO8WplhHPSFsZb4jr9F0DMXdEi61jjC7ScPL6
QxQ5gmlsanyxEzYTleIH2nlpGRH1mH90wk0Qk2n+doJpZ9AZlkPlRMVmcUbWUWj9LbmoQ7ufDSE/
Fmk9N1aXn/LeiU92VserZOLBKYT7gx2rfpzYI29h5/V+C7uQV1vpafIhshiQN14/NncYxyv3spQ8
XXg0Yu8mKWc9TRGkevZIl9Rgi0CrF+eaVrb2ZLNeeXtvitLskFXEOQaoaaOvzD60pg6+gop0ygdd
6Obr0rX9vk4bVBxenLOUGUb+xZtpHKJyqdvkazSmnlMpo3K/ILjIfBvl1DzIZGaOaqPpWjWtPOFy
iDmzXeMmchZUUswJj5HuUdZQo+VJZ4ORzhbeS+t0XogGW7tLM/NLNhjmwUkWQEC9SBzI/+Iy4ujc
ed3g3rRotzbD1JQfHGVQ14k2v9QUmOYIIt3iqNZ8F2yA6BPQsWjbwpvm27lzlzPPNg2Yk+Wf5zZx
EOPl31iNMzoAXR+rQWveV6TqbGhyHA9zZTq7WI8ZyrhPEgCINj+WKAcxpRXpY+Y3063F+N8cJhQD
Ia7I8qvVas1r07btrYXpIzSasj0Uaau9A5xyiKui2nFHU13vUeG9A7JWEP4iMn500hpC5brFtrGs
mFZK29r2fpc6JJ50AtVX7vZseZyMW6vG/DakCV7tvH5Jhi6/mnnRPTiOyAlqh8JMtEWvEG3mFz9l
NtORVR6aZvpMrbwbwqntnRrpXopg1M2br8rNrADhPwtqxXub+w8905Zp+B1VT1eGKcW/QaYbVzy0
9QmlC8n7rdnfCKv1LvNkWrdgfeK+n0zy81TpmocpiW4Qdlt4qVThhmw1iUCSZ4j9kGpy3mLtGx6T
zKvuRpjad78YeABTpf9IADSY7CPWVYlscQNQFz1a+qDf1s5k0jvDTHiuLHPYdWkz6SGUunNqIt3F
/eHLPeqS46TT3Bij/iOWorfLoB8MZQWs6MP3Eax83SanTTVP9b6oLRUoK3O+9rluviuwGPyPI+cY
8z4XzOvdXcfIuuUCfC8s/6WJcyT0peU/WMpo0C9TFbpEZXEwJNEORpv3e9l22TG2KKOJ43legq43
lrNWmMh3mRDtF91sh/tVPQ0kYtv8CO4NK639rHXL/O70fbUDAS6t7Sw6xRblNm9lLJer1y72FGga
4gH0hDQAb4Abx2AZ8uJroQrZv5EPAtGpDH/aGVXOL1Z1tfXhl/H8nZcl/RB8sGfsbRnSTfxIgS0X
63G08PWgLdLrc0GqBicm7k4KJbxYbtJ6ytMbIKMoPkeOh54xBzn6psu4cQ+Cw27csHbZL3i15HOR
CwLpDZYXX6v8IDOcoT2T6RONw8vsGJNsYf+tyRRtGg6GNzQlqXxpT/oMo+EsL4uRGC/ZZJIv3Vgv
HW/ai97l5XewEkaOBs21dc0Ho53rCOUOHHgTYuDUstP0c4fpEpCBWyyQ7JLI9AprDwIzOIFD/jmv
Bpcx6aY1U/7WxN1ZXdrc65BKLRF/svRJBMkLEadanjDd7aYCpb7u36oRUp6Y5smanmJ/sC4Fhd/O
pZGd7nwdK2HmFyXlEm0jp/DcjYtNotojBV0F4qr1+KqF6jltTzpc7p995Iz2w2KKGWaqoiaIz4Qf
jB0hhbqmIfvn+szBHc0fWkIQPfQw5QDRM2XDvdgZEAE99sbYK7+nfj+oB1fhibA4UzD+hrhglm6v
kCglN56KVXZD0P3kXoU2mGSSigRbD9iAmfA/loEVhUk/9loOw7nU3fjoLemYHVa/522BmUNdVWZH
KS6NUgBpRorlcVxE7xLOZPaud0KYYc53puhZ/IkDFuYNoqU1k0wguCmJ1O5r4ImmxWkUerhMyqtU
WqPvatfqQUFyZuljOxZLeYNiGuhb9yWigpGTBm5jiuL5xY6zyrNCAytGvYWViKy9ZwzmsGc0BSyI
81k3jktKVEwIKzT4cWDZS3nSgRfGjeX6Vn6RP/1lWto1LEETE/qxMSpUk2rUMaAHYMzD8kMZXqcI
9I2V5/wg/RwlZbjWOTm3hpGslFldc+GF1vFPhILI4Gy9MNlLB0fB7DmR1afnAuVqdlMagu9duYy2
rxzGmXllFso6JmSjvTfrwnjPE3j/NijZ1jp2eNHNFDuwGvPkNBAy0TrL6M5CmMYwrcBuZ49RIHzN
+dH2mjE9/S7fLCZvlaigj11vFhvXokPEIKVXG2J9I7aRhobsIIkYMZ96I4qBh+fFawJXyexk9olr
7boo45AyukEJwrdUXe/aqDGrHWPykm2p+KvsQIsdVV2zLOP3TPo6B1hUJimvpyKNjdcocwf6SPpY
2glzHCxZ6HBrHHgFSv+sGHW17Up8WZdK9VYb8OJX5n1i9fQsyBT9bhIhrwDm8vwdKQrlsGtJReRn
Wlz/xujG2SPWdlqRszzmwyRxA8laNDAR7FLhyBJyLKuijeyNPAllS2N0wME3t6dqsvgqy51cj5kP
zu2EslB5JzvCZHVk4qEbBy/QyopaPz/WTuCveDSL0S/DFs9ee4w6W0dRkWuTOmt94UxBXTbDtFvG
0jO3vppkdSv7ti822OC0G24uzadwwKqPiF3d7sGij69593sDG8bikk8NkJ01J1ZNc7mBGBvxz3We
Ux3I+S71hwTRSbXhIKTC0cfOnd2ivrN9YAWjry6zVfkbtNJNtFMM+8ywle/4ZxajNg08PZ9LzIhY
B6mmMFPAXcvvXn4J03/p44BpBj/MZ8o9PqwsxxRtWFP7bUEbdI1LPqIDeseu//R9YeUMpTUf9xh3
JYJ5cohf3KLkeUNVxDJlqrj5FHzU72BEuTgM/lwvO2f2PRSVaR2JzcLBEG3XJ4wj2mOpPyCR4dYY
smL59uvhHDqDe9TTO7896BgUkxyxFdFNh2oyEIYnjgkwiK5U9SczK225KxgUnd3QgSRCCqFk2+ZZ
n91gD6iw3wkxVJsEeddychazi+8EHQXtTaZVBb6hOVstcX1SZ+yVQ2p4E73fkopZutvddJtx41I5
Pvj5GKIuzm6mxW/jo4tG7Ifb6zL5IWrbUCDPZuRkXDgLZIcaIILrIEXK8tXqRp751GxXz25XrurX
uC6g5kIl+OWupjlxcDRrS+HeVGW8lya2wk1PFbGnAkIB22JvD2690HK2QA+vlm6UvhnYTn7iNeDk
F5uCbERJts5tuoP+BVnX7IY60Sbzly8txUFnc8khxSEiOs7PX6qrOa+Yu7NOtnGY+65TnmyV6SQs
WOlqGR8ayru+pG5it3tfsz3NAChn0uacLiN5V5A0nd75c5rUOy/DSLQzhyEV+7mY4LMSe8YAHhZ9
rvE7NGT5lwG5fEVx6ktPczdS97KDQk5uH4ykGLIj64b/TByStdZzQu6t9c8Dzyte3WRTqr79pk8p
a/fQp4a9M4DEXrvWi+TGIkjbDH+9I35RpXOJLm9LmK/xaKdOHV+4SHZ9X1tLBGQBmTp8aZZkcG5/
nZhui9f4eeqQOJIHpKd2iMXRFArDq5iSvdaPfHA0WkL8Wgm2DU5gsv8PJqXN2dHkozw2U2Jl4TKK
of/EEhoNG1JFVmreKTqHXGxzfMZlTPSrXhX9W2O4Orkji6eIhHLrRppDmMyjw6TMh6wzs8UocA9U
wXNbGEvETKyRWNZccTkBnhTLMGt7vUpn/04D+cQgUsej97WgCqy4WHPufAAztMu51waLqh5ei9MT
E5GNlpXJV10jE0HxkxuPLY/vXE9HK9Oc6VxUsa4ekAjyl7DGzggMwp2UHiOtS6yPrHKW1SeDOH+4
EVgt2u+8T4qcF4qOtLUIwK+VdkukjtHsJUYp/UCm2goIa6NJJ8yGFTqaZZhMeE4/orKLMduRkVef
vc4u62Q9pgy10XSvVsmmnk0N44bhQyjImwrZaIOB0KslTpFSlNPWwc5nfu1K2t02EQE+PFSQAz4U
QeqjQwkMYHPm4c5Nqumx74qpuWeZWLBs4uX3zkTnSyvMMrMsD01UZm95R2oItyi2whXDnmE5KIhr
PeMW/Klst2x6gzjFkKaA7Rht1ZffZyRbHwVT1xJjYeqpK+HVhSrDHXiKy1Ldxno+fRrpwgmgOcYq
EqSUJWq+dlTOU4SqY3m+rJbw+dFriNjcpPHIfVZ5FR+anuFUOQJdNM1B07S4Cwt7zsdHpTPTHPSC
recwKVf7AtHUH6TUlya0iNXIztFkk5MYxs60zEh3tPi768J9vrOzatVrTJjZN4SPWfuhI9RlD5Rz
4rhDINtkZgaAs0zoFxtKM/6GCVsmr9Kf2+jdXiLujQh40/8BwTK3h2VIounYLVm6EUrLFRg2HRpM
RBUZThdS7w1vG01Orz8u4FlNEK8X9kBapTacK8wI1W2EFgNNM4r9/MWG5+egz/HI1IGRJIRs7miU
My3oQ4auzyRJnclDs18jJa0WcsLPRdazUfVGEnNdy6vAbczj6yp/2i/8yDINRpFn6h6NMq/VmpKK
/ltZjd2CsCqWKZodWKjxhhSipj50aOyMlWRJ1Vl1g2ne4uD3qkAjWnIhelSynkWB0uphecWS2aag
I5UtL2U7VNbDRM65dcDkxtncsqHnl8yXjjpNU1GhB2pwSLtzqOVLnx7TPqr9axa5lnvrKYK5oFqY
WBxAkYZMfEZ5Qjtu2BlG+isNMJEX19ZSfwsMXI799ndl8CjtDqywiMuo3YwD0EsHclo7cbEt0VRo
zZ3QpsHwLxpq0GSV6jPojlvFt6VW5u+1HX9RAa7ru43fwCX9AmMYipY/i1hsZurOmbp5P9WlIx4H
i8CrlyqzUADPiQ1p5xsw7ldV8Am9+oXP8PzzB/hH0tL/KAn95+rSf69S/R8oLbW50v9ZWQq6PLz/
r4f0g4C879WQDsvx8//87/Vrfg+19szf0Fah/nEM4ZIotNal/B5q7bm/EbqLsFRw3HsusqTfI60J
wuYLCLxGv0ONM0TEv6Sl9m+MpsKjmIToEGzx3j9Rlhqr6OoPWjvbQT5JMDMz5Kp7M+xVOfWHzDqt
ZEgsFj/fyRrxFm+IadjigO9OMGpzHQLe15s2KczbDlfrVtOcZANioxGbnNXf8q5v3v5w7f4/lKa2
a5A9ycvKskiiImz7L1ItReSTlU+eS7uzZzwlvSeOndP7m8Ro5LXCjr2fnNQ/16tKosUL/FJBit/D
lKqnv/9J0Nb+9dqQTg9hKxD3Io4kHvnP1wbzVtEnLdLHwQfCRXCEnx3I6lgtsYHqxP9MumJG7kSq
YuiR47if57pH2TC5W+K59LOyK+NqR20VLkqIVzPS7H3bzeVOAeUtKA12YzLgl0vJCbkMbjzvegaA
oFP6Q2sPHxEO0m1dTOOZ+cu7YGxNbiFe9RPR6QMYrSg5qLu0u/bjrD24SV3dmqVr3/hwSEGEaARh
vO+YP8RsOfsyH6MbBAIVaiGHErCxWEPXONh13iipVo57KawPtO4Ee9T5V34QcdDsZPmcKJgMEfWq
sOktEcZu/GAVxc1MA+SXAhMJa2A5v1ODmuzm5LYA2Q9bXXy4Wv7mZPqtTJpnSaTxjve8oB44vRDm
VLx6WcOrtjGS+5jOicCFhQFSM2wYxxgEDWxkK/uuv6iWZUzIaN7lid0/V7LCgOJX/RHQlSyLwhBH
ItUIt5itBZGV2eQgteIOi5n1gYoj3dokFzDuZR8MGnMTLJ6m30WjJu+lkWlcPxElKsBrhhYhjgP2
2aQIwNxMthS7Z3ZMnM56L2SbFidu3bNmJGl06HyDEA91dpz6AJqnh9r0BWnaq+Py8TUxutEy6Wkn
ccpv2tKdRJ/8QBr4tW6TYZsXqKB9DGWHeGA1mpq6I3AcUdkyetVmdooP31vpaQOEwq/lkYVvIeLA
Hi6VJYb9aKdNMC0W+TO2vGF8SZ7RseRE7Awa6Tk4ESfI2aQW37Be7HqG7SOxqeWG3FpUP8Isnlwf
ODtP2nNSJAw9zfKZlbGzbeSEYk5qVDlpUsdyn3w30AOxEr+SSGQEFAgOwNc5zqIcGjLK7Uc8MyPo
AAm/GsEiyvXKsJDunVC1WQSa57XQ+bq+zefmIRo7UwbwGaEgGOjaFAtT0+hF/g5m0LrGKIwOixr9
51XwePTXbhrV6Kis2j5KT1GqG3e1k8/XlDWzRMrhNoATvXOtkCWcq0FSJiJ10PstWDrjyWhiNtqM
GnkmcMUyuVnj39kPPbmBMY8LzDTLe6rr+b3WOnvNXu9BlVuay0BV4++Vbu5ENw5ilOSunhyZhWnp
YP4IsFObq8xv8WeU2kiKYYdx39zrtT2rA9EiS00G5cyPY0mmWgR1+R0c/2zH+SsK46OdlU962tjQ
JjEgbDRGbEIFJjAF+6VspfOvoqYXlgSlzBR+FzKndsgcYUy1tmP4rM13olOMdw68/NrZxIQEEfAK
iDv2rDBG3ve1tCLtu07a4D0Yh/6ksaFfRFRCZUeR235qNZ7H2szbnYZGBhHFwhCvNwnuYIneZJ7N
A7kzEaZXvT5GUZps3GJQeyGLEi3PnKQHNHzqZSl5sOSs989LiizQ86cDU608mDJ1fwCclvNGN8DE
4Unax6TqhzTsppJUo67BxqgaQ94S3JLsJ3pocoKummmT2tUCHV1XmBMF4oKFG60zO0lYCdrIh4o7
jDON2/VazjaR2zkCpUBNFC/uRlvLjtgEovwLHITjPWUEE3rgKDBVKvDwkDfflUfSRkCMjxHdppaV
7Xy/X/jWAypYwb2Jqxk5BXSv7ocljh/ni4sW/ClyK1b7yLrD8l1dPVt2BOnGGcBYbhmviwmM1dYW
qtiqGz/wIkC4G644ZoIqVbhLGiKMYdrXKJ8Eb6xMglbZcpuNvRF6emodReOyM1Uju1Hbz0CAfjSf
xgjuO5D1aDytARARjD/5IMzJGKACvZvna2zHX8UcIXbt2HM5J6ro3OZu8Ux2ZYQqMR1NEVYkz38s
rv2Ydr7jMop78xW/0nzllpmv7pD4Z8x6CVa8KgEA7vvGePIhyp8YY+er7xX2UUY9jvuJAwN9JdnT
MetR4nXyYOt++RgvZfFIssKV510eE67/ZbTGBQoq0rtLTJneNgU03SKtlpDrRYH8hbW3yCqIrXpM
93M3cYNPqoQ5m6aNaAXSo6xwvbOfiWMjBY1vgjzIJ8y04g2MTIwk3+Bye0wpkYfHWOJdXNNHvsbS
O1BvtUfzvOis5uImlvNCak87B86IlgGjXRlqcUEIQuXa/RNi7HjaUNwePfD/2j3FvvBsFTSBrJv8
HhGAFrgEsowrBuzcE3xHajP0w5qO0FbeNm4bdYdcx0VBZom94eCQ3pL3UzzAmGxNr8mf7bq044O9
1BwD0zw8lYt7nq1J7LgJ9RU4xzmnpnLrF0bE8zJJBCqaHMenhQX4SvWyuq+mWuD6FfoerEOdS6PR
vvRNWSBu1Pekbg88wZF9MqSSWyDa9q2A9tgsUS3ezKGWIV5c/1BHRCrGeVI99V3WvsWt7lySUm+u
i4eeNdM6f+fE1rjnWAb/MXjuYs9zdguvjTQgBJ5cI4ufHcnpeKmijE5dhGqvmIDyB/gnwARddttY
ddGNyr3hEQUmvVnOqKMpbjAnHRNSxZbtmI0y9BO3bwNaIJo3v59JJpPtk15lpHtZ2GbbNQ2Ch8Ej
29rkVadldQJTwZC6AeNvd1AzxWGRSfzsGNWk+FdN514gIYf/hsh4ydRsJKFTlPbJBo7dTET3hXAw
Ne9+Z/A6nM5Aa7xQk+5k90Rkb0Qv+s+BQKcN+U3b1u3ynQXfdu2U5e1kY/fwm6K6J1eiueima34m
Oejw5uczaKqCmyWpHLIPLDRVLOuKGKtUv8kiXJ0e0uqDWbSknbQGkqFkKk6AJ83bzwMiTtPxnJE6
+wZ36G2KwY9uGwPshQlO50mL8io9LoaWWCF3Vr2NdCLqkCiRdHpSUozWRa8L86kbSjzdU2o+FWOP
KATIp6Fw2M88MTxGbTF8phOcX+hgN9jz4cxXBbOSPifN4vRMIvAQB9IvedZETOBl6XXc8BiTEYGC
ayU7pzLn68/XMnRzUeLCbf0frNuQabXXf1a97o8UUcaW8ZRnOtfWoNsNN33XGfj8XWNatUYDIlfa
D7J5V8bxcu16fOhIsOSrb9peqOOgv5KTUvoBCXb+2RZD8yaAni+Rb+AAsnAZXX/+IZMGN2RmC/7p
RI0QPC2yeUswSk0b1PseKt3M5hcAieR8wwdPxfTcOB8JqZM/oObR9RYVX2Y5Jc2nELPxVs7GfMW9
0Lx5+dK84njl/kSFrIyNMTj8lTM1bwTW6deJyX/fUEBPLE7hteEwtr4R9GTCaY8lGPZNV08KVa7O
wYRllj/1rDG++jQN/Lr8pLf5d5bd/lpV/tFi/u+36T9t5f9xd/8fuHObNtvWf166H9/L+k/79s9/
/79bpNy1RsqleIwoDOJx16X394XboEaKrggsm5ihLejkf23cmiF+I/VYJwqevG6HMZN1sK9/tZVh
5ySFleUd7IWmMp3G1r/YN//Ozmn9xaLDOo/CjLA9+E+wNX8tTfvj0h23o1aWBK48sQ8xgDA4UFTp
EljwSVxask2oL4D2Q4cdZkyRdegZiudnQb/vHqtJb+UurZs1mcX1+20sZYnok+7bq2UnZAdVusCm
zyRoupvMXEgRUtrXbuox11emrL/h/yd5jhCfXm4jJbQH8AeMMTzrUxmY4HDNFo1P8lk6jWcHEvyN
wO6kUx5lLEXDCG6Vu3aQkITSnGZksWnbam9aYvt3KdpJwm4GEEsgRtch/zsnpnmZ1f/DrviX1Xxl
AvDBYlLhc2Q//xll/QfYouOTTVVbMBxB1Yc96k8mNmva/OGe+jdgxF+MiD+/i0GnrEukOneRWMGT
P3yXoit4wpvUeMIqh3w2oQ5mFv24igqTrZhKbff33+/f3Bj8Kg6/mCXQLGFt/fM3HKllVaKzlydH
bygHqurpbRaeJnaI8BBvNGPesbsYmb9vYwb8IyGPEnGNaFq8BbW1FaTJZMzSFat8hdaGTAkSEGw/
r91wcOVQBvFSW49W6nHDmY21PI/uYlMuRWhXvU0ROjIes0xt6aNymGPXpuSNUsbCxjhK1hG0sNRu
WqWV3fVG77cbSzSLSR95dKv5ajQ2jtU0q2+zfXBwcX5N4sLNCbwYBWmjTvfDKvOsDRn2XbKdJ8Tn
wd9fwf/rE3MAbHhlWIZp4b9en+E/fmJy7o1hnJ35aYgrsk3qm1jj2kCCHbQ8Sn99XP/o2P2PZ+qf
Tt675nv1OFB+N1zem79a7v8Hnr7+3x6++/F9+F6+F386gNcv+W/A0wO8BKREzkXJK0pGPoXfz1/f
/M00OUDx2dvEWgPz/esANtzfPIOjFf+xid3eW5P5fz9/OZqxpuGwxwxs8YDg3/wHxy/FMdwFfwA9
Ke11qQd1XH42ywJS/wvGmNP3s0qL871Ffsq2YugKanvIN+x8V4ifcjsYdom5J/7hZUb1hBpJ2w2T
dj9H7oEmr25jJlQcWHMVB9VoLsfIzuMjh7N0A+Rq2yhP9piUBCLOWFJxb4hvMJmESfBsBOMiv9YZ
4Wjk/xObYo9nL7XSNZPLDi2h3+fe9AqlTdBPJN/BPIl8zSdcHrM3bdtlQdMt2x+Q4QVKaycJiLBA
sNjk+6lZu540e0dJMghTjyNt23l9HVCBaiLwEBTGBMYK+VQ9st5B6k+xkRmBSF2BF8XzXga/1YcN
9SFVuidDgLXLNfKPZWiG80I26Y6/ph9pmpf7JiOHNBB9VhyiVGC7R46HnSOiVWJMKURrjNuZa3nx
JFI6K21OU8uKKzySAwjgYpptkxjJdNPfjHAuLubItt4nHHxf22gUmw7Y6IIz6bbJjGc9MrKADEVn
ryot/kFMKaKVxvdv6xhGalxQBjPrmsxu+P8NKumCvMwbdG6VdpB525BMIl/jEklG36kdJ5f9vJTL
s439+tBKPb5UyVgeexTY73VXFajDF1jDFBjmayGHOqwMZYKc5VN/sufiTZfO8mm7bX9OrcI59jBH
r3Wr9d/Mun3X1VJZQd5YyRAgMbf1wOwI+skRbs1cTV8qEEbKizIk7kdpa/4dYnpSze26PREwrAVY
7NunwdTSsHHIUUhZ7vvGLF6VFZVHL6c7aIKsv8GN6HzGNFmgL3TyTxgnEJWhnUaUPU4ltAtSfVa4
YTYhHIn7LVmyBso+bDvJT4pAYZvXRTR1YNdFQUOOjhFhjtvqQLRR1LxE3moZHBezeuD8BsUy5wHw
TpJ7WgM9n1Vsi/NYjQ9sBchI6VLEbOQCIqmEWb7zXhxZ3PreHBAGuUC3FS/mQH4RGXVfevoANqJb
HtndrUew0PzGrZOqCdBtUtwy9gt+FN5sy/LS0MrQvk50V1/sVniHoYOasDGYvsyaTHepkbof3pxl
zYZ9TD06dLmcIMnjTRw7y4seUb4yy3J4zORQncvSjp4IZCLjVHMrcmdwCt+YHSToiIUfyK41H/K6
K+7mPi1fqbcQ34qx1uknUvj/0nHJ6jtzkRr3QynSHXkz2gss3Hwdya1ltURQyrOfTZIs7lLL9oDC
9YHd8R5y4IceIZJdZL0GEfrYfLyx2Cg83BuVivGUAgIFSVLeFVH0muvzRptc/aDJu7bGoAOZmx+d
zkkPLUVCZJrNIUEY1Q4DyK7MLJDmqkApjco4qIThh7z65ycEPKS3ZmHvdua2KuPdmMXaQ5TGt2bW
f0a6GL4PSdfgvfFRhgQQqZE23Vjwwdpz3jtekp67X/7ZhoJDe2HGJNd92fYQNylIgR2ZPqFXshm/
MMvcKJT4H6LL80/oA+fVrivnCoVtnVY71dANV6U0MNl4IPaYhQpoWBUHnGroAlQHVCxgx+6z1P4Y
BiCubPad0IyafbU6govVGxytLmEUouK20h6ctl+cMCIpaWNxPl5G9Ki4irLs7P+0GWMlv0M7OV2i
tIwvIzRLuzVFFe2STlsVTatBuWekwoRxniXhvpF7441dHcxz9c1cQJ91Hx9TX1F02IxYaGb0GVH3
OMeFsel9/d5W801EPNlGoicLBVnYYZ/N807LsRzV7Vs7J2G6KiPiphhuING9Kz64dDsmzXTnZyWZ
QaXIvoDAjYAjetUzPrXgJEa2xnINnb1DppEHtT67cxC5brk3jLpOtxGhBapTH4Vt3c9ND+agCzkd
GzLKNmRmiB+Ta+OQHiEexmm5X8/MEHHiRSHCO9jKuOHzgoJxQHVTpC2B3bYgwnNSPzlgwW7qGHde
oVUHwqHnTxPV+U72QOw+WfknQj4ee8tfQheE+0ngo4BCkkPY6La+WTpXbhtEX4eScsst928TGul/
cXcmy3FjaZZ+lbTeIwy4mBe9cTh8IH3gKIrcwEiJwjxdzHj6+sDI7CSpiFBFl5VZdeciwywzJDrh
wMU/nPMdoeFVbdXbTCrlTd9ADIjH+quqONklwDrbt8PwO+fUZqzhFtdQdF7KUSZIv90cNGpUz7fs
1b+YIR5+2DcbqoPFcZc9hCBtV6VhYkm12skbyTy5CgX4rmYcWy9jPC9lcCD/bXpq5xx3Rhg6ZFRk
6saah21uZwXSl3aL5T7zo9wdzi3JalKk9+gcw22NRWAl63rcOKTsbRrelXd2G97je8RKk0AEwwNw
2w/zV+SH6W3fJDWDqQFtDybsndE3EcklXbTpFrc+NQgUOSP0dJlsQfiUJ9IXTg2aH19byAVuUrkr
cCLTvhXFdBkhrtyhmpEeoy4wZoHDLzosey2mEYv+fdUskic+ogpaTLl2VNoe5J/kEibBOQ20E/YE
2y87MArALJly2b28JDx2ZGLKwSRnTqo2De66ccaNbnyd59wDSavU9Q3qKCQjUHqEmRgXiLKMPlrp
EXCWlZi0iqbURuD/RcnCdKvoTg8DKI2cdqGRFufJLc+FJjaCEiPNii8c3ebKsJBctIgj/DFWCr+V
UbIxArFrUYY+oCwyEZVEu9F1j8LGqlgkAzLj6aiXeDX1MOINaB1LAPQWLpJChmtmS6tIiTGVFnJV
xk5BWwylfChWYfzAa/V5cZ8ngPVWLoK9FYESVw5iKAkngVoLM5Hanpo5qDgZI1Y7076IYh/k/Qo/
97euCqNj2LvjLRaqK0rRm7jXok2ESIvOoVTXoknxx+q87ax1hgMU2RNIPN0J0m91GWm3FSmldrbU
aVjMF2SgeW8OVbRm/YvOruzcW8RKXMvBfTXdrjh2CIBW/Wh8w3ySbwi7kdeK7HpeIkFbnas0OZAj
rLKy6QwIFBF00ylO/A4PAzuuDk5Vu4LFE89HSZpXt26dsUxPBkth85h2DO4S0KwESe4VF43oiqXl
pOyNKUr6BziTsfttmrDw/jO19W81RP+VOdSHnunPCGX/A9ulRZ3x57OqEwj16FUW/zg+y/i5eP7H
vlki0JsPchH+ht+7J82wmDUZEBMcJuyoQmiDfm+ekLX+xv9kaaicHEJO3yWgC/U3NBzIRVRNXYA+
73sn4zcaKgFVCPGJQSyl8Xd6p48gHYe/n8kYsW6MvJF600p87K81JS3KMTDHq1SR+hpe+JOdMuxM
CtVmhVTMHj7Y3Ht3tf5gCrP07P/u1pafSUAOgGNaRs20qCk//syqcexCL7Thau67HnVkMWPUzvP9
X/+UT+lnbz+GoQs6mGWshDr30+hAq5JsyIXWX8HkLw5Rku9mcPbrbDboWhSOlagR4ZGIo/1YOLcW
SRi/Yvf8dHEZXKAFREega/DC9E8EqtLpuwnVJ+dW2fY7dF3usn+gHHD7wbMweVwQgSXWQcTqOK97
sVdSpms4ibJdqhGYZFoSUHKELFBrtfAyxDz2olt99Isr9RaR9+ELEQwuGZDatsEX4qjomd4PWaDo
YNfSDEwJOi9moFmMmIpQoefNTQTHc89aAbMBEuj6FCtjhBO3eqS4RHpnzN9hcUffFqnnKVFlfZGD
OD1GATuqTNiEdsLX3Vahk2wcMhN3htpd0XENXzW9cfBruxNfA77ztFWLJ2jHt3/3JuDW5vKLxTEI
Ec369BUgmFSmXjeyK2Zm1K8FsGh7ySnFcIU1X2aq1xlyONGODX5UTOoGR+S4/usP8VHnx40oyJ2z
dENjRiGAZX16xsrGGtAZs/4binahvpsPSSgK+NuYqSf7jDlU83RLRr+6/Zbf7cPXCtqP08PFZwxm
EB7ix6+1Vd2GoBmW64PNmAFD00MWdaMXJaayDpLG3UFfvwVOQjtOssaaPlxZ/fVvLpZH+eNHAKLI
L86chyfe+SxxLDSXOsAq3LOdlM3WDhVjXZOEcBMW8eA7gZ1ttQnsIMNHmjHwE8y9YxlstE7M65It
PD7/Oto4fTZdp9LZRXG+FQVQ4azVvgKQ91C7S5Srv+sieRuFr+V/5oBiZ8CBrArD4jtDSPfxwqWt
UQ2jItyzjF37Fr5S77dTHfh/fXG05fp/uDj87ajQliPcJEVyURi+f+wocTEiM6rHmZvvSXVRUDdw
kzp5s+pSM0HRKsdn0hVe4s7m2LJIE+oc+xeH8dtd8OlT8KPZhfD9YD/+nJampBK5dzmLc6EH6gkB
y9HWs+Br37rOVRvgoV7VegqPkeaUZaXav5hmzYK4A6LAjVOn5aNpHqMGhZY3yyFU1iLo7ZM55E+q
KCKxi1r26XVhyKe5k/rrL67hT0csux0Uv64A5ckTbi/z43cTfahglilTVz1HOVozJQ4fGyiufgKj
ZfIkaJJw1XduckzqBnBHbNgBbWEf7IEdqfrGiPCzU0VpT+ZgNUdHtYN21esTQ6RAnX/1PH6cZXMO
WEJHC6miz9RtEhU/vfcEhIS8Kfr2rKOOvxGUfBhbA7thtaNt0KorIAUKmwazGu/zsmrQAUFxXMW9
w0lbJ32DKKwgFaXKk/asMI/aREVBSNDbJf1bNd//n0NwBs3v7q71Myrf3/W9Czj3f/+vXVl87+Tz
hzLu7Y/8awqu/wb3jzrOZJ3zcQruuL9RZ/AFazRCvELFv9eQTMFZXS7xq5R7gBKXU+BfU3DxG48c
RzT5rC6FPLPzvzEF1z7eXguWFGkxTzFFh85dr3561VEKdTBdLWszTsPkw53EulmYl62aXOtKAyLB
GtdkSaorlurguB/QaZBZHOZi349IhTA0rmeGYZtci2/eXcc/OE8/FRh8NO54YLMM+w0CGRGhfXxK
iVfAsGPQjc+DFjwuiTNILPM0LDw2/tj4hiYciQlr8r1d4r89oHco0pVF+N5eDZTpdgai4dd619wp
Ud+gEy0bA5ehxkgOmcyVaFvtMNDxxVdJObcL5hwDDyFbuXiJEa22664MglcUvq702XyiaQjorg+K
Ychf1FJvNMZ/H6dvv6plEdGK41RlZ/V5FUHoi55H4ch0CgXCHblV7UBgFRMkkr/snRV38W2sKfPe
UVJlK5UufszNSukxbEaMf/PCjmEfieQMukvboqd0vnPwaQzbql+9frgn371+3j4pGakad+fbPxYV
+/ujM2J636tuHG2TgdSOJCffnnrMlxG3BcXscO7Rod2PEfa4WfbGeXYrZ5+Q5bVOS9h0XtCJkdT6
Mr60yDLa/PUt86l659MZVOwqxQvn5QJdXj79u4PdKlHOMg0myK9q2tuyrcc1lavjDVqW7/I47b+o
U3pGrBpcNFhQDmYzaL/gmzrip0eKnaMrkH26fA42Vp8eKTzSrmHJUN/YjaVkxwJREYam3Kn8xEi/
hqw91xPRNt7iR8a+R4mMxDLF9XzPuy5ep4AzL9N6FgxaB/WgLEmQ9TB4eo81ugn78oZ9SmWu4Hru
LMhYlN6muNJjc9iOhsbOIHmaGql5+OaTL6U5ZYtcNf3STJJ+we632YDPRyrDHYqt6khqccrLjHJ9
ZWldfBfp5DWurFD0BQ4T+zkxQw2xfyqyTaAIEyJk3xdrK+iie/KRsq0q1QOKhNlZoRyeN25haAX5
LGG/L6WbKmyaW9VLGtN56Ei2QoIdtDofw2TZhVXM3bgQolwtubPtdFwzkBUa7H/j20Ao8JOjpfUu
rjGoss+1GPSFKlkA82jzLNfZ4A+ZyWarikgyJmpE82otNb044/oOrQxWdpUg0SGYM/6CkGpifgyg
dB7z+slFzn1S8ozleuVM21Z0gU8EYbzHTFnuINI0z4HTeAmI94ODbWhTwwW9IH2pXDJnEtaEmdzn
TXkaizRn4libqI/7ZFtamcU6JMnXVa9UIGIQtkZkjB5sQ0SvbgtzVDh1v9eU6ha6WrbOJWs+ocuN
YwfDVqXx+2pnZeXnpeWecfDIdTz0MRvCxnWf2iF4RF55NU8qqou+M/W7Eli/h9LzLgbRka0jaJl3
yaA4P8KsSqLLUXFJm0KZj/xZ01a2QJDYK3OORC3l2mOQGk+hiBpUhFLkt9aE+nYqNGtLagSazLG9
nQBBblK7Rs8Fupbe0shaoq26O/o4d80sfOq8CaLLKstLxXdjvsRRlNEGoZu2Z/kSv2rNZHpY3zK/
HBwEVCXa3XJ4zKBTvCpRMzCUbCJkXeXTGGmFZ5F3iAhbHXwrsYIts4dvytT6dTC6aLYGeQ6m9oWx
KfwRF5SnY+uKV6JLLEmt8k3kJ34G78InFLcB9YoAohnFZT8r11DsrrPAbK5SpreGhHGcpXDceBqD
jdEF7fc0M69MLZgpr6JTTsLlJspi51WZ7W+Yu6ANDWGx0gJSQhPYbV7nxnxjkKc8Aa6PHIQAniu5
HpcUijiV5dScOGtUlzF8JB6HGcpeqaXWRgvKfhfPWdwCZJHaOjJCwGzQBXylcl95VTerxgxbj3ty
OFdTOm/SJG7vpky6uJlr46rWTQBNs4ZHLevX1eLpBKk56QezBtNBDx6rPm+N8SkvRvdFz2tjj8Da
+oq4z3iqCt0ArmnEhyBvVN3rMvJqVnHoRjuzmW9K4c4n1NL5FvKEdXbq4hsO4YewIZSU8848oAwO
d8I2g40CkfqL1OfmFl7bxRxk80WZ58F1SuL5geA+3Stda6fNfewRW2jB8dBEQuxWwo7KTJwYRBkU
8R9QoOMnkkFxYQSZYP2FFm/nIsbZLIEJnj4l+6kcsMnD0di2UncxkCdj9dAV6IKTfOBxy4wL6BXd
D9WchxNzY+mbsyxmvwyyKVmFVppckfumeKgBvibVdJDBYO+jhmPM0cnoYhJTX4A17/0cL+XlkvWE
VTC0QIkxcvKARxaXpBdBOzLix8ZNvFQq0Y1SOXCFwjDbsY3oolU+FBeaXRtr2xncu6GYTcSglXZD
tlS5VkUDncKKKKFUtNqYZseINHZc3WHU6RvM7w+0JCTaa0rfVOu87+ZrQA/5qg17YuaMQpNkyONR
KO1WXiDsitcIFArYbFASaHPgVCFoptFqs+s6boBp2nm0z7U6+Tok8I3VtFB/LKGhR5YOLylR15c2
2UhkIyrmHbk82boIXbHXBtJ7rfq2y1yQo273dX6rqKIQGmME3fMYTkmxT0lpxTFT2cfaRgldyD44
J1Z+nc/tl8Qo2bJo1i2vqehC10dMFNAj9iSXbFQIoheWHA6J1ZzRG+k+S41TxfJxpTSl6aWg6fZ2
BctmNGpthzfUviQF74K16XXRZdAFnKFaldbQjux2WuW6N1NAxtYUeDr5N0hx42gTJMFLMQX2OsIx
wnjMynbhFKIQ6KsHWYfls1bX1X0sksxHaFyCl+yBZ3WGuY1tAYAwM5LLwjJGTzcifUcAYcgDagh/
dBmgGVFtXxutE60jVGebPMOnIN507I40zqTNIvGtDe5v3nz9Tin69LKk4rsn7veWpGr7O17ro2zj
ezKWR9gawVXd95WPDzf5MRk5mmr0qEfMqngrRrNgqRMMdKJjbL4SGZP9wEk+nOq+DteyapHxgdRb
9UT8XY3wrxo/hUkE+qFWUWXYSsXYv+kDgLFJCC7A03RHdLDDxt459Kwi5EbpigZuNnHKCtjTEP5H
3U+q4aeEX2vbFikZu5augTF2SyySRKwRB7jgtzMM5jW4ZLCLZtfKcJUho8i25Mjk3wpeTtmx7pMB
mBJhh8SrOCBHvuc6eB2cHTWbK5UbqNwVbiUh7Yx5m96yRs0P5Fh1nE8uMoCeQJaWVEO9tHYh7ABm
GJpQw72qjrW1EQOAo+uOlSrC8JidpFfZDftnJEVH4iHDH7iO3RiFeTTcipL66sRt3tHAyGrbjEx1
TRTnJ5I8uR4CqTtYVXwW8KvDpD+A/QTCN4upeTC0TLvvANZsDazFJxCTHLoTYzA7zt1naOT6Ttql
7heJAw8s6ufG5oGtotRHzwNBuldDBCApdFe9iwy/m6dMsFEmx8mTuj2ye8zHiuScfkTsAqS59AlN
DCV5iTZ6obZtk3sbQohylRvwVEj1Dq862EGbfgITzimjXuLa1I9Q/bUDcd7BI9m3tCotSLNq3dt9
OYHSjDmbXJk0x3CsjAziQxVcKJC8LlL2bSpCvabYV4U13AJiqy9E1zFBFiobqCgG+kbE0/TCFaBO
64oAGhWMp5sSIvVFFPfUZnM+UD2N2iaYi/6lakR8QSwwuEEZxDG8jUB/KFkDPlFr6z7/yvyi6PZM
ulAImapUSvsVe0Vke3bcGLd2PtzKRRnSlcWXvJakI7nxQ8x18wJkJJZITlBYH5pFXzJDjFhRikae
uqhPoIXd9HWvH8piQpmyaFS6GCR5W6gpwhWrLm4CTlkoe2J2kLYMWlmAI+gDSGFwW0m2RQYDZB0k
RVsCf88jFJS+YXd9fqiyuV2ZAVGmOy3tNIUxdduI63h2cXrPxA1/H1yjY08bWt/RS5CjwAR/zSI0
38tFtRMh3ykXHc8427EXm1Z1p5QWsp4srC+q3uV8R3l6VvoENVAr0QVNFRKh5E0upC3KIetNRJS8
CYrYDCAuEqJ4HoaheXHwLn2NFg2SYaNGalI5fc+S5HFclErlm2gpKiu8nY2Mnqy4pAGeiYFmFt+K
5yTI8j2ilfDY4vrdxUF/H9bSvNcXjdTQhUciZauvWk9xUIxUC2ur6spnkI5WQB+dqfcFlEvId1aE
BiAmnhfSmQXlZYXBMPkOi+RKzZTkxPMLPXMUSUJc2DzBEGOusVY05A9EJJrUNpbzI0/B7+ZDe9FX
PTbVVL3A5xAlvitH/ZhSIvvQUdozKSC5z5UwMzSnUwW5uMhQLY+NU33Hf2Yz5jLWZaOXZG2WRD2l
TjE8kY2JU8Npr/Ug5I8UiOvWKryihxQMSuIphQPU3uChsUcSP6cScdxi78tsXqmRzeK4TDDnORAk
vTB284ODCADMDml9OkN4bYk5Jsz2FY/ueE6BafHe5ZQLivYHRMWxXVV277i7zjJaey2V1so9wszL
XQvXJfGzbMBHak9pvQ0BizX7yqiaI9f8R6HGLPVd6KJ62ageii5fElG8cnD9DI0e7RXTbXGk5NcD
OMx1mjoPIXNyD4MMxaQun0N4UFhneL7MvgruiFO5Jg5HO465Xdw7Yq5R35rp9DWMeSpXmWsEuKfc
fGNl2fjCiTJv+yZdI1XEjcxCfE+PVZELP5gr16JHbTon2occwOyiqL+AkjoMjnApc/Oz+Q8thfer
GzFDotohS9JOvmQDQ0mzpuSk+CZGqIQ4SkmXXhoyVFd1Ow53lmnss7E9SLKobyd2FIjRcwLJKmux
fMiyuK9mwLvRaPc9gvQGTE9mKIAQxnQRACCeXhUG4baQXYW8jIyJQ77mNHcnzTyNCUTWMBt1vxF6
+Mgbh506rLutJIQPhnevro3Ssp+RVHypMss+WWmQvORMYC/zwR18VD4RJWuzD7Pk1lCc9DGI+trc
AsIN967Uk28ttfIDcA/E+dYQfqGwVS5Lt9MOSyD8czc38gzRpVmreswLl0+WRvsKmg+EyUKnfMA1
+401E7ILbarQ2kvL7j2Vl8HeyHAesy4Ua4yf5SVgzuT17w9x/2zf/mEp/5+b9P6xBuB/4OKe+eu7
OdPPI97nuI3fr+nf/v1/zncxmbCgY9yDnwRvCAOnf2qcbeM3tvM2ek7bwnTLmPD/aJzZ07PWdw0m
VMtoGODkv6e7zm8qK1WTrRfhLfw7f0vjvOwIP4wVIT3z8kA+wCaNf3wah82O1BWydG2/6Hv0HzFp
Pts4ddx9OcU87CH6vSOPkfIKp709E9geJr/YYi4/4edPwIIYkwBGHOfTDBfyDXrKWto+LoZ0I+vF
cxURDCPS4PzuO/mDcfGy9/r8kxBMgMRAWs71+zR1o/lVghxdrp9rWr0GvwTIvcjyX/w+P19RE/4K
1QoDe4bTn1UIkZOppegIZgAsqZ4lFKnGq9nIIVhErmxsRJ61iBoL5WSNnflADS3+6Tf40z3jx+UV
M07XdLmfAGCg5xDu5+2oaxe1DU/J8BcksF9ZjXXMpgDsU9bk29GibwC6puz++upiR/rp+hI9JzSB
kYqtBB+B///daJXGERehyphCZZvELCOKI3WvkKgEKjcSFcickYi3PUA5CHMRljt7FagmajWyKctz
2CqglaEwTYQKZYzLKiszV2pv1c+kxgOMzEow7Zzvrn5ZazMU9ypZ/EnjXAheN/pMlU4g2Exi+ESv
uuKTEvcjnci4U50yH7exOQqbtW4SG995K+BzdSqlYIquDcF9pC821XJKbuxMN14cJJrwA1XNbXd5
ohmZZxFedBPSNTzN9mha10Cus/zeSOl9Vq451cnOASPwiOuaEAM9c6OFMzZlW8qHud8Qmgu/WiP0
FxFnm/cP9oAZ3ddGw63YjWbiNrQWuTFdVHJPNnCnbV0DLt3KGiKon6U0rNkvRNA9W3WifdND1JSq
xQjlsuzjEfUnWlgWE4baWkgke17ChtbbR4e3yUTSCpd9RVpKYKBibs1wlThZVnlMNwMiMiBelWuA
DfDB+5byZs3aQ5BLWzLlWrcluTKFxBHvWznlGFm3Zr6JHZu5FJU/qK8s6MyTE8XjHZXTwOAin2d3
NZK7dKBJYfglSZ75lmejCe7ZgdmFUlYDt8VId0tCfQDhhDk/amUeFOAiWfVK0aLdzqnAWUBO5+B6
osnzH7Ubw6MLp3HEuVqk4Kpl/4JBgpAaGEyU1/CzaUANZ6y/BW2Qe7PSaDuqEigrmJ/j64xg0IPb
WO5XycvzdZAxC3FdUV1aMGfWv2Z6X2+rJmu3Nu/tyzyd7B4uoWs81kAirkSt4w2OG2FckBRu00CP
ujiOVHlwqCD5XvesqLANx+QOM70JxYYc3Thfl8JuFhAm4fFDoRqkSDvGwAQt6mrPyMdCW7vY2zF2
CCX6UqV9dF1laaYwfKjcbhcGDt0hWSWhT3zFiBoYoH+6SBlpGy+6LoKMW821QSQsQs754KbjMlsW
uXsT42rtvEghlgQ0UTrT2Uql98TkmCCqAmqJ9dxBlV+DW4RPYgxZ+GIQiQroz80S0GNBBdsLYaax
Iiwm+VbZZYoMtJ1VCJZmj+VBwLrQz4m+BBRMRVcALSHV/oStrB0BYQTzzdRN5aPTzuIbycwgvrDE
BtdTmTjnKE2w/WlmFd7Xnc09ngxa82qXTnEFBRt+e5g1yTWE2RaxZqACMBdxnkB3MxXzi6Go+ZMU
Y/HDxXuPWrzO+qdmdoIXLWQAwOECoRhockFERmNgGNhVbDYJtoZhgdfCVWPdg6PbdYDfyxFvC/Q8
HAnqyDCFND2eE81O3CurN6OWDMtCewgIpSQTqehC7sEct76HJ1yc1DbRWSg6LY6LtEMzu7JqBWl+
hNGwZsxlInYlPKYy1mIQtuH1sTs/1ooFma7P2uIZ1fJIjRe18A6LHEMaBxm4yg3zatwCWA6kWMeO
DuQaMMoEd7ZoaCWkMmfhWa+QGXt6mvcOKywilbddr1fRCipLUXu24EW0nSucGzg+3HjGkl9HCK40
EsZWnRoLDpfeGZ/HTsKAxPhXqb5KEhpzBSbmuHZcZpd+nUh9WI/9oEYX5HqzPSHOSi/WA23TMyl9
+dXM3YsptI4ErD5ZzmeieQvNA+IefIMwlACvDfvuMQsV9a5WTKK9SooAdTWaNnsSqQqgKU3C0HjN
wgymPAJn3V7jCk/dNWss8y4vk9beYUNlF1ZYTl9eDF3LnTmm0rrvNBedEcnjMGUCrB3aL95qnzd1
FmAt4UL31ixAag4QrQ/vNNKhxgRnAN1S3ZnXWXNdajAU4OdUN4bNtfrrd+gf/TQAIkhPkJ+YVIUf
f9pcDjNzgMT046xUrhACz+uBXc2mJx70GCXt79X8n9YJYvn73ldE+OtwFpv4JlCEUqp8+nmSGbjk
CDH8fg67a4bPRbSKzA42nipxaTKFJ00LjmCSIH1ZKPX3onWUACgNN76PDwykLrF/EELbugEzwLiQ
rWOohwGkIwyiR90NS2tdZ0oDyHoK4/a14M1n/y4t+dPf46el7lvkLTIY1KZUxWBHPl435FAdAIrQ
8RHFKyHtLf3PCzblhhcRaQfWJbXSKPZ1kqvNetTURq6mWeCBI2bQ6n4vAP87hC79K7kw8hXBb9X8
Y9MV35/buCz+H/B9orF9d2f/1A+dgNwxPOieP/REy5/5l+ZFYNSkiYHM66pLpUoV/c+uCNQdXRLP
Ol8q8sU30/u/YHfm0vogfXUx3askNPCn/qV5UX+jizFZMP1fOT8/PRcmalUEhqzn+fn4Pz9VsnaG
5BMJQLPhAeENUpvmrW2w5NWDIv2FGOCnWt20UPIi4kFzjXD5s0a2tPTKTIgt2wx2ua/z9jphmozB
486AkdLav6rSf/5xXHL0I2R+qlDraB4/nGdppTrTEJtyY3X6nRE4vo5DlOVgkq2KKTvOSRb+QnHx
U3+3fMl8wzyePHXWZ+FKLxtTAq+Wm4iRHFMp+K197bMmcH9xCvx0mpn8JF4dCN+5E/jvpT9513+Y
ENKA0E9yU4dBs1t8Zj7lA+5a9M0To84oveSd096Bi6qwCvX7aBpu+ZueeqP6mk/WtuDwJVVhcHlZ
WvKsGkHlWyLYFwx1bswur3+RX/zTucWntKAz0qtxjy1qrY+fOEFBr2VumG0SpT1aZX2Y8ubKDt3p
kGPp6iO1X/c0maucHY4/D3AY3j2Vf9AR/6ztWj4A7TAPG9IzV+UJfX/JRpaLkO4dMic1OEIeBH4W
UphvNi4zu9hWyHNzGVtpikd34825fRCBSzCT+ayqw2UZjorXqvM3UWrDL77Nn9poqmXXAcmIshFl
12feZIw2MTLtPN8EIjUXUCrwaJi1ZrNvu0JFBFDNkFUrRByDMAdjnVeGfvXXV8dyfnofIw5gdENH
7ehovd9kyO/uqEWUBCjHjTc5s+4fEK3Np5nojgjcJSQ1BapPSSAofLUizvJHJZB3wUBBHYB1ItBF
oO/tq5nrJhzzhj9WXbCAVjcGL+WNbvd33YJ16xbAm8MTsnar8o4dD0HpQOBQesGGdu6MJogUH12K
gQkpF4R1MjC3hZ8A+q38EkdrR/pqjdsHaZr6YlUtOYuhnpH+WmTJqQCunjEoVNxHSUzBQ8N/HgC7
qS/oLIYKo5Oc7XXBygVf41Sj1ypiAiEqNyCnC2L5tu9Ay/Pzm8U0rRaXJsCzkz1MjE+jsulf45nV
1QrJeUDN2cj0GdQ1QZtpMe05hlLdhxM3b4uW3K+0qIFlxwSIPeA6p/2bAnVaNGG9iy4pSfe2RbGJ
KMcqTk6Tl36fKtVrzg+7002wJauCrLxDVGsEf6Rq+0NMY1KvUvJhT+SHlA9T2MhDlQILZdg+1aTc
MUYV6FxJ59vi0s0OurTbH5EYkEUppftQuFDr6OOU/GthW8GpmN3hqNktrmctE/usjdN6pVTgQopK
xwvdQkVKPcn45YIQW5bvvVESFpUFVPkN8CSwn3lHim7m1gGzaouMmwifWbcl0YANsRMSdYrY0jrg
eiB8A1Z681LFkXIOO7Oa9lFVVJOfhKBMfPAA7FnlaM2zF+gJIWJcy8UbbSBUushrVe7dMK74JU0n
xWrWDW097VnNaOmehblcB4jwSVONYnsTQefw+rrCO9rgnnbOIo4nNBqTUIN1r6csRjurJJNXWhpJ
DHp7b4Rmoq4DvRmfhVHjU4Pw2NcXqdRci1qxRcg8NyHpNCppE6sxTZPrIKVfxWafK3dh6TCLkczq
iWNh0O93aa/EL+bssIhFfmfNm9yuRLkJpG1ej8oURHtnWVyXywpb2pPx6rzttZsauU+6LLsJ6iIH
htjiIxcu+SGXpbg5OVfBhM9Zz8J77ArHdFmgz2zSq2Wlbhd5eqlk9NCx7qRMmmSVeUCrjHPASnkF
EBIJ9LKkH0giBAkVWNfTssLX5kn45rLWN5YF/1ypozctS/9oWf9nHUIAsOzI8hZxABN2zKGzW943
i3QgSIoHBTGfJ/Qp22UVrXu+SA3w672oZONsxCJDyBZBwqyhg2gWkQItPtmiySJdGFnG8rAa17Qd
F45e2ZfDInRQoqhbZ4v4ISktA2+9FMgrtFOphLqviO4Mbe2gLeKJHBVFmOTjHsuM5s8kLe9ITLlV
bHQQKEzKFRFnm7IgtUstdXaWWhj5Y9Nq+6Gz831bOtUxG6Ek6nReZBAj8BBWT9BULa7o037AokMD
ErMPNRddiELuAspNtCJjkr7Ui3pELfT5B9lR8X3OuflVLioTuehN+ra4DiPWZbqdc5Lniy6FwRDc
Aq7JulpUK6CCLXD1ndyiYUTUEi/6lmJRuozBJKs1PTwCmCHPHoxFZG8hjhGLSqapSgQz5u/iGRYx
G7koaiTSmoEcRdD2i96GXbZBlERxwSQOoIb5psthCXTCdhzdpMxIIHE/kkNnUBqVxaVlpkh71GQ2
H2pc1qcg6dLLeNEAwUauL4j1IxQzZpWkDKW916fhUA2AeQmtjE9FHl8Pscaa03qTGWF2kDzR1XDC
cNL9iBRHX4zSDeKwwVm1b2IlueiWxCJhsiotW8sw2+eLvIkFnr1kY31fWDieI2R9hi1ekfBdqsoW
S2n3o4Va4bKcW3RTuMKynT1QVqxo/WPwZl/GBXmuOuN8MEbLvS5yd7rQrLYmpM1ILuzE1r9EHBbb
MCzFVmEhfdDakYU7yq50kXgNi9irLOcZ2+h84yphuHMUxm1dCddT6CMSuXmRi9WLcCy0kZDlczUx
TmuJnlkEZhYx8E8Af2eSG1A+rmIY6IcWPisvz5j3igPldUvGlHlVl1SFySJmKxdZGznqA1bzDFKw
rSd+DyYAciFiOIaiyDiFWo4AABDLhbZrblpmT76WzPoq0KNHxCj6Nm06ZpHGorTjlYyHNnbLlZlK
EJV51vhOLKDDjQF/fxTN23gR7Rl6/dIXoOLL+Tmt0JHCR8i8il+BtWrw0nA8+U5e3LiNPrPU06/0
TnhE9MrnvBuSbVgToZRUJUtaGfpaH8urObLOKFBvic4S5C4xCtPBC/YsV3GGJeZaDdJxE2oaKcoT
Bve++g/qzmQ3bmzd0q9yUXMm2G02g7qDiGC0Uli9JU8I2bLZk5v9Jp++PjrPOZWSfOSbuCjg1iSR
gCGRIjd38/9rfcvl3J1nZBvXX6dFz9gsykZKYNRMh6MNzQItX7gj+hcFZMK6nTvkUfI4vxRTHKP9
LMe1lJ323XRTDFG0WX2ATNKLCaszWNu0RXPpEABFJR49VOLH/nUPoBqDuaf6Nbk6HkbkzqauXUGx
1yUTVW7jKUtplDqA9r4iCOif45+q0EkglJkXqWisGOs0jBr7kd2Gc56pE8brweST2ZP+m98TNFAD
EUGKKhdNKswZ624Aq08d3u+vws4hVjImmwNuONLWJqJkRfs4v81pun7x8eBgHW+yHux0lSQnuqBo
86fYf5qzmZqlEdpQkjtYlw98CckBXgr4VTAF9fdMeAwhPxbdIxnX8bVBqN0uIXTJ3RBVs+iD+8wI
6Z6TFrNOBktoK2PuAA/CAq7ZSyQWe7pEguOlUue5BC8afoaoM4vqYi2nxvwkYlFdEbHdQzIomuoh
dDSlbyQNhxo5sV/Wq6lOkjtiUBBRw75Nq3UrnfTBWnhhKyCp7Y8lG1yuRk2Bq7YyMj9XRFjJu3xR
eWMtyIFCl/1GzOQcJ1IzLlBO2aSuz5V9zKzIDZFWpqrdOUUjLj0vSV+QuVM0RrZpHVqnsy7IGvP2
MrK7G38qPL5C1ufPKXPAurW78lb1VWAVtjpJ1GzNyiEdjSlLD5+mTNk7ZJvjCYzPuB9lJC8T0Ddf
sfWzw1yJtvS/oEfxfuRFrXaM8vl6dKNwXxIUYWxkW1s7k1S5FdiAytgOIZk9S7CECyK1nJHT9PlM
cXvKpqvUJCXjJvG9CR9YohcsgY7YRG5n8WtbItgUlWKCivwiCmZ2OXLdm0wyFTnxFxm2MbXTZake
jRFMuk69LvY3Ydfp1qpBhGKuYlyoxT2aDfXN5Wj1XfbedGsgg/E38Oqag2cQiLARKkLnYTa6/jWB
FJHCbNGr2zoqSdsZyOECaOH3k1gzb7AKT5XPuwyn6qbOGRC7CUjFGVMBsoy6UDmcgbEMTCNuH7XY
9B9bfncc4A4qNk6XD9cGZ4RjUsXdTZnM2i6f8o6uSd1+bsERJ2yo5xq+A/qvBzkB72VT1YckC0az
EvR5/Ko62FYV2ew7Z2sm+U0NzkOekEVFer24pLkMqzhZsMWLCoikyQVmXPzkGqO+JCabQCF4x8zw
C/w4+UlCxhjoeXd6m8f5Q7fAkqef3GRf+TCU6eJ0D9lPsPJPxrK74JZrs0H/YS8Q5nHBMRcLmBma
wsSNQuqd044oEZWYIJxNjTWwWbjOtMgE4LqF9sxRvL6djbF9SrsOGrSxgKFNPxv32dTva33iFKLA
R6sFJO0uSOkukQn86IUz7SzIadMrCTWL/OrgLEBquaCpY23G99bP8SWKp4E1AelPVDb1Nlyw1j7k
uRfzT9b1gr32vF6/m2O3v/55hvxbxcBfqxyobn6rmB1wMXf/+V+TS/w75cX/RMGETynh36MOrsAb
FK+rg8sP/FMx4f5hcPD2HMCb0OGwWv/f6qD1B5UKqgJCx+wIxIAm/z+qg/4fDu126oJILSilOYuF
6h/VQX4fMRie79sWuRoQOv+WI+6NtZXioP+zJrHY4qhEAjp4XTUpBThN21d2UHdxvPWp7t2a7oRz
ZHbqjekpE+fI0B0GThLWOixN/4aMFedSoAG6oOGYbcweSw9o/yFAFyJ2XRcRZlkoyPw+897Oifk9
kSO8teuq8vCXB/2Lms9PaOiroj+qEYNmkw2OGQuUtRQ9/lLUMHL6q37oW0GuOd5VEYfJyQelg+k+
mpJNV4qnKm11uCiLN8bNyvg4oSxfWdKANko9ROxSLy639CG3c8pDUHafrequyI6YjsalFPCFjuKN
QFP5yCGWRTlhhUArR4ZUaoE1NxEjr5ki1a624uEU+/q0CVlwNwXd2aADn3nWhyLZV5XWblNXA1LT
e+YWfFN6aopC/abF88YvvbxODNOUJ/m/peikv+nxcBIsIg/KetCP/GeGtHzf5fO0qbxEYRMLt7nb
5Bu3X0oew/Cgcd49grr59vF7Wa7y+rWYoF6pk+I6Rgbz9rWIRi8I26Bg4jWFustl0hIl0tfRKfRj
2hWJlT2SuEjsdU/f++NLvy0Ko3rEhOZiGre5tGG9KZxWMVCaQXkEugwWUvsG2pk+5j8013uw6UEd
uIFk9fEl31aFuaQHIpfav7Ngcpdv9a+DkLwEwmZrt0OlrEPxcrxH5Lw3rVf+7kLvHysXovTswQow
gJu8KbGWktldzE4X2EQaEgIg5moXAnHccqa1N+B0MGE0nnlMh1T83fLu8kdSueQbE/yd1ttcmJBB
FUnZ0xYPu2pXyFoGpEhm5IBHboBS5k6WIb5xeIStMT8sB43fPOVf/fHLg7boogjn3VNuiQRFqt90
QSXCR3IWnxHHP6YWG+UaPe7YGZTBnbuP3ywT8JtxzPilDm9gFsIB+vZrSuBs6yXtOIJCWnFIEngY
TubJ+4+v8n78sMlmMjconfowZpZ//8sk1iub9GUXLTu59/EGuxKGtalrl0zR5DdN2XdVegAG1LVs
VhbUY0Bf3nRJXWeED0kXg9don/rava8N8V3j7LYmGUSu5rQJ2KRg8+Hcbnbt54//0p+fwuuJwTMx
/qLPs13WQvFmemrtmXaZxeU7y3xpsupCV80XV+++WFG/N0LqOTIieFA5G3S8t7rmfxlJmlyLGREP
eEoIwFgdyBdJ1pn79PG9/eItvLq1Nx8XJdCY9F9uDbni0Sz9K9/uvvJq9h9f5hczNI+A5g7dP6Yn
purXb9vRCqQv5ozJ2la3btfuvMp6yJcD3pLK1moprugYiig8Uzbh02pU4Mg+vof3w5pbWOjODGzb
Ml22JH8dcAlb07TqFYPAq6vApdi5GaVV/+YvfddwoOVhIgf1lybdYvx/fRViL/Ni1Aeukrr30eTe
dXn3ULLakj0ffPwHvZ/0Pdb+pQXI9Cjoxr6+VGrnvl6LvgmsWTb7OXIfkwqqookRZUeKkMBMZU6/
eYi/+vOgTzE5UDgC0PvmPfqNYTgqbZvAlj0h3T5ymbj52tku9TTr5eO/71efLTpZyFiIN0CuuG8+
W1Q2s0ndsAnw+OGj1Wq1JrWyALhP2SiW6bhDVT2sxs57rCLiLyjN/OZt/nLc4u5ehKCeDS/qzffR
j6Gm113dBI1jX/rsLk4JxqcthN2NmvrvE6/lwjBIbFTIbtm33iRD8ztWzi9vwv45/+O/ZBF686Kp
ZFe1GZd4HlX1aFn6zWSYRLh3d9KQD2ztrli7ZtiyP+zYJ21zwen/a2P/i/2mscxPb+cvpDNMUmxu
FlzS64E2FGnR4zNogqEdaG8MGiI1vdohm4+DTpTbFmQ64fW41Gu0TQosp8ZRnZRqzdSCrqOoWE7E
aNluispIy/ZYYfQNKn998/GNvh+cSIJ1i33pQnyB7fT6PnWvdOOZBj0Ll32f9JZ3TH1v59IvX80D
oTQfX+391MlSQteXY6fNGLXfPBXAFU5PyjIeXdEOL1mW3GJwBs2p/W57+w6S4Sx9fi6mk3FgIjh7
M6ekaWhkKrP1AE80Bg35OFuZjV6vvVIRW9okhE8YNROo2AIVIYrvjfD1cU9yzKbXsQuTkE6jA8PC
pszcLx0KrH032nh0ygJIo2AzAbLruhl4P3YOuhC3VbOR3URrqbfXrq7Q/pXHj5/e23cFvtK0WPzZ
0yxb5rez8Ug0uCNBfwY9B6hAiMK7VhGVMw8AMob48nfz8tvZ/8/rIerm5MlBUl/+/S/bjbjo0kGX
zRw0HAxOVaqL6zYKnd+MwLdT8nIV20C/pPuMQvasr6+S24lRUPaaA/iYVHtl/HVWyReoURdtAQMB
SulvLvj20+SCFudAPAgYFjj7vNmFKznGHh3DKTCJ63uUdWYGyFKfzcb4RpwwAQ0DwlTEteVvrvtO
d7BcmD0xPl+u7zM7vv5LcXd3aed5KshrIJ2SVcisrLuwc7NVhnHpaNLfS0V6780/Yse7xef0yfHK
i5AdEPSVR0ToKdiGuPrN+vT2o+S2OCgwR7k2mhwkJK9vC05715Z8CwHKNm8Tqsg+UCb2176c5OHj
EfwTE/jXaZFrecB0lgOQTzbF2wiHbNL6jhBYxRwY5etmLqN1ZIEqdjGW4bTNgplgz40zG8+CYDgo
nKjDDakR7GbjpcypyY/J14/v6RfDAegLKh2WC/ZZP2fyv4zyvrZjrpWpIKVivKXci9y3bum0uvMz
Hc3HtEeqECV5vP34uu+WahRCLJKcBBdXxnJoeP3cqdkwnyP1DqY2+0F/OIvI1cFTtfFVmQDESOeL
sewrUnghWhPh1UD+Iun35ePbcGwu8/qVsFEgUArvBny7d6+kz6leRr02BHY+Wi9Chk/ZkHwadbPf
hW73PRt7525gbxNBG/GjmwZUwD7P501h+vG15jVkmRBH1g9ZtVeNixYddDE6EA0Se22Du7G1ubp2
ifD+hCpEHDJ7Ng5+SRxXpeflkyhqsa+sWf/SydnchXbl72DyQ3ZtynqLX79dt0pfQUcvNnk7FOdq
JNyertvanGhE0AQyD8govpaa6x4NSmHPNHbVTVdU3GRvL/D7alua5kM9WupmyomN88DV702nFeca
TytKibz6VLQUVGMELgFKCzr8A0zqTTSO6jLPaDl0GDqX9kDjndRoZPeZW6ViR/+WkPaPX8cvRgVv
gu0TZx5Kfu8mCW0iBE/0eOqi0roTkX3PQ/2KTvlL32Z4PZbm6NzuaQ0G0aR9+/ji7xcYVmUkUQiA
+EIxYr0ekZTdwTrnzRDgFxQvHjige9MIy30x6w+i8dVvNuMLyOvN0ON6HqAvA/EauOc3m48imUsv
dvIhkLROHnpDmqsiccUGnVH4LaGLlkATrrW1mWvqxhnD8TNpaeldnDfuKXIr58eQDgzEVGmnroDm
s9JymPHrpq5oo4XLbJbpk7qhlm6u6UcBXHb5Rbpo9Z20KoPWLhF7Hz/C97OJzYeLkNNfCgLOWzFz
LqbJb0Y0UDg3IRXIJrlq/MT75EnF2CH15QAVJgowo2N6//jSbASWF/T6W16cXqxe3AF+rLfTa2yE
XYS6pwvCGEnTNkvRMxjCKw5m5dH/l9KRT1UCxH41RMrFh52IYgWSv/gUiqJ8UV6SfI5Kh1wElSQH
dM3EoYUipIIEC+JEh3d69Bx6a6YcfuS9Ms5p7LUnMzPyszcanJzqsBQ2Gj58vV1fqGGrJVN1BQjo
qTSMs+7mxt40K/skvQoxyVjcz37xbJXwd4gSrg5W25qfkU+4X2gxybWsqoUTZQHKQDVDYoBZXwGq
dNfsWPwbcl7lebTN1gMH1uN/xuNsgXTOm33speZdpbtVtRk0HPast3vgA0ShdbqxS0MHRghttZVV
ynrA3jK1jzHWn3vqNn6QoYdoArpbABTqNErXPqIDP5DYx/JVQafzImnz9tMi4QEcUA3VKQT6Nazc
dpiftazXntlnG3ftaIlnoWpavZqfsWobLWTztDPkk6JZu5khqOA77vMtuJX5oJMlSMiBN12TCVet
B6mF8D9Mlzp5SkcxNl2X7nOP5FCzBh1nmCdmEUgM09amrcv63ERUk7dZXYbreErVJSC0aiNiPaq3
qQTZsw41zXSQn3U8CzpGd0XXQZQfI10+wWqR27YuqmRlWJp/NhJDXhKcTPRqk5RfPLihJ4H6a4sd
DZtC5JCFTYzmanBcJPGYR6AJSCrKT+xlBD3HBgh9jOxhjwkdlyU6p2CyiPGYsjTdm0mdvejYI67o
7mFcy/xiRSOMeORCpcfJNpMddrWRHsKcggBLrXWrFwy1CTVELA04AzpKDK3KMGoNPr4jq/W0I+Et
4rvqJtmykdAxrMyceGmxdpS5cMFNHjmB6Eh23RDW1mFqOBRvK2egVwE0PGPvjqAqpSvt1Xudtl+Q
ZjG29pREbcJuLcLw6mRne0kPvchJjnEaefu8QRqiE3fV0ED3IeNHYz4dZ3eKrl2HTcsspH+RWfTm
5jS5NbCYX9RClrtONvoDjr4SaY0U8J8msogb3SgCPSn7o2qyelOXjk/P0R+2qvHcL0nv0FQnvQL7
1JzF2EBIc0z6kswWrZwuQ21AFGJqZEjohW8eR8Dqa0AxgTF5/WZWjsZHBokQALw82pXrP0wD8REk
Y6qbRmN/AVzDqy+bKQ9x4aD8GCaXJ9IZ566MloQo074MnSlQdTseq8xwz1WFa0VFHplWfpfsyAXp
u1WDaoL8K7QEx24a67Nw0uaWz+Spd+FhY9fJNxpnil3XmO7B7zL/qHuJtp9Fl2xmMn7ukqxzAxWF
/qMyUnWjYnP+JnNe5hCN3lYyad5k1Jcve112mzLPvDMBq86l64bDZdPP7leTVeCbX2q8urBIH6XI
THTlvNOxzZwgVwv0JFFIsTiqVSdD+rHau12Wbdqi4eg3JUN3SWAB3aoEBPEdfXI2DXAQ9qBt/XWS
6PXJQ1f9SctIJUUpeNUXprqplJWcQpVWWyxDgFjccEKh5mkBDAMsOyj+TzCB0CwU6fPoKL9fgdHQ
1roGKiV3xLVTtCxGsvEDE8LiFTlxxVUZZSHIq4Ke/cqctflTV83W5di5mExLo2KzmGYCYY9jZAl0
q966dBIBW9rJx/tSw7iIduk2AXN0dlPGL5doqJsOcuWkGciKpmnwHP9cBREl0e6CHh5yIEnMitw7
1tqn3OVnIeHIJ7Nv0hNgBecF5hOim3qsTpYrk12BxiwoShiXK3gferQeeRCPlW5zj4YayjMZtvuG
vLtjnaMNir3o0+B7zRZMX320KSeekyz3rrUUkUc59fVND1Xuy9y0yWdnsqfr0o9vy7HSvjuzazP3
oJughmacrUknTDsdSpggc3/lEqdiHIgE7CfiiWmz95jESKElNtX9JNO0MYBRld4NxRR5nIvM3DqT
xw/Tp3PvBxeQUKB0fyQnpI8GtS/JU7gGl6f8LYk0/YYnPAqOiAauRaq0UM8RKWqrsYZjt4M+g9Y0
Qz6xAi5mqXVWD8QNz4bckoJSXsvMAUrn1U61btLmPlf6CAW+cT5VBEJ9Tw1NwZH2NS7dDuN2MFT4
2dIAKhHmAC5ubIfqMaU67sIX1BxIOEogUfabDPVx3Pl4JfSXua/coB+6bZcJHGwIxgg8D8UlPLD0
80KY2yWhm4KDAFe8ZpUZryiOD6Dptew50wsUOlJF26K0EMz6ajQ7BJtmS+oOjrsnzR5KcuyyzpNr
fn2xF9HMfKPnh9G38mv6o9WPuVxcgsItybPx+/HeUdZ0JbWBqkiEUrW0cQ6SkC6toxGnNXnEZX8a
HHoymdyhrh8DyGr28+ib3Rnhv7oPQ1/OW0W26zmsbOu7ridfYYW4uKVF86LJnH1iT6LIvSLKGvSV
TZipNBS7mkx67v08mzQuK6GfpURf7ae9SeGxI/hHxwrdyoyIlTTNn/qZJOthaIgJK8Hy89HBhoxu
9Ww4cd7BZKg0A0BgdCLu69oRQ7nyh9q/0BQf6xDp1oGqo2cFTsgBZ2eQIHVhSfI2NKHKG2hP5k43
xm4T04H8olKyVh4QtjwBGIj1LYs06Wg9XIG1bw+8oLbi64xj/zgp80h2tb0vFHwAvuZ22KFqucpH
rUS5IjoOMLFZs8pZrcUUbFsNS7tb0kfgmZBfPY4hgdU/d0E+vs3dEEtxqACWzKhRinpvqOTocY+X
bFfaKybSfOV27kMhln1Mk/snxwJKp6fD9WhEyZalOz2pbj7pfRFtOqcmO5zdtMBTtnN7ttQggtA3
xfkeMXbBBArchGMe0G3T/VyGRTDG9KZ6zcXGOZk/QsbUXgjQ5FIvROBJNyi03tnKuMDgHJa4Wqvx
0Ul7bZ+jqVqpUXJBkcUPPKHsa1HHJaHGUPAyz43OtV+zu/b8QyYGhUDRbD91tucc+qVo1NSx+uw4
RXLER8wM1ITTg66TOQQsbttVKO3HHHGbMerVpm8xpEaKHEhXedlBh7Jf90ivrHasAlntE6mmDWT1
Oz7mfJ1F8zkDewW+UWZBO1lXnTPqfPmGfe2FBvHCQhEjpKYEYn8Sl5+yUU5X5izbYts0Mj5PhACf
BA3DazRa1W7G23Oep/QTaxtRaDwZdrBo53ZFw3Z0dIgxTVzoOD4T3bVQPb1UEpwv0japb0aLqGHP
KL6FWA/B4VPA2ji9412o5R/0pktxBpIKvTKqyAhiIL2L/NQLWoyk8HMMtEVDrY7xqAT1sKi/5/ec
Br6uIzlb3VK1N7rnqHie3ISohS4bNxWjFubnxI7MCuNdjWOffXKYXpi9cJixJO8wCusgCYsztDbj
rNmMTeyzEB/Nch+2odpCOC9XxGTZ/Pj4zXJIwCFSbjoTYjUj9zPGgz5m1r2Gj+MiL6PpZiDQ7GB1
mX4V4bnYDabOIafqM83ZGPqoig0NU8X0aUwX7mwWu7qxp3uHCKpViov7hkQGZB11YbdrdzBBbSLW
EpcW+avWCv08ALBKY9TPHNzQWrn1iR5J0qyIlQEA1CQ2H08/G+mEF1rPtn48xEFkIWtbj5jpwGRZ
83ewnHLcFGR+83uicGCfXnfOFTJ/i6HjNdWXlASc20HL5AHxM0n2UTh6pPNB7LpuJefcdaoDaiQM
GrVYZaptjRuaIET8Iv66aubirs9T7QJQA/aHfnbYAFSGRs2IGib6mk1vE2AU4vFD5murG3ws4lkN
BQaeWgDgsCbgPkpfHOW6i6jNG2WLKmWS+W60hQchTGnHaLYg5WdlepPkyM6M2vCfSJ4uPxeDBjBg
yciuljWfDBC2L3nCQ53RGTurDg876l52ghCSOYS1MvqkOyXsIGdO9m1FQoPfCRmoXKtJP/TX5SB8
4pZ0+GWt8MidI5t6oBc0dfMUFFMtt4aveYTXksgUjInl7oc46gJnyuW3ieG10SNXbENPc7eCXeMC
SZqwbNQk+VyJIkJlrvUSkBJims7GFZDNBXo4IKP6c0Ws0cZpPOMYpp2kMwY3TVLnJmauI9NqLuUK
WsYaaqG7aUfBps5aUjpSEif1LGq2ucnLqUbnWPvTmdae8TBL7cUt0+hhGK3k69Dp+nbuo+IbQcbI
O/SsQmHdlTdj3kfHVlTxxaQNzO0I+jfkjFsrYY9mRJawb9ziP0/UGkoL8YDLLbUOhZ4hv/AAiMiV
sJoSwip8NqAG9cXgmbvRYk/XdVLb1zKrwWW4/VGner1Twg+Pxmzlu0jr5MYAE76JPMnHuoC5zKgc
Tz2T1UrJhvOL1qIe9Wmfr+O5QSdC0XUvOp9gF3YMxNGWFVrlVVZH3Z05zURrOrjfxlVWxHWQjfmu
oSRySQq8t2osgdJ+7HZk9bK9jayep0hu1WFUPVlTFmm5VWINn20zGw9SarAQwzZn/JYLRKXxypNW
+Kx3QACG+G4WdnzEclHhnY/ZMIa5R/sGCAo+JK9hd1daHATSu2hMwkNo6NGmpCRBBWK6jdrEOZJZ
ACzYI6ZtqSH3h9Ayhm1pFXhUAFFuM2IV9n5eAcXQyWFZ89CqHZWBau2zdw/SdMwwNUEhlhMFe9ao
tDXciybrzr3iuMiysx5gZX6L6NRjaguffBNp+JQ7FKMQ7F1Fi7qayoi9WhjI6yEML3wXwZnTteN2
JtclsLTqMM8NS7atPRLxhm45/l4aC8vMXg5xY2VuunR2AjWDwGW34O+aDkQpFAwyRev5bij5YStO
53WHyfsQGUmQ6jSvOKus2yEj+H2MgJxo08wX66eBjF1tW+kwqSXMuZhWxSrGVberVTZeeCkFRtMG
Oxp6YbrJw+luaiAf6C6+Uhjs7qVhgUMQibywyiwJsoShIGIDe8Ck0zpJ1GWZgvSdo/wmxDi2EjAh
GWId+121Mx39npfw3EXpAw/qYRLZfrSb3aSc04jT9LJmRcaX30Sy3iQ4hEIUc5bPFmWefLHqXQTG
nq2pKytP26NhsgmaZ0LxmCnHVW0LoBgJBPErb27UtZ3UaMslFM8baG71qo5S8+xxov+e+I5Y60b5
eaZHWa3sDNpyCwx067eaCia7i9ZhEva7VPn2N74n3BnLtA+12MQhYxEbKikWETRh7oiM6NDtkeiY
Q91ojMH6PBjWnTfDEh+LQp4For4VKq/PGAwTCGVTht7LmE9ocnEm8Db3CZr+deJbnMz8oWUnZI3r
fEk3NxPL/2K2832O6yzIObWzipImJKf0heJEtgZwcW8qrUeMGQ9rN+9e+pAUuQb/2GhzuKa8aV4J
czCDJPX1y9i1vWvL671zEhvVxpB9ukcbV5wjzTiga/cQKedhvCrHPmd9yJOHcJoqlu9MnLu4My8J
dcrPeg2LvaujrT5ajx4x7GurZO+AG1BcQsoq+LhGZ++I1H50DaX2Rt+uBxrl54GtAcLCTn31R03e
VKmia+BwdAlnYz5SZqZ/4FhUy4RyJXakut3jTS3OWp2Gl12c+1/dqjFMhJWVr694AFTTcgQFzTqC
K8VKEetOct9R5IFO6KFT/yZmlwUqNxzghhyQrfOg22yIoyjaSL2Pn11qIqeab+La5R2corEuT8TD
T97Gm932u+9MMZeLU9oSU9fty3SKPrkuhiZwR/oL4ararWys7Ecoi+lC5ZF8agsru0F8j3vM1alo
uTUN+2kUYGNDt6fh35qbJU00IMKPwVNFYmM1tcenaDaPkdlOd0aZNDsFJ/e+ne0Kn2APJ74DNrIP
QzY+UaqnFy4+qYBWvTyVFazKgPOOWrH1cU64BiPO5529xpFJUqIVVzMRMm5/2ZUqoYPW9Ie0/sk7
TJFutba3neBTIgscujO5gNYqGqb4qg+14hYGe7NvEsGuxssi2qU1TgVaEJyP1E1ilHh1a9+g0J6R
rvUczQmFChSVfjAUitfUs2VITwRVACr03Pyr37BOze5I5IoSwr8j9gY1v1XI9ZwX9gP8k+izxtbG
rSY/gERVwYQ1LW3j1TUEokmxTBSz5q8loJaHpLUoo7kqumWOv6Git9ZtjsS0/Nma3GZUH9moAbpw
6p0iXRLBsXeAw+HgimtWrhHra8NgmPR+/qUrKD60RAzShNB+WBmqMj2WVLgLC8JRbweUtfcxzYY1
FsFyo3kRRV+Pb67OuofEqw98uv23pqdY0+Rju6liouF1pMCyqqkIhtjT6jgRR/Kv5Qq8M8E6hkae
s+tXwaxyIqWHrDvEVLE3gkX2u05K0LoThbm1ZyG+T4rYWtGDwu3Z6AHOZ2My+sOJuEx5sQhAD9Tr
tbUWmWLTYPltV/ZQFLCAynwN1EQdYaRaFY+OSh8l2Pa2xxW/onw1XMqIiQI3rHGX9b0f6L1FDOQg
yphdbsTBqPWgezotsauIVh0Gk/Kua8paFz8P3FNcjvdRXBoXlhUNGyI5u5U+VfHeS3PBsjt6p6R1
jgACc6Iyze2Eizha1WjbdyaouFvDNordYE8Ax1J2haRcV+nOGnIfJlMPudbq5BNYS/e5JA78sTG6
9oG6GrGuIzbedJOacXUqBkVgL12CE/EK1gFLs3Ge2PFc1LMjiWbN0l05RVeTV6aEAE/xw8cNl3fs
hUUXsVjkPceF24HO6HW/bKQZlcW6WQeGndprra0Xc6l/Xy65c7n8VIaGvBXc1T09l+8sT2xazEJ3
kepZuXh2lu30GHnOzq056ud6fg9pvDq21RytMqg01NeE/5t7/kUHXjDPIySxHBq+NLxf37NNhSkc
rQz1ZpXa91Oi/HWsLCLZSdRb5zZCrXaZccy+eokJf1q1NA1OaQHoRnqE8c4mok82R7+LennfNxMu
SmwDTiHHQUIcX9+WBb0pmt2IMGJK3i1KE/pR1yEHTGy4MXReImZWEK/z3wmSlhbj647ZQi3EI7F0
IWEhvNFkuGJmRHcJyQiVkR/9CvD95Kghhd3q3snUekYZfz+hJ157TUrKYcxGXdAwWHU10K58ljmq
RfFM6SG7pBHpncfErg5uPVmbWaPbVsxmhXxWX5pUMOF2GeRbvD7xjwbx7YqKtstOTTIN6JH5LWzq
c1j2xcqQRlDGo78rYLquBe153PNl8Q0a0bRxSR05YgfLWBfmimO349xRjokP+jAPT01mzJsmLPqd
lrbWBj1Rzm6mePKwHgAFSQ3n28y3g4ufArg9R9P3jz+Kd8o7gokwF9B/RNvgvFfu+lOFYnRELio1
MW3GZtr5QFnOVOKzHSZHqkG148Z3vaclTDfksxuOTkSvGLPf9EPfCRsQVphwPhD50MJx32axQZDW
ZdLrVdBNlnPthBHEMN8ar37+vX/L6/TfMzK98kT92jb1P9HrxJfyL0XkOxbS6rn5+vxSta9RSP/y
Ogn/D9vUEfuiZ0OGizPnX14n/omwJ88kY1SAAxM28qx/kpCsPyygdBgM8Gsg61vm23+SkHBIMbVi
PBDEY3noLv9O+tebpEW2HyaanKWLTg8dnZ3/ZjYqU78tTWlr61QYFxyLo26TcjAP5kyEfcC3ZzeB
FpoA4/wpmZN1yyyprWNbNN2qYAd6jLup/SHmAZu0meXjd9JlIFU2lU2jGyc9hXLLGF+W1JRVgyn2
vhJletk4+Wz9qUf4fzA8P/1/y+VaXt+/H4p38ff/WD3HOO9ejcblh/7pvDP/QN7IMk5SJXRhloJ/
jUZP/4MRykAl9XNRcJtIWP4xGk33j0VKDjPLB2RF44d/+sdoBGTMr1lgsC7zDl0F6++Mxrfz2KLO
QrHosdEwfw7+10ujaEZKzDAjd9Qdq7Ww4IwDLZHbvzyUqz+XvP9g7biqkrJr//f/WlSPf10I/7wK
DkIE26TfveXYRqLvbUtZcoeAZD10oQ88BFoFoVPjSlX/h7TzWJLbCNLwCy0iCh64tkP3WA45tBcE
RZHwHgX39Pth9jKN7mgEtTpIB0rKrkKZrMzfjDkcOSNcuX2vjoyCoJgZiuBWFgi4qQinaURJz8sM
rUC3t6m3iiib3e2RzR/iYmiUMTA/Aw08e/KeT6CE19+Qn5deoWaYhBgRfiI7EbrFrkAHNdsFVJfw
98N69wEqMq4aU6Ckd6BSKHnXamWeKlENc3sl+yfCoryiUldI/VMMwVx6WomExgaHCuWBlFjRPkig
ctpBRlAJ7w0UDx8lMPnnkorOsWla5fH24OaTcjE4DeAilsOz0LYJS+N8cKjRu2TvaP00k2J8UDQN
JoiBVSiqL6H2WSJRtBl7nA6a1vUPcS2wTjbK+ID7lqQiX9n9ymxfANiEhvM1CRwAbHriKOOe/yDL
RX7HsSvaGopj3RmqNnyPkNLcTKIYvyCSkKIZgE1hoHTWZnAo3yliMFZIaJcLi1tFBWqru8CxwGGd
/wYTNS/s2Ozcs/20/xpZTfbY2dEaseNiXYHkheCmYvtN5mgt6VhKJHIR9AHtO/ASW6cv0jt07cGo
Rkq9MqsXu3MmBgNY5rAhEArp5wMyzFZTG8GTwMjy6h7S7PAVYhSWcg7C/2IYlH/VoO7iv92fRLUN
eByQecHnLS23R6g+I+sm8IIZR0RTcEjp/DTZ8fYavphH+M5k3zrTOScD7mLFBBotKLVVKw+DYAcH
lTbZpw67p00r529H9BZqFqCH7uu4+jzP78C+folx9dD0lae0DUBCqG2NYtcrkuvz6jo7SgnCdyJv
BQpoXgrc5RpI2rgs6bsj8YuISnLU2qF7Rv6nfkylaf/t0Q3UkEOAUDjPIy+5OAIiLi9qVUM192Y+
aHr0MBkxbjGUmbJB+UU7utzc/mAX24uA8EUMPhiIYRiPi1nkFJwQpeXcdqwAsafYR0yNcs5/iQJ5
B9aURct1kYTZMkdqGZyJp0Im5+Epm70K8++/RGE8YINRvzTfaO/vVoQdtcwo3oheX2NKPcb9P4OK
i/DtoVw8isQ8Y+xg0gL4Lxd0JL+tuopVyVgMJCt6Fe0aDbkVXBvVLxmVuweq7cmx0qYQsKuM6P0B
iSwAE62cI9e+nM3z2pwXCpjb+c/fjVbLu9TUfL4c3b8Sp01XP0z4+6wsyDcDhcUOALvM0kAT3yCX
Xq7IKrGcRmW4UO7LndNSMo/Dbq9lPc6J3WtYlSCGdKSToUQFUXXyS/XHQA8FSg5ymagNK7Q165Vf
dXXsHGTMP3xG8ZYmvBu7gcAgNrBa6Y26fJ2z94NRjWtp1LUgCDhySLNquQrns+FdEKQaI2DiBKHS
nXsKgsBIbBnBynq6cmJCbyJvsLjiNN4951GaxkkK6ril59e5OMqkjF5pYlR3Q2PHK4fz/L9afkou
coG0BK+1t5fa+wGNfAzUEGXpdUWrYCvk4LElzHxXAujZygErUyD8474W2Hf97aaBmaZyfqINQG4D
g/J8lL4V+Oh/FaVngYP6HksTHTNaIV4pMQPUyc7upd0Xv+nYmo/YtaZ3qaH7W8s316wl5o92Ngew
GXUbKp8gwSLZX/wQBdHcokXzxtOC6o8QCk20sUvRt/f1TQLzYXd74BeX/fxk4J3L8DmXqGCcj7vx
naDJEHHyYiNDnxQiREAxnOX7hEss+jBZAb4wo4Dz+Xbci7VLXJdcZpYKYesuhT9b0+rrGJaZ1/Na
erRsdi06rebK7WjMfKLFbPK8AHbOewbNkgu+EcoIGEqNeGlKpf1cOc54csdUHv06U+5HANlbB/To
KczC0GsVO32yG2BW+Cw6W0tm03cmbjwZTmaW29TsLdhDfTzAhijcV1sa3zIjHV8ShWuQtwsmYVrD
R0qqCiAYcKyB3uKdTldlk4tB7hQc8F502+j2dPYT9BE7cZ8jn3OPcmK7o9cY7fVWD7eoPkUeiiX1
IQGA4mHskDyV2WTtxolz7a8/A7RF4aK0YvDXMnlV3AYrYlqdWOSOcCEEKTp+9d9vB7kgownelDyH
SLco1qk8Mc8XWa9hDYzKVe7VfvorKKPnwQIVH0WRsnVRcNslXf4h1BVYaNOeoqG56X3LCyVqjjpO
DGoOuGKocZMq3bXs4uLEmX8Zz2bX5s3NIbrILvBD7gAjTyx/bZCnSa1rWIG6u9G0WEWjNGAHaJwC
8AadlY13cawuIi/mxKzc2JEIOXhZn/W0880eaQWQ0FmETtjt+b+y13QBQ5UMEQ85UELn0x90k9YL
CZfJqemeYtkQUhYNzb9N1OYBoXxDLUI4JKWLqUz0UgdoPO/oRqqeDrNxp0/+l78fCnVqHbL3W9K7
OK6EYlaRoMvh1apT4a4ByLLoe3Xl21xbFdQlIAnRaeGxsPg2ll4HoDBivg3JBcAfI/kW+r25G4Ho
PYLTsO76oO3gKyioYvz9AC3yJUQD2Jew68+/FTTtSKLpmHlhbkRfUNyjDVj35vF2lCuXDK9VqNFz
QYnWzCJnmtBTAygeZZ6GPes9+jw9OBJ82IoAMFIdGOEKRf3KhPLBKL4Q0JyrB+ej0oaenqoVZ57S
NYpn6jLa1B3ykXHhgE+XdEW1DtnHLB/rlfmcE/fFBWCQbnP0wPviHbaI7KLR1/XQDLwJQeWd2QBE
n+RU7+hKxZ8sPuo+sPN6B36n2hRlueZEf2XrnYVfbD3cOfJSkU3qKRWGtlkBXHqw6mEle7nyOecS
N3Ravhp010WUBABC6TcmUTAzOw5knseYQhO0cU0ewHG1KwfK5aRyWHKgAKUgX9LdZS1NGciqizD1
Cv5sl8fFt55TAWP02Nq6ks5+UoTGs0InG2fxzjndXryXi4laPXsTbS0OG4SczhcTKFTRFZYoPYzN
njmjXXySbOW5kmDLUjjzOGM04gkA5Mqp8CYQdb6WVESOSJU0lvFsoXAeWNWrPogCv4ATGrXNY5LV
kKfobNrK/QCz9Tcq4QgbOrVSNS+DDJtHngFms4VyQ2MoCwb362zatJX2wLFhAYb4XjeYSGHLYig/
+xgSxEbFC7dGsNbBAlbIliqoPY3tR5Eo+JaWIHZxUg18gDBD3yEuBHG3+ZKbrTwBJih+yMCGy1Q6
ZVnCD2qcZ945mBGjQvYdY0gH55qiD38koNp+3/4kl8scTj2JM8UiHnsAec5nBjT2EPtdXHq2q4jv
DTc20Jm6+H47ymWuiiKRzmNKJ5GbJeLOo2BdqyMygtCTQoHDD4YHtXexLNfzVzwJkA5tHHfl9Lgs
MELTnmuLxMNMg/PyPGQloiZ0oKV5sNklxJbevxsRxd2xP4I7V/NRzEjQnxyyEn5eXWvxc2NDyPzb
cc8/guubJGV+oywWfIbsbqI1PhAGd87OU6gBd7KanBMmWBO+zHag3gvfmf69Hfba4LkAWehzE5/U
YUHWtyw/DMBEZl6LFxbEvkIAMcNy1bDreDf0bQu4K3Z+ICrQAKVp8kNcxZN3+0dcHjUaYgGuwGWP
m5gux/kHcJWwzkQ4cXPkOmKtuh3N4Jp2j4YnVrYBJlcbavnxPQLuPQruib0S//okvPsBixWAj23W
VT4wb4lyy0vVTvHLAMZvH3W9sotNs7yHAmgflATnUNTq8RR2NWtlGV5ur/NJWGwvvM0ENC8dqHkk
f6L14Xw0jalZuaOvBVHRZHir7vHPxaHeNpS3wbrPq0wPPzSdgeyIlunH29/zehR42G9flIV1/j3D
IOllWZPf2L4hdq2aaR8gSzgrO+ayKITKEyhgmqoUYIAHLJaN3rlNbTgVaVSc4bRn9OGnoRnbHV0E
5bE1I8Rj5YDDHRTixxz7YlK7IfntYKUIUEqxnmCNJbjWQ3+AjhSvONJcm4P3P24xB9ICfuSqDZ/T
wd9XQyf/RQE3t7s90yYzeX5bMQWmbaMDYlPXWOrf4LyuV1JlCnKjTD/repU/TBUw2tgIV17Zl+kH
kUCQ2wgAUodblu79sg6gbKeZN06RCnYlh+hgu+G+jOofrZ2vvQHWwi2OJUXjVuNyIZxI/S2aPjPC
PvBPlu7EJxfm8cpEXo1HhweSICgPoDLnS7ZpAWtGAN08gRTbZzytVU9pQmsXVnZLVbrw/zqbYzoB
KJG2co3QEzmP1/uZ5QQj8YDnwMHokTJMoJ9vXacZPc3vu7+PpwNoIBhZ1aymeB4vzxsR9iOtpTDK
p61lyXDvmMVPkLLNvT1lxeH2unyrci8WJs9REDHINgLcMef5fle2VIIC59lCSTzuOgzk4+RPWzrb
AEx0EeTPioiADiG6rkbJQ6xUd2Czdzga7Go1OShF8FDQ68MKMMbcOUfJvDzoKdKPtb8LUxGufPr5
mFj+VLSiAYqpiIvRmzr/qR1mM3lX0kHE+BloPuUHXX+mU1/iJ9O6u6wGMHl7dua9fxHR4r5Fz4GN
uzy40DNR4VpaiaeLuvd0Gz9JIGPJVjTxI6I11l1gT4LSibWmVjev4ovA6IBQXhEI3y6faF1QTOio
DIk39jjlKGVcgVQN25Wb7A3ytwhjMLA3US66R+Yil1FseEeFHyZem0BqS2loHew8ROGgde1jX0/R
HRDi6SfOMPrOVaUA8D64JzOtE9wpOuDkKcyN21N+5aA0QN7MQASagryfzj8yDFe4g1OceDOP86Tj
d7mDxabu9NRZa3JeDcVJMsM4ddpai1CYaDoUdxl90hqRl4uYh2/Q4guSuF9vD+rK5+S8mmXxGBKl
n8UFmGmVMJzGiXmr+Fik6lUNZdeJV6Zu/r2LrwlyiQ4Ej3rAlMtqRSNGY8xKwLSgYxPP6VT3E1RG
+DW+jyVRBafm9qiuzB9my7NvI+JBpCiLo4q+esd7UI89N4DiTgNkONhRPd45Mi9Wtv7VUIyMvoeg
j7PM/KWCo3GktbEXZt3ELYMmzzTq2smSsbFyf76tsMU0upaO7iZSOChsX3ysRi2k7NyIIrzav7qA
ULcuGkeeWWKDU2O4cqxFLdBkGEM0/FA6BO6ZY4kS9/e6E/ovYYQb9khF7F/dDkwclQbzdz2ClM4H
CBSwQhIUYukf6Dhb3VsJ5KAx97vnBPlGfGZA5TaYmvwtLAJYHc7ryHlSWaVaMM/vu1NeCiupGpxr
vIFmx87qSmszmjJZOS4vD2hqjrNgqEqnBGGtxTJXMx9How55gKLCBLowS9yTTEfObleFZ1kKvAEK
bYe/XYX0Gmd9J0ZFY2ypjaePYdtlaRjhIG0mhwhrFADO4HVsHMduR7ry+uDVQxr3f/19Z5mUD0qM
7qoNZFrWheL10jEOqt5qd7KodOjOGgDXomqfzZ4OQg+rfWsF9ZqW3OVRQn8GQBhNGJ27bQk96Xja
VeCRIq8GcnQwi7Tdm4NZrHzJC7A4WxpuGsVdThTg7Us1USlRrkE9O/TQDlBJAWAK7esYAy1l8gea
tT4EPxAiD/Ch8lPo18Hz6OY/Ar80HyZktTcIuNX3+jhV3so3mMs657tT58gGwAHYc9YYXeSbKr0X
UL+YK+Dj65/QNBi21RA0RywhtM2Y58NTrnXtPos7ZMO0ycbRCqHEqY6mvd+AkLr9cy7PJX4NoA8u
T8523jbn+8q0ht6oCgs3ocYyv8OaEgeomdouHKBO3Q51mYvMfAOAFxRu54LXYgubMCUtvTUTT7C8
qZg2kFUlnasRvdONlRv6pg3gslMAWSu1XVv3vF0AdqMlQKFNLOZck5CiR71KPC12lT1uEzg9MS/U
Xbr+2E7lgzEqj6hFZZuxHDXPCfX60+3BX5ln3jSOoMRpcjQva6p2L2E9QkIiCwdfrtOjg8I+IviF
PN3KVXPlENO4aIAmIuBK+WzxHtSjOLTGt1tN05o7BT3Gu6zLobg4DpR/s6sgxSCre3t8V3Y1spSA
1en/CrLNxTqyLazw4oSrdIT5BMVXrXc0KVfzvWvTaM/tZerEAkDEcmw51AXc02OPi+9pGvAlHzNH
IHjvBNtSTVqET8u2x6IJERNdKNHJauCwS5zJ8IUKKhqfjvJA6wD9HLX8cnsKrv42AG7UlWj9cbKd
b6VQD1IL167Ym9LxKXGM6iF2II4B1jRW1FSvTTZ3xdyChngi7PnP312GBo5opZVmkI4qK542VoaK
q23IJlw5HC7zMVB0dFhmRf4Z5LrYsSRjCmowOamYjqKvb0DcN6Lmd6yJZ86tNfH7a+t27vSpYPa4
GZa9FZSVRGiCJcI7SPgHGH7kzFGFTryRVYfQxsQOcQdjZd1e+2hvurTgBhCjWT6Q4tR1q35wSTnz
IoLjaQUHyyW71Tt9rW96IazMYT+/CeCJ0Wcg3KIkJtxIDXvhs0AU9VMIpS+q2ycS0Aff1PZdaB9j
szohlXhAARgxHPujqCoAzM2TEzW7PKDq3tdPhj98tsvueHvtXmJx599mUNzi6nHBvi42lo2kzkiy
F3sppc9tEhnI9gwlXFA16ndWlpiHPq7Lp8nUihNDDPbSnzrPRgAFOE2wVkO48q6bf84b2olkmUbA
+QqvGnKipGYvxd1Y7iMYUPdDVv9MZZl8CJr+Yx8jQAAanMYAsNVtYrXDHbI6iKNXbYOoEY2x2xM0
B1zc2syKmOGkgM+oXZ7/ICxkBqH1HDwIMxkn4B7uJi9FhdIbDosQLukeh671tdDC7jhO2P3dDn9t
x7s0KtCZZ9dzYZ+H7+BahaLj87g9dtO6WuEqCZBrJTe5OkibCgUIaJx8NP08il9giwvbnii0TeCE
ONUX7KfVHdVozFnZ9lvEp8Qm7o3sqUHeaGWO30ZxMck8M+msQksk2z+PP+BTpbhFxyszRerQCF9k
h3pJZZ0QLkXnwtlX8EFNPrAl3Wc95wRyq/iZmuBr3aPHpPqHUti7tlE3mQrUIkruNCe9a43kvgGT
YuTxrzYpH+ygewC4iB9X8iLK/o85lg94/25LLdqbZoAd6vBhFMGTilIrGJktqBkXNaPYg9uMc6L2
YRiSr1lV/JqzVhuDKh7Hd0B2DzzlHnWH/TG2p0TxPdRdNhWAnD6fX0jOKUEaBGXFY2x12zLy74fA
vUPcGGU0eUCM7ZQp6ofSyk5iDH4pSX8f9sZekeGzlowazOOCQxCJ77bY9lbxrVX0Y+eYno/hkK/i
6OP0FeIl1afbC+/q+Wiz4OfyITSlxbq3dRlUfc9GRJAerQ19EIesDSN+huu+3g51dY3Pkt1ATWFC
LbcYXo+TdJP5/lRUB0XbEQ6yTNdA/tejGMShxEAmsUgFq8SNQaEJ6LWBW931rKSNpWjFf7ihZycs
dNzpAQCFO1/JSD+kGjaPsWdIOI2BL+Kdgr3c6faMXfk4bESkJ5BUJ6d86zC/ywPKwUzSnCauN5Ma
QRqh9OEkuX9IyrWO7JVMgEh06GnpYBazxNeZXW2EMY5x3mg50wNKQMYWbRjnpBcJhOakLFbeCle+
EvkdXt68iHkY64vMI6PU10p8p7yUKvy97GX8NFr+Grb5ehTOSarVc2d2cd5RRJCZIIv0MllnG4Sp
LARruHNvf6WrUbCJwgBtTvyXa8EmS+3Tee5ya6zurcjtdrz3spWqz9W1MDP+SJ0ouS5ZyNzYk6aH
MvZkrAYHo80gsAb5rAVeBvvbA3orVi3OaWBuM1uWaQPpt5w3rMR6Bd8vD4fRAE5RhTrb1rGjpj8i
9RM+Ix5UTPtIs5MaIYMQD9OJInF/VxuZE2/q0J/ubUUYCJsMeoGZhtCSrzXScK/J5P5r+tO0V4bW
/DJEFkojCQLc9SYf3fRRHQE4bKrS7ow7aZYanidW1X4KRC+xoFB7zNaH0YrJ9W11RDyMl90vGzTq
IYlcqGciMNz8jh1fqS++VrvItXRZ982qoxgb1TpD+KcyO7R1kfWv+m2udha0X/DF8J8L7bvg3Y5A
Y2Fkp0ztNNqZuvkLQIo5bPSMjkJuF9lzXY0HLYcDiva3RGGioJ/2oXeAYwA81NIfZYt6DL9vHI4W
5sENsoNml2wbJ7O+paUQH1sLy7aNg8Dt19k5/Z9pokO7DWWIgQ13dvKNLXPiv8zlxkxNY49jpCk3
bmnGWKZqnfVdT2J9ljpvTVBQfZKgV2X14aZK7GTYjLZVvNSgP48yU8t410xSfWDO5HRXl3HwucIt
5zRS7v2Q4fSylyN0a7uYtMeqV+VBmGN2dCM7EqjKawO2oKVKNdO2qukriqIOzQVfCddMD668C+bm
FbUSmvaUdBa5j1KrflUIE005k9Jw6Tq/JQJmG0jtH0RdyruicYyVROjaliXxtjl6QDjSpjs/vmuc
R3lXUlO320zZDY0y7UPkglZqmtcOVXaRcGyKflxIi0NOogk5ZnSPvZ63HrmMZnbeVJrDQVP98XHq
1epwe+NeOyMoobognSC5mcvOqhC9wOOLYekt1TAnYfmhl5R4feZ8vh3p2jfjvYiwxGxYARb8fALz
LpsoVg2Rhyhse8D23PmI2C/l9WzsUbjTxD+4Bvgr59K1+YQMA6yGGjDp6/yj3l2HqdQQdkZF1ct7
pChZn91Jz4bCQ6/nF/01sbJIrswmReLZe4Y7ChTyIlutfWmrudXwCkcCcusmZrEry+jfCfrRysCu
vc4IRZOHyjRgh2XP2NGmukkwDPYsp85efQySPOHU6q4CSrONjMreqMAA9noTh7veD6z7WiubfTCR
fAadWGOjXPm4Z79mnph38+xkcYXKPb2MYehnd+cWTU0Dx/gAdecqUbITPuVrxYGrk62D3ZmbvCRu
i5htyzlp1+z/Rqbu3jCxkZflaB4mGxHx22v3yjKaLQQQ1IACRKN2LuC+Gx7HfuBwu5HyTgne7MC9
D0Ecz+LBGB+Jhhr97XiXDCuKOO8DLq7T3onloAEQ9uwJnF4QD0CPAoMqYY1YoJk33ZYep3Iq4jw/
aGWvb9vUdtETHFaSrnlTLq712WOUxIvLnXrPYtP22AhZ6OGzttjQO2wIS4rS+Q8kmsQ+xt9j3zZG
5Yk6UY5aKde204UkDeURg0q9SeWVIgQsjvN5B/aE7LGNhDrk1ISmU7EvXGeLld9Da8nfk23tjTE6
WEn9xe/jE3iUBxI43KhdlLkRpleLb7bmn1Ire7YF1tOpfNWkO65s+is3gwF9kObaXIUED3T+Izuo
UQGW75zZVoMLDH7c+0QW/d+njC7ul3MjCqwY1MjzKAmQd5ErAT2S0ek3UmrYbzmJujKWKwtv5hlz
PDsz05h9dR5GpIhvlhHP5loBQt1Xbra3kjbBNGPwT/SD7QdXidE7y1MfecMQmVWrFl7WRH9u74DL
HTc3Knn02ZyNdEYWm7v3ZTPafkXRL9SKh8RsimOl6JrHk7D4WVUoaP7/4s2/590OF1ILapRq/YM9
xiicxiC5hikJ9lWITzh6ZtUK0/2NOH6+swz6DngEkphD4lu6hWgui4aGinGAFRV+LPUQkUxfJJCg
fadFp3UCaCufmrIrX8FpIIRWorX5GvmN3m70wpf6oVJR6UTgdayReS1y/b4NG2fcTWAqm10ZWL2z
Dzt0XLfT2NjZttGROd50ia9+9Eu2yyZtogHF5rSItQenHquKAqtE6zyUtcDOFJWun9I1ixbZ9hxZ
aQEW+V83T/qfEJyzb5FdtCS84CmwuTfiutu1UzOd6tDQsGhoJkruueiddIv/RGptVEWZDuOQio8u
HRnkL9Oqde6c3E+yo28WFXL0TNVDF7WpxDdZyXilKAiAq6lhljtU5lEcMaugSNHG1Usoa9lgJTus
hdKXIbEl4jtj9DUxkWrdC98f0q2Nb9+30e+MF3xAKqQT82FI72mZzSZoxa63u0Y9pLolsHF3J3wX
VJTeHvn18UNXZ7WxTcY88beJFPoa2vYKdpCUdcacWpQ0sXBcnO6aksbg8mwXBQPtlOhSV9DLrN14
g/1FvDXGEfPIYhyRhTb8jdokNq7vWsmmj6Jnp0KAPnKVCW3QRlaIPqyh0d4K3IulCdiCvpg9C8dQ
fTnfC/FQI31bOe6hsRtMUAKxBd2ICFhuogdnq1vy4I/wGw0aZr0CGi/ZmCUWFmjjTeNHawSx7Df3
pZ1/YmXu/3qbQmqmm4S8xvzcnM/id9vULqtR9bmL0LIPH/pJR32sVsRLHhXGV1Vh+94Od3H9katS
5MKgDhEdikOL6y9oqzgMqwkdYARmsRwRznYK4+7RMSgEDjFirLWPnHWifh/KqV1JOuZpPvsMc3CG
SJ+FvvUFam4aMl12YRN5cPrDTaYHH6w+/6Im+PmVsvxjGt2H26O9GpC2L6mySZf80vZ3cqq+xCOk
70rfS5O8/WSNUFfckTqrUZlIDDrtXxdcAPXTHOSWZ5LJ0JeplQI3LuwYpZAWGUyfoqaM7PHKXF5c
J3MUchjuEmTZYOCfrxs3GeANBAytCtTyFJiCsq2ShvuwGeUev7Q1ta75mlx8O4o7NClogHJtL0mv
+YD7bBoiet6bNsZcsH4pKjm4juTjhsavve200pzbFmtdm4tkZB7ou8CLo6VCIBjBXx48MTaEm2wK
uoPfNWvI3yvTyc1M2g12H/DXEmM3WEbTadEIYAH3A0+ZEvvQThhPWBhUPSbmKvPvMi2BrEwmOFec
Z1zCEgamBIGixX4Ven6paUdLpvrHMhj0uzJgpTZOhAr5KFMPwUf/XsVMa+dHGAnHbqy83t4jV+bX
pP1J3gtjg772Ig0rh7jCNjoISYjHX7mpB0+RiU7x7SAXfp/Yn55FWWwKRIvMWnFgDPuYD21gw8Rb
TWl+U6WBncP1saEPc3Kr4RAHNCQo8e3GYoy3Nh3NjevHW6S/MegFDrDrE4EBykyhGsP9GNFxiLjR
ByFe+ib+0GY0TQA8bqLKrjfAH+4pqlj7pm2blfT12ooBejD3EkF6sAfPN2Aly863tST0EBczNj1P
mH1iic/A0rqdhtLYSrjL5/E8gwiGwlqjvKEu++GDnSnx1NqBF3bVv3aUart4NPQPuLgja++bH019
TPZgxsIHDuCWypGfHkYLnlU329be/pxXztVZgA0AtJiP8aU1Yq47bQHTP/DcEtMnRe8DVIKaaetr
PeWP1DIOTjqtFQiunEBzBwDNgRm8BrvmfMJ5MQaZ2rJQo6Z9yVGLfnUDmX1SwQi8qqFRbXNJcXiT
lra/tnqvjJfQlFzYp3SIzMXqpfgzqWMUocJpF/eBOoWbBLVfUDwpfWybEmKbRJDTh2+DjSx15r+k
tn3SreoX9Yx/K5Okq686au/dHytMaOempHtK95OuxzHAfHLX1PIRCkWM4FP10zaLZi+zvN0HmFTd
/nBXNrvFg46biaHM/c/zOZSysMzRZQ6HHB8Z127tAxrB5krN72oUHo98J0AV6POdR6HIGUWwCwLU
U6tux4rW4BeOa+bnVz8KmDdaQhAo2BbnUWSS4JDTo34EGGbaIkeAWn+SqicE/jAQmeaXBBW0laVw
dWjwNmaVCfAvy85aItBL72w98BrD/VW1qro3gyhbyQkvqwQk0uxy1DkpCs+9wvOhFbVvxA6QA5Qe
4vLZqCwVc89J4DkZykMe6OmOakqyB/6nfFbKqt1WdSr2YDejT4DT+m3fDQYVb8N87qZ2NtlMVHLY
2p7wCMzTzZBI/q6ggn/4D8sLfAmCBVSxL3QZ4ziK/FYRfBIcMjeWhsQRksh//ksQxABJyOeTd7EZ
y6Twa6ciiLCa1tNjfGqsOi9XjrhrH5osGcYFJRtKcYsoOq5jPT0tPvSEQEU+2vVWzlnB7bFcPpz4
0jNUZhb7gTK5zFAzmbiGb7ecpIGIv1T9ZJxSQXcJWw4keKjR7MCHQZ3oQTVP5fCCjosNQgAoZQIS
/tgPuGYUSQ2aJV/1l76Wo1C0F0SZuTX0V8+XoRbQqA9gnx+4S+RP0GToj0P82opsqu6w6Yx5SHO3
QDIwUOVNoRpiFRTHZbM2S3OgRfJJ/wAS4KzkjCbfooYzTYgmyqRVDmNWuM84cDxUgeIcJ5EZBzPW
s+e87GdRbf8PTansj28EJABTN7yUZqG+3P5kVxYGcn5k9nRMZsFJ63xSArfp68YplEOZjtUOgS11
E/pQa/42ytxGJdsGQjWLPi4uu6ZQYVhMKD9ZqTZscPqpTyF+eiuL/PIIJQrzOZ+g7Kcls9DAKzHJ
1ck/APjTdnU5jscIZT6sCqPhqIEv2YpcG1aCUuK7+JyEpXXBnUpfAT2b8ylsolGvzaH1D6lETCpS
H0p05n/RC3LEHqH43ivBJbub0i1qfSuzJv1o+jZWJ3VmDuqmFxOXcGmLjwDtxhdwYgqXsHi2Ytf9
FHRG8mMoQCXvXUC2dIEmLXsNQ137VekWHhulLUdrO3WR+CFTNRt2leGMClWkNjNOQz3gSODSsEWU
2U80uUv1KX6NZ+NFWI2RO26iLPSDja2DGdw1auwOu8gsAn/ndybq946i1THYlzR47MY2eqgz6X8f
eiWcCz7lzyiQY7pJYoiMGw2s7EsnSwNV8SH7k7da/k9cBojST4Ewe9qSZsdydiPeBUr0T2K07lOE
wJG1a3L8TkEqavbAKrcGMjC7L4GsWBDepy4Jf8VOxQ4okib6qfSuin+nMuAcqxXyizWNMN8hf3xR
i6mcNjWGL4kXh1qOa1MrQQiBa/01GKp8tqLcBXhpWvVxBF/9kqn0eUEdacqDWhuRv9cB7xxDqdOj
1hSR/ggVp/+al0bzkhrqhNmPaF4cukco3WcPiczwKKodKXIAQyUFl7z3Z8Mu857TxX5NqY2+VHHs
Yy8EPXlX5y6m9rS93SPebZGxSZBDU3a105Tin9JO8NI0ejeKtryJzBo5zYSnAnptSrPJFN/tD/C8
gx9qPnXVTqqqfIq7MBm92iwVY/s/aRsjrlNp4EgiO4SLXRrui5JYOSYUufk5RaUk26C+6WOO67Yf
A/BX+Do6CehpNVMcCkR4DX12Ukt56aMs+3J798+7+/y8o0YFeZx2GOIwF/SBoHbtwU9i/xA0SIP6
IQINslA1z26sz38fCeTOzEBFA4OX/flWJLOotDrIqI4jNnJfNuGfVibVk3CbaCX1vDYmAGKaMEni
Qacvc5o4CMJuCInE0+BQBVl9P5W+uW2k8u32mC6R8MBrUSZD8Yazk+7sIlTilI6jsEAPZdAg06Tj
zaXYdPo5G/QjF8m4C42GTj8A410YdPAkk2ztaH0bz+Ib8iP4AYIcmFbP4pDrSx0oXe+7hyywpkM6
WLiADpigFUb+WRvlPURpPKZ8p9+afoOLgkNxQ7rFfa20vwP3R6z0923rf48c6x5LZ+uPLKfg2MR6
ebw9W1e+C4UkF4QL0j0cyYvJGip7MgQ+JYdWmb0MQ+fftMnkHn60v7kd6cptY9DXBaYFM4TW2+LF
7AQ+wC0dC1tc0DB+zkzafdLGyDYfBEoQqT5sDJAgf7/uaP7MalWznhZ4tfMVHviYrBKG0rQdiG9d
q46bQIv7I/+u9R+mEpYT9SM2LpLPi81kq63hhjmh8JMWGxlheQJgqEJPsp1WRnV1jZOVsr4dODaQ
T8+H5ZqJ7NHycA9d3QOTKfzM3rsYO+6bSXP3KTCLU8/lu1dMtdtVTpmfKjKJlat8nrvlGkdChzce
2rcapbPzH2EFUTBSqXAPU6ymOMJpNMjDwTlEEw1rNHHr12rgdZKa+dpXvRqZtgpyTxworN3zyKbI
wlhJKZtjx9ftsYStNriyOndKh7QqBjPB57GI8cvF7nrlI1/mfwDpMAWFc0hNWV3mf06AnEodwMGV
oNz3Y1mq9DfcNbWpa7tSJfnm49qspiVKuK9o00Q5FrdYJ0W7Jrb8n7C9HkDX2SsN8avj4RUCYoai
yoVAtUESVOFY4R6MyKqe6BoWrNxoDWw0f4+LlQL23uSSUSk1zr/iXZvDBDHhknAQJUfKqav15qCr
Q/ooyrh+zKm8rpw186m1jKfNuuUgc6jNXbDQMe4cQBm5ByUPq2d3RPQmKNtyXxT4fRnT/3J2nrty
G2u6vqEhhjkcDOYHyebqFSUtWZKlP4S27M1UzJlXP09pcAA1V5/mkQHDsOFQXcUKX3jDhHndYJTS
pDV9V3XzUZ//2lXHbUqewF7RrT3KILM2kaolw8eGM9876eK913MHpx4dWRb6XZDB1Gz5cvt+vXYm
fhl0LzE1N1oM0o1Be7qSP3o7zrGBLrMIHl75YfXMDk5zZ4aKY/9xe+Crs6USCi4TahBZ+eXHHexl
68Al8XHpnyEa0tWhawhxVoe2C9YhrT8iwfXj9phXKsqUYHSgurKXRCaxuwFGLMxipJw4IVr6vRbk
L6Tn6V+Tid3SaOBbhFDK1vlTZeoRptzVQ4dmr58omLzGg8UdvWIqiDjSSvPE+WIpXfu+twb7Rd8Q
KCjZIhFkXfvcmh74H/rDEe17/V5QXAOWibYqcnAV/6k0l6rK5PX27K5uX+TE0btl9wJ9vlxRM1/q
tJ5ZUatSCrwPwVs9jr1HII9Two9MoKNaaEn6qDqJ4Wte3B3JrVy5f6ju8riYFFwpQ+1u9rTbHLIt
npeh7oZnHJ7Fc7a443PnmGWwGVX9rFpTie0lrnc90vWYaLXze4U8Lqy0Qg3twhH35bi45xlpMX/F
e/Ek8IKnCd1awYQVTjBs7vyoK5vqz0huxYh3nlHZQkdyK+3nDIu9E/oW6ifLnRa/b3on9BD5O6lJ
j9knLuj+wm8J7A1nOCQGUU3TDFrLS7bR4T6NBk0UE4UvGqhmOrR3brlVzyaq/39qWlLc3/5aV65Q
lA+R+wX2QOFrH0Sro2gVtWNPWYP07XIxWVOz1Di40q4cbyn1TocKxWv6mbs9kZZWFutuS0BpKc4p
wYAaDLyWhwl+7H62FiLUy6GMah6T6Pb8rsWyEreCWCW3N4nJ7vauM22aJ4vXFkxuiVG80U6PENX1
MXDtRY1R4WzWb8LKtfsm4UDoaYEum8CzDSbYsmKSOZpfMc4bPw4NLgg4fSrqk4sJW4XKdN8jwSzt
g1Pc536b0SRZFpLJxL1EFL5vVBRr4SpY2rJmlWaclUQMgaNjO9mlbR1iAol7vGUgN0dCESneeAQi
vHaKDBC9vHeyyrfHoiZgPZa1qwnSSiC2qx6b/tD04mxp8cEVfG0LAtiiVMQFBJjXuLwwsIx2kMFj
olo2JVHmoqGXqIl6sAXfUtZYT4J3GQBZQId/Nql+ecZxKM/KfuuI8Lp5ziKtzzDsA2+LAN9CqCaC
bMqnj33XJR963Gof5lhk4pwpIqP9AbaTHKheB9y5Fi/7eHuT/kS+7p58WTADW0VFicKSfKV++W21
5yh57Agvmgc7bBXv25KDNMQX/VQl1rmpi8epFi9eTI0kMV/LWf1XMW3PzVo+JF3zYWzn09xkAbbf
HycK481gBIWznBWtPulIGSsetPqEDTMaUwiHp/N1pGUO1vfKQ0rRT8IGUKSkHrdLIDJMnQsoDm5E
ggTSdQSfUjajGfSm9aR5wxA6Ehh6sG5ya+zXjf46eAVyZQL53b0iVrUYt83GatIZ+z/iLLfeecAm
KoreS8F028Hza5Ah/4K4rv8J4nru/H70visdJSm/nbL13QrZ/EcMtrELzWV5zqnOl35qZflXXdEQ
uFxRSv0iCmtI/a5GQzVY41j/s4hz7YjNe+XhZAVpnaCqCNRpnxcsIxr2abW60eB9F6LcHpG+Le+r
BkSZO6HU3KkF9qNtV2DxCfPh9lJe6dFKbSYLuA6IWgjFu1dTxFrsNPBJopx+sO/k7aMW9xi9dX+o
iUvrW6siZRQfMZJ+TW3l3yZUGT3rj6R4r+4ih9YR+dHP5/vyIGjIIScFYLRoS7wXvOxk/X7jvayy
5OTFLUbh8d+3J37t9gFtTzoko0DgTJcjSkNagAXs20ab0SAqXSeoU66g26P8RM7sdyo3HB4M0Ith
Mu9PeKai5DLyvA3J+g3SrhtVZQcxBYB4qBe4PzcFzfCGhsr9UlTdGcTxGHhaan1y4wXyauaYd7aW
tHfbJhu3WTWfaWVj941i4yNihEYkGsq3i52KF1Tdf79hKUXVJSZIgkzwFrpcpX4zlKpvDDdqJ714
pMWnR6o+936a6N2dt+XKc6Ioy8GVcvXTECPDeIZhBsLlclDq4RvKLJsbUZnJqWC2NmDL1jqIEK4d
OwqVsKVoV5Ll6Zej2FvXdEY8u5HQ3DqCtWRTFp29qN3q/JNlZf0TNmzeY1lN7sdOtOJg+GvVEIog
UmAGZQJJHr4cP+6m1hMK4xdrjtQK4RixZJHd1yAjgiFOvY+OyGaigHnz8cqmem6P+sGPuLrSEvYF
ko/XcQ+tU5oM6NVE9cNNTc1fY8c8D0huhLcPwe1RPHV31HCndxYq526kGF3/NPYVigGeMvyTuYCX
0wCYAdt3d+tJ1WalwNKzVbURq4FRc/CmR8TlH8wFLAt6R4S0QNkuv5qwCqM0x4m9maUJF7L9sUIN
8eBSvrY1AeHBF4TnJDXQLwfR3WpAMpjbcEkr/Z1wt+xl8wjElNXFX1s4aIYsPcIPOBqfPNBmB3O8
lqfS6+IX4M8Et3TP8o8do6hN1JY5GqmDzlTebfC8sfQNldZ1vw22l/9pGsVS+5gqqRu+8Bbe4QVg
avOBjLPwfKx7mgSXnSr+9zhRc/M9pZ7cEKCRQ6+jslAe1VbmkbS1htpe58H0tXNTTEHROs27DZ84
XMBH/oyxcCs7KY5XvnJ9Jq+GJ/pvtz/qtTSFWJu+MTEYyP7dGwgqI22mVhDD1NDDgbhbRA+8ClA0
53NOTn0ajNEKFtVZP94e+dq7J0nCdBS5g2BYXH7pQtdbm4Y6r9CWpO877CDC1i7+1Lruozu6r6mz
HYEibf6P+wfp1xF3G9gULgAXlXcILeWQNsoP4ejbGeZXsM2bcnAmrwXfeG+AAZPem6Riu53cdmM2
FiOvrJiV6s+yq5fWb9D1PrU9WhUpkcfThsP5uVqVz6k9eA8z6pThYrhFMLrjX6Drf9sgEHI5z7pk
94GUAE98ueKdp7ijQhMkSlB9O1eVOT38f2QdV77rxSi7eW9T2iWJvFhXRAnuUBM3I1QBbbqKff++
SNbsnaL+g3wKDTYXBBNFLdJu43Jm7N1Z8eQ1a9TbTCKwrYEtixu3d+xbAS8WEB0dqXHzE+ez20A2
voRaDVSR4pI+fbBGLyVeKdtwSbX01Cea+7nLhzVa+7gLe3M1HmqjMr/Tf5zeaVYsHtJCUYJtBHZx
+4dduTRJBCQqlOxZpah4OX3UYs1hqlGoSTcb62sHkDSek2RKo2oFZVHSPDMULZos44urdtOn26O/
FZHxkHSSa4JEAox8dbcsJYnIRjMjjkgZpy7w8mR+TmNraoIM/gYSffgbhoXbJ69aK7VTJKk/9TNF
cR63obVwegQz7LsVCUqo0DU+YcYk0iivMyHPAqfLL1xhHvzsKzcfZFpyY0kKBRi5u3+cRbeUfJYV
J0+fn9dxLB9apR0/eyJFXmRCL8Wh8BWpfWwfcG+uBAW0I+gVQ1UHMrLvrRaqRuFsRBSB2tH4l5Yv
Y5BPm3vAvr8yyk8IJCfdkcq31uWm8HKRT/bmOpG24tXqe25j9L5lNqV/+/O/Pe/QTQFaSp4et9y+
nKwKpzPqfnKiuPdEqCpF+prmXR5Y5uLcLaQ9funFxetvDyqbLaCLgMJIUMzl5NiOTVNoWJeYsd63
/uZ66/va077Ett491c1W/eicxT4IDq5c6ZQNIWHKgsVPE+zLUfE0yqg/pU6EeHbyQMG1f10tagtu
ohloq1IvbbUmfuk8MCfLYnsvyIc0UW3TxOxdutem0/x+wkCZjKNPLVNCXfeYoHR0ceLuDTsSXizO
RtGOdzjctqfby/325WQUeK7o8YHrgmZ3OfFGmGmGd5kd4Xgnzh3xRIiSSIii3kKSUh+JyB4Nt9u6
veH1A7vKjmAB2UGvNt3Jm0Dwqs4Yh3o2/X6UzvEn2aOjJh2xf373X2pRmVA6ZVNWO1qMprtbBnqw
olHmg+3z9sJhFBmgc0dj9rjvMnW9bWDp0NuRHetFaMT98mEyEgMInsJ4WCI/OSAOgi1bjsiFcr0u
Ax8KjWCxefUpCtPwvvx8Imm8UqyNHYGAVoJV9MjhmaK9zwpnOmpFvB2K6QHnYEEhDu0rm41AHocA
0oqyetbvYeTF9+pStPnBpXNlRlIACJsMuvfEdLtQhppBmUC6siKRKsljkeX6eQJGFNWtUx/c1leG
glVLo0YiGWFh7R5Xc0wRm6hSeN2ZUiOdt7UBziNe2NTbUSno6lBS2E56lQHP2n2ntE+zvps9M6qs
rI6UGQncZNbnOw0e4cFmvHJr4wlmq7heSEDAHo5NI60b0s00I1yw4dkWMeKPaWK9qFtWfNE6Tb2j
ZLcdfLUrnQmWkVNgwqiGBLWnzKsaSRPu1AY6tiTB7Yy03dK4YSwc82ESRYcO5mS+zon+I/eM7GNh
ACPECyaLls3z7tLC0h42tERCW5hDlLiFiJq+U/0BMaMnJ54/3771rqzRzyIZ8TLucQidXR4bMpKY
JHCj11CaLpcdd0MUmCDRzl0Zp+fbg12588g7aT+zNhInLffGL3cQPTrPRf7JjHBFNx4JPaw7ZVUm
dA4xQFmVcv5t1D9hFvAesl2kOUFYXo43i2bmCIPIjTdgm50Gy7l0y+xgVld29E+2EobOUpZif3ic
fMrbRmSMYq/mq+2J9ZSIbUDun+v89gLKH7y75EhkIajTPAICvoep4kguKiN3qAqunfYu9voEUYLs
KNS+AvZHPItbHBFumtm0tC/XrS2dxUKyVY8wK1YeFM+NX/siaehKoWNS+Jmp1Ce3bZZ73MeWv8u6
W6NqMZf7Dn2Id7RorEfPph1qZW29IbojBPoUWoH3Spb6o5NufQAo0n5viXSNfneBaA5TzpQ1Xw6f
s7vIBqOtB7tx9aiwKLKLJv7hul3yTwaRUi6IgRoyIrxcHq3dyhERZT3Cz3sCIlf33+ykrf64PZW3
hwWbZNI8tKUoEtF3vxzFLJMiR4yA0jIKez59mDTYhoE0ARgFKtHZkfPflRTnckD9ckBlhuSdL7aD
2IUyPKyiq6ldpuXfc11kD+lTCtdPG6eA9MxB6mUkE8uWNEIWav5a4nQFG9zxXvu+bk9ORo2THLK6
6xsE9m6vy9vjxs+krSbLxzRU9g0/I9taQHuOE61Z0QbtSCDYzOrogwUwDj70FboBY6EdQBGX+4qn
5HJJ8C3ywHBhv50lSCFCPetCra61QGnzJYqrhko58t33alP3IUpNazgVphLYVVsd3DFvDz4/BHMD
WcklodtT+0yPDA3GhxPhSDad5xhteWP1jopHV4rWDAOTgHYAhJk3GKWk2kQf076m65BA94esdE7i
dPRbtyW7shrUX1YkGwUuZI8NaGgUIjXt4Ptem6o0oZT9RnB0e1xWnaekPfT8ozRxTDxX0zow1NH8
7ZuUQF+CjIEvkFrsW4xq42q1NGSKsmF2wnid13NeOdXp9l6VIdrlfc0okHiREJKCH/v9o47dAotG
l5Q2BxCgqy1nbXP+nlOHpFvXYDzNRfmgEwMchD7XDomUOZclXqndI3/YLy8tkrJDLFqTRdwa53Ho
rfjUxwKrcK06GuraPcXtROgNxBRxEuNyKDwVDKVZ+V7zuFThlNPR0rQsx1V54FG3zN9PZH6maLSI
QNBKAs7leBpK172yzE5k62t9r4+Z8MWUugehw9VZcb/LUy8v4N2sJm2VwP2FykLluAFdk4Y0PKvO
WTl/MpZWvL+9UX5SxN7sFNmIo1RD+Lg/4Bl1vxR8ICcPUNOprtoliL1RB4O8xpGeGMn9Zky0kKhE
AF7Nlgcdb0hIH404lwt6vASKQ6ipg3mv5gaqEeUkwkHJ/oKJqD/TydOA/Fr1WRu05mEopq+bgF7h
aWATprgc31WVY5wgPSQ+WiBJqCHFHg4aOJQkjyuQ/lt6d3vC19aXKhrBmaT6qPu+tNGORrNuVFSU
TuiREEUcUXZgPDgBtB8N7QhTKj/YfoG51qS3Jn0ApP4vt01BA1CNU9eO1qGu0NkfvcBhHcMUT40g
SYzG76HHnNHctc8z8VcE8wRjgLlL32Xm7J7bcTJ8JdnWyNow1BGjOQerCpNk6kvNR0t/eh4x/XlK
eB/pm7j9gxe7y9m1pzkcNwn2nJP13tm8LgACpta+h5rwueli/JFx9jB6VGvt2vUZxbXrBdut3LrT
VyN/rBe0Bf6j0bohybrOiYoSAmWjbP2DyHn3NpqMX25/nGvX1q9rtdv8jdam7DEaRL2nt343lMZn
a7C0d22cG0Fr6PYd8nJW4AGaCm6PfOXyB8+FkJxHyksRQW6bX+6tJak9s3cyruXJap/GBW11TfT9
+fYoV25H0HE86eiZyjtyF1qBkl0KG3ZzNIkB20dhNefMqJ8Wa+kPrpG36RV2XL+MtNt1ZWkgdS4S
rpEksQJDr2YsMQBpKxuQI0fBMrdTle6fLCLcCWJgGaTunU0U+BxD2+e8Ola13FVeo9AzyI/wzNcW
kWo87THZALL2ePC0TZPGbCgUFt2IQo2qVOilzfrDoFhHmLmrQ3FbSAANWN690XGqdFliacIh2Cza
sPX0j7B983Nfg1K4vTOutD9IeX4ZSm7QXzZgXYoRzK5tR4ptOc+ekzZRH9fFkwkHK1q8uPmm1OLf
ubsMvj216UPmEuuNVef4rVC7x7GyfwgA/wcx0f/jZ9H/QCfuCnVnmCovG8qSc2FUqnrnaJhmhqtb
6/opq1Xbd+F+IUuRzeu7ptzMzo+ttn90Z7PpwxYHjLO91kDP0Dlq/ywGdTkqnl5JGam+yyYn8GC8
pPaiQQhc8fEnPpGZ2khPpFFTL4+b53zTvO1dqoCqUjUSGBPmW5q/N8blPOnp8ywRz2ORvV8b5d7W
qs+1NQSrob70jhLMGwK0tz/v2+uFaI/CHQ8PbBjEwS6/bk/7cdBra4sQ1I/vUXkbAxUdwINN9PZt
k6OQoUufYZJE2cr6ZQ+5sWqNiJFtkdWnLdmAeI6L+EWbejtwVKievzsnXiNK1oCQ4LW8qeA0Y5xZ
EJX0aNSNNoJMKCCx9sqn26P8DLt376dMP2C4ExFRedhNiiKRs/WC8rirKDHIgHFeHz0rmU5DNqD8
hR9VVOp9c05wPvGbrZ7P2Nu1IXGxOK2LMZ8ULANORbnmZ0UI88Ub8+3Jnm2w7zyvp9zetC//AR1D
AwVvYdfeYHqtVs58Atdi+jCmjpCNV6BxbFmq/eiDSQTxXoZv3do1cQrTjqTG3o+16WsffZ0pzFUT
bfd4GQLFmPQ7RS+396lXAbr0MoofZWmdaewf8u7f7k1+DkUqyWyH6bX34cB/d1nz3LOjVGJb+q5E
xUhPzDsrNks/FxuCv66SBaXUJ1SF/Xc3VRPEc1H4RPaTP3fqGHXQWA+2l/yub747xRSg5OSdPJiX
m9lTQPUIgoWoT+MnQqLqo10k7cdhQsy4UdW/7cxpziWU38jYUKi8veuurQlZGu09dLpg6uwean2e
itzOYzsiVVxDLVs2zIqyI3/ot+cVvhpKoNSLiEZRZbyc4qjFc0/xm0ZbjTuvFY/zU7WKTyY8jVM+
eL+PZGI4XOLAYzrkZ3uIgqRqjFnn2NGYxs4pXowsbHWUtG8v3ZVGHsPgWWFSiybz3It+lX1qaMpM
g6kqitFHRkkElNy/bHrrhSt//W1ekdzoOuvBSGp0p91nV7HCdFw+3/4hb1cXi3lkJpFCgqGGsOvl
6nZ6r9mJmPVoWcVXklU9sBQI0IknXCBp1XCwX9/GCgwHZ4zvSdkfhbXL4VprMumlVnpkbooy+hSQ
Rn8SZfqo27X5242gy7H225M3FdXHgkJgrC5Ptj395ejIaf6D9cNwCLVqTh/mbZcTEnVcWJ0NMnNd
4ai6o6eejLWpT043kJM661Fl5NoCWpCv5SIC3DdlSPvL64Ul7yoBw1q0OM3g1+jVvSOMrE69pS2n
21O7NhQFPJUCCTVtug+XQ1VqiaIE2l7AEyr1NGZAyNTBxXrNiYuDoa7tQltOi0sEquS+/YmuLwRy
XCFINU3znVE3zQMyv80pAQb4GDdVe7AN5a6+vDZ5iymKwFCR5Mw9xo/rei3SrGZqm0pJcKasd8qw
fiXjG8pTrLZlqMBKDBfhHZ2At5cmQ+v0CGDiEn/sfSgBnGd6nwgtwui+u6txMPErDG4OFvT6KJxn
ZI5Q39uXfbZBWVvNzTTcfDUzGEYqTGgfHPmbXdsh9EBJBZEdgty22yHN2DXIl/LZpCsALK91w7qz
wUTGbLuDCV3bIYByeHlJnECs7A4zUtoazLJWi9S8F36eLHbYpaMeJmT+/gCJ+CA1vBJ/AA/WsFVD
xstCckrO/ZeDJlF626wgcy20IXuvuAgGmWpi+QWeDKeSDZT6Bnrioe3F+llt1e3e1Ns26CqnD+K5
qQ527Nv583PIfZCRkaJu+9ZJ3JOm0tRWIypJ9mmt3REUX4GpG7TRE3Sr77979i+H2z0LlVprE1cQ
voe9CwVKbbNo5r2MYBn/cXuktzuVeJ+DLxVjiMv2F1qPkkJZVowk9T7uvDaeT0Kr2gPrmbc7lVYi
Lw/1VjJImGmXX9PtKyR2a29DbK6v7gnJk6gC/nlP6e2oxfwTIX95uYBEQ34I/VhgQbSgLsfyqrZM
yDbVaBz72AhmdYm/bZVuGWE7o/zjT0ofF+Es4o2oDFf1xxygaRMlXZ2OD/wrc3Kqez1V7pS4aCaE
CZXuw7q4xtfJzI022GpnC1M8+17adB4rDFQ2sMCDPXSo1FaZ27/qyvjDyqfmE15huebHzbh9ybe4
m/2hG6FEppOi06HIZyHepe5MHlBqeauh/6uwLEUH9HVx6k+qmDX4bsZsfrP6kTt4kf2W8Hc/v00+
DxSFuoFkru+uEFyd6JnakxotfTncdUumkqOm6dfbo1yRzeLOlfVMOhYURfbqBynBKVQ0NOTjRaHv
m83pS1VtHQJ6qCLkT1azKjk8h8rKQ6zMWiim7jS89/LRoOYaG+tTpljzYzHGw7thK2KYgeCsjhJT
eYddbhz2DSUv2VjB7mkPvtggPYmu0QYqygva8naTBvQ/XDSHZ3dbwqU2lc23FN1V79pJYNcZxx6Q
3l7Y1kwdZDaH0AMX+khJJP5u9V1WSnOsQdw3dmyUZ8cbiBHyoTXANmT9yeodZEKNtsm+0yievLsk
sxggRUR283sD50goWS7EzBrsVeWTzFSaDwShaQOzr+OzMVAFhPms6y/QfLanzOmdV9VccCBT26Hq
w9jBMcxHrSytAtQmx5OmI1YSaLHlLX5eqxPsrknvn9a8EUEOXxWmcFlU33urwty1VxXta0aA8pzV
OK6c13KleoPCvH5y0X6vgYyAVA/iHD1iv087cwmFa43Tk+GVPRmXkaKXktKOpBJMWf72hnobQIDE
IQADtQCiydxDG2e1yPSlKtbIWOzqUXJaQ2NOy5duUAC0lF4KGbyv3tnFciQ8+/a+ZGTwGVQQSRze
MC1wS6UN7NGa7yx1OuvAUkPDraaDvXhlFLJGA3cVXj4H1YrLO4wg01TmnCLJMOYzUrIb1gfmYv82
QBTTCnn2JfuSwG93K2tW6yDMN2xRUg/Zow1GLMjs0v0Hc/l1lF3oULRQxY2u2yAXtWNYtmsdeQZ8
rts74u0Lw1wAfRArsGAoSFyu2OwWs4LyFStWVK1fd5nhm0W1BQk33EHy+NNycHdRAKQDK8idaZC3
7ZKOVnTG1K46uA5zpLiQLqX40pFVdQ9C0TduBEW0T/2iJtWjUnSwplNjxmcmUdda8XNDce3TsJnD
96ZJpyfPNdP4zozX9pNH3TsNukaB+9ZACkTLq/UU3+u2EdO+utJfhhjObDi1Wn5URb5yothtspIg
jRfAu12uX1FgELVSHY1Wt3Af1nlIaOP0klir6lVQub1yUsqVinyaOr/9BklUHQODsSKI2ROxRDXn
OOLkfLrEVEORQ4+nhKz+k1EkYlCC3VxSxcsJJuB6nWx114hEiDqrVc6hYsRH6cXbOFESA8jX/i8y
5XKUTu1KSIwmFIDVSD9v1jTcgVMUdzUCQEHpITx3e9tf4VhS4aNRI6sY4AX3gem82aIb6cVGJcjn
RzHoUx1o2fYlMWKEtznc/tIQDXurZn2GLeW9x0W+uXPASvqGO1WvXbX192qdTFiB4d2gTCryb1kN
pmnW27PZtUTgTf6XOajpJ+hD1cEV9Ha95O3DbUoFBNjCvpNs940zqq25RJ2pzdHcVcVTumb2x9ha
dIx9R/sgsL4CWpGdLTiHCFOi/GDu7gmCmylG2WVB88kDwZ1nyUOW9vHDoquf7MXII0RKIJCgeXgm
5ygDrTbH56wxPt3+btd+Bw0bGXTLTj1VzcuN0q5xbqvLMANYrZo/gW0JyEF0/97XTdL9W1EoygAS
mMvqZLTz+qHSnM7BD875XplzeSRV8fbyJLeTWm+EgZILuQuZF5FZbI2fat70FI3OGZ8shObCchX6
b78GwIUoafBqS0S5tXtznDzFNEow1DTNybdpVcawB75zkG9cW16q19SDiA0kt3y3vPhgefZkizmi
wP0HojpxICa6teuGYMwinrbBelic2QwUfbq3hvxflBuOgHBXUlhSRZIq0ipia0DRl59YXy1nEmvK
ti7QULLYSXgs6sk7YRqtT22vpgngGdFSjWUwzGv/EOd4OdRZMgRlNpkHN4Xc2JePFr+GihXdHbov
pNWXv6ZoKH1MijVFZWYbr03fbOE81skBm/DKTkLjHTU12fOkWr97RrTWhR7RM4rS6i1C/En/cdjs
MfdVxegPZvSzBvDrlCRlURbbpCQpqeu+ljPPUMKJp9tIm1UdJ758QNRM1dMMKeMsJWROuq32G30y
BshZVXme7Hp8FFr7TS/L0TxBgM5J6Nq6MEHvJVvpj4kxf+6qSVMesBTMO+QSRAW9gzD5pR/S6bOD
zM9fYqrxeKpwxc0nlX2D/Zd9lDHt32M5Nwpx3FGy5wFC9/JzqU2lmIiH4WQD4uxE6ul+XdBn/jFW
Bl58Q+p+ELElvrlKkdyb9ew8m43S+Gg500HK0LpuzKl77EpHX/28UD0mpTlnMLjApFOI5bdvs/3e
kj+WWihlGjBHEjVw+WO7plHseBnbaDYrJ0i3zSF0mbeDEG//VjAKGwolEyrXaEjtO/ex00mVgLyN
QI5BFR1JdETa1H6crd8q0CS35/QG8SmHo8gLuwwgvoTCXU5KJG6JwTXQprkvvFM5rms4mpMdKtLf
2d2sHlBla3wwl9Q8qyqupl6ZK+feav+VdzPPqZ70J7sfe18v9MEvtq69n0eaJsBUj9KhNx1wfqvO
HxLai5w3MIDdbwVnl04EpVGd2umLs7bZkyFS74M+2N29ptT0iAYj7vCj6OpXWJnra+7Usva/glTJ
zbzRg62vjQ+bZx6Jo1/ZG/RxaDigboEnz14bvVpxRbeaso0WzNoh8xlpVNTJkbvDleNCFMQo0Aso
M+3rGE6rYgwTN9hRr514QaS9f8ZtagrGrLKem7iyn1GjLU4p8roHqegbWChrj6EAZkrAzsGE7wlY
camjwYfjSSSs8nNp156fGCpyLF2hjh8XjMJe4h4arNnHX5vCRqO5WOaD525/6yInSeledamnwyyi
0HL5+bFytvTZMaZo2jAjzzq7f2g7KlgIarQHx+LqULJfJYWLJP76ciiUUJVscFFb2wr3775Yjfu1
zr7YZXNEh3izrnJSNjkBORaJAQqxlyOhGF6XjVNOURtjR6qmmPM4RWF8tNcuObUFgi0L4nlhPIvu
j0KttpNp/DalgN9AbiwDNI+I3ti/MHbCamuTN0abC/bCyMqB52I4uj6vrKnMwF2TIqyKXfJuTXNr
86BPxiOE16oATtnHAYnS+FhSAzh4M68NBTULw2dQScA8doua9oDynNoeQaAINdTMRDzU9do+LPOR
JN7+RMqlAxnKuaBmjifCbk9ulrHMaULbPXXUKkgUui2jaxXnDvNs39iM/hUP3yECK3TklfnGPkwO
jawUBWceC7pnu0li22Z0c9ONUZKtI9ZhhuZbzQi13ks6X0u3inptWrUf+1Tm4Op2Z4/gz0atax7X
1GvOsU6Oy3GzIsMoC1wOze2PNq7yg9zn2reQPuwSbyMRN/Kf/9rioJMRp8BKI3UGmGAjVH/XJc10
AjJsHXz2/SUMcEJCrYkmuCLo5u+SXyL6dcRivo28oVGD1SQsGuf46Mn8qaX6a0DGMBblMcqnEvUG
PfdyRtQ9gUkkdRMZ5oj2N5DV9Zuhsgv8ZHXchwWbHbgxuKa+iKXvMdBOU9yTqlXvNJ/qdp6hsmnM
8ampbD0UqWl0YAGdIeygEEXOKsQoBdTj5q6ZILX75O/mV23s6cQ2W4ZjdVL09UoiO2PGgB5i87Dq
A1Z/apZxbaiYR/urN/dAsPIu6wNhV+5f/I/Uvy1zHD41ppEkYT71U0W3FWqcvw1ZfZeLqULjPRbN
9zi3UtevzMoC7mJPUxp5sYWmh1tp4wdr0nDcTYxCyvYgzK+m5fZHWcSAvch0/C4zzZCOVT2dzFxV
IAwomUuJxW769/PWr9lBSLYPlvgUaKnKeECSPt8+CV5uzmZuNZGopyVUjaK5mz0fi6ZGy5yDseT9
tPvsBGVU9snjwVjZu8+OfMgKartsItCvXVh6ehyi8FuAuqF73ThKHCIHevTi/5QGuxwV9pqNLass
HhEN7hKasYH9Ceo7Y4a9AnI0M0URlnYnPcmnzXtntcIb6RfOOTDgmH+M+GGn/rCcFJvpbYWyktlr
/A19nm0+rXa2vrRjUVt3Zj30aWTqiN/GXWwX9KzE1pwW5PTXe9vrstcVDu/kKykE71PWDrHuV9g+
nGIvRUbNIHVfAiU3FiyGyAv1kA4u9HunHBII04k9jJEzJ1mBhoSmIkxvtDjL4hu2bKfZzYz1viuW
9YdqlhNtJ7u+N6Xj5ariksUw5viHwkHHZH6bvJq3woKAcjvwfVPetDyCNXjKaPPx7BJVXp7iqh3U
Umn6glIInzNXclqq5Thu77OtKUr4JnXh62pnVJyjIh3Ow9AYA8W0Qfm2CRSr7tVtqv82xi0D+kYV
1R/LEgknM1PJtvIWt3e/nzZBs2Trh1PeNHZ5SnJ1a88o0uHnMFdrXb6/Pak3yTgXEltEesMYIAJZ
9stJpeloDMXYZdGAQTZspckct9A0lPZ9vHqKg3lk5jVBoaS8GAIaXRdOS+OJoFlgk51q19QoXcf1
/waP//lj+T/J3/X7/92u/X//F3//o25WkLjp/zB3Hk1yI2ma/itldUcPtDDbngMQEUjBJJNkkWzy
AkuKgtYav34fz6nZzkBgA5N1mkObdVUW6ekOF594Rbf6x/98N/xqur759dvDU9X+duqLn0/cK8X/
EX/J//tD53/Ffz7EP5qyLf/s1v/V2R9ipL9+k8NT93T2D8cC5OH8vv/VzB9+kZ92zwPwO4v/8n/6
w99+Pf8tf8zVr3/+/qPsUWbibwv55X//60e3P//5u2gp/8fLv/6vn719yvlj3tOcPxW/3bbZU/Gz
Xf+5X09t98/fJcv5BykwWpaE2JT2yfZ//2389fwjW/kHLSCq8VwEfGPuod9/K9C4jf75u8KfothL
DMn9wHsk9Krgzv71IxiQbAbotuTY2Db8/t+/4dlH+/dH/I0qzCO2NV37z98v4J8CNQOYCuUt8VuQ
n55vrmIaxqKoIgRW4rTzE/KBd2oeudMC8Udpp/DUaUr8FV2Zn/aoho+WPGFssbQHuVZwOEmHgHuh
dNBfnks3bOZEc6vYVo/CsP6x1YfJU4bktjeHrxn+vD/oPim35gTw8cXC/zWts2msG6DP4B9aTtRx
0Ze8cGyL0BWPG43O+aKxMcP0k1XNlavWI8L45hT1b+d59qN67lRPjSqiqKSaNK8My+GGZl/8rlQp
LWfKZL6ppUm7k2UqWZVdTECrs6H/2Nhp9WFaqi9ytqcX8cxIO3sMoHEJDAP7QBPtCxGNvoilVDuN
6xA066lF9j46KnrzB3Iz09dSr1GhcaCze+ZUlU/lrBcfqnr8hDWm/FCE+IzEeZFrnq4VyeMg59Xn
pF6y2VVbJwDFbvbELk4+/orQy74tou4rsDbtNpej4Qnsp8rjP+fF+87uS0+SZ7quCGXdNg6qvq4T
Ed25ZQcgWM+K6jRH8RfZzILwAMAm4AGZjQi1sJjy4/OHfNWt8v+9Ic5ulf/h3fO/8FYR5/zKrdJ/
pzHwX9eTuIPEf/3fd4n+D2FiLuIi2C0A0F7cJfo/AGuptMFs9GwAHxFS/HWXqNo/qDxRX6Biz7+n
YP/yLiGiBjpBeiiEWLTXXCXrQJ1cADYzokSguhjGWL29Zd11KeaXg9/ipH1qNCU8xJG67KQD68xD
jCLs2ISGLHJfa+RwJZVWNZrZ4EsVjKqJAijcxyg5xJK2J1e7NxSr/fJggtke6T3ng89v9MPo0IEK
7ED3UNKRd4ogIt57eQUwKYSAhJQTbQUqMauRbHvM9ExVe78sJUh6CEy8yYexxfaxiyp/cJwKl3i5
pfmstF9Hp9F2Wksbn45SLLriqPIKUaLVpwNcEQhNy55sUjWpd+OmbQVa+fpPxwUtAKEURtjDq6i3
raJWCYTIj1JJ0v2S1PFdmKsSPLTXcydYUCq67EN6KMK24/zTKWNuo/aOvW47DbZvaQKPHTl7vaeN
ZaMTx2ZEEMQxLridhdZXoW0Fna/KgUNvpLM+UozZw+9tjSLU3tn2gsC0tsbrLVLCrNI7v7I7/X4u
pwCHhXaP7buuebAF+S4w0bkfgNStXeDwo7cFy6vzQ7VobmtFJzGlMnkLCMi6wznU8hB4cA4YI+/J
Vm7Nz8bcDj+g5zBklYLJiUR+UXSd3/cEsJDcquNIenN8cYluRAiXh5kuFtUKyoz8sjSSzneEtciI
3+Vq5ReBUnroGeIsNsWmh+hD88riCBkdVy2iYnwzTvRaniaA0iC31VT5tZJbd4vaW7d5aTZva8so
bl8/K4viHu+BDmdvDSbqiiHSlzymK041C0/7JvdKzJ5P0qK+2s+VWb0cahUoajUmn12eMVTXajel
nhr3U5jvTehyM5yPsrqJhkHqK2zhSj/ngEOl1RUwXGH6ykqw+EKohpL40/Sh/ba6ieI8mfM6DJnL
Es43RqSO1DSM+JDIeXy4/oU2J/TvodY30RBEXYB/cekHlJFu4e9TsovVX9cH2drcL+azfhTNHige
FKvSrxIwUCBFLfQrJIX29NC514cSn/n8qWLpRIESBWSaseuWAepZwRzINsWl1mj8sIM0Fct4QcR2
/oPbMNv5UpvLh729SE/Qx1hLckWhtCQwB0o/s2LpJAk8YCpZ6as/kmjq0/glgEILcK3IVw+SVUDC
LHxqAp/7aUiPlaOPp+srd/GRKJMSvFHKpKJJG0ekMC/i/LJLVCxr5czvbHwvTTjlPzX8QmDENRi2
XR/rYtmex3ruvwphkTWIn9cqKIkUM6qN5vQUhITsJCFxuTPMRbma1xxlJHgQBJ5UaNcQ7JIWdx4V
XebLdhq9lUwnhmHVYm+QYsO4NEX/TjGj6QHb7vqNsH56l1JP+tL3xZJ4imRTTdGi5cHqpYiAY0ru
eQHajwU0mB1M/sWuFb8niy6oE2ihrYnGAWoSRtzFmd+HvfOt6QLjrWKWtS+FunWQ0Zrc6axtrD+V
KNAEQgJBgO/Pv7WOzl/Rhlbmq4r0eZbRJM4oEL1210KdgDuEEho8LKRjVlFjuoBMT+U689Mga05W
Xg9HhEv7naW7ZAALhgaIdGRVBItrTd3PUHSQpV5KfewTo6cqi7T5YEpaQelQtymTtUk1eBU0Ra9Y
8ulfmhY5fo1O2B/c5KobqW310VZC9c0419abXGMh3FoaxtTNh3Y5UpUoT2NVKiXi2EP1/rXnAAgL
eA6BsxAe2uJMvjhzKrwSlDV1GiEZpuB5D3ClQY1752RfxE5IaYk2McBaUEhkZuejSKEj9zYVWD9o
quDrXCHKUY5zeJoHM75vhqZ5E4zzLwt5iY/Xp3cJThcj44bDSafhCOj2fGStsgogmV3iW1GUTOh2
JtpHY5mNp7Jq5tgbe8vCjcLUpvdzIqfloa7mGklwRL+WN5WNDJIbdK3zLQUO8C2MzHnyUgOF5z2r
jMvjR25BfAeAnvrshXgziEVlnKgb+0D+NPgLyTcjKrC67vLZmxdtrwy89T1o5shCbYhsYw2Uy0RF
qpGXxAd1r3nIlqPTL1IPz+ziwDfTSv+GpbvpV7NZfLr+RS4PPngXR4RixOoglbTzDxLhyTu3UZ/4
U2CWxy7qTA+PytS/PspFSVjGQAUcINRB4HdCB/h8GNQjzTFussSvk6Yp3ExGpdUc8gmZrkm/syiF
3c2zEn1aqON4JSY0t2M9BPphKLrpFn0o57XPtPh9RE5niLuCrvf57xMjJ6mUlRn7bS6nbH70R5u4
39tGG4sLmgW5Y2oVPNdrhFazzNPSI2Di95E0HUPaNkclAaB1fXH3Rll9QiUOZho0jDLOVn5Mec9d
tUh3JdYvw4FnuBG1Evq9XOCrqymgvGf3sx7585C/swtZ+xjFYYNrUUT3x0W/v2+9qp51SPeSGf+R
lTL94FIto5MN/PI2Romv4P866k+VQ/VnNVnxnrHs1kpAU6CuxAUKOmR1u3RlLCk4qUZ+gijATb7Y
y6Oeacnx+npvLYSJPKlQjxQp+2qUtF6UMMGzw4/TfLwznBrnAqePjkTuw86nFcfiLHhlm9JyU4As
UGhlJ51v02jMWmgPXeRTXflzSqx3bazjHtZZn6oqOCW2+v361C6xnFQHyDTQNqdWDwdRrPCL9yey
lWFppiLypa5O/RxTuNCNg7A71KTw7xRlGX2pMbv7KUE4aDHCAnCDFj3yKY0v13+Vy1UWHFnaD3Az
wBasufBIZMroysUREWG2/GHaiXKIhNiJBm1i5zK4vO3Ph1pdTuWidVEyMJRKWH3CACK9MdDQ86fY
Cd+YPepI16e2N554Dl4ssqK3g1wHjEcROz2ZZaX9jNN08mjGIL0E6m/nuRfB2/ku4quK2M60aZiA
JDofLyHW6Ry5jHwtCpSbOpX1zI0t+mcYNQ7Kg0T/2BstNNiDoLO/Zkmg/Hl9wlvbiiUG9s9bgzrp
2s0k0lKpbhX2cVir9fsGMOxni36X1weBdj/ylY+1lWd+NuvpnRPWwbG3Iyd1q+G15QeuY1gk6EE/
16fWLN5oKi0nzJrIn0aFOh7HzuuHvnFDE4TO9Tlv7V/qX0DFRKGUgtv5ogfT0ChhGUY+wgapt6AR
6abzbHuZWu0JIG3tJ6gWsM+wcaYntrolujJBcjKzQr+Wo+hOi6bxmDfQoJM5ltw5ypKd/XR5zVJy
FV1Aun2CbbQaLx0acJmxFvrpEpX3RTMof8pWsUdXuLz7GIWYgSqzytTWsPJ6SqquxS3Nl8tg+FJB
9xGQYeWkWkPkTeRlBwyp9kq+m1NjhxIcGAAo1yC0kFojoWYR+vSlq49L2Y/vI0Ubdy6AjXAI9SQ4
JMB4he7L83l5cQNIkj1NmZSE/pLp+ft0SecfIdfCHe3I4K061tYdjqrRUS/UivpYUnhDYU2PQP1z
1yqLPRrvpUIHpwJMCVhyUYamMne+V6N64QJJcpZac8p3KRHc5yJaJF7QtsZhItU+yHZhNK4xa/Wv
MlG0o5zP+g0mdclDpYbhrVak0d7bt/UpTCDBvLBwAKm3nv9SuayMUizVoQ/KRPsF6nfwcnMAiHz9
nF5gHwXgmCvJxLGVzJfn5nycedTm1uyi0O/ZD99LtcIivAGe5uSLcV/1oEJmp4lunRBaVpVX1ftl
mqe9SHH7t7AB8wtqCNHLKiBlLzh9YEkIpM3J8q9ibHQPhGJ/6KKsRVu2sykBO+mhg+b8FrO2ws1j
p/zX9aXYWHFKDs9AeOrpEBfOV2KwuLIAkUinHB+w9wgCGEfbSZudzS/+ltVrRANPgDC5OoQV4Pko
4thFZjFKGKZ2n6Vuah/iKD8VtTFxfzk7CefWYBwvALRkIDZsmPPBNNhESzp00mlKUsB/JHtH4gkD
xefCvufW37PK2FpCAQVDOVCHcqOtnlpwdfBys57JaQ6kDyUdPSm20h2V/M1R6JxC7xeU0rUDcV+g
jmD2jXSy+jJzK4SJTkkw7ZVrNi5gcN6kv0C/OB9rARuaHNHS1IwyNEbyGM52fnRacfbxGUaJsx7v
wc3EO1MTX3+9O14OujoHIXriPbRz6ZRA23zoqrG7r7vZ8Ye21L9bABZvWtse/KAK9nSvNhZVOLAT
aUPKgji/KoGlhUQ9Jw6lkxNGui8P3PrLUC3+9TO2ERawGQWlFZEtjrv4+YubPxaodAMx3pOSm5k3
NUvoGaWjuvgI7wE1NibEO0YFF6IncgPrbGgIGiUbo8Y5wcOzP9ljvdw3qLDuhFSXNgPwNlg4YnWR
C/F/z2ekdqXcLChzncwGugwouig/KkGC1ks8yT80ZSxOSyLHP83EzhZvgv32A56fgpm4nPqWmQ4H
XFbDx7bXpNBFlBh8KjhGyQO3Vj1EhWEfsAsadwSTni3QV/sMUTwU4FHaEpncKoaRSWoCK4jxpU6z
6q2ejW3gL4rW2LFr54DobhKpjxA+s+T5Q5wt+uA6chT/SKUy/aCmRvAYzZYaux3+kZhA8ckr10S1
q/DmMezDHUTdxqYRobOoRlHup5dxvsR16vSmpPQYGw6FcnQqJ0YPVsqOVgPy89X78+VQ67ajPIKa
bDrh1NjG0zueifZWVafxoZ6WYOcb7Mxq3cSYhzEIrBL3wQi7qj8Q45BvLHonb+qoH//OrHDNgroB
XgHV3fMF7Ms0TBy6w6debpr+oFVJ1HspdoAfAjs3j9eXcOPcCW0LvhTXsxDJPB8MF1tjwNoavXyj
WzwpspejM6Iz8XdGgX0PgAllgbWwdsbwc9KwJ6jc965TtJJbRcWe7NFWXMJk/j3MauultrHIU1Zj
9jbU9WfML2l7B5L+RqnkP5MuVJ60wOipCcSGJ/dYDLqmCZr1b0yVGBAiubiX13HJaGVKoMs4bkpN
Lrky+houOumG9zdGQWEb1D5689i1nn+2ZXFSJU4rdr6C0Sb/FLGqebgT/WxuDmIDYcb9LGxxPoo9
J9jL5AUWkLLzZzTVIbreOMZfn8rmySLRFh0QErU1naeniEO+yXaP615/G0VS9hl9J8Nvq2Cv5LY3
1Oq9LhscF8BZ44aadvk9CveO3+nj4iVTlR9ePytwCuLxfKbfr4aCBRD9l5HtIIdopHRJezfNRXxw
xs76G0eY7gRxAMgI0rRVg6Sl6UZtkyNcwpsigiubI1GHunOENwIsBAXwd4V4Rb9qzRQJihYBjSHh
M42DcVfPcXyXgVa7gcGvubFqN/dDEVVfrq/i5qC0PoE1QYMCsnu+AQcEDIohxVwjGcbqKDpgGF/r
433Zdcs7ysYdrQYt3rnqN8JwuAoYxXGs0KBbx/xV41iDPbPrqyQ13+bjqJ1UW6qORtZbD1ak7Zke
b5wy4YJNKEd1X4DQV5NMjaWSO84yQmrFoY+78mCU454JzsZSUgfHERH0IOCCtXo3tmPyLA+MArdg
OI6hbB8KcoqDUtWF16Rd/al2+r0Heqt2QL+GyjOimoKzt9qbCUy9ZmClTwQMSU5rUm3fq2FclCez
L+yvfcYdqVda8Ri2mJBVseiojWhC3BdpqN4Cut+jpGxcAYDJIEWCyiR2Xl+cwhNjxgsBle8yiNEx
6BtPloP6hH7v3/mu6CaCJgf1Bwl09bTqgDSbFPOHUwUG+v2AvLOrh4O9E9Ju7R4DZVSCWsHsWZMy
TKkc5ZaiNPwF9mgvJ/kh7ttXG8QyA54ZAKiIYAGhXH3HsF/aJEgYpQI3f0qs/mlBSde/ftq3pgLb
SieloatPx+v8IKRYW1VZDjQ+bpMFuU6kThucMF7/dPKeARwDiSJyaHFQXiQ1trOocZbhhKE5DZak
Ku4Box31O59la5+BRoFTJ6xh6Fufj4KIbNaYUYsZQDvbN6MUKneBFOXv4ek2h+vLtjUUOSDgING9
44ifD7UgI4OMEJLyjVWYBzM046NEFnIqIlnf+UJbQ8GZEH6BAD7YCOdDpZEyWMuEMD+IheqwZF1+
UylWfoDFuRvMiRdylfTQRiKao+sJZ3BdKFaUBM4GMI+T0hi3cSrBLSqlI0Xqf1lShwN2aH0qHKTI
60LmzmjVb2NXf3/9ypLKoHYLvkF0nM+nG4xxkKb0Arm9+gJnOpuqXqoXx6Z2xp2PKELTi9kSHVO6
ELTmZ1Lbi11pTHaX5jJGk22lSvdhaaiHKlQjrwwU5cGIVUjNY1Ef4bcM7+263dMk2Tp6vK8YE5B+
C7ms85mGTpdCT0OnPMNO17WwQvAG7sqdGOKytSJkRrh7xbOqwz1fBeglVsxzPNT4BOBYAZ8rDgoX
EpL1U0JV5t5YFCw6EH05NmVSfupHfTjFRd8+6smivt4eFcgKpQARQQsTbrEiLxZ8qRV1QgXOPHW2
nN/rZpzdIXf45foGulAiAZWBpBAKZLiHUm5YNwbHakINHVz7SUdhZD4uda/U0B9z4Jfy0E8nGKLz
z0BLiaZqdPUmqglIIM7OUlmupUVZ4456rEyHbizzyR862Rn8wWiLP1H2SOGKThavahNUw73cZzXM
SuiLw8epQbTIamnbHQdlLPGDMpShwLJeTneuOXFZvty2MGtoCYgnXhA8gQKdr2IIbbay62HwEYwr
H1qyBa8o7Fhnty7yTTUQVsiJKv26vqzra+h5VIpEmG6Dd6FVdz5qZYRpriqQIcymbo9JmsGc6QbZ
LZq2PV4fSvxVqwlyCwlJIuHIzKNxPhSMi8CweevAguS4/uhq9LgsuuUh2CM9RpXQR0VB7Klb7HSH
trBeWqqixEwWISjXLa+i+PmLDepEUmSoxTKAD9DnP6nL/lxkrMTyJqxvUtMOb6alnZ6uz3a9sM9j
UnkmRBQDrzU5ImsuGnXgc+pZox6WcEKfJyptD3jdvPMMr6NsKnAIVgomPjoZCD+trgLDTqRQK8za
D3hGEfMVLmmlzPkH8ehKZuHsLOf6ghXjUcpnqwqBbgr658upIlaZD0Nf+1Ohteg7q8vtEGIn7vZx
Oh2VaExcWujm7cS7fU+LHa+462u7vmKffwGKLAjK0iOkbnX+C9TYbtuBmdX+3LUW9F4eODeXp3yP
4H25b3g9aEzA9hWwubVQvt0jycPNW/mOHYeFVxXq8GMyB0E5KIv41lZ67ZCDI/WvT+9y6zAsdXfB
huLZXrNscNsme6Ql46dD9g0np8RrqvoPiI57HKWNdaRcBOGKEpnQiFt9SK2yR6lW5tKHXGnc5jWs
4TmU5ptXT8cAEC28SEjJoACcf60lHGWzGprSR1tl/DJqgXRL7F0c5EJK93KSyxlBK0O1lPlAowDd
thpLSfEFn5PCjySMXXSrVVzAkNnh+owuDxyYPWGeQHRNhX3dtJPLWY4pIuR+HfbwzZUOqWFT80dd
Cb1WCvakh7YmReZDxY+8j1h+td2npKnSgkzPl8rB8QANhacs3TVe35gUiasQUdM4WdzSF0uXLHlk
lH5vpojNLJqXpPpN2+WJOyLhtrOEG3PiI0M0xq9WRMCr8BfmtGUQmZV+M8nLe60r59PoyK+F1YoE
SxNoVyJBNsTaf1cPEGNTaqX0EbfQ34zwZj9rpbwntX95XhmFioAQUyc4kVcvdzYXCCJ1OlSDRQ5O
MKAo06Mt7k+5tqvIwEd4+YaKCdFkBIBGJoQGgVjWFy9ZIht1mkpy6Q9or7gy+D/69P2eCtjWx2F3
A2BRAbKY61BEopBtZFMGTWMcFU+tlg7CgbTXeNvacJi6ALYlTHYAKZ3PxZkg8BaVU/hjWtv/iuZW
OfazYx5TB5mRxqqDnQBra1bPvDReDerzayxq1it5WqtL4fdYop1sS4q8HGevV79N2F5SPSBWFUa0
z2Hsiy809RUWNWNW+CXYomPRZuD2zdLaGWVjy9EQgjABUYDH2FltOQ2d/kbBMs6PxgHZa73IjwvL
BuC0e7X4FnuOxFFob4F+pJqwulOrrItzKeGVoELbuXZiA1LWvtCr/d5E2Z95NtxHffGxnJ37Km52
2sIb30w8HSB2GVwQMs/3yNgE2UhxofSdPpy9RBkqEKfF3hS3VpNKGGxkkmOklFYXrMq12AZ6yShl
CyC444LFguF9bDd7195l6ETxH9Mn8qVn34XVSPjamxJkiNIHhh6dgro3XLvVej/I2uSttoSqV4Lv
uAH2GX6oM33Pd3BrOenp0+2ApAlFW/z8xeaE0mtVdY/ijlU6s9dIqnGiGfpagV6xYSigCdFcelQX
cFwCjVw2BlhKUWe0j8kiAfKOcV4jk0m13C1Sedg5DpeBmjCoRsURmyGu+XVFPVXyQkIHtPCzdq7v
yQ/J/sJSf2gUpNNdxDFVF4BBvefmdtElEzNFEpuYm21D8rTansYUtoUURFxhEwbyQR9Ln0L0de/s
RtV/IGYfu30faY9dXDR3KpHi5x6Uj3s9GNmYO5q1Ag5CsEj/UVyzL75prOej0stO7iudI90lU5I9
6DI179bo4I8m6vAAIuC1GAMmDkZPvA4It3F9r+4ECO9dM6Ic5zcgx25wmnEwkwy7nchxY7saxPiC
nARXn/doNTVua9vI1dyXcUp7v0QVEjhUFo7XF3Cdl4q58BGRlxEqzwADzkfBV67oi2zM/aDuENhY
KvUdfFWkzFAjPWADN7pJHUluWffh4frIG/eOEFAT0GuNvHiNFe3yXk20ps79vEI4VyZRclMN7fZF
lffkCy+wfs+zJHHi9MM3IRg6nyX/FvDQWOW+ZJo/lKp4Y0jdQxc7hyRrHtVuuDHH3CGisG/ruT6k
UnKstfCmqcov1+e88U0pSxMzU4ikILguf6tFHRYdj5bf9w03IMIgbpemy+t3Dhxgsn2RSQF/Xt2z
WgJ1KAuXzK91BfWqVDNOodnuYX03IhgWk4xDYJwpgK/WVJ6aWmlzAMw6BsVuUWTSrQTmDEmS0MUr
77X9cD6hYNGxU4kuCGJWEboWTErfVRZCl02FiHtdNF/1YVx2jIo37hORQcFa4cUV7gjnGyW3wjHW
lDT1DSedvkWT2h7xSW7cckqcu6welLtkCJU9IuiFvKqYHDNDxAwxBKLC1TUWLU5SRJA2fPCo5Yhp
SZr5OXSdGysz0ftJwvEY5LP6flFy5QAhgX4zzs2nsdVp1Bp25oXVouGdV1s7IchF443fjKeMhq9I
u0Wf43xBZgkVYGCuqV9q5eAmUmC5aVTgHKA7b2w9eRsEcXxS5fCdFeVvkmJ8m9e26ibG9PPVJwfA
B0VCokui5jXgKmkKHTcSyGmS2Sl3fevUKOD3w85tuHE+RZJp0tdjD/CWns+WOuPUG4WU+Ho9tsCh
zeYu6Iwf16eycfHBZhSfWggmAlU7H6QtMrvSZzPxA6B2hymKFs9pIUj1Tr8z0sYRpZ/DRqZFyeFZ
I661CeztksyJb04L4oUx91trhXw9Iv/lyxKme8ngRWGe7QJXCotXYeUFRe1ibmOaDTGUN3tB+N7Q
JkSc8lCKP+L3YPiVM2UHaYqbQ5vZjjvNc3TfzGXiLWac7+zcrU+JZI4gExuiobU6ySJSmpQgT3xF
HprjUuaSJ4GsfKWKhJivULYH+krXHaDO+be0rSjMolJOoN2W4anPsVZ0gNMcUIGSd66mywk9V28p
Gwh3bs7k+VDyHOmjFeS5DwFLutWD6Xs76vLtzt4UudN5js0olnDNBscL7WY1oaIONKcvotyvCuQ9
vHGu4vq9TiA3HyGZBa1XjAhOHdNoskN3HKq2dnlP1XcCTg9ANhiX79R+s8FrgY2rFITohh0ifWre
y23aTlweZfXdKK3wZ4q0NhRcKQ+6+wUd6/ngEKuaXg7W/ieirfEfY95MqP/m83GQ1eZdmowNJvCK
1mLBkzVF7o/WvISQo9BLv5G4AT/LXTuWfmvMDWJZJk6bgaJ9qzXQJsgRaPmxMmv5KUbR95c06/J8
sLoRgTG7ceTvUS3NyrHL+uBGl4ylPiKlmS/ukFpAN1VER10dn+l458LZCKJZb/IurgKBw11XWWe5
TpJO1aCHJ9XyZWgc82udGDh6K7iCVXmkPCi5bvN+N+qdVWBDpNjpa7uxhLH8DhQNwe0RSa8TCPLP
TEVFmyfHXMLTpA7C08No3U639nKVrU0sNhbdLAbEt+B8E/cjBnOtg+SBWqOiVs4YpZFlvD7Tc6jS
0zRH2QAG2NqKxak0o6idJvOjNNBujHwc3mbw6nbO/tZcCCbh1Ao5Jjr053PRw5QlXUYYXFX5B2ZX
oR8EubTTbrh8LFCNeTHIasEidY6jdGaQNE7ocSZ26lexGXk0zvcYTptDkUUKsWDy8/XjV4RLX1rN
kPlDKLeww/BSDUCruv00dzuzunyYmBVQneeCLh2K1S2zANWZUarjA+EweYe+rgqZtsxlL8NyMnKz
YtpjvFwGdozIm041R+RT6/AxCZrYaRJGNOpWe7Ao+XvGPFqHBhd3TyiznIZEe32hikEpvgrSE1iX
dViXpgmFTCfKfHOIx7uh1FANhp3BI7wrx7uxGWGXsOFJ5oTx8KomZk/jsBSFk/pznI8PWa6aT2lt
Sa8vwdKCFh0wYYYFY2z1CFltDjiw0RjGUMe3alu2X7sizHdeoY2PxYkiiiC5gDe5xiKRVRD/wyPx
kzILvaiqlVvUFJXJg1OtPIxDbB6GxrJ38Hqbo+JnLjAioPrXsT+UyN6c6zn1Q6hpp1rHi1HppuSt
GaTyqQz15LO5OIZ//cHd+m7Mke6P8I+HX3h+iaA/rIqqVOp3lTLcxE4XuLUVv1adjBteoQdFxRRM
CI/66hZhKXWlLbvUH5c6fDNVQZa7pTGUOzeiOLar4OFsGDHZF9WYuYtMfUJ5zzc6O7k1iXMtd+ry
H4jKpCcsCU0/S7A09+Y8su+0LtgzT974goj50wMGlUfyuwZ+tTiMBVEdJP5S6N3bAYUvb9JDjC0H
nGSHVm9upTwPP1//ghspEi1ECqeUg5ASI6A/n3XcznlS1TVCFsYQ10ceGudtXDUWqXCr/TnadvNj
aGTrnrBqQNc4mW4iSVJ9E4rjg4yA986O2rjG6QCCjME7kOh0DfvPuTvVSaoSH1776EG4zI7FrMiH
OtKinXO6sXkRJBSyJmxe8Lmr2yC3g1nNJpIyoorOTaI6PRZJvxcjbU3IEsUpnYBUoAfP1xdZ50YO
oF36QRpB516W6lTIiY3/xvhaRSDOCX0lTooQAxbFk/OhrFIOlNpgqKh2voWmXdzJcbTH9trapaAi
YBPzBgLUWh3GfopgvNhq4mt2EIMZryf06OfwjR7NkheFpnkL3nMvM9v6VMIuiaCIedEJOp9ZEuRl
j813grJAMLqKrY4fpqGsP10/CxvvOr1AHtnnCqmzTrrQNQt0NSfhtIx4fJfij/RYJAHiJn2B0XYX
aMbOjbM1LZzm0b8g3qOIudqByVxX3RA2FE6U0vYNSW9P0izvyRJuRelkkiibsXRAcdfVh0yS80FP
h8R3smG8k6Nxuh1zBQ+cqk8fwxC+NoFMdgucPH5q24V6G+L8f2l5o5e7rQK9cQ5YWgTWkMeiDLJW
WWsTTHrtJeSesRf9syPhZlDLqFY0wbDHpdhYVg6bQbeGSaN4vDpy/diPk53PsV+UcvHkxDq7s3WK
w/XdsjUK0RidMw3CO25eqz2pjgC45xSlGEn5VuegMjVcZV5/HQLVEarN7H006sQv8eJNoqxMnaOI
Yn9KQ8mjrDd4hWLObq6iKX99PlsfCCg4MHQBwb8g0+TLWOAOYEW+Eklf63AKDvGoPko4anp/YyC2
PUMI342LcrajVcNsoUpTWmbolXMrH3EDiFwleDUphBsR3s5z6Y1m+IUYC7ZgKqoKKgI4ek39D3/p
ky6F9vH6hDYCB5SnKLfiZydU2MWV+fIjNcaQq+D9fJqAaEZAnQjik4WbUXvkm07HcTat2QtAvyzu
mMHwIBmXjB0C0cXlRe5D5UO0dQQhdp2bCvxoF7acLxQ0y3fxkLTeAHLXJVK0DniYB68t04vxQNqL
0qogYK2uZNyaG/SuisQfLCs/OfLYu7behTv7/+KQEUASlCCqKtDjlE7Pl1Y3kdQl4Y59xRl/1FI/
HGSlCdzr3++Z3ncW+YlRhIiCKNIDPRJtphcfkGYAJeS4jn2JWkLlznELIERC6y6LWu2DHTvpW3PE
WVbVG8m3EqWP3bxR8wdLRWMwbHGJ9xxlwAapDVs3q5F8bbRxOk4gCbG9kqRDE0eGF9X9InmWVs+P
Eiaen69P4uL4ijlgLkJ/hnyNptT5HHJkJRu1Y6V0PBbaQ10XKOCXtpnF7kRAu3NZqBedN6zjCZnY
9ORTIl47H06P9TQB744si6oi8BDOdXK0A0qkdzK1k+CutQTiNmsmeAXBVP9sljl865RjiWyN8Pm1
A8W+g7Fd/IxMTfLLWZ1ytw2N8iEurOFtlOrhse+D+KFcRgtIa1+4A8qBXqEt+m3XJbZfDHJzk4+6
dlsH0hOQ6j0y/eXeY4roOsClhHfFLX8+xViRCwVYBEpOZWa8ndM2cVO9infO0TPl6HzzIbNG3CHM
FljPdbnHTLRQyZI+8gM1dtx+UU9ypX6I6g7Uu/O57dV73QoekeHLXD3XT2TFt46Or3JQNF5UzI9T
MfwRDHQ2RnmU3WZsTnXWa+6MVk+pTTulj8s1ERUpQUwhwAR1uDopUL8dSafTeNKLYR7cotRzbEP7
XtrZX5e3GeOIBAD0CNTOdcgSpuhloF5g49u7aB/xmiy+l5T9cxr1Wf5hoYq7M+DWxASng84mUDD+
d/6x09aamp6n4RQ4g3TrJORd2hRlrw34AM0JqIMg1onW8WpLGU4MJZFmB/yGZrzFVik+CJm9vzMX
gCIE6KIasCaEm1rZLVXOXJJujh5CuR7dKk/jnfTp8sIhyAJMLNJGIu41KzGy1XJIR2ghXV3VB7OO
3MEufxWgU3ams7EXRDQHOg+FM8qVq4yj08KujFrbPBVhON+PdUYKrlnkHoMxfqpnc+/cb4/HWyPA
h8C/Vy9brBtd/n/ZO5PmuI01Xf8Vh9cHbsxDRPssAFQVZ5EiNW4QFEVhBhJAIjH8+n4gy26xqBZb
u44bd2GHZaoKBJDDl+/3Dh1V1r5G2vNxGnHZJMBvCSWum7upNZwXVu4fDL1NhQcblX0bAfrRnFrL
RhqYerl735TmeZI5xQ7MaN7/6v7w9QC60dlRruEb/nSAo9wP8C7b7sqCOpRBSDkZrGXGIMh9SU3/
owfIXsTCudHc4Co9vZS1+PgOWiv6FtDfs3XtrFdqpt+xXjh9IV4Yhs+f3uYdiAcQnXUW0WNnK5k7
bWslubXvzcUNs77nRU2a9UKJ93ywb204WqqAoWx2X7fD7yqElhDCmcuYe78LPq1uaURkjgf7Hr3J
Czjej+4H9oNNdcyhEIr804cnidRlRTDNfR9oFSx5Z4zrtEp+eSHifmC+0pPmNbG9Pb3KYqX6lKaW
SRu6KMK8HI032mCMd7865uAA0Z6BsgYYigj06VUC/CezNpnMPUE5yR4jmnxfCEe/HUwneeFSP3hs
7J2bwhb+AUG4R2NutXFCbv3ZpO7uTgdlO+dj7b3kAvjDi/ByYPgTaURf4+n9zF2i40/MRdyqWUD7
Ce3LJ+2lLtNzSG6rOhjRlB4breIYVW1UhcFrXRvEajb9XZ9JOCks9jK7IYZLFddGMg1DWOqCYGYv
aYQeCoTV6Wm7DisuUyuen7vVdQi2+/nrfH77VEFfuYGwOTfxwdPb19NaTjnCir2duuVjBeOS/r/e
vdApfr56AJvrINmb9pW2/1FlGdRLPVROo/OQ6a/5/oLHfFpdqKwTkVNX/Qsz+4eXQ8tJZxpjKziB
RzdVkBYNb0XfM2HW00bY5j53MWZK1RZRRdTbC+vws4e4CXAoALbW++Y0sq00360kKsnt3m5sZ28r
l3gj4tZ2+mr/Mr2Jq8ARZVfmaIbU8GgVIbUT97mRiE6iEz/bSnpRPyw23gHyQdOc+oWz54/uCZCC
o4BrbbDL0eSbRV4MXa87+1nYVYQFvdilgVW9sNI/e1PbmGOP5JRNs+EZgb5DppgLzbb3Qeamhzmg
C2CrdTodhAdn1M5e8uB85jz/VXVLWCpz8aujxNFIzEfaNiNmqfuiS+gkilXJhPCQoeqJubWhA9i2
EBnQtIm5+7BWphN2fTq9JYnDKWJ851oRWco0x8jPJmnsqtbQLDaOrpXki0oY2dUklpeaXNvS/eQ8
QeuAgwtEdtBgmvNHA3osqKQKo7P3fVrN7xpIF7ul0dzYEujYME3yL2ZoAy8coZ+vWV+visUwCMim
JD3aUMbZX3Uv5XySrll11S4qOA9w+jj3K5/4s47siLB02yl2UqE1PAPX3wMEtld2WySflOWOJ7+4
VvH7sH1uBF/US/ox8z3F5IFUeFT6QZPZVwsWQqFeLcOvbqNcBbdQHE7AVbeMlKeTGbhMki0jscaQ
9nJhT8IFxfLMX59eUCzYD4zNhvtZfl5vmTnOH6W9X0jgiByF/fVoM8J+/sR+NG6wUICkyNEeZdTR
wmQ2eulZk2/tSXVok6j2qzk2AlRSYU+m9AlHIvsURO8lod4P1g7eELQN0rzQSB2ry+fSW4zKon7T
aCSGkBFQ68qgf+ER/uDmfJMeNis8qyEL79MXNTX2qHejbu7tzdY7MLjODqc1g3xs9vMwZ1EkVNCV
b3/+TLdl9mguYn3ACIGVREV97PrnLpWN2eZCwWDMaTguc3VXTLO3M8TiA2klI9GZiX6T+MuXn1/4
Wb0KKEPtuDWB+AdLzqf32xkepuWsPVTF47CTqh6vSozpT5fRNV6Yac/RM66FMcB2gmHNwbri6bXK
fszFOC7Gvsl1RNZ9JqoI+7WBu56FVsYJkNtDRtpuDF3b39GkHndu4RV2RNCy3OEn15/B3VjjYhH9
fmHJPavSjMwXT2Lzq9EwC8Y2P++YIGG2mDWp9YYYXgClfzAM6blC0GXNoHl/LDcLcObSeTXGPnB6
90SbyyJK6Jm8MMd+eBXsQ0yusIlIjh7VUNs6AIo09prbv+qHxLuWSWG8MOi2LzkadOyO28rPFdgG
jvb+dgDLnPXR2OfayoKbq0+BqE2sxtTpMnBM//lI++EtUQ56NAQBAo5J4U1uZWMyCGMvCUAJdWl5
p+VKMNXPr/I1Hu74pkDX2YxZBoHyj26qIROor2ah7/XGaZwIZXT/gUAxEEGAEP+TVtbZ2zYzizya
LTzcgBLnadhXCowyTItRRxLpG8OXzpoTEfbYfT5a3rDeT0mvynAmH9PeIYXo80jrbaeKeijW+QET
P/atiixcgdF24N47tQiC2LYW/Mz4F6Lb1jJUTv2dkPebF3bzsZ4S/3NAU+/R4Ph7p2x/ejNLjXxl
Z7HsD0Q2lHOIutt5Z6cD0gHkL9IIddR6EFtNH/ZaZaf6HNVY3L72S6X7EVEmdEbQdba3VT6VH9K+
m9PIsmtTRUpv1z4yhD83m1imkiG/+OLs/uW3npf5Q0PqalIVbuim8INDvfWbTy+8mmfDDQk7QClm
WOjM6Aw/nf4uCSvKN6tlv4A0scvLEV/F1h9ATpyX1F7PB9tWZmxSZNK0GQZH82fk+DUZhVj2eav6
KB3t4FU2ZdXnX70jiLHsFiBoVA7oxJ/eUeBXYoXJpe85Z3o7c65ESPCyIOpqfsmP6rm2g2MxwC8a
hM03mSCRp9fSnbEvh7Vb9xknuy7iELuegkE0FBJ1nfenc18oDd/DrBjjakzdt8SoiE9mO9XnY94k
Y7RUE5CvXTbtwy8/hc2uim4Spk1MvaMZN8+dKFpEWJBPOzMKkHfGdEON0BTdS92E57sVhccWabIF
lm8v9+lDYDVPg97J1n2fGNMO3197r+n+BAFSvfTAnxcCXGpDI9iWN3b1UU0/6lKTfussmIgmHKKN
LhE3xmqTLGzbqXatSodAoXSxcOT6+eN8PnSBWXSa8HRXARaPh64jnSpL7JlpMgXrWdkmXwJn0l8o
cxg1PKqn6ySXobuOVTM6E9ggTx+lWEmhno1g2CftVAYnXSAXbVfbxlrurGSZP9pOBxlab1OrDV0Z
uG9V7hc6z2FyoRJ3Q5LEWTtXRqycujBDLHw1O8yl1eWhYUxGtpsD4Zg7KpnZ3mXO3N3Nwdpm0ZTk
cwHhGoeJE0IQAeC6Opi7fVoNKOsdHJV3TZUs1sk6ZaKM5gHsOGQLw9uF9IMijfIEFO9K1DWRLsta
eUVUO2b6vluUr0XCV5kfB43wL+DUpfaJm3ZQY72+DUJRTuadPo5dGqqp1iipkiJVO+X2dblL0jq/
caFE17SPUl9GXy3q42TU0+2m+4msc85EW9PWSKrYMhaXSOfErN/ni0xuER5UN8pP3c9dMmq3UOyI
pO80Ydx6nWG8G63R18K596uRYKoWwKAbWseF5WxOl3ZlmNCfnTl41Yx9m4RB6RVOtCytN+8H0qSx
Zfa0tb2o8TyiSby2KHNUro0pLUSf02Un/CC/4jBZEzmtDHkNED8gYFkz/U2n/CqPSmGpEgOPta7D
NXfqJMwtTEMOnSuyGj2amRQxzU3jtT31ubWbKnMQJ3XWj28tJ7Pu6exKrEY2Cnveu+rK1bSsCv2U
WfMmycVwnmerue46O5iyTeLWWgfZiqaJfL1048Kfaz+0ndT+EvSJ62Dl4ywQ5ewstcg7W4xXamKJ
Dct80t+SKmP3e6qqNNgxVPqbqtVUSzqAQRCUsZoSkMfNAhl6S6GdDB3t1BB7Si1h31qXD+VQdjw0
X2OeZqO2kAsmBg6XKhDM4TynNxYk1vjgJ479SRtdic1H7eVnK5/+pNJu4c30PhXotJbDBXDPau3F
oKw7pYJqpKrUM8msT6cgcs3ZdIkMG7MvjdXaF6Yz5dc0QvGk0Co/v66orV/7aVdR5AZeo2LZ+bQg
9MIQD/06kcg0etXErWlD0kYsdhMm6aOlztqsdD6VcBzo1IFkcmd1sNq7tEiXL6IvnVtzUq6HSbxp
0FKT7jLFk8exJSL+FQiVMJ+MRar1x/XEqxdsYxve3DWEVqoVF/5BRKY66Ms8Zckc1r4/w+MpcvHF
bJ3kI8ZF3YfGRywZDpzxbgbgeysyAw7GyBOM/nJwX3kqvehykdxNotO+cPwbyqhT49BEeMh6jxMy
iA9FMZrGoQ8qe9mbyqrr88q1edpTXvQPaK2chsy9zM/25piVedj7qrhq4AsXkWcv/r3oOvWYgxfd
8HQSxA8MojnSsXF9bINs9CL08loTTgSB3mOjP94ty6SLQ4v3M//XC5SMrdqw2mjElDoJV1EWd4Ch
eRXpdOuMsMEj4NMQgNzsSA83nXhcEkZIWTnJez6Ww1IbJzcs06nIotzpvB00RpdThqN5r6W2YIDn
FKUfWsYgrytL4DVGSKjHsByyzYc+D3gHQ+NlIrQg154Hk5l0pwnO6mrPlApeuantE3g2L3T6baPt
03BwTVqkOT5+XgjQN91R3a19CO9rKigJDevcb93ltVUXejQVFhrjSV/ss24NDAatkfnT2WBOApEu
BzoZ4RGb1iE3OJF757nDuea4+U3iyrmJy6ZyyIZRun2bZEl942bd4PIKW4NYMlcaJw4tjOs2cNEx
ebR9qBhx4el2g01sghbIBjrfmF+s+LnedbZprHvXE0531pCc10VDrnAMXoZgDaJcldnFlkTD2LAn
d963TDe1X2fZNgc1FqIBmmv85qQUvYIEk9cwWOd2eF/RkxiijB7pwU9SmxVXNFjT18PkXPhjj7q8
MjvjSoez5UZTXYyXRjdgT1aT4XgglZNltCEcMD8j3jmVZKZkk3FwXMWi2aF7uevLonrITG1KD07u
z+leqqLJDxU+XBztKNWtQ+5MAWW3yFibijQXH7nADAibUZ+gpA2MW8I8SvrrvUYp0FOKNfBwtaWM
sJY336010aeHflSefkJWrZmFDm+x5MXkKIbmoJ6d0BoTvw1Rasr3tZ/ruC4UOlKfxrPX96RtE9i2
1tK88c2yOrVG6AthPnXtHFoWZgK7wkvz4SRhNdZjMx09DXO41rtNMTN3w4BN67Jn0nlnnic0Hbtz
u6pCs2iqxyofezzHMDz6QP++P2+xok1gjhk9oKzwOFosq1iuk2DVFMk2Tc0i3ifOHHpFgQq80OyG
14y99mk1J07YcsA5jJ2nR2sqLxBRDddq0hw2I4q5IjTJLhv2jhCKR4B5BRFm6Ra3SYt7vLbzOS1C
uGvph8HR6jFyegWdnwZbcaaPjvjcAhhyJnVGpwgLW6fEphDWRFwVDWVwsiydEabCbfN4WTztYqxx
KgUicrIPli3dy3XppvzASmnNsdBMNrTMKLTQCwryHsfa7lgwu2K+dsZi+FC3SdVGVuvlC4upUyL9
mgyRxCuskzJsp8lRMROmCnZpreT9SjPlgDv24p9NWV6edD17R1x4VKn3pVO66y4vp9Q4zRot++jp
yhaxlTlmEUsjJUltro2DnPN2P+QCJZltlZ0RNYuoL3iWBYt13g5tlK9aKiIT272rtUI8+8leZuDi
sZTunegd6zELXPS67lBN+q6SPvb2DTc7hoXBfh3qfs/yIFt3eFX2ffcoO3a6A76I8M+sIVk4r7Ls
Do/pNPpsSzooc5PoyzvDmutHtRom5UHXL/ZdqbTpQfafs2pvFPX6mUxp/8NcrQ0lnQDLnhMJ18SE
FOGHmvLcLua9OTRzybi86UZfPsixUu9a7LmrsEOB/DafPfWZAwr1nXANMYWLOVDf2RgeVrdbfXKT
jYuWHVSV4WYZEOSlQvQJqEt6R45ThJ/HnEXrvKIY0oNc3fW96b0TviPfl34+jFe4FTQP6JhLN/IH
w+vDOtH6K28e8i+ObMz3pmULDod2knxhYWNvHkwbJIlA2DoN+Z7m9Wg3xptSr71b1S06tJ5aw1we
HkPVxTPLnBYzG6vglDLKnXdla8yn7spwghO8jZ4S0QPGKRn6Vz+V3g1BYGUVzpnI0ILi93Wjt5WV
xpMmmw8iKZ3HEnUhVXShgjeaY2YWhgRO/Tgkgfaq6ZfmspiMeZcro1x2jdHXWw5DPt7Xdds9LJ1E
YFYniVjvJvR1DIl8zm7bKaBq99LS8MheRPYYqgRvRO6hXJA3N235hgdWqjOFycvbrNXyCnlGq4mr
tesNLVY6cGvssd6LEBSODakoc8c7CMMAhcUiInXiKpVmzkllqItX+uQu7Zsh3+qOobfsNS5nHeIm
K4G8wRO9F1ETeIsMa4bqVdP3+s1SaS4hGfrE8kbp1SyhANetQyMj7jX0xyJYwjLAwzCkpeikJ2ZA
Qh3JdXOfh7SnxbgrpZ++Jfs2+NzSMYMD6M3ZGkqYfLdl5xLoI11d+1gTprJSSlfZ68lkFw3zHHBt
7u1kDc0Mzk84t2nbhlrC62Q6Nmlz5khjzoi8UNZVjdeveRjcMf8yy2bkaG2WSRwUc+0hWJu3w0dh
GTIi8EKMUY89qHY2EaWV4y/hZ3eFVymb9W/R5reEES/qJPBXuexqjoEkO+puR3uduFS2mcDUHPBY
dxR7N1nz5qRDnXBh9lIucWkVgN9rFZT7JDfbAU88y/myBUZTi06N75y2Yzt/hjbqibPattI+HDQv
AW0y0zoqEU28t6yWmVRKj42k7cd5eGUSP1yfpP1YBVE/OXkZG/M6v20sOd4nECrTqBxVNkTmJMV9
HuR9GsG39B6aYiXBdWya1Q39ivcX5SRyO6Gtyf6d1Gn1Qfyq/fuqHXEORBkLhFbXTnqBg3yn7XTp
GsXOGkRGRh07sxXOkNzTuHILPY21NVU8njXfrAbTcq0PyqzRX5ieKnIiVnAlObhehbPG5I5gyGnR
WtMVFhjNdK0Gz32jebjgRMYkWbV1PfdOlLTGIdQTHyAOG1y891C7LLBfgfYiJ1WdftINlWV+qMg9
Ga+0YRB+hONSc5ktadeeBuWSXdXUCW44lo3dhBxE5QcchOR1b5CmHs5r6xRRoFGMRsxsxHerY45J
1HDOaClYaIuHfrcUlO1FVd5iHlVZ4aiagHzPYRym0MUzuqGjEgzTQfK6/UMeENoR+WmmsnOzsYLl
nMqIUAhPGP5p1Qkdbl2DPWxUFV5/Wxnl+KUpWRHjqVy61xP9rpt6LCn6i5Tz4XmRDBVrBxoJ0sZE
K7MLTWj9HPpLLxRRl3WJwXc+M+PmbGr7ECMh+x5h+5DFpeuI63kmLuVEoww4lCX90F2r9OTjUvKk
457Srox82ek3YuwoGq1Jb4udGpXWb4/GG2+A1NsgluUoh9Bfg84Ki8biwUnLTAX1pN6O1DAzAwmQ
h6Y+VD7HOC9zFp6zTPWypQJJxTtP02V+WiJD+uDreCbE65r2a1wHDdni1bRg2UgFJQ9yBNDFAzkh
J1Qu3vxY47xwNiiH06taif8KUbrhI6SLrk5YrvxahQj108sBBeq1nwn3xtR8lmyjS2t9t/hdYobK
pXoGGS5KD6QkzwKuNZYiCjI/ABJYJ/3BVz1OcaaY5eeuoIt2gt4t2bfzGiSx2wzNwzhYvR7/y8pU
K0hCm/bldiJuS5PisdNm3Yn+JVzO7F0NrYCOg0fJLifrzhNAT6mDP1yEKS5JYZhDBFkIrp7avDer
uuV3Dn7ZitMDHqKN7sOsBns87okZuVpaa2nmfa/sS4w0XXbjAcj4l4Evz4NMh9GxiyIfRPEpIlUs
o6aEoU97HT0p7F9kT42+vOSx/7zpQVIxiYro5+iVMuCeXoU1d8hSXOCJghqLy7rI6uu+DqozI3Gs
fdf61gsGDT9oeG9sf8iwm3kC7mpHQOKad9bqOOm0n2wi/hzmcd0rdjdrfqthfhL6TWdHHQ7OobNS
vNfFTeFSRfe/Gn/oIByyNu2etbWvoPc9vfFeKnb01JQ4DxXTySQIbGpwOfjll8hVsMuBp8wdG8fG
CqWJqCa1JrlHpImmuvcGygOiY36OkT7DgbHKpGsFD1/fGAzHxFWAsSpvU4XJeDKpy6IiPwY41tnK
6Sr6+aWewbGYMcImpTn01TLl+FJyliJdVVXvO+kNUZ81+fUw59Pnn19lw8iforGoaSBKYYEHJItB
wtOXwy9v1wPvhZdT0dhRlHpu8TAnCsBN+4DaDG73S4TyZw8RUy/d35RyKIZAUI/mWzUS9Ch1h1fV
FGVk1IUWe3DhIgz6f1mWh86AcUEpwhSgoDmaA+Y6OGviyGVvE1MT5hxVDive3C+Mimev6utVkHkg
zqCZfRzOVBV1M412B2QvtHVH/byGq9H+sqHXdhX+2VLVaTEdc5jS2ps8QzYLnYfZDR1QrH0uCXdc
B+2b6fN/PNHCDf/+T/780IqlJ5ZXHv3x36/UYy/H/vG3y3sx/LYfm8/3Mm+b/9y+5J8PPf2Kf1/m
D8TztV/k8d968iGu9O03ie/l/ZM/7AjolcvN+Ngvrx9RBMmvF0C/t/3N/+0Pf3v8+i13i3j88/cH
tI9y+7aUX/73bz86/fzn75su9D++//pvP7u6r/lY3NZ5kz/cH3/i8X6Qf/6uucYfYNkbQw6hIGvO
RimYHv/+EQ5TuOVt1l2beRfrXdNysP3zd8P5gxYkw5C3t7labNTZoR2//Wgjf6Ajp8O2GVIGv//9
u13/NV//ej8/ljJ+bTZ/P60ReWEfDWuWDhIiw2M7UjazIpO50cWm3LD5wkepXdmmFiYaguKoHi06
0J7AFzW0sTYMQnx2htgxEjfuytoT4SR1/7FsijNbLVoHkCyujWY2D+PgusTWgeYC22okD2DHM4tQ
H6VN7dPLIu6MKb3IXW3pogxGzkXvT+NF4avlnSC43dxltqrfuqNhvmm6ejwQo7aeBV0+nyezaLuw
Fz097o5IYtRJ65UwZDfuv77JXxrd/+NIfTK6/5dz4P/i6GbRfXl0N7+9fhTjpyp/eDLO+ezf49z/
A7I97qWMcFYfpCH/jHPP/IMJgFaXRvTmgLxNgb/HefDHpgSFb4ZhBkSSrXD7e5x7f0B6Mzcei70R
WpGx/MI4/0ta8f1Ax78BoxvsCKhyINkfk7OEVpnFYlXTjval750XILTLvpUYcu3LsiruTFpa0w4L
HPDWNRkKtR8g7XThOHTV+WDorRlbWpm2Z4NTLfzFQFeH0QAljvIxy+/X0aRXtFat9ZleBuljJVSL
OhTCHt80BVtB5E3wY0JTploBaJL3zSkt1NaNK6/33+SN0YL849jEaU9acgnzxrfLcPCKjvaIt4A4
IsL0y8umqoc07NUUMKVGLykiuBpLehjawtOgWpTWVWlK563hFlJExDbiR2/UMzbD/Tp4Ype0nnoM
RscDsdSa+a7n3FmflL6/wY+2a6urLqvxmEzUILpICzIcmYIg+bz54o0hijzTjhXH7FuYzJV72RiD
CKKSY9HlFKhgPCM51VzCRQw+CEo/1zUbxmoiE5pYabAgw6QhMoBj+r00/Ly+YjWWU9zUyhpDCFNd
vwMbUdCJ6TReKwff9ngid/jemJuyCT2XT0awjudhh8EjvlWWm2hmNOl5M8XtLMfsYyYb/RUQiS7C
fPVbIHnKWnXFocueDkM+9e+G2lF0JQPUKmqn5QghTjohyjtwm9KOVB7UF1aeqTmkE1xfJp7S7yfP
L16R0OF9wgTdHsKE4xBLJRHdc2ikhW0gHVuKV5UdyLeiC0o/soSv52EzozuNs0SzPq3enC7hMBfr
m5SG+UQXKJlp3bqwzvYd8gJAfG3V8mhpB+gwvcDymiTfzvFuCg/AKySTVDmHVWs768y2s8zkCD0l
KmpRtxLF5RjDa0wmvG6Pn2JyKRwlzRj80HvcWCDVFbim+VoqEuovCluZ7okYLbOMV3v1ydmek7KO
/XqusHVP0MGet/gGTaeNBiYbKXMxJ/COZJDxIGeRRpVMsc4pDMxKI0N1gb3HHTXT4rF2qjIWpVUl
B63z7UvbrQsZpXKA29MTA2gdZoMW5L7MFxigWTuMrwcj8zhVJ970YNTTrEJXw1IjpEuQqYtG0u6D
2Y4daMa5e44C2g4i9MzedyKtVOvpaA8D1kHupOMi5FrKAL1uMHSgFdIFsd+X7S1uaAktqEZLgwhj
RwNhbAXL8cPoaIlPhxSv/tCZS+2dHHCTDgdn1t72uZqmOK89560/Tfq7gJZ8EnICbjze+Bb4AnzN
aM3pglr+3D0EbYejn13obHZNkS90Znr1yWtKda3N84wdu1osWsToIb6AjGKiv5SwvDB42ho1sn5c
Eri9h9ldlzla8zIxQhX4+OblpOiwgPZ1VFWzU0Zllg4PEjqVjKZq9S9ECqUlbIuOaeNl+XyXjaVz
ZUOSALFugs6IobzVew83H1DddPHok7UiPa0r7jY2pEQoPGK4WMetKLUups4WbWw6fQCV1ZAgBzWL
NAlNdk/ID4pNeoEBAWLLDmjZu6TVZYhI8xw6dMEM1h81Kp9nOFz1ZJ2bqYPlSa3rD7WZjPdNb9N1
cCbCFBFZV7YdLu46GocZYeQbuygaMDzCbW4dBqFAqpzl9LNSZ3ynuyDPYSox1YHStsxYVGGXIOJc
MXTDyc6gePj2BJqY8woM2Nlp+ilNMvtSl6UzUXiYlsa6WQZ1lM6u3oV+q2EVaCsSw/b+aJXFC0S/
42IfHxZYznhvkOuO49WxXYqL2G9dHYlj6CqMXWImQQgi/lJ6xlcRydONzdpkpRxbPNhX7rHVh9nr
2TjMPWQjPLAkvb5ecyNdMhnGcS0us0LvYQIUycepzJxzY6V1HtuoKv+qlZ4cBH5rxvq6zRs5/Pn7
8VnN5S6R1KDRhK4LNnJ0gMoGq5s61+p2blsbZ2Di6oMjiuFNlzc2RcU/Jci3Ivb7S21U9Kd3jM0t
RGskRUiyYK0/PYo2TRIYQ5ULVAhjXkfKnp1hVxoTbzmQwjcu+q6C25jVJhRRiHb6GA1Fm39zbP7/
1eF3Z5/tyP3Pq9mOVk/OPofx/vMjD1k8fl8Vbp/5uyo0KP2AWLALIiBsUxf8UxVyMOItbu6WOlUe
CjSmz99VofsHrEUO45xvoGLzsf+uCp0/fA5Em6IKZMDAiehXqkJ+sScDCbwE/jxKH8xZt8PWEabh
Uu8Ei6XGmEbnu6Q317AlNiOeZooDOu8vHP5/cNaCqQdKg56STIZnGkKqFhpbFGdxn9guDV7HlzsK
4OljSmzl2ToNqJuhsBEa5qRe9pl8MdGciN4yTvVylXroGrmehbk3mh96s6IL1iTaa7yDaJMVxmLf
mA1rXNxY7MBRwS0foOn2B2B/nS2989EGdPCIFppGVWWadxkUYBHNRDXkgULBM9f66bKs8xC5TiLH
eHEoJVJ3yVKEeAu0DbKDy5spy3was4Eqbr4bOj+Y1V99U7+f1tvbICSbQcLxgZfCWPleTqYlOEtT
KvJ4gqr72PS1eONOKLR2rgbn2ez8BjburDzigRrtI/9lp3vTrmghaxQJ1MdFBqVtLXgE3qxTK5Yu
XYZgaNM3hajpkxDKNkT4SqCrXZvVCF1gavgshRphq0FL2xmta3welCqK/TgGLs2xYqGFUThdKBv3
ZNYl5DuPKPlzPYd+Ni2WdtEiSNiv3so3eZNZQUSpjfTGSrPyPUSGcE1wzYp//qSehd7zpDaEh0WW
zHs2mSOgdCXwXqBfGGDErX6oVGWEDu3bmgxFgoKJfSnEBfaK2sGAISSN0QnXMd3JDF9HMzfM88aY
51s56c6BRhBcwwGiol7qb6Gep4d6mKvdC78wE/Z4oiFJIO2BmjHgpHckLqpSbxKlWcmYtZte2eon
J2oO3uc9/C7PxuGUODtapbOexU2+SuTq+PtVZa9egLqPt2QeHLoZHh6udBsCfDTEZOVQVzmpjFcp
rR3Fn4UH0eC99H62rzkayZtWi1fAHAaX3R7Hd8LIoug6vyoLGWO8tVWT/Rz7cBfBme0hGqQ1nwTg
/7tN7BgSt5GcYchhRk6Lh5BRJe1LT//5Mmeh4EZBga+5RSjL0a8DmbLxzBaJK1S37sJsK3EKZ9ac
omw7hSTZVN/oBKmbu6ame1qY69nCZn8+ln3zyjPlwVL+2uwLvj0LJ9Ukl9PYdy9Jhbcx+/SZIdXC
8QUJN9Wod2w1OUtayH2iDzHEQzOugvxyNZozSVV/Nvqv5CrNvx7LL23fr8Rjcyv7x0cJdnkMRf4/
AvCwqn43W5/t4Wf39f0RfPn1E992cM/9AwWRybTFQ/fbNv0Nv/SAfNCCbUGq6N0QejOr/97B/T94
ldscsDwm/Nd9/79xna+tF1Z4Z1NF+7+EXyJoOho36PR0A2dhMCIkNSg2n841U6LSCIRR7FdDxxgL
v4H8nrxKzgqTbRN9Qkae2OZgYLxuScqGETIQeR8THKSWsNIhpUQomTCfrutB0GjVDJsIQXq7IC2Z
d0H7wfov9s5rOW4ly6K/Mj8ABYCEfYUpR+8kki8IiQbee3z9LLBb0WTxjhh6neiIeZi5PbfBqkJm
njxn77Vz5rarMGMS3Lh6I5N2ZpxB8Rn7YSay1l4CJ8Dxp6IoHNIfVQfZ3SfK6BAFUX49Z4moXEYz
oM6M0MpQlpNqpXGkakhcM/SVhaNCGg39xUQe68ShLr7ngLDXk1wTp1mglvd1xvHLYMLgD1RFcGFl
ZcFYPQUOAIe/t5NtrbfKZTvKub2LRD59NywJoRgy5KVGfSz3uZvXo4Y6r53NAfmDdV4iO5po5SjT
S6jYtGbRuk93Ch3g3aSkWe7Ki5Lu+T8531TAlT+g1Ku/EPRh+SXhI/7Zq0YzOrWahiAkQl2N/a5X
p8RXll7+zqhU+5G2cR7vECrbv8y4rk809GmmDw9HqlySoWuNsXqSJV6/WNKtoqNLd2HIpPe2aWi0
HhBeI4ztI36cVljJfWW2EsK/Vd3oMIlvVUSlQTA7ZscMxeUWLT0ivBkU2jaIpzcMxSy/EY35s5RU
C5qAFHf3CDSip4D6y3JKowouVCgosQM+sxEe6Q/dIzo8Ibi7qthDK8605RS/anIvYfpwW2OwBi9W
0qSnc9HpE7dPKX5sNKlKHSnXWw0lri1ehrqnd45TfyqRwTfJpm31+H5QA5H5Rki7StIQJDpToI5Q
3NDMI86U7DFwhyBa40j6QbsyWvRtZBdF40GbNaj9PAAzmvturf9D0aV/Wj0rloF7FCsVl/GxMyYp
W3RHKFg2zKIKP+ZHdFjY6qazkYn8+VHHtzZmalCWmGVg5mbfOJ4yZ32chYhQkg063EvJXBI6nyN8
db2RfCTJM+rzeDit+F8vlUQe/3Xy/3e3PxpWwWp+97N82u3PfjbEPMV1//L+xvb2L/2+ssnfwMiu
tzWbazyITaqJ/wyswLFiODK5LtGcX/UPvzd87dtaj9Jfl2HpUWT858amfWPSzn/ErGoFZnIa/UUf
/w3D/7FMWIdUb3QLOiuw7D5u91nbo9gpo8KLihrZnG2awS5B+dE7BneX23yINHTIqbmZRrF4UdiP
P4yl1V5yIwp+VpK5I3uXVCW1SmyYC5NaoyOVtgUJQximJulG66AKLElj38YJ3GlzTLJtr462N6VV
8Vj3rXxbQg55aSv9KgzN2nBmIQ8e5LL6JBnU6ILecnBAFBS5RtmYwlHnVju3VtOMmaNLR0BmKc9G
3uv3LJLmch5E1Dpcum7CSm2RXna5TlZYLLqbRCoIydar7JVuOjrvelY6nbmAJn9X1Fo8LwlCdWdk
pV7RZ++dUFQd8ulJ00pXRYOFFlVHz5F1g15uxNCixiqV2Q9EuNwbRoDDlWPkrKzl4THIa9OxmxHB
N5h00uBnk1Z1ihBlX9qp+pyVQ7itU3uDWumyCkblDpFQ9Syo1b8LqUT4iMxR3pkqoXjTUhE1nFVo
f4Ypqfe0MDMZSfuiHbA+4TWZp350IjwVX7SFPhf3dBHWt5Z55pqzuf7n76puRGWKVoTAUXWjtT0k
oPJenqV/G/z+u5F82kg4K/7v1s9ZSRfwpWl+dh83Ev6l3xuJ+g35CwR3ND3sCm8Yx98bifpNFVxu
3q5IpDevYI/fG4nxjfYhlxQZbzTWwneDb+MbrRpKPP4h8WgMCf5mI/lERKGcBbKFlkugtSJ5/OhK
Olhja0wqFVBviPYuwRDxEKXTttcyGX2jNiqHURrF1RpH/ILU1LjEgj4dCpFIB8Tk/YMRpiq6v7Q/
UXE57+dYza4Nxc6Sf3WN/up9+/8+g14VKv/3q4YQtcx/xT/fv2jrv/H7PeON0emrUXNCCuBdYt3/
+z2zlG9McVT8XySgAgR+32Okkcg/oBn374OOO/y/byiS9o1jDvkF8PYV1y8TwPEXR9anEkvnHkSX
E0gCYdCf4oK40VSEvJb5Js7s7QzcDT19x4jo3VfyD4Xc8R1/7RUwJ+fMIH2CUmu9Jr3b/DAIjZnV
t/mGLXJTWOkpbI6tEk3n2aBc/+WjWISk1Jic9IIMA2P9wO8eBUtf9HKqwwWmEViRSWhnfignu7L5
ikZ8vKPrR086Ouy5+8fa0vCkQVyP2k023f35k3zaBKglUALQDeIVWTeEowcwpYi7vGnSDeyeqP7B
/c2g9i1gu/6wUimvz7Hul/pGZ/JZv+aQCYwbg6tktU/brJ2+VxkjD9Mxcd+0J1UukV9YTr2J92/u
tOE7al8hfG1ogv7yz3/4p3eKaQu7ILBiGR4dxfTHn4B7Bf4h0g428XA355d0JHGR/i29j/6VSXMR
cRBCsk9AoGwScT5gmNj0Q+9O+kFHyv/nT/FpdMXXz4p9U2FCLNaOpZi92SXqRId0g/LuuQIfJhQc
LF1wYKp9hxIRZ5fi1FrgScUX7/Cny8jbkzlFaDavZelRrSA3hhmiC483xll4PZ8Fl90hvpy2448v
PuGnZfn2HGASbEAUv8fLUm/bIilVO94I57F2qlPhYI10B690bX/Zhrf2tnG/yhj5rOddH2rSlOGM
VOnMHC1Q3CtBW3ASbbQtKPxzfdftgs1yIEBlJ+2V/Z8/4mfoL0+jxQMPYK3zYVp8fBclCacs8rZ4
M7rGVjtIF+V5s9fcyXnp/HGDe91f3MkPHOE2TuR/JX793P95ezySSi6wKmrHo3PcDFIT2rAab6K9
caj5sOjD9sbe8rodNgA/PTOv9WsdYlHpDs7iSpabvCQv0rO4tM6Nc3Nv70PP9uQTc69/8c28fc/v
7yrr681Y6fefdhwUh+lMHpeWb2YK/Sjy6QqJdtcpW2IiaUkNuL1K0Mdo+538xkyw6Hxx436L/fj0
B7BPY3OAQPzWhXu/U5sFaZkiGONN7oQ7+GGetLEOiGV2lp+eS/fSfXzSXQCR4X+0y+BC26gn0l72
xtPytrxsDtpudr46pz5v6SQMrNvWWnPp1vHPBYSmwtnYR5uuxdN5BjyxuU7oCkxf4CM+P4czkLn4
SkBmZ5GP1kBJXCbpHkRzxcQwZ96cqX3qsN/Fk//n9//zVsxGhE7f4uRFWnZcR46tWucjg6JNHGpP
3OssF4WNcPtl+SrE6tNewiQUGdaKWDHoIr1xhd6duxQAUmFVMDDCWtraueGr9qGIU1cUX53wb+iQ
Dy/O+ihbrOJ1Shf6NR/XdKTkbdC1veTrTno9n3cX0q/uRj8h+u9g+9ZFeln49cVyh8ijeJR/WV+8
t59TWFFHo2gnPGvNrqem+fj4ijJKAsUu+d2m2jd77tNu5KHc2YNfPc+9yn3+8294/LKAYuTWyPhh
bSWzXo8EBYoRL8u8rpMibnxEpYv+txBwnrBKeZErrFh0picfPxEOS4az0RxvZrd0rctsV+7+8iOs
KhOqEe40gKV4GT8+IOT+VaMSTP0QSY4T6YvtaN1YffGyH39RDK2pMRniUSqtQo+j90JKDXhTM9G3
M963jUC0doKR9W8Dt00KdXo8kOZwNlCBH7X0E0mMvJxp5qvwSc4SUwmuwzwrt3/3jXEwyivFhoY5
g0lo3B+/MRtWytARaklSUqs4IxRzt7aawPv7p6zocmxJfCoiGT4+paqXYWq6IvenwJRwoLWsb1ft
aLJ9sWiO96H142B/wgNFbK7Kz/TxQd2IDS9QGz7OUCJQU+vCXQhld+Nc/lu31fooprgUh7hZV5L0
x0cNGe7DRuKbA0tR30m9XJ1nhBZ+8YGA/Kw/9PttiDghqJdr+QmMjS3hqMwFXRC3TALh7gVhdi5C
xpjRhdEW2A5jNGUVFlxkVyY+XmCtpoOheYHji0lfcqQuGW8zXPuLl+WNLONfkxfTgcbXIq20RTi7
Ff6tV0jo4oJCWNnrRdbJ23BolV8iKs3Il6GAXSaGQAsXwQMlSxa/3QYx/0LElqYPaP1qFS1BVmqM
H5h9gMuII9F3QFgG/dZoIgWPe2Mpu5BEmuykXgBTeHbX65NvIBbFt971LfCUJJaXE5OoPdUrUMIv
nprJ9fQ9qUVACmsq7OlG4IlXEN8rUd+5iYhEgp21i0wwwjm9T61Oh6s2khTVW5I6ucxSo5+2ygJU
bOnj8dZKZ/5QIDxy7kSTxp84DU32kyz5RnZaK+PdT4OgvTb6UD8DDd21fmbmmgknwlQGDxhbqxAJ
k4LiiWEZX/R9HmdoDpQCzAGKy8rrGKf1zIWq4VmElaCbKI/muVHhHfWHEWGfY5JjezVUyaK5S7LI
+UaPlIG0yWUozwv+KPyJ3DZ/BLVoUr7HUKBlK2VgTXFDXPAmnhq4NdFiGKZLHzRmlzbjsfCGZExP
S4R2l1ZljYUbzevIa2HFT+SmqtIaNVEX1WHOKp42LmGILplXVrhGZRSIQOwRQ7OYgdXslNmUIajI
mfmq6lFbuUwpZPg3Zt/JLjE0TL5CO1lGN1egaLhp0kghZ4YUXKLPCTo/MhtSuPeZOdik1zTAZ5im
zxCNCiXvYt+UbLwOsyoY5imIPM/QplitN0K2ap0evkzo9YlemlBMSOfz7GaY6EktheQkk5w1XmIL
CkUrKVN6vXioffBT1uSosgR9pCrGbnaTuJgDR83z5g5IXozbU+sFI6xZSxiI9gGZH6YxoXnVxwGZ
B/A+/MZ1nVYwo0t1O+NPshxQBAaBJ1rRV+5oF2HNalrED/jOxXdFy7Nn1cr1n2S0mZVXdn0u3A4l
Nr8wO9xuFLFyw5pe9B1i3ETxE/6/f+aogIkCprH/1Mc2Ep6wNYdX3q2l9pYiQD69kLZAFk3ajYPT
qq0MYWPSI3PfFZqVIYMWku4lkAzw2PM6zR7EDoXva5TrB1svJ15vu7KlHCBLa93Vqs7yqpHrhG5d
pXKxU+sqRi7bs4c68hyUlgfq2D6pAHkhgDEGNIJzUTXLmRiK6iLR+UsdeeyyaRtKUxPtp5ALuVNw
D3pqk5xprUx4w40sOrr1bRTLkqeWJvwRY0kCCE5LZAm8KTXUjM5e005jkaCjDUjZUh0J2kzsJ4xW
H1KMLowDzcm8I4RreKj0pAq9kGASX5JyIrLykEjiQsr6c8ucZZ3Fmuuneq4zgSz1rrtDwj1cW12B
6nkpDDwBSG2ndltrSXfSSlgo0deY8os6gdnBsdqa50lFSwEvA1HnbijVKIGiibgQUF9BqEd7ENAW
gRRwjl5TimvZV1NtDDzeN87GGnrG7CkD3nYf3smsIrkPc8VpYriZztyUWuLZiPhhduT5YerU6UYv
FOlKbRFPewMuNNUfSkl/CaVCs/dQ36NmZ9mdIZwwbOMOmAM9fCAhKsReo4hBTQRNrkKFrxeFlNMY
7IFd2My+p6KF5JWKuoicCEU67CzZLKAkZQ1vOqruoNmEZVMvvgXQJ9zO4LlUr1shMWRhD1HhNBHz
Zl+LqqTfm1EQbNuwStGOq3E2uyKymesuxCX5tiYt2BTMNL8hUZ1BbzTW8+JaYwPhIxnqjs0Uj1jj
WniD2ZWWFqIlXvb2Z9j3GuakXMvEST9HpbrTCMOglq0i62VUkT9Ck2ib3kMwZCQuDvd+cHWBB3ZD
suryw8ZaobjSbNeRa6ZVdZrhCVDcHp4xT7YygHOSQorg2QiKPfXrSami8z60FFAtOZ52r7cEZsY5
JfGTj65q9yEKQd0VI4SIOpEiw2elB5bTg3tJ9+TgWCEstIatfVx6iUlNaLXE7wxy+1LN9bSsUxx8
CPo8icssQiVOIJLGisRSDM8noYZ+Xv0myI85Hon00Ubd8owIChtjKYuttYh7kE+pVuggcicTYoc6
y1LkACKvNJeqoy7dFj7Og2EmnXAioeAGmAPgX47U68jUh0w1T9hQBl6MKu/Qd+B+V2pIJnFjDw9h
L6bSJ/1w5iDQE0SMVVAbqduWTXxP7CobTzCG5XPQL2HBsZZXyiGaDGtBXpjI5g6spZoAkci0q5K2
1+0CpgshO9fM58Qu+hPb6lIm/cgJQ4fuKJP8HMfCxWAREO5W6shQrkqXajtyBa7dJJjtwVNQuYHf
z/v4th5IGXekhvmpZ4l2REc5htrPXC/Ml9m0MTeo44oOa6twEo49NBQQZjTN27Je//HY6+Uvkq5J
XavktSxplVlWwHdhbXGh/c28WnmrrHR2lu5uKhZ+Y1cYg/TQmQoqlapVUrGJbCaZErCD2lGhWQF2
r5vkvtMadl4gH9Qc4NGSRyBX7D91DcDQ4ZNUL4NRIZCBHtAtuy7TygkeVw32TadIfDUGtV0VkFpD
1jytVig58tI9NLnIe0+S2lxApVT775m6xBBhyVTRPD1RmpuEgxaJp5wMN8HU27IfaNq0uMbCPgf/
IfupxcG6OMw21lgMWTw/J/IkQyOT5MrAiGBlRXWOWWOyCGAESLTp6Qb9ZCKqLK5gSe37JukJmSau
40eWanGPd6WLzuoun23XbOzlmmFnkTHqVYznAr3FE1gtTEZ62jWF2yV6cF0CkeL9DkbzNobH4cmh
sOINOpDVmtzGhbpbgO+GixPFdJRPa/hvj0PNF3JV9LL5utB3iPxWgLbzMowe/RaNqaI4WMNFu13Y
K4RfjkI7tWuolQ6Kfj13q0iPYcHQvLizO6tatkIK9Xu4FFy65bKNok3ZGKCt0CNh82Cma82ORvTT
JRAXq3BTwFFP4dwunVdJU5V5OkakV4CZQAonWJOFb4yB3sBCTIbTXtET26nmnC7vmOlscbWwu5OM
B5/wsg+xh5sMVMqwVFhCxjDtbF/PRPIaWFVjbKK+CPwy7oDZZhrFkAzAx/RnZca+KaxeuYwhIabh
Dj9KU78i85DmO3rlYk5QX+bygTRU6QnZbFei6xHdMHoLZf+4lVSsITv4Ra3xwD2qMs6joK7Gs6GQ
repc5GGQXg0diMRdiy1t3KbGOAinrYPxPoJKovlQFhlPcFkp5i3gK3Imk5S15yZZLVMpjMmEmSZO
zfjKkhqqxjkrZJlxhoKdJslXQ5SKkPeJVrH1AleEMymcykjB2JSn2vfOLAKsMSCFHzT+3HBfIF+W
z0TdLsqB8UCM2HO2QzKeUrVV+e37Lqin0zhIJ1t3c47rlSeiU5LjCx9s34TWpMExU3QwZ+ypgWX7
KQTkX4M62cJfun557JpQg3ipCdAwXHEGiJFpLZ0lCTstDA8Y0C5btw6AGZOTZk+eaXUqTRxYnPFW
TjKl+9EBeJjRAWtBSwp61CiwqHorcQyYPSFIENBSF8MwiHEnkdjJ5l5UZu43vW4sGx2k1Hgw7JK9
XJktA20SCJ1ia1ZByOajBXbGrhrYtx1sx/gePtF8LzF+tbfBWJjLYSok+cmekxhvFBqfcWcEqLhd
QlKaARFwFI36NllCOd7XjIaiTZ9jj/fbbpqVK7pqg3muFmlt+4MqsYvIHcorx7SGEAhgkSnadZLL
UK6HNsjNHO+x1r6oZI5OWzxsE8NbPDjZIVEWJUaIzOF8oaVTrm4ReKv6DQK9RP4xLE2rIRqX9BTo
V5qm+t6iODQeYpmfBXGqMAygiCyNsxZnieJ0vWibn3ZNCIZPs8FO8WkWtbHJ1EILL5tsjibuTEs/
+lkiw2O0+2xKfRhAQe0liypRSeYpXFlyLVqWjmjxgSLlbVq+yCkNuOZVReA2yTwPPvuIFT+QJYg6
r+jKub+G+qJnp10sSghvYOIU18ilUvMMUZg3hdws13gyrcupb0W5zQ25edJzc+kP+kB/5apMxPij
Dntb2rIb2KMD1arMHBJ7OuUMoc0g+7UJONaR9C4cH8DkaeEuHSCiIRVeKbWQyRTluktjYOEl0vKt
agX2qxIvVXbQFu5H563MT+WZ/JzywUzV3NiMTRMCVDWbdNkPeVNSVctWm5pOTEqUknmTbNVUidIa
ipLz+wyeFckcjYmZas9CYFA71BW+Llr6y1iNJyWWScnrYq2iEpQHjtlwpuVybogGOYyQWl42UtfC
0FdGK9IvyixWwpM2iZbJySCUWq7Wx7Fi0YqHf+PUJE8D2YmXvA8OQs0s7XupyRyNWRUMvzTIW0j6
hPU9IPhSeHFtDHdCb+r+RsdBikMPPc8LQs0+20APap+g80jcuYt5OYBcldKtCPvlpqyGqna1JApf
YICNjadJeSae87Ycgu/NmOT3cx1FMdSguDqz40WFO1xiUHbSZuSmotE+eLZmsJ37XC7iVxXstuSC
SNTLe7WURe9hBzCLkzIHzSFRS9n7qUYHC7+lygfuInFvnBT9FLKilT690/BPWC7w4bG5pL8U3WV6
htNZSc0s3SMKB0eYy4P1oy6W+sdQBR3maI0kGafT5Tog2EiD1TfoEpaZUNYmKFHDSOFpGFUd7tYd
Kr/oViiRqzbVqLjYIrlFzJM6nWY524cTJZkuCFqobD4bDC6TIr9U7iKkUBFayTi9ARXKWQ92tu3O
NGUyipup7QCdyHZTqIdkWbr2dJC4jMBgNmo7PCVdp/wFkIEsBrWrBsMnjr1ovTCvltLpVBNBe6ka
0RUpTEkHzhJC5EaLF6jGtNjzxB2QJUp+XY9WTcsH4yb8aECiZyQYz8pJjOMyfqI+g0s915YVus0A
k/4U3Xxx2WeRNbhVmBrc5Bajx8bdz03x1DahcWkYah5skw72OcWHqrzSd8EpCiW5a7aalUSRk5AP
J3tLD8zNx8vDqWX0AitJ1QnMnznoxAjVVj9UfiSCWtp1lJyRkxnUK4B/xyHx0BFjPTa4eV7Oatks
p1kfyY3uDBIyuAczCqvbORJSsiNTgMvVzFLVATXpcnsww45Y8llC4+JkxNB1LtX6MDhWFWaTO6kI
nWHthVB51kH4Y9tZENMaibrCmdJefB+jZHkwsBfdj0NWh3uLjFmgcvLMApPCRBp3SRiFsVt16ZJd
zlOhsQJE2wPpXrQ1oCAyFmcNZLVdvvQ58wLQe/Bm6FfI+5BbFAg2MMVPpS1Yv2Gdh2dqjHkT+3CB
uK2v1S7ZzbDPL4NGMh+DJQquDZLPgxPiUlD7BIxqtkskjYy8+pSVlwq87xivq7bYNtzdD1jPpu7Q
pl10GQ91lDr6UMD2Cu1K8iKj4AfiksF1ueK7RsadtbTzpn5pbiHJltRgcNsi6ui2fQyLVr/RBnO5
CXK4ic6kTBb2VrvF4WUl4/Cz0qrpl0hzvfEiepSDM+Rxu1fqDGX4orCI4PoRDY9+RH4QAb+dT9zc
SvgeJqTugynxXxTPQ2cgKuELOrWaDEQb5LqkcVRrVi6FWUC4l5I1s6gloh0ebGldNYSiX0wFkwKn
6WTk1kgYJ95v/NI0qKMWAl0UmJeVSIrJmYQZXje1aSYr62x+LjJAnk4xhsZZ2stU+6a+0NIzC8M4
jzFj6dvByCNp0yZgo502R7/h2kbTXIIm5SyfaiCV7TJJr3GYc5eyIhFKRMfMquoBPMnwR6cyNtbE
Yl6yDxrZ0n0dRz/3+4gGAQVLSGeGkI5qIplY2OOB5bPM/Egg3d22AELk0mzSTvW+NUMvBceaO3JD
HItjGbGJ0LqwI+4RdUjurkrVQOFj2BFyj2h8VHKhRG5dlOEOkqQRuW2jajdlYJiP/WCYpTfBd434
LxrrVxPmXAocDkq9h7OZpoPadeFLMmjtkw1mtfLBv8evJJjOdKmVMb/riBR+qCM5v7Br8j820qh3
F5NaAJ1dU0FfikZID0M/1qmXlsmc0aw29KuSycKdXnUFF0clxydPDM5ScVJLPduDMeoyYJYxmk+M
YC7vOzquMgr1TD5gIK9jd8gCajU1CKwn9P+YrOI4Xk4MDEog0uLKPmQCqi3wgLVi6oqFZDUObKqP
RfQ2QvySzi2wv+zRaLV4vbviHaM+aSzb1dKe8EhE3eVTO6ekCFJ7wTq3pqAGX6HT6nJMw6ihGljz
gGN/Gopf4MRtMn+1IXENi+3aFdmUBf4yF8XVHMs5GL6upFRuuGnHHmBpami5Fz0IV4V99WBjt7tR
wSa+9gkMTE7ryLwFHjPe9r2az04TJrrfU1sq3rQIbomiy21gNmU2PGNcRElSm9Am+IV/RjExR2Di
pOQGI7/qZ6LWDkYThptaFFHvIO0XBK6U0NidLDDGHyYlHSreMUkuYJLbDx0diFfEsO1OVSXR+3SW
u85VIeG7693SVyPck0ZvuMKuxgtEstrtEg3ZBX224LTT54KMtSgbHlWNntHG5JQ8LOFkPutynJk+
0idRnmhJxSazlAk8aKuTT8LCAos9ylXnSlK2PAMoZxHRom3vw2XqH+BRYACcpGT+aacTrHi1MZmG
EASbnHKdzxBt0WEOHR0SCkoIe2l/Yv/BRTKYYnol6R4HZZH00900pAL9DQO0HiOIbP/SuoGFx7qD
jzqxRS7eUrXlowaOdXGVMVjlxtQsChvgaN6Inkssp1rVnwGkJcpRyygmHBnsbkZBbWlAbLuyhs7c
wqoMhiZ/tuTa/C4zYUd0MMz5bSy3xZ3a0c/wFG3KWzjfkzlTfCXAMaagzfEKap3MOCSNg/Nublqw
nhWVsBNlhf1oRxGgBskK6GeIRamvBajzXyH1U+XQ71jbFADTXxbRTHfmbDf3+jgVrEwteqFPyRYX
MPoqvcHWmlOQ18VTzpQYSkSZ41kEuiv2iTIktW/XRXyXROjSXRgx5rUWJmuoyxKAghQdSjkvRGet
bHRzTQlojNEkA9waReVXtaJT/MbUCG5fadrzHKrd4pqVnT8vtDtYq6O5qEQjwPZ2DCsqErdpIsFS
CtL2CbfWBIrcHsozE1i6jIso5Yha0iXssccoYJvrIEYFJKV8OX6i2XhN4pSzXDISlTVnqMPlWCtU
RWmnENjQQRm8Mks7v1vATWoOiyj4NfVMLx082W/ZAiY2W/wh8sUsCv1BU9eijOOsNxCv4L93Rqa5
LaL1MUIdV04SfimLS1q9zsiwEdf9umaFRi/PV5Q+WPxRLZPcQxAey05JH4HPHJD+ADu7gsAbF30y
49ttVeGIPBgMbzLmduZ9qaLYZ7IZ9LtuCdTWtTSuI2fs/nB6/zzAVT8NVtEfgOmi1Y0eeWUHfZx2
hky3dCWvM78yLX9Kt0mi75f6QlOSQ6vdwYfdqnO3QT3gl5rlhYAhJXAEvXJCQ+5cUQuv1s4FbT+m
3UAp+o0+7CH8OI027XPrbJHSL+amn2b0Bm5PpqWKwOuKIOtIEFVb3aDYfZf5S1kH96hGzHPNhP72
56/lWIxictckyXoN+lkl3sf6mqQlA1pZyHfWu2y5lQHUntEmMPcWpZ9vAdz4Sz3P2/NWXRtyRIwk
+vEouKOBQgVEnrRouL3PCUUlyrcvfux//FQIK/k3V/bAMXCwZ+SK1EdLAMzJaMdUqdppOgWlJrVi
VyF8/UIdsL477wfcDOxxB8OyYM4ND+A4LWgGy6ObqbC8fN1xJk07l4ndoHJnzKAaILUj8nL//MMd
v848EhgDn45MZgP5+9HwPkGnHvWM1ryyjINdCdAe/1yrE4hUFF98us+P4j1EYCtzgFgG5tGPK0dq
F5IZpl73JNUuXK2umLyHDC+nATztnz/V8UsP+xqwF5oUvAMYT48fxbZikDOiaZ4URHTFosYyvKZW
uL78/XM0BOG8jiwA+GQfP1I2izK0yb310lGsqT0c+OVkql+IeT6/FgI3K2489lWEQ+bREq7mltE0
giKP3r+4ZsM1KaukFZqEbeaxzwoGFqKf5L/+EkFgMmRBMq+gWX+TZb0TmCWZRRzzTPeoMMpqQ/dE
2dd6FX2xc3z+qdDKIRvHAYiWyDaOvsI44RAAl6B5kdUMBz2GUs328bf7xZtybd0CCQZnwrkiRN5L
H/UpjdTMTmCVIc7hpr3GcSTN9IWG6Hi/WBkCZKWCteMNR20rPj4l7rjU9F0lPKNZJmYWAUmFZMU6
tI11L5fj+gvd9z98d7BDNbwEGs5r81jZq481QVt6KjwlU/oNntHhGkb69PLnl/zz64f9ZpX9wdZZ
z771r3j3Hiwlqm96j2AaC0O9wEgltr1et7dgBKTLBYyjE1kWZdufn/p5t1glqmwV2AtRyllH3yVA
KTskSEGwFyqLY4f0TQNoLE4xVPO/HvVfT807cg96xnff/ycj6CXk1K78n+v4qXzvq3n7t34ba3R8
MAr4WNz1/CAfnKDmNy5phm6wBeIUfVMW/zZwYf2H9aghQCf6HB81J/V/rP+0Agk54CeWGY8iUvwL
X82bRv/94UkxhuMFogXcSOwon7Ll44H3JWlzUtIMySfncPS0NjdjRzWzmIyMKPNq9qDDrJo3ltwT
2JEWlA9JBP5mkZlCG4hh4qZGP0AHaEgk69TIol8ziQOHKKqxexf1Ce1ReizSYF+EEIkOdTZ3/rvv
/R+cO59WG8IRji50dCsqDM3tx9U2VpoSB0qcM7VleiPNfevlQXyp53JLm2JA70Jp/bdrjeXFw3C/
6MAeKKs+PpOMKAI95iL0g0pOPWFnr7RCHlGHjd6fP9ynDevoQeuHf7eVUGgssRVkoQ/s4LFJCHiw
cvv275/Bp8H+tb5d+Eg+PoMBTFzAsA19ggIspxlbSIUd/Zc/P+VNdfr+dUPDiepawcfMu2sgK/z4
GCOqyCfF5OM1Vm97wC9pr9s/uK1s7b65H5r+rmGQbXKX2iSLcpVb0xeb/6fDZv0DEJFycqK9/CQl
NUrq+iph1mGn5WlGKs0ZUJTaSQcS50AVfhVQ+smd8/aBMdThuMRaoZpHH5ioD9GizSJFsa+RLdfx
rwh2InG01uIEmXlR2IB7Gl27IpnodTDqmz9/4TTj+UaPvnFK8P9l7zyS49jS9ryVDs2Tkd4MNElT
BlUFT7hJBkAS6b3PHWkd2pieBC/7AgVe4Oc/kkId0XEbQaDqpDnmM6/hYGWJg95BKeTN5FHykQ6k
6pPpWeUJqgGnqTDLnqrHz0FXzhfYPVxgX5Svs74knzLSJ9wXn5Uo3ZcUge0wK8lspwhlRHEOV7hu
qeedap5WkXZBsWtvCvrpHCfPIvzsPDKxcpjwupgGAc+RjnyN7r5/kmEjcA6YogRRK33vU9Q5a3GR
6PSVi1lJFDufoytNqh4SX79uTGAjtXZhioysGshOKUOKmFb8ZCBdYVe0Ft1ltKGF9bFcBskOkoa5
cT0UhYLdknShdsETLTXAH514b0505fvlV1pCg5ImWOvpMqgfGgz1Rm9GGeFkhkqbvIRyhpanMInz
hUpPzY0avrrssz3lkou4Qf7i5c7kWD1MfTXtVLoWi0Vj4uXCMJ6IRpUcoqS5w3yVu4KPMR8wGXKG
caB+XNDbpDZ0WilDBjhevxeMJr9tUaxwcV2znALbc+Qp8AzSEjrw1L2ttewXsY1w85OeGqeQ3k+B
4xSbpCnmQ5p01mrSzGt9ETRhD58PZqn2jhGGJfinYMHh40bIyXNKP2Wh0Fvw5gHJ2bOhXNBle0om
5QbSj+xaRnPnZ2HqZQaXIIF+/Lq8V9/I93FLvYrqYnjWWT7NVwPkVEn9nQqO6PalumC/alApDSZw
4/KQXx7jqDa4eJlUzUMUTr8agSJ7YsFDIPK3VnT44XCGouWYkXFqhTA6tXoCXDABDqQm8aTm+AMq
SVuuRFDhoEUH2WsogK2GRpk3RUE9N9U1tFWZCrCKtR19++tQz/CLxePSi2cLMlpAhakSlMTVUFxx
/KXg5OcccVWVPptDeScDi3y5dnS18rWYG/ToZmRgR0yge/kZQdzrCjekFVjiAqM+bpI+xrM+0e7D
LlB2ggbkCyoL/Y8u6lvPjKeKrm56QYWrWFOVlb1I4bqBjc0ry2/uMGsRAevoCYVli6YpyHlXwoDE
tsIIFkAMugI1AGZN3t7NdJZpF0fPQqDm62Kq79rRSLzRxG1lEFIgtbAicVYfOV6pP6MXLl1YEnZz
AAsAQpKAA97L98uiEXu+GKgasMmSf16WO06MNXg0VFR7QUWRPPT56g4VrSlLnrWeRZbOUIlrkCKD
dJD94awSreus6+ic4gF5qJBwpi6SWeuIqtGCJL2YfYRYq2Y0aWPqp3mOa2+eRga1cOtUmpQLDKcp
7evBEzBszGILiTF8qoVysUf25U4QeFKTEd2iTdO54sALk2ZuU7ZC4TqO9OkQGiFdoQRBWq1flqgx
f+sVSXdG07wW5xlweyZcw5+n1cK/KAGi+U36lAcsWRKb6yaU6I+w+batkbhVU9/FmXxRRyWLFrsd
WpdMfNHHzFGqfeoWAs5Z8qBh+4X7pKKyZcxGPZ6Afh1PRiisbqYL6NsEYmuTOIWnCrAS38HAG/xu
w6vRGi5SFIT4AF6eSl4Kwrgv0yet1bmDLKSSH8H9EKoKC6m+yL5lc7hNVDCjVsmKb+L6rjbCp17p
7uqsvkM9kmePZ6pj6DWbssE8oZKJb5gZPqcRbtEv61QojessFed1F6O7E+AZ49RFXWxKs2dVYFXm
Cj2TxOyF63FKmFyCdWIlKXB82gyXvRqnN73h400j+vG0Ti3/B9S7xJVHRfAElU/5onyRJqDQODL9
xyYGqqstYZ9vLVsj0Mm9YmAthn+aJq2B5lWerBnDmdTyLimojuegh7iSQUo82AMKYMnAsoeaqe1X
LSVJXoqwCSLc9dJaeJzGIDxXzEwGIFoUm05mw09ozuuod7Bs0EXYA78pV1Iwy5fSHAEQ7IWp3vXG
xE4LxoFqbCgAPUeylU9KnbDJVC5ZovG/DrCc8eqpZ6fPlIs6pN5K6R+gcVIm1NKjuLmt0zA8S4Q8
9bRae8RrJXFVOF3uYDWmi2ubeEetSdthAl5iLiiW95Jgjmsz96eDkCLRhgds+NQEQnIJsvkRfGUX
ITO+vL9YBJaBg5vgyYMETGOo1O8AH3BKlpTeSQIWS58i/ZGjfOeNk9y4+GCbKwPo4x1aKk/jyPG8
bE4QAccThQMbZbyYk6q+ezkWiVsvgImhRdfEpdOIy7mY+PUOEzKcxEztVJmZh7nBMijZMBQ0nlyZ
BupOlVrBaZrhTOvb6KFY+p4ve0QS6adiU+ZXQh4/BYA4kG+gS9ECV1mxxS9nSnqd9sBeYjjB7rIf
j4i5O0lBj6mU6YJ2h7owvqlhep8byS7B8M+eZ6KEZsRpssgzVFF6UcYMkQUH36AEgIh4SiGmeG9g
pWnT4J129D2TPQ0MEhXfrF2w877NotvKSX8VN322gvPRue2ojecAwWOnGRoASyXbOhHlnQk016VU
REN1ZD2mSTU/gKPH2CJ8igKeX1JHz4sLjCMB2MGTYaGVLuECHnx3k548VTFPE8tBRA/NvnA+jtSW
DOVtnLaUc+DriTg3qRC3juK0jFQvH2fIvSZ7lW4I1wMjsWnGz0NEo2WOaMpS54o+GfdFs//NwJQW
l9oz9gIioflxgIh0WtPBAsAVxujPwshwAXaeKGp/4SeAViGUp8QidBbEOnWJRw56K9xIRnUXq+Ha
SHIkwVTO81lVCNmS2BHrCuOxahXX81WA6JcNcFly6Idv/Vb8hlqrgJ+acEu2C9in3lWSWa4qmPGh
EHyVmu57LKcbKTDgBTGtabw+l2BLgORGJzoNOjdN+/FUE9rkJJtYy7nPxq0Y+nZYYvcBVTR7mXNa
TLsgZ9eJlcXuPGWHbNrkbDJLnXY9xmcO6D+iRnhRTjQ0szOYNJizMhkdoZwVrxPkk49f77sE9UVm
FDEocuylHkRd4XUOB2G31JvIFFzKr4KH0RBBmqRvZyN4jkt2Tw7W509GfDejGHLRy5AoQDCljgVO
ZfAubeWnAoV+nhQvR6VpTGgLLD/wmma+70xjW8Gsd7JUXfe+ebqEk/LMhp6hZevQiCWAR1kA/HL6
THmRE4+3XBMMTEryNIYcpRl7CMa+2ynq3SY26m0hp89VWd8pJZFON5PXxMrFaLLPWw3cjSgqiYI4
9uUwSr2+VS9o3BIIEm4KM5FDRhDeiKxOMGWJ16TsAWEvtkRtJC0vMV1fY5Uwy+a12bBEBM6nJKmF
jTTwtptcOy1n/pJE6m6Mpea6sGSMRJth0bANFp1+n2P858lIzhUMHAwD4HlvHEM67VZTW6DHSzZW
fHpx8uNUsKxJWAK7pZmfPCGQn7hLuKVE1R3Wr61H8Oyf0DCfH15e3x+V166LjP99KKn5X1O1Wf8o
FqOd5virlqv5t7vQ/x1GQSQkr+b5u5Lb1SPK6f/aRW3b/Osx//6vUxrJzdviG5//VXyTv1BTppWB
Zi7yEfTg/61qo8tf6KbQNkIIyaB/tCzIX8U3TFMgW1DF4xOSsijXvCq+LaRNE5NRaSmbiX+kuym/
K0YwOi1RzhwJJigtx7ebQlxGkxSZgejGwJAPeqEml0quiBPLKpDPAVan69AsQlRDQFsCYyv6xo4b
v4vswWDbJhdoRwKJQfpWAJNZiUhO3kTTlBfI8mvTqdxK4AIHea7Y27RM2AGYeTCDfnyCm6qX8CSx
9TREtf6hSmrnvnotv6nIvRPQwNnPUCFUKxwvPF5juflXVStLp8mTD0AcAhzJH8HhSc+jpAv7GCXz
yLYEVFMwD5G2Aki9K4uKlmQDR4vu5qrfqvQb/uo6/dGC+v9Bqhaw7as39Q8LaN99e6sF9fKpX8sG
9UJDo6m9tEkWEUNikV+iY2jRI/iCFr3MooLBSEvo17JRv1BgUqCD60tzz1o6X79q1soXA/cu7LFE
oJksKvNPatbvJeDlpcWGKyDYIubVy8x7NbPqSQM1hMOpG4E3BXAeWV4zClQLWCoWsQQoE626wh2j
3acSRreoCzbpOpmKHW2YHFt0DZCk0RrTBVBcPFK0TJ0f8RYO9+0w5PsZHk2KGXhV4ULrh92ZPNZ7
JbPU84Qe7COuKNF5MPnzpQDi2QlMLawOzQSrF9SAzmGj6HiySNkkrjL4vLnXalV/M5s5dTaxI7lK
/WwztsHP9faf6X0kqScv2JJ/1jm7rlHm/P74/eVwuC6eHoO3rZnl039Pc5rcNIgpi6KE96Y1I71Y
ai1Cq0hoYJvIXP41zaUvCtuaDowFTCP9cgqqv6a5+AVOnqiKHBqAH2QEPP+gNcMQbxICi6mt0/8B
RbGY2InL71/NctEwgrEKNAuKzdCt+560YxjH9ue0+UfHkZeO4KvwX6cDjroLoaKmQP6gLP92mHqI
JEGHI+EIfuxfR6AERy9tQG7b5lCH90moCoI9RUKlu+IUj5I398xjW4JCdTZpeTStsHwkPdBLscdO
CsRns5pgcAFR0rE1akIRhHqpqN1ZRskUQI1pjk8qnvVIA1JIWgdj1t4gLopgJpUYUXPhfE2EcqnU
3M9kCOc1fAmoBvSFjcUwimJS1FGx71JAVQ770FTbuDNm6BeIhGFbP4U2s43Jlc9jlj3hfl+Opz32
VDowswSWBvCnqnYqX833WY4eM/jTvEvtAncjHWMebs8RB2t+HoyhChyZ+h9VgDC6iaDVwmts9O6m
Qq5wcPCiiGpbFfJp36VGrGynpla3cozF3kQqMttw1fqZpppWDTbgJ0DeZgQW1ymSsB8p8xbTYpTV
YTYMYfc6m81ZcAvagacIIPjUugctvKDGCsURnLe/UvIcuog/qj50izalgxBhHwhPVUjkU6FP5Kck
MBXQ7fpofn+1iH5zmh9NxiVFhL5DMsG+Dp1KYRW9noxJNgL3n2qBWkFjbZpxljmsw7+sAv9xMkpL
wPNmMi7D0O0kQzLpBRzDxKbcN1urawREwPNhm0TGZdMjx1C0arMzlbJxogWELsVF57Bs4/3o4xH+
8Z0exWQvd4qngUaUR/Oe/769U4CH/mhlpQAkO2wO6Vgrm6iJZFKfsPS6CFn9j8dbntzxLbPJcOMs
xQUb93a8VlWwS4O755QZwtQqXkdu2jYJpr2GtP54qONm73JvZPqMI2tMM3xj3o5VlaEfNWbsOxO0
D2FdyVFzB48euB+uY1CwsRyHUywUMexFXWvOi0AUfwzwspOVggL7HhZTaDpjXvRnVc91r33Evi0y
9T5y2qElZEMXt4rckuVjQqaNwfoNc7Er5Sa5CJFUw+62qE9f7uqPDr7/Whb0/66/JFKar171u5ju
uquTn+mQgw1B0fxr26QkR2/zouUr/jr5DOkLiDLCtKUTixL5cob9FeDhM0lctWg5LYtgWYX/Pvlk
DkWdv17ci8lV6KP+++TjV8RiuOHQkAGIx9H3JyffceECrU/EatD75KvAKh7DjiZhAoDWUh+Xh6S9
mTJYahLNPVdPFzPHNnru67i8UaTi8dVD+80md7QUiXgZl9AWkRzCAiTW3y6PeTLyoRTEYMWTAxTc
KKiqUd11IjHv/tjEmLHAE5OUggzh8D1a9jzKDn7ohE+gGST08+kBNXB0Ptlclit+tbm83BHq3ZR1
OOAJY44SzKZRjUyXGIUkOPPaJhtWhi8lG0r3+ckQjtleKHxPVtd1M2Tbj5/mccWLpwnKVFOxbSOU
IZR6+zQ1DMJnM2XsETSoZ4R40wrzoRDxaZTrSPLqEontj4f8zQskwyDX1BCwlsxjTzNF82mPipgv
wuKMHB/0H483nh2t0sKzj4f6zZPVF3wfy2FJQczl7l9FZ5YVlvUgwG4TmjI6l/GgdK05j7Y+UNSd
0EwPWiLuTBzFN2mL6cHHg7+ACI/eKyuQBScToCJlR4L2enRdaBLG1qiD94WJFIYxrzHhUGyU281N
Nki1q8gINZn51K2iGNaU3KJkIZlw3GeoSsgKOqEYaZ88k989fkAGKHQyr2XtGNc5S5yY9IDpCaup
tdIRPXAQDy7tIKIe/OdPAPzTAqoiGKfXc7R+pCoeolSNwlUfWMUOxqf2FBZm+oCEvPaVPknvWvrg
lGKcb7tkD9dcBOzpx15UjdVq7luQD5IPRO7jy3pX0WHSW3SC4Bws+GqCpbcvBrxRGbTN4qk1KpRp
agSg7FGczMKFJiQVpIipeU1VUzpV+lkJ7HJAbyKDvXhqFcpwAnlUuO30kU9NUhq6DT6PTpDnJY5D
nbya0Aj13TYL3KY21X0UCE+QexUnDEMK38IYpZsYMhMaEC3VlI9v7b3ML9uHaVClIvWH338cPCD7
EZKr8HZrCr8rrZ+7HSKUGd2UQsRI0i9C8Xn0C902J5w6XUVt4RtbUy/beIiWhl1TYj3goUuUAHHX
usUqRp/cKghQ9ZSU6TPDphcRzLdrhMOLAgbrkz2W+sPbVzFWJAvFqMHRKPzCbdGvqJwizxNKYXW2
i3GKvWzSUEJJMMu7w4wz03ksd3CU48kXEluqfGzKVNgnXD+Gw/aQNLjcDCn/0MoWLt2jLPSijafn
VVnMw3kEjeqipkaNnApw5l0E0facVkN6GaWaE6T5KiD4b12/a9V1FTbyCVAl7TJCOwYyWDPS7Vok
EwZc1b4miqF+jYkXv7Vq260k1Dc+2UKOAnpOBgyHRA5qWBk0f9SjtE/ptV4LFNXHyQD547ScxHVu
Vton58/vRwHpDQoW6NHxKVfOYewLluh7FiI47iBPP4pS/0zp8n24sHgncS+LZCNo22VberUV4+Qb
zUB6fajpegvEYjbuallBrRVBErxlaCV15VA7sIflT46434wMjIhgAMVIzoBjDb+4aWEwyw1SChrK
VCjWJSTrCe46dZPbgfEVI9XwRjDzz2QK39FpeHvsMUxvIghNwRzt7S3XoR4JYaxYngJRHYrUaPo3
Sl83j3ITJ7jL1mhvZpIoYBA8ZKSzIJoQ1c5KzeliuWwASRjlPkxEZGAaf18NdLVhN46tneRpfe3L
sbDrQ0O5noUA5qee5+GlkOTZN2yb1DOlhBI9don/SXry/kj9uXGiWUkBhcn59qbGUqmmshQtFNms
fqUiX3kFXu0SEjEbvDF2KwwtT2lth2tLQHPk4+3t94+UBafTBlUWed23oyc4SSEYVltekZTdGr5V
6PhCjrA0qIp1nFT9WSogNVxO4LWEuOCERWJkNaeicg6pZvKq3LxBRbmwx9CfXVWeMeVDTGtTFiqF
B7AQMPYH2S3F8kegaHgFZ/Uj9quQ7hZL3Y9v5h3MkvnBamCvJq8EnXsMqQ/GUerD3jC8KoBNN7Od
AAO3ol0ILLwFxEY/mdahtY1aX3VTrULaABEJ2N5NcPPfuBSFnZjiLwVlSARvn+uYY6ISJQVrpE5q
DuSufuwRjrJ1pWu25iwJZ0YIkLhSAwqoTd0jV27sJWQnLj+5kGVHe3se0OtjswP+uTgcHE8vi7cJ
5irkQqp6j4TXFrlDcSsperQnQmthzevYISvBfmoEdUOxwVpTaEATMELt6+Nr+c1Mp9jGTrX0fxBP
PzqaQgUWlkBg51VNoXzF5dI86KzUXSNBHscIw8BvVHq0onbaARKs/pAFxuRQeCPsluRwqn6cXkFo
a424YvTR8v2D31jmSsnU+ucc/E9a/poe8LFPFEiCNmrCf91EdRDlv03Kly/4VY7GMYNmG60T6rCo
zi+MkV9dF4yhUPrGBVMmsgTkwX7/qxxtfiHEIdzEgYW4m1Dn30m5hLXgQnKBAUX0Q2Ir/UlSflQX
IxYhGYeuIBLVvvQ/367jaa7rEg0pi5gU8rKKva+TNzpqVusunZ4/Xh/HicQyFjgJc1H7xeh06Qi/
PtHFBhWlvokJdXMNGm4QxJ5eiaVnhc0n29NLTvJ6V3gZioIj3S51qWssu8ar4GGcsR70I25rHkIn
V6xdb97k2Ti4eAEnK2wtIph2/VZPfAHZi/JuMkZABOI5oM3iIVOe++ASs0MYnAKAWGz0GuTqqKMl
Mo7aCuK+8ScR1XFWvVwvTYvl8Kd2gO3c2+tFWDDThkGy3G4C2DA3FXnNUMBmHsj3SsmfXIGKj/fx
+3iJBt88JRItZhhMR1gni9fH21FTWmaLZLXlljHla7MqLoKqf05lK73Qx/ow+OHiDDgUhzACOjkq
kqdOunXo6bPltEzcqozdKDIvQnz6HOayozTwuIPqUPY3o5AgTCtJEyBvnV4dirR05PLKATTyMGk6
QK2yuBpq/WLsm9FrVZCXEzh0p4PN7WlGtEaVOAQAChhMKv0JercF+yMovaYo09tmKVqPffSJscdv
2tuUwmAYMkUXE7fFxu31xMHmKxgiNNxg4HWji0AAkpBTgrJHBv2as9ntmuAua1ud2N7fiz4iEXUb
2mUZ6J/ETdLy9I/eDuk2bwWxeQL647rVhKiRCnwfAwYrQrhrieamknwCCUeQ5hXSPGlKWBXJbhKi
IyM1EC4nFZEzrboder3+5Hx5t1MsRcK/L8c4KjpZalcgOl1YrrU4OgZKFbi9ArBG6W7qYf7TRMZk
tMWACpV76KuUuN++hwjpVOrPlulWYJ1sa2h7Lyj1/pMVwF75/hmjVcDOrCz69sfRQ6aWUypFPe4P
KebL/dg+KKAwHSNatBnQ1wziGTEmUzkp0QSyfUk7mYxycukBGaG2afRUxOzSaNb6mF2Wipwjn9dv
qPF/V3LEg3vr0KWSf0AXMnCQwVj5udx7ZRGtBVXQSSwaDIJ6YJsRYpKh9bXWpDM6ROoOPBvavyCr
7CoIAcVGZeGVQ2xPetaCvHZNKeq26JtlLuDm2s0EgzQvzDx1bGrHSP1HQYy/J/lwHwRitTeBpQoW
2tnmiN6JZrGlJNHXPipm5FoqZJ4LoHKME3pJDgnA6vPPsvbfzmWwd1jPSRTVeNxvX2c4ptWgJ6nl
Gmk6edPoFGh52/Qlik2rCddhHxY7SQx1+v6oEoI1hRc2EsLiGMHHfsYw/9iPOs7vlrnFhkdrhnxA
wXLg7cUYVtm1aF+YrlEjSw6gWUfCqwAK+Q2ZtxJ0KXQFRK0/3mx/O+jiQUDhdOnKHg0qzgOO8gGD
5sF537YW+id9a6t1dZijmpoevqnMtvuPB/3tdqZThmYBYd0ARPHtreYDlZS+ijnetW7bUJP3zIkG
T88zLZCRc4SmezBQiYNKYzxMYhLtsl7bgMELP7n9d4Yvy0NfxLlY04Tq5A1vrwTxo7kouwB2WD2o
zoRmmuOLkBVCA96MWMFuQZfccKpgrE/8Oh6B87emJxvCaUlUcgJnXSg60jAQ0ZuPH9ILO+14o2Ve
Ul6mpk0b7WivSTBfxaKXvcbK7hWjSs/S6XRKcPId9BX4F4nFI5brQlW2iuLMaAkdkMdit9CiDj1d
OntJwBklicjxynVtF6V1j6ar5qRNmAFVvYzkugEqG1vr0Zr5NlQBFk0oB/1P5DriQ2UOpgd77n6M
JkQy6tLWk0dd7C3UsJkdoMKTId7AKMIoSAhypytQG2qFColhPXykvSui/T6tmkKa90ZwVhk5eNcM
49w8aHaCWHXukAmxk/Kgg2CMXRrlhgtRIQERnQJfUT8pGP/upICnvCjIgfYCWff2VQOcKfPON0x3
iNH4VToBNE3ryW30FVpS/XML/09C8johWWCM/wyOAUj/GNU/SDnyluRx+/1//g+6B39nIOYXaMXU
eGGB8sMLIflXBmJ+wf9ngT6qigxm8bVNufyFvwTG+Hfv79+AGPkLIEr6T/QZKUbw4T/JQN7hvug6
4qC2MHwRDKDReLQzFpMcU0rHOAXRauk21PHmHltOMhurWeKKBDlAGHazY9VpdUNZWLyqVdXfNpFu
7jSLVQD6+c4fVDg3FXKtjkhkRjcVjdTFq3zIvCGVMnvQlHDV9AIOY9HceXMutt9UOdG/dl2A49QA
6+o+QT3iQOCh/xCiIEbmqDKr7TjKMftOYuqHAc2O1WRijj51WbjiwYBYGYrBv0dwf7569Q5/07Y8
PjCWx8L5ROdBAtL6TqumTnG10HxZcpu+8jEGVwo3he/vaY1SuWOQF9sG2LOXCVr2M/L8z5J6s0DY
5f95SV09Pj2+XU/8+a+MXvmyVOFolxA4/pW2/1pP/GrJ5OngvdhDL+XIXxm98UXXwDWSjZLp/0y2
fgHM+BV2XEAsl7DkT7n/L9CSt8cZB9kiuLE0+kF8Hq0nKS51Y/ZN7E4QwltPibHBCcCyzW54lucZ
1Py1XgYNB9PwrQmkrSVF4laYEY3O8XEp5nrPNJMPJI6rVFDUg9b+DEr+aHr9f4HYNXj7H0yxBfHu
dU372EZd83ay8cFfk01GTQKY4NL7hj2EwdTf5SPlCxJzIkxEztqX0tLryQaua4lZXiYWu/7f5SNg
8ExExIf4C3zJ6WX+AZrxXWd0qR5RZ5EW1zWTqa28Pesz9MqTOEeHrqx8w5kM6JLjYzAG7Sa34N01
GhWCkwldqlvCD0IiQb+StcCVVeoqcTxmDsqLd7Dg4pU/G3DQgmyNUOe5NIh22xUCcq3Flewr4lqJ
h4timBGdR/bs5bn/Z0IeYWwBpnw4IV84GPYj9Yr//b/SH9n0ek6+fPbvOWlYQM3wn6MDixXwqzkJ
/2IJ+jj5XmbrsgT+3gBfgA2LasFS61z2xr83QGYiDV0DTSdrqUP+yZx8QS2+3QB1qB8yuyAXQenk
qFLht0E9mig2u/KsUbCLUcsbW5S2+/grO+FaDJA1b40fFsBYPcpSG/8h2t8wiPAyshxMTq595GJN
a6VOFsRM2XBzS9miq4ZcZ9fetIAB8BAoDhZSXQbCuQ7eLbnT9z5uJVgb2rUk9GtjNCrkIsfaI8m9
n8RKW9cIrug9/gX/mb71dPkjOJq+OsVRit54nENCQP6L3euj6Xxa1M9FmvxVn389l3/7RT/nNvP5
C7oawCBg1pGo/r3dvvxm2eYWOSuqystv/prZgmzyIXZh0zR/IcR/TW2oA19oNmkq7pegSNCz+5Op
/Tazgrihv3yTCsoMhAxtgbe7LaAyE8OhKrztTsBHpzb6A58QGo+wuu+HOMrTW0lpa2lmCNf8Gjz2
dyly9IyEMOxnqBrW+6v65ruRjlFsqWEUiWUyUuHVm/PPzG9/fyMvoBYKfBTWj04m7HxyLJSG8BZE
N5JHp/OtvxKvy9PPkMUvCJm/t5u/7uPVQEflAxXl6riUx/A2V/FG8jJspVY1rKencLXtbeVEO2lP
yp1/zu5gd9vJrU8VD/VZ3TVXyVZ3ixUsacnwXs3132QPR/WW91e1PP1XHZA0HgN9xmHhtjY3M0rl
m1Xxw/K6FcbDbv043vQPo2rr0s+96B9La0fB5/thjwpOYe3LamUwrHgiufX1uJ33qCRDDP7a76QT
327O8RiMNTs/OTGu/xu3DHQPEAXRN+nTUZFRqATk4eM2vJW+4YJlUol5KJzunhqfel3DPD5LVpHs
aYOdPH088vLFxzPg9cBHy9KSa3xppGWqTR64FKm255tvn7mYHtXyfj7a16McrcxGAbtBTTy81Wub
Zkp5L1Y2iS0segakJdOFiHHhsPtJtfTF7PP93S0nOkeqDnz/7UyiTozguIQOuIrVSd60qyCYUKc1
rdIuCUFtdVDoVhn6Bc5r+GKNWwXKiJ3VerszJJyyuoiTMOi72hHDsTjgRXJqYRXlJqNxFQv1A869
N0lmxl6GnAtNlnGdy8JzMRnhxigM7AB7AZtohTZH3tzO09x40owR3Mev8Ah7+evp/n2XR9tFLoVo
KItyeCuvhbP2PDiMl5EjnWKAdzM9SfeIcnzSTzmqib8f8WjfyONg6nt5Dm+VK9V0QBEKtuplXmCb
Z5RfzTucwT6+x5dC5kdv8mhP8Ke07utKCm8rL3usNr43mU7njat0T0ESMXFAFOf4Cbg4sto07pTU
bQIP94s+2UShPQCW24TYpjcbPPswmDvD2G/nf7JxLWvl3TUuJQ8K87jfHAttzjjK4LzINdb7eWfh
aBz/ZGD/4xb10sI7HmHpQUuARQBQH2PkJrS1FbWOolvQmNiyg005JJfFZf29LW08ThzB+0arpfpq
3s+70J3O2lssgwQvemh3U3dozZW+nc7lK/IXu3Sm28D1vTG2/cA2tsJKuhrPq40IMOdH7Fj3g619
r1FElbwL0a3Ou+/JuW/H9rDDcdSmQhucPw72Z72zowD458x6fYdHczkNK0lEIyW8xQLLC7e9m58J
9rwCKJnasyt6w6WIfvlJeGVuVbuC6uXgrOVmK/VJt7GmexBtn/+vrkKvs2lJf3ZGLBvVRy/gaOJP
0zTnquSHt9M63k8nIl4CN8kGMtymLVwDNlW7Hk+kE3GPYMW5tQfe9vE60JYBPrqAo3VAFW3Ah4sZ
gF3EXj0J7+GFbgqn3g3niXNtbGJ33Jlu4tzWJw3e2sukwFjHwfniEK7q3XiRP50/fhsvUi9apU7s
3HUOde57E18lZGnt+FDcypfNjhy2PAy7z2zij8ANf71emqLEoQuO4liDNJSxrBpRWrht3dbNtzXu
EGvrm7aS3HwVrwyPPbn09KvZ686i763Tfg3c54+f4G/3LpOwFr4IkTKX8vZMkMNAwOIqjm6jG/lG
/iFcqt91rBpOMHPGVVjNbE2xh+yT/esI//bXjb8a9Si4mJsg0ahSRbfxqjzTNoJ93uzbdXgy7D5b
Qp8OdRRL1CVS877AUMlpjinugR3BX0Xb3PNP2Tg/648eUbje39lRBFEpFt3+Io9u1bV/MroIX536
TuuOe/pgjnA6PgnedC9uQQC4tT1sm6vEpYVz+8lb/e3CfPV8jyIMY8rS2ci4aRbleliXm3mdPoVn
4ZN1GpxonuKVhx4FuIN/KrJ3rj8e/aVU9G5Vai/yveR2oPrezqk8zUfMJngGVOfd1I3PgPnuUjd0
BQdPnOfhvnI7F6PGE3kXuHXrHkwHE4uPL8J4kRV/dxUAAagdiBZSlkfFA9S1ArCdPIO77ROOzvbd
1eHpZhWdksy7zLjG6XeF/bQ9PBn2Dh9eW3Izx5Nt72Rd2qF9vlWdzDmTHdHJTjL7Tl8/oO2wytbX
7CHh6tJLnM0+dFfA1fm+7bmH1LPb2083weoqs8/oavDJ1c7JndptbMU+4CFgN/bDxcFY7Yr1w0Vi
n818VrNXeHq76lq0L+iT78fV4ax3B69xfNdJbWc9uec/Vuf3l9+86QwDO9mbV5F9OBMdzZadwt5h
XH1ydlC9h2tcMO1nXKXtw82DW9nXNxU/f6vdyTk7YDe0zexNYV+nNuPb0kqx71b+FvGdlwcgrXQn
dPlWZODYJn+cPRhc3EXhZvbV6WR/PzzM3IK7E1zv8syu7T3QClvbuquLk5vCHuwD9/O9tqPV1833
YGVycalT2puvneM73+987+bB30Z24ZxjfshOe5Xwc+Gc8SyX2THunngfgQ1IiXsuHMHeavbF4crt
3cO2ta/Xo/0wrR92znd4C/zTw8hNic7MrslZDgPbbdZnD2RqxFyWs8qc9cwdJofWvtR5q9O5zrdk
juqy7lZ8f2t7qg2Yevnhm6d53tq0HYS6HOfKOznV7WS9PV+N9v3mK5eqOOve2Tb2eWSrzNv97enV
LnVO7fP9zHTeb05ovjuV653sT7zLvWmfWO5dZe82nX1Ve1vN2zOIQ6T1f6g7kx65dWxb/5XCm6ug
vhm8wVWEFE32tjOdPhPBLSlRokSJFEn9+rvC97y6maqTlTiaPVQBBRhlmkFxb3Zrry/foZIr//U1
3U877EgXjM/hS5iHmHH3pJDnNEd6v1H5Lc+LY4S9RI9PoXa3H/38WND8BzBmGNDg/J3uD7p0zsE5
98uv+e2j3bNPJP8DdSqHGANXfMD/DPmZXL5dkz9lOa69cqBi8YfXP5NdcR4O1VVx9naXnv3sd+Ue
1SH7eRff3V7jH0I/d8Pu5q7eF7+K/fnw87LRKW5/3KjdWRVZ/oiE5ub6vuDF4eeya46iuFHnB7u7
mfdzCRRsKfdHlh9vUNW0889PiG6LaXVz92nel3Zni3H/+HRzF+XPxwQRAfLdwT0UR7lP8qebqwf0
nO2xIyuGHTzr8itV3D2xfd7vfwX5x+cfmMmXMEryX92+OD4+7Yr7s8UEvD18wfB1+a+n47POMbp2
39x+vUaVfH77hey+2NIU50I+QHKTL8VcOAcA7/PmqsqxtuM/B9ia5aQ8YrCHM83JHq1e2lO7bA9v
/0uHHotH9E4W52r38eH5m86vzH7CgCQ5Iq+ES+zp05OLLxYfUgzhQ7JvH928PYLbeua783T8zwnu
dw3Zf8pvq9chMPfiOhTIbwnSy7Nz9bzsv91MmDVP+FII2BPd3YQ7EGAw4b99OsiiO33HtYE4fU7z
68vedS5EGew+btsVQoGBIy6K/OBQ8jr9Dw3UVY6DhwJAT09uAQ5adRhOhOXtx6aUuIDSd/ExhfKw
CHYcE+4/j8uqDurPFfjFP79agTOa0Tjk02VP6D/80d+aE6iL+aEugtvqGN/F5XBmd+Kdr3FpdP0x
UOWCum28gKPkbfWbXcrqOQ10DTljDWRdVN1nMCYAzEp85RD/wkF36HdQxCTv3fJd1tJ/+4dxYQll
LC7KIaZ6Pdhdl/bac/AP62I5ub/SX+EX/ew/40Qy3CT3zqc/i3n+1hPLf+Gt61L88JX/I1fjz6/q
H/2vf3y8PH+huPf7/w8mVpdd4tsPev81kosAg796OL78lT+fTaLgn1D4wssczlAXj6n/vVt2kuCf
UQTVb3x5RAM15qJX/tflsvdPvNKBOgBgCL65e6l4+/PdxImif/6W7qIYOIJ4Akqvv3O7/PpY5Fwe
tS++9dFqMoRCoZSuglEwadVnuOx+q9TTi4G4/5+J9Q+uuvsej5rT//0/b7W8SjZtBCvVUKFl3K7n
TQ1DyTF9J3Dfanq1T6sXK0NhAlbYLLl3A+e+9YL3Cm7eaHuNCRpUApoZg3+uqwPUNke+2eHuJN5v
GpS11hsW1snUwlS78GZ4G6GGsP5TE/XmFcdb/V6lk75xG2NTOOwths9nSFzUvmU2+7it36vTl1+N
C0DFPWBP8Hbd1SGksbETft7W+OpAiRtj8NFhWANAHYuPhMuvGkTgd+6W3hqXy5+/uAtf0glLXuK2
RTAJXNQs16jseCeTv9X06tAScWPAngNRqs0O2YTsty1y1pdU+GzDgNM/zBLJ5N9OEVffg6Z2zW7b
cK8Cs0rnJG1q1RaoNzjJ0X5i0XvVjG+NyCowE6Eh9W1hr9tAQX/VN8q7qVLnf9xB/u4M/10d/OJL
RjIJFYzCWEH97wLPsDH5e7SkfyXBS3J+OUeqOK5MApdSuKFzuB6lLRyA8Da8abjXLxP1PLEphHy+
qAdxV/kzOUaDccttja/iEgUe/TB5QwvfY9t+X8aOnKbGz07bWl8FZghzDgODQrglPy/DLhg2jsgq
JKs08i3cmNtCw38YL+aigUmOty3eg1VQckCWIILFLIHa9TDC1h0OCmZrz1er5cw8OYh6hM1pQuB3
buoKNrNKbBzuVWBS3lYL0Vgc0qxFQoFdKewY/yzi+9vRswrNpesWTaalxSNV3e2hFsdRCZiubV1f
OwnEvgKSvkfrQ3M9qU/98M6m9Y2E4q8iM/RD3iwOPMZqf77pKlBpRz68I1l+q+3VihkHC4AFCwq9
8OB/Aoa0+0r7KHjnxeGtxleBKeJ0mowOmqKJY/bHGLvAE8OLlm+L+4ue5mXGWi4MrRrEj6Ka6nLR
fXi0nvMexeutvl/+/EWibXurPOJiYPy27fdVxNlxjuXGNWJ91QfstQtob1ftUX2Yu/Bc8+cfm9LV
77vzF/2Gi4xoaC2bYlIheJwq/BFUf8/k519LhL+KTS6XxgFepC5SuB3D1usP6jXv0YfeGu9VaHow
mBELUJjFpUAwr8fpCA7LsN80KBeV98uPKecElNMRHWeanFGZ0ORtwx62tb2KzhnAgs6P0PEGzboB
f5y67n5b06vg5ObicsHR9AhXz5MMkrM7mmRb9KwxTwzSiHCc0DjQLHkU7cdwY69XYWmmcBo7rGeF
bfWO+kjeMTjv25bN9evoBIcC68YU00Q44cWFMSxglfi4bbxXy2ZbOQNnAEQXcQPK+qHyMht9SXrU
oW7bva2VBBD8SFRWtU1BoUhJnc9gzGz8mqvQtImjTAUzu6J37FmSwcu7afm0bVhWoTlEtFEA1VPU
+uhvjqOuq2gQ2/bhMJ5+FZlAHSh4lEM1BN+9+EPjmscwIv47Ra1v5JS1VU7FRV0HmaoL4tEb7kic
e1w9bVuV18XcmS8dN6w7itPgz5GcUr7tQLVmsE4BbcVM0G6lQY3OHACQ2bbpty725LLFkdJjtNC8
AG8jzyAR2jRF3MsXeLHq+ATEYytaCjJ5ircGzr/gQPveFeVbn3EVltXA0G0Z0aKWgPSlzpTlfTdu
2wCtfWK5g3uqGg5fxVB/gflZQam7bTvorkLScYemgRURxewzQM8NKG6PHa/fOLdXQek2bjToFK1X
BJY3AX3wQS3Z9DXhq/H6a8pRE0c5CEpDvmJRZnml2LaPCYny67bbtPa06i4zpfX7IiXyaSJZuil2
IDd93bie6873CRpPJF6CooPfb9v6QAb2umUV+Tg7WEwTDWoHyhV0rmJQQbZEDxS2rxtHFVooKcBV
RZcKF+XtQFeQzNGb5iHq+l+3jiIDp7GOTwvfAhjpatLsBlPPh219XwVnNM9qNila71192zL9Uyyo
7N7Wtr/qeTVWs0+RCkcnhftTGEJbMVUbB30VniFJNchnMYUFh9+goNyVMDcXdFN4Rslq0GUWEyk7
iRAaKnWomBXws8jee63/64yI6fZ6YPyRKICeMDCpg7Lh4T4enjeN+BqaM3bpIglJaBHUDoQOOpsf
Zp2mG1tfxT5oaEPDaI+cZZecthUYOps24b+F8S/XH9JrrplAy41o9nY8tqjz2jYiq8AfbZVpkaHl
zulRrB18Mwr3Y9vaXsU9ClZt61xWTaZHb09hO75TprvZ1vhqBg4iDdq+nxCYAK3CzwavzKgX2djz
VdTTqY076gg0Lq9rC8jmpk0VNCivJ3bi90rCgZEWsrfXQ9veLO85XrwRMukq3N0xXUyaISAhAYSc
cdq0fYBf0esO81CriU4j9iapOcWevAoqut/0AdeGAZmQsLSAMUQBqtm50zeBrd9R4L4xFv9WRWED
V5sQi5mgTfOBBtPjpVZgY+ZbrcEwXCMMrnaXgQ4/jukN6uK2pY9kFYoGKCg5hlgmQ/uJqILTbZPu
UrL1Mnl4beiMIzwzCy/0vluYpy5LsG1jDBr667Y70rLJNZdp1ztjsfh9tU/hB7BthqyiJegS+IsK
jsYJH74m6eBd02hxpm1BvnY6brN4nJsMzSuxpPlMzUESJ9jY91XgwE7Whd8S9q8RG8XnpepVXAaJ
isy2Ob42D4LDO3MaMmDv0DbwxIUoNbXHTcO+9ujt54TCxgszvOu8I20t39UdnGq2Nb4Kn17EczLq
S/h0hyS0d9YM2xaE37LwF2c02wRRjWJB5BOeHhkQMQc3MM2m+we8ob+e56xjzRQHyINW+oMtE7LY
CaRgBReDTeOyfpJ2kVSEWYa4lMqoh8gR5tjSxNxva321M6nh1g4PdR6XWqUxuJwyfe5CpbaN/Frl
MoKCaphq45LD6uHoMBrcz0LKbXufcJUWoVfNJJjWcdkz/+JLxiDW9SNnYxytthGj21mcjvFhR/C2
r1gLkqHwww+bhj1eZUeAuuEZpV1kdO9TlEy5Z7ZpDH7rSV7mdFW1vkaFIw49FDrHoJp2cda52+Zi
vNpLJKKH/tyg8Vb3R1rfLE697TQVr7Jim/oSV8hYLlg63bepA30ptcm2DcWFc/ByTBK7eGDNqqSY
MzlfK9fl1wJveMWmb7n2RI5RFMw6ucQwZh8hT55DfrJaRBtbX6VFxj1USo0yLsk8dIdslAu4m+Q9
CfYbG6K1S1SSDNJ4ssYKVOkZpVzEFjRuzMa+r3Ojky5WZ2NcsmxSxxG2JqXB9cq2hfR3rceLtO7C
cjUbuYjLVA3dbRbB5qy1jdzY91WE8qiqbVWRuKQMpuDRBTjmUO+96X5JUf+rxvt/D0rwa3g9Izk2
GDxC0WLZNX3zPVnMct+AhZ6DUdaU3lDH2xLw2hEkZtTIARYToESM3hV2TSjwqUm1Ma5WQdtb6htt
e/yKLOYPIhTBCU5vbFuyCVezx+FOIGC4fBkjBfXnAP7AjQvPuI2rxyq/u1MVgkuC5oGz7UvhpNDz
o8p6Y+dX0yfxLNzFa6zaWtAH4QDMMcyp3nb2+jeJUICbw4ZgWWU1MLrBFJlj5cZbNxyrJB+5HmD0
BHEVhUZ8inru/6J9nWwcmNWcqWcCYgMMHUsjFUwM3QQgcOz6ti3aa5VQ5k4All+itkutLI0GvWCM
l/cMOt/IlmulUAc/0I7qKiqJUvRg0jYsZmB4t11XrqVCIfR6zRgi08uG+TCsCmQxhd3GCRmsNku1
xoW8og76Hgmzl67urlQcbROt/RtOLGZCgBbcYc5Es3/EtiAF0teybXvstU2fWUQ8pcpFMNWTuqMR
IWD3eu+VYr31VVehCrfRFEInOP6Nmn8QThSeFQ/jbUem3yXWLxYpxRgffHiylq7sf7BpyE6BbN4r
EH+r56tIJV3aUndJo1K1UbwnAVMHCozMtkhdm6kEChgGFhv4nnGX/iHCNjg0yVBvepJDtfjrFZCF
zRi0XRCXnkydQ1eFydmxASrZN23K1tIhTp1saMIJZwOh7K5KA5u3iXkPifTGwK+xdlUsYR7Ls6j0
G3BoOm7jXbo07/ET3mp9FapzNQxN4CNUQ9Y5HysITffekGbvFVW+1fxqXU0TFZo5wJQc8bR91fDa
7NzOzNt2Zf7lX30x4f02k51hiCZR+3HudqwunZSG74TTpY9/sW9ay4fSxq/7DsTBUgFAD8a6mK5Y
ZOYT60W63zZz/Nc/wCS0W6oBqSz0fPs8eO74kHXAgrwzMd/6BauYrVEKgpd5/IIx6/ntWLV8h0ss
TH6RDOadf+OtL7xaYymQLJg0cVQGg4lPGXXIM5Zx/X3TAK01RXyuuYf/RmCQqfo4eHVymFC2v234
1/jELmlqYHjCqFyWtDmYMezKbI6rbSvJ71qgl7MTtv4elr2oTEmd4DBSJQfoAtptN8BrZVEbMYWD
DqYOGKtxEU5+XUDM7W+LrN++Ly/6HlHXERI8ydLGVBecW70LmHgPRfbGnFnri2D6ReNpwUnQmUh3
7OuxykFrXbZttr3VGkthdpkkdZuUNkKuhFoxPcLBcONT1Vpd5MlKw7UTuz5XdsMPM0zxlSbcfto2
31cRKyNWzfChj0oJD7PCd3R2HGWdbNuxeqtYnV2BxAcYb9nI2bYg0STjz4H0/jYFIAyR1uksHnVk
0f5krR/m6ZIkh2oOnY25Zi01AqabcQ5ISwk5hvyculN9vbT9/E6+v9xy/EW+X2uNoKKd6/gyK6eA
zWTX4o1sl2V9dtcFdbCv2LTkCo+JZFuIrSVIM14oYPrGkjLAg+1vMMYtquWa+00Taa1CwqEN0PAK
F0WkFSL3GxCJAHV5l+3wxlBdAvtFeoiNjo07YJNsIUh4xKo+5lBuhB+39X0VwBEmjIUzLz6Eq+cr
vPvJchnlNnkgzFJf9x1WlSMzJIIJPBQy3o6P/QTLknoMqm0vXWtJkodn8ZYg9ZSi85cnlVbhrzFL
N16iu6sYDiHRGmYfrUO+nxWpPzwDr2E3LYjwuHo9NowHep6jBI3Pxnyc4Z9yF06kfSfA/jrtAy3z
uvXO732WoDK4nHxP3s+O9XZJ1/ablluY171uHXaPDnX4lJSZ1H11qlKv/ygRBU6xZVbCjeR1+w5K
xwbXh4taNKosr1BdVzoWm6ltra82yo0IVRoOfVZOUxPcdm3nXmcTS563tb6K15BFKacUXpPphGo9
RyXZIxkHveniL8xW8Tq5qLf0VJCVSSia02Ap8HmDmTdlMhAZX487r/pFpU6cwbqVQVkVBd13SoL+
57aRWS24FgUN2ax8jHvs2CeozWSXN1CGftjW/Cpawe9gWZ3YrARlXYAvuLQx22VVZjfdzsH+8fXg
RC6fDE37qoTbkXfTAymTu+4YbJvya9RYFCgtfc6rso3glyZc0Ov6qJHbks3FZ/PlItLXUdaDQJeV
AZMOkHaucxxkm20b+TVesZ4CIF5TbObx2NheaUmDM7Qpclu4pqtw7UDuA3p5rEo6YOMN+6/gVnIF
1vSmaQPr+1dDU9Mq61I6V6XoXbdwAqf52vFOftvW+ipex2CyRPncKWsNrWI8Nz6IrHhk29a6/7rv
icn6CrchTkmzznuMgwsFT9Ppx7bWV/G6DAwgM9k5ZdVZU6jUqw5aOt7Gz7oK1447YzNlbVWSqW13
zmjZfRKw4Pumvq+1Rtb0zFxekso2aP0b6jniE87/71mSXubGv29fETivx31xwWeMlXXKWczm2TeE
navEXU7b+r4K1jCB+ShTQ1XyZfFLPTS3ddX1h22Nr5bWCtBpwAx1VSaRMxSeNVVuFpB9t7W+itVq
jvngsNkpwzkaChQUNAd9Iahsa30VqnANVyRaIqeUHCyFk2gH8TGo4mFjDl5rm0gn8RxIAnj+JSyA
mkTrwdv5qna3BdSF6PEyCzdAVnkiRP87V8Z73E9Xn4OwrrcF1FrdxCLFzUSRapQdxRW1tjmFxLx3
Yntryq/CFeu0n9g0Qha2qj35KMZ7YrHu3jtuXqbfX0TUWt00DDgG2l47ZUpVRHaVMu4BJXSqZAKW
KgBagYCw2zSL1monKJmBzwqNU9op0XlPAh/VS/20sfVV8NZ97LY1WZCSAxOc3ZCE+YgLgG3bv7Xk
qYZQK3M6Qg6TjnR4Bpkpfuxx6zJu29ivVU806600qSsOUnlVifcgfWyGaWN2+O3U9uIoKx0/7Luk
nw49Iy3AiDPj+dLXy69tH3a11oYqorWHyvlDkplxL2kEuiBlzbbUtgZQNtQ6ce13ziFU2F3SvtUH
0UTbysbCtQKnoplTOUFUHSLLZ4pLBCf+Gc4j2XQbBa+a15nHRUUDBZ+ZHJnvuHw/cLy5x2wEG3TT
0K+VOPMk+r5K4cGRDKGbz/6sruXAyLZZuVbiLIDQ1YB7j8dJgSq5H1oywKmEdtvqroFseT06TPGg
YyoVR80ioI9TfFUOM5RtE2etxREXllvFSHQcGliKQJwwPLBA6k130+Eaqt4zpTEvjXOsxfDZ6oj/
bBM9fdn2WVcL7pjOje7qbjjNQdj+EQFE82OQ/D1laPxbL/gXWT9aRSxTrm9DXw0namVAriJcRVXe
IZHwEebX1qfKyVA9NDXu1ZD2SXjDtHbSg+8FtvqpLyRUvP7xZoR1sQuGqGpy6iyOvHHChM985zAb
JGUSg8D+TXBtuzzxXWMDQNi62D/TXrGh2wVLlbllU88B++aYYEDR2RLG2vuSXP4KrJSDWiwfYmPH
9syrrO5uEpo0/ByRdCBfFFdCwbq7n8z40RVCtcOOWSnDJsePqMg3x9ceYHLM9fvmh6MdCeKJyZQh
j5WlWsw5cOYUk663Y3XXg1BrrjtplnjcTd6cyr0Xdqz6MMxwwLjp8Si8wIIOgtTmQyIU8+ZcG+Ka
BBxRG41P7Ti29ICSAz6cslSlUU7k3M39fnbbtsPvp2oRp2UMM9QMuA4Vz/7QBvw27b1M1Ds9hrG8
7rPZF91Oa5OmP8DT9MQt0JjCBSS1nX13P3tdjdNXD5+cBNh1OMcS/FiZMqtOM9oUYj+JNPS+gbkO
clyuU9HU8FUOTAWTUQii/aTPMx9bxRFXOxUAWKTSVX/bWC6jh5FEE1pI4RznwzwSD8yRLUiKpeiu
mThrbjN/mdtjhrMJiPdJFfa2lJOHc+eSpnX7AALNAFAIFvh+OdDIRtPNpIJWtLBSh4jh4wKUoWx3
Ehw0IvLILGQ4UqB1nC9dIO3E8xrSuYSCHNpx0+MOxADjm8t00JPaQ7QXjHqHej8bBFcWaFBcq7me
lUteGZ5EzQGWVS1QTGKZnAgvLTytYpiOw/F3+DqDS6kfVe2n9FFUkZhH2A7ATKfegcJj4MTgBCSg
p1j1UfxHPflt80u6ibPAK484i8/zOXbw13YxnRtzbAx+lXewXTW1Tt7AesFzc48n+HcLnkELhpjQ
vUp/uROhQZPXjahQ+ChSxZ1nZ5EqanYjXYLlO7BC1vkBNkXb7VFEIWFr2gxZVwSDFoZfccsuAZYI
SUWBYvU+M3vK+zkzV2HdB95YNm4SS144GZXwjY9UQCu+T9K60z993DeoD2lHbD3tZS+reMcU+QIW
cZ8UDXiQIndHF9N8FEktv3sTxuiHaCZ/IBi8zrNn7vIuuUaF/OR/SAUeU70c58b2oYvj+qw95sJg
L2vDH72ee7aDf9jy3V+mZh+ENoGnkEeWTyHzNPlBwBcIDyTJaLIAdmuoqG5M20t2rSWzoVY7E1YZ
I8+KYlKxm3ChmV+fYZVj6nanWTbSzxOyQwi4RWOSmu79Ktb9ub24vos99H6kEfuwtbH+HDvutPx0
goqMj9OcDBnojhQ31G6uglAuDxRe2RPbt1gZPA6MY8KaJUf2cIzIexdvmEM5QyQw+sfEnWGfdUAd
ZTxVeQdLI/ELtWGD1TmB3YscoE+H60uay9Cm/pwnqmnEF3i6QRpRGmzm2mwHeyJgfvMJ/CaS5YsT
CnAGXCAj3WeYUdvsw+hzHX8JrCOJD3xtN4bom551+KuVY9A/1HRKxbPpu97r8tCEg7qt3MY3XzWZ
mxY+cNYd6kNbRfMIeysxwIYqdxXtaq/UJE6gQWB2BGr7ms1ganp5G3IRzPsxrQKIFFrfmbxno7R1
iyRkcfhLOTiEwZW+J1nflgnDK0IJPNo03oq5UbwHIcHMsEHFK0vykcL2wf2Gz6p0lacmjeoux9Kg
s3vFpZ9AytVD8IK/A4im/tYE/UgwmxvjgrEA9qbx1YGJAfBN2BUNMbmLwQUWex90U/fk1qHEepHE
cwoPR6GrH5a1M31gSavVXV+JyD9gbEj4vU3DzkOBIbDg5BELvWpgc5myjsw5nTquT6kIF2Eg2k6B
Ds7x+IQH9p0MZ+7rXaJaRR7DzOvl0R39ST9PrQ453GSjmjJdtNIIqXeDNu78oATyzM3U0Pbi+uPW
3s5LIFbbk3bJ4Fc+9b33kIDfrXLe2tqHpX2oTfvZqVS89A/Y2zd4whhRENwMV0AfL0mhvWkwV3hG
dCI3930+wbh96LzQ5hXuxtr0wtK13beoNWENzkdGNS4nqRjDAfgTCrshoMIdQu+aRI1I2VVlwq9w
Nmt5t1/mRno6R2HPOMQ599HG5ylNsumuY6zp+YG6DWXpgXvzmLqFRzynvvJ77k72TqczA385m6xP
lptgWfCtcuHJdoQ6QVq3cve973RNt+cxPi7fieFyuM7lEjjDwyDTKYHFt12sL4pF45KP53KMCE/v
gC4mXyqnj7AlMKP0zU8Pv32pctCsmvlHqHUGxZuZPK7z1jFcHkM/1cGOOG6lRQ6jQp1+cJWHwgSS
TYBN53gWwpH+V10tsxXlgGep7BEZ0PXrfA7rzCldP1YKaIJ4mAGa5Zz69psVyzBeVT6z7rkRyaI/
8XaZ5pvQtT1oxVKwOgI7Hp/IneFrj3hc6KPREybIzp9k4o27IApk3QPR4XfmCVm9cf5QiU18kjd+
BxEEabKA/myylo+fxlQFPTmEfUBTbyfaWGTXkStSEu+U6tk87WoPJOuj5aZ2AQWfPT7MuXCQnT5o
J5mRksNQhPw+iHWsTlVmZPywuMydCQxR6ghkT19KwqfdiDFJ4XlKAkhIsCVVesco6VGzlHh+0H7M
eI+lPO8jGsk/HKNn8hNmseE0oNij08rmM576my8ZG2BDkzu6bYLP3pw1gAuLsccBJq9StThgeFIY
VHnFtPCBId4sNoRRPrehba6ieB7jD3j5DbKP9RKJVuJL+J7AJWwsao7rLwArwOwBNHc4p2EVNU/t
oiL+PfHrwbd5yAPjibzNRi/+XkcEy0Du13FbfyaWVIDPkNTB3ic3Q1SJUzfRpoIvdADp9NPUitqF
/za4Fw4GMJYSU6uydUIOUY19rL+r4QnaIA/OkeOheAEGMwo7qBHH4hz4sqE6UaomjCCzxrvGniNM
n4IWubEcFu/iUcYX+M892z5grDTC1yPLQwCKqy/dkvXTA7oSIclVqu0uzIJ+8u/jLkyBJofsz8uT
jit4a2dMemAdwNiv+tBXoRlPnmlbv1xCfB9suEGGf5QJNSMqHidivwDnNzKVA+cddDL3qNuHN86C
mHhwbQNlWz6IbGF9XpM4amuk2FZm+Pm2J6ADQZrGO44tSViHrAiyiSQ/JwbrNXguu1GG/3/X4PX2
GHVYpT4vtkqSs2nSPnomHvLJ96XHgD2wUUbzHe27YL41UM3QM3RWCWr5cHzW6VnyaZS/vGHhc+G6
QG6pfFYe7Y/VHDTqmQ3w9PgYQPFIP8wa9PY+71GnbJ9YPTFxxHss1V4OIFjSP40u3kx/LF3qca8I
xtnEOvfxSKg/sUz42NDPRA/RyYpG18mxA1sWdac1dVSXe9Wgop8egNIR1ldGuieNJILxwY1cHWEM
jFPhKyCehbgyCxz6v7pQBj5YHLWi60Q5I6qbpXLvTa9QWRHUY5091nXdzN0OJ6QxunFYxtgXH9ZV
zR3DJYRfjg3i8CuZBGJyx6Iqi1B65GUBCjS98Odc9U72YJtqNDg8aceNjtyFC9AJj9Cp/NS3vqTf
bDam+PlI9czeJZq3HaKttZLfgAwBlLlPqObPgcE2Mh8AJHVPzUAGcT2CARQcZlUz9imKBtqxfGbW
747tEPYCWWAKnhSkXsOdquaZHaZGOo7IZ5enwMQPgvg/WSu1OmDlEybnUOd5OZbFBLPSa/xp78q5
ca/HUFXZEx94GyJnp9Gw92qVDo+Gh7iPxCgvCIJpSSRKxlSMLdmDM2mJq2fFKt4UcyQctp/TWSYf
HDIZ/zzOJAQYZNFti0Izk7W3QbuwheTdguzzyWTWRLuej6rHakMqwIvjZlJXrqtp/AEmgd3MdhVP
WkmK1EtV+AHXcNFUNmZmyIQaDKWmDBfgCA7D1KVJ4Q7TTKY9KpRDXcAFgvJrbD6T+ZykxIuLblKE
lE2ACD13C4+rIgqXBofdpPbEdTUz9+J0ClA4u6q7ULcQmniayZNrpUr3Ps677e0MZdd0AiIZb6wx
bfuO5Ao9jI8JJ3V8ayIw+K47F08i+yh2mgGdRY0TbMNJurhX1Riz/juJu3R6VoknvDuvxS4aBzjU
4cR3ZJjYWIxwhJ6vY+3HwymshETO99Tsnupw9Mw1ylNhb5HHjQyzP1hfD6ZM62XmnxiiGK4OzeKJ
wxjgUHMXz1M4YGuVNgmdcWPkZ91Ny7i/3M4xBpqDMuWA3tScIktCZ9lDK1hzOIg7Nslg6enHzntY
rDduttc1O1EnPKdvQnIyWBFhDdP1AhIbvBv/se0SZfWMJvwKcTWP9NQaV1zhed29ZbzfVl0A5vDr
uyu/kyrBPmk5RT2dcj39N2df1hs5ryX5Vxr9LkASJVIEpudBS252ei+Xq14Eu1xFUZRIiloo6ddP
+Jtu3Ll3unGn56WAgtNLKrmcExEnIhpetszWj/9ff/s/DqmydHeDJsafByqjS9x07fevivmfEF1/
GRv+J/jPPxonCx85sW1SnTvTNbatEgTctXmUuPqcQuiE+Sw4RYpyonGAZb/1EEmGMOz+LblCr9Ua
kd5JLKQJgClKr30tEsvdlgeJ2wguogwzdmUy9xleMNpE1Md4MAg5a5WNEYHYQUB7DTjT40UsMmqw
rEdwYuG+df/MJva/oDX+r0FZhlpRtKs/c4b24bA4Pq2nsY78HxNOERLT4NDyz7jg/2Id/+PY7Doo
EizjNp4XmOoFl04aHqQlkVFoSm52wDB5Wu9JWgJNCJCq3kBdsuXQ30VBCkhsD7ccN4ZHGFs6Be6w
dvXoTrxHKPUtXepAFVZjLGyukkkFfAYg4Do93sm4oyjIpsnO2QQr5nG07h5qRD/fwSmmQfMwNtlw
+RKvIfyX1QpddSXbYFZp1a2mZWXsms3jxMS5Ex8VFfF6XISL/EtvRnAbeUeXHhlMdVfD7QvdLPr3
7TiQNAIQM+xibIqw3gZTxh6WRlUvgnVcLkm28uWuz6iA2Zjyo9ey/GtL/LcM8K/yFyRr5s/0P76+
7Zexm5Oimf6KX/7b/+6X326CP/6/XN/t+C+HWX/CId/of/yev/sR4//868vitynfp/e/+0+FFT5t
j/Pvr0jVce7+96/791f+v37x34PTXzb7+9/+9ZdBK/yfBbR+hUP/1/b4uenkIt//zyDWr2/4D3N8
xFIDnUN2YwRxG8LLsU7/I1Sdf/nmU8YQ6pgkKZKD/2aOjy9RDKdzeAAlKcz1v8TWIxDL5t/+NYiR
RQxLF4p0KkL+Shz+75jjx4R8Hb1/O3cQCpsiMo6QBFENGIcHGPD3hycMk1zsCQsrZBmuoqrRIfeY
lo/dvFxxZcb+JfirO0O7j+smbAzdSweQdvtIYVb/IYSt2c8pmlpRjTwIpoJQusGLkyaCzIXddpXm
kwn002R4Iw8o8xQmYaYWQ61g3eETmJt909H90GXIKd5X6/c8dSQdbkNU15ktesIatIWRTZFX5QeN
StalhlSLSvc1KfZpGMZqWoZNvXaYMVXnZDAOsW+O+T++t9PPVriYHTIQ5rncGK3gKtSWQLHvVngl
vLi519hQwOJka+4DGKxWqp89Xipf0a+aX3A4SstxcUhxE9sHvPDIzY6zRYSiLhqGAdpmQju7azXk
VsL2+Qs2OMJU9SaMMnujVDoWTKjpEFE0NdvCb9Ix7e6J0oKWDSMFI8njuO2yVM4Opdy8qBaIge92
RQAhQVNUGtY8QrRA86x1d+m8Nuep2dzzvFhaZYvIzuis4yLa0ulA0uk3MENM1QzsHk2IOw9LcAFz
8CcKtkeSqr1IjQgObpXfunmZj2g89wPbWvMYdfEHb9ukcMASy6S2wzfbw8Vfxb2uUFt/BCL7CTyY
5FiX5kjD/RehTXAfktlWMbDVPHE7Ur5AmOSxkcuz4vPbhk3wZC3eqsuCGUyFqL8pTM/9hJstP2GI
1FbBSNdiQuFdRKJHTZfh3FxfkJjZhJ9+H9RrvIQS0YWezfR50HI7Y+q/JpdxWSbyWS9dxrAgTRAU
I+lTH9+1kiT8YGU6TUdwiOGtjfckq3gnhubSzBl7DtZJR+iGt2DpWtALA/zrSrJEGaIQsylp6APb
Jp7Byg74R5r9saGYtu1WsHnk8UOTiMALAFhTGMnL6FKrS1S5y3Ac0h4GAonY5ycRgs64yQwgNlw2
LnpGqxS/s51lBTwr19PcNsNjhNxXeHHhjpExrOrhlLCj8Z/qpqByom9YtqTYgznLDfLNgMCH/XRq
YK1ydXVr/wAqn3IttAEejhiNi9diu5tRzI5jZWzdBePrKGuMUrBW1YVCP1EI4eVdtJIHwQwpB0r6
AiNqi8x5TxskOtYtVnGGYne56XFeZJc46jYLBAOw7H4agZUV0FMENz7qwhOcl9YcqAEpkiDYKt7E
CAuT9TDejmhpwFRatGTlqNfaocvECOgHB+B86tLFzoVv6mnKEyHq01wHIt+G8VvjTPoz8LDkyvql
wVi0D/xhm23zkBi6HVkApIAHET+YTIeHZHAI0EGwWZHVGc3jPulyDPPC0B0AWD3p4Rz5NChdO+y5
QoRvzrVUjxJh5pev2dNEAT0mbXY/yljeuNrqs4VIFTNX6D2z0HnM0STuzfRbcGMmT0pvpuya7b59
Fxi1ydWKZY/MWDwMAkg5Sb9esjc69x42s0hqz47jGDUiV47Jm8wtiHYyLjtmgHrPqN3Dop3TPR+l
5bcKsOWd0QkpDW/DEyxI2xvf+OAmS0jyTaawsQODMebjCIf2bW/PY7MOzyH2Sf7Xr1TTNjwnW53l
If/rr+KvAqGoCCNbuKQlPg78Xjm5t78+QTPa8GTWnZRZ/PUTAgqz09VpAA/NuzJAH1efBBdnGn8W
jV5fsg2PBGdvfT9BHQSsdeyKxlkEBy7TdBgTivc3eH8AzMKP6ayQFW05OaNp78HNbfH9wBZfZR1W
j4TxbIHJrR9ZvbXvf/1+wykyhhntjmrEK8JB8Lu/nqERZn0J1346Zy5p1qvoUiQwY+t9ijHNrpo0
5HNtp/Bx7Fj7PrJOl6Pb23c1E/cGGen+sfZLX/YM6sM8WzYcfVD5/1BRsJ5BJ/EXhhGMZ7fr4FXa
BjgXtLN5G8FPbeh0dusjaGf7OPN/pEeRrIDZ3vBo50XkNLfZd5KmPGBnWwNHV1/PmMbxV11puuUC
31vbNkAhwkiYHJhb3ACbs/N0ScJodLllqToH6IBeRpmSy4qU3uPk6X1twmdgnk8b1adVk700mUeC
kj/G3XjWbD7E83aaCfmwWWaKsBVJmYlRX0IGcq+x2b0nAxZ6Fj1kYv++SG6+5qhArVIAZ3sfjUdw
w+gHlhmLCbDwQbrJ5VyM6gDpiK1qkxEgqUCTskAKxFXxMIcyNLkZCSQryLBFotciSUE1A4YmUnFy
FEt89LSPim2c3tkQxcU6uyWv/fYKq2uJ529eVFz/nF39K4XrXhnp4DlyfrjDXcILcB76FEVxX7Wz
x+pmOIpn8E7VsmfgOCdFv60mXcu42ce3rQHbwxYW3Di5BMfRQLWn0XUf6dicwd9uOLiT7M8ajod9
Y6cQ5HAPx2pcWXJ/Gqd6vgGydBxrUi6ektJukbqPVcCuNl2bMvOTKEYms5ut02GhFHLCeorcUdt8
qzUY3sDXyFcbxgua/u/DtB8tWMucdgs9ThksLoZI/ZKJ3MCWfHFaJnagL+FyGSRjWPIRnu1ORui6
ou20z8FQzSnrq5CvoAopkvMSnx1EYs7JtsTl1tLuVnSAf5E5upaYccwq3TU4BlMWXJZwX0EbzpgO
DdojBlhoNUf2DEoXZ7VpCtio6Pd2A7U0kok8IoWGHIVf6gJILX/owXA+RSPFlB3rwlJnXfZsHIuP
mCwjJ9XXYH2DTq6l6EdZjmHE4D/CEg23/Ig/1oKcUQ1mbSm5j2GLAbIAi6+Rd/vYd/e8i/oDzmpI
eKINyCgoLvfdbQkdoAKT8zmTjJcoSBHgKAyuEbrF04Xx+hOA+XZXA9K5osHtCqOSqMys7R9lOJhi
HwZxjnBJV3WP0VJceXQq62QmR8cU1muyNGDk9HBwYeteeqvgUe4DY8oZ5ho/NdfBEU5krlxTNxY7
4ijOy9LTy0ba5SDXIQCklKlzqsfohtCWnTzOq891NmAXWRvcw6N8wTIV6jbibj/gXIzOC002wOer
XwuLoWxQPQkOGQwEkg3kGTgXXIcs3vN2slspZOABn9OG38qdiZJZNqNWNPZqpHFlqxQwOPBPuV5D
96y9VJALoGKkGUbArGLbzyUOprztYikK4Zh4QnfgS5YuewVWDwxHalKYQM/tcRiajuYNhHHVvIHi
w+Rgmoeo1Mt699sDtAH80dbjVwm9YhBBBXceathf+MHqgXvE/kwDzv8lnPZvy7odaZ1MOYV36BkU
0oX4LSmp2rbfIu7pZ2ZZeAwoA/MkVCkVSU6yBVKY1rU/rogSwIUIZgRisXpCfYw7KWvrPxx5rBXt
GMtxJ79Nyo/XyEnzmCjNC6/NK7JIVGWbcL1op5oXjpKxRJK7PFMwVgWZUIBO20yrdsMPypj+gxv9
aY8daBFcZTkPs7uFz091mCDiO4aNNa7lGD49DrdJzZv+EVSxBLGz4lQbVvYdo90vLUr7C6QXn4zP
v8KOovZKA1JqZRPw0xEuMxHvdMJxqd1hidsP6lsESYv2nXU7br+9R5boPNw77LFcZUmSb+mMm9Zi
GA6lBkI9MxrnVIUduvUQwYsTu/Zax7dfipqjXgGZrmHXvIZJEoHy4l12IwjOYwNfPZTKccG/1Bhz
Y/xh1ThHHXq7XATaHkCyvWcgXE8ouPQ7BglxKPLuslnYdQeN4ac6kfYR6gxfzFE33EASqPExxYiq
6PhymcMV8Z3h9rzpjJ6SAX7FkrA4X0bflXWX3OmUvmfd+K3VSXwImdrBuM9pESkaHMahpiIPO4VN
v9snpML1Bbxmvj7U30RmyBsc6PwAM9e1mtTwG/ASCt3B9TDPBv81kkU/xw2bH5dAT0j5lFAl7UFs
i3TIWiy2uX4Fmx5YBLtg8N6jWso3CwGPki45cgbZEOj9XxipUYWisy4S2Lfno4vr84Kr7tSR4EUZ
ciYBAJg68eFpIpLeL2qAQira4XvUi0vEE1F2RnOcIg2SaQWoTxu4uOjmcT96PMYc1zbRFZp0cRZp
guWMCryc5B4+1eDKv3sEf+RLvT5uen6Pdtt9097lyZTYpzEg7YtI4vi4JI78QF81HiAv/RwQ1HsB
1oSzkA33IETu99Dc9UwffYZKSwu4AIMS0WdF++0cGbhXYuF+qFXehniu3+uIwg4bnI1swS4je41f
FHDA3NVjVEyp2Mq0QxLREnfqmE5xHOYcbMStTyb95JNsgi1QOxRbDTmDilV4WPg+nVS311WiBb9Z
aoHyLPjJdDNfGV9gAN8Hy++6zdwr8LS+zHrJD0ngUwxUG4HL0tavBFjlXQc//uNO0/rqowBXWJ2F
JXRUHWA41Dw1HiaFX/WDZ0SXMBRM76VplC0ofG0LiDb8NZ1gTK4jkl5TEvdF08/TXYvDuQDrhrC9
rR+AuG390dkVqFuELr6AVcinTvhetmuzPK5w4IWFDfpQFCs03zDEiMZ7mD+SJllRvsVb2UUUXoa8
b3SxBtNHs4BBJgw6JRjjxUcq0/kWnN27B1/2I909WCdwbxeZDgnWPwYJAX28bb4TxdCuKgddHH7X
AXNHP9TspRtZ+CiWKbltuQW4sPoAhTnfC+i7xY3U6nGBoTZ0aZQcdNx9z2SDENDEpiWMlBgmgYfl
7JdszLNm8Dg2qBwOFFMKD3h3ssLowl2yf5lTzsSnz3ub/HA02fMVjlhzPtuEP2it90ryePwwID0L
3WZ46H1UqzwNUYnMswaPAgI7R3JSdwLUGd5o2n65mKKHQrXBHxPSLc9jFgv07G0bl9aQ7akxIqrQ
C6uT0SkEJKKdb9GiTpVhgp2XJhrL2Xn1YnhvnojecA0kOGevA1ilUw8dzQ0xqbqbEdT2ua0K53g/
QN6jOvHcI5Q97zBDXK0mCd4mcEAnw2eSd1+xSH2ghh/hkNiLnIPG5kK16yEacLhMcLx9BfH8CCr2
mqD5F034swMF9C0DnFWomHUH61G7al4Px31Nv8mhSysF2cPbEHfDrRI2y0nk5ffBsu52blEERNH+
7mKI8tqu3o4QdOy3CUSlIeQAN8I3+23tYw+Ifl5PRK0TqokZubcZthysq8ZToiNRpUHS57YWv8xK
xqpu649lgKikc/3Vof0a99HcO7bqR0Y3+qeGHh8UlIBkGBXfY+BqeWRy3mUOZYH9qXXa3eLRyZJB
ZHNkW8zLMGzGR4Zi/GFGs4UM2RoKUYAOBXDOLsrTYaZlQLFZvp4RZB2cxyBc610zbAgelWFD03Jv
Brh/bDDYfsLM1HqC/wXDgFM0FTzt/ZFrFhTcDcEbt3VShOnelGao+2cwhmshGqQU4PkPF4ty6AB2
AbVyG/sJfU8aYxGSFRSsGuB23G/xcjSkhe3sVA93qp3ru5WrsUBBC+0KCMyfZsMfBXqwHYFzDPQU
26F/2lFWwxM4Cr7RCe1J49apnDHFftRfKEEo5vAQtLhtNxWe+RBOJ/xdzZmvAJOANXTXZOncUSST
/NPtskP8rIUcS03diZl+PC5Dv/0YLQ6fUHCHbDwNFRONBwIp6p69Z6lRVWv1fNrTKTvRUZvDBtjm
rQvnrWohAG1yOU/RJ59D/TpldoSiVM78CY424f2wt+EvzSeQmEvmigkhf79nwEmlUJsoTZut+by1
+sBnIDRxjUXJm9W+AoKqP2bdmru6naZCT8yAUoQgUcAN/ZeEMICIRN15WI2d5mlEYZPy1fzc1jV5
ildEGCRru/7IoODEEZJkH4uEEY4NwuWkcHH3BUzt6NMIf77nZaxxCJvBgnb4arT1FlzMGu1QrjbQ
Y1pcQqZB15yLXockT0yUXZXK5A0Em/KDKN+5r2tHUDCXffswuR0pzxAZ2JyOEtbCo2N3hEK/ceN3
Lu2xoWSEtINWQTypMrFsJFBQSFw6bbTcQOY8gE3NIvRqYuD3em3ZE9A2dY0gon/vYkjqIETqZe78
7oqlyZbvPcK8SmSY8l8OmNtLImh9w+kcwCsxiA8xF/5iJGS3M9Hg8eEe9Xu2Bsq4UD6Mg1ge4p6t
F1P3wM9A1CIaaMDZqPYrj7g4LsAbb1um6scAHxuK0o0/xGsfAeCkSPGGyPlq67C+4Gzt7xoVkapP
h/Ue22PK2SamT45CyBrxQWL+AVXZcwJw9TbQ+vsU1c+S7KiHlnApoa5dS4ZlkjXxZ9/PcxET/pPO
bdV1kNM40osbgIvdyxQlMaqguAwV+0a9lUWWATQMN3GIoonkPglJGWE3VGSLyxSFbB7YRhRNFyPN
G6bAoBG3IzS3OOKtR4G52ctixPSMIAYsm1Fdl0bEOO66/bC0GjFPURxfBhIvZTdtr0LPb2bgUMam
czXq5WDQjULoES7XKAKCWNf9CRt8z2UU1Fc7TXGJlBF9w0LNTmvUQakce5RrGGQtBQSoRdxO7ZlS
Op22ddyOm4NFSMjVxbh6uqJNQmR0tCYfC2vbEhPYK/Za/EjM4E8DxGTJQmQRSyKO1u3JbziVumeq
xqDaFYTZHh5TqBS6tiDQLp18g7CWAN5zEA6ncYXeCv6xbFZXrzmwV4i6fT6kUJBmbfs2w2y3hHow
fGgh07jKIfgSNe5zUuFK4feUAeLlcnnpZReV0chqEIe+z+H9C0VZSrrDQOvmcZmAHoSeBSX0vNdd
oKIfO8C384xcIT5Sc9XAkg6whUYfRdBkO4Nnn4Vp4WiEQPu/3hmWw8uqtyeuUSrLRSU56k5UfQPY
+a/OKuYNgsvTEMG16Xqp5xgh7EzbO9+aM7T23+0orosNPu0CEjiQMSRBG5N3oRihV4IE8ytCrRBh
zU6QhNMyFBmqvzT7yOjo0K3oN0A8Q7GEFKsLku3zBpVEYeuvur2PD2YF/rvPfRXAgfpxsQQLwEMW
paGAHtFOFAg4HIouWIJccWKyfPXZfYPNXSSxldXSqv6cQdg8TSMsGswbxK9pvsFIx2xDVqhEfh9b
aSq0D3VOQQ8dIB8dD6miA9iNHWF10l2T1rysaYv7zQGT1YTeaq5cThwYA1gQ+GogbK32fpVIbrUH
2iVA9xqLHPgaSsrYKfLCgvHHzAHTxUhxh76RrbgxIQXBWEnRbpnHAFU23iSZ/zZuXALcMuGht+Fb
mxGBo0UtJzrzF0NRcg0TWa9xAykVLALdkRNLLjadnxi1YEfWbrnDuKYgQAHAsXOzykOqtwPmAH4u
DX9Oa0Ai0FAfcdLPpZriGmevzc7zqsIXlI/tUfJfsMQjwO80AOiQv6CO/C7keo9Gw0DQbZpnCep1
A59zpyIWHmaYjF6TIPpkNdQ33Jah3PMI5iZHPuz65GFKdyHZesSN2eFMw5JgkfTH7asNgGDy0CX2
c5n6c2Pib/VQJ6VR4dMObfilFX1763p0tjxqy5jrd4oJ8tz16HsiuYDagpjxrGBPnm81ro9AZ/p2
b9sLuiRx8Sy0xziIfnWRfRFKvi8S2gphg+ikEGJ16nkHJgkF642YRHokKNWgf1euQV/tTyPGM6qN
7vx+I/En6ZfuGbMl69kEw1bAr8Q+kgxTJfCgMKWAM2SB5t09Crg2HrWef2BSqJe3XvhSNi840v25
673NSTdvxxiDhRgyMOKnXW1UzkZjiYdjW6DuOk++bfFuAtjnpMuR6P7c+f1HP0e3o5gPO1nXfFjn
S6egi56xAGVaQ7TdtT82kzzieZ9XklQpRj4I1l1OtiGsgLoeRyWf17Eu1xbU3zDr+kE2eNEy9zdu
GLcyGO0TmLYnsrrDHDdnm2YlIpEgHh3qKkIIbL5DvH2T1FOp5+Zh5tFrILDV7XpWCvrOfZg/Vbeq
sg6ij7EPzyl2w4KlcfRze7Vhdg7i7DmipCuWpL+so7ikiCBnCcl3ruKHtTVRDn5tRlqPz0oahpfO
IK+LdwN9bZx+g0cDyl9tfwxr8JCqpkii8TkZmq0Y9+jswUQ26BYr8Lz2Ldzbu6Ze86CfSlxR5drZ
b2GD8SFUsQdNyR2JLOQXUGKfZ15vd6I2JzMhjhZJj0kl+74GMwuuKw5k6cX6sSNA4hK4TF2WAPML
01S/wXSc5GmACop2c4lZEp/bWYxVt60/+ib01brX1xhtS7rA7cANNc4G7KOOMzC48F8SIBAO2cAu
Imv4zTBGEh0e0ew7ALEUw7KtzHU9+fuMhTcIUQAAjFaz6ukkD4Aa7BuUN9PDypL2ErRSXnmAiOFu
Zi3QVOryjtAjcBZ5bsYAfqhxh7EEEIv2FWYm/iMZULAjX7Ursch19y5pim4ddTWEZqANMJ9QhaOz
1YpSDvZUn5QuSdFDkAFCBlYrK9+htqcjON0+HMHnAXpqloRVBJ8MZbzFXAzB7Y3SJKmjko2uSmcg
yQJohlzYs4SK/rRgWgEOb/OvRCkgDyCpgFnk8yzP+AQLVIMGoPqsy8Ebh0MjTS+x75+ini6gNDD0
O2+vSa0vA1NTPofhA513VcXMdkVfD69dMz/4Jf4GKlQhkhr8f0CTthwi4c56d1uJYcFfTgwRGvMQ
KvyWmpfZLAwC5fZp2uk5qzk5zAOpC6iTt3xO9sfY7rbq3WKgaMRUZLd14OOjH3D8H6GPsW2RApwf
k1A9pvhEGVM0h84Uhatgxw3EaJ4BoCUNH4u+q1W5ZvUdxhaemAZoMTKML0zNlOP2OS1NB5dpUR/M
nP4cs+jnvKxd4cApVouVX2M506sw8y8eTuVQc1ApNK2WREisY/KA8Qx7MB0Cc7su/EXhcHwKKOYV
EgZ+jqmGoXSIYbu7D+XcdTduWkoxe3o2rP0RGJARqotRKk53LvDkmDRDdNjH4SmrI7Tc6dNEmbsX
K1tLV6/01plkLusJ8PbS41bG8UkumWYF88KU4KCby7TI5AA5osEoGcp20OcA02s0oYyavnAie414
O95BWJ5em0nejBiLqKCjPEGOfN8mWIZQPd+pGg2Ga1UFrVIF5hJyf0UcECAwuCpu733IZG7GMM5b
hlgNL6U6zCDsqyZBoaAQM4Zdt8lzlwG0DmnMygBtAbROy22KtJllX2iFAbRHyJ2AM7LwFZZFUMUJ
m+Af05zlEr+TFTCG6a+Q3vfVFuvuGoqkQwHKuyJK0KiwjaC76QOmgeKiscM0l2+Be5LXhdi16x+M
sBH5vce2Hsp6AHsPWTy83s7EzEzdrJhG3CDuHjtyBSeLqYMoXZQ7j3Dzj24H65rAAqoYwEQ5EQTt
IR25x/z1kLj31jYdcPpp3L83gOrWxxFQks0lwEh/xBd9ep3Qf5oKo1Bb84D7vXb3LjDbn12tmatA
tVvg9T2SpU59n2IOSNYaVgT5CqrEFL0YTFi2qQuiW6g/UBDSjTU/BusFTGLShNmnGKQYqmmseyVv
11Sa+WlxNUfhKhAsXM7QKOmLFg2fDxx0N8D7lM+0sGRYwiOG+R24ZrUbFdwIYK/bnV9rvLm6NoC0
UpKMU9lmLboFzE0tkVxzNyGJ6E0Pfg8vHNk7GL1r1ySaKtQ9NLuXEE9gHfsemXIQDG8lJoHkkkd9
xh+gpsjuEhZ9rEP6kDlIxZNloUVHtTxOavRPGcFY6dDaARLCuoZkTs7iZ996+xCoACMiDoHGcRGH
uEuLUEfZGUKPp31h6Usv1Jtw7EDbBgB4VBdxPy8HochD5nsEKsOoCgoc2DFtLnkEcW4uIshsVuA0
nPfXBErr7M/iXPz1+xd6w/X4zVtIzf3QHAJR/2qSOTr2HTvC6vpoF9TArrvdUhmVdRtN0PYbCSqk
2UHCSKCOLD6AvMCE14Iv6hbZB1EP7xo3cMh+2LS+DjvGpd1qbuopRvOGsvfG95vOe77GN33aNCX7
ekg61QTQtzu6gJjzCM320RP7oYPsroGgGD3ScPEWNR66I8y695jAwrZETlQgcI7S2LoibLBDPIZp
vtUjxj6DNabXLgmTEujlBilDW5+DxSXft3XGCJjfv9tJfRoUHeW0umM77vWJWWTdi4kjNmdPIZC1
/DPesvY8m/nOYGbiaBb/0qxyvVmAfD0OQ9ZVqWcYnJThTz3pppDNiFuGBMCj3W4hA0eDpvNmaQ1C
kNDQ8n0/JCt48rUZERPRrJWGdg1N1QAiYtguIO3IiXFcgnyLbZVEfjt2oqOoEhjmGVt0yjCveoQI
m+Y07UVBY47Qt6gWGE5l/IpB3qdEZ/aFccyItvNOH6Hp4yc/CFaCXBl+1b5TuZdcVHxApJEgY3Qa
F2i8EDSFXqIFU9s4jB0RvHuMiBGYTEE5fMZu/1/snddy5FaytV/lvAAm4M0tgPIssmna8QahVkvw
3uPp/w+ciX9YYJ1CUNdnJiSxmya5Xe7cmSvXIu9qmqcQMM3vksIByf0JwZ6+nx5MeRSdLKZXwdME
2e69+Ges8/6sQ662XI6e46gbnJSevg1l2OdpSNOzFXuUda2SaNBoG8vV0mj4lqtKSjADRupIwRte
6LBg7m3SorQDwXo1/QE8TP6VWImWPzYWj0OZrL60zRKaJL6YYx7V20YMxKMWpcWvqbPIB9odA71T
k3SiVSZRv8ehFFJhzIuvINu0E6DHloZdCpztVB2n2WXZTe3RNmoWGeWw7C4BLuiUIjmXwipqt5+D
G6kWpj0xR/QNCDIskUPQH+XaG444MAJr00tipyrYB5vMq/rAqVqJqKvO+kI8SjLi7bbStIP5m0cf
bVZdq8FKOHjZXWXFbq6W/XHwc/VJ0PT6aLap7A6BoH+x0mHcUpOI7psxyJ6CIvsTvUX5zCHOnDhN
hMc8Th9l1LYOFZo4z5RF6DpI/tKqyHQhaQL9SxNDPqnqY9EC9ndDyRPcSfcjDwxQMDUnULavaPN9
pfLYumM4bdpSFA6RxxNZDsOnIaaQp47kpriH92apCH9lJRiD3DKcesx3kZzlzlBO/QEPsdU0cEQm
h2STIvPZsslj1ZU0T+Jm1uOzb4jPnUVtT6T7mcpXYctqfyrURj7IilA7nmjJThf228mMmfu+r8Mv
hqh2hPMZ9cgmMGhJSn1XAyDwVS4a497XUwOlHjobnDyqRMdAs+YgBfFo14FcfZ2i+Jti0ojYt+Vv
HkDNExA8UA55/xzgdtF9pBP+L91QX0gQhduWeguV+ic/FQPHqyyD+Lt/IQSNaKPET9C1329hd/o+
wT5Nejbpj14tsjRSQ02812mNs+y+6kWgOONgNdGdr2kazeu98VWhOfac9FqyBcgQ7gaQ1BE4oNFK
p82cysc2+S0zmsiDt3q+ScHXNndGUGbqVpaEX61o6hvyROZBpsXv3mxHlVPHDvMkcCo9DYIOeC7R
riNN3yugA3pbb0ZkRKdYup/y5jXWyv4M7UC8S6J63NC1qp4oRtb3tAWpc0vP74z96BY0A53KCtiq
nWb+X3oQghQqN30zbMnoQ+zASbPKZzq2gbNRtNinZXdnCIYrWV2wTxUAHUozSQTjdHzkihiy1eWa
+McCmqEj6kGhoQb5Q+n9aLXSvqUkJ49N4tJE49CDbDIC6dnym3sjLe5SGdwrjWndtkh9ALZ0UNHe
rBrtxp+s4i6KKgH4ThTYGkglF+UZqql0JkAw4uV2GZrevqbVdd+SeGO8AL9Ca/yWSk3uJEZAOp9Z
iuvQB9YbQW8wRE9CLXwT6CmnvkWzgaVBsdX048RVr33JaRs6JRkk2yMVc3i96pMQ99kWMOieUh2t
9RIheZ6TqFTorAT8YP5EDCAigyL8qUjj81S0Mn3DPopKNOL0fSRshU6jv3mceB5qJt1eJJ8P/WT8
JdGGYzqS3jXocYZsLmmaDhmTdUY0KeMF8n+AeB+c/nt8+6zzcAMQX/1BJWX59f/Bw8vmv0zV0MEs
y6Iuarxb/z8e3lD+ZZmKKKsIPAOLt+ZPZXk1Y961fwF31wzLNKGPp86uw01Dpf0NDq8o/zI0SZJE
EYSUqMrQsL51HtAK8OXfKHe6COhL+O+f/ydrieYpJNf85AssvAZ4STEt7KuGrMzY20WbkkIvfCT7
dM+UWpMA/wiaptpRLSXf5RPWNNt3M/Mf87fNqRCcSZiiMwCI24JzpxAMNLgbdaBIVo/a7yGJpSkh
txByA/kqMKM/b9u77IqZh6dqIkx9jJBDoM3z+J57TaTyTJKd+K+kf/ipMRT9pQz1aLdi5U0Y/r8t
BZoB2lw0qPXT1CDqurRkCeWvJJ5w0uPp8LB92LvbrW1vT+ft1nW3Z4c/n13+7bqOvecj93zaHuwD
X3M+88ej6/K5vXvkc5sjH/LV28Phwd3z2TPffOBLHefAT9vubH4kP37+km3O9x9etg+HAz/N5sfZ
m/nT28PWeeVL+BVsZ/4bPuYPG9t29s4eu3wtP/HL7oEff3JdftQrf3PY2JsNP/GHe7YPhxf7sHH4
ns1m42wcx5m/bMP38/PmH+bc8cGZkfAbPc3md3vn+G1znL90czzYG+fecfmYUe93OYN3+O22m/2d
42wP5+38i/K77fjOJ+cPfuqeLz3eP+/3z/M0MVHzd7vnc2rPZp8d/vr2kr0pV9xYsaX2dBpVZEci
6fG8fXg9bF8Y1Mb5w9kfnecVS286AbcsLY5Yw6NIbtgbW/fxx68H336wNz/vHdFesfOm4HLLzoJn
EPWMIjBmOyzRj8PTE+vsMN8syf50dk+Os8IqJl320XzY9EtWYk9qymjC4Nl9fWG3sE631wg/d+md
lsdqqfkOIQxMQSEWHk/b07yht+e3//Pfh9ctZ+OBvXp+PW9fzw+lzcE5v76ylvbdjo11eNoddrvd
Zre7s+/ZYUfntGc7/7y7e9uOd7Zzv2e9OXkcC9d5PDk253NzfHROJ3bfcb/Sore6ERY0marYdR5J
g0f3h/vCuWHG1na1tnDnHyZsntB3XHsTnhycCn5o+/rgbziWHPeH+cAzbU/872Dv+Gg+1b7NCI9/
76mF23+7+/3+795+fF7bIm8karc25cIBp6AZIlIPj3ipl4et8/f+ENrb3Xae9PMWH+c+n2c3ycKw
EBsbH+jMf3Qfti/uy+Hp7P7I8W07+8fp15YfwFAedvbu5UvH9Ll4kafDjn23ObLPC3tz/0dkH59Z
ateVbfeRDfFq2V8393iSrWvv3c0jfuh4nh3M7a36xll2a5wLblgwyYMisVNx2Gf7Bz63s/m9f+62
9tO/PTPDw4meHPe05ZfY4Hdv/wbKm1LLrV+BcOJi7Y2xH/t5qn/g3s/Mwnn2a+dn98F1TocD3nr/
ymnBWePxuSV2m02Je91umXOunv18C7g/WJztq3t4eMBhs28ennzb/s4u2rIm3BKbI6fwB177aL/5
ssPu8HB4+uvg2389zT/018vDa2i/TPYv3z7g7PBDD0/88a+/2I34/L1z/4yP5b+P++fN8/5vB5e/
f7ZfuEUG2/btHUf1+939/ff7437z9XDc/35+5KZwHrkOnM3m2bX/uOMi2j+e3GeOqL05Hu/w2cc9
U+8yq2/TzMj/Zrq5XLHI3bI/cy+fT85+c89Rf/vCb8/89ewUnt3T448fbETn98qK3PZesrho0jYp
5AgGVwy35Il/2Lu7s8uVx9G3Hff470vOWdkH0puEwP++D2Rxcd/EnWF0OWaxyXScHzj/HLXZ6nx7
lzanyP413/W4S87FweYL8Q7bp/lWZqFZeD564hsO9j0BwZaP5u89HHb3/Hf/zKS5R+fxLbBhWrfz
rcmJuufkHt7Chf3xyIGct/p23oMP29mdBvaeLcT04623Lv74NC+ju/9xJtJx9w8u33N7AdSL20NX
TOJZU5ZIEMh0nYrLPs8OOh5fbDNAhWgQuWNTdHPn4Zqk6OUq/8cK/X+GStgny0ttstyrC1i30tqG
cMLaeC1t1VU2JK8+Qnegwy3hUxJrsz1aaERRNEVJNVUeCJfHPJFgl6B4DcVFZanb0OyHLTre0r+f
df/ru+Dj3NEiqyHjA4uFLmtLIRipNUOyIh6gCzWQv4thmR6aYphWNuvHucOKpaEnT4cvMIuFy6pK
0mWNYVX2EKvgYwJwXS3dYxoULrk15uRnyj54ub0rLq/It/mTRNB4pmjyjpKX6iRWppRF2o0VteRM
PqLCpLnQ6kRnEcnsleFdMcXLj3eORaMxT4TFpSAXUGilLeAMGqQKUovZRI9mWzh1lCYr9M9XZlJX
LVWlm1kzDV6Gl7tCK2CDE7KUGnpYk4MOI31P7q+5g/fJeujh3VsJZq7sj/f2jIVvG5t8ynU449jr
gL/3KUQfwibq9HDFzrUp1GTJAoPM8OBJuxyXlyI6HObkmSm9B50TRVM0gkJvp1fF79ZIFK5NombQ
iC7yLoezbf78u+iJ/LJu1nPnhD/Ksdt2lXwf6DodRColG30w1RUHdXVwJiBr+a0pfqkb3kFuYzYh
TTNS0lLasyI4Eho4KvwQQppP73p9FkkwOM0SofviUpBgwYxhVgE3WomJSw1ev6+jifpV6lcrB2wO
6f57/7wdsAtTi3dINxlFVUuMivzUQxDAfwVJaPnNkJQZix+X38g4/rg9umu78f3oFj6xUxEy72OI
u6RApM4PYmwb1o2/cpyvWpFU3dR56ENPtdiLtVUE1QRtK009VvslzqmyC2amfEpo5D/Tx2bnMOuQ
EpuLk+VpHjiSGZiR10A/lQFB5rDL10Rvr211ncohSSnJAgm9sEKGml7VkgY1obIU9C6tJD4meur9
nUL8/WLhr5p/cJKZOtyhxU9U1YXFSKDkFurKDM429F3StT81Vf0ll7Kx+fxmILcvyvPNZcrGfOre
nWJdEwO/1+bSlEfjTZ/WJvycVBxvW1m8fud1IqljqaZi6fp8kSw8biCYEF7O0KZSqRSqNUrvABaP
NgW9/zNYG74sXdt5XhzvKFLTD1F2Ge0HIviU27/Jx22pc3R0UYbXYv615s+/Gy+dVDwsKc3DA9sk
+mNWq5QLA6VN65UVfNP1uzzZWNKJdWTF1DRpGXoAkzIDacgrmvyC+Cgmcrcty0J5ybvq7OsCBa26
gCc1BjylYN8ZRpBRrAHoeuuAcEa5Egp99DQWlysnEqIRVdSUxbHvR+IjoYM9FUQXHa+9T0+/LTfA
AFzoNunND6sO6HeLhunK6n+ccyzLJrc7rCUfw6NRVgZAcNwUAyhPp8rB2U4KvVi3V/bq+N5ZWWyx
sSsAN5U4bZ51HW13iUzp3UNfF7zvaP3M4QZxb1u8Oi4WmInTDYmi2eVegogCbrieGVVGEPyCBdtI
R/vUyux9dD7Mno6MDGSLElnxxT2b5TJaf0ZDyyB9Z0+5OQLgjutoJ7ZJ9KsJaTa9Papr88iWBaaH
LfGDR/DinAS+xo2kR71auF1pCifZE33HNNP6LHej1biDTxS4Ms41u4tx6q0/lCUVWjtJs+oU9Xl+
KODiPkew/Z3g6aa/hE6AFfd3bXLnaFNU5gBeVRbubyjMtKSFiMkNJe1HI7RDu5GtbsbYWmB8kApp
vt+e3vknXroFay5IKApPIK7FZSzYKn6fabUPu59XZ64OVNtV0qgDADt8PuwklCaC0RVNFHVAOZf7
M1anCTVitbDHvk02QHRalOe1zwfTlqZKBCQEgvJctLm0ko3Q6aryWNiCUfQ7JaavKY6MR7GE2Cep
xJXdeeXMXVibd9E7/937sl4PoFJsMUw8yVFCwHqwN1fTuLIz5vhksU4GrfLivDtUykqL+IVzHCZB
MAHb6sT6GJhCusuzVAQkppmbArrjF9r2hBioI0wcnz8KljhXq4iveZAri0Ea4LqmuOH2p0XVegbB
Ij/A7QxbkqyVh7zSJxiLA09bGfGVnWmRd+GGoNrLvllcELxJ9IZON0JRyaP1HGycXUjUfEOxEz7v
qyGZeIuudZ4pb5nZd6toFnCwqTBjzt3H3Ulvy/YAtbx2DNHb2zeeARldQjvcyrReWVJSHOQdCERM
TX6rcryzWgWlPDUNVpVWl307CUPT7cO8PkIXBRWbmtMTYALyLKH0WjH9YdvOl66uKjJNOBJ34GJF
NQ8+cvqmaU2kzYAOo0wBbWB0K5I3H1YQK2QfrPlNRri19C3AOqHen9izU9hIsJm3EaSQYZ3slcLI
PiWmQeg02yI05QVokMtZivfSfgHTddEU9G5kQ2GXrTC9doKcGCtb5eqY1JnvwSQzoC+dWDhFBXTg
bcGujEdoVEb1JCZtegBJX6/4lmumDPa/qOjzRbsURGt6L8vzNMUU6AmbtAc6KtP4M8jFcSU4vLYd
iIU4ApCrWZCPX3qxEs6UcJCLwq5UMdxUArFu0KMdcPuquWJlvma4Gpk80ViqXcEfHAC3CXFhMKEB
na3pcstTc2WBrllha7MHsGHKy6I4p0gy/QQcSA+Fk0OpXvjVtVb26Te5JSpkKDWV24b68VIHxZDT
Ei5KsExq2XpbuqdqJ1a6mVvVWqnDXB3QO0vz59+5iYz2Im+Crhkq6O4b3BF0mMpesbLX5lvx4nph
OKQmZ9+Hz6W8f2lEgq4eqQD4uSU9F+/oEi+fU6XPDxb0AROcy8Owu70ZZsLAjxZpybMU+CGwuogG
pjKJkr7EoupbTGCJbP1A35jjWXAA2IHmBfts6PzNiBDmLhNL+W+Bjs9agz8iUPr46favc22SWUhY
CiVys8ApLscfiBTewEHNmgPBq9EKwqYM9G4lz3fNiKHpsgpTOZlTdXGj6SCMw7rQIEEPK5ne/T6C
E6amz0lfOQPXVtOwgLzSrInvsGbP8m7LePCSiMrI5syibHAAnIFU79HI07p91gjjirVrwzJBSVim
odJOuAwP2gFGPBRrCmDAmneKodM/FHhQ9/MrhMyApRL/EEMuk9pGYlTK6OMNozqt7nK0KoDZK+Hn
l4hp4wGFN2ShljMHyy9M3SE9+2MPUizpLdWRQi34bJoI7A9UiOShFN415lvp/N36mFMHrdW89+NQ
Sc9IdcJY4GXmir/9mOWYzYAN0gzqKLza5oV7ZyaFG1MT4bMCHuyFd8KIvohUJse81yxbF7t7s9ee
6LX22OuGdyLXfdStoli5W+ZQYuFZON+SQomATAtNRpe/xFSKrdVADAUZdydLmwY8dPZFHTSRfom2
7xVavOGSP1SdJa+laK8cA14C4LBk+AYJsRbHQMgDTWxTEIhjGinwcYg64P0ivFOQ+HPa2uPfn96j
XDwy+WcFgTNg2JdjbWVjSCcRL6IGAej5Wqm2Rgpx3W0r8699OaOQiRhkx9hBmm4tnwLkm/2hMlhW
UJo+nX5GfhizyaAd3VqT/fs4g5gyFUJE3h6glefPv9tB+EraKRAihg9RCwV3zJPStEVwI1+tWtF+
B32Krsjt0c1ztBwdJ2/OMuK+PgiVBzFgdb+EC7rIUqjfgHR/K9t++lW2RuJKUibToS4OpyJQ8j1y
O/UK5ffH7SopJE9kXjlEkXi1yxGnWSn6XY/OgJhUsOzoxu+kMl61jORUadGN06prEeV8CpcDZq/M
a6qQYZ1Jd9/Pcd3TgyTT1WRnCI/RO9pC4KB32Yoz+PDYsCQVdmhuOPYnd88ixKN7HQRcDmVRFQnV
5JhZGP4oIadR3QqujC9l3MHeEZsB+SIjSeq1O+LKntVEnVCW+I/M0RI7SIuEEWeUtuFp88qt5iO4
htC3FLzkdaVEK8fwiuOjTMIzGd46cii8By6nlG76WIXulIOv11/wi/GLhE6U26kVPfBqHWjPsZLy
TKYxqG62Mp05hi3UdQmlp7qqlXdl5qnFgs80Ca1nwOjlLyMnNVwTNB/acQm9Abnz5levE8tn4mAh
gEIDQk3nWukHn77KmARK6GTNwGpC23xpV6QpWSvpqrC1UU1yKPY8ZdrRQxGuKUheW1seXeBPFZ6S
kjp//p2TgBMs8kCd0hdat97XbowUYzNKlndqQrU1VuLGa8YsUlZkHy0a+d8AFO+MNTBTBSC1c3si
q34sJBp2emhfEBvI+5fbnuiK89NnEyLFRINCn3I5LslTtRGRohxdFMP7HTXS+NVsjG4XZ0myp5gZ
fL9t78rQyM+DONbIBpjABC7tJaoQpu2Y49dzgzaOgOJlVcFolPM9KyfkiimTcjNXIkMjU7zYG6Ge
Fn7dRIj6oU6CSNDQQlqgTZlykBCTytzbA7viU6GPY2B4OXFONl4OLBoyPfFbge6lNI0cD9UDuClL
in6OB4H872asaNwruWtWXk7X7JJqxKTyBiRZnLy2gfcXlgTs9rSC2kMbqvc0MNErmoXB1z5X8zuz
gxL69mivzS0aIZSGCb74YP78ux3aGXSlNwIEDXNDgetlnPIihhHSMGp9JY1zZYea+DkNUDYZYwDp
l6Ym+OaMDjoc26uniabtSd6NCJ/t4S6NXPiVhZUky7Wh8aSeSyfkinksXtqD09ovB9Oi2wEW3YOM
xKGb+lr+NCHjuLJD5x24uBWRNlGoMxhA6bmSL01BvylDCuqhveOHyb1Kz7IbQd60vb1WV61w72oy
6mmEUgsrIrybqa7hTZBYKzelJ5qnQAj6T+fBJAqOZCMguBE12Zifwu92BOzHJElHKC/g8hpgkhFp
+d6rETU1d9RMsVxxkdd2Bdmp+R1DUKGay0GJSJG2IX5LaJrnrpkekUehLYh4yjZKSPRuT+E1a+T3
ZvgUKWLedZeDK7I60pWCw12NpX/MwkrZ1jH8auIwFKepn9qV0V1ZMjwyWWiL5iHKpgsvGRty0dNq
D09nVxTUZAMRxh+UymiuvT2wK5sdE3NSjPysKi7xy0OhSnSRc46HrjPgZQY34BpxboZ2GHrV821j
V2aRSaQsSZUd/YWlMW+Q0KyDwsbWrUCDn120yj+zamZC8wSSuGT91eDz3pEbm0wpMQmV4eW1jTxX
OgQDIqVRB19FLPiuKsPgVLeasFGhJbWHAW7j28O8NqcE1ShFyOqcZ5qn4d1JCFC7K1JBJcask6NM
JXGTpAqc4ygKr7jGNUvz3fDOkl4ACQMRhL5B24TdAVcNUSzCqB2k3nHBUt4e2JWrxjLmougcm3Cn
LAaWIgiQBNCl2QgBN7tp1IQvk+5ZsEPU5Uagy/lolKH3/R8Y1We3wnHgtbQwWqUWTDGmkkFozSSG
wEC+pqP+NUCmdyvqpbLt60BdsXnleYbjJ6oGmwpkYSmPU5tTXkcKxLW8lCQbIr2jBSHB99ELoj8R
eUtftVSsXE0Qq4PcD+nKmfwYS88VIVwoETU9V8vDL6q5MSgJ1EmtMUiPrZyhJh1U/h+CV7bnyRS8
TQ2h/1ko6pWb76PXmbcrJ4U4moTC8jrKUMcKG/KTticDGqKc4W8iJZIfby/oRy/Aq9MgDwmkjDza
8n6lebINQxkiCgLq4NWfgi5AgrfOs60Kx/UrJLb+H7ctfpzQ+Z1LSs3QuQO1pd8JmlQIxIoIIm0Q
/6V3MtO+WBCg+HZFSWWrKRnt2JkvQpAOc/waYuGa9bcoXtJUet2XKvGdkIsh+tk8tuEsT1xD4GDa
PbJY8CH2CQQlIbT4vQtxahHT2S5If90e/UcnAaU7G5lbklwDmdKFk6AaQZiMk5CHWDnwzx9xocJe
H5jm9tOWSJGSGaKM85Zgv7TE20G2poRbEj1yI3OzyexH24qp52/p1R6DFXf08ZQq7CMTv06chmOY
J/6d96sjAcrRBmlsHdLQ31wgLjxVsSvFHhm4Jst3fjqWP4veKHbRqKjfbg/242HBOql0wM6iIZEQ
u7TetHR9t3T72qDGopNU6PCfRBBH/xMrJkV+Kj3ASxeBACfEBKENrRypbesYjep9Zw7C4R8YMeX5
1IP0hHT0cig1OD8BRBoT2U/FFwDpMOqHotit4cCunHyS2zKpSsMCNrgsJ1E7hcCUFl/bR2PJtUra
HC0p9Q9g/YajaULsd3tcV3Y+Nbi52GHQRfoBDVb78piX8xLB/qJsks5M7jXyXmhxDeqX26au7UVQ
l+K/E5Zg0i+nMIUyg/cWTCCG0dcHMSpVh2TC3P7dJ4eirkRIG1GRh7ug+EkPXLFyFK74GMI4ppSs
E2D4JS5YS2JIVUWCb4jcoKwoySh+USHLJ485GNWLjIxwh2hdWL6ooT9WK4P/GBcQYdG+SrGHDLi+
REvlkGnJGukXW5py8SeLAcFzJnMYnTbwkxqYYxw/oX+m/QOHg2GwBSwybmeZ+2/CcOYM5REwSmXt
CPyGB5iagh8SPJIrseviuHPyUPcCUcgDAB9OZHe5wF4XZKmljqEr9rXmSjCv76S8i1Y86DKp9x8z
Jv5MhLyBR/2lGSTWUjFU4J6MqFE0FlxpaEEJm1yMUN3WIWSgnpgdUdT74g3esC2pdj56bfPJ7fzh
11h4BLUQ+4bgNnRD2PntQYNFm8Cw3+VGqrixNW1yHZ0jTjOJN4CMm9uHaXFu36wD7gOtIpFJJYNz
OQkV5OUhot0hOip+e9RKfdxAKwy7aditlRmuLet7U/O5fneH6JNijFrahW5rWeGmURI0S4c6X1nW
heN7G5A1J4ZNojkePvPn31lBdiPWgjAKXC9EAe0I6Y3qOfVYwFaljJElPhtF430ympuNgqKnykd/
+dyLv5hFZVRLNNks3+29wD83UKq7GTt4JVi9MjTUx7k8gM7wv2Wo3NIo4gkkmFxrGM30hJSBEsPn
nxrynlb9mv4fo8Dj394gC4fzNjRKlzNKC9s8Ri7nM/cMLwhHKP/TQYRnNItg9pgcY6oR7kQEyhgs
JLSCrt/5bUm1/bbxD1uGej57H1wEQHt87eJKrpCIUAUvU1FDaPy9WHmjowN6XbGy8OiqThZdlAmj
WECFWvDCSpuENK/ksuT44eh3zgiPzUNUDtZG0AdhU4/c1imqw1uofvwVd/7h+GHapPgMFk6mnKIu
XJ0V5aIXR6niSGIeSF9krejKbyHkwYKKDoNRNyvVqGv2OBfc+cRyQNUXZzCY1ET2BLQ0xhg+HOg7
TRfKh8SBBbFyb6/dFVPk7i1S+ICbOIeLoRV0c1UxcBrEBWFA98pscgfuZVwagky3TS0ignkBQUFQ
YucfA6b8xR6N4AaThrZnVLWYnwIvK3aCN8H9JSAT03TU+D2oPp0oHZS7XtH6lUX8cC5n85RGCOpA
7rBTL4+ILFgWMXAgO2xScydMjWyrekViWkQxslRz8fH2cD+eCoUIi2ll8xAvvvX+vnNxhT8gVOfh
1tC2UNGsQOq8DINmZVI/jurCirw4FVAWWwJ6sp5DRd+YtVsguxlA3UmB9dh1irbiZ66ZIzs7A7Np
omB8l5OoZeROQ1ikXJyYmEXbAhrREPZODanqFi5bFVpDZFcSKBs/P5soxZIGIPQn8b08EqQawe/L
Aszcuf4ziClj5vUn4UAsEkwnXA1kdKgAceIvR5fkYxLopqg6I8P5aYl5hlRHVqxk4D5uDJofRJ0M
HO8lYvHFHEZQCvho8sBHLFP10UzYowXga4fPThhW5hwRJVESU8vUVJ0rfVCYsAAXqkxkRrsrAjz1
2n746D50XCJPXNozqbjq8+ffbXJS9d6ooIHjCt2Y20Egcr1BlLgfPIr1twf04YqbEU3EVAqPFxqF
llccaq6sGrScbkmb2J9T3KYvmuaX2zKCjKk2c8ROSaKu7Pdr4wMJoVC/BRZA2+vl+CqIrHUfDRo3
CoOSkjEw9lpGnGIQEDW+Pb5rpjhR3C+8V8iLLLaFliDvQtsXFZxJaR6KAHLTvDOlnyoAw08fprlz
DwwSGfU5rbfY5+JUhmPRmrGLjG2+s+rk70rR16AHH9eL/UA5Asz/fG0u/W2tSLAG0dXKBjTGr20+
Te4kqMEdPa/1WQyK5JxNQrVWG/t4uC6tLvyEp6NfrQZe6CpSBxNuETa7vO7k/e21+hiLUNQkg8a1
Sfs59c3LbaENSKGXAo8S5LnDL2ncTvaITIqTqoV8koLIS+2w95S9GjTeH7dNXxsglxgvW5kYCJD1
pelhqgtBGAbeQ7o+wBstx3cxlIjuP7BCUpvqPtleWsgurWhRC+LJ05BykbtuqxQ5FOGltJbX/bjl
edPgCJWZNYta3OJRlRtimklNELliO3ntLu+LWt5OURWn+zKVm2bFJc7b+l1xkWFgjmYUyLN4RfGa
vBxU52dqWU7QOHtTqe78uJweMy1M3Kiac1VW21kr2+TKESDrBwRnzpsTHi/WKmhUVeiMPnJNg2ij
aSRqVoaQm3seKg3yFYV51xl1nW5uL96VacUfA7rBqs6duVi8RpiDr7KDypvLB/L+aDp4MO7DCs5j
fq1h/sqkEvyjGjq7f/ShFpMKV+NoWD4EvXXT+DmtZ4R+DugDU3dC3aqDfazmiJ19eoQkVUhjccFB
EWYuYjnVgC2ybltEeSiGOuSWvBe9b5T9pOTdn7dNXTlvFK445iSKKecuEVRNa1AFCFBoBUNvOJ3U
aU4yWb//iREy0eQ5aANbPodFqfDB8zWpCwAaKdVMRO6yt6aVG/TDviB9wjVG3Y+czQx0vdz/A483
iotR7tJXXj4mpN1daNr7XTBK+vfbA/rgINnv2lwQI0qklWeJbsuqrPKzJC3dKNeUFw9klncIp5EG
Vzf3KhE6WL/sTTj4+6KMX6O+tZSVLUIJ9cPS8X4CKkmAPCNBaKS/HC/PuZiGz7jcjJqItrItTEoi
J1+6ZKp9RFZStU4nJCPTKUGuz6zqCCVzM4X6FL5Xa4QH0wpFKYXPFqLL4I8wBouhHvrELIRvgYFK
U/PdG+Moi/aG0NXC7yyNBA/h7FBEfMEOYWyPow0icqKH9NuYdej2NB3l3mjXQL6svHRDYQk5Yi9B
P399MJXKz9II0uZvqRGL/vuEjqNyX6VGlf4uY7VBc6cdQ2kTCXlYQlaNmn16bIsoPIpGpEcUx6Ju
/DEEWUOBPGv9KjK2shqihouAbNdbNhU2szqLycyUEClBYn4jvSOrJ50+SvG3VdP39DXmQQgTdk5L
FOKwzExquF0iRDDpN10+eEdI1NMGbZQ2659RTtVplcybyPPclCJ5jBZJY1VfB1WpogeEsgVln1iW
R4KQseTazzIZWwSDlbIfDG1flZM/KSgMReRinERMLNXYV0gO9LsmBWqFaK3ZzVTrc4HMcFKrtFJ7
HFE0cvPAQ+stbycp+50UmS7DvA1L4Pey5jmLFlCVF8I9eNncu29CC6GQspXqkIcKglJuqoMs+SG1
vkhDqzKhQ/cMrSeYVsuHNmIz1GLZOK2hJRGa93DQpK6gCK31XfNGo34tEB8KWockU9Y+13lE0tXu
siipAp6yniXtA0Vuhic9HJqYV4Q/tSX1ykgUYAVO5KqdvuuDkfgoZptdKWxhD+i75DDr3AePRtAW
XWfTMmNC743wFZo/TeL3YwQ9KHEUTKSjPuTfK4Nufd5dkDg336ZR6RGrCGEXFR7NWvGTP1FaiWXf
SQUB5WV36qtINqn4i1r7nOuBqP0lT5PqxySl0dESncBHwAh2a7OrpBq1hBLOS/SPcuRHbNjqE+sl
8kZIndO20M1pN/palv00tViMYhu8RAB7c454RA9JttrJot20ajx9KVsTGOROqK0RrQs5yioNCUa/
UdrKDs1J9v6qq0zW2MqeXtO2IIyjJP4wkaet6VdXh6nqHD9CLuVnEViTdOzlQp2+qlnV+s+KhXj6
C52tQ+Jqlif0Dm0Rk2GbYuNlbpeHo3hOoXOi2Z9k/PQtEUCPNG7e6hhH1tm4G9EuVr81kdlOW9PL
8UCICbR1gBi8l0u+sC/HhMqrnZXqOP7MVLTnA/QqRigabCMWJyAiWSRklXhSKjktLGfy4OPsd1kg
aAbiqYFJGtCe5JhaAMJhdHEiyt2l7fRbCwSqWK4X1KCAbCkfxVzdAhHKTLrlJGEaJTsSp6z/CcJS
gBKfjnKoo2V5VlG14fgBlmyPuenHf2hlNSCxZfgiGp96UECcQNfO6FmRPTVAZFobB6u1f6YRknBw
pssoyLXOjIeo66OByKra3Me5qCXVoWqSoGh31UBbMIzVPAoM3S0U3dPuMiXS0xbeIhRfgkODt47A
SEtWgxwN/DWaI6sCMh9O2PZmIR8mOL6L/iticWPbPmWxUsYWah6W0UtfKy/n7UN0h4BANNckUbUe
mmkY/h9H57Edt65E0S/CWgxgmpIdlJNlBU+4JFlmAAkmkAT59Xfrzt7g+drdTQJVdU6dfQ2zfp+8
Y1/sck3XZJvd4zRtRAIdErHW40NbD9twMZDlAbPGbU2nahJ7vTX5G7cemsfJ1CAKTV+t0bXrqMn5
E1Xe1D23Edv4uP4wK2E8ZIm0++sRnZyn3kK1kK22WpZrJyS18HmjQZ5fHNONzblpitC7nmKyqDKO
L+czMpAjoHtthG/ne3NeCbomIILgdTcNi7W4DXOvvCfZvT15TaLu0dV69J42SqbgOa6CVh0ZN43w
nBC9u/I+7JeVxd3eh2L85vnMvr/4TJX/ZsJ6YizAMlJy5p+F5EDENVHp+BAa/4zd2mmup03nwQGy
7ywzVSfe8ObPXiwcgDXt0N+IQCXNk6cq0JEuN3D+MMjKbjecd/3bLt2tBJSWDPlXtFdx+1grEUeP
ZnD25A0v0NCdpk5UEQnH/bKdqVU3ky7AfDd5HESbf3fJ5I4P2Far9mQBOyWfPLIdzxzp1EP1OIae
1n+TXNYhS4Uj3wNQnWX0vyu5MJ1ORTd6PNU8I459DPwWeUrozYS/9LYP+1UpajBvmFPJWH/Ji9g4
+kKuUzhFJycYC+teWBoFwuV3ArTHf+C4V+cb6tig4XuDn5tFNhlgX5/eaO3ssz2vbbgf2NBYJvBR
pisKmyZJWQF9gs/440odS3+AOhBupJ1/R3PrOE3axcPEpiywOZN8DLJ2+peoki1kqrDjQS9hsyR7
6GWq23wAEOStt0ZzkMZ2PMfx0rB/ju4x3FYiWH14TCVxQXFnOc+xHkzzO1HmIWjC0JL37BG+72YK
HwgeS7cDoB3YrsJW5KhKxi+2QDh9yVfR/i10X8dMK5tFMQ3u3RdXMDHLfJ5FP4uGYmy/pnmPnzB4
cWMnRJvbx1Cv9qLg/cpvVOnDkuX0Gd5iF+H3h2ys3idMPU8N4fp/Qcqa9qKHBvrYr2v4yNJpYf6/
Ft6L2AVV6sFjv9LAJOZfVArguIIySNrzsBNscSbMJAcnF+Xwa/0uGYOLfSJbP8Xu2750bsSPte2C
7PrN+cFN5KUDkJ20gwwjHlEEwdA09amGyXtDd7MRx982+0cluL8ve+MNEtT2tGLBNqY9jlDsT1DH
XXmSji7ONB8khvSb6qG14AsqDz0IICeDcAeDGvViPq9cb+8+XswmG3LumCxQCz9KtTWkAi24Wk22
jeusLicgQxtIjxjvGElxSUF6kF2J04c6Yq8KIi+2tK4BBqp2NJa4mjWGVCq4hgin56/K5s5TeD7c
GRzp6HahOPjWsy4mu6J84rjzXie/00vqbcn0W9ZR8TsobP6vRNl5hHvWWr4RIZxTWXXoSE40OrwP
XZ2saRJPFKuExvThTZ+3Vj123a6nsyenur+0HTs6p9k3nv2t2DIfDnKIRJXWwQTwTHU8muGUtPKY
b7HTZTV/5v7nd2ASvhG7npk89+BJe2SPHeROLYIvcWu5ROqoBdikZ+8jWYMWqES3g4OM+KJStnKM
f67EPrBRvlf1n46fpsqqtREnn63vgH+txlIUBL3G9tcqL6PZaU+1bPifjGGpwQsFBS31a7d4GYlp
zy9kAbw2jahUsGDUcdJlCWzGe9WAbztFHpj7NJnm0Jx8kD1I+smukrSD2bEBksLZm4rALeEQEpUQ
HIH/9U9rNLXBr1YVNZTMUMACa20EykOVg7W3QQTV7dAXflJkulgj99Dxe/Z3APy8C1habXDZ+Q3x
8K0VkuoyAveQ+mwGLamJDIfZtFeyOel2Efce1qru0+3AEoiYMzMdQogkwCEH/rO+ihJ1XEDQNJcA
54MCp7iOrpOmjuQ5bjjDQRknWn0rQG3rd0joylvb9NwndVlVYN6nJBlPZi8cPosLFoJqCRqyXrF7
XOV2DF68YJviK52zB5CV/lI87VGhnbTHeX9tl5zicllXirxl7xPvEHaysBmhU8kPx9lWD9vgeX8m
mZQ3VdO1MjWOXxgOw6SuMp0vHIzr7srfo+dsf0Sn8iQVRHm5T94MpykNsDi0b2oc4F4e1GRmfcdr
CZ0VPzw3X5hXjngoqWuf91kQ6+J0XnXducGcZB2p3+CvVKcgbxZl7F/wUwXLaZ9L6NI19cPTwrpJ
fcxtZfK0QKMuL6pVDOFJYdVR8Jxi2FS5yRkH7yJvyx/eg/smV/FjiGKbsz4xhJyOib/gBs1tmZ93
bwH6twZF0Z4F9XQP+8iHwxZHqsqg5XF2oWwApAX3kPTtxci+6wOzN685oB8t7uUQGZcNMUHPwvsV
VmI5E25u6wst47G/plaha1P8LPUFQwb+O049g5ObrGQVngWW8hVZv/323L34W/bd+pfol/JjLVRz
owO8eSefLv1hr2f1rHMBbdDhgXqDFOtMZ0f5+nlUwuHMbMEXnSIbNhQFTp6IQ0BB4Z9D17rq0m/a
6RmdPSj2jH6f7m032n8a2bHbjmwg9VAQ65C7QHBrZdh4ycbKGxlXFIOaBnUBBveAKk8wxc4yU3LC
o++MJxGNkf1d6wQWtZGKctgsTnTcm4V7KJ0qDbuuJ6uuSkMhyve6YHM+xbTmtM81NOHpsLRD7p85
irtbTBQ5K77+HrJ2MydhKveanACMFMk/Z/TsP8eI5N8kAzrbBXjsls3OHCBaxhP3GQa7pqIPab1j
HtCe43v5CYu0bjt8rOvKpktR+i040GT3vxBL6IFMAu5mN2L8HedR99mCFfavfLbTz64TxoCFw3gc
yOFgCnxicwX4ch3keE9KcGYvS5cvvC7dXvwJdb/ehbvMPxKzicfZ9+bHRCSrgq00+tgnDaTHNPrh
exyruh5Oq2yn6pi40NtSgILb7To01gFhudrPiDhSIDxiM1+1T0YCKS+wQg8wQKNz44yLw+Cm2D8m
B2A0N2esQWGryf9cVwnaO9m27qPn8NiP0RzXt17tOf+8uV3vFsEc/OQPU/ixFE39XALxaVhpbKar
OSwokQLElCXd8PgsFw0mXPB2a9X+s4MjPsER1R7n27b9qjpDJMvU7U15X1eDRDZtF/3tNtO4ZeuW
KHXchGwanJvNfC1a2wOR1Nvwrwhl/mfz++Jx5gp/CJvSvJcmACq38K19RYMZr207uNT6mt88JX/F
ulmjBHVg05Q/a7tywrbgyK2BQ1CW810y0oYD7FKGrmorf9qEOKgeXK+1MDqcKmAi75JmdFqmbZmB
0VZBdEa5dN9Do4KQbJJJ3Msx4HX3WLuMGFTRwx8sa+1jKiMb0ZXiJIhRm8SWHFewmRFvsu2udjRf
eVoBN+9HbzDInkYac45qvus0MS2wrW72YFDNU8RDli9S3udDXL7gvGieV29mDkTjN4OR6pMBUB8J
DJD+wtg+wZgPvmGtNLfAcABcQgWCxZnEFDGn0bYxzHIAh4zLc7e4dIeoMSdrk+SZO72rDktQ6eua
DW9zOXZN+KdbfHFra7EHJzcuSxCsyT5fRcWYPJVAK6FbToodgwkAep5t5TAcY9dG6mJwpQaTJXv5
FwQQFE6j8+Za7iN8sXXuTTYGU6iJO9rEmm78MucWKXI9LUu5v+UF9KsbTougBRmrPNA2sVlBDvfQ
Upy+oLnL+fB8O1uyvdF0+8+B8otfamTRN63MEICBFtQAB09tzr+mqttr1v1+jnCmV+FpXKo+ytii
MQ9ggReCe8l24AvY1zDbWcu6J9PNt1nZ76FOl1iEw7GgbA9+0FAwRZeVj5mwBEEOZLtGUcr7LL9Q
+PLfTi+nV4md/g8ywXZdNHNtM1M2ySsEr+4vk8DmYZz79rMOdv+y42OOGSo57a9FJSItA88/Prg1
yS99PTUxf++88UQJKJxH4LKLl7rwMflmOTOYg3jB9NQQ7kGz7+GK4PSMhgc4yGpNCfGt3et+E8Gf
ZZuC2yisx4+mUvLVj5DQ0kk25hOUDWQY2zD/zKa2C0FtBnXjpeM8xR8ozBTJc5kUNzvA7zHd+BJv
AXk4FatVdr7p54IixXFn97DlUQOJmWSCEJBRV70LrFnA2UPJvxvyGujQwe3Osq9zEKPLaGmBWCul
+d+rbjjnrVhvQaIDBQmRYkFQll5UZFPZxfORqgmaopz2+g2bfv7gzeG6pC390Q4T8KdqG+TSXeiQ
PMJ06cOoywqfhf2reNzGD2/Z5DMEXcnZLXb92GkTvwaF726XiSrUc2/q7stgsb4lPqLbTlVYJTbt
SMF4cyyD1NTjBmb5vxrcp2bRXAF5SWwmR2wYPVrtRK+z39PK4SKWL+UCJS1bu42tn3BUtrkyTu1f
NxNNMrWv380HX7virYo7YunoGXIa0lgS5DRRtdy0OzCXtJcNTF9e8fBTiLUpjuWwEnwEOItrqlDq
Xvv0E8yB0JTPzZBDJ94JSjjnInEv40lF30Ur9RX+daqYZqHEcE1sn5ksR+A2dZ6vmY1FXB7ioMdA
3zAQIyqTvfnbCrHpa21MAq7VdN4pCBcqem3qHQL5OE7vzrAmDyHmPrz2mkiSVAVtM2YJ2Y/XSJkd
xO4Rxm/RKtNnvdFeQyDrQu0FM3fwU+MX7S/QStGawSH298xI197IuNgSrkJTPcWk8EZp25sqOvnx
7J74jfudyo1V59abxDvmItbdWXr3pkPQBNNNw3bceqFQiZ4jsY7lFamRXI4lZXWZchaJi6R07HJ2
ij6KDmMQs6UeFBwykmHZVe42+/1kmiE57rZU15vexoAGLNj8NBHbBMEx5FbT0MGrQzOP+qKKEIoA
TAXlW5D3+8eQWGc48Buqm9kazz0k68TD3ai8fTVC9Z9J20gQfFQoX4gM220draY80DPrO2M30Tw4
RDGY4inpGQIfbOcbqDz5XI3vrg+6jFDgWc53MveK8BDreNg+1S6cKdXK8BaI2PArOJTqdIaTr/zz
jwGAFedqTL7CoBr1cRinfX1f89n9FSMcXmyLU/Li7AuU+3ZNvtq5a8pT7Gr9QnC6fJ07UY/Z6ov2
3am4dVOHjvv3LuqE0KUw6U7uGPKUJuG8NkcxzUl8tHPeVxcjs+4p9bR095uiSahZ4NL3v0I5MV50
rUcygM8AuzlUcK5sSlRpZ49xXHeKMYff/lKW4ASi03ctUjuW9t3ImjLUi1wdHduGf8yhWwb+ahsP
0XRw9s3eUjwP9LJbsw1Zy0SvOrKd38KoRxP6ENsSxsVXs/+MFDZnGB7jWsTx0YtxnGTrOmxrtleB
ZjIFXtDJxGZBazGdG/usQ9P+522R8z+LuK28iyBZ+z9DPpNymkfz8AO522lrtsifmfRAKuuvJumJ
hohO32c6RLAeU+KxL9tM73vwMNerulkcseqDha9dZcWObS8r7UiIfDmafj15HjUGDpgCG3DbtyN0
Rpb7nupx9hz+70t35/o1ddtW704Lz7bbZAYvNHxsG1wDqd3mnombaqM7Iun8KDV9OP9lId7OKcMQ
pz+E/Mz9oR1FycCqT4qHZSMYJ2VQopzzgmt3PQSWdM4saBOArAOTiNsmz6cnRJWW3n7rtPtzfINr
tnLmmCZbjT9eUU2nIneXZ2+XyX3fWmPP2PXrh0kXrncIyIh4NAnhjeR5A+XLdLh6yFVuOVMJOBO4
utOcMDJ6acu6wONRF4ubdZ2u9lslFa1awDXYprGZA3vsd0Fwp2j2tbmuxti9GPveLGmP/v9c8lQZ
nDVNDECdLe2Cw7jiharwyhSpxe5FIxoGxXku/Hg/EEzcI2XmtSnSmNDxPAvn3H5I3RjnXNKlXjJT
9e+7aA3/lX4CBbJdCwPtmwcoSoOm2Z2T2gu1AyL2luc1EK1IXbfaJrIxZBMhwlRRm/Vtj+F7IxvL
xpgu/H1lzIsfVt2t5KcFGTrtOlDtr/EtItH4O8ci5yD4Mwohy3bdmfq5BiGgWocdfF0+4R91K+6m
BuTvpyirnaGkTNRzjkIPHzoSyZYJ+oOHxNZUTmwXjWXqOEDK03Br1GXue+z1GosskwYkM+hDROU6
ZjMaX8svuXc0AFYGYxbUvfyVjC59tcvS5ROSj8sIY3BnCqF5VqlR4Kp5C0z/MFeUvMDsB3XZqpIa
YynEMhyWtVw+vXxzGuq9FQYfGEr30jO5eB6Bmj/i/d3bNDB5woTV0eN4bFH7bvcuYABWFoH5/b/I
AHM36b+9ebT3Air5i8i7oTkm41B/A3HnOu0Xu3+umxjv/U2X30NHhAfNgZ/f95sOOYLyzntZGkle
78L06SLyOu8rh/L3ykflGUMX3efDbPX4J9KCwfy+LyRuzXHZsJJMlAt5bXVw5J6T9yho0xOtKsBz
vwi2N0zS4o9GmeAiS0o7pc3sivqWtFL0pMIMy69+i8sNv/8O9qD3ovF7dMhsoVoPvwUhjk5GMxrf
ed5aM+kd7fRb2JbKujSzc9vUPyeNLcv8UXN9mmw17nKNOML2LUbmSKR5NbnhrQ12GSLNtM2jdTfq
Xf5Kfe9ZERJruHDfxdHCYTVGofM0xLoerqc88iwCU7sEhyJqGFMSoR17F/MgicoKSFgJDsbV2z++
oZ/DilJTZT3j1Bd3LRmWKvLx1jSQjD0KokmCCy5Bl7l2myOEe3vbPaqfpIFTor3thmPPB0JKBtGW
hrHo/uWilTLTthxohRe/e6ptMq0Zenk1nRKpCX2BXek+gjqunSzE5fMwUf6PHAdxifjE+sjMZrx1
RorswpL+nrf9kirOOtaTliraLiUbgd9xUNcybd1ZthkPyfa2zLV4Ltx6rJCCx/FDq5xp7QJITqWz
XfqHkGjSr5Gb555Js/tAXm/nPQx44XNGdq0CvfGjENtau+NrzuTPOdf+Nj+0jju113lo9j0deL3C
E8uI6H+1+Ak8/skaPrbTRC3vx1VS4eaZBLjLxS8/tWI2yxLlSEMrRqWQiXpVPnhsw87H0Szjscgn
JH6LlY/vd/MoKsbGCR/hc6qBr7qgVuhwg346CmH6qCeO4myrLU9s3DnRP+M72xNc1mW67uOQK2dj
58bNoiWwH8zBI5lNmJDPIbG3kMYl9vifa448zL7vfMq/rmBuRwyNl2eMdfe32i7u+6aa2E0XD2A2
S+/ddxitDJ4JeSZsFZzr8Do30RKljdOi4QdFNFy2k+C/DMF+oKSVURNkg4qDf+geAWoHLoIfsbhl
50rLiTaL0Hjni9kJY3HNobZkCvnQu9nG1vndCDl4wJ33oAKOjcrPHDlHjI9K5r8HsuS6J7X626fF
yfXOB4LQQrPR6GPEdkiYyWGZzHklO/2KgY+zph2P0C+qJd0cCj8XIGvjXfhnWK3+uxPo6gWXavln
Zjb7TpSnW57RqduXoa6C73HvSptS9DjM/NHmPvtukLc2iYd1PAZL4n5hHO/31MtrQgAgUUh16ahm
fdWgu4Irr4QAfDC4QXiQWez8x/toB6aHAzpxtTQbJR7Om+EYKlH2x2ms5PVE2gRyk9XyO/dbJgFu
F+eHclzD9RRVO27Cag4cQcfQiam4LaAd85lRBkRmeV63UzfPfpO1/HZX2u0ctGQWMr9Vv5rHXu8U
tSKf8iDbGFf7x0AHts56p/Gd6z1vxhx09RC8C8+iCOkCiO6ppoF9ipRw+ywJhNguq7H0nrHDkgzg
uCW1QdSR4dIZl+lM8VMHpEWe9/eN9vuGw33Vv8SIPMYtDe0j3d0+enSmcClOqzDtn6inOsoqzbA6
bUQRcJ95Tf9sBhv8ZeeC+YxWcxelo2EfR75JkgzdW3/bvP1GjYAiIKzmTJuWIoju8er26hBzD++H
0sQDh5IIZtbrFtIhTgXwluacN0NUX3scH0yey8G4RziV1XOtio1xT7CK6tjhS5KM8zzGyr0J98zb
ZtzDrtrVC3tdYZu25FkU/PFxP4Ta203KFYnGMXPTfE8E6MoDio97Fa5trsiwTMKrUMXCMtBf7a+S
r/Kl33eWjG2dVJCpFWdftpReSdyw7ob+xEioeJiAPLdseITui3DK+ZV9D14/PecYULa2t9OhlPEk
s0L0WDFkHnuXU83794FPgANSRhqhy/M5bBVlFi+n9sY+dStGDISbYI4kN3Giia3CwcAFal3/3Bhy
37gNovwoLU1EKklMPenFiPom2FbA47F1bJUWC8lEWaMZqF7EWxh898FQvmqOlJIvIZovO5eS6BDj
gZJPu2rmm006XXVDdRberL0T6XOw6KXKgqDFVEPlwLTGdRd3PLSLJxjA7AUPTxkE3fuyzXyQwa+K
x5am69XSE7DiIzoCDva4z3+ruOg3tin3CBsQV0d9ROodr/ueMuXUMlNXWdNv48z6rD/eufPafYlG
BNU1lPjggu3r+StcmuDoeOU83DG6R/MyLEVuHEpD+C9Z2urvhrb63TB9fZF9iHUi70n0yXxVUL2Z
gdL8UC29vDfYPXCIocGSo7RsFslhkSrbPCLICd1cx4+o7jgE55JpOTeJicasVtXET7FGPPoG7rhM
dTnJlwTr0UcJ2/zFGaJ4TltP2w9NQLR7qMtFPFJP7DhUBv7xUdz+lnIeX5TtnCTlrHZrdqDwneAc
kyNFy1b0FZFHod7p3fbJpBUBMIwaSI9nzNVHY5y6s5UfgWvkb9+J5kcpaFDTKV6mL88pNPUITVB/
yJE1L1s+ICVdPvvXFSVpmDXVMnV4VsisJuzTJ5h26TFZ8Oq3/Zm7sPyM5BoYoqW33SfnaajCg8QJ
Ux1yvkA3w5Yb8a7mPAdZ5fkVtmUyw9DPewxb6c+ZzNIKP7BMR5BSNzpm3Ikip/oXAqaav8ouY4cL
f2/udUPledwAVCNrIe+2h6RepD3ZGll7sGE7ZFukJJ8sZ0v0uOdcMGjjsf3TK0d90BCwx121Yn/2
3M1ha0UM67MstvrJ2xaXoZG7osJxfXR9hl8DZbqJTXe/mHy4a6Xn/x41nf4jYydfZgPOqz8bm3Xv
Rbe1v6ZQUWLjAK/xhFW5/1IGW8cG/lb5dwKZu7zodDF8lEv340CkB1HpSoybOc+OViJd5oT7Qmxz
jZyEmPgchpha6pKYy3QdtPleWLj4E9KCFtQbPu+nT5FANYHGlRy7cK1MNkx78ds1LmaiHkXnh6hR
IlcE3cr3XLVET6fz7LmP1l/tYwuYrGd0KesPHHU0IZtZ/lqcxW1aTj9P8TTJqrvYe6XfOgRhHuik
sVUmGAw4KdpBCQO9YQxHzqcqb0vT6ygbpTdyD6/8odNQyrkE7VEyHG8csTUXss0xDk2FNY/FlGOx
qH+M9qmUa7nhR5vFG715c+8HjLr55mtx34+meGCdhvDc3NXy0nMNM+Dxx6LECxcEBESqbo4PEUO1
F4aK/btTrF5wjJyGuewyVu4dnkkdZuyVMLiiXwtRpWs32jLOWcwblF76Eew9DZ4YfH7w0iAlH3gF
2PIocOy9idLv7cEvN+diFcjvnOGF/Yj7IH8OqGL4nkIxf7r+jspPgmcFYsYNNhp1sZYvbl4F+RWR
rOu9HkiMOfEqcLBhzeOu7AI4yCiwy1BQufsj86a2D7kqtm68EZKzJY1MYdTBNHLYoapv+T37FsvT
4sXmc5FGjhcumSHXukGKp3LrcmRJGXwwx1s5/qKxuOh8NuyZxVbd2VkHnD1Wiv6ajzphbYi8ssw2
Vq6+K54f/gby20+T04b/elk24VGMi/74OR7o0tA8yPGmkriMctsSa4he+j7Eq8u+Q+kXmhtKxIxn
mFHcNSPLBdhjwvxujxpofjuDOLwI5d4thyTvip6SSFZXe6CZYPc5PnUGGLg/ToPY1J1KOi7PdmhX
j8dn9K9UgOZE5o3TNfRQoXpyjK2/1m6P/pT4wTFklr7zOu0DTVHQkLojbYnbpvAcdgyL2ckpy8PF
f+UprG+w4n/ZfGqGzNc91V5UUZ9He+yRCKkb56L2evxMdkfk5MCuh/JYx5Ts6SLoRNMauQ6zUbJ6
l5hyyvhI0h1cplAL/0NjhuO08rmGa704F+U08Eow+E8eJq/3H3om0PqQr/76Pnjcmjx8cv30NKih
tFZ1eL1MeL9SnXTVy7ohlzGTWoNbdrBXnnDMleVxxtg3kg3VS7r5SKFihKPrXPHDjXg1lBXPKrEF
RrYfA2IXQBs6L8NSceDm+n1kifRt9afuTjuV9S/qpndOWlgjzxyug8oi05lS4ppgJAgKiHlCs1wp
jf7p/iiJeOriNGKjdLmwSdCiN7RVOHECeQx7gaSw6EBOPvL24iveJ36EfMTHZIIQ4WOJbwHcQzOb
fMbjtyyVMT3QVoURXJkRfy5jCaYV3BulOS591PgnKEGMtOvZH9+62lu/V80dRCIXivOhNtvwK0pc
0dxg9K2ua06LNovWn64KjZl/BHaZqkgjaq83ckjFNVuLyNjRvtYfspTrNxoff+uoJpUcmFs18f0o
WwbC0A13+gHyb1FddRyMr+zB9cF1GXTVb0wHxlBwLf2MZaYSeEYsqywqG3scWBcFI7XphnXa6XbB
aD5nMeOu/QI6Yl+V92it1nvGYbF/Ungt+OFtJPPpxRSKVZDjSARXdCmQ8j9I+V7fbOHb+YwmH3eH
hK4Yj8UsSIekv2a4XUS7eE+IRCO2Kw6Tu3JWSYkbrIwprrvu14SMj7HKqZxPgT1CH/ZKBfkRc0iC
NYrWtD3ICY8QSvfPCyDnjbBCT8fLkMXcKSEVdoTTDKUveTbdED/us786iJU7H5MN5eGM03a93Zdp
Z/y2czIcEEbmpwLT9Iw+5KqBmWasXiriEfzD3HUjqT+4ACkyVbsxK54CjpzRVTT9McYQF8uYMQZf
iigVEoPgsUG/JcZR9XuUXwzMlitCiihws87xkAyR4HR4InasJ5uJKLX4xORecTf5HtKcxEZOZty4
0y7rcfEQrXxR/KJ4XJdjSYLqFWEyLhMWRwtBczzx+K7WIVVhqNstT9XG8Y6OyMDnklRwmmkMJxHe
rr12PwLlKfaHNTGapK0uyh5af5F/y11zBooKEk0q/JYZbVLjAU5nDuunsRma3xgT/f5IV29flqJs
y0tB4Y22UfX+Y1R4JGxZt+eJNKE2Lqqh696uFDcfQ73Ev4gLTjAfQSrKj02ys9K5+565G+PK+1N2
XhQc6to6l3tQdP39mHTj47rpwMG7EeNg735K+zb31ZhJZ8YVRkUu2LzW4fSqy4Y+tyYWlEMeE2d+
YDIuHzkO0JDYMcOS6+tGCMxvYn7gmNqXzK8VHse+JtFoHf6/B6RJlrRzOnPL0YhOjI8of2MTo7nY
SFa1BwwPyIPYfIb3jf246TBgeBuuYKY4/wqrY//sCGZ8GWMCl6vECaFHcriI+OiuPu0n6efmb1t4
00pBrYoXMnaXx60cF26YPiw+BrNt/4oIm91JjYn6TLikx2PIi4USMdTxQARNHeEL3Sg5M554xG5Z
Ct4bthgo/Gi91Rczev3R9VG1pi7R8C+ouMxo1slst123Jh9kv+DmQTEOBlSAvcay7Iv4b1O3+2dF
b8Wnchs8bXMbLTKrqzowP3JesGROFTV/KrJdgfa4O+v2kkkdqmf1s9MxLQlmUd3tLeYTx+HHL5Dt
rqZ180zqRN4a8B5IUeIyqovxGPcJtmvuFnBKcSH3IkOQHe6gjjnbIXJC5yYoNLCByl2b7j/Ozqw5
buRK23+lo+/hwb5MjH0BoBZS3EVKom4QlERh33f8+u8Bu/0NC1VRGDrscESbLSUzkXny5DnvsiN/
jL+WOVGZJA7oUSsXhH4Aj+lP4KbRHbzWBpxhKKfCBkS4d9cQnwKHNF/imRbm7WcZrPhTQe/mUdPp
I6jcjldpnigPUaKo2X0Z9S1SO1bYjXvZ7IbPdVDXyKBOlYIMUJE03m7MleihLZSaylM/QloZxYlq
I7kLoqmTbMbmhleSoG9CNee5ONSlXrlyw6nZ+E04EB+tvsouMnWQW+i4vWpa1FY14oOmNPw4gM7z
swinQnDQWstRNIikMfph5gAndkhkdN51xxsHQBcu9Q8DuLlXlacBn1qaxVwyn1q7pwbAyUYQMMAb
GjH50VeD9+iR6f9CFGous45DrxIIyAE3UHGUZ/ggID1S6EHPZThwkVeNZO3KpI/pssIQSvcD+M4H
3ioFpsaRXAOf1yAH9dJUSk6dwES0Y1lOEhAmFElcz4MmQx5pGHfUpsk2NVgBn6IK+J0bYi9p0jxo
uZ4A1yhf5LEMfwwmyF4nSQyyXNh/VemUoundZZEKzojMnySXtmsQb3Ml1T8LqQyQp0U05K4WpGZy
StNrexv6G2imwhDzx9gIx+9mq0ufdRpa4kbyJlFwA8uiOYEvlB86cZWSmiaCkt1LZmM+4NyYP4tC
rQFYynNfdoiHlA9xhsuuoKQJGbzmSnlBTx7AJ3Dc9KKCeNVtJHTfG4ffR3z04DxfTlOfgxGhgPqr
jkP/WaaaBqK2HNKQTixbzJaVVBhBCnYz7hKAG+AAIPBfvWwMVBdE0kQb3jCLHQh7/qQCti7n3qP7
RnIMJN9uFXTSNn7VGDdNpAkDoTqRNGp/UfStKuLw0fJi6462IRWX3vMmYS5wDblt6gLUliFUSfdH
ItsLSQNPDRmUpd3kkB1siFXeDz2gVLGtrTJS3REshAXOqxkv1UlP0boQ5xsmEssk3KhdQFk2AdGh
bKTUNG7nd6dGUGmnizqv/crx2o7aHvpN8lXdTeqTHxPFbAQuQ9yHeJZszaognUG8ufrdQ/i7Csu0
kd2uEumXhyasAlaaDeloTekndjeNwjcIiHzjYUQS3Qwn6VEZDKRaSnCXMqUxUjQcdHIZ4k2cWfdN
7E2azWM9IGnwJIkDIcrCUx8q05MXdq0EIHyuMyMG176oUa2UztRTh3EmHCi8WVdwpOFGzeguHQtf
AD7Ls9oeFUO6hi5W3ZiWD+DYkFIye181GoyirKIfiPS052k60+qdhrj3tgBFVX+fSLV1L2QBKhqW
Rcf+k9L1dDNoh9euR9ivoVhw11/IkWoJdt3go9xklcBbtKHtvuGxmkXQEKM8v5dHCVgAmLEaEo0n
0u+CI9duyiEYC7cSB0l1zAkKtDOIbfvSKb3Qb/q2kqKtFVgxZyqwdDItAKgT8Dnfj1yJkmD4a/Ap
zGzaSZA6J80hwJOYjTGQC6uUw0v0x6z0uu9C804L46R0lW5KoGnlYOxuofzQ1G7hKbAYpZL+kuJM
qrdjMHmDOw6UrLZ+QGLsSqxi5U4EcXKLiC4VC5sUgkRVSPYewtIglyixvhAAenYkISNn9TXJBszU
Q3gfD3kzovAy2wBcY4jQfAMzq9KEzGv9utToOzvKNBZAi80iQotR9SSQt0QuW6CRciN5EpCXgUoq
SLweWLabwB/6lXvF+JQnUnSrgkoXZ8AgtWOqsQYP0bz4bXodjz/qutQKqR6ScUUaDZvGSMTvZHx9
4/BEyUhBu8q8lQqllHaeak7ffaEXr6GYduInyGTKr16TlLk4kwDPxEvIv6AwHEz0R8XsFnKBIoHh
V9qANjsGBw4gIE6UMUTifYDpQezkqsgH60RRe2zrirZy2eq0d2Oxti5GwW/6Xc/3/jxxgw97lWrG
RUT15L5ROmpIaJy1VwAiuCVz0Cc3ZAdcF4lY55091RQxdmZYVhSwZNgEn6lJJqQgeSeDl8pi815P
c8CwXDf+bZmAJLY7VvkrCPXudn7oAcURE/hggpDXd/AkvZ9xQQXZ6ZSBF4Y6mAkwESxVnq1g5DD7
RTAa4LMSyhVphLDuBjU89WdCsQ1lWLkIHgM1a3j5ilb5jM6QnlBky5KfvlRWoCC8mJISbO6kAJOe
FY9SDgKAIAv+QtXQPLbDGkNyl1M8frdGferI4xWwID2lWg0UDmkjOGk1eVBDuAwOXSj9h2ZWxj13
UK1sc8+nz83WrTZi41ek+FWhFM4cncetHFHc2URDQxlbMyeAkYGZ3s4Y1NENhnK4JnPJan3v09Ee
N4EqmSXScqVwXXfcmvs4z5ULk5qIbJsIzPOEz4dCuq0hA/6qPHG61UMzaeweYEW7bybqb3dwzzy0
TQUjZ20CVcs3uHg1xtXU6EnxhXeB8EWwKIzSBipE8Pl6RJbb9IX0nGSTKpID8jz6aflRJ9g8v8Ao
ehKkqV1Rghr/auAYatFysTKNIKFQGgNn61OEBwAUjk+gSzv8NiyoS1ulgMtj5+2ID+15xvWsJfBe
3ADzAKQ/kWsQETmjCrkgdyfSqFklwB8awqr8XWhzz27jst0ZcT/cCUKC2Kvg+Xy6pnWTuJV254df
Er7n4fFphY5vImNLF+yQaw2HtWqAraQ21CueQwlQ5nYvghJUYHcWt/QoLHvSVP9TNSTAgs8PvnQV
w1yO0WVRpOuo6LN+yuHo+ITpGq27zI49rtxNJXkcpBRLwE3MqyIE1kQVzYeZTf885EUFR3QTZ6BN
SGIoeJd6823lN1pyz5e/0UJiBcCzV1Ypn8PPVeIwLUw38i3ZIVX6UpIKE3johVew0TZJ02voe5nj
LsuoAMi9DzR8pOQAnsRaWamlBMDbr4WB4ax6KylHymLlQIRuVZ7EWepTboU75wPsSKhGxnWu5+75
VVhqQ8yjzQofxqxuCiZmIZNS9GqGxTtIEODA5g81NBTgcdClSAsHbfiBya+8IqJzahsiuSfp2rwH
JW0hfQFAss7jmj48dED5TgdmQporgcVtxOEC9Jy1KzK427mif8z+YbY31EEa6/MOZHxpsQPNHAYi
+BfafQjhQbmi/BsWT6nKXXBBJYjW9vmlPZ7o4XiL/TXqAsSUooB4mIn9LKo6Xo+M+wk8hgJWvGzc
0izLB0tL/O35kY93NiMjPqMhamzgRzX/Zu8kn+pRy6VQZWfjkCRe+mBbuXiL/INaLW/riUkg2wZG
BkWcw1EYOlSskhOt9FJzqc3QNzOVLmnK958N8NYr++b4XKC+Tfige0xDkK95OJypWp6VCuzUquE2
aygNO1Qcv0Kukfbnl+/4TKjobBg4kdPuQd93Xt53yweVq6qGkLvBK+XyggwGLhb04dAB4AkruaKc
u2K5fnJEBSEmGPBQE5bqhRIv7DJtOfNFIPQ/vZFCl9VEcyWxCuI71BrNFZ2RUzsE6wQTIoSJ/NNS
XbzHEUKlc0s0rlreK9ZU1IVbGHWX/QdbEQsiNOElVeWrLdYyBExORsFaTqVRgnVuLDBHQ7kyyqn1
Q65cAjyFCwqY+MMv1hvgdOOAURoQAjrUQmvaR4FcbQZqrHTwqYWd3yKnNqMlWqAHSMuIZosTpueV
5o/mvEWkzrrvM4RBnMH3DWHTJiQ1K5FkKVI0nzRLMURWUUU1YmlTklttQg4M87iS/PQlpKEHPjQG
ujIVV2adzXbEQtN9OT/FE+GLiwERMolYicuzfLimk2dOigZI1EZTAEanZHi7eqTeqqTRtkw8kyqE
ou5UBcDjynRPfE1EYOk2o8lEcFEXiUonh3lglpz02mvNZxnidcRdLHV7zMrarQ8/enN+qidOw5yQ
Yc2iSFxJy9BS91YDxi6hlwU81NVQtty2grLmSH7iKxoyim66hEoR0s+LaSFX40fZfOY8OZYGUO9x
He2UupbErdTMbwmphhIVSG1krczv5MhcBFDYMAtEL/3wU3rg/ocGNzCaJZ34DbZVTH0n9sLbEWeM
H4R2sK49TE5vJZCeOCUMJ5JcoHUNvG3+vd4F0grGuwHBlHWNi+GyzsRugxCscG9RQFkJaCemiPqf
gn8JJ2V2Cj8cqkxEeeq1lClC/XOFCmTZoFXwbkP6R/cFKOVvsWStyRWfmKA1S8NjH6RRQBEXnxS+
NBLMHWck5Nu5YgUaCWaLt/NFSAof3qMWkA8Lkw1cb9DAPJxgBOecchIT9NADcq0GGFNfamtyb8cn
YTZcEPFY1RB805eKgGJnYuJRYgMjoB9wG/cxcL4g6lYysROjzNJ4/IfgiYL+Inq20FXSTLPoRRtA
RAsp0wDrBPrKrj8xCnaGSMsjoSiLiJ8drtggBt1A9g7GAsxIeluhrZO7eSU0wco2PzUQCSVi9iJ3
HDvhcCAaSqqfUT61px5h0jCVKwe84org8HFQfHMURS4Ld3iyn8VsZPKVfsiocTLd+JLYGY6bsAb+
UQyQ/jcQrIvx+aNbDi1evBpBqGuzs8oibISguikfkDArSsGLLTCLbTEOg3t+lBMTM0zCoipyt+k8
8w5Xr0e+1a/ikpe4VdIxTALjCi+ZemsabeAUg7/mzXN6PF4A+JiS3i1F8TtZbA2Dsg4IBKGm/Yeb
KM1Vz4doE4lRft8OlfLz/BRPbBCmiIsZlwyS/0cvb+TxIa2wkGOQhRB3c5oLeTN9fL8jyUNdTFPm
qGstdIatWofiDufAbhPRuzMH+E51FI8r5pXHaQGVKI2bxOCqhBG/OLueHqA2NatnKjjbAdRGlAXS
TP8ZxL61s3oTCm7sD3Tw6ibdnV/GE1+ObAu5QA2rQolSyuFO6UIxLEv8SuxcV/1vMIC0bzDz1Hqb
5Kh22HoMomh7fsjjawVfCpZybuRweS7v7KCXM6vHRNv2lGzaaYCyvicCDckrQeZ1fudB4JXsvAwo
554f+MSWMVH1NDmAJudvKTWL7SX5K3KDdhc0wk2kqaldF0X/4TSW6VnIXsrwrVD8XtxfeTFA5TfB
fVmJme2gNXpovAmZwVFIklRb2aCntg5XM8XAeUXBzB1+v1bBEQuYKs9Scwh3SHsBrUtCAVF6z4iu
kSMcrzVqdjuF3Prx48tpsIyYjZhsH23eWu8yESOkdO3rGuB/sEx3EpJPmxxJxZUn6qkNasg8iUkh
NV6qi5QZyadCQXAeYLIeG3YNXuG7MiDqCfy23EMTqffnZ3WcfhCXeUmjc8urh1B9OKsJNZUchiDs
njTQgEaqPi1Jne4sUC+Esla25MnZ8dKfMxD+11y891GnAhqKSgMqLh48AtyBaZrUuTUk+zjVxPph
gv2zVg07MehslMLbhxXlHl/cDpMMVLmY4NqMuLbRp4LGNYKFz9G28dPU/fB6Ak1ArpS3KleDsggw
aR/DtEVaB1pUA8HICaehTL7B/zLKAZb42MtrL7s3b5TDmvBsm8LrymRdSSEWn3BIrcDXaU/YFmcv
3YRdI173AypiVthke8+kfSSFZb0LQEfiAyjQorL90aApmKKTt7J/TwQdC/ET4rqiE+CXOWbQg87E
ISoHX1P5G8x0gfH5qMWfX+XTc343zLyt3x3GSG+STvRwwPGmadDtqp0FtrCLVDUnVazmlt0sXIg9
PTYzQbW2SGhHI15u4swTiSteVaf2F1/8L3MFwsPiyOYIynmGypR98OOOCmL1VanKGFiY6F92Ne+0
85M/tcQUwLlQuD5nY7fDuav6hD8F0oy2oSkl2muwiIwx7VdmdSIwkLbRDkEgX+FbzrN+t8Kgg9Vk
aHksIKNXPnuRTy+xlP0XzLfX8oGTE+LhNauUg+8VFwuIQjIgAYmso8JI3PUqUIE0a4KVrOPkKBBL
CDzUPwjihxOC2+QVMtapWAX7oblFqkhtXZ5bsKDPf59TK4eFD/crxXcKEItcviLDNyG2MpDQiFsB
dLpr5J1xX8Aa/vyfDIX4szVn1/iAH84prYe6sQQ+UjE0xa3pNQFdThMoL4iiPnr6DwbD8YoyHHm2
tHyKI2kToBBN1tvRhNm2bYP5JShxt2uSdHt+qFPfijyNWxBJZq75xbzAMal6nVK+URQtvUfOwrzR
zc5ciVXz37IMnAglG3OJiBtiqcecJZ0+hhP7LqvBTtoteNELgmP/JaBKtS1aGD/np3VqZ1DwA6YI
Yok+1uL6UxqI46lO+wxNrcyJJihyVYRRGMl9sPKxjudGyURlU3DxUc5Yzq1XJSupwVXPjOpqF3jl
fW5Wl8Dl9L1Yhd3KxE6MZqK9jIUCvi8z5OxwH/atIuA4Totd6wX90k8t4RF7J+g7UjvdIdPnrSSd
x/uD6rqEeQ55hAzbdXGWQ1EHtC/kENvpsz8X0jRSd5P7h/Of6+QoOB1yjKln0Pc8nJUgdPowodAE
qg0VVrXzqxtgnGu+SifWbs6FaLbwQqDwPP/8XaClZA9DygRbn3VjdydJ3gybgPl7qaa9/lUuveT3
h6fFFqTSJKNYT5dnMS1FT6rQD3gXoDJGxp7Kv8LM+KBPNdUFHgUqYYmAzuWxzCtlAcGJbOp44+UK
Sro1+jFUmNXMAY4BSU3km62c5uOvRVzXsODkYUmKuWwKll0BC6ezwPQlZXtlTJF3Lba90n84ukOr
EA3cyw2iu2wuoruZgvkBBBKjjtHkmzROX6cZblbp0ZoV1tGEdEXiGW6IvJNlHMwXhwq130poRciI
UjmGz2kuFJu4CT5co2cU3qekE7NhAhM63H6AQUF8G0gOV3GvlHacmcjh9GMfK9ddWwDdi2oLIB1c
eQ4/apflaq/s1DznsMGznAhC1/HwN0h47sykXxBMVQJeJqyU4EoNtfSj9z/XyeyzxcXMzUxoPBxG
RCK+VedaHtQw07WU/jUDaLw/f7bmXPvgSqHsOVuGzP1wa/7v4SBVmNVVU+vfW3jCRS7c6+E+FY1t
Lsk2rjckOBC/8GxY2ZNHJYZ5VAhH1HbVWTRo8Q3BE6LYO+jfh/bSCsyrtNvIueckeuRO07fzE1wO
RQFZpAOBUQ5lV1jQi+ARoi0xAQ+FGawP/g2KJ57T9mn3SUBzfWOmHoAyblP3/KDLHfI2KH1++poy
KcayvhehPKT1+RDYaHjE93AEks1kjubKKMvb+a9RTHJeRZnN9RbnjUa0jyQwUwugOvUAS4S5HouS
kgO3fA00cWKw2TAELhpdb2wyFlG/ynOsyrQZkRh4jNUX5gMXGjfm0Hgf3PjM62CoxcbXdM8zppKh
4Cf2EBlSb4fAykdTtnkUyj/4Y1BcI5Is4mLbSgHoexQaCTLarqdzTMNtMrYf3Ql0aGFCEKcoOVEk
OTxfsA6mSNMhKHphUfCKrQNUFpOPRl7aPwejLE4xDxJ0AQYej4iCejbaWc9iLD2fn8nxBqAcgTyr
ibQLRSVj8VWGRGhkf0JODeMi/Zc0oOmQQNKdtSWMNbukt637PiyRYDAYJQJaJjSZli51PToJ6tjR
yqKTjpIMOaMAYduoryohLW8A4ObbRm/bPQKwsjOEkXyBUm6yEhuPTjFvZHxPJBBc5szjXMw4LVFZ
TwPjmxXCAiiRWnQGPV7Lpk4OAsqDNaVto4vLQZB+QUrYf47HMrU2Sqlolxl+ddbuQ19vRsWoPITo
ozAQHiiLWNEmyWAF+tDbGOIFoJcL8wntFGikahSsvPEWM/prKLJc7FrpY2NpeLjlFc8I44zk1tZT
COA1E3TbRJA+FiTeRqH/8zYZbDCXaIQpz5GSygLYNgFWHBWs6CtFnNa6dksI31/D0GKYDfh4rmqL
dUM7p6OJJgCl77RqHw3leIWSXHujtb62C3gww+4aNMiYcLj6GCMVyNKtf6Gh3eLwSdcO+uIQvv06
Ov2A+QiSEB/VI81MRkYPuYh8HBK7VuPk04CkwTaE37Ziyv2GDXt3Bt/GAions3Fo4JMbH35HVU2R
fx75jkFUPbYQfJDPUnaTF++RLd5refW9DfvvrYSFjup9zrT220AbeiTrK5v4Am36tTrFHCsXvxAX
ucmFbslA6ZaIIWgWMHNNZPJFqbKU1xQN2Pgyq2l13qGfmcXbOJxS+QFduPDnFKJIvYJYOrH4s5Wt
CFwJ0AQCfIcL4lWT3CIB2tnAw9Dx1fPcBUNcuGUQJe7543riDB0MNf8q795YpTTKwThvu6DRhYuY
DXFFMtp+/KQyisUZBc0234WHo1RQW70s4Qy1kx9sZWsQtoWM3tR/MBeeVRJ9QDoR+mIfWTgtJMiv
sY/yKPoOM7q+ETpBfzg/yqnNAdyDI0F9hAbuIuqAuvCLLoVZHYdStMO2NTBghUj+xlf95kosUHaQ
26K4VLqoe/r40NxRIMsAfBwfFOjVmdSn0AsVinPXg6T1L3gjCBfQvbW7FGU55NN0/Y7Yv4YPPN4m
gOd5bwFZIpkmJBx+QKGnvyNUERoeplpeR3GW7wOrXmu5HC+tSRuQTyeaIg+8Zb0+EMtOF4t0tKHm
PYi69tKp5qM36ZcdKi7otjZ7Q60+hm0h+FCRlFEMoMwqA9NdXItwkHqe3dkI+xTBgm9WgTj4vpCU
UHeQmS0CdBtrnyYMMp3Rl/Ofc94ph2HGlLi3ADXQfgFXsxgaBA2EspihTR1QtjJ40SYvgnKD3xGE
h6ZaqzycWF7GU2mFgEsGwLrYuaM0eaovo4mDEHLsDFmu7620FdyhiIs9hM9HBP+KPZrEaz6Ax/Fs
7guCVQJeyu5ZVswDPAchSKOziLCR4MRiLrixWlvbAp2tlXh2cije7ZBB0TTk1j7cqMgJ9UYqoJWT
JfTnnQCNg/g2LDp00ppZ8OP8Fzw6FljvAarQVXbt3LNfXNrCAIXa1CBiaAMSHkKFzFUR4592fpSj
fTID1hmCAApYkcfl4ZwsD9zZhBQVenmpWW/GPogyN9ED7RcUMRNJtCJasxs+WsbFkItlVBJ4gCbG
Bg6Mz8KV1Pg1MqTGTcukW5nc0RK+ofGBOpBg0b/WF1dDMI2BiDISkqJj2V4gWZI6UISylW1xPAql
Dbrx9Dq5VZFwP1xCxEW7yCghK1txrW3KoJsQbtKnldx3/lveH2jSFw4WR4tNLpsIkh6OAkFLwvoJ
xEvreeLDYHV4J/ntxagYnY0P0fDQ5WsdoqMhWTHeLjN6ewZvL599iWQog1LDpwjrSnIHZMw1x8ob
4U5CYOnWMptZtm5sNud35Pz5DybK24xMbYYfMiiYy8OJJkPfdmKMH1SzDe3W6Tf5TrmW3WBlmGUz
k5hxOM7i2iFhbPUyYZzC/f4lc7HgsH9d3r2cn8zbk+TcbJTD2Qx6HUAAZBR5B7DAxtJjI92g9uJi
g+JoG7pv9qfKvkRF3x6/nh97+f48muG8cd/lX7ygE7WanbWEver0Dlh4+6dxbVx+9GpdruR84N+N
MyQZshAZ46j33q6EXf8FXPOlt/LBljfMcpTFDQMrP0qEeTbTFosQB/1AJ3OKlbN89FRajjKfiXdz
UcJKUqP5e12Xmx+x8/iq7V6+fF4z0Hzz+D23LRZhFzxzMkohw5Qb4KcOMgT2FzQ3byfHeELG82Jl
J8x7+dxwi5BrYVxJ+GC43vmB9qv9M7Mvfzufv6wMcyJgvD+6y/d5Wme1gSLoPCuEsBzqRQ7WQY7p
6u7L7rl2n5AMWvtgK+FiyYNqTKWwgnnMzuVtxwELN18n++fTTWDf1e4LzwIbzc2Vi2Xt+y0x9gpa
HXIyf7/R+TFtxR3GWJt6G9yEF56d7Fp7ZWHnu/7M95MXUSRWoVLCMpwnGTgp/1FthD8dNNpWlnM+
qucGWoQMVcCRKKB5aUsZCt+dByMir9rLLjbW5rS2VxZBwzSi2szmg2Zq31pvHyKZXMh4nmUxiiRr
Pee3Utu5eS2CR2QKsobu2F8LmNxi1+AaW6zgnKfQDd3fcO8JxKL9e22Wb+nnuYEX8aT3UywFSgZW
PsuX9Zf8prxUfnh3VBxR3y5exsfsMrxV7rTHlR2ztryLAOM3Q6jn845R2DMIMLA/uz1ZnuPZhlNs
so3vmo7prEG3j+oti/gpLyLNKGdxUs8Hgx7kNtxL7mPqTParZxcsb76V7dV7/FQAoCcImH8mzcGz
OYzYdWymmThvWbyINxLnQ3EtMgfVsT6lDk5+9/Udwta7aqdeWRcrq3wqrr4fe7HKyMqMCT0SchW3
3+hfkm2w7bejG2/rC3m/VjY79UlpKdC3AFdHX3zxIIjQq47GqqjtChF4UYKEi0qVOr62WeVG0/35
qS0DAWk/pU/qHYoC2B/cwuGq6k0oe0GiTo6gNMoWmSTElaUqxGptnFZizhxT3h8RhgLhSa8fKpJp
II91OFRiyvogdxhoeZDVP+VWloELVpKVGLpcvXkUlSYWr4GZNLssraiYVWMLiepRAzn3Fu1J47Lq
ktoRRzm9jYo0fYLRJN19eBUp4vCsImmnD6rP++ddNpGjl1DVBZaN+E4WG+RZialqk96jWp+s7cXl
S44J8oajdgMgX4OFtTgHmPJUk2UIo2NkXWY5SGDUT2jAIaVUabkSPyZS16D7mhrI11LcrgUbicT0
LolG74vWZE2OjkDXdRdlqsv3AEpKrIaqsDDtQsQ+6fy6HCXftF1pj+kS1SagYbSvDhdGxUsjawwD
L0up67AeERJ/JBoiXRu4Q43dK2rQWjdEW4xOu5eK5uNPv7Z805VoEE7bqFD0NaL7Mr+cfyWF/UGH
C8VX7IwOfyUBraYQs/jBwWkhRm9YkW08KdJnav9oEvRFZ16Ohcy1G3bDSmp7fNgUPhoINUrCFOmV
xe2EoKvQj7BEnKoxv5fgN54aNIhuEd5cA4qeGGlm1Oh04qkqAOc5nKRfz853ljyhqhfpoCngPLn5
GCEaSqvq9fxHPj7XVDEpe6EeAGdDXHblfUMc0hxFK8dAEWfTVAM+T6W/0kE5euTw2SBXKqAy6SFz
BcwzfnfEfPoTSjS1neMJgWcPGIvaUeorNhsqvQzbKd8YiZdsZDFSr2noJ69aOkorEez46PE7AL2Z
WUsgzZbFtnHqej8vOV0mks76xs894bMai8ACrQZJnAtUjFF0+fDqznEMog9oH4li/eG8Uy1IlTzx
4NvXOUI4oxpv09RQ9h8fBXzz3C8AdgBh9nAUv+9oT41Rh9oLtp4IIiE2jKf2h9dPFRUmIlFYo135
9o3ffcN4VGKjARvihH2RXSdqLbmhgAhNj4iom7aDt/3orGbYBqBKmiDsHHWxZ+RRrBMsaZGJn0L/
MsqF6cLDmmXlkXAcUExZg7rJpOi6HeEOIf/S1RvN2sEmNnNFERmcBK32vWhqAqANrUcgdqi7C0+o
/0Zl/dfP4b/91/zur9uz/tf/8M8/czSfZuTY4h//dR3+rPj2v5v/mf/Y///XDv/Qv26716ppq9c/
rl+K+o9tm/16acI8W/6Zg7+Ckf7+TdyX5uXgHzZZEzbjfftajQ+vdZs0b8PxO8//5v/1h3+8vv0t
j2Px+s8/f+Zt1sx/m8+v9effP7r49c8/55bsf73/6//+2c1Lyh9zgjAhXv31N/37X399qZt//ino
+j8oZtFAnlObP//oX9/+X+C8/yACm9AoAYf8RTXJ8qoJ+BOS8Q9+whYF4KYDhZm7Bxyrt59p+j+o
OgMmoMcPMV9GTuHfv9XBh/rfD/dH1qZ3eYhn2T//XIQSSrq0KQCmUAAjbrJxDg+cgixrhEPN9ElC
eS9DkCzXk/sGYWPvSc5wM3wK/Cj/8W5l/v4d3o+5vI1JJWeuOO6jNPDBvC2b3QiG+KnnJ+alYd/6
9sPXq5vP92vc8DmLe5flHY2xmBgeFSi/a7F5Gdvfvj/69pVnr10F8yv43BCLbHzUi7ScLIaoN/ff
rh/vIvducp5Fe20qyzvnaC6LjLVUq2TURgb6ZNm8cAKXyaRuthI/3uqrZ+azzEjwvJfgNfJZYq93
i3xnpGjTTsEWOLhtwFXF38K1zL1lfMYR2aHSbQuD5tCVcBp44op6GaeW3RZrbZCVL7lsuKrjv5d5
2t7eWs7uBhmKlQthbYjF5VaOCHd5CTNP7e+B89jYNzLljvO7fg7y71Z3jssQ9Oi2Av+ds5PF1Vb4
3gSJB3n4HHH9jRB7gauHoGZLXzBWngGLt8fbUMBWcHqmjwMRYnHfFIInD4lVNjtB8/JHX8NDesLI
uBf8+LK3+gazKMxKz09vEUiAGkuwzk0ONBcr4WQ+LAd3qhpNMYCzfVkjdDeJvW5rXYs/hCxnl6ls
hLvz4ynL9ZwHRBxhPhwAgtWlTpQnRKVcyTIDpmjEyZWqb9SswrBViw23LfrSRTra2zVRYGEwURqf
NK0q9rXUm05s+eXWj5v+BdVUTOYaSWodkMymm4ThQBcgHCZXoIf5IOipaZPEWteG5+tIwCKg71cF
amFD10Cr7owLlNHTTwLSuRvegoqrtGW51eTaxLgAfW/yemTsjDTZ0GhfI53OW+b9lqJVAsmFW1/U
kOviQXu45rA+jTRtLR8pskDcWtCwtijadh/LXlhZY8bGk3CSlan6kuw2CprixeJUbmFkyk6ved0W
yHK1MsrR5wQUr4IaJHlXZxj+og0DChoXVXT9cLy0qi8YIguXSan1n1vKBitJ5omhgMchbsatzDW7
fLki7JniTeSpWyy7Mjdm5KcxbdoN8Ln24fwuPTUU7zuyTAx2eHcuTkWejmYe8hjbwnyiV4d5uKtO
WbDFO8ZaiS9Hm4F3Lfc3FRs+F13xxQJiSzoVHnrF25nvDHK26LEZEIKVY74MLcC/IdFw9mZ9NgBk
84TfHXOvbsO66a12b3iS/DsD4B/gf6WGvxPPIqxNtVF8tpA+XsP2LJJbFTbNLHsEXHFGx1EkOhwX
ZVaxxOcJxQwfFTYbA5jqG7q7fbxF+j782mhG9YwIgYrBh1TLa/fDMrgR3UjFVODzby+/I7xhKgdF
p9bJHnFzfFhQoZW0/VCDMXeMKhYf5M7ypQ+uNLhhHs4KhRyYPTSUFzM2UwwpMaHSd12Zh3uirv+t
wKDIQepS+TSZPDTJYJuVo7HcRJQjwPfOrPlZPQgw9uEya6k3pYpm5ntc1H2e61p+XeZBuIKSW56K
t1HAXusKyB9ENxanAsilP3IA8z0uouknKcWGAbv7ZhvXg/DBU8FQIFHZPBwIbuBl8uB3mjQOJhPS
K2wNewM7QWOaus3Hjvk8CoUlQjEgbxjPi28V5eVgTEFW7PtMnj1s6ikJt76lBjJ0SuLQiizK8fpx
pwPlQx8VWIi+xNS1Zu4NsdwMe2REgBZrSvDJVNBUzrCCXYHvHW8ItDZA9bAPudVRWzrcEFMrNNBQ
9XEvel51o2E5thMLa1hJpU+NQkUdvCjcXZEy8OEoAjw636C3v5cwEtg2fVjthTL7cf4jnRgESg/X
BcBvCkRLuiHKtDXFvKjfF7k0IU2ej7h0hEH7+/wwR7GC1YLzjuIX6Qlvu8WK5SaqZaqU9HuBPXlr
tKV3JSPifY3x5OTU4zD+PD/eIndlF1CU4evMwjXoJC7RrZKWFH475sNez1T/Xo8bOv5YAlCVSku3
tHrcZopG3piRp1802MasfLoTe5G6vQEhxRJ5P4rzz99dCJQtJSOQu36P+4OwwX8YwcQeq2c7KfU1
zOCJLwgda1YlJSRSv1y+g0YxTbJO6vd+RrkZChginJYvhmvt8lNzosImikBs2P1LeQavqJUoUqxx
T5kre2FFjXoP4SWUdjmDrckjLp/DKlkcqzeXE7lVpSOoTR22oKOVRNh3fq+YSKXopXknCn7+JfMF
4WaasrR+jnACfuw903zIqlwxwf0A9kN9NrFWMcxHOxi2oAJTEYUs2IrUqA8/qT/okRr1orj3WQfc
HFEdt3aCkRnJVp4CtXLLZtTqTSiT9LqEd1HaxjiSFo6K1Y6xi6lt0VLRDGGwceYC5kstT/gi+eF4
Jw+ZErkfPAD8uuCUeHUgxMgRWBy4QTeiNlWmcQ+sy/iV4RjZO4GMo3FQydqnXvbR+QZrdt0avUFd
duxXovEyJZrJlQZAT3YMX+9IIhHhsgLVlXLc40vp4bhiqY6ELPhOSdPqmwfw7Cpj7hfnJ320RRl0
BpjO9FgKeNZi0vhKNoOcCeM+DKPue2x1SYvMe41ScCdl/67vHZT33ldsTo6G6AQIKfQZLWtxyIs+
HqpO18Y9HoDdhYFENeISdWk4ciCLK8nBqeWkJUHoRL1zZhAc7j6Ovde3mFTvk0bAeY8nF2F6DNs9
LkqAswx52AwGLkAr6dayk8wpnHFulKVga1kE78VjKpDQHjfqYdxPeYPl1xQk7U7GtfhOCU0sIiIx
2ydjty1QL/iKJ1lxqw6U3jMldpSgov7//zg7jx65jTAN/6ElwByuzc4zGkmjYEkXQpJlpmIs5l+/
D2cP62YTQ4wPNgwZUDUrfuENQxe/00hbhE9zqdE3ArO1M0kYiNSapVI4W86KEjuK6NVExXilsfwo
l+Nn0SKovlOapn4wVLGVuawtA8Q/JBQIbua6xe0yILQTu2qfqWdL2HhZZLn3Do+x4ktpVuGhrVF0
LHpbeRuA+WUN5ouQ4ib1cuKN20ExI+uwi9KnM34bAh/QxJxtW/Xqk47x3TOeYBHYGnxwnY3FX9nf
FC+ozc8xPkXaRS8OVwqSqiZWz3GP5CA+kp5UDiLo3L9tFvev14/uyswaxKS0Z+m/ESksol9l8AKB
Mux4jlJVYRc1AlOQ2G6f+kiiomc3s11lK98ayM3vGBEjDQLrhbZ6O7W4pWHugpvyWaUuCg9YM6vK
Rz7CCQ+vf97dI/0yELfxPJG0ihZr6GL9bmCDOZ2zRG33JFTpGWfoLaDL2ig255SPgtbiLkvIahU4
g9YUGqLwNR50aJbn6p62SLYpvDMvx7+LLHMAADiBmh1yDuRFi/sIOzhPCbDTxa9KVYfDVOOnvC89
EwCBEc7Tp1EH/oyav+lii0KzY1fWuMKANq6dyG96oToQ4a00PsdubG11kdfmgQidpufcWeLI3C5r
4AV5GWelhvcbDkL7IkktebTNaNoqL6wdkX8PtFhWclURjAYDWTk6fLsprxTgYMgePWt1ZWyJWN6l
+zNTiecaYUnSNspbt59VVU2L003O7aMojh9GhvKXnTQY5g5D9imzpPM+rvV672WGEW/cBXfxNENb
gFGgixFkwqm8HXoM+nQUDnfBiOj8ZzwNGtWvK2945l0ww51oPPUxVIIRaUWrxNAMEtnGL1hZ01ni
gKYMqAronIs1dfSirTxbqmc7AxqKUKiUPa1lWXob6j8rA7GzyT/JxdFyWNaJ8xHP0jxtHMT9LXMv
BLaY4Kuztz9dZChESLyttHbtRfAgjbZvvCFwzoGl2NTus37w9pi9YO5klwhtQKcwv71+B61sVgRQ
0SedW8g00BZD4m0VlVUknHOh9PAcQwfDmHFUr6SAW7zrlYfZ45Wc9UmImalg3m4XIiNXw4bZpAzd
ND+yNMw/GF6ARaZXZajo1IVTtxux37IfND+TNMfZoLDzZxzAYkxYhOWoaaF5znTUso9ynPRxF1VZ
+qHWouph6vPyOazC9h+zMfpsR9dZ+1h0YtMTACYsX7e4HGcaNfsU6hEzvbgcKcJbGZrk9rlrWi/B
Topo5NhoTfVRUUPTftJU/MJOrlU2ySluPfBI6aBbv5vQ8NSjnjY2xscYS1sHFETTr0kYVcVe8oIU
F+jJI36dAjXRQ5cYzdc8j+vWj2OwOtg7Apr21XwKPhW6Jv7C0yN7UiMsxr4ZU1obZw/h5PeI8PSl
70o0qfYdhS37BAEkKI+KQOUCk2fF7B+itGpcPB1qs/dxgHYS30Kb/m+gSc0/BKBV8RjpliJ90evp
10qJEDjxMpBEh1jI4tlqO9PBlltRp10ppdMdCr0xf3ee248+gmHIr1S5xpT0uC5+Q4APBJJlDmm9
x3FScY8DJ6P3lS4Zaj9LjeA9/aGueE5Q3QUwanSYAyrU4KyjkVRS7EySQA0fVVcPDhO+aT+0JlKa
90nc1u+63kKuBCJN/SMpCdB9Qa3r52yb7F7GLO5HXEus8WvTle3nssmx50GXE3W4OFH+jLVu/o5I
+uqTJpTpo+2JEjfnAdjTbgp0b8RHmsyOMHywjI9Cs+tw34168LGOsQHe8Rbaz0FpJZir5GHwO8qb
wdl1eIU8NWrQOWe+qfsCuMgK3mN1yOth2dhmHURRZ09trpXSx2dIB45k9Ep96K08+9FDqjMQvXbF
l6FH7PGAZ1v7t6l2I9a6/B2z456MQIcEqvXbDTXEWYyqzPOHKGvU3HcQ5EO9okhpidhmC7wL/60k
OMosdKtjjOWj+KhOPUiWLK80nXryIGdzT0MNLkqWjJ3f6GoPetToUngMWaSfU/y51NOge4huFHom
jX1Y9Sruol1q/C6s0PJ2qab1yJo6dZddXaUUPwfAJL8JIacLLtYuLAVtFg209KrG2MEdgl+hqxa/
TKPJtCO4Z6H6TqAqOZKTrvJNCVVb7lMp6o8lYQRRBGax55R9Fh5ctcG701KMHraFOtBn68WQmYeQ
R/Kf/+nSoR9kUhk8n3L+q0eqn+goxKXYKK+uvNNQ6CyQNGSisEjn//+v6k8CGL5SAmmezd7AP6lW
cZ09pMMQfatDiDW70KrzMxrbITEtpttbqf/a9QPZekaX8RMIBm+HR4U9yHu11M8N1+RTTcdinwkR
7V9/TebrdHnJccfxfaSHtHEWHzmMLUYSRqafdanAesJIVPDyu2qL3KDKCyrwlxDOr8jBNf6f14de
e114numLAdObX9HbDzTbIpxDBf08igSZrxxe50lC2X+2Stc5gVz8/vp49586k8WhiqOVRnly+bIE
ZZArWtRb5ynIsMbCuF6Nfa/qy/ZBSScLxwSk54djNGGU/eatBAWKGhiMWQQ87/q5NJ3Qr1SG5FKO
IcL2ReMYv8I4VRPsD3ucb7PCydtDC5kZ28Ao8rZyz5UyHIVbWnVz0kJutkxcmjGyTWwss4sd4/t3
7mw3wogizvGdMULi7ENDSqfhPIVLFqAqu1SOnVkjc5pItfmCY0y+RZa8D2No5c2CnyTEKK4sVyNV
MKQcRIwuQC3pQ3uy9h5GqVlXfNDdn6+v/P1OYyzOMqK0s8DQUnq6DK0qL1SRXnBtbQ8RPoEHwL/t
u8jsvaPlYh76+nj3O42cBcgAU07lGg3V253ddbHpxmJyz26cpEjwhy4I3Cl7ZySjdoplqkFEN+TG
SV6Z0LlAiM0A3wgcYzEoJr1gMxBvPnNziycecthdGKIdsBRXN77v/moC9M2FwZ5Ad+uucVKHke00
lvTOhVXqR4y00msDnP74+iyurBqYTE4N5Vo62cv4C5kmkoWyBZSjJgpPCEBQGWGHHPdqzynVoo0q
wgvR6PYuJJKnn0ZvkKNCNf522ZJhgnlM1kZtWMe83Ygg1fjUM4zqYegr42NR5b196ZtUZn6vBUFw
SiItei/72vmAgnNh7Nx+oLWYBLXyORgd7FM1aWTiXaKbCCAHRjy1J1lazcdEbbrgyclH83sTjN6X
KSQU2pi+lf0AEIBsj9YdcNBlNzsedUJLqwnOg6oPGjgQVAwP4DgdZBBCa3irMiTZiAv8h7oFQ86l
vNvJU/AVLCeQP+eyal2o8nmOPS9V4/qzCdtKeXMaCRxnbkjO/gnzvXo7WjVqmORFWnBuMkl4GXb2
9xZ1mQ2s0co+ZxRYFECN6MssezJezQgCh8NzYSsY3CupkbRf1AEo/sZA96EGn8P0oRhBj5oL8fZz
UsfsKtssg/PkxM60J1zWif6Au9ayzSxEw+z+ULpD9BiPU7ZVFFjbKHM5gPSVbY92xO3ggnqx0kk9
OKtKE38mImr0b2li5F90pTbLz68f6rXBKA2S5JHDAhhbFD9C6Ya9N3TKWakbZddViZcgHV+pl07z
4o0TsHKBsPFfaOQz+uYOdjNMeQpXRTmHwsuwtcavXQ31/ghE9tfI8di4FVdufZoVM4Z+jqfubkVL
bZrByzQIwiBg3utqVe/tyRaP+Gsi0Fp2yqXWMntj59xXdMCpUNLneaecgwTi7eI1KOMPvN3KWS8z
Gzf5TI0CP61wYjm0thzA4aHB6WGNm/c/FT1wT7qUo/nm0jYiYGAqAM3MxKBlGTHNBzuz7FY5U7jM
tHNUBADDutDq+6MhOiDukxeG0neDsf70+nZaO6EILcB+matJYGduP5+jGHWtzJSzqCb7IUsmxQ9J
Zze+b20Ul7M5uwTMT9IiUpVKOVm1W7Cy6YiKTE8fztjjeiOdjYHWdiwSHARotL5pUCw+x+48M7WC
iM9xqCYlXlP6uJT/bYbUXOsw2wLfrh1GjoU1R0X0npfDNV6ciBKyAogYae5No5C0nxobG8TuPxwO
euhz7xVYGltlcWG7FjhUvRXBuUUB1PNbN2k/QuowQTJmbQYi1Sz5vKTyvLdfAtynMElm+xYwGIuB
p4Kt30x8Yxs06NJojthN2mR/QTqZeoh0toTdV+aUueS9heox23Yt9oolKKrPySQm0Naw0wMt2Y+R
a1B8lFteBCvbkiYL1yhSLXORc3H2aeXnhiYq71wmVvwkYJdcW7tLTq8fsbUPIgSjMAd0kb2/+KAQ
aECP+idRUSqGB1cmzSGstPCPF1pb6h9LxQDGIHRF/QMlV/515+WAy2+t9SLxzokni4tJfeU4jHoy
J9926KuoP+wFnqg+drqg9GSHty9aJX/VxhSeAqG4G/iPlWfZI1fkQptP/13aJihsZPUwv/+yTGkU
ukV5Ktq6u4bU0fxYCcUhrm0iPh60av/2aZ9lePCP47zctYpj4GNOmzE2vZY6eeztATiUm5ugcm1l
GLqNgGptlQFcQawEjgjsZrHKsRGXbW5YRIuKV14QBjTcPcvVf+jL0Qo3Blu55pB4Jarn3yj1LcOd
HgHW3u1Y5skBSq0Ng7Ij4jGwmmzGnRTqluDYSlGZyJTOICBlHIepMN4+E7bS9SK3Gu8MV6mZdpjP
G5nf6pE5HcZArZWjjRF08kCZX6anLJQdxsu5gdm7l8G32zhQL8n2Is/gp7wI1yG1e1fiTnpTmuhz
BWeZ9Bncaoow1bWGYR69r4uacmskEhcj+0nphr0i0vShy5Lhjz3a7beoREoWXVJhhzsMZOCQ1aGW
ZSe1aZ3rSFkdkYagr7YEQ9ZWbI4uXkrzc2fydgLzIA4HdYqCs5fU9Z8S4y0ERdPiO3g5MWIK3Fn6
xv6/P3uzQtxMAprN0e7wUA7n3Iq0zAUUMPXVyZSd9j2wgkrdEwaI5oC/eZ3uAeWYnyYpPX1ji97f
rS4sM3V+OtQ5z108Gy2u6B7Khi5xlVF72FraiXNMBwB+G+/T+kC4mXHfkcoswb8RyN+2CV3nXIWh
e1IwYLy0jbnFcLw/3nwOrwSANYot7Lnb9ZMirLE0kYySRuKoTRh9ZzVYbXCJw8b2Xv0gUiDIT8AR
AT7eDhWNRRuBU3bOIgBE48EPOJd690byLVcPH0QYQeGQqg5R2e0ogGzVSY62c46cOt9LT6v8ulON
i6PUb4+SGIpUmmIk5Oo7AKxuhFY8lD2lfq4KxKHV8YBMyuDj2K75b73056FAwvCa8/wtE848I8Ce
XcfOUzT8pQEWAojdy5Oblv3G03Z/oGeEFUYHxMx0Y5che2yBMpzswQHYVTSXWMvdo5qlvT94uQ7X
ydiyvVoZDxAxYE5ggMDJlrWVIDL0HHSRe0bNTr0WapDuKjHJQ27IztfsfuvKXxuPaJNDhbeCC3z0
dn/kKVRbPWm4PpxE/dDS6v5I3lbJxwARs99qUCT6Ria2csTgQADeBLA3s5QWRyzsmzptldI9Y7SL
dF/RFzg6GM5+LMc3KsvMm38W7iU4INTEl3bxcU5TNODHDPc85ZN7jVBj2dMCGva5mW/5YqycZqqG
HOQ5BJpDwNt5TL3KsBsenbPRUaVtapnuh1rpN/b92mr9a5SX9/tfrRZDgzXfjNI9czQAX3r6SM9v
7D7jLtych8zeklZZHQ94/uyyQKF2CQ7oCd9GurmsVTFhwJkX3sfRHsZdOBT50TQT9e01FlaMgil8
dqKeu9Ki4nYONb7CPTtdEB4c6bVHG0AeXa5hi00yr8htdEEReJYz5K2mCuwt7t/WSiQBQc5c1qru
NyWNqdRkR6YZYpJTb6jn0qX7XMFU2FtJrf/9+hW2EsPPRio8nXTOTYQRFjumKTChRlHCPfdOYpbn
WAvTP141teYeqUJH+Jluy+LDWKV1f3JrHUNsbzDkJ5Qy5LWkREa3GeHELVezlXCCuwCEJzwXMFXL
tCyvx6StB8Oh7mSN5Q68gPYuqQPnZ9tWsvdpO3vIJxld+49WWbSAX5+UtVNElwuiCyU2mISL+DOb
odGVR8Br14rcD8KOfWjEyuX1UdZuIDaXAW4MaiR/we1ZjULHHGKFtoOTVuMTVtnJIekwGXCH8vfr
I60E1DM5m5fqhbFEvnA7VMORmijwuGcgD917pD2QwdDoc9jIlQr7u5nLBB8ML+wvqkqy7Wk93d5G
2Woirczr7ETkzj09Eoq7KM2IDQg2o3fOvSh9QpK623Vj/mZoPtoeyMAYdKtmR4zlzV7bZqr3tead
gzyJg5fqCCjs0W3eqKsz3+szMB2KBV2Gudx0O6tRFs64ijA4QzJAOVtIxaj2tajTr0IEdnztE1G9
M7RG3Srer9yHiIejW4pCKo/08nUeEYXBQV2wP0WqPTbM9nVwovCdGdaNn4+uffoP+2fGGwLtY1bp
O99+qVPoxIipRpXENLrvqRuU71B3dOmR0DuI+mA4WDExKnRX7yTTJDv2WrO1edY+mvYB+wd5ADQy
F7M9mA3ekTFdrLa20u8DunfeCWurxNuVOb6WB/5gSg+vf/jKESUERy6BhvusWL64CCh79Ebm8dC5
jdP69RTF2At55TGpx+I/DMVYlG7ma5go+XaKDWts89aKeOMAMnwRsWei3VBM1i7KrLDaSJdWrlew
qv8/2HxQ//WAqyq2zNZIFmO3WBj6ClH493YS8jIAH8t30RRqHwB7uM6uACE8nF+f1bVrgHRjbuzD
VUO67HZ0nd6j6Y2Ke1b0vniKzbR/hCmgb4TMa2tHDjVfNNi4sIa3o6gp8UTZjlyvo1UfTCMO/WG0
zUNUlcHGdK59EJVSWsgARe9ZM2aEr4YqiLqCNqkuaTDFezc3iv8wChDMObueG7l3oIAmgWOXp/Y5
Ell0Qt2q2E9xVW7sw6Vs38utNrcFCYvRlad8fjtvFLAHBLUy+1xUAv3qQJPPo6EgLtmZ1PTM1PbL
YIxOpY4TnywDdadAdXsEPEbT0kT2WlV6DU+Wqn7KknD2y0ysjZVdVmTmWJqK+wzQmHtTNExvf2Kh
jTqcI0+5UOKovsROZjR7cjTjUWuSqdvlWdt1+1i0qMkHFhDEnYzs5ppbVfic6MnwrOeD+gn8WBPh
TD8o7Q5znMQ9oHKf/9KGbFMhfLE//u/3OsBaUQeHHrR0uaZ+nQyNbSgXJ8uTj2rdxj8yPVU3GuJL
GYKXYRhiLp1jykph8HZaiNwUmG5ecHFdJS79OqJ3tx8ayi84XSV0DNNucKedDCiF+mMY0NYLA8Vu
zrrWuD8z/L6jjwY8r26fKZ31zYqQ30H0X3rGGWwuoo0m8FnnAF6hCB+6FKCcb0VWHX3U4IBaPtww
O9k1wA6tkxLHIBWD0U5/5oPZjb7sLFUcxkbkCHmkqTQOFnzE6hhRxCz27Hmg6TBxpn9cza3Gj2kQ
6Lr/pmvnZXoI6nX+mckOS71vxUoIeaoxuEwJ3jdaWYGbDqpyi5a+uHf+bxjU6KhFcUy5325XgdYs
qME2D3DQUPLfLYzYd6UmBojicQfb4fVvWhtsxqSDK+awkkLcDqZ1gKTUXgQXkXTpsbAnNNN1kT1a
YpNYvHgzXr6LZin8c1rsfNhiqClw2sAIouAyxgOayrhnYEYn3AOVne5RkoyelBwSXgUk48/rHzm/
7P9KkV5GJhmAFMMZJq9d7OsuyoZMcXvvUnllinLUmFrnOIuHfa8Ci1LcCPsxW2i+kVnTQSrFFity
7fjiXUi0xYvFlbO4bnptIntq0bCy8iC69pE94Rdvb/lZrc0v2QDKdAhb3DvVwFmdOitQvIvpYFm4
C4qhOwkrEt8TEfNUKv3PugdLi+lS8x82kUeszH2PZwN67rebSCm8aEqwUrtY/WScytoAW4o04YE6
Vr4RSa7sV1pg88kAaIW3+TzV/wo8pNmpfT7v18Ct08dcV/OHvGqdY1125tuPO1t1zuKIV20abrdD
jcEA6ioW4dXtK/m1MnClHt2s26AIrqza/EaiCIHeGW3ExdzZBZKag+mE+JK46T+h3vUniIlRfCjr
3vsxaRkEMcPKo1OWlm/UcpvPBWPTyafcDurUWnyhkyqui8VGeC2L1jqpRmv0e9WM062i0vwNi/PH
SwsWkRDnxdXjdia9BmCp1U3hdSrD4RAgATHh+IfZ93DWw3yrWrYyoyjpUCqjMQCOf3nPjMYYm3oU
xlcCYYDZwsHQoh3tQwZC/4tR6dVFd2GzNrh8b2zOOe5cfOdsgDlrpHDNmUvq/5AWnhthVnsVdtfs
Bq2zThDi0s/maBgPYqr/yWo92IAQvNzQd4PSqAX5wtWCqM3t5I6ZjV+jI8TVDuwyOGS6qbi73C1C
ucM2sh0OaDdnybGJk8I4B4Mmu2tWQ0Tdg4MM/8JrPBl2Y667vyXVGQuN1TgvD6Ss07PQvdbawQ2Q
zc7o2KY7aSrhSVMGG2NIr7ZQH0ot9f0Q0ZZGEdZuyquM6qDBsLJxdUgDOLW62Vh/txUvvnRlW+vo
IHrxU5UU4Td7CvpvQaj2/8QhBdpdWLlkhFHj6b89RRffc9Lj8GDLVo2eLGuUP5rUMp8RVJieHDYs
vK1JtUdfF1P1+fX3YnUdOffgdImSvaVCeeXlGuoT+Hk3UZLqP7D6bqAq6F5v7QDdl/apH+G/+UMy
Y99fH3rlqYIFyMAoYpIrG4sjOUkl9pIxi66Jg0LgSXRpWEH7ADn9XKSyfseG738pemq9j7q81R+r
IYA79vpvWJb05nuBp5I9Rf+QiukSJB6jsI8PbRxfxyRt0o8C0aToKKIsC3ey4FratUiEIG8caOEv
MPnDh8EaOhp1lPQiX6uc7tPUIcW3cR8vi1AvPws9pVm+A6iMuRTUxLwuCGXDVVnkUnYHBpKl31Wl
VtCQz02N7q0WWydN68oGdYrKgosqbdJRV5hb7nNr6wQtlFrULFEEku721JltHuplP4RX3UucfSHz
4ZCUY/CE8Jp2CDLb2nlKjjPGMMCPyd3g9+tLNG+D5aGHKI/bOC3T+wQmGLuir70svOYmWp+uMlqP
AUH1xjlYeWzRcyTNV4kPiXgXcdPoJp1rhw2jgKg74ZIKxJhRjn01bV2d60PNypFwpclPF0EvqHHp
BF7KE5Hq3qFpB/OjkWg9peygOrw+d+tDUSHhszxab4toDIURopgkRLw065t9HKv0RvNp2rVdu1Vn
W92y4Ejh01Hm8+6Oc92LKC+6RrkI8u4HYCz5QQkM67Oh5PJpQPPoEquAjlVnUo/NoGFkYgTi6+vf
u3qc58Ib9l2wwnmfbvdqFXRZHGkEMq02Ot/bNImJgau6fC9VkcjjOBVtdhpSE0J6k3K9vRtBAE37
IjT67wVla2+n29tSF2uXLDuYhgXdrdlX9vZXqfQnHG6R8Mo91P1Ck2ow/FyE6hcnaOSDaEug13oP
XuT12XgpDi2ODlEPJB/icUraS3E/LdBQfyC/vQZNVWX7yvWaX4VpZT+LYVS/53pbPXejI/JnPemK
BIwKVCX4RnYyPk2Ccr7vNY3zPFhu8oWOcCV2mTMpP7H76XI/n1rtM+U3LHnjvKq6nQoLjPIYhwz6
uI2jH+K8ZX3sClN/V5oeDyt8FAQoojZxPiWxI6yrAZ5a+n1UJ64fTZH8IbM8Fw+ZbYi/QS13ZP7C
KQ8mfRdvN1hT1frCg0OCjrFInpOxqv5WEtqRiBsbRbpzwyCyfC2LEuOAPVwguRnH4qd0tUKjYj9W
zs5JjOwDqaFSfJOuVTz0gSeNT+E0pIfMlJN8qOSQ/IaDav1BTLf/e2NB7q+ym/WYr7p/RfRlOLpj
arA7eyv9qXexcxhrmkS5mU7nN48EdhSKBozomWy62HGU8ng8iYPAzUh4eyjUnPO+c/Y5Iq4fXh9q
5X6mE0YEQR5Pt2SZpuQSh3J06+NrV3jFQzMFg28X9RstmecHkb4PudCMVnBArN1OnRN0qT0aQ3K1
q6D9ywzS+Cn3gviY9326EWYuGUUvYxFkwphABNIlYbkdK6DrjodVmFx7xat+yl6dfoymmX5VZah/
aiH1ve/rMvupVV1ME1CNeuT6e6MtD73pBj9en92Vq4N3l5kFRANEd5mZRZZXtl1FfELBvX5ym8ne
6TQbjzPn/2DR6v/mofSxsaTzi764N6A54ESMltIsR7qYgNoTSl4VWnStwjw/tM2YYZsXtU9hS88E
25Xwy3/4SCrsaG0DtL7LdNXCwpSTr7wmcUyNqXfz5FOo5Q7/KeLge8aemnYmVagtxai1vUvni8Dv
pVOzXGnuQg9YA7NLywvygZGj9ZVNkfv8+ve9NJmWE0q+QuJCORq9qMWzNCae1jj6GF3rKEB03hvS
7jMacMU5bQITV+4yFB+gyei/qzwYLhIT0WhnQxvLD33WV37TqIl2RPG/2ljolfiAXWXO4EE2O9H4
7U4P9bTL6jYi+te19KlXnP6EVpX3mE7pFgpzZao9ghCSReKQuTp1O5SIOjsvYPdf9ahTfzi1bhyb
SRk26rorx8VDV4lwnssCwsli54JuqLwJYvO10nlwBmPax23gj2oy+kFqD7vWKeL964u7ModooPLM
0vKjxL68aukO9Rn4SyJHS4i9aYfqydZ6ON16Fm3c6ivnEugBjUycHhlxuVx6DVtMFX18LUepPHSJ
2z5NEMFHXxD1N8dcKfQtwZZ5Zy52LkkhNCHCqdl2YjGhZQFRKNQ4Iaoh6ncVkfcn6bjjQ9ZK9Roh
w/dg2dJV/GRKlPbw9pllIWdYK0cHeNXtlun0iZ6lalNGLI3sZDrx965Sig96Vf15faC1vQm0ALIA
7B0E2hd7c0x1VXbz8SxsPXkPzOKnWndbsLS1QWaUHWJ7jHW3NYPC7Y2JQsRVk0n+MMhARvA1zVo9
vf4xa0eAx8CbbTpnrs7iTCuWlscRrNhr23SfKsrQJ1MpnaPZiBhhhl4t/bgeqH2/PuraKSBXxYTH
mT2JrcUNZ+eR10ME5SZRzOBDXaJ46moYs9iY22y9z2t7ksY2pbxZbuauOZGIyJChXQrksQNMH/RW
Vsn7Ohvaf2rTij+JsR/wrhmQ9tkb1BsRQDCj5kMZZvKTak/R9yTpAhNzm6D8ie2i8VsNw/ZTLhrZ
IStglRhKeKWzFYzfLz8ASx43MDLALWH03G5mjpApx2wU19JwJQKAgXaowAZsFA7WRpn7ZsgsQAi5
mxrXawl2nZAKWZ/H2D05EBWrdKvveb/YbOMZcMRS26QXi4NZttEQNU0lrgBgxJENL051rZWXtLb7
/ev7au2DqPFTZSQG4hpa7KuqdhNd9n1ydRTH2pdClgfg5NXbtACJ+MCsUwHiuNAEv+sGZmPTZmGT
JFe1iTCB15tqavzADp33QRN4JIXloNUHKEwI5298n3F3wdKRIiyY+0QAHpe5oU0yFTlhnF31Xjfm
QERia9fpILr22H4gzpBok+n1JFlhAVzWRktqlo5Qf5ZCb7/kYiq7fZ+0Zr7nNbVpNnUy+42ojWbu
FHDXFVoYcRc+osKH742uKt4fypDDe0tVErrTSOS9N70ofq40e1Y90b06w0wiM4b91Ggi2wPHdO2D
E7YGWhVRqI8nmms5KikCWfwPiIq7wq8HadZ+rWlZ47uoRvQUUjOMe4tSNb9ORmGOu86zuHKSYiQB
NAFLPLi5xR+/Ppdr29JGVgGIHpEy9hi3RyzR3YCagM7zmKNbgytZedCLMvULJ/U22ur3lyyrNgPu
ZowB4pHLE0BXv1eMIb4OFS3xlDn6Zaa1QL2lqz/VVaX57iCHjbNw//wzKGndrGpGGr28Qrq20Ywq
JUzWJ107y7EEalegLFMPurIvimGLp3Nf+AONQEIHNxAva5hdt/NZyxrBGStPrppbWGIfp5H5O6nt
AI5/oaTpTvACHZ3Ry/vDbNn2Ww8rb4tcd3/XU3/XCXc0qqHEIIuJrpIoVWTQEX+USR74XTCGn6lF
iwc59tmj3ajVxdTrFhE5fv/G2VzbT6SbtDmYdjCji7unHqm560iCXnMhPJQkO2fnBb25syaxVfBd
u+YgllMfogZNTXwx1alSkeJk7KdAnerD4KJJXaBzcHj9gKxsICLVudRtURECVXS7oGI0Js6tnV51
JfMLAbcmoP6+U6th9IFdbMTiS2nO+VadzW7myhf1R30ZE4SJSBWraJNrqLe6SWEptM/o8zqfXYQw
A0BoI0fECmVrHaBMjdWurlLlsct66MRxLPxcaSsUwHult/0gir2HRA2zDS21F02x2wAX3BP9Mxg5
sA9QSLidkyHkxlOGlrcsRNbiNAF/AQlDR0Dbh03vxo+aMEL1ULVl+z4MQNb5QKggUcVtKT6j35n+
41lFNj3YalxcEOdtQD6L2vzhwkB10McavWSvdrGLuZ9Qy+IiqH8pV8/psDEHER6VfuBO6XDIAlum
V4XYRG5s45W9hd0fUs+gLimMLu8qm0pGPLYsg5Z74rOZmXCmgS9vPaEzBHc5kbRXMSCH4WHCcLqd
yAma3axDq1w8F2LhNS5ErO0Km/7Yzk2VvEbr3CpDv40rS/tolYWp+EZK+2InrUGoO73OcTstlbEP
/MRR809BOJn9TkqNtG1o1YaSrjTbPew6t9jpRQSowGtV7twkzEXth8PoviMf0dPdaJfq5LdqGv9O
gVnRipzsX1k7Gc+YkvXGTmsG1K5VGcXJAf0q196HrWLJvRRuXBy0trL1fd/R3qXK4gxfC8RiTL/r
kbAqCqtvdlmsqT+qMg7+ZGWAWJqN/wUoLsP+HPfC+IVUrYtmd+6V3kOQTw6mphQ+g+OYTt13cJFo
kXGJo34pQmTND1lrWd6jE1Id3BU9Slp7D9jvFyIsJT1OOGpexlSof7tB7iAba9bNr6zqRs6vMrrh
Yci6Tuyge8WAvs1q+KrVo/SObhC7FnHBaGyluyvVMbIYDaIVgiIs2fKVHe3InUq39i61HHQEDiKx
R+819EM1G97PdcInD4Q0HbMmf5cpTbtv6KH4jtPqG7fZy92/3HGgneaEChzXXc5BNc6A1zO6lyzO
DPPghV1U7qtEAqebvKHiZOlRHD6kIFOTU9YQHfhkqSh6SoTbrF0DDs87AdMKxqNh9Mk3mTlVvkvD
BkUTi9K8+0jbZGz/qDiaNr6e2ZS9M7bLFxUOnThLd4r6gwzxB/UHpVOL57J1u/JYNGn/KxOOSHYO
eXnxznUn752NYo25r/+XszPblRtHuvUTCdA83CpHbW9vT+XxRqhyuTVL1Dw8/fm4f+DAqRRScHWj
qhvtRjFJBcngihVrxXbzPrWU9JsrkMz109zEedPJp5Zf3hXzfFBaB1E0RTfa70m1qNj1OWqnHSdU
wGofGe9i/AgPnw0zIzlQPg1zXz2NaJEXB3acOh1zb9beqcbSur7jEWc7h8lG4sPjQlJ72OYkBqsc
a6g1JV2mygsQgfAutV7Unt/xxjqOGjGgZG19jMl0d0bdCjqGRSrH4tbillwdLmG1pFHTKG4QK2gm
pjbsjVGSOmntpZrVI2njFm146BCeO6i6GN842thcjHbeY8pu5CNczzxH+C0OsmKri9qJ5yKl9MEP
CSfjONbZ8qLoU3eiFmW9dL2KyJZTOGfL2gOCN5IR+gEkaVZ2t0FavD1eHXgDniFksKteeQ7bVD0g
KWCe1SEydhCEDbiSi4qaoaSxQ5RbAy9TSanVzEfIkShDfjDBE8pDijZi5rfGQg3YLrLlQwrJNfed
WqWSmRhTn/zVj8ryw9AbYSC9FToGTUdJqJbB4yRm4zrjFqP/jXyQl/QdWDNFIwXh2AtcpclPWVIs
T8Y0FjujbMW5rJxxvpEf3PG8+IMCA1DXCdI0VShuQZz9a868Rt4evfc09Znj+qkVJ3uZ4NqDXGZN
SLiRdCJsjpDMmkFnte7odHWsBFGYt9PJaKKW7LbwkFyY+SPTb+ZOILlkDfM/E+2bvziLuo/EDcXV
Mps1x29io/NOthZa9ZVsM9OPoSOGrzNEM4p5DopT7tRQv095k358/HG2f718zZJuv/YX34YpcPKo
6VGlBGLhpIJHSk3bSvMWkoBWmM+zERnvbD2Mzrh5qG+mMNIbn3exdchNxXwZUy8/oNanvPOMSTkv
bq9+iuYWl4oiUr4ZZjtd4lzJdr71RlpsUOagbozKLaDG6nDpPQTkvRjKMedIHqQLjPFRmMWvdJqy
v5JC0XYWaWMrY2Xi8rgCPbmHG9EujYywYzzdyPKftLsb9aEa+uZ9xKX/hy2+r+HEoxijD9l7w6C3
H6QLY97xsa0E89SnSHUU8THCAuK6WMueLNfGzkQ5jaORAAbIWOf7VTZ6lSKYF4Xk6aAteo9psGUc
H4fY1teSHGcimunw3W4nxAxJp+KSN0IO9UTUS34ygYguEYnQMa70PY7d1tfitgMFV9F0uMdTlx4J
0RQaJs2a/dEiszopA9aKUVv9OYjKye5iyk01hrbUNRnJDBEZyiM5tWTunr3RVD+NmZsFXj78oRHF
a1jQW4a6kMNrE/rg7Spq3UiZtc+UwBQYIPSKNwWglu2PQkMF6PEH21zA34ZafbAJDko8RSnbSy+j
M1IMQGuenXyOwkQ7/flQXAt0KksuK9yG21k5cABH2tDCIDXVMPb72WjwQEjpNXc4RB6PtXFDAIvQ
oiwf1NTPJHryWzEfkS89hVPiBUXWR6fWXNKXuBjSo2MtP+o+/mW22rhzMW+s5O9Duqu9PJaLhU7D
4gWanaDxW9r69KkaeEuSnLZ7FIKt+VkSdaF3jrxjnXLVkmKjzlUYCNcuXxQ3zN9kdWu+Ke02PeNK
PHIJLs4OrrY1Qyl2JVEXcLU1oZX/cenaPnQDpVJxV497sNdq0c8Ibu21CG2cI4hxQyOVfaW0E6/C
EnXYRGs7UspqULrjIszoOBpdeNDMJDnwVP/Dxmy548iDLSA8+OPmHRer92Ya2cvaCzIkjc9JNy7/
jq313ew6/SlBHmvnPb6xkrzOQHoog5KuqqtEPdESPE0ayTWJ4/yZy6E6FElXXnqe5Ds7YXMovtXr
/cmFtgrLqUqyoqDb4InDd3w26JZ7AfWx3/cuvUaPN90GwctCz5dmfVx7XFm1vt11lp1HxmKH3DFw
BlFQKpSDmErzOMHLuCiaM/MQWUa/cWPx0hii+1LgR3DQNaG8iSIQ78c/Z2vmr52e8ni7r0QZNeNX
nk5zlUNz/1wWsLw9VTlFILU7Va+N7ehCHkIwiWuP62+VpAzNEI7OMClBl1fzs2ir6KolinpuFqSa
mtZ6PylVukM+kVtg9cCGFcA9RLke/NRZdV2rLarM+jIrQdqW0cmby+wDtYhmB4LbXMTfRlnNTKhF
ZQ9urwTIliW8x3UKFalXJ36dDJCXHn+xrZck/HyUKCmOkYOtA6gP84XuWCBGDBWdvxdDWMGIjAJK
83QIkIp6xvtadd03XTh5X7Q6M51DshhQyeowPT/+LZvLK1tYUQ9x79/SRsPjPTVIzcSs5k+d7eRP
XuTt+TBvLq+DPrQqXV3uXqyKitlJWojoCUH96cnNa7Rcrbh78XB02NmdmxOiBCXTJMgk6+sXF0V6
OmtItO4UQ8HUPbyXhuLT41Xb3AioHMi6BMD8+orojNRr3BBqdNgYkT87M15DdmYelbSvD0OetIc+
i/9+PObWGr4e3LKblK2+OkwhJ2mTg3bCkzlHLdigjlvMwmpmYb5nXLM5FJCWzvnGf6wfIxXHZ55G
BAViinQezllxyFu1CEIlanfiT56V6+0NqQMdIxpI7ondVNCaSq15q3Xakl/63lUDZ+yz89ii7Ff0
Y/qdB5j1uYum/wBJQ07EdwIM0ZHdHLen+DghxzXS1hyEsfAulVlkRyfp550CxFY48sCSYkCSdru+
ArMo1kbLZatDPLYDZHXVINP1vV57bSsgeTiirUzTpez6u52M02uUWz0TB4LGWiK/1OMaFm03zJpv
Y4jVIB26GL8okFFIbRZtEsemnYfmUuSLJXGraRA+lYDOOyIXBp1WxkbsV/lS/ItVRtOegDf1vVLQ
VpgBo0mYBySFFPb2R+s4Ak5oailBOajz0+I2+U/kkYyT7Uzaf9iwDtR9qnguLKk1cqXNajOqIgfQ
qAr3KGlUfmKr/QU7i+GcZdh5FlW154a49VFQ5cQRVyZAyETfzg9moxc3KnQzJRyHQ0Xnhm/G5XDK
LOWD7c60K9CStXO3bK2ph5aizfMUkG6NTHk6fTR6qkVPDiYvn7KqSQ6mUTY/Z2f5/vg82ti52DkD
ejMKr9J1ZCMGq4k2heamlHoUUU4wMZNLIu1Fg0Na+okVFZ/szhTLBWrp3sNnY1vxNuWAB4l81VS8
XVon7eoxUxncmiDf+lqjwtlMi3nPmn5zHDAwkDDJM1kjF2YV2nHdWtHTgIbH6A/W6JzHOQ//+fO1
JE64hCn+IaW8OtvjQujzYg6AmLlVP1Fs7k9URROfem/41CDfhFcpbYIJ3io78bI1QaBF8lkp338H
zegUu+w2BGZt+mL4SEGrpt2k2buUtzIe3sOYOCEX5rAHVxNE2aV25pqW1ThObdpakrpFANPwpsJX
xLwAY2I85JxQBylCn9aUcQK9jUeKJYvROwejKQ2xk8xuzRwKHGL0tNrIDvzbEMJsN7JS5DKCwlTn
lxb0gY6AaS8735w5DzweC5IMyvxvh7HycVYFzSoB3RHadQKZfnLLqTpGNm6mOLfq8EGL6AX2zeR7
cT8EaufVxx7bih2EcfOXsFVhNyPCwJ27+iWj1eMWtGhukCtzxuUaQ2GgL9xK6mNpz459bSLR/1AV
tZ79EOtT+yS00mrOBlQD188Ue0x3ftLqgPw/6Qq4JDDcse4g/m/XJhykhliMH7qX6j08kiL3teNJ
LWP1xMXg7oT66xvwt1zjbjgZEb+hJZhsFwk8O/sqhkH7O+xM4180XIbi3NNlZx+KxsyuqYirv3CQ
NPlMhjNQ0QuXes8vZHVIv/4QQDwYpbKXDLms2x9CNwrlYXuwr8qYdt+8WEso6NfRu4zG49Pjk2UV
5a9D8c7nlKYDA2201RIjCRLbpTs7+H0rxiFt1eUYxZhhPR5Fbt/1ynIT8J7hU1KSWo2Cv96YuFCq
rnE8O0HcuvqRmsGE/mVVvq/NId7ZuxuBAx7PTY65Jnfc2qQNioHohBfa6L0t/ZtwiD2ymkJ5YQWm
w2RZJcZm7X9Q/JG0GBQNIM9yra8ODD3zwshVGNTo8tDPSkGFflSsq95byc5zdGM9ebuACjFHLjh9
HanxMnRZHfPVEuEdoO4lx0FU0SV22+yAu/MepLERkDfjyT//bWfkar+kQ5o618gGeGoSXX9xqnZC
Oq5Or49DZXMoeCBwbBCIQFvsdigxOXmPEZt9LURaUJzL23djrYyfKzs8Ph5paxG5cqRtO3gFFa3b
kbiP2hrHnygYq2Tww2SswSjc7s0yuin0Dmuvp1L+8tUmoCgrCc886aXP+O14A1UaYzG6KDAaGsSD
LhzKz2mpadUhq4zxh2tPXn5CKtQlWUoN/U2XDXsH6sZup4PYJSBI/zhb5L757Tt28aQizORGQS9a
7WQJVAFJn+qd3b7K/OSZwtElAT241hR0VtGCYEmS1wg0oD7ViWdDxMNb212ct05j289R2FXekRXq
It+hJeHj44/6Snhbr7Ks7UFY1bnNnFUm0SH0CFeqjIPYqbwaiSgM+ZAJL1zzuW9HvOe0ukI4dhI8
lWk6g1z9ZAEA6P6gFKI66mFvXhpIqsvZHvJm8WuX1u/LCPCSUVgREAgWTVrYOaNZm98e//ithbNg
ELJ28q+1sChFHAOsx0PGB33f2Hd0xTmHtL68z5Ole/JUOB9u1qonZy7c0+Oht7YdlwCQNv1NjLyK
jNCpwtyFc3RVC3U8ej0dxWFhTcesmsbg8VBb+4DOV7acDlBI2e82CB02nUqHbxKUfZzBz8AKBAGW
RuTdDzs09B/uYGjfJ8XEmiSJTfc505DG+zPk+TVEXfhfUugPbfm1BLqRe11jJn0MgjElJ9hg4Wl2
op/tHC87p8zGVYS4Fa0ASG5I6+nVrk+zNFLNOcFxhS4524fsg39u0ivNcogL+AP+YHvdeErqsU93
9uHGAUeLEcp64Ca8GtYHjj5SxDOGVrkaCBv3b4vBTeEv0qreHiv+7GNLv1y9czNtxBFoLDA7unew
4dcimFOc6MJLM4VWTvVzXnflZzUvPkNsGna+4Na6spokgC6F3LuAzR3SVU2vwmueNxP8UKVA5g6T
76caCJpmRzwnytPkVMA2j8N3a4ZgswCIfE5oZqvwnVXIFR3Ek2uVd7F7zIRSwgy0tdTwnalZdopN
G0cCSjR8PYNrQ3IuVpulV3KuEnwImkno0cXrHNrC3Xlwu2uVWk11qTjuf8VOHn0qQd/mnRDaHB7w
l8ZZ0O87VeVMGWK2qxteSbWUz5pXYPQaOe2c+y1pxvTcg2NXV9NNqyaol3FQvjxe7I2zAtVjgGcD
Ig17aDV92ocRh2vSOEiLwRn+pSrV0QFF/A3HRR9xxBSuk5b4YmY9pVQsIYWvea34w/q6PC6kDyT9
qjZYIC2Ct18Bh6R6zgQ+N8rURm9yt08RsehpVXJ2yb5rRvL/jSWVPkiYiey1zmFVunm2KI5ybWpb
id56AmrvmWdbXPrDbJhB5VTCSPweEl5+jm21aL+iPJFOcMqi3DnX0FvSi4ORNtiHovRvRkWZX6Ye
4e+d0NzaCHwZjjZoNPevFKsYheo1kYLN3ogwTU917YcyDI1JG2NTmTuvs63DjCBEYIPDlI+x2nZF
FupZmCFxF5c2DyOrrizfdOPFCCJDRH8n7J/5/Dj4NrIlbkSQK8kyg7u5uhPJcbpJj9QkMGetOLfC
qc7LaO9RRHX5y1cZC4kK/Rm0w+FYuDZTy9wlmSrKHUHcdHHxbx1lWvKmtbQ58Rsd2rWfGHrkPc2d
V06XHm0KJah6XuvQq+o5DWCY5unX2jRj5Coaoxkh9A79SzwmdnfojEFYhxlC3IzDp93PT3rqiOZj
goyj/UshC+v8sRATWQ3emNVOhKwhBRnLr5sGIQTQo7vtO5ralOF8lgSKlxuSErA4E/qSNDf59Tx7
0ds+VUVz0EMvUg/90rLChWW2OlxXJX8RXgYP+c+/qSTLMQaXH9jk7U62NaVVR8NOAs0JRZDUtjjE
OT5Pj0fZ2BrkNbSCAbgjcr5+79a17g6N7SZB4Vg0bJEOv8+6RVycpNS+Px5qK0hJ3GjaRCGIf632
xVKkTQJinwSArNNlwpHjoLntXhP6xm0r/9lsc3xUyRBX53Cu1pmKnG0SdD2Gf4rTILQxNrhMVAIj
YWHq3dtIi8Xlv8yNRZTYp34nEYzmoVHWHRtQjzTk3rzZVNJjVbv5zhpu3HLIrpGzQEOQXpfyz397
FoWj21Z2lKcB5RieRMwR9dqE+qHwi4xu94sXuol4QQ56+GwWdfrnTnm8d2Qx0kbPQeKAt+NH9SIm
M4vkQdPwLKOQf6iLWryUjRpey677wx7t122J+AIVelvaKq0Vtce4jQRYcxzQFJ6eF/zirjSiGcdk
juev6pTuNWhvnN0IFkntIkxDkMdYRU8HSoM7ZR1BQ6I3Mo9Tyx/TpLyEIpmual3+h5sJBjY+7y7A
qWxovV1PxxijnL7VKKCEhVFIl4vzzFF+xld8z7V0Y6czFDcgGC445d32S6Z0jOssClo78VCnsfU3
tSq0QIxJEzzeDZtDoeNLqEqHknUSskypllc6r8NhxIZ8Sdv8TVhH7pNCGXSnKrmx3SntgglSPiEi
16/BpdKKEfmlOFhmay7fDG1oNL7gQWgcITPShDnHaRp+s4puib8+nuW6VCmDE+4MVg3yLUruu8q1
NCurdQvbggA+fVZf4CLi8E0xtvq3jTv9TTaReJ77ha5xuFDqnB86j4a/s2MncU6HWN/Tn2AI8+vQ
osp5rPveee5t/oeTbaXJS0SPbbyTpG59GFk2pHeaHw8CeBtuGQqp2J0M3nVEkeUQ4eh8BQWiWyuH
+bOzOhJEXCULoCtQ36VyKvqUq9BWTHwyUPv3rvjb6S9JU5skwtV4GiA0H4o6jlHjgJFdh0lyrJtY
PdRdssfW2DguZT4MQQy5SuCd1XHVwv5uUrWRgvxi+B9NncNTO03mkSYx8zCbyfjRtYpfYVoPO7Gx
cdeRUIBPYCbGk2/tN7DEVpUkE04A2RB213A27PfONHp7a6xvrTECYWBt0sBmjV9Ns+iNidIm5jxm
VvqiRS7gOCddH5/1wmi+44+Sfu3QVP5qdQP/BzONkaCZ4qqqzsoSZ/bF6RYv3slGNw5RSSmWjjOw
O2hZvI2yXMtpBoN7c22bJnubONHyP9uLlks1Uo9H6058exxqG18Z6goLzQIYlKdXUR2PTgTJTWAk
0lB38ez/OVryLm7st3Vkf2004++qRE768Zgb545DJUx2R1OBunvttqgclk024UwXGdX3NizmA1Rc
/RRNDjDtIv5VM9vcOes2di9bl4cFG5fJrgFn2yhQoogqXDi99DtIE1qFRYkJQbPsCTnKL7Tau6SC
HGt0q8h209U1aDeWXVmZieNBYg7JQen0rvdbOxWTX9Mm49KJ2FnDsYq1+p+oWegV8opGef94ibem
C/ZmQQKgZn13WFVNrgwJqtlX6IY6bV2Zar+0jhXiGGt3dbWzlzZH4x5B7gHM+S4RttppGUwTsGRM
+hyLkir60lhxekiMP9UJkveGlGf6/0PJw+O3JG5IlCGi0zC8JmiXXOpe+W6IdDzPWjb+h50IoEOR
VINNg93O7UjFyAMjDXvMVAu4jkKP1ecFhaKzO1eICyA0cPkPn4ycm9iU/mfrG1EYBmBaXodXQ83Q
JqigMfQnve2KXwYNDHvWXVt7kLcRLzYKI/e1s6RUa7XtbExAbQtqYzclRfriQRrOjvo8CwCWVNdi
38KW7Q81O14/IWk4ijAc8rIcebuw9NPYYzwrbH+kLk+YLLkvZVWoB+QZ/lB18nUoEDzKyvQWsB1X
e1GZEnt2Ywxx6ypazvDI2PZmpF613t1DgLf2AKEJQoLWgKSk3M6qQ0tKTDTaXLNqzN8XqgYrVszO
YVhEvUcd3TpiSJwoC8py612mPTpemS0qhUFh9s77WomWoA9N9QOejUZBW9jYvuWZ1QY4jo/fR0oz
e+/rrVsDky2a6ulTJ4lb3RqRmSkLWlM8DOMwVAO9Dsv+vACb/FLzKPxfHYuhPUa0IH8lW8j3jJ62
lhrWJaxEgH1+wTqAqOFRdvCcq1PMxbuusKezcFvbB9yxvv75pgR+xN8F82uUCuVP+e24cWgqTiwK
vteqH8JzkyLjhdZe9qS2+n8w70NRA/yegfim6/zS0GfeVgpDtZ67PNPBPhw63I8OcY1W9JA1ewG7
EUQsHiUoSRu/L45Aeyn7ZHHda9qJrkVowFo+19hbNSBRVfR9tjJur6bUrZ88IqqnWW+TX48XdyPR
g5TAlcwpK+lbqy0zR12DJguOMrqwnEPTdvlxKJw97sNGtMhCpdwn3K4klLef0HCnDjYcPn795ELb
qs0Ye0l9uqRNtqes9Jqaru5+0nbUoPCVRL3nLpsq3B4FQc+7DvT8D1drTDKj9DtqG//QnT56XzWR
h+4x7/u8+RUpnfW8TGbyoonQEF8WU1AiMgfhjC8jEqbTeezqOf+ijIPTBFk3O9pBGaqoeEtrVPEJ
Cbuu9NOmWV7soe2Vwzw22fI8CA2XFMoXzUlBMLq/LLRn/+ulYogPSdgidqePM9QibWzLwzh3cRJU
uRahQT4b2nxs8J6Pn5A+QGs8975pzjhPH6xy8toDokCmdi2TNv+kLche+a2G7cxRb73qf+gh5Ljf
iRYR6LTAIeA620n3t1LVenhsop5Qcus2/mhnLormApZ0GeTdUA/UGUyRYAblNeKg9mmHMw3Seei4
FMJafFe45kvqIYn9tYKpo54eR+BGto3pM49tdgEBuN7eczMsaS/3HKiWckDcSQQKCshSfGsJBr3c
44FtxaIkm1Hkgep6t8cTUtDQQpuTyFCdDyjmFE+dwJFnUL2dvbU1EmcgGht0Frm88m+jvhuUpK6X
OApiy8yqs4N0dnTQsshtz3qSlnvWVBvpBDcf+TWADD0J66R3riE78HZWrj3EoDPXY/SXNU+tn2ax
jSiDaR5Bjsedd8TmHPmnouQI+nNXSK/tpm4xqqIKOYxtwMcLX3Svst/1ebhHUt46LKX4ECVWBNWp
hdwuZ+tM5jy2DXUJCCsDFSEUhi6u1SS23yiIBsPhmysTLSrVfNKH3pkOaewY9fVxuG5NGN6RLLki
fHF374exUsz2BFoo4jH6jCRheTCXxv1SKPoeL/71El0fZUSp5PXKovL6ii+SxjG6tKNARSI4f+q9
svpBPdQRvsgTE2X6fBnnc6+HyCQviZI+Rx0FND/tM/tb5hjuS5ELrwuM3FLKo7NMEMlVC0YT3rSK
mX5IItsrD2gAO4mvxH3zuUas2z2MbaeqvtVlyAKV1Eb+hruRfiFVLZUzyj7aU+E5KJKiy1q+aWjb
/MMeZZkwwmehCwH7UDos1nE8gckpUEWVq6cWn7PM8C5ixncBOQtj51tuXH701MOjB02UTPPVtdQN
qe7RZMuOybr8FIqCs7dCR+txxGyxHYGakcGhMMNpsK5RVELQJlWYfMbEnJ7rCvE026pCf/A0ljgt
TfMfQbfTabKzb+OAA0rUa78e/4aNQ5afAIqEp4vOqbe65rUeILP0FLZpZSRXxcww+KoSsZwgCmln
LSujHdLAxjbh2APg57I3QdDkn/+WtLXoSo15OyvXDN9DvwxRRTE9hYYuhbv38dw2v6LUagLElDjZ
6lyol8lIrd5QrlbklNcEsfHr6DXWDtFxaxSpcyMf1/o9KISquR6LMVSuWFJgytXgmKh3KMQ/nstm
rEiSHC0kQOokMLfrVqHP7k4zAL4aNk7godl3LSfDfDfYIN+WNy3/o2at2r45ePaztG2KjzDA7A+P
f8bGVeLRjUP/OSc6GMYqXCZvLLpcSYD1sym+ztiPH1AkSE+kpgvozdRfKBumO99xa1DJVZIN6Fwn
a9S9pjJVmNFIlTuO7FOkKuGTobXl2xyJhOsQlfVHJOq7HYRh41KhpYAA5SCgR3SdmTZtndjTVEEE
ixPxRYtjg3ZN9OtDFKyOk9IUb6bUNQ/xxM2plf/FmlPyTUzo6BCH7lAbNZl1EVk1+5Ii59uyE+VR
88Sv0AVplG7sO0t8H8TgGlIqmMZxWm/WeHKqdZrQ9Ta8xouj/4UmSyx90OedvX/3MuVVakHFQlXO
kuCC/BW/7X0sBru6o6px9UTrfmgGDBd6T2+Pfd47LzW+TrgzC0iJ8Jf++KHB0MjA8ioFX5R8pduh
i94LUzxU+is6mr3qL/SM/GjDZZl9p7TCvZaN+93KUQCkQRuNQbmWssTtcBHC+gvu6+MVNgZBU/eV
kqNsly7Ru8GZavuoCYBQ/P1ENvs1Dw/dz3Ua9+m5tNJ0hxC2sew8kD1qluweEqXVkzxNO1uN0nJg
7qW3+BnE/eIUsRpf07p3v7lq3ZvnqDUQDptji8fE4zNjY3gQZXnBkB5xm66O4X6JjWGkwn8lbTEO
VQew5CNQ32JamGBzV8LqFHhSPel98fXPR5Z9a7wsucvvihWo3FaALM3IBRCi8OCK/I1amjU9XkU5
XrQlct80Td0foVaHweOhX7u4blI0h+0ECY/GFSTg7uxbQhc5Shp6xyvqusNT1nRmdpzLUD/qQ7xc
Jq1VnkXaG9+9uR+oGiXtOVWN0K/tdpE1zMZvhRX/7MPS2znY7k5Tfpi8DvkbzCGa8W9Dk87RxY1T
fbiiw2R/cUvb80uxOBd6EJa/GgRuPveIOn1+vBx3aQbgm1SzpreIhw8X8u2gtQKQCxu/v6JB6ww4
vnhpMKtz+tdklqNxahCmKHduzLsjTeJ9dITJio3s7VxH/ZixASMxXL2Sd6+lJ/NJBQY/PZ7Y5ihw
h1SJ5nNfrK7l1um0pHJb9hYv8n8MLy5fOn2Jdr7Z1ii80aTEKE4LoGer5TNzt2xwobs2o2td2mGq
zhQg9yoFW6NQsEcwG+k2SiTrucxCsYt05hUgKvQSSnQQZrdxdo6De0YSHwZaDsw67gJy+dUwogap
sMNiuJqj4156vYqaYxna2vvccPivTjqCMwCAWKjWV9X7uugr90hOaqBjm3fmXuPbXWjSvQGPhG5t
EhoqCvL4+u1SQngyFo5WL9dY6TMdcwdQF7/L1QpvBa/SFQrf0/zvH0aNHBN4zWEfwnm5w6NFFQ8t
BLCrQnr6vje79gWNyHEnNjdnhos6nTBSuHSdrLlVYllDYi6kMNFyqEyvv6boan6kfKtftCT2kp0t
d3fSUw9nq1FXI0kja1rt8mjq4Mdr1nxdcjM9edDZnp2yST9NRiz8SYuci65V9TXqkuhPK4hyZGoJ
/Js7Biz59iPaCcUgWCAqpp61OJuFkXygB1+92p6CI/Hjjyf/WTcnuxyL+4yvJ0mx68eha2Di3Qll
QS2oMk9N6M3PXWPHn8bGpDPy8Vj3iQSDYQFGnxHJLxmM/Ma/RedEhdDpMPG9jrlSfzVQvXhDPuom
52JsBg9vwhb51K61up9j5Jkv7uBN7/Av9NqdHOLubKBMI+V2OBto56Jkc/s73KgTQ5SS5Ou1Xr6n
WaM7wwTblSHbGkY2G9L6yN/pXLkdZii6ykodQpYAC1MMEOfWPXhaNO29vfcGWt0OmaYXSp0by1Ur
FPNN2gy1tN79Y9YVq/bbdF55p799PYx/yQ/TebniQt/6NJYvH4SZ/gz1ZTjWmj7tHK13V7scDqNE
2fMj7cblpH8brllyUEVHXa72bC+nqrDaIDHN6TKmS+3TwW8EYwEo/DhEN1fyt0FXK1mWs2bRGL1c
XWvSEEaei6eoHvWd+LvfdHSwA3jxF+cZRfPbqWU6r2usmJdrqE/z+1if61PnpNU1otVhZ6j7CZGw
Y6BCKybiZjBIb4dSlDTuWnMwrqWSxUc84NSD2bd7rW/3E5KjyC0N4oxcyOrEkoglnMPauHYpjsv6
nI+H0ZjEpwSN/p1c9P4egLAiZbg8Moj7pyz6jTlGWKpxnfEH9d0wU08zwq+nriiS4wgb9+vjiLgP
Q4OaEYm37JmAGKvfLiD5z5DbfWwCCOTDZSzU+gfKDcsRo9AoOaW5h90AVFZ1B4jZWlFZJ3j14+Ju
XYVIRYuwExeReYXIGR9h6g2HXKNYXimGuhPzWysKFiPpFCwr0NLtDEtecrVapua1zrM6iLs++xzV
9vK8pPr8y5uBbHfuAbmJbu8cuGYkTdwG3Dz4J94OaEkfTxHT/TnqSfN3nmRO/bSgK1r6higqnfS2
VaxL3hTOAQsi5DpMvfr5+KtuLK+s55IlkU6Q6a5uolAf21wkpXNdQk3xe88RBzPDnsR10+nyeKiN
HQi6DeOfKW8Uduc5pkoVFfZ1qYz4QlOcfVxYm9PjUTY+Iq0xbAoIqmDpa3iQFlCrGDhGyVZqh9Kc
VZxHYfVHGkfFZcyl+PfjAVfTohLLxebi6UJFl4NlveUdWAAlFaY8AFlxn60Q9YjOjPfedxuj0ALN
zQKDBILxOlTypje8uZUKpRCnX7QoaY5L5e41ea72uJwLQi2krhRcqGLdzcWss0xA/QxMrex99O21
U7/k/ziDtggfd2cyoQgmxM4KrrbB66gQYnjUgSFTx12hOH3XaXRZNHkwWkn5V0oR62kIjTT1xxKd
CL9CyBqErk9gjSOLZLzPXOpp/+U30BVNbMoehjVUphgm7uTmlAfDrLofLQQy3k0h7kF1FKYHO1ma
twp+gL49p8W33GzE58dBtLXw0PMo5/GY5r0p//y3O17klH4HjBMDyszaoUGo/nvo2LVPfob4uKKX
b2kO49T741ExZIfPAgEK1GLds7GMmLfgjFkFC81mH6JO1S+1PbVfWnVy36Yi+5XAwfj2eMyNQCa+
qNg7FLnu0RutwmtpaYYy8KraeIcAFSY1+JpdH4+yEVLQD6ReF1gNjPsVUjdEkiBXK2WAsaL7w8X8
OzuNKNeIK5lNEx0L/Ngrf0gR2/BxM7eaEyL9TbKDq68OVxnY8NiA9sn0KWOtS1tjhyWTZuVVUIZh
+y00h59zOVu+kvT6X4/nu7Wqr6RDMkQO8vUtGWtiWbqkqII6DLuzl0fWeTGmbOcE35wPZ9zrVQG0
vLqv4jaJG7NZyqBNeXpSgmz8Cq1vXirKH9KdXpcOky8gBRp9sA9ZbYjWwt6yjOsicJxJ/zIaOR2h
vcLefWsrk8yA9WqwgyiNU3EEiLT2lNg2NiTQDEgGjBKpHrM6k0aVKhd0ChGgAKwc236Yg9wV/WlE
r+zYFzoZz9TtyTxufEUIClhqgaJDgVyzrEbc4ssSN95gjFTjbIR9hVvkuOzs+o2vSFcMNRBZx4c/
t5qaIQaFt35YBnglm36WCHERhr5gv6EMp8dhuUaF5GdkLAAR9PqAudYc4CwHu1cVdntbx810MZqw
bv2kxoc3H7EYOAuI58+R3QzzcRD6lD3rdOwpp2Z26hHTHa/Mj49/0dYS2/J9BnMFWGgdwlMRR/2i
zUx+mMqftT52NMNjubTzZtschvsThhXAG6WR2/O8n9qsJt+pgqxumw/RmDkBblnKzmRWyMzr6vKP
h5Eo6yB3zfZ1kuvN5NVlYA1ehiQwYKZ9NIoev9AOA2MEC+NJ8dNBSS+V7hZ7gssbk/TwCHDAw2lB
ImBvJ+lhVxIp7dIElD6Mv3D7GZ+0/8fZefXGjWRt+BcRYA63ZAe1ZFuWbTndELZlM1Rgjr/+e+ir
Uas/Nbw7i1lgvJhqklWnTnhDNNhXXuWlPYSoOAn5Jj5Bm/RsGSYNE3WJak+Z4ZqPkdGm93VrBkej
tbqkFljJ1H1uJOO49gfZW1Fii7n55BlKXCkhLxwcZrQQpplZbtZGZzGpmIfW7vOsPYEC0e9G39Nf
aBNhS+9k45VIe+nVgjmhWgVJwH+3n/KffKCsixWXdL85Dcy09qOGPMce+scR7AZWIhnfdKAgnWyW
D89Xge6cGlTK4mQGGollyU7jaaZo5IxyfZoHWvHd+8xOp+xKYHjxfKxMprNhEyABvwDLS00qVDYQ
A+lXZh+cHt439NThCk320iqAh7hAaMaSV559sDTCwyy0RAmHLBhi7PKAJizNtbP+coPyMJskCuxX
TARfbFAls4IMNS1O2dhwxjEEGovYa1VUvxuFmtJHO+9X83aa7M45jPhBAWZXnjb2jStXEcYIcpT2
6fU4dy7X8vfbbmPRjZBLgXKe26W17uwg78qTrhdn5t4ySR8XN1PMRmc23N5U6XKq22oN4jwso18O
2W8aww8zyzsMt7ZBVo/Pm9lalEyz73TfrAVy0mFNVf6pa2uUlY1MYCv6+g9/cch4mahAgEGHMEqK
cfbNXGSy87F0xAkVmPmu9HVxmiuZPrRSRf/WWvj7igAcMUDdHG1exC8jYkisolWcYCOJG8y/7Hiu
RHBTrPLx3x+K+LzR3YE7veDbZqoCwobHJAdN+XHvtP1JYiGDsII0rpysv2py/2kq/H0q6K6UcVsj
iqj5/FCPbSeyyCzFiVzTfqpc5mRQ15zo0YDRtcSyl+p7wzf4Xpam2CzVyyKMrWwwv0FyQ5iuaQfX
YbYtjOGtV4/eQy97z9gHsgiqZLZD/dNMU9eKx252PlfhmK6xLRVo0ylzlmtPc2k3AHKkngdd9DL2
2w1Ifgbu5SmYsPkBQ1zGjdki9ctg5crGuxQsKOHRxITwzVk+u7Kzeco1uOXy5BaWe7MOS/EG6NY/
zvz+fh2ubLYdYlV4rJ+tAiC3j2QQlCe/jMJdmSN7VBWLv3t9v116Fk4+dzNAl82S4/ke6FBno5k/
FCdPLd4O617nAO+w+/c3RgQH+7GBXTfWzvNVCvgqebXwxiZhZ+/nsO92nj+ofw/irLIJdsOSh/R/
9iwL8ofaGTJWMVF7hockDm46OVeyjAsbjTkIHTA0ajcX0bOw0xr4rpV0P04Q45cAz1PRVXE6h6GO
/XoIr6l/v8jcqNI2NslGbCWHOr/fhcIRHSXy8gQ8ZLkZxlBDIpGw8qIxWr/MVt7tC7N0fpiyvFZZ
bTvsLD4gD4XB0N+w90ItrcsDf2uolKcKQ6MdMtqNAfPJWp2bOTSrt9h1TJ81ULc/WNAFT43pPb2+
Ny+tT4uJv0yKY4QYn+8aP/WE1m0kTqNW1XIg6wtb2MMSWy0/EiJ7W9pN+9ABvxv2RKxW73DOFtWV
BGv7nudvIeI/NnklUnXn16PEYsZJm16ccnNUR2fuCMTIooYfeqvUH3NRFvZt42K+9PrDX9hmDq1a
yg8ySXbZ2TYz8AGvInqSJ3/yHGzpQ914cUH3G+wtNIZ/v+AoIgk0W0uJuv08v3OCLsg9rU9VM5l2
jJdw+6EJm+xpdhb/Wkp34Y0+W8x+/l2Fmzae16ZU7INQd0ZYZjuv78y4Kx+N0vxapV51eP1lnrV6
t1iKPACjFmzhCKnnh2jARqOJalec8NwUYyxkOX3qtALqhJmqGW5KSmp++/qaLzwotkUZ7uMdsAGA
AE0+f8yqQ85zrHNxUmGzPkQNot95MS83aN05aMvq6TDKRuzm0rducAkacahs2j35Y/uzW/Q1+sul
l87FCC493LIm96zPxe4pZjyjSSy8kgc2x+F2jsL6zZDl5S6lbgIuLqrl3wP/FihJq2nZBuRPz98B
Ok5C+0YlTmmv1ocej8ykMY3w5+uv+tLnZRIDhXATSEEu/vkqSPTMU9+TyKx5aBy0kXYHFAmajy3o
gw+iGK6xiC+dTc4Ix5LzwlE/+7J+T3reRQbvEtNsdM7mau9lQ3gEPqP+hzCwvbdNmJ5L5/x+Nmd/
NupQiZPf2thNNvPP2rXWZIk868q9diETANILGwvvEHqu5yGg7ArDkID2TzjP6jdmYEy3Kb21K+3W
C9fZpihKFr2xynCaeP6pIrPthmCi0HJLtY73Ou0yfFujYm2wytVle/KLzLF3UTo3wa3Oq/zP61vl
XNtrCwXodhAJEEQitzqvGla3C4JuJZUXGnPxGOS4eZMZaA2cjLUV01fHKgL5RTeVFklIUx1LdWNR
GaOaKKgel6LEnrOsy7ZLVq909V6vWvgHTFyt8d/PDr80ghzAHfCS/wTOWDt5y9npOqoaIQt1R3Pj
ytG58NUZcrOJITmQ0JxHxjF16f6Crj4VjO+PFDYi9talvtIPuXBAt9qSTQx+nV7p2VdHQUiPmyzo
yZva4IOVLsV9583Fj6UO5WNDri6vvLtLC25aSfQL/k4sz+6zAESjgc1WhkFU1ez6Ai3Nfs6Wt6Gx
fnMYfu9f31V/U8uzJIFMndkoSNetwj9LPes0bO2pGvNTr5rqwfFxYI2h8uXejpm3/mhN6YjBa2r6
cAWZeN5MwzrS3nen5dZfVts7OIMIy53eRm4/ylI5ClxAmS87v1ejE5uLyLAtLfXsJsNsW2CJLSfP
9n5UOIKudujQh4HjY8RalZaRVG0mENDdJHgOEuOcQ4SdY3vbpKHTx+0sS2enyqBlao0XX3BoLcyZ
/j1w0RAnoeD+o748fyOVrd0QGisaMou77KdQTGgPOM4u7bvlylKXPjZTVXJxjvXWoHoeUyR/hE0d
/LZwjpZTqm39qe8r+R3uopkUwrD/l91FLxMhEDSjuNjPtnMKr8JVmEHfTNYQ7LLKeZdZLvWm2423
62pckz68dEYZeNLrJ3jRjj7bXKsS5gB4x7hJTbPbFY6X7epq1Vci84VLDZw0UlTbhPrldNpEhzxr
It+4sezehNrVWHedarsPCIKIj68fl0sP9N+ltg/6n54lBDHUmUNklDpH9olrCHUMKsSo/odVYBrQ
FAAygYjS81V8f53zcWPMZLJtY0Ff/MgUr7yyyoULjaEhoMPNPZPC8ywXkEU+S8vV2Qkn2x5nVcvY
QwcvDtBq7Vvlt/kxC6W5yyQx7/Xnu7Tto7+oPBfOBtqgz59vMHsb3hEnbMD1Oek48sdqlFYcCR53
GpWXvL7etqvPYhytywhewwYte6E5FAHBpQ4NkCxzF+MB38LwIGj/HZbMahI0VCTEWbx//4dF8fPb
pkL8z3mPqmfYKksvzHHfstO9mNYxGdrcOyFJE+zGyutvInqqVxa9cBSQd8JzAz04OKovrHo6v0kN
o0PvJtTWu1r4PcVuMHw2xsg5vP58F5eCRwU6l2ueI/78I+Jx6I+h5P7VRREeBj+VsTIwmwib8el/
WIkaDwg5F7B3TmgqdaQ8VaPIFnpNMyRWgYECA7ZKfVNDOl3DHp8DV7c8C4IPCR5njzv4hX7AnOV1
L/L81PXD8MYNcakPXKlwFQsz/2M3oea399S6qsRNO/e7WznNm2ZV6tp49v/5Idvwi8PCaPEsWGd1
EzSVRI28sBpnl+PVdqzTcjhMdl3t8zEyqAEbvJUKqwoTVLOISunQ7l9/+RfO6hYduKNgz700JofV
oydvRo+9EwNSamXwpBy7Q9JJeDRW/H/1Ut1ePrUnPUp6FkxWz4o9WU2unWJYeWNs/b1dhe029MQ+
/9mDj74mTHkhmrObmHPRRaZhfT51m6u1qdOqNm4KNU0JzLz2dhGmeXr9DV46KBt4cVNnBRd8fgku
qvEHT0L+neuiG3ceeK2bRUDrise+cL69vtjFz0UdhP7OJnZ2Pu7KJ9OvKhvGYQ59y0t0X/HlUosp
SFlZu2mlLrgSci6tCAUBwS0aXXgMneUwtRvM3C1w2GEioJMfumoAxlBm+G8b/tLvPKkC80pAv/Th
6FEwwt9AoS8gqE1tUKjJITuVRckxVG4EScC/tsqla4O0jLyCzsPLPnYKt4jRHql4q40BIIbvFM2x
hbB2QGW+v+uZQsh4dXLvysV8YcNso2b0NWH8QXY6e6MRFnUq1ybb0iut2zyvir1wpiBOgQ1c+XjW
ha+3+f2B5GUISqm2/fl/EhpUv9clKnFfHvNMmUdbpX2zU1qma4JRZWt8Tiev8Q+OslVxo33PaJJU
dyBj7DUFGmOWZvjRDDGEO2TCqW4ERk+PUnWlfyi91DOvJA6X3sx/f+1ZRGyNpZR9p9AWATiyc5cR
8bqpt+OAGvbKFrvw8cFQMFtCrd3imjtbSnYl8ztm1PR/1vGTOa9VUmlGx47RNffVULu7ru+HK19+
+7JnicpGkiKDBFtNtX9W/CG93DYV1q6nQEflQz9ZS+wbVo7ho2MnoS+NHRoY7jc+j7kbh0g9/HPw
AJWzCTPQa9wi8fPNMFa5309llp98Wzt6l7WSwWno9co+ZjPGHPFiBsO1GuhCGkp5AAiKRJeq5LyO
VwiSAcTETSEy7OLOGqru4G22a6shLTYRLVZL1CNQwfwfqTfbRU/cAkPHEaNLf/64c1aXwgaDeTLq
1L+vArNm4JdbiV22wZUPe+mYQbpBWWoD4zEWef5mA3zQ5lVts5Ay3VL6xrGOyhf20a/pXGZms145
KZfeKlwKqqJNGuGF5nI5qNIBIVie8mzMvkydqAFcNeW+9awluC26IapiQmZ0oHo31JXF/3bczvZx
sNUViASSMvBtnz+uN1gpU+2GNzvk5QBx1HCbnYTHkd86iJ60+6ysRuadY5bvnJ6SlylIbtpx64T6
3si76TFr8R2ORWZ3+h7KaesldWalt4Ez9OIhTYv+AZPU9i2avKad1HVYr4c29Cp95URcuGigm0Jj
IkL6L9vvc5s3btnQHWnqcr73ltrK4gELqsPrB+/SMhEzE+oTOu8vukzQngQKhDLHrNJY3oQDokra
Da6JgF6InkjHIpnBFkRL+Tyf9DtvHfzJV6fag/Wyc2CgoItt1CDkXNrC319/JvvCFgzR4ALgw/AU
BNXZNTZi8lSLbViSOl2YHdKunscYhJb9sVDuNCR+XussZpv29nGxl7qM0eeMYFh38yK/K9sr1wPP
UcjdUi7Dk4Pm25q4s93Km6AK+BfMykCBfojCtDtWazY/TFAzpnvXzLPpY+/7mUhcjZ9HMjRpZtyi
aNtwY42DvHOzQT/AbFqbKx/ywiuGyYeIDtA7miznwQwhFDUEg6PIlrVak7QZp6OTuXl9Gkr+fuWO
OqdqbxEspPonelEicH+fBexV6n7E7pBXXIxWmKBzJa1kUGarYlx2syHJ7V597wtX1G9MqOPmsc6M
cor9LKDBBK60C2NjbK2B/ryDLuO0qrrZvb4PLr0SGHHg+snpEcI4+43atNQ6j+DtdRny/c16OBjz
0sWelP+odfn3dUAaBfYJjwzE99lSvVthBY8n/AmhVOuAGFr/K1WpTgZ71X/+/alQj4brsU1XmXM8
j3DZNt2ukYDBUbEKD4tw/F2PzkniC/3p9ZUuHSPuJwBytGeR1HWerzSlYhArRuUnujHfpSrCfYT6
ZGwimvLgRpv3a4m65mTV5bfXF74QlP66/6DShKr2i2Qk7b3MVB5vs6r6eu8sS/B2Afz17/PbTRWG
rgwYGFRDzqKE7Fypu7Zje2DXdrMKo97nM35fxmBdU3bfbp2zW4ml6EdyMwFROk/pit5MlWWWPFCY
5be5mnTS+lRkGDNbXEBGnsjarB5ff4sXtn8EAoIdAhzhJd457TcDlBHqTLG0HWCoLr0rLQzbqqC4
AiK5sFE2niEGSuQYL3V2+sKOWqKxOE2zMa6nyEau9zYnmNZJ48ywO9aymud3I1BT/2OWhXZ6LRxd
yHK2aQxBmQvmJeyhX1plZpUJgcd0i1/4zTv9DWo75SfLl7LBetVXnxDrolOL9F/pfzCWGqJNS8br
x4PnFvd2L/3qOKLIcAfGKwzI7rPMjWUKvXb/+ne5sBkoehhMciPCDD5vKhWBOw6lYJpWk5IdlT37
cWWK9abynDWRivw+LebxCtn74icCpEk1SX+JKcPzsxzW1WSmwShOQyCdb1ZUycel0hN1uZsfy64X
bxTvl+vN9E6vP+6lZhIZBqeY65iK+XxpukeLxgxSnGwsuKu4UFCxY5gqa5lIpNibHTeNlAiKVLVO
xlFYDjZ3oQNFe2yMD6//mEtnAgrABh0nOWRQ+fw19Nqhdg48ifqk34Qx9b39tcjcZrNuMfv5ype+
EMdgyUCSoRe7pT/br/lPiUuVrfKq5gIC+hdAc+gQYkRfbvfvz0S+Szdio6+90CHKyFdoHA6sIq3g
ARCtE+fmovcZ9+KVB7p0zEhGaWhDw95aos8fCPdB0Ri9D4PNS8WxUyooEmfOgy+zmHKHecGgH//1
4WDhgiMCT0UyR2bzfEVEgSHtR6U62RLx9jh0cTdEerHuvbhaV//KaheaEmTCTD9pLPuEs3NiinZp
AxopcSQcQ1TFh6pES1orT3wWcIDrk6u6sEl6CIL1Q1RNeRanaQR8fGk9Yzn6XMQL/eFsTPd68st8
7zfupPeNtvs0xoaicf/5g6BYjDTTlnVAbjuv7uwOXRONzOcJOnm7L6LZu/VEXd9wpMR9H/XrlfU8
XvfziwxgOdNJMDpQh16YeYCnq+m7VOUpRTo4Ie1okzLE1kE7Y3Dz+pe3tvv3fC2yDxqkNKOgeZzd
zyiH4Zdm9fJEUFm6HSbSCLL7myx1jIqE+amibP+Wyq6pjmvQFkOyQNfAYLsNygyudFOLuOlV7t+B
Sp9v5ZxFT4CY2gEh2NmEx5BNU7aD6upPu7GcuI2v/H775e9nIPJXXxOYKMPU51s3WNHADRoAVEVg
te9T2m0/p5S8DqqnvfpJm3rubwrHCBaUiohAInDLj0oItbzxtUQjOYdPU1xJel6eYGRq2N8AY2i8
vdAq530OOM1tV7VV1Z+swvBjZ4qi/ahG67Ee5i+vv4QLy22dewIuOdZLzfnCMKdJjoWEOUc9kqNa
/m4oVwBNkU9Tx13La6yZl5crR5esGEBAeAErU7qEeEN4YH+Kvvgw5WCyZ9NcIO+7Idagy3CD3Hl5
Jf95GefBNCPIji0RCSsz9edfGjZABYdNjKdamM1+DTu56UwHVy5Sjti2Zc6OBCNTilqyHPhz55Mv
XxWpOQoZnbqsdfKDD4sle6eXwNtH1mLksZqMyUqmfA6+Wf1Udfvcm7tgh2zCuMQqNMYnTFi0vdHS
/K/97GX3dSpz9c5rOrzUWkuNzRtYJX2XTHpeKsbMbZ4B6bGz7pguKWJnTdbP4/tu0tKPixWf8WQW
qcR9eDBVi+J9EP1oTWl8dRtPvVfcshltPDv9GmZZvsa+JK3aATs0/qwomy07vY7VO0tl/Y9lmaV6
E63z/MuzxrGEGuGNOnEEvI6ER8lljOIemoEAxrrP2xHO45m2qHdoei9fkjUKFvEepTL5ydRKfA1K
u/pqzWvZHnNbdp/zkL723irWdY1lO024AQ2pEL+RiMmr00BvyIjDSOZTXHt4un6cUt1jIAI3UrjH
afIZnUTGsNQ/ssKhR7gsjffBMKvwZzFFjbcvyMOno40zm0BGQfTtG2EwKn2joEtlu8GbpbgblLGY
d4DGHefnKKPCiBFXmtZfRDSB2lYjbeDq1qrTpIgW+VbZvsGN17Y1Mk86bT4qz0izEbbIHJlP69xE
+sawm8l5WzoVs1msgGfTJjQHhpbtCU9tgKlPdpgPfgIOS8/ku473xGRB+3cU8MtRLGvTJcPmlXMz
03Eab2Q4yqc8tYevDIzJVBRwhsfBRIL7Zpb8H2JQlpPelf1izzEKiwHGQWDua7zw8qlJABBlf0Jd
O24C37Fc40Er+b1asglyt8omhhZNGH5A2NiSIMJU/qXx0rqBYtbKbz2KrjKxw46cfOGyi8C4Adzb
Yz6imhg0j7XGapVAdWSrIzBXMOaf0gz5tcSyAHsAx8+WbAdOLZI72r3z53TJrXekMf03QES93ud1
J9r9KLOpjVu87obYR+5fJmGE1G/Semv3hzPu7UbgFQ9LF+kiLpbef2PoIQRqFzB4VJUlrIRKRCRl
WvtDMkZ58WB0LbK/HnrKQxy4zXAnylBWmG1W7eesEfKu9Bx9NLSqfy6Or6KjLRar3nX4ZsgkQoT4
oegrv4wNbY9zwvYXJTaJKLrE7eoFv63RSb+uOOXdVuVczHtYNXiDaVM6cteb3DNv8qaxIZeI2r3N
6VdXsVlP3d1QoEwWiyBLH6zVLL5GXKESWfUi+1iJtPxkes36PTfKbk28IreWpLTT7BdOSLkRF/Yo
i0TAssxiAxuyZZeKQIc3tdXPnx27cd5HtXSGuKgy8XkWq/cYZe4wJWuz+O8GBbJ0lxfh9KtyjcWO
h7Gif9mGYZXD4BocqP9dXSLgHajC3OXVuAxxVK2jwT8fon0ZDm2K00RV3iPQmlk8WRE05W7oKq/Z
OUtXLL+g7XGUu6jw8l3F/E/eGH3jvlGMzO7XNI92CoY6SiaYTi4xsEN3TdAoHqtdxXBPxQrtvkTJ
bvpgOH7b7ZZ+su/dzJH8zdPtTtVrqJJ5nbw8UdGgvxailX+wzXWgDeva4usuWdCzC7V+3yy42ife
Ugxf8kx2WdLMmVpj/E84IGM79yhDe7r5KTxMr+KUYKZ2HQ616aHPff+zb5bTn84P5WdHD2Le9/7Y
e0nU+fl7D3257AieHCLQopsh2+Wy9QYgWjQCdyT8kUWWk6VdPGWGfXQ7obKDUzFEisesa9/OwjYF
kU5Nj6lt0/zSLnlzXAWl86swiyzfLy2CUQchlpDWDtOXb86qy3wX0irDrhURuMfOyNMhUYXvfaG/
1/b70sjaKoaXuf4xmPNuNLY5XOPVMpYvGG/rNokyQ920LkV1MjXCQmwCXVax89kzUWwZtX4Px638
CsACDNjY9eMcR5HZf8+ytME8SVfmD/wi+i8SrAUSBp0tvktv8Zt9hqyfH0dTj+5jULBWUhbFxrGA
bebFZVrUf6YCCNGu9fxS7cdxDoKkCU15b0MHeLBgJcxJP+d5j+la7nyGyU0P0iyGsH5Me9PvQaSN
+se6AUw4jpbR7tdMY51oBzgNupbqzR1Ob32bhEE+f65h6ZCaYlnr4faksagWaGuih4KLgRWvrY1w
Jk1bNH59va7BPjSmAAxOYABfAKeKiKrr1supMlMvPXZVvTH+ArfgpdgzHf/EE8I2ElQgLbUvJ8P+
THugahB7nQDoDVXlPHUqit7CPoJuGCxwXOJGVYPG21IuD8481m88kXdB7GYt4CauSHG/2O3y6FZi
faxkw15FKMz/E6bkcftqJZ0mdgj7di4Fmq+yzcLm4M7Y1sVRPfQLsErkQGOjVK584zSjeyqyIf+R
VYQF3BHzXCRLOTaPnevk4lCOkFxG2vzVLVI8a8P4x+1Oc91ZPzAfLLHHqPk3DKi9F4T5wcz2ug2m
P/W4OkhqQ+yhm6w6wqDZVdFbSA5ptluGJThatu6axEk9Xydofva/PZ1KL15rM88P5dIHilOWRX8g
cbdYyBJNjHituC0TBQwwx8y1wAqUGbT6MxT+uJJb5BW96Eq6S2wBK+gTK2szGVuTju7zLEc0xVy8
OVkk5lax6zTl11EO+e+qtqdxlwYqXOhqG/5D5pgV598zXM3ESXokGKiaAlDiYhUN3zl2B93dr6E9
dMlCyvwhNaDDHTpi/2nw5zTazSolOa65iWx6hcsQAqcuUL6Fqset6/tp+8V2K3sFhJOJT+2yRnKv
KwCwMW5S4X2N3sC4C+aUPVnZ/dzdCNhqvx1t6PfC0BjqeMpVU5KFYS2SqYzGebeILWoxxVge5qwq
/JvSLou3SFUhK9lh1weew2vH9wIHieW4VJD8D0QJ832II/xMUmAt+2pQdfSOEr58wN6C2rd1m0Dt
tLcAdVuMDS7BfbMQkddM1nuzQJgyrjOTawfHtjxAEEeaxRvDyOoq7ttK1skE2YL7cZxrjijR/rde
+/I9cmlU/5ab4xmLK8lq36y9np8ia8iOna+9iPPSz58qf6nu8sXpP5mm4hpEcp/5g266Jo0rmwib
4Cehpli5Jpe/IQQyKWEA7sBvJ/+bDEtOmLm2zm1aqrDnCWh9xmlLUE4sOdX45xn5WMWZXflvqeWK
OQ4QsK13bukM5n4VlW0nc94QF1tn9rwdIB1gRBJ1BpsjEoX3gIBw5gjSPBWxMS2pZvvlxpsOUQoV
10038ofFGN1Xkrkd90yAq3A6RdN0HHtmhszPJIlXiWvA79r2hgJmPkkscEqFUansbPZKugziCf/b
OUUqObc+KlVnj4Y3RF+DzuSSzyQxfSixeTpOeZ62hxaXTKSJfNtq6VDXRoWLzewbbHhtMELxdfV1
jMyxpnMnhht8X3N9I+fC+aTaQTrUH1bhxHVrg2mMhtbSB7MxXADdHhiNHVMNxA/NSaf3brhZKucu
k2KwSB5Sl1RYErPOxc6nQ86opkeDzEAGeoZeNsRo4Yqfg63X9ka7ufFBKRORog6g+qO1AUQSr0VA
LS594OMx6Aj7RitjZn6HAizWY/M0fIyKujET0Yfj9860sjc5XjJLIlpHNjfUyVaZQKngJjEodgTp
oXLftW6qmQ2GuXU7LYY1HRWwuy6W4TR8QibF41ebnsToa/HN76Iuy9vJTyeR6ACx0qRv6vlLA2iv
j3Or8yeMgJ15TvKhHfsYGZi0xnF8EvneGkjEk0hT2ezYqpZOGCW1v3LhjqgVRUVQxtwyhvnWMgCC
3FEcBDK2kU2jlBpt9aEpiqqLkf6xf0E790hBIo1YddDUaj+Vmk3mYtQyxQh+NO8zII1VjPJA+tMZ
rP7zWqt23s0kH5r3tFUCrZpVuxsX0dM4D2fRxilDS9A3TVN87Mo1uoewwP2/+ks7HTrSJDcumyj7
1TdO+oOxp6USL2zMMfFTt2ZZZITfVcyRnlrXI8POTf+DQjCwjbXRindZbTKAXbQ3/8BQCGX4yIIH
nbhV3U27hczrp+tZ7ZdNYcw4TOQjX43VGv6g2qcEHNIh3IK0WvpYkL38UHLk8exuGekuwwN4lzKP
mQ62IYtflGjzH1nLvGMgINmirqpbQTUxNlNc5i5BOJ09fvA0WYi2SGoM1dFiSp3+LYgGz02EruUv
zKPaX24WcWtIF4G3uMm7tdj1peF+dQdqs8Sdg+krBS2BjIAFTjIkPL8RmXKLZLGKMd+R5tXb+1FI
ivSrXL57s9/UMfY91JaevTrfIYqS+RjF2M874UWyhb80Vl+LtJievEEB5SgVpVMMOMW4J2P3KF+H
RqbHsVHWFA9DP/OZpdcUe4zmO8gLtBt6bsV5+aYKROjiPmhNI+GCL29TzFCINq1YfhpTVtxV9tyV
D9oCClQZyv+cQxQXh3paIsgIVR05dwigF/Uu7FR2DNO2FzvyzhoAi7WM9VGNyDPEc7s4GXl2Wmlg
J/ZA5axcm2OtZpmYqb81jFXGNY4zS/sb09xQxNOyFtSA9P7kfru0v6+GO/exDzRI7IjR6bu5cYo/
vt+75c7rDPlhtM1C77ZNfVfhpULi3vhmk8ArsLF0KAMabV0Pem4ie/wYLv7QJt00zWYCJMTg+jPE
8CTSFU5aZKyVF1Pkzje6jBorJrVqH7NwCeckKFGgiI22NX5ILo2f6exX34WTrVE8yWgg9nuVR0Xs
k3VZ7myFhL/aiJJS1t2XRQZega3O3AYH7v3lY2lWxQ9gMs0D+kvqe+uvVnCcR6vpkwgx+Czu/KXm
xlB6qJJ8VQHhXwEHjhUVDsWxyN0fw9D275yCdeMCR5CnuRZKUnWvU4qOQOlw1XBXe4nZzNN7yZ99
kIURGUdfWcu3VKnoQzr2ZbRLDYBXnISm5WZ2aeDHfylCcQ6s4TSW6Zonhhwc4GDh6tm7adLFoyD3
PUYqjL5Pq+8SxyNdesQ7ZOrjuk6j32j+NCImGWzbfdSmrjygixCWiRPmBNQlndQXskbrzYR++hC7
tWfhxh5YXXeozCb8Mafl8t2d7P7WszaNOqxblyfCNXsl7D0WjNSgiZIgBrPYogXw1C9eeD8Ea7Mm
iMcWP8mPIjdeQkPfQsroA7oUA4gD+gFNesrrlT5S15jrdCyjqaRlb5bcHv7aBhEFraOOJZX5fNPi
MWZAivcMa593snsLbmVZkqIPi4qLqaEFpY2Mr182QyvjztaS68xZpvDOqKf/4+g8lhvXsTD8RKxi
DlsGSZZju53aG1aHaxJMYABBkE8/n2czi6mZe2WJBM75o/261vP6iOWbYejw+/qOoZl1ba+7akAl
sWgKqbULYCcOy2MuROnXpfVI/n7RB271w6Y35DK4rnzejmWxKLOgdiYtndjIfCvraEyPWG8DARFx
LLK63nk7ViwVwGXa3YvYr7s/h3aST9tSc0PvXuJAyE5HsqY63t0qHWNA8mxdR+/Fs7X8bFRiKDmd
420DfF5G+4a9cd2YWLdZZLTb2U5WAyxXaRATu1r5I/tGqKf6wbaSbvqOGq+tE8ZE2A58kMFzU4fO
kHfuSpauB8C1p74TEnjSREb+CztNTV+lo4O7PomXt7Yx5fNmvLLMIRnc/xb+moc2cfETRk4X/zBC
GT5j33y7kd3os0SS1adtw1KWLiWgdurPSfVbEedYZb2cRm6Yqo6nYmRr/8/1trjO1Sgl14rS3pEG
o4ctVCIsfii9njt1AqBZTs63w+6qjkk/Wl3T1+gBVfI0hvPKAW3ZB8BGNHsqt0Bbh+IIpMXDAOPt
pHZ/uFe5ytDnA5fhB1kuuNniTvc/LN+p76kHMSGInpHv0b4ufmaHwrxsjVvxfVV7eLVmaUVX5Mex
A7G0VoaQ2yoKr/SYm6+RbDZqH9DPfY3+DixT+TZx1j1yFOYV1a3/xmBb53RXrXvHZLav5/7b6pcm
AownM8NoHmfG2M8hCVdyaiDjXxPq4moW8qWR5EGu8Se9dd2LpluBq8IQk4oOMmYXaw+pn5JENjWb
tnSdwu+PPsRSFdk/IQSt+WZQ7NZpUrrhQxeU3pWg4cRNY12tn6YK+j9McO6X1+9wATU9wpTTjR5B
PmMZtTUT2+HM53IQ9i0e0nFGWF1Kk8dbNf4W3rrHUGhJtRDikIRLoY5qftNgbS7De9WOBbMA0GK0
HoLA6L6evjp7shc4oLL/q+eK47MDs43zLZYWb95h+qeldeovFDrs2O606pfDWczj7tfbL54P7zmk
hO5PDcrZpmZBHUo0Zjl99uRF3FeVrNzz0erq987EGGdzs8MDJhHLWHq0rnyvNj38OlrH/tCDM/6c
yQr6sPplDs8b+sFH/PrRbyGqciQWcW+bfAKBG/LDcswZXRqqQoZM978DFfivhRCjj24wvcmIOmJx
ZVJ1//U7OH9OklTIM7fykqyx1xKcZzvtS+iXxOe1bomoxOf+t9OEaOYk3fsumbPANsackxmEhbFF
qjeIa/dHEyXy5xrU8taZRNReVG/bdd6SDeJnG5eJSVXt2bSguPQkpvvmVy+lNe0VPJzbvG9JbXFs
ms32Cinn4L/BinbgVCifj0OsJG7WnRh9oO3WHgs4n+06hpuJUD1E6s2p3HriUKu86DwQIR2nPJdI
nvnriBrYV/uOg4jjTZSyhHkdHf2FlJBTxd5r+iMhl6R14vv6Zvt4zF/2MTLsC4ot58YbzRaku4RH
TMekNXHK6KE/J1wDQ4rtJQaLa5hl0w5WYEinUfgUmyhOmLRHgC2gTFYeLK9yu/8WAAbwbMdGjDkv
3nDy0RY6ma8oXc/3esaOi02Eo3GyOlbiYyRVJQ0ACvdcgp5WSEm67mltJyqr660PJXeuTJKsaqb5
urnEu/ERG93kPQXm993UJ2FGWZP9Vpo5/FqgL34OlWbGUC3P54rSdwYnDKTP8bRYCX193fDuKsLK
UyMi8apXT3uvFLn4zxNSsnE4xSOk9zuc9fLfOrkWZ/wSrzSjnhfuuuBMH8B437rJyj4z9fOdI9Bz
XAjg032xa1l+rpwdN0yGpj81IxqKrAuV/OeLsiE3veziOSVCHeiZqruE1Vnq9XVathqUlTO7PutI
rfeJUnjBaYHXX/W0fW9sLIg/gr0dn3bhRANJB7O3Mfw3/f02Ou5Tq40tigmDlkhjuexfTR96t7KO
9pdgdNr3nqc0IOl42p52482/ZTOFbwNEOwiaCFk3B69ZXzvk1vIuojdnZiPqNtbKyWV41r3TAAlp
HbBLcJCK6WEEXZ2dSydjT7eAMMEeeED79i6VjZopcvsQsGBeqgJWYIiYcpqdyd1GGNwW9eyU7FyO
J64j/X/81wM1aqkVG8fOZ87X18ZqvacY5JRxAynOfxtpoO9ru1gfM5/FSQcy/Hd4ocXBnsi2/i9S
ng+9worsZSgOmqsC0xrzehm/cUBOmQeCZTuJC8vdpqIp+TiwGia8Yo0Y/JNdYxD61zm4lVMf8luR
OldqJpmEgZJELjZ6DgdkaIoMtzIU5UNgfNtkeu+Tn8M2meniEtW7n3VPyus3uGCPF3djiSsCtze6
6Lyheh8sdLLAFzOQDjWKdZjZxL42eb3Xh7q1w6opC+MdUZIPQxirVCxjtOUSKUbMWKKGZxwbewMx
v09IsaONL6JN5u0nQIRcsibp7PhfbXcBrGBcz/Z1WZ0jSCNuzzpbRo/xTMVl1/IyMaafIYYoQ1hW
FocpHKc+n/p+2sFPsW4UnjPYLICisknjSnYEHifqYo3zRBuORrrJHffu7mUM+D8E36mOo+/1dkHJ
i3nT0aqSfPMihYM5hMpKaeLZjkd+vsnNVAjjlisdj7dc2v2HnjfvkjTd9LflBqsvGmVue4q3vW9O
4TQlj71e+jbnZQFCaNxoqlkzwjYppINbNBVrwIAoANjH0/f16NxUm5DRfcOi8LfsfMrrJu39kqre
Zd50zjCkhnQWmSUdXhVS5w7nKxh8JpsUOEyFZycaXfW0B2I9PgA9zHJ/AIGHhc8YU6dlt1X/4eKr
9rMDddff9lQesRKsddS/STJI3ZMzEYWRAwr60w3S4qY66Wiu5YO/j6VJq+2IhpsNOH1mE/VpCue9
YAgGjRb7tff8xfng2GKjSUZcCCIV27yGaSe4gx+M3YngyUoIPvFSK9mNKjCPdi9MVWV44wLjV4/h
pFns2jjY3by35fFPCqDA3+u3efOseNAUr7wNcVcL2yk8jrymEBV+v0wrKtM5dYfeOU1xtbKb8vxA
pTobIW6C6GDF/1KW/pU0qlDdJt9D9yu9IbH523TWuvAGc/ikLesj39ciFvNA9urK0SbtZiart/O8
+8iYUFzZdvs2wx7RAKRvW01yaMmNH/6VYTAmZ6D8vsq6eIEfqYMq0QXcRPJW74mFFnA63L/e7i/m
uSvDZS3k1rYJrOqglvvN1+QW1Ik/2eeudl3nnoBZyzlbjYDUs2hTkSfOuenLeNZs0wtdEtug4EJP
3eFs/8aqAQdpy91sDC+J86X5h+s7ILipPXmAmOqVnLGhS1uql81dHTTay0bMCQy3JPB4GX/0pD+I
51nvHFoU539cJPGWwTQNzpNVTrGX1fGYWE8+A9tIOMOx6oek3GIoSd737Ycj13m7B5uO/A+HAJCo
WMziw6zI3d2uzR5v6p5n3lEZW+VILqfiBch9iSs+1XoJ7L8OvPacxwIo/sbbum68AcYlTQC9PZeG
wn+wcE5xOVzmQI11HoRiW87uinwoxamyuy8dcNCS9u1mA+bYQOfZtEsz3A/Rwtnfsbcu+TYPCNIN
WTV92pH83KUII+xb29ENIJPw5j1zRz9RrEIEol4TgLZ/x7jDKaNFX1TBolp6p2oqSf6rOB/03ZBM
PDdQ2ofJFaOO/Nl8myW4mwQxOGY1q5VLKqRbPuZaNkmBBiA0WSmV/nTbQ/tZghH6SHnAVHipuqhR
p6U9QraGhH76wh30oLLZp6s2X2gk3IuSRDk3r5U/7e9t3Ls25KS/hi/BMjrRNYFLZSkkxzDzrIEP
TtOdep0nU+JooZZaZhpTqckWupyPXHRaU3ardqXM9TvHe8/N4YumwEXj8meFB/6Z2po3+ZBsQ/DM
P5wLUfLHvS1qW5z8UGtCnAU8/j82p+WB0KNqv8y87G+hIB88pUk8tu/s2tjbaUw2JolgY76EobMY
6+qw6sdrUynuwba2jjBH8XHAdqvIG/cM2HTyrnQW+T991lnUdo0i0C4FnGwH1oRyPd7kbk99StFi
XEInDDC9MlnL8mRr2x9fIR4Wfhjd9NUtwAWs/yKUAlOGzwqLztQID9GZLVDXVefoN2D3ujodpiRd
FGdEOOUjXT/ouoNYmYdhjaz7ADlFfAN8EI6pNdrCuQ3AOl65jUqdK3AFzncwpJ8u3wJInN/6FCJF
CA2zbvdIwl/cfgSQc/qyPqmoCvu0ESyP1/EIiACmBNB5Bohlo3D3BG/LElpYIvklms/ad+SRy+0Q
ZdaHx7jQjCd9kTcDcp1fY98z6HqwUU0aed3QXWYpFvsxabFMnnrdx/a9TbwdB7YGIYDChBZhyMEJ
4AUF2aoNKZWQXV0RmwET2TovOHnqpgPTdRD6Wg9eidr8R/AdwPHeqrqu4X415GwxNiVrro/QOvg5
hsLW+arJE/7XqDKe4AY4NjvGceAasFib53yy2bnO/gxC+XC4TiNyC52rV6hgS9RlqPxlPSXIAeuf
62xmpgdMcMPJWASHj53e5WWjfPmlJ376dqbRes5doQ5IRGQduVc7wXAXeY0cb7jUeoSFRoCICLXA
C87C05TVe6L/AN4qw0xMcVnTAhOsX+TJIPfxW1tPt2M1k8GkcX78G0dnedzguj6wspv/wyQ2uL9S
u3cCGbZcWoVAA17iKon3dFv8aMrdsbFKooOYgA2Zx3BciAm80zCQFPhCVA0K9Yjqwf+adTHHdeAM
3AprEzGiD048Yu9HWJqNt819Rm4hpZ31LWj3f7LbuuaMwbTtsxnaOsrdIQr1afJh5XGRGWudZBod
TUvbt21rPd5XpIhr0olBZO6QuAp9Chs5ffKkMtGRFSgAEhN7IC2DJM+SA7GifX1xD/z4nT7md5aH
Xj/OQVLfYSKeq3M979o7STBhQAHdQtMuyeEMqGoGr8xHt20pGt9UjJgnnMEAl8n2ozTAhNanxvK2
ewFFn5zFxlmSOQsMYRb0xt3p0ppZ3lZrEetpaKfxrNBWVZlHL1V958KR9Xm5YhC+xORhIbrdh3bP
aVZex0y6u3PkqgrkmkEpcEFzqwsPGttfrWwPoure0C5EbvqwxQB5SVs/KBSbCIfqNeAPE85RhMJR
3nlPhvlXM8zVg8akjPRF8Lkd8n/708Ha9FbXU/iw87mHLCnjlWW7EvJ9M537m8yD9tkPuvGzKp0e
oYU+/OPpW2gT3zueBmNFqrSQWQPGPWZgUfJINwJjP73WjdrT3FFp2NnoC8+HsYb/HMEbfepMqYYT
fYdBcOYtVHHh1pHuTiREIIZSct/Hs2uFrTmHKAeWbBFVFJww/izli15ZivPZ978vgkHZ7/zDnPlO
MZg6v+mWTYKzlJbj5rLejvo0xuGSnPaG0pLntdTi1W983lkh5/JXGycLSIXxvU9oHfRaDfFgP9UO
MFiYags+5wqrSDqxyMEJM5zwrnMivS1ga3VW1vP0tVHv2+cCDugB5K9FPhOq6IkIgBkRQxzo5gSL
bniF3Lq0U9uTAl2RXO2BUMAqBAHv7eG1liZ5bfZw/EId7Hf3/m4LRMo9DgdXy67PIlmDpQW2GPGu
TXyynyqYZH1BokWHodEg1C9r9E1OMFGvP8Jt2v84aG56QiVjdtPYktM/iLhG3FF+yEVfhuHi33q7
WpaPDV1kdCrp3/LPc83Bct0HOYkzxjxKiKfF02hj3K3HalqywDRAR+ZmFZH6SQQvz6ZlheNnj2ft
z4bC+oeVkNicDRVhMryKtEZfGkMsQB5G27i9etWg0VF5q9gv9W5pebb0ZJ612WB+APUJf1Ew8Unu
xjscUWV1CliuFnQCjCNrLKKNbV8uCJbWLef/aj9hJQIVk1gWyQ9lr61PPWvff1LHBhJqjyCd54pH
7287mLlKPdccLmilNtMN4j6+BAaIMV2oAulPXq2cOg+N8n+xRyANACzb+7dVqo2be9VcRhTOwl6n
eEAkOciju9TFCtja3LeyEW/11nZtPsnEsYs2Wmf5EU3lEPKjebAlHm246mI7yt9IEOrtP6rcEOgg
ug8OpFOb/rMo6yA1YRKruqAIohohCgJa0+ON1p08ctvg0Y7qefvX0Tfsp6sHDZdt9oJTuBusWqLk
mkNxqv2GDNmEbD1S+LxxfNtcEq1P8zbTlMth1HoF/9nBj7CqDdzHDs/zMvVqw3cqjg+nbsrhTJIv
GWfI83xVlDyowLso6l+brrKj+yksKzQJlXKqwtQKrNxOrPC6W+sIKFRHUwdXM39PpoRfBhmVbwhD
KgzmgKiVXaI8gmgZboaO6pdcD3FlcjRudY2cZASu0mOlaMkdY1BAR0bW2z70bEx8Xb9sK6ZAdx2x
i8HgQ/PmRtfQQWgqbcQOHM0Uelb8yvmxdtF8EZDov49FAJNFYMSa+a1qmTBEPb1oLRJ9Y2rj/Bcu
dVgWMzj3j+ZYEBNxR9Y4KMYo/KYh+7XAfh1iHTG1n8MbBi8TspmwwLpQ/kfmIBqc77CcpyN0++ac
lL0dXTk3dZszZnsud8M4sfkGh41WiL29PlWMi/E54If/svm+JuZaFYlzhyC5+73MJOKnzBpwz6mI
BvcC/F9dccBb6w3m0aT91rscYxb2hj3eBWqcnmUIap66QwyYtzSxY245N5stC5IxLuJvj1iqYA6c
S0BAa39mIapx9VVt3V1RKLcG8WWwYECPQNROPOFDe+8gJO15A0EzCoz55XWY9/m+Vvz8pyNc7Z+Q
ZPo5ib3kc0ZpAZ5PIpC0waFtHh4EifaXmBOrTRUEZp1D+DjeqU0MJAZoe4fyywB4r5OYn6PNt7ec
dhyDdXMdxjhVCOQ2BMrL5hag6y3kniNcdOJg8eK2pbtkxhbnqArCHvzqIxo8ad0JjwkgTybo3sy3
W2Lp3Nq1jh9oM0DY1FQmYb51dnDfofWqn3fJJ27oq+6XNUN9Iu47ZZzh0Tu2GTJv2evk7FlCfCfm
L86zjd+SED5LuObHlMgKk7A9qv+MVM12a8B65SOzyP6dXRCXDMKDLe0zFCtziB+qyX0CgZKKfuQQ
9c20xM27XLbWT73SDeaXA5yXOaqtwIBLRgjr3ZkmS9/tnQMLd2AiCR6AuTp9ojUg8F8t2R1ejnzL
ABGHwou/t5MNjwbipDpfmGhF2m6NsviaxuSpYTEDpoYAtS8Il5NfHirv5qRWn+cmSTqDZNHz9r+r
TnbuwHaCYq5QzPBQlar6ssY50c+VZ8HJYTDqvSe/jnfUooBC29PhrfoT4Ww7I11FoZdO+gj7s68Q
PRWVSqyF9OZ9WTJpIv10rDRUM8GW8pdiAqrwmUjrFwXFTIld4OJeSrxeby8xfg/1NwT8RTLubwoT
jDxG8/OgIMR+UgBDSCPc1feni9g0F1SF8u2HG+2+D94RJO+D09m/p2SO3jwU+ev3fjf96quuSX66
ZYNI3D36Jrnb7LHqnszhfSNTsYins4u8Fi2vh2Y4G11I3R+HAEG6m+dpSu6cMYJH8JVufwb4ScMH
S61uc2b0Kd3CbSFMaCRKtAWeZZUzG21YCXPXBOBOxbaG+m/CVauzpR5HjupF2gOFrxMrfuk4Cxg/
OW+PDdrDPg3FuCKzGNiAn3aAIpmT6TWUKZNGT0freHQ6Rf46k4JJ9RwYvflOLWDh0kwt40G/8axi
JHrKP0qVRfMugbyku3pZxfdORNU6bZLpIozHzObA/Z5d8QfmcofjBsBHK3kteQWTbBdglVk79bFk
fhmnISPumE8YJ6M9fx2m8dz6Wwe97sWcuIGbOcDfv0S7dVuK19NzizWqI/9+mSW/o78Q0nxPfgVS
6TFxx+WlA4s9TjtdJN9PYwL4hgOj6bIjXIbu5CNJ2ZFcfq81JHagfeK+5hLUYfDhjABKGSOu059b
axnn20234sWZx37J9NLsVr4a1Lgwrx7aZB+c+vGgacM6UWree8UwVtV43ZypqW/9eNRMqp5Gi8lX
w/w5iG1/GAhHIMpr6iQpqqaRDdvmMizM3Ml+xffRdB84m6MLyaDr8+TVyITMNI6/tyDqvuAc4xda
aIC+V7dEZk/R6b1rB+1jh8P5aRukmgsDI4GSc93d545BGG4bWvvZ11xCcJdEHTEbbbPKys5F5myv
iz5tw+Ild8CRTpSvcb188jZMXKWs/lDgzkZ7g2QK/dXHWmOK2Gdkb3sVxF+VSdyqaMTSmgwB3DJe
knryvnoLGWsRdogn2CDp1iMid2rGEN65NX9WpP7vZuGO+Oauw+XkH1NrPzo753wGXeHON55Yy+Pc
Ik3/hRoKs4O79/GLQ8Px/DgixlNAVZGzga/EpXxc451Deok1cXXaxMHvWrRNdAbigBWT1SKuXrQn
mBdIqu8uXOoKiWlU2QX9gXNfoF1FJLfgtbw9xgMmoiErsr72TuL8kGqRl3KQCJfcqeSP2sVWMshI
27/GUc8p681y+aV7y7VPUd1wvrOwc8jyIdmOWtGF02+HC+XV1OEyZzUxOF5hB7UXX3rBgF/gevJH
ppwhIAOqrGSEv2VEQdaEW//XdPH6vu/WtF6tyN5uWlVp/3l0gnH307Jf3X9VFMGi+YML5L+RGfZL
Hy5o30RGs3U6OL5y5OTNgAd3nJLTsQasXyC1pu5PjmUcgWFhW59qyxr+ke/BOrzb9vwpRdfIE8Is
1MmN1gD5kq73gCl9sN8pSlvqF1w32yt7Cg46E+9Jvh/cnmgkPBsvzcxtvDOw/6HYcDO5JVeOM+qw
EWPZXozYuWfDfGhQWL4SIQC55k/19DdCmabSuE3G28iTdGbH5QqWsxytuAX54Cki39YsWVy7wSc1
4c3bLmIRpQv0SJ3OO6IOnNbi0Knf1QLV1TdVeBfTNGMKp1yYLiPloAvHYo1wY/MsFwBl2cn6UuRm
vPhHX8FSoIr4G614m28ivR24pu0jnE+Riyw8K23jTWePYa38ZvETkWloi2KyamYw8urlX8HrWF/V
gEkNKNF1u9zaPI7Z1ZI+aBV/UHPX9xAY6PYnlCToB5HLDy5rQdEtsbUUY1KZB3KStvDPwTdJqgpz
o307Rn6PJ6pZXX2qRbJ6Rbh5e3vpIuNPfF8BJ0V3dAp/j66NyFluSKtPDeMkj4MN8wEkP8pPkraw
ePFTeCKHCf2WF4128sce0Vml6MQ78XDYSzcVVhij5GIu8X2+XH/ghB4mXa6nGWvMcoktIHaI2wON
7KwcnrkFpeuS0x8iE/Q1O4JewRCOTa+iNKwgv9tFyFKrh5Yd7j6K1FLlUa2q6C70duePZ0gqhkfV
m38GVzL7eRHJNv5ul2hxM6FRxF+/tWFjTgkGEAgIX6zz0KrwdDFgxPFlcbamuT8mR/5lRd6fOdVa
ccY3I+6tJVzH82YqEdwiCU9eCKMSfwe17kSaoWn2EQEPM2VfchA1az2B3WkfaS5oNFSDYDdBZJph
LcB8BFlbgTFJlsUT+WiU903C44JGdhccVGhr5T9ho3LEqXRVc0fo8qGKhYG3fVjYM07D6pGylVjT
zJlJ4eEXlT1+c0VmqD8SvxQPPvsGK3PVqv+q0I4+Rg+T1UOcbLO8HLOtfkSd8dpfNjjE8XpUeusv
sdorxTOKZyQfokknDApttNw0VcQNwxHovBqHjNus8zvOOkZ+Dl/uwZUUUXanhexZZ/DP1rb6Vo4z
YXgGvhZf0tLW3xHRHtvdCneIUHDtf1v9wJxIE+BEl7dcQlEEddcyRDWmLuhR/Sa4Yk8gR2KmvZvB
FYZ8shHl4mT3Wr9oncgKwOyP6M9gaqg6R+MLYoaZ2iM3A57SoosE6kFN6Jp3CS30IudmPdxf0Yp+
KneQYXdnO4zKP+HGR53XciXfCPbtEY8IwqrVIIL5zr5BuaP6YVc3Acj3qQ13M6Fv4Fnqsb8N83vd
aMu9IFokb3D2gs2cJ6DPiUOhj3/jGPZ+IKZw/3C26/BbOdVWJ7DGqf7p1PY6ouTnplY/6naT8Ddo
Ssui6c2+cQkFor04buUybYc7Kyai9kHmFuD4h5xqfz17OwsXDFYl+/vapTIFJ18p1ye7DsYl19Ou
71rdDqhLkUKyQHnwfvfYLKSNCFYcUP29N9Ij6SuxmovlgG6nAKzOxR270EbVZfDyYNFYmpz4n+E2
aIbJf6Rhop5PofUNxiw6EU98oOETVTHfT3rAijG17U4NsECv8vjTKw2Ux3pohaiXAHs8MJvcl2sT
yaQvEhs9Wou7DuU90eTxmTPO1herRq6KFCJZOB3Byl+Qo+9M0cHkVvfVvA7qYUuOY8X1GB1oFWzM
DxAXCofLsmKsP/dzWUbPfKgB+BajTpltpe29lhIaNxsdwdIb1XVSIr0bOIyTGoHgbq+YzDVigbvS
tYLoNGBxuG1bHvofkU1O0oVtHTk+mxaSuXByrPKja80KHDrI7StAdnDcsHzN5mxB6npXxPGMm+HQ
eieE7R0PUiPa+1U6G1pUFPEveKXQevGcyu6ZETT5i8CxxSUcVeuUYeBy2VuJA61fwqmufqMqivbT
SHBnwD5BEx/+LD9yT1P//+WTXDyP9w7I/a+7jfOWop5t7kGKZnGl16HXmenb5cu4NSA3kBAq/4mI
QB6gaeDXFozvx8kO1vG4Sl7lKu98IZ5E1Tf4MSJe5Tdu5wHlPzqA6r5GGx1fkZELL19bzKdIIyFt
83JX023feU2ZgePF7xMRU+0ZpyDzzNq3zXgTzU5bXx1XSLo0GTGw40AwkZVJ0blIqxKWO5s7fxnf
N9nylrluQ4Ql4WiUHgSDrVQB2B13j8hyydYPzY4XZXfH6pGiOMmtqztTwAH4ZdE3Gwj3aHnxKy3q
Ev3JtG/lPS8Zgorvle6nXfnOeumOmMmljGKOiDDAlhRi7Y3zxVm4+hNvlOHdaiJMBhFgAIevs0X3
WxseH2IOUMctYPJJ1nslnFvS2mw2bqP3p55/D98KvgTBCzyyj4BDDyKzEQsEhUfPxlb0Hi7AYnB8
y+aEBd1L1xldVRZWrt+eEd+08ckVce+fjQVVSgLXMJ/tWCCmnZbdExc/LIV/0qL2vtViQfOo1FZK
FG1tOD4e/SyGH7y/MrwpHWszN9gmAI07f32sI3yzmRxrjTyUL5GJnLAq1x6d9Z48IBNfk3EeHqod
+/pNspMxgtilPdgkxB6jdSmbrwNf63wDuckSBTCVCPupt4J4TAlUa32etubo8l7VgcxnSNQ/Sw9x
X0SLJedsikCSGLGO6seCC8D8npRHzYVgYmuLEilIeB41ZNdl1HPE5EgZwpfHFYmjI6KNKbdDtxnO
evX19qQc2YZY+br9LdpI7edfEfYx9gRvvo2lqeyzrVC5putRwU4Q8MDBPlS4E0GjJm6evkX4kpo2
dPigZQPtAUTXIU62rfBfUkfVnFWuqUUWz/vkFD0B1jcm4fjM0FYSahowLc/cX2ZeXhddHSE0FV1K
kqHJx5BVrfvr0pbxjwqGx2F0QMCf276iwdtBhoS6WdaYnAfCmvFwdMGypUEZTb9hQiDtkyHx2GT9
GmEhX44AuWAubC9Ix522cL3oALAJV19AgmEhLgjLqaKTM0MB3OwIZ4CuBsSmjGCtvQAJIqbLp2gT
Vta0C3dbSc6jf2MO5OOXwPTxP5gHrFeAQk1VeGYyXnHIfn/lLYZNxHq5p7GzS+fsDSTPEp+g/ZcJ
taG8k8m2q+v/SDuv3biRsE3f0E+ArCKL5GlnKkuW4wnhMGbOmVe/D73ArkU1uuFdzMEMYIyrWfEL
bwgqq//EAV/8+Pou2GduUfySrZx+A86N4ItV2gQCzCF4Vh34Th4NB7ZTGWfRXneLln43FDr3qI3N
XG/HwPfnfS0lWRTb/akAEfWbFrq7A/G3MI+oT9df5qmfY36cIhYeSDcgkvRB9UiPqiI8HEG4eETu
g0NcXtfOpvBnbj3pIuiwhWiTF3ssOyzQLkvCsxtDROA3BLXT59612g+yMpqvY2ZPpxRRouimolp9
a6OLtlBWB6g2KbYpoHZt1P6pbPnxXQXi7YsIaycntCyMEtA1Fzdb3q7GPQpWPnVNzFXskzNoTrKb
ZAgRyB3Q2QgdoA7HElgfAg5a5YBHcIL8CVuw6ivituFLNCXaV6PLae9kNq/JHUpYqdxTruytLTB3
586OR2gj+OuYwJ50LPxkYgOPyHwxnJYeKJ09IPZU18HT3TfmWP7QMTse9t1oIjuAfAIMcdspAnUc
cetwqQsCMHppJ+WS4PH2bEiW3E8NyLsIlozfKUSFfOvVArscH6kljK92NleflZlgMiWNIvzecuuN
+5Qq9I9KA9+1AVIcjEc06PXvbAl0QklTdPIiexgfkZMwF3282TJxDamTZN+4XdM84epSA6GWs/FT
VXNONkI3Lt8VNtrZu2C2yw8RWj9yX5Vd8BQhGPWLx9xWO61LJ0E6bUhwtHma/sjp140AziubvGYe
TDB1MqGxVfcF4KFZEszPJQxVkLBOYp1sQXK2DUHZU0ISKC5vVI0axVYYIX0NcwxcFCkixIta2jTd
MQmK3ueZH9QXfNcH2Cwysx4DOyAXMmJXful9W9D9L+zxOY7SIL1VwFZ+K7uPvjRayVnOOFt/CqVz
t0PfLrO3CCGFn+yiiPtTFc2wM+zAdk+aK8XwABsMV6/eHTvQkyKS042jwJgSPPbURIoEx9JN0o7q
6zSMoATGzm39Y0JX+taAohcdSrxSdEKjZikeQ380j7M2T3dd1Q6dJyDcuTuVkLTCLxxc+5ZeaZNx
CCt+hdYVlKNhZcYJnVAUJHaW0cblQx74CFqwe/WPCbdFfgSghbOTJpOpeUlUFz8lzTT/NOA2eKMB
h3Jpk2M/3/ZFFeARP1kzVCSHsrXrK1dszZIowMtVZeoAUTQU5swoTIKjhRIDPXnLLILdaBJfHqnL
h8a3sRmH18LsteYAhVHdz22Q1UeFAMTXqCOzoMhaZi/AN/NhM1hMHNsAXYItLybaGoOv5pci7axp
QyFhAqtba6iuBYYCy9JpEykP2f4UnAIqlXuhjzT44ygzTAKXvvrVCockoQVZ0G7aQY0m2c7sP2dd
JrWDhC7wU09TqTxzEPK/bi6tjNKK0p/8OckA2BdO92UxjG5Ah9UloYKZu9bNDKwSY3c0Qh5zlKpM
aP0BW2uRQHmsXAD7+6nsrfkAyzwHIguNZmMhPfp9gDlPFd2xmu+uykLN66i3faggJsQbuNDRQwt8
OKYpVJpPBrVxNtwkaQ6IqYj8e4iHEQTPpHYfGyNNxyOETNx3xdKiAUtTfdCMlkqVngs33FttWnGS
tLrtHt0hGIP9NKR4iDVIvhcnbiqCLzczcPJlZ6Z4Bo1OkrK1bEREohwUSRjQLuNSah15LIVpgeT5
UyzKFkooZQ5erO0EsfvWKsaezZcBZyKGCmnNIN7SgQk0aGL9SOrQfYx56ZCF4U35puB11TdR6Adi
r402pQhqE4Pc24iLRDs4t/aL8GcDrLsswwyfitp+asOKC7/piPe0rIIWixZOyVWOQKJLm8BNA7mb
E7+k4CZK+6DTqALslIfS2nY0YyhI6nrxQrxGTDcUugHHreHGOs6WnB5Tg+t000/01QYrjpZouqYA
PfcqpkhWROE2GgEAb3ofF6VbWepps/BQiCp/kN7YNlIglnhknnlWLEvHKgwi/fRsIsT12S+qBtWF
UALAnyMukwNyXW19o5PMvASDncC/t8oIsBBMqn5TxODQ76lAUBMLisb85DuJ/9QGs3+v07rxb81C
zfYWsQ1t2LvuYGSbeTLUBHrHRDhtbPXsN7aD5Vct7PxPE6jR2VukuH7TDYlwMsvBRGycdu6RA69C
ymSG72Z36EJz/0qzD38gZBTaR9TkcEmcpnRSZELoIXiaXVaPflgZlOQVOdjequn9sQxhDoHJUr48
2RroeYj4MM92Tl3VNCUKx9iZeQbQFZdB60SfjN4FOJnY35mz7YBiA+KM6UaSdvkLZIfuaYq7/llm
RcONDZK9AYYfjp9rc0lVII70N4gwACBzkswebrnufP0DuxEGhZpk3oNdsyxjH/jUTWCAAmTbkKMu
ivt6O9z6zgho0tIsZDLp5mVb5QSGHmwSvJX+q2i5L+A1KMYbqvj9185wgH6TstQvYVuC1UcG57Zo
VWTt/YmeHIJNAUQ0XwbRr6DqjHEHVhzNl0UsQ2xmMCD+waIE06IUIN3Pli/CT2i0Fx+SMeLgRGbe
niZV6Dp9mdC8hZkTiE3MpkHzn9An3luJRE5iinT3WLixvKNN2+bYcFP3fsy7FHQOlWvrtXWdvtmU
naw5CACBfCoLAY+nSSTZPMx+VLmbAJUqa9sY+ULfDghx9lpgxF9UE1fzoaLz0j3xU8eXmncKRX6t
cimmKku2+xmeAcBKnjHFdFm0PDNzbj6h9UQ7KE2d8mfj9na9MQLl8GqkHZQNUB2ASMy61dpNsLgi
bGPpZ9Gx1seStkFX49lBYUg2D2J2o1dq/8p6YCOmiIUK1fl7o7J43ugG0EsPOmDW1C+tKtjryYAU
DP9rX+3RPUawILZnNPAgMqLuz9xCtqKSRA0WTQc73tX90MaHBi3bkFwr7B+E6PVFPcAJ7+dZas6H
wDen12w5jFQqYhLesnDVqw4kBF0Dq0xug9pJJdI6bvOlpws6HjPI9Q8ZbwM+ajl+sAF9qIJXohu+
tWhC/4dUgnlnapmJppHt+M42MEFP30Bh05FuLovRQ5bIuqlrvBY3MFqAScwEWexXUn7rm0Ft9LMB
VJMIChAStU3wlfYHJVJZ7vu6V0jc8DZvG9hFHgoUfXXkz8Jk0wwj/YJUqFLfSShF2cExu+lbag8U
uec+dIOdIBnOvlGfdfZwe5fqjqwJocn0NHkCWtjd9LKnpKQ5lUWIYlvud9ppIoV9b4TL+4AsNESJ
dJCvSLDpH8ZGpD819snXJhuL+9AMpoUv4nODWv6U/4Shry/UZIPKmYt63X9hpuFiR0NGjZuJ9+vW
ZadPt6mZpU9aEifWdgYgHG8sG+zBFyQxAmhuGBBDS0OXmRL+TNLIO0P3edeO5fAyxvHcvhT07yBM
uXX7KaM8CUgUA9gvQC4G5wieTFbAgnJuStwgbWtTVeSgp0EvtOYbnXI934ohqso7ShzFTUGoNR9r
cDJiH+qBBpcBTBfqPNkYPhOSiG9G4BOI5jM4EsDbLWi4WY+rFh0dLB82FY2mggqzLOPjPLsTVLI8
JY4ule6y58LcJGLmAhwPGdkct0DRGOWjm5vJAyyaOr4bytQCG6RnoLCSQObAhmMz2FuUlUuiyX5p
jFbILz4jfwZn3TIiJ/eAzSi5Bajlf0d6K4ifys6q4wMeGCLf18IdgGc6onrAubmqNkak86th2Ahx
Ixxw4MC1nfSYGlka3lArLQjh8CUCMZ83k/6ldUrtF4l5zuwOhf08qcwEhDnFtdqgF9lFH6pgbg4y
GKdun4qR5H8WfQMUVvrFAZhd/GQgcYRGVFGU80NUVRK/WTg2OL+Bww2yh/8BI6i0NmoHTzl9eIMu
Z2nf9yLy3c1sT6Ox+x/hy9oEHpt5s99jkWVkeZmjtWPm6X5ADng8AEfXC/6qGZRCEZfTqayn3N6n
HS/W1LFwMCaS4Yqs5xkFUUWAg64msq6kK8uf/6WJSzd0oudTdh5K0Tr2hoUEKAKSV5ByXlOFPieX
aON/5ig0KPlnpSAaLzKhUHk6r0MfYeejdrSPlHAeJlRhthSL7G+aP5NauMSBNLkBoxUE5jAAY3lF
dvOcQqQt8YynQ2Tjx7TSAtXY0lTO9M5r7Lk9dAhhoo8d9cfLaptnxC+VjSqcI+Ri5yBXOpRaQEV3
IiPxOr/+wAIGn2VI2sj/oHmUEsinqhQm9uVBjbOzjPK9AbIZ16C1mUkO93HwqT96Q98bT+AanKMp
DG1r0ps5EHUhWQTgZp81at6VQ1JtcDV1t+VQXHPjPbe10Ov6Pz9kESP9a2shs1TbtWKS+yxDdg/c
leMY0S080f6KN+vZ5QS/gRPUouj+TtpVjSq1zbrzFK3ko3Sk9aDQi7siVn12FNu0mS0pQbqtlrMH
sNIZjSSDxZaVQpVpnYqhtvaX1+/spvlrlJUktmwDBSxr7LwSNrSHNUWwd2gUfUaCK7+Ja5CVxHz9
lfNwZqnw+tFxLzV0G0Ph1afhHO9SczQ7z0YIcU8Lv33oksFHtQ2+3+XvOzOLgEOB2SjwS8jUr5TP
O1SWAIjEnYdDnYA42yrnAHaSPvq/jiPYDbrE9sZAg3Z92YQ51zmoFnZf3MiHYhZgR+cxuLIn3gvq
MgphpDRtyJHvpGZRaQQhbrHzfHQWD05RiY++O2rjzRzFwqMk6IsrnuzL+r/VnMWISjexENBtlOPX
e13gcWIjRNR4hAjdp9AizdDiNNmPuQrQUl5E/hNVIPvmC3FF8faPQ8dqbBu3BFchNo7Rqr2s7d8n
mgYMjLBo9tpeU4aXgPxFc8nUXBLgMheF19sAEb26Ix470SBQFWmKYd10HTyFQ6K7FXmVD5mYdj2C
LVZqT9kWcoRvnXJ4tOAJMgRAabo6bnCT2RYN+RK89yaFi5/t8YECMpshdgJ0MJ3NV7ueZXnl+ny/
PZG35mEwgdCYmNasbAcNNy2iKBKTFzqJekUhCkjDHOrPlzfn+/O2jLLsF25oXJFW561OtMSkvTHR
tUJfINSGdqv1ofCGcm6Ol4c6+0Guch3XRDsRPaa3a6bDUZ2dwGYojLL3iUmRdsESXjnV5z4Idwus
46QyFTX3t6OgHOXWtWviLgi6aDs1FpoHM0kdJIZrNoNnDgBFTp0yK1mPTYPu7VCAnXMIjM7oBSRI
xSbNBoShumHRMkK5UIR36KuG3we3A4crUm0Kr1wsy9+/OgQOwxumDVeVFsHqAqOwGmedWY0e5RKN
amJG67YYwO1RcbitKj3eKVlccx8/M78OxUALizKuGSyb33506ZdRbLf15MVahJeHGtK9XXfDXqJ3
8+9LyVCLQYKJdQcOkm+HClSMenzC3ozN8Yspxg6eF21fJc3sykhnZ/KvkVabpq00tGO6bPJagtAX
YFzqIXeLCa6M6L0KeRPas446XD4PZwd1aSxKHHR0Io63nwczjgTageHRgOP4wYkJfmYlyYuTQ+HN
jE58n2jC/rg86LnlM3nzTCbVdPS1UDgEtoD+TjJ4AaSXmyqDbaWZUCCoVtdXJvXcUI4SJuA81xBI
Eb79PkSnSVGHcvQGEzXwwaxgI0X9f904uFdeojMzCY5Ct+iA8BZgPvV2pGoyi7w31ODFTd8+IR8q
DxOuIR/p8lZ3jh+AZ4z0n5cn8uyYeATBPuMNBKr5dsxooqJoLJ3SHpxwRgO4SW9TtOV30YhiEuIA
Oro/E/By83R54PcPvTQM3gOMaHW1OHu8HRhYXJ4giFTx6FkhPGr67inmF7+KrCv+k6iTBFfW8f29
zYCmbvHO4vCh1m5ZNQdvCEVTIWKvNeSMiMhlSdRcWcPzoxDSEjwL7u7VbjGaHFnHsa28rBhBkrjg
+J/dWIkrH/N+U/IxmNA6PK3i/bIZlE7N3m9rrx4QMgPI08xHRT1x2IXIFv++vFRnBlPL640dF1q+
lrNaKhpdk11FYeuhtKPdtvgOHsLRzx4mvbzmtLRs8bdvgVQCL1+24uKmsLbkcgfLoqHgN15ZNlX7
C6FmsijRTekDyoTAqHv6kP0NrB//CeuilEzX4Km//LlnlhD1I44fbzsucOu0BOnH2U8oqXqWH3Z3
etuBfIGA9OnyKOcmlWjFJZvDOMhav3pONBf4ShWdF2YiPPhz9h0Ob7a3TeDHl0c6c9KWs43Lt03y
KtbfQ3NhCI3Rrj0Vz/qxG50gpoaNCjTt5747orXa/rvXNDkhDr46KRBP3/pNKAtcFCQaBZ5ea+MT
rwFyQmp2bwUU3cPlr/sTQK62DA847w5HeoGyLjfcXzE01L8QSAxqSCZk0OxmcaqraZ7D19lAszBv
Gqsu/oMkO3zHhUDsuQf1V4G+95X77Mx6smGEwHtEEretXyRAzqOoxAJhAN77imgtHUsnarTTlIG3
v/zNZ1bUlSgNc51hh8Qz+PaTbTtLVRdFnRcB9LrVhtL66FddBgOwoVCE/iPmMLt/HdIEUc7VaYJV
wUFodQcA2snzNIobD28JJB0stacN2+x09M63+QB3/fJw788gw+G+iKuKThvRXkUy80C5K2yd2guN
sPNQvoD2ybdeGeX9mjEKYe/iVKZTq1vNYwrE2PQHv/ai1p0f0NlxjmnggrNeNF4uf9B6KFZKtxW1
Ol4ehV3W6l3QKhPJ/k6jl1731U1TyAbQql0cAiv614Dlz1AcdukgNui+82qkAQOgrE51DwuR/ETQ
8gUm4bDQtIIr87depfVIyz796+gZSDkkSVvgTBGWw2HofLUzNXQ8Lk/d+k1YRoFTo5OmG2Rd6/yk
jyeDl6IzPINoBKlVS32S0rU9YnZ737dGvEcO0r3HLKXZj4gbXjlsZz4Siy7J2TaIU0jF3n5kgkcy
pkVoRQrwFze55nSnaOEdXP7I9ZHmIwmH8CbB+ob6pr7aiqh4KTPiZvHyxIKsnkFMjdDvxEAmAuCN
D8w/Wvos4/3vGEWwJ+HlvP2qbtaIhnxN92gM6v02m5P4S13bCNFd/q4z+56ZIw5yAMzo716CHuDP
pOVKQGfBvBUadTwjrtRSyIV0g9LBleHOLBYgVCaQcpgLP2z1GFhFBYQcKgJpswUrqYrjOxbX9i5/
lFxm5+83h9njoiftELqNA9764hCtiklmAeRx4hv3U1TkIQUOs2heq1IDDuZg6xZRUwnCQ242E7YX
lRA8tzPymEBZe7HVgshA+sTp7OgQuHp9Ym8bzbZ2XMDO1RxO2B9wrcJTp5/3XNR5q+1Q1lFPM7Ad
SjepJs2DGpLI/Yoi89R8C0vRA8WGWiBoiuFwcjP6etJtkZLJwy32PDowcsCf05X399wCO1i0GTo9
D5uCxduNNAYCARrkSr1Qd2JvhoC4ibW0oJgA++zytJ85I5RNmXY83M+UkuIYSQuE5GdPH8P+s411
jQc/bdh1Zlf+N079FZvl5Y1ZLbKkdSA5KEt9ZJ0wOPXQ5bPOcPjzITA0B9lvHCadjwEWFVtUb8Uj
Kh9YPmcYlVz+0D/B37uhLVIVMhbKoOvXNkuDuKkqkFfUdgPrtszN6At4CPel1xxrMVl1ELMLu+Bx
7rTqi8i66gDEX71WfiE+D22fPfaUDPeXf9WZlf5T/wWszqS8K9dno2EEUWLifxo21imo2+YGBZDi
I2C6+MoEnB+K1hbdV7XU9d5uKtec0TbQFCvd6ohFFjVoHSvK7wsNgMn/w1ctVXpBEYj7ffUwZ72o
MFTntUTSBBoT6tjtLtXC8AUKevt0eawzG1gu+ZOixG3iML36rGoiBIkbZ/bAB8zJp4DY7uMImOC+
S5EH+inEpF15vM6OCLVxqTxJ/rUaMdSyKDCSfPaMobQh3aMlCQAOi5cuoA6bBtcsqdflBC5G3klp
0SUganuXvzW9VtpV0k5eEgZiNwpokH0Jkgp4RgZoNPipu1L9Y+T9Z0z2JBcxEQ/tx9VmCYF0ZoHF
BZzbxQvgEAieoIGPxZBG/59DLc/PXwFPW9C/Dnpn8mbhxNE+x3XgOUvABm20VBfTla15djItPGVt
JTEzXMcEaAQrJwQG4rnNYNwOKPsfOzNNfy84+lMwl+UnBHHLK3v03NETELpMeti0ldZP2wLKK4eO
aqUF/+hhRFnw2JZ1hDASpO7Lx+HcBUvZ3mEw01H2+pTHTQ3xO3dHePuCJkVQVCcYiwbMyQQNsIHo
Bz8s7EnB4l6p0lwbeTk2f68jqqexNuV8JMjEbZXZoJ/cCTXRMXdP5mh0v/qwAVNQqyK/MrRxbuyl
h8thw9PWWT8rlVX2NOATVrWv64KXvPV7EI1T1O/QB46dLR4j4bjLSYuGrQJt7E1QXGO09333BkUt
x9jocAHCrZObAdrW0KURhpxG39nUVtXgUjSLAaL0gBDQ/vKCndsbVIEIfuhLmO8i8SzMfGNC+Myr
Uic9DK5m79ASSIkedefK3j93cRFQ6II4jntrnS/pPdrO5jDPXl9X0yEowuaET06x04NpvkMvZDpe
/rRzZw3NQNqABPkWpd63OwJksAwCVF+93vVdcTA72d2DbfGDp14WwvEyf5GZMJKmfbk88J9+0fqt
BzECE4Gnnkh5NbIKeOd0FC+8QhtFidhEZH6vXexfvNaunPpogoNwDlh0JdF+qJMQuYMKJgw4y9H6
MqCjkD9CQEkEmvIRzCa/MAdnV2LVhrElegPJoYEGrp+Kqo8/ZmiiLeI5ftnB5Qjr4AY4/vwxRnkU
jNJkKSCkoNfMb20AM3sLPan9ObfzjICEA0RoB5Gmep2G2EaV2alGAPod2ne3yOhIDIMuT8yZHUC1
FrUwl9eEKHt1rY9xjurfcjtwXhZBs9JItds4CYdvwG3j9NB0XVQd/n1Mw6ZERp2fkv867ioxkwj7
VqMCX+joyFRlPrHtuBn2AF59A95qT9Hj/2VMOtCm5UpKuqsApA6oDo81Y06m7bMIBoDmlrvhYGnj
+KHX3SsbbnmjVvsNwAVPpS4pv9PXeLvTkSqUvY/6vBdkmDZs/Bb/mq2FYvc14MyZI2VSm7ZIkZQi
LlgtoIs0LBy0bPRM5B9CJCd0QwMTn2FTikhrgr5/OM93cTPF3y/P6JlryjTRViZ+5l80hd9+4TzE
jdItensCfXF8IVQ0uXu8emS/74UlrrQvz+1T9qhhmQb6N9Tj3o5mZmM5VXCqvKqdO8SOWhRBzUgT
485uZwRMFMrlV+7hM08ILQyLLUrySpFntWWcIgxaGVYziCT0Ne/bZGEKqzBRQB6z72hl3tu5Lcdt
7rT+lTd72R3r3UO7dAn/DQsz4NXQyKPlekN66nGnVCcu/3SftQD0aseMPaxkzZPCr2qX17E2b8q+
qq/M9rm1VS7JNQ4FktrdavdSAs4Izg1uhTZ/dvAQ8nA6+DFjv3K8vImMcyPZiIcvtR+X+Gv5879i
hAThjSEPKtaVMEk8hrFFURXigZbvkO2hI7Jx56y8l3YHTRizl/xb1VT5CZCW80nPcgkKEZLjD05B
pW4icCuth6YydaTLv/PMcea5wi7EFERRlMfe/kwwKq3tZuPsmSE0TtG1SIA3EJKvjLIc1tW6Q52B
aE9dkSr3OmrRhIF1IAKRnsGrnx79PuvKW2DXwU2HMRCc5X6oJRQbI761ceBE/inI56/UcQtsSccE
agsA+vyo2xGgfxtu8a9GB9mNpLKQuJvMwm63SIxp+REBHygmpJh4fPnZBN0jdt3Y/qG0BnVbtKB1
cUt+mE4np6lwW1amnQxImmY2csFlO7FIUVKivN9yWd/10xT/GM2wfDajIPgtSpW1O38wAoi8Ps5r
W1xKcahBIr++kcjUBbtMU1OONc4gbqTeZPnXyzNpnFkwRfXeWDJBepHrJDBFOhbdhMDyFKoA/meA
qjWMiqSfuDZMtxz+61AC+gztOmyedLMx5X2Vhe54ggCAZmw3Iiaas1Lhlsra9NsGNZ5deZHO/EJK
/JwtCnZEqev2gmMggZlWhunJAhj8JrCMj7i+jsn28kycuThJEGl+4ZwumYfllvvrgOlunQ9FaeGw
qXHRIPTWVgjtxDZOw0ELn/SFnkP479kNNRUKkmBqGHJ9cwZzJCIMACQqEZlSJ2IINzoMAieaL5Np
2Ndab8vhW50aB4iQhbzekvav44mwmeg0zob0Mgm3W0JhONYKIwD017PPYLmHQ6aXz5en9czjwOai
kqxMGhvGGjlEHmn3bR6atLhtwKjIIC0G4042PNWVSyhd9dSsgjm5hRodXEM/n9k62NKDfATHw/3s
rtZ0yGa4+LguAlFFtxveE+JaqKv/+53Hqw5MkLYprJI1bG6IcFBJplx5SWcNOFTamG2HxjXX+zMP
gLPAgxb8Jv38dYk8bi3XN4nOvBER/J2L0heGa622lwVtxMtr9q6JSQ2DhNBCyMp1DWZvmde/zgKg
fBi9GDV7dW/DOleZdWc6bbSPNGs+2ZM9UTbO2i9m18tdqDnxbsb95MqsnjmPC/yElaOKyy9Z/QYF
IQHFqdj2LDhIn9PYapE6N/xD4QzWZ9zCg2td4nNfDcLYXIp8AqSss/yiv77aaVJVwvxRS+ibY2tv
wZ2Zc6ibrlXuaCzh3jdhkpMMIxqtQTRg0Tjbu8tTf/arHUJ+4kV+zPq4JJM+jWGq2wh3uuYhga27
xTMHHSvwBbtC2vG1/P/MEXF1KtiCB2ABc68AkRDiUxX7ne1BgIodhEPcBB1bM9+1DgYndmku5tdO
9AIKAkEpR28wt6f4P1lxvemp/+5QpXeOEdo0ny7PxLkfRhHUxE1KoB6jryIJo0CYftA1i7PrmC82
8e7G6vrgyvefuRKZ6f87yuqGsBBOwhI9Up6eIATrht033OnF53Ewv/fIA980QyuvxKx/uj6ra5iH
hvY1bV5YNe5qZyNYT/zu8OSWddZpm9LWuvpQ5GOJKQq+wJsWMxdIOyliAo85OhcQl0qEh+5F3OXy
LtHb/itSrtMJrxu//xqlmokLhMgR5plQUEE8BNgWAoxwd4NtPQzJi68GPI0S0SuUi62FRa+l4yca
Oho+iEHQWHj0WY29i4CvHMOkRZtNYgAM/RBxf4xj6tjwd/iTWP6L44+AlAq5FBkDcPnBrhnQfECC
1zKv9XPPHkhJ3Q9yKmwH3RRvD6SNaBYq042iLlZM7iGOieSOdWXr4clIcH7dNLXpahtjiuyToboJ
YQYBFBZ2Vuir4+XteOb6Xfo87Eb4JCCzV+fEjTpj8X5R3kzbYR+rAJO0WGDx5Wb6lTvgzJPJUJTJ
F9z50j58+9mJlcA5cgSvVhCFvxIIT6gal7gUBvV0DwtuPHXoE9zQ37euxdX8zeuduUAcqKVxKdCJ
XY2cIQwaT7PymhlRuNwS/dYco2uNs3NTSUOUlJEoC/Ov1f5HnHFKIse2vGEesUwMjIybLZafkbH9
+O+Lxs0Gv8EBO0X0+PZ78NDAKUZmvMwurs9JEhXfwd/K+6gFW3F5qHMXCYVjbKWXQJWu4NuhtBzl
wbJkf2SjLW8CS6teVZaJu4gM/E6MiLHbqr4SW52bSJdUi2INh4Mr8O2YQYwYW4wnqWfLoLP3GkFY
to2svtyjuxJfyRTOD0aSADSboFWsDqNZu1WGiY/lRXiaczMUi7q5EZ+QfjKvHID3Q5HD6gSMsPMI
j+VqG05RZGHGzKXsinS+reoJMWvfmj+Uc3itsLtM0dsdv6TLEq8KqruEGquh0IFIuFSF5VmQ7qFK
88hniCEeLm8O9f5IG8s1BmB3QaG9q+S5feiHooulNwRW5R5HWhji2eqKIbzF/hkbIMy5uttlX/3K
ca9A25hnFRGxJnnFyFB/dU1Ahts6iyvkrIxY0ENHxs1GFBZHNSwYmtaod7HfOp9GW0FEN0KR/54h
OnzoS8D6B79QJuXK0fd/qhRi40azwuAjtLEiu3NQSXM2cUchcgPjQjO2Tu+rn2mXWPIYIR7407YQ
XkBDW7P+w69X/qyx73vEXdX50aK9W2zJZ3FYSXpRYn9Y2c0xdMvOfoV4Rr0rmeeqf2nGNM5vE4wb
nufcGpKD35fzL3wU6+zkF0j776YBfBAym5V4HaDKA0iqgPxugXnlxoECHX4wZpoPchOgGfAzTfyw
3xdT3KIgQsB8n5Sawkovq1r9BjdGtAINPdM3nb2IradKdurKM37mdaILzxNuLwkj5Y7VgYhaXcdT
IZEeUTA+jchfucEPvQp5DSm7RQ402iTG0TJUbopMOjVO9NBRjkRmwSnd+kq4dCaR51AuOaTBTjbs
dS7Zt/2AhKROiyILPzgYMqP9EaNShpfwWN87k93usXhGBCOmiVVoprsLzTBGh0hKuk0aikLUl18v
73tjmYPV8VqAbHC0SCRoxa4u4Dkr0JpMC+GZ6dQlCIg4Wn4X5ShzsNXc4LM9g2Y5jXmETEuDJnq8
zVx91m5g6bTpTVZmY3wwowybyis/bLmO1z+M9jJRPnBviparH0YjDMTpVKBhFRZFj1SZX8b7dBoq
935y9e77rLnJtOmbxCm2aDzqWAXQ0sJ/xcRK7JPI2lE/aQhAyZ3ELLdEIKJtv9Oonx7LyOh/Xf61
Zy4pAcLHWfDVhB7rVMjC3xNX1FrSNs/0DwmmpeN2kqg7XpkV9/2kUIoHYwwImNHU6g3rOyhZTqhL
Tx9y92vaB3g7AOd8lMSpCN5gYZOh/jygSjQ2KUpIFS4LxhWIwPt3lKcF/D8yJBQSQQ3yG/9KwjRY
4GgHVVzI/McHltRBQjYTCI8gJh+gdzu5pxSA5JU84NwU8wrQ3wEmb4CEfjtsVCLt1LSz5blzL3Dh
zeIbsgZx5ZCeediEKQEG4Lkl6WivJthP4fTDTjE9+gH4haCf4v7s3DJ4NsFKx4d/3jVkGcSRlKZh
oa3vJ0L6fszRy/aKMrO8Ca+Q57mNgysV8DMTR+ZoU+2lCwvsYfVJ1eDkMbK60iOmDG58HbEbaF3V
w+VvWf6W1XEFwwFuT7gUfUkH3i5PPre2L4dq8PLI993f7iBUsoNhYCKJ2XAA73O611fGPLMTTVgN
UI6JDN53xvNZjY5dQAQzKtl8G/QFp4LwyMZGcGdXIih4NxWY+V3+ULl8yepL8TCwqHzARKFat5zR
v/Z/I3GujkbZe32C28l9JipQc6j200UB2FQ/MT24W+E22i6qsgHdbmTArH1gNWG56MfD0hnKEFOR
KMtiYxcgsxg8jvCMPw7RTMdrgWzc22mVY2mQhKXxSi21Ie8nHcB2OeHC/S7xXUm+lqRW37U2NIpT
woXRAOkSkX0Y0gT12IzQOnhJnT5Tm7C4TtM8N/fsKRCa1H50Vv7tLNihK22zalsvjuX0wcfrBQ8R
1AYBtrTiMFLJxjXFqIaXy7N/ZpstTTpw+3TqYOAu5/evyQ/zClU3EyS7AZ3qKQ0QRkchyN5CfnWe
uazaKxfucqusF5sCJV1JstuFLvp2POpfHdEzkPJoDK3nITean6h5hVv0E1Ajrdv5J5CbaosOVH5l
n505tiSW3EEWeQMzvdpmVima0q/phnZmgzYaymNHK7DG4+X5NM5MKCNwipbbAfWwVXhdzU48VKWC
rRZ1iJe0lq83JxUbwlPloAI2bJHMG3yMNG2XIkg031oNe+JDhw9pssFU2W9/1QHeAQcuuh7FM1EL
EECFNnwUOFKbV37vmW3HbUmHbWExvacW4TyCfXEd085D+IFGsSqfpjRFl79vZdJtotpPvWJsU3d3
eZ7OjcsVDbIA8LMQa3hJGUskZND//1+cnceO48i2Rb+IAL2ZkpRSVPrK8hOiTBe99/z6t1iDhxJF
iMh7e3Ab3Y0KRTDi2H329oTCKE9p10aval0gC9wn0jNusoGltY4+315049v8LYxT9lsGJded/r4f
oVlfJgkVcy6hTRQRfjJ78zB2xWcf+Snv9nIbNw7tP9q0+FeR/vTqSdd5Iqo9apZe03SQgBi9hUKD
WqZ7QI0rggyQyXRjl2iTcQMLQ3H5qGatojGIrqWngYqe3SFQoh855aWF7zefUEYOa9WTIPXtAW0k
0ZsICbt816uVhva5rE4/bu9749sahDQKn4ngDRji5c8Z/VyAZFZsvAjVTRS908h4LbnHd20nF/cJ
hGPyQUrD4v1VliVS5Fkoy7e9avbMSSJG9COYLexhB/d9FBXTJGhOPWHB4fYWN+JG+JgpfpDYUmVZ
px6TNZGoRmXjFXMoOVqgS3ZVi5YjxlF7HJXSv5N8sT1GvKVjiMDex9vLb2ViXCpaSdhSChRraEc8
g3KP5LL1INGYfVc2OsiJcrQLXiIYrCF46isNsiEDr3FQolSlxBpLwRcxhA54x6JvRHgGMSQRLJOD
4BJWdnUkxYb/kRmeERVqVweto9uqMHa12/RFvddt33jCWHBmGXhXgNLWbpJkFxBX2zDlNRRg99qw
O5FmdbaFvI4Lb36+k/Nu7c7AQFLJ4GsTKV/e5RDRtlKx4taDvZnx7apWkBka8yn4hlBHIz/f/q4b
3pGOLOkZjoqrtV6N1n4Jn2LdMlfWtU4nSDD1a1LhdbEkHI0R2uBRMrTXCl6oHXusyWzk0jFTa1nC
Zra5NGhXnxGgS+wXKaNEzPolPNWeUN2VtC6bbWoYIv0vhkie5tQc3qw4RGOxUM3pC4zgwuCC5vMp
sZumrx+CeTZN6KFLETUp0x+g0hvaBuWHuRoje0JYQXLhhSrrQzOk0Ng1AbCZOzMpxoVafYYmNFB8
6U9mIUsDu2MwGbbhl8abVDZCas+wmj35naT9SQxJCI/aSMvAUyiYfCwCH3rgvs47IB9N92YNUFEc
LUY2IARsNUHh403oVvbGYPXw/+kJsF50ylyN+UR4dkJ/+FOEUN15jO+1hoMkjJa7NayTviMhIzyG
tpbBxOwEVahrO9fs+sPzlEF1UiuTyMnWWBc9nhj5g5TNg1C7VN8WSgbrD8pbXXgHaTq4kjCrmTqJ
sbe+Tcgm74Hgtn8AcRFlC1G6AvtVQYjamyHgj3W1jT/MDSgbqIub6jEgmrujYRQ/AfNonidmS7/e
vvXXb5p4ael3EH9g1P4au39i0Kih0TYnygwRMz5BNGAcFdGYswfoVI7TQFh0e73rN03AQRDIUZPu
wDtz+abTxAgrhICYOFCb/BBBa37QavG/tu+GHYTFtSe8XGl5dP/sbJTlPELKQvRatNAP7Wh1aDP1
MOPjE49yiC6QNk7V3e3tXYcdLMorNiXieUpRqwi0jScm00O2J/tUUIdIMc/9mNQ7wQ394WuLQRT9
t2BN8/bK8OfZNLTUT5aWeZwPn5Ue4tvvVlUkyo/SYLziXlRDebhj7gx99TaqIR33Ib+GOz6FbfGg
NrJVeYQqCSUpYGyxXepTO7sI9MrIABfZrNmK1JaVnaIZtlDplWV8H1spFfFAT8oOJh5Qti6Gpqu8
plTT/oXYYpYRBTD736XqMyMbRlULIXXozwKaABLKmVUyGr1bhQ22VWqkFjrw1Ed3OEDormeeZlK6
FyE0iEKBd4fjRwBBwic9imHJDNKgC+613kRvDt354I+vG4nhqiW8tW7VRbQdVT1s7HmAg9CZEcSO
7yj6l0+0s6P0sFSXZghcIv1ZpVESQkDS5r8KgsSjqvnSqwkM/qXmx9/Lg4WoaRAGIkKW6Ic17jxT
ioCkO46rB0abNarOEMF/llrJTJwQebKR7bXy09BKc/y1mVGusymLt5TZfQRVcY9ZXX43486sf7Zp
QVEU8i8rvNfgEJyeZlGIP7fTFPpuVTVDcYT81Lrr5Vxpf6GUE71BIZold7oOZfTJRNOreBELnsyv
nJpAzX6FMkCxUW/AdLWz/AbBP6xezdDF6aEcy654iSuG1Bxx1Mzoh9xQHj03Zo1rETgYxZGyWobf
UMt764QagB95PF54RGY0OJgnL1sY6ZNams6ox5qmk4cM4z2nba8PIKRzlCVMhED8b3oZ6+e2lZH4
ojJObV+h3PtV0Oqmpx4uJePHdC5lyzWZg1Ge/ShWywPzD1niGDA5m5+HACjhw1yBJ/ysQ8xd/AiS
RJBs2ajbk1LDxEatXzRGW43hC30QWj8Y7HHsiK5m+tXqfT1HanwKsqImn2rAlNvQAwsS6tiTHqHD
PVfNEepEvF5q1jQAxFhTyi99ExnDl0YTGtlOK1n+EVRK2NwXUY4gSNCEUBuN2F/xNCEkOiIxsoRz
VqsUz5qmYyYZwzTEIzoVItSOOlS9Ywbc1+VD5LXbUouPoKLVJTU+tDXa6eDy5vQsFsgiO3Opyd9R
3fPh10VbDwBc2k6vaGshu2cGKFVZEDgr/K0+PhZZMlWQbOZh5ySgK376fq1TG0qyuLzPTWv8bTVG
hI8aSj47haoRmfTQ0ATPaBlasFPkWyMESIlxDiliEbpNBoFSH65ZTp2mN1sJkW1T+VlrgCAOtH1o
7yMtCvtSFrZN5gZyLUZuPgpRdpKyTsrAqvlw+EelFX8u0DW+15F6oyNu+umrqLW6djBjUOtnJnz6
6VxaUtQcjdnwPWxwMjyTSUSPCJCIxV066G3tIOXNwzLCic7iGE5Z8CBK7aCc0lQc3lI4mH4xBo/g
rppCRerMmt6F7jD0AYo6pRDD/6jXXeL4DXShd4gQzI9TbVb3nBqHTvuaPlZF/ymzJ1PMpcMcW+g/
gkTRu8+j2NbGbwY/OtRpmw4NMPyCj451LeN7Jy1f9PTAgzDQhcv6nSP5If0aZbH/PEZt/iKlsvRJ
Y2AmuIvCNPKGsckkdyrQO7uvuqqu7/gjFK83ybzsotbo10AZtBe8bvRjqFUu7cslv7auyq9mUmpR
nEam57dRUBHNheZRzWT1hwqV3FuiTsr3UtPSx7pU6scoCsxjE8j6YBu1Fn4P+nz0D4iFQlyP9oC0
k5NuxBiQB0E1wPi/fN3nF/RINsdOYGjd9yuHa18eR8sa73Oxnu7FPtfe7/mhAuThUf0GLS0vv+cf
z98GqNy1JWcRkxe+1ohrjDZeLD353OXQziPd+jgVfvf53b4f4KhEQqpRS7zqySM8BFluMhmeBT2F
S5LaP/g07Y63V7nOfjlCincg4KlzSevWQQdMubV8yfCEVLFSm6TQR2k6HpSnHO35z3UV5veqVvYP
CA0OH+Z6rn7d/gEbERxUVzoFD5kpEWVdgofNL5bbmtNFUaZ1GwUQYhkwrDEimXW6vdTWxVEAIBIa
L/ntGnEgMpwqjp3MXimO2T5a3qRkOAUI560niWGovUTsOqpaCvA6xUOoCK6iNzluGrQMFMOT5PCH
GujVeU4t/UPqz+LOzjbiRIunSh8XaArVqSUl+OeK0h+XE8wJwLsgJDlKB+lJ64fpw+3zuw6BIY6g
f4GMJwNWcMRcruJPulz10mh6WiOI93EcCEiQhgaH2JYnOgKFM8jcntuLXt8PBscXtPwyIrEMaVwu
qs9ooic9BT0ZKSWoGZF3oIGsAU/vpcP/shQ9W24IPbz1W0DJo/LFoabMNSFkDyukYoeqNt1lsR/u
PLvrD0bJCZwSPVHe9hXqFqWvKCSwM70qBGq/INEfiXqrnRrE9YVnFVoBENWA1KPKcnl2cwqyJh5U
w8OS++IBxGaQ2kqgGWhECWixQ2sJb/f7D9ECi0+1lGo0XuRyTTFueA3oukFtKi8xFa9AcnDEgqO3
1bCTa/8tZaxKHX+BKXgqbgiNrsvVMlRcIdQydW+ozEBwUFbSnuiQaqpDV8D62EVy/IexPA2xRADb
pb0MTtROUw+5jtoGCEGbQr5RHuFhFYo73e8Hye3LIE6OvdkhtIDKcm26gaWX9cuQtXJHKD8F+Vsg
MEbxOM0zFCnM+C1aWNQyURyAmWZwAAaYXj/XE82XOFF+gSHp5B27eX2DqDDAeMVjt5giWaPdqqKf
J7ioDK+t8vgUIq55P4t5597+mhvuAWLAZTQKslr4LFfna1lRX1oCJqyAg/lDN9XJN1Qyi9JW5FZS
ULc0wnOeoUtgy3VV3CHbVn157y8Alq5DJgsXFByh665z0zRhi3qS5nWLPoUN908QnoYqjYE2D8DV
3XFUTNTlCd7RVgbl6dLUHeudc/hL7HV50RTwKUttfqmFX0EuxCaKax9+P08ZjFx2wZ3o+duQlHV3
b+aUSB1w1VbmpKRIH3s0Thu0pESUo5nhj9pvIeyyg9sK6FSdGG1DREyEybW6r+LBUA6TMKBcJCEy
uTcgfX1JuBk0nqlDLn3g9eGlsyGUXF2VooU0H6JYypAXQ0rj9ifaMNHLm4L+iboXz375Ff94nwEZ
UKuOLM3LFzHmNqFJYJcR72yuUnmPwWi5casPocDWh9WkbLzMFFwuFqPE0gYiUxECObHTWeP0tZ8H
I0Z2JZxeVILUyulCQ3yIlHaX4GLjPBV2SGNGpFrCkV4uroh9oCQ6IPvKoGwXTHritJO25xw2xpgB
dkKexuQs1A9A2y+XgR2lMeqqMz14a9tHJvPY3oSW+msjC7DTkZdMAoU1sZUrsnSeJqMvCVlBkgvK
wMi/GEjo3uvzD8a5QLVReQ14q0UsFTZUC22Gos6cIyRCTT89mElcn8sWXLeDkmr0WNFLB4WcdPU3
vSfiQHAqNLveNfD+4oGxPOuXKbXwbiGYqzxZGVk+6Z8sFA5MPoh0K3MO5y3yEda7Ld5Cir8UNEGf
UxJb2aKsz3z+YWx6ZtekBxStlZMCDOf9/gsaSHogWB2qp/IqyCks0deDkewiYkLfGVsjQXMgR2Gp
mva819ZtYpwJejHxL9PHqnjZyyleFKlL4sNGdKmBa25IsL5T3dt6nf+ustoQBb24UtWEY5OjGdRO
mR2D0e8/xkgL7Sy1ESAShUKwsWCwiTxWX8gforRMgtD0OlEa0GOeUJ3EgyB9SW3owapo1jM0b+xE
iBtRDuNLPMcF327K6wkmf27RJJMoXqohcjRaOg9HcUBAkobCeKjRVHq5be62PhttHQNBMe7XFSww
E+uxV4fB8BLO8mlGctsBfGbuhDZbZ7m04LCshG7c40sbYKUghqIeajYqkNa3AtVvCx1P6irjLJ/L
ZhA8pKT6PYbxjcvCfJ26zNkRlF45DJMSX1oTz3jpiOhHVAqBh/IbAnJWaO5E2xufDetNI44kl9mz
dTaBdQenl4sWvFNhTs6ZaPIvQRHGJ7o86SOzlNkOOG+j0wpIDjJgQPt4Dpq+l0c6IvMQIE7oe1R/
g0eYtozfACWVL9SnrI8j+Ec3T1oM4pxYbiJn+msVF/64E/lfR1SAfyDnhvNDBzSx9l9EOgXccEVw
LnRK6wjBx8P9HE8jjCWwFXwOCess1KvCJHQsOQ8I0qW8jHaM3MbZLzw4KEoRQ8J7uToJI8wYqgaB
7bWSOE+2JQrZBApUmP7ks49JDfWw2LHeG36bko0MAxiAAgjAVvdZ1aASDUdLQE1njrwR/MZLgWqe
00dTfYrCarRzK5ztnozi7t3vlQn3BZXJ7Ity9dmHINNKa6Z4qRmt8TLoKKpZuZXuvNe/xm0VmEDZ
BnUS2eoSJa6cdswUaTBblYD2wShKyK/DTdVLSIDayQDGwAbLLf4nCkbyEjMhjbyVNUXPIgqkP2Rp
1uaPWZjEvq0THIZkTdo8PhVRVmQ2+HJIZkup0iXHEvoWjZZAiKRj20qGj3JTLKIk1AUWhU4U5+dD
zyTrQ8NgJcwlXSoNTDelKIWF+mSisD5FQ/LQp/QZ7B7QunYqg0D6yBiDNZwk0NX0NoJe+dAMjf8F
xp7oQ1vnqewm6HU3B1opYXs3MQT7OsOEBUZ8WGTBW3J3YOpTpaJFmyyyw32kjm96wiS/k0DGN6Kl
3knPaE/oCJdpWfqhz8NMd5FSzT/2RGvIPpolkUbrC2hXaRGwUqcesxo4ZtUajZv1Vpk5LYJ0ut0G
ErpzGv2hD7iZHmg/5CudHXZjRS+nGPNXrQjRbkKVAUVxM09H+SWPIR8CMq6gohon5nTOSUb/ZFor
/+kCAN7lxBkfhqDLvkNPmVj2SDm7cUQa1z8ZNFY+1lmU/aSl6X/r6qD+ZaaoMJzjLp4/MViFPJ7J
VmtIODrzgTlaprhiQ0iPCIeRefrUh9DKhF4qZa4tNtVPmWDo4Y7v3bDcS/QNAIvG8zIDfmncps5s
FKnrBAbNoy/TKOt0B2rJPKhqHu04wK2lYJSGLoM4nChpFVFUqB7zMwhUxDwfXyFiKV5y9LbOEaKv
O05iw9cukEaZ4g/DAVe+lgZf7CMnZ3otHZNTgtzn0xQjnXXbQmyYQ3MZhdAWlB/59OrsdCSmULM3
TA/tEuErH7C6DyNLjBhTUUxSpsIsevf2klsbA4cC8gdUlUjwsvpccRPENPgoE0wQcAhG3z+mMoOr
t1fZ+lLEfpwb5cGlqnW5ihkOUhWBF/eGRprdpM9GV+2GX8DJkp3rt7kfLCwD68tArrK4vX9yQFUX
Ul0P2Y+BRvUJJUqkTkt/rx++vZ//X0Vd7UdgCjRPc4BoFDtTJ4EH447GUeS0DMCebh/d1obwV5T9
F9obOA4uN4TovZkg60cdS0K6vqHc9bsRjPjnu1fB/y7CeMtk2lUVB1FkMxXq0PKCps8OSldMR6ko
8ve/IgYIRZwSmDpCytWxxXA/ZMjdWegDRKZEhjb41gmp6aHdObSN70PGRKlrIS9duCguD60VZz/L
mpqeRdl1H5MhBiggK/Co0UWvgp0gZmsxlZsGvgpM19U8guz3lF9aEhuGMXyXEXtQuE0/2uiL7anD
bQQvFlBglNJoURhkupf7CvScyEWmF5NS/hAclD7pj/uJGSv2VAhlCyCgN3/mIbp4Enn36+1LsmGe
4Erm05HiEDqtbUWowGWVzdTdUbTObGES0AYdwlJlxLacPsJqEux8xq3tgkZkBpeWEH+t7v6cUoiL
AWd4sEEkv8D9In3bN/7s0u5Ln4QUDCYTGeJT09cw5d3e7NZXZUyCBimUU1T812vDUxZ1S3YFvHc+
t3qvEepotfEI/EOVd+zjxiNnvEtB9YSMAHat1WINBsSfjcIAlRfoh1qxsiczk9OdVa63BCUFXRMa
GEuldn2cvdIhs9g0vmcBdziBbGjsrgmL59HYVQLZmFkDQQwTmcaUjkXVdLUjAKYSXerQ9/KKQo9L
lj6F7lI2iihjKOYnUop6cJCQ1Qe3abNmdIoMKXRbLdUcgVxVJT48GGOj78Fsr+/U8sMoVTOLwcza
mgFEhGtIb/JoiU/mIDhS90x+QjWqHtEilkoI95pWdeQpqCM7LRBIPdy+VpvLL0AqOhMY2/UbGs0C
6Q1R8r2o67TMQTp76iE6Av1pC0FT3PeDqHwBF5lGh3aA4+zdEYYqEuZRGIG9G3O1MiBFjTwmqhs+
FOFM/aiCZbm5WPaH3LeUD1mQ7LXqNnJdHAp5tQl1DPnuOt2q66qis1r4nqggqt6rLeOkUB3od1OH
6mknteJBk2L0QEpzeEHJGKFJdSg/3D70rYtPwgWChIKpcdV/QnOhbxqrFrxwHBRnskYmZ9M2P8i5
oe28seuXvDhQSqbYjGWOfXXARtLoQTEUgiePiFWoMfm0IWfK/3CL6FHDmIbjWUjLL/2AMbddmefm
cqrxdBSlFEHHNo8PYwKHVIeIipsmg+JGBnSOt49y+ZMvs0v8N3oRC60miKl1kSvsGMzzZ9X3YADW
nUpX1Megq3LHFIX8WaADseddN3izVca+l7fKmtfdXjTgVCS/WsubgYcseVuWyN/hCguqD1o/69kx
z7r8i9G2yqemz9XUMdC2N5zcN6MCpeqi/tMzuveqFA3VnduHsWXlwEMCql5ILUByL6/9n2hTS8w5
FesSSEaqJdmxH5LkTdRjGdpWePq+DJMolUdmx/PvomAFqg1Jfv6qRIZcu0NnxLNTCaWU7FzB68oO
EFTCEV6dttSZVj+qSRYqlNowvDgSP0xd9lBASH4XWY12ngIpPRAe/EZte3aDtEq/3j6R62oh58D/
yGFgi7hSBtRzOVT0jGphIOmPXZ64SVg7AJHSp7QIgb3Bu3m6veLG2wYdhAIubtOkG6JcfoIg6BNB
qSrLs/wQALgl9ocwlcTfpTS9H91AZZegEncGvzEe5HKprpyY96J/60VGJjuKUHcuI1/tzufb3BCT
Jku/E9KtdeCRRApBKiUYD5gesqYkfmQYjBq+zYNCsvH+09MYc+ePoVNIWH65JQioZNUfSaEDHVAh
2NPchQ9HQ/HZ38sBl2u3shyAsTFY+D0amOu2iVgwtW4KneVlmtZFp7ZnhMz2R0QybOSnxsIR9Qgk
utybwZuI+OPeY92wXKxPmEVOwP+tAT7UPkxCLOyIaAqzazIYcJiVtnILo08dhtb2mL43PAFAcDZs
0LBlnGVlo5k/laVpSea7RhseSYZU+PWjvZ7n1q4otjCkRUCOg1v5m6kX6AOQmHjBZOnRWQuk4i2L
FMywWBp+d4Bp6P1Yd6ywSTMXSoINZMWAuGQjB2RxxqD8J4tN/VBms/9IJS7dG+3cegswzUIHQ+EF
aZPVGU5C1lkDd9QbS3GA6BXm45qapCNCc7xTnd1Yiu4g/N2ADBaG0NVS4gwCRpl0xQsNUPSHeaDz
QclME/6UYZNkh9vvbstzUJplzGoxXFBrrJZLKmkeZmiLPJCd1Z8hU2ACA3csJnackiPfTXNRjB+U
epjh3Q9q2GF6i+lpN0nkmipswzTrYRRLMd3x7xu31gQYQwmKu0S1ZmXjYD+pkixghD9VhfrLLAZf
Ri0XPtze/cYi1pLWkb7BTHXVKRNDX5FQbtY9qZQDR6JS6AkT6P7bq1w/jaWgBVQDHDv+eR16Nn4l
deoCXOzMonwV9M6aUO+KdCA4c/wjmgJ1x5heWzgWXNhUKaRocF+s3mICzaXRSJDtMcfnv7a6mh3H
yCrfCnAj9jyF/VdmjXLHirVmp+i/udXF4VPDA5q9NuON5LdKLPYGIPdxugM1VtJMUnRHZuCWTqTy
flYEeNw1mpz4DRrhV1YnsXQ6/BWwXL8f74rRl051Pxjvdu1w/SzFKBlqYmLA1V3sZFg2qREZHsPL
zHmJSvCQ1/NPS+6L958flKUUipZbT8d95QZVo+sTeQCRCX+2/CR3FrDotoGBthak4yxG2k6V8jpM
otPIIA2keXSM4d69dLu10cehzuQVEAJo0GM9qg8jTBNOL/jjWYjVyYG157365Sq4oWUqW8cb4YbX
HT+AGZY8NyU91drS3ahAKIQLVR4WLvhPt5/e9QMHtQh8YemwWeQpqyosYJ+O9Uf/NOpR+No3Q+2Z
pTTsCWxd2+xlGVwsdGsc4noqeFJaCC6Z7TsVpiqUjiBJhctIImq8opzstQA2F6PuBYR2eeFrtmTI
klVMY+afJlFP75quRJlJr/xTKFV7SO+/fc+LWAnOStr6xCQUy7Wr8TUJ2TMz0+vwLEwmuMwQeg7j
IHYJREj1pLa/pqwcRreAg123xTqFi6jT2vxHPltxfggMLYfLfxyrL7lWZP8NOUWnYzd3U0GlIS1+
hqzLrFg1VL6jap2ROvFcgXceFVMwnpWAbybbQYByrZ3OsWpAdBR1qVPkBfS6mQw1mjt3SeC7ONPp
i1L51X/DlMSgGgF2ddBHAejAsk+QGi8TrY4CGxf/cs6H/JB3Rts75eBXz5owU+LK5iBEtXJWsi/8
BzBkzXXe/5njoD6BK9IkN8wtCc32oUsZ+BDn5MM4m4zBvPPCLge+yOnQmaXSuM6ZmEDMch8tpLM/
NoFLqyf3chmAw+1Vrq4QIFteIG+QjAsk4crMiKEARUE7Cl4DJuyTKpaKm85S9xT6+PTbS129wL9L
/WWLYKUruLIZQgOhaaAzjLqJDkpfy/dznu2BCDZXwQ9QT1rKAuuYfk67Toffg2LakFp3UEgKh5z5
tZ29XHk36FqgL1lIPhm0uKp6l7NVx72p+R7NRfngG23qSIIcffWtLj6r9RjtqRxsfCeq3JDmLsA3
HPrK8dAKa/QZteIzEt/w1TaiceeDxbPDsN/Liq6XWjqKC/qBnBJd2iWm+LeCoBtZPWmJ7yVTlB5r
pVAflHiUjjnavDvx0PXHYimmcdkUU1xX5d9sLnxiyMj3arg/D1pbxQdhrPaqD9cfa8mQKZvDUk3+
+hdT+M+Gxin3laYCfqAnsumEVRmceiSNDnJR+yjLxL9u3/Ot8wNKwdFBN4K5XD0pK4taRsyXASx9
VB2x1ttTmfcAhfok3WG3unLaS+6Pw16+FcWN9WUveqEiBAkEYtXIv2uUJhZsENflQ9/MmsI0eggS
OdHC+fPtLW6uS/YDQI9d0gW8vCIFPbOWOSgBeJ5i3NWdUJ9NYwru/dgE4QC1/3nEnhxuL3pNocRu
iYfwdww4wde6WjUsy55ST4hFLIVcPUQlPtaJ0DsFAsoYq0FsqXTnjtFNxY6VsP7V1SaITAPZDLtX
Yp+RRjFRBVcvamM6tUONjk1nZvVCeFBP3cEM0+F1mi1hdLU6GQdbijq4/UBcwJ2kKWNGQwBW4WOL
l/vKkEUCDW+v19/ElrnPl8bqe8DEOoFnXNaQC/WZKu6piy9bvPTCZEHLQBL9eOat1vG8IYRlVJWl
741CWNA7HGGrqqbSOlZGLJd2BqmwF1qJ9XPUymgnHd16rAhVEwWQjulXhbSUOXUrlyp6NbIcHbpK
ae+yyI/c219567EixGVRsob2g57E6mplmsGkyeB7QhWnJ02sxcPE57nzSw0kS6EkOw7wuh3Arfp3
wdWtqksg+iGDgl5jQJ5fR03mLH2Y52Ask+XvLFudwL+lILht2SecY/wz/F82DfwOKwV88opOiQHS
sppyWhKmXlbPo2DVx2gOkO+sFM0OYP3YCfavTZSONQT+zhmTGUrrYLhq4j5UcF9i3jMnSA/ENXU5
Q70m3ZNfuDYVF0vJK8dVxBPiB/FSnTeN/OeczYNj4TSdqWGQrqkslTPO9sAQy++/fCZsaqnQUwxa
kAqrb1olRa3ICd90jGXO07dAUYnZeDAjP12mpJviNQkS8l6hAWeY6u8eb4N2Fuu/cNcsullXeU2j
Qf4hd+FZUbLwORzn/MHsqnL24lxT97Rytj7m0rsjiVro+tabbchlZIGB5XMSBOmTAmcsoBl/fEmL
Nt7x11tLUb6gMEuViKmPVZI4qsGkxnUanUfdKt02NsGStZZ8aBKaHLftwNZS6kKTzUQdscg6/xXr
vBSDdkY6jBDufpKE9Hej9K1rTMr48fZS1yaH4gjZLwDFJb9ZN0AZ+xemhSbvHIod+t94C00ZguPC
RO4C5ZgPt5e7JrLidkB+Qm8GzCXsFcvv+SceqZt4ioKB0igZsfkRLhcflTU/cRg8kw5910222OjK
kcb75IJnTB5K0IrOmEjKDhPitTehmE9fBKpkwFaAYC5/iJ4OwKR7fog/tPGLVWiWo+g12C4I5B11
nDQ7qpjkrvJe28FtXBcbOYN/l16czT9nIORJqvXdlJyrWUTpia5/2WoHUUuSx9kkFbNLaAZ6G6x5
1dtIOCvnjt5xee5SXzw2OOaW06uUPcOx4Q1AHNEvJcflCV9hLMYu1xdCp+gMmwGgZ8Th7lphjo4x
gq2OBW3NvdI3sdsCauGj1eFdXAzi/3D1lyQbIDSlimvohSqBSuCOnJNWMxw/r8VvwBdbRwfEuvMd
tq7+gotcoE/wqawDuV4MqiiTdWxHOX+xsiAXHRNJJVdoICPKy2bPgGyeLwEMwSrdBUZ5Vu5ACdW+
InAMz37cpZDDSCUF0ClT7IUZELp4X4WlBrtVyFL4rFVR44A0q3dS661dE8nQBaEruLDJXV4+2pFm
3gRDdEZsxfwu1q3+3E9JfmyNoLlXieD2Zgc2F+R8mcOgMQtw7nJBQ4pjP7WwmxKk3GctE9MPkxBn
98YghK8pLYCdUG3L6ZLoLBKTJFh0fC7XK8IuUUrmmc5ZVwRHYxgAk+cjeOS8iye4s3vfrWNV+XDb
sG3uknkM3jU6x1clxDAg8o/RNjjXaGh+G8uwtXMhjJ8GzbcQ6oKX4vZ6W14eAgZMF+AGtBtXNkSu
0K9vczM8G5UOyHpI2zsp679Nug/drw/vShGFiQPdRW3n6fT79uJbN3nhcwJxQL2UOuZqda0vaGBa
TCtAAoY0aojcwXiUpMHEh7T6fMxAR57lWjaO9IOHR0bUlQ95z1C4d/uHLOusYh0oLRm9AwOx1PhX
31qvNIRlxi44w1Jg2amph2+Q+Yg7YfLmKmSZBkk0j2ad1JqcsJmaZXCeokr5DTnjpyof1S+3t/I3
VFnvReHuYIyWAGN9b5VB16puQUKJuQAxkmRJtCmiOWofO7FkXG+iQnAWzdD4ystNE7Dz1MYo6QlJ
Y6edkiW2AAlSDQEbl9FmOgR1Uuh+AbgnYaW1bpfDGWWPBYQ3e0598ZVXPx2uV4zoFr4zJc62okwi
FdfVynKEIUR0cgwbNHS6SBVPMTFOQegpt1+DTOw11zBH8V7yk/JH0Hb+g16kZuYSC0APevtUN54l
PS3G6SGzQCRzHW4MYNXTXBPA/wjBcByrVjmG0+D/luHBex2hYN6xrltXhcjFANaEIbgq6nNVDKGn
ln+Wq7k/a7Kv5nYnT3saa3+jk/WJ4yMpBQCsxpusglETtGeozGlwztI4Ne1BVsIf6MOon5D5q7gJ
mZ9KaByFwQ+5M6TxUZiU7KR2ed07c0VF6EmZisQ4yFAEDU6Wa+O30NBnODZMWTBPhgZ7kW0K/fS1
VjLjJ/RfrXgnjbx4F37ViuGFOcveCtNnbsRu+8lsT0MW5RZkSwWwXjhm+VEzGIPhOIyqVp+g5Ztm
e1KL4h42Yiuwh15K3vKplPVHMYy7Em34LqjvZLkcvhv8IcmfNhSx141SB8ahKQmRDnInV8Hb7Quy
9cGIf1FjouJ8jbgw5Dkp5qkNz604KWexsvSnAX6O0+1VNnwSYAcMJtaK4tjaTvVWhMCxWYWISxfi
fV0O1b2eR80ZUrzsCSzSJ6vwpa+319xIIkiLMCWLMiwYj2Xn/0SZbV82clZw9aeYsZkxUzOv6pLQ
9VHo2zEAW6+Muw6HJpkndaqVGcbpx2k1CyCRq+JXaZk93zSZ3sB0WM9+YOXd+181QCpqBosDBNG6
SnEn3wwonmeCV/rKJDPQ0k/dsUoFClaBoNSjUwuKGH+6fZ4bm1w4O5eQiYQTdPDleTKMlVZT1/te
GwlwOw3yTyNEIkOfyvAuQ6N7x5JsfD5w5Zwl7LMY1jVysTKiJiY49L2uRjXMHoPFevNfw2FRREq8
8wU3ngHs4FRu8ZN/Y8PLzQWqUgZiRX9CKqrWHkWwzyNGZceRbhzhItO4DJHSpaYqfbmKohZGUOqy
4NXirPDFZKoTb/pgherDZKFUfyjrItDd299t4yD/j7PzWK6T6dbwFVFFDlNgByHJlrP9TSiH36Qm
Z67+PPhMLDYlSp54Ypd703GFNyAFCSAQJZDVbGazOeEFoUujCumuHvXat4dFOmcV+lgZye7BLO4M
BUQDvSIkU1A/3xKGBD7LsZYqInDqoTxbpK+PQ6Vhr1qLw4tL3VmyNcwlecG/leB6cwhSRFUlddFE
YOWJU5yGUBGOh8+5MbiGMWB4mpBG/mx6K/kP2Xy8LnQFkUg3Ryv4f1mW1o/cuNXia42sF6cqU0EL
TZC0z/psK5/lnsDaw/IGMT2n7EPKcWPX/lAGVf6lIRYHLqZMxw82oMkjEuredxFkoeRlUtK5KbXq
U0+FYJKyoEqchp4mbrMhiJGDG3lvlD+1ldXDBQTa5gHVeYmMKSIHN/RFXKvRXjxHO5R62htlVb35
E6ASfqzvwl93MPhOxHy0AdeXvOoe0CEdvbbsjjD0R6NsdgIUGiUa0VzEaT63fW0y47NqIsrw6nO0
wvTAR6A84QAYev4tGaNgzdmIAPVpyRs16kXmmJZnXV66g3ti/cHPoxvoVVwSYOIpToGnez6UAway
bZEECJQwSlDtG5TmFJq5/X6ACx352mhY50KVr5qVxa+u8hHlr4TktXIJqmZzRTnEhaiB6VmwFHoB
fi+R0ZhEWzCW+iOL1b2vXJF7eG1T+L4BROFnkaNCHIkAn/Euv8Rt2vZndOTsyBMFQpA/VWuAIarn
Whh004yM3ssLujs+VG96qkSSN0aySZON6Ewwy11loOa2jNEb6qeya7dGfM3jKX2T1458HrO8PRj5
9p5kkkF+wt8kaSCGfb6+HU7USfdn5EVWFg8qsP0D5WUjcm3stg727e3pIEMmPwRHxJA3cVAxVgJh
kJ7TQSINlXiOH5Dg6i8vT+ZthGcRh5OJAp9Dv+tPxvzXSU+1YqTPWyC7ie9XAQ9rMnJfLp22ROK6
5m6t4y58NCm8HDWNdkqqDE2/H0g+ZTsW9PlsNnJU9K2W5UGpF/OnEGnSR7R2TRlvRaX4GXfG8K5D
lcWfMqO/zzQpyrysEKVwTRvw6D8s7QrbQEdgrS7dUOIMuUQFNBTUNquPdZxbd7ERq76cJfHH18/4
Kk641nmIA7egLa2e1a434zzQk0TcoUclv5tRXHIdUbUfG6cvzpY1NwdN553KB9woYA9rIwBs2vZ+
aIea2m0e5UExlNV5NiPJLxVjehqpNPu9pf6a6965ZA3ywEKgPU3N46gXvLehWWl2GnWTNW95vt6J
NIYJEk5Z0FAgv/S1jSm8YzsHx2b3S0ElwEGG+XzbccbgIVLk0MiCyWnEO/gsA0oj6uSkrlCqGPu6
eZwfyi6KT7aJIoFbVOb4aQGofkQ5uY0aV3zXylYGC4Tg2Oa2CNWx03vQzAHQGYxVKs0af0DG18Aw
jVN0KpTsXw4z3TMuZZw91jbW8xlueiBaPXFBMLYJiDybx/V+bGn645McooiLw8aQeY06NK82K6Xz
+/fIm2+FWwN8rU1FgBLf8kYfazOAo3bksbm3g3jI+TaZPh06K8+/b6JAGuV1yNK2SDIHaE4hDxwm
Ue/4L5/R3aUDdGJgfYkuwFZQJJZHsg2HJy7U1fpsaL90I/kBnlP1CqetDrLCnSt4VdNkyxI+ciVs
ooa+k6fIyrQ0yEZVTT/SJ8m+qMlgqm8z0wovBuSjO/R3p+urvxHtqVUrFVwXjLbNknX6rNOlNpJA
tJifuMNCdoC/NSWwRM3ae7Xoh6eXR7yt/QLCB4gLiwEW+g2VwbLtoUoaas1mMVJdd/EQU+sHW+ok
/HTRJHi/yOqgnesiEfHvtuP1Oedj1OkfX/4ZO4vrEJvZNlVRHtjt4g4tKu4MnQT2YvePaViXfqWi
zaGFZfQQW/0RDHOnb8Z328SfFElXhtHm4hu4EGmNDAyo9WAh47DykYnRH5At6y6NZdaIvmcNhuZq
66Hu3XgwnjCjiZRvhHXDwbLv7bb13QVdtYK3tq9u4qS9rlPYCfAVo6Ipel1C67915s91Yyf+0Ost
dHcl6g8e2PUjN7ExsCcKfwDhVtWczSRE4zSGWU7XKsINw9eXQviNjUrgyTCT4WHonCcttV4tGEg0
DC3p//tGtw1pgEIgGAaHVpkcWicTWbg3zlKaB0/Oeu3cfBr+lag/EXvf5GSInOUOiVISpIaUeHkV
NedFmUN/zqEmvbx394bCHmndRSsec1vSLwC0lNZSpIGzjCnEya5ZBjdD8li4+QBR4OXR9k4KPoJo
9lHgBza2/v1fwSH+jhPMbikNcoSGPS0B3dIBILgiefRjAVf1+luX/IzyGGAkqgPbGCVKl1JPGjUN
1Dav72hz2z4es+0dKWJ2SkOjPYh99yaTItxajiZjv0HEFXln96rEeMPYxkE8hssJ8RvHRwJQ/Yct
QnSNmyf3PNWBzUwKZULicFLSQMoJSqoFx79sapUvnRbWB7O43tvPd+PqGr7W1i3utxtudosomJNW
UxaETkZ8SeZ5Urt/8IPXGEaH7McLslMzyhXSddaRYRpHeLCJssuazpwqJ7IvsdDsp9oZ6ou1JKkr
KZPum3rTHLyctw/K+hssZB3I7CGtbO6UKe2mXp6JKA0Do42YW/w6DdL8kLLe3lg5k+Fyn5duIkXR
aZpT6+A03t5pjI8cx6qbRx66LY/LXWR2sWoTj6htg6Gu2dxndtucIvp7Xg/yx8VYeX6H6GJycDJ3
F5mDSQlt1bPfgno6pcUaz86ZfRwIEOxPyktb6Ef88NsD8qcwTrd0BZrc8IGQZCiSGjuxYIql0Cv5
V97YKJYftY30D1OJBBPQbG4a0KLq86uGbaxITlcxVNiV19GyOmQypgoF98Xx5nnCRqJKxrPRtUhQ
vXzL3VLD2crgzmgMc9nBXtmM3dZ6h1plmwb1UFjvplJPf+Y4s2H7QidiuFCaTIyLiKXkkc5bVV+d
zkpOPAS9b05t8rFdcI9I2+b1JR1+Fm0XAEeE1jc4j0gbBgRQDeJCtNZnkFtp+H5ZpKn1paYBNPzy
LOztKMSvgI8jo4dUymYSpqgSFqzANAhnG2jHOEf2x9ru2uHgzO6dGXrAsIiIvFapsOcLnVg03pek
TMn6+2Y4p2WVfbIHdRnu+tKe7ssuJ7c3TU1ELrot4QF25o857fZ2VFZZTRaaqGwb/Fn6IKrOwVF4
wfMke7+aR3c066Il8hW16eUv+VQNBjYISjIyC+mozr4Gkk1zoeGSQya2XsWeZGKW6UoJyEB/Mlq7
vYplab92k1phstNXw7Wd59A8V/k8JVdZHrQQ5p6OmP3Li7Z3QDks3MGICEPy2UymYSVhXhZZGjSy
mgd5Nk1+ZxviijbK0f7YyasRQKIkDJcOT+YbfKYaOkrdDkMaxICp3pYDlhGulqCwN1cyYsx1Mj3a
BvRn3H/y/6FeDCJPadR/2KWQRGC8Qm2nz7T54BQN5Ag+CoCCqOveTMsgeVaeWwev9d5ZIEZFDwB6
MhiATTEVrSB8fGxgC3lWD+gsNtK1STr7qECwt3qMgYgOi3cr0L8M9lAq5kx3tVFMP5YT02vh7J8d
EVkHYqG3kRwFCJBxq2gNuj3b65VLezRnayTKWaruUelUBWYuJctpUAYfIZ3Zf3lj7u4WsJJ0zahz
UcXZTGGfTUsbawnZ5aLJP3RJn4dTZxWDfi8Uq1BQHB8N/LMcuxHIV2al9ZT0hf1Wzrrl1RJMXO+Y
CK1lTgKim8yDmm0k2SgiBrEmJN/WmzCIU8c6p7lmHXz23oqiZ4IE8npObgTDdFAk7YwYZFCCFRx8
BatR5XGsZtsLlYG+78uTvLeoK4MeAAAX2g1IJM5jAh0pI6XqjMKD257fRynYAycJ9Z+AMI/gvbuL
Cj4EphFZlXZTqVCrEn8TjZk0w1EVGJvM4l7rdL26zi2ABG8sqR6EVhV9RKItrU+4GkfXbKq0o/rM
zjwDIFuL/6uiF/HX80ekZVZwBzbI68Zl8nIFiVsXuFV6HYqxPngydsficiU/oBV7o0Spip6lxmIp
AN6sXk0nbU6ONapepkBCeXlBd+4dWr3UmxiFFvq2EhSNjR6Lhc8qy0W+ID1XnUM5POKj7L2BxDqw
86nG8BT+Wea/0joNoy9dgUARmBGOTu6ciemnkkbKfwCbbPwmijJ2YXOoxX1fDhWPoUbH+7u5cGrw
x9KqT50zy/1Jr6XyWuJCKfsYa40ZrmbKLOyToo9D66Vk3o2bJXa2Anhs66TPlXAOnoO9tYFQQyWH
ivKqc/58H0AtpcNc0nOVTC3zjNpWkCSNsmtmiiNFpp3DBtqGq5NnBwzqNtfIh0QbVBTBgzKfuUGl
vrO9BjrSt6SXprOmh7NycLx3Pw66IkhJCp60Yp9/XIxN2jLnRN9Q2+fHHi/uSy1F3R0tPecgndgJ
yuDAAzol/l37h5tEqprLZYDWRxfIjpInqXDSu6XJzPLC5OuPUOasgL5mfa56eIYHa7i36UliYOeD
MiL2Xyf+r904RSnQjZyxE9z6TjNgzFNn4FX88tHam0yI8kh6soJUhDaTWWoD4gZrN82pc9jOwJqM
QB2l9Le56OlBXWFvq6yQG+B7FNlukADoDqep2nYiSHMzPSVqXN1PUvS+QnDALyx7fK0tDh0rYBRr
6A4p4MaiBkH1sRqB0wVFmet+y2vzOeor1ZX0IbvkmnHUwNqbSkrGxGCwkGmsbzaLkWRWgzGFCJa8
U1AWH0OfLVn4hSa9vmXEp1EOooqHfMsNBoZ8ZZaJFwj3wiG8V6qhPqVRftRQ3v0gHLRomqwCONuD
Bry673WbMlc3R5Y3UZt9U1YO3HdJbz69vA1vq698EFQcDeWiFXK6ubCyoQQdVYkssJtuOUvci/TA
Yvst0Nn8gjlMdicwbTpo/u2dsFXgjXiZe/IGoYv7cV3XGEYC7iRURttn4C2rfr38ZXubHlIKdUki
rVUFf3OMcTxtVCizgQaKdywqbJidej6jS1j7klIczOPRaJs9qNdFy7MAb3soE+OhEvn3tM6yp46j
h6rNfCS3uLdDALMRq1PmcfApev5xjjrDqyiiLJgHeAY9kANPwowR+wlOwD/MIxKeq089R3qbhzs2
4Lx0YjPqkuScE00VV7XFGiZBhg37h2k4uBj3Ngf7fpW3ARR/k9Zp6uJYhU3hxckUcSaUr4JQypLr
y1+1N4HETg6gwD/PzGbfV3pb5k5fZoFpD87JgIZ7QkI0uka92pxePxQdBjJU2i0EiZu1sikZY5rJ
dRilanIuwyTWfGlaptMICvJIgGlvH1pA9GjsUCW7KbaW0WKhp85dKMUyJEUlHr3EaopAXujXWWV7
hEDZuz9A3YBMhTQIgG79PX89lqBOYJ4UPGOzkxefmrxrXaypE6wtWvmTXCzLSU2kI9jqzqAEibww
ZMKs3jbKYh/mCKlRGmIC2qAUGJC6ojM7bza7yDOl3Jy9vmm/vryOu6NyRzprV+W2ZC5ZKhxTa0lx
5hksPyGDvqBAZJ1FE1v3Vq8UZwRnjmSyd/Yp4B6okkCq11r9dp8OzjJUacOgc5u96Yslfp8qSebn
6qQfgMV2h4Ibv+qEkFtsl1K1Yt3BRT4NJitGWCU08cuLMpCTd6VJanOQWuxsVO6TFfsBK5LHYJMx
TWpUCy0OycczYf2H+2V4Gfq6vRjJKLUuvdbx4NHZWz6aEKRoK1f7BnbMJC7FMEw0c6RU8pIEZ3tV
j6OrFqvDuQAe7+lyf1RRWc/2prq3pgNrW/dPQLRZPrXG2cnE9SmoC6V6spTpDWmseUYzvsa0r04u
mN1Nlyls/yEmWsckPUCL7LYupRT46wI8oRCH/G7qdYqOtkw+wmIaTDP8h7VcQeuU/bm3b8pTs0rI
UAo5CTSzjDuvTqEZeJVWxRTDSihVT3bBQ3/wLu28EzyAvOtooYFW2EZ9CLrla8QLHW7ttZhOIR5t
jL3clw/93ih4xpBgEfFxh28WMDVraFEdNe8alxM/m9dyYzUcCcjvQM84b6vpGsQfEqvtx6SRGCvD
WiGECkEEesKO+dWpK+mp4RimmHwwJoaKdVG5CkwgHxUjI/YXjDx8lH+6gwrD/s9ZwakraZrS9OZw
Qk4ocxCMhBcaWI9oKHOvKIb8QVkK80ullNXXQul6N8Wi+Srou/l9VneP0VQeKaXv/xIqqwjQ8UNu
KGOxMwlOrkJCLTKj8eZJTx6MVErY0qZwAnycuzeN0ujnuTTmt2MVy49xMyc2FuLd63muf6TU2A70
n291Up04Nhd8LDhTWfxToDlD1pa2eKY66mVMpSO1nr2tR9TFzc+1f4sTjkQLBMUwCSmVdHlvWHX2
NgaqcHB2d2599IDQ4tBQcbhFdSK+Yc7RrEUB4DOM6DX754wj5JlQuTp4X3buQhj/XBIco5W3vX7v
36HCENqTVciQ8Zuy+q7HZTrd5XYr3siwFyq3jdHXorITj6fenkzp8vJB3hudwq+BfBsyt4CFn48e
LXbVCsoVgUTtlQYwcJu0bsuz0kzxNat189KYOXI+XGQHV8jeDFOGXCW4cCm+Kff2GADNs8gpdcvZ
fMK4xvYxpc0uVKrK08sfudN/BjwAPAIqPlfi9lFFyYVbuB2jIFvaLsDAsLkiuJZ7eRtNHy1LKdyi
1OeLFY/agsqb8nqWIAn4+gjw4nAxb7PJsE3HaViXeB6yEwyV5bx0Czybrk18VvZgYndedG5MfibU
A8q8WzSIZS1lFCsNWvypgxqTZAwPNk64XiM3s5/Rtz3Foxx9fHmKdxiDKwMSqUHQA6SV22JlS+Rd
RoIXQS6XdDotkUVX2ESwOz8tdYlH0gBabAwmLSsVeMOj+R7rjBgKPgLjgzdZlfIFQbb6BNly/C2P
sah9NRMYBTR1Lj1kVRgJeNZqnbiNQnnsMixT9C5Rpk4/ZWpX3YdltsjYUqZReu6atvyqN6UyX8il
MuHShO++0y6q4zPNrubzpC2JzqLbU+zPwknsa2GYc+LnSoSpEPTA3u/bzhE/KY+T3KHlgHpw1+vR
darLSPmiqt38ER+n9ggpsXMc0bWGmkJ7l8ncdl2zMlcgOCZxYAhcbPIpjM5Dnw2+kKr0f2lFQ2YO
ixgyTnKkdr2za6AjrDAsuvv4K62/7K9rKA6VuilGmlxqFZdBo1SwN6e4f0fVA32MIWo80WZH2Pmd
g0n8/scAiYj3xo6oFrK29A7syLyPqpODujqWX13xpVY1gUqPqC5TVAxea4E/G6ay/3awaW/DUKoF
zqoT/af3tHnPkYJOM2ihBGgLtiZtYiVnWSzNgRLIzoOFGtBqwEEcQ9dpc8FX+TTbOLGtLbYB6UbL
nge/FMV0UF7cH4Z2xFqOgHG6DcnahechBr1ojEj/ufkc5d+LuDySTtxJUPgaLmwutD8R5vN9Eq06
Nez8JKhix3is7Bqt+VZT3RbBBL8cl6N+9u5nEcyiHwNph03yfDxtHLsQv8YkKDqpClK7Ex8mMRz1
WvZHceiDOrzF/PF8FDNBASviqafep5gJFruy4UUZdmuvDyuwXALWyXtHFL6tGlkpNHaQSIgXjfgJ
u4NSkm+VFk4g2igBcn/9/mYkqkWgsVfc9/OviktFTfMazJzAKM1tKhDZuCEeCQ3u3VmwbGABE5aB
StmMYnZ9X9UgkAI90qQ3HCfLTxF3e1jsrHVba7J8bpTCUxSEWl/+vp0Qgr41Dx2oLgNA4ubOWiTs
+eQM2Kiy0MCcS3mVNpX6d7AGv/7LSCsqGE7GrTXRGNva1OR5EkRmNXwrjaLmy5L24wRQ+mDR9g4Y
rEvqwMQqzo03V+oMmp10Cx+FeYxfNE7QqUJ4ZrF87uLuy8vftTsYa0Y9eN3221gBwr0taZkeB2Mf
dY+OkcRu3sv2uZoz9TQxFwe9sp1ztn4W+u6U8Clyb/ZKsuiqGLUSiZocJxMCiflugUv6+n3BKMSz
xG4wwbb7IunEOM3KFAc93sNvp9bQfJNu4EPfjkcozp3Nj4Q8HWcAIpzr7QSactyheEOPlkaLowep
nInUN5e+QaRYcgy3pMR5adikn516MQ+u/J39T6iFNiW9ipU0uXm/Cq1UYksRcTCNosn8cMyVD2E6
ppUvx+p8fnmr7OWc4AlAptDlpKi51bCXRISGe20WgUDD8KTMWuhn8iTwnOyk82Cp4TVRnI94duiu
ZBQOpGQlxqEyOziKO1sW4ia/Yi1w0Cpc//6vQGUQSY1+7pAHQi2juwIlHMzlo/Bs5A5B2pAexSg7
K7ySCNcLbsUYbT9blUtJx82wCEZtkhukRZL4qzxJGLFbSjgTuSTm2zaLE3+GkPjr5TnfOS6A/ICO
gFVZHRE2x6W2Rx7zUM+DNgfixwKHxlMkW92RhtJO8Ac4jbgP4P+O/7KaL50hwdIMxDhEbjoOUGN5
j09FC8ivjhvZa5s2v/7Dx1FxBPOD0OlN4hulFXpojVIEeii397ne5HfNmNYH6fXep5GTwIKlDAfe
Z13ev7YLOFS9wmG4COgMGT/bYVGvoWJl35yq1GDTREg5+f2YHWHW91ZubSkj0mIAPt6SyoCpAF8M
44KqeNafssbC86BWxwO42M4FQKcHmgEdISQctvWxkMI31CNRBrJWlVgD0uP41qRtOXhoxByqZu+c
BArSnDxq0woq7Nvd2BGhIVnPSQhNp7/a1tg+0m0ZvraOEuMkowGd9PpU6hXwl/NUGpeXN8weAJgf
ABGK1iUyRtscRQ+VjF1j08VZJsgpC34PmG41YfO9jZ1UeEVtVMt14NqIXSuL8l9aU+afl7idftSd
aqfUlrHxdSW41uHBq72zErzYHCFMmEj2tw+b2gIvR4CUnxahpSpH9ny2NKFfkew+MpbeuQAJQeiA
/7mVbghhEhB+kxqYIJarK99YyuGh653ejdqlOhEKHl1Cu9POTcslBPRjZS0+P0KSgflW3IH86J2w
e9OmpvFE7F/bZ2GJ2T4nkywtXivhRgaqYUnNQBNm8wG11bTzrF5K5bslz7QrGHzkLF/eEnvTTraz
lgOhpWGxsvlpVTyWysSOKFMj/ynh8uEJCYmPcDT0VzP3KZOt0R+tnTWy2Dy2kmqLiXgDfQIt+W2E
uvNgN/1w1ig+fHr9R9HbgoZCCfLWYXSCMRQmqiGCbM5Kf5aThOwKgbkcK9CDfGQPKkinfAWbonp8
G0Kn0mDMcVLnQSfC9L8Rw4133SiWEEdtJ7tTRke/mFRgMA9Mc7R37NI4jR3lm1cfH/xoCWNQZOCp
u8GqpEohOWmp5UGtKaPuwSzsMx+s2wpqm9XmSCb0dts4FOuJINZ0byX7Pd82ZdYPthyDLrfWa7PM
ZvF5Ns3vCL1qr37kGIkOJfEoRNgbTcaBV70IcUsI1IjaoiGHy11diiP8ze0jxyjoMKFqiWvwzcVI
mXzUBjuhMYH+7if2iXwliMNDFbyd5cqx2Z8GGY35g1W7vYmAg2FcwcUHru+mZpTxZqd1OiFKuJji
A0rAKozmsn1jznodXQYtUdTzy0fj9lllRJJZavLwAm7gylbZkKAZehKMSWT41AZyX6os5eCh2ZtO
dgUsixUHcRN2YWI/iJZ2fdDWIro2eHie5ry33yS9rZ1JBboPq5zn648ibXuEcv8kfvyxiVRwEGsN
ZSGbTdJCdbOQo7c4fexRKJw/NCjb/h7plt4pfSPOiBBGbgVnvDhY0r0J5pYD/bR2cwgKn5+MytZH
5oRmDpX0/BLGTnhP8HJUBrmt+63GnHCIdM67eXNtg++YFScGFlRJ0tzjYKQ7V4nH+2OkouV3VrtB
luG/x+I9ANyk9+ikNk+v30kgDKm0quwk7p3nH4psX9Tlagx3IByiO03DD29ELPeg9rd3QjiaYDap
X+EnsHk0eia574RKVdWOFm/Op/4pa1T00KPoRyoAu7z8UXv3Gpc5TlvAhbngNs9hgYoL5pnQB2SF
y01qNM1NjBgbe2THDjbK3hnBBVtZEXJrOrbZKEOuamw/C2h3LCq/dwwg5miRwjCxzHhVWe6i61LM
/eeXv3CHpE1VBPLuylHm2d/mvP0sVaNcknBHRj2FHo6cqjdNofwQAXn9bWAD3nlw5pWLgb2t45Ir
6uGpXhb7bY1YHe2dIrJ/vvyb9s7MurgrA5eoeJuR5igg2s08xEE7JtqPLLKLJ32IrYMJ31lbnmnq
XUAsgVBvc0EJG8M2bmgN2EYXBtaIDIujDvOj2chHkvl/GmLP8RksLBJ4XIC0q27wnOTCSE45XOxp
lojGI5SuH+p8xFZ90eoWjEYWGZEXWch6nVOe0I9yXubRjyYqY9gjavtlMKv+rdx1eeN3Zj1oF9ti
y1Oi6xbTXeJSV1wkHDV6MBOo2LPdOcapSOuqvUi9XJ2q1tYF5YQ6+dppzjh7Gl6vg6dMC+gtR0lK
y1vA62rupEjtcHD77yznKtlFvRQlqluhVESnifUkEBRT6XxUemE+CoTZD9LSvdWkJ4lwBZVtGsyb
kxppQu2yTksCyEWdb2gqPQF1qe+NYZQP3sydOwhwLpiQdSlvsyY1zqq5XjEv+igraMov49uxU+NH
a1nU74U8Hdl07Y639jrZpztCXoNVIJlv8UZLApFEHPi+osMprgPVy7co+NoH7+becqHLQV5ILnXL
kpAqZ0AdI0anrpF7+nPKdIKh3h2MsrdefM/qqYbv3k2Ru44WpS1hXgbTLNJ7pTcrv5RUxYMaVh0k
9evNuTl8q2Q4AcAqHc4L9fxlKtFjxIUEgEPcGPPPDK1JD7U87Tr1ovcqyU4fLC2Mn7q0Gf2XL7Kd
j0Q1kXxq7cpTzlefj6x0Cs1FDXEyhzKQcUbXM3uT5GnzTaRS99/LY+3sEkBK1BFgfDGlW5Uhs9Fm
pJVXOoE8J2dsHMrO63V6xkXWSg2Gyrp6kMDtbBSVd5hppWJCE2bzdRnmgsWUVHmwxFLpmUOhXVbP
mdPL37U3h9AJKE+slecbhyJTMuAkLkkeNK1OhTuKkyBBT8MDlHYk1bE3FDEUMG7iC2rlm42C7lXv
SHKaB+hwLd8HeY5Cj4ac+TWBo/fr5c/aee4RhAF0g8s0/IVtuDRwOeupIZNoq6N4VKZxbrwwb9UP
SagmhTvhl4daaikO7uL9YSmiYXGN8+T2muxXdnI1g6Nt7Kno3Z5rpXKHWBineNIlw2tQLQtmeXTG
68vfuze3dGFAfa7O7je4mJlT8v80onHqcU9MlehjoWmRm0+y+v71Q61FV+rqKxtxG0lJmaFOWW7x
FHSFgeIMAvOuVenilI8acIeXB9u7XHhvQOGCvblVnRg7RZtzEz8OeTTML62YFPRttda6M0Vj3KVL
pV0V2EOPaZHqR6TgvTmlxAw9i0nFJ1l7fr3oIGdxMySqMGxoL2WNJbNcJ/U5Sezo4Kzv3S5/D7Xe
BX9VfUU/iqiaFLrGdp6ei9RuzyOvx+9FS/AcquPw9a1WENBYX/4p/q3kiucDalJbV0mBC0GvjL8T
fQgfRJscgbV4Z/hvNm/D+tCxXSgNrR6mz4dBCCWhzQBoKqxiQ/+Yk94spQtbXoKX26vyWSxJa7lh
qGadh5iO0XsxCv6kyxBLsF4pityzlF6aL2Ztm5U3R4b8Dpcb7YvV5pHlwqzBmViN8snwZV205hNG
vc3vDIpS6tp243yMMqMoro6J3MRFs2slOrVxUbauhEB3IBRF6nwnz0LZi4tp/G3KhY0DS2nLXxWz
cFQfw+rq3TCM4ftsMJf2NOZqUfmmOiHg7qTR8CBNTtudayfVvtqFNA2+nvVR7RVCW3Jf0KZx/Nao
h94t5VqSAilcljeTquFzWo09WPdRAnLvYX2a/TRaEsv3IZU27ozQzJSLWjUt9Md5oU47IDnnzUmZ
Ca8LJWtyZ6OjJb8AW5xMUrWifQPhCBfKWtiiIroopx85goMoXFNbAplSRNPnKZqyT9xS1vK2dSz6
Ui5Yf2H8QmxyQgqiVeJvbVon411e6c4lH+CM3Enq2EYnonkl9bRMtsUplEVmnuQ80nGR0CNV415L
NMkrtTR5s4AXED5eT+3/uD0m814VU6KeIklqwEWNaTF8SmeSHH+x9bx4Wsq6/VCltfmIvF6Uu4s5
Ts3TbFZx5YrGXL7aRub8HM1lPjsTHlZunyD0c5UUs7EuhVznKByOw/Cmzwo1exzbcRhd+KeR7ZNX
joT3uZFF/pIPcEcz3LqXq4w3XuRGMq/eCZl+S/jK3OuNV40mzoYVtan2msmDkruRqGrdbzonuS/m
se1d2KDOVzTIRtvrpsL4VDtGW7gWYB37UZXGMTAqZRQoC8P59WQemuk6xOVcI/tg53qCvUmbK27n
wJyC6FONnS/AR9V3ShabeG/xWNSuPUTdr1pH5s8NhWTW2NXRcfbaes7l+6pbjM+9FMYAwIy08ERf
IKpoZvSo3RmUW/Q0kEy2bm6btfS5mBrV9CLo1YGEJ/cHLUXk/qmQK7G4xGzpwKZ05uEOi8rm0zC3
RufqVad9qWq8jc8IrZrl714a1NxTMdM4KiDtvJXkhdT/6OQRd2wz4yqbIhh/EDGMPteeAOKGH53a
sX/m5OYf6lb51UzVkev9zZW+EjCQgOKBJNi5UUpvM3u0ahgE2OnMideuWLsqkdLTLBk/Xn64bkpG
VPhRayYlRRuTsTbBzkRZXzZGKw/MVhXf7MnJ30VaZ4I5ctLua4U+56XP2pKTN0+fweum1enlH3Dz
qbScyKMoPxKu0krc3PBTOrWLGGt0o2unfDfF04xDYziStjXZ+V+GQjsDaDdPyraZlA5FETkyRMBw
hK+ZF9ECPaEyzqoUHtlUrb96+6AQzdE6RMHmlqOQxAtgR7ug31uP9a/Vreun0tMpe/0Hrdq4vJCr
ZtC2qhglaLsB5id70gaObbNMqePZdmp8X+Vjl9fHOEhCggwgyKGiun2L9a7SZqcggcpg6j84iTZe
BhrE08XUJsLW2kmmO30olFMpK9PRKdzbJjpFXPpsdINuKn4Fvsc5JSJOYYt1ZN7pjeyqjHtXSF33
ejVcQDTgAtDlBbp2A6cpzETu4oU6qqrA+c9Urii7my4tZiQHc/oHefpso6zQRZ5KZhTf2pu8RjUl
s0SSlYZ2KtLRXwum93PjtD8WvbD/Z8Y675Wc25nq5k1TPGbYWduPs15pkt/Fki3O4SSSb3JYyLRs
RxLbl3fYTWC0/jzs1hDzoDd6s8Ow7Jx17ErzAHPlwitUjXekXUYclyvn+xBZ2sm2J+GFYXFEoLoJ
NRmZTAF0OWklLbRNibdUkniM6j4nDQmnk6QV+UlU1XAxMmt5UBNjPqqv3OywdUAyvpW+S9awvQmR
HsaCO2bAQkJfvpzliWNVvYeSIg6KVH8umu2iw6IlMaERSUlwnfW/wmhcb2YQuhadSHUJB1cdIxDb
kzoaka9rXcO7GNZ26RKxrKzKuqiRtJ3T5j81S8t3MiZOH1Uj0Wd/mWHEX4cesWy3SIw2vmpObX3K
29YcMYKosv+AC4hvQg3BLs0Tn3ca1FJZTmOtLT+LSULssxr+j7Pz7JETWdvwL0Iih69Ad0/3eDzO
Yb4ge9cm51Tw68+FX+mVB9Cg2V1pdXRW62qg6qkn3CEA3IDgqpJhndc06hf2fN+5STuL4X0T0ak7
WS2kUqZsMOxd0h6Tphoove91GBrCpRywYg+H0cRxuQqHzg1L3F/eErbSjw0yUIGrTPb49eWNuQmw
fC14g/SsUcCDH7nK2IsiMkVUIGsf86wncw66z0Yspa/F1S2r0AVjnAkDZxMIZCvB/UrO8pucdSpx
LpYemrw+UrXcQsBYhvkU8YsiZDsdipMkMzMwpbfZCuJLlgXjiXxH9kWc9Hx/JfCiTNUfo7iLcZkz
5qeosbTHkbm1//Jb3eQ6yw9hDEjmB4kQFtTzjWmOgUwni7l/nOrTCTMigr3UMpuWNeGntsSeJDge
HIe9GMNyHAUd/9ENtY6T5swL8IQeSFj8Co18uCZSaFsu9aV1DvRSf4IfljwEiHIfEe72Dj16Pguy
G/wBGfDzB2ZrVRyyqriZ/TTeN3I2gDcLsEYbnCP5392lEDmmpcpqGyhLIlWUewt0CTFqmwanFMJU
QSxApLN9kOjsfEZbZsBqMfEnp18jS6giQm1Cr+c2tU55mfS0ulWpZZ4URg1eVUflvWwFxcGiO89H
Qwl1GHCTTJDWyUij1SaZ+ZzfkNrunjQcKS9x03e9G6uzdYSsU3auB/plSAXRDt8xvaRxRgUxsGka
yka3GQzlajZN7pZthjhhPMkucP3k1KS9/XtkVOhXMZi71JTbuwQSzUUqZuNKF6xb1CpnN6jlIzWj
ncyacS/dIISaZLCGqwtsUQ5ShOA+iQ0L+BQCjznBEpG6M9YO5SfMgNpvM/jhs0jRiEJtI5vuXj7N
u+9oGZNyZJeJ0ypG1jZwl4ZS+zarqXkv98Y7DCpQ5hxzmFI4nBzkMnvLMdehGczYcittWJl1MTNx
ym+VrUif7bJFeMDIUR6thuw0W1MnDhbcomxoQ0JvwWwSjNJ2aNkOVeFkeQdmNTCrt+CIwlPeVRG6
S0aafMebaDxndVdZnlY406egS4YrXKfyIEfa2/i03JHko4ra+oOqQsqaXAdkk5ttfJ/DfkK3d6jd
Tsrjg/i8+4pxzqJOIxcDPPY8XOWZPNd2OuY3OzO7kxXGzgW9lOzOqULrvpsb6/vLO2jv0ejt6wDj
QKTwjM/XUyNRjaPZw4cNo/aJlYzZQ3lZ/2wMQ6MffM69h2P7cOiYOKG3ujowPWbTIRZWKVpLuGun
SjpflFqtLyXCJF5vieg/PBxVNo6YtDTZtcvD/5WFZUqRWsGMU0LFSbnMQfFhcIQ4xViifnn9a/x7
peXJ/1oJVIkSzqRDt44hsw8sLKXvRd8N/9ijhuneF6OewBppIUQa6zOvtrjAOAol4dRWpVuC43vI
2g5XKdhvn//DUy2YUbqh8NvWycIE7xUzXtBRiVx0t9jisPulTXwbsWGTDkrdZaetUuYFsq0xNfij
d7Z6hSmtMpkuUXLro7D3Rlub7qPKng9Skb23twhrkpobO4Xf2Jqx3gGHRad61j4nc5SeRGfM52pu
j1o8ew9EgUO5QWW1zAaf74khc+gn1Qzq2jBDlYh28g3wzhGCbSe3YiOQvHINMO1eD0Ew4DYTUeM2
BmETXVS5jVzdntqrMZjRKbJpz8b10F5ICI9C1d6rJEOHwgEOcMsnz80MVAGXGrJcSQxfQ57u6EKl
XibS8vzyRtx9ldxwoEQY2G6oC60pMJmKzOxGeg3beerQ1BysI3Dj7m1DNgXji5qY+eDqOkVfOxKt
tZQcgdOfkjaZaZTK0cdJm5MzyWWWuOgjdSctnenUjX2LYbFVHnBTtqhh7ryFlQJ9gYtvk7EGPXqe
FD8ZXuKdGp4SNTAFvfREPw8JUgSASuwcVrAE0d4tC6fpL2WZo2icpji2Um3nuQuUoL+Scx81vfY2
GzGHX0bPZAvWboYwKQKVIUABXPp+NGuGGKYlvcvj8ucYCPmHg1jb08DI4eDm2NsAhAaKB+q0Lb1X
DWxT0pwquwl5MB+sboy/IlVyJE21l1VzywPega+Gkcfq+2NGoRZplec3K7bCf/JehN8cqZtcRUBy
B0IkXEekR+7ue8eIR1o0eRZA6DrIdjoWOnaHnJORG/JDrkx55QaO1ekukCz158sHae8DLgpwOIPY
9LvXnotm09qznLMYPwZKrRaP1QW9iID8uIn0C5pA0VtRy6NPd7o9KLWXAL4K8AtWmfoSkjsdH+V5
PIyqLESUk3jIQEn/UCvSv6nInN9YcUXUwP3QHIwyd/bMs/VWX7OJAnVwlhF4lylD5hZqN/10ZjXx
X36lu8vAhYZHQkqzycEJ/9AbIy2Fv19KD1INX5kh7kEmsxeaEGBAaIjyUtE3Wul8TZm5JTZmQ6QO
wx1CQ7SSsGs3fTPOTMWXTDNWXKPoTdWNmq4pXFx24szP8Rt79TgawSrkWwH4Un5yUFY3tWylDcGP
nLEu8yfNSHERtnvTA3Vavv62xtoECwRiMq4g69GBHOiNlnQITfZ9Xn7pSpuuVVHCDswm8z9kBstH
RNByGVRsALwDw32tz2jE2ehMfKys1HiMkirwLTFYB2XbXjtoaQoSamhKcPJXqQE2IIVktqiqGa3e
wz2Z1P53nlblz0auqzciUYKzkrU1JH481E5QKIerqhW94uJlpx3s3534w47CrRfkGSoUjvP8WE5t
U9mSQpKsmlH4tW8mxTPGsrllWTidXj4qLy8FUOr5UiU2x8PsAJOKpiD2yr6vfUSr8reSRuH88lI7
oRzeAEqG9GGcBX/zfKlWwwy4XRLyKFXALFnwE0SUxFdHdOmlRhn9boqOsBPbSAByCbgg+5UCjhv8
+ZpCjesuKRpa6SLAgS0IjU/UjfKRJvA2jrIMm5EG0JKXr0s2LQotY3boJQ6DPZ3iMNYe2lEq/EAq
zDdx2x4JCeytpy4+Q7xP1OLX41E1rUttVmj7xFGluG2lBA/qGKVvVW0wwS9hnPPyp9t7jTA+AWow
lF16wM9fY2EKp2treKptMFgfe0lJ33ayUh+sst2LmERhPMFIUiOjWZdRsU4tbyKKcBtJ/f9BMzc4
p30kHjQ5PRCK2965rEQBurC3qW7WdUCqM8+aIuBzUEqqf2YH1yTP6mTjYgeCoQC6pVfDYPYa2xhG
HhyDvXfJmgv1g4oHb8/n7xIcB2xjDVBdia3StRVCeROL6ghJurdD/lpFXX0xPYiifFILdqTRye9C
dUrPVTRNZ1Ppv0sAny8vb5C95fBXXMwLyAg3CMikJzGHJY/U8VR1XjFKVuJiYBHex2bfXlr+mwP9
sr0vyFyUjFcBbraZYJutpgQjrMRbo9TCNSMLiA0aCkj9ieCjBHabpuSQfMfY3TmKY38s/55nTfSc
wEWxf5aif1PfgefvKajy25hMHdgQiwzK7XADV7yB+cinqk4VoqgMEkUL+lsqeukNqH2MrDCD/Eo+
Z/5AYjVtXFvkSY5QVTAc7O8tswBSLsNUTiwp5WJB8HyT2WpqjAwbIPiBBfkQpmV6Hpsh+ISG0fAG
z+j5DogXJtYZliJ1bssums2aFw6t/ZCVVnRwsP/s6fUbA9DDL6IoJhqvfo4hg4aKuwG2LYT+wu3N
PGi8JNX025iPduP2kVHEPuaH+XSWxrIqfVugAOrGipbZHrAmPXftoDFtDzAvztOh0kXxuyRpWsvr
hgQ/MiufwV7FkU2HX3SNKh88wnIq10/AnUwOQkgANrocgL+6SVFtR2XsmPnNofY76TSRzj0KQ3BC
7eZBDVD3cTKE4qZqLNBgbY60bHfOl4HBJvr8C0B2U5Fgwuvgl64WN3topMdRHrqzYmTGpSknx6Mn
dCT3uJPccpg11BcpTOikryMkh0sqwhCDlzpx5OuET59XG9pXXThl7RnTPGOTVJUgECBrD2/r2si/
wIMSr33rIHQ5ZYtIDwoYm3u1LEx84plmXnGS/VY3ev4O+ru5jF2Nu6Zq8kdtbkCByXO24LGM68tB
bZOwMJ9aKMJQcheN+PVwhQczsQoR5tWR4IKU4MYemR0ND4wexDlXsTileXpEvv4TPZ7tNASzFwAt
F5QFFdFY1WTCdmY7kRPn6ujIDr7RVBOSSjumenqvG8L5gty0jchT1seu2dj1u6GvZNPFtT6J/BRZ
r0d6ebJ0FzgTk8M5SMOPBZv3rWyiizrr7XxP9qAe1R+b/cmPRpQAsWU6u4huLeH6r+NBo1qIrJTs
61BHXxMM5i66FabnFqq/17V6fZC17ixHXmxCOAX8vuX0YArYBoth6hW1RvEhsNrWY0KM//cUSj/t
uvn02o0AGRVwAk21RbhzvRFsK5QHHf/Xa6kVGgOtNOjfaIP6TcoC/V2OaOUdSNDu4ErdZEM4cuA7
i+crnVudnuXzVyryqh6ojZwrYKPpauu17ekT6oLjiLjhy8+3SUlYijYdLDuGiQCNVsFt6EsRBq1g
y5no+Pk26nLhnQ4G5N+X19l+NqgK0IQWMggvdK0INxicJnpV1rUeM9tP9Ey6Wj3wnmCO43NX1crB
NtkEbfSp+GwIKjFTpp262pWdOtp1rrb21ejD5r2Tlt1dDaDiLjSq8qYIZ3Alqyzf2gKt80nLj9rn
2/iBTAfFDlp09LU34JZazxx57hTrmmty8Ii0Q/adsWXPqkZhPCFsyKXsWHXov/yWtxuHZZHj4rIg
Qdok633ToRoPx+IaWdJ8ScEXe8iLOme0xJODjbPzQSFokoTRPGL0sd44YR6iOqgNEsde/gxAW72O
sWydseMu/KES2ZeXn2xnucX8A7ke4OKc/FUagVphXi666NfEbMbche7Vfh/tNH4ryhwh/nF6NR4K
dATMOT4iY/1lovv8DE4tBDo6Ac7VHgv7o1RXspug+fgN2DnTHaX5/fLz7WyYRXByKf0Ja+yb58v1
+P1RqyrONVgquhGu7dsp7ZVHTbJqt3GU/jrLWn9+edFNJr08I0IFTHoWtvY6VYSGAjxlbpxrl+tO
eAlxOqtcJ19gHzMoo/SKiKP0ZGSF8qPMm+7IqXgbe1geeMai6raEodU3RYu1H02TUN7w0OfJ1tK7
gIc86FrtrcKfjjwr9ziHcdlZf91PdqJpfdDZzrVuav1rjYborYzDV/cdDTYLAx8DUAvc/nU7NQ9b
EToS5FkrLmjDS6166qv0KJveOd/PVlm9MbvR9ZA+P6Jqk9OeaqcCNxxoskvX4eha33lt4ITZk9wJ
fJ11wA5Ltr0eoqhrdXPtK/2kXrXeDg4C1u4qfBqg3ir97zX3S0SVM0pk9Mxn8/mqiBSsfDi/2reQ
j8O0ymKOA7GCC+H5FlBCRcnrBrFHLSm+zF2QXfJGib3aMseDrJXmL3/W8xyOPH3BZKB9R1xcQwbU
vB5VEWOZ3I629WiVdfhtQL/iUZnlKHF7LUViKC5iXbhjmSOyBi5Ezb4UgwGlPhh6EyRkFIHr1cf4
DkEPHBd0mpKPkZQlv1M1hAPCkQbuuzDJ0ofYRD3Mj5Je/kcuI7N3oWqoH6zOAiRa0NbDWTIZ9IfI
zrPJzXX6z25KSouJs4S/hwXqNvacLh7Uc6Z0tfqJpDyXXQMNnuGE/LhFopnlcuKXNS6BHsavzLom
qzTfmXNayNQ8kpWdpFHnZnN6xf5Xt1O5gr0Qct+kjdDf2VNPbdSGszO70VjP01uSXOPeaBsUIwdh
yz9K4SS/o0iz3kPxDQN/lNCbd02cT37pTVZ8yDIk5y4F0f8RjaSg9EfTAn8p91KqeQOuL18TqSif
2qHPHW80jNz2s6EKRhwwrehTasOs8TvodyctsMf+LuiF+YAjfDG8N2db+1gZjqAQbwPtW9JBxKBf
ry3AnSiVTmOvidA1EWOUzqkS129yMbaxN6ZS+hSjWhXfFWh/CddqlcY5Y44dFZ7tSDUg0hjFB0gw
As2xXjXqR0zOlNoPRKdWnp7ltX6dW5SdEHVKvpaIw9fYMEbwXKR47mvXaDvbdM00GiQfWpnVe0nJ
X64tGdUjysVS6tcBjGHfJHeT+VKmRBui4xZ+OzUAoRgYTdq9lVuieZDUfGrft6Em/yrKWdG8tEZ6
wR3qeq7fqUGaXhKzxGIjpHEluQBemn8qPvbgjXMaJF7dFhBHdFuU72dLjJZrJE7d3EmqWv9GjiCL
rg1L8j1UGDWuEduJ885MKlV+HAaT/gzVSfuGgIuOAnC4CkiWlVk/cEiJUphSQ558CCCXlgeCFdtT
uIz6FyYiYXkrixHYAKN0lJSv3O7G9yEMui9cLYP/8v25WQXyIcgrDJbIn7dwnSqaJSbhWKZhD5S+
TVCRerJiwzlIZXdXIYCRzjHnAeH/PHrlQyoFlmSmt4H4C1ym6W9AerK7Vz4LMZL+AgN30ECMPlf5
jhnXigwnL75NXTjeK1obnAyzaA7q6r0LzOY2plQkP92QeyYuL4G5C+Iw/Rj7kKJmxvd94jfBeOQ0
tLcUbQP6NYvSG1Py568NZ0PkR+MMSfhZwkSJgg1sSZxeKB7bA6r7zlJkpnDAaXDtjDdktS1HI6ml
a5B0mpfUTX6uajN8o3WDcwQ4Wr726n6BrIRlAFcyhqfr+6UzTMzkQIJjjKH3J3OS05NRGtkPKQ+z
NyNmiM1Bor/ZfqRMtKz5VqzIYGqVmWbwhdVyKILrbLXCz7Gp8GsC01HbcneZZTS0yPhvFbw6INYZ
nrGkaSSgflb3juc0WLjbKIS45qjq/xhDk96ZU675uRmW90M9/eRwZn44m8XdWKm91zXlcHAsdvJy
mtfI1FFygERYZ48MlvCxmUP72poV/gWhEwHvr+VTZ9nlkz6ZxoU09ghgs7OfWBRg+OKdu6XHBoTw
OQONfe1pNfsBAiLnYQ7BBvSSdRAot9uJTvYyDaGXviiYL5/lr+x4mm20BY1KvSphmPVuFIog/tLI
8KfHImrjH+UYHAlDbJ+O7cRonoEBM1cafM+XDAsIuaIdlGssRttvEM88BSqg96SojwI0qPb1cWER
Kir+Xh5yAyKp0HSe7JrBUqIPdn3CNto8q3IYmF4XodzgTqKyfqcFjuznNOsS25X13LLPWhlUiYek
v/VZZaYX+nQA48AXYwixFMCQ4J4trdJNNbWt/ajHyxw72lJ9jOHYC8yVS9I8NIL19Cy1o/HOaXAd
vmTF1D1l4LZ/KUmafzGcKVQvDi165yqHWAq80QhZupczkeZCdYT6r9k1RnvGRmP8ZqEQON1VSANZ
p4B24PcCB6AY8nLWzudOy7LzrIwDI8GmNKzrQh2vzoqTTLZvDiiC3Et9S6oSorij+4aexY4nS2OP
WgVWMMEpKgV4YYUU8SmHOVxilZHXiavCIDD82JY61W10p/nYtrCeSTVsMA0o/FmKVwY9HQa04TUL
CfChiVxJdGXgSo45qa6ehanyXeSlWYKEbzPYKqmW/DTiJg48soD0n5CRmH4uYsf5JlU2RBYnLLL7
VnGC5tKQ6ZReppttdO4h3f9McyXIzr0hug9KWvUJ5gdxKdwCZlrmllqvvRnneZzvtcqJwgcnlezB
CwB1fTPG2CSZjSw0qHMnne8jeRoz30bTpfMGucHAXO+D8t8OU1o8/Up0An0lDlIJsrZWvbGdLB08
VGYm3U1EqP2aszx/SrtOu8dgpRxPahaK1rWsJKzvkrSV73DelDu3d3KAIGMh/aua6B/aSmM8TaMj
3aWDmv3sm7b+1hRYNECA+ICATtkHsX6XBZrzcUq1KTm1YdnHpyUaQl8286RwozkZfvHR64dE62fl
HUr/pnmy1aHP3mOBhZPpAAWy8WtVmj4NsYBylGfDcJGSKdZOepB3iDNUsfOI1pNUQ0IfYwYp5tyd
cltNomvRa0HpkfJUT1kGM9rV48bozq0zy+mdZQb6r1JUTu1TOkpA2yIyHz/rZ2isIjWCcy2HVeGp
nd7HftH2IVtAlkQzuaMi2g8BXP7FALzU6jdySPXgdkVrWP4oB1rq4jkI81zMUndnDtns3DGfQL1R
4AL7WEuRzmkwxw9zGTgPbanLH6eIAeddFXZZ7OaDmX1mEJdNfE09bE51Z9vhpbW09gluC+yuCk7j
8CNU51Hxc6dWKD/SyagvUQw7II/bJnXnri4jL1LsavTtasjvRKxUjU8QVj90SmTMbx1JtN+b0nR+
WpgSSPdYwsvdfRSF1BhSGJf3Y2RG9inskhHMj9AyxYUR0T02qZZBaIRLLl0mCVktSMaB8xnnNTF+
RFOKV6km7HDOJ0H+sSSF6D6iCBq372e1aEOvzyhwb3wVFVz93H0NkCszLnoxV5+qsqln/+VscHPt
kdkukCLmdWBwNtmgnSPXDc2MqX8dewLOI4qsvX7K4gaC/tyap6F8NYlmWZJoAtx40epaM8yskgEh
QAaw9vk4nrsYr4yqbSKfJkVztWYr9gc9mQ7q9U3WsSwKxHBR7WS6t04Si6r8o0wNM1C0wZdeTfX3
FHdHQmSbG+/PKotHL3gNenyrG29QtBh/4xDehKhzj4mo4sHDrz/0enmk+rVktc/Swz9L0WVdhL+Q
eVrd55Q7NMPRUr5xrQyxO/YVjidNCn4RpYXA7TAHAuBUZudUi8Nv/2HT/JlbMRynBbJau4zp5bU9
OCoctCyvrTqLJrsuTpnVoawg4lTyuAjkp5dX3Xm5ABgZUzIzoemyRm/leYToxrhIYVSx/SbDKdut
LSl5QgX1qKu/txSDEj4gnkR8zFX7Df5vV4jl5c6znnrDhNy2ouWF3+NL8dquJb1gpFARQSDn3M6d
NDtodZHhdKEWymNM5nvfoL5wkHRvkj+SIzA9y6Fz0Pvc1nwAk4tFvQ3RNdhaoZwMJ9tgIBPXhe46
lPIHtcT2BdJllhf9A8bptGRXtcQoR9jNd9D0w4Qd0Umydo/66uyF0J0PXuDOsy21Mi+P1HYrqWwN
gQQtFpO7PKzzuzot0lOTdd2lLuXKQ6HkcHirbU4ez0bgooKm2ASz/DytBWJhmF08pje9i7PJrxF4
lLCr1rL3uZTMzS9VScmNIk0dmc2m0fSuEFg/DdGkKO40JejfGGyuu95arJpfPiLbKEcIh7HF2VzU
kddBIdCjfIh0/ISlzG5xs1KC923Q9x/+yyrA5PnATN/Woj6O1tAOSW06n71a+RJi22/JWIZ/X15l
u4U4GAt4a9ELY/60CjJGB9uN2wOlhzYKsE4MQhdh7+hT14vmAPu/txQmiQRS+vpod62WClJMC1L4
E7egU5OHSWTG+yCfR+F2qRjjg6Ox/UaLVyo9HsbMoFDXKBOosJoTjsidqmYqe6MWxWdNaY74KTuP
xP2zSJ9xEyE+vGqKTGY6l7TyE2x1pae0LXJfSLl6RYh0PNgN25WwJ11gkcxgkVtYd/aHvjb6qkA2
TjfK+U1QT/9m1oRre6y92i172XHQfJf7mxnWekSvJ+PcolOaotcOk3go6NBCaJNcNaqOsDGbqfKy
FA9DMw5Y8gaU0gHsktGE5nYtEWkM+8b67kA7PWdIbX4tS9P8zCMP1yoOYeBKYNEOqvUtG2X5AaAW
6dUx1cbH93mQGQbLKMuKG2jqrFpc8iI2HVerZac6WVVQBK7GsM5632C5+MvuKiX1O4eRA/6eAToF
WWojbNNFpuWGimS8mtzNj2PAAmiHALB1wkDxytFag0alHibKrZpN/UJXXrqUuHweRLS9/JT2iMpk
FiU2NvTz94C800Rax4fAfheCb65kb83CTN1xBAfiRgGjgLKdj3AZe58f1Cjwk2VouqEYd1gGoLmO
dj5m6cYJrQUi+VibF416/NIxmvuM8PXspWN0UaIj76bthUZKh80ILTKwxpsgbmkjxn8VeU4tGeVn
jNMkN0TP0g1yLU1dLHTkg67m3jsG0gzBCwwK/b/lbfzVGsK8UA6kDpKDMIzgyxCFkodtTuCm3Zg/
9FUyL32P6iAh34YNnvL/FyWhe74oDH1CZBKTYqFXfjEQCb8f64VOXh/Ko+9EXHAPYCSXwAuReLWH
AALXvQ299zYIlWYIvd1HOUiPLpHlT1kn5IuhxqLYuYhpLp/1r7eoRT1k6YAHYkqmfsDtNj+3g1F4
CGjpiluK3Lwk0fhNUtqjucHObkWsCLANtyQ42U1BVQOnrKcpvNWpOvwMkb+aWa9RGO6rgHZdhMOc
+n1VWNY/2lTIzT06pskROnjnJavQU+iNLw60G4ULZdBq+NNFiBG4OQHejMKzLpVH5MedVeCjLOgi
ApCyySu7uRRkuvT6E2QK7p1RRIZnJZV9tDt316GNiHiQsxgGrLYMsAzRmQjcQZmOFTx1s/AxgxZ4
cAZ2tgyoR5yJ6PGby0zm+ZZR7NRUx1ySrmqfFx6DWgdvb2WmZ1Srb+0qUb0IYfl3IfCx12c8VIfm
H9oNeIz1pa0akTzEKBzf4jBAr86QghPy7Lbfh3N0EF12XiUtWQ47CiTYu66xJ6E2jCrBG99c1Ave
NaOl/IAhlxysshPD6GLwE1nqD0P7+auc4zrupT4Ib6WNqeRJqUP1l5GaDpI/ImvsM6yVSlzLkFrn
oLbaCWT/R8lizgVOag1Ay4qhKW0VqEY30i1zorTx42mufFFI0fXVKTF5sE1wQVwWENEqxIxKG2eA
2dCSr2I8T6kfCoCKYXzG5Ej9D4/FhbAM1cB+bfrp6ZCidx5YIZKGYY+9ShaZdxNEVMbKcTEeuXTu
vUSGLpRTAJFhvi+b6K/gOTaG00hxG9/SmsvdQqTJH+vA8O1YOhr07O3HpSgFsGeRsa57NLaqdHam
ztTCRRA+0F6cLpI2/n75S22x1djAg2YmYwFZw/Bo9UCl0xijSdZ2ozqqTomWNu+RjcJ/vRm1k0i6
2mfWixVpIpmnIB4N5DmnV6Nh+A2LOgKibmjwEJ2fv9QotvpEDsjMRzmvr5lWKxdtRFK9DtvpYLfs
vVRO9yLIp3ABbHamFDtyUqCommZRd2eLZLqI1I4PqKW7bxUyMhAyZllIuKyeiIYiE1BoBDe5UlQ/
KlXrXM757Fpw4b1e7jN/RFXMK1GicZupz9/Xgf5qBtPyVqGEgLhHu22Dh4ynachCuYrh05blOaYB
AuqyHF2QL9nBW907FdTxxE5I8aCvV+c9wgq76tsGU3cR4hnWT5bbCNE8Te0hwmF3Kaje4OaorTbZ
S21pkW5ANL/BvE9OKtJoviZiyNCx9mrsKhIrIC05HDQPIKis+ieLwpjmZEoO0b5vPgKcsb6gToJi
gmNG5kFxuryhVVK2wClYjhk6YhqrG1bidFt6ga6LlHXDWZbl3p0XHrbaJNJFLir758vnfuc1sh7L
/QGibY69LPVJqMoI5/TVnEcoEKvdG41y7B2YreBgd+xceSjILEst6PENS3fQqxHiwsJ7ZEye+Aa5
no9MglOgnpDm/B96mlxQubU+vvyMO1kLJBVuBPAwsFfX/S/ZKLUKBVkyd7WcT41axcQ3OXvUhlZG
6DZpGUz18mOR5ePrsxYamSi4wlpZOjWr8yDyXOKUGOggdKPwjTCKfAwSs5PID02C90INexQvxEWh
kephFWpac0LOK8NanAmvXrtWbIpTpSrinBSmCYVfU+tzb5bWTZUAXvmlqHvzvna0/uur3/aSGtJy
pKG6va4qyYjDTJXwOAj65iGS0taj98asNw1+pSqWvjL2Nb4QUM1eXngnpLOwCTtmET/fbGXs6bWp
Mqmaolx1HuCL6w9dlcSnl1fZOTA0v4noCD1xddjLJv/r4i/CrOaOonurMpj5pMj9eFbDaRHUOFQ6
3X2gv5ZaxQIMQwdLMH68daIyfUeZM9+S+6PO0c7pWOyJdSqyRWT4D7HwrwcC5hpV7VJMp+OY/4C7
G35W4fBcKnKOq54UcQKN0CiY25p98fnll7kT7Z6tvTofqjYNjUxpe9PTvDihzWUxfqJ5SvRQ3Jh3
e7BFtoT6hbRPe4bmzJLarxFrZZ20UyuhLAX6M4wAEYTZNelS+yvNK6wAxx5NK7cF8uPLUxDy5E6m
vTHCcn5AOjA/AoHs7aVFt4DWPELEqKU830uJPvP18eW7cfUj2G8xVX0wwTJUrq6N/afXv2t47hDd
NQPQ0J/48dd3phEoNAdYA+JC1VPBjO0cJagrw3SM/UwRr0YK8aaRK1nuFUL9Zn7pIGMEOnWiGx47
1S3S9dZLLF3yo9A0DnqPezuYipSskQLb2nhsq1EdjJGGpa7WgK4ALhpE70epRDg96oG8jFbICKOJ
zUD4II3S1+9hso+l6UpY2OY84BEmYaApeJPj2QSqU/+SJ/RuDLXq3ydWkh1s4Z09gyoLni7cocSg
9ZWijJo9ZcCPb0MzdO+QjtJ/1+FYf68GqT+KqLtrLfRSGsrmFmJmG0yDehM1nc4yxJsiMI2rAhTt
2htwLF/enXtLQfggITcYAGxuyiKQmT0ohNWoG6K3szTOZzPMh0+JVKuXl5faCavkuERuyCx0zNfp
XFqMplwGzGkyYSTvBMDgOwAf/+E7kZby5lToUzvfKWDoXNvyMnOqo+9T29VeB2DnYehb7eCB1J0D
wICP65ZyBl7M+mhL6MglAVIPt9GeLQnwcmU1J4zRdecsgNjEntbkSe9BOANnpRaW+TModFR+k0aT
n7oZd2ZKk3ICr2ko6ac2F/wnUTeaOKRIQ4uYbxbyvztjMuB0jiTCVp7bKFv1CIhhYj8lg+dEjhT7
WA6x4cMy135haj0mZ9kIcCGIOxvkzstfcWfDMFhZcn+YUMvY7XnsBM3VA4+HzYCWan2C1jWdHFQn
H6N2fPfySntvF9dI4IDIaVBILf/+r8Ap2WnQNmiaI8KiIm8MHvNiCzO9YNRQYtSW557WhwJDPnzw
Xl5553oEJsxHZa6/ECFXz9hbXRPkaomx2JDkp4T34dZpOl6SLuzcvJCHgyfdORkgXBm369xIW8wJ
s+4J5yYw0L2ph6eyDOZvIOudg3R878v9IY0vDfwdWIQaRTMYxvgWzJD0kkEdP0gj6mSo7x5l/ntL
gX3GxAgEKXX++tPRJzTCUKah0JilX8dhc4YokrkpjP2Db7XkfavCjanigoKHbMVlvrzbv3fJBPNe
VgMsWvREGi9mp9XfVAklK88pg/iciyR/D9e0Cv/DOViwBIiCkcBtZtv1qFhzmNisGwEMhDQlvueB
eNsHVv3h5d24+zK5dYAlkUFs+gjMZQHEGkZ8s6QwQW4u1D0kR3VvUsqjJHtv4y9bkF42HYvNJdeN
f8YfU4wA0JR7JoTZH1mQyZ7hhNMbq6aB8vKj/XFGWn89BP5JjCBVs11WJw1DMRNsJzJA1hgZ3xg6
qF9rkLPvZVCtX40qjz6JrMahJ7aaaECOPVB/l2AnPtoQa2RP7i1p8sh3MOq0hrq4IkjQT67dYpo3
4oLanfvEGn4MRmtXjD1rAddJGHXuN2pp3OtzoR+56e1MWOgd8CCIGvGPdXuSu2LQkY1JbkVvDwy6
pfzfirr3Z2klzeDps27T/2lU4c9MiD5ro93OB5fSXixBC2hpOy300fV5aI3/cXYeTW4baRj+RahC
DleA5JATpNEo2NYFJVkWcm6k/vX7QCcRRBGl9R69nmY3OnzhDe7ktI0DvV9a1V+GDbKsyqJpB0uz
depAPdHb5sstMtDXpw6SkBisBdmhtHMJUDHpHqak+Ox5U3MGLNwGHp7J5/ubZescUHRdcOJ0sG4S
bUnm2YUm4IvBUb5DOdJe6iyNz3ou+p2CydYxcBdSMSEYxad1fiAjChQEXKBjpKp8dRVT+2Z0eRYh
biar57Er9wTHtp46DzjOL8AhNMHVcsYeph22tdh2x239niMxB16C4VStuKav1qP4YnTKfMxz9u79
Rb39kAbFLNiWQP43QFGdAVGlqriphTfmR2yYR0DT7nR08ZcNph5Ty6aw4p3dcztdBiWPhxOJnNsN
QE82RDBpinGnEoryrCvm99HOzCCXkY7bUW6978LKOuj4X+7UhTbQEozMyVwUq+lZrE+HO1tGm4z4
iphVnf1NwzW3/DGREioi3gJHeMmQntM2Q4FAeMrIvWN5X8Kuq941GDvpfkcIqwfdkMd7V++tSg99
L+gICxPC2IBkIYKu6ySF5DNW6nwBy1GCY0JLPTxY2lD+h8tYZcEuUNL33SzK70UkCYhMoRv/ZIBG
pU/nsMh3Hrnby4TfhMgNfB+ySipq18dcq6ZKyXuCabXoxdkY0Di1WziJ9/fg7cGmrAB6C42CLYVG
p0xpfVeEW15YWI+DkrlxUOeJovu96RV71jJbm48UDkQexYhFeut6Tr1WJG6vcEVncaI8Fbml+p6a
T0eSSfWhUI351EeV+WSi8bMTqmzOk2QKfDLqpTcOOtBOYD72QK3ApEAHGEBOtw3PmKIhvHR/Sbcm
uYhqQ3kE3XdTb2mMLi1gUhLrRXFxiSGAJEEZeop5cHOlxBJuDt0vTdjVT6lEt3Vn29zen7ReCFeQ
9lvwOOv4OUojOzX5go+NMXfBnCfZBydyYl9WY/pg6lm88+Y5W7cYXVWq2yikLPI8198UyNOcNNVi
VD0Y6Uuii7GCCFyXAqJFiwY83oxFy8eFWRHIyoWcmtOx/OZkXuceHbefqgsUjbl9Q+ENxog0XNiz
8ZiM7wZDCvevIRkVcaRmlhYv0tErbsUelM2B/M5Szq2dTeED9sNJ5nfhrHmH2MQD7zQ1XmcciwGM
K3quYdn5lCp6A1LB0LyM9pAKDKNCG+kvXQufimyAalC50v6LbrQb+WrclAtdpjJfwrqP1QBc7FDD
7BfVW+4kSIuOk2JUR0SYiuTYSvgRvpO31Mwi3kVsLcx8WEBIBmJjA40/hUknFaQbQPT4bvWzMSHe
ZA/fLVC3+mG0JocOZzvkHPLEnZ2g7CR+srolWnhunVKOB6l2AlbGNGS2X0tr0A95F9ruSe+TWPPz
Wi0mzm9s1o9KiiX8qUcRvzkTxxmfi7JW+5cCukd9aKZBfVXp8Cd+H9pDfJBi1Iy3+0dgYxOSFiDh
uZQB2BPLnvktMZhqjFL0mjc1w9fML+i1BHMzmu9SfvcPO3KGT/fH29iDOCFYS4nT09FkWIGjCq2S
QmmS9DGvel0JTO+5QNYy90M1Mn4Mpdq9FYNb77ykW1fKok+6qLrRqV5v/B4VC55nMAVzGhkHalf4
LxIDPzSjEDuRwuZQi0ELlybiTutDLejIN4mdgynwZHHilm4DlGXCpw6X9PsrufHlUJAhCUGdYXkZ
llfpty9nQdOXRTLQvEXOwvD71k7fyLTsBzG54rvVqHso/uUPXmchSI5QDqaQSSnnJrIUjhwARjUw
nQuntHwljBq8KxXui51reWtmcM8phC8kzhtlLNXubXolOIhLNW2DkZ7zodca4VN2HMhg5j3JtK1v
Rv8NLgtFbmKL1b04hSaK6S5+QYYq6weMo5pDlQ3dW08D93j/o20OhewXqSPmGJSGrj9axGs6qGWc
PtpqPzxFCKE/arXRHefZNv+PnUgWQJJjQIbV1rYR5QyUMk8nVrEszaPSZabfRHF7jE0oC38+q6XS
Rf/VXkoMq1kJ256MuEYyei4mBAeVcUrPCKaFIUkmku73B9u4QeDcorNHDeiX9Nb1EiamNiOtsdj7
GW4WGNJzex/Ycu8jQ1E/CKSy31HH2AN/3Kas9AxhIhmAZ8la1/dWnVdoq6rEQ8VkJt9pSzXHzNQa
12+tCRNxuhch/RgbqhU0V8/+HCm9txv83pJywWTxnyOVTNcCkcrrqTtqy7vD+/kIy8yhJFU2yjvF
G9FbreMmf0Zxxi3eIgjLLQr/oPMDvHzqz4WqFsQXCco0O59i46CCil+copYCL03s698zaYU+2EmF
VPhUIfmHzKTfppXuW3GbHW0R7vExNhpkizcEtHI2GbUXdbUAHi8TODxCplhPdV/M3nRueun6aR07
h8xqsrPtVPXJjGR0zKRMKTb34aN0cUW9vwk37kLs6yl+AtZfiHCrH6INlpoULs9mmuf92Qmt5INX
mOHp/iib86WMTPOItjmSiquD1dLuRP4Zl5TUXfAWbuGdcK82sXlHC6Yb3PLieDX8ffKgoLXQT4k6
gDwmBfaH+79k494CgEVZjQ4IP2U9X0T7qspBq+FxmqfogKYhl4mVyQAr8b1q1+akgaywvHRBlp7v
9a4quiRMCmh2j2bYGIOvVp1rwXTV2x/EiPV7GJTp5yrprbMVz88j8vikeqV+6eJuT+t/46pZ2oRM
m7sa4Pp6f+s2wYmsmbXVKXBr43x4orvVv9p90j+QjLdfqDpMezf3xrAIGMAt4zmC07kuj0VCUKGj
onrRyglXwkq6sRYYSJmeWuhKZQCTHQ2hrnbRcLz/mTdGhj9Ht3CpjfG3ViiN2ok6exCZdzEt4Zz0
uiwv3uhMD4oJRTdF6weHmXJPnGvjLAGZXbxXFmbITTXQQG/EiUsGTTBzOIGRyY/2QI3j/tQ2djCW
X7RkqE5Qe1yzrACou/QJkY9Oga4elCaNDq1pnDoo1H9+N2DVRxmau4ji2DqciKSMgSpyIdagLvzJ
aPVXEaX6zigbiBp0gZnNAkZkoHWGjg+rJXBWQegVx7IxGEWjvKWa2xExjVGi+LKvbfNFBTm/MKLq
BvXZuKui54bCTvrnYQ2fjhvKQyyCTbvaNwjMhk6oiugxJFk8VagWfB4zx/JjR+7pC27Me2Edg0rm
AVgCgSWp/y3uJerNwbyB8rZLHFZLL5Qz75ymfe/0QjZBqnmNONa1DD8mizZEUKbd8N4TrfHj/oba
/iFEizxIsEtu+ppuM8RDzw39iEZDiKNUlQRY3xqJT6EshMHYaacurudAT/T5UCST7uuhaf93/1fc
bmtWA6WOX4zNW6e1uamsGvdr5dKrNSLP/B6Eolwb5WGr2DlBmxNmo3FD8AKz5fTrla+rwoyHyFIu
2eJWFhhRkxp+UhlYw+agJ87ICujioYpVJfWdcLDiU2FF7SNCyPAa709745EA7Mh8KYxC/EMY9fq3
MJyXCcuK6J11MbDtqrY/poi9vSuievg3VYwEGydpvs15O1/6Cq3rIw6hpuGXMkaj6/6vuQ0Or3/M
emE0leRZwhjRS7V8iy0HRa9Rm53nJq3HIJ81F8EhKGSeG73W6IL9+VVAKASwlROIiCLiRteL0XS1
0Q/I3z0i640Cg0mE/wsZ/R0HB0K/PKu9d/NQhScE/RaVO8V7ZC2UcucWuL3IF6g50RC0QmcxXLv+
GanJZozsPnrMLEecC8uelUDmSdfvjHMbdvK3SeMX3CKtlfW3r4TjxcqowSYxJ8hcTgou06r6k7Ts
2EcUTflw//NunbHFVITSsmfyKq9qFjFKadL0Jm63olYO3VRPD60ceh+pEW+Hd7E11MLLAzzD9Mjv
r5ewdIeodEfulNRSEj+iqXeIXIlKX4k4x070vjkWmEyQgouJi7n6XE5qlUVZZtGjSOMOMjCgSKtT
J7Bl1l67bXOohR7gkpHSRFl2zm93dpkBIJhiG9HbXI0/ICZjfi7scXiH45f39/2PtbUJFzy0s+B1
bMrx10N1oYIFu53C3jKH8WjWoXJysrzYiczdrWEWdgxQUoIJaiLXwxhFZFXhOIcXL+mn5OQkpipe
Zkjp0auwtP6vpM1yLSgcSfd5qBvxLYG5kz6gqFdmQVx5lRXwQMwJGD4v/VTMU5eeooFasd+IWf0x
tTydfh1OVYc4UJtkmL+I3HxoiSzkYZAzlcsutqOfiZm2tc9bhBVNbCRTGlRt7gwH0SlwHKVjJXGg
U2z5WUK0JzWwrOkVj6Ip9KkQ5dP7JqzYziqimCIYPb0kZ0xbxzlHrtqYwRDHdsmTmhsnNDeKBmm7
3m4Pg5gm70jOnw0YMoAlelF16X5OtWwqnvHyFahVI4t5nM0Ur8UOo6xz7pQF+BCnjtOzzGzjq53j
COCHZR+Fx2waCvng5KPSHTVRIdtZq3XuPhPuz+coQrDTX7Rf3hlKBSZ6HpX+S+vmRXiJjbb9QXrr
xUdFrbMXvRENKktjgXAOdEjRHwUYcnSfwgR1yBZJg8rv1C76SMKE/kQcYTzrdzp+b35ZajPiUV1L
3SxRzOobtf8k3XkoNs4BaKClaapqFhXQVewSJrSDdfRvLqk55k+861j65hGQD0m1Od4537fdDXLh
xR2GpxrZDW/5Mb8durBtKyMq2+TRs6PkSD9h8hENl4dCquKIwsChLHK0BJ14b+DbLALkDBWIpZZm
QaBcXSy9XvVG67jxo6lm2ZcU+4W/Rm1MEWPXXXHBWpi3WNSRvTPfjVcYSzaLIs0iyg5V53q+rhGH
fZOZVHnjqnvvsihnpOffj6Yrn1LP/Je2pvLQTgOF+Kpvdi7ujZ4p5TzKyxCDgBWgC3I9umdJzSxE
nzwiI1p66GsN9QPmTNSlegEHsWvNoXpEHVLvfARJiq/gjPrX3vBIJtFszfxJa42HJO7H8/37cGPL
UalYGk0u79cNgNopokImrQpqqsJKk6eT/DHtp8NEU2xnd299d6wNuXTJAnhWVhsuQX5Nl2kbo0SU
2FBKZR/kXvGfakSVn/aed6RnvNeZ35oeV7CpwUhZ4E2rBzNO5yIfXYiKMPf1ExeIdgkRJXtOFW1P
9XtrKORESSLJzhfNhOsvnAngZwRYbGuNdqtF7+cwtNqAL3Y5P9z/aBsRDvkwneRFvnTxf7keKhw9
F3CKySOWzqHhV7kXPY99NQja7ql4SKCGqTunZ2NI2pFLP3Ixp6RgfD1khFULtntuhNVYHR8xGrA+
0X+KTl6MKFpmTcrOgdnYLEuTl+YFhKzb0laVGiMVDHSyE0/nie6nj2WbV1/BZduB5Jr0rXGe/4+b
CXAyK7uQpaCZrm6mHDi4Y08euWPS9EE76PZ7ZS5JnqcuDxBfFsFU13/s4MhX1Gxq1WhYIRdvrwa1
kTB0B5uYbrIqhBIjSpJOEHIgnP/jEy7RCDEqOSkwuOtPqEVdhdKbVC4GztQ+DY04MNLKPSw6cg9V
kivH+7t0IwaiKA6lZ0ESUwdejRdmYZE6YlIubdbWXx237AM3s/Y2yvJXrttOCxOZyjvdNKpi62On
JINMncxVLnlX6g/j3JdBJUs36KrW+vNjR4cQfo7NpiSlX53weZq9PvcYytSj6mVUIHwUhvd3mjbu
EYPPPVWnrSP323BrQmkKhtmmP0zuHnuJH8eW9jAbpThYca4fQaftleu3VhIwGo+jRfHfWeuMCSPu
ZiecvMtsytFHmK56RLfUDPpBETtY3a2hFvYxZOdFDH9dnJpraBwawpeXbs6WuVT12awnVrGHTX5/
F/5qZK02CDtkAaDR372tw3QtZytzYozhSr0820iN94AK0vHi0rx/mdSQuG7MWi874mWd/mjNvh39
kdIzQKV+5kSaxuzKsygN1Lxzkmf7o5p4UnxCt9cURxMzGTVAnz5sDkUlVesV5zT9wS0z66/UFNUY
WGBznuK8tD86lbT+Qg2V2N22ZW68oyjnhCee+epHnRsFopqDK15CcqHou0vgOfvwPrD3SiaAZcGk
a3FycMCwq/6ohK7n1yYQeR+tf+F+7+Qg1CMs1uhrgmPJ7OfWqJoXty3VMQgTdfg709Oxf0AIx/pC
PY5HigwFqXwjRrzOVLQo8wenm8EezE76s6B0Tufo/sfYiDkpQ/C/JX/lIVn2xW8xp7Tt1E5qFJ1j
PbOf8jELD7OG0vrSICL5IGlWAIn8l0Px3Tm7GzuOoivMIQj2SM2sr4lOI4BSsePFFMOqTiP/j0Me
d9R7Zmt6uz/JrULYAiMgxEVJk/GWt+23WYpaEeDMDOWi4OB3nsltoYgp2Ux8zQ5U8lnxebzGoI1t
871ZGt/Qvmk+3P8Rt/PF0QV8Ou0Jk6bMuklQYIfYWyWQxELUXmAD4w3C1pGfDJHJnaf69p5fxHuW
Jh/iypClVtdiUZilE9m0qkcaQ2eiW+WcZ03/8/6EtkZxEWdyGWKjymJJMDx1SfiOs6P2XM2jeUHF
Vt/DfGm3ty5ySyjzAD6xF4DsKtARU4MWETgr0Hpu/0ED4vItGyZpB8jI5UMAxJoSOsoY4j3ZrPiM
u4B8mBNosYnU7G+QV5N/07H1ACur8acZG4HzyHb+fH8xfqE3ri81yqy0nFDhI7i9qW9Srsl1txzj
RwSsu8eKWs3sq31c/BwUNzqTViA0qEMNfJ7LaCDvLeSnQmbjsU4V52ANjnoanN5+P8S2vNz/aRsb
j24N0hy0a+hxWKvdEPcymTCHQUjd7YYHbAbbsxXicVPaWn7486FgDQD51cmXESq7Pmeu4tIGy5FV
EUqvHtS8x3OhbMJjbmS7MnIb2w84OkwMnhGwnOsGf0lYACKOeDSC9P1toIRa+BVlxuwhNPrxm43+
Yh30JK+R31hh/x74yzD4oH3EN5uyhngWEdIXk9kNJpAwqj2HSXr69xqIFxbMLmQZHxlWOZ3iSBWU
9pSqyfxmMLpPWDgmf7ltMca+QZv3POtTmh/SKNSW0ks1ffUswLgH1er713rBYh8MWyKq3ikaqqhF
MaFTpkVWbUGeUo1vgh4M5d+8slp/4A35OY1V7PoCYX2bhsScNoGOgUhINbpKPjax9PbwOxs7ZIFU
kmFTjaYltPz7365HhY5X1sXoqhRuMgT6JMujDmz7w2RUe9CdZbOtjsnShMcVgY4D1iCrzdh7uWWE
HumfLNOvWm/ED1KxROAWRnvQ3U599WBDHLCkV/2kFPPO/rzNYeADUnCg3YcYDw3M64lqIA7cPqcw
3BqZeihaTxygITdB5Hm4C8MLAdbY7EnzbE3ZIMJfLFwRPlwfimh0ikxBHvxxUlP32NJ/uQi7W7B0
/Ri+lWE4A0oJi/AhrivqCk3fAhG+fy637tCFtLTEyfQbqIFeTxypnHH2Qj1E9Vpk7DsvLy60gULv
54xzg/avR6Gp9wcaHxcBajI54/DEoyhpoyvHtjT11zFL3S+6LK2f5liNyCk6A8V7OSp7yIWt5aIZ
AXSf2tBGXaYxQXE5bXgpsK1pQE6AJ0OkOiEGrCle2b5IEt2BuyOn9lzbUax+1pLOdHeWbON6AUvN
TgUuA65aXYUMZaKSGWUt4YnhzcGo2/mrWYr6jykZJEhsRxgDC1N1nZGJLHM69NqVy1wn6niwFC9+
myIUQYNqrlr9hL52/en+Xth4Ttn8DuQkyDS3VZEoJ8bMOhFejAzrz0Or1PZDVwyzdwSn4310ae5/
vj/ixvUCXJX9v6BvoEWtNl+nhUDPuyi8tFyIDUH1URjUC6Y8K3ZqZ7/qsavrhVgeRTFkTJdm0+oB
srImzJJZKJdxspUXM/ZyxycZlWqQ1NP0nQ0nMQ4AiwQCuS6L+ZKlWvJ9pHZTHpSybr+h0W80Pmw7
77/QRj/aNxVbe7Gy0XrFH2Qa/U5rUi2QmjohfFkoandqB6W0Hme9pmrmdFTQ/9M69FwCPRonYoCw
jjzcDKb2rR8TDE31eQqBvWV6/dlKOoqqJElxgZkKqeRxGJoBCELYi++0W5BK0ifF/DRokuZSW3vl
q0Kn9OJRzyJhEYrpvRGVqE84mGnawRxMu3rh+p7EBzpVoKzdPi3kIdRycN+D2cgPJiG3Erill0HD
LUqlPSdZiY69WzZafFD01sRjDWvFBw86av6B0B9Aj17NaEW0rjdZAR4BjgiSXld7LLDr/n2jirag
eurQPI1z9XMPl+Rjj6xT6yuxMrwkeVNHiM5wJQdyAt1YFZ770TBIqABuD847AyzYF1frKhfgDKLT
h6RyGvMU0zUF5y7TSR5KKafGL9qBZhcOl1EbCNZl8GWEI5PflGHsHtzYdrmPijDvD9jRpP0BNoSa
I8giPQgmU5XDO9EjRfWdrC7/gSmBLxOSqumX+5v99onB+BOKuwvTDfnUdc4+tMJy6f1ZF5Vi8lEo
evJ3jjrzSS0GFCUnazphT7AXd20kOIvdKLuePA5O8fqNiQXJjGW19mVGXQyVJLMx0bkyq9miJwnA
37eNNvovbw0Mz6hOunwSPW7n/AnCUtbtLMHteb/+McvV+ls4gQwRH0dxYPdnRXQo8SQ8VnajHyd1
11ZvY7XBOEPXpq5Fi3lNtHTsgoM16uZF4+YMgPerj71VxQUWltI7SQ7KizBQF7v/jTcmCK6UIIZL
ZmmYLFfsbxOEmSeSvhiMy8C1+RDaanNA2gBuxrinNL8xEok5UAH+YZZr+ddE2KiUp1jI9GC3D42w
0jehxupT01vx3/cndfMu/FLVA6hjLTA23ofVpEYlqQc98i61rrxJlvVRG7tPXpegISiNaO9R2BpO
p7HGg8AMb9q+WmlWwJJSfE7xqDnKWJgBwYQWeGloBGYh9zw4b1Zy6awtmQlxJ4jItcgrTiGxFaoS
jF7oFJ/DQYTgqxR8TutSKnvyEzcxzDIYBTskEXiNbgqtuARGVo6s4MXKkiQ8l+CIrCAv9eLY6HbX
B3Ju8NsbcOeIuCXj/H3Xy3JHLG5rgYn3frEgLR7e1feUOu0IvE2di0vb+iWaTSd/GECbNsT2eflU
c4XuRBa/tH2uXl+mTThjoLFPxnmTkpnc3gXAHu8SZ67dnRuty+XBoIcGMRiawgCoCs+QUkssOHBe
XxoHTQzhj64c9YtwesjLsZtFn+skHsE31F3WQa3PxV7N6ya042dSgKGtC0KWWv/q+Cqu5PlRcINt
gDF+0lFt/s8ZjD9WIF9GQfoQqhjQT6Lu6/Pk6bDV8NnA9LVspq91MdtgrGZ6/BEKSZ/vn92tGS00
MSB9lB9uDlNleGMo6WdcUDuZjsTE/VNSJ/rh/ihbRwihEw++zSIztD5CRHdFQbLCrk7HLMjwwnmg
vlr7oUdN9f5QWweIpB5cCLQVXtJVHGePHY6LANgvnVaqke9Yg/F3zbv9oe+L8K8cVEKM3VHUErqG
Ewg+m7bJvJMBbB0ggHoojy00fiZ9/QE1TK0wyprdyww+cPEEpWwAGawbUgq5paJecCTdm/fGh6SU
xqklJTAXxe/rMWdEzQnNdftCSuMeyrJozgai/5f7q/sLcrk6qGRYxClcTlyI67aa2WqukqqYvUUQ
rOruUMlubI/EF+nHAkEBcUxJZN2D1jWdwDrKRsITz628fUXBFAiNTKyqCXBAUayvLcZIr32IEYoP
RDyKAlWTYn7nIYsTvwuduPpbVJZQnmSPMFYwe070YzDNghhbKeUJuV2vC1QLezAzVDDZ6vGvwOyq
04z8Uo9V+EWUTvrD7bPsI1bYhntA2Wd2z7qJT1Awts3wVXVmMCaTOY7/jsKs9tDtG5t+EUAG+rEI
OlAzuP4i6ji4TjZiXOa4bfugqVF3KgdDOVUiK0/3P8tNMEM9hNYcrzyqhjyMq6HKfI5bW8GJeybW
DgCDeH5nxukBUoh8sPSClAkZseP9QW8Ll8uoVCzpddKPv0FhUMLNagvZxAsSPcqJvLwkHaB/87HS
NO0xIZSMgpKe3ss0NNZ72WXFi0JB472ws/RiDx4cEmHq9lcPOd54J5/bOA4Wq45eDTR+ft3qGuDh
smRaUwvQFbv6N1Qs+WGOpub/WXfSCTgqOgnxOnhOjc4RSeN6F6VCoy5FIKgKwjw222cHQkN/SZWu
+rdJMwTF76/9xi1HKLI8ECQEC3n6em+1et7WbTqEF4DJtHo84R3k5IXBbKflcUwr9VFMuXcUWjS9
YdT7xyhYvjzlB4JLNrh5s9/w5Z0zlPU9gkurv9TCSwIlzYtz3vY1alZa/tx6RX/s+lE/1bml73Qp
tmYPII9+jEdIBiHyevazZqe51iREgK7bflnkHN5bRqWy9A5qfVpXHhot73wSyDGYHHUXHb1xv2MJ
yXO2iMLwC5aT/1sUz3xnNyzz8GIu7F3k8rryNXXzVDuIXuqvk9SVkgyxbf5L5Riz8TLnn8aKzScQ
HaOGaLI0prOgkfk1DE2ClNJMotcJdnS9s022riAPzvnC6/8lCnT9Q+c2w+V6IHQtk7b5OumpA1gg
ncnDRyMadx75jSMH1g1yO13HJYddHTknmialjUgDdFCtdEqF9dOe1P6f+zt/Y+3JnwAIANOlWLNe
+zLWclVRKh6gTNpnlLe0z/EsxEkNTUUNRPPH9C+IvfTDFkQHirs30X9miLYe29i7jFkZPnQIiadH
p+jbYiczvJW7YCAwpoYOeIvWxC+bzt82ldSR4ghTApdSE7hm5Npsu9QgeuMrnlpK9dEL5+F7p5uI
4/IQiG96npg4uHgmtWenTOrH1KmT4c830NWP0q83EL6eDk6XjYtZZjuf0IoPP+gYBh8bNZQ7gdtt
JWJZANAKvGSgoQgursdqjNJpq1p1L5MZ9g9jDO4pgZzrO5VXnwtumwCiheFzZBKcSSeKVH2ZZzub
eOPEcLGZVPmXqggP2/WPqNNGZkrdEeHz3L6YtgIfra3CR1R799z8toZa2GZ0KNEhvgnzy162s1Ww
sypTRD87MfRHrMrFF8euPt0/Mxsnk40LVn8hkHNjr8IDzaKSloCdu3RWZx6LMKreZBc7O1oyGyeT
MRZAJNjl2/KwdGlcWi1RL1JU8osai/Q84tf0mrDUUZB5vf39/rQ2noGFgrTw/HkKKUlffyuRFsKJ
1NK9VB0wZd8Zm+RrPjnp9HesFUCuzMqLv8k279+mHIpuMKChundAtnbtQorF0QchAHT5Vj8C0Wan
a8rRuaD8OX6lNxc+tJgTd747GGXqh6QAsQ+Zr5Q0JNr2CYyAfJxdrE52zs8NHoNEYykt8R4vXar1
9TvLEO2rXrUuXkz5M+pdw9esMTumGirHRZ2LD3MvlcBCSmjnOf713q6SAtgSnNlF3wSFwNWhcbDc
ccaosS+uUzvyaE6deWrwSHV9fdCN4RmRy7r1DcQgzpVnhJ9i4YSfUs+R7+YuC/eO8EYwjFfNgkjm
ElnIjdfbIiTFivM8tC560XYYHfF9/BHiw8FGFuWk1W19dItWfru/GTfOGBKJDkqCAINvCdJc6IDk
m8K+FL39tZFN+QQXId6pzGxcGShKg3mGE43l0LoHSlqZQ/BmaiLB4r5Qpwbd8Lmfv+NXZzfH+zPa
HAyQBt0XAN4YrazWMY0Wh+2ZenRaVJcS6ZbHxSD24HWj+efROhVocJq0tJd+z+qTtWphh7k9WReq
OKAzilqcZtXKdk7I5j4laIVNzrOISOEqap7UwhjDObUu0pya7OiqZYHyT5Gnb2GjpSJopJY+90mV
ZgGOkPG7vgba5JfTiCNyqRYoMv/5CkP3XvxG6Z7ftLQ9p+q6fM7YqXoVPw0Ulip/hHeXHdTBNfud
p21rh8JeAV4B4O22tEit0pyk29kXhfZeIOglBfgA5zsp0daugXQL4BZiMU/p6lOauAwNZcUotPEh
6xnWGGRmM59A3/T/x/JBUOc9W3BRSF1eb1CkDGurLhkKPkDm5944Xbx08g5h1Go7Q22tHVuTG/QX
aHoddcZJq8gaguhFdZTicWA8kI7TnmXbxmOC3spS/KM/gEPjumTgUSpx4YNz5JLC+yGw0g6DUAox
+tKekTrWgKb+IEay0TgqZI5Zd1VmB8McKWrd35q3jzm/ZAH3LTKyRNurte0iOuZuolkXBxDVy5Bl
A8hKYUcDJtFO8azPQt/LH7aGXOBPy0lY6kurnWODWE0iQsSLDlPtDG9pUYSBcnWKsAB7nIx+r5p7
u1UpDwBL56P+smVYPd0U0YfCcBPnAoFgOKRFG52oJ1nHsgVReH85N4eiIIFw3FI8XneXjUk1QEha
9iVX7ALWtIpnG5Klp6ZL1R2K6LJM148xs6LnQzTtEMOuhSSIwGg0Y6h2MerWOarhNJxmMXzTksk8
ZqlDSTR2Q6SzGgwa5nQfdLfQ4W7GJ/9b+P22DZr7+lSqqaHEwH+cy4QzERiIqP2IY5b2pA4hXsCN
Nj5Io616P8N5KfGNMh7fIVuzh1XYWnDuOqphQFZu08QBqlxqmZFzUTutOOmQKwLTmPOzptOvv/9t
N+pgC7iQr8vbsnBUl9/ye+ZWgTCG821fAF0joIoAmP5vnsYzSYurfMpBMDwoVuF9bNvJvkxTid19
D03zWebq+NS6RvPQJ0P65vTZ9PP+TzMd/fZrsL0RkEFOEOHh9Tk2U5epg/m8hFnkDd8Iv2rzw2jl
mhIYiuE0J1PaKJg5iJbpz7B6BEjpWZlnf1FY005TjIFn7ZdWg1xXkoEGtD/UtVJ29bOVmVb2SsTf
Jcem4M/7QztViT84WfMTLJtb/TeXtohOjQaC9VmoZao/Nx7d3U9WQkbg9xi7u496NUTAhWa1kv/E
udeVgd2Z6MYpljdjp2MbUfoN0E8zHgZj7o0HxTEK7SxcTRiBV4e2GaDv3Yc/HWy2ChAHE2JsAZ3s
KH3phrFFohR6+nQY0IznOTKr/ltux2l2ApEPhisuEKYLIgV9kaB0+0IciG/pSXTI687v41QfKNwr
Xpf7XZs2j/2cjKGfwEmYfGT8EbBDDkl/dZOKDkrbNYjPZNmsFYFuJB2xJ/BoF6TRNHxvrWqwg0SP
+/igNj3/ZZuE8SvSeU3/mCWNFp6jsFH1Iy524La7yBu7L1lvFLp9cCiOO9/k2GrRqTQ7JzzWBsDu
4+QmM9YQYGhl/hfwDLd+ntJEK5/G1JqrU5uTEnwfq2JSA+Dt9hCUk25Wx6TsEYiqkP1sP6h5reTo
jMr5a9tYpXmA6ZF/FKjQK9/x7a7eRVVmqAdY9aU1XjrZabXweztSzZd8xqsmaExjel64UaApBmF9
d3rdCl81u6PajcJd85dlN8P/mDuv5ciNLV2/ikL30MCbE7PnAkA5+rZk9w2C7WASCSS8efrzVW/N
qFmkWKNzdWKHtqLFZqHgMtf6129EjL0w5DGjz2Bhoaw29RCnNFx/8R3RRwKvEvMjsv7su2ENARWX
Oc9XskGsuXMVj89bBLjykRGH14Sg9SILsYcxHpbE1LpbxFqzEbYGKd1XzHmsG2d01wm3KLv4NmBf
qj5maVkuO/Dm6QrfqFrerWwJ2SZPHbMIi1EsXdg77nxBSM6YbKe1Hj9iBWMG8WJq01sjcZxLXRfa
x2Dhf3gWLwt7cO7JaFiy5FNNW+eEepuIMZ76ZcURITAqLwiH3MvWCJlJ/SiZ5aaRbSvrrgXkGC9d
7PcwNFw4x9CSg7VEymqI3spYXz54U9U/9p0/mHEgCyYXOnyd4VIkrbR2QsutYZ+PQ/UdqZWa4oqw
8C8yGEQTisBprVDRjm7X3s0fc2xDPkuPHNvQ1UsstFJtCj7kXaYbzL2EMYTpOMxvNKVRCxaFyrsw
cBjOhUPj5sbWhtgZbLE5JPNFow2P5yRhxpqNnkGPl8vq0JNRvuyFJVXCl7Tz64LE12/95BtNbBhq
/jCki5vFJPT4dy7+cdUYu+1seW9mI5F2ZOXJ4GyZriNXaG2V9XRng6HfWx3GeoeydNP6skURkWhR
6/beElvIpiH2ZQ5Mq0od+Yit7dFfT10WJFhiTA6V32BZ2lvPVtK7BG/rP8ieOd+jv4iSQM9uSLJr
oy0M9+NcLGJPsQqdPq+zDqZuU85TfzmL1EpuPTPP2+vCUV4d4TAZXDIp74tNqgXLtQr0+ctYrGBg
CAcIHSiMxn6jMtHrdys2TQFLId4wrKSl/dVgBCIi9KrBfGH5nT3uGER2VzNAgBuWJGmlYY3vCy6S
ULn7u7yYYVImY0Mi4opIJEwsY4R51hbV/URWI4IHe1gn5OVgc3eD6sobDV/3ZD8mSoybAUQp5aGT
i4P9W16/VXVlwDteuGKNszbvukbU00cjG5Jyk7K83K5DX3jIXTT9s6v85hZD3d7G3rLTDbTddY+q
FVhqCXG3Xr3Q73vvzsMYzUbvgzPZlaFw2XiDgq9/WFuN98NK/fa6dXm2txn7AWTRVviR7qLTiXAD
b5bItUjfiitsDZd74q/Esk0t6GyX9Wrk5MCkc17fZ1rXGzsbhfq7bFgqb8u99YMbNvtliEg7G29V
UqdzBCdwmq7V4kFFwxXG62Mrb1eBVQQOgGGZL50M7UbPysiry7HZlsJ0062qKKfZ4oyh3FgmhvgU
JEa9dSTpZlGejrC/RmE6Xwd77o2wGswSA3i6uBAgj4d3ITYs9JayfjvDfPliaEP+3fNa666UeMcg
Z6yKb3nXTt904blFrMa088IJZYEeT8NivwMpL2CmGquOSIbn754NuZNxMNTLp8BoknejO3eX9Vwt
P2bfnZkal8vwYaTvZp2o5r4PST9s7idzLQnNLbW13ZbSqD54Vqc+qcTI34ElZwTeiFJtcL40CMTI
R/+zI8CMCbitchFXWPf8cH3mAheJno31wRiqOounMdNva18TzQF/5/xmHfzJjQSM8iTsR3LmIgyl
sg8YbyuPpoSnOip0T6pDD/2ziJl7u8tVX7vOfQYlKCEcYvD0EBPv+cfkM7HBSYvgKB8x4XWLAbId
Oq2Dy3DpOumVXVZKhKhaMnzal76Nk7FjPXOEtwIF933HLYMe+EYyb2HK2afzGmlVkX9dVbLaG5oK
soTs3u4+j2ltqPt59uVHZouThhSpxpSncjJWWpKVNO8wLCo7+CRN1KwbVvB5Ghf11SbFxt6wFEn9
0zLOjbNN2sQgqyFbdHvTN6q6MT3ZfrJw32OTn8z+etBa8wE8oV8jx+qGObRG+pewNvm8naqX3I2b
bob2EvblqvwLD620hTasG9tQtGWOLQS2b5iau3X1ZlrT2QH6luUQJZ2eHCglvQeXZk9EQGzJe7/C
yDbyl6Zr7yghTfaXMleodoMiqONF09avlTfqTlgPhKzELRQFekfPXayLuTf9IkarvxibWStnfWeO
TrvvjN5zYq0uxuyqNL31bTvWjb0jQ5JnHNrT/LEt4VNGQ296Q5T5gSi5Iw0Nt2ih5kJFcgjLo15Q
NwS5rcvewT2Unj9N1g99mnGWAbzat7LOJyOy3QnvxHmxpJahyU1W91vVd017/3rZ+xwKhWtyxMew
+Tz6s540r+PI22BnwjhIT9oHoRXDFPe6gMxoLbRAYaon6WWHJfRVMXhGc6YBe6H1wCYKgyyqTBhq
p008anG9ZEczDkEZHIu0NL9DDSxD5RbnvEleOBTkRbBeHNKZhp32eizIstR61mKMq6c4pY6KvCTp
9kuv/rHjDyeEIT6gjm2ALp92sLWlp3U2Nc6h6ixnk+Ctvk0nmb55/c69gAEcDdUAbk1QqmeT3bqX
gz7Uk3OAQ6ytIUIY9XFmTXpnJVO7dbEO/vr6AV+6ghBbad8QiiOoPulWR7ut5VQGEDKpKzfG2JtX
U+Xh5FWKc76iLzyVR0N39BxEF5BidYKnziNCQWIHbZae2mg2K57Sm0QtSbXvE63b4cbnk3PUTxV7
ozKyc0kczy/tcTxxfCJBBvBuODlTKbq8SusaQmif2ltPz5NLs4RbawejHmOmt5zBdGl/X+g9CUEG
DcQJBdLcyWsoKfPX0TdNLAYz7VFhcJiQ3cC3CN21tcqobQddRH01jmPkSl9fQ9F13VWTWDq8rIoU
wM2SIrslxYRwaL534T+aHRlIYcGMowjtVB+buNXZU9kqrJoookYPHherXfFnO1pUxaUnUgJtbbO/
t9NRm++nqjFFpOzKeRh1YbNQabmA2LwqF+PmhKJNx1W8IIFdoqhZ215RN42YytAMqFzbCDPokws+
JVkvlX1c6ansjTbOFJMZgQnu5N8m8E6Wt13j+flGG6Xyd3NTZnet0hf7c2tYs0WQlYlPOgWlkUYK
wA9HmIwNLo1LFWgy1BGoJTs3bSeao8To3gZBVx/9pY9pWTeFNIZ5D9XCxOAjr2bGLI3U3EjX+2SI
7dzCUNMvdM3YASPPIh611HG3eTAbVUwRVA0YtbhNvW9mj5I7Nc1C3YyugZEHaoam+ODhM6eFPh6r
+SW65UZtPGUrTIeICSeay0L+8cGmhb9dZzj2UeH21hCpoVjXKLVwkA/dDn4DmM+i383SH8tr6NzO
u9UJijrKAlSrmzFLDbkxgrQm7hvjd0jlDAfsvRrr9XGeV+NjgrMPW7FUKr3SDK+rQuZb7D22rCW+
KrnM2x08vuZuCI7ULRxJZECdZM7Hv4gT48YkCgeNJ2B3Fi6JtvpMAVOlbfqxzfvIwzIKrGJwii6q
VNC90SxfsjOwj/VbrW+4BpGoF+t9pdxySEMZuFMf9mIomxuZ5E37o1jb6t7Vc5f2wbEX/zI3/PQK
G1FiI+mlxBDB3EkumlYQ8xpUmo8DpV7W3ZWczM7ZL5pL44JUW34MqrJxkXGYDu8BJID7cRrcC6Vm
M9h1i1EgrpbpctGXTluHKneScTfJwljj3vXLhyFH9YcR4WhnYTkL693gqOATbU7xbg4a8zJlEKlF
Q+bI8kr5sGTDtq60YI9Cfrgu7QW55SRWr9hjl98lUScYFGz7sqBwkJCR65jMzUGFvKo6fkuN6d+I
DE8jSMkVXmJdk1YqckdZP9o2aXm8gmXw1U5lNvHerMreUGzpzCPTFHkKvgTGGpkIYRxcE+vx7aBX
trjSSywa0DEuyb0t5Spx4ffzB2pEr4zc0lnfB8DiP8a10ddNk5bze7HOathpyM17bMmt42cWcy62
oh3dt+naHxUbutcDBFVOdaPGsqkZfDrWN1qAVbtepmB4N1U4u4YjEmd9U/p5I5DxLJ63S/whB+6R
RFNsa7ga37XSVQsKF4iC4WhJSxIq4CxvsbxrqigDYzRDixgDeQhU1e7yTgZB1OPIXUf6EqR6RAkv
q8s5h6iG75aec7OGHuHxGgxWHWaalWxyoZIg1DW3EVs6OovujjRpbqrmbK0pG5huGMl8OZjjUEQM
HmaJIlgx0vbqfno/5q3PiDMwu/dFW3tmDK3AdSPDofti8lSS3Exo1EPapba5c5p0jpNiVNiPMcXJ
oj7t9INorXncyLbVhkgssJsOs5mSRmCMSXFHz+1+luaQtWe2iOdTFUz90NaDVEPlYpd4CpyWBipz
jFmsw3qEUBgFd7E5psE5fPb4MU8RaQ4DYYtND+z9mRWM4VU0JU1hH2DGDkU4OV13G1RF1fI+T9V3
purV7dJVzk5kmIuGgVso96ghNbFOtIpPrxccz6sAyLOYmepY/lGanp6zvxIw7YGBHIg4qq+ChP5U
M83hAtzPewPEV+CjGAyhb0uxe/3ILxUAUOZ+Mk5emMz1ZdOZXtdZh641/TfzMBv0GIvc2oNf3UxG
op2Zmb14pscMaGhauIiellZ2hrvhpBrrcCz1wjro69hvrHxbJvXnJJDuAy2SBKtsx+3rJ/q8psM6
nYLuSDRHanNagGvFiCjRcs2DW6YrFljOEM+m8EG19OXMoZ6XOBwK+AoDNHQbxBU+fYKBNkRROKl1
gO6wxqXs0uuexewWc+5iKyxGnqPrudHr5/fCa3OMmqRaBdeHsn+88L/MG0Z36ephLfRDbzfNIRiS
r86in4sveOFpQYbC5SOGkfSl0zmuGrM6x2BfP8xG7zaRP0zyCzG7/TVe70Gz6fzcOaNofeG28bQg
3eEfOESnnNbcHTBAT631sAhWUN3JcmyUqnw7aL48w1h5PiM7BjfD1AiogwF7T24b0YvmWDuDcSAb
ZN2srWt+OVqL7dC02RctjgwR/V2L+cBAl4996pkV6YVri02Ui/sFrg/wK04On2ei9ErGNYcRF7hN
O0LhFW6RUJauRTRM9v/DCwEv5ViG/zTcOOXnSMEkTPb6ehjNVo/UKmpsIPPx4DhjeYYE9twcD/IA
D+eResMFZll/+nC2jjtVzuDqB5nUvNm65nWPR/v6JjSmrP0alGTlYIxlVSosikArIlq+uUcp2ho3
Q98IpI6ePhKTPAfVP24u+Wp0lRgHHkfsp5fBbvrOHai9sCbNnbetZS1fjHEuRDz5yv6qDICTM2/q
C8sDKz28KIzPSDg5nQw2JSo/1xOIMmBbHEa9m+NltQhkdNRwcQw/jAZkq6+vDs9fI5DNo4js2Oc5
OOU9vQF1UM2Gs67WwUnqfmNMFTOliTFDgCngPz8UR4JZDNpCkvHpCg+P0s2Tkh3FqJyE6do0lDvc
YtxlIwaMAs5czOfLHkse0je6dRYmdGlPTwxfdYLgNN88rCN8erBD93rtbefM0vD8lsFig4OKBg2i
FWS2p0cpCOVsyibVsTXS8+vWocbNTeleOQty4lHXVbRYpfH4+j176dQQ/MEhJLQLr9mTg+IjmXh2
rusHAgLlZWc34lAHwznTuJdOjbcTjiIIy5HY9fTUfGQ0pk1q5AERkX9rQnNgyNZ3d0Kk9vumCfQk
XDKYqmfqgJcOyyIHQYcnxCPS4+lhe5aefM0H/WBYSn+j5QWGNaWTb0eGYHZkCOQJVAfF2Jw57gts
GkQpXFBeBszJeGieHpgHybRHdEwH4GvvKIFpmcyWrb/e46gPp6aZWieJO0rQrcpnbMGMXspYVJ13
Ls7l+TvJN0Gcw3z+mEV/ut9oPfoTQzZUoMsqtgmA9sHUO2djNN05DtELh8KoBJTuWBk839oqr+9z
eRzP2I26SXK/vxFGj2NJpZmbf/rQ/txSXBhYhAeytTy9vMjNurojyORgMhdoYi1xmIc5tTTOvJHP
Xw5Et8cI2SOphcXm5LE156zMJcEuB2cu6iu4/lW8jKZ+Zi17oVqlGEAIiagNBuvp2YBlVpqjbP3g
zmwEqGmQ12znpSjMrV80aoycfii+LCBojJK7Spx7OX/SKU+6FKJ1juigyTrw7BlBnGEPqbsYVHXA
kGGHXTLqFVHR8zN5LBUd7TLpIZR08y0GFozJ0YnaX/GICx4CV1lfdTFPDwmx6ETzMGu9GRog+2jO
jnbiE9PLz8KazPHRNAbwpJbxfagP0GgPFgYHtxYN0aPIfOeTMvOsiQla17rI67zhc+sU66XViV7D
uw6NR6wWEJszL+sLJRGk3eOGdTQyfhZ/4xR+3QnIfgeLYAOwthlzci1l7kurHaEzG/avP7ynrwmS
MP84INC56Uf61/Hnv9TQnbTMyncR5w1j1jI4Y1Jva6WKNJmpw5lDnR7rp74WajAEQljqLDpPj4Wh
mPQBJWfWoYKJXwegd1Nq3mzerAIifRS0c3+J4wJhBVqaZ5/YcrU6dMbAvqVa8a/mFc5LiJYMd72e
EbgZFVPd1g+FnSzeTQMlOGrhJj/OCeHw31qnDK70qe/0OfSbzHUBjiYHQ8PRMUSMkYWT3XbZ7DA1
b9VQR/MxYytKSzdJkZt7+qd1CVbSDHER7bdzqeOUaqqmnWOtc8su0o7qq5C8MSTW+to26X6Y9fne
0cwM1qx0OcFe+n4aZ8WkqrtpmrqtM/fjcmMnEiCjw+o12NtTkFt3jZkWbK/pKPA8oUhVByC+PN3V
4CPuHp7OQnqfD+z74fU7crojcUPYFwxmM6TVPpdLYrFSarwXwyH3lY8BBG5rOytJhvJyZPo+7kEd
zYegzub0nDL42Z7EoY/M9KPUnYoJstjTZ4HwFNPWNHc8WH6bisjPFKlK2VSnn/VaeGOUkSCiXbg9
DtMHo9eMj7ytOJzLcoUt/4+vAoUbr5rOaAdq6/GV/OUV8IYCVjzo+6HrkjGusVQIC6NwvwY2jAZX
SRXZXpeeWcx/nuCvyxwXgPEOTDk4c3C9T5m0BAcA/Kl6OEzw5EZadDe4NSS4HKZvEyZnhT2DBmdL
UuvXck4RUjRp07uxVqgOzo6RFudsAp+/nug32F+Yb1EU8f9Pr0NW5UWOe+VysKs6uE0HrTj4+mTF
a9OJM6vc6VbmoWrCr4kHgI7AfMbvLVGR0vxOKyOgodjbvSwvFPS73es39qWj4B8DzR2/LuzAT/AB
KYI10cxRP6zlIONsFaiP2/Kc3uSFR9kCx/qZzcPFe0badzB9mnzBkp0TiH50GtfxCfS7jdcMRmyK
Y1Q9cps6by4DrXFvjKqaziziz99jvgEYGughfhlMfJ/euXrq4O3Yi34YpjLZw7jL9w2C3G3uJd5B
WO0S1W66nikUnnW4x5sI7sIbjPsp7eRJ3WONGN6VE2aLxFrCzzETj5haDY1zth2qWT+MSjQ2Mwvg
XsNcOqz5bL25hG+X9bj+MZvJvFTz4Enim3Lmuz2T5//8bjgtIHJgr3m2rZVpgHdH1q+H0ijNy7qY
3OMwyW++eCupNZBaRjnjFsfgJu6OQws4QcFaHfSxtbMIynVaRbBCsYha1FTlIdomae7bnmoj0nqi
M0MX0682snr6lCjJJvfesjp3DluFFU08mE1359Jkz5EOieMTGcOdwme7GRmggOw/Trz9t7PMijZM
juVM2PaNrEI91acfxFrkYKG9V+Sh0zMuCEt49nc2rvaf9KFX54KsTgu+46VCN4CDDLfpuTmo7aok
D/puPbSOkdzoTuVdySIlVcNeRfCtgpX3g0zjod16deu+f/0NfWEVBIYGk8EeACj2We2MoszseH/W
A+TdvN54i+n8ECleFaEtpDcfyVbJbVMMRRl1LI5VfCwi7st+JsvBsHvQ8te/0LF3froqWyaOFWC1
x4KIXu3pm0S6Eo51Ta8fWLAnjSHLUozYY5HPZlgYSYd9JpgNGTC+ZLzYVk5FqWvWmS74hYUYP3oK
cBYvcPrTrWG2tSpNlnY6qLotoDToy0bXRPKOQlCdWSJfWDlwAKUeA9ynWD6VedpdklDsr/NhZUZz
2/SCUbNsVDSlSr+oWPljKYry3xf5P77O/yf9Xt/9+3p2//Wf/PlrrZY25007+eN/3Y7f235ov/92
/ai631gQvj32eV395/FD/ueXnn7Ef13nX6HS1D/607/15Jc40p/fJH7sH5/8YVP1eb+8Gb63y9vv
3VD2Pw/Adz7+zf/tD3/7/vNT3i/q+79+/1oPVX/8tJQv//ufPzp8+9fvxyriP379+D9/dvMo+bVt
+736mv0Gn/2x4uH49yf+9699f+z6f/2uOcYfR3US6lvAF+g7Ntvb9P3fP7L/QJcLbupbkEQsXCd+
/62q2z771+/OHx5NKEog+mvUdyjWfv8NFPz4I/MP7Lbg3dFWUHH89Lj57y/45J79dQ9/qwZ5VzPh
6fht52mrwmLhUb0g0AEdOvqeW+bTd6XpDVNAsXUoTJIRWoK2mn202L6C39iJ0Q4XUNYOBokzlwhY
mumT1WY2iuZeMAHBOnON6hluXdyvDaYFqiYkPEytNN1BHTLsLWiG2OZF38tN76zTvu7Nxt5QBWIS
ngtXm5i1p9gTk/orwr7N0tu202qS/3w7bcJU4aAbJabKYDsZ68qqDCf5UBOe9iMgo/fjqCQjyCJR
vbNfvcSeo7GVdbNh4JnoO3vpNLVri2EVCBmyZH7HnMi9mLqxmyMufvuJRw1uilH47pumnq03bsqm
spdLXXwT2tK8FXogYDGm4wS7OGPsaPaMQbp5LLQbr5rm/aRbDRSOrFm+S7PWzbjya+/rUJvZA/YJ
/lvHKiWK1dpbzSs7MTQrgnC/JlHNjvWB6TJsWiy4MXOHGSy/GWbiyo96yiz8I6ZREI8TzSb+xDdG
6z3kXpwHU8/DPElfHRREiRwJa+rdmdnvwAyerHn2+vxOlykkZBEIOaEItAbuYjZC1PCLQWuu8biV
kmst1nY3kLMDmpqlzQVoc/MNVFLPGfVaRbNtvcVnqliUFmho0prLRgVrfSMHNOQhUuFuIHjaAu4e
VLnKi9xIpiMZZmiYrEu05rskcMRtpcaO22m6kmR4CeMvQlHdf8uC2WyvBpFquJrgevuw6Jr/WJmT
/c3NKuaITJqWj3ahpfcISwrOxscFaGMq2x3CGWg9hWoOqgjjZOrYlxUCsGsbx8TvadVU8lY0nW1s
yVSjW4DWNxcfejhydtzPlVPSGFvrHJoD1zas3FxcGxleI2FOmwOxoVSD+9bz0NYep9j6gcYrNeJq
9ig0YOsqCROHSOr3LbEY7CxQQ6Y5bBTvWTTC8XrA2F7aYdqm8xekkDgWw77MuzjJl/ZBNrMRz02L
xLuVrv+mzvJa21ojO+Ibg3ChFkeweiLJobSnH22fBPlF2RVZ9sgC1vu8BInlXcpORwsiF7wVYmra
rggRt7rJtoL0T1xUR9EWyXWuXGqPshhCo8x6aNweHoRR0zUgA6JI02K3kp7yoONr9L2pPI/ISddT
Rmjim8rIwrImyb2y6v3spNWbfm3teWtBleVpEjzvce7Zax9D+LH9jZor34rzAnZbrNHr/9BEqhRP
Sa/Bty98s7tyx6x69PBSole3rfadmCwsH0jCMunNtNJfowr2S3M9ZHU/b0xY+EaspTomhmN9HCmj
x1GhhKy8NUyl5/sZsvFuhtMOX6nUxzdr3SQPKkvbI87S+zdS75I2ZuXr35etzGAkm5Z4j6WHwGPG
nL37VOrBW8WE805fNNjxGJlEIEVDHfN1siGmmqlhZEkJZ7jJhnrgpYU7wAqZ31NrzY8JzA7/4AdD
Wkas1I0MrTmnTkd2Ut1OPt7BG3cyeTfTqpjullIZVgjbKbEjuQhBpdgy4omgRQQJjyg6g9g3BeVm
XlTePl1djPlxH+7mizIZ5jH2UQbx1BPEUGKfPHp/tvP/aEf/2935yY7+v9z3/3/c0dlkX9nRH0tR
Plbffjt0x391TzZ1fvO/N3XvD5o0WlHQNvu4cf+1qbvGH4CdjOqPgzKauONc589N/VgLHIeWDCvQ
sKFCPYKmf+7qmmP+cQz3Qf7LR8LrMM3f/8G2fuJzrTEGYFqFtd9J99/mA16yUpR7HFZv52xtQnQl
OZSu3NrORMl+1juhARCW8wMsHRHV+TptpTLcaEnmJSIBItjpKxSvUU+Mj6IFyPjlev5ZgPxacPyc
a/1Vm//1zbhkv+IzJFDpY+fbYl9ambw07UVdibkl9ha0/BrmYRLpbeBQq0OwN8YF2Za1fhg1VHuo
65oS0ht8Mnst01iHYLVNzLyJLRD7nVf78wZXJuvtmW/6VPr51zc96cP1enBZLYXYD4nhR1Y7tIjm
FKb6nsi+6qWdXbr2XG/GlcF36CQ2pU/TnXWh+Lujn9RjaGqSABBX7HUYdFvW4ynW0HZt/Ibdpc16
ue9qVUbZNKlYGRPiq4YExddP/Wkz+deZn8B5NRnA5IWaYr9WKbuhcsf8TYrg86BBN4sc6F5vcytf
grD3UN6+fsyn7dJfxzxeh19wO1zXdVNDx7qHYyi3E34TYe1X5XWd6N9eP8JPJskLj95pOpLPkEHq
6yT2o5Fml6tqsg2TiPq9dPNpj+7pmBomxihIFz3ylKz2ch37rZ+uN6Kc4sDRcFu2q/k6EN2XqnHt
bZ2bwzG6OTkDJ/50RXrpG55gXJpW1ij/p2JvimI+pjAUG5cRwrYEttlbq15doKkRF9jzSyjxbvYe
ZB71ltEEBBNhR7MkaRcu5GfuLDETEDIZ5o1ah/nSatRy0LsAHlzjdaGcl/4M7vo39+10wiS7Ke9L
THL2azKDcwZg8uiAxl2lvHev37effhkvXZUTSHfIRFriTF3vSyRM4EyIvrLK1/ZOqebLkUIqNEkR
2GkdYpG1WtrD0DbYGUhjDPV5MN74bb5sMvxub2vB3qxhLnffV6m9T1U27L1i6SMGqhWeBGmzs6Do
b+a5HndOZpBL0Q3GRpQLklBzxmQoMbdjjzetPQ7NgSBddFAOp9wS33Npp3YD3w/yL0Ou7x3hEtcm
jjXbKW2tM4SUv7vaJ+s6viXYbqLl3Vf4m0ZHvWa8uGsLAX3xtq9f7hMk9H/exJ/Jsb+8iU1LsFSw
zFxur+i22M3piJRxZO+r4Ual8n5K2k92n1XxhNI6JKliOXOjjePa9tKNPllxEWwOnt3a9V5AmwKV
cwrbjSa8GumEsvG7xHqyoncpPTf2vUUQ/KUMyMRBT4fYYLSi71em3eeQ9L/9OidLsJqR1a61w8VW
0rqaVjGSZNXlcr8sDtS/yr6o/LTcNMw9aSHqaaMZAkVT10ATJ0rzzMJ4gq79dT9OVuOxcnjddaPe
p0GaM8xikCBGbDPaNPnQWED6pCkSVaszyUTK4kP8Cvyd7xNe+foD8RQh+Ov4JyszmKyt0eaWe38a
vcigPYvTumwuK90vKVTdcxy9v3m2TzlWOOnyZo1+uWdcJaGIuy6bfcAExWjev34mT3Gy/zkT72R5
bXHQXRMViL1g6h0nRLLFhdAC7qAxwHUsjE1hLsb96wf7u/fop5Dkl/dogEm+SuTP+xlx0XYRrnhT
Cg/n1+OqIwwXWjAWLwfNVj+GwW5jJJHVmTfJ/Jsd/Cfa88uxPTr2ZWl6bZfnWXXRKeAGvfbXTwsO
QNfKMCoEDzTxkZY5CA6UCXtaN0ZAa/pz54veU5GFPRc+ja0pD26qJUmsuHUWNNrOJLeaXaV7S+YG
OLgdqC9C9+WDnWdqFwxYpEUaaXMlSGszt3FuL3h7W5NaQCRxJ9i9fnkhMry8WnjHu/zLOdLK45hN
aOOesOLlG2mBSHAazvzCdVYt2HYO1x3tjUvkxdCW5WWZ6kgF+yGZh1DZQUnKDojJRriKnACtE9eF
O/Hw5X3iRuXoi+u5bBEwG8Wif3XMPnnED8IgxgiRzifU9cOnTB/TWGY9EluogS2WDRkifoyMC+L5
eg9y4FJlgdi5CZpm3R9Q4dZBYkA79SHlhctsXncDI2QrKc1hw1grOJRL51Pe5Ya2bsiHRuyrQxOY
Y5cKeOdWpHXECGGGO+04vA4nr/JuU8eXC9c3Ky5zZPlGNEPMd7AMNrX7xW4F+Jgm502PLxPZ1vis
f0LL6F3mA0PhmzGojA0uAbYVkXSdktdHG47InxwINwoyr3E3marSrTXXab8j+dl9bw0FfhhLVa8/
NISrX6ciDzZmovnOvlkq603jgyaECH7sq7ZwAxLGAsfYGHaSKw66VCjaR2naYVkP7QMdLzrWIOP0
wq4J1nYjfat1rhYMpi2t5z8CnOwHq7wo9ZXQjmrODSArt2GobJhD8VgAPL0nSk7cCtCOQ1OV/c5J
TZAxxgnceaYtyg/HUmULeIY95ftu6XItrsygJd+OPOvdKirjwdVHxhSTEvgJTIYrbt3CC7SLrHe6
7+h+yx9ToYJLMi0VugPVVRtqsHoDRXKEPJAz8ImaCn17lDgDqlajnf330l+5ywaO7W+POfUydJTp
Q3vJIYlrKyaQADS2gLBlBQK71dGQDxPCJ1CiNbfxIlAkkYQZER0SQ9DMesDxZNxbvmj/L3vn0R03
km7bP3TRC95MAaRh0htRlCZYFCXBBRCwAfPr7071625VPiW5usZ3UJMqlZAAAmG+75x9PhV1Ubwa
peu+VbaG1oA4maX+RKODNrejVtJobXce4oLqRnrv5lbdRkaj0c8js4j9vEmv+oHGVfWcmrKG5C3M
Ut8jcaRVYCGr2iairO2LVvUmNlOi2rZANVZKqb1bs3WU+VXvLIEF+k6VXQhYXSWxiyyeehzyg3vY
r2zJ6lGHU+vnvfk42pqZxvlA6zg0llrEU+O4MZnn8Bq6AAYBPvWYqkuyMSgdDiFRYlRACg6nYZIW
65dgcdoWi9VKlLuZzMNj2zh1HdLp04qtPjZwX30729nzRHQVGTfDfWowrqMx8RnsAgwlidbNENrO
dKybGoWz6SR9qdAb13avEYqxnfu2KW7xlLuPQDjHl07HMbUBssw4ZOiksTNbbIZc3Sru+yz7ZaVx
idDjW2sxznTeYzI29U+NtuGbnyoDBsuinB9k2Lh5ZBBhRUWwHdUn5C7QOegQBN8G1Q8Z/h2r/iFT
u/iUyx6UAxls1hgLe57tECjiYoQtFvbXVk/HmxF/6edlHsetqXXjk9vlDValBJ3+4Muk2SSOluB+
yMwbv/c36Qx6JGzGMf+J4KDZFJXvhH7mNAe4CfPTYFTUGOeial9J/6SumlV61+5NWSHxh/ooYiF9
64vqxznbYLE8TJWeXbRD0lFohgzR7P1ZSJqcSwH11xaeCQ3CWL+VQdcM+6UnKm6DEEa7SvqV9AIm
hQoenZiZNYfmCxbnpTroTaJf5yPi+HaEnhhaYCmebWSMM8XPxb8ywJYOG1p4YLi1iYpomuQ3IJK1
mBfZ7p2WVCNEYDIfo6BcC8qb3hovVS6YKIYl3yvARdVRcx38cCTW0A1R2/pblVK7DDmvOyX8v3n8
1nIiqLd+w+QZNp6RVpFL4e96CSQtY+F27hQS916EXe1lLJapTw6P1thfdEKBXpVAGR6K3kTMFFRt
3oRuWTKee4W/kjmcOTPK2wArpJ5lzlUw23yH7y+BZzZM7slhoJ0s7PBNx/50WJAj1VZ6ASFrwfZp
fSS/PlZl/rAjd0+qNfNY9VVbSbmnBtnR61msfVosH5tqz/z1Jxv+fDVlsHpmvZ8rSVO2LmnVBNSV
RyeFbFXK/lE4AuwLgB/4E4EdzYnlHsaOrWEg82xbGkhdfSwPYWFLhxrylIF+KvLnBprLTjMHctkE
+onC8YqQV8gqiyvw0Np+f6N3hf03t+juyUlhptyd5MMq9njyiyt6MsR1FOggCqS623yFTdCn8vi1
Bf1FyzZ0J5J2BjKiPlKvUlX843s6OSN4bOOq0odE6iyFflsoO7mep6Z40Vr85stU9TGBjume1M1s
VxAT9cFZ8ZeU+0/j4+RssIALUdlo5/uEjOnvRKIPzjbHgmZk3tRcAXpyndBJx6QNVVtNnwbH7l8H
jivUI8dF6YCQStQ0WDQhC3nrXG1mY8rpO9mKbpQHL+aZkz/tF7znCupAL9InTVSoKGCfyGDjZsr9
og2zwkzqEcHQ2lbCBGLXHwFxzzzXU9tBbTeFZHLN9tk4w3VbsmOhCOrsZiSl2QnnNnE4pxJ1Zoe1
ntTfs76Qafy3Pu/TrKMVQ+vgWpwfgtqtvrjpvGxoT8xx0RT/Xezefw5EJ5WVbs69rvX7gp2bGc2F
RoBJbbCR1fLvMwqJDz6PM/PUqWI99dZcS9umhO9k2VcpTVOaKWy/J7KWP5gKzx2SvZOJqq5XVxPW
LPaWs2bbbsrsSOQWdW+oBF7ssfxEs1Msd3VNWigCUcjn/lrsdNI1f7z/uk6UVP95mCeTmUeocqCo
UPGV4e5vkmXZmUGd3RnlkN+36UB/9KjKrY16pLRhOddFWzn3a1u20YJ+dN8k4iP8+rmD7sl8VHdp
zsAcSqKc4Q/4AiBBpTsTSWdSi4xKAnsPFvX3alKnuA6qYV5ZDKncA2ee6KanfiQtqW2sLpEP7z/b
cyPoZJoZFkN6c2cdi4wo19u0rNnsQCYrJ8BE71/i3Ep3nAF+O002yIMVVAVJVRGmDqA7GSMONz6g
qJypobgnlQc/magFeG69b1uni9B6PMmuCi57MS0glD6MzTkzXZ0Knmo1HYMLjXqfzc260Qd9uhGp
dp02y3pFOA3FtIXP2wWnhbk9+ShV1Toz3NyTaaSeq9nI+lruq0Rvn0s/54ZcreBkogl7fcktV89C
lLgph94pBeff4Za1CB6s1i5KWq28GkR35CAlefkT3YR8lig2/LB3VaftCqmgwNW/DtTawly81tjt
Li2nlbulqaa7pprVizfnSYn4uyaHyKRXEeM9ypLQSthu7nR0XkdqQhtwgvCX7t4oITCg3uvIfZ6H
Xt3DbCuf66Wi62TXrfwoBuDMkzkVfwXDRDdLlMU+kRRBRLk2OOGH9coSfh8VeVm8EBKZfjDIzhV9
TuZAJLhWI0mG3Zfm+sOyhnt0Mj3HlwJdvjJ2vT+Jrxj7P5L/nptznZMJT3eLhZgpWlT1mF0Z/jje
6zBguSBKB8/Mm+0IwG4rgvI1WT3tBRGIHo6s1nfvf7FnJgXnZJIrjUQcJZ/l3u6pZBWp9DY5/cSt
WYn8g4bMuUucbKs6Wi7+rOpsTytuvEigg2DszOWlcIkRff8uzo2Qk6lt9euyakYt3Q9WZZGF1qoN
c0R51XRGczG3auQAaGtv71/szP3YJ5NcjcaMkzv565wd+8ifdPcC/14QTbPubd6/xJmZzj6Z6TKv
nlcUC+WerAJ5Z6xH5koNQ2YAkLJLBmyy71/n11/4h63nqfssGFqHZBa2R0Di68uiWayod2USG+hQ
trVmadej35eHXh9vDT78O7IxiRQxZPM81qbxSmazYBdp/Kg5YpDXakgogPpTOhX1XiEITpq9yFpo
p2n5mTBoF/Yk/A0OyXU0aRqA9TEtt1o37DJ5FFE1lbNRPlGj9ajK28Vw3khKWzjh5gOnD8AkSqZW
qHtZG46SDdDsZtV9zevdJGXHckyC3GWJKSLqe9ioq5t8PWYwbT3OoB8MtHOf62k2KGYriZLB5BTg
A6TLilpCjhw6FxiJBOcm6BpknanvO21KtqoV2pe0b0dYhELfv//Ozox1+zgsf1tjYcVWwWoZ6b6v
vPQrWLb6cTVbEZmjbkQKOl8DxcVWP96/2i/B/J9GyMl86LVKkwORTnsxePq15/ZyYyX1um/6riMQ
2cx2x9xxTo29GdueqjCCURPERG+HCRzciO7+pyAjoaWvoBSNTqdv7QnedA9L6atLq+XYIiwwHwkz
5hiOPmmR8oPP6NyjOplbAxX0mpeP6d6b5x6aY02km6qXm7VyPg95md+vggLH+w/q7Mg4mUkXopyK
qsH0ZFacxSFK9ztdDMs3Ty3qMle5Oii37C8zkWWPU1lJ1GBFH7c5Gu/3f8HxjfzpTZ3Ms0UZ5LkG
O3bvHWViC1x6EFBAZt7/2891YuyTObbtuwBsIy2L1Egp35oGiR3rMeCP4IAomGfvstFmE6nZWqCb
J9WQdDj3v+JA/PtUcBoCQfofMM2GbYzuCCQN41zHelnkMQ72j1JWz0y5v+wTv31WFJ0K8L1atvdA
sb1YgKKukby99f5aq4jayUf1JuPMoPy1//vtQv5SIydyvWxfeog/QL8u99a0QjvpBhDTMjF3viP0
7SRQSRJUnd/X5qhtyHNny+c2BW0MavuIZqE8E2lvHRbHrOPec5O/+axP9qGIja1h8VmuRVcX94lJ
OdhYTUHLxDGe3x9Lx6nqDyP1VGKfL74cGzXme7wDwQ5RMuY2OHy39mh/5F44s42zTqatfhL67Fk5
l+iL/uBNBjocrQy2JrT1HcQyEwylMW7oGf13wWr/GaMnkw0i2HZt/CHf8/qGyAUrc2DI9hFuko8Y
JefEN6f6cuTBqbJFQIXK0zLQvW21U0Fn3omuAz6Qala8tFI9cl3gL32e7XFIt5GT+iv64xrWjW1A
afNmYpGDWcR27Y4RRYQh7rr5o9TRcx/SyTQ0Bu0w0RzKOT45VHMnslqWwlu20qXL4+Vru3t/EJ27
zsl8RKiNZnop83dnLA7N9Gq5XGWASplyWpRVy0dx6GcGq3my3QuqGo1Y6+RUb0fMU1BBQi0JtE03
iY/SA8/M3L8a0L9NCZJu4GCsiBOUmpLNOgT29dDWywfrwrkbOE5Ev/3thqtQaVdBve9IOQphdcDo
JPoy9he69u+/i3OXOJkzylbC+SNcaV/UKT0lSCs3fbPeIuP9yNd37grHf//bTaTBMvpEy3MTGYCK
ppRIzGS33ikFbff9mzgzoE692FqWrwHGoGqftsnwnCR6gxAbVqur9zDuRDJcvH+dMwvAqTWRn97N
Y2lB1XPMR7dvbnA6u6EhNRGrBgymC/vl/Sude2gnW5LVZWGZEEfv7Zp+gFnjJy681qCKkAUfXOKc
gOA0m3BIzRpyvir24BBGdvVzctDnXIsKVZs7HN5o5I8tG5PyAiw7Ywg7wzYPXeV7G+H5H+7Lz728
k9nAzxzKAjXH6Ey2zQzxzh/6CKex8TVpJdp5cym6C2UmY4DCYHyteml8dca+kZEabettWLTpEJTk
QNglZw6kcYJjhJ8aFFDefxcnPsx/rw+njBqp5Q7HezS71giOv1j1x8Ue6d0X89bsym4zzJRbkR4i
6nWlH/UWwHT6yOM2AF4f2sJxYqRby02ONzCchF3T7fXaz2Nq+LvBgWSpqmTeoL1c4wrvyKY42qHH
MrvsJsCpCjKm7LFpjCAfgDusV2pJ3c9u5qtdBZpzO6bdJW+w3alBCyCFpubNrPex0X00R5xZkU/R
ZKJpC7MxGCj0/00CcWfOKUGB7lbvOCyu5k9ilDi7d91HkD+sin/eZ/zagv02aaDUJDN+zggbXAMd
wfMoQXG2lU6EJpuwNSaC9OiswmceNWAxro1cKkDWcAy6jeXkeczxEUmKT8u4i3JWWoNA14YVdSrW
OuyQjB9ovqkIYOsWrH9KNarm2YJqENPXCrA+Vl6pJbuh9PsLE7IYnX9qsN8zlXRTmLFq3zmtpm6R
NVmPwjLmO9IVnO9ZS5TpET4DU2Hoc/ca7n2Th7gkxiwqLDO5rQIN+qbSgukhpbWq4rRx5bjV0je6
pLXEEZGYNzVwd7QfVUkPwsRS5FlmU5AcMLQgMC3ESt6Cw3GX0z6cNwDhU2Covif24zrTFdQ8bRVx
sBilR/Yk1qTQB7b2w6WQE8+eo3lxPlv9l07pBCgMPkJKre0C+hF4nhZ+2pq86rBon7GwPQxuNh2c
hf5qbwS3TQr5218XMw3tLhuJGltcjc5C75lXcqp1neiDzFYkwPf047m//PsohHGVFGniRK6F8zZG
JAPzuZXZq+l1PX3NpECq5+SVyDYWJNwXZ2jNg8jqdpNlft/u9KqmVGGYHnDgcgKmGPlNQg66xu3k
EyEmkc/Sld1VzAZGVCdjYUXUyucfUm8G9YBysn0oyHOgVe4HIjmKXIK3NgHIGQGvFfsUPJWMa8NN
MKg0S6Wh1oLRezMEmvheN53zIhZOoaHmlh4kbhJInv0iB2Y8AccgvSFz4LFM/pzEJDj4nwZcO0Wk
1rT5VowLn8paCqihXboogGGFNYY63fQITUJrbpHojAzp1XRpU9KFFyEDcnpZDEOmGMmU/6kxk/yn
hvQp3+EGq8rYIypwPw914UR9V9OWtxdkGKE9WQVyB99JCBBLh9HeEcEwPXHiqNEwjXlbbDmROCsK
4cqed+VkE9NkKcvcNEVq25GTefn15OYrfGFn0u+nNFs9nPZ4rXKTbIAUvEt+7Rs19gi9mXXY2utK
4ki5pKLegOlFvdX2Wv0tH2zIgvM4QN/3gm3iU/eOsEUtd36wLPjXRODtFIADiwQOiLOF2ytIv0Q7
X02iWcotVa0WTn+evvb6mm81JYpjFSsrItPt9eCgaKfJqCWffdNMtEEPU26YKgICn97jg2v8Pds7
Ol9+p3liM3YNL5TZ2/4WFNn4SYPNOYd8Fd6hMI15jsq61gGPeXpx60IPfCHTQ13ScuyS0ARgWkR0
k4LHNO+1Er0t/VBa20FXPFBplru60Jw30I1NzFgA8TwmFTEVQ9nmn8Y68b4D7C9ZtItq5pEEfZ9u
8qGWqKRbOgXbIWjWlFk7aa7T6Ui6tTTR36dOrS+RT93DiTCtg2Dr/G4EwILVgVSRbAXyoo9T+aRh
ocNqRUDGJyTRmh3OoH6++YbkpFm6dgu3CVIAFwPCdLv6RxE/ybuuiAtvSHaI5bpsowWJs25biok3
oppLFc7MIDmWydVgqmmUhrtE9MjJRrFom8XSGiMWFq6BjVz9YWuTlP2EZQa5t9K9K1hEpb/Ngmr4
rpThBCGZPOt2yQOdNg+kQAoLNqlLq20K8NYktTAzKurk1jBdKxv6ZMjf50cmyIJ9l/SFeRjHFdow
t45ssMk68T0I1DTG8JDGbU/R8UtgdzpTF3lBPKFWKf/CgpHlhFXvcAcMX3U5r2UKJ9RYnVtdB2IT
Ek0/XVQWsUqhH+TOPV99i4QwCwgzqRjJS7yk/hTJtR67XUoV/xtMxWu/ap9T3c27GCBGcDmbWvqj
4v9nJCDmAedU57d25VlvSZZilVBFQzxq4ZrORYq83ttaGfPUJlhzOrC17nj3zdyX+Vbqx6rnLDw7
dFsWVPKlRpWw1RnoG4CkWuIgKFJ675VhtCHVGf0lWSZT7IcKmEBuebeVpYynXNJtXEs9k2FrNgAi
oAwE6AQo/iRor2r7StBtY6A3U3I368KxQ3tojC/kMI9y45ByBcUnaW/7hPiLOV8+IVg8yiaCon7S
oEcX6Cqz/jsZL3KJeoRdEs13WX0VgeDHyZyArKhI7O5AhbFaI4MhGy+NhB09576uxSaU7QcUadND
VgTz11Ta/bLzBwuAmVs63RCJNp8W9p7EK4Qs6TrtKZnq+5pHEJLxW3/DUqieVllXN40lBnyleroS
YlYTEBzPpAmBt2Hg7HXZL1YoycNJI92bszHK8zG3dg2GtLeMb/cLG4PODCv0xg0yO6AB+FLTbj3q
dcs60oMkGBBceATBjzXFPjq64xV9bSdEyGXhFDa1EMHaVa66pg5nx+wf/gfavpuza/B3qi6qz+h1
+GmZVjef39+CntuBneyRi4RZcoR7sCt8JisjN97sSfTwjmn3VWli09xipVHlGPy9zo9+cnRm6pzr
7HhB1qPmvkQI/JNzrnsB3uLt/Vs6V5U8BdpMut1nRzrczlNUxWqLRDJZZeWWkKr+2+B6NKAHJeKm
6jsoMJUbD0LO3z64+Jn95SnuRUcl6mpU8XbKmJ5Sx9CjRWWYWTDjRmaqK5DVDpx/4phCk1n5QrST
fjm1Ew5fu6xjqxfattTV6/s/58zr1U8O4fNqAmZSk7vTJ8mykyp32611fxPkmdwhXBRRoufjNmWT
8sEVzxy69JNDOcvmULpmiVFCK8pnE59QbAFmOuRMWBeo9ue/OY5OinmGhAtgmpO3cwa73mTCFNfs
LVUMj668f//hnTkqn2aYrIKIrK7x/B15d1RfAvdWzORkdeTQfHBSPneFk8N4TzSDpdE82rm+9mko
LOuuEMTgugCaPygsnHsdJ5U3eACCnplNAyAnvGOC6EBQlDS2uELlzhgJJnz/WZ0pYOgn80jSWXbf
ZLO2S8vshUMsIakTWuMq+04G2XJRusNH+fG/+pD/f6XYPOV1u50gwyMrsj1pcGbUgiO884JO3dJp
csP1iIKz3BF1al/U13jQrEh2qbExs2yOoaiNz+Ts/Kymjj1LPpRXKpmN56KaLDw+1gSIavE2fop6
wZbaQtYTWA000e7GFLl7Zw2E+OYevVaXujSKtdq7mDSCZ4fFrjYaXUjiKxfk64EpbtPVyHeW15TX
iefSQx0JFFRaM28yT68uKlHSHhawNVhC1009FdWmRKoee8cELE6iA3rCfvlgoJ3pRBGg99daGTEI
BRI6oe1at+4vDPaZGzmLLMbE2Md2YhdgNRaMtmWpHfp80B8yw2BD5mfZBwPkJP70X7UOWHp//QWl
mbZml1TJTk19YB3jzMQtXUKrCzvcFDvPcFszxnkfGKgN+/5VmaqK3dkdd75sFCeIpTRioiqdm6Cg
Pv3Bz/rzdA2Y6q+/ysrSfrC1Kdt3ojV2dc6ahJbTjN//Ks58379c5L8VG8bS0II54etzcAlEUmQB
p+yF3MKRSsP7l8C//sfGySk0esTgm8GjLPfwJIKYl7psm5QCO5lT6VvSoc+VxTrhrW3XjayT9AvA
5W5XzPD7THNdDsLkYJeAF9ytE1iIqg+S6yQd8y3FCjyZaXAnyZG/Lwf51jlBvn3/Z59ref0aJr89
mkwCDxsF/R5iEYfNhGwvqlQ5bf9pw16JDews920mAuBKLLazD3JaM2au26zbfnBnGcF8g0SWTy+x
g0c7c5zQ7APj8v2fd2ba/CVF/O3X+WTF2SDQyn3iN9594I6ILaiVRmaw4m/rvI8S7c9Mm78qqL9d
p0z1qkxhj++yYLkDICd3BOKMIRCwJOQlwg/B1fD3bulkJSBYZzQ6SU6Q3s3qakEXFnFWnLZQe/Ed
Yvb456P7P9jFbxwqbEi/PfwjHusv/Kq71+41HV+X3ykXv/6Xf2Eu7H8QgxXQQTB1AP/88292lWv+
A9qcCyLJ5b/AueBz/xfmwgj+AffXBihFvOuv//gfzIXp/eNXUgh/aQBBlr7Af4O5+Ou8RegYsAyg
c5ZjH0PcgGj9dXZcSumbE8SmjZWKxxpfWOgipqIwmnofTF9/vpLrBboB0zI4FR3ZqnQNzS7KDR3w
5aYZdecOX7DNIkUl77d3cPfPHcLvhIw/XcoCVmSSHcEduidbFZKjxsEcuClESncZLoYI+OJD2yUf
yHb/Onf88+FZFsIf+IquxzP868Mj5gRqBUmLm3I2e8B8c8FhxMyMSzrCiPcL9E/v39hfJ5H/d0HH
dy2mB4hJ/skaTywWIG+0j2xYOnEbSP8rbsPumigpe1tmgRZCp+8/2lD4vxTg/9mHcVkfMh7vDLal
AZD6dJAkVd8SeW1lG/zk3p0GWuRHTU4dnR0EAxal1kc1N9PNctxZWUPf7Em+EocZJ8lN4o1OTAix
iJ2mrD4HRt5vC0qkB7Jt3TuSYv3IrnAtZsvYXQRYx/ZG6nqPBRXCUBozxMm+F0m0VqwOnOqZwwhv
8g/uLMsvRKYhSzMzggXgr8k+IllriEFXJlW4iNl4SYBQUM8tvS+wWKpdhi3SDvup1259xYk+0RP7
q82ryzFQ4JSouhKl6TAOy5WXVMMrAbHfs1IVkW55N6r3cImagYqQ4weINCzCf+HaehQpHDY01IQu
/a7D6m0gVkG3rn0mctK/cbx22hgVNAyXcNT8WPCen2uAUztQVvltOflmKBqXYCbq6Hsomq+6bM19
0k5HT67q02fdlcZrx07jsRmI3wLMgAcbctXyBuROosSbfLFdnYn8KxvbXigqpWINpXIWBjmWq0iY
xXjrFHo7UCaaBQfkQI8SnKBXmSCIkn2rXsZlpXUv9B7KB8MW05OXNcaFvxDLZWqrSzh5bX5zV3LD
KF/XsMjTHB5ukmtXxEL54FVIGO0mf3xLScEKwcQZT5rVHNdUmTh5tAxVceVKGnWqEslFR1lnY65Y
pJMu6A8ZnajbQnTpHZFEyYUBblSFBv9yP1aE1kVsBkXcycXZlsh1XLYycxLlwlQHuGjD41I5LSHi
VT2RipxV3mEonOxLaliuEa5+guRKCRfdVQl6a9WtAzz++tVMe/BfcijMN4U1eQzLqh/3U4KUI8xQ
9oXC7Py9kedFEVIHWzYjLbeYrDm102V+m/feyuq6jt+P4JpDNQe093R3omdsWZ3xMOhD92PU9f6y
SFKXZjIPd3UAo+X92gJWxSaowrqd0BibBVVVMbQvravSC0DqFlVzsFdjoGVebI109uB91jT68jW2
FjVhaTWc52FS8o5qHa2OtCZOWjbJZ38gLgYQDCZZu9IPnM3KZ4d6BVTXVnxdNLqvrfQajh3+jwH8
7naoc+/FkK4RO+6wPOVBlT7UynEBjdnBp6QqyXxLXX/XUzA7BIArrmlP+TOwFEP/ZK2ZfjtaTXJj
GLmPSWyt58cMjGtMAS35nkPDvCWvh/yqxSsvg3wu74Hg9C8+XsUBq2vTio3Gz+jftIys7425EG6+
H+pFJ9K6VmQUHBm1g6K7cbRDdGVvtTvqoW2Lf9Kdq3ulm0UWt/D49O91ICaxtZQakx24Tr/eJQ5i
+tAKLCmvM0Rd+9Lqg+JTWRIZHaaL0L/3CvjddtGndNmkuUGSR+tjbr1mSeF5k7xLTHWyDPbXtdXc
gcio1fO2aI7HgWwDoiIPbt5AhMG1cacDFfIK3XB2wrRT2t1Y8aZ4DbDZ7mtM4tUrhd7xKVfSBrnO
ttPbOLZpX8OagNPH9reaDpkzJfJQ4y75XBOEoXaGa82vlQJIGXJecvBomf38NuqFtlJK7K1nYGaB
dygJbfxZNf3yaCxVZj0VZcLhtgYfOMJfN9fsotO00o7JvgX6khX4lGN2BOKB3qVPEHLyCfl/t9Op
TnHotTVCwIYrB/E9pWwJxK4nkWYcOoStisz6LvCAEMrpkPochemYRQaIg2eLzDlURUXx086WNVJN
Bm+qDcAsMZxm/mBD5JeNqHSXOtahq/0kouKoX2qjy3zB87jQlPYDs6G6am2tuRua3Ih0QRxjJB1z
TzGYKvuiHkuGlxx0uKxou3SutzPmo0ExC576sb/F3rhP6spvuJavb6u23zWpezC9uY39GtxjndjG
LVL35/H4jNZsxwoEGKq79Ibp0s20i6rxLsUsnqepfXFkmxO3ubw5rfFqkUdSDDbkbHVluM0nn5Ds
T6xDu3Zx97qbigu3oxhJLRqQ5IR5NjFhOabpeCFruVsphobKXZ/Lhc8Gc3YaN976KvLuSpblNavk
bgi6nwgUdtKyb227iSvRPMpW3NdEMYRAeneTa+1yLxu/jswNYZWRjmd71FXpaoWElNg3qk5+Zvb0
hKn+1jMYJCQmNSboGc/sNjILPnfAD6IgWSTq5YS83r6/9xvGkVr3HkjqTLS7ZGlRPhbZ26zTHx+X
MA1+jA0dktYJQIeLZ3QVQygcxZQpiiEsMXRDuMCpXV85zvwld729ZTvREQ9qSebd0tgIwo7tYXjt
FL94Na6ycrnFQHLosr4N6buz32xW/kS77bsJQbd3O/QTpn/dvUmlybpvjdcOyLdH2+s2APx3rZqf
qnQqScfs5HXrJ/uqqxhHZrXH0bpdGiz2nli+YOtu6BKKwzQNGzv36ZEajOFEamY0cayOJ3pfu3Fu
yfyeNaApNZxCY+LwLAlQBDAL+SDoIukLLSRHdydRtYTF0t1pWdF+NnzlR41ld7cjlApL2agKk9mS
V2IdwYC3ttgidzzYaAjios0GXDviKXfYGuplfe12WrorRb0d1/xCX/1Lp89ehSwhTevtAzGSm8WD
vGCb5qFwU74oZBLoQR+Dyr9c2tS6LbSixoiAQJ4LcPNFvfGSBTm1pW8RA3dbbfY/L8nyw24kGxTH
HaNRHtv92SiitZ8Qlg6Gd296pL3megGRkyJ5qOvdTdOA4JkDDVcKoZIXgXReeq3gkfXLZeAVydYl
Bq5dK30HXHZ4UN2YbKVsweBpyT5YzenVJE7huvVW70BN7C7J6/2iJ2Nkd+Z6XWrORetrcp/Dve/w
NKIs0L6SrKbvqZqosPKNa7W69/UMb6yDrxISQAA3RPcRaTQ3lFj6F/oLVjR1AldMb+6WZIIT0ZcQ
SvIXqrj9tpupUdKV58+gz5j9+b5X+bM0pofKty+DiZzywJQZgzvZNZNp3hiedk3PGVaCSxCQHLLH
edFvDItchqq5D6zlMOb9lYJOAZ/BxUoaZPW0a6V/TZVr3fg67aw2BWvX7eU83crWqbfLCK/WmZ+a
xfhZ5tMe+tZDmyXPQrgPlmPdpGV35ZEDXAaj2qp13BjLepRBoCXJl/mNKNl4oXNql/5FMBDMPkEb
PYLk+VwR9KGt7MtrmaU3oiiLre/nN1IZ36y5itcxpzVc0H7HMxYamv/VsNuHdCHtyLG926IUG4jK
W7M0IAWLkl5XFZNPql25ev00rPo3mgV6WAsVZ9qcExEsNYbslB16i25lx42nxL5DYZmX0BV4lrNp
RO/Jc2FdWq/oLV+tBd86ZgHmQqkVYZ471oPXDiAIZoMsy9HYD6U2RHMHw7hpMDIPDfFWQWN+0nrj
oqZDvtG71QsrXS0XwQTjU+vM77rPSyQ+NwSRMpMUpb01wta32KTdAw5qnUmx/ySk/Vhno4bs9H/Z
O5PlxpE0W79QowxwOODAFgRISSQ1SyFpAwtFKDCPjvnp+2PWbbPM6LqVVnd9N72ptmBSBHz4zznf
oZVGzOBDNGT8FBxrnz04/UXcFoSmE4ZjVPqi5I7e9GNKmnhXT+15dGfjJoN5jjHp8qj4b7qsP5a+
DpXOtyeaU70L6oUJrmJzIpHW7dsZByqC0zeHWhP+yfkdxfVclew3ymXga6E2A/bR1pXcCEcOi85/
ikl9iqE8rNo4rn3zPWY6Gy24fFimIuny5y0T+lZat8Au7lrbPk/BtvZee8FMT0/UurK5tO4135+v
4ta3edZ+lYs+emaMK8y9eC0o19xlwBCRhXCELRD4zmbuq8CptBEMotTHeNKw+IbFuFRDwMCNraa+
cvOiPjSbm5thbbY5Z9akC60O+4ndgGjexjYsGMyhu40Xmg3N8qLsugNd004dQpYhc67N5ZWYxXKj
E1wO0LeKZ+gWtxq2BZP0vnqiHteGBmOAQktjcaoYPnLPGtzx1ayVtaMsAgEaQt5n3Qsv2YkqtaLK
brwngmScABLufJd3kaeOIuEdM5bmywLWeTKoQ36lpdj/pXDvHIbZJnDkVsi1K7RO6lWKwY+8S+ot
mcr0MQXC9b0wS9qzpX0G/pDuZ9MrbhmMZl8wr9UQ2r4GWOv6VCbLSw7U4lhNR25cUMnU+de1lxJ6
TbW5Xmej1QHSXgR6EoKCDqi0FieQ2fkNQKhsJ+euC2tgB/ex5057d3aW275ohqdh0M4dkO/q3Bf+
OwyKeseAXn7FJVQXAjUD1xs3cXdJwTN66U099ayCB5rQL2G3wn3q1zqPTJgWt0NtFEEjymUfd30X
tkYHS9d0prs6k+7rOmm42TIduUStrT67YMmOGtF0DHKomQ+tn9B3hil1Z8cZrxPglW/ZmopjTQ/u
A8MBPEM0rRdnnGXZs5EUHH9j05y7XeHExZ4nVv2QltFgDGq8bwtP4S+lxj6a8ll8Lr5dnkwMmzvm
0+0xrfoMjg/J8jHAXqNTnuuZym6Hd/8Gs1ZyQMxUV52Mh7MTw+stM/NrpER9n0APQdFIved8Wey7
zre6p3kTRrjqmeNZZV2nzkZt5OT9nHorjhDo1Y3efH5ogNlharbNenSSbXzsneoy1VD50h2wjHR1
uFx+qZtMJsac8IKlnJow2ps8t+vJrIQtvV81JgGviTyHx+FepWJdx7Mpu8yaw87dihyb1QBgdQhW
yD521K0F8lE5QyWPsGqU2F8WwzprqubkvVt41rdBVqsMKDOzZTDJJnms5HpC0mNxrWZ9babJhJUV
6tFhEJ33rV4dm8tWluwkneiUT7tN5PJfz0E0tfc1lPG9ZZUd3d4CeHLm6ZAgphk1azdG2B5XSubQ
aEb4EnuLEvOraTQ5nmxT1NsrefrUDhuKmvZFVStGMLmEuWUPIXNC73RpXwnkGN93M6clC1sSFlt/
OTRs/ORIc3EBa/FzFe104KsuNwUU/ANX/ifw3eCaktm7jlf86NPQRfkwJ+dcL+/S277cDIf9apAn
nOzBiIBa2TdpGx9kvz16BZccinJuEiLLGMCT6UQR0xACd3f2y4IVaYLVcwOltz+3gzcfxnIrj+kq
SzRpjM/GattvsY/WwPt8SEyHzJqZ1fumdMeI9PKKaiKfY8EheHX0fsxynxuFSAa8Z366w/HkHgfa
wXaOY0znvlLtPsZ1fD00DpigKhbsldti3I5V5EKghhLcGKHCjwbQbPuEX8OTJxdzB5/L3a8WdgAa
ASiSrVL3wZHy2DurG3mYc/nvgRG7+iLseY66oPGbJmw9enuyRp14lRc2TIXTtKDvUhSpvOvb9nbJ
QDKkrjnsE7n4N50/W2vAECv/ppsKMpduk/kajNtn22g3dMuhgIxqTZH2qH1dVqoEpE6AO5l2hSlS
f6eSsN5jOELOyjxjn8ZJdp1uXnfXNeMjzHM3VH3yOpnYbNQ6F1HfrR/Q5GXQmhOcIIylV7zv0LcX
ej8FDWQBFpd9Q2Mf5eqW/bZWdbePL8LOwpwAZ6V9y6hzvSXOrUNulVXIFWM8OiikO1rmDI5EjkM2
GfBZw4ljV1k8mIlJMWwPtzegOyc+clH7boriV0+eNfVYmslWlbf5snrnzI/vCOdwnejF9G7TMHvt
r+lSBs1k/8KVDmDlwol6AUc2MjtLHtrBzE6eAfmr2Gx/P5kI0R7Nce8WC/N1W5h9CKZLnVni850D
A+SKa0wZsRGMASOWEhpIJqK1Vw7YWOeSNrKWt43xaqRdbz0xB6/u8mVeuejk9acRx/ODZDRP2Zbv
5BDm6iJqPSu+jvnykW4XKu7FQNU8I/z4eoTCfiNMkKVmj4brtw6NMGtvdLukMswXrxvZLA3bjbKq
Hp9qwrxH7uJt1PS4xhMDugCJ3u6cz7V/TaDFwgO65Qw2cxBO2Or8FiNo5cW3Bq2HeLW613UsKGCO
C3s3gcnfOXaPYVGIirx1+V3gvdyxXfC84XDbpH1r0ZdyB0PAZF3yOZWprs4vZRbo4GGx+upVgMOk
vEYkh8XvjRsKPDD1AaZhCNG8FC1j9o0cctykahfnjeSwaBi7OZaU2C+2F9Bk+8bjkF/pfruY+3L8
xDkBoEBMHEFTXo/AmXhSJAdlbX1UEgCTPVgMnW2w/rxP9+4yEU32Km8/Fszrc0ozdr7Xuvfkdqtb
2du3eLNKHWwYpUM/I+dNl8bLUFovFkg2Rp8pF/nG4fy3dk4Q1z2rBI+E11OSYFNFYQ/uawfNLICA
wxFm2wPmxGRY08tdR3Jp31XuXeWxfW+v3gf5iE+OUg5HXMC/eISGu1QuP2W7yX0udRXFUnHt0Poz
TWa0e1DEMLy45HXmcG31s3PPO9eft6YYTj1b/FWVWzps8ZNdpV2yRNRAFvskU4Z5D7muuKFl5Oxk
6ze7W78beTdyY5vXp3oz9aOcGXB09CytVKJW2CEGcdeOpI0D6HBegG2SPEI2H0cxzvvaqf1vsV7p
+QOckFJjZZxJ953HMpOBapchSDzwbcDYntzJe1W+e2ysotyXuJDLwmGH6xMXvFj3XrtrF4p4PrTT
cqMISHJoCBnonlbq8j66lX20SM2Q+9TVpManuc+iYfFo49ke3ZYWBibweydnFJKZzRlsoODsi8nK
yQfct1n2MPc6ZAAeghUMG4dnMYc+TJXVtVqcW5VRldmbx3x2dq0UiLH5TdLJK2+rnhdpenuKRnfY
p67GhvXSzx60MT5PafvS1+Oub7wrZqr7FPbSyDjEr6abRGdhmbr7Oba+BgQCDUFndfV9bWzOhxCA
QPHMlBabLSTEUHRG1CR9pJt1+5ar6mqbyFGlDgzNS1EICMbSAJzI21v7R1tZ+yqeAANOHkbn5VLG
hy/a3vtO9doCVUiz/h0eClZMrsaXq82W3GBu31VOC+2LALaxDu9ThT+sIIFEPr/tBQVkpvBvKKV+
iVus9L6ISjnyFG0hdgLIqy0HWlggism/K9jflIIYuCBdVz8ru+1ul8rXV7NoQnaNm1nM7dts2zeV
0x/Sab6WKbt6Fi/XxEvDtCGNJMEeMtw9DU194GLKsxrbpxpPLQMDqkn1buK/tEia9zbvwyTPd+wf
dNW296ihb8pgGfQSNm3TPVVO/VhrBki+CR+InGNAWItuLgtVwOLHGHe5ck+L0ofUJWk6lve23WIc
pz2lTNGNBm9v+EV94k959p34eRh6Thk/7FmcdJbt8VTfy1ke6dwqQl3qZzcu71cvZbq88I8wfeay
44uJCE1ySmANQMSsnrBmn8uV6Rc7uj0IKgOrC7DAxGw62w9JSqx28z8ICuBZxZTH5sF81Lii6zWy
7U1gGF1ORa/P2mtZL7yzMbZHqMgh1UERHaDXdcy1f+Qd8xeEv6CdIeuzyz+0ZXKyp/xj1uP9mlDU
lonhRuTbLrUc75HB+soxoAybeBwi13HPUHNJJRiXASa42rqZlgdqGC+VvQUbwpDfs+E/lO5w7jlS
bmbBAEEwWuPbFxO+d8cfjkRCHmH2jUGvpmNbapICDGKhBB4y0CWttI5LNdY7PQOOYex0TxrxJCEi
7Nxkfpyc9Skt41DlArIpKZ3a1nM02n0ZDD6raWzgj02JSO6HzLzKUvIVNs8Vd9vIzeWH7cXgXYvx
vZHja0895cEo8dsUWh2lWFWYlP1Pcx7ZXcZfS7pc93N+LRs/XOrsfUrVA4rRi3Bqj8n7+FHa03Er
PP8aLeKZAnNWAu8HGid+wPRzndabdCKLkLv3q59fJV7MconYY2V+Gvaxv1dW/zg7DBUEFaY7K1uO
naRRu6gu3T0v3mbcUTtKDMvYkkAn8mnMar2LcS3LpDzPU/WVw/NZOnFoF+POd9Pvvp4M6gOz61hy
8btc5Rq++mw0d9xNQtssjk6ZHmN/eSzc7nGkv22XOvqmbvUt+99HkwH7cy3vpUzS5VCJgfOTgmmJ
KkihTX2n+uLU478+xMb2DQU7mKvliHP9jtzMxr0iNk/kerInK+EeboC6vd02VLnZa6hoWScxPm1Z
9Vzk87JLIdBGBW1sKzbonmsX7UzXyscDZZnFeoIwRWefv922PSgPT/Ne8H6U13rt1CFZpEduwG6v
hk5ZL+tFFwRVzoTe8oYVCM4A0neRHYSLmoGP14PfmznOvhmgcyg0Vv52zEzbOgvHGXbFoMtu34Cj
jKy+vxyBPHePkIyI3JUXaHWZPlUQsD4LW+T3VB0z9Sl8Go/tOTbDMcvE47Rmzr2tUvIGa+YnAJkK
82uafCYxOB1HFqI4y3dJDIeoM9PPMl3i/irOaDfBfpWM78bc0V8o52a+h1razoQ2vJHNCmQsNM3s
kywpnM+q7h861MOrphDqyc787Rs1T2RbIbTfGn5nEeMquTH7GT2VepIm9P1yuWd0aL/HRmp+zEyS
r5q59OkExL5KHMqMdzkyXBllCcjvSg3VPlbZ/Njxy0SXTrAobjWHKsEeVusk++53Ci+k3kbMd8Oy
Q1W3OY+DsXPzYTk642LvkRMEB7vYfyQUBBPU1NwbSw4XWTAYwt5bTElY2Kf5LCdBtmd1XH4jqqde
yzpeCDRO6mZyZu97Cstm7wimoEkxysDzMPDOslxeaHDMg9lOvhJicmGzrhnY7JkNgLKp9kqLerzx
LoHFOdM/6W76UIMz3GVMDyJrLrrnsZLmGMhGT3BBi+Z63cbiqXcYrLZzxlCGuWq49Za1U41T7wqk
FLNi8hOzUCJKMkB11PZZow2SyPP9+XoxdHlo9cD6Y25qr7yuPXZNX/MCsbR1iRnKxrptmLnvF8Zu
j765FcdscA4YEx6QhuzHtNo4B4Oo1JGJqydcvLqOJk7b3xa9ECEn+RIJPdSkKx32fycpGahn6xQN
jFBDYTNqmmyGDV0We+e4UcYtwK7GDdS0UNrkAFhhB53KO7HOSGa1TI6yX2b2jjm+7CY4LgJCPuNt
pm0b4oqVH+NU5nCl1EfXi27P/Efvk8ItD5yd/J2hnIrMTMPGPgLYuzUn1WQ8ARqxqYA3dUP8yH/y
h4IkiB4b/XOzYlKRydhX+07N453XmhXXNZco3biJ8TDN/sahn+MbV3wlD5vU/cCxIEdM71MiawDS
bXmO+0XeaPy3N7JoS+If3QZ31U3bYtpX1F9cga+d+tBP8pizv+jls9Umog2hCG87FEMmAEOy+Xe0
0xGaaldj5cQ4rLdLQRputZLhzdJWdVVMWUrvyExscRicc4ZQx79puLdtrFXoQFjjb7pWEP7yRgT/
tdU4dtrRYpTgi5UUk5eYIma9jrlKNGVs0aieu+mbTXNcAqsZZStU7iXK9l9DanVWhxQZJRMGK+QN
AsRoY0Nn3gLb1sPhvwq6I+m0YFDR5vQdBWnGZ+1WnvFlB30pfU1iQNP/9F3+f3feX9x5OKT+711U
91/9+FdnHv/v/8eZ53r/oGcVaJflcnn/Z5MUUbNL4aRn/cOmP8D3KZ8XbCECf9n/OPPMf+DJox7b
95WiaApvGf/j/zRQWd4/bDodhOf71sXRR9r7P2igurjH/uS6QiQ1aTGWdFRSqUxN5cUO/CfnaOrE
3Nf7PIk6c+NW3jjbwbWKvwO+/DU34v7zUzAfovh7lK3+jkzpUb8amgBRG/v2kRLFQ+tn39NFnYEt
+2FWTPeG3fz606/wL/x5v9nY/vhMyjkd5Xqeq+j//us3q722rtF+YVHHpC1MAliPiTfGJ0dv35dp
ss9LLcTf2Nh+8wT+8Zke1g5qmvG1W7/DhOahSFZ2C4ORePbN8tOBTsBkC3zKJf/54v2l1PXP7sN/
9RdlkueatD1SQv070tFqnEwl3sA4etHza1OTYLMTs7ydgZsjl8TWlW3Ow54xWPk3EZD/9R35PCER
r4Rrc+z7IxH/pycG57LtFFJ0zNu9CZVEDtZT1VAMHhaxIM3273/F//V88u44eDktHJY2qsvFHfmn
T3N0h7ZqSVhQCOW7NtMs4BYX+P+HT+GTFGY2bI+/x06GCye5zN0+GsslPlNrRTliKtroP/sUx1FC
ScWbdikaVn8Ezf70Xey6pdgyi/uoxH9070/C2AsLZv6//5Tff5/Lp3i8a54rOZWiof71L9ZaqdR1
mehoHDZOjZU1PzV27N60nRUf/v1H/f7j8FGKj7Gk6TAyw7r5148qbGwGBhCbaOVuTy8XmUtOz3+H
Jf4Xn+IhnQp+YMejXPy3L9SvSzl6oPRJUzPoMDjTgWTd/q7V5l9+im/ioOaEYDm/B87wsXNYbjsd
zZzqQRvgkKtGFJj/7C/GwsBaf+mbZmHnkPnborTSmNRVfb5EXcc9jzrcxQK6aHTyb5aHy2vx52Xd
xb7rUXso2Ftoi3d/d+lPqp/AJZmRMjVhDHPRV8Iwi/dEekyzvULW9//+i/2WCHL59XkKmJaxM/HM
+d7vG0nVQFaEsBhlILaDsiMtOVoGaUlh5jfSbb8nEjzWxkEmWrlJ0iwIBVThivubb26Zf6Cq/vzl
lcNuetkdTUdyCv69R05LtU1qqqZoToSEEaDB4gTGtCkG63D0WsxxrUV2SGL0FPu56P3q9XJm9x5Q
l5OVa/6cfK3EP8sbNOdFn7tlnrc3R7DWkWJBm72B/pcytbKrnuV9nGeV7VAf+0djubDjBJUECVce
ufVXZT6395qWkWlfz21/MpsLL2Wx04UqYdEWzzbvV3WVujAqDhlgBNy7a+alIUM0MaBfja4KzTZN
uSAAXQfeMc/rTxpT8y0imb/Jt8TqNOHa1K2yIxWMsmBSYGCi0UWyHMfcmX24lkM17ZjTzZzv13Zb
b62Cca5xpGl18E5KrgWcK5pETk3WbAb36drrdtoxmxei5KBIM1O3kV878RjleMOPOTVueVgkRfE8
Zwpf5hwn6ykebLP9WXtVpSAaXF5Zt8hUzqQx7s3dNlpU5TFW0IjH5VCJYFhc4tX2PKpvWvW40YQY
eo9aj8VEhrFSRvEA6Z37QsKt2anekEfJTke7LhexPDTJbO4bQ6fJrk5skYaV38GIsjPhUP2MD9CB
miE2Omr1oh7NStWo6cvlXzGLxesjg+8NGqZnxmLKDL1n0rH+kQ/dvO2yKh2TyDGX5CO1tP+In9T+
MFIafS6FQxMcAlmUCNpyNmfwxcJqgyy3ZixAbTu/66Rdfm2yZmcGivM2drL/npkm9NMqm5mcxg2p
fZquF/dNwgTCgx37YABbqdXpUrlSBMwWjDsTG+SPAlNWepXTU7rtBxdQFbVyrqJhGX7zTcKlhyut
cnkY44bHGvtXqvf22mTMBwVGbiNR5m3fuf2rrklHHezJTXAF001ioiHFBIzb1IV8KmCWhFCfYydo
lykrwmlIq4NR5OpjSLL2zahW99tst0tZ3XuTm3vNg2/SHXIefasZx2igJuKQIehbuywV/iM/mZCM
yGcjiwqORXNAl4f/CumsnaPK+IOpAeMzP3oGppZDr1wEwaIvcA1kg9fBgS6czgrjUaOJzomj7mQR
MwYpe5kZMEVWsZ2SNMmxcfUQ3OP3wtv6uyShZIbfJnF/bqJsn9thwaGut2ExA8+fl8udtps+jHl0
jKhucabRIE4zCVks5p2MGuqndGaaE6Rx3N41jaDiqB0sVEiBAxobqpVOz2rMGUT0Xu4/F+lcOteL
PRa3aV9J+oUqaXf7siSqf7apvXk3tqmLA2tYLPOI2Rr0itG7wo5iY4CuP240zYZpnTpnUVXWl8ra
zQtHqeKb2RWivHQ8revesfoBgcpHTEaX7V2dnLvcsgz6e7ZxC6zYUiSwGi/GJC9oZnDrmi68ITUY
dZi4oo6qYL1CjMV8FoFMrTEYGsxTcD7VyPFjbQy/Zrl4mOhZZHB50Gk34RXGKDtNSK83xGfpQxIz
/QYYP/rkJ5TiDkKn1Zvy7LRt+tmwla1QwHGqBKuzOF+jnKpXu0f2PfSjkO8rHUAfOGuz180a7Pdy
WxjQxUlLrmFNKpdse5osTzAhkIA69DvsihejKvEAzhZm1kBxcdbEcIJVKflezvb6OYMkfMRtk+dM
LOOhC5p5UROGio04QKenUkY2UbVn0/YzAEAGl34gHSBLAv7C5g8QD10XjUnFy1PyVsw4Zh3Agm6m
3V9c0ErMuz2C3VUsYd8ElZOo7hpPqn01lYpjzlSl3beSyEaKi5MB525tZfNFty8dckXpWXiJfevd
2dT2dkl9+LucE0YbFIbADjcm2YzsIVfeRmUXMr0GdSYPPMtK7ia/W75v5qwtchVMc5gijJM+jra5
PgKk9n75NfXeLMWcAhAass2gtKtsPx3WgJ8E5g04GtJwH0Q3OAkNjYV9cSGiSgcTe1AkbKHRN5op
vfctAdIjXsimXJgUuR/Mk51+joM28BJ5GcJ6DNyF7sTcB13VxFbxFPPMJ1hBhTEdsr5MQNjZzVgd
W0tS88WoDpuxfQGNrWk5llGc9t0vK83sKSRB3mAbVRnGmYUk+b2pPOfBdsj1lHSx/6AppL3Pjd4r
0PfgMwfb2vffATf10IzG3Hiel219g5kxwH6DH7oFlWjtnwl70HpdmiupkTyGVMDIpiLJscoWnD5W
V3Qbi1GgvimSTfaBGtL8fgLUhV0ip4DUpPKPXiDsV93e9sQwXxx77WMD4RILhJk60NPqpfzld5jt
g1I3st6lnrGe9GhPai+49D2IYaJmWKB2pzgV3dW5cmXafvMy/AfB0ltAfTpjyF5pkBVowapB5EpX
e/3FBMt2wrEem/4ka4weV4Zb+knQbg5BXLc3L3BWOo27IyRW89ErU17ttXfVjYWbmGKydK3vrKEY
IIAx4MZGOmIgq4bSds9daauL893MYzD61nSsMHUP/C5p/LCwxQ2staN57pWyZNAVsX5hzSnsgI3d
v81BI5jYNif3qzPFfChBjn5ReAIeplzLfD1gZhyfJnwwCuAYvNUzU/kFEYIghR9gkzI+elltb6Op
sGMR5tePsZ1hO++Wwok2VPQPVouSqerEPlW7FtySipXuY3VX8zI2lgOsiXiQ31zRiB+bGVNhgXBY
79pCiFcq1ZBRtj4z7rBaYYRTmZ1iQ+70HccA81OiNXVBxb+Ncix4HFABpflpaWndQ/3uvjjbSSTk
xBmALnVlDRzJ1DTCthpinufFW9hReFkFHZaDB2uIjWejsvB9+QiQp7FXW7kbSdh8bpU3d+EoZl4y
vKvFddwNFBkuauDgV3gSm8/AiJMzMS2WNdkSQIwiLh65YJI/c/NWPiEsuTQtxFuzRXNvFhyfXGPF
gGsjIIVtS6Ap8G3RzYE7+/m17lPIVplmvhF4CxYnyoY9775UrHA7TlluG23SL55zhsDE1shafVbC
utitY01Wce4242I7Qd5K+3ljYJ7nGSZWe63NEIaMfhm6yjv3Egnj0BldXEay0rR8jlssANFVuKyv
DM4NWcRPRS+ERDJ2w7jQwmYPNcqUg2xbL5GcfMa/Q+oRRkgKnVWh0+CKjMh/jAAwRhcjiFPjLgaz
1Es6hxbDw66b6uU1gXgwCFyVcYcTshBFNQWNT4g0wB/jvA+w4O8GoKw0l805BzGSfbwA/PWNT9Ns
8QkZy1y9MEf2H8rBAkO1dISAQtMV072qEgx7DmOnCbNQ0ez7daTZsI+zMt/X6ZI2exyEkKjtrmgN
bpwI22AfJ6R/CXwX/IPV/+gQLVkzRFfhz3WgOwfYkRBXjR5WduC1fvWzU9N4SalI+bNBaXF3XYdQ
GjQY9tiL3ZlYn6uMqcH7gEt6Lwcbk9y6aRpy7YSR7b7oOvXIeW4kSdfV2cvE7aCLGk/bCI0gGbHc
LitiFg2JP3o99SfDMckbEHBB4nTcJv1y56W+m5pev5l2v7zwV6u+0FM7gbqMyBRIInifm077R0zq
9GrGaco5OCtr/wPVQjSBXnt6lOrV9m+5/UCywgTLMH7OcpBm3roowgtyAcQU2wPCYW7q+mWa1urZ
VMzdkM079RoDiPm5kJtw8Wkn4IMnj0W4sAenvE6wpbFs0rNSBxlr01mMPTE/mRbqiQLwlMY3o8O5
7RhZiVMri+sPq5czcTUCFS1ef8f1Am2V/mdp4k3d+eXFmNPk4/LC+2UWnHPq5VdKzaRzKPxNf3ft
cqYtntsbSyyNwdm+6+gEs3t1yXYUy0p2AfXvezvO3oTDKx/fSXr1b4qu9yLYNrH+TBaTTkMqrq1z
bRXEi2yxPjt5O8vAdHDAHIfByFVUT4n30yuourbltml2IzF+jM5KHZ2Ik/hEpSl0j9Wxn6Xfzncp
0U2Mvyrv7lO0kmFnY7HiXM099AoOUfULZWGhzHLSIHicvlm+pbSVkuOrNwwLAAVxhrWTtn+MPAnc
RjIS+YGiT+B7lhTGndGU009cgoQ4hrHmQDtVRMlCndC2WA0Z2n099/PzWo/qecovb2aVG+kvj+vq
02KNZXqj1wRI5JzMkqsLEFSCA0NTYZmy0BuD2ljrh1yaVYztnzIVAILzDK5sxjdYd3H9WXgrDlPP
dTFL5k6DcbEw134NLIIjE9GiuF53qaHqH05BDBWWXu9xYnIHE/FwTDiHOCQkv8eqISyJ+uG/2fR6
ajZOqDoRHluFUFMIyY+YtZhNZsUhIs+y7eh69QRLMI69H3OJvBR0pdVzX7dK88ZpMbiFJFqaN4rs
0pWeCk+S9yCWIuCo+Fhl+okIDnh0iIZB63nWS7uV7kPe5GvJ99B9ETa9bby3atZfPv51DoNNMd6x
owB5YaGu7tKuX9837VcvCm97FYhqyX7Ffde3Efzk4Yc9DMnXOC0Fdbj1Vg+hlxgZ6DkqDH6t/Elx
2k8uuKk2dtkyeyGfZotrza6vm0slgE0NuqfW6UO5fvptNOWlprJPmLLrmg7PnekNrmDVQVreu6NW
BGJz3z4NtWRq4XLcRoFfuw3zBuSP+WZorXbBw54otofM4Yzg029GOHdoZBuBHWxWOnnJANIQi92K
d3dUfSh0vaiwX/X0xJwzv7SiGGzP84JuFdpdS/x+irXDi8zDQOLGI1m1VxTGEVaDYqWp1KjMckfc
Sg3cMDz1pbjhPJgqW74Mo831DnfKnFHRY22aZz7B7SJwfm3BlNFlvOsmV2KU7LccKq+pvstcd3Yg
3dHCuyK83A1NDv44c9DAy6ixUwKyIzcY/rPUUFahnXfJ2p4yX9tnt2rjF5nHc20/D1YXu+JFJSi2
4TwCaiWOMC4evvBtcLL+gRkEZmYodBix4AeN31S3mdcUDRO+M8y++wQ/sFiYeEydnCY4YWwOVdk5
ZIvxK5i4oIkmpcQKsPN4jDYpqpDLjcxJa0euOxhDUCcpCN5KLfkPlxxvyQaMxXOXbXntB9RH83/9
CRwaQezFPBtYsF8Ns7twWdq1eTVBkDzlmnLR3UDxMFX0S5x9g8QIfRdcLVbRvF9+Cd8QP4e8ZqMT
a8kdSHqLxvqjuepTRZKXxYXMStSktPAQ7gSuPn9XucV8P9jp/WBYkjN3lfa4Hmw6mRPCg+mBjJV8
W0bDgZGwKNpZiPhU9S5huyHC2K8pXIaVXBITm7GsrxNVut2blY+eefK3GrxZg2edFVCjXpFTs/il
AtGXJIAu++vG2iGFmeE502pmaSmptLK5E8ZefqryOkbg3TwcD9cTIUoyQv/N3pntxo1tW/ZXCvXO
BMnNFqhbD8Ho1FONZadfCFuW2ffc7L6+BuU0UhHSUZTv88XJk0DClnYEm92sNeeY5DADonNktOh7
W3PIdPwJIVL7jFXPK8lE6zh4Rs75UA1u8wBnUpbXCe17Z21i1qSqiQil7c6D2THlQxMN44LXE0S0
rueUCiCZyp0hcZQRYn5RjRhmAQ7kfROvVSiq8IaymYdyBYXIAumHd7dSHpsOi/et6Kpi+Oq0lpVd
h9XQ9cF20ANh74wIF/1ak1y+jQyGhpImLy22z7EAGanwHgB8aRZ71BzfIixw1J1GmIq7lbbQOF52
EzhKZd0F0cgySZK5WufEWs59g3HHcgOCbtBOowxcWX3nUt/QSTxGiZFZU4wdyxWc2n6MsnFD/E9k
EXLJ1AjI4NYxSFnkGC3GxemTKg02XbJgi5WK7+w50tXmSvSDybRWE/230eSAQyfSE2PeTbJk4zii
viX0bhDUJc3YsDl88y0KijVxHU94b/uSU8InpsPEDj1lNqYOZ0Iqox54bsVcqnHpUzP/Qeh9bFP3
nBBa0Y4o8+ccti0TCmW0wrxAxu1mF6peJ1w1Qj5pHSUtF+IptlssoYXaA2fl2Y7H+nJ0wnp4MNHd
WpJqGi0AXxaGalMz0zMTU4wGLwC9AAINSZQZIevxPetWmz52uGeIfYisOSL5wKyTTwDwofAEonbq
i7QxzfhuRCgOatUahcvhHNLkxYgiE3NbJiUkZezutAHWABNLfVoxyZeWWKO7grW0qms8lHvkAIo4
S+my6J6Zu7n+JQ+a4I5uTwkld2yFm8W70GySdDybtHbU5k2HUCJ0dniGOqVHGUbIKGXjVOClpJzM
gQkhuVDbTiWHcbCYbFdjVWXN5WA3gkW5V9DIptjWI9nOG8vOaUj/6lb9j4DglYBAN2jP/GcBwadG
HtN9Xn7iN91H/KXS+bIt20Hyjm6Szso/GgLT+ctwBQ1F9LP8iOrS1PqtIRCICBwqBC7YJ4T95oLC
+S0hEMZf/Az9od+/1PoTCcFRwxFdg2vQhTEtjXgqVT/OTgTB3BvGQCF/zgv17zZb3C1zWD+wc8N+
8erKvNPUP2p7/xpLA3jNN2Y74y6f5VULdVLVWMR1KjZ2Ybc0nK3Y73Xb2VJAkztJA+M+TUokxk00
n8D9HPUHf43MmBrNVRQFx2EEzihQ2eqx2KQh/rvSzBcPgzgxyLuXUvD9HCg4NNiXtt6rr5cbshNp
ySCx6dyDTIUk0F+lpxhvx726X9/l1TBHfVutB0GLAkNQa+jja1lAaBjqRnmoDCVlGQtauStHmiOU
ddA7mVn6mYzk22iU4Qm20Uv8yKtW3T+fxDBg2xoGTeSjruHAdiJyBu7n4KmeWLdeeaV48Y41Yafx
b6p3w5azwApvm8e++BZhupd/58R9jvf+7FSYxbv3GFbV70+z/Pmry8/cG1sGMbWbfghL3ADmpbLk
vH/8CB/fY45cOGtt0+UGg+xyFt3Kq0EMYxqGQBZiY+mVuaUWnF0ja0ArKcbyz2QNcBmQodAHpTOL
uEHVjq6uIdoQaS4zPj0AgupTFpao604xt8RCK3vdbV7GsW0EDTyzaDV4LQ+/kirJV0DsxsrS0FJa
4QGIZpLq5dRykI+CYmf0Mop2VSyM7wIF87zSrUBUNJZo+1Pq5YTSw2VSqWiYw8B5h/11QCpoAPH7
Nu3rOkTUjxLlxsyUNPRiUWF0pW1HjDSnY81E5abb7UWTxZiekapntGcKYgtupUggcNAsUnFiJRRo
PVvJdOcqn7gyZ0lamV4KV/TaWeTarnmZ6JgzKNSplHCIu7M554ajBijG7o015KHpkz108CboChjO
ejSULtvHy793VRq37j5qxiq5Jw2uonMw1ICgnLpGEo7Q3H0MahkEsGw4zALN0EwMvZPZw3xQYiV5
yjnGc/AcKu3vOafYyLtH+WJDLgHBJkrOXtHRHKtcAyYY101YtMmuM4yY8nbuhO12hrque2regFpW
7JKNaRIhIqwoWG7F2DoYX6NAUDonv5sCVtydjXmWy304K8oVFVw2Y5iEnR9GOVbaDcxsWXtuF3Y6
sXYB/Kco02KcnVJVrmI64PUOBiz+kcHKnB+umuCa2tnu6FyEJMC6a9ee2mCrCAcFQjp22TeBaEhu
GrZm07aIRwAhKY6DmdNOXWzwnxbKQoPTfL3R6Q1Y1uT4NWRtH2u1fUtPxPpu8o6UXpZ12Z3bR2xO
hsgFchGnoooB6FhzvxbK1P6MRnY3azZcnCuaMce6WhnR8JCaQBIwyw4zTa/IdjjbanWjrfpKz55Y
PylCDVpf/x0bRZd7LScu2B+KUyAmVo0nBXviNQIGJVjxwtJxjaoIDFllhyFtti7M/jbcItOW/TBx
EyhIqp8prdorrIPBU0hF2Ue4O6OCj8ew8XRb9jfDVBWfAQQxwYZVGN7EQlBDtGnu3LbA/OaVKNq+
Ai+g9PcjTtYfQ1vFFSa5YaQqVyuNsRx4os9zPQbJOlcROayceKAibGhNdg3ahpLzWDsdKe99DCGH
GINbXYqMPo+YhmsRipEOTx/L+0aHJLYOOaF+csDJnlGYbahSZDbV1kFVTdYFlZj6eMqN1FPiXr2d
olyCG0+aCkZWSLwshTGFcIuUB/1GVxpiZGqq0XtVyXB+GODNacinmvhBn6FXL0o356CKI/cr3Rt4
qTxmzs1QgybnYnZD50k7U79aLsHVJAnEdrUqSRm6c4Oe9zKgyfYTd7P1rZsnxCxuUyYLR0JLboqg
mj7xSEFUCyMtW6MuGUbesqSCqsNEeZ2EGpcpwUFw1zKHaNhQuA2o7ide6hnn6lVg5gZ7Ykt0X6be
ybH6Tp25jnli7vIC2ByomSZ/LmDlkzGTiJTnlsam5OKoFetWUevW3qiT/MLUUH94VP8zk7xfXm48
51WdopAvRA5uw8ZZODVDm3t43bBFxmDJorU2T6n0dKqTX8VAEhtPqdn7pDcbIxRdp35WVQWOGFI5
sFOToo2XHMoz8zJO665dZRFa760d23O6bevQNTYDqFV1U1uBaaxgblHQVSpehFsi6sHWx7KcKC7m
VR0QD9iaznnQVk2zms26ISRlkWHsjLlu5ksN4Poj0mupezMB0fdRS1mKwA+hRl5AbDzYKE2Y2SYq
k2a+qsKk92cUdPpKm7RMrPSivYGfkVQbU2vtEdsDBvLFnWZivSDQItmr01QPHtacUewN8GHcMLUj
Vi60jKr1ZuY+nmZMH/c9ZSHwAbGCa6NQC9XaWRhvmAYbS1EWudvY73Q3pCdFPT0YPHpzcb5CCRR1
m9GRKQQ+unjzqrUrFYs0Xl6Vgih48y0OcHvYpLEqa7wczvBgpKZNHyvKhjurqWIcMIGpiwuEBdGA
xRnlJQtBlDn7wsC/uhbzaPqjPpCXV9mjMDeRmiIkn4sYIoNW8uG3uVnqyoUmdbOhvFpCXSMuQblK
tKb6xAYzNDZO1PfXqqYq1obQz8zZIIlEGFOiJFbRDS7it3RxBXmUiImcsFR46JcmgE16s6GZ4YJS
I5FtqjLRuweLxsWwZuEUn82xHu09JsvRvVOsgAumFEU9bpej+ujhNgyGFe+XWXq8OXQtEBwF/Rme
FaFsgKsIdWVKGigrze2SK6ZVGsVOU1lnxqSXe7UK53vNrsgEcvvAvIcVQ2etCfSCTeNUN2tTVq6F
3Ae8Lr9Cz5rk0nH64WfVpjbUvTyhlJ+znnO4Bivf7ewY3cB5hoLWQNyfLx5XvhuH1MLWPyPzz26m
VLe+dB2EyEslUtqSmYzoD5rShrisRQtByYjtLt02MNS+vmzg/ufI+vrIisjyP59YV89NLn98e616
1/mB36J3A+aszTYQrTcIUWtRtv9zYLWMvzjZGIBMHdcwD0TvQv9LuJpqIUPn9KM7y2b1n/Mqf4RO
z7DZlrOLtYFR/clx1ToUhpumQCql2RbuNOCMlslvO9iA1zKnbT52zXbUUiAeKckbEv0ayBJkMfqw
Hs07zoHrPp2uQ4ec7L7b8aEwrZELGGlXiZ3uljCbenrs59TTWuYhtB1Ul2m6t/ugdda4yc+rkIgr
8cPovrp2xkIs95TUP5ME8EnKAm4KzrEo2aOf8Qrat0m5Hat53VEyR6i+ChNyq7voc2i0GDupYxLJ
EyU5rY2MmCcBdltcpmeJcPcoDXOaKhAr4imEubPkQRTJg1BNYBT93cy2e4jxz+GltBB/0dvvcEdL
fo+GFvDVQ/DO4fxQdPr2worDC+uoVm/lQdtsu7o8X8gUg+UbMtn0tXlC5Hl4UHs70tFBrYKOGo0V
txArk6L/3WsneN1LgebViWYZAF2jaqHht6mrcCA8/Cq1reBNS4Zm64RXYMugatyzphJp71kGfauH
UC89mnZs79PrKroQZb5lQlonyU3nsCpA+xdkeAPQOW8Vc231n6Wg+aw9jjw4MMtXLdIGKr2w/phw
+V1dPV26iGqsDt6FuFUmjgKwihIqqvSmNgTVbAibRbYUAlABG6mk+wJBlmARL83zGpbOx7fyCK//
zwXANME7QoWJutPhBVCXfJlq6JttwyYwKiEUPiUEPrvyMy71faoVHvVUwx75jgHaDTajerAFUb/5
+HO8ex9efYyjw3KuIjzGbt5sE0RbHDxXNKJXGhovJPYnnqnDQ+zbb3xUFCkr1Aoo0JgWgEPoNEIC
aBm9euobLRPj20eLMznYGya7N14DN2oq6Chc2VZ/iCrzLFEDDM30NPNqx36+cS/Z/Xudcd6o8m5W
rsuFCjB/1vH9zgbXulJXZbAJgu9gtU6UJpZz+r/VmN+X4N+PdqQaN1rIeG0imy3nfDAX9hrtwSqV
7K7rcEPY/K63lA2F5Lv/zk3+d9ijCdlVximoem5yTfaXCQ201KnwVP02C05xpt9OHLzXry7+0RRF
UwlYsWSoiX4Z8XQgBn7tDv6jMefUCEczR4R8AQgZIwzT18Z+aOWJqen9NwJLmckFE6559GJaqoCP
ZTPJSu2mm56kzdMRmuzdnj6+Ke++DiDbqbEKizX36HVg8+Qi62CcOlt2dbtKPqrz/cdjGMa7Txyx
wNSNwJuLl1iHV8Ww1gxVVc154hBIMsMNW5LO6Do7Z/qsQiKBDecE7AnR2OfDNrYukKTDzMVXbYvH
MYQPU9k/dRNUMqpf9qPJSirjIpMBmIs4AP88f5VTsZcG/V7hnJSPn5JU3RsQMSMt9YoouiHSbp3L
dJNV5g71etgNW5XzmMRS3tlPav0DHoSX2tW5UqnnWnTd44F10JSZyK4MqgbzRhE/WuMTpuoZXBMb
3AT8LmeMsx45VWHzdkPgUBQX0lGxDWd6e3QnwdKdBaT7Raq9hr0Giwmei3YOXmFPTWDfgSqpwGm1
2bVePKtELZbf48b+aRr9o2XO904w3nX2rtOvKSncysz+mUjIqcoA2qLZBIl6TxAouq7oouPCtZFN
gHWzphjHmc9Fr6VuCKRYW4OPfHOlDF+b1KQ9KHbmYO5KMKkVDak0vKY5SFqp6+ddeo266zKtf0i2
EDCsbrv6KZ13AWvj8hWGwtwGFC0m5U6W3wrrKZy/SuNzk7osTt8Iz/QDYEjWJNfG6K5T9Dtz1YAA
SzadS293BGbSJlczBSQ5ku0bfRrqelun5fmS8JWDYaAcpc7JVTKhcwZNtzwuSkwoUL4lgWRnG9Ed
t2dNaw77boAQcontNi+hyv1w5LjF9XI/jKAFYhWYHFTfS0KfrkrDsNDHUwvpB8RGw17C8Rjr+yBC
bTdd5DrgkDreoOzzdNW6oM5GaTNlt7VXc3M1LMtDzN0eEZSWJnIdEwVhsx5VCPnddyVP1hMMP1DH
cf0DgNgKWBJYy2ntfCe5cwOgYoOd44wi4ZkdXhDqgls8OkuSb4IcUazvW655AQer764M9deOAPU3
rce9HSYLhd5bagB5JTZ5ma+73n3I+xva2mv2Ie4EF5NtXye/g2drgHi4+jUproPqqwbFmhrEehvd
Qe7aCmGsxypfK6L/Avmf1W8hYPGWpSCyZLii1LjVE6oB0mU+1q/cqF/XGcmgZXbd2Ma3VE2+xsZ8
U1jldTkPd+3gXOZsZamaQcE9p7OFQjXadfJJGu4KAcIjcWXrwP7U1+xdosoLy+/d9Dxgf1AprxiY
s8mTZyM0IaVr7/WZVC519jIX54ovY9QcyQ8Nw7ToWA81bRPz8e3OY+O0MwYy2Ppqp1nspN34egTq
pKXkAE6eNU/rRFM2GfTGClZDo3cXeV16aMSuxrD4WvHbpK5vnPKGEzqfgHpRgj+7uylTwAHon7Fw
U5fst7ESrafkMTM5O9T5Hn84DyTQ+OorsEM/kGITWbhShokibeWB5wG/fY+SbgMg0SPaadcDtplM
fdMqNO7ZTKKohOt82+Tm2QABIp6WHu+4iZtiS4HPM1W41wBfcYYTqz5sFwVyEW3yKd4gpL10J/sm
oywZlZzQqWIgG+axzNszFyyFMkH7WcrVSOeWb5g63b3Vjrte/0qHY5MU96DwUm4O+uu2LPw4B8JW
5F+dRrmNIdWMbXCpL7mJ4bAblUuFHjcCCewUXxM9XQvugsl0DWpzA4bB4x3rqnKrMZBWVVto42dG
kG2b1tiLQJ6Nscsr3G8N6W560Lhp6UK09dloog8idtqiwggxeQLPHirrORwuKR9vaBvtgtS+iJrw
s8sEpcCgyvWf6uiuWtWPXHkx9ZGnWNQGwkszDm9tvb8W9VdTD+8aOZ71/VUF+gEl/kZBn40dftss
qInirNApK2bpTjDdDQBIaGA8NkGBLiy6aKz+RrPzq5mAc0k6GPECGx1LQtzeN2F/okvzEk99sO3i
UEvrBPW26dClcY6WdIS+bUQprkFiUZ4vrDGLQopJjRzNFlLhbJsXHAnBS40TulZIQXSCN4YTXaS9
eoWFxmscDNTRIyKUEx/tzfJ89MmOtt92ihWWDRl5yLmzFkSbqGg6If6gxXvMuJdum2+7Llt/vC14
s/U4GvVo6yFk0iEkqxa2NEp547GTyc7Qs1Ob3WWv9+aya1gkdFN3LPc4NT1CAELqSsqXo8CM9nJv
Kuy2ZedLlWIaKdTl6MIBGW6WDQDs0M2EstSd5UVfO19CbgWNwkqv0W2lni0vdEKTTfQryxk9GpCw
LrRxaXwyasGhkXKYOdGhsNfkCEDf4q2xzgbrsbvr4odOA87jhl7a4hnRNv1ecCTsSXgNGnKPqYGX
6QYpVRVshMHuZPH2VpAQnWGLlXLXWtN1Izof2+PWEc9xGvpUxPzlnbO0/tEM8y9ITdfmHPpZ624y
N78K+mLrhsNjZGkbbFGY1vSvQz55dnRvhUjex2bc5tN83yrqOurlfoHvIxD5knXh3czRRNWbnYJ7
PuM0VtnJzxHHlJTkP+W1By923dIdp9m3EgkvdCS8j58P7cSdezlivdo1MgUGDS295bG8VpkTo+be
ULZLGceZncueazw/ynPZljvm3sB9+nj4N/UjTae+tRSjYDvQtF4e31ejt7UzmmjjG2jku5bUy+os
uo5zE0Gl/PWI/lGl8aHM+ef/LD/zVFaktYRR98J7+Pe/ruKnBhPrz+7Dv7V7Lq+/5c/t8V86+M3t
/3354/C5XFKoDv5jU6Bimm7lczPdPbcy+/Up/vmb/79/+E+J8WGqnv/rfz+VsuBNvnsO47J4XUwU
H1Yf70GB4yb+X2dt9q340R7/4K8qJL3ov4hHpE5hwQ54VYPUTPMv/MF0+cFqCOACzLa/NTMmkhl7
YRrAvYXeYHPnf0tmNMqTFBv4I+YLRHeG+JMa5Evn/d+5Z1He0PgHCcI2U3ONN552nXzgJrPz2C+p
j+9xihcE2GXumTBc5bxUofHlboZ0t6eub5Y9yXbVXPrFWCRf5iR4/viBfjllHX8aOiicjF0TQ/9y
+V8/0fghxs5w+8RPu8r+EgAhMnDijNmDgErzPExZO6z7JCceYaRHiVYpvFVra0KmVolcYvrTBAkY
QntAE43CtDLimu4UHejSK7JiOPH+6Yev/6+Lh3KC1xCj5CJxOvy4Iq2lhZYhBpkMx21d4ml7aPqy
xqZM09F3pqgijAaFy1kR5/3dOJll6ImQHjLmtGt11PRPfeWMDwvtB7drmTXPGUW5nTJawe2ku+lP
nU7jk2lE86epTav7VB/v0JAqjx9f98NSwe/vQQ0ItzryiWMxk0YEELvxJvYtHXScEyJgZrusbT8e
5XA1fRmFx1XXUUxBhsCif3i18HA5cd2NsZ83Cq5eQxtgidb1RZOwy/h4qGWjcvQcuSoxYBbPtCCa
c/nzVzNjn8Zu5Vh8ISWWP7PexPvDiaFVUDA0YOo+Huy976WBUqB4gEsQlM7hYLTyTHJYDQRgTmdc
hKhNyB0AvToKVoWPh3rnRsHZoRIM+QSGjXH0fuiGG9O+bxI/KaJ4Oxhi2My0K09se94dxST7zKA3
wd06+kIkTKkxFEfIcWGebPkbDQ1L5ZTE7O0oJkIdhlHBDy3iwMPLBrxhCMZZS3wmJXznEkIkgulT
SaUvLJPDR8FkkqPGya9RKSAd1fS60YgRJ6c8CrNFFQS0/l5JaFEjUQemnHMBa7rD9uSMmxkd7EoQ
C3L18V1btonHH0FHrmcQPojQ0Tj6CAmpULbVp4k/RPpPCepzJ3R6OdECuTXmWHpYm4mqLUGefjzw
O5fYEVxlCqo6raxj2pGTZUGPyijxAbiGa4mIjsNOXf3xy7aIuiDPGgByDPRXhzfS6Ra5qB4nvlrj
azB785s+FZ8VMG8weU+8AO9dSpZKqt6QNYQmjnbkkH6iqTWqxO+aTNs0fYd/ExDDqnaqaI0GvL6c
DRwAWY5A6eNr+c7aZC5tQY3ZhH06d/Lwa/aRdIohaDPfGb+mbX9lTIgFKXw4iQqnWnlI6HnrIfbW
IkB2pG7y+R7BxzcMt6txwpmcUsWWPz7+UG9vMEApw6VHyR6BXcbRpbf6OgKtMEe+mynxI7Zq9y4x
g2b38ShHMs1l5oZ0y4pso01aOp/Lx3g1neKo051SYlVmRUvXsXBTbxisbk8QSIxEKbL39qgkf1uN
LAnz0N190gTtFnnM6H38Sd7efsTH1IJtHjdeavNowR3gLzlBnwBspWi6J0ml26SdOsJqXOQfamFw
cp1juqZNdGLktysKI5u0GxAYuw7dqMNLgLeJtgiaOn/E6IBbhGpPbNEQcVHrkTaRqCeu+eGB9+WS
cxRk9bKWy07mwOF4ukYklAkR2I97zmWzGAThkKNSdaCphQl3Qhe4JIBy52cK1sGIIOT5xFd+77az
C8XipLPYG6wGh5+hmmIxGWQZ+jaUmgvRcWaDk66vKgkus++BfFNm7O4TTAsU0CzLc/qYtQ9L44lW
wxFIZ7kajkpCrGCXtcyf5lE/SFba1OHl7PyYpJClDVgt5qwEZedG9oADNokCR3ThUoQXitJsLCRT
4L2boaR2gXeH8MJc6X2qQEUAOiDH4FbIZGG7hIhfgbWOFsF7LYBSsiwD5xILr/439tJoHU6hCw4c
d9wXpJfjHTZ9R3qcu4ol+Ee5s0eAuHlmBbCgZDtZlOqq5mclJ/AhHz/7b59AdsbLm8j/eOWPAWQx
IkiDiMPWL5Ve99qMDWerIRYg/YNuZB2L+4/He7utYQOgguMj7xWC17HOXNi9YyVAh3zR1NXejARR
PBMKgqRU/6yL/nJ7ddqQ+EApuGAfP3rYNVnVOG201o9ZkM+VVCyoZNX649Vw2dGoy1LlCva5R7NY
PcnYGV8KEqrgiRmrz4oBhvPjq/Z2RmYQKmj09tA8s6M+fGeiuoe/jYHLl+iRthl516vJneP1H48i
eAiEiYYFRNjxpmZS6kqH+U6pJdSzjdYH39PFBP7ng2Av0NipC4rv5tFa60xd1CH1lH6myxYMff/c
Y24/Mciyah7ujZwl1plTKNvnpQt9eL061ni3IyzST9zmxYTd7BVXzc4IgQs38yxybx6sU8vIOzcJ
lRoFTgM8Isru5dF/tZ4BLTKFPQkGVZE9pJBUNjjDTwWTv/MCmcxVNoedhRx4/FTnhdaY7tg0fhqT
k+WCklmTqKSuRhOUwse36qgQ9fIGATZcikHs2AEHHi2MIm+dHtlf4yflRJ8Hn98GlrW2raQdXAXQ
pS916PSekqBzLGOYiUNYi/usLpONhWXzkz504vzjz/TO1ye5W+N0LGyD0sLR4zNlsUU5v+jYqoFz
Fxo0r6jKpiW7sT/xEGnvjMVZgpq1YLGCmne0UnUVdHG1MTsfXEr4qEwN3H3o4wia0mbYRWUBpFmd
i2Fj9KpWL9r+KQfbnCB9D2lAJAhj2g5jvFN8BppD/6x2y7zYfHxB3nnqWMmF+VJwwblzdEHyKVSr
sSmln9smtssU6L05xvLEZX/vUTgY5uhRsO1Kz6kiSF9rImdrTiK8MSLyEa0FDxwoencWDjbkEdOF
1a4GtBLDQdklLQriRAtHz54j+8Q3f1GyHb3lLj13IICUdZZD8uELV3RTFEyaOfhVqVSXCQnbK5JV
bAkStR+eLC02abYjuIRJVS8sc7LbGp9CEGiwtkeJTZ8qBO1AIEEVepEd0f+JwqnRgWHIzsZPnNHD
qfGUbyNTIcXXRIVNPgpKTN8q1SA+sTMSy4J0/H3YClqkcGLE4nsdfh+HVIQwLF3px0g8N1iYk20/
ITsnUNNZ2YhrV3CknhObGlTQtv150J0PuEbloK+SDLrnBBdzO9PlXTeVQyrFpFM9yjKdAqze/yDD
zyEBukD60vJNY9P8GXXS8B2jD7clwItLqOPF2ZAM7s6JHYdQubY9U3SEuaTDTmu84cOJZe3tC8Z8
CQkYH7POonZ8xqtUG5B/pA6+qrSKFxHe+tmy8Kynqkhu//Q1cVXMQlRtEG1SNz1aEepR9oY124Ov
NJPYRW32XKe9tv9vDIKdR7z83z5+FxVRd01UdKNPqW1Yl2RPe5T49BPz0jLtHD4mFLwQeDIrIQOj
lHv4mOAULmc2CqPfJ+0zMLnzBDqaCip7hY/iVDPivVtksFvjjObCNj5GxwaDQQpDGYy+PgFdIeFs
2uakNy3YkuzE+/wynx5/MZYbCp/LaKylh18MiWcCyzid/CY0idgNnfisjlN9q9OQX/eFUp+7U9p+
02JLh4+V9taFQ44KaS8t2B1OMLnbeXHSgJUyZpxhu85Oh5+JcECu//F91qCBCiS2EJ9hcB5+0KFF
gauyCvs4TSpPBQbgWU2YnxjlnZMSpQGOyMJAz8tzu0z9rzYUda4reJK5Hixw6oPbgnOh4W8g6xqs
hoz1xlabfRKWPRD/ttW+hRIG9XYMwvZ+AX1qJ7YD7zx3VOWAGlBwYvE9LhOaYSgaAcDPH+ZY+zaT
xcHTbSd+YS/xQCP69Y+v8jtFNvdgwKMHHWGqUuc1A3ZOFdxMswtH0dBJRIJmdz6hVOBwVAVfCnVS
77ssE9t+HP+sWbtsgfgMFIUozTB5UI46vAdgQogFzMfZr2293hHHmQOSUbp1IcI/c07+MxTPE1VL
HI3MjIdDQZ+K0zgfSLYkAZFTZw3HR/bD1hjaU0rIdxo0fC3eMGvpiyzVgMOxstihDTSYM2UnR+x6
ys9rIyQOIU0bZ69EvUEJosBOGQOomF1kPz25r15CFPRD0GjJiSf9bVmCT+Ow16I6DE5eXRbGVw+6
UjVOgTFo9icmB3BHvfmpzElFj50Cpl3qQKkLOjIXhXhqml45sbd5Z4pjP2lYJr4z1qDjbZ5Gpb1L
EOH4+px96UIEG2NePraC8KSPH+iXvfnRBHcw0tFVn5KyJt5D0fzcIhoHcRmRt5reVsna1bruZjas
CHtmkEmsdKLV/D5sdGoRVW5BFnbQhAjKcA9hl5EgOamm3qNcJB+C8r1bbpVCb54c7GsoqGCxqZe8
oToBkyq8kKIuhevVICjrE9/p7aS90OeF4DCici4Rx/hqRF1joZmK8KEaEkkYV8rOjdrcj4xQU9bO
UE34JSEhgSgadaCqbaV+ntJSBahC5niKXgYmPxli9s8gbRSVhWxQ7lOl1x4/vvjLZPn62qOBABQt
dJVEAhaXYwB2HDvWNCdl6weaYrInFfNucNv4xJz1dhSbUgDZBTrjAVw/mrIGK4f71TWS8kZy15NF
16CEyLTixDDHUzHVM46YNIcM3heapkfD5CjwnbppBh+qqn0ZcqAFLpe6nxQwv2cKOsT7ExdPP7p6
SFfZNNE/ZatNv8M5GrDKYJqyaVL9oBb2U5dmJEfWGrGRKFf7PvSyxKYDQHaQg7edQjfgwYz8uAUa
HP5oRaoaXtOGTQDqKYo/27VstbUB4IeYcKJGSC80F89GzuYp98BXWjdaHmPlrGor/try0wAUBURZ
yK+y/d40WnjVygrZ1KAA/SwjU8U0OKNm96wC2s061pqWDKqywReYtHFHG1RPW0ynjdn7uazIHo8G
Y3KgyLkIzzsUK1iPTVFdxYrTANaijvP08SV8wXK/fgDZLZBG4ZhYgzQsQseTnJTkORVFK303hha6
4rw8793BUa+N+omkVuWTmc5wtIzEOnPw1K1US2blmq5FQpyRkbjnajlDn9bo0a3SGWHeOk9ika1I
P1Y+T72ttUBObPU8WsRFlxoZkGdxoEVIHTuj+x7h6Kx3NrLnPbeXO5MPbuSrjdU8YPGjyRBmzsLr
bVKVdL+uElcST/O4Crq8O89lhytDwK2kEjkREbtC4hnClhW98ShlWDarsE0UQnFMWAuVi5eNiDF9
uIrmGldzhA3zEeEeuv8lQtP0FrVY6rWFlNUK27l5Sx+wcjcgOKLzyexAJerAIjfz0JGmFbvTTNBX
ZzfzhQIMUT/Xe6P7pKcFgtdettLxwgbd3oWDO+dKCef+tiwdDJJZqH7lCZM5UB8JJwsQkqp6k01G
6orTHpi8FBqF3Jk6dG8etZBoOL0vH+I0raGUD6MDwcetUgDzYQFgYDSI4S3yKdrj2cWI3BAT/Kgb
HGEws+B1X+UzEbmWBrSLyblxdh8/QMdTy/L8WHjIEMYjx1WP2+ntlMe6rHTpq9LqNlpBtRGLp9j+
8ShUzGjP2igl6Mwsn+LVUlxlOS7agvyGxsCSKnAAb8iaPHXwe7O148swjMUXWmSBUHgPhwnKLpeB
IickW221V60OuALlRy8R87Cb7PGbWWrjqp0EInHJSbt10/bEYW05TR+9j4secWlg0nqh5nn4EZDG
BpMCqoL+qaYBJhqemp4AbSrEhZeFZr6vEzKs3On54wv8puO3fHVmAs4O7KLZWh6NW3Y9QZBOTd+g
JTQKH4rSfs65DJT6Fdf9WXRVDwvR4gVJ7JmsJUvDfDXPro8B2PCGPHvUiqEwMOPLnmiyqelghGJa
xluuZydaJO9eI/pSzFucAZFZHF6jtuhRpUsDi3bfwzg18IATuOFCV+Vom5JTi7ba7TiA2dWJLeE7
TzszJQ1mVm1ag8fqRdUscDNnVu/LgXjcQSWKNKaEe2KU440n94JaIq5Mwj3AlRx3Pwqt7OxaVQZ/
cJR4r/bz/+PsPHYbR9o1fEUEmMNWVLLdtiV39GyIjiSLOYerP0/5bFqUYKJ/YDAzQA+mxIpfeAMw
bTTHe/BBBFWvbZ5FLuqgVfSnjdEmRaY0mNbKPnK9F/uQg0bzEWASalvLIohAYbhOJ4V0fnDnozZ6
qFxNeny2ckRD0jr4lKE9/2llExo3BiXcpdBPx0J3ly1P1aa31IfadIpVD7pIuyGKeyJ9/ITcIW0f
1ecB/I7A+BZM9ankak81CYcU25XfcWOZbQIyxHoomcia7uUGa6u65eINyXlw0btzI918wFXEvM+A
j0khB8MfdaxTdUQbdyQH8OCtyaFjhMrzIEW+slzXfCA7xlotQgY0i1Uh02XjyQuKrHdR70xrC04K
ctqYAXQjBAikQvFtOOF5WBwRXEw2ldUCme3D5DvOOu5+LgIUCHMC2Pdn6Mbu4BTgoSUXiut8MUFe
EcB+lEl3OHSo04159zz2ePmqMN59tNJGvJim8u79Qd8AD4uvl2ElATP1f3lELpfFtlJRGuVESgQy
6BDYKPbZZdIchlnBYTJCNlQzw4+VlnY7U0HXpRY49k10C+DgtO6ZLMs5dHmO+3WUVB9MYU0bBfOP
B0BGyr7uZucOB+/25+TFw50RBVKFxU23eq+Z971qfplmI9pxK5M5sPLYUhdYebSoHfTzAK0kzzNq
nTX6l6pDiwUvdhqK6VZDxvfRjPv8w/uzsQy2uSToiclmEjOCh8QiL8dvJRA9fsMnKRa8c9HURd2w
zrbYMmI9p0/mysO0zEfleKZKomhrPBRvCM6/n+CqpUWfdAFbT++GU2IjP5omyDuIqC4O73/ajeNH
NErJGZkTNvpb1f+v114JTR7hOcHYWtPs4zBH5qFHJX7llN8ahaI2zWUdkJltyg/+a5QYAKUorF49
NRYRrZ73zrHH8WBl2q5qGnLepDOZhMRKG6JFjpLPBmF7E2mnIOWRBTEjgz6DoPqMmzXeQOPYf7W8
CNeygC99KcJRy/wqtZxqrySmWvlpUUNa+fcZph4s8dTsIXfJtC4DNNW0yFPxXnYBkyQoU8bctSuj
3AgqZOeROIbqnMctsbgmCssVRuzk+imxZrErei+ctqGaxQiRemnyxShE9JUKLgS1IAyrk+iNjhQN
9xoC8LmJ/6OFaMaYE2f5D9uNmidjTGGSOfageT5y5qG7cq1dbwl+r0fTSmayKJItfq/oPYpqk0WJ
Q8WgIwgsd6tNfbvyvF+fXIr+oPOAsVtIkS1DZhJ9d7a7Qj85NpdHZ0QRyZbRfpibFJ3MYUZb4P3V
vjkghWH5koMnWZ4nnrpwnppZP9kBFkduHDQbwEzabiC19Mc49VZO1lsYdHlR84V/DSjn+a+jRYlA
y6vO0E+5MW1CJxZb15jvERz9IEoMuBFJdY+90gY74Q3BPmti80DBBoWErqheqIfk2zAfpvuiqb6P
iSt2Fe2Ku9yelf1orSzG9bXGT4UEC26PmoWzDPlz0xKgXPip+L/HW55XxIABTvpx0CYrQ91chr+G
ktHPX7PiEfHMI12Ck2dm7ZZ+ARWm1NQ29jBFe5iLa2Hkrd3M6UZuA7yBSnn8crzQnATJWaaf8H8I
78JY5aumYlj5KnkmlmvNyWYFcMBT7SUxA/GnYhywhjjZVmWjJ1Y5p9xOhI9hFfIaVAB2oMm8r+/v
6OsMwFMtTo9qcI5osy7u7lzVMDlwE+OE257tD236Ry0t9xM9bvtDo6ITTz91/h7EirNyQ9xaQ/mx
aAm+te0Wr65h6xMnTBin0SrjI7f2tKX/PD+ZmFxDX9W7/2E8lwuJsyuL0cv6YFdaVoffgHFC7o7y
K4L8+H2gdZRF5gRVKitWUqsbx4HtQs6BfqdNFrp4rah5x9PYZfOJJIcgTkw62s3Gb1GGycpIN3Yn
uEaQysCUGG9ZLES/CmVxpMNPwqjUQx45j+Bg18B0Nz4HMDDGjB6D0K1aLFdujKaLKex8QuyrOhKT
YR2t06EJijpc+Z4bO4NeDJhr0gZak2+wvr9PN+LItVIqMyvl6s/tWBiPCYrt+7SbtAOlwHTl3N0c
T0oFoFhKWeTq0yIk4anpqickIM29Q8L2tUq7/xTDSZ7mZIxW2hE3aiMeQQxb0MHOAr7O4sjhsKqV
VmyrJ7tU50ODWPfZiDIVR6BA3XNao33oVhhHpG6/t9o6v2+GRFnJAG4sJ7/B0U1Dxi0Qii5vtFxr
uynjCT/hp1ju475AQsgWxsGgyroyvTe2J5EblookBVKUZvGEIVjR2jbI21Mf68HDNML+DutaXbnH
rvoUkIxkE49cEGVSWtnyovtr1xRVgVi6jDgmxy1/GkrHg2yg6mvlgX7fqGn0oLbhcK8jXOcbJiRf
e2iVvVHa+qGwiwzv8fi3UhraUSob7vME2Mv7N+2tt5x6h2RhSYDCVZjs1sKdGjVTT5PXQRJ2huiD
hRr9MW7i1xEi1wE4WHyfptlXPczzD86EogOWMtkWQwLrqzKBHG9rFxxFD068GpClV/K63rZ5Qmlp
JdC5tT9YNVO3af3QP1ykxy7+b5C8LfXktC5cybLLXnrHlOl5sEYjuvECyU4ltToQPqACFkPpqMLY
GHJpp7RlVSx6D48jKvlPLT7rwIKxjIS7pfJC6O2v91fk1kfyIqDBIzWgEUW83DJDrDeR6GcNkgd6
RtiQ/ddYg4Xlpdbv3h/pqtUvdyfPrOwP6MDQ1cV5c4N2xkCk0U+zWz4VdAIOWpi1P3ga8o+pkdr4
CaTYpNGH+U8bC/2z1aTT0XDilbvnRojBPUeqq+qolQAFvfziMYrxx6x7/RTqNepNs/mUD6697aiU
bGdBMwsR04/vf/rb9bkIa+it82QgnWbxFMrf9NfBLJ1eScbAMk4oVtaScxGlH8wRmtWG9mWabLjd
7rPYhvPmFkmvo3dSWw4KBGmOZ4o9Jae8sv7QX6wjRB5jfedNqvcVrzP7h0KgqewjJ0RKCodd0FCd
k+R/hBjGAcmrpkx8RIYyhKwUxxA711FcvOwrT/+mddn0hM3fcJinVrEfTauJ7p1KaqOwzSuUBrLs
IUgGm5bsLCp8xjyrbLZxEZhIEShD/wA9qaddNTcTfDQ1woJj0sK53FiaUk14QGn2sxHQOnvUnAlL
tYFECbu8AucX37a6ZvTTKRiVY8tWOSCenj+oCBr+hDBm495LuPXc6DZINaiUxWGmZlj4uHIVXw1l
UPVtjofD7HdR2X8tZ+Qh0cASvwJMdcq7tgstWe2rPZQiw1JKMXkFCiNBEK5By29tahBDiIzJygmk
0sWVi4NF4+miMU7Ac56dudQ+NGh3fp7zsftjTipeLJAYt9iWZq+5GigjgPiyedLmIj2+v8duPDEk
QsDMeL41WD6L04VBoKLowWBQYs3DO/qIMBEdNzz88yjyCGMeLnm0KNZfbmQU2/VAKIFxSqvY3Qc6
1gLQq7//4yA6lRoNRJAqXdGp3V4OMuIVN6pta5/idqh2FVLc2zmO197kq5uPURzDA5rnIPkJE+hy
lE4Ksqq4bp5GgXKwI0IdeeBJHCvHXLv6rq53mllSDp6/CLuJIC+HGobEROskUU6FI4xNl5Yv+Ca1
GOHkyn2LO+RWxXVv65rFGrzqxsAS3UOCwdULRXURsVpinrViMJSTTUv67NTl4KdVhm/kjOsGpogb
kcztFuWltd34/2WAiysP/LsEusAd1CUgYXHlVaBP0ROOk7OLK/JJVnWifVPM6WPXKPG8pQmm0CDW
6v6RXqA4Wo1V7sp4BneMf+KjGaoULuxM8Z5N5IV+ZoVwvmCUWj33apKYvhc0RfGJwgoyxWUy5cFe
Cwe72RP+FLsqn7OA5BHrx11tYNXoNM1Y3Fe4sVaYUgK72XK9Os+J5rTdxuvsovKRkHIyJHmi/ljP
ZVgi1jGPJ8/ywhgZyTQ+24rXn9OMA+hPRZ+ftCrznlDWSb+LQku5uBsPRZQ0A/WfKHbyVUQTCtew
Mobfdi0dXu220X9rjhRIn4Yq27SD9xChX4RfIbws7YA73/S1tYbQ8D3ADuG+aSwpJyiaEf8Wy/iF
UbX6p4ACTFYqGqRPJKLU27VJDO85Qjv8bsIQz9rCOG1+J1l6h3+J4PoPAxg9RstmOCpJMnzAjdX8
2FqzwkfGqX3EK9kOI5SdnHnXeUm4czJACpsmsqZoW7dG96uPoO348dAjIdfrRo+3nodlPDXz+Kih
xh6ibtlRTHEr+vZOTiU9KFBpUUPlP9Sqk6+ZCYaDtSk85e2rxD01APNEoVB8Nd2qQf0liCx0n/qo
+da+Wbp6xFsnt5vFHme18K7ykuQ1rTtEbPuyM54iC94LSvgpxrwjuPhwJWC/ChLk7qUKQdeINaYu
sDixWGA4hAbxWcWaGmEPVdlpcVNsO7Nsd00pnShtvB3ev/euq7t0QBy4iNywJnffkiip4h6T252b
nBVBI84aqvIL7MHJr7DPOurTIA64KqeHpKARH4lZPxp0dOc50R6cxo7/NQWFE03KQiGGNi5scHl/
/hWzCJvl9ZIgO/M7op1uBsZWjIO5aXoYseGE7fTK18vL6PLGAF5Fn5ImBGPCgLgcsEtTzxRJU5w1
kWAo5SjzQSRwzpMia57n3p3w/LZVZj/TDnGWTi8aCsKv7/+Iq1cU7xOoThKcQZmZVP/yN6iuErlu
LvSzEwbFgzul/YON8ejKQt8YRepaEC1IEjfdictRQrysKruJTDqTukXoY9lbMFVrFcLrB86mVOFK
GhJSg/qS8cvNpTtA08yTZdbho4Ni+ibN0WUKEBJ4f9aunxmbeiNRAaCpt9W7/B4rGvtZrRPzNDcQ
QiLaHlM+iUOOBMdu6AuHkmtncCHb3j/yw6WOB/EFpR+6h5C1F+9bPkWASePGPNW6V/u24jTfw7Ey
997gTfeJPQxbZG+KnYO0/dpulTvhcrdS6ZbIdiq+kLSdxfFo9AkzsiqzTkE2fZmS1sZTHAdsTCqj
e00KchXVdMflEm1ts/CeRk3ceXZ6aJXox/uT/3YrXP4SHlnqNnTX4ZxSYbicfVebKBYZpTjjZ6Bs
8zgK92GCtdScRspBzZVwW7audiy1OvRDNyjvEgNbjLoxlI+8Oe4uSIRxtN3EPcZa5+ymDoKwFpTd
2Wny+L41pmkH0emEZlGCWZ0wmnuncZujDTTiXs8cHEOl51fOQ7FyA93aVtRnyE25gZ2rpqRdYqbm
dZZ1aoK+e7ZmSgLYY9b6UU2VV7YVfFrIMRlBTDJ/fn9SZUR2OafUZCFEwaukQgVU6HJOefZFmcWG
dYJQMftuF2cfYmcM77IpHZ6L2sVkMoU8LXgcsKtfeXyuq2NsawoBkJclkhMQ5OXoBgaunhgJgPu4
QO0kj8tjH07Ncz447n/4fCBAbDaYEvOzqjPAoxQvNqteMfa5KgkufsRig3sBFhdzHtn0eXrVHz2T
bTVQI7BatDNQDYh370/5jX3sSCV8ltqTbaUlHGaEETF0aLycajVTgM7hWPjNsEX23eKte7FKsLd+
q7pp6Ldla3wjJNLwrG2TGtiMPkUtgvfBwBZH+Dndd9gyIEEI8PYbMRGwvzidbMwBgeKWeIo2CXYF
rQUOhKQOzkcbK98aUWNf3dCXPqaaNjR+Akz351gTtr3/pVdEM7obpIzAscDEwFW3FrurKkaiydq1
T9NIh79oFOXOa2rsurOg21OzVDcqPa3IsAMwnf2zEICnHX5s2UZoDms6Hunv/6LrteYHkZ/IarOK
PMBiwzV6MfRDUdknMH/1GTvK39xew9GJMvdh0Me1FuL1+8dwbG76EAQYZGGX+zsG7ljF1mifNC02
PlhFNlB56qO79z9qIcoH5p9pJsmTAiL0pqHhXw5jSaw5N7NzMivF+gGwn/rEFJ21WPee9QLV1FBp
lW/GpDSfeqwgHvGBfGiFp/yC+UZioGehtQv1wE22qp4FJy/wQnwgjST2c62fVhAY8jhd3jjyx8IX
p73GvbOM/XBLicvOnezT4IQzuM4QeUlwl7AdmzWZ7Ot7lb4CJT+UOCTiZnnQErsc7Lg0nFMyFPMh
9DztoMw1qqPKmB4dCjkoOA/etu5ddeWM3xjZIqiWkSU876uyf54a7SycKDxr2CYeqTuN+zDMbATt
lA6pVdgYdQ0LN8DffLuyGa6jS+rhhLK0ybnUwftcbobGDpLIGe3oPDTRWUf9dZf1VXVPBltu40o3
N+M8zJuEuPaMgu+rgVrFysdfHzL5CxAqJFCh+Ij82EVAjfe2pauFFZ0B2pAZIkbg0yDrNtoM+rED
A73yfN4cj1wCpA33DM2dy/ESNXPCKXWjs+iq5mC4TXYMq8z0+9pFYokFX/m+65xJgodgi9k81RY4
+svxIsDQ6VRTZ1AdgXhEpiDqIu7K0cs3UxoiLRMhf7+yqjfGtKjjQl+SwBsolpdjdsC1abVr8VlH
ifnjZEF+wCUrS83HED/3zg/ytPwEKRS8cqK32JCGfYEDagTGEZJTiMPyxtT7YcDOExHmdraN31k0
hOrWnprsWRh1vqZZeWNVaDUBC+YMAuNZXko4tiIR6ibinLEJ2prSE45IJom3GW9sNBzfnyA555e3
CikGyEPuQqRIuOMv56e2otlq3VCcrRTRWcBWYqtbDSYAVJUP/8tQgH6RoJMZ82IpUorqmTa78RnY
mrvpcNf+gJFN5odJ06zs7Ov3g69i9jxaadyWy6Jrn1RKWOMTdzbmKjxA5sAf10QU+f0PurlSf42y
qNopWlbPlmCUyKgdv1NTUIKe9+KqFXZyXrNm6XhzOHoDMurDW2W5ldVx6B23V8XZmSzzY9WVs99P
k4Ogp+Ldd0O0VqK7dXRg2GIiiv4a/bjFdRTVqmumPSRkHczfHk5puy1KG68RbJZ8Cz3/7RRX9so1
fOsjZXsZUDwfSWHhcj86UxZ28B7EWZJmjqiqRz4iGvYuiuKfhSHWIunrMB4cOkUcyjho4LARLofD
ZkiJzHZIzkJT8o1j5A/tqHzMKvOP3htnbxQfzMx6Gqv8XxVAeOTo8pDZS09DMAmLxDSiSGJpKXdh
0HG5x6GDzmw29SuzeSPC4SGTKpek3Tyr+mKLtjgXB5FKmQpNE/gcEKrarzk8GnUzJCRkmzlVrDuV
aGZLA5riJx7OuJMEeEU9xDoi5YCnTPV3N0Jlm+eh8J1gbqydO4h5jxr53G1QfkjWylw39gAcD04t
dHgp4Lm4k8YksOZAoTLsDFhA46RRHWI7iQ/JLGx/grG5co5v3IFEVZKAT4MTvyAZlPxVyIIumE5u
IKiq1f1rTDn8TjT9b2gxa7JPN64lwObQ0iWMiCHlh/81EC5+Xlb2TnYOwxjKdCFMv9WdcWXRb5xb
V/aJpQALRR1r8cza2aSZRWdmZyR/6LJhM7bFg7X1C9tLdjk6TttaN93d+3fhNfhSIl9IPQipqVHS
Fr/8tmysp17pwvw8aLXrg6mUIcuI8UA/qgcXgMGhjorhnI0mWPsCxTaRetb3Eu33LSk0UsoBItee
JzSsPyFD1Z1bPZnzahHxxlq7hJayC0blFu7g5c8cOjcLQ3vKzyLtkgdXnamxqxgIlqPbrqzDjdVm
qSkS0qyiWLnEdLQtkk4O1PyzjtaTX+cKIs8pYtrvT/wVn5abBKIlCARehbfA4fKLVGfQ0F5KijOE
JhPAuGHdB7WVfZur/u1U00qh5/phFmF/oLBT7MtErx5RJaVmYFnVvpxbKD5K+bsui3gPeCrf1UE6
7jG+iu/sPn3VhQXVWy/nnyE0Oz9V4KC9/w23ZgqMAt1RJOiIRhahtzJIZcjeLQhEVY1buLHRwYjW
OCZvaLJFrCPFcsj4JI8HNNjlTIVQAAH5eeU5b82E7Sj6+ICcPpJvSpcZ6bbDZvRHlMAV3lZ6a3yZ
p7B0NoNpBt9pTWjnftTHz4Eelh/z2bZ/BPnUNHvPqcW5sPTgJ5Q6PafGKBHXtWi1cpO4QbZyzm5N
layCy/Lzm1zi5TfMXmVUcZGUZ8MspBBCG2D10GTe6/srcqMCAeMJBWMQH7Akidsvxwk9uxxHDBbO
RhAgrzB8KQbaKQkGgl1Dhb/ZmZ22ExVy3LPV+N043DWD+ljM/6ZOL1N0fgfhKSUf6lSwry5/h4HW
AAuai7ONeZOP6Nx4Jyyj9w3hNQdvHv5gF7jvgrb+bIx5uoIEuTELBKqkwi7YRBsp4kV4oCWVKqDk
5efa6B04pNr4xYgwX4BTZB8E3nfJpjSwR7HUInocUCPdlXbvHiCtCt+OamuXm0axotN5403n+pK8
QfhSQIK8xfMIXy6MIoPCnmOM4fe6SSY4vaC4Xie7V7KNUukFZiqTG6JdZ8YPoqqx2zRg0226UFOD
Xcx/9SN1NMq+Yyygl7TV+AfnFAisIg9wZiZaUdc6Gm+B2+XhA3xOPYEGN00HpFsuF1Lg85zCLiWH
asz6xagi+3MayhJcSIMC3SgEJ4st+YcX4JTnVHesSHlAlTpW/CFGBt+vrKBL9lXemT+KQNUeWz5u
r+djzTkblR6Ajt0JyICBglNaw10IjdHudKD7k56cesWEneOUSvOqxRl/Bk/QHdBs7YNdgiHJszvF
k7stjWoodxq86GTbemJ6tDpixC1VzhFuT+hCHWi8PPf7oFTsvVEBz93hkhyHflcbabmd1cqhVgVa
6U4Ju0i9V+aoOVBY0LMNQUZ+trXaBC9czzWmNSEaiiAKlC1ZoN8K5wlVo/lUDoA0Zmu2fxaoxFSb
wFTqT12rd4mvq9HwXa0dPHpBf+Ihg7lm/jMI+uK1TWcbBxPNzY+tixoLRgM4mcLgDY3UN5UeF915
HBVshobExqmXsWtf435HtDdwwJ1UWW6d28SqdCqk4fQrgX9U+ZPX0EEVyCjZmyRFiXLTNY37ZzJL
mrLv3zne1d0mj5rEt1HxtCn+LDa2oZhWDEdmPttVAoSI+wDRyKooMfbWYjeFgTw7BIDd7OUHxUsH
9bMA6Lrvcd6NtyBFtOSBnuBY4g5eG7/1cQw+WX0bdPRcROjXuKRwOlBDxIAF7d7/yn4OWh8W3fAA
716F8MoSvMQdSd2uC039NXbbKNtMcw1T3DRqrP8mbXzQx3aGlRthQbznf2NIuzr1e5zr85dCTTk4
VV+VxjZI1fSkobBFs6mdknQHgzcN/AKDqBK/7DL7gWFRr28L3W317cCJJwby8I33u9QltXP60ngd
47y5axN0MDYIcmbTwRL91G9q06QPM6atXmMhgd6V00zguAqj96y925W9tlFgTLQQ16UHmhPl6i4v
pmwrdOHhfFyhxVCFVvQrKMMiBjAZRqmfpZod3cPtw1I8EEb0R53b8CsKn+KjFnW4NlW1jYJgKZkK
Jjbc6obuhrcbshl82pAmSMUrRjY/JJCm8x0PpPmKrm3AZdmF4fegCiHhD3oPT25wIukiBbzcV5Qq
eIySLCmewjbRh3sRWGp/cCdwZ/u5LoqP7++xq/oiDUEJOOH2kOgedRFpRHEg0rhrm/Mg3NS3ytK5
N/X63KhhvektlEqtdPjRjIa3UryVt9vF7UepGXIZfWvaFlIw+vL2mwQxmJin+lwmqeEXHZLKRagj
wxiY1aHtV9lmN75TUtdlGVeF0rbELjUi10bXDBgvDR66lPZbFxguYN/soavzA3sLs0nd+Oesluea
byTSpNVI93Mxvbodau6s9805koxoKRS/S22E+d9fxKsYnraAI6Go4JUogyzjuAaL6tBUs/6sVc55
7KLvqWp6Hwaz1ld2y42BCH1saodAptk38s//yteCFlmcUO+6c4Ew9pakBY4mLYF9UtVrYfz1BqEm
CgaLLUKJn/rf5VCDBmqB+HE85wgP+9wJ8w5qpfvgTKnjjxID//4cXrcQqff+PeAiXxNGAWipG8fz
bI7azoMz6HsTVHwj0RG/4DU8YNnpfLEsnuUywl2MwnmxEszemF8LDRASMvAUHrpHlx9tYnLW1K43
nj0j/1N4VvKYT7NGFKC6Kyn+NQyTzyWrlTEze4bywuVQdi2SyqqV8TzqWnFQMrt/qLHO2tXmMD0A
knD9KhzES14E9THkR/uA07qtUllrv+TWN7+JbFNwIg1Z/pBxEkjkVu1Adm7Wm3GorJ3dRsU2wXd4
u7LGt8aSkEKMbumO60ucJFIwoHfSejw3lnFI0vC/wXXj16qqNm4QHIwu2iZGeJjG6g4UxAPA6k8t
23BTOoby6NSTCpvYPr7/m278JBYAsCONRIogy7wi7ozYnTu55PaYHhCQHJ7FAMqx1iks/fs9IcWs
yIs9wFrUgS/X3KvSfjKpgZxrqwWdlgj3oxgcBCQNBKTe/6zr3jSFI5seIsYYENPAuVyOZYODUqLQ
1M4DKF7yP9XJ1b1J7JVves+D6xcPolR8/DYJeTOpbPhZVTTlQ9yM6OQKpkzfzI5VnCoezmEzdQF+
F8TTQmqpQm9og8zYgQK0f8wQRZ/TmMfXr8fhzzgXyU9enQ4zw0GZ7+D/8jQ7I9i0xznAs3HlJN1a
QH6dzA7fZEfln/91J5pj0RvhZE9nyygM6CI4YEWUtV5oLlQr6dfNoVwpB8FZoYq5OLNK3/XKlCjT
2Zv6aZtL5b8ow30qnKJp7ahcdf9YP5B1KD9TMJWX8OVnoQVX6LPNWFYbO37R4s5jKja65zmy5oYS
PcKQUbYJzPoj6/Fh0L1iZWLlCJchAhAWSt5oDpBoAlha/AJPsUaC7+ncpMD+0f5SidFC9E6VmX9F
Mf41VYt8Q5yZrT2oNx4f+VrTCYf1B5ls8fjQ5ZqtqEvns0Veg3MoPcDaHiqyIxzIplH793NJoxXG
MwR1sL9LrTkcgOvecSb17MHucWK9+mxkRns3DlDR3z+WN659qFuS60T0RfppLAKSDnfbuUxT6zyD
pvgcePT0hYdlql9VULs2PUK+d4UCDgF/6xQ5F2/2Rn0blgmYnqpxvrz/c64THImKpwTM+lIXXNId
zSrsERB1+nNS5Ank4trzvUH/Z6wG2uVAB6XnlCzdLLdyrntxVekVNVQzSvZDX/PNuinutBavxaRv
tZWCxI2vcimOWDIeQ0BwiRagHo8ER1ibZxVRn82QUwSrC6/dvz9313tUVu3Aenk847JlfXk8urKp
KZg39jmvrfw+gQxz7EIjOpBHjMepV9V/RTdxH8g6NqB4uVJLje2gqdJ5Mif7TGdF8zPi2l2nDsLv
w9Q7thV+gO9/3/Xxh/wDvIlmDeqX/PPy+7I8RBNCi5yz5o0wRmGlw4dplbuwouCmzXXjz7nrHGYl
+vX+wG/rc3nx8By/ARWRnDW5BC9HtqMWGZGamcUpa/hjmgTVoZLiSdYpn5ni5qWkU76NGxfUvZpC
yimxKaXNa+4QSZietMhKfU8YPxoiRIT+ovzsome8D1rH3MSOlR9Xfu/1fuP1IYnixnqj2S4uyibB
6mvsDOdcpUq+s6EL+U7XiNegQLZNHVCP9IIh3pJuTR+KJi/JjsN4p7Wlsm0cu9xEsPD9ZACl8/4P
u/5doChANcjKBR2eJZwi6JkOKxzDl0AHDE8srfsCwcq1Z+L6pYKCzo2ECAtj4PlyuVzgs3Alppn9
olCZPHtVpZCJjx0gCq1sh+/FGJhnp6J84M/0Vdy9CJEV8uNY0wqk/+oBR97EKZ5TnjuYWPhw/8CS
qtPvXUyTjrkIvUMkBFgyN4CcvRnLGBPjKWyqeTtZXnueKgt3MTsn0d6olqjxh7Ws7Asy4/ODbed1
hi5f5MGGAIi+kb3HeedEIjkKz+uzVwfHBqQuugpj4NSx0x1Fm+Kr18Hl7+soeeF5zn45YWy2RxSp
8s9VbXpil5ex/hLMjrMno8m+q1UR1Uh2BGO2tfmY3+AN1HnDLTS/6kaCfVfTTmhNGEONv23Z1cFu
0CrtDtiH+BWXmlB52dIk9N3MrCsk7Ozyoelq8aciJkXhXA/nr1Wh28+i6rJkW8yJ8ZTpCA8eHAcP
HDTBxz7cdH0HQ60Oyig9pEPe+2mU2uyrikIruKmx3enYjX9QwiACqVWa+P42wk60lf0gg6DL0yvF
+aUkD6ApCmjG5XZAWLOrnLSNX0SLHL1nD/rWyJz2W2MqSLoYfXtfO4qxKyraXTN6cisx2vW1xfBv
dTs6XDQ2F6FDPONQYwYYA+WJ8S0bI8grUWL7zhDbFGGd7kTjBO/dHn3T90+b/B9ffDdCqwRJoMrJ
YVBiXny3HeNZ0wEieKGtUz+OhdNv68jW7gVlsb0ViPCRoF9ZOeJXk20RmfN6c/JAKJCxXk62knIs
OU76S1ZH4SfbZXZjXMd2YZ2quGUnwb7EjGyTJ2XxC6ZutfImvYUri48GG4HSLOBI9BKWlY+21rWB
X2C+zJENGG3sXEvZCd0ankd30p40EVHsDQq1NDa2GXZAsnvr1WhMxIPdoupR0cdk9KEnJxr2fZ6b
T7U3oOSUZ7M6bEvCI5QmMVKgqugF+X4QYQOgFqmeDWp7XbgDkWmKrVmY3l1CPkMwOiO5v9W0vESe
jJI4zsq4n1Nsiiv0CkOn5dl6f9mvwgCmnvuPv2EVhmbOIiewW1EPNcHNi0eZFrCWl1EdaeZ9WQ/5
DiOQePv+eFf7WxbQ3spodFfBbMjf81e6EyK+jVGkMF4au04e8TiiFGsFbvq5UotPSa3qr1UxWK+Y
ITYr1IWr50SOjOKgbFPzLC97T7WhNI2uTMbLUI/Sh1hJfYA3a4/WdYTMMMAOUellMim8LyY087Jx
0MvKeImnsLiPvRTPTAt/7iyh8CTaOUT6TxdPGov7nzUl39zWjO+Qql7TeLtK9uTvIEkkgyYCoj97
OdFpaXYiDjvjBUbF9Ekd8uLolfT4olYJv7y/prdm9u+hFqEWAV1mmlyXL5lLbXIslcwnLFpDO17f
FaTnBOAU8xDQBVpy+UGxo6mILXX2SzQZ2j5R4+wO5LiBReeUH7uy1O5D3cBqS+3mxynRtJX78brA
B6iJUjfwAzDzzOciTojNgbfeDsyX0hzdnXCzQxyJdGO21QNA1tc+V5+aub8rzPq5d+K10eUcXt5U
oHeI10mlLZuu+mKO+8FR1DaPrJd5HufHLtGMM6q60WOftPMWGYrhIUnL/Ckx1Ow/zNo/50UshWxr
sRYtyndg8UMIbiVfjGWg5r94Jxqvc2anzpQXtSZ72GjOQCMbfZb2uebPTnaGS+ymysfS8F1U7v4M
YXdsuWRhlA7N5M9tGWt4TXvix/ub8OrgmbIeCcmLx0QHe7ZcnyYJQWADDzvr3RQeRtX64IaTcXTM
wiiwzsmme6R8m5OVAJ2pRKZQhUjy701oxGvHYXn0pL+1rJHxrJiElkuQmObUcWRTbD7npV5F22ZS
ymSnR0TuXvJ/7H3XkiNHluWv0Pi0+4Ce0BFYmx6zdfdQUAkkUr/AUobWOr5+jqPYQzCqNmO7m2yS
1kUwMysTIjxcXHnuuUWUUhSbIFWhggpl3CzzhY9i/qQAh5unLOsHA+89sR787AMQbI0os1E2Yp7/
6pTALEeQMxFBqTSITSCDwSyajunmpMedTsosWjhlrKivBZD4GyQWuhI1oUH1aECNNgR1JHlHQFre
vijNqNwvhTzYFJmA1IIMb2lJsxSVfzQpecQs9KL+zpCHGpDeMFmjgaAKfq0wlQhMtlxiJfyXBVhM
8rFHbDdOQ0RXkO0lYp8Ec+2pvuJZ4V4UDAVUawLm+jURkODVqdjlRXT0lKiU3H4E5IbUvgeSx6A1
KolA3kfvbSTFN2gbVCFeN0b1Uaob2YHRHb8EYqgAkIwQMYKF4dLzKQh5EbsQ0X3nY2YfcjlweUAw
VjQaAZAAte6AK039iXhUsyoJMVYU6ILTMjLimrZtIdqJLDS2IvmZ64tZYkthGR0Hzl0J7EXLxC6K
KKKec6Qq4vTAopcLki5AnvCyDOi/iY0Fpt1gKIuFdFygmQhI0x2EpE1Re/INxDEqzeJ0Lpn2nIjh
Th0xc1nrKH30d1rVGATqENByFUQ5KLg483VcqH0wraiNepKEY5w1GkUpJlZgHDS7hbm9SiqhIHnu
d08dOKJB4jljc3wFVIJVi6jnub4MWhkS9Jeqo25q9aRriX4cpX0QbyvxKkNS1pAbBqpKxhurKWDn
DcNrrV6ik9vDgIIvWcmpp24T3S1Kw1RSkSyl+zANbSEpzZktM3VBz+MDYBLynY9v2hKtN7p+EYmx
fgQ81k5Mw21Ng/SmTw6fX2iqQvl1QFSB9AV2J6J4k3lQurxH/yDMQ0QkClYU2hIUoZA5G+8rUTy9
zsTIC+RT3nYa7kegIqmoz0AIycyQABryZV/9x2v/f7z3bP/lXFX/9Z/4/TXLQbjioZHfL3/9r23w
Cis7+6j/k7/tf142edVV/p4e6/L9vd4+59NX/uKN+Pyfrs+e6+df/GKmdVAPh+a9HK7fKyi180Uw
Uv7K/98nf3g/f8rNkL//9cfXrElr/mlekKU//vSU+/bXHzmX1H9cfvxPz+2eE7yNZq9Z9cP/Wr+/
x0Hq/e8f3Cp+Tt+q6Qe8P1f1X39can8BRAhRsCWAk3Auefa6e//pGQMwQUQUkAVBQQc2RJqVtf/X
Hxei+Bfk9PEeQFyA5OUl06CD+vKU9BfsIbwB/FpIvSGs9+PfBvqLFft5BX9Im2QPJEZd/fXH8+6+
EJhAxEvo/sMp6IHgBdh1IqDQnCCMe7jittYmRG3XoecE5RosbEni1iXT0JMAfEUpYvYKOsAJTl87
mrwGZxgZUhnFJ6sUFlAMykcC+qw8AJ+vI3RU1lalgUYgpoa4mkKrnBXVsQ1teWEvTk4J5K5O1WKT
SBx9xnwNHGyrMnXlbnPS3M43Tw1VY6bVdtKvc3Q9yKwTWLOGm6QE2Gfrr/W76iZ5A6f8R/8M+Iyy
GwAQDh8HxU1Oc3BOfl4+m6GJTyHBrC5PvgIyv4VZPQ3v+n32VDxJGlXvhffWJ/qLmDP9JXvKnpr3
1CdRRMaXHvjCI6pBTlYzvA8BgDGQeCRrUGvmdOG6CV+1CID1wg7HbSXTIbSGDNgYcESBsvUxXnzA
iEZDB5/04b4bZkTymU/vk1syJu6JHueVfPKw6J3+kJcHI3YEY60ubnMJFcBkN34sDsZDs0luxrvo
UTYXMYke4awVLUX3hmVBwYaJMtL8ujuRATRaJcqriYw3Xhyqn/bq5d6cHebE7P6dhqnMbJBp4v9P
sEHmpMK0cOXfTyp8Y83BMwRjhqf/4fbwgN6FSZWIIBbSEk22g7QwCEocYzS6QCD+pLFoqOfqEeau
NhHS/+TVphYb1wmgFgVJFMJTYCOYWkSlMmae0oJYuKGaPVB0Q6UhCxkOPV2aEPF0xEOlAUONPPOY
OiOeYKd/LXIvBzA1WJM4GvMTaFptxe5MMB+im1ADmCmpYtBJEfVhoPUGOMoa1Z03xnP/dkJ7mVs4
JeD1x/dFDcAgiVb5EZVBBYogRxslevJLsEp6ipbRPBd9m7x7hxqpMI166Ox7u9jJOqnXwa2A4kgd
iRcCj8aJhZ9+UXLS6wQ9mboQoCmU+xHdjDKCWHxUmWFN6hPVbrxN/eEnbHG72IbXHdqwI0Wx8vbe
4/ic9+DSoemuY+21p9BTTDcn0mzKOy2meUw2ekm0B/GuekNVw9Vw3609llwXBOWSwTV4AJCKElRy
I1s9nOmCjjHN0Ho2pJ1vjY/IhfoMvKzBh49nP/LX9DV/LUPSefx/OSfa7k3YyVC7vLkIBkzl/BbB
faBI48gGvLgEiRKaj6AtxpO0DlhlIO1JeNzzWNsnlAsDqLAGkHqOhHV+mSfy/fsy/xmXeU6aTHuQ
/9rSZJJa+SLMOAsnqCglRJ+5bL2Q1EXbi4Y/xIqdS957JylgoSgCUusVenWBLo0uZGXO35675EQ5
/BqXnHp9X24T1ZEITwLfCUzBL28zUqWoAPBQsYHspz2r6M09QJc72szEEmYvNDGH/+ELSd9Semji
A6cEIT30bZnMYiBlvmRUBfpXnE4nKhtZR1IdndOA/nCkoO+tKu89R1+ivkoGPaa1QGSMlFqkclYF
w+S0nOhMMSTuIPv5ykdTE6oAtA4GT7+wtAGSt9wVOTLLmgGRHJ6ilJ2im15SYhC+1XOF8FNM3XmB
Lm9nskBpFWlBGYSKvZRpQv0OnV/oCK9pJAW4nAwat9RLWRwwKLMWZHdEeOjRs6zYQ3GcWoLYmd5v
0+c4ITrAu3RO6X7zmF6Ob7KuXhIL6OCA8Q2w7F2wFebuKQaFFg2P5ZXxoDmGIz3k8A2Mq+6l3fZ2
uQ1mMoJzSz4luPqTL7k60W//6iXnO27iBcK2+58DNkWUZn6SCtICZl7xXIAdBtVfz1VDAA6kn/tx
c1trmrX4LbbW3L1O8lf/8L2euYOmk8rbG0hAA/L/JlKrav04HMGAaj88CPTqyiM1eXy8PR5nohLn
xfnsOhNx4hkp+Ar5dYaVd127wAASYXWyPad2X3K3dFFeaGoUBrJbkZ7YC1umoFcisO02+S4lz88r
Zi5sc6Xhj8ik73JyrxCNpGSHPlxkOWvUS5PI/Fn+XU7MVL6UvREUKBK3M+QCriH/TigzOywtfy/6
ZkSLjApuOdIUdEOHfFVclQJFi1EdFWO3ujuzIWfGcs42XtgEYNP4zcYyt2HO+vZiLP/ohvmm3r6Y
/yn/v+p7CEUm2DCtBVozbVU9uVAyma0sQUpgzrK6za33OTNycV9dWFQCspSKXbP+NenZ8iq+AWmD
CkSPz/yAQd8B2FHrJHTkgC7lm6hF8JAWDBV6MdylOazF3Ik5L8TFgH73EzO7YpOEwT+7YlM+1ukJ
nSKZK61ZtlGAHZImNLMFuMX05CgKEz9k6kfohcoWc4wls7tkIi5/810yOwkTufprTMK3AohAA4MY
j9fxLb8q55HDSBw7gOpsxp4y8pRbnb19AmUye7BCRt49k1SsYsbVIz1Upkyc43GH/D4ZmLMe6IPD
nNuQOJ+LSCCrv2EdXAxKmcSI46Y2QGCNQQk2ktsMioZqB5X0ln+j2c1AWua3+K1aZetqhYP8oG2R
7z4gU/SKV+Z04Qw4+rUlk7uF9VY48qPKGrp0TrRw0GvRNG5PcE4OJ/Nwh9L/vWaiZxWRHRdllNRg
motAGu0dgwV2TXSKL7Mm9h5ZU6tf+9Y76ILMkVYsN9/LtYLGgTd7hKYWJmzn92x7Ysq+Ju8LaruR
rZstJlAj1HysSYSPj6jxZrD3GNrOpCVZgVfR8l+gql88u7LQmhYvBukufd2rW5Js9gbTTdV0l9BQ
Os0xDo3FxKysmghuS3X8WcErwJ5AA/u0Se8DXFJj6rW+4+Ey0Rbc+/CjXjXWPXrYrXA/rxF91djm
sWP3O4PcI7xF7/fXCbXRpXSTkswFkyuUsX2Pp8CwT9TVCjlJvFxexTz2JlhobExWu+PhAIQqAUSQ
aOa6MvnjAZziZP3WX6EJgtXQklVmzdYNfbuTIPoTAgpwFtI3Fe8D5bhZsnSTkNZ6WDdkG7vAPDMo
CNbRh+06dEtWmIgOXfmbdbrhH5az0vLdbtU+FOjQQPKMdHRYhZvQbQBipcj8kGYVUjQb20sIH4ab
YSVf8cvyEZ7oCV93aEKMR0Tedo+qfboyyLPz0ZC7O+EAnHNPBEKKDUgqMce5WTHhwXyM3NrUSGtm
7mPFGtaxcdVZ+hbTvKA9cT1iD2QgTkqdDvc3cxK4afiVpfXz6ZzSF+cN4IkoaFRslVRmjDvFDWwt
N7MDcrXt2Wilm85ke91GYffqsXJNcYUhWoNlUjZj9c1JimkN3L9EUszNzwSTVNZFUYO3gM8P31Sn
rX7VmVtQiyLF/SSykS1JQlfPw4aaso0zkBLB8vab1ep4mJmeeaE1MfO/C63vQuvfU2hNbMff8lDO
yYdJAPa3lJ9ggfyGMEdaC+2tODXpVwj/hVKfRh/kO9BNJSuZYHP9WJmt1VqN2ZijNeJnctdbvYXc
E+XPDasCWrI+v45npPhzgFJa2XPqipZoGauRSVRkqiWZPk3MyAzMkC3M1tGvW6d1FlRjMGjYEj8D
WNQqaAyI1FC9tNK7hvVUI5uGma2prlrz2WNLZphck4KTx+3MxXGAFgVCzerwVzQvZMjTwGeHxRDD
qoE03YXEJ7fPMn3O8Xfu4sNosN8TauwzaMfryN5fK6yGYdSS64xupIZEm+WueJXtkW6gaVOy2W/u
HzUEBXzixDAf7jKyJONZa0NNv63vVNgKiGfoBBbgQFVyaMgbn5sPPqDjB9Q3nu/wPDcq3t7ekA1d
0dCMLM+K7QTGq0IGq7Fyk08LQJm3BRsszUpYbnOjADVPLLY/19tYz5m1npjyAYjEUq/MEPnH6jWY
vYYa+OIrL0OV85Vct4xnOPkyKqvOzN3UNezc7dlgypaA1KOEIEoOKzww0SXM8kzfCvFbivh6YqLg
HAsuM93ysfz8b4WNZqQIZoRWYFY0xvN4tZXRwBydxI7wbO9EW/i8aJIkXCUZTBrBGmGCggpoMzyg
VTH+V65EuzQ7q3JHc2Cw9E+mRCSrN1EhAGs6hw2Gm8FDxKgC84Tb0PA1mLDemA6LuzAbmqwLU77S
bNESEAiK3dbKGZrEwAJXse0NrExm1VRyckpT4GlM3yHFjeCOO/mQbQpX2tQ29U2PAS9LQzJiOOIq
dQJCYJ6bhZ1aiWl1br2rd4IlsHSFT9oeGOqsqL9C+zqKbhLYwtz0RLsfGsOQhGFIg7sWv8dmxnp8
YotsMvpsUTTZYLVZYyrWiDvBAEV/PtMwNXzpuCEY7fzwIDDg6JvlJrCcJaBz2s1w1VgkcD2XghvJ
9ue2z6yomASsvouKP62oQIXZ56Ji6uyeGmURoWieB8cqCIrKBDgWAr+3Tof+J8VwwlmSICP4M+oD
CCcgH0QmmANO4MkW6ACURMpCK7EX9LWFw4pNa7oB+HEeKrgDDRvNhAXYzzoOYUxje8XSbb3tXO2h
x35WyAlx2HE1XAF2wHAqPDO1AD/n/gVO70CR/MdHKlcC2UkP/nVN49XSre3axuGzZBvoK9ffZS6S
+tQ4nxxIO/NzkQpKi5l5mmQ0yjZENWxXKraMkAA/0Q2FJ7/tKFePjam+jlbLcqjF0VIfYneEVELv
TSYzLif5QwMmVaONHTPAoCExFTNmlR1aPubNw79BIuR45okBhI+fnpnZ3iowY6uyC1t84bI3gmRN
IV9Dltn+kb8vATqFvzY4BFC+gNSxYov3QfaKL/wTRCe0CrzfZ1gbM6EntsCEt+vE5q/68srqnb8i
w8O3+HdvFVvBSnQKGz9xxcAsaGUnGHeAdYkttJbH9wgji8zEzC2MCfeYQgugGQNGwKX+ifm4j8TG
1zax+f3wyIW3CtnoZHw8Fv+JceJOMryKX/n8dcX1BH8fhO2udRKIXC52dRgQOgIKAd1HbgKbYYOO
gLAfYrI8qKvKja/Da+UhcyG+oVvrXXUjrjrWW6Dws5uzkdPDs+fGDIoJmMgaO8UqKNSnEbRcY0Jj
QH6D5MjOzjI6Y/VuNCHdKdcuEtbLc/h+7LEGAk7JycxpTUsqMHCqXatUREIhYr652AdWZPmmbzKw
ScM4WbAF1DtXXQUUQmmdzMGJbQ8qbbAGluC52kIkgRsUCsbaWlxV+zaPU4DJBkoARbPXAxPpxrDy
DxWGxYn6W1DrsYGoe+R2Vx47ZkD92GirSVPbuA7tgEHNn6DXThRGyYCzZYI1haqYSaRklogCZRS8
MLZKl3bhVptqo9vHbQFVWUKNbTvoUAkDL2nEHkRLxU1XmKDKzLHt+fkC8yDAT5ElUw9AqLWzXrod
ueN3aGBiMGQMnzmNg3wuVG6DA4LRstJsWIbQVm7qB1R84NpLk0D1tYToiBqM9NY5Qc/DLnMQCncr
V15VG9GWHpRX7bViw6uHnVmxaGNsWseFX53RkTvaQJTD/ErIGqEcth2tB6s1F1ssLSxPzwZKbb9Y
9XZs0g8Qw9GPj5ge3pBOp8fb3XNIbm878gar74QFo40T3mo7tubWnkhGcs1DLBW54Vcp8I8M11rC
PASXKC749na3dEqGMAjj26wwO2e597DCBmaqgD09YGvxJVWZgZeXFuJNdudk6wwLw2Uhn60TlqbA
PhgAhkdeCFbPBsArhPc6S175zgoryc1xkHxh1/HNhGw5ttCJgmMX/w7xBvDpQcAWsDOpbmeubouY
OHmlPSwQGkpt3BbdSUylAyZmQ32Hh/eIubRN2UyuvKuPDOD40D5h76d4ANeGW+CCWsZfl1hCnYG1
Gx+zmAlZqGf4yzS8dOGRTEM6So4+pm1fIU9yjtYVpnT2SfiB5RYqPxTIoJz9k/6B+x78QGc7KB/L
c9Ds2BpZeaNaIlOouBEhYJudt9bxe+0KphwQz1EoP7sa3XIzVd3k1otImltIMZZenS1VSDUux2Cx
WqkVrRq7gLyD9XoYbhu7PIJLdlvZIoG0w+sgCW1xjRalDpfMISRwBl3FZR0sX8Q2I44SxANuxhKE
kFf9QTpKx2DTPIo7dRttPFfdtfeZ3ZMF3rU0eYgUkdX9Er4Bl4VcDqN1FztLWWiGyI5wbjXIwi+f
vcBv3kYhJTwmBTYsto3jWQYOGV8lHmCEbb0WzZ76d52FVyGc2+I93b6lmtuvIZnt+OiZfIy1g4At
Q+CuNmHBprcei2FjIy59392XdsMK2J0B5FuEz8cuMNGRDuIlxCEeoLRH7KbnklKY1SW2J9YJK+jb
1UsMpyZn0gF+HM4/d4FCW3QRDcUuRLiUW7f42Vp8pUuEWrnq5KKZR9f5vxBmhMovAOQpEYyFd4qN
CJvBDq4GxDgX+MTURmU0PuX8MEHPCtnEw6qQXZgMH7taRHy8gVktQMIu7Q7uVv6xAxbS0jc8SKuf
xZgH2x1PoQolw3e4Gxa3xBuEWHvMGn97b47wFZbwOWTCjzA/rksI7CXcVA8zEmPOwcG4T+4h5twT
TeDOYK2wExKINu7wwvEEYpQnMGp8Pnd3GlcgFBIcx0k/q6LzzDgLfKT+2K0Xro/DfH5Y8aq1a7p0
050AsGR6167ULZaLB92J/7w4QJGbp6OG5AC20u7EDBdf561oAK76RaGCDvs+whC4E6HuDCbjiyvX
6PbkLq6hmNfJbev0a66YYTxY/BPAbYVP5EYFjBIrZYHDncERh+gFnnflVih/CAj0EB58NUIIbcna
SJZuvvKNHMAo6GwfLiCMDkxBskHZ6FVuO4GVUhq/NwhUG1jdBomQAuu3ZAG2cm2jsVhB6Bv2MSaI
z7Zy7dt8V3MPubjnsw2tCGcHe/2Gq6HFDX8t/6tBK4f/W3VDW7rmmpN7g74NNwreIF5Nse1mDMJZ
H3tKXPDdx/7uY/9cfCTOuROTcD1qTVG82iEaF8L45YqjgpH3zMWktJ0DZc47L3w0FwCA787Ld+fl
u/Py3Xn57rxclv9eFujxCOhnrssksyMuksRbcvENqAFi0q6twyaeKQKcu8YEIPQPXWPeCZukCr47
Yd+dsO9OGOyu707Y7++EzVrRk0TVP2VF6zPyeFqiIQhFlCx7ZEo6qpzzHrnLE+fpRr7iiVWOHEP+
kSBYgeyues4h5vBNdcSNR6aYEvIYKmJNI+IwPL79JWoEnJ7BXt95XDai79mSCG/34wrhbdRLmqrd
IWyAvhe0B+gxYx7gbzwgw2MeX+Ksa+4fz+G+Zu90kuv4897pbPrrnEm/8Iz+TdNfINr8lsEDwkTO
ZAW2ximEvCtb0Py0Nd/8iNYhXsdjbnd3b3cDfUFQFWTs5A5/yBmi6WvABDt8l3loncf7EIdyR/Zy
PZKrAi+tKILqNwtyBSjBKr1Kryrb2Nf30l7eydv+oNzkZo6AdgHkiI50VYXQEtnv968gPSN7RDVj
skcoalyNK8EFJnU12gVTEepvrAzRUd8SaeYOALMW4H8Bnw2ca98ieHdLxtVjTPTDx8fRJ0ekATDW
BXsL2OEDOQAZ9xAhsYdWMfSOwzYX1vpujcD3piEn+vYWUmA/kPlD9P+uZHdIbSAuqPIbBoQTqJCG
/+TP8Ls/3GEuznOET0anifMrOKjg8PZ5ZvLbUfSLlZn49nEQLSMjahRglfljjZQPferMnmXkQSfW
DQpx7tGFmFz35OZcy24DvEzMDQH+ZQMEzS1qZEy0imFoLER42q5FcsVKkbwKzQCJCdxLiJjr3Rug
NsN51j6AfQnNj7nWUmc46VdG9cWdTIzqHg261V5CPkB7yh9O74BZ291KPwbP2gHsaod+j8ZPKel9
9K8mKH0UlgSU5ouR6FvjiOJABV09Ql5N079krxqSfGwBLHZIqxMqvCgKB6WDZrYdaR8/XwF5wnR1
rh4AoOp/zsbEUEcnNbD0nnA2QKIcIE/7zlOgCX0FBxFhHgm2aCt1m1iJFZugnj9GR3+LzsTI3AXI
CPGYNscHfz6mc4HdZ3M5MevRCkiRo5znVpChUigyUUiFyFa9MYDj4vk8AGJI5ZyxJrRGGb9oZkAC
ifedtQJ2CRVTyGwiC1idkzKgA6chhgpMDHJEHVKY8RY5I1hNqa0+okR1BnkMLqAZecOfv5DLIZin
9WCB8fNsgYHx8iQt8gZbDvkZkLLl2QGeH0oBXOpM75rDl1pk4k53yP0Aj1ZfcTRadRvjJ09v8yTz
Celnnk7ncCae/uYge77fA5og+26XuekpTD54N+VyXSisAJs8As+DEwJ+XSGDWbFg0yNK96xdjabD
IT8GzaHukfjFKhpInFbI+7XWOZ2GIDQfcez2Z1jSkkXArylXHK/QmvJKgImQIlH8kdvd+u3tZH58
3G7eE/t6n0YkTQnOH2RUwPDNxxk8fixZBYQaj47zmDfX+/x7h8g38tZIFDQO/51ngXisHOlFBNfL
cz4ZKdt/cntJkxKJRkmD0yBjyydEOGMQUK/r8OntbmWnIDx7FhCfBhAlELyrFSTGMacDyemtQG4T
dnt7zFhine8QMvHw9pai9o5L0c/PwbctxJ/P5rlA82IfCX0atHKDgRbX8ZWCfpQMSDO7tTOOArNL
LNK4ke5nLjqnLc+1PxdX/a4t/1XacnY/TCD7v8p+mBPG0iTY//udljmxe0YGXmzc72L3jyV2JxbS
H0yrzxlKZ6KIi931rzCU5oxOaWIo/VGMzjmzf0r2+8c1+3UeTfjKVAU3O2cUU2FHT6SjmhUeSEdg
6hmHpxbInausd9yr9FhtRQcgb/YOJIUZk/do68GSA/aANbeA0dNgBfPCSVbA9hCAfeDevfZUtStg
ycBZZWvWuM0QiQkJgHrtNjrjKlLKqwz82yUs7yCi/iG30YspPJQFOcTw9FCsOWPKzt7exD/7k92e
9s1ENhjuRRHU02iZxksRLs60kVRJAKJbFMsONL1pAJFR7nX2wE1zjoXtGYxxWt7A/YADEjnRWjtj
RQvabDkONLR4mQhaoWpoOUPQDTXmuD1ePMDCK4CsrGS7hMvPIUcNMuQccAkoD5WxpqB8t9EOlmQi
6TRbFa1lY35uyM3e3MRa+FPdnPxN5PfFyk3O3SBEXiqBgNhGmEAl68Md4hp3D/Cjgb0TEAWx7b2C
iEtLz9HJvb0/5CiXESn8kRl3gqutryTAxUgmR6Q4gckoVjGSK8tdHT9fw9nbnOjM3/A2VT6jn93n
JFCATnuB1pQI1RQmx5JGuxFBGiuA9HrhwZcXdyeR58eN7aF+NFi5O4RswE6DZ65eAHbEyzKKGBoP
Kwzmk2xXrmIle2mjOdracJKjhy4Ezuezx0f02Ygn2nE8LfXM6DFicNtaawT0Pv/4c5vIzz5/4ubX
6EyXSTqkR4kO0SgGGmh098KLycSNQgX8TIHAVB2O0ORI9JiJjiWuOWyce/C+5bPrCuziHyWq8hGx
6DYyFSEcTkSm8fVolgTgNNJ25un684HPzMty6v/2mrDwR8xLcnhE6dhhzsH+ttb4+UhM+y7kRe/X
coELrGtUEY9AhYIti2aI7SGEuiA3fGeM8L1fEFe1XGKjki3FH1TrBe1kyDv+f9+D6+a2JI/olEVK
glGioI1HCH144auSXEMXosDpiDjeB/ptAZb3MbO6Mp+FT1Z32pFskY+LUPBxE5AqAwb/sCQPBQLA
PFr8tOV/aRn6NkG+8yKozSNfvIVdEvb5Ys2du+VEjP/xz9206cjfe+7mtu9E4Da/+vadCN0/5/ad
iOvfavvOaMdpB8O/SzvOCeBzJOvCfPvDCGDp27OCRJSOVkO8QQ5kz8XA02ghVqrWKfaLj/Kkys5A
3INg4z1kHT3CRLmFvGOopeBJqpnKBVHgAuNrwfbzxScJ0nispWwh96ivTWixC1FRNKIWdjC3Z2av
q8SUnRRgew7nX6KYqgfZFHCeRxWFUC/r8uihC3dB0OCwgjNToKaLS3hwashOy06PgKRbu52A+5DY
R4i7aG1jLSD9G5IEVTkZk+lRwD8Ht7d5qVGIgH1gCQ76sxAPVSRI0vBAa2hKTgT/J7FCMwHEGk+i
+kOCAS0xgUnsmdvRBZ74XNiCd3NmciYewVAEYKE8YWWYjkrqAcU0XOKvM6ieAWYl/1WA6N8+Cedq
Gl5bg2pj/EUnD3/LYvEq7B615bLFdURGeG3A0xLvLPBnbjXxShxej8g/7akgeO7Lw9/z14A/GE7h
DUrAAOLnMP8cyQykDE0JyUGDoNqQ9ijv4ll2UG7x3wH3R0USysJ1VAy05wILdFLDM2ZKlvYX9L64
EqGgevDRfD5l/w/99PN2muinxBOTJouwnQR4SQV58Yhb0Osb9InhpmFFUmbxP/A9kpip+/R0P7B7
mYK5LofR8/z8BgYb6PCQvB0+VgF2fU59bIaEza3t7MbnFu7Fqft32vjfpI0yjJ9XcaJUi/KUtnmC
VTyb8zxSwR980bj5Flo37g1qiFBLhALys9EfYH1vXl7Qn5kcPu7uQD3w/m6A+ymCP3xyuYWHetrN
6uPjA7WER4d+LJCO5Yu7kgg/z/SIEr0AJTo56vBSGwVuPF8bro6+OZAZmTd7dxON/ue6u3mhNdH1
34XWrNCauIa/m9CatRQmPuavail809BeioKIhjaiJJ+DExfy8nTSgnjooQuhpdD+GUc6g4AH1d1I
Vs+ahY6/qxkZ/U3KWePikpPbDaRFrYUSLunr4lsvGGClMEo0YKlfFB/lp63Y2kkoliyKksRKR3Ck
KiKoRpWIoIXWQ9eBaL9I0oouhHyftNJL7qNfUzqUtqpHFVl2rTA34m8aDD+PWJmYckkYReqpguAE
E0mLOlxAcnyauzIZtogP1ijsdXLQgNw+c1DCaueBn39GA5+j/F8ZdBdDmBh0SamjRbiCIcCx5iL6
2jN5oRyns4sJp4XhdYMecEIHWFfHjxhYiM9tAIlbRZ+NYGI1JX1TRX6BEWy5d/x22HJCxCsLnH41
Z7W5XYXkMHPJuXmfmh2//ryfmcw/u+uJPVHlTd0tFrhr0SpgyQEXVlDEvhDqKAArKOwR54UTI4DJ
h/cM26GOj5uGCTmkQBMEDACJwcGScOtXRdgfUQ6AlD7uPp+pb8u6i+0xUe290S4WUoph3kFbv3AL
E1YZzE6ENLhJ+8DsloKPKCd7TrL4qoBYiNM22ruS+yG8sNtxbrglwIfe8XgMRSH63d3H8ePzkc5u
ZL7mFwLn19/Is0s60aS/05LOiUne9uxyon5/MTl3WidyPfEiuYty7MGEbPebmTjvzIdPsc1/34ef
G018csrP+IiLTRn2siqcOqgknJYKB1gETQmISWi0De9rsuFV8AGNdxkgVQ0ox8CvAbqvnOxAzsAR
T2884/Bofn5S5s70FPn7+51pccaImJLI/xpGxIw2Ok/exYr9CtpodpNMZGwyBpqO7t/YJAIFlZgH
IC+sJWiAinLqW64TFuSpZ/D5bRUgugEBkMg67YBFtIFlPKI2n85YJrNjmkrTP8KYJvL11zxMP7Wj
3H85y5P+l5Nf/+v/NlVdPsfBc/oDacr35+aH7OOHY/1cB1UdvFZ/gtaXvHPMZ60vs+hb/S75u770
u1yIqv4XdJtFGxoNPbsVzcBTXxpeLtCd5i+GgpYTho6WuCKaXv7c8tJAm0wBkHt5qUiSJuicCOVv
PS8l8S/o5Q5ubN5HVzbQn+zv6XnJdcTPgljV0a9NU0UZPXGFJVL18uSM6WqvNlp5kq+rhQRDN/JK
qviZbtcqOSGhLujoatj1RBzH48VU/bQ/LusluR03ubCuY3rQWk1G604RE3OpbRMY12rllco1+tVk
LNN9RDz10Xc/vwr/lF9cRVyiPgFM4oaMoDAA2b+8ipq2YZM0tXAYF/J2oRfvJ3EBEOqiX0Xdm6eE
6QrN3Gf0yC81J6Z0cs2JBZtVcZn3oSAcKv9EEt8D/06VgHJE8PZGPtex95ea4MvFFDQ+RS9ddKkT
tMk0Zovk1NZLXMxPO4EtgfpHh7hoYAFKG46J0PnW5xMq/hKbc76gKomGqEqygg6p07KPtqnk8lTr
0qH0omvppFSb8lS4aRS53qK7KZVh4QYSdLbinJqdWo8+mRkA35GTJdVVVRR1dLFaouHgRAJnMprz
LutMOuBS8qZRpF2wzHK7WHS602UNIqBaBQ6dNpOY5qf1MbJaqYElnqfhfRCk7sKtq7befj6qr9Yc
7KqKilkxBENC0+2Jw+qhC5WYx4G+H5UG+P5qGAgATCCGyvXRMfpibo9NUKtYBlxQRQNpCd28DEmd
rnvZapVmFKO2T9WlRwcjOJbiYi0meWHl4QBmqFoab+K074lfLKjagV6m68AJnw+5K6Uq2F6T7Og1
uj6jIL+SJxgXiuzkJeqK0Y532npLkPqoS5ajvs8EYN1j1QXJ7FMSNoWJFr6i7WvCpinH0BlisZwJ
SH5zTpaKJmiaDKloTPlXytjTq6bFtXWv2iR6+LEcWvlW9HoLo+3v9WVz5dcgwBrVUjEVWfHcJUIf
mS6Da78dhs2yP0kzTvy39sVSRzYKXYX1pXGOnl9YTQsJ8tUrJCxTXkZ7wUC/2Npr3qOF8piibf3M
LpxOPu+089+kfVlv3brS5V9pfO+6kCiKpBp9vwdNe/BsJ3sneREcx9FIah5/fS/5nNvX1k5bfdFA
cA6CJKZIFqtWVa2qEsJcdB3Rl+P/qO2GJAzpAC34KOzu2a7IoS61oNeqL+NIfsRz+3VM0HNUzeGG
xnt79O/fpA3zZhowYzYxMSdhnZAckrhEuctsPFL7KeEFRs1HHpWmEx0jNLgCiQ5d3brWsdDeLsR4
8yTxzK2amzeDcfENhMLaGjCrEL2Pm8dgYpPOAzEee5Rh3HCM6TB/UhJ07NaqXcjCb86CMdkzDaPF
3LJw40M4Oyn9T9XT21G8+4yVesrrZMojDZ8R/WY0qF+Mbo+RlHXvavzIlBt2Top+ic+s9rhxpFtB
o5VnABlbbuLd8isRaItIhvqE5Qc0ODH2Edn3iTcnmBZ3N2j76Cs13kYUz19zNHL6pvL7BlUlr58r
w7eRQZ9dxcoodalUglLdeOyYxGjr7z1BRZyonX58UfpDCQGpbfh9E91QPm904YuFTWMxwCZhlK9M
b69jbPuU5OSRovV07FJ9mSrXRS4bd/38GEZokWjuYRqcbLhJm9Gphx9zcavocRqCIf/CMfeLIuVq
PsWdJ8tjghHamRuxG0L2nx/RG666+FK8FxOWG2aMrsXE0rq6yEzjMauDEVnG3rljoydGF2OxUXzF
0RUYTYoxG/ypRyvll/53c7AUekqOwGV5UKpd1d1WhkNsR6Egz9MD69QUXhe7HXeo4drdnswbor0K
kPwlW9TQoWSAFgVGuH98YWUsQqmZPXnMUPGV7afnmlxHvaOp7xytS6WbRA7fJxQf71epj3q7OXqY
h68j+lwrb7yJN7TdWxR4fYbvv2d126NRxKrQOnwP2oJLd4pcfiv6mwgV1UnAuI/htGl200QHs/Hi
MZDV19TcGxMqULu76IeEIsofpH5l6Xs9cTRUYuvnZHDqwifVkWNQSk1R87Urkx1DJ9NvmXjIwz2r
Hf0R038+F4c1TF1e7fudrHSXrbdtp7U42WT+0dp7mwc5gs3iuZtOpnn/+VoXCM6mUJAMZhL+hcEw
8f7jNVIttmxbUePRbjHFxgwkGq+Ge/vG/sExauzzxVYxFcjMarHVzga0l+cxh5x3SJ6b+OW0tZ8w
RD25z4ujJR1bHbN4R7OrvsdAYlcDfhrnxwSJCYxLSe/67haViHqJPu0VeuEVjvWgX88ZhnQ5DSqJ
34YgG0/JEyZmVQgXf6MB2L8Zu0njBBNZNMccvjTmfu5v4tRPqSenazPy8I+TF1Z4sfZI1PHzLV/A
kL+2bFs6YCBcvrXNB9qkGlWT8TjtbBAbKleiI+WL+W1gbkOCMNmBn9hzL4mvq8ytq41X+haY+/Aq
lhOHEcb/YA0AkD9erzbk1E5LnLgd7VK07ETLwNlbNLClUNLLDX9Kb5W1KwZQqUdrH+fu+AuD7gfh
tYajipuhCuIwGJLUIelpqZfNnRBpFvmgeo/ireXXc3MShUOfyB6EeTPz69cKHR7lN7t4jDTXKIIY
2SPxZTau9BJNNEThqc1ZWWs35O2QgajgAROwzN8oJ++AVVM2Np8jHHKOJpOzm4Ea8qxDe54YwkSl
2xk3VRSQ8agQOLzteqdljgmKRxOkzNObXbtl99/GcF8e+78/aGV4w7Y3ZDOOxqOY3ASBKXJK6fWA
FsB3KDju85uqveuTu54du/TKYEc1e53mkCerdmIQeJmTpQ6F/oy8JvSUguvijbgU5UR3Inbjwu1+
Nif+UnrTY/xgPbPQ4U+QrnA+BAx0ltwphFM/iiD8xohjnozMiZhDf8O0CMsZTvIWGMC+s+9TkEZl
MPQu0VwT/4p45VH79fkLWAX8/370giHkgdAGQ5ziowgSnemGrg3Go/Zk31kv6S+MebV+SnLV0oNu
BEwLOqjr6/povdazE6VOdYe9y2cAcfsbSFDFs2Z48rZ9NP3yJL9UB+t3fQuR06WjvnXCbWF0XpJH
dR1eqdnRHtCx+FBseRNr6P4mYbZuEOBaQYW+gO13EkZ4XrSjjU3gcGu0yAaHuHbkrYYGp/WutBwj
2+Pa+GuLAV4KXgWaVX5+jG8FO2uRWpw8iggGfO715PehsTXJ4pg8xr8UmGFfY7R73WWdZ6PZyOAg
KpMPQW4HUJpW6urfiCOumi/qERfaHWTpKerkFJ7NTft1iB0BPpq2+/wLVwPi/rpoiyF8A/BPgAhW
Qm9LXpdM4Iww7QxElNwZv8D+Ww9+mrjNfYuimv/PBVfKrc5lp7FFslQNV8JhrwojIHRnQu/YyZlv
KHqGAtVtDW3d3OdKFlSmQiEXWQi/zi8tcYbb7lV8MR7S5/7ZPuUb+PnCjYPqfneqbBVM0Jj8e7Xo
FKLnBMbbPZNfVrxMhEw289xbi63y3NHcsrix4LpNGKU2HszOjaa7ogDFbAKzrvgWcwk+QO4ATxUg
K+kB1dxSBAkscPil4/uC3NvzvgxvdStyrPpE1Q2FuPXwvKy7sHoqxq3mlX8EMO/PZ6Ve4lTTOjOB
qq3QuTf2pq+q2BfoHZw4JjLAL1bqqHRL8BaccvEW/y3pbIV91dDmLIqxZoh7MJxp8jU7UM0TMKYW
+uZXjXvqMY0cbN26D8uth/Ync4e4ik6MJe6rr2v7tGhQtJsleQx/68/RdAy/24avfpZXBnW09i6R
G9j60qNfZPDfC74R+d9rv6hXjV1U5JHZPhHeiCHbdiCnLwp7tzCUG889wbgFcsWBszKdBaTYOPJF
d1yc+LsvWAlmX9sNNTm23H+pMQaw82IMS0ucKfvyuU65wN4LfIAq07lYIprrRGcc1cM4haH+NIzw
GWsn745TFfQSE4Jj4iT298+Xu4xTrNZb7yvrFK8TrJdNfi72nfTbfpdjBhBzZ0yHkV4rPVI95NzL
4Dx/7R8ajD/0k2zjhre2vXpEg6BWOPT4DGEcBTpZo4F9czSi74lypfjPtcxq06vnY6XFLMIYq2nC
EejDg140TYCZmbrlRBjZQP2e3ckbgTyv8KPxoH9XuWNGN8xENsLLQge/InTvTjytcGvmVgZCmgjj
uyUJPr+etyDhB7FbfSn9aPatLOxFWeBLc3QZb92ovI7Rfb/fpYgU3sbNISquymg3YQLG7Jj1TuFB
jD1xrOmlore0BMYOE3jA0jNLBBPqmwEjsarbDCUtaJSuEXfExJ/8GpVCjox2nR67FgwXc0ctd1mF
1uZo36/tCwMToOGoVvxJ9r8+36GxnPXFDplhUhPBaqR9VqEHS4vTLiHYYa/ufpQ2epehVQc71Og/
bn43s4MN136+z0e3Ze7G0ovl+mzpNV4Qia3HOpaOqc/tXTrgENwO9Uxg7OMpoCB0q2zq0lgs9/lu
tyvEoFQy/H2f+XWhH3R37I+9HejsF4/x4G5M2+fNhrpmF+oaixLMPGcmEZaOgoSPQhRresL0dDKe
EIVrqwPVd9XkxCaCM4EVOzZIDbkznTRoTtsjyTHNAh7vDETihoCgvrKF1TxIdM5H7/nSS9F3SXND
7pPUo4NjPQ7f7Rsd3d3pi/Zj+h5BFiP86NaLcwf+MZoe9Y+1GVAM4pGufSMSB2HGxgBgXYBqgj5O
4touO6elZ1Ht2ugoaneQcCA2ntKbTVzfNjEZ8nvEJBwJzY+nkNtpR6JW05+S2cF6NdL21/1vVPvO
AQ/vbJTzKQ9SgLns8c8Oef3Ew/Opz+MRY+BsR3zRHrPCyQUO4AYAj8a+LvZmE3Rin3yPvmQ3Eu/S
GS0/ERigvYunq64JRuGw0okwe2D8amt+R3932jHXXbNwhy6YUycRDtkhVDTjMM8xQzj+NUSnIPho
iAqnGxD+Aly9ycG/T2ClZFu7sZsuhbw35KEt4UbsEm3PDs+VRMmBdvj8da2GdMGErVZbKdlYE5Om
GM4bQZZD/cJx1QKt9yvgxwKlHaUrMH7mNcc4WbDF1Y4ANGPk/QC/6qX+kWYODE34M9uKAP3hySMe
vRQuIv0ByutHIdAtrifZnBpPNUYeNU4fufBLPt/4JVhZNm7pjOPHY6F1xEVVWW7IejSeOHh0mFSD
wo/CaX/lPyPipKHbYkYuisJLR0X76Pz52iuW5t+H/m7tlb0wR9OOqcTaSePQEz/rr6JcRNA69+cB
9TnpUsXO4Y5/R7SnMdzoHC7zoDOcdeToGw2C/2TU3x/EKtoW2XoxJONgPLXSnTEQ50Faro4+VRF6
yH++70uXaHXmKyui7HnSZD0bT82k9iJDMA+v0dMxaMu45rDqGhyXQNNvpm5DrWyuvDIimZxiHdVE
kKjKQ4CrQlkEJgBicgg8FOJQjNoRjoURQ5te4HKVF/rs3VWvTInMUmpOFhZmP7pT/R0yxp5n4aTK
0U7aa6y7FeY0jw6QycZZ/8liv7/WRc28A+NWI1PBM5y1ZT6aGG7Te1G1028BIM276Zm+duOuNHHT
84Y4rbij/xLuJd2ucwtJ3ZUGt3Pemv2gG8iHuCmGnJmuNgV1uLPs1pt+MNE7XfylLr4pPjs0fUmi
p+nrXB5r83tlGI407ocMGRjkYpEKDNFNkbiMTI6Z1K5JGmRY/M8P6s/i/+/PXemaOCyNvsXKTyGC
ANQtYWeaQ2ickH7sqq0w7x9t/BLcMnVQIRCH/Hgpba4t0xpK40m1fsXQcaIcXQOdCheqwXVcak6Y
BGV83Ax9mot8X4jhu4VX0lBphSg7q8AuAdsxLr13kDaqMi8nvkAPROp0vSd7bz4jEZKRoMXM1Q7c
fg8MfhsF4qbfYdhc58cY0pYdpvGKIBne7mgamOya8YeePkXoWdgf+uFodTfzuAubDYX9R7P47x2s
6f1CJYbWyApiRd0Wkeka8oFo6JR+b8f9HAPvZN7nknEZklzUFQNnBGUXnNA1QSM3ZloMLRBZzA/m
bDl1et0YHfwP5dH8QDqvwTQgDHvS3Zrup0YGI3xAw3QZejTWQa5OlrzJ8xsE3Qi6nSZ343wjiNtr
nkmcujxUww2H18SLc61/TzAiqvfn/FtOD7U6ELHPUdyZzdelxBj3vPJVing5QUzFeIzD66R52tjs
xTtAAsAEFYUhPI7uOXylm6fESmI2AgjY5U0BaEcFxhi1CDOLnTzV9oG3D2l5h9cq5VUkDzwN5hxp
2QercUrmhJmrSndIPPu1tdFJwZj8WHoZ8TpgNYAwgIdbTfNrBNoV/LardlfmKBvNJ3+sg4Yfhm8E
xakwvTiQFs1b1MPn23vL4n54AKvtrQyAZs1T2zfYHkWJZgcP0W3QCOFZuBqmQPboVYkCWpTB1g+I
InOCg/cjfkUtBKQCioF7llNib9QVmPtHfNTn2sPvFNPtiN/hmMxdwdzUcBttV5Y77F1KNDKk6qnW
HZq7Q7NvuWMLV48961Zy10hdHE0tPCty5Ryw7Fl2fktuEGJvEq8jHjK2tXQ61K5UTjI6GY7vx1g5
5Q+4rzUJ8nJ2WOhSEdTWubSvPz+rS2i0nBWjNtV1gbjRmtNcG4kBpk0EaET9iQR6nDlze6+i0mlB
CUIVEnWb7j6qjvOCvccjazeCmRfaavUBK1CKLsFDyyrgP5HuRfW1bG85czm5GsKNJ37p165WWiOx
0jLBiQLY1kO/hWs5Td8M9kD4oSqdrjja4T6rr3jiFYXXbHVFMS5U2mrxFfLSpVmN4SKTFRqWTC7L
PRvCMB51bTeo66Y/WHFgjX4YHpN6Z6S3Ub1jtWujeS3M4lbo7JKAsfqalQKYa6qMMI2NJ6muWr4X
yE50Pn0qfoG3V4E+0GxhsguEslpw9STB6KH1TLB9EBzV9KvqD1JEDjPPunxUk1c1D538hlMHdAnH
5vC5kF86PsifEx3EJpszMGYviF8NyUc10+xJWiWmIZdCObSVid/a8/eQF+iUks8UzmX3I6rs+Cpb
3K/GMgev4fCGlGVZu6kOb4daKpdO029BCgzJNLTXumU/gPmmnSmnlzgK+nngN7BYX+amrjfA1gW6
xCZMuMuGEJbJxLo1ypKq52ZiZE+1WkgVrBr9EWZr9/lZXcZD4I4bDJFT8DeQnnv783dYsuWjqaUR
j58qwb6PhZwxF7EFwbdokWLKQsMHVfnahlYDPQ2Z0w5JdbPf2uulWnr7CtBH0afBZrpYBUjGWhRR
FE7xExuRysyayBMVS13VNexAa68QoE3Z1Bx8eOiy2GvadZOSJ14ZX7shmTekd3kN7+yJ0EFpYQJZ
SRusIVtfI7lqHKs2DsPoacQiXpXkT/HYcEdvo99DXWsb4Ies3sqynEVthKSQ0bNAFl0Bx0woS5/t
AnvvzWtGEgxcN9vYrVryNcwjJy9psm+JWfulks9VBk/K1AvtqtHnb0UPK172XHMoKys/yuULEqBR
11n7qjfhbY7UdBMoFsMaskPMrHwD9a45QMvHL1kIAdkB7NXXhTvTVHAQWSz7kYxIfcwVwoe1oWhg
h9khbPMbS+PGQUVj61SaxMTVSGpBVCOHVFZZ5XBWnKaiypxEJwdSCoxjFVcsnjQv5ejUbXXo4myZ
W/e7qvcFENLfaFYEvBYdoX5rhZiHKexCwiP9aWTGbSx1Z6ho6g0iaa7mNPyiJZn2QOQcIes+8n0e
l8pXDdF3qRhurbRsr8YRwULQS6+nRE6HzjTcMrRuEvC6nUnX4/sQ+3S7bgYKYFZ/G+vdcJtoeuoW
Mp3dz1/wWtthNwwELJuBU4xG4/i1cjxYl9qJpTdPfWpjRmOM04+0Bp0FRsV9q05AxEq/cWZ0ATqn
x24YgUjDZQYWXAHMVqtuPGragGgUMssqa8LbNEEILppZgMbIblG31UNLeAEQNKFLSF9izoRWhx4Z
4V1/vpV1LgRUaZBFbZ3h/dl8YTN/3Io+jHZvy9J+TMu6uNKS4SsB1JSM31oQJLdgJeawJt3emhEr
NUdruJUxCC2mIbJjbmR+N2jp0cxTB45q4YHulHrEhLl/+8z/qJblJnmpi6b43a6rVl7G//lSgHKe
RHH733flq3pq69fX9ua5XP/NZb3/81dRK/P3+t5z+/zhN75qk3Z66F7r6fG16fL2v/8X/mX0Wix/
8//1D//H69tP+TKVr//8r5eiU+3y06KkUKhNefujw69//heH7vm/17cESZqs//a/6lq4+AeePwpa
Fp7tXxUt4En8g4F4Ca3OwcoRS+BGQVzif/6XZpB/UGbYAjgUvGQdvP0PBS2AqDACYEwtnhkU5r92
fP+Xmv6rsAgn8Pfv39eVXISHAHNR5wEDt9AmCIpaPspUJfKktSD5p8mspiOKEppvfUy1n6qprbvY
VPNdxuTkhfDXbjVI/CEb49EdKpLfT+2AbOa7I/vT96zjBPgeizBm6CB7MhShrJ4rjG0c6YPGT5Sk
5qGlmM3d5GlxRWduO70tMKpbKxRC00T4eZJHoCKWxA3bTG5EYtcAAx+ylApwXA6yPvzNJr+z/OFM
zFDZnXEKVZ37cRRjdvY0N/vP93vBwV2IjAj4GyC3Iv9B1/nUKWda2JI+PGmwZi61THS5lzpa7cQc
LKewFbuRtVdQDLNLmnl4HcsaMyZCix9YmqXgk9V5II2q240yAg9KzdFBDGG4V71Ndm2T5F4o+/GK
5doYZGVFA0OPm6+yLaVyECizfapqmEaTRBvQaa14+bKzpfBlKeYi9AI6WVNLZI8U8klT6qrsNMQB
6tvCSK4rBR+Pq71BkaqdLK8s0NMhTlxzAmWuQ6Z8rPZxBASuhwH0k0MUP0pZBGnK92PRP7UWfFIt
3GkEnoO2Eam9vPblq9FFVzCLgbe7iuER6H9zaFtxigmr9prIbGcqq62U1x9XAQWIgiOB4hR95f/I
MSyYSJQ4TVZnuTwF+3hq+LiB1C64lW9cKCB9wGSE+lEi9vFxR2ZVxCQn8bnPp+ShM0DKwJCGEdTR
LMqbh7qhlR6YIk1OU112MAlkqG9iodfcZRlVld/WZMBs9LyKOqecmSx8aU9zuvGdfzgNQsHUsKlF
CRdrBk+W13kD7kJ4SstS820NjG4yNdaGavnTU4McUhy4TgEs1i96KGsdVkkLTygKMfZ9kZRXFdFL
5NWsFubbAkxp0sZP07LZzWoU7tRW5MmuMvXdIsnkaUCi7lDHSTAV6lcSN/Z+gCN1n7Ysc1jct+7U
MRPJwgaMvbmfvbRkRjB1UnlFhqI6Oc3jkaSk+E+jFss1U/hBxAALb0GcH69ZyYQQ0F0wuSPMh2M9
YSesnn7CAmU7wZRyuyLvg24EnTitsvpG8aJyiiKnj1oKcmWng4dqJdmWLl9MxztHgQsQRVBrRZDU
BQIGqvz4WdYYIZKWttE5IjS6GhMDoFDTzSsRVsXVVCPHCLVW3zSy6bzPterKRflrZRC2EbpESA+V
fh9Xbs25Y0mcRmcp5LUybPbEtfS1ViGq2VLWbEDMxSSt9wkPFGlzAtoh1vu4mjWgMgE8//hs5xmC
FAUHWXUwMQKmkI1XViWCoEllbhiOdQQFhwvfl5ugjC7Y4a3y+p15igqADbuwxSlExeptnJTcVSZV
LqGq+IbyUO5PVJ3Nbp53Vj/0Gy922dJqyyglpCgagZdtw0p+3HJqzBmKlkvor6i3XJPlP2K9UG4+
ZVvZnItQ9LJRVGphJrMgtkHX+L2itmHlVmKftL7uMGCpatguUsbws6+6eF+ZwzUfBN8bQ/VTIMv2
EHbGfq5Hy7Mj/rvXJaZgmay4NxPyoxvDea9V9DtwFQ9mjXTORLIefGClBTnNfmfUTm5NirIzQ2WW
mzKLeEUS1ldWZ55nfdL90k5bhMqQBDA6jV8lTZH4k6jLq9lAHI3MzKe8u69yuz4UUkOtSZHI56mw
bLfVrfZQ1EMUjE2JgfV12iABMpvgmE/6hqr7g0TypeiEmgCRBHzTj9fTcGs0+3LkJ5Qu2gHpEUSX
MsRgq0pi6hcDN7iXcoto+AeJBC1MLO4jokso7Py4aGpFemmWzEYNRsGux56ZnsGVtpfQpYdimiw3
msF8X4h0YDoO3caD+INICqgaQCh4RohMrF5ha+mYp5NnkJPY1J1Okva+NKMHQxbFBjK8iBfi5wuy
AISFEgRDsii+d2+vTrKU2VNsn1gyq3vR6Z1nJqbuNaxBY8XYGoKM14M7iMl0sx7kUNYO00Zo4SIy
tXyEaVIBqAzaH1+HFkbZDINmFdopLyT16pYX17I0ql1Wy9EJuVkfyZyb12RKpj0CDHbQxUW8b/Qq
3ojE/UHZ4tLBvIYBN7ixjsQlWU9Hqyj5aWyMfEcBTR07LYrbdLIe21k3/M91+x9kGxxvdAIDskSK
dR0LQ7Uu7ZUyxalOQPkvUQ8fpKLQrzVzYrs8ncjtYLNfn695AVCwLQovDMYMtAmULn+88CEf6pka
gzg1esz8KVHP9ZiJDaN1EZGHQ486MRgRC3e6tBn4uErL4dxn7ZCcCw1x2WKuer/NzOkwDIw9hrxu
9oZpj8dIVrBndZPsYoNoxzKx21uJTtd+jzDFlqhfuGOLCbVgIZfiddiaFRzOdaXQqrUBtOiUQpHa
1F+n/TB7Rhbm+9aa9F1smpMfJlWCUKAYjs1gDDsECKeNa/+DvBPLgBFYmkAAu60hc1EYuYyKIjlz
tbCY87jdo5C9v4PbGv7gFun9ZORqVyCYuLdimR1VD+ZxpeJ297kwXMIaRJ5RUo7wGL4FTvrHa0L/
EJ2MYZWcLS2tCm9qM+NLZURwhZs8HtFhHICvRRIris+t6ApzA21c1DkINIFYaM0AfOA2w3f8uD4d
Me+jt/v+HGbV7BYlMf2hAGNJUOT1gE6H/aCF/RmBWSS8sxm1j6FdgbeqxDkN6XjdjX3zw2J2eZdR
Ej11k46UeJvXx2aGLQSRWd4njWg8xWLN6VjInX4a632VExQOScvYpTYaBKhMt700r3tvNDK2Yb8u
VQqIAtAowOpIxCHO/HGLRpHHU2Ho8lwV4eiVdU52IiXMKyq73zUjGTfO9PJ9w7EGUEXzCw4nfB3l
t+p8bkpQs8+W7BPE/OZmZ2ox3bBQl+4YynsQUrDxvhfPkq8eE6tylc+2WZwnNgknqqwjkTbKI4p5
9M10Mr1qHjtkjJV2J60h2lVJ82tIiP6SZnlyEK3MAyWa5EQsM9z4tkWDfQR08NBRBgclDu/nAmUV
MtdaSVR2JklkeioqMq+oC/NBL1HT9p++H+RYgZOBE7Aaiu4+Xm5tduVICqLO86TU/VAX5c9uSiuQ
78phFzcieTBI2wUJ2iJsadhLbQbGOgITYK6jpAqNFz4uPYDv0Mykyc9olUSeIgsKwuQouNVbNmH4
5VD8TEOwGIAci18t2kZ5XGho69KAnfP5GVwK+OKsoeoQLAsT/UYWgXyHIKrBijE4xFJnzdAy1+hD
6TAUWHJll06jl1tcrMtYDBSgxRDqW7iFIP2tPESLyDxVRKpzYs7jubXmFGWVenvVmg36/gneP1TG
gIcua8yMICliK6OsHD2tyDUfc8yuCNEVwI7hHatYasekHIFs0sF0rDyJbpD76pBHYdbOkmLyUtTU
O/bUjVcmK+uHskInjc+P7xIDQIvj6NC1fAmErz35qMj1EPWD8bkZh/xLk3IUVNFIeH1V27ueNLU3
W6nYQlzLIX18I4gaWGiXgXPEf9ekGFkIkcRhnp5hLLP7MDf4sQh75D2sH4L9rHVV+1JLp6t0lv1t
qvhWhdullkLpGIKEAgYQev/NU3onNE1L9MFOZX6GfWw9OpUN6mfKfuNsLzUBVgGXDcKJVBBszUfR
nKTOZ1bx7Ez1BkSVeOyvsrTkO0LZVjeePy4F5KrbC+EZibKPS9Ux4+PQ5fk5LwrpNDysPDM1v6YW
qqc+F5g/YCsG35xSy4D+XYj8H5eyE9TBWVMmz0MU8cBAbCDQuqrZ88EcHJFpbNc13TeNo1Zraqf2
vstG5LS7IfZrRhPfVvaw4UJf3iYDzxtaAKwjgKt14XGSjVpNU4kvCht7JxHDc2db23LUL18KStY5
mE0M5YYwqqsj5kZoTKUxyDPKNJLrnvcM5WijCpoilnubdpaH5qHDhna7uFeBtiYcBGvEzikCnKtF
0QvWzOdYTGeNm6+dVcdB32QEDQaa9nHjXi/eJJZC80OAZuRYkfNfuWK6HolWz4r53Mk88Udm9z6i
qQh/R5U6RnNkONoMSl9sjt216pCz7AYqD59/xMVNoocMNDkeJUOk4uIbyIJLRUjJeeCoOVC8B21J
pVvVIBc3uRCSln2iizBmiL8Nonj3+hEGqpSumeW5J3Vy0BrDutbHafDAhJiDKBXhvq3KdOPdfLRT
QJhINOFcdTAfED/W18ebGXSoO2E3XyOLXRtd+tAMSxVKbJwSJX9/fozk4zn+tRgarKHVM8eF4rs/
vtGJTq00yqj7KtFyCGPGW6sEsaPOdqgY4G5b2NMuFy0DYRn6wa4NehfJRvkZ16wDjEx/NTMwI/Q0
ZA4SfJNrxH2zy2Rbo0QLBZh1N/WPBs9tF75TuhNqErvKaiy3appxw1asmm1gLwLN6HBVOiIiIJOt
J+YkeHLaHM7daSo1eZRahoaMkJGbMK8kZlckxLcncN5MrZJ+ESFKAq5Lg+YzSIlQK+enlpPE1ykt
fSXSHkxV2NBMquyk81ztumqobyHS4piPlvDbZsieNABYX1Qo8pwpSq9TTH++Qg7j95ja465SoXkm
KUdxgw7msQAJH0z7EbO+DcWzI0XbqSsRId89x5bhJ7legtE5YDKygbji59d8ccs4GdBYFtFaUPC6
2j1vB2OqBO9OQ5Ni9gZrTaccsNTnq6yw9nIBQHkQWvjTOhI5FxWZYSztlob6aeoFwf4ndBcbFfW6
vui/zVOGIe1zYgVVrVn7MBE5XKApAezJE4fA/7huZC2DumNgbpu83Pi6yzOgCBMDR0Bw0XtqaXP4
Hv6JUKsnyQZ8nI1h1dTAGHYkvOyNx7seJPJ2Bku/RDB1YPaQZ/q4jErjxkg6Sz+JIUI5HXQYyPBd
jXIqmt8hVY29GmEsfPN/U3deS3JzSZJ+lX4BtEGLW6QulUVRWSRvYJTQWp+nnw/1985UItMSy9mr
bcU26zaexJERHu4eWlOsmJfym6yiOBTSiJjPkDFZx+1w5RW2gm+IET9RZugXZuIcNJyWCfhsghgM
zOAUguHzn6gHYSeHtqSc4sgw1mRm0FLDHl2CYnQQXDKaYpdGsGsl/5ddc0xu75Lzh+qf0QmmKIxR
+J5qT+ejF14eSLnpq6fEHqK71oKHE/pglCnuXwuLcXGTglcRs+IjAzZK050ZauA1haiKJNNOJBPp
Vm8Vb00Ym620QvUfU8LyhYmdFfbfvo0UmiAOOzUHAGc2oEbVd+Cl14DoPf3rmOraQa604uhMNBwD
FGEdjTjzUNjXDpIk9JVapd5WtHH8HMfVsBASXPt8MAV4NHhDWDyU5zMdyLEUMjnaKeyLcQ0AbrgD
CZCrxY2+zlorWxjvysqy44G/LWqKJAvTCXz3WqoQPPy4tLQTF7x3T1zIHsoH5Um35HRppqfT+j95
wT8zPZXg5DddA9Dz+ViG19pp17KH2zq3jgJgeN310gez982N0HsLglMhv8pWZG21JFH2pVOpK7LU
EaCm+qxCKlxHP+hGmNvdRjKUFDGesvQgXf2NnDFFgfepQTs5/41mkgaF8HTl1Heq/lHXsuGxr/Nk
Mxatv7Wp9W7TKLfWeSei59tnbJrpi9mBv2chJTCo48xWQiJj8vXMUbjrVHXbx2q/rWxR/VUM9rYG
ABgQ1yAz8Yc97Yd3621Y8FlFKOknuwkUN7IBUOsgWdRFXH4L23cia1BHxrBldqasIYicwE8wDwOr
3Oh59rnSuyUc+MrW1YnXbXAY0C9QsPNPUaQqV+x+NE6KGZgHX5b8vd7m2b0Z4Qb312uDWQskG1Ph
YrLmnYPHGEqQJhiqyQIPAiWlykxL24UX/8reA7OdTFAVhWLlvFJB6hWYbTXop5BAZyd8y9qleWR8
6Mc+vh/zYkBpTKVaqxx56Wi+3Suz3WeaOqZHcOeIY+d5X5SbTdTB+D8p7eCgxvCk0dtEaeN/TxJ2
vRvwqCDTUoroPgy76KVqJPsjyFV5Z6ah/ZOQuHwsEtN5VXA+yFaiU7zvUlZLH3zNKI5Nkdg1jm7W
ttFlaupRaYXeKksi8QPZXYTGzJDj76IZM2VjQoa0V2psggtQrS0eHKH6W63sIh6BXonpsFXY1Xes
h4EgpdCw77PONja4VqFLtQ3S0bH1imDdiGKoXKdqjJ9e6Fk/nLKjO0ktNJyAfKMZtYcgCGn8lQFl
rhOjLfKNYtVmeV8lQOir0K7k77rWWb8kvSmMzSCGfh9GqdSsYiUvk7UfxPWnUW/CT5reFjo1vNx7
9rT6McjjPFk12pjJh6rRrZ+T2yzikKLuNwSMfbiLhA9kHCl1XOBCkEf3jhH3jus5IV4sZqY0D3Hp
IZwoAcur1SBn1texZ1tih63a2wCdE+SfUSNW9pKuFps6GfCiK3MteSqJxHaTu7kFO14XDZ2Ojeq1
iW0wqJIKeLDty57n1Bi87LtIYQc1lMf8Q9arzJ+njdqvbmgAuwjruHzrzHwqKeGFCErarFq1aY/x
Su5E0UQIzlGgGCKQw70qt96njulHfRRn3cnvJPOP0+I5EGpRfpxSFITlvOiHzs+qX5o38fi1tMhj
LAo6VXZr02tf1CQasjV5SfNSlKKPd43StF/swTb2kToYCjaLlfUrDhLxoA017rdFYTXEZnnU0XWt
yWLC9nAMcDCEiYP0yyiTVaFjZqV3oqAcjX3ac5U2O2scdHU/RiTbrt56WgrDuRq/dKWkWiuZhkN3
ia/lAz41Bhx2NfKHzk1Ur/yqsh/JkZUGV+lUMcqVJVUVvdJgwvzp8wE8TcEmsnFlWWivNt6s+LoI
4SALC/WHxpdleuyNkRWvdXOwj2pTeCtZsYIvSppqjUunAHPrN1nUroCva+OQC5H/uX2TnWfHb/c/
Lz1UAKpn8lQ4OL80JdFJHTAmNDrelpchH6G3OeUgee7A5kdG5PmbNtPD7e1hr4TYEKQ1sHwqZNTv
5ll5YtXFEHiGd8LXyXgsQ698dTIJkV5nVH/KyvBggbTRxqeQty76tlx3ie7t/VTVP9hGmGEWg9R/
LMn9OJL2XZxr4cLLOJ8Zaonc4haVS93k9Z3nGm3lqVqexc0pNrrwKfbrZGN3kbXSRY2WK56MDSt1
CXC+NqjBgwx8AI4Iune+HJi1Q8Jq045o14pWkWrRsNBXxUams5qztbrs1+11mIeX00eCClKjnBbB
mFONukJtx0Equ5Mnyl1lk9kPEa4Fba5Ue6hACw+aeo46QSSfIg2eMup/wJ4Ai+efV+qZOWqd0Z16
0fVb3RTNOoHNegzysNtHvAyrGhXyRnPCCn+ayNsH5HgYomnqKiqict1Qul5ZQeJs+OHlBlNqZyVB
ft8EYVQ/Op41rkU7jguv4ZVFgbQwRS9vRbU5bUFP6toJjLA/xepoYtmj289KoCoc9kzZq2XrbYJe
W+L2XVkZbYpkQF0pI8OBPp8qkJc+acqsPzllVe5HW5L2HQw/F9Zpv46aLl0I/K+MN3EIbR4f2C+W
PIueujhpai2oh5Pvmx/DSC2pgfrGKi6cO18fq4XRpl//PrxgI+DjZgNATVk8Kd7s6zBs70GohlNd
SWiEgwDZgFMtZRhXvonvAUwiegf8mwuAOw1adjyUwylryn7VGWN61/TmR56D5p4UfenwXh3OYq0w
5FSgtc12N+GabPmhOpxEVKX4HOH0ZECCPoxS8QvgKV84TVfmEJAMPg1RGsDfnL2YD13feyIbT5gs
BVsoyvk2t3zl5a9vCF4Hy5lsP5SpgH6+Uhh92F6WGuNJbozvRtI+O2r32x+H39bQZZvbY73Vn2bb
AmqvxnVEVZnmE7NsxA9sayjgjJxSa2zXahzRgs2SxKaLan03WkWw74m4XMnuwkPXhfiFZtqwtoLM
X9VJqK0K2QjWGTHC7d81zywA3NDBkKACz7NX3661d0mSEyZShdNqe5L8rtsWdqSt8Zux93LOk397
qAv4YRoLa5GJiokCBy79+XxTkjPC0LPbU0sI7kLVlj6XgRc99IVZbLQ6h6qgDTBAHSxOZEcZ7wa9
LnaeKJJDQyS++9/8HO4FkHrKQNRAz39OgvmxnOtBBx4glQeh8vRC0JgEMvrgjgLsqe5yDeo9TD3V
G3C+bUW5bpWs3odt1i9Qpi6g7rfZMQxct7mhCB5ms1N0eepbjQQ8DL/6Xu5QWBgDoawDDWFtqriP
6kGa7eQxsd0iDbunIfScXWljnuGNPap7hKOWaNKdQwV3ZUuxeqxFYm+MwpCe2jpL7kSiosVHmraC
+DdgdY2UuUnyfoEgNP3Q852uTRc7kIKDkQRiifN5bZ206yRIoCc1Eei3ckd7inVSrCBoZNcOHG+V
UEK41yP9dHtFZ5bg0xusQfBl7pDVQcR5A4DfbWa50ype6Lw7cXXg/S2N4jOkVMLjwcLSB7HXuq5Q
sfdGOe5q+izsxtT5Gkae+qEVRfGaG5G1kQgJV7ovh7gpGZLrxIqxqXpK3bYmSWgRHHauodfrtgr0
rVl2HhorPJiFE+QvdtLaeHZo1LXMsHKVoGrvFRiHrmYFYlOYer9CZJQ8S6pa70paXCzEdZfXpg4h
S6WgT/1L0+ZkkjhooMv24Xgy7BFHAi3vSTxDY2F9L6+MqW0OAOkkVCDGmlFWxiqX+zQ0xck38nYl
VZ3lQj7KDmXTSwtXxpUPQnAPI4Iy3hTCT0HX+wU14RcYjSyfWnicuBR3mCTY6ZLu/doH4dSoTmRt
rmdjevzejeJTlCUTj5UThBeMb1A9uaJwnu1UaTe3d+jlMwo/GvatZbJQVNBmZzzWrIr6Rwn63il7
OVbKlamkH4rRuMN4Y8nL//IcUtpWIIRBwwTgu7jaQXaVyqu1U2zGliv5o7yiZ1D1KCvge14Tyfsx
l/PXRBZLGMuVz4SOB4caeiSF9fmECqlqyeED7eT0vvW59vXvSiDLv6TQwXrXsvqFm/zK+hGUQDSm
0gpw/9Zm+d361XpmN4U/aic5lZU1HQysXWhjEa5KZvtyewHZERe3m07YhcZOZ1eAks2WUDEHvxoj
zzoFtn9fl0Vmb8Kq8R+aHLAKPYhufR6ipo5XeizZn/IG1si6V7rYXonezO4c1YNTno8EoW2jE/SS
Axka+ICNxZoz5FlAXi9HX4Fr/ZfKQqCxr3WlUtaaTv66ipwCW+I2xRSrrOwOD4pswBUP1SLe6KGZ
9dFGlwgreERR3bt21ep3Vh9bH6E/8naphePWVBpPTRNCUxz9HLSXUBVKurQvaiv/aHlp0yJOCAyk
KmX3segT3Dz8nol3VXCpem2KQP1i5oo2HKxhVL4EevmxN4a4cg21iRIIQ1LyNdLjqN3ZSA0a1+cp
TXCrHOHQFyG/zR9q6TDJyHHuTppwTYsf0uFWbj4YEVR8MJexU/c6T9jnlkD9F+Vo6bkfUoE1llV4
L+MYOw75u9yh+YawdSeXOeFUEHR4cELvt3DRreDkV5D7nVUApqXw5CSN7pa5g+/0EBotUEoM5LqK
zX74MJYywJwhwmLCcPz4HkkpTu5xHn9V2lH6we0AAIcMrOA+Tcy9EgvufbUw+9o18jgYXEeN0m/w
g8BiJtzTWOWjkL5mUEA/V6WOVZlphmrmJrycMIIqUb8A3/Yw36FOfZLlwb9vJD/ZVaPffKplW3xT
LKmvdnWQKQWTpFeAbnovzJ0N1TPCVnNsho1ZI8t8yURYekejd2jUAXwTPElRZy7Z8F25S9DOwKeg
TssrO69nKGDPBQoaccrCetVYZrGnX5W9bQJN2o6cM5fCFVYxcrRwtC8fAAP0fmLVomKi4/Ms7yhD
I0+GQHJOWAxU+1GOTWLERW3E5X01yV0BXqeKKNS22ZkudOFJXd5IJ8Kz5g7ngXqn9rmEv83UMMHQ
lyLhywuL8Yh/kXlOCdy8dUmfe4EV2p10Kmx4y16OqU1Xa081IsPt0n11cV0xFOUuBE/O9BRMn/7u
blQ8xKFDZUmnsLaC+8BRxEYB0VzLVkNpp9SktR85/scIQfWx0Zvsj1/46doxem0dmYW0JEs7Z1tO
Edr0c2jXAl2O+uq88kOlryVMUKVTJcxx3QRl+FxX3niHJsByS80rtxz9wBW6b9xVGDSsbHb3qhHh
EiZwbWNB/OQVJsukbjMLYpRMikNf9f1XWiXH61YXAJV4HCxgAVcWmjeYpAcGEEqIuQwMlLoKe6sx
T2oQoO/RkmBTj6q6Mwtsum6v9JUPwsiAHoi4n8AEnKfMnmGOUu61zilKWv2g+lm8LmjetvBBM53L
2wKaE4xiwpijujlp19/vJyzcY7uLUfToKr355BYDiCFN6y1X8LhRHQoXZhaoG+H3ilvnwsAQYpQW
yocz3v/bj5gYI9SpiHapi80yt6is4ljzq+DVCzq4/LWVeQ9kOZgtpKGe+5AXpmdSpdcOVZG2eBEI
afHUsyT7RXUkJCK3p366hM4TnknoguwEgT4dIOdhN7Ycsu8FOaJGqxLqCn2VX25VURhTexQvpAVD
0jbyXV36jv/XQ1Ok4y23gRLJfObSeF+1hyHj3jzRLLOlXVURraCqO6s6Tr/GtfZ7yHVpc/trJ1Tk
/GsxGnAmewAIxDwFs/QuklrZFJM6vRxG7XcCFXhSNtTlKdATCQaDh48KJQQaDK5MI1TjVZ7BEvvr
xAD5MtxFmK8QGCFMnm9DM2+dMGxU5MEy9tZ6E9V0AkN9cPtTr4A258PMECJhQjyJUoYpnYJKFc10
XYur494qVeXZktLkGA929ZIm8GBVnGXWOORYbhKHwVNRmQj/2rE8jmVkL6RgM+7qdAK4SXkaKTqr
vFfzRWhrTxFtKOOaqZr5lv9b8qhjiQMNLygeElM4mxhJ0joM02qV+W0CoCuGb5JaDmiRo2it+L2/
kHxemyxg7+meg+WJIdFsY1Sl4wm/GyaJi9bvYiQpG2+Kc6VkxAtp7Ci5ZHQLbOz+Nwxi51jovbkm
TuTOHzDd0e06cRvH7v/6YiR/e6sC8eY6XF7nWyX3fNWkwkQZqNN6F7g0XRdI8RZOxRu+PzsWZI5T
sEJiAMlk9qAEKerGISzQEUhp9FkqhfRHDdVi3ISlkshw5DGECiglr/1WExmmulm70+SIXk1FoEWO
q+q18+xQ7v0gwRax1nUR0iElGmRMuLzBWkCbrv1cjAaYGPQtoNXG7B5XAs8ys9iOXrUxtp+EoDwn
jbH/xO2Ok4KAIKNZUv2RBqzhnTESMARjl97pMj68sanX27yUi51somE22irCFjOkaeAAUWHhoF/b
VWDOuH5QTcOOcW6BPVpAXYE62KdixIJYSlJ6QCVqiVF8Lf3wB6/7FQyV/jX3kwaL7obY3ahpQwAs
VU1eGYh1jRwcB7zo76jq0xnkwoVIRdkKuMu6EF2JqJX0aHBOTYyU0sj6bO3rEt2ScidY2MMzscY/
YxHEvSG12H7OA4lQ0srAaYV3KmQ7PcQqfsSFXvcrdBTmpmwxK45y+i1UwSh2tW+kuzbx/CO8gR7F
smnvNAsX1UHBikvuUAnWWRDcpaARH8sWO9mECOalK+0GW9pehhEh8zf7drRxrJZmj36anG5frJfB
CqUyzYbdBdGd6uzsXi26IJexT4lfY8gT+94K7Dslz7/fHmTawucnciJ6EWta8M6hls62uK57yiD1
cvwaDDT5C/zUWIN7tutKscelMPvyUYT8Q1mEbcAlAAn3/JJRozAbJd+LXwslMN2yldW1FGXVQ5Xm
zUbmbOwlYqqHvKiqtaQN8p3lDR2QYkszSa6vjS9S84jUUtnYqVmvLT/yN7Xm4BNMeeyTL4tFDf0U
+M9mB7wfehpt1vAMmJuaAN0mfpGJ6JWw0YTw7IXJlxQfN9V1+q6PJ7pJeYRbUbwaLU+xKztxcuiq
eoAgo48t4h692BZDHjz03uh9NnrLo3WQEaUfuUcGEFBDxKcu8JwPfVrEj9LAPeSKEdBik6lF8BFd
hYx0Py7xpVJbzXuIHK9M6X3W4Hnj13X4HXwzDSBfhmyTBtBdYY7NtZOGw8rir7iz4yxtSLe79FOl
22XiKrjTViuzGegN4NQquikOryLBeOiaY6Yk7Ve59GkyFSZ4ci3cU9emkxCM+x/S6BSIn2+AGret
hGcxejUyJaBbblqtC1CpH32cBxvG/lsW/kSegxSPGxTIy0QrPx9PmtzYFF2KEP6Y5lorMWS1cUZa
6XrlbNRxGBYS8SuBPyXNqQCIsoIbaM5ezwfJEoUSNTh31CrAzWg7r0FrjZ+7vgvKjUXB/xFBP8Lf
NEkkKD9yiHdPlyXekv3fzCl0ugwdwG1MTSjrU2FwZgebvxH37FLqXgFWqkOmy/rn3O6dbdEXdybi
oTviD+MZ2YDs5rb/swzgbtM2o9jKbVUdhGL4G3nkqDmD0hMz5/UOWJTehr34Rtaz1Ajo4hqC4Mjz
ABuB3Ewx5s1CbIjlQxI1eCCkRI8098pj4fbpfyLiv7JY+//NPG0S6t8wT/v963f1vfn961+fGv6o
/5X/+debiVz2m9P/3lZt+nv+sVVTTO3fwIFILQj1Jio9q/EfbzXN+jdvzuTFQoWEQ0PS+B9vNUX+
95TLUjsCrua/TIXLOm8n2zWF/wVPUSz24OS/UVf+xlltlijyFxB/sh1h36D6Nd9e+XdgzMQPS50i
ix/lOlwpdrPxY8ntZHDBVHV95/O72Xr+5y5/7+M2e2T/GQ1vo8k1jptenq6sd6OJcFSkMerix1zq
9lWrYZ61AOdcjEBhRuEMmhaySzLg2SU0dGUJVS7VHzVPVldB2tMtJUyWGtBczBpvKgWMianMfYfL
w/l3pLYldYadNI+FkdDEtDX0TVml7a5vi2BTCkBZu1T0pQB5itffvY/gTWAoDAggONUy53SlJszC
Ikfm9FgTAz0oXvansMZkHeOvgyV5PxJG0P4czW60HgXuhoTxmMhnnbnY+Wn6votfwvbTwMwogTmz
WaZheC9R060emyy0t7mgO6unVcoXKbb8vdc3/sZJVH2rh5q3Ri5INS6lF05vd/m6lDvlMAxxvBkT
Lb63jEm5HxJv0JquwAKk+5JnOk2P8x5tf9naOyWFEeaGpt7dmxSPPnq0OgooPOcNEYJtPsiYlH24
vU3n1/k/M02kNqloORhznl5iR4RO6OsfCXGrrWb0rzmUJZcTDELpN/42wqXqQ5ujj089K3hCUAx1
sQP09uBVrRV8uDaWOn6Gc59/AW0fnz08M9b44lIewO/1cPv3zl56fi65CPkk236yGplboabZiJsD
N8wjzhTmrrfoSDTwYIFL9w7moRQPb493ecgQ2pFQcjXxAFNyPd/+RoIeSMR6+CiH4UpkoYtzy/r2
EDMXUZKqScz3bozZEdMasx8x/w4f6w19TjvX2OIauvY30op94SorbaPSazRfY6Kz8HWXsznZw0AJ
pCzCv+ZxUyFLpj8II3wMm60lgocwo3pjj/ejvsTLeqtRnJ8jhqJmx3VO0EQueT6RahPEVTyq4WOz
NXfhx+izc8wezDv2u/IlekhdeZc9DEd1Z22LLerG386j8+GpeMoP6pEGNHq7Mv70nesdw4XZn87v
rd81O98x1MGwRKnwqPX3I5asRWZupKqhQ6nYRqHlBnDEaeB0e8kvdhWSf+RmWFhzr2DPPaus60Iq
Va8Nh0eIeH/0eNwZCJ/+dm3fxiC3gKbGmdGmK/bdA6S0dSFnWjI84l7vKvTIMmit3unPQ/z79sfM
AWEAzulr/mckHvD3I0VRAJO6YiTNFWt6Yu+j9U9jVa3q41Kcf7FYjEToiX6QlxyF+gzk8tHCJ6bH
SBFVIc2j6T129cr4vROvIS0rkqmdjrWA9l08AG9jolia4E6U8bN4V0+E5nUIMR6dBOAIIjECrY0V
PNrOpzqhj1+58KwvjTcPHKRGczqF8bD0piVt/tiJbOsrf8zGO/g0xFDjhQGvbUYCM53EgnCLP86X
T1Y7ayjNfHhU+mA49Kz2ykpssbAdL5bOoQDLVpwojEAozuwi9ZO8TXqjLp+srqRYjIqAtmcOUg90
7ziA45aTBweMcBYyw4vZfBuWyO+NFizPle8CgZ8+RGX5JDnhB1mKt43HPW7Vm1LNv2EP6Pq0w719
Hq58KXxerLCmQg1Uu9lxKC1JwXOLLy0RmYALHSjKbWsDfzu5Wnlq+qE1srvaOdwe9eIqJ7+FRYOo
C4YfyOLsfk3Dymmg8o1Poe6tUW5vvGpn0QckKrKft0eaU+w5f5NyB68EhUeWf86W0s6TSg80oT3q
j9JRv+uf4jswDPWzx2MVrJQdEumNbrktXeuMheWcR6P/DD0NqugOWspp7t9dakOujapTGxptfcwV
z+baALwdSevqVIdxIP9vhpswGtyPqfPMw1Cn60Nt8CXt0bflVdQ/4yW0S/rxnqpSrJZkSf+dX/1f
ZAxv3/ZusNkKmiE2emHxNti9LX1TvI9/+/dPKrnpHxxyeDqzZVOtotFCGX/esvfaTZsLE99E1MW3
R5kl3GwO6twE7Pwb9+oLRd7ElgnVNPefMqyhtllZf8uTONlHY6htb480v7cYiVEIwEkeuVes2SOa
U+NPRSDCJ1RE4WMAD2ndBdoSVDc/V9z6MIY1HEHUSTvxBuW/23G+Mk5MxDE7BpKGnV1ga59FVyg/
woDe9KWcfLv9UfP7iuEme02s9NjdmF9NH/1uOL3qokBgVnkE2oafEhz7VHPBS9ZjrX7qC4XmWAvH
+coHkqa+LRd5ORHa+YhFGYgyKrv6qGkJXQeV/mD4QqaxqXVfdtbCHrzYHXwecSZ1Wg1DJ5Cz88Hq
PKe3glfVx4brWNf60Y10vKQd4/72NF7sDR4bSFoGdD/+xdN9Po4XF1Avtbo+tkl+H7b3qezs/t9G
mJ0mTOaimI459bG0IJfJRzuLFy6fK3M1qRjYxirAFbN1/g1F3llq5zf10SJ4k+Q7tT5I4ZLxwbyW
OQEs70eZ2zKkSi08J2YU/aU4WrIrXuN8JdWu8yHE5cxNftPoKF8qIF9c47NBZ7EpDlZjDjZfH+Hp
oquTlI1HjQsO29J7ceU4cXYxTYJZyn/MX8XakcranvZbTiNac8ifdU/qac8WuD3mUFKjlG7f/bq9
M+bv/zSjFLgcrmuiDvWtpvbuCAe+kmAgJKqjPa5UeoY8adG+xlPDp9ngql5sJ3ltOMgP2GrAO4GW
MQs3TOFByDOMigU09sWzL1xnq92L+/jR34ldfNDunDvxTfrVQ1z/nb/e/tZr5+z94LPLQ69SRBUd
g8uIOLX8GZvV9e0Rrq0gzDcoFpPZsHOBP3l533UpI/CerAMDdxnMVTXfCLk5xJM3Zt/yLFy4hK8c
CmO6ohACYBoD/DXbnwB6ttppUn8cFGWdiO4ZOhX99uq1Qr+xTu2BDvVtFX8b5Hhj5o7b9waKkcPt
L788/wY4O6gMJkb4Rc2FWihDupFO6+KoKNnKooNJMxwMZ2GzXvtUXhxEgdDBsLC8iFYrewiZ+vGo
qC7dGB1lpWuu+tP+Mjz1bvmjO1Uv2VIN4fLJ4cvejTnbNbUSY3/T+3wZ+poKp4MUYWwG8GE8357C
CTs+y+6BmpGWAK8QqbJ55pXBUoQgmoUijikXDa21Sje11+ov61tH36x0XT9oL2LJ2uzyTJyPOa3r
u/PvYW3ix/IoaNYBH3p4LZolY+e3PPc9aDH/rNnzpilU5RMoJ0cNqEi7Lx8HV9p0K/LFe+kgrcPD
4Ia7sXfD3A0P1S79E+ycz3a2cDSXPnT2BNZ14ZMkDOLoBOGdOuwhpi6kpm8B9sWHThDJRDVD7zA7
iEK14hYFtjiOdzKK711+Cn511SHIIVe7/S75ZH96UjbSB/mn17rSB+lD9FSd4s/l2tnQCPK+XQgr
LqCOt4lHYgrHD7Lqhae1AIW1SiOVj/EJ1AForthMVjyfNMm1vi6ldFfPJo3U/nu02TLHBZ7Z2KMw
2p/ul6EdjHLn1BD7XN3nDXMhVoz7PNx6C4nI3KqJmIAd/G7c2cJqga23Ws+46Z/wo7ENtvo6PpjP
1n3wKXwI7kXpyq/DwlG9vOenMR3UGYS+KMZn0Q688WD0JcaU/+jWQ9zt00OifeKx1hYGmpNv3r4O
FjhsTXbVpM44P59taeS8WuZ4HL402/C79Vn8dO7zj7Hvhvfyy1itES/gdmbCd/+y5Il+7chM8ixK
NsAg2Lqej21InuOEozcehWq6g7RSxVLUeAHoT4v3fojZ4ll6UliQ0cajfGesMQPejn+Kh+xB3dV3
2SE66Lt4X+ob7SmLDiGNJReC1qUPnAX4Yx+kaloF4piIRHKLQdqWbbLkvHd1EJxxp+AY1GPe7MBO
cCDN6D1wlHSOAz2a63Ihrrn29k5O0v9nhNlnSCkWDUXCvVNXJxHG98lo7ctU3t9+nq68gyBFuOwQ
3YAyzr28w7DFiWS6xlvnyRm3bf9aZRskB7dHmRZ8dodO1GSeQdIhmOiz/S7sMsqj0RNPvq8/jf62
jV7w4P4wigdH0je3x7oMRqdoCU4WtUKcpeZ5ly2iUYmczHhSIwcX3eBlcA5yeO94HgVKmlo32Vp0
S5DDlXsS9g/MhMktWaOUNVutcoybKirbFlMSZV8IcRjpJuHZ0p9WOoxWs0kbc5Nk2barfnSqvcad
hkxnydjzcjEpoUHKpb8DPNML+aMZaNAHY3l4QmQ73qujtQX7L1dhWX+ubWmpbHEZ2UzdBiikTD0H
pnLY7GUsMIWR+kH1jx6pqDs0+ibHXaVJsoOdeLsAvGr0IuzjgoPtf+yqlkYZS/Tni0NCRQfGJURG
nkOExbPMw+siyqG+7jyFpc0Z1AsqJ0bpb/XYDxcKwleHgv9iw3uHhje3YNKycuhDgvUnzxDGJknw
vJRrj971eR3/7RYm036Tb9LmjbRxXmNIhkYOW18ej72g2ziVoCH4HQ4v+Bc/yGlHt8hj0CyUGC5O
zTTklOdP7B4qZLMrWy81tYJIMB7rEh8dI9sPjrIOde0ZBGU1qs1hrMVO9EtNeaZjcXYxTKj/pFKc
kC1k+LP1o92SlQxOXx07tVRXo9R1907iic0QBKobRfITphjKoTPHfHv7lriyeRkZ2AHxwNRiak6O
oOIFwTEpa0aOd3lo7Q06kEkKablvBD8o7Gz8SN52eIca6q7zbMU1ITDf/hFXvp455flw2DdYOMyu
xaSuhjGwyuoYC0nGdifV401SOwVETaf+RQtLek02hfLcKdUSKjHrQsoepk3QpGvFIBefYbLMWRjQ
BXIbJ211rAwpDFzHlJJdbsXO0bDy7FGBFXpvOYGgJ9OYrgoovm7fCFSIjgJoYTm0+xsDqIMQg0VF
SxO6C+g0lcR2NswjfyWQ3h3iyhxcq0jL3e1pu3h7p58+XXE4l6sTLH7+0/GFEEGVeNUx7J12A5Mq
XA+S6SyciDnh7W2GAO5IeykyMMpshvSyEEPmgBBFkUOY1CjFxjTaL3EcKfedTXN3XYgPfpZUqz7S
7E1kV+Vf1minNcJBGIIsXCb+mIVqIsxwLPXk+mh2RXsQVZJth95OFqbz8ugDiE6HANH4BFTOv9OB
smBj5nWsa1PfoD1Mv/de5qzMcew/xUnc4krThnu7S/qnvNSTj7dX89oh4BxCZuTamYoC56tZ6X3Z
tHBej32k6zszKxGe5Z22KyjGKUUfbc0OhqikS+Pq9sDTXzy7e7jOJ/0IQ7Pas21kSx4uTXFvPsUN
FZzW0cqdWvftymPfr6RI1vZV7Pz8yzFRReBpAuuUB9Pk/J1/bEpVSwksX+PU/ZCkx7D3Vsge10py
6v2/c9zmhM/Gmn3f0Gep1BaeenToZxvb+r0j6vvcWiryX0zj2zBTpREDJBzJZ5s0F76ttHQNOeqG
a/72QRtHV3lsX29P3MXrOxtltkvw8G4aOSJq6sphn+fWKuzuAl8sJNcXe5FRHG5E+CEYogChni8P
uVHsyQLjjL7ammI/andDxcnfKPlzs9Rf5CJYA7SE/U7KiZRH5/U7H0tqxkT+L+q+ZElSXdvyV57V
nGsgerOqGgDeROdNdBkZEyxbQIhGCBDw9bWI8+pluNzLsXx3VINjedLCMoS6rd2svRZzB8zoDS0N
NluBnsi8ub5qZ1d7HgMs5CjIAsEISOTpGAaY9kSLhdunlj8Gschfcqhfe8CUTJYIY6MCGd1Ibsom
ia4PfP68no6swkuQHOqMyec64iN0uHRVtoWfFGrTj6bIHivdBZeDiIijrVpgbjs9QofJAt32vH4n
13v+AoCfgfiZaVhVjwavu5cnQ23sfZetXS1Zpf6XEe3xXXFsE3PhJT/3/+fRZis9056g3VbZzQbO
KbRiuLFngxFJ19nUlK1ESiLZ0ldreIsZeUurJxst31LLg6kDdVLFFpyaS0cKDhyoMlB2Mj4Ugj+n
/crCqHIK9q49xJ4jId7NIgtc8VMXS7Qcl84VcBrwoGCw0IapuG1T7nu0aRpjbz5RiEg27zy7q36y
+JFbe0B8rp+lS7MCVNZAPINXGKXJ00Oc6cYo8tww9+C+fHQn/Q60jA9tU7w1ubtwXy5YGVC3/RlK
2cWBZkPmD8RErYY8ghZk3bUDlMuXCK4vHc05aAFIGZ4M1vB0RrwAKwPkEmGZQZMQov/6Le5BSNBa
3auZyy2HhNzCGp6nZBCbwsvTsXxzM7gan0LZtwPBCW/3OhhH39hotEHfQPjPJOkYJkXR3MAc/mJ6
7q7c3KpWsoSOfNrfgzyoCmIdT1WcFdFUZfxhhI7DQ52LH6AOzTaZLfov1zf8PPkH2jSAO3Q8Kh+w
RGXHQRBKjLhlLV5JyKlbXvmV+229qlroSiboZg8tuKJ3PVp5g1Rv9RVz63418qkDDw34MzpQ1gVF
BzKtivlkff3jzvduZvjDMwECKngNjlLyb/A8yLpg8JZ6D40WLb2nIAKKenuYVqajQciU1gvh4AcA
9tSUIZs2KxgCqAlIu9pB4KcECnAz3hWdNu574nXpT5m37GmU4EAPkImX70Nh+lU4TUXxteoy0wla
quVIC6N+8zRwL9t5mlWKoAKatAlGkG695Ixq7zXXjQJhjwtcsDb62buZGVMdSBwSP0hiQo40bXVA
I1My3Ura2kerJpoIG0gFeyC9YCkFU1ceP3tgO8EvHsgEvlXHFrtSq5HONIws/4rs+UiD3NPcd4sS
ecyNMQfxVN3J76NwUNntC1o860hrA6/LnP4V4JHiu5Rd0wclL5L9IFHOWLgRqlVBSRaACjzAs9Q2
+gUU70ivEwHkiMP3MN1RMqxGApamtA2hVHf9wKg2RR1IuexS06UwOQbqPB3Uamj6Yns/HhamM3/u
5yOijqJcmRJ5nqovMYqtA0ML1opKVAtvurpiSBAgd4c3Dq1HIA9VU4WgYzHa0qD9nhV0l6Sgt818
CtJhqJoUObJr15dNnRBKrUA64pZBcwD0bCrPAC0BYatZ3++zFJmdUa9FKDzg/a+PcvaQIb2KBAvi
K3QIgpZFWbbecYbe0DKANNJ+1QiZBn3rPrZcgm7QDMZ+QjnSK0OQQ/3lqUCchYFBbg8W1rmxVQkE
POkMbcULBJeWE1RNGbg8C3pvYXrq2fsYBWAApDewnHg+Tx8axHMAsZklkhxaH5Fu7xlZUAHBc30R
z7cKc/k0inLCaRaj786pEKZSBgo9P/6C2sOSNJLaB4zyMEaZQ0SMhBBKzSF39iT11KOIE9s4YtTd
82oK2vYX6rhhPtVQDbG2tS9hu6YUL9YYmOYw4CdyW2tLV+H82MD3QfUY5Td8F8pFp+s6FgzCAVac
HgaNhaXvgKO3jqYcECnShrFtrXl7RP/hwpU4e3rQ/AIhXJBfA6kPpkZyOqoFsY4RpaPsAGlx219n
w60NLiXrpvjyt/uJpw2phxkVPid4lf20ikYYpNSyAzNaba1D4j0obLKU+jvLryDCQvgzK1EhhzsD
HE+nkzjMzRiaCffocx0CKycGUD5yXPdzs6kEOzDeLQvpHfFNjIhYsqpeAtapBxdf8FH4gMenIwOm
SriWMuNQMDXafQ/oNRibCglm7aJacCqXRlFsDMT8gG+u9HY/+OjILgDwd9GRs3A2Lg1iWzONJygQ
4ZArZ2OQaLockMPdm4mDZzPXy/pFg/70+vrRUN+AecXwWIJcEHTBaMZXhnHh9HgV+IhxCd1yjebz
BrooWhOhPz9bc8H5ggE7mxZcLNCfweUB1cVc1Tk9I2ZtUbs0Db5PnB6m+Te3X65PaD7LyruJAYBW
xkGYiWSUmwzf3Kn0Hp3OzE0CP4MfgxJR+vrvDaKc9KEpcQJAob7P0IRP+Rc5PXF3iSjh8lL9mYmy
NdAmb0BaCQ/AqN7B2RZk0xhcn4Zq9eBjnKyV8mYVPHVAbG7yPYhah5tCBBYuKkWVOojb1V/KySMR
o4w2z/cThgUirx4DyIrvC/N5VkKo5B0SGAvXRjWp6iCKqTNqKBfQefvrH5jPdMMtcMMjQl8YZmlv
FBMwS8G0aEkCFUz/3QTgMFsKEZaO8TzPT4tlZuhfhWgf30ONMtCKg2s/G97v69u/NIZyF9HUXWSU
YYxkBB7Y+2YWr3a3kPFeGmM+gp/mkVXO5E49jhgt0GpmAJoFIcjFcvTCdqiAUzkJKmofM+m9DA3z
acCtJTr4M0N5enpV+B4TmETNCd+7Bt1yV6ItYS8JWI7r79d35eIJxus5C7iiP1SFeuotKLDsBtce
ocXKQ63Glu/uaK5c/zH+S+LXf67kp7GU2+JlaL8sqzmUafywc++N/sUp0uj6hC4egU+DKHel0fSM
STLbMbBbMnOre1po/HfCP/QG/Fk25cK0Mvcb8TEKScMaVNdCIwGGDrvy7480AJQobyARiWK5qczH
0UjjC02H8Xfq0IKyA+LlAFJL11ftgm1GMgloIgS0Mwew8o7xTtC4bgTfmz4qxgiuQREN0bpAmqiq
ht5SuHlhkzAcPHJg4pCUOCvBgakP9XiJ482/gocqyM0c6ivr63M6S6p+BLWfRlHP22AzhmQQ30MQ
cY5cdvUhP9Ix0CGI3Af8x/SQHslS4HlxamADmj0pVDTUbuS8zYhG0g775bMojuUvp+sji5UL6emL
w3zKPyjPteshQ45KBBwP+m0A1otpu7z7eX0BLxihkxyH8mATy8hbW8MYNGYQQz42xotowWtdsAXP
4PJOfZqNcp2gGC37VsDcSRAbEJTzgskbHhpJ3iqWRGbloYrXbVCQfrShKsN8etu75qYnycJDuzRj
5Y1yqxxpVTlbKNpCE5REZovudZ1svEX97LOA9ON0fpqz8lYZXl4ZaFHhe5GC8i8q46B9Fo/uNn+J
WWgWEepgVRFW6/gvqStnM/x5W1XN6dzQWA5eZVhIyqKWxUE/Hq8fnPPYTBlC9Vg7yI8gb8H3IDvw
37opML7nPMhb9JxFfrIu7IUDtLBvqv57YhjV6AMKsTcHO8rHB5LlgJeW61b7b1muP7umQi8zO4f1
zDBSRvjKym553q+N/PX6+i1cbn92QD65MUXRJY342CGIVdrdHcRHbvQlFZULL//JMVCsY6wJYlUm
9kgv5Mbom2BykhXpZKDlu8ZINtendPGB+bRu8w5+mpJRN5lmz+vWg7R8yGNggDf1VEW+9QJdKugj
xIANLcU0S8dCMSv99H8HBY4dZmWfyhdv+DKJhWYLtez7z4VCzWzmFJrrsadzg/BtWXYt3PO2rNa5
rQdIRQcOQM6uD83bttp105frq3l5REj5IY7Gf+p5r1Cn4wWb8H7WfhRTel+XY1iW4I+0vUeQW4e8
XQIbnQHH/5nlnzGV16BNMl86KWLp0tJCab6BFTjyzB605Nm6qkC8QG4MHzIct+ZiE+vZPqLbE8hE
kOCi8oTUkvLYpZXrMEE0e9fWX00GrSN05YKWLwK2fvWXC6uMpEzS96lnySJxdo1+iLl+YwpMkCJU
bbOXFjoaKC+sr4+oEsLDFp9OTrns5uhIx4gxpLWJyK14JVOImtkAFhURAEgSuNtkVYSoyLzat6Pz
6KFt6C6LluoZZxW+j88AgActNJAEAi/Y6SHmWjmxfsJnZK/im/zdRM2NeGyekqP7WK/Yt+6me6oO
GBwltGix/H1xgz8NrrwX4yCn2CEY3HmQSJmDP8QITBpCh6S/E1FxGDbspSqD4dcSfcj5qZ5Xf8be
zgKfBAim02nnZmF6kLBydkMT9X3gp9HYRo22ytpV3AZ2RB6chSN2ZneVEZV3X2cj5AgrjMhH/0jK
Z2OCyHzSR038OkFQ5frpOntJTgdTy426X6Y8FfN5RhcYGCw9l0eDry8Y96VRlO1j2lTGTY4pVQKy
8WDZROmuMn5cn8qZzVOmohgBCWSyWTjzAU2LDQE7cFf6W7MZVpApjBzeBFDpW8DwXTyWQJzjYID0
BbXT08Ph8alBXSy2d8yLg4INoZ1HGrtNl5q8Lq/fn3EUE5AxRvpp8uxdlqDtydzV+obwhYBhaS7z
N3x6gGXFJkNUPmxo9cyKLgI9a+Chwaq0FwzauWP7sVF/ZjN/yaeRplg3K4F62Q6SDvrR/9E+lXqQ
3ZMb9r37ISEdGXhF0C15tUtrqLz1UJAY9AZ18F0pVmkjA0gsQMDj5foZXBpEsRYmNxIKonB7Z2n+
ysuyNS1+CUpW10f5fxilPyuomAhNBwwHQh/2TpSr3tprdeh/834i8nG+aHrUZWunXrjB108H0RXr
XwkguBEK2DtebUz/jkF1BQ0HIBq8PrOlYRRDMY21lbIEm2QndQgGSqCA38ohIv4St+6Zu3lyBs9q
XTrasKg5YqPAa5klAezR3Bi+AWeJroVpFf5701LsRKtrepV7WL3W+hE71m3NvyP6D2VjRtcHOg+U
gWLy4O+BjxZ9Q2ed2YVVuqUQg70b0L9H+7B4HMBRFmQ//T5ygie2Weqkm03PSYFjHnDu30c/CArd
aruXNQJG3qA2vPNNSL2A/hd39/qcLtwpjDDXCfECg3JROew+sOJQxsIIespjZOyYWI8VSPnc3F56
eheGUn0crXB6K0WT0a5waFjyFSVNaGa//635qDgHD0I8GQeGZaeTKsihc+uIOizcpRO+NBflOSQU
uCazx1xcV4YWCg969q3qlxpkLh84AF1Q0p0bDdV0luNPBSjPdXtnPBW7mbMfTBGI5q3Ihq5yHTQ8
gIYvqHL+O2v4Z1TFzlbTqFdgObZ31QxNem7tN2eJhu+S341z92cM5dzNDVCTC4WJHZBq9zbUjVfl
k7tLo+aJrb1IRP1v+s3emGGxJt/1NvC/Vt+r7b81TRXlasWAVxh8tHej0SE+9SOEpqx6uT7I5Rv8
X/NU5dYqg8d5GWOeUnsdUyiHf/2732/j6nqIQQF5non7VZpsiFfEbZbw7iDoxCI0C/7SBn2pz/Bs
t2bjMOMOwQUHGOIZFMUDYNBgwugPuVbqQ+QNsfZuDqXzLFDo21uk5BRK0V3zhbIC6dDC6gRixCGR
r2nX8XAClrkIMmkAYD4yIt8Np7aHEECMhAU1elq/mHUGYaQBKesxKECzVQaFJloNPfe8XfBk1Qhg
ngvwvsTFpQL8Q6X08DuzbhPoSR1SKBw+9yXvA9rwAvlMNw1LCH/PZJ4LN0r1nj/GBH0IXo1ZN0d9
4E3WFRX3zfYAi97/MiSVIXCwWVBKUE/a0Gb6muv9y2DaN9dPh2qmMO5MND3rJ0DIBvScp84ghrQN
ruvyUPlGfldVUx3WLYMkT5ylCz7MhWWdVxRnENyMiOcU52JkQFTKyZaH2APnaBr3vzRcKeg2Pbfm
9BB3rP/LZ3+e2+cBFRNMbdDwctOVB1RP0pVk2rNfODIgI5qxhIj/MhjBaJgUGE5nDSQddEenK2l4
tUMTfZAHP05JmI8NfXRi+VoxN/4pmn6JtUR11ebhwHAEfDbGA4ZCMcF4XojDklIebBe8QObYtVEC
GriwqPI40iruLezemdOLJjoA6YBTBaYNxSEVbJbYtqhTzTMPzP2dmcmjDQbPvLa2uQ7PLSbRYHt3
RBYPlNf3FnSCrp/Ts/sBDB3KXuAQAUIFzM/zOf4UtPiNZ2sUfXYHc6TvgyWSm1FP2lCW7atfm5AA
rVM3oPUSB9NZowNmfTLuvA2fxpWxI9k4mJg1Nb4Mo7VObfNOagQdqXUwVW0gAMZtRHxDpQEQ7GCi
FadcsA3qCwFdL5A+AMUCUSQwqKoomYZ5upZNrnOwc92LKtMuAynGpcLYxVFwaJCwtOC8fqzEp5ka
2N1mblI7QOWHb8rChKhMjg6O6/t4Ru030+qi5odeULBu29DIPF1Q16vMruq07DgMUG8khefRMJax
voe+XVkFvCidbyUVaG1gWQXlPcZayPjVblk/J+DIPEL+cdjQsb1JRJWvp0TntxPV6D9PwF+xrX9w
kYvqd/s/53/2owLJc5ak7f/+nyd/+/+Okx1W8L84A6Nv7bf/+FVC/G3cfSt+/a//sW5+lT/S/zgg
xDhnYce//IeFXYOqx7+gzjWTQc1ybx+2/B8adgQC1r/mOgKCIB2afh+Y2//kYdfcf4EfCzSHaFhy
kdSDuNR/EbFrxP3XrHaOTibEGPgTmb6PlU5+VfPXJFUplL9/5kb/aP/5ExfNWF8EQwDFfpxngDUU
77Glg9FmgBs+yKyL1xzuyV0rKSCyPa5n3sj+oRtauTIMKMKCamu67cqqXBE9Z5FsPB5Qux4ixDog
vLFSfa05VhZ0EytuuaPzYEiz7jkrHC2i5fTaDN0LH7Nvkg7dMxRIrI1uI+jTNDQrfNqM/5zm52kp
hTtMC3YA7zTaKJ1ZmkvtppSQGKtwF4YHVk/eDfgP9fcaCRtQZGmbjw/VEW0kIksPlpONCHSrpb42
hWYZn4AvsKC8AlOEKBdk2acX2Mkcn5q1oT9Mab9+8/hYHtA7T6ttn2ur0muGtTHEegqtHJK8GTFN
67D34vaLPhnVkcqyAtbLGS0ZtJU/bYscIOoAhKPlWwd95h+g6Cn21My7W2kKFyKduk1vBlMCvZFO
9AatB9Z90/CqClgFDZCg7eggAi4YGIgJ8yGp1GrUhRFeSo0oabOPecMKo8kOXMcz+ZrivjQ87UaD
N8NDYfvmI0taPkEszNe6oLIE/21kKQhXesbkGqYPoKNBxtbtYKOZn3A/MIBKAgJtLOhXqGia/cIT
ocSB89fhPuE6gtcRQgdgtj/dFZpn1GfSIA8U3C3fSpYyht6wHAIzfLS+ou3IHld5YyZ7mtTDLetB
WxdaBOVXRL/QZNcQFsP4yjxeAK6cvirzd7mQccMpQZ8inFs1hBKZ8J28EfKhyeh7O5e+em8ZHTun
v05uO+wJ+uIw/38kPmGpPr/SfWwn6HPn04OO4CNsGglnCFJNgW6nTznn7S3ciumXkRJtlU46sKYF
05p1UbfFc8GqJAsdyNI4WIueBpM+xn0EFjzwMBemtjHbqYeHWnI0kPgu3TngAo1MY2xB0Vx6xwKa
WGUIesVvo12BAGNIR4AmhZFZT9bgFe9u0bxnNio3qzQDbT26NGc9u7KJJJS78wDgekoi4UoMnDv8
Jw5eHuEZZksO1IXzC7MB04sGOLj7qCCdrlEzSVLRdNAf8P62byQfrVkLu7QbfKyphVqViXWM8pkl
aO2E7tS5T07KC9BuQKLLj+RzGZoNZT8XLNp8ME+3Dpz3OB3o+Edwiq6w088SQrS5rP3xoaxBzazF
E3nIR6eIYmJ2N4XUp1DTpLyZql6+TlMFMTlqu9uR5cXbwpfMhkv5krlFBOxGwCMDZKW4mAZESWlZ
azq0jCrUMGNmJ+AAMLFJVFgQtoant6ZJRSHtUenjO6K4hgSVwALmg13Vq9zBXQq6cXCi61926uqj
7IajDfcPfFKAeQItrVjc1mQt1M/i/ujm5beaYJk8O81DcJjD2xzIQkSotOd9DAfCzpn/+IMHXaXO
0DqvSaA53h8Lwt/wCuibpnlIaQMe9LLPI8r9LEoBZtI7q96a+hv3vyPVhWKcOYEmphFQKdS8JeSP
akdmxhvkU5Hi8uf+JNX/1wYbKnDS0Y9iMPlXa2DpuqBNub2+0mfvK9IHcFxAOoEwB76pCnzTNGLn
HU+M46iDULMXTFsJXoCQLIbnPfaoNOuF+V67cR4I8Gy900KWS4HWaUg+rz82eiZHMzwbvcZqZDf5
8IZE2Y3HbvCHjSvKei0tXaxcgruRut6u990HTzh066KDD60iffzgevmuwO8NqtgHuEE3+ymMrXiJ
6EkJAudvQwDyIaGM7QB9lRJ1otRud4TF7OiXhgzzNvbCzBvQkGCJLJBpZiJxgKJ/nbb2Yw4d+hCU
ova9gB+1FEeoJv/jS3AWPDiSIB9Vm2ytpByGQjfZ0SgMtrETkPehEdGIvGjX26hxFnZN7+zCQlEQ
6jVLe6RaLXV0JSxEPqszCdXZEZ0ZTWDWQl8NugnR9qLkLzEH63BWohELZCkgntUkSJrMcu1BiXnp
wJ7ZBnCI4qCCfQs+M1h2FKM15IY1lIOWHt26QV8UnPWoHsp2G3dmdSxpWUVJClh9qcVlWHZfK7v9
KlBSHBqnfZFicg8U7aQPzjRMa5mypSTF+X2aKU7n04zKBLhOPs7Tp6Cy05DSil2aHc2kS6Mhdpuj
NKetPTjJnUEl3p5G73aUtv4dEISAFUCeesF6zkfys1kn+AS0yCFX4iK4QEBw+sB4WUlTs5Lg5rdi
1PRt/dFKxmqFsD++Ea1hBFUXpzuPu/XhujG5tDVAxSApNHN2IRY6HRiUAXZSTDEG5rZYmx2OR1rk
WQgJn3SN3A1bOAtEfcA+ZgpKb7gh4OkFEOd0wJHRorUaSo+2z4DMiKm84U5sBwkvnJus5WNQi4as
io4lwdygGDaTl22kXk5Bp3HtdtDlO6e0W48NL1d2L8vQQkI20mllRbKOx3eRFk5kD+2r09TGOnHM
ZIGF6+KawYtFamuW/bVVRy5Df3KTddmRdF220nJzijJG3yhEeQOjsKzw+hbNK3J2NhywhSOPNj+z
yop5gx532sTokafuM9pP+k1deCl64tLvFfXvK99cwieev64g29R1kKEjfvPRZasEpnaeTSzVwU1O
7QbZjZi86XP6SKKxAyhvUEdkbgvi3+rR93a+Xe0ymbX3VdttGmQeVyQQGlb++iqcLzoaSBGq6IDH
za2k888/XdIycftUq2BDDDF4oVW5r4T0x6lNjWiKqyWdHiUDhDcEK+ChFIHmVERR8DFOhwO3fd52
Y5sdS22yWdiAGAgEU3ZC9KAZpuanVRoH5KzXkzajRBlB92yGxKMIdZFOmz7TUO0h9rZPRvsFRV32
DcttL7EHfXzF6dGYyfHRiTlTGoJ8WXG6EA8UPJMTBQK9MPf9YEwvbS/Tm9RnqFeUyMgXgcUqZgYd
KooU4V6WryoXdy0yHGo+SbvvdobP2A8PxRdk7AwIEeXC6ayIiNJ8KAFIvE8cbTyWzCZv13f0g5Jb
+Xq0I3jYTKRbUPNRttT14gohSJkcWTlOQcw9vmIoZmxLfyJh1hlmhAiDhEWXkSjJ8008SvNuFOP4
5sSGvx0lscDqkm8bPqCC2NE00o0WnRQo7Tip6wbEy+UtmR+2QWtDIYwpzGBP/SGOI6tx/KDqbStE
RP4LKWrt1m4ePcgRP4G5uI4sKx8iziB7Wpbtw9jkKPLmQ72VvPDWvHRYOLY+uSEQVdx4HQKjhbU5
u/PobICUEDia0Gys27On+em0Q71UT9xh0g5jnXQBKUQdlfaULcB5Pp4VdQcQZ6EUhi53OO5KQO4n
wqiMoUiOwuVjZNm1e0PKCgJzeIuiBr1PQZ3zdiU0Y3oCGZUJhtGs26MJ9jmNy+kB/YzVLfMZoNlW
/Y24xUuXQzUa7+yzMw5fY1mkqykpVrrgcsNJG29igpyT1WNLoJ7HFx7RM/cbuENQlCGEh/6pi5rQ
6aJ5ejc2OFHawRSQNJwawg7+lP5n1hX50j9ZvKvpLZgwMJggww8mApTgVOMYazWSX7pTHLIMFyvu
XXi1yYCg3Sz3lmjR6JC6a7CX1ZFX6A92YxcL749x/iLgCzBBqD8BvwEX93SiegsE5jDaxQHKFM9Z
vUEBX4vHwP1OLYgRtu5KuPmdMa18dDI343Bvcn8jh+6hTn8nJAsH6i8kUBTg52wu8UUoR4LJbFak
UcOxiUMPFXWl4jAlrbk1UZMOjDEj64lagLBAI/cOLbv6c895AaMjyk3ZOlOox5AH1L12XJlD3key
muhPDUWv27HQoIaU2KDrBFgKDlfu/fVZmR8TRC9osQH4WbWcwDtY3Mit4tADz7kaJWSsMx9Ys+vX
+CxKwrIgw4x0HIYBx8Ps9n26xkwHNQzkaIuDl/Zik3cyCZlhiigeO29hqPP3EcJ8s3uNnggT/6uc
ibTPHL2SPj1MWZFEZAR2O4lBKJ+5hIa5qS/t+IWp/RkPgG7lgSQWpU3vZPmBMu8m83rYALO9E7m/
TS1jVZvpQ+nVt8ysQyBmgkzb8r7cSHMMvJ7fJsP6+kLPszs1ZMjvz68IsvwQYVN7wpOibcFj2bBD
nUMBuraR7LIo9CerPt0SJ4ePmHltADffDqk2LMZ5l4ZHPR1VzjmJiHD4dJ/tBhLD3B7oIbOsaeO4
TfMUj9x9cE15m4LGD9yBxHyQltYBImJ0gJyOcleUWnJf9gIAOQ2q0rdj3hjbREdqooxBI6/VY/Lg
tzS7b434+fpynYcbYGECgQXYTdCwh1LG6fdWtRObJnJ7BzGhjxY7CGx4T+2oBEdcmLByWgtX21de
tdTrfCHWQu4CmZuZQgjJA3O24Z9uhMtKifMB1grkFce1BBFb71nTS9+Tn7qXTF9aA4rZZqObIfWz
GFIMdrHgTp8fXHzBfFIgh4wan+p1ED6g/6Kf0oMvxGNZN+SAJkzQDZVlubDKZ/luMNTgYUVUh9nO
LR3KnRwplbzuKgw1VFvqgjtC83LzodMqcecWYleDtmOX9l1Ug10SNIlR0gDxhzrCrhtBL/jXe27o
YEtAJGEg9voAx3xaeSJdZ+rMMTuY0GdFt3wudp6T20fiTW9ZI7aNUxZPesHoQmPLvKPK1TQgWjyj
4+HiASd/uuMgVeDcJYIejNi2N5qDtguf9H50fXbn5g+7OacXkBYDmOgjovk0O2BP4yk3y/RAm6G/
8WkiQ6Qf69XkWE/CGBcEGS6cIVh2CzV+pGGRYZp//mk0izu5RJ8OPWjcf2Zlk6/HCWlVJBLkzfV5
nT/1CJM9lNYBawR5jlqaaAiXgwBN1qGXxs+qRVO1EZPmFbTBP9jY6j8Bd1oS7rg0OQwKzk8DvEcg
9DidXMWzgkgK6hWDmtq9Y4rXBMy8W+bov67P7cKeIdGPOis4LxDAqC1PaTX0k8DbvOcZ6dc1a52t
k6E9g8j6bgR6auECXIiW5pw5zgZclBmsoFxHo2Yxck3E2E9p6T7YxGjWXppNOxS9kPCwMzRr0n6b
5u50j+Kdd8tRwnrzuzpqMu7eNGlMtk1iTyixNG7yo2vbYdPVw28zHfJHAEpEWEx5tgDYubD/MFXz
IYML4WNXTjeDpKDFddBit28a14rqvqZHrbLuWxfOZtloAo0Y4LS8vi8XFwoICNTOkbNE/lS5smOc
1WXbcbK383IDCMttK57z7repkV9wqLZtCp7oMQ6sooAEst8GNAHHY3VrxRtRFkFu9y/epPmwMU5o
xcaWym7BppyvCowJMiIzsMhFY7uyKkUMkiawcyUHUumHrvMfhdTNHSfevaU3xaMsebrgXp1bsTlO
xXWYgwtkdJWzU9cCYrU8Tg5IpNGg8ksP9OtGt7m+8uepa1AofBpGTTuU8Phl5bjJweFr0rRR7rPb
3vZpiCLmm8Omt8lrN0Wi3TfW8B0aIktVnMUPUFbWHrPEzHo/OeB0rDUJ3JCd+XqAoHDd1WTd+/mD
xvy3Ir6N0elZ+NOScsa5UYBbgtMOKgnYLuRgTg+8jHlu9WYF68NNEGmBl7IYu99GAoXwQny5vtwf
ycbTt2lO9HxICKBoc1bXY61Js4zoycHk9FE34ISxGoTnY1kQNH6Y1doaafMbkUtyNyejvxo69+5a
yym3loApzqFMCAJCy78XY6L/pm3tQE+JaQ4Nao//qkWMHHs38VfkF6QAuWGy0dwcNIeWNRR3mp+m
eRSDODIC9SFdZQkBi93Axgfqpf6a2GO+Ix6r13FfON9NjbOwrcf4DURn8b2HTVowNZf2HjcK+hGo
L4LVXHVXYpN3fl5n2aEDKurWKaZfwLPx25hoa7Mn3a3t9kjATxkyW25SrVDPNl5qs17IEJ/7piiy
IqxGiA0ZHGicnh6AVreQ8G2M9GDjGILWPP/tTzzb9I3M7xHl8Mhou58Fa/Xf1w/DhXHhQAAS5M4y
l3j6TsclIM9MStEnhwTysQGFo3+sOohGxCM56HDibgYQhG9L2roLhM8Xsq2o4yHdiLgNLgVKu6cj
VxrAxRw1hYNOULsDuPF3Gxc0KkzC6pAn6BCqmYxv/Vp71YfWP45kJBsgsoGTaNN0ZYsM8KDa2lPP
PV5fkwseLPKKsK9IhYL2FgRVp5+WaaBlRo7I31OffKuRCwnrLwToAEDpITmdD/mT0+b3nYNoU5Li
tnPzXwIUrw9jniz1Dl+wwHPGBalOqJgBKD7v3yefq0Ize+NA5xZiifnwza9Qx9XdKV84BefODwqH
eFrg/CD3bai1oIplSPpC32pfVN2+Z+lwL6jfbGTfONnCk3LhEYOeJaJVpHBh6FQsLiknM3OIjPcF
0m2r3O/pOuFJGXDX6SNuVn3IarLEk3ghd4QLjtWbleegOaHuaMlJ5jToDEPHPggDA6ux7FBUYPOr
rOwrAMFuUPROumHdCPNLSxJHaKs9mpOXbsFWxMGZ2rh+KNpauzV0F+JQtaf/Fp31unDyZjuvmGYg
95CbwU0EN5+uPLiT1Hg/6YW3T6RTbCvCHcCVJxq2Dem+wIB8Kw2zvh/aUb/FV3k3HoesNO3SHwvf
MY9z+h2zKoaFYgh8R5QC5vfq07Hzc7QVtTyuD91U1l8csMHcIICkcMUaGY0o8EYOgrUtceIXzRrl
qocfH/XjENbaUEZFPa7IQO17qYF+tp1Yth5qyLaV46Ddsf/D2Xntto21a/iKCLCXU6rLsik7PSdE
kknIxd7b1e+H/k8iyjCRDQQIBgpmkVztK29JwjWRr/lpbp6W6gPRIrBVdJ1tREtvn1YxqJrnHCZX
uRzajTxUVP6b6JMzTc5mmJx/XsIMh9w+5zTBGIH14uPEpArAYrWAFLqNQDFO6X6Q7HJrV1myN8Os
3nLpJivn5d1BMA8KuppDACqCtYwQKpawhWZkcO2pxGyoTSc4lKTjyjX02ptffMp5V86FArT48Yi5
/ZTkrajyyYXjxXV0oExCWTtz0Uxw2/bkCGQLAm2bBoe+/Z10D7l0GmLZ67pPap7TZykepCHeBugD
DaI/5GW0N4pPGMy6uuj4W1952DvcFKELe5qol8PLBKK0KOhUGV5nZZpLXkPjYGelHSLlVXSY86CP
wOjiYyJaaTtWzos11sa5S9FlzhKf3pU8yBmlftk6CnDtp5Xdc3fG4VXEdDFb5MuojC+ei4w87odx
DK4t3fR9UPniGJAknaAaoOdsxke9oBtMyhA82XIUHXB26bd6H7aHBhhV4Da23SLvy0drRvE7oBv5
DBpsOrz/mHe7Rud+m0UpKNTOBZt5xf21x/WgqBolVNSXkdb8Ps1+BkinalMGurtPt++PdX+lzkxw
hmGyiOYpEC0Gi6eYaJE8rpBs06ty3bPEgMdo1BE2BoV1Ds1afZjjXT23owfUMmS4zvJPrRWoZNNv
3L//QPfZHmKaXHTYSSkqiNklBMCeWocQRHWurV47h6GtJ/QL5IAiJeChlxZpjseqc75h+q4eehv+
v5WXqrSFiskclkN6QA7WR3G2rD/aQIJ+FaVENRhCV1XutDbw3dGx/wBaRu79/Se/mzYenBIiPRii
eOUuTdVjPM4U2devU9jvpkFYG0nNn2nQcV3QAPr3wUBu0pAjCJkHvJ028FiwrSpDv6ZxPF5MI8s2
fka3scFV44j4g7oy3t0px8tRfNHxNGOXslZux2syFmDat7wcLnVuoSIEZnXy2in35iisQgzPWYnA
9m5HSVOzKO3K1K9IrA2brigB4DhauVJQeK1S3ZylnABUALlGZUwfqSzdDgNcOkK6cbCuqaJ2F1lq
2k95HPTbtu6NF1vL5Fmsigwjsibk9Cmz75SonYytpeZ2iAd7ZfzQfZBAmzpU4pecCCVwp3D0/1jN
aH21x9r/0LcVGnBBJpuNO0etmySkhkMqJ/eZ2w2VvVOtPHiy4jT+BOgboI8Y6rpykayr95mfwSSR
xzzGHNcx0lOEH7AbSPz3BiRn8cMJu2MhU8bdOH4F4XcK1LBwSxPh7k3UJeqWBonPBQgEM8b/zcoV
qdkV8aDsfT0B+14EYgjczkqgPXFtBSt7+G4ncFNBAgQRSFqOIesiNiZrmcK2cOSrLjKxq8EBo75X
6zxVEm81Gg0ri/OVT30zoeDqsS2b4ZcEy6jW3k5okxpx1yR43iqdfLatb0qnfW9a+yLCBJhy5QbR
ubS/5+H40iexq4DzLqPkqCFI4zsbCqY7VWuOKkZHkvW7bv8k+m+awvSKVfrCwi3KZN/QVRa+tE3U
Z40eBWIGDwWNpIyiXSp9sruxQeNfeUYFcp8r2U5OpG3Tr/TH75KB+S1nPReg6hQOl/yMluC9l/sC
Y8qxI9NXq/oyBGXyn5i6j++fLm+OBFXif40RWru337MPtLCzQ33yusgav9DkfmBRZ6epaZLd+yPd
Z5u8FAXl2ekKisQdhQpEoOKbTjl5uTG8iFr/VSfJs20CBMy7+ii6XHP1sfkjKuwTjdpNouTacynH
Yb8tbAr4crmymO6xNvMTcSkSRyLOREp0+/Kxqgp5lDFLDWur2cStqp9ytQtdq9H9wAUuV+wqdTAP
aaLYl6hL6dWY5zqFtaANUra1FKolnVnYT5ZWqNu8T6qVhvvdKTnrS0KWJLTmGTmXbx8wl0n+rNxS
PGlyopNhl0SAcX1dmZj5NW/3FCg8NjIzQ58EauTtKF3vNJAwVGyOyfv2itr3MVdnYpx6YlG3CX37
W5s7Vy131KOZiGHjTzIYOQgqB1OEsFWborUeu9D/rw9nRJQQIVMZK7HbSXq6soxeESiLp6VzCAOK
KxE8sr0IY+JILxQ9lFrPMrkFOycSB0sXxj5F/LAk86iTs2NI46PApcMt9Fo+kMEjVp+hbO0HWnVN
kI86pFplckqBpVOGDIGNqsIaRKnacRMW6GxMSptuOhrsLu6IwaFrLclytSDjlXKdspmcoNCr5+nB
0aa9k6X1r1itcYUGCuKfSsMPtlkzNofMSTL6rj10oNESe8oI6ol13u/CJqq2w6iKM83H3+ko2kNX
aM0HMfb2HkvCZ3tUHBZioYjv/SA7XlPk+Z6G/rDzO+OJW/tSa5FzaCVk299fDq+k5sUHhpSCxsNr
8kmEdrscirgScqw1g2fmKjebYzTBc4DHaR/4E8D/Ut5iafK5ViL/ie675Qldx29VNsW1mkrb0wqy
zja1xKEMh/owYc3y0LQhlI46GJ4K8CUPox9bv7E50bYU/GUXq9/66FB9XVnYdxk0ZjVz8M8fkD+U
O25fpDOH2BjDsMdJp1d2IX4xW5Zvd6gyRf7N6vpVNgJ9ymbsmn08VMoaUmHeN8sPCSofgVj87mbF
2Nvx05IeR41nqadGkfVZkWpwz9Zgn4eeiJQAZDwokSg/tUZQf68lspQWGa9a8Xs3aO01w9rX1vri
aSBmAblCJX0G3i4OuzHQ1K4tGsuDxRedZLME52pPhnUxh/Flslu54+katNmiTqPUHtU/Uqiov5Q2
GV9oONQftc433ZTg8DGqZOe5jMv8YdQy60mq03Q2WYv3MMRS1y7kFOK6Ge2bKep25hCQ2jgjnNWi
Dumqp3plnFTRmN9HTG8+ZEVROCtr+C4smdGaoNCJzqml3bV+cy2g5FnZrach3YjMUR15YG6iAwhg
ZVOVfbVSGbhPg525x0wZEjQ1uJulP0cPwL7ANsL2FJQp91aRTd9JIIJH4RTYq8SVvI0qpd2z+ruD
Pkwl0t56918bWvkPUHjVjhNV3ai4OK18iLsLhAICDXD60uCA7jOVsdMiPcNjyyvQVISDmJunQu3X
dFbma+hmadE1mZNtesWkKfoS06QpWSSrYnI8R20eu1yVPjdqf4bLqPx8/2x6eyAyRQqIICmWjdQo
DY2kC3E7RVM+e0SoMt9YflgfilqNVlLz++x0dvyh+kK3/bVIPn/av3JzPGW00VYT25O6Mf0vyyLt
mRxU/mZWGNc40RReklF81SQUHYcynwPE1PkQyKPhojpTf5ckKQKZW5jHMR1TrhYp+mrmUneEnB50
rkZJESaQ4fx+/wvd3eWvBGFa26rDwucAvH3qsU1sDEQb28MDA8lBWaldU+BzBgK36y+xPTqPkpGN
n6YyXrMTuiu5MPQM2Z6ZVZCLl3pzXW6EJHqY6NrtFO3k/sUaLHnbIz5XNWboxqO/Vn1662Uttvpc
5LFN3vb2ZSsjEFocS7bH7oy3UyeZ267IgiemFd9F2Hnhxaa31LhmOKxVmO5TS16XGjqKAKBsZJ7i
dvChipwwzmvba8SofJAzVNu0EJ2JqbLzx7hrlb2ofWc/2hV65IFtT1sjUfJNptUB7jUlYUNQdpfe
qGjVlaP8HfYQNBlhTmi8TG1KBlmGfLoJRmQbN/JlMvAYM6KwwzCVWyv0R6xHDHLW3QSR89g0ofXK
SAh2LIIGutGY7Lu6Gj0J986AYg4eUpHUdHgg4XLfpZLuFjgnTC4oSXGsZCHO4YTAiTHBHtZt/+Rn
ZXGKgq55jDA52+Rlr2suBQ6xSe1h3JitrH18f/Eq9xMKJ35GCpH1w0dZGkliJqeIpI2xIJQ0AzOj
Di4jPlGPIp1wpDIaNd40fNoHYvpPZZMom6gxxRYtnO5ErPhBNGq0C+HhwWNtwQn4aV8/Wr4udrKi
roEV7s8inhWMAthHCmvKUltK6cxWqkVC9wtlnx++ne20CU53MImX97/K/WVGEwLZoNlzhpB3Kbgz
TKIA99NonjJdCVYBqfaWdWzU4uNoKish0/19wQAzcJQ7E7Da8oC18iEPtcTAbrIPuyelboxN2g3S
9p/fiMuZSaKUDgRnCfQxB1WniyBpXjmqxF9di4thGv4MdUwPLB/kwfvDvfFSYNlp7XOUg8BZ6g2X
StpipkSfcpJ6+pxW69NS8/t2ZZ7uIYYUaXkvdMYwSQQdsog3x7zqW5P8wJOD4LvRhgDoRx/p/lpu
Ilc2iwcxDtF+GpJqh4SH/qyG8Yf33/Q1zri9ienpzTARInhwTUtf3WRopl4pJ81rpjjeaWnSH6dM
2NfG8J+BU4zfYORxJRhVnnxWCrPcmFTtBwfmdxuN2mOlhl+EMfaPMBjah3Lsh73UyPZBQ+597xR+
fQ2UPHDDSe9OftJTuOvqhzHR3Sao4GnXarGxu/QhiqHmJAC2850FjsatYDBvq0CE5yhT8rXYaz5o
F++MJgt9CO5psuVlklyFY1k5Tqt7Im2R3res4ZLkhFhanKheYNnll0pyrlSkOPHoFABrUKzu2/sf
/i7VIBqAv0eoRRINO3VRzjRC1IWqVNM8G3LSqTUMnLShVz7kqd1u0aD70RhNtget7JnlqK2EKm+c
RFiJzX038niAK4trMFfUSPRWoXlJaFzUrlETN89wodYrIMnvv+cbW4nM2zHBaNH/Asx5e+kplhix
vc9tL+9H8TNwsu9lF8orq/itjcQ0EkfOgkYs4vlE/Cv0ksxCliR8EzzkpSHYJL0EwpHbbxZapIVU
RxdL6nJkqjLrYKT+7zKGt/P+i75xE1EUgk+BZhWhprHI3eJI0uxWSx0Pr4GLqo9P6pimzyZV681Y
5unFibgSU5xX3x/2je8LiWGu9xBPzwIxt28+NbXQqTY6Xp7Gyr5wAmUXFNic/j9GwV+Ds57FCkb4
dpRUSbuwan3HkyCeXhMhXzRlSJ7fH+SNnAh6GPt7pufP/ZLFJzTawKnbwbS9ItGudAkxRIXAc9bC
orgUpl6+aLk+PupW9zkKBvnZCFNj79dWvU/0rD/FVtCcW6NZueDuN6pKSXX2osHKzbKWcN1SGekZ
gcvC9W78LnV18xCV0Ad9J++iTSQ3iIWZPfTwiCPoLPm6vXIX3a8rbleH4TXo83z/xdKubDlQYoWs
Qsc38txnfb6tG9wvtfi5rJHuzrItRcs1aNN9aA5HgMBq7rcgkrC8mZJQyPZYKpZnTfnXJO6Am6Fn
kffRC63bH5rUdStH0kIZDF4OVXpyYRqvKNrRF1hMftzFSlBX0uQRm7WHsTLEoXAmZKtGv3pUzGBv
2ZXyoEci38JVSHc2fjDbHhzDhsb9mrHWPfZkBiYQqUNRmVVal1mRLBU9CSrHc1tkxk6OuKQwgo/S
7zGdlYc6GwuvyWzlP9kJsAUGXDJO8dYZBqBGEMi1z7qMxI7qT+mu1OXwWmgapSSNe/2fN6YKWZ3n
I1Dh4FsSfCORVnKpElMqujCvppM9Jm0brmyB1wLe7YWpEkhygM+XFvjnxdwAOm4jhW6ZF+QpHq9h
iIdLJJphn47NQxin2dZopnGXtbK6d7T2Qz1h3FTovvNn5YR4Y1lyXWInzcKcw0Ht9hzyJXT51EJS
vH5U4lMQTfmp0A0SIEpIEXL2UqF/98MRceCsjQ9JbY1XoZWnFvrgtzoo7EenQMiGnK8irRlxSz4F
apqenXYtq74/NQgt0NinsAMU/l5HloZvLUWK6U2qNP0OavST8k7B9UZ3R806hkP0KVHq6XuO9NXK
kngtntzOFmPP8sLIetBwXiJrpHbSot4ZTA97B5eayKUptcKNHRS1pPM0/arS/8pu+JVHtgtA7ZSZ
7dmmIOFmE3EedBZMbIbo0Wpqt7MfIhNRAVyBagN9Seff5DLnTc/aRWwBCC0aXNRNbuczDHOwgUGo
P4W2/ifrRPGUJkGxdfQuPL2/dO5zojl7gAE/hzvwLhdxiBxEtZQWPWLzCqqDJT4I+z6x8l0N4GI3
J+4r4cB984qxULYCe0OU6cAcuH01Q25oiDSJ9lT1vk2ZP9UPUiLg9IrE/KVmjnE2yyx0+zneN+LZ
acIPd5RE9I+JGUrYlkfWvupKsckjcy1ouBMdo9YDUZxaBAtkhgzNAeLf8RKnez5qjekF/hOggKLC
Ln4Mf4X6VylVtgLdpS42H7osu2CBPmzQ43Fj9WdjTM9mUD/U0tG0kTz6KEE6lorBdeSnSn0U9rPZ
gbgNExJxbVs5/WZWgRpA4Q71sckPnWStLfY3Ij/ehCgaA16VkGEpuEpyP2UmfyiwhZ/DanYsmCoc
3aK2eA58O97WaHV8bU2l3iBMVRzqQlph2NyfSWQSmKLSMHjNFRcrCxEw1QkiU/XMXiiXIpGeMZff
tb3+qHQlaD/Rf3p/Kb/mBssNzqoC+AzYD32BRUgQKI1ZhUNANmykZ92odh2NihCDmLiud3H7YoP2
1yUg6bLYT2O2aUOgkWZ+Ssv8cyCbm3J6GexiIxvn0L/kuu9GUuGNw66Jw43dqMdEw7IIb/eseXn/
yd+4SPhW8KY4RlSwkksvrlLOrSyMNdUjrR6eQsRVX4JuiPD1qZUNdxkXvNUFO0OX5ENd68bOF6rY
1hNA9PefRH/jgKbAwzZgg5L7Lq+0QRUZnnKpjpzcBO5Af4gwTixS9RqLfufEL0r0nLbR1pbCY4k6
JpsIpMC4k4xyR83o6oR7NZSuXfF5kM4gJ43qcyQdKgPJOvuXkJ8MZPWKK8YnH82gPJZOduwt9bPI
TqYs8U8Cz4rqXe8/+R3SauhJu0EIEKKJf/mqcSjV6RlO/Yckw+bDaOiDTJL1OWudx1k5gNRljcP/
qhW8WFHkwa+aLlRYIBvfngdmPierRSd7FeJMusSxP/muGX+Rhn7TEvoI6zpGHyn41TQbsbfQBMZW
l3D4M2lfBsymgs6jmjb04b4IYM3DpM4z+dTa2nck+kzXypJn9By8CYuy5lOOtpBsHN+f0DeSB8Ql
YEaQYnK0aUtLR3RjEJWr2snTQ2O6hJKK5AHZ4jUt/HQvJjU5RHXeP7a5Hx1kqfIBo8fp6MKnbreS
IScPVpe0pzDo7DWywn2KBoCBSJKTFgkwcynD33exNhYggr2hEecIS0FXmL1xVOzEdid8SSjups13
AtFxTxDX/WqySeyNKZJdx8k/5n46fO2qeuUQeevgpOkLtxYUA42L1w3y1xXQD6qvRwmUNmIh5Vzr
6jfC2xDd3dx57tJQHEwTXyCtUsGoUWk+W6G2prI43zKLVQfXFB0hmMh8GnNx+3eSExm5Br4j0OKj
gkwAGAEYWw9TGK4FGve0/7nMQlGPnAbF5TvGiOEbudM1/ujV9tidkdu6THqZnA1oa49BjEBe2UOT
wXo6/BYApm1AAaUs2C6cHriF020WJdyKhSbaR6dTlR+OFFhHtQrMZ3mcrEdN+PLKvXLfVqeUwJIG
u8Qxr6Lld7spWyUWdlk6g9fK6RlaxeCJhsa3G8oq9UBhuAkntGsOlv5cy2P4IAsa576D0X3TxcEZ
fUThqnY4PtVVOnhKGtlPvWHt2sJqLtgXlTsyqEMQ1OgXZGV8bRvpZ2AizLJy1L4VeaF2gWgT+AAb
wMjta6TtpINfa7WnqEq3iCT4W2A8Xjdp7cYp9JXB7vcaURd5Mn0sIE/WMrABumeHRllqT4PUKptS
0qxtWVe/3z9r7tctrB/axZwpZD1caLdvFEdjVABFTTxfDzOvtOuXUTjG4xQX/5z7zwPRIqWuhR2A
vKjTwXz3O12tE88KpOzolN1/VeKco15Em16JLxmxv1vF6T/LOAFXN2gGQl4BKsvqu32/LvdjJ5LT
3BOWE3zWJuObOoYf9SIGzOLY7TEOc3///ie9n7d5SHgA2mz1csel82FlW+nU5J4U2OYF2R/10hhr
4Kj7SG1GAJK/km3AF7XU2/eSe61LUfkg1gH6sYua0abmmkc7y0xVd1DVwZWSLl7ZxveBxqzOj0IO
dDWSwSXg0bKzwEdtvPCy0egPXMHSS13o7VMV2T+cSr/QHleoQWvjJfcpcazsh3tuAHP59/Dz4/11
zAsrkqYorgtvkiu3S5/95FECldV3eBf22GLJxkc/7Y46cPe8/ZnbHcU0tIOq7EOJJ2xhfCqJ3ePm
MJWXDgstyurf7aK6OoHAkUx5CZ01vca3VgL5FmpuNO0hUM2///XAjpxlhT2KkoIxCtKN76g728nX
jOLeWgp0XMh/uAI5XBc7S5ahSBuhXCCDEwenRIR8nDj7PNpp5o5RW12tSV+LA94YE+ki2OMc5zYv
t5gKtRzNejKN1Jvb+yboV92oXwwp3Qpt3EWlv6nQdm67n4hLPEXFh9SxX/JO2nB5nzECuOpaeMj6
tT1xfzqDS5jRRixNgHzLyu4w5WNbxErmRXn/pTGtnIqIbJ4mPUVVoyxW0+L7jwACj9OZcIgeDAfb
7fQWalUK3rn1kk7PvsRJEuyr0p4+i1EFcqUKuOmJHvVPca36p0Z3XjI29KdMlERDFjqDlQ/GzHXM
QHtJm0ycosKafqSOEX58/0B6I1WZAfQcvMRHiCeZi8MiFwZAsKpA4pzg5Vhbqn9pes2sN7oZfx2c
5upn9b7KKfG5imRmn8oJW/ScfGPlDrifIBJbbk4iWjBp1CJvP1hkK0Gf1KAX5Qp1Uk3qpX1bO+Uh
Lwy6hUq+ptR2X29mPIKO+aikR71sTIE4LKMcSpYnOmzk1bQsdkZjR49ppe8be1AueY+uQCuGaLvy
xed45jYcBINCQxQM3txB0Rd7UrUmTbI7q/ViIRs7kdXqoRsN6ezXMDzSppeew2CAMlQ0SKRB6f0m
+BWMhDC8CWj8tk+dNbmcN1Yr+SFAKEBRLIKlx0qM36Kc0rTx0kY1j0Sy/tkwymxLly7/BtjW2XXJ
8O3973B/AHJXgImZC88GklmL27cZg77MxdBRCCcltZXYws4HzbP3R7mPYUAqvZJEkDul/zj//tcx
G5X4f1RJVXqIZdTgB9P6YCuF/DyFjljpt771QjN/CHYuAAHm+Hao2f9mtG2/8AZB3OCDaaEmVE0r
9+xrS+J2+czUX+AVHK58t6WCFXxQ0plM9p+imi60OSbZiQDqkqWGuVFxrtkVufGzGPXhoUNH7rfT
QGnXLDLspIqzXUsXYSclab0xjenHQGS071VfuFDoNbQEElSqCzPdjVKn//rXmWBdkZZAGAb7Sc3w
9vNUZmONACj8JyzuqdPE8PZyM6sPfUX59v2h3kj6CELmgFJm7jnyF1NRp0j6AocpPagePxqyvBdR
df6ujwNcyoXtuAkn91GTJZr39jRrMTb1ysKbh/h7mjRs9Qi9TKp2sxnS8nWbobWqzGiaJ+qd0r63
RbATzmh/7uxEHPs4F8fOqGuvC7VL3mGeuPYJlltaQ8lpPmEQOWZv6UsUlhiFJQq7t55aNJ8felst
T6IM9oM/S73J0S6L2NWhpk/k5vE30Zr+Seqg/zXkGy+F1OFFlJThfgzVr4Of9cdcKO3u/Wm6e0Q+
DYkf5XCWMZfyvKH+2ptOEMAZGXVx7Zzyv7DvDWoudnWSjTj3tArArCay9uv7Y97132Y7MwqpxKgE
nPy1GDTI0GKHUx5dU00PPvSBA7/IiFCQSWh52gPca+RUw6Okqc1mqKXsgoR6uonNqTDgQRVrCcHy
2nt9HIw5/xedkG3dfoMWKAGQPFtce8n5GanN11QzDvjSYuFV5t3Kmpzf7WZNzu/+12CLLUjOLCjX
W+Kqt8J+8NHhBimAVu77n/j+lSAuzq1cgluC8rubVekCdRw6cVUbJ/1oJz45CLO8qbDuOSpklCtL
fXnEU+ZQAC4SxrDTUOZZHPEq9RzhZ7xVHxg/J0OPT0bcFJtwlNauyTdHmvs3pKjcXMsTPtcl8rd2
EFfMQ2zDzdDucpOh0yaX5DHavP8Z7w761/ci6gXVO18p8uK9+hgmJ0c87AGl2RRatNfsuXslkBDs
h2HaTH77UsSgjiiHw8SxdkYwHuV02hdp/DhOI/wKiuLYIW0IbFxkVfaBFlxQkzmLIF4J+pfR1Pys
M+FcnwF53OeLZ0VGz/Ij0xHXsBhVCCCZ/TI1arYrOnQocln023w0/J1eDGt551tzQqPLQMqRbJY+
4O0GymK7qnC7E1eRGrqrtJH2IBLfdwNZz/6RdDS/JJ3h+T1BonDF3w4lTeZoVAIZrlBYKR63g7mR
nL5fmff7TTrvUiB5LDOixGVb0w9jqYm6ILoW8BppFsSEYTAJ9++vrrc2KVcD6RlLCwGT+fe/zl4T
kUMoir24+o7/lAR+51XUZM+l1A9PAh210/9nuJmni9IFxi6LCxngDqYnBXsUmgdCpOYfQsxy50j2
TzVRh937g93fK3xB6uP0yQzQssv6B3KrahENMsfc0BnuEIW/S7lEqquN+kOS2tdIrX+9P+L9ItSQ
WuBDvlaYQb3efs1uUouw1Xva4LoJrjgZqj3Sn63baWW/crreVToI0HDt0Sl2cMDOMOvbseLOgFCV
qQaQDW2v1v5+oAq6HewaOnLfnKW+kbZ2aP808g9qoB4H8Zjo13z4FKbXugJyqJ8VMMxqSDk0mfZC
GtRNZWWfcF3wsRtq9naioSSVrzz2XZ7JY1Pfo1Y5y/QB8JmX/V8Lri+EOTikl16MUY4bpVq/Raec
2DWM7G1cGsWXCMVA12wa80mRu+7cKai8RJbTrKz8N+aKJAdaLqmHQSiwmCujaiozihHnxt5MeZhb
88dBEnBaAW+vvPT8Trf3rTU7CABT4HAiDVm0m5DxN0onlQYvCwMUm1AN3A9ylX15f/Hdb+XbURYv
lAdFYVZ+MFLGtMGmayoGDrZyiDWaWn6wZin+2jFcvtRswwY1HVNBUOm3E6lICO/YVT16Qabspdr/
WNiqv4lrSIUhngDnsv8mRcGlVS5ZdDX7c1S+iOjzGHmGf1GHX4HtGdFVnY1Yx01bdpvCvAKT85Li
Rx3/rKtz2v8XNAF+xAjw7FX1P3v6ObVI2eMxgDm7bbut/61HXnx0zo6NnkuD+PfXprgGw0U4P3tH
w6SggnF9xN5v4ygfNONZmj7K8o7MVuqfGwe9sOhglH+c7tQrn5HN7yhHYr7hWuEfydnkRup20dGc
dYZ+ZsGXXordLPpFPz0OobDUPyzxO8v+pDDkbV8nzDiP9VlRvxTOk92CgFK3GVLCEvhtKznhe7IS
7dzlNrOPJkBTVIypy1M+WH5/2xBDSC4FerClRdk6ymdk+I1fjTMED6UaBsjDp8oJuoR+yYH1ueju
WmuOLq9h8mIVkFbMaEEidxS+513213ZO48GGzOX3XlNhaCnkc1QcR6P5gYUEhaIw+U0TMNlOifFL
walRVn5EI5W+zG0B4pRY6WnnTkyXpP5qD/9Nym9HOSY2fA7pqdV/SCArcJR9jPOHodlHufVFz9Vn
I/1hDXSPUcbYULZbORXuAxggwuSmNDu4cu+ovoYchlZvJpqnCvjXWvhRonK6EZB09npmZA9o9rua
Uxorw961c7XXNh140NkcDpDDIiRXygyJM2MYvVZnkiKrLg/DhPhlYvjNQY9A5KE93ClfheYfmjRL
PsStZjyKPCmucd7pj03b+hsTaOw/X9iUZbALRG8UTPMdMDKPYyNMMKb1agRpc8Sr93qX2RtqZm45
A9HeP8LuD0pMXjhLKPtpzowAvV1NuM8H8ihyRkPydj8WbQYBdlgDQ9w1R/nY3NIc/bOEJoLHi61j
Qc9VlUKF1p5KJ58TuTkBZcYr9EOXpqzBLqSVZmwCRQo2UQA6c1J+Rn72y8wLzc2q+gNao4cqTjbd
AOdem1bd3+8jl5lZx61O3YLEaZkNioifmxF5g9po+meYsOJK7GtuOtt68TE1+kCbRfvz/re/vw/5
n/L5kTMFjQy0+/bbo7tRmpTHZU+VYGc3TljvuyAfdpq5Fj+/scdg6nNZGTQTZ4rL7UhTqk+hFABd
sJA82wYCaCPU39b1w+kShAcKa/6v3mg/vf9+dxjXedaJO0ASAbgGBDbfn38dVVqagy8Kk8nrYYh/
TgEqPtD+yhHdV0Yvo6jthVnZY3xDnq9L0q+8kdCvEmOxabQAOAW53qGDlXoyYcG7clJ1+Eb18ff3
H/ONqedO5TSgHjJj+xexgsDhIxprE/0Ozc8hd9XKc1bW5lOhT2LTCyPaaV271gF9Y+4phIBCBntN
RrPUl8yQc6v8XmFGyJqnQbGpeOMJARygW1lldzhBZgG2OShI6DekUEsxx1EagWrZDrgVNTK3Sifj
GFxNn5IinkBdOo3+e6zR6XKK5JkugGtimfmtcIzhoKOt+K0a4o9a0FX7rtG0f47S4KaY5HM8HhWL
JY1MxVk+rIei8mhvBOgjGZJbDEW6csS9tQznbt/r/TLP82IZJmUBeMYoK0/UE8iiJBwfbET8XKUE
Qtdokr6PhnInq43YE4yYW2H1yIFnlYdehLYDmJXt81b+BvVs2iSzC8sYD8PaQ87Xze21jgoW+Tsd
Q74EtbnbvWI3LThss829pv0qEP06q35VnfXE6L9mGbCZLHAgQvqjcZkw5Lk2OLDs5LQIv7Zyf+7T
f3af1GbZPPANVBboopHh3z6P1ajIhRtV4YVQ0z7pRl88TXb0NR2E81WqI+tDN4Ldl4R9kaow8Wwz
NH+oaIZiQth/iURF36SUk3+/rmZRH2CJ9EzI0ZfXVdtggNPWdFWTICw+ijoP910WT7v3T4T7S5HW
CFcwmHS0H8B83r57C467KYHae5adhpd2Eij/mqO9svrnZbeccTxgAQtQBUA+ZHHuJAlIB7nMS8j4
5EQQKstdaf8fZ2faG7mxpem/Yvg7b3NfGn0bGC6ZTG1ZKqnWL4RcLnPfd/76eah7Z7qSKYjjgWEY
BbkUZDDixIlz3kVbXF2IANpPyd9skqwflLGoR5M8KoBZL19q1MxqmSq5POMw1t2KvUgSOBo7vcTr
sEacodFL7rLasWy3mtyJIbdvvUKoIwwhl7eP5SRlPyxUGN//RFfScbwOpae1jcWxvUqfXb6OLC2R
kQlWe+YgQ8ijlwJfNpKjnrTzsUQX4s+qkf246+bvwzTHDlDX3ullJUUtWnlOjGJPo+wKM7s+0Fqg
WlMcxKDMTYpTdeAwErxlz200+r2q2WZSSRaMgT6A0JynolPmo/IUsZHd0hI9sRstdxH7/gvmiyv7
U7VKGvblaFsR2jUWCrx3/F3TTvNu8JIRUVzORm34buZJbyMvOT8PnSWe2jJuHDHrmsWOlBgIXZYr
f7w/2Wt6cLFS6eiQnqyQbvqmfNzLua76aUHxcxbPYguERY2WGDnA0rrpJbRC8tyMTwOIzOdSquJT
LAqL8/7w19+aFimSaTTL1ZX8ti3MmVnUWEuSSedsytPnwLT8KlkmP8iUA2hLEO9DGxyR/PpeVEnq
aOWguwaWDvKCZd68jMVOI/BqkfM4K2uJVjt2BFdONqGkdzSYculMAz+7yeQwupuhAL7UebB357yK
ROtQ9Bwh3rG+kMC5nPmgj7pZs0qJCkO5fBA0o3UmmT75+xN8lR4yiolVK3UZ2BKwSS5HgV6QRUjc
i+eVIOxkcpf7SimNaI7N05mt1TzVmjZ4NaLrO8feFU+AZhCFXW6x1NagCmzL1wDG68G0uvaMqzPW
cnnafhVwCnGnfJRv606afSPSvhQiYMSkDMFPYvd3nvvIfJoNfGVpKA/Yh4TBU4bguF8NWP6WTf0d
3PoHbuqiLaVWdzNbU34WopZznNLMX2q2ck4QSZT9CumsgzJhzTpWwqECJeFmhSZ8o3UiH+bB2jMe
uco1eV0qsRBW+ZeGySYRz8rYGjC+pvtYN0ijUsNyjQXPz2SWMAtQrB5tKyM97nzeNbRf7l9GXds0
wAlxBrpy1DQWM80HtT0j8ncE2WG0nzWqgEI1AJP2enLrWk0duTzmzTPaOPY43nQQMoTia5iAD88f
w7Z11zBbqSr1zsdgRDRCrlYNNF9I8LOyXqpRPqRd4mblQxcJuCAckHCOejogUu5XgYKdJWI7ceeY
auqFMtMfoX14D+88TDVH6Eo3GsZDYiQH2Hi+kY0eXFwXRbwciELUIPtZRP6kFl6bZO6aKGbp6GT8
tUDz0snv1BDQJ5AVMMamp2jNoTDxxOa/4SjiBG0e1Cx2A+EEgvuYGZKThn+IPM2kHntZPrbBfMyp
kyAi1QxRwsEIPf79j3B9BabIQY/M4G651o63belCb0X6VY14DvrFroQFD16MBtFvs+4EZQ7PM7N1
nMjFXFnPGvgvSDzivFjfzLrxl6DU5SnTCsMNaFM4eFaHngDrwG0bU7nn+rYnLHylewGiHOkvyl2s
GUL/1mzDSs1AEjKZMpPWlX5RxfUdSq0ShcNRuFWXUHqIxCy2I2Dd0miqnth0gddminSL/fU3YA7n
wqBNvgrK1M6SJuMhUKzig5IveyfvdYwEZ0Cbn1IvnQd6kZfRS1/UTmln8FIVFQN3zqfwMMtG/fj+
93trlJW4QMOGxJP29eUoViVqA+TAHrqfiZ1YiRiuLqLS9v4obxx1ZDOg1pBHWsti26Sw6YsoEJW2
/4AVknFDN+ybjB+C3eTyz0mE06eoOd6Pw5HanJM2LSI2RrJg4B2m8S3zK+3kqNfNAy6noARoK3N9
gp+9yWrKvNGaUEirD41VKI5SpuPZLFDuLuJQO8R19IJP8eCNgPycoiT1EpBfduK0e3p/Xq5nf4Vy
MB/UXKCgb6dFi8Mpwful+LBYxoulYtJchWK5cwxeDaICh8cBAykn+sxXjZLCakMMPxLhvCC8eQcn
kQpgO5U70fgqmVpHQdqQxQ9JiQvA5UJKYpapIs3CWVDLxeuyofJ6vRx8qwILYZpRcujjUT8Js2kc
wQgKOxn6qx7CxWGAbxng0FWinPIMtc/L8RV5KZREG7UHbYwRZMei1ZYmHGvqMgpdbp4qLC1qhbYV
U8U3ZxTU4vzP2RoUO04z7CSRK2vldHYQxfmSDANgolAYsFhsDPnDZCWGb9J6vk3bYbRnXN+99xfC
1QHK7Q9eF+Je+M6sWsCXT19Oed51nZae07yWXKpPBZyqhILR2B0bKT7pcS/u7cmr4xPRGc7qVU+W
T8aXuxyzUaeGaaTNk+Ok5HRYmnwYE+RDjKlUfxixEp+mkvq0tCzaPZ4YeF0GenVql9g8zkg8Ou/P
wFX2SX2STcDDkBXSQ95UMyx09oMqXir4FugBY9WkfKkRFf5LmAV1Z/dfbwiaZ9DmYUNzllzdUKNJ
U4NUALJQC0V6MIYVsoSU4s4oV9knswZSFybK+lVprVxObw/HYaZWkJwDoy8OSYQXaoqE2QGp8/Bz
nY/xl7QMokND62tn5OvohigY5qE4b8F1XG+Rl0On0xiovd5V537sNHeKxP4eF4YED8LkUKpTegjh
dtpNFpUnA5+DAcFGJynU4Y/3P+l1SFgFjjhwAdFQiN8ixgJjVOnXtPlZ08CKICvSHTvNcKRkHh+r
ZJ6RQqfJU6ojMstBK+/MwvWW4lKFTD4Aylehj01OOso4RSzimJ+h10R2AWnqqPba4LIDPyZDanqF
lOz5ql3X5ABAEH9MkVsNNZZtRRpJ1AWhL1N+4OBSPRLUyiPTq3K3S9XwWyiIuR+JCyT/EtlTm7JP
ZJdTjyR7qKf3RZXKTtktFQ1IRfyuVT2bPq1S5VbJROvv7reVXY0sBgxrmq5Ayy/XSLIUg1lNk/ig
CvInOuUDFScV/Z5g2Dl+rr4DGA0uQUBcKNPC61534y/VciEHM1GVDLQIZyPPvxlYTxYl8hNNk34O
8mCvn7z+vouDYB2PzsNagFoV+DeLf2nUoqHdLz5AP+3syJhiRw+zbOetrsLVOgqy0dx1KD9Tfb18
qyLNAgTjRvFBEHK0sPGHO8lEbJsy+7JT4bpOnhhLhc7yymcjkGxCYzXFUp4vrfgQ6fKTsoJrMXhJ
HRVU1E+1n4bj0Ir3QSU/xXpry2DtazttQusY5nRMi8n88/1t/apUvZ1hXARWNCzNBVLHy3dXerOJ
J6sWH8ywmt1CjwIPOZDkRiqV3s7EwDomYpT6SyAmf1U67pg2vOTouyUvCsLtXW55mGq1xyY0Ohv7
8eIQ0Ko46mZW+6hN/jnpWeQDoRSOYqr9DNK0cutGnglTgnKrjWn+EC9l9FLrwfy1Qb/dz0pZu+1j
VT/XRSc5xHMsWNWhvuMgs56lot912Flj9+UM0MgEoEO+AYsND/nLGTCMMkl6uYJhKPW6q4/Qx8dB
ekwT2bHKUXMZU3fbsUG7TzFDp26EeidhuO6XU1bAr4msC3TQWm69fIRANxI5LOCDyIVwo2jCXa+E
rVc3xnSbo9d300bZy7gMyW0hoiOIyWQF9yBR8NtI8/guy5hQJVykI+60w196l6lu0DaYNGdQ8JMq
9BuSnGPCke3VZD/eKE3iXWvm1U0dK50jCijvO8sMq3KZFf2+CGLVNstcuJMUqcZzsSDWG+g2xcWH
91ffGyEWcRDq5KumD8Lt23hST0KV9HUKy2ZWhIOKGn2gKy1iG7FUEy7jrr/LBatxm3Txs3F56urM
zRTsb8Wh1U55Qh+WJLALnuh/Wi5FjXNvjspOdL0OejwkPBCuVeQYHASXX8cMwVI1ZiuAF1frm3aO
kE3MYC8lJjiVuEkmux0UcefEu458VGppOlHysjj4tup7SSVM1crJONdhuDyhG9bci1Gy1+Jb1/bF
2l8JSAq4zFUTBBG0zbmKhnPNSyCiILL+5VkdvXIaU68bkxpQ6a4PwXX0o6iASBdpFPV9YA3rW/9y
fpg6kVbLZumcpBUa31WrUxPpp/ZrOaqCVwcN7gRK/DC3knxKlEhz0hLteFmYWldOsukJ6Nteanf1
dddHQtCL3ILARkPl8pGKVohFY0ZNBwm6r/ybO1le5T/yEqhKqIrxpznYE2O/+ravQ4JqR8CHe86r
hu4vs4BJ9KTPZSCd51gLnQ7pUzeZyvHvloBRQqJnuQq90iSiKH75YqKIdHVKQ/SsNlJ4MJfM/Noj
3+7nQqk8vb+Pr5JDMjOGoRPFBMIW2+yQpBoTpIeR0hObtH+I09veajADtCwhcxAYUkSHFrsno/h+
A1F4Z/BrlAxGX68CklSDaLdscRFLalZmrHf5eUQC74j8YuCnmtFQkJAkyJtYXIneWIvPohlV3tBm
Ek4F5eDlFMXtatQCJwz1eSekX6ft60Ot8Auoy+QWW966mQ4CB3uUn2NFbU8UtUW3LEvrmGKOYqc0
jU6DKH+MtMlJxQTlpjj1AznbK6te48F4DKojq8QN1wguEpeLQAFWicnPmJ2LWrqfxTi8R29T8ciy
ATNJdelm8DpcqxdTdyow+M7SYie5ut5fZBVcHbg8UE24ssrIlzDlaBngiffqk6oK4alLUM4Soqpz
0fPyMqXe29JvvDVYLUDS8HREjHLUNeH7ZYNlSHZ2bV5m57kqGqRYK+t7Ewk40nUppcvRFIF3UDlI
qJixSNvaayeLIsH7m+J6l18+xCavyKkRpU3TZ2chjYVDrQuJl5VJ+OlvjwLBnx4PDVqI+FuIWN5Z
kpDmSXSWxwicnSgJ7lhAZHp/lFdG6uVBQRmGliHUbYQAqblezmg8i2rdzUV0Dq3R5TC38/RzpsQu
fKXDpH215A+JdtMpn9WxcIxEtQHS2lbWu7OA3XD/YAQzmswxXoWi3cUv8pI+KMWNpv7sQxXT+Cc5
+hRMOEukwC/70TFboCZ15pOZH8xi/AQZ6s4Mh89V873EJ81rqj9QPP773wsSIGcg2AYOgi0zGeJP
H/axHJ7xVbk1c0HGL6LdzXjWG8t2Ik2AhMgJrkSBbb6NzuxEhlJH5xTxer/SZsMJYOn5s1UeIsEI
PWw6Gmc0E8sxwNP5RSZLNriLdueLvrE6V+YXGGfws1zmNqdDi7CH1aMxch6HRKG5geGguFZI3183
15sffhnrZo0ASNZuo2DVW0MYG0V4LpbmeRQX66luje5ZIFDhhBIbXHFYwB//9qCk06BUyOsBb20T
+qgFRBWZyAstYpudFswibgGX48ESTIcsFQaXTHTP7fT6RbkSM5FcVbHUhuB+uT9adYroCncFyipg
BDU90T6L5tK5ZjFJLssovI3rPDu+/6KvVhyXi4lRAScBNAExh1LF5ahWTh+tnpvi3FnnpQwcKcLj
UMtQHcvtEpbBMh56eNrF8wQOVxyfM4HbnOoF46kK/IpalZ4+dP0J8RbbMB+H+LtaW44+z346+5KC
Qw0UMPhZeXlQxshOlCcpv1eiB8OiDBxq7aO+SIdZBLfeZug8tnbMsWrF+SHo8mOLXOYgdW6HZKbR
pi854GdvzsDNmo0QO1GHY9DYjP77U7LelH6dEUoSVOhwnDVW5A0gycsZMRb2tjjG48eCw8GvRbzR
agwhfaEUFXpz6Ch0xmB4ea/uhcjXrO1iaPRuASORtK+eDpQSLoc2rTxaOJSyj4hlynaHCO1Tn2kf
GrkLT3i40EILmevAzANPSdjeej+qftKBJs/1GcmsIZdx5tXjmxLQgFOkuXWoCZkGBq5PS4711hR8
fn+yrvp9yEtw8zdX6UFW0ZXd4zSFaaQ2uvDI1dtHSKW6KYFLnasoaz2h0hpf6Fs308TKFUYSmHkS
TS9QBelDYsaWP3W4HPeU1PVZxnJ8kJSn2RwatyvD9EMuJ/LOcr9K9FbEDqR8DEqIoDQ/NpusFKy6
N4ZGeQykkIuCrLYHyATlV1Dm34WgR4kMIQNHlIPyPlxMza51q3dQIA4ONVZVDucVZYhpUnfaFdtQ
CmyPzt56jV1ZHFSKLz98Wi5CaZWT/BiUYeQlutC6fRgFO5WjN0eBJoPFGTx8urSXo0xVFhXjstpp
zHF1wIKPbVfX3en9JfGqxPLrKqbIBvAKeLfyenPYngtDLmVSlwnaYyJZ9UFv1NmpUHuFEy2+oA5w
M6ZK6qVm9qyvOh1z23vFkFTePCH8a5ld45X5lPpWYUk3CK58aXDysfvoKYriCLlk81OiiZM7KEV5
Q51dJzpwA0JdpXbkUIq8QjXqOyvINT+KqsKRFiE9UJzVHFXMDdQ7O5Tf8Kp2ilpVn81Uzxw1NWov
Ec1s5+S62s5MBLNAR4HgSh76uhh/ySHjalysDqvAR3IdTzug+e7MznCKPcr8t5NT3kcuNL9z9b37
GT8FO0fYumQ2X2FF2APcWcuR3BIvPzZiy50cNZ38CODTh8mpNoarq0eJ68L73/uKMPb6mqAuEKWC
jA7S+3IknBfNnN0vP1Z35lE/pg/ToTpJB9jWduhJtnjIHeVYfR4841E7GjeiWxxDN7KFw/vPsT0/
t48hXz7GpPd9PIi1/IhSsK0hB5dp35Xq2Mg6qNKdNb7dSeTK4FrW3IvMBDmRzSurylpNiVBcm6RC
uzfM8HNbWNbO7fvtQcBOU9bjYN76XJBQ1U2Q5YCnYxwVyziJPVCs8c6rrAf8xTpBmwQIBL3+Vb6O
4+dy2rQxQs51qYqz3oc4OMO3RhK6DFd2fuAimPGd1kD+oQYz5wjpsrd4rt9xxRL+q5pDWXvL2qM4
PMNFZfRaTHUYlHO53rD2zCs3owD2WlEGePCu7XVKeMrlO+YZlZ8c8YkzFdy8txdgvn7Ghfrx/RX4
Ko3xy1z+axxq4OiAUAtjz1+OYzTIY4DtyxFoBH+UdWZ/HMvqUS60P8VFk1Cm1OPZjmYEo+DTBe48
6sO9VsWVh6GS7qNX2Lq1FI22OEgxIbJzkREE0Dkq0UEVsyOXv0OexK6Ix7JjhcazZKT3iZharlV3
h1mh1F5agrZzq9kkRP96K3pD9LFWcPZWRmGGPR50BW9VW+HjrFLybfhWGoRQGzWf2FZDtCorSTT/
3oZ+HVelS0QUJ6uiRXs5mzNgSAMtc4oyraR9yvIsvql6rnWdmod2Vhtf2mrPFvqNhQIqBZQyRTVe
d4taSFUOk7GOs3NnqJEfzIvJkQ9F6nWd/MeP6T/Dn+WHf62I9r//iz//KKuZBm7Ubf743+fqZ/HU
NT9/dvcv1X+tf/X//q//fflH/ua/f7P70r1c/MEr4JDOj/3PZv74s8Vc6HVMnmH9P/9ff/jbz9ff
8jxXP//5+4+yL7r1t6E7Vvz+7x+d/vzn76u5x3/8+uv//bOHl5y/dmh+Fj+i357Kvot+NsVvL8Wf
v/0vzDWaH13847c7/thuf9nPl7b75++G8Q86R6S75JDMPMCm338bf64/Uax/rHXANcKuhO7XRmFR
Nl30z9+52/2DegVbmb9H8H01lmnXsfmZav0D3ACcMrr5tON+/z/PfPFZ/ucz/Vb0+YcyLrqWh2GB
/c92XvXFODhXdhpkLmLUFhWU4BrTlUsYOYoWtc+pYqS4u0j6yyCqwSFTBuB9mK97v0zcvx/i10Ff
EXIXo9K8odTFsc3wRJJNLkihOsi4ZiROlvZu3T9I2l1m/NFYd0vyUU0KZ2geW/lj3SVevtruWpkr
Jc918aTGqTuM33pttEtDPOXNH3R5DtgV2+ngIwKWGdMpp/Gg948QGA5DgPihGjpxcidbz7VEA7xN
bZJh24JpoLaTM/fFcYgkuxJJj6qjjI9vR030/dfdIPCY5M3rbs4fpSHyoYSROMaTeR8/1HZv5/bi
CofSac6Vpzxmn5vMlhzZtnZOvsu4dj3y5rY1TosgBmB5aBj1vQ1k9hw0X0Mp8eoi/quftJPa/rXz
suu3e+/brofxLxlhqekgexSGBDjjHWrv0Lk0Z+3soB0Dvzzh8nh4en/IqzV8Ob1bSuJcliOtBEaM
yDuz8+Koh3HnWvHmECTuK+eCIsL2TiX1wyJ1MsXQyfixmCQp2oewRsOt/Jwn395/mw2s69/f7Jex
Nqsl0xqjHtbCa/hQ0Pz50zzWnxp/ui2PEIgewp/hjXxWOZJui8foGHa28jwl9vjl/afYVOZfn2I1
H4PJRHVkzc8uP6OatX2TJFnqtCj7Si6iSxHSk/Ywe5VuR6EdS7a8h5l8Y+lcjLlZrbnU6CI2bIzJ
7WnAtrbo8BkIJ7pNZbocdt7wejQSTupeGoVasrOtOzUlKCEX0MV1jFJQnVDOpsfQgquczpHuFqWi
+FzcukOxVPm9itWmCwTDfMEPqvfbWqkx7m77M1dx+Qx3Kv05p7r691Yd4ZFUhPYfwRJNX5RqL7+B
pAkS8S9GSlOL1oa2SA/CioNbRZgB9AUCOGj6JDsh4zI/QNZxdTsEKAyviH+AsVwOKkq5lUlyriMF
r7V2bobNgbwn9t+f/TUK/BIlwK7zTpRVqVSsJ+O2GpDNFFRjs51BR2PPAWJd7ymB64X23IiQwqZy
Nm7pTIH7TxvdiKm66nu3x02blXNvTZTpVZN7gTrGwOXyTaUKKKScQJuXaY15mpRZlANJm1Uknmxd
zUus26vvkd4UTlxbzW0SUVJIY2l2LKELboaeuuD7s7IJM5QTaMAD0QbDBpKNOunlEy2l1RUh5iOH
TtEXsGtLfZtUdX1SG/OnApnRB8ma7BzGGzWvtYbBeOJ6NYL2xD+baSiVMumEImLQecqfqrwXD3Fv
pZ8MOUn9SFGaHJ+GeXFVPBLIibFym+wY+MHsmPAXVRvx6T2W86Y1tT4TGGXWItdCwGzSVmp0kMWo
HOulPkRIJSHgM6e3gTEoVCmb4CAG5p/pSCGlRJdJCrFw6axa37noXE8LoDZ6/SZkVoyNqVRefgtt
CWo4YDXygCyRyKFlI7EqskEsQViV0cdCT+TxsGgQC/2qWgBXRE39YqCFrGPaPS5EyakO/nh/gWwo
wEzMKyMPEghiXfyzvcqq4dgKQy0P+HgrSBdSyF0+JsC4/QLU4UdD6+LaFtWhopweztMPDAE0080M
ZUY4uGmSD2ae55I9yoaAfV69LJ9iWQljd+cpN6F1PSZRcTRXLSvqB0gSXM4dinWdMRqF7hMDgjs8
CfOv0pgGNmKK6D0Ns3RIFZwCTSOkjAHV7kQ7Gn8Vs7McxF17R8Uby1k6DZWoKgUp2PU7xcjt3n99
Qup3UDhIokFPb67L6ay0Rk/XwC+C2cjwL0AUpYsjHOqbSraDrqq8oMkqQIuBgm4ffHX8eXMvCU3J
iVS4fKAhxp0TaRN5X5+JLwzpkBo5+lWbFVfVStcBhtf9Llk6BxUQ3akmaQ8KvMaQXyLvOsqKTSW4
cwWkRLqp64id1sd5hyI9vMSfYkP3ZVQaav0UGPby3nUSL4eCc0vdER4lQitXMptSW9dTraWBPzfJ
j9mKE+Q3pIjGElb3cVaoz5Rx65deaUtb79IGd/CmcdCUNZ1xwl/EQNx0Z1dv6pWreBZND7iPKwoD
u54tGXpUCGLw0AI/6LrkzylT1Eer105imAlOggfHkSBf3mZRZx0KoZE/SRQy7JHvcZjGGE36QOhv
W31Y2RqD2XnN2BU36dLmxw583Mea49iThqU5vb+hrr8ZTw0SiMse9yZx2yDMOL5MdEkDvx+M5S6O
EYGZ+lr0s0Ccd/buusg234wSCOqOq+sjoIB1kf6SvmtpaOlTrFl+Wan9s9kkYXKoQRt+naugS5C5
MvKjnEipX85U1A5NkWh7ws8bN4PXj8SlmNr62mZelVovn2HW+zRtSznwi3asv5RjkD6qE420KpqU
1M2AmWMnr+Hv5XRQef4s2EpQ0tRK9RZTxCIda/juk4FpcuipZVJGtmIgBzOMAsowSR1NCBsqGY7y
Qzcod/3QJC+5lmilb+Q0cY6loUHQldAw2rmnXJ1qLD5O2RUjR41x5R5dvleHRgZCybxXADfwkPdr
V3sMOh9wX+9peVYc8spIvJb+nAcLOHND2eiPf3spceEGqgcZCJzCdgPoEP4Xs2UDWJMxHOIqW47B
kOm3uZzuIQLX9HSzlFYZIIpba6BFk+bydRNx0NEnFwU/ygLN7ZUhcik1tChZTqY7oSeC6iI+Hl1p
VM77L/nGIl4hgWsBBeAkQOLLkTPQEHOS1oLfik3jyj1o9BLDHgcDEcmT0qpwhbwQvbyGMIBjdbkT
+N7Yrmv6hlQFNVLMSjbrN26qLDWXJDxVZajdBf0sfihYfLYAF2TnTbcZI0vqYqj1UX7ZrlMX5aKJ
JO+JTWvSycUNpRf17DCT1rmDFvRuKWXpTox48/3gWqwUvVczq8tBc2Xg/OgRw+9Cc/C6VvhiEAZw
BxurnZHefD0QnqtUhMU9SL4caYhkuTNLidfjWuJCYrE53eJvxjIEN0oeqE+auHx/f+1c5y4EP1BH
OBsBPVS2ei6pOptjUPNyCKrA4DKE70ZmwUJNUi5CZKI7b/hGUFjHYyfiLgCDeksMhy+hp1ESh6dx
bG/iVv48LWn/AtRM9iZlIIuUm/g5DYriMGtldYg5wXYe4XqS0XpcjXdXYLXGI1xO8rRkiQUHKzwp
kVmcBBPMUCYP00NjrGlkXAWuOC35Xga27sHL6MDmQLFqzfHZrNvK4zi1Vabj8XIKJ3383kkhgAh9
KFA9kGVgUUuDHZRdL2N+kkRBi+y6lITphE6edJPNllDvTMKGv74eOlRgMUgj6QeEB9bnchaI11Ox
pJbl1ybKjaPawltpyEX1qEbIn3DitEWjuTJd35PVJvNNGnFR00MBg1dDrEEmZMFjnqIO0UVSCQu9
7W/qZJy/5kaCll4htl4+KfptHCTVh0w1+5NRpOkpK+YJrnXSnVBzzz9IU6Dcd7OS3YhKDKhkHOqb
aaZvG5udsZNVXH93YiNUoPV+RT9AUy/feFTjsgGLAUShj9xGflgaABna16J+iIc9au8bY62ZC8kt
lwL6iZuzYILl2uQNTco4NqL7ure+0vcQbxFKRyWjyp7bZZdg+MbOArAFghrfKJ3EaVs+iZE/WEIQ
Jph/IiIiKaGvd9GEnThO2ch1tD6Cu8iYW1bqmp1i3AXlHOxM8XUw4RE4Bbi1wQcio7qc4jLGGWWR
QXOmJpbSkm69CH0duvq8yJ4+pnt6x9eBGS0LJpemOIhpwD2XwxUFjNAKk8yTWcz9jSTE9f0yycNd
Ns/djlrx9RG7tg50eoAk0ha6c5dDzd3cz2NURKfJ1G/CMmgQ3ssNV1Uh77fMJsl8EDyBMtLdWh2T
navStjzJbl1rVIQtEDlc4LTNxMKEUoRhEWKOWFgZxRybpzpUIq+0lMZhvS9+O+fCH+2QSZ6J88a5
KIUvqPMa1s5Zf72wAbMQv7m3wa5G6+9yHsws0fIJI4RTgRSCntWTK+XC8q3PRuW+iRRxcJJ5zwxt
3ZiXoXMdE4EPHVwitYn12/xy6AdNMuIOY8CRVbLYC6Qkuid/HXfW7vViQvtXoqEMUItW4RZ/3yNq
JBQ1kjBjgbZEJteyrzQI/UMx7HYKnW8spnUGV+oI3uREiMsXshplVEcjS05Z2aJaG2jPmaintyjC
iL7EncpRhzK7SyoRIewCX++/e+LzoiSKMvdCip+vBflfprOSyj4NzCo5wRHPvCmoy0MdaLU9lcpp
GYx2Z+e8pvnbz0dqutKoVMbcxiW160ZkH9CHTkQlckfdmDzWjeA2xVCEdtDH7Y0YNsmBkyp1JLOL
/KjrBrvuGzwRxR7l3z6O/xD7ZobZVBr+3GmBS2qLOUNsVadSwAJziWrz2IlJeITWP90Hi4CBFYXY
F23oHhW97T69P4dvBNtVKVqCj05EAIG22QdhKkVtX7TJif5nghkEBhgmNkZ2FBQhEsTNLeAy8Wac
ut41J344AZbeOcJfCyTbicUsgjON2yPia5uYRM6Uz7hEpKeuR2tkosztVvKkmHbZSp/BpCZnoYag
TGGuVH3gM90dsAXzqyQN81EczMiXy/pbP+aL10boOLW6PkKk1DTfFBSAiSp2wwZ59k0hcQE1mrh/
DAYTqXZBUAtbHcafyfRtauOG+2aInopq7aEn3wo2qMqR9BNyyL838b3OqziJMIRGdFdNDl0lFd5S
zxFmJKHiomONQ0lVzC/vf9q34gCgGUIbzEdY8+vPf9keqpQIAyYcyanWe80Wy6mk8DsqrtVo5c5t
5vq4VKnHrzRd6r4GIMbLoeKw7aWka1hEQikhWiSGt30IclZWpumI8sgefO2NQIogBjuQkxdxvC1h
3SqbVWOHRSu1ku4qaoMMCvKCO+vy+h7MWyE2QtBecWrb+CIs2BAJ4ZKcArAwPvWSyAHuOzptxg28
EwvrQZDH0mUDBTtJ9pvvt1LjWDI6Xf7NfHZhMlSJbCanVjIhxEtC+RnPzmaHn/jWV6M79ao+uwa0
TW43I39KuUMgnk2W5JWhGNzP8yD4giGkj3rQ7gknvz0ewAGuLOstfxNq0DbJm7FnPoc48cDolAcZ
YJdDqwxCZrfXlHzr65Fp0AIlr1qt+S7XZAoQNLQMRjNaKb9FNyB1IfAu/pQuTiPN93o9fQ2FsPTe
33VvviR9MXY5naorqQqLDlATFFpyiioZVmpi1IdQyno7DGbh3ohF7fH/YzyYYetwWFhtG3JdXahW
PkQYf1QSMPUlK+6ChE83WhQ3h3LcI+O/ceQDVluxwOvJS5J8Oa1KkZVmXHMBovIpOCOmE/7Ukjt2
kE5OgqiWnoVjGVVXK/JHUYh2Mo43ghpJ+crPX4vA0jYxR19I5wzW01PFu3HmatPDlDTfJzQk/Pcn
9u2RWDqr9giZ+WZ3RPSyrbSOspM0JIEXxlbjNzHdcwqp6c52f+sQfrUGWBU+EOvdng/gDCeppRJ9
isQu+iNVlvo0z7UBQj7BukjvKy7bhXk/lkvgkBG1X7Wh3dN1uWqcrcAeMgDE4NbyLZzlyy9bwcIo
AmlOTlzbA0fU0RIiWQfOn1vLITIGyGxGLvmsfRSii6h0Ql2JWAZB5SP0Pxzfn34UThjvMiuAd0mn
F10EmHVAHi+fRxXgB8v1IvhxUkuS3RlR+VfeqdLZKI1oOQJ0mlW/q1L1z6zJgvqoq8F4N9Wj9q3t
qonKsy496cXU3HdTAwVE6if5SyIYw402Dspn2MCpaM84l31YzAl3bjGN5siWh3A4mem3oSs+Us/o
/zd7Z7Yct3Zt2V85Ue9QoG8eC0A27ClmUhL1giApHfTARt98fQ3wSDYzSTND96nKUTfC12HLR0gA
G7tZa84xSZqYO3tNyzP/GcTFMK7w0hsPJLM3NtNI4nN6hPku5ju1U7LrosVbgFZfust1XdxKWpQk
bjHk7eSmhjxlYN7YnfpVQO3IjUMSXkFpF63fkxWZXOpRSA7DIOGoWdc0bDM3IFpg0yWVYPNjYIRz
06SxuajRZs8lBN0veR6z4uZjNzzZYsqubECCX3XiWiKoPBFtaHPQArfrLJr14M1y1ScI2LyUa0Vc
jZUKL05Lxvyb2jAb1jUlnQ3tR34beLMudSc9alZEZjiP1VQ2X/IZ/qGvGDnRInHTSruWnw3BOA1z
xZ/jXHnI5SLcdWMZkwLQmqnlVnIb7yQKYHgTrMke3blDkZkpiXE52OInMbdfQkuyjNWYFcq3qo2L
catOdGGvKbkPTxXS91UqY5t3KRcnih8mlrZdnrd1Awi3mdwBYOKFTXGn8PKOPZgXj7rVrDQg1l+x
qaZPVqT27cpkpXnQS2sISU0wpwdHaU3rnBa4Dsyuj61rMU/Ro5HGgXNWS5ZyJtW1VpDV0XfXZNY2
0Jjyochdoi3rYFMYJRHwixcAmHGJ5Ecyu+DKGc16F6SDYrg1QghlNUrBbLtxV1gsdRKEQV+KnXmX
6zFN1C4obbwGGHZgGkd9cZ9rAtQVCtB2q0dleTcgZT2b8dD60BLlK9KDxR3psVS9g66iBWH1ff9Z
FHNFd6dx0tbN5k7ZywGzybbOuuRylmv5FqBxrrtpMOLmNyUpHd3JHORoI2I53HZmpU1ekE+d7SuN
eVVO5vhcVGCfvFa3gt4Nh6qt/FKVM+CIRi7/iOYgRcM0z7JNfT4U39RB9E9hkyYOYjw8fW5Ty+JB
M+Lyp6Nn7U4z5u5xlmNlZDCPmq/DeOeXhENyk7ThZHjNZBhPRjvUsheMlSwI8rOlgWEYIQYcjXoH
QcGOXTtg+vKKzjAfmyaacpzXUfmYJumQrCQk6t/UFPhsTN1RczU7FrkXxsvfkyUZmQnIhfQzeSiV
J4OKaboJhtG+pfMUqm6RlnripZxtfAwY+pcYDtt5UU0JdMNYIWFACouePHdVL747AwVW4BEx0RYi
nsJ4palExkQsHyV6imrSGCCpZqx0VuVv1pRHkRs5gi9Jj2laeZ0c1eG6K7ppWmVR3JHXMc0ZTbHE
zAhlK5pbLLRT4WqjFfpMA/Vz2Yz5V0lL9LO8dNTElSNUnkssQnPmDKP2ZU6L/gcsLGTHcRz2oafE
adB4TarYMSlZkoTELMq6h3qQndSDTtt8DxMQjK46zHa1BmUAdz7p2i/DlJmTh+Ws0t1Qy4g14XdH
uR8hP9WpJutTdeZ0SYubIMqvs6EKcteu6hGZZ94ad4k8a5y8BaYStyrq8TaClQQeWgy80I6hu+4W
gl5Uz+jNAw4/cKzC6bZOcC6jLEjaApBibzDUYxHfMoGHvTcbGoxGfZ7Cx4Ga2+wx9HoaI32bXvZJ
Oj71QRE9WZMyqKjSUZ24EBYcsEnp7NxNDXEoflPSUrpYMHD7rIOv405DSJl8MBtZWfHljbj0pi71
Et3KPudy1T4bIrlo5/groni9WwvwERj/Aoy8Z6lVC9kXEmzUHB3q4Afo3gY360dR+4yFMroVkY6l
RKmsYluqcx+eN1JkWT4tLOlzN2tmsoqTub5r4i66c+yeyBYe5p5gzsvccL5ydEwS3+xYbMDvM3Ok
fdFdAraYyQ5mAD+IrhcxQFXGlpyFUH7NEKqFlxd5MK/stFPjVZfG8T7JtPAhVaroC389uUeUpHhP
czoF53MIUtWNJT4Wl7pO+XepB2rnKq2U3+coJO+7JqsabiobTVeZIJj4jiQt5Y2CvYgbNcZEXuCs
GXf2BC0zg2d9mVWpztgeJdJjiq6V6pU9OHVIWEYQMJiiFEoluBuiLp2S/DZCOdMVtk7RYoVhfzXn
TW+5YxW1kUfHDwZP6gzAC2R7dM7aplQe+j4kKzMcets1FZErXhlKwwWDGROnpQmrJ3ZmEMI3y5bg
jEwrW3yfDpLhqTDLh7yqmhvBBhG3nOaMZB5GVJ09FWO57A6CAMKVWvXKNyky7CsQ3c6v/Kf/ak29
w77+P2vqN91j/lo0v/yv/xHNQ6n7RHEX3Tz/f2Hpc374RzS//AnHPo5E1J5f2mW/JPOK9okzNuVv
4H44S42F6/1LMc8fsdsnyBMl5cJZ0NU/0cwfy9eXpMmlvLT8OBxv/M2HO8rwhco4hLg2DNHu7bzr
tkGtJU9KX9c2s15fUGq2ImeLEic7G+ahWlnlqIUrvkujZeRO9TZWr+IpIiOkatPwLgcCcqeR33KT
5I76le8l3itGE3wHT6qtSjG4guXrWinlqV+PYeEZU6rfh9LYXbRSL91JaqX58RiM9woqjdm1EUpc
RgiJnwN5XLN/aT/HY5pWLshpjL0q9dTIG4zZPs/ZhzZr8jqY+IehukQtq/5PzCBX8XNdNuXf7aHz
49BB8v+cZQT03Ufje/vzsf7x11mTLWaR5V9Xz35ZPGa//7vm9eB/+bt+WUa0T7QiOfYDCkcJCfzm
9+i31E9IgOi9M5o1DPQLGeG3ZcRQP3Hu4zBtccRCPLpAen5bRgztEx1t3G+MV45lfAZ/8gW8qYks
ZTFnUSQtQZ7YVw4/ABMZYkDcj3QmGd3iYxfmqrb671Ja1KshyMpNZ0z32LruXz2823/ObAe+kaWA
e3CUW/DFWGUWGBOproth53Up0mnplpdOkJz3aVPfCrlxCPMcgvIrM0n+mBWRdAe6vlz1FvIuIuHH
qfdo+XJmIZZ3FRVlD5hfKBcJO/zQWwh0F3FUZMq6zuTyG5mBYeSTHCZ+al2nY9wVY3I1Ybn8O2Kv
u58oqv8tJd1Gz+ax8wKlW9bTtLta2tjPRZ3f17oiOo/1T7IJ9FKlb5NUxLeZE2+KooO0b2pY83p1
gNJnyBVIrEgK5BuLKN1/ntQfLRX/pV/cotP/zysKBHFOjPlj8+urO/jAln/01/IiG59QQS6dCr4Y
Uh7+9YHxFX4CRcQEjzR0WTBefWCK/ImuowZNguIGaJJFnfv7A+PPlr9rkW8vlcnlb/wDW9Zxj8hE
PkTOE1E6rH2kpB4rwR0NIBDUAWVbiUY7B3lUD24l5VbkC2H4wOermd17HqNJSbRqrTv4h2oZfkSv
DZc5y1DpKo38BIZdnEVmeEuhAdl6r945mc45s2+T+rqKcEX1YTA/99WoeBT+yOKlvVac6UFzVfbD
L3n7H43K/901bf2YxY/FX25X/3zs/ir//mvXPlLxxkfXHK8Oy9/9L9fg/x02wRfJ7H8egddx9/Ng
1C0K239GnUSb4RMcosVGvgwRWHm/5/WXP2KCRiyLVtbkGmx4fk/sis1eCKHG4pTTFrTDq4ldcT4t
zUv2QhRTGSrsev5k3B3OsGBoFsE2Kwj9HpoGb1LfZyOzwsyRxL0MwjV1+0iuI3RI2nnGMU+4wWxV
1y1R0aqbqxOlgK43KUzVqrJhzZoBRccjULwYntXlANyspxBGGCWbFQslUyLuI7kaaq+2RXMlGjl6
mmeCll8++D8aZf+lc9+SkvSfR96Xx6J7bLvDwcc/8WvKs+RPgDGAUoGaRjWw1EF/7ahN8xPNKVR2
9G0XWSjD619DT/skM6Zo+zkMM7rz/FO/pzyVv5DSOX0RDMxMU1Re/2DoHWFWbD4KWprgzwi2W9q3
x6qGZFCtVOR2veuN0fxKLuhEkqCsb6QpKrat3Qo34qR22TSpehbXXXJRF6n6aOWm6o1xWa4k5L3o
IKz5JsSuhf9Bm28WAdqmsekmzGi4n1493Xe2I0ctmpcfjOgD9xM9IBoZR4VupK2xMKK02QVTMPvZ
OM+rvuRoX6qNs1ayKPE/vt5LI+3V9uefCy6MX5Onzr/xLl5vf5LG6AAUys2ujx35i145N2ZORvmY
S8OqG+2vaaaX522RJVsC6js/7YaR+bzPVklr2SRV9FdpGzZekg3kXVpOd9kPyHHrNqs8ebIbtwR7
utYn3doAKnSQA6rT9uNbONo4cgcqI4mmABzTXwvo6zuYYcfq6ZS3O1QzIM/zjhkjCWPP0ZoM7JG1
k5O6IdGw23183WO90HJhdfF7sX0EeUQ56vDRSWPS53MxtrsyQBk1QR3cqKGIL/IObwnJebU7WFJ3
VobBsBWTJPls4hofz8epvtd7v4TrUwAzINSgmDh6iXjrNBFkVbczsOxsk6zULu1o7i/jrmqJf9Wb
286ulHWLdPnMMhJCQxucM3oZdd6JZ/LOy0Afx0mWEPPFlr6sBa8a+wIsuiIXYt6lEwSGKcjYIQzd
cF8xgjbWlI37emwo8sAz8pSpENd8TekKRxEwur4KEBr39ucBJ9ZXsJrqFY7R/ostZdm1HDraiTbO
S+v/cOwDmuHMw8GDyebNC9RyS8myNlV3djXEV1ZUiedI5KFnFHFzFWnD7GljbW66YCp2iTDrc7Sk
DLFpJmFZLtNxrZXmvOaP2YvTrcazKcknHii7v9enE8YYZn6+S2ZEVMhs4Q6fp9SFlR4W8L/0uNE2
iQD3PquxBkAxPSWnfO9xLBhzZmTmSjpuy2959e4yJ4kcedTVXQ+No3BtqMOza5bREPstFAnVS3C3
7ntY0yQnhbJ8pxrDaGHsm5Js5Yi6pganxGqzosTRjWsrrAzzgq6C8rXXKu3HxyPtqNfLg1l+Ib1l
dBDsLI55to1RGzOiWG0H6SXe1H1AHxCP2kZuJ8BjfUI+VDZPZ7G0ZFHrgXLivVhvBvqC8IPbQ6dX
Q2Z2DI7u9Ex0Ge3Znab0xkNGcwL3Zh426qImk3ctoBLNbQoKJLQHdFobVQYBxbeof9K6kRvjO57Y
qfAR3DhnSiCMzB3hjN1remY9O0BbXWJxjYs0V0j1MtMJq3Rk2mPh2XJkPce1qXfQnUI7XDU5Ogwu
r3Vkbw9Jc1aHZiBcpyM9yx3mVAnpwfXD7LedOs9eUxZ57qnBqO97gpOFG4ZG1RJj0KU/0EM7Pyw1
bAI3mEiN8Ww7bfaWEfEpOI4y/0zBmpZ0Xky18gWq9hhQLyyHDR2JGT65EFm/dlqxwN6GXGzC3lYI
depx9XiZSj+QboeGNE3ps7l2sT3DXpg6RCrrELjkBWJ/CVoeda/MzUFuAmkpkch7nUXD24+DODf8
ohF7ArpiCrZdmPq6UmuQ8GpVDTY9Kp/Rr9I5kc6EMaBoktsa3Z2aRzeiKezWG9TBkD0cQNnJKJxl
sj+YS9C4kwvJYIBozKRyNPGFhd4M0MytnZmPzkqacSHS84vXvST076Wh5rf44ih0l4axQ+4S/Rij
7M+Y0ux2lv440tnFZkVJ8vibUMoyyqOytXZSXqUbdRajV0iW5vZhUW5zSx1ObB7eTE5cj00fRSNn
EbkvB97XE4ZFzt4ELcveSVI8bLMIU4hRhtaaONlTipk3+yJcP4ADmKiX0FFONIeXYo5NJAMu2K4u
I8uFTx2uU0lhn9Ko4TpXnT8LJnh5lCxjbBzZF7FtPI6qLMTYhcFoO7t0pqozV7rJR5v+BP6mnphJ
3rszB/AbUgImXdbMwzur9EjRg1wOdgOiUfqATuiHQgq2PQuCP9TBeEKlcizoWEYJdDWE3Kga8REd
g4lzkWJ3cQppp2dquaXopcFFyNKdYvOVFiYrGvB3uuNYF1ZVVulbAL2nPDjL9v/4czEIqGdhQySH
cfJo7xQ4St/UpWTsplhi6qskqGFnaVXJtZ/FgR34xphDb64DHVpDgLNu8FoGYeiRIKXdY+ONhWuJ
xQP28bLydiuFb0RmzQWRsIjrj+lJmpbbaVIFzs6IO9MbnQBgp1OcKRWKDTym1kVJR951tKD3Zcmi
LEgGxzXeTXP98Q95uzFnP4cNC2IqMcic3Y/GBbNfZaJVSPdZm0vPQdjE34zS0W+qSGt/dDyMyVem
FqpABZ79EZWpCpu/i0PFt2xHUr459N2/RG0GAkEzwi8Jwv3JnSwpUK7AA8r3msoN+jE9wMTjqIa+
V55yHrPIdA28jRD0ej++pbcjnTGuYXun/sSh8Vg52NWiHXGwBDspojkmzFJzu9lU1k1UdOtRq099
w+9dj+fGOKe5QrzI0X6m0zJTzmE87By1Jt2iCfw4Te/QgtzUIMZODJx33hcVPpwtHAlIz0JHffgd
q8rQqBHygF1h69mu1Nr4Rg2AIA3EPaENmMIzTD+SS+ZN7QMYHHxt5Fygdepzw8x8FbYSqpsp6DeZ
amRbJzHthP58k3p5EALNiKbGPrPqZl5lopovJjOuvtGHPeXbeu+ZMdwY90uJkC3n4V3gpQ/kTopD
tnkhEQtm8L1P5h9Nrz5l+ilk09vlgye2kKJs9nDsobTDa9HqV6uhMaSdNoStV+Ta92gQWLQN7eHj
gffOR82V6CkwFPDOkAR4eKWB+mE+GU64L6Oq/Y5eaH7UDNrtLjFOg+RNFTEpXpEETcxBu+9nN0SC
833AHzi7uSK14gST4505mB/EJmHZKCypuUcft07ASpyLItxnZm1tAScMt+00G95QW8lWTpp21ZKP
fUk0jVjZTmDfcCwRf8RJXJY4AiiWBs7ilaPhePxQkH/BoouivRNmYIkza1gZMRCYj5+9zqM93BeB
dIZVhv+bng6qucNHXzR1Y6bVGO/nFIRoxAbMj7FGnPj63hm2S9uIg9yCglWPrWB5XQJvVeNk3zZI
LQqp2RmTdtYSH+vTUfn58S0dG/55cguxl80949ax1GOTG517VbJrkexZsf0iRFd2OaDyLDwwhbWy
qaPWuNazXiWPMwvy5POsLpinmlr47UCpUl7BN53uM1U4t70tlU9qIfQzM/Aqq9poudlobJYLSM1G
a9Xbj3/78v0evg4qFks5bsmjxpd4tE01FQK8ZmVI9o3cnCcmepPKau7LTL+QjexZVYje+PiCbz/y
5YJLZD1eW3YdRyPdSKJ0Rq+a7AeUjGwqpHAdZJ28EkHvnBgE712KmiPFZuRWy7H+cKgRzRvmGrK5
/SAmB0MGZJlBqQ13UrJTZvD3LgUtz2EIoIFnZjm8VK0miAUaFmf2v4k/V2W4MetUOotU5ZQx6wWe
cfzKuAYVQXww9EePrjVGSpJqelvuU73qPttmrX4LZ9t6MgtZeeiUSfuh9Z10tcheabjkqfUtqiU9
JScgVWIXMod035c8dkgY1gL+DsvnNJ2J9A1J5x096AC16nd4WNgHzkN7GYi0nn2GpDavhiZubovU
KHW+Iz0RbkGU+IMpCfOprgMTiaM29gtbD1fkeQLklnQ8WRlupLayzhKkcNllaPbjpdyEsFjn0Bw4
2U21SbBxNmuhOybRQG9zVk0vdkZ1upBDyIYei6f9uR5GmZBbNSjadZ3IKBB0U1QPUq4LC+Z5FH0n
OkdDD5SUdbaqLBU3ZDsmw9/KEGosW1W3TiQqpm5fOiR6SZ3IEPRPU3ldS6JJfcVcklIQHQEkzM0U
92+cOM2lVrXS7E7tOF4jU7pvpSAgPsKapgtCpOUTxvCXRMqjl4tJFrEwleol3G0pc7yquagawUYp
fJh9HuYR+inG6uCVSU8fdwT+GJD4MCcyp3Hb7FFu2ulTYNaT4lVZXX8u+3pgxtBges7s2VsfSKW8
Vu0qidw+GJszhOraWUEy75cs7A2a00V8ndZRKTyz09rrvhq6bNXaWv85hkj03AwjpVw1H4beRama
/qwMOY7dEhAs+JSoVcaVRfbxt3hspVPHoEVJczwzcZzkWdAlooR5bAlKHCdpda2o93qqOs9G0bIM
102X5K7SC7KoyzyOGEIRuF13koWQN6a0NL01ivyOp0M1WxM277Re5uS14spjGTxLVqrZPpHfqgle
Sn5ogbNAOav04opbEr2nC/bwbjLDwnZTKaWG3Wahorl6bhTXLS/ArZrYNM8+nhPf3irejyU011Tx
W+nHh0ui3BIr6Byxl0dVWitOEZxHSv/cSppYRTaUMitFM/nxNd/OWPSW0XriGqLUSUPkaKAZTt06
fVPuFarWfiVgXqm5bq3keph2H1/q7ZLPqW6pItLVtrne0Ziue0UmID6p9qGSRitTgVTujON8YmOx
LByHXw5XWcqVME/oLh4XXCggG60RVdV+1NPIb2T7JurIhwuDHmhjO90RfhS5Rp+Oq4/v7p2jK30p
HMq8uKXOfTwfT4ou4tyymn3DtuNRtmb5yirl6GqydEbpDKNfpG22Mpn8/BQI1DW1UucnHjtrG9d5
cGJBf/fn8MnQqF16aW9W9LZv2T1mZrsfhTJu9DjfqzV4tcBAdj+JiDEu29NngBeLbt/SNuM89Z/z
IJXPVRGfgqy98+qJ4cCvhVyIk8xxGIeZ6HWhj3KzH6pe9fJqiIAu96f80e/MFQj4MCpDTyd42jw+
a1WhrXRD3A/7OE6UKznsp2dcq2yaUSK0q6Q0p9plyatWcqk35zm/dVopmgPwsJI7wkIzOWMhIqG7
pJ4qdfVi9A7bHGNpPD93WdN0vmFK2uLUrAA3zpPaXIyyNOWE9/IffDUie30LfMB4DmKyEtVWyh1v
Bkn1S595gDx+LU962R+9HuYUIRhqPEyNijcN/qNDUqfYvR5C1N07dNg2at+waqaNVp1V0bxuqeNs
Cq1pLnkj92SRJvd5oYIbgpJB+Ho6rfMwmShZVOX5SBT3uowa5XwIg9JPB3k8caA4Somgw8FvpZAF
9xI5yzuW60kx41YY4z6UrekL/uPem7Iuy5ZsaGdVN4nkp7a8nRcEqMJYuZPmUTpr0F+dV1bo3KiR
0z4kRteuP/5kj+e+5Xct3wafLEobMAaHc5/ou6gxzGLaV0UUuqKK+4tO7TPX7qbof3ApxqONouJl
H3r0utD+ambRqtO+A+/oCZl4e0wu+abTovrEBHi8iix3Rd9jAXoyBTKGD+9KbmUpMAgw2S8ro9db
sJYJYLO9MKn6qwJa0JVinkSaHB+0losSP4uSiZYHmLuji5JM0SFD7blopWduiBParfVRWvUh9Si5
ik6VmN9Mb1xwkbVwaldp82rHp1S0U1nbdK28zxtnWmtsTkbPCIm0EH2t+2qKuUpemgnzaFAP6ZX7
vkYjKDCGXZHGVZ8Y4u88c14tFX7KSoui5uiI0QmHwAbKuHvKlQgA4268K6k5uMOQK+uqVseVMQ4n
cT7LQz2aA1BY8KoRBPB/xygDu9a1VBX2vDcwTVzMjlG4qR7jfYFiuGlUw8RSJJV7URcZyUOpvG9o
vfnUksRFN7RXEu2OC6PW5c+dkFqMkGK+ZKdf+pV5Enr/zqdGY4wuBHoLg3rL0dqP5YPWslXO+zqK
8y9J2anL7spZ130jTnxq7zwVdhnsnTWGBjXto/pFqYxMwHqm7HWrm8/oUkxn2RSqayOrNReCp8wZ
Ay30GKSnolqOVzk26rRYIBnLtLnJXzy6SaQkMrVnZ96b/SSft7U63QaJ9PjxpPX29tDjMm8tfkca
Si8lpFcng2nMco64mbwnzzr3e/7j10LWc9fRy3StNWI8r6u8v87Dtj+xw3mJ4Tgcb/B0OKsvu0Vk
v8epzFMf4qCJNXUvZn3yW1vS73IjMAvqkZ0qXDxigBVnfFaPRRO+0Na6cfBbhMQoWImLWdHDlGVP
2L3m8GFG4l5tImM70vqv8UfM/E164lxrVlnL/lxM89+jinHPE5I972wz7nZDKT0Yxpzd2jXKhTXD
IFQ8HZHy3/pslBcOWpL5fDJnw3A7o3OI/5YH9SZo0vh7F0JwqWNkDh656dqXdjIA9MScFW8yByyz
q6FeqU7srl/qJgePDOM4jCc2ogio2dof1VXsrF+acmZKBrhcXaSFKnc++L/x0priLFxFTlbBdKaB
gQ3F0vPPOXQz2SuDPFNwPjVT54HDKg1Xr7RQghUqFS0JzNWjlHeg5fMR/fw8Z2Cbx6Io/KToR8DC
0ZCXF1LboqDAE5mgn8ur/m4mFy5cO2prnE9OAMwb5nNLejcdly1NFbu/1ovqJGH8zXBdjPOLWBD9
KwVFY1k4Xg3XUsoHbAVtdW9pUXQh8MpsFSMpYy8JzSJkMipLQgijrrrmhJNswyFrUZ92JsF3eiVJ
FVRUHSRuPUXa4jvN+m04ps4q6yverg1hzPB1eh5XdmXTdbactBQ+HrroSadF1a7sOk3W/UwZxQsK
q77B6Ui5MTdnvV0DZtNPnNuXL/zwdVP3o9uLLIM1kKng8G5pZYg+De3yvu+reh2y0Gguby46D2JH
3zBKylUORWArh5EOdyxPq7OPZ4c3JW0DtDJCM24cihjq/eV9vHreepd2TWfH/b1jpMOW8NxqVVpt
um3l1vDn0OjOpCFtNqVNQrWM7cgbSjP5HFn5tDnxS5YtzcGzWGIbX3pVqDEWJdbhL+nlMdaKohzv
p3xoHyxlsBHPtViCvTS1k8wLiVqELaoK9dssz5yRQisllhDCVb/Opqz9nGu95cnplP3zkv6/aPN/
cYZ/9ZKW1JKDWJHrn8Nf338+Lg6RA+Hm8k/9Vg1bJhpfgCioBBD4Aqz/t3LT+GSz5BCAQO+RSjFL
/G/lpuog91xoo9QSlvG/SIh+KzdxiqD7YkVcSpW0GKn0/4lyc1m9/z2qkDMvYBM2PfxdL33/ozVW
pX4z9UXSPpC/Ya+NMJy+DmwFYNEITJlmq34DOFQovpll/VUQxNYdTe/ocWgNpgfDSbuHV0/w9p8r
vz6IHW5slt/DtA4yg+UeHT7Q1cNRHs9RQIcv1h+UvLcvhjiuzmetzbwxVU/1oA8nFy5FCiaUXGjl
6Cq43tHkwpluYhEdk+8i2Ng5HkTbhQTDaaXC+r4a6xLz7ylqzbvXRMwEdY1BgSLu8PZaw5mK0eaa
jYtmc4NQx0tW+HxP7NmOpq1f9/bqOstk8mraMjCGD104Jd+BH/vFOjwPV9XZo+xK/qkS/ZGc7e2l
jvbqFXplcge5lOVK3JTpQcZ1ZT/2nit/O7iaa65OvbmjWj14CW6NZ4jsWeXNoa0/vL2M4ycktUR9
IuhCRhVb2CqkwFrH/0nTyNxYci1C3wJSAGJNSMKjx1+Gfq9YskMOH0uGZ9IimT2hlR2OfjpDgdcb
NWzowuJQ4zmNDFM3VIdcXQfomCoviaw2xPSTpjeaVcDMY2dvP9ntQP+WXeJouIDa8wIGQsgqWwvD
fAjy3tzOltwXFMwdMbsjkRabJp6h4Xd8QJVLWGg6o5JuOnWVjZbyLMqG1PhEa9ofTRmbZFtQv69X
o50E6WKXohc2yuSgdkM2jW7D/LIfJ1MRbjcUoDCI6EptKJxmLlxtMGJnEwcawbe5oNvgJqKjfBKC
THNc20GM7SttkTQXWqUICry5klwCTq0JbJd0aAA9ZujRmwsWFgr3McKzuZnUK5zmS8t6JDT1Ys4D
tfFo49UAj7s2v5sQwvxZa/PlZS8zpE67kSlRPtYXOBHBGUZez0+RMrebWik4VnWTdGJ9PZ54ONyz
86GnxVkfbcGLcfTVFzNprOpCDuQnYQEOwDyB399KS8+p8UJ/PMe9+TpfrrXYYNGcomR7yaJ+dS2s
QAlWqEx5kgfmQC4mEBX2vVKgMmnIvVy1ZpXv4jGK92brBD8zQe/IheqXfod7qegnDiLv3LpJg9pm
GkTiiTj98GtqgH4wJU/cehGaa0ORhnWgtGJbT9Z8AnNzOP8tJhgWQV4jhN5FGXWsRYjsIAnVrsgf
mB0zAjkayesSO/WmKQ6JDiD0yTJHDONy6Vw2nHHuP37yh3e6XH65MH4IkFeLGOJoyqdy2DWKkmsP
YQKBYnBs6pdjD8A7NU5VqI4Or8ulyOZgB4GSDtX/8eHOHiY7SqiUPVQwHm4HOoFru69OCcGX7f6/
l++XG1pohKh95IUoeSxwaEJNnSw8nA9lFSVebJn1FWl4gRfM8XThCF36+vEDPDp+sAmnvLd0jaCG
UnA55qHBduicYLDa74Ggymuqs+J1ujms26Sa/cg2om9aNRK8ZpanMn/oPx7fKyOGoieWFhKOUdQd
DdNW2KQklob2CDssfcqV2YaQaEQ0LOO27otLzpv02QM4LLaLZzNMV7OdFKqHu184bjFHWrXJzQoS
QalYeb3uBwtNAIcilJt2mwAgNRQgWh3oWVZNMFNPI5y71B8ElT43JzzlBzUPgoxbm1DRKz2QorOh
0dk2hApz9YYdXPJj5kzfwZIIK7CilqTVm2gylGk19S0PLU4g2doGa9KKopcECkcbxi94CpJqEzuR
NbhmLQXXPL4gXXD3qb2ewVI4+7y39Cu1wiTigvlvIncuzCFJ3VGTBoEQvFN+JFCEBBuZ3OrPCq0v
W3cqx/ZmKBMB/7jG774Z5MmQ1043KY6/6Fu/jLqw78so5H+cdGpGumVOlR+qk8gQRs6StpxplHFr
WGGceBMUIP2qhOHiAC4KTWUblao1X3VU65OtVqArvQXLE6bbTMllcx3ERn/DR9BnZJiBMt9Weh2d
j3kMbhXVfxJtENvnBl9fg3LAVqJM9jQh14E/ymIwNgKBNNAdNcx5ZSpwoFuniDvgKwgH640FWGT0
JG1E+jyHOpm5Oe9lQoU+EB4QkXr6d2OVacghVma91yulXjkR/gamGFNhQZfpmwAMsuXBVSW1bf3Y
SEeKrWD2LtNAD7/MZmjfpWmeo3kvVDukyR9qCdVY09kjVx2+5Hj6M49zsPG5CJ0lY6R08swtByOD
VRxY+tf/Q9qZLbeNQ+v6hQ6rOA+3pCTPseM4TqwblOMknMGZBPn052O66uxIclmVfW76prsNAQQW
Ftb6h3HpKmdjdUG2mZH9KEMdVZ5m4ynDiDepm5hpiJ5MkaCmDJAdWKjwuqsiCbJxs3iFnEJ4C+Vw
kbll8jw0QfOtXZb4LZ+D2LpurKy5mWjLiW1eoHKyHYdJ+zmqVeansSgRbvW0Cr4urZn8VmWWZFvR
WCxToDqL/azVCTd6ZiXPNZo3RugAxfVCDzOBB82zUcpYJg62MbXesqXKjiqU1S3PLhKo8FP71YPV
NtQiKb6b6W7orVRE0I/SIBzpNASvc2l6z5PozGtFB4uik1dNaaThK1Wj9zPRvZMgtbeWQ+bVueDs
YXmgY/RUJMiT7cnf/PRnTrrlf6JVnNzHg9S+Ol1ncFHqcz7dStPMsls96FR/kzoTdCksqbIilHOg
38Rai1CTp0yV78rAm8bt0os6A5KeTU+xW+jZNuiVfVdOuv81EF3wUgPSqEPk3vPvVQuQMcwt8GuI
6QntEVeTioyp14v7dDaMLuql9LGPnpxfiH0Gv62sN751pQBM4DhtbKIehR0UC1q7awXGL/B01oLs
cckLMLgtviufDf4kzmixVNuBN/0UWUiukOHNgWq29FgQyAomu7534ra7s1GNyFnAZiAlLYrmp1em
k7PNfKd40vQhmEOrG11IdAAMrHYQL40vSg9AY2t+piWXPo9NOUCBtyroEV48PmoIiO2TfnKYShLg
kepBP/ky8rHARuKDzWFEb2vjOLkBRGPwxjvgU6YINW3S0M8Zc5ZqkChmhPFod2/jhM1biJiN7iKh
5ng/6hzKUVg1s2azGxY6U7Pout+eN04bNDOwlkVGrLijLt5/Se3RRqgMV7EHgcBNBwwBin6UO1I+
JENiIgWTeXwJqP7dZ6uaE5CLVp6qkLVEp0hqY/xzdgCnEAulF0AyH8jW4z7Wm2ggej00DiENqV5N
/x7rq4xUHiiYiWXuUgzMdbtAekuV8yd4NAbFNExdRQgiEU9CEKHmpTORbN4GperIi00jmzZ57gXT
NdHKtDagpCu0biwOfCSaDOshVHOQWpWqcr+5itZ5SBtQu2/IPNJtiYZAjU9xsSDOmMriJc9N+yvF
6QS+iNYW+a4pDOy6mlQGL71IEZILusRWUZcF4xxmSM9XgDIG8Nk0gxaiYlxW982SaEPUdSqeaEqB
cQ/TJu7huSCqMG5GLevVJjbETIAru06G3lJ7VHmHLEjQvEr0acM1Pl1nFqpc26k2s6/w+nBQk5an
/SyMinSi09CvA8xSmphfxtPAPqp87Idsszda1s9NASfhA9dFyRKUVaijR+Qg3DAM1hafEv3Wqvvm
RUkNyqPvzOXVNMxIIAurbc1dkXi1f2VV5Ui8hBzVAyox2NSSukMfgkJKnJ2iTVRjmeeXLvY5LTpC
meYGUCHH2X20tTx+KyUIqZC0pL8xszp9lDlgSAT3MHGPU9HeUkmpHUxDhzXxW0o0uDLyMRXabdeg
M5XkXcw1kInPw+h091ZeUEe1OsP7TYVk0SPNFt7ezLUOKDr+Lq8jhJxlN5Wzgg8Zj199NdagjrV2
HhAubmJcsW33pySD6EILqIu/oY1gfM6Tzn3rFrH8LjH52vmaIAYWbtPUG7v30R8zASg3CCb56kkv
p9i4gJnGS8/pgjEOu2muu61ptgBJ40abLxdz9PdzlfEAtPV8eirSJtW3zIL6LFGEpzGvT9CQmPO9
xfDGRdgIyQNzLqbuR4ZH4n0vK7cMNZgJyXaqRvFDNWpmyRx02CLbk+gqybnpo7Rr45+aV/Q/8SUr
kpAXev6btHm+iYvM3vbVZ0kTpYiqRvhyB23X+dZNGsoH5uJlzkVveqqIllHLjRDcgHfn0ExNto4f
Jw2dK6u6HXyI5aG20FcgRvjr6xbs4aOP5tnbhPjjl9QfPGgUrmggu9rI/slUxfscrNXXiQp9vim9
uXvssBPF0EHoFd6lQZPsce7JX7Kmc9mVuVu+kitlbyWgUYJXNSj05Pohe0DSqqkBt2HIsqsWSPF8
gjH4ZmR6/2CVSqHT7NmZjbKgtdrUdtMt9MDnwGmq+0rGKYpovmGHU9Uv7Y52i4fWpLDsfVPIfIya
uAqSndSn4XGWWFhtFEmnoNugTZL/zicaxJyVJDQMpYKdatq+j6wsS++QTQtKGkHGVG4blTcxgY1Q
lRqpcENAZ8Und4Q6fW13jTlvYe4rSjyqzvotO1f1l4mmm5flnA0Ru1HcwQLAuYfj0X8xG0kW6SiH
SJjaE9q0iQwXWgn7sRoHLmqjVDaqZaMSYV+46pvNWUU9zmwqqjuKKGxmc3YLY0SHu9Mb/iZ2QYhF
EOzSHvxpjES4q/q4uc5ajNsFiHrQdH1RinuzysvXWq9cHa2jEYlvujZIceuLYAkSDFzUjwLNNQoe
5WSqSsJASyVOHYZVjltz8DKLrEGruQHGIfiGMVP1AJS4vwOGCb6dxgvO30GujeY+jjtgaSli4LfS
ll40FLTOd0KZ0/QE+LLGM75CujE0/La4RyMcnRdKH9nlGlsKMuIagJ/TV5O8EGApnrKxWUs5OWy3
i8FsCCE6KpVdVNStM0UiMaZlB3rF+yHnuXjoBwv2XMb1foXJKPKBFk+qz+6iOnWtt6P/VQinj6/m
puzqzbDI1L4xVwzDvI3rrBbZpvaGpvuMyHSOkWpt2/FO04BYXuRlRawyplq8pTkkAtRsbOu+BGra
R8iVZt2l2aN8X7S52V/ZJqET9qBOzUY2tQwiw57NZTtrbQJOfHGVDM1+7h6oiY36zhN6ftN2s/G9
rMrgTa8JCfg0Vnq5hQCYt+Ggk4dEcecFSzQVJaRAz5ZDHXZpPt7FicPVALwf81vTXVIs2T1Mm8Ui
p52iGUai3rb1vHFpN3ahU1bafd/ri9o1q3IGt4k//vQzxApJAnh/UarqteHS7TNkfoPC5V0DoLQJ
kTbiO9QzaoxGOySvItbrK4cnnLtrxiZ79ONhKcJ8SQmZPc+XhwauASKc42ylkRfM3q+gF3YdFlJm
33j4iXtSmVXw1KzbSzyswTsMbWyHBVGLWBxb+o+giufLuW7zx4ajBvoAujocE999ZFP4P5A5vV3S
FYT1aCt2WZgBCv/KIxZetpjacbrhQh5eTWkOReiAGLj3W5jyoSsSnGCLuqieTUIa4ts9AocpngnA
b0ORTHG8MfU+fo47I21vx7pM4601rhNTbtEl1+iXmfe+wNXyBj0iwf/ZKe+7Rp0vQPDDhx0JsS65
jjWXTUYAqn6iwcgFUNep0xD2p7QKa+r/6E+qOBBhmzjjt4QCyg8zU3TBPZ6wTkh7c75OuqZ7dis8
TsmNU8u+GM1KPkmDstUmSVaIc5JZrGqcd5jpBE31BIwYAyKbzvtNB/kBAcG+LT8vqQ5vJ6vLvW5P
uhcKt9BouUvOYR/n7TNv8+RZq2q5dxp7+DGBIXseRW+hj8/j+BZ/rrp6GP1hBKAKeqxtKOuaw71l
uMuTPY4laDwPbQISA+dlnD1QToFI3JbP36s0FH4Qdz9i1cm3WXgBVlRQWvUbXTOBofXgQoAFB1n+
nR/RfkPS2P2SqVo9OvFMIPLcfLzNLa0iU/fmgJqpg6bKAIr61RNz9bnsLMWXKRMf57LWSN2rxEuT
ixKtQt44/QxHmeatAluwzG8Q3H7oMSEA9oKV3QwUuskRpL9shoyIEko/5VEz91Znh3O3OF/beqCU
m1ZxsOsNuIWoIyJUBxLA9OSmTkoEguNq1hEXyqeYZ35idd876kO0GKa4su/cNHGNC3j4SX9r+7FX
b5FOpew2qUB9Q1N30MAP+KVEAb72ik034414k5guCmENP9Tb+kM7PnqKpmw4lO7UXY20FM1v8QJ0
PkRtN3ZDz5+ki02bHH+ncrTsXaZXMt0lmpe60Zx0C97iCBtMV46wBQU/KrshJfzqq+3ThnqIWbRL
J5Z1exVPKdp8FVdGDrl9Goxt0rbyGhnhwbjUZTXxDeJ0zHdJ48oBwq8SNcmSX3sRL2buPvyBJ2dX
mZmT7ozFVv11rKwl206NZUmyGqXLa1j/Qb5f8Eppo6y0Z2ejuXGbXqV+o4YrJI3LBhCEEPkXyg8S
YdjZoRrPWqwmNYvjTbtCWz+2WPr1esvM5KHvrbyD0NhoRqT0cnyqAX9854mE/GYD1OI5gRNGnqcz
sZ2oeeUEGblPNJZUJjc5uKS7QiFszd/smvLCSxQk6iCeaVYUJH5rYlFVX/Kkz76N7KgsGlwvo+2S
OzknoU6r7jK1c57aop3IrYxmsJsLrsb5q0QCIggxiBw/ZzQsZahrdfPNKGwE+EXBfrgBhbs+Ma28
dG7MQtQw63PpfPdBm07RNDrVU1nMGMrQR4Bo83+o9ZsOCATrZXDd6lcdpDMYRD21aJf+Pymcd3qC
J6VUz0ChhY4PyBMAyMeOwqLMK8qLrv+SlqlxW2XK+EaVMT/TM3t3FABH1GSRzQEUdFgFXxbVzP0y
By9p4U5bIE7+tiqMM1M5qdeuU6F1BWucKipA/MNB8sKlCES9+EVBtt+MviUuK6dVIawKEuMhO4ei
PqnXMh6pOIaGwCdMFvBwPOWlfe9PqXhZgm6BhjfVYT+l+h1lVrkTo/mc+Om809SSnelxnE7URMOe
hgIpM2t5LHLRTr2dYgyLXrLXywsIl+2NRiITteUC6Tgf+s8f75GTyj4XKgR5sP40BSG9HhWHO5TU
vIl34b4IUIHlQ2qrBkS9qX1oof8/Q2E5d7imXuVMc2xZVFBKrboxK25WN+nbyE60+gyJ/GRPghBg
m5D46IB+AIQeDqWNPem9F8t9X4HuLulD3s+OHJ7+dUKeDVCMngieUfTA1rX9qx1FtakXOAnKvY6K
B+BsaEk2HgQD9d4zS/fefP4e6eiMKdWgwadLudf8uL+yqGNurKD+/fF0TrbeCqsAtk6biRYFINrD
6TST7uuA1uW+mOJ81yL/fB/HZvMyN531afIX7erj8Y7x2GtThGY07DtaSiAJjk1NurwtIGY13R4n
bO0l1mpZRrDUnC9lmxab3s3qS6niJ1H06gGGltpprdVQqaxa9/Pi9m7oiKn5ruxeP9NtOz0UHD+U
uXDihXcKhPNwJYw5bseaU7d3CNAXnUFnbYAIfLXUw9vHa/DOh0Vck+P3R6cJ7vnhSC3dEW5m1ewR
cS8jrzLzDd0DcSaovDcfvDE45iCyqHyvv+KvjVr0Rl1PdtnvsyIwKTWVP5dCKzE14B398XyO8dDr
N11NjLhxVnoFB/BwKMXjEKOArtsX2ii2KFKblxTx5T3PGuNSa6CUo3uT3HVaPj7DEQMg00/13WJ0
5i9njOMzceDYHmv9ORQQVswDCliEN/Po59Q2FhRynvaJLTMjEh6651GQZO5FQR5ihxiGYzoqzAby
S0O7Y+N2XR1AzPPjh2ms7O+u6BszQukbkf5pDBRcIYoLguZIMON/B6Ekyl2JrjxMgviybqzyTvNk
/LOwSu3ed6Z62SwYv3zVLFn5YdBSmI1ma7E/j9wB91oujHPEo3c+Nt8AlPeq/aXTLD6cslc1wHUT
Y9hbPPH35JjN3YiV7M5unG7z8dd+Z6hg7dXSjwZ3hcDM0VCWgRrFIvp94WAdoOnkqgBHv2UNrm0f
j3TSwwRgsH5CA/Y0I55QJDQnhsYrlz1tle2iuf6WFFRtc2P65WZpdpkP6ZmdfDI3wNsom2KGyyYG
THGUcagi04iABnPzdC+qnML4QoarhyYdo8uPJ/feUOxRf50dSIo/qJ2/jufom5osmnjc+wO1HZHm
026YbSPyTQiWHw91ej6Z1pqseSRrBDj/KBR4M2U7UfvD3hbJAg+2Eg9G56gINPcSVcuYbOsGzh+4
1BfFC/O7VvCa0NLE2eipcp/P/Jp1EQ/a8Pwab/Uh5JWJqMmx5MZclLWupfW4z3jfhSNIzks1Bmg0
mTRyKBb4jyKbRRjgFvDojbW+5cXtPLdlqVP6CC4ys9NfPv5J732LFStjIQbIJaAfrY/mdRNFe2vc
D4Oe3tplrm+TwWmuqS+f22F/mv5Hs3fgBthsaQCJcAQOj49062mczEHtNc/FGoAW+4g3hgxAGC+d
N99Dkefx4w+mevZRkyowTHGCCyzoaMWjujJ90rxWLWFnztT1PRzNEf73OvnbTv7UEnnOX1NW443Z
slA/XOoVz8akac9FluhPHy/buiwnU1l1hQkFACqOt7CpEDgrUkvtp0VK5LbGYtP6Qp4J538kgI+H
4dvoQJp47Z6EgaLiJT6Xct5jR9hutcZzPy31Uu8aqy4fE7hVUVP2XphgVPLJy9L2YRlsVmxW/RZ9
knjn9eVwA9ANK8S6VGeO8Un+tGoKemvObtJVQeLq8HMaZpv36ZLNe2XgcUIKUW6TJn5pBGcsGadz
xoHvLTlwdhOlDMgsIJwPhwvoLKwN/XlP+4D2o1DZto7VORbLO5MCIkOtCfTKHweCw1Faqxd6atbL
XnP1tfqZgtmeUwtCw6LdmZ3xv5jVyk0DuU7khau3/p6/YqE5aEA9gmreT66uXWtmRdPcN/PtP2/X
ABtunyIVdgYnrK2yjtNSi9sZrZWFj1OM2o+yqs5xxo/lXVctbUjA4FVBRjDWKn3892SUY05+E2TG
XuAGej00UA/hYAiqqzZdnZIC2kXfDrh9Ny50ic4W+4oCZojCRnGbOrKh6ASUYKZmdYcvjxXhU042
HBg3Q073UU6ZPLOFT/cUWSJSJFTUkS8ENXj4g93SqaXQDGNf53G6q5sSj5/BTs4c49MYyygsjv2f
vaBzlKG0mm8NrhDGPpOBuMhGvdzMrWjwEJqsMxM63b4A5xx203rNcCTXn/LXdsp0C+8Us3b2vkOx
HQq0CROxde8Cu1HXtMetzccb6yRPYc8ylO5yYAgFx0qnswHJe6r1YA8T1bjwcgcaJ2Icbhy2S2NQ
H0/nC2TB6u8fD/un/nEYGFGuJt2mAMNlgnjP4TyRZKKq3PbaHmCUeUlU6LVPdYPq4k3F7v6kwQbB
oSqvEegAKtvRTE6c78IsMcBaXC3YdzbN6cgQAWXQj3/a6ZZaf9lazsBvnbfH0cdOJjfAfckR+x78
yBeOdvK19NL8zCjvrDucd177GBtSF/+T9vz1nQXsDaH1mbbPJ9hGqOA1Gzc2GvpzSYu3u5umFxZ8
yzPP8ndGZWvxJbm+V5+VoxzRaCyBJRydFFJ87SrGOOVXnmfmS1b0yYUxSGebB0V+huN5uqUBRqLq
ovNIh2LjHy1oNzdLALmvfG3Jfq+CTNHxLVoK5V2FaaY+D8///AGDlTaDdBiAfz7k4dZqTE1HrETJ
V/YYKSL32l0KuO5MTDjdJkiggW1lk8DPgqp1OAqdv8Zse7d+dZ3lJ/y5bqN35bnL7Djw8AB2eQVy
OCkjrjzQw0FoIJk1sCbntRbeHRIB7g1uiLh7O5Vz8W+LZhmwVnhAkNSTZKNkdTiSxBnQqMlTX8ve
b26QabAjFcfinK328aqtw7D7eOkR5qjjHYU3z9DAiA3shSVFz3Q7tH6eflqCxVQXmqGs+9mNszta
BAGi9K1bftL0dr4KKlGMN4EzOm2oUZEHkd+bO0SDLS3kmSMtEDBJcKECI6svZKp3/WqTQ2MVg+Lx
c7D4wXOrawbJZtkWJm9aBJXPHKzjPf5nXuxtToxhoAd1FM7KMa8GXvYs32Rs4QdXW8hbzXW/2PdA
Bc5pj7y7iv8z2rGoOQDJQMiA0YbeKDZWD0Ot8kR+Zk4nm2/9VutVRN4BLe/4QUm+0RsompSvTZZr
UVFYkFED2HnFNP76ePOdjkT2ueLEV64TFeyjogem5PGyzE3yGhd8u0lzedTVvM0XSAebfx4Kxx5o
WNiD0GI4vu9K2YBPLRTWF7oyb4pqoqPUwOwkwrtnQvzJ05VkEC4DDBZuc8LfcYiYsiLpRmnnrxJJ
EZgidr+pwPYD9UX4aOPYsE/JaGo9xM5D/BotqTZWizUI3qRIL2V0d84kF6f75vAHrf/+r0tHi5GO
6zwcSCraaleOUWqXMe5//749aZ+u8YrKLIp83noL/TVMa/jl2NZW/pq2sb5pg1J/8K2p+vHxl1yP
1N8ZBKuLldh6Sa8JBO/fo1GqFNzY1KMYM+pIGBT6cEtpRN0AjQ++9aXFOxOFku0y18BaRZKd6UMc
X6Xr8D6FAIIl3nnQJg6H9+yhTMDqVa/0wrzbDLJXSFgZLixnTjcoQCf7HE+XM1vqnQ94MOhRmBFm
0oDG86vXPh/KC4w1m4vBH8cz2+QkOWNuFB8hHzIvYpp7tLSOq8C5i6p+TfI6+V6BNwCuht2nMxvD
ti5ARiWGTY+dfTpcxK7mRsi3BVUIumPByZHiosYx3378vU9DLDpWFrfUf0zJY3mCDJ3teDBF+2oD
w74tNM959kHpgScsjLuhj50z4e+d8eC/U5XU1wwVjYrDD5zjIZki8tq9UlNb7hWY/Yem8VQY+1K/
q200GD6e3x+BpaMNTUODtgy3IxgA72hAq24qzwId+iq81nB2WVk6ZogjDwilfvSTN+S0/Odg0bWf
fY4STAqK+jLBjhs63iTKT61it24a7s4rfE8zBLrcKdA3DZwtPRwqHF35Y4W3a2s5VaGtfO+3i/ml
fmbZ3tmidEkoDBIBYFwe19Nt5WiF0Xfda1AMBqAUv7upDCHOLNbpKLxRwb2ZZCw0WJ2jStSQTvQC
kqV/dcpObVEo0EEQNPKf58IoSBcjeGtRKDoW3kqLye1t4HWv7tIVkeHn+QbosfWvhxq2sAkL1qcl
Zq/mPocbrSPkpyk+pq8lT76dni5iC441PXN8TsKlxUnmziNorq+9lZ/8d1BeuRWtjt7EK30Ordsm
iQ2rxCoyY4ukQXuXWUq/AjU3FVvg+zqMw6A4kzGfHCh+AaBMmFJrjsQGP/wFuKDw3rH08bVPNPtm
HqcZVPII7qlUgCxWwPnHB+owQnPv0kjBmM81eSSzJY93oiGHocvdZqFbV38Dd1nVoTssCnS1Y10i
hpFtk3Q11fh41D86Iv9zjP8blphBORZ24WlVDXhKP9SOsez72aoeS6/qUU/BzlTuche+a7R4Xnrt
eTHWFraVjPqVCyGbLC6TxTkq1WFe9eenOCj9QNReNRGR9zpccTMF6yVtamF48pVAqOWCZTAFsVoF
wz91IP8MxVx5zsNs1elsHA3Vg50tZOtC6IDSclFBPQGdk4hLEJ/nHuhHgfLPWLwS2M28KhH9PZaL
tYRWFq0q9H1Qp7EXOcuc46UsALeSmo/pdjLj9mnE6qDekO8FDsjfMbaiOS8aHHYXYW8QWxouAfRB
I7HiWrcQ/ZDNvXQCoT0EcY70ppNqT5pBdzyU7K4n3266rx9vlMMD+d8siCsw8i2qh4ggHX6cOXVb
NG51tieKfiig+71xbxtdHzUoHj0uatJvobI0P7CKHu/mzJNn3mLvbI4VSLHWSYk+NN4Ox0/nTsPr
cFn2o+F2m04DbZaSMEHIwOPh46m+OxR+BqDfCdYn+f2oZN+jYKrv7RTm9uBryAuJor0KOggbHw+1
pl1Hp49LdO2irjVt93hVrcKcLYmnwx5/PSwuQD796kRuRugZtqg8UdzoGy24TvQk+6cyx3/fc9UP
CyhDEmD/uAX+lfVWdeaNFTyPvSqa9i3j5tjyX9trNTS5WoouO9e6fm9VqW5Y69MCjvFJC6OSiVMg
j7jXYTxuYA75192U+JvEMdozp/swdK9zWym8XOo+sg20f473yoiZxJg21t4uCakRYlnZzgqa5jsE
dNhM+HMm3z7+jkfU6f+GREWDAgtZPut6NCSsz16M6aLv/awdvd3o23WzhQKVPE5BN+2lqgE6p3ma
fx5tq74l5spbz4mzqOEvnrlJTjcVivcIOSC7TULMgT08KkArR/K9tf4L1iEFaoQ0UIrsYxGZ1C+g
RWbFU9oqcJayNt8+XojDTOfPOqxlM+7OVTHjBBm0aBUqv71l7bGmGXH4E8VGD4AIfzzK6V4C0kJj
j4IkxxSfwsMZIsSxJHANg72pNX6kq8BEU398jec+P7OVTkcCocKeJXqTztNNPBzJVN3UE+uyV7q9
xsbI7HLntNqA9lDan3vHnK4dKa+OaR6ICuS3jstnCe35Zgj6/LWOA/mSK1prwCfNbRyD/m3HuLoz
oKJtIdXaz9rk2oT9Hr2jUgL0hGkSeQNY4FRrzmVC76yBDXQJmXoY3avFzeEaLFpTo5LpFa+Tjwl8
gEV8VM1dfGGmdEc//rDvLQGdBIvzCzqQeHM4FDhjlTjoeKMspsoLfZHVtkps4+rjUU5TLaQT/2iS
I6+GYNXRYe1Fh9ABTkKvyKpZty11Hvq7+gRFxknhAijvBbxDv/l40Hem5vFA45GGyjHyJOup/Svg
wtRzEm9ZB50cK/KUlV2NtWGfGeWdb0VOvsoZcP7559HUvETXlJqzhjdAIaI0QQhQ1zRzJ3ORnUmQ
/zRcDy8vhJpxyaGNT5JM7DuckQviaWiXgcq17sXwnoLeffNjLbmxRK7u2ekNTXfX6WFSGQ5iCgXo
2DRE4Nhzo8lP3EuewW4O96LA25gynUXbvV6ggZL9QpiRXmGEk7V0T6ZK2nynZ65x7aQ6Es5IP2MA
Y0AnwUNEeexKCsL6bwnnwQ+VKpyvipJDHTbEHshb63so7D0LVgVg4O/Irg0vZe3wG4FFDFFreMET
gNTx5zDk1GutPJP1JjBpP1yBotR+LHpZ22FZ1/ZO11HHiygnjFCHsS/FoVxnmilgoDIE9z0tIe4e
5k3nwSCneyCyn97YYFKkSUs9TJOkflaJtlIbvzNgSvbI36GOlbWOdoMpRKxHZZXrCdwdPRabDIqx
Fpl5b77F1Oce+zhRvysHrjM9GAHdXXlF84rnOnICba/7P6SF3moEAL26c6WvjLDs85LauNdncjMW
GURUuVglTDu1OG5kwlaACgc6pN+W/qr2AQ/Pfx6RVjxXyXwnDWbTewQ2GrbU9Y4TuEKZI9tCtq9Y
jFT4v4C4uMmt+VeKtcVDHaxc41RTl6kxgMkwsUpp4MI8tbYz7NDDSDaN0ee7eXCqK5v4f7V0ib/t
JDWHWO/VNQ9AOJN1YV6hhWCfuQTeObqUlHV8uRDjRdry6CmYQAZUJt4Or3Jqax5kLRBptzK2HweI
d44u1iuAk7G5AuRwrCOBKuHkzgrj92aAfYqXW7CZlxG0fjw7/4uhuEFx4Vl152mfH57c2LYmaOMW
ET1YvMvSjd2NUfTBFWpE85kH5juxFhmvVSsP9fE1/h0OJSwYfKNTlK9aYkI5pb3B7RG38mbUliYJ
214Ej32t5sd/X8w/ry3wMlREjqMtyhVIE3lCvg4O9gZ4rWLmOgkrWlI/OZOMnGabFHVJN9kedKRB
cxzO0LBkFig3kK+VhXGdt4xplCRJfjnZA2qTU5udeZ6882THrnlVIwPEAYL2WGxSw3lwsotiFR+3
4cA0VMTzDJfGzhwpmume+KYVKK+3JAXXVL7TrU03+sxFffIcpFyAcQ3bFHleJFCP8iJrmJWgjsVn
zSAR9XS17iynF59KzUjvkYcVu5KfGEK9yLfNbKkz19zJruLZzgrwPGMD05Rez9Jfl6ntZTGKHqVB
Nd3ovrOJfxm2XaEPnGVXNbCuy2DqqjPf+XTK3HXoetF2JL+mmnc4plxkkHEPmq9xt6BYDde3CWsd
lXfs9bqHvJgguHdDeec1bbf1l+7fiCCk1syZ3IGFZ/QVpXU4/uQWCbh7y3y1RdtvZsdWt9ninMtC
/0Ci/77VyXGBC9LYYjMDvD8+ORNFcgBipfNKJbYzwljioQnZsAtuqjouhlXOQis2NlC573YH5wzF
jhhhE53neRUlVd5/SjTffekDHDeiCi8GY1Nac2XC8BkdTCymSX9EBsS/GSpruBulENseUgbGEwWM
0IqO6cruEb+9Oa/ehERev3a7MtsY7DYr6po5SzZI5xiXsKRrF1/NEfJIbI3Li2ZOZgLlW0DFVuij
v1koyICbLcyliVyEwb76ooVNIPALvETFyr8y5rHTLwx3RFxGciHHoY7M9IgHZWU4oQMlqQE3BBl8
29uJc2ul8TiFoCXr+6oqTTtspdQ/aYPDr1eZsq5jxy7fVJ7aqJGxcaNSJhBPF9Q5+xBayrjv4IRd
oPiLtJ9QpTafCw1rrDn8eLBqCLN4Ua5viGNLRhXD+G2Usl+XVogZiaGxRIazsl0SMcO9IhMBxGhM
VfqAWG4wXsHkhPmJJ7blRX2blOkGCeX0s6Vp3nNtUoMNJ+XZjzNq+58M1mS4lli5nzlYQI2Pf7YN
0YPCn4MDok6v5eiChclvTHkNE9WC5gwDd8jGF6y42yD00BBF75byCKTUVXHAtJoAS1Bh6E/JklWv
dqYKelkj6nMb14uFfYFPS3eLKXX/A/cX7UswaE57raSJdINhDRgCpUGrbnpN9UskKz31LsZhRFuk
EH72BkHbXcKhgTcRytoPfoz9ZP5wCxiuYYsGhggX4SmxU8WUA4SZRqjYSMwgzVaZEupUgDSQs0Mc
OUsjo+jqN3R2tHaTV1jnutOo5guw0LaxnQLscyJPqx30fXWRB19Q7JIzJR8fMS6Bcd8XdMaUE6Xt
VN3z5IrvMtDgQ2h01fISCDXfmH5aiiipu/huyHsERIJZg0mht/nyGa/uXNvEea1dDpOLDDbaKNld
rA9KbBIExKsw9dH72Bj5EHx3qwEZg74r8m3az/6PIq6WuxKSoLlDwErrcNCZ6EC3tn6vnH5+oT4J
43/UHSIezrTeLzsfoIkRgMVnmZf+CAasyoObvqjiffV/2TuP3cjRdNu+ykHPmaA3gzMhGQwf8lJK
E0IpQ+89n/4uZtXtliITKdQZNxo9aHSpGPxJ/ub79l67AZ1kx0TPko9l+eyxk3CAO6LUsa2rbX2t
FVlpOSJxkOj20k57SYa58hn8QitXeD0FqEHkPNySRVmIR7EeLcOdu8Evdqgt/NRrgFC/kbM1CPeT
gLrYDUUpqNy4asfpmFbkjjkg0/vnsSzK6QQuV4iv8I378ZNe+pqAiKzqBvyrUiQ014ropyaUgTgo
4k0392MPfTif9PQ4hCLCCASagr4x6BQLTlEHxV2MQ66xS8JjVDcOErGhcU5RwiY0p1vTs4eAwXHA
hw406eWbobftA3m4/ImkhdOwQJaaW1/RG08ndknxZt9vDpkghCJu2VheuLlhteMsJyV2E3Q+xMOp
Z4ORVbIVnyZSfIkxKBtpWBdtQuKA0cXdZlCakrDbpC77lS+Y4RIMKUzJPjPF9I0qg36Y1JioptCX
NbAzg6QfKaLVL6rSqJVDP0DfwzuLseSNPqDBsYQCAqoH5hUClWgEtyOSkh0Snidty6lXaGpSN563
tOtycdep8SSsqM/IB6MZQ9XNhAqEq9ohAN1CKaqug7EX8m3eEkV6IDrTii7qQTGQ/1PJ2EpdU+yw
keYV7GhhTl/C0DdOpm+S4VQqBARjEFGC2pbKzDhyh8rsCVPOROX3enUCmym8d22JKJtkUQVy0pj5
MBDS2D8OKliQ3VhIQbBBR2xtpJDNkcPbnjaO2CqF7CbK0MneOIwko6ilnkZOI/lN5klFD6GA9iOO
/7gwM4P4jbBTNujSoIL5YoALdh74eJD4N+APCn64XZhj+WJAU0CcKNPy82Qe8XcLfy+ZyEHaQ2CT
o+C6F9ussisqo4/0k31tJQljMq2S0Pe3LaAPwwbxkr70UoU+Xw7DWXSJ0GK+GhI5X8kWv8MtrSDa
axG/D/CYlER2aFThi9JEmrJeDo4kc2elfhUkoMV2IDKLPV0EPPzomfDrLPGqGsukMEH+VGdjmSHl
9M7wOWzbDeio25n19b3qkrq1gQsGqK9h1FigxKboyW9MYGPYea3SLsN5jNZmJwUP41yjJ5B7s9GZ
mFpJdhQ/5eBPgph67EQQlnZdz5HqVtQoygXRFWqcxIkW8fRuovnVQkIlMa5JODb4ULECTqjyfIu6
x0KG7lft/aQW5bvZ5MoTkzgMqUIJ1IcknqofZUViuasLUczIKkZYrKe6NJ55uHPplK0xstoVYXIr
lJGUuWwsOtJq5BYoW6Yu0t+Qu2T/3krSSolqgKhqFI6lrYUREWqUCNLeZlGRIjfvB4qrEswDh1iT
QiT3uhAm2+isFDpqRm/ZnQdTWRcBpzGnqkX/Ti70JqdrIsR3eLG1u0lvq4LqRBORmg1D6JF6W2C6
8mglF8OYMRKaVUmHWhHaAxA1+SbOcx1ff8RfQfvoDiaJI4EjFUL0gzlDzZzGwvRvK/DImd38WT0B
ZwdH4E8T9CX2kJRVWrMEL8itWtQuwPxQ0vALY6NPNCRc1RdjVjtFDAXwVnpr2kMXqV6SlpzP84L5
1Z7KTHxUo9S6pxmchRAXq05j6xUbm5Z0ZtaFUpLfw7jRU6cWk+ilIDQsw/Afp3u1TecOcFEhgiEZ
i0F2IUqNj3XThwM76KKKvSKfEmibCUAoaBMdsK08iZQrNnUQvkow+t/1aRKGbToMXe6oRRXI9lRb
qWqXUASyxSBdcgobAr6sJp9BhIlK2D1VuZC9VBHp3BtYXeI6niLwiljHp53SZ5EOdg66ji1naXuv
qUH7VIISubQGKaw2ndqpgRsj77lVc7O8RhhVXuaEtiXY50v2gikHbi/35UK0MdknF7opvOiV0ub0
HzIm02EUOqJ206jnacejKa1GyRJAYBG6Pm6pQZNikoPc3bMnESmcRX30CjkvA4lFwTRY+52cxzAG
S1W5Y+JWY3BaswwWggYCx85WyS8NqtUK1v9pVtfNlNDqGNJuYL7QI+UtJ5VKvkgDxT9GLXEJdsT8
3dkNrrI7JnQWmLGJVfh+bSJdT2ZmRagXY+2Omodo7CPTzJO1BEQkteln+eZNzlw7OHBChulxYMff
2coI1mLdNYB7PMq4TUenhW4gkVMqi/0wgbwYwEi2a7YafE0FeJFpZ8Wz6D+p1J7mbRJKZfEjF3WQ
eOJczZ3XmYH+XJtCPNn6OIfXilrJoISGhozcjrPfAz1XsMMjGndhpwMbvQ9JeaDORnSjLYZTr7uq
ORZPViSlMMfghw0rSBMyHprC5C9CjkAOnaI4uxqlKRxOqV+X2jvPrxMfEx/9ErjLSBR3FfNMsGqt
Wk4PIbMG6OYWDFRW1UO2EbQ4q3dKOoaBN5D+pd+X0FsPIMz120hSO8Wj7S+9g2eYalcnsiNxW17F
xs0GHEZe0yld4o5poZa0j7pqxqOmdHsrbWph5Q+QzGJome2CRSk7V6QYFbm4+NoCvXuhUk+zhOqx
l1ClInYU+/EoS+lsXE4q6WfrYpbr0TUicwgcky9YdGlUjTEzl0zqhNImw1sXT4bgIB0rnjLJF8rt
lNVsIOaoEy8CUWoPg2GFIO3ULHtRWn1ixZiqJPHUKU2CA3yMiPRJipmu5HOQw0oPH8kzesqqjt8V
2IeoZYqX6HUHNuqm0dz3bThUW04xwHW47ey1LEXjxFZCEDwBC/tkN3VrDE6fS5FMOnUcXWoaWMg1
cLneWDVBqyv2lNTNGwdl8RaWTvvMPC0UXiHiq7DUIQuQFunyNpEEdXJ64jkeBF+YG8ads4RXc2uH
mLMq08YUEkdr9rXR2Pwbm6tRjCuOHFkllGvQM/VJrytx9EaJA5urZPLU2GTKiP6+TKTykCHPIL1g
CAjazgaSXldSnGbHNEOIb4uVLv8Yw4o1vDdABjl+X0mroBEQsxfQuj01mEXVbrs+yh/ZgcUrc2wK
BzcZ/OFSw8cBvwgMl2MFFSubPE2svHE9B07TZyDhQzlp3KDKihqhhKVUTg/rjFOFngQJidHZHAFM
hKSwxuc21GuxkcW1kULfOZQFM08S1ZJ4SGZJvsysrtIctQ7IW+yWBieHHVHQ3ZQExqdRE8fvojQl
OZDVEQlvUTdW7RaNYBB4ZAqa72j94uKU6QYcOp3/YRcRDSW+LHV4SRpZfbfM2bqetEGKt6mgg6wT
yB/mMJf538Wqmy+yWFBhjrai9tyDilSBrwpm4THnjmgy40xqT2QWavVJLsf5RfOrot7V0wD22+8X
WDMEW47jrDrvg1Lr/aqfrFJ02mzh7MnmpN6k+RgTVsVrOqyGZpqgnmvTrNsycF7rYMK8mt2+q4bB
HUhzOqUdLlm84gOrn4T6aHSinDiTjW7k4XeBDfsPww/m1gG+KeL0BjXFp68I9AhjOQvfwNVmym07
0j3AbtQMR4SzU78hSt5I11RCx/cK+hrb03zUfiwJlqVbQKDW3FIPLIjoC/UqtlPUrrcpWLLQKUp6
U0xdxB0wthw4udmofi7ixAw5rshRTvchGV8tYOQQtWJ4/qtO6NQLzovGxPmY0gSLj2rc4hQ3sTTI
cgDwh+Jo69B3BMZTYLeAYSv48QlOpyFswQJksBBBRkq7WsqmwE2Vnnq7IoTdXTQsJEVVzwzsyH6S
eUpMy3lpydBkwQaI/SrQotrRVBg2G0Hqc2UlD3RqcTBnoBRh3EWXTVkvY1Br0v04RrROWBW75zEc
phPt4+EiirPJ36r49yt2XaVwAg8SEBijFP0jBiASQsNxLI5kh2QA0ZBko0sZFeWlD6PG31nzjPBy
Mhp9U2VG9Tb7EE9XMu5NgeB5NcxciwCdW4CI9T5UqEvZhQ63y04JV72BoNthjG3biUqmYInNJtXi
RrsAimFA4ByKjKM4coJNL49sf2nmqnv8Z9BJfQXqvpPVE2xFtRPj4zRL6vNYGwYmgURi/QQVFaqO
HHKKtI1Rawa70/v2cZ4L/PqFYWQcJcPI3I/ANfy9rKiUPTq2VaI9hnpzu6RG3M3A2g+WUg7hqilI
GHC12DAu/FDVT3FUzq9ZI7Sqw7+reg/TRH8dKjbPtsV4PQEXbKDSRob8jJs0kblkOMa2X6TKd6p4
wU3SQ2HicB7Jvd2z/W+AwVnlJYbwAFMXwYoJB15iAZh6oHuvWlEdyWfjc1IBDcOFpJ7R+cwjJasy
m4ImP+iomgELkg7QrBW9br/XYxy9/7nif6Zfxx6P7EKmNIn8H1kLTdvP9dEyYabLgzZ/ZUayu+Cd
OFgPEuts3uYFx9ic+TjfFvGPJLqWoMd9cfXzHtH51c9KWFJeWqJhdPkrR6njBDn2pbhRj+13/Yrp
sZScqFuXhtuu/3zZ85r0+VXPeg+5YpaBKnDVVMFsM2svECp3glDbYw3zVlvpk+p0Tf9F//yXKuPZ
SC+/6kP1PdGBV/ntwL3CWDMMxvce2EzKsLeQWn31i17D8uA+FTU/XY4C4efLgTkVxcTnJvVRdtM0
cybxnWhfcIjhF32xP98YHerPVxoE6kpy3+evo9Bf0EHgSoqjmz0nGzBXrSdbt39+fn9+a3h5P1+w
zCGxNwTZvJYJLXBGM48u/3yF867i5zfkFzGQlpeBAIA0f6WsZi82NuFlGL+4xi/l2+UBIcZBKYtu
BXHg57ugF6/R45Py13zbrFXXWAvbfxa28ffH/eESZwM1zo3WmqOcvyIjX9XZayh9pU87sxH8eomz
/g5OQgneEHfB4ZdVNpdtwsXvK7dezTvrKricnfD/8vV+uKnl7fjwHWmYZhug+/lraHZE966rjprj
Wi3ydRpscuEB49YXn9Jv37cPVzzrm8n11NRGwhV1nEQ+0WXNV/3e336sH65wNgtTOmY/QOXyVRRE
TxXUrQ6b2fd3SfOF/OSXNujPN/vDlc5mXB/zb2R0U/6KmWKLINSZjJodTep29RGMtiNKjRfnb7X0
JVjpt9MEAi0gRouAWDt736nTzyW94PzVuEHHscvuo11BzIKdrNUbqjKJGx+B0d9Mh8n+KkHptxP+
h0uffQf0ZCY9ks38tbeeu/GOM2Aw1K6pvIrBibT7tao8/R/mjw8XPPsq0DXnylQb+WvGF2e193j7
HdjNX7yXv3+YHy5z9inM9HKNDMwXU4jkXV9eAsN2Qf98cZnfvv4frnL2+mPRCJWOetlrZhDpwI42
irw/D9dXr8bZ6y9PqoCCnuEqodi2K6pD0oKpcEaCtb6yV/122v1wN2cfgKAmJCxJXKswHcPTnown
IMbZF0Mm/XIV4nfpBfOeSxY5Y/rZk6nmIlDleZReZX0cLtF8gY7tIb3Pejy7U7hIa6s2ONKLVEhc
ylOHfXnyI4bX73ajimQ9brLRzixddetC6B0iR1WEoaX5xQ+Vlzfx0zbBkkRYNz9TspkZl+C6j7Op
InelmDSV/wPBKKIHjpZj4hjkXIUkgRpR5LaVYr5nS8nALrsY8gUWBIJLeqUxrqTRUsDKanO+tyZ/
/pFgDEBWMShDa7PfacsdIg+DvBTTonjeCQRJZ4sCwe7l2cQCrMDp9WVcbn9+nX6/KC3CkgX5tTg0
Pt+UUdHMzpbl24w3MNa1wtafm8fgzrqiOrwNixPxMF+thL888U/7rV+gXlmctZGksAvKzJhjytPs
X0wMXEmbPfgqMu2ng/XTUzu72Nn8ggwdZlLG5i57jk7RLrkyt/ol0j2DqsqBDLQAjvVb9sXa8edN
EaSMz6PqS32joRBhnzfdzNZDWTqAx/785H47UX84jZy9jVPRxBltZFZahHW2IF0JvIdCe5nU/aNK
uyDvnq3w5ec1/5t4+S+sWB+G/5fEy8uofcGem/8PPcbn/LX5HHvJn/7/2EtZ/bZMRGh/OSeinuKp
DG9N+7//EtDJfwMsgnscnZ/KdMc78e/cS+UbUwHzHyhKGdDMoqhviq4N+TtZ+wbpS+LAuRgNEHH8
k9jL5Wv+z8eggWgw0DLhx1A1pLvSObFRt9qq7Lt8PmljIUD36+jmBwGpHVHiBgJs2w+DdPnXv/hj
qOXZkXm5HuItjBLUdgE3YFL6/B3UajZGkhXKJyEnokoM1XQlR0VIeRHw0yA/iVJKTdVv47XgX2bZ
dyGoqKFV8lchsj9hSp9uHB4m1ihqasicDCqzn39IMWdwCpuiOJVKSC+UUoWfR1CCszHcV81zk+X+
WonoDxVqaGzqWnsPmuEmB4jiAjbXTkgvrrrCyteZMtwaRRNBu1ala1n1Ny0YZy9AguNWNZDkHt2j
2wY9CtJHWS+hUkdD8cX0glzq/EHi2sdJjj4aEQ5Kn7Mja4mhOiOqQj5SugtCB0lrRxrOi4bQPGo8
Vd514kZNd2qyDVqvbjdpcxXRJr60ym3c2Qb8LMHR34pdltAlXSMab8zVLK/q0GZN434pv9vNsThO
xSGOPDPncGojmc0XpL6rrYKtXrlIegKSuy2bMhNuaD335FctsRPBQwM0n4YYFtomfJCegMFPBplX
O2k6AvChNF+kDni0/F6HlqQUL7m001FrG9ul3pu7sIE7xygpJ7pW71oIqDJ83Wul9rLQ7QhoMlxj
cEfNS8E2kvqsOuDAWX/L6+6ScAKdk+5VeWc8Ko9kOwNmM2ixIbwiJMbLmgcOwqRSoeahhy8cek9f
/whWtCkFw5YeiivhwaKLgGBE98bM8wXAYy/gx3rKWOFxVpz2BS1ARWomwoM90SxPlbjRLHQ19qTZ
SUYj2NYkWz7GR2OrucYN/hFkz/5bY3gmHHS6yPvgB09Nu2m4q3gzGU7FxuCWvNC1v1bXMGDoph+j
hxlAOkkn1ZaIH+tiuPf8o3Xo9v5pMmzttti3XnoYv1voYo557oBTxzsa/JiJznKmXe1pW/+afiWF
tyR0xvLI7nAc18plL6DPsi3aRHZyYT1SLT7Mj9mP/Ghq66x049EJPN+R18N77Nv+VXoYHOtgbcOV
6DZkKzvl07Q1vfE+cGqHHBoyTg36ajZS2xSuOjoApClO+R6/W1hL31EcxeK2Nx1tR+6IV+wHevYQ
Sy7BmhQuA/qYr2mQbavWpSfXeZKTvCbb4vsUr61r8zCvrWO/gpLz1p/Sk3WFSEqYnPQ0P/PZAiQn
Fbu3NRj3l9Iqv8qv1MSxOheRUpSQRYc41tHJif/bCv/fZfBfuJA+zPC/LoNkPnef1r7ln/9r7ZMU
lj55STBGs8s0u+wk/1r6JEX6xjmWdDgmLABSy+T798pnfmMdhNQL/85kklscSX+ve/I31tAF9AMd
Z+F3Yjb/B3HPn09NWI9/1o1Y+9iKgQQ+T1fu5cqHD2dMByvKWj58enEhWB17lMiB6MupRfozrdRI
yVYfxuc3KyDD8WHBXS6MwhWWNUshFAOWw8/rjki6nQXmiRimcE7sXo91RxHkfCORwvvFYvv57Pn3
pegOAJeyVAvj0edLIe8PJ4DA9aEgM8RJ2p4JTNO/8s3/hOn8ZyX9eRmK4LS9UdwvNIizrW1EDgbx
Yj9lISj3xNoMvUbUUPNMer9rI3HwtCSVkJrUo7lq5bgir0DwiWUX4dpSN55aPGQlh353lqt6LSCe
IGFLKsoldM6QLyqFnoYzqGL1WETJkReOXUreTtOd1E/M3n01vPZRKDyS0EEQxoyheQnl7U89/dmA
/kw4XceZLN+p3VA9toFk7DG1/NCaWLxCTkvoV0/gH8FsYkVsFj7tJ2uWUBn/+bn/5mFwpoIURGNG
h9p8dnSWpSaTpUFsD8lg4C+hneP63Zh98cg/b+d+PguFz4f3i/+qAJs/P3I9FlW2KWZz0OaQsDtX
6U5hNZS0QPyv7DXG7+6IyHTOibA74TIvb/qHWiJMIhIUStSDaLK8ahKJk87cyle8mAm5e2FtLWUS
U0Ddl0nkTFrtdX2LSoSwoxY7Y30pd8+JGG+RFb0FgroKB3OdWRcKraJBPpHz5STsE8JBcbXs3tQy
t2NZHObeGZSDVF/20U5snbK5Rjtkh4t1+iHud1TQ09xBb+OEhrgKQEHHSu2gcfAE2pvxvJbCksSY
h8a/iIvpKkGrafmo2ukExleT/uYj8ppj4tav2Y17qbTz0TOX0olILWfQPcUMVnJPBAR6KCW9MEt5
k3fXdVy7X7wty3bt7KNSVFyJKJcxhAM8+Ty45DzlfdFIzaEII6LPopxNTC56cZK/RQmWmYkgi4Me
wMSoCjRXM93xsO3DWylJThGWL08jUMcFMKDvizob7MwXaZV23/GUeL361ktLWl2szm7W5/VVjCbn
MokKFktBvWkNaXbbUFEcqRlp6A/Sa1pq7TYxNChjRW8c9cWJkAvwD2uCvW6URC+3pMwNPKl8WpMh
Hm7/PB5nZN2/X2wkNIspVGZMWBc+vmwoU8Uy7vT2oDXswNGiRR4T0rQDFktTmJTXd2ug4hUa1NFj
0li+B00uk/46irAlLN3pfb2yIymWXI1mP9xNVbElscecppEJBsqn2Ix+w7+5S7KVqiZfPdCzcuNf
NwBGlsYRcRAsY8uX++FrEbpQCxnY9pBNg+rE5IE5TUCGVVvSxGwIi1mnJorZwYT+V0rdgxF/eeb5
zdKDiYO5mlXnp435808YcrUXEznpDoJJ1hUanngvEIq0JoZX/2Ie+u2lWFtxjqALEs/XhFwNq6qZ
u+4ADw0fhjpJK+JUxcew68MvPpWzk89fI0uhyoBngImEw8/n20IuZDaAYZoDDsb2lJmZiTczU64G
hPR7BgPVYThTrxzq5BBKIuF2ct14mlBMGwMl6MXUFbont3FzqmFmf+E0kH6dkTnlsjSKWJA0cCdn
57LAKOahMaXqENS+vGpCfbA1XSTYK25K0wFM3blGQOqN1Srf/SpSXGWI/Y2WD4OHwklf6+kwbwQh
Hex07sVToE1fQW1/3QrhJWPlpiy2+NvP7TeqH4Q6UIjyQEgyPJa8LlYh8b9owOt8bSBW2sbNrB+k
RVj456/6lxUEYADRYBil2DdA9zk7g1dIvTojzPM9ykFzhf2mdAMilP/pyquyy2NXyX9gIeH1+Px+
lL1V9tUYq/sMKb8nEtpoAwv5qk3yy3OmjkMdYQH0q8uUfTZh64GIZn7q5302SWulrGsaa8hW2c1W
rkD80s+R+++BgwMHz+ffmUi/HDiOz3UTPqfpb+tuy5/+ffYwpG8WdC02QVB3/jph/H320MVvFmz+
5YVAIYaL8t9nD0n9hicJDhDzM2nFyDr+ffhQv1EeMwHI07TFLERT4p8cPj6/K3xikAbAVSzgrKXB
cZ5GMkhZmg1ilF3Xo4iQrpLsWTRv+gGNYTgiAP0wQL85cXz+vv+6GgBA+JQw5nQMmp/ffz0OhjEV
wKkbEQ7B7Eqeg4uB9O5CaY+FEpJ5rBrR5h9fk5lfB/IkAjsAAPj5mlnsh7QmxuSa3LmLMbJYXdtx
XTbRSuwLKj9yso8s6Yvp5DfDipuLJW4xTnO6OvsEe723cAWl6bU8a/Omb81tO0I6FMx9GulfeadZ
WriH/2zRGFcKs5DlueAyrixzn++RvX4O10TUr60LrfdMws0j10xexdGWyL5r4tcIwWSef++CGym+
iLuT2V4o+YaCWO07IlgvBK/SszXbse924asZvJrF3Vg9hN2l2G/b/l1Rt2a86lr2Yl4a36rNhR7u
U6wI2irqHSNE97o2m8e5pV4bsKutHfm2q7dN6KoHHEfhalJep+JW7W/C/JSGF7PxqAvruVyb5trX
rhXDLeUrUb02ceYsTsRKlu2hJGdTWCeU1QhQWY/yRghCVzANhwRaf6usjZ1SBj+LOsaFdT8/66Gb
aa3DehE9ohj9Qah5IlyiCyKP5hgROVViqSguMdA7avZmio+TeaOZIFN94rM5x5VXcvUDi4WLqAwt
/VsPV5o0ltyyg85rlG1Ps4nWnq1U3/35ys/dJiRsFNRi13PHmiNM3w1afhJy22hfj5QNZ1bKEs/k
Xix3JUXLyzxy0OPr+KcCYmMtj3chKN062ZMtZwyPHYVPdU3YblRsja+WuLN9319vyc9MjIXqy+76
bP2v4qBGAm7p10OU4QnV0Sqp5Fu6k6jiRfd91TObSDnkQwUuUqhui1bt/+l3wcfAFox2wkIvhtf3
+UWdjLZNkklXr1vzuZ3a0KHwPTt6OWA8ICvli/3YL1/h8ukxQfLZY8KHxf/5apogt0iwa/067aw7
PyxD29Dx5eZ9fBjr8CvGyS+Tm7mgrKh3s7mip3DerfQHoxc6ZUxvR/a9SP8qV22NO6PEyTRke92K
7qYaE8OfZ7ezDjUPlatCBQN+CTAGkN3Z0XcCEi6qiZHc1pP22BqbMCPFlihV/NhmUiHIblA+hfq4
apJhQ0wb73IZ3kZZf6UPuWk3nals4WQUKxzKLj7h6z//PmMZ409TEzU03LiA/YAGL6Wfz88gkjXk
KHJg3eTlEYMET9ugTm1uNNm1ONVFtipupmQjeeNWHFZEk6KfDsuV8IaRa8LGgHlQszkIInhzKJEf
6720q7ZAgNfElnccNSvHOuK/qEOHfxCnLH8nkWjf25JDvDRlGJwOHiZMFSCKLbwKh2ZXkNBh6yci
R2/Cnbyvn9Jd4IVrf1WtZMPJBRsvthS7/rX2+OfR+DkR/zoaQI7YmmkYA88WQPh1poZ9AMPrHUhF
5YWjFxYq9HVkoSKLxfi9L+5oZ8iX6Z6BGFEPiW5ZE0gDFtSu7/GGCpVT3ZTHYR+/FT+4D6O0KSf8
+Xf+BOf/6XeelYhgAQ+UN0LrBqLAQZ3swXTCbU2JvNgIm5xp9F1ibL8np9nzr/rv0kV+mHbdiuBY
/5TIaz90/GO4tTYB1fprBe6rQ2EmKjZWhz3JFSo3DUlHdefkQH63iZQndEGDD1jX8Yo3DitYb9oJ
dRjb2Bh7fztcSlfj9STYBLCUlF4qOiwYbNyqW9NnUeYLYMKz5jW0IYrLyX8Wi8e2vc4rR6lt9Xt6
8u3CUzflOr4qj8WFnDjFDRzN9Vc7759b6/Nxo1KMeJJCJ9kEZ+t+gj4wA/lh3kT34k66kLbzRXxo
TtnJsrWN8KDeN3Z21VW8rTZNLEToWkscj9NbHsmkMb7Vp2xcUTUyC6cZt/VwSQMsFZxccurG4e/S
mmbTyog8zsphtYLUYw6oa11aEqbmIIzHEVapK4ku5iHea4mbk7ZBAOxKCHdVyUfnpU/VjbDrtuYD
HuAH6difMk+4ZOFRIBVd0WHJcLwxedx0oq2pN4tNXnP5Hqpio6hQ2j0hXg8zva8VjmkR30dox8c/
v30/Afa/jiK7FlCYCvz6s4VqitnjZOx5bvwjfq37bqdswzuExG56qEKIZysBjlDhhY2jE7hGFvtR
33Zeus/3yAhd66rYjivZg1dE4vUD9fP0WGz+/BOhxZzNa1QvKClwYKRxgNzmXHBTqsVYzZjyr1Jz
HWVrbAKEuJm1p/M9Aupm/t8npW831ioLtkGwK6NtalzpxLzmW9Ha6cO+KR9V685sd02zMoKjNjk0
Zyd/g3m+eilNL+jttti179NF6LuompWrvLVrQsLoqr0mJG4/B5flu6yvuuIumL6b9YU0rvj/KTKm
dLZCZxocs1vh0FnU/RKhi24k38yF21TuNOyK+ERHoU4xIK7T0IuCTWvk7G1CR+Kzs5SLtNj14p2B
B2+KT3NyLKt1GC+TLLu/KDbsOT8tjqfOsFw5v9OVk2W5fJh998aPr9o1Rc/42mzs7gckDUW/Sbp9
LHsFEEBhrU8/JvaKer7J8SV1OjZ3Q1klZM3X9CtTlVvkx6gFNCSKNkMM6A2SFWOgObyieZjYYjxv
WjOwNVeneziEkl0bh2y8NsLLvjs2ZgSG8D7C8ZGjv6JraQ3/cCujqRxjmMNFNFtUsdSzT93P5Eaf
51C8zjHyY3CMt0ANlFUFB9+ZK+OLleN8K0NDA1G/iTyMyIeFbvZ5GRWzWNVpOdTXFGhem5qtm0Ia
CH0LPLlh+WWp6HM5xERKxlFVg8i7HA8XZcjny9Eq0RsgLMFNrOMi7aRqdikDv9BOWPb5uzBWRScy
tnnfKweMEC7h1q46B/XGKo1dXSj/0GGw/CB0GvRT+FFE+0jnoQ0CSJFIDEfxWjL9B0KUNY+NIzVW
/RBA/bLDwF+3CouqkF1BsThFlXGl6UXGaUS8MiY1/YcHWX4O2xqN7A0o5xzGz3aWzE1jkInyfO3X
w1rF0RuqaOX0qvKWho07Z4VvM8RfgYc+1zKXUaDZaLB9IGcEaPc5eGiMlNYwi0687iL0cAj+RKeX
EImNJW/en2e4890sBUI2KexSlrBSjIlnr7cQpCoAmay7bqtWgNqGPZvGJL2ckJPlE0m7uptIqvfn
i7JVPp9W0VgSHchLzqguZL3PL95Yy6VClrl8nSQ7lJ1ZvA3VVytVnKQ4zamjAqawTkbwnGe9rWBX
jjEOK+LJFI8a1rGyeNSqW7W99sv7XLwcx30+3kzl/dT8ILOcisZNiGag/RHpGLEP7JaTfJ/MG3Pa
5BVWpQ2GNQkfDzIcSWnwCGfO9wzfStY78daoNglebBWanmRezPUqmjc4e8cS3ghf/WXeHTV9gzNc
BN5QqcKpmjfqdEyE94IzxyxrTiMTdS94Bksv2Z/BdWddG8V9ZXAS2hj8EPNCCDxZeUmLe21aFeOp
CdxB37DG9cZVKm4tbV9nrpS/W7iw6oYIhQvT4KYx8adr0nXtPt0x88/CyhIe/h97Z7YUN9pu6Xvp
c1VoHvpQKSknEpJMSLBPFMY2mudZV9+PqP3vNkk1RPXxrnCUqwxGSg3f8L5rPcuMH+X5Vg5P7LCN
xZhFjBtXUdjJ6m+/W8MEkYrbXLmPqoeU7a3e7mJpHQ7ALqZtzLUSmGhrxxBuIjpkZWa6RO45iobo
xut+hoWwMvMfksQ11b43YYRJ0y7JPZVWYQM06D6f2Oxs6ohsy21p4jvbsn/WjYe+ewj5VgI8VrVy
Rn8/mpfO8iT8ccqGGkXks3FexuqmdBV6X9oXMLsPszbLMurzKpGbVF95n94/XlWUD4FBzP0pjIKU
DbtOR600W2J/FRK8gNWAQimNf7uaRtW2sPNUMo5UDnu9VgjngACsXFROs/4r7+2sXtIw3QWdaBb7
pHpthFsxAfPPZBrcK+0uUHZ+vpb8g1pdWgAcgtOM3wTTSw3INAc5u41kIAPavclWQLufiIALVir2
f+oJLBrrHWB4bGq1vpviY6MufEiu7LSrCq+3nH4nGze5nSmPrOrmo49Oxrq3+s4VQ4CTjhZ4PZZt
H3LmqjF3c5/bpbgDbTI2vwNMu4AOwM7/8vU11k++Yt33yeF2Rhk33IXxc4HQCAgh1JrMlrobsmhL
o7CN+mIAiCIIob5LFY9khjz6Qnb2d5r4n6vG5SoDJnvzwcEcv2bWm02FoCFX5FOk7Ojyslrob9Kt
dvTddDW89lhHDzMIrmfVcCT6bBOCXjuedLv378UZNEplexlb0tE4lOFNqr4s/xNgh4myC02prHfS
3J5LzOd2Ma4sVuzn6baYd7FxCPPDHQgOCdtFl7NqVrcqczN4x7Fv3UR57kwuQcFv9DW2mVR6eE2t
FF/+jyk+WNR8LNp+6yk6h5ErjxvhpTxKzcEQHCnYQ93O9Ys/PfZdDzmlsuXpR6DeKyXaouagzmtB
vysVG86HLUoZ5kwGhPpumn6YdLzAMbTGSYiQUnY3PSh1ADcnUaBmV6wEcFambFdAGDS7n51aX4eK
nQUPjVa4fvci0UONhQQFE6bLablkE/vBLtmA+dHqg8zmOmYPH9nI4atktHXDmS7STScfKmUtD7Yu
3qrRqf4xOIF0HNJVOYNPEw6pDtuiutP8Wz8enKhfa/UvhbEtPMgdAMy2X/mDdpPXx0a7SIG/SQK2
4+Vd1bo/NMRiWvdSjNpN10Zb3AxI1sDQjS/0UjPjt4i0r8pKu5lDoDXrvG7sufKM9qcUrYzMZ1z3
FAMUYrjz6/WEolCvGTMTfCrqQ1bu/Gk7Jk7ZUdfrumOAET/TX8r0l6Y8yHbdO8K41hL636yZN/EE
ho25gGW+R/TyIzdznX+/yC9C6YXzOvNhpTrxSXjsREf6hf7AZPNSecrgWrgxE7ceD0kIQ9ju79vb
cWYL7PW85Q4TTboOt1Ps+cYaPBd6NbdKdlPqlI9tsqes6uGhnV1UZEAklGArOjdluh5WWgBcBnf9
Ierc0PD0jeXA4atW4Te4LsX3YG95xW3yQziihcskuz+NbrcdNohNmruOWqq+BT0XnsLvkLpHso42
1TmKOTsslBVW9m25j5/Aa/mr6R6/rfqUf7Hnu2pOLksb4607qUBwA+24NDz+bEoXrOWzxMrlU1zH
pttHcLPGqsdCzcRFtzByOslyYxHW6wi0ygXG55D9t091CjtRpd8CSn7Ek3/TiMkXc8aHtTD1Q+wH
2GpRStHbpbPz55nRNs4iAYHMKQ7TbhVocuEkeR/92xWlzgqXXYSxUGKBh1/NTEob+ZUZT+KJZFmq
z1p3EUPxqIo9m/z5RyvOxyG2vhgz4aty7u/GTGqVFC0RZXF4xs7l639IAVAJCVAjJ+mUpVDSV6Lh
ZOKGQlQ0MxJ4Ve5Q/x4VV5c2uXwbC+uQ53S+pIyxVOHLrfkbDNALww/EDEoWXbo3pFMQF6sRCRRc
nbG/jTTGjP0U/u704zz8lrJno9mL6UvfHauYKIhL3r/OpkdrvI9XKEGMGSIfjm8niZ1OW7HmlKjC
20bl8QzEoZdPq3qCy+UWrKTiXVRvc8MZUU51K4hVvDFDxMhr03kI051JWdlDlLGR9xQ0NixE7huX
zeSKeqFD6WotedOqcnuvcYNb856I1Ff/MXktnwuko8WePgrfR9fIq1zd7b8lT9mL9K3aS1v5+3Qv
8Lt2HABNIyMSaaPYQ+HwKw82s+Ql86kXNlO+VYybcbjP16ayKbOXPvk5ZQfizMQeGdBBjO/aYSs0
OZwFZppy02vnmOSL4jlz8uqGF3yWvajaScneoogTbNNokyuelazRZjBh5/DzoDcGvNDiQ/UtKe3s
20SZu1gZ1DslRjaGQDsdbeNb9PL5Wp2N7seHB/ULDfulAvJxNzK1qBnNtJtPoeQo1WbUN3F8Q4qC
NHq+5bKo5M9V3ZGjLS04G2gXD7b63cJUqrp9+ZAbL11xSy3enBfHIFVGVVr3ERwtN5w94GwB27fY
DspVc0q/Cc8LZvC2WbG4pkKQ2vq59d0B5ETmynf+eXqGtpRMHs4m7V597i/Sa3jKL4hylfvgptxw
QrvqEHoJP8D6niLRru3ixr/rPMPlHLf5pfyhXYhD8ZIcvtUqOTPcvyIKRG1FVVnSnUhyutKOOMFN
eGds0tIWIbU7gKO2ZQ1c40G/071yF37PEX6BRHKbbftKJZCJU7Kbb9oB6pd2UA6aa63wN6yTte40
XnCDTtzBVujVLjsY4UdMgYYXKl4p36m1iGf/xn8QkYhz7X6Jv+RtQA6nDQbcjO3qUOyGW2XTb/Rf
DaO1W3jyi/wU7xGea/c5pc+HCr3VM+9UXro41qA2DtNOo4YquXO+EelZ9b9K437qt5NyxtK11sYb
K/RimHAon1WMSHaY28ZJ/JY/JQf9WweugVtyyB6hUvDLKF1+gYHThY1ewIlZSWjx9VWYrKoCSJs7
DBurAXe8N/tDMYhU656baTdQw2R8f+k3xpq0m3amau8O4RrNSX+PDk56HH5pv/uDTDqkadf8JBOY
92pOXCpIQr+pdch1OPG8Mlk32lpub5MUNaZnLDa7FdqxXLXD3wu2p7L1GDypY06O2Hm+tvMtiCog
/jxN8nwFJp9nFrtwuE8osQYbvXtVI9ZTZ4UWcb+JqnWjwn1ZKc3dwNYE3kPr8IedAXhwXRROOzDU
2ei+En9FYZsm4kDXgvYdncgvdhFXZjFmSNwqS6cHm41Kv+eaE6pqdWYafjafss7AJjHwhvvRmNpJ
T78jTIxdm5yk+kaXuyPJAagUZUfgn1UmapR4leSLGftDRYrTYdpQdDqJ9NeuW3nYScCXdaF0kp6t
3JpcUcNJVha0NUbzi3nqb0/a+3kK4QwrA4vcLZjW19UIeO9KD3FoPo1Otql23e14M1wQVHqWOxx5
NbDLzBBnw103PpTJqoZERIn4UT6qDxPcsCNV8rg/xgjvqZgL7EfYCXuRBR9tJUMIgnP5c35EDrrS
fmTZStFsGPyEtaUFASJew7N9lA03a+/wrg29a8D3aJ0udscCiqBHv0Y8xq/Li343fev6jRI/BOrt
1LsKw/NxOpZ7+Vu9CbbZTYudPlhH+AeSteC2++moOsma2uoT33fH8H7Jfww35a3sDYxLyi3SwCq+
NXgkfaeJXQ1rUL2bIrK7D3N7HJMDuJQudtTjGK+o+KqgPzPXJ1qudwXjXmLKgaBmcG9Ww1F4XMbG
g3jk9EGTsgx/FI/018Rn5VVgjEz31ImNwPaBsTj0YdgQMcboR+WkO7pTrCQbtusN61tPxZ8sO8S6
vtYYpyxbeMxfrHhVNtBp7ORx4L0z7eo3F3oZajbzTn8OT1jEo4figa2QsCvvFyrj7z5fZk3rl3Uc
hJUqIUGDP2M3L3CGM1pJoIBku3st3PxQ3UXPlE125m23szb6Kf4dMD8Pu/omfdB+Tjv5kLxYCoVj
/DQUhfldGHfxo6LQVgZEwxbabqW9piyvKgKytL9v/L3Z3IKZF7yk2KX9Zhpvxv6+a48AjAPVi9AI
644AXlLyIpNBh+EBysfaataW4gjdZo7WUegNxooqhlqu9O8UrHUwnbGTNSst5mmxkycrtxdlARwk
d2qPZXeQ5c3UefKEO+uQNKtQB7K5EvIboTuk7Z3Q+qtEO1jRpQx2fmMbX0gA/+GdpVOBCElBoagj
AH2/3DM7IvR80L8nLOflHfk4kOgzaQQfOqou0arTvx4jEGMvpjZqH6jqrpvTcaFP8TAIycmnoLxq
I5MRs652hZj8mkyiKD9fkbwFRr0fJRbtNwJCS5IINDWvapZQW5W+C83kFDd+6cxT9qLJeXdUjKRe
Te1PNHA+CaBuELaFi9HZAf2DeSzPmVJ1pqs2k6k9NbTqJ2HdouNfkdPQelbQ/Pz8RK9vA1eeatBS
XRd1TcVx+f42VCMugjbOolM5WwWtnY7HVNdbh80OJFW5235+uDcjx5/XZTkeBGV6kosMgrit98dL
SiubyyaNTmY0D/u0mm7G2De9pAkbIADzz0pnRzXF+MYnc6bREpqGR2k4XxVqWu/7mj0jn4dA5xhL
oQ7bnLJeadyUGPw/P9M36fG7M12Q9joqCmYVro12dWUacLl+UivzWf7ecTxpYZGkD8KdutbO/hra
hFvc0y8Nz8Gu+K08MdTTFI2+p8kKsx7rlRotdnwEhp+xAMsZTVypuyXqW4k8IfLIhGRJoi0JqYEt
Rcz/5069VfuNdcrifSDtc2Bu1Z5VXpWuYoiU2BY1D+JqP7ua2dthupVar6tZRHi0PjHuCSBcs0Mu
U7y9F/zTwHI/dqPKpSbAQmTa85+KYEcvZEzfYxmA0dWjPAC2h1oBUx1NFJZLrOWYj55aRj80VsYK
kG0YOzWLQG1VDl9c4jfRy/UlxvtBW4d/qLZfjQFgE5b85FQ8z2V9k3cZOZlwuFZpyEQJ41SG8av/
AD4IJyBhdZWJJN35r7GVFFuaIscvbvjVFgLKvqIxrxPkQGDZ32z0P/afbIVDnVc2P8tyJNHFSe9U
dejXfvRTInrczh+nvtjEA+S0z497XQd+Oy5uqyUEnOzjt63NH8fNFaLa9SbKz70leETPwCUb49mO
dEBdciRTzNKbLxoqH156PiqqX1ZuVBKwU1+VEQSVpFVJqbIzYYe9Wxv7CScMmzxW83H2VVzCPxxs
eZGAo6I1xt58VU2AVabBJdK4rnH1TOQbC2zF/F1I3eOURl+tTK8LJPx4ighIG1gOLtPKVelGqRSR
4nYwnP05oeSWN6y1ZVo2n9+yt8ni/YOrEepGui/PCbLYa1txrEJTkyq9P5sHim6UXu3xIQStCutr
5vVn0bcy2fRGGzM9aqAhxQUYgd11zh+7aFvk+zg8CdZdOe5LzY19gi81XLxeqrly5pSt243OAES7
figbJw0cqYG46VjqpgFYGmFi2beSa7BRtPaB6uKUqOeN5buWRovakV7ZTtK1Hlkq4RiDrfKQPUgX
Y8SqC0V5Vd6y9uLr6SXBbEb6cuhK1Spg9dmvunZV0DJMbwvFbaPNmN3Ghje8beLxDpnCqkd6U3mV
4gbGOt632Ub018mw7g/5+qtE1OuuH7dy0cstmW9owT6YJVRRAOpLPPdZTOaVpfd39Pjs2ZLHVd/W
z+QP3YWU8z+/sR90iYQvWBp9Zh6j5WG9BlLkRjjkKU6EMz3JmG3g6EwA/lxF09B29Y3qkJtASaiH
vyy0gVsV5Vft5Y8fm1Ry8vqIdIFmYLxNS38MB2IwB+Ggjfk5FdRLGmVwXNXQX8VVXrltLMtOXLx2
RpF+8ck/vqUMwbKBOYUwF51El/fzctOBcY36sj5Pet3sWnMtoMXTQm2VSYHwRX3xH66yyRoAP4AO
rMFAZ/b+YEIrdv5QFxxsMM+VKG2aPMVqDiJxOBZCvmA6upS0AFpIaVl8sRD8h6OjPCVyieUHSzPj
2gAKXFIOc1KkzkIuWvQs4I3mwUHptMrRougw3QxVHNMEDC505p4/f8A+XmbLQnuoyIvnhf3q1cgr
q1EZkOlbY2pvACrI7GtEi/Gi0+3Rar4cpz5MaRyNshiJHouq/7qQbQ1ijcRPa85IK9oNhayh3YLu
DexO1i8KDPsVprQljQOv/+ef84MWFAk4n5JbTCEXVYoiv7/FIZ+GUA06YFk2IXKrSQlBD513564V
9nmt8BbLtKTH1hAwQyrmCoWoibN4qxOku5HKVPTaWfSMQdXPDX32L05vuc7vBnDMR5jZmO1p7Csf
4jHjMhUWLr54mqrWXAXj9Br2FeEPRdkAB6W7z2LAQLpOK9PC9cO+mk10FT61ESxOwmVUrzW7ws10
lnulcpK1tIOGh+KtjL841Q9PDHJVgEo6XBSFiNo38dcf4wHhy4M+5np5tkr023NDx8QqK2nly8nP
sEJR9vmV+TCBMgYAmeLtQBfN0uxqHLCarpFy7FnniWREJOXoVlK/S794B7VlZff++mOAZ2kN9ISg
NW7F+8dj0GqlaED+nivEaqApLPmbIo2nJpy3YRUVN7qKWi2YZprAalXudcJJbEtIlQPZx3fkPFhH
3NuJ58/Ie0ZD2/V6MtyWWqTsE/hltj4/qya0q7yO9TsrJAekmzvJm+Wf5NyzqfBfLKD8W06DailF
YTkdb61Ko9qdW+oqrSfUBiILlVYVdkLiFycry51YabkBM0z30hDBnFAd9Vuzv58NNyXK6ISsYNLa
4mhU7XTbRl8sTz/unGRi+5gXMPCwjYVk9f6SNRHAra5J4/PcZjGJQrSEe7EqHNIZCyjtlPyiuPV3
RCceGcwfwAsMditav8VWPCSy7yqj2j+psrWaa+oAtWzVHp5p9Yul0ZUl1eTHcpqcIu+XwU7vOqi1
kvOgs8w8OmtEs6+VoVfupBaITtC3QL5bHqfOL1ATlGyJCgqnCt1FsebdD7tKcEpSMxwBqjaF3Myb
kxk8jBXdZEaP0Vbt1lHaNDeqEOxbX5I3nz/6H2ZeHkT8ABAWEGUQdn+1ZVe6vBZCbegXXZcFRaW2
b+iwEWuIgN3Emm6n5tg5//6YDJPLqoMkVIbK9zd1kDV0ukDPT3Lc/iTt+XcWpk+pn2wz02cqpPsF
rsr7/JjSVUjyco9Y9XOwRVFnLePK+6MmilLLOljpUx45So5v+WxYYJTHSw69GvJyID1r2QE3Ulvt
Mh3lDgpNAkMJniEZEy5N5UZRQCzEL3Ei0wZnRmQ2jsJ+rSHvgqQLO5gRZMgvRosI+EUfC1xV+5qy
Hw4gub/r5YSy2IZk6yk7yeMtSRhs8Db+dGxTB7ZbnrDjZDt0aVJQ6uVjJr0MldvQxOu0rWp5VviK
+DcNqQ/CgqGunqmPerExn3LdGfJnRdkP2G3I3OxXzVEz3W6iH4bsh2ap7urdyoJ43o2vQnlKqJED
JMpHXNxk79wZ9aNPFU9/UlPVNZO7gBOuTxOVs8KDt1iP1GNvp9KZTFv4xthL2ysCIGN42Bl5qbKK
KGcsFkzqyCHXZA59fuc+zgXQ+ZaIctyhaDCvpZAw5Qlv0GXGSQXIPKFDClWk2wBxbTH0yReP5t+0
j/eDNIfjTbCYE4CMXFtgIy3LxIUcf+pUb5DvC93257uGNItUrFYaELyUcoH2bJg/rPLgcxML/xy2
z2G3a5RvivpbUn+PA4Wu8hiUv1PhEPogpVw1eZq7Ncq3rtj7Ip2YR8l8XIj6avwU9PKq7SybUC5S
5e8DSFstsUEj0ooe5ciQbP3uNISHQl4H5nNH0s1U/pKbejUrVDG4Q01H3Bdwp7YilnZ8svzdFAIa
wtMz6Npqgj1tUk8Zm3bbh4KrDPkKgAEyOnXoKKAMlOYoLyek+vWIJOioWXDRDcBC7URlkogAnS5g
lwFBUn5L2q9IKO1cOlrPI1sqUttsATk/QRt+8FwV2brn1Ceq2jVflTEyDb5IlfWCNsYWI1jwDXNK
QpsbiPp3DARkv861HV96JEtLRPh9XZ7i5JdKCzmRLaoCWxODtBU8WMF9VH8r9JOIbiZ8LlDw6PvK
Yr+LrQi5WxaffE5GtbZWse7Kb4ioEDOPYOPRUPDEdmtBc0zU6dSjq60p2/OlYOYj7cy2rBXVFrpp
3aP8Kp3H0KEPLqlIvJIbGb/CgjKHn+B25b1wT2+wf1H24Dqo0kfrggSY2h0YEVpbRcxB1QYNGzwo
9HxMlaKTmC+DfBEstyBDSObHOP3gdAl4olUVOnq3NuJNmq8tdsj+LkLMOHy3GgqTW5mcp8mLa29Y
PHmQo0YBOMXyx+N019ZI0XHJNeMTQSN05b51xbeRbi5a3CF0jMvwCxAWTT3QWFgMadPW8oOV7Hzy
eeVd0D4H5jadvxv9j5kn08TCYrLoWDrWXegmjGM8J/RGrXXRuaDkzXGPKp6hkF95f1ML5wR9VLJl
ZzbKuyRFPnCTdW5c3urIRfLmJVm6yqOdNNtculc5eaH81Uv3fXr2x3NMy7HRXCwjZr3VmdeL5DEP
D7l/q0hrOViH2U4lcia+SbpdnO6qbtnkK/MGjWQ+30n5nqCDXPUyjWjAJ+x8Sv/YpV627QpQketR
9crooU4wCJ6k7tjR/vefZF6PedxqlmuZN8jZM20DaAcYRIgYaqfTliy+KDepy2L/aiBZ6JLs9EQI
Q9hf3883fV60BaFc/WmmDRihME3j1jaA1XiTJJ7jOB22c6UPd2pbqXaTBTc5Mb+Ob/nhOhSppVSd
THU4IWc5kdHNVQmLYKNXSEzQM9QMpO8RINFZ/YMZ5w+tv3Rx5cJNDRENxCIHy5FstVk4rqsxoA7T
AwLpG6ap1BKTlRY+QRmQ7BJGP5rZHveJ6epVu4pSHdXnXKyTHoHW5yP5x00oKyN8h8tu0BJFrIHv
Lwl5g00shUJ6ln1xOOph71RK7sDJ622yhpmMeywtZvAydg30IDHovtqDf7gnnMDiElwckMse/Kr2
qnVSD6deS89s4dSboDxSE5i8slVfiX4a7bYFJ5TWlIjriUjoPJl/YR2n81TyoH9+LT4UQJczgZYj
0wSyDKQ/7y/FMKehlUInOc+p+C3QiFlJJvZdS3LJWgd5YzGuf37Et2XVuwdyOaSuiLSNRY1N4NU2
PM+UtJlllQJoM7SOWeTDqk2MnwqRtcdMDbBPdPJWr4kSN4vGd321vqtH+UFhMtxV5oSuT88eA7nm
r5lTzRIo71dtndiW/NsgUGyFB3r84iq9abvenzNeg4X/xdIfZdr1wjqa/SiZoipBDMfz0Ut5uO5H
EUyg3/WOROidW6YkccgBmyYdzW5sZcGRMJUkoOnY5WlPyo0lrSdR7NZyp9paBRUo6QLJC/xG98ii
tNamsThhshhJRtM260Yq9c1UoL0Kw+jnBNzxZoIxOEyy+MWnU69HiAVZT8EWKbSKmcO4WpE2U0nE
oTonZxlrhQ2q6WES4y/W928Uzesr+OdBru66H2gkTiU+cppGpN0xG5kXSXWJmoZ/qSa+PyOQAeik
FGRTiGB6Yz1X3V0+pqUXG2Ltpey7pUG+G0FX24SIukvvaSUiaHDmeFrSOJgZRhxMma5i8RPMTakG
mBNKwfAsh7urfLWU//gWLyV1mVqWqSzCxau3uIxMHYLOLJz0FnkTASKzWxHHZVvEtmzDkk2Lzrqg
C260cSnyBgFpePwdZFqD+cUtvCLOsKugmbDQNmVuJWtT4+o9bi3VJyy9EE5dla61VunXVctVFGZ1
W2gyVgW5nLwZbR75jytZmpQ7K2pZJOCWcAONRZiW0W+Jja/kjP94YoQ2L5wxqpugKt4PMHk55GTF
18KpssjXaYPhpICLZH2QOoxtWIDz9lvf+c7ocw+zUNiLVBNWxoRWqhfGBhJdeC6y8flfD0Ls5Rn1
uHsa9pZrNkpN2lQ8BWVwJvA2vyX9aaMr3Zrc02E/5/6WOLHaIY4iWI3qKK5UvmulN6W+JyzajQVS
aW4UeqWqmAuboGkz1gr6a26Fk1dNubgacUe8nfD/0FX+F42wP+7dB7rKQ5H8vgI6vv2N/8CMoapI
2O6WwRlDBTXP/xAdBcxRf0HZ0egnoqSl5suj9x+YsfkXVVGFTT8lUmwgoFf+m6siWH/RA6AgwNxM
/ZeA+X/DVXkrpv3fcQ8xM7VY5laK3qJFF+7ayCSjIyZhqxTPsnSvVHc5wFQCGe4neV/IgEa3ingq
yY/D9ezjudVvy8xtYm/eqSBrn6xkNeNBsHZdvi7KXUAz0h/t4BVZGdqSB9bkhcOw2MekHt7i/+rI
YVfvALeO0r7VFwOkNayDyR2Vm8pSbew3+gwAKGaSt4UOysdjWH8TSdIlyW+Nm6HtzQdBL50W65IU
77T8GEXfyWTV87tRPFjzpqnuyE/MMfeIaExN/SAll0Bl8wkzZFI3E+qh4NyPNmZEu7prqp0mfdVl
lN4Pu/91RamfcMupkerXDdRBJPTPDDPxTLLrs9YHkTMGqrFXZuO7MXbUDS26GYI3PBFurR0MZeqd
eKCX/8dTePz7Dr7DRr+fNZfTWNpEdBGQKlDUWSjaf0qm87wxS6VR53MSyhepk8yTFojRnmKLFsXP
g1n80Ev1MRNHge1kvZbFkhQ/JZ3ORUyXr5cePz+fZZJ+95yxduPxoqALegJ29tWatihMOZgUczjX
ci16XRlZXjOrz60yrbNY38kKCSAoZf6LOfM/4xLjEkPJ/5v69FDkwY8/MbNv3//fo5LyF+ViQENv
ck1V5G78B7FuML6wWkd8xdhDlZYb+Z9RSdL+QtyJQIrK4Bu7lNX6fyPW1b9AhS1AEaLR/x6x/gVr
9kpEyjjJEgHq66KSWrQf150NI4lignxH7XE0C+tGbYtma8WZ4OQxhkQtHfsNbLz8AdosrmpyzIuN
msvjdqqxxrHIqZ2uneHzhFI9u39cxn94sZYH9c8Hma0BC2wFWz0LGhBHVwvFbCQoM4iE9tEXw5oi
P6W9Sq+kIx3/xKsFNf17Zv05/u/gd/EPx7t+j9+Ot0weEOCBDFzvxcIeock8Bf0jeMbOTQcMVVnc
SF8NF8ti8PpjIY0wl3YgfS/jahse+iRl+nnYP5YG6utcsAo8BaEpwMiwhpPZgQMMYxMWo6yDZjea
fiVUdXf8/Nou1+7dScDa0Rkz6fpaONavx6yIZOTGt8ziImjCtGlkWXieKkxFAAq7J/K0WwRLWXeU
CZnH3oN+9PPDX228ubj0tNhlMrsukzLbP87vj36aoGrNLBVLrbvF2+kXaGw7eTSPithKt4Vm9Fg9
YnmvVM14G4/qM2HbXyFNPtxuEGws+DSVfY5BG3j5+h+nkLcJCahp0F5qWfaRoVPcaGtD/+J2Lx/k
/YXmKBqGCEymvGHXq95xjIdKCsf2UulKvZWjBOF+2Gnrmri2Lw51JeRaLqplYYSXeYvRg6OzfP+J
5rIfpEKdpsskNRrq4Da5FQok7WJiWrte1sKQlOEQdXYrPOsD9r4U+cQmIu3gyQ98OVtFSqp/4ZV6
X1b4+5yYjIhTEJGQyNrVdkSlnEPyRz1cdEX43iEJoKWUb+JRu4f7ZodR+VW3/eMFt3iHWU2ooEwB
A1y9XrI5q71eptOlGGMkPBjLnUAecC1kkfHFU/zhUNSMJInHF+ASGvxrmUpbaVOjpUV/STtMhuQ8
G85s9SFevObfcTC5jByKzbmpcLwFGHk1qedlFZehP3SXTsgzbzQsYed3Okz7WtNOxaSLrmTUhi0U
2Ve2/3/6kGyJl44iii40QO8fqrjtwlJN6vECIlrdgOkV4GsUqadq01d5gx8G/KUGJ5KvhHvIWlAv
7w81BghCLHKbL77q3xhN8iz1QWqPRgR6sFFePh+CPjyYHIz5k4IoYC6di/r+YEYpg+Pt/e6SjCWe
VZZ5RJODWt+UU1bezJGQ7bscefK/PiqMdbbojL3MMfLVfaznOaGAE4qXOcn8l2SAoBHVNGgjWdgI
3cL4nQTl9fNjLpft3RDEAoNqDiJaiQ8LnuL9J+Us1L63KvHSBxiurcFnL8EP2Pzro8gIl1kKs6LA
/3VVA8n7AQJa688XvQktl7zz1jaV0fc+P8qVK/TtReC6aWzGFl0aK5f3H8afCqUvtV6/xKV5yLAe
lQFOu7Y8phGG5tqVFJhnkL3jTZheRjHAITrBdyQwPWD5MF4+P51/eDmWlQJ1n4VCwhru/dlUSlgK
JHbrFxNxboP6eS5GR57z/59PvYgcTcZ18oev1alTYgDfoit2AbaBUGIAObiPDuZ5UF0FCYQtb6uf
0M+CX9gL/K+ksf/0If88+NWbUkhGamV1o19y66B2N4ZxG4Rf+Hk+HkKW2YHzgGrwXBDAv7+OvZLn
YirE7RNM7HSdznXmZQkJwcSJJ//6OeUh5cVnXYlEnf96fyhhyFQ1TDrrUg364CYy6AGk/uUXte03
rtf7l44N/RvKetFOsh97fxjJiOuIsr91Mc2+IH48LdrfwZCiJ/djWpmOX9AwtXXyO4EzpNm6bNvw
tcpTunaBNMbGqqhU9ZvYZRYlO18PEwcdArFgJJhGdt5KqPJ9QNaUpcwkatehlho+zs4kBfGktNNe
Lav+iKANxbqJkQChHQkmQycU4iaIKp6VRl2QgApIt1eziLKvBrqPgw6fH6wk2sKlpfC27fhjdaVJ
SUUJfDAueZMWbpn5Ck2LZnA/f/8+LGNpijN2s09AYbdINd9f5Zz0qlo2G+syLXz0hPDQ3vbbwpB3
shVReq3Uqb3pBrzSsZ8s8MMmzf6VMmwZkGilQf+hfqggKbzepczgRwHRC8FFI7d8O9IpcmQxSTbC
UORuEtKK/Pwjf7ywMB1F1u4i0zF1ev39R6Y8X2VS3SYXsrASx5jhLukZPobPj/LxwnKUpWRGRWyp
1169kPIo+WMsN8klZKZGZKKUGtEJFfSFodeOedDX+yCnPKpUI3qiICi/GBD+8fjLthQZEFvg68Yc
6Eo1nY08uRA/EN3+H/bOYzluJF3bt3Ji9lDAJBLA4t+ULzqRFEWxtUFQDiaR8P7qzwN1T7eqpEP+
mvV0TEd0xISUhbSfeU3Z9n8YFaSKpCDIkTiQb4ZxRODCKYynKrZe60ydQXOWReXzwf9KCtWIbJ2z
4Mds8I04luljBmV0QHOW57W+9CKzooI2lQ9pHCFzMdERhkCVr2U1Z4dqssQre+sXa02vlsIk1Rwb
3P75KoSlcEuDVYDCM+/HpAUW2RXN/uW1/uUotHwwWEPaiRzidEcNcxRUlceOKqqWmmM2jhelmb6m
IPbLUbhvA17tYKF4nI6SDdrLXV+pR9nC4hmGGPcm7TWv3LvfmVKn9+4Sy2HkZppAczgnp8N0Yd+G
fW+mj5OhfLQ/i+bacGvo1lHjrrtE3870Y+xVMIngQzFU8XWmA/1eInn92QzQAS7CcNw6Obqb3th/
88wO1OI4eGBcjDmfvlnKsPdidLDHcdt62maJQu4ohCsc9hZol5dX5hengI8BDb58zZKun36MPUa0
LsIufdQzzZzO46yPIcWWxrDARUy2WBth8Unn9l3ZT6+B4n4qr3IIYOGgaEbgyKqdp26FhiBWknc/
5lntbpk7AD1GaR1rE86TKq10PzmjdxiqztxV7uDeFH043Y+hmewiFcb/wVlAq2lpIFHAF+dzIan8
BIPO08cgM70jniAFlAiRv3IWlhn9afsQG3wfhxLbWazcB95Yt/2cPM7+oNahGtFBDCJ9TLSej3Ph
jq+M94tJBukLwwC7cES7qYScLjHNsprtWjePwdD/UXrICxSx7a4GS07HeXTkk9X2T71A+KsvhvRo
dSY0ebNvLp26UK+8pj9VZZY2PBEYYaa/YFzts6+PEw0mZMpbKvm2VSHu0jYXJEp6GwVNvGfXNx+Y
OOxeIgH6qowXbH5lvrLpf6pILr+Ctxw1PKoz5Ltnu74yWGfleO1SMvDpZFTtB8LT6DiYYH8GE36f
zmFDiFrnuwn7pk9t50wPoWF/zQN9W0ztPX4+wSsFs+990x92Bm/BUl9BbnDRCyPeOA/oisHPgYP2
Tx6v/VXUlemTbBpQhiGENuSAPB8BuqYGt70CH+heR35WPclqEi3KwTNCRFPmZDdV3oUfY6tdJJO8
zL2WXuw0q36A1IK4UCaBNke99aAFzlOYx8XF2xbrBuCcgGSeEE3uxtXcDvlDFRQgxAzHzW6bobHu
KLcBW0qAyj/YTemM0BQr9LrqIqo+RkkWf0aGSzxkukjhj88N+LmRNA30WzkDArLdsLrvByP/mOva
epz8ADFdt8PeZyWcEI1PwHzxs222M1DDWAWXxSjza6gj0WfsbHJeJTRwPjkzgu4FntJfoBNAtE6V
tj85vZ8gUiRH8ckKoupOzCbimGVOi2RVlibB7MxeQlPOiT+XgadR+BgIzh23WyBGQVA/GE0B7E+n
ZTCDEpqRoSviMv3DzHX4Z2rw3xYGLQwO0QstjK5/zrrTHgZ/4O8eRoDh65J0U8Hk4C+Nir/8Kjz5
xpSYBvGqww373nP9dwvDfYPGN6X77/4mPGBLdezfLQwLc9nF7wS0EX+MCPJ3GqvfS6g/nEyCFoxy
uDkXFQySR3GWBDSeKFu3dFswd6AJNdjcy9EB1efqThySrvGPeTPqvYzq4tbunfJClGG5yyY53zbO
2F92SmWwXfN9FMHF8YtKXQVYzz5Y1phfeTkxn8Q04SDqZr5MrNlEesttQoSHkX/EDqB+JYQ5zYWX
FJ94F5VNCuOU53kXTl8EU9QuQvyOeOcCC9pEOve3qe9/xlfAOP6wyLd/TtGPncslFvpn4v4aCbcl
KmABFbdzlkmnmyAdys59Z2s4j3E8+jw56FjlbqlBssbyuuwWt8Egs+ZXLvlffCQjkjcRXAe0bs/C
tNgvi9HXZvjOTRCORvI3usxCAQLOldMrr9pPQ7HJ/AVhRnF8eWXP5jNl3/RBr6sHY5DtLp7ks5ax
uTZG6y+nzf+zgeQs8fjJhNKrwqOFbQhtEjTf2cvlFaaMtJyqB+WZOx01R+rGO39ur/LK3FYYtGLf
snKdYx4pHFk/cEPfWYW9TqGah8/o1VFbW9dGc4iH9mLSt2YNNrcXRy0oh2Tv3C5+P7qIkehFa6i5
RC/gsu5Bl8XIxnW29cqLt/zY048BruAsgSfoRBKxs8jEH6dUxnamsG0bUNYywamNYW6v9NQW60QY
rxW5ftqNUBEXjWEKQHRL2Bmn+74ckHFLKVM8gJKU+zkcYdMaIxokOsyP5Tjg8W54QJbqV3fIaWrC
OWDkpQfKyQM+RZH9dGQvTUf4bjydnUdJKCpzpFXsUL9y2s4BUAxDFodKMA03+C2mt/yMH0oiVmnR
8IdP/9CFFhx2I1YHQQ9qr7SHIJSfbaChNKswAlsc1UC2mjCWq1o0OALomiS4y52tgYNdVz3/5j2A
1lvggYSFirlIF59doOVYZV2RhtH7JIyKdZi13VvPgvUSloDgLRgl296CKe0hIPPywGfZGjO/JISS
aI9/6dYsAKCTKWln7MakW79vBah7kP70qOA5D/ld1Uwfaqd/SLNpWntRYC7x06cWa5rBQYFNixAd
sO42HgifgIg9F225V539NbKcdkWt9lMBo1QsWXNJzo622su//CxU5pcTKZMekJMtOiaQM05/uQFG
VUTUZN9Xrn0d4oU2ZOWm8IObJsCIIRdrd3EONcQH6y/xjv9GKf/i2vxhFX4CgH3AWitp/gdH+//Z
dW2Xs8u/5i2I9eOX//fnn/07YJFAJJaKMlwuFmcp3/wNuvAXlBhAB5LIH/AWzpslrqEfDOJr0cLh
Cvg7WBFvFvYs/lrc6hIBBet3opWzW4DSEtmARy4hqU1Q2TlP+CIcVpPEMtv3aZcShteOzm7GPPHM
tUvxcL+whVfpGEVqO092/6nqajTwfbMB5OxI9T6s2uomGx19b03mvG/IH195L0/v/e8/EFQJ8GbJ
ewn1fXlPf7imBmC1Zk3N+H2VIlCE6sYFKlk+CGZdiVeuxNOL96+haJ/Q2aD4z3qdDtX23gAceG7f
T8aEWORQR9vIjNNXWtA/BYjL6w/qbul9cVx/koofYDUYNcyDR1Lobm9J6A0ajvsIuGENk7GCYNuV
0DTbkMcum/ybuTKuVZ1d1nGI8JcV5eTdat4i7u++0z4zbliB2qTTpHZeeK88uLGqT8tDGtHOLps4
3EOjdLHEwA3+hx3/i5Dte/v6n1d5mTLAs0TW3JbmIlBwNmUTkWE96SZ+9Dwj/uLxJtxSSmvWBFnk
5UkZQCyyLkaBSnknpnLfZ/M6mpS50S2GXzWCflmjayjgD67o022vouTPRf3v/fSvJfH5v5Oo/Vfy
3eTkUlr+wJ93kpDYjVPApbREy4nTxVH480oS5hvTWt6Sf6O5+H/+yqGE88b1XVTJuX9cIrAFSv/X
rSSsNwS0IAFoMgl0L2jq/gYIjJ/CSftnWxFuEQMRcxFZLS8ajJjTkwhII4DK09Xb2W8rtc+mlCdz
8Er5mLh0inZxF5rNuop6R+6kqMf3dp/5z/zi8Rj6BapsPSUOLGziTqDOLGduDfLFNLtslBM8uWGH
oE7bamCsfhIod08EPMAInPv+7Wh7TYX0tg0XmZjZ/9hmILDxSTEn5OWCKrzO/YBucj208WLwUBjF
muYgGrPKHMartrWcECvLzl5HHnydt0MfpoekN4OrVmbTTQSG6Vm4afWtKPHTJuwyn+d5oqlBg079
UQR55iDpmQ2oWmaxeZPAcPqjrXrvfZDrIdnH1D9wXU9jbGXkFKH2GQ7Ca1ZDpmc0lyPdPCOWZX2J
c20hMjcn+oPd0n9cmVPkUB1qZ42AstVX4caPG8xxLCgqT24s58sc2SV5NCi17RMre2uLGn3mbgjq
CzsWWu11kxv4vrrwB4IiTb/EqTJoZAsxXdSyJCQy+9aTeCJNTYaGNLW0tWu3KGuL2uj7DS3rJlm1
Ye5QxjHAr2zTzHHg0eRdyV2B5NF1USaYypRGZ38UTW7huyiz+g44Y7TQ7RCdTVtSs42pROauKrv1
39bKwawui3CIX1e6QeSGu8a0t4Yh6g9O4QafgAwqyIuOosLT6MF67qlW1+sopnq2UUtq08e8L4cQ
Hi0NyDIFpWzZeQvRqRKVv/J0N9/KBq96SkHTUB78VKTNKvIUFDtjyO1Dj86kvZHmgN9gYc3+e51j
YEctPPWidYDSusLF25oSmCR5Yuy7MUA5XQjDqy6qpoTjmrkmpmBVXlQQCwvUFrBg7kr70FZIco8i
gHlFauT32ziIW3TzkxoJwSCt7Xf+gHx6PrYxNMLZp9g9xv4qsXNnWkuHPQZgcWrQKG7696Oq8QP3
vBT5XSvotLyY4zzt1imZwXMWTaCtQwKFy8rvwno7Sb/Qa9sPFwaGdD29dXWJThAFL//amwup1mLw
/GlllyHF/zAzJH5YXjPPh7TC820lktp1D4WPngYMW6hPIJ4U8vGTsMaPOWaTf5SGjVWYaP2M+WlE
A5E4mHr+OxumnTnVwad6bvmbqg7ubzyV9fXs5CTJOFObh1b32DsNacGxdeS4tFBkjCYPKdr0TY1W
8ofXzbBrkQhoKf2lSJ4cYyzu3HVgckNgIlrV3yyKos46pZOtNhac+6WoTVayyhyjyOjOhO4HTxe5
WjtihB0Ol6ViMoWoH5s8yb5llCg/6qatMAary/BrW5ZoznMChxu3t+d0k5V0MdZdU2BRROMCfTUV
1FkHPduKP/gqsDFHdypprb0xNqM1LfeuW6vEimZqHCkSTwClU5TPLH82SclyFKXUsnkWI+7Gu8DX
p7JXoo1FvHZUj9JqKShV793AmG/JlweUiN1Y643pt9pccUY71IJ9g3wSoLxnHiVe2um+Rc8b76qM
4GtXzIU97CYj4mqSlImdwxQoWP1UsbkOnUjUGbJSNflEIkrA+XM5GDWC8qnX78JqzJCd65V4Ktwa
UXbfH5NHvy2CL0Vodk/EzsLYDGbS9HtpupCqsI1vH4Jxkgmq8r2Sh65s7XzrTMiN7EIj9fB1nqyo
5OYxnfQzP2fsjonUCdbEshEfx0Cg98uHd/exp6J4q0ujHw510c3OPspmq70XdcwOMYzJlbdUxEW4
ddsZuYIciIDaDUODoYhHZ+mLkcpmnXpVsEu1RG6rjO6C1MH726u6FNeQwtMKLf7ykNMUWrkhiqX1
nLCuBHqsnxtAlHUx6pSu3idjIa7mIr9OBxvOsA6PLmvvI2bpF9Mtha9tEE0IgVnDytLdjYrg5nGO
ddm/FZX5uSmTO9NFh8tJrQtVd3uniyG+hsMqlro99GrYOD4kX4rVQKPxcQgg4JfwUxP63k3tPuEM
9GVq8nejcjil5a637Gcruu3b6lqrCSH16eA08bFpMc+Lgu3Ua85DvrZQtxuTaaur+KnufWPTulV1
8OrhoctDjBDTZDw4Eon5PL/vtcHdVrnowPjXeezY6wyrVRNBfK/77OsES5gegEfAaJmJfGWNpMIQ
+heBk35wJyfetZkJnialyoCkhwFTd1DYt80qQ1x6ukjmUl2IxjEugP0+RErolSuaDeq9xWFQB7vQ
HNWpPqoIFYc49w8Yh+4yv79vyG97GVwEVsnlk2I7Mn6aexORocGbjvz5D2EdfWhSQWUjF+8ylVz0
XnzpK+dK9RPSZ/6Mp6M57ftqpKFh8teWkbiLs/Gza6T5VvdxE6wH1+qpnNEmy9GHzTUntW63hrB3
oLY5o/NlivNIlluXg4Vvns4hErvibYeG17rmyjERhFj4lTBV/OqpNqDNpOprIQN4etmhS+2DOfmP
ZbOAgeYYbVDtq8fZFGtTlm8bO9laCQ2N2dfXXEbINI462cZjihn5TJswzhF2K8j3W2uJZLL2c1LY
93Wl6V5xGteYbW88I9tVRfXQ2+kT9+maknp8NOjc9kvC17YFl0CCxLmogC7tiH3eVV5xWVXZs53F
H0Ykbj7XhWU9jHm861zE+VH2DEhjIKEa/njd0BfbpEGMNkcx3vXwtVcwqdW26Crk7w3DxmG8qz/7
Alps4fXW9WBZ06odn0SJKmaQyq8Mt0l9dRMnNfr5be8GKFaHxGjauk7xQHLisNr7xBsbuzS+zGgX
wOjbztkcXthlXb5rhEdsYs/rflzUem5FimJd7tynJjzdLOhwrrAlwiRmL/7o6n6+mlW0URVwpayC
q5NPd7YYdjpF6yC3Udr0WUPqKLc6L/d1fVNHfXSkgnSTz2g9Ge2xzvKAmU8+zUl8PaOtO4NrdMbo
xpDusZ3krdemGN7xysIj2MA1fme7WAXEA0rFMtrGwsMXAzGnReMyWk0KyWezau2NKEJ71Sp9aPE7
tA11PdXRpVLoPVv6Pgdk1XgohnKlRmZwa/PQuAEwA8uCcxWqQ1Cx2YIKqtUG2VnMRj/GCoHyunlP
lPGUoMsfxJ/z0r8S2V0y3RhdzXYu3nWTcyFDlh8XJqJAY53AF3WQ9neiebjtokcqI2vPqndhjdxo
8MUo2qsJabyuDcNruvOXZpvujAwUvT+F1IK/DpaDjq2wtlWsEFCO8QbhkSlxW7UR0ay7AyZh2zTv
zU2/DIXw5ccQo0wBmtLahw7iZCBeNpGSwa4fFB7SPNKB3GVNyM1sz59VNaFhqNx5Y9miW0010Yg5
t19yHJALmBObdO6IkXOBpIG+GdwG360636iM66RJnvQAo4NPQ5JmUOgJuNUzsTWyq8XzaBslXsTm
BChXkrR/9FoW6BjNpvfFQRHZGsIqJi9oW8SKDNNu6GT6Zo6NYFdP6MBr9RE9ASRaU5n5KR6HOEMk
TWti/1DIgSpK2BmAC1PegqbsEsReh0av+yQRWA5KLT7XbqqfLaFR66aDEZZb6YWyRj9F63EdwtUn
1srzpN5AXbUOruwRMg5GyZPYwhRb0VxqLktfY4cKa9W5IIPpvjK3qj/aMvSSjUxC9B7G0pd3aaT1
t8y14MyFJjojcGrQqDD9aohW4xjlj2bmxf2VMRJfvZVh0t564MtjMDq9eFfakeUD6A9EtolH3DHx
LhrLLxwtNLPGOoP8pREXgFiRo0S1Gn0+bFN6LT0yi6fhbhjspkGdv53e4sCOLxGwssBF51uPA5aT
o+nDy43otg8i5QdqxAGzC7OUgmfRt5fIMshseVGoxPgwzIVxQ2QyVZdqkmqrm8n7YtG6ljR5O+Sm
oOPPn75n1/+tM/wLMspLhYZ7xCZO6wzf/8C/i5/Sf4OeBcXKf3qyf3Vrgzc8CvTawHkteF6XJP+v
SoNvvaEKhzohlSUTAq2gCPFPpQF0swUynyoDIrVgc3+j0vDdT+2fQgPuAIKSJ/AdesMI6oHvOC00
hE4Rm9i5zly7pohQRDATuY66tO6eRtGWGYWEtFTtrqhAAd+aQA7kfej7aXog/wqm29oaSwc8Lb1l
X9MLULo/0B7BLiTDfgR1/rA271QRFI9A9Hz0nzWIFhJJlbjbIpahvBOxG4Y7mBJGjDpRnvu1IL43
irHZNQp1QZRzUtgx26qyu3sqFCapjm2Yt+hFNp8DszWQ7zeClFdvtHjtyJLJFYoEm3bwDRhahKJz
n6zOWcB6KdihjTkIlGygGWTX7hDyHKskAQ8yiJZQIu9y9H5l4sXNLk1cdW+AvcFsI+3LbGfavSWP
JviRTOxkMzFVmRFUvIxtUEcksj9so18UF087pX+uDTXFpU3FQqMed7o2lZH3NnPmpfBIorQGx1LX
gFPmMrjUyqqTzcvDnaEsl/EWpB4N++//A9p+Ol6YgMkTVivSVcr1ACu5jyBhwTsUwyfT1kQBc5tU
8WWRF1P2eQ4a66Evh+ZpGhq2wJQ042ta2KdlMH4Rd+0Cd6UnxX9I5+wXNZExp1GUE3s3qQlzSBiF
vcEx3oCxmzrDjDbSEGOjlQUNcVCVj1gRaC967WfYS9/rx1Pi0yXkoAi4zaD/OJqnMyNl3s1GFlI5
iFH0QlIiAS/+VuUKhwoVt4O5E6ERYv2GKLK6HCPpfDWtrNpYo2FLVKJKe352oh5gNFueRtWeokxc
5Svld+XMxYzc371onSF+N4TzFH52+7FBWxxC9eDm65eXmavj7Fs46FQqacRQY4S8cPotZurHUwJA
A8kr5P4/ziDP9FbGDlqzLw902rgQcunJgdBaSEpQWqBJnA7k5k7I7ggpscXe2Eo86KzJu0kLTFLW
uSbRIo3QZFMvj3p+aBiVI4MXEjJ+i1TwWSNQ+wMiijKmbgLvmtxIIa/hyCLEVCaoDy+P9dMXolBE
l4rjgmjQ0jE9/cII9Hlmq4yGUCizsUTLBEnJQzvlvX+BhKprX7YdwOjglXthgf2d7EbQO3StMZpB
pEggCH06LIBa39FNJAl8olkiKdCoWx2mhO15EDaP1lQ3u1bLktr43+Xz/4/riD4T5Gcw2NSkYWuc
t+VnWw9TYQuXYc15rtaWO4zXne+X3SqB5/j55dGWI3X6kcIDA0CRnmF5784+Evyz3c+zl0bYparu
UNeltw87x9kbYRbcNjBI0Zl1ZpyBxvGVLWR/h7OfDo4sBIV+ywPtTi/gbPAwVJWdVA77pwnHMo/W
KqAee9/UZDvPGcKtTQCBid+9990ZPcdYRfSnVlZvZFiAqxICWLgSTSvxeS8UCAlkINI+v556B+8l
M+/QaqhGQxJwZ4CWUlwturmY74aiGYt9yALru2LOSS7kYE0U8lGGrqb7sjUlWkahNOTdHPbJ/M1J
qtIdDmYj1aLLMnjm/L5KeqP/CjZ+jnB6GXry0nTyU3UthsQWNwmln+oOaKYc15EdFdgvDZkTeZfK
RNwF5SRr8HERHLJiwt+2EHo7YuJYT7toTuy5W3dWnmBhRcoj+2MgIi0wtU+9IHsfzxml7XiMZmsk
so0xpEideZzx1bQTBDB6N8ebXJWRJJH3utjwj2WWDSimR6YT31ByyVOMxwstDvwdUTDvYmMswn6N
4KmdfsryuA2v7KUGh2SlFXB1NKY0/OIm9lI/1Ud2rofRXDm6Y7Bp5x6lbrTuDANbr86zQ3ebVbYe
nVsMVcCBfssdmQ/1oSp1ZiSbwsEjyYb/LarYW3dOOBHBR1OPQVyUaMP/Ghg6QP+vHhQFVumWHjlB
EXvlJ8MtUZBAwx8pzgQJ/LjdBtZgNF+JbLx2401znH4NgizLLwwnJCahYJJWNmlEXkrMMaI5Rq/W
MkfoT6JNFUazQ9MVazv18+yDsGdSo1paxXBhd1IHhyEaNAWLCBbGMc57w7ghO4t4fQx0bpp35OBT
fkvsUn4DpOkH91FtDNjYdCUkoCfKAlHMm071iZqFGifzmqgwsZHzDALnsh+nptg5nT1RylcycS/8
FvlvvNVAiI7vKUKPhyjwQrUrYTbzuyyV4YdR6hQn4NjL64fE1PhAFoBiSZszI+rk/MnPDegr2N+C
a4FD5hdC7QercfL2qqns2JL7MqfjUm6CQcUzDKkIMZ/ZaJH+Rg5yvhyk3zv7sdEqOw4l78qI91Ob
dH504UeG61VbLw1E+uB5ju4eKevPU7eu6tSMj6PTGDFb17f0uFO2k5Vo6ZkmMler1qX4THOoE+ZF
0Ue91Kseic2Z4viYuQVGaigreM6qG1pJ7i0MPaDAOon0CEqxNNZLuZvi/mgo07715cTMkv5Vs/hk
15GFI6es4nIrQtDFGx3VChKUcglIzQEv+o+jDRJu51KD6m5Km17Y1Tz51nQtdUfdmvqW0VdrZQ8V
iP7Q7MerqfCseO8PnhVdW64fJY9elkSqu+5TXfoNRm5x0U5rNocYj2VitqH/Kaupsr0nUVVYZsx1
mo0Tj/HQQsvyxzCI3ze9SJKDFE05dBcaHII89spTTrTzx7yt7bf1lBlUnUzdesVdQUW7MTZZ43BT
UOCxRPbHRN7afugM7WOPOBuW+ai9zuwuPVPjpWvUThteG2FMJXochPg8teCsX3sQl+v4n+uaDAqc
CJct+QuoU+LEs/AszN1YGT6Cs9VER4WGRXNsdFFtRg80fDl6/SsPxM/jLVQ6uDm8DsTf51C8dKGG
d/0U7FQ4xIc8LppD4WEa4Ttc0vPsvAZkPH0Ll++zl5B8EQJkw0FsPX3wjVD2fTv4AW56WK6zG8fd
GPczvaOwufI738KFNvQ3hnReow2e5QTfh4bzAI7S5vKkLX32EnYFcUVmzyRoXdzEF4qrYlxPYxZe
mmZcfTAlbuQZBHmMcOraxY5ZD3qXVimeHLLIrVegIz/FrgSVvkn86kuoYODUTifCihwjoWUTfotp
5l6knWUf3YWO/nLocbq8BK4ef7cLMgDMqEe//2wUL45Sx53D6ltd6MxaqaqJp02REVfuKyfr6NWG
aei9sqfOUx00L4AhoDuzyBeRh52tsQwpFhVUg75VnLIef8o8V/vaNtNxR44+9EeVKMzH0HWdyU/D
qT36IVzqp9/9dGS3HfSwwOcQXp6rz4yurELfiZfAJ6Yb6uzLMULBH+tiYDbXFfkhnp9OtQgtvzzw
+RaXaONZEt1PhBsW1Ney8j+gnPCVmGwbiu3B6ROkWMMYwsXetzvrPud2jPcFptcriqX94lKGov3h
5eFPs4Zlm5t4bvAPzC6AHdI5Hd6wI9nBbPR2E64Dh8yxq4vIHuKbMCdQemV7/WIsCjsgT5c6DkiR
s5XO7HZ2UtLUHTF2cIVONZoKrqtuS5mO29/9LNDCy3ZiLy9Ks2ezmnVmD/dl0dyKIy9GpRcESFQY
9IVNZPtf8a47TUu+XxU8sEBXKVot+kpnmdeELROGRlG0b9LaP6a1oh8g8Di1yw5/Tj835QrArfPK
lfCLUQEpk5ZgIGLZ5CenKxf5DcGvIwxsgrL2rrDt4Sgl5DsbFdB3meGrtWX00LhentgzvCkfC5LR
Q7eXFgfEXBReTof1gTI42Bug7+zNykTJqx8I7O0JCxoaE5KOUWSE0dqa6cVus6zUxbqZTG9YBWad
Rq/5U/y0pSiNgKXjN9Ha5FU621JR14cRlWDMz1PLGNZll9XZY99VuHJMVdL+7pR/v6hIeAXgbFZ6
Ocs/nNW0hjBldw3tJ7/u610CEpFetzWsxaT0xqed/KWTiZ+9ckWcXstMOQj+RX0L1QxqPby+p8OK
virGuAqb/aBG9JEde7g382YAqNh1xoraDf7CL6/y6Z38fcRFfYpCCck2l+HZjjaVZTgd4d8+Gqyt
XevobU5Tfp/bbfmBTf1kizS/1200XkWEc3cvD35+I7KMFL04TpTkuJzOJWbGUphZJcN2PxUknSqD
yKaSonnIBGYrQw5CYDBKnLVTNb6yvmeMv+W7bbC/5N2oMy4J+LLdfljgMMqNKO7Hft930bxPfOx/
g1EHn+u5R2ksEUibD61a02NOtlnfDQcJcGqvQMhtvARTUbsD7tSFNjjIl+fkp33ONkKkiqVEeIer
5myfF6XkcWjraW9UI9IpblfujWZ+7jWqsy+P9NPsMxKoTsi2FO+hW5ydbzepNMzuedpnCVLbY26b
wIUa7DZS1/ijNeLmCpdEuTK8qH3Nh+5XH4ls4VKaZ3D6eqezX4gor8UcTHuqasR4bg/kycmi54C5
/fLyV57Zp7DSWPUuIglAIcHkYnF1OpYw0Eqg9WbtmYFmSwONdldbF3uolepYZUBCCpsGle1X0c0Y
TNa+bVK59s3afFfOk9zNWfVBaLtcRyRqYN4sDcJCxV9zAy32l3/r6YoQbcN8XmR0sSPh8FOIPv2p
rdYVA/npxk1g8F5kxijmj4aRAT/solC99Uqvudd0/wowTjSaf2tDcNVDaRMuJKnlOUU762ym1OCP
fea5M8qeXn/MjTK/c6v+WVlxv6eCkK2beAguciNpdy9/9+kD99fAHsEuMkUwyn9S7gDUpyT4KLyz
rfxLZqhBb2KvNhEldbwSZJ+Q/WNCu+j9y+OeXrfLuEtCtXDN4cawNZbL8YdLwLJVEXn1hGRl4tt7
iu72Ji9Ge5/FWBoEzZAd/4PxWGMONskVVb/T8crJGSn2UEp3Q6+59CB8X4NJEvt6Tj/F1mi+cr3+
6vPspQoeIBTN23l2lRhOCRLNr0zgs0XwNndrsjbwZy7d+qKk7Abn75WY4ZcjUq5FBxoBGu6x0w8s
WidIrMW+axDQZkAl2PuJsuHWCft0pUdRvKLZsezIf7LiPxeQdbMWBDHX+HmZOBNG34ylzYQKEGxR
jNMAvOZx08vJ/w+GAt8CY4C3Cgvbs8OBIgzhsx3OuxklxW0zTYa7KmAUblU4hsZvPQJ/fhe3I1yf
BaQN2/V0HltriCbhJ9YuHUb3qnFj/0pWNZ4jVOvuX96TP08hD+By9IhreQi9sz2pBynnIXXNHZRF
bxvEgVqZcLPfq6Z6zfn552MOFnIRW4LMTgp2Hmu0AfjS1JLmTiFnvXVFJzZ1lKI9idHZznRjsE0D
3l6//31k1MvKsURoep5OZSfjwez91twhOeQFYJNF8TCKwcmOxEX6tYft/AZnMyIhgILL0hTiQjo7
cnbQqT7uE3uXeEZXvbUKr5pWSd76UN7HunGqTRbbyCgDc3XDd9VQt1nyygf/Ypa5x6lo8r2L0OTZ
ByN1b0xzj+mZPRsN7TkgJHmJkH1FIQCXOtDbYk6z30qMlg2LcMf3lpvD2wWN53SWvTnTtjswaCU9
9PMJ348Rr93llHgAgpzJ/V/OzrM3biNs17+IAHv5un0l2ZYVF8lfCEuW2DuH7defa+QX53i5+y6h
EyRBgCCZneGUp9xlk4mx/vCRpI7BwadAxasJZeF0UBZXYECLW10U24+dmvY7bZQ0uMxtvlzfRJfW
VAZKbF/6JahMnY6kNNEgAAzji2cQjOt5Ko7kTcSIaTLtO0UipzD22Fwf9MLJhEWMvjjikpyKeWYb
gR+IrakxeJ3GcNPagLVFNSWHRsIwrw91fm/zyVQaCpA/eC/meyYyKOQq9ojLfJbp6zBSjM+9E/V3
/qCED6kOqu/6eBemxg4l7nMciQ2Z67xkdtEpfcx4egEwVpva4d4Msz9JNbSH6yPJ9P/0hSAClMwy
Jidt1mblAXpHfZKIcdqhuNg+qiIHtqemebzwsp8PQ+WBqh2dNOwTnbkup4c9I2AzLDUaNTRHuiaU
mNZ6oRs/r0/n/H6hrgKihiCJIhJvw+lGdMG+KyBbtZ2aYluBe423mygD/1FDkNqdjxoh9a1uFwPb
XXiSzreIhOpARdRpOlNEmiWKk6u0CMpN2g7NYmWXV8abS2/gTun0J+qI9sLevzQalUkalNgJorIw
u09y8gYNRrK2G4y8IuNyRLCF1lKvjTR1bqpodJoPjiir6yZysRR1qNAREJ6urI/pe5EFUyvlkbEU
87RXoTs3g13C+rWDfmE15weA0XjWKYwBegEWNZfZyrWs8wrVQy1W6dRjRUy4V7LCT1cZCML8g1HZ
+2BEusgfoxjPBj2dmkWqWoQtg5VCD/c6NB6YlaK6mboAb+iysBfO3GlNQVaWmRz3sgSEUWWea/q4
kUp7tzPb7aC1FsoD5fhVeKlvbUaBxT3jNdCXa/+oN7b1yD9VH7xd5Pjw23Byp3Clnm3VJiF0QroC
66cgHdbUU+PdSH8Xdf56Wtg1Z98RCAb6JBL7AR4DWMbp0g5e54N/MMpt39jjUxenZXhfVqKJbyBG
JvfXD/+lwbCL5MGjAsZJnB1+A8SaoUUmYVKZx7e+m+Rbr6BD2npN+fF5UW6UpQiLzenOPyFiJsKs
bLPcTlpY1QBxgw6ovF9IQfa+yn99eGLSKZ6ICTAN0hmzuyURtg8QjLMX0FLfkSW5P5LKizdtCH7/
+lDzl5yiCq8B4Bn2Bcn2HAyI2i7qTr4D9NRv2xu7sYHI6uZWyvUib2bE67KclmzQZirZHAiqObIa
TjFRytnM75bA1WOfFn2DGGQ13isW2wSeR90epp7+LlJu2q2jC38HAk7115TqIGgoGqjfrh3wA8/N
5ghbEvT8h9cCJRQK51KPGPzdbD8NXtLmmkMvH7PufJcPk5euK7MYtwESKgcbBYhdjY/RkuP42Sfg
f4fyKuGxIdO2ufZDG5uBAVIE2YvOGsH6ASo0a0hUYLamo9rWFB20duF9Pjs6ckwJM+RLkAmo89s9
GJQhTIp+a45p8hYZAocK4oVjUarNRzezHAqyP6IWsoE6jziMGBEra4z6bW9ayirNJP2sS6tjPjrJ
Qlhqcrv8G9ywmYjbKN+i946mzrxXGE1TBdEcAZHGVMzPsVOXa1X1+4Ujc2ntyNoIoWSKCLzv9I4L
jbHVdeH0W8eouptBT6odDBklRROwWsrWLu2Nd8MmjibAJIkX/rciY1itMKoyGLZ6pRsbz5qqVQVY
52tYRv4KVRj4AELkH73s5PUt0XRyetIf/HTQCM09TYvFsBWIbG7wo0hvuH7GraZn1e6DR04OBezU
ZO/T253HNRhhtblwKeX2+mj8QQMdD80Y7UfA+VH7rTDVYe+Tlj5fH/XCF3yHQdoEHESOZ53HEDcL
o9b6bWR1b4YoNARqc5fimjkulJwujwQqEkYpJZF3lOk/FTUzyylrWwbnLFKDw2Qr3CheA6+H/vnC
7TUPhdn8kon+f4eaRTWOHyq+mY/91nWT8i6Gq4uDJ0yItZ0YLXAwP7xXuiBeK3XRLwQ4M/AcF7oc
G2g6yEhq9Wyb0x1Tx27klGLqty1eEpJf1B89pLzuU2cYABVnSVes8qhBJ9+2ITLYmI/fq50/fFGR
67vloYiPo+eXmwTFSzrBJR1wUllVWViiC/cDrXbeOR5wNO7n390nefRMqoxbKBdvWp6OcMEcd+F6
mIfqci14ToFuANgkIZ+FQJOdwrD2+ORN5yQ3Jbfvzq19487tQmOrDaO2UGo4iy7leAixu+/JgTHX
NAJSVXKpdoxXQcZrWjrahjCjHZV/bSOd0mHzDRgC9wD+03JYkuu8cEMxPNkrkZhUSZBr/s8OF3gV
Cj8CyFbZQ/pJq7RO3Tc2fDinqCcX28hUfGmt1jI/XT/DF5eZxBLohGyXzREbk5b2Q6ey5dB0FBsy
Wve2gf2zsbMUXlDiLjUDLuxxtNJQGpLPNOKkcwH4rgHRONlaty2hBPrYIdjxK5VO6xtsiKFddWlt
7rB1t/90cd9tyjoKqo2imtVrMWoJHl1hiTF0h7TTtlOHqFiBjy42gTu4v68vzPmVw2YgSVS5LSnw
zVPipugyatEd1KmOpLScklLbWjVOL2vkdwx/IQY//wwyjqB3SCEIqeq5iw2HzbBL4G1bI4HcCmxl
eoKfwS3jtyGzVbSFC/XSeCY9SsxMOMLE46fbTSvTCXNPdAG6IOmgkqEAnX4vcB7IV42IPQBZfKdi
YdALS4peB0k+BWiU0YzZK9yatNSFGostNOVkP9Fe+6kGgK19PYjj9fXPd35HYWlOVYFskWmy104n
CIJudEc1HREDFM2r3mFtnuI98PP6KJr835yGSqfDzNaxMfu6t6Np3MIyxajGacNHrVbjitRG198q
o3GUT5pRaGCalU78BB5qbHIAuNsiaQwsVQua4td/0tkiE7uhIimXmXI4JdHTicPBA8tGnLDT/CZE
K4d0oAjRxx/JNLfXhzrbRJT1XdB1xPg8Wvb8ygzQxUeLvrZ2RdSJezBl5jbIIMmqY5VXEFHFsPBA
XhhQU1EOIpXzsCKbN0vCPhFtiJj8zm2s/E7lu/8wXDg9rhdan0LhKMPCS3f2KBBWSW8Fwm1aGazs
6WKSuaVtPsb6Di3o4oseBfaDaiTGW2DCQlll4EIpyqm0T24C4anZoYmUJX3Js3hEji5V2mhEyQbu
bIcR7HlGmnT6LsjD6imnifkZNWPxqDZtMa6TIYZBLmC41rFeLezu863EWsIMfWfacYZmEboT9sL0
7VHf0VKRnCbLa7ZIBItjkCE6vrCZzh5A5omDF0rn1D1oh832bWkgImxOpb6DdZ1v8GhTHljRtwyh
mo0Fre6Q9tqSMPilCdIzkPJDPLqANU8/r4Vqb89ThJxEOSrwPZWm31Rp41iPReCr7sJTe2EzAQPF
Wua9c3pWeB8MT7HMvjV2ZK/RxtTH4XaqXLT2NKP8zyj7eqcGSfqpg7iG8oFevF4/rWc3IhsFLCoU
LHoaRG1yMf6JMIJ48idRptpuspMMzyXHP04exlLXR5nBu1hGYgg2K5+RPhGAtlkgo4LVzOq8Q+Bm
UP2f1ZD3xyYy/ccmS7EuboVPhpeETRpu08kaynWBNtwvqs6OufBLLswXLUipR8VFSNYw+yEWmISm
pDe2G5LA+lGBNjt2KWaf1+d7fiVJoBG3A9QVgoX5w23Xg9vmZGa7tI7eTB1y0Ur1+LIgxrM73wUZ
f328C7Pi+UR4i0Ik4er8mBiJHXRkJ+aOaOElxA54YynuUt9GboWTV40PR0zgUT3jEaZ/e7pVGoUX
Y2obc2eOVoB/S1GuSMGag6e3ycJzdbZ+VBhg5DIXII4EhPJa+GdXtnlNagdPcRf1YLURzwIaZCOZ
cK81xVc/TrrN9fU7mxrjsSlxWzF4RmgSzcZz9Kh1plZje4b+dxVc3AbYP3qdZl2jvnV9sLM7jcEw
/0JcU5ZVgV+fDqY4mVk0caztRj0f/4Pp33zP0glYsjGFN2RnNOKLaVqIfC4MKmvH6C4T4GEGPbtI
M6HUMBmYIeDO8q7sPPXWLhxrz/Vqb3HvHhFngRL7oZlSeIPmyZakNMVHpOhxOtOmVFRlGlT7qYyi
t7gHkaGagO/WGWS8jTN07Y+UkvfHgua/g6LMZqJ3i4jWvOjaaWNqqpmwn7qhVw+mGurJqp+m4YGq
urlyrST4YDzwd0QqcOxUzgV9q9NpekERpB2S708wqKd6m4/1dEuhzEFdydH8zyBfAPcZsUVIXTpO
sVZhvSy4R8zigfefwFTB7dJQpZI+e5SpY7Vq2jBpNW/TfZt2DQ5BDDU4lZQ3SzTs+4wcwQMrX4i+
3nfOP9fC+9DkChR72F3SLOh09gLbYTfxA/cpGvyk/4SmiWo8hKlpTSs3sXSxHXKkwj43GhZJoy1c
Y9uVY9iv414LscIc9PAI20k5dLYvprc6yHW0VNTWzqNd0zja8AKAosUDLG9D7WFCPs5dl73q3PWY
l5YLr8Ps3mEuRMemQYuf5xBjS7nM/9w7FUpPilOkLGOp4xptiTaGf2emmNt7SfJZE/4Se3j2/P8d
kTNJ3CqZL/NmP1xw+EyKZT2h/SXWk6m0j4PSjrsWna0b2LDaoTFQD6KNxllt6/BjqIb34eH4kHaR
X3JeZrGOWiit2ae+/YTuhtjrbtFugtAbdkE4TLvrl8GM+uLIsfC7BaqgUqmWgdXp4mKzCBV7KO0n
u69TFL0tMdBN0mD7FnR/2k3ninTdqkL75HhF7h1ajttW743eW2HUUgT7679ndiP+/Tk07aQIOOHP
fN9C/jC7dNTsp4pY4ys88opW15junLDUVpMTqXsnhXF5fdDZQ/N3UBYchpUkR8zrB4OrII5QtvaT
T5F7bxdq/xwjoaetG78wP9Yb+J+xUMogdIZTbc428+jbRlPHif2EBnv8ox/JSnJ9jI9NUXxM2/zv
p5VFbeaFggaTO/20lWflaDCxlqndoaevIg+J1gE6U0lxjKxAWQeTyHa6FUQL+/f83pObyqQyRv+V
psRsjiHuMrrZWfaT0lP4HaIuPzhe5qygmQyrUhTbrq9/+5a25Io2g3TLGROwMyjcDPr39NpOZ2x1
IrLwp0t/mYPllN+6LPS0leEG2ndDFSo+8VaMNv6YGQRlVWZWzoa9lWgwRcs+uzVB/LPh+1LL9k1n
xFtDabslp9gLB456MdLdQPvo/ZP3nv7GqGgLar6D8Yvq2C/fT5Odhc6nRDXoG6LfEYk0VNDNZipX
VTCAuB0Cbx+XSD98dNNTRIVNQdxBq96e1+nbSG1EGHbuE7Xq8EZru+G+qTrl99hbSvaxOIfvAqhX
Al7Z8RIYMLtkSM1LAD+R/5TkaXvra5gS+6EVr/1RVX4g4Jes0PRcOtXnzwZBFbUV0m66YwQBpwsd
T4GTTnYX/ap1Q3lo4sR7Er5DXdIPTUG1Ugx/rq/opQGpCcoWC8qGZyALNysgIJlq/KtrrPGn7uvN
1oPbtleQhHgUrfp8fbiZqLfc7VIomyUFlqY7VFlOJ1imMR0Ixwl+VRFAnP+KLAGirgEFUG/RlEWA
rYytrZLqfxri51s0v8N2NTqtti9D1992dpPEMG0jke6svo27xzJvpoUlOb/OZTZHWmdLggWR5+lP
HJF9NCK/cZ/82iR7tgi84qGFJV8m/YuZCRcT8pgH5vrKnN/n5HfECxL2T94wN/ZUgMdNBtqmT2iK
RcesSPS7CXOhR1WJ6bVcH+v8rmNvEdsBiSJToQt7OkMlpZUfGlP8S3WieF1Ri95nNXKqeeUEt1h+
iIdREzAHkmZYeLrPZyl7vqhxUyMwpH3F6chlG/pNL8L01zQVELi1OMnXfZOH6irJzHDhtriw2RiN
0jpwJSoG9AROR1Py2BFI4CS/CsmxWOdtRUGgNPOsuoctlLdbmqbWuAlSP9C2KUQC5zeSvMOXEt1m
f2Xpvvqmitp1bseyqyj1pp4bf0taLNUWPsjZstCaoWDruJRWwWrO05uIDhUE0zZ8BiHmZetCIKRA
lDz6Wxe8x7cPfn0ZqdB3kHhm+l9zTjZ+yrXVo4D4nOl+ctfZSbp3s8zaKyzPqisU4zueGndGg3Pl
9YHP7hoQgKA1Ec8Ga2/Qcjj9HGE+oLuHtMjvmPfhd66n023XlcPXMq2G37GdLBF3L48HupE4nMrU
nJbW5g6V6iHRf/tNlh/01FN+dkOebnMhkPoLNDVdIMJcGhB7VZAAoGV4KmcTdPy0jyJ/MH+Paun+
nrrBvs8xPd6oqAZujM5cQgDM2wNwXTBawIiETgQ4QCrXpys6aXTIhaUr6JrWAvGjvmrJeJCcO9a+
h6irUYdp95yi7mMpKFKUbfEQNXbb/ocMcxXs4O0VXK15AtBnIXcmHmfsk2xOMtTeSa5o75/HNY0K
LKgdsu4FKaFQQQQKZzwiqSZtImfdD7lr+XduS8EnUNx0+mIiqYcMNrqJxlqJrdD7XAZ6RtkEQucG
B6Ks/9yWAimD3DHV5oD0Zp8fB9hwwLzyIVdvyJA16zBRDIwO9ahJVXYVLdhHZAwHYx2J0ki3LvX9
F4NYAYmlsiU67zstyh+SNGvscK1g1TPGW7s06qpaQayOv7uoWIyPaFs7T4A8VDqnZmQ+kZ/EyGyZ
XSC2MbLo4brJxvQ5bFsnwrHNcX/iehI2UuYsoGSAdEd4X+k1pYq2NPhP15ZKMoLMeYPIyrEIbCt6
wFtHPPht7Q8HZJCz/0AbhSMq6bYZbcYYGeaNgjDa7ai3+jcEvlrt15hNCGoWSZLFX7ouHm5tJxhx
iaNCmm5tQCfZ98YcVPWINETh9quJZlG/oWoT33nlgOKtGbiGWKFgjkIs7dgEgiy2CNDXMayvXpvM
V8kmKq0eNsjUFw9x0iM91mtRkt65st3D5/P875YjmnzXaMVoo8edmD9HF2mXTVSUSbP3x0C589GD
9NZRT6v5m12NodpvgemV4ABR8nSc8FCgkOzuBiiyj5MSq+ZLEtKdBdWN1tzOq/B5NyN/KpCVxzdG
FBu7HyNrCdt69ijSHQcIIIM9qe7//pj8k7HjuadGWamOL1wR2ESnvdhFZhvsZFaNyovhbGBnVxs1
6pOPllxQGQQXAMseWDmScrNHsbCxE0BE0/xj92pW73TRKMEGDQDta+t1xfe6o6gXrByAzN6+DREW
WULanpUOCDwoqAP+ohuFusLsGhmR/LIyrCLf2nGwg6+G27qPSq9NBGJZ/aVHjD2mlYD2ehyK7Duv
07jwUp+FXMhnUDt4R2mTgs3XPp0qLSdxSZ4J7zVorZkZbMoccfZVpziflXwq3bXVeOWSYfv8wpYM
EBnnYVnDH+a8wpe6VTuUtWo/j4pi76pprI6l7pZ7NB6GB8+q0Du4/gSas0uRfgE239LalwKXNFk7
vbBFit6N7wzec1BGznTrjGj9KPKNXkCbzAMKikB0uWhjSi9CvHNm46iKgl1lwzhUipBKHprum1UE
2ateCktbX5/T+SJC/JbxJNEL6Mi536w+mv4Y6b3/rBYFGvvN1N40mJ2uCZ/GddXVxcJ48xaQLSdH
YoY/CGxoKMCzjDl1I0R+vcJ79lIr/OrgWffFd8tx06l9e8QtwAnAJlEzyICBHsHl/YYVrhyuT/os
JX7/ESiDEEexc+Fln37JutNKMM+p95xVQq83qBNJewPH/R623XjTj665xRY7eemHwH/VUb/+klq5
ilh4hrjQ9d8yv7n+/hS6KQiDUDN25+uRC3WY2s57xmpL2Eev69B26MTkoqHcdzp3iVZNNwWWpl81
MQZfr49+vqWlGsn/G322EBaK8liQav5z1edo9jbuGKyN0F387Be3GbgDbkhZg5hztUZDH3o6HCw4
yn7/mV6t7eyptfY8jf2tHaE0f31el8azZRouRUdAEs2SpKJDOMrzRvd56C3jG/Jk7sYbx34Nb8r8
1VZ1tLCtLx1ZQL5Exhxa0mS5zv+8Px3ALGCVAbYgQW3d60MdPOUhrjEYLWBD8fG50Xun1ABPi87Y
bMckNRFhrUeMFXbOsC+End4WRuROK1jbXr7PU8v4fn3IC9tEV9GPgRMGaBIY2un0YEjjFB8X/rPi
awKcm80Ed2rCU74wtwungYHkRwNsB+dglvSVGYUMs5z850YtCySnfO/3ZJTK1o6Ef9BRzVpXhV9/
w3hjyR7+wheUWYYFVJYWFdWb0ykiCTpFZoU7iIZeqLdHXRp/FfSjpq06dNm0EDXM30xOPVhc6bNM
TZaMYxY12JHeKqkWKM/QifEMoCCLo0Gj2+GLXyKhr0sx6cDw/Mfr3/HCseCSh/5DZYxdelZ3Dk2b
CrPF8mJX8JK0RXcgVURPDLPnLUas1cLnvDQeNHCAXaRwjDnrFdMMrFNNHZVnxa6Ryx86TVqhjOlW
caP4zmQVlmy1L31GNCbpK5Cn0uGefUbaTrHn+5ryHFQTwGrXTvw1YrFxvs5DbDSuL+elYwFZBRQM
uRJJ3OwrYlkUNmXY+c+5Cc1piwBf9ahpA64q18e5tFuIO8j3IROwXWYn3utqfIYmx392skAcJ70f
t4m0mAAw59851ZQe63H6H5vo/9Xm9dKgQBxl8geU64zEDJ2w8JJGBC8KmcLaTGtgoH5uH8JQq3BU
EeanUo/i/UdnCmdSdqZpoCKnO0cB9n6nRr5qBy8iCpEpzCy0dgQInxbhvKC6wzLBg8ai++bm+rjn
X1JyNYmAqGtB1ZljuahY10MQOpyJpDXqVcWHICShZPR2fZzz7ckFSruf5fTYOfO6tC1iO0ORPHwZ
ese7M8ZsXMW9Yz+YurKEmbo0FIKy4NUhUdJr0k8vtCyIkljF4YWh+uxuVPT4W5h1FfFkkX74WrE5
5VwsgE4IYeaBcYCSWwPAgVl5Rv4pUxrlCAabo9CFd7iBFbvri3i+MxkOdLC8Q7nL5oQN08fzQ0Qi
ekGjytpEqCA/egrk+syLo9teMXQMuYolccJ5msUi0kGBykPrgjLffI4W/he5mRfRiwoSd29QdNkY
ZmZgepMYn6kwt9sC09sfIYWyrZcgynV9zpe+JqGFLIWxbSjCnX5NP6pGp0Km74XqXHfkmYzXppOn
D87U/Y+z4f968M8vbYJ0Ktng3jgL7NbToazC7azJrrKXZkiNaqtmUZHcA2RS9O9UqNqvQanb2Ihc
n9+lQamFcdBIJgltZi9FViYJNh1F8aJhj7lXg8L7Sl3IuBtxgjnAlPsgWpQZArnhT/YQURQ8gtNJ
5p491SbpzYtRO9bKUvWoX5V9027wYjPfYsrECy/++QeUryANKQp9UqlBRj7/RIiA0eI8EEP6oo76
hDBE4HzvIsRRGq2b9IXFvDAWOR06HiAK5Gs/G4swAmnDvkxeUAg1pm9jUpP++56fKUfMAYpv1z/d
2Wgyj5Nus+/F77OldGs9KHsjal8G1DqxNYRbpxGg8vgqRvf/MRaZGQgJWeqgGHa6ilgWlLY6ReLF
UNEjalU79be8icamb5RoqQVxds+QhFOblZkZtRXyxNPB0HAd68rXhxdvaJo7w8eXAGq/9WXo4mPn
xVsM8ZLj9bWUv//fuisyD7SvgBNTAFDptc3mV5Sun6dBrL+oiUr40jrSUl2nVriQ951/M8r5NJG4
rOGUQC45nZqXdDBn0C54aelR9KsBr6CbcPC7dp2ioLOwHeU6nU5KptiIk0Dt4DWaw+21xlJCDTb2
n9QSIO3D3PoO8yBeoweMMqSCqZcx+t42SPT8z/XlPKs2oCFoo9DIcccoA7KQ/MT/nDpjsJEuRk3v
jZKp/Tuqs/KWzGp8qGLTv0HGt/9TqkL5hrrBcANDyv2hZ2O/sNZzKi4VKkvKywKDB+sJUsA4/RFR
rgx+MVntKxThGgVmO5aGU5EIKupimNLdpJGqPSqeMZnfFTMLAcWNhnbIeqtOqBln+m9U2/34mKpa
oS68pWcIBqIt8jogqty5PCvzH2dEgD3b1NJfK8zKHnCyM34rIK0eqXjXGR6BqP8NVI+gHunWbYWX
koNAnKLdT1pQyGDC7H7UUzL8VG0VNuPC59NnO0f+OI4EslUyrADhcbpyWu2mbadN+qtat94nnDCC
R81SUhwhGtf40seTgvJjW3nOqqdcn2Hw5IThpqvL/tCaYY8ZErLj1sL3nD9V8keRCBMJkNVI1bzT
H+V0xIkdSumv05gOr1alFW9WSlXV5Ks96HhoLa2C3B//nh/qm4TD77BsDDNgG5wOOLhWhAPa4LzG
Ra3iB9jnLZLADqoiVdgEX4qmzNU7JxzVlZnGwt0UPNUP2NB1q8LQsj/5SDyzC/U2+5gVhcQ6UPqV
yToJkAXIYrYSblpIxL/m/0mE9VtJUFVcYdKAhIuTl4csrl+vb4f5fcxw9NYxPmSrkZDMa5W+J5pK
FHrwGvAIYC2IYSF0YOW2LlEQ7I28uzF7N1xY/fnl9T4o5H0q/A6M+nmw6Y1tWHYI2b4Cxk0wJw/N
PS0vbx1YhXYvvFLbD1ajHRscUReyvvN9BowBboeEzQKVmuNl+imsLEsoweuoxf1TKW1/wjgybk0x
JJvBDQ8fXF1g1qYhQWK8dnDzZxEYkZIaRXEco6+PVdjK6Ir8ZTAEPq9el/Ur6lrGsIL0tpRnWvPd
LaHqhD98WQNY8rwgrGkTLkJulLzWKUenyiVjz6t9bFps3r3N9UmerSmD0dpUQa/wOQkhTo9SWTs6
dggieQVaEeGVmbaFAruR6kcetcq2t0cUz64PeWF+1PGl+Bi4IGKJ2R2GDUxMo7zLXi0sdw6177q3
2ZTDr4iAsP7/DAUAVypayAvjdHYTftxlopbZa5hi5ph5moKgua5jNppQIFiY14WlRESJqI8ME33B
uZc2VUhEcZU6fwW9GK6xkzYOgmbUfhw75T4rpqViy8Xx4KaBfKEGcqapCeMx0WItKl6j2AqalVMW
VXtU9cG6Deq8UFZlaRoL0Mmzsw/WRZ4Ged2AD51/uiSkJ68kTvZqx/EA4aAqt3UR26taJABu1EZv
7yrTSnZS8WkpaLqwbXheDEgjMmxBI+v0W46wM2N4RvlrKIYiX4FhKQ5N1ccRne7MXmj4X1hbBiMt
4R4nlp9LSeV4Z6MZ0RSvU54Y28K0xRZI4bDvfCNY9yPuO9c36sXxeDklWYXi53xhM10XYZkNxauo
Y/tAQSLZTFOd3fNw5YeGZ36hHXC+mBi+4WLAn6Ry2lxltBqke1WmJa+T06sPVSCqDQXm8Z5C/hJ2
/DzkJIjC74vEGWIppazZPQp7NtEIltLXwK1Kd5VPerrDo9H+6TWIGbvjVGyqWK1ATnXGF7vHRqPp
pmqhhXi+wPwIqUKGLKbKh52FnFQlRzUeCw6nM8V7KynwQzVz448zlIi5ecVH0TqMhJAVAEFJlkM7
a3av+oboylaZ8tdmNH83omoPgcHDVU7OJiJV2l3fPuefE2gYnVjKkhjgqXMlK6F3IjF8Rbwaiel/
jtRJ2SWxFx1No3v9+EggCQk7aO4DLJ5FOBHavGOr1N2r3+vl3aR74bbvgmiXoVC0vz6U3Bf/RHnA
upBLAB0LhEGDgeTJy+ifVGWcmtSJlUx/C/LC3Jdao28bze1xsVR8/JRRDcpcK9iEfRR/V11Qf9eH
n8OR/o4vwWXceIYEU5+O3wPZ7Nuw1d6gPpjmtnUr/UdrtmKfBz3s5bFU79TAf1J93T2A4AaEY0/T
zsSb/YvaZkvX3+zqlb+Gagk9ILJ94oN5gkrrFsg0euhvutI5mybwoWDYuW88JL7h7hvflMbvjY95
blIv0cDkizz7EqhTc4TpjHNdzCun9mA4uR7kxhtuCSmujcX0Q48dZaEgNE8L/05RTpB4BBWBOZQv
ayli5rlmvLVgfo5aqmCT2HgZfop1He7U0dJXeYyZ0zgO06e4UT4bQ4JPudMeU7xn/wM/XQcL4dG8
Mc5vei/1896RrxK8z14ddxADhkym8WbrxW8M5v1DCMJ9xxv5JHCDqtHDscNp4+GS9YA3LjSRSADE
mghqrm/H2RH/+0N4IeBHUIkkfz7djWWVA0fWU/MNmGO0bbBuPkah6HZKZyrb60PNb2w5FqAvZkuB
ApbEvLQrei+CUm6GwUoxXLRTPRfHpr4Nfg1p0BynZoJk3GB1h34e5jeKT0Eb1M/z9V8hb8jTTedI
dRGV9xDICH+dTlgL3KK3QOxgAxc33o1wva9l3bsdWkSi+i+uETcGqCaSpS8uF3I+LluQfgRIxHNt
kdGPCyUxO6ipgxF9Lh184D4JqDBrvVLGtyZFbdhSouA3oog5fIYUVSlrwAxB4EeAMVenljd9Q7Nt
Ibq8cB1JAwiARWTYCBXMYc5eYoW2h99CsAKTqn4KBhEerVFxVyJxBhyx/eFmGKpm7SCnvuv0wYFl
15i345TrW4N29Y/rn+d8P7oAUYnH2ItQKOahdat7nd2qBb55CUz0A75Y/hc+Cu71ZrHEZjm7f971
fCHRMA4lOmN2CMu86BWlcbqA3tCYrUGXY7zWlVmwpLh3tucYCEIQew7KF8dd/vt/nhynr4axRikF
WrKfTckWm0NT36RtNJU42fHcr0D/tcGN0PuyWLj+3gHDJxuPwYk5ZZWTngoX7eng6HeGfTkZbDwf
qtW4w+8j1G/DtAzuo8ywhlXqOq0Kjh1g5AYDKtW70Xw/eoQxNRXrKg5snKyxTG1XOtrtZKyDRlyF
qStMBPMe39uoWOOY1JorUL12sa17z49+W0ilKV/tugzzGytGCHNViAhkJP6MIzG8NuR1Va58eKzR
sDaNwH3uoj5/DLPQxHppcmpDbJGPdLGEomA1wW2qMTB/vL7ZLnwXtABo2sHagc09v/yofmOINBha
sLJ5D445bp+fDLPK1iEqjL9IWofHBpOQJRbD2ZtLpAOTRIIgKAWQ8px+kc4qUt9sMh17T+hOzbGv
irFe911jaLdp2TnpDbyu/hYzqjLbVjRslh79WdSK+CrqZDSdZBcRHu0cJWRDSYOK1BvhqgUdhxWa
2UmDU3gH6rrwcvFsm8ESnf1s0oyJlBTCe0R5skR9OmlQ7YPWdApjmlbxp+hq3Eikt2Oo4zugI621
t2Ai7OxhshdOwIXZkiGgrMTTL6kj8hr45/SRyiWWl+i00sY6OjhtUCWHQNen4KFF4cK8K4jYs4W8
4Gxn0c+ncEYhnmXmIpsFeVpgilhQ1IxBC5vmqnUSu11rtaVlq6wPyrWC5/OnGrCNv/DOvNcCT447
2Rd4TclCBPUCPfl0tqPTFV5mGNBhWrVr85uB1Lep1yXyounPtkrpuhem0NqDOyRm1K4dF6jR3WBH
ufjk5D2hwI7sf9J3deImXwTGweFKq3Ug85mSiXLjeq25Dwms4RyWzSSx3VEWxCtox4HzJ0xSW2xM
Qnn16Bgk1uHaor/o33otp1nH49HBDTlpsT3ZmlmmRp/thILQJrWautxgHA+G9/oZnz8oQLdorbLr
+BuA5TluOCHWV8nR9J+9JzaW/t1L0YwZ/7s+yDy0oXMFrRUiHDwDWnTOPFNqgbI7U47IgJbUwb2m
K/XajIx6Q4rM0xUq6rbIJogjmlnsBC21mzoHR3b9R8xm+v4bEKMghgciIymap19ezfsAgG6JqkIW
WttK7TrcBaaURpC/pPE9eznfh5L5gixgEsLODZtKoeh+jUvkTve95FM/jMHtFGOeen1Cs0P0dxSi
dimxCmN7zvNTBi937QaxlKoIzV0Y+fE6wb1pp/Dw3AZ2Zt5inbgksX9pFd91orHlArU6BzbZvHqR
4/IlB770WqR5eoMzRIQTFf6Z1+c3u5je58cbwGsAAMcFoHb6wVw/U72Gc4lKVKxuQPAra82Jm01U
VtGdEuhLovOX1hMdFpltAeLn9jkdz/DxdpTmNLsa4twXvS0kK0Tz/w9n57UkJ7Kt4SciAm9uoVxX
te+WvSHkBpt4SJKnPx/aN6pqRVfo7JvZMYpRFpBm5frdVhYoD6y4nsPRLf6xh/C/h2T1ceFmXWCb
cj6oMJWbt8TS7aRP0dAORceWDwlHJzd298/v014Z+vQswG/Q1ZwPRVTYbE5dau6cUlN1SINIEeYE
OfALIcf2JnG87kq/6y9vlBEZjvA2jBgvvSKFmy+yhUa9k0kyb5IuXwgVM7090b3dranSr4qN+vD+
U/5lgjItGYttfkU7L5Z5Cg/NHfnKmKeUSeROdr6THoebm4trXM2LM3v9djwXeNOq1VqVzecvtNFn
2yyCWN9ZJCjvCqupN+zy9cZqym5NzV12vb802ziW1yrmvz0k++jayIc3AjJzPjKCJlVloyBOJIvF
hhifIeztGmuzwL9mlPCXVbiKylfTpFVhctlfD0Z/cK2CkJS8SUgSaeclysdJPJhpD/6pDdcMRv/2
aLDy1+qA7AfGPH+0Fb1LRnr6u2SdOK4CXoztWBzIFvj57zNlZdmB5nEwwbk7HynHwtfTi4qHSlVl
/uSOM7pPBnW7ESozWT6/P9rb94gJHccPBxCdNZyLz0ejr2xaRcBG3UBz3Gl2UEDcyIhTVFl51Esc
wN8f7+175E7FXsahzt4CZfN8vAH7/oU2tr0bU9052CWBAqm5tF9dP06f3x/qsl3DQljHgufDXIRf
cak7RsdFTnM22oQ7wQa7b+w47X640iuxKkkyr2v309znyc4ZCI6+dzvQaRHNoymm18YnqfxgSs/5
Z7dSXvVvTiwdGuyvL6lcDabqLT0FLFmTOHbakFOxSL7Prr2IjaOmRGxxsiU6yZuywrjCn/nLxwYa
graDC84aJ7b++R81NVhqY0BjcXZJwcWVY8Q3j1Vq+jvyt9vII/Arev8TvN2Kfu+ycCgATpDrXHzt
MlskZUgV7Ma+LnajmrLPsT9VN+iB9W3eav2dsOI4hNhaX9njL/uHfHxKASiJIGJsg1iXnD9r6g2W
qMaZFKW00VE8J84QTS3ROzn1MAJWaz6JilDozKncW32e9ad2aup9vczy1fbaGYBwMa/MyLfvH5EH
0NTqeYba45I7OJG5DqOkpjSy6/TkmP24LVRXnVLURfeN4z+9//b/Nhz0PXpEq90R2r/zV4Asj6Nu
xJJXw4T3pTXLwoxyfyoaGGjTsm1LOyj37w/5dnmvxFM8P8A6qKcvfQ/5mD7disTaWUVa9SFsXpLN
e1h1uwkV4rWsh8s2GB8ZqumKWHPpZ1u+5CkiEqY+SzhV+z7rNrbfzKHbj+bzPCwVep1p2DgL2mvg
O/GdHfQzLRwvEjNu5k7t1lee/W15vV5VaL3D9FtNRC8KNVH4xjxy6cLtWAz4EAWqiEhdTa+JxN5+
VsZhVmMwB5JG4+38swKsTlOZ4i2ZVSp9FRgdnNzSECdYvVrolP739z/pXx4LX5Lf4sk1k/sy46Iv
3CpJbTKdipl3nGKZd++ntf74/ih/mTg8DcfC6mVHku/FXG38IWmWSsdPsszt12FOSxEGhZSnsUKE
Fr4/2NsCEAoAJysrkYs+L/P8Daq2UPT4Y9w5+zT9lmqB840+a7LcYMaq9dvGGWZtn3V20VzZD//y
lHiBsh1yrq/RR+b5wIPhDWvFtl6LlvHkpHaHLQiAIDG9mv7h/Yf8yzRhrN+I9UrkvQQdfQODPvhn
nH4qFceUzXKTWw3mbgYwXeoV11yy/jreasDOZ2TxX57sve/O/ohgc+cWqC3K3C+PHgXLjd8W9saE
N7z9fzwfd/fVWmhV9158RMrazu0GZe8skbvbwCS7qi5iL6J30G/wdRqunSjrx/mjR8NGAwNxFWfC
loRBYl9A11ahUgAQH6uijk7nrqkG70XLZvT06If7re73HoCb19kgJQ1q341X9kilFEbsemUQlNRc
3XLezCd+EtgMGy6zau1Kns+nhdCnziHnbFdxBcTF3lTbaiYiofTUNSjkzedlKJ4aBjqWDKv3yPlQ
ad5ByQGg2eF73twnzTjv02VOt8NqMDfRNb0Ccb3ZdhhvFbnBfoKjCu/9fDwni2OtJg9hN5gd6b69
wGU+XJQx/KN24PcuwD0J/QKQOcSuiwcrbDF7zVSYe5ZmvhtmO98rfIK27OSf3p+xbx4JOuBKPFgZ
XVTclxHW+Jr1boLx0t4iTfKFSeMcyQZMrzh1vB2Fv5q+6brB6GuQ6vmLyxbPJFKtd/YGfidii87F
pGcdz+Xc+1f20TfTD/QRKJTlt+LRWB6dD7VYpT3M9eCvXgjFD9yd3UNcqWZjFLq8JuR/M/9WljQ0
uFX9sFK4Lh6r9OjD1lbr77PCxrwZyivCZM26ja3hVOpafKX9/PYtrhIPNupVTQL8dzErpmKEqto1
/t521bzFdXQ5xa19TWr9O9Dnzz2FIPc1TXDNuqVjhmvN+RucXI8ELizINhJTAje0jK6suhvyxbE8
CfLGTCbUzo4n71ghvFKTOMV4j0t5ah2JBHTLcKBHHnCG9F4Zyg57h6gsUHGFydyrbmcQgPe1HR04
b03SvYAo+Q/QnKxHJy7sknq4VB9IrhpPceGaL3LGFStMxso3IojaZhbKPHF+4BDVjBFh2/rd7Ovz
t1Savti0+LKeBgRb9sYzVUF7tjOD5Ugfi/2vsJsBfN5TsRW6Xqc/JdIkLDEwCU6+1+tpmG6RKVnz
Fm6T+zOgny8iM7XT17gr5TdhLilBBR4Nktukt+M2ZPOBNBM7Q3Jf94DPu1F42rRznTZbNsDkoiao
OIFmkRR67m1daSbGow/z9acca1Ht8Vf3AaZiwwgnZ17kTyshx3iTzKzGrbStTI5AVQ5GTVFX0g3f
lHY+i+Y4ApVSxLmQWIuDATpmWYAvSRdXeL4Uo3io+jJJt0mXOPEvy8bmY0vJ0dlRpmeWuBmaefEj
PxWt0UeZrXUtL88e6R1QiGbtDuO7QAQhfJU01naYyOTzTV0N8/xLNK3T0nyzgomNaFTq0xR7qBxD
5DNdsO9xxL8m8lsX0NlUpLvBGltxVXBPOpznUxE74cVArplssySvcbjDbFKQ2VCGmKgtO0iofpjU
+HdVWgVciDJi8/7ueLnAKeUp/VgQbCb0Vy4TdqelrxWEonwbu3N9HLz+WzyN1c71tXbnmfU1q6g3
Sw/TffYsjjOIYAgQLiEGLLDSckm9/JhYool3MjAxKFnmznS2deVY9mZJRSZvbLMxnRuvb/1h28Ov
PiFgHQOk+bAl9p6dZ8tuils93rZtp/uha+YG67Sv+vlz3adeGsJomPW7etSL+AVCM2mlVkVRe6/m
RD/KwbLaUEAhbVnEtngSFODTpyHxjHprttIcNq5X0K9wrAIQv8PhSCdOVRrxg5jqut/gIFnhw+Ml
1ECAGFX3pScHxNtlhZbihU727WtjyqF4KMiPuzW0pq3D9bj9rk/ZZG+7Ns+r+6BLDWsvBz01DmZu
Fv8Zdl44Vai3XK5C9os8eJSe2eDaNyVf+FLCjRBmwbsx+my6w4Fp2UqJ/O0FbnShn/itc/a9cPBN
/pjkWrLcDositCG2Wq/ewzX0yDqqCtK+D24BdQuMsZeP2VxV/l5pQV0S6j5bd0FtqOyntaDa5yYb
j5sCDCawtw5G1FqYj9jAp5HrkF0cukbeITIo0LCYn1vAwrk5yAxA+OC35ZLtsSBKDHJSksAbwky6
i3M0uZVqqCGCNnm0VK7PL661GD8HCjrjRMvMSPbN3ASg/75ZCgRiLWxPu3P96fP7E59L28XSAycB
hVobAqjrVxLF+dLr00zSavLrI+CxAWujpYvj7cjuZsGnWl0nQ4jAMuh2vifc13KO5/+ChG3hsakw
8wuLmoyusMf1oA4HGjvjYfGq7LvuV+l9UnOEbwXKlSnCG7SxtxkLIrFCnBAJyR7yWZnYHqdm9cAc
l3lUCd3swkZhA8n3QnP4OGmJbJ4INtPEzvFFXG8ReTpZVLWV1UFBkLqe3U6dZxThoPSlHiMdW515
V+NJXNxpIs+ybdUKf8qwlaxT/5Otenv54mqL73w2u7L+7vep5UWjbYz9jZ8lsFrGXLeUH7EfmOV9
oOLJ/5WhgmrYiNw+V/eDW9bGUY3FuBVwSPNdgIMdlpWQ96ws8kjk6b+C7HmRKptYhFOK+dMxX1Kn
EexnjopDFbdttsmWqV5CIwXz3OU0AO9tsw76e5hnVfzFdcXkhlg1452TjV6tdnliK3UXl0j6tqvG
bojizMqPcd9pIyenQLD0JLFhGkMT3xJv58AAghJDD+apk7I6qCCdiwink1G/UZXmxydcjYMnzRGp
X4R+N0v0BKbZKS1KO2/IPxSmZ36G+xuPKpIdq6+OEHWk3UaUg9A3Otx8tYnLpnA2Xu07WgSukdZu
1JuccmGFSZxPIA1K6gW7R3j2MkT9mOkPepXG3g9vsTTYOsqqxXbAbk3qISlLeflEyeJ8nNuqL17p
Oy8brTJyH0aIn/zoytJ4bsZkMm54/bratN6cfx5YP8nBQgCxcn48r9U2sbOYe0vPc+RHbo2Ws5kT
63PcW5kTpvGYbTg6rXaf9dWivlXwYI2HHutC9a0JeovPZJhzeT8XKS7I5EPOr8kIMB+Z+iA3BHkB
yw5TWR2S2qzTjZJNwjyOs9QhLN2PczMspVOVHypNxV9trRmsh2wwoKpludTTnds34uBITZmvMIBV
dttLP6Bj1Ex19hpbvcjNvSwJub0JOmb/GHYZwvd2Q+enENvFlpV6XYzZ+WXzh6Qy2AsGYKGVGRy4
YZDjowgvlGPukLRGGrtbZXe9HeU5zkXfvAX05pOMY1ujLEfwPp9S7EPsY7qkvrerjMK67TSvlwfV
4MF9lwatZ52WWBMG5KO8mQCl0wIWyuLPwdasR7P8CXw2BSf+LocyFbpxs9W91tuPrkrKBhZiOmMo
nmjZEtUrASG0ir5vvk4GRJpt3yN01GNwgB9T02T9JhXLkDxpo9V9tI0WB9wKzqfaK2nadRQ0aXYa
0diouw5OMM5sJafLthwM7YZuhkbZN01Uz+HYBgGG5Eqvxp2+BgjOkStF+hkeRFnf5VKMH9oqMLX/
qL6sKrQI+22OSLilEc65bvxM9DTXrrRfLksMnMhWuB/0m3yNlT90vs/mNtxore31I35zZbk3lhjd
R+GBzM34mPeGEQ1jp2kv1/b3y+2dYemKUNLAx8YD7OIqmygoBuncOMeCcrF68rulC1RES6T7YZlp
6t473YQgpMigHGw1DNNmLGEFu5k9a87yGMwDS8bHou4/R6kFUXRdTcMYxs5qxLfAuPwuocsXMhwk
nu+E2xv+rR14rQkncxyn4kpb+TeY/meluBLwVgCc7ut6Z9Yv7kY2d7FiBl4/+kafEJhs1WN5Y45G
0G0w9y8omOs++1ZWtf/BrpwWNpTwGu/Rt5XFHQDTqPhWq5JMXy81ht2GNfhz/Mz1Kk8XYixMK6Rm
F9ZW09jkP/XFkB/tujGcl8rGg893BmMIjSwg8t1tRnEta+Y3DeL88eBPrx16mK/wzC7DJ4MBElic
WNNRkkbS7MpK1+9Glzt0M3TVQ670ItgOMIWyMEjmGPNCvf/Sqaq2NqpKh6Pmqy82qM4vcmjQYmJi
MX2wx+mnD0n+Wq7zm8KBfgxMMBMeKKc2Lc3zCW2Dt3Zer+QRaZZqUCo3fV6HSd4ARYczE6qPsJLR
7z1dzvVuDZ8pb96f3G+XFEZsFIyUpb97Aeuf/wEp2WMKChq7+nGg2/kB+GrYtuS/WZzgHDlzIqhd
3x/RuLyo4EtA5h5eD4h/IMRddh141KHxtco9QvPIdcgXTQ3dcOJycfIaK/fvyUQTeoQQwT9qJk0Q
FXbK9JbIGL0iNkMsCQPvCY33IkKUSuWEYZLr56REOZiLzXLMzIgKtrx3+X/NfVeCTl15hssGtEtb
a73x/6/Zzf3//K3hlecVCAb9Y9L78qahIHqgAx/cdi061rGTeMGTnnmthfJ2VNqvv31/1vasf7lu
A2tErz/S+G3QUjj7Lu8CeailN/mPSanK9LUIrMG/9Y3MvAYz/56JZ4sKvGu19OcxuFoiUj1/YoRT
Gl2hRpz6Qg9ufelDEx+IBU2eMgDRR61tZRPmrYXdk9E3jvmQFm3v7OxExVWIQ4M+Hfh42b3K86mr
QtV2TrmfhVl+nhOT+EUrb8j8435T/dfzjNauKeImuKJ4ezPzEIHDhYTYwMxbBVrnD5H0fTqaeqUd
PXfcqQDet3QG9YuzxHnkLEy2ykhHFMeO80s5S3ylsWe9We0BGjQ4OdwWOE/e2OOYU9ZUy7wUp2mx
WmOTBom8LYfWpU9D6SFw9i8KUh0R4bYvHo3SlpPf6R/NaXHmKG4KgdMrwtxka3oUuHE0LSIW332E
FnfKi/16VyxcOaMap4p+DlOoaag/2aM7Fdqjbw6PkrC4WwU3cg5n2461Lfx2YlbCitiKn7aj2dxE
Z+WSjDEY7rDNWitNTmBVgXmCNC/9UPVFoyHW5aqco0eSrh/RrAqQbTvI7Im/w0Nb31/ZL9bFdD71
+GyQtejxwq3kH+dfrZJLQEtMz0/STeYltBAtH41+kff0zus9fYD8FICKh7qR/Gxm3zgS5zl8e/9H
XM6cVYvFJR79ED4nkJcufkNQN1kSu+N0qjowoJsyphYJWeNGfgTNo6tpWbmrb2yjk9ZOc2o9O9lZ
rZe7f/4ZYOGopW02Ah8CwvmrmJdFGn6ZDqfCg5mNoBexwNjoxhw5ZiqMMPWzYeskhXY3zaIMsfCs
r0zi322VP78GbwLfFXjtHFwr5fHiTXRBSjMuS9uTjJfE36dDMCxhP/mdf7MMIzRT+OhTe8sVq/tu
tzCdt8K16/timMcOD7+p9Y5tmSSkBE3wUXdjl03dpkNTWAxwZ00FRXbSx3xHwnd/Wy96NRNtAeHx
OMnaP1V2HM+h5pXNsQ+STnI5gtHu7rB51PYkwo/VFZTqskXO44K/rw/K4QrH8+JqLw3TWhI0YyfN
d3/Muq9NmzwtPqXt0NhXqts3aPg6Fv0DqAV8XxC/i7HyfPDLjPsd8hztx0zkqx3GpcicLQ7v2b4Z
6YqGWWd59a6rBvFBxrhBLJkYv9CRm+CzX197l9XBqs0HV2HqwzehRLmoFBUNTdmpvDtpEF+zaBhQ
bVRV0Q6R7tDCjMw+W4IrZ+tvjsH5DFtdoKhKmN9sHpflNtuJq8/tMJ6ylTRwcp2ysQ4Y6/XTQRaD
OYV23YopO/W6lmgvirje5qG19WVTqHIoP2OMJ8XngEbHQ5YGWrKtENqcuNmZHq3Rzhh/2pUp553n
LmW8z+nbD+HiJl62qYoiJ1ELU3DOLKvKpHNPtGQhnxDMcOhyrx0+awhitJy0E2HW0TSxVYdliSHW
NQL1m54Srx6GFc7pKBZWAufFZGhkrNlVMtUnYM3hXqWOnkA26ZvyYABL+uEQF0ay6ZwecVI1Ds2P
pSUJeGfkqGoiv2d+HlFf6JsMlkcWNbmbfkR8UqvDvBhavmmUad1MTjxeiwl5w9rih+MsxA0D98cV
j7u4LQ0VqH8q6+7keUzeh77mUL/LUhrDhqHq8tQWhnOvL50T7zUTl9wHRG9FH42WW8y7uSoy79P7
m+Zf1hVEFhrFcHeAm+kVn++aZqcrv4ACwa5pNafZnSBPYrz+aBj1w9j66aNEPPNIeW/edI7T5qHe
zFazcljnT0kHW/LKDP/LqkKDilkCRNKVtnfxaedUxFKOpXXq6SHT6llcGXpGteztFpB/0cGer4z4
hikPz3IlzAKQrrx8FvT5K6jHqTRiTR9OFgJfVC+NV82RNYhM3/AxRVOFnS3N/tmAtz9g9UiHdaPR
LoJoU5SWc+WLvH0BPD4/wuWjcKW+/DXSs+NEb9zu5PSem92UC8jXRk/syf2Okj1rNmgzbe3m/Wmw
vtU/thUqBFhG0IXXFYUQ5jLigZz2mc3SBR1wFf55hhqXV021g0NFkXXXxD5/GQ0UxgM354pNzXJR
apJFXNkzECWKAGOptkuJ5WqkzGA8WqLM/3v/0S7ATh7NQAkBtRwgl0X3ewH8cYkrlDs5TbHY22VY
OtqGwCJgkZp1pdH99pmYOjBfuIOgsIFRfT6JmsCZvRhe/TbDAEPeTQbJBJ/kCJJ9ULYfx1f6LpcX
+RXe4dKBbnS9xaNRXevpPx5L6cS1xU7uotZDZ4LGn3CBgtvhGCPVBdJr5V5qyZTcCIMarIvwmR2n
TTDG5Xdt5blsAXnSIowlM2vaChuta7vpqmQBObUbIlkxvmibPPQnrTaN/fvf5HIf5NeD4v/2DLBX
n7rf1lR//vqJ9rVnL+5TH7h4P7AR5PQR7UAggU3vltoVX7UR4c0S5757QBZZPoumkZ8b28z7K1Xb
+mX+mPvrb1mt8uATwOwDEL+oG0elO1Vd2elzlXi9ESZ24kZpORtfZZd6L+k8ezQcg/IKBeRimTPq
Kubgf6w4gJFLWKTKB2oEOU1Pvqzin/GYitdY85flu1YR7LMpJ1uqKwqwv7x1xvTx6zSwp+AQutjo
KgGlhu68/qT4NsFNM0PCPjV2XfkirOLS9Gn8i8Ldx30iagKlZrdsvmgc8stGBTLpSJsY9Omau8vF
9WF9E6sP2brZIchwL9WgzWLH5Tz185NeLNvBK5UbMTlupJnbTjQT+3MkmoWdiAZ4ZR1S2E/dteJy
/cR/TAF2P0x6OJexCFqNmS9t6goPc8tCxcZT1RpJFprNlLn7rtEW7TN5H/rjMlSy2mbd1E1Rn6o+
/RDDAhHHCi2CXhyttKiNEFa5IzYJsl79Gnz9G58+/4FsFHR2AY+5ovNDz1d7V3ekiemDC9egNZb8
iNwiQD4rWgILQ5nqQru1O4WdM232IK1CY1w8I8o7ejVPui+DadfBAABzgkFlc8RVVlm9mJWV9KeY
TJebpebU/a+DCoKuudXo/MPaQ1q7E3ki47Abyfig3VfFZjxHht0NL2Im4gsUXzWZvymbBqvgjZlo
xsEQypG72VCBeIiDqil2WpBgqD02/qSe/LZzaYZo2E1su4laaJuXiaMd6zhzughtn3x1JkSQ23Ii
AMaMUqHy4R6A3rSfmsJMlApLLZcE9PSzcjaVaul9uWncjAdzJrFRQ0usPfOrys/0nID1JR+U4BYS
fqiQ9UKJ49jO99D0bfEY1xXC02vlxLqKLr4Vzitcg3EepBt/eVNptBpGnD0YT7KV022F9yb9BqWw
oc5J+4uwqV7T9zBxloRsjvHGnCXOA1gQg6iREf36/lZ70VdhaiOKA3ShssNu3LhUdA21tLGxsNvn
YYkfJOlsh4DOcyTLnkZHFRf/+XYVH4wprq/sNn8dmL4kPTGWOPvJ+ZTVpN2YRdV0z3NgpwegMhF6
FXQ6/rV4zH2lfe65LIiwI3b88P4zX1Z060OzuXJJgoqGt8IlNT9tSuYC6T3PjfTSYNO3Ux7QP4Yb
GyGtKSJ3iEvrNZsML1r0JnuWZJV+KoP8Whbh23cArZAfY0JjpLl2ydPXAEo7TBbG59FjphP0aoZG
KdStmFS31+02+5brBBiVg6t9fP8VXBxqvAG6IL+Za/TOYTZfXDTKxgRYFejdfSOe813pTKm6zfIu
tzekwCpUoLgrhnVTB1c3099Pdb4AeFbcj5Bh4iYDTe/8y+sZbLwu6MtnuQI1NKuttlxvL0o3Stoy
K9exxkdPhATl6Xh6B3a1vMyzw3VrUIGVp5tMm3N5K7UJUIHLkIyfSKFK5v9mCEwq/6VQKco7BTUF
JDMXMt0PiRmQdRzIuLydmzFtQz8tTBW6zTynoImdAUhdVN2plgnBXmXPKtwOEzCN8HNTRULXZ6SO
APzwWzIDuwXTi6fuLl4Q/+/o1tbTjpaKludh3BZj/0phVj+6llq+xuyA8ZNTt627nyF7VFt41kuA
DELP+33vZXYbLYNL7mTqjrr3YxmQLhCHajTxEbvnks1h6CT/rZXm7mPsJ+K2ygFe90oETh/VpmaO
vCpe2HDshrYnR5Rm6bjxJmTekehNF2YAsFX7An097x+r2B/ESc5ObkUmzGLQ1NqZYqPCOUNkoMGz
mIud183+M8oQrw69NO4+FZAauIT2+TJ/cVzhfF2v8j5ks7F/hHJTufsxm0QOzNmlmBHISXaQV3V5
8EWlyY/SVt2hyOYcHpVrddqtlJR4od9IlW7dHNiXY6qaoHFEgdHb+c9OgqpupoKEv2qfqNZuv/oy
8dzHVai0PEJz1owbqIBOn0Yq8JJtT0VkRVRx1tIeiCzR73J24LzdLXLp7E2HP4ofLZ5iSc91Yw1f
OteQ9S36z5L+BhTAX4jN/MdKCvnRrNXshyYEhmqD5VITbEwB6UGfSrPcLGUSHOAjcUmKdAEKGQVp
CmcBvZh/TNssVntH+vXXOqjBg6W/5J+4VpYBRhUrjcctraqNkPJDdNjD1dPzzzXS92DfLE2jSCFp
4dR1td8HyFWcNI46JWU+bh27C8obZc0lwV9GNX1vS5EUG3wT6kaxaU7+h56Lp3U7JmL00JWlWhvW
hNZ44tCWuYkpuGtPJ8MTnv0yIA+DK6Do2WUbWwSuemAilOJbb1Lm3MezWcsbzQkW/K81LW/23qgN
ArKhLMSJLsPgvCI9SabbpdWdPpywEvyxLIoAsVk2BMdLE0OqAqw2a1M8PAi62hIn0+yFJ23jVYNN
syQ7Fx//GwhP1WDu1qKGikp4+odZa3xwRcNtYtQzsVPvch9Gh7gXtZDkfTgp3duICI7+abLrvHw0
l1E5eL9ghnWF9f52k0TSAmZOEU7/jm7e+UYFuxcWiJsNz5BezA0EOH+bN6l+q/Q6JS5rLI4NmMW/
HsgsuvVej3Z17Z5eBhbTnIa9gWqL9DqAFiHK7NXP/fpH4PU0qWvWs3Gikx0/VANemFd4iG8PJMdB
xMqNA3yRbs9Fg1r4em8tqeU8MZkXwwhHbJ8s8tlYoEg+MxcfhViJ6R7WICquTZ8V2TWz0b8czhh7
GXAhiZdYhaDrb/zj7uf2YoF0mmXP1axTGuHzUzz04FI3tmjjF2vS7YNjqezgDov3hCdVv9WGTLty
A724fnE+siiJs1np6pzNl7E2c97NZWDU4rl0MAdMomLIVLJnfWF6lEBj1W8co3P/0Svv96g4mq0B
JXSx/8eV++PRS0Hv1i6X5tnT9fSpNrz01xBXywFWffmg9+As/16MEraO0/cqguVye2m3iDXfqqOo
6ufeS6qKiMK5mLfQveywI0TS2xC+7vv3qpUfq0TL9+DK2FumVHN3HQqex/eLkrezz9UBZuj9MPlo
yqzr8Y/Hb3CkxzXXaJ5lV5df+6Fpb4XC7hU35+ZUAODMkUjYFeSsjVdW3V+WOjUJon/aCsTXvqmH
PE7pcm7rZ2vs8/tptPQN+VDjt5nmcqhKh7ttPuTP7z/v20nmUADx6ulyGRa2OufPWxqt1tWqyZ+n
ER5mk+WcgpokOzmcs2YHVATD8P0Rfz/HRe1lYeVpIIRle3mzwKXbUS30tf1UZAv01kqrLboZhDZM
GMwUhYH22Sl3BCsBxQ2tXWGlEsdpMHxiN9Ca28Zv1/N4wOD7ONqlld/To+BQjmNzeeGXQ5tncxFL
Gmq1soKfijgOKLqFmrFcMmKhrD4cs45a7l83LrwFIEawSdt8P7ik568ScQnuq/6UvwgvL3Gh6532
oEF53BvNpB+8IKvxhaVFBG2w8torb/WiQ8FkXXt67FpUFOB7l46ERT5IS8xN+WI7qdz1ms6UoVJC
WVu2UdVNxaHSCuvBgpF41LLceHn/o1726Nfxublxi2D5rCqbdZ79sW48tOCwlTv9mdUi15jVMqgp
oSfn1xxM2RN9KztsF0x19nnrVq9jk5ZliAmN9wGCgQA5FM6/Xi/YuzzOProRq3TKvpzZwO2tVqIh
zousfLYQLBxIj15iaN22c8iLKb6dFuxz3n8Rb9YTdsMsXbzDkJab9D/P38MCkTymE24/t7EW+yc1
WeI2bgVk8roNioOEqPrj/REvurq8+dVNmdcL9IgY6BLhTDVqgnFO1PM4a+K1b7X62cuMnJhRquv3
h3qzQ1FQYlTAVX2FYcBPzh8uIUoVv7EgeWnSpvtUS/OLzHz3VHG9F+EYj8XWJWT9Xy/pDIo0lUsq
InJ8cy6+Ywe+B8utjYkXtpITdzY/0o22psyLnXu39bxTW1H2YQanpisN0LevlpGR6QPs0hBjdp8/
72LO9VyUY/pS05s5ILKCC2usHlxxhzrtyjkIoMNfd7Yx4tvGdIVdBXy8zt3z4WomM3eozHum/Gi7
J4gTeL7VPanaEn2lsPtfuodU/3VBU0uOQGII2o6U4HiP1uMM03k9ZNOwHwYD3YbZaD/9ti2yXZ9l
4lH6gYh3FjyQLiQJN4PgS5cpPRKs0FtlaOje4Ic9IcY9SH0at6R7OFOGIROyjBspjXp8pBo3xh9G
5gflfeH4rc4tqyCb4mFYke9w0JC3HkYy1zMgGa/92IhMfGjJgy9hwWVArEs8Jcs2GfX2h8GGUGxq
N++SSOW9NYUuu/R9340IWyisdchEadX98ntbiVCNfTPcOUOvfcnhOI/3ECD7j/9H2Zktx4lsUfSL
iGAeXqEmSaWhJEuW/ULYss2cQDLz9Xeh+9KiHKpwR7cfuiMaCpIcztl77ViWyiu89OYtnzUj3eK5
mh9sqwjNIOpjqz2qRmc9mmMxvyEY5vBZSKH5WU9pOcDkU+akauph5+dTFN8Ohp5AQlDzKb0mi6B8
7CB8tVdCNLO1IRWuCyovQdEW0XwSPgl45KiZnjsUWxX6WnRwpkkNCI4b65d61BRv30VN9WdI3Yyv
Isegus9ddYifBCd35bfUIWY/IOBON2wriSK2vLRUb0LKLMcoNXKFeGal/cM/SNfZZA5vnt0PBqny
UFl9ijb9szJMtf61lJW4lg3rwjX2LMPdJkPYpZsp1rpvBmt6ucW7BQmAAl7TI3dG2+1XKK7ZOPPv
ic7upIVMWM/K0r6byJCle6rS53pwOS2NO1cFsnckq1hPnq0mLepNyGlvJBcoMvLDCL6MmkG8xG5Y
ZmkdZCkKDX09tgW/K7sUPF1SFN1tPVE7CcjU1PoXx6qz8BpWVK/321kPE4ILOG951XfA233vW3Uk
Xjqsa9lmivpu309ubDyN5SKnMPRcIi1hKxr77E8nw4+BHi8ZeuE8kgtduq8U7z37rZYoZDdgRdrn
OjK9NGhh5KY3ZJ+JcjO12mQeCxfn3xU6/ORHFxlk9JZRonCU76FFlwAth/QtYpn6GiHb+17kopC+
olZihwjLs+7SJHJvW4nRY1uHQ+i8Uv4u4by19uSQk13hUHMY/3CIMVUluMc66xeTf9ucOmsY7zoF
cegGlTFNg47JrfMLu6UrlpCJ8ZqnuIwesna2w8l3Ett+dEOK/mjNCipOsvfUA4dBZhFqAtlQd37a
xvW0bbKkTgg7N0aSrQlzdp7LfjQ9CJQOoQk+twrRbWMXtJACK1aEsRv7IS/9sEEYdagSBhvfTVaM
W8dpuCO0IYZ1m8ayfZVi6N4W0duvXGNwBwOvdjw2vdd8FxCwkqMI+7QkVk1UEB8m2/bNJB2dq6wp
rOJKHUOlZzcmklerE03xK5Rua1IS6HQ70LtUf6vxsYaHrOo84UOZLfPNUE0oOrSYviBR7DiZKG4M
hXlCjV/ZQWbIoX0Lm6nPrvu2juantLNy7SDqCWQV/Swl29fZWFi+3lY4KRiP+B9cVosDdKuR9mIp
M/AYcZ8BMEqSKlBRyPcbpFPGyNzgRPFG7d3QvFLiLo2uHYfAEp6gnk6+mxZ6SAUvT7RNG0rzzplH
Z0o3aWklyY7tqk2h0MyrVzzCxHZ1Voib1McPYMwQtUxj2iqpHu8EGwjruTXCrrvtQ8ppQaG5QqKp
tLvSNyPdfhnCGhNYaEp52/FUO2tTTyj/b4wq1uad3lOk8E1FS4vdaFnVNm102ggZWMY2QOOe2o+e
jTwixxARm3Yw1hnAKQ2GJYmeWP22/A/0em/jfv2dTcnwe04r8WxoWtMdeo8XdBe2kzNioVDnBkwO
AXI4Sq3mR9UbOgoQI3F69lIy14PJqIz4empVULyUCvPR2WAAK/W9goHMPcXVKP+Ug5cqvpOXym8F
i36PiYEU7G1thM4l6s1aocyWyHUc2E1sABfvumV8XEidqmoRzPT1kxvF8XjVDMK9imvAApsMHEmb
+1bV2H+izEvuKXYpChZEvkZNqJL2U4f8b4udP7OCPGEkba3aLH5rjiR7Ix7Cqg0ssoLVfZrI4ehM
SXEpOfx8l7XA3Nk+stlB6rBW6EW2g0pIi+VTAWGsYr3qvO2Ya66v2GqvbE077jcJSb75hQ3I+RGC
DStqcoryNBnPmkKeVBUeXFs9GbgKWdo9WRb7tnMR0c9jGzPjtu2gA1WehteBNNYBsnYWjRfu4nwD
zdZZXzR0ePzoEKzeXU0hNh9KrXya8YP8hK4ao36KB+xpcakE2KrUq3/d1GKl5rS/0PqRF6/FLKYx
mDxNwpFQA0THJrbSaqOarngYral57BElYmsuu+GffyeXRT5jU2rD9quuDkyzBGXbRIPxSJ4vW7c5
jncsKe5dls/FnW2XT//+KzkLURKGPnV+6EbeSuS93hiP6CCb7+OUWj4JHl0wIh6ags4SzaGu1fxf
qyn08MG4ehTSFsrZGkhXVsiW0j7On6yO44gfeTW4kLLo75uE2FZfmSrFb+mu4Rts3EucnvPxjIoN
5RgaLUoNZ/KTpFDJmi5697EbKlxUqFiRaOteEkjDiptNB8j10MwUF4MKJ9LXYYCrfOEl/+UWUEHC
guBQuHA0lh3/f07FSAbkSBqEeGrHTPGnIQOwOGjCcPyo9ipa5LPwI3VwXoWneD3oAKu/wFE4/5yY
CpccUuAN+DbWpycquWqf1U7zxDHH2NNUHFoQTZp5bUapeGx0KZ4/H2hnF/QWzSlZEeRSeJSVVuXb
Wm1SBTm3/qR1ZnJbDzgUh8S0runs1Ne4Qy7FIZzXaikcooewKOosxcu17sApgbrivwyfrBI6Nh0k
u2Wh8hCO+J2iROVuKBP7mRAA54tpd0jddWMo7xUEhZeQKedFkOVW+N1MInzXWBQ+vm7HwudYp334
ZIpugItjijvXrStoBAIbjpaLZKdrQtkMkRp+y/UwDxJNGt/jqdMeK5f8jgvD7y83RFQWawmL4SLl
cVYnysmgDeQyv33RICQcVVoh37oc2mCQWHiloGM1yaZGyUR5TJ+n6yjSOJBkHl+DpVfqz7avLgHK
zr4IgEjWQqZ9f1dn+TNZ6Hm11OKcDowqR79xFPdH2+TDdzOerSOTxetkNcYBu756lSWldSnvaj08
wRAimKX1vgwV/HOrV+SRFmTlXS5PSp1U8TWWFpk/OJVwmwM+L4i1TgXa/8JHuF7RuShfBZY9rI/0
VdZ0XBGJpEhz133IQGv8altOzfuGf6vvdZU1YGuPhex2xlDU8sK0vy5nM/8BtEIzhqaXCv16AlI7
iWRNoZCPjMX7GbaFfVuVs2ZuU90bvK01p8q3HMSDGTR2M8UXlta1mgvKITYrMF94LhEAIu74+EGg
2JMSh3V0KkU9/hh1BSuumIsqMJo8+4YLq917ZqScvBLK7Whm3XPV9bPvsgG/VLs6mye4l4V4CWIT
3fRS6v54L0oNPR6tQ37SimS6XjB5W05R6SEEJ3VjaJG0/c7zohAQSVPsQ3fOXno5h8bh8/nxL/ex
UKY92EosS/joVmtCmmhGN1AsPk29KohGn4o7U47E/HZIlN7gh2s/HHNsngzhKr8pUEb4ja0Lk/T5
sLCpa6EkZs6kOLfWs3kZLv80760TwUhhGdiiS0t8Eab6LNXWnAim7EQXmNiUbJ+8W9LjP38I5x8E
iyHmTjAKS7rnOsOmg2uajrU6nsBvFKdMG4vd7HReoIei3OfGoFzxiC7tq5cH+9/yGltpVwNISXQA
0RXquj4fKpaxxFR0p6adO8+3Q0Fa+5BbyhWVnUtR8WfzDJfh2bL5UeGbAFX5ONoSVAOyLjTt5Kp5
R1ICJdz3SKA/yaiGu4jEuuDzR7qeWJffZSLpQDFm0H5YByQ2xdgMKdbckznP3mHsZ3Frx2My3SG7
6K8Yx9kLnWxrSw3X4Qub89i98FL/9pOZ1dnooFbHbLP6wMxy0kgArdXTDPAq3FHz6qe7qIN3HopE
065yWnj5hfb42UDmVyPg5+nB79A58q0eM/qSoskm9WRFXQKZpZ2bA6WVzgxUt3cI6A6z4pWKYFgE
ZhnGv/75mS9rCVM6xRY21qtfbLc134yQxok1rSTv1Ijl12rh+GYtkKEDq1e6FzFVKiwDThBicrsw
wZ4NaeJGl8Yd7E2+YrTWH38+zYZKnRRdP830f9qNmVSKeZVp8NqkF0bJhSG2TklYdnOcyZi4dH72
Yqf7eLkmFkCnMGieRArvb1PXvYXPoC3N4YgUoS33XZNB+yjCuDVwQ9rIMksrG5WfiEkMg4p13xPD
KNCZRYmXAKT1+jw3/N6MES8FtVk1xU3bTGrlwAe14h29stQKytTilFQ5netXehNvcXRDs/FnG0Vr
HnBURY3bNzEl8aSqetgbo5tYm9FaNv2tZ7b3ST+m7YXWgGbwWz/MJjwL9tSQdZcNDceb1bPok7ak
m2Sf8mmk5NSXpxQAFaEVIUSusgvZzsdJ7tx0SVVum7Ed9mZlix+dG0+vwGP6PdpR9dJNLS9gdVOL
TpkdBgTrhWf28aZiU++tGGrNSRMUu/eJEknvSOxA0WlB7gplzwOvqDJCnvC2VasXyj5iFkseU60S
l2gPZ5M8ph34d+iBORAQFbOaAtG+xXIey/lExmecw0eJw00yjVMfOFplbbE5D+Sjhcbm84/yb5fF
6bxEA7Dncdd7DkxSDryXUjs5gFasK8WWZLbmZUzVuq6rXjk2yKJ2Td22FxpVf/kYWc+YBZYVjRPn
8t//e9iTeDjR9aknxGjZH1u68yaWit4jHvLU+sKvXPs4l28R9SIX5HzLzn69mrHYCW+ee/UU4hn5
FqER6oKOc5mg0JfHG5QCc3qDfH/YxF3l6Ns6GmhYaCKVVxoa46Mrnal/gI9jv/Z6Zuh+rcy244+R
VDfSbtNpO1R0I546BNpxAJ0mcTawjOpDgpuZ7OasEt7GHJIc84jsF+07WYSJD6PTKy7Zn9aSAWTK
DGnkqQsdDRX+OjFAT7OoHoyqvREDIMrbKGyojM99Cl8fY0YSPlSZSVmT/nhRBGE+228VDq3hCP03
vvOUGYwVIeX1i+DeMt/r+njXWWmuXqujlyt7LEdorEuE3MNNZeT991SXab5NJkXZhVNmiAvngfW+
+P33sAEkcYZZBFfXaqhkaV7OOnJ0nKJ51nxpvVq7T3O7pk9Djyn1szCdExLEzP5eiqYTJ4PKW+eT
Rp7GLzjIxQV/yWrzwJrNHh0b0rskll7r8k39Z+iyBffiml7nMeMpywwP8JzNgZppjbGxHTqBqs9n
Vb7oiS2GzTDhCfRTZS6MC8v5GaaAG3k/lWH+4NTC7PHxRhpLevNo2ekxDc2x7gLCxprhtbTQYAZ0
mTKQhZMjaR4kDT1qEgl729nMQmuPExry9mZwZWvFKBzB/misKCXbL1/pPE1qQWkUqvvbTKIRPhca
nqNTySkHPBOVIrBD9M4XtgermYjcPt3FsYO8mwMHC+fqqcYg54Y2CvUjxa2u+aqWWnJFV3bQNhSn
q7QLcEaE1m6WeDeeP58E3xHK/1kJ3q+9xNogYuPL4QY+Pki19+BIdkTOAaIzR4T9yElDwGAJRngg
hsVQfEkr4ui5FwBheOiaLO+TIA8H2TR+nentGKhaGsJ8be3oFYM3/tWmj1xrl6ACZjG32uym6FQ0
ujrUPnSoKMRVqlt5odygGKu/6W5XPqLZBJWQFV4rj0qYqEu/SZ+K0DdlRlcvaYvGjzuy8gLNE8Z9
O7qgn/MunaIjBCJ57caA37bgIKM2MHokozSnGIWvRdNNYlfk7ngL2pJTQ5v1dbSLNK0anzF5JC9t
j6J20wLve1MclCfHsjFjDCdN6b65SQG/pChk/6sI6V747Hkajjpo7It96XH+2tuOUt0QIQ+xsy10
zusZvukDRDWcEU6YolP2ofEl7rGiXo+NuaG2TJKuNXk3FJ2Uej/UjnaVVV6Z8APNftpeeMO8wI8v
mHLXEsDG1m+BAK2O1sVA2VPv5vgI+KYaNrREuoOp0ujZQxGfD202al8/v+L5x4k2jQtSRl5cmGfj
mQ6ow5qbxse6TMzul9cP+neo626/zz2deK4snTWWijoUuuNTTHcCAEqwHPHjphYNSFvABYshC8/0
2TU1us6yRJv2c1Ra48ZMS90Gy+UlL5NSDcmdReakc+gQFRkXZrt3r9THZ4cbERELGzimrrMcgIL0
UkDASnzUZdWmV0ObikqDPwHS2veaKr2K9SFMrr26Kz0U4mkZ60UgpTPuBnINcK73WXhkF9Dq29Jt
y7QBMqmrX62k9u4t6t3gvk09R/BAMFiU3YGgnr7UFciZrfTMfOcZzPLXAF2zp2xONLHnk1ExsVu2
nLPN2GTj5I9KCrMx0JJQxxzQmPn7Auu4LZU6LwU2+/m7XZ2jmC4wYFCy5SxBy4mp8+N00WnjVEet
5904iM9/V65jITRNQN9pZvigKrwtv6dRQpEmFt6l17HaSr9fHMsZLhiaMLyZ1cU9Z4pmuMzuzcBB
jYW4TQdcBY2dip9OTKjlM0eq3IFI5mk/KBlZyXMDRsD+ablDQoAEFKY+sBVd+wH+pW2lLzRnujeQ
6vfatZZmU/pMKRC5CpmNed8Rz2lVygsf6QyryQqL6C6sSWXcAKJ0m2Ez4/na4YjIvJdIi717NyQG
klHNJCcpGsA3Yk/nlXdAZ0vSqkdZ/xy1EfnEhdPW+zP/OEqX5hCfG34/OhnrxzJbKV9jpVo3Y1cV
JXgDyIjenWbV3RZJS93sDE72e6tIRbaPLaV4NRXmSnrHrlXPFfgpJP2/axnbybVKFy3xRatQ7vNk
jSkgpQgmdg7EBH2jVZRi0qCQqdo9jtKtW2Vb0v9kByLwoGHVK3IWW8tNzXqPByAqNjjyPPu7VXCw
f9Lq0S1v3SyJmo3TpA1v0HInYJ1jmphX0sAt+kSzUxgPGcjn/thiukXmEY9zFQxaMllbEyUGh4Gi
0jUEKe4s9pL0u+EJaCaP1XR65yQL2BF3npOljwL1JPKE0Z5kBSmhqsOvJdGaEQsWFYZpC8rRTF/t
0AB20fDlKM+oSCnxtWJMwTnXeCdCE3UOuDBvgloolEr+SZLMBWxYcWR6+fzTej8Vr9+jQ4MC6y6Z
EQicP35bSa5awFO6JaVy6avamXR/sF2N8re50UX+prmpIFNSC+ctVOgp2U7xYnPtHT6ATedocSR9
GU6NfstGO9Pu5bsyO5Wt8RxB4V9IdAXUvO9lYvXOUxRnLLWWOtQGq/oc968V0d3xWx33citwKoXe
1qsb0wu8NmX1d6N5fPIoVSV4JZASVDFbzwuHlb/MLtwTkeg2qnoXjMHHJ4CPyM3dwptubDSRDZYi
r3swFNPobvnmdPXGlD1mAq/vkuY2bdU5GS7cwPlOzHDwUtJQpyBknbkoaP6MtLx77aazKbjfZq0a
3Uqza8EI5KFKSSElNPQGpvIsd5+//WUn//HlswHDQ8FWkDYo+vaPPz3OS8ryXZkewVUOGQZ/RZxG
PSe0TrUq58JMunbcM5NS4AZagKHNZLyty2GtpUqjxV5/o0VFLzkKuQTdH8I8g4PM/C3K164mBiEY
jKHKAkBSisVEqCjarlBb3W02eTc1w009pePeJePL9NU5SvuTqESukzWtD0UO5Fe00YXHdP6CGBUL
YJ6mOPEOa1SAqmVuGie9coMr0tX2EA1VvJgzMVCPJS4HFgOrf9E65ssLF/7L+8HfwqMC38efa/MB
XaJyVNo0Obpx2o1IK6kdPKtdBKMb7dBo9ZdawuffAl14gETsonBdMq1/HBCojLo6TpP02KZeae7Y
sg3mpmcLHT6wm3aTe1cNtQoRZxP/7MgPak6fD8jlW1sNyIVipjNQgAJRxvt4fU5YTgp7wbupO5Fe
j+Fy6GdaVU8dDZRbPQ/n/sLe4r0U8fGS5FUsJAWQSHzba2AgfeK8KtTI4bSrOQCmRloPJ6x6srlR
1FLWr3nUJk2QjRJVagyaDomNsGL3QYum4psdaVEIrroHrP2EKxXCq65OhX2pWfqX7a0FRB3NEA1s
KBnraq6qDE7l2TI61l7I3tGflD6b3/qh7e6UCRKKL4sEH0y2tO+zPK7ul9CnBcPchtp9LKpWRDu8
REp7tFtsAr6tF7Fy54ncRnIwYac7KKNh/VRCTZHJpuMdiF3kFH10obpw/i2RU8ysojN4kdKsQe6i
q6u5ob99LEdNu06jFKVQryaxckjiHDE1OfKsilvcmqK65Cx/J1Gs3rXFOsepd9Eb4Fz7OLziMpau
piTOzZCm46vlIvcjCNsWqI6daoiYPeZWdQn+acPQ3uD1dUHQqXCZfWBCYRP06FSmpwmwtWT17kTx
YzZRBD6ndFfnF5IUOoSOSuKV3+p6Mg6WnfVRCHg1Xo7ybQRea+u5lGyCcS4EAmPHqZttM3jKeKw1
jCBvslaqRN7HQ9w0chsrfSoif6qykn7T0NvCOY4GPeAvPYkHV9DiKnPXFBD0fCbtRTpNYFjjQyYV
P/hMO04yWBRtcsBH5ftgqNGY7yq3MZi9Pv9szyo0fDdLrX8xNCAOX0+QTupUyPtq6hz2rA5B5uoE
cEhdKb5GETDOAKEUXKidViFluk5KR/xIS81UuqvPb+MvYwv10NJGo9FDx2PVcMgATi/1gOjoMlsW
G8VrOBm48ayiq27MYT83trvJpAUG+p8vjA2O8YzUA4HY+rgLKZOjSETkBfqCLmMLT3yD7OOSW1Ak
usKiSI8YYy6di9Y58KyoC3eFrhqzgkmm3TKd/qcy5sQFu9g+nG8WZbfjBDLtbbmbYJ7mfpm7/W91
rNLQ7wHHe9eh6c63shWi3YbNYCpo2k2gykOSujdpOrnbnl2es5T0tHA3e4DZ8fZ7BdhvFTbn1zDL
gIE1TTE1t2xcNfcQUoqYbmJvSu2bfrL69kc+ETtwpzjwrx7n2sx+9GNNxUSpB5AwVghRe9jSYwCx
v2nMLBT9BjrVJezt+yL18StfyLxsaFnD8DPrq2GwNA4cQ6geguoyxQRNJ19ujDYT0yOh9+KFL5Yt
AmAO7wvngvIbsPPeHTeYgOcGeTRNCrEXIlV+IaOFWPv5UPnL3TH9GBQ14U0vVop1EbFHcxCHLk7g
vJvx6gG1GOIrU0s4Y3hz5jr7SCub2yHu7PBZr8aCDTaBIUkNlQiz4RcPD7CxAXKVmD/6qZKJ+c+D
mdovWx2sWnjF+I4+DqrWobI74l899taQXqtuit1CSuor0ZXZMlD2xDQTS2sisxbywh7xfP1fjpM2
cjx9wV6sFSHD1M5ZD8eeLIrG/UMKDTJOh4R3hAcdGiW7SswLW6zzarcNCIpmBa3pJThhbaPRnbTS
01AvjtaIz/6my8PEPnjh4O5lIk44S+Y/Gfw0H3jw9MWWA7LmevDKkwo4sLowga21we+PnDoem2S8
lucVZgSrbqXnTXtM516ZkgAVtNpvKLW5I/QYa9TMBwu22X0HG1cJ4NRb+amb655UHTqNuDL8AQNu
THSDiojxqS6H3rRhH4St8tzkihmemIWU+KoBGVYdFgZ0/DAjTLMvbZntszfJJIxeHI7w4pBiB/tx
FOUsmoVRJ80xEm6Wfk8NIxaPiINdWPP0Z69NxMklyHLmS5CqoAoxNeTJ8CKjIdsltkJsB0uXBnBE
oRwuADlT/AmYU51vIR598YTiXjyqtOygUeRz+D3Meifya1z0+aasCvc5cTjZ+LU2Md3T/QydvSZy
3AtAO+rEzDdQ9c3h2iqzBEdgHI4LriBle9BuWqKfikPYhYULHUG3ou82eUr9xlQy1drS2C1B4YQx
R9tZb8jrsSzRFXeRlRse/WbP/B4OqaZct6NuN49KPtrLvszG6oAnyEXUqunJobVkQg80Q6Jx1TEu
a18bzLb1K5Xu81abaalc2QBNw0M8alADrVxnWwfX1CGTvaW59sPOaLq/Bw1XUeWT3Y5fIbczF71c
M7i58tWGDQ8oIDYkrOTPZ7GzlRba03KEY9eMqMJat2QsyOMWeTLRUbGF1v2MrR7fW4jL85qwJAVK
WsyuY5FhXJo9zw4oXJipnaaBQ2mZSeLjsGrjil6IixR6mhfZdWkp8aGxB73+QxZD0lwntVY5Bwmb
uwwmppKf1iDsb3NeZ7L11THzpm+RxQmK7mBKZ5HpJSlFd5XZJBpcR6ZGKK3fgrv+GbOEXApBXCse
+bwRHNNWe5ey0y1cSRT0MZuNQhfp0VMofuy1dHI2xmTh0jBkeKRbA5idbGHiscN8yPcFBZQ4MFPN
8KmFOWRiwFK/UHw4n/+4J3ZvmKuZcICaraZ7YBhqK/OiODLm24nMF9NM0RyX0jk2EaajgGwW1mny
Q4xdE9Xyp3BC7xvmMDI4FaMcupfPh9bZmRdbKmDDJZtyOYGuG9VR67CLQTh6NO2qpAyQFmSVxI3j
Xqk2O+fPL/buP/2wV+BqHHugZiOFomOxWo1zNgt51pVkDmRuFQMJrokrIvBDzdACEqwYULRM8G+W
Zi7jPpi6gUewcWGsoaYoIqXuHzR8GOKGjXYEEJVsAA9es0mpYvDdMpqL+MIncPYFuDSZ6UNil8SQ
yZb74xcAbJQuXTdYR2eE7NZlpfPk5u0kfR2f5RPWdUxvBdrie9HHzoUOqLn8zz88LnehLyz9CTZW
IEdWj4tgc+Dd2IiPDBhXZFdKo1UvramWhOkMbkRCSesYMW1+UeE90bdW0qRW6I+TJM3GwVWHi5PX
gauRbpvqx8SA/Ixbdypvq3zI5GlB/kx7DI05aA2CsPRAQkU+DXU/UmIGGW7Egat43ZyB2smS6UlV
FdN9yzSZ/TYzkRDypCd9FmiFMcWBThf9S4JXa/Qn2HLOlqRv7IekDLXejVDHUifZq288HEQIzhPE
PKZeW+mGGUbRNpOqiuib3pXyOKQxCgU/R5dodEFE0sNpNDS8vhdG43paZWZgVtAAajh0G2DLfXy3
xoDqMldncU1uff7U8sAeKr2dCd6ZHXWPKrp7xKtKspa1RCtx6LqZrK7Y4fArD2pFYBXTdbufTKld
D6o1HtNOG5g7XFKMPr/Tsxs1Vf5aTh1s0tjFrqbhGDh0inlcXuOatw5unie/Sqrbhwm/0rbS1fI+
z/6RyMXstyhXLFqKgFa5/uqa1AzKIWyU4TqvIRYkY9UHoaqLAHf/cNDYjfiJ4fQXRvx6NmJqQEOH
HpNNGeVhZ1WQqtIK77VbdwdhzsUXy4Ei6Md0C1q/USnhXxgAy/v97+f1fjWmIv0dpoMy/uP7d1pP
oYWndoeKQEYKXyJR/Q5iVbWZtDFmfHowq/71VfILl5IIggYGHWkhH68Z6f1Q12TGHNDeW19hMsl5
U7lRJu5MhGmEXSky/1K0bLEuXPhvj5aFkPMZEpNFEfbxwpAXPDLute5Qto3cOINVzjvs3knjI6Fw
LsVbnD1aqq/0Upd8hqU5vEZASBsNkuCwe1WYY7wZMzvdegVgJTK/f8qK/f3nH8h7reHDq+R6mC24
IDqoJQT146/rCm/ALzrbBwk0OydtqZ6iDtXyIrZ/wEdmDoHTzfZ8bydTdS0zpbKPOZEl1UNdSA7a
9axF38lK0RPQXIoCVa01UIukOACVjW6n1jdXy9UfNRPauNUnQE8beyjTLyLFo7ZlvfO8Q+IK/QRA
DNBlJsAFHIX07OHgJXkRP3vTDD5rJ9oQp/aWAWeGb0lUWNqPmD7wwDAfynYeglrt2vxNUnfC6l5H
FvbjIrXqGGZlSe1OiCRsg7orujcdnFxyo8Juy3cEvzjR14xzbnfVIMfa1CSlRVcE0PV1YJiTxXTO
JKsfBzbAW+Ei2wpkbSCQ1AenL2vUDobGyUfEeMfFFAlkyk7fyy9O6mXl789f1l/GBvVAj5qRx8ZS
XafHKprJGQgSwNVURtr8RY9TDQlZof4eRjl3d/mU6Rc+9LOxTx97QUZQuGErY63R917Ss82z8uQq
k1p+h3hUkztkiup3JWmTcvv5z1vvGIhV+X/fwoDTza5h9YUXZdlSOJiQ9xDOaVBMoF4IGH/cuCFh
pqgwq61oAFv5nlJccrT85YeiLlponmBHOFyvditWMrhhgf2Zj3wMkV3o6nWkVcatOev92+c/c703
4WcutkwXxTXbE4iRH7+4nEg5DmnSPrCODH6tlylBJOSZpRfe3V+u4yJople37BydNRBU8xrAzmXi
HiJYCebXXu0H67qQptpdmiHPVllAJoA2cOgRVcBUspohk0Qn1oKwngPq8fCe5uvwqEYuEI1CVDNh
tTnNMm/o8wtNmNV4eRdvMjQpAYE45gS/uqzGWb2T/WicqtSLtnlGnqdt1MSXSsOoDnjmc+FzjnH+
KCI2D5+/xPWG/P3ilEIX1SimJGJYP75FExBg1jShftI8UFrYwL0srIPGnXt5NUF+NZ6aPh32o1MZ
BG8plrj1sOTmhApb6k0Uz+60jax2sCieE5x4mzb9cJ9lwtU3n9/oas54v0+PvhGnUDSBFKs+3qcW
EeFDyLt2kpOjvugiTNMga8YuYLLOxUa6Mnn6/Irnr4WyNr2fZZFeEFWrK1J/U5E6SP1EQNkc3Xdi
ap5jXcmnzej0WotbTNW+AQ+OoyvDacyXz6++rFf/Wc/4vfhEaQjy51JZX5fJprY3KnoA+qlb2OfN
qFlvTmj1gSLAzSkEeG4wq3q7JqdL3yj2fGFcnD9uCrkUlTlBL/wqb7Uz4leaqMVn4xRVhND0ZUUg
plXozx4YYC2oXLOdL8yaq5nr/QfzB9Qiju2Ab1YDESJk5xEyb55CwnnGIHPM/lkpU4oOZlLrD58/
3dWX/v+L0XbFcsVD5lj3cTQR3KfqTSWsUztRG74bnVb5AxwCtrFtqOMtqXIxe7D23x0aULFdjb8d
/G/u+jfySFOlYKyd6FNkPxUFGURAEce5NgFUXupW/O03oqBd2Eyat/CnPv5GHfbE0KJ7O9ErYneb
jopysvtQvQepiT4vxtu1KZtuvNBwPLe0MWYXz/4i8rfZWq+WPz1ObKmXoXmqotkjJsFEZC27zqkC
KzHGjRBF86uBKoPlXCGLdraiLW4v/dvnb/jvt0E218L7Yj7XVq9YKSEfjYpjnnpD0SCfGdnOhvEM
XSwSyo3Wxva1nU7V2xQn7h0ypRCbaXLJfrCu9iwDDfEFq6PGZ2rTS/74EshEb8ualZSX0HT1lTaB
99nDzIjQ3UQJ/MweSdbDnI22wOWSQWbxhmFeJpQ4P+BKrqcLi81fPmzQcKzXdIXBiK5N+KY0RZ7J
zDzVRfY/ys5jOVJm28JPRATeTKGMSl4ltVFPiFabxENCYp/+fPSZ/KrqUEWP7uD8t1NQQO7ce61v
IQVr02QHctvcZl6Q36q4aS98t89fawBwVEGgy1mVGcz7G5Bk+HfI3I0fF4nTIOzasvmiF6jaK1oU
7YVvyPlHk0qE98sGPE9dcrqTBnGeaI3Z5E/G1FT9g2qzxdpP3ThsLFdLiL7008HbVImUry6BQV8D
fQBrdeEocv7eMRDiNMLHmw7fmQVd0WDUameun+q+K9/4e/ooG0erjfK69Jd9HAvzJo/J9fn4gT/7
YflO87Sv4Ew6RnjO399og01pECNMB5QTU7VjFhvipIYKqppu1zDsvnCZ5+uBjkAxuwrKEbSe9lZr
EP4zotD4qc6nJD4oq69e7AZ5GUwk0altbk/Lv02rkK+zJDd07YHwBT0trCug/4CY/OCpc1TTH+rA
Sfey8MgKbpxqGvf64tr5hdt62kP+s+jqmeYsy5N1Zq1JXIYlRV2KY2GYgmwfQszar+CY/OVl6iY7
27QdJeq1KYPijgYCRuI5IGR2JXSX00Eq2crtMLqJduHFOnvWAReRAMEharWyUhq//72DZHYa3GTB
U+mp/lPeEpMF2ckHLsSR3n4YZM5plalm8VQNZcXh20svGMz+8gRgYEeqpWMfZixx8hcMRilra57F
cSB369oUqfka12A1fdWKPMqNQlwala7/4ruiiGuGnbFSeBHCwgx9f81TTBQAlI/gCZL6ot3UVlEe
isb3eZsnYr5zf2nsTZJi64loEzBg+vgVO/uW2TAC4Dlw1lkjqE6/nYUxIKQHq3VMUPlkuzH3in3X
5CLZOwyOLrxf59dK7u16natwx2HC/v5aB0ulVTzK/Jhpmjo0iK5fFkda37DofQ0AxO1gaqJQhzgE
kufj6zzfO9ffFGwodRiaIft0basGvuuBCD1mEHA+A/y196R96Qc1au2rmzg14DrkCirW0OWMVfp7
AlF14WX/y4u3koDpluEIX+mZJwVh5RLkA4Lde7I6UkVbBsJKPaeT0JwH5gGAAcClU72kGOjXoNhJ
i69srcqn0JBjVhHPlJi37Wguy4XH/s8Z+v1TCM4DUQEGiD/N+ZM9vVK1WQ1+HlDFsbVvCdt25Ab0
njeERavPxJqTOhyTGi30/sZ3u1RGZOd02wQ5mbjySWkB7JWNcRaB6chAzdVT+YVUM9+6xsOj2TTH
Z3i4GROBXe8F02960MOjgie/HMkFbMaIsZRstgl2hbcLv/zaXz29NggxAXGqtCYJ4nj/1GVZvhie
GnjDXF9ridizvMiFzEsnyVMY5FMB+N+wYTaAl7kpZhPHhtfmt54+XMqiONtHbXdtHyIVdG1YDac9
755tx3OxST8h4HIYDxeW+Cxco/W2nT6KISx9H7GWcNvs+eOb8JeF2dToUOF94yxy2nBwoeLXMZ+g
p8BpDRJasG18ZQqQD3sA4QSt5cvwkohEu9TkP/+8UJHpjJqY9ZJdf9qk4kNAbm4xiaNSjlFCwzdk
hERaGuSxTtmFRvt5ZbrmbUBtpc3BIU8/PeH5DdKkAZL4sS8K8QtNTpfv1ZBZ6mHUxsDZzoCB1ggY
Fwljif60fgajpjUby8iltel0qV14r/721eG4sm5nfyQMpwcHTQhly8FNjulYeZ8advP7vtYxYhkW
gFOA5zJkeDgdytKOMchow4TeLlH7j3/9P0yxk1fgDw9j9dTSIDsVASPIhdSkRPA0an3VHOxUW/yQ
QAaTSCCMisu2TOsBjl6at6ATB8/5KpwO1GFjF1l/NdVaFX+KrVnFoWYX5BEjr07QT0vvwSQ06xFX
VFKGBW0sGcXzVD3PpCk4EXnsjrqHxzWnYW+X4m4RSfHL6yk8aHZX1m0bQHXdidzK0mdfT/skQrPh
A2l0AGcxQcgBSgM+jt1rw2iLrdMjf9wljZbOUSzRWeydWmn7vvDhpTsxvH2cunocbEDe1OmPzEgk
rfOejJ08m60s6gaee6JFuo4YSsfoknBVUqLXCcZMD6lvq0eE4cN8q7DJjZu+1hJ5rRuLbn23nMKe
rztlm/N2IpOL2IzEr1EGpnJ5IO7T+tYElYFXJ8/STx//eH9Odac/HuRrdg7gbTgMTqrgoa8Lx5Ru
/KTsav45V6Nc9omvuS6CtD61o5rMBtwiMwbBsOz8sn8z2coEAelBWezyTrVD2A5S3dugWUU4+HX/
AwKlTKM8rrvmQkHxZ+Zy8ueuEgCDMz/nBf7k95/btJrwcIhAe0qWqhw2uDRxF9UinnXWdpLkZjCH
Qj4I1en+XkNS1RLKM3KS6cp4sMMGJiqHqna0BhlqU6/bWx7tntFSl4lwGS3jbYl1ngOr0Jvvxpjl
z16pZ/YWvqc+bQwFc2yL+bh8cBqS3LcaEhcW7kpMbOBCTclTPuQ2/wcoy6GQ3K+wSYZZbhXihUvv
/1rRnN4MHL+cEZFYrnv/+5uh05Ah2yiIn5hkW/p3NjqCRkIMjYlgRDU39teK4RghweNc6fcYf4Pr
INW1+hoDlD46UTwQk1rT9bl0hj0vdFFskI+FOo9PMyeB93+Yqzy7dmerOuYM0NsHq02W1wybSnqP
zti5wsfTXdiHz1ekG0vbjcKeASxuhPcrJpOlEGME5REblakT4cPcdS69oQ1FNzNiqi8pav+2IAwg
PndMJ+lFr//7f5StKKVo9sddcyzd0b9iBySOZe4ZMzcInYy93sVNd/Xxu3q+zdJKR0TLPv63znMh
tDJYjL45QhHvnNAmEL0rrMWI+rLKIqsvQS22DLcuLHt+bqK+WcdOdP2gl5+WFSUOD99Jveo4BjL2
7lPgy3WUBZP8SSgRJmRG8EsAOHmd/C7kIrtowcy+7cOPr/4vN5w3ntMbIxjIeMHJMzV4Q2q2VDBH
IGAE03QI3fgeJq+ujcu6lnVzoZz+y3qYXBnVQPVk9nZ6dlGTGDU4Tu2xJiJoX9bxt6BC1oUbqduT
U5gcP768v2zmXBqjWB4bOINngZkVyKFxni15jEkjMHbZnOCh8WGRxxTJ1rxrqTeSLTWOYd4M9JPZ
lIa6SI8Yo1R+4aj8t2vH0MPn8Y/U6TTqVAeCQk7E0B5FHI97YS7NrZUb1oKBs34gNRcl8MdX/2e6
/f5Ttlr7qCF5i+FqnfI4mFjZoAt6FJipTThmnOjOGw2yKbhaGo9eetb2rU8mg2BpnRwhJIYYSB90
IIFVSL07KoRY0oeSrVeaBdHd8HCiw6skiNDOOWJLyyZYV1R6Fen9gjyi5zOSYPHqrVdrqPNhl7Q6
RsLRhziN9LLunMdg8i6lnP/lHeb5pcOHNAs726l+OLAzzZpcVRxl2xcvelK4O+zLWAEya7xumiU/
sO8dPr65fzkYMg5ZPSWUii7utpNNs8RMXbXx4h1toJ5Hfk7UDOZkfZNja+5drcu+MFFWuyToudNC
uM21NAzNjGKETCW5hcb8z+8WUyKTcB72rJWcud6l/3w850ClXgcA8ihSIyd8eSaXuCR4a0JX6pu3
TQ7G7kLlcP5Ir+1kvDUMMNBTnzlr0mbMsyH3jgWWFQ28OvRWbsL8Kc0AdeDmbKcLpdX56YQVLZIR
14bfSsd9f5EjgSno3lgxj5flNUmVHRXLkrphK6th+/FPjJmCf+3dCwS2GSbjuv/x2eI6368WO7mk
yEsCvtLe0n9PbAXcA/M9guI32jDd1O0EdtYBYKVKTbL6xhwitUh6YX/izS6Cr8DktE4PeaPkfAN0
VCNDIe6y4sqp3UL/xfvWuRBvssHf1Dlauu/KjEn9dOIFYVpGom97hb1dXE86IYRoRRX1FjD16aBP
4BZehLKEfb9CmPOwcfCscSOMrLe+06DCB3E9mc1MnT/Qvis2CKy0+ZpsDvPOFGXn9BG8Jh32vu30
JifKOTA/aZzR2AiaZHrhjDssRCDapG86pRXvyMQhCRo/Z5+HWhZ7X7zBGu7Xgj6/atGm7JxxStRG
ZnR+NyPvYwH3B2FkKDR9SuZoJLFQ/4TbU+lhTskZR83YLk++JgNvWzjB8JbYRFtufKfWH0o16s/G
5BizGzqVPcSHLKub+NZNhI9cNjWcp9KPuwoWYGF8caq8m5GBG/FjVk+4F0sM8u2mtpT5i3rUsT5X
vIb1TS0cklrx0Mm3hbyQ721P+2zf60Z3w/usQZABGrGEeV7P6UtbM3C1SFX/SiakfEptIeeIOVJ8
LHMaUqBV8zwqB9p0m1oW3Q1A1TqLUjl5Rxd8/+dYjMNL7uXxjyEPjCKk+16Vh8EU4msTlMEvWpNG
vIVgLcUzRvrFisqcc0BYQG+wIvJ6VHFfWUM83mf6WL/BvOEUNRsZ7V9pBQns/4LkEUgeJhlcM/3C
ZpMGna7AzFfd24JLxL9JjCSTpNX5RBCRHhYkOw6Jwr7zl1gFT+gQiAPQ9NK98c15/ES7s852GLGr
G8o0P4hal7gOdoUEDsuczvLJXSqltniThAqzzG2ItKc2944egWNeqIO1+eZ4Xv29b8wxv+eiks0y
D36/XZDOX6NvLs3QHvV+fJ59fHKbZSGwftvGufzVxNAwKff0cYnq2OuLTz3TQ5OwhBoAvj10hvdC
Snf8Ntocb59x407Dja/nmoy8po+TfVKSWUtDZh7aTSzreYkaPJ62wlLgKB5zpm3fW8U4JOoYHpbb
jIjI9fUShAGnqTKmTc+4nWC9KTE4iwUNDOx0FShGmS5hjbvmYHwdKhIPXo1G2uaDgFndP1vc/q90
cOrhzU48sjRDMgjM+pCIYrzVB6Otv4kRle4To9gFTNXYEppIxnjn/eg7kY2/uyS13fsOAuayK2Eb
zGHj+uq61tNgClfLhsVPBKvUybvgobHj1rnJRatPuFYGbHZzS+x2NM4jp6ZNTGLIPbBDp7zmPyy2
ipCNyY1gK9KeLKiVVuQztcKVH3Pi/Fw6eUJooN6oQ7HIkVpTqXkJC9SPeuiIcvE282JL7whFT9T8
vnnnb7RS74ZItXJ8aJdlMQ4cf7S9O2ROsMdziiZNCZf8lrSf02FXBYp0RFMWM/hhaBbi4C6o0F4G
uwnae643rj9lGDM5TRYtZDxDmu4jnghhbO1Slb+URoDMha3yrGBg10bGsYoaGLszBH//XbdolzQk
Uc8Ia0znKQY9muMPiWHBDdgZru0FY9Y+LuL8kqDhbPtiUIXcF2IY5TZ63/V//88ejQhN+AMHvKNb
VNrPvBYvipZFujEJAesulH9nm7MD3pxjItO/9fx2mpio2yQwYU7xgVMM9a5ulvIt4Wgjw3h2nKOp
2vlCgXtebTOQcBi5c2XY5RFRvL+6hc4SwDCTQBkYz1vQoPp9OtXVT3whxr3RdtO17nbW3licYY7g
T8UynAb768e79unJiiE3khV6l3zVaY2fqqlTppwlfqHy2Zyt2gythimY0dfpm1YX2a7VM45SC8l1
E1EpI/zGtuz/eSSFj4E0IXrXOMuCMy9dWSP+JEeseMaNK+OdnpnTL63omVLkLRvvNSmk5oXz5Hkj
1YEsSEHKFXOg5bzz/t6TQgdZi6/EsbPSOiwcwl4yT4o72Ulqg6AxmvuRVHF/M3dF99bUcRXS7p5R
ldk0e/+1LuT9WmHrnHUoRrHYvf9jAKXRMTSr6eiPwDLnzFARRAMFusFR3lOgtEv+8r+8V8wAOd+h
FUJVcKrzRTHtLUVvzUenKfA/y8S5Kq18/DyrOr5kyj/9eKwPGAN+2iErRxJX/vuLczNfi4Uv6ufe
aU2xCSwVQI+UxHEGXqZuk75tHxlAlr8+fq59/tn/1qIsa0MJZpyPA4qpyEl5n4wNNLjWbJ59TGLx
Q1xVPE+8iN2XxUrEvhFDLTZlxXnrziJG6MvHq5/e4HX1NYqCFxv5GzPf04t24qEBvvhMEwhGfFnV
3hPYseHgdgMhNR8vdvrlIrGPFhfSUSpyAPHWSZHvLXlmuVifns1R6RMxTljx0S2SMcoczXyzRZMk
F5Y8G6cxyudYTlwg9lcw+ac9UFSWI5yAQL6UmgXyOVyBXBYJSJUHhSiXpbhCHTkan2t9olannl+C
DYIZ660WJqPP1hfGHMHJ8iDmJLo+hGLK/GyH1ta8dazYZYO1hNZFSQkejhP2EOzgXgHiry1Cn3/q
mpi+zCjLXwvIc+7zxzf0/JHl4sDccHBadcenfoY+i9ORs4x6UWIqj6tW8bblfPCSq2mOtKlzb6Y0
T35/vOiZqJMFmSCtTnW6PcAo1if6P5td2Qu/WfyqfiF3HCxS2cK1inovFTfC6T3nkJDivSGcssSW
PbeOd+0bDaFPndZae3jbQ4P1t5+bPcfZ6SqYqXKuzFlT0/Hjv3Pd7N+/WCsZlQ8V1S1QxNNmfeog
iMllZz7PbdXASaZXovYWHrELH8XzV4h1Am4rZ3BajacgXEPVgn6zZT4PssvmXbV4Px0UZ2lkDDpD
jn+/KD6GXA9HWF7e0/e1zBu7g6n2rFUamVW5qJKDR1rWfGHf+dtF/XedkxMyEvasGHWiNTgLSB+r
CjqEEC7KHG+Y+iAk+/iy/rYcZGvdQlKIM+d0OEdok9dM/mI9p0y/Kdma9MZx0uKHnuTVpd7o+XNB
4xtl+frdZclT+UGaVcpLUpOTRpyPr6PWxG440NX89K+XRFd/NeGs7ydehJPtREodsCsz5BcxSYM0
2F4tbJvM2qI0a823jxc720RWAMtK+WGwq1OinHxZXYCkhk/+4otV5327ScoqeOPgB4/c7+35FpVY
+uKkWfN7wYw1XngBzr5C6+IIEHEQM/Vlv37/PUAsYC05/YgXTk0kBga4qC3sfX4QZrEo4r1q8upg
xO5y+PeLBitABYwYbjW7vl8XPwyGRPylL4lqY0Y5JP5sK68XLwsByi81HF96E73upqHtSPefNzME
DLRRUIwBuUNze7K6R8adZjUSN1VGs9Qac7xrU6V9tzvZHPqku9STO3tF1vUorXloEffCN3p/tWg7
46REVvgCWNnXrpPRKJvd1McF6hlgGMHm45t79paAElulVyuxilyNU7yX6QLgpPQiAbQVqqRzUto/
g6W5FMF1xpZmGL+q7dbCEoukdVpS2nZSsM+W84uf0h75RiS4BWVX+oKUu3bo79yCTtqV2btBvLUY
XNFjHV0p5b5ygvm68FKnCAt37JarOHUUEFanAX5C4m43Jpx653a5lq4s2hffT5qrWtdbg3AxrS+j
fFjIWIVrw6k+VBUnerXHlQ8/gHA6l8D7NvuepB1kho/v7NkPCUOVHcOjol9FEqezkpZKzlPwBl4W
V/NQY0zeV4Pcyb10+0sAjvOlMPPTTiW0CFs/EO/3z8y4mAIjXtK+wNVWL0mSB2Y0pt2RZD+n3318
WeeV1h88PaYkck84G/1hSPynLEBvm3J0NNuXfrWi7eOpK6680Q6sCLqJan8Husq6Vd+yOPvE6ptn
FP8LffNlotlhxF0J36FalqTa6J2nPc16Kc3Ik92EaGAQNqGDtlh+ZMJnEkGMpPnboVq7YnYwNztN
gQQCE5108kHirykv6FnOvq9r2AUAnNUwQZl8SlHhFW/z1C37F8PrBkh+RKVAs2/6x8ls6y+z6TVb
m0zsfUbX+cLjclY0r78eJmLeRDrkZxW6EZRSxIQxvjQJvTwggg2Dc4Jm7T5qU112+zIRy6X4hbNP
+vo2MjzEOMQLilDq/YPTS59NErPyiyGNftoD2arQpDQZWQuUa+N9RbTMrujyf95KWJfxIUgFqgHM
OCcPbNs6Ik2tdngxLRLFQ35V/TqxloOPP+d14HxMKLJrXuqonL0ma3WI+4txre5RwZ0UO0MytZkC
aPRS9fQ0CfRCxhEGg1aUu3j0imb78ZtydqZnZukhHgGMx+bBZ/3kKtEaoWqr5uTTjFb9JpWMoo1k
zG7p9N2lbb137dR4WOmm9zTqnKueS76X7dj925PF1gXcit2LORdyZzpm739k8CiJ4zSMwL2SsmLn
zRxSd4EJBKHoCJiNXAC39b/VlX/WtJkqkdBEmYIU4P2agAhLOMexRgKWnymsMChb0WW1yf1c9t8+
vs8nPytrMf4nq8RFSP7n5Pl+LU86siDjNgC6rHc/xqmMtz0AdMJxvFl//Ne1SLHkRq5WBFY8PdqW
otB84Y3JtR87oH6HyYEhDle53ajGR8/18Won3wSuDBMopQ9Oa94ThIrvr2wFJ7qQ0eNDUwT2VRHM
3aOezXJD1pC/Mc2y+7e4iXU9Ni1EyfQd/pz93q9ngsiz80C4Bycogs+DXoOoSRV5VU7PTvnP18Za
TPU5USFScU6uzTCxdC/94hwq6XxOfWk8smV31zhOx6h1xmH/8XLrQ/6fU+L/L407yZZFTUXB8/7S
ciV6SGaEd+SoQTZAiuxQc/R6a/W5Eca6Nl+lpVrQTgXFPg6scvfx8qffgj/r81nnxuKXobN2UkaW
LpQ2TRX+gQTe5DXxZXEjqkl/pZVQvvqDppgoBmYeWU7l35a2Pu9jhKXX5WLrF/6Ukz3u/38J01f6
UO5Kzjw5WjoWQ+WJHvahgsu8cfpl/gFMw9u1gBAfaPXlqLNACV/l8Fx/fXwXzt9UDLgg0tlyAiRQ
pxS1hbFERyHnHjQM4ddo/sgWT8r02avlJV/x+nue/t7spzzQOpgEQj7e/94lLh4ORizVVHazG/u0
3rDZEXhLhsfendH5f3xpJzvpn7uKP477imaQY8J66f+pigCutU4+GzzOxmxbtDCz7sYnrDQyOr3d
tDNT4Yi72l5Y9vwymfqSx0fnYdWVnfp1kOLAO4kn++ClSfKVYVUZuks/7Sar0yNImcaF48L5ZYJj
oKbFQEFVS4f5/WUGC6MuTYzWYShsUq3H1NwEdqKOcVzFTig5Bz5qvcl46eO7e/7gsCyHeWYCXCma
+ffLiirW1++tzYdwSPeGkM7B76gEyTt0nz5e6m9XiMrHp6XEvoU04v1SHG3jblClfZhlq//umFh+
iTNaQkTcu8sU0pxb7sgdrad/vbO0Qzhgg6GkDFtjjt6vC11RxpD/g4OLjupOmiCDokoLnFtVzsat
hgQ2an03vbBPnz0/66ocylYpG2a306v1UA11ZT/42KBs71F4CkCSiT3qu20DjwrL3PYvrHj2U8KA
0HlYWZfvDx/+99c5EUgc+5PpHDJvNslIqcrkKp31OEyKRr9UhtCg4597/x2Ai/ifn/Ok5mOWY5L3
0oHMdK3xWDoYQg5N6wKBwXg0BuHUBnkQIgVvnXtkvY3+5pVJh+PK8tRBr4YphvKeOkAJBnME8IHK
wm0jc6FrCiyfo3PYVVk5b0tHtUevMuvvfuPYryJb9cyWPusvbN1TF5mAhzXcz2Jk3iqcun/UrTIu
t8sQl/KLCQ1tvh1LrfUfhxqm7dZLgsa5smdZtZvZjmPzK6L+dIhsn2fzejFrr9hZQ6/Xm6FtluEz
0j/TemaDM4haKUmACHUURGVY5UX8qUYQRjBoRdbPtjYM8bmqDU1szDLt7xurqjiXccH3Q+oazSPi
b++gZdPEBDh1C2+bDrZ8Lii9vntm6T0rO16IxbMC7WpshfXbJP7kTXeGTotw8lU1gnUtzcKmgDoZ
KmLcD/yZNkqqps/lFoRs2l+Lvksex6U03XvfLaEytFjgH7xUF0csLPlrRakIKoXbF3p2G1xnsaOS
yCJToI5AE/rlJ8OoEF+P+Wh/BRXa0rQ0jEVuxRwra+/3FdP1ctJ+tNIuzO2oScfYLBaIgZD/v/4G
CLgPrLNsgxCdW9HcpN4cxEWY5NZw5w0BookMRqB758fMwyPapBqBUG5iundJNnJbFwj/z71sRbwv
hzy5a8lhbkPdb8YfuXBInUXy0kNIEdqPzDPIa0H7VbyKIoO6hIKglfqTVjQAlZ2iLIpHDoW29pZb
crnuSuEHb2OQl9luSkxZboZBQ1w6ymYKrrWm02/pDaJS6OZZIkRT0wQUx8Hm8VB5BMqEpdkU9s5w
a3bYVjfqvZMgOnvAgo8ScJADKnQ0TyLfj/CKpyj1Rar/aIwha+50D4z/VjLVcX93QSqSyCERq3+o
S2UtW2GVzm+wpzDu+G60t14HhZYZi+oM5yF2JnRyvrvU+c6DCraBzhL3n/WinWYjspVl3yqP8XEf
0lmXI+Es86T9KmWwPNkELC3fmSjUc7Ut4758gxKRqVdzjrXvzah4eyQeGmTLTTzXBXE7aoFhQ9gu
PWRRt32tmMIkuniWieVVm1ybh+LGm6uaJPnc1eecr3aa65FCrdKF9Jpz7Zm3ESlnYdbD9YixBUx7
0rXej1yZmkdvf/DaHclQag5CNvDkS55pNMZzRHrrKEs5P3SyveVVoUY4Y6R8odfDvPas3GGxriaw
p4+IMw3v2u20RkZ1Ohe/WplKm3lJI7UtQaxy4G/rCvUFvOGorolNLq+8XCWAwWan9m9EXY/yqloM
3O9siGMTNnCu55uil3b3k35Y2v0cNLtpHpO8YRQTkXcwNFe+cmonssu+PVTkONA/m4dxDgE3w4/W
glEHlKY0p7mlL2AXD/k4FfipLWv+Cbk2mDZFymcbFOWcakj4QURvubNm98hI2PY3UPOML207Vo+p
o7n+TrT+VIezWTspSXF5xovRLf1z5ZLDCgazDtowabpe3HVrCBMwIAVG0UD6bjJQp9GBEEb37hjG
Ild2hzoNDhmYgU8V4Gk3HD3BfxBYYxf2nivQodU8KjvY3cV1a5O7h7nBNW9KbY0+KCtVIAxi+JRv
i7ifss2spP45KBet3YzEKsEdS6eeJqKXlgffagmPVGSm0WNZFiDM5ESa9l4SD2DfSincb1U5+Q/g
YZiOdnbfo7sp7CHbegP34a0ds0kwv+jFEE1DPcF8BVMJuN2dYits6WaJXeO0vSBpsk3HSCBqIg6P
w/8vjRH477EQwduENPHFbS3pROvptkbhFEw/hz7j62PBvLzJlEiOi1sDjh+CkQ9HkSTBZ00brOJg
Jnom9zCdlkPGY8qsLa7jL5MoJBpov0+/Tbmn33kSA8pGW5r+LjFzX0TJMvfD1u+16RAEXf210BAf
h+NsNh66ak3hjQus361mdmA63U7KbVw2tKD6yUt/kjBS0UmtvTpYEzYLPkKg6LUEFIG97BYEWsGe
NGTYJqodNCPCSsKPtHQqf0gSEjQB0pjzk0miSoJOzOmLhyDJp89oIIunLI3TZacFrqwf7Exq9pNl
awwNQ4rmuDtMINV/q3nNvGqtXOZPxbQ4N7MaCZ7VtLn61sRqetUT6eQ7rNWBuQNM294m6zCPQF5l
33dz7hrh2Ls44Ya1AbWXxuLeehWi3tBD5vJS0AP+BZTPkIdp8UYgWrLjV7EB33PsNvwi6uE9lJFF
ulSxk7XQhjBWTYV4K4befWUN3NwwBwl9B1TLttlw7PJucEb30xg3OvZS6QTXDMaFs3E7OysPbSzH
7mBx+lNb0hV7fdvWgUYsU9YjTSyyTt5a6VBg+nfTpNukNemJkdMxpQzdVDnjnUO8ysPIoV5uMr3q
dFqq5SqYs9z0tghEMO38unKtWxsv4s+sjVExJpC8CRIYS5WFoCq6o1/aHgpYPy2y7aQN/a/eL5tX
ZcH+2tK5VVecanXGPSVNyzBOnPypTOOmR2CuF0NoaHmPtyHgx9pjd+iPqOAIlqIENB7muvGos4gn
fg1y01seqsL2UaBmpO6FBueWKpw6Shh2nKqG/EpkjxbauaE8PkOB8cOz02qEuj+qO6X57XdN6GN+
a+lj98so6SaFS00WwLNeFviUhrbyv1hOJ7vIGMvhV6YZU37oiUGsrkyjicUN/4UVRI3WJV7YmUn/
4DM1z278pBt/eoPAJ5m40lGfjVrlzVZ0rU7rtSgt4wrv6prUtMwgL1PbUOY+XXx1dJI+S7lAzoWb
zop9n5DDuI0PObLd+7lv0IwnbW5koaIOtn5Bk1Dp3l/MON/Ixh22Qd0h86nRUf4a2E/UrvYn2OKj
mFB4OvnowtoUnvga2B3qP8YbZrbheR6CyBGu7Ycm9r/kMNXlnO013Z+9sO11md70xlzZNFCtuLoq
8jHZIll34n3hddbnNJFLvVUkBhGr1s/UZUGwzM8wnye5TyfKyC3Zqi4tJ+o0cHLa5HhXZRDkRy3V
RmsnUEL6UbN4/mMmDDQTFbL4uyawanHdGRL5tDUbdn7V58L/lQQVPjlo+oO7K6cqq6MySWLJ/uqb
7SZven71oE4qdY1vCueag7Mj+SKRCLV4JXscQxXixo07U+ChzkfXcVWAi6Bqb1yjvIuBQcd72cSE
BKZ1nGaHHCwGL+KI/yOk5wi3uZpTBGMmyWz10bUdY7xOeOgRMFcyfvGWRGtDUxNGD306qH+Sd5Rj
HnEoBR2P3eZ6NOFA92PBC5DnMZy8ArcHWZq0WrHW6n2x7QKBt6JDNbwgdF4o6QoJYj20yYkmS9Tr
eeg3bjoN+vpQZyWdfSG2le0nOj702jMe8S/lHX60EmuqHiiwWLOT5Df5tEz+Zlq6/MGtzbq9KUtT
bTpwWiU5NrXi/e2aZVIvjuqDbsPYi7/AW5zyU1WSufmiN0Y8RhjOFC+AiTVxN7ZaTZay1SXGgdN9
b+ThVDdqejBx9eQH05nLIOxqyAd8wJNmJ9TQjiJEY4/8Y4U+UmV7JgR58DJx96X226ml0+EPYmMM
RVbvCiKVg20ne+0pp7luffMT/uWwwaQURxg3XW3TgM7THlVjG5QGfLmajd82LCt7s6zv/kfZmfXG
iURR+BchsS+v0HvbcRLHdpIXlGQc9rWAKvj18+GnuB25lVmk0cxINFDUcu8534GDK9imVKX2uWsW
+cXvgxKJQDcOBQRZgIxaPzB/+2xOgTtpQ93c0Fsyi6NtTyjhjaDhzTWGnMcP8B29IEIE0MpbW1Rs
Zyg05tpHdtZsvZykq7178mW0b1iprfj7Irv+wwAyfthrAmzaFVvi36oK9JaoQ1E+5gR8UcBwCmox
45DYR3TDp2VCiGUilI3iUbN3ejX/Xo2y+/cLGS9FkcujL1D+gPI4KFR8F69P2hIMSkfMnnWkQ+Hl
NxZeTGtTsYH3sBLN6O3N1AcKZ6R9Z57ilGkobOVkHgpH680dSVYgeV32JA9oQpJ0mzCFeyH13Ow/
ugy8BddI0hu9RzC3AdvhfrGD0a5vYOEbvyiw1TtzTuf01nMKXt5A51PbjNMIoEpoHDY/t16emWdT
yUoBWACLvp3tcuJhiCKPSr2p73w5MSmGGulw6nvRYnMIm8W3f9Nsie2jUaX+gw5ib75pOuU8uQOo
jrBmCfmNE41DYODGWrYb7EUrOX35SE0UnYouqk1BvMsMTR43QFPioBrgJvl7khnb4ZR5JN0dwTnp
w47y0HKeXWnWO4McQGObzm7xMAf+mD60WjxXG46EABLtET81q8MQX+k2vCnVAsbBE4TqgdYGpZKL
UUNNTUiQeelJC2r7sxTWclNUmUlrfCkVZerE+4VCst+navzy/uB5W6XBMYP+iIoUOh0kJ6/HTsLJ
nlSzJj8Fg3vyvSp+ht6/St5kds2+/KYEBcIWz9OqMUOKYF/qqsguUjr+D/eoMtp+88C3B1B2jtq+
wjAQl1ee6V8q8VyP6iVNMRS+aEFf3xqt+pZeQOwc3TbIDma25B+1RZKsXfbu/Gj25C95yuvOZjaS
KjrFHnvAcWrtk46H//n9x/zmBaOnIcSClwwYH63XRVeAbaEZDDVaOrIgp0PfjibuBSLSUJAiSqyY
9b+L0fyZp3HsXak3/u3S8DB4vxAhHLTmrx+D0SYN7ULdPVrJuq/j+LJjq9DvAvokbFXjevzq8ZjO
XqFNu/fv+m+vgDYApGSidxCKviTk/FEst2x0H5U3u0daItDy6s7yQqaGeCUQaGNEXYQkY0l5xQiN
gVzdEEYjONyBVfMDvONSXZmd/zIEgUHy58pqpJl4Mdoty2unBHbMcV4msW9lHXQbTWn6aVRlm1FJ
y9U1c9pfHv/KnwR+hc6awvZFU1YEsPqLRjpHUODmBhBDspcOkGC8JOnJNGa1Fz3xUdZiV5/ff/p/
WYrQxSHn5Nu2bObr1y9ewPgqCkWnIhgGf1fGSf6DyutEzHqgHUcySdeAjKX69+FG553W+/rp8dGt
z+PPV25WcbLWzwgxgaTwoywDK91NJmY1aXqy2VBOSSIbOxcU4nkJrilk/va4184TfxiAey8vP2tq
GTzAo8egwPRXw147+2qWHzs5eHUk0j7+lWSNONTs4qsrC/HbEjSYKIQdiGLQ7KEFen3rNXa/kgKH
eyxGKg1h3jEpRRzUyVUNhKzzMEfvHSmTE5ObTe4tPOnyn/snfMmYC2hYYxYPLue8ZpysQKS+cwRR
aKLW7ZIjcqGbwquXKwqat9/2Cnsi6gByKxBa85KYKDwJKXJhXhmp6U47q4ZfzArpUzirUrvsbqaq
xK7TE8bm7YKuyLtPAbX2dIdq3L+RkzFda829CQskBDIgwBJn7aqrYdJ//QJc0LcGmZP+MW07Z2/2
bOJDm13/3i2D5axQNOWkK6vlo1d2Q3kedUIKznaNveJcgbXYwLGmYlEYWb/VKoF8/h8/SNr7DEqm
f+ZD9PIXrcrAFyzB/pifynaiHuvm2K45C2yMxDOfF7vZTmDK+isXffNBcFHahnh90GegXb2Y/hdh
C/oPRXFyKkNLw95NzA+9V3TnNEnK5SjKzBipocx5ekh0nIL/Oh1wedo/8MYMIkzJxXj9Shy9M1lz
bZKqJJ7XoUY6Hgoab5SXSqM75HgqEYxgWsBp50737z/wt/eO7/tlMw4lBO3uxcaYNy/NhU70MU56
wmfMFk6SCQctSkQiT5ggm2PvDrKLOn3Uf79/7Td5qix6sOdgq7HzRvh0ORtYHIvmtpqzoz7X8wNZ
3n29141BcfLKaVcjZwzaG1V3qEtEWg3xozQJN9m041RZFBLIbd7YQzPVSbQQy1j+MHzVmmdyoxJ9
X1S9dXDHQn19/0e/WR/X1WJVTdG3Wy1BFx9QW0uN2p/dsmXCwUuR4utM7MrOdPr/JhXY1xIf324+
uZzD8+H0wt+XuiljUrRnO7c9lgmQe5vC6u8BvsVuqA2Rh+/f2pvVcL01OkkrZWJlfl7cmt6QNqca
pLyJjWCyGNFsYZO0XJIfDZVl26kXyYc6ruSVNvPbeZInio6IxisyUWb8i1VhJS0wM07GsQ+qSZ2o
qprbwaqn24yt17cu5djaA9zHIB2UVRzmjSae+2ai4Iy2IflX4Q9uP/RhsEyo+gOrvHgK7axRaBk6
62iAqHnC/SrvbCuxgmMV2FP9b+5NHQQdwmYGE9ZGtKqXd04wh3TqBikOxS2UjoRw98YhY+D5R81E
skBUR4+5fMZyWl7BCr8ZyD6zLLhm7Jt4k/gFr6edFaOb1Rxyj4urSjM0+XZurZreVGNOd27r3b4/
uN4M5PVySBYMgog5wl3ucxNSgBU1tenYY/retMOcf8TAmO+VLK/tr96MYy5FOx3RKkoJJFwX+0nH
xuOeLfV0NDM931e2GW9zYGNRlVDqJJXH/FAZyfDPb3JVONLPX58nJtX1R/2xqUMK4g0IkqdjMNbS
36S1W07RVGKGCmlc2uUhWbruOe8qVR7ff7JvpnDU6syeoA1XBSl7m9dXbqnWeMATlyMSsvjJXhLz
E+Va09la8aSL05x5ZLMRyQWwAxYUbIf3L//2ab/ouDgeg8kFL3ixfI1V1WucTuwjqYcBBnvdS8PS
LpvTIAtzW4jquTOgy71/0bejCZXjSoRh9+ywjbuYMTJVaPnMWnpssrY4lYYzWRFBd14fadSX4sP7
V3vzqRBtjkEH9vZqOHtjyZRBSkPA8Ppz27WygtjQ0sFKkpT+oVvLZyq7POF/viTG31Whh3IW1ezF
cMpqIp78Ug5nJHoGnU5Z0nsrczYI6NpVcmqTbrhyl+sze1UjC6gWQdjBm7Bayi+3hsSS1DEDaTzr
5Job+3QAg3tsBxqGz+/f25sEUYpFCKaY8HCTcMHLXV5P69/Nc1z/EHma9phpwq2jjNJt9l8ilHvv
O0LNQbQomQHwwFbzTWf8Vrf0U/KPdGll9qupPemGxIt71/TYb1+2t879nM44kxJqb73+nGA/wGlL
Rv3cVhQnQxMDdGiiI/jkk4h2qMR8pQjz5vNFY4/KaWXmG4hzLrlVZCICyFUBzdtSKe8kvMX+QIjb
b2UY6T6JXWP8lHeWfsgnme/ffxFvvqLAW8seqwr0Rea//vc/5iwE2M5QkXd2Js9ycsewsiwEyo6K
3eqGOLP0yj777QBbbxU5LQUuhF2Xp+1lsIioi+vmbPlNbz9qXqOXu6rEvnJlJL99pJysLXKS6LVh
XL/EBWCSoi/rau25ZEeTzVvQb9PKmR6Lp8qZfXXUEF71cJ61avrlxnbz7f3nenl9YiRWYAEmOARl
6JbXIfbHc52yRO9ZCtMzbN3qm1WYNlGODkh4cyV2xH2T/8D3vOxtbSqTzfvXvpyOX669VhdY/1Zz
4cUJqlCdRvgI125YXcOsByJJC4SOotcuXwdZ1Y8q7dXT+xe9/GbWizKCOVQiJ+YYcbHi8rHn/lz2
2TmL+ezDDE3TZ1t2pEANijTPnP56cmWCvCQ0sM6ukADSWTExsPBe4laRPJokrCz5mdzUdAvmJz4C
dx4+Wl42bFzllgd4+G00ktJsRP2AYM3DUXXlaf/lTa+1BGTwZGEysi8mixxdSyfoVp3xrVtPAX26
Ow348NmfbARqTpyrU+BpcuNAYLnyNb0srH/O1+sD4CCCGJTNDqaVi3VfoOAxAJXl55RuItkGdIAx
mCc0s8KaZJ+HvkTPRe+tJ3l3aZfliF9Ri6Mi0WicD3IiLKs35904o65Cr29twDC5hxbB9plWQv5j
EulVBPdLKfXiR+P656NgaLJbuTxrjzUHTrevl1Mvg/yDq0DjbjSJdDWEogcNKRtqoM1kHeYRspZS
fczzJPktRmsNOMgLMLY9C8qX2uzEM7Iu+WCpLCkPWm66Wmi6LBY3AarF7Bt+llLt4qDJ4pvKSoi1
n2g236C3qZLHtLPTZ5XpRbD1alc+AsKepl08m/1hpp2L6rtNtN9pGysD6oRFi4hOTd52dzQoxhu8
iP1Sh1Tv6nwjxDiKLzM9+mKnuq4F9wm3QTf3WAtsgzehO9WPqumMLbOqln7vlm4WHxozGDtGJVKY
iCRa6+OoIJs8NIOTiFCbjTEZtpUlHP1gW3XznAI5vjPSZfxeK8OtSTEzp4eE9hPEoyVTvwdptBqK
zr7ojoVrcVIMmPKm0LaH7Kx1sWNvx9KTuyZ2qDQtJDDtTCv141MQ9MSkqtIg6AFhzVR+aRC95He9
MejyYIGF+IBDZ5UleCMgCuksA+jdhk5PBBrL07ZZ3xXVbV8W8dGGN6jCIHe78dPsdsqIjIaONrtB
5HDAxYRINp1HnjsQbOoBm0yv5IMc4qq+w/yTNFFTLwlZ7f7knmfsq3HkjCNF4SBbhmPRimYI5wZO
0kCo6xTCRPK/Y30lVdY0O1Vscjqe4yYhnfYb8E1bD3M50NhzvFT9HAGfj2GGdOzZl5ApPkyFRaz9
UJrm52Cce461JHbOty3zBF7sqau8qFgUOpVqHqyzS4QrtF3d78U2o0fwHWem+CTTpVjTi71Z7Jck
89KIHn4K4Gi0gp0nAe7tjdhmiCC9n4Ez+aLY0f6HegaO1jQjoph9fddZS18dZNXpyZadDSlxRt0N
/01z0v3S9dbJtxM9+fKj7cVtcbP4sW3stcnpjNsg7izqMqPrPy6js7THYELq4niOHD9lS2kZN1QR
y1+eSkc9BDZB52SfT61grHEgvPcTAiifx04l7bkdggFN4GhV35F3+MlvVA9p8cmRlad+O3T6im2N
VzCGRUZ88cFKupbQ6LGoEShQndpLTh6cUpU1fxytvMq2ttUlw3EOVAKbKllQiVZ8A+0G9K0QmzhW
xLiJhlnyqOyJMjuqA934zIerWfexKpFveFMKEL+0pP2LdqwsN8m0Kp6KrLbNcBnLYXhACGU++SnT
3kch82ErmlI3vmTpiNYsNmAUb2ZUyO7XfI4lR2kCmNyAVIXF/s9weUgEFdt6H3nFUn1auXsPVZmk
xWZMdeeBUpwqHkAF6+VDbXtKhCWVT3FskgzU5pRoZa9BmG6kgWMGLdy0KeQS1D+YrsUP+oTL99rI
9f90wgQyMr+R3nwfRAFqV++Fv4cBHBibwoq7aR8bMh6RJpAIu1EOCmxMCxP/ox0MSX8yBLWYEKCS
/hlQ91oeVINzI/UK2xpZXWDyyX+J63PXK2uJ7Ckh2ncRlhHlno6rF3fneKdER2m70/ul+qbRSUEI
SpIh34czdUPE99C3N/RQ43GrdyRiRbpyqb2ZQ5qeyNNjNbFYGH7g722TEBW+O4SQxYKzMdqq3y6N
9JxdXLdOg+xYFmrb5Ev8VWSz7CMKm6KhbRU0Xycsq10EmLb/OgctH23MefbJypLgWz6Ckbr1TCKt
9RR+30nr43gfNLamR1MixupAxQjgUVhSxD21i5kVexSm7G6qljAYFeUkCyD5hKb+2Ujr2T41pJ6m
RxPo7rFzlrH51NLCbs0QZl1qbJBSZreBXYzzaWRhP2lU240NAMza3a6a+MegRI+5YasGRCwWhtSY
kRvrW1pBxtm3AWroPSe23Nv4iFP0KFVrPIhrCFg64YymA4B0MNXNfVCxvD3ZWWnWH9tReOJEqBoy
obw12wrP7txrhyZtk+dYOAa2YObtyd4OlWGrDcBS5MczUkjCMunD+1+DxAyeSKfNlkifq8ojMB1Y
xgYZrkuAfIKA/oic3ZeHLLVJhUKmPaCfykdqP3fzMMTNB5G7kzxT+lrQUFcoM5BjNVkthm9ST9vs
KMEY3JR+UBQ31dSrUwV+VP88Bco+cV6C5kdsmDZuZndoDXbTU3e0DODuG873ZnVsp2nII0lEabBx
OLfcK/LOHmzQjvahb2YvfYrZksqPq5jsGxNI83OwUu12wfxantIZF/VXhyqH3KbQAnU4/VplbHzg
dMUX1FtGdxp9wHgdyXHZVs+dxPjB0UEDCGp2zc3qijnicCdxsyrdBmqeK1rTQQOE71TgfsyWdq/G
dmn5kpVdDDcLqDvvwzLUsn8e3dR7TsumaXZUwezhoMOO+w+YLHpgwBwuKoPYzmkFGzSAm82qo0DU
xMlivzhV3/+kUirbjeuX9nPQ8FOiYIa7t0Mjbtgb5SaO8atNXaO+CRYQyejuEWWXT3D92vxIjqSR
/o7H2LQhScb1kyqxvR2SDAhB5JfVdACCaftHS8ucx9KgNjluq1mnJkAFOD17zqycbV/3mnWYNa+z
MbvbZnkm3F7+yLxsGja5o+naOe3ACpzt0SuTiKAs27uJJ1/fZ/hVy11TA+190JUe7GfaOkC3dOKI
dpA+mvpnwjyRRHXTEfXleTAZIoWmxN2XrKfGbn2dLrSgOMhCMQDEb2xkcngtqHp9YIZKso2eJM02
nUhHOK4RRwU45lTALWgNTW/xlPvVo2blqDJbbbTjXVVbLPhdB+IMVY0pN2ZWm+neW0AU7tgjTggS
QRzm4WSAO7ytZ7TSkSaTftwaSZmMG3cYnCcVyDmJWn5kA0e08/KtbILyZ4fYBRt3MCFcHLLS2/l2
OrGN8ZuYHVrQodq1tODBTGZP/PTyJtMK9tT6+NtrPKRizZBjT5z0jPrhlJp+ftvbi2EOoVst+W1R
t6VznD0/25RxlTlbbVEWbEurdufQkJ5worptrXjLFnhG/eYVro3yVPOy7wRzl+x1U6nuCkqo5CAg
ixw3We1P/gfqMSK9q7waROMMJ3FfEdbOlo6OVrDXBuHVSCebZEY61xE0iUOnDQrwQiFKTu8jfp6i
ve0zKiafqSDlj6DTlvqggh54KTsMs9tI0HJftWZC4w6wsazMaKJl3h7gvRLv1Welo23xo6He7xxk
alPtqCmSIA9U6CMTa+uw7FJN/jKzJpGh1zaWvWVwI1LzzWqmMEktO2LCqdzvRWEX/ZYABVkwU1Ha
2yjTA3fRZWTQJ4MmkqiTlrjNLFe4H7wWD1oQ6siF23NDZDY8fg1dcJSyLyPIXMsN1NalDXpal35Q
36I0b3sKr7HW5VHD5ri6kcDmc8ZsqSGyQGq97rgp8n8ilmJ02Dzaneatml/QKblbVTMi6l58UX3t
FBujAWezzTyX/A5LkYDmLrk2/5ILBL4NthR57PSiR20HxCO4TeJywbJusRKYH9tAik+LnozFDfaK
oMdaIII+qXESgeS4WSoj/e5qTtof4zGYmbeojJifNX8ogLZa694TJ6pItgIcTAqDyy81LwwakJL0
gpbU2rGijhBmc3oim0GUdbKpE1mCmgdidZsSxPYTIX5Le30IvHSvFeV0yKxAtbCyi6IIB2Q4+o1c
pGZFaP2zfmNQnKp2VcZ+LSKBLP7CpYlOHbp5aU5Z17tyzyDqHOxLudKjWARWcTeXYtH2jjAqKoZt
2kUmELXgwzRmbJfsNK2Nx2pZNaPlXKfFKY17IACqGIXYIrBtD25SZvoWLBYHPANVMIkSBeLLjdM0
Op1mWkFanIVOF3QNM1kX1NGk5V7FVmQo5E9fY0MSloPvqG0SBKW+wVzmtKGDcW0+sh8xh8OyGqqX
LnB7MIGaF6OApZdIytJKu1uPjKSBZhgPnMIo/Ns6SOxly1PGn5yS5jeFQ7u4XyrXZPe5+lCSs5gr
0eE2cvE2jYPC9lNWKmOyapKtLP0l/QLhNd4F7PKTejPKoH/0YnPKT53dZF+MbPbmbTnjjR3CIcfw
HprtmDdbldXAT6d+7MuDmDr+/VoX9s8UmrSKzU6PrB9x7ehAJVcF6vcqc51v8TKj84zNRfO3aEPZ
OZMk0ipAycMyQM1m3TCitGCOaMKMIJHiRmWuJ24112xufVNV5iERBMTxJePpJLocHK4MZap03ls1
F9E09fFX10f+E7r4zzYQchyeJOqSLmqlqr1TAiTO24JBnr7Poz1wD5apxJYdSMzTR3DtPpLg3aKP
deVUnFjS/S2U86XeABILnntmkCJGBeEO/a+haPJvHahb9ViVDZY8PcZjWMvM+oUPpJtvPYGadS+N
OvkOJWOaTzqxRTPhNU0xfBJxP5wquzeaTSorSx6KwTR3Rgt/A7Vw2mWnqvESklPmYqnz/bQEqbNJ
iBZkIbOyES0E1UDN/0ISytSfJOevH92SGL/bDJ5OWPqEPe6tkXerWMiqbaAcfdnUo0WoQdhaWdel
YbsIbEDsz5FBmgKfX5gg9/5kmKrQdwhCy+VUU2Eedt7StGrDocaREVqQ5mGuOkSjaCvcAA9lVzCT
6s5iP3nEr6vtPMVGuzUQnhubzsrMaKQhXz0Bpl+CXUWMrntvol0WD502dO4mWwj12SSLk9q72ct8
L7QzZ/EjiObG8j0WrlIfWITlsGHmrpzjRHGak6+jozDrIH8rJszcM9HjLGVxsgd+Pl4RZrEkSnJq
xXsiiV0BNxltd7igM0ntkADMqgbNmRiSTaK7DFsOOnoTshG05e1Y9OITPhGR7123Np396jM4SRfB
VWiUFbYdJ1+Mbr8YIDBRfRBdclvw8fzoMyaKjRXEub/LuymfMRF0WZFtYyut1IfA7QbvkYXW8B7A
xbPdDxEU9T+M2BH5xw6zsHHjC2quEUnU3XKL8clA/z3Plb61vC74yczKOlY3Km0J3WY3GerdjFS7
F7hituWoddlO5Yn+JJBs6lE/pgioY3LgUbvOMnl2k3zQOce52pCEtpHFWn2lyvi2pms5NpRO+gQ+
/+CvVcg/6sm9sRSMMb0/G4CjprvcNRImS79E04+fst33HvWIzxUj9x8jRSiyonIA5esgi0a/dOmp
d61c+HnRlGer0esdYHomIk3DAxp6WT7sBbDw6QQpyLWulXfX9vPrQiEdXKgHSAJo8gXGRXVzgNFc
JiZXRhXCFo6TdqlR92pNeuJJouPI8qqfiSowcJhQHEK3N91opMjynzEl1ZXm9RuFAs0/iyYgsjmU
kbRxLzolwlOOtB2tOFc+8guW+2U5UTIsG6ogbfvQoT8eznPR07TC+fE991JKAshXsNEZuDDer7a/
KTozefAXO3P2XI5xmb6hqblMA3NIbrLJKR/NcsmPwgC0wCxWYv4pWuCSg4exAmb89v1Lvyn0W2ik
UGnSmYS751+SWzs+0NFGhXLyyF79ao59vNNsC+eHbU1nzJfXourf3CoDH8QeehQyMbBqXXQzyNBK
ltqai5NMuyZKpXTuHND4twu/kSGw1qLk8MTHmF5742++Oa688ljW3D48vpdMFuVyMO7toDwJhaJ9
W8x+n3+ynHFWODCRMbRg6Jm4sfm0kZ+qmkC1mR3Ozquhpsx6jz/Incc52PbFVAdPuab0ZV8wO9k7
y+pLDpAx5qJ/7YrQLebNeGwM6MWgKXnpmvwxVdSqqtCaFPmDSMSytbGwVqGdCuZ27Fgs8i3e3htK
MS0ymrZQBBIQgcXM7orgylC5eIAvv4Sm+WoZQeTCr3k9aa1HYuIQVP5gwSMsNinYvr3MlnRvtEv/
NZhmawue9Jq49WVe+GPe4LJoMCCgkVfGJ+JdqiHE0C9Tprzyoaiz9g42RYH/Xq+sYy+bJQ/j1ZEf
punUtaHNQrnvfaQuPrFwlG9bPJ4wqgiPef+reROixo+iSg5OnEkU3stlUy6PA0PqCRNFW9XpEGIV
HjeesEbMdwIOTJh2o8dmEFdPsmnrue+oFucm7t2y0b74qsv/65jcf1W4fOrQShFORmaZjnshS3lF
FnTZnOcBeitrnAdI2cx0X0R7f4wg9h2OWLp0vufL6Gp2gtC0SC3DexmSECZkSHsTbB3aT4NkNQ6B
WkS6YfnbnrTqK+9GzOe5bZrHMTfMf82FWX8bUaEoQ5mPfcNeO8yvfht6PGsM1D37XHFGmx18NoWT
6WFXt9XR4Yle08RdTHgvTwMdGAsvU5DLH6+vWNuBmGptVPdlFmPNKsY0vgk41MAWoHSWha2yymuA
yL9f07dXaRgKtMsY4LGYKnPylLrPKHx+9lx//lpg3Xoy5iLf8NHbv98fnheT7Ms9oiLkfdMxd1ns
X9/jGm818B7Vvb04mO9r0aC8LecHs/W0Dii4xj4vDsRHToDtFYn03y6NvGFtCQIRg1f9+tKuAnjB
vnC+h+cuDqOvOSuPyvnVtLrYFaNjH/Up8R+q2h4e3r/p9aZezxMr5tMmf5hGzCrqubhyZSBvF1yZ
tbz4BFOg68kZoqCqJaZ1RRv2l2vRj8djBkHeRle5TpV/DNuk7YK5suflvhgN8dVQ/nBeCVgjYAhY
vVf6wn8ZPVwMSS29BoBIl4g72ndTgdJ4vieii0yAgb2vQcLnOKIq1kfwHEUHQO39h/nXa+IlCJBI
efy9/vc/blAOkxYoDpz3TB6/QGlJ1kRhB9quKXobLNIg2uHKnvhvz9QB+4WW3YKC5F48U4NykQVV
mNsEtHnfms1dLQrrsZznn+/f29t1jK/ijwutQ/iPe8N2uQqBl/me6Xm17eekDPfgevqx8h5ico4O
eCmdX+9f9M0DRR7Cdh+pJCaNVVb3+qJOVy5+mXnqi9NnnLaDVFJBiYvA6XZZgzQHWBBOzStv8cVe
9uc3AT4LNd069RurBupSzSC6djFKz2sfkAFbbTgsEM63KijZPWRtXn1sOhDwx8TMzUOX0u/Y+Utn
6MfaNMdgn6SW6E6L8eS5bf+UpIv30e5qscNwvtx00oy6wYlKb8LTC1UnHaNKubO+nzur0Di+O7C9
KRYHEGZISErvEztWhyFOuj5yU1G7YdLmQFiQ3FgfrSSlz0GqZ/84ZSAwSGif5dc8SK34PyoXyfKj
zlX7XzPN/o0yJ5zu5F6mAnu06RdXHtrl0YDzGKcT7EPot5hBUYy9flV2O3nxjEL7oed8gGMnyXFw
mcOs4r3R4+RCS+DQNckpVvykg0etu3SkB17HoTbVzzW5kP82dpjWqLe4KyndRjT+JvWzbVPh+fHw
YNQysFFUNATOxrVGWgrHlmJTiV5e+Rjf7LrWa6L/WY9JCIDQo7x+CAnV9k42zfQga2OUYcbpeoxy
uBg1NaJF2lvPKKb/AtKY/ajzhX6bBFIqOBmTTcKvsTQ9AiVCUqsrz+Jyllh/l4OYnY+IqR614evf
pVosFVYs2wdvmKrbZBnjA2qiZFkXNOoI//zgMaYGrKIkyOHou1jMKAy4pHpSgrGd1PoZx6P/y04s
mWzoi0j4AZ4vqyuj73Jy4v7Q7q36Hw6CUAzM1/cnrAFVgteND1pF/7cP6u4RDZ6+E6KUv3pmxOZc
ApORV0yC65z3aqJAVbeegrm6+5IC9PqyFeRCmmy29sUCbir25uB6d9boi2+Gl0NNq5j0ma5qrznn
S95ce6kvp+3Xl2dgI5WkbIfW2rsUEvYxhANK5t4XkEr0PBzll+rbkiezs3F61xsehEXsl19JhyHX
xA++YWnOYZ5TwEemPRQ/qsTKgr20mWX39HDFvT/noFoKUxhiu9gT4bDDLO16Q4fFzMm/6GuXk/3o
9wc77pQmOTvgV1N7kqczlNZkuULFMQpDjhvVUtSAdaAHD/68CtCXuO7x8iRGvtXsKS32RcNIQNk/
duNWJrFJsn2ZacOtUmkg72glBM8c4/z2WebzbN/PJHG0nxxoB1x36mdcwaEO6r2/dWM98P/7x0HM
+EWc5SJ8RdHHBuL1q8300ev8JQm+gJ8ARuHBnPlCCF51bs2sdbekXzTX0K5vBjF5vOiNGU4cWzlV
XCzlqAQaiBVUQFWddUgc8tS+G+a6pNGZuMmK86Ed8tlIjCbevX+zf70y3ypFDWpb5qXxFxLIQpF6
qh9Y9SRfCqVIfTDHO682dIDPMxkGZXxdurhOBH+OXwejB+J0+CRovMHoX0wUHsljls/qt/ZBoBD3
wnCeIF94wakjbsLbUYuTE5GkCzmMuaafyR7RmmiEfZKeSIlys1PgNxRM9SkbflS0pK9tri6fC1Wu
Fw82k4tl8Wsv1rQ4zfXGIpnuYSzc3g5R0bQ/oEH2zTaebfVDOXN832H+1zbvv4/L6frlujjtVzsD
p/dLT0raTyhWVJ08ak7cIsJpgDT0k/8pm9Jm+/6lLvWjpIlxj6sSnUUL1/llQPMsDcQFhqY99KoV
50EM7Y8pJkpPy0wjao0us7aVXwVOJIiWz4+cDdzj4HgiuLJfv5xL19+xmp4tEx8Qa/bF6C9s2vak
JccP86R867AQlvi1FFVNA1WCurFXBVBUJ+Ni3lQZS+U/LlqsVSb3/xIUhFv1BRr5x/Z2Mfyi9XB9
PqpY13NMFJB+piaWTzn9aly5tN+uPPm3N7xekYmb5ZhKzWUNMTGZezRoV48Qn8aTXTjtRlZSfqhK
DO9hb7E664k7N1ghXbF//62vA/fVl8fdIrs0TKyO2JAvq8oZuhk5ELr62CWlvteF1G+acoxRAQy5
gzhLTtsht5w7IhD7LQXx+srLfjvAX8xBNltsDoMo71/PrkU6xz6iz+IxmWZ51ozG2zuo1bfFaGvX
lsm/PWfG9no4YhcI4uH1tf7n7LyWnMbaNXxFqlIOp5JD2+6mgW5s4EQF/Ixyzrr6/SyOsOyyil01
JwNTs6wVv/CGxqJH4itReh7nMt/1oZF9ayx9cCUoZXvYdvM36q1Y1LdpspaD3t4fQs3ehB8p5Dog
6FwP3VWDRO/ZSc72bALxr534TQ67alsBiTnOjVNdfIkmzOO1XeZM7GRqtkBqLBx1BFfyetBxzOjV
NFTEkc2CQgtsCQXgSEFgwYuiOBldcFXKGqfhzpeKxJ7OOCIORJmLKqekICxVR0V2BuhnHttubt/Z
WTPRLOYJpDya+bWdpeDftxEKOg4TS7UGw9vF/Ry3jj932pyfgVcc6e4FmjdQXdmqg4/E1eNpvXNk
KM+gVU1pTagVLLfszGFFLjc7F77ff8/80dkqOgI22CWXB8S71VNJXeobBlnKC6zttVW9PzxIoz8U
berI16vK5Ado5Jisajdm42nsajt34Y9Qxc26wvpcTZDkQ8WnRRiSsG4qLDfMlTvy3iJT1kDNWoZj
B97++je00Ui12k/ysw+B8Mx/0WwSC73UdpSRM3XiKXBHqWj+sTYm9jNKRQS5Jn7vbLHrUcsscuqh
jPLzPJnBk+mMsrlF47rZF2VjBt5YtJUn5w40nYoE6/Gi3ztLpE6CiA8Eh0hwMbYhxQmHNT9bEyAt
bwBjC7ykGX/76E2l22JGjHdlT98k0tQhafZYHF2KEIJGcj1m2IMrtyItvpSSOnWUlmvoodHQhtvW
QAUHqGIKejBQpA9jT6SwJ4A2jlYNlQxokRynKznObYAgfg+UaNJGlFCgIF//HtUIcd9tw+gy+YEG
vrEYen+PLDCVEUcvgWGG5EHj1knKyNrKYxuXmxob3c6LqIbZKwtycwy4RRFTF4GKKvopi8mZ5Mi3
e1ULiBPj9tcEjOE5HLB53XfxiEBK28jYouRgnwyvM9U4PuQWgJDHm+Lub6AaLJP04OWxXCBtwhqd
Tn10qRtj3gzsnSepjNIfSdL/GOTZ+hJpGbKnuR/OXlAl4cr9fnMKmQI6WjzbnAnanov3rBjKoTCQ
N7zkcmBtOS9VTEPYrzd92zrfFPr0z+imRSsh6U1pAyYXvSQRM6ALSy9ycQEVeI7OTVxLZ4T3kk2B
Fb3sRSVpXKo60ZdMHy20jatJoGDaZx2cwVM7JdiFBvLwOrAxV2rJ9xaBnrgo1fOLeHGud+VIQgJ9
xgou2og+iBvmMCnGqZhl5EVi2dWyyXoO/KR+Kia72HBu55VdcBNWMB+iNyHaROSHy+RbMQT31pzR
ATaj4B3ojnMWklzPqaWnX0xJN5Hwiar01zgnw/nxBry5lRgaN1qTY0kKRJfz+tuB7OL9bLADlLEp
npBAaliJimJSFU1Hoy/t/ePx7uw40lF6VtREbbrd4vf8FRtrc6T0wDqiCxHW8NbJaUsqpsqeGRny
ZjZ8/WMYsBseD3rnI9nbOrhDskNqG2L+/xo0sRNkrAc1vjgo/b5C9+ZaqRQTPfMGj2ppjZJ17xtx
PUIHgLnlmRF//9dwE6mBCZUsoUMd2AiKSrOnUnWADBoirmkGwIA1NXVWLleD/+tVHA49krdctNfx
Qbt51aVygIo+2skl17B0k/MQPbVuliHMJNRbHk/ovS90LBGIAltQiBCvv1DvGq5UqALn3sJTfaRY
/VYqE/rfc2wBtDMSklo5/PR40DunRFUR06A3gAQBTfDrQefQlDS5z6Sz1ElO6QZOnFy0Ibc2QWr0
G6J1rfdyAJ8nKzatlRN65yUlFqUKa4IQoTi9bOih6iCrsWH656DAo89V4dnUkJ1qNUTbWfGBnZoY
JqborSOP6+etV+IbShkW0rWbtOmwfzwXN4tNiZyePPktiyAi9Ou5CAkcpxKw/xkFcPlgTgZQz6jp
ZXuTtgAPVpb75vyI0dhXJCBiXy/NI2pVDZKmk8OzLUXO1u8zeV/5ybHLkYhBgXty3h5/3dp4i5fZ
V6uxHeFKnrsgiX7Plt+ErlX1Q4aIr/kzSoNW/X98IUJpZJKAYohMFntLzuISsR49PEdV+SOQOghJ
rZW8N2DU+MA8+vrvHyh6ewYgMMr7y04bTeE4ptwYn+W2iT4DAc2OmRXUO8mna+4RENrx4fGItxuG
9FGhMCZ8RLGZXdzzkRkMlOHK+GzKHT4TTq8ARJQpffRlJq/N5s31AEWcxJHphMCryMsaoI2Wo0LN
NT7bMXedBL7fP+a91Zabsc6meWNbvnZQQhDWu8dfebtxGFg036lJcFUsFVGUSU2MxjSiczgCJfOm
0kmljaRHibIFiN98gVsGqe/xmDfXkvhY2ok4q3NAwOheH0V4C8iG+l1ybtu2+OJHMGLACzvOB0sa
7Xd/Tqf/+Vqd4VKQhsma79RtRE2Vi44thVZIR8QOi3Ut2ijSpURLzgQ3/vesttHPzkIt2EuZb/xE
BDBCUaMaVTjcIbl7MzXjFuZA9c/3ET/DRKlbBPbgJRaBpI8RZQYdKz7TmJr7bR0bSbCVk2GiSSdZ
749n/CZeE99MvCoiSMTFltsLhvXUOKWUQHGRERx28rH5WU/UbW3ey13kUDJwwemV3/M8AOgOVSM5
P/4Fd/YZufOfgF2ImC4LjFkUznYyU3NCfqBTP5VzGe6TgNaQhx1CsJPnNFX+NUgV5UyeIBrjnKub
tptCU2OUNCM5z1VXN5sqcKhfm3ZZvEmw0p7g0Tq/YNi03T7utKDlNfDDFRzTnWNNM5taIlAhpGOX
YWqKlYRk4IdwBptpS26pWOlLX0v9L5mysrOlGTHYF4ilxcqpFrX7q8iGT7e5k3l7QQ/SRbk+YXA8
CeBqPz1nehw32zjv1ekJ0GS2sqp3vo+WK5kJ5QhEF5b7yuyA1WdZkJ+dqNG+Gq0N/Q9iutdAGHpn
OoLXEdrxystzmwyBrGMfk/7hoUPpafHYVcqIa48fZ2dcecfgR+LrZbpHL7SjACVpwRuhZK1vZJ71
7qfc6YguKIi61dBx++6ArHo7b6VqiNeSojsPBio5UCXoh5IbLaMtNMGVACmw7KxoVRhuSyhFLm0R
uz+h+V2PKxH6ndFQAUbAmumHGbFsuhY6UIeuZEWhsXXVJ9DmSFlS87SS/xnQ+KKVO/vecCT/RDJA
wKFALu5semJ1Idcg6uC19VDINXIsj3pX85+EOdm3x5fFne3L/LF3wfGg9LC0pFKaDssYjCdgXxja
vA997IOOfpwnXx6Pc/ejNOGehhQEUdpiI6HXUMRcDcV5KpPym+LAbUKLni55ofQrN/CdNw8FBeo3
mDujdrbcHMiKItyD5sTZtOcO1yil6k/wwpSndMbRKW9M5R1Z63iXzlq3oiV35+rlnUEzl8SV/s6y
n5WDTNdCbcrPcpXhYKCbNfs/8a19A4v1rWvjNcfsO7cCt53YJUS/NOcXofY4AQ7VUqs4W3Kgfsa+
Mt00ZGGIj6XJS+iXVbClHwWU8/Fq3vtOhPvAmpDecyOJ1f4riVTaqo0mrSrPyChUHrYI0bbUkmKj
TQ3IfCSl9/84HusJAF2lvQA4m3+5Hi+doCxVU6qcdVrDJxwBGsAtOp13yL2wURvooWv9wpsNyyji
rFOComhD3/B6SEm3KbNjO3EOkE/dhenUvCZhi/1ANjaAqR9/322kREOQpg2oSATp0QVcvCKp1hbA
vBX1HCtT82bl1fDRHiCv7bIMCBI6gaVRPfWKAkU2lVJcsCrrAFpgTQvrZjuJviRXARUw4gdCt+uP
1mg7opGgaGcczeQnOKfjBa8jmAZ2n+M6aOxxKIvXfBxvEMjESlR54FrQDhUKYYuPz9OhmIJEV8+Y
R6WXOOxRCUQY9mM3NSp0qnGsfsqjhg2d3M6XvKzjzRhY+JPhi4i1doVAwVSH4+/HS3KzxflRFGVo
0eJISKVk8aOKJGlkuTO0s5Sn0c++iVIfK4vBUSEd+0H2VEc14I/HY97uOcZE6A4RKdBlyBldT39L
sh4Xo6mdy9y2fsR48n2okFiANBaq28dD3dz74vMEbwC4vlBTEj/lrxMMO3EWD6h+7sdBbz00VvJ0
Uw/SmuTYvR0lardciQSH+rKaGtidrFdTYOCGlpbPtPX170GPRUgTKM3/DLw+UrfTtLUn4N7ioS8K
FgpAA+bBi4k0pWksEn7Rue3kxHQ7o4dwGDWIsdBft76OnYOez+MJvbd2Qj6O6Iy7/waGW7cVbYyg
1s7QEPRnKbD0ap8OI6IYRW+viU/erh4dEz6MKIHLidGuV6/ATFfKklg715GmSh8s5DG0bVs3svnr
8VfdvKVkTYAzWEFaNSh5Lk4BdFQAM7OBS7Emo0qstyIfdxJf/hxyl+1yG1nzzaDB8kC31kpXNunt
5mF07kWU+kUktDQOpmpY5mFnGucyUhCFl0o0voaqekI4qN4E8C4l1zGnavf4m283z/Wo6vXkpkkV
pakqMao89W8hMi+HAhIUvAzV+C+GHL3yuN2bY6JYrlvCdAdhvuvxaqQNBiwLzTNC7ek2tdVwSykx
ciszaF5QI6m82EelGd+X7v/xpXwrxQFkWnnsxDb76xKI+wATnW42z4hWYbuZ6nLkhfnc1NvCQdEt
nAIscP59ckVni1od4e1Nib0fLbwV69Q8V2miP0E987d6h3/lBkihCT42Maufj0e8t4loMspEhHT3
ODfXHylNQBQTfLnObWnal74e1Ww3RnjueHGgwphWsoKmbtsgL7zGA7o/NMOCmlTY/+Lv/5rfkS+q
DKStzqDxQxyS/BrDwpruYV0rzQFbJmYejP6azay43a5SUggOlFtEsQlhY3y3r4dNpsnOY9wUL+h4
yE8G+j4jMLfit01LrXXTFPovUGFrg0JJgAyb+a/7GRAhdWjB4bNhdC6/uutbGbaxVF66KFBRYWra
ixIp3ZY/870SKe8vSj1pJyurw5WRb+Zb8B8sMLm0NpjwJXRBK0ajQX2vusRBnCPLoOjbauiLvTZE
EcIrZXCMsrReebTvzDbIJrBB6C8CtV22G6qytCHdNfUlrOHs1EVQPaMDWO/RfLK3WDgpW3zsyy1e
oNVnfWillTN8GzrSPRfdQeGfrItlv17tMg8MJ0fe7GIiu9Eh8yA5v01QufOrrE2zvrcIlvBKNQ2p
IXSJ8vxJwujcPCRYjK7c1zdvID+FFYfHJCAExlLatBwTnQVImguMKdxOg1nDYXKKfsTKYKxUnNSb
J1CMRXMBWBl1PWCL158d1DH6ZI1eX9I4LB0vIKx9mwarU7Y43TXP9dRJwZZg1kdgKQ5zHJuE2FyF
sw/lpzCCGqmPUtxgL5hSuufug1qCXVKAXW0sWR+10JD8XdL0wzFvm5oeIKrA+QuarB0aWrD1LS8s
kvktbaCJ/uOFxZdRceGxBWIkfLGvv2xOEZ1oMQS4qEilbuZCmK6ZTr2JMGw7tF35gbCuXKG/3rx5
jGlD3ERqhjPE1XE9JohIcJhW0F5wGLU8pxM26iOtpHlGAk+2y38vDYsBBVBfUBaAlC/uKKBFTu0b
fXtBn0W/lA29R+5+aRdYsnSkXgjWpe+qeKvEc555oa11KIpgkfzPU80X0wUVvQCHRvP1Z/fIdhSj
XHYXYE3hK7/0W5dGwb7Xx2wrd7X65LfqGpbr5rlHpNwA08H1jJy1sYT5jEEMdWzUu0taoc7tFRxp
ICQGojLdJOvHwcrsvabi5udScvr6+Hv/sNyunwZR7CHV4h8sy4zlOqtlA828Ty8Up8MvQyJnT/ZY
d5ZX5UEOW7hqph3WwehgtVk4PI+KU38PWwSrpBq9r0PXKB20uV4q/jeg7v4a41G165BueUK2OHC1
8mNY7GRJdZ5iaH37qAPpvRJA3F63fAH5CthxbnjuvOslSya5r3FRSS9GMsXfWqhZzy3ybaqrI42x
lVIl3SgdfQUowaFbzZp6eDyFd04KxBdaKlQkwJEvSR9O6zdFIBfZpbS18GOFktqHUMI2FYNCdIuC
0lopKal39ouKLoPFgiEtrC6XrEuTFJN6Jb/QQ6+fG9VKnrDA6FG3nOcehzi9eHWcIHyvVCvrXL+f
ZMnLkWr6lMBa/ZAitvQ2zfXYoQ2nwzaerepMpX7eAL13NqlhthvwitInWphJ5xZN2iXeaMz+U62p
2ZsGQcyzphkN0kzjeYuySn9OkpBE6vG0qiLKXexM0f0j+4WMTItscRRHyUGqtVSziwMMGY8abGWx
DTDrIndboxm+A5Vy0NpPENGhTacFW4yzk/IgePvaDqsWu/Wyvox+NnMpfXXmUK938NJ0wx1LSh4C
JzNFbsoxO4LWQSvKUkPzpVTTXPIef8nS5QR0KDYLPH5ALIDL0Ni83qEVLZ66wAacqCeq662uxggz
lgiceCo146fJcoppA3fc+EArI8aggF7FAcla/z3ABvxTM+jDD02md7bBlTpF6DSbzZ0qS6mHcst/
j3/s4jQJUWUdcDJGXFDaQLwsMgAQ4GBLK90/gpmodvTtlQ3FggLVUw2GVlNZmx6VrT1qJAjA9m20
fTz84jD9GZ5SByxk7EcgPi+mKvbTBsy/g0qnluT7Isf+JlEyCh62HRKqh/+oUUCRlJ425xbJIOp6
hIjXS1POvlXn0pweJ6SFTCBcg2p+xnDZloVYstX8ylBHhnSYxqvM50Vs+mdoQd3imaUNSb61HHpK
/KINUpT8M/kDUhZZ5GkgML5IiI3FXq73/wVyOK1M8BIa8mdYsh5yO4CKCsDw62Ez3zbpu0608GV5
0lxtSIq9PeXx57AYcnSfIDLuzdpisxmtan9Ish6aXEnH4ZdZo7D9eLnv/hoOBsgQwMWmvCxXGypm
UgIifmwbKcT+ZMz8bd+l2rsuIf7t4jeoCl0tZz7Tno2504eyiT0cpef4lUp3u3K3Lq7WP5NDf5wC
EXVXQpHF9jPLoevlTM6ObTb8jsym3855jfJW4WsUjegwuZaKHqccqkhkPZ4KcZ39dd2JoeGjC+ok
BTgRxF6vS4qnn1wjVHeUQiq7ZqgUk8vt8FPndfnyeKg/ZcPlWPQIEMigtAyye/GZSFHlXd8lBV4D
YXbQtBTWfZ420ScIckXx3ox18W0aDMl+63qz/aJJWoEUFW44e4dbCwZB2SrBV6mlHnzSqU+oGxCB
heGCV65+D2Zvfem0MFF2MqIX09vjH39vngiGqcMTL/HmigvsrxQ6rea2j5KmPA6TMr03VXCOp7p7
0XzTX7m3745ECExIYZPKLUNgVI8rW8qD8hhIsrqbzcBCFJecbpuVwZDsHn/WnZ3HFcRXcRHAB1qC
lhz4mqOvKeURI3rwxQjcDeMBt4/gwyDVCkravZa9oU6go1oyZ/awsvHvfCumDNT5qW/b5m2dX45n
6mpJeWyrLH7twsz82MzN8E2RB+3pX7+UgRTiXV40cBFLvKFU1L3eTHl/JLJHA7nFXVTKJeNAeJG+
SJIZvlDV/9KpwVrleZEgAuEENcohcyDE0CtectqqvJctH+FQ5IXt6DnrLKzeRAa/MpU39zrlXoh9
lNG4XoW4xPUGbe3IjFS57o6zlSrbsZVUNODreS9Lk+S1dd08jUF1eTynN6+2IAHTELNhx2HmtmyY
mOTYVmka5bFWwYl7dptW2wJ11nd5xO0RabPC+liUtYGStB8gHZbUafu/xz/hzmeDRoPYRdYobNEW
70qD1GaoQvk50ImxkMkeSmzt1Xk+xfaAiUtBZcpNu7xf2U23i2pSV7IgpyiEWTc8BTlPYmNAD+xY
4HAfukovJZ+0FqH5x193+1CxdwjgKDtTfxY8o+tVlaISpBTm3sfQwbjmywBTAakvsCzFuZ4dZXSn
KI5Q6nYiRToktpq3uwEFs8C1sZUu2qeyw9H38+MfdbvqwmZKgNNBJzuID1z/phooY4/iX39MOwp6
lC4r7MX1ZDxwy+Sa6ztj8tuP/WGLm0150FoMSB7/gNvJ5wcIpItgUuIXvZyUDl3ezkiHoyIH2v+0
SdI6V0r1+Z9PFJVhcHmikiSw3yJo/PvKN4d6akqrP/YIYH5LtfRMbcfegrssnyHTDU9C4HU1MhEb
9uqRpAELzpyYBKgLFYnFx0VliySsqeJGR0P4ZPPOtR6LIXeuUgldSmCXw3tJndz2zCaY2hMW89Uu
x5Bs2qDNQaVzZLtGH4xICsETkr+QeaSj4WnGEBPqJU1jbTIF1qWHLir6jBC7fTwKcPXWCcMaPEIt
q4Y3l8Rgp8asVU6tIuc+Npyj3WduOPvpK+TYsHxLbBB8tAcmsNtW33bvgWPm/K9QIivfEBau0VSl
4qm/62Yhda8cKPspj6ZE+a7g/uD8nnulIcmTNGhEXdQP5rPgnSluPZq16fYKpXmyyxBuLIqcLZtM
KtoL0hzl2S87pzxWRqH9gLjSwNnM8mpSXe4HJd8gHWAaXllhV0ibt0v35Vi2+YUYVPqdo2TtPAm/
TSQzmZbChRiJxGKfjf+Fxeg86zk2ai57r7XRWbdmZ98DKLK9wFD6Z2eM1NrFpaT+osdT8p70FPVd
PfEdbAn6BoS1j1TluC+w932XIHUxX1gs6O6MaD5mMfhNhZdZHX0VAJoej7+TOAorKtKUQtC3xBjg
oOM19SNtjAGd/9rSpBfkvfu3GNXY6htt3/6jH4W5vyGjLFW3t+Zgfi0hB1SuptbW8FGFISK5VHyi
Nx95usQLTD9NtnpVVvZBqVo8Lqs4wwmviYYQwxYjyur/mCTkhyuaXLnXxTaFPgwY7O9+mnbFSnSz
zEp5Drk1BDideAMSobGom8zI9JrEmvXR1gb5HNrY2ruRj1KqG2cAylRk7CdPijO9fQFQMqq+h+CO
2GBlJ7+mhhNgX+K33YhJKUXZXdby9Yc4nBHlcU1SGkSlHa2c1y5iEQcvjqX4tfCH6ZABq1w8r4kd
BVQ0ouZooS+2MbGg7d1MjQuE9LsOQKs1fkaqr8Atq84+NFhnQlFSlWOb1PZ34IDzGiJOXAM3v8fm
qecBgg/jLN69Hm2crFXNGnV63OBjX0eKcpIGZKwCZVp57JalfbFm8NB46IQNHTCERZIAoRgFfytv
jhxvFor3ZxxQfQRMScO9/5gpSM/XNkmzlRbZ53Cswp2fgo1a2Tt3vhmFCLAZXPzkLMvU1SFx7Hq/
wVqwmcw9LhD9S1Y30TbVCmVlqJuCAL0MRrJooxCHw6S4vvtVgNGEHIN+zGq1+pQmeYY7ejBxM6RF
WCleX4bl18ev2k0kAzOFvIJJButOfWD53JS51Q6VWh11JTQ+FXFWHECHSy9qkc2/JSlAPh+M7tq+
FjnX1T4ydeHzJ0CzAvK+BKnFfa7mTjvpJ1x5KPUiBG9+h2HUo4drQvjDF74JdkZkNLVHcDv9HGLk
ZjbT3EqR8DeRV97cm3k30SmzgOCDAiQpWPLk57RtiKos49TQtDnMJCy7NtWljaJ2kqeO/RoIXxzb
xedT/KcQTs2JWt+y2jf3JpiFOtRPdW8YW96D4VecqrWym3F2LOg4NPGnIESE6iXPEvSc/nHJgToy
6xwSEU1CR7reZfrUhKOCs87JNzjEHbpqaA/Uw6k2DATYkdnNPupOIcm7x8PemWRbSEIio0PSD9P2
elijGjW772z1hDuG42WKHdXnlEDxVxoGuXyOTeQNH494EzIKtQtwetAcRIdyie6cQkx1JcdXTlY0
qWe7NPKdMivqHtER7RdWlg4mPlj/IO6sq3udUl+5gsq+s85QsehBQ+Tk/l5SgYKhAUalasqphonw
NRs77U1CDHWDQ5/0lGSjfEjNoHopZUFufvztN7cWeDLWFylSWDPU3BbnWu3ajD90lFMytVPjYpM6
v6u1gxh4gKrrSjvy9qpmNNBNCCAwHrjTRfhIf3IooKorJw6rkOeV0HiAmq66ITHuJudee4IXlv+u
0MZ/w2JTHQ6jOsb/PN3Xv2LxzXoPsB5FD+VU1X5wMQqTK7O0Zg2fGn+cvyFNrHtlFgQ1BLU8KFbe
q3szjvoDIHiU7AATL+ZgypDfz0dmfOx8OkpI/GM7owIkpK1hRSvLe7uzUMoEOQjaXyTBS1B2kJmZ
bFamegrlIdFOnWzjYlJkwQHLQzPCZEJvf/lSMkcvqV90+cp63x5lanaGCmKHxaZFKw7eXzmKFodT
gRepeZJmH2eoALn0aTN10fRqlVa0oZFhrKgD3B1RwFggGgiuxeLysI2hcwpqpyctz8ptigl648py
rnwqndrc9pKq/vtqkt9TYuJFFlLk4t386xP1Do0F5GatU6VAB9XmQcu2GWBmGdOktloZ7M5qwi+H
2kCIR9FmqXhuSrKB472lnhJIjq+jlphvKNHPR7WfKzeR8wF1QiOJNkXpWyup382uFc0mYL7ENfgU
3hRwhh6x+zqbkS4rAr3ZyckoExknc1lA20TQcGXf3qwjlW92LBcCWrsANxbFWBkfKkIbueJLk1JY
KUUHdIKSUwRy/JAihvSvMwvMkWuQpi8Ecpr7i/HMOkb+Diuyk2HE0q6sOJmlE7VeSG9zqxSJckmk
MPqipL326R8vYEYmktAgTgjfZn2xgZxeMnpDnepTG7fqJ9mctdcE1KIXY3VRuo/HugniGAuwkcHN
C/CIDP16s4YZN7sT6fWp0/FOMoI2Oda85rjq9IAYFHJBV42rtSrunbUEds/+oWAM7EhbjBpEMHLy
YFRPTdYagdcMkfReV4bz1mOxsEXnqVvZPLfPDOAa5F/onXAVQIlfXLFzGNmmBH7nJPl6+hlfCL/+
ZcqxpbBlzZwyn2tGenz2DSH+kwFDOqAX5IcOdamoWBVAvD06GikQaiVkKbTil78G3ymOVmhPp1ot
rJ2cCTfUYPpF2LZ2394W5OA306Chlsy9K7Dp1wtctFkX1pYynwJqCNlBnU2S8172q7065FR2EUK3
h82ooRRRoWBTv8sz4QxGMoU+TSCR4jL+8njL3VxZ/CLEQiCtCilMKI7Xv6jUU2DZ2HadyrENkBwy
lSb1/IgU6YRLGIqCyHbbkReEedTuczJv+/3xD7jd81yU3Fq0MUHR3EC4p8yeAppn40nHpQPsPBAZ
jy5Gaj7NVaTquwin6eE7TDFttZiwyMp59ODL0XAnU/vTzdOuv50LqzXIF4LXDoXa+ZRaLIF1SroG
3L4r4diIWkw2FEHyY+zypNsGwVzEKPqlifOmxjrysXQCKsS7xadZysqNvtwsLImQqxBqleA0kMlc
vM6jEtc2orLDa9BOjt48j7lE4gjsq22sJ7uQEF2UtSzUKc2PgalsZ58Cb+rOlVUVB6kNW2B03Bnz
2vFdbBlmiy1DgMSNQdBwA8z059xBAszBqJNC3uQOlLCbpxB4R72pTQQJ+8mYXgwFX9dd2U9q9o9J
pxif4uafLJ5w/EaJraG7qjAv6nNla+U+szvH5DEAdvyrz61gr5b9mO6cKU2SzE2VIS8PKHnJE3rO
/uihg+OnK/eZOCN/pYF/fhDZCWoBPIcqx/p6H+VpIvmhFGvPKYZ0Ty28l8kN8Rpbex7Egl+PA1OJ
Tgn+ANwiN49u2jqT2aRgc6xUwt0QV7wxcVGCsCwvzfGx3vZZXpheHs1t5oJ2AZdVjQ2wyccndnFf
8rn8DNG7oOJwxxC9o7FdaYVkPycGllduJvGj3bpCGwGeMETLleFutxvD0bsAjUmLEdbo9ew6qQEx
dTTt505Xx52dTEpx0CUf49giTLwqjcaNJSnmRm7QYlpZ2Xtjw8Klv0kxB3E28XT+FT1GXZWVY5/a
zxKZPupElK7oQ/mDegABHUhPMXmf44bRlL9B8kTS6fFML+5GMdPgDBBgp41AULdsG0MNi/uJhPRZ
alCg06GcbLixjN0sYWJQT5P01ITRWjhw55vh1KCILmQmiQkW4YDChW8kcus8k47H1SbVYhw5aSRN
G1OP4lPQDBgiAQf/pNWDoq4c7ntfTLaLWw3ISiqTi8EDnJeAYvPFHNNya/VO+jTFvvZiysqlycN+
SwXd3j2e5SWyALrCH0t2whHROGe1r1cZZ6BgnOdpepGTQIs3U6w39k+ghcp7YejodAdG7whNvr43
33M5mYKvY13SoaQPE33M7NR4w7M1TT+DZNNHLzWCybDcabTy4NKanV+X7izPSuc5cjnt8U+Z14iM
yxMpOtPcCEIL5w/bT1xQf23Turelwm4V7RlzvWI7ObESe5pTOy+dHE3SynlcLhGFGFotpDfwoZis
ZVNRVrNZzSmJnQIcILdKE2PRrhTD0Yz7GUvlWPnc9cZaGeTm6uPDiJiAfug46gBzuf7CMZzTUpfA
unVWrASuWiqN9U7vVulkz4rRyXlvM9BmNKX8kWZXOoSo3HmNIGWtYIyXx4OPFqxm0VfFFIUDev1L
CmfEHZE6/8vUWg7O3Y40z5uyUIbe3EnSNOzLyhqapynH5+w74sMOpnaP9+ufxvjf74DgoaGHTdRG
piD4INc/Ab2THGvoSn52kBoNNixyGaDACvjZjbvKkjZ+MCeneJLl4EDdVvlSD7D/6PZqDRS2ocAh
TvNQ5R/iD7XPFVDR/yqs2UONzfF9ZPujsXvK/UrNXzF3M0ePAc3mvQzC0NymioYPL/WjUPuU+cNs
7MexH78apdKNB8vvZNmLm7rr94GRFf020EMt9FpVDl4bQvxwB5K65Q9SB6kMW5tBniO91qtyRYMu
szd93eWtS/4g4TiUIZ7Iz2lGWpa435YuDcUk2UjA8zHv7AEgN1t9GFLlE6Dq8VAHTjC+KlqjooIK
g1nfDPg5Wt/iYZ7f5RDkmquEGYSdx+txcyCg6HFP/0mhqMZai0cCx1ArRLk1fEYrW1Z2htpXr0Gl
SR8arBQ3RpZVxRPB5FpVdJG2cfq4q8QW1GGVQewXG/WvQ6/NwZA1Ruk821o1e4WUNIcmFzD7fBrN
Twmmif/YQWFEAj4qF+ICFmooi62fOwiNIHTlPHe5YW985KY/da0xbIg4MSh+PKk30S+DIemNaw4f
h57k8ppJRtpjTV2GL+DeZuUpMSLQbIC4Zc2daW1O1OTkwt5U8dQKh0wLp22rneRkExlheBKnOF05
+bcTzi8C6UQbWczBkhHU+Dbtb7hkL7ldGz8n7O2/kKKP9JOEy5fSWmvthZtrXUwB1x7UbZqGMEGv
V5hob4zgFQYvhaG1J5Vhd7Q0o6M5jMbKu3szFIptcMugJwrtXbKV66G6sPfJs0z1uQbT+KFTo/GD
VNURLqowYB6v7PIqR8yMUhx9A9JgmnHLaLmf6qAD0GSeUieqpG3bVM62b33DdCeT4+1KZescUOJF
VFkPx29OPlkfH/8CMW9X9ychlRAYpuLK0TGXfIlxqLuyqtPuRQ4ts9ik6O6nz0E1ZdOPxwP9EXdc
joSAm4MMn6gJGosVrAKIgAlW9aRDoN29Ztas53HA8GNTZr72cSrQsnGrSSlDkjjUQLxgUDNpx7tL
DdyFrW1K70oHAvwFbyWF3CLtBrwc9QKTcDs26NFjKGs655Z8HYstAC1nP3C03loJRG+2PjOGoCsC
bxT9QDovvkOp647SLEROqiPtsWss5RXZI+Xoo4f6X1dLaxidO+PxuAkyCzcNTdTFdlT6RqkVDFRe
un4uvFT3sx+8VOrkJlr2MSsLc+UKv9n+VKKhQQhIEjRyAt/r7d9IsdETjrYv9owmZhOZPm+Nmcw/
SEW798eb4ua5EGPxXIDo42zTOb0eCxyME6M+1r7IVa2+KPEo7Rw79k9KUKm7pjPG/9RwnFYW8GZQ
2tHQEoD6cG0z5iKJGqzAHnBhRnTSmmeYUcgHmuqQ7JWuBF8HxMfy+qRIvj/+1JuDJkYlavs/zs6z
R24ca9u/SIBy+KpKHdzdzir7izCz45WonNOvfy724n3hUhVK8GAXg92xARYp8pDnnDsglkJpieb0
5VTDudTx/O7Ul0pbQBQqlph/gDKMH+8Pc/X1QE7xJmK3SE8jAvTlMBU9MhOrDO3FaVxcbPXCzJ95
v9qf9NHRDvfHutqZjCU3JKeZWVHDuxwLJt6kCsyJXyZhFk+cAf2IPczyZAmEm7AIKqrv9we8NTlZ
M8Q5BBQZidnlgJUqqIMlA97YKHKpPrsXofkFoNUjaizj1j55xwdfRCxSem4CrngWCETk6qTDuYUU
OFvp6xJGprtPGsrD+8lLetq9GvTfpa4ND/Foq/leVnZ6BgCEyHGEfoXllx6+IYgIe/iVRFP32QCp
VO1yG4qVCht99KmzOcpPfAmcFmoMjlD/aaecrTg3Tjb85OEW5sUx6ys8moesz7+P6eh+biaDN6Ka
z+D/seMWVQAoVsFk4v46v0tPXc5cl4wXyK+cTlhlqxgQIr4BniHSXuzUVluPHKJxFyyrSNfmQ2TE
rni2cCZ6o9YW4Y8ZRebHxKiwoU9M3v50SNu8f4KXXemPqZhcSk2J5Ux+nqctrHSkwjy8MXQ9/V6O
yMcVh4Yu+vghz5CuaHczysMN5Gqhl/3nsmX5fvAS1sQ+bLtJ2Yh2q2DwTu3h+cKLgkNDxNMvt9SA
lBiCpU0V2JmmnOcyH15RUcUBHiDSIQ7b9KGywnxjfddF//+NSgygogkLjIbn5aiTniIMGFtlQMsm
e5x4ID8MuFc/S9mAD6pRLN9TCqHYkqnW0xRl+U7MmGrf/8g3Zi4vFegroI7InFaxt5tytVShRAYN
iDoflUrkEkc3+2H01fRqGHO35zoKN3qe8iH+28aSEydZ5r+U7ahvrwETmpmR1NZGGwyl3RxGethQ
osr5MY71b/HcL48Wfpl+kc/DRtCXoeFyYAaEHgk3CvIM875ccQ9f7F5ryzFgccfHrjWiR6KXcpgq
9a+8ctuNMHw9T1mdk10UnUaKt+6jgH0nKhXTEHgj8FbHhvlSz+60L53Y2EdGlnxqMT3+NHr9Vplu
nSywxLxNGJzjS4WAsuTlTCECaNkkujmoQm946nERpyZoejTpMu2bGqrpscrSHCZOzTMzUdx530Ka
epgUfStvWYXr//0SHkkoQ1CNoep/+UviaanzcuymIJxm/VfHg+PBMpokaOva2vi869fl+1hSpICk
E9VRnhKXY6WDUOzMaufAGyaPnFwsC9zHAZHEXbo4buxnFShHmmaF8HxhVcvf/aDhMdENNDge49KL
v/HK8vJdHyb1m1Ehw7gX1WQoT2k+5j8tC4lFP9G1wvT5pF20G/vQ+nb/RN5aL0R86NDLwjag+Ms5
uO5cUxCwpoA1pbM3V2BOcGmdqxMiWc3Ge+T6QDgUb+gccIXT53tnb/6WMsdDXS4dtM3AcUSI9ksT
poclX7C0HJwO55xad8ctAoc8ZJeHkDSHC4UnyjsKYXUIrWjIwIT2WpBjLrjTDWXYkypGs6/Oqvsc
N7F2KmokNLtUXyLqIum0ke3cmDRACyrYcoXRrlvd6BkqdjZit3owklwcEt0uP+T5rPpjpdr/FaIc
Pt//otcxlvYmeQIiMHzQKwaSHjb1EiMlEiidGx5sJ813LYMebK3xjkpURXs3Rv39/qA3J/mODgD4
Z9MwuNxGpAroJgOBCCrIqqew0LLHvM+7V2vpqkPBdto4e9fbFgCEbFmyc/EWuLpIOk/JFgi8QUSf
6QzrqGt9I+q1T/M0WNqfZcycczasbJHKbSvxjavJLYvRFGlrBE7RaDGsDI9S2Ij0QOMT96mTlx1p
ZGSOSX3A6cD5mAvF+WPLGI9qBK8jFBbBCXCKLn8EvcoKESHDDsB9aMI3EXU/zcAxd1ZUqrPftzmS
DtampMPVpcKwLpwqiElSH2SdQuQKiqcWHJGgWOAZ2OTFdEDxTNwniWIFDlpYz06rzycXG8aHP9xT
nhyV0jooR57D65yJE60osbFYAeLUyU+87pInbw6dT2alF4dR4E70L8YDvYNcHxV26gWXK+zOkztz
iVuBmZgFYduh/QPeIxGv7lDGpwZ31Y0ZXh1VZsijhAc59UOQjavnEOo60D84q8GkKOO3oirhp2Id
cFS0hsZPXAzfGmBoW9TyG6OieiB5kJiUUH2RZ/m3KJzmy5gBA1aCWTjfvDgKd6Wm9ftcJvjSe+hX
rnbtFlT56sASgsnb6FpjQkE8ln/+26CU6TNcDHUlgA+R/1V1NvegUVffhsFxvt3/jtdbVg5FjVSW
7AiEq1jkpqpJ1jQqQWgL9bka4+pkTLF5bgwMpUbTJLnpBpI4lP+2cP03h6Y1DNJNivisSfvlUPXa
JOLobCBFOH/ORGt+9qwca9kMEk6NvoxiHTUvh/JSjDB/NgLVVRSWVfB33CjBSt42l4s814nk1Tbx
2Uyq8r9uMfdP0+TUnyC9qhaPL3fL5uTmgOBVIRHKEvhacNKcPGX0Kj0+T3GUx/6gowYCW+cH2paF
r6iZtXFgbuwiqWzJSBSQYXOsXitZ1xj5EhleMFciank38ZjYKT1mcH5uEoI21vPWcLiVICf5Dipc
FyoHGxfH2XBCWp9GerBq+pe+qofqg96MWf2nVyjeidTaqO9xOq9RDFnlYtkZLjQ3kSPWHvppMI9d
h6bozkILxdrbbVU/3j8pN+bHkCRGPMUkDla/3C9Valc8YEV0rqweDr0RD8qXJiunCQRS/c/9sW5s
FUQpoStgYUctak3/iGl4Gw7yCOcm9ao9TcT0DaRZeurmLjmCsf71L4ZjHSmbmiSc616JAtnfmgnb
57pfEoQik8580pOmO0aatSjw4ODA/JsRpbss0AzqRKvDh45i32hJFp8zvUy7XRPlYnhqk8LR981S
JCnWLylWO/cHvfUFqdPKdIfV5ba8/IJDbCpLSssxUJJMUV9qzDaLHfZfc3eE+WttXck3rg6C2zvq
CMWDK2wCkM82zr08PuOlSxeR/ohSHBuvV05LMtXVCwpMLykGJRu8kutZ6pwKrmXOPr2o9c2s5Y0g
e87F2W10rAfAuFq7spm4qbV56xjeHIvYDY6Xst9V6VsvtRQLolqcoyLWHwEpG0fg6P0LYhblxom/
PRR8BpXBECZYRbOmc83ZqBqmhbh2uZ9KVT/gsmB/8tSw/fNYxhoSqv/fYPLq+u0CVsfKVWrVjc9V
Mo61XzrD3PmRbifKg5sUWwX9643CaHQPpVUCj5s1n71RtN5TDKZWeYM57/rIRQAox9gbB3O3fF0Q
E3kuCBdf//Q4vMMoiTISsHPFq9PqKJYtW3GmYisetKz3ziAaYQLFSrllmH7j61HwINOCOU91Z305
VDYEvjHWxblnWt+8ygB6EjpShqHMzD9Nd7gTqAUTPIksspZ/+fFqfZ7yZlzi85wb5gd8pZSXrBv1
3Ti3W5ncrWmB/nFIM6TrzlokG0WbDCUhJT4v8ZRz1trWxCu7H9tox8XgxBsB7PpakApc8C/Qn0Wq
br1REvZlr9tpcm7QX/hoj+W3MbYVuB699lWMff/5/ga5fqBdDrd64892GVtoGcTnYlxAEIEozLl8
xtH76bZ2/eZFcIi+tmMFlyvlBx3uj74x2XVGowhM9rw2Ss72IAbqAfrgh7yePipjs2B2YOYb2+bW
eIRNbnhOPsVb+ee/nfkiDCFBcv+dvcYdn1MvUb5ErjNgPjhbfzWU/reqbzcHhLYDIU82TNYEwLLT
y4LrQ5yH2Qu/qJNevJR2VO06d8keAVv3f8ZUQuMLMji8NPpOKJCAIr+coGf2Rj0AyTubFJQNv4WH
rr70c1yPh6LXi+XB62vVeR7FtCQ7+nNbCsq35ov2jtRrBkwOMPRy/EFxuiikT392K3OkeVnxfpqd
OsgLtfyH1djqHNw6nChOSUyyxrBrwmOWKcKI21Ccs6oZPmdjT63DABX4aEdLsaU7e3Mw7KJYY6rY
UL4vJ0efdIB8pcbnUgnb/q3phvpRL6u5ep0AJW4U6a9LyECaYUBBs+PSoCS22qtYHmgj0NbknNOX
Cuk5o8+3myZhAUbyls5H/yT76QLm2enx2PJv81H4va6lHyYSsY2H8Y3rS9KyoJ+Bs75WmCqKIhuG
rOLgaKVtvRmRN9Fki0PvOIbsbBRD+lg8UFoDBnU/RFx7pbAOkiUNtE2XAqjyq/x2ZsMuF0bWd+k5
KfQw2ddhN38z7bDZ2W3qmb5J3Oef2kx5uRVlFRRjXfB26CzvdV764aXTqy2gvvzQFyVUfhLoWQ4u
LwjZYLj8SUaVOzCmwuRc5FY+74aEMphvcrBP9+d+4zThEerQ4iH3plSwGieaUEiwQBqedbOaSNBV
dOSXpc3QQ5lhUfd163y6P+KN64CoSOJBV8hEzm31ZtdTrnfk4/NzFuXh8zzTKsWfdUH4IdSXf0Tt
KZ/bUGshcqHmcX/oG5OVIEKCM2dZNukvFzW14yKdFrQ5jaE4163azTvNFjVOf0qBpJa9GZtvfEWk
BClDS/0renyrLv2gDjRIAfSe9STvx0NZQyT1EeGwu40tfGNmSJJREkAUlYRvnaRPmRaBTqzyc5Wa
auSnoBH3ZiMkzNGqMRe12y2+/63gAQGbEhMYErCAa+JfnxhWg8hXfm5EqB8bh37w3C76L6qL0VNn
FuKB4lu3o5NsWjvZlwN+uSTHRFPmb/c/643I4VLj5/1EVg1gYHV8h1qPlplve44b3VMolSbJTqDT
B3Kgdc5CdbBQNFL1cH/U9ZIDh4VySOQk11Vhs65ODtLjvUO1dA6EGbWnmb/zmIie2FmNwy8n9aI/
FWCXA6IkQY+NGMVDaDXg0gzcRcyUvprhPk9J1D2W49JMPv2W/oM2eeIPX/ZyQDJ52T+ReeBawQNg
WpRj/6MHBtrbxUOMCMMvZISUdt+my1ZnT36k3wOeHIy+Hq8/CtBgXeVy/xaDMyqDDX53ahAuaZbs
KaTm7WfFc6J4b9RFtmxEoVtfT5o0yTSPjvH6yd3rbmdkgEiDam467QXfxDz7gECG8X1JovlQz3Oz
8W6Sn2c9Qa5aaj4oaHGzrz5fPcSaNxX4oMDnW/zYpqvRqFbxPA5kiLtyIYNHhi//QdVmOfXCQ+36
/oZdHxO5wmgYUH2W7yaeF5crXFtVVQ1VogWQP6zc13vd+Jxb9OKUyDP/HpQ++TiYXvbl/qjrEPi/
UUlLYZPIXsrqcEZLbw1LN2uBWtda4VcFqZaPj4q5vz/OjQ9qIhkgk1CeM1eEpDmHwCAqoQaLM5rt
yUL6e9j3iKmLk0h09eugj/af+k0wN9m7kJKYVC2QxbhcUaXL8Y72Sj3IdWwXjpgi0oX3sfwRyVMf
UuDzqcqVyo/7M71ClTAs6wngAG9t1tRYlRWMBS1zox+NIGmX8mOsmvleRd+pQGW2HvmfMQBxE9Le
MJvxoZlGaH56Y288Hm+cV3rj79V+ydRZ76bEaLU+rXuTsrCTNbvWtcNHNaaf5VuZvUW9Xr8Z5IxB
X7v0AYHR4ulzudC4GU01trVGkIbz4j2pmlLvK9i7nZc2SPdZHqWb1nDKD7XnbNUYb2xg4gMnBnQH
4Oy1bpCocq+iT20Gw2z0+R4AfmIevC7aEjK7sYG5umEZvovH40lwOcci02uSF8MEK2Q1Hn4HSXzC
oTY0z+O8JD9oj9Xew/2ddHNZJbONzjWBfg2nb1KFVrgImdo4RvOpjSpAmB2sGtMPDUP50C1epu2H
yQzP2bhsIVhuBEQkrSQkmUIc3YVVPIJ/VNB0mLhe0AT9qwK11ZymItfTIyr/49OkjMX82A7e+Nnq
InKBxEJ3Z+MSvxETEQwl4aDoSEhc51swZ6oBYKgWQKZI0udZgWXjO9msTa9NbKca4uCl+qw1sSqO
99f+5uyp16HPgLYaXK7Lzy0iODPIk+pB1cR6+qqEU75vVZxtD0Y2jM4uEmKRj+CitPYWf1lyRWLt
fP9H3NpzND/+/4/QL3+EoiNptmiVHtSq1r2Bqsp/5JRIDnZhtXgl5Mbj/fFuLTcUY/QTEG7g2bi6
DGoHLbwIJ65AV0BjcDNnA9pzs/416WgUHqouWxArM0X0p518GUC4VHgiU7gH6r96+Xdz1rnakBpB
XDbtXzGKyeFLnKuKchSAMfNjOCfuT10Sue5P+NYCc9WT0BvA/3gmrhZ4bMGrV6YRUGduD/BlvWMI
xDHzdXsRh8WatiyJbq2ww16Waf27S8HlgOio06ZrWjNwS639kHrj8FI6ZQJ1pU5dTJOLIgZxT+1q
ywvu5sBIOYAylJKq6/dbiitx4TSlEShjqWEvpf5njJrhVUfzRPUrEZZYi856nG1c+zeHxRcR8AAl
MA7y5Xxzcxo0M2qMgHNafXS6Jvoy5AM9n7A2hv+GqWUgcoc87xaj49b1BxJGJpFEMDCll+PWACoR
ctAMvFsMemvVPFjTMYuqUcFLoXL+TZySQnqUamjn09O/HM7qsmgE8GMGdh9nQVopy0fIm27oF/pS
cVSb2DiUMZ2o05/vXy4+eMAESYkfuxx30dO4BKppBhXuxycl6ZJoZ3ptb/tCeAWyDRnlnN39MW99
UtQReE9xpYPjlJHz90ygMOfJanIzUIX52lWRHnR1b5xIKS3Z3waVbSjzj/tj3rrkyWYpQCFdx/t8
NaYCHM2IeRAHc1Mk0RGIWnYMO3wXNqL+rW1DrgoQhKRREgUu54YsID68gwOsqVacX/hI6dluGQfA
ouasdtPGaPJXr1IOmeKADqP6AARwdTiiENtwzW7tAO5q+KxXfZnvy6l8qZvmrFRJdtKIie4T6r+6
n4dhtTH8jQ9JHAJczwVHJXwtdgyECEsjp7SDdp4m+6QMoR0hhWiOQVNMS/OA2AfcNTMX85Zh+42J
s2fxPwaLh+bSuk8UJqNjQ2FnZMscpfqvsQ8TXXR+V4X/5aFhJ34U6RS5xqnEpmIqhan+eWCSkrQU
MsFAkpGsdlSC/H1p5qoTlFBAT0Ou4VuoTLQ3Ys9aUIydUCyik7qly3DjwqFZJbUneVjQ3lkNq7n0
+hD4dIJ6NFRxqC0jHdDB9f6rJFGv+5U9Ghtf+dZaSwCXDPtYFaxpdLOxqHxm4QS9MkZ9v8umJP67
6pM83qtDHypHo5hb5eSZS4n3cuPoXxv+zZZOxK15U8yWWEGJTVzfA5Ouz+qMYlKQNHnjL91o+0o9
xY1vJeFnHJLjLUby1oCrpxPOOZ2SzaEdLJXjNQcVGyL7KQRrsncRNC18LYmU+nA/St2IHuTvtAnB
GIKt9VblxEZvpykraj5uEVcVvtktqnU9QIedGXX9BvXzRkgEOktDGbSnpIesQpWhT6hVm6EVRGlj
hj5e08L0C3eYNsoStyZFfgVsDDlMwCOrIIX0MaIv8LgDbD/rBdkFlA8/xVOFJ5CYjLkJ/nwNJXID
PS0p37/eKKaawbhZDCsoZ3Ron0TsOu0urGzanklduBtqczcyLFlpgQrBZQZ8arWIjhklKlHeCuwC
ptBOCDBNNW6Yn5sclz/L69U3142Sp3hAi+7+RG8ODdYe0hb1nivJGLvIKA+MthlM3LTg2A21fTRT
s0gedeBGzZOOwBaE8ngW/yj8/z/UZwDszDsFeQY+KleQuaa+4DAxtGnXOYERI0qN7VDyUx1qczfX
TrOB9r6+Z4BSYcXB9uGm4TF4eanqWHKMptD0IFSjZtwpZVv9gxaNPR+zzLD6g6sKmNJqXdCLvb/G
10FAp/TDCkPD455df15FX6bYs1MrUJGfOCEJF+V7pMVM/Ys0h3gYo0xTf90f8vq4MCRqRCyv1CtZ
Fy41I6+j0RpA6NZ5/yFSTJHvalLYnaqIeKu3fB0DwF9jxY7gK5iSq2eR6i2Q4jNhB/pQiv9ozqy1
xyjz6i15pVvriMgF2icSrcYb9/ILTnqn2REi7oHlLk1xTFNHLPtkdhTrZBuls0/tcNqSQLmxawC7
UAsFwMn9ta5uu71jt1baeAH9VqM+tnVJSyqpE1vidNrwuXIH9xes33qrUnl9YZL/Um0hEZZmMmuN
KxZxpqMLYjQsS8vboWQeHQW9TXF028j4K2/dZT+P2iJ2ihr35h7t1XSr2XpjwX//DevGVK23yGFH
kTgXlpq+RW0nkkNa4ae6d3sUzM156cI/DoUy7QfZLsvuOE+svrE7ul0/oD125spZ4mdMgQZjVwsv
NXwbk3KU+JKq8ZM5776HSddvhP3raChHR2jDRMyB0oNckN+SCjGTMpfUNs56aGlfZyoA4Y6XhP21
6UwQN1ORfOR1WiLCnxsbL8EbJ5bTyuOI2j9ZlL0KT0bd2llm2kowUYd5NhXY1nnqKF860ECn+8Hh
1meVFlm8EGD7X0nGZNAul2JKozPaLI2P6kn00UvCed8v2Rd98qyv94e7cYRs2U+QohwwaNce06Bg
VFynUiXIihjbVvR+pvmQs/jiYGKIPkV+M4NEi5zJ3ujk3ghMkrPOsEgpkhavXl9tH6HRaIfxmTL7
bB/TYYycU+cI618sKLVfBCpJgKmryN/x27YZjCop69gSZw372xOXzIQmJUStzF2G9iQshQr7/TW9
9Qm5UuiE0VuVcjeXIzb5ILxkMsS5g7I4HgXwgOLkzY0VP8AhcJrHHG3gT/fHvPUdaQ3xdqebS8ay
Ohx5GqJHb4IT1jvEGsZFnXa5gt2FVXbeJ7u3mkNr5ltmw7eOBaVfymKsLl351aDKArlEr93oHMOB
nfyEaPioCyP/1DYQFu9P8OZY+LuT4gOvo8x+uagJhTkFTBGY+WysP6qpWu1ClGS8fdmParGxZ27t
TZ5dfD0YH2DmV6WhwkEt0UFQ6JzqXf6XqqVldOoyURf7P58UGBHe6Kwe3AMZ8n7bm228NK2R5l6Q
CWc44gfmhDuj6yLj0ZqX1vn656OxNegUYG3Ls3m1Lw0L0QRNUb1gcEcVqc5WWvOanVqIQ5sY8T/3
R7u1huSxtNeZGnAQ+ee/zW0KKyfOeGkEFs39V1SZAAABiWrSw/1xbl0LXMTvcCvC5lp0Q5K33LTP
woCmh5U/eJEjXuiTuC+LBogVATS3GMBBITT4VzR5arMx/K2nAIURMlbKtYi8rxZVVQcXWkytBOni
ubmvGBjZQa8vn8t2gJY+efWRJRYnzE7S9pAXbfHt/vxvnXwptcc+laojV+WCKE6rMCGCx30VvoSw
2l5ScpYPhbVktB0wkmub3Ng4jTcamADKAUkiKQHRA2Ghy69rFho+rKHwAi2am/SlLJvQb7H1NE7Y
uJi4CRZhHrk+4mq6/ky7LH8NLRyjzwUiEL/uL4AmT+NljYzqGJhi8gfSQYp/l78louI6VF4ZBnmG
eYrfsNwPUOarEDkGrXtSBy86RVraYbg6WycFRHC+Iy3VDiFNs3mXOXW6r61ii3Vz6xrAqonThscb
yKxVEIla3VpoAYYQqsrc3E9tVo+PVaoKCN5z1D8o2MM+3l+Km0NyxDGSZifQEbxcCdR5+0gvTSeY
ugVZNcWouxd+3ugeDHMyeJrFufX9/pDvUWO1+oB23oF3gFfJpS7HrJDIKPKxtymjV64WxKqHjTE7
Q9GOlJab1odhoRt+mSh5s4tFm1oHa9HH9mBHLZ26dJnCT6GnotOblnHx6NXhVJwNpcfW5f4vvREo
+HmS3kYuz1tgdVsJp/RCw4pCGjlVUvvenPfebiafDrpBVxKcFnUrP1hG5lofrao1pj8bH0Ym9Xf5
hOS7IEC7Pqgo2bTgCpA3nNO4/mImdq36qaJqD7UHDPWY1aS+D6Ej1YshbtjL8f70ZSD67TvJ4WmC
o3uL1iIKMGtUM4ZRbsRTK3xBnanEH07vw3E3SLsN2ri4oNwfbbXYjEYkkn1wCQ+UzcnLXVFrjjTI
KfWXqhTFbu6z+OCYcX70lEQ8WG5aPnoc1j1UpmYjSVmHJjm0rFnwIjEYGomdy6Htfm6jPl70F7uL
kudmqgXlktjedYlnOD74inxfVZ3+0tWq8WDPbudjCdFuFU9WR5FfIctF/IcOEiSjdVAqYjUx+2Qw
P4S4Xry1PToSoeAZFqblvNNx8tqiW6/uAcib1E0lABRECZt7HW4Gj5y3nDsuvzxdftVN8mOU1rrp
RJqUZ525S5bEfbj/la/2FGAH+Pn0DAGfwhtZhTjRuUoEsDp5GUtFPEf9ZP/t9fZP4Xn5Rinzajkl
rEJODEYTS7vu7sxGaKrNqKYvS1omuCNrYVXvjWKcbdRnov4nTM1uC1R8a3aGJHPw6JR3i/zz314w
fTW0DQ2Y9CVLuuJxiXoFX54R5BeeatHXP19JSdaCLg7lAKze5VhD7LZtnNjpyxSiBeVGmvaXAXri
b6MQw9aL6da84OCgwEvthG+3Opslo+eRqaWczQpJoMaiteKq/SO4zmQjybv12XhCIyRH9JEQxMtp
mfFASA7zjKBTyW3fqy9iTJKTleCAckgirdsyXb4+BkQbIg5jUtTT1t6+hpHwAGz5aILq6XdLJO53
N3TbEAO7pOP0lwuaAwCetiSorsMOO5QjCAqfqjRwGLkUv+2WWc0oVboOX9Ab4r8KKzUPQ9aCFcbi
rjtW8+z8tBVPE7s8MZeftACm7zq21If7+2j1HCUK8CtAwtA0o1ADvOvyV/SZZQ3zIljwXp0+qqy8
Fdf/pNE0qI+NWzY+Gc1i7HGliXaol26pMF99b6BsVMtlMQ5P86v2xuJAbXazcX4zu6wcnpE9NbsD
ELOkttBxVbOIiD9Yobtxta4N9mTOS7cQiThGBSDyjnT+bfG7TtRmA2rizUlF7dp+USvpF8OoUS3a
1U01lANvnxgTlY7a3WdNmqc9l6EFV8JWclvbzaGb/IP7Y9n5w1COnuUDhnTGJye3svmDEwrd9Clj
9H/f/1rrpyu/+z1vgf4KsgTw0qqwNDoV2s1D3b8KbD335Tz3eBnEQ+nzFDLcXdliZui0Svgce5ry
RaSld0o8vep2Iy4m6k41y/hrF3bRxi56pxVfPBbYxNApwCugsiBZ3JfbaLE6LyyVYXgdxNxjpllk
WbzLOsV+iyrRdQd8W5pvqIvF7ey7E16cXWWbLW/cxk12mqiq6VNqQZzcqUL3kjdtShRtI2Je7XRZ
DIRoAvYJ4DgM18ufKMreLNUuSV/VearcXWzoKFD2VvKat7g778tkbM2jF/YuHutu2LQnGxWvLQzJ
VbSxeePg64geBUB6st3LH+Fa5Yh6QNO92jnq+T28xr+tpFbbg+sV1CjLdNgXprME97fN9dSpZyHP
Sf8LVMCVxUJn9U0zKHb3ChKqP051ODzaczLZfoeyviP0XWnlyV6ZK/dTZTvDRky/MTqdC/gsIFd5
3KxZlWVoj1Ovev1r5KloyXaj2h8txxr1E5UuNfoL+nj3kXytomM1ZJOUs0LsdqPedRVo3gGdYFYl
RsC5ao2VEbVxboDuVVfs8OgqMQ96zZ3/cVst3NW60vy4v+Q3xpOWU+ABkOkBfrY6EI1D/ZWiVPLW
kmFH/jQDcdt5RVp91PKs/GWj1ZOe7g95HRy4oWlIcQZ5QTLL1ftjdpMSife+eIt45rr+XIZzpPg8
KhUD4bU+xOPaNuKGY1flpnrIJ8Xujzx9m6r0e4BW3y0druQHI+0NgdOpWcfqtBEo5E+4jBPwf3hK
SF11tF+unmXlGHt6PYo3vZ3z/HVq5whAU9OH31OUxLbA2tc7Dz0hVpmLhf1HFXB12jQEHKexrt48
p5ixf1bGmH/S3oZa9aXu3B+oDhs+egz201wLdUs14N0YfjVbOj5kbhw7aGbrXmGT5E0CJTR+KzFe
fUuHyTB2MMFL8XGywxo44mTO/fcYiEWxd/o0qV7jITUzvya4/2ibdA7Rl7Pc7wS0Jtr1S+hF+JaR
jh0zNScDaefZAqzrVnSwqinB69ZySn06uale0gWwCl6hC81+v1VLw3wt2OcvyF4mn3IP6rjfC1F8
gjOqe6faGvtm70ximfZtjbbAISyNLI9ozbdYWcJVpp/dhsqXpBR68imOnO7vEFOK5attJGCHo8hj
5yyIPhBH6lT/milO+B2HK894spdpTg5O5oTZL9AibfWcUk83vhVChY3lGVlj7K3YjMI9XKKhfso7
MxtpCMrEBwhCXR2hZVvTEwifxnyu4Rv8mIy2Ejtrcpb2UcGe13gckmRu3thCIBGnYaGON5ZeBuhG
iVoHCqdaxcrx/nm7sbtIV5GWpNcN2PPqWaxiQxkXiXizum58mpty+qpjq/chpLzI6TPb+peS1taM
uqgmcrZZtlWgvf4F8FhAvpDC8QuAzl3ub4raPaebVwziof3nRsnir3Gcd/vGUeF2thl+aEJRzVdT
VOERqOwW4Ol6fE4xUAekB9hF3pponTXOgiK5HlKrA4h4TEoPVJmHklW2091U8pS8ZrHNc+L29UuP
SlK292h1phs3+7qkhIwLCRcxlt8hyQLr1mZm2fNSerp4E8WyOD5moUL94jZG+2Ech9b1NT3PP3Av
O+cCT9YnlDOyM5zbyP28cPnbQZZUVfJVC+mz/LAyFM6fk6xVrC1Lies7wSVZk/LLvDrpC67CUVsj
loJiQv2mYXf0NOsJdNM452rylXggUnNtlf+5v0fXlD25NHQi6RRQaYbWtR5T5JgFed5QvA3too0H
RR2Lr8Jti+ZQDpJWm8UWbt9+qrUi+bbEnpHv9EIZX0YtqXGiVIwotX7c/03vF/5FWJTPRNaAarCk
za9rPdZSoKww5trHpmwy77UK4777OJPE6x8iNWnH/dACsfCzwvTiT7M1WcqLk1YzPk9qOcS+3iRx
9hUVvHLcqd2ACYheK116GJq5SL/jRDFWpy6fR+/rVPVzdChRPH9t0GaaPiNDmk/HKjQideOR8y6q
uJoU1Xzk27jX+Mf6wjfqPnX7wjQ+4lm+PKpztPzH7cvC+OLoYXQyutpLAlHXnEsvHoX35CELkD2a
Xd8Fhl2X2T7GXfCDbWamGTRZXH9wRsoVJ1zieuWDVqRD/s2zhJg/5w7Vx11TOHmQhboYNko0a2a0
hGPBi+BAURrigl6zFGJ7LBInz/o3tUVyDganUaLkqpZl9HkYW0f4+aJ48UMurBHf9Kyv/Q5Q3Jcl
MiPjkNJZ4G9PdldtpGxXseY9P6daT/sAVPS6LSviZOiLfJjeirx0tAck66LXRdTlUwjXYZcWWf4D
QK+A/eoM09dldMXG0+Xq9PIDGBtINGXZ6yAzhEmpj443vZk9Pok+tijmP7ndCGs3aqAI1C4eN6Z8
XSKgGSaLZQDlQE+gynMZ342YJrCJS9GbClv9b3UcnuYlSo7SJMRPSMs9f3JT9M40Jyw/tiS6L5RO
toC117my/BU0/WWpkJ6RZ17+imnSa6MjKfk/0s5rR24jWtdPRIA53LLTBI1ao2RKN4Qic858+v3V
7APsaTbRxOgYhg1YgKurWGGFP5yhRCF221WV3u6lfFQfJMhCwa6XcmW8l3s0ogvEoPJHbbTjaHb7
KtNGoe8BE3CUZi1+Msy21/fS0EDAVpyUEvpgNLC3jEnZcmC9vvj41dRRIaiSMXMBLoJhBRYG4JOJ
UmpT4t2Zqv1P3o9sPhSdOr/32/mXxY9MAKzW1kFqJNS44iF/lgpTeiNAlxMFHhjhIaJukGrIo14u
oA5buCsTsYClbh3D2P6tI1rxWcbV932SNqXz1lo6471IfENAgVW5rOnMkaBYtfZ05jqvkdlv5g9l
Y+snO1KDT2E3G+48OpwPq6sN7/bdfpXfCkS94JyCC6aq9rKjX9VVKNnXlLF78zw3ffu195MmQvQ7
UKyDTyv5g9akfyN4k19vj3p9NMm0qPPSOmB0yF2XC4yj5uiUjWEBrMyy3gUVlxx7y5y/ZW0TP3VV
9Pf2eFdZDOUDInrBohMS+Uv8amP1dTNIoXGeZzAaWaWOn7u27nbCKH7jDri+9i6HWkxtNpNasovY
OJt5htGdHdaYsMigNPZhFQ5HlPmiU+Jk6WHUxvgMQX+Lh3kdXOEHS5mQuj24OQKYRckiKJCUjmm4
nUeUDZN7PSvL5q726zlxO6eq75BdBhFjxnb2y+mU8lsLMyU+pW2lv+9pHP3U5j5+rvCH6naYoUbH
PAmnrebJ9bbTBK4OJXPyX1xkxAZ5te2kXilHYlD1XEoD4uby2O1lsx4+IyOCppgqzenJp79avLXJ
gKuUkL4TQk6U45YtFNPRxjomQD/jQizvfNsqd02oW88FhdY76gzB/e1998KcvggykAFAJRasF3bp
/E8W83SaaNRLyCTniWtVOSVEFZrrJ6mpuKUMBOUhbGVknm3ZHO+VbgAO2waNI/Egw8vY9bDqpV0c
GX5/wrpZOZNEjcM7be4kDKYmXf5TqpE9naw2b+86RZ58cFxFlbiVPVpFtvNVOd4XqpY6B5A8g3Hq
WgVPLDVKehiUkW4nrprlkyCWWHOwb1TJSJ6NztBP8Pw7xKBkafhEPbDOv4MqVb/q2ixxMQhekNtH
5XAftv3kP9TAwLwMvZXnqGs6/91Ally4NebdyEnnQ2v8ub2q16cZLQCAUFQH6TsAq7ncPEbTFF1R
K9a5pV0W7v3M8KVDDgecpmfX+Vtcpxcd4+VHpNVAFYQitPA9uhwPtI4EjF82zkqH0+pOK3SCv4TO
hFvLhnyyKquZT8oUdZlL9t8XB63ntr4HlibdhZGltt+HIiMCiYsZ0oFo/e474DKKGzkYyCHLkShU
9ZqMsO32Qq39cmJbAZrALo13ZbFSWQmJJxiS9uwHYO+sKlPDvTo3+tmiYGp8DvRO2gHNltS/WdIl
h4Tulf1Bqdq8cs0cNexDBPbjVJfUCgC6dkWfuDKghu6H5BTFrlHtPP3EigfzVnf5+hYVDGscFxHu
wIZ3qYgeJFFnVnhtnDkSSIBFRejKuaU9NEVRurUjOft8rL47PQr6PCFv7rSSlLK5LLDOEOuubifs
kOw8Gbr2PPFwPiuOH34vAKcirhzpp3nq6q910/dbJHaxjRbbDJwRCAKQmsRAy6dYalNpRvW3ODcj
Rhh7JNj8vVXa2l05Nv5+tOumved6zO6yoMBz7PZWuX6RySDoCPA2Um+2l4MXemFEtpHW5wyS+51c
QbfaybZP2EoV0ssDOflxe8CVFwD2K2+UgS4oQNjF1kRaqTCzKe7PRQWiaj/6xQiTu8sCpP7DYRf2
ZUCmkCVfbg+7ssiUPQSFEMcPSG/iZ716eNqkmmc77IazTZ6UevwAjDQtCz++/RA0ZfO7puxiPOWz
kRefLH9qN+6u1fFh0ahMkP7GMsqFkZoThRXd2cbjIQEHgg1yp02AYien9lN2nAnrWpoQyjgVkiFv
NX7Wll0gVPjCdDJ5fS/nrw14UqZK0p9jfE8qwIFxZB91u/eftRzZPbQ/JYrfoxRt1DVW9peIMSki
cBlBIlh8bvpcTl9ODvOeAUmpQwTNMMT05KfqR9ymg+9shRgrlx9sHhAFomXKM7xUNcnNRKvYvcN5
tK1ofMhHLf/LHZ9q+8Qyk+YRHf7kdyI6iCcldfxfQ2310r6uxt7fqVJv6o/aoCbSScprCffSwExK
ymOWmblInnbgRXU7Roi8j8zD7T36EhVc3gSCh0QdiEI4+euyTDeosVoUUz6fYyUanlUYiNq+RO+L
Vr7ml+/GIIk/hAHV6d2MunN4kEzi2/3c92392IRhVNALRaDNLXBVAfmG5WjlTg4t4R1qU6VzV8Ii
aFyqs6X2mCuFmnhlZybDrkhH6688t8p/sN45fxFlaOekFQMiocMc4OF8e6LXmwLiCqodwrtRQJYW
edaYWkqpWRKqBpoc39U8Sl8Cks+nDB7onlPRb4Rj111PqlgcPiHdLxin5qJ53ipYYjty3Z8Vu0rS
2e3yMaYTbFZN72p2l3X3XIN6gueYPevfwy4aHjlLoXMwUL2N92pu4DpqRJWgsitd9KyYs/nzrWsi
3J64D6n9iTLp4oBKGcr6Y6PPZ9UJFc3tMCrFk8qJHnrS4yNKyRjt3R7x+kpgRKGvRKILlGNZCKvH
0pkHaZjPrV7H7qCn6kMwSp99u+SCKuRO/pVzE51uD3r96amTCCkVXlcq0Uvac2H3mV0j430u1GLa
53miu8kI38ZO5bthtOrPt4e7Dhkvh1tcP7jE4NPnD/K5n9Bjh/3Sfkcs2cviSd14YK4jFwFSpexC
XktSvwxOE1sflbQu5XOZTc3R6gffOlJ6MtKfTSPsVRK1GWlqaTpajcWc2MkuGpPReSNjkyyHOgLS
R0KMAJvOZYbdRZljTaFvnC1lqmeXVr0KDDCQDw0OaBvHauVbikicqx1kHleuWPxXb6oe2lWRoyhx
bvp0PoGomFBiNFL8cuvGvCfnyZTj7c+5NiIPqAUugA1EEnA5YujXOj7Go3JWKin/GFtJeHJGfUx3
QdYF+3lotqKVlf0jKlNC/wwEEECAywHroFEa0FrqOe/ncT7omdHbH+RUd/DLUVVf38hTxcV3+QAQ
Bgr2mdBfAXy7WFEs11Snrx3lXERcMJmE8MoJN8Na3SiCX0cjAkxIc4NARGQ4C3SKFJYzmKFEPQ9t
0e2URqcPlBrDMcO6eUdWJd+jSRTv8T+ljPzmT8gJIaESNkToby8+YR9o2lhRmT0naZXArY38e80H
eIK1fbdHYWgTNSrmslxTeBHwXQli2KyLTxhV1BZxEVTxQM713RjG46lAJeNdngbhO8WPnZ2Di/Az
3iPqEzL5zi6qu+mAKtemfcLKhSuUdSjSgG2BfiKukFfnhSS7yjXs5c48yemnuVaS3znR/53OtTu4
uZLp816RVFvaOKdrm5jiNPqLoux2VWbshnKKhMLbmaavdnIGu49cSdxApuZbG8/Y6lgGhAkElinT
LnNm6k96AnNSPhtF1X+vYqn+hO8geOheMYKNB2x1LAGjINcFmrasdxfIJoTqyLxKLRt/936ApS05
ba//KDobQ/jbG3ft6wn5TizsZEFtW+wjJdaduaaQekaxxrlDqR4ptzhvjk4jz9/o9cNUrOfoy+1B
16YIQAQ40MsWXhauilLvuq6elXOEivszJhHyQ6ZWmBHSd6GB+g+DiSYGigLUS5f7s23scvLpc5yL
ZI7LRxktyINmSyj9RlJqbCznylVOZQZ4HH4/wKyuEs/B7oYhibnKTSN29glaTDKJtqN+r6pB2nco
gr9RaEq8jQbxJlcA4QefcHH1zGEW6oWUamdLsqs9tAEth09sx3uhB+EqtWYd2dLKBmx95ROCIqNy
xQNJZ2HZD5usuhu6Wef+iUr1G892qvygltLc8cjp+lvRU+CKsPmjAwROFqSD+DGvrhib7MCZJ5P6
alSn90Pe/ykb+BZtSoGc/ZloWw4/K6eCAYUUP0eCAHZxKiw7L8eImtbZ1Eq5+9ULTbg7apBGd2JP
+1S/VexD9y0q8/OGaOfa0MQeFh674PtZ2cu5RqkRI4IRa2fJksoPgLey5GRpU2afwKwl38mQBniv
2fAvcY+JfA16iRRNKLgvFtkMkjYPucPPs2Qm+7qxsu6gRLP/NAd2dZa7tKg3Cnpre0gYrgl9WSEy
sphqgL2SrDWaeqZsLH2IsOCx9lXRx8kxMecs2VjYlZacaYkjKcAaADWWfbBRKSFzwR/+MNdkg3bo
ZObeylrKBrk0PxCgRcdeSXJ3aLP2QdKsIHofllLwQD1F+Xj7TrrGyuFYReBFHi9oCHARLr+yraVB
Al85/RAFJt+66FtNd6N8jD4W9Tw+8qq09008lcjcmwO8cWNEtq4c69/AJqlZYwNT7KC9b+mzX0dQ
1JgpbAj9JM7csrOk1GDhLKOtP/hQQRI38kvCCrBa7wAAUQ9WB+lTArTKjSZ83DfevZe78TKkYfOR
zQrGD6du6XIDiC2Bb6W3bPryD5rNAPBDw3iH8ox1CpUk+5jXeX9o1Uh3zS6oHwYj7jcumuvDZ6tQ
y2k5Ca73lSQwpXGshXN7/EBAE3e7MQICN1IeeUYtInZcW4WZ2FSyumXbcv1ssB8pzoJmosMF+eBy
O+TIEPaxUw4fJl/r/8y2095DCWqkL6D3eYINPbCCN79UAEypXhGUY6pwVbHUpwzvoja0z1mgnMI6
UVW3aeMCQllmf8zmyv9xe8tfH3aRRuIghnwdb8DL6Xx1h4dzNLSILVs4DLTFn77vDeqjpv/fgNf3
p9tDXZ8urH7B9xA/CctWtvLlcupZwGObJ/V7DK/m+04f8/uuKqzk4AyZ/6Cn/nDuw04+hG2i1bsK
/ckvhtaGBdLlSuSF2lT8ihKlaDd2+FUeBOEC6KlG0xaIC7i1y5+l1n7Vgnip32edWv2B3DtCdaKX
Udzdnv/VbhKeTeSR6JsIZfslxbh1olxX/G56D6nDHk56HnJi9JYU3WiC/E8wm+bx/2/ExYL7sdnq
E1Ku7zuIGs1OsvX0zg/a5l0EHOYURerp9njLzSS8I+gAgS8AU84uXrxVldlIcJqi7KnM9eSeZ1l7
KjT/rITJm5mBL0MhA4x0Cv+gjHn50dIqm/KgzLKnyPLpcen4DoPwSwsPDC1W4nZr/lBQdJt2iYKU
yu1pLq8jMTatE+jvFLiBeiqXY3eNMapDZ6dP40hPKkorExZgZruBSacbrSpb+5OjCP3t9qiL7SO4
poAZRbAsWrzcRpejjvOU2I2UBt40NsYTqovd3qztfKfHaMdw2qYt4pp47F5d/P87IJgGHhF66EAU
Lwe0GqWV1VH2/+uwjch+6nnZe6Dr/LtqqmTnKcY7LvuI9aBhflBidXB21RxsSRsslvrlN4g+AvGl
kDG5Kq/TPOv9eZb+Q1HbD/dV7sikPhWA9N8D5dMSiJdZ+UCFgro83F7v5cP3v2Oz0BxY2ur0zC7n
r9DXVnuk77147PuD3QXxrpR941iEvuTcWUZi/a2IFt83el6f5LwN48Ns1tLGz1hdgVe/YrHR+6YZ
mr7BBnHSima4S7VyBE0baXP9bEbR+GeY9RiVjrjWtwwtxfyW35/OGWdLdOuuWFipn2GulWjSfxDM
sA8vJ117hmsds+Xx/d24OhYhzstiA+Nje8OLgIUlluHVO2REhlzVwRB6AJdr+aOs5qrkjgqes3tC
nuBRb1o7+UOQPJzyMm+2bq61w4V6K6BAYRvBBX05vDUbJYF0FXh+jSOiU2bxec7z6lviwAkgrMvN
jSB77XBBA+HZoTupc7IvB9SkyQmGwgowzRjsYT/TTTiAoIu1fcsdSgNYl6xx38f2FO/aAoLXjvK1
VG0E32ufGHMhmoQCscTbd/kr5qrslGIuA89C9/Ru0Bx/r02Nsa9MQOK3j9P6UAIgRVJPHiX+/NUH
loyU8Wcj8JRxSL7WqhDMUR3YRkrbW1uJ4tpgPLYE85D5qHAubmhN4Y40W1x2MfMcn6hs6umxTKsS
i3clMtS3Jd0vexf3diDcBA/kS4tVJHgY5sau/P/CqlaA1SRaOB0HqQnmA9TfwTreXsm1vQoqngT/
hbC21EhTm3YMCiG2ZFQoXA6WmuyTsrQ/TOEQuIE/bUn/ri2myIaE+wfChUt2IdW8IO3lUvpPJzB0
S8dCQy/tg/yzo4fplpvMyrmwSfEdIW/A9JadKb1GvlPCLfE/oCrhjnnODwrgtvtuLu+aqXc+51pk
HbVEGhLXLvAb3ziXK5MlNuUiEgkX/1p8y5KWG4itJvBaZYrvmm5qH7sQ7Ae8J+KK2x9ymfqKjcNg
FN/pZwAbXNpNGRSBSGo7iRe2qPP3ViBZv6ma5tHetvvqkA1xHe3mRKaE2s2zXOwqW4D6csBA/b5q
yjd71okfBCoVMpzo04FPuTykfjBmY5oqbK1SGU4wOShaZSFyreXYdg8Ka7CFR1n73nxr6qkQDqyr
9c6SSKqb0Mg8Xe3/BlY2Z3uquo62a7j77qxZis4+FKGD72v2Xa1tDb/2uYX6nijWUYN4SVle3UqB
mulKGvn4Mhmx9j21B+S0w1n/kXPx/779tVeHopyLEoAsZDDFn78ayrSCrtGcOva6KJT8nYyUT+6i
1jqU7iin1UYeufKekmPQ9FZ4vGmcLR40XR3jsYUS4aVzp9Ufi9LI5A9mbJbDFwrHlrObnb7PfvmK
0pxqg5rP8+3ZrlxSNu84D6qo7dIKv5xtCdDaD1I79spAn0BhIHX8l+RW/2xpjdEfM3MMtwDVqwss
kHOi+ULVfBGvIoTHB06k2NNzcxp35mhYKREb7cKzH4/K99sTXBtNVOVM6soCAL8YzW/HWhujKsE+
bPQzegFVMFvnLLMz9Wc0DPrb3xjUf8jVZQBjQv7lcj3TLgOwJFuxV+h4lrkDt2S+b5tivqusItyC
taxP7v9GE1/31V71VXjbShDFntYiA/I8VXPtPwLRNn7bbbiltbA2GCgt4TuHugPhweVgBoB7vZcw
GM7LxG8/jnEa27u5w6H2WYVAbmzcumsnQ8CWoR5z51yB0KgsFtJUT5GnSlqfuUZJ4qTmwKXcTKPq
dwoG2yk0MKt98xuN4KH9h5NBL5ItI0B/SONeTrcEJlAEpZV4TVNbPxprsk5KPCSHQmq05wg07NYz
s7q+qF0KYT9MA5bqGa1udpEKSNsblFqe906CVoGrhmE/7DK52uy5rg5HMwHNE/D3PKGX8+vLsG9L
5Kk9M9Rg1ja1Mie7RrayXWsP9Yb5kFisRY5Cq0OUGmD0UsVaBHqT3zZ5m8ap53SDXT3KUzRrjwNU
ko3odeU6c2Cm0UoVyuJXSAfNcoK+rrTM87PRTI9KpBvx6EZDPR2NSprnh8JK9S2FldVB0YdF/VFF
1GEZeA1aaFW9cKPsRj9HBW0EJORK3Tg0+7ZINPOooJG75Te58vmwc6WlihoaXYBlYhKgZ2iolZx4
klGHqNQoVFz1mpzbLyMIuTlcn9sX6eoseatetJaIPhYv1aTWYzA3ReIZ1TR8c/LxbgpUrdyVlZK1
1NSHdivZE2/PctPQn6OawhcFGbR4mxTQ7/GEII43Z0X+UZ+5bakpz2a3Mypu2Sda9MDoZbmzsre/
yogMI8yKZjtP47KJPMOAs7FXSD1q6Vl1NEqEa6ykybSndMZKfheOqhZ1blD6sr2rpay3v95e7LWv
CyBCpA+OUOkXf/7qYkc7rkc+xcw8NUuK33bvSE9mr5n+DkL8eHr7WEgRkTCICARI5uVYjoR6b+TX
GGwGlfEuUvL8C6mR77ux3P64PdTaNSAkNOgN0l4hnLwcStJbQhH0773cD5Rxn02tFRzgkG2ZC6wt
H4gyoFsExxpXzuU4RW2qg95auReEtvGTZrmNs2SXIxOSY4h7e06rYwlYOjUR6n764p1AbMvEndvJ
PLsx0jvUfooP2DtblssO22LzrY7F7QkonA7PVb4cdEjvQVNNvSrBA+s+SYbm1OZcESccr/LPtye2
dvxU4jRiYYdtuCzdoj0QOoWBRWnSxybeH7Lh2tBUzsmAyInbjeOfWtfG+9uDrs4QHAwgT+J9dLgu
vxz0h7noUjZ+nTT6u7RNu9+TUffT3mgBQO9vD7Z2pVEcRhhL6PvgkH05WCZQYorMzo/TPLVOda5l
kxspNZAReVYDPMBzOPrH24OuzZAknUYZirOCh3I5qIP0shTp2LDacl1E7uiApy20yX4sA2sLT7E6
luCPI2JBTUBfjEX5z1T92c88xxjoe5tw0Q6FMWArpWjhVgdybTVfVAeZGtDa5eGOdCuyzdREzpHK
e3ZE6CjNwB7X9UHJ6tB+ICd+Y+NPJObQ4kGr/r8hF7vFBtFd4smWe1mDGsq7KNX671hW1dXOruTu
41DRpbr99VYnKXSnuJRpDy0RKnHV9s2QtoVnyvhywXQf3/tSpMRuj6n7/aTE+ad/GJBEiUtMiDTp
i66XMTdzqThZ4YVWmJ0GPqdrmpG867K6eeR5mjeus9UJvhpvsWUGI8hSPcgLb6h49pghH5HSo/6H
2Dv/kSqlvVHbFIds+cpTtqfaCBQHSOXirp4atkvQ1IVnyVmd7WtzVCHiFXa1ERqunQUiBKE9jqwP
/748d+XYOV1AAQfT4a76liqadNcEWfHcTs7bAJsvu1LAfQkgsNnhvbscaW4FrSbvCw9jwFg9pABD
flRpuBkCrn0qoVcopP0w/Lpqewd5HEfcH15s1cFzVlT+p3huujtofR/zqtY2gqKt4RYfagA2DEY1
LrzaFg58fZY7bpErUkH9Xw3KvWk1/5ByQr0C0yB2P99uEZoQNztzp+q5V5OW6nsrtrSj6Wd19cmo
1WRLV25tJ1KTQKUNqrwwYbn8biGmYkkQDgUa9Yb1IZa6CAG9qjQ2nriVxJbQnOBSeJRCSVkMM4x9
4jeTkXsdSvj+o62GcndKS7M6lWQu71oDM4td7YeFDPOo3NJyXvuKr0dfvHmy1YhwxSY0mjX5OSiS
oDlmmVI4boI8grx3SjyYbl9ha+sqFlSgW0VzcHGF5bWJ4FGs5N7YZfFwUiVlqI55L29BFdfHIfOD
LIg66rIRWLUZBX1SBQ8xWqn85UTKUH5wKP+8UQrm5YALJRgEkIUQ69LdNrbGqZijjpNQRZl0CrP6
QR+RdUpz631YFH7+D48Om1+EsqRBtFgvN2Zdzr5EFlh4+uj3lZsOfrGfgnS+q6u2M3eh4Wxhy1b3
KGgLiAuAFGnXXY6YV1pSVo1UeJI01A92MTe7HGDY35m24InT2jxjGJbejyov3+3NshZ1Gq9GXhz5
us0HbUiT0pub2D5I4zDdpVKTuUmTh6cZw8r/nNKX9v8wKJhTgbOntr28ZxDxKYMwbQoPzTV0j6Ta
t91ygBEdE8rsZa7xbmcP+taTtLphLezFMVgBamMsEtwyGUo65QEXjk3v5CR1iWUfBMhu4+lbXdNX
4yy+pjPLVCRik6BlqA5QaaNfGAgqQuWKpvwhQqr8KQna9t3tRV17cFEn530yCT/BDF7uoQh1NCCD
In+YM2k8xWjbycdKG0vtHeqsxrRxra4OpyHLKSr3pCyLwIWsoenG2kk8NFdU6SdmVl3yJHdGafau
6BbH325Pb+3joSAm03+BAgIu63J6rT7y9oZtDkupplCnKCkBYVU75pZD7NqNTX9AUMAouqJIeDmQ
qVRGgYV16llJEf1sCzWY7wo4i/mxhJUFD9DQurvbc1sdUmR+FHvpeuuLuc3qpMmT02YezlxZeHYM
wPR/+0Jpm4egxU9il6LaVm/EF0vc2cu1ygzBYsDKvfYRpYdeWXJkSVgCzoHxo5mBCR+JpjLlj6L3
xbzP9DRVT12PvOo5HVLFQn20bjUDzT19CDvXKiCLneqqCaN3E8Hel9ursrbDyEtBewtDYorglx+i
ac2gqxAb9vQymD/lkCh7d4rT6T7IHOfT7bHWjix9IbBLfAXqJYvdTPbb5pEmpV4H+bPey2FYDp/U
Vo99V6YSv3OS+Lttz5m5Me7argb8xhFigtcACzQcWqIQDm1fd6nzFdZ0K0U7RR7rLZjh2h4TIRDS
xYLbuixx5WPdSnE5ZV6D0pa/VyN/+ovRsoyMsJ9/NxplOt1e0rWpCY0ZahoIMl0VvK20AK48RWxq
KWvH57Cd6/RUF3Y+7G4PtLZPxOHRTIHIvcKM8IIZc5KTlbZJqoVur9RRd2fLU9ccm3Aa7I0Xc3Uh
kankqIJSAbR5uS2zsscU3gRSl7fjeIqQBnu0Z9zZ3KiNLGsXh+Po/8tSmoQFokiDveXiJNQJwDJZ
lXJPibFAO8yFTzdEB+P+5/ZKrk4NUy8R0LEnl7W1JCvRIm5Jfk2pjWj/dCH+qxFirMNObcfQ3McA
+LY89ESEsUxIxWIKUX9BQ1kcvSzRimRCvs0bLVxEDDnOO9c352ZvzfYEHZj+3zvgdv5dFiflB+qq
5c/bs147+6QhFGNJVslUFx8UcyVudzoGnoybfOT6rayUkH3bAOpUCdxKbswKoc7IMr/eHnhtuYE0
M3EQwFxzi9grnrCLjkn+PbuQ5APBOjrYZt865p5mcPOlAcE2bwQJq3Ml4MJyUkjxLGN2uSy13mql
zGtza4iPiQM99kGSyq7+IcVziMRi3WI05SJpl2wFuetjcxMILBs3wmKdq7Q0BgE+9WaNikBgxJn1
iCGJQOfYaf5ttMNGc3sNJN1GN2ztgqCpQM8f5vk1SUU2p8acpIaKe4zEJT7gSTM+2iYX30eIOnG4
VaJeA7CA6ILEBfCJY7skcZUN8s52ElN3rwflqzGG9/qgUnWXuzF4F1p18r2O+/Ahlq36q5rkwTse
puyT0k3G8+0ddr3kvJ9Uz1h0Ov88MJd3lRKNhTUDGvQkv6mOqSZZj3abxSE0JPQ03RJMCRQBZ2w+
3B73emcz7ouINM8N9IhFQNODvoh6yw49zerLk5rqfnzg4BrtLo26WXzqMtmIR1dwqWJMSDM0BgVJ
ZXGPyPOIshXCkWTabWK5vTWndypF0eGLI2l17dJaMq2HMXKa9Dj5yW/ShMYJXDUeyy2a4vWVxk8h
AcDbm6bBFQHTsiDXG50VeXFFZjPDlPlTDtEcPWQVWOWDP5pje5IwrCdDkDJ7Z7SJbp1uf4KVTciP
QGsBeggl22sJd0oDuZHR0LdiIlhEu4v2V651hlsmjXmwImwMMNkEtMYmnrzIHPiPaYC0OVlKsykq
dB0NCJ1PIfuCTiagYXFGX3XYSnVuETAdQ28ebRNFDL1UsiO1PGQNb897dSCBt6exT1l8efaKSQa3
pAShV4XwehE2TqLhmFppvYWr2Rho+WzUam0aVVwxkOZUdxFFCnSbkbAoNz7k2lkCtYNynsDWc6Fc
rpxdy3KS2GPkNQmaci6VLlk+6YiBDcfKhOmPKqJcbZm/imTx8lFm10BChbEDqQ8lz8tBK1q1Uh6o
kRcgQBI+gr4bfzpKGrwfi3xMT6AqwtHVhrk/5VNlJhvfcHXvMhECAsGiNJeit2pkdIpWVZg89l3x
1dLC4V0ftoFxHAPqQ27ahCh0B0VszoeYaq3uKmM/mDlUB1v5k5dyW+1v76rrJ4T1ICLSROeRv8VF
+2r7troc+75Txl48GPnXVJ5rei1Y0x3MjHN0e6y1jYXoO6qpFJm40hZHJWxKpVHmOPFaOEjjE3Iw
KtLkdT06W8Wf9ZGEOYYwKb0GWkZoTrZhw6wC3Zz2JcjZ9i9GFOVWV2Vt+YiVqd8BLeCfi9pEnKpN
ZUkJ4B41fS+PYfFN6ttf0zxZwcbWWZuSkEkmhuUgUAm5/FCpj/Jdht2zx88Y0gOqsB265vQFmg3k
2dodj6ogJjA8OMBCFs9NZoKDz9GA96IwtKaPTjGk0Q8ErKLYxZuxjN4ndtj7kBDlqjv1Uhuc28H0
t1R81h74179i8cDLWo8VRFbFXts28l1vpygSZgTO+3ao9QcjNdRHkBVdv5FyrQ0rLgdhcASucAnY
iGniGl0Zxp4VDnmyD4JAv0efR/4MzgpTurlDv+IdbNl5S0Z+bSMh4Q7mSAj0XPUMom7ALL5SYy8C
H/8ImJL4RbUwqhL69uYWpHx1NOroLyUI4LiLiNUJJ3jxwxh7CJWlh2oanU9OVE6U8Mbo0+1Dv7ad
uN3BbAl8Pv2ly31b9HmlG2USQ9QKUZLEmKBsXVincbwLmsBQd42lAcItkySN3ADe605WQt3+ePtX
rE0YVRKRkJCSgNu//BW10nVzDwPPs31Ul3byGCnlc5FFg+VqfYH37e3h1p42JKLpXb9w15evjAon
rR1SntCSQs+f3pC/Dh2uCzEqjV/AdMcbw63P7v+GE3fHq0s8qPRJmbMMl1tTS+oD3nWW81zOM/AK
ktto6xVbOyQvJSWBGhcxz+VwWdPaaq0UgWdippO+y1TZb9CaxFcnOtWxI323/GowDqFUm+Xx9sKu
zpQSBYAO3o+r0hnP4DRCiwKub5jDR0yXhIOLVKZ7O0dk8vZYqx8RGjSEQ8FOuCrMTgPY25qxwkoZ
dpirGY9V2ckuMP1wH1qj9eYGtqBbyGC3IQMjp7K44SU9mpCXkwJv1vV83IeZGTh7ae6CjQt+bQ0J
3imnU5jgPVlc8NbQgreXuthr2io6x3WdiaKLlGTVrlXVTt2Y1toyUnoBWQgCF8DW4ug5WZ/5XUW4
PtJ/whRq1o0f0lRoB9se4q/zqG2+HasTfAE02jzJROaX+1NLKIaagES8PAv6Y9qHTrmTkqJFjxQ1
oP3tXbI6GI1l0VXjwVwS2bAtCAqUHkMvVLU6OyC0WEyuiqZJi1IealW3R1tdTCBUGMUJH6UlWtNs
sK+vIyv0BloUT1g4lE8KiM09KJzY2EVyRKz49hEpP4JsEpr3ZL2Xi6nAzpnijvwGDeAckZ/2r1H7
yXNedcNBGfpwYznXJvhquOXLVJum1BVISXsFJln7fB5J49DEOJAfR39nqgl//mV6ggtnANG+alB2
I8R+jJH4fOg3/gYI92RMJnZ7eWdOrl8a/T9c1bQHqRoTLArzy8vlrEw/qhQaC15v5sq0K6Vq+twk
re+ciPS1+9uTW0t2OAKGYOGjJLKsHKhIUQ0DFQsvVSr5oFLzuyuB2T+aoexIrq01BULesuPOWAL9
uD302nek+AmRGI49ceti22CGl8q4jSXe1GrfUmmUYxfn3uRRV0Y8VAM5/e/2eGtvErVOFpYbhlrr
YrwkyRojl0boGZZZ/aG02ub7rEjyQ28W2h3hrHPn+LU6H24Pu3b6KXnxl9D2veJMo84Cs83qAFJ2
o3o/DhSidrUJiSmPSynbOBurg5FmCKtmSPdLvbjWKqImkMMUlFrfeDCgOSGG1XeH2tK78fgPMwOL
SiYAaAYI8eVGTeUob2MjxSIngCqB0mr2bEspDaPGCP8loHjB3wGZAd2/ZDhmY5DNPYpl3ih11Xxn
4Rr0wyzD/H84O4/lOpW2bR8RVeQwhZUkJFnO3p5Q3tt+ydCEBpqj/y/8Tyy0Sqv8je1SLzo+4Q7P
iBo54ahwTQjNKTVvMZ53m3SDMnICqaqxR0l19sCnktA0EFpGvWhc9dhs/a+GPWRYWawPcy3KG5Hw
bov+/9E8XvhNoA2I9O4hLAsNHIgz1o+uPuM6myLIbIYK/53kKIy0jwaoU/dr51ryxr55PTBcN5aQ
UikbH1LRy6XssqTKS3upH4skU/dp0X6WTPMA5SUxLnm5EASIavm71i9fS52QrjYgDrAtyDG9HLSG
QZo4Tdo8pr6vgP5VVjCcqtxeuNWdxML7bx7aG2/VtQ8FLocyFWobAHF3Hzp1aWIWbNxH7l7jZFVD
cNEtTLdSjNeeB+VWEdrztwbdncrfH4pUDNxuUhyCt92gaTYpSDyieeyUNRynfDXsY5rK9bEA/XGL
VW0za3+Ur6i60t6wbDq6HBS8DnancujyBGiJExxTA3zLppueQM6t9eVW/r0/GgwUgJum0E9liMd1
91WdZSTVVA/BMUsQbEmUbX/AiXwKN4uvd6M/tjfexavjEa1tOs4OWeJuvLkwDW0WXnAsWuGdhoad
2ZCXHQHxLBGE7hvD7Rft9+dtr/6W6VMh2u1Og/vMzzQzOFa+6L7n2tgdxejmZ8rGtzj3V5YMtBrf
hRcKQdu+nGoMDuTI3sYtoW6dQ5uaY9SY418yTdgYNEppMm5FRXCH+w6n081FYjVLcFywLw9Tu3WP
doajgmk09cnVEPNqYa2f0eAxj28/FK+/j5G3dwLpCN7eveYmXoW1mbhTcJwKKzi5xixx8EtvsYZu
jbLb+GYagJmQY3DkHjNi+m3uKXMxGnj7W17vwu1btv1HxgekYNs2fyTS5WxYorH64IgQ7Ga1ONtU
LCD3+84oj/k4BOHb4137qg1jRFVia6ftlWVguHW9jWHecVi94pSvZLMU98zT26Nc+6oN3+vQPsJ7
YD+KnuiiH+vUP/ar715KiHVZ2JuNR7/dUkTWYFH+9rswAAJSDxbN2Lzu9qgT3VsTuYxGeVonv30c
XdU9woEuDm9/16tDTKSAFwZqNFxVbPndaqWl4Y5WiRVWt5pdpLu8oUvfFEfwP7d0aV75oW1+X1y3
vGbohSCMttt/mis0bTBxFBrSrvhc0SU9O4HU1qg2TO+7Xcvxmfs/P1qDn2Xh2DrJu9Ed3F9pPUi8
iFBetW/s1f1jt/0i2BEguZhjNN13Xy/WCreBZC5PQTbUd7U1NPcLMdOB9geS8u5q3Cskvm8k89em
/M9Bt6325wHJ07YX6MOcELPtT6PRJ4dEA94/FTh2//3qUrkno0ZCZBMvfzmU0zO7WsZQdtbmaNBg
e4or96gaqsFFc0v959qHOTx4mwUMzc291KRMSqlZssL5Y8ihV5Mp+C6VSH9wT4Dmu1sqiK+OJIu3
pWWbUj39kL08+oTjiBrrpjxBTs6fdITCYAqhwVKgvnCqC+8voUTGtlkA9fBlqC7yxG4X0R/rBiYh
mWyTV0DZnYk66bwc0dVoDl1KVPb2uu2Szm0oiAQQWwjBNvDS7qSYmW2mTTAlR7vxUv/zBHe2vjhl
1vZ3dkVbN6pwHjElVukOvj9TN+NE9vYvuLKWJEgbXJT9Q2NxF2jrxmilXiG1o5nMzs+kdwvjsNSW
eE6cvG1vXEJXVpJCGp+pA04FgLZL6PV0hR006kQSZbsAcGlyHHdGb0O/F3KeA7TK+lXcgDi+nmMO
BnkgAQxAY0hnL5ezqUo0gvyt3z/XXmTW63gQsylPK9SYZ/asPIxpnyElItIbn7sfeRNK+X1Ktq4h
jPpdnDYmLkZR4FziGm+H9byZSnzPA2t4grMFuw7XyyGIXLPu46LM0Ez8u5Xd2t8bPZq2HsxFsBAv
v7svvNRLMAqN9dr3+wgLyu4/TE2s40Rb9cb9uv2tP0Pt32MBAsajneYFtqMvx0JwbaCokE1xOkxm
duwnpENQElbdXWXl5ngIurIoPvhuOt+NRZN6D4QMQXp++4P3lzw/AjQTmDUuQFLVfZxqZVpVlkEx
x7Ac2ksSmOn7oFD+h0IMwXuAIePJqc3gw9uD7rc0I8F6J3/bNtfGmnn55SO/ZvUEUKKsA6/5C642
xZxTANVpPGqFsY4/Gq6R7O/K7VTEXo66/ao/rii/zCwToeY5nvtiLb8Yq1c5hxmwo/PVduH2RqTV
86e3v3R/U2xjAiFBt2DrEpOovhxT11pnModKxY02rP4RraFpOmCNVhqhnw/zLf+EKxMLdIVo77fP
GNn+y+EmQU2zmQMVY8HmnidnTD+XNu/2pMxMRFIV+a0Q6fX+AQJNKwEVQZdobH8Za4YedH6Wr7Gx
clOEjjGC1uqG0bjTU11zLxPPwdOINMCNHsMe6LCtJgEZaEuSHnBS+14/lgm9k+RqjsfU0D77fSJl
mNe5Zxz6tXk2/c6DXgYw8DkZErc49XZmfE40FFzuAA6OtwwpX99aRG7cHAbK6pRB9xSCYLLHtpmy
Je4Kmf4DOTi9L1v9l5xb7SOHynuH6HHxgefqVoXp9SWyhYxbxxEdl80h5uWKr4Wsh07r5jhZmuVk
5lZ6SMExfwExZjw0WVa8n+ltP9rJOrzTDBd9r7c3+NUPB16L1B1XGdoSL8dPJkDDjscyUNeaPiIx
H/Qo505oWaBv4a5RlubVl87qql9gCdsvbw9+ZfPRpqNlQIQOzn0vd5WhlimThY+vslU74j9TPvbB
YsL5VtN4mJ1xwAdQ72+k9ldHJYnbxHo2xPvujVjQKELuwZvjrM3yo7I9FXv4ERxMvRQ9Re+xOXNn
3rIA26P0tg2PXPcmbW1vT9SrArShZ86IkSKwBCT71UaBA0WVt0h1ZsFznSz5cWqX9OSUzjtti/wM
nOjO/4cJBzvAk0UeS2L0crVphXFrIn0fa1ky/QhQuMoyPaPyTovvQ5Ll3YdRy4LT24NuoePLd5IP
B1S95SGb8c5uUCRYxtUY/YUHv3fPGkIcIkQcM/n59jDXlpWwkjYsMgRM725Z4aVvutMVotzD0nN7
eQpBOF3TRbSYuZdG1lAa7xQOw+JGHHDljdjKif52nyEYvD/CtqqWpMxrdrEnxCmpx+R57vpPzVA3
N3butcPKOC5aOpRrQRW+XD5SRF2aw7TEAgOVT0On1GezLf2LllbmfPI8Jd+lZh+Qe0EZvnFhX/lK
3nooa+jScVXuVzFZsbikZqtiE0X2kAM0x+ZUtP29tRrGLXfxK7ci1VkuBJgN1Ky83VNvZZW/pvmg
YqOfTHIQYR0yezTvSLGBFOX1T1P3rf+5S/HJtgrx319vpN9FcHTFkaFDgfTlLLsk8etkeGtsT4lK
TsSU8MnCXHRJGi1KBtlDM+VSP3gAW2/piVxZYZR1AcLQqdrcsXaRlbQKyIjlwnOMSY0W4iSXrQ/2
qnLQyz61hb7AdlofNazVinxqbvFNf5sm7c4q1yJETLJqTE73Ey/tMpmrXmOVA39ipCZwtENqwRR+
bMx8baJZU1WbRR1AwSZC4CzV75rVKMSBAoRrIjtbZN3R3sTnv+tNlXdxmVftQZqzp083nq4r9wpi
xMAUcO4GsLmPINZN+zC3zCXW+1l98+3Ejjy9K/6yv73d2/Rj4Q1ZnDviwN12mJxqdIysVjGlhcI7
GqteH20Ljj9cjbpozosj9RvZ25XtDyFkM4+nmUdivu2SPyJdJIZFUZhqjQPKQvgy9tP0tBae/tQg
a/1uHI20CcFMDd1dqVfjj7zXsRF5+xBcOe50LBEOAZRBBWLfR7Dh3GujU+j8hAk2kV7K/FOCJ2CH
ct9UVX9ZNdrmmJuTuBcMFmZ5uyeigAII2rfW48pt1aOwJK7RahOmvGvSur4FvrryUpCvbSolv0fb
O4fhyZBXCcJqsW+l87nw7eVDjqbwF92S+mXxlymUQaluZC/X1hRhQEJsUIO0ZndXGi/m0hp1pscF
lhnR0Af2/SBUFhrCrI9A3xAMBHj8XvNz8S6xuvTGI3ztm5HY2ayvfhevd8Nns5cB5DWMmCKk918t
V++BzlB2XwnDaCMi7Kw9uGqz2nh7H21/d3+hEGpweChGvC70+pqZpWU/GbErrDnJ0XFYK/nU81Kj
BpD42mhHpvDy5H9vD3vtHkXTiteDi4GXcndoF0tvclPjYGZaaR3QoLE++krvI0ODy4W8eHHsF7qL
VrVUNyg31+I8Wm8cWhqMFOz3XVxHp9tRzMMaT5Sv8khuR2egLtAb3qcqKGURFhPU8H9GNJayB3rn
ABpL+O2oDSbGX/uPbWeYRiAtHyyqUCDaVZ/sxuYATWKNs6bHTrPEhAziURYqXcwHNfdjOOtTf0af
MriTBbIoSWvr4WBlt3A71xI+YHmbzOFWjwbA9vJSQ3o/LXyHX9JoU/dDSVf8WMpFi4YhzS+5WqyD
p7ktqBPZU0Vfc9XeByNlFGNOOZFvb48rpwHUHok2oAIEF/eY04wXsPBnkzVCGeziUJk7ctus8wEF
SPFkljoc+abJuhuH8MquBILCLfcbw/caop25bUN3XcUq0AYdSnGrpqikspMeW9dvHDS9B/wM/WQR
h8I2qBre+O4rtzo1SHo8NKMR+dln+5ZG5U4iiRhnSrdPIlm7sPfhj/q1Z/x9rLoZl9DuRh4NP8jd
CbTbpZ9o/fGG4e0bq6GAeMaJFOHMhfdoDjiZhoMqyhqBB8vqzm8v8NVTCKaAY0gQR1tr94RqTWsP
mm6wwsaUR5OtnCfDKMs29HGWv1+0tjtARBDvnNomxV6orYdO18IMe/t3XJvwzViVfA9MFwirl5u+
0tvOcIZt09sGJnuNyg+pUCb+9Ll245OvhEOUciimbDLgREXmy6EsjGgkrCg9Jtky33duNRzN3DDe
v/1BV56xF6Ps7pO064FljIwyupXxdVyq5Fvjmf7J6H20GQ3pf/SapLoDY9UfLDw5vr49/P7gwgJm
i/IHf4s4cVG//EgiwdxZ/FXFZZ8Ej75Xdd/Kbim+6qrOC14SM2hCVJXtG/HJ/qvxt8Lvh84IaQXm
F/vmT03PpzdR34yBUa7g0kHqBKGVd+pc1qOQB+XmgkKr6D52oz/1h6qk+nWDHLPfSttv2MJPCBdk
06/urMCYh0CVhhcrv5igOdAztQ9GX4DyqMrB+0vIFbEn3Uwf0SBQA1Ty97lmFSAYDYfPi1Mi/s91
XXRRPSR17K7B/F5h7AqRzr8l9r6PFn4PSpWXuWaZ3f29nPqyEHbT+HEJ/igKhK9Ad42j97G1y/4J
XU5vOP7thoL6jOoviGqWl2D/5YbqxMDSZcKPVQLlWpejfJ8teh87UhvyQ68N7UfU/Jv1xkvweh8z
7G+yJiU3zEF3w5bSaR27yvw4LUznzrAkrtrEoMF7mUnzUDfKi1TiLbeuo/0dwfxuYKutLby5E+xB
NK1VuWjHB+wh4UpEZ7wsCA61a+OV8/a0XtmsDER7AGg8LgH7PNbuZTKmyH3HtUcBBvF0eeoSx7yr
oR3fuBKuDgU4gksBs45Xok9D29l5MBd+7Kwyexx6x4Sf1oloNtP2xma5NhTvGYkx3UMfmuXLzTJA
8vLgPQaxkE73aOjVfAIG5XydJ++Ww9uVk8C3bP3fDR9Bg+flUCSFAVL3dRBLLZ3e9avH8UOEO56T
NHsexBLcvb1g13YGGiAgx6kubyiQl+MtRovGm9cbcZGXI8D/tfwvMbPpxgRe2/bAKGn6UoDa8LAv
R4G3A8yEqC72vRZHcVUPA0gTb3TuBGTe5Gw5SXOerNy/Bc/YVubPNGTb+JsU34Y3+V2mezmwlwyg
Q2VpxcIcjTXEP1Hd21idXQZHM5IIAKJ5rl1dPUicurUoceqbGNZ98Pf7J2BbBG8MJZ9XkJe2Ye8E
qWvGs+xsmGK21x76qq1Ofb1MqD65lSBKKPIqXM2K/tLb63tt5r1N+pACKSDoPTl45jrobDu1Yi8b
sAlcRH+ZGg5IrmX9R5VrfjhgBHwj+bu2qbabdfto2Pj78wL2RqOclRmxhWz8Iadt928+tt0/b3/a
q1iPmcXyi9Kys6FmCfpeLq7etH4GbN6MmyYo7huaNEd3HDBU00bzSI/dA9qmiacuxYS9GtXaHoY8
uCWkfGWCMUO0mWL2GOpQ293xR83GdJAtW+vAiBfHnuz0iH32YEcImNRGVC/WUo7Hif5VakYw3jgj
0duTcGV34RBOXZjmt+O+olzl1iQnd9DtWM5p+pjXvvEpbUfvlCFXNUZqXepfltdoB9+Xt6rSV64q
agpbcZ9bcVuIl1/Oe9IOquzsOM8hDFyQq5NONMCx+WYNiyOyYzfOupneuEqu3MXIwbDmYGMY1t+h
f5K0C/QZnaJ4QabrmDjr8AGegw8R2nIvb8/tlcuDPIZcZiN+bsX3lx+InEIqZiHMWLOKpj2NvTm7
h6lPhe0AsEWeMspIKJx3s601+ccOI+i7ZhaB+PvThH4Ii8tUs9D7ecZIoic6CkyskYMqCMfcro6+
J+z1xla6sp4IZrCSuJ4iNL8/Tr6aTX+wcyse8yD9X0tBqg9XpxuO6eDPocymW4TiK0dnA/dT8qQd
xwfsNtDqo4/Umo0VT7O+/qjmkjbgsL7PJ+GfQRfPD2sR1DfKcdc+kvOi84xvA+/xTrY5SUyBMyuu
Bvy0/XmywRuBiTUcaR9JjG+BwK+OR4OXHUQCTv3j5R5CVY3odUIqNS/s/OAl9gIZq28ihDirMwGM
vHt7z165DyhuQBdmOCrJwfZ7/riOSl6CQq7CjatkMpG1oWYcLP9kmfLlEdNpY0kvyRDQ7EV8PtOW
04xy5i2Q55WLmao/+KoAVu0mZLYt/B8/AjGSVmRj5cZ+Z/tCREZtZOLzXEuPEKPPO/3BKYppMo9j
UDTFJ4AjKPlFg9kqGVbJUt4Kf19PCmkTFmAkN1R+X8lbLgEuG6rt3Lihwl4d03aQ92XhTFFq2eX7
EhWm9/5QBl98q/k/PP+MDbybhhIVEQDzL+dikSsUITZXPFfrtES8Jag+prItvUjTWzE9zP6YTxHl
NyMNB7Duv97eEK/vSzY7Yji8TPS9UfF6Of5qjq2Ra4kdY23e2uHa1PN5qle3CDvdqm5cVa9vzG2w
TWsSICx4iu3H/LnwhclLaDdO7DW5OvpF1pzKLvMu1jx8JABJvgS4K71rrKw5r3Iqmhs32NXhmWPK
nfZWgtrNdS5z4WCuZMeMpx5ApNFJq53kw5wZaD2oRDxlEjjsYfYqsYT2QAZ8I9y6OtuIFG+zwE29
700FKId53urxHDt1/Unp1YfBnNu7fFluHfRrI0EuJfIBukL0vjvo/doWnZv5dqx12QUnh+S/NLf1
kz0t2V9W9MCHbIgJBCgxH2Fld1cYz23XoCfkAFUJBvGM6hJKWidQA/XyXGcSr8YD9sTBN/Ccehqv
aPB++fstvHn08PhhyfjKGiy3yqJyOteJy3W24r4alg961skw6/B1enuo15Hr1vAD0U3PZLOd2/79
jw1cqtKS7RQ4sZaigRbB8wa6nbpW8/XtcV4/CwhfUtGhLs6r/upNXzGqELbovJh8OTsZ/vIeTeYp
C8tEt8I2WW8Vsq7tFmpniA5w/VHh2R3MVPAWdpLxEntSSzgMFtnQODfNxZ0acWPDbMfsZdLFx0EK
3ooAPEL7zqnWCa8jzfHi1q/cL5DV5z4OcFWpfyp/sfsf5oxuedgnY2vfeP2uTSsXDAKMWyOdUv/L
5fNHOTt6mbhxr9MyD31H8yPROk6k1VVRhkZb/vv360ioxP1Kq5Qzsr08f+yX3upMv019N0aoSIwX
v7KqPrTHKn039XUwH6FL3aqVXZtdgDVsH8Ju4Ey7pZy6ybcmpblE/KJ77qZmumRe575zhKwua57q
Q1T5eXOrLnjtDeU+Ix62iCpeGcZwb5ZIIbKDvN4W0QgqkoS1L6uHIhfFwXBGpY4zWjQfF6n/pfED
zzYVEbCRuHYQuvGYvpxls8WhK89yP24STUbZWmnHvM7y09zp+OfhTXhjG105LdAnfFQJNlXcV4G/
NPV2MHTGo6jr3AHQ8x9QZaq/z5Zv3KjuXtmx7J5NIXCb2VfVXW8hibU7RWXOFdYRjzpkERMoIWtl
TLCLvFvEoqvjUXkkPENrjJbUy6kspipxvYQCZDNOHbxkLXha3Vr8u+pqeKrL6RYs/NpUUktGmcyC
kQPV7eV4uTdhy60pF4Bl0xyGZeQ1LgB+LpbSbsH7X7UaCe82ucMttodOh+b1y8GKphZDFaRBjIi5
cxrrXPtU+wXmq02nToXT95GtWSW3rKemg4HuZxp6iWN8pShr3YBNvT4u/JSt47cpM9F+2V0Mbk6M
TR8k4LlC3hbyUfa1UY4xHdd8rO5cQ1lfbLtL2xOaCc2Pty+lvc7xFuZC6gKFj0EEGFNr94qZvZ+a
2M4GcbWaOhTbphnC2QuGH4OeT1W42PV0Zwe1PGpJq8nQaT2cBJ1gtKuDsif/a4PXzztP82+dY66p
3e2FwhrBMKnJdrboWe3zobQTomx7DU1KwwQg1DplaUWUx8Yxysq0tkK3TvTqMCnlve8dEv1w7NVC
91Bii4eq1Nw3B0cL5GeMhR3rKDNwAFFgSfIqq2qd/uAayEAl6Hk4xxVpKitaFhtDXuSolgO8E7V+
2fo8F0NUmhbNTlJYKkKV1FzGqCgChGui2jYrQ0YLIlKpDOe1Noo1moYpT56KVW/Kr3S7+ulHqptd
fmpcYoQL/JUiG0JRuE7yRZNmP5phUlvegjxMpakUFx6/7+dfU7tN8sVV06y56K7W8/zJtvs0f1xw
f5anDPtn/R9KC616J/K2ye8sYWvBN2fOPP+S6IomYjjwBBhTGHRTMpxbuIGYT5lrGtT3oq8mRKqL
1E3vXF3Y+MdMfmI8O34H4rUUchJRlqeLu4YOvCyBYqDODK1luf6Sua4qGRr2Wog71ZtwtwLl9/l5
SOeuflC+mOx3WYqgf4ynsp2fTXuofGSiTdS3QqjO9aUTgV7dNTBOl89AM5Y6aoyqT45moFwbMb9e
lZfcp9R7tDDAUCFqD45z0voh8Y9YKxh1RPsn7XBoSc3h/SwNc/2JgJBpPWqzg30zNOAKd63AUXX/
pC1Q68LJpx/5LF03W386Wl/mJx/LkuxxlPgmnJZS08f3XtpU67l00Wc+QOXf2FRGDYkgBt02pcsd
8Nc1iPqqWvxvODK2yy/a2ouB4rpLZnhfuSgA/4dBQtOKwzzOKneOM3xrO2o7zGGH0LDWrqpCP2vS
rA49q7OkGS302DaF5BbO1mdTImuHQ3Oije1jUCmRHPANG/MxrKw21QqUilC2eljdhvaa1i7jfDEh
DfHf1ipvRR7REXKz/DFZR69/zDUoaBiausqqjEPeNcZ6WehnYcHcgwfVnlJra7hHwQi7PYsIFvLu
K0yyrr43ENnRTpTLZVcdg0qb7LOnChPRfmEh44wOtx344xwaqpuzGY7wCrLuUPcc0jpshkS4903g
QSZeaZK0dwjgD8GzIXKrcCNDYqD7NCVpOvxMk7XMI7Q9isE4Zm4thyHCGhvQjx10bonacqJxMQXz
zBRH9CUyBJeNNqNfd5DOajRHp1iX9dhoIFLDRWqB90NDjWjDJxrtYz+pog0ToxyDcKMb1V/KQVvk
cRQC3ZuAPJcCd92L8gs1GV9DPj0ZxWntaO6ZkWVmrvnk0eJcD8k02OaDdNzOuVO+Ryp1qFoAJGdT
JXX3PalpEtw3teuvH+dq6pYs0tQgjbCY1zL9KfJeAuvRjSQPiGeLTl/1yNR0dzhDv29APWlei3vN
uq56wl3ly1RcCr3z5B3UsKJ6XPTBVM+Do4ZhBu2aJkG89KmzhnVbePbPsjWxDg/1Yp6KMLcCbYOj
Tp6e/EzsWlM/LNGK/gvKn4u475E1LD+keYqeC1ScFK0tqk42dXfkv8IuWO3gOel1qd9nMCrXuNDc
wTTvslZ5iQiHlubBwUxHFDZOteOCl0C8uHa/Z1anpf/lcuodEEK0Lo+ZKQt5LoXQu5MpJzO9Z3F7
8Z9AaqJ/xGtXU3ro2qXOWUADKZv/lWlTrieoYX5RhYZ0pumSzghS8Mz4o/Ef9X09TUPEHnX1QUt6
/pPl50l56U2Fvl1JtS59J4ZOTk9G1mnTnS6GevnCBvHcyJqXTkZubw/iPLnG0l0yc9KzixqFUd0X
Tb9M/6rW84o17seU1pM7VUZxN47tjI+tysXEJSU0GkJm2ufGjwkAw3BX+F0jT8uoJ8uPRvCgRD5g
JLRV3dbfJDCttN+EqmfhD8OXNWhtZH6Tzoa5oaeZrX+HFiqc+yZTSo2nakFs6hsaUMg/zD6PgnHi
2anlORBuIAbMtuBDHjMIF6MXibUo2qhI5llceAO77hPCGO3wDaScrtqjK1E1/r4otg+PxTI0HkkO
+CXxzsTOXt2VPhC0J8/NqG1Cv0dCnL7v0gQRUqJue1frMtfuGNtzP66zmvPPWcqpvtPJUJeL0Mwc
iLnjtCoPKzvIH6bRTUYy08Gvfjiu5s6xpA+yCeaOpXK+0AEoq2+qErNr4ibLmbnUDlCFlkezHIxz
2TlKzqGipu2eJZCf8QM1Zrs9ELG31CZ74QhXhMDUyFaCDqDgs6Ku3Rybwgd4ENZO3fr4jrY5ZkmC
KPqxK/AFP5aTr1ljCGI5zQ81lGstajTfHWQ4LoShoURYpL1kSvY8Fh3w3Yi1NZHgqHPbvaQ4iazh
5oQSxEGjt9mxRHUs+8dx20DdW+7S2/NxsWpvvgf47gf/yGHS8g/pFJgS8dNB9tal770kCJdhhFEU
Vp0rzO6gc06xbscn4rPUQQw/yNVOtPO0NnmeHUEM555AJ9LN1x/lMIvqf0Pf6fzClkp38IwtTLd+
aYvMLotIkDGvkbJrnN+ixR5ZUzzMguXdOgaWOuFDQnfpX0tbp86OeCeX5GOCbMEJG5RuBF42LNm5
gZdoPqW5ytqY3hkE1wOcjwSdHmObkQoE5U9upWY5jm1dHdA1gJSpzBXd6GZdq+656DSWSs04F0bA
a3Qn1ETg/K/Kyvyj1/fZxMuNHdK9lNNAfJYuMi4XlfzX5QNdeA3XvO6oMk8TEV7Ezj9O4fv5kxCN
X56rwe+bs2xKAnAdDQx4zmj4nCB2YusnRWJSD8WANeC3SqN5mvvE8RgNuPNZtUNihGIap5+5L9F2
9v00/95bSfqlt5QOrDH1JuOU17L6aFlp4rxbqnUujoBAJKo65ai3wRmyi12epPI6+bCUdZ9eDE2C
3OxyntH7umrmj4tlJctz1/la8E/SlEYewhl2P9gUkLUPGlqS839djTmG0RqTFRH2Jc9qdVjOxZoc
I9b1Wv4sIcCVUWUL++MwttYzBsirHQaNGXQxGoLlQW1EoDu91VHmEN4yFofaGF0iYZQxCe0wiFwi
lSqjPXPbps5FmMNiYwprDR8FXYCcR4Fp+tW3dtdHnoG67MF3E5keWltkH5OJDRkZnlZ/zNtO/Cx9
f0zOZiBb9X2tPav6qVZUPiPllS67OROGvhyQ/8SxJ5vpXH4nwJTBe63s2vnLaKIwB3I3XerLimwO
Upm1VtQPxEmCSvZQEsz0POYd8XrSee953nL9fqY5aR8CX9kyRM7X108523WtQystvP8lYLdIzgLS
w3MKdkWcu4JoOZpVm5RgAiZbPps9LcQHaYh5/mZrtK1C0cq5OWI/kQaXsqVpQBC1pum5kG5qOYeu
Nl22j2Mt3nG0Mw/jLIVBT2BwDT5Mk9Tzs2GnmpsT3gVuG8rJ0T9UZbX8KvSmng4Ov+RTaWnBeOQJ
s83Q9adJvVsTZQRkUTZhAq7rqwryw4q4gYicquvKQ6km9O1pL9fZoegMfKc1P/XEpYVfHvzD81k7
x4JXSjvTTFvWJFx1vdcOcwshjF61Xzfn0vKH5CnrSyv9Wnq91xxnoQ/WuZhtvY1U5jj9CdWafH4c
VC/pKIlmaH9QNZHVUfNKnrjU4jr7pyvW1rzbMIA5JIV5CS6pNVvtV8ue3DPuzT3Qn9pSsg7rcimz
YzC7+fxMZuHNB2ss/QKoZmesd6aAOEq2iGRymcR66xcpx9oqvHtuEKCuodP7vRsVZSdPKVD+6eDO
QS2YUXOk920udXLAT2f2Iqh2WXdeIWqNoe2nZf217XVrOtW6JdaDJxepDqXfJrjdYDuj3y04x7lH
s+rR7yxECR3RKp1UfVrn3tNxtataFTUtSuA6R4gQK72QV6ll/LRSRQVIAUI7mIH2DsZYy1Ar3LTK
YydZPKN71iaLp3aOcEs0TArzLv2IavL1e2+sDPuQdN3gL6TEWeoRwEI7f+jWyUCPi6sI9T97Eb/y
sbQ6CIOmUo9ujRz9E7lzY/+bsaL1QaL1z36bjJEcLrUZaggaYKbGIt2PKgF9eiikJAlakN/65gOS
5+z1mvVN2Va+3BldUtGsMbPZujNSOfb3wsSOPsp8VTZhrg/BRxQPnc/YfqvvDrGsHi7dhKhkI5X4
fxyd2XKcSBaGn4gI9uWWpaq0b5Ys+4aw3RJrAgkJJPn089XcTEyEu92lEmSe868x3hTn6AveYm/O
uvCo4j90xtltZq1wLjhSe0OW+NR5N57p/RfBvgVQsjiJvDkGi4ow6QxemBIccsT5NI+LShttETda
xokWuaUPHWfjNG5Pa+cgE3JqjbKhb0tX3XWjf3AeYBFLW/DJNj8cb67T8Vrse9FNV3lZPU7+J4hH
0pzGJlZeVolpkJkkWmcqWjOh4fLiOvIpre3qIR1iER7U+QmuOSPwyS7LYIep76r4O9mW6tdQEyee
Rn4dfttzUv0NTWREtrdEUXnJPDn8UXk8BNZVmWD3wRYxcyStVUyJX/WpO1XB5w4h/F3rTWxZTUvH
kYXJJn53tLjX2dRwDOSIxke2n6kdyhvT2ivdryMKYtfrmwDFJ4hKrvyGaZ9ueN9JPbIW/gba2mXa
QTLrVJJw8SOcWU7SxtVhW+iujywUclHfZTvuUTy3+9pNuWWpxeIsjdaXYRdzkpWgGPfWRvhduonV
WQrpHxXJ6AyZVuotxzXo2z/KNRvdWTSpMOvgZA3LSZ3t45xEKfmK9dOg7WNOQ4IIzXljB3kKu/oq
OS8DvZ0w11NbzVyg7mm7wn2r/dV8YgRm79tLaUAHpCbguiIm5MfqtuOY7ZHf/WM9G3EJW/MxX/T1
3bvfaNhwMkc2DXVoW4KTODkW5zn2TEc8gp1sz5bvd2veHAcF6wNyqfudNJoHbBM9yyoHJKGF1TJ9
u0sb2kVJPdREtJI1npXgjM5RS7VLFpH9z2WpSVdN+4q1OLV0AnNqkoFM1SWc3W+roWY5cxZiVDKe
sn7ONjJeX30+mVOg9arqQtmHNnndHETqdYAWUdo1q/gxDa7e01hP3A71wkCfV2Hj/BOerbd8HR2n
zVuARz5L1YZczQipnldP05Y1hFb9Z3TV0GHr7WwrZaFF7R6s/Z4zUarqZFhOHpBagYISbxuw0Gkc
DwXhVeFGSmuHZSSOVPhzH1myVVzpir03VB/w5EOQeoHxXE5n42my8mz0lXuLNLDUC1FlyaL4BbdL
zIATm5qdwPHateQ7vk5wLg0CdT6q8L/IulpUhXs0mdtFkoaOg/fGdj66eomvm23wd2pa57fu4j1P
5oNYHbsc2sd1A2zhNCnjH7I65uY0eyEXbo3iR6YS3Q0YyGi8T8JKnR4rRTCxloMdXHjNBo+DUjoi
XfZFe2nrST/KB9ccFX/3LgrCmSZc/h5JdSnCpXrPHVONPd8O10S6aMcp8cEJH0/vcITMoBGNE1dB
fbinpew2fKiVs8k0mlq3IkBwFCJ3hth+DJtF2VzONuGQSKYTN6vCNvnP98YGLxsH32fj1kGThmVE
5mI0b+ML848irtqj3TM9QjqJU5dpYH9BvFgiEDj4WJI3V2ae8npSRNVhMfRMk9yzqOm1/xSWKHr5
Rhz3hLsfhMsRdlDmQTM0f5kYXJw3crX+28elCwrdz+HbwKUssnGtJ/ZrO66/7VaNqgB+On4Ld1zH
XKxsbamqcaZlhu6T5Q3hciWe6kjp5XG0PXkbbWHz1rRzvKZj7bQPK5f0cDIxMt/bXkk+5LBGzgi7
sJZTUQ2ipGZzV23W6qkPGO49mEefOf7SASZGGYHr+PAwhIdlyrNlxkwASNQn5Gz9ePLBnY4T+CFL
y0jxakqPp+FeH7eyznziolVWBXh4C4aLub3rwZmbwoZRSX7YmynBNcO9Z1EkhvnYrSYuJHmX7PyT
El3hrnb7EjaWb9+4vDF7hjF2WP/1lo0yeuxnf713JBD/TbniQbiUjaEkNGEWmHIqb+e3yTMtsAsp
TYgsBleCCrMlq0weS8SOPrn+wwGb7qR6IOMBrXUYuOdKL3RBHNta84+oyK9umEW0ncXCMjq1PRIy
MghTuCZnoDzpMmkS4rK4CfDpqNrnT/t13ybahvZDPFiWGVS++T5vsEvFlX2xW0SAzTyF3Zko9LaF
BkFzlGF5tJOMjXxrUgj2ejkLuQ6sX8m8B59R0EbbKVrAg7Jera1IgUOV+jc1OoBQsNg9s7aKI5EP
cUCGZmrioYl5AOzRucLB/x+aVvPDsNN0L7Fx9w/ka82UTVPIf2pQ1GA81C3o+nmoVutNgfC6qZzF
3MBAbWM0ZpuxHMxYYxl+++7EBTeQ/iJS2SSswANN17z3SHusYmcr0plxF/dmSpSU5wHZxUeF5lJk
W4WdW7rBaE5lsM4fc5d0Kj140tq8Z98TZI9A6BTc9ECG3rjUUeFHInoS9L3wAte7sk9d2HPacdxP
RZQ0VpdBLRyvrrTiT7uy4vY2rszqPLtSCuYbl+GtwJ28zCm3ivQerqitpADwMOYmQpD12uDZWPJ9
qZGMdoKX8uSYjbhxXul1z5Ka3fcGE0r5LG1VyWKdAueVOzep8lLYw+eyr4FMzTW25a6hAdQvQFdZ
fZLd81570NImnWgI/ttFNGbQX8MhgIF6nYAjmoo/rKba9bI19OUNfYtmzSpfrN/87q2vdU2GKe2Y
B77Ju2S5GcbW9Kk9+xouQlbNNTcKDuGUtH3VFqrbkqpoh32Msz5a+n+jZ6almEg84f41x/Y4qsD7
618Xn3QxrA9nlgFRQRT34+0Qs2vnR1y7Zb5P2/qrEWP4J4QP/C6dZvxTJRaJgGVpzU5qG9/VBZcL
U1W7CMCwRRDIct/RuFRQEbiMeQcewM/MVpdOQXc89dsyi0y1R/DC7zY6eJn94cOX0diReFJfk23r
LfgQLDtOFk9m9Rlfw2jN+GxiPFXdsIEbLjHXV0lIx5COvql1sXJCP1zfyncCsMo5i3GbiaKEyjCn
EKDnTerompIQ7O8zLUI6bzph5OVw9fqGjmWoc39W5lku3HBFPIyruWsAhY+CNYtfV0OAQ5KJzYIK
cunHq/jaN7/NQpIQ5kyV0tuzCYhkKGa6fFSarCjJ0kD3NasaAcV8z/UQNplRvnkU61XuJZh9Nb/U
NpFABUsT5dEs47ztN0J3QgIYT2AJbnXy7UX/c7jTw6I6RHWzERPW5YOGHIGYW8jE2csa9KP1x/q0
+gPf4EBu7ZiOsqnf1jEEU+fZHT5HR2tmpT3cu0wQ8jilah2HZyMbKXMyvdt3qHa7yWC5zVe5sRjl
Vd/PQTZ1TfymRymjszSy/J2MVn+7W7Na76vQr2+aoF5Cxntnf2+DXblZi7JCQy2p4cjxFdG+rZq6
vemMjJJTXBLQnAUwRxabnapvwVp2lQZQt7fSRyOeurOZ92yzl/oOFVI3Z33ollPecdHcsg1LEgei
2VO5WOh8yeYDwUkm56m+om7JaOMhANcEQt1GqNyuupaESFO9LwQ1ySKAd2IeYxJr866y1Bvz9Lil
m0efZbrXnYvhG8v5t1fGWIQ7dzQP/OCmfggCq95vm2Nj1XdFUP2JyWGy0nkDhM6utbwPFFa3nN1U
Zv+ajhgEPW40xWet7NdPMx9WmR4ilmW2gk0cpwrz3Iet8XjasHK/yjq03v3KLv/QG7DEzD0dWPVh
Eoy6wK9dikN4tG9nrxqpoXTq4M5jJt0yzz+GdzNX5bfmBD5SlujuycdH6qXg/uOaaoJWnayyHetX
qy0yzruEFTBDRm3awqIdDX7PG7WbinKI+0ys1lWg17nAT92UkHG0hTyI+b7hIix8ZRpGvWMKwjRc
J9J5xqSKmhwL+brksRdDJrIa837odt5hRqxgECmWJ7nl+xywC9hzfXi3wSotJ9vWBYRo8rfhOaJF
C8etVnR7ESMm/mt1MqBJKoX+jLZpr05HkFhbDl60lTdWNQ/uo4V4tD9VIWAv13UT3ROMvbtAOKL5
dFYyDBl83VGAFrAn0q8gj+3k+L2DtSu0uSmnzeHdiOQhmTsP3fz0Jh6/U1TXSqajGeqvWMaGMHFH
Nfy1VVT7uQVdyr8v3D2+NGw08WkNahA07TTeOfHrvj5bPeTCeZ6GaXtUuEmj1B12QEB4j409eWaS
LXAOyThjmm0b9jfO6BO6r3K/lI5aJXOI6/xodVSbM9g1g+wi6r3LI7Jr9FODIZg3pxfAttcH/RWn
00xyfb/PDpcEjeI9Lzy1byCBidn3tArDfTo3anELUftSncZppVT8WOOpS0EQEvsS+n3wkzOVh5OS
iI6nr9+rI/XCNbC44BlKsKXPx93UzQqEcrfUkVogVk2qYPnA6atWt6QIqjjJdjtsZOa2NfNjwrLc
p+WQELo3gkz/dHlby1zPLs0To16p8uLR439l5XS3ol2SNzNavM5I3kAft8FcDVy+bv8cUDhMNQOy
haKuDte5tM58GKa6oPzjiYRQWk/3q8ntyKpvI9J3fqq6RsXsxDN7AuqSpC/acFcTYz2SC3RuNgHc
3bY1VgazEHxgzm23jPiCzuTr6vqfg6w04TbSix8IaGRwt519voe/GKszpKEjbuMoKLsHSxxL9QOX
mbQuiE248h3jbxD/k3P8SppVwokJIhfuAtm06idPxOKmc6AIzmiZHMDmS3dvaboPNwg/T3ht0dRT
xHEfNVt8qvYSkssKvNdkLmu30Hqw+Ke7sLGJhq5GBnQbN+rDVWB3PO4AMOKD17AWXVomu3s89IPT
iredO/+jrFxxvBEfyFdOJFYsChje8a8/e4s48bGo6KSioPSeFoWj71enHSUfSmTd63l366WIN6b7
yzgIrsTJEJWS+rMf/tajp4iRFrx0l5HEde9i79Ngv/nIF0x+HMJfiiUOZw5lcmMOjkFlXuxGiIPC
wA3eKDXOXAfnAeDKSeUAoXN/TCAPqc/Iqqhe0vxvB/JtWMqJfQpuXBj16LOPEKTgWEo2/TxpxS9U
y9hV4KVtML61S22JzGyebO+oPku800TjQvJstnCzTioct6kgRVGMd3VMlV3quVCol8AM9gbV7DUq
Gwd/H+/rpsf1ev2S9rshMUH4YyeqXj86PGEVswxkXvBmgoXyjALp4yzbwm9YjBkm6Vl66PR0/BsO
wb21ce1c5tgtP3ZwJ6xHm4YL8/o1jlK5zvOWl101/103aL8Cbqz7bRAI1QV9an2Sb+Ex4DdWdf+4
BeEhbiprXTPgoC2Tdv3CQj1zpnVP3DcfZRiXWRLO899+X+cbTrTgk+pen42SDs7fBs+d9ejsPsvu
ggOANyb+Q1Xr9BHtwc+OlA6ix/rpvdriJuURkaknVg6u3O/G4dzMVf/hKO2HJ3vqFVBBrX9Hvk4S
7qq+XP/rPad7DG1a0lFvjOGa+lIa63ZNmnjM0OWAhbbzTHCN2oLky6wKqgI3eXOpZJDQaKgBrsqy
iv5Jz6/8E7d/4r+O0TG5p5ppTeeirTqiF+0uTIOtCd0L3WDmDGnu3YF3gev5o3h1kaKewDfiIbWa
evvnu6SbL0gjOG/8VhVzPLXbaR9GpU9ek7jmqRXkBtUBESEFjP9Q2EFNJBv2sSCP2UogcqI2+NMO
NTBAvF6Pl6o6yr/Q2NOfuD2eEJonQ95FFEWk65wMXJ4u9rp0sQYUZpZ0o2KuFODoQu/4mptdbWf6
jf05C5UtFBWx3FFpTWeqnfPoJGPK6Tr3DJKsFkqbzea19VkWKJxYX7ZyX26WBocvS1PS/WZAEI8o
XW1WsHAOLjPPpMc2tnpoM6eqi09939TfpHWFQN1sc7888pQc1rP4+DdWuBWyvZyar6jmlxIEplYv
+E2jFPlcV0O+rcNjG+ioP9GkNXuf8oiHr33SHWCzrUCmI1UfP0nOrVgPzBUAChzbuu9EMiefBwog
77H1hu2zNvM6gDQKbV3Kfu1bhDlzsnOsoF5JTWDtUS6kxdsfKxe+cEZNfPZKE5UnaUfN/CCtfg+h
++rgq45H+z8ksdWS4sa37deDqQj7jtfs7dvR21gnRbzFX9Qh8uaUuu2KYdBLfQ72COZ1Zgi7R1LV
3aKxcsg7qVBz+PyuLHgMvRQq6MbplUeQBXASunNOtrKXPWvCVs7FzvArc0xJo/pSU71uaHFcLhuL
89+5OPiYgDQlIFvuwZZs98espcN/TibIx7mgq3PTxlS1s7Womhl9CJZT7QTVniEQGpIh65GAdHkZ
OXQq9IlmhJ9NyKcKS7a/PkJ2dlqTw2fXZueYrqbqZclN3U1W5rTO9DPsEdGke+Ov5ItI08bptlYl
4obEAx31CLpIGG58LoPYqqMlndH6Iwbbw665rWYn0amepuDLUtuwPB7WxnDnG1IikaLQA9QRS/qP
ajA1Zos/a0X7WIV8Zo8RrebHoHorLY92Wm97Yw73dN0MAL9snqJwB3FPuXX9slAHt1ea6IjiuWoy
soB2QPmRqDZBcuSvDYOjBZBy7VhC8dKiLmKRPiRUxkQB6nwbjrUJLxGeP5WrYK6Om77q/Lpo+GGC
06b9eIP0CYY6DYc2eKh1279MtZ5/stCULNyWPbxWpRPccNcoO0/MKtlEzXCF6tfeupmFqUSK03ps
i7KZh9cDGvdvq4/k0Z+8aWeOmZtvxUgJ4AwDO2bVCqEP0G029xIdHrMX8ran1j62L9tqui3ViOe8
VMhE3LVjq24kQCMJLHBd18nUoaRZ9O4XS7tAeOi54scYia7NZ+lAvXVL1TtpF1Z2lDmx0r/6Wugb
7ntzR8GnDbfp11Wfczq9VMbm/0Gd7FiqLSfO+7g/iGHea774qLSRs4XOuAcp9MeRFCr251u37fcP
n5T4IBvLctRFsx/9rYaZG29JHO19ErmtNcDUKNtnt9q77W6jLvG7GZBRprjyyaZ1IcA8yo2d+eNw
x/C04PJBTeCSrHkamKivQVdNy2piySUCMunKPlUmYRh3dTO9B3ErvjgPEYB0VV8/27FdF9er3uTx
6sXlV4wk8BTHJURr6wQ9ahFZzh8lKRiQsQzG8TlIyqDPOzFwFnCTE1Lo1giIeGl6nwtNH9wR2p/3
ldoG3LGIMar9tKHZv0+M5n4Bre6XjLRj0xRIPKCNrXFT/WvXOsMvX4BQZLvvCO//mWv9fTRWAlbL
XafpyJvarSHR0FcWcD+qPy/8nEhOVRCIFLRpGODveYyLYK6bKe9D6cMveC1LgzakYJ8la8TwqJLV
3m9KwCJIUspTpTza1wW6vCtUXbX9W192+JlaPi6zg+BHpJwIAoQSUtu/qKZUHb8I0i5v6aIZVRaY
zgdftFAp3C8Vq1LO/Vc5Z0PsHNt2sFtIFsTggveFVm9fOkT37P4HiTWZconLSVXbD2veR0r9p7uu
KvnQMYWgwPzIdVeWn79hNNZuDkUc1BlKQs/OeruM/gSBJoxBQ1znupKY7ccuqU8RReT3vb/P//hW
rS97OqapkCyh9sUbogjqDAkl7FRZMYRGrTuvKAzbcfmLxJqNHQG5+0Cvu/mx8DqNWVNa293BLK4L
Z2jtv+Sa7/cHeVv1ebfs+HXHbOKnbt+v8yVcDdNsIFTnZrwobY9pl7TCzBMbwVgKFSlIlixHBoWR
mCYWhDL6MMEBbKPczUsu/lRO5fPS+1VzcyDoCLPI33ZBalXkrdQHNoF7aqzJ5gJYaRPNpSFXF9a8
T+zzEYZwfLPTL4+GuCCZdU65jDyhqPODtLSjHbpgTpLt7Jdal5fdnVE8qZYC6mCKGUi6Nm69G5Yg
rGwrb3uQcVbuFkZ24L+T6VvvkdxQBCKOOzVObi8GcBUwdo3SKtD2xCw+6Ppn3TSx9duwQFXnEVCs
z3hCx82hem0a9hsuyGDL0aiC52mkR1FO6SyKbJ9squi0RmCe2b4H4X7ZyfsRWdi5hisblVzFMz1x
nYyhsP8kiFq/2kC5PR+hXIKzwxISXf9N7ub24HV8g0tt12y2yph/U1ac1Aht7NemCncEylig2tS3
4FZ0tIjPtkRb9kBsblWfvH3QP7tOzU22N23onXx2M2gaOonX87rOmiMgiTrnZrG4r89dQ+LuPR12
k3Vi/4poloXOis7MWKCYLSCefcHDYlm53Lf5zlMrpQ5DyTkQxx1fr2XJ/7Y+DNdz3KjSZwJpOsOB
Y/nzfaj55WVCNtuLEqg5wYWC2UuT+Sqzt6B1h1NQmrZ6Mr2nkjxcPX89hdwR0bcbTdEHlthSnzQc
ZnTbJvHy1+O9Bv8QLojcFFKOldoAtuTkiQq1ipkHkTE8zQ/OZLd3rbP4p87a9odkqh3CBbgSHkea
DN6RSFJzb3osDYgC48V7WJE+7OzNnvcyRb6pslmSXXpLCav/I5hl8iR8eXQ5XL+gs3ELhjdMgJ64
q5B/bGDLtQ0/FpfWZU0ksEqoR9cuIihHdhq//TjWSpl30Y5hdzH8xI9YQjuC3EIEMWerc6d7/EBI
XeSGQ+KqE2kl1zZOXS71sApzVJ57lfq78pl1TcBiHHkLdnPLJ5oDZaIvYJKSUoGiEYWaEYpafZMQ
mRznCM/RkbeJmf+hikULXINtK6gN35x2vNiF09TlLXG4aio2TzfvxxLyrF3ZzNfjqNjbIVWv8vGq
Vnamtqb5pS1g3zTkHkboWv7uxRLdQ1TrF6Qox394oiJ8BsDcIDSIXEkvqTsx3m+Nj+5l2De/WJug
/VgnBxhm5ybMbUS3RzrB7Lyik1n/6Q3lJItBGz174bUoe6iJKLti+tPdWun4dqnH5McIZfxIM0z/
tSQr29RCdMptK7vguXG37WmcnfXTnryEoSPZ9ifJhwPon4L+ZysZ6o0KVp2qafa/hOFNRbZF1ltX
BeJOSGMzd2HDy/3E1g9S2FCJ3CUiiGiVnY0IzT9nBXiftqs4XwXiU8VsP0fbM9f0UF5uFdqZjH1d
XIHjollDeer0MJ2NEw1fk+69G1UG4c2y2sP74izOXeUvFjSqz0oUDFOdJyNUX7C4Dwgo14I9en9B
evpfPWwV3wcfZmhJJrJ6h8mCZCaULKI0l75O/uC/I+KjvfJPkzzb0aSe0MGF79cX+ty5UHqW5mPv
xm8ug1epczzE99UEAO76h58S5QvBHMj+F0Le5BHu95Qk/cvQxy70JndtNib+qd2O5a4i62Gw198o
FL7EuiNFGI67EYliyp9SO+qF+n6ZlvFHOROcmTUTSpz9vZks1ivSPtdMxdM25ijlwvf42oFVBNHi
ZQO75kNQhxEa8UnN/4WhccNT5/TRg1l6ebMv4VIB/c4SJXw8Ih5ptkd86zzdYAaoveNhXU5m3Ma1
qNvuIMxmcqIsjLvgU7nGejEYQD/mGFNIPVbz02gN1X87enFGK1Ic/oTCt3+uLBS/rdnyfwyWcJ5g
s8dne+nFraysfcntuvNOFXfFvTNuokgAou9g9ZmS18MV3yMyS4Q2o67T2J/CYkU5BP/uJo+HCq5K
o00V4Kz9b6dDG5X2idPe9vDF5xiNNIQZaesf4XDEfxS3/q0LXfqdCBRH0aMDTyLR8q9g1sw58oRS
Qj+QWjm8V45iio+lvAMqw7YuKjO9uaWy/wQ4TwrGAMjbTYLXJcb9Zc0+UlHTucW6zP57zLty6fat
gc7YADKb7q3i3n52Io+/ypoj92+TXE0XOqjQ+wXHLWduD3voDgtS96RxTpBr0UdSGXHPiEyFL2dX
9Ox0fv+TyzmCuivdW9si9BMRxFGOdNI19lnvcX9nDyizEQ5ZA/SKI/Rfz7fqFx3iy+mb1nqMhk6/
mnZ2deot0j1tk9v8trbS+9Xss9QYLubjhmHN2rCO+OUb2QHilybOB9Gw4zdfc116/P1V2QCNyM39
DSCgXjEkTahVjpBnTo89f08LQf6MApwSAWbsKrlxhG+BRSYYmDhGCK054grbwLbzvlUj/phpEE2x
j9J7QEw53SnkkXcuAo5URYN50uSG1RnyPMfKg31ACBnXHHU9e2QBVDg+J1N3wOiDIL6X1dK8dJDe
SEttSwM3V2P1ez3KYcVvhYRIGWv8r16XKl+QxsVpqIKEpSFoaKVw2vqQKAb94CFhjHycLIUtKcT/
9Q9eBQWi58fmfRwSPP0JDi+MY+HViXWLLHTZ/thGQ4Snq3FreWEScfwXT9mNe8sKBjxkEstav0Yh
dzsFWLM/vFouIVpxbOy/yg0F/KWT1S7+zfU0tE8cXZ533/WHsNny4nIuWFZMkMWr1f1A/hj0KFK6
wREF4hKal+XST4YNaggd4ofMNFd1ps3QBSM/0d65t3g8uuOGBUOh3rtWcWL00WO8cx34Izp6VkxL
xK+zPHr1boU1IrsM2r4xpyaSZfSsKD13HyqBIroIgiq+wQhj/iMTuxFZfYi1vtQsAOPzIJgUToiB
tLZP9eyI2DyOViij6bSwXLTVeYkA6Jo0ltu04cBLpqN5kxIx7sZlp0z8a4BvCNmL4N4xNHjTcWBS
CJApL2dvRsTRYJozFIeOB1RDgS42RrWgTCkxCVsoJ+z7fkS0SNEcDAzL7Gi37jIh6YZLkplGWaer
3NvD2nkcIJbiiysWVfJNwt3If5xpLtjpbqSzqRu3pKHjp1jMZp1RnjVqTeMN6a7HvF6utGTZ8RIf
C81jrMj2KYqbvfqxWhH3cLySMvmICmZegTAWz+7oAsUx8B46/TrcbBjrIjgQxuxbH4VAwgar9z3z
K7ck7rxHh1k0iPy6+9qPVJnzczeLDWnmxvqT30WN6j7c9Z8Vf63945g5GH8vkS006wBV2aw51VIJ
+xd52C5BM4ZBtXsJV+XMjxMErnuDc3p0zwRmzAjj/Rkuhmegm/BB6V40j+EEhYcGcrG9woepic79
WA7qOwyHboGYQXD8homhHH6O3upAO++uCyDiacl4ujWT0zxqgekVnJxKGTdr8B2VZ6NDDanGTsZN
4dmWYs4ViE3zKibd6M5GqFEa7B2x15ws12u8z1o1kfUAwXnw650XazkeSxit+AdGFvwE9lCPxNua
MWmfe5TCEbLHwSsvmCejMiVM/jA34sCP97QkzVJC7kce64Sx+I/WKd9WXF2seD00gid7UcrNN29C
hAzSOAbtE+0dHMAmtpFQDOEUgPnQWDbPT1a9AX2klSW7KskUPEUQnPkJk+ji2FGHMhkn8trfYF1f
YYujGeo8DfexqghyYmMOPu0+Xp0/fhuWmEJ2hUelwEk8lVCcmJ+uUUHlnKznsWLoKSY+ouvkvVp8
dfYOOjW9G87ymKl6bWawocGdPO/3ZFs8I9HSWa5FA3TErp1aeLXkRlZWybyKrybQ9+UGUptysllj
XvL7jFbUflfwI/OsYUJ/AQRfOh+tPXryOUAh1D6VTgwPLnvVz99rFATDLXNmNONOqpFqowfy2+rW
UQS5nyEnlPUHkUk5f89yDJabwQWgLVD11iUPbXXI8xqtu7gnWcFKQNfbZLooqYftzhrKssydCAFo
luy+5//GZeq3BbH5+/7col+yTgsIIB7WAdt1ekQxkBjuYxjrevgfR2eyHLeORNEvYgQncNhWsUbJ
miVb3jAs2Y8TSIITQPDr+1TvOl6HLauKBDLz3nuSJpzpXzFsB6fwVcRT6kPZydymNH7m1ZKH/5gw
4S5+UiPOQ4fe7ayBexXpUC3myHXiIxiMVVw5dyy21QnHAKsfELIbqOpcF1GHn50iZzWSXq5bxrsw
1KlCZJ3mOsyGOHTszHRktt6rsyI3oCrRhL9GG7kQzLZeoH84je3ik5BoQO9mbdnQRpCB//8mB+Mj
WEdyXncGW5C+2ZBtvWcp4DB8ki6uzaXovUBwzJFi7SHRiZowQ6rm+mD5UBZ7zgXc2td+6JET/KAP
67s+Vy6+4KBwmfgfEqbAw+Mc13X9W3l1wbtKb+9vMutjorH5kYKn9efjUnu9UpeOWFE7niQfiVUf
0cx8/tMlq+JbhrK89099IiYZvft5QJ55V7KMIcq8akkqOqhikMm1U0X3n+YoSfeO1HV6FMWsCSzj
xXe3U74GjbkHSU70daOD0k+x7bm3Kzg0z7HRHg1Q0LTr3kgwPrwZU+BPXz2kdY90okBUiI5Vz86Q
xyXtx6bdMwF16vtYNE74GW89uz9ZarR0x04JFjjsFGdx6RJPJ3J3GaIwze/bOPKYQUhW6IVXh6y1
PAQcmJy0+BjTO8vAv79gVVgQrAe/638Mvmqaa8wVi3hjEDf6HbYBk/IwbcY7Rh2T2LMMVjYrkocJ
xuJn4DRFf2YmmTr+WXtWBd77yEZ4+13GQV/+7BrIXQH+03qN5h064zbhXmJXVbfTUxPhBqpnPEEr
GxnKg9DME3zaRjPN1ylIGUwdDNub1H03ewRsYCI18bSfYKJWz12CMN3tZLL2mIyRAOXOOmOV/hmB
BE4Fw3inrEpggTCyj+FYh8Y/AOiPAv2YiKXbLiSqVfdFHgKBg98icJ6VYsp57yWYp8tMOQX9WWvW
JX8hqD2zYMAwpch3ZIMxNPc+u7DveL6CBoloK0RBODR31tNIxfpXbNEwX8M5Bz7h6GhBIYmHVL1u
bpmOv0oHG0HIudak6ooANDuMIBHE+pG0R5jT1zR8TmVWJgZ5k1pniPZrkTTNieZcEXuQopXfEnBY
+RQBuWj/wyU5lP8F5rbDk1Xy4MhxtGNes5RolTsQ1BoEmU0yg0Hm+EUrGL9Wuvgg0yDry4IttX+M
8B+Uz9IjZ3Xc6jDuLsbWMzXQBvFJXoKKWmrdxaQIiXQmm3CRjLHW/dHdzKUEWm+m5tFmUq0+SjU7
NVnxObX6VArXK/qs1mgDZ2KbiPD5bUvbnbs0UXcY2tH7Zzspm2ds+WLSeFJ5964t/q1r7TMYpTQn
/vurX9Ik/8aVvhhnJxcc1NmACyxOsihXsfpy1ybf7NkWRbx8iA5+RbcrfUBOuwJKCUwXNBwG94ku
GgG6VyT0V6u/RnE2tIXWR4XUOny2I8N10pCut/7EYqE7whXcP95bgKWGm8kJq37MuhC72YPybYLK
ZT23OLnAwHC/hMo4zI68Jj9y+3OwaoblqFPJ4CAp6hm18yj9+mYUQxINENDd1b94/jrWp5yCaTn3
MeV9TQlYN87nxmgDJ2tVuenPcOkBNuwZR+bzulvisJZ/KekLjLrgZulSBPprfm+DOR6gcjBcfUHy
WYJ9jVebigvNtHsqMFzZjwLPF4wKh+s66xMnCr+5Xwb3ZMiUgVbNKwbYugQAUO2CQeTDsUorf3gg
ZulUh2S2Kvybx26sp33otqE51tC6amoS/Mor/8AiGv8wrGJJcAjpqt57TsgEaEfSjuytFdLH111U
DvyAJUHBcFw9A5KbOq1YOp13k7iVy4V6d2K9YrIXS1W3x3mc4/K/Oec4wyFarNK8EbdO7IkzHo45
Dc9aABinQPRumTGCjJgDaUl8TwXdl9263LiZkppaYhk1L0jUaRu/wbk39T3mGlLctb75AcZ4qdpz
1S8unhN2a0BnmKcmsG/hnBL0R5qI1B0xYlooJ65tvVJEktv6DUtkHE+DIHd2ntNV9jNPsnLWV5AS
KHZHZScGMVZoUkWnjqqnzNii6nv26BgcxacmKWhw+aqNOLViiXBPYlzyA3Jk05pjiO9tQbDO5L4U
93zum31Y1jJQx3DWOv0ig8qJlbnJPLMLpah8+6bYdvuJ+yv8VKG3cospzETVfb0Ihn8HbKWQGIS/
eOWd53cOgS+e83rELzIzc8pYVCS3+7kc/ekn5ec0/PQN8Wt2BHNVmXvpOgQ+KcTiMbMLYXF54Xnv
piSzVFWkaHXMBerQQuk5eXMbshXJaXCapcAtmtcbi6hkByM8Uek6HYdmsvOrH7SzMZhJTdmFiA0K
t+alKfEWTeeJVFg9gynalv7Ri3mzO8b608YjrEagC6947p3yaaNdtr8bHCnOHwFZbv1qChY0XnoO
1mrDWep66R8+1t6e7BjhfyIsudZF5rZqXrHXDQkttMvCg+0bXhnRJoo1Hfq8qXGKJxzxq6ycYCfm
mYaf53DQzrCDeRE6KWojrmxuby7caLjfQBZP44HxYtx3+BkmHQVZKFaU6nNIKV6/s0uhx0mOu0Gs
f9OtGO03IwB3/kaoi/yXhcRq/F+5NMb/567DpJsdImgo/R8S57SZDrnb6e40uNXE+z2ZVMcJl1Rh
ZpF5aw9BYh9j8iTNIt25kifJfB8Mg0+G/Yy6XoWnVRdd8twX2tN3IE2H+aXpVCIexsHJu5cRSbX+
NfRYuY6l2VL14KK+RbvACWt27tDaV38Ew/78IrBLc49wi3qZZml2tXfLkFWMHpJP+L4x749eXEvN
Cu0k6G5/A5r2/aptEow3y6RlQdfIFYLA2Qc6bO/ywt3kTyGkSF/IsJHXp09u/C7zFCfyOc3ryDsP
TLTCQ9xzAt3NPBfDCdhTgLNHuUCDk5J9FJldyZhfIXe45gYV2OhBBBiGlUPJDmHwhA9nC8+RB+Kp
4kMJlmU+jUmKTwaZ22wkd4SNq6vmAYuijNBA3F6QoQZ/gzsdMslZiq1yDi1ijZi5c3GPDRnbOkrs
Xr1InPELPkwrl70hLAmN3w7OGt4p43Wrk23oVv9v1Vbix/h7a3KXpH83Udsd7szA+WcCyhHFLsko
X0/YJk31IAaiNqy13oLyWMipEOc5ZFRVgp2gt7hO60aoi1x6v9zsqBHB6x98a66lK/ZahQXAFIN/
IXndhcduc9qZ4qPdCP33JNaSH9RgnfekScnZ8UD83iUfwMm6/JjrIeqO5bAuQuEcSd3oD6V6CUeM
1C8t2dRG3R5Jm0WZ9KDL4nzSQIiVJxqz0roPQ6zsU4bVsoDWXRHc0PV9upZVR3PeNXPw6TCbCp+H
hgPrUq5IGncd3l9CgdxZGjJJ43nZ1EVJyeywLrr6uqCM1jCKNg4zNq8NzLTBwwzlceMPps+6jOx4
mkBcTW8jhpHb+dYHcfTRWtr3f4ASEvW+RJ0kvJX7a0zcrkMy/SBA40IuifDOfug+DcbjUHVp/4lF
wNI9U9y71bdRrlbPGB0dCjkiibzGuC18/exYyMXoZl65ZdgrZfuctMvNsuINHuX/mCwkJHUkjRPv
0n7Ih+i+7CVm+rHAxnHc5lovJwvWpTqEQC4ETIYRv8V9U8SkftNwXdvXPgxV+qiaDbXRzAu/q0mo
3ryMJW6L+WVKPl5F7SM4e09tzZzpKpmFNwfBZ5+m+2Yt0vBUxMn4Od3C/2Q6U4t1RAee+ZMsM/TG
K2M+BCZ6OSgu1NMsDbyPFcm/33kSVszi6fEUNb+PzlB/bNAIDBUbZtmGwj7CwYlPLSc4iDdCOZ8S
lun8hhQ1d+9oxOihu36ZSvMD54HZbj+YkWlvUpImfjczwa68tLPjo1eORRMfbNp7DJ3zOWA1CPZV
Miy6cwMy7IM/2wfuzR4RypnJc2Cv7JtJl4jrZUhPUDdiavELB9gGagZb1UOehoOzJwA6j39WO23q
jE+7r/ZFFQE8SCh3cBZVhQEAyq6ZRYhktzKLR1gZ0mQdf4RlINP3VfUpLt5QJW644/gqB/oPHzbP
jtnYKsi+JAP/5IRUaVaReUvet45kPdHKKudYO1RezeakUfQz8fF+iB0CZaLwui3r3Vwm4UPh+VQe
lyYc2NUcDb1v1ROem6UULzRWAbuq2cIah2916gbmso4S4LTh853IAts0ZtBUV8ERKJ7rP8u2q+Zn
YZl4v8+wErxfboLoecwBk8g7ssPwW7Wr+yTfRaXII1AKsUoezDI37bWppp5IaFGFbHE5lTY0LE8c
A0j7NZZcW+Ks7W8bStHC/bqltRedrOfffbooPozS864mSZ3qkQScohUce0qZrCME0p0crRCEd5gR
CfVlUVEi/KPUlXAJWlwXJaGOZoxpW4kR5ON2QPFlfJrg2acPc6ooHA8wnHT6yFC3rc6cNihQDPwc
P/nsFVXvLzsOPmNDPj18/gQPGYmR+vXC98WxlMs7YutYucAvMldGAopd/sm0XvVFEzYNs5p7aqj3
VdEx0IxZuuS/yBxn0ryPu7rYPmfQF4Dg2AnV40/A5J3zaAVht+hDOuApxQhY1p5/AA6ES651dTI9
bahQzPsxqaRYzpwFzmVsC8zlkChkdfareW7LHzfMzXiQ42ZxLk20Yd1jw1DArS7LrS6rKCQIAXbZ
ouceTxJezWhJimtkNL3fgzIp8QQc9mJe/qMTJh25R+W5Oa26qJbr62g8EGBHNrB73R1dv3X/bdOQ
DgGr+8bSd45+uDYLC4KWnk9029AcMvK5uX2WqnTbF4AuSWQu8RaESl5Jmcz1A4Gc+tjTfDf/GKAz
YUKmwnQ3EzsFHuJ7y5tnooX2Vc3meyUQxn1ZbOaFuUQSn9y+r/6WBf7T3baKJYgZu7qT0+42jq/g
6Czp9jPkpfibaxBNbAwCJ7ajpQzumnAdzX+U995TEXYVAuZSpl4mFuJJBJ4G/3GdmFEdpZOXzcVJ
/O7YSlsGJDPX6Vl7NxsHRmUd//aYqfaQRQwIGZxCGCkNAeX6dYQw2D2U3MLNlybH6Xp05WmpGTr5
U2DeOWfjJNi5UR/Zj1FbKowdrZInjz2juZsN1V+2h0mRRyShuI16743eROMT6ltHgErBtmbyP7hn
ywGzkr+SKcdnjU3+OHHFg8KIiyl+5uJxv6QscXwT8gmuRsRlf8LdTGOuQYH5PKM9He1+aXwS7yWZ
r5xhT4WUHrR28zM0uu6f9juY9zG2qDeMOgHGBrCn/q+pTVirIXt8ZmexqKG51kkXeNDO09Y/dNNU
L/cVzsXhWbACLfiJ4XYOfxZtuPiPecIw485hp+l4V2EygAojo9YffzLCDMUFHpa8qmlYmbdHXZri
tQHrekrzEnAuv6zTXGqZ5zMm1KKPgi+ced3o7scaENwFD05cH8tgI6sVeW7qPEyV1Ey7W0vHs0Pi
TbaPshGt+YFxCAiE+T8dHq52+RRiDYUwIed0u6atE82fDrdlMlMuMtRkqtKV/Az23XgLFjf4WhrL
CdIcmoIeCp5A3pXnxmXWulE7zFXVMYRN23g98MWtaUskApcEcl4v27TZi3BrsHuBX2NCii037/TP
gIFpiNssYX7vNZMT3lFGRe5dgfduuXOIP4X4Qpu+WX6GQgzO1U1x5TN+F6uP6y2d9Hj2GeKLP046
gH9jYYIwl7lpSJmqtG8eMZmuHRVXEDcHT4wUDNQ1hlMlMVsE0wVoTIPHPUo5pyqPv5muBkNy3a6h
OiSyW6OjZEodvvpADwkN1gRaVYYvZP5D07yaLKELJ0BaG/u6OnXNBNU3AXClAmvkgz+Yrb+FMqIn
Vo9rfZBtUZjDhORYP5ncpEHmcqOXD1baW/jA1L8r8jkPBVZEEngedudDJIV9GWo81feBA4DrbuWI
RNRqRv8qyS5RIlN0MCrfYiJSzwzpSG9CaHKD0+CTlMZozsT8aQya/CI58ogiLbjiH7l7qmmXcJAl
55vdJdyBl1AeT0JCUCxcoohAU1yZ+RGzbBN8G3gSBUnRkPU+Dk5WOxLi0sOEyRg0WjkAJg4lZpIR
JODcCWZiiqqXhSRTPVpzYFsvCwkKl3afk9GEQGj39ejOGnKF46TU1733H+epxIw0EJpru2tRYV4N
TwTHyiXzmIZth2m1RchY02+/ktX6atqvydB/wvAkOFzFS5vcdhvOTspDygSDdBjBVoWRUZX6ytJF
yZee+6BSTpvo4ghye186/XlbXWmfgXaQnqK3nuy7LbEUQ6Lp6tA+9n0T/DcEQf+PDKgrTqlIiocg
p8Q81NVCVeV29Ci0yrSE2MEnNiqTAqvmXwLbqj4WFFuXuKggRs+5IwFObFXAvw2Kwm1m3UZzc8wR
fl+wwdeEtUgN34MM7EmL49H2jvwewQvRru6P5/lNda75ctqjHEfBTAEio93FFCnOlb98PdZOvFWv
Sqz/j3BRjl1zlwWwGYgDJF+aVl5c5koRYoUpvwMZ6beYE+7b8cPE3lfDHI8Pc+8O7/xGU/hZtM20
fImSERBD7bnpzl6lx/5SyhFldOhVkR/Qj+GhFOlEDsGzhN9RRfrmoKBLYDkvq3Z59rGw27PDaBp0
iSeb4p5Hq/ti/bGMjttY5S8Lo8AgUyHV9aHFCKV5CohaMi4QZZKBP8VKXbBRBPfKOLlu98c2syj2
PNxURRWt4XDwWb/QfDWdBCLFYCufJIHoTvi1n7moypjSU3yUJMwGqaMzKOIC4EZSUxaSHlC8SPbA
ZrFe7VFihjZbNTPy304VqvXiDyBCnly3yO2NCsVCVazbSsZAGgaPAnMbMLDuandCgdul5Ozqw9JU
Do4zMHDioUBh/Me8zhF/F0imv8bJq+pXdGCcHzFy8wP6IKDYZDP+Ba2MW74YXOucmXImfxk9yWvq
QOgihRGWiuB6HD8X9OL1MZoMMBbynh6sZXDALcAAlkfv5Qi2DjAL4Wl8s+QzHgNSrYwB86ECNtBs
KOzcq8rfa1T+4Z2s6HjKGXpbSqwGnAZQQuU+5HBy6kufCgzFeVBs4jqkvP7o8F7yWLi66/fzir5y
ZWKoJRWVAsunew9bo+KiyYh1zgr4gDUPPm5Mve9BfnnYpJL41dCOqePIA/OfAzz1Rh7oLT0qXlT3
mDZ5m5/KKXEvrZJDeM/Ikjzl1NwwL7RW5VvDyAfGH92Cvwe6mpwsAiPjfSE9Et8OKwt/DF08PLos
RJZ71n91fw0PDpqsZml4xBSPRREI7A5LSlqE251XdV7ERATzR9Z0ccPeYp1O8ZlKAGFUm8bFYoZ8
xC4rs40vnAaYd7eqnNYMdtGGtxLlOUhPdh62hy4W6mnOTShP0U0RjxBt4lO0qglCa0oWoLrrWdEV
BseOL6o5I4MUNMn0Wt5hcCYRj9dEMXbxPjzliHk4ECYs8QKQLGl/myXy6vtmIq57omprZxauRvlf
i8J2ly9eok6zqaHbBQQNfpX4wBFK6Zk/IjgetH6UT+zEiLgnnPMKRHj+oyXRmROV5tZlRS04ChnL
EwEvmsjnFaN2Du8KuIXuYWPQZf+APkHU/7JD3xGddvO2lAAGVe6yBpUYblJgkhiSO5c/GbdvKG+K
myYeODKwhnCCV8/eYlvkTK+svALvUF/mq7X4loui/ZBTup37yVuKX9LdcjCKPkAkfaxG240kK3Dm
ZouJAFBMvucFOz/Q6QNE3QU1acAmcsR2i2bkOA4YocTjfcN1PbI9iYRpQzia62vDTr/Oy69q9eQK
FahfmywAEJYe0P2h9I7GB5fDE3J1iV+OZ82uyofEVvGaxa3VLJAp9VJ5L6we0c3fdRgGFIQ8UUB7
gMt4wU9MU6w8OPi0Rv3FH2PQUnPXp58Dykt6YCTHFLySyl/Oqp2JhSd5sVwJnonkO7FgHn5xxtvy
HsjEmK0pPnHUlGW9VHyUDEbaBD40/ozqr99ELJrmFhUW/WEwj/Twa/cmYcz9Ny3k/cghKwluwGd/
4a6auqlps6EyeIhJBNniPsT6yTinNiA+/BZ/zsUHIg/npGqtPJkmXcXR9qO0r5XPglCE1DRR1wGO
aYlByM+HUzK2gmStYqy7qzcstMyC4b02jCRRNM7KlCv+qwSYRIF1vj5i2KHbjM0qnyMkcZVVs9+o
41r6CwAU2XB3Fklqlh+rqtVV8ayTLYs359Sq2/K8pRvc53yoneRQB2K534bNw/e98WbfSZykJKT7
YbnUAdH7rPCXBsO/rbCB5rmHBLpj15fCWDjH0/1K6JwOanPG+64YyMx1moLtbQRBWp58TSOzi62o
xe92JmG1axj4/+WKLZ6SicT9iahY/ewYJ4R7cBOLmDuP64iZCQ3e2cHtQJsy3ip+x9EtocKzQudO
qhC6ykCyNLPeUD6NAAn481oXPyeWx5mMHIUnfzNnX4IdRsDtAYrRXOyZHsX4S5ncweGSAst4Gvsh
Jt6ZSNHRI4Ct9onVzu9ocuYVa4VHC7fUINyI2c9fq9UEtG54BhxJETvb2BhHmLyt6JU9tgK+r308
A/3wArxWUIvN74jJavUoa7dYiCg7wAw5MttxfurH0SfkTs6oPpVuRB27OJr4AYu8OnSEjdUi4zoR
G1hTwNHE69rqNPaBWn4MVLrLeWhM8aVrDmEmq+76VlhtgsNiN/BNFerdkDEQoqaBnu0Oe8kGmDOg
cM20vqyXt7SoRHRsA2OWo6nN8F2mFNq3pnh+6WpHKNKgDuE6+ocAkg62WUN2eAt/Skz98tA0Nmh2
a1nzEIeSi39HJ29+pYWKu0x2XVBnQB40Wpfyk1O39RUBQFXdt4WV7zOICUyRXdf8xlhYyDsF+/bD
8+Hm3IErCp7R+eUHSJ0NNc8vpmuS6IVEOUYcfG+bNYQn83UL5AP+tOQfimoRX0Iwb+aKv64fHtJI
dJdlUnhIAUSk7wStgahrSYwa51Wt7EPYFkTqqwYJrtS6Dg6ICssBS6ElDzYskpEOS5/UDdOVY+YF
XJT+i7RurTmG9PP6WCuB8pD78LePigUF+R7oRHptcowsGbnExpwbHUQXgIjzCWThTNjAlClObUNx
8kCWsnUPVW8dUtyK3RWE3zCh+9hrT1VQsilnxmtH57fZhrOnid3oCIhse/fy2nd+lD1i1Q15PpJB
hAzAC5yDxzZz9Yn+6vLIWqXT+EFGde68IE2hHiWrGOerGw3BdFmHQo7HCuO3s6udNP29DjnoCUnF
B2x39YlfRdNauGfSkHS/aYcg8jY0iUB0d9ZY/CJcXifcHhOGCbeB0pxNS+zlPZZxi48pCmyMbrjF
XddmKoekDWS8mJdPz09pN3b5VM7vmh1gzH69ecyW2YmrF3kzB+/mLnWGx2ZkZ9RpliwnvBABdexp
rt0YLJgeMO5sQ0M/O03MLvYbRjsaR/ZbjfeLTrrue4Jw8Ghmuu77fAQRi+UUXz6DmBAs+G6e6qi7
Z8IPSAyunR5wTbgc/saSeMz6baufmzCW3zm/4+tU0+yQ6eeDZGip9Rs40Hlk4Cg39N/YAtmHcY48
oAT+70B1MaPwQjVdVsVbos6RxbPFsdak3nWM0/i6Tjb4EEnVPrCuGJCOh6Xto3R9CFxh7EMmZYi5
vlrKJ3gvBMqnH7gm0cyLFQcnIfTF6zOvdLr4z2bYjnFl22BSnqqJnpwuk9lwpuDVERp2oCCCQeG4
qWeiGHs/hOW6i8HfvKPd8gXXtss5F0q9zkeqS5lkjdABIOPeqX9NIjLvYMuZISoQbx94JfLmnlV2
zvQZFTHL8VxdjkdmFtJ9ALgsfnQBcgNKZVV/W7fo7stRjvW/yQ/ckZ0sjKUp9BPopix1QLSiHgZW
qbWdUbhMuA2/DFE4oist39sZq379PrMkoXmf5234kaD+tn8SEYrhCT+U+W+G0lfvpbd5v6mmVHeF
ST22eCFM86WE0zy1k9tg0It8SHK2cVOM6t5szQ9fuGSH6GiYnMypO47PaSkQG2O+7Xur6+p7CXLX
+XKJxhJQjEcbH3kscnoZ2i+ZeX5MDgiJMDyvE6OAC3QbHT5vCMTDLzqNtf8PKpNY76Rb+slzTEw+
yDDwr83V69v5r/ZSV50Wk8r+jv2QEiWnEqiTncF2thuSYdXM7uzkZsaPGC7tZuFsw6tUYZs+4b/1
V35i5/7rmyoNr75IfJcfq5eXfpa5uU5Vq2MSEJ43gXfFm/tEayLzN0UcId9rbOrrYYQG+7LiBuxR
HJbpktaM3F97eLys1ggWcWq6Cfw35T2AJdIINcaIT1xqkfiRANqtdjrB78kSMXYsnJsU4yVBuzpt
jpOb4AlLUWf2IVjoA4xxNnAuVegET6NhqeB9bn38oYAAl3WPCMZUsTXp+lzagh1eVO6z3tugEp/N
Onp9se8LrzW7VuUtzmwB5g6LylAS7KEmgIA45sG/sGdi8MPFePUTwF7tnnJ0iRhokD+/CMMdlUVl
72/sElH1/FfAQkPpSxnMgKLlwz60fM14a6bKY7KyTb3IqhqV+b4cmOv5ol3CX/E8LMFXQvF5mdiH
wBSQpTTNdxDaYNpT5/SkCnghcEPkc3pl0uDR1W+tuq9mNkxmpOBysKo9TdW+ZK8DqmY9jZ9d6JXI
9f0oBMHhePhKmw4mxLiFY4UgNeP1h967/XXygAYCCnT4d2sJZ/wozGLRuJImRwLo6WiGafHp1OiE
+x0LPKjWAO9iGtCjdGhaOw2MDupmzLMkQzk9slqFeQ26bRHvRWMs4NKJtY4jtvMRMFLDWhG6rP7G
GMQLdcYNkTMTWzBMeBW4PZQnFU17VtV2AwMcz3+nYI8A7wcdILGmAcQSlGLZ+dxK/3kWUzkw3LH/
Zj9AwY4KOgpO4pwx3c7V+fxEyHPh8uZ+LOFEJubN4DL5hvAOnCGttLF0Di44MDfQOJ2FFevZozZe
d4xhCHcOYJqeJ9yrWAUlyJTdgGEoyEBALp9ls4EQbRhcsVklbKP6R7XFkDJiggm4eoXuf20TevvN
XRTDkjLti9zscuKJgb8D4sB5HrDM5NRr9XAN0tQlRSkcHzhws4T/BanLVMMJAnmsbON8Ya/H5CXG
tH5cVsUZl0PuUgx/5fiB0QIebFyzeoxRqD/tG3UbGXvEHG7pEHChWRqs/ofyS/d1anXfHdCj8V83
S+vzTWi9/mVO0r4Lcn8CAhdKzc5vg4WFOwxOYFAB2muhvkWCVGq7ffbNIL+2yC+Bh6LRsBuvDQmx
5fOcM7hroogBOqPVnRck7UtpYkxI0uC35VfT0bcFoXrmS4vsvgTaMRB7qyrn6JaRYh24vXlt26ZU
T0Or/II8Z8W8AafbzPoSm8LdZUHsJvce3dnb0kXDEzenhEcoONCJL3bssY8wXX+0rsEzv5b99nNp
IzyAvJltuY91lDxWnqZOoNFeyEH6jpW7xfPxiALW7MHr5GTqjjlBl2TPCufWo0GoGYDj/VcfevK3
PyAD6ph8JubpAr0QlrzQ5X+39hhC/eaur3HcCOhteK2o4vi8KdkKRp+2Y6tH2C8OsTZLLNllgcbj
4McraF3wvMnu5rY8sWWmS4nUjmTZa4Yh1b7mfb6As0uGq5WowbsSjAXx2DLB3mqIuXwavzF44CG+
PuvGR1aSXZ58S7KzIEsicr7HWEXJh2db5uaSEvaFESf/EyPrbV9NNfFiOvOi4sPWx6A9JiB728FP
cvlcFV75Ry030CABO+fYce2U+1FNPF3Ab/KHyGuJD1M8oBXyQXAZ2zyllo6LdO33a3XrRNquo0iS
ftQXh14HEzO/uhrwUrAq7B1zKWI7EZhb8tqm40V7OEOyGZ/BP2dzin8s/hl9hPzEv+RRu/3UnIPL
Pp1k/GtdnbFEc6qqd7LA5pdshZ+Q+gqXxwQ2krvvAwNqT7vcWruKTvY1nbyc+W20gApCwabnD2oc
68whcCESo2rEtY6n/mdqGWpdcz68b1yEYENgx9Hhb00ZX2NcrNVR9sAQ8ADMy6Fb8vgxEtZZDpNo
y3u/XTmSgzWvS9AcQj3qqUu+bcXrciSQkTo7Vib57QFWJPqiRqVgDI34y/aBiDZ0Uyua0yJWE2RC
jDBV0aK8v14Zexj6wlVM52qZ8uemDaBg6ADbZbaCKu73fT8bIFRj5YZyZwLf52FxTXglYOb8SZk+
pZTga/PAZ4lsPbEB8oLyxW9A/qdYjh3Lm2ixplXd9TXj7ixJA8t/YdL/GuRoacMOhcejZITLT7ad
3DT5FOY/rXcflE4ON0GB2PpZY46Kj8kEm58oECOT8UmOOGN3LFDi7e22AcYEInOR3BWiSr7+x9F5
LEmKQ1H0i4jASrBN0pvyrntDVDu8EwgBXz8nZzvRPV2VCdIz955ruwrNt9eq/p+ZEB6QCNKakZzP
EY7n79UBhOJvaqdT4cMdBoAYjceqRfPGhNpDyI+go3EPBpS3/qqwACi8xwQqzICIEC4RJ5PkR6TV
HaMENAzTSPCrTaX7JYOFEf1+oYkMjtBR2WiyUAM3zCKbK6fPwvnIuhm7VTup5ViQg0BpKMuMrK4I
C3aQef13roQKd2HmVDCVe5H96jiYviXUYNb2YxtlNNgZU7u5GTGoKsaTf6KoE2sS11kvx/a8Ks8L
T8yBO+y1EapaPn4VKO1fJy6i+i9pPAtN7Ti4zT0BSt07GahtNR1FF+nop3TQi22ZyaYB9jI2Mge3
a7KrV6M6ju/FHID+asaItuABwMBZqaGI15yRg64yB4u/l5hvVtI+ygOna+brAs88ghTvEiXPh9vW
BtUQiNapfwkwWfQCZ48k2iOncse3nDKiOelVqffSLvh7pE8s3WM+Mw/ZyMoKv6MEiBVVGRaDTYPk
unwyaTkQwFIm5S/JxDU6ajmG75YKzYLcUOCm8epW/+sXH49YDSySL8aCxEsoNE39DixfqA7R0Ldv
qBZVsNGUvVAqGlkTjZOqWb6PBBq+GVDdaAm8aFiOzuyBsU7J0FkOET7qbhe0jV1vRzl6D6x89MhR
wNg13ODXKvuLcVQ+/krZstp/LeTqLrfEUIHXwed9MN4snlLDwPWzyw1b58KzO3Nqy7DG/w0pra1i
Zll59a1Zd47DtsmwF1NTLCnu242D38+60tvwciGSln8mPUL841exqmverF4Eh2UI2CYnRR9chhAF
JhlKeVJsRj/oSJIC4jS4j0TdUwZ28P5X+JuZQAjnlWWBAsSYJWbrlsHiQhlSz7vOrhIFpNstPfPI
0ZLVfwP23OroM7cl50Mz1N8ADUqbV+zs7fLiFGJ5WVCwMqmap5AXvBXACnlWcwMEfi3c15Xhe8Y1
Hk3ZOyjnaP7MhmJqr7Yzuu4tI/mb464ofNgJ2AWSi0bKR5pRjR1uJwXuJMzG5f/7p0I9MkgoABx1
Ram2HcndlKoBC5YNo/ZkeAy1WpZjX7XqwvXOVYPfzkx/mIiRZhQgP0JzsCToy3Tjqvd0KRp5M2UQ
BVtb8xN/Vrpo/S9MpI58lqBc+bRRJDN1BYyFdoggLP3IId5SWmPxRBtK0oW9N1qnB6rxXMaVcdmz
8/jpdlMj5B2+kYQzBwVrhOQxWQyzOxg9MCPTap76d8xScC/SUCX6gY1AG+xazYj9h155Ryq+M7C9
eyQNVf4MXowFiS909YFmshebsV/MYzYYgEbNOq0oRMG3yqNXBd18Yafbux/t0K3T1gqUIJiEtTcW
bpPYTvGPXcHsnRSWi/FpIO+u+2g9wWPCKIWpR4Agm4f+j2Gti5xI1qgxVmeQwEM1UntSMQ1qHZqS
hjQF2PM+zhm2R92FhpS2q0bo4z8TRqHCdw82F55XlBjJj9AVmf0CynCC9kWTe4ZBo+SDRoAyXCu2
tQdGH02DCB/twglnCcye1WEo+Qv2ZsAyB92za53yyRLFGwUjOnk4/JWyp7gu8LG8hVI1/hseMA96
IGM4HHzoIK14gFeBYRAHsg3aHGTAW44UQhwo9+0jyogqfGP3RwSXg6wy33ZicZ9MnWfLMYB1cDUm
dd6SqMSAaGEW2JW6yc9BYzN6Y2WRQlPJa4qlaOTRj2dvqq5zfzeUCM3q7Lm2WKWfR+w3+Hlxi2A1
mBZgPKgKR+u0IonMcDHaoAgfvSElKNJbB7M8sEVCqUmgd+79LB2Wtj94p4pgh84TxQedSsAVrisk
nD8Jikd3KZkoEN1WSTXVZNQvDCwociWmiI30uZvPLjOu/ta0LO8xhiXjrY+sCEGgDXNPYkiLsKcq
tvcYEKBIZxHr4BGt1M3zov4NjVPzTQ8rk++IX/Nby4GBZum6JYuUfG3+YXNTIeOyymWFNM9zlp3m
Ns2eEWGv6XaEdjDEGqorsBK2BzeGvYq9HN9SXsW9W9yPowAzV9xbtbsNCr+vX5KlG5y9v9b0qeOM
dBVailkX4r5s+RiEdRDuy6hhUBCEGYuIZpqhdyR1H219dko8dXlu2u3EfWx9BEx0xdc4Wu8phhu8
FK118CVXhd/wCW/IgXDDG4Eu68Tkxmu51hX+IpeSNeqs4qH15xWT8VjmbCdVz0ItXOR8HV1SqSnT
IJeTuRHVultxL4Ttra1s9b70qrvT21bHfioYFls3BRHdfwKUX/oHzduuDuHCG/fRupRXm9EBLwdj
LprKQzEG0Y8sC+XfEAUxBcEaTX/KWtRkOwy6g0AAv/1VjaIma5OonQY1TjN/0Nci6Vjyybn6DUop
Ar1MRjHS49Q6JgwwcV6TTpKdnC6AJYRAAhfpmhO2cMhxYHxLdAvL6x1psDxGaE4hm/bsdHf1kqd5
LBAWFofK7nOSPev+dxVVdkufbXXoJq3IeMeUYq3dBWj8r33EVn/LYN02zBQ710BUxe2NzLmsHqel
D1ggAUaxPwDgAKEDTk0LOMnaXa/zWsDmdbyo08daDF2/X2xm7mhzereKCXl1rGOJd5sG3StAcgEd
GEVMEqPNQFBictombMGeA+pIAKKgjocB7arOeQ4Xq1k+/f/DZYp+znHauqS83VDYzycqIT+7uW7b
fdGZ1sPBdUQAA2HQ8NhTNxu2uLQ6TDkA0/aeaMzekmSCbIjOXeZ9PUQqP9U5knfAJ07EwJOXhiGf
MHI+JKyX6geHCmG9BIGYgt2YSPce65FPRXt0g8x/SvTkdz+CnNRoskKWQR9Y5sqPhMww4GsV605c
2SEMNjjypBPkrjUa2iXXBWkgqah80QvK7ShLRffsL0518kWVW1BtvWHdOwzHuicxrcPfCNkrG4xl
CZ36MrTpstXuHX3NdGndThaz+gvDWrYbVou/4WmCxk/ODX6Lp8oNu3zvUHDcg0vawv/q0cxjPp9z
69vxbOxtLHr8eocYT3t5PMGaqI5sH9aX1U37aD64uJF8Cmws+i5fh/FYzHurZV1QNCEPqeuEUjMV
FmtYEHq4PlVZ7DlOrCcEjJ0TtyNO64gwv1LUu1D4coqbjI0C4mrl0ZnqRv9chrC8BDM6rThi9B4d
hPZEDywJlI+glJRUuPFSC8UNjhtAnmimnRlpv+AiMA10YjYiK9iBlXWmyCKkr42YS+szQ4J4UbqS
cyzA4yx7ggPJPe0tZANUlFTCcIzW8XPFE1TvUeJBRB41RCLkw+0zB5z9SiJIsj6rXlLgsdpsG2ql
GctZ1d2Ry0FQW4AQqvGLnDo0HQ4yIgSxTfKeIIT7yS7RLfgOZwYYaKNc79jWYf3o9H773TZ3WMja
g0juo2jxroU1cPmPqzuDUSpa+1J3zqJ/1XYedc82/sU9BXNHT78EonlzujpIz5I9d3W2GZQd/NxT
KCrmxrWfO7aHSD4c4X77zv1JyUPXEPPXBi3YEy/E5bnAOjQ7QRJJQmWiHWbfjpN227VLgXqTC0lW
ECsEL3td5inxtzVqCLmd+RbK3R2d6nPEk9y5p4NaGm76URUvarEn++Br8jY3EDAYsrBWA6ExuTY+
HUbm2koO7JIFe8MhTWRwSKZO33chg7e++Jma/xBsIf72lERXIJAZ+gSXsOrDoOS0vqMlp9oInDn5
o3SXjjflWMkTBw5ALHTLIxQxD1Lrxhup8k//R4J82WbhgkQCrxL39yhTop7tHj/JDjA5J2fdZY31
bQ0Ye11XleFjmeXBB16P1v7BbrUJX0zDOYmSkqvQJjd57YLYCex1/OHNk22xNLorH7ZZ1ocJYhCc
yxtDB4BAvs46dcrh8Mo3JDo+JCx2otaPYfX9C2SrRcELLBzcUlGpgY7rwAOXbvMfoKcGeHWAVjVn
48jUbDH6V1eUfkN64yuqfuDoLMnYGDo5ke7QDjc9QPAEadtN02V0MjLkNplXp7zQfOXNd8pcSHz5
3TC4NA5NSSIXI1ek6vREfC2a75cKD4KWz9lTE7sdghO44v2DEjPiY/kJ6iAKOQPsZDopFc7NsZLI
dfc+XE51zqjwgqPtBcmtopNcn/xuRfMxyHVOyQfJ3PREF4wYe2Ozp0zO/T16+wlJwboe7Dzo7Eft
wRyvYaOhBHBqMFaq6jVVasNvi/2xjNzgufFKdb57ZNdde18QAMvwngTcqr/uwixtOyGSQixMjPgW
A6BzxhUs2MG1YZoOb+Vkhun3aNVDM6L7UnJ5acOssnbKzPcH3XUFrQOV1FvqlgRBbwwP0jcLOcv9
cRc4eDvgh4n35JhcR6eoo1m71bUU55Uki+CKuJKpYMgrPn4yxNTVIao8a46zIRrhwCxq2IJOqcbd
wNCC2zS8u2DjSvhi/l6SZABHzOM7j2scydW8W3C7vccAihfbZ+KkGfdvu8XCA3/v2W6I2lX/wCxR
DPuWpgIRRlbRuKNnLOfvcWk0g0XVmd+F6ZLlKZjmHu/2OEXk5HDe4mwLTDA9M0lxHOR3d3kVV072
APJS1kzgGKixyydDK3aDxTTP5HMO1SGb2CfGhsiQs12PgngLM3KKlnnRtVtoffLx7silXSKO0d+I
2amtp4YIsmUTeAPJKmMPbnFvG9zgAL/If9+awEpfifxwnTMCX8mvodOp3isoAm9zD08/BpguiUuZ
p4zt2zzJVO7r3LHOBCchWXELeDw7NqFUU90YOn1ckOSJCadA2UQeR1E49QI0OLXVdgWgI/YeU7df
dlQsCeuIaHhgHHTXZgKf3aaYsVc+jRk8H74PKhCTaWhgDCzqZs8Ahg07UPE76MwlNjKWI2hxr+9m
RfCM15ktQ932KS2wY8d9MtApIHBXxCDcA4EXB75cHI7WZLPVG4Pfsqt1+z5i/HYf2fjabtyL1EH5
CZ/whuywvCjgimu8FvjKCEWrC3MmV6/46wAFSvcppLOLJ1Wegj3w+vm9KXoLdfMYWZeCECVxzW1v
jc55HrQVfCx//hu5nc4/Ocqm5zrKZXtmVYtVdiNZkD0XkTPfwcS2YZIYTkhIPTIsyS2fO5oLw8aU
QZRDmePoEQMtsdXjLmmz9gsP4lo98m02zRkLHblsSw797MQOEU8Bj7m3/CkoebgztBjqGFufSzCB
ywh7y0XDet7qEkMqd0MCEQV1UgWEjZTI2jvs9+HG0VirQji5NhrbvD1XsKNB+DANO8qexAnQgQyz
thopVLlbWZi+rAgD5ZEtoZjfq1HiQRkANxyVr8o0Rsl+j5wk96Z9GVPkOyIytfUazjgrOd5Y9j0x
PvCfrZa5wFPKJ0Q6epYw4vHxrx6kVaBR7dh4fbc1CcObziiNtED688Fa6vzG2t71DwUnyNnYs8lQ
hsDefIj8QBOUwgFceFhfg7B5xDdrHwQhNhAq20YN+yVDz//KujJ9Ize16Y5NGVoHU4+Ej9h9qM5l
yLzxeWbdWXzjktdg7UKx5n9UYZF/CgaUB58Fqdd/Tig2ztLqbSIyZ0zrU2+l9dWsmHI3syo9sMYS
X30cYnruzosGhs0WLAqqvdTWDGhnIa2B/2IA6zj8nluLSAemEhPbNGJUgvRxgng3nyH5wF/PgHv+
g3WokTKx13vh+8/4/UKZy13pQSJATjBW+rOqkhY7tWRn6BJJzASSfUuz4zpU/mHk1sGYQ46Ts1FL
BXcUp4W+1g27qidbYYJidoF9mADUvN2ZvgAzyAJkpfy1q5EQSzMk6y4xBlJuwEhGXn3gpU/ZRGRd
3GVZ+TnWYeHtQ1Lmc8LU1+BxaZwx2WFT6gPMinfm9soq5xkNDQsOZroeaojCiX7iQYJ3A0dk7B9a
huJyg6ym+wmCLmPylNzBhgWlHIuxCQONJaqCfL6CFm8TLFASniNjIyV07aJ7bqnK7CONgvsZDNph
PVyE5kjcaLM+zTbiLCRoSLExU6/2pegAb5Ov0YXRSybrUO1Wt1CMhUf3HxNRQ3vHk/eHktqc0Yki
QLY5iyGjTMr+d9c+EzhJiqJ37kWnn0NwRkFsWQb1D+I0bKMLOV93GHZPJJEuqz/OkCNgj6nswj3E
Fj950+GQnR2IltVf7EseuDncry5Cvnzo4Q8aJvPkc3uzPR00+In5w6eZtf8kjtfnxxC5E0NB/MsQ
8p3mbUoC5DOrn6fYf9Oe6M8t67JpvMDDCAHJ4ybarcD3cSo0/vI6wAGh0oqyJfpB9J8EsOPCAQRs
0mQPZCosvNKLh/Yos6SbQ6mcc4IXc6SklyTMi3+DFEjMBOCzkaFMWDh4FO7RmnjXKYrkpNLXWa3T
1Swsi+OWDNoktsd6ISERn9mjy10zvAVNmLSboR+b/NBMlg8RIprTB1Zq/OKu0mTpNU7rXqIRBOBG
JSuWAYOAlXMKrcsvKmyd8g/7zN03ShN5eJQVsI+jHqz+0PqY9A+kEtwrQ4tF+6mv+/I4KwT+8VLJ
FU9f6qgLHNn5F+KeuiIvgkrrYcm1n2yzoQ1BFWvk71vYhwFuVAHrAI09iQ1HW4VLSvqAnxDF59Rl
8o9xEUcGqBAdbemYrW9k0XSPWWtDbkx8X9cf5ZKsrJkCnOuv9PWQUi1JyxijkEA65hbSPZKYp5e9
WFvRnU2VBe2VUm/mD7pW8A+63giwanDlIYnCELyXqJHfprjp+xPxgZjmFlhjCaN0PrCPcMy9Nyjr
IRtiga0KLE3qgtso0AmumDDUkelGN36lYSeluHiUycuPZp2VdZpJ3rwNosaJxKTR/xCIWEScDz7J
WiAMVjIXjNUOKABF1qEJJPoSDoAdKXHg/cn8g4lKqH0Fmp23QZFGdoR4nsGjU4V270kGPgBYe2Cg
x6KOpt2dSlpDJ9Klhddh1nfXkB3ufNUvj5CEXB9xbDTc+y7c1Du38JJpD+KAWBgE+GC428kO1YYs
WRCkXLj6SnrlnWeFOJfeZJktGE1esW5ZI2i1jcyiPidDhBM1DHq0HRMszAehdPU76NyRmEnagB9a
tSyTO7TEHOuQ1mx0/KRUbRLamYhE5WF8gWhFFAU9qYVrzXa7sxqMUFebZvgOVxylOTh20z/wmmbr
ZSkn/2dhlXTthHIM67UsFvt7IIeoi5O1k++DKRu6cqz8BJFykmYx9ul6YcFPO7AD2SjeaY5TYhMK
z+oJFLGjh7m0x/A2VIYLGmqG856ZPnpgUl3m3HlZxZy8MebauC1ZUGBTpr1aIaPdSpPnj7NjwjTu
W0W0nlXoJjtz8ZSPNW0ryY+OjMLbzJgVp7Y3ev8K4BsHRy4lcn2QkXumIJY4A8CcOSzcJHviMrPN
hkW2cHZmzZFgZi2sORclDI9T31tfuPnd32HVk6aJUbk/kP5T/e1cq/3VjGSlIUJKGMTTyRZFA2Q2
dZ4C4ioBDPmuhRITvh7NsLswpYgHZ0SGnjgDa93EGwlqbZneXiey29yYlxoI1NitqPk2kod32abr
Eui484H2bB1jlfuWQZ4X113u+c9s0Uu9m0luuq/gJ5Xs1hWyN2JVq+5uFA2E/G0mAgxfeWAagg6Z
XtJFecn4IcqWUswuSJHC8R0hGnUmXopdE6JJ3wI/wCg+YPL967tT+F5S1hLGPGfdL7iSqEXc2Sz6
1pnW7T89Nn47qSodMDK0WJyAbB8/SfCAzySQMj7aXYZonWhmFDuQtT5rop+iGOcF4Iic0z5gUzWN
56AOZ3tbuh4LkpLY5qfFZ9h9HIpxHk9myMMXiAbMDXymFhE/uiZgOOczJ14Jms6GPAq6/CZKiEzE
EJqFx7APJFIeF9PliWRwtMgwyFyS/UiM/PDoIaxfSIwTsFxGqdscmDR99iaJpJq53RdCHwQ/QYCr
csfkKWPJnlZ+M3wGbRKtJ7o1PUEWbSNI6mGy2kfFJ838m/A/+w5NCqoXgjeWx0VL2pQMv9kJi1ta
7zsCMtsHVl3hBfBuwEMn8OxAXGjBTK/E1FSXGjKbc0jU/zj2OQwBk7aw70cisXbRmvjqkPtQPX4i
0ncfzUxRuHVIwNCxqwB3UX0tsDZiBCAZ2SSz6WSlNh3AgfKATXDCBxlYjsvl5TsVsQPe+jy5nmT6
W5rhuQbfxsR4DLBwfQQ2MQDfNYQKcYnAysISi2Sqne4pzHwk1Vv+tWaxuK5Lh9EFM0+PZSgXogGB
FFYkHa9gBniw84nZvoO45hWigmn3ZjbhM4Wl3+7GdW4u3VDZ0zZwfKzr7UpB8kVblKUHtgYTo/DS
Hc6RBzRvS7HhRbtqFMN7s2jagy6zDdChJQ+OrWTmvHOVK/7gEdYcjprrY9M1jftZTG54AT1ZfIUt
mRYbElk08XhK9N+tsumo+5Z0BZJvUcxsAhZkdDjOGDyh5UwIx5PtEO5GNTQtnse2PHmIbPRxadvZ
PzCeISiIEpLF7VwitD4Q0ND+WInstL5seyFa3QKKV9HPJNORsNL5KcLji8DC6sv227JQ6cYR1ANq
WNEiJSRzz2L0kana+wnFdi1PI/kBtwG+yrxxk2X8B9SiENvV93DLrgJD95HYCSN2TM/a+jyZ9e5c
gL+EapXQt4j1Hj52tG7B8Fs6afAr63qc3qE1VivuOtKes6nBKoFJtcpOWeNYz5jbFZ60EMnFlTiG
xL5QnycooRe3N8GhJTMrPZHJW23hSyLXiAEfJfUxiuCRXIy3QKEBR4CQzWegHdPR1NmFze3ynOQ8
pEfcnAt3s8gI+FQBVyiSPjA6eyp75HGrNH3wiiuOlM461Zm3w32EiwChqjGQMXyClwCr0bnkA/Nz
AOiezvKdHCtBWAaYomW+txDYS6CUqPUrmrQJTpZdDfnvsixxKFq1cslagb6Plm9D/bhS2fP3wOzt
2bCWytkW+Dm8HalQxO2J1qehrWnnVjgQuAMJiuJ/vMVXhWIfPsS4o9qP/mpkpCPq455FUOvTLmwC
2n7mOKpKP1OvYaT5KFjDJK/Ew2GzhNEY4dvkJUEIc1mqofP+UoWsxX7igvrbEn3zoxvJzD5FYQ/M
yrCgWRE2uGxNeAKb6Iy7Qp0JIUiTc9cPzusYiZrXkm2Fs6+wU5kzURHzP0KY7d8NU6Dq/sJU4Q7v
jWAJOobdulU2QG60hNbwAK3NWO/uhBMqWXKmDMwbS49GOc2RbDEdK/VbDV/GviUps+w/XUk6wGFB
kshnCsXK/+IBxHsRD4CekmPGl+/+UmK0ndOSo+ZjvtXNVnWU0rNLvKuu/48muke/P/MVnZNZEBy7
tRx/RB/pM4X7YwUFBXjIu0c2QjIo+wQACz+xhZQ3OToLD+U5weyKo8NFPMqJ5AKfTwLb7yTBrait
Y5EwytVbdwYWCzkFzAmbOM8KuMa0xyVkJ5klbh1IZuvCnZetuzSCtb6DuiHEi+P07J1xu0z53p74
iR9QRyPOMkOgTsKyhHdaZVAxk/MFTq0JUJdHL2MF/T7tZfXAc5oQaDYxpQd6XMKfkWMtdjlwLJ+P
lGXyfLYzRHjMiINQvtdYHODEVUp6LIhb/WXnnfvdo52J3gbMiXDwWRCeIzNownVFIV845y0CzRbD
qBU0QXOdOp/czX6tkeoDsImOA0sqYuyd0btosMHzgRKTZruzwpDpIraWehuEsx/skRjI6tMrWH2c
MkNJ/hZlEEw2ekwzcSNZAhE0RGmRoy4oapG9MpINaN5LBgXiMPZAuxnt1ncuRRSAZ4WULtndbNfU
omfdyJ4Q01cEVn79sIKpyvdM0pJfTQujFMsicrR9PRKJGdeOYSFFi0Rs3yy7+ctap/krk0ZYxy7o
pH9jpoaVDylluVUwSv40uvORM4rCA+c6OI61qbF2G7SFgkHTilah3CyTjWW+0Ho2u5qcm4gYK79r
jn67RuEORCf5LKC5OozhE1FI51SX4Rtptd0DAzUWJtFdjb8FoD5UZAGhtObe6bwfsiC1fUMRvQAK
TQIEjCv2A5LJfJvMndBOgp+UFJwzQ0N9dnAXxhibBJkDgtuKTKNDHflkzeP6hH/qjoF5QpEdVu+S
Yd49R1i7F36txeO8RESyLZMI7KbnAe6Nqm6pfkS41xewA10+WS9iaBC/5BryCtZfVBwfUHwFfEHs
POjwDaIBsVO6GPJLQrAz0lzLz8rL0hm/+bEKwvu++aFU8t0Fbi+d72Zgo3rEop5G+9YbvIcxpKvB
B56lVjyVkC7O3EIrSEoKQ/5NRzTWSwHAiqHN2vXr+Gpauy3RhGswBGcNtEzsdcBg7My+Qi/fmVtO
X3e8KfwZs05MI5PE3sJuyHwGOU6dZies1dICC9xJtKFjOtkXS9kijGciCLurqCbiFSMGc4yVcz9t
DAlonKiwLcDRZbFTqvDhvotBy1TkNbhJDeVrg9xXXgo3SQkSB3ODGJ4IcTplJFJQX+89TTutsjjM
YV34OyJweKXEAPkFnGIrplemzyHAoSXixIdpYpl4TlGyoYCNfO62dkyT3/hapui5U9zH13JeBZ+P
4O9Gj4XQy/BGIJ4qngWqnbtmRzsJtQRhOViaWXGeGmBY8PnA9WG4L5ZcgLnCqbyXc+TSRECy7xD7
5UlyaEUGsX/jzHxOGCty0Krrtp495ZISLv3mk/Z3fraF1zjQaXPcCYzNxNlmvWTR2ls+cnlZuq9E
cK8EdpkKmscOP2PNw85hi80m79qDFn0v3/0op9dkRbnu8WbjfegBAY2IwdnfsJMy7PZz6cp3Dl00
4tiJBW+ZkppMRPBbP4dJun8yGHOojThAgZNGDJEQX9j2Z8Y4llxKdITkk9td8HPOS6KrKVCIh6f3
JG0y6UjjAXjCJfqENog4L89pvMd+EQGxajDIqSLbQXK6bfoErA9edAUEwi2j3N4tiJ3uyScisA8r
1NY31s9sVxqU1uVBMOhAHJb+n4sMyQ+viFauffZnNypg0gsimlVNfcPacCSmdFSz/xNtCggT9mgY
D5eQaT341T6oLlGtgr3H6IJsl74S85aC0uW8JZAOvbkoZlZxWiP/4lTqoLXjmWAkzaWdxKA20r/5
aPekLrYTvOlo9f7onCi+tEryX3RGsC5QJv4BKUvAg4Nx/OTVDNA2pJAX1i9OZwT+ycBDuKN0JP+z
shyJ0KwCSXhtWx9Ine/pvjnmM1pZpHHQyx8ymvCfNROsYiuVLN7szn+c9RxVj6qY3auUupzjRQUe
QTGLhO0YLZbtHXsx+/A/WBIyKYcFkXNEoOB8pXsfxZ6N65pDWdcUP1W1FNSn9UDVBfpvNQ2ezJqu
EnQRskC49k35LDt3ym/aXcvfztr6zq6uMTxofjOLZiimq19/lQvKwkO9et0co1klfzvVdIpnh4Hg
EDfSKbqNVYoWIURT259qKs1n7/Sy39ehcaKdKhzLu7RplHzxTEz9AbhpkH5OFZTuWFoDY3MpF3Gr
FzqNbYgKkKzouUvJeuoTd+HeTdy3KDQk1HXRuE4fqjdwOU0U2NeWmJN6C72EeFDGYd68bR0/+2gW
Gz+WV8LOwIDE1jHazhEqvNieh6G+4ThpqXObBi3P4iz2xV4CEqs77KgQM8JU22jgipqK8M3GDmi/
TBiz8gspaV3zk2H6CCxaZRioFp7EOale6IfTL5h8jNwwaDHp0jJJ/ThIbQuDYlqjAa63A+EDSO9a
AVwuVllrjde1kbqLF7qh/HUKesUhNssg2kYIz3AXTgz/YJ3hVJkRH6s+qXwOdW1jmBsszc94V55g
VWHsCh+KB3xyhvTQtAOW2K6quwiQOsCmjuVGnxZM1IoOV0/fGUaWTS408l9jhQ6icbx5tBrV4Dmt
fchINTHrDStyxpq2t/Dgqye3y3tnTz/WtR9LY6/Ed3leN0b7Mk8GzOUiw7g8CIzPL3Xnaz5YcHOQ
KJAeayyYrLij5axWxI37mcyc+taHjRDXIh85Hy9O6rfEq6DfDicYd5xzPjCELtAHlvVa/2I7NQdf
CXvT4kNlNQpnclAAKMTOQLLttlDd2lxtRvhozGrmurDDwmSEIdVLLPMTg/Xq4DT89deswgUFd40F
BvLdTgfWudBMrw+rXWf5U1+h4NwwBuj5Q7UxGWS7lBABlPCTuo7OXM0/irR1SWGzFp/wBrtq4qjz
hwuBNP76agOf887dVEGMspxlkidNezxvcgpTMkRJqWDy0IiFItjvYTMdDEuF33RFBsdAKR2kZ5SW
6Ku4pBvQQCksIforkKJnxaJVx4n23JWuGc721gH7CR5B2KbZji3K4m3kWrp6sQuC/9SmFyTo3tTC
xYUIbITidGMpIfRL4XpDc0NwsAwfgaEnZuJZpuk2sGa8hB7yXIAmoh1/j4G3Zg9Y6d1r42j1hvjb
ro9e74IME1hEbMYILZk2i0d9WDUuE6LWaWz2Q3k/XotZA0euTDKjQOmnOyashR71oynQzGIOKsNf
Je+X2UEbFRURLRSimzGDLoZA1Y7AovPF+PLg9RFa7xw+rzgu0TqwhKNWrGJ0XCSiwm/GoxTlEZmL
3IMUbWxlTHebW5fmvekhTJO3O6MoLAlhiU7l6Ovwy2GY+9miB0YJgzTnllVFvj5Y02TXP+GOqPyJ
GAROAvb+ZkUkrqpIvmq6t34LgMF8t4NFId8GVCZHVPLJF4rh7gTCDC0+ajmbl54m6zrVPdrG8V6o
ke3IHOqNNUQvL1B2cRvYSDKd2PSzMx81agN319fOKJ4yHl5sYhXYjwdLE/Swnbn2foUKkf3BFYHO
8EUyctwoJxTF1mm6KjrzRPf/cXRezZHiYBT9RVQJECBem47OOcwLZXs85CCSgF+/h33b2q2ZtbtB
+sK95z54YP+20AbTfrIvKbu959MhgBfpl6uZ71tExmPcfKNRG6DlAEg7XHdtm6zj2RtXu/q7emqx
rvg/BNVzZuv5gfjXWdxYjvDeqQxlVRLhPOcwOEE2oDiJ2rxX9vtcyXkpTnwXRcJ6GlOhx7yRnNM/
beqOMWE2Qf6WsWAla63g5cPMt1HVn1ljhilL8bAeXuM8STp8906HtRI+XmkfPSq08paldBz/4eVd
XQi5rPlRNOg0EXv6zs3MP1SGzGRcT11QwQZw8vxrKKB4bmclfVHuOc4GQCm8wNk7qmTcN5Zxj7Jy
zDKpnw3/WF4Kj1OYM5R5tHxp1mG+SsMcLoPmbiHzJm/wLbc+IHnIwd72qBW5/0VzJvv3CrvpFU+Y
QVs/KfxaTuvTHhKrLkH/JpCJv3FnefIcqJyg+hTcfftesk9piZ3iW8fhv9jIzzTcwaODdvzdIzP+
DoEDeYEAsHpzJG7MGZBexO3MgCSoBgZXSr7BjfTJbSsny31FuS+bk0GOZF+KDQtEOUWm0ZPv4fIZ
zTCV5xIienrIPbvFDYpk7tqkbRISrYT34uDa+AEpXaz4ItoZ51G/5sU3L3n3x+B9BzHrC/eDrRLh
dAuoxPCU+g7JzezW2o86iG1ybKc+eVt1NT7AnmKe3eCBQPRGujS+j0ZO9TdVWWh+C8vlfmk9sjH3
ydhl8xWWk+qpDkf1L4VJYghmd4xCIqvAZeXpUBcRgvF5fQtm6Vx6QtLcyHLp/KKBOW3LYoer6MSa
NUYgXI+gU7Lak8+N6pYCDxaYqs4ut4qptSuXdcaWq44SPZ8ZIpI1elHDhNimaqeqOmbD7Hd7Q2VG
HiSYdmKFkR8T+ju3LJPTMGkQznQZE02YlUgcqc3sjtiS0TmOZJVbh8LzvFunsEaUIKub33O9sJ+f
QscBMN8FHuv8ZvZ1EGUWp9ORaJVZneI52IDhELfz4T0uNgRR2amkQ80jsGf2iem/CjuDxaagCmED
JiJhwpXQM0113OqlRq7De04hJ3cG+wooWUzTTv9kxhCRwA4F/urcThiM/60Z/PCoM9IqomphwgMm
gYCcCtRb8myDcEeVJ8LljX0fFTRgQAtKJLB2oKWZ3SDsDYz12+c6u5ZVExZXzZq06dnyk/q2LkjP
xgqop8nZzdnqEuAtmfXsJ2xmnzO+ueQq88H0vVE55Nej6Op8M9aGza0hTkL8LJ5DHhXu3RgOj+V0
Hzw2wLoTrAs6YqrswTzy8+TNtbHcnHTloL+8QPuu5s8JxwCi1tkLy9PIPO0JbKD6OyHuQ50/Vbb8
NPEwzrdk/5DniWoWijOA/oZQsAFr/k6lTsv+0a5/8F6oW/JykTW4eD+eA+MQQoySQop7ZTEK0xd7
FStbT6gs411tewNhMqKr7AdvnTP35HEbhQjELVl07XGcitJopOlEKYwQxZAVUsHXnhLLdUjlF8Ap
swM57cBEFxbNCot9lohaqL94pZTkhyAE+oxKZwrIPEawu6uynvEDLkcDI0f0CybqzO6h29eLD1pK
0i3hw6vwwFB5zjdhSzz3URqhrsBNxN9TAGdzP5a2235QR045wfacFV8O5Iw32CYjWSFJ/Rt0kznV
cnbfMGoEvyk3MvkXNh0BznHyukg7vwtRHBgGNADysKtAUaC/npbzLHIYfi2pIG8otTn0sdlxG+tY
sB8JtMOUJjW+F1/DDl7/oFVZvzBrun9gHfPLOIplD3M9jHbHAGHRlq+DFS8j4WU9ryMlQ4TLBENT
SCn4QU60vfLJh+F8Jp5j3PyDNOf3TJNz/wFNVS0Qv1Bx6Vsvc/z1BoShtezxEAa4zMlVAQhobzCu
rqZL4t0OoAV2qK2qb936pr+0UJsgHgRuXl7HQK4sKM1kpTx5gj+V72K0moyIUeBzfLbIbW+huhaY
DacueFrbgegNxPsZMdYjbjfeBmKRM67QV7cV1l/s8bZ7DoCWicc5HWJubzQGJKngVmv2nVtV+d2m
eX/lLSFkps/LJYKNkzssaJfi7Ni6gGNdxGR2/eBwQRI6xI48j2SlsDbN5Xzjh3kvLznJnIDaqPlB
3GNEInIlC1nmN29WmVc0YhldM4G22OQP7lSRwCPHyRmAsaWm/TN3ThfsXW0P64l1brFcKeZabOTB
MNd/UReHfBA573fzWfnQBU+4DVxz3BKDljevsKYhyosNCArygogRll06Dp/cnPecylX6OMkw/UNe
Ilwt6oqWyNpdjoJlJxpLh/dJQjl15YdVr6HzokSPj9t1DiGmJF7LkcOmeXVt56VmiZayG136OnJJ
W3eilZTO6bmkkk+PwLXEU5PA49yJ7Vtm3FkN2QnTTxEy4mg4UctkMOiLTCVuhFDVmexJAixokVZ9
huaDfCCntP/MlwCLQ8hJe57QvvL7Ikp7gFLjx98AyTIcNYmvKXnijnxAlk7LLVsN4izi1LMAYk4e
+C7FkftqnAUp3ihttqiz73bgGwdrOQjH1e5Dukwrtw3+fiRCqKpfhtRZ8Ceumb6dBNdz6LQmPKbS
ZjLFmrZe0f+WktBblCDdE/1Eh7UXd9GvqrSrrwkeMAQYzNl4w3tfBah1RfuCXIP0b1Qe9C+dVZgY
SuEypoex8bz7nO3hClQTG2nW6fW74X1P6K5GYMcM6z0bLyfrP/AogG5jWAr4YckvCM44cdiMQ5cB
xKdp/xBiuaGTn1xOnfrS04VNhw78cj0eWalkzoHv1cYCnxrFxqkc3fWgme+E/b5r2L/4J7QeA+ej
yOBU2k9OkdPl6c6zrNPQuEt38pyeT8HJ2DDwKCaoRnJrEa+j9ExJs2WhT2gFM6e9yLI4+J3Xso2J
hiLKA/mZhqZXA8dGeWXmnleMyWr5hJxxWe7yFtMVzzJs22acWi5T4hNuWZGODERHTrcT2ATvi9UH
Q+mZvno46RoO/QUhJbqrrICzEHn4N142e1jK/WxpzBP11N/mFgXuy8io+dxZszMwG04GqsahdJAA
knyQ4B9C5TBcGYsLY481hqOTELY6ufIJwYVg36vknlk7YCCDe8ccAiXX+XXKB4JUKBtSmHUJKZUf
qhDlbZhANyCWGT8NNm4E4oMrI4alHOexpdW3RGYCJk+j7N33zMsZMdTp+LgmPbEnTB7UFXEcZDK2
RZxc24WlwjctxvFcEgxS7Hw1IZggHmxBYxaSHUU/aLpVivoEyNMxN+xk0+AJIhJYX6b06q6yBelV
DY613zWj694jqzQyEpt54exX6QzoyAvpwi0ErQa1lSvPbbqAdh09IggogGqljtQvo7lviUo6lDTo
wSEBz+He9Crs9KEj3UTuphFIwbHIHSquiZC1/DLDSvvVyYzuDpMi9E3CAv91K6Fy59QPYH3DcSFm
5cxKKlsvejJQCrOcgp03WZKuDjurS04D+xwWvYHmir5rUZkELt9G307nouj7P30+Dx46J0Kft6hv
IA/c293YZ+0NjlqtprNPRF9/VQintFH3cJ1+2LrFk1AZSEQItXTFV2OcmX2nxskYIX+H6tjRxnzp
oC0mdAiLXibkmkBfPmNRNicYY5V4k0jEiyeoHnF3N0PHIqIVdj/YQUCM/hacmsWY7xwW0swWV/gL
qNhwEu80g7b82a8CNAkB4dqKdX5KRZxTu+NeKpLev8NJQTgQG4CN3LKSOLREjdOzZSiKqd/cLFVB
0F1WMFDUqwNZo49r66IzXlZmQSWzc+LtBvJv0O5y/LMvLxcWtvFBlqqmjeKplHF+dFKiL6G2jDCI
n4pK2OGGZbH6+SlEuI/4QnttNewKgi2X5EiDUUq9X5cm/ONZZZHutW2t/WtLnFuxL9Ep32FEm58z
K87NDhcsg56ZLl5FPTjj25qB5FPVUSizsezNlatctJsedv6nxEoyuhlDUvuRKM38EiClXk4t+Fr5
adGt5wS3oAnKo8nKE5h/a1YCq+ynfv1cpUGeG/Fyl9B1hWNaNLXAyb6HbKy2UKzQ+PrOZbzFfcgA
FGW78ooyZomK0HQZdlXconIRQQakTaaMiO/GANHJtQItx56wilFN7rnrPHkkqNtSRFyQUd7ccQDG
Eqln4rGVxF4PbQvdOGiUk2TIprwzuCoQoXv6t2Z0dg5rSHDuqNuy8ke5aNM4LTmXUecTwAVVrSDP
EaEidUBq3Vh6dpbbsU689i/DwJnpTWwLH0t742T2qQaKhHavxOaObR4c9KqGA6L8IvlqbBU6Bzmn
c3LtAGAZibu05zReP2auq78pGrmZMqoX5SOJL7gU9i26kZlity/tuzwLN0cVze9bV+Hee2Ib6cqP
1h0s0B6OnOzsphFr5x3mGcjLARFxMf5KeggZs2pNIWZ0E5evd8c216tQODYxcFsqHTe9V2Sk2+ic
srzDglcuU3eHx3MqDpyDZX0PNkqiMIR7l9xkHoKOh86mwf6O5x4a1MHu5RyzUkbsmeKgZ0nj/3iU
E84mCI7LD5ebDefHyBTrKhSAmD8WDHsI46u+FRl7t4ZdkTGs9tq9g5U7PFDkQ8Thb4RB/BXO4+on
LxLTA0tFVixZcGpYOE/fvVR2h183ba2jaTrfPik9UDOvsAJT+EQBwRv7Hp1YSCKWio3ASl1RYkWO
RbAK2+80aG7QhocJiWvZKlm4oHWZkktvd56A5qV9s3w3hAkHp0n6rEjB9OJX/ixy6mbkmE6a7CfZ
tAuSSxNWN3OhnYbw9JQOeoohg3zbxoNuYxhFDcghuATie0gg3A44+WxWWWEqrDOzX3vep4DHg2Mw
taBeoDWr1jmt+drNd4BpA8nEDW4OMiAxh68zI4/y0FfhEpxGnDf9sUWxnc9R5Q0Vsffwb8QzgULE
bTKccrqLcNuetOFMFiVnHkYfF6xJE08MnuFPWgHx4TO9GRaL1cmgCyIRQqkfUt+AyIXScAQ1qOvi
XIF+kA22DA5DItWmwOatJU8oF7uFjXn7WQzD4L/4GvksIUydT1aRCYjCjJrcpG6PwZyOlv0xk7Cw
3Qc5hhP+JduK73pcijrCg9eb3ZzEQn4WKu3y9Jr3JnAxSxeo9XEO1JyoPzxrFR32SvzMbSK6GJSZ
z0p9p3LtQ8bsJBkObMNmqE9AjDAc0DC3/C4d9/bHzOjDvWFdUYhfv0Zujz53tkAao6CWioCJgmEo
JGMSzX2Blh6UYyDPbpuMLrrDhY3CVeUzaD0bqbLNAilcDnXiQ8jBwlGDMG9g5B956Dv+lJRx019E
D0z9iDVy1EhCigadIsG29Nx4xlhPA8EYNFXS8MxLW/u+jymctfptAI5cPigXrM4IZxfKE/bQJh2f
RqovHV4xzO6hx0VYQTOYPDUe4DK7C8AImfwOYGFj1LGBvKb1ATOwU4FdrEUgVARKH/P0Qh6CQdKu
8nU6FnUelJ8xZcB0rXjwhpOpO/IqqiTMDFv0ug/P02wP5tQKm1Q+q5cwjJha4H419rKQuLSRRy9M
+4cJbXCKuLPrKwdmmFGKVPUEBNihGv35UtJaIRHlQ6r2FSI29siIFZiX5WX2hHxWM+b3poK0I03X
EC2YI9p9XVPy7y0TDlRGjC9o1tKaxDrk1M6ud5chPTOv8ZZzwOJP7NloCfQUeRqeBUHL3xzyzBir
3Jc3jTsQbIvW4l2XwhkPoipqg1e8x9IlcZAwUvJiRARYEBiLtnM6XYiNin/7xiViufVi1f+iGfG8
Lzobu+UrQRYX+WhbvDOBy9o8IqkjCmecXZALTd5XwZGxHlzkQvdW1BC3xrbPnayJXR4HUr9vMfoZ
3CdEKn8XyjTXCEZyKHvFShNlU7RTD5XejPMjcXC4KTCluMh1kV33fdeE15AYpgaLc4m4LSHI3jmw
maJSC5KEGJMgz3iwAqvJkXQ2s7dyJoJzRN+r0g9raLL1XMFx7Hm27Tq+5hBAOzVMavhJWTq+iFLM
bHyxoSGftxvK4Vqi/mA0RZnATJx+bacK1Xi7GQ8dpInF5x2wwKASuRT64R8bcoD3sLjUIQeKGx/9
Cf1JekXiTDDdox/Ps0sfeoO4DuZy8Q6kRaSv/SSVQhJMC3gL01y/5QrF5ZdfJwzlag/G1h75i5sc
28K2/iTKK38HbOY134bdv47WuuCzIgewigzyr28IMvj+yeZlg9DGWybn5Av9hE+5ci4raW4/ZeK3
DXwnqOOI/No1I0UwMQ5bvtxc9xA5f4cJYRiE0jBcH8nSSu8bMFDLKa4qT0cseLdAm0YEzSEg4Zng
mS6oz0iPU7m32ybUjEBRPj4ODqum49ARVXW/Dgz2n1lWkczB55M2nLZEJu3YF3gnOiQQemlfvMFV
cP95TZaf0VmDvsfNlb1IPSb6KvddeBhk78BK95Ul7pZkwg5M3Gj1NAk5NcfKX2xF6lIoidcDf6t3
0s/6Z13PBbNpDqNjjuK5PqmsSe6VZLN9nlyGXUTxlCFe1Yn4yIPVax+ilExjsXMD5s/3aV0ZH/z4
KHE89INiHpPkVuTbGb4EwYw1uDBimS+BZaNmGk0g6RLqBMcPudD6DlYvETyWH2BDtdEOEVyLX4Zo
itC3TnUXk5RRIBQoGD5LRE44DVlDEzZqPTRqhlQI7CZ3dyjVEqSa2J+20xqn21H7vMZfcYK7bR/E
lveE7AiQ/Vib5FFXIv8rrVzc1EzJmcP9T+6yQg8tf7Gu24GIIR+lYrUMcNmHnEkaiN76xoNdgWhs
6AUrTNzfIblIMM6KjWQ4XAMgCNCg9Su3jV9U5se2KYED0g1AbwRNdpmIJ9jGTFgC0QdOkrwua62G
vfBbvVwjeE/aGxRr+CTmPP2k6Ft8gr3a5GXEAOJdGS8lBQu7Q/FeW0P7nRMo/zcHvWlfbenOL1aH
DjNiyVhfaX6lbJ/iL2daY5PB8dLYffiWcI4+eXPRlsi/OHwFwvxOvFRgdtsLCT3TkbUfn7KKA8IJ
3dYzUYAivae2ASY7A4SOv5lauag5QJeVJ+HlrnMWWmU/qxDrX8VuiRTGcc1PIVRbrHpWKdSZSm9h
Sxny25NaLRL8q7w6IT2uMMG+QvtB3Ffi9TcDdEHJcpwnhbFJ44HzlAUjM1KZ1iszTgFQLtT3tyit
huTCN+gCcrYRRO9r4RXsOdqQhm62ihhw91D29vWAsTHbje6M2Yqbt75busxMeBaMDarIseu9u4Lc
uVnXTr+Nqhg/MD/C2AktVRSHIKGMjMbB3hrELGn/aGZBgFAyZmyftTX1f7tV4MYPB0NAElqR3FfX
pVP70zd2PKazAIn978QsvJSjI/W8Y7cnfolCXX5ZtNbjjV5jNJo7v46THxsFTwG8bu3ds8pI/941
UHg4TZHIO0e05aq+HbXy6mNPV+dGbqC97llWMXtwou7Co9ulI7kfxLtuL203vJgENMuBLerGF0RD
QWgSZTupakBhaHbzOnWxIaFzi8wgcVEkaep8+myDvZuehLD5pcZSDenGTSuifNEs4YC2Jlg/bmzZ
FzWGJREvRUdV7A+xV1+jKiM3FApF85NbK8PojLr+WTWy+MBelnzHwPHMoV64uxFzhDSmwxRgd89k
dx+3FIlRkk6Q1JuhSz7BbeNJguXks5lrYs0sKGGHtwsYq8UIbdZx7wUu+ViEV5VVVEis/4TeB1tQ
obTkE9of9o1+RjjzTGS3eqhs3/0LRWACfi4796tMkZOc8WDQELsNWh8CwJbg4BNxVN+7eEkK7u9M
FHe2wL13Z7LO29CoQBFwViks5/vSU+sFEvsMt7Ca4SiKKmzdfTbbmGBaU/Ry7/R6hJeJvHA466mZ
oZ2B2LBPdohAkJ+qItBogE+yT/Eaix2WDzU+mo6OZ6c6/KtXTe/l53qkSbhedKqBhncMAHYr/Y93
SK0xp1Wo9XKho5AohIl39a07I/FmBGcR0/MccJ260ztT0VTcVy1rhH94bTBvH8aghUB6nFBYZ8kt
uz+CpU/sGdx+OOQBRlPaD2fycj7nInm2ZuFlEJrCeOxu6tFzXznEg+DgpWneR0tQJp89Nor+77pg
upYHRrmDHfkGQzch3tKtvnRa+tfjgKcAzwlKgopgKITH+2KRo75Fh7f0x9EsDXpCFDHWvPeoxGKe
dsfCGqljJndPrHixSXgAdPWuWEonBNwQON27D/y1OWHNbZu7BbuohZcyBgIdweWq0wfSwDKHwffK
zAbRzYKimL0pqAdM56TkgCLzy6iw5GquDQdjdl45oJF5ESWYYExGY3RBPjLQS8pg2sIH/JBDAx9c
Ga2emF/TNewkFuC+6o6oiuzqYCNIfPISnGf7oCJTiGmKVb7mpAY4t3HrU7wyj0BtymC/k68M5cbf
kBeYWll5EzGBs8+1jCHIFywDCbONeGq24z9odHXyW28Kzq3NZJmlFlybM7sdJ/lL5BdaSBiG0j82
bYr6O8D1m55J1Vlc9uayE/W1l47D+JcL3sluIUXweeW4+DayTiOfna1ef0IIkcTPoKe2heKySogF
5cJjfdxs5OnRrPC/uOMS5Zyll6C5pIod34MlXbJTkiBc3ul+xmlGQ46OnVZeMFdJbZoXn5IRXI1f
qirKFTVvVCNQsp88enpWCxXx6vl9qnCtcgPAlSpWcM8URaAgIToo5SloRe3yQNXjkBWgQEXdQnz0
fnuoHcsNUwzVv0y2IAiOkbhGPxRYwaUqICc9mozS96PFRuGf3YTZEAqq2uBHT9dptySeNb6nqaea
q8agp40YrLaCiZHuwnu3mXtxYE4puBuIrGz+OTYbwSPqNQ/waVqnTEBd4J7PiN6n8jKlhokZ45gQ
5VOCslM+uuhPP0dMYu5tR5LxcLRjCgzACg4eoKXg6zpOpLlvCIluNjrC8ZeSqt11aE5+GJBgBic5
QN6gBZxtAPLEG6BKteI2fWkrtXxRVyzTow4JdSa2yNjeCQGcg4/IaqWqdgjQ6/Y2oW3Or0lwCPK7
tmH3sw+hGrKxxgBSM9tBX+7i4sQbCJTfcUGuMv9WwJmQY7U6JD4AC1t/0yB8GbrHufLi/GUspgzR
P18Lh9aSs4vnmglj6yHz7aDrXug0DHGkiZ1ULKCsdSCcQst48N9bXCszZIsRIzv/Rbnh+6DCpf+b
h7TRZ9xRo3dmUGdn71x5tvXAwNzETzLJdX+mjCFt0MyBi5HctblSKq+X9cOMNDs9bCsf+yw8jHAH
P0O4RU/NNptVkyCXJJZ40OPKozilzOmJngV/YXVojuSR0bShwnYIOFJXbYIL5+B7WV/9QCkAdjGn
QfahpUkundVazEh823EI+IinV8dn0IFmTpv5Yk85RjGZGP8nzvu1jzrm0iQSFRaXaBBOzp2P7TAm
oJ1ndb/dYP42dPXfQwfeEPNu4FHs/xpYNaiEIHLWvd2d10mMG8JK47ISIWpPNjZL0UIaUPBJu1qt
V3GAv4mR1wxIUk9KaKiBhoyenrFQEhUD+pSuVPMfq87KxyUN0xQ3Veoh2ESJDc4ZUN773HI/4pPs
kleRAoJhOG+sWwvnA/alnhcqQo9HNY9mTU5bLG/2htx6+JeZFjGShQKfhXKbefwRsBnM060MjjkF
4F/c2PiSPcTEMStkDIB7Lx7xR6L+Rplcm1W9F36RN3uN2v4DWT+7vcyfDdmzmA8/kdQ4hAiRr3Lx
PSLtDhNz8bdh3VY8vVMtdx0P6S2gQ+aaZdGo8R3WaPm1rk6/cdZMbEVpMLqP8IPMk3Hi4ZMcy/qf
08viOyaD9spxzAjZsUWXv5u5zPG+oSz6YjaK8KpbdNceOuAM1iGsyvwjHGu4eDby588M89qzhTQ+
Rd2M+mRv8DHeVSkhWruwa5BfQXbrfvqCamWHzbd5xVDhvIbCdf4VWfZ/gtM4BtGqqg5x9uhrAQ7T
LogLRHzM8i6p7T2PGufijPK02LNErq4VwkxwSEQf6x0CRkDLBoZpzaGnMTUuUpNohGeSPUYec66R
lMLeqFI+ziFH5py3a77gotAp2rWd6gUdAd2eVWLzk82/Tra9H5Gw2f1SZzXZwTF1kFHA1KA889oJ
rgc0hwJ7lWQRrpqW31UTeJPRVgRheeW75YDbiPNqJEAK3aoSSFSQK+bxdOIwqH7NpOW3ZThvN0p4
ZV2Nra9/AjZ8IRK+qiYNNmQef0gscFiHcZX6bnBt9cydk/hn0vnIdFiQzULIqPmcdiPnKt2blQXd
pWMCCvNvSsrnTvcEVTrc16T8NuxsDzYbl3+yH60XgyD4vOrWuQe0vCF3YDX1rMyKFL0JV3tkwtyp
Tlmc4Exb0lJdd+UavtagMcZoBO6AuLFpcI1kDkUKIhA8vyELwQcLzYy+mEo5T9M0pI86trkLE0mo
FiSCZL6z+6mG1oGS3N2lEMuucfqt32KiOo9Sl/zrnT/ThbNgtbHZymme34xYgGfSjLL2ZGXdIc52
a0bCaVhdPLROUzR23vDIVk2/5MnS3OY1kVk7JDMMzrw+6B9LUJCMaZJg/mcXOdIRFmH+yS2GsjkO
gszyo2WRSh8hOyfUUul5/YOnSj+rbkqoR2yBncRRePyO1E2knPPeN1MkLMqpQ+1lq4lMpmBeoaUT
O2Z8xYNqkpx2aCVMFWi+l+0xNuZPIY1tQNUYV1+hkIjCxzgBQMejQHBWS0/2FMIA4uew8fEcWCLo
63CzKURrUlmM2ta2eO3CBZ1KZRnvJmnt2jmGlE56F/Q5J2jSMUkiS4iDdReCLPvo5jnAkuzzAFA2
xDwb3GgIhDgcILaPbWY/EJDIQQWmy/5CSIm6NF2Nf+qXofzwRqf8AOdSfw6Di7CSD0LesHDIX+La
hxA91IzrL1OVV6dyhgG4n9lrfyLDoUWKA42U36yIoCgecurewGngcTqozdMz7AeW4z2m1+kia/pn
FSP4Bvq0sOfqeBuBNrUt9cDEtJ5uPhAwjmkeCZks1uCHgPfOADfzuo+KdvPZ9S2SmDGAKOxA2n1c
cAvNBwsn1p8yTad7o7DuUV87HlXbVMl1E2IxBgM0V75aAqXXDkOpQBOZJKHZM+7p84NABISQs2cQ
vOvHcIOys21hnNME9pviBWah7tfFsvOHlCB6UyzIXQTTvnPQgz0+lAVygAPqCVDQJB4X7x6RYGK3
FobA86LrFcS5KSU0QvcxjZiWRciHkdjDA8KYdt5Dxc+Tz7xP3X8ZUid/h4arZ75eDpgwqrT5ygA4
XIvMbJEAxoZZTNuRKOJWlvodGrC93Lux6jggBDbSzjbucOkSPsQIlEcFwMjR8D5zOpfmXHf5JryE
TAENSnciOVgAmadrAJYsE2WHwpNphe3d+Wsf/hvCun/2tp8aiZ2x4Q53CRTvpbJRv2PXw4MxeZvk
teggFYZ5q5+LuQq+w643XKMcgrhXIYQcFuFIWEvMQm/kKIFv0qEB8FGg1AiQhMCI4pmtHIsax6lm
AhHAyvEmYi6ErqPLEzHGzRZMwot2HtmugVwylO+HjJiSZgdbgRgvumMMuDbNEOlvTu9k+BVFclVz
EDE1JkLmnzVx6UUW0Bf2HT5kIHww9SJROeWkzjkFANGdCHsMSPB029cB2CAcMlbnNyyF2WMJMdHd
CdvU7yWRuTnQ/SZ+Q6mP2zNOjHtqBzaXfDvYzG3SCrckzVlttuua7s1pq8+urOr0mhJC3qtg1cjC
2zz9xpncvFaqYgDdxjKprhLAG4zmLcGMIGOX1B+7STXPMcE5FNBF4t1KbE5QeWbffCbJwD3NlkN2
+9R2kuAw+aTb74RTtQh7mFnvDasutZtyLJIo9fvu3qX1xbLvWfqbV52YDN+Pm38zth9SZtFYoFSV
Y/6lQozV7kgveaxFCh4Ka97wGJJCxLAxb+oLCvZ2YgIVEEa2lZ2MO4LZeS9hz7MRYVm8WZxJp4Fi
qepLmaTbAqAvEAyOeIeJMWABy32kU+S2rjvzmPKF1nczHO6fBHwRGTirznSUDkXy1qMnnXlz6+FO
NdVsscbgbd05xYh9pXS7geCDMP7lCWegA4C4Zryei2eOxuo5Weuu3ntDv/yx8V48snIYvIgBu4YA
DibrLl6HTbtAkt17ECzmQn6tFBEvgdgwVTFMDTuZigReybx+2Gidb7ED4qwQI3wNPj7B4C3wphah
PhHUBthoCvqRD4N+f5ltkF6CzSplS2F5zb4MLffW5mkkwiWr1DWZ4HiV+DqdZu92LrvDZXYpxwZi
J0Vkmc5hiU19ghfIXkNz6ArL7w6otPn0gXsGb6XMmNqmqHuYfOjWPffW9qu1la3ffUfRwFXzxCRj
QPH8uFSbV4ryVu1rqPv5NurBF6spajEOlZLGbMQ1cO6w3ZDjkk3TK1GH9TOt9/Q9p3mBr6gnPcdi
2NBGNVNLLhOCxkWUrJV9AuFFxlfvJG5LrVQXb2jWu7ceIF/O9bhZGTJrYWUdwvgG05AT8+VOWfCP
U0UFe8wnOdbhcjBfKbCs97VlAbvzXea4B0LkMv+sFc6yU0LVet+rkeYLeXiO+MuU2ZsrsS9A6CSu
/irtrfoJYWGKWAffPEatuJ4/05ZqK0prZpV7EI72haOLlr5HhVLuLfQC5oyXILnDzcVey2X2Aawx
494hr6zy8gizoR9izc+SIXLZdcNOTxrzXZXsfI5Yo/qDTaIAe0KN2oaBZ9dZe9b4U/rEhDmh4Gob
az9jhRR3w5yzEQ/rEqHZoljUXgZyR18w9PZnOIKCBeGK3pGFLUtWdthOPh7ycY0hMvBIuHsAPe7n
aA3gJDtyKYdLqvC4H7fHxePj5S06sM4GxUELCsQS4WBHVJcV+Ppo4XumhSIkfAExSBb53GgKrFJJ
kBFKknmASok0WHarvYCMGDbmpGyjx4jyk7sDn7J+CogwS47a9uc/fTZvIJjOwTHM0lUiYUDvQZrX
MDZfTFslNAMHH8rOQm/8msO5AR5jk6y30zXqy70sChA9QmSoQzpA29Drssb+GlrY0xEmfed+BUOE
TsYzREpNiLaIZx3kf6SdV4/cTJam/0qjr4dYBsmgWezsRdpykspIlZRuCLmP3nv++n2o2cFWUkQm
pO2LaWCqoZMRDHPinNdweNvOrDZbB3E/3YohCutDlprJyR7HQG4KxLdAYJAwJDdNXTh4S0Pl845Y
ePEQoX6IgmnF4+afqI0gQWoNcK7bVLFqRAzJZag+Gr3h3fgUS2C8D7hiI0OUvJvGzlAgvfld9tG0
cEXZwZvwnPcR5/OXNugDukV5aYtdmXk9D1hcfr9RGkCCpB3qgrIS3Tz9CcmYotpBuIwew7jSe3AN
/HGnYjvFvoBLghO3TZaz06USuJORAvv2Q91/TLpMb/aYPhnHzlKxWhpk3L4j4RvCo8ajMtwYXEQq
u79FZKdWYvEd3afoq2iRgNlWhZJVH5Fvt59StaW32E9apR5lCzQU4HLF844uQoisN8JUVHm0MvoK
7zT7Cbtc5NtE9SBtYEgppr1imIECpQt6B8d6qFBV4aWCAB/ZXYAXZrfjwqxIZRD8crvYRr+vahvz
q2FOdgU5RhcgMf1g9qw22+7Ga6UBEhJnu+xgk/L+1ClB+rsIIDkZJryWR/hCXLgyp3EHC6v5aVOk
qShKaBYaS9DivGOnQrtHrUKmr0CGaN4VdWPsKakACaGmx1MuQYDhIxW34qGkLAfJKqmy/mOKzqG1
AZFDvwVwDl7L4Jg1CpORFc0q/hiS+qkMb2pVpharOB3Rwqfg2v6YgFZF+7oCZLETiTW6Maf7j4zj
6GVEmTbcZtKc9jaPTmTzc1++6m2U3as1Bic7I9fpo+sy/5JaOjgapKWKR/TOgg+TbhswDdpk/Ic6
7fBThc/ymVSyuLOpuEa7AuU/xKyMJt0niJC+BnzgZ9pUQIXiluJ+GOTo2ZdOZgAqT+dam1O09UAb
J8WNCjZP/J4dhtQRyW7XFyjBY/jc/iD7oorKpiyi5AnUTGACUrXzTqMYwfG8E8HYcoiomuycFwcy
WnZogs60NpoY+xi+TaVaXrdJbTrR7XYSw9g8hLGW02EGaVV/wR6AabJiusyUuOtQ1W995Ptbmjf5
WAI9orBMpz2bNGpeW6Gk9IBD1ufsrtHo4bHBRXCg2z2q7JRS+E5scOsBhr3t6xZuII0/VEWa2NGH
Rw0bVcgUkhOsfPQ0S6N9g7iAiS1bZCat/6qZQk3tbcs3hwJaRhI/AKSzULd8ibCKRju/L6z2Hkc7
xzgY7RjJo4nPYfYdUqtmIRihFXWPNGORm3uUHdBOvNMdBFvJ/X3RokUfJMKExkvZc2jeBXZr1dmN
7WDFZN5D2KcFsQ8DO2RCBr1AiGdfx9AjjD0KhQPqKgF2dhuVCr86vxx440PqG0jVHGV6TJDvT49g
vmneoezJIZkaDRc+N1Rt3UXYCirbQWQ5ZhSgnbBhhWk1S4T16LdHeJJP6OjgF7wNAjjraC5oHD/Q
f4JT5CA8tokqgKlkFmEmINGaUueFTq63MzAyfS/B1uc0/gGLJDXn0wYCtvKlouT2j2kY1SvV3Kre
RmgNkFCl+Ldsm9CTJ9raGPu0uSYA4Ums0HdhDoNmp/p2om+7zqz+mTHDWAP0RjSroVQSIj5YdhzQ
Yx0lUnTJDd5jw/iPbcK0xh47HegJgesn84HTEO8hYqk3YAo1SRGiqN4VrSLHDSLgzjcr6ccDAvDU
53HaaMAetQ11NMvQgcX1bRN+HsDof/Hxzwv3Q6ZnVJ6QfsaIjM6YvOF30H23FUOdbmBMkeWjG0xS
Vgwlyu7+JFuD/6vY74wUVgy1Q2kBA5oaKIeDSba6RRjUq/YIIWEbn0vMRsIuc1xq6wBY4MKm5p1J
Ex9MZR2DgHSaVHlWTYMKjdSj8p9Ay/Rxm05Stvd2VGkv5Hxgt3yHxHgzqRiK7nsD1MtGSvSWDFXV
o1ssUSCUFBktlS3sR/BHoWbj7K4bilXeNfMS2UXwZpSj2g9TiLCUwDTE8yLL3+JrFqH5ISb7k8lr
lnYqSAoNS71OgwkG+BOLkTLGY70fQYgNNLLI4TTKPkUBA5zjAVs0HsAgvJEjyPATaYPKNm/qKmvu
Iq/2zV3YaX23taUnvuJk5fC/Rm5HbqIs976BJapPDrBQklRYFj8tXau+gnPsnS1PG1Z2oTVoyA/I
2W7CBk3THdw24+So1H8PGXXqJyBjVJgYW3zTArJ/Qnlp+CYzvXinmdjcHkK6ON4eBxvD2YO007kx
9VnxSK/oXO8MDebxVgJtphXhmVWyxWyDuhoSr466QYAL0QK780bapVH0I0syLFuzOlPeo/WUIAln
qdVdFmfILlumXR7TEF/HWwfO/b3aVLFrBRzIWIeiL7hD8AAQIvBmEEyiMQ1r401hegLlISD6odH1
LQjjESSghe0tfBSr3sjRD8MNpWHePr5Ht2bDdHDz11RFP5mB1n/WpiZ/9CQfigpjRhEiU5Czx1lM
R0V37NWvUSozGvVt+ByLucYapvrYob1us94MrOjg3w2UbXjtwSIgeYURYPl99FXN0XIVcdhBWlBQ
coD4NIUnZxSWuQtAEzqHghZ1sSEhoFeA1rKEpSe4rNE97wOUIvDdgvoLfw5DN6v/zuNvxDy5HJp7
viOv8kh44fzqoh63aTmK0LhEQsieRRWsz9IxZl7ylCJHw9srAxCHTcUHnlhDvoNQINsbapNVuW1N
IR/R8Rm+QmCsvka8WL7TzfVbHnzT4CaQi5/pgDYuat7Vy4B0ebGh8oK+jtBNRow2JBPxH1DfAMmT
6e9LZEuLm1K1ApQ1KgcxwUNb0Aq6CwH241plQiTQ9v/+1//43//r+/A//Z/5Y56MNNr/lbXpYx5m
Tf2f/zb+/S/6CvP/9/bHf/7b0qWqGtJwwFValDwBofL371+fw8znfyz+I1DDoK5qWs2FnjbvOhTy
Cy/oHi8HMc+DSB4IqmM4ttAM6eimaZ0HoWho0Sm1Yhcn1eqzkdv2e4v74jiFeo8MrcD16sqw5n/x
zbB+i2ifR5zsUNroU8RunavjI+cf1qFK6T9Vnm1s9XGCMoAUTXC8PM75X/0tqqljIaPT9hL6IirF
gs5u0U91HctqnhIZmS+6ninKHpOyEBLZCFDQTkz1SLYKefty8NVJtnQkojWLdWAsviRAFkoeIFjd
qK7Gh5nSZj+RyHkPSMh62W1RVT3sqcsxV6fZ1nhAIXlv6db8m96sHpFiOGw2auJi5gU7e6I984M2
bvi5m+DCjYHoD1kv8OG5HHZlnoVKSNOiCOdgE38etgPcVsgyjF2zHJ5Tj1p2Z8cgg8gxQQ0MvIJP
sZihT0B4E2d7Ofhix8xLi+C2jZ4T3EChi/PgozbS2szq2E20ktQ3h1RzB+o7aW8ux1mZW6EaJnQU
S2OgpnMex6x44BKGQSqY7ShKwE3CFUgpp++a1x6pyWOG98Pny1El/+piCQtgpqSHpmUYkD/Oo9p0
uAcvsyKXRT7rn8IDHfEwKCKgjnlTBO8uh1udTLYLS9aADmLNP+fNAoJXgVOQUnAyVD4dVxHJU6AH
9Ecuh1nZG0J1VBNwu83xI5cLRkz1gIhG4nr5AMUUY58KY3f6dRYXHJitMtC8w+WQa59PqCxPCAKg
fOX89zcjU2ZEbwXyyQ17Qwufezsmf1SINO79vjDyL3bpqx1SojzH7y6HXptU7J7YIBzqFmiN89B+
jSQ+Ct2MthjpCkTo/5Zo7vrdX6zQt3EWK9Tu4skWoYSUAsgPTnnpvwCzK/cYscFuCEKEfnM//PYX
g6O8pploPWvcWeeDE4U9UZ/WE9dy8qb7EMel1j2ZwKd2fxNHd0xQsjbzuJhESH9WOsA1dgcefCiQ
1+rkP+cVmMsrC2X1a5mChoqto822HBB4AIBMbZa6gJ7lMcZlxd+jrIoP5OUBrS5IR1NpvqrCsrXF
10oS6VHgCzLXTCz/EylLIPa6qjtI/0W1xZtS6rUAuReRH1+OvLb74O/8d2RdPf9knGFwQMDhuaiY
qx+ElSDyyNEj4LmgUPytbqisXY64NlZN1dALAjGvsQ3OI6KhFWFmWWdu1AIk9khy3jXVkD6pKCyj
IJnTQKVIFV+JunZ2aixJAAemCQF5ETUsjano6yxz8XZxQPmrU/EN2cPCtTCQ+H55hGtz+jbWYnnS
Ts4HeHV8zVBvXh2lmXW8SiySBzjLTx0U9+f/v4CL5eMA31f1Lsrc1E4qBqeYYbaHzlS8iFozPpcZ
JNq/WDecXqghUyLhKbuYzwAzS63Ac8/N+8Q40q2TzTs7wmFvOyW2RLDNiszy/vIw13YjvXeDa1cT
0ljuEuDoMG6rNnHpP9fltvJwud0P9MuvTOfqCv1/cZZ7QmZRKSI7SRBIDb7S/B2hVgT6U2jH0v6I
F20f3uIlbF1L2FaX6Juwi9OzQV4k6Kw6cTvksQT1mtQDC1XSZjwG3mCEV862tXBcf7btWELjUy4W
TdCg4jGFYQpgUPUOMdysWzJDH6XrNPx4+cOtTagu2O3StE0VJ5LzLc91WPgwa0l/NWP4PvMd7jId
tMMmsf0j7+MbFMHbKx9xbRNyvEhV8h8NPMZ5TDOlZSADLsCe/pO1RW+puIVZZd1jGuZTsszK6uHy
KMV8Vi7zMzRrdQvcjOZotnYeckQhsTEVg2vJboKvFlCHqutulS4HCAJ6ay5IwZWlAjXQp1TsojnI
fnb4vPwzVr+rCVAMmU7HsuX89zfJzeQ0lUx1O3IVHyWODYod7T2CPrC/eXFQ5b0cbfXT2iTDUtBE
5NueR5ORgjPiGESuBxz6Fh5yAaAfXvOzmVJzLJLSPg0AYK6csGsngY6I6Zy/GTqc7vOoBiptc/13
zoQDFQLD2NW7mtrlsLs8urW5JJEhA7ZhYUmxWLgJxHKgLV3sGrgS3beDV7SHIZ5KgaVt6V053taD
SXajrWlzOnw+qC7v8d1wxshFQNX4ih61cqfmvok6rNruL49rbXMYuqlSWaDn4BiLUI0+gutSdL6a
UG3M7Gk1bYegHB8xHgHCDymxvPLF1tYJBTRDIqxgq7q62I5lmqupBSPYbZsK1eggH/pvY21S2Gl1
6no4CVZDdaQCJK5lwmvTynaAzG/w9FbVRYZj117JhShI9ukRYDgaFmI/ZVLvdzYCE1fSbrEaTWpU
RXCbZoUuxsmN6GUjaDMXSG21LSjLf9SEhayIVepHBQLXjkOghWRujv2L0bYmwpOBaT/WEBPv6VRK
RJbweqOZRnX5NVZK8/bypxfzL1ieUuSZc9mHkhIp9PkywwI2T3BeTVwo+4DDEYy4SZVq+hmDvgEz
J2KAwlJ/6hyMMxEcFQ1eKbz7tEOALcfl37K2jXk+Oxaby6Qit/g0Td+rAin1yE1y/CTRMFTRQsl7
tQ7+4q57G2j5VSJtqOMi5ymbqvWXqUAYZqd1QojbNgftfmV3zafPcobx47QtYBKahMl/PsNqLcGF
2iVVCDpR+RZwrgLcqTItGk1IzFEOxF8UYHj4Hu2jent5TufPtwyOYtF85c3PW23eiG+O/2aogUND
kzzhjK5AjmocG8JIon2vI8jxjxhOGMoLur5jdLQLPzBeYaOV2qfLP2JlF5DisweoP8HKEYsZaIs+
qGp+20lqCGMhdpu05o3RyOy1yKE1XBnyynxzBQAp4LajNLJ8UycdshKU0Rw4QG31gtYmim+iRNjk
IGEahDsrqxHWyfy+elAqQIJ/cQdqFnkGyQZ9Ycry51OuDRAX49JwTgJ0vz3XyTleaRuUztMoMNDx
DNDTzxLLwezK/bR23CCCoxmmBXaI1tpiM8+YtDKi33IyO5PuXtdqgmPGn5zHIgXcfKBS7WfPsJaA
OtpOr5zIoKFqqLj47RXPQStcb7p+ePARCsL2pBhb/d04wKFwLy+I9R9qzycwe50Tb7EsdRqUcFs1
7+Qg9JQfqdJhlK3KbnxERkRFVWWkFSc6m76d3QxTe+sB8euPQRgO9OuLTnpHv+TKwlHbia0jq8E+
ikSNruRwawuXipDDDayxg+ViPisIkb1XqPapV2CLGnDBHkL8ML6j29JOf546aaTDfJFf5/CyvhYj
xOmr2Hqf9A7lZZpvE53KouzFvdJlfomgad0HxrZohRN+uPw5Vg6JeXdKdqZu8BheDBPniEEjC3FO
4OhRc2gbzC/6RPDqNzKQNx/qSub/oDKQfKkLkTwPyJ1HN5d/wkpCQIFIMteQehBSWBzJCS1QiOme
cwJTR2cYqRo4zUVufGq9CTqO1kX2F+TCY3l7Oe5K6kNmjJKW1HU2zTJhxca7hVoovBOcnB6EC/du
NivXIbntT3F4RKM4zK6Mde2AQuBYCK4Dm+7DIt2ajBiRmcLzTjFqzuFd0dHZi3B5cbAfhIYLm7Kt
6GrB3Ub4Leg+Xx7x2prG249GgEOlWshFdCTZMgE3TTlFqaKNO5h9SY83kF3q0U1nNNW4vxxPzP/g
4gpCPYhZNnWTA9Fe7PW+Y/Xg/O5RLq5BDMOftm4nL87Fqx8N6nNX5uNL1IyzS0BYguUbtOjGVjJU
F1OcjZmaLFf3iu2pVwraa6kPWQ9lZlXo+u8XM7YpOGAVunKSaH28+tXUvYuZGxq6qEZGu67uUpQB
GxMdxCyB3Eqz3XlMAmSjjmEyT9fliVpZirQrVHrXVKGp0CzuDc+iVIXZiXJKPNoGPAxlZPyckhCE
HpWpakfyPmhXlv/KUuQlLnSkbWhDQUs9v6tSy1Sxg/SdU1ta+l2Ohz0+uzhu2zvHLGPAcT1ysUcK
IL4H3DRMvNfLY15J+RgutVSq36owjHmxvklPRIKNHjAQ66T0cYo1qlPAdR47UFqX46zNLZ0LiUIW
3XhdWxwvArxgiaGYc0rCFLRWNgr1wQo67EBqFFlxHMi77ulyyJUTTedMoYJDXOrfi6ENonPyACOF
Ewiu+j7q9T44NqEWA8LD/XALZIvGdu73nDqXA6+O9Vf/BEUBTpf5m7+ZU9kCnHH63jnVaFvfpYVX
AsbSEEq2VMv61AkfyYO/iEj5neNMF8K0F6uoo2k+oqXhnZBcdu4U/Bk/Q9+FuUPhFglkHFjF4XLE
lUOMm4pn+Nz74tJYfM+qzYEKe41zijlMDz5a1/exFn6Mq6H9dDnS2golk+TkYktq8lcm82Y2QQWU
DRmcfRorI9zBgMLOROnHSfuLrwY9FmSxSrfyt1MS9VBq7alin4yybo4GCHM0n1szetYV5GEPWa6I
L5dHtjaHbAigGL8as8sr1xxEG8JZYJ3MgnxwjOgjbnEhRfGk7HC3+vN6hi6FwzRSY5yrUefLcgiC
MMLpmwIQUDognPkEfinoEVZRbUgwl8e29tW40U1QIGSZJBTnwSJUopHfDp2TzWLcSxo1M+QJDcy/
+Gpv42jncfSuHPSkm5wTKlL9c+Lgv3fIdXgvSAPNug221qQ/Lg9t5bPNHRfbkcyjIGc7DylGu8Pt
RLdPiqZ9NbzYOU36dKri0ny6HGitgEkk2+Ilys2NMP95pDQbkA9BHfzk2Phapk2lvsN0yrc2Uqmy
I6IseM9KB4JvroT2Sfag+bW6SH5e/hkrx5lBRYBsRZKEWsuCTcNTDoupgXXToIKvR6b41GMtuSVe
+l5gxnpl2Cvzy0OZYinVGhUW4eIwy/FoDVvPUU4I+ZOAT7b/FHuBQEZHgxN0eWwry3TOO6WkYopJ
oLqI5cSll2aa4Z2UKUPAHdexEfvecK6aXg60MokSbzxBsY2Ek1rE+adEOxDPs0goJ8OuwfwiZA+S
tEqlUt/g8ZfVn0QE6PvKs2IlueDImLe7DmKA9t55UChGnl81k09TCF+slyDz7b3QBixSZI9Q/g63
FC14VwR+iFn2UF5bOGv5HfEtkB80hgEgL9Yv9p9mVQ6e70KzEd1BYyE5MBK62QEBhOGTkL52S1ki
BAGa4UEUD0n2GfI1atbQ0XGW+PNvwE+heeyQKKrGYuOaIES0zFJ8F7ILREWBbC2N1QzVixjEfiQn
8fFyQG3tq3MrkzhSAoI8Mf/9zd0F6K5AxcriA9gKAsTURaSb8ggqb8ZeBBZah/hb+o8AR3WMzYsi
MtwugVKHWxvGTgcVyc/oxsfCBSUEexLhe4RV0b7t6YhVB8c0EI0SqeFjKDBx+/engRv0XWTXivhg
1zPJi5tFjQGMJj1gWK8wrH0BrMN/QIisqb5dHu3acWWSPkuTbAtEl7k4i0clR6S2jXy3r8iTA5wO
n03fNKK9gWWUsTdjhLIgCXjuqNsHPwDEeJA5SJk/T6lByegqFQyUPsgYzifdR/6r7o1WOeHV7lkx
eNTSGT6kYsw+Dl1mPaXCSm+HxLQeOnyi9pcnYe3w4pmFziO6hiz8xZIva7D2ocMcoIJfv3oh4kU4
2mX1JqbieiXW/G8t3nWgqixSTItKG4+o84EigoGKgRy9EyIaPFVRmvAqpDhQbkJ/un9nNT40fwk9
ukYbvVf7DWr4RnRlU61k2XSbOT05RTVaA4uasa7VbTU28+MSkTZsbXH68l+8LFCfuVCSftdCyn83
NnJI//nzmSa3mJtBTABlzfPR+1YKN8lqvJOHyt3erOEP43ULE08N5HS8HOsXtPO3qXbARdFEAHW9
LNCUpQRcDWfolKihC/w4/OChO3MbFqn3oCpASBEeioZHkWOIdbDtRkNrTUIMw6sR9DZc0WoorpTG
1p710qZiQxuMhvFvQK0MF1mBYRl1BNMOH1pc6h61wjGP9igwaPSU7MXCpwJnEROFm1Tqr2aCX2td
KRNHARpjm3Dwc+fKPbe2HPgoJlUMeq4ktudfpXUoYLSd7Z0KLUUn3AT2rd7keNqrG9wlCrFR0YNE
W4iT4PInWg/sSJoE5NTGElDiW04pCtyoT2FiQ2K06qH9oAazVZ1PS2E7KSDA9thy43F9OfDaGW+D
ypOSpit4lvmHvT3jg1766CQ6Jz1G4dJGnmmjtiyQLBK3qMz3Vz77ajiUV8kLZxmj5XNInXLI3k3A
sneq9JM5UJDdFJGibQcLJZc7buKwe395hGvnDAcpmTyNZcBkiy2O2kRfOFHLN+3wtd6EnultVBQy
4vcF7UF4haWRQomL2+RTZdTZwQga++XyT1g7Vhkt8sHkToIteD7JObS0uhpM5xTifHHTkbQ1SLpa
P9oo6PLd5VhrWdN8bZCwUK+QyzJQGFPZNweGK9GHuYHMCDuJS3n4kapAawSm4MqTOTVIc9sFyNMr
R83KSClMgv+gOmlyiSw2UC0AK1SIop+amZg2aIVVHmXffO2UsgyvjHQ1FkUHB4AgtVB1MatpPCHN
hWuBO6VVeBujxYPiJU6fBymNvrxyMqws3LnbQAZCB46q6/z3N/uk7dQBV50wdLvSjp5mONpm9NLk
XQcvD1+x/FpPfWXV/mqqgryA2/Mb+gM2XgQbtAzdVo91aNZROCCIXTVV8mD64y81v9H8pqaTcQcH
IQjuB7XFT/fyWlqb4bkoM9cukKj/DRmJmXmMBQgYAmVuswOEyz/2gD9do1b1KyfDr77W4pIy3wZb
LJ2mg5jUDlroournfA/BJ6vHNBLtsRpR7SflRnxiw1WOfonkLf7S5B3C9ZsBahk8D1hBVKF1aX61
lXzSthCEx+rKGlidDj4G1wMADsfUz9eAHhtA/AN+IfoQAzJPVWAbx1RvkC2nGI6K0+XZX11y4N5V
Ti7akfoiHPZ8EtCdQ7gKYvYh0XC/OgxIYqNaCegneDDM9tvlkOsfwTHRBrdopJD6nw/RCwLfB5Hi
u5nmgLLawFUzn/HkGVE1QB47v+lUZIRuG2SOHrLUMXHmcaz4vwRphluVnIHyVhkDTMI2q/hht0Yv
rmCe174CNZn5wqJ4R8Hw/CdmjB/nV3DrAbIPEZJgBmYSmB7cKBXiQFe+wWqwuQ8MynNGJS3mA8lp
K61NJXQF9qD+h3pSmuYw4bbaHCck5f65PP3zibXcAnMjQZ8zUeBmi8u47ORo4XMQuWmZBclO1mAX
n1Grm64d02sZIQ1J8nzekgIMzSISCHU5YBeI0mipoAEaU/L+imQE7DUN3+VyC/oJzQkNAC1F52i4
9fSo2INtzfGDlOUNevbd4fLY11a7BIDNjUXViGf3+WdNmqIN9F6NXPtLFFbdncyU8r3wgtBDiMWo
r53nq8896qTy/8aTizJ3bdS+jkpG6BpGJLpb7L7a9NDqA5xz1QzuS6ot3iP2Gv7WNBvsiXiBwINP
gzIP/uKUNcGhUu4H9cb3Px/5fJeQuSCQpmVpOW5w0Y12U9bpPySN1O2fzzIlW8OkhKqSgy3W89T0
zgRNNYLGI3EfqAcrxaayBeKHGE6JXwIpkXolJ1jJSCikcovoFI/mo+V8fAMeYJrI09BNeVtm7xxv
iJujQHLxHTqtfnwIy94fj22B6CZuLUOG9v1fDNoEsgVWlKblEhgEXaTVxphDbTJBTWAWo8BOVQN+
6z7s/NnulTaMdyXo2skBPlXYFECpfurz398kDIpitp7Kdnb1XOle+2LEFDpxuJjSLnUvj28tFLUX
EjtJzieWTeiKNBoYYR24AQJk0Z2J7t8ezwr9kGZ5q95cDrZWFgMVw4MB+hnP918b683A+qFo4V5R
C0w1qh9UcHIuh0xXp7ugSVBvoBVBzw8ZIkU90jTD9QHubwEqUMJajmpGcSVzWDs5WNE6JGQQeZiX
nM90qLeZlXujj8CgYt35E3lRWxpWuC9GxEZ2dGDSx8tzMK/Y5TlNgYT9Q65L6MWTomgqhNSryndT
La4kWs89uugj0nr5Q6FIf1sqdpfs0H7oyytnxXpk2oL/FflXye7N5KterOJMarOUbbvV9/R0ZfcM
cdoBwD4o1rvUSdEncUiBsv1fjNm2JIk26CgwLeezbGAzo3Cd+O4IjekJvKF3Z9fofX7t+NOmA/Fj
31mTWv7887C/EJ5zSqJZ1uLjCnCLlCCbAGyuaA4d8mObkIP7JkB147Ur+qFByCGKp78YrU1zkA0F
J09bvqJQ15Xt4FNszfEaePGwzHmpsfS7K1U02A5xiuHSxk8UDPouD3etLMJpwb0+H9IAnOa9/uYD
o54kuW9D5dSqoh/vbaTObxGVQErHVxsLe0jI94kdVtY9AFs8ky1rp5Qshq2o2glBArXQPjUAq/2/
yLro4dAEZ91rVEjPf5eOatKMDPPdZsBxZ8PFCk88873I7SqMEa4cnmtbmpKcboHkmc+ZRTQT0RjW
seG7ftLjE5x31tDtygr2kNWJdpcg8fQ3H9xgZfNCh/ZtzqnZm3mnwARvSU1Cd7bdeR4mHG/tsBj+
0dK4QziYF/xOVa72GVfHaVAFBVw5n+CL1Y2SQ4hOdhC40RROLr2cVn3snVKfnj0gTdXOQMb2Wrd9
XkHLw4uMltoLRQKuw8XcInGEaLHsQhdRk/pzFdWzwuVkF1tLT+32yodcO694LRPKINvkvjif1lxL
s7CCOgiFNqhRE8Gy5QmbCbwl8kGvkkNixQiOVGGOeNblnbQ2tTMUmKoL5QHKjOeR9SlqeKRx/wYI
DH3t4sB+QBGrQ8BdC76UIw2EK6nV2rxSYOVSnDGqfM7zgJ6SaMg36IELBBbctYbfjXoX17Jo9gjV
ROEV+NFKVkUzE81+HoZU7JfdKTTLilkSiOcyT/P6ocYZq+A48EcE1tKpHt+3bYwpiZXM6kohDqzF
4fIEr4zXAm44EwxpSdEOPx+vjkB0PuHW5aJ5pu0KreC90Ej7xwjC8eVyqJVvyXuIJTSjumHDLO4e
bJJQWzLSyB2MDFPaaTJEcadQ/8HN0B6AfvZONv7FVUs1wXRmEiWl4OXeNFvMS7LaCHkidWLnOFXg
IMoorH9QmJP36FYmR0+Acb2yjOaDZrE9ef7wNqM/T+64JKNYCP10Cm6vJ0C1mJ8BBa66J9w5+vjK
ib6yNWEVmMA3TN5AEEXPv99oeprpVwM4ZwNP+W2SWHhdxJRuvZ2NtnbyhHGTWW/p1YPu//Pvyb6c
qU2UGYS9OGyNQMNUZkyAV/h9/oDsmHHooqLBTMDQdo1Qxiun0NqcAh2ZWTc8MNk050OFp1UmWHMB
MuiQFb4VMgYgaxVJfwWjslY+QSABcAVtHZ2n7OIph9pYpjio753AIva3EZLsCPYp/e1ojcoWyZ/4
o5YiwHT0qxzR5F75QXkHeRvfbEwU+qSJjthkNSW2sXp3ZV2tnRfwHHUwEKTYvxX6y3RC076t7RNI
IUe9K/Ek9W80q+nbjxFuEMqmVIz2GRCFXh4NOkH+7Z9/c/IGKnAQrfjvxTe3uk4i9AdSFmMZ/GaC
etyNwPUO42DKLcYuf0EMtoD+gIjk5NDsJZa9SkWgY2nmnWrY5d/UQtdypHZN7B92YTEpIdKcVIzv
hwkb7qfLQ11bbuAVuNbnmwfI4Ply85CophuQKifPAo211ZWy7ZDYt+rvfxGHOw7i2owAWUJxPWyS
UrRH6d1M4XATF5WVbA2KctfQH2snPb1VRBuoTVliWRTM0RBGYwMoIoqHzRYBrvReV9F/hBAYfro8
pPVQFB9JNHliLvtDWdooaD0TSlfi+KZL1W+xV/Wfipq79C8igWkAAkVCS+nl/CNpKGRh7ht6pzQM
ml2c5VjiFp36wBr2rlzVa4Oiykb1Yf5UvwkZlLHsppQW70mE6JGPaZ3iJh/ikrvxC6e/cleuHetk
ISBVeZtCj51/zJtEFknsWscjQDmZgY+rVaj22MxbRTdh5ond+q1Di2+6c/Qpv/Lp5rNteXE583nu
qKTPxrLKoifUYCVgYJfHSfWV/VG8JJb6rWg150FEgYcovDnr8YdF+dDETXUlHVkZt62SjyD6QS3g
tx634sGHbfyOB0rqZC9KnQ7jduyc4l6TXfLFLJ3wpXIQnLxyrK6kJjzXuFjmjjFX6aIUECOIOPp2
HLiJZWef0xYPHbuvpbcxldh4JmuIrhwuqwFZsvMRzpt4uW4b5NG7QkbktdjzvCK77T0Otf8i0jYW
XCSJf2WAvx9mYKAoTM4odyIuId7lLOWbI8V1GinjPKPzyH1FEqZ/vbwdf/t80Eb4cmAweDrSupyH
/WbZ6pGaZgomuW4NPuHFyYTdbLrBKoKNNeoNEne6HaLLKf9YK2MRd5EaoNIRDQL/Chd+N5eCZ8kn
hBPzY0pRB1unUEVbfvT+9C6cg1LBEcLhOAA9fz7YZGBhBlipuB1fc8fTz9jFFeK+uGhpz8hq5n96
1hGP5yWwJviy8xl+Hk/AgaQ6ijyFCYe9gyNR6OoGx9lC+RAC8kn+dCvO4ebSIMUxm5t3ka5j0JFr
Vh+XaLXbyNEEfb7DXSi7oVZWHfPCMLd4BltX9sXvC4jtz+ud8xm8J+ic8zGOQ16khhxydy6g3A6a
cx97IVrHZk+FOy0jZRMFfXUFovjbya4TlFe0ybOP01YuVm3v5VWAVmzuCoyjrF1Ajeo5GSN13JXN
1VfQajAAu3xKWB402M9HiJr8iNpHUrgl+c5rm+fFk1WAREFoXB3+NGOeB/Ym1iJb60K76rUxK9xk
xDpmj1o6wr8ADVFHvbzvfzvO5kAz5I5EjQlcviK1qYhoRfUopxSF/dTH6L9ieB1vPcvXkB212ysp
+toygYVuU9XjMQAA+nwSB26DCrhi5jY8jm4bFsctYvNjv8HTVN5bea08lWGzvzzI33JvBvk26GKZ
CBli3qlHuZtW+fTAylAwmQ0HnMJtLGZe2zLxvwVYc246LKKuHKxrqwbJIfCEAPt001o+09FrG9Br
yAESZDXYqcTudkOHZveOdvZwujzQ3y6LeaCk26j/zUoZS00xz04s0OtN7mIEUD7F2EOjv55nmb+7
HGd1QmHgw8S3YGAtN7um6JYy1W3mTiMtSSfFzsp3pp+V6n0bcksdUYWVAa20IkuuHN2/ZTm/Rvjf
kemhna+fcuo0H0u/zEXP3n4tbIpn5gTYVWv94iZpO+fjpBcDtnnYgHkzUFr5eHnoaxtGwHjiHcXq
Rcjx/AcYLYLvBQ6MLkCIe00rjPcadteYLGCc2A1a9uVyuJX9ArYG8UjOVJqGyzJT4XBos/dROsqN
ZlOoQ4o5p01RksMj/ogwqf3QYwNxuBx1ZZBw6ngBEBvq7LJsGKNmkjmtnblA9a37UM29I8S67A7C
IzaLMZIg5Z+mOUCWuIhBVoO0sLhDzqe1LPqqnjNHNyuaeD8ElVbeVKjtNn98FZ/HWZw/ORotA1Ky
mYvstYcVEBzzY9d2GtYhDcWPy9O4slh5bPPd+BigeZe5YpuGJARhnrq1Xvwf0s5rN25ka9tXRIA5
nJId1MqWZQWfEJI9Zk5FFtPVfw89wP+rKUENzcaePXMwA1dXsWrVqrXe0GjwuT150KRofy0o6qcm
S6ElY1TAY8wXi6/MXYptpbf//Ed8+C0tKFBkH9zO60KskI2WUPzlWyLlTmkpm/dRF7pnJCTognZg
5j8f74OAB/bM1UC/Mea7ZEdqCkzn3iif6gzzEaUjyvktndezefbK8sS2+XBy4HhRNFQhr60zOd1q
sHINo4pAlEgMr6r5jj66ehBtrF3juBmdOI4fTo4X1oJB44SsRYE0J8LfdmZyVdaLy1GaSuvXcojL
jZKMnnHiGH50+NGepDxI64e+8jL7N0m5XeuOyNukeuJ04Mab4vkyh476TXOlvOVSn7eh0Tp/vv79
UP0DAYOWB8WbVfYY2WqZ4QzPCTE198qrNSheaPX/LJ3ilGLIR18PPgW8eXpMKoHmeH5ahRT2MGEq
1HUoql8WRpoo5xUOYtMVOfIY/lSlQnfxxJ75cFVhrILpohjJ/49HxWyAcjXMnae0VtV70GOuse/U
MXvVGt29b8LsqlJjRKk/X9YPrkwN/V/i+N/ayrrc63QmMEmjLZ7UsE1+eDig+p3Ua3fjDomGC2pp
ebEfT65encWYZscn8rwPJw0TDImARdhpza6g11OFmoJoV56jvB6GGCH1XhO6vtIJbSvjGXntvEdP
+/NZf/SFLUgzfymRxJ5VWEe0oItx9CUYDKIAxeTOWDmV9VnaLJLuYGT+wzQXMgMQLsId79jjbwub
zSjxQ0SsT9PzZ4wymo2Am3w7q11/sDpQpEGmR/UJiPNH35Y9vCg/0KegK3M8qquooQE6FakwPURJ
e0IXiDQoetRUjBzHQSpbaZjdr6yLs++fr+9Hn5U02qVaZ/MPdbWXcaPBm7JFpKzpO+cKkXSs5LA9
KPy6rqeNLop641n1KW20D+41osuCB2BUmrba8XxFryLekUTMl2TvzDLs4W7AGXhTTrApN0lbY/2S
4cyMkZgXWnex6J3Xz+e97JujYteiLgssAHgmG5qO3/EvmLNeU8OGX1Dqs5ueJ30R39A/ccfd5+N8
EO8ZZ3mn0LXQ3oFt9DQ2ReMgNdRgiSIC3DukPIhZZBX+cDghnP2H4WAvUk5epA3WIDxqMDrleDt9
QvKCnVTB3dIv7dAMZ3hmVY6g39ejEvv2/w+4CvbzMNu8l1HvlkRaLIYcZfSl4rWPteARiHscDnNj
Ur5mzTCfAPF8EBoYGigNbdSFgrM6qo6o9Cxz0FUyIgyKfFtiaL/DJ0Q+NN7g/c7QtD+xaT44LIy4
AKlR0gMmvxoRlfKxMzFPfRKNiG9UI3bAaY04ruIMJf6USu9hHWbjqPP5R/3otLwddrXGssdNUDOV
7MmLxEtVV85FaXYZ7jVV37zUobgASnSDk5k8x5+1arafj/7hMlOOBlaBkBmJ0vFJactJD/WOLzz3
dfQE3vCiKaLppVPNCZq6M3w9v+a5AHCHJxp/rXcwkt2Zkg5Z/mTL7rUVFW5URqQ9Kb1mnZKa/iDq
guyjoI/YGNJc60eKJmVYemqMBnyunodNXZwbIhyl3yqR3Cdd0mFGHIeLK/LXMdBL+Hkz9OqTeo2b
Jegv50+aSKGwOI3nbD3FtB470sATK/rRruWeBA0OjIOIt7pCwaDT+8/M9KkqZI8Ny6x3/bne5D0m
gorjbTJFxzKtb3CZOvt863wU/Ch00caDAwF2dLV1Shl5Xa6A9AbROl2MFtQvFzLAL1O28kSe8OFQ
5IC8Av+CvlZDhaiCSy1W0idgx+LgNnN76CvYljlq4nf/YVa0UZkSFChusOMDoVSTlU3YgT5hxItq
GnaE/phJ8zpxuEj+w1D4Ny8aiRTx14QFZ2bjaos3gpgb7Bn7bDJ3dmziRRXnTjWeiDMfnQcEX/7f
aKuN0k3ZiPwj0og6lnh4xNVAu660cDCDJMcjoMFnKfSREHb2tdWWJ1Kg93hujgTwQEREUDZgv6yW
dcZCXY16Ri8kCSEG7EOOiqeuD2gpQMnC7DMc9UvKcNb3AudwTEFA9p/nOIyf4m18tJcQJSPkwSXm
DbPKDfRGTthApsVTMbTDro8z54LGvNjaFk7U/te/MBh25GFgDHNSVoEAE2sYVpqSc6Vg+ZAUMtWC
OmkBUjcdrefPB/tojcHhmIsWJXqfNDCOt25utbUylVX6RN+0mwD9atmwndRZbvtcSHNv2JocghbL
2elcw9vt2sPOrd6A+mq+ff5TPghKvA+JvRhg4JqwBghGXhqPbY6wXFLlzmWZDIYXOMrgW+GvsMiW
b17op/b3BzcZzW8MC9GNWbBsq7WmE2bj4grAqwF1+moBzdN2Ds68zvOQigZRgMQts6/fnnT5QMig
VL1k+KuUodMrVFfnMXlyZZmeh/NY4W3tDeMZlE71OupV5ctS3CB8lqepxXCLQs4qEiLnoGIbCq5T
mRTHh6DrHrD+zG+hibqBnUbDqQE/SKXBzPAhSRGQzVg3p4yhq1SnZ8BUS+1AdvpYbTNt0NQTS/nR
lkGZmgcwj24utNXmbbXIHiPNZSl7Jfumpy1+40VlDtHFQIsz2je1S20xRF9i/OrInBhaUwt+jTIR
qIbjY5MkoCV0DVpPOXg8rHvq5jHSTUadA+XNIrRIsA8XgeWVzu8vHpNl33Ct8URD2BFDk+ORER5S
kRr25FOk0R4PHAy5JJ1pO4Y+ndijEWjl3O2mXjsVKt7FQAZeqkaAUoAoUl05HjgtXTepxmJAEL8T
V1XVn0cSHWLs54vhqyWxJalcFHlpcmg0G1cbFl8p3K292HnKzHZ6xKFyvEuwsQq8fnK+Gm2XoWgJ
E3EAOHBKjmfViMEaey11niStz2FbKeABtkZsjRdFifHc59/uXbhZpkUVjKwZ3A24qePB6tQgo0rN
/NmFEb6N2mj+Yw729Bi3avVj2Wen8tl3B2SZnE5RjWo/9Ma1hPtcG3kruqx8HmKr2JqiFTFeXV5x
kXv1/BMBsvGAzKb3H6bJOx5YGi5K0KBWny8MO7scIYM/N56wN2WpKqoP/ST3EQMozvDd7bT/NKKF
XQpfCZHTVQun5iSmNMPz56KeB3+E13tVODK6irFV3NWVO5wY711exLqSN7uLysUiobua4WTY9aCM
bvE8QgnaTjJRtp1qjT/otsgdZrFx4xfZmPJw8MIvWhhxYfCKh1ULHpm4/u7JWZRpjFnzlH6vNYHx
5hx0p8yL1nwgUhxyLkoUXIuQCUl6jvcpEh6KtFtDe9HGZtpVou6eKfX91KdZhZRsxM/12Cq7zM26
H9Qd2stUtt+AQ3X3nx+Xv3JAb0oy/A7gfn+1CBeAI/H2+HeUVQdSRJ2bn5ae20rtG0o+9he4Oku0
1qWHyJRfwSlItuhOqDAlsjQyWt8J23S4mXMTI/hIupX81XXoX2wKlI4fHLz6Xp0MYBcMF4zIkd9P
KoAMYFu9/loMdvsPWF3rEctktfU1s+ivjdqWya8TU1viyvHUMFMDGQOBbgl167jT2d1QJ6GW/BwH
4M7XIB26n1jpYkxN2gu2fnLUaJuhEm2dJUZjGtvGHtXc2JZJmc8Xk1pr2q2TKHHuz7EzxJupTKMJ
dmcy13tlqrLwWgNSXR3SiKIHFpno6xzqQi+0b1nGv3Ts3rBOICdW0Y27HuAEB34hly9qlUvR4k1r
YQbQFzpOM70ANa7udOkl0vc0rBU63Yt2dtmfIIlBWF0vIqKlACeA+lEgJXlcx9NkKJUcMt5PK09q
a6+0Ew8xH2B8Y5/PxehE26Y3vShwgMVoV0JCHfPQN5q2VlhpJcbdjlnsRBq5P9U4VrRN6E1F6gP/
6t2gSew63qVKLMq7AsPNzB+qObqxJNyPS8vtDAzrO28o97HbaOVja4ZhdCFQNJqbm3ns6qa7woi2
2JsGPZa7OUVQ8iyrJHaU2BIoNZ7Cphj7Pd0Yca6mZdFiMjxqye2sRcNVaQvd9R1Fpq92G2OzWJli
vjdLdG82rdJzJnMnb3bpNI39GT6gWbiv0l5vgzGPKuzj8iZNd7L2Rnk+urOgAjcYU2hfV32R/8oo
i/W+o4ei2ToG3oUvkzkhKN9muZMGeZFZkT+iw2mmOzsfwuQ7PJD82ZtYsouSRrkTNFaRp1d1g1a3
pFhg0pr3O6uxlAujCZ2fDulRvDUaL79pxCw7ZBUwPt9byKdF29abcvMw4jVbbzod3OR27sVQb/G4
zTu/y0fvDmlVvfbVwWq9PUi9LPQnC3p6MEatgXVxbUzdDk6PTA5CoU6DmsGs3LVcZuFZhdpA4QO/
GuN7rxlqd1tqduxuWgm69bJU1TpHbtsuvH6LioaaBGBxR+eiNyvNoXmAslzQNGEKPWga3QeDMql9
4Uy619zzejLltVVZpQkGYM7OdYl2wPc65sxeilKM16olpPRzK048dGpnER2aXh89LkDRWFvTqLRi
r0jPSa/UTM/s6zrpbNC9SOvPZ23ipp7fuTEo9mIuIeWbo3KRSBpyQa+mQ/kzQhVNBiPX/Ktrt84U
NHZV3xI+l1VLzWjETlyPpwsDPYn82qmG+Xc0dzE62V3l1NgZI1mC4EOuitDR/bpPBjfgzrKnfYR5
THE9D6qi5b6REVzrjVIgG3BlkpiE91jdaPLQNJGnXZmqUMpDiBP2WAWGbMriPioKJdqN6B7GL1pv
N+VNqzp5V23aLg/17RDqNfpPTpGo6UOoxDLW/UFrnUoPiiEprO8q0EP7oqiAWB2cpooqmka8HgKO
nuzuVVfRy2inz4ZRR8GQKE7vD4VthufDYI+4lYgkygSM7j53087HTgSJRxHqWbzR7Smkso6x0lM9
xZH6I46EejfTHIx8QVxIDwmhWdsh+a//E+IZdmFqqANsYIjjdKr3QjXu51iZhhfNqA3gKL0q0x8D
UuPXpmLEzaUluZt8IhSiya4b4ejahIM3BpGld2LTezbgnEGvCvUOp+T0HwnU1bpWVd5FE5U92x+V
tJgD/GGt/YzEs+arwrFf7bk0HhskMDS2d4xXtz3NeB2HtTHk0ECdtvUrFIWiQG8i7FAbp61aVK5c
5CTMoh4BHM2JhmTuLH+5WHEXQZspxW0LcNH1Y7tyx7OSZsvk920UYgbslFVx3mBJ1e7UuIsPs5Eb
2kZ0eKf73tRNHSp4SirVLUlVVWxQp3VvemVWGr817VLbmKFVxXvDTHUTc2UL3+OdgDOaHXqYSy1Y
BEwcrWfESIpfYW9yrnOZt/EGQdrevIGP18nzXKBFe4kafdoXu1SdTfs8EWH8aOXp1G7y2bBihPp1
XMqdJrLuoZ6nw0aZJwdbWjQf+yryG5d3dKCjmX0TmVnYPeUeyKWANpGe4hCoLrOr6l7Z0NvX6x1Z
AIJYtSREfat6vT9Th1Ln0SbgkgTFGBfzRTvkobyBgo1IQg5H90nQPPrD9WZGP6JymnajhpLUr86x
Iz2w2hmoFyr/ebu36rm8Vb3Ms4LKFqm1NUZT1ruJllMf1HZjjjuF5iYI7gwnTH/KQD6e5XRJ4k0Z
ms4jfrDJdDF0C9/YzS1THmTnLTaocJH9Ye668lJkYL62tZ2M9qHUBvYzlG3d9ukjVuLOTMqk3oNl
6u1tqJZg0tvaUbTLvkchT9u0yENpr1OBJNS1CtEU0T9rTHP9MloKqaABItbT486QQchrpn6U6VBX
yR6qOq7Qm7yO5yL4PBtatTNo/C1+SMBZqHlRjVoL3dM8D6U3ZfNLGlltf1ZFXX7foDAtb0Ij5Iy7
XCP4aDPFcVd1nVH7RSndL0rjLL+CCh95C9US5FnWbD98DjTssG3tJTRy3JMJ+k9a52UlFJNTQpTv
UiWG4u1OBRy2Ji9q8zhVgryQxlFX6y9ExfKpnbrowokT8bOr56nf15qTnTI4Wb1YmJxNjRRIMCKM
vOPXZYMMWaqMxDZ+9XIztnzFqYdrrS+0y05BkiyqcRNwqhr3hLHT6hOfd1U5WPq6VBcpVvx9E1pr
gF1pDXSGhJK+dl09NkE22clzQUlqY495furNsCzdUWLtAhT+25MDKATfelXSa0XkWvSn0pco7pS7
FE5Ud8XdUVUbDT6Du7EiCrn70uot76YoIIBvG7Vr+q2IZpKyzEhhFsApaw4hoPx7EzRwT5m38/o/
4RC7lbmBrC+Th0GJVXUHz6RQD4kn2t9Nads5cdMtqosZkGN/Rq5XGiewru82DnR9ZEV4mnEYeeyu
6k59OtotMlLWy0y2LJbbXItuMz0WF4PSCzZtIytxotb17vMx5kJgX5iTi8jb6hUmZOlOOgXfl+XW
kj78iCE5lwqlE7/yInlKAddaP41YHEojS90fFixbZzXHaEBqdI4T9WVMcULb1bVWyttRafFGt3jI
DFtLaDOsHr6etSn13P0JOqPXA5ozsKUmJU/G3E9hdObf4wbBO3sPk3QW13pdSu0Me23bu5vxE69x
SF/clUu/Noy4/ieZ6tAiPe9hJ4wobeM8+aPmJou2IVIcxbXn5kUR6EAXs60ude0ZXcdB822zacBO
1nTReOTUaXteFfEc35uitsRtVOqVxL3dGGW1AeWtRoGCf7jiBkhkhumhMAGV+lUS6hgeQ9pUto6e
WWkfdHavOTuUgPE8D0azddDLIVhQIN8WvdUvduZVV9JEC9O6b+/MmSvs0Qujonx1YmG1X6xdEasW
oiDPOxVaDLWrVchCgThNBjFMz/QLom0ylzgWxYl77czGKxaPyok+1/pKsGG/8UCGy0UhVaeldRwh
OxGP2hB36rNS8VbY2VMW7SYl02/V3MqjverO/UZ3cyP1s9hoIr+1q8w8sfHXh43fgCovIZoSCO22
tZLoEKlKlHul/hzZkRE4bpbdl0MV+1TwTVIOqGwnipHvCi9/R+Rgg55AP4DKwPGss1qTVpO2+rNj
klUkHeT9PBbJbqjC0FcGe96jz6EFZdI9KImSXmjSjAK3yU+J6X8wc1aeQ49kBYUmfVVPK6y44IDn
xnPYJclBhXm1NXsxfQN4pV7ITg5nnycAa/Eq+hIcTspaQLFZbm6L44mLyZGDNdjm85R67W+ny+1r
j3ePfQGdxlH9RKaut+m6bM732H8pPHGFIrZS7+t5Ew7g03ZgLcITBY1V9fTfH4WOKzwG6rXmmlgQ
Yb8jobqZz8CA4kBHX2nrVo1U/bkvh59FhRbBbhZGqD6eWI1led/eYctq0MGEbsOt+V46tM0m8G1E
xuc4dsMHMCai2CBkWZ81cWd427iKp3mThWn8nHmVeKR7mm4h3qraF2+bv7+D8QErUZmmJnj8VUwv
qVJrGK1n2fbubSp0Jwi92O5IAhuHpNOtMrn/fO6rNaczRlIEOR9hNsqPsF6Oh8zk0BmzFuuPxncC
jOJj853ceCcqR6vt/W6QVaWqi+FLW0qkP1q42xtaECnnyE26pzomJ+aytom1nREKGOqCzCU6c+7U
79Ph1ExWYXI9E2N1V6LIadV6nuqPfJr4Uut8Bf+eX9F990O/+/zDLAv/Zk++G2m5td9U95pRjx1V
MJJ2k53zbrG21lV8DoDt82FOrdkqAupOmlbVwJqFV+Um3ajf4fafQImdGmIVa7B070IlTPRHO2gC
cxP68VbZfT6Lv7ivz1ZrdXISQJvg85lG89JcN/tdgti4L3/gaGv/ThQ/efIO0UY58Li26hOXyLoq
+u5LLbv/zZcqEtQau4H5pdFemGdtGEzFrdoulrIWcrw+N+i15W4j46AZiq9YjQ+6XVEv5nbHb94M
RDn7nudsa36x2fbuly1f5s0vU4FRpfnIHoqd12L41pbPUnz/fOU/PBCwzlBABEpPCD8eQo+lPhC1
2D+Zf1+caz+9n9Em2lUnLqwP99CbYVanoZrSxIszhqn+ZGfVr+lJOUz7z2dyaojVSVDsujOKgi0k
t9F22aZYT2z+tyFWJwHVPCqZ+TLEeX0ZneuH5pCdOgnLgr87CW9WanUSRGzWjkAehLhRen5/WUw+
OHXxWguMXYPst/r6v81ptfvbyFOVrmD3V3/mC+XBOC/3pz7+WhPk3338Zk6rfexkWlwrtOEew5/1
pb6vftq3Q+qP573YdQ/xD3P2u6f4BJzt1HZYXYxdVo0iThhzmgKUAJqNUgfevf3jf1u91c1Y1lFO
TYzVG7bj2b+bzjh8PsTyAd5vCLK8pVdLlWW1r8EkzkVbZfqjI84r5btrfreG2TeG5/9tmNXexhg5
RCCGYep461n7NDuv6yA5qbq63t6Yd9DihEhng8ZARG8VbzpHyFHk6vzstW5c+loyym+hq1PFoSkT
m7uqrKjl8HZIzhTgTeUmo7r1J8mESdoBeOTla7NeUJUgfCgNkEqjaryKS9MwCiPtQu3ZzXIA8+pY
3gilVjYWZme+dObxRCa1rOLbj8l4cDWpmQEMod6yTpF5m/JzMi/+GeGfbvphmuTwYENnOhHWlyhx
PA51j4X3RipKxWzd4MdYm0amqYfPfau7DWr6nirVc1kps6sFTl21X8Q4k+47DEVnnyodzox/L9k3
V1UexU4Sibz+aTSFhQOzXqqBq4D/dawZ0mTa1afKLOsDvlAOEBiC7YH2Fta8q6PXIS2kzomRvLS6
klzMcZbc2LBArmgBuTfoclWXeRl6JzL8d99vQVQvbmnQI1HUWRvyFEaujgqtKmqeurttRpxXgVLo
wee78t3XA0dAQs+K4noPpWV1SJTapUVdaOWLUPDzC2haVt+9hYS6n5WhOHHjvJ+SC49kwdZBSqJa
tRrMrQFtABUsXmq7lJcCosu3EreMEwu3TodZLKpvS2EC+DQvlVUUU8N5aBXqZj80jY57rdjWVe8k
2pkzmd2mT+wpDcwow+Q3Ler7z1dzjdmkOo0lOyIMFAh4ffJQ5LC82ZuWmmeNEkfujybmSvCrbHTF
izOq0rwqq1jSB3DF4vPSYNBT3lO/Q/nbt1EBV/7Jcv6zEwv+txZzdDhRNoNSuKj2w9AEN3L8e7gK
Q9rYZvTQKXSK0iDMWqfcW7Lro2/FHDnOhehKU9tYhivaIKJt5Pmqyc77LtD0q/+B8SgnXB6pNWSd
b8clXRLfy1u7PS/01qo3paN1fRFMEQ3/s8lsU/OLQFCWlMI/rjX68je4n6tN0+QeIJAhM39M6GZd
Uw6iBdNTRn4UboFRFG2kCgbU59/x3YEHG7XAfDl+KtTPNahYsHlj1y7cH1R90gAcV+ij7uyc05E3
DuFsN1cmpvCHzwddvsXxt+K8QytjtjywKbAdfyt9xOcqS6vwR633s70V6HDn8I5awzqjU+86+3xA
GPOQFL1a7mxlHqM9vVf3lPvm++MDlwM4If6GnEYUWY9/Rr88wUwnUn6YjVPOd4PSeYYPX9s2DnHX
eCioiKGptpVKl29bNbUVfvt8Hd6FJJYSlLWDLdNf6OhqHdS0Nq1E1auHOUPXjV5qOo47qwkRQi2l
HZ0KSu+GY62h+LO54H2h8bM6Im4kHLBJTvaQ410MBrctUeJX0hqVg4x1PxEh3q0uXmKUEMmu/gI2
/1bb3gSIIRtFZMVS+QE4d/qWS0MGdW6U+zqLBoRBbbmZ8nTcmCXs38+X9X1s8tAVWpCGy/+Qel0d
pLFUrVCYuXgwYqFci8LzLs0+9a6rSVoBkzYvjKzQv2mhGV+bWvxH17pi//lveHeuuM0WWTwU96H+
YyF7vLc8q8hMJWrIxLloUr9IjGxb60P2exis8txsoucEUNH280HXS04ndBFCXyD0NGhgRh0PapnD
kk1I60HUVXnbRrL6NhSD2X+j0Tr/GVDlszeFNTfpdRjP4SlN1nejL81EHr2Mz7JjonA8On3kJuvd
YXywK8e9DPOklK9trXt5kBipUH0g52Ox52oa9tVEC+GrX53qILc6eScieMvltFrysI9GO7GT6WHg
YaQFcaq752Xmyuzc6IHs+VWXT9clqJ7vadPa52U/Ja9GFY5f9O6GWbT4pAIchru10NtXp1qxtMGb
ZKM+NG2HtQgJQi32g97l4tB5+GNhhFTUJ6rEy5/5NqIipAUcG/wZJGzQfGt+sBwLMDEAGx4wWXM3
ndl7N3Pj/XKLTNn0kHhP5FLr3b3odi28UbJgtEwJoMefOrOQ3m/bWjygL0zNr++Gq7lN5p3ieZHu
N2x0OiJF+/vz7b18wONJQg1ZlA+xEFmME1fHOsoso3ZIox5QZpfGZhqt9NEyJ+PUnfjROBweWgEM
RqdptZELOSCEnXgGcbJXkvMZCV4nKHQhTokUrQOysbDWFw1hcjTi5FpTrwVPZuS51B6ibMQLTwur
7UCb04/RY/9qaFiGIqOntWFgubiW6/FkWppAUrUH2sHVpTEj9C0HM/Qziy2qZmq66RCZeM177xSu
4v3WBKa8oPYx3+CbravDGuTbvJW6+gDU3NmVuXBQCSXjcH38XOx7QwI6/XyffDAibdZFKGhp95Oh
Hu/OISvVrO3V6MGJs3YX2k6387TSQxQpBgPuNPOJNuG70wBif5Fm5SuiV0w+fDxeVKp9MZVyfkgr
PcdWiJISHllxoHJGDlGh2tu6kk+fz/HdHkUcUEUOEQ1zB1Tyui2IwVgZu6KcH7LKU26y3DB3RjtV
J3bNh6MgJgFpB2VA8tPjmYURGBAJweLB08ZuMyHuCkAzHg+fzwVY7vpkUyRgg8Jd/KudtW45Wn05
Y2FtJj9CRSjdRSgm6F22UTXZ62g3Sav6caaiFeobsI691EdQA+2FWfRWsfTP4cX9nsK0nc7sARMD
9KLzGE4g2ht1G+DlrnuvtEGcKfO9EYuyJ7SkcG8IlNgehOeb6NcqXNGjbc+BMQ9hcdMalUxD9Ajb
zt6LOpYUudJFwSkYJhFb2SaEBjeNweg4dXER1SEoCzx5Daq++xZhWGBcKQL/NpV2F4DlARxcE7d+
WFnIZAXIF/QzyMXcrHvrTEKZBNI0VXqj2X4MhCNzqErKxPL7wRDFpZeC57vOaYyLYZMV6dhkW6tp
3ewCn8e4ekpSvaq+lw3gnfQAHN5My2Cw1RAM6oRXchT7tYZtNyocUhSN4iPulAPlw3Sr552jdDb2
M4PVNAeqGlr6OKc6CgB+HNa8Wv15qGNb8lKiVnFWqNY032B93Akc30o3+6MapBw1r8ymV25Ca5KU
PCF4pDsBjDj5FSZ2WW4TsHXaWQrbw+FPGvmG5wM3SLjj4W2nf6qxy9RdE+fDEFjN3NsPxuyJxjes
TC92Y1LN6q0bYZ93qUe5lYD5M2qZRX5uxPjdAa2BfOU7JkZ7150W5vAuRwkT9izPEkc5iyKj6+9M
kUfFM4bv0L+80cut20yAaHtWVYosY6ClhdbMgeqkpiHYJGWFOwLua//QY0Qqsmr0MdmGuTFYOysC
D7f3vFJRN5Peju13WBhtuZ9IdeN9TU1+OsR2jV5EPRphuunLOGo3jqtEZjCEA9rQMjLwxwPU5g2B
aAxAqmbY1+IcYo7tfs9cRbpPUzh5Yg7SHgGk7ajkVRQkQsbWPmnUIgbcabv9jnxszgLLbaEk5rMr
en/iz042vaaOURZ4CfiuxDfjanAmX7cHNxNsdgDH276xG6gM8EK66VaJFWU+pxsVdTdDL/XkGRC3
ae2H0HW6H3OfG3Dro3wc/CJHJOglSmEkbEGOyaIkqWsXuDuFt1a9j80mtX0krGPb3ZoOilckXZVp
7Gwbgv6VAuDVoiRh96qL8W6LD1Xpm/kEEs3H0QtHJgPRD3HPT3CHw8irNUdQpcehUiK2VNxVnTLX
/zQ88zPgiJVp3U6u1lhqkIC20kC5Dg7gI7YfEMVmNqcqqDPHmspAzTXR0tUnKy5QXC+NBNz8DNTs
ujZjB8ZpnoR9+LPhJwFjVACih9YmR6Pdex2aMhxfzH4cUZaJkHSYcL8hEFylWVhEh1ZD0tAOqhq7
hTHopxK1OFVxtApt/DJKZ8sXjiW5U7UyUrSzvo9E+bs0LRxRzzI9ZSU2esNb6PesSTfZlrETea+f
R9d3tyFC0f8SoXiHUSNdZTNMIwUKnyv3Wt6Wrm+ohWkEuMyMV3aeEGrUsk5OXIjrvAaUwqIGSv8c
iiCbdpWoTcKYhkYoxXMaO02Hur3uiZ1UEmP8BYHEOqXstH54mEtGaDAY4Fdgk3+fg29emliKUh1D
aIzhBs8LZFiL+J9sNEr3IhM90UbPUqcv+eRz1+5j3Rq158/X+N2E/5pSopIDYGjR0Fru0Te/wHLU
GjO7NH+sgbc/erER/4az3n7TzQbaw5fHgnVFKZM3jgpEY3UnGy2Ej6lz0keZp85ZVWO4tqEa3fV+
XDRYrH0+2ru1Bf3EK5piN1YQVNhWu0c3JwWEu8wetaECVe5BibyDx9fdApsv9hA39GcS3AyjBiev
Hj8f++87/W3Cv9AZMF9CM2bh8gCoPF7WxLQoyZAfPk7xEN7XdkrhYud1DRq3fqnAJdnlERIAAVwj
/Vclpmgs4NPUWKAG+myO2rfeCZXxRNH1bzvh+Fch4QledmHALZzm1ZK0qN+BThbqQ7L4fiT72CpV
KBulS05yS7Qax3zXTRQXKOWks0MVMY2F+xQhNFYFTdvnbRW0IZ4wLGdTutEZpcDSjjZA1YkuRj2o
+VfPI69havnQ19AJd6CzHq8jtk3Tok2qP42tVtl7rB4z/WyoPXIgcqP41FvjXf2FrFQnZyQfRh6C
Asiyqd4ch6RhJyaTpT4V6Wwa1xTd9XETukZb75KxKbTCHyLCw17XlS7VfIcQFN1GtTUYO2E5sHQ+
30fv9jCuAKTJ6L4tTnj8pOOfMzaqHv0fZWeyHDeSrelXuVZ71MU8tN26CwAxMziLQ25gEkVhhmNy
TM/Wu36x/qCq7k6GysTOTZopSQYCDof78f/8Q09w10vXRc5GK/IJkYsYdlamdaFO2sc2WqwmmJS8
+qQz9cu6QLtolS6uTokrofQCoOfhK2ntlskLBzIqTYNA1ehUR56JQgKqY/kXUQAs2Cig+Q8PGheD
y2N52Y/dUlL0vjiLkx+QraUHu/OUexjC2cGWevEXSSxcb00MY7lnGQLwuBhY7H9aogSnDoq6iKCE
2kP5hO9c1IZ9I/TW7xarRTBZRuYnrhy/jiuHH3A9QEzGlVfx4xMdad6uS/30YqUQ9I5N5inVOUmr
JQudKkMh9/sJ9G8m9LqlrcbTGg7bsAM/Xq+iLVaOw9i+KBgwqY9pRtsl7Bq3Eid1js3sCDaAO6yY
LAqMsuz7KUxga6eBK9L8M3jickPn0IcFJQcmoBfw40ufvzIv3SQfxuSFg6EWzpYdHTrjunWMIAbN
2v/+1n8dac4V2ImDGZskpV2GIU+RDvuvm70XHIWbL6IetdustmVBTbXE97+/1i+EJW6M4FVo18Bn
DOTlnUV21Xu2bJWXsq9iTlSOhdIoDTDk8Oh/iroo5ztBVV+S1CtVBZWc9IqnuqGJd1UbShz3tH10
V/T0gA1hatuaA4h6RUZRUhxLSGrzi4RAbX1JJnd8+P2XvxgoRFrq2u5ee0+sfKC/H6fIYmTxRDkt
7keZGQdU08W+91SqcGIpP9mTLy61Gk0wCbE/wC+AtODLCqCPEfY5lao90yFykiNTr3l1OW0mJw1J
nxL+pRvjahBBUYrgxvSzSbJ+mz8t5kbZqp2dlPYzVl/WM7pCuGq2Ym0axD2fvGfrGH3YWX9eikY3
uZbY5V422GdrRtoX2dhNwSZej3lxmGKZtC+LZiGxvjP9jFlzYFfPNvFi/kU7+593itSSdu2Kb2Kq
8fFOpQUVKU8b95kAbqgSi/SqnAqjTzjix6r3mXPmL+8xwmsWUJoEUFxBGy8GVhoKsVa6qry5liRt
cFiMIJNxfGQIuk2TV9kn5J3L6zFrCEWiAU5nH5T4kpWWpyiLsZPXvw26feu6Q3xsSTp+HEX5zFHr
M2H0L1ej57G2ApBFEzNO9sLHway7sc9pVkxvTq/S0F9aFTmiI7x0pzt1Wm9mDBE+gxov4So4MJga
0tynC8yCfekOUgx9O8p8Ud88L6puscqqTjIjCeH3L8S/uTNgb6ydWBPJSLvsM6B6SyvTFeqbIqPh
CQ0PPvZeV4RiNrPC15XPoiovX3fSalhaVntVmgmrQ8jHkZTItqe6jvI3FOWq33hJsRkIrPSHrFk+
qVd+vTXaNzw0XndwaarFj5cC4WJs26J/qya73an4WOw485xr6tPzPFXDXzzKcGLDQZp2N2cM1aCl
8PFy1MhZM2N+9G0ax5zQYLffxmZcBLawq7+4j+FjxfNmJNfWAUXLxXQkzM3MGdzprXOkQC5fLodU
0eOrBLXq01+cHzwoPMNQjLBHsyNcVL9RjebXWCz5NvdegcFSd3RjYnmQ3/TJvo3tT3bNtcj686KJ
WRWvFzwhgG726ctJT+oOxAcvnd5ip3ZeSF8mDEOb1BF9sXSmaiPBxPATgM/0F7M7sclCI4L/P39L
uQmT7uPjM8danRe3Kt88wYbqUyRG/sIhO5gGxLmfzJVfpiZXom+BcTP+1Ovk/Hix1sZFYW6tmfXE
9vYxPtU/HCmXZ7eIrC8yFp+tX78wmK01btFa5UZrytcvdwd2lhRaFCnfMEV0JywQimo54BqIYUbg
Fm1UdYGzzHmtb5a2K8ZDTVpyHVRNKpLDjHn3oPpDymT0a+n2ZdgPaVb1PlKGKutPGfuC7mtqqirS
ryojKjVfkhjuwNUpUk9BANZKOjNmk9TD41+bnyvJZI3Bon4AmzGNi21O7bSynO0q/jFH2nyPqUOx
L7y52Uy6nb9aGpkVv7/e5fqFJBdEhHqdBiXi2stTgiprJdKb1vgjEqjIIJxMPnYD+Q6LPOezs/nl
DkA6DDABztukN0A+uIxNEinvgMlJ+xti7sF+r1UMqaUfz7FUilDGYBTbeCHwdatnFrthMKQwKyc/
bdiqsXbqh6kqglJJMyMLO4hi5tXima30WX7d4rMp/Qu+QTDRKjEBR8BWBgbIxcrOzpkMRVQXb5Lg
mvFdb9D7YTY85CNyaUBiBROoTs3fh1hB+o/Jax/fxQhFQTRzKuR4V7Hdl5/VJRcLyipdXYGNdQCR
rrI2f3zTrMhUoqjW+nuhKFOoG4O3nYu+OEyikkHepQ4QWuJtfj9JLo9YP6+KIpgQGk4Z2JpdXLWM
2yyyC6u/J/un2rrZmOwL0k2OQgdbaa1xOFFADFuTVTuwMaW8QY32Gdv9Yo1ZvwMsKApP+Ii8IZca
YYlLiYhMr7mvx7zOgt6NNFJP5ezuHFIMrvs4TYpPavl/M9iAhhj/wURaW7QXIjfIwWM9Ca25z+Vs
3FakoO+UIZ9I4fJ6/BxYcpbI1He/H+x/e1GolrT0YEqA0nx8wgouGHVfju19meXVAQ1xsVO1Jj0r
aUU88dpIUEQ2fvKEL5aBn4O7ZjQyqVAxwrn6eNHGcmvAnb67F3mFKR2t9QD95BKaTal8stlfvlj/
vJYNWklbCuHmZR1TZEpL+0Rv7xOh2NVBgk+oflUIMzotWATF28os6RzyGmTafatl5hwmkd5mvonT
R+9rCJqbTzC4i5Xpn+fDdYdmDQQT8y7GXEVHqo9qJe7TIo3PiqcNGymSzyrgixPUz6usgRiMwFp/
/Gy0/umw1mspK0JTV/eTmJOzFN3bUirTQ6/GSRh7mIVil9Lv6iRr9hAm//j9tLp8wusRGKzYRGKP
NJfm+8cnnCmxkw2xmd4ri5fdsXUqgSeW4WillFy/v9S/Gc2VO7juzivRy7yoBmg3TYVileJeGaRB
K2nqb/TCy7/+/ir/ZjRXDgh4BPxWC5O+jzeEC1GkdqlS3+caurwiUdsgiyI7NLAF3AzSbPbDbNKU
blbNN+L0z8LDL9cjPLmIGGAWM4nZJi536qLJRwNNan+P6A1j76imJ60aqVqEs6HXf1RWHH22ga5v
4Z+qSSbQSgblHI5HA7SGS04kHI46Txpd3g+jopySMZ7izbgo3XdIPsQtwSTWrquol284aYyHkq7W
m/SS8k1Lu+lbwW2k/6we/vNt+h/xu7j957W7//4v/v0m6hmnnKS/+Od/39Tv1UPfvr/356/1f61/
+n9/9eMf/vc5fWtFJ370l7/14Y/4/H9dP/zaf/3wj02FgfZ8J9/b+f69k0X/8wJ80/U3/39/+B/v
Pz/lca7f//G3N6T1/fppcSqqv/3rR4fv//jbz2XpP//8+f/64fXXkr97/F//s83T+f2XP3n/2vX/
+Jtp/t3lLE8wJsA2RfGqix3f15/o1t/Z/9hE4VIYMMPXtkkl2j7hj/S/06FaaySs9dZ6mle0E3L9
kWHxeRbByXgdrJsRx8z/89U+PKT/99D+AxOYW5FWffePv13MXMAbqIAI9bkWVSZNsY9vjuPJjvhl
wwzYR19lMl4NhXcqGzxTpvGTlxQTgI9z9ufF2LV/ng8YiF9yAWWn99DCsCsApl0eyqwmxpvMiDTx
aRM3la/Xk66dE8vLfpBxULm7MjHGYaN10t2jK1dKWmdUsT4WU1F9p7iNtA55HGfdrc62Ve2rlMCC
rbXklXJoutKeTliT983edkbnbKRFI25ylvcrq0v7+LpK4ACEo9dOzSmx5rjZLqZeJOFQujHZFf1i
dVuNyJLW17J22eSNvlQh+p31jyyIBj5uRka+62Xf30IecbTtYOSVcZR1SQpoUTVluTfhbhUB9Okb
Sls+qedwTm1dl/Wrl7sw10W+GACkndOY+Eyh2fIz2Rm3mYjdjLb4aJFg2C5e7Td8QDDqxRBvWaxV
LQRQVwcaJGqinMdpUg8cAIXEVGSk5Rcsqpk3u8rGR+xqqFOMyMJCcuD2s8WO+oPuVVkUlPBsPR9v
QUlqaad57S5Z6Hj72kiiYNDFPERokZnn+FYn46dxlkt1WMRgPmcKtmcm9e43LAM3mqbcQZGxQ9rN
NSmd/Uz9WSubkTOYr3f4XhVrUBEcFD4pj6qwVrjiAIE8HeXGVCotKLSuD2Uyxb7dW9de7dzHdlKH
WtQ/eQpWZP1ko7xN9JdEOo8IJu5rPT2b86ot1vPvJAYTrCvz4bDoWZjmS7Zlxh+a2bUOQNKRn8Z4
6XUL9n45l/aztDmmtjx6M65uw6RvKbJzXzP6nSibMlCsNMgc5WaYRqgAC4nRo7mnK4+fXD7eTU12
WtQyDZNM2XalgOgyVaFMpyiEfOaGDc95LLvYV7t3bdSzzYhLiD9F4KNLqZ/1ybo3Kz33Zz3+mnT6
cXZikJuiDvPOHkKisMudVnVbs7FuV1unbJJ1mGnK9aDJLeyR+1mLr3N8+vaFph+XOfYjV3Ixp8Nu
JWvPtpntDTXJwqmad84475e5utFWdLYW9hX5EreWnrwDIwdx0rYoPoYHA8cuq5qviU9J/FJGX6Di
nFQz2mPrt2wkZx7GLsLtK4O4VKiYWjhpuOjwtFR7Wb8TUSGIiAMdigbWOF9Qd90Uuer5sQPeUPVL
G2iuYvtmXnJG4PUIiyp5NtsYRbEnbwYXCojTKzB6VDX0Elj1ivddUzxBqt907aR48CRW995N2MKq
0eD445w8oIEI22KhJ6hNPobz51orH+0cyw2r8U6jvlxVS3or9HhGte8Ew6JeT1EV++VsjVwoNyGI
wMCKajFtI0OUPgYXT3rtFWHqYuniLd3OLaRv2f0LX/RKd7kVrwezVHJcgBJxu6TJjyWWD3IksF7z
hl3b2KeqkC+2Me17AwKUWcHmSq3uW4KBWZDgMLeFEmsGs4iUEPYF5aWOYyA3vdTLFJQQ7zYIhbNz
XwOkz3Z2ixeRuSPw75atXSdOovkux1zxSX0gLLJZ9lIRUEUS551ItG0pXHHC++SeQ+EUJJM9bsjY
XgAnBPrZtnUDUS1XJrQm2skCDp2R/xhmo+KTvG9IG4KhV7jX6JxPs3WIvCHaEAsVIGx7F6lHurCO
I7inwK0y5QYbMAX7uHTyW9w2ihRtUefoN6Dj/J8+PXWJWu9SDN4MAraD2XETXophu2RL4CblMZmN
QxzlJzWDnJR7/UYdoruOHAR/QUPHBCvvsihrceyzxmCwij7IDesJ17GcnxGR0o+mG+D+NofwAR8i
4dzqVu7eYlfobPq60jeZcB5NrfX2iWtsMUx76rBtD/q42dPl37hjs5L9TN9obZxQczOFZagt9znb
tE8H48wZ09uleR37kBWK3dhXP+aiehK2870aZw70ahIuaoLTSwKN1IgSJWTVeFsKLawr+HgmWHBQ
5bLfxI2+hZk9XaldYwUmAodDNShYbSJW6amxEDk1ufoEETLZS0duo7jemAbtNDOL7gonvrbL9q2x
mOhiKDD/SayN5zabsltd4dxIDdQ5fSxVL9S70fHtsU84hrcd6258TetzM8+ts7HLZNqwSVTXTHqx
0dSx1c5TsXiBhjSNLJoSt1OZxDC7Mhh9NfTDYaCpgqrK8ZRp00aR5WfecBJNcWxqowtaz/lhjHgH
+Fqesy/GOtIgV+tdhqU5uJVCt7dST5ifCj81o3wvxZTs9Sq9i4v2FXHhWZTaI6p1prVwdi0e6WOw
LFjakdHw3mWlcl1RbENsLM7AQecqwRhSgNcGhTVv3a755tXJoz4K830uCzW07ObGseV8lzdzsZuM
dMvm9w3y2Gtfs0R7ZTMfMkXdR3oxhVZU7xNZ6VBPcf1sR3GokE+S/hx9m6d4PzbWj0HwcPWhdveZ
mdS3Q5mNJ82uDbzpXUAebTWzjNgxJacCcpkKg4HiIVXq9KVyIEvIASlxN05+Ydf3ujUboZlq50UU
P8oK8wRP1jV+JcZ1mvNSlWYnA1Ji4bouZQ8lzWKbbeWN9Dp4+jEhsSFeTc9IN8ygroE4WnByv/Xk
U0QHJYCJWvhVYil+VUbz0WlryItee1ApXElHTU8Zc8OvYhV+rpO9Vn0lD7Vq0SuuvY0qFvxCyzuF
dSpCdYqyymvPemnpoZHm5pVq5EugTzL1B1hSYcn2gt70SMf8jii7s+tUD/Q3jY2GV9a6AWK5lejm
/eLN8ARLtQjiRS0eXHt5tSap+/Ng7iJRlDxLFZlzrDQh1nLyrsGq7GTqyrnuai+ke/8a80b4qabK
Kxt0kGXdJuRmLJXvowESN03iWpvSeyuFvRg5lDyeq2hPwJrbarTSnVkLJcDw+RWDsHoLa8rZEmYl
MD/ksTfKbNwYbb/rcN/1K8CdzaBGh7w3NrBADqYub2DqfB3N6cwMN68gTAyhHRVbCT0VFwzvWpYY
ExizK4K8Z5coc42S2YGumOMgYS4nLfcgXVbDd6EWG1DrU5FarW9w9LVz42ZpvZusTx/rwQw1tTi3
iYrzJABj7jU+BM/Cj4Wthumi7pfUugXXv+sXNDm6+TItxOc5lBgUciyDbuP6U6F+7fHbx4bMeuJu
BR6I07dh1L+oTt/6qTOeylZ79JiIpa62R1PaA9D4qISyjVOM7UqmotcOAcroV/yGieBaIv1a8GWm
Q9ZytPTNei7kzm2nOrnDfbZke3EVByalPVbv6ahDY0kSHGzx6yvK+1jV8+nMwjxqQZpbZRK2i2Wd
6hSO/U7RIuzABMi6s0ecpFZfc1Dm5zGT5FH5M3LEAZ6yZ5w7aaqUhAA1QdZ2fIjpVFV3o2Ki5H0C
fV8AbWsPG1dtDs1wj1ZHxwuAF981hg/cIBDlivfjjkxkOZPuqhqSKA7mdJ6AFKyo+6SR/tMU6U/H
eC6M+BzGBrpCuq90TD6ev+q2HyQEAkI9tNWgXK8VM/XHrG9qoiHc3PDRQOOznM24HwWZXfLcK4pH
lXH2upBuT/4AkId/AP5bLzkkkO1oahXqibKPwyXvXWxBZwVQLYfjekpUtuvSyJ0M65/KwN2ltdRH
2Yq4xtZomP4a7Yib42SLuwASDzgCv7SWm8pJnGJwZNCXbfHUWXBABrXYw/NnF17jRV7sJnc/y/m4
BBXXhwko8pPLBWpKl/TjmObK0huxOqqklQxFinCxNr4YjWaSVzWtEUStPsyZL6yUN6nEv7UOp9lV
rHV9KQLmPF2d38NTK/z08SETnrUe2MGtaaVftsQGAL1B0Vs1kMzmU+nAd53yTjnjRZ3eKnWtnBvh
EAasjMgbfn/pX873P0GHtXthQAoBN/g4FkRaudIz6j4onDH+NsRuzXJBamMcGHrGU2/JiHLD31/z
Al6kpFyNCXS8+CAzQpi4uOaoT63jRGYcymI5ls4eG3Ag1JdPLnL5yoKGr90PMgcAUVHnXrw5cBCx
WXQwGdYevG0RLoeb0g53nf/tj+FYbYnH9rU7Ng0COFU9CNw9i/72918BWc0F8KgjpFxtA5BR0kaG
QnjxJcgITAmqF1HQJ83Jy8VjElF+1bkcQsMR0cOUjG0IAHqckvymxlu/7ll6Szft9nNRY2TSpeu+
jBdI07PMCcfrjpOT/LAVrLhjWeRBCWGdhd0gsaZdklDr6BEbbfLc107OMm/WOxMnUQfLuaWztx2g
gTWLB1FYRye1b2u8j+3VFVoR132r7/ui7sh/aQ+iMcRqTEHuKx47/YDpPLgmGh1KxCsSw2iW4jFM
xT7eSiN6IVgdX5TyAUjvbUFm4A4uKQIiui7s8bm1pqNVMMrWPDxHcnzVu+lVHepnbCIQS1QnhdU1
zPps49ScLyetOQwlltCT4j3Gox6WMc8oUrd5au+EOR1ocdzg9+ycOtd9y3Rlu+BSHowxqNSC7N8f
iuxBS0o0AfYWOfauc9xjabgYxI6IBtQ/xqh5SHr7a9pEV2Me7+fRuE8FfPMBmwPL7l5LjeLQaJ8Z
lUcxYMMOO36LZnVHpsKxVKwXKrQz9lPXSTmjHeGXlRhDrFo+D/gf5xlpABzQoEAoOytR3nL2V/DU
kk1yeBemeGSd9ojzXnZjOh4jTCMD3s5QQUcPixgJRd1vlqQLIMjdJ4b+YuVJMMryafHEUZZm4dvo
/HxSM7YONPGktv0syg+i1cOh9l4rdLDxwjKSNdf6nD2PcbrWxnuYhlvUEV/L0RuQJYl7Ix0fCoDo
pjQ29JL/UGxn73Ye9SsPdiiWm64rHpNYO5ZmU9D27oLFHNCOGK5Ym68VZ5mserVTBY/yDAjCpkwL
HDV5oKD8MvZdE4LINUGhMoto8Wh3UgFeGPub3qgeYzmP26ZBLZlGbfFWCcPZtqp2FWVQjPTqZJcS
vT5ZUiU6hzBS0itzcY6Ttwx+VPKMkUcum5VStiTuTmln4Vc5/ZBiuZqt1Aik0d0p0uivKzQ3AAzZ
teF2Jw7EN2v4d2jPpbtVEvOY2fWJ4+nRW3jP5Oxk29oTma8Ni7OTLQkZ+Pql+6TM55tc1FdDlu+i
SC4gFdnQ++qIOGnAkEd2FH3GMh/MFhMC0LGD2UjlDpTmR1YMmO73ynNf9H8Is3eCRZlRKEEuPUje
tk0q0tfe6x/tMiqDabansGMsVGfZsR70wTyjlsNKPahKcaVUdtBH+Q3jGlYCp3YMpr3AXhBF6zMq
sEZMNvoi6j5Vn6EYze3GLNKz00X7Qiz60zzRuJ9n+eihb+LHESryQTy7NZthA8x21WKeTaqrZLOr
+yIs+tE1fK2Xp25qfkS6dSRzsQF9EcmmIbbAx4zr7CUoCTr5jKcuioI2iLtkwbXHyAIHuxuwzQ7/
28h8MVu1OSpNsodqMoJJWASMeGf8hzeQbx7hi2wKqLJQyxaFiGLVtwfrRrWHa2uKX7tc96XW7Fp9
2multasjKmnMPHxc4J8XMV+nUruJPGuL281VK1JiTHuc4JWNrkiUW1agNHj/4u5TzfmNnNNvZaXh
fKnu08K8nQj7a11M2ufY8rWi2Kqe2DWu9iqXr1qiPculzo5e1pvtziwLJXnuWnXY9aNDOozB8WBs
iSeoCFEWY4stVK3HfLm02UjH22ml/W4ro1dw4K/VbaHNjp9m6XKI0O92GxtOxVenwlY+auMxwOG9
eiic1LqXRMYBCTPoHmtjrNcnTRmqu6ZPa3zW02k3e0jGmi5/MjkbMvnn/Mkj09Cvu2kKKl3PHjUv
b24Bkb/3inagS4tG2MM2ZVR+kMdjAQoOk4U2M+3Hw5JH0WZs+1vMj9xAmwz1x7QAkhyTXoJ0RgVA
3OSqZ5FzUsChCZSBWA8rXi3zk2U516n6xdIH7V5Vsy7CJMH5QoqR3GSdSbutGPVbtD2Fh2AyHk9u
u2bUGU7/DQOH5phl9XxWIhXJVxHnUYALsR7GLhI28JRdU3QH20tP1aCagdJHvS9ciElLxOlqHu1z
OgzNBsPgK3d0b/tRN4NV/xbCq++CZPXfiGV2rGLN9KkFsFceKW2TvH3qO+OlQeDh9y1Jt5bT6QHM
JOVouM11N41389BfmeRkS99xevGmz/13A1r+TotsLRgaBTS4JNpDwaMr6l89dRBoSKtC+VYkpote
swcEHeBQ+bNoXtWxro9wiLCdT1yO5/eltqRAHWWR3oBVme8aXYdtp3VNsskaUyPnwK4soEU6eMTz
mH1mhN0y4/kM56940tPopuXQoBxYWpMBNMbTyrArXBK/BlRuaRBH5vRHmphvMlatcu85o3bde6Xc
TtiKhY5SRttYAbAIs6FLum2qTh2y9bxOzuAnNoJM9G64R93N9dhu4Wdw7iJVRXQb3uV0IxC9Jn5B
EvzNvHRkxzVFc11KLY7CxlW6EL8GFdBcuN86WTqbfCjq+6kuo0OcZldWRDFjqNO1mwypchgsA/EK
dbd3P1BfPPZK3B5bvVgkJJ60vINNwUTOtHACtwpd6DtXTEY8s9ppa3bJ7TxMzs5VxNMAsj25WFC6
ix6FulqlmwyUEilfvXMTJQ9EqozPidXea54UQTKyAKbDaN81TVkE3eB4L0qfYFlvpJH5owJpfVzK
1pw3UAADc8puSj0KvMzZmHWj4nRD+rRo3KdG1JqvMB0Dp63qoGmnbO/plQME24vigVKk8BGqu4dk
tIp7r6ySL+os5/nRE2Y8+JB3D4jOpvOYNiZhDUkTcBCNtnppxhsPpGtXZV6O11E7Bq4eTbeZNlq7
fPHGvenJvN9b2CbsOD40yDGzgQVdM0kbMHif94NXN5uoByOd4uGqcqfxhb6YHU6LfKCXuOCjRDik
UCPMLaPccx9Z929aZ2yOCMlXsSwFXtDmzYj+yXZJohXgfYZ6yq36K0PzOiXedSb1Lb2vQ4ttVbZM
Oy3unLBxxmzboOxVAdZbZ48Dg/s+WEl1FcXLNnMqBKuqpU6HVrbRLmZerrvnsKB814fiNOksopWC
MHihI3aiR9T4SRfxuLIBie04LAd4lHdRbneMfIHvqmPVt8KZd0SSd3cV5Ah0JZhnDd5GpEV9oDei
+qNZCJwSljNvyBx4mmw3SjP2ftfmX9n9y71UiSpNGnebivxrH/NwYH1aYaOPtx0p9Ymrra0Bx49H
+R7b1r2tKx1Hl/aoV9nVqK+aZ1Pe5q73hoplCfGu8mewmXCw+hhbnhbr4VhDBpuFrQH0S64Uh+x4
PKtVi8H86B0zBTBZSfpz47q3ca4E6dLlexxAUDQN024y02EzxbT0aGqwG6btPiaaw1fksnxxteiL
Gdt6QNtO+m01PhZR1WwMS7DvVkWl0X+ghsBrhWQmTBz+GCnCcn+tKI0xW/bCjmkQZqk2burGJAgm
9az0ViKapbFjFFQDxMXklnvbFpFxdshih92ELgy4sj9GHcFDVen4q0fMpm+oXwkIIm4WLLgitUuZ
GhiWreUcGIXK98xmDrrK2Y+kSQWFhObdtkkyxD6NpO9IcoqdAlxx01fGXVGY03VeucaDOpKN20zu
bd0V5dbC6f4Pe+zOw1SilvaS3Wgoy11TUanGVv4Fb4Gn3kpn8l4zCWZq3jgRpI9KazA0MeZj3IL/
xmP7h2v33aZUe4+QZdfpboSchx9V3tQhK8trlg3OMXPhS3fq8FLlEYeFJU+vypj3KFKbeW+BB2yb
luzMqKNkHSEIh52eZkjBhbstDbn45RDfzhHRSwBi10IVxfeuLqc7MrOdUHPqjfETbYjEAe3aLmfN
o8qmDV322ypTnhZCpsXQMtz1NvZkYMcopNOqc4Ns1Or7tFuCqi82nTr1pR9FSb+b0J1/6+EwgGKS
FyhI3AO9me1DUgxZGlrsemlQ2Gb8YOCn8wDxZXyyIYXUuxgcXt4OthC5X/eVEk6ELm2WinJezmCF
tslmroYs9DRM2Sz1kWC4MdvIwdtRX9f7xUjv6GP6iehubKLLpjbb5NBupEmvGlhnpwqDSEOHlkrb
eT/a3K2l31f9szkqQzBOTgCMp57aKVK2s5bWQSZqJZBzXGy7DEqbLmoMDRZ9Q2R6uYsJM9/b9ItY
Wr4OGkZEuaqfhW7iZC+OIEtvtDLMDQviJo0dEyNi9usRcNKHHAM1Dm25n0ztLRqLk+yYAWLIHooK
VxXanqWrL74noLO3VhXoNf00J26vm15vbyfTO0Gvz+/NokMoUFE7RE5xGJrxtrDjzl+PXg2tiMaX
OcE3Za0+p3PPKolL8jSoa4osWUetrn9tCv2LpUTWPZ13CioslV4dDeMYJ23RNlZ5zFMukbHoFi1N
chOVxPVpUJiHNF0eldkTd16MFwqRfu5mtFzh93MVbXl9DsSdiSDV43pLCEnm21HS0Iyd1BCcUSPR
i1NbliQvqqBc9IaKVpGVXRHrVm6kRY09yjMbH7YRVgPBoCK4TLcHY6vTFPe9VL+LkQ9HCsPeOD9a
nXhYJ/PunMkmzKGxqIWEjAMCfk6dVV0TgafvCrfPN4U6BnPV3yaLd7JsUR5Sahs/8TgQkbi5HIs6
nTdQzzKoZqwUdtt770aq3OJ69VWiQQwsbB+Nzj6RgNXe5gJsYHCeerZgjhTGoaUlfSg646hVtJc0
I3Z5edunZtbr/83dme3IjWXd+VUSvrENmAXOw42BImPKOZSTUrohIjNDnOeZhi/9ZH4xfwwpqxWZ
apWqItx/4xe6Gy0pdXh4eM4+e1h7LbumdnOjmuE6os502XqJSRK5g7yjay5aodGWCH9RlieNKjuN
NRrnRVeS7/bzs0HnglSHfORWHiqnKtMYJUh5WEFUdUt1Q7DVmjw8TsjCzfXaW4ih8CEotdNGaJNH
wP4eHR5Zi5aIwvum7qz0qWTmXWDXYntbFyXYCq+6iuPKvGu1kCp5NHozcBnBPI9FibthzPjC1UNf
Nf0KpSL9DJVgYqoKpcmSthXHT92VnAVP6pj2L1mnQpuQatZZH41PItJ/Z9ARAnoLPxWFShrIyD8l
SrkexTyd154unBpJF8+BKlezJMrvQN1s3QAZ4hEbO08TZaMFUE/mZi05PTVyGjaNuRmCaOirwhnz
4MyvCtmWe28NU1joQE7haHA3LiALvTIgTXOmzIOstrdmjwQTOlOzFuHWvm1WVUO9x9f0cwWtOUdz
i2hZYI5JPF+HrZvhYefWNYnaz7QnoE6qmvdDI32h3tiAa81ORVld+1Krrmj2QqJL05fEv8I8aMqC
apieOj19K8uui9cDWoEzD2qNlZX43FMBhVBFLJ7yiqw5QhACBCvCVaWqazLVhZPm0XVVIOAT0oJt
a4L2RDMzjzBUFM300XNombuhZdxEuJ4LR2rE8zRpl1HsN7aPB3jmd1L6EsepvKz5J60ePjZ0M+I6
GBewaJiXcd7fRj659oL2Zbup8isZlgynHgP6TeX8vijE+8Ey1l7S2/CmKExkarzWhNKhQ/pO0oLr
JudAC2L8gbL3Z63GF7K08DxX+sHpFATZyiY4h+unV2w9iksOzKRI1kvXWh69eIj7zQJNmPmRkrN7
cBGTQgR8FCgkmVurt4dyCnNMTXCGrlXxz9GlHblRhhI0s8qf2bE7XFRDfu8X8e1ogJMoQuGOnviP
meqvWEWkbzT+zxCv+zx9xPk9tQoiXGIP0ollH80G8BzsEaufFVBHOaTRqHHUAow4+W3blffxQJpH
qIoPsADjpubleVh4l4rYrZqwLVf0wmTwazVr15XO4YW8NK3qJg3j3C4r7UEFY+SUArDcUEw+QiNI
pjW+Dkf/3lApX+UBAPRsOO3deKOa/X0YikvdApQVKMmjXsbhA/JFut214sJnYS6oFlSk9JLM1rm1
ba8OL/omBdRBmpEvroanoqY+Fz1Yczq0F0qdroPG4Lnto4aDWoURIUYSirYXoSuH1qIjyCo5NDJK
PWzSVnuto/I9NBVYGg9CHLXftGW2GoQWzwO2k0UXWy2/JTmb5eJtm/sPhQ9BCTJ252oWQ07ju/Hc
c4t5VGUuGTLzQxS3twY715KoNXcGtKNmW6/gBr3WezxKAXU6W+sF4kBqCvhf1PMJ7Bfow6wJDOnV
ndoYTcFcD2pSkGKi4YKK6Typ9ejRCuGFK5Q4m3WYILR1LNssBWWu6EkxHwST7ZSGm9irLgDvtUvC
3EUug4dIUrRl075dFzr8p3GFcoDX3nSm9lhYYPliVHQ5XbM6tWajnizinvxeFvAPQ4sUHdRkuM70
DGVxhPOoluVnrS+fYx9CbiKsEavYC446eqRkYkV25ZmfavVZhymm+aGnL60U1xCwklV3NYI2170e
tPhiEKGRV6JLryA9pZQNxDFib97AN3Pf9R1A67j5lKDYSp1MWYq6ewamL7RFuF7sTMKhdxuoV+jk
vvLH1gKcp2/MRqKFvOKxiZu7c7PpPkz9SXaNiLStxUXtgFc4i6zuAV7xu6wiaLWK5IJ2n2AWiNGd
OqguGyJdxYlezuCv0hyqr6RFu0tPLK7yzrzKXeVczARl5sdBDCivfa4huIUYCpWqVFyi3Yi9RHdW
zor2tFNHNBkrfCifGnDr0n4bZ1U6GzPxoVa51X0TrHwoBzWsWAWpcjmetV1g2IIJ66CXE1EAM1SI
gmFkIkMjWtWqF8CagAL5II9ZP4+pIF2KSno7FB0kQqpnrjyJgEChk5+lkrW5a/YPgpA6YdRvrGAE
IVa5/bVYkD1TswSrpqw9y0f/HRnEm0rlurMjORDOht59aUsQELDrJE99IgmXRp3HTiNac6lzz6fm
F7Kg6XAjuSO5bKs5z0pLB7GU5U5fida5n8XKMs0huO/K4LoKRXJkKHMhvYWxGYzmrnLJJ8DeJwAm
zKUFxGUORd782mXL2mqg67OhmlhnfBN8X+UL+QNw2epOd7NqPcSiu+4EKZvnZdr0F64OjkKSokbB
2Wo6Wn0gXjv3IAg1MZ/LmqwowXm7CKwAA4QvlxVPmt6ojkLR70LxLWtRZopqU3cdk5nRluUFPGU3
QS+OTpGomzg0h1U7mu4Kv49YX3xMe/e5EjL9tNC0e4TIAhtYVmFLZvwSJV6AaCVZp0jvPo0R8I/R
19dRLw4zSW4ewDZ8DCy9tUO8CEBN07nJ82BO3ewl8XJpLjXFNWQtAWRq1IaUXPWWktAbs7rqJy0d
+XPsSQJHltfX63rV+f1NCTnQKZQW8lxX5K0VSaHTyhJhth+fC+2IETfBXkEgSmJNKj4WfoTnZ2Rz
0TPPwcKPZ7ng3asE8gtAiDRPj+mccmFtqzB72Y3ch8tih3MhOVa5oJBd2BJKSqXpGHeLEd1WR20B
yMSWdJr4fKnIwELCMjdvSOuA2cOpK+EcnDWiCorQ0J4a371S1Q5arjAwZgCnNMjH6vwSJa+OhRkg
v9B81kw6yyHnuRLIhc0UryTNrdDfheBmGsmOoZVcEIpgOGnqVUA28uK66NJ7PZs03bo4FsIZc4sj
1EyLiqSrV2SOrgcUeaRakpOl1gZJOi8rwMo0rUzVJJ3YHO1hmn7OKjo0HE8qgH5NaWxfqghbI/Sb
5PwqHdGY1lw9m9MNB5IvpvhR68q6yClbYXVO29RY5DDbXCmtOy6s1CzQzQi0BH4aHCEad+1WIr41
iApnjTDM5aQ7owb5sRX0pyRv2K5GVjh5Zt3LBRLmpnUrkEKPvXuSENdw+sRXA2jbWTNYBe39ATzE
lrrqgb8BzBLwZX0VFgfozfzSlkd8wVByyUAJso1YIjSqOSmN5JPmWkvy4eSctPgy1VQDIi9Dsw2h
Pk1GoGpwL4D67pZlZt2VCsFKNMqfhK59QDL7stWJLHRiJbIWQ4M+DeuFvu7gfXT99rHtRmI58u99
YooLabTuDaW67di3Rt4MM/LvpHCteZ9yOn18Sq/6nPitSK0rVeduZ6SQsBJrqyYayW72AGJlXrfp
6RC6l00rPveKfFP2EqwVrkyeoQLii/6mEyvtVQrIyDLGWYfeepPDZaZl0U2cVCVK7EAtmfEX4LNX
YuhXy9htP0RdJzuQBgL2TPqYR8ZzuhlX3mjCowhCjY7gkiRtu1HQdLb9VpopPerJhULVrSf7lLdr
xf+cKJOgQSNA/A1RJs2SzOwjRec7t9p2A1EvgZMvJI5aPnthzdVlyUiABP4qM9RH9OhuYAmn8uYp
M+7oc48MaiVXZ0SVK6QpPkvjOM8qxG7HhjxSTeXVvGmK0LeNur6M6JGtDP+6Jz3ArjklbllqefDZ
GKucdvohPY17Y1VrElDN/tSX1NPE8P0lPTi3Yw/4qZKzc4h200UBBosQcgSbEYTb2PW+5FryBXXZ
taup1zjlH6MgPpcQaiSXrTx4YgzA1HAhM/FUXPdRALliRFJ3AbUZUF4Nj0+Vu/sQ1hGcsNqWfWlB
xHFuJTFda6Q6RSPL9EXY6SYLQ+rXicTxWlaD5lKqB3JsSdt+KuiqvSZiKW40eCJvsVGUqKMuiJxB
lc6ivKQ8X0vsQSVPZmookOvvzXKWCkYTz2Oh1r9UsezdW17pLaKxIEsn17WTNmLSnSKs64xapszl
Ib2Xg3EEOCuBlaPmiwr4vOlEI58pSdjOUhqcZuhRp8tWz8XZFMIHpu86rms8u15X3GYpWVK78XUX
XkqtI+skGc28HbU5zQO8bpgrju6Pp3XZdmxJzQhSB4hM7xgeWZm4y1vkl8XPZEtLTqO/Mrlbr0dD
wUTkorTEsXuuYsO6NpX8cVQp6cBPeVX7FULoQl2BTzPDhVijMuSr4k3gydpMGfSLEawBUAjIIgD7
qLAYKnmZ3waFHgIyTzh5agd5LWBoJRde5DwwZ6nuUq2vwKr1Wp5d+TmcmoJpLQFKL8V+bOcGhE/g
arXnkojpina1O8P1P7gGnlw5PpPJ1OZSVgjzEWZA3tgj+zfFQIrhvTQA22cCNF2ngy9f66H3gNDC
aWzlt1WunXU53bFaNplJMdmksDQ22OmRBmOKqJRYSg8m6qTMHwnFEW7uYSt1ycsulbARnkJ4m0jc
y8UiLxSTjCXEUWDp9KSyAVKT7INMDqZEHu/V6XkX0RwrCtCQDv4F3Q+F7QGKpmezoKSvRyu/psUk
Ixp0kCx8FAThftTza3EwOqeHKzJNmp7qo645WtZLLJQxN0YqsCqyhzatr+VMkwkxRusDHsKM0kpj
B75ym8QQVrZ9O/OE9KOXVs9FlOCvZdQGjYtkRHjFg91RoqM0Vut1kzXy3EBSelHFzTweudHJvNOL
HeqlbWrUOnFEz8OcNg/FGyBsQ7N2LqrlGaSgc39MF1LtQqwhU/PNR2tcVEVzOphKMuebn4UDdKVl
RoY8dCF4b8MzQVU+0o2mzyrBQhK38taj0rSXwhB+KoP6fqLAPK0r0yUhEXqO32gIWdFsjPz1wor9
zEEOvHeaNOKUiOqihDhyrpEuoeincp26AA6atjgXpeYRpDnbjGEy2+X1ZqYUl06nJqOduqFxHtbC
Im9S9C8Gz72FwKqZGm0eQdM0Dk73OkQns4t0F1iP2r+IjfBxqBpm3GhgSKmz2IOrGASHgb9kNWhJ
Nc3wsVfFrV8q9a3aprQ0pBUGOZJHavLAQ4Ye5z5lfUW4aOE0g2csESwHKet14HvKjUw3AAz/lcZN
Q/3aKUFaOb4/WJOJu+9K/0IbJw+kwvHOzIcqmfrdS+LVyIoooxfcigUpDIpOQzMj33kaZ74M2qs4
Q5oBbls0QGe9mNwR9n6IEj2ZBVYsL6uBgp2RajCxAy5CWwIJkJjovvJdNDPbXARHJ6BptASOKcNd
yDt553z70VoEOSImly7wzfSTFFMBhM5TGtDCQKyBxCo8wtp57E+JLrGJmpkC2J3GoCgpZZpARS26
HPSMh6RjT9cMvKsoniOYGdz1MrnJeR/RhXJGod+CC05LawcKMUvhuCiUxyM6ofwZTtCwMWQDPuU6
k3J9LukETHOa0EP2waA389GEgeK6RdR+2zZ4NEKRY7SLmkEvAs0Yqrmh4dLRbBNxFCsL54IIKgy3
yKWH6UPac75puwBWNKNnt2m2STzRlsKVoq0GSR3Lj2ifOzG1wAfyoqy719TT/3q7RmZliAZSz3Rx
2mkhCcqqT+D4Q15BfFEbRaaAE+KPZxWVX7fNkuSi9822PKMmBMJI8gbrEzSkzKvX25FBgbk/FVId
Ds+d3Lbmcw/u5AHGRYhiVc4A04LdYTV6uKY3bSchPy2PSXSpSK0xQJ0bZ8ueLovhUoSNS52ZOOnp
Uu88pZgDBqYNBCAWaA2TKClyJMhbxVtNauul7BpNuWgb3wxX3JlIz+foB7uLqNQHYz1pz1jnkPmY
zSd8vQDORKCdmePGiWjanWV2wmNYBblo9zplRQ5qrYvkGXzyb0I1ZlAJjpSDZwHg+rkKZCwCrJG7
+GTovSy9IQbN71addKcarhXM6e2QxmUbpwJyiG3VBJe5bgj+qdV0FbAhOgCTF9Ixfr/0ScsAMAr1
BsfW75pcIREbpa17RlU9QiY5hvv0WqN3KrmtBF3HpaJU3H/IEorSZ5UK4H4WFzT+nnkqApCXnUGL
HGkRah00+AK7jkpFEOG0FHttjv5w+0wCK+1wtMxcvPRbA19eFKOQlLUYyeKNpA/aY+2V3TBXEN6W
AP9R+/0gl0KcgqMLu4Xp6SW1UL+SQFIUkjxrJtjomdhUfgkUJoZsmGQkHOW2qbayQYsHEYZ8LQFm
b2/0eNTRb0T1xl1QKeYwNrmZGRcGQdzpCBC3dFhKmai/z4d2JgB+Mylv0YJ/HaR47BeRbOiMVaIS
nYnpKJ9qAgIRV6Mec31g0MFFW1LWdiv0rUGOim1FXlXwAQLYQeZiOEAQ+rdqNJKBESM9v09Lz9eo
lsVjdlmIuXkeAu15EYa84cbUvGxFTaG7AKx/GaJibdrcfwBOWqGtPyQ5xIHQ9KU5pURtgN1YyFSc
hAgsG1k+ASy/V410YZC2PmvzpKU5zvXCRVKlMRXQqWJp9gHXYUzS2e5RiQlnQCNS3CAk3YOWvSgl
T4BFpKcg5EqxlXaHxMSjEmaqUmvqQ661YrkgPrPyS3hpIQEVhzYuQemzOusEUzZlIPMvSlqN6TIN
gHg7ndiDUgvB8ioIxOryR0GjicEORoP2Dr/rweh4ldmEpwBKCdtDOYkB9YU17OK5GdDU0OhCf6Pp
/l0U9OBye5nWss6W3U7Oz1I96b54PDe6SkmWkGmDiVual2rWugTDVKpozFTvKrIcBSCtSKvncj4I
I30RQUm+QlP9Z6MvUOdJ0aO0m1QyN0kU5+u+taq1pgokdHw5pCBH+or0Uu8N90bYc5StKqrl6z5k
Og41rvhUCztTn4WhWj9nMmJndtk3sXzZgvJbqXFCj84I9QdNcFpSn+EwRBRjKhHjOfFdnzV+GXU4
agrYLVxmoXKAyFN6VQOZ9QU7AlxdAlJFi8MO8I5UyEU6JBIQhSp1KXuUE559cHuUaYquuKKtGRNJ
VeW+risaXhS50ucVnPTFKhig5nUsKH+A2Zq1cKfRL+TNQkVRVq6S+Bc1+d51JtL9BOV9YjgS+INi
URuJdCcPVtMyWTGgQ0WITyu3G24bP5PWJDLIlecFiUqnFGGSNOMg904zmNobkJVFrZKfIsO21Bv4
8ukH9dprMFnZIzhbTAj5pAqG+1HFs1TE0a9nY+dhH4me3NyB80fZ0nii+DOlDFSnDiKpnYXuIFgk
JkByQzgfXpDtSctFDmPbRRmMZm1b1pCdJpLePuqtCYId6gDuobInr5xlGRduZvKd+kzvPpd6FiaO
riZmRgyiaZ2tVlJ16Q+6+ATECZ8/FzIyF6rvXQOt4Z+pWAkaXXoxA4dpxZZvF9AmfUmAHMNeTle5
43YQKttmGJgQho+kM+eYl75cBCmdY/ZAa2Vox43VIrGQ4oeciWYigB7hNCBAUgmbeAzbT1XYg+I1
u35Nl7NpzvDv4weqhfEw76QKoKcogBSlxOupV1GjY8MhUFfdWV5l5hexyuur1qJbDNc3Bw4FbfkC
dao6pZ8iMT+1WZ/fgX5qLgOkpJ7Kgo3g0JzAXkrkmMbVwKv02yrVwXqC/aODTx3MjTsG6iPgOn42
lfEg1iZRlj8TMewUXSDrv7HQ8AGHUBnxnetXF2odV/WcCBw/var7u7Qe/EerKshxiUaiAjKJ/Djd
VKKcfugFUXzSoDC8iNsmeQp0qSBZp9GxLUQSQVQ95uR84ia5oXAC0E4UcmUGqEnM7ChX29OqKfUv
AYzWl8Mg4pVAFSMvyL3FD6BSIZmMNN/jy4ygchKxFZVZJ/XabRMXlbBSqbJckXtp53KH9vBMVPzu
hij3rkbAAGOldmCYa20I7wYotLZNG28aZEPmOvm3cT62Nzj83lrmNvpgUjKMzkOjBBfeBxYd3L5F
M26pl05BURRwCTSQilH468LPmgsly6xZFBuhAYZKqK9GVCBBmvuS/xx4lgtkRK2ye9hXCCtHYD0O
Vb6IJuDW5F6RxvIDCAnzhdf2PqiKC7ao9jLhQssr8R4iteA5A2wi0FEHg+iipSJMhc/QauRJOZ2n
gUnGHG9ACBa+R0YXJKHI1g4RpMsdGZUhYRaXg54AYBnLq5CAopyPQKD7ZUxSgwO165cYzaZtloqC
a65KibSW9ZF9ibfHvpf6IdXBhiaotJkx1YahQmvnTKhT7Qu1eeFa8uKQfL5IG/PXf9cGFnVbekGK
GUCK8Rxgl/W5CWrpWRzpRpuRlMtvfL+xSnrjlZLUCXCj00gQsRlBn2BhYrRi6F4EILpUXAWkTWWA
5a/Cgssn44YGbqTxY+J0nmIvzYBiynT4yiKF/a6i+xceVgHIFYRbtuf2ONw+olSMToYAwHsmaaBQ
wjB6KsHTzDQp1M7FQsfqtiqMZLZPOuwsLQQTrxWw1nM/tEq1qBstTp2EdoEtgYV7mdF8PDOCfliI
yJXMQtgbHNwGqoDGSKLR7kWou2xYcFjKHJ+5IDuahsvEktvKRl5aT+e0ZMZPXUrMDkmOT0vR4FbG
QsoGoZ5bpLq/gFGWdVvxJP2h4yBjyqS46OjWNdTcIVDw+9sKxjWqdwrcRmR4aA+BarOVX+rdYtX1
6CMPk4PC5ABr4BAJRTzbiOuelKtLP1aKAAB3J/6zXpop/YkxK1JLpLT4v6Z7CUxcmIkIEzkpvMfr
UgyGMLSBRNOAwNygGoiSjJayJPRS6143IQej01y9lTNqpn3Taw++Dk/NJOGQiHZILPeoSn1KT6Nq
AlrSa/+DX/XjFeAq+UM36l45E+t0AqvTOBp80IHIujbEtIU6twQPF6kcfP+D0ViScqbUybhoClIb
MeWiB98y6CgIyvsyA6BcmkX0Io2Fx20MgJq8rn5J5h+PPRCBq9IwVsr8a50u3YKe+niRwqtAhkxs
2S7pEHN+RpfYzs4yioE2EqTNjZQM5VleqsEVBc5nCdKPxhE95CrnXgvhxkMmR4M+p1+DDwqJD/dI
VNayuhItXyjnX2//LmiAWdONydEKwLbPcnXo12Pj+7ljuiU7vCXD0p6rHrsUSRAU5ebGruXNmq6a
y7QSKmWRsFNKG9YBksu7Ach/cyIyGnNBG4RZ1a/1wsPlUqAGBpveaFxSnZzxJ2rfc/CjyGJf0jsv
iQ7Cp75QO0CyxKdo2isA7Olu1ERxWNQ6uiyXOizN0WU9mD3iKZKqnWsNjMl0ybQsUOQWDELHJxdU
Vw99tFJKhJTnkIdoIDLGhshYrrs2WuV+z89/tQKUYlz9zIRNwCNAigroAko1otVzZ8DoMDAGjRwU
MheOW3eA5RpfhUVdQ5+Zh4GOBQuTZTwSWc5o7Dh0FG4ax0ybTBVXwDeB0gNVEGDEBybj46eNWkQs
AYkvLlRMimtQHRp/yek75s4hrDA+4n1Sj1F+TnJASdZA0yzo2BrAiA6tsXK08ODFsVaWr09KNPoE
hew4qMvRTTFew8i5AOQcRw9CEhSVQ8ZXp44LsIddDURza5Xcp3YPjANykLbWDaepcaQQBXdH0Ul9
4ioHKTm+5CDmcXqRD70UrpqYZ9slNPH+TBCy8iN7SCedCe23N+/jviEn5ZYAUOC5A3Yuq5Z3W1cQ
GoNJrr2zPEBT05b0SqTFGlrw+rSQ5SGmUAQk2h5HciVLXwpoQ7fBBMr1vUYEYs5xi+gfbAodkBR8
A+yc0Gjjh6/fsCT9Xi3iyouaVZtGomYX/HTmEK9az9QmW2VJDohysKhU1VoOtLjBqpg1HAe+KIJf
aXp6gmLf1cxFiB7wrBNpXf9AvOAaS70PRPoSuiR5VnRSm9j8YUiQVhhItGpdLd55aakWtz3AHPeM
yJ7tp5Y91RfwUNFDpVhs+YDMSzpLjMg95e7q5GsgFm5MnOhDzkFaMa6oC0a08FtNn1qrqpeUz3j5
5mNUuPPQFIBPBXTWTEBeCL5vhJy913npgxfIPVdIfNV2Kj0eCmEPqQjbGhLvxkMRqaDJrAaoVH+R
S+sTnYNYRE3jsl7UYv9x17H3jSNqj/7o+Z9xVN1lCf95Szu1R1X1T8mp9n5quc0mAqjq7VDTbL5/
+rfZTbxUf8Zg9d2Pzt/yW33l2vpGcLWjc7rL/t4PvdJFTTN6P9CvcWJJEq2Oe5xYu5F2fFw/GyHe
QNvVvECbJcu/KZqs0RaswOY4/fovJ3GWet/+2rB+UyYJCHTCcab5RWcrz/tuhd5P/T0R2N/7mZ+9
wHb3XSZasEko9aAVECAAM+iVoEWZ62v3a28JJEX9DbVoyaAitVsCSMD+vZZA4ZsdtAS6/JtmIHao
0w+w+8WafrcJBEv/jWq9xCaR//j7f68lmCSEDloClVecyANhxth7d/k3lINg3Eaj4I/N8e/16rJ6
6Lsr1m+aqOACKMbXz4tR2fv81m8ibCpQPpBDnn59feC/kRGQ1UOtgKb8ZoEJBYT+9RUnVrzv14AT
gq4j+krfToj49YH/Rmvw7atw7X1/O/2Fq0CTfhOhRadaj2LL9Gv/JEjib8C8oNc0v10Ff8EO/sIy
/XGxOqRuXnZXarCtvmOW/NMfeL1Q3w/w7SaZrgsCVJgq9n70Dt7Jr4N/vVWm3//P5+9pKHf33Xd/
+Xr/7Z707Z9/e8X3D9971ut7vf7hKtiWm/LZH3Z/MXyb6FdGS3vjl5tgjwNT4pP8Yx7vyDL/sIA/
G9YZ8rKpXseZ1mTSAzp01OVm3JxAOhrkr2PtLufpmBw69Gm52V+Eibnj4EGrcrONX8fZzfUYi8tc
i71BJ578Q+d6lpUvb5ZAPsIS0Ie3CerX6e2WQDnCsBfbp026T90qTR7KoatwDQrkdZTdZHWuoUMH
/YDzXb4Osxt1snqHjnq7aV6Ck9/LzVOweR1tGhyVt9ffTlbj753fW0h/90eVj3DI7tOg3r7s5nwy
T4JyU2/3bIQ8kTEdui4fIdw9sTdp9DrUblG0IyzKp22y3dsd8sTDf+h8r7ITNt1/rU7iTfryOtw0
Z1SrXn/79z/kMmPYk9vm6SWoMJzPe0cRefpjmOW7Jn06Oa2m+e99TknkGoSr+/C3+P2pOblsqr0d
+W30I6zR/7qZ385vHuaz/30ybZ5tyYK93f/UO0R1UoVCB0sH5wCL45+91o8u6z+i2vdX+H5E+9f/
/ttG3O12CKAO9z9w8v6xt/d9la+JkO/+9l/jrDibdPOytwmOYfOXkJinbw/fpAXwj/f7e0b0cttT
gnodZ/ow0sT7feiwt/hr9ckap67cnnDmTi6DotkSR7wOvdsCUxLl0Cd9s9e39TtDPYWDh47uMEC5
iU9+T7YYpr3PKhui+bODjZn5NTd0UwZPT9s3dzr8M+gBw1j+T9/g6/j/cQeYNBBs8Qh5GugJIr9C
de5fHE786N2/i5NeQ4uDzBREgYb4S+9FIi7lY70LkfZNVPbMl/6Tn9kLuf6DzNjvX97udzRR3u7G
b6/8ixv99xQX87l+c4wkWPkOHLd64wZC5X/YiHMoJvPt6xg7owgc6Z2P8Nde/2qSUvihIdndhG8O
+l8b+/cGx2kTv1kHDNSBC3E7aTz8aM6IqVnvjPdfm/P1dBL2Z6yjSqsiwqVqZOBIxGNYXj/Cq3f5
156xJqrxsrdPQV8ejUeF/5LNRA1Xe/eU5h/KG79qxtkzmzcbUUdlF7WkSVNSliQTbeWfOfi/+iB7
E3OGSDG8vfAmNQ/cPirnvB9FQlr9367e33ivy22V5Vm9SfY/Fb6mZlFg1HQKAmiQ6jhzb7bw33nY
hlaI7dPrSNPJ+9E1c/iDnNdL9+RqW/vb8l1cYKrcv4jJQhzKDpGR8VFeZ/W6Fd+934/uo3+NM/2j
2e5df9Oc/7+m9n707se+i6WdET70vfbv43+LuzYmUbR/vN7Z1u822y9fty9ZWe65rKTytxjQevjB
Fv7VUaebZn+u0hH8bHsbe0GTvM5vFx38zKD84mwhJWFhdwHIaluOWy9rg3RvSSYG7EPXhMlv3mSS
33sgf/0D2pC3Y6b2pjsp0h063dk2TTblXurpGDmi05Jl2M8O6UfYcPOqfnuB45AfvAjOuH3299fW
OMLaAiB+uwgT3/Shn2yxKbPtj9JXP711f/GQLCgrPG9fJzkdvamIfOiUl8ETHumbpPKkzH7wwGis
pdV2eB1pmvAkCnnwuNuSHOf+sMdYBzI3+6s7VVQPnaxTZiBX9kwDqITDx101KTZnbxHQmD983NPn
d8ZBmqRcD12H03oT789WOsIqnG3LNxuMBrrDJ3tGlvtyM+zn53cCfIcuw8UGGej93aAeYXUvgtpv
3rom0vtAuPlHuPSLNuc2ztpN9HbKR1jjiwC7Xm9TUuRvKsbqEcz7RdNvk6cMGZLX3TBZH+TFX3/7
9x2rS4gYWZPXgXbjakcwa5dZunmT4NWOcEQuJ9u+N9lJDfjQffxPgjHJOII/TP6l2+zbimNczaA8
33g90jGqSWuyRY232S/MHyPhf5Nxy+0fPLBsh3+66URv3w48YRIP3RO3O6tZBulelUI+RtRxm7+B
lRDrH2HC7YaArnx5HWk6yvIk0H3wSnTbl/3LQz4GquK2C+rxawrkdY5fp3yEA30fTcidPeeSbNjr
Y/6+tfxW9TkPUu8l2w8b36ep//r19IBz9cy+c4iVXye7W5OfZoF+8e7DInNBbb1yf0MfI6q53ZZv
kRbGEVabuvn2JPuC87JXv6Nn8xjwm6+J8cvN8/blbaQnWfox/LlzdGDavdW2LMSK32fH//pO+b//
ZzL/PwrNQJGCFUW+CzkJYBKK+ueP+1ES7V+TQPxR5v0/YaLtaxUX6MQmyfa9lyOYZ5sAstkv/R/F
6mdxlmTpj7aYcoRZO9lzVp38t/PtFrpc77//6DGTfv2hd9fukE+olcsppZVufvScY7i78ItHPxz7
CO+wgJPvdSWm28A4xphc6RPG7OVbQWdnZicx+nT7ppr0UzDAL149i3KbPvsnU2fS+/GP4Kt9G39X
Npw+9mQa/yj7nlzw2+r7BTSPEJItm83e/f++ZPjXjfpqi/v2bRd9Ra88zwij4tc/23sJqhKv7/T3
/ZnzABAITsfrSNP22qkvHnruINwEVJdsqm+vs/+AI8z8atudOJv4B3f3MRwahJT2nEfpGO7MwyZt
NnWztxTGEVJ9V5um3B/1GGd2WuDP2827KNM8gnu+DurnTcBB/REy0jxC0L3e5M2GGmt3smyIA/bv
3KlR49D9vWZh9tfc0g4flUuq8jdx/MN1eY9X+esW5is+brWNt+nmf5z8Xj2TsUIiY2ds7qYTS/Dx
sjmBOc7fWzNwBIe/3V0WkY3dWzX5GK7EHe2S+7NVjjHbhnj6zWSPsDM/8nmDarfgC5q031YFj/CE
d06mfAwgM2R/eb5Fzen10L7uh+nK0MAqTC2qikaAI4JzOUaGaw9hCZAzzcqT66aOB/zFHx0QHsqT
JwVhEylSoDyTTOnPz/l/XOAzodr+EwY6sQdede8sHsHW/p56JDtfv+W03/70w35twvtZF5ad1VVH
QPD9sNIxxiUZuZetkI/grdtc8OnLnpemHGFYx9/sZQuPkSG72ebNUwxQjLwNCKcTB+O8lwJRj+A/
zLZJ9kz4wmP+/HlH2IEOBAclxDzfb5Y/b3L4802IjnpWZntuvXaM2Bqrt0OP78C06R9r9P30fwrS
+8Ww7v9xdwXbaRtR9Fe0a7vwSSQHiDc9x8bESWxcarAX2Q2gwgSMqCTcA6v+RtddZdFdl93xJ/2S
3pGYRG9QIEW3cZpNTuzkjKSZN2/e3HfffU01D727MB6GYmQCln3+ViPdJe8ldcJFsTVaztPiy9YJ
L9v6GWF9BL83LYk29x9C+82kBcnfWAaxjPtIK0UjjLl01w3C7uxh218oCLUJ58oI6y9UX27C54Tl
uxg7x8B+wHT/kpVcOxjZrub6zzT0ht+8eoh0LHYdpJ+sXVeAA8LZUixaCaX93186rnTfjQoglFz9
ba9AEUazAjtQhl08IwTQeF9nFhhIZBvlWSOVDJxyV8YxAnJHlKbSHCgZI1xyfxFRh18jzC9y+M6g
hF3cxkE6cAkHhC3RBriiUy0L9v064ZTOR3aT4j7jmGtHK+N/UfomNgeDF3mtEeKLURlHRjaqPC98
Bi8yd8NHZzpJJPCADJ/9iMPd5c363QLKZCIshH4HYWDcTNyMDiGM7YbLwTicTp3KcgaBb1Oxs1W9
FTBYfF2TtpaclIDB4uuaOlHlXYXIethFM6dIYFS9diMH+yOALggvbmUUQziji1yfsDgUiVR/214k
b2nBMeGA7q5/jzyozK3fZXhXJ17/MRtoWeEWHBPmGlX22klbIfFNmBU1W7kOGgJF1Qe+HW1tcAZx
EjjBBIUG3guViLAoYJAQIYqjnZg+qBEmuQUcBjWsIiQIGAfsm607SMAgC77R933V/0V6DIYWSu5D
t/c3g4V4pmOvh2BOEPtQ6VjdlE/7y1CsXSMIwD15ih7rDdBo4Kj336ceD4fNyoC/QiC2tOa5tl/4
4PFWItc1qLoUxfc3gR2KD4u/apkyNCtrJp5l/8X+cid2DM7KSu5/gh9sRki/eTdOnTrFw07BPJo+
KBTm2f1uwpwG4YgHDSINEegI1ICRqXwZzYamtLn4wkgt2R8PD9qvMcGxGi3EG/s7JTU+EQ7tAEe6
l8PuLxAqs84dNstUwjHgjjX3TKxis2EQ234IfqW4zf9CQWIEQC9LZVtjMcZOiDJPwVbuK/1Wht81
+5TDTfI0hniWvP0SEBHofI2mahgmY/uG2d2GMBHtJfoBShzLqLZ+MJrDNIHQtxn8AztOtmgEt4oW
8DMZoBwT3hUZoX40lGvGiOC7sfbAV5sIN8IAS7HBZbKTcSWAkx55l+aP7ulNceHQa8j+ePi2eDUD
MdulI/oMJgpGlkuX6XhXtd/Xai7N12cIA14u49FyZZg5dkbNzkCAbX88fIJzBjw6hcvcEsTnq4+d
X2ZKxiYYxiW0TtEOaWtKCPv6Ssl0LEj01ecCNQYq2toiNcIso6YD3AjHlhkhIzD6oX6QQKFfJ5x1
GFgtHazGZ2Rhr8O5hAh9Bk+6g1gRNcRlfCP/OcE0OqhG3TJkRrl6ByrOYGyB/ChCaKOWVvmg7oKB
peZwG3aoLLDwCdbRGyvtMk4DRmzRU2/19kwDqbCfcLgX7SkNuN6Ok8dYBE/UA5ZnwkLXOgKGR7pd
9cOS6WAUFN/pMMU9SMwHw9X9AAGY6MF7lYILNfeeeGhli47Ji83OLD7OR5cEwgJsHngJjmYyBnz2
xLN/1WUPbTxjgIvdOWhN02WZv4HKFiP2aevhEGV1LZWkxUnLddk/7hrgRT5JVnIza92xnkC9a4ZZ
e//XnOxdfCg0+CDiRcDTs1NFYYFiPf3719+SiVoq7yJeIueON3gJ2si9sqsm/CG06urHDNJAT4PK
dQRKgszDN4KTk+OnhDsXcmATNbHmnjw51wp9lFN81Y+gBioB9580amjiRnjoeTQZRpjAnprgGqkl
uHFi6LYMavGlWqAMRQgD+U+B9aA5mDWWw71zRx1N9dEAmjtHSbKw42UhdP4MAqSEUvFRycgEH3Sl
5ikKAkoG33twPR6whF6yuYhsVXCp+AnGAv4TMPc0XvTFbZsQIKH2TANhzLKeZyruu+WZdj0PN2tw
ohd6KmFXRgBm3hY4sfCRjFJowwlEPw3go2JoxgW5qZaQlig7MRnhTNOxDgYB6jy6R75Tyjozggc7
bjnjl3F7gx64KzPOUB1BFmEIle6FpAYwKDov0WFDZCd9xmH8GnbsrJ/P6M+A+i+TCXd5WwxOuFF/
SAzdRUR9PoMG3oEyWhqZzJWIQgJGj4a8YO1So2V55k2vwwctPQgj1M+fcrUYSCQloHg+SMjooRpm
r9+L+hAGtu4/uysylCDNXTGfnybsEnX1JXWVAUMbMp+oOw3hPujsg8OS1XjkXmELamCwZtFZNNXJ
2LvT8UiXOnk0n7Dzefhxetvd+QRCovQMhdwOZRsdlqu/eRNJUqCLdqDMpBihf1fJqChgVCoDOEq9
FqRcQfhZyG3MYHvm1okQJh2v303D+2VxVmocxiA+oK3wBCmIBLoLA8PMPyA/Bbxvc4HM74ofcYxC
y70XlmLY3NoQHj5TSjmTfq8a9u/IPz9WVwKjPuyyORkiY8jA/BRNrXJIcaXrEDlCJ46Teh2SQc9R
Wbu/1OXx1j2X5f8K1z0emaSgTJwyQLgzJG0c5UyGpNVZrFaS4seg8TaRShBQPwMvaxp5IYdOyoCJ
WwPcJSTPidFYaKMwg3oCp1iMQc58oaYTk/UoC9saBHT0YgHChsQ4KGkgoK1A+oVp+AxlaJN0A3wi
jm+fIdrTCV2hFAJGdxsv3JcNGDvkDlUPKzSvEguHzhD2lPhYtPt4x0C9pMNJ1UOh+DX7McDi/7ah
D7sdRFl7lc/7lXnxiXHL7/v02hfYRVu9CCNcooQ5MVLYN4vEyecHDIylt/4LxQxL4V3QPOfLtf6y
Pjh2WbK12pjvjvB2i15ZtOcvw/rLGvB8YV9ZnLQSJ7DJIgymUFv7/h8AAAD//w==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rgbClr val="E5E7EB"/>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title pos="t" align="ctr" overlay="0"/>
    <cx:plotArea>
      <cx:plotAreaRegion>
        <cx:series layoutId="funnel" uniqueId="{496DFECE-6EFF-478D-AA2E-1F9A65C347B9}">
          <cx:tx>
            <cx:txData>
              <cx:f>_xlchart.v2.13</cx:f>
              <cx:v>Profit Margin</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6.svg"/><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5.png"/><Relationship Id="rId17" Type="http://schemas.openxmlformats.org/officeDocument/2006/relationships/chart" Target="../charts/chart7.xml"/><Relationship Id="rId2" Type="http://schemas.openxmlformats.org/officeDocument/2006/relationships/image" Target="../media/image2.svg"/><Relationship Id="rId16" Type="http://schemas.openxmlformats.org/officeDocument/2006/relationships/image" Target="../media/image8.svg"/><Relationship Id="rId1" Type="http://schemas.openxmlformats.org/officeDocument/2006/relationships/image" Target="../media/image1.png"/><Relationship Id="rId6" Type="http://schemas.openxmlformats.org/officeDocument/2006/relationships/image" Target="../media/image4.svg"/><Relationship Id="rId11" Type="http://schemas.microsoft.com/office/2014/relationships/chartEx" Target="../charts/chartEx1.xml"/><Relationship Id="rId5" Type="http://schemas.openxmlformats.org/officeDocument/2006/relationships/image" Target="../media/image3.png"/><Relationship Id="rId15" Type="http://schemas.openxmlformats.org/officeDocument/2006/relationships/image" Target="../media/image7.png"/><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hyperlink" Target="#'page 2'!A1"/></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1.xml"/><Relationship Id="rId3" Type="http://schemas.openxmlformats.org/officeDocument/2006/relationships/image" Target="../media/image11.png"/><Relationship Id="rId7" Type="http://schemas.openxmlformats.org/officeDocument/2006/relationships/chart" Target="../charts/chart8.xml"/><Relationship Id="rId12" Type="http://schemas.openxmlformats.org/officeDocument/2006/relationships/chart" Target="../charts/chart10.xml"/><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6.svg"/><Relationship Id="rId5" Type="http://schemas.openxmlformats.org/officeDocument/2006/relationships/image" Target="../media/image13.png"/><Relationship Id="rId10" Type="http://schemas.openxmlformats.org/officeDocument/2006/relationships/image" Target="../media/image5.png"/><Relationship Id="rId4" Type="http://schemas.openxmlformats.org/officeDocument/2006/relationships/image" Target="../media/image12.png"/><Relationship Id="rId9" Type="http://schemas.openxmlformats.org/officeDocument/2006/relationships/hyperlink" Target="#'page 1'!A1"/></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7.xml"/><Relationship Id="rId7" Type="http://schemas.microsoft.com/office/2014/relationships/chartEx" Target="../charts/chartEx3.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10" Type="http://schemas.openxmlformats.org/officeDocument/2006/relationships/chart" Target="../charts/chart22.xml"/><Relationship Id="rId4" Type="http://schemas.openxmlformats.org/officeDocument/2006/relationships/chart" Target="../charts/chart18.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514349</xdr:colOff>
      <xdr:row>0</xdr:row>
      <xdr:rowOff>95251</xdr:rowOff>
    </xdr:from>
    <xdr:to>
      <xdr:col>3</xdr:col>
      <xdr:colOff>276224</xdr:colOff>
      <xdr:row>28</xdr:row>
      <xdr:rowOff>133351</xdr:rowOff>
    </xdr:to>
    <xdr:sp macro="" textlink="">
      <xdr:nvSpPr>
        <xdr:cNvPr id="52" name="Rectangle: Rounded Corners 51">
          <a:extLst>
            <a:ext uri="{FF2B5EF4-FFF2-40B4-BE49-F238E27FC236}">
              <a16:creationId xmlns:a16="http://schemas.microsoft.com/office/drawing/2014/main" id="{1E1A5A2F-71A0-4FEB-8C83-6C654E8E61C2}"/>
            </a:ext>
          </a:extLst>
        </xdr:cNvPr>
        <xdr:cNvSpPr/>
      </xdr:nvSpPr>
      <xdr:spPr>
        <a:xfrm>
          <a:off x="514349" y="95251"/>
          <a:ext cx="1590675" cy="5372100"/>
        </a:xfrm>
        <a:prstGeom prst="roundRect">
          <a:avLst>
            <a:gd name="adj" fmla="val 26533"/>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0</xdr:row>
      <xdr:rowOff>133350</xdr:rowOff>
    </xdr:from>
    <xdr:to>
      <xdr:col>20</xdr:col>
      <xdr:colOff>314324</xdr:colOff>
      <xdr:row>27</xdr:row>
      <xdr:rowOff>123825</xdr:rowOff>
    </xdr:to>
    <xdr:sp macro="" textlink="">
      <xdr:nvSpPr>
        <xdr:cNvPr id="3" name="Rectangle: Rounded Corners 2">
          <a:extLst>
            <a:ext uri="{FF2B5EF4-FFF2-40B4-BE49-F238E27FC236}">
              <a16:creationId xmlns:a16="http://schemas.microsoft.com/office/drawing/2014/main" id="{F2777A07-2B22-4155-A222-5D98ADA29F4D}"/>
            </a:ext>
          </a:extLst>
        </xdr:cNvPr>
        <xdr:cNvSpPr/>
      </xdr:nvSpPr>
      <xdr:spPr>
        <a:xfrm>
          <a:off x="2438400" y="133350"/>
          <a:ext cx="10067924" cy="5133975"/>
        </a:xfrm>
        <a:prstGeom prst="roundRect">
          <a:avLst>
            <a:gd name="adj" fmla="val 8408"/>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xdr:row>
      <xdr:rowOff>0</xdr:rowOff>
    </xdr:from>
    <xdr:to>
      <xdr:col>3</xdr:col>
      <xdr:colOff>158212</xdr:colOff>
      <xdr:row>28</xdr:row>
      <xdr:rowOff>38100</xdr:rowOff>
    </xdr:to>
    <xdr:sp macro="" textlink="">
      <xdr:nvSpPr>
        <xdr:cNvPr id="2" name="Rectangle: Rounded Corners 1">
          <a:extLst>
            <a:ext uri="{FF2B5EF4-FFF2-40B4-BE49-F238E27FC236}">
              <a16:creationId xmlns:a16="http://schemas.microsoft.com/office/drawing/2014/main" id="{95C2D184-E69F-4ED1-BD1F-72271392D63D}"/>
            </a:ext>
          </a:extLst>
        </xdr:cNvPr>
        <xdr:cNvSpPr/>
      </xdr:nvSpPr>
      <xdr:spPr>
        <a:xfrm>
          <a:off x="609600" y="190500"/>
          <a:ext cx="1377412" cy="5181600"/>
        </a:xfrm>
        <a:prstGeom prst="roundRect">
          <a:avLst>
            <a:gd name="adj" fmla="val 18934"/>
          </a:avLst>
        </a:prstGeom>
        <a:solidFill>
          <a:srgbClr val="E5E7EB"/>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123825</xdr:colOff>
      <xdr:row>1</xdr:row>
      <xdr:rowOff>38100</xdr:rowOff>
    </xdr:from>
    <xdr:to>
      <xdr:col>20</xdr:col>
      <xdr:colOff>142874</xdr:colOff>
      <xdr:row>27</xdr:row>
      <xdr:rowOff>28575</xdr:rowOff>
    </xdr:to>
    <xdr:sp macro="" textlink="">
      <xdr:nvSpPr>
        <xdr:cNvPr id="4" name="Rectangle: Rounded Corners 3">
          <a:extLst>
            <a:ext uri="{FF2B5EF4-FFF2-40B4-BE49-F238E27FC236}">
              <a16:creationId xmlns:a16="http://schemas.microsoft.com/office/drawing/2014/main" id="{A53C41AF-CE7A-4B41-861E-3FDAF81A5323}"/>
            </a:ext>
          </a:extLst>
        </xdr:cNvPr>
        <xdr:cNvSpPr/>
      </xdr:nvSpPr>
      <xdr:spPr>
        <a:xfrm>
          <a:off x="2562225" y="228600"/>
          <a:ext cx="9772649" cy="4943475"/>
        </a:xfrm>
        <a:prstGeom prst="roundRect">
          <a:avLst>
            <a:gd name="adj" fmla="val 9577"/>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266701</xdr:colOff>
      <xdr:row>1</xdr:row>
      <xdr:rowOff>142875</xdr:rowOff>
    </xdr:from>
    <xdr:to>
      <xdr:col>8</xdr:col>
      <xdr:colOff>171450</xdr:colOff>
      <xdr:row>7</xdr:row>
      <xdr:rowOff>142875</xdr:rowOff>
    </xdr:to>
    <xdr:sp macro="" textlink="">
      <xdr:nvSpPr>
        <xdr:cNvPr id="5" name="Rectangle: Rounded Corners 4">
          <a:extLst>
            <a:ext uri="{FF2B5EF4-FFF2-40B4-BE49-F238E27FC236}">
              <a16:creationId xmlns:a16="http://schemas.microsoft.com/office/drawing/2014/main" id="{2AFAFE7A-C531-4064-9CA1-FAD0DFBAD9A0}"/>
            </a:ext>
          </a:extLst>
        </xdr:cNvPr>
        <xdr:cNvSpPr/>
      </xdr:nvSpPr>
      <xdr:spPr>
        <a:xfrm>
          <a:off x="2705101" y="333375"/>
          <a:ext cx="2343149" cy="1143000"/>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285750</xdr:colOff>
      <xdr:row>1</xdr:row>
      <xdr:rowOff>123825</xdr:rowOff>
    </xdr:from>
    <xdr:to>
      <xdr:col>12</xdr:col>
      <xdr:colOff>228599</xdr:colOff>
      <xdr:row>7</xdr:row>
      <xdr:rowOff>152400</xdr:rowOff>
    </xdr:to>
    <xdr:sp macro="" textlink="">
      <xdr:nvSpPr>
        <xdr:cNvPr id="6" name="Rectangle: Rounded Corners 5">
          <a:extLst>
            <a:ext uri="{FF2B5EF4-FFF2-40B4-BE49-F238E27FC236}">
              <a16:creationId xmlns:a16="http://schemas.microsoft.com/office/drawing/2014/main" id="{4D784E5B-D1B7-4066-ABF6-E310D2026DEC}"/>
            </a:ext>
          </a:extLst>
        </xdr:cNvPr>
        <xdr:cNvSpPr/>
      </xdr:nvSpPr>
      <xdr:spPr>
        <a:xfrm>
          <a:off x="5162550" y="314325"/>
          <a:ext cx="2381249" cy="117157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333375</xdr:colOff>
      <xdr:row>1</xdr:row>
      <xdr:rowOff>142875</xdr:rowOff>
    </xdr:from>
    <xdr:to>
      <xdr:col>16</xdr:col>
      <xdr:colOff>161925</xdr:colOff>
      <xdr:row>7</xdr:row>
      <xdr:rowOff>142875</xdr:rowOff>
    </xdr:to>
    <xdr:sp macro="" textlink="">
      <xdr:nvSpPr>
        <xdr:cNvPr id="7" name="Rectangle: Rounded Corners 6">
          <a:extLst>
            <a:ext uri="{FF2B5EF4-FFF2-40B4-BE49-F238E27FC236}">
              <a16:creationId xmlns:a16="http://schemas.microsoft.com/office/drawing/2014/main" id="{AEE304F3-4D4B-44EA-93F6-B86173E8ADB9}"/>
            </a:ext>
          </a:extLst>
        </xdr:cNvPr>
        <xdr:cNvSpPr/>
      </xdr:nvSpPr>
      <xdr:spPr>
        <a:xfrm>
          <a:off x="7648575" y="333375"/>
          <a:ext cx="2266950" cy="1143000"/>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276225</xdr:colOff>
      <xdr:row>1</xdr:row>
      <xdr:rowOff>142875</xdr:rowOff>
    </xdr:from>
    <xdr:to>
      <xdr:col>20</xdr:col>
      <xdr:colOff>47625</xdr:colOff>
      <xdr:row>8</xdr:row>
      <xdr:rowOff>0</xdr:rowOff>
    </xdr:to>
    <xdr:sp macro="" textlink="">
      <xdr:nvSpPr>
        <xdr:cNvPr id="8" name="Rectangle: Rounded Corners 7">
          <a:extLst>
            <a:ext uri="{FF2B5EF4-FFF2-40B4-BE49-F238E27FC236}">
              <a16:creationId xmlns:a16="http://schemas.microsoft.com/office/drawing/2014/main" id="{4D2F754E-5B3A-4367-BBD9-965171E9E7BA}"/>
            </a:ext>
          </a:extLst>
        </xdr:cNvPr>
        <xdr:cNvSpPr/>
      </xdr:nvSpPr>
      <xdr:spPr>
        <a:xfrm>
          <a:off x="10029825" y="333375"/>
          <a:ext cx="2209800" cy="119062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8</xdr:row>
      <xdr:rowOff>114299</xdr:rowOff>
    </xdr:from>
    <xdr:to>
      <xdr:col>11</xdr:col>
      <xdr:colOff>133350</xdr:colOff>
      <xdr:row>18</xdr:row>
      <xdr:rowOff>19050</xdr:rowOff>
    </xdr:to>
    <xdr:sp macro="" textlink="">
      <xdr:nvSpPr>
        <xdr:cNvPr id="14" name="Rectangle: Rounded Corners 13">
          <a:extLst>
            <a:ext uri="{FF2B5EF4-FFF2-40B4-BE49-F238E27FC236}">
              <a16:creationId xmlns:a16="http://schemas.microsoft.com/office/drawing/2014/main" id="{E0B21528-EEB2-4240-8D41-E086E3B67DDC}"/>
            </a:ext>
          </a:extLst>
        </xdr:cNvPr>
        <xdr:cNvSpPr/>
      </xdr:nvSpPr>
      <xdr:spPr>
        <a:xfrm>
          <a:off x="2638426" y="1638299"/>
          <a:ext cx="4200524" cy="1809751"/>
        </a:xfrm>
        <a:prstGeom prst="roundRect">
          <a:avLst>
            <a:gd name="adj" fmla="val 15349"/>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438150</xdr:colOff>
      <xdr:row>17</xdr:row>
      <xdr:rowOff>57149</xdr:rowOff>
    </xdr:from>
    <xdr:to>
      <xdr:col>20</xdr:col>
      <xdr:colOff>76200</xdr:colOff>
      <xdr:row>26</xdr:row>
      <xdr:rowOff>152400</xdr:rowOff>
    </xdr:to>
    <xdr:sp macro="" textlink="">
      <xdr:nvSpPr>
        <xdr:cNvPr id="17" name="Rectangle: Rounded Corners 16">
          <a:extLst>
            <a:ext uri="{FF2B5EF4-FFF2-40B4-BE49-F238E27FC236}">
              <a16:creationId xmlns:a16="http://schemas.microsoft.com/office/drawing/2014/main" id="{13FA6518-2D2D-4F2F-A781-1A244BF265F3}"/>
            </a:ext>
          </a:extLst>
        </xdr:cNvPr>
        <xdr:cNvSpPr/>
      </xdr:nvSpPr>
      <xdr:spPr>
        <a:xfrm>
          <a:off x="8362950" y="3295649"/>
          <a:ext cx="3905250" cy="180975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219076</xdr:colOff>
      <xdr:row>8</xdr:row>
      <xdr:rowOff>123824</xdr:rowOff>
    </xdr:from>
    <xdr:to>
      <xdr:col>15</xdr:col>
      <xdr:colOff>523875</xdr:colOff>
      <xdr:row>16</xdr:row>
      <xdr:rowOff>123825</xdr:rowOff>
    </xdr:to>
    <xdr:sp macro="" textlink="">
      <xdr:nvSpPr>
        <xdr:cNvPr id="20" name="Rectangle: Rounded Corners 19">
          <a:extLst>
            <a:ext uri="{FF2B5EF4-FFF2-40B4-BE49-F238E27FC236}">
              <a16:creationId xmlns:a16="http://schemas.microsoft.com/office/drawing/2014/main" id="{85A7714D-611B-4324-A78F-3B2FCCB7332B}"/>
            </a:ext>
          </a:extLst>
        </xdr:cNvPr>
        <xdr:cNvSpPr/>
      </xdr:nvSpPr>
      <xdr:spPr>
        <a:xfrm>
          <a:off x="6924676" y="1647824"/>
          <a:ext cx="2743199" cy="152400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581025</xdr:colOff>
      <xdr:row>8</xdr:row>
      <xdr:rowOff>104775</xdr:rowOff>
    </xdr:from>
    <xdr:to>
      <xdr:col>20</xdr:col>
      <xdr:colOff>104775</xdr:colOff>
      <xdr:row>16</xdr:row>
      <xdr:rowOff>123825</xdr:rowOff>
    </xdr:to>
    <xdr:sp macro="" textlink="">
      <xdr:nvSpPr>
        <xdr:cNvPr id="21" name="Rectangle: Rounded Corners 20">
          <a:extLst>
            <a:ext uri="{FF2B5EF4-FFF2-40B4-BE49-F238E27FC236}">
              <a16:creationId xmlns:a16="http://schemas.microsoft.com/office/drawing/2014/main" id="{43FA326D-47A4-40D3-90E7-912213A3B37D}"/>
            </a:ext>
          </a:extLst>
        </xdr:cNvPr>
        <xdr:cNvSpPr/>
      </xdr:nvSpPr>
      <xdr:spPr>
        <a:xfrm>
          <a:off x="9725025" y="1628775"/>
          <a:ext cx="2571750" cy="1543050"/>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314326</xdr:colOff>
      <xdr:row>5</xdr:row>
      <xdr:rowOff>0</xdr:rowOff>
    </xdr:from>
    <xdr:to>
      <xdr:col>7</xdr:col>
      <xdr:colOff>200026</xdr:colOff>
      <xdr:row>6</xdr:row>
      <xdr:rowOff>180975</xdr:rowOff>
    </xdr:to>
    <xdr:sp macro="" textlink="'product analysis'!F4">
      <xdr:nvSpPr>
        <xdr:cNvPr id="16" name="TextBox 15">
          <a:extLst>
            <a:ext uri="{FF2B5EF4-FFF2-40B4-BE49-F238E27FC236}">
              <a16:creationId xmlns:a16="http://schemas.microsoft.com/office/drawing/2014/main" id="{3469236B-B1E9-4872-BDFB-D36012380FC6}"/>
            </a:ext>
          </a:extLst>
        </xdr:cNvPr>
        <xdr:cNvSpPr txBox="1"/>
      </xdr:nvSpPr>
      <xdr:spPr>
        <a:xfrm>
          <a:off x="2752726" y="952500"/>
          <a:ext cx="17145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7A11C8-5129-4FA4-8D2A-BA899A53C3AD}" type="TxLink">
            <a:rPr lang="en-US" sz="1800" b="0" i="0" u="none" strike="noStrike">
              <a:solidFill>
                <a:srgbClr val="374151"/>
              </a:solidFill>
              <a:latin typeface="Arial Black" panose="020B0A04020102020204" pitchFamily="34" charset="0"/>
              <a:cs typeface="Calibri"/>
            </a:rPr>
            <a:pPr algn="ctr"/>
            <a:t>Dumbbells</a:t>
          </a:fld>
          <a:endParaRPr lang="en-US" sz="1800">
            <a:solidFill>
              <a:srgbClr val="374151"/>
            </a:solidFill>
            <a:latin typeface="Arial Black" panose="020B0A04020102020204" pitchFamily="34" charset="0"/>
          </a:endParaRPr>
        </a:p>
      </xdr:txBody>
    </xdr:sp>
    <xdr:clientData/>
  </xdr:twoCellAnchor>
  <xdr:twoCellAnchor>
    <xdr:from>
      <xdr:col>4</xdr:col>
      <xdr:colOff>485775</xdr:colOff>
      <xdr:row>1</xdr:row>
      <xdr:rowOff>142875</xdr:rowOff>
    </xdr:from>
    <xdr:to>
      <xdr:col>7</xdr:col>
      <xdr:colOff>561975</xdr:colOff>
      <xdr:row>3</xdr:row>
      <xdr:rowOff>133350</xdr:rowOff>
    </xdr:to>
    <xdr:sp macro="" textlink="">
      <xdr:nvSpPr>
        <xdr:cNvPr id="58" name="TextBox 57">
          <a:extLst>
            <a:ext uri="{FF2B5EF4-FFF2-40B4-BE49-F238E27FC236}">
              <a16:creationId xmlns:a16="http://schemas.microsoft.com/office/drawing/2014/main" id="{C24B12F6-CD51-447F-A594-2B3EC84BB5AE}"/>
            </a:ext>
          </a:extLst>
        </xdr:cNvPr>
        <xdr:cNvSpPr txBox="1"/>
      </xdr:nvSpPr>
      <xdr:spPr>
        <a:xfrm>
          <a:off x="2924175" y="33337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Top Selling Product</a:t>
          </a:r>
        </a:p>
      </xdr:txBody>
    </xdr:sp>
    <xdr:clientData/>
  </xdr:twoCellAnchor>
  <xdr:twoCellAnchor editAs="oneCell">
    <xdr:from>
      <xdr:col>7</xdr:col>
      <xdr:colOff>180976</xdr:colOff>
      <xdr:row>4</xdr:row>
      <xdr:rowOff>142876</xdr:rowOff>
    </xdr:from>
    <xdr:to>
      <xdr:col>8</xdr:col>
      <xdr:colOff>66676</xdr:colOff>
      <xdr:row>7</xdr:row>
      <xdr:rowOff>66676</xdr:rowOff>
    </xdr:to>
    <xdr:pic>
      <xdr:nvPicPr>
        <xdr:cNvPr id="60" name="Graphic 59" descr="Body builder with solid fill">
          <a:extLst>
            <a:ext uri="{FF2B5EF4-FFF2-40B4-BE49-F238E27FC236}">
              <a16:creationId xmlns:a16="http://schemas.microsoft.com/office/drawing/2014/main" id="{FF7C5277-B865-4A55-A6C4-A9F86C9624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6" y="904876"/>
          <a:ext cx="495300" cy="495300"/>
        </a:xfrm>
        <a:prstGeom prst="rect">
          <a:avLst/>
        </a:prstGeom>
      </xdr:spPr>
    </xdr:pic>
    <xdr:clientData/>
  </xdr:twoCellAnchor>
  <xdr:twoCellAnchor>
    <xdr:from>
      <xdr:col>8</xdr:col>
      <xdr:colOff>504825</xdr:colOff>
      <xdr:row>1</xdr:row>
      <xdr:rowOff>142875</xdr:rowOff>
    </xdr:from>
    <xdr:to>
      <xdr:col>11</xdr:col>
      <xdr:colOff>581025</xdr:colOff>
      <xdr:row>3</xdr:row>
      <xdr:rowOff>133350</xdr:rowOff>
    </xdr:to>
    <xdr:sp macro="" textlink="">
      <xdr:nvSpPr>
        <xdr:cNvPr id="22" name="TextBox 21">
          <a:extLst>
            <a:ext uri="{FF2B5EF4-FFF2-40B4-BE49-F238E27FC236}">
              <a16:creationId xmlns:a16="http://schemas.microsoft.com/office/drawing/2014/main" id="{514884C1-B26F-400C-A05B-712CD4863071}"/>
            </a:ext>
          </a:extLst>
        </xdr:cNvPr>
        <xdr:cNvSpPr txBox="1"/>
      </xdr:nvSpPr>
      <xdr:spPr>
        <a:xfrm>
          <a:off x="5381625" y="33337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2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a:t>
          </a:r>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12</xdr:col>
      <xdr:colOff>504825</xdr:colOff>
      <xdr:row>1</xdr:row>
      <xdr:rowOff>142875</xdr:rowOff>
    </xdr:from>
    <xdr:to>
      <xdr:col>15</xdr:col>
      <xdr:colOff>581025</xdr:colOff>
      <xdr:row>3</xdr:row>
      <xdr:rowOff>133350</xdr:rowOff>
    </xdr:to>
    <xdr:sp macro="" textlink="">
      <xdr:nvSpPr>
        <xdr:cNvPr id="23" name="TextBox 22">
          <a:extLst>
            <a:ext uri="{FF2B5EF4-FFF2-40B4-BE49-F238E27FC236}">
              <a16:creationId xmlns:a16="http://schemas.microsoft.com/office/drawing/2014/main" id="{A12F1749-95DD-40FF-BF45-FECBDCDFC13B}"/>
            </a:ext>
          </a:extLst>
        </xdr:cNvPr>
        <xdr:cNvSpPr txBox="1"/>
      </xdr:nvSpPr>
      <xdr:spPr>
        <a:xfrm>
          <a:off x="7820025" y="33337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 Quantity Sold</a:t>
          </a:r>
        </a:p>
      </xdr:txBody>
    </xdr:sp>
    <xdr:clientData/>
  </xdr:twoCellAnchor>
  <xdr:twoCellAnchor>
    <xdr:from>
      <xdr:col>8</xdr:col>
      <xdr:colOff>561975</xdr:colOff>
      <xdr:row>3</xdr:row>
      <xdr:rowOff>95250</xdr:rowOff>
    </xdr:from>
    <xdr:to>
      <xdr:col>11</xdr:col>
      <xdr:colOff>523875</xdr:colOff>
      <xdr:row>8</xdr:row>
      <xdr:rowOff>9524</xdr:rowOff>
    </xdr:to>
    <xdr:graphicFrame macro="">
      <xdr:nvGraphicFramePr>
        <xdr:cNvPr id="26" name="Chart 25">
          <a:extLst>
            <a:ext uri="{FF2B5EF4-FFF2-40B4-BE49-F238E27FC236}">
              <a16:creationId xmlns:a16="http://schemas.microsoft.com/office/drawing/2014/main" id="{03029FC7-A3E0-47BD-B39C-A90BDA879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66675</xdr:colOff>
      <xdr:row>3</xdr:row>
      <xdr:rowOff>57150</xdr:rowOff>
    </xdr:from>
    <xdr:to>
      <xdr:col>15</xdr:col>
      <xdr:colOff>438150</xdr:colOff>
      <xdr:row>7</xdr:row>
      <xdr:rowOff>147635</xdr:rowOff>
    </xdr:to>
    <xdr:graphicFrame macro="">
      <xdr:nvGraphicFramePr>
        <xdr:cNvPr id="28" name="Chart 27">
          <a:extLst>
            <a:ext uri="{FF2B5EF4-FFF2-40B4-BE49-F238E27FC236}">
              <a16:creationId xmlns:a16="http://schemas.microsoft.com/office/drawing/2014/main" id="{143B83AC-3C08-4122-9608-A1A2FC3EA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38100</xdr:colOff>
      <xdr:row>18</xdr:row>
      <xdr:rowOff>123825</xdr:rowOff>
    </xdr:from>
    <xdr:to>
      <xdr:col>13</xdr:col>
      <xdr:colOff>342899</xdr:colOff>
      <xdr:row>26</xdr:row>
      <xdr:rowOff>123826</xdr:rowOff>
    </xdr:to>
    <xdr:sp macro="" textlink="">
      <xdr:nvSpPr>
        <xdr:cNvPr id="30" name="Rectangle: Rounded Corners 29">
          <a:extLst>
            <a:ext uri="{FF2B5EF4-FFF2-40B4-BE49-F238E27FC236}">
              <a16:creationId xmlns:a16="http://schemas.microsoft.com/office/drawing/2014/main" id="{1C8A6CC2-E7DA-488B-9DCD-A0C7D51E591F}"/>
            </a:ext>
          </a:extLst>
        </xdr:cNvPr>
        <xdr:cNvSpPr/>
      </xdr:nvSpPr>
      <xdr:spPr>
        <a:xfrm>
          <a:off x="5524500" y="3552825"/>
          <a:ext cx="2743199" cy="152400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238125</xdr:colOff>
      <xdr:row>18</xdr:row>
      <xdr:rowOff>114300</xdr:rowOff>
    </xdr:from>
    <xdr:to>
      <xdr:col>8</xdr:col>
      <xdr:colOff>542924</xdr:colOff>
      <xdr:row>26</xdr:row>
      <xdr:rowOff>114301</xdr:rowOff>
    </xdr:to>
    <xdr:sp macro="" textlink="">
      <xdr:nvSpPr>
        <xdr:cNvPr id="31" name="Rectangle: Rounded Corners 30">
          <a:extLst>
            <a:ext uri="{FF2B5EF4-FFF2-40B4-BE49-F238E27FC236}">
              <a16:creationId xmlns:a16="http://schemas.microsoft.com/office/drawing/2014/main" id="{B50FBBDA-8D84-4091-81D9-316DF2F9A345}"/>
            </a:ext>
          </a:extLst>
        </xdr:cNvPr>
        <xdr:cNvSpPr/>
      </xdr:nvSpPr>
      <xdr:spPr>
        <a:xfrm>
          <a:off x="2676525" y="3543300"/>
          <a:ext cx="2743199" cy="152400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302559</xdr:colOff>
      <xdr:row>1</xdr:row>
      <xdr:rowOff>131669</xdr:rowOff>
    </xdr:from>
    <xdr:to>
      <xdr:col>20</xdr:col>
      <xdr:colOff>29135</xdr:colOff>
      <xdr:row>3</xdr:row>
      <xdr:rowOff>122144</xdr:rowOff>
    </xdr:to>
    <xdr:sp macro="" textlink="">
      <xdr:nvSpPr>
        <xdr:cNvPr id="32" name="TextBox 31">
          <a:extLst>
            <a:ext uri="{FF2B5EF4-FFF2-40B4-BE49-F238E27FC236}">
              <a16:creationId xmlns:a16="http://schemas.microsoft.com/office/drawing/2014/main" id="{92CCAD4B-8FBF-44CF-8A7F-9493E8D16199}"/>
            </a:ext>
          </a:extLst>
        </xdr:cNvPr>
        <xdr:cNvSpPr txBox="1"/>
      </xdr:nvSpPr>
      <xdr:spPr>
        <a:xfrm>
          <a:off x="9984441" y="322169"/>
          <a:ext cx="214704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Least Selling Product</a:t>
          </a:r>
        </a:p>
      </xdr:txBody>
    </xdr:sp>
    <xdr:clientData/>
  </xdr:twoCellAnchor>
  <xdr:twoCellAnchor>
    <xdr:from>
      <xdr:col>16</xdr:col>
      <xdr:colOff>428625</xdr:colOff>
      <xdr:row>5</xdr:row>
      <xdr:rowOff>76200</xdr:rowOff>
    </xdr:from>
    <xdr:to>
      <xdr:col>19</xdr:col>
      <xdr:colOff>228600</xdr:colOff>
      <xdr:row>7</xdr:row>
      <xdr:rowOff>66675</xdr:rowOff>
    </xdr:to>
    <xdr:sp macro="" textlink="'product analysis'!I4">
      <xdr:nvSpPr>
        <xdr:cNvPr id="33" name="TextBox 32">
          <a:extLst>
            <a:ext uri="{FF2B5EF4-FFF2-40B4-BE49-F238E27FC236}">
              <a16:creationId xmlns:a16="http://schemas.microsoft.com/office/drawing/2014/main" id="{6BC9B621-80E1-46EC-96AD-FBA19AEFB8FC}"/>
            </a:ext>
          </a:extLst>
        </xdr:cNvPr>
        <xdr:cNvSpPr txBox="1"/>
      </xdr:nvSpPr>
      <xdr:spPr>
        <a:xfrm>
          <a:off x="10182225" y="1028700"/>
          <a:ext cx="16287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7D723C-5343-4F44-9865-0580AD2893C6}" type="TxLink">
            <a:rPr lang="en-US" sz="1800" b="0" i="0" u="none" strike="noStrike">
              <a:solidFill>
                <a:srgbClr val="374151"/>
              </a:solidFill>
              <a:latin typeface="Arial Black" panose="020B0A04020102020204" pitchFamily="34" charset="0"/>
              <a:ea typeface="+mn-ea"/>
              <a:cs typeface="Calibri"/>
            </a:rPr>
            <a:pPr marL="0" indent="0" algn="ctr"/>
            <a:t>Tablet</a:t>
          </a:fld>
          <a:endParaRPr lang="en-US" sz="1800" b="0" i="0" u="none" strike="noStrike">
            <a:solidFill>
              <a:srgbClr val="374151"/>
            </a:solidFill>
            <a:latin typeface="Arial Black" panose="020B0A04020102020204" pitchFamily="34" charset="0"/>
            <a:ea typeface="+mn-ea"/>
            <a:cs typeface="Calibri"/>
          </a:endParaRPr>
        </a:p>
      </xdr:txBody>
    </xdr:sp>
    <xdr:clientData/>
  </xdr:twoCellAnchor>
  <xdr:twoCellAnchor editAs="oneCell">
    <xdr:from>
      <xdr:col>19</xdr:col>
      <xdr:colOff>9525</xdr:colOff>
      <xdr:row>5</xdr:row>
      <xdr:rowOff>47625</xdr:rowOff>
    </xdr:from>
    <xdr:to>
      <xdr:col>19</xdr:col>
      <xdr:colOff>485775</xdr:colOff>
      <xdr:row>7</xdr:row>
      <xdr:rowOff>142875</xdr:rowOff>
    </xdr:to>
    <xdr:pic>
      <xdr:nvPicPr>
        <xdr:cNvPr id="15" name="Graphic 14" descr="Smart Phone with solid fill">
          <a:extLst>
            <a:ext uri="{FF2B5EF4-FFF2-40B4-BE49-F238E27FC236}">
              <a16:creationId xmlns:a16="http://schemas.microsoft.com/office/drawing/2014/main" id="{697EDEEC-BD0A-4575-92F1-80AD4C0212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591925" y="1000125"/>
          <a:ext cx="476250" cy="476250"/>
        </a:xfrm>
        <a:prstGeom prst="rect">
          <a:avLst/>
        </a:prstGeom>
      </xdr:spPr>
    </xdr:pic>
    <xdr:clientData/>
  </xdr:twoCellAnchor>
  <xdr:twoCellAnchor>
    <xdr:from>
      <xdr:col>8</xdr:col>
      <xdr:colOff>514350</xdr:colOff>
      <xdr:row>3</xdr:row>
      <xdr:rowOff>76200</xdr:rowOff>
    </xdr:from>
    <xdr:to>
      <xdr:col>11</xdr:col>
      <xdr:colOff>590550</xdr:colOff>
      <xdr:row>5</xdr:row>
      <xdr:rowOff>66675</xdr:rowOff>
    </xdr:to>
    <xdr:sp macro="" textlink="'product analysis'!G4">
      <xdr:nvSpPr>
        <xdr:cNvPr id="24" name="TextBox 23">
          <a:extLst>
            <a:ext uri="{FF2B5EF4-FFF2-40B4-BE49-F238E27FC236}">
              <a16:creationId xmlns:a16="http://schemas.microsoft.com/office/drawing/2014/main" id="{9C1C0526-75D9-43A9-B5AA-C4D44616ED23}"/>
            </a:ext>
          </a:extLst>
        </xdr:cNvPr>
        <xdr:cNvSpPr txBox="1"/>
      </xdr:nvSpPr>
      <xdr:spPr>
        <a:xfrm>
          <a:off x="5391150" y="647700"/>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8E0A9F-1F91-4C74-A420-6A069C505349}" type="TxLink">
            <a:rPr lang="en-US" sz="1800" b="0" i="0" u="none" strike="noStrike">
              <a:solidFill>
                <a:srgbClr val="374151"/>
              </a:solidFill>
              <a:latin typeface="Arial Black" panose="020B0A04020102020204" pitchFamily="34" charset="0"/>
              <a:ea typeface="+mn-ea"/>
              <a:cs typeface="Calibri"/>
            </a:rPr>
            <a:pPr marL="0" indent="0" algn="ctr"/>
            <a:t>$10,881,478</a:t>
          </a:fld>
          <a:endParaRPr lang="en-US" sz="1800" b="0" i="0" u="none" strike="noStrike">
            <a:solidFill>
              <a:srgbClr val="374151"/>
            </a:solidFill>
            <a:latin typeface="Arial Black" panose="020B0A04020102020204" pitchFamily="34" charset="0"/>
            <a:ea typeface="+mn-ea"/>
            <a:cs typeface="Calibri"/>
          </a:endParaRPr>
        </a:p>
      </xdr:txBody>
    </xdr:sp>
    <xdr:clientData/>
  </xdr:twoCellAnchor>
  <xdr:twoCellAnchor>
    <xdr:from>
      <xdr:col>12</xdr:col>
      <xdr:colOff>504825</xdr:colOff>
      <xdr:row>3</xdr:row>
      <xdr:rowOff>123825</xdr:rowOff>
    </xdr:from>
    <xdr:to>
      <xdr:col>15</xdr:col>
      <xdr:colOff>581025</xdr:colOff>
      <xdr:row>5</xdr:row>
      <xdr:rowOff>114300</xdr:rowOff>
    </xdr:to>
    <xdr:sp macro="" textlink="'product analysis'!$H$4">
      <xdr:nvSpPr>
        <xdr:cNvPr id="27" name="TextBox 26">
          <a:extLst>
            <a:ext uri="{FF2B5EF4-FFF2-40B4-BE49-F238E27FC236}">
              <a16:creationId xmlns:a16="http://schemas.microsoft.com/office/drawing/2014/main" id="{4CADF4EA-C6D1-4776-B47D-EBD8C7B2EF99}"/>
            </a:ext>
          </a:extLst>
        </xdr:cNvPr>
        <xdr:cNvSpPr txBox="1"/>
      </xdr:nvSpPr>
      <xdr:spPr>
        <a:xfrm>
          <a:off x="7820025" y="69532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0DBB93-3B4F-40DA-85B7-C8EA43E66F33}" type="TxLink">
            <a:rPr lang="en-US" sz="1800" b="0" i="0" u="none" strike="noStrike">
              <a:solidFill>
                <a:srgbClr val="374151"/>
              </a:solidFill>
              <a:latin typeface="Arial Black" panose="020B0A04020102020204" pitchFamily="34" charset="0"/>
              <a:ea typeface="+mn-ea"/>
              <a:cs typeface="Calibri"/>
            </a:rPr>
            <a:pPr marL="0" indent="0" algn="ctr"/>
            <a:t> 16,618 </a:t>
          </a:fld>
          <a:endParaRPr lang="en-US" sz="1800" b="0" i="0" u="none" strike="noStrike">
            <a:solidFill>
              <a:srgbClr val="374151"/>
            </a:solidFill>
            <a:latin typeface="Arial Black" panose="020B0A04020102020204" pitchFamily="34" charset="0"/>
            <a:ea typeface="+mn-ea"/>
            <a:cs typeface="Calibri"/>
          </a:endParaRPr>
        </a:p>
      </xdr:txBody>
    </xdr:sp>
    <xdr:clientData/>
  </xdr:twoCellAnchor>
  <xdr:twoCellAnchor>
    <xdr:from>
      <xdr:col>4</xdr:col>
      <xdr:colOff>180975</xdr:colOff>
      <xdr:row>10</xdr:row>
      <xdr:rowOff>28575</xdr:rowOff>
    </xdr:from>
    <xdr:to>
      <xdr:col>10</xdr:col>
      <xdr:colOff>561974</xdr:colOff>
      <xdr:row>18</xdr:row>
      <xdr:rowOff>66675</xdr:rowOff>
    </xdr:to>
    <xdr:graphicFrame macro="">
      <xdr:nvGraphicFramePr>
        <xdr:cNvPr id="29" name="Chart 28">
          <a:extLst>
            <a:ext uri="{FF2B5EF4-FFF2-40B4-BE49-F238E27FC236}">
              <a16:creationId xmlns:a16="http://schemas.microsoft.com/office/drawing/2014/main" id="{DC924BA1-FD5A-48B6-B0D8-CA00454D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390525</xdr:colOff>
      <xdr:row>8</xdr:row>
      <xdr:rowOff>47625</xdr:rowOff>
    </xdr:from>
    <xdr:to>
      <xdr:col>8</xdr:col>
      <xdr:colOff>219075</xdr:colOff>
      <xdr:row>10</xdr:row>
      <xdr:rowOff>38100</xdr:rowOff>
    </xdr:to>
    <xdr:sp macro="" textlink="">
      <xdr:nvSpPr>
        <xdr:cNvPr id="34" name="TextBox 33">
          <a:extLst>
            <a:ext uri="{FF2B5EF4-FFF2-40B4-BE49-F238E27FC236}">
              <a16:creationId xmlns:a16="http://schemas.microsoft.com/office/drawing/2014/main" id="{1840032D-0437-4407-A840-73C922BCA617}"/>
            </a:ext>
          </a:extLst>
        </xdr:cNvPr>
        <xdr:cNvSpPr txBox="1"/>
      </xdr:nvSpPr>
      <xdr:spPr>
        <a:xfrm>
          <a:off x="2828925" y="1571625"/>
          <a:ext cx="22669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3500000" algn="br" rotWithShape="0">
                  <a:prstClr val="black">
                    <a:alpha val="40000"/>
                  </a:prstClr>
                </a:outerShdw>
              </a:effectLst>
              <a:latin typeface="Arial Black" panose="020B0A04020102020204" pitchFamily="34" charset="0"/>
              <a:cs typeface="Calibri"/>
            </a:rPr>
            <a:t>Total</a:t>
          </a:r>
          <a:r>
            <a:rPr lang="en-US" sz="1200" b="0" i="0" u="none" strike="noStrike" baseline="0">
              <a:solidFill>
                <a:srgbClr val="374151"/>
              </a:solidFill>
              <a:effectLst>
                <a:outerShdw blurRad="50800" dist="38100" dir="13500000" algn="br" rotWithShape="0">
                  <a:prstClr val="black">
                    <a:alpha val="40000"/>
                  </a:prstClr>
                </a:outerShdw>
              </a:effectLst>
              <a:latin typeface="Arial Black" panose="020B0A04020102020204" pitchFamily="34" charset="0"/>
              <a:cs typeface="Calibri"/>
            </a:rPr>
            <a:t> Revenue by Month</a:t>
          </a:r>
          <a:endParaRPr lang="en-US" sz="1200" b="0" i="0" u="none" strike="noStrike">
            <a:solidFill>
              <a:srgbClr val="374151"/>
            </a:solidFill>
            <a:effectLst>
              <a:outerShdw blurRad="50800" dist="38100" dir="13500000" algn="br" rotWithShape="0">
                <a:prstClr val="black">
                  <a:alpha val="40000"/>
                </a:prstClr>
              </a:outerShdw>
            </a:effectLst>
            <a:latin typeface="Arial Black" panose="020B0A04020102020204" pitchFamily="34" charset="0"/>
            <a:cs typeface="Calibri"/>
          </a:endParaRPr>
        </a:p>
      </xdr:txBody>
    </xdr:sp>
    <xdr:clientData/>
  </xdr:twoCellAnchor>
  <xdr:twoCellAnchor>
    <xdr:from>
      <xdr:col>13</xdr:col>
      <xdr:colOff>409575</xdr:colOff>
      <xdr:row>17</xdr:row>
      <xdr:rowOff>66674</xdr:rowOff>
    </xdr:from>
    <xdr:to>
      <xdr:col>20</xdr:col>
      <xdr:colOff>47625</xdr:colOff>
      <xdr:row>26</xdr:row>
      <xdr:rowOff>161925</xdr:rowOff>
    </xdr:to>
    <xdr:sp macro="" textlink="">
      <xdr:nvSpPr>
        <xdr:cNvPr id="35" name="Rectangle: Rounded Corners 34">
          <a:extLst>
            <a:ext uri="{FF2B5EF4-FFF2-40B4-BE49-F238E27FC236}">
              <a16:creationId xmlns:a16="http://schemas.microsoft.com/office/drawing/2014/main" id="{16F75AE5-447C-415B-86DB-E0BB1D9550D6}"/>
            </a:ext>
          </a:extLst>
        </xdr:cNvPr>
        <xdr:cNvSpPr/>
      </xdr:nvSpPr>
      <xdr:spPr>
        <a:xfrm>
          <a:off x="8334375" y="3305174"/>
          <a:ext cx="3905250" cy="180975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133351</xdr:colOff>
      <xdr:row>8</xdr:row>
      <xdr:rowOff>180974</xdr:rowOff>
    </xdr:from>
    <xdr:to>
      <xdr:col>15</xdr:col>
      <xdr:colOff>438150</xdr:colOff>
      <xdr:row>16</xdr:row>
      <xdr:rowOff>180975</xdr:rowOff>
    </xdr:to>
    <xdr:sp macro="" textlink="">
      <xdr:nvSpPr>
        <xdr:cNvPr id="36" name="Rectangle: Rounded Corners 35">
          <a:extLst>
            <a:ext uri="{FF2B5EF4-FFF2-40B4-BE49-F238E27FC236}">
              <a16:creationId xmlns:a16="http://schemas.microsoft.com/office/drawing/2014/main" id="{8D9E240D-E52D-40C8-8CF5-AC5AF21C9CEF}"/>
            </a:ext>
          </a:extLst>
        </xdr:cNvPr>
        <xdr:cNvSpPr/>
      </xdr:nvSpPr>
      <xdr:spPr>
        <a:xfrm>
          <a:off x="6838951" y="1704974"/>
          <a:ext cx="2743199"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18</xdr:row>
      <xdr:rowOff>114300</xdr:rowOff>
    </xdr:from>
    <xdr:to>
      <xdr:col>13</xdr:col>
      <xdr:colOff>190500</xdr:colOff>
      <xdr:row>26</xdr:row>
      <xdr:rowOff>133350</xdr:rowOff>
    </xdr:to>
    <xdr:sp macro="" textlink="">
      <xdr:nvSpPr>
        <xdr:cNvPr id="37" name="Rectangle: Rounded Corners 36">
          <a:extLst>
            <a:ext uri="{FF2B5EF4-FFF2-40B4-BE49-F238E27FC236}">
              <a16:creationId xmlns:a16="http://schemas.microsoft.com/office/drawing/2014/main" id="{BFCA35A9-A88C-4F4C-AB01-D957DA6ACCC1}"/>
            </a:ext>
          </a:extLst>
        </xdr:cNvPr>
        <xdr:cNvSpPr/>
      </xdr:nvSpPr>
      <xdr:spPr>
        <a:xfrm>
          <a:off x="5543550" y="3543300"/>
          <a:ext cx="2571750" cy="1543050"/>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447675</xdr:colOff>
      <xdr:row>9</xdr:row>
      <xdr:rowOff>0</xdr:rowOff>
    </xdr:from>
    <xdr:to>
      <xdr:col>20</xdr:col>
      <xdr:colOff>142874</xdr:colOff>
      <xdr:row>17</xdr:row>
      <xdr:rowOff>1</xdr:rowOff>
    </xdr:to>
    <xdr:sp macro="" textlink="">
      <xdr:nvSpPr>
        <xdr:cNvPr id="38" name="Rectangle: Rounded Corners 37">
          <a:extLst>
            <a:ext uri="{FF2B5EF4-FFF2-40B4-BE49-F238E27FC236}">
              <a16:creationId xmlns:a16="http://schemas.microsoft.com/office/drawing/2014/main" id="{FD3902B9-FC46-48A1-9FD8-296681495A7C}"/>
            </a:ext>
          </a:extLst>
        </xdr:cNvPr>
        <xdr:cNvSpPr/>
      </xdr:nvSpPr>
      <xdr:spPr>
        <a:xfrm>
          <a:off x="9591675" y="1714500"/>
          <a:ext cx="2743199"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209550</xdr:colOff>
      <xdr:row>18</xdr:row>
      <xdr:rowOff>123825</xdr:rowOff>
    </xdr:from>
    <xdr:to>
      <xdr:col>8</xdr:col>
      <xdr:colOff>514349</xdr:colOff>
      <xdr:row>26</xdr:row>
      <xdr:rowOff>123826</xdr:rowOff>
    </xdr:to>
    <xdr:sp macro="" textlink="">
      <xdr:nvSpPr>
        <xdr:cNvPr id="39" name="Rectangle: Rounded Corners 38">
          <a:extLst>
            <a:ext uri="{FF2B5EF4-FFF2-40B4-BE49-F238E27FC236}">
              <a16:creationId xmlns:a16="http://schemas.microsoft.com/office/drawing/2014/main" id="{EDBEDA80-4DC9-4551-A689-0FD7EEDF2485}"/>
            </a:ext>
          </a:extLst>
        </xdr:cNvPr>
        <xdr:cNvSpPr/>
      </xdr:nvSpPr>
      <xdr:spPr>
        <a:xfrm>
          <a:off x="2647950" y="3552825"/>
          <a:ext cx="2743199"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361950</xdr:colOff>
      <xdr:row>20</xdr:row>
      <xdr:rowOff>0</xdr:rowOff>
    </xdr:from>
    <xdr:to>
      <xdr:col>8</xdr:col>
      <xdr:colOff>438149</xdr:colOff>
      <xdr:row>27</xdr:row>
      <xdr:rowOff>47625</xdr:rowOff>
    </xdr:to>
    <xdr:graphicFrame macro="">
      <xdr:nvGraphicFramePr>
        <xdr:cNvPr id="40" name="Chart 39">
          <a:extLst>
            <a:ext uri="{FF2B5EF4-FFF2-40B4-BE49-F238E27FC236}">
              <a16:creationId xmlns:a16="http://schemas.microsoft.com/office/drawing/2014/main" id="{3C6F86B7-6697-4FB9-939A-14386782B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457200</xdr:colOff>
      <xdr:row>10</xdr:row>
      <xdr:rowOff>57151</xdr:rowOff>
    </xdr:from>
    <xdr:to>
      <xdr:col>20</xdr:col>
      <xdr:colOff>123825</xdr:colOff>
      <xdr:row>16</xdr:row>
      <xdr:rowOff>171447</xdr:rowOff>
    </xdr:to>
    <xdr:graphicFrame macro="">
      <xdr:nvGraphicFramePr>
        <xdr:cNvPr id="41" name="Chart 40">
          <a:extLst>
            <a:ext uri="{FF2B5EF4-FFF2-40B4-BE49-F238E27FC236}">
              <a16:creationId xmlns:a16="http://schemas.microsoft.com/office/drawing/2014/main" id="{1AF0C9AE-B994-44C9-8986-2D8CA1725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209550</xdr:colOff>
      <xdr:row>18</xdr:row>
      <xdr:rowOff>76200</xdr:rowOff>
    </xdr:from>
    <xdr:to>
      <xdr:col>8</xdr:col>
      <xdr:colOff>361950</xdr:colOff>
      <xdr:row>20</xdr:row>
      <xdr:rowOff>66675</xdr:rowOff>
    </xdr:to>
    <xdr:sp macro="" textlink="">
      <xdr:nvSpPr>
        <xdr:cNvPr id="42" name="TextBox 41">
          <a:extLst>
            <a:ext uri="{FF2B5EF4-FFF2-40B4-BE49-F238E27FC236}">
              <a16:creationId xmlns:a16="http://schemas.microsoft.com/office/drawing/2014/main" id="{7B1C6EF4-067E-45DE-8422-49BEF5890DAA}"/>
            </a:ext>
          </a:extLst>
        </xdr:cNvPr>
        <xdr:cNvSpPr txBox="1"/>
      </xdr:nvSpPr>
      <xdr:spPr>
        <a:xfrm>
          <a:off x="2647950" y="3505200"/>
          <a:ext cx="25908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Profit by Top 5 Product </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15</xdr:col>
      <xdr:colOff>409574</xdr:colOff>
      <xdr:row>8</xdr:row>
      <xdr:rowOff>142875</xdr:rowOff>
    </xdr:from>
    <xdr:to>
      <xdr:col>20</xdr:col>
      <xdr:colOff>238125</xdr:colOff>
      <xdr:row>10</xdr:row>
      <xdr:rowOff>123825</xdr:rowOff>
    </xdr:to>
    <xdr:sp macro="" textlink="">
      <xdr:nvSpPr>
        <xdr:cNvPr id="43" name="TextBox 42">
          <a:extLst>
            <a:ext uri="{FF2B5EF4-FFF2-40B4-BE49-F238E27FC236}">
              <a16:creationId xmlns:a16="http://schemas.microsoft.com/office/drawing/2014/main" id="{B82ECE68-0408-4217-B975-FB8D75E4506B}"/>
            </a:ext>
          </a:extLst>
        </xdr:cNvPr>
        <xdr:cNvSpPr txBox="1"/>
      </xdr:nvSpPr>
      <xdr:spPr>
        <a:xfrm>
          <a:off x="9553574" y="1666875"/>
          <a:ext cx="28765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 by Top 5 Product </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11</xdr:col>
      <xdr:colOff>190502</xdr:colOff>
      <xdr:row>9</xdr:row>
      <xdr:rowOff>171449</xdr:rowOff>
    </xdr:from>
    <xdr:to>
      <xdr:col>15</xdr:col>
      <xdr:colOff>371475</xdr:colOff>
      <xdr:row>16</xdr:row>
      <xdr:rowOff>180974</xdr:rowOff>
    </xdr:to>
    <xdr:graphicFrame macro="">
      <xdr:nvGraphicFramePr>
        <xdr:cNvPr id="44" name="Chart 43">
          <a:extLst>
            <a:ext uri="{FF2B5EF4-FFF2-40B4-BE49-F238E27FC236}">
              <a16:creationId xmlns:a16="http://schemas.microsoft.com/office/drawing/2014/main" id="{9E0A2F32-B611-4972-9520-64022B3DA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542925</xdr:colOff>
      <xdr:row>15</xdr:row>
      <xdr:rowOff>76201</xdr:rowOff>
    </xdr:from>
    <xdr:to>
      <xdr:col>15</xdr:col>
      <xdr:colOff>590550</xdr:colOff>
      <xdr:row>17</xdr:row>
      <xdr:rowOff>28575</xdr:rowOff>
    </xdr:to>
    <xdr:sp macro="" textlink="'product analysis'!Q7">
      <xdr:nvSpPr>
        <xdr:cNvPr id="45" name="TextBox 44">
          <a:extLst>
            <a:ext uri="{FF2B5EF4-FFF2-40B4-BE49-F238E27FC236}">
              <a16:creationId xmlns:a16="http://schemas.microsoft.com/office/drawing/2014/main" id="{26226F4D-3E8F-4489-B1A7-C886A61116BA}"/>
            </a:ext>
          </a:extLst>
        </xdr:cNvPr>
        <xdr:cNvSpPr txBox="1"/>
      </xdr:nvSpPr>
      <xdr:spPr>
        <a:xfrm>
          <a:off x="7858125" y="2933701"/>
          <a:ext cx="18764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F0C59E-7602-484B-86BD-62E467F926A5}" type="TxLink">
            <a:rPr lang="en-US" sz="1600" b="0" i="0" u="none" strike="noStrike">
              <a:solidFill>
                <a:srgbClr val="374151"/>
              </a:solidFill>
              <a:latin typeface="Arial Black" panose="020B0A04020102020204" pitchFamily="34" charset="0"/>
              <a:ea typeface="+mn-ea"/>
              <a:cs typeface="Calibri"/>
            </a:rPr>
            <a:pPr marL="0" indent="0" algn="ctr"/>
            <a:t>$10,881,478</a:t>
          </a:fld>
          <a:endParaRPr lang="en-US" sz="1600" b="0" i="0" u="none" strike="noStrike">
            <a:solidFill>
              <a:srgbClr val="374151"/>
            </a:solidFill>
            <a:latin typeface="Arial Black" panose="020B0A04020102020204" pitchFamily="34" charset="0"/>
            <a:ea typeface="+mn-ea"/>
            <a:cs typeface="Calibri"/>
          </a:endParaRPr>
        </a:p>
      </xdr:txBody>
    </xdr:sp>
    <xdr:clientData/>
  </xdr:twoCellAnchor>
  <xdr:twoCellAnchor>
    <xdr:from>
      <xdr:col>11</xdr:col>
      <xdr:colOff>95250</xdr:colOff>
      <xdr:row>8</xdr:row>
      <xdr:rowOff>95250</xdr:rowOff>
    </xdr:from>
    <xdr:to>
      <xdr:col>15</xdr:col>
      <xdr:colOff>133350</xdr:colOff>
      <xdr:row>10</xdr:row>
      <xdr:rowOff>85725</xdr:rowOff>
    </xdr:to>
    <xdr:sp macro="" textlink="">
      <xdr:nvSpPr>
        <xdr:cNvPr id="46" name="TextBox 45">
          <a:extLst>
            <a:ext uri="{FF2B5EF4-FFF2-40B4-BE49-F238E27FC236}">
              <a16:creationId xmlns:a16="http://schemas.microsoft.com/office/drawing/2014/main" id="{B7824C6E-989F-4047-A27F-F24D70798877}"/>
            </a:ext>
          </a:extLst>
        </xdr:cNvPr>
        <xdr:cNvSpPr txBox="1"/>
      </xdr:nvSpPr>
      <xdr:spPr>
        <a:xfrm>
          <a:off x="6800850" y="1619250"/>
          <a:ext cx="24765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 by category </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13</xdr:col>
      <xdr:colOff>409575</xdr:colOff>
      <xdr:row>18</xdr:row>
      <xdr:rowOff>142875</xdr:rowOff>
    </xdr:from>
    <xdr:to>
      <xdr:col>20</xdr:col>
      <xdr:colOff>28575</xdr:colOff>
      <xdr:row>26</xdr:row>
      <xdr:rowOff>180975</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EA1EEE0A-4790-4370-8ACE-FB91B8E5C9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334375" y="3571875"/>
              <a:ext cx="3886200" cy="156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447674</xdr:colOff>
      <xdr:row>17</xdr:row>
      <xdr:rowOff>9525</xdr:rowOff>
    </xdr:from>
    <xdr:to>
      <xdr:col>18</xdr:col>
      <xdr:colOff>276225</xdr:colOff>
      <xdr:row>18</xdr:row>
      <xdr:rowOff>180975</xdr:rowOff>
    </xdr:to>
    <xdr:sp macro="" textlink="">
      <xdr:nvSpPr>
        <xdr:cNvPr id="48" name="TextBox 47">
          <a:extLst>
            <a:ext uri="{FF2B5EF4-FFF2-40B4-BE49-F238E27FC236}">
              <a16:creationId xmlns:a16="http://schemas.microsoft.com/office/drawing/2014/main" id="{E25BB148-902F-44C1-9D11-A10E80140C8D}"/>
            </a:ext>
          </a:extLst>
        </xdr:cNvPr>
        <xdr:cNvSpPr txBox="1"/>
      </xdr:nvSpPr>
      <xdr:spPr>
        <a:xfrm>
          <a:off x="8372474" y="3248025"/>
          <a:ext cx="28765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2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 by Country</a:t>
          </a:r>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9</xdr:col>
      <xdr:colOff>171450</xdr:colOff>
      <xdr:row>18</xdr:row>
      <xdr:rowOff>57150</xdr:rowOff>
    </xdr:from>
    <xdr:to>
      <xdr:col>13</xdr:col>
      <xdr:colOff>200025</xdr:colOff>
      <xdr:row>19</xdr:row>
      <xdr:rowOff>180975</xdr:rowOff>
    </xdr:to>
    <xdr:sp macro="" textlink="">
      <xdr:nvSpPr>
        <xdr:cNvPr id="50" name="TextBox 49">
          <a:extLst>
            <a:ext uri="{FF2B5EF4-FFF2-40B4-BE49-F238E27FC236}">
              <a16:creationId xmlns:a16="http://schemas.microsoft.com/office/drawing/2014/main" id="{891C8E98-348B-4F0D-A718-D79BAF435784}"/>
            </a:ext>
          </a:extLst>
        </xdr:cNvPr>
        <xdr:cNvSpPr txBox="1"/>
      </xdr:nvSpPr>
      <xdr:spPr>
        <a:xfrm>
          <a:off x="5657850" y="3486150"/>
          <a:ext cx="2466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Bottom</a:t>
          </a:r>
          <a:r>
            <a:rPr lang="en-US" sz="105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5 Products by profit </a:t>
          </a: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editAs="oneCell">
    <xdr:from>
      <xdr:col>1</xdr:col>
      <xdr:colOff>47625</xdr:colOff>
      <xdr:row>21</xdr:row>
      <xdr:rowOff>38100</xdr:rowOff>
    </xdr:from>
    <xdr:to>
      <xdr:col>3</xdr:col>
      <xdr:colOff>114299</xdr:colOff>
      <xdr:row>27</xdr:row>
      <xdr:rowOff>85725</xdr:rowOff>
    </xdr:to>
    <mc:AlternateContent xmlns:mc="http://schemas.openxmlformats.org/markup-compatibility/2006" xmlns:a14="http://schemas.microsoft.com/office/drawing/2010/main">
      <mc:Choice Requires="a14">
        <xdr:graphicFrame macro="">
          <xdr:nvGraphicFramePr>
            <xdr:cNvPr id="51" name="Order_Status 2">
              <a:extLst>
                <a:ext uri="{FF2B5EF4-FFF2-40B4-BE49-F238E27FC236}">
                  <a16:creationId xmlns:a16="http://schemas.microsoft.com/office/drawing/2014/main" id="{98EA3C7B-01EA-421A-8C68-A781A309E16C}"/>
                </a:ext>
              </a:extLst>
            </xdr:cNvPr>
            <xdr:cNvGraphicFramePr/>
          </xdr:nvGraphicFramePr>
          <xdr:xfrm>
            <a:off x="0" y="0"/>
            <a:ext cx="0" cy="0"/>
          </xdr:xfrm>
          <a:graphic>
            <a:graphicData uri="http://schemas.microsoft.com/office/drawing/2010/slicer">
              <sle:slicer xmlns:sle="http://schemas.microsoft.com/office/drawing/2010/slicer" name="Order_Status 2"/>
            </a:graphicData>
          </a:graphic>
        </xdr:graphicFrame>
      </mc:Choice>
      <mc:Fallback xmlns="">
        <xdr:sp macro="" textlink="">
          <xdr:nvSpPr>
            <xdr:cNvPr id="0" name=""/>
            <xdr:cNvSpPr>
              <a:spLocks noTextEdit="1"/>
            </xdr:cNvSpPr>
          </xdr:nvSpPr>
          <xdr:spPr>
            <a:xfrm>
              <a:off x="657225" y="4038600"/>
              <a:ext cx="1285874"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395292</xdr:colOff>
      <xdr:row>1</xdr:row>
      <xdr:rowOff>95255</xdr:rowOff>
    </xdr:from>
    <xdr:to>
      <xdr:col>2</xdr:col>
      <xdr:colOff>347667</xdr:colOff>
      <xdr:row>4</xdr:row>
      <xdr:rowOff>85730</xdr:rowOff>
    </xdr:to>
    <xdr:pic>
      <xdr:nvPicPr>
        <xdr:cNvPr id="53" name="Graphic 52" descr="Home with solid fill">
          <a:extLst>
            <a:ext uri="{FF2B5EF4-FFF2-40B4-BE49-F238E27FC236}">
              <a16:creationId xmlns:a16="http://schemas.microsoft.com/office/drawing/2014/main" id="{BD0766C3-8DD0-45AD-8E60-76804626A74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04892" y="285755"/>
          <a:ext cx="561975" cy="561975"/>
        </a:xfrm>
        <a:prstGeom prst="rect">
          <a:avLst/>
        </a:prstGeom>
      </xdr:spPr>
    </xdr:pic>
    <xdr:clientData/>
  </xdr:twoCellAnchor>
  <xdr:twoCellAnchor editAs="oneCell">
    <xdr:from>
      <xdr:col>1</xdr:col>
      <xdr:colOff>423867</xdr:colOff>
      <xdr:row>5</xdr:row>
      <xdr:rowOff>19050</xdr:rowOff>
    </xdr:from>
    <xdr:to>
      <xdr:col>2</xdr:col>
      <xdr:colOff>357192</xdr:colOff>
      <xdr:row>7</xdr:row>
      <xdr:rowOff>180975</xdr:rowOff>
    </xdr:to>
    <xdr:pic>
      <xdr:nvPicPr>
        <xdr:cNvPr id="19" name="Graphic 18" descr="Chevron arrows with solid fill">
          <a:hlinkClick xmlns:r="http://schemas.openxmlformats.org/officeDocument/2006/relationships" r:id="rId14"/>
          <a:extLst>
            <a:ext uri="{FF2B5EF4-FFF2-40B4-BE49-F238E27FC236}">
              <a16:creationId xmlns:a16="http://schemas.microsoft.com/office/drawing/2014/main" id="{7736CA05-D4EE-4F04-8229-B96F5A84271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33467" y="971550"/>
          <a:ext cx="542925" cy="542925"/>
        </a:xfrm>
        <a:prstGeom prst="rect">
          <a:avLst/>
        </a:prstGeom>
      </xdr:spPr>
    </xdr:pic>
    <xdr:clientData/>
  </xdr:twoCellAnchor>
  <xdr:twoCellAnchor editAs="oneCell">
    <xdr:from>
      <xdr:col>1</xdr:col>
      <xdr:colOff>66675</xdr:colOff>
      <xdr:row>11</xdr:row>
      <xdr:rowOff>152399</xdr:rowOff>
    </xdr:from>
    <xdr:to>
      <xdr:col>3</xdr:col>
      <xdr:colOff>104775</xdr:colOff>
      <xdr:row>21</xdr:row>
      <xdr:rowOff>9524</xdr:rowOff>
    </xdr:to>
    <mc:AlternateContent xmlns:mc="http://schemas.openxmlformats.org/markup-compatibility/2006" xmlns:a14="http://schemas.microsoft.com/office/drawing/2010/main">
      <mc:Choice Requires="a14">
        <xdr:graphicFrame macro="">
          <xdr:nvGraphicFramePr>
            <xdr:cNvPr id="57" name="Category 1">
              <a:extLst>
                <a:ext uri="{FF2B5EF4-FFF2-40B4-BE49-F238E27FC236}">
                  <a16:creationId xmlns:a16="http://schemas.microsoft.com/office/drawing/2014/main" id="{A6CAC56A-CBCE-4437-9A91-20C7C9B7A9F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76275" y="2247899"/>
              <a:ext cx="12573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xdr:colOff>
      <xdr:row>8</xdr:row>
      <xdr:rowOff>9525</xdr:rowOff>
    </xdr:from>
    <xdr:to>
      <xdr:col>3</xdr:col>
      <xdr:colOff>104775</xdr:colOff>
      <xdr:row>11</xdr:row>
      <xdr:rowOff>123824</xdr:rowOff>
    </xdr:to>
    <mc:AlternateContent xmlns:mc="http://schemas.openxmlformats.org/markup-compatibility/2006" xmlns:a14="http://schemas.microsoft.com/office/drawing/2010/main">
      <mc:Choice Requires="a14">
        <xdr:graphicFrame macro="">
          <xdr:nvGraphicFramePr>
            <xdr:cNvPr id="61" name="Order_Year 2">
              <a:extLst>
                <a:ext uri="{FF2B5EF4-FFF2-40B4-BE49-F238E27FC236}">
                  <a16:creationId xmlns:a16="http://schemas.microsoft.com/office/drawing/2014/main" id="{06AEAE8A-9BCD-4833-9AAA-95A849A64CE5}"/>
                </a:ext>
              </a:extLst>
            </xdr:cNvPr>
            <xdr:cNvGraphicFramePr/>
          </xdr:nvGraphicFramePr>
          <xdr:xfrm>
            <a:off x="0" y="0"/>
            <a:ext cx="0" cy="0"/>
          </xdr:xfrm>
          <a:graphic>
            <a:graphicData uri="http://schemas.microsoft.com/office/drawing/2010/slicer">
              <sle:slicer xmlns:sle="http://schemas.microsoft.com/office/drawing/2010/slicer" name="Order_Year 2"/>
            </a:graphicData>
          </a:graphic>
        </xdr:graphicFrame>
      </mc:Choice>
      <mc:Fallback xmlns="">
        <xdr:sp macro="" textlink="">
          <xdr:nvSpPr>
            <xdr:cNvPr id="0" name=""/>
            <xdr:cNvSpPr>
              <a:spLocks noTextEdit="1"/>
            </xdr:cNvSpPr>
          </xdr:nvSpPr>
          <xdr:spPr>
            <a:xfrm>
              <a:off x="638175" y="1533525"/>
              <a:ext cx="12954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19049</xdr:colOff>
      <xdr:row>19</xdr:row>
      <xdr:rowOff>180974</xdr:rowOff>
    </xdr:from>
    <xdr:to>
      <xdr:col>13</xdr:col>
      <xdr:colOff>219074</xdr:colOff>
      <xdr:row>26</xdr:row>
      <xdr:rowOff>95249</xdr:rowOff>
    </xdr:to>
    <xdr:graphicFrame macro="">
      <xdr:nvGraphicFramePr>
        <xdr:cNvPr id="62" name="Chart 61">
          <a:extLst>
            <a:ext uri="{FF2B5EF4-FFF2-40B4-BE49-F238E27FC236}">
              <a16:creationId xmlns:a16="http://schemas.microsoft.com/office/drawing/2014/main" id="{F1E04585-486C-4EF4-AFF8-E3DB17C33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0</xdr:row>
      <xdr:rowOff>0</xdr:rowOff>
    </xdr:from>
    <xdr:to>
      <xdr:col>3</xdr:col>
      <xdr:colOff>295275</xdr:colOff>
      <xdr:row>28</xdr:row>
      <xdr:rowOff>38100</xdr:rowOff>
    </xdr:to>
    <xdr:sp macro="" textlink="">
      <xdr:nvSpPr>
        <xdr:cNvPr id="57" name="Rectangle: Rounded Corners 56">
          <a:extLst>
            <a:ext uri="{FF2B5EF4-FFF2-40B4-BE49-F238E27FC236}">
              <a16:creationId xmlns:a16="http://schemas.microsoft.com/office/drawing/2014/main" id="{0950A942-8B5E-43E4-AD22-C5A04A865645}"/>
            </a:ext>
          </a:extLst>
        </xdr:cNvPr>
        <xdr:cNvSpPr/>
      </xdr:nvSpPr>
      <xdr:spPr>
        <a:xfrm>
          <a:off x="533400" y="0"/>
          <a:ext cx="1590675" cy="5372100"/>
        </a:xfrm>
        <a:prstGeom prst="roundRect">
          <a:avLst>
            <a:gd name="adj" fmla="val 26533"/>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514349</xdr:colOff>
      <xdr:row>0</xdr:row>
      <xdr:rowOff>76200</xdr:rowOff>
    </xdr:from>
    <xdr:to>
      <xdr:col>20</xdr:col>
      <xdr:colOff>314324</xdr:colOff>
      <xdr:row>28</xdr:row>
      <xdr:rowOff>47625</xdr:rowOff>
    </xdr:to>
    <xdr:sp macro="" textlink="">
      <xdr:nvSpPr>
        <xdr:cNvPr id="2" name="Rectangle: Rounded Corners 1">
          <a:extLst>
            <a:ext uri="{FF2B5EF4-FFF2-40B4-BE49-F238E27FC236}">
              <a16:creationId xmlns:a16="http://schemas.microsoft.com/office/drawing/2014/main" id="{FFDD666F-548A-4C6E-B0FE-62032BDDA6B0}"/>
            </a:ext>
          </a:extLst>
        </xdr:cNvPr>
        <xdr:cNvSpPr/>
      </xdr:nvSpPr>
      <xdr:spPr>
        <a:xfrm>
          <a:off x="2343149" y="76200"/>
          <a:ext cx="10163175" cy="5305425"/>
        </a:xfrm>
        <a:prstGeom prst="roundRect">
          <a:avLst>
            <a:gd name="adj" fmla="val 8408"/>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28575</xdr:colOff>
      <xdr:row>0</xdr:row>
      <xdr:rowOff>123824</xdr:rowOff>
    </xdr:from>
    <xdr:to>
      <xdr:col>3</xdr:col>
      <xdr:colOff>186787</xdr:colOff>
      <xdr:row>27</xdr:row>
      <xdr:rowOff>142875</xdr:rowOff>
    </xdr:to>
    <xdr:sp macro="" textlink="">
      <xdr:nvSpPr>
        <xdr:cNvPr id="3" name="Rectangle: Rounded Corners 2">
          <a:extLst>
            <a:ext uri="{FF2B5EF4-FFF2-40B4-BE49-F238E27FC236}">
              <a16:creationId xmlns:a16="http://schemas.microsoft.com/office/drawing/2014/main" id="{0BC57B34-ACEE-4110-B1F2-04CA0C6B4911}"/>
            </a:ext>
          </a:extLst>
        </xdr:cNvPr>
        <xdr:cNvSpPr/>
      </xdr:nvSpPr>
      <xdr:spPr>
        <a:xfrm>
          <a:off x="638175" y="123824"/>
          <a:ext cx="1377412" cy="5162551"/>
        </a:xfrm>
        <a:prstGeom prst="roundRect">
          <a:avLst>
            <a:gd name="adj" fmla="val 18934"/>
          </a:avLst>
        </a:prstGeom>
        <a:solidFill>
          <a:srgbClr val="E5E7EB"/>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123825</xdr:colOff>
      <xdr:row>1</xdr:row>
      <xdr:rowOff>38100</xdr:rowOff>
    </xdr:from>
    <xdr:to>
      <xdr:col>20</xdr:col>
      <xdr:colOff>142874</xdr:colOff>
      <xdr:row>27</xdr:row>
      <xdr:rowOff>28575</xdr:rowOff>
    </xdr:to>
    <xdr:sp macro="" textlink="">
      <xdr:nvSpPr>
        <xdr:cNvPr id="4" name="Rectangle: Rounded Corners 3">
          <a:extLst>
            <a:ext uri="{FF2B5EF4-FFF2-40B4-BE49-F238E27FC236}">
              <a16:creationId xmlns:a16="http://schemas.microsoft.com/office/drawing/2014/main" id="{8E56BB7C-278C-4505-B5B8-18AA8F88AEF8}"/>
            </a:ext>
          </a:extLst>
        </xdr:cNvPr>
        <xdr:cNvSpPr/>
      </xdr:nvSpPr>
      <xdr:spPr>
        <a:xfrm>
          <a:off x="2562225" y="228600"/>
          <a:ext cx="9772649" cy="4943475"/>
        </a:xfrm>
        <a:prstGeom prst="roundRect">
          <a:avLst>
            <a:gd name="adj" fmla="val 9577"/>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266701</xdr:colOff>
      <xdr:row>1</xdr:row>
      <xdr:rowOff>142875</xdr:rowOff>
    </xdr:from>
    <xdr:to>
      <xdr:col>8</xdr:col>
      <xdr:colOff>171450</xdr:colOff>
      <xdr:row>7</xdr:row>
      <xdr:rowOff>142875</xdr:rowOff>
    </xdr:to>
    <xdr:sp macro="" textlink="">
      <xdr:nvSpPr>
        <xdr:cNvPr id="5" name="Rectangle: Rounded Corners 4">
          <a:extLst>
            <a:ext uri="{FF2B5EF4-FFF2-40B4-BE49-F238E27FC236}">
              <a16:creationId xmlns:a16="http://schemas.microsoft.com/office/drawing/2014/main" id="{E6DC61BE-DFC2-4C39-8057-D04FF72BB903}"/>
            </a:ext>
          </a:extLst>
        </xdr:cNvPr>
        <xdr:cNvSpPr/>
      </xdr:nvSpPr>
      <xdr:spPr>
        <a:xfrm>
          <a:off x="2705101" y="333375"/>
          <a:ext cx="2343149" cy="1143000"/>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285750</xdr:colOff>
      <xdr:row>1</xdr:row>
      <xdr:rowOff>123825</xdr:rowOff>
    </xdr:from>
    <xdr:to>
      <xdr:col>12</xdr:col>
      <xdr:colOff>228599</xdr:colOff>
      <xdr:row>7</xdr:row>
      <xdr:rowOff>152400</xdr:rowOff>
    </xdr:to>
    <xdr:sp macro="" textlink="">
      <xdr:nvSpPr>
        <xdr:cNvPr id="6" name="Rectangle: Rounded Corners 5">
          <a:extLst>
            <a:ext uri="{FF2B5EF4-FFF2-40B4-BE49-F238E27FC236}">
              <a16:creationId xmlns:a16="http://schemas.microsoft.com/office/drawing/2014/main" id="{BA8BBAA1-A1EC-45F0-BCD8-2420BC39B959}"/>
            </a:ext>
          </a:extLst>
        </xdr:cNvPr>
        <xdr:cNvSpPr/>
      </xdr:nvSpPr>
      <xdr:spPr>
        <a:xfrm>
          <a:off x="5162550" y="314325"/>
          <a:ext cx="2381249" cy="117157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142875</xdr:rowOff>
    </xdr:from>
    <xdr:to>
      <xdr:col>19</xdr:col>
      <xdr:colOff>571500</xdr:colOff>
      <xdr:row>8</xdr:row>
      <xdr:rowOff>0</xdr:rowOff>
    </xdr:to>
    <xdr:sp macro="" textlink="">
      <xdr:nvSpPr>
        <xdr:cNvPr id="7" name="Rectangle: Rounded Corners 6">
          <a:extLst>
            <a:ext uri="{FF2B5EF4-FFF2-40B4-BE49-F238E27FC236}">
              <a16:creationId xmlns:a16="http://schemas.microsoft.com/office/drawing/2014/main" id="{16B967CE-D10E-48C3-BF3F-94F804A08305}"/>
            </a:ext>
          </a:extLst>
        </xdr:cNvPr>
        <xdr:cNvSpPr/>
      </xdr:nvSpPr>
      <xdr:spPr>
        <a:xfrm>
          <a:off x="7639050" y="333375"/>
          <a:ext cx="4514850" cy="119062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200027</xdr:colOff>
      <xdr:row>8</xdr:row>
      <xdr:rowOff>104775</xdr:rowOff>
    </xdr:from>
    <xdr:to>
      <xdr:col>10</xdr:col>
      <xdr:colOff>419100</xdr:colOff>
      <xdr:row>17</xdr:row>
      <xdr:rowOff>152400</xdr:rowOff>
    </xdr:to>
    <xdr:sp macro="" textlink="">
      <xdr:nvSpPr>
        <xdr:cNvPr id="9" name="Rectangle: Rounded Corners 8">
          <a:extLst>
            <a:ext uri="{FF2B5EF4-FFF2-40B4-BE49-F238E27FC236}">
              <a16:creationId xmlns:a16="http://schemas.microsoft.com/office/drawing/2014/main" id="{6819157F-2BD0-4E5C-BACD-214AB5F19550}"/>
            </a:ext>
          </a:extLst>
        </xdr:cNvPr>
        <xdr:cNvSpPr/>
      </xdr:nvSpPr>
      <xdr:spPr>
        <a:xfrm>
          <a:off x="2638427" y="1628775"/>
          <a:ext cx="3876673" cy="1762125"/>
        </a:xfrm>
        <a:prstGeom prst="roundRect">
          <a:avLst>
            <a:gd name="adj" fmla="val 15349"/>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209551</xdr:colOff>
      <xdr:row>8</xdr:row>
      <xdr:rowOff>47625</xdr:rowOff>
    </xdr:from>
    <xdr:to>
      <xdr:col>20</xdr:col>
      <xdr:colOff>47625</xdr:colOff>
      <xdr:row>26</xdr:row>
      <xdr:rowOff>161926</xdr:rowOff>
    </xdr:to>
    <xdr:sp macro="" textlink="">
      <xdr:nvSpPr>
        <xdr:cNvPr id="29" name="Rectangle: Rounded Corners 28">
          <a:extLst>
            <a:ext uri="{FF2B5EF4-FFF2-40B4-BE49-F238E27FC236}">
              <a16:creationId xmlns:a16="http://schemas.microsoft.com/office/drawing/2014/main" id="{40E7ADAB-936A-4B23-9B15-AA99A9AFF100}"/>
            </a:ext>
          </a:extLst>
        </xdr:cNvPr>
        <xdr:cNvSpPr/>
      </xdr:nvSpPr>
      <xdr:spPr>
        <a:xfrm>
          <a:off x="8743951" y="1571625"/>
          <a:ext cx="3495674" cy="3543301"/>
        </a:xfrm>
        <a:prstGeom prst="roundRect">
          <a:avLst>
            <a:gd name="adj" fmla="val 15349"/>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9</xdr:col>
      <xdr:colOff>228601</xdr:colOff>
      <xdr:row>18</xdr:row>
      <xdr:rowOff>142875</xdr:rowOff>
    </xdr:from>
    <xdr:to>
      <xdr:col>14</xdr:col>
      <xdr:colOff>152399</xdr:colOff>
      <xdr:row>26</xdr:row>
      <xdr:rowOff>142876</xdr:rowOff>
    </xdr:to>
    <xdr:sp macro="" textlink="">
      <xdr:nvSpPr>
        <xdr:cNvPr id="32" name="Rectangle: Rounded Corners 31">
          <a:extLst>
            <a:ext uri="{FF2B5EF4-FFF2-40B4-BE49-F238E27FC236}">
              <a16:creationId xmlns:a16="http://schemas.microsoft.com/office/drawing/2014/main" id="{9A5DCE93-7FBD-47AD-B97C-A09F5ACCF2BB}"/>
            </a:ext>
          </a:extLst>
        </xdr:cNvPr>
        <xdr:cNvSpPr/>
      </xdr:nvSpPr>
      <xdr:spPr>
        <a:xfrm>
          <a:off x="5715001" y="3571875"/>
          <a:ext cx="2971798"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209550</xdr:colOff>
      <xdr:row>18</xdr:row>
      <xdr:rowOff>123825</xdr:rowOff>
    </xdr:from>
    <xdr:to>
      <xdr:col>9</xdr:col>
      <xdr:colOff>85725</xdr:colOff>
      <xdr:row>26</xdr:row>
      <xdr:rowOff>123826</xdr:rowOff>
    </xdr:to>
    <xdr:sp macro="" textlink="">
      <xdr:nvSpPr>
        <xdr:cNvPr id="33" name="Rectangle: Rounded Corners 32">
          <a:extLst>
            <a:ext uri="{FF2B5EF4-FFF2-40B4-BE49-F238E27FC236}">
              <a16:creationId xmlns:a16="http://schemas.microsoft.com/office/drawing/2014/main" id="{0D5064E4-B4DA-499A-8B26-F6BFF83B8DE0}"/>
            </a:ext>
          </a:extLst>
        </xdr:cNvPr>
        <xdr:cNvSpPr/>
      </xdr:nvSpPr>
      <xdr:spPr>
        <a:xfrm>
          <a:off x="2647950" y="3552825"/>
          <a:ext cx="2924175"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209551</xdr:colOff>
      <xdr:row>8</xdr:row>
      <xdr:rowOff>123825</xdr:rowOff>
    </xdr:from>
    <xdr:to>
      <xdr:col>20</xdr:col>
      <xdr:colOff>123825</xdr:colOff>
      <xdr:row>27</xdr:row>
      <xdr:rowOff>0</xdr:rowOff>
    </xdr:to>
    <xdr:sp macro="" textlink="">
      <xdr:nvSpPr>
        <xdr:cNvPr id="140" name="Rectangle: Rounded Corners 139">
          <a:extLst>
            <a:ext uri="{FF2B5EF4-FFF2-40B4-BE49-F238E27FC236}">
              <a16:creationId xmlns:a16="http://schemas.microsoft.com/office/drawing/2014/main" id="{EC79A933-D585-4644-A465-BD2ACF9C206F}"/>
            </a:ext>
          </a:extLst>
        </xdr:cNvPr>
        <xdr:cNvSpPr/>
      </xdr:nvSpPr>
      <xdr:spPr>
        <a:xfrm>
          <a:off x="8743951" y="1647825"/>
          <a:ext cx="3571874" cy="3495675"/>
        </a:xfrm>
        <a:prstGeom prst="roundRect">
          <a:avLst>
            <a:gd name="adj" fmla="val 15349"/>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99976</xdr:colOff>
      <xdr:row>10</xdr:row>
      <xdr:rowOff>47626</xdr:rowOff>
    </xdr:from>
    <xdr:to>
      <xdr:col>16</xdr:col>
      <xdr:colOff>23776</xdr:colOff>
      <xdr:row>13</xdr:row>
      <xdr:rowOff>9526</xdr:rowOff>
    </xdr:to>
    <xdr:pic>
      <xdr:nvPicPr>
        <xdr:cNvPr id="94" name="Picture 93">
          <a:extLst>
            <a:ext uri="{FF2B5EF4-FFF2-40B4-BE49-F238E27FC236}">
              <a16:creationId xmlns:a16="http://schemas.microsoft.com/office/drawing/2014/main" id="{30129A01-A285-459D-8550-EB87F7CDD7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43976" y="1952626"/>
          <a:ext cx="533400" cy="533400"/>
        </a:xfrm>
        <a:prstGeom prst="rect">
          <a:avLst/>
        </a:prstGeom>
      </xdr:spPr>
    </xdr:pic>
    <xdr:clientData/>
  </xdr:twoCellAnchor>
  <xdr:twoCellAnchor editAs="oneCell">
    <xdr:from>
      <xdr:col>15</xdr:col>
      <xdr:colOff>42826</xdr:colOff>
      <xdr:row>23</xdr:row>
      <xdr:rowOff>66676</xdr:rowOff>
    </xdr:from>
    <xdr:to>
      <xdr:col>16</xdr:col>
      <xdr:colOff>99976</xdr:colOff>
      <xdr:row>26</xdr:row>
      <xdr:rowOff>114300</xdr:rowOff>
    </xdr:to>
    <xdr:pic>
      <xdr:nvPicPr>
        <xdr:cNvPr id="96" name="Picture 95">
          <a:extLst>
            <a:ext uri="{FF2B5EF4-FFF2-40B4-BE49-F238E27FC236}">
              <a16:creationId xmlns:a16="http://schemas.microsoft.com/office/drawing/2014/main" id="{9E82DE99-0B61-4A7C-8C1A-14CED6DCC0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86826" y="4448176"/>
          <a:ext cx="666750" cy="619124"/>
        </a:xfrm>
        <a:prstGeom prst="rect">
          <a:avLst/>
        </a:prstGeom>
      </xdr:spPr>
    </xdr:pic>
    <xdr:clientData/>
  </xdr:twoCellAnchor>
  <xdr:twoCellAnchor editAs="oneCell">
    <xdr:from>
      <xdr:col>15</xdr:col>
      <xdr:colOff>80926</xdr:colOff>
      <xdr:row>19</xdr:row>
      <xdr:rowOff>98296</xdr:rowOff>
    </xdr:from>
    <xdr:to>
      <xdr:col>16</xdr:col>
      <xdr:colOff>45226</xdr:colOff>
      <xdr:row>22</xdr:row>
      <xdr:rowOff>100696</xdr:rowOff>
    </xdr:to>
    <xdr:pic>
      <xdr:nvPicPr>
        <xdr:cNvPr id="98" name="Picture 97">
          <a:extLst>
            <a:ext uri="{FF2B5EF4-FFF2-40B4-BE49-F238E27FC236}">
              <a16:creationId xmlns:a16="http://schemas.microsoft.com/office/drawing/2014/main" id="{ACB23AB3-B9F9-4F45-83E1-652218F93E6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24926" y="3717796"/>
          <a:ext cx="573900" cy="573900"/>
        </a:xfrm>
        <a:prstGeom prst="rect">
          <a:avLst/>
        </a:prstGeom>
      </xdr:spPr>
    </xdr:pic>
    <xdr:clientData/>
  </xdr:twoCellAnchor>
  <xdr:twoCellAnchor editAs="oneCell">
    <xdr:from>
      <xdr:col>14</xdr:col>
      <xdr:colOff>576226</xdr:colOff>
      <xdr:row>15</xdr:row>
      <xdr:rowOff>126655</xdr:rowOff>
    </xdr:from>
    <xdr:to>
      <xdr:col>16</xdr:col>
      <xdr:colOff>166651</xdr:colOff>
      <xdr:row>19</xdr:row>
      <xdr:rowOff>122791</xdr:rowOff>
    </xdr:to>
    <xdr:pic>
      <xdr:nvPicPr>
        <xdr:cNvPr id="100" name="Picture 99">
          <a:extLst>
            <a:ext uri="{FF2B5EF4-FFF2-40B4-BE49-F238E27FC236}">
              <a16:creationId xmlns:a16="http://schemas.microsoft.com/office/drawing/2014/main" id="{FD466F50-FE40-4494-805B-987509034D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10626" y="2984155"/>
          <a:ext cx="809625" cy="758136"/>
        </a:xfrm>
        <a:prstGeom prst="rect">
          <a:avLst/>
        </a:prstGeom>
      </xdr:spPr>
    </xdr:pic>
    <xdr:clientData/>
  </xdr:twoCellAnchor>
  <xdr:twoCellAnchor editAs="oneCell">
    <xdr:from>
      <xdr:col>15</xdr:col>
      <xdr:colOff>71401</xdr:colOff>
      <xdr:row>13</xdr:row>
      <xdr:rowOff>4081</xdr:rowOff>
    </xdr:from>
    <xdr:to>
      <xdr:col>16</xdr:col>
      <xdr:colOff>56545</xdr:colOff>
      <xdr:row>16</xdr:row>
      <xdr:rowOff>27325</xdr:rowOff>
    </xdr:to>
    <xdr:pic>
      <xdr:nvPicPr>
        <xdr:cNvPr id="102" name="Picture 101">
          <a:extLst>
            <a:ext uri="{FF2B5EF4-FFF2-40B4-BE49-F238E27FC236}">
              <a16:creationId xmlns:a16="http://schemas.microsoft.com/office/drawing/2014/main" id="{977C0880-0337-41D5-BA8B-EE157A09F8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15401" y="2480581"/>
          <a:ext cx="594744" cy="594744"/>
        </a:xfrm>
        <a:prstGeom prst="rect">
          <a:avLst/>
        </a:prstGeom>
      </xdr:spPr>
    </xdr:pic>
    <xdr:clientData/>
  </xdr:twoCellAnchor>
  <xdr:twoCellAnchor>
    <xdr:from>
      <xdr:col>4</xdr:col>
      <xdr:colOff>438151</xdr:colOff>
      <xdr:row>1</xdr:row>
      <xdr:rowOff>133349</xdr:rowOff>
    </xdr:from>
    <xdr:to>
      <xdr:col>7</xdr:col>
      <xdr:colOff>514351</xdr:colOff>
      <xdr:row>4</xdr:row>
      <xdr:rowOff>104774</xdr:rowOff>
    </xdr:to>
    <xdr:sp macro="" textlink="">
      <xdr:nvSpPr>
        <xdr:cNvPr id="104" name="TextBox 103">
          <a:extLst>
            <a:ext uri="{FF2B5EF4-FFF2-40B4-BE49-F238E27FC236}">
              <a16:creationId xmlns:a16="http://schemas.microsoft.com/office/drawing/2014/main" id="{D91D80F5-B26C-4C9A-86DC-888F941271CB}"/>
            </a:ext>
          </a:extLst>
        </xdr:cNvPr>
        <xdr:cNvSpPr txBox="1"/>
      </xdr:nvSpPr>
      <xdr:spPr>
        <a:xfrm>
          <a:off x="2876551" y="323849"/>
          <a:ext cx="1905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Most Used Payment Method</a:t>
          </a:r>
        </a:p>
      </xdr:txBody>
    </xdr:sp>
    <xdr:clientData/>
  </xdr:twoCellAnchor>
  <xdr:twoCellAnchor>
    <xdr:from>
      <xdr:col>4</xdr:col>
      <xdr:colOff>447676</xdr:colOff>
      <xdr:row>4</xdr:row>
      <xdr:rowOff>66674</xdr:rowOff>
    </xdr:from>
    <xdr:to>
      <xdr:col>7</xdr:col>
      <xdr:colOff>523876</xdr:colOff>
      <xdr:row>7</xdr:row>
      <xdr:rowOff>38099</xdr:rowOff>
    </xdr:to>
    <xdr:sp macro="" textlink="'Payment Analysis'!E4">
      <xdr:nvSpPr>
        <xdr:cNvPr id="105" name="TextBox 104">
          <a:extLst>
            <a:ext uri="{FF2B5EF4-FFF2-40B4-BE49-F238E27FC236}">
              <a16:creationId xmlns:a16="http://schemas.microsoft.com/office/drawing/2014/main" id="{0AB0297B-FD3A-4DEB-AA2C-004327367BBC}"/>
            </a:ext>
          </a:extLst>
        </xdr:cNvPr>
        <xdr:cNvSpPr txBox="1"/>
      </xdr:nvSpPr>
      <xdr:spPr>
        <a:xfrm>
          <a:off x="2886076" y="828674"/>
          <a:ext cx="1905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DE89B4-A63C-4815-ADA4-F82BEC108AA5}" type="TxLink">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Credit Card</a:t>
          </a:fld>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editAs="oneCell">
    <xdr:from>
      <xdr:col>7</xdr:col>
      <xdr:colOff>166651</xdr:colOff>
      <xdr:row>5</xdr:row>
      <xdr:rowOff>13606</xdr:rowOff>
    </xdr:from>
    <xdr:to>
      <xdr:col>8</xdr:col>
      <xdr:colOff>57150</xdr:colOff>
      <xdr:row>7</xdr:row>
      <xdr:rowOff>132705</xdr:rowOff>
    </xdr:to>
    <xdr:pic>
      <xdr:nvPicPr>
        <xdr:cNvPr id="106" name="Picture 105">
          <a:extLst>
            <a:ext uri="{FF2B5EF4-FFF2-40B4-BE49-F238E27FC236}">
              <a16:creationId xmlns:a16="http://schemas.microsoft.com/office/drawing/2014/main" id="{3C6D426A-1D9D-4162-BC62-EC363E4EA6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851" y="966106"/>
          <a:ext cx="500099" cy="500099"/>
        </a:xfrm>
        <a:prstGeom prst="rect">
          <a:avLst/>
        </a:prstGeom>
      </xdr:spPr>
    </xdr:pic>
    <xdr:clientData/>
  </xdr:twoCellAnchor>
  <xdr:twoCellAnchor>
    <xdr:from>
      <xdr:col>14</xdr:col>
      <xdr:colOff>447675</xdr:colOff>
      <xdr:row>15</xdr:row>
      <xdr:rowOff>171450</xdr:rowOff>
    </xdr:from>
    <xdr:to>
      <xdr:col>16</xdr:col>
      <xdr:colOff>295275</xdr:colOff>
      <xdr:row>16</xdr:row>
      <xdr:rowOff>104774</xdr:rowOff>
    </xdr:to>
    <xdr:sp macro="" textlink="">
      <xdr:nvSpPr>
        <xdr:cNvPr id="107" name="TextBox 106">
          <a:extLst>
            <a:ext uri="{FF2B5EF4-FFF2-40B4-BE49-F238E27FC236}">
              <a16:creationId xmlns:a16="http://schemas.microsoft.com/office/drawing/2014/main" id="{FF733615-21A9-42A5-BE7A-2FDD330AD175}"/>
            </a:ext>
          </a:extLst>
        </xdr:cNvPr>
        <xdr:cNvSpPr txBox="1"/>
      </xdr:nvSpPr>
      <xdr:spPr>
        <a:xfrm>
          <a:off x="8982075" y="3028950"/>
          <a:ext cx="1066800" cy="12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Credit Card</a:t>
          </a:r>
        </a:p>
      </xdr:txBody>
    </xdr:sp>
    <xdr:clientData/>
  </xdr:twoCellAnchor>
  <xdr:twoCellAnchor>
    <xdr:from>
      <xdr:col>14</xdr:col>
      <xdr:colOff>428625</xdr:colOff>
      <xdr:row>12</xdr:row>
      <xdr:rowOff>114300</xdr:rowOff>
    </xdr:from>
    <xdr:to>
      <xdr:col>16</xdr:col>
      <xdr:colOff>276225</xdr:colOff>
      <xdr:row>13</xdr:row>
      <xdr:rowOff>47624</xdr:rowOff>
    </xdr:to>
    <xdr:sp macro="" textlink="">
      <xdr:nvSpPr>
        <xdr:cNvPr id="108" name="TextBox 107">
          <a:extLst>
            <a:ext uri="{FF2B5EF4-FFF2-40B4-BE49-F238E27FC236}">
              <a16:creationId xmlns:a16="http://schemas.microsoft.com/office/drawing/2014/main" id="{DE253970-EDF1-4585-85C6-DC7299E794E2}"/>
            </a:ext>
          </a:extLst>
        </xdr:cNvPr>
        <xdr:cNvSpPr txBox="1"/>
      </xdr:nvSpPr>
      <xdr:spPr>
        <a:xfrm>
          <a:off x="8963025" y="2400300"/>
          <a:ext cx="1066800" cy="12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Debit Card</a:t>
          </a:r>
        </a:p>
      </xdr:txBody>
    </xdr:sp>
    <xdr:clientData/>
  </xdr:twoCellAnchor>
  <xdr:twoCellAnchor>
    <xdr:from>
      <xdr:col>14</xdr:col>
      <xdr:colOff>447675</xdr:colOff>
      <xdr:row>18</xdr:row>
      <xdr:rowOff>123825</xdr:rowOff>
    </xdr:from>
    <xdr:to>
      <xdr:col>16</xdr:col>
      <xdr:colOff>295275</xdr:colOff>
      <xdr:row>19</xdr:row>
      <xdr:rowOff>57149</xdr:rowOff>
    </xdr:to>
    <xdr:sp macro="" textlink="'Payment Analysis'!E4">
      <xdr:nvSpPr>
        <xdr:cNvPr id="109" name="TextBox 108">
          <a:extLst>
            <a:ext uri="{FF2B5EF4-FFF2-40B4-BE49-F238E27FC236}">
              <a16:creationId xmlns:a16="http://schemas.microsoft.com/office/drawing/2014/main" id="{989BE44A-8FDA-4AAD-9900-38F39B7A970A}"/>
            </a:ext>
          </a:extLst>
        </xdr:cNvPr>
        <xdr:cNvSpPr txBox="1"/>
      </xdr:nvSpPr>
      <xdr:spPr>
        <a:xfrm>
          <a:off x="8982075" y="3552825"/>
          <a:ext cx="1066800" cy="12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Paypal</a:t>
          </a:r>
        </a:p>
      </xdr:txBody>
    </xdr:sp>
    <xdr:clientData/>
  </xdr:twoCellAnchor>
  <xdr:twoCellAnchor>
    <xdr:from>
      <xdr:col>14</xdr:col>
      <xdr:colOff>342900</xdr:colOff>
      <xdr:row>22</xdr:row>
      <xdr:rowOff>114300</xdr:rowOff>
    </xdr:from>
    <xdr:to>
      <xdr:col>16</xdr:col>
      <xdr:colOff>476250</xdr:colOff>
      <xdr:row>23</xdr:row>
      <xdr:rowOff>57150</xdr:rowOff>
    </xdr:to>
    <xdr:sp macro="" textlink="'Payment Analysis'!E4">
      <xdr:nvSpPr>
        <xdr:cNvPr id="110" name="TextBox 109">
          <a:extLst>
            <a:ext uri="{FF2B5EF4-FFF2-40B4-BE49-F238E27FC236}">
              <a16:creationId xmlns:a16="http://schemas.microsoft.com/office/drawing/2014/main" id="{46B4950D-1641-4661-8D2A-47E5BE5D1995}"/>
            </a:ext>
          </a:extLst>
        </xdr:cNvPr>
        <xdr:cNvSpPr txBox="1"/>
      </xdr:nvSpPr>
      <xdr:spPr>
        <a:xfrm>
          <a:off x="8877300" y="4305300"/>
          <a:ext cx="13525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Bank Transfer</a:t>
          </a:r>
        </a:p>
      </xdr:txBody>
    </xdr:sp>
    <xdr:clientData/>
  </xdr:twoCellAnchor>
  <xdr:twoCellAnchor>
    <xdr:from>
      <xdr:col>14</xdr:col>
      <xdr:colOff>219074</xdr:colOff>
      <xdr:row>9</xdr:row>
      <xdr:rowOff>66674</xdr:rowOff>
    </xdr:from>
    <xdr:to>
      <xdr:col>16</xdr:col>
      <xdr:colOff>428625</xdr:colOff>
      <xdr:row>10</xdr:row>
      <xdr:rowOff>85725</xdr:rowOff>
    </xdr:to>
    <xdr:sp macro="" textlink="'Payment Analysis'!E4">
      <xdr:nvSpPr>
        <xdr:cNvPr id="111" name="TextBox 110">
          <a:extLst>
            <a:ext uri="{FF2B5EF4-FFF2-40B4-BE49-F238E27FC236}">
              <a16:creationId xmlns:a16="http://schemas.microsoft.com/office/drawing/2014/main" id="{6D775D80-8A67-46B6-B83C-04ECBAEA6A68}"/>
            </a:ext>
          </a:extLst>
        </xdr:cNvPr>
        <xdr:cNvSpPr txBox="1"/>
      </xdr:nvSpPr>
      <xdr:spPr>
        <a:xfrm>
          <a:off x="8753474" y="1781174"/>
          <a:ext cx="1428751"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Payment Method</a:t>
          </a:r>
        </a:p>
        <a:p>
          <a:pPr marL="0" indent="0" algn="ct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14</xdr:col>
      <xdr:colOff>323850</xdr:colOff>
      <xdr:row>26</xdr:row>
      <xdr:rowOff>9525</xdr:rowOff>
    </xdr:from>
    <xdr:to>
      <xdr:col>16</xdr:col>
      <xdr:colOff>457200</xdr:colOff>
      <xdr:row>26</xdr:row>
      <xdr:rowOff>142875</xdr:rowOff>
    </xdr:to>
    <xdr:sp macro="" textlink="'Payment Analysis'!E4">
      <xdr:nvSpPr>
        <xdr:cNvPr id="112" name="TextBox 111">
          <a:extLst>
            <a:ext uri="{FF2B5EF4-FFF2-40B4-BE49-F238E27FC236}">
              <a16:creationId xmlns:a16="http://schemas.microsoft.com/office/drawing/2014/main" id="{52664AB0-1A25-485B-9F0C-53E134369338}"/>
            </a:ext>
          </a:extLst>
        </xdr:cNvPr>
        <xdr:cNvSpPr txBox="1"/>
      </xdr:nvSpPr>
      <xdr:spPr>
        <a:xfrm>
          <a:off x="8858250" y="4962525"/>
          <a:ext cx="13525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Crypto</a:t>
          </a:r>
        </a:p>
      </xdr:txBody>
    </xdr:sp>
    <xdr:clientData/>
  </xdr:twoCellAnchor>
  <xdr:twoCellAnchor>
    <xdr:from>
      <xdr:col>16</xdr:col>
      <xdr:colOff>238125</xdr:colOff>
      <xdr:row>9</xdr:row>
      <xdr:rowOff>57150</xdr:rowOff>
    </xdr:from>
    <xdr:to>
      <xdr:col>18</xdr:col>
      <xdr:colOff>257174</xdr:colOff>
      <xdr:row>10</xdr:row>
      <xdr:rowOff>104776</xdr:rowOff>
    </xdr:to>
    <xdr:sp macro="" textlink="'Payment Analysis'!E4">
      <xdr:nvSpPr>
        <xdr:cNvPr id="113" name="TextBox 112">
          <a:extLst>
            <a:ext uri="{FF2B5EF4-FFF2-40B4-BE49-F238E27FC236}">
              <a16:creationId xmlns:a16="http://schemas.microsoft.com/office/drawing/2014/main" id="{BC56450D-F051-44C0-8CE7-42166E33718A}"/>
            </a:ext>
          </a:extLst>
        </xdr:cNvPr>
        <xdr:cNvSpPr txBox="1"/>
      </xdr:nvSpPr>
      <xdr:spPr>
        <a:xfrm>
          <a:off x="9991725" y="1771650"/>
          <a:ext cx="1238249"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Total</a:t>
          </a:r>
          <a:r>
            <a:rPr lang="en-US" sz="105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 orders</a:t>
          </a: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57150</xdr:colOff>
      <xdr:row>9</xdr:row>
      <xdr:rowOff>47625</xdr:rowOff>
    </xdr:from>
    <xdr:to>
      <xdr:col>20</xdr:col>
      <xdr:colOff>228599</xdr:colOff>
      <xdr:row>10</xdr:row>
      <xdr:rowOff>95251</xdr:rowOff>
    </xdr:to>
    <xdr:sp macro="" textlink="'Payment Analysis'!E4">
      <xdr:nvSpPr>
        <xdr:cNvPr id="114" name="TextBox 113">
          <a:extLst>
            <a:ext uri="{FF2B5EF4-FFF2-40B4-BE49-F238E27FC236}">
              <a16:creationId xmlns:a16="http://schemas.microsoft.com/office/drawing/2014/main" id="{8BA21B7C-D159-4BA7-9F44-FAA4A3FA026C}"/>
            </a:ext>
          </a:extLst>
        </xdr:cNvPr>
        <xdr:cNvSpPr txBox="1"/>
      </xdr:nvSpPr>
      <xdr:spPr>
        <a:xfrm>
          <a:off x="11029950" y="1762125"/>
          <a:ext cx="1390649"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Revenue</a:t>
          </a:r>
        </a:p>
      </xdr:txBody>
    </xdr:sp>
    <xdr:clientData/>
  </xdr:twoCellAnchor>
  <xdr:twoCellAnchor>
    <xdr:from>
      <xdr:col>16</xdr:col>
      <xdr:colOff>381000</xdr:colOff>
      <xdr:row>9</xdr:row>
      <xdr:rowOff>128588</xdr:rowOff>
    </xdr:from>
    <xdr:to>
      <xdr:col>16</xdr:col>
      <xdr:colOff>390525</xdr:colOff>
      <xdr:row>26</xdr:row>
      <xdr:rowOff>133350</xdr:rowOff>
    </xdr:to>
    <xdr:cxnSp macro="">
      <xdr:nvCxnSpPr>
        <xdr:cNvPr id="116" name="Straight Connector 115">
          <a:extLst>
            <a:ext uri="{FF2B5EF4-FFF2-40B4-BE49-F238E27FC236}">
              <a16:creationId xmlns:a16="http://schemas.microsoft.com/office/drawing/2014/main" id="{366B67BD-2D7C-411B-8CE3-6AB4E3A54C35}"/>
            </a:ext>
          </a:extLst>
        </xdr:cNvPr>
        <xdr:cNvCxnSpPr/>
      </xdr:nvCxnSpPr>
      <xdr:spPr>
        <a:xfrm>
          <a:off x="10134600" y="1843088"/>
          <a:ext cx="9525" cy="3243262"/>
        </a:xfrm>
        <a:prstGeom prst="line">
          <a:avLst/>
        </a:prstGeom>
        <a:ln>
          <a:solidFill>
            <a:schemeClr val="bg1">
              <a:lumMod val="85000"/>
            </a:schemeClr>
          </a:solidFill>
        </a:ln>
        <a:effectLst>
          <a:outerShdw blurRad="50800" dist="38100" dir="13500000" algn="b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247650</xdr:colOff>
      <xdr:row>9</xdr:row>
      <xdr:rowOff>147638</xdr:rowOff>
    </xdr:from>
    <xdr:to>
      <xdr:col>18</xdr:col>
      <xdr:colOff>257175</xdr:colOff>
      <xdr:row>26</xdr:row>
      <xdr:rowOff>152400</xdr:rowOff>
    </xdr:to>
    <xdr:cxnSp macro="">
      <xdr:nvCxnSpPr>
        <xdr:cNvPr id="122" name="Straight Connector 121">
          <a:extLst>
            <a:ext uri="{FF2B5EF4-FFF2-40B4-BE49-F238E27FC236}">
              <a16:creationId xmlns:a16="http://schemas.microsoft.com/office/drawing/2014/main" id="{1DBC20D3-D97F-4CB2-85D5-3324AD63A1CB}"/>
            </a:ext>
          </a:extLst>
        </xdr:cNvPr>
        <xdr:cNvCxnSpPr/>
      </xdr:nvCxnSpPr>
      <xdr:spPr>
        <a:xfrm>
          <a:off x="11220450" y="1862138"/>
          <a:ext cx="9525" cy="3243262"/>
        </a:xfrm>
        <a:prstGeom prst="line">
          <a:avLst/>
        </a:prstGeom>
        <a:ln>
          <a:solidFill>
            <a:schemeClr val="bg1">
              <a:lumMod val="85000"/>
            </a:schemeClr>
          </a:solidFill>
        </a:ln>
        <a:effectLst>
          <a:outerShdw blurRad="50800" dist="38100" dir="13500000" algn="b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409575</xdr:colOff>
      <xdr:row>10</xdr:row>
      <xdr:rowOff>161925</xdr:rowOff>
    </xdr:from>
    <xdr:to>
      <xdr:col>18</xdr:col>
      <xdr:colOff>247651</xdr:colOff>
      <xdr:row>12</xdr:row>
      <xdr:rowOff>38101</xdr:rowOff>
    </xdr:to>
    <xdr:sp macro="" textlink="'Payment Analysis'!D7">
      <xdr:nvSpPr>
        <xdr:cNvPr id="130" name="TextBox 129">
          <a:extLst>
            <a:ext uri="{FF2B5EF4-FFF2-40B4-BE49-F238E27FC236}">
              <a16:creationId xmlns:a16="http://schemas.microsoft.com/office/drawing/2014/main" id="{CD1D23D7-7275-41E7-A790-0B20BDDD7188}"/>
            </a:ext>
          </a:extLst>
        </xdr:cNvPr>
        <xdr:cNvSpPr txBox="1"/>
      </xdr:nvSpPr>
      <xdr:spPr>
        <a:xfrm>
          <a:off x="10163175" y="206692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52F532F-8AD7-4223-93F7-C3DBC8DCF03E}"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493</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13</xdr:row>
      <xdr:rowOff>133350</xdr:rowOff>
    </xdr:from>
    <xdr:to>
      <xdr:col>18</xdr:col>
      <xdr:colOff>247651</xdr:colOff>
      <xdr:row>15</xdr:row>
      <xdr:rowOff>9526</xdr:rowOff>
    </xdr:to>
    <xdr:sp macro="" textlink="'Payment Analysis'!D5">
      <xdr:nvSpPr>
        <xdr:cNvPr id="131" name="TextBox 130">
          <a:extLst>
            <a:ext uri="{FF2B5EF4-FFF2-40B4-BE49-F238E27FC236}">
              <a16:creationId xmlns:a16="http://schemas.microsoft.com/office/drawing/2014/main" id="{C2069373-1CAC-44CB-BB3A-9AD90B32756E}"/>
            </a:ext>
          </a:extLst>
        </xdr:cNvPr>
        <xdr:cNvSpPr txBox="1"/>
      </xdr:nvSpPr>
      <xdr:spPr>
        <a:xfrm>
          <a:off x="10163175" y="260985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76B1850-8FDE-473E-88FE-D4932B30330E}"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2505</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16</xdr:row>
      <xdr:rowOff>152400</xdr:rowOff>
    </xdr:from>
    <xdr:to>
      <xdr:col>18</xdr:col>
      <xdr:colOff>247651</xdr:colOff>
      <xdr:row>18</xdr:row>
      <xdr:rowOff>28576</xdr:rowOff>
    </xdr:to>
    <xdr:sp macro="" textlink="'Payment Analysis'!D8">
      <xdr:nvSpPr>
        <xdr:cNvPr id="132" name="TextBox 131">
          <a:extLst>
            <a:ext uri="{FF2B5EF4-FFF2-40B4-BE49-F238E27FC236}">
              <a16:creationId xmlns:a16="http://schemas.microsoft.com/office/drawing/2014/main" id="{D7334144-3751-4F9E-9168-301E3E40A3C8}"/>
            </a:ext>
          </a:extLst>
        </xdr:cNvPr>
        <xdr:cNvSpPr txBox="1"/>
      </xdr:nvSpPr>
      <xdr:spPr>
        <a:xfrm>
          <a:off x="10163175" y="32004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6EFA6D-1AF9-4947-9BBD-6EC3D38A2976}"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1479</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20</xdr:row>
      <xdr:rowOff>38100</xdr:rowOff>
    </xdr:from>
    <xdr:to>
      <xdr:col>18</xdr:col>
      <xdr:colOff>247651</xdr:colOff>
      <xdr:row>21</xdr:row>
      <xdr:rowOff>104776</xdr:rowOff>
    </xdr:to>
    <xdr:sp macro="" textlink="'Payment Analysis'!D4">
      <xdr:nvSpPr>
        <xdr:cNvPr id="133" name="TextBox 132">
          <a:extLst>
            <a:ext uri="{FF2B5EF4-FFF2-40B4-BE49-F238E27FC236}">
              <a16:creationId xmlns:a16="http://schemas.microsoft.com/office/drawing/2014/main" id="{36B32655-CABA-4B13-BF47-348D40721434}"/>
            </a:ext>
          </a:extLst>
        </xdr:cNvPr>
        <xdr:cNvSpPr txBox="1"/>
      </xdr:nvSpPr>
      <xdr:spPr>
        <a:xfrm>
          <a:off x="10163175" y="38481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BE89C9F-80E7-47FA-8397-6AAD4AD9A6E4}"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268</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23</xdr:row>
      <xdr:rowOff>180975</xdr:rowOff>
    </xdr:from>
    <xdr:to>
      <xdr:col>18</xdr:col>
      <xdr:colOff>247651</xdr:colOff>
      <xdr:row>25</xdr:row>
      <xdr:rowOff>57151</xdr:rowOff>
    </xdr:to>
    <xdr:sp macro="" textlink="'Payment Analysis'!D6">
      <xdr:nvSpPr>
        <xdr:cNvPr id="134" name="TextBox 133">
          <a:extLst>
            <a:ext uri="{FF2B5EF4-FFF2-40B4-BE49-F238E27FC236}">
              <a16:creationId xmlns:a16="http://schemas.microsoft.com/office/drawing/2014/main" id="{271CFD56-D327-4C6C-9898-3BEE84C07203}"/>
            </a:ext>
          </a:extLst>
        </xdr:cNvPr>
        <xdr:cNvSpPr txBox="1"/>
      </xdr:nvSpPr>
      <xdr:spPr>
        <a:xfrm>
          <a:off x="10163175" y="456247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5B99CA2-0983-4717-8F3C-0D099A426004}"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255</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238125</xdr:colOff>
      <xdr:row>10</xdr:row>
      <xdr:rowOff>161925</xdr:rowOff>
    </xdr:from>
    <xdr:to>
      <xdr:col>20</xdr:col>
      <xdr:colOff>76201</xdr:colOff>
      <xdr:row>12</xdr:row>
      <xdr:rowOff>38101</xdr:rowOff>
    </xdr:to>
    <xdr:sp macro="" textlink="'Payment Analysis'!J7">
      <xdr:nvSpPr>
        <xdr:cNvPr id="123" name="TextBox 122">
          <a:extLst>
            <a:ext uri="{FF2B5EF4-FFF2-40B4-BE49-F238E27FC236}">
              <a16:creationId xmlns:a16="http://schemas.microsoft.com/office/drawing/2014/main" id="{6BEAFC90-1E86-4A46-A80B-A32EFCCD90A7}"/>
            </a:ext>
          </a:extLst>
        </xdr:cNvPr>
        <xdr:cNvSpPr txBox="1"/>
      </xdr:nvSpPr>
      <xdr:spPr>
        <a:xfrm>
          <a:off x="11210925" y="206692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692801F-1D48-435A-BB39-C22AF1B8C4D3}"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$992,654</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257175</xdr:colOff>
      <xdr:row>13</xdr:row>
      <xdr:rowOff>133350</xdr:rowOff>
    </xdr:from>
    <xdr:to>
      <xdr:col>20</xdr:col>
      <xdr:colOff>95251</xdr:colOff>
      <xdr:row>15</xdr:row>
      <xdr:rowOff>9526</xdr:rowOff>
    </xdr:to>
    <xdr:sp macro="" textlink="'Payment Analysis'!J5">
      <xdr:nvSpPr>
        <xdr:cNvPr id="124" name="TextBox 123">
          <a:extLst>
            <a:ext uri="{FF2B5EF4-FFF2-40B4-BE49-F238E27FC236}">
              <a16:creationId xmlns:a16="http://schemas.microsoft.com/office/drawing/2014/main" id="{433C3E9B-3ED6-479B-92CF-D601C381DC4E}"/>
            </a:ext>
          </a:extLst>
        </xdr:cNvPr>
        <xdr:cNvSpPr txBox="1"/>
      </xdr:nvSpPr>
      <xdr:spPr>
        <a:xfrm>
          <a:off x="11229975" y="260985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56AC833-6931-483C-8113-50CB1150A308}"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$5,504,019</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247650</xdr:colOff>
      <xdr:row>16</xdr:row>
      <xdr:rowOff>152400</xdr:rowOff>
    </xdr:from>
    <xdr:to>
      <xdr:col>20</xdr:col>
      <xdr:colOff>85726</xdr:colOff>
      <xdr:row>18</xdr:row>
      <xdr:rowOff>28576</xdr:rowOff>
    </xdr:to>
    <xdr:sp macro="" textlink="'Payment Analysis'!J8">
      <xdr:nvSpPr>
        <xdr:cNvPr id="125" name="TextBox 124">
          <a:extLst>
            <a:ext uri="{FF2B5EF4-FFF2-40B4-BE49-F238E27FC236}">
              <a16:creationId xmlns:a16="http://schemas.microsoft.com/office/drawing/2014/main" id="{477D42E1-770A-4CD0-9059-33BE00C43EB8}"/>
            </a:ext>
          </a:extLst>
        </xdr:cNvPr>
        <xdr:cNvSpPr txBox="1"/>
      </xdr:nvSpPr>
      <xdr:spPr>
        <a:xfrm>
          <a:off x="11220450" y="32004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1AAEF4D-41EA-4C47-A087-BDA24B92820B}"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$3,331,502</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257175</xdr:colOff>
      <xdr:row>20</xdr:row>
      <xdr:rowOff>38100</xdr:rowOff>
    </xdr:from>
    <xdr:to>
      <xdr:col>20</xdr:col>
      <xdr:colOff>95251</xdr:colOff>
      <xdr:row>21</xdr:row>
      <xdr:rowOff>104776</xdr:rowOff>
    </xdr:to>
    <xdr:sp macro="" textlink="'Payment Analysis'!J4">
      <xdr:nvSpPr>
        <xdr:cNvPr id="126" name="TextBox 125">
          <a:extLst>
            <a:ext uri="{FF2B5EF4-FFF2-40B4-BE49-F238E27FC236}">
              <a16:creationId xmlns:a16="http://schemas.microsoft.com/office/drawing/2014/main" id="{1EE86489-4EFA-49EF-AB00-91575D4C6FE8}"/>
            </a:ext>
          </a:extLst>
        </xdr:cNvPr>
        <xdr:cNvSpPr txBox="1"/>
      </xdr:nvSpPr>
      <xdr:spPr>
        <a:xfrm>
          <a:off x="11229975" y="38481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AF8AFB3-6147-4B98-8914-8FDD300E82F9}"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$512,376</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266700</xdr:colOff>
      <xdr:row>23</xdr:row>
      <xdr:rowOff>180975</xdr:rowOff>
    </xdr:from>
    <xdr:to>
      <xdr:col>20</xdr:col>
      <xdr:colOff>104776</xdr:colOff>
      <xdr:row>25</xdr:row>
      <xdr:rowOff>57151</xdr:rowOff>
    </xdr:to>
    <xdr:sp macro="" textlink="'Payment Analysis'!J6">
      <xdr:nvSpPr>
        <xdr:cNvPr id="127" name="TextBox 126">
          <a:extLst>
            <a:ext uri="{FF2B5EF4-FFF2-40B4-BE49-F238E27FC236}">
              <a16:creationId xmlns:a16="http://schemas.microsoft.com/office/drawing/2014/main" id="{9E1F753D-4F95-4C22-B4F0-D7D8D1116616}"/>
            </a:ext>
          </a:extLst>
        </xdr:cNvPr>
        <xdr:cNvSpPr txBox="1"/>
      </xdr:nvSpPr>
      <xdr:spPr>
        <a:xfrm>
          <a:off x="11239500" y="456247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552CF1C-3485-42F3-9225-A798288F08C1}"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$540,927</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8</xdr:col>
      <xdr:colOff>314325</xdr:colOff>
      <xdr:row>1</xdr:row>
      <xdr:rowOff>66675</xdr:rowOff>
    </xdr:from>
    <xdr:to>
      <xdr:col>12</xdr:col>
      <xdr:colOff>209551</xdr:colOff>
      <xdr:row>5</xdr:row>
      <xdr:rowOff>161925</xdr:rowOff>
    </xdr:to>
    <xdr:sp macro="" textlink="">
      <xdr:nvSpPr>
        <xdr:cNvPr id="141" name="TextBox 140">
          <a:extLst>
            <a:ext uri="{FF2B5EF4-FFF2-40B4-BE49-F238E27FC236}">
              <a16:creationId xmlns:a16="http://schemas.microsoft.com/office/drawing/2014/main" id="{24AC86EA-A128-46A2-AA23-3EC706F1D60F}"/>
            </a:ext>
          </a:extLst>
        </xdr:cNvPr>
        <xdr:cNvSpPr txBox="1"/>
      </xdr:nvSpPr>
      <xdr:spPr>
        <a:xfrm>
          <a:off x="5191125" y="257175"/>
          <a:ext cx="2333626"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Correlation</a:t>
          </a:r>
          <a:r>
            <a:rPr lang="en-US" sz="12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between shipping cost and total price</a:t>
          </a:r>
        </a:p>
        <a:p>
          <a:pPr algn="ctr"/>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9</xdr:col>
      <xdr:colOff>285750</xdr:colOff>
      <xdr:row>5</xdr:row>
      <xdr:rowOff>152400</xdr:rowOff>
    </xdr:from>
    <xdr:to>
      <xdr:col>11</xdr:col>
      <xdr:colOff>314325</xdr:colOff>
      <xdr:row>7</xdr:row>
      <xdr:rowOff>152399</xdr:rowOff>
    </xdr:to>
    <xdr:sp macro="" textlink="">
      <xdr:nvSpPr>
        <xdr:cNvPr id="142" name="TextBox 141">
          <a:extLst>
            <a:ext uri="{FF2B5EF4-FFF2-40B4-BE49-F238E27FC236}">
              <a16:creationId xmlns:a16="http://schemas.microsoft.com/office/drawing/2014/main" id="{A1923196-FBC4-4562-B197-CB24DFE2E433}"/>
            </a:ext>
          </a:extLst>
        </xdr:cNvPr>
        <xdr:cNvSpPr txBox="1"/>
      </xdr:nvSpPr>
      <xdr:spPr>
        <a:xfrm>
          <a:off x="5772150" y="1104900"/>
          <a:ext cx="124777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93%</a:t>
          </a:r>
        </a:p>
      </xdr:txBody>
    </xdr:sp>
    <xdr:clientData/>
  </xdr:twoCellAnchor>
  <xdr:twoCellAnchor>
    <xdr:from>
      <xdr:col>4</xdr:col>
      <xdr:colOff>228600</xdr:colOff>
      <xdr:row>20</xdr:row>
      <xdr:rowOff>57150</xdr:rowOff>
    </xdr:from>
    <xdr:to>
      <xdr:col>8</xdr:col>
      <xdr:colOff>552450</xdr:colOff>
      <xdr:row>26</xdr:row>
      <xdr:rowOff>114300</xdr:rowOff>
    </xdr:to>
    <xdr:graphicFrame macro="">
      <xdr:nvGraphicFramePr>
        <xdr:cNvPr id="143" name="Chart 142">
          <a:extLst>
            <a:ext uri="{FF2B5EF4-FFF2-40B4-BE49-F238E27FC236}">
              <a16:creationId xmlns:a16="http://schemas.microsoft.com/office/drawing/2014/main" id="{D5B26B56-3D70-4EC7-9AFB-C588DE290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200026</xdr:colOff>
      <xdr:row>18</xdr:row>
      <xdr:rowOff>47624</xdr:rowOff>
    </xdr:from>
    <xdr:to>
      <xdr:col>9</xdr:col>
      <xdr:colOff>28575</xdr:colOff>
      <xdr:row>20</xdr:row>
      <xdr:rowOff>66675</xdr:rowOff>
    </xdr:to>
    <xdr:sp macro="" textlink="">
      <xdr:nvSpPr>
        <xdr:cNvPr id="144" name="TextBox 143">
          <a:extLst>
            <a:ext uri="{FF2B5EF4-FFF2-40B4-BE49-F238E27FC236}">
              <a16:creationId xmlns:a16="http://schemas.microsoft.com/office/drawing/2014/main" id="{237626C5-4CFE-4D1D-A893-8D9600F2CDF6}"/>
            </a:ext>
          </a:extLst>
        </xdr:cNvPr>
        <xdr:cNvSpPr txBox="1"/>
      </xdr:nvSpPr>
      <xdr:spPr>
        <a:xfrm>
          <a:off x="2638426" y="3476624"/>
          <a:ext cx="287654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On-Time</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delivery vs delay delivery</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9</xdr:col>
      <xdr:colOff>257174</xdr:colOff>
      <xdr:row>19</xdr:row>
      <xdr:rowOff>190499</xdr:rowOff>
    </xdr:from>
    <xdr:to>
      <xdr:col>13</xdr:col>
      <xdr:colOff>571499</xdr:colOff>
      <xdr:row>26</xdr:row>
      <xdr:rowOff>142874</xdr:rowOff>
    </xdr:to>
    <xdr:graphicFrame macro="">
      <xdr:nvGraphicFramePr>
        <xdr:cNvPr id="145" name="Chart 144">
          <a:extLst>
            <a:ext uri="{FF2B5EF4-FFF2-40B4-BE49-F238E27FC236}">
              <a16:creationId xmlns:a16="http://schemas.microsoft.com/office/drawing/2014/main" id="{8FA1E8A1-138C-490F-BC70-67CB75A81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161926</xdr:colOff>
      <xdr:row>18</xdr:row>
      <xdr:rowOff>85724</xdr:rowOff>
    </xdr:from>
    <xdr:to>
      <xdr:col>14</xdr:col>
      <xdr:colOff>28575</xdr:colOff>
      <xdr:row>20</xdr:row>
      <xdr:rowOff>9525</xdr:rowOff>
    </xdr:to>
    <xdr:sp macro="" textlink="">
      <xdr:nvSpPr>
        <xdr:cNvPr id="146" name="TextBox 145">
          <a:extLst>
            <a:ext uri="{FF2B5EF4-FFF2-40B4-BE49-F238E27FC236}">
              <a16:creationId xmlns:a16="http://schemas.microsoft.com/office/drawing/2014/main" id="{ACB6E5D0-4158-4181-B247-EBEE460B4BD4}"/>
            </a:ext>
          </a:extLst>
        </xdr:cNvPr>
        <xdr:cNvSpPr txBox="1"/>
      </xdr:nvSpPr>
      <xdr:spPr>
        <a:xfrm>
          <a:off x="5648326" y="3514724"/>
          <a:ext cx="2914649"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Average</a:t>
          </a:r>
          <a:r>
            <a:rPr lang="en-US" sz="105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delivery day(s) by country</a:t>
          </a: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4</xdr:col>
      <xdr:colOff>171451</xdr:colOff>
      <xdr:row>8</xdr:row>
      <xdr:rowOff>38099</xdr:rowOff>
    </xdr:from>
    <xdr:to>
      <xdr:col>9</xdr:col>
      <xdr:colOff>0</xdr:colOff>
      <xdr:row>10</xdr:row>
      <xdr:rowOff>57150</xdr:rowOff>
    </xdr:to>
    <xdr:sp macro="" textlink="">
      <xdr:nvSpPr>
        <xdr:cNvPr id="148" name="TextBox 147">
          <a:extLst>
            <a:ext uri="{FF2B5EF4-FFF2-40B4-BE49-F238E27FC236}">
              <a16:creationId xmlns:a16="http://schemas.microsoft.com/office/drawing/2014/main" id="{998424F3-3729-45B9-8EB2-767E544E217B}"/>
            </a:ext>
          </a:extLst>
        </xdr:cNvPr>
        <xdr:cNvSpPr txBox="1"/>
      </xdr:nvSpPr>
      <xdr:spPr>
        <a:xfrm>
          <a:off x="2609851" y="1562099"/>
          <a:ext cx="287654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 Quantity by Month</a:t>
          </a:r>
        </a:p>
      </xdr:txBody>
    </xdr:sp>
    <xdr:clientData/>
  </xdr:twoCellAnchor>
  <xdr:twoCellAnchor editAs="oneCell">
    <xdr:from>
      <xdr:col>12</xdr:col>
      <xdr:colOff>457200</xdr:colOff>
      <xdr:row>1</xdr:row>
      <xdr:rowOff>161925</xdr:rowOff>
    </xdr:from>
    <xdr:to>
      <xdr:col>19</xdr:col>
      <xdr:colOff>457200</xdr:colOff>
      <xdr:row>7</xdr:row>
      <xdr:rowOff>142875</xdr:rowOff>
    </xdr:to>
    <mc:AlternateContent xmlns:mc="http://schemas.openxmlformats.org/markup-compatibility/2006" xmlns:a14="http://schemas.microsoft.com/office/drawing/2010/main">
      <mc:Choice Requires="a14">
        <xdr:graphicFrame macro="">
          <xdr:nvGraphicFramePr>
            <xdr:cNvPr id="151" name="Order_Date 3">
              <a:extLst>
                <a:ext uri="{FF2B5EF4-FFF2-40B4-BE49-F238E27FC236}">
                  <a16:creationId xmlns:a16="http://schemas.microsoft.com/office/drawing/2014/main" id="{C8CC9F66-BEEB-4E5E-8F56-511C061925CD}"/>
                </a:ext>
              </a:extLst>
            </xdr:cNvPr>
            <xdr:cNvGraphicFramePr/>
          </xdr:nvGraphicFramePr>
          <xdr:xfrm>
            <a:off x="0" y="0"/>
            <a:ext cx="0" cy="0"/>
          </xdr:xfrm>
          <a:graphic>
            <a:graphicData uri="http://schemas.microsoft.com/office/drawing/2010/slicer">
              <sle:slicer xmlns:sle="http://schemas.microsoft.com/office/drawing/2010/slicer" name="Order_Date 3"/>
            </a:graphicData>
          </a:graphic>
        </xdr:graphicFrame>
      </mc:Choice>
      <mc:Fallback xmlns="">
        <xdr:sp macro="" textlink="">
          <xdr:nvSpPr>
            <xdr:cNvPr id="0" name=""/>
            <xdr:cNvSpPr>
              <a:spLocks noTextEdit="1"/>
            </xdr:cNvSpPr>
          </xdr:nvSpPr>
          <xdr:spPr>
            <a:xfrm>
              <a:off x="7772400" y="352425"/>
              <a:ext cx="42672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85725</xdr:colOff>
      <xdr:row>20</xdr:row>
      <xdr:rowOff>133352</xdr:rowOff>
    </xdr:from>
    <xdr:to>
      <xdr:col>3</xdr:col>
      <xdr:colOff>152399</xdr:colOff>
      <xdr:row>27</xdr:row>
      <xdr:rowOff>19050</xdr:rowOff>
    </xdr:to>
    <mc:AlternateContent xmlns:mc="http://schemas.openxmlformats.org/markup-compatibility/2006" xmlns:a14="http://schemas.microsoft.com/office/drawing/2010/main">
      <mc:Choice Requires="a14">
        <xdr:graphicFrame macro="">
          <xdr:nvGraphicFramePr>
            <xdr:cNvPr id="152" name="Order_Status 1">
              <a:extLst>
                <a:ext uri="{FF2B5EF4-FFF2-40B4-BE49-F238E27FC236}">
                  <a16:creationId xmlns:a16="http://schemas.microsoft.com/office/drawing/2014/main" id="{99EC1A72-BC0F-41CE-BC95-5078179B9895}"/>
                </a:ext>
              </a:extLst>
            </xdr:cNvPr>
            <xdr:cNvGraphicFramePr/>
          </xdr:nvGraphicFramePr>
          <xdr:xfrm>
            <a:off x="0" y="0"/>
            <a:ext cx="0" cy="0"/>
          </xdr:xfrm>
          <a:graphic>
            <a:graphicData uri="http://schemas.microsoft.com/office/drawing/2010/slicer">
              <sle:slicer xmlns:sle="http://schemas.microsoft.com/office/drawing/2010/slicer" name="Order_Status 1"/>
            </a:graphicData>
          </a:graphic>
        </xdr:graphicFrame>
      </mc:Choice>
      <mc:Fallback xmlns="">
        <xdr:sp macro="" textlink="">
          <xdr:nvSpPr>
            <xdr:cNvPr id="0" name=""/>
            <xdr:cNvSpPr>
              <a:spLocks noTextEdit="1"/>
            </xdr:cNvSpPr>
          </xdr:nvSpPr>
          <xdr:spPr>
            <a:xfrm>
              <a:off x="695325" y="3943352"/>
              <a:ext cx="1285874" cy="1219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404817</xdr:colOff>
      <xdr:row>1</xdr:row>
      <xdr:rowOff>80967</xdr:rowOff>
    </xdr:from>
    <xdr:to>
      <xdr:col>2</xdr:col>
      <xdr:colOff>357192</xdr:colOff>
      <xdr:row>4</xdr:row>
      <xdr:rowOff>71442</xdr:rowOff>
    </xdr:to>
    <xdr:pic>
      <xdr:nvPicPr>
        <xdr:cNvPr id="156" name="Graphic 155" descr="Home with solid fill">
          <a:hlinkClick xmlns:r="http://schemas.openxmlformats.org/officeDocument/2006/relationships" r:id="rId9"/>
          <a:extLst>
            <a:ext uri="{FF2B5EF4-FFF2-40B4-BE49-F238E27FC236}">
              <a16:creationId xmlns:a16="http://schemas.microsoft.com/office/drawing/2014/main" id="{3C492CA4-CC75-4EA6-9025-582F4EDC7D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14417" y="271467"/>
          <a:ext cx="561975" cy="561975"/>
        </a:xfrm>
        <a:prstGeom prst="rect">
          <a:avLst/>
        </a:prstGeom>
      </xdr:spPr>
    </xdr:pic>
    <xdr:clientData/>
  </xdr:twoCellAnchor>
  <xdr:twoCellAnchor editAs="oneCell">
    <xdr:from>
      <xdr:col>1</xdr:col>
      <xdr:colOff>104775</xdr:colOff>
      <xdr:row>11</xdr:row>
      <xdr:rowOff>95250</xdr:rowOff>
    </xdr:from>
    <xdr:to>
      <xdr:col>3</xdr:col>
      <xdr:colOff>142875</xdr:colOff>
      <xdr:row>20</xdr:row>
      <xdr:rowOff>142875</xdr:rowOff>
    </xdr:to>
    <mc:AlternateContent xmlns:mc="http://schemas.openxmlformats.org/markup-compatibility/2006" xmlns:a14="http://schemas.microsoft.com/office/drawing/2010/main">
      <mc:Choice Requires="a14">
        <xdr:graphicFrame macro="">
          <xdr:nvGraphicFramePr>
            <xdr:cNvPr id="158" name="Category 2">
              <a:extLst>
                <a:ext uri="{FF2B5EF4-FFF2-40B4-BE49-F238E27FC236}">
                  <a16:creationId xmlns:a16="http://schemas.microsoft.com/office/drawing/2014/main" id="{3A2CEB07-93F0-4E39-B5B9-3ACBB772924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14375" y="2190750"/>
              <a:ext cx="12573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295277</xdr:colOff>
      <xdr:row>9</xdr:row>
      <xdr:rowOff>152400</xdr:rowOff>
    </xdr:from>
    <xdr:to>
      <xdr:col>10</xdr:col>
      <xdr:colOff>276225</xdr:colOff>
      <xdr:row>18</xdr:row>
      <xdr:rowOff>0</xdr:rowOff>
    </xdr:to>
    <xdr:graphicFrame macro="">
      <xdr:nvGraphicFramePr>
        <xdr:cNvPr id="159" name="Chart 158">
          <a:extLst>
            <a:ext uri="{FF2B5EF4-FFF2-40B4-BE49-F238E27FC236}">
              <a16:creationId xmlns:a16="http://schemas.microsoft.com/office/drawing/2014/main" id="{121DC75C-4589-46CD-A289-C75DDC365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76200</xdr:colOff>
      <xdr:row>7</xdr:row>
      <xdr:rowOff>152400</xdr:rowOff>
    </xdr:from>
    <xdr:to>
      <xdr:col>3</xdr:col>
      <xdr:colOff>190500</xdr:colOff>
      <xdr:row>11</xdr:row>
      <xdr:rowOff>76199</xdr:rowOff>
    </xdr:to>
    <mc:AlternateContent xmlns:mc="http://schemas.openxmlformats.org/markup-compatibility/2006" xmlns:a14="http://schemas.microsoft.com/office/drawing/2010/main">
      <mc:Choice Requires="a14">
        <xdr:graphicFrame macro="">
          <xdr:nvGraphicFramePr>
            <xdr:cNvPr id="160" name="Order_Year 1">
              <a:extLst>
                <a:ext uri="{FF2B5EF4-FFF2-40B4-BE49-F238E27FC236}">
                  <a16:creationId xmlns:a16="http://schemas.microsoft.com/office/drawing/2014/main" id="{A07740FC-59B3-44F9-BD3E-01A103269425}"/>
                </a:ext>
              </a:extLst>
            </xdr:cNvPr>
            <xdr:cNvGraphicFramePr/>
          </xdr:nvGraphicFramePr>
          <xdr:xfrm>
            <a:off x="0" y="0"/>
            <a:ext cx="0" cy="0"/>
          </xdr:xfrm>
          <a:graphic>
            <a:graphicData uri="http://schemas.microsoft.com/office/drawing/2010/slicer">
              <sle:slicer xmlns:sle="http://schemas.microsoft.com/office/drawing/2010/slicer" name="Order_Year 1"/>
            </a:graphicData>
          </a:graphic>
        </xdr:graphicFrame>
      </mc:Choice>
      <mc:Fallback xmlns="">
        <xdr:sp macro="" textlink="">
          <xdr:nvSpPr>
            <xdr:cNvPr id="0" name=""/>
            <xdr:cNvSpPr>
              <a:spLocks noTextEdit="1"/>
            </xdr:cNvSpPr>
          </xdr:nvSpPr>
          <xdr:spPr>
            <a:xfrm>
              <a:off x="685800" y="1485900"/>
              <a:ext cx="13335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495301</xdr:colOff>
      <xdr:row>8</xdr:row>
      <xdr:rowOff>95249</xdr:rowOff>
    </xdr:from>
    <xdr:to>
      <xdr:col>14</xdr:col>
      <xdr:colOff>152401</xdr:colOff>
      <xdr:row>18</xdr:row>
      <xdr:rowOff>9524</xdr:rowOff>
    </xdr:to>
    <xdr:sp macro="" textlink="">
      <xdr:nvSpPr>
        <xdr:cNvPr id="161" name="Rectangle: Rounded Corners 160">
          <a:extLst>
            <a:ext uri="{FF2B5EF4-FFF2-40B4-BE49-F238E27FC236}">
              <a16:creationId xmlns:a16="http://schemas.microsoft.com/office/drawing/2014/main" id="{2E766707-B6F9-4B29-B2C9-18A67890D9C0}"/>
            </a:ext>
          </a:extLst>
        </xdr:cNvPr>
        <xdr:cNvSpPr/>
      </xdr:nvSpPr>
      <xdr:spPr>
        <a:xfrm>
          <a:off x="6591301" y="1619249"/>
          <a:ext cx="2095500" cy="181927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571501</xdr:colOff>
      <xdr:row>9</xdr:row>
      <xdr:rowOff>76200</xdr:rowOff>
    </xdr:from>
    <xdr:to>
      <xdr:col>14</xdr:col>
      <xdr:colOff>76200</xdr:colOff>
      <xdr:row>17</xdr:row>
      <xdr:rowOff>114300</xdr:rowOff>
    </xdr:to>
    <xdr:graphicFrame macro="">
      <xdr:nvGraphicFramePr>
        <xdr:cNvPr id="163" name="Chart 162">
          <a:extLst>
            <a:ext uri="{FF2B5EF4-FFF2-40B4-BE49-F238E27FC236}">
              <a16:creationId xmlns:a16="http://schemas.microsoft.com/office/drawing/2014/main" id="{98E569A6-5D0F-4A49-B57C-465F08BD9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428624</xdr:colOff>
      <xdr:row>8</xdr:row>
      <xdr:rowOff>76200</xdr:rowOff>
    </xdr:from>
    <xdr:to>
      <xdr:col>14</xdr:col>
      <xdr:colOff>238125</xdr:colOff>
      <xdr:row>10</xdr:row>
      <xdr:rowOff>38100</xdr:rowOff>
    </xdr:to>
    <xdr:sp macro="" textlink="">
      <xdr:nvSpPr>
        <xdr:cNvPr id="164" name="TextBox 163">
          <a:extLst>
            <a:ext uri="{FF2B5EF4-FFF2-40B4-BE49-F238E27FC236}">
              <a16:creationId xmlns:a16="http://schemas.microsoft.com/office/drawing/2014/main" id="{5A28ED95-B6C2-42B7-A7AB-AAA482670838}"/>
            </a:ext>
          </a:extLst>
        </xdr:cNvPr>
        <xdr:cNvSpPr txBox="1"/>
      </xdr:nvSpPr>
      <xdr:spPr>
        <a:xfrm>
          <a:off x="6524624" y="1600200"/>
          <a:ext cx="22479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 Orders by Country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563336</xdr:colOff>
      <xdr:row>22</xdr:row>
      <xdr:rowOff>151039</xdr:rowOff>
    </xdr:from>
    <xdr:to>
      <xdr:col>4</xdr:col>
      <xdr:colOff>1266825</xdr:colOff>
      <xdr:row>32</xdr:row>
      <xdr:rowOff>136751</xdr:rowOff>
    </xdr:to>
    <xdr:graphicFrame macro="">
      <xdr:nvGraphicFramePr>
        <xdr:cNvPr id="3" name="Chart 2">
          <a:extLst>
            <a:ext uri="{FF2B5EF4-FFF2-40B4-BE49-F238E27FC236}">
              <a16:creationId xmlns:a16="http://schemas.microsoft.com/office/drawing/2014/main" id="{355A08E0-6D80-4CF8-92D5-0916B088F8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247649</xdr:colOff>
      <xdr:row>31</xdr:row>
      <xdr:rowOff>123825</xdr:rowOff>
    </xdr:from>
    <xdr:to>
      <xdr:col>8</xdr:col>
      <xdr:colOff>523874</xdr:colOff>
      <xdr:row>35</xdr:row>
      <xdr:rowOff>166687</xdr:rowOff>
    </xdr:to>
    <xdr:graphicFrame macro="">
      <xdr:nvGraphicFramePr>
        <xdr:cNvPr id="5" name="Chart 4">
          <a:extLst>
            <a:ext uri="{FF2B5EF4-FFF2-40B4-BE49-F238E27FC236}">
              <a16:creationId xmlns:a16="http://schemas.microsoft.com/office/drawing/2014/main" id="{80682E86-EE82-42A9-A086-91070E55F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806904</xdr:colOff>
      <xdr:row>20</xdr:row>
      <xdr:rowOff>158522</xdr:rowOff>
    </xdr:from>
    <xdr:to>
      <xdr:col>5</xdr:col>
      <xdr:colOff>744310</xdr:colOff>
      <xdr:row>35</xdr:row>
      <xdr:rowOff>44222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DD21492-4A8F-4ED2-8214-F0C5D0B190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97529" y="3968522"/>
              <a:ext cx="578575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51706</xdr:colOff>
      <xdr:row>15</xdr:row>
      <xdr:rowOff>115661</xdr:rowOff>
    </xdr:from>
    <xdr:to>
      <xdr:col>4</xdr:col>
      <xdr:colOff>557892</xdr:colOff>
      <xdr:row>23</xdr:row>
      <xdr:rowOff>96610</xdr:rowOff>
    </xdr:to>
    <mc:AlternateContent xmlns:mc="http://schemas.openxmlformats.org/markup-compatibility/2006" xmlns:a14="http://schemas.microsoft.com/office/drawing/2010/main">
      <mc:Choice Requires="a14">
        <xdr:graphicFrame macro="">
          <xdr:nvGraphicFramePr>
            <xdr:cNvPr id="8" name="Order_Status">
              <a:extLst>
                <a:ext uri="{FF2B5EF4-FFF2-40B4-BE49-F238E27FC236}">
                  <a16:creationId xmlns:a16="http://schemas.microsoft.com/office/drawing/2014/main" id="{9185340E-BA01-4355-8788-F5A9A1F64856}"/>
                </a:ext>
              </a:extLst>
            </xdr:cNvPr>
            <xdr:cNvGraphicFramePr/>
          </xdr:nvGraphicFramePr>
          <xdr:xfrm>
            <a:off x="0" y="0"/>
            <a:ext cx="0" cy="0"/>
          </xdr:xfrm>
          <a:graphic>
            <a:graphicData uri="http://schemas.microsoft.com/office/drawing/2010/slicer">
              <sle:slicer xmlns:sle="http://schemas.microsoft.com/office/drawing/2010/slicer" name="Order_Status"/>
            </a:graphicData>
          </a:graphic>
        </xdr:graphicFrame>
      </mc:Choice>
      <mc:Fallback xmlns="">
        <xdr:sp macro="" textlink="">
          <xdr:nvSpPr>
            <xdr:cNvPr id="0" name=""/>
            <xdr:cNvSpPr>
              <a:spLocks noTextEdit="1"/>
            </xdr:cNvSpPr>
          </xdr:nvSpPr>
          <xdr:spPr>
            <a:xfrm>
              <a:off x="3358242" y="2973161"/>
              <a:ext cx="1703614"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749753</xdr:colOff>
      <xdr:row>10</xdr:row>
      <xdr:rowOff>156482</xdr:rowOff>
    </xdr:from>
    <xdr:to>
      <xdr:col>7</xdr:col>
      <xdr:colOff>223156</xdr:colOff>
      <xdr:row>20</xdr:row>
      <xdr:rowOff>127907</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CEE3E02-3C46-461E-8069-2218A4CC88F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11860" y="2061482"/>
              <a:ext cx="1827439"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295276</xdr:colOff>
      <xdr:row>13</xdr:row>
      <xdr:rowOff>156483</xdr:rowOff>
    </xdr:from>
    <xdr:to>
      <xdr:col>4</xdr:col>
      <xdr:colOff>312965</xdr:colOff>
      <xdr:row>19</xdr:row>
      <xdr:rowOff>175533</xdr:rowOff>
    </xdr:to>
    <mc:AlternateContent xmlns:mc="http://schemas.openxmlformats.org/markup-compatibility/2006" xmlns:a14="http://schemas.microsoft.com/office/drawing/2010/main">
      <mc:Choice Requires="a14">
        <xdr:graphicFrame macro="">
          <xdr:nvGraphicFramePr>
            <xdr:cNvPr id="11" name="Order_Year">
              <a:extLst>
                <a:ext uri="{FF2B5EF4-FFF2-40B4-BE49-F238E27FC236}">
                  <a16:creationId xmlns:a16="http://schemas.microsoft.com/office/drawing/2014/main" id="{9A27CB19-06C1-4A1C-A25A-76036117DED7}"/>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2989490" y="2632983"/>
              <a:ext cx="1827439"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20410</xdr:colOff>
      <xdr:row>12</xdr:row>
      <xdr:rowOff>111579</xdr:rowOff>
    </xdr:from>
    <xdr:to>
      <xdr:col>10</xdr:col>
      <xdr:colOff>489858</xdr:colOff>
      <xdr:row>27</xdr:row>
      <xdr:rowOff>81643</xdr:rowOff>
    </xdr:to>
    <xdr:graphicFrame macro="">
      <xdr:nvGraphicFramePr>
        <xdr:cNvPr id="13" name="Chart 12">
          <a:extLst>
            <a:ext uri="{FF2B5EF4-FFF2-40B4-BE49-F238E27FC236}">
              <a16:creationId xmlns:a16="http://schemas.microsoft.com/office/drawing/2014/main" id="{D3FB8BBC-665C-427B-8975-E841DA447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457200</xdr:colOff>
      <xdr:row>35</xdr:row>
      <xdr:rowOff>33337</xdr:rowOff>
    </xdr:from>
    <xdr:to>
      <xdr:col>3</xdr:col>
      <xdr:colOff>295275</xdr:colOff>
      <xdr:row>43</xdr:row>
      <xdr:rowOff>76200</xdr:rowOff>
    </xdr:to>
    <xdr:graphicFrame macro="">
      <xdr:nvGraphicFramePr>
        <xdr:cNvPr id="2" name="Chart 1">
          <a:extLst>
            <a:ext uri="{FF2B5EF4-FFF2-40B4-BE49-F238E27FC236}">
              <a16:creationId xmlns:a16="http://schemas.microsoft.com/office/drawing/2014/main" id="{BA4BB8AC-EAD0-4762-B9A8-708EDBFBC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409575</xdr:colOff>
      <xdr:row>32</xdr:row>
      <xdr:rowOff>19050</xdr:rowOff>
    </xdr:from>
    <xdr:to>
      <xdr:col>2</xdr:col>
      <xdr:colOff>1152525</xdr:colOff>
      <xdr:row>38</xdr:row>
      <xdr:rowOff>109536</xdr:rowOff>
    </xdr:to>
    <xdr:graphicFrame macro="">
      <xdr:nvGraphicFramePr>
        <xdr:cNvPr id="3" name="Chart 2">
          <a:extLst>
            <a:ext uri="{FF2B5EF4-FFF2-40B4-BE49-F238E27FC236}">
              <a16:creationId xmlns:a16="http://schemas.microsoft.com/office/drawing/2014/main" id="{C8BCC3DA-F6FE-4BA7-8DFF-7B3E2A462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425823</xdr:colOff>
      <xdr:row>35</xdr:row>
      <xdr:rowOff>107296</xdr:rowOff>
    </xdr:from>
    <xdr:to>
      <xdr:col>5</xdr:col>
      <xdr:colOff>530598</xdr:colOff>
      <xdr:row>49</xdr:row>
      <xdr:rowOff>183496</xdr:rowOff>
    </xdr:to>
    <xdr:graphicFrame macro="">
      <xdr:nvGraphicFramePr>
        <xdr:cNvPr id="4" name="Chart 3">
          <a:extLst>
            <a:ext uri="{FF2B5EF4-FFF2-40B4-BE49-F238E27FC236}">
              <a16:creationId xmlns:a16="http://schemas.microsoft.com/office/drawing/2014/main" id="{EBC1019D-4522-4899-8CA7-1C75C1ED4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257175</xdr:colOff>
      <xdr:row>20</xdr:row>
      <xdr:rowOff>128587</xdr:rowOff>
    </xdr:from>
    <xdr:to>
      <xdr:col>7</xdr:col>
      <xdr:colOff>933450</xdr:colOff>
      <xdr:row>31</xdr:row>
      <xdr:rowOff>28575</xdr:rowOff>
    </xdr:to>
    <xdr:graphicFrame macro="">
      <xdr:nvGraphicFramePr>
        <xdr:cNvPr id="5" name="Chart 4">
          <a:extLst>
            <a:ext uri="{FF2B5EF4-FFF2-40B4-BE49-F238E27FC236}">
              <a16:creationId xmlns:a16="http://schemas.microsoft.com/office/drawing/2014/main" id="{595DF3AD-8901-4833-BD63-198FDA2E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676274</xdr:colOff>
      <xdr:row>35</xdr:row>
      <xdr:rowOff>187978</xdr:rowOff>
    </xdr:from>
    <xdr:to>
      <xdr:col>10</xdr:col>
      <xdr:colOff>423022</xdr:colOff>
      <xdr:row>47</xdr:row>
      <xdr:rowOff>145116</xdr:rowOff>
    </xdr:to>
    <xdr:graphicFrame macro="">
      <xdr:nvGraphicFramePr>
        <xdr:cNvPr id="6" name="Chart 5">
          <a:extLst>
            <a:ext uri="{FF2B5EF4-FFF2-40B4-BE49-F238E27FC236}">
              <a16:creationId xmlns:a16="http://schemas.microsoft.com/office/drawing/2014/main" id="{45D824A1-0DFE-4E9C-BA25-C8670B44E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364671</xdr:colOff>
      <xdr:row>21</xdr:row>
      <xdr:rowOff>37420</xdr:rowOff>
    </xdr:from>
    <xdr:to>
      <xdr:col>7</xdr:col>
      <xdr:colOff>594632</xdr:colOff>
      <xdr:row>35</xdr:row>
      <xdr:rowOff>113620</xdr:rowOff>
    </xdr:to>
    <xdr:graphicFrame macro="">
      <xdr:nvGraphicFramePr>
        <xdr:cNvPr id="7" name="Chart 6">
          <a:extLst>
            <a:ext uri="{FF2B5EF4-FFF2-40B4-BE49-F238E27FC236}">
              <a16:creationId xmlns:a16="http://schemas.microsoft.com/office/drawing/2014/main" id="{5D27A0A7-417F-481F-AC73-F32922992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317767</xdr:colOff>
      <xdr:row>2</xdr:row>
      <xdr:rowOff>178013</xdr:rowOff>
    </xdr:from>
    <xdr:to>
      <xdr:col>12</xdr:col>
      <xdr:colOff>304960</xdr:colOff>
      <xdr:row>17</xdr:row>
      <xdr:rowOff>63713</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7AEF78F-67CA-4D57-906E-E9D8AC0027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80517" y="559013"/>
              <a:ext cx="466396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719667</xdr:colOff>
      <xdr:row>9</xdr:row>
      <xdr:rowOff>14817</xdr:rowOff>
    </xdr:from>
    <xdr:to>
      <xdr:col>20</xdr:col>
      <xdr:colOff>232834</xdr:colOff>
      <xdr:row>23</xdr:row>
      <xdr:rowOff>91017</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95380F94-8BF4-4F9E-A67A-54AE509D8A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492817" y="1729317"/>
              <a:ext cx="4056592"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557741</xdr:colOff>
      <xdr:row>20</xdr:row>
      <xdr:rowOff>28575</xdr:rowOff>
    </xdr:from>
    <xdr:to>
      <xdr:col>16</xdr:col>
      <xdr:colOff>514447</xdr:colOff>
      <xdr:row>27</xdr:row>
      <xdr:rowOff>66675</xdr:rowOff>
    </xdr:to>
    <mc:AlternateContent xmlns:mc="http://schemas.openxmlformats.org/markup-compatibility/2006" xmlns:tsle="http://schemas.microsoft.com/office/drawing/2012/timeslicer">
      <mc:Choice Requires="tsle">
        <xdr:graphicFrame macro="">
          <xdr:nvGraphicFramePr>
            <xdr:cNvPr id="12" name="Order_Date">
              <a:extLst>
                <a:ext uri="{FF2B5EF4-FFF2-40B4-BE49-F238E27FC236}">
                  <a16:creationId xmlns:a16="http://schemas.microsoft.com/office/drawing/2014/main" id="{C770D45F-67F5-4BA7-8292-88CAA4DE1904}"/>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521016" y="3838575"/>
              <a:ext cx="332071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666750</xdr:colOff>
      <xdr:row>9</xdr:row>
      <xdr:rowOff>161926</xdr:rowOff>
    </xdr:from>
    <xdr:to>
      <xdr:col>19</xdr:col>
      <xdr:colOff>178689</xdr:colOff>
      <xdr:row>17</xdr:row>
      <xdr:rowOff>148168</xdr:rowOff>
    </xdr:to>
    <mc:AlternateContent xmlns:mc="http://schemas.openxmlformats.org/markup-compatibility/2006" xmlns:a14="http://schemas.microsoft.com/office/drawing/2010/main">
      <mc:Choice Requires="a14">
        <xdr:graphicFrame macro="">
          <xdr:nvGraphicFramePr>
            <xdr:cNvPr id="13" name="Order_Date 2">
              <a:extLst>
                <a:ext uri="{FF2B5EF4-FFF2-40B4-BE49-F238E27FC236}">
                  <a16:creationId xmlns:a16="http://schemas.microsoft.com/office/drawing/2014/main" id="{8C791C74-D0F1-4411-B6B3-79B31790DB14}"/>
                </a:ext>
              </a:extLst>
            </xdr:cNvPr>
            <xdr:cNvGraphicFramePr/>
          </xdr:nvGraphicFramePr>
          <xdr:xfrm>
            <a:off x="0" y="0"/>
            <a:ext cx="0" cy="0"/>
          </xdr:xfrm>
          <a:graphic>
            <a:graphicData uri="http://schemas.microsoft.com/office/drawing/2010/slicer">
              <sle:slicer xmlns:sle="http://schemas.microsoft.com/office/drawing/2010/slicer" name="Order_Date 2"/>
            </a:graphicData>
          </a:graphic>
        </xdr:graphicFrame>
      </mc:Choice>
      <mc:Fallback xmlns="">
        <xdr:sp macro="" textlink="">
          <xdr:nvSpPr>
            <xdr:cNvPr id="0" name=""/>
            <xdr:cNvSpPr>
              <a:spLocks noTextEdit="1"/>
            </xdr:cNvSpPr>
          </xdr:nvSpPr>
          <xdr:spPr>
            <a:xfrm>
              <a:off x="13954125" y="1876426"/>
              <a:ext cx="3447445" cy="1510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182496</xdr:colOff>
      <xdr:row>3</xdr:row>
      <xdr:rowOff>137192</xdr:rowOff>
    </xdr:from>
    <xdr:to>
      <xdr:col>6</xdr:col>
      <xdr:colOff>419420</xdr:colOff>
      <xdr:row>18</xdr:row>
      <xdr:rowOff>22892</xdr:rowOff>
    </xdr:to>
    <xdr:graphicFrame macro="">
      <xdr:nvGraphicFramePr>
        <xdr:cNvPr id="14" name="Chart 13">
          <a:extLst>
            <a:ext uri="{FF2B5EF4-FFF2-40B4-BE49-F238E27FC236}">
              <a16:creationId xmlns:a16="http://schemas.microsoft.com/office/drawing/2014/main" id="{4BD223A6-A7E1-4BD5-8B51-892C28128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47624</xdr:colOff>
      <xdr:row>27</xdr:row>
      <xdr:rowOff>111579</xdr:rowOff>
    </xdr:from>
    <xdr:to>
      <xdr:col>17</xdr:col>
      <xdr:colOff>47624</xdr:colOff>
      <xdr:row>41</xdr:row>
      <xdr:rowOff>187779</xdr:rowOff>
    </xdr:to>
    <xdr:graphicFrame macro="">
      <xdr:nvGraphicFramePr>
        <xdr:cNvPr id="15" name="Chart 14">
          <a:extLst>
            <a:ext uri="{FF2B5EF4-FFF2-40B4-BE49-F238E27FC236}">
              <a16:creationId xmlns:a16="http://schemas.microsoft.com/office/drawing/2014/main" id="{85F6CCAA-A945-45C0-AD33-99193BE83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1.885332291669" createdVersion="7" refreshedVersion="7" minRefreshableVersion="3" recordCount="5000" xr:uid="{0B19342F-C076-4F52-B612-80B82A3DEE3E}">
  <cacheSource type="worksheet">
    <worksheetSource name="Ecommerce_Sales"/>
  </cacheSource>
  <cacheFields count="25">
    <cacheField name="Order_ID" numFmtId="0">
      <sharedItems/>
    </cacheField>
    <cacheField name="Customer_ID" numFmtId="0">
      <sharedItems/>
    </cacheField>
    <cacheField name="Customer_Name" numFmtId="0">
      <sharedItems/>
    </cacheField>
    <cacheField name="Email" numFmtId="0">
      <sharedItems/>
    </cacheField>
    <cacheField name="Country" numFmtId="0">
      <sharedItems count="7">
        <s v="Australia"/>
        <s v="USA"/>
        <s v="France"/>
        <s v="India"/>
        <s v="UK"/>
        <s v="Canada"/>
        <s v="Germany"/>
      </sharedItems>
    </cacheField>
    <cacheField name="Signup_Date" numFmtId="14">
      <sharedItems containsSemiMixedTypes="0" containsNonDate="0" containsDate="1" containsString="0" minDate="2023-01-01T00:00:00" maxDate="2024-12-31T00:00:00"/>
    </cacheField>
    <cacheField name="Order_Date" numFmtId="14">
      <sharedItems containsSemiMixedTypes="0" containsNonDate="0" containsDate="1" containsString="0" minDate="2023-01-01T00:00:00" maxDate="2025-01-01T00:00:00" count="729">
        <d v="2024-01-03T00:00:00"/>
        <d v="2024-12-18T00:00:00"/>
        <d v="2024-05-31T00:00:00"/>
        <d v="2023-03-09T00:00:00"/>
        <d v="2023-01-31T00:00:00"/>
        <d v="2024-04-21T00:00:00"/>
        <d v="2023-10-23T00:00:00"/>
        <d v="2023-04-03T00:00:00"/>
        <d v="2023-10-26T00:00:00"/>
        <d v="2023-01-15T00:00:00"/>
        <d v="2024-08-31T00:00:00"/>
        <d v="2023-04-28T00:00:00"/>
        <d v="2024-05-11T00:00:00"/>
        <d v="2024-11-30T00:00:00"/>
        <d v="2023-09-17T00:00:00"/>
        <d v="2023-11-24T00:00:00"/>
        <d v="2024-09-13T00:00:00"/>
        <d v="2024-01-31T00:00:00"/>
        <d v="2023-05-06T00:00:00"/>
        <d v="2023-08-01T00:00:00"/>
        <d v="2024-03-14T00:00:00"/>
        <d v="2023-06-26T00:00:00"/>
        <d v="2023-12-22T00:00:00"/>
        <d v="2023-02-25T00:00:00"/>
        <d v="2023-10-13T00:00:00"/>
        <d v="2024-02-24T00:00:00"/>
        <d v="2023-02-18T00:00:00"/>
        <d v="2024-12-30T00:00:00"/>
        <d v="2024-09-16T00:00:00"/>
        <d v="2023-02-01T00:00:00"/>
        <d v="2024-11-06T00:00:00"/>
        <d v="2023-03-10T00:00:00"/>
        <d v="2023-12-08T00:00:00"/>
        <d v="2023-01-14T00:00:00"/>
        <d v="2023-05-26T00:00:00"/>
        <d v="2023-05-03T00:00:00"/>
        <d v="2024-08-20T00:00:00"/>
        <d v="2024-07-30T00:00:00"/>
        <d v="2023-09-03T00:00:00"/>
        <d v="2024-09-05T00:00:00"/>
        <d v="2024-08-15T00:00:00"/>
        <d v="2023-09-10T00:00:00"/>
        <d v="2024-12-23T00:00:00"/>
        <d v="2023-11-15T00:00:00"/>
        <d v="2023-03-28T00:00:00"/>
        <d v="2023-08-27T00:00:00"/>
        <d v="2024-09-09T00:00:00"/>
        <d v="2024-04-12T00:00:00"/>
        <d v="2024-04-28T00:00:00"/>
        <d v="2023-04-24T00:00:00"/>
        <d v="2024-09-19T00:00:00"/>
        <d v="2023-08-11T00:00:00"/>
        <d v="2023-05-23T00:00:00"/>
        <d v="2024-06-03T00:00:00"/>
        <d v="2024-01-06T00:00:00"/>
        <d v="2024-10-14T00:00:00"/>
        <d v="2023-11-18T00:00:00"/>
        <d v="2024-01-23T00:00:00"/>
        <d v="2024-05-20T00:00:00"/>
        <d v="2024-05-21T00:00:00"/>
        <d v="2023-04-05T00:00:00"/>
        <d v="2024-03-15T00:00:00"/>
        <d v="2023-12-09T00:00:00"/>
        <d v="2023-12-30T00:00:00"/>
        <d v="2023-06-23T00:00:00"/>
        <d v="2023-10-29T00:00:00"/>
        <d v="2023-10-18T00:00:00"/>
        <d v="2024-01-26T00:00:00"/>
        <d v="2023-06-18T00:00:00"/>
        <d v="2023-05-07T00:00:00"/>
        <d v="2023-04-08T00:00:00"/>
        <d v="2023-11-05T00:00:00"/>
        <d v="2024-11-26T00:00:00"/>
        <d v="2024-12-17T00:00:00"/>
        <d v="2023-04-11T00:00:00"/>
        <d v="2023-01-16T00:00:00"/>
        <d v="2023-06-10T00:00:00"/>
        <d v="2024-06-07T00:00:00"/>
        <d v="2024-07-11T00:00:00"/>
        <d v="2023-06-08T00:00:00"/>
        <d v="2023-09-06T00:00:00"/>
        <d v="2023-07-10T00:00:00"/>
        <d v="2024-06-15T00:00:00"/>
        <d v="2023-07-05T00:00:00"/>
        <d v="2023-01-05T00:00:00"/>
        <d v="2023-02-03T00:00:00"/>
        <d v="2024-05-12T00:00:00"/>
        <d v="2023-06-11T00:00:00"/>
        <d v="2023-05-12T00:00:00"/>
        <d v="2024-04-06T00:00:00"/>
        <d v="2023-06-29T00:00:00"/>
        <d v="2023-08-20T00:00:00"/>
        <d v="2024-08-09T00:00:00"/>
        <d v="2023-04-12T00:00:00"/>
        <d v="2024-02-25T00:00:00"/>
        <d v="2023-12-02T00:00:00"/>
        <d v="2024-11-05T00:00:00"/>
        <d v="2023-05-31T00:00:00"/>
        <d v="2023-04-25T00:00:00"/>
        <d v="2024-02-26T00:00:00"/>
        <d v="2024-02-05T00:00:00"/>
        <d v="2024-10-28T00:00:00"/>
        <d v="2023-12-25T00:00:00"/>
        <d v="2023-01-08T00:00:00"/>
        <d v="2023-11-01T00:00:00"/>
        <d v="2024-06-19T00:00:00"/>
        <d v="2024-03-01T00:00:00"/>
        <d v="2023-06-12T00:00:00"/>
        <d v="2023-05-05T00:00:00"/>
        <d v="2024-07-08T00:00:00"/>
        <d v="2024-05-17T00:00:00"/>
        <d v="2024-11-21T00:00:00"/>
        <d v="2023-08-31T00:00:00"/>
        <d v="2024-12-02T00:00:00"/>
        <d v="2023-07-03T00:00:00"/>
        <d v="2023-11-10T00:00:00"/>
        <d v="2023-06-21T00:00:00"/>
        <d v="2024-10-01T00:00:00"/>
        <d v="2024-11-14T00:00:00"/>
        <d v="2024-08-07T00:00:00"/>
        <d v="2024-07-13T00:00:00"/>
        <d v="2024-01-01T00:00:00"/>
        <d v="2023-03-20T00:00:00"/>
        <d v="2024-12-04T00:00:00"/>
        <d v="2024-03-19T00:00:00"/>
        <d v="2023-10-16T00:00:00"/>
        <d v="2023-09-05T00:00:00"/>
        <d v="2024-04-03T00:00:00"/>
        <d v="2023-08-18T00:00:00"/>
        <d v="2024-02-08T00:00:00"/>
        <d v="2024-11-19T00:00:00"/>
        <d v="2023-06-25T00:00:00"/>
        <d v="2024-11-12T00:00:00"/>
        <d v="2023-11-02T00:00:00"/>
        <d v="2024-02-02T00:00:00"/>
        <d v="2023-10-21T00:00:00"/>
        <d v="2024-09-01T00:00:00"/>
        <d v="2023-09-21T00:00:00"/>
        <d v="2023-02-07T00:00:00"/>
        <d v="2024-07-09T00:00:00"/>
        <d v="2023-11-09T00:00:00"/>
        <d v="2024-04-18T00:00:00"/>
        <d v="2024-09-25T00:00:00"/>
        <d v="2023-08-24T00:00:00"/>
        <d v="2024-05-26T00:00:00"/>
        <d v="2024-09-27T00:00:00"/>
        <d v="2024-07-18T00:00:00"/>
        <d v="2023-01-27T00:00:00"/>
        <d v="2024-07-31T00:00:00"/>
        <d v="2023-05-01T00:00:00"/>
        <d v="2024-05-04T00:00:00"/>
        <d v="2023-10-15T00:00:00"/>
        <d v="2023-04-30T00:00:00"/>
        <d v="2023-03-17T00:00:00"/>
        <d v="2023-03-14T00:00:00"/>
        <d v="2024-10-23T00:00:00"/>
        <d v="2024-04-04T00:00:00"/>
        <d v="2023-12-28T00:00:00"/>
        <d v="2024-01-24T00:00:00"/>
        <d v="2023-08-28T00:00:00"/>
        <d v="2023-11-06T00:00:00"/>
        <d v="2024-01-29T00:00:00"/>
        <d v="2024-06-10T00:00:00"/>
        <d v="2023-05-22T00:00:00"/>
        <d v="2023-09-01T00:00:00"/>
        <d v="2023-08-30T00:00:00"/>
        <d v="2024-06-27T00:00:00"/>
        <d v="2024-12-27T00:00:00"/>
        <d v="2023-07-31T00:00:00"/>
        <d v="2024-05-14T00:00:00"/>
        <d v="2023-10-28T00:00:00"/>
        <d v="2024-02-20T00:00:00"/>
        <d v="2024-01-11T00:00:00"/>
        <d v="2023-08-19T00:00:00"/>
        <d v="2024-01-30T00:00:00"/>
        <d v="2024-08-28T00:00:00"/>
        <d v="2023-09-18T00:00:00"/>
        <d v="2024-09-14T00:00:00"/>
        <d v="2024-07-15T00:00:00"/>
        <d v="2024-11-28T00:00:00"/>
        <d v="2023-06-22T00:00:00"/>
        <d v="2023-07-01T00:00:00"/>
        <d v="2023-10-19T00:00:00"/>
        <d v="2023-11-26T00:00:00"/>
        <d v="2024-03-11T00:00:00"/>
        <d v="2023-03-05T00:00:00"/>
        <d v="2024-08-05T00:00:00"/>
        <d v="2024-08-06T00:00:00"/>
        <d v="2024-03-26T00:00:00"/>
        <d v="2024-05-16T00:00:00"/>
        <d v="2023-10-10T00:00:00"/>
        <d v="2024-04-08T00:00:00"/>
        <d v="2023-02-04T00:00:00"/>
        <d v="2024-05-24T00:00:00"/>
        <d v="2023-01-21T00:00:00"/>
        <d v="2024-09-11T00:00:00"/>
        <d v="2024-07-01T00:00:00"/>
        <d v="2023-06-13T00:00:00"/>
        <d v="2023-05-14T00:00:00"/>
        <d v="2023-01-19T00:00:00"/>
        <d v="2024-12-08T00:00:00"/>
        <d v="2023-05-15T00:00:00"/>
        <d v="2023-07-06T00:00:00"/>
        <d v="2023-09-02T00:00:00"/>
        <d v="2023-02-11T00:00:00"/>
        <d v="2024-02-10T00:00:00"/>
        <d v="2024-03-06T00:00:00"/>
        <d v="2024-03-28T00:00:00"/>
        <d v="2023-04-13T00:00:00"/>
        <d v="2023-05-27T00:00:00"/>
        <d v="2023-09-04T00:00:00"/>
        <d v="2024-01-15T00:00:00"/>
        <d v="2024-12-19T00:00:00"/>
        <d v="2024-06-06T00:00:00"/>
        <d v="2024-07-25T00:00:00"/>
        <d v="2024-04-30T00:00:00"/>
        <d v="2024-11-17T00:00:00"/>
        <d v="2024-04-27T00:00:00"/>
        <d v="2023-12-11T00:00:00"/>
        <d v="2023-07-29T00:00:00"/>
        <d v="2024-08-19T00:00:00"/>
        <d v="2023-07-16T00:00:00"/>
        <d v="2024-10-12T00:00:00"/>
        <d v="2023-08-06T00:00:00"/>
        <d v="2024-09-08T00:00:00"/>
        <d v="2023-02-13T00:00:00"/>
        <d v="2023-01-09T00:00:00"/>
        <d v="2023-10-30T00:00:00"/>
        <d v="2023-04-02T00:00:00"/>
        <d v="2024-05-05T00:00:00"/>
        <d v="2024-04-20T00:00:00"/>
        <d v="2024-12-11T00:00:00"/>
        <d v="2024-10-27T00:00:00"/>
        <d v="2023-12-01T00:00:00"/>
        <d v="2023-07-27T00:00:00"/>
        <d v="2023-09-14T00:00:00"/>
        <d v="2024-04-01T00:00:00"/>
        <d v="2024-10-16T00:00:00"/>
        <d v="2024-04-05T00:00:00"/>
        <d v="2024-08-14T00:00:00"/>
        <d v="2023-12-27T00:00:00"/>
        <d v="2023-09-23T00:00:00"/>
        <d v="2024-10-05T00:00:00"/>
        <d v="2023-05-09T00:00:00"/>
        <d v="2023-02-23T00:00:00"/>
        <d v="2023-03-19T00:00:00"/>
        <d v="2023-12-15T00:00:00"/>
        <d v="2023-07-08T00:00:00"/>
        <d v="2023-02-20T00:00:00"/>
        <d v="2023-06-30T00:00:00"/>
        <d v="2023-01-24T00:00:00"/>
        <d v="2024-03-04T00:00:00"/>
        <d v="2023-07-23T00:00:00"/>
        <d v="2023-10-20T00:00:00"/>
        <d v="2023-10-06T00:00:00"/>
        <d v="2023-10-11T00:00:00"/>
        <d v="2024-11-11T00:00:00"/>
        <d v="2024-12-01T00:00:00"/>
        <d v="2023-02-10T00:00:00"/>
        <d v="2024-10-31T00:00:00"/>
        <d v="2024-11-01T00:00:00"/>
        <d v="2023-03-01T00:00:00"/>
        <d v="2023-08-02T00:00:00"/>
        <d v="2023-11-28T00:00:00"/>
        <d v="2024-01-18T00:00:00"/>
        <d v="2023-09-08T00:00:00"/>
        <d v="2024-10-04T00:00:00"/>
        <d v="2024-03-22T00:00:00"/>
        <d v="2024-01-28T00:00:00"/>
        <d v="2023-06-16T00:00:00"/>
        <d v="2023-08-12T00:00:00"/>
        <d v="2023-07-15T00:00:00"/>
        <d v="2024-02-13T00:00:00"/>
        <d v="2023-10-12T00:00:00"/>
        <d v="2023-01-28T00:00:00"/>
        <d v="2024-04-22T00:00:00"/>
        <d v="2024-05-02T00:00:00"/>
        <d v="2024-09-28T00:00:00"/>
        <d v="2023-11-04T00:00:00"/>
        <d v="2023-02-08T00:00:00"/>
        <d v="2023-02-22T00:00:00"/>
        <d v="2024-07-23T00:00:00"/>
        <d v="2024-05-22T00:00:00"/>
        <d v="2024-03-16T00:00:00"/>
        <d v="2024-03-25T00:00:00"/>
        <d v="2023-08-03T00:00:00"/>
        <d v="2023-03-31T00:00:00"/>
        <d v="2023-03-13T00:00:00"/>
        <d v="2024-07-12T00:00:00"/>
        <d v="2023-01-10T00:00:00"/>
        <d v="2024-08-03T00:00:00"/>
        <d v="2023-07-12T00:00:00"/>
        <d v="2024-01-05T00:00:00"/>
        <d v="2024-06-16T00:00:00"/>
        <d v="2023-05-04T00:00:00"/>
        <d v="2023-02-15T00:00:00"/>
        <d v="2024-06-23T00:00:00"/>
        <d v="2024-03-10T00:00:00"/>
        <d v="2024-10-07T00:00:00"/>
        <d v="2024-08-21T00:00:00"/>
        <d v="2024-01-21T00:00:00"/>
        <d v="2023-08-14T00:00:00"/>
        <d v="2024-11-02T00:00:00"/>
        <d v="2023-04-18T00:00:00"/>
        <d v="2024-08-25T00:00:00"/>
        <d v="2024-11-07T00:00:00"/>
        <d v="2024-05-18T00:00:00"/>
        <d v="2024-12-22T00:00:00"/>
        <d v="2023-03-27T00:00:00"/>
        <d v="2024-06-30T00:00:00"/>
        <d v="2024-08-18T00:00:00"/>
        <d v="2024-08-11T00:00:00"/>
        <d v="2023-09-12T00:00:00"/>
        <d v="2024-03-29T00:00:00"/>
        <d v="2024-07-14T00:00:00"/>
        <d v="2023-02-09T00:00:00"/>
        <d v="2023-04-22T00:00:00"/>
        <d v="2023-03-29T00:00:00"/>
        <d v="2024-09-21T00:00:00"/>
        <d v="2024-11-23T00:00:00"/>
        <d v="2024-11-15T00:00:00"/>
        <d v="2024-11-22T00:00:00"/>
        <d v="2023-06-06T00:00:00"/>
        <d v="2024-11-20T00:00:00"/>
        <d v="2024-10-02T00:00:00"/>
        <d v="2024-12-15T00:00:00"/>
        <d v="2024-08-12T00:00:00"/>
        <d v="2023-10-04T00:00:00"/>
        <d v="2024-03-17T00:00:00"/>
        <d v="2023-07-02T00:00:00"/>
        <d v="2023-08-21T00:00:00"/>
        <d v="2024-07-28T00:00:00"/>
        <d v="2024-02-12T00:00:00"/>
        <d v="2023-04-20T00:00:00"/>
        <d v="2023-12-10T00:00:00"/>
        <d v="2023-01-23T00:00:00"/>
        <d v="2023-01-30T00:00:00"/>
        <d v="2024-11-13T00:00:00"/>
        <d v="2023-05-11T00:00:00"/>
        <d v="2023-08-08T00:00:00"/>
        <d v="2024-07-04T00:00:00"/>
        <d v="2024-06-20T00:00:00"/>
        <d v="2023-11-21T00:00:00"/>
        <d v="2024-08-17T00:00:00"/>
        <d v="2023-08-25T00:00:00"/>
        <d v="2024-03-05T00:00:00"/>
        <d v="2024-03-21T00:00:00"/>
        <d v="2023-03-16T00:00:00"/>
        <d v="2023-10-08T00:00:00"/>
        <d v="2024-07-24T00:00:00"/>
        <d v="2023-10-07T00:00:00"/>
        <d v="2023-04-15T00:00:00"/>
        <d v="2024-05-30T00:00:00"/>
        <d v="2024-08-13T00:00:00"/>
        <d v="2024-12-26T00:00:00"/>
        <d v="2024-05-19T00:00:00"/>
        <d v="2023-12-24T00:00:00"/>
        <d v="2023-01-04T00:00:00"/>
        <d v="2023-09-11T00:00:00"/>
        <d v="2024-05-01T00:00:00"/>
        <d v="2023-12-16T00:00:00"/>
        <d v="2023-08-04T00:00:00"/>
        <d v="2023-06-03T00:00:00"/>
        <d v="2024-08-10T00:00:00"/>
        <d v="2023-09-27T00:00:00"/>
        <d v="2023-04-26T00:00:00"/>
        <d v="2023-03-23T00:00:00"/>
        <d v="2023-04-23T00:00:00"/>
        <d v="2024-08-01T00:00:00"/>
        <d v="2023-07-28T00:00:00"/>
        <d v="2024-12-20T00:00:00"/>
        <d v="2024-12-07T00:00:00"/>
        <d v="2024-10-11T00:00:00"/>
        <d v="2024-06-26T00:00:00"/>
        <d v="2023-09-20T00:00:00"/>
        <d v="2024-06-18T00:00:00"/>
        <d v="2023-01-06T00:00:00"/>
        <d v="2024-11-08T00:00:00"/>
        <d v="2023-07-14T00:00:00"/>
        <d v="2024-04-09T00:00:00"/>
        <d v="2023-03-30T00:00:00"/>
        <d v="2023-11-27T00:00:00"/>
        <d v="2023-05-21T00:00:00"/>
        <d v="2023-01-01T00:00:00"/>
        <d v="2023-06-07T00:00:00"/>
        <d v="2024-09-24T00:00:00"/>
        <d v="2024-02-18T00:00:00"/>
        <d v="2023-07-22T00:00:00"/>
        <d v="2024-03-08T00:00:00"/>
        <d v="2024-10-10T00:00:00"/>
        <d v="2024-07-10T00:00:00"/>
        <d v="2023-01-29T00:00:00"/>
        <d v="2024-04-19T00:00:00"/>
        <d v="2023-12-03T00:00:00"/>
        <d v="2024-10-22T00:00:00"/>
        <d v="2023-09-09T00:00:00"/>
        <d v="2024-03-07T00:00:00"/>
        <d v="2023-02-14T00:00:00"/>
        <d v="2024-10-17T00:00:00"/>
        <d v="2023-01-03T00:00:00"/>
        <d v="2024-05-09T00:00:00"/>
        <d v="2024-03-30T00:00:00"/>
        <d v="2023-08-09T00:00:00"/>
        <d v="2023-10-24T00:00:00"/>
        <d v="2024-05-23T00:00:00"/>
        <d v="2024-02-21T00:00:00"/>
        <d v="2023-06-17T00:00:00"/>
        <d v="2023-01-20T00:00:00"/>
        <d v="2024-05-27T00:00:00"/>
        <d v="2023-12-12T00:00:00"/>
        <d v="2024-01-09T00:00:00"/>
        <d v="2023-09-13T00:00:00"/>
        <d v="2024-01-14T00:00:00"/>
        <d v="2023-05-28T00:00:00"/>
        <d v="2024-04-15T00:00:00"/>
        <d v="2024-04-11T00:00:00"/>
        <d v="2023-01-02T00:00:00"/>
        <d v="2024-12-12T00:00:00"/>
        <d v="2023-07-04T00:00:00"/>
        <d v="2023-07-17T00:00:00"/>
        <d v="2023-09-26T00:00:00"/>
        <d v="2024-09-20T00:00:00"/>
        <d v="2023-05-25T00:00:00"/>
        <d v="2023-04-01T00:00:00"/>
        <d v="2023-07-20T00:00:00"/>
        <d v="2023-04-19T00:00:00"/>
        <d v="2024-12-25T00:00:00"/>
        <d v="2024-02-11T00:00:00"/>
        <d v="2023-01-13T00:00:00"/>
        <d v="2023-11-11T00:00:00"/>
        <d v="2024-04-24T00:00:00"/>
        <d v="2024-08-26T00:00:00"/>
        <d v="2024-10-19T00:00:00"/>
        <d v="2023-09-24T00:00:00"/>
        <d v="2023-09-22T00:00:00"/>
        <d v="2024-01-19T00:00:00"/>
        <d v="2023-05-19T00:00:00"/>
        <d v="2023-02-16T00:00:00"/>
        <d v="2024-07-29T00:00:00"/>
        <d v="2023-06-28T00:00:00"/>
        <d v="2024-10-24T00:00:00"/>
        <d v="2023-10-27T00:00:00"/>
        <d v="2024-04-23T00:00:00"/>
        <d v="2023-10-22T00:00:00"/>
        <d v="2024-01-04T00:00:00"/>
        <d v="2024-09-10T00:00:00"/>
        <d v="2024-02-09T00:00:00"/>
        <d v="2024-07-07T00:00:00"/>
        <d v="2024-07-16T00:00:00"/>
        <d v="2023-06-09T00:00:00"/>
        <d v="2024-06-04T00:00:00"/>
        <d v="2024-06-22T00:00:00"/>
        <d v="2024-04-10T00:00:00"/>
        <d v="2024-05-07T00:00:00"/>
        <d v="2024-11-03T00:00:00"/>
        <d v="2024-01-25T00:00:00"/>
        <d v="2023-06-02T00:00:00"/>
        <d v="2023-08-13T00:00:00"/>
        <d v="2024-01-22T00:00:00"/>
        <d v="2023-12-13T00:00:00"/>
        <d v="2023-08-17T00:00:00"/>
        <d v="2023-12-05T00:00:00"/>
        <d v="2023-05-20T00:00:00"/>
        <d v="2023-01-11T00:00:00"/>
        <d v="2023-12-04T00:00:00"/>
        <d v="2023-08-23T00:00:00"/>
        <d v="2024-09-29T00:00:00"/>
        <d v="2023-08-15T00:00:00"/>
        <d v="2024-06-13T00:00:00"/>
        <d v="2024-08-22T00:00:00"/>
        <d v="2024-12-05T00:00:00"/>
        <d v="2024-08-16T00:00:00"/>
        <d v="2024-03-09T00:00:00"/>
        <d v="2023-01-25T00:00:00"/>
        <d v="2023-04-27T00:00:00"/>
        <d v="2024-07-05T00:00:00"/>
        <d v="2024-04-13T00:00:00"/>
        <d v="2024-01-07T00:00:00"/>
        <d v="2024-04-26T00:00:00"/>
        <d v="2023-05-29T00:00:00"/>
        <d v="2024-02-28T00:00:00"/>
        <d v="2024-06-08T00:00:00"/>
        <d v="2023-11-12T00:00:00"/>
        <d v="2023-08-05T00:00:00"/>
        <d v="2023-03-22T00:00:00"/>
        <d v="2024-07-17T00:00:00"/>
        <d v="2024-11-10T00:00:00"/>
        <d v="2024-09-30T00:00:00"/>
        <d v="2024-10-26T00:00:00"/>
        <d v="2024-06-21T00:00:00"/>
        <d v="2023-07-19T00:00:00"/>
        <d v="2024-05-10T00:00:00"/>
        <d v="2023-07-07T00:00:00"/>
        <d v="2024-08-29T00:00:00"/>
        <d v="2023-03-06T00:00:00"/>
        <d v="2023-03-04T00:00:00"/>
        <d v="2024-12-10T00:00:00"/>
        <d v="2024-06-02T00:00:00"/>
        <d v="2023-11-17T00:00:00"/>
        <d v="2024-04-16T00:00:00"/>
        <d v="2023-11-23T00:00:00"/>
        <d v="2024-02-04T00:00:00"/>
        <d v="2024-01-10T00:00:00"/>
        <d v="2024-04-07T00:00:00"/>
        <d v="2024-08-30T00:00:00"/>
        <d v="2023-04-21T00:00:00"/>
        <d v="2024-10-06T00:00:00"/>
        <d v="2024-09-15T00:00:00"/>
        <d v="2024-07-27T00:00:00"/>
        <d v="2023-07-25T00:00:00"/>
        <d v="2023-09-30T00:00:00"/>
        <d v="2024-03-12T00:00:00"/>
        <d v="2024-05-25T00:00:00"/>
        <d v="2023-10-14T00:00:00"/>
        <d v="2024-04-02T00:00:00"/>
        <d v="2024-07-19T00:00:00"/>
        <d v="2024-05-06T00:00:00"/>
        <d v="2024-01-16T00:00:00"/>
        <d v="2024-02-22T00:00:00"/>
        <d v="2023-11-08T00:00:00"/>
        <d v="2024-12-03T00:00:00"/>
        <d v="2023-11-25T00:00:00"/>
        <d v="2023-09-19T00:00:00"/>
        <d v="2024-09-02T00:00:00"/>
        <d v="2023-03-15T00:00:00"/>
        <d v="2024-11-04T00:00:00"/>
        <d v="2023-01-12T00:00:00"/>
        <d v="2024-07-21T00:00:00"/>
        <d v="2023-09-28T00:00:00"/>
        <d v="2024-03-20T00:00:00"/>
        <d v="2024-11-25T00:00:00"/>
        <d v="2023-11-22T00:00:00"/>
        <d v="2023-02-28T00:00:00"/>
        <d v="2024-09-06T00:00:00"/>
        <d v="2024-12-29T00:00:00"/>
        <d v="2023-01-07T00:00:00"/>
        <d v="2024-06-29T00:00:00"/>
        <d v="2024-04-25T00:00:00"/>
        <d v="2023-05-13T00:00:00"/>
        <d v="2023-12-31T00:00:00"/>
        <d v="2023-08-29T00:00:00"/>
        <d v="2024-12-24T00:00:00"/>
        <d v="2024-06-14T00:00:00"/>
        <d v="2023-11-20T00:00:00"/>
        <d v="2024-09-26T00:00:00"/>
        <d v="2024-11-24T00:00:00"/>
        <d v="2023-05-17T00:00:00"/>
        <d v="2024-01-08T00:00:00"/>
        <d v="2024-02-23T00:00:00"/>
        <d v="2024-06-28T00:00:00"/>
        <d v="2023-11-19T00:00:00"/>
        <d v="2023-10-03T00:00:00"/>
        <d v="2024-02-03T00:00:00"/>
        <d v="2024-02-29T00:00:00"/>
        <d v="2023-04-10T00:00:00"/>
        <d v="2023-12-18T00:00:00"/>
        <d v="2024-08-02T00:00:00"/>
        <d v="2024-02-16T00:00:00"/>
        <d v="2023-10-01T00:00:00"/>
        <d v="2023-07-21T00:00:00"/>
        <d v="2024-09-18T00:00:00"/>
        <d v="2024-08-23T00:00:00"/>
        <d v="2024-07-03T00:00:00"/>
        <d v="2024-01-17T00:00:00"/>
        <d v="2023-03-21T00:00:00"/>
        <d v="2023-07-18T00:00:00"/>
        <d v="2024-09-22T00:00:00"/>
        <d v="2023-06-15T00:00:00"/>
        <d v="2024-09-23T00:00:00"/>
        <d v="2024-02-01T00:00:00"/>
        <d v="2023-12-14T00:00:00"/>
        <d v="2024-05-15T00:00:00"/>
        <d v="2024-08-24T00:00:00"/>
        <d v="2024-05-13T00:00:00"/>
        <d v="2024-09-07T00:00:00"/>
        <d v="2023-03-03T00:00:00"/>
        <d v="2023-02-12T00:00:00"/>
        <d v="2023-10-25T00:00:00"/>
        <d v="2024-09-17T00:00:00"/>
        <d v="2024-03-03T00:00:00"/>
        <d v="2023-10-02T00:00:00"/>
        <d v="2023-06-04T00:00:00"/>
        <d v="2024-10-03T00:00:00"/>
        <d v="2024-03-23T00:00:00"/>
        <d v="2023-04-07T00:00:00"/>
        <d v="2023-07-24T00:00:00"/>
        <d v="2023-05-18T00:00:00"/>
        <d v="2024-08-27T00:00:00"/>
        <d v="2023-11-03T00:00:00"/>
        <d v="2023-12-19T00:00:00"/>
        <d v="2023-02-21T00:00:00"/>
        <d v="2023-04-04T00:00:00"/>
        <d v="2023-10-09T00:00:00"/>
        <d v="2024-02-15T00:00:00"/>
        <d v="2023-05-02T00:00:00"/>
        <d v="2024-06-17T00:00:00"/>
        <d v="2024-07-06T00:00:00"/>
        <d v="2023-05-10T00:00:00"/>
        <d v="2023-03-08T00:00:00"/>
        <d v="2023-09-29T00:00:00"/>
        <d v="2024-02-14T00:00:00"/>
        <d v="2023-12-23T00:00:00"/>
        <d v="2023-03-07T00:00:00"/>
        <d v="2024-12-21T00:00:00"/>
        <d v="2023-09-16T00:00:00"/>
        <d v="2023-08-22T00:00:00"/>
        <d v="2023-04-17T00:00:00"/>
        <d v="2024-12-13T00:00:00"/>
        <d v="2024-05-08T00:00:00"/>
        <d v="2024-08-08T00:00:00"/>
        <d v="2023-04-09T00:00:00"/>
        <d v="2024-03-31T00:00:00"/>
        <d v="2023-06-05T00:00:00"/>
        <d v="2024-10-13T00:00:00"/>
        <d v="2023-11-13T00:00:00"/>
        <d v="2023-01-26T00:00:00"/>
        <d v="2023-03-25T00:00:00"/>
        <d v="2023-03-02T00:00:00"/>
        <d v="2024-06-25T00:00:00"/>
        <d v="2023-01-18T00:00:00"/>
        <d v="2024-05-28T00:00:00"/>
        <d v="2023-11-14T00:00:00"/>
        <d v="2024-07-02T00:00:00"/>
        <d v="2023-02-02T00:00:00"/>
        <d v="2024-11-27T00:00:00"/>
        <d v="2024-01-12T00:00:00"/>
        <d v="2023-12-17T00:00:00"/>
        <d v="2024-10-29T00:00:00"/>
        <d v="2023-11-30T00:00:00"/>
        <d v="2023-12-29T00:00:00"/>
        <d v="2023-08-07T00:00:00"/>
        <d v="2023-08-10T00:00:00"/>
        <d v="2024-08-04T00:00:00"/>
        <d v="2024-03-27T00:00:00"/>
        <d v="2024-10-21T00:00:00"/>
        <d v="2023-02-26T00:00:00"/>
        <d v="2023-11-16T00:00:00"/>
        <d v="2024-01-13T00:00:00"/>
        <d v="2024-06-11T00:00:00"/>
        <d v="2023-05-24T00:00:00"/>
        <d v="2024-12-09T00:00:00"/>
        <d v="2023-05-30T00:00:00"/>
        <d v="2023-08-26T00:00:00"/>
        <d v="2024-06-09T00:00:00"/>
        <d v="2023-06-19T00:00:00"/>
        <d v="2024-02-17T00:00:00"/>
        <d v="2024-03-18T00:00:00"/>
        <d v="2023-05-08T00:00:00"/>
        <d v="2023-12-21T00:00:00"/>
        <d v="2024-05-29T00:00:00"/>
        <d v="2023-08-16T00:00:00"/>
        <d v="2023-09-07T00:00:00"/>
        <d v="2023-03-26T00:00:00"/>
        <d v="2024-12-31T00:00:00"/>
        <d v="2024-04-14T00:00:00"/>
        <d v="2023-07-13T00:00:00"/>
        <d v="2024-06-01T00:00:00"/>
        <d v="2023-04-29T00:00:00"/>
        <d v="2023-06-27T00:00:00"/>
        <d v="2024-10-15T00:00:00"/>
        <d v="2024-12-16T00:00:00"/>
        <d v="2023-06-14T00:00:00"/>
        <d v="2024-07-20T00:00:00"/>
        <d v="2024-11-18T00:00:00"/>
        <d v="2024-04-29T00:00:00"/>
        <d v="2024-07-26T00:00:00"/>
        <d v="2023-09-15T00:00:00"/>
        <d v="2024-06-05T00:00:00"/>
        <d v="2023-02-05T00:00:00"/>
        <d v="2024-01-20T00:00:00"/>
        <d v="2024-04-17T00:00:00"/>
        <d v="2023-10-05T00:00:00"/>
        <d v="2023-04-06T00:00:00"/>
        <d v="2024-10-30T00:00:00"/>
        <d v="2023-03-12T00:00:00"/>
        <d v="2024-02-06T00:00:00"/>
        <d v="2023-05-16T00:00:00"/>
        <d v="2023-07-09T00:00:00"/>
        <d v="2024-09-04T00:00:00"/>
        <d v="2024-12-14T00:00:00"/>
        <d v="2023-02-17T00:00:00"/>
        <d v="2024-10-25T00:00:00"/>
        <d v="2024-06-24T00:00:00"/>
        <d v="2024-10-09T00:00:00"/>
        <d v="2023-06-01T00:00:00"/>
        <d v="2024-11-29T00:00:00"/>
        <d v="2024-09-12T00:00:00"/>
        <d v="2024-03-02T00:00:00"/>
        <d v="2024-03-24T00:00:00"/>
        <d v="2024-02-27T00:00:00"/>
        <d v="2023-04-16T00:00:00"/>
        <d v="2023-12-20T00:00:00"/>
        <d v="2023-03-18T00:00:00"/>
        <d v="2023-07-30T00:00:00"/>
        <d v="2024-02-19T00:00:00"/>
        <d v="2023-12-06T00:00:00"/>
        <d v="2023-09-25T00:00:00"/>
        <d v="2024-10-18T00:00:00"/>
        <d v="2024-06-12T00:00:00"/>
        <d v="2023-02-19T00:00:00"/>
        <d v="2024-05-03T00:00:00"/>
        <d v="2024-12-28T00:00:00"/>
        <d v="2024-07-22T00:00:00"/>
        <d v="2024-09-03T00:00:00"/>
        <d v="2024-01-27T00:00:00"/>
        <d v="2023-10-31T00:00:00"/>
        <d v="2024-12-06T00:00:00"/>
        <d v="2024-10-08T00:00:00"/>
        <d v="2023-03-24T00:00:00"/>
        <d v="2023-12-07T00:00:00"/>
        <d v="2023-06-24T00:00:00"/>
        <d v="2023-03-11T00:00:00"/>
        <d v="2024-10-20T00:00:00"/>
        <d v="2023-01-22T00:00:00"/>
        <d v="2023-01-17T00:00:00"/>
        <d v="2023-06-20T00:00:00"/>
        <d v="2023-11-29T00:00:00"/>
        <d v="2023-04-14T00:00:00"/>
        <d v="2024-11-09T00:00:00"/>
        <d v="2024-03-13T00:00:00"/>
        <d v="2023-11-07T00:00:00"/>
        <d v="2023-02-27T00:00:00"/>
        <d v="2023-10-17T00:00:00"/>
        <d v="2023-12-26T00:00:00"/>
        <d v="2024-11-16T00:00:00"/>
        <d v="2023-07-26T00:00:00"/>
        <d v="2024-01-02T00:00:00"/>
        <d v="2024-02-07T00:00:00"/>
        <d v="2023-02-24T00:00:00"/>
      </sharedItems>
      <fieldGroup par="24" base="6">
        <rangePr groupBy="months" startDate="2023-01-01T00:00:00" endDate="2025-01-01T00:00:00"/>
        <groupItems count="14">
          <s v="&lt;1/1/2023"/>
          <s v="Jan"/>
          <s v="Feb"/>
          <s v="Mar"/>
          <s v="Apr"/>
          <s v="May"/>
          <s v="Jun"/>
          <s v="Jul"/>
          <s v="Aug"/>
          <s v="Sep"/>
          <s v="Oct"/>
          <s v="Nov"/>
          <s v="Dec"/>
          <s v="&gt;1/1/2025"/>
        </groupItems>
      </fieldGroup>
    </cacheField>
    <cacheField name="Order_Month" numFmtId="14">
      <sharedItems count="12">
        <s v="January"/>
        <s v="December"/>
        <s v="May"/>
        <s v="March"/>
        <s v="April"/>
        <s v="October"/>
        <s v="August"/>
        <s v="November"/>
        <s v="September"/>
        <s v="June"/>
        <s v="February"/>
        <s v="July"/>
      </sharedItems>
    </cacheField>
    <cacheField name="Order_Year" numFmtId="14">
      <sharedItems count="2">
        <s v="2024"/>
        <s v="2023"/>
      </sharedItems>
    </cacheField>
    <cacheField name="Order_Day" numFmtId="14">
      <sharedItems/>
    </cacheField>
    <cacheField name="Order_Status" numFmtId="0">
      <sharedItems count="3">
        <s v="Shipped"/>
        <s v="Returned"/>
        <s v="Cancelled"/>
      </sharedItems>
    </cacheField>
    <cacheField name="Product_ID" numFmtId="0">
      <sharedItems/>
    </cacheField>
    <cacheField name="Product_Name" numFmtId="0">
      <sharedItems count="22">
        <s v="Makeup Kit"/>
        <s v="Headphones"/>
        <s v="Tablet"/>
        <s v="Smartphone"/>
        <s v="Dumbbells"/>
        <s v="Handbag"/>
        <s v="Skincare Set"/>
        <s v="Microwave"/>
        <s v="Running Shoes"/>
        <s v="Vacuum Cleaner"/>
        <s v="Tennis Racket"/>
        <s v="Jacket"/>
        <s v="Sneakers"/>
        <s v="Blender"/>
        <s v="Cookware Set"/>
        <s v="Laptop"/>
        <s v="Perfume"/>
        <s v="Jeans"/>
        <s v="Hair Dryer"/>
        <s v="Yoga Mat"/>
        <s v="T-Shirt"/>
        <s v="Smartwatch"/>
      </sharedItems>
    </cacheField>
    <cacheField name="Category" numFmtId="0">
      <sharedItems count="5">
        <s v="Beauty"/>
        <s v="Electronics"/>
        <s v="Sports"/>
        <s v="Fashion"/>
        <s v="Home &amp; Kitchen"/>
      </sharedItems>
    </cacheField>
    <cacheField name="Price" numFmtId="164">
      <sharedItems containsSemiMixedTypes="0" containsString="0" containsNumber="1" containsInteger="1" minValue="11" maxValue="1993"/>
    </cacheField>
    <cacheField name="Quantity" numFmtId="0">
      <sharedItems containsSemiMixedTypes="0" containsString="0" containsNumber="1" containsInteger="1" minValue="1" maxValue="10"/>
    </cacheField>
    <cacheField name="Total_Price" numFmtId="164">
      <sharedItems containsSemiMixedTypes="0" containsString="0" containsNumber="1" containsInteger="1" minValue="11" maxValue="18894"/>
    </cacheField>
    <cacheField name="Payment_Method" numFmtId="0">
      <sharedItems count="5">
        <s v="PayPal"/>
        <s v="Credit Card"/>
        <s v="Debit Card"/>
        <s v="Crypto"/>
        <s v="Bank Transfer"/>
      </sharedItems>
    </cacheField>
    <cacheField name="Shipping_Cost" numFmtId="164">
      <sharedItems containsSemiMixedTypes="0" containsString="0" containsNumber="1" containsInteger="1" minValue="1" maxValue="2594"/>
    </cacheField>
    <cacheField name="Delivery_Time_Days" numFmtId="0">
      <sharedItems containsString="0" containsBlank="1" containsNumber="1" containsInteger="1" minValue="2" maxValue="10"/>
    </cacheField>
    <cacheField name="Delivery Status" numFmtId="0">
      <sharedItems count="3">
        <s v="On-time"/>
        <s v="Delay"/>
        <s v="No delivery"/>
      </sharedItems>
    </cacheField>
    <cacheField name="Profit Margin" numFmtId="9">
      <sharedItems containsSemiMixedTypes="0" containsString="0" containsNumber="1" minValue="0.13043478260869565" maxValue="0.4375"/>
    </cacheField>
    <cacheField name="Profit" numFmtId="164">
      <sharedItems containsSemiMixedTypes="0" containsString="0" containsNumber="1" containsInteger="1" minValue="3" maxValue="6787"/>
    </cacheField>
    <cacheField name="Quarters" numFmtId="0" databaseField="0">
      <fieldGroup base="6">
        <rangePr groupBy="quarters" startDate="2023-01-01T00:00:00" endDate="2025-01-01T00:00:00"/>
        <groupItems count="6">
          <s v="&lt;1/1/2023"/>
          <s v="Qtr1"/>
          <s v="Qtr2"/>
          <s v="Qtr3"/>
          <s v="Qtr4"/>
          <s v="&gt;1/1/2025"/>
        </groupItems>
      </fieldGroup>
    </cacheField>
    <cacheField name="Years" numFmtId="0" databaseField="0">
      <fieldGroup base="6">
        <rangePr groupBy="years" startDate="2023-01-01T00:00:00" endDate="2025-01-01T00:00:00"/>
        <groupItems count="5">
          <s v="&lt;1/1/2023"/>
          <s v="2023"/>
          <s v="2024"/>
          <s v="2025"/>
          <s v="&gt;1/1/2025"/>
        </groupItems>
      </fieldGroup>
    </cacheField>
  </cacheFields>
  <extLst>
    <ext xmlns:x14="http://schemas.microsoft.com/office/spreadsheetml/2009/9/main" uri="{725AE2AE-9491-48be-B2B4-4EB974FC3084}">
      <x14:pivotCacheDefinition pivotCacheId="698193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ORD000001"/>
    <s v="CUST3389"/>
    <s v="Daniel Rodriguez"/>
    <s v="molly.jones@gmail.com"/>
    <x v="0"/>
    <d v="2024-02-02T00:00:00"/>
    <x v="0"/>
    <x v="0"/>
    <x v="0"/>
    <s v="January"/>
    <x v="0"/>
    <s v="PROD1201"/>
    <x v="0"/>
    <x v="0"/>
    <n v="208"/>
    <n v="1"/>
    <n v="208"/>
    <x v="0"/>
    <n v="18"/>
    <n v="4"/>
    <x v="0"/>
    <n v="0.39903846153846156"/>
    <n v="83"/>
  </r>
  <r>
    <s v="ORD000002"/>
    <s v="CUST7903"/>
    <s v="Brian Jenkins"/>
    <s v="jennifer.hartman@hotmail.com"/>
    <x v="1"/>
    <d v="2024-12-16T00:00:00"/>
    <x v="1"/>
    <x v="1"/>
    <x v="0"/>
    <s v="December"/>
    <x v="0"/>
    <s v="PROD2182"/>
    <x v="1"/>
    <x v="1"/>
    <n v="362"/>
    <n v="6"/>
    <n v="2174"/>
    <x v="1"/>
    <n v="314"/>
    <n v="6"/>
    <x v="0"/>
    <n v="0.14995400183992641"/>
    <n v="326"/>
  </r>
  <r>
    <s v="ORD000003"/>
    <s v="CUST7807"/>
    <s v="Kimberly Reed"/>
    <s v="margaret.bruce@yahoo.com"/>
    <x v="2"/>
    <d v="2024-05-28T00:00:00"/>
    <x v="2"/>
    <x v="2"/>
    <x v="0"/>
    <s v="May"/>
    <x v="0"/>
    <s v="PROD6027"/>
    <x v="2"/>
    <x v="1"/>
    <n v="146"/>
    <n v="5"/>
    <n v="732"/>
    <x v="0"/>
    <n v="41"/>
    <n v="8"/>
    <x v="1"/>
    <n v="0.15027322404371585"/>
    <n v="110"/>
  </r>
  <r>
    <s v="ORD000004"/>
    <s v="CUST8436"/>
    <s v="Ian Dunn"/>
    <s v="brianna.walls@yahoo.com"/>
    <x v="3"/>
    <d v="2023-09-17T00:00:00"/>
    <x v="3"/>
    <x v="3"/>
    <x v="1"/>
    <s v="March"/>
    <x v="0"/>
    <s v="PROD6054"/>
    <x v="3"/>
    <x v="1"/>
    <n v="674"/>
    <n v="1"/>
    <n v="674"/>
    <x v="1"/>
    <n v="34"/>
    <n v="9"/>
    <x v="1"/>
    <n v="0.14985163204747776"/>
    <n v="101"/>
  </r>
  <r>
    <s v="ORD000005"/>
    <s v="CUST5465"/>
    <s v="Benjamin Nicholson"/>
    <s v="kathleen.mccarty@outlook.com"/>
    <x v="2"/>
    <d v="2023-05-30T00:00:00"/>
    <x v="4"/>
    <x v="0"/>
    <x v="1"/>
    <s v="January"/>
    <x v="0"/>
    <s v="PROD7898"/>
    <x v="4"/>
    <x v="2"/>
    <n v="334"/>
    <n v="1"/>
    <n v="334"/>
    <x v="1"/>
    <n v="18"/>
    <n v="2"/>
    <x v="0"/>
    <n v="0.29940119760479039"/>
    <n v="100"/>
  </r>
  <r>
    <s v="ORD000006"/>
    <s v="CUST6823"/>
    <s v="Alan Turner"/>
    <s v="seth.lloyd@outlook.com"/>
    <x v="3"/>
    <d v="2024-06-03T00:00:00"/>
    <x v="5"/>
    <x v="4"/>
    <x v="0"/>
    <s v="April"/>
    <x v="0"/>
    <s v="PROD3408"/>
    <x v="5"/>
    <x v="3"/>
    <n v="70"/>
    <n v="4"/>
    <n v="280"/>
    <x v="0"/>
    <n v="21"/>
    <n v="5"/>
    <x v="0"/>
    <n v="0.35"/>
    <n v="98"/>
  </r>
  <r>
    <s v="ORD000007"/>
    <s v="CUST7198"/>
    <s v="Paul Jones"/>
    <s v="steven.brown@yahoo.com"/>
    <x v="4"/>
    <d v="2024-06-20T00:00:00"/>
    <x v="6"/>
    <x v="5"/>
    <x v="1"/>
    <s v="October"/>
    <x v="0"/>
    <s v="PROD9256"/>
    <x v="6"/>
    <x v="0"/>
    <n v="850"/>
    <n v="2"/>
    <n v="1700"/>
    <x v="0"/>
    <n v="121"/>
    <n v="5"/>
    <x v="0"/>
    <n v="0.4"/>
    <n v="680"/>
  </r>
  <r>
    <s v="ORD000008"/>
    <s v="CUST5111"/>
    <s v="Jesus Nicholson"/>
    <s v="krystal.tapia@yahoo.com"/>
    <x v="3"/>
    <d v="2024-03-17T00:00:00"/>
    <x v="7"/>
    <x v="4"/>
    <x v="1"/>
    <s v="April"/>
    <x v="1"/>
    <s v="PROD5171"/>
    <x v="7"/>
    <x v="4"/>
    <n v="1026"/>
    <n v="2"/>
    <n v="2052"/>
    <x v="1"/>
    <n v="107"/>
    <m/>
    <x v="2"/>
    <n v="0.25"/>
    <n v="513"/>
  </r>
  <r>
    <s v="ORD000009"/>
    <s v="CUST5556"/>
    <s v="Betty Gates"/>
    <s v="brenda.nguyen@yahoo.com"/>
    <x v="3"/>
    <d v="2024-02-15T00:00:00"/>
    <x v="8"/>
    <x v="5"/>
    <x v="1"/>
    <s v="October"/>
    <x v="2"/>
    <s v="PROD6953"/>
    <x v="4"/>
    <x v="2"/>
    <n v="315"/>
    <n v="1"/>
    <n v="315"/>
    <x v="0"/>
    <n v="31"/>
    <m/>
    <x v="2"/>
    <n v="0.29841269841269841"/>
    <n v="94"/>
  </r>
  <r>
    <s v="ORD000010"/>
    <s v="CUST6741"/>
    <s v="Anthony Patton"/>
    <s v="carmen.maddox@yahoo.com"/>
    <x v="5"/>
    <d v="2024-06-15T00:00:00"/>
    <x v="9"/>
    <x v="0"/>
    <x v="1"/>
    <s v="January"/>
    <x v="0"/>
    <s v="PROD9438"/>
    <x v="8"/>
    <x v="2"/>
    <n v="438"/>
    <n v="4"/>
    <n v="1751"/>
    <x v="1"/>
    <n v="162"/>
    <n v="6"/>
    <x v="0"/>
    <n v="0.2998286693318104"/>
    <n v="525"/>
  </r>
  <r>
    <s v="ORD000011"/>
    <s v="CUST4060"/>
    <s v="Roy Martinez"/>
    <s v="gabrielle.brown@yahoo.com"/>
    <x v="1"/>
    <d v="2023-04-12T00:00:00"/>
    <x v="10"/>
    <x v="6"/>
    <x v="0"/>
    <s v="August"/>
    <x v="0"/>
    <s v="PROD2669"/>
    <x v="9"/>
    <x v="4"/>
    <n v="90"/>
    <n v="2"/>
    <n v="180"/>
    <x v="1"/>
    <n v="25"/>
    <n v="5"/>
    <x v="0"/>
    <n v="0.25"/>
    <n v="45"/>
  </r>
  <r>
    <s v="ORD000012"/>
    <s v="CUST8598"/>
    <s v="Joseph Oconnor"/>
    <s v="sara.hughes@yahoo.com"/>
    <x v="6"/>
    <d v="2023-10-19T00:00:00"/>
    <x v="11"/>
    <x v="4"/>
    <x v="1"/>
    <s v="April"/>
    <x v="0"/>
    <s v="PROD7360"/>
    <x v="10"/>
    <x v="2"/>
    <n v="1025"/>
    <n v="4"/>
    <n v="4101"/>
    <x v="2"/>
    <n v="613"/>
    <n v="2"/>
    <x v="0"/>
    <n v="0.29992684711046086"/>
    <n v="1230"/>
  </r>
  <r>
    <s v="ORD000013"/>
    <s v="CUST4874"/>
    <s v="Kayla Jordan"/>
    <s v="cynthia.smith@hotmail.com"/>
    <x v="5"/>
    <d v="2024-12-29T00:00:00"/>
    <x v="12"/>
    <x v="2"/>
    <x v="0"/>
    <s v="May"/>
    <x v="1"/>
    <s v="PROD5899"/>
    <x v="3"/>
    <x v="1"/>
    <n v="966"/>
    <n v="3"/>
    <n v="2898"/>
    <x v="3"/>
    <n v="206"/>
    <m/>
    <x v="2"/>
    <n v="0.15010351966873706"/>
    <n v="435"/>
  </r>
  <r>
    <s v="ORD000014"/>
    <s v="CUST1482"/>
    <s v="Samantha Perry"/>
    <s v="ryan.ramos@gmail.com"/>
    <x v="3"/>
    <d v="2023-11-07T00:00:00"/>
    <x v="13"/>
    <x v="7"/>
    <x v="0"/>
    <s v="November"/>
    <x v="0"/>
    <s v="PROD1557"/>
    <x v="4"/>
    <x v="2"/>
    <n v="361"/>
    <n v="4"/>
    <n v="1444"/>
    <x v="4"/>
    <n v="154"/>
    <n v="4"/>
    <x v="0"/>
    <n v="0.29986149584487537"/>
    <n v="433"/>
  </r>
  <r>
    <s v="ORD000015"/>
    <s v="CUST1212"/>
    <s v="Amanda Campbell"/>
    <s v="luis.williams@yahoo.com"/>
    <x v="4"/>
    <d v="2023-04-03T00:00:00"/>
    <x v="14"/>
    <x v="8"/>
    <x v="1"/>
    <s v="September"/>
    <x v="0"/>
    <s v="PROD8827"/>
    <x v="0"/>
    <x v="0"/>
    <n v="996"/>
    <n v="3"/>
    <n v="2988"/>
    <x v="0"/>
    <n v="213"/>
    <n v="3"/>
    <x v="0"/>
    <n v="0.39993306559571618"/>
    <n v="1195"/>
  </r>
  <r>
    <s v="ORD000016"/>
    <s v="CUST5840"/>
    <s v="Matthew Rose"/>
    <s v="michael.brown@outlook.com"/>
    <x v="5"/>
    <d v="2023-09-24T00:00:00"/>
    <x v="15"/>
    <x v="7"/>
    <x v="1"/>
    <s v="November"/>
    <x v="0"/>
    <s v="PROD2872"/>
    <x v="7"/>
    <x v="4"/>
    <n v="1201"/>
    <n v="6"/>
    <n v="7204"/>
    <x v="0"/>
    <n v="917"/>
    <n v="6"/>
    <x v="0"/>
    <n v="0.25"/>
    <n v="1801"/>
  </r>
  <r>
    <s v="ORD000017"/>
    <s v="CUST4145"/>
    <s v="Angel Andrews"/>
    <s v="sharon.gomez@hotmail.com"/>
    <x v="0"/>
    <d v="2024-03-19T00:00:00"/>
    <x v="16"/>
    <x v="8"/>
    <x v="0"/>
    <s v="September"/>
    <x v="0"/>
    <s v="PROD9921"/>
    <x v="11"/>
    <x v="3"/>
    <n v="408"/>
    <n v="2"/>
    <n v="815"/>
    <x v="0"/>
    <n v="103"/>
    <n v="6"/>
    <x v="0"/>
    <n v="0.34969325153374231"/>
    <n v="285"/>
  </r>
  <r>
    <s v="ORD000018"/>
    <s v="CUST1869"/>
    <s v="Suzanne Cooley"/>
    <s v="jack.roman@yahoo.com"/>
    <x v="0"/>
    <d v="2023-02-15T00:00:00"/>
    <x v="17"/>
    <x v="0"/>
    <x v="0"/>
    <s v="January"/>
    <x v="0"/>
    <s v="PROD7684"/>
    <x v="12"/>
    <x v="3"/>
    <n v="351"/>
    <n v="1"/>
    <n v="351"/>
    <x v="2"/>
    <n v="44"/>
    <n v="9"/>
    <x v="1"/>
    <n v="0.3504273504273504"/>
    <n v="123"/>
  </r>
  <r>
    <s v="ORD000019"/>
    <s v="CUST7136"/>
    <s v="Brittney Kim"/>
    <s v="kayla.west@gmail.com"/>
    <x v="3"/>
    <d v="2024-12-30T00:00:00"/>
    <x v="18"/>
    <x v="2"/>
    <x v="1"/>
    <s v="May"/>
    <x v="0"/>
    <s v="PROD5383"/>
    <x v="4"/>
    <x v="2"/>
    <n v="230"/>
    <n v="2"/>
    <n v="460"/>
    <x v="1"/>
    <n v="39"/>
    <n v="6"/>
    <x v="0"/>
    <n v="0.3"/>
    <n v="138"/>
  </r>
  <r>
    <s v="ORD000020"/>
    <s v="CUST8548"/>
    <s v="John Hall"/>
    <s v="tim.vaughn@outlook.com"/>
    <x v="2"/>
    <d v="2024-08-26T00:00:00"/>
    <x v="19"/>
    <x v="6"/>
    <x v="1"/>
    <s v="August"/>
    <x v="0"/>
    <s v="PROD5039"/>
    <x v="9"/>
    <x v="4"/>
    <n v="39"/>
    <n v="5"/>
    <n v="195"/>
    <x v="0"/>
    <n v="14"/>
    <n v="2"/>
    <x v="0"/>
    <n v="0.25128205128205128"/>
    <n v="49"/>
  </r>
  <r>
    <s v="ORD000021"/>
    <s v="CUST7942"/>
    <s v="John Kim"/>
    <s v="jennifer.stuart@gmail.com"/>
    <x v="3"/>
    <d v="2024-10-29T00:00:00"/>
    <x v="20"/>
    <x v="3"/>
    <x v="0"/>
    <s v="March"/>
    <x v="0"/>
    <s v="PROD6770"/>
    <x v="6"/>
    <x v="0"/>
    <n v="805"/>
    <n v="1"/>
    <n v="805"/>
    <x v="4"/>
    <n v="98"/>
    <n v="7"/>
    <x v="0"/>
    <n v="0.4"/>
    <n v="322"/>
  </r>
  <r>
    <s v="ORD000022"/>
    <s v="CUST9265"/>
    <s v="John Stuart"/>
    <s v="george.perry@gmail.com"/>
    <x v="0"/>
    <d v="2024-09-29T00:00:00"/>
    <x v="21"/>
    <x v="9"/>
    <x v="1"/>
    <s v="June"/>
    <x v="2"/>
    <s v="PROD6547"/>
    <x v="13"/>
    <x v="4"/>
    <n v="1116"/>
    <n v="6"/>
    <n v="6693"/>
    <x v="1"/>
    <n v="339"/>
    <m/>
    <x v="2"/>
    <n v="0.24996264754220829"/>
    <n v="1673"/>
  </r>
  <r>
    <s v="ORD000023"/>
    <s v="CUST6365"/>
    <s v="Brittany Graham"/>
    <s v="dylan.bishop@outlook.com"/>
    <x v="0"/>
    <d v="2024-02-02T00:00:00"/>
    <x v="22"/>
    <x v="1"/>
    <x v="1"/>
    <s v="December"/>
    <x v="0"/>
    <s v="PROD9706"/>
    <x v="14"/>
    <x v="4"/>
    <n v="372"/>
    <n v="6"/>
    <n v="2229"/>
    <x v="1"/>
    <n v="218"/>
    <n v="8"/>
    <x v="1"/>
    <n v="0.24988784208165096"/>
    <n v="557"/>
  </r>
  <r>
    <s v="ORD000024"/>
    <s v="CUST7197"/>
    <s v="Abigail Burgess"/>
    <s v="hannah.clark@outlook.com"/>
    <x v="4"/>
    <d v="2024-10-22T00:00:00"/>
    <x v="23"/>
    <x v="10"/>
    <x v="1"/>
    <s v="February"/>
    <x v="0"/>
    <s v="PROD4371"/>
    <x v="4"/>
    <x v="2"/>
    <n v="626"/>
    <n v="4"/>
    <n v="2506"/>
    <x v="1"/>
    <n v="326"/>
    <n v="3"/>
    <x v="0"/>
    <n v="0.30007980845969673"/>
    <n v="752"/>
  </r>
  <r>
    <s v="ORD000025"/>
    <s v="CUST5973"/>
    <s v="James Ferguson"/>
    <s v="roger.stewart@gmail.com"/>
    <x v="2"/>
    <d v="2023-12-12T00:00:00"/>
    <x v="24"/>
    <x v="5"/>
    <x v="1"/>
    <s v="October"/>
    <x v="0"/>
    <s v="PROD4522"/>
    <x v="15"/>
    <x v="1"/>
    <n v="994"/>
    <n v="1"/>
    <n v="994"/>
    <x v="2"/>
    <n v="131"/>
    <n v="8"/>
    <x v="1"/>
    <n v="0.14989939637826963"/>
    <n v="149"/>
  </r>
  <r>
    <s v="ORD000026"/>
    <s v="CUST6438"/>
    <s v="Leon Jimenez"/>
    <s v="charles.romero@gmail.com"/>
    <x v="5"/>
    <d v="2023-07-19T00:00:00"/>
    <x v="25"/>
    <x v="10"/>
    <x v="0"/>
    <s v="February"/>
    <x v="0"/>
    <s v="PROD6817"/>
    <x v="16"/>
    <x v="0"/>
    <n v="272"/>
    <n v="1"/>
    <n v="272"/>
    <x v="1"/>
    <n v="28"/>
    <n v="7"/>
    <x v="0"/>
    <n v="0.40073529411764708"/>
    <n v="109"/>
  </r>
  <r>
    <s v="ORD000027"/>
    <s v="CUST4903"/>
    <s v="Nichole Ramirez"/>
    <s v="sarah.johnson@outlook.com"/>
    <x v="3"/>
    <d v="2023-12-31T00:00:00"/>
    <x v="26"/>
    <x v="10"/>
    <x v="1"/>
    <s v="February"/>
    <x v="0"/>
    <s v="PROD6963"/>
    <x v="12"/>
    <x v="3"/>
    <n v="873"/>
    <n v="2"/>
    <n v="1746"/>
    <x v="0"/>
    <n v="218"/>
    <n v="7"/>
    <x v="0"/>
    <n v="0.349942726231386"/>
    <n v="611"/>
  </r>
  <r>
    <s v="ORD000028"/>
    <s v="CUST8720"/>
    <s v="Joshua Pope"/>
    <s v="breanna.hurley@yahoo.com"/>
    <x v="4"/>
    <d v="2024-11-03T00:00:00"/>
    <x v="27"/>
    <x v="1"/>
    <x v="0"/>
    <s v="December"/>
    <x v="0"/>
    <s v="PROD6682"/>
    <x v="17"/>
    <x v="3"/>
    <n v="1705"/>
    <n v="2"/>
    <n v="3410"/>
    <x v="0"/>
    <n v="312"/>
    <n v="8"/>
    <x v="1"/>
    <n v="0.35014662756598242"/>
    <n v="1194"/>
  </r>
  <r>
    <s v="ORD000029"/>
    <s v="CUST2227"/>
    <s v="Dustin Garrett"/>
    <s v="carolyn.alvarez@yahoo.com"/>
    <x v="5"/>
    <d v="2024-01-22T00:00:00"/>
    <x v="28"/>
    <x v="8"/>
    <x v="0"/>
    <s v="September"/>
    <x v="1"/>
    <s v="PROD3648"/>
    <x v="14"/>
    <x v="4"/>
    <n v="524"/>
    <n v="1"/>
    <n v="524"/>
    <x v="1"/>
    <n v="27"/>
    <m/>
    <x v="2"/>
    <n v="0.25"/>
    <n v="131"/>
  </r>
  <r>
    <s v="ORD000030"/>
    <s v="CUST4854"/>
    <s v="Kathleen Green"/>
    <s v="caroline.jones@hotmail.com"/>
    <x v="4"/>
    <d v="2023-12-20T00:00:00"/>
    <x v="29"/>
    <x v="10"/>
    <x v="1"/>
    <s v="February"/>
    <x v="2"/>
    <s v="PROD8838"/>
    <x v="18"/>
    <x v="0"/>
    <n v="287"/>
    <n v="3"/>
    <n v="861"/>
    <x v="1"/>
    <n v="75"/>
    <m/>
    <x v="2"/>
    <n v="0.39953542392566782"/>
    <n v="344"/>
  </r>
  <r>
    <s v="ORD000031"/>
    <s v="CUST7869"/>
    <s v="Katherine Anderson"/>
    <s v="amanda.olsen@gmail.com"/>
    <x v="1"/>
    <d v="2024-08-26T00:00:00"/>
    <x v="30"/>
    <x v="7"/>
    <x v="0"/>
    <s v="November"/>
    <x v="0"/>
    <s v="PROD5577"/>
    <x v="3"/>
    <x v="1"/>
    <n v="519"/>
    <n v="4"/>
    <n v="2077"/>
    <x v="1"/>
    <n v="303"/>
    <n v="5"/>
    <x v="0"/>
    <n v="0.15021665864227252"/>
    <n v="312"/>
  </r>
  <r>
    <s v="ORD000032"/>
    <s v="CUST9265"/>
    <s v="Kurt Mendez"/>
    <s v="jose.miller@outlook.com"/>
    <x v="0"/>
    <d v="2023-07-08T00:00:00"/>
    <x v="31"/>
    <x v="3"/>
    <x v="1"/>
    <s v="March"/>
    <x v="1"/>
    <s v="PROD7307"/>
    <x v="19"/>
    <x v="2"/>
    <n v="404"/>
    <n v="2"/>
    <n v="808"/>
    <x v="1"/>
    <n v="73"/>
    <m/>
    <x v="2"/>
    <n v="0.29950495049504949"/>
    <n v="242"/>
  </r>
  <r>
    <s v="ORD000033"/>
    <s v="CUST4790"/>
    <s v="Lauren Romero"/>
    <s v="sydney.bryan@yahoo.com"/>
    <x v="5"/>
    <d v="2024-12-16T00:00:00"/>
    <x v="32"/>
    <x v="1"/>
    <x v="1"/>
    <s v="December"/>
    <x v="0"/>
    <s v="PROD8335"/>
    <x v="7"/>
    <x v="4"/>
    <n v="946"/>
    <n v="4"/>
    <n v="3784"/>
    <x v="1"/>
    <n v="230"/>
    <n v="8"/>
    <x v="1"/>
    <n v="0.25"/>
    <n v="946"/>
  </r>
  <r>
    <s v="ORD000034"/>
    <s v="CUST4613"/>
    <s v="Jessica Reed"/>
    <s v="william.beck@outlook.com"/>
    <x v="0"/>
    <d v="2023-02-01T00:00:00"/>
    <x v="33"/>
    <x v="0"/>
    <x v="1"/>
    <s v="January"/>
    <x v="0"/>
    <s v="PROD5050"/>
    <x v="5"/>
    <x v="3"/>
    <n v="37"/>
    <n v="1"/>
    <n v="37"/>
    <x v="0"/>
    <n v="5"/>
    <n v="3"/>
    <x v="0"/>
    <n v="0.35135135135135137"/>
    <n v="13"/>
  </r>
  <r>
    <s v="ORD000035"/>
    <s v="CUST6764"/>
    <s v="Catherine Drake"/>
    <s v="mary.parker@outlook.com"/>
    <x v="2"/>
    <d v="2024-03-02T00:00:00"/>
    <x v="34"/>
    <x v="2"/>
    <x v="1"/>
    <s v="May"/>
    <x v="1"/>
    <s v="PROD6616"/>
    <x v="18"/>
    <x v="0"/>
    <n v="632"/>
    <n v="5"/>
    <n v="3162"/>
    <x v="0"/>
    <n v="247"/>
    <m/>
    <x v="2"/>
    <n v="0.40006325110689439"/>
    <n v="1265"/>
  </r>
  <r>
    <s v="ORD000036"/>
    <s v="CUST1690"/>
    <s v="Lisa Singleton"/>
    <s v="amber.patterson@hotmail.com"/>
    <x v="2"/>
    <d v="2023-10-02T00:00:00"/>
    <x v="35"/>
    <x v="2"/>
    <x v="1"/>
    <s v="May"/>
    <x v="1"/>
    <s v="PROD9892"/>
    <x v="17"/>
    <x v="3"/>
    <n v="806"/>
    <n v="5"/>
    <n v="4031"/>
    <x v="1"/>
    <n v="517"/>
    <m/>
    <x v="2"/>
    <n v="0.35003721161002233"/>
    <n v="1411"/>
  </r>
  <r>
    <s v="ORD000037"/>
    <s v="CUST5423"/>
    <s v="Deborah Hayes"/>
    <s v="sara.larsen@hotmail.com"/>
    <x v="0"/>
    <d v="2023-05-26T00:00:00"/>
    <x v="36"/>
    <x v="6"/>
    <x v="0"/>
    <s v="August"/>
    <x v="0"/>
    <s v="PROD7067"/>
    <x v="10"/>
    <x v="2"/>
    <n v="1028"/>
    <n v="6"/>
    <n v="6170"/>
    <x v="1"/>
    <n v="590"/>
    <n v="9"/>
    <x v="1"/>
    <n v="0.3"/>
    <n v="1851"/>
  </r>
  <r>
    <s v="ORD000038"/>
    <s v="CUST8814"/>
    <s v="Teresa Chen"/>
    <s v="kathryn.shaffer@yahoo.com"/>
    <x v="2"/>
    <d v="2024-04-13T00:00:00"/>
    <x v="37"/>
    <x v="11"/>
    <x v="0"/>
    <s v="July"/>
    <x v="0"/>
    <s v="PROD7746"/>
    <x v="13"/>
    <x v="4"/>
    <n v="443"/>
    <n v="5"/>
    <n v="2214"/>
    <x v="1"/>
    <n v="321"/>
    <n v="10"/>
    <x v="1"/>
    <n v="0.25022583559168926"/>
    <n v="554"/>
  </r>
  <r>
    <s v="ORD000039"/>
    <s v="CUST5174"/>
    <s v="Eileen Underwood"/>
    <s v="kelly.marshall@yahoo.com"/>
    <x v="0"/>
    <d v="2024-11-23T00:00:00"/>
    <x v="18"/>
    <x v="2"/>
    <x v="1"/>
    <s v="May"/>
    <x v="2"/>
    <s v="PROD8312"/>
    <x v="15"/>
    <x v="1"/>
    <n v="555"/>
    <n v="5"/>
    <n v="2775"/>
    <x v="1"/>
    <n v="231"/>
    <m/>
    <x v="2"/>
    <n v="0.14990990990990991"/>
    <n v="416"/>
  </r>
  <r>
    <s v="ORD000040"/>
    <s v="CUST6703"/>
    <s v="Kyle Lopez"/>
    <s v="jeanne.ellis@gmail.com"/>
    <x v="3"/>
    <d v="2024-01-20T00:00:00"/>
    <x v="38"/>
    <x v="8"/>
    <x v="1"/>
    <s v="September"/>
    <x v="2"/>
    <s v="PROD4863"/>
    <x v="20"/>
    <x v="3"/>
    <n v="825"/>
    <n v="4"/>
    <n v="3302"/>
    <x v="1"/>
    <n v="229"/>
    <m/>
    <x v="2"/>
    <n v="0.35009085402786189"/>
    <n v="1156"/>
  </r>
  <r>
    <s v="ORD000041"/>
    <s v="CUST9982"/>
    <s v="Daniel Harvey"/>
    <s v="nathan.huffman@gmail.com"/>
    <x v="0"/>
    <d v="2024-12-25T00:00:00"/>
    <x v="39"/>
    <x v="8"/>
    <x v="0"/>
    <s v="September"/>
    <x v="2"/>
    <s v="PROD3113"/>
    <x v="19"/>
    <x v="2"/>
    <n v="202"/>
    <n v="5"/>
    <n v="1008"/>
    <x v="0"/>
    <n v="55"/>
    <m/>
    <x v="2"/>
    <n v="0.29960317460317459"/>
    <n v="302"/>
  </r>
  <r>
    <s v="ORD000042"/>
    <s v="CUST3217"/>
    <s v="Alice Rubio"/>
    <s v="tyler.cervantes@gmail.com"/>
    <x v="2"/>
    <d v="2024-06-16T00:00:00"/>
    <x v="40"/>
    <x v="6"/>
    <x v="0"/>
    <s v="August"/>
    <x v="0"/>
    <s v="PROD4227"/>
    <x v="15"/>
    <x v="1"/>
    <n v="1249"/>
    <n v="2"/>
    <n v="2497"/>
    <x v="1"/>
    <n v="125"/>
    <n v="4"/>
    <x v="0"/>
    <n v="0.15018021625951142"/>
    <n v="375"/>
  </r>
  <r>
    <s v="ORD000043"/>
    <s v="CUST5473"/>
    <s v="John Kent"/>
    <s v="norma.harris@outlook.com"/>
    <x v="6"/>
    <d v="2023-10-07T00:00:00"/>
    <x v="41"/>
    <x v="8"/>
    <x v="1"/>
    <s v="September"/>
    <x v="1"/>
    <s v="PROD9222"/>
    <x v="19"/>
    <x v="2"/>
    <n v="160"/>
    <n v="5"/>
    <n v="801"/>
    <x v="1"/>
    <n v="114"/>
    <m/>
    <x v="2"/>
    <n v="0.29962546816479402"/>
    <n v="240"/>
  </r>
  <r>
    <s v="ORD000044"/>
    <s v="CUST5651"/>
    <s v="Monica Young"/>
    <s v="emily.cole@hotmail.com"/>
    <x v="3"/>
    <d v="2023-07-31T00:00:00"/>
    <x v="42"/>
    <x v="1"/>
    <x v="0"/>
    <s v="December"/>
    <x v="0"/>
    <s v="PROD8427"/>
    <x v="0"/>
    <x v="0"/>
    <n v="541"/>
    <n v="2"/>
    <n v="1082"/>
    <x v="1"/>
    <n v="104"/>
    <n v="4"/>
    <x v="0"/>
    <n v="0.400184842883549"/>
    <n v="433"/>
  </r>
  <r>
    <s v="ORD000045"/>
    <s v="CUST4978"/>
    <s v="Peter Kline"/>
    <s v="tiffany.rodriguez@gmail.com"/>
    <x v="2"/>
    <d v="2023-11-17T00:00:00"/>
    <x v="43"/>
    <x v="7"/>
    <x v="1"/>
    <s v="November"/>
    <x v="0"/>
    <s v="PROD6238"/>
    <x v="1"/>
    <x v="1"/>
    <n v="102"/>
    <n v="4"/>
    <n v="410"/>
    <x v="0"/>
    <n v="22"/>
    <n v="7"/>
    <x v="0"/>
    <n v="0.14878048780487804"/>
    <n v="61"/>
  </r>
  <r>
    <s v="ORD000046"/>
    <s v="CUST5362"/>
    <s v="April York"/>
    <s v="susan.james@outlook.com"/>
    <x v="0"/>
    <d v="2024-01-21T00:00:00"/>
    <x v="44"/>
    <x v="3"/>
    <x v="1"/>
    <s v="March"/>
    <x v="0"/>
    <s v="PROD2203"/>
    <x v="5"/>
    <x v="3"/>
    <n v="890"/>
    <n v="4"/>
    <n v="3561"/>
    <x v="2"/>
    <n v="328"/>
    <n v="2"/>
    <x v="0"/>
    <n v="0.34990171300196576"/>
    <n v="1246"/>
  </r>
  <r>
    <s v="ORD000047"/>
    <s v="CUST5643"/>
    <s v="Benjamin Brown"/>
    <s v="stephanie.jones@gmail.com"/>
    <x v="6"/>
    <d v="2023-11-06T00:00:00"/>
    <x v="45"/>
    <x v="6"/>
    <x v="1"/>
    <s v="August"/>
    <x v="0"/>
    <s v="PROD4371"/>
    <x v="14"/>
    <x v="4"/>
    <n v="620"/>
    <n v="2"/>
    <n v="1240"/>
    <x v="1"/>
    <n v="100"/>
    <n v="10"/>
    <x v="1"/>
    <n v="0.25"/>
    <n v="310"/>
  </r>
  <r>
    <s v="ORD000048"/>
    <s v="CUST6402"/>
    <s v="Brian Peterson"/>
    <s v="daniel.fletcher@outlook.com"/>
    <x v="3"/>
    <d v="2023-10-09T00:00:00"/>
    <x v="46"/>
    <x v="8"/>
    <x v="0"/>
    <s v="September"/>
    <x v="0"/>
    <s v="PROD3850"/>
    <x v="16"/>
    <x v="0"/>
    <n v="242"/>
    <n v="4"/>
    <n v="967"/>
    <x v="4"/>
    <n v="50"/>
    <n v="7"/>
    <x v="0"/>
    <n v="0.40020682523267836"/>
    <n v="387"/>
  </r>
  <r>
    <s v="ORD000049"/>
    <s v="CUST5601"/>
    <s v="Brianna Gould"/>
    <s v="matthew.clark@yahoo.com"/>
    <x v="2"/>
    <d v="2024-11-10T00:00:00"/>
    <x v="47"/>
    <x v="4"/>
    <x v="0"/>
    <s v="April"/>
    <x v="0"/>
    <s v="PROD3571"/>
    <x v="15"/>
    <x v="1"/>
    <n v="602"/>
    <n v="2"/>
    <n v="1203"/>
    <x v="1"/>
    <n v="168"/>
    <n v="5"/>
    <x v="0"/>
    <n v="0.15045719035743974"/>
    <n v="181"/>
  </r>
  <r>
    <s v="ORD000050"/>
    <s v="CUST6009"/>
    <s v="Shannon Hurst"/>
    <s v="donna.ross@outlook.com"/>
    <x v="5"/>
    <d v="2023-12-31T00:00:00"/>
    <x v="48"/>
    <x v="4"/>
    <x v="0"/>
    <s v="April"/>
    <x v="0"/>
    <s v="PROD6665"/>
    <x v="8"/>
    <x v="2"/>
    <n v="304"/>
    <n v="1"/>
    <n v="304"/>
    <x v="1"/>
    <n v="31"/>
    <n v="2"/>
    <x v="0"/>
    <n v="0.29934210526315791"/>
    <n v="91"/>
  </r>
  <r>
    <s v="ORD000051"/>
    <s v="CUST8000"/>
    <s v="Jeffrey Zhang"/>
    <s v="brian.brown@outlook.com"/>
    <x v="6"/>
    <d v="2024-02-02T00:00:00"/>
    <x v="49"/>
    <x v="4"/>
    <x v="1"/>
    <s v="April"/>
    <x v="0"/>
    <s v="PROD5676"/>
    <x v="4"/>
    <x v="2"/>
    <n v="317"/>
    <n v="1"/>
    <n v="317"/>
    <x v="1"/>
    <n v="27"/>
    <n v="7"/>
    <x v="0"/>
    <n v="0.29968454258675081"/>
    <n v="95"/>
  </r>
  <r>
    <s v="ORD000052"/>
    <s v="CUST1032"/>
    <s v="Patricia Vargas"/>
    <s v="dennis.weaver@yahoo.com"/>
    <x v="0"/>
    <d v="2023-07-13T00:00:00"/>
    <x v="50"/>
    <x v="8"/>
    <x v="0"/>
    <s v="September"/>
    <x v="1"/>
    <s v="PROD7292"/>
    <x v="18"/>
    <x v="0"/>
    <n v="56"/>
    <n v="1"/>
    <n v="56"/>
    <x v="2"/>
    <n v="3"/>
    <m/>
    <x v="2"/>
    <n v="0.39285714285714285"/>
    <n v="22"/>
  </r>
  <r>
    <s v="ORD000053"/>
    <s v="CUST3677"/>
    <s v="Jason Simpson"/>
    <s v="christina.weber@outlook.com"/>
    <x v="0"/>
    <d v="2024-04-23T00:00:00"/>
    <x v="2"/>
    <x v="2"/>
    <x v="0"/>
    <s v="May"/>
    <x v="0"/>
    <s v="PROD4931"/>
    <x v="4"/>
    <x v="2"/>
    <n v="842"/>
    <n v="2"/>
    <n v="1683"/>
    <x v="0"/>
    <n v="108"/>
    <n v="7"/>
    <x v="0"/>
    <n v="0.30005941770647654"/>
    <n v="505"/>
  </r>
  <r>
    <s v="ORD000054"/>
    <s v="CUST7319"/>
    <s v="Matthew Brown"/>
    <s v="kevin.johnson@gmail.com"/>
    <x v="6"/>
    <d v="2023-10-10T00:00:00"/>
    <x v="51"/>
    <x v="6"/>
    <x v="1"/>
    <s v="August"/>
    <x v="0"/>
    <s v="PROD6143"/>
    <x v="12"/>
    <x v="3"/>
    <n v="426"/>
    <n v="3"/>
    <n v="1278"/>
    <x v="0"/>
    <n v="75"/>
    <n v="3"/>
    <x v="0"/>
    <n v="0.34976525821596244"/>
    <n v="447"/>
  </r>
  <r>
    <s v="ORD000055"/>
    <s v="CUST1710"/>
    <s v="John Scott"/>
    <s v="timothy.padilla@yahoo.com"/>
    <x v="1"/>
    <d v="2023-12-05T00:00:00"/>
    <x v="52"/>
    <x v="2"/>
    <x v="1"/>
    <s v="May"/>
    <x v="0"/>
    <s v="PROD8343"/>
    <x v="14"/>
    <x v="4"/>
    <n v="1095"/>
    <n v="1"/>
    <n v="1095"/>
    <x v="2"/>
    <n v="85"/>
    <n v="8"/>
    <x v="1"/>
    <n v="0.25022831050228311"/>
    <n v="274"/>
  </r>
  <r>
    <s v="ORD000056"/>
    <s v="CUST7319"/>
    <s v="Matthew Brown"/>
    <s v="kevin.johnson@gmail.com"/>
    <x v="6"/>
    <d v="2023-10-10T00:00:00"/>
    <x v="53"/>
    <x v="9"/>
    <x v="0"/>
    <s v="June"/>
    <x v="0"/>
    <s v="PROD6853"/>
    <x v="11"/>
    <x v="3"/>
    <n v="511"/>
    <n v="6"/>
    <n v="3065"/>
    <x v="1"/>
    <n v="204"/>
    <n v="4"/>
    <x v="0"/>
    <n v="0.35008156606851548"/>
    <n v="1073"/>
  </r>
  <r>
    <s v="ORD000057"/>
    <s v="CUST1343"/>
    <s v="Jonathan Phillips"/>
    <s v="robert.west@hotmail.com"/>
    <x v="2"/>
    <d v="2023-02-23T00:00:00"/>
    <x v="54"/>
    <x v="0"/>
    <x v="0"/>
    <s v="January"/>
    <x v="0"/>
    <s v="PROD6249"/>
    <x v="3"/>
    <x v="1"/>
    <n v="869"/>
    <n v="1"/>
    <n v="869"/>
    <x v="0"/>
    <n v="89"/>
    <n v="7"/>
    <x v="0"/>
    <n v="0.14959723820483314"/>
    <n v="130"/>
  </r>
  <r>
    <s v="ORD000058"/>
    <s v="CUST8541"/>
    <s v="Stephanie Moore"/>
    <s v="jose.anderson@hotmail.com"/>
    <x v="6"/>
    <d v="2024-06-02T00:00:00"/>
    <x v="55"/>
    <x v="5"/>
    <x v="0"/>
    <s v="October"/>
    <x v="0"/>
    <s v="PROD7901"/>
    <x v="16"/>
    <x v="0"/>
    <n v="931"/>
    <n v="2"/>
    <n v="1861"/>
    <x v="1"/>
    <n v="189"/>
    <n v="5"/>
    <x v="0"/>
    <n v="0.40032240730789898"/>
    <n v="745"/>
  </r>
  <r>
    <s v="ORD000059"/>
    <s v="CUST2248"/>
    <s v="Charles Stokes"/>
    <s v="gary.bradley@yahoo.com"/>
    <x v="6"/>
    <d v="2024-06-08T00:00:00"/>
    <x v="56"/>
    <x v="7"/>
    <x v="1"/>
    <s v="November"/>
    <x v="0"/>
    <s v="PROD4093"/>
    <x v="16"/>
    <x v="0"/>
    <n v="1433"/>
    <n v="4"/>
    <n v="5731"/>
    <x v="4"/>
    <n v="291"/>
    <n v="5"/>
    <x v="0"/>
    <n v="0.39993020415285291"/>
    <n v="2292"/>
  </r>
  <r>
    <s v="ORD000060"/>
    <s v="CUST3791"/>
    <s v="Marc Dillon"/>
    <s v="john.mcdowell@yahoo.com"/>
    <x v="6"/>
    <d v="2024-03-05T00:00:00"/>
    <x v="57"/>
    <x v="0"/>
    <x v="0"/>
    <s v="January"/>
    <x v="0"/>
    <s v="PROD2510"/>
    <x v="7"/>
    <x v="4"/>
    <n v="278"/>
    <n v="2"/>
    <n v="555"/>
    <x v="1"/>
    <n v="33"/>
    <n v="2"/>
    <x v="0"/>
    <n v="0.25045045045045045"/>
    <n v="139"/>
  </r>
  <r>
    <s v="ORD000061"/>
    <s v="CUST7061"/>
    <s v="Angela Parks"/>
    <s v="brian.brown@outlook.com"/>
    <x v="5"/>
    <d v="2024-10-17T00:00:00"/>
    <x v="58"/>
    <x v="2"/>
    <x v="0"/>
    <s v="May"/>
    <x v="0"/>
    <s v="PROD2025"/>
    <x v="5"/>
    <x v="3"/>
    <n v="503"/>
    <n v="5"/>
    <n v="2514"/>
    <x v="0"/>
    <n v="239"/>
    <n v="8"/>
    <x v="1"/>
    <n v="0.35003977724741447"/>
    <n v="880"/>
  </r>
  <r>
    <s v="ORD000062"/>
    <s v="CUST7809"/>
    <s v="Eric Andrews"/>
    <s v="david.archer@outlook.com"/>
    <x v="0"/>
    <d v="2024-03-08T00:00:00"/>
    <x v="59"/>
    <x v="2"/>
    <x v="0"/>
    <s v="May"/>
    <x v="0"/>
    <s v="PROD4538"/>
    <x v="13"/>
    <x v="4"/>
    <n v="157"/>
    <n v="2"/>
    <n v="314"/>
    <x v="1"/>
    <n v="34"/>
    <n v="7"/>
    <x v="0"/>
    <n v="0.24840764331210191"/>
    <n v="78"/>
  </r>
  <r>
    <s v="ORD000063"/>
    <s v="CUST6338"/>
    <s v="Peter Torres"/>
    <s v="michael.lee@hotmail.com"/>
    <x v="3"/>
    <d v="2024-12-10T00:00:00"/>
    <x v="60"/>
    <x v="4"/>
    <x v="1"/>
    <s v="April"/>
    <x v="0"/>
    <s v="PROD2513"/>
    <x v="19"/>
    <x v="2"/>
    <n v="96"/>
    <n v="5"/>
    <n v="481"/>
    <x v="1"/>
    <n v="45"/>
    <n v="10"/>
    <x v="1"/>
    <n v="0.29937629937629939"/>
    <n v="144"/>
  </r>
  <r>
    <s v="ORD000064"/>
    <s v="CUST8119"/>
    <s v="Christian Ponce"/>
    <s v="amanda.newton@yahoo.com"/>
    <x v="2"/>
    <d v="2024-04-04T00:00:00"/>
    <x v="61"/>
    <x v="3"/>
    <x v="0"/>
    <s v="March"/>
    <x v="0"/>
    <s v="PROD8449"/>
    <x v="10"/>
    <x v="2"/>
    <n v="553"/>
    <n v="2"/>
    <n v="1106"/>
    <x v="1"/>
    <n v="88"/>
    <n v="10"/>
    <x v="1"/>
    <n v="0.30018083182640143"/>
    <n v="332"/>
  </r>
  <r>
    <s v="ORD000065"/>
    <s v="CUST1599"/>
    <s v="Ryan Johnson"/>
    <s v="hannah.norris@hotmail.com"/>
    <x v="4"/>
    <d v="2024-12-17T00:00:00"/>
    <x v="62"/>
    <x v="1"/>
    <x v="1"/>
    <s v="December"/>
    <x v="0"/>
    <s v="PROD9017"/>
    <x v="8"/>
    <x v="2"/>
    <n v="84"/>
    <n v="4"/>
    <n v="337"/>
    <x v="0"/>
    <n v="36"/>
    <n v="6"/>
    <x v="0"/>
    <n v="0.29970326409495551"/>
    <n v="101"/>
  </r>
  <r>
    <s v="ORD000066"/>
    <s v="CUST7093"/>
    <s v="Michael Novak"/>
    <s v="john.walker@outlook.com"/>
    <x v="2"/>
    <d v="2023-09-07T00:00:00"/>
    <x v="63"/>
    <x v="1"/>
    <x v="1"/>
    <s v="December"/>
    <x v="0"/>
    <s v="PROD6994"/>
    <x v="18"/>
    <x v="0"/>
    <n v="1699"/>
    <n v="6"/>
    <n v="10197"/>
    <x v="2"/>
    <n v="958"/>
    <n v="8"/>
    <x v="1"/>
    <n v="0.40001961361184663"/>
    <n v="4079"/>
  </r>
  <r>
    <s v="ORD000067"/>
    <s v="CUST4448"/>
    <s v="Daniel Mullins Jr."/>
    <s v="timothy.henderson@outlook.com"/>
    <x v="0"/>
    <d v="2024-01-03T00:00:00"/>
    <x v="64"/>
    <x v="9"/>
    <x v="1"/>
    <s v="June"/>
    <x v="0"/>
    <s v="PROD5329"/>
    <x v="8"/>
    <x v="2"/>
    <n v="871"/>
    <n v="3"/>
    <n v="2613"/>
    <x v="0"/>
    <n v="304"/>
    <n v="7"/>
    <x v="0"/>
    <n v="0.30003827018752394"/>
    <n v="784"/>
  </r>
  <r>
    <s v="ORD000068"/>
    <s v="CUST8162"/>
    <s v="Alexander Long"/>
    <s v="samantha.garcia@hotmail.com"/>
    <x v="0"/>
    <d v="2024-12-14T00:00:00"/>
    <x v="65"/>
    <x v="5"/>
    <x v="1"/>
    <s v="October"/>
    <x v="0"/>
    <s v="PROD6486"/>
    <x v="10"/>
    <x v="2"/>
    <n v="862"/>
    <n v="2"/>
    <n v="1724"/>
    <x v="4"/>
    <n v="236"/>
    <n v="6"/>
    <x v="0"/>
    <n v="0.29988399071925753"/>
    <n v="517"/>
  </r>
  <r>
    <s v="ORD000069"/>
    <s v="CUST7809"/>
    <s v="Eric Andrews"/>
    <s v="david.archer@outlook.com"/>
    <x v="0"/>
    <d v="2024-03-08T00:00:00"/>
    <x v="66"/>
    <x v="5"/>
    <x v="1"/>
    <s v="October"/>
    <x v="0"/>
    <s v="PROD8074"/>
    <x v="1"/>
    <x v="1"/>
    <n v="334"/>
    <n v="2"/>
    <n v="668"/>
    <x v="1"/>
    <n v="62"/>
    <n v="3"/>
    <x v="0"/>
    <n v="0.1497005988023952"/>
    <n v="100"/>
  </r>
  <r>
    <s v="ORD000070"/>
    <s v="CUST7318"/>
    <s v="Anthony Morton"/>
    <s v="jessica.edwards@hotmail.com"/>
    <x v="4"/>
    <d v="2023-05-27T00:00:00"/>
    <x v="67"/>
    <x v="0"/>
    <x v="0"/>
    <s v="January"/>
    <x v="0"/>
    <s v="PROD5421"/>
    <x v="1"/>
    <x v="1"/>
    <n v="765"/>
    <n v="1"/>
    <n v="765"/>
    <x v="0"/>
    <n v="95"/>
    <n v="4"/>
    <x v="0"/>
    <n v="0.15032679738562091"/>
    <n v="115"/>
  </r>
  <r>
    <s v="ORD000071"/>
    <s v="CUST2242"/>
    <s v="Amanda Barnett"/>
    <s v="benjamin.donaldson@yahoo.com"/>
    <x v="2"/>
    <d v="2024-04-11T00:00:00"/>
    <x v="68"/>
    <x v="9"/>
    <x v="1"/>
    <s v="June"/>
    <x v="0"/>
    <s v="PROD7458"/>
    <x v="11"/>
    <x v="3"/>
    <n v="909"/>
    <n v="3"/>
    <n v="2727"/>
    <x v="1"/>
    <n v="357"/>
    <n v="3"/>
    <x v="0"/>
    <n v="0.34983498349834985"/>
    <n v="954"/>
  </r>
  <r>
    <s v="ORD000072"/>
    <s v="CUST5449"/>
    <s v="Nathan Martin"/>
    <s v="carly.harris@hotmail.com"/>
    <x v="1"/>
    <d v="2024-01-09T00:00:00"/>
    <x v="69"/>
    <x v="2"/>
    <x v="1"/>
    <s v="May"/>
    <x v="0"/>
    <s v="PROD8039"/>
    <x v="4"/>
    <x v="2"/>
    <n v="590"/>
    <n v="4"/>
    <n v="2362"/>
    <x v="1"/>
    <n v="143"/>
    <n v="3"/>
    <x v="0"/>
    <n v="0.30016934801016087"/>
    <n v="709"/>
  </r>
  <r>
    <s v="ORD000073"/>
    <s v="CUST6888"/>
    <s v="Lisa Cooper"/>
    <s v="helen.cochran@hotmail.com"/>
    <x v="6"/>
    <d v="2023-03-03T00:00:00"/>
    <x v="70"/>
    <x v="4"/>
    <x v="1"/>
    <s v="April"/>
    <x v="2"/>
    <s v="PROD3988"/>
    <x v="2"/>
    <x v="1"/>
    <n v="834"/>
    <n v="1"/>
    <n v="834"/>
    <x v="0"/>
    <n v="104"/>
    <m/>
    <x v="2"/>
    <n v="0.1498800959232614"/>
    <n v="125"/>
  </r>
  <r>
    <s v="ORD000074"/>
    <s v="CUST6275"/>
    <s v="Austin Perez"/>
    <s v="john.thomas@yahoo.com"/>
    <x v="2"/>
    <d v="2023-04-28T00:00:00"/>
    <x v="49"/>
    <x v="4"/>
    <x v="1"/>
    <s v="April"/>
    <x v="0"/>
    <s v="PROD5390"/>
    <x v="19"/>
    <x v="2"/>
    <n v="361"/>
    <n v="5"/>
    <n v="1804"/>
    <x v="0"/>
    <n v="127"/>
    <n v="8"/>
    <x v="1"/>
    <n v="0.29988913525498889"/>
    <n v="541"/>
  </r>
  <r>
    <s v="ORD000075"/>
    <s v="CUST5007"/>
    <s v="Yolanda Robinson"/>
    <s v="megan.morgan@yahoo.com"/>
    <x v="0"/>
    <d v="2023-05-03T00:00:00"/>
    <x v="71"/>
    <x v="7"/>
    <x v="1"/>
    <s v="November"/>
    <x v="0"/>
    <s v="PROD4189"/>
    <x v="16"/>
    <x v="0"/>
    <n v="870"/>
    <n v="4"/>
    <n v="3480"/>
    <x v="1"/>
    <n v="477"/>
    <n v="10"/>
    <x v="1"/>
    <n v="0.4"/>
    <n v="1392"/>
  </r>
  <r>
    <s v="ORD000076"/>
    <s v="CUST5329"/>
    <s v="Marc Santiago"/>
    <s v="riley.stewart@gmail.com"/>
    <x v="3"/>
    <d v="2024-06-04T00:00:00"/>
    <x v="72"/>
    <x v="7"/>
    <x v="0"/>
    <s v="November"/>
    <x v="0"/>
    <s v="PROD9811"/>
    <x v="8"/>
    <x v="2"/>
    <n v="798"/>
    <n v="6"/>
    <n v="4789"/>
    <x v="2"/>
    <n v="564"/>
    <n v="8"/>
    <x v="1"/>
    <n v="0.3000626435581541"/>
    <n v="1437"/>
  </r>
  <r>
    <s v="ORD000077"/>
    <s v="CUST1514"/>
    <s v="Brenda Daniels"/>
    <s v="andrew.wilkerson@yahoo.com"/>
    <x v="6"/>
    <d v="2023-10-29T00:00:00"/>
    <x v="73"/>
    <x v="1"/>
    <x v="0"/>
    <s v="December"/>
    <x v="0"/>
    <s v="PROD9530"/>
    <x v="15"/>
    <x v="1"/>
    <n v="773"/>
    <n v="6"/>
    <n v="4638"/>
    <x v="0"/>
    <n v="524"/>
    <n v="6"/>
    <x v="0"/>
    <n v="0.1500646830530401"/>
    <n v="696"/>
  </r>
  <r>
    <s v="ORD000078"/>
    <s v="CUST4399"/>
    <s v="Roberta Ritter"/>
    <s v="nancy.holt@gmail.com"/>
    <x v="5"/>
    <d v="2024-05-25T00:00:00"/>
    <x v="74"/>
    <x v="4"/>
    <x v="1"/>
    <s v="April"/>
    <x v="0"/>
    <s v="PROD2598"/>
    <x v="8"/>
    <x v="2"/>
    <n v="89"/>
    <n v="3"/>
    <n v="266"/>
    <x v="2"/>
    <n v="15"/>
    <n v="2"/>
    <x v="0"/>
    <n v="0.3007518796992481"/>
    <n v="80"/>
  </r>
  <r>
    <s v="ORD000079"/>
    <s v="CUST1055"/>
    <s v="Toni Lane"/>
    <s v="heather.morales@yahoo.com"/>
    <x v="3"/>
    <d v="2024-09-26T00:00:00"/>
    <x v="75"/>
    <x v="0"/>
    <x v="1"/>
    <s v="January"/>
    <x v="0"/>
    <s v="PROD9449"/>
    <x v="4"/>
    <x v="2"/>
    <n v="724"/>
    <n v="2"/>
    <n v="1449"/>
    <x v="1"/>
    <n v="132"/>
    <n v="9"/>
    <x v="1"/>
    <n v="0.30020703933747411"/>
    <n v="435"/>
  </r>
  <r>
    <s v="ORD000080"/>
    <s v="CUST1020"/>
    <s v="Brittney Reynolds"/>
    <s v="lisa.white@yahoo.com"/>
    <x v="3"/>
    <d v="2024-03-06T00:00:00"/>
    <x v="76"/>
    <x v="9"/>
    <x v="1"/>
    <s v="June"/>
    <x v="0"/>
    <s v="PROD1446"/>
    <x v="9"/>
    <x v="4"/>
    <n v="387"/>
    <n v="3"/>
    <n v="1160"/>
    <x v="1"/>
    <n v="90"/>
    <n v="3"/>
    <x v="0"/>
    <n v="0.25"/>
    <n v="290"/>
  </r>
  <r>
    <s v="ORD000081"/>
    <s v="CUST2370"/>
    <s v="Joshua Barnes"/>
    <s v="shawn.smith@gmail.com"/>
    <x v="3"/>
    <d v="2024-05-07T00:00:00"/>
    <x v="42"/>
    <x v="1"/>
    <x v="0"/>
    <s v="December"/>
    <x v="0"/>
    <s v="PROD8409"/>
    <x v="13"/>
    <x v="4"/>
    <n v="493"/>
    <n v="4"/>
    <n v="1973"/>
    <x v="1"/>
    <n v="181"/>
    <n v="8"/>
    <x v="1"/>
    <n v="0.24987328940699444"/>
    <n v="493"/>
  </r>
  <r>
    <s v="ORD000082"/>
    <s v="CUST8251"/>
    <s v="Nathan Douglas"/>
    <s v="angelica.townsend@hotmail.com"/>
    <x v="5"/>
    <d v="2023-02-14T00:00:00"/>
    <x v="77"/>
    <x v="9"/>
    <x v="0"/>
    <s v="June"/>
    <x v="0"/>
    <s v="PROD7651"/>
    <x v="4"/>
    <x v="2"/>
    <n v="127"/>
    <n v="4"/>
    <n v="507"/>
    <x v="1"/>
    <n v="39"/>
    <n v="9"/>
    <x v="1"/>
    <n v="0.29980276134122286"/>
    <n v="152"/>
  </r>
  <r>
    <s v="ORD000083"/>
    <s v="CUST1305"/>
    <s v="Christina Carter PhD"/>
    <s v="christopher.blair@hotmail.com"/>
    <x v="3"/>
    <d v="2024-03-27T00:00:00"/>
    <x v="78"/>
    <x v="11"/>
    <x v="0"/>
    <s v="July"/>
    <x v="0"/>
    <s v="PROD7374"/>
    <x v="1"/>
    <x v="1"/>
    <n v="501"/>
    <n v="2"/>
    <n v="1002"/>
    <x v="0"/>
    <n v="146"/>
    <n v="10"/>
    <x v="1"/>
    <n v="0.1497005988023952"/>
    <n v="150"/>
  </r>
  <r>
    <s v="ORD000084"/>
    <s v="CUST8157"/>
    <s v="Michael Doyle"/>
    <s v="cody.watson@gmail.com"/>
    <x v="4"/>
    <d v="2023-01-09T00:00:00"/>
    <x v="79"/>
    <x v="9"/>
    <x v="1"/>
    <s v="June"/>
    <x v="0"/>
    <s v="PROD3613"/>
    <x v="3"/>
    <x v="1"/>
    <n v="628"/>
    <n v="4"/>
    <n v="2510"/>
    <x v="1"/>
    <n v="292"/>
    <n v="4"/>
    <x v="0"/>
    <n v="0.150199203187251"/>
    <n v="377"/>
  </r>
  <r>
    <s v="ORD000085"/>
    <s v="CUST2217"/>
    <s v="Raymond Davis"/>
    <s v="jason.martin@yahoo.com"/>
    <x v="0"/>
    <d v="2023-11-03T00:00:00"/>
    <x v="80"/>
    <x v="8"/>
    <x v="1"/>
    <s v="September"/>
    <x v="0"/>
    <s v="PROD8321"/>
    <x v="15"/>
    <x v="1"/>
    <n v="909"/>
    <n v="3"/>
    <n v="2726"/>
    <x v="1"/>
    <n v="172"/>
    <n v="3"/>
    <x v="0"/>
    <n v="0.15003668378576668"/>
    <n v="409"/>
  </r>
  <r>
    <s v="ORD000086"/>
    <s v="CUST3993"/>
    <s v="Tammy Ellison"/>
    <s v="patricia.lawson@outlook.com"/>
    <x v="5"/>
    <d v="2024-04-03T00:00:00"/>
    <x v="72"/>
    <x v="7"/>
    <x v="0"/>
    <s v="November"/>
    <x v="2"/>
    <s v="PROD2367"/>
    <x v="6"/>
    <x v="0"/>
    <n v="796"/>
    <n v="1"/>
    <n v="796"/>
    <x v="0"/>
    <n v="71"/>
    <m/>
    <x v="2"/>
    <n v="0.39949748743718594"/>
    <n v="318"/>
  </r>
  <r>
    <s v="ORD000087"/>
    <s v="CUST4854"/>
    <s v="Kathleen Green"/>
    <s v="caroline.jones@hotmail.com"/>
    <x v="4"/>
    <d v="2023-12-20T00:00:00"/>
    <x v="15"/>
    <x v="7"/>
    <x v="1"/>
    <s v="November"/>
    <x v="0"/>
    <s v="PROD5364"/>
    <x v="12"/>
    <x v="3"/>
    <n v="100"/>
    <n v="6"/>
    <n v="601"/>
    <x v="0"/>
    <n v="59"/>
    <n v="2"/>
    <x v="0"/>
    <n v="0.34941763727121466"/>
    <n v="210"/>
  </r>
  <r>
    <s v="ORD000088"/>
    <s v="CUST5004"/>
    <s v="Jeremy Nguyen"/>
    <s v="hunter.little@hotmail.com"/>
    <x v="5"/>
    <d v="2023-05-21T00:00:00"/>
    <x v="81"/>
    <x v="11"/>
    <x v="1"/>
    <s v="July"/>
    <x v="0"/>
    <s v="PROD7732"/>
    <x v="18"/>
    <x v="0"/>
    <n v="336"/>
    <n v="6"/>
    <n v="2016"/>
    <x v="1"/>
    <n v="104"/>
    <n v="5"/>
    <x v="0"/>
    <n v="0.39980158730158732"/>
    <n v="806"/>
  </r>
  <r>
    <s v="ORD000089"/>
    <s v="CUST6440"/>
    <s v="Kelly Miller"/>
    <s v="joshua.hoffman@yahoo.com"/>
    <x v="6"/>
    <d v="2023-04-29T00:00:00"/>
    <x v="82"/>
    <x v="9"/>
    <x v="0"/>
    <s v="June"/>
    <x v="0"/>
    <s v="PROD3020"/>
    <x v="21"/>
    <x v="1"/>
    <n v="704"/>
    <n v="3"/>
    <n v="2112"/>
    <x v="1"/>
    <n v="294"/>
    <n v="2"/>
    <x v="0"/>
    <n v="0.15009469696969696"/>
    <n v="317"/>
  </r>
  <r>
    <s v="ORD000090"/>
    <s v="CUST2497"/>
    <s v="Tammy Cummings"/>
    <s v="cody.park@gmail.com"/>
    <x v="5"/>
    <d v="2024-06-17T00:00:00"/>
    <x v="83"/>
    <x v="11"/>
    <x v="1"/>
    <s v="July"/>
    <x v="0"/>
    <s v="PROD8103"/>
    <x v="5"/>
    <x v="3"/>
    <n v="599"/>
    <n v="2"/>
    <n v="1198"/>
    <x v="3"/>
    <n v="141"/>
    <n v="4"/>
    <x v="0"/>
    <n v="0.34974958263772954"/>
    <n v="419"/>
  </r>
  <r>
    <s v="ORD000091"/>
    <s v="CUST6297"/>
    <s v="Nicole Ferguson"/>
    <s v="brittney.landry@outlook.com"/>
    <x v="5"/>
    <d v="2023-01-14T00:00:00"/>
    <x v="46"/>
    <x v="8"/>
    <x v="0"/>
    <s v="September"/>
    <x v="0"/>
    <s v="PROD2091"/>
    <x v="7"/>
    <x v="4"/>
    <n v="484"/>
    <n v="4"/>
    <n v="1937"/>
    <x v="2"/>
    <n v="290"/>
    <n v="5"/>
    <x v="0"/>
    <n v="0.24987093443469283"/>
    <n v="484"/>
  </r>
  <r>
    <s v="ORD000092"/>
    <s v="CUST6890"/>
    <s v="Kimberly Walsh"/>
    <s v="richard.johnson@outlook.com"/>
    <x v="1"/>
    <d v="2023-01-09T00:00:00"/>
    <x v="84"/>
    <x v="0"/>
    <x v="1"/>
    <s v="January"/>
    <x v="0"/>
    <s v="PROD1139"/>
    <x v="14"/>
    <x v="4"/>
    <n v="195"/>
    <n v="1"/>
    <n v="195"/>
    <x v="0"/>
    <n v="15"/>
    <n v="6"/>
    <x v="0"/>
    <n v="0.25128205128205128"/>
    <n v="49"/>
  </r>
  <r>
    <s v="ORD000093"/>
    <s v="CUST5330"/>
    <s v="Nathan Jones"/>
    <s v="tricia.ward@yahoo.com"/>
    <x v="6"/>
    <d v="2023-04-13T00:00:00"/>
    <x v="85"/>
    <x v="10"/>
    <x v="1"/>
    <s v="February"/>
    <x v="0"/>
    <s v="PROD7870"/>
    <x v="9"/>
    <x v="4"/>
    <n v="447"/>
    <n v="1"/>
    <n v="447"/>
    <x v="0"/>
    <n v="49"/>
    <n v="7"/>
    <x v="0"/>
    <n v="0.2505592841163311"/>
    <n v="112"/>
  </r>
  <r>
    <s v="ORD000094"/>
    <s v="CUST6796"/>
    <s v="Jaime Adams"/>
    <s v="christina.garrett@yahoo.com"/>
    <x v="4"/>
    <d v="2023-10-29T00:00:00"/>
    <x v="86"/>
    <x v="2"/>
    <x v="0"/>
    <s v="May"/>
    <x v="0"/>
    <s v="PROD6459"/>
    <x v="14"/>
    <x v="4"/>
    <n v="760"/>
    <n v="4"/>
    <n v="3039"/>
    <x v="1"/>
    <n v="172"/>
    <n v="5"/>
    <x v="0"/>
    <n v="0.25008226390259952"/>
    <n v="760"/>
  </r>
  <r>
    <s v="ORD000095"/>
    <s v="CUST9541"/>
    <s v="Diana Ritter"/>
    <s v="brenda.douglas@outlook.com"/>
    <x v="1"/>
    <d v="2024-09-02T00:00:00"/>
    <x v="87"/>
    <x v="9"/>
    <x v="1"/>
    <s v="June"/>
    <x v="0"/>
    <s v="PROD3099"/>
    <x v="9"/>
    <x v="4"/>
    <n v="349"/>
    <n v="3"/>
    <n v="1047"/>
    <x v="1"/>
    <n v="115"/>
    <n v="10"/>
    <x v="1"/>
    <n v="0.25023877745940781"/>
    <n v="262"/>
  </r>
  <r>
    <s v="ORD000096"/>
    <s v="CUST1202"/>
    <s v="Rebecca Collins"/>
    <s v="john.bennett@yahoo.com"/>
    <x v="2"/>
    <d v="2023-12-03T00:00:00"/>
    <x v="88"/>
    <x v="2"/>
    <x v="1"/>
    <s v="May"/>
    <x v="0"/>
    <s v="PROD9724"/>
    <x v="18"/>
    <x v="0"/>
    <n v="468"/>
    <n v="3"/>
    <n v="1404"/>
    <x v="0"/>
    <n v="85"/>
    <n v="10"/>
    <x v="1"/>
    <n v="0.40028490028490027"/>
    <n v="562"/>
  </r>
  <r>
    <s v="ORD000097"/>
    <s v="CUST1150"/>
    <s v="Lisa Ferrell"/>
    <s v="garrett.clark@outlook.com"/>
    <x v="3"/>
    <d v="2023-12-07T00:00:00"/>
    <x v="89"/>
    <x v="4"/>
    <x v="0"/>
    <s v="April"/>
    <x v="0"/>
    <s v="PROD2349"/>
    <x v="8"/>
    <x v="2"/>
    <n v="386"/>
    <n v="5"/>
    <n v="1928"/>
    <x v="1"/>
    <n v="203"/>
    <n v="4"/>
    <x v="0"/>
    <n v="0.29979253112033194"/>
    <n v="578"/>
  </r>
  <r>
    <s v="ORD000098"/>
    <s v="CUST8907"/>
    <s v="David Gillespie"/>
    <s v="thomas.grant@gmail.com"/>
    <x v="3"/>
    <d v="2023-08-25T00:00:00"/>
    <x v="90"/>
    <x v="9"/>
    <x v="1"/>
    <s v="June"/>
    <x v="1"/>
    <s v="PROD9747"/>
    <x v="18"/>
    <x v="0"/>
    <n v="87"/>
    <n v="2"/>
    <n v="174"/>
    <x v="1"/>
    <n v="10"/>
    <m/>
    <x v="2"/>
    <n v="0.40229885057471265"/>
    <n v="70"/>
  </r>
  <r>
    <s v="ORD000099"/>
    <s v="CUST8350"/>
    <s v="Brandi Cooper"/>
    <s v="christine.terrell@hotmail.com"/>
    <x v="0"/>
    <d v="2024-04-04T00:00:00"/>
    <x v="91"/>
    <x v="6"/>
    <x v="1"/>
    <s v="August"/>
    <x v="0"/>
    <s v="PROD8055"/>
    <x v="0"/>
    <x v="0"/>
    <n v="748"/>
    <n v="2"/>
    <n v="1495"/>
    <x v="0"/>
    <n v="123"/>
    <n v="10"/>
    <x v="1"/>
    <n v="0.4"/>
    <n v="598"/>
  </r>
  <r>
    <s v="ORD000100"/>
    <s v="CUST4885"/>
    <s v="Ms. Michelle Hampton"/>
    <s v="danielle.holloway@outlook.com"/>
    <x v="5"/>
    <d v="2024-02-13T00:00:00"/>
    <x v="92"/>
    <x v="6"/>
    <x v="0"/>
    <s v="August"/>
    <x v="0"/>
    <s v="PROD7402"/>
    <x v="7"/>
    <x v="4"/>
    <n v="952"/>
    <n v="1"/>
    <n v="952"/>
    <x v="0"/>
    <n v="66"/>
    <n v="2"/>
    <x v="0"/>
    <n v="0.25"/>
    <n v="238"/>
  </r>
  <r>
    <s v="ORD000101"/>
    <s v="CUST5028"/>
    <s v="Christopher Arias"/>
    <s v="gina.fletcher@gmail.com"/>
    <x v="0"/>
    <d v="2024-05-19T00:00:00"/>
    <x v="93"/>
    <x v="4"/>
    <x v="1"/>
    <s v="April"/>
    <x v="0"/>
    <s v="PROD9617"/>
    <x v="7"/>
    <x v="4"/>
    <n v="596"/>
    <n v="2"/>
    <n v="1192"/>
    <x v="1"/>
    <n v="139"/>
    <n v="10"/>
    <x v="1"/>
    <n v="0.25"/>
    <n v="298"/>
  </r>
  <r>
    <s v="ORD000102"/>
    <s v="CUST3134"/>
    <s v="Brandy Campbell"/>
    <s v="kathleen.sosa@hotmail.com"/>
    <x v="5"/>
    <d v="2023-12-13T00:00:00"/>
    <x v="94"/>
    <x v="10"/>
    <x v="0"/>
    <s v="February"/>
    <x v="0"/>
    <s v="PROD8895"/>
    <x v="1"/>
    <x v="1"/>
    <n v="547"/>
    <n v="1"/>
    <n v="547"/>
    <x v="0"/>
    <n v="59"/>
    <n v="6"/>
    <x v="0"/>
    <n v="0.14990859232175502"/>
    <n v="82"/>
  </r>
  <r>
    <s v="ORD000103"/>
    <s v="CUST7018"/>
    <s v="Lindsay Ruiz"/>
    <s v="jay.henson@outlook.com"/>
    <x v="6"/>
    <d v="2023-01-09T00:00:00"/>
    <x v="95"/>
    <x v="1"/>
    <x v="1"/>
    <s v="December"/>
    <x v="0"/>
    <s v="PROD5251"/>
    <x v="19"/>
    <x v="2"/>
    <n v="828"/>
    <n v="4"/>
    <n v="3313"/>
    <x v="2"/>
    <n v="376"/>
    <n v="2"/>
    <x v="0"/>
    <n v="0.30003018412315124"/>
    <n v="994"/>
  </r>
  <r>
    <s v="ORD000104"/>
    <s v="CUST6633"/>
    <s v="April Guerrero"/>
    <s v="michelle.bryant@yahoo.com"/>
    <x v="5"/>
    <d v="2024-08-09T00:00:00"/>
    <x v="96"/>
    <x v="7"/>
    <x v="0"/>
    <s v="November"/>
    <x v="0"/>
    <s v="PROD7599"/>
    <x v="19"/>
    <x v="2"/>
    <n v="371"/>
    <n v="4"/>
    <n v="1485"/>
    <x v="1"/>
    <n v="120"/>
    <n v="4"/>
    <x v="0"/>
    <n v="0.29966329966329969"/>
    <n v="445"/>
  </r>
  <r>
    <s v="ORD000105"/>
    <s v="CUST2763"/>
    <s v="Tara Matthews"/>
    <s v="david.owens@outlook.com"/>
    <x v="1"/>
    <d v="2024-09-13T00:00:00"/>
    <x v="97"/>
    <x v="2"/>
    <x v="1"/>
    <s v="May"/>
    <x v="0"/>
    <s v="PROD8082"/>
    <x v="20"/>
    <x v="3"/>
    <n v="531"/>
    <n v="4"/>
    <n v="2123"/>
    <x v="1"/>
    <n v="214"/>
    <n v="8"/>
    <x v="1"/>
    <n v="0.34997644842204428"/>
    <n v="743"/>
  </r>
  <r>
    <s v="ORD000106"/>
    <s v="CUST5513"/>
    <s v="Michael Rodriguez"/>
    <s v="michael.hampton@yahoo.com"/>
    <x v="6"/>
    <d v="2023-09-15T00:00:00"/>
    <x v="98"/>
    <x v="4"/>
    <x v="1"/>
    <s v="April"/>
    <x v="0"/>
    <s v="PROD2093"/>
    <x v="21"/>
    <x v="1"/>
    <n v="652"/>
    <n v="2"/>
    <n v="1304"/>
    <x v="0"/>
    <n v="115"/>
    <n v="9"/>
    <x v="1"/>
    <n v="0.15030674846625766"/>
    <n v="196"/>
  </r>
  <r>
    <s v="ORD000107"/>
    <s v="CUST4458"/>
    <s v="Adam Stewart"/>
    <s v="rachel.gross@hotmail.com"/>
    <x v="0"/>
    <d v="2024-07-14T00:00:00"/>
    <x v="99"/>
    <x v="10"/>
    <x v="0"/>
    <s v="February"/>
    <x v="0"/>
    <s v="PROD8325"/>
    <x v="21"/>
    <x v="1"/>
    <n v="850"/>
    <n v="2"/>
    <n v="1700"/>
    <x v="1"/>
    <n v="149"/>
    <n v="9"/>
    <x v="1"/>
    <n v="0.15"/>
    <n v="255"/>
  </r>
  <r>
    <s v="ORD000108"/>
    <s v="CUST5067"/>
    <s v="Brenda Gonzalez"/>
    <s v="anthony.jordan@outlook.com"/>
    <x v="3"/>
    <d v="2023-07-21T00:00:00"/>
    <x v="100"/>
    <x v="10"/>
    <x v="0"/>
    <s v="February"/>
    <x v="0"/>
    <s v="PROD3266"/>
    <x v="7"/>
    <x v="4"/>
    <n v="208"/>
    <n v="4"/>
    <n v="831"/>
    <x v="1"/>
    <n v="48"/>
    <n v="5"/>
    <x v="0"/>
    <n v="0.25030084235860411"/>
    <n v="208"/>
  </r>
  <r>
    <s v="ORD000109"/>
    <s v="CUST4885"/>
    <s v="Ms. Michelle Hampton"/>
    <s v="danielle.holloway@outlook.com"/>
    <x v="5"/>
    <d v="2024-02-13T00:00:00"/>
    <x v="101"/>
    <x v="5"/>
    <x v="0"/>
    <s v="October"/>
    <x v="0"/>
    <s v="PROD3218"/>
    <x v="21"/>
    <x v="1"/>
    <n v="91"/>
    <n v="4"/>
    <n v="366"/>
    <x v="1"/>
    <n v="41"/>
    <n v="2"/>
    <x v="0"/>
    <n v="0.15027322404371585"/>
    <n v="55"/>
  </r>
  <r>
    <s v="ORD000110"/>
    <s v="CUST2373"/>
    <s v="Philip Carr"/>
    <s v="sonia.patel@outlook.com"/>
    <x v="2"/>
    <d v="2023-12-01T00:00:00"/>
    <x v="102"/>
    <x v="1"/>
    <x v="1"/>
    <s v="December"/>
    <x v="0"/>
    <s v="PROD1858"/>
    <x v="6"/>
    <x v="0"/>
    <n v="205"/>
    <n v="6"/>
    <n v="1231"/>
    <x v="1"/>
    <n v="173"/>
    <n v="4"/>
    <x v="0"/>
    <n v="0.39967506092607635"/>
    <n v="492"/>
  </r>
  <r>
    <s v="ORD000111"/>
    <s v="CUST8947"/>
    <s v="James Williams"/>
    <s v="caitlin.vargas@hotmail.com"/>
    <x v="6"/>
    <d v="2024-10-08T00:00:00"/>
    <x v="9"/>
    <x v="0"/>
    <x v="1"/>
    <s v="January"/>
    <x v="0"/>
    <s v="PROD5398"/>
    <x v="5"/>
    <x v="3"/>
    <n v="161"/>
    <n v="3"/>
    <n v="484"/>
    <x v="0"/>
    <n v="47"/>
    <n v="10"/>
    <x v="1"/>
    <n v="0.34917355371900827"/>
    <n v="169"/>
  </r>
  <r>
    <s v="ORD000112"/>
    <s v="CUST4151"/>
    <s v="Adam Anderson"/>
    <s v="sarah.snyder@yahoo.com"/>
    <x v="3"/>
    <d v="2024-02-28T00:00:00"/>
    <x v="103"/>
    <x v="0"/>
    <x v="1"/>
    <s v="January"/>
    <x v="0"/>
    <s v="PROD1645"/>
    <x v="10"/>
    <x v="2"/>
    <n v="434"/>
    <n v="3"/>
    <n v="1301"/>
    <x v="1"/>
    <n v="95"/>
    <n v="3"/>
    <x v="0"/>
    <n v="0.2997694081475788"/>
    <n v="390"/>
  </r>
  <r>
    <s v="ORD000113"/>
    <s v="CUST9169"/>
    <s v="Raymond Henderson"/>
    <s v="samuel.jones@outlook.com"/>
    <x v="5"/>
    <d v="2024-07-16T00:00:00"/>
    <x v="104"/>
    <x v="7"/>
    <x v="1"/>
    <s v="November"/>
    <x v="0"/>
    <s v="PROD6776"/>
    <x v="18"/>
    <x v="0"/>
    <n v="198"/>
    <n v="3"/>
    <n v="593"/>
    <x v="0"/>
    <n v="84"/>
    <n v="10"/>
    <x v="1"/>
    <n v="0.3996627318718381"/>
    <n v="237"/>
  </r>
  <r>
    <s v="ORD000114"/>
    <s v="CUST5336"/>
    <s v="Jose Patel"/>
    <s v="michael.jones@outlook.com"/>
    <x v="5"/>
    <d v="2024-01-21T00:00:00"/>
    <x v="105"/>
    <x v="9"/>
    <x v="0"/>
    <s v="June"/>
    <x v="2"/>
    <s v="PROD5162"/>
    <x v="7"/>
    <x v="4"/>
    <n v="514"/>
    <n v="6"/>
    <n v="3082"/>
    <x v="2"/>
    <n v="246"/>
    <m/>
    <x v="2"/>
    <n v="0.2501622323166775"/>
    <n v="771"/>
  </r>
  <r>
    <s v="ORD000115"/>
    <s v="CUST2919"/>
    <s v="Ashley Lopez"/>
    <s v="timothy.fox@outlook.com"/>
    <x v="1"/>
    <d v="2023-09-28T00:00:00"/>
    <x v="106"/>
    <x v="3"/>
    <x v="0"/>
    <s v="March"/>
    <x v="0"/>
    <s v="PROD7232"/>
    <x v="5"/>
    <x v="3"/>
    <n v="389"/>
    <n v="5"/>
    <n v="1943"/>
    <x v="3"/>
    <n v="257"/>
    <n v="6"/>
    <x v="0"/>
    <n v="0.34997426659804426"/>
    <n v="680"/>
  </r>
  <r>
    <s v="ORD000116"/>
    <s v="CUST3950"/>
    <s v="Steven Smith"/>
    <s v="michelle.guzman@hotmail.com"/>
    <x v="6"/>
    <d v="2023-03-26T00:00:00"/>
    <x v="107"/>
    <x v="9"/>
    <x v="1"/>
    <s v="June"/>
    <x v="0"/>
    <s v="PROD3452"/>
    <x v="11"/>
    <x v="3"/>
    <n v="1041"/>
    <n v="1"/>
    <n v="1041"/>
    <x v="1"/>
    <n v="58"/>
    <n v="8"/>
    <x v="1"/>
    <n v="0.34966378482228627"/>
    <n v="364"/>
  </r>
  <r>
    <s v="ORD000117"/>
    <s v="CUST6803"/>
    <s v="Walter Miller"/>
    <s v="emily.avery@gmail.com"/>
    <x v="0"/>
    <d v="2023-10-06T00:00:00"/>
    <x v="83"/>
    <x v="11"/>
    <x v="1"/>
    <s v="July"/>
    <x v="0"/>
    <s v="PROD5267"/>
    <x v="7"/>
    <x v="4"/>
    <n v="174"/>
    <n v="5"/>
    <n v="870"/>
    <x v="1"/>
    <n v="124"/>
    <n v="10"/>
    <x v="1"/>
    <n v="0.24942528735632183"/>
    <n v="217"/>
  </r>
  <r>
    <s v="ORD000118"/>
    <s v="CUST3077"/>
    <s v="Jennifer Reed"/>
    <s v="richard.sims@yahoo.com"/>
    <x v="5"/>
    <d v="2023-07-04T00:00:00"/>
    <x v="108"/>
    <x v="2"/>
    <x v="1"/>
    <s v="May"/>
    <x v="0"/>
    <s v="PROD6031"/>
    <x v="18"/>
    <x v="0"/>
    <n v="851"/>
    <n v="4"/>
    <n v="3404"/>
    <x v="1"/>
    <n v="368"/>
    <n v="6"/>
    <x v="0"/>
    <n v="0.40011750881316099"/>
    <n v="1362"/>
  </r>
  <r>
    <s v="ORD000119"/>
    <s v="CUST5791"/>
    <s v="Stephen Ferguson"/>
    <s v="christina.sandoval@outlook.com"/>
    <x v="0"/>
    <d v="2023-01-19T00:00:00"/>
    <x v="42"/>
    <x v="1"/>
    <x v="0"/>
    <s v="December"/>
    <x v="0"/>
    <s v="PROD1736"/>
    <x v="18"/>
    <x v="0"/>
    <n v="104"/>
    <n v="10"/>
    <n v="1043"/>
    <x v="2"/>
    <n v="82"/>
    <n v="2"/>
    <x v="0"/>
    <n v="0.39980824544582932"/>
    <n v="417"/>
  </r>
  <r>
    <s v="ORD000120"/>
    <s v="CUST1080"/>
    <s v="Anthony Robinson Jr."/>
    <s v="sandra.patel@hotmail.com"/>
    <x v="0"/>
    <d v="2023-04-24T00:00:00"/>
    <x v="109"/>
    <x v="11"/>
    <x v="0"/>
    <s v="July"/>
    <x v="0"/>
    <s v="PROD4156"/>
    <x v="5"/>
    <x v="3"/>
    <n v="114"/>
    <n v="5"/>
    <n v="571"/>
    <x v="2"/>
    <n v="59"/>
    <n v="3"/>
    <x v="0"/>
    <n v="0.35026269702276708"/>
    <n v="200"/>
  </r>
  <r>
    <s v="ORD000121"/>
    <s v="CUST7061"/>
    <s v="Angela Parks"/>
    <s v="brian.brown@outlook.com"/>
    <x v="5"/>
    <d v="2024-10-17T00:00:00"/>
    <x v="110"/>
    <x v="2"/>
    <x v="0"/>
    <s v="May"/>
    <x v="0"/>
    <s v="PROD9179"/>
    <x v="20"/>
    <x v="3"/>
    <n v="21"/>
    <n v="2"/>
    <n v="43"/>
    <x v="1"/>
    <n v="5"/>
    <n v="9"/>
    <x v="1"/>
    <n v="0.34883720930232559"/>
    <n v="15"/>
  </r>
  <r>
    <s v="ORD000122"/>
    <s v="CUST8707"/>
    <s v="Laura Mcclure"/>
    <s v="robin.werner@hotmail.com"/>
    <x v="3"/>
    <d v="2024-09-30T00:00:00"/>
    <x v="111"/>
    <x v="7"/>
    <x v="0"/>
    <s v="November"/>
    <x v="0"/>
    <s v="PROD7295"/>
    <x v="17"/>
    <x v="3"/>
    <n v="1415"/>
    <n v="6"/>
    <n v="8492"/>
    <x v="1"/>
    <n v="460"/>
    <n v="2"/>
    <x v="0"/>
    <n v="0.34997644842204428"/>
    <n v="2972"/>
  </r>
  <r>
    <s v="ORD000123"/>
    <s v="CUST3807"/>
    <s v="Amanda Freeman"/>
    <s v="christopher.aguilar@gmail.com"/>
    <x v="3"/>
    <d v="2024-09-12T00:00:00"/>
    <x v="79"/>
    <x v="9"/>
    <x v="1"/>
    <s v="June"/>
    <x v="0"/>
    <s v="PROD8533"/>
    <x v="3"/>
    <x v="1"/>
    <n v="102"/>
    <n v="2"/>
    <n v="205"/>
    <x v="1"/>
    <n v="24"/>
    <n v="8"/>
    <x v="1"/>
    <n v="0.15121951219512195"/>
    <n v="31"/>
  </r>
  <r>
    <s v="ORD000124"/>
    <s v="CUST8129"/>
    <s v="Joyce Kim"/>
    <s v="gregory.wright@hotmail.com"/>
    <x v="3"/>
    <d v="2024-11-01T00:00:00"/>
    <x v="112"/>
    <x v="6"/>
    <x v="1"/>
    <s v="August"/>
    <x v="0"/>
    <s v="PROD1900"/>
    <x v="13"/>
    <x v="4"/>
    <n v="1039"/>
    <n v="2"/>
    <n v="2078"/>
    <x v="0"/>
    <n v="115"/>
    <n v="10"/>
    <x v="1"/>
    <n v="0.24975938402309913"/>
    <n v="519"/>
  </r>
  <r>
    <s v="ORD000125"/>
    <s v="CUST6817"/>
    <s v="Ryan Moore"/>
    <s v="wesley.elliott@gmail.com"/>
    <x v="3"/>
    <d v="2023-06-25T00:00:00"/>
    <x v="113"/>
    <x v="1"/>
    <x v="0"/>
    <s v="December"/>
    <x v="0"/>
    <s v="PROD1277"/>
    <x v="8"/>
    <x v="2"/>
    <n v="540"/>
    <n v="8"/>
    <n v="4320"/>
    <x v="1"/>
    <n v="589"/>
    <n v="3"/>
    <x v="0"/>
    <n v="0.3"/>
    <n v="1296"/>
  </r>
  <r>
    <s v="ORD000126"/>
    <s v="CUST1471"/>
    <s v="Blake Aguilar"/>
    <s v="norman.randolph@hotmail.com"/>
    <x v="6"/>
    <d v="2023-03-02T00:00:00"/>
    <x v="114"/>
    <x v="11"/>
    <x v="1"/>
    <s v="July"/>
    <x v="0"/>
    <s v="PROD7248"/>
    <x v="14"/>
    <x v="4"/>
    <n v="569"/>
    <n v="1"/>
    <n v="569"/>
    <x v="2"/>
    <n v="43"/>
    <n v="3"/>
    <x v="0"/>
    <n v="0.24956063268892795"/>
    <n v="142"/>
  </r>
  <r>
    <s v="ORD000127"/>
    <s v="CUST2656"/>
    <s v="Erica Chase"/>
    <s v="william.ross@gmail.com"/>
    <x v="5"/>
    <d v="2024-09-04T00:00:00"/>
    <x v="5"/>
    <x v="4"/>
    <x v="0"/>
    <s v="April"/>
    <x v="1"/>
    <s v="PROD5137"/>
    <x v="19"/>
    <x v="2"/>
    <n v="125"/>
    <n v="5"/>
    <n v="627"/>
    <x v="1"/>
    <n v="35"/>
    <m/>
    <x v="2"/>
    <n v="0.29984051036682613"/>
    <n v="188"/>
  </r>
  <r>
    <s v="ORD000128"/>
    <s v="CUST8480"/>
    <s v="Alexis Lopez"/>
    <s v="abigail.thomas@hotmail.com"/>
    <x v="5"/>
    <d v="2023-08-15T00:00:00"/>
    <x v="115"/>
    <x v="7"/>
    <x v="1"/>
    <s v="November"/>
    <x v="2"/>
    <s v="PROD7222"/>
    <x v="17"/>
    <x v="3"/>
    <n v="318"/>
    <n v="6"/>
    <n v="1909"/>
    <x v="1"/>
    <n v="253"/>
    <m/>
    <x v="2"/>
    <n v="0.3499214248297538"/>
    <n v="668"/>
  </r>
  <r>
    <s v="ORD000129"/>
    <s v="CUST4541"/>
    <s v="Gary Zamora"/>
    <s v="timothy.henderson@yahoo.com"/>
    <x v="4"/>
    <d v="2023-06-03T00:00:00"/>
    <x v="116"/>
    <x v="9"/>
    <x v="1"/>
    <s v="June"/>
    <x v="0"/>
    <s v="PROD3006"/>
    <x v="9"/>
    <x v="4"/>
    <n v="206"/>
    <n v="3"/>
    <n v="619"/>
    <x v="2"/>
    <n v="48"/>
    <n v="8"/>
    <x v="1"/>
    <n v="0.25040387722132473"/>
    <n v="155"/>
  </r>
  <r>
    <s v="ORD000130"/>
    <s v="CUST9554"/>
    <s v="Charles Navarro"/>
    <s v="carol.ford@hotmail.com"/>
    <x v="4"/>
    <d v="2023-12-05T00:00:00"/>
    <x v="117"/>
    <x v="5"/>
    <x v="0"/>
    <s v="October"/>
    <x v="1"/>
    <s v="PROD7401"/>
    <x v="14"/>
    <x v="4"/>
    <n v="694"/>
    <n v="6"/>
    <n v="4166"/>
    <x v="0"/>
    <n v="288"/>
    <m/>
    <x v="2"/>
    <n v="0.25012001920307247"/>
    <n v="1042"/>
  </r>
  <r>
    <s v="ORD000131"/>
    <s v="CUST8385"/>
    <s v="Jessica Grant"/>
    <s v="heather.odom@yahoo.com"/>
    <x v="4"/>
    <d v="2023-09-15T00:00:00"/>
    <x v="118"/>
    <x v="7"/>
    <x v="0"/>
    <s v="November"/>
    <x v="0"/>
    <s v="PROD7666"/>
    <x v="2"/>
    <x v="1"/>
    <n v="732"/>
    <n v="7"/>
    <n v="5127"/>
    <x v="1"/>
    <n v="455"/>
    <n v="6"/>
    <x v="0"/>
    <n v="0.14999024770821143"/>
    <n v="769"/>
  </r>
  <r>
    <s v="ORD000132"/>
    <s v="CUST2822"/>
    <s v="Judy Martin"/>
    <s v="linda.oneill@hotmail.com"/>
    <x v="1"/>
    <d v="2023-06-04T00:00:00"/>
    <x v="43"/>
    <x v="7"/>
    <x v="1"/>
    <s v="November"/>
    <x v="0"/>
    <s v="PROD2556"/>
    <x v="7"/>
    <x v="4"/>
    <n v="1037"/>
    <n v="3"/>
    <n v="3110"/>
    <x v="0"/>
    <n v="376"/>
    <n v="3"/>
    <x v="0"/>
    <n v="0.25016077170418005"/>
    <n v="778"/>
  </r>
  <r>
    <s v="ORD000133"/>
    <s v="CUST9985"/>
    <s v="Michele Collins"/>
    <s v="gerald.jackson@hotmail.com"/>
    <x v="2"/>
    <d v="2024-03-22T00:00:00"/>
    <x v="119"/>
    <x v="6"/>
    <x v="0"/>
    <s v="August"/>
    <x v="2"/>
    <s v="PROD3802"/>
    <x v="1"/>
    <x v="1"/>
    <n v="1181"/>
    <n v="3"/>
    <n v="3542"/>
    <x v="1"/>
    <n v="402"/>
    <m/>
    <x v="2"/>
    <n v="0.14991530208921514"/>
    <n v="531"/>
  </r>
  <r>
    <s v="ORD000134"/>
    <s v="CUST1162"/>
    <s v="Kevin Wood"/>
    <s v="ruth.green@hotmail.com"/>
    <x v="0"/>
    <d v="2024-06-30T00:00:00"/>
    <x v="64"/>
    <x v="9"/>
    <x v="1"/>
    <s v="June"/>
    <x v="0"/>
    <s v="PROD6276"/>
    <x v="6"/>
    <x v="0"/>
    <n v="631"/>
    <n v="3"/>
    <n v="1894"/>
    <x v="0"/>
    <n v="117"/>
    <n v="3"/>
    <x v="0"/>
    <n v="0.40021119324181625"/>
    <n v="758"/>
  </r>
  <r>
    <s v="ORD000135"/>
    <s v="CUST7010"/>
    <s v="Christian Graham"/>
    <s v="meghan.saunders@outlook.com"/>
    <x v="3"/>
    <d v="2024-06-22T00:00:00"/>
    <x v="120"/>
    <x v="11"/>
    <x v="0"/>
    <s v="July"/>
    <x v="0"/>
    <s v="PROD8042"/>
    <x v="19"/>
    <x v="2"/>
    <n v="126"/>
    <n v="1"/>
    <n v="126"/>
    <x v="1"/>
    <n v="12"/>
    <n v="5"/>
    <x v="0"/>
    <n v="0.30158730158730157"/>
    <n v="38"/>
  </r>
  <r>
    <s v="ORD000136"/>
    <s v="CUST1202"/>
    <s v="Rebecca Collins"/>
    <s v="john.bennett@yahoo.com"/>
    <x v="2"/>
    <d v="2023-12-03T00:00:00"/>
    <x v="121"/>
    <x v="0"/>
    <x v="0"/>
    <s v="January"/>
    <x v="0"/>
    <s v="PROD2982"/>
    <x v="10"/>
    <x v="2"/>
    <n v="815"/>
    <n v="2"/>
    <n v="1631"/>
    <x v="0"/>
    <n v="239"/>
    <n v="4"/>
    <x v="0"/>
    <n v="0.2998160637645616"/>
    <n v="489"/>
  </r>
  <r>
    <s v="ORD000137"/>
    <s v="CUST1748"/>
    <s v="William Ferguson"/>
    <s v="angela.rose@yahoo.com"/>
    <x v="4"/>
    <d v="2024-01-13T00:00:00"/>
    <x v="122"/>
    <x v="3"/>
    <x v="1"/>
    <s v="March"/>
    <x v="0"/>
    <s v="PROD1629"/>
    <x v="10"/>
    <x v="2"/>
    <n v="643"/>
    <n v="1"/>
    <n v="643"/>
    <x v="4"/>
    <n v="45"/>
    <n v="6"/>
    <x v="0"/>
    <n v="0.30015552099533438"/>
    <n v="193"/>
  </r>
  <r>
    <s v="ORD000138"/>
    <s v="CUST2596"/>
    <s v="Joseph Dennis"/>
    <s v="edward.reyes@hotmail.com"/>
    <x v="5"/>
    <d v="2024-04-09T00:00:00"/>
    <x v="123"/>
    <x v="1"/>
    <x v="0"/>
    <s v="December"/>
    <x v="1"/>
    <s v="PROD8003"/>
    <x v="10"/>
    <x v="2"/>
    <n v="587"/>
    <n v="8"/>
    <n v="4697"/>
    <x v="1"/>
    <n v="274"/>
    <m/>
    <x v="2"/>
    <n v="0.29997870981477537"/>
    <n v="1409"/>
  </r>
  <r>
    <s v="ORD000139"/>
    <s v="CUST6490"/>
    <s v="Morgan Allen"/>
    <s v="ashley.vargas@yahoo.com"/>
    <x v="4"/>
    <d v="2023-01-19T00:00:00"/>
    <x v="124"/>
    <x v="3"/>
    <x v="0"/>
    <s v="March"/>
    <x v="0"/>
    <s v="PROD4995"/>
    <x v="17"/>
    <x v="3"/>
    <n v="469"/>
    <n v="1"/>
    <n v="469"/>
    <x v="2"/>
    <n v="44"/>
    <n v="7"/>
    <x v="0"/>
    <n v="0.34968017057569295"/>
    <n v="164"/>
  </r>
  <r>
    <s v="ORD000140"/>
    <s v="CUST2263"/>
    <s v="Cynthia Mcintosh"/>
    <s v="scott.barrett@outlook.com"/>
    <x v="5"/>
    <d v="2024-07-20T00:00:00"/>
    <x v="125"/>
    <x v="5"/>
    <x v="1"/>
    <s v="October"/>
    <x v="0"/>
    <s v="PROD8489"/>
    <x v="13"/>
    <x v="4"/>
    <n v="479"/>
    <n v="2"/>
    <n v="958"/>
    <x v="0"/>
    <n v="141"/>
    <n v="7"/>
    <x v="0"/>
    <n v="0.24947807933194155"/>
    <n v="239"/>
  </r>
  <r>
    <s v="ORD000141"/>
    <s v="CUST6703"/>
    <s v="Kyle Lopez"/>
    <s v="jeanne.ellis@gmail.com"/>
    <x v="3"/>
    <d v="2024-01-20T00:00:00"/>
    <x v="126"/>
    <x v="8"/>
    <x v="1"/>
    <s v="September"/>
    <x v="0"/>
    <s v="PROD4019"/>
    <x v="13"/>
    <x v="4"/>
    <n v="1078"/>
    <n v="5"/>
    <n v="5391"/>
    <x v="0"/>
    <n v="475"/>
    <n v="6"/>
    <x v="0"/>
    <n v="0.25004637358560566"/>
    <n v="1348"/>
  </r>
  <r>
    <s v="ORD000142"/>
    <s v="CUST9158"/>
    <s v="Joseph Orr"/>
    <s v="james.tran@gmail.com"/>
    <x v="1"/>
    <d v="2023-04-28T00:00:00"/>
    <x v="127"/>
    <x v="4"/>
    <x v="0"/>
    <s v="April"/>
    <x v="1"/>
    <s v="PROD4320"/>
    <x v="10"/>
    <x v="2"/>
    <n v="816"/>
    <n v="3"/>
    <n v="2448"/>
    <x v="0"/>
    <n v="164"/>
    <m/>
    <x v="2"/>
    <n v="0.30024509803921567"/>
    <n v="735"/>
  </r>
  <r>
    <s v="ORD000143"/>
    <s v="CUST4613"/>
    <s v="Amy Anderson"/>
    <s v="laura.harper@yahoo.com"/>
    <x v="5"/>
    <d v="2024-03-04T00:00:00"/>
    <x v="128"/>
    <x v="6"/>
    <x v="1"/>
    <s v="August"/>
    <x v="2"/>
    <s v="PROD1709"/>
    <x v="10"/>
    <x v="2"/>
    <n v="178"/>
    <n v="6"/>
    <n v="1066"/>
    <x v="0"/>
    <n v="131"/>
    <m/>
    <x v="2"/>
    <n v="0.30018761726078802"/>
    <n v="320"/>
  </r>
  <r>
    <s v="ORD000144"/>
    <s v="CUST1824"/>
    <s v="Ricky Kelley"/>
    <s v="lauren.hale@outlook.com"/>
    <x v="1"/>
    <d v="2024-09-21T00:00:00"/>
    <x v="129"/>
    <x v="10"/>
    <x v="0"/>
    <s v="February"/>
    <x v="0"/>
    <s v="PROD5862"/>
    <x v="10"/>
    <x v="2"/>
    <n v="922"/>
    <n v="4"/>
    <n v="3687"/>
    <x v="1"/>
    <n v="414"/>
    <n v="8"/>
    <x v="1"/>
    <n v="0.29997287767832925"/>
    <n v="1106"/>
  </r>
  <r>
    <s v="ORD000145"/>
    <s v="CUST3718"/>
    <s v="Andrea Dominguez"/>
    <s v="anthony.krueger@outlook.com"/>
    <x v="5"/>
    <d v="2023-08-01T00:00:00"/>
    <x v="130"/>
    <x v="7"/>
    <x v="0"/>
    <s v="November"/>
    <x v="0"/>
    <s v="PROD6900"/>
    <x v="11"/>
    <x v="3"/>
    <n v="469"/>
    <n v="3"/>
    <n v="1408"/>
    <x v="1"/>
    <n v="98"/>
    <n v="5"/>
    <x v="0"/>
    <n v="0.35014204545454547"/>
    <n v="493"/>
  </r>
  <r>
    <s v="ORD000146"/>
    <s v="CUST4546"/>
    <s v="Ian Cameron"/>
    <s v="elizabeth.hendricks@hotmail.com"/>
    <x v="1"/>
    <d v="2023-07-09T00:00:00"/>
    <x v="131"/>
    <x v="9"/>
    <x v="1"/>
    <s v="June"/>
    <x v="2"/>
    <s v="PROD4910"/>
    <x v="10"/>
    <x v="2"/>
    <n v="231"/>
    <n v="4"/>
    <n v="925"/>
    <x v="0"/>
    <n v="135"/>
    <m/>
    <x v="2"/>
    <n v="0.30054054054054052"/>
    <n v="278"/>
  </r>
  <r>
    <s v="ORD000147"/>
    <s v="CUST8375"/>
    <s v="Alexander Juarez"/>
    <s v="anthony.thomas@gmail.com"/>
    <x v="2"/>
    <d v="2024-05-19T00:00:00"/>
    <x v="132"/>
    <x v="7"/>
    <x v="0"/>
    <s v="November"/>
    <x v="0"/>
    <s v="PROD2831"/>
    <x v="15"/>
    <x v="1"/>
    <n v="316"/>
    <n v="3"/>
    <n v="949"/>
    <x v="1"/>
    <n v="132"/>
    <n v="5"/>
    <x v="0"/>
    <n v="0.14963119072708114"/>
    <n v="142"/>
  </r>
  <r>
    <s v="ORD000148"/>
    <s v="CUST8416"/>
    <s v="Bryan Davis"/>
    <s v="aaron.gutierrez@gmail.com"/>
    <x v="5"/>
    <d v="2023-08-17T00:00:00"/>
    <x v="133"/>
    <x v="7"/>
    <x v="1"/>
    <s v="November"/>
    <x v="0"/>
    <s v="PROD8523"/>
    <x v="16"/>
    <x v="0"/>
    <n v="790"/>
    <n v="3"/>
    <n v="2371"/>
    <x v="3"/>
    <n v="305"/>
    <n v="10"/>
    <x v="1"/>
    <n v="0.3998312948123155"/>
    <n v="948"/>
  </r>
  <r>
    <s v="ORD000149"/>
    <s v="CUST5822"/>
    <s v="Ronald Bowman"/>
    <s v="kevin.perez@yahoo.com"/>
    <x v="0"/>
    <d v="2024-01-26T00:00:00"/>
    <x v="134"/>
    <x v="10"/>
    <x v="0"/>
    <s v="February"/>
    <x v="0"/>
    <s v="PROD5186"/>
    <x v="8"/>
    <x v="2"/>
    <n v="825"/>
    <n v="1"/>
    <n v="825"/>
    <x v="1"/>
    <n v="85"/>
    <n v="5"/>
    <x v="0"/>
    <n v="0.29939393939393938"/>
    <n v="247"/>
  </r>
  <r>
    <s v="ORD000150"/>
    <s v="CUST5791"/>
    <s v="Stephen Ferguson"/>
    <s v="christina.sandoval@outlook.com"/>
    <x v="0"/>
    <d v="2023-01-19T00:00:00"/>
    <x v="81"/>
    <x v="11"/>
    <x v="1"/>
    <s v="July"/>
    <x v="0"/>
    <s v="PROD8222"/>
    <x v="7"/>
    <x v="4"/>
    <n v="1065"/>
    <n v="6"/>
    <n v="6389"/>
    <x v="4"/>
    <n v="840"/>
    <n v="10"/>
    <x v="1"/>
    <n v="0.24996087024573485"/>
    <n v="1597"/>
  </r>
  <r>
    <s v="ORD000151"/>
    <s v="CUST6247"/>
    <s v="Jonathan Myers"/>
    <s v="maria.gonzales@outlook.com"/>
    <x v="2"/>
    <d v="2024-06-15T00:00:00"/>
    <x v="135"/>
    <x v="5"/>
    <x v="1"/>
    <s v="October"/>
    <x v="0"/>
    <s v="PROD4646"/>
    <x v="8"/>
    <x v="2"/>
    <n v="608"/>
    <n v="3"/>
    <n v="1825"/>
    <x v="1"/>
    <n v="270"/>
    <n v="6"/>
    <x v="0"/>
    <n v="0.29972602739726029"/>
    <n v="547"/>
  </r>
  <r>
    <s v="ORD000152"/>
    <s v="CUST3343"/>
    <s v="Sandra Roberts MD"/>
    <s v="jamie.wright@yahoo.com"/>
    <x v="4"/>
    <d v="2023-03-24T00:00:00"/>
    <x v="136"/>
    <x v="8"/>
    <x v="0"/>
    <s v="September"/>
    <x v="0"/>
    <s v="PROD9461"/>
    <x v="9"/>
    <x v="4"/>
    <n v="91"/>
    <n v="4"/>
    <n v="366"/>
    <x v="1"/>
    <n v="22"/>
    <n v="8"/>
    <x v="1"/>
    <n v="0.24863387978142076"/>
    <n v="91"/>
  </r>
  <r>
    <s v="ORD000153"/>
    <s v="CUST6542"/>
    <s v="Jillian Smith"/>
    <s v="robert.jenkins@yahoo.com"/>
    <x v="4"/>
    <d v="2024-10-10T00:00:00"/>
    <x v="95"/>
    <x v="1"/>
    <x v="1"/>
    <s v="December"/>
    <x v="0"/>
    <s v="PROD2599"/>
    <x v="2"/>
    <x v="1"/>
    <n v="1217"/>
    <n v="4"/>
    <n v="4867"/>
    <x v="1"/>
    <n v="563"/>
    <n v="8"/>
    <x v="1"/>
    <n v="0.14998972673104582"/>
    <n v="730"/>
  </r>
  <r>
    <s v="ORD000154"/>
    <s v="CUST2731"/>
    <s v="Kyle Marks"/>
    <s v="david.thornton@outlook.com"/>
    <x v="5"/>
    <d v="2024-05-26T00:00:00"/>
    <x v="137"/>
    <x v="8"/>
    <x v="1"/>
    <s v="September"/>
    <x v="0"/>
    <s v="PROD9282"/>
    <x v="8"/>
    <x v="2"/>
    <n v="78"/>
    <n v="5"/>
    <n v="390"/>
    <x v="1"/>
    <n v="48"/>
    <n v="2"/>
    <x v="0"/>
    <n v="0.3"/>
    <n v="117"/>
  </r>
  <r>
    <s v="ORD000155"/>
    <s v="CUST4779"/>
    <s v="Anthony Rogers"/>
    <s v="heidi.henry@yahoo.com"/>
    <x v="2"/>
    <d v="2024-09-14T00:00:00"/>
    <x v="43"/>
    <x v="7"/>
    <x v="1"/>
    <s v="November"/>
    <x v="0"/>
    <s v="PROD8171"/>
    <x v="11"/>
    <x v="3"/>
    <n v="555"/>
    <n v="6"/>
    <n v="3329"/>
    <x v="1"/>
    <n v="353"/>
    <n v="5"/>
    <x v="0"/>
    <n v="0.34995494142385103"/>
    <n v="1165"/>
  </r>
  <r>
    <s v="ORD000156"/>
    <s v="CUST7911"/>
    <s v="Andrew Brown"/>
    <s v="kayla.robertson@gmail.com"/>
    <x v="6"/>
    <d v="2023-08-31T00:00:00"/>
    <x v="138"/>
    <x v="10"/>
    <x v="1"/>
    <s v="February"/>
    <x v="2"/>
    <s v="PROD3534"/>
    <x v="11"/>
    <x v="3"/>
    <n v="172"/>
    <n v="3"/>
    <n v="517"/>
    <x v="3"/>
    <n v="56"/>
    <m/>
    <x v="2"/>
    <n v="0.35009671179883944"/>
    <n v="181"/>
  </r>
  <r>
    <s v="ORD000157"/>
    <s v="CUST2006"/>
    <s v="Mary Romero"/>
    <s v="matthew.king@outlook.com"/>
    <x v="0"/>
    <d v="2024-04-30T00:00:00"/>
    <x v="139"/>
    <x v="11"/>
    <x v="0"/>
    <s v="July"/>
    <x v="0"/>
    <s v="PROD2985"/>
    <x v="20"/>
    <x v="3"/>
    <n v="1108"/>
    <n v="5"/>
    <n v="5538"/>
    <x v="1"/>
    <n v="307"/>
    <n v="6"/>
    <x v="0"/>
    <n v="0.34994582881906827"/>
    <n v="1938"/>
  </r>
  <r>
    <s v="ORD000158"/>
    <s v="CUST8237"/>
    <s v="Kelsey Foster"/>
    <s v="derek.ashley@gmail.com"/>
    <x v="5"/>
    <d v="2023-10-29T00:00:00"/>
    <x v="140"/>
    <x v="7"/>
    <x v="1"/>
    <s v="November"/>
    <x v="0"/>
    <s v="PROD4198"/>
    <x v="6"/>
    <x v="0"/>
    <n v="703"/>
    <n v="6"/>
    <n v="4217"/>
    <x v="0"/>
    <n v="371"/>
    <n v="3"/>
    <x v="0"/>
    <n v="0.40004742708086316"/>
    <n v="1687"/>
  </r>
  <r>
    <s v="ORD000159"/>
    <s v="CUST8119"/>
    <s v="Christian Ponce"/>
    <s v="amanda.newton@yahoo.com"/>
    <x v="2"/>
    <d v="2024-04-04T00:00:00"/>
    <x v="9"/>
    <x v="0"/>
    <x v="1"/>
    <s v="January"/>
    <x v="2"/>
    <s v="PROD6537"/>
    <x v="6"/>
    <x v="0"/>
    <n v="110"/>
    <n v="4"/>
    <n v="439"/>
    <x v="1"/>
    <n v="44"/>
    <m/>
    <x v="2"/>
    <n v="0.40091116173120728"/>
    <n v="176"/>
  </r>
  <r>
    <s v="ORD000160"/>
    <s v="CUST6190"/>
    <s v="Melissa Allen"/>
    <s v="carl.keller@hotmail.com"/>
    <x v="4"/>
    <d v="2024-01-11T00:00:00"/>
    <x v="141"/>
    <x v="4"/>
    <x v="0"/>
    <s v="April"/>
    <x v="0"/>
    <s v="PROD5638"/>
    <x v="15"/>
    <x v="1"/>
    <n v="1036"/>
    <n v="5"/>
    <n v="5180"/>
    <x v="3"/>
    <n v="529"/>
    <n v="2"/>
    <x v="0"/>
    <n v="0.15"/>
    <n v="777"/>
  </r>
  <r>
    <s v="ORD000161"/>
    <s v="CUST2497"/>
    <s v="Tammy Cummings"/>
    <s v="cody.park@gmail.com"/>
    <x v="5"/>
    <d v="2024-06-17T00:00:00"/>
    <x v="97"/>
    <x v="2"/>
    <x v="1"/>
    <s v="May"/>
    <x v="0"/>
    <s v="PROD3971"/>
    <x v="0"/>
    <x v="0"/>
    <n v="926"/>
    <n v="5"/>
    <n v="4632"/>
    <x v="1"/>
    <n v="327"/>
    <n v="4"/>
    <x v="0"/>
    <n v="0.40004317789291882"/>
    <n v="1853"/>
  </r>
  <r>
    <s v="ORD000162"/>
    <s v="CUST1798"/>
    <s v="Megan Taylor"/>
    <s v="erica.parker@gmail.com"/>
    <x v="6"/>
    <d v="2024-02-07T00:00:00"/>
    <x v="142"/>
    <x v="8"/>
    <x v="0"/>
    <s v="September"/>
    <x v="0"/>
    <s v="PROD9409"/>
    <x v="19"/>
    <x v="2"/>
    <n v="639"/>
    <n v="5"/>
    <n v="3196"/>
    <x v="2"/>
    <n v="261"/>
    <n v="6"/>
    <x v="0"/>
    <n v="0.30006257822277849"/>
    <n v="959"/>
  </r>
  <r>
    <s v="ORD000163"/>
    <s v="CUST6440"/>
    <s v="Kelly Miller"/>
    <s v="joshua.hoffman@yahoo.com"/>
    <x v="6"/>
    <d v="2023-04-29T00:00:00"/>
    <x v="143"/>
    <x v="6"/>
    <x v="1"/>
    <s v="August"/>
    <x v="2"/>
    <s v="PROD2423"/>
    <x v="14"/>
    <x v="4"/>
    <n v="602"/>
    <n v="3"/>
    <n v="1806"/>
    <x v="4"/>
    <n v="106"/>
    <m/>
    <x v="2"/>
    <n v="0.25027685492801771"/>
    <n v="452"/>
  </r>
  <r>
    <s v="ORD000164"/>
    <s v="CUST4889"/>
    <s v="Dennis Smith"/>
    <s v="breanna.lewis@gmail.com"/>
    <x v="1"/>
    <d v="2024-11-20T00:00:00"/>
    <x v="144"/>
    <x v="2"/>
    <x v="0"/>
    <s v="May"/>
    <x v="0"/>
    <s v="PROD3074"/>
    <x v="16"/>
    <x v="0"/>
    <n v="894"/>
    <n v="4"/>
    <n v="3575"/>
    <x v="1"/>
    <n v="261"/>
    <n v="7"/>
    <x v="0"/>
    <n v="0.4"/>
    <n v="1430"/>
  </r>
  <r>
    <s v="ORD000165"/>
    <s v="CUST3487"/>
    <s v="Alexandra Diaz"/>
    <s v="luke.rhodes@gmail.com"/>
    <x v="2"/>
    <d v="2024-10-16T00:00:00"/>
    <x v="145"/>
    <x v="8"/>
    <x v="0"/>
    <s v="September"/>
    <x v="2"/>
    <s v="PROD1625"/>
    <x v="0"/>
    <x v="0"/>
    <n v="23"/>
    <n v="5"/>
    <n v="115"/>
    <x v="1"/>
    <n v="6"/>
    <m/>
    <x v="2"/>
    <n v="0.4"/>
    <n v="46"/>
  </r>
  <r>
    <s v="ORD000166"/>
    <s v="CUST2200"/>
    <s v="Mackenzie Fuentes"/>
    <s v="tina.allen@yahoo.com"/>
    <x v="2"/>
    <d v="2024-09-19T00:00:00"/>
    <x v="146"/>
    <x v="11"/>
    <x v="0"/>
    <s v="July"/>
    <x v="1"/>
    <s v="PROD9504"/>
    <x v="19"/>
    <x v="2"/>
    <n v="603"/>
    <n v="3"/>
    <n v="1809"/>
    <x v="1"/>
    <n v="186"/>
    <m/>
    <x v="2"/>
    <n v="0.30016583747927034"/>
    <n v="543"/>
  </r>
  <r>
    <s v="ORD000167"/>
    <s v="CUST5024"/>
    <s v="William Vincent"/>
    <s v="tiffany.campbell@hotmail.com"/>
    <x v="3"/>
    <d v="2023-04-10T00:00:00"/>
    <x v="147"/>
    <x v="0"/>
    <x v="1"/>
    <s v="January"/>
    <x v="0"/>
    <s v="PROD2675"/>
    <x v="15"/>
    <x v="1"/>
    <n v="151"/>
    <n v="2"/>
    <n v="302"/>
    <x v="1"/>
    <n v="31"/>
    <n v="4"/>
    <x v="0"/>
    <n v="0.1490066225165563"/>
    <n v="45"/>
  </r>
  <r>
    <s v="ORD000168"/>
    <s v="CUST7362"/>
    <s v="John Fleming"/>
    <s v="charles.singleton@hotmail.com"/>
    <x v="2"/>
    <d v="2024-02-25T00:00:00"/>
    <x v="148"/>
    <x v="11"/>
    <x v="0"/>
    <s v="July"/>
    <x v="1"/>
    <s v="PROD2967"/>
    <x v="14"/>
    <x v="4"/>
    <n v="253"/>
    <n v="3"/>
    <n v="759"/>
    <x v="0"/>
    <n v="109"/>
    <m/>
    <x v="2"/>
    <n v="0.25032938076416339"/>
    <n v="190"/>
  </r>
  <r>
    <s v="ORD000169"/>
    <s v="CUST1080"/>
    <s v="Anthony Robinson Jr."/>
    <s v="sandra.patel@hotmail.com"/>
    <x v="0"/>
    <d v="2023-04-24T00:00:00"/>
    <x v="149"/>
    <x v="2"/>
    <x v="1"/>
    <s v="May"/>
    <x v="0"/>
    <s v="PROD1546"/>
    <x v="7"/>
    <x v="4"/>
    <n v="542"/>
    <n v="1"/>
    <n v="542"/>
    <x v="1"/>
    <n v="64"/>
    <n v="6"/>
    <x v="0"/>
    <n v="0.25092250922509224"/>
    <n v="136"/>
  </r>
  <r>
    <s v="ORD000170"/>
    <s v="CUST4065"/>
    <s v="Alexis Jenkins"/>
    <s v="jessica.simmons@hotmail.com"/>
    <x v="2"/>
    <d v="2023-03-18T00:00:00"/>
    <x v="150"/>
    <x v="2"/>
    <x v="0"/>
    <s v="May"/>
    <x v="1"/>
    <s v="PROD4908"/>
    <x v="19"/>
    <x v="2"/>
    <n v="723"/>
    <n v="2"/>
    <n v="1445"/>
    <x v="1"/>
    <n v="74"/>
    <m/>
    <x v="2"/>
    <n v="0.30034602076124567"/>
    <n v="434"/>
  </r>
  <r>
    <s v="ORD000171"/>
    <s v="CUST3718"/>
    <s v="Andrea Dominguez"/>
    <s v="anthony.krueger@outlook.com"/>
    <x v="5"/>
    <d v="2023-08-01T00:00:00"/>
    <x v="151"/>
    <x v="5"/>
    <x v="1"/>
    <s v="October"/>
    <x v="0"/>
    <s v="PROD5948"/>
    <x v="20"/>
    <x v="3"/>
    <n v="740"/>
    <n v="1"/>
    <n v="740"/>
    <x v="0"/>
    <n v="89"/>
    <n v="8"/>
    <x v="1"/>
    <n v="0.35"/>
    <n v="259"/>
  </r>
  <r>
    <s v="ORD000172"/>
    <s v="CUST5691"/>
    <s v="Jessica Kirk"/>
    <s v="katie.gonzalez@outlook.com"/>
    <x v="0"/>
    <d v="2024-11-01T00:00:00"/>
    <x v="152"/>
    <x v="4"/>
    <x v="1"/>
    <s v="April"/>
    <x v="0"/>
    <s v="PROD2950"/>
    <x v="18"/>
    <x v="0"/>
    <n v="1044"/>
    <n v="2"/>
    <n v="2087"/>
    <x v="1"/>
    <n v="237"/>
    <n v="8"/>
    <x v="1"/>
    <n v="0.40009583133684717"/>
    <n v="835"/>
  </r>
  <r>
    <s v="ORD000173"/>
    <s v="CUST6375"/>
    <s v="Christina Rodriguez"/>
    <s v="brandon.foster@gmail.com"/>
    <x v="0"/>
    <d v="2023-05-25T00:00:00"/>
    <x v="153"/>
    <x v="3"/>
    <x v="1"/>
    <s v="March"/>
    <x v="0"/>
    <s v="PROD6451"/>
    <x v="7"/>
    <x v="4"/>
    <n v="779"/>
    <n v="3"/>
    <n v="2338"/>
    <x v="1"/>
    <n v="146"/>
    <n v="10"/>
    <x v="1"/>
    <n v="0.25021385799828916"/>
    <n v="585"/>
  </r>
  <r>
    <s v="ORD000174"/>
    <s v="CUST5222"/>
    <s v="Victoria Rodriguez"/>
    <s v="bruce.huff@hotmail.com"/>
    <x v="5"/>
    <d v="2024-06-06T00:00:00"/>
    <x v="2"/>
    <x v="2"/>
    <x v="0"/>
    <s v="May"/>
    <x v="0"/>
    <s v="PROD9059"/>
    <x v="17"/>
    <x v="3"/>
    <n v="682"/>
    <n v="2"/>
    <n v="1364"/>
    <x v="1"/>
    <n v="75"/>
    <n v="3"/>
    <x v="0"/>
    <n v="0.34970674486803521"/>
    <n v="477"/>
  </r>
  <r>
    <s v="ORD000175"/>
    <s v="CUST2284"/>
    <s v="Regina Johnson"/>
    <s v="michael.robinson@outlook.com"/>
    <x v="6"/>
    <d v="2024-03-03T00:00:00"/>
    <x v="154"/>
    <x v="3"/>
    <x v="1"/>
    <s v="March"/>
    <x v="1"/>
    <s v="PROD7422"/>
    <x v="19"/>
    <x v="2"/>
    <n v="874"/>
    <n v="5"/>
    <n v="4368"/>
    <x v="0"/>
    <n v="514"/>
    <m/>
    <x v="2"/>
    <n v="0.2999084249084249"/>
    <n v="1310"/>
  </r>
  <r>
    <s v="ORD000176"/>
    <s v="CUST2753"/>
    <s v="Donna Montgomery"/>
    <s v="lauren.mays@outlook.com"/>
    <x v="6"/>
    <d v="2024-02-27T00:00:00"/>
    <x v="155"/>
    <x v="5"/>
    <x v="0"/>
    <s v="October"/>
    <x v="0"/>
    <s v="PROD4910"/>
    <x v="3"/>
    <x v="1"/>
    <n v="204"/>
    <n v="3"/>
    <n v="612"/>
    <x v="1"/>
    <n v="64"/>
    <n v="3"/>
    <x v="0"/>
    <n v="0.15032679738562091"/>
    <n v="92"/>
  </r>
  <r>
    <s v="ORD000177"/>
    <s v="CUST6373"/>
    <s v="Justin Flowers"/>
    <s v="william.mcbride@outlook.com"/>
    <x v="3"/>
    <d v="2023-08-05T00:00:00"/>
    <x v="156"/>
    <x v="4"/>
    <x v="0"/>
    <s v="April"/>
    <x v="2"/>
    <s v="PROD1641"/>
    <x v="8"/>
    <x v="2"/>
    <n v="468"/>
    <n v="1"/>
    <n v="468"/>
    <x v="0"/>
    <n v="40"/>
    <m/>
    <x v="2"/>
    <n v="0.29914529914529914"/>
    <n v="140"/>
  </r>
  <r>
    <s v="ORD000178"/>
    <s v="CUST6678"/>
    <s v="Jared Gonzalez"/>
    <s v="gabriella.thomas@yahoo.com"/>
    <x v="3"/>
    <d v="2024-05-31T00:00:00"/>
    <x v="1"/>
    <x v="1"/>
    <x v="0"/>
    <s v="December"/>
    <x v="0"/>
    <s v="PROD3808"/>
    <x v="4"/>
    <x v="2"/>
    <n v="1598"/>
    <n v="4"/>
    <n v="6391"/>
    <x v="0"/>
    <n v="525"/>
    <n v="9"/>
    <x v="1"/>
    <n v="0.29995305898920355"/>
    <n v="1917"/>
  </r>
  <r>
    <s v="ORD000179"/>
    <s v="CUST1383"/>
    <s v="Catherine Smith"/>
    <s v="heather.bennett@yahoo.com"/>
    <x v="1"/>
    <d v="2024-04-16T00:00:00"/>
    <x v="157"/>
    <x v="1"/>
    <x v="1"/>
    <s v="December"/>
    <x v="0"/>
    <s v="PROD5309"/>
    <x v="18"/>
    <x v="0"/>
    <n v="220"/>
    <n v="10"/>
    <n v="2197"/>
    <x v="0"/>
    <n v="297"/>
    <n v="10"/>
    <x v="1"/>
    <n v="0.40009103322712791"/>
    <n v="879"/>
  </r>
  <r>
    <s v="ORD000180"/>
    <s v="CUST7566"/>
    <s v="Erin Coleman"/>
    <s v="ryan.gonzales@gmail.com"/>
    <x v="1"/>
    <d v="2024-02-10T00:00:00"/>
    <x v="158"/>
    <x v="0"/>
    <x v="0"/>
    <s v="January"/>
    <x v="0"/>
    <s v="PROD2197"/>
    <x v="5"/>
    <x v="3"/>
    <n v="265"/>
    <n v="1"/>
    <n v="265"/>
    <x v="0"/>
    <n v="34"/>
    <n v="5"/>
    <x v="0"/>
    <n v="0.35094339622641507"/>
    <n v="93"/>
  </r>
  <r>
    <s v="ORD000181"/>
    <s v="CUST2783"/>
    <s v="Tammy Aguilar"/>
    <s v="brian.levine@outlook.com"/>
    <x v="3"/>
    <d v="2024-04-15T00:00:00"/>
    <x v="50"/>
    <x v="8"/>
    <x v="0"/>
    <s v="September"/>
    <x v="0"/>
    <s v="PROD3411"/>
    <x v="10"/>
    <x v="2"/>
    <n v="378"/>
    <n v="2"/>
    <n v="755"/>
    <x v="1"/>
    <n v="45"/>
    <n v="5"/>
    <x v="0"/>
    <n v="0.30066225165562915"/>
    <n v="227"/>
  </r>
  <r>
    <s v="ORD000182"/>
    <s v="CUST1599"/>
    <s v="John Donovan"/>
    <s v="martha.crawford@gmail.com"/>
    <x v="1"/>
    <d v="2023-03-31T00:00:00"/>
    <x v="159"/>
    <x v="6"/>
    <x v="1"/>
    <s v="August"/>
    <x v="1"/>
    <s v="PROD1218"/>
    <x v="14"/>
    <x v="4"/>
    <n v="222"/>
    <n v="2"/>
    <n v="444"/>
    <x v="0"/>
    <n v="42"/>
    <m/>
    <x v="2"/>
    <n v="0.25"/>
    <n v="111"/>
  </r>
  <r>
    <s v="ORD000183"/>
    <s v="CUST4386"/>
    <s v="James Medina"/>
    <s v="melissa.mayo@hotmail.com"/>
    <x v="3"/>
    <d v="2024-11-29T00:00:00"/>
    <x v="160"/>
    <x v="7"/>
    <x v="1"/>
    <s v="November"/>
    <x v="0"/>
    <s v="PROD7215"/>
    <x v="20"/>
    <x v="3"/>
    <n v="1320"/>
    <n v="7"/>
    <n v="9237"/>
    <x v="1"/>
    <n v="975"/>
    <n v="10"/>
    <x v="1"/>
    <n v="0.35000541301288296"/>
    <n v="3233"/>
  </r>
  <r>
    <s v="ORD000184"/>
    <s v="CUST9691"/>
    <s v="James Smith"/>
    <s v="mary.barr@yahoo.com"/>
    <x v="6"/>
    <d v="2023-07-30T00:00:00"/>
    <x v="161"/>
    <x v="0"/>
    <x v="0"/>
    <s v="January"/>
    <x v="0"/>
    <s v="PROD5169"/>
    <x v="15"/>
    <x v="1"/>
    <n v="454"/>
    <n v="2"/>
    <n v="909"/>
    <x v="0"/>
    <n v="77"/>
    <n v="6"/>
    <x v="0"/>
    <n v="0.14961496149614961"/>
    <n v="136"/>
  </r>
  <r>
    <s v="ORD000185"/>
    <s v="CUST3938"/>
    <s v="Christopher Abbott"/>
    <s v="lisa.mcgee@hotmail.com"/>
    <x v="0"/>
    <d v="2023-01-19T00:00:00"/>
    <x v="162"/>
    <x v="9"/>
    <x v="0"/>
    <s v="June"/>
    <x v="0"/>
    <s v="PROD7072"/>
    <x v="10"/>
    <x v="2"/>
    <n v="264"/>
    <n v="2"/>
    <n v="528"/>
    <x v="2"/>
    <n v="68"/>
    <n v="8"/>
    <x v="1"/>
    <n v="0.29924242424242425"/>
    <n v="158"/>
  </r>
  <r>
    <s v="ORD000186"/>
    <s v="CUST3150"/>
    <s v="Justin Jacobs"/>
    <s v="john.murray@hotmail.com"/>
    <x v="5"/>
    <d v="2023-03-23T00:00:00"/>
    <x v="163"/>
    <x v="2"/>
    <x v="1"/>
    <s v="May"/>
    <x v="2"/>
    <s v="PROD1002"/>
    <x v="18"/>
    <x v="0"/>
    <n v="842"/>
    <n v="1"/>
    <n v="842"/>
    <x v="0"/>
    <n v="112"/>
    <m/>
    <x v="2"/>
    <n v="0.4002375296912114"/>
    <n v="337"/>
  </r>
  <r>
    <s v="ORD000187"/>
    <s v="CUST4234"/>
    <s v="Jeffrey Brooks"/>
    <s v="mark.cook@gmail.com"/>
    <x v="0"/>
    <d v="2024-05-03T00:00:00"/>
    <x v="89"/>
    <x v="4"/>
    <x v="0"/>
    <s v="April"/>
    <x v="0"/>
    <s v="PROD3919"/>
    <x v="12"/>
    <x v="3"/>
    <n v="564"/>
    <n v="3"/>
    <n v="1691"/>
    <x v="1"/>
    <n v="140"/>
    <n v="7"/>
    <x v="0"/>
    <n v="0.35008870490833827"/>
    <n v="592"/>
  </r>
  <r>
    <s v="ORD000188"/>
    <s v="CUST7303"/>
    <s v="Jason Galloway"/>
    <s v="tamara.hale@outlook.com"/>
    <x v="6"/>
    <d v="2023-01-27T00:00:00"/>
    <x v="108"/>
    <x v="2"/>
    <x v="1"/>
    <s v="May"/>
    <x v="0"/>
    <s v="PROD5747"/>
    <x v="16"/>
    <x v="0"/>
    <n v="1069"/>
    <n v="4"/>
    <n v="4276"/>
    <x v="1"/>
    <n v="490"/>
    <n v="7"/>
    <x v="0"/>
    <n v="0.39990645463049579"/>
    <n v="1710"/>
  </r>
  <r>
    <s v="ORD000189"/>
    <s v="CUST5078"/>
    <s v="Christina Grant"/>
    <s v="ann.quinn@outlook.com"/>
    <x v="3"/>
    <d v="2023-01-28T00:00:00"/>
    <x v="164"/>
    <x v="8"/>
    <x v="1"/>
    <s v="September"/>
    <x v="0"/>
    <s v="PROD2656"/>
    <x v="18"/>
    <x v="0"/>
    <n v="1085"/>
    <n v="1"/>
    <n v="1085"/>
    <x v="0"/>
    <n v="101"/>
    <n v="4"/>
    <x v="0"/>
    <n v="0.4"/>
    <n v="434"/>
  </r>
  <r>
    <s v="ORD000190"/>
    <s v="CUST6875"/>
    <s v="Lauren Hinton PhD"/>
    <s v="dylan.lynch@yahoo.com"/>
    <x v="5"/>
    <d v="2023-07-03T00:00:00"/>
    <x v="165"/>
    <x v="6"/>
    <x v="1"/>
    <s v="August"/>
    <x v="0"/>
    <s v="PROD1925"/>
    <x v="16"/>
    <x v="0"/>
    <n v="260"/>
    <n v="2"/>
    <n v="520"/>
    <x v="0"/>
    <n v="57"/>
    <n v="4"/>
    <x v="0"/>
    <n v="0.4"/>
    <n v="208"/>
  </r>
  <r>
    <s v="ORD000191"/>
    <s v="CUST3380"/>
    <s v="Christopher Reynolds DDS"/>
    <s v="mary.ortiz@outlook.com"/>
    <x v="6"/>
    <d v="2024-03-31T00:00:00"/>
    <x v="166"/>
    <x v="9"/>
    <x v="0"/>
    <s v="June"/>
    <x v="0"/>
    <s v="PROD9115"/>
    <x v="8"/>
    <x v="2"/>
    <n v="25"/>
    <n v="1"/>
    <n v="25"/>
    <x v="4"/>
    <n v="3"/>
    <n v="8"/>
    <x v="1"/>
    <n v="0.32"/>
    <n v="8"/>
  </r>
  <r>
    <s v="ORD000192"/>
    <s v="CUST3425"/>
    <s v="Garrett Gray"/>
    <s v="cristian.anderson@yahoo.com"/>
    <x v="4"/>
    <d v="2024-04-18T00:00:00"/>
    <x v="167"/>
    <x v="1"/>
    <x v="0"/>
    <s v="December"/>
    <x v="0"/>
    <s v="PROD6518"/>
    <x v="16"/>
    <x v="0"/>
    <n v="194"/>
    <n v="4"/>
    <n v="778"/>
    <x v="0"/>
    <n v="103"/>
    <n v="7"/>
    <x v="0"/>
    <n v="0.39974293059125965"/>
    <n v="311"/>
  </r>
  <r>
    <s v="ORD000193"/>
    <s v="CUST7250"/>
    <s v="Pamela Perez"/>
    <s v="daniel.tucker@yahoo.com"/>
    <x v="3"/>
    <d v="2023-10-19T00:00:00"/>
    <x v="168"/>
    <x v="11"/>
    <x v="1"/>
    <s v="July"/>
    <x v="0"/>
    <s v="PROD4282"/>
    <x v="15"/>
    <x v="1"/>
    <n v="1284"/>
    <n v="2"/>
    <n v="2567"/>
    <x v="0"/>
    <n v="201"/>
    <n v="9"/>
    <x v="1"/>
    <n v="0.14998052201012854"/>
    <n v="385"/>
  </r>
  <r>
    <s v="ORD000194"/>
    <s v="CUST8628"/>
    <s v="Krista Jones"/>
    <s v="catherine.thompson@outlook.com"/>
    <x v="6"/>
    <d v="2024-11-30T00:00:00"/>
    <x v="169"/>
    <x v="2"/>
    <x v="0"/>
    <s v="May"/>
    <x v="2"/>
    <s v="PROD7973"/>
    <x v="4"/>
    <x v="2"/>
    <n v="130"/>
    <n v="4"/>
    <n v="520"/>
    <x v="1"/>
    <n v="62"/>
    <m/>
    <x v="2"/>
    <n v="0.3"/>
    <n v="156"/>
  </r>
  <r>
    <s v="ORD000195"/>
    <s v="CUST7075"/>
    <s v="Michelle Allen"/>
    <s v="melissa.taylor@gmail.com"/>
    <x v="1"/>
    <d v="2023-06-23T00:00:00"/>
    <x v="170"/>
    <x v="5"/>
    <x v="1"/>
    <s v="October"/>
    <x v="0"/>
    <s v="PROD6918"/>
    <x v="20"/>
    <x v="3"/>
    <n v="512"/>
    <n v="2"/>
    <n v="1023"/>
    <x v="2"/>
    <n v="87"/>
    <n v="8"/>
    <x v="1"/>
    <n v="0.34995112414467255"/>
    <n v="358"/>
  </r>
  <r>
    <s v="ORD000196"/>
    <s v="CUST7515"/>
    <s v="Dr. Kathryn Robinson MD"/>
    <s v="diana.johnson@outlook.com"/>
    <x v="3"/>
    <d v="2024-07-03T00:00:00"/>
    <x v="171"/>
    <x v="10"/>
    <x v="0"/>
    <s v="February"/>
    <x v="0"/>
    <s v="PROD5877"/>
    <x v="3"/>
    <x v="1"/>
    <n v="295"/>
    <n v="1"/>
    <n v="295"/>
    <x v="1"/>
    <n v="27"/>
    <n v="7"/>
    <x v="0"/>
    <n v="0.14915254237288136"/>
    <n v="44"/>
  </r>
  <r>
    <s v="ORD000197"/>
    <s v="CUST7972"/>
    <s v="Robert Pierce"/>
    <s v="courtney.herrera@hotmail.com"/>
    <x v="2"/>
    <d v="2024-06-12T00:00:00"/>
    <x v="172"/>
    <x v="0"/>
    <x v="0"/>
    <s v="January"/>
    <x v="0"/>
    <s v="PROD8044"/>
    <x v="20"/>
    <x v="3"/>
    <n v="355"/>
    <n v="3"/>
    <n v="1064"/>
    <x v="1"/>
    <n v="146"/>
    <n v="10"/>
    <x v="1"/>
    <n v="0.34962406015037595"/>
    <n v="372"/>
  </r>
  <r>
    <s v="ORD000198"/>
    <s v="CUST2961"/>
    <s v="Erin Wells"/>
    <s v="joshua.ayala@outlook.com"/>
    <x v="6"/>
    <d v="2023-12-25T00:00:00"/>
    <x v="65"/>
    <x v="5"/>
    <x v="1"/>
    <s v="October"/>
    <x v="0"/>
    <s v="PROD8186"/>
    <x v="8"/>
    <x v="2"/>
    <n v="1153"/>
    <n v="2"/>
    <n v="2306"/>
    <x v="0"/>
    <n v="283"/>
    <n v="3"/>
    <x v="0"/>
    <n v="0.30008673026886384"/>
    <n v="692"/>
  </r>
  <r>
    <s v="ORD000199"/>
    <s v="CUST6879"/>
    <s v="Olivia Howell"/>
    <s v="kenneth.reynolds@gmail.com"/>
    <x v="2"/>
    <d v="2023-09-21T00:00:00"/>
    <x v="24"/>
    <x v="5"/>
    <x v="1"/>
    <s v="October"/>
    <x v="0"/>
    <s v="PROD3857"/>
    <x v="18"/>
    <x v="0"/>
    <n v="457"/>
    <n v="1"/>
    <n v="457"/>
    <x v="1"/>
    <n v="50"/>
    <n v="3"/>
    <x v="0"/>
    <n v="0.40043763676148797"/>
    <n v="183"/>
  </r>
  <r>
    <s v="ORD000200"/>
    <s v="CUST2051"/>
    <s v="Sharon Johnson"/>
    <s v="jacob.rodriguez@yahoo.com"/>
    <x v="4"/>
    <d v="2024-01-18T00:00:00"/>
    <x v="173"/>
    <x v="6"/>
    <x v="1"/>
    <s v="August"/>
    <x v="1"/>
    <s v="PROD7952"/>
    <x v="0"/>
    <x v="0"/>
    <n v="1177"/>
    <n v="6"/>
    <n v="7065"/>
    <x v="1"/>
    <n v="370"/>
    <m/>
    <x v="2"/>
    <n v="0.4"/>
    <n v="2826"/>
  </r>
  <r>
    <s v="ORD000201"/>
    <s v="CUST5973"/>
    <s v="James Ferguson"/>
    <s v="roger.stewart@gmail.com"/>
    <x v="2"/>
    <d v="2023-12-12T00:00:00"/>
    <x v="174"/>
    <x v="0"/>
    <x v="0"/>
    <s v="January"/>
    <x v="0"/>
    <s v="PROD4278"/>
    <x v="18"/>
    <x v="0"/>
    <n v="474"/>
    <n v="4"/>
    <n v="1897"/>
    <x v="2"/>
    <n v="183"/>
    <n v="2"/>
    <x v="0"/>
    <n v="0.40010542962572482"/>
    <n v="759"/>
  </r>
  <r>
    <s v="ORD000202"/>
    <s v="CUST7650"/>
    <s v="Jacob Cunningham"/>
    <s v="philip.moore@outlook.com"/>
    <x v="4"/>
    <d v="2024-04-17T00:00:00"/>
    <x v="175"/>
    <x v="6"/>
    <x v="0"/>
    <s v="August"/>
    <x v="0"/>
    <s v="PROD8348"/>
    <x v="19"/>
    <x v="2"/>
    <n v="245"/>
    <n v="5"/>
    <n v="1223"/>
    <x v="1"/>
    <n v="131"/>
    <n v="2"/>
    <x v="0"/>
    <n v="0.30008176614881438"/>
    <n v="367"/>
  </r>
  <r>
    <s v="ORD000203"/>
    <s v="CUST9491"/>
    <s v="Lisa Duncan"/>
    <s v="jeffrey.washington@outlook.com"/>
    <x v="4"/>
    <d v="2023-10-04T00:00:00"/>
    <x v="6"/>
    <x v="5"/>
    <x v="1"/>
    <s v="October"/>
    <x v="0"/>
    <s v="PROD6586"/>
    <x v="4"/>
    <x v="2"/>
    <n v="1079"/>
    <n v="1"/>
    <n v="1079"/>
    <x v="1"/>
    <n v="131"/>
    <n v="7"/>
    <x v="0"/>
    <n v="0.30027803521779428"/>
    <n v="324"/>
  </r>
  <r>
    <s v="ORD000204"/>
    <s v="CUST1127"/>
    <s v="Michael Mccarthy"/>
    <s v="carolyn.arnold@hotmail.com"/>
    <x v="6"/>
    <d v="2023-10-21T00:00:00"/>
    <x v="116"/>
    <x v="9"/>
    <x v="1"/>
    <s v="June"/>
    <x v="0"/>
    <s v="PROD7575"/>
    <x v="20"/>
    <x v="3"/>
    <n v="762"/>
    <n v="6"/>
    <n v="4570"/>
    <x v="0"/>
    <n v="377"/>
    <n v="10"/>
    <x v="1"/>
    <n v="0.34989059080962803"/>
    <n v="1599"/>
  </r>
  <r>
    <s v="ORD000205"/>
    <s v="CUST2961"/>
    <s v="Erin Wells"/>
    <s v="joshua.ayala@outlook.com"/>
    <x v="6"/>
    <d v="2023-12-25T00:00:00"/>
    <x v="176"/>
    <x v="8"/>
    <x v="1"/>
    <s v="September"/>
    <x v="0"/>
    <s v="PROD8751"/>
    <x v="16"/>
    <x v="0"/>
    <n v="734"/>
    <n v="5"/>
    <n v="3669"/>
    <x v="1"/>
    <n v="500"/>
    <n v="9"/>
    <x v="1"/>
    <n v="0.40010902153175254"/>
    <n v="1468"/>
  </r>
  <r>
    <s v="ORD000206"/>
    <s v="CUST1142"/>
    <s v="Kevin Reynolds"/>
    <s v="mark.moore@outlook.com"/>
    <x v="1"/>
    <d v="2023-10-18T00:00:00"/>
    <x v="101"/>
    <x v="5"/>
    <x v="0"/>
    <s v="October"/>
    <x v="0"/>
    <s v="PROD3306"/>
    <x v="19"/>
    <x v="2"/>
    <n v="321"/>
    <n v="4"/>
    <n v="1285"/>
    <x v="0"/>
    <n v="171"/>
    <n v="4"/>
    <x v="0"/>
    <n v="0.30038910505836575"/>
    <n v="386"/>
  </r>
  <r>
    <s v="ORD000207"/>
    <s v="CUST4151"/>
    <s v="Adam Anderson"/>
    <s v="sarah.snyder@yahoo.com"/>
    <x v="3"/>
    <d v="2024-02-28T00:00:00"/>
    <x v="177"/>
    <x v="8"/>
    <x v="0"/>
    <s v="September"/>
    <x v="0"/>
    <s v="PROD3196"/>
    <x v="18"/>
    <x v="0"/>
    <n v="97"/>
    <n v="3"/>
    <n v="291"/>
    <x v="0"/>
    <n v="38"/>
    <n v="10"/>
    <x v="1"/>
    <n v="0.39862542955326463"/>
    <n v="116"/>
  </r>
  <r>
    <s v="ORD000208"/>
    <s v="CUST8373"/>
    <s v="Tracy Sanders"/>
    <s v="john.richardson@hotmail.com"/>
    <x v="0"/>
    <d v="2024-04-12T00:00:00"/>
    <x v="178"/>
    <x v="11"/>
    <x v="0"/>
    <s v="July"/>
    <x v="0"/>
    <s v="PROD8580"/>
    <x v="19"/>
    <x v="2"/>
    <n v="1177"/>
    <n v="3"/>
    <n v="3530"/>
    <x v="1"/>
    <n v="252"/>
    <n v="3"/>
    <x v="0"/>
    <n v="0.3"/>
    <n v="1059"/>
  </r>
  <r>
    <s v="ORD000209"/>
    <s v="CUST2752"/>
    <s v="Sarah Walker"/>
    <s v="michael.williams@outlook.com"/>
    <x v="2"/>
    <d v="2023-12-27T00:00:00"/>
    <x v="179"/>
    <x v="7"/>
    <x v="0"/>
    <s v="November"/>
    <x v="0"/>
    <s v="PROD2664"/>
    <x v="20"/>
    <x v="3"/>
    <n v="1333"/>
    <n v="7"/>
    <n v="9332"/>
    <x v="0"/>
    <n v="908"/>
    <n v="4"/>
    <x v="0"/>
    <n v="0.34997856836690955"/>
    <n v="3266"/>
  </r>
  <r>
    <s v="ORD000210"/>
    <s v="CUST1225"/>
    <s v="Kyle Torres"/>
    <s v="david.garcia@gmail.com"/>
    <x v="3"/>
    <d v="2023-02-09T00:00:00"/>
    <x v="70"/>
    <x v="4"/>
    <x v="1"/>
    <s v="April"/>
    <x v="0"/>
    <s v="PROD9849"/>
    <x v="17"/>
    <x v="3"/>
    <n v="783"/>
    <n v="1"/>
    <n v="783"/>
    <x v="1"/>
    <n v="52"/>
    <n v="4"/>
    <x v="0"/>
    <n v="0.34993614303959131"/>
    <n v="274"/>
  </r>
  <r>
    <s v="ORD000211"/>
    <s v="CUST4817"/>
    <s v="Joan Williamson"/>
    <s v="chelsea.jones@hotmail.com"/>
    <x v="1"/>
    <d v="2024-02-11T00:00:00"/>
    <x v="180"/>
    <x v="9"/>
    <x v="1"/>
    <s v="June"/>
    <x v="0"/>
    <s v="PROD8409"/>
    <x v="14"/>
    <x v="4"/>
    <n v="290"/>
    <n v="4"/>
    <n v="1160"/>
    <x v="0"/>
    <n v="112"/>
    <n v="10"/>
    <x v="1"/>
    <n v="0.25"/>
    <n v="290"/>
  </r>
  <r>
    <s v="ORD000212"/>
    <s v="CUST5004"/>
    <s v="Jeremy Nguyen"/>
    <s v="hunter.little@hotmail.com"/>
    <x v="5"/>
    <d v="2023-05-21T00:00:00"/>
    <x v="160"/>
    <x v="7"/>
    <x v="1"/>
    <s v="November"/>
    <x v="0"/>
    <s v="PROD3399"/>
    <x v="7"/>
    <x v="4"/>
    <n v="945"/>
    <n v="6"/>
    <n v="5668"/>
    <x v="0"/>
    <n v="415"/>
    <n v="3"/>
    <x v="0"/>
    <n v="0.25"/>
    <n v="1417"/>
  </r>
  <r>
    <s v="ORD000213"/>
    <s v="CUST9229"/>
    <s v="Amanda Anderson"/>
    <s v="theresa.christensen@outlook.com"/>
    <x v="4"/>
    <d v="2024-05-22T00:00:00"/>
    <x v="181"/>
    <x v="11"/>
    <x v="1"/>
    <s v="July"/>
    <x v="0"/>
    <s v="PROD6570"/>
    <x v="9"/>
    <x v="4"/>
    <n v="316"/>
    <n v="3"/>
    <n v="949"/>
    <x v="0"/>
    <n v="121"/>
    <n v="9"/>
    <x v="1"/>
    <n v="0.24973656480505796"/>
    <n v="237"/>
  </r>
  <r>
    <s v="ORD000214"/>
    <s v="CUST2559"/>
    <s v="Carla Matthews"/>
    <s v="michael.murphy@yahoo.com"/>
    <x v="3"/>
    <d v="2023-11-04T00:00:00"/>
    <x v="182"/>
    <x v="5"/>
    <x v="1"/>
    <s v="October"/>
    <x v="0"/>
    <s v="PROD6151"/>
    <x v="2"/>
    <x v="1"/>
    <n v="469"/>
    <n v="4"/>
    <n v="1876"/>
    <x v="1"/>
    <n v="229"/>
    <n v="8"/>
    <x v="1"/>
    <n v="0.14978678038379531"/>
    <n v="281"/>
  </r>
  <r>
    <s v="ORD000215"/>
    <s v="CUST3629"/>
    <s v="Elizabeth Burke"/>
    <s v="jack.johnson@yahoo.com"/>
    <x v="4"/>
    <d v="2023-07-23T00:00:00"/>
    <x v="183"/>
    <x v="7"/>
    <x v="1"/>
    <s v="November"/>
    <x v="0"/>
    <s v="PROD4279"/>
    <x v="21"/>
    <x v="1"/>
    <n v="210"/>
    <n v="3"/>
    <n v="629"/>
    <x v="1"/>
    <n v="84"/>
    <n v="10"/>
    <x v="1"/>
    <n v="0.1494435612082671"/>
    <n v="94"/>
  </r>
  <r>
    <s v="ORD000216"/>
    <s v="CUST8896"/>
    <s v="Mr. Steve Harris"/>
    <s v="teresa.rosales@yahoo.com"/>
    <x v="6"/>
    <d v="2024-04-30T00:00:00"/>
    <x v="184"/>
    <x v="3"/>
    <x v="0"/>
    <s v="March"/>
    <x v="1"/>
    <s v="PROD9837"/>
    <x v="13"/>
    <x v="4"/>
    <n v="156"/>
    <n v="1"/>
    <n v="156"/>
    <x v="0"/>
    <n v="17"/>
    <m/>
    <x v="2"/>
    <n v="0.25"/>
    <n v="39"/>
  </r>
  <r>
    <s v="ORD000217"/>
    <s v="CUST7506"/>
    <s v="Steven Mercado"/>
    <s v="joseph.gutierrez@outlook.com"/>
    <x v="2"/>
    <d v="2023-07-22T00:00:00"/>
    <x v="185"/>
    <x v="3"/>
    <x v="1"/>
    <s v="March"/>
    <x v="0"/>
    <s v="PROD6409"/>
    <x v="13"/>
    <x v="4"/>
    <n v="334"/>
    <n v="3"/>
    <n v="1001"/>
    <x v="1"/>
    <n v="111"/>
    <n v="8"/>
    <x v="1"/>
    <n v="0.24975024975024976"/>
    <n v="250"/>
  </r>
  <r>
    <s v="ORD000218"/>
    <s v="CUST1677"/>
    <s v="Jacob Olsen"/>
    <s v="jeremiah.chan@hotmail.com"/>
    <x v="5"/>
    <d v="2023-08-19T00:00:00"/>
    <x v="186"/>
    <x v="6"/>
    <x v="0"/>
    <s v="August"/>
    <x v="1"/>
    <s v="PROD9253"/>
    <x v="9"/>
    <x v="4"/>
    <n v="489"/>
    <n v="3"/>
    <n v="1468"/>
    <x v="0"/>
    <n v="204"/>
    <m/>
    <x v="2"/>
    <n v="0.25"/>
    <n v="367"/>
  </r>
  <r>
    <s v="ORD000219"/>
    <s v="CUST1599"/>
    <s v="Ryan Johnson"/>
    <s v="hannah.norris@hotmail.com"/>
    <x v="4"/>
    <d v="2024-12-17T00:00:00"/>
    <x v="187"/>
    <x v="6"/>
    <x v="0"/>
    <s v="August"/>
    <x v="2"/>
    <s v="PROD5554"/>
    <x v="12"/>
    <x v="3"/>
    <n v="775"/>
    <n v="6"/>
    <n v="4650"/>
    <x v="1"/>
    <n v="328"/>
    <m/>
    <x v="2"/>
    <n v="0.35010752688172042"/>
    <n v="1628"/>
  </r>
  <r>
    <s v="ORD000220"/>
    <s v="CUST5908"/>
    <s v="Kelly Weeks"/>
    <s v="colton.mcmahon@gmail.com"/>
    <x v="4"/>
    <d v="2023-05-15T00:00:00"/>
    <x v="188"/>
    <x v="3"/>
    <x v="0"/>
    <s v="March"/>
    <x v="0"/>
    <s v="PROD8268"/>
    <x v="0"/>
    <x v="0"/>
    <n v="677"/>
    <n v="5"/>
    <n v="3386"/>
    <x v="0"/>
    <n v="186"/>
    <n v="3"/>
    <x v="0"/>
    <n v="0.39988186650915536"/>
    <n v="1354"/>
  </r>
  <r>
    <s v="ORD000221"/>
    <s v="CUST7973"/>
    <s v="Paul Lane"/>
    <s v="sierra.brown@hotmail.com"/>
    <x v="3"/>
    <d v="2023-07-10T00:00:00"/>
    <x v="117"/>
    <x v="5"/>
    <x v="0"/>
    <s v="October"/>
    <x v="0"/>
    <s v="PROD3354"/>
    <x v="9"/>
    <x v="4"/>
    <n v="630"/>
    <n v="4"/>
    <n v="2521"/>
    <x v="0"/>
    <n v="340"/>
    <n v="3"/>
    <x v="0"/>
    <n v="0.24990083300277668"/>
    <n v="630"/>
  </r>
  <r>
    <s v="ORD000222"/>
    <s v="CUST6988"/>
    <s v="Nicholas Khan"/>
    <s v="jake.lang@yahoo.com"/>
    <x v="5"/>
    <d v="2023-03-14T00:00:00"/>
    <x v="189"/>
    <x v="2"/>
    <x v="0"/>
    <s v="May"/>
    <x v="0"/>
    <s v="PROD3697"/>
    <x v="17"/>
    <x v="3"/>
    <n v="411"/>
    <n v="4"/>
    <n v="1644"/>
    <x v="2"/>
    <n v="184"/>
    <n v="2"/>
    <x v="0"/>
    <n v="0.3497566909975669"/>
    <n v="575"/>
  </r>
  <r>
    <s v="ORD000223"/>
    <s v="CUST9870"/>
    <s v="Kristen Davis"/>
    <s v="kathleen.matthews@outlook.com"/>
    <x v="4"/>
    <d v="2023-10-29T00:00:00"/>
    <x v="68"/>
    <x v="9"/>
    <x v="1"/>
    <s v="June"/>
    <x v="0"/>
    <s v="PROD8498"/>
    <x v="18"/>
    <x v="0"/>
    <n v="902"/>
    <n v="1"/>
    <n v="902"/>
    <x v="0"/>
    <n v="102"/>
    <n v="5"/>
    <x v="0"/>
    <n v="0.40022172949002216"/>
    <n v="361"/>
  </r>
  <r>
    <s v="ORD000224"/>
    <s v="CUST4030"/>
    <s v="Angela Thompson"/>
    <s v="lorraine.porter@yahoo.com"/>
    <x v="6"/>
    <d v="2023-09-02T00:00:00"/>
    <x v="190"/>
    <x v="5"/>
    <x v="1"/>
    <s v="October"/>
    <x v="0"/>
    <s v="PROD1087"/>
    <x v="9"/>
    <x v="4"/>
    <n v="96"/>
    <n v="1"/>
    <n v="96"/>
    <x v="2"/>
    <n v="6"/>
    <n v="2"/>
    <x v="0"/>
    <n v="0.25"/>
    <n v="24"/>
  </r>
  <r>
    <s v="ORD000225"/>
    <s v="CUST9933"/>
    <s v="Derrick Dean"/>
    <s v="robert.cruz@gmail.com"/>
    <x v="4"/>
    <d v="2024-10-04T00:00:00"/>
    <x v="191"/>
    <x v="4"/>
    <x v="0"/>
    <s v="April"/>
    <x v="0"/>
    <s v="PROD8657"/>
    <x v="14"/>
    <x v="4"/>
    <n v="757"/>
    <n v="2"/>
    <n v="1515"/>
    <x v="0"/>
    <n v="200"/>
    <n v="10"/>
    <x v="1"/>
    <n v="0.25016501650165018"/>
    <n v="379"/>
  </r>
  <r>
    <s v="ORD000226"/>
    <s v="CUST1911"/>
    <s v="Nicole Greer"/>
    <s v="christopher.patel@hotmail.com"/>
    <x v="0"/>
    <d v="2024-06-23T00:00:00"/>
    <x v="192"/>
    <x v="10"/>
    <x v="1"/>
    <s v="February"/>
    <x v="0"/>
    <s v="PROD8301"/>
    <x v="20"/>
    <x v="3"/>
    <n v="945"/>
    <n v="1"/>
    <n v="945"/>
    <x v="1"/>
    <n v="61"/>
    <n v="2"/>
    <x v="0"/>
    <n v="0.35026455026455028"/>
    <n v="331"/>
  </r>
  <r>
    <s v="ORD000227"/>
    <s v="CUST8876"/>
    <s v="Gregory Hunter"/>
    <s v="tami.nguyen@hotmail.com"/>
    <x v="6"/>
    <d v="2024-08-14T00:00:00"/>
    <x v="193"/>
    <x v="2"/>
    <x v="0"/>
    <s v="May"/>
    <x v="0"/>
    <s v="PROD2319"/>
    <x v="18"/>
    <x v="0"/>
    <n v="374"/>
    <n v="3"/>
    <n v="1122"/>
    <x v="3"/>
    <n v="131"/>
    <n v="8"/>
    <x v="1"/>
    <n v="0.40017825311942962"/>
    <n v="449"/>
  </r>
  <r>
    <s v="ORD000228"/>
    <s v="CUST2374"/>
    <s v="Justin Gonzalez"/>
    <s v="chelsea.cooper@yahoo.com"/>
    <x v="1"/>
    <d v="2024-06-27T00:00:00"/>
    <x v="194"/>
    <x v="0"/>
    <x v="1"/>
    <s v="January"/>
    <x v="0"/>
    <s v="PROD2208"/>
    <x v="11"/>
    <x v="3"/>
    <n v="404"/>
    <n v="2"/>
    <n v="809"/>
    <x v="4"/>
    <n v="116"/>
    <n v="6"/>
    <x v="0"/>
    <n v="0.34981458590852904"/>
    <n v="283"/>
  </r>
  <r>
    <s v="ORD000229"/>
    <s v="CUST6995"/>
    <s v="Leah Cortez"/>
    <s v="jennifer.dalton@outlook.com"/>
    <x v="1"/>
    <d v="2023-04-12T00:00:00"/>
    <x v="195"/>
    <x v="8"/>
    <x v="0"/>
    <s v="September"/>
    <x v="1"/>
    <s v="PROD2598"/>
    <x v="3"/>
    <x v="1"/>
    <n v="447"/>
    <n v="5"/>
    <n v="2235"/>
    <x v="1"/>
    <n v="286"/>
    <m/>
    <x v="2"/>
    <n v="0.14988814317673377"/>
    <n v="335"/>
  </r>
  <r>
    <s v="ORD000230"/>
    <s v="CUST5384"/>
    <s v="Gloria Martin"/>
    <s v="nichole.middleton@hotmail.com"/>
    <x v="0"/>
    <d v="2024-06-22T00:00:00"/>
    <x v="102"/>
    <x v="1"/>
    <x v="1"/>
    <s v="December"/>
    <x v="0"/>
    <s v="PROD1396"/>
    <x v="14"/>
    <x v="4"/>
    <n v="1355"/>
    <n v="2"/>
    <n v="2710"/>
    <x v="2"/>
    <n v="389"/>
    <n v="3"/>
    <x v="0"/>
    <n v="0.24981549815498155"/>
    <n v="677"/>
  </r>
  <r>
    <s v="ORD000231"/>
    <s v="CUST6128"/>
    <s v="James Craig"/>
    <s v="isaiah.powers@hotmail.com"/>
    <x v="3"/>
    <d v="2023-05-31T00:00:00"/>
    <x v="196"/>
    <x v="11"/>
    <x v="0"/>
    <s v="July"/>
    <x v="0"/>
    <s v="PROD7238"/>
    <x v="19"/>
    <x v="2"/>
    <n v="741"/>
    <n v="3"/>
    <n v="2222"/>
    <x v="0"/>
    <n v="202"/>
    <n v="8"/>
    <x v="1"/>
    <n v="0.30018001800180016"/>
    <n v="667"/>
  </r>
  <r>
    <s v="ORD000232"/>
    <s v="CUST6803"/>
    <s v="Walter Miller"/>
    <s v="emily.avery@gmail.com"/>
    <x v="0"/>
    <d v="2023-10-06T00:00:00"/>
    <x v="147"/>
    <x v="0"/>
    <x v="1"/>
    <s v="January"/>
    <x v="0"/>
    <s v="PROD8979"/>
    <x v="13"/>
    <x v="4"/>
    <n v="34"/>
    <n v="1"/>
    <n v="34"/>
    <x v="1"/>
    <n v="5"/>
    <n v="6"/>
    <x v="0"/>
    <n v="0.23529411764705882"/>
    <n v="8"/>
  </r>
  <r>
    <s v="ORD000233"/>
    <s v="CUST4448"/>
    <s v="Daniel Mullins Jr."/>
    <s v="timothy.henderson@outlook.com"/>
    <x v="0"/>
    <d v="2024-01-03T00:00:00"/>
    <x v="197"/>
    <x v="9"/>
    <x v="1"/>
    <s v="June"/>
    <x v="0"/>
    <s v="PROD2903"/>
    <x v="18"/>
    <x v="0"/>
    <n v="1039"/>
    <n v="1"/>
    <n v="1039"/>
    <x v="1"/>
    <n v="113"/>
    <n v="8"/>
    <x v="1"/>
    <n v="0.40038498556304136"/>
    <n v="416"/>
  </r>
  <r>
    <s v="ORD000234"/>
    <s v="CUST8032"/>
    <s v="Jon Glass"/>
    <s v="matthew.pope@outlook.com"/>
    <x v="5"/>
    <d v="2023-07-03T00:00:00"/>
    <x v="198"/>
    <x v="2"/>
    <x v="1"/>
    <s v="May"/>
    <x v="0"/>
    <s v="PROD7879"/>
    <x v="19"/>
    <x v="2"/>
    <n v="79"/>
    <n v="2"/>
    <n v="157"/>
    <x v="4"/>
    <n v="13"/>
    <n v="2"/>
    <x v="0"/>
    <n v="0.29936305732484075"/>
    <n v="47"/>
  </r>
  <r>
    <s v="ORD000235"/>
    <s v="CUST9371"/>
    <s v="Douglas Strong"/>
    <s v="james.lopez@gmail.com"/>
    <x v="0"/>
    <d v="2023-03-26T00:00:00"/>
    <x v="199"/>
    <x v="0"/>
    <x v="1"/>
    <s v="January"/>
    <x v="0"/>
    <s v="PROD4800"/>
    <x v="4"/>
    <x v="2"/>
    <n v="151"/>
    <n v="3"/>
    <n v="453"/>
    <x v="4"/>
    <n v="34"/>
    <n v="6"/>
    <x v="0"/>
    <n v="0.30022075055187636"/>
    <n v="136"/>
  </r>
  <r>
    <s v="ORD000236"/>
    <s v="CUST1410"/>
    <s v="James Horne"/>
    <s v="martin.wiggins@yahoo.com"/>
    <x v="3"/>
    <d v="2024-08-09T00:00:00"/>
    <x v="27"/>
    <x v="1"/>
    <x v="0"/>
    <s v="December"/>
    <x v="0"/>
    <s v="PROD6029"/>
    <x v="6"/>
    <x v="0"/>
    <n v="434"/>
    <n v="8"/>
    <n v="3470"/>
    <x v="3"/>
    <n v="500"/>
    <n v="2"/>
    <x v="0"/>
    <n v="0.4"/>
    <n v="1388"/>
  </r>
  <r>
    <s v="ORD000237"/>
    <s v="CUST2464"/>
    <s v="Lee King"/>
    <s v="brian.soto@yahoo.com"/>
    <x v="2"/>
    <d v="2024-05-07T00:00:00"/>
    <x v="200"/>
    <x v="1"/>
    <x v="0"/>
    <s v="December"/>
    <x v="1"/>
    <s v="PROD5967"/>
    <x v="0"/>
    <x v="0"/>
    <n v="1420"/>
    <n v="4"/>
    <n v="5680"/>
    <x v="0"/>
    <n v="565"/>
    <m/>
    <x v="2"/>
    <n v="0.4"/>
    <n v="2272"/>
  </r>
  <r>
    <s v="ORD000238"/>
    <s v="CUST4546"/>
    <s v="Ian Cameron"/>
    <s v="elizabeth.hendricks@hotmail.com"/>
    <x v="1"/>
    <d v="2023-07-09T00:00:00"/>
    <x v="103"/>
    <x v="0"/>
    <x v="1"/>
    <s v="January"/>
    <x v="1"/>
    <s v="PROD6406"/>
    <x v="0"/>
    <x v="0"/>
    <n v="800"/>
    <n v="3"/>
    <n v="2399"/>
    <x v="2"/>
    <n v="290"/>
    <m/>
    <x v="2"/>
    <n v="0.40016673614005838"/>
    <n v="960"/>
  </r>
  <r>
    <s v="ORD000239"/>
    <s v="CUST7122"/>
    <s v="Gabriel Byrd"/>
    <s v="max.hubbard@hotmail.com"/>
    <x v="0"/>
    <d v="2024-12-16T00:00:00"/>
    <x v="78"/>
    <x v="11"/>
    <x v="0"/>
    <s v="July"/>
    <x v="0"/>
    <s v="PROD1165"/>
    <x v="20"/>
    <x v="3"/>
    <n v="597"/>
    <n v="6"/>
    <n v="3580"/>
    <x v="1"/>
    <n v="351"/>
    <n v="9"/>
    <x v="1"/>
    <n v="0.35"/>
    <n v="1253"/>
  </r>
  <r>
    <s v="ORD000240"/>
    <s v="CUST8070"/>
    <s v="Stephanie Smith"/>
    <s v="ryan.cook@hotmail.com"/>
    <x v="2"/>
    <d v="2024-11-05T00:00:00"/>
    <x v="201"/>
    <x v="2"/>
    <x v="1"/>
    <s v="May"/>
    <x v="0"/>
    <s v="PROD5991"/>
    <x v="2"/>
    <x v="1"/>
    <n v="863"/>
    <n v="4"/>
    <n v="3453"/>
    <x v="2"/>
    <n v="304"/>
    <n v="5"/>
    <x v="0"/>
    <n v="0.1500144801621778"/>
    <n v="518"/>
  </r>
  <r>
    <s v="ORD000241"/>
    <s v="CUST4684"/>
    <s v="Paula Suarez"/>
    <s v="jason.neal@yahoo.com"/>
    <x v="6"/>
    <d v="2023-03-23T00:00:00"/>
    <x v="202"/>
    <x v="11"/>
    <x v="1"/>
    <s v="July"/>
    <x v="1"/>
    <s v="PROD9324"/>
    <x v="0"/>
    <x v="0"/>
    <n v="716"/>
    <n v="3"/>
    <n v="2149"/>
    <x v="2"/>
    <n v="144"/>
    <m/>
    <x v="2"/>
    <n v="0.40018613308515588"/>
    <n v="860"/>
  </r>
  <r>
    <s v="ORD000242"/>
    <s v="CUST6876"/>
    <s v="Benjamin Davidson"/>
    <s v="pamela.ballard@outlook.com"/>
    <x v="5"/>
    <d v="2023-05-16T00:00:00"/>
    <x v="203"/>
    <x v="8"/>
    <x v="1"/>
    <s v="September"/>
    <x v="0"/>
    <s v="PROD4885"/>
    <x v="6"/>
    <x v="0"/>
    <n v="665"/>
    <n v="1"/>
    <n v="665"/>
    <x v="1"/>
    <n v="95"/>
    <n v="10"/>
    <x v="1"/>
    <n v="0.4"/>
    <n v="266"/>
  </r>
  <r>
    <s v="ORD000243"/>
    <s v="CUST4874"/>
    <s v="Kayla Jordan"/>
    <s v="cynthia.smith@hotmail.com"/>
    <x v="5"/>
    <d v="2024-12-29T00:00:00"/>
    <x v="204"/>
    <x v="10"/>
    <x v="1"/>
    <s v="February"/>
    <x v="1"/>
    <s v="PROD6310"/>
    <x v="16"/>
    <x v="0"/>
    <n v="439"/>
    <n v="2"/>
    <n v="878"/>
    <x v="1"/>
    <n v="81"/>
    <m/>
    <x v="2"/>
    <n v="0.39977220956719817"/>
    <n v="351"/>
  </r>
  <r>
    <s v="ORD000244"/>
    <s v="CUST2780"/>
    <s v="Frank Gonzalez"/>
    <s v="geoffrey.lopez@gmail.com"/>
    <x v="6"/>
    <d v="2023-01-16T00:00:00"/>
    <x v="117"/>
    <x v="5"/>
    <x v="0"/>
    <s v="October"/>
    <x v="0"/>
    <s v="PROD6257"/>
    <x v="18"/>
    <x v="0"/>
    <n v="892"/>
    <n v="1"/>
    <n v="892"/>
    <x v="0"/>
    <n v="54"/>
    <n v="10"/>
    <x v="1"/>
    <n v="0.40022421524663676"/>
    <n v="357"/>
  </r>
  <r>
    <s v="ORD000245"/>
    <s v="CUST8876"/>
    <s v="Gregory Hunter"/>
    <s v="tami.nguyen@hotmail.com"/>
    <x v="6"/>
    <d v="2024-08-14T00:00:00"/>
    <x v="205"/>
    <x v="10"/>
    <x v="0"/>
    <s v="February"/>
    <x v="0"/>
    <s v="PROD7282"/>
    <x v="20"/>
    <x v="3"/>
    <n v="195"/>
    <n v="1"/>
    <n v="195"/>
    <x v="4"/>
    <n v="17"/>
    <n v="2"/>
    <x v="0"/>
    <n v="0.3487179487179487"/>
    <n v="68"/>
  </r>
  <r>
    <s v="ORD000246"/>
    <s v="CUST2293"/>
    <s v="Daniel Aguilar"/>
    <s v="charles.reyes@yahoo.com"/>
    <x v="3"/>
    <d v="2024-08-31T00:00:00"/>
    <x v="206"/>
    <x v="3"/>
    <x v="0"/>
    <s v="March"/>
    <x v="0"/>
    <s v="PROD2742"/>
    <x v="4"/>
    <x v="2"/>
    <n v="796"/>
    <n v="1"/>
    <n v="796"/>
    <x v="1"/>
    <n v="57"/>
    <n v="10"/>
    <x v="1"/>
    <n v="0.30025125628140703"/>
    <n v="239"/>
  </r>
  <r>
    <s v="ORD000247"/>
    <s v="CUST2770"/>
    <s v="Austin Dyer MD"/>
    <s v="shawn.cisneros@yahoo.com"/>
    <x v="2"/>
    <d v="2023-01-17T00:00:00"/>
    <x v="207"/>
    <x v="3"/>
    <x v="0"/>
    <s v="March"/>
    <x v="1"/>
    <s v="PROD2571"/>
    <x v="15"/>
    <x v="1"/>
    <n v="539"/>
    <n v="4"/>
    <n v="2154"/>
    <x v="2"/>
    <n v="176"/>
    <m/>
    <x v="2"/>
    <n v="0.14995357474466109"/>
    <n v="323"/>
  </r>
  <r>
    <s v="ORD000248"/>
    <s v="CUST3677"/>
    <s v="Jason Simpson"/>
    <s v="christina.weber@outlook.com"/>
    <x v="0"/>
    <d v="2024-04-23T00:00:00"/>
    <x v="14"/>
    <x v="8"/>
    <x v="1"/>
    <s v="September"/>
    <x v="1"/>
    <s v="PROD8983"/>
    <x v="21"/>
    <x v="1"/>
    <n v="504"/>
    <n v="2"/>
    <n v="1008"/>
    <x v="0"/>
    <n v="118"/>
    <m/>
    <x v="2"/>
    <n v="0.1498015873015873"/>
    <n v="151"/>
  </r>
  <r>
    <s v="ORD000249"/>
    <s v="CUST6669"/>
    <s v="Courtney Joseph"/>
    <s v="bobby.butler@hotmail.com"/>
    <x v="1"/>
    <d v="2023-02-28T00:00:00"/>
    <x v="208"/>
    <x v="4"/>
    <x v="1"/>
    <s v="April"/>
    <x v="1"/>
    <s v="PROD8189"/>
    <x v="1"/>
    <x v="1"/>
    <n v="153"/>
    <n v="4"/>
    <n v="613"/>
    <x v="1"/>
    <n v="51"/>
    <m/>
    <x v="2"/>
    <n v="0.1500815660685155"/>
    <n v="92"/>
  </r>
  <r>
    <s v="ORD000250"/>
    <s v="CUST9774"/>
    <s v="Patrick Pearson"/>
    <s v="sandra.woodward@outlook.com"/>
    <x v="3"/>
    <d v="2023-08-03T00:00:00"/>
    <x v="132"/>
    <x v="7"/>
    <x v="0"/>
    <s v="November"/>
    <x v="0"/>
    <s v="PROD5976"/>
    <x v="5"/>
    <x v="3"/>
    <n v="219"/>
    <n v="4"/>
    <n v="876"/>
    <x v="1"/>
    <n v="62"/>
    <n v="2"/>
    <x v="0"/>
    <n v="0.3504566210045662"/>
    <n v="307"/>
  </r>
  <r>
    <s v="ORD000251"/>
    <s v="CUST1122"/>
    <s v="Dylan Sheppard"/>
    <s v="allen.wade@hotmail.com"/>
    <x v="6"/>
    <d v="2024-02-20T00:00:00"/>
    <x v="209"/>
    <x v="2"/>
    <x v="1"/>
    <s v="May"/>
    <x v="0"/>
    <s v="PROD3113"/>
    <x v="3"/>
    <x v="1"/>
    <n v="184"/>
    <n v="1"/>
    <n v="184"/>
    <x v="1"/>
    <n v="9"/>
    <n v="3"/>
    <x v="0"/>
    <n v="0.15217391304347827"/>
    <n v="28"/>
  </r>
  <r>
    <s v="ORD000252"/>
    <s v="CUST2835"/>
    <s v="Stephanie Kim"/>
    <s v="amy.mcclain@yahoo.com"/>
    <x v="6"/>
    <d v="2024-07-21T00:00:00"/>
    <x v="210"/>
    <x v="8"/>
    <x v="1"/>
    <s v="September"/>
    <x v="0"/>
    <s v="PROD7765"/>
    <x v="14"/>
    <x v="4"/>
    <n v="560"/>
    <n v="1"/>
    <n v="560"/>
    <x v="0"/>
    <n v="50"/>
    <n v="7"/>
    <x v="0"/>
    <n v="0.25"/>
    <n v="140"/>
  </r>
  <r>
    <s v="ORD000253"/>
    <s v="CUST2217"/>
    <s v="Raymond Davis"/>
    <s v="jason.martin@yahoo.com"/>
    <x v="0"/>
    <d v="2023-11-03T00:00:00"/>
    <x v="211"/>
    <x v="0"/>
    <x v="0"/>
    <s v="January"/>
    <x v="0"/>
    <s v="PROD4859"/>
    <x v="5"/>
    <x v="3"/>
    <n v="148"/>
    <n v="3"/>
    <n v="444"/>
    <x v="0"/>
    <n v="47"/>
    <n v="8"/>
    <x v="1"/>
    <n v="0.34909909909909909"/>
    <n v="155"/>
  </r>
  <r>
    <s v="ORD000254"/>
    <s v="CUST5479"/>
    <s v="Meredith Perez"/>
    <s v="elizabeth.rodriguez@gmail.com"/>
    <x v="4"/>
    <d v="2023-09-04T00:00:00"/>
    <x v="212"/>
    <x v="1"/>
    <x v="0"/>
    <s v="December"/>
    <x v="0"/>
    <s v="PROD5268"/>
    <x v="3"/>
    <x v="1"/>
    <n v="882"/>
    <n v="8"/>
    <n v="7059"/>
    <x v="1"/>
    <n v="526"/>
    <n v="9"/>
    <x v="1"/>
    <n v="0.15002124946876327"/>
    <n v="1059"/>
  </r>
  <r>
    <s v="ORD000255"/>
    <s v="CUST1195"/>
    <s v="Christopher Morris"/>
    <s v="richard.collins@outlook.com"/>
    <x v="4"/>
    <d v="2023-09-22T00:00:00"/>
    <x v="213"/>
    <x v="9"/>
    <x v="0"/>
    <s v="June"/>
    <x v="0"/>
    <s v="PROD4209"/>
    <x v="15"/>
    <x v="1"/>
    <n v="927"/>
    <n v="1"/>
    <n v="927"/>
    <x v="2"/>
    <n v="134"/>
    <n v="6"/>
    <x v="0"/>
    <n v="0.1499460625674218"/>
    <n v="139"/>
  </r>
  <r>
    <s v="ORD000256"/>
    <s v="CUST7328"/>
    <s v="Andrew Lloyd"/>
    <s v="alec.martin@outlook.com"/>
    <x v="6"/>
    <d v="2023-03-18T00:00:00"/>
    <x v="167"/>
    <x v="1"/>
    <x v="0"/>
    <s v="December"/>
    <x v="0"/>
    <s v="PROD6058"/>
    <x v="4"/>
    <x v="2"/>
    <n v="1678"/>
    <n v="6"/>
    <n v="10070"/>
    <x v="0"/>
    <n v="1280"/>
    <n v="5"/>
    <x v="0"/>
    <n v="0.3"/>
    <n v="3021"/>
  </r>
  <r>
    <s v="ORD000257"/>
    <s v="CUST6432"/>
    <s v="Joshua Bennett"/>
    <s v="jordan.hernandez@gmail.com"/>
    <x v="4"/>
    <d v="2023-08-09T00:00:00"/>
    <x v="214"/>
    <x v="11"/>
    <x v="0"/>
    <s v="July"/>
    <x v="0"/>
    <s v="PROD9947"/>
    <x v="18"/>
    <x v="0"/>
    <n v="450"/>
    <n v="3"/>
    <n v="1350"/>
    <x v="0"/>
    <n v="123"/>
    <n v="10"/>
    <x v="1"/>
    <n v="0.4"/>
    <n v="540"/>
  </r>
  <r>
    <s v="ORD000258"/>
    <s v="CUST8416"/>
    <s v="Bryan Davis"/>
    <s v="aaron.gutierrez@gmail.com"/>
    <x v="5"/>
    <d v="2023-08-17T00:00:00"/>
    <x v="215"/>
    <x v="4"/>
    <x v="0"/>
    <s v="April"/>
    <x v="0"/>
    <s v="PROD1823"/>
    <x v="0"/>
    <x v="0"/>
    <n v="1018"/>
    <n v="3"/>
    <n v="3053"/>
    <x v="0"/>
    <n v="223"/>
    <n v="10"/>
    <x v="1"/>
    <n v="0.39993449066491976"/>
    <n v="1221"/>
  </r>
  <r>
    <s v="ORD000259"/>
    <s v="CUST1553"/>
    <s v="Katie Proctor"/>
    <s v="jessica.moore@outlook.com"/>
    <x v="1"/>
    <d v="2023-05-27T00:00:00"/>
    <x v="204"/>
    <x v="10"/>
    <x v="1"/>
    <s v="February"/>
    <x v="0"/>
    <s v="PROD5941"/>
    <x v="16"/>
    <x v="0"/>
    <n v="694"/>
    <n v="4"/>
    <n v="2774"/>
    <x v="1"/>
    <n v="323"/>
    <n v="3"/>
    <x v="0"/>
    <n v="0.4001441961067051"/>
    <n v="1110"/>
  </r>
  <r>
    <s v="ORD000260"/>
    <s v="CUST5174"/>
    <s v="Eileen Underwood"/>
    <s v="kelly.marshall@yahoo.com"/>
    <x v="0"/>
    <d v="2024-11-23T00:00:00"/>
    <x v="216"/>
    <x v="7"/>
    <x v="0"/>
    <s v="November"/>
    <x v="0"/>
    <s v="PROD4221"/>
    <x v="1"/>
    <x v="1"/>
    <n v="1387"/>
    <n v="3"/>
    <n v="4162"/>
    <x v="1"/>
    <n v="370"/>
    <n v="6"/>
    <x v="0"/>
    <n v="0.14992791926958193"/>
    <n v="624"/>
  </r>
  <r>
    <s v="ORD000261"/>
    <s v="CUST4805"/>
    <s v="Michael Deleon"/>
    <s v="daniel.mitchell@outlook.com"/>
    <x v="4"/>
    <d v="2024-11-22T00:00:00"/>
    <x v="2"/>
    <x v="2"/>
    <x v="0"/>
    <s v="May"/>
    <x v="0"/>
    <s v="PROD9236"/>
    <x v="21"/>
    <x v="1"/>
    <n v="286"/>
    <n v="5"/>
    <n v="1432"/>
    <x v="1"/>
    <n v="139"/>
    <n v="7"/>
    <x v="0"/>
    <n v="0.15013966480446927"/>
    <n v="215"/>
  </r>
  <r>
    <s v="ORD000262"/>
    <s v="CUST1057"/>
    <s v="Mrs. Aimee Harris"/>
    <s v="jeffery.harris@gmail.com"/>
    <x v="4"/>
    <d v="2024-04-11T00:00:00"/>
    <x v="217"/>
    <x v="4"/>
    <x v="0"/>
    <s v="April"/>
    <x v="0"/>
    <s v="PROD4158"/>
    <x v="21"/>
    <x v="1"/>
    <n v="678"/>
    <n v="2"/>
    <n v="1356"/>
    <x v="1"/>
    <n v="119"/>
    <n v="4"/>
    <x v="0"/>
    <n v="0.14970501474926254"/>
    <n v="203"/>
  </r>
  <r>
    <s v="ORD000263"/>
    <s v="CUST7075"/>
    <s v="Michelle Allen"/>
    <s v="melissa.taylor@gmail.com"/>
    <x v="1"/>
    <d v="2023-06-23T00:00:00"/>
    <x v="218"/>
    <x v="1"/>
    <x v="1"/>
    <s v="December"/>
    <x v="0"/>
    <s v="PROD8641"/>
    <x v="15"/>
    <x v="1"/>
    <n v="100"/>
    <n v="10"/>
    <n v="997"/>
    <x v="1"/>
    <n v="107"/>
    <n v="5"/>
    <x v="0"/>
    <n v="0.14944834503510532"/>
    <n v="149"/>
  </r>
  <r>
    <s v="ORD000264"/>
    <s v="CUST7250"/>
    <s v="Pamela Perez"/>
    <s v="daniel.tucker@yahoo.com"/>
    <x v="3"/>
    <d v="2023-10-19T00:00:00"/>
    <x v="219"/>
    <x v="11"/>
    <x v="1"/>
    <s v="July"/>
    <x v="0"/>
    <s v="PROD4465"/>
    <x v="18"/>
    <x v="0"/>
    <n v="1020"/>
    <n v="6"/>
    <n v="6119"/>
    <x v="1"/>
    <n v="593"/>
    <n v="8"/>
    <x v="1"/>
    <n v="0.40006537015852262"/>
    <n v="2448"/>
  </r>
  <r>
    <s v="ORD000265"/>
    <s v="CUST2262"/>
    <s v="Samuel Ward"/>
    <s v="kathleen.washington@hotmail.com"/>
    <x v="2"/>
    <d v="2024-07-12T00:00:00"/>
    <x v="15"/>
    <x v="7"/>
    <x v="1"/>
    <s v="November"/>
    <x v="1"/>
    <s v="PROD7312"/>
    <x v="8"/>
    <x v="2"/>
    <n v="861"/>
    <n v="7"/>
    <n v="6024"/>
    <x v="0"/>
    <n v="831"/>
    <m/>
    <x v="2"/>
    <n v="0.29996679946879151"/>
    <n v="1807"/>
  </r>
  <r>
    <s v="ORD000266"/>
    <s v="CUST2034"/>
    <s v="Mackenzie Wood"/>
    <s v="tammy.davis@outlook.com"/>
    <x v="0"/>
    <d v="2023-03-22T00:00:00"/>
    <x v="220"/>
    <x v="6"/>
    <x v="0"/>
    <s v="August"/>
    <x v="0"/>
    <s v="PROD9053"/>
    <x v="17"/>
    <x v="3"/>
    <n v="311"/>
    <n v="5"/>
    <n v="1557"/>
    <x v="0"/>
    <n v="200"/>
    <n v="2"/>
    <x v="0"/>
    <n v="0.35003211303789339"/>
    <n v="545"/>
  </r>
  <r>
    <s v="ORD000267"/>
    <s v="CUST4905"/>
    <s v="Patrick Boyer"/>
    <s v="taylor.vazquez@gmail.com"/>
    <x v="5"/>
    <d v="2024-04-21T00:00:00"/>
    <x v="221"/>
    <x v="11"/>
    <x v="1"/>
    <s v="July"/>
    <x v="0"/>
    <s v="PROD2614"/>
    <x v="13"/>
    <x v="4"/>
    <n v="730"/>
    <n v="3"/>
    <n v="2190"/>
    <x v="2"/>
    <n v="274"/>
    <n v="10"/>
    <x v="1"/>
    <n v="0.25022831050228311"/>
    <n v="548"/>
  </r>
  <r>
    <s v="ORD000268"/>
    <s v="CUST7908"/>
    <s v="Rachel Reese"/>
    <s v="gary.williams@yahoo.com"/>
    <x v="0"/>
    <d v="2023-09-02T00:00:00"/>
    <x v="222"/>
    <x v="5"/>
    <x v="0"/>
    <s v="October"/>
    <x v="0"/>
    <s v="PROD2842"/>
    <x v="15"/>
    <x v="1"/>
    <n v="73"/>
    <n v="3"/>
    <n v="218"/>
    <x v="1"/>
    <n v="14"/>
    <n v="8"/>
    <x v="1"/>
    <n v="0.15137614678899083"/>
    <n v="33"/>
  </r>
  <r>
    <s v="ORD000269"/>
    <s v="CUST1227"/>
    <s v="Henry Mitchell"/>
    <s v="jeffrey.gentry@outlook.com"/>
    <x v="1"/>
    <d v="2023-10-19T00:00:00"/>
    <x v="223"/>
    <x v="6"/>
    <x v="1"/>
    <s v="August"/>
    <x v="0"/>
    <s v="PROD6089"/>
    <x v="0"/>
    <x v="0"/>
    <n v="908"/>
    <n v="6"/>
    <n v="5448"/>
    <x v="4"/>
    <n v="714"/>
    <n v="5"/>
    <x v="0"/>
    <n v="0.39996328928046992"/>
    <n v="2179"/>
  </r>
  <r>
    <s v="ORD000270"/>
    <s v="CUST1471"/>
    <s v="Christina Myers"/>
    <s v="dylan.gomez@yahoo.com"/>
    <x v="4"/>
    <d v="2023-01-01T00:00:00"/>
    <x v="224"/>
    <x v="8"/>
    <x v="0"/>
    <s v="September"/>
    <x v="0"/>
    <s v="PROD5428"/>
    <x v="8"/>
    <x v="2"/>
    <n v="690"/>
    <n v="5"/>
    <n v="3448"/>
    <x v="0"/>
    <n v="407"/>
    <n v="3"/>
    <x v="0"/>
    <n v="0.29988399071925753"/>
    <n v="1034"/>
  </r>
  <r>
    <s v="ORD000271"/>
    <s v="CUST8519"/>
    <s v="Sherry Juarez"/>
    <s v="phillip.martin@yahoo.com"/>
    <x v="2"/>
    <d v="2024-08-17T00:00:00"/>
    <x v="225"/>
    <x v="10"/>
    <x v="1"/>
    <s v="February"/>
    <x v="2"/>
    <s v="PROD5445"/>
    <x v="9"/>
    <x v="4"/>
    <n v="167"/>
    <n v="3"/>
    <n v="500"/>
    <x v="1"/>
    <n v="27"/>
    <m/>
    <x v="2"/>
    <n v="0.25"/>
    <n v="125"/>
  </r>
  <r>
    <s v="ORD000272"/>
    <s v="CUST5556"/>
    <s v="Betty Gates"/>
    <s v="brenda.nguyen@yahoo.com"/>
    <x v="3"/>
    <d v="2024-02-15T00:00:00"/>
    <x v="226"/>
    <x v="0"/>
    <x v="1"/>
    <s v="January"/>
    <x v="1"/>
    <s v="PROD9957"/>
    <x v="20"/>
    <x v="3"/>
    <n v="844"/>
    <n v="1"/>
    <n v="844"/>
    <x v="1"/>
    <n v="104"/>
    <m/>
    <x v="2"/>
    <n v="0.34952606635071087"/>
    <n v="295"/>
  </r>
  <r>
    <s v="ORD000273"/>
    <s v="CUST6186"/>
    <s v="Rachel Reed"/>
    <s v="tina.baldwin@yahoo.com"/>
    <x v="3"/>
    <d v="2023-04-20T00:00:00"/>
    <x v="227"/>
    <x v="5"/>
    <x v="1"/>
    <s v="October"/>
    <x v="0"/>
    <s v="PROD8191"/>
    <x v="5"/>
    <x v="3"/>
    <n v="395"/>
    <n v="3"/>
    <n v="1184"/>
    <x v="3"/>
    <n v="172"/>
    <n v="5"/>
    <x v="0"/>
    <n v="0.34966216216216217"/>
    <n v="414"/>
  </r>
  <r>
    <s v="ORD000274"/>
    <s v="CUST3382"/>
    <s v="Timothy Hall"/>
    <s v="samantha.wilson@outlook.com"/>
    <x v="1"/>
    <d v="2023-10-23T00:00:00"/>
    <x v="89"/>
    <x v="4"/>
    <x v="0"/>
    <s v="April"/>
    <x v="0"/>
    <s v="PROD8502"/>
    <x v="10"/>
    <x v="2"/>
    <n v="824"/>
    <n v="5"/>
    <n v="4118"/>
    <x v="1"/>
    <n v="378"/>
    <n v="7"/>
    <x v="0"/>
    <n v="0.29990286546867412"/>
    <n v="1235"/>
  </r>
  <r>
    <s v="ORD000275"/>
    <s v="CUST5632"/>
    <s v="Darin Pace"/>
    <s v="diamond.lee@outlook.com"/>
    <x v="0"/>
    <d v="2024-04-08T00:00:00"/>
    <x v="228"/>
    <x v="4"/>
    <x v="1"/>
    <s v="April"/>
    <x v="0"/>
    <s v="PROD3353"/>
    <x v="1"/>
    <x v="1"/>
    <n v="809"/>
    <n v="1"/>
    <n v="809"/>
    <x v="1"/>
    <n v="43"/>
    <n v="10"/>
    <x v="1"/>
    <n v="0.14956736711990112"/>
    <n v="121"/>
  </r>
  <r>
    <s v="ORD000276"/>
    <s v="CUST9492"/>
    <s v="Ashley Graham"/>
    <s v="megan.torres@hotmail.com"/>
    <x v="4"/>
    <d v="2023-01-16T00:00:00"/>
    <x v="229"/>
    <x v="2"/>
    <x v="0"/>
    <s v="May"/>
    <x v="0"/>
    <s v="PROD5916"/>
    <x v="3"/>
    <x v="1"/>
    <n v="401"/>
    <n v="1"/>
    <n v="401"/>
    <x v="0"/>
    <n v="29"/>
    <n v="5"/>
    <x v="0"/>
    <n v="0.14962593516209477"/>
    <n v="60"/>
  </r>
  <r>
    <s v="ORD000277"/>
    <s v="CUST8269"/>
    <s v="Sean Anderson"/>
    <s v="tina.malone@outlook.com"/>
    <x v="3"/>
    <d v="2023-05-30T00:00:00"/>
    <x v="230"/>
    <x v="4"/>
    <x v="0"/>
    <s v="April"/>
    <x v="0"/>
    <s v="PROD1930"/>
    <x v="4"/>
    <x v="2"/>
    <n v="890"/>
    <n v="5"/>
    <n v="4451"/>
    <x v="1"/>
    <n v="363"/>
    <n v="10"/>
    <x v="1"/>
    <n v="0.29993259941586159"/>
    <n v="1335"/>
  </r>
  <r>
    <s v="ORD000278"/>
    <s v="CUST4423"/>
    <s v="Maria White"/>
    <s v="anthony.galvan@outlook.com"/>
    <x v="5"/>
    <d v="2024-07-18T00:00:00"/>
    <x v="191"/>
    <x v="4"/>
    <x v="0"/>
    <s v="April"/>
    <x v="0"/>
    <s v="PROD8923"/>
    <x v="6"/>
    <x v="0"/>
    <n v="532"/>
    <n v="3"/>
    <n v="1595"/>
    <x v="2"/>
    <n v="178"/>
    <n v="10"/>
    <x v="1"/>
    <n v="0.4"/>
    <n v="638"/>
  </r>
  <r>
    <s v="ORD000279"/>
    <s v="CUST5174"/>
    <s v="Eileen Underwood"/>
    <s v="kelly.marshall@yahoo.com"/>
    <x v="0"/>
    <d v="2024-11-23T00:00:00"/>
    <x v="153"/>
    <x v="3"/>
    <x v="1"/>
    <s v="March"/>
    <x v="0"/>
    <s v="PROD5742"/>
    <x v="19"/>
    <x v="2"/>
    <n v="210"/>
    <n v="5"/>
    <n v="1048"/>
    <x v="1"/>
    <n v="152"/>
    <n v="2"/>
    <x v="0"/>
    <n v="0.29961832061068705"/>
    <n v="314"/>
  </r>
  <r>
    <s v="ORD000280"/>
    <s v="CUST4399"/>
    <s v="Anthony Smith"/>
    <s v="stephen.murphy@hotmail.com"/>
    <x v="2"/>
    <d v="2023-06-11T00:00:00"/>
    <x v="231"/>
    <x v="1"/>
    <x v="0"/>
    <s v="December"/>
    <x v="0"/>
    <s v="PROD2763"/>
    <x v="10"/>
    <x v="2"/>
    <n v="1487"/>
    <n v="8"/>
    <n v="11897"/>
    <x v="0"/>
    <n v="1355"/>
    <n v="10"/>
    <x v="1"/>
    <n v="0.29999159451962681"/>
    <n v="3569"/>
  </r>
  <r>
    <s v="ORD000281"/>
    <s v="CUST6440"/>
    <s v="Kelly Miller"/>
    <s v="joshua.hoffman@yahoo.com"/>
    <x v="6"/>
    <d v="2023-04-29T00:00:00"/>
    <x v="163"/>
    <x v="2"/>
    <x v="1"/>
    <s v="May"/>
    <x v="1"/>
    <s v="PROD2801"/>
    <x v="6"/>
    <x v="0"/>
    <n v="83"/>
    <n v="3"/>
    <n v="249"/>
    <x v="2"/>
    <n v="21"/>
    <m/>
    <x v="2"/>
    <n v="0.40160642570281124"/>
    <n v="100"/>
  </r>
  <r>
    <s v="ORD000282"/>
    <s v="CUST5021"/>
    <s v="Edward Wheeler"/>
    <s v="kyle.clark@hotmail.com"/>
    <x v="5"/>
    <d v="2023-12-10T00:00:00"/>
    <x v="232"/>
    <x v="5"/>
    <x v="0"/>
    <s v="October"/>
    <x v="0"/>
    <s v="PROD9256"/>
    <x v="16"/>
    <x v="0"/>
    <n v="469"/>
    <n v="3"/>
    <n v="1407"/>
    <x v="1"/>
    <n v="87"/>
    <n v="3"/>
    <x v="0"/>
    <n v="0.40014214641080315"/>
    <n v="563"/>
  </r>
  <r>
    <s v="ORD000283"/>
    <s v="CUST3752"/>
    <s v="Nancy Key"/>
    <s v="cameron.stewart@outlook.com"/>
    <x v="0"/>
    <d v="2023-12-04T00:00:00"/>
    <x v="233"/>
    <x v="1"/>
    <x v="1"/>
    <s v="December"/>
    <x v="0"/>
    <s v="PROD1034"/>
    <x v="15"/>
    <x v="1"/>
    <n v="1910"/>
    <n v="2"/>
    <n v="3820"/>
    <x v="0"/>
    <n v="546"/>
    <n v="10"/>
    <x v="1"/>
    <n v="0.15"/>
    <n v="573"/>
  </r>
  <r>
    <s v="ORD000284"/>
    <s v="CUST8288"/>
    <s v="Frank Stone"/>
    <s v="richard.copeland@hotmail.com"/>
    <x v="0"/>
    <d v="2023-11-02T00:00:00"/>
    <x v="234"/>
    <x v="11"/>
    <x v="1"/>
    <s v="July"/>
    <x v="0"/>
    <s v="PROD7052"/>
    <x v="6"/>
    <x v="0"/>
    <n v="374"/>
    <n v="3"/>
    <n v="1123"/>
    <x v="4"/>
    <n v="167"/>
    <n v="10"/>
    <x v="1"/>
    <n v="0.39982190560997327"/>
    <n v="449"/>
  </r>
  <r>
    <s v="ORD000285"/>
    <s v="CUST2734"/>
    <s v="Darrell Adams"/>
    <s v="christy.ryan@yahoo.com"/>
    <x v="1"/>
    <d v="2024-07-20T00:00:00"/>
    <x v="235"/>
    <x v="8"/>
    <x v="1"/>
    <s v="September"/>
    <x v="0"/>
    <s v="PROD2291"/>
    <x v="16"/>
    <x v="0"/>
    <n v="168"/>
    <n v="5"/>
    <n v="842"/>
    <x v="3"/>
    <n v="107"/>
    <n v="5"/>
    <x v="0"/>
    <n v="0.4002375296912114"/>
    <n v="337"/>
  </r>
  <r>
    <s v="ORD000286"/>
    <s v="CUST9530"/>
    <s v="Leslie Richards"/>
    <s v="joseph.flores@yahoo.com"/>
    <x v="3"/>
    <d v="2023-09-10T00:00:00"/>
    <x v="236"/>
    <x v="4"/>
    <x v="0"/>
    <s v="April"/>
    <x v="0"/>
    <s v="PROD6107"/>
    <x v="13"/>
    <x v="4"/>
    <n v="305"/>
    <n v="2"/>
    <n v="611"/>
    <x v="1"/>
    <n v="38"/>
    <n v="10"/>
    <x v="1"/>
    <n v="0.25040916530278234"/>
    <n v="153"/>
  </r>
  <r>
    <s v="ORD000287"/>
    <s v="CUST8720"/>
    <s v="Joshua Pope"/>
    <s v="breanna.hurley@yahoo.com"/>
    <x v="4"/>
    <d v="2024-11-03T00:00:00"/>
    <x v="128"/>
    <x v="6"/>
    <x v="1"/>
    <s v="August"/>
    <x v="1"/>
    <s v="PROD7855"/>
    <x v="10"/>
    <x v="2"/>
    <n v="880"/>
    <n v="6"/>
    <n v="5282"/>
    <x v="1"/>
    <n v="416"/>
    <m/>
    <x v="2"/>
    <n v="0.30007572889057177"/>
    <n v="1585"/>
  </r>
  <r>
    <s v="ORD000288"/>
    <s v="CUST1227"/>
    <s v="Henry Mitchell"/>
    <s v="jeffrey.gentry@outlook.com"/>
    <x v="1"/>
    <d v="2023-10-19T00:00:00"/>
    <x v="63"/>
    <x v="1"/>
    <x v="1"/>
    <s v="December"/>
    <x v="0"/>
    <s v="PROD8868"/>
    <x v="9"/>
    <x v="4"/>
    <n v="1029"/>
    <n v="2"/>
    <n v="2059"/>
    <x v="1"/>
    <n v="226"/>
    <n v="9"/>
    <x v="1"/>
    <n v="0.25012141816415734"/>
    <n v="515"/>
  </r>
  <r>
    <s v="ORD000289"/>
    <s v="CUST9443"/>
    <s v="Julia Baird"/>
    <s v="hannah.murphy@gmail.com"/>
    <x v="0"/>
    <d v="2023-09-15T00:00:00"/>
    <x v="113"/>
    <x v="1"/>
    <x v="0"/>
    <s v="December"/>
    <x v="0"/>
    <s v="PROD8123"/>
    <x v="8"/>
    <x v="2"/>
    <n v="1336"/>
    <n v="6"/>
    <n v="8014"/>
    <x v="1"/>
    <n v="875"/>
    <n v="9"/>
    <x v="1"/>
    <n v="0.29997504367357125"/>
    <n v="2404"/>
  </r>
  <r>
    <s v="ORD000290"/>
    <s v="CUST6309"/>
    <s v="Kathleen Mercer"/>
    <s v="stephanie.thompson@yahoo.com"/>
    <x v="3"/>
    <d v="2024-07-02T00:00:00"/>
    <x v="237"/>
    <x v="5"/>
    <x v="0"/>
    <s v="October"/>
    <x v="0"/>
    <s v="PROD5620"/>
    <x v="4"/>
    <x v="2"/>
    <n v="163"/>
    <n v="4"/>
    <n v="654"/>
    <x v="1"/>
    <n v="34"/>
    <n v="4"/>
    <x v="0"/>
    <n v="0.29969418960244648"/>
    <n v="196"/>
  </r>
  <r>
    <s v="ORD000291"/>
    <s v="CUST7494"/>
    <s v="Bill Fuller"/>
    <s v="andrew.bentley@gmail.com"/>
    <x v="0"/>
    <d v="2023-09-05T00:00:00"/>
    <x v="238"/>
    <x v="4"/>
    <x v="0"/>
    <s v="April"/>
    <x v="0"/>
    <s v="PROD1046"/>
    <x v="18"/>
    <x v="0"/>
    <n v="36"/>
    <n v="2"/>
    <n v="72"/>
    <x v="3"/>
    <n v="9"/>
    <n v="9"/>
    <x v="1"/>
    <n v="0.40277777777777779"/>
    <n v="29"/>
  </r>
  <r>
    <s v="ORD000292"/>
    <s v="CUST5654"/>
    <s v="Robert Ferguson"/>
    <s v="nicole.hatfield@outlook.com"/>
    <x v="3"/>
    <d v="2023-02-18T00:00:00"/>
    <x v="233"/>
    <x v="1"/>
    <x v="1"/>
    <s v="December"/>
    <x v="0"/>
    <s v="PROD1886"/>
    <x v="21"/>
    <x v="1"/>
    <n v="968"/>
    <n v="2"/>
    <n v="1936"/>
    <x v="1"/>
    <n v="144"/>
    <n v="8"/>
    <x v="1"/>
    <n v="0.14979338842975207"/>
    <n v="290"/>
  </r>
  <r>
    <s v="ORD000293"/>
    <s v="CUST2234"/>
    <s v="Pedro Sandoval"/>
    <s v="joshua.roman@yahoo.com"/>
    <x v="4"/>
    <d v="2024-03-12T00:00:00"/>
    <x v="239"/>
    <x v="6"/>
    <x v="0"/>
    <s v="August"/>
    <x v="0"/>
    <s v="PROD8310"/>
    <x v="8"/>
    <x v="2"/>
    <n v="799"/>
    <n v="5"/>
    <n v="3996"/>
    <x v="3"/>
    <n v="274"/>
    <n v="8"/>
    <x v="1"/>
    <n v="0.30005005005005003"/>
    <n v="1199"/>
  </r>
  <r>
    <s v="ORD000294"/>
    <s v="CUST1181"/>
    <s v="Nathan Bullock"/>
    <s v="ryan.molina@yahoo.com"/>
    <x v="4"/>
    <d v="2023-04-15T00:00:00"/>
    <x v="240"/>
    <x v="1"/>
    <x v="1"/>
    <s v="December"/>
    <x v="0"/>
    <s v="PROD1618"/>
    <x v="4"/>
    <x v="2"/>
    <n v="394"/>
    <n v="2"/>
    <n v="788"/>
    <x v="0"/>
    <n v="59"/>
    <n v="5"/>
    <x v="0"/>
    <n v="0.29949238578680204"/>
    <n v="236"/>
  </r>
  <r>
    <s v="ORD000295"/>
    <s v="CUST2988"/>
    <s v="David Mendoza"/>
    <s v="joseph.williams@gmail.com"/>
    <x v="2"/>
    <d v="2023-06-29T00:00:00"/>
    <x v="241"/>
    <x v="8"/>
    <x v="1"/>
    <s v="September"/>
    <x v="0"/>
    <s v="PROD4058"/>
    <x v="4"/>
    <x v="2"/>
    <n v="799"/>
    <n v="4"/>
    <n v="3195"/>
    <x v="1"/>
    <n v="163"/>
    <n v="10"/>
    <x v="1"/>
    <n v="0.29984350547730831"/>
    <n v="958"/>
  </r>
  <r>
    <s v="ORD000296"/>
    <s v="CUST6823"/>
    <s v="Alan Turner"/>
    <s v="seth.lloyd@outlook.com"/>
    <x v="3"/>
    <d v="2024-06-03T00:00:00"/>
    <x v="177"/>
    <x v="8"/>
    <x v="0"/>
    <s v="September"/>
    <x v="0"/>
    <s v="PROD8860"/>
    <x v="0"/>
    <x v="0"/>
    <n v="682"/>
    <n v="5"/>
    <n v="3410"/>
    <x v="1"/>
    <n v="432"/>
    <n v="7"/>
    <x v="0"/>
    <n v="0.4"/>
    <n v="1364"/>
  </r>
  <r>
    <s v="ORD000297"/>
    <s v="CUST2763"/>
    <s v="Tara Matthews"/>
    <s v="david.owens@outlook.com"/>
    <x v="1"/>
    <d v="2024-09-13T00:00:00"/>
    <x v="192"/>
    <x v="10"/>
    <x v="1"/>
    <s v="February"/>
    <x v="0"/>
    <s v="PROD4260"/>
    <x v="1"/>
    <x v="1"/>
    <n v="396"/>
    <n v="2"/>
    <n v="791"/>
    <x v="1"/>
    <n v="61"/>
    <n v="5"/>
    <x v="0"/>
    <n v="0.15044247787610621"/>
    <n v="119"/>
  </r>
  <r>
    <s v="ORD000298"/>
    <s v="CUST5111"/>
    <s v="Jesus Nicholson"/>
    <s v="krystal.tapia@yahoo.com"/>
    <x v="3"/>
    <d v="2024-03-17T00:00:00"/>
    <x v="242"/>
    <x v="5"/>
    <x v="0"/>
    <s v="October"/>
    <x v="0"/>
    <s v="PROD3807"/>
    <x v="17"/>
    <x v="3"/>
    <n v="1113"/>
    <n v="1"/>
    <n v="1113"/>
    <x v="1"/>
    <n v="106"/>
    <n v="5"/>
    <x v="0"/>
    <n v="0.34950584007187779"/>
    <n v="389"/>
  </r>
  <r>
    <s v="ORD000299"/>
    <s v="CUST1604"/>
    <s v="Jessica Martinez"/>
    <s v="elizabeth.clark@hotmail.com"/>
    <x v="6"/>
    <d v="2023-06-15T00:00:00"/>
    <x v="243"/>
    <x v="2"/>
    <x v="1"/>
    <s v="May"/>
    <x v="0"/>
    <s v="PROD6917"/>
    <x v="18"/>
    <x v="0"/>
    <n v="558"/>
    <n v="1"/>
    <n v="558"/>
    <x v="1"/>
    <n v="70"/>
    <n v="7"/>
    <x v="0"/>
    <n v="0.3996415770609319"/>
    <n v="223"/>
  </r>
  <r>
    <s v="ORD000300"/>
    <s v="CUST2240"/>
    <s v="Jessica Ross"/>
    <s v="tonya.brown@gmail.com"/>
    <x v="2"/>
    <d v="2023-06-14T00:00:00"/>
    <x v="244"/>
    <x v="10"/>
    <x v="1"/>
    <s v="February"/>
    <x v="0"/>
    <s v="PROD9762"/>
    <x v="1"/>
    <x v="1"/>
    <n v="786"/>
    <n v="1"/>
    <n v="786"/>
    <x v="0"/>
    <n v="89"/>
    <n v="3"/>
    <x v="0"/>
    <n v="0.15012722646310434"/>
    <n v="118"/>
  </r>
  <r>
    <s v="ORD000301"/>
    <s v="CUST9141"/>
    <s v="Michael Mitchell"/>
    <s v="timothy.howard@yahoo.com"/>
    <x v="2"/>
    <d v="2023-10-15T00:00:00"/>
    <x v="44"/>
    <x v="3"/>
    <x v="1"/>
    <s v="March"/>
    <x v="0"/>
    <s v="PROD5790"/>
    <x v="2"/>
    <x v="1"/>
    <n v="751"/>
    <n v="4"/>
    <n v="3006"/>
    <x v="0"/>
    <n v="334"/>
    <n v="3"/>
    <x v="0"/>
    <n v="0.15003326679973386"/>
    <n v="451"/>
  </r>
  <r>
    <s v="ORD000302"/>
    <s v="CUST9279"/>
    <s v="Nicholas Collins"/>
    <s v="phillip.stewart@outlook.com"/>
    <x v="3"/>
    <d v="2024-10-09T00:00:00"/>
    <x v="245"/>
    <x v="3"/>
    <x v="1"/>
    <s v="March"/>
    <x v="2"/>
    <s v="PROD9312"/>
    <x v="19"/>
    <x v="2"/>
    <n v="609"/>
    <n v="1"/>
    <n v="609"/>
    <x v="1"/>
    <n v="66"/>
    <m/>
    <x v="2"/>
    <n v="0.30049261083743845"/>
    <n v="183"/>
  </r>
  <r>
    <s v="ORD000303"/>
    <s v="CUST1074"/>
    <s v="Joseph Sanchez"/>
    <s v="noah.copeland@hotmail.com"/>
    <x v="3"/>
    <d v="2023-11-19T00:00:00"/>
    <x v="212"/>
    <x v="1"/>
    <x v="0"/>
    <s v="December"/>
    <x v="0"/>
    <s v="PROD4430"/>
    <x v="18"/>
    <x v="0"/>
    <n v="875"/>
    <n v="2"/>
    <n v="1749"/>
    <x v="4"/>
    <n v="97"/>
    <n v="5"/>
    <x v="0"/>
    <n v="0.40022870211549455"/>
    <n v="700"/>
  </r>
  <r>
    <s v="ORD000304"/>
    <s v="CUST9732"/>
    <s v="Daniel Taylor"/>
    <s v="linda.peterson@yahoo.com"/>
    <x v="0"/>
    <d v="2024-10-08T00:00:00"/>
    <x v="246"/>
    <x v="1"/>
    <x v="1"/>
    <s v="December"/>
    <x v="0"/>
    <s v="PROD5226"/>
    <x v="10"/>
    <x v="2"/>
    <n v="248"/>
    <n v="8"/>
    <n v="1984"/>
    <x v="0"/>
    <n v="255"/>
    <n v="7"/>
    <x v="0"/>
    <n v="0.29989919354838712"/>
    <n v="595"/>
  </r>
  <r>
    <s v="ORD000305"/>
    <s v="CUST5632"/>
    <s v="Darin Pace"/>
    <s v="diamond.lee@outlook.com"/>
    <x v="0"/>
    <d v="2024-04-08T00:00:00"/>
    <x v="195"/>
    <x v="8"/>
    <x v="0"/>
    <s v="September"/>
    <x v="0"/>
    <s v="PROD2675"/>
    <x v="9"/>
    <x v="4"/>
    <n v="17"/>
    <n v="4"/>
    <n v="67"/>
    <x v="1"/>
    <n v="6"/>
    <n v="5"/>
    <x v="0"/>
    <n v="0.2537313432835821"/>
    <n v="17"/>
  </r>
  <r>
    <s v="ORD000306"/>
    <s v="CUST6269"/>
    <s v="Kim Hudson"/>
    <s v="gail.wright@gmail.com"/>
    <x v="3"/>
    <d v="2024-01-11T00:00:00"/>
    <x v="247"/>
    <x v="11"/>
    <x v="1"/>
    <s v="July"/>
    <x v="0"/>
    <s v="PROD3167"/>
    <x v="13"/>
    <x v="4"/>
    <n v="278"/>
    <n v="2"/>
    <n v="556"/>
    <x v="1"/>
    <n v="52"/>
    <n v="5"/>
    <x v="0"/>
    <n v="0.25"/>
    <n v="139"/>
  </r>
  <r>
    <s v="ORD000307"/>
    <s v="CUST8356"/>
    <s v="Robert Perry"/>
    <s v="morgan.cooper@yahoo.com"/>
    <x v="2"/>
    <d v="2023-07-29T00:00:00"/>
    <x v="5"/>
    <x v="4"/>
    <x v="0"/>
    <s v="April"/>
    <x v="0"/>
    <s v="PROD8441"/>
    <x v="17"/>
    <x v="3"/>
    <n v="153"/>
    <n v="1"/>
    <n v="153"/>
    <x v="1"/>
    <n v="18"/>
    <n v="7"/>
    <x v="0"/>
    <n v="0.35294117647058826"/>
    <n v="54"/>
  </r>
  <r>
    <s v="ORD000308"/>
    <s v="CUST5134"/>
    <s v="Kathleen Brooks"/>
    <s v="james.williams@gmail.com"/>
    <x v="6"/>
    <d v="2024-02-05T00:00:00"/>
    <x v="175"/>
    <x v="6"/>
    <x v="0"/>
    <s v="August"/>
    <x v="0"/>
    <s v="PROD7278"/>
    <x v="18"/>
    <x v="0"/>
    <n v="279"/>
    <n v="6"/>
    <n v="1676"/>
    <x v="4"/>
    <n v="181"/>
    <n v="7"/>
    <x v="0"/>
    <n v="0.3997613365155131"/>
    <n v="670"/>
  </r>
  <r>
    <s v="ORD000309"/>
    <s v="CUST3004"/>
    <s v="Kenneth White"/>
    <s v="brenda.flores@outlook.com"/>
    <x v="3"/>
    <d v="2023-05-10T00:00:00"/>
    <x v="226"/>
    <x v="0"/>
    <x v="1"/>
    <s v="January"/>
    <x v="2"/>
    <s v="PROD7729"/>
    <x v="3"/>
    <x v="1"/>
    <n v="545"/>
    <n v="2"/>
    <n v="1090"/>
    <x v="2"/>
    <n v="60"/>
    <m/>
    <x v="2"/>
    <n v="0.15045871559633028"/>
    <n v="164"/>
  </r>
  <r>
    <s v="ORD000310"/>
    <s v="CUST8924"/>
    <s v="Jacob Hill"/>
    <s v="amy.santiago@yahoo.com"/>
    <x v="1"/>
    <d v="2023-05-30T00:00:00"/>
    <x v="248"/>
    <x v="10"/>
    <x v="1"/>
    <s v="February"/>
    <x v="0"/>
    <s v="PROD3694"/>
    <x v="4"/>
    <x v="2"/>
    <n v="808"/>
    <n v="1"/>
    <n v="808"/>
    <x v="2"/>
    <n v="113"/>
    <n v="4"/>
    <x v="0"/>
    <n v="0.29950495049504949"/>
    <n v="242"/>
  </r>
  <r>
    <s v="ORD000311"/>
    <s v="CUST5384"/>
    <s v="Gloria Martin"/>
    <s v="nichole.middleton@hotmail.com"/>
    <x v="0"/>
    <d v="2024-06-22T00:00:00"/>
    <x v="249"/>
    <x v="9"/>
    <x v="1"/>
    <s v="June"/>
    <x v="0"/>
    <s v="PROD6313"/>
    <x v="14"/>
    <x v="4"/>
    <n v="414"/>
    <n v="4"/>
    <n v="1655"/>
    <x v="1"/>
    <n v="198"/>
    <n v="8"/>
    <x v="1"/>
    <n v="0.2501510574018127"/>
    <n v="414"/>
  </r>
  <r>
    <s v="ORD000312"/>
    <s v="CUST2227"/>
    <s v="Dustin Garrett"/>
    <s v="carolyn.alvarez@yahoo.com"/>
    <x v="5"/>
    <d v="2024-01-22T00:00:00"/>
    <x v="250"/>
    <x v="0"/>
    <x v="1"/>
    <s v="January"/>
    <x v="1"/>
    <s v="PROD4674"/>
    <x v="10"/>
    <x v="2"/>
    <n v="89"/>
    <n v="1"/>
    <n v="89"/>
    <x v="0"/>
    <n v="9"/>
    <m/>
    <x v="2"/>
    <n v="0.30337078651685395"/>
    <n v="27"/>
  </r>
  <r>
    <s v="ORD000313"/>
    <s v="CUST1051"/>
    <s v="Bryan Pearson"/>
    <s v="pamela.frost@gmail.com"/>
    <x v="0"/>
    <d v="2023-04-30T00:00:00"/>
    <x v="251"/>
    <x v="3"/>
    <x v="0"/>
    <s v="March"/>
    <x v="0"/>
    <s v="PROD3507"/>
    <x v="4"/>
    <x v="2"/>
    <n v="593"/>
    <n v="1"/>
    <n v="593"/>
    <x v="1"/>
    <n v="78"/>
    <n v="10"/>
    <x v="1"/>
    <n v="0.30016863406408095"/>
    <n v="178"/>
  </r>
  <r>
    <s v="ORD000314"/>
    <s v="CUST1585"/>
    <s v="Linda Perez"/>
    <s v="elizabeth.randall@outlook.com"/>
    <x v="6"/>
    <d v="2024-05-26T00:00:00"/>
    <x v="252"/>
    <x v="11"/>
    <x v="1"/>
    <s v="July"/>
    <x v="0"/>
    <s v="PROD8508"/>
    <x v="17"/>
    <x v="3"/>
    <n v="550"/>
    <n v="5"/>
    <n v="2750"/>
    <x v="0"/>
    <n v="297"/>
    <n v="7"/>
    <x v="0"/>
    <n v="0.35018181818181821"/>
    <n v="963"/>
  </r>
  <r>
    <s v="ORD000315"/>
    <s v="CUST3188"/>
    <s v="Janice Clark"/>
    <s v="katie.price@outlook.com"/>
    <x v="1"/>
    <d v="2023-10-13T00:00:00"/>
    <x v="253"/>
    <x v="5"/>
    <x v="1"/>
    <s v="October"/>
    <x v="0"/>
    <s v="PROD6871"/>
    <x v="1"/>
    <x v="1"/>
    <n v="1054"/>
    <n v="3"/>
    <n v="3162"/>
    <x v="0"/>
    <n v="288"/>
    <n v="2"/>
    <x v="0"/>
    <n v="0.14990512333965844"/>
    <n v="474"/>
  </r>
  <r>
    <s v="ORD000316"/>
    <s v="CUST7303"/>
    <s v="Jason Galloway"/>
    <s v="tamara.hale@outlook.com"/>
    <x v="6"/>
    <d v="2023-01-27T00:00:00"/>
    <x v="254"/>
    <x v="5"/>
    <x v="1"/>
    <s v="October"/>
    <x v="0"/>
    <s v="PROD7887"/>
    <x v="5"/>
    <x v="3"/>
    <n v="421"/>
    <n v="1"/>
    <n v="421"/>
    <x v="0"/>
    <n v="25"/>
    <n v="9"/>
    <x v="1"/>
    <n v="0.34916864608076009"/>
    <n v="147"/>
  </r>
  <r>
    <s v="ORD000317"/>
    <s v="CUST2422"/>
    <s v="Ann Guzman"/>
    <s v="joanne.boyd@yahoo.com"/>
    <x v="0"/>
    <d v="2023-06-15T00:00:00"/>
    <x v="157"/>
    <x v="1"/>
    <x v="1"/>
    <s v="December"/>
    <x v="0"/>
    <s v="PROD2139"/>
    <x v="13"/>
    <x v="4"/>
    <n v="755"/>
    <n v="10"/>
    <n v="7547"/>
    <x v="0"/>
    <n v="475"/>
    <n v="3"/>
    <x v="0"/>
    <n v="0.25003312574532927"/>
    <n v="1887"/>
  </r>
  <r>
    <s v="ORD000318"/>
    <s v="CUST3890"/>
    <s v="Anthony Edwards"/>
    <s v="anthony.russell@hotmail.com"/>
    <x v="6"/>
    <d v="2024-06-29T00:00:00"/>
    <x v="255"/>
    <x v="5"/>
    <x v="1"/>
    <s v="October"/>
    <x v="0"/>
    <s v="PROD4086"/>
    <x v="8"/>
    <x v="2"/>
    <n v="731"/>
    <n v="6"/>
    <n v="4385"/>
    <x v="1"/>
    <n v="383"/>
    <n v="7"/>
    <x v="0"/>
    <n v="0.29988597491448121"/>
    <n v="1315"/>
  </r>
  <r>
    <s v="ORD000319"/>
    <s v="CUST3938"/>
    <s v="Christopher Abbott"/>
    <s v="lisa.mcgee@hotmail.com"/>
    <x v="0"/>
    <d v="2023-01-19T00:00:00"/>
    <x v="256"/>
    <x v="7"/>
    <x v="0"/>
    <s v="November"/>
    <x v="0"/>
    <s v="PROD5742"/>
    <x v="17"/>
    <x v="3"/>
    <n v="465"/>
    <n v="6"/>
    <n v="2790"/>
    <x v="1"/>
    <n v="356"/>
    <n v="8"/>
    <x v="1"/>
    <n v="0.35017921146953407"/>
    <n v="977"/>
  </r>
  <r>
    <s v="ORD000320"/>
    <s v="CUST8967"/>
    <s v="Joshua Garcia"/>
    <s v="megan.hansen@hotmail.com"/>
    <x v="6"/>
    <d v="2024-01-19T00:00:00"/>
    <x v="257"/>
    <x v="1"/>
    <x v="0"/>
    <s v="December"/>
    <x v="0"/>
    <s v="PROD1563"/>
    <x v="15"/>
    <x v="1"/>
    <n v="1385"/>
    <n v="2"/>
    <n v="2770"/>
    <x v="0"/>
    <n v="227"/>
    <n v="8"/>
    <x v="1"/>
    <n v="0.15018050541516245"/>
    <n v="416"/>
  </r>
  <r>
    <s v="ORD000321"/>
    <s v="CUST6247"/>
    <s v="Jonathan Myers"/>
    <s v="maria.gonzales@outlook.com"/>
    <x v="2"/>
    <d v="2024-06-15T00:00:00"/>
    <x v="258"/>
    <x v="10"/>
    <x v="1"/>
    <s v="February"/>
    <x v="2"/>
    <s v="PROD4578"/>
    <x v="19"/>
    <x v="2"/>
    <n v="274"/>
    <n v="3"/>
    <n v="823"/>
    <x v="1"/>
    <n v="60"/>
    <m/>
    <x v="2"/>
    <n v="0.30012150668286758"/>
    <n v="247"/>
  </r>
  <r>
    <s v="ORD000322"/>
    <s v="CUST1580"/>
    <s v="Heather Franklin"/>
    <s v="tamara.jenkins@outlook.com"/>
    <x v="6"/>
    <d v="2023-01-31T00:00:00"/>
    <x v="259"/>
    <x v="5"/>
    <x v="0"/>
    <s v="October"/>
    <x v="0"/>
    <s v="PROD4650"/>
    <x v="16"/>
    <x v="0"/>
    <n v="1199"/>
    <n v="1"/>
    <n v="1199"/>
    <x v="3"/>
    <n v="162"/>
    <n v="5"/>
    <x v="0"/>
    <n v="0.40033361134278567"/>
    <n v="480"/>
  </r>
  <r>
    <s v="ORD000323"/>
    <s v="CUST6882"/>
    <s v="Patrick Thomas"/>
    <s v="daniel.madden@gmail.com"/>
    <x v="6"/>
    <d v="2024-09-21T00:00:00"/>
    <x v="97"/>
    <x v="2"/>
    <x v="1"/>
    <s v="May"/>
    <x v="0"/>
    <s v="PROD6275"/>
    <x v="8"/>
    <x v="2"/>
    <n v="509"/>
    <n v="5"/>
    <n v="2545"/>
    <x v="1"/>
    <n v="130"/>
    <n v="3"/>
    <x v="0"/>
    <n v="0.30019646365422398"/>
    <n v="764"/>
  </r>
  <r>
    <s v="ORD000324"/>
    <s v="CUST6398"/>
    <s v="Hannah Castillo"/>
    <s v="amber.ewing@yahoo.com"/>
    <x v="0"/>
    <d v="2023-10-14T00:00:00"/>
    <x v="260"/>
    <x v="7"/>
    <x v="0"/>
    <s v="November"/>
    <x v="0"/>
    <s v="PROD8750"/>
    <x v="14"/>
    <x v="4"/>
    <n v="1447"/>
    <n v="1"/>
    <n v="1447"/>
    <x v="0"/>
    <n v="110"/>
    <n v="7"/>
    <x v="0"/>
    <n v="0.25017277125086385"/>
    <n v="362"/>
  </r>
  <r>
    <s v="ORD000325"/>
    <s v="CUST1690"/>
    <s v="Lisa Singleton"/>
    <s v="amber.patterson@hotmail.com"/>
    <x v="2"/>
    <d v="2023-10-02T00:00:00"/>
    <x v="261"/>
    <x v="3"/>
    <x v="1"/>
    <s v="March"/>
    <x v="1"/>
    <s v="PROD6313"/>
    <x v="6"/>
    <x v="0"/>
    <n v="117"/>
    <n v="2"/>
    <n v="233"/>
    <x v="4"/>
    <n v="22"/>
    <m/>
    <x v="2"/>
    <n v="0.39914163090128757"/>
    <n v="93"/>
  </r>
  <r>
    <s v="ORD000326"/>
    <s v="CUST4169"/>
    <s v="Christian Weaver"/>
    <s v="megan.wilson@yahoo.com"/>
    <x v="1"/>
    <d v="2024-10-29T00:00:00"/>
    <x v="262"/>
    <x v="6"/>
    <x v="1"/>
    <s v="August"/>
    <x v="0"/>
    <s v="PROD2134"/>
    <x v="13"/>
    <x v="4"/>
    <n v="188"/>
    <n v="5"/>
    <n v="942"/>
    <x v="1"/>
    <n v="82"/>
    <n v="6"/>
    <x v="0"/>
    <n v="0.2505307855626327"/>
    <n v="236"/>
  </r>
  <r>
    <s v="ORD000327"/>
    <s v="CUST6554"/>
    <s v="Daniel Watson"/>
    <s v="roy.steele@hotmail.com"/>
    <x v="6"/>
    <d v="2024-07-07T00:00:00"/>
    <x v="263"/>
    <x v="7"/>
    <x v="1"/>
    <s v="November"/>
    <x v="0"/>
    <s v="PROD5120"/>
    <x v="8"/>
    <x v="2"/>
    <n v="32"/>
    <n v="1"/>
    <n v="32"/>
    <x v="0"/>
    <n v="2"/>
    <n v="4"/>
    <x v="0"/>
    <n v="0.3125"/>
    <n v="10"/>
  </r>
  <r>
    <s v="ORD000328"/>
    <s v="CUST4056"/>
    <s v="Michael Cain MD"/>
    <s v="michele.roach@outlook.com"/>
    <x v="3"/>
    <d v="2024-05-12T00:00:00"/>
    <x v="264"/>
    <x v="0"/>
    <x v="0"/>
    <s v="January"/>
    <x v="1"/>
    <s v="PROD2625"/>
    <x v="6"/>
    <x v="0"/>
    <n v="875"/>
    <n v="3"/>
    <n v="2625"/>
    <x v="1"/>
    <n v="217"/>
    <m/>
    <x v="2"/>
    <n v="0.4"/>
    <n v="1050"/>
  </r>
  <r>
    <s v="ORD000329"/>
    <s v="CUST9275"/>
    <s v="Victoria Arnold"/>
    <s v="david.ward@hotmail.com"/>
    <x v="3"/>
    <d v="2023-09-20T00:00:00"/>
    <x v="265"/>
    <x v="8"/>
    <x v="1"/>
    <s v="September"/>
    <x v="0"/>
    <s v="PROD2684"/>
    <x v="20"/>
    <x v="3"/>
    <n v="968"/>
    <n v="3"/>
    <n v="2903"/>
    <x v="1"/>
    <n v="390"/>
    <n v="6"/>
    <x v="0"/>
    <n v="0.34998277643816739"/>
    <n v="1016"/>
  </r>
  <r>
    <s v="ORD000330"/>
    <s v="CUST1409"/>
    <s v="Elizabeth Love"/>
    <s v="andrew.meyer@yahoo.com"/>
    <x v="2"/>
    <d v="2024-08-24T00:00:00"/>
    <x v="266"/>
    <x v="5"/>
    <x v="0"/>
    <s v="October"/>
    <x v="0"/>
    <s v="PROD9008"/>
    <x v="6"/>
    <x v="0"/>
    <n v="529"/>
    <n v="3"/>
    <n v="1587"/>
    <x v="0"/>
    <n v="176"/>
    <n v="2"/>
    <x v="0"/>
    <n v="0.40012602394454949"/>
    <n v="635"/>
  </r>
  <r>
    <s v="ORD000331"/>
    <s v="CUST6796"/>
    <s v="Jaime Adams"/>
    <s v="christina.garrett@yahoo.com"/>
    <x v="4"/>
    <d v="2023-10-29T00:00:00"/>
    <x v="0"/>
    <x v="0"/>
    <x v="0"/>
    <s v="January"/>
    <x v="0"/>
    <s v="PROD9359"/>
    <x v="9"/>
    <x v="4"/>
    <n v="412"/>
    <n v="1"/>
    <n v="412"/>
    <x v="4"/>
    <n v="27"/>
    <n v="8"/>
    <x v="1"/>
    <n v="0.25"/>
    <n v="103"/>
  </r>
  <r>
    <s v="ORD000332"/>
    <s v="CUST9694"/>
    <s v="Christopher Richardson"/>
    <s v="thomas.sims@yahoo.com"/>
    <x v="5"/>
    <d v="2023-08-07T00:00:00"/>
    <x v="219"/>
    <x v="11"/>
    <x v="1"/>
    <s v="July"/>
    <x v="0"/>
    <s v="PROD5643"/>
    <x v="20"/>
    <x v="3"/>
    <n v="868"/>
    <n v="5"/>
    <n v="4338"/>
    <x v="0"/>
    <n v="539"/>
    <n v="9"/>
    <x v="1"/>
    <n v="0.34993084370677729"/>
    <n v="1518"/>
  </r>
  <r>
    <s v="ORD000333"/>
    <s v="CUST6450"/>
    <s v="Patrick Turner"/>
    <s v="kathleen.hernandez@yahoo.com"/>
    <x v="0"/>
    <d v="2023-07-15T00:00:00"/>
    <x v="189"/>
    <x v="2"/>
    <x v="0"/>
    <s v="May"/>
    <x v="0"/>
    <s v="PROD1710"/>
    <x v="7"/>
    <x v="4"/>
    <n v="1009"/>
    <n v="2"/>
    <n v="2018"/>
    <x v="4"/>
    <n v="272"/>
    <n v="10"/>
    <x v="1"/>
    <n v="0.24975222993062438"/>
    <n v="504"/>
  </r>
  <r>
    <s v="ORD000334"/>
    <s v="CUST8237"/>
    <s v="Kelsey Foster"/>
    <s v="derek.ashley@gmail.com"/>
    <x v="5"/>
    <d v="2023-10-29T00:00:00"/>
    <x v="88"/>
    <x v="2"/>
    <x v="1"/>
    <s v="May"/>
    <x v="0"/>
    <s v="PROD2985"/>
    <x v="13"/>
    <x v="4"/>
    <n v="240"/>
    <n v="4"/>
    <n v="959"/>
    <x v="1"/>
    <n v="77"/>
    <n v="9"/>
    <x v="1"/>
    <n v="0.25026068821689262"/>
    <n v="240"/>
  </r>
  <r>
    <s v="ORD000335"/>
    <s v="CUST9260"/>
    <s v="David Garner"/>
    <s v="samantha.downs@hotmail.com"/>
    <x v="6"/>
    <d v="2023-07-06T00:00:00"/>
    <x v="267"/>
    <x v="3"/>
    <x v="0"/>
    <s v="March"/>
    <x v="0"/>
    <s v="PROD8831"/>
    <x v="17"/>
    <x v="3"/>
    <n v="925"/>
    <n v="2"/>
    <n v="1850"/>
    <x v="1"/>
    <n v="95"/>
    <n v="4"/>
    <x v="0"/>
    <n v="0.35027027027027025"/>
    <n v="648"/>
  </r>
  <r>
    <s v="ORD000336"/>
    <s v="CUST5815"/>
    <s v="John Wilson DDS"/>
    <s v="andrew.hamilton@outlook.com"/>
    <x v="6"/>
    <d v="2024-10-09T00:00:00"/>
    <x v="268"/>
    <x v="0"/>
    <x v="0"/>
    <s v="January"/>
    <x v="0"/>
    <s v="PROD6271"/>
    <x v="21"/>
    <x v="1"/>
    <n v="407"/>
    <n v="2"/>
    <n v="814"/>
    <x v="0"/>
    <n v="119"/>
    <n v="5"/>
    <x v="0"/>
    <n v="0.14987714987714987"/>
    <n v="122"/>
  </r>
  <r>
    <s v="ORD000337"/>
    <s v="CUST7494"/>
    <s v="Bill Fuller"/>
    <s v="andrew.bentley@gmail.com"/>
    <x v="0"/>
    <d v="2023-09-05T00:00:00"/>
    <x v="269"/>
    <x v="9"/>
    <x v="1"/>
    <s v="June"/>
    <x v="1"/>
    <s v="PROD4699"/>
    <x v="21"/>
    <x v="1"/>
    <n v="1197"/>
    <n v="4"/>
    <n v="4786"/>
    <x v="0"/>
    <n v="442"/>
    <m/>
    <x v="2"/>
    <n v="0.15002089427496865"/>
    <n v="718"/>
  </r>
  <r>
    <s v="ORD000338"/>
    <s v="CUST4026"/>
    <s v="Daniel Young"/>
    <s v="ashley.payne@outlook.com"/>
    <x v="5"/>
    <d v="2023-10-02T00:00:00"/>
    <x v="270"/>
    <x v="6"/>
    <x v="1"/>
    <s v="August"/>
    <x v="0"/>
    <s v="PROD5827"/>
    <x v="3"/>
    <x v="1"/>
    <n v="512"/>
    <n v="3"/>
    <n v="1535"/>
    <x v="1"/>
    <n v="166"/>
    <n v="9"/>
    <x v="1"/>
    <n v="0.14983713355048861"/>
    <n v="230"/>
  </r>
  <r>
    <s v="ORD000339"/>
    <s v="CUST6797"/>
    <s v="Jason Brown"/>
    <s v="andrew.nichols@hotmail.com"/>
    <x v="2"/>
    <d v="2024-11-11T00:00:00"/>
    <x v="181"/>
    <x v="11"/>
    <x v="1"/>
    <s v="July"/>
    <x v="0"/>
    <s v="PROD4176"/>
    <x v="9"/>
    <x v="4"/>
    <n v="632"/>
    <n v="5"/>
    <n v="3158"/>
    <x v="1"/>
    <n v="308"/>
    <n v="2"/>
    <x v="0"/>
    <n v="0.24984167194426851"/>
    <n v="789"/>
  </r>
  <r>
    <s v="ORD000340"/>
    <s v="CUST8329"/>
    <s v="Carlos Williams"/>
    <s v="anthony.clark@gmail.com"/>
    <x v="4"/>
    <d v="2024-10-24T00:00:00"/>
    <x v="103"/>
    <x v="0"/>
    <x v="1"/>
    <s v="January"/>
    <x v="2"/>
    <s v="PROD9278"/>
    <x v="14"/>
    <x v="4"/>
    <n v="866"/>
    <n v="1"/>
    <n v="866"/>
    <x v="0"/>
    <n v="64"/>
    <m/>
    <x v="2"/>
    <n v="0.24942263279445728"/>
    <n v="216"/>
  </r>
  <r>
    <s v="ORD000341"/>
    <s v="CUST2405"/>
    <s v="Christina Ramirez"/>
    <s v="leslie.lopez@yahoo.com"/>
    <x v="3"/>
    <d v="2024-04-22T00:00:00"/>
    <x v="271"/>
    <x v="11"/>
    <x v="1"/>
    <s v="July"/>
    <x v="0"/>
    <s v="PROD5164"/>
    <x v="12"/>
    <x v="3"/>
    <n v="1268"/>
    <n v="3"/>
    <n v="3805"/>
    <x v="1"/>
    <n v="508"/>
    <n v="8"/>
    <x v="1"/>
    <n v="0.35006570302233903"/>
    <n v="1332"/>
  </r>
  <r>
    <s v="ORD000342"/>
    <s v="CUST6741"/>
    <s v="Anthony Patton"/>
    <s v="carmen.maddox@yahoo.com"/>
    <x v="5"/>
    <d v="2024-06-15T00:00:00"/>
    <x v="272"/>
    <x v="10"/>
    <x v="0"/>
    <s v="February"/>
    <x v="1"/>
    <s v="PROD1572"/>
    <x v="17"/>
    <x v="3"/>
    <n v="202"/>
    <n v="4"/>
    <n v="807"/>
    <x v="1"/>
    <n v="75"/>
    <m/>
    <x v="2"/>
    <n v="0.34944237918215615"/>
    <n v="282"/>
  </r>
  <r>
    <s v="ORD000343"/>
    <s v="CUST5845"/>
    <s v="Robert Andrade"/>
    <s v="jason.bell@yahoo.com"/>
    <x v="1"/>
    <d v="2024-09-17T00:00:00"/>
    <x v="273"/>
    <x v="5"/>
    <x v="1"/>
    <s v="October"/>
    <x v="0"/>
    <s v="PROD9527"/>
    <x v="15"/>
    <x v="1"/>
    <n v="650"/>
    <n v="6"/>
    <n v="3900"/>
    <x v="4"/>
    <n v="423"/>
    <n v="3"/>
    <x v="0"/>
    <n v="0.15"/>
    <n v="585"/>
  </r>
  <r>
    <s v="ORD000344"/>
    <s v="CUST5004"/>
    <s v="Jeremy Nguyen"/>
    <s v="hunter.little@hotmail.com"/>
    <x v="5"/>
    <d v="2023-05-21T00:00:00"/>
    <x v="274"/>
    <x v="0"/>
    <x v="1"/>
    <s v="January"/>
    <x v="2"/>
    <s v="PROD8999"/>
    <x v="16"/>
    <x v="0"/>
    <n v="394"/>
    <n v="1"/>
    <n v="394"/>
    <x v="4"/>
    <n v="29"/>
    <m/>
    <x v="2"/>
    <n v="0.40101522842639592"/>
    <n v="158"/>
  </r>
  <r>
    <s v="ORD000345"/>
    <s v="CUST2023"/>
    <s v="Jesse Thomas"/>
    <s v="melissa.liu@gmail.com"/>
    <x v="6"/>
    <d v="2024-06-21T00:00:00"/>
    <x v="141"/>
    <x v="4"/>
    <x v="0"/>
    <s v="April"/>
    <x v="0"/>
    <s v="PROD6230"/>
    <x v="17"/>
    <x v="3"/>
    <n v="486"/>
    <n v="1"/>
    <n v="486"/>
    <x v="1"/>
    <n v="25"/>
    <n v="2"/>
    <x v="0"/>
    <n v="0.34979423868312759"/>
    <n v="170"/>
  </r>
  <r>
    <s v="ORD000346"/>
    <s v="CUST4391"/>
    <s v="Michael Wallace"/>
    <s v="lindsay.manning@outlook.com"/>
    <x v="3"/>
    <d v="2023-07-31T00:00:00"/>
    <x v="239"/>
    <x v="6"/>
    <x v="0"/>
    <s v="August"/>
    <x v="0"/>
    <s v="PROD1988"/>
    <x v="6"/>
    <x v="0"/>
    <n v="1001"/>
    <n v="3"/>
    <n v="3002"/>
    <x v="2"/>
    <n v="439"/>
    <n v="10"/>
    <x v="1"/>
    <n v="0.40006662225183209"/>
    <n v="1201"/>
  </r>
  <r>
    <s v="ORD000347"/>
    <s v="CUST3961"/>
    <s v="Thomas Smith"/>
    <s v="kevin.wilson@yahoo.com"/>
    <x v="5"/>
    <d v="2023-05-04T00:00:00"/>
    <x v="275"/>
    <x v="4"/>
    <x v="0"/>
    <s v="April"/>
    <x v="0"/>
    <s v="PROD5807"/>
    <x v="11"/>
    <x v="3"/>
    <n v="923"/>
    <n v="1"/>
    <n v="923"/>
    <x v="1"/>
    <n v="131"/>
    <n v="7"/>
    <x v="0"/>
    <n v="0.34994582881906827"/>
    <n v="323"/>
  </r>
  <r>
    <s v="ORD000348"/>
    <s v="CUST8436"/>
    <s v="Ian Dunn"/>
    <s v="brianna.walls@yahoo.com"/>
    <x v="3"/>
    <d v="2023-09-17T00:00:00"/>
    <x v="276"/>
    <x v="2"/>
    <x v="0"/>
    <s v="May"/>
    <x v="0"/>
    <s v="PROD5957"/>
    <x v="7"/>
    <x v="4"/>
    <n v="1043"/>
    <n v="5"/>
    <n v="5216"/>
    <x v="1"/>
    <n v="347"/>
    <n v="3"/>
    <x v="0"/>
    <n v="0.25"/>
    <n v="1304"/>
  </r>
  <r>
    <s v="ORD000349"/>
    <s v="CUST4498"/>
    <s v="David Kelley"/>
    <s v="charles.ellis@outlook.com"/>
    <x v="1"/>
    <d v="2023-02-16T00:00:00"/>
    <x v="277"/>
    <x v="8"/>
    <x v="0"/>
    <s v="September"/>
    <x v="0"/>
    <s v="PROD6282"/>
    <x v="8"/>
    <x v="2"/>
    <n v="81"/>
    <n v="4"/>
    <n v="323"/>
    <x v="1"/>
    <n v="32"/>
    <n v="9"/>
    <x v="1"/>
    <n v="0.30030959752321984"/>
    <n v="97"/>
  </r>
  <r>
    <s v="ORD000350"/>
    <s v="CUST9492"/>
    <s v="Ashley Graham"/>
    <s v="megan.torres@hotmail.com"/>
    <x v="4"/>
    <d v="2023-01-16T00:00:00"/>
    <x v="189"/>
    <x v="2"/>
    <x v="0"/>
    <s v="May"/>
    <x v="0"/>
    <s v="PROD8372"/>
    <x v="19"/>
    <x v="2"/>
    <n v="176"/>
    <n v="4"/>
    <n v="703"/>
    <x v="1"/>
    <n v="76"/>
    <n v="2"/>
    <x v="0"/>
    <n v="0.30014224751066854"/>
    <n v="211"/>
  </r>
  <r>
    <s v="ORD000351"/>
    <s v="CUST9008"/>
    <s v="Victoria Neal"/>
    <s v="shannon.baker@gmail.com"/>
    <x v="2"/>
    <d v="2023-11-28T00:00:00"/>
    <x v="278"/>
    <x v="7"/>
    <x v="1"/>
    <s v="November"/>
    <x v="0"/>
    <s v="PROD5409"/>
    <x v="4"/>
    <x v="2"/>
    <n v="1168"/>
    <n v="4"/>
    <n v="4671"/>
    <x v="1"/>
    <n v="347"/>
    <n v="9"/>
    <x v="1"/>
    <n v="0.29993577392421322"/>
    <n v="1401"/>
  </r>
  <r>
    <s v="ORD000352"/>
    <s v="CUST9226"/>
    <s v="Joseph Harris"/>
    <s v="jonathan.carter@yahoo.com"/>
    <x v="2"/>
    <d v="2023-10-20T00:00:00"/>
    <x v="279"/>
    <x v="10"/>
    <x v="1"/>
    <s v="February"/>
    <x v="0"/>
    <s v="PROD1101"/>
    <x v="8"/>
    <x v="2"/>
    <n v="281"/>
    <n v="3"/>
    <n v="842"/>
    <x v="0"/>
    <n v="111"/>
    <n v="9"/>
    <x v="1"/>
    <n v="0.29928741092636579"/>
    <n v="252"/>
  </r>
  <r>
    <s v="ORD000353"/>
    <s v="CUST3491"/>
    <s v="Thomas Landry"/>
    <s v="teresa.stephens@outlook.com"/>
    <x v="3"/>
    <d v="2024-04-08T00:00:00"/>
    <x v="186"/>
    <x v="6"/>
    <x v="0"/>
    <s v="August"/>
    <x v="0"/>
    <s v="PROD4132"/>
    <x v="8"/>
    <x v="2"/>
    <n v="250"/>
    <n v="2"/>
    <n v="501"/>
    <x v="1"/>
    <n v="32"/>
    <n v="8"/>
    <x v="1"/>
    <n v="0.29940119760479039"/>
    <n v="150"/>
  </r>
  <r>
    <s v="ORD000354"/>
    <s v="CUST7189"/>
    <s v="Joy Ellison"/>
    <s v="stanley.brewer@outlook.com"/>
    <x v="6"/>
    <d v="2024-08-02T00:00:00"/>
    <x v="87"/>
    <x v="9"/>
    <x v="1"/>
    <s v="June"/>
    <x v="0"/>
    <s v="PROD9301"/>
    <x v="0"/>
    <x v="0"/>
    <n v="806"/>
    <n v="6"/>
    <n v="4833"/>
    <x v="0"/>
    <n v="680"/>
    <n v="10"/>
    <x v="1"/>
    <n v="0.39995861783571279"/>
    <n v="1933"/>
  </r>
  <r>
    <s v="ORD000355"/>
    <s v="CUST4978"/>
    <s v="Peter Kline"/>
    <s v="tiffany.rodriguez@gmail.com"/>
    <x v="2"/>
    <d v="2023-11-17T00:00:00"/>
    <x v="280"/>
    <x v="10"/>
    <x v="1"/>
    <s v="February"/>
    <x v="2"/>
    <s v="PROD7198"/>
    <x v="4"/>
    <x v="2"/>
    <n v="943"/>
    <n v="2"/>
    <n v="1885"/>
    <x v="1"/>
    <n v="142"/>
    <m/>
    <x v="2"/>
    <n v="0.30026525198938991"/>
    <n v="566"/>
  </r>
  <r>
    <s v="ORD000356"/>
    <s v="CUST2832"/>
    <s v="Todd Matthews"/>
    <s v="jeffrey.baker@yahoo.com"/>
    <x v="5"/>
    <d v="2024-10-03T00:00:00"/>
    <x v="132"/>
    <x v="7"/>
    <x v="0"/>
    <s v="November"/>
    <x v="0"/>
    <s v="PROD5084"/>
    <x v="4"/>
    <x v="2"/>
    <n v="622"/>
    <n v="3"/>
    <n v="1865"/>
    <x v="1"/>
    <n v="226"/>
    <n v="5"/>
    <x v="0"/>
    <n v="0.30026809651474529"/>
    <n v="560"/>
  </r>
  <r>
    <s v="ORD000357"/>
    <s v="CUST1781"/>
    <s v="Alfred Avila"/>
    <s v="michael.rodgers@yahoo.com"/>
    <x v="5"/>
    <d v="2023-09-09T00:00:00"/>
    <x v="234"/>
    <x v="11"/>
    <x v="1"/>
    <s v="July"/>
    <x v="0"/>
    <s v="PROD7502"/>
    <x v="0"/>
    <x v="0"/>
    <n v="454"/>
    <n v="1"/>
    <n v="454"/>
    <x v="1"/>
    <n v="50"/>
    <n v="9"/>
    <x v="1"/>
    <n v="0.39867841409691629"/>
    <n v="181"/>
  </r>
  <r>
    <s v="ORD000358"/>
    <s v="CUST8609"/>
    <s v="Joshua Houston"/>
    <s v="crystal.romero@yahoo.com"/>
    <x v="3"/>
    <d v="2023-08-02T00:00:00"/>
    <x v="222"/>
    <x v="5"/>
    <x v="0"/>
    <s v="October"/>
    <x v="0"/>
    <s v="PROD1221"/>
    <x v="13"/>
    <x v="4"/>
    <n v="1054"/>
    <n v="1"/>
    <n v="1054"/>
    <x v="1"/>
    <n v="109"/>
    <n v="5"/>
    <x v="0"/>
    <n v="0.25047438330170779"/>
    <n v="264"/>
  </r>
  <r>
    <s v="ORD000359"/>
    <s v="CUST7506"/>
    <s v="Steven Mercado"/>
    <s v="joseph.gutierrez@outlook.com"/>
    <x v="2"/>
    <d v="2023-07-22T00:00:00"/>
    <x v="281"/>
    <x v="11"/>
    <x v="0"/>
    <s v="July"/>
    <x v="1"/>
    <s v="PROD1586"/>
    <x v="19"/>
    <x v="2"/>
    <n v="953"/>
    <n v="5"/>
    <n v="4764"/>
    <x v="1"/>
    <n v="530"/>
    <m/>
    <x v="2"/>
    <n v="0.29995801847187237"/>
    <n v="1429"/>
  </r>
  <r>
    <s v="ORD000360"/>
    <s v="CUST9517"/>
    <s v="Ian Mason"/>
    <s v="troy.hester@gmail.com"/>
    <x v="2"/>
    <d v="2024-08-21T00:00:00"/>
    <x v="282"/>
    <x v="2"/>
    <x v="0"/>
    <s v="May"/>
    <x v="0"/>
    <s v="PROD1641"/>
    <x v="2"/>
    <x v="1"/>
    <n v="679"/>
    <n v="2"/>
    <n v="1359"/>
    <x v="0"/>
    <n v="90"/>
    <n v="4"/>
    <x v="0"/>
    <n v="0.15011037527593818"/>
    <n v="204"/>
  </r>
  <r>
    <s v="ORD000361"/>
    <s v="CUST3194"/>
    <s v="Candice Evans"/>
    <s v="laura.smith@hotmail.com"/>
    <x v="0"/>
    <d v="2024-03-22T00:00:00"/>
    <x v="283"/>
    <x v="3"/>
    <x v="0"/>
    <s v="March"/>
    <x v="0"/>
    <s v="PROD7131"/>
    <x v="3"/>
    <x v="1"/>
    <n v="503"/>
    <n v="2"/>
    <n v="1006"/>
    <x v="0"/>
    <n v="130"/>
    <n v="10"/>
    <x v="1"/>
    <n v="0.15009940357852883"/>
    <n v="151"/>
  </r>
  <r>
    <s v="ORD000362"/>
    <s v="CUST1531"/>
    <s v="Mark Cook"/>
    <s v="jasmine.potts@hotmail.com"/>
    <x v="5"/>
    <d v="2024-11-05T00:00:00"/>
    <x v="152"/>
    <x v="4"/>
    <x v="1"/>
    <s v="April"/>
    <x v="0"/>
    <s v="PROD3483"/>
    <x v="20"/>
    <x v="3"/>
    <n v="1029"/>
    <n v="1"/>
    <n v="1029"/>
    <x v="3"/>
    <n v="103"/>
    <n v="2"/>
    <x v="0"/>
    <n v="0.3498542274052478"/>
    <n v="360"/>
  </r>
  <r>
    <s v="ORD000363"/>
    <s v="CUST5024"/>
    <s v="William Vincent"/>
    <s v="tiffany.campbell@hotmail.com"/>
    <x v="3"/>
    <d v="2023-04-10T00:00:00"/>
    <x v="270"/>
    <x v="6"/>
    <x v="1"/>
    <s v="August"/>
    <x v="0"/>
    <s v="PROD9680"/>
    <x v="17"/>
    <x v="3"/>
    <n v="960"/>
    <n v="5"/>
    <n v="4798"/>
    <x v="1"/>
    <n v="594"/>
    <n v="8"/>
    <x v="1"/>
    <n v="0.34993747394747809"/>
    <n v="1679"/>
  </r>
  <r>
    <s v="ORD000364"/>
    <s v="CUST5649"/>
    <s v="Steve Gardner"/>
    <s v="nathan.adams@outlook.com"/>
    <x v="5"/>
    <d v="2024-02-08T00:00:00"/>
    <x v="284"/>
    <x v="3"/>
    <x v="0"/>
    <s v="March"/>
    <x v="0"/>
    <s v="PROD1156"/>
    <x v="13"/>
    <x v="4"/>
    <n v="272"/>
    <n v="1"/>
    <n v="272"/>
    <x v="1"/>
    <n v="21"/>
    <n v="10"/>
    <x v="1"/>
    <n v="0.25"/>
    <n v="68"/>
  </r>
  <r>
    <s v="ORD000365"/>
    <s v="CUST1836"/>
    <s v="Kimberly Wilcox"/>
    <s v="anthony.nguyen@outlook.com"/>
    <x v="0"/>
    <d v="2023-09-08T00:00:00"/>
    <x v="18"/>
    <x v="2"/>
    <x v="1"/>
    <s v="May"/>
    <x v="0"/>
    <s v="PROD7215"/>
    <x v="7"/>
    <x v="4"/>
    <n v="403"/>
    <n v="1"/>
    <n v="403"/>
    <x v="1"/>
    <n v="55"/>
    <n v="3"/>
    <x v="0"/>
    <n v="0.25062034739454092"/>
    <n v="101"/>
  </r>
  <r>
    <s v="ORD000366"/>
    <s v="CUST8923"/>
    <s v="Adriana Baker"/>
    <s v="raymond.hansen@hotmail.com"/>
    <x v="3"/>
    <d v="2024-06-09T00:00:00"/>
    <x v="43"/>
    <x v="7"/>
    <x v="1"/>
    <s v="November"/>
    <x v="0"/>
    <s v="PROD5952"/>
    <x v="14"/>
    <x v="4"/>
    <n v="719"/>
    <n v="6"/>
    <n v="4312"/>
    <x v="1"/>
    <n v="249"/>
    <n v="2"/>
    <x v="0"/>
    <n v="0.25"/>
    <n v="1078"/>
  </r>
  <r>
    <s v="ORD000367"/>
    <s v="CUST1802"/>
    <s v="James Smith"/>
    <s v="marc.garrett@gmail.com"/>
    <x v="0"/>
    <d v="2023-02-24T00:00:00"/>
    <x v="285"/>
    <x v="6"/>
    <x v="1"/>
    <s v="August"/>
    <x v="0"/>
    <s v="PROD6493"/>
    <x v="4"/>
    <x v="2"/>
    <n v="593"/>
    <n v="1"/>
    <n v="593"/>
    <x v="2"/>
    <n v="76"/>
    <n v="9"/>
    <x v="1"/>
    <n v="0.30016863406408095"/>
    <n v="178"/>
  </r>
  <r>
    <s v="ORD000368"/>
    <s v="CUST2822"/>
    <s v="Judy Martin"/>
    <s v="linda.oneill@hotmail.com"/>
    <x v="1"/>
    <d v="2023-06-04T00:00:00"/>
    <x v="286"/>
    <x v="3"/>
    <x v="1"/>
    <s v="March"/>
    <x v="0"/>
    <s v="PROD4808"/>
    <x v="13"/>
    <x v="4"/>
    <n v="364"/>
    <n v="3"/>
    <n v="1093"/>
    <x v="4"/>
    <n v="150"/>
    <n v="6"/>
    <x v="0"/>
    <n v="0.24977127172918573"/>
    <n v="273"/>
  </r>
  <r>
    <s v="ORD000369"/>
    <s v="CUST5791"/>
    <s v="Stephen Ferguson"/>
    <s v="christina.sandoval@outlook.com"/>
    <x v="0"/>
    <d v="2023-01-19T00:00:00"/>
    <x v="115"/>
    <x v="7"/>
    <x v="1"/>
    <s v="November"/>
    <x v="0"/>
    <s v="PROD2232"/>
    <x v="8"/>
    <x v="2"/>
    <n v="114"/>
    <n v="6"/>
    <n v="685"/>
    <x v="3"/>
    <n v="55"/>
    <n v="9"/>
    <x v="1"/>
    <n v="0.29927007299270075"/>
    <n v="205"/>
  </r>
  <r>
    <s v="ORD000370"/>
    <s v="CUST8183"/>
    <s v="Cheryl Hernandez"/>
    <s v="jeremy.tucker@outlook.com"/>
    <x v="4"/>
    <d v="2023-12-03T00:00:00"/>
    <x v="287"/>
    <x v="3"/>
    <x v="1"/>
    <s v="March"/>
    <x v="0"/>
    <s v="PROD5819"/>
    <x v="7"/>
    <x v="4"/>
    <n v="850"/>
    <n v="1"/>
    <n v="850"/>
    <x v="1"/>
    <n v="43"/>
    <n v="7"/>
    <x v="0"/>
    <n v="0.24941176470588236"/>
    <n v="212"/>
  </r>
  <r>
    <s v="ORD000371"/>
    <s v="CUST4967"/>
    <s v="Adam Reynolds"/>
    <s v="margaret.newman@yahoo.com"/>
    <x v="4"/>
    <d v="2023-10-12T00:00:00"/>
    <x v="0"/>
    <x v="0"/>
    <x v="0"/>
    <s v="January"/>
    <x v="0"/>
    <s v="PROD6367"/>
    <x v="11"/>
    <x v="3"/>
    <n v="342"/>
    <n v="1"/>
    <n v="342"/>
    <x v="0"/>
    <n v="18"/>
    <n v="2"/>
    <x v="0"/>
    <n v="0.35087719298245612"/>
    <n v="120"/>
  </r>
  <r>
    <s v="ORD000372"/>
    <s v="CUST8183"/>
    <s v="Cheryl Hernandez"/>
    <s v="jeremy.tucker@outlook.com"/>
    <x v="4"/>
    <d v="2023-12-03T00:00:00"/>
    <x v="288"/>
    <x v="11"/>
    <x v="0"/>
    <s v="July"/>
    <x v="2"/>
    <s v="PROD2355"/>
    <x v="6"/>
    <x v="0"/>
    <n v="1157"/>
    <n v="2"/>
    <n v="2314"/>
    <x v="4"/>
    <n v="199"/>
    <m/>
    <x v="2"/>
    <n v="0.40017286084701814"/>
    <n v="926"/>
  </r>
  <r>
    <s v="ORD000373"/>
    <s v="CUST2774"/>
    <s v="Felicia West"/>
    <s v="jonathon.greer@hotmail.com"/>
    <x v="4"/>
    <d v="2024-08-28T00:00:00"/>
    <x v="289"/>
    <x v="0"/>
    <x v="1"/>
    <s v="January"/>
    <x v="0"/>
    <s v="PROD6029"/>
    <x v="1"/>
    <x v="1"/>
    <n v="804"/>
    <n v="1"/>
    <n v="804"/>
    <x v="3"/>
    <n v="94"/>
    <n v="2"/>
    <x v="0"/>
    <n v="0.15049751243781095"/>
    <n v="121"/>
  </r>
  <r>
    <s v="ORD000374"/>
    <s v="CUST7869"/>
    <s v="Katherine Anderson"/>
    <s v="amanda.olsen@gmail.com"/>
    <x v="1"/>
    <d v="2024-08-26T00:00:00"/>
    <x v="290"/>
    <x v="6"/>
    <x v="0"/>
    <s v="August"/>
    <x v="0"/>
    <s v="PROD1252"/>
    <x v="6"/>
    <x v="0"/>
    <n v="688"/>
    <n v="3"/>
    <n v="2063"/>
    <x v="4"/>
    <n v="191"/>
    <n v="7"/>
    <x v="0"/>
    <n v="0.39990305380513813"/>
    <n v="825"/>
  </r>
  <r>
    <s v="ORD000375"/>
    <s v="CUST5222"/>
    <s v="Victoria Rodriguez"/>
    <s v="bruce.huff@hotmail.com"/>
    <x v="5"/>
    <d v="2024-06-06T00:00:00"/>
    <x v="291"/>
    <x v="11"/>
    <x v="1"/>
    <s v="July"/>
    <x v="2"/>
    <s v="PROD9285"/>
    <x v="13"/>
    <x v="4"/>
    <n v="1072"/>
    <n v="1"/>
    <n v="1072"/>
    <x v="0"/>
    <n v="136"/>
    <m/>
    <x v="2"/>
    <n v="0.25"/>
    <n v="268"/>
  </r>
  <r>
    <s v="ORD000376"/>
    <s v="CUST7229"/>
    <s v="Lisa Parker"/>
    <s v="gabrielle.murphy@hotmail.com"/>
    <x v="5"/>
    <d v="2023-09-28T00:00:00"/>
    <x v="224"/>
    <x v="8"/>
    <x v="0"/>
    <s v="September"/>
    <x v="0"/>
    <s v="PROD6241"/>
    <x v="9"/>
    <x v="4"/>
    <n v="226"/>
    <n v="2"/>
    <n v="453"/>
    <x v="1"/>
    <n v="45"/>
    <n v="7"/>
    <x v="0"/>
    <n v="0.24944812362030905"/>
    <n v="113"/>
  </r>
  <r>
    <s v="ORD000377"/>
    <s v="CUST9715"/>
    <s v="Steve Yates"/>
    <s v="austin.mclean@outlook.com"/>
    <x v="1"/>
    <d v="2023-07-28T00:00:00"/>
    <x v="117"/>
    <x v="5"/>
    <x v="0"/>
    <s v="October"/>
    <x v="2"/>
    <s v="PROD8220"/>
    <x v="5"/>
    <x v="3"/>
    <n v="1023"/>
    <n v="3"/>
    <n v="3068"/>
    <x v="1"/>
    <n v="330"/>
    <m/>
    <x v="2"/>
    <n v="0.35006518904823991"/>
    <n v="1074"/>
  </r>
  <r>
    <s v="ORD000378"/>
    <s v="CUST7362"/>
    <s v="John Fleming"/>
    <s v="charles.singleton@hotmail.com"/>
    <x v="2"/>
    <d v="2024-02-25T00:00:00"/>
    <x v="292"/>
    <x v="0"/>
    <x v="0"/>
    <s v="January"/>
    <x v="0"/>
    <s v="PROD6176"/>
    <x v="7"/>
    <x v="4"/>
    <n v="81"/>
    <n v="2"/>
    <n v="163"/>
    <x v="1"/>
    <n v="9"/>
    <n v="10"/>
    <x v="1"/>
    <n v="0.25153374233128833"/>
    <n v="41"/>
  </r>
  <r>
    <s v="ORD000379"/>
    <s v="CUST2386"/>
    <s v="Robert Sanchez"/>
    <s v="richard.orr@hotmail.com"/>
    <x v="3"/>
    <d v="2024-06-27T00:00:00"/>
    <x v="293"/>
    <x v="9"/>
    <x v="0"/>
    <s v="June"/>
    <x v="0"/>
    <s v="PROD7418"/>
    <x v="9"/>
    <x v="4"/>
    <n v="152"/>
    <n v="3"/>
    <n v="456"/>
    <x v="1"/>
    <n v="58"/>
    <n v="5"/>
    <x v="0"/>
    <n v="0.25"/>
    <n v="114"/>
  </r>
  <r>
    <s v="ORD000380"/>
    <s v="CUST7758"/>
    <s v="Jennifer Vaughn"/>
    <s v="steven.jones@outlook.com"/>
    <x v="3"/>
    <d v="2023-09-17T00:00:00"/>
    <x v="294"/>
    <x v="2"/>
    <x v="1"/>
    <s v="May"/>
    <x v="0"/>
    <s v="PROD9375"/>
    <x v="11"/>
    <x v="3"/>
    <n v="1095"/>
    <n v="1"/>
    <n v="1095"/>
    <x v="0"/>
    <n v="161"/>
    <n v="5"/>
    <x v="0"/>
    <n v="0.34977168949771692"/>
    <n v="383"/>
  </r>
  <r>
    <s v="ORD000381"/>
    <s v="CUST4369"/>
    <s v="Charles Powers"/>
    <s v="monica.sanchez@yahoo.com"/>
    <x v="0"/>
    <d v="2023-03-18T00:00:00"/>
    <x v="295"/>
    <x v="10"/>
    <x v="1"/>
    <s v="February"/>
    <x v="0"/>
    <s v="PROD2953"/>
    <x v="9"/>
    <x v="4"/>
    <n v="353"/>
    <n v="1"/>
    <n v="353"/>
    <x v="1"/>
    <n v="48"/>
    <n v="8"/>
    <x v="1"/>
    <n v="0.24929178470254956"/>
    <n v="88"/>
  </r>
  <r>
    <s v="ORD000382"/>
    <s v="CUST3692"/>
    <s v="Michael Mendoza"/>
    <s v="diane.mitchell@yahoo.com"/>
    <x v="4"/>
    <d v="2024-11-28T00:00:00"/>
    <x v="179"/>
    <x v="7"/>
    <x v="0"/>
    <s v="November"/>
    <x v="0"/>
    <s v="PROD2338"/>
    <x v="11"/>
    <x v="3"/>
    <n v="1484"/>
    <n v="3"/>
    <n v="4452"/>
    <x v="1"/>
    <n v="568"/>
    <n v="9"/>
    <x v="1"/>
    <n v="0.3499550763701707"/>
    <n v="1558"/>
  </r>
  <r>
    <s v="ORD000383"/>
    <s v="CUST6744"/>
    <s v="Michael Ramirez"/>
    <s v="timothy.swanson@outlook.com"/>
    <x v="0"/>
    <d v="2023-03-30T00:00:00"/>
    <x v="31"/>
    <x v="3"/>
    <x v="1"/>
    <s v="March"/>
    <x v="0"/>
    <s v="PROD7318"/>
    <x v="17"/>
    <x v="3"/>
    <n v="683"/>
    <n v="1"/>
    <n v="683"/>
    <x v="1"/>
    <n v="99"/>
    <n v="5"/>
    <x v="0"/>
    <n v="0.34992679355783307"/>
    <n v="239"/>
  </r>
  <r>
    <s v="ORD000384"/>
    <s v="CUST6706"/>
    <s v="Peter Jackson"/>
    <s v="charles.wright@yahoo.com"/>
    <x v="1"/>
    <d v="2024-03-06T00:00:00"/>
    <x v="265"/>
    <x v="8"/>
    <x v="1"/>
    <s v="September"/>
    <x v="0"/>
    <s v="PROD9645"/>
    <x v="9"/>
    <x v="4"/>
    <n v="697"/>
    <n v="4"/>
    <n v="2790"/>
    <x v="0"/>
    <n v="394"/>
    <n v="7"/>
    <x v="0"/>
    <n v="0.24982078853046594"/>
    <n v="697"/>
  </r>
  <r>
    <s v="ORD000385"/>
    <s v="CUST3429"/>
    <s v="James Hickman"/>
    <s v="shawn.andrews@gmail.com"/>
    <x v="2"/>
    <d v="2023-07-15T00:00:00"/>
    <x v="75"/>
    <x v="0"/>
    <x v="1"/>
    <s v="January"/>
    <x v="2"/>
    <s v="PROD4033"/>
    <x v="14"/>
    <x v="4"/>
    <n v="879"/>
    <n v="2"/>
    <n v="1758"/>
    <x v="1"/>
    <n v="101"/>
    <m/>
    <x v="2"/>
    <n v="0.25028441410693969"/>
    <n v="440"/>
  </r>
  <r>
    <s v="ORD000386"/>
    <s v="CUST8375"/>
    <s v="Alexander Juarez"/>
    <s v="anthony.thomas@gmail.com"/>
    <x v="2"/>
    <d v="2024-05-19T00:00:00"/>
    <x v="206"/>
    <x v="3"/>
    <x v="0"/>
    <s v="March"/>
    <x v="1"/>
    <s v="PROD8513"/>
    <x v="12"/>
    <x v="3"/>
    <n v="815"/>
    <n v="4"/>
    <n v="3261"/>
    <x v="1"/>
    <n v="465"/>
    <m/>
    <x v="2"/>
    <n v="0.34989267095982829"/>
    <n v="1141"/>
  </r>
  <r>
    <s v="ORD000387"/>
    <s v="CUST5097"/>
    <s v="Juan Martinez"/>
    <s v="christopher.moody@hotmail.com"/>
    <x v="0"/>
    <d v="2023-03-12T00:00:00"/>
    <x v="27"/>
    <x v="1"/>
    <x v="0"/>
    <s v="December"/>
    <x v="0"/>
    <s v="PROD3709"/>
    <x v="10"/>
    <x v="2"/>
    <n v="1696"/>
    <n v="4"/>
    <n v="6785"/>
    <x v="1"/>
    <n v="522"/>
    <n v="7"/>
    <x v="0"/>
    <n v="0.29992630803242448"/>
    <n v="2035"/>
  </r>
  <r>
    <s v="ORD000388"/>
    <s v="CUST5957"/>
    <s v="Charles Price"/>
    <s v="edwin.peck@yahoo.com"/>
    <x v="0"/>
    <d v="2023-12-13T00:00:00"/>
    <x v="144"/>
    <x v="2"/>
    <x v="0"/>
    <s v="May"/>
    <x v="0"/>
    <s v="PROD5546"/>
    <x v="6"/>
    <x v="0"/>
    <n v="590"/>
    <n v="3"/>
    <n v="1771"/>
    <x v="1"/>
    <n v="244"/>
    <n v="7"/>
    <x v="0"/>
    <n v="0.39977413890457369"/>
    <n v="708"/>
  </r>
  <r>
    <s v="ORD000389"/>
    <s v="CUST6402"/>
    <s v="Lauren Smith"/>
    <s v="cindy.turner@hotmail.com"/>
    <x v="3"/>
    <d v="2023-09-27T00:00:00"/>
    <x v="296"/>
    <x v="9"/>
    <x v="0"/>
    <s v="June"/>
    <x v="0"/>
    <s v="PROD7173"/>
    <x v="10"/>
    <x v="2"/>
    <n v="709"/>
    <n v="4"/>
    <n v="2838"/>
    <x v="2"/>
    <n v="329"/>
    <n v="6"/>
    <x v="0"/>
    <n v="0.29985905567300913"/>
    <n v="851"/>
  </r>
  <r>
    <s v="ORD000390"/>
    <s v="CUST4312"/>
    <s v="Deborah Moreno"/>
    <s v="gabriella.spencer@hotmail.com"/>
    <x v="0"/>
    <d v="2023-02-27T00:00:00"/>
    <x v="297"/>
    <x v="3"/>
    <x v="0"/>
    <s v="March"/>
    <x v="0"/>
    <s v="PROD6938"/>
    <x v="3"/>
    <x v="1"/>
    <n v="831"/>
    <n v="5"/>
    <n v="4153"/>
    <x v="0"/>
    <n v="505"/>
    <n v="9"/>
    <x v="1"/>
    <n v="0.15001203948952566"/>
    <n v="623"/>
  </r>
  <r>
    <s v="ORD000391"/>
    <s v="CUST7330"/>
    <s v="Teresa Flores"/>
    <s v="david.carpenter@gmail.com"/>
    <x v="3"/>
    <d v="2023-06-15T00:00:00"/>
    <x v="60"/>
    <x v="4"/>
    <x v="1"/>
    <s v="April"/>
    <x v="0"/>
    <s v="PROD9410"/>
    <x v="20"/>
    <x v="3"/>
    <n v="736"/>
    <n v="2"/>
    <n v="1473"/>
    <x v="1"/>
    <n v="128"/>
    <n v="5"/>
    <x v="0"/>
    <n v="0.34962661235573661"/>
    <n v="515"/>
  </r>
  <r>
    <s v="ORD000392"/>
    <s v="CUST3389"/>
    <s v="Daniel Rodriguez"/>
    <s v="molly.jones@gmail.com"/>
    <x v="0"/>
    <d v="2024-02-02T00:00:00"/>
    <x v="183"/>
    <x v="7"/>
    <x v="1"/>
    <s v="November"/>
    <x v="0"/>
    <s v="PROD1386"/>
    <x v="7"/>
    <x v="4"/>
    <n v="1307"/>
    <n v="3"/>
    <n v="3920"/>
    <x v="1"/>
    <n v="539"/>
    <n v="2"/>
    <x v="0"/>
    <n v="0.25"/>
    <n v="980"/>
  </r>
  <r>
    <s v="ORD000393"/>
    <s v="CUST8119"/>
    <s v="Christian Ponce"/>
    <s v="amanda.newton@yahoo.com"/>
    <x v="2"/>
    <d v="2024-04-04T00:00:00"/>
    <x v="298"/>
    <x v="5"/>
    <x v="0"/>
    <s v="October"/>
    <x v="0"/>
    <s v="PROD8606"/>
    <x v="17"/>
    <x v="3"/>
    <n v="469"/>
    <n v="3"/>
    <n v="1407"/>
    <x v="2"/>
    <n v="131"/>
    <n v="9"/>
    <x v="1"/>
    <n v="0.35039090262970862"/>
    <n v="493"/>
  </r>
  <r>
    <s v="ORD000394"/>
    <s v="CUST7060"/>
    <s v="Lindsey Hogan"/>
    <s v="jerry.frazier@hotmail.com"/>
    <x v="5"/>
    <d v="2024-09-21T00:00:00"/>
    <x v="299"/>
    <x v="6"/>
    <x v="0"/>
    <s v="August"/>
    <x v="0"/>
    <s v="PROD8623"/>
    <x v="13"/>
    <x v="4"/>
    <n v="350"/>
    <n v="5"/>
    <n v="1751"/>
    <x v="1"/>
    <n v="259"/>
    <n v="3"/>
    <x v="0"/>
    <n v="0.25014277555682468"/>
    <n v="438"/>
  </r>
  <r>
    <s v="ORD000395"/>
    <s v="CUST4841"/>
    <s v="Nathaniel Davis"/>
    <s v="tina.moore@yahoo.com"/>
    <x v="5"/>
    <d v="2023-02-17T00:00:00"/>
    <x v="155"/>
    <x v="5"/>
    <x v="0"/>
    <s v="October"/>
    <x v="0"/>
    <s v="PROD4852"/>
    <x v="16"/>
    <x v="0"/>
    <n v="285"/>
    <n v="4"/>
    <n v="1141"/>
    <x v="1"/>
    <n v="67"/>
    <n v="6"/>
    <x v="0"/>
    <n v="0.39964943032427697"/>
    <n v="456"/>
  </r>
  <r>
    <s v="ORD000396"/>
    <s v="CUST1869"/>
    <s v="Suzanne Cooley"/>
    <s v="jack.roman@yahoo.com"/>
    <x v="0"/>
    <d v="2023-02-15T00:00:00"/>
    <x v="294"/>
    <x v="2"/>
    <x v="1"/>
    <s v="May"/>
    <x v="0"/>
    <s v="PROD9052"/>
    <x v="4"/>
    <x v="2"/>
    <n v="208"/>
    <n v="3"/>
    <n v="623"/>
    <x v="1"/>
    <n v="74"/>
    <n v="10"/>
    <x v="1"/>
    <n v="0.3001605136436597"/>
    <n v="187"/>
  </r>
  <r>
    <s v="ORD000397"/>
    <s v="CUST8665"/>
    <s v="Rose Nelson"/>
    <s v="ryan.bryant@gmail.com"/>
    <x v="5"/>
    <d v="2024-06-25T00:00:00"/>
    <x v="202"/>
    <x v="11"/>
    <x v="1"/>
    <s v="July"/>
    <x v="0"/>
    <s v="PROD6890"/>
    <x v="20"/>
    <x v="3"/>
    <n v="831"/>
    <n v="1"/>
    <n v="831"/>
    <x v="0"/>
    <n v="72"/>
    <n v="5"/>
    <x v="0"/>
    <n v="0.35018050541516244"/>
    <n v="291"/>
  </r>
  <r>
    <s v="ORD000398"/>
    <s v="CUST8385"/>
    <s v="Jessica Grant"/>
    <s v="heather.odom@yahoo.com"/>
    <x v="4"/>
    <d v="2023-09-15T00:00:00"/>
    <x v="300"/>
    <x v="0"/>
    <x v="0"/>
    <s v="January"/>
    <x v="0"/>
    <s v="PROD3153"/>
    <x v="0"/>
    <x v="0"/>
    <n v="514"/>
    <n v="4"/>
    <n v="2056"/>
    <x v="1"/>
    <n v="232"/>
    <n v="5"/>
    <x v="0"/>
    <n v="0.39980544747081714"/>
    <n v="822"/>
  </r>
  <r>
    <s v="ORD000399"/>
    <s v="CUST4569"/>
    <s v="Heather Keller"/>
    <s v="nicholas.ramos@hotmail.com"/>
    <x v="1"/>
    <d v="2024-03-22T00:00:00"/>
    <x v="23"/>
    <x v="10"/>
    <x v="1"/>
    <s v="February"/>
    <x v="0"/>
    <s v="PROD4505"/>
    <x v="8"/>
    <x v="2"/>
    <n v="870"/>
    <n v="1"/>
    <n v="870"/>
    <x v="1"/>
    <n v="118"/>
    <n v="6"/>
    <x v="0"/>
    <n v="0.3"/>
    <n v="261"/>
  </r>
  <r>
    <s v="ORD000400"/>
    <s v="CUST4331"/>
    <s v="Gregory Mercado"/>
    <s v="michelle.brown@outlook.com"/>
    <x v="5"/>
    <d v="2023-11-26T00:00:00"/>
    <x v="301"/>
    <x v="6"/>
    <x v="1"/>
    <s v="August"/>
    <x v="0"/>
    <s v="PROD3788"/>
    <x v="8"/>
    <x v="2"/>
    <n v="1233"/>
    <n v="3"/>
    <n v="3699"/>
    <x v="1"/>
    <n v="317"/>
    <n v="2"/>
    <x v="0"/>
    <n v="0.30008110300081103"/>
    <n v="1110"/>
  </r>
  <r>
    <s v="ORD000401"/>
    <s v="CUST9028"/>
    <s v="Amanda Matthews"/>
    <s v="tina.manning@yahoo.com"/>
    <x v="3"/>
    <d v="2024-07-29T00:00:00"/>
    <x v="41"/>
    <x v="8"/>
    <x v="1"/>
    <s v="September"/>
    <x v="0"/>
    <s v="PROD1460"/>
    <x v="10"/>
    <x v="2"/>
    <n v="20"/>
    <n v="1"/>
    <n v="20"/>
    <x v="0"/>
    <n v="3"/>
    <n v="7"/>
    <x v="0"/>
    <n v="0.3"/>
    <n v="6"/>
  </r>
  <r>
    <s v="ORD000402"/>
    <s v="CUST5796"/>
    <s v="Jennifer Jones"/>
    <s v="amy.garcia@yahoo.com"/>
    <x v="5"/>
    <d v="2024-07-18T00:00:00"/>
    <x v="302"/>
    <x v="7"/>
    <x v="0"/>
    <s v="November"/>
    <x v="0"/>
    <s v="PROD8532"/>
    <x v="7"/>
    <x v="4"/>
    <n v="1386"/>
    <n v="6"/>
    <n v="8316"/>
    <x v="1"/>
    <n v="1119"/>
    <n v="7"/>
    <x v="0"/>
    <n v="0.25"/>
    <n v="2079"/>
  </r>
  <r>
    <s v="ORD000403"/>
    <s v="CUST9158"/>
    <s v="Joseph Orr"/>
    <s v="james.tran@gmail.com"/>
    <x v="1"/>
    <d v="2023-04-28T00:00:00"/>
    <x v="303"/>
    <x v="4"/>
    <x v="1"/>
    <s v="April"/>
    <x v="2"/>
    <s v="PROD2271"/>
    <x v="20"/>
    <x v="3"/>
    <n v="913"/>
    <n v="2"/>
    <n v="1826"/>
    <x v="0"/>
    <n v="129"/>
    <m/>
    <x v="2"/>
    <n v="0.34994523548740414"/>
    <n v="639"/>
  </r>
  <r>
    <s v="ORD000404"/>
    <s v="CUST8160"/>
    <s v="Kelly Newman"/>
    <s v="daniel.higgins@hotmail.com"/>
    <x v="5"/>
    <d v="2024-12-02T00:00:00"/>
    <x v="87"/>
    <x v="9"/>
    <x v="1"/>
    <s v="June"/>
    <x v="0"/>
    <s v="PROD7832"/>
    <x v="8"/>
    <x v="2"/>
    <n v="196"/>
    <n v="4"/>
    <n v="785"/>
    <x v="1"/>
    <n v="42"/>
    <n v="5"/>
    <x v="0"/>
    <n v="0.29936305732484075"/>
    <n v="235"/>
  </r>
  <r>
    <s v="ORD000405"/>
    <s v="CUST7045"/>
    <s v="Samuel Lawson"/>
    <s v="dwayne.cunningham@gmail.com"/>
    <x v="0"/>
    <d v="2024-10-25T00:00:00"/>
    <x v="304"/>
    <x v="6"/>
    <x v="0"/>
    <s v="August"/>
    <x v="1"/>
    <s v="PROD5583"/>
    <x v="0"/>
    <x v="0"/>
    <n v="806"/>
    <n v="3"/>
    <n v="2419"/>
    <x v="1"/>
    <n v="264"/>
    <m/>
    <x v="2"/>
    <n v="0.40016535758577926"/>
    <n v="968"/>
  </r>
  <r>
    <s v="ORD000406"/>
    <s v="CUST3397"/>
    <s v="Virginia Wiley"/>
    <s v="alex.gonzalez@gmail.com"/>
    <x v="6"/>
    <d v="2024-09-16T00:00:00"/>
    <x v="296"/>
    <x v="9"/>
    <x v="0"/>
    <s v="June"/>
    <x v="0"/>
    <s v="PROD3864"/>
    <x v="15"/>
    <x v="1"/>
    <n v="646"/>
    <n v="1"/>
    <n v="646"/>
    <x v="1"/>
    <n v="89"/>
    <n v="3"/>
    <x v="0"/>
    <n v="0.15015479876160992"/>
    <n v="97"/>
  </r>
  <r>
    <s v="ORD000407"/>
    <s v="CUST8665"/>
    <s v="Rose Nelson"/>
    <s v="ryan.bryant@gmail.com"/>
    <x v="5"/>
    <d v="2024-06-25T00:00:00"/>
    <x v="305"/>
    <x v="7"/>
    <x v="0"/>
    <s v="November"/>
    <x v="0"/>
    <s v="PROD7178"/>
    <x v="1"/>
    <x v="1"/>
    <n v="954"/>
    <n v="1"/>
    <n v="954"/>
    <x v="1"/>
    <n v="96"/>
    <n v="7"/>
    <x v="0"/>
    <n v="0.14989517819706499"/>
    <n v="143"/>
  </r>
  <r>
    <s v="ORD000408"/>
    <s v="CUST8967"/>
    <s v="Joshua Garcia"/>
    <s v="megan.hansen@hotmail.com"/>
    <x v="6"/>
    <d v="2024-01-19T00:00:00"/>
    <x v="306"/>
    <x v="2"/>
    <x v="0"/>
    <s v="May"/>
    <x v="0"/>
    <s v="PROD2991"/>
    <x v="17"/>
    <x v="3"/>
    <n v="386"/>
    <n v="3"/>
    <n v="1157"/>
    <x v="1"/>
    <n v="98"/>
    <n v="2"/>
    <x v="0"/>
    <n v="0.35004321521175452"/>
    <n v="405"/>
  </r>
  <r>
    <s v="ORD000409"/>
    <s v="CUST2433"/>
    <s v="Mr. Donald Johnson"/>
    <s v="noah.sexton@hotmail.com"/>
    <x v="3"/>
    <d v="2023-12-18T00:00:00"/>
    <x v="307"/>
    <x v="1"/>
    <x v="0"/>
    <s v="December"/>
    <x v="0"/>
    <s v="PROD8275"/>
    <x v="10"/>
    <x v="2"/>
    <n v="755"/>
    <n v="2"/>
    <n v="1510"/>
    <x v="4"/>
    <n v="183"/>
    <n v="4"/>
    <x v="0"/>
    <n v="0.3"/>
    <n v="453"/>
  </r>
  <r>
    <s v="ORD000410"/>
    <s v="CUST2596"/>
    <s v="Joseph Dennis"/>
    <s v="edward.reyes@hotmail.com"/>
    <x v="5"/>
    <d v="2024-04-09T00:00:00"/>
    <x v="308"/>
    <x v="3"/>
    <x v="1"/>
    <s v="March"/>
    <x v="0"/>
    <s v="PROD8477"/>
    <x v="12"/>
    <x v="3"/>
    <n v="581"/>
    <n v="1"/>
    <n v="581"/>
    <x v="1"/>
    <n v="81"/>
    <n v="10"/>
    <x v="1"/>
    <n v="0.3493975903614458"/>
    <n v="203"/>
  </r>
  <r>
    <s v="ORD000411"/>
    <s v="CUST6512"/>
    <s v="Brenda Humphrey"/>
    <s v="carrie.walker@gmail.com"/>
    <x v="2"/>
    <d v="2023-06-30T00:00:00"/>
    <x v="146"/>
    <x v="11"/>
    <x v="0"/>
    <s v="July"/>
    <x v="0"/>
    <s v="PROD7084"/>
    <x v="8"/>
    <x v="2"/>
    <n v="735"/>
    <n v="5"/>
    <n v="3676"/>
    <x v="0"/>
    <n v="509"/>
    <n v="5"/>
    <x v="0"/>
    <n v="0.30005440696409141"/>
    <n v="1103"/>
  </r>
  <r>
    <s v="ORD000412"/>
    <s v="CUST4967"/>
    <s v="Adam Reynolds"/>
    <s v="margaret.newman@yahoo.com"/>
    <x v="4"/>
    <d v="2023-10-12T00:00:00"/>
    <x v="99"/>
    <x v="10"/>
    <x v="0"/>
    <s v="February"/>
    <x v="1"/>
    <s v="PROD5264"/>
    <x v="12"/>
    <x v="3"/>
    <n v="304"/>
    <n v="2"/>
    <n v="607"/>
    <x v="1"/>
    <n v="46"/>
    <m/>
    <x v="2"/>
    <n v="0.35090609555189456"/>
    <n v="213"/>
  </r>
  <r>
    <s v="ORD000413"/>
    <s v="CUST8348"/>
    <s v="Christina Elliott"/>
    <s v="michael.taylor@gmail.com"/>
    <x v="1"/>
    <d v="2024-11-21T00:00:00"/>
    <x v="190"/>
    <x v="5"/>
    <x v="1"/>
    <s v="October"/>
    <x v="0"/>
    <s v="PROD8370"/>
    <x v="16"/>
    <x v="0"/>
    <n v="135"/>
    <n v="6"/>
    <n v="811"/>
    <x v="2"/>
    <n v="102"/>
    <n v="7"/>
    <x v="0"/>
    <n v="0.3995067817509248"/>
    <n v="324"/>
  </r>
  <r>
    <s v="ORD000414"/>
    <s v="CUST7886"/>
    <s v="Joseph Myers"/>
    <s v="john.johnson@gmail.com"/>
    <x v="5"/>
    <d v="2024-03-14T00:00:00"/>
    <x v="40"/>
    <x v="6"/>
    <x v="0"/>
    <s v="August"/>
    <x v="2"/>
    <s v="PROD3599"/>
    <x v="8"/>
    <x v="2"/>
    <n v="413"/>
    <n v="1"/>
    <n v="413"/>
    <x v="2"/>
    <n v="47"/>
    <m/>
    <x v="2"/>
    <n v="0.30024213075060535"/>
    <n v="124"/>
  </r>
  <r>
    <s v="ORD000415"/>
    <s v="CUST9406"/>
    <s v="Tonya Washington"/>
    <s v="jason.arellano@outlook.com"/>
    <x v="5"/>
    <d v="2023-09-11T00:00:00"/>
    <x v="309"/>
    <x v="9"/>
    <x v="0"/>
    <s v="June"/>
    <x v="0"/>
    <s v="PROD9766"/>
    <x v="8"/>
    <x v="2"/>
    <n v="1063"/>
    <n v="2"/>
    <n v="2127"/>
    <x v="0"/>
    <n v="177"/>
    <n v="10"/>
    <x v="1"/>
    <n v="0.29995298542548188"/>
    <n v="638"/>
  </r>
  <r>
    <s v="ORD000416"/>
    <s v="CUST4779"/>
    <s v="Anthony Rogers"/>
    <s v="heidi.henry@yahoo.com"/>
    <x v="2"/>
    <d v="2024-09-14T00:00:00"/>
    <x v="310"/>
    <x v="6"/>
    <x v="0"/>
    <s v="August"/>
    <x v="0"/>
    <s v="PROD5153"/>
    <x v="12"/>
    <x v="3"/>
    <n v="711"/>
    <n v="1"/>
    <n v="711"/>
    <x v="1"/>
    <n v="88"/>
    <n v="7"/>
    <x v="0"/>
    <n v="0.35021097046413502"/>
    <n v="249"/>
  </r>
  <r>
    <s v="ORD000417"/>
    <s v="CUST5656"/>
    <s v="Mark Wong"/>
    <s v="ryan.haas@outlook.com"/>
    <x v="2"/>
    <d v="2023-02-09T00:00:00"/>
    <x v="155"/>
    <x v="5"/>
    <x v="0"/>
    <s v="October"/>
    <x v="0"/>
    <s v="PROD7956"/>
    <x v="6"/>
    <x v="0"/>
    <n v="275"/>
    <n v="3"/>
    <n v="826"/>
    <x v="2"/>
    <n v="59"/>
    <n v="2"/>
    <x v="0"/>
    <n v="0.39951573849878935"/>
    <n v="330"/>
  </r>
  <r>
    <s v="ORD000418"/>
    <s v="CUST9513"/>
    <s v="Dylan Ward"/>
    <s v="robert.taylor@outlook.com"/>
    <x v="0"/>
    <d v="2023-08-23T00:00:00"/>
    <x v="311"/>
    <x v="6"/>
    <x v="0"/>
    <s v="August"/>
    <x v="0"/>
    <s v="PROD6666"/>
    <x v="10"/>
    <x v="2"/>
    <n v="527"/>
    <n v="6"/>
    <n v="3162"/>
    <x v="2"/>
    <n v="290"/>
    <n v="3"/>
    <x v="0"/>
    <n v="0.30012650221378873"/>
    <n v="949"/>
  </r>
  <r>
    <s v="ORD000419"/>
    <s v="CUST5028"/>
    <s v="Christopher Arias"/>
    <s v="gina.fletcher@gmail.com"/>
    <x v="0"/>
    <d v="2024-05-19T00:00:00"/>
    <x v="312"/>
    <x v="8"/>
    <x v="1"/>
    <s v="September"/>
    <x v="0"/>
    <s v="PROD9597"/>
    <x v="10"/>
    <x v="2"/>
    <n v="375"/>
    <n v="3"/>
    <n v="1124"/>
    <x v="1"/>
    <n v="58"/>
    <n v="8"/>
    <x v="1"/>
    <n v="0.29982206405693951"/>
    <n v="337"/>
  </r>
  <r>
    <s v="ORD000420"/>
    <s v="CUST1001"/>
    <s v="David Carter"/>
    <s v="brent.miranda@yahoo.com"/>
    <x v="4"/>
    <d v="2023-10-07T00:00:00"/>
    <x v="313"/>
    <x v="3"/>
    <x v="0"/>
    <s v="March"/>
    <x v="0"/>
    <s v="PROD5750"/>
    <x v="10"/>
    <x v="2"/>
    <n v="869"/>
    <n v="1"/>
    <n v="869"/>
    <x v="1"/>
    <n v="110"/>
    <n v="2"/>
    <x v="0"/>
    <n v="0.30034522439585731"/>
    <n v="261"/>
  </r>
  <r>
    <s v="ORD000421"/>
    <s v="CUST6872"/>
    <s v="Lindsay Anthony"/>
    <s v="teresa.powell@gmail.com"/>
    <x v="4"/>
    <d v="2024-05-05T00:00:00"/>
    <x v="175"/>
    <x v="6"/>
    <x v="0"/>
    <s v="August"/>
    <x v="1"/>
    <s v="PROD2326"/>
    <x v="19"/>
    <x v="2"/>
    <n v="109"/>
    <n v="3"/>
    <n v="327"/>
    <x v="1"/>
    <n v="48"/>
    <m/>
    <x v="2"/>
    <n v="0.29969418960244648"/>
    <n v="98"/>
  </r>
  <r>
    <s v="ORD000422"/>
    <s v="CUST6031"/>
    <s v="Matthew Mora"/>
    <s v="linda.obrien@yahoo.com"/>
    <x v="6"/>
    <d v="2023-10-10T00:00:00"/>
    <x v="297"/>
    <x v="3"/>
    <x v="0"/>
    <s v="March"/>
    <x v="0"/>
    <s v="PROD5823"/>
    <x v="7"/>
    <x v="4"/>
    <n v="632"/>
    <n v="3"/>
    <n v="1896"/>
    <x v="1"/>
    <n v="168"/>
    <n v="6"/>
    <x v="0"/>
    <n v="0.25"/>
    <n v="474"/>
  </r>
  <r>
    <s v="ORD000423"/>
    <s v="CUST6365"/>
    <s v="Brittany Graham"/>
    <s v="dylan.bishop@outlook.com"/>
    <x v="0"/>
    <d v="2024-02-02T00:00:00"/>
    <x v="202"/>
    <x v="11"/>
    <x v="1"/>
    <s v="July"/>
    <x v="0"/>
    <s v="PROD6044"/>
    <x v="12"/>
    <x v="3"/>
    <n v="71"/>
    <n v="5"/>
    <n v="357"/>
    <x v="3"/>
    <n v="36"/>
    <n v="10"/>
    <x v="1"/>
    <n v="0.35014005602240894"/>
    <n v="125"/>
  </r>
  <r>
    <s v="ORD000424"/>
    <s v="CUST9465"/>
    <s v="Jacob Allen"/>
    <s v="kathy.perkins@hotmail.com"/>
    <x v="0"/>
    <d v="2023-03-08T00:00:00"/>
    <x v="314"/>
    <x v="11"/>
    <x v="0"/>
    <s v="July"/>
    <x v="0"/>
    <s v="PROD8020"/>
    <x v="21"/>
    <x v="1"/>
    <n v="1082"/>
    <n v="1"/>
    <n v="1082"/>
    <x v="1"/>
    <n v="152"/>
    <n v="9"/>
    <x v="1"/>
    <n v="0.14972273567467653"/>
    <n v="162"/>
  </r>
  <r>
    <s v="ORD000425"/>
    <s v="CUST8070"/>
    <s v="Stephanie Smith"/>
    <s v="ryan.cook@hotmail.com"/>
    <x v="2"/>
    <d v="2024-11-05T00:00:00"/>
    <x v="141"/>
    <x v="4"/>
    <x v="0"/>
    <s v="April"/>
    <x v="0"/>
    <s v="PROD7769"/>
    <x v="7"/>
    <x v="4"/>
    <n v="222"/>
    <n v="5"/>
    <n v="1110"/>
    <x v="0"/>
    <n v="59"/>
    <n v="2"/>
    <x v="0"/>
    <n v="0.24954954954954955"/>
    <n v="277"/>
  </r>
  <r>
    <s v="ORD000426"/>
    <s v="CUST3366"/>
    <s v="Carlos Edwards"/>
    <s v="michael.malone@hotmail.com"/>
    <x v="2"/>
    <d v="2024-03-13T00:00:00"/>
    <x v="315"/>
    <x v="10"/>
    <x v="1"/>
    <s v="February"/>
    <x v="0"/>
    <s v="PROD1793"/>
    <x v="1"/>
    <x v="1"/>
    <n v="118"/>
    <n v="4"/>
    <n v="471"/>
    <x v="0"/>
    <n v="52"/>
    <n v="9"/>
    <x v="1"/>
    <n v="0.15074309978768577"/>
    <n v="71"/>
  </r>
  <r>
    <s v="ORD000427"/>
    <s v="CUST3752"/>
    <s v="Nancy Key"/>
    <s v="cameron.stewart@outlook.com"/>
    <x v="0"/>
    <d v="2023-12-04T00:00:00"/>
    <x v="93"/>
    <x v="4"/>
    <x v="1"/>
    <s v="April"/>
    <x v="0"/>
    <s v="PROD4227"/>
    <x v="9"/>
    <x v="4"/>
    <n v="112"/>
    <n v="4"/>
    <n v="447"/>
    <x v="0"/>
    <n v="34"/>
    <n v="4"/>
    <x v="0"/>
    <n v="0.2505592841163311"/>
    <n v="112"/>
  </r>
  <r>
    <s v="ORD000428"/>
    <s v="CUST7010"/>
    <s v="Christian Graham"/>
    <s v="meghan.saunders@outlook.com"/>
    <x v="3"/>
    <d v="2024-06-22T00:00:00"/>
    <x v="316"/>
    <x v="4"/>
    <x v="1"/>
    <s v="April"/>
    <x v="2"/>
    <s v="PROD7662"/>
    <x v="12"/>
    <x v="3"/>
    <n v="867"/>
    <n v="2"/>
    <n v="1733"/>
    <x v="0"/>
    <n v="233"/>
    <m/>
    <x v="2"/>
    <n v="0.35025966532025388"/>
    <n v="607"/>
  </r>
  <r>
    <s v="ORD000429"/>
    <s v="CUST4369"/>
    <s v="Charles Powers"/>
    <s v="monica.sanchez@yahoo.com"/>
    <x v="0"/>
    <d v="2023-03-18T00:00:00"/>
    <x v="11"/>
    <x v="4"/>
    <x v="1"/>
    <s v="April"/>
    <x v="0"/>
    <s v="PROD3236"/>
    <x v="16"/>
    <x v="0"/>
    <n v="742"/>
    <n v="4"/>
    <n v="2969"/>
    <x v="1"/>
    <n v="178"/>
    <n v="2"/>
    <x v="0"/>
    <n v="0.40013472549680029"/>
    <n v="1188"/>
  </r>
  <r>
    <s v="ORD000430"/>
    <s v="CUST9065"/>
    <s v="Todd Wiley"/>
    <s v="eric.pugh@gmail.com"/>
    <x v="2"/>
    <d v="2023-04-03T00:00:00"/>
    <x v="60"/>
    <x v="4"/>
    <x v="1"/>
    <s v="April"/>
    <x v="2"/>
    <s v="PROD4507"/>
    <x v="5"/>
    <x v="3"/>
    <n v="244"/>
    <n v="4"/>
    <n v="975"/>
    <x v="1"/>
    <n v="98"/>
    <m/>
    <x v="2"/>
    <n v="0.34974358974358977"/>
    <n v="341"/>
  </r>
  <r>
    <s v="ORD000431"/>
    <s v="CUST8965"/>
    <s v="Mrs. Paula Hoffman"/>
    <s v="jennifer.stevens@outlook.com"/>
    <x v="4"/>
    <d v="2023-04-21T00:00:00"/>
    <x v="247"/>
    <x v="11"/>
    <x v="1"/>
    <s v="July"/>
    <x v="0"/>
    <s v="PROD2673"/>
    <x v="14"/>
    <x v="4"/>
    <n v="213"/>
    <n v="6"/>
    <n v="1278"/>
    <x v="1"/>
    <n v="91"/>
    <n v="3"/>
    <x v="0"/>
    <n v="0.25039123630672927"/>
    <n v="320"/>
  </r>
  <r>
    <s v="ORD000432"/>
    <s v="CUST8329"/>
    <s v="Carlos Williams"/>
    <s v="anthony.clark@gmail.com"/>
    <x v="4"/>
    <d v="2024-10-24T00:00:00"/>
    <x v="89"/>
    <x v="4"/>
    <x v="0"/>
    <s v="April"/>
    <x v="0"/>
    <s v="PROD2046"/>
    <x v="10"/>
    <x v="2"/>
    <n v="193"/>
    <n v="5"/>
    <n v="963"/>
    <x v="1"/>
    <n v="133"/>
    <n v="9"/>
    <x v="1"/>
    <n v="0.30010384215991692"/>
    <n v="289"/>
  </r>
  <r>
    <s v="ORD000433"/>
    <s v="CUST9141"/>
    <s v="Michael Mitchell"/>
    <s v="timothy.howard@yahoo.com"/>
    <x v="2"/>
    <d v="2023-10-15T00:00:00"/>
    <x v="7"/>
    <x v="4"/>
    <x v="1"/>
    <s v="April"/>
    <x v="0"/>
    <s v="PROD7692"/>
    <x v="6"/>
    <x v="0"/>
    <n v="739"/>
    <n v="4"/>
    <n v="2954"/>
    <x v="1"/>
    <n v="402"/>
    <n v="9"/>
    <x v="1"/>
    <n v="0.40013540961408262"/>
    <n v="1182"/>
  </r>
  <r>
    <s v="ORD000434"/>
    <s v="CUST6995"/>
    <s v="Leah Cortez"/>
    <s v="jennifer.dalton@outlook.com"/>
    <x v="1"/>
    <d v="2023-04-12T00:00:00"/>
    <x v="317"/>
    <x v="3"/>
    <x v="1"/>
    <s v="March"/>
    <x v="0"/>
    <s v="PROD5069"/>
    <x v="12"/>
    <x v="3"/>
    <n v="226"/>
    <n v="2"/>
    <n v="451"/>
    <x v="2"/>
    <n v="28"/>
    <n v="3"/>
    <x v="0"/>
    <n v="0.35033259423503327"/>
    <n v="158"/>
  </r>
  <r>
    <s v="ORD000435"/>
    <s v="CUST2248"/>
    <s v="Charles Stokes"/>
    <s v="gary.bradley@yahoo.com"/>
    <x v="6"/>
    <d v="2024-06-08T00:00:00"/>
    <x v="272"/>
    <x v="10"/>
    <x v="0"/>
    <s v="February"/>
    <x v="0"/>
    <s v="PROD1265"/>
    <x v="3"/>
    <x v="1"/>
    <n v="135"/>
    <n v="2"/>
    <n v="271"/>
    <x v="1"/>
    <n v="33"/>
    <n v="10"/>
    <x v="1"/>
    <n v="0.15129151291512916"/>
    <n v="41"/>
  </r>
  <r>
    <s v="ORD000436"/>
    <s v="CUST4735"/>
    <s v="Emily Thomas"/>
    <s v="brenda.quinn@hotmail.com"/>
    <x v="6"/>
    <d v="2024-09-22T00:00:00"/>
    <x v="56"/>
    <x v="7"/>
    <x v="1"/>
    <s v="November"/>
    <x v="2"/>
    <s v="PROD4979"/>
    <x v="17"/>
    <x v="3"/>
    <n v="791"/>
    <n v="3"/>
    <n v="2373"/>
    <x v="2"/>
    <n v="222"/>
    <m/>
    <x v="2"/>
    <n v="0.3501896333754741"/>
    <n v="831"/>
  </r>
  <r>
    <s v="ORD000437"/>
    <s v="CUST9933"/>
    <s v="Derrick Dean"/>
    <s v="robert.cruz@gmail.com"/>
    <x v="4"/>
    <d v="2024-10-04T00:00:00"/>
    <x v="134"/>
    <x v="10"/>
    <x v="0"/>
    <s v="February"/>
    <x v="0"/>
    <s v="PROD5444"/>
    <x v="10"/>
    <x v="2"/>
    <n v="202"/>
    <n v="3"/>
    <n v="605"/>
    <x v="1"/>
    <n v="83"/>
    <n v="9"/>
    <x v="1"/>
    <n v="0.29917355371900828"/>
    <n v="181"/>
  </r>
  <r>
    <s v="ORD000438"/>
    <s v="CUST5222"/>
    <s v="Victoria Rodriguez"/>
    <s v="bruce.huff@hotmail.com"/>
    <x v="5"/>
    <d v="2024-06-06T00:00:00"/>
    <x v="318"/>
    <x v="8"/>
    <x v="0"/>
    <s v="September"/>
    <x v="0"/>
    <s v="PROD9392"/>
    <x v="4"/>
    <x v="2"/>
    <n v="983"/>
    <n v="5"/>
    <n v="4917"/>
    <x v="2"/>
    <n v="606"/>
    <n v="9"/>
    <x v="1"/>
    <n v="0.29997966239576979"/>
    <n v="1475"/>
  </r>
  <r>
    <s v="ORD000439"/>
    <s v="CUST4876"/>
    <s v="Richard Anderson"/>
    <s v="edward.thomas@yahoo.com"/>
    <x v="4"/>
    <d v="2023-10-12T00:00:00"/>
    <x v="87"/>
    <x v="9"/>
    <x v="1"/>
    <s v="June"/>
    <x v="0"/>
    <s v="PROD2654"/>
    <x v="19"/>
    <x v="2"/>
    <n v="1009"/>
    <n v="4"/>
    <n v="4036"/>
    <x v="1"/>
    <n v="585"/>
    <n v="4"/>
    <x v="0"/>
    <n v="0.30004955401387512"/>
    <n v="1211"/>
  </r>
  <r>
    <s v="ORD000440"/>
    <s v="CUST3524"/>
    <s v="Lauren Mason"/>
    <s v="john.jenkins@hotmail.com"/>
    <x v="6"/>
    <d v="2024-06-19T00:00:00"/>
    <x v="69"/>
    <x v="2"/>
    <x v="1"/>
    <s v="May"/>
    <x v="0"/>
    <s v="PROD9036"/>
    <x v="20"/>
    <x v="3"/>
    <n v="354"/>
    <n v="2"/>
    <n v="707"/>
    <x v="4"/>
    <n v="96"/>
    <n v="10"/>
    <x v="1"/>
    <n v="0.34936350777934938"/>
    <n v="247"/>
  </r>
  <r>
    <s v="ORD000441"/>
    <s v="CUST8814"/>
    <s v="Teresa Chen"/>
    <s v="kathryn.shaffer@yahoo.com"/>
    <x v="2"/>
    <d v="2024-04-13T00:00:00"/>
    <x v="319"/>
    <x v="7"/>
    <x v="0"/>
    <s v="November"/>
    <x v="0"/>
    <s v="PROD1599"/>
    <x v="8"/>
    <x v="2"/>
    <n v="166"/>
    <n v="7"/>
    <n v="1160"/>
    <x v="1"/>
    <n v="134"/>
    <n v="9"/>
    <x v="1"/>
    <n v="0.3"/>
    <n v="348"/>
  </r>
  <r>
    <s v="ORD000442"/>
    <s v="CUST9605"/>
    <s v="Mark Bolton"/>
    <s v="grace.jenkins@hotmail.com"/>
    <x v="6"/>
    <d v="2024-10-23T00:00:00"/>
    <x v="320"/>
    <x v="7"/>
    <x v="0"/>
    <s v="November"/>
    <x v="0"/>
    <s v="PROD1847"/>
    <x v="20"/>
    <x v="3"/>
    <n v="438"/>
    <n v="3"/>
    <n v="1315"/>
    <x v="1"/>
    <n v="90"/>
    <n v="8"/>
    <x v="1"/>
    <n v="0.34980988593155893"/>
    <n v="460"/>
  </r>
  <r>
    <s v="ORD000443"/>
    <s v="CUST2682"/>
    <s v="Shelly Rocha"/>
    <s v="victoria.campbell@outlook.com"/>
    <x v="2"/>
    <d v="2023-09-28T00:00:00"/>
    <x v="250"/>
    <x v="0"/>
    <x v="1"/>
    <s v="January"/>
    <x v="1"/>
    <s v="PROD5110"/>
    <x v="17"/>
    <x v="3"/>
    <n v="631"/>
    <n v="1"/>
    <n v="631"/>
    <x v="1"/>
    <n v="73"/>
    <m/>
    <x v="2"/>
    <n v="0.35023771790808239"/>
    <n v="221"/>
  </r>
  <r>
    <s v="ORD000444"/>
    <s v="CUST2234"/>
    <s v="Pedro Sandoval"/>
    <s v="joshua.roman@yahoo.com"/>
    <x v="4"/>
    <d v="2024-03-12T00:00:00"/>
    <x v="101"/>
    <x v="5"/>
    <x v="0"/>
    <s v="October"/>
    <x v="0"/>
    <s v="PROD1404"/>
    <x v="2"/>
    <x v="1"/>
    <n v="237"/>
    <n v="2"/>
    <n v="474"/>
    <x v="1"/>
    <n v="38"/>
    <n v="10"/>
    <x v="1"/>
    <n v="0.14978902953586498"/>
    <n v="71"/>
  </r>
  <r>
    <s v="ORD000445"/>
    <s v="CUST1604"/>
    <s v="Jessica Martinez"/>
    <s v="elizabeth.clark@hotmail.com"/>
    <x v="6"/>
    <d v="2023-06-15T00:00:00"/>
    <x v="263"/>
    <x v="7"/>
    <x v="1"/>
    <s v="November"/>
    <x v="0"/>
    <s v="PROD4906"/>
    <x v="13"/>
    <x v="4"/>
    <n v="537"/>
    <n v="7"/>
    <n v="3757"/>
    <x v="0"/>
    <n v="394"/>
    <n v="10"/>
    <x v="1"/>
    <n v="0.24993345754591428"/>
    <n v="939"/>
  </r>
  <r>
    <s v="ORD000446"/>
    <s v="CUST3396"/>
    <s v="Molly Howell"/>
    <s v="diane.ball@hotmail.com"/>
    <x v="0"/>
    <d v="2023-04-13T00:00:00"/>
    <x v="129"/>
    <x v="10"/>
    <x v="0"/>
    <s v="February"/>
    <x v="0"/>
    <s v="PROD4017"/>
    <x v="4"/>
    <x v="2"/>
    <n v="749"/>
    <n v="1"/>
    <n v="749"/>
    <x v="0"/>
    <n v="62"/>
    <n v="3"/>
    <x v="0"/>
    <n v="0.30040053404539385"/>
    <n v="225"/>
  </r>
  <r>
    <s v="ORD000447"/>
    <s v="CUST5845"/>
    <s v="Robert Andrade"/>
    <s v="jason.bell@yahoo.com"/>
    <x v="1"/>
    <d v="2024-09-17T00:00:00"/>
    <x v="321"/>
    <x v="7"/>
    <x v="0"/>
    <s v="November"/>
    <x v="0"/>
    <s v="PROD6687"/>
    <x v="13"/>
    <x v="4"/>
    <n v="29"/>
    <n v="7"/>
    <n v="201"/>
    <x v="2"/>
    <n v="17"/>
    <n v="9"/>
    <x v="1"/>
    <n v="0.24875621890547264"/>
    <n v="50"/>
  </r>
  <r>
    <s v="ORD000448"/>
    <s v="CUST8715"/>
    <s v="Samantha Jordan"/>
    <s v="ryan.alvarado@outlook.com"/>
    <x v="0"/>
    <d v="2023-11-22T00:00:00"/>
    <x v="322"/>
    <x v="9"/>
    <x v="1"/>
    <s v="June"/>
    <x v="2"/>
    <s v="PROD8218"/>
    <x v="21"/>
    <x v="1"/>
    <n v="357"/>
    <n v="1"/>
    <n v="357"/>
    <x v="3"/>
    <n v="51"/>
    <m/>
    <x v="2"/>
    <n v="0.15126050420168066"/>
    <n v="54"/>
  </r>
  <r>
    <s v="ORD000449"/>
    <s v="CUST2527"/>
    <s v="Shelby Schwartz"/>
    <s v="heather.knapp@outlook.com"/>
    <x v="0"/>
    <d v="2024-08-17T00:00:00"/>
    <x v="323"/>
    <x v="7"/>
    <x v="0"/>
    <s v="November"/>
    <x v="0"/>
    <s v="PROD1102"/>
    <x v="14"/>
    <x v="4"/>
    <n v="1016"/>
    <n v="4"/>
    <n v="4065"/>
    <x v="1"/>
    <n v="216"/>
    <n v="7"/>
    <x v="0"/>
    <n v="0.24993849938499385"/>
    <n v="1016"/>
  </r>
  <r>
    <s v="ORD000450"/>
    <s v="CUST4494"/>
    <s v="John Collins"/>
    <s v="matthew.oliver@gmail.com"/>
    <x v="1"/>
    <d v="2023-08-16T00:00:00"/>
    <x v="137"/>
    <x v="8"/>
    <x v="1"/>
    <s v="September"/>
    <x v="0"/>
    <s v="PROD2376"/>
    <x v="6"/>
    <x v="0"/>
    <n v="1033"/>
    <n v="1"/>
    <n v="1033"/>
    <x v="2"/>
    <n v="118"/>
    <n v="4"/>
    <x v="0"/>
    <n v="0.39980638915779282"/>
    <n v="413"/>
  </r>
  <r>
    <s v="ORD000451"/>
    <s v="CUST2673"/>
    <s v="Kelsey Brown"/>
    <s v="sarah.campbell@outlook.com"/>
    <x v="1"/>
    <d v="2024-11-16T00:00:00"/>
    <x v="299"/>
    <x v="6"/>
    <x v="0"/>
    <s v="August"/>
    <x v="0"/>
    <s v="PROD9835"/>
    <x v="3"/>
    <x v="1"/>
    <n v="503"/>
    <n v="1"/>
    <n v="503"/>
    <x v="0"/>
    <n v="71"/>
    <n v="7"/>
    <x v="0"/>
    <n v="0.14910536779324055"/>
    <n v="75"/>
  </r>
  <r>
    <s v="ORD000452"/>
    <s v="CUST6365"/>
    <s v="Brittany Graham"/>
    <s v="dylan.bishop@outlook.com"/>
    <x v="0"/>
    <d v="2024-02-02T00:00:00"/>
    <x v="324"/>
    <x v="5"/>
    <x v="0"/>
    <s v="October"/>
    <x v="0"/>
    <s v="PROD9719"/>
    <x v="14"/>
    <x v="4"/>
    <n v="401"/>
    <n v="3"/>
    <n v="1202"/>
    <x v="0"/>
    <n v="105"/>
    <n v="5"/>
    <x v="0"/>
    <n v="0.25041597337770383"/>
    <n v="301"/>
  </r>
  <r>
    <s v="ORD000453"/>
    <s v="CUST6066"/>
    <s v="Joseph Herring"/>
    <s v="ashlee.brown@hotmail.com"/>
    <x v="6"/>
    <d v="2024-04-08T00:00:00"/>
    <x v="83"/>
    <x v="11"/>
    <x v="1"/>
    <s v="July"/>
    <x v="0"/>
    <s v="PROD6179"/>
    <x v="17"/>
    <x v="3"/>
    <n v="672"/>
    <n v="3"/>
    <n v="2016"/>
    <x v="1"/>
    <n v="118"/>
    <n v="6"/>
    <x v="0"/>
    <n v="0.35019841269841268"/>
    <n v="706"/>
  </r>
  <r>
    <s v="ORD000454"/>
    <s v="CUST3962"/>
    <s v="Brandi Pratt"/>
    <s v="eric.west@outlook.com"/>
    <x v="2"/>
    <d v="2024-10-29T00:00:00"/>
    <x v="297"/>
    <x v="3"/>
    <x v="0"/>
    <s v="March"/>
    <x v="1"/>
    <s v="PROD5531"/>
    <x v="1"/>
    <x v="1"/>
    <n v="735"/>
    <n v="1"/>
    <n v="735"/>
    <x v="0"/>
    <n v="73"/>
    <m/>
    <x v="2"/>
    <n v="0.14965986394557823"/>
    <n v="110"/>
  </r>
  <r>
    <s v="ORD000455"/>
    <s v="CUST7328"/>
    <s v="Andrew Lloyd"/>
    <s v="alec.martin@outlook.com"/>
    <x v="6"/>
    <d v="2023-03-18T00:00:00"/>
    <x v="325"/>
    <x v="1"/>
    <x v="0"/>
    <s v="December"/>
    <x v="0"/>
    <s v="PROD7603"/>
    <x v="13"/>
    <x v="4"/>
    <n v="984"/>
    <n v="4"/>
    <n v="3935"/>
    <x v="1"/>
    <n v="328"/>
    <n v="2"/>
    <x v="0"/>
    <n v="0.25006353240152479"/>
    <n v="984"/>
  </r>
  <r>
    <s v="ORD000456"/>
    <s v="CUST9824"/>
    <s v="Holly Armstrong"/>
    <s v="jeffrey.wood@yahoo.com"/>
    <x v="3"/>
    <d v="2024-05-04T00:00:00"/>
    <x v="326"/>
    <x v="6"/>
    <x v="0"/>
    <s v="August"/>
    <x v="0"/>
    <s v="PROD1309"/>
    <x v="5"/>
    <x v="3"/>
    <n v="206"/>
    <n v="3"/>
    <n v="617"/>
    <x v="1"/>
    <n v="34"/>
    <n v="9"/>
    <x v="1"/>
    <n v="0.35008103727714751"/>
    <n v="216"/>
  </r>
  <r>
    <s v="ORD000457"/>
    <s v="CUST9824"/>
    <s v="Jenna Wright"/>
    <s v="lynn.carroll@yahoo.com"/>
    <x v="6"/>
    <d v="2023-02-19T00:00:00"/>
    <x v="327"/>
    <x v="5"/>
    <x v="1"/>
    <s v="October"/>
    <x v="0"/>
    <s v="PROD2927"/>
    <x v="18"/>
    <x v="0"/>
    <n v="1091"/>
    <n v="6"/>
    <n v="6547"/>
    <x v="1"/>
    <n v="354"/>
    <n v="2"/>
    <x v="0"/>
    <n v="0.40003054834275242"/>
    <n v="2619"/>
  </r>
  <r>
    <s v="ORD000458"/>
    <s v="CUST3332"/>
    <s v="Christopher Kim"/>
    <s v="desiree.taylor@outlook.com"/>
    <x v="4"/>
    <d v="2024-08-28T00:00:00"/>
    <x v="328"/>
    <x v="3"/>
    <x v="0"/>
    <s v="March"/>
    <x v="1"/>
    <s v="PROD7338"/>
    <x v="6"/>
    <x v="0"/>
    <n v="464"/>
    <n v="5"/>
    <n v="2322"/>
    <x v="0"/>
    <n v="180"/>
    <m/>
    <x v="2"/>
    <n v="0.40008613264427217"/>
    <n v="929"/>
  </r>
  <r>
    <s v="ORD000459"/>
    <s v="CUST7869"/>
    <s v="Katherine Anderson"/>
    <s v="amanda.olsen@gmail.com"/>
    <x v="1"/>
    <d v="2024-08-26T00:00:00"/>
    <x v="329"/>
    <x v="11"/>
    <x v="1"/>
    <s v="July"/>
    <x v="0"/>
    <s v="PROD9487"/>
    <x v="13"/>
    <x v="4"/>
    <n v="1014"/>
    <n v="6"/>
    <n v="6083"/>
    <x v="1"/>
    <n v="649"/>
    <n v="4"/>
    <x v="0"/>
    <n v="0.25004109814236397"/>
    <n v="1521"/>
  </r>
  <r>
    <s v="ORD000460"/>
    <s v="CUST8897"/>
    <s v="Timothy Oconnor"/>
    <s v="james.rodriguez@outlook.com"/>
    <x v="2"/>
    <d v="2023-01-16T00:00:00"/>
    <x v="330"/>
    <x v="6"/>
    <x v="1"/>
    <s v="August"/>
    <x v="0"/>
    <s v="PROD2400"/>
    <x v="11"/>
    <x v="3"/>
    <n v="114"/>
    <n v="6"/>
    <n v="686"/>
    <x v="0"/>
    <n v="58"/>
    <n v="3"/>
    <x v="0"/>
    <n v="0.3498542274052478"/>
    <n v="240"/>
  </r>
  <r>
    <s v="ORD000461"/>
    <s v="CUST7809"/>
    <s v="Eric Andrews"/>
    <s v="david.archer@outlook.com"/>
    <x v="0"/>
    <d v="2024-03-08T00:00:00"/>
    <x v="255"/>
    <x v="5"/>
    <x v="1"/>
    <s v="October"/>
    <x v="0"/>
    <s v="PROD6563"/>
    <x v="1"/>
    <x v="1"/>
    <n v="321"/>
    <n v="4"/>
    <n v="1285"/>
    <x v="1"/>
    <n v="191"/>
    <n v="3"/>
    <x v="0"/>
    <n v="0.15019455252918287"/>
    <n v="193"/>
  </r>
  <r>
    <s v="ORD000462"/>
    <s v="CUST1474"/>
    <s v="Eric Ruiz"/>
    <s v="john.hernandez@outlook.com"/>
    <x v="6"/>
    <d v="2024-04-25T00:00:00"/>
    <x v="331"/>
    <x v="11"/>
    <x v="0"/>
    <s v="July"/>
    <x v="0"/>
    <s v="PROD4871"/>
    <x v="14"/>
    <x v="4"/>
    <n v="976"/>
    <n v="6"/>
    <n v="5858"/>
    <x v="0"/>
    <n v="860"/>
    <n v="6"/>
    <x v="0"/>
    <n v="0.25008535336292248"/>
    <n v="1465"/>
  </r>
  <r>
    <s v="ORD000463"/>
    <s v="CUST9565"/>
    <s v="Patrick Johnson"/>
    <s v="christian.curtis@outlook.com"/>
    <x v="4"/>
    <d v="2024-12-23T00:00:00"/>
    <x v="277"/>
    <x v="8"/>
    <x v="0"/>
    <s v="September"/>
    <x v="0"/>
    <s v="PROD2783"/>
    <x v="3"/>
    <x v="1"/>
    <n v="1027"/>
    <n v="2"/>
    <n v="2054"/>
    <x v="0"/>
    <n v="194"/>
    <n v="7"/>
    <x v="0"/>
    <n v="0.14995131450827653"/>
    <n v="308"/>
  </r>
  <r>
    <s v="ORD000464"/>
    <s v="CUST7807"/>
    <s v="Kimberly Reed"/>
    <s v="margaret.bruce@yahoo.com"/>
    <x v="2"/>
    <d v="2024-05-28T00:00:00"/>
    <x v="332"/>
    <x v="10"/>
    <x v="0"/>
    <s v="February"/>
    <x v="0"/>
    <s v="PROD3832"/>
    <x v="9"/>
    <x v="4"/>
    <n v="518"/>
    <n v="1"/>
    <n v="518"/>
    <x v="1"/>
    <n v="27"/>
    <n v="9"/>
    <x v="1"/>
    <n v="0.25096525096525096"/>
    <n v="130"/>
  </r>
  <r>
    <s v="ORD000465"/>
    <s v="CUST8931"/>
    <s v="Scott Anderson"/>
    <s v="amanda.brooks@hotmail.com"/>
    <x v="4"/>
    <d v="2024-06-03T00:00:00"/>
    <x v="253"/>
    <x v="5"/>
    <x v="1"/>
    <s v="October"/>
    <x v="0"/>
    <s v="PROD1629"/>
    <x v="19"/>
    <x v="2"/>
    <n v="48"/>
    <n v="4"/>
    <n v="191"/>
    <x v="4"/>
    <n v="28"/>
    <n v="9"/>
    <x v="1"/>
    <n v="0.29842931937172773"/>
    <n v="57"/>
  </r>
  <r>
    <s v="ORD000466"/>
    <s v="CUST4448"/>
    <s v="Daniel Mullins Jr."/>
    <s v="timothy.henderson@outlook.com"/>
    <x v="0"/>
    <d v="2024-01-03T00:00:00"/>
    <x v="318"/>
    <x v="8"/>
    <x v="0"/>
    <s v="September"/>
    <x v="0"/>
    <s v="PROD3387"/>
    <x v="4"/>
    <x v="2"/>
    <n v="840"/>
    <n v="1"/>
    <n v="840"/>
    <x v="1"/>
    <n v="119"/>
    <n v="5"/>
    <x v="0"/>
    <n v="0.3"/>
    <n v="252"/>
  </r>
  <r>
    <s v="ORD000467"/>
    <s v="CUST3423"/>
    <s v="Taylor Jackson"/>
    <s v="benjamin.jones@gmail.com"/>
    <x v="3"/>
    <d v="2023-03-02T00:00:00"/>
    <x v="258"/>
    <x v="10"/>
    <x v="1"/>
    <s v="February"/>
    <x v="0"/>
    <s v="PROD4057"/>
    <x v="5"/>
    <x v="3"/>
    <n v="672"/>
    <n v="2"/>
    <n v="1343"/>
    <x v="1"/>
    <n v="90"/>
    <n v="9"/>
    <x v="1"/>
    <n v="0.34996276991809383"/>
    <n v="470"/>
  </r>
  <r>
    <s v="ORD000468"/>
    <s v="CUST4572"/>
    <s v="Wayne Walsh"/>
    <s v="john.gray@outlook.com"/>
    <x v="0"/>
    <d v="2023-06-01T00:00:00"/>
    <x v="333"/>
    <x v="4"/>
    <x v="1"/>
    <s v="April"/>
    <x v="0"/>
    <s v="PROD1615"/>
    <x v="11"/>
    <x v="3"/>
    <n v="50"/>
    <n v="4"/>
    <n v="200"/>
    <x v="3"/>
    <n v="19"/>
    <n v="3"/>
    <x v="0"/>
    <n v="0.35"/>
    <n v="70"/>
  </r>
  <r>
    <s v="ORD000469"/>
    <s v="CUST6565"/>
    <s v="Margaret Callahan"/>
    <s v="ashley.williams@gmail.com"/>
    <x v="0"/>
    <d v="2023-07-06T00:00:00"/>
    <x v="175"/>
    <x v="6"/>
    <x v="0"/>
    <s v="August"/>
    <x v="0"/>
    <s v="PROD3762"/>
    <x v="4"/>
    <x v="2"/>
    <n v="69"/>
    <n v="6"/>
    <n v="416"/>
    <x v="1"/>
    <n v="41"/>
    <n v="6"/>
    <x v="0"/>
    <n v="0.30048076923076922"/>
    <n v="125"/>
  </r>
  <r>
    <s v="ORD000470"/>
    <s v="CUST6049"/>
    <s v="Alexandra Chen"/>
    <s v="rachel.fitzgerald@gmail.com"/>
    <x v="6"/>
    <d v="2023-08-04T00:00:00"/>
    <x v="2"/>
    <x v="2"/>
    <x v="0"/>
    <s v="May"/>
    <x v="0"/>
    <s v="PROD9818"/>
    <x v="10"/>
    <x v="2"/>
    <n v="50"/>
    <n v="5"/>
    <n v="251"/>
    <x v="1"/>
    <n v="34"/>
    <n v="5"/>
    <x v="0"/>
    <n v="0.29880478087649404"/>
    <n v="75"/>
  </r>
  <r>
    <s v="ORD000471"/>
    <s v="CUST9161"/>
    <s v="Denise Williams"/>
    <s v="brendan.hopkins@gmail.com"/>
    <x v="1"/>
    <d v="2024-07-10T00:00:00"/>
    <x v="79"/>
    <x v="9"/>
    <x v="1"/>
    <s v="June"/>
    <x v="0"/>
    <s v="PROD7355"/>
    <x v="18"/>
    <x v="0"/>
    <n v="915"/>
    <n v="2"/>
    <n v="1830"/>
    <x v="1"/>
    <n v="269"/>
    <n v="9"/>
    <x v="1"/>
    <n v="0.4"/>
    <n v="732"/>
  </r>
  <r>
    <s v="ORD000472"/>
    <s v="CUST1599"/>
    <s v="John Donovan"/>
    <s v="martha.crawford@gmail.com"/>
    <x v="1"/>
    <d v="2023-03-31T00:00:00"/>
    <x v="95"/>
    <x v="1"/>
    <x v="1"/>
    <s v="December"/>
    <x v="2"/>
    <s v="PROD3823"/>
    <x v="14"/>
    <x v="4"/>
    <n v="783"/>
    <n v="8"/>
    <n v="6261"/>
    <x v="3"/>
    <n v="352"/>
    <m/>
    <x v="2"/>
    <n v="0.2499600702763137"/>
    <n v="1565"/>
  </r>
  <r>
    <s v="ORD000473"/>
    <s v="CUST6412"/>
    <s v="Shari Webb"/>
    <s v="pamela.williams@outlook.com"/>
    <x v="1"/>
    <d v="2024-12-09T00:00:00"/>
    <x v="334"/>
    <x v="1"/>
    <x v="1"/>
    <s v="December"/>
    <x v="1"/>
    <s v="PROD7597"/>
    <x v="12"/>
    <x v="3"/>
    <n v="1064"/>
    <n v="8"/>
    <n v="8513"/>
    <x v="2"/>
    <n v="628"/>
    <m/>
    <x v="2"/>
    <n v="0.3500528603312581"/>
    <n v="2980"/>
  </r>
  <r>
    <s v="ORD000474"/>
    <s v="CUST9773"/>
    <s v="Sandra Luna"/>
    <s v="eric.ruiz@outlook.com"/>
    <x v="3"/>
    <d v="2024-02-29T00:00:00"/>
    <x v="335"/>
    <x v="0"/>
    <x v="1"/>
    <s v="January"/>
    <x v="0"/>
    <s v="PROD4582"/>
    <x v="3"/>
    <x v="1"/>
    <n v="189"/>
    <n v="1"/>
    <n v="189"/>
    <x v="0"/>
    <n v="13"/>
    <n v="4"/>
    <x v="0"/>
    <n v="0.14814814814814814"/>
    <n v="28"/>
  </r>
  <r>
    <s v="ORD000475"/>
    <s v="CUST6963"/>
    <s v="Jeremy Cooke"/>
    <s v="trevor.webb@yahoo.com"/>
    <x v="2"/>
    <d v="2024-02-29T00:00:00"/>
    <x v="336"/>
    <x v="0"/>
    <x v="1"/>
    <s v="January"/>
    <x v="1"/>
    <s v="PROD8586"/>
    <x v="3"/>
    <x v="1"/>
    <n v="844"/>
    <n v="1"/>
    <n v="844"/>
    <x v="1"/>
    <n v="83"/>
    <m/>
    <x v="2"/>
    <n v="0.1504739336492891"/>
    <n v="127"/>
  </r>
  <r>
    <s v="ORD000476"/>
    <s v="CUST5013"/>
    <s v="Sarah Mclean"/>
    <s v="john.wright@hotmail.com"/>
    <x v="4"/>
    <d v="2024-11-21T00:00:00"/>
    <x v="337"/>
    <x v="7"/>
    <x v="0"/>
    <s v="November"/>
    <x v="0"/>
    <s v="PROD2900"/>
    <x v="1"/>
    <x v="1"/>
    <n v="294"/>
    <n v="6"/>
    <n v="1762"/>
    <x v="0"/>
    <n v="255"/>
    <n v="3"/>
    <x v="0"/>
    <n v="0.14982973893303064"/>
    <n v="264"/>
  </r>
  <r>
    <s v="ORD000477"/>
    <s v="CUST2827"/>
    <s v="Edward Townsend"/>
    <s v="adrienne.campbell@yahoo.com"/>
    <x v="0"/>
    <d v="2024-02-28T00:00:00"/>
    <x v="338"/>
    <x v="2"/>
    <x v="1"/>
    <s v="May"/>
    <x v="0"/>
    <s v="PROD9178"/>
    <x v="5"/>
    <x v="3"/>
    <n v="233"/>
    <n v="1"/>
    <n v="233"/>
    <x v="1"/>
    <n v="23"/>
    <n v="3"/>
    <x v="0"/>
    <n v="0.34763948497854075"/>
    <n v="81"/>
  </r>
  <r>
    <s v="ORD000478"/>
    <s v="CUST8348"/>
    <s v="Christina Elliott"/>
    <s v="michael.taylor@gmail.com"/>
    <x v="1"/>
    <d v="2024-11-21T00:00:00"/>
    <x v="7"/>
    <x v="4"/>
    <x v="1"/>
    <s v="April"/>
    <x v="0"/>
    <s v="PROD9987"/>
    <x v="15"/>
    <x v="1"/>
    <n v="23"/>
    <n v="4"/>
    <n v="90"/>
    <x v="1"/>
    <n v="13"/>
    <n v="4"/>
    <x v="0"/>
    <n v="0.15555555555555556"/>
    <n v="14"/>
  </r>
  <r>
    <s v="ORD000479"/>
    <s v="CUST6928"/>
    <s v="Gabriel Ramirez"/>
    <s v="rebecca.garcia@outlook.com"/>
    <x v="1"/>
    <d v="2023-05-22T00:00:00"/>
    <x v="173"/>
    <x v="6"/>
    <x v="1"/>
    <s v="August"/>
    <x v="1"/>
    <s v="PROD3010"/>
    <x v="2"/>
    <x v="1"/>
    <n v="510"/>
    <n v="5"/>
    <n v="2548"/>
    <x v="2"/>
    <n v="258"/>
    <m/>
    <x v="2"/>
    <n v="0.14992150706436422"/>
    <n v="382"/>
  </r>
  <r>
    <s v="ORD000480"/>
    <s v="CUST9846"/>
    <s v="Lori Davis"/>
    <s v="jeremy.nelson@yahoo.com"/>
    <x v="1"/>
    <d v="2023-12-02T00:00:00"/>
    <x v="188"/>
    <x v="3"/>
    <x v="0"/>
    <s v="March"/>
    <x v="0"/>
    <s v="PROD5724"/>
    <x v="21"/>
    <x v="1"/>
    <n v="696"/>
    <n v="5"/>
    <n v="3479"/>
    <x v="1"/>
    <n v="514"/>
    <n v="8"/>
    <x v="1"/>
    <n v="0.15004311583788446"/>
    <n v="522"/>
  </r>
  <r>
    <s v="ORD000481"/>
    <s v="CUST3194"/>
    <s v="Candice Evans"/>
    <s v="laura.smith@hotmail.com"/>
    <x v="0"/>
    <d v="2024-03-22T00:00:00"/>
    <x v="183"/>
    <x v="7"/>
    <x v="1"/>
    <s v="November"/>
    <x v="0"/>
    <s v="PROD2199"/>
    <x v="6"/>
    <x v="0"/>
    <n v="337"/>
    <n v="4"/>
    <n v="1349"/>
    <x v="1"/>
    <n v="73"/>
    <n v="3"/>
    <x v="0"/>
    <n v="0.40029651593773163"/>
    <n v="540"/>
  </r>
  <r>
    <s v="ORD000482"/>
    <s v="CUST6963"/>
    <s v="Jeremy Cooke"/>
    <s v="trevor.webb@yahoo.com"/>
    <x v="2"/>
    <d v="2024-02-29T00:00:00"/>
    <x v="82"/>
    <x v="9"/>
    <x v="0"/>
    <s v="June"/>
    <x v="1"/>
    <s v="PROD8986"/>
    <x v="19"/>
    <x v="2"/>
    <n v="663"/>
    <n v="6"/>
    <n v="3976"/>
    <x v="0"/>
    <n v="394"/>
    <m/>
    <x v="2"/>
    <n v="0.30005030181086517"/>
    <n v="1193"/>
  </r>
  <r>
    <s v="ORD000483"/>
    <s v="CUST1710"/>
    <s v="John Scott"/>
    <s v="timothy.padilla@yahoo.com"/>
    <x v="1"/>
    <d v="2023-12-05T00:00:00"/>
    <x v="339"/>
    <x v="6"/>
    <x v="1"/>
    <s v="August"/>
    <x v="0"/>
    <s v="PROD9356"/>
    <x v="9"/>
    <x v="4"/>
    <n v="850"/>
    <n v="1"/>
    <n v="850"/>
    <x v="0"/>
    <n v="72"/>
    <n v="4"/>
    <x v="0"/>
    <n v="0.25058823529411767"/>
    <n v="213"/>
  </r>
  <r>
    <s v="ORD000484"/>
    <s v="CUST3421"/>
    <s v="Evelyn Padilla"/>
    <s v="sandra.gutierrez@yahoo.com"/>
    <x v="0"/>
    <d v="2024-03-15T00:00:00"/>
    <x v="259"/>
    <x v="5"/>
    <x v="0"/>
    <s v="October"/>
    <x v="2"/>
    <s v="PROD9530"/>
    <x v="3"/>
    <x v="1"/>
    <n v="73"/>
    <n v="2"/>
    <n v="145"/>
    <x v="1"/>
    <n v="9"/>
    <m/>
    <x v="2"/>
    <n v="0.15172413793103448"/>
    <n v="22"/>
  </r>
  <r>
    <s v="ORD000485"/>
    <s v="CUST4390"/>
    <s v="Steve Crawford"/>
    <s v="jason.gonzalez@gmail.com"/>
    <x v="6"/>
    <d v="2023-04-03T00:00:00"/>
    <x v="236"/>
    <x v="4"/>
    <x v="0"/>
    <s v="April"/>
    <x v="0"/>
    <s v="PROD6372"/>
    <x v="8"/>
    <x v="2"/>
    <n v="279"/>
    <n v="5"/>
    <n v="1397"/>
    <x v="1"/>
    <n v="76"/>
    <n v="6"/>
    <x v="0"/>
    <n v="0.29992841803865428"/>
    <n v="419"/>
  </r>
  <r>
    <s v="ORD000486"/>
    <s v="CUST5339"/>
    <s v="Anna Williams"/>
    <s v="nancy.meyers@gmail.com"/>
    <x v="4"/>
    <d v="2023-11-11T00:00:00"/>
    <x v="186"/>
    <x v="6"/>
    <x v="0"/>
    <s v="August"/>
    <x v="2"/>
    <s v="PROD7118"/>
    <x v="9"/>
    <x v="4"/>
    <n v="899"/>
    <n v="2"/>
    <n v="1799"/>
    <x v="0"/>
    <n v="178"/>
    <m/>
    <x v="2"/>
    <n v="0.25013896609227348"/>
    <n v="450"/>
  </r>
  <r>
    <s v="ORD000487"/>
    <s v="CUST5134"/>
    <s v="Kathleen Brooks"/>
    <s v="james.williams@gmail.com"/>
    <x v="6"/>
    <d v="2024-02-05T00:00:00"/>
    <x v="162"/>
    <x v="9"/>
    <x v="0"/>
    <s v="June"/>
    <x v="0"/>
    <s v="PROD2998"/>
    <x v="13"/>
    <x v="4"/>
    <n v="947"/>
    <n v="2"/>
    <n v="1895"/>
    <x v="1"/>
    <n v="106"/>
    <n v="10"/>
    <x v="1"/>
    <n v="0.25013192612137203"/>
    <n v="474"/>
  </r>
  <r>
    <s v="ORD000488"/>
    <s v="CUST7869"/>
    <s v="Katherine Anderson"/>
    <s v="amanda.olsen@gmail.com"/>
    <x v="1"/>
    <d v="2024-08-26T00:00:00"/>
    <x v="340"/>
    <x v="11"/>
    <x v="0"/>
    <s v="July"/>
    <x v="1"/>
    <s v="PROD3036"/>
    <x v="14"/>
    <x v="4"/>
    <n v="1198"/>
    <n v="1"/>
    <n v="1198"/>
    <x v="1"/>
    <n v="78"/>
    <m/>
    <x v="2"/>
    <n v="0.24958263772954925"/>
    <n v="299"/>
  </r>
  <r>
    <s v="ORD000489"/>
    <s v="CUST6879"/>
    <s v="Allison Hill"/>
    <s v="cassandra.king@hotmail.com"/>
    <x v="2"/>
    <d v="2024-04-01T00:00:00"/>
    <x v="341"/>
    <x v="9"/>
    <x v="0"/>
    <s v="June"/>
    <x v="0"/>
    <s v="PROD5753"/>
    <x v="17"/>
    <x v="3"/>
    <n v="706"/>
    <n v="2"/>
    <n v="1411"/>
    <x v="1"/>
    <n v="95"/>
    <n v="10"/>
    <x v="1"/>
    <n v="0.35010630758327427"/>
    <n v="494"/>
  </r>
  <r>
    <s v="ORD000490"/>
    <s v="CUST7317"/>
    <s v="Barbara Barker"/>
    <s v="elizabeth.thompson@yahoo.com"/>
    <x v="1"/>
    <d v="2024-08-16T00:00:00"/>
    <x v="342"/>
    <x v="7"/>
    <x v="1"/>
    <s v="November"/>
    <x v="0"/>
    <s v="PROD8233"/>
    <x v="0"/>
    <x v="0"/>
    <n v="985"/>
    <n v="4"/>
    <n v="3940"/>
    <x v="0"/>
    <n v="520"/>
    <n v="10"/>
    <x v="1"/>
    <n v="0.4"/>
    <n v="1576"/>
  </r>
  <r>
    <s v="ORD000491"/>
    <s v="CUST1599"/>
    <s v="Ryan Johnson"/>
    <s v="hannah.norris@hotmail.com"/>
    <x v="4"/>
    <d v="2024-12-17T00:00:00"/>
    <x v="343"/>
    <x v="6"/>
    <x v="0"/>
    <s v="August"/>
    <x v="1"/>
    <s v="PROD2886"/>
    <x v="4"/>
    <x v="2"/>
    <n v="158"/>
    <n v="2"/>
    <n v="317"/>
    <x v="1"/>
    <n v="41"/>
    <m/>
    <x v="2"/>
    <n v="0.29968454258675081"/>
    <n v="95"/>
  </r>
  <r>
    <s v="ORD000492"/>
    <s v="CUST6245"/>
    <s v="Natalie Nelson"/>
    <s v="michael.smith@yahoo.com"/>
    <x v="1"/>
    <d v="2023-03-24T00:00:00"/>
    <x v="5"/>
    <x v="4"/>
    <x v="0"/>
    <s v="April"/>
    <x v="0"/>
    <s v="PROD1426"/>
    <x v="0"/>
    <x v="0"/>
    <n v="554"/>
    <n v="3"/>
    <n v="1662"/>
    <x v="3"/>
    <n v="157"/>
    <n v="3"/>
    <x v="0"/>
    <n v="0.40012033694344162"/>
    <n v="665"/>
  </r>
  <r>
    <s v="ORD000493"/>
    <s v="CUST7515"/>
    <s v="Juan Molina"/>
    <s v="debra.mejia@gmail.com"/>
    <x v="1"/>
    <d v="2023-04-15T00:00:00"/>
    <x v="225"/>
    <x v="10"/>
    <x v="1"/>
    <s v="February"/>
    <x v="0"/>
    <s v="PROD7518"/>
    <x v="0"/>
    <x v="0"/>
    <n v="416"/>
    <n v="3"/>
    <n v="1248"/>
    <x v="2"/>
    <n v="91"/>
    <n v="6"/>
    <x v="0"/>
    <n v="0.39983974358974361"/>
    <n v="499"/>
  </r>
  <r>
    <s v="ORD000494"/>
    <s v="CUST1032"/>
    <s v="Patricia Vargas"/>
    <s v="dennis.weaver@yahoo.com"/>
    <x v="0"/>
    <d v="2023-07-13T00:00:00"/>
    <x v="43"/>
    <x v="7"/>
    <x v="1"/>
    <s v="November"/>
    <x v="0"/>
    <s v="PROD8742"/>
    <x v="10"/>
    <x v="2"/>
    <n v="650"/>
    <n v="3"/>
    <n v="1951"/>
    <x v="1"/>
    <n v="286"/>
    <n v="8"/>
    <x v="1"/>
    <n v="0.29984623270117888"/>
    <n v="585"/>
  </r>
  <r>
    <s v="ORD000495"/>
    <s v="CUST3437"/>
    <s v="Erin Hunter"/>
    <s v="michael.miller@hotmail.com"/>
    <x v="2"/>
    <d v="2024-11-28T00:00:00"/>
    <x v="58"/>
    <x v="2"/>
    <x v="0"/>
    <s v="May"/>
    <x v="0"/>
    <s v="PROD1256"/>
    <x v="6"/>
    <x v="0"/>
    <n v="1033"/>
    <n v="5"/>
    <n v="5166"/>
    <x v="1"/>
    <n v="624"/>
    <n v="3"/>
    <x v="0"/>
    <n v="0.399922570654278"/>
    <n v="2066"/>
  </r>
  <r>
    <s v="ORD000496"/>
    <s v="CUST5457"/>
    <s v="Kari Carpenter"/>
    <s v="lisa.gordon@yahoo.com"/>
    <x v="3"/>
    <d v="2023-01-27T00:00:00"/>
    <x v="231"/>
    <x v="1"/>
    <x v="0"/>
    <s v="December"/>
    <x v="0"/>
    <s v="PROD8388"/>
    <x v="5"/>
    <x v="3"/>
    <n v="219"/>
    <n v="6"/>
    <n v="1315"/>
    <x v="1"/>
    <n v="180"/>
    <n v="3"/>
    <x v="0"/>
    <n v="0.34980988593155893"/>
    <n v="460"/>
  </r>
  <r>
    <s v="ORD000497"/>
    <s v="CUST6963"/>
    <s v="Jeremy Cooke"/>
    <s v="trevor.webb@yahoo.com"/>
    <x v="2"/>
    <d v="2024-02-29T00:00:00"/>
    <x v="344"/>
    <x v="6"/>
    <x v="1"/>
    <s v="August"/>
    <x v="0"/>
    <s v="PROD9180"/>
    <x v="19"/>
    <x v="2"/>
    <n v="728"/>
    <n v="3"/>
    <n v="2183"/>
    <x v="0"/>
    <n v="240"/>
    <n v="4"/>
    <x v="0"/>
    <n v="0.30004580852038482"/>
    <n v="655"/>
  </r>
  <r>
    <s v="ORD000498"/>
    <s v="CUST3380"/>
    <s v="Christopher Reynolds DDS"/>
    <s v="mary.ortiz@outlook.com"/>
    <x v="6"/>
    <d v="2024-03-31T00:00:00"/>
    <x v="345"/>
    <x v="3"/>
    <x v="0"/>
    <s v="March"/>
    <x v="0"/>
    <s v="PROD2287"/>
    <x v="16"/>
    <x v="0"/>
    <n v="461"/>
    <n v="2"/>
    <n v="921"/>
    <x v="1"/>
    <n v="122"/>
    <n v="9"/>
    <x v="1"/>
    <n v="0.39956568946796961"/>
    <n v="368"/>
  </r>
  <r>
    <s v="ORD000499"/>
    <s v="CUST6796"/>
    <s v="Jaime Adams"/>
    <s v="christina.garrett@yahoo.com"/>
    <x v="4"/>
    <d v="2023-10-29T00:00:00"/>
    <x v="241"/>
    <x v="8"/>
    <x v="1"/>
    <s v="September"/>
    <x v="0"/>
    <s v="PROD4241"/>
    <x v="9"/>
    <x v="4"/>
    <n v="800"/>
    <n v="5"/>
    <n v="3998"/>
    <x v="2"/>
    <n v="424"/>
    <n v="5"/>
    <x v="0"/>
    <n v="0.25012506253126565"/>
    <n v="1000"/>
  </r>
  <r>
    <s v="ORD000500"/>
    <s v="CUST2242"/>
    <s v="Amanda Barnett"/>
    <s v="benjamin.donaldson@yahoo.com"/>
    <x v="2"/>
    <d v="2024-04-11T00:00:00"/>
    <x v="271"/>
    <x v="11"/>
    <x v="1"/>
    <s v="July"/>
    <x v="0"/>
    <s v="PROD3370"/>
    <x v="7"/>
    <x v="4"/>
    <n v="264"/>
    <n v="2"/>
    <n v="529"/>
    <x v="1"/>
    <n v="77"/>
    <n v="2"/>
    <x v="0"/>
    <n v="0.2495274102079395"/>
    <n v="132"/>
  </r>
  <r>
    <s v="ORD000501"/>
    <s v="CUST6251"/>
    <s v="Richard Choi"/>
    <s v="michael.larson@outlook.com"/>
    <x v="1"/>
    <d v="2023-04-24T00:00:00"/>
    <x v="42"/>
    <x v="1"/>
    <x v="0"/>
    <s v="December"/>
    <x v="0"/>
    <s v="PROD5386"/>
    <x v="20"/>
    <x v="3"/>
    <n v="492"/>
    <n v="8"/>
    <n v="3935"/>
    <x v="3"/>
    <n v="355"/>
    <n v="4"/>
    <x v="0"/>
    <n v="0.34993646759847524"/>
    <n v="1377"/>
  </r>
  <r>
    <s v="ORD000502"/>
    <s v="CUST1312"/>
    <s v="Shawn Chambers"/>
    <s v="sherry.hawkins@outlook.com"/>
    <x v="6"/>
    <d v="2023-04-24T00:00:00"/>
    <x v="346"/>
    <x v="3"/>
    <x v="0"/>
    <s v="March"/>
    <x v="1"/>
    <s v="PROD5331"/>
    <x v="2"/>
    <x v="1"/>
    <n v="769"/>
    <n v="1"/>
    <n v="769"/>
    <x v="2"/>
    <n v="78"/>
    <m/>
    <x v="2"/>
    <n v="0.14954486345903772"/>
    <n v="115"/>
  </r>
  <r>
    <s v="ORD000503"/>
    <s v="CUST8119"/>
    <s v="Christian Ponce"/>
    <s v="amanda.newton@yahoo.com"/>
    <x v="2"/>
    <d v="2024-04-04T00:00:00"/>
    <x v="347"/>
    <x v="3"/>
    <x v="1"/>
    <s v="March"/>
    <x v="0"/>
    <s v="PROD1544"/>
    <x v="20"/>
    <x v="3"/>
    <n v="13"/>
    <n v="4"/>
    <n v="50"/>
    <x v="0"/>
    <n v="6"/>
    <n v="6"/>
    <x v="0"/>
    <n v="0.36"/>
    <n v="18"/>
  </r>
  <r>
    <s v="ORD000504"/>
    <s v="CUST8831"/>
    <s v="Luis Griffith"/>
    <s v="melissa.clark@hotmail.com"/>
    <x v="2"/>
    <d v="2023-03-18T00:00:00"/>
    <x v="348"/>
    <x v="5"/>
    <x v="1"/>
    <s v="October"/>
    <x v="0"/>
    <s v="PROD5904"/>
    <x v="8"/>
    <x v="2"/>
    <n v="183"/>
    <n v="6"/>
    <n v="1095"/>
    <x v="1"/>
    <n v="96"/>
    <n v="9"/>
    <x v="1"/>
    <n v="0.30045662100456622"/>
    <n v="329"/>
  </r>
  <r>
    <s v="ORD000505"/>
    <s v="CUST8157"/>
    <s v="Michael Doyle"/>
    <s v="cody.watson@gmail.com"/>
    <x v="4"/>
    <d v="2023-01-09T00:00:00"/>
    <x v="204"/>
    <x v="10"/>
    <x v="1"/>
    <s v="February"/>
    <x v="0"/>
    <s v="PROD9814"/>
    <x v="20"/>
    <x v="3"/>
    <n v="14"/>
    <n v="1"/>
    <n v="14"/>
    <x v="1"/>
    <n v="1"/>
    <n v="10"/>
    <x v="1"/>
    <n v="0.35714285714285715"/>
    <n v="5"/>
  </r>
  <r>
    <s v="ORD000506"/>
    <s v="CUST3861"/>
    <s v="Kristina Soto"/>
    <s v="jason.ochoa@gmail.com"/>
    <x v="3"/>
    <d v="2024-11-19T00:00:00"/>
    <x v="349"/>
    <x v="11"/>
    <x v="0"/>
    <s v="July"/>
    <x v="0"/>
    <s v="PROD3892"/>
    <x v="1"/>
    <x v="1"/>
    <n v="919"/>
    <n v="1"/>
    <n v="919"/>
    <x v="1"/>
    <n v="94"/>
    <n v="4"/>
    <x v="0"/>
    <n v="0.15016322089227421"/>
    <n v="138"/>
  </r>
  <r>
    <s v="ORD000507"/>
    <s v="CUST5950"/>
    <s v="Deanna Mckee"/>
    <s v="melissa.bennett@outlook.com"/>
    <x v="4"/>
    <d v="2023-04-12T00:00:00"/>
    <x v="350"/>
    <x v="5"/>
    <x v="1"/>
    <s v="October"/>
    <x v="1"/>
    <s v="PROD4694"/>
    <x v="12"/>
    <x v="3"/>
    <n v="436"/>
    <n v="6"/>
    <n v="2613"/>
    <x v="1"/>
    <n v="331"/>
    <m/>
    <x v="2"/>
    <n v="0.35017221584385766"/>
    <n v="915"/>
  </r>
  <r>
    <s v="ORD000508"/>
    <s v="CUST1329"/>
    <s v="Tiffany Garrett"/>
    <s v="michael.gibson@hotmail.com"/>
    <x v="4"/>
    <d v="2023-06-16T00:00:00"/>
    <x v="351"/>
    <x v="4"/>
    <x v="1"/>
    <s v="April"/>
    <x v="0"/>
    <s v="PROD4693"/>
    <x v="21"/>
    <x v="1"/>
    <n v="45"/>
    <n v="1"/>
    <n v="45"/>
    <x v="1"/>
    <n v="7"/>
    <n v="9"/>
    <x v="1"/>
    <n v="0.15555555555555556"/>
    <n v="7"/>
  </r>
  <r>
    <s v="ORD000509"/>
    <s v="CUST6882"/>
    <s v="Patrick Thomas"/>
    <s v="daniel.madden@gmail.com"/>
    <x v="6"/>
    <d v="2024-09-21T00:00:00"/>
    <x v="254"/>
    <x v="5"/>
    <x v="1"/>
    <s v="October"/>
    <x v="0"/>
    <s v="PROD8127"/>
    <x v="6"/>
    <x v="0"/>
    <n v="539"/>
    <n v="1"/>
    <n v="539"/>
    <x v="0"/>
    <n v="52"/>
    <n v="10"/>
    <x v="1"/>
    <n v="0.4007421150278293"/>
    <n v="216"/>
  </r>
  <r>
    <s v="ORD000510"/>
    <s v="CUST9425"/>
    <s v="Tyler Page"/>
    <s v="brittany.morales@yahoo.com"/>
    <x v="5"/>
    <d v="2024-01-31T00:00:00"/>
    <x v="352"/>
    <x v="2"/>
    <x v="0"/>
    <s v="May"/>
    <x v="0"/>
    <s v="PROD8617"/>
    <x v="0"/>
    <x v="0"/>
    <n v="799"/>
    <n v="5"/>
    <n v="3994"/>
    <x v="1"/>
    <n v="314"/>
    <n v="3"/>
    <x v="0"/>
    <n v="0.40010015022533801"/>
    <n v="1598"/>
  </r>
  <r>
    <s v="ORD000511"/>
    <s v="CUST5465"/>
    <s v="Benjamin Nicholson"/>
    <s v="kathleen.mccarty@outlook.com"/>
    <x v="2"/>
    <d v="2023-05-30T00:00:00"/>
    <x v="353"/>
    <x v="6"/>
    <x v="0"/>
    <s v="August"/>
    <x v="0"/>
    <s v="PROD3945"/>
    <x v="2"/>
    <x v="1"/>
    <n v="978"/>
    <n v="1"/>
    <n v="978"/>
    <x v="1"/>
    <n v="141"/>
    <n v="6"/>
    <x v="0"/>
    <n v="0.15030674846625766"/>
    <n v="147"/>
  </r>
  <r>
    <s v="ORD000512"/>
    <s v="CUST8670"/>
    <s v="Charles Watson"/>
    <s v="mason.mccoy@outlook.com"/>
    <x v="0"/>
    <d v="2023-10-29T00:00:00"/>
    <x v="303"/>
    <x v="4"/>
    <x v="1"/>
    <s v="April"/>
    <x v="0"/>
    <s v="PROD3675"/>
    <x v="6"/>
    <x v="0"/>
    <n v="537"/>
    <n v="3"/>
    <n v="1610"/>
    <x v="1"/>
    <n v="233"/>
    <n v="6"/>
    <x v="0"/>
    <n v="0.4"/>
    <n v="644"/>
  </r>
  <r>
    <s v="ORD000513"/>
    <s v="CUST6032"/>
    <s v="Jaclyn King"/>
    <s v="natalie.nelson@hotmail.com"/>
    <x v="6"/>
    <d v="2024-07-16T00:00:00"/>
    <x v="354"/>
    <x v="1"/>
    <x v="0"/>
    <s v="December"/>
    <x v="0"/>
    <s v="PROD6917"/>
    <x v="15"/>
    <x v="1"/>
    <n v="1650"/>
    <n v="8"/>
    <n v="13199"/>
    <x v="1"/>
    <n v="1138"/>
    <n v="9"/>
    <x v="1"/>
    <n v="0.1500113644973104"/>
    <n v="1980"/>
  </r>
  <r>
    <s v="ORD000514"/>
    <s v="CUST5048"/>
    <s v="Johnathan Mills"/>
    <s v="monique.ho@outlook.com"/>
    <x v="3"/>
    <d v="2023-03-18T00:00:00"/>
    <x v="226"/>
    <x v="0"/>
    <x v="1"/>
    <s v="January"/>
    <x v="0"/>
    <s v="PROD6228"/>
    <x v="5"/>
    <x v="3"/>
    <n v="635"/>
    <n v="2"/>
    <n v="1271"/>
    <x v="1"/>
    <n v="164"/>
    <n v="2"/>
    <x v="0"/>
    <n v="0.35011801730920533"/>
    <n v="445"/>
  </r>
  <r>
    <s v="ORD000515"/>
    <s v="CUST1055"/>
    <s v="Toni Lane"/>
    <s v="heather.morales@yahoo.com"/>
    <x v="3"/>
    <d v="2024-09-26T00:00:00"/>
    <x v="355"/>
    <x v="2"/>
    <x v="0"/>
    <s v="May"/>
    <x v="0"/>
    <s v="PROD2095"/>
    <x v="4"/>
    <x v="2"/>
    <n v="609"/>
    <n v="2"/>
    <n v="1218"/>
    <x v="1"/>
    <n v="70"/>
    <n v="2"/>
    <x v="0"/>
    <n v="0.29967159277504107"/>
    <n v="365"/>
  </r>
  <r>
    <s v="ORD000516"/>
    <s v="CUST2735"/>
    <s v="Mr. Terry Gonzalez"/>
    <s v="sara.bennett@yahoo.com"/>
    <x v="1"/>
    <d v="2024-04-23T00:00:00"/>
    <x v="356"/>
    <x v="1"/>
    <x v="1"/>
    <s v="December"/>
    <x v="1"/>
    <s v="PROD9471"/>
    <x v="7"/>
    <x v="4"/>
    <n v="730"/>
    <n v="4"/>
    <n v="2919"/>
    <x v="0"/>
    <n v="369"/>
    <m/>
    <x v="2"/>
    <n v="0.25008564576909903"/>
    <n v="730"/>
  </r>
  <r>
    <s v="ORD000517"/>
    <s v="CUST2734"/>
    <s v="Darrell Adams"/>
    <s v="christy.ryan@yahoo.com"/>
    <x v="1"/>
    <d v="2024-07-20T00:00:00"/>
    <x v="357"/>
    <x v="0"/>
    <x v="1"/>
    <s v="January"/>
    <x v="1"/>
    <s v="PROD5296"/>
    <x v="18"/>
    <x v="0"/>
    <n v="826"/>
    <n v="1"/>
    <n v="826"/>
    <x v="1"/>
    <n v="46"/>
    <m/>
    <x v="2"/>
    <n v="0.39951573849878935"/>
    <n v="330"/>
  </r>
  <r>
    <s v="ORD000518"/>
    <s v="CUST7650"/>
    <s v="Jacob Cunningham"/>
    <s v="philip.moore@outlook.com"/>
    <x v="4"/>
    <d v="2024-04-17T00:00:00"/>
    <x v="201"/>
    <x v="2"/>
    <x v="1"/>
    <s v="May"/>
    <x v="0"/>
    <s v="PROD9711"/>
    <x v="18"/>
    <x v="0"/>
    <n v="61"/>
    <n v="1"/>
    <n v="61"/>
    <x v="1"/>
    <n v="5"/>
    <n v="5"/>
    <x v="0"/>
    <n v="0.39344262295081966"/>
    <n v="24"/>
  </r>
  <r>
    <s v="ORD000519"/>
    <s v="CUST6490"/>
    <s v="Morgan Allen"/>
    <s v="ashley.vargas@yahoo.com"/>
    <x v="4"/>
    <d v="2023-01-19T00:00:00"/>
    <x v="358"/>
    <x v="8"/>
    <x v="1"/>
    <s v="September"/>
    <x v="0"/>
    <s v="PROD3733"/>
    <x v="17"/>
    <x v="3"/>
    <n v="258"/>
    <n v="5"/>
    <n v="1289"/>
    <x v="1"/>
    <n v="133"/>
    <n v="9"/>
    <x v="1"/>
    <n v="0.34988363072148954"/>
    <n v="451"/>
  </r>
  <r>
    <s v="ORD000520"/>
    <s v="CUST4541"/>
    <s v="Gary Zamora"/>
    <s v="timothy.henderson@yahoo.com"/>
    <x v="4"/>
    <d v="2023-06-03T00:00:00"/>
    <x v="359"/>
    <x v="2"/>
    <x v="0"/>
    <s v="May"/>
    <x v="0"/>
    <s v="PROD2159"/>
    <x v="15"/>
    <x v="1"/>
    <n v="264"/>
    <n v="2"/>
    <n v="528"/>
    <x v="1"/>
    <n v="31"/>
    <n v="7"/>
    <x v="0"/>
    <n v="0.14962121212121213"/>
    <n v="79"/>
  </r>
  <r>
    <s v="ORD000521"/>
    <s v="CUST4580"/>
    <s v="Anthony Vang"/>
    <s v="jason.allen@outlook.com"/>
    <x v="6"/>
    <d v="2023-05-25T00:00:00"/>
    <x v="360"/>
    <x v="1"/>
    <x v="1"/>
    <s v="December"/>
    <x v="0"/>
    <s v="PROD3458"/>
    <x v="19"/>
    <x v="2"/>
    <n v="688"/>
    <n v="4"/>
    <n v="2751"/>
    <x v="0"/>
    <n v="307"/>
    <n v="3"/>
    <x v="0"/>
    <n v="0.2998909487459106"/>
    <n v="825"/>
  </r>
  <r>
    <s v="ORD000522"/>
    <s v="CUST4814"/>
    <s v="Terri Weiss"/>
    <s v="connie.hernandez@gmail.com"/>
    <x v="3"/>
    <d v="2024-08-30T00:00:00"/>
    <x v="361"/>
    <x v="6"/>
    <x v="1"/>
    <s v="August"/>
    <x v="0"/>
    <s v="PROD1614"/>
    <x v="6"/>
    <x v="0"/>
    <n v="497"/>
    <n v="1"/>
    <n v="497"/>
    <x v="4"/>
    <n v="28"/>
    <n v="2"/>
    <x v="0"/>
    <n v="0.40040241448692154"/>
    <n v="199"/>
  </r>
  <r>
    <s v="ORD000523"/>
    <s v="CUST2753"/>
    <s v="Donna Montgomery"/>
    <s v="lauren.mays@outlook.com"/>
    <x v="6"/>
    <d v="2024-02-27T00:00:00"/>
    <x v="140"/>
    <x v="7"/>
    <x v="1"/>
    <s v="November"/>
    <x v="0"/>
    <s v="PROD5119"/>
    <x v="10"/>
    <x v="2"/>
    <n v="177"/>
    <n v="7"/>
    <n v="1240"/>
    <x v="1"/>
    <n v="97"/>
    <n v="7"/>
    <x v="0"/>
    <n v="0.3"/>
    <n v="372"/>
  </r>
  <r>
    <s v="ORD000524"/>
    <s v="CUST7657"/>
    <s v="Carlos Conley"/>
    <s v="ashley.bailey@gmail.com"/>
    <x v="6"/>
    <d v="2023-08-11T00:00:00"/>
    <x v="362"/>
    <x v="9"/>
    <x v="1"/>
    <s v="June"/>
    <x v="0"/>
    <s v="PROD7696"/>
    <x v="21"/>
    <x v="1"/>
    <n v="720"/>
    <n v="4"/>
    <n v="2878"/>
    <x v="1"/>
    <n v="419"/>
    <n v="8"/>
    <x v="1"/>
    <n v="0.15010423905489922"/>
    <n v="432"/>
  </r>
  <r>
    <s v="ORD000525"/>
    <s v="CUST6512"/>
    <s v="Brenda Humphrey"/>
    <s v="carrie.walker@gmail.com"/>
    <x v="2"/>
    <d v="2023-06-30T00:00:00"/>
    <x v="363"/>
    <x v="6"/>
    <x v="0"/>
    <s v="August"/>
    <x v="0"/>
    <s v="PROD9899"/>
    <x v="14"/>
    <x v="4"/>
    <n v="534"/>
    <n v="1"/>
    <n v="534"/>
    <x v="1"/>
    <n v="50"/>
    <n v="10"/>
    <x v="1"/>
    <n v="0.24906367041198502"/>
    <n v="133"/>
  </r>
  <r>
    <s v="ORD000526"/>
    <s v="CUST8654"/>
    <s v="Jonathan Robles"/>
    <s v="maria.nelson@yahoo.com"/>
    <x v="2"/>
    <d v="2024-06-19T00:00:00"/>
    <x v="364"/>
    <x v="8"/>
    <x v="1"/>
    <s v="September"/>
    <x v="0"/>
    <s v="PROD6133"/>
    <x v="5"/>
    <x v="3"/>
    <n v="866"/>
    <n v="4"/>
    <n v="3462"/>
    <x v="1"/>
    <n v="249"/>
    <n v="9"/>
    <x v="1"/>
    <n v="0.35008665511265163"/>
    <n v="1212"/>
  </r>
  <r>
    <s v="ORD000527"/>
    <s v="CUST1308"/>
    <s v="Courtney Cook"/>
    <s v="alexis.dawson@yahoo.com"/>
    <x v="6"/>
    <d v="2024-08-16T00:00:00"/>
    <x v="114"/>
    <x v="11"/>
    <x v="1"/>
    <s v="July"/>
    <x v="2"/>
    <s v="PROD6326"/>
    <x v="16"/>
    <x v="0"/>
    <n v="631"/>
    <n v="1"/>
    <n v="631"/>
    <x v="1"/>
    <n v="57"/>
    <m/>
    <x v="2"/>
    <n v="0.39936608557844688"/>
    <n v="252"/>
  </r>
  <r>
    <s v="ORD000528"/>
    <s v="CUST6718"/>
    <s v="Gavin Mullen"/>
    <s v="jennifer.harris@hotmail.com"/>
    <x v="2"/>
    <d v="2023-08-14T00:00:00"/>
    <x v="365"/>
    <x v="4"/>
    <x v="1"/>
    <s v="April"/>
    <x v="0"/>
    <s v="PROD9162"/>
    <x v="7"/>
    <x v="4"/>
    <n v="953"/>
    <n v="3"/>
    <n v="2860"/>
    <x v="3"/>
    <n v="236"/>
    <n v="3"/>
    <x v="0"/>
    <n v="0.25"/>
    <n v="715"/>
  </r>
  <r>
    <s v="ORD000529"/>
    <s v="CUST5994"/>
    <s v="Lori Haney"/>
    <s v="holly.johns@gmail.com"/>
    <x v="5"/>
    <d v="2024-02-24T00:00:00"/>
    <x v="223"/>
    <x v="6"/>
    <x v="1"/>
    <s v="August"/>
    <x v="0"/>
    <s v="PROD4760"/>
    <x v="12"/>
    <x v="3"/>
    <n v="953"/>
    <n v="6"/>
    <n v="5718"/>
    <x v="1"/>
    <n v="591"/>
    <n v="2"/>
    <x v="0"/>
    <n v="0.34994753410283314"/>
    <n v="2001"/>
  </r>
  <r>
    <s v="ORD000530"/>
    <s v="CUST8416"/>
    <s v="Bryan Davis"/>
    <s v="aaron.gutierrez@gmail.com"/>
    <x v="5"/>
    <d v="2023-08-17T00:00:00"/>
    <x v="30"/>
    <x v="7"/>
    <x v="0"/>
    <s v="November"/>
    <x v="1"/>
    <s v="PROD9249"/>
    <x v="13"/>
    <x v="4"/>
    <n v="1342"/>
    <n v="4"/>
    <n v="5368"/>
    <x v="1"/>
    <n v="354"/>
    <m/>
    <x v="2"/>
    <n v="0.25"/>
    <n v="1342"/>
  </r>
  <r>
    <s v="ORD000531"/>
    <s v="CUST4568"/>
    <s v="Paul Ortiz"/>
    <s v="daniel.butler@yahoo.com"/>
    <x v="6"/>
    <d v="2024-05-14T00:00:00"/>
    <x v="288"/>
    <x v="11"/>
    <x v="0"/>
    <s v="July"/>
    <x v="0"/>
    <s v="PROD9045"/>
    <x v="20"/>
    <x v="3"/>
    <n v="825"/>
    <n v="2"/>
    <n v="1650"/>
    <x v="0"/>
    <n v="173"/>
    <n v="7"/>
    <x v="0"/>
    <n v="0.34969696969696967"/>
    <n v="577"/>
  </r>
  <r>
    <s v="ORD000532"/>
    <s v="CUST4535"/>
    <s v="Michael Key"/>
    <s v="devin.parsons@gmail.com"/>
    <x v="3"/>
    <d v="2023-03-15T00:00:00"/>
    <x v="366"/>
    <x v="3"/>
    <x v="1"/>
    <s v="March"/>
    <x v="0"/>
    <s v="PROD7679"/>
    <x v="16"/>
    <x v="0"/>
    <n v="739"/>
    <n v="1"/>
    <n v="739"/>
    <x v="0"/>
    <n v="56"/>
    <n v="2"/>
    <x v="0"/>
    <n v="0.40054127198917455"/>
    <n v="296"/>
  </r>
  <r>
    <s v="ORD000533"/>
    <s v="CUST8635"/>
    <s v="Max Robbins"/>
    <s v="joel.clark@gmail.com"/>
    <x v="4"/>
    <d v="2023-10-24T00:00:00"/>
    <x v="367"/>
    <x v="4"/>
    <x v="1"/>
    <s v="April"/>
    <x v="0"/>
    <s v="PROD2973"/>
    <x v="0"/>
    <x v="0"/>
    <n v="87"/>
    <n v="2"/>
    <n v="175"/>
    <x v="1"/>
    <n v="12"/>
    <n v="4"/>
    <x v="0"/>
    <n v="0.4"/>
    <n v="70"/>
  </r>
  <r>
    <s v="ORD000534"/>
    <s v="CUST3437"/>
    <s v="Denise Richards"/>
    <s v="alexandra.carter@yahoo.com"/>
    <x v="0"/>
    <d v="2023-07-23T00:00:00"/>
    <x v="47"/>
    <x v="4"/>
    <x v="0"/>
    <s v="April"/>
    <x v="1"/>
    <s v="PROD2994"/>
    <x v="3"/>
    <x v="1"/>
    <n v="925"/>
    <n v="1"/>
    <n v="925"/>
    <x v="0"/>
    <n v="66"/>
    <m/>
    <x v="2"/>
    <n v="0.15027027027027026"/>
    <n v="139"/>
  </r>
  <r>
    <s v="ORD000535"/>
    <s v="CUST8081"/>
    <s v="Connie Bridges"/>
    <s v="autumn.may@yahoo.com"/>
    <x v="1"/>
    <d v="2024-04-05T00:00:00"/>
    <x v="368"/>
    <x v="6"/>
    <x v="0"/>
    <s v="August"/>
    <x v="1"/>
    <s v="PROD7427"/>
    <x v="3"/>
    <x v="1"/>
    <n v="286"/>
    <n v="6"/>
    <n v="1713"/>
    <x v="1"/>
    <n v="151"/>
    <m/>
    <x v="2"/>
    <n v="0.15002918855808522"/>
    <n v="257"/>
  </r>
  <r>
    <s v="ORD000536"/>
    <s v="CUST3989"/>
    <s v="Sara Campbell"/>
    <s v="rose.evans@hotmail.com"/>
    <x v="5"/>
    <d v="2024-09-25T00:00:00"/>
    <x v="354"/>
    <x v="1"/>
    <x v="0"/>
    <s v="December"/>
    <x v="0"/>
    <s v="PROD6827"/>
    <x v="3"/>
    <x v="1"/>
    <n v="1715"/>
    <n v="6"/>
    <n v="10289"/>
    <x v="0"/>
    <n v="1242"/>
    <n v="2"/>
    <x v="0"/>
    <n v="0.14996598308873554"/>
    <n v="1543"/>
  </r>
  <r>
    <s v="ORD000537"/>
    <s v="CUST1474"/>
    <s v="Rebecca Fleming"/>
    <s v="robert.barton@yahoo.com"/>
    <x v="2"/>
    <d v="2024-08-12T00:00:00"/>
    <x v="352"/>
    <x v="2"/>
    <x v="0"/>
    <s v="May"/>
    <x v="0"/>
    <s v="PROD6077"/>
    <x v="10"/>
    <x v="2"/>
    <n v="418"/>
    <n v="3"/>
    <n v="1253"/>
    <x v="1"/>
    <n v="184"/>
    <n v="8"/>
    <x v="1"/>
    <n v="0.30007980845969673"/>
    <n v="376"/>
  </r>
  <r>
    <s v="ORD000538"/>
    <s v="CUST7972"/>
    <s v="Robert Pierce"/>
    <s v="courtney.herrera@hotmail.com"/>
    <x v="2"/>
    <d v="2024-06-12T00:00:00"/>
    <x v="170"/>
    <x v="5"/>
    <x v="1"/>
    <s v="October"/>
    <x v="0"/>
    <s v="PROD2624"/>
    <x v="18"/>
    <x v="0"/>
    <n v="662"/>
    <n v="1"/>
    <n v="662"/>
    <x v="1"/>
    <n v="90"/>
    <n v="8"/>
    <x v="1"/>
    <n v="0.40030211480362538"/>
    <n v="265"/>
  </r>
  <r>
    <s v="ORD000539"/>
    <s v="CUST9028"/>
    <s v="Amanda Matthews"/>
    <s v="tina.manning@yahoo.com"/>
    <x v="3"/>
    <d v="2024-07-29T00:00:00"/>
    <x v="127"/>
    <x v="4"/>
    <x v="0"/>
    <s v="April"/>
    <x v="0"/>
    <s v="PROD7930"/>
    <x v="21"/>
    <x v="1"/>
    <n v="363"/>
    <n v="4"/>
    <n v="1452"/>
    <x v="0"/>
    <n v="118"/>
    <n v="10"/>
    <x v="1"/>
    <n v="0.15013774104683195"/>
    <n v="218"/>
  </r>
  <r>
    <s v="ORD000540"/>
    <s v="CUST2405"/>
    <s v="Christina Ramirez"/>
    <s v="leslie.lopez@yahoo.com"/>
    <x v="3"/>
    <d v="2024-04-22T00:00:00"/>
    <x v="369"/>
    <x v="11"/>
    <x v="1"/>
    <s v="July"/>
    <x v="0"/>
    <s v="PROD3741"/>
    <x v="5"/>
    <x v="3"/>
    <n v="105"/>
    <n v="3"/>
    <n v="314"/>
    <x v="0"/>
    <n v="26"/>
    <n v="7"/>
    <x v="0"/>
    <n v="0.3503184713375796"/>
    <n v="110"/>
  </r>
  <r>
    <s v="ORD000541"/>
    <s v="CUST7704"/>
    <s v="Alexander Fry"/>
    <s v="marcus.knapp@hotmail.com"/>
    <x v="1"/>
    <d v="2023-12-21T00:00:00"/>
    <x v="41"/>
    <x v="8"/>
    <x v="1"/>
    <s v="September"/>
    <x v="0"/>
    <s v="PROD9335"/>
    <x v="8"/>
    <x v="2"/>
    <n v="1030"/>
    <n v="2"/>
    <n v="2060"/>
    <x v="1"/>
    <n v="256"/>
    <n v="7"/>
    <x v="0"/>
    <n v="0.3"/>
    <n v="618"/>
  </r>
  <r>
    <s v="ORD000542"/>
    <s v="CUST4403"/>
    <s v="Michael Gonzalez"/>
    <s v="dawn.kelly@outlook.com"/>
    <x v="4"/>
    <d v="2024-09-17T00:00:00"/>
    <x v="292"/>
    <x v="0"/>
    <x v="0"/>
    <s v="January"/>
    <x v="0"/>
    <s v="PROD4311"/>
    <x v="17"/>
    <x v="3"/>
    <n v="830"/>
    <n v="1"/>
    <n v="830"/>
    <x v="1"/>
    <n v="60"/>
    <n v="2"/>
    <x v="0"/>
    <n v="0.3493975903614458"/>
    <n v="290"/>
  </r>
  <r>
    <s v="ORD000543"/>
    <s v="CUST7061"/>
    <s v="Angela Parks"/>
    <s v="brian.brown@outlook.com"/>
    <x v="5"/>
    <d v="2024-10-17T00:00:00"/>
    <x v="245"/>
    <x v="3"/>
    <x v="1"/>
    <s v="March"/>
    <x v="0"/>
    <s v="PROD1681"/>
    <x v="19"/>
    <x v="2"/>
    <n v="297"/>
    <n v="3"/>
    <n v="890"/>
    <x v="1"/>
    <n v="106"/>
    <n v="10"/>
    <x v="1"/>
    <n v="0.3"/>
    <n v="267"/>
  </r>
  <r>
    <s v="ORD000544"/>
    <s v="CUST1312"/>
    <s v="Shawn Chambers"/>
    <s v="sherry.hawkins@outlook.com"/>
    <x v="6"/>
    <d v="2023-04-24T00:00:00"/>
    <x v="156"/>
    <x v="4"/>
    <x v="0"/>
    <s v="April"/>
    <x v="0"/>
    <s v="PROD8217"/>
    <x v="1"/>
    <x v="1"/>
    <n v="759"/>
    <n v="3"/>
    <n v="2276"/>
    <x v="0"/>
    <n v="289"/>
    <n v="8"/>
    <x v="1"/>
    <n v="0.14982425307557118"/>
    <n v="341"/>
  </r>
  <r>
    <s v="ORD000545"/>
    <s v="CUST2533"/>
    <s v="Timothy Diaz"/>
    <s v="thomas.coleman@outlook.com"/>
    <x v="5"/>
    <d v="2023-09-29T00:00:00"/>
    <x v="74"/>
    <x v="4"/>
    <x v="1"/>
    <s v="April"/>
    <x v="0"/>
    <s v="PROD2810"/>
    <x v="7"/>
    <x v="4"/>
    <n v="524"/>
    <n v="5"/>
    <n v="2620"/>
    <x v="1"/>
    <n v="372"/>
    <n v="5"/>
    <x v="0"/>
    <n v="0.25"/>
    <n v="655"/>
  </r>
  <r>
    <s v="ORD000546"/>
    <s v="CUST2734"/>
    <s v="Darrell Adams"/>
    <s v="christy.ryan@yahoo.com"/>
    <x v="1"/>
    <d v="2024-07-20T00:00:00"/>
    <x v="370"/>
    <x v="1"/>
    <x v="0"/>
    <s v="December"/>
    <x v="0"/>
    <s v="PROD7462"/>
    <x v="21"/>
    <x v="1"/>
    <n v="995"/>
    <n v="8"/>
    <n v="7963"/>
    <x v="1"/>
    <n v="1079"/>
    <n v="6"/>
    <x v="0"/>
    <n v="0.14994348863493659"/>
    <n v="1194"/>
  </r>
  <r>
    <s v="ORD000547"/>
    <s v="CUST4683"/>
    <s v="Stephanie Moore"/>
    <s v="dana.proctor@gmail.com"/>
    <x v="6"/>
    <d v="2024-06-14T00:00:00"/>
    <x v="156"/>
    <x v="4"/>
    <x v="0"/>
    <s v="April"/>
    <x v="0"/>
    <s v="PROD1862"/>
    <x v="14"/>
    <x v="4"/>
    <n v="555"/>
    <n v="5"/>
    <n v="2775"/>
    <x v="3"/>
    <n v="276"/>
    <n v="4"/>
    <x v="0"/>
    <n v="0.25009009009009009"/>
    <n v="694"/>
  </r>
  <r>
    <s v="ORD000548"/>
    <s v="CUST7232"/>
    <s v="Katrina Medina"/>
    <s v="lindsey.greer@gmail.com"/>
    <x v="0"/>
    <d v="2023-04-16T00:00:00"/>
    <x v="176"/>
    <x v="8"/>
    <x v="1"/>
    <s v="September"/>
    <x v="0"/>
    <s v="PROD5686"/>
    <x v="3"/>
    <x v="1"/>
    <n v="1051"/>
    <n v="3"/>
    <n v="3154"/>
    <x v="1"/>
    <n v="241"/>
    <n v="2"/>
    <x v="0"/>
    <n v="0.14996829422954977"/>
    <n v="473"/>
  </r>
  <r>
    <s v="ORD000549"/>
    <s v="CUST1580"/>
    <s v="Heather Franklin"/>
    <s v="tamara.jenkins@outlook.com"/>
    <x v="6"/>
    <d v="2023-01-31T00:00:00"/>
    <x v="371"/>
    <x v="1"/>
    <x v="0"/>
    <s v="December"/>
    <x v="0"/>
    <s v="PROD7430"/>
    <x v="16"/>
    <x v="0"/>
    <n v="626"/>
    <n v="10"/>
    <n v="6264"/>
    <x v="2"/>
    <n v="392"/>
    <n v="2"/>
    <x v="0"/>
    <n v="0.40006385696040869"/>
    <n v="2506"/>
  </r>
  <r>
    <s v="ORD000550"/>
    <s v="CUST9774"/>
    <s v="Patrick Pearson"/>
    <s v="sandra.woodward@outlook.com"/>
    <x v="3"/>
    <d v="2023-08-03T00:00:00"/>
    <x v="5"/>
    <x v="4"/>
    <x v="0"/>
    <s v="April"/>
    <x v="0"/>
    <s v="PROD2023"/>
    <x v="1"/>
    <x v="1"/>
    <n v="990"/>
    <n v="1"/>
    <n v="990"/>
    <x v="0"/>
    <n v="89"/>
    <n v="7"/>
    <x v="0"/>
    <n v="0.14949494949494949"/>
    <n v="148"/>
  </r>
  <r>
    <s v="ORD000551"/>
    <s v="CUST6402"/>
    <s v="Brian Peterson"/>
    <s v="daniel.fletcher@outlook.com"/>
    <x v="3"/>
    <d v="2023-10-09T00:00:00"/>
    <x v="372"/>
    <x v="5"/>
    <x v="0"/>
    <s v="October"/>
    <x v="0"/>
    <s v="PROD4746"/>
    <x v="12"/>
    <x v="3"/>
    <n v="436"/>
    <n v="1"/>
    <n v="436"/>
    <x v="0"/>
    <n v="55"/>
    <n v="10"/>
    <x v="1"/>
    <n v="0.35091743119266056"/>
    <n v="153"/>
  </r>
  <r>
    <s v="ORD000552"/>
    <s v="CUST6017"/>
    <s v="Angela Shepherd"/>
    <s v="thomas.singleton@yahoo.com"/>
    <x v="5"/>
    <d v="2024-04-16T00:00:00"/>
    <x v="52"/>
    <x v="2"/>
    <x v="1"/>
    <s v="May"/>
    <x v="0"/>
    <s v="PROD1047"/>
    <x v="8"/>
    <x v="2"/>
    <n v="247"/>
    <n v="2"/>
    <n v="493"/>
    <x v="0"/>
    <n v="49"/>
    <n v="5"/>
    <x v="0"/>
    <n v="0.30020283975659229"/>
    <n v="148"/>
  </r>
  <r>
    <s v="ORD000553"/>
    <s v="CUST5271"/>
    <s v="Jonathan Guzman"/>
    <s v="william.taylor@gmail.com"/>
    <x v="2"/>
    <d v="2023-08-11T00:00:00"/>
    <x v="68"/>
    <x v="9"/>
    <x v="1"/>
    <s v="June"/>
    <x v="0"/>
    <s v="PROD1194"/>
    <x v="6"/>
    <x v="0"/>
    <n v="417"/>
    <n v="4"/>
    <n v="1669"/>
    <x v="0"/>
    <n v="176"/>
    <n v="10"/>
    <x v="1"/>
    <n v="0.40023966446974235"/>
    <n v="668"/>
  </r>
  <r>
    <s v="ORD000554"/>
    <s v="CUST6388"/>
    <s v="Lori Jones"/>
    <s v="michael.harris@hotmail.com"/>
    <x v="4"/>
    <d v="2023-03-02T00:00:00"/>
    <x v="373"/>
    <x v="9"/>
    <x v="0"/>
    <s v="June"/>
    <x v="0"/>
    <s v="PROD8196"/>
    <x v="6"/>
    <x v="0"/>
    <n v="19"/>
    <n v="6"/>
    <n v="116"/>
    <x v="1"/>
    <n v="15"/>
    <n v="5"/>
    <x v="0"/>
    <n v="0.39655172413793105"/>
    <n v="46"/>
  </r>
  <r>
    <s v="ORD000555"/>
    <s v="CUST8182"/>
    <s v="Laura Mcdaniel"/>
    <s v="kimberly.frye@outlook.com"/>
    <x v="2"/>
    <d v="2024-09-30T00:00:00"/>
    <x v="200"/>
    <x v="1"/>
    <x v="0"/>
    <s v="December"/>
    <x v="2"/>
    <s v="PROD7703"/>
    <x v="3"/>
    <x v="1"/>
    <n v="1009"/>
    <n v="8"/>
    <n v="8072"/>
    <x v="1"/>
    <n v="458"/>
    <m/>
    <x v="2"/>
    <n v="0.15002477700693756"/>
    <n v="1211"/>
  </r>
  <r>
    <s v="ORD000556"/>
    <s v="CUST9360"/>
    <s v="Cathy Phillips"/>
    <s v="jacqueline.garcia@yahoo.com"/>
    <x v="1"/>
    <d v="2024-08-30T00:00:00"/>
    <x v="122"/>
    <x v="3"/>
    <x v="1"/>
    <s v="March"/>
    <x v="0"/>
    <s v="PROD2573"/>
    <x v="1"/>
    <x v="1"/>
    <n v="772"/>
    <n v="2"/>
    <n v="1543"/>
    <x v="0"/>
    <n v="158"/>
    <n v="4"/>
    <x v="0"/>
    <n v="0.15035644847699287"/>
    <n v="232"/>
  </r>
  <r>
    <s v="ORD000557"/>
    <s v="CUST5672"/>
    <s v="Sandra Smith"/>
    <s v="brian.parker@yahoo.com"/>
    <x v="6"/>
    <d v="2024-06-12T00:00:00"/>
    <x v="59"/>
    <x v="2"/>
    <x v="0"/>
    <s v="May"/>
    <x v="0"/>
    <s v="PROD9980"/>
    <x v="18"/>
    <x v="0"/>
    <n v="862"/>
    <n v="3"/>
    <n v="2585"/>
    <x v="2"/>
    <n v="343"/>
    <n v="3"/>
    <x v="0"/>
    <n v="0.4"/>
    <n v="1034"/>
  </r>
  <r>
    <s v="ORD000558"/>
    <s v="CUST7189"/>
    <s v="Joy Ellison"/>
    <s v="stanley.brewer@outlook.com"/>
    <x v="6"/>
    <d v="2024-08-02T00:00:00"/>
    <x v="374"/>
    <x v="8"/>
    <x v="1"/>
    <s v="September"/>
    <x v="0"/>
    <s v="PROD3582"/>
    <x v="3"/>
    <x v="1"/>
    <n v="733"/>
    <n v="3"/>
    <n v="2199"/>
    <x v="1"/>
    <n v="306"/>
    <n v="8"/>
    <x v="1"/>
    <n v="0.15006821282401092"/>
    <n v="330"/>
  </r>
  <r>
    <s v="ORD000559"/>
    <s v="CUST2545"/>
    <s v="Jennifer Mccoy"/>
    <s v="joseph.davis@gmail.com"/>
    <x v="1"/>
    <d v="2023-05-30T00:00:00"/>
    <x v="375"/>
    <x v="9"/>
    <x v="0"/>
    <s v="June"/>
    <x v="0"/>
    <s v="PROD3121"/>
    <x v="10"/>
    <x v="2"/>
    <n v="698"/>
    <n v="6"/>
    <n v="4190"/>
    <x v="2"/>
    <n v="386"/>
    <n v="9"/>
    <x v="1"/>
    <n v="0.3"/>
    <n v="1257"/>
  </r>
  <r>
    <s v="ORD000560"/>
    <s v="CUST1212"/>
    <s v="Amanda Campbell"/>
    <s v="luis.williams@yahoo.com"/>
    <x v="4"/>
    <d v="2023-04-03T00:00:00"/>
    <x v="219"/>
    <x v="11"/>
    <x v="1"/>
    <s v="July"/>
    <x v="0"/>
    <s v="PROD5774"/>
    <x v="4"/>
    <x v="2"/>
    <n v="21"/>
    <n v="6"/>
    <n v="123"/>
    <x v="3"/>
    <n v="10"/>
    <n v="9"/>
    <x v="1"/>
    <n v="0.30081300813008133"/>
    <n v="37"/>
  </r>
  <r>
    <s v="ORD000561"/>
    <s v="CUST5700"/>
    <s v="Jeanette Morales"/>
    <s v="theresa.arnold@gmail.com"/>
    <x v="4"/>
    <d v="2024-07-24T00:00:00"/>
    <x v="211"/>
    <x v="0"/>
    <x v="0"/>
    <s v="January"/>
    <x v="0"/>
    <s v="PROD3565"/>
    <x v="3"/>
    <x v="1"/>
    <n v="262"/>
    <n v="1"/>
    <n v="262"/>
    <x v="1"/>
    <n v="35"/>
    <n v="5"/>
    <x v="0"/>
    <n v="0.14885496183206107"/>
    <n v="39"/>
  </r>
  <r>
    <s v="ORD000562"/>
    <s v="CUST6237"/>
    <s v="Ray Finley"/>
    <s v="alexander.bennett@yahoo.com"/>
    <x v="4"/>
    <d v="2023-04-20T00:00:00"/>
    <x v="376"/>
    <x v="0"/>
    <x v="1"/>
    <s v="January"/>
    <x v="0"/>
    <s v="PROD4601"/>
    <x v="3"/>
    <x v="1"/>
    <n v="369"/>
    <n v="1"/>
    <n v="369"/>
    <x v="1"/>
    <n v="21"/>
    <n v="9"/>
    <x v="1"/>
    <n v="0.14905149051490515"/>
    <n v="55"/>
  </r>
  <r>
    <s v="ORD000563"/>
    <s v="CUST4805"/>
    <s v="Michael Deleon"/>
    <s v="daniel.mitchell@outlook.com"/>
    <x v="4"/>
    <d v="2024-11-22T00:00:00"/>
    <x v="247"/>
    <x v="11"/>
    <x v="1"/>
    <s v="July"/>
    <x v="0"/>
    <s v="PROD6878"/>
    <x v="16"/>
    <x v="0"/>
    <n v="1156"/>
    <n v="3"/>
    <n v="3468"/>
    <x v="0"/>
    <n v="349"/>
    <n v="7"/>
    <x v="0"/>
    <n v="0.39994232987312572"/>
    <n v="1387"/>
  </r>
  <r>
    <s v="ORD000564"/>
    <s v="CUST4790"/>
    <s v="Lauren Romero"/>
    <s v="sydney.bryan@yahoo.com"/>
    <x v="5"/>
    <d v="2024-12-16T00:00:00"/>
    <x v="10"/>
    <x v="6"/>
    <x v="0"/>
    <s v="August"/>
    <x v="0"/>
    <s v="PROD4826"/>
    <x v="10"/>
    <x v="2"/>
    <n v="529"/>
    <n v="3"/>
    <n v="1588"/>
    <x v="0"/>
    <n v="89"/>
    <n v="3"/>
    <x v="0"/>
    <n v="0.29974811083123426"/>
    <n v="476"/>
  </r>
  <r>
    <s v="ORD000565"/>
    <s v="CUST2370"/>
    <s v="Joshua Barnes"/>
    <s v="shawn.smith@gmail.com"/>
    <x v="3"/>
    <d v="2024-05-07T00:00:00"/>
    <x v="246"/>
    <x v="1"/>
    <x v="1"/>
    <s v="December"/>
    <x v="0"/>
    <s v="PROD5710"/>
    <x v="1"/>
    <x v="1"/>
    <n v="1458"/>
    <n v="10"/>
    <n v="14578"/>
    <x v="1"/>
    <n v="1570"/>
    <n v="3"/>
    <x v="0"/>
    <n v="0.15002057895458912"/>
    <n v="2187"/>
  </r>
  <r>
    <s v="ORD000566"/>
    <s v="CUST3950"/>
    <s v="Steven Smith"/>
    <s v="michelle.guzman@hotmail.com"/>
    <x v="6"/>
    <d v="2023-03-26T00:00:00"/>
    <x v="227"/>
    <x v="5"/>
    <x v="1"/>
    <s v="October"/>
    <x v="0"/>
    <s v="PROD8739"/>
    <x v="19"/>
    <x v="2"/>
    <n v="104"/>
    <n v="2"/>
    <n v="209"/>
    <x v="0"/>
    <n v="31"/>
    <n v="10"/>
    <x v="1"/>
    <n v="0.30143540669856461"/>
    <n v="63"/>
  </r>
  <r>
    <s v="ORD000567"/>
    <s v="CUST4640"/>
    <s v="Frederick Brown"/>
    <s v="adam.hayes@yahoo.com"/>
    <x v="1"/>
    <d v="2024-01-27T00:00:00"/>
    <x v="377"/>
    <x v="7"/>
    <x v="0"/>
    <s v="November"/>
    <x v="0"/>
    <s v="PROD3806"/>
    <x v="18"/>
    <x v="0"/>
    <n v="1005"/>
    <n v="1"/>
    <n v="1005"/>
    <x v="0"/>
    <n v="70"/>
    <n v="5"/>
    <x v="0"/>
    <n v="0.4"/>
    <n v="402"/>
  </r>
  <r>
    <s v="ORD000568"/>
    <s v="CUST8707"/>
    <s v="Laura Mcclure"/>
    <s v="robin.werner@hotmail.com"/>
    <x v="3"/>
    <d v="2024-09-30T00:00:00"/>
    <x v="82"/>
    <x v="9"/>
    <x v="0"/>
    <s v="June"/>
    <x v="2"/>
    <s v="PROD9593"/>
    <x v="16"/>
    <x v="0"/>
    <n v="950"/>
    <n v="2"/>
    <n v="1900"/>
    <x v="1"/>
    <n v="163"/>
    <m/>
    <x v="2"/>
    <n v="0.4"/>
    <n v="760"/>
  </r>
  <r>
    <s v="ORD000569"/>
    <s v="CUST4535"/>
    <s v="Michael Key"/>
    <s v="devin.parsons@gmail.com"/>
    <x v="3"/>
    <d v="2023-03-15T00:00:00"/>
    <x v="72"/>
    <x v="7"/>
    <x v="0"/>
    <s v="November"/>
    <x v="0"/>
    <s v="PROD2826"/>
    <x v="9"/>
    <x v="4"/>
    <n v="273"/>
    <n v="7"/>
    <n v="1909"/>
    <x v="0"/>
    <n v="149"/>
    <n v="5"/>
    <x v="0"/>
    <n v="0.24986904138292299"/>
    <n v="477"/>
  </r>
  <r>
    <s v="ORD000570"/>
    <s v="CUST9229"/>
    <s v="Samantha Harrington"/>
    <s v="joshua.rivera@yahoo.com"/>
    <x v="5"/>
    <d v="2023-05-06T00:00:00"/>
    <x v="378"/>
    <x v="11"/>
    <x v="1"/>
    <s v="July"/>
    <x v="0"/>
    <s v="PROD9682"/>
    <x v="19"/>
    <x v="2"/>
    <n v="1055"/>
    <n v="3"/>
    <n v="3164"/>
    <x v="0"/>
    <n v="434"/>
    <n v="3"/>
    <x v="0"/>
    <n v="0.29993678887484199"/>
    <n v="949"/>
  </r>
  <r>
    <s v="ORD000571"/>
    <s v="CUST4905"/>
    <s v="Patrick Boyer"/>
    <s v="taylor.vazquez@gmail.com"/>
    <x v="5"/>
    <d v="2024-04-21T00:00:00"/>
    <x v="379"/>
    <x v="4"/>
    <x v="0"/>
    <s v="April"/>
    <x v="0"/>
    <s v="PROD3018"/>
    <x v="2"/>
    <x v="1"/>
    <n v="347"/>
    <n v="2"/>
    <n v="695"/>
    <x v="2"/>
    <n v="79"/>
    <n v="9"/>
    <x v="1"/>
    <n v="0.14964028776978416"/>
    <n v="104"/>
  </r>
  <r>
    <s v="ORD000572"/>
    <s v="CUST7809"/>
    <s v="Eric Andrews"/>
    <s v="david.archer@outlook.com"/>
    <x v="0"/>
    <d v="2024-03-08T00:00:00"/>
    <x v="44"/>
    <x v="3"/>
    <x v="1"/>
    <s v="March"/>
    <x v="0"/>
    <s v="PROD2914"/>
    <x v="1"/>
    <x v="1"/>
    <n v="304"/>
    <n v="1"/>
    <n v="304"/>
    <x v="2"/>
    <n v="20"/>
    <n v="8"/>
    <x v="1"/>
    <n v="0.15131578947368421"/>
    <n v="46"/>
  </r>
  <r>
    <s v="ORD000573"/>
    <s v="CUST3343"/>
    <s v="Sandra Roberts MD"/>
    <s v="jamie.wright@yahoo.com"/>
    <x v="4"/>
    <d v="2023-03-24T00:00:00"/>
    <x v="380"/>
    <x v="3"/>
    <x v="1"/>
    <s v="March"/>
    <x v="0"/>
    <s v="PROD3919"/>
    <x v="11"/>
    <x v="3"/>
    <n v="47"/>
    <n v="2"/>
    <n v="94"/>
    <x v="4"/>
    <n v="14"/>
    <n v="4"/>
    <x v="0"/>
    <n v="0.35106382978723405"/>
    <n v="33"/>
  </r>
  <r>
    <s v="ORD000574"/>
    <s v="CUST8257"/>
    <s v="Mary Luna"/>
    <s v="christine.johnston@gmail.com"/>
    <x v="3"/>
    <d v="2024-12-11T00:00:00"/>
    <x v="34"/>
    <x v="2"/>
    <x v="1"/>
    <s v="May"/>
    <x v="0"/>
    <s v="PROD9205"/>
    <x v="7"/>
    <x v="4"/>
    <n v="825"/>
    <n v="5"/>
    <n v="4126"/>
    <x v="1"/>
    <n v="339"/>
    <n v="10"/>
    <x v="1"/>
    <n v="0.25012118274357731"/>
    <n v="1032"/>
  </r>
  <r>
    <s v="ORD000575"/>
    <s v="CUST8844"/>
    <s v="Christopher Barton"/>
    <s v="meghan.bryant@outlook.com"/>
    <x v="3"/>
    <d v="2023-02-03T00:00:00"/>
    <x v="381"/>
    <x v="7"/>
    <x v="1"/>
    <s v="November"/>
    <x v="0"/>
    <s v="PROD9591"/>
    <x v="19"/>
    <x v="2"/>
    <n v="117"/>
    <n v="3"/>
    <n v="350"/>
    <x v="3"/>
    <n v="42"/>
    <n v="7"/>
    <x v="0"/>
    <n v="0.3"/>
    <n v="105"/>
  </r>
  <r>
    <s v="ORD000576"/>
    <s v="CUST1202"/>
    <s v="Rebecca Collins"/>
    <s v="john.bennett@yahoo.com"/>
    <x v="2"/>
    <d v="2023-12-03T00:00:00"/>
    <x v="382"/>
    <x v="2"/>
    <x v="1"/>
    <s v="May"/>
    <x v="0"/>
    <s v="PROD6920"/>
    <x v="21"/>
    <x v="1"/>
    <n v="281"/>
    <n v="3"/>
    <n v="844"/>
    <x v="1"/>
    <n v="53"/>
    <n v="4"/>
    <x v="0"/>
    <n v="0.1504739336492891"/>
    <n v="127"/>
  </r>
  <r>
    <s v="ORD000577"/>
    <s v="CUST2827"/>
    <s v="John Green"/>
    <s v="carlos.king@gmail.com"/>
    <x v="1"/>
    <d v="2024-11-20T00:00:00"/>
    <x v="383"/>
    <x v="0"/>
    <x v="1"/>
    <s v="January"/>
    <x v="0"/>
    <s v="PROD1886"/>
    <x v="8"/>
    <x v="2"/>
    <n v="270"/>
    <n v="4"/>
    <n v="1082"/>
    <x v="1"/>
    <n v="71"/>
    <n v="9"/>
    <x v="1"/>
    <n v="0.29944547134935307"/>
    <n v="324"/>
  </r>
  <r>
    <s v="ORD000578"/>
    <s v="CUST8628"/>
    <s v="Susan Elliott"/>
    <s v="beverly.nelson@outlook.com"/>
    <x v="4"/>
    <d v="2023-05-04T00:00:00"/>
    <x v="384"/>
    <x v="9"/>
    <x v="1"/>
    <s v="June"/>
    <x v="0"/>
    <s v="PROD1707"/>
    <x v="9"/>
    <x v="4"/>
    <n v="349"/>
    <n v="3"/>
    <n v="1047"/>
    <x v="4"/>
    <n v="146"/>
    <n v="6"/>
    <x v="0"/>
    <n v="0.25023877745940781"/>
    <n v="262"/>
  </r>
  <r>
    <s v="ORD000579"/>
    <s v="CUST1911"/>
    <s v="Nicole Greer"/>
    <s v="christopher.patel@hotmail.com"/>
    <x v="0"/>
    <d v="2024-06-23T00:00:00"/>
    <x v="385"/>
    <x v="8"/>
    <x v="0"/>
    <s v="September"/>
    <x v="0"/>
    <s v="PROD8374"/>
    <x v="17"/>
    <x v="3"/>
    <n v="456"/>
    <n v="2"/>
    <n v="912"/>
    <x v="0"/>
    <n v="48"/>
    <n v="2"/>
    <x v="0"/>
    <n v="0.34978070175438597"/>
    <n v="319"/>
  </r>
  <r>
    <s v="ORD000580"/>
    <s v="CUST6861"/>
    <s v="Chelsea Williams"/>
    <s v="dalton.nelson@hotmail.com"/>
    <x v="1"/>
    <d v="2023-09-19T00:00:00"/>
    <x v="386"/>
    <x v="10"/>
    <x v="0"/>
    <s v="February"/>
    <x v="0"/>
    <s v="PROD6050"/>
    <x v="11"/>
    <x v="3"/>
    <n v="528"/>
    <n v="2"/>
    <n v="1055"/>
    <x v="0"/>
    <n v="108"/>
    <n v="3"/>
    <x v="0"/>
    <n v="0.34976303317535545"/>
    <n v="369"/>
  </r>
  <r>
    <s v="ORD000581"/>
    <s v="CUST2445"/>
    <s v="Nicole Brown"/>
    <s v="ellen.lewis@hotmail.com"/>
    <x v="1"/>
    <d v="2023-05-03T00:00:00"/>
    <x v="18"/>
    <x v="2"/>
    <x v="1"/>
    <s v="May"/>
    <x v="0"/>
    <s v="PROD5637"/>
    <x v="14"/>
    <x v="4"/>
    <n v="125"/>
    <n v="3"/>
    <n v="376"/>
    <x v="4"/>
    <n v="27"/>
    <n v="6"/>
    <x v="0"/>
    <n v="0.25"/>
    <n v="94"/>
  </r>
  <r>
    <s v="ORD000582"/>
    <s v="CUST3799"/>
    <s v="Michael Powell"/>
    <s v="jeffrey.owen@yahoo.com"/>
    <x v="1"/>
    <d v="2024-11-21T00:00:00"/>
    <x v="249"/>
    <x v="9"/>
    <x v="1"/>
    <s v="June"/>
    <x v="0"/>
    <s v="PROD9140"/>
    <x v="11"/>
    <x v="3"/>
    <n v="489"/>
    <n v="2"/>
    <n v="977"/>
    <x v="1"/>
    <n v="85"/>
    <n v="4"/>
    <x v="0"/>
    <n v="0.35005117707267142"/>
    <n v="342"/>
  </r>
  <r>
    <s v="ORD000583"/>
    <s v="CUST9366"/>
    <s v="Steven Thornton"/>
    <s v="anthony.jacobs@outlook.com"/>
    <x v="6"/>
    <d v="2023-08-31T00:00:00"/>
    <x v="114"/>
    <x v="11"/>
    <x v="1"/>
    <s v="July"/>
    <x v="0"/>
    <s v="PROD5438"/>
    <x v="17"/>
    <x v="3"/>
    <n v="556"/>
    <n v="1"/>
    <n v="556"/>
    <x v="4"/>
    <n v="75"/>
    <n v="3"/>
    <x v="0"/>
    <n v="0.35071942446043164"/>
    <n v="195"/>
  </r>
  <r>
    <s v="ORD000584"/>
    <s v="CUST5908"/>
    <s v="Kelly Weeks"/>
    <s v="colton.mcmahon@gmail.com"/>
    <x v="4"/>
    <d v="2023-05-15T00:00:00"/>
    <x v="387"/>
    <x v="11"/>
    <x v="1"/>
    <s v="July"/>
    <x v="0"/>
    <s v="PROD3480"/>
    <x v="3"/>
    <x v="1"/>
    <n v="401"/>
    <n v="2"/>
    <n v="801"/>
    <x v="1"/>
    <n v="45"/>
    <n v="7"/>
    <x v="0"/>
    <n v="0.14981273408239701"/>
    <n v="120"/>
  </r>
  <r>
    <s v="ORD000585"/>
    <s v="CUST5166"/>
    <s v="Stephen Mitchell"/>
    <s v="makayla.lee@hotmail.com"/>
    <x v="4"/>
    <d v="2024-12-26T00:00:00"/>
    <x v="388"/>
    <x v="3"/>
    <x v="0"/>
    <s v="March"/>
    <x v="0"/>
    <s v="PROD2165"/>
    <x v="6"/>
    <x v="0"/>
    <n v="124"/>
    <n v="3"/>
    <n v="373"/>
    <x v="1"/>
    <n v="22"/>
    <n v="4"/>
    <x v="0"/>
    <n v="0.39946380697050937"/>
    <n v="149"/>
  </r>
  <r>
    <s v="ORD000586"/>
    <s v="CUST1836"/>
    <s v="Kimberly Wilcox"/>
    <s v="anthony.nguyen@outlook.com"/>
    <x v="0"/>
    <d v="2023-09-08T00:00:00"/>
    <x v="389"/>
    <x v="5"/>
    <x v="0"/>
    <s v="October"/>
    <x v="1"/>
    <s v="PROD9761"/>
    <x v="10"/>
    <x v="2"/>
    <n v="619"/>
    <n v="6"/>
    <n v="3715"/>
    <x v="1"/>
    <n v="485"/>
    <m/>
    <x v="2"/>
    <n v="0.30013458950201882"/>
    <n v="1115"/>
  </r>
  <r>
    <s v="ORD000587"/>
    <s v="CUST2485"/>
    <s v="Stacey Walker"/>
    <s v="crystal.guerrero@gmail.com"/>
    <x v="3"/>
    <d v="2024-07-14T00:00:00"/>
    <x v="353"/>
    <x v="6"/>
    <x v="0"/>
    <s v="August"/>
    <x v="2"/>
    <s v="PROD9668"/>
    <x v="11"/>
    <x v="3"/>
    <n v="1047"/>
    <n v="6"/>
    <n v="6280"/>
    <x v="1"/>
    <n v="686"/>
    <m/>
    <x v="2"/>
    <n v="0.35"/>
    <n v="2198"/>
  </r>
  <r>
    <s v="ORD000588"/>
    <s v="CUST2673"/>
    <s v="Kelsey Brown"/>
    <s v="sarah.campbell@outlook.com"/>
    <x v="1"/>
    <d v="2024-11-16T00:00:00"/>
    <x v="97"/>
    <x v="2"/>
    <x v="1"/>
    <s v="May"/>
    <x v="0"/>
    <s v="PROD7574"/>
    <x v="20"/>
    <x v="3"/>
    <n v="1094"/>
    <n v="1"/>
    <n v="1094"/>
    <x v="1"/>
    <n v="152"/>
    <n v="4"/>
    <x v="0"/>
    <n v="0.35009140767824498"/>
    <n v="383"/>
  </r>
  <r>
    <s v="ORD000589"/>
    <s v="CUST6876"/>
    <s v="Benjamin Davidson"/>
    <s v="pamela.ballard@outlook.com"/>
    <x v="5"/>
    <d v="2023-05-16T00:00:00"/>
    <x v="330"/>
    <x v="6"/>
    <x v="1"/>
    <s v="August"/>
    <x v="0"/>
    <s v="PROD6597"/>
    <x v="3"/>
    <x v="1"/>
    <n v="1121"/>
    <n v="3"/>
    <n v="3362"/>
    <x v="1"/>
    <n v="306"/>
    <n v="3"/>
    <x v="0"/>
    <n v="0.14991076740035694"/>
    <n v="504"/>
  </r>
  <r>
    <s v="ORD000590"/>
    <s v="CUST1599"/>
    <s v="John Donovan"/>
    <s v="martha.crawford@gmail.com"/>
    <x v="1"/>
    <d v="2023-03-31T00:00:00"/>
    <x v="319"/>
    <x v="7"/>
    <x v="0"/>
    <s v="November"/>
    <x v="0"/>
    <s v="PROD5152"/>
    <x v="7"/>
    <x v="4"/>
    <n v="877"/>
    <n v="1"/>
    <n v="877"/>
    <x v="1"/>
    <n v="96"/>
    <n v="3"/>
    <x v="0"/>
    <n v="0.24971493728620298"/>
    <n v="219"/>
  </r>
  <r>
    <s v="ORD000591"/>
    <s v="CUST9551"/>
    <s v="Austin Harris"/>
    <s v="dawn.harris@yahoo.com"/>
    <x v="5"/>
    <d v="2023-11-19T00:00:00"/>
    <x v="390"/>
    <x v="11"/>
    <x v="0"/>
    <s v="July"/>
    <x v="1"/>
    <s v="PROD3697"/>
    <x v="7"/>
    <x v="4"/>
    <n v="581"/>
    <n v="2"/>
    <n v="1161"/>
    <x v="1"/>
    <n v="117"/>
    <m/>
    <x v="2"/>
    <n v="0.24978466838931956"/>
    <n v="290"/>
  </r>
  <r>
    <s v="ORD000592"/>
    <s v="CUST1594"/>
    <s v="Antonio Gutierrez"/>
    <s v="jennifer.cooley@outlook.com"/>
    <x v="1"/>
    <d v="2024-12-24T00:00:00"/>
    <x v="309"/>
    <x v="9"/>
    <x v="0"/>
    <s v="June"/>
    <x v="0"/>
    <s v="PROD7026"/>
    <x v="2"/>
    <x v="1"/>
    <n v="1124"/>
    <n v="6"/>
    <n v="6741"/>
    <x v="0"/>
    <n v="818"/>
    <n v="5"/>
    <x v="0"/>
    <n v="0.14997774810858924"/>
    <n v="1011"/>
  </r>
  <r>
    <s v="ORD000593"/>
    <s v="CUST5232"/>
    <s v="Christopher Adams"/>
    <s v="kimberly.stevens@gmail.com"/>
    <x v="2"/>
    <d v="2024-03-30T00:00:00"/>
    <x v="391"/>
    <x v="0"/>
    <x v="1"/>
    <s v="January"/>
    <x v="0"/>
    <s v="PROD3356"/>
    <x v="16"/>
    <x v="0"/>
    <n v="134"/>
    <n v="1"/>
    <n v="134"/>
    <x v="1"/>
    <n v="7"/>
    <n v="6"/>
    <x v="0"/>
    <n v="0.39552238805970147"/>
    <n v="53"/>
  </r>
  <r>
    <s v="ORD000594"/>
    <s v="CUST1409"/>
    <s v="Elizabeth Love"/>
    <s v="andrew.meyer@yahoo.com"/>
    <x v="2"/>
    <d v="2024-08-24T00:00:00"/>
    <x v="392"/>
    <x v="4"/>
    <x v="0"/>
    <s v="April"/>
    <x v="0"/>
    <s v="PROD3246"/>
    <x v="5"/>
    <x v="3"/>
    <n v="751"/>
    <n v="3"/>
    <n v="2254"/>
    <x v="0"/>
    <n v="157"/>
    <n v="5"/>
    <x v="0"/>
    <n v="0.35004436557231589"/>
    <n v="789"/>
  </r>
  <r>
    <s v="ORD000595"/>
    <s v="CUST4248"/>
    <s v="Jamie Clark"/>
    <s v="tammy.stokes@hotmail.com"/>
    <x v="2"/>
    <d v="2024-05-21T00:00:00"/>
    <x v="9"/>
    <x v="0"/>
    <x v="1"/>
    <s v="January"/>
    <x v="2"/>
    <s v="PROD1011"/>
    <x v="19"/>
    <x v="2"/>
    <n v="642"/>
    <n v="4"/>
    <n v="2567"/>
    <x v="0"/>
    <n v="295"/>
    <m/>
    <x v="2"/>
    <n v="0.29996104402025708"/>
    <n v="770"/>
  </r>
  <r>
    <s v="ORD000596"/>
    <s v="CUST6402"/>
    <s v="Lauren Smith"/>
    <s v="cindy.turner@hotmail.com"/>
    <x v="3"/>
    <d v="2023-09-27T00:00:00"/>
    <x v="393"/>
    <x v="1"/>
    <x v="1"/>
    <s v="December"/>
    <x v="0"/>
    <s v="PROD1262"/>
    <x v="5"/>
    <x v="3"/>
    <n v="1033"/>
    <n v="4"/>
    <n v="4130"/>
    <x v="1"/>
    <n v="237"/>
    <n v="7"/>
    <x v="0"/>
    <n v="0.35012106537530269"/>
    <n v="1446"/>
  </r>
  <r>
    <s v="ORD000597"/>
    <s v="CUST1020"/>
    <s v="Brittney Reynolds"/>
    <s v="lisa.white@yahoo.com"/>
    <x v="3"/>
    <d v="2024-03-06T00:00:00"/>
    <x v="394"/>
    <x v="5"/>
    <x v="0"/>
    <s v="October"/>
    <x v="0"/>
    <s v="PROD5952"/>
    <x v="5"/>
    <x v="3"/>
    <n v="407"/>
    <n v="6"/>
    <n v="2442"/>
    <x v="0"/>
    <n v="122"/>
    <n v="2"/>
    <x v="0"/>
    <n v="0.3501228501228501"/>
    <n v="855"/>
  </r>
  <r>
    <s v="ORD000598"/>
    <s v="CUST9930"/>
    <s v="Richard Cherry"/>
    <s v="thomas.smith@outlook.com"/>
    <x v="5"/>
    <d v="2024-11-27T00:00:00"/>
    <x v="395"/>
    <x v="8"/>
    <x v="1"/>
    <s v="September"/>
    <x v="0"/>
    <s v="PROD6816"/>
    <x v="6"/>
    <x v="0"/>
    <n v="909"/>
    <n v="2"/>
    <n v="1818"/>
    <x v="2"/>
    <n v="103"/>
    <n v="10"/>
    <x v="1"/>
    <n v="0.39988998899889988"/>
    <n v="727"/>
  </r>
  <r>
    <s v="ORD000599"/>
    <s v="CUST3424"/>
    <s v="Sarah Sanchez"/>
    <s v="natasha.young@hotmail.com"/>
    <x v="5"/>
    <d v="2023-05-16T00:00:00"/>
    <x v="396"/>
    <x v="3"/>
    <x v="0"/>
    <s v="March"/>
    <x v="0"/>
    <s v="PROD1690"/>
    <x v="1"/>
    <x v="1"/>
    <n v="176"/>
    <n v="1"/>
    <n v="176"/>
    <x v="1"/>
    <n v="26"/>
    <n v="8"/>
    <x v="1"/>
    <n v="0.14772727272727273"/>
    <n v="26"/>
  </r>
  <r>
    <s v="ORD000600"/>
    <s v="CUST9653"/>
    <s v="Ernest Lynch"/>
    <s v="martha.mahoney@outlook.com"/>
    <x v="2"/>
    <d v="2024-07-14T00:00:00"/>
    <x v="31"/>
    <x v="3"/>
    <x v="1"/>
    <s v="March"/>
    <x v="0"/>
    <s v="PROD2885"/>
    <x v="4"/>
    <x v="2"/>
    <n v="340"/>
    <n v="5"/>
    <n v="1701"/>
    <x v="4"/>
    <n v="102"/>
    <n v="3"/>
    <x v="0"/>
    <n v="0.29982363315696647"/>
    <n v="510"/>
  </r>
  <r>
    <s v="ORD000601"/>
    <s v="CUST8748"/>
    <s v="Jonathan Richardson"/>
    <s v="kristi.butler@outlook.com"/>
    <x v="5"/>
    <d v="2024-12-03T00:00:00"/>
    <x v="397"/>
    <x v="10"/>
    <x v="1"/>
    <s v="February"/>
    <x v="0"/>
    <s v="PROD3715"/>
    <x v="16"/>
    <x v="0"/>
    <n v="107"/>
    <n v="1"/>
    <n v="107"/>
    <x v="1"/>
    <n v="7"/>
    <n v="7"/>
    <x v="0"/>
    <n v="0.40186915887850466"/>
    <n v="43"/>
  </r>
  <r>
    <s v="ORD000602"/>
    <s v="CUST2427"/>
    <s v="Frederick Kelly"/>
    <s v="megan.mcmahon@outlook.com"/>
    <x v="0"/>
    <d v="2024-02-25T00:00:00"/>
    <x v="398"/>
    <x v="5"/>
    <x v="0"/>
    <s v="October"/>
    <x v="0"/>
    <s v="PROD6812"/>
    <x v="5"/>
    <x v="3"/>
    <n v="61"/>
    <n v="6"/>
    <n v="368"/>
    <x v="1"/>
    <n v="28"/>
    <n v="2"/>
    <x v="0"/>
    <n v="0.35054347826086957"/>
    <n v="129"/>
  </r>
  <r>
    <s v="ORD000603"/>
    <s v="CUST8830"/>
    <s v="Linda Atkinson"/>
    <s v="lisa.taylor@yahoo.com"/>
    <x v="1"/>
    <d v="2023-09-20T00:00:00"/>
    <x v="399"/>
    <x v="0"/>
    <x v="1"/>
    <s v="January"/>
    <x v="0"/>
    <s v="PROD9596"/>
    <x v="8"/>
    <x v="2"/>
    <n v="261"/>
    <n v="1"/>
    <n v="261"/>
    <x v="0"/>
    <n v="36"/>
    <n v="6"/>
    <x v="0"/>
    <n v="0.2988505747126437"/>
    <n v="78"/>
  </r>
  <r>
    <s v="ORD000604"/>
    <s v="CUST5097"/>
    <s v="Juan Martinez"/>
    <s v="christopher.moody@hotmail.com"/>
    <x v="0"/>
    <d v="2023-03-12T00:00:00"/>
    <x v="400"/>
    <x v="2"/>
    <x v="0"/>
    <s v="May"/>
    <x v="0"/>
    <s v="PROD9969"/>
    <x v="2"/>
    <x v="1"/>
    <n v="44"/>
    <n v="4"/>
    <n v="175"/>
    <x v="0"/>
    <n v="22"/>
    <n v="6"/>
    <x v="0"/>
    <n v="0.14857142857142858"/>
    <n v="26"/>
  </r>
  <r>
    <s v="ORD000605"/>
    <s v="CUST8505"/>
    <s v="Carol Watson"/>
    <s v="kevin.lowery@gmail.com"/>
    <x v="4"/>
    <d v="2023-07-29T00:00:00"/>
    <x v="401"/>
    <x v="3"/>
    <x v="0"/>
    <s v="March"/>
    <x v="0"/>
    <s v="PROD3620"/>
    <x v="9"/>
    <x v="4"/>
    <n v="634"/>
    <n v="3"/>
    <n v="1902"/>
    <x v="0"/>
    <n v="214"/>
    <n v="5"/>
    <x v="0"/>
    <n v="0.24973711882229233"/>
    <n v="475"/>
  </r>
  <r>
    <s v="ORD000606"/>
    <s v="CUST7657"/>
    <s v="Carlos Conley"/>
    <s v="ashley.bailey@gmail.com"/>
    <x v="6"/>
    <d v="2023-08-11T00:00:00"/>
    <x v="402"/>
    <x v="6"/>
    <x v="1"/>
    <s v="August"/>
    <x v="0"/>
    <s v="PROD8850"/>
    <x v="13"/>
    <x v="4"/>
    <n v="444"/>
    <n v="2"/>
    <n v="888"/>
    <x v="3"/>
    <n v="72"/>
    <n v="9"/>
    <x v="1"/>
    <n v="0.25"/>
    <n v="222"/>
  </r>
  <r>
    <s v="ORD000607"/>
    <s v="CUST2373"/>
    <s v="Philip Carr"/>
    <s v="sonia.patel@outlook.com"/>
    <x v="2"/>
    <d v="2023-12-01T00:00:00"/>
    <x v="399"/>
    <x v="0"/>
    <x v="1"/>
    <s v="January"/>
    <x v="0"/>
    <s v="PROD1977"/>
    <x v="5"/>
    <x v="3"/>
    <n v="479"/>
    <n v="3"/>
    <n v="1436"/>
    <x v="1"/>
    <n v="209"/>
    <n v="7"/>
    <x v="0"/>
    <n v="0.35027855153203341"/>
    <n v="503"/>
  </r>
  <r>
    <s v="ORD000608"/>
    <s v="CUST4541"/>
    <s v="Gary Zamora"/>
    <s v="timothy.henderson@yahoo.com"/>
    <x v="4"/>
    <d v="2023-06-03T00:00:00"/>
    <x v="403"/>
    <x v="5"/>
    <x v="1"/>
    <s v="October"/>
    <x v="0"/>
    <s v="PROD3086"/>
    <x v="5"/>
    <x v="3"/>
    <n v="1131"/>
    <n v="3"/>
    <n v="3394"/>
    <x v="1"/>
    <n v="397"/>
    <n v="8"/>
    <x v="1"/>
    <n v="0.35002946375957572"/>
    <n v="1188"/>
  </r>
  <r>
    <s v="ORD000609"/>
    <s v="CUST8715"/>
    <s v="Samantha Jordan"/>
    <s v="ryan.alvarado@outlook.com"/>
    <x v="0"/>
    <d v="2023-11-22T00:00:00"/>
    <x v="404"/>
    <x v="2"/>
    <x v="0"/>
    <s v="May"/>
    <x v="1"/>
    <s v="PROD5285"/>
    <x v="6"/>
    <x v="0"/>
    <n v="1086"/>
    <n v="3"/>
    <n v="3258"/>
    <x v="1"/>
    <n v="413"/>
    <m/>
    <x v="2"/>
    <n v="0.39993861264579494"/>
    <n v="1303"/>
  </r>
  <r>
    <s v="ORD000610"/>
    <s v="CUST4813"/>
    <s v="Jimmy Becker"/>
    <s v="angela.baker@yahoo.com"/>
    <x v="5"/>
    <d v="2024-06-20T00:00:00"/>
    <x v="86"/>
    <x v="2"/>
    <x v="0"/>
    <s v="May"/>
    <x v="0"/>
    <s v="PROD6525"/>
    <x v="5"/>
    <x v="3"/>
    <n v="996"/>
    <n v="1"/>
    <n v="996"/>
    <x v="3"/>
    <n v="79"/>
    <n v="9"/>
    <x v="1"/>
    <n v="0.35040160642570284"/>
    <n v="349"/>
  </r>
  <r>
    <s v="ORD000611"/>
    <s v="CUST1482"/>
    <s v="Samantha Perry"/>
    <s v="ryan.ramos@gmail.com"/>
    <x v="3"/>
    <d v="2023-11-07T00:00:00"/>
    <x v="405"/>
    <x v="10"/>
    <x v="0"/>
    <s v="February"/>
    <x v="2"/>
    <s v="PROD7488"/>
    <x v="7"/>
    <x v="4"/>
    <n v="920"/>
    <n v="1"/>
    <n v="920"/>
    <x v="1"/>
    <n v="54"/>
    <m/>
    <x v="2"/>
    <n v="0.25"/>
    <n v="230"/>
  </r>
  <r>
    <s v="ORD000612"/>
    <s v="CUST8720"/>
    <s v="Joshua Pope"/>
    <s v="breanna.hurley@yahoo.com"/>
    <x v="4"/>
    <d v="2024-11-03T00:00:00"/>
    <x v="406"/>
    <x v="9"/>
    <x v="1"/>
    <s v="June"/>
    <x v="1"/>
    <s v="PROD9260"/>
    <x v="20"/>
    <x v="3"/>
    <n v="1046"/>
    <n v="4"/>
    <n v="4183"/>
    <x v="1"/>
    <n v="518"/>
    <m/>
    <x v="2"/>
    <n v="0.34998804685632323"/>
    <n v="1464"/>
  </r>
  <r>
    <s v="ORD000613"/>
    <s v="CUST1602"/>
    <s v="Edward Goodman"/>
    <s v="brenda.ryan@outlook.com"/>
    <x v="5"/>
    <d v="2024-09-20T00:00:00"/>
    <x v="4"/>
    <x v="0"/>
    <x v="1"/>
    <s v="January"/>
    <x v="0"/>
    <s v="PROD3484"/>
    <x v="13"/>
    <x v="4"/>
    <n v="87"/>
    <n v="4"/>
    <n v="348"/>
    <x v="1"/>
    <n v="25"/>
    <n v="10"/>
    <x v="1"/>
    <n v="0.25"/>
    <n v="87"/>
  </r>
  <r>
    <s v="ORD000614"/>
    <s v="CUST4403"/>
    <s v="Michael Gonzalez"/>
    <s v="dawn.kelly@outlook.com"/>
    <x v="4"/>
    <d v="2024-09-17T00:00:00"/>
    <x v="407"/>
    <x v="0"/>
    <x v="1"/>
    <s v="January"/>
    <x v="0"/>
    <s v="PROD4620"/>
    <x v="20"/>
    <x v="3"/>
    <n v="304"/>
    <n v="1"/>
    <n v="304"/>
    <x v="0"/>
    <n v="21"/>
    <n v="3"/>
    <x v="0"/>
    <n v="0.34868421052631576"/>
    <n v="106"/>
  </r>
  <r>
    <s v="ORD000615"/>
    <s v="CUST1410"/>
    <s v="Kelly Cruz"/>
    <s v="megan.miranda@gmail.com"/>
    <x v="5"/>
    <d v="2024-10-06T00:00:00"/>
    <x v="408"/>
    <x v="2"/>
    <x v="0"/>
    <s v="May"/>
    <x v="0"/>
    <s v="PROD4682"/>
    <x v="20"/>
    <x v="3"/>
    <n v="481"/>
    <n v="5"/>
    <n v="2403"/>
    <x v="0"/>
    <n v="338"/>
    <n v="8"/>
    <x v="1"/>
    <n v="0.34997919267582189"/>
    <n v="841"/>
  </r>
  <r>
    <s v="ORD000616"/>
    <s v="CUST4783"/>
    <s v="Michael Morales"/>
    <s v="gloria.howard@hotmail.com"/>
    <x v="6"/>
    <d v="2023-04-20T00:00:00"/>
    <x v="198"/>
    <x v="2"/>
    <x v="1"/>
    <s v="May"/>
    <x v="2"/>
    <s v="PROD4359"/>
    <x v="1"/>
    <x v="1"/>
    <n v="245"/>
    <n v="4"/>
    <n v="978"/>
    <x v="4"/>
    <n v="102"/>
    <m/>
    <x v="2"/>
    <n v="0.15030674846625766"/>
    <n v="147"/>
  </r>
  <r>
    <s v="ORD000617"/>
    <s v="CUST6803"/>
    <s v="Walter Miller"/>
    <s v="emily.avery@gmail.com"/>
    <x v="0"/>
    <d v="2023-10-06T00:00:00"/>
    <x v="409"/>
    <x v="1"/>
    <x v="1"/>
    <s v="December"/>
    <x v="0"/>
    <s v="PROD6394"/>
    <x v="4"/>
    <x v="2"/>
    <n v="592"/>
    <n v="6"/>
    <n v="3553"/>
    <x v="1"/>
    <n v="191"/>
    <n v="3"/>
    <x v="0"/>
    <n v="0.30002814522938365"/>
    <n v="1066"/>
  </r>
  <r>
    <s v="ORD000618"/>
    <s v="CUST4394"/>
    <s v="Paul Young"/>
    <s v="dakota.clark@outlook.com"/>
    <x v="3"/>
    <d v="2023-01-21T00:00:00"/>
    <x v="131"/>
    <x v="9"/>
    <x v="1"/>
    <s v="June"/>
    <x v="0"/>
    <s v="PROD6806"/>
    <x v="5"/>
    <x v="3"/>
    <n v="880"/>
    <n v="3"/>
    <n v="2639"/>
    <x v="1"/>
    <n v="240"/>
    <n v="10"/>
    <x v="1"/>
    <n v="0.35013262599469497"/>
    <n v="924"/>
  </r>
  <r>
    <s v="ORD000619"/>
    <s v="CUST9773"/>
    <s v="Sandra Luna"/>
    <s v="eric.ruiz@outlook.com"/>
    <x v="3"/>
    <d v="2024-02-29T00:00:00"/>
    <x v="410"/>
    <x v="0"/>
    <x v="0"/>
    <s v="January"/>
    <x v="2"/>
    <s v="PROD9523"/>
    <x v="16"/>
    <x v="0"/>
    <n v="336"/>
    <n v="1"/>
    <n v="336"/>
    <x v="1"/>
    <n v="38"/>
    <m/>
    <x v="2"/>
    <n v="0.39880952380952384"/>
    <n v="134"/>
  </r>
  <r>
    <s v="ORD000620"/>
    <s v="CUST2682"/>
    <s v="Shelly Rocha"/>
    <s v="victoria.campbell@outlook.com"/>
    <x v="2"/>
    <d v="2023-09-28T00:00:00"/>
    <x v="411"/>
    <x v="8"/>
    <x v="1"/>
    <s v="September"/>
    <x v="0"/>
    <s v="PROD1419"/>
    <x v="15"/>
    <x v="1"/>
    <n v="610"/>
    <n v="3"/>
    <n v="1831"/>
    <x v="1"/>
    <n v="98"/>
    <n v="9"/>
    <x v="1"/>
    <n v="0.15019115237575095"/>
    <n v="275"/>
  </r>
  <r>
    <s v="ORD000621"/>
    <s v="CUST1308"/>
    <s v="Courtney Cook"/>
    <s v="alexis.dawson@yahoo.com"/>
    <x v="6"/>
    <d v="2024-08-16T00:00:00"/>
    <x v="214"/>
    <x v="11"/>
    <x v="0"/>
    <s v="July"/>
    <x v="2"/>
    <s v="PROD2989"/>
    <x v="6"/>
    <x v="0"/>
    <n v="1247"/>
    <n v="1"/>
    <n v="1247"/>
    <x v="1"/>
    <n v="140"/>
    <m/>
    <x v="2"/>
    <n v="0.40016038492381717"/>
    <n v="499"/>
  </r>
  <r>
    <s v="ORD000622"/>
    <s v="CUST3361"/>
    <s v="Jared Bell"/>
    <s v="tyler.hudson@yahoo.com"/>
    <x v="5"/>
    <d v="2023-06-18T00:00:00"/>
    <x v="256"/>
    <x v="7"/>
    <x v="0"/>
    <s v="November"/>
    <x v="0"/>
    <s v="PROD4297"/>
    <x v="16"/>
    <x v="0"/>
    <n v="1272"/>
    <n v="4"/>
    <n v="5087"/>
    <x v="0"/>
    <n v="526"/>
    <n v="10"/>
    <x v="1"/>
    <n v="0.4000393159032829"/>
    <n v="2035"/>
  </r>
  <r>
    <s v="ORD000623"/>
    <s v="CUST9513"/>
    <s v="Dylan Ward"/>
    <s v="robert.taylor@outlook.com"/>
    <x v="0"/>
    <d v="2023-08-23T00:00:00"/>
    <x v="412"/>
    <x v="0"/>
    <x v="0"/>
    <s v="January"/>
    <x v="0"/>
    <s v="PROD8460"/>
    <x v="6"/>
    <x v="0"/>
    <n v="146"/>
    <n v="1"/>
    <n v="146"/>
    <x v="1"/>
    <n v="18"/>
    <n v="3"/>
    <x v="0"/>
    <n v="0.4041095890410959"/>
    <n v="59"/>
  </r>
  <r>
    <s v="ORD000624"/>
    <s v="CUST6432"/>
    <s v="Joshua Bennett"/>
    <s v="jordan.hernandez@gmail.com"/>
    <x v="4"/>
    <d v="2023-08-09T00:00:00"/>
    <x v="413"/>
    <x v="2"/>
    <x v="1"/>
    <s v="May"/>
    <x v="1"/>
    <s v="PROD3185"/>
    <x v="15"/>
    <x v="1"/>
    <n v="533"/>
    <n v="2"/>
    <n v="1067"/>
    <x v="0"/>
    <n v="120"/>
    <m/>
    <x v="2"/>
    <n v="0.14995313964386128"/>
    <n v="160"/>
  </r>
  <r>
    <s v="ORD000625"/>
    <s v="CUST4060"/>
    <s v="Roy Martinez"/>
    <s v="gabrielle.brown@yahoo.com"/>
    <x v="1"/>
    <d v="2023-04-12T00:00:00"/>
    <x v="414"/>
    <x v="4"/>
    <x v="0"/>
    <s v="April"/>
    <x v="0"/>
    <s v="PROD6765"/>
    <x v="20"/>
    <x v="3"/>
    <n v="402"/>
    <n v="3"/>
    <n v="1205"/>
    <x v="1"/>
    <n v="91"/>
    <n v="8"/>
    <x v="1"/>
    <n v="0.35020746887966803"/>
    <n v="422"/>
  </r>
  <r>
    <s v="ORD000626"/>
    <s v="CUST1604"/>
    <s v="Jessica Martinez"/>
    <s v="elizabeth.clark@hotmail.com"/>
    <x v="6"/>
    <d v="2023-06-15T00:00:00"/>
    <x v="415"/>
    <x v="4"/>
    <x v="0"/>
    <s v="April"/>
    <x v="0"/>
    <s v="PROD3121"/>
    <x v="20"/>
    <x v="3"/>
    <n v="862"/>
    <n v="4"/>
    <n v="3449"/>
    <x v="0"/>
    <n v="342"/>
    <n v="4"/>
    <x v="0"/>
    <n v="0.34995650913308207"/>
    <n v="1207"/>
  </r>
  <r>
    <s v="ORD000627"/>
    <s v="CUST4550"/>
    <s v="Jordan Smith"/>
    <s v="wanda.harrison@outlook.com"/>
    <x v="5"/>
    <d v="2024-11-14T00:00:00"/>
    <x v="416"/>
    <x v="0"/>
    <x v="1"/>
    <s v="January"/>
    <x v="0"/>
    <s v="PROD6551"/>
    <x v="9"/>
    <x v="4"/>
    <n v="765"/>
    <n v="4"/>
    <n v="3061"/>
    <x v="1"/>
    <n v="350"/>
    <n v="10"/>
    <x v="1"/>
    <n v="0.24991832734400524"/>
    <n v="765"/>
  </r>
  <r>
    <s v="ORD000628"/>
    <s v="CUST8573"/>
    <s v="Karen Cobb"/>
    <s v="richard.martin@yahoo.com"/>
    <x v="0"/>
    <d v="2024-04-10T00:00:00"/>
    <x v="417"/>
    <x v="1"/>
    <x v="0"/>
    <s v="December"/>
    <x v="0"/>
    <s v="PROD2474"/>
    <x v="19"/>
    <x v="2"/>
    <n v="94"/>
    <n v="2"/>
    <n v="189"/>
    <x v="1"/>
    <n v="17"/>
    <n v="4"/>
    <x v="0"/>
    <n v="0.30158730158730157"/>
    <n v="57"/>
  </r>
  <r>
    <s v="ORD000629"/>
    <s v="CUST4535"/>
    <s v="Michael Key"/>
    <s v="devin.parsons@gmail.com"/>
    <x v="3"/>
    <d v="2023-03-15T00:00:00"/>
    <x v="6"/>
    <x v="5"/>
    <x v="1"/>
    <s v="October"/>
    <x v="0"/>
    <s v="PROD9784"/>
    <x v="6"/>
    <x v="0"/>
    <n v="575"/>
    <n v="6"/>
    <n v="3451"/>
    <x v="2"/>
    <n v="378"/>
    <n v="3"/>
    <x v="0"/>
    <n v="0.39988409156766153"/>
    <n v="1380"/>
  </r>
  <r>
    <s v="ORD000630"/>
    <s v="CUST9947"/>
    <s v="Marie Lee"/>
    <s v="travis.payne@yahoo.com"/>
    <x v="2"/>
    <d v="2024-10-10T00:00:00"/>
    <x v="127"/>
    <x v="4"/>
    <x v="0"/>
    <s v="April"/>
    <x v="1"/>
    <s v="PROD1616"/>
    <x v="16"/>
    <x v="0"/>
    <n v="290"/>
    <n v="2"/>
    <n v="580"/>
    <x v="3"/>
    <n v="33"/>
    <m/>
    <x v="2"/>
    <n v="0.4"/>
    <n v="232"/>
  </r>
  <r>
    <s v="ORD000631"/>
    <s v="CUST2835"/>
    <s v="Stephanie Kim"/>
    <s v="amy.mcclain@yahoo.com"/>
    <x v="6"/>
    <d v="2024-07-21T00:00:00"/>
    <x v="302"/>
    <x v="7"/>
    <x v="0"/>
    <s v="November"/>
    <x v="2"/>
    <s v="PROD5509"/>
    <x v="4"/>
    <x v="2"/>
    <n v="338"/>
    <n v="7"/>
    <n v="2369"/>
    <x v="1"/>
    <n v="232"/>
    <m/>
    <x v="2"/>
    <n v="0.30012663571127057"/>
    <n v="711"/>
  </r>
  <r>
    <s v="ORD000632"/>
    <s v="CUST3900"/>
    <s v="Laura Nelson"/>
    <s v="darlene.gregory@gmail.com"/>
    <x v="5"/>
    <d v="2024-02-08T00:00:00"/>
    <x v="133"/>
    <x v="7"/>
    <x v="1"/>
    <s v="November"/>
    <x v="0"/>
    <s v="PROD7953"/>
    <x v="12"/>
    <x v="3"/>
    <n v="1464"/>
    <n v="7"/>
    <n v="10250"/>
    <x v="2"/>
    <n v="794"/>
    <n v="6"/>
    <x v="0"/>
    <n v="0.3499512195121951"/>
    <n v="3587"/>
  </r>
  <r>
    <s v="ORD000633"/>
    <s v="CUST9391"/>
    <s v="Jamie Patterson"/>
    <s v="christopher.richardson@hotmail.com"/>
    <x v="1"/>
    <d v="2024-11-10T00:00:00"/>
    <x v="301"/>
    <x v="6"/>
    <x v="1"/>
    <s v="August"/>
    <x v="0"/>
    <s v="PROD9701"/>
    <x v="10"/>
    <x v="2"/>
    <n v="786"/>
    <n v="1"/>
    <n v="786"/>
    <x v="0"/>
    <n v="101"/>
    <n v="8"/>
    <x v="1"/>
    <n v="0.30025445292620867"/>
    <n v="236"/>
  </r>
  <r>
    <s v="ORD000634"/>
    <s v="CUST1471"/>
    <s v="Christina Myers"/>
    <s v="dylan.gomez@yahoo.com"/>
    <x v="4"/>
    <d v="2023-01-01T00:00:00"/>
    <x v="418"/>
    <x v="11"/>
    <x v="1"/>
    <s v="July"/>
    <x v="1"/>
    <s v="PROD5534"/>
    <x v="8"/>
    <x v="2"/>
    <n v="752"/>
    <n v="3"/>
    <n v="2257"/>
    <x v="0"/>
    <n v="117"/>
    <m/>
    <x v="2"/>
    <n v="0.29995569339831635"/>
    <n v="677"/>
  </r>
  <r>
    <s v="ORD000635"/>
    <s v="CUST2881"/>
    <s v="Jessica Brennan"/>
    <s v="antonio.williams@hotmail.com"/>
    <x v="3"/>
    <d v="2023-11-27T00:00:00"/>
    <x v="383"/>
    <x v="0"/>
    <x v="1"/>
    <s v="January"/>
    <x v="0"/>
    <s v="PROD4860"/>
    <x v="12"/>
    <x v="3"/>
    <n v="290"/>
    <n v="4"/>
    <n v="1162"/>
    <x v="1"/>
    <n v="141"/>
    <n v="6"/>
    <x v="0"/>
    <n v="0.35025817555938038"/>
    <n v="407"/>
  </r>
  <r>
    <s v="ORD000636"/>
    <s v="CUST2318"/>
    <s v="Tammy Davis"/>
    <s v="debbie.thomas@yahoo.com"/>
    <x v="5"/>
    <d v="2024-06-05T00:00:00"/>
    <x v="419"/>
    <x v="11"/>
    <x v="1"/>
    <s v="July"/>
    <x v="0"/>
    <s v="PROD7084"/>
    <x v="10"/>
    <x v="2"/>
    <n v="705"/>
    <n v="6"/>
    <n v="4230"/>
    <x v="1"/>
    <n v="423"/>
    <n v="6"/>
    <x v="0"/>
    <n v="0.3"/>
    <n v="1269"/>
  </r>
  <r>
    <s v="ORD000637"/>
    <s v="CUST1787"/>
    <s v="Daniel Bell"/>
    <s v="todd.strong@yahoo.com"/>
    <x v="3"/>
    <d v="2023-08-18T00:00:00"/>
    <x v="420"/>
    <x v="8"/>
    <x v="1"/>
    <s v="September"/>
    <x v="0"/>
    <s v="PROD8620"/>
    <x v="10"/>
    <x v="2"/>
    <n v="226"/>
    <n v="1"/>
    <n v="226"/>
    <x v="1"/>
    <n v="13"/>
    <n v="9"/>
    <x v="1"/>
    <n v="0.30088495575221241"/>
    <n v="68"/>
  </r>
  <r>
    <s v="ORD000638"/>
    <s v="CUST7750"/>
    <s v="Robert Montgomery"/>
    <s v="gregory.williams@yahoo.com"/>
    <x v="4"/>
    <d v="2024-07-15T00:00:00"/>
    <x v="216"/>
    <x v="7"/>
    <x v="0"/>
    <s v="November"/>
    <x v="1"/>
    <s v="PROD6375"/>
    <x v="5"/>
    <x v="3"/>
    <n v="177"/>
    <n v="6"/>
    <n v="1062"/>
    <x v="0"/>
    <n v="142"/>
    <m/>
    <x v="2"/>
    <n v="0.35028248587570621"/>
    <n v="372"/>
  </r>
  <r>
    <s v="ORD000639"/>
    <s v="CUST8032"/>
    <s v="Jon Glass"/>
    <s v="matthew.pope@outlook.com"/>
    <x v="5"/>
    <d v="2023-07-03T00:00:00"/>
    <x v="75"/>
    <x v="0"/>
    <x v="1"/>
    <s v="January"/>
    <x v="0"/>
    <s v="PROD6382"/>
    <x v="1"/>
    <x v="1"/>
    <n v="202"/>
    <n v="4"/>
    <n v="807"/>
    <x v="1"/>
    <n v="115"/>
    <n v="3"/>
    <x v="0"/>
    <n v="0.14993804213135067"/>
    <n v="121"/>
  </r>
  <r>
    <s v="ORD000640"/>
    <s v="CUST8329"/>
    <s v="Carlos Williams"/>
    <s v="anthony.clark@gmail.com"/>
    <x v="4"/>
    <d v="2024-10-24T00:00:00"/>
    <x v="49"/>
    <x v="4"/>
    <x v="1"/>
    <s v="April"/>
    <x v="0"/>
    <s v="PROD6443"/>
    <x v="17"/>
    <x v="3"/>
    <n v="705"/>
    <n v="3"/>
    <n v="2114"/>
    <x v="1"/>
    <n v="175"/>
    <n v="4"/>
    <x v="0"/>
    <n v="0.35004730368968778"/>
    <n v="740"/>
  </r>
  <r>
    <s v="ORD000641"/>
    <s v="CUST3424"/>
    <s v="Sarah Sanchez"/>
    <s v="natasha.young@hotmail.com"/>
    <x v="5"/>
    <d v="2023-05-16T00:00:00"/>
    <x v="348"/>
    <x v="5"/>
    <x v="1"/>
    <s v="October"/>
    <x v="0"/>
    <s v="PROD6093"/>
    <x v="1"/>
    <x v="1"/>
    <n v="1056"/>
    <n v="6"/>
    <n v="6334"/>
    <x v="2"/>
    <n v="335"/>
    <n v="6"/>
    <x v="0"/>
    <n v="0.14998421218819072"/>
    <n v="950"/>
  </r>
  <r>
    <s v="ORD000642"/>
    <s v="CUST7026"/>
    <s v="Jessica Santana"/>
    <s v="aaron.collier@gmail.com"/>
    <x v="1"/>
    <d v="2023-06-15T00:00:00"/>
    <x v="421"/>
    <x v="8"/>
    <x v="0"/>
    <s v="September"/>
    <x v="0"/>
    <s v="PROD4674"/>
    <x v="5"/>
    <x v="3"/>
    <n v="853"/>
    <n v="4"/>
    <n v="3410"/>
    <x v="0"/>
    <n v="455"/>
    <n v="2"/>
    <x v="0"/>
    <n v="0.35014662756598242"/>
    <n v="1194"/>
  </r>
  <r>
    <s v="ORD000643"/>
    <s v="CUST8924"/>
    <s v="Jacob Hill"/>
    <s v="amy.santiago@yahoo.com"/>
    <x v="1"/>
    <d v="2023-05-30T00:00:00"/>
    <x v="422"/>
    <x v="2"/>
    <x v="1"/>
    <s v="May"/>
    <x v="1"/>
    <s v="PROD1031"/>
    <x v="6"/>
    <x v="0"/>
    <n v="997"/>
    <n v="4"/>
    <n v="3987"/>
    <x v="0"/>
    <n v="240"/>
    <m/>
    <x v="2"/>
    <n v="0.40005016302984703"/>
    <n v="1595"/>
  </r>
  <r>
    <s v="ORD000644"/>
    <s v="CUST6066"/>
    <s v="Tina Frazier"/>
    <s v="joseph.robinson@outlook.com"/>
    <x v="1"/>
    <d v="2024-12-27T00:00:00"/>
    <x v="423"/>
    <x v="4"/>
    <x v="1"/>
    <s v="April"/>
    <x v="0"/>
    <s v="PROD7504"/>
    <x v="10"/>
    <x v="2"/>
    <n v="185"/>
    <n v="3"/>
    <n v="554"/>
    <x v="0"/>
    <n v="78"/>
    <n v="5"/>
    <x v="0"/>
    <n v="0.29963898916967507"/>
    <n v="166"/>
  </r>
  <r>
    <s v="ORD000645"/>
    <s v="CUST6403"/>
    <s v="Scott Conrad"/>
    <s v="monica.graves@gmail.com"/>
    <x v="5"/>
    <d v="2024-12-16T00:00:00"/>
    <x v="424"/>
    <x v="11"/>
    <x v="1"/>
    <s v="July"/>
    <x v="0"/>
    <s v="PROD4223"/>
    <x v="20"/>
    <x v="3"/>
    <n v="35"/>
    <n v="3"/>
    <n v="106"/>
    <x v="4"/>
    <n v="14"/>
    <n v="2"/>
    <x v="0"/>
    <n v="0.34905660377358488"/>
    <n v="37"/>
  </r>
  <r>
    <s v="ORD000646"/>
    <s v="CUST7140"/>
    <s v="Eric Trujillo"/>
    <s v="ryan.reed@hotmail.com"/>
    <x v="1"/>
    <d v="2023-05-06T00:00:00"/>
    <x v="357"/>
    <x v="0"/>
    <x v="1"/>
    <s v="January"/>
    <x v="0"/>
    <s v="PROD5238"/>
    <x v="11"/>
    <x v="3"/>
    <n v="386"/>
    <n v="3"/>
    <n v="1157"/>
    <x v="1"/>
    <n v="68"/>
    <n v="9"/>
    <x v="1"/>
    <n v="0.35004321521175452"/>
    <n v="405"/>
  </r>
  <r>
    <s v="ORD000647"/>
    <s v="CUST9443"/>
    <s v="Julia Baird"/>
    <s v="hannah.murphy@gmail.com"/>
    <x v="0"/>
    <d v="2023-09-15T00:00:00"/>
    <x v="425"/>
    <x v="4"/>
    <x v="1"/>
    <s v="April"/>
    <x v="0"/>
    <s v="PROD6799"/>
    <x v="2"/>
    <x v="1"/>
    <n v="580"/>
    <n v="1"/>
    <n v="580"/>
    <x v="1"/>
    <n v="65"/>
    <n v="7"/>
    <x v="0"/>
    <n v="0.15"/>
    <n v="87"/>
  </r>
  <r>
    <s v="ORD000648"/>
    <s v="CUST5222"/>
    <s v="Victoria Rodriguez"/>
    <s v="bruce.huff@hotmail.com"/>
    <x v="5"/>
    <d v="2024-06-06T00:00:00"/>
    <x v="62"/>
    <x v="1"/>
    <x v="1"/>
    <s v="December"/>
    <x v="0"/>
    <s v="PROD9932"/>
    <x v="20"/>
    <x v="3"/>
    <n v="1272"/>
    <n v="8"/>
    <n v="10175"/>
    <x v="1"/>
    <n v="946"/>
    <n v="6"/>
    <x v="0"/>
    <n v="0.34997542997542996"/>
    <n v="3561"/>
  </r>
  <r>
    <s v="ORD000649"/>
    <s v="CUST3345"/>
    <s v="Amy Johnson"/>
    <s v="tammy.hess@outlook.com"/>
    <x v="1"/>
    <d v="2024-12-19T00:00:00"/>
    <x v="5"/>
    <x v="4"/>
    <x v="0"/>
    <s v="April"/>
    <x v="0"/>
    <s v="PROD3747"/>
    <x v="6"/>
    <x v="0"/>
    <n v="933"/>
    <n v="2"/>
    <n v="1867"/>
    <x v="1"/>
    <n v="159"/>
    <n v="8"/>
    <x v="1"/>
    <n v="0.40010712372790574"/>
    <n v="747"/>
  </r>
  <r>
    <s v="ORD000650"/>
    <s v="CUST7140"/>
    <s v="Eric Trujillo"/>
    <s v="ryan.reed@hotmail.com"/>
    <x v="1"/>
    <d v="2023-05-06T00:00:00"/>
    <x v="411"/>
    <x v="8"/>
    <x v="1"/>
    <s v="September"/>
    <x v="0"/>
    <s v="PROD4338"/>
    <x v="7"/>
    <x v="4"/>
    <n v="57"/>
    <n v="5"/>
    <n v="284"/>
    <x v="0"/>
    <n v="40"/>
    <n v="7"/>
    <x v="0"/>
    <n v="0.25"/>
    <n v="71"/>
  </r>
  <r>
    <s v="ORD000651"/>
    <s v="CUST8119"/>
    <s v="Christian Ponce"/>
    <s v="amanda.newton@yahoo.com"/>
    <x v="2"/>
    <d v="2024-04-04T00:00:00"/>
    <x v="426"/>
    <x v="1"/>
    <x v="0"/>
    <s v="December"/>
    <x v="2"/>
    <s v="PROD2872"/>
    <x v="3"/>
    <x v="1"/>
    <n v="359"/>
    <n v="6"/>
    <n v="2154"/>
    <x v="0"/>
    <n v="261"/>
    <m/>
    <x v="2"/>
    <n v="0.14995357474466109"/>
    <n v="323"/>
  </r>
  <r>
    <s v="ORD000652"/>
    <s v="CUST4386"/>
    <s v="James Medina"/>
    <s v="melissa.mayo@hotmail.com"/>
    <x v="3"/>
    <d v="2024-11-29T00:00:00"/>
    <x v="273"/>
    <x v="5"/>
    <x v="1"/>
    <s v="October"/>
    <x v="1"/>
    <s v="PROD2807"/>
    <x v="1"/>
    <x v="1"/>
    <n v="137"/>
    <n v="4"/>
    <n v="548"/>
    <x v="1"/>
    <n v="44"/>
    <m/>
    <x v="2"/>
    <n v="0.14963503649635038"/>
    <n v="82"/>
  </r>
  <r>
    <s v="ORD000653"/>
    <s v="CUST6049"/>
    <s v="Alexandra Chen"/>
    <s v="rachel.fitzgerald@gmail.com"/>
    <x v="6"/>
    <d v="2023-08-04T00:00:00"/>
    <x v="53"/>
    <x v="9"/>
    <x v="0"/>
    <s v="June"/>
    <x v="0"/>
    <s v="PROD6884"/>
    <x v="18"/>
    <x v="0"/>
    <n v="322"/>
    <n v="6"/>
    <n v="1935"/>
    <x v="1"/>
    <n v="161"/>
    <n v="6"/>
    <x v="0"/>
    <n v="0.4"/>
    <n v="774"/>
  </r>
  <r>
    <s v="ORD000654"/>
    <s v="CUST2169"/>
    <s v="Tara Mayer"/>
    <s v="frances.bell@outlook.com"/>
    <x v="5"/>
    <d v="2024-08-22T00:00:00"/>
    <x v="427"/>
    <x v="10"/>
    <x v="0"/>
    <s v="February"/>
    <x v="0"/>
    <s v="PROD8745"/>
    <x v="0"/>
    <x v="0"/>
    <n v="69"/>
    <n v="2"/>
    <n v="139"/>
    <x v="1"/>
    <n v="20"/>
    <n v="6"/>
    <x v="0"/>
    <n v="0.40287769784172661"/>
    <n v="56"/>
  </r>
  <r>
    <s v="ORD000655"/>
    <s v="CUST6718"/>
    <s v="Gavin Mullen"/>
    <s v="jennifer.harris@hotmail.com"/>
    <x v="2"/>
    <d v="2023-08-14T00:00:00"/>
    <x v="428"/>
    <x v="0"/>
    <x v="1"/>
    <s v="January"/>
    <x v="0"/>
    <s v="PROD1380"/>
    <x v="3"/>
    <x v="1"/>
    <n v="749"/>
    <n v="2"/>
    <n v="1497"/>
    <x v="4"/>
    <n v="181"/>
    <n v="4"/>
    <x v="0"/>
    <n v="0.15030060120240482"/>
    <n v="225"/>
  </r>
  <r>
    <s v="ORD000656"/>
    <s v="CUST6720"/>
    <s v="Kimberly Collins"/>
    <s v="patrick.park@hotmail.com"/>
    <x v="6"/>
    <d v="2023-11-27T00:00:00"/>
    <x v="143"/>
    <x v="6"/>
    <x v="1"/>
    <s v="August"/>
    <x v="0"/>
    <s v="PROD6481"/>
    <x v="16"/>
    <x v="0"/>
    <n v="162"/>
    <n v="5"/>
    <n v="809"/>
    <x v="1"/>
    <n v="84"/>
    <n v="6"/>
    <x v="0"/>
    <n v="0.40049443757725589"/>
    <n v="324"/>
  </r>
  <r>
    <s v="ORD000657"/>
    <s v="CUST1602"/>
    <s v="Tammy Parker"/>
    <s v="stephanie.wilson@hotmail.com"/>
    <x v="1"/>
    <d v="2024-05-05T00:00:00"/>
    <x v="429"/>
    <x v="7"/>
    <x v="1"/>
    <s v="November"/>
    <x v="1"/>
    <s v="PROD8506"/>
    <x v="8"/>
    <x v="2"/>
    <n v="1312"/>
    <n v="6"/>
    <n v="7875"/>
    <x v="1"/>
    <n v="602"/>
    <m/>
    <x v="2"/>
    <n v="0.29993650793650795"/>
    <n v="2362"/>
  </r>
  <r>
    <s v="ORD000658"/>
    <s v="CUST6995"/>
    <s v="Leah Cortez"/>
    <s v="jennifer.dalton@outlook.com"/>
    <x v="1"/>
    <d v="2023-04-12T00:00:00"/>
    <x v="22"/>
    <x v="1"/>
    <x v="1"/>
    <s v="December"/>
    <x v="0"/>
    <s v="PROD9796"/>
    <x v="14"/>
    <x v="4"/>
    <n v="346"/>
    <n v="4"/>
    <n v="1384"/>
    <x v="2"/>
    <n v="203"/>
    <n v="4"/>
    <x v="0"/>
    <n v="0.25"/>
    <n v="346"/>
  </r>
  <r>
    <s v="ORD000659"/>
    <s v="CUST2169"/>
    <s v="Tara Mayer"/>
    <s v="frances.bell@outlook.com"/>
    <x v="5"/>
    <d v="2024-08-22T00:00:00"/>
    <x v="430"/>
    <x v="4"/>
    <x v="0"/>
    <s v="April"/>
    <x v="0"/>
    <s v="PROD5444"/>
    <x v="18"/>
    <x v="0"/>
    <n v="212"/>
    <n v="5"/>
    <n v="1062"/>
    <x v="3"/>
    <n v="140"/>
    <n v="6"/>
    <x v="0"/>
    <n v="0.40018832391713749"/>
    <n v="425"/>
  </r>
  <r>
    <s v="ORD000660"/>
    <s v="CUST1550"/>
    <s v="Amber Brown"/>
    <s v="derek.reynolds@outlook.com"/>
    <x v="5"/>
    <d v="2024-05-13T00:00:00"/>
    <x v="309"/>
    <x v="9"/>
    <x v="0"/>
    <s v="June"/>
    <x v="2"/>
    <s v="PROD6415"/>
    <x v="7"/>
    <x v="4"/>
    <n v="773"/>
    <n v="2"/>
    <n v="1547"/>
    <x v="1"/>
    <n v="139"/>
    <m/>
    <x v="2"/>
    <n v="0.25016160310277957"/>
    <n v="387"/>
  </r>
  <r>
    <s v="ORD000661"/>
    <s v="CUST6928"/>
    <s v="Gabriel Ramirez"/>
    <s v="rebecca.garcia@outlook.com"/>
    <x v="1"/>
    <d v="2023-05-22T00:00:00"/>
    <x v="96"/>
    <x v="7"/>
    <x v="0"/>
    <s v="November"/>
    <x v="0"/>
    <s v="PROD5822"/>
    <x v="20"/>
    <x v="3"/>
    <n v="883"/>
    <n v="7"/>
    <n v="6181"/>
    <x v="0"/>
    <n v="749"/>
    <n v="5"/>
    <x v="0"/>
    <n v="0.34994337485843713"/>
    <n v="2163"/>
  </r>
  <r>
    <s v="ORD000662"/>
    <s v="CUST1113"/>
    <s v="Kenneth Smith"/>
    <s v="kathleen.anderson@yahoo.com"/>
    <x v="5"/>
    <d v="2024-09-11T00:00:00"/>
    <x v="169"/>
    <x v="2"/>
    <x v="0"/>
    <s v="May"/>
    <x v="0"/>
    <s v="PROD7157"/>
    <x v="1"/>
    <x v="1"/>
    <n v="374"/>
    <n v="4"/>
    <n v="1496"/>
    <x v="1"/>
    <n v="107"/>
    <n v="7"/>
    <x v="0"/>
    <n v="0.1497326203208556"/>
    <n v="224"/>
  </r>
  <r>
    <s v="ORD000663"/>
    <s v="CUST1456"/>
    <s v="Thomas Fletcher"/>
    <s v="edwin.summers@hotmail.com"/>
    <x v="1"/>
    <d v="2024-04-27T00:00:00"/>
    <x v="205"/>
    <x v="10"/>
    <x v="0"/>
    <s v="February"/>
    <x v="0"/>
    <s v="PROD1202"/>
    <x v="20"/>
    <x v="3"/>
    <n v="265"/>
    <n v="1"/>
    <n v="265"/>
    <x v="1"/>
    <n v="38"/>
    <n v="7"/>
    <x v="0"/>
    <n v="0.35094339622641507"/>
    <n v="93"/>
  </r>
  <r>
    <s v="ORD000664"/>
    <s v="CUST8907"/>
    <s v="David Gillespie"/>
    <s v="thomas.grant@gmail.com"/>
    <x v="3"/>
    <d v="2023-08-25T00:00:00"/>
    <x v="431"/>
    <x v="6"/>
    <x v="0"/>
    <s v="August"/>
    <x v="2"/>
    <s v="PROD8170"/>
    <x v="19"/>
    <x v="2"/>
    <n v="384"/>
    <n v="5"/>
    <n v="1919"/>
    <x v="0"/>
    <n v="173"/>
    <m/>
    <x v="2"/>
    <n v="0.30015633142261594"/>
    <n v="576"/>
  </r>
  <r>
    <s v="ORD000665"/>
    <s v="CUST9720"/>
    <s v="Dominique Juarez"/>
    <s v="denise.wilcox@gmail.com"/>
    <x v="3"/>
    <d v="2024-10-08T00:00:00"/>
    <x v="432"/>
    <x v="5"/>
    <x v="0"/>
    <s v="October"/>
    <x v="0"/>
    <s v="PROD9945"/>
    <x v="14"/>
    <x v="4"/>
    <n v="770"/>
    <n v="3"/>
    <n v="2309"/>
    <x v="0"/>
    <n v="333"/>
    <n v="6"/>
    <x v="0"/>
    <n v="0.24989172802078821"/>
    <n v="577"/>
  </r>
  <r>
    <s v="ORD000666"/>
    <s v="CUST1312"/>
    <s v="Shawn Chambers"/>
    <s v="sherry.hawkins@outlook.com"/>
    <x v="6"/>
    <d v="2023-04-24T00:00:00"/>
    <x v="433"/>
    <x v="8"/>
    <x v="1"/>
    <s v="September"/>
    <x v="0"/>
    <s v="PROD5770"/>
    <x v="13"/>
    <x v="4"/>
    <n v="279"/>
    <n v="1"/>
    <n v="279"/>
    <x v="2"/>
    <n v="15"/>
    <n v="10"/>
    <x v="1"/>
    <n v="0.25089605734767023"/>
    <n v="70"/>
  </r>
  <r>
    <s v="ORD000667"/>
    <s v="CUST4060"/>
    <s v="Roy Martinez"/>
    <s v="gabrielle.brown@yahoo.com"/>
    <x v="1"/>
    <d v="2023-04-12T00:00:00"/>
    <x v="434"/>
    <x v="8"/>
    <x v="1"/>
    <s v="September"/>
    <x v="0"/>
    <s v="PROD2848"/>
    <x v="10"/>
    <x v="2"/>
    <n v="64"/>
    <n v="5"/>
    <n v="319"/>
    <x v="1"/>
    <n v="32"/>
    <n v="7"/>
    <x v="0"/>
    <n v="0.30094043887147337"/>
    <n v="96"/>
  </r>
  <r>
    <s v="ORD000668"/>
    <s v="CUST7932"/>
    <s v="Patricia Thompson"/>
    <s v="daniel.mccarthy@yahoo.com"/>
    <x v="0"/>
    <d v="2023-03-19T00:00:00"/>
    <x v="435"/>
    <x v="0"/>
    <x v="0"/>
    <s v="January"/>
    <x v="1"/>
    <s v="PROD3958"/>
    <x v="13"/>
    <x v="4"/>
    <n v="438"/>
    <n v="1"/>
    <n v="438"/>
    <x v="1"/>
    <n v="23"/>
    <m/>
    <x v="2"/>
    <n v="0.24885844748858446"/>
    <n v="109"/>
  </r>
  <r>
    <s v="ORD000669"/>
    <s v="CUST4535"/>
    <s v="Michael Key"/>
    <s v="devin.parsons@gmail.com"/>
    <x v="3"/>
    <d v="2023-03-15T00:00:00"/>
    <x v="436"/>
    <x v="2"/>
    <x v="1"/>
    <s v="May"/>
    <x v="0"/>
    <s v="PROD2293"/>
    <x v="8"/>
    <x v="2"/>
    <n v="89"/>
    <n v="4"/>
    <n v="355"/>
    <x v="1"/>
    <n v="23"/>
    <n v="5"/>
    <x v="0"/>
    <n v="0.29859154929577464"/>
    <n v="106"/>
  </r>
  <r>
    <s v="ORD000670"/>
    <s v="CUST8080"/>
    <s v="Jerry Miller"/>
    <s v="elizabeth.hayes@outlook.com"/>
    <x v="3"/>
    <d v="2023-11-02T00:00:00"/>
    <x v="437"/>
    <x v="10"/>
    <x v="1"/>
    <s v="February"/>
    <x v="0"/>
    <s v="PROD6797"/>
    <x v="19"/>
    <x v="2"/>
    <n v="648"/>
    <n v="4"/>
    <n v="2592"/>
    <x v="1"/>
    <n v="374"/>
    <n v="8"/>
    <x v="1"/>
    <n v="0.29976851851851855"/>
    <n v="777"/>
  </r>
  <r>
    <s v="ORD000671"/>
    <s v="CUST1872"/>
    <s v="Joshua Cisneros"/>
    <s v="frank.lang@gmail.com"/>
    <x v="0"/>
    <d v="2023-09-23T00:00:00"/>
    <x v="438"/>
    <x v="11"/>
    <x v="0"/>
    <s v="July"/>
    <x v="0"/>
    <s v="PROD3720"/>
    <x v="14"/>
    <x v="4"/>
    <n v="1099"/>
    <n v="2"/>
    <n v="2198"/>
    <x v="2"/>
    <n v="305"/>
    <n v="5"/>
    <x v="0"/>
    <n v="0.24977252047315743"/>
    <n v="549"/>
  </r>
  <r>
    <s v="ORD000672"/>
    <s v="CUST5134"/>
    <s v="Kathleen Brooks"/>
    <s v="james.williams@gmail.com"/>
    <x v="6"/>
    <d v="2024-02-05T00:00:00"/>
    <x v="439"/>
    <x v="9"/>
    <x v="1"/>
    <s v="June"/>
    <x v="0"/>
    <s v="PROD9483"/>
    <x v="12"/>
    <x v="3"/>
    <n v="634"/>
    <n v="1"/>
    <n v="634"/>
    <x v="1"/>
    <n v="91"/>
    <n v="2"/>
    <x v="0"/>
    <n v="0.35015772870662459"/>
    <n v="222"/>
  </r>
  <r>
    <s v="ORD000673"/>
    <s v="CUST9313"/>
    <s v="Rachel White"/>
    <s v="laurie.chaney@outlook.com"/>
    <x v="0"/>
    <d v="2024-06-21T00:00:00"/>
    <x v="34"/>
    <x v="2"/>
    <x v="1"/>
    <s v="May"/>
    <x v="0"/>
    <s v="PROD3693"/>
    <x v="18"/>
    <x v="0"/>
    <n v="580"/>
    <n v="3"/>
    <n v="1740"/>
    <x v="1"/>
    <n v="153"/>
    <n v="5"/>
    <x v="0"/>
    <n v="0.4"/>
    <n v="696"/>
  </r>
  <r>
    <s v="ORD000674"/>
    <s v="CUST4640"/>
    <s v="Yvonne Hernandez"/>
    <s v="beth.anderson@outlook.com"/>
    <x v="1"/>
    <d v="2023-04-25T00:00:00"/>
    <x v="125"/>
    <x v="5"/>
    <x v="1"/>
    <s v="October"/>
    <x v="0"/>
    <s v="PROD6358"/>
    <x v="12"/>
    <x v="3"/>
    <n v="692"/>
    <n v="4"/>
    <n v="2767"/>
    <x v="1"/>
    <n v="337"/>
    <n v="6"/>
    <x v="0"/>
    <n v="0.34983736899168777"/>
    <n v="968"/>
  </r>
  <r>
    <s v="ORD000675"/>
    <s v="CUST2227"/>
    <s v="Dustin Garrett"/>
    <s v="carolyn.alvarez@yahoo.com"/>
    <x v="5"/>
    <d v="2024-01-22T00:00:00"/>
    <x v="385"/>
    <x v="8"/>
    <x v="0"/>
    <s v="September"/>
    <x v="0"/>
    <s v="PROD1434"/>
    <x v="21"/>
    <x v="1"/>
    <n v="1037"/>
    <n v="1"/>
    <n v="1037"/>
    <x v="1"/>
    <n v="121"/>
    <n v="3"/>
    <x v="0"/>
    <n v="0.15043394406943106"/>
    <n v="156"/>
  </r>
  <r>
    <s v="ORD000676"/>
    <s v="CUST2890"/>
    <s v="Theresa Garcia"/>
    <s v="amanda.torres@outlook.com"/>
    <x v="5"/>
    <d v="2024-01-04T00:00:00"/>
    <x v="270"/>
    <x v="6"/>
    <x v="1"/>
    <s v="August"/>
    <x v="0"/>
    <s v="PROD1107"/>
    <x v="17"/>
    <x v="3"/>
    <n v="75"/>
    <n v="3"/>
    <n v="226"/>
    <x v="0"/>
    <n v="22"/>
    <n v="6"/>
    <x v="0"/>
    <n v="0.34955752212389379"/>
    <n v="79"/>
  </r>
  <r>
    <s v="ORD000677"/>
    <s v="CUST3437"/>
    <s v="Erin Hunter"/>
    <s v="michael.miller@hotmail.com"/>
    <x v="2"/>
    <d v="2024-11-28T00:00:00"/>
    <x v="189"/>
    <x v="2"/>
    <x v="0"/>
    <s v="May"/>
    <x v="2"/>
    <s v="PROD6715"/>
    <x v="13"/>
    <x v="4"/>
    <n v="461"/>
    <n v="3"/>
    <n v="1382"/>
    <x v="2"/>
    <n v="78"/>
    <m/>
    <x v="2"/>
    <n v="0.2503617945007236"/>
    <n v="346"/>
  </r>
  <r>
    <s v="ORD000678"/>
    <s v="CUST9715"/>
    <s v="Johnny Harris"/>
    <s v="david.carter@yahoo.com"/>
    <x v="2"/>
    <d v="2023-08-25T00:00:00"/>
    <x v="405"/>
    <x v="10"/>
    <x v="0"/>
    <s v="February"/>
    <x v="0"/>
    <s v="PROD8071"/>
    <x v="10"/>
    <x v="2"/>
    <n v="243"/>
    <n v="1"/>
    <n v="243"/>
    <x v="1"/>
    <n v="20"/>
    <n v="5"/>
    <x v="0"/>
    <n v="0.30041152263374488"/>
    <n v="73"/>
  </r>
  <r>
    <s v="ORD000679"/>
    <s v="CUST4550"/>
    <s v="Jordan Smith"/>
    <s v="wanda.harrison@outlook.com"/>
    <x v="5"/>
    <d v="2024-11-14T00:00:00"/>
    <x v="84"/>
    <x v="0"/>
    <x v="1"/>
    <s v="January"/>
    <x v="0"/>
    <s v="PROD2029"/>
    <x v="14"/>
    <x v="4"/>
    <n v="350"/>
    <n v="3"/>
    <n v="1051"/>
    <x v="1"/>
    <n v="102"/>
    <n v="9"/>
    <x v="1"/>
    <n v="0.25023786869647957"/>
    <n v="263"/>
  </r>
  <r>
    <s v="ORD000680"/>
    <s v="CUST1604"/>
    <s v="Jessica Martinez"/>
    <s v="elizabeth.clark@hotmail.com"/>
    <x v="6"/>
    <d v="2023-06-15T00:00:00"/>
    <x v="440"/>
    <x v="5"/>
    <x v="0"/>
    <s v="October"/>
    <x v="0"/>
    <s v="PROD5816"/>
    <x v="14"/>
    <x v="4"/>
    <n v="959"/>
    <n v="1"/>
    <n v="959"/>
    <x v="0"/>
    <n v="97"/>
    <n v="10"/>
    <x v="1"/>
    <n v="0.25026068821689262"/>
    <n v="240"/>
  </r>
  <r>
    <s v="ORD000681"/>
    <s v="CUST1787"/>
    <s v="Daniel Bell"/>
    <s v="todd.strong@yahoo.com"/>
    <x v="3"/>
    <d v="2023-08-18T00:00:00"/>
    <x v="441"/>
    <x v="5"/>
    <x v="1"/>
    <s v="October"/>
    <x v="0"/>
    <s v="PROD1211"/>
    <x v="9"/>
    <x v="4"/>
    <n v="22"/>
    <n v="4"/>
    <n v="89"/>
    <x v="1"/>
    <n v="8"/>
    <n v="9"/>
    <x v="1"/>
    <n v="0.24719101123595505"/>
    <n v="22"/>
  </r>
  <r>
    <s v="ORD000682"/>
    <s v="CUST2427"/>
    <s v="Frederick Kelly"/>
    <s v="megan.mcmahon@outlook.com"/>
    <x v="0"/>
    <d v="2024-02-25T00:00:00"/>
    <x v="60"/>
    <x v="4"/>
    <x v="1"/>
    <s v="April"/>
    <x v="0"/>
    <s v="PROD9448"/>
    <x v="5"/>
    <x v="3"/>
    <n v="904"/>
    <n v="5"/>
    <n v="4520"/>
    <x v="0"/>
    <n v="413"/>
    <n v="4"/>
    <x v="0"/>
    <n v="0.35"/>
    <n v="1582"/>
  </r>
  <r>
    <s v="ORD000683"/>
    <s v="CUST6720"/>
    <s v="Kimberly Collins"/>
    <s v="patrick.park@hotmail.com"/>
    <x v="6"/>
    <d v="2023-11-27T00:00:00"/>
    <x v="442"/>
    <x v="4"/>
    <x v="0"/>
    <s v="April"/>
    <x v="2"/>
    <s v="PROD6940"/>
    <x v="18"/>
    <x v="0"/>
    <n v="856"/>
    <n v="1"/>
    <n v="856"/>
    <x v="1"/>
    <n v="127"/>
    <m/>
    <x v="2"/>
    <n v="0.39953271028037385"/>
    <n v="342"/>
  </r>
  <r>
    <s v="ORD000684"/>
    <s v="CUST4635"/>
    <s v="Richard Payne"/>
    <s v="willie.williams@hotmail.com"/>
    <x v="6"/>
    <d v="2023-04-15T00:00:00"/>
    <x v="384"/>
    <x v="9"/>
    <x v="1"/>
    <s v="June"/>
    <x v="0"/>
    <s v="PROD8517"/>
    <x v="19"/>
    <x v="2"/>
    <n v="854"/>
    <n v="2"/>
    <n v="1709"/>
    <x v="1"/>
    <n v="219"/>
    <n v="5"/>
    <x v="0"/>
    <n v="0.30017554125219426"/>
    <n v="513"/>
  </r>
  <r>
    <s v="ORD000685"/>
    <s v="CUST2427"/>
    <s v="Frederick Kelly"/>
    <s v="megan.mcmahon@outlook.com"/>
    <x v="0"/>
    <d v="2024-02-25T00:00:00"/>
    <x v="206"/>
    <x v="3"/>
    <x v="0"/>
    <s v="March"/>
    <x v="0"/>
    <s v="PROD3986"/>
    <x v="18"/>
    <x v="0"/>
    <n v="266"/>
    <n v="2"/>
    <n v="531"/>
    <x v="1"/>
    <n v="32"/>
    <n v="9"/>
    <x v="1"/>
    <n v="0.40112994350282488"/>
    <n v="213"/>
  </r>
  <r>
    <s v="ORD000686"/>
    <s v="CUST5432"/>
    <s v="Tina Rush"/>
    <s v="jennifer.smith@gmail.com"/>
    <x v="2"/>
    <d v="2024-03-27T00:00:00"/>
    <x v="372"/>
    <x v="5"/>
    <x v="0"/>
    <s v="October"/>
    <x v="0"/>
    <s v="PROD3209"/>
    <x v="15"/>
    <x v="1"/>
    <n v="686"/>
    <n v="2"/>
    <n v="1373"/>
    <x v="1"/>
    <n v="161"/>
    <n v="7"/>
    <x v="0"/>
    <n v="0.15003641660597233"/>
    <n v="206"/>
  </r>
  <r>
    <s v="ORD000687"/>
    <s v="CUST2712"/>
    <s v="Tonya Woods"/>
    <s v="tanner.lloyd@gmail.com"/>
    <x v="3"/>
    <d v="2023-09-24T00:00:00"/>
    <x v="443"/>
    <x v="5"/>
    <x v="1"/>
    <s v="October"/>
    <x v="0"/>
    <s v="PROD3766"/>
    <x v="11"/>
    <x v="3"/>
    <n v="793"/>
    <n v="1"/>
    <n v="793"/>
    <x v="1"/>
    <n v="101"/>
    <n v="2"/>
    <x v="0"/>
    <n v="0.35056746532156369"/>
    <n v="278"/>
  </r>
  <r>
    <s v="ORD000688"/>
    <s v="CUST7869"/>
    <s v="Katherine Anderson"/>
    <s v="amanda.olsen@gmail.com"/>
    <x v="1"/>
    <d v="2024-08-26T00:00:00"/>
    <x v="81"/>
    <x v="11"/>
    <x v="1"/>
    <s v="July"/>
    <x v="0"/>
    <s v="PROD5336"/>
    <x v="1"/>
    <x v="1"/>
    <n v="1046"/>
    <n v="1"/>
    <n v="1046"/>
    <x v="4"/>
    <n v="145"/>
    <n v="3"/>
    <x v="0"/>
    <n v="0.15009560229445507"/>
    <n v="157"/>
  </r>
  <r>
    <s v="ORD000689"/>
    <s v="CUST6436"/>
    <s v="Kelsey Green"/>
    <s v="dominique.jensen@hotmail.com"/>
    <x v="3"/>
    <d v="2024-05-14T00:00:00"/>
    <x v="259"/>
    <x v="5"/>
    <x v="0"/>
    <s v="October"/>
    <x v="0"/>
    <s v="PROD2961"/>
    <x v="18"/>
    <x v="0"/>
    <n v="1041"/>
    <n v="6"/>
    <n v="6247"/>
    <x v="1"/>
    <n v="778"/>
    <n v="3"/>
    <x v="0"/>
    <n v="0.40003201536737631"/>
    <n v="2499"/>
  </r>
  <r>
    <s v="ORD000690"/>
    <s v="CUST9476"/>
    <s v="Alice Esparza"/>
    <s v="matthew.diaz@hotmail.com"/>
    <x v="1"/>
    <d v="2024-06-04T00:00:00"/>
    <x v="444"/>
    <x v="0"/>
    <x v="0"/>
    <s v="January"/>
    <x v="0"/>
    <s v="PROD6925"/>
    <x v="9"/>
    <x v="4"/>
    <n v="164"/>
    <n v="4"/>
    <n v="657"/>
    <x v="0"/>
    <n v="78"/>
    <n v="5"/>
    <x v="0"/>
    <n v="0.24961948249619481"/>
    <n v="164"/>
  </r>
  <r>
    <s v="ORD000691"/>
    <s v="CUST6953"/>
    <s v="Andrea Ritter"/>
    <s v="elizabeth.cobb@gmail.com"/>
    <x v="1"/>
    <d v="2024-07-05T00:00:00"/>
    <x v="433"/>
    <x v="8"/>
    <x v="1"/>
    <s v="September"/>
    <x v="0"/>
    <s v="PROD2136"/>
    <x v="16"/>
    <x v="0"/>
    <n v="16"/>
    <n v="1"/>
    <n v="16"/>
    <x v="1"/>
    <n v="2"/>
    <n v="6"/>
    <x v="0"/>
    <n v="0.4375"/>
    <n v="7"/>
  </r>
  <r>
    <s v="ORD000692"/>
    <s v="CUST2890"/>
    <s v="Theresa Garcia"/>
    <s v="amanda.torres@outlook.com"/>
    <x v="5"/>
    <d v="2024-01-04T00:00:00"/>
    <x v="176"/>
    <x v="8"/>
    <x v="1"/>
    <s v="September"/>
    <x v="1"/>
    <s v="PROD3322"/>
    <x v="20"/>
    <x v="3"/>
    <n v="775"/>
    <n v="5"/>
    <n v="3874"/>
    <x v="1"/>
    <n v="457"/>
    <m/>
    <x v="2"/>
    <n v="0.35002581311306141"/>
    <n v="1356"/>
  </r>
  <r>
    <s v="ORD000693"/>
    <s v="CUST1227"/>
    <s v="Henry Mitchell"/>
    <s v="jeffrey.gentry@outlook.com"/>
    <x v="1"/>
    <d v="2023-10-19T00:00:00"/>
    <x v="373"/>
    <x v="9"/>
    <x v="0"/>
    <s v="June"/>
    <x v="0"/>
    <s v="PROD8674"/>
    <x v="2"/>
    <x v="1"/>
    <n v="264"/>
    <n v="2"/>
    <n v="528"/>
    <x v="1"/>
    <n v="78"/>
    <n v="3"/>
    <x v="0"/>
    <n v="0.14962121212121213"/>
    <n v="79"/>
  </r>
  <r>
    <s v="ORD000694"/>
    <s v="CUST1599"/>
    <s v="Ryan Johnson"/>
    <s v="hannah.norris@hotmail.com"/>
    <x v="4"/>
    <d v="2024-12-17T00:00:00"/>
    <x v="445"/>
    <x v="8"/>
    <x v="0"/>
    <s v="September"/>
    <x v="1"/>
    <s v="PROD4099"/>
    <x v="21"/>
    <x v="1"/>
    <n v="1017"/>
    <n v="3"/>
    <n v="3050"/>
    <x v="1"/>
    <n v="333"/>
    <m/>
    <x v="2"/>
    <n v="0.1501639344262295"/>
    <n v="458"/>
  </r>
  <r>
    <s v="ORD000695"/>
    <s v="CUST9930"/>
    <s v="Cathy Juarez"/>
    <s v="micheal.hancock@outlook.com"/>
    <x v="6"/>
    <d v="2023-11-12T00:00:00"/>
    <x v="446"/>
    <x v="10"/>
    <x v="0"/>
    <s v="February"/>
    <x v="0"/>
    <s v="PROD1864"/>
    <x v="18"/>
    <x v="0"/>
    <n v="136"/>
    <n v="3"/>
    <n v="409"/>
    <x v="1"/>
    <n v="28"/>
    <n v="3"/>
    <x v="0"/>
    <n v="0.40097799511002447"/>
    <n v="164"/>
  </r>
  <r>
    <s v="ORD000696"/>
    <s v="CUST9844"/>
    <s v="Robert Gordon"/>
    <s v="manuel.avila@yahoo.com"/>
    <x v="3"/>
    <d v="2023-12-16T00:00:00"/>
    <x v="447"/>
    <x v="11"/>
    <x v="0"/>
    <s v="July"/>
    <x v="0"/>
    <s v="PROD9263"/>
    <x v="12"/>
    <x v="3"/>
    <n v="212"/>
    <n v="6"/>
    <n v="1270"/>
    <x v="2"/>
    <n v="135"/>
    <n v="6"/>
    <x v="0"/>
    <n v="0.34960629921259845"/>
    <n v="444"/>
  </r>
  <r>
    <s v="ORD000697"/>
    <s v="CUST2370"/>
    <s v="Alyssa Torres"/>
    <s v="patricia.callahan@yahoo.com"/>
    <x v="4"/>
    <d v="2024-07-15T00:00:00"/>
    <x v="357"/>
    <x v="0"/>
    <x v="1"/>
    <s v="January"/>
    <x v="0"/>
    <s v="PROD7056"/>
    <x v="6"/>
    <x v="0"/>
    <n v="44"/>
    <n v="1"/>
    <n v="44"/>
    <x v="0"/>
    <n v="5"/>
    <n v="2"/>
    <x v="0"/>
    <n v="0.40909090909090912"/>
    <n v="18"/>
  </r>
  <r>
    <s v="ORD000698"/>
    <s v="CUST6269"/>
    <s v="Kim Hudson"/>
    <s v="gail.wright@gmail.com"/>
    <x v="3"/>
    <d v="2024-01-11T00:00:00"/>
    <x v="448"/>
    <x v="11"/>
    <x v="0"/>
    <s v="July"/>
    <x v="0"/>
    <s v="PROD6022"/>
    <x v="14"/>
    <x v="4"/>
    <n v="642"/>
    <n v="1"/>
    <n v="642"/>
    <x v="0"/>
    <n v="95"/>
    <n v="6"/>
    <x v="0"/>
    <n v="0.24922118380062305"/>
    <n v="160"/>
  </r>
  <r>
    <s v="ORD000699"/>
    <s v="CUST5891"/>
    <s v="Marissa Watson"/>
    <s v="david.espinoza@outlook.com"/>
    <x v="3"/>
    <d v="2023-07-19T00:00:00"/>
    <x v="311"/>
    <x v="6"/>
    <x v="0"/>
    <s v="August"/>
    <x v="0"/>
    <s v="PROD6905"/>
    <x v="4"/>
    <x v="2"/>
    <n v="551"/>
    <n v="1"/>
    <n v="551"/>
    <x v="1"/>
    <n v="36"/>
    <n v="5"/>
    <x v="0"/>
    <n v="0.29945553539019965"/>
    <n v="165"/>
  </r>
  <r>
    <s v="ORD000700"/>
    <s v="CUST6806"/>
    <s v="Eric Collins"/>
    <s v="brianna.jordan@gmail.com"/>
    <x v="0"/>
    <d v="2023-11-22T00:00:00"/>
    <x v="449"/>
    <x v="9"/>
    <x v="1"/>
    <s v="June"/>
    <x v="2"/>
    <s v="PROD3635"/>
    <x v="16"/>
    <x v="0"/>
    <n v="183"/>
    <n v="6"/>
    <n v="1101"/>
    <x v="1"/>
    <n v="127"/>
    <m/>
    <x v="2"/>
    <n v="0.39963669391462309"/>
    <n v="440"/>
  </r>
  <r>
    <s v="ORD000701"/>
    <s v="CUST5423"/>
    <s v="Deborah Hayes"/>
    <s v="sara.larsen@hotmail.com"/>
    <x v="0"/>
    <d v="2023-05-26T00:00:00"/>
    <x v="450"/>
    <x v="9"/>
    <x v="0"/>
    <s v="June"/>
    <x v="0"/>
    <s v="PROD4226"/>
    <x v="19"/>
    <x v="2"/>
    <n v="741"/>
    <n v="3"/>
    <n v="2223"/>
    <x v="1"/>
    <n v="298"/>
    <n v="7"/>
    <x v="0"/>
    <n v="0.30004498425551057"/>
    <n v="667"/>
  </r>
  <r>
    <s v="ORD000702"/>
    <s v="CUST8283"/>
    <s v="Jeffrey Martin"/>
    <s v="stacy.navarro@outlook.com"/>
    <x v="1"/>
    <d v="2024-05-29T00:00:00"/>
    <x v="312"/>
    <x v="8"/>
    <x v="1"/>
    <s v="September"/>
    <x v="0"/>
    <s v="PROD3140"/>
    <x v="15"/>
    <x v="1"/>
    <n v="850"/>
    <n v="1"/>
    <n v="850"/>
    <x v="0"/>
    <n v="63"/>
    <n v="5"/>
    <x v="0"/>
    <n v="0.14941176470588236"/>
    <n v="127"/>
  </r>
  <r>
    <s v="ORD000703"/>
    <s v="CUST1804"/>
    <s v="Chelsey Campbell"/>
    <s v="eric.powell@outlook.com"/>
    <x v="3"/>
    <d v="2023-03-19T00:00:00"/>
    <x v="451"/>
    <x v="9"/>
    <x v="0"/>
    <s v="June"/>
    <x v="0"/>
    <s v="PROD6030"/>
    <x v="11"/>
    <x v="3"/>
    <n v="1153"/>
    <n v="1"/>
    <n v="1153"/>
    <x v="1"/>
    <n v="112"/>
    <n v="5"/>
    <x v="0"/>
    <n v="0.35039028620988727"/>
    <n v="404"/>
  </r>
  <r>
    <s v="ORD000704"/>
    <s v="CUST9371"/>
    <s v="Douglas Strong"/>
    <s v="james.lopez@gmail.com"/>
    <x v="0"/>
    <d v="2023-03-26T00:00:00"/>
    <x v="9"/>
    <x v="0"/>
    <x v="1"/>
    <s v="January"/>
    <x v="0"/>
    <s v="PROD7669"/>
    <x v="6"/>
    <x v="0"/>
    <n v="119"/>
    <n v="1"/>
    <n v="119"/>
    <x v="1"/>
    <n v="11"/>
    <n v="5"/>
    <x v="0"/>
    <n v="0.3949579831932773"/>
    <n v="47"/>
  </r>
  <r>
    <s v="ORD000705"/>
    <s v="CUST2988"/>
    <s v="David Mendoza"/>
    <s v="joseph.williams@gmail.com"/>
    <x v="2"/>
    <d v="2023-06-29T00:00:00"/>
    <x v="180"/>
    <x v="9"/>
    <x v="1"/>
    <s v="June"/>
    <x v="0"/>
    <s v="PROD8702"/>
    <x v="4"/>
    <x v="2"/>
    <n v="888"/>
    <n v="4"/>
    <n v="3551"/>
    <x v="4"/>
    <n v="502"/>
    <n v="10"/>
    <x v="1"/>
    <n v="0.29991551675584344"/>
    <n v="1065"/>
  </r>
  <r>
    <s v="ORD000706"/>
    <s v="CUST2296"/>
    <s v="Mitchell Blake"/>
    <s v="patrick.dickson@yahoo.com"/>
    <x v="0"/>
    <d v="2024-11-22T00:00:00"/>
    <x v="88"/>
    <x v="2"/>
    <x v="1"/>
    <s v="May"/>
    <x v="0"/>
    <s v="PROD7451"/>
    <x v="16"/>
    <x v="0"/>
    <n v="22"/>
    <n v="1"/>
    <n v="22"/>
    <x v="1"/>
    <n v="2"/>
    <n v="3"/>
    <x v="0"/>
    <n v="0.40909090909090912"/>
    <n v="9"/>
  </r>
  <r>
    <s v="ORD000707"/>
    <s v="CUST9541"/>
    <s v="Diana Ritter"/>
    <s v="brenda.douglas@outlook.com"/>
    <x v="1"/>
    <d v="2024-09-02T00:00:00"/>
    <x v="110"/>
    <x v="2"/>
    <x v="0"/>
    <s v="May"/>
    <x v="0"/>
    <s v="PROD3747"/>
    <x v="6"/>
    <x v="0"/>
    <n v="431"/>
    <n v="4"/>
    <n v="1724"/>
    <x v="1"/>
    <n v="217"/>
    <n v="8"/>
    <x v="1"/>
    <n v="0.40023201856148494"/>
    <n v="690"/>
  </r>
  <r>
    <s v="ORD000708"/>
    <s v="CUST8288"/>
    <s v="Frank Stone"/>
    <s v="richard.copeland@hotmail.com"/>
    <x v="0"/>
    <d v="2023-11-02T00:00:00"/>
    <x v="452"/>
    <x v="4"/>
    <x v="0"/>
    <s v="April"/>
    <x v="0"/>
    <s v="PROD7592"/>
    <x v="8"/>
    <x v="2"/>
    <n v="398"/>
    <n v="1"/>
    <n v="398"/>
    <x v="0"/>
    <n v="57"/>
    <n v="5"/>
    <x v="0"/>
    <n v="0.29899497487437188"/>
    <n v="119"/>
  </r>
  <r>
    <s v="ORD000709"/>
    <s v="CUST8830"/>
    <s v="Linda Atkinson"/>
    <s v="lisa.taylor@yahoo.com"/>
    <x v="1"/>
    <d v="2023-09-20T00:00:00"/>
    <x v="328"/>
    <x v="3"/>
    <x v="0"/>
    <s v="March"/>
    <x v="0"/>
    <s v="PROD9409"/>
    <x v="5"/>
    <x v="3"/>
    <n v="605"/>
    <n v="1"/>
    <n v="605"/>
    <x v="1"/>
    <n v="62"/>
    <n v="9"/>
    <x v="1"/>
    <n v="0.35041322314049589"/>
    <n v="212"/>
  </r>
  <r>
    <s v="ORD000710"/>
    <s v="CUST1312"/>
    <s v="Shawn Chambers"/>
    <s v="sherry.hawkins@outlook.com"/>
    <x v="6"/>
    <d v="2023-04-24T00:00:00"/>
    <x v="356"/>
    <x v="1"/>
    <x v="1"/>
    <s v="December"/>
    <x v="0"/>
    <s v="PROD7222"/>
    <x v="21"/>
    <x v="1"/>
    <n v="1941"/>
    <n v="8"/>
    <n v="15531"/>
    <x v="2"/>
    <n v="1176"/>
    <n v="5"/>
    <x v="0"/>
    <n v="0.15002253557401327"/>
    <n v="2330"/>
  </r>
  <r>
    <s v="ORD000711"/>
    <s v="CUST6269"/>
    <s v="Kim Hudson"/>
    <s v="gail.wright@gmail.com"/>
    <x v="3"/>
    <d v="2024-01-11T00:00:00"/>
    <x v="323"/>
    <x v="7"/>
    <x v="0"/>
    <s v="November"/>
    <x v="0"/>
    <s v="PROD5274"/>
    <x v="20"/>
    <x v="3"/>
    <n v="1041"/>
    <n v="3"/>
    <n v="3123"/>
    <x v="1"/>
    <n v="463"/>
    <n v="5"/>
    <x v="0"/>
    <n v="0.34998398975344219"/>
    <n v="1093"/>
  </r>
  <r>
    <s v="ORD000712"/>
    <s v="CUST3943"/>
    <s v="Alyssa Weiss"/>
    <s v="melissa.rivera@gmail.com"/>
    <x v="6"/>
    <d v="2023-06-28T00:00:00"/>
    <x v="397"/>
    <x v="10"/>
    <x v="1"/>
    <s v="February"/>
    <x v="0"/>
    <s v="PROD2943"/>
    <x v="8"/>
    <x v="2"/>
    <n v="313"/>
    <n v="4"/>
    <n v="1253"/>
    <x v="0"/>
    <n v="63"/>
    <n v="3"/>
    <x v="0"/>
    <n v="0.30007980845969673"/>
    <n v="376"/>
  </r>
  <r>
    <s v="ORD000713"/>
    <s v="CUST9536"/>
    <s v="Eric Compton"/>
    <s v="suzanne.gross@hotmail.com"/>
    <x v="5"/>
    <d v="2024-09-28T00:00:00"/>
    <x v="93"/>
    <x v="4"/>
    <x v="1"/>
    <s v="April"/>
    <x v="0"/>
    <s v="PROD7296"/>
    <x v="2"/>
    <x v="1"/>
    <n v="683"/>
    <n v="5"/>
    <n v="3414"/>
    <x v="1"/>
    <n v="438"/>
    <n v="2"/>
    <x v="0"/>
    <n v="0.14997070884592853"/>
    <n v="512"/>
  </r>
  <r>
    <s v="ORD000714"/>
    <s v="CUST6741"/>
    <s v="Anthony Patton"/>
    <s v="carmen.maddox@yahoo.com"/>
    <x v="5"/>
    <d v="2024-06-15T00:00:00"/>
    <x v="453"/>
    <x v="2"/>
    <x v="0"/>
    <s v="May"/>
    <x v="0"/>
    <s v="PROD3517"/>
    <x v="0"/>
    <x v="0"/>
    <n v="538"/>
    <n v="1"/>
    <n v="538"/>
    <x v="0"/>
    <n v="68"/>
    <n v="3"/>
    <x v="0"/>
    <n v="0.3996282527881041"/>
    <n v="215"/>
  </r>
  <r>
    <s v="ORD000715"/>
    <s v="CUST7328"/>
    <s v="Andrew Lloyd"/>
    <s v="alec.martin@outlook.com"/>
    <x v="6"/>
    <d v="2023-03-18T00:00:00"/>
    <x v="454"/>
    <x v="7"/>
    <x v="0"/>
    <s v="November"/>
    <x v="0"/>
    <s v="PROD4101"/>
    <x v="7"/>
    <x v="4"/>
    <n v="836"/>
    <n v="6"/>
    <n v="5015"/>
    <x v="4"/>
    <n v="667"/>
    <n v="10"/>
    <x v="1"/>
    <n v="0.25004985044865402"/>
    <n v="1254"/>
  </r>
  <r>
    <s v="ORD000716"/>
    <s v="CUST6747"/>
    <s v="Sara Holmes"/>
    <s v="elizabeth.herrera@outlook.com"/>
    <x v="3"/>
    <d v="2023-06-25T00:00:00"/>
    <x v="54"/>
    <x v="0"/>
    <x v="0"/>
    <s v="January"/>
    <x v="0"/>
    <s v="PROD8144"/>
    <x v="2"/>
    <x v="1"/>
    <n v="519"/>
    <n v="2"/>
    <n v="1038"/>
    <x v="1"/>
    <n v="135"/>
    <n v="2"/>
    <x v="0"/>
    <n v="0.15028901734104047"/>
    <n v="156"/>
  </r>
  <r>
    <s v="ORD000717"/>
    <s v="CUST6460"/>
    <s v="Eric Haney"/>
    <s v="grant.spencer@hotmail.com"/>
    <x v="5"/>
    <d v="2023-08-26T00:00:00"/>
    <x v="455"/>
    <x v="0"/>
    <x v="0"/>
    <s v="January"/>
    <x v="0"/>
    <s v="PROD9460"/>
    <x v="6"/>
    <x v="0"/>
    <n v="690"/>
    <n v="1"/>
    <n v="690"/>
    <x v="1"/>
    <n v="35"/>
    <n v="10"/>
    <x v="1"/>
    <n v="0.4"/>
    <n v="276"/>
  </r>
  <r>
    <s v="ORD000718"/>
    <s v="CUST5513"/>
    <s v="Michael Rodriguez"/>
    <s v="michael.hampton@yahoo.com"/>
    <x v="6"/>
    <d v="2023-09-15T00:00:00"/>
    <x v="456"/>
    <x v="9"/>
    <x v="1"/>
    <s v="June"/>
    <x v="0"/>
    <s v="PROD7429"/>
    <x v="6"/>
    <x v="0"/>
    <n v="48"/>
    <n v="3"/>
    <n v="143"/>
    <x v="0"/>
    <n v="9"/>
    <n v="6"/>
    <x v="0"/>
    <n v="0.39860139860139859"/>
    <n v="57"/>
  </r>
  <r>
    <s v="ORD000719"/>
    <s v="CUST4690"/>
    <s v="Ashley Armstrong"/>
    <s v="frank.brooks@gmail.com"/>
    <x v="0"/>
    <d v="2024-04-13T00:00:00"/>
    <x v="10"/>
    <x v="6"/>
    <x v="0"/>
    <s v="August"/>
    <x v="0"/>
    <s v="PROD9793"/>
    <x v="1"/>
    <x v="1"/>
    <n v="951"/>
    <n v="2"/>
    <n v="1903"/>
    <x v="1"/>
    <n v="211"/>
    <n v="6"/>
    <x v="0"/>
    <n v="0.14976353126642145"/>
    <n v="285"/>
  </r>
  <r>
    <s v="ORD000720"/>
    <s v="CUST8081"/>
    <s v="Connie Bridges"/>
    <s v="autumn.may@yahoo.com"/>
    <x v="1"/>
    <d v="2024-04-05T00:00:00"/>
    <x v="318"/>
    <x v="8"/>
    <x v="0"/>
    <s v="September"/>
    <x v="1"/>
    <s v="PROD3393"/>
    <x v="4"/>
    <x v="2"/>
    <n v="180"/>
    <n v="3"/>
    <n v="541"/>
    <x v="1"/>
    <n v="58"/>
    <m/>
    <x v="2"/>
    <n v="0.29944547134935307"/>
    <n v="162"/>
  </r>
  <r>
    <s v="ORD000721"/>
    <s v="CUST3288"/>
    <s v="Christine Kim"/>
    <s v="brittany.douglas@gmail.com"/>
    <x v="1"/>
    <d v="2023-04-27T00:00:00"/>
    <x v="377"/>
    <x v="7"/>
    <x v="0"/>
    <s v="November"/>
    <x v="0"/>
    <s v="PROD5134"/>
    <x v="6"/>
    <x v="0"/>
    <n v="527"/>
    <n v="7"/>
    <n v="3686"/>
    <x v="0"/>
    <n v="451"/>
    <n v="8"/>
    <x v="1"/>
    <n v="0.39989148128052088"/>
    <n v="1474"/>
  </r>
  <r>
    <s v="ORD000722"/>
    <s v="CUST3150"/>
    <s v="Justin Jacobs"/>
    <s v="john.murray@hotmail.com"/>
    <x v="5"/>
    <d v="2023-03-23T00:00:00"/>
    <x v="457"/>
    <x v="6"/>
    <x v="1"/>
    <s v="August"/>
    <x v="0"/>
    <s v="PROD7141"/>
    <x v="5"/>
    <x v="3"/>
    <n v="244"/>
    <n v="6"/>
    <n v="1465"/>
    <x v="3"/>
    <n v="80"/>
    <n v="5"/>
    <x v="0"/>
    <n v="0.35017064846416385"/>
    <n v="513"/>
  </r>
  <r>
    <s v="ORD000723"/>
    <s v="CUST2967"/>
    <s v="Cathy Gaines"/>
    <s v="jonathan.sparks@outlook.com"/>
    <x v="1"/>
    <d v="2023-07-09T00:00:00"/>
    <x v="446"/>
    <x v="10"/>
    <x v="0"/>
    <s v="February"/>
    <x v="0"/>
    <s v="PROD4346"/>
    <x v="18"/>
    <x v="0"/>
    <n v="760"/>
    <n v="4"/>
    <n v="3040"/>
    <x v="0"/>
    <n v="384"/>
    <n v="4"/>
    <x v="0"/>
    <n v="0.4"/>
    <n v="1216"/>
  </r>
  <r>
    <s v="ORD000724"/>
    <s v="CUST4681"/>
    <s v="Elizabeth James"/>
    <s v="sharon.watkins@outlook.com"/>
    <x v="2"/>
    <d v="2023-02-23T00:00:00"/>
    <x v="43"/>
    <x v="7"/>
    <x v="1"/>
    <s v="November"/>
    <x v="0"/>
    <s v="PROD1792"/>
    <x v="16"/>
    <x v="0"/>
    <n v="122"/>
    <n v="3"/>
    <n v="366"/>
    <x v="0"/>
    <n v="52"/>
    <n v="7"/>
    <x v="0"/>
    <n v="0.40163934426229508"/>
    <n v="147"/>
  </r>
  <r>
    <s v="ORD000725"/>
    <s v="CUST4541"/>
    <s v="Gary Zamora"/>
    <s v="timothy.henderson@yahoo.com"/>
    <x v="4"/>
    <d v="2023-06-03T00:00:00"/>
    <x v="424"/>
    <x v="11"/>
    <x v="1"/>
    <s v="July"/>
    <x v="1"/>
    <s v="PROD9042"/>
    <x v="15"/>
    <x v="1"/>
    <n v="540"/>
    <n v="1"/>
    <n v="540"/>
    <x v="1"/>
    <n v="49"/>
    <m/>
    <x v="2"/>
    <n v="0.15"/>
    <n v="81"/>
  </r>
  <r>
    <s v="ORD000726"/>
    <s v="CUST8328"/>
    <s v="Michael Smith"/>
    <s v="melissa.gibbs@hotmail.com"/>
    <x v="5"/>
    <d v="2024-03-29T00:00:00"/>
    <x v="316"/>
    <x v="4"/>
    <x v="1"/>
    <s v="April"/>
    <x v="0"/>
    <s v="PROD5071"/>
    <x v="9"/>
    <x v="4"/>
    <n v="673"/>
    <n v="2"/>
    <n v="1347"/>
    <x v="4"/>
    <n v="172"/>
    <n v="10"/>
    <x v="1"/>
    <n v="0.25018559762435039"/>
    <n v="337"/>
  </r>
  <r>
    <s v="ORD000727"/>
    <s v="CUST3491"/>
    <s v="Thomas Landry"/>
    <s v="teresa.stephens@outlook.com"/>
    <x v="3"/>
    <d v="2024-04-08T00:00:00"/>
    <x v="294"/>
    <x v="2"/>
    <x v="1"/>
    <s v="May"/>
    <x v="0"/>
    <s v="PROD5426"/>
    <x v="15"/>
    <x v="1"/>
    <n v="756"/>
    <n v="3"/>
    <n v="2269"/>
    <x v="1"/>
    <n v="189"/>
    <n v="6"/>
    <x v="0"/>
    <n v="0.14984574702512121"/>
    <n v="340"/>
  </r>
  <r>
    <s v="ORD000728"/>
    <s v="CUST5691"/>
    <s v="Jessica Kirk"/>
    <s v="katie.gonzalez@outlook.com"/>
    <x v="0"/>
    <d v="2024-11-01T00:00:00"/>
    <x v="21"/>
    <x v="9"/>
    <x v="1"/>
    <s v="June"/>
    <x v="0"/>
    <s v="PROD7975"/>
    <x v="15"/>
    <x v="1"/>
    <n v="768"/>
    <n v="2"/>
    <n v="1535"/>
    <x v="0"/>
    <n v="128"/>
    <n v="5"/>
    <x v="0"/>
    <n v="0.14983713355048861"/>
    <n v="230"/>
  </r>
  <r>
    <s v="ORD000729"/>
    <s v="CUST4403"/>
    <s v="Michael Gonzalez"/>
    <s v="dawn.kelly@outlook.com"/>
    <x v="4"/>
    <d v="2024-09-17T00:00:00"/>
    <x v="458"/>
    <x v="0"/>
    <x v="0"/>
    <s v="January"/>
    <x v="0"/>
    <s v="PROD9720"/>
    <x v="7"/>
    <x v="4"/>
    <n v="523"/>
    <n v="3"/>
    <n v="1569"/>
    <x v="1"/>
    <n v="189"/>
    <n v="3"/>
    <x v="0"/>
    <n v="0.24984066284257489"/>
    <n v="392"/>
  </r>
  <r>
    <s v="ORD000730"/>
    <s v="CUST3791"/>
    <s v="Marc Dillon"/>
    <s v="john.mcdowell@yahoo.com"/>
    <x v="6"/>
    <d v="2024-03-05T00:00:00"/>
    <x v="199"/>
    <x v="0"/>
    <x v="1"/>
    <s v="January"/>
    <x v="0"/>
    <s v="PROD5939"/>
    <x v="17"/>
    <x v="3"/>
    <n v="403"/>
    <n v="3"/>
    <n v="1209"/>
    <x v="3"/>
    <n v="70"/>
    <n v="9"/>
    <x v="1"/>
    <n v="0.34987593052109184"/>
    <n v="423"/>
  </r>
  <r>
    <s v="ORD000731"/>
    <s v="CUST6399"/>
    <s v="Barbara Brooks"/>
    <s v="hailey.barnes@hotmail.com"/>
    <x v="3"/>
    <d v="2024-02-27T00:00:00"/>
    <x v="436"/>
    <x v="2"/>
    <x v="1"/>
    <s v="May"/>
    <x v="0"/>
    <s v="PROD9048"/>
    <x v="16"/>
    <x v="0"/>
    <n v="207"/>
    <n v="3"/>
    <n v="620"/>
    <x v="1"/>
    <n v="65"/>
    <n v="5"/>
    <x v="0"/>
    <n v="0.4"/>
    <n v="248"/>
  </r>
  <r>
    <s v="ORD000732"/>
    <s v="CUST8700"/>
    <s v="Melissa Jones"/>
    <s v="gregory.kennedy@yahoo.com"/>
    <x v="0"/>
    <d v="2024-10-30T00:00:00"/>
    <x v="69"/>
    <x v="2"/>
    <x v="1"/>
    <s v="May"/>
    <x v="0"/>
    <s v="PROD6231"/>
    <x v="5"/>
    <x v="3"/>
    <n v="738"/>
    <n v="2"/>
    <n v="1476"/>
    <x v="0"/>
    <n v="85"/>
    <n v="9"/>
    <x v="1"/>
    <n v="0.35027100271002709"/>
    <n v="517"/>
  </r>
  <r>
    <s v="ORD000733"/>
    <s v="CUST4841"/>
    <s v="Nathaniel Davis"/>
    <s v="tina.moore@yahoo.com"/>
    <x v="5"/>
    <d v="2023-02-17T00:00:00"/>
    <x v="459"/>
    <x v="1"/>
    <x v="1"/>
    <s v="December"/>
    <x v="0"/>
    <s v="PROD6763"/>
    <x v="15"/>
    <x v="1"/>
    <n v="1349"/>
    <n v="6"/>
    <n v="8095"/>
    <x v="2"/>
    <n v="879"/>
    <n v="9"/>
    <x v="1"/>
    <n v="0.14996911673872762"/>
    <n v="1214"/>
  </r>
  <r>
    <s v="ORD000734"/>
    <s v="CUST2293"/>
    <s v="Daniel Aguilar"/>
    <s v="charles.reyes@yahoo.com"/>
    <x v="3"/>
    <d v="2024-08-31T00:00:00"/>
    <x v="460"/>
    <x v="6"/>
    <x v="1"/>
    <s v="August"/>
    <x v="0"/>
    <s v="PROD1018"/>
    <x v="7"/>
    <x v="4"/>
    <n v="757"/>
    <n v="5"/>
    <n v="3785"/>
    <x v="1"/>
    <n v="297"/>
    <n v="6"/>
    <x v="0"/>
    <n v="0.24993394980184941"/>
    <n v="946"/>
  </r>
  <r>
    <s v="ORD000735"/>
    <s v="CUST4471"/>
    <s v="Jacob Lopez"/>
    <s v="henry.barr@outlook.com"/>
    <x v="0"/>
    <d v="2023-06-15T00:00:00"/>
    <x v="461"/>
    <x v="1"/>
    <x v="1"/>
    <s v="December"/>
    <x v="0"/>
    <s v="PROD5584"/>
    <x v="5"/>
    <x v="3"/>
    <n v="912"/>
    <n v="4"/>
    <n v="3646"/>
    <x v="2"/>
    <n v="229"/>
    <n v="6"/>
    <x v="0"/>
    <n v="0.34997257268239168"/>
    <n v="1276"/>
  </r>
  <r>
    <s v="ORD000736"/>
    <s v="CUST9008"/>
    <s v="Victoria Neal"/>
    <s v="shannon.baker@gmail.com"/>
    <x v="2"/>
    <d v="2023-11-28T00:00:00"/>
    <x v="341"/>
    <x v="9"/>
    <x v="0"/>
    <s v="June"/>
    <x v="0"/>
    <s v="PROD6619"/>
    <x v="12"/>
    <x v="3"/>
    <n v="796"/>
    <n v="3"/>
    <n v="2388"/>
    <x v="1"/>
    <n v="327"/>
    <n v="4"/>
    <x v="0"/>
    <n v="0.35008375209380233"/>
    <n v="836"/>
  </r>
  <r>
    <s v="ORD000737"/>
    <s v="CUST8710"/>
    <s v="Ryan Herring"/>
    <s v="jodi.everett@hotmail.com"/>
    <x v="5"/>
    <d v="2024-12-29T00:00:00"/>
    <x v="307"/>
    <x v="1"/>
    <x v="0"/>
    <s v="December"/>
    <x v="0"/>
    <s v="PROD3014"/>
    <x v="10"/>
    <x v="2"/>
    <n v="1137"/>
    <n v="8"/>
    <n v="9099"/>
    <x v="1"/>
    <n v="820"/>
    <n v="2"/>
    <x v="0"/>
    <n v="0.30003297065611606"/>
    <n v="2730"/>
  </r>
  <r>
    <s v="ORD000738"/>
    <s v="CUST1318"/>
    <s v="Pamela Garcia"/>
    <s v="barbara.reynolds@gmail.com"/>
    <x v="1"/>
    <d v="2023-04-09T00:00:00"/>
    <x v="305"/>
    <x v="7"/>
    <x v="0"/>
    <s v="November"/>
    <x v="0"/>
    <s v="PROD5164"/>
    <x v="4"/>
    <x v="2"/>
    <n v="610"/>
    <n v="7"/>
    <n v="4272"/>
    <x v="0"/>
    <n v="308"/>
    <n v="3"/>
    <x v="0"/>
    <n v="0.29985955056179775"/>
    <n v="1281"/>
  </r>
  <r>
    <s v="ORD000739"/>
    <s v="CUST4569"/>
    <s v="Heather Keller"/>
    <s v="nicholas.ramos@hotmail.com"/>
    <x v="1"/>
    <d v="2024-03-22T00:00:00"/>
    <x v="462"/>
    <x v="2"/>
    <x v="1"/>
    <s v="May"/>
    <x v="0"/>
    <s v="PROD7681"/>
    <x v="15"/>
    <x v="1"/>
    <n v="380"/>
    <n v="1"/>
    <n v="380"/>
    <x v="1"/>
    <n v="49"/>
    <n v="2"/>
    <x v="0"/>
    <n v="0.15"/>
    <n v="57"/>
  </r>
  <r>
    <s v="ORD000740"/>
    <s v="CUST7318"/>
    <s v="Anthony Morton"/>
    <s v="jessica.edwards@hotmail.com"/>
    <x v="4"/>
    <d v="2023-05-27T00:00:00"/>
    <x v="319"/>
    <x v="7"/>
    <x v="0"/>
    <s v="November"/>
    <x v="0"/>
    <s v="PROD1176"/>
    <x v="18"/>
    <x v="0"/>
    <n v="192"/>
    <n v="1"/>
    <n v="192"/>
    <x v="1"/>
    <n v="21"/>
    <n v="3"/>
    <x v="0"/>
    <n v="0.40104166666666669"/>
    <n v="77"/>
  </r>
  <r>
    <s v="ORD000741"/>
    <s v="CUST5004"/>
    <s v="Jeremy Nguyen"/>
    <s v="hunter.little@hotmail.com"/>
    <x v="5"/>
    <d v="2023-05-21T00:00:00"/>
    <x v="342"/>
    <x v="7"/>
    <x v="1"/>
    <s v="November"/>
    <x v="0"/>
    <s v="PROD3560"/>
    <x v="7"/>
    <x v="4"/>
    <n v="1169"/>
    <n v="3"/>
    <n v="3506"/>
    <x v="1"/>
    <n v="299"/>
    <n v="7"/>
    <x v="0"/>
    <n v="0.25014261266400456"/>
    <n v="877"/>
  </r>
  <r>
    <s v="ORD000742"/>
    <s v="CUST6066"/>
    <s v="Joseph Herring"/>
    <s v="ashlee.brown@hotmail.com"/>
    <x v="6"/>
    <d v="2024-04-08T00:00:00"/>
    <x v="463"/>
    <x v="0"/>
    <x v="1"/>
    <s v="January"/>
    <x v="0"/>
    <s v="PROD4297"/>
    <x v="7"/>
    <x v="4"/>
    <n v="313"/>
    <n v="1"/>
    <n v="313"/>
    <x v="1"/>
    <n v="46"/>
    <n v="7"/>
    <x v="0"/>
    <n v="0.24920127795527156"/>
    <n v="78"/>
  </r>
  <r>
    <s v="ORD000743"/>
    <s v="CUST5537"/>
    <s v="Daniel Rocha"/>
    <s v="stacey.oconnell@outlook.com"/>
    <x v="5"/>
    <d v="2023-01-01T00:00:00"/>
    <x v="464"/>
    <x v="1"/>
    <x v="1"/>
    <s v="December"/>
    <x v="0"/>
    <s v="PROD1482"/>
    <x v="5"/>
    <x v="3"/>
    <n v="496"/>
    <n v="8"/>
    <n v="3968"/>
    <x v="1"/>
    <n v="544"/>
    <n v="8"/>
    <x v="1"/>
    <n v="0.35005040322580644"/>
    <n v="1389"/>
  </r>
  <r>
    <s v="ORD000744"/>
    <s v="CUST6521"/>
    <s v="Chris King"/>
    <s v="adam.hunt@outlook.com"/>
    <x v="1"/>
    <d v="2023-12-29T00:00:00"/>
    <x v="465"/>
    <x v="6"/>
    <x v="1"/>
    <s v="August"/>
    <x v="0"/>
    <s v="PROD7691"/>
    <x v="13"/>
    <x v="4"/>
    <n v="1104"/>
    <n v="2"/>
    <n v="2209"/>
    <x v="1"/>
    <n v="329"/>
    <n v="7"/>
    <x v="0"/>
    <n v="0.24988682661837935"/>
    <n v="552"/>
  </r>
  <r>
    <s v="ORD000745"/>
    <s v="CUST9870"/>
    <s v="Kristen Davis"/>
    <s v="kathleen.matthews@outlook.com"/>
    <x v="4"/>
    <d v="2023-10-29T00:00:00"/>
    <x v="466"/>
    <x v="8"/>
    <x v="0"/>
    <s v="September"/>
    <x v="0"/>
    <s v="PROD3277"/>
    <x v="9"/>
    <x v="4"/>
    <n v="114"/>
    <n v="2"/>
    <n v="228"/>
    <x v="1"/>
    <n v="13"/>
    <n v="5"/>
    <x v="0"/>
    <n v="0.25"/>
    <n v="57"/>
  </r>
  <r>
    <s v="ORD000746"/>
    <s v="CUST9384"/>
    <s v="Joyce Rodgers"/>
    <s v="russell.anderson@yahoo.com"/>
    <x v="5"/>
    <d v="2024-10-13T00:00:00"/>
    <x v="467"/>
    <x v="6"/>
    <x v="1"/>
    <s v="August"/>
    <x v="0"/>
    <s v="PROD3219"/>
    <x v="5"/>
    <x v="3"/>
    <n v="336"/>
    <n v="3"/>
    <n v="1009"/>
    <x v="1"/>
    <n v="95"/>
    <n v="6"/>
    <x v="0"/>
    <n v="0.34985133795837464"/>
    <n v="353"/>
  </r>
  <r>
    <s v="ORD000747"/>
    <s v="CUST6830"/>
    <s v="Diane Mahoney"/>
    <s v="jeremy.wilson@outlook.com"/>
    <x v="4"/>
    <d v="2023-01-05T00:00:00"/>
    <x v="121"/>
    <x v="0"/>
    <x v="0"/>
    <s v="January"/>
    <x v="0"/>
    <s v="PROD9114"/>
    <x v="18"/>
    <x v="0"/>
    <n v="567"/>
    <n v="1"/>
    <n v="567"/>
    <x v="1"/>
    <n v="52"/>
    <n v="8"/>
    <x v="1"/>
    <n v="0.400352733686067"/>
    <n v="227"/>
  </r>
  <r>
    <s v="ORD000748"/>
    <s v="CUST7435"/>
    <s v="Kelly Conner"/>
    <s v="amber.hull@outlook.com"/>
    <x v="0"/>
    <d v="2024-10-16T00:00:00"/>
    <x v="468"/>
    <x v="9"/>
    <x v="0"/>
    <s v="June"/>
    <x v="1"/>
    <s v="PROD4449"/>
    <x v="15"/>
    <x v="1"/>
    <n v="409"/>
    <n v="4"/>
    <n v="1635"/>
    <x v="2"/>
    <n v="173"/>
    <m/>
    <x v="2"/>
    <n v="0.14984709480122324"/>
    <n v="245"/>
  </r>
  <r>
    <s v="ORD000749"/>
    <s v="CUST9443"/>
    <s v="Julia Baird"/>
    <s v="hannah.murphy@gmail.com"/>
    <x v="0"/>
    <d v="2023-09-15T00:00:00"/>
    <x v="469"/>
    <x v="6"/>
    <x v="0"/>
    <s v="August"/>
    <x v="0"/>
    <s v="PROD7506"/>
    <x v="8"/>
    <x v="2"/>
    <n v="1014"/>
    <n v="3"/>
    <n v="3042"/>
    <x v="1"/>
    <n v="307"/>
    <n v="7"/>
    <x v="0"/>
    <n v="0.30013149243918474"/>
    <n v="913"/>
  </r>
  <r>
    <s v="ORD000750"/>
    <s v="CUST4646"/>
    <s v="Jeffery Ramirez"/>
    <s v="shelby.mcguire@hotmail.com"/>
    <x v="3"/>
    <d v="2024-05-24T00:00:00"/>
    <x v="362"/>
    <x v="9"/>
    <x v="1"/>
    <s v="June"/>
    <x v="0"/>
    <s v="PROD1721"/>
    <x v="16"/>
    <x v="0"/>
    <n v="319"/>
    <n v="4"/>
    <n v="1276"/>
    <x v="3"/>
    <n v="155"/>
    <n v="10"/>
    <x v="1"/>
    <n v="0.39968652037617552"/>
    <n v="510"/>
  </r>
  <r>
    <s v="ORD000751"/>
    <s v="CUST4805"/>
    <s v="Michael Deleon"/>
    <s v="daniel.mitchell@outlook.com"/>
    <x v="4"/>
    <d v="2024-11-22T00:00:00"/>
    <x v="233"/>
    <x v="1"/>
    <x v="1"/>
    <s v="December"/>
    <x v="1"/>
    <s v="PROD9816"/>
    <x v="4"/>
    <x v="2"/>
    <n v="1749"/>
    <n v="10"/>
    <n v="17491"/>
    <x v="1"/>
    <n v="1333"/>
    <m/>
    <x v="2"/>
    <n v="0.29998284832199418"/>
    <n v="5247"/>
  </r>
  <r>
    <s v="ORD000752"/>
    <s v="CUST2788"/>
    <s v="Gary Smith"/>
    <s v="monica.welch@outlook.com"/>
    <x v="5"/>
    <d v="2023-08-01T00:00:00"/>
    <x v="116"/>
    <x v="9"/>
    <x v="1"/>
    <s v="June"/>
    <x v="0"/>
    <s v="PROD3067"/>
    <x v="0"/>
    <x v="0"/>
    <n v="823"/>
    <n v="3"/>
    <n v="2470"/>
    <x v="0"/>
    <n v="312"/>
    <n v="3"/>
    <x v="0"/>
    <n v="0.4"/>
    <n v="988"/>
  </r>
  <r>
    <s v="ORD000753"/>
    <s v="CUST4541"/>
    <s v="Gary Zamora"/>
    <s v="timothy.henderson@yahoo.com"/>
    <x v="4"/>
    <d v="2023-06-03T00:00:00"/>
    <x v="414"/>
    <x v="4"/>
    <x v="0"/>
    <s v="April"/>
    <x v="0"/>
    <s v="PROD8071"/>
    <x v="20"/>
    <x v="3"/>
    <n v="844"/>
    <n v="4"/>
    <n v="3374"/>
    <x v="1"/>
    <n v="439"/>
    <n v="5"/>
    <x v="0"/>
    <n v="0.35002963841138113"/>
    <n v="1181"/>
  </r>
  <r>
    <s v="ORD000754"/>
    <s v="CUST1456"/>
    <s v="Thomas Fletcher"/>
    <s v="edwin.summers@hotmail.com"/>
    <x v="1"/>
    <d v="2024-04-27T00:00:00"/>
    <x v="436"/>
    <x v="2"/>
    <x v="1"/>
    <s v="May"/>
    <x v="0"/>
    <s v="PROD1437"/>
    <x v="9"/>
    <x v="4"/>
    <n v="547"/>
    <n v="1"/>
    <n v="547"/>
    <x v="0"/>
    <n v="46"/>
    <n v="7"/>
    <x v="0"/>
    <n v="0.25045703839122485"/>
    <n v="137"/>
  </r>
  <r>
    <s v="ORD000755"/>
    <s v="CUST6062"/>
    <s v="Christopher Tucker"/>
    <s v="james.rogers@gmail.com"/>
    <x v="3"/>
    <d v="2024-01-14T00:00:00"/>
    <x v="440"/>
    <x v="5"/>
    <x v="0"/>
    <s v="October"/>
    <x v="0"/>
    <s v="PROD8074"/>
    <x v="4"/>
    <x v="2"/>
    <n v="288"/>
    <n v="6"/>
    <n v="1730"/>
    <x v="0"/>
    <n v="240"/>
    <n v="7"/>
    <x v="0"/>
    <n v="0.3"/>
    <n v="519"/>
  </r>
  <r>
    <s v="ORD000756"/>
    <s v="CUST8678"/>
    <s v="William Bowen"/>
    <s v="jon.cook@hotmail.com"/>
    <x v="4"/>
    <d v="2024-10-02T00:00:00"/>
    <x v="470"/>
    <x v="1"/>
    <x v="0"/>
    <s v="December"/>
    <x v="0"/>
    <s v="PROD2374"/>
    <x v="5"/>
    <x v="3"/>
    <n v="794"/>
    <n v="4"/>
    <n v="3178"/>
    <x v="4"/>
    <n v="226"/>
    <n v="9"/>
    <x v="1"/>
    <n v="0.34990560100692258"/>
    <n v="1112"/>
  </r>
  <r>
    <s v="ORD000757"/>
    <s v="CUST8375"/>
    <s v="Alexander Juarez"/>
    <s v="anthony.thomas@gmail.com"/>
    <x v="2"/>
    <d v="2024-05-19T00:00:00"/>
    <x v="200"/>
    <x v="1"/>
    <x v="0"/>
    <s v="December"/>
    <x v="0"/>
    <s v="PROD4042"/>
    <x v="9"/>
    <x v="4"/>
    <n v="1756"/>
    <n v="6"/>
    <n v="10535"/>
    <x v="1"/>
    <n v="1045"/>
    <n v="3"/>
    <x v="0"/>
    <n v="0.2500237304224015"/>
    <n v="2634"/>
  </r>
  <r>
    <s v="ORD000758"/>
    <s v="CUST6800"/>
    <s v="Rebecca Wilcox"/>
    <s v="stephanie.mcmahon@hotmail.com"/>
    <x v="1"/>
    <d v="2023-11-12T00:00:00"/>
    <x v="315"/>
    <x v="10"/>
    <x v="1"/>
    <s v="February"/>
    <x v="1"/>
    <s v="PROD6089"/>
    <x v="16"/>
    <x v="0"/>
    <n v="577"/>
    <n v="4"/>
    <n v="2308"/>
    <x v="1"/>
    <n v="244"/>
    <m/>
    <x v="2"/>
    <n v="0.39991334488734837"/>
    <n v="923"/>
  </r>
  <r>
    <s v="ORD000759"/>
    <s v="CUST9408"/>
    <s v="Mark Williams"/>
    <s v="michael.mendez@hotmail.com"/>
    <x v="6"/>
    <d v="2024-05-29T00:00:00"/>
    <x v="456"/>
    <x v="9"/>
    <x v="1"/>
    <s v="June"/>
    <x v="0"/>
    <s v="PROD8861"/>
    <x v="5"/>
    <x v="3"/>
    <n v="647"/>
    <n v="1"/>
    <n v="647"/>
    <x v="1"/>
    <n v="54"/>
    <n v="5"/>
    <x v="0"/>
    <n v="0.34930448222565685"/>
    <n v="226"/>
  </r>
  <r>
    <s v="ORD000760"/>
    <s v="CUST8110"/>
    <s v="George Harding"/>
    <s v="michael.cox@yahoo.com"/>
    <x v="1"/>
    <d v="2023-03-14T00:00:00"/>
    <x v="347"/>
    <x v="3"/>
    <x v="1"/>
    <s v="March"/>
    <x v="0"/>
    <s v="PROD6474"/>
    <x v="5"/>
    <x v="3"/>
    <n v="716"/>
    <n v="3"/>
    <n v="2147"/>
    <x v="1"/>
    <n v="295"/>
    <n v="3"/>
    <x v="0"/>
    <n v="0.34979040521658128"/>
    <n v="751"/>
  </r>
  <r>
    <s v="ORD000761"/>
    <s v="CUST9930"/>
    <s v="Cathy Juarez"/>
    <s v="micheal.hancock@outlook.com"/>
    <x v="6"/>
    <d v="2023-11-12T00:00:00"/>
    <x v="177"/>
    <x v="8"/>
    <x v="0"/>
    <s v="September"/>
    <x v="0"/>
    <s v="PROD4468"/>
    <x v="12"/>
    <x v="3"/>
    <n v="1081"/>
    <n v="3"/>
    <n v="3243"/>
    <x v="0"/>
    <n v="174"/>
    <n v="10"/>
    <x v="1"/>
    <n v="0.34998458217699663"/>
    <n v="1135"/>
  </r>
  <r>
    <s v="ORD000762"/>
    <s v="CUST1522"/>
    <s v="Claudia Smith"/>
    <s v="andrea.vincent@yahoo.com"/>
    <x v="4"/>
    <d v="2024-11-10T00:00:00"/>
    <x v="58"/>
    <x v="2"/>
    <x v="0"/>
    <s v="May"/>
    <x v="0"/>
    <s v="PROD1899"/>
    <x v="18"/>
    <x v="0"/>
    <n v="774"/>
    <n v="3"/>
    <n v="2321"/>
    <x v="0"/>
    <n v="216"/>
    <n v="7"/>
    <x v="0"/>
    <n v="0.39982766049116758"/>
    <n v="928"/>
  </r>
  <r>
    <s v="ORD000763"/>
    <s v="CUST8923"/>
    <s v="Adriana Baker"/>
    <s v="raymond.hansen@hotmail.com"/>
    <x v="3"/>
    <d v="2024-06-09T00:00:00"/>
    <x v="60"/>
    <x v="4"/>
    <x v="1"/>
    <s v="April"/>
    <x v="0"/>
    <s v="PROD9403"/>
    <x v="18"/>
    <x v="0"/>
    <n v="882"/>
    <n v="5"/>
    <n v="4412"/>
    <x v="3"/>
    <n v="265"/>
    <n v="7"/>
    <x v="0"/>
    <n v="0.4000453309156845"/>
    <n v="1765"/>
  </r>
  <r>
    <s v="ORD000764"/>
    <s v="CUST6953"/>
    <s v="Andrea Ritter"/>
    <s v="elizabeth.cobb@gmail.com"/>
    <x v="1"/>
    <d v="2024-07-05T00:00:00"/>
    <x v="256"/>
    <x v="7"/>
    <x v="0"/>
    <s v="November"/>
    <x v="2"/>
    <s v="PROD3725"/>
    <x v="10"/>
    <x v="2"/>
    <n v="1281"/>
    <n v="3"/>
    <n v="3842"/>
    <x v="1"/>
    <n v="495"/>
    <m/>
    <x v="2"/>
    <n v="0.30010411244143675"/>
    <n v="1153"/>
  </r>
  <r>
    <s v="ORD000765"/>
    <s v="CUST5522"/>
    <s v="John Ramsey"/>
    <s v="jaclyn.moran@yahoo.com"/>
    <x v="3"/>
    <d v="2023-05-22T00:00:00"/>
    <x v="225"/>
    <x v="10"/>
    <x v="1"/>
    <s v="February"/>
    <x v="1"/>
    <s v="PROD7545"/>
    <x v="21"/>
    <x v="1"/>
    <n v="552"/>
    <n v="2"/>
    <n v="1104"/>
    <x v="3"/>
    <n v="136"/>
    <m/>
    <x v="2"/>
    <n v="0.15036231884057971"/>
    <n v="166"/>
  </r>
  <r>
    <s v="ORD000766"/>
    <s v="CUST5891"/>
    <s v="Marissa Watson"/>
    <s v="david.espinoza@outlook.com"/>
    <x v="3"/>
    <d v="2023-07-19T00:00:00"/>
    <x v="24"/>
    <x v="5"/>
    <x v="1"/>
    <s v="October"/>
    <x v="0"/>
    <s v="PROD2765"/>
    <x v="18"/>
    <x v="0"/>
    <n v="454"/>
    <n v="6"/>
    <n v="2721"/>
    <x v="4"/>
    <n v="177"/>
    <n v="4"/>
    <x v="0"/>
    <n v="0.40022050716648289"/>
    <n v="1089"/>
  </r>
  <r>
    <s v="ORD000767"/>
    <s v="CUST7257"/>
    <s v="Laura Mckenzie"/>
    <s v="kimberly.cox@yahoo.com"/>
    <x v="3"/>
    <d v="2023-02-25T00:00:00"/>
    <x v="120"/>
    <x v="11"/>
    <x v="0"/>
    <s v="July"/>
    <x v="0"/>
    <s v="PROD5210"/>
    <x v="15"/>
    <x v="1"/>
    <n v="24"/>
    <n v="1"/>
    <n v="24"/>
    <x v="1"/>
    <n v="3"/>
    <n v="9"/>
    <x v="1"/>
    <n v="0.16666666666666666"/>
    <n v="4"/>
  </r>
  <r>
    <s v="ORD000768"/>
    <s v="CUST8977"/>
    <s v="Jeff Norris"/>
    <s v="jody.brown@gmail.com"/>
    <x v="5"/>
    <d v="2023-01-09T00:00:00"/>
    <x v="49"/>
    <x v="4"/>
    <x v="1"/>
    <s v="April"/>
    <x v="0"/>
    <s v="PROD8422"/>
    <x v="17"/>
    <x v="3"/>
    <n v="117"/>
    <n v="3"/>
    <n v="351"/>
    <x v="1"/>
    <n v="27"/>
    <n v="10"/>
    <x v="1"/>
    <n v="0.3504273504273504"/>
    <n v="123"/>
  </r>
  <r>
    <s v="ORD000769"/>
    <s v="CUST2571"/>
    <s v="Christian Mathews"/>
    <s v="ronald.villa@yahoo.com"/>
    <x v="2"/>
    <d v="2023-06-13T00:00:00"/>
    <x v="471"/>
    <x v="6"/>
    <x v="0"/>
    <s v="August"/>
    <x v="0"/>
    <s v="PROD2498"/>
    <x v="19"/>
    <x v="2"/>
    <n v="209"/>
    <n v="5"/>
    <n v="1044"/>
    <x v="0"/>
    <n v="150"/>
    <n v="7"/>
    <x v="0"/>
    <n v="0.29980842911877392"/>
    <n v="313"/>
  </r>
  <r>
    <s v="ORD000770"/>
    <s v="CUST4939"/>
    <s v="Chris Cooley"/>
    <s v="anna.garcia@yahoo.com"/>
    <x v="3"/>
    <d v="2024-07-08T00:00:00"/>
    <x v="472"/>
    <x v="3"/>
    <x v="0"/>
    <s v="March"/>
    <x v="0"/>
    <s v="PROD7725"/>
    <x v="2"/>
    <x v="1"/>
    <n v="455"/>
    <n v="1"/>
    <n v="455"/>
    <x v="3"/>
    <n v="36"/>
    <n v="5"/>
    <x v="0"/>
    <n v="0.14945054945054945"/>
    <n v="68"/>
  </r>
  <r>
    <s v="ORD000771"/>
    <s v="CUST8362"/>
    <s v="Abigail Thomas"/>
    <s v="theresa.jones@outlook.com"/>
    <x v="3"/>
    <d v="2023-08-30T00:00:00"/>
    <x v="203"/>
    <x v="8"/>
    <x v="1"/>
    <s v="September"/>
    <x v="0"/>
    <s v="PROD7815"/>
    <x v="12"/>
    <x v="3"/>
    <n v="866"/>
    <n v="2"/>
    <n v="1732"/>
    <x v="2"/>
    <n v="118"/>
    <n v="3"/>
    <x v="0"/>
    <n v="0.34988452655889146"/>
    <n v="606"/>
  </r>
  <r>
    <s v="ORD000772"/>
    <s v="CUST9161"/>
    <s v="Denise Williams"/>
    <s v="brendan.hopkins@gmail.com"/>
    <x v="1"/>
    <d v="2024-07-10T00:00:00"/>
    <x v="449"/>
    <x v="9"/>
    <x v="1"/>
    <s v="June"/>
    <x v="0"/>
    <s v="PROD8520"/>
    <x v="2"/>
    <x v="1"/>
    <n v="29"/>
    <n v="6"/>
    <n v="175"/>
    <x v="2"/>
    <n v="21"/>
    <n v="7"/>
    <x v="0"/>
    <n v="0.14857142857142858"/>
    <n v="26"/>
  </r>
  <r>
    <s v="ORD000773"/>
    <s v="CUST3992"/>
    <s v="Joshua Mcbride"/>
    <s v="kiara.gibbs@hotmail.com"/>
    <x v="4"/>
    <d v="2023-07-10T00:00:00"/>
    <x v="473"/>
    <x v="0"/>
    <x v="1"/>
    <s v="January"/>
    <x v="0"/>
    <s v="PROD3026"/>
    <x v="12"/>
    <x v="3"/>
    <n v="555"/>
    <n v="3"/>
    <n v="1665"/>
    <x v="2"/>
    <n v="211"/>
    <n v="9"/>
    <x v="1"/>
    <n v="0.35015015015015016"/>
    <n v="583"/>
  </r>
  <r>
    <s v="ORD000774"/>
    <s v="CUST1057"/>
    <s v="Mrs. Aimee Harris"/>
    <s v="jeffery.harris@gmail.com"/>
    <x v="4"/>
    <d v="2024-04-11T00:00:00"/>
    <x v="37"/>
    <x v="11"/>
    <x v="0"/>
    <s v="July"/>
    <x v="0"/>
    <s v="PROD9983"/>
    <x v="16"/>
    <x v="0"/>
    <n v="494"/>
    <n v="6"/>
    <n v="2965"/>
    <x v="1"/>
    <n v="275"/>
    <n v="3"/>
    <x v="0"/>
    <n v="0.4"/>
    <n v="1186"/>
  </r>
  <r>
    <s v="ORD000775"/>
    <s v="CUST5130"/>
    <s v="Edward Henry"/>
    <s v="ronald.curtis@hotmail.com"/>
    <x v="5"/>
    <d v="2024-09-03T00:00:00"/>
    <x v="335"/>
    <x v="0"/>
    <x v="1"/>
    <s v="January"/>
    <x v="0"/>
    <s v="PROD7480"/>
    <x v="4"/>
    <x v="2"/>
    <n v="500"/>
    <n v="1"/>
    <n v="500"/>
    <x v="3"/>
    <n v="49"/>
    <n v="10"/>
    <x v="1"/>
    <n v="0.3"/>
    <n v="150"/>
  </r>
  <r>
    <s v="ORD000776"/>
    <s v="CUST7075"/>
    <s v="Michelle Allen"/>
    <s v="melissa.taylor@gmail.com"/>
    <x v="1"/>
    <d v="2023-06-23T00:00:00"/>
    <x v="381"/>
    <x v="7"/>
    <x v="1"/>
    <s v="November"/>
    <x v="0"/>
    <s v="PROD8794"/>
    <x v="13"/>
    <x v="4"/>
    <n v="534"/>
    <n v="4"/>
    <n v="2138"/>
    <x v="3"/>
    <n v="238"/>
    <n v="6"/>
    <x v="0"/>
    <n v="0.24976613657623947"/>
    <n v="534"/>
  </r>
  <r>
    <s v="ORD000777"/>
    <s v="CUST1813"/>
    <s v="Sandra Crawford"/>
    <s v="jesus.blackburn@outlook.com"/>
    <x v="0"/>
    <d v="2023-12-24T00:00:00"/>
    <x v="277"/>
    <x v="8"/>
    <x v="0"/>
    <s v="September"/>
    <x v="2"/>
    <s v="PROD4646"/>
    <x v="0"/>
    <x v="0"/>
    <n v="380"/>
    <n v="5"/>
    <n v="1898"/>
    <x v="0"/>
    <n v="153"/>
    <m/>
    <x v="2"/>
    <n v="0.39989462592202318"/>
    <n v="759"/>
  </r>
  <r>
    <s v="ORD000778"/>
    <s v="CUST4724"/>
    <s v="Douglas Smith"/>
    <s v="gary.doyle@outlook.com"/>
    <x v="2"/>
    <d v="2024-02-03T00:00:00"/>
    <x v="131"/>
    <x v="9"/>
    <x v="1"/>
    <s v="June"/>
    <x v="2"/>
    <s v="PROD5719"/>
    <x v="8"/>
    <x v="2"/>
    <n v="703"/>
    <n v="1"/>
    <n v="703"/>
    <x v="1"/>
    <n v="83"/>
    <m/>
    <x v="2"/>
    <n v="0.30014224751066854"/>
    <n v="211"/>
  </r>
  <r>
    <s v="ORD000779"/>
    <s v="CUST1287"/>
    <s v="Robert Lam"/>
    <s v="kim.wood@outlook.com"/>
    <x v="4"/>
    <d v="2024-04-10T00:00:00"/>
    <x v="398"/>
    <x v="5"/>
    <x v="0"/>
    <s v="October"/>
    <x v="0"/>
    <s v="PROD8309"/>
    <x v="21"/>
    <x v="1"/>
    <n v="727"/>
    <n v="4"/>
    <n v="2907"/>
    <x v="0"/>
    <n v="354"/>
    <n v="6"/>
    <x v="0"/>
    <n v="0.1499828001375989"/>
    <n v="436"/>
  </r>
  <r>
    <s v="ORD000780"/>
    <s v="CUST4312"/>
    <s v="Deborah Moreno"/>
    <s v="gabriella.spencer@hotmail.com"/>
    <x v="0"/>
    <d v="2023-02-27T00:00:00"/>
    <x v="24"/>
    <x v="5"/>
    <x v="1"/>
    <s v="October"/>
    <x v="0"/>
    <s v="PROD6216"/>
    <x v="2"/>
    <x v="1"/>
    <n v="832"/>
    <n v="6"/>
    <n v="4994"/>
    <x v="1"/>
    <n v="533"/>
    <n v="8"/>
    <x v="1"/>
    <n v="0.14997997597116539"/>
    <n v="749"/>
  </r>
  <r>
    <s v="ORD000781"/>
    <s v="CUST7646"/>
    <s v="Erica Briggs"/>
    <s v="tonya.bradshaw@hotmail.com"/>
    <x v="3"/>
    <d v="2024-12-03T00:00:00"/>
    <x v="311"/>
    <x v="6"/>
    <x v="0"/>
    <s v="August"/>
    <x v="0"/>
    <s v="PROD5729"/>
    <x v="5"/>
    <x v="3"/>
    <n v="270"/>
    <n v="5"/>
    <n v="1351"/>
    <x v="0"/>
    <n v="72"/>
    <n v="10"/>
    <x v="1"/>
    <n v="0.35011102886750556"/>
    <n v="473"/>
  </r>
  <r>
    <s v="ORD000782"/>
    <s v="CUST9775"/>
    <s v="Alexis Calderon"/>
    <s v="pamela.davis@gmail.com"/>
    <x v="6"/>
    <d v="2023-03-21T00:00:00"/>
    <x v="193"/>
    <x v="2"/>
    <x v="0"/>
    <s v="May"/>
    <x v="1"/>
    <s v="PROD4560"/>
    <x v="10"/>
    <x v="2"/>
    <n v="1056"/>
    <n v="1"/>
    <n v="1056"/>
    <x v="3"/>
    <n v="75"/>
    <m/>
    <x v="2"/>
    <n v="0.30018939393939392"/>
    <n v="317"/>
  </r>
  <r>
    <s v="ORD000783"/>
    <s v="CUST8880"/>
    <s v="Laura Pollard"/>
    <s v="michael.tran@hotmail.com"/>
    <x v="4"/>
    <d v="2023-08-18T00:00:00"/>
    <x v="474"/>
    <x v="4"/>
    <x v="1"/>
    <s v="April"/>
    <x v="0"/>
    <s v="PROD1155"/>
    <x v="20"/>
    <x v="3"/>
    <n v="987"/>
    <n v="5"/>
    <n v="4934"/>
    <x v="1"/>
    <n v="435"/>
    <n v="8"/>
    <x v="1"/>
    <n v="0.35002026753141469"/>
    <n v="1727"/>
  </r>
  <r>
    <s v="ORD000784"/>
    <s v="CUST5024"/>
    <s v="William Vincent"/>
    <s v="tiffany.campbell@hotmail.com"/>
    <x v="3"/>
    <d v="2023-04-10T00:00:00"/>
    <x v="178"/>
    <x v="11"/>
    <x v="0"/>
    <s v="July"/>
    <x v="0"/>
    <s v="PROD8967"/>
    <x v="14"/>
    <x v="4"/>
    <n v="467"/>
    <n v="6"/>
    <n v="2800"/>
    <x v="1"/>
    <n v="249"/>
    <n v="4"/>
    <x v="0"/>
    <n v="0.25"/>
    <n v="700"/>
  </r>
  <r>
    <s v="ORD000785"/>
    <s v="CUST6755"/>
    <s v="Mason Davis"/>
    <s v="william.johnson@yahoo.com"/>
    <x v="4"/>
    <d v="2024-11-25T00:00:00"/>
    <x v="475"/>
    <x v="11"/>
    <x v="0"/>
    <s v="July"/>
    <x v="0"/>
    <s v="PROD7656"/>
    <x v="20"/>
    <x v="3"/>
    <n v="710"/>
    <n v="5"/>
    <n v="3551"/>
    <x v="2"/>
    <n v="388"/>
    <n v="5"/>
    <x v="0"/>
    <n v="0.35004224162207831"/>
    <n v="1243"/>
  </r>
  <r>
    <s v="ORD000786"/>
    <s v="CUST5465"/>
    <s v="Benjamin Nicholson"/>
    <s v="kathleen.mccarty@outlook.com"/>
    <x v="2"/>
    <d v="2023-05-30T00:00:00"/>
    <x v="387"/>
    <x v="11"/>
    <x v="1"/>
    <s v="July"/>
    <x v="0"/>
    <s v="PROD7390"/>
    <x v="19"/>
    <x v="2"/>
    <n v="823"/>
    <n v="3"/>
    <n v="2470"/>
    <x v="1"/>
    <n v="212"/>
    <n v="2"/>
    <x v="0"/>
    <n v="0.3"/>
    <n v="741"/>
  </r>
  <r>
    <s v="ORD000787"/>
    <s v="CUST8083"/>
    <s v="David Chambers"/>
    <s v="heather.holland@yahoo.com"/>
    <x v="3"/>
    <d v="2023-08-22T00:00:00"/>
    <x v="421"/>
    <x v="8"/>
    <x v="0"/>
    <s v="September"/>
    <x v="0"/>
    <s v="PROD4864"/>
    <x v="2"/>
    <x v="1"/>
    <n v="590"/>
    <n v="5"/>
    <n v="2951"/>
    <x v="0"/>
    <n v="398"/>
    <n v="3"/>
    <x v="0"/>
    <n v="0.15011860386309725"/>
    <n v="443"/>
  </r>
  <r>
    <s v="ORD000788"/>
    <s v="CUST8083"/>
    <s v="David Chambers"/>
    <s v="heather.holland@yahoo.com"/>
    <x v="3"/>
    <d v="2023-08-22T00:00:00"/>
    <x v="418"/>
    <x v="11"/>
    <x v="1"/>
    <s v="July"/>
    <x v="0"/>
    <s v="PROD6566"/>
    <x v="4"/>
    <x v="2"/>
    <n v="610"/>
    <n v="3"/>
    <n v="1830"/>
    <x v="1"/>
    <n v="224"/>
    <n v="8"/>
    <x v="1"/>
    <n v="0.3"/>
    <n v="549"/>
  </r>
  <r>
    <s v="ORD000789"/>
    <s v="CUST8923"/>
    <s v="Adriana Baker"/>
    <s v="raymond.hansen@hotmail.com"/>
    <x v="3"/>
    <d v="2024-06-09T00:00:00"/>
    <x v="386"/>
    <x v="10"/>
    <x v="0"/>
    <s v="February"/>
    <x v="0"/>
    <s v="PROD6933"/>
    <x v="14"/>
    <x v="4"/>
    <n v="84"/>
    <n v="4"/>
    <n v="334"/>
    <x v="0"/>
    <n v="39"/>
    <n v="2"/>
    <x v="0"/>
    <n v="0.25149700598802394"/>
    <n v="84"/>
  </r>
  <r>
    <s v="ORD000790"/>
    <s v="CUST1710"/>
    <s v="John Scott"/>
    <s v="timothy.padilla@yahoo.com"/>
    <x v="1"/>
    <d v="2023-12-05T00:00:00"/>
    <x v="476"/>
    <x v="4"/>
    <x v="0"/>
    <s v="April"/>
    <x v="0"/>
    <s v="PROD4172"/>
    <x v="7"/>
    <x v="4"/>
    <n v="339"/>
    <n v="4"/>
    <n v="1355"/>
    <x v="0"/>
    <n v="103"/>
    <n v="8"/>
    <x v="1"/>
    <n v="0.25018450184501845"/>
    <n v="339"/>
  </r>
  <r>
    <s v="ORD000791"/>
    <s v="CUST6554"/>
    <s v="Daniel Watson"/>
    <s v="roy.steele@hotmail.com"/>
    <x v="6"/>
    <d v="2024-07-07T00:00:00"/>
    <x v="477"/>
    <x v="0"/>
    <x v="0"/>
    <s v="January"/>
    <x v="1"/>
    <s v="PROD1179"/>
    <x v="14"/>
    <x v="4"/>
    <n v="258"/>
    <n v="4"/>
    <n v="1031"/>
    <x v="0"/>
    <n v="83"/>
    <m/>
    <x v="2"/>
    <n v="0.25024248302618818"/>
    <n v="258"/>
  </r>
  <r>
    <s v="ORD000792"/>
    <s v="CUST2827"/>
    <s v="Edward Townsend"/>
    <s v="adrienne.campbell@yahoo.com"/>
    <x v="0"/>
    <d v="2024-02-28T00:00:00"/>
    <x v="478"/>
    <x v="4"/>
    <x v="0"/>
    <s v="April"/>
    <x v="1"/>
    <s v="PROD6058"/>
    <x v="12"/>
    <x v="3"/>
    <n v="80"/>
    <n v="1"/>
    <n v="80"/>
    <x v="1"/>
    <n v="7"/>
    <m/>
    <x v="2"/>
    <n v="0.35"/>
    <n v="28"/>
  </r>
  <r>
    <s v="ORD000793"/>
    <s v="CUST4541"/>
    <s v="Gary Zamora"/>
    <s v="timothy.henderson@yahoo.com"/>
    <x v="4"/>
    <d v="2023-06-03T00:00:00"/>
    <x v="479"/>
    <x v="2"/>
    <x v="1"/>
    <s v="May"/>
    <x v="0"/>
    <s v="PROD7211"/>
    <x v="9"/>
    <x v="4"/>
    <n v="698"/>
    <n v="2"/>
    <n v="1397"/>
    <x v="1"/>
    <n v="88"/>
    <n v="9"/>
    <x v="1"/>
    <n v="0.24982104509663564"/>
    <n v="349"/>
  </r>
  <r>
    <s v="ORD000794"/>
    <s v="CUST3585"/>
    <s v="Angela Murphy"/>
    <s v="julia.yu@outlook.com"/>
    <x v="2"/>
    <d v="2023-09-21T00:00:00"/>
    <x v="480"/>
    <x v="10"/>
    <x v="0"/>
    <s v="February"/>
    <x v="0"/>
    <s v="PROD9868"/>
    <x v="6"/>
    <x v="0"/>
    <n v="384"/>
    <n v="3"/>
    <n v="1152"/>
    <x v="0"/>
    <n v="75"/>
    <n v="8"/>
    <x v="1"/>
    <n v="0.4001736111111111"/>
    <n v="461"/>
  </r>
  <r>
    <s v="ORD000795"/>
    <s v="CUST2763"/>
    <s v="Tara Matthews"/>
    <s v="david.owens@outlook.com"/>
    <x v="1"/>
    <d v="2024-09-13T00:00:00"/>
    <x v="391"/>
    <x v="0"/>
    <x v="1"/>
    <s v="January"/>
    <x v="0"/>
    <s v="PROD5078"/>
    <x v="17"/>
    <x v="3"/>
    <n v="299"/>
    <n v="2"/>
    <n v="598"/>
    <x v="3"/>
    <n v="81"/>
    <n v="3"/>
    <x v="0"/>
    <n v="0.34949832775919731"/>
    <n v="209"/>
  </r>
  <r>
    <s v="ORD000796"/>
    <s v="CUST3491"/>
    <s v="Thomas Landry"/>
    <s v="teresa.stephens@outlook.com"/>
    <x v="3"/>
    <d v="2024-04-08T00:00:00"/>
    <x v="481"/>
    <x v="9"/>
    <x v="0"/>
    <s v="June"/>
    <x v="0"/>
    <s v="PROD7006"/>
    <x v="19"/>
    <x v="2"/>
    <n v="196"/>
    <n v="3"/>
    <n v="588"/>
    <x v="0"/>
    <n v="46"/>
    <n v="10"/>
    <x v="1"/>
    <n v="0.29931972789115646"/>
    <n v="176"/>
  </r>
  <r>
    <s v="ORD000797"/>
    <s v="CUST4471"/>
    <s v="Jacob Lopez"/>
    <s v="henry.barr@outlook.com"/>
    <x v="0"/>
    <d v="2023-06-15T00:00:00"/>
    <x v="482"/>
    <x v="7"/>
    <x v="1"/>
    <s v="November"/>
    <x v="1"/>
    <s v="PROD8436"/>
    <x v="21"/>
    <x v="1"/>
    <n v="368"/>
    <n v="3"/>
    <n v="1103"/>
    <x v="1"/>
    <n v="142"/>
    <m/>
    <x v="2"/>
    <n v="0.14959202175883954"/>
    <n v="165"/>
  </r>
  <r>
    <s v="ORD000798"/>
    <s v="CUST1471"/>
    <s v="Blake Aguilar"/>
    <s v="norman.randolph@hotmail.com"/>
    <x v="6"/>
    <d v="2023-03-02T00:00:00"/>
    <x v="306"/>
    <x v="2"/>
    <x v="0"/>
    <s v="May"/>
    <x v="0"/>
    <s v="PROD3107"/>
    <x v="11"/>
    <x v="3"/>
    <n v="864"/>
    <n v="5"/>
    <n v="4319"/>
    <x v="1"/>
    <n v="345"/>
    <n v="4"/>
    <x v="0"/>
    <n v="0.35008103727714751"/>
    <n v="1512"/>
  </r>
  <r>
    <s v="ORD000799"/>
    <s v="CUST8081"/>
    <s v="Connie Bridges"/>
    <s v="autumn.may@yahoo.com"/>
    <x v="1"/>
    <d v="2024-04-05T00:00:00"/>
    <x v="238"/>
    <x v="4"/>
    <x v="0"/>
    <s v="April"/>
    <x v="0"/>
    <s v="PROD7838"/>
    <x v="9"/>
    <x v="4"/>
    <n v="891"/>
    <n v="3"/>
    <n v="2672"/>
    <x v="1"/>
    <n v="169"/>
    <n v="4"/>
    <x v="0"/>
    <n v="0.25"/>
    <n v="668"/>
  </r>
  <r>
    <s v="ORD000800"/>
    <s v="CUST5048"/>
    <s v="Johnathan Mills"/>
    <s v="monique.ho@outlook.com"/>
    <x v="3"/>
    <d v="2023-03-18T00:00:00"/>
    <x v="275"/>
    <x v="4"/>
    <x v="0"/>
    <s v="April"/>
    <x v="0"/>
    <s v="PROD5985"/>
    <x v="2"/>
    <x v="1"/>
    <n v="697"/>
    <n v="2"/>
    <n v="1394"/>
    <x v="2"/>
    <n v="108"/>
    <n v="10"/>
    <x v="1"/>
    <n v="0.14992826398852224"/>
    <n v="209"/>
  </r>
  <r>
    <s v="ORD000801"/>
    <s v="CUST6309"/>
    <s v="Kathleen Mercer"/>
    <s v="stephanie.thompson@yahoo.com"/>
    <x v="3"/>
    <d v="2024-07-02T00:00:00"/>
    <x v="169"/>
    <x v="2"/>
    <x v="0"/>
    <s v="May"/>
    <x v="0"/>
    <s v="PROD3139"/>
    <x v="9"/>
    <x v="4"/>
    <n v="45"/>
    <n v="1"/>
    <n v="45"/>
    <x v="0"/>
    <n v="6"/>
    <n v="4"/>
    <x v="0"/>
    <n v="0.24444444444444444"/>
    <n v="11"/>
  </r>
  <r>
    <s v="ORD000802"/>
    <s v="CUST8967"/>
    <s v="Joshua Garcia"/>
    <s v="megan.hansen@hotmail.com"/>
    <x v="6"/>
    <d v="2024-01-19T00:00:00"/>
    <x v="452"/>
    <x v="4"/>
    <x v="0"/>
    <s v="April"/>
    <x v="0"/>
    <s v="PROD3415"/>
    <x v="20"/>
    <x v="3"/>
    <n v="384"/>
    <n v="5"/>
    <n v="1919"/>
    <x v="1"/>
    <n v="257"/>
    <n v="3"/>
    <x v="0"/>
    <n v="0.35018238665971863"/>
    <n v="672"/>
  </r>
  <r>
    <s v="ORD000803"/>
    <s v="CUST4640"/>
    <s v="Frederick Brown"/>
    <s v="adam.hayes@yahoo.com"/>
    <x v="1"/>
    <d v="2024-01-27T00:00:00"/>
    <x v="483"/>
    <x v="6"/>
    <x v="1"/>
    <s v="August"/>
    <x v="0"/>
    <s v="PROD9323"/>
    <x v="0"/>
    <x v="0"/>
    <n v="1088"/>
    <n v="3"/>
    <n v="3264"/>
    <x v="0"/>
    <n v="187"/>
    <n v="4"/>
    <x v="0"/>
    <n v="0.39981617647058826"/>
    <n v="1305"/>
  </r>
  <r>
    <s v="ORD000804"/>
    <s v="CUST6554"/>
    <s v="Daniel Watson"/>
    <s v="roy.steele@hotmail.com"/>
    <x v="6"/>
    <d v="2024-07-07T00:00:00"/>
    <x v="477"/>
    <x v="0"/>
    <x v="0"/>
    <s v="January"/>
    <x v="0"/>
    <s v="PROD5742"/>
    <x v="12"/>
    <x v="3"/>
    <n v="118"/>
    <n v="3"/>
    <n v="353"/>
    <x v="1"/>
    <n v="48"/>
    <n v="4"/>
    <x v="0"/>
    <n v="0.34844192634560905"/>
    <n v="123"/>
  </r>
  <r>
    <s v="ORD000805"/>
    <s v="CUST1813"/>
    <s v="Sandra Crawford"/>
    <s v="jesus.blackburn@outlook.com"/>
    <x v="0"/>
    <d v="2023-12-24T00:00:00"/>
    <x v="25"/>
    <x v="10"/>
    <x v="0"/>
    <s v="February"/>
    <x v="0"/>
    <s v="PROD8470"/>
    <x v="11"/>
    <x v="3"/>
    <n v="654"/>
    <n v="2"/>
    <n v="1308"/>
    <x v="1"/>
    <n v="165"/>
    <n v="3"/>
    <x v="0"/>
    <n v="0.35015290519877673"/>
    <n v="458"/>
  </r>
  <r>
    <s v="ORD000806"/>
    <s v="CUST7566"/>
    <s v="Erin Coleman"/>
    <s v="ryan.gonzales@gmail.com"/>
    <x v="1"/>
    <d v="2024-02-10T00:00:00"/>
    <x v="484"/>
    <x v="3"/>
    <x v="1"/>
    <s v="March"/>
    <x v="0"/>
    <s v="PROD2452"/>
    <x v="13"/>
    <x v="4"/>
    <n v="168"/>
    <n v="5"/>
    <n v="841"/>
    <x v="0"/>
    <n v="122"/>
    <n v="7"/>
    <x v="0"/>
    <n v="0.2497027348394768"/>
    <n v="210"/>
  </r>
  <r>
    <s v="ORD000807"/>
    <s v="CUST4394"/>
    <s v="Paul Young"/>
    <s v="dakota.clark@outlook.com"/>
    <x v="3"/>
    <d v="2023-01-21T00:00:00"/>
    <x v="485"/>
    <x v="11"/>
    <x v="0"/>
    <s v="July"/>
    <x v="0"/>
    <s v="PROD1950"/>
    <x v="19"/>
    <x v="2"/>
    <n v="997"/>
    <n v="5"/>
    <n v="4987"/>
    <x v="0"/>
    <n v="553"/>
    <n v="3"/>
    <x v="0"/>
    <n v="0.29997994786444754"/>
    <n v="1496"/>
  </r>
  <r>
    <s v="ORD000808"/>
    <s v="CUST7045"/>
    <s v="Samuel Lawson"/>
    <s v="dwayne.cunningham@gmail.com"/>
    <x v="0"/>
    <d v="2024-10-25T00:00:00"/>
    <x v="486"/>
    <x v="7"/>
    <x v="0"/>
    <s v="November"/>
    <x v="0"/>
    <s v="PROD3058"/>
    <x v="18"/>
    <x v="0"/>
    <n v="57"/>
    <n v="4"/>
    <n v="226"/>
    <x v="1"/>
    <n v="23"/>
    <n v="8"/>
    <x v="1"/>
    <n v="0.39823008849557523"/>
    <n v="90"/>
  </r>
  <r>
    <s v="ORD000809"/>
    <s v="CUST2530"/>
    <s v="Bradley Weber MD"/>
    <s v="deborah.robertson@gmail.com"/>
    <x v="2"/>
    <d v="2023-01-28T00:00:00"/>
    <x v="487"/>
    <x v="8"/>
    <x v="0"/>
    <s v="September"/>
    <x v="0"/>
    <s v="PROD1369"/>
    <x v="13"/>
    <x v="4"/>
    <n v="453"/>
    <n v="5"/>
    <n v="2264"/>
    <x v="1"/>
    <n v="271"/>
    <n v="7"/>
    <x v="0"/>
    <n v="0.25"/>
    <n v="566"/>
  </r>
  <r>
    <s v="ORD000810"/>
    <s v="CUST3900"/>
    <s v="Laura Nelson"/>
    <s v="darlene.gregory@gmail.com"/>
    <x v="5"/>
    <d v="2024-02-08T00:00:00"/>
    <x v="18"/>
    <x v="2"/>
    <x v="1"/>
    <s v="May"/>
    <x v="0"/>
    <s v="PROD9554"/>
    <x v="11"/>
    <x v="3"/>
    <n v="325"/>
    <n v="3"/>
    <n v="975"/>
    <x v="2"/>
    <n v="58"/>
    <n v="5"/>
    <x v="0"/>
    <n v="0.34974358974358977"/>
    <n v="341"/>
  </r>
  <r>
    <s v="ORD000811"/>
    <s v="CUST4056"/>
    <s v="Michael Cain MD"/>
    <s v="michele.roach@outlook.com"/>
    <x v="3"/>
    <d v="2024-05-12T00:00:00"/>
    <x v="330"/>
    <x v="6"/>
    <x v="1"/>
    <s v="August"/>
    <x v="0"/>
    <s v="PROD7668"/>
    <x v="20"/>
    <x v="3"/>
    <n v="208"/>
    <n v="3"/>
    <n v="624"/>
    <x v="3"/>
    <n v="89"/>
    <n v="7"/>
    <x v="0"/>
    <n v="0.35096153846153844"/>
    <n v="219"/>
  </r>
  <r>
    <s v="ORD000812"/>
    <s v="CUST1690"/>
    <s v="Lisa Singleton"/>
    <s v="amber.patterson@hotmail.com"/>
    <x v="2"/>
    <d v="2023-10-02T00:00:00"/>
    <x v="95"/>
    <x v="1"/>
    <x v="1"/>
    <s v="December"/>
    <x v="0"/>
    <s v="PROD4044"/>
    <x v="2"/>
    <x v="1"/>
    <n v="628"/>
    <n v="2"/>
    <n v="1257"/>
    <x v="3"/>
    <n v="168"/>
    <n v="3"/>
    <x v="0"/>
    <n v="0.15035799522673032"/>
    <n v="189"/>
  </r>
  <r>
    <s v="ORD000813"/>
    <s v="CUST2554"/>
    <s v="Melissa Higgins"/>
    <s v="clifford.maddox@outlook.com"/>
    <x v="2"/>
    <d v="2023-05-09T00:00:00"/>
    <x v="461"/>
    <x v="1"/>
    <x v="1"/>
    <s v="December"/>
    <x v="2"/>
    <s v="PROD1607"/>
    <x v="10"/>
    <x v="2"/>
    <n v="1736"/>
    <n v="2"/>
    <n v="3472"/>
    <x v="3"/>
    <n v="345"/>
    <m/>
    <x v="2"/>
    <n v="0.30011520737327191"/>
    <n v="1042"/>
  </r>
  <r>
    <s v="ORD000814"/>
    <s v="CUST8213"/>
    <s v="Angela Brown"/>
    <s v="paul.collins@outlook.com"/>
    <x v="2"/>
    <d v="2023-07-22T00:00:00"/>
    <x v="218"/>
    <x v="1"/>
    <x v="1"/>
    <s v="December"/>
    <x v="2"/>
    <s v="PROD9595"/>
    <x v="3"/>
    <x v="1"/>
    <n v="1552"/>
    <n v="6"/>
    <n v="9313"/>
    <x v="0"/>
    <n v="598"/>
    <m/>
    <x v="2"/>
    <n v="0.15000536883925694"/>
    <n v="1397"/>
  </r>
  <r>
    <s v="ORD000815"/>
    <s v="CUST4613"/>
    <s v="Jessica Reed"/>
    <s v="william.beck@outlook.com"/>
    <x v="0"/>
    <d v="2023-02-01T00:00:00"/>
    <x v="367"/>
    <x v="4"/>
    <x v="1"/>
    <s v="April"/>
    <x v="0"/>
    <s v="PROD2583"/>
    <x v="15"/>
    <x v="1"/>
    <n v="746"/>
    <n v="1"/>
    <n v="746"/>
    <x v="1"/>
    <n v="52"/>
    <n v="8"/>
    <x v="1"/>
    <n v="0.15013404825737264"/>
    <n v="112"/>
  </r>
  <r>
    <s v="ORD000816"/>
    <s v="CUST5111"/>
    <s v="Jesus Nicholson"/>
    <s v="krystal.tapia@yahoo.com"/>
    <x v="3"/>
    <d v="2024-03-17T00:00:00"/>
    <x v="168"/>
    <x v="11"/>
    <x v="1"/>
    <s v="July"/>
    <x v="0"/>
    <s v="PROD7264"/>
    <x v="0"/>
    <x v="0"/>
    <n v="1187"/>
    <n v="3"/>
    <n v="3560"/>
    <x v="1"/>
    <n v="525"/>
    <n v="7"/>
    <x v="0"/>
    <n v="0.4"/>
    <n v="1424"/>
  </r>
  <r>
    <s v="ORD000817"/>
    <s v="CUST7049"/>
    <s v="Lori Hale"/>
    <s v="joseph.riley@hotmail.com"/>
    <x v="1"/>
    <d v="2024-02-28T00:00:00"/>
    <x v="110"/>
    <x v="2"/>
    <x v="0"/>
    <s v="May"/>
    <x v="0"/>
    <s v="PROD3444"/>
    <x v="1"/>
    <x v="1"/>
    <n v="906"/>
    <n v="1"/>
    <n v="906"/>
    <x v="0"/>
    <n v="47"/>
    <n v="8"/>
    <x v="1"/>
    <n v="0.15011037527593818"/>
    <n v="136"/>
  </r>
  <r>
    <s v="ORD000818"/>
    <s v="CUST2967"/>
    <s v="Cathy Gaines"/>
    <s v="jonathan.sparks@outlook.com"/>
    <x v="1"/>
    <d v="2023-07-09T00:00:00"/>
    <x v="197"/>
    <x v="9"/>
    <x v="1"/>
    <s v="June"/>
    <x v="0"/>
    <s v="PROD1007"/>
    <x v="3"/>
    <x v="1"/>
    <n v="366"/>
    <n v="4"/>
    <n v="1465"/>
    <x v="2"/>
    <n v="185"/>
    <n v="3"/>
    <x v="0"/>
    <n v="0.15017064846416384"/>
    <n v="220"/>
  </r>
  <r>
    <s v="ORD000819"/>
    <s v="CUST9846"/>
    <s v="Lori Davis"/>
    <s v="jeremy.nelson@yahoo.com"/>
    <x v="1"/>
    <d v="2023-12-02T00:00:00"/>
    <x v="49"/>
    <x v="4"/>
    <x v="1"/>
    <s v="April"/>
    <x v="0"/>
    <s v="PROD4912"/>
    <x v="13"/>
    <x v="4"/>
    <n v="148"/>
    <n v="2"/>
    <n v="296"/>
    <x v="1"/>
    <n v="19"/>
    <n v="7"/>
    <x v="0"/>
    <n v="0.25"/>
    <n v="74"/>
  </r>
  <r>
    <s v="ORD000820"/>
    <s v="CUST2405"/>
    <s v="Christina Ramirez"/>
    <s v="leslie.lopez@yahoo.com"/>
    <x v="3"/>
    <d v="2024-04-22T00:00:00"/>
    <x v="101"/>
    <x v="5"/>
    <x v="0"/>
    <s v="October"/>
    <x v="0"/>
    <s v="PROD2069"/>
    <x v="11"/>
    <x v="3"/>
    <n v="936"/>
    <n v="3"/>
    <n v="2807"/>
    <x v="1"/>
    <n v="416"/>
    <n v="10"/>
    <x v="1"/>
    <n v="0.35019593872461702"/>
    <n v="983"/>
  </r>
  <r>
    <s v="ORD000821"/>
    <s v="CUST1343"/>
    <s v="Jonathan Phillips"/>
    <s v="robert.west@hotmail.com"/>
    <x v="2"/>
    <d v="2023-02-23T00:00:00"/>
    <x v="488"/>
    <x v="5"/>
    <x v="0"/>
    <s v="October"/>
    <x v="2"/>
    <s v="PROD9335"/>
    <x v="14"/>
    <x v="4"/>
    <n v="620"/>
    <n v="2"/>
    <n v="1239"/>
    <x v="1"/>
    <n v="67"/>
    <m/>
    <x v="2"/>
    <n v="0.25020177562550444"/>
    <n v="310"/>
  </r>
  <r>
    <s v="ORD000822"/>
    <s v="CUST3437"/>
    <s v="Denise Richards"/>
    <s v="alexandra.carter@yahoo.com"/>
    <x v="0"/>
    <d v="2023-07-23T00:00:00"/>
    <x v="453"/>
    <x v="2"/>
    <x v="0"/>
    <s v="May"/>
    <x v="0"/>
    <s v="PROD5569"/>
    <x v="8"/>
    <x v="2"/>
    <n v="376"/>
    <n v="1"/>
    <n v="376"/>
    <x v="1"/>
    <n v="38"/>
    <n v="2"/>
    <x v="0"/>
    <n v="0.30053191489361702"/>
    <n v="113"/>
  </r>
  <r>
    <s v="ORD000823"/>
    <s v="CUST9443"/>
    <s v="Julia Baird"/>
    <s v="hannah.murphy@gmail.com"/>
    <x v="0"/>
    <d v="2023-09-15T00:00:00"/>
    <x v="21"/>
    <x v="9"/>
    <x v="1"/>
    <s v="June"/>
    <x v="0"/>
    <s v="PROD7714"/>
    <x v="2"/>
    <x v="1"/>
    <n v="1135"/>
    <n v="1"/>
    <n v="1135"/>
    <x v="0"/>
    <n v="158"/>
    <n v="8"/>
    <x v="1"/>
    <n v="0.14977973568281938"/>
    <n v="170"/>
  </r>
  <r>
    <s v="ORD000824"/>
    <s v="CUST3943"/>
    <s v="Alyssa Weiss"/>
    <s v="melissa.rivera@gmail.com"/>
    <x v="6"/>
    <d v="2023-06-28T00:00:00"/>
    <x v="356"/>
    <x v="1"/>
    <x v="1"/>
    <s v="December"/>
    <x v="0"/>
    <s v="PROD7242"/>
    <x v="0"/>
    <x v="0"/>
    <n v="1880"/>
    <n v="2"/>
    <n v="3759"/>
    <x v="4"/>
    <n v="360"/>
    <n v="8"/>
    <x v="1"/>
    <n v="0.40010641127959562"/>
    <n v="1504"/>
  </r>
  <r>
    <s v="ORD000825"/>
    <s v="CUST8356"/>
    <s v="Robert Perry"/>
    <s v="morgan.cooper@yahoo.com"/>
    <x v="2"/>
    <d v="2023-07-29T00:00:00"/>
    <x v="249"/>
    <x v="9"/>
    <x v="1"/>
    <s v="June"/>
    <x v="1"/>
    <s v="PROD5185"/>
    <x v="14"/>
    <x v="4"/>
    <n v="1083"/>
    <n v="2"/>
    <n v="2165"/>
    <x v="0"/>
    <n v="174"/>
    <m/>
    <x v="2"/>
    <n v="0.24988452655889146"/>
    <n v="541"/>
  </r>
  <r>
    <s v="ORD000826"/>
    <s v="CUST2450"/>
    <s v="Mr. Nicholas Mcdonald"/>
    <s v="carl.thompson@gmail.com"/>
    <x v="1"/>
    <d v="2024-03-18T00:00:00"/>
    <x v="114"/>
    <x v="11"/>
    <x v="1"/>
    <s v="July"/>
    <x v="0"/>
    <s v="PROD9778"/>
    <x v="16"/>
    <x v="0"/>
    <n v="981"/>
    <n v="3"/>
    <n v="2944"/>
    <x v="3"/>
    <n v="308"/>
    <n v="7"/>
    <x v="0"/>
    <n v="0.40013586956521741"/>
    <n v="1178"/>
  </r>
  <r>
    <s v="ORD000827"/>
    <s v="CUST8385"/>
    <s v="Jessica Grant"/>
    <s v="heather.odom@yahoo.com"/>
    <x v="4"/>
    <d v="2023-09-15T00:00:00"/>
    <x v="489"/>
    <x v="9"/>
    <x v="0"/>
    <s v="June"/>
    <x v="0"/>
    <s v="PROD7800"/>
    <x v="20"/>
    <x v="3"/>
    <n v="156"/>
    <n v="3"/>
    <n v="467"/>
    <x v="1"/>
    <n v="40"/>
    <n v="10"/>
    <x v="1"/>
    <n v="0.35117773019271947"/>
    <n v="164"/>
  </r>
  <r>
    <s v="ORD000828"/>
    <s v="CUST7252"/>
    <s v="Christopher Harris"/>
    <s v="barbara.bush@gmail.com"/>
    <x v="1"/>
    <d v="2023-03-02T00:00:00"/>
    <x v="141"/>
    <x v="4"/>
    <x v="0"/>
    <s v="April"/>
    <x v="0"/>
    <s v="PROD8466"/>
    <x v="20"/>
    <x v="3"/>
    <n v="49"/>
    <n v="1"/>
    <n v="49"/>
    <x v="0"/>
    <n v="5"/>
    <n v="5"/>
    <x v="0"/>
    <n v="0.34693877551020408"/>
    <n v="17"/>
  </r>
  <r>
    <s v="ORD000829"/>
    <s v="CUST6269"/>
    <s v="Kim Hudson"/>
    <s v="gail.wright@gmail.com"/>
    <x v="3"/>
    <d v="2024-01-11T00:00:00"/>
    <x v="490"/>
    <x v="11"/>
    <x v="1"/>
    <s v="July"/>
    <x v="0"/>
    <s v="PROD1422"/>
    <x v="21"/>
    <x v="1"/>
    <n v="1068"/>
    <n v="3"/>
    <n v="3204"/>
    <x v="1"/>
    <n v="286"/>
    <n v="2"/>
    <x v="0"/>
    <n v="0.15012484394506867"/>
    <n v="481"/>
  </r>
  <r>
    <s v="ORD000830"/>
    <s v="CUST1048"/>
    <s v="Eduardo Smith"/>
    <s v="dustin.larson@hotmail.com"/>
    <x v="3"/>
    <d v="2023-03-05T00:00:00"/>
    <x v="491"/>
    <x v="2"/>
    <x v="0"/>
    <s v="May"/>
    <x v="0"/>
    <s v="PROD3147"/>
    <x v="5"/>
    <x v="3"/>
    <n v="901"/>
    <n v="4"/>
    <n v="3605"/>
    <x v="1"/>
    <n v="197"/>
    <n v="10"/>
    <x v="1"/>
    <n v="0.35006934812760054"/>
    <n v="1262"/>
  </r>
  <r>
    <s v="ORD000831"/>
    <s v="CUST7318"/>
    <s v="Anthony Morton"/>
    <s v="jessica.edwards@hotmail.com"/>
    <x v="4"/>
    <d v="2023-05-27T00:00:00"/>
    <x v="164"/>
    <x v="8"/>
    <x v="1"/>
    <s v="September"/>
    <x v="1"/>
    <s v="PROD3310"/>
    <x v="4"/>
    <x v="2"/>
    <n v="693"/>
    <n v="5"/>
    <n v="3463"/>
    <x v="1"/>
    <n v="238"/>
    <m/>
    <x v="2"/>
    <n v="0.30002887669650591"/>
    <n v="1039"/>
  </r>
  <r>
    <s v="ORD000832"/>
    <s v="CUST2227"/>
    <s v="Dustin Garrett"/>
    <s v="carolyn.alvarez@yahoo.com"/>
    <x v="5"/>
    <d v="2024-01-22T00:00:00"/>
    <x v="19"/>
    <x v="6"/>
    <x v="1"/>
    <s v="August"/>
    <x v="0"/>
    <s v="PROD7090"/>
    <x v="8"/>
    <x v="2"/>
    <n v="1002"/>
    <n v="3"/>
    <n v="3007"/>
    <x v="2"/>
    <n v="245"/>
    <n v="6"/>
    <x v="0"/>
    <n v="0.29996674426338543"/>
    <n v="902"/>
  </r>
  <r>
    <s v="ORD000833"/>
    <s v="CUST5359"/>
    <s v="Gilbert Warner"/>
    <s v="debra.wright@outlook.com"/>
    <x v="0"/>
    <d v="2023-08-10T00:00:00"/>
    <x v="44"/>
    <x v="3"/>
    <x v="1"/>
    <s v="March"/>
    <x v="0"/>
    <s v="PROD1115"/>
    <x v="16"/>
    <x v="0"/>
    <n v="612"/>
    <n v="3"/>
    <n v="1835"/>
    <x v="0"/>
    <n v="206"/>
    <n v="5"/>
    <x v="0"/>
    <n v="0.4"/>
    <n v="734"/>
  </r>
  <r>
    <s v="ORD000834"/>
    <s v="CUST1318"/>
    <s v="Pamela Garcia"/>
    <s v="barbara.reynolds@gmail.com"/>
    <x v="1"/>
    <d v="2023-04-09T00:00:00"/>
    <x v="259"/>
    <x v="5"/>
    <x v="0"/>
    <s v="October"/>
    <x v="0"/>
    <s v="PROD1924"/>
    <x v="2"/>
    <x v="1"/>
    <n v="433"/>
    <n v="1"/>
    <n v="433"/>
    <x v="0"/>
    <n v="25"/>
    <n v="6"/>
    <x v="0"/>
    <n v="0.15011547344110854"/>
    <n v="65"/>
  </r>
  <r>
    <s v="ORD000835"/>
    <s v="CUST7750"/>
    <s v="Robert Montgomery"/>
    <s v="gregory.williams@yahoo.com"/>
    <x v="4"/>
    <d v="2024-07-15T00:00:00"/>
    <x v="492"/>
    <x v="11"/>
    <x v="1"/>
    <s v="July"/>
    <x v="0"/>
    <s v="PROD8340"/>
    <x v="16"/>
    <x v="0"/>
    <n v="306"/>
    <n v="5"/>
    <n v="1529"/>
    <x v="1"/>
    <n v="191"/>
    <n v="2"/>
    <x v="0"/>
    <n v="0.40026160889470241"/>
    <n v="612"/>
  </r>
  <r>
    <s v="ORD000836"/>
    <s v="CUST6335"/>
    <s v="Christine Vargas"/>
    <s v="adrienne.wilson@gmail.com"/>
    <x v="4"/>
    <d v="2024-08-15T00:00:00"/>
    <x v="493"/>
    <x v="6"/>
    <x v="0"/>
    <s v="August"/>
    <x v="0"/>
    <s v="PROD9764"/>
    <x v="18"/>
    <x v="0"/>
    <n v="897"/>
    <n v="3"/>
    <n v="2692"/>
    <x v="1"/>
    <n v="215"/>
    <n v="7"/>
    <x v="0"/>
    <n v="0.40007429420505203"/>
    <n v="1077"/>
  </r>
  <r>
    <s v="ORD000837"/>
    <s v="CUST7826"/>
    <s v="Charles Rivera"/>
    <s v="richard.taylor@yahoo.com"/>
    <x v="5"/>
    <d v="2023-02-05T00:00:00"/>
    <x v="121"/>
    <x v="0"/>
    <x v="0"/>
    <s v="January"/>
    <x v="0"/>
    <s v="PROD1144"/>
    <x v="17"/>
    <x v="3"/>
    <n v="772"/>
    <n v="4"/>
    <n v="3086"/>
    <x v="0"/>
    <n v="281"/>
    <n v="4"/>
    <x v="0"/>
    <n v="0.34996759559300067"/>
    <n v="1080"/>
  </r>
  <r>
    <s v="ORD000838"/>
    <s v="CUST9028"/>
    <s v="Amanda Matthews"/>
    <s v="tina.manning@yahoo.com"/>
    <x v="3"/>
    <d v="2024-07-29T00:00:00"/>
    <x v="148"/>
    <x v="11"/>
    <x v="0"/>
    <s v="July"/>
    <x v="0"/>
    <s v="PROD9475"/>
    <x v="8"/>
    <x v="2"/>
    <n v="561"/>
    <n v="2"/>
    <n v="1122"/>
    <x v="0"/>
    <n v="134"/>
    <n v="10"/>
    <x v="1"/>
    <n v="0.30035650623885918"/>
    <n v="337"/>
  </r>
  <r>
    <s v="ORD000839"/>
    <s v="CUST7215"/>
    <s v="Lisa Mayer"/>
    <s v="sara.hunter@yahoo.com"/>
    <x v="1"/>
    <d v="2024-08-09T00:00:00"/>
    <x v="474"/>
    <x v="4"/>
    <x v="1"/>
    <s v="April"/>
    <x v="1"/>
    <s v="PROD4648"/>
    <x v="7"/>
    <x v="4"/>
    <n v="425"/>
    <n v="1"/>
    <n v="425"/>
    <x v="1"/>
    <n v="32"/>
    <m/>
    <x v="2"/>
    <n v="0.24941176470588236"/>
    <n v="106"/>
  </r>
  <r>
    <s v="ORD000840"/>
    <s v="CUST3508"/>
    <s v="Connie Anderson"/>
    <s v="patrick.rodriguez@hotmail.com"/>
    <x v="1"/>
    <d v="2023-06-03T00:00:00"/>
    <x v="16"/>
    <x v="8"/>
    <x v="0"/>
    <s v="September"/>
    <x v="0"/>
    <s v="PROD6667"/>
    <x v="4"/>
    <x v="2"/>
    <n v="443"/>
    <n v="5"/>
    <n v="2215"/>
    <x v="1"/>
    <n v="233"/>
    <n v="2"/>
    <x v="0"/>
    <n v="0.30022573363431149"/>
    <n v="665"/>
  </r>
  <r>
    <s v="ORD000841"/>
    <s v="CUST4690"/>
    <s v="Tiffany Jimenez"/>
    <s v="courtney.dudley@gmail.com"/>
    <x v="0"/>
    <d v="2024-03-24T00:00:00"/>
    <x v="170"/>
    <x v="5"/>
    <x v="1"/>
    <s v="October"/>
    <x v="1"/>
    <s v="PROD1385"/>
    <x v="10"/>
    <x v="2"/>
    <n v="818"/>
    <n v="4"/>
    <n v="3271"/>
    <x v="1"/>
    <n v="450"/>
    <m/>
    <x v="2"/>
    <n v="0.29990828492815652"/>
    <n v="981"/>
  </r>
  <r>
    <s v="ORD000842"/>
    <s v="CUST1160"/>
    <s v="Lisa Klein"/>
    <s v="mario.campbell@hotmail.com"/>
    <x v="2"/>
    <d v="2024-12-25T00:00:00"/>
    <x v="494"/>
    <x v="3"/>
    <x v="1"/>
    <s v="March"/>
    <x v="0"/>
    <s v="PROD1566"/>
    <x v="7"/>
    <x v="4"/>
    <n v="553"/>
    <n v="3"/>
    <n v="1660"/>
    <x v="1"/>
    <n v="97"/>
    <n v="5"/>
    <x v="0"/>
    <n v="0.25"/>
    <n v="415"/>
  </r>
  <r>
    <s v="ORD000843"/>
    <s v="CUST2240"/>
    <s v="Jessica Ross"/>
    <s v="tonya.brown@gmail.com"/>
    <x v="2"/>
    <d v="2023-06-14T00:00:00"/>
    <x v="45"/>
    <x v="6"/>
    <x v="1"/>
    <s v="August"/>
    <x v="0"/>
    <s v="PROD6153"/>
    <x v="16"/>
    <x v="0"/>
    <n v="666"/>
    <n v="3"/>
    <n v="1999"/>
    <x v="0"/>
    <n v="148"/>
    <n v="7"/>
    <x v="0"/>
    <n v="0.40020010005002499"/>
    <n v="800"/>
  </r>
  <r>
    <s v="ORD000844"/>
    <s v="CUST8027"/>
    <s v="Justin Randolph"/>
    <s v="stacey.jones@gmail.com"/>
    <x v="0"/>
    <d v="2023-11-07T00:00:00"/>
    <x v="444"/>
    <x v="0"/>
    <x v="0"/>
    <s v="January"/>
    <x v="1"/>
    <s v="PROD7231"/>
    <x v="18"/>
    <x v="0"/>
    <n v="490"/>
    <n v="4"/>
    <n v="1961"/>
    <x v="0"/>
    <n v="176"/>
    <m/>
    <x v="2"/>
    <n v="0.39979602243753187"/>
    <n v="784"/>
  </r>
  <r>
    <s v="ORD000845"/>
    <s v="CUST8653"/>
    <s v="Shannon Cole"/>
    <s v="nicole.simmons@outlook.com"/>
    <x v="4"/>
    <d v="2023-09-02T00:00:00"/>
    <x v="465"/>
    <x v="6"/>
    <x v="1"/>
    <s v="August"/>
    <x v="0"/>
    <s v="PROD7507"/>
    <x v="17"/>
    <x v="3"/>
    <n v="1168"/>
    <n v="3"/>
    <n v="3505"/>
    <x v="3"/>
    <n v="361"/>
    <n v="8"/>
    <x v="1"/>
    <n v="0.35007132667617691"/>
    <n v="1227"/>
  </r>
  <r>
    <s v="ORD000846"/>
    <s v="CUST5473"/>
    <s v="John Kent"/>
    <s v="norma.harris@outlook.com"/>
    <x v="6"/>
    <d v="2023-10-07T00:00:00"/>
    <x v="495"/>
    <x v="3"/>
    <x v="1"/>
    <s v="March"/>
    <x v="0"/>
    <s v="PROD9572"/>
    <x v="8"/>
    <x v="2"/>
    <n v="40"/>
    <n v="2"/>
    <n v="80"/>
    <x v="1"/>
    <n v="9"/>
    <n v="10"/>
    <x v="1"/>
    <n v="0.3"/>
    <n v="24"/>
  </r>
  <r>
    <s v="ORD000847"/>
    <s v="CUST3962"/>
    <s v="Brandi Pratt"/>
    <s v="eric.west@outlook.com"/>
    <x v="2"/>
    <d v="2024-10-29T00:00:00"/>
    <x v="496"/>
    <x v="1"/>
    <x v="0"/>
    <s v="December"/>
    <x v="0"/>
    <s v="PROD3490"/>
    <x v="20"/>
    <x v="3"/>
    <n v="637"/>
    <n v="8"/>
    <n v="5098"/>
    <x v="0"/>
    <n v="719"/>
    <n v="4"/>
    <x v="0"/>
    <n v="0.34994115339348764"/>
    <n v="1784"/>
  </r>
  <r>
    <s v="ORD000848"/>
    <s v="CUST9273"/>
    <s v="Donna White"/>
    <s v="holly.wilson@outlook.com"/>
    <x v="2"/>
    <d v="2023-01-15T00:00:00"/>
    <x v="401"/>
    <x v="3"/>
    <x v="0"/>
    <s v="March"/>
    <x v="0"/>
    <s v="PROD1126"/>
    <x v="7"/>
    <x v="4"/>
    <n v="387"/>
    <n v="3"/>
    <n v="1160"/>
    <x v="1"/>
    <n v="119"/>
    <n v="10"/>
    <x v="1"/>
    <n v="0.25"/>
    <n v="290"/>
  </r>
  <r>
    <s v="ORD000849"/>
    <s v="CUST2034"/>
    <s v="Mackenzie Wood"/>
    <s v="tammy.davis@outlook.com"/>
    <x v="0"/>
    <d v="2023-03-22T00:00:00"/>
    <x v="496"/>
    <x v="1"/>
    <x v="0"/>
    <s v="December"/>
    <x v="0"/>
    <s v="PROD7510"/>
    <x v="5"/>
    <x v="3"/>
    <n v="1950"/>
    <n v="2"/>
    <n v="3901"/>
    <x v="1"/>
    <n v="567"/>
    <n v="6"/>
    <x v="0"/>
    <n v="0.34991027941553449"/>
    <n v="1365"/>
  </r>
  <r>
    <s v="ORD000850"/>
    <s v="CUST1804"/>
    <s v="Chelsey Campbell"/>
    <s v="eric.powell@outlook.com"/>
    <x v="3"/>
    <d v="2023-03-19T00:00:00"/>
    <x v="497"/>
    <x v="9"/>
    <x v="0"/>
    <s v="June"/>
    <x v="0"/>
    <s v="PROD7207"/>
    <x v="10"/>
    <x v="2"/>
    <n v="50"/>
    <n v="6"/>
    <n v="298"/>
    <x v="0"/>
    <n v="27"/>
    <n v="9"/>
    <x v="1"/>
    <n v="0.29865771812080538"/>
    <n v="89"/>
  </r>
  <r>
    <s v="ORD000851"/>
    <s v="CUST3389"/>
    <s v="Daniel Rodriguez"/>
    <s v="molly.jones@gmail.com"/>
    <x v="0"/>
    <d v="2024-02-02T00:00:00"/>
    <x v="498"/>
    <x v="7"/>
    <x v="1"/>
    <s v="November"/>
    <x v="0"/>
    <s v="PROD9373"/>
    <x v="17"/>
    <x v="3"/>
    <n v="638"/>
    <n v="6"/>
    <n v="3826"/>
    <x v="0"/>
    <n v="433"/>
    <n v="8"/>
    <x v="1"/>
    <n v="0.34997386304234185"/>
    <n v="1339"/>
  </r>
  <r>
    <s v="ORD000852"/>
    <s v="CUST2598"/>
    <s v="Jason Stevens"/>
    <s v="michael.scott@hotmail.com"/>
    <x v="5"/>
    <d v="2024-05-21T00:00:00"/>
    <x v="285"/>
    <x v="6"/>
    <x v="1"/>
    <s v="August"/>
    <x v="0"/>
    <s v="PROD9337"/>
    <x v="1"/>
    <x v="1"/>
    <n v="684"/>
    <n v="5"/>
    <n v="3419"/>
    <x v="4"/>
    <n v="453"/>
    <n v="2"/>
    <x v="0"/>
    <n v="0.15004387247733256"/>
    <n v="513"/>
  </r>
  <r>
    <s v="ORD000853"/>
    <s v="CUST2269"/>
    <s v="Parker Garcia"/>
    <s v="shannon.faulkner@hotmail.com"/>
    <x v="0"/>
    <d v="2023-08-25T00:00:00"/>
    <x v="384"/>
    <x v="9"/>
    <x v="1"/>
    <s v="June"/>
    <x v="0"/>
    <s v="PROD4468"/>
    <x v="12"/>
    <x v="3"/>
    <n v="762"/>
    <n v="2"/>
    <n v="1524"/>
    <x v="1"/>
    <n v="130"/>
    <n v="4"/>
    <x v="0"/>
    <n v="0.35039370078740156"/>
    <n v="534"/>
  </r>
  <r>
    <s v="ORD000854"/>
    <s v="CUST2242"/>
    <s v="Amanda Barnett"/>
    <s v="benjamin.donaldson@yahoo.com"/>
    <x v="2"/>
    <d v="2024-04-11T00:00:00"/>
    <x v="499"/>
    <x v="4"/>
    <x v="0"/>
    <s v="April"/>
    <x v="0"/>
    <s v="PROD6174"/>
    <x v="14"/>
    <x v="4"/>
    <n v="1022"/>
    <n v="1"/>
    <n v="1022"/>
    <x v="1"/>
    <n v="76"/>
    <n v="5"/>
    <x v="0"/>
    <n v="0.24951076320939333"/>
    <n v="255"/>
  </r>
  <r>
    <s v="ORD000855"/>
    <s v="CUST4612"/>
    <s v="Jeremiah Sutton"/>
    <s v="christine.edwards@yahoo.com"/>
    <x v="0"/>
    <d v="2024-04-14T00:00:00"/>
    <x v="284"/>
    <x v="3"/>
    <x v="0"/>
    <s v="March"/>
    <x v="0"/>
    <s v="PROD6370"/>
    <x v="13"/>
    <x v="4"/>
    <n v="683"/>
    <n v="4"/>
    <n v="2733"/>
    <x v="0"/>
    <n v="214"/>
    <n v="5"/>
    <x v="0"/>
    <n v="0.24990852542993047"/>
    <n v="683"/>
  </r>
  <r>
    <s v="ORD000856"/>
    <s v="CUST6237"/>
    <s v="Ray Finley"/>
    <s v="alexander.bennett@yahoo.com"/>
    <x v="4"/>
    <d v="2023-04-20T00:00:00"/>
    <x v="267"/>
    <x v="3"/>
    <x v="0"/>
    <s v="March"/>
    <x v="1"/>
    <s v="PROD8081"/>
    <x v="0"/>
    <x v="0"/>
    <n v="135"/>
    <n v="5"/>
    <n v="674"/>
    <x v="0"/>
    <n v="59"/>
    <m/>
    <x v="2"/>
    <n v="0.40059347181008903"/>
    <n v="270"/>
  </r>
  <r>
    <s v="ORD000857"/>
    <s v="CUST8519"/>
    <s v="Sherry Juarez"/>
    <s v="phillip.martin@yahoo.com"/>
    <x v="2"/>
    <d v="2024-08-17T00:00:00"/>
    <x v="500"/>
    <x v="7"/>
    <x v="1"/>
    <s v="November"/>
    <x v="0"/>
    <s v="PROD1564"/>
    <x v="15"/>
    <x v="1"/>
    <n v="1310"/>
    <n v="4"/>
    <n v="5239"/>
    <x v="0"/>
    <n v="568"/>
    <n v="2"/>
    <x v="0"/>
    <n v="0.15002863141820957"/>
    <n v="786"/>
  </r>
  <r>
    <s v="ORD000858"/>
    <s v="CUST9008"/>
    <s v="Victoria Neal"/>
    <s v="shannon.baker@gmail.com"/>
    <x v="2"/>
    <d v="2023-11-28T00:00:00"/>
    <x v="240"/>
    <x v="1"/>
    <x v="1"/>
    <s v="December"/>
    <x v="0"/>
    <s v="PROD6052"/>
    <x v="4"/>
    <x v="2"/>
    <n v="1786"/>
    <n v="10"/>
    <n v="17857"/>
    <x v="1"/>
    <n v="1226"/>
    <n v="5"/>
    <x v="0"/>
    <n v="0.29999439995519966"/>
    <n v="5357"/>
  </r>
  <r>
    <s v="ORD000859"/>
    <s v="CUST1021"/>
    <s v="Christina Butler"/>
    <s v="christina.hull@outlook.com"/>
    <x v="4"/>
    <d v="2024-02-14T00:00:00"/>
    <x v="308"/>
    <x v="3"/>
    <x v="1"/>
    <s v="March"/>
    <x v="0"/>
    <s v="PROD2258"/>
    <x v="7"/>
    <x v="4"/>
    <n v="572"/>
    <n v="1"/>
    <n v="572"/>
    <x v="1"/>
    <n v="81"/>
    <n v="2"/>
    <x v="0"/>
    <n v="0.25"/>
    <n v="143"/>
  </r>
  <r>
    <s v="ORD000860"/>
    <s v="CUST7807"/>
    <s v="Kimberly Reed"/>
    <s v="margaret.bruce@yahoo.com"/>
    <x v="2"/>
    <d v="2024-05-28T00:00:00"/>
    <x v="501"/>
    <x v="10"/>
    <x v="0"/>
    <s v="February"/>
    <x v="0"/>
    <s v="PROD9419"/>
    <x v="18"/>
    <x v="0"/>
    <n v="130"/>
    <n v="4"/>
    <n v="521"/>
    <x v="1"/>
    <n v="60"/>
    <n v="4"/>
    <x v="0"/>
    <n v="0.39923224568138194"/>
    <n v="208"/>
  </r>
  <r>
    <s v="ORD000861"/>
    <s v="CUST2685"/>
    <s v="Dr. Rachel Hebert"/>
    <s v="kevin.daniels@outlook.com"/>
    <x v="5"/>
    <d v="2024-06-16T00:00:00"/>
    <x v="61"/>
    <x v="3"/>
    <x v="0"/>
    <s v="March"/>
    <x v="0"/>
    <s v="PROD7161"/>
    <x v="19"/>
    <x v="2"/>
    <n v="588"/>
    <n v="1"/>
    <n v="588"/>
    <x v="2"/>
    <n v="34"/>
    <n v="8"/>
    <x v="1"/>
    <n v="0.29931972789115646"/>
    <n v="176"/>
  </r>
  <r>
    <s v="ORD000862"/>
    <s v="CUST4916"/>
    <s v="Brandon Long"/>
    <s v="katherine.welch@gmail.com"/>
    <x v="4"/>
    <d v="2024-02-06T00:00:00"/>
    <x v="502"/>
    <x v="0"/>
    <x v="0"/>
    <s v="January"/>
    <x v="0"/>
    <s v="PROD1102"/>
    <x v="5"/>
    <x v="3"/>
    <n v="288"/>
    <n v="4"/>
    <n v="1154"/>
    <x v="4"/>
    <n v="128"/>
    <n v="4"/>
    <x v="0"/>
    <n v="0.35008665511265163"/>
    <n v="404"/>
  </r>
  <r>
    <s v="ORD000863"/>
    <s v="CUST4569"/>
    <s v="Heather Keller"/>
    <s v="nicholas.ramos@hotmail.com"/>
    <x v="1"/>
    <d v="2024-03-22T00:00:00"/>
    <x v="300"/>
    <x v="0"/>
    <x v="0"/>
    <s v="January"/>
    <x v="0"/>
    <s v="PROD9338"/>
    <x v="4"/>
    <x v="2"/>
    <n v="68"/>
    <n v="2"/>
    <n v="137"/>
    <x v="0"/>
    <n v="17"/>
    <n v="3"/>
    <x v="0"/>
    <n v="0.29927007299270075"/>
    <n v="41"/>
  </r>
  <r>
    <s v="ORD000864"/>
    <s v="CUST8110"/>
    <s v="George Harding"/>
    <s v="michael.cox@yahoo.com"/>
    <x v="1"/>
    <d v="2023-03-14T00:00:00"/>
    <x v="439"/>
    <x v="9"/>
    <x v="1"/>
    <s v="June"/>
    <x v="0"/>
    <s v="PROD4876"/>
    <x v="0"/>
    <x v="0"/>
    <n v="190"/>
    <n v="4"/>
    <n v="759"/>
    <x v="0"/>
    <n v="67"/>
    <n v="6"/>
    <x v="0"/>
    <n v="0.40052700922266138"/>
    <n v="304"/>
  </r>
  <r>
    <s v="ORD000865"/>
    <s v="CUST7122"/>
    <s v="Gabriel Byrd"/>
    <s v="max.hubbard@hotmail.com"/>
    <x v="0"/>
    <d v="2024-12-16T00:00:00"/>
    <x v="16"/>
    <x v="8"/>
    <x v="0"/>
    <s v="September"/>
    <x v="0"/>
    <s v="PROD3135"/>
    <x v="17"/>
    <x v="3"/>
    <n v="221"/>
    <n v="4"/>
    <n v="885"/>
    <x v="1"/>
    <n v="87"/>
    <n v="3"/>
    <x v="0"/>
    <n v="0.35028248587570621"/>
    <n v="310"/>
  </r>
  <r>
    <s v="ORD000866"/>
    <s v="CUST5174"/>
    <s v="Eileen Underwood"/>
    <s v="kelly.marshall@yahoo.com"/>
    <x v="0"/>
    <d v="2024-11-23T00:00:00"/>
    <x v="503"/>
    <x v="4"/>
    <x v="0"/>
    <s v="April"/>
    <x v="0"/>
    <s v="PROD2944"/>
    <x v="14"/>
    <x v="4"/>
    <n v="335"/>
    <n v="2"/>
    <n v="671"/>
    <x v="1"/>
    <n v="42"/>
    <n v="10"/>
    <x v="1"/>
    <n v="0.25037257824143072"/>
    <n v="168"/>
  </r>
  <r>
    <s v="ORD000867"/>
    <s v="CUST8924"/>
    <s v="Jacob Hill"/>
    <s v="amy.santiago@yahoo.com"/>
    <x v="1"/>
    <d v="2023-05-30T00:00:00"/>
    <x v="489"/>
    <x v="9"/>
    <x v="0"/>
    <s v="June"/>
    <x v="1"/>
    <s v="PROD8564"/>
    <x v="16"/>
    <x v="0"/>
    <n v="1005"/>
    <n v="4"/>
    <n v="4022"/>
    <x v="0"/>
    <n v="570"/>
    <m/>
    <x v="2"/>
    <n v="0.40004972650422677"/>
    <n v="1609"/>
  </r>
  <r>
    <s v="ORD000868"/>
    <s v="CUST2051"/>
    <s v="Sharon Johnson"/>
    <s v="jacob.rodriguez@yahoo.com"/>
    <x v="4"/>
    <d v="2024-01-18T00:00:00"/>
    <x v="1"/>
    <x v="1"/>
    <x v="0"/>
    <s v="December"/>
    <x v="0"/>
    <s v="PROD4954"/>
    <x v="20"/>
    <x v="3"/>
    <n v="21"/>
    <n v="6"/>
    <n v="125"/>
    <x v="0"/>
    <n v="12"/>
    <n v="10"/>
    <x v="1"/>
    <n v="0.35199999999999998"/>
    <n v="44"/>
  </r>
  <r>
    <s v="ORD000869"/>
    <s v="CUST4936"/>
    <s v="Sandra Cruz"/>
    <s v="jerry.james@gmail.com"/>
    <x v="1"/>
    <d v="2024-12-24T00:00:00"/>
    <x v="504"/>
    <x v="6"/>
    <x v="0"/>
    <s v="August"/>
    <x v="0"/>
    <s v="PROD2624"/>
    <x v="7"/>
    <x v="4"/>
    <n v="1010"/>
    <n v="5"/>
    <n v="5051"/>
    <x v="1"/>
    <n v="588"/>
    <n v="8"/>
    <x v="1"/>
    <n v="0.25004949514947533"/>
    <n v="1263"/>
  </r>
  <r>
    <s v="ORD000870"/>
    <s v="CUST2685"/>
    <s v="Dr. Rachel Hebert"/>
    <s v="kevin.daniels@outlook.com"/>
    <x v="5"/>
    <d v="2024-06-16T00:00:00"/>
    <x v="1"/>
    <x v="1"/>
    <x v="0"/>
    <s v="December"/>
    <x v="0"/>
    <s v="PROD4504"/>
    <x v="0"/>
    <x v="0"/>
    <n v="1825"/>
    <n v="8"/>
    <n v="14600"/>
    <x v="2"/>
    <n v="1292"/>
    <n v="2"/>
    <x v="0"/>
    <n v="0.4"/>
    <n v="5840"/>
  </r>
  <r>
    <s v="ORD000871"/>
    <s v="CUST5448"/>
    <s v="Robert Mason"/>
    <s v="alan.short@outlook.com"/>
    <x v="4"/>
    <d v="2023-09-13T00:00:00"/>
    <x v="505"/>
    <x v="4"/>
    <x v="1"/>
    <s v="April"/>
    <x v="0"/>
    <s v="PROD2770"/>
    <x v="6"/>
    <x v="0"/>
    <n v="62"/>
    <n v="5"/>
    <n v="312"/>
    <x v="3"/>
    <n v="26"/>
    <n v="2"/>
    <x v="0"/>
    <n v="0.40064102564102566"/>
    <n v="125"/>
  </r>
  <r>
    <s v="ORD000872"/>
    <s v="CUST9846"/>
    <s v="Lori Davis"/>
    <s v="jeremy.nelson@yahoo.com"/>
    <x v="1"/>
    <d v="2023-12-02T00:00:00"/>
    <x v="213"/>
    <x v="9"/>
    <x v="0"/>
    <s v="June"/>
    <x v="0"/>
    <s v="PROD2281"/>
    <x v="0"/>
    <x v="0"/>
    <n v="47"/>
    <n v="3"/>
    <n v="141"/>
    <x v="0"/>
    <n v="11"/>
    <n v="4"/>
    <x v="0"/>
    <n v="0.3971631205673759"/>
    <n v="56"/>
  </r>
  <r>
    <s v="ORD000873"/>
    <s v="CUST8548"/>
    <s v="John Hall"/>
    <s v="tim.vaughn@outlook.com"/>
    <x v="2"/>
    <d v="2024-08-26T00:00:00"/>
    <x v="456"/>
    <x v="9"/>
    <x v="1"/>
    <s v="June"/>
    <x v="0"/>
    <s v="PROD4089"/>
    <x v="17"/>
    <x v="3"/>
    <n v="1001"/>
    <n v="2"/>
    <n v="2001"/>
    <x v="1"/>
    <n v="208"/>
    <n v="4"/>
    <x v="0"/>
    <n v="0.34982508745627189"/>
    <n v="700"/>
  </r>
  <r>
    <s v="ORD000874"/>
    <s v="CUST5840"/>
    <s v="Matthew Rose"/>
    <s v="michael.brown@outlook.com"/>
    <x v="5"/>
    <d v="2023-09-24T00:00:00"/>
    <x v="408"/>
    <x v="2"/>
    <x v="0"/>
    <s v="May"/>
    <x v="0"/>
    <s v="PROD5561"/>
    <x v="7"/>
    <x v="4"/>
    <n v="358"/>
    <n v="1"/>
    <n v="358"/>
    <x v="1"/>
    <n v="24"/>
    <n v="7"/>
    <x v="0"/>
    <n v="0.25139664804469275"/>
    <n v="90"/>
  </r>
  <r>
    <s v="ORD000875"/>
    <s v="CUST5593"/>
    <s v="Daryl Davis"/>
    <s v="ian.newton@yahoo.com"/>
    <x v="6"/>
    <d v="2023-06-22T00:00:00"/>
    <x v="128"/>
    <x v="6"/>
    <x v="1"/>
    <s v="August"/>
    <x v="0"/>
    <s v="PROD4267"/>
    <x v="5"/>
    <x v="3"/>
    <n v="1047"/>
    <n v="2"/>
    <n v="2093"/>
    <x v="3"/>
    <n v="241"/>
    <n v="5"/>
    <x v="0"/>
    <n v="0.35021500238891545"/>
    <n v="733"/>
  </r>
  <r>
    <s v="ORD000876"/>
    <s v="CUST9832"/>
    <s v="Kenneth Waters"/>
    <s v="thomas.lee@gmail.com"/>
    <x v="1"/>
    <d v="2024-09-27T00:00:00"/>
    <x v="302"/>
    <x v="7"/>
    <x v="0"/>
    <s v="November"/>
    <x v="2"/>
    <s v="PROD8678"/>
    <x v="7"/>
    <x v="4"/>
    <n v="666"/>
    <n v="4"/>
    <n v="2664"/>
    <x v="1"/>
    <n v="147"/>
    <m/>
    <x v="2"/>
    <n v="0.25"/>
    <n v="666"/>
  </r>
  <r>
    <s v="ORD000877"/>
    <s v="CUST2234"/>
    <s v="Pedro Sandoval"/>
    <s v="joshua.roman@yahoo.com"/>
    <x v="4"/>
    <d v="2024-03-12T00:00:00"/>
    <x v="374"/>
    <x v="8"/>
    <x v="1"/>
    <s v="September"/>
    <x v="1"/>
    <s v="PROD5477"/>
    <x v="19"/>
    <x v="2"/>
    <n v="789"/>
    <n v="5"/>
    <n v="3944"/>
    <x v="1"/>
    <n v="387"/>
    <m/>
    <x v="2"/>
    <n v="0.29994929006085191"/>
    <n v="1183"/>
  </r>
  <r>
    <s v="ORD000878"/>
    <s v="CUST2596"/>
    <s v="Amanda Davis"/>
    <s v="amanda.anderson@outlook.com"/>
    <x v="3"/>
    <d v="2024-05-09T00:00:00"/>
    <x v="347"/>
    <x v="3"/>
    <x v="1"/>
    <s v="March"/>
    <x v="0"/>
    <s v="PROD9350"/>
    <x v="10"/>
    <x v="2"/>
    <n v="221"/>
    <n v="5"/>
    <n v="1107"/>
    <x v="1"/>
    <n v="102"/>
    <n v="5"/>
    <x v="0"/>
    <n v="0.29990966576332428"/>
    <n v="332"/>
  </r>
  <r>
    <s v="ORD000879"/>
    <s v="CUST7328"/>
    <s v="Andrew Lloyd"/>
    <s v="alec.martin@outlook.com"/>
    <x v="6"/>
    <d v="2023-03-18T00:00:00"/>
    <x v="115"/>
    <x v="7"/>
    <x v="1"/>
    <s v="November"/>
    <x v="1"/>
    <s v="PROD1527"/>
    <x v="3"/>
    <x v="1"/>
    <n v="726"/>
    <n v="3"/>
    <n v="2177"/>
    <x v="2"/>
    <n v="181"/>
    <m/>
    <x v="2"/>
    <n v="0.15020670647680295"/>
    <n v="327"/>
  </r>
  <r>
    <s v="ORD000880"/>
    <s v="CUST7198"/>
    <s v="Paul Jones"/>
    <s v="steven.brown@yahoo.com"/>
    <x v="4"/>
    <d v="2024-06-20T00:00:00"/>
    <x v="315"/>
    <x v="10"/>
    <x v="1"/>
    <s v="February"/>
    <x v="0"/>
    <s v="PROD2132"/>
    <x v="19"/>
    <x v="2"/>
    <n v="906"/>
    <n v="2"/>
    <n v="1811"/>
    <x v="1"/>
    <n v="263"/>
    <n v="6"/>
    <x v="0"/>
    <n v="0.29983434566537825"/>
    <n v="543"/>
  </r>
  <r>
    <s v="ORD000881"/>
    <s v="CUST4959"/>
    <s v="Darrell Macias"/>
    <s v="sandra.estrada@outlook.com"/>
    <x v="3"/>
    <d v="2024-09-21T00:00:00"/>
    <x v="336"/>
    <x v="0"/>
    <x v="1"/>
    <s v="January"/>
    <x v="0"/>
    <s v="PROD1881"/>
    <x v="9"/>
    <x v="4"/>
    <n v="651"/>
    <n v="1"/>
    <n v="651"/>
    <x v="0"/>
    <n v="78"/>
    <n v="8"/>
    <x v="1"/>
    <n v="0.25038402457757297"/>
    <n v="163"/>
  </r>
  <r>
    <s v="ORD000882"/>
    <s v="CUST7583"/>
    <s v="Brent Adams"/>
    <s v="sandra.ellison@gmail.com"/>
    <x v="6"/>
    <d v="2023-07-24T00:00:00"/>
    <x v="342"/>
    <x v="7"/>
    <x v="1"/>
    <s v="November"/>
    <x v="0"/>
    <s v="PROD1976"/>
    <x v="12"/>
    <x v="3"/>
    <n v="1441"/>
    <n v="7"/>
    <n v="10086"/>
    <x v="0"/>
    <n v="1092"/>
    <n v="4"/>
    <x v="0"/>
    <n v="0.34999008526670633"/>
    <n v="3530"/>
  </r>
  <r>
    <s v="ORD000883"/>
    <s v="CUST2023"/>
    <s v="Jesse Thomas"/>
    <s v="melissa.liu@gmail.com"/>
    <x v="6"/>
    <d v="2024-06-21T00:00:00"/>
    <x v="31"/>
    <x v="3"/>
    <x v="1"/>
    <s v="March"/>
    <x v="0"/>
    <s v="PROD6682"/>
    <x v="15"/>
    <x v="1"/>
    <n v="634"/>
    <n v="3"/>
    <n v="1901"/>
    <x v="1"/>
    <n v="128"/>
    <n v="4"/>
    <x v="0"/>
    <n v="0.14992109416096791"/>
    <n v="285"/>
  </r>
  <r>
    <s v="ORD000884"/>
    <s v="CUST9366"/>
    <s v="Steven Thornton"/>
    <s v="anthony.jacobs@outlook.com"/>
    <x v="6"/>
    <d v="2023-08-31T00:00:00"/>
    <x v="311"/>
    <x v="6"/>
    <x v="0"/>
    <s v="August"/>
    <x v="0"/>
    <s v="PROD7825"/>
    <x v="18"/>
    <x v="0"/>
    <n v="544"/>
    <n v="5"/>
    <n v="2721"/>
    <x v="1"/>
    <n v="162"/>
    <n v="2"/>
    <x v="0"/>
    <n v="0.40022050716648289"/>
    <n v="1089"/>
  </r>
  <r>
    <s v="ORD000885"/>
    <s v="CUST5116"/>
    <s v="Lauren White"/>
    <s v="michael.andrews@hotmail.com"/>
    <x v="4"/>
    <d v="2023-06-18T00:00:00"/>
    <x v="119"/>
    <x v="6"/>
    <x v="0"/>
    <s v="August"/>
    <x v="0"/>
    <s v="PROD7262"/>
    <x v="18"/>
    <x v="0"/>
    <n v="482"/>
    <n v="6"/>
    <n v="2890"/>
    <x v="0"/>
    <n v="255"/>
    <n v="8"/>
    <x v="1"/>
    <n v="0.4"/>
    <n v="1156"/>
  </r>
  <r>
    <s v="ORD000886"/>
    <s v="CUST9673"/>
    <s v="Brenda Hall"/>
    <s v="robert.tran@hotmail.com"/>
    <x v="3"/>
    <d v="2023-07-20T00:00:00"/>
    <x v="435"/>
    <x v="0"/>
    <x v="0"/>
    <s v="January"/>
    <x v="0"/>
    <s v="PROD7051"/>
    <x v="7"/>
    <x v="4"/>
    <n v="187"/>
    <n v="3"/>
    <n v="561"/>
    <x v="1"/>
    <n v="44"/>
    <n v="6"/>
    <x v="0"/>
    <n v="0.24955436720142601"/>
    <n v="140"/>
  </r>
  <r>
    <s v="ORD000887"/>
    <s v="CUST8923"/>
    <s v="Adriana Baker"/>
    <s v="raymond.hansen@hotmail.com"/>
    <x v="3"/>
    <d v="2024-06-09T00:00:00"/>
    <x v="427"/>
    <x v="10"/>
    <x v="0"/>
    <s v="February"/>
    <x v="0"/>
    <s v="PROD6488"/>
    <x v="18"/>
    <x v="0"/>
    <n v="909"/>
    <n v="1"/>
    <n v="909"/>
    <x v="2"/>
    <n v="112"/>
    <n v="5"/>
    <x v="0"/>
    <n v="0.40044004400440042"/>
    <n v="364"/>
  </r>
  <r>
    <s v="ORD000888"/>
    <s v="CUST7093"/>
    <s v="Michael Novak"/>
    <s v="john.walker@outlook.com"/>
    <x v="2"/>
    <d v="2023-09-07T00:00:00"/>
    <x v="290"/>
    <x v="6"/>
    <x v="0"/>
    <s v="August"/>
    <x v="1"/>
    <s v="PROD1959"/>
    <x v="6"/>
    <x v="0"/>
    <n v="843"/>
    <n v="6"/>
    <n v="5061"/>
    <x v="1"/>
    <n v="590"/>
    <m/>
    <x v="2"/>
    <n v="0.39992096423631696"/>
    <n v="2024"/>
  </r>
  <r>
    <s v="ORD000889"/>
    <s v="CUST9438"/>
    <s v="Sarah Walker"/>
    <s v="kevin.walker@outlook.com"/>
    <x v="4"/>
    <d v="2024-08-19T00:00:00"/>
    <x v="506"/>
    <x v="5"/>
    <x v="0"/>
    <s v="October"/>
    <x v="2"/>
    <s v="PROD2681"/>
    <x v="17"/>
    <x v="3"/>
    <n v="1032"/>
    <n v="1"/>
    <n v="1032"/>
    <x v="0"/>
    <n v="65"/>
    <m/>
    <x v="2"/>
    <n v="0.34980620155038761"/>
    <n v="361"/>
  </r>
  <r>
    <s v="ORD000890"/>
    <s v="CUST2039"/>
    <s v="Brian Chavez"/>
    <s v="sarah.thomas@yahoo.com"/>
    <x v="0"/>
    <d v="2023-12-31T00:00:00"/>
    <x v="218"/>
    <x v="1"/>
    <x v="1"/>
    <s v="December"/>
    <x v="0"/>
    <s v="PROD5990"/>
    <x v="0"/>
    <x v="0"/>
    <n v="810"/>
    <n v="10"/>
    <n v="8104"/>
    <x v="1"/>
    <n v="1041"/>
    <n v="7"/>
    <x v="0"/>
    <n v="0.40004935834155975"/>
    <n v="3242"/>
  </r>
  <r>
    <s v="ORD000891"/>
    <s v="CUST3508"/>
    <s v="Connie Anderson"/>
    <s v="patrick.rodriguez@hotmail.com"/>
    <x v="1"/>
    <d v="2023-06-03T00:00:00"/>
    <x v="507"/>
    <x v="8"/>
    <x v="0"/>
    <s v="September"/>
    <x v="2"/>
    <s v="PROD7107"/>
    <x v="16"/>
    <x v="0"/>
    <n v="74"/>
    <n v="5"/>
    <n v="370"/>
    <x v="1"/>
    <n v="34"/>
    <m/>
    <x v="2"/>
    <n v="0.4"/>
    <n v="148"/>
  </r>
  <r>
    <s v="ORD000892"/>
    <s v="CUST5453"/>
    <s v="Corey Hill"/>
    <s v="gloria.miller@hotmail.com"/>
    <x v="3"/>
    <d v="2023-02-04T00:00:00"/>
    <x v="455"/>
    <x v="0"/>
    <x v="0"/>
    <s v="January"/>
    <x v="2"/>
    <s v="PROD1345"/>
    <x v="7"/>
    <x v="4"/>
    <n v="443"/>
    <n v="2"/>
    <n v="886"/>
    <x v="0"/>
    <n v="48"/>
    <m/>
    <x v="2"/>
    <n v="0.24943566591422123"/>
    <n v="221"/>
  </r>
  <r>
    <s v="ORD000893"/>
    <s v="CUST2370"/>
    <s v="Alyssa Torres"/>
    <s v="patricia.callahan@yahoo.com"/>
    <x v="4"/>
    <d v="2024-07-15T00:00:00"/>
    <x v="508"/>
    <x v="11"/>
    <x v="0"/>
    <s v="July"/>
    <x v="0"/>
    <s v="PROD1596"/>
    <x v="7"/>
    <x v="4"/>
    <n v="200"/>
    <n v="5"/>
    <n v="1001"/>
    <x v="2"/>
    <n v="52"/>
    <n v="4"/>
    <x v="0"/>
    <n v="0.24975024975024976"/>
    <n v="250"/>
  </r>
  <r>
    <s v="ORD000894"/>
    <s v="CUST6755"/>
    <s v="Mason Davis"/>
    <s v="william.johnson@yahoo.com"/>
    <x v="4"/>
    <d v="2024-11-25T00:00:00"/>
    <x v="509"/>
    <x v="11"/>
    <x v="1"/>
    <s v="July"/>
    <x v="2"/>
    <s v="PROD3439"/>
    <x v="2"/>
    <x v="1"/>
    <n v="259"/>
    <n v="1"/>
    <n v="259"/>
    <x v="1"/>
    <n v="33"/>
    <m/>
    <x v="2"/>
    <n v="0.15057915057915058"/>
    <n v="39"/>
  </r>
  <r>
    <s v="ORD000895"/>
    <s v="CUST7229"/>
    <s v="Lisa Parker"/>
    <s v="gabrielle.murphy@hotmail.com"/>
    <x v="5"/>
    <d v="2023-09-28T00:00:00"/>
    <x v="481"/>
    <x v="9"/>
    <x v="0"/>
    <s v="June"/>
    <x v="0"/>
    <s v="PROD6513"/>
    <x v="15"/>
    <x v="1"/>
    <n v="460"/>
    <n v="2"/>
    <n v="920"/>
    <x v="0"/>
    <n v="66"/>
    <n v="8"/>
    <x v="1"/>
    <n v="0.15"/>
    <n v="138"/>
  </r>
  <r>
    <s v="ORD000896"/>
    <s v="CUST8348"/>
    <s v="Christina Elliott"/>
    <s v="michael.taylor@gmail.com"/>
    <x v="1"/>
    <d v="2024-11-21T00:00:00"/>
    <x v="256"/>
    <x v="7"/>
    <x v="0"/>
    <s v="November"/>
    <x v="0"/>
    <s v="PROD2287"/>
    <x v="6"/>
    <x v="0"/>
    <n v="1357"/>
    <n v="3"/>
    <n v="4071"/>
    <x v="1"/>
    <n v="409"/>
    <n v="10"/>
    <x v="1"/>
    <n v="0.39990174404323264"/>
    <n v="1628"/>
  </r>
  <r>
    <s v="ORD000897"/>
    <s v="CUST2827"/>
    <s v="Edward Townsend"/>
    <s v="adrienne.campbell@yahoo.com"/>
    <x v="0"/>
    <d v="2024-02-28T00:00:00"/>
    <x v="134"/>
    <x v="10"/>
    <x v="0"/>
    <s v="February"/>
    <x v="0"/>
    <s v="PROD7551"/>
    <x v="1"/>
    <x v="1"/>
    <n v="656"/>
    <n v="1"/>
    <n v="656"/>
    <x v="1"/>
    <n v="81"/>
    <n v="5"/>
    <x v="0"/>
    <n v="0.14939024390243902"/>
    <n v="98"/>
  </r>
  <r>
    <s v="ORD000898"/>
    <s v="CUST1528"/>
    <s v="Samantha Carpenter"/>
    <s v="julie.kemp@outlook.com"/>
    <x v="6"/>
    <d v="2024-07-03T00:00:00"/>
    <x v="406"/>
    <x v="9"/>
    <x v="1"/>
    <s v="June"/>
    <x v="1"/>
    <s v="PROD9264"/>
    <x v="6"/>
    <x v="0"/>
    <n v="346"/>
    <n v="6"/>
    <n v="2077"/>
    <x v="2"/>
    <n v="113"/>
    <m/>
    <x v="2"/>
    <n v="0.40009629272989888"/>
    <n v="831"/>
  </r>
  <r>
    <s v="ORD000899"/>
    <s v="CUST3380"/>
    <s v="Christopher Reynolds DDS"/>
    <s v="mary.ortiz@outlook.com"/>
    <x v="6"/>
    <d v="2024-03-31T00:00:00"/>
    <x v="510"/>
    <x v="8"/>
    <x v="1"/>
    <s v="September"/>
    <x v="1"/>
    <s v="PROD4566"/>
    <x v="15"/>
    <x v="1"/>
    <n v="1002"/>
    <n v="4"/>
    <n v="4007"/>
    <x v="1"/>
    <n v="424"/>
    <m/>
    <x v="2"/>
    <n v="0.14998752183678563"/>
    <n v="601"/>
  </r>
  <r>
    <s v="ORD000900"/>
    <s v="CUST9982"/>
    <s v="Daniel Harvey"/>
    <s v="nathan.huffman@gmail.com"/>
    <x v="0"/>
    <d v="2024-12-25T00:00:00"/>
    <x v="197"/>
    <x v="9"/>
    <x v="1"/>
    <s v="June"/>
    <x v="2"/>
    <s v="PROD8901"/>
    <x v="16"/>
    <x v="0"/>
    <n v="17"/>
    <n v="6"/>
    <n v="102"/>
    <x v="4"/>
    <n v="8"/>
    <m/>
    <x v="2"/>
    <n v="0.40196078431372551"/>
    <n v="41"/>
  </r>
  <r>
    <s v="ORD000901"/>
    <s v="CUST3314"/>
    <s v="Julie Miller"/>
    <s v="nathan.brewer@outlook.com"/>
    <x v="0"/>
    <d v="2024-05-12T00:00:00"/>
    <x v="511"/>
    <x v="3"/>
    <x v="0"/>
    <s v="March"/>
    <x v="2"/>
    <s v="PROD8350"/>
    <x v="4"/>
    <x v="2"/>
    <n v="83"/>
    <n v="5"/>
    <n v="413"/>
    <x v="0"/>
    <n v="48"/>
    <m/>
    <x v="2"/>
    <n v="0.30024213075060535"/>
    <n v="124"/>
  </r>
  <r>
    <s v="ORD000902"/>
    <s v="CUST6943"/>
    <s v="Holly Olson"/>
    <s v="andrea.lucas@outlook.com"/>
    <x v="4"/>
    <d v="2023-07-09T00:00:00"/>
    <x v="72"/>
    <x v="7"/>
    <x v="0"/>
    <s v="November"/>
    <x v="0"/>
    <s v="PROD4180"/>
    <x v="4"/>
    <x v="2"/>
    <n v="362"/>
    <n v="1"/>
    <n v="362"/>
    <x v="1"/>
    <n v="41"/>
    <n v="8"/>
    <x v="1"/>
    <n v="0.30110497237569062"/>
    <n v="109"/>
  </r>
  <r>
    <s v="ORD000903"/>
    <s v="CUST5449"/>
    <s v="Nathan Martin"/>
    <s v="carly.harris@hotmail.com"/>
    <x v="1"/>
    <d v="2024-01-09T00:00:00"/>
    <x v="203"/>
    <x v="8"/>
    <x v="1"/>
    <s v="September"/>
    <x v="0"/>
    <s v="PROD8793"/>
    <x v="19"/>
    <x v="2"/>
    <n v="788"/>
    <n v="5"/>
    <n v="3939"/>
    <x v="1"/>
    <n v="435"/>
    <n v="8"/>
    <x v="1"/>
    <n v="0.3000761614623001"/>
    <n v="1182"/>
  </r>
  <r>
    <s v="ORD000904"/>
    <s v="CUST8628"/>
    <s v="Susan Elliott"/>
    <s v="beverly.nelson@outlook.com"/>
    <x v="4"/>
    <d v="2023-05-04T00:00:00"/>
    <x v="479"/>
    <x v="2"/>
    <x v="1"/>
    <s v="May"/>
    <x v="0"/>
    <s v="PROD8181"/>
    <x v="5"/>
    <x v="3"/>
    <n v="304"/>
    <n v="3"/>
    <n v="913"/>
    <x v="0"/>
    <n v="64"/>
    <n v="6"/>
    <x v="0"/>
    <n v="0.35049288061336253"/>
    <n v="320"/>
  </r>
  <r>
    <s v="ORD000905"/>
    <s v="CUST2485"/>
    <s v="Stacey Walker"/>
    <s v="crystal.guerrero@gmail.com"/>
    <x v="3"/>
    <d v="2024-07-14T00:00:00"/>
    <x v="512"/>
    <x v="2"/>
    <x v="0"/>
    <s v="May"/>
    <x v="0"/>
    <s v="PROD8159"/>
    <x v="5"/>
    <x v="3"/>
    <n v="137"/>
    <n v="4"/>
    <n v="549"/>
    <x v="3"/>
    <n v="57"/>
    <n v="6"/>
    <x v="0"/>
    <n v="0.34972677595628415"/>
    <n v="192"/>
  </r>
  <r>
    <s v="ORD000906"/>
    <s v="CUST9275"/>
    <s v="Victoria Arnold"/>
    <s v="david.ward@hotmail.com"/>
    <x v="3"/>
    <d v="2023-09-20T00:00:00"/>
    <x v="10"/>
    <x v="6"/>
    <x v="0"/>
    <s v="August"/>
    <x v="0"/>
    <s v="PROD6922"/>
    <x v="4"/>
    <x v="2"/>
    <n v="68"/>
    <n v="6"/>
    <n v="406"/>
    <x v="3"/>
    <n v="46"/>
    <n v="7"/>
    <x v="0"/>
    <n v="0.30049261083743845"/>
    <n v="122"/>
  </r>
  <r>
    <s v="ORD000907"/>
    <s v="CUST6753"/>
    <s v="Chad James"/>
    <s v="alicia.morris@gmail.com"/>
    <x v="1"/>
    <d v="2023-08-14T00:00:00"/>
    <x v="30"/>
    <x v="7"/>
    <x v="0"/>
    <s v="November"/>
    <x v="1"/>
    <s v="PROD1960"/>
    <x v="0"/>
    <x v="0"/>
    <n v="825"/>
    <n v="3"/>
    <n v="2474"/>
    <x v="0"/>
    <n v="301"/>
    <m/>
    <x v="2"/>
    <n v="0.40016168148746967"/>
    <n v="990"/>
  </r>
  <r>
    <s v="ORD000908"/>
    <s v="CUST2963"/>
    <s v="Rachel Smith"/>
    <s v="amanda.wood@hotmail.com"/>
    <x v="5"/>
    <d v="2024-07-20T00:00:00"/>
    <x v="160"/>
    <x v="7"/>
    <x v="1"/>
    <s v="November"/>
    <x v="0"/>
    <s v="PROD9077"/>
    <x v="16"/>
    <x v="0"/>
    <n v="1151"/>
    <n v="4"/>
    <n v="4606"/>
    <x v="2"/>
    <n v="247"/>
    <n v="5"/>
    <x v="0"/>
    <n v="0.39991315675206252"/>
    <n v="1842"/>
  </r>
  <r>
    <s v="ORD000909"/>
    <s v="CUST7566"/>
    <s v="Erin Coleman"/>
    <s v="ryan.gonzales@gmail.com"/>
    <x v="1"/>
    <d v="2024-02-10T00:00:00"/>
    <x v="512"/>
    <x v="2"/>
    <x v="0"/>
    <s v="May"/>
    <x v="0"/>
    <s v="PROD2949"/>
    <x v="2"/>
    <x v="1"/>
    <n v="565"/>
    <n v="1"/>
    <n v="565"/>
    <x v="0"/>
    <n v="38"/>
    <n v="4"/>
    <x v="0"/>
    <n v="0.15044247787610621"/>
    <n v="85"/>
  </r>
  <r>
    <s v="ORD000910"/>
    <s v="CUST1471"/>
    <s v="Christina Myers"/>
    <s v="dylan.gomez@yahoo.com"/>
    <x v="4"/>
    <d v="2023-01-01T00:00:00"/>
    <x v="119"/>
    <x v="6"/>
    <x v="0"/>
    <s v="August"/>
    <x v="0"/>
    <s v="PROD5292"/>
    <x v="20"/>
    <x v="3"/>
    <n v="345"/>
    <n v="1"/>
    <n v="345"/>
    <x v="1"/>
    <n v="17"/>
    <n v="8"/>
    <x v="1"/>
    <n v="0.35072463768115941"/>
    <n v="121"/>
  </r>
  <r>
    <s v="ORD000911"/>
    <s v="CUST7908"/>
    <s v="Rachel Reese"/>
    <s v="gary.williams@yahoo.com"/>
    <x v="0"/>
    <d v="2023-09-02T00:00:00"/>
    <x v="513"/>
    <x v="5"/>
    <x v="1"/>
    <s v="October"/>
    <x v="0"/>
    <s v="PROD8122"/>
    <x v="20"/>
    <x v="3"/>
    <n v="63"/>
    <n v="2"/>
    <n v="127"/>
    <x v="0"/>
    <n v="10"/>
    <n v="5"/>
    <x v="0"/>
    <n v="0.34645669291338582"/>
    <n v="44"/>
  </r>
  <r>
    <s v="ORD000912"/>
    <s v="CUST1150"/>
    <s v="Lisa Ferrell"/>
    <s v="garrett.clark@outlook.com"/>
    <x v="3"/>
    <d v="2023-12-07T00:00:00"/>
    <x v="482"/>
    <x v="7"/>
    <x v="1"/>
    <s v="November"/>
    <x v="0"/>
    <s v="PROD6889"/>
    <x v="9"/>
    <x v="4"/>
    <n v="740"/>
    <n v="4"/>
    <n v="2958"/>
    <x v="0"/>
    <n v="338"/>
    <n v="9"/>
    <x v="1"/>
    <n v="0.2501690331304936"/>
    <n v="740"/>
  </r>
  <r>
    <s v="ORD000913"/>
    <s v="CUST5654"/>
    <s v="Robert Ferguson"/>
    <s v="nicole.hatfield@outlook.com"/>
    <x v="3"/>
    <d v="2023-02-18T00:00:00"/>
    <x v="125"/>
    <x v="5"/>
    <x v="1"/>
    <s v="October"/>
    <x v="0"/>
    <s v="PROD3885"/>
    <x v="19"/>
    <x v="2"/>
    <n v="613"/>
    <n v="1"/>
    <n v="613"/>
    <x v="1"/>
    <n v="71"/>
    <n v="6"/>
    <x v="0"/>
    <n v="0.300163132137031"/>
    <n v="184"/>
  </r>
  <r>
    <s v="ORD000914"/>
    <s v="CUST7515"/>
    <s v="Dr. Kathryn Robinson MD"/>
    <s v="diana.johnson@outlook.com"/>
    <x v="3"/>
    <d v="2024-07-03T00:00:00"/>
    <x v="190"/>
    <x v="5"/>
    <x v="1"/>
    <s v="October"/>
    <x v="2"/>
    <s v="PROD7755"/>
    <x v="16"/>
    <x v="0"/>
    <n v="753"/>
    <n v="6"/>
    <n v="4517"/>
    <x v="3"/>
    <n v="381"/>
    <m/>
    <x v="2"/>
    <n v="0.4000442771751162"/>
    <n v="1807"/>
  </r>
  <r>
    <s v="ORD000915"/>
    <s v="CUST6009"/>
    <s v="Shannon Hurst"/>
    <s v="donna.ross@outlook.com"/>
    <x v="5"/>
    <d v="2023-12-31T00:00:00"/>
    <x v="514"/>
    <x v="4"/>
    <x v="0"/>
    <s v="April"/>
    <x v="0"/>
    <s v="PROD8046"/>
    <x v="0"/>
    <x v="0"/>
    <n v="223"/>
    <n v="1"/>
    <n v="223"/>
    <x v="0"/>
    <n v="26"/>
    <n v="8"/>
    <x v="1"/>
    <n v="0.3991031390134529"/>
    <n v="89"/>
  </r>
  <r>
    <s v="ORD000916"/>
    <s v="CUST5238"/>
    <s v="Kylie Sherman"/>
    <s v="walter.martinez@hotmail.com"/>
    <x v="1"/>
    <d v="2023-05-30T00:00:00"/>
    <x v="515"/>
    <x v="11"/>
    <x v="0"/>
    <s v="July"/>
    <x v="0"/>
    <s v="PROD9083"/>
    <x v="21"/>
    <x v="1"/>
    <n v="1262"/>
    <n v="2"/>
    <n v="2524"/>
    <x v="2"/>
    <n v="161"/>
    <n v="4"/>
    <x v="0"/>
    <n v="0.15015847860538828"/>
    <n v="379"/>
  </r>
  <r>
    <s v="ORD000917"/>
    <s v="CUST7635"/>
    <s v="Erin Ponce"/>
    <s v="luke.clark@yahoo.com"/>
    <x v="0"/>
    <d v="2024-10-21T00:00:00"/>
    <x v="516"/>
    <x v="2"/>
    <x v="0"/>
    <s v="May"/>
    <x v="0"/>
    <s v="PROD4817"/>
    <x v="5"/>
    <x v="3"/>
    <n v="660"/>
    <n v="5"/>
    <n v="3298"/>
    <x v="1"/>
    <n v="275"/>
    <n v="6"/>
    <x v="0"/>
    <n v="0.34990903577926014"/>
    <n v="1154"/>
  </r>
  <r>
    <s v="ORD000918"/>
    <s v="CUST7886"/>
    <s v="Joseph Myers"/>
    <s v="john.johnson@gmail.com"/>
    <x v="5"/>
    <d v="2024-03-14T00:00:00"/>
    <x v="189"/>
    <x v="2"/>
    <x v="0"/>
    <s v="May"/>
    <x v="0"/>
    <s v="PROD4912"/>
    <x v="18"/>
    <x v="0"/>
    <n v="278"/>
    <n v="2"/>
    <n v="555"/>
    <x v="1"/>
    <n v="48"/>
    <n v="7"/>
    <x v="0"/>
    <n v="0.4"/>
    <n v="222"/>
  </r>
  <r>
    <s v="ORD000919"/>
    <s v="CUST2464"/>
    <s v="Lee King"/>
    <s v="brian.soto@yahoo.com"/>
    <x v="2"/>
    <d v="2024-05-07T00:00:00"/>
    <x v="437"/>
    <x v="10"/>
    <x v="1"/>
    <s v="February"/>
    <x v="0"/>
    <s v="PROD3468"/>
    <x v="1"/>
    <x v="1"/>
    <n v="593"/>
    <n v="1"/>
    <n v="593"/>
    <x v="1"/>
    <n v="66"/>
    <n v="6"/>
    <x v="0"/>
    <n v="0.15008431703204048"/>
    <n v="89"/>
  </r>
  <r>
    <s v="ORD000920"/>
    <s v="CUST1057"/>
    <s v="Mrs. Aimee Harris"/>
    <s v="jeffery.harris@gmail.com"/>
    <x v="4"/>
    <d v="2024-04-11T00:00:00"/>
    <x v="517"/>
    <x v="0"/>
    <x v="0"/>
    <s v="January"/>
    <x v="0"/>
    <s v="PROD3424"/>
    <x v="15"/>
    <x v="1"/>
    <n v="871"/>
    <n v="1"/>
    <n v="871"/>
    <x v="1"/>
    <n v="72"/>
    <n v="8"/>
    <x v="1"/>
    <n v="0.15040183696900114"/>
    <n v="131"/>
  </r>
  <r>
    <s v="ORD000921"/>
    <s v="CUST9870"/>
    <s v="Nathan Alvarez"/>
    <s v="stacy.williams@hotmail.com"/>
    <x v="5"/>
    <d v="2024-07-27T00:00:00"/>
    <x v="297"/>
    <x v="3"/>
    <x v="0"/>
    <s v="March"/>
    <x v="0"/>
    <s v="PROD5698"/>
    <x v="4"/>
    <x v="2"/>
    <n v="529"/>
    <n v="4"/>
    <n v="2117"/>
    <x v="1"/>
    <n v="297"/>
    <n v="6"/>
    <x v="0"/>
    <n v="0.29995276334435522"/>
    <n v="635"/>
  </r>
  <r>
    <s v="ORD000922"/>
    <s v="CUST7932"/>
    <s v="Patricia Thompson"/>
    <s v="daniel.mccarthy@yahoo.com"/>
    <x v="0"/>
    <d v="2023-03-19T00:00:00"/>
    <x v="156"/>
    <x v="4"/>
    <x v="0"/>
    <s v="April"/>
    <x v="0"/>
    <s v="PROD1591"/>
    <x v="20"/>
    <x v="3"/>
    <n v="728"/>
    <n v="4"/>
    <n v="2913"/>
    <x v="0"/>
    <n v="230"/>
    <n v="2"/>
    <x v="0"/>
    <n v="0.35015447991761073"/>
    <n v="1020"/>
  </r>
  <r>
    <s v="ORD000923"/>
    <s v="CUST3993"/>
    <s v="Tammy Ellison"/>
    <s v="patricia.lawson@outlook.com"/>
    <x v="5"/>
    <d v="2024-04-03T00:00:00"/>
    <x v="518"/>
    <x v="10"/>
    <x v="0"/>
    <s v="February"/>
    <x v="0"/>
    <s v="PROD2478"/>
    <x v="8"/>
    <x v="2"/>
    <n v="26"/>
    <n v="4"/>
    <n v="104"/>
    <x v="1"/>
    <n v="11"/>
    <n v="8"/>
    <x v="1"/>
    <n v="0.29807692307692307"/>
    <n v="31"/>
  </r>
  <r>
    <s v="ORD000924"/>
    <s v="CUST6128"/>
    <s v="James Craig"/>
    <s v="isaiah.powers@hotmail.com"/>
    <x v="3"/>
    <d v="2023-05-31T00:00:00"/>
    <x v="519"/>
    <x v="7"/>
    <x v="1"/>
    <s v="November"/>
    <x v="0"/>
    <s v="PROD9644"/>
    <x v="9"/>
    <x v="4"/>
    <n v="626"/>
    <n v="6"/>
    <n v="3759"/>
    <x v="4"/>
    <n v="312"/>
    <n v="10"/>
    <x v="1"/>
    <n v="0.25006650704974726"/>
    <n v="940"/>
  </r>
  <r>
    <s v="ORD000925"/>
    <s v="CUST6953"/>
    <s v="Andrea Ritter"/>
    <s v="elizabeth.cobb@gmail.com"/>
    <x v="1"/>
    <d v="2024-07-05T00:00:00"/>
    <x v="520"/>
    <x v="1"/>
    <x v="0"/>
    <s v="December"/>
    <x v="2"/>
    <s v="PROD1061"/>
    <x v="18"/>
    <x v="0"/>
    <n v="1182"/>
    <n v="8"/>
    <n v="9456"/>
    <x v="0"/>
    <n v="944"/>
    <m/>
    <x v="2"/>
    <n v="0.40006345177664976"/>
    <n v="3783"/>
  </r>
  <r>
    <s v="ORD000926"/>
    <s v="CUST4817"/>
    <s v="Joan Williamson"/>
    <s v="chelsea.jones@hotmail.com"/>
    <x v="1"/>
    <d v="2024-02-11T00:00:00"/>
    <x v="258"/>
    <x v="10"/>
    <x v="1"/>
    <s v="February"/>
    <x v="0"/>
    <s v="PROD2166"/>
    <x v="19"/>
    <x v="2"/>
    <n v="845"/>
    <n v="2"/>
    <n v="1690"/>
    <x v="0"/>
    <n v="173"/>
    <n v="8"/>
    <x v="1"/>
    <n v="0.3"/>
    <n v="507"/>
  </r>
  <r>
    <s v="ORD000927"/>
    <s v="CUST9226"/>
    <s v="Joseph Harris"/>
    <s v="jonathan.carter@yahoo.com"/>
    <x v="2"/>
    <d v="2023-10-20T00:00:00"/>
    <x v="237"/>
    <x v="5"/>
    <x v="0"/>
    <s v="October"/>
    <x v="0"/>
    <s v="PROD8350"/>
    <x v="11"/>
    <x v="3"/>
    <n v="1160"/>
    <n v="1"/>
    <n v="1160"/>
    <x v="2"/>
    <n v="60"/>
    <n v="7"/>
    <x v="0"/>
    <n v="0.35"/>
    <n v="406"/>
  </r>
  <r>
    <s v="ORD000928"/>
    <s v="CUST5844"/>
    <s v="Kristi Perez"/>
    <s v="brenda.velez@hotmail.com"/>
    <x v="5"/>
    <d v="2024-09-01T00:00:00"/>
    <x v="72"/>
    <x v="7"/>
    <x v="0"/>
    <s v="November"/>
    <x v="0"/>
    <s v="PROD4244"/>
    <x v="12"/>
    <x v="3"/>
    <n v="841"/>
    <n v="3"/>
    <n v="2524"/>
    <x v="3"/>
    <n v="205"/>
    <n v="8"/>
    <x v="1"/>
    <n v="0.34984152139461172"/>
    <n v="883"/>
  </r>
  <r>
    <s v="ORD000929"/>
    <s v="CUST4724"/>
    <s v="Douglas Smith"/>
    <s v="gary.doyle@outlook.com"/>
    <x v="2"/>
    <d v="2024-02-03T00:00:00"/>
    <x v="54"/>
    <x v="0"/>
    <x v="0"/>
    <s v="January"/>
    <x v="0"/>
    <s v="PROD2374"/>
    <x v="21"/>
    <x v="1"/>
    <n v="174"/>
    <n v="1"/>
    <n v="174"/>
    <x v="2"/>
    <n v="24"/>
    <n v="2"/>
    <x v="0"/>
    <n v="0.14942528735632185"/>
    <n v="26"/>
  </r>
  <r>
    <s v="ORD000930"/>
    <s v="CUST6284"/>
    <s v="Mark Smith"/>
    <s v="johnathan.howard@gmail.com"/>
    <x v="4"/>
    <d v="2024-10-28T00:00:00"/>
    <x v="158"/>
    <x v="0"/>
    <x v="0"/>
    <s v="January"/>
    <x v="0"/>
    <s v="PROD8783"/>
    <x v="5"/>
    <x v="3"/>
    <n v="533"/>
    <n v="2"/>
    <n v="1067"/>
    <x v="0"/>
    <n v="157"/>
    <n v="4"/>
    <x v="0"/>
    <n v="0.34957825679475163"/>
    <n v="373"/>
  </r>
  <r>
    <s v="ORD000931"/>
    <s v="CUST3066"/>
    <s v="John Craig"/>
    <s v="frank.hansen@gmail.com"/>
    <x v="5"/>
    <d v="2023-12-11T00:00:00"/>
    <x v="521"/>
    <x v="7"/>
    <x v="1"/>
    <s v="November"/>
    <x v="0"/>
    <s v="PROD9033"/>
    <x v="3"/>
    <x v="1"/>
    <n v="908"/>
    <n v="4"/>
    <n v="3634"/>
    <x v="1"/>
    <n v="317"/>
    <n v="5"/>
    <x v="0"/>
    <n v="0.14997248211337369"/>
    <n v="545"/>
  </r>
  <r>
    <s v="ORD000932"/>
    <s v="CUST1375"/>
    <s v="Marc Schwartz"/>
    <s v="kevin.miller@yahoo.com"/>
    <x v="3"/>
    <d v="2024-04-06T00:00:00"/>
    <x v="211"/>
    <x v="0"/>
    <x v="0"/>
    <s v="January"/>
    <x v="0"/>
    <s v="PROD5889"/>
    <x v="15"/>
    <x v="1"/>
    <n v="785"/>
    <n v="1"/>
    <n v="785"/>
    <x v="1"/>
    <n v="82"/>
    <n v="8"/>
    <x v="1"/>
    <n v="0.15031847133757961"/>
    <n v="118"/>
  </r>
  <r>
    <s v="ORD000933"/>
    <s v="CUST4391"/>
    <s v="Michael Wallace"/>
    <s v="lindsay.manning@outlook.com"/>
    <x v="3"/>
    <d v="2023-07-31T00:00:00"/>
    <x v="444"/>
    <x v="0"/>
    <x v="0"/>
    <s v="January"/>
    <x v="0"/>
    <s v="PROD9705"/>
    <x v="12"/>
    <x v="3"/>
    <n v="174"/>
    <n v="2"/>
    <n v="347"/>
    <x v="1"/>
    <n v="34"/>
    <n v="7"/>
    <x v="0"/>
    <n v="0.34870317002881845"/>
    <n v="121"/>
  </r>
  <r>
    <s v="ORD000934"/>
    <s v="CUST8436"/>
    <s v="Ian Dunn"/>
    <s v="brianna.walls@yahoo.com"/>
    <x v="3"/>
    <d v="2023-09-17T00:00:00"/>
    <x v="115"/>
    <x v="7"/>
    <x v="1"/>
    <s v="November"/>
    <x v="0"/>
    <s v="PROD8990"/>
    <x v="4"/>
    <x v="2"/>
    <n v="680"/>
    <n v="4"/>
    <n v="2720"/>
    <x v="2"/>
    <n v="136"/>
    <n v="8"/>
    <x v="1"/>
    <n v="0.3"/>
    <n v="816"/>
  </r>
  <r>
    <s v="ORD000935"/>
    <s v="CUST8450"/>
    <s v="Dr. Dawn Woods MD"/>
    <s v="samuel.lam@outlook.com"/>
    <x v="1"/>
    <d v="2023-09-15T00:00:00"/>
    <x v="37"/>
    <x v="11"/>
    <x v="0"/>
    <s v="July"/>
    <x v="1"/>
    <s v="PROD1024"/>
    <x v="12"/>
    <x v="3"/>
    <n v="1014"/>
    <n v="3"/>
    <n v="3041"/>
    <x v="0"/>
    <n v="205"/>
    <m/>
    <x v="2"/>
    <n v="0.34988490628082869"/>
    <n v="1064"/>
  </r>
  <r>
    <s v="ORD000936"/>
    <s v="CUST1471"/>
    <s v="Blake Aguilar"/>
    <s v="norman.randolph@hotmail.com"/>
    <x v="6"/>
    <d v="2023-03-02T00:00:00"/>
    <x v="164"/>
    <x v="8"/>
    <x v="1"/>
    <s v="September"/>
    <x v="0"/>
    <s v="PROD2009"/>
    <x v="10"/>
    <x v="2"/>
    <n v="996"/>
    <n v="2"/>
    <n v="1993"/>
    <x v="0"/>
    <n v="180"/>
    <n v="8"/>
    <x v="1"/>
    <n v="0.3000501756146513"/>
    <n v="598"/>
  </r>
  <r>
    <s v="ORD000937"/>
    <s v="CUST2656"/>
    <s v="Erica Chase"/>
    <s v="william.ross@gmail.com"/>
    <x v="5"/>
    <d v="2024-09-04T00:00:00"/>
    <x v="398"/>
    <x v="5"/>
    <x v="0"/>
    <s v="October"/>
    <x v="0"/>
    <s v="PROD7004"/>
    <x v="9"/>
    <x v="4"/>
    <n v="392"/>
    <n v="4"/>
    <n v="1569"/>
    <x v="1"/>
    <n v="225"/>
    <n v="7"/>
    <x v="0"/>
    <n v="0.24984066284257489"/>
    <n v="392"/>
  </r>
  <r>
    <s v="ORD000938"/>
    <s v="CUST9421"/>
    <s v="Kenneth Nguyen"/>
    <s v="april.dawson@gmail.com"/>
    <x v="1"/>
    <d v="2024-07-16T00:00:00"/>
    <x v="522"/>
    <x v="8"/>
    <x v="1"/>
    <s v="September"/>
    <x v="0"/>
    <s v="PROD1010"/>
    <x v="17"/>
    <x v="3"/>
    <n v="624"/>
    <n v="2"/>
    <n v="1247"/>
    <x v="4"/>
    <n v="114"/>
    <n v="2"/>
    <x v="0"/>
    <n v="0.34963913392141138"/>
    <n v="436"/>
  </r>
  <r>
    <s v="ORD000939"/>
    <s v="CUST9927"/>
    <s v="Sarah Choi"/>
    <s v="zachary.adams@outlook.com"/>
    <x v="4"/>
    <d v="2024-04-05T00:00:00"/>
    <x v="63"/>
    <x v="1"/>
    <x v="1"/>
    <s v="December"/>
    <x v="2"/>
    <s v="PROD8374"/>
    <x v="15"/>
    <x v="1"/>
    <n v="547"/>
    <n v="4"/>
    <n v="2188"/>
    <x v="1"/>
    <n v="128"/>
    <m/>
    <x v="2"/>
    <n v="0.14990859232175502"/>
    <n v="328"/>
  </r>
  <r>
    <s v="ORD000940"/>
    <s v="CUST7515"/>
    <s v="Juan Molina"/>
    <s v="debra.mejia@gmail.com"/>
    <x v="1"/>
    <d v="2023-04-15T00:00:00"/>
    <x v="440"/>
    <x v="5"/>
    <x v="0"/>
    <s v="October"/>
    <x v="0"/>
    <s v="PROD7882"/>
    <x v="1"/>
    <x v="1"/>
    <n v="930"/>
    <n v="1"/>
    <n v="930"/>
    <x v="1"/>
    <n v="48"/>
    <n v="7"/>
    <x v="0"/>
    <n v="0.15053763440860216"/>
    <n v="140"/>
  </r>
  <r>
    <s v="ORD000941"/>
    <s v="CUST4524"/>
    <s v="Jason Jimenez"/>
    <s v="robert.ball@yahoo.com"/>
    <x v="0"/>
    <d v="2024-04-20T00:00:00"/>
    <x v="523"/>
    <x v="8"/>
    <x v="0"/>
    <s v="September"/>
    <x v="0"/>
    <s v="PROD8297"/>
    <x v="20"/>
    <x v="3"/>
    <n v="535"/>
    <n v="4"/>
    <n v="2141"/>
    <x v="1"/>
    <n v="142"/>
    <n v="3"/>
    <x v="0"/>
    <n v="0.34983652498832324"/>
    <n v="749"/>
  </r>
  <r>
    <s v="ORD000942"/>
    <s v="CUST4885"/>
    <s v="Ms. Michelle Hampton"/>
    <s v="danielle.holloway@outlook.com"/>
    <x v="5"/>
    <d v="2024-02-13T00:00:00"/>
    <x v="11"/>
    <x v="4"/>
    <x v="1"/>
    <s v="April"/>
    <x v="1"/>
    <s v="PROD8009"/>
    <x v="0"/>
    <x v="0"/>
    <n v="980"/>
    <n v="1"/>
    <n v="980"/>
    <x v="1"/>
    <n v="104"/>
    <m/>
    <x v="2"/>
    <n v="0.4"/>
    <n v="392"/>
  </r>
  <r>
    <s v="ORD000943"/>
    <s v="CUST2280"/>
    <s v="Christopher Edwards"/>
    <s v="dawn.price@hotmail.com"/>
    <x v="0"/>
    <d v="2024-11-18T00:00:00"/>
    <x v="524"/>
    <x v="3"/>
    <x v="1"/>
    <s v="March"/>
    <x v="0"/>
    <s v="PROD7737"/>
    <x v="20"/>
    <x v="3"/>
    <n v="835"/>
    <n v="2"/>
    <n v="1670"/>
    <x v="1"/>
    <n v="175"/>
    <n v="7"/>
    <x v="0"/>
    <n v="0.35029940119760478"/>
    <n v="585"/>
  </r>
  <r>
    <s v="ORD000944"/>
    <s v="CUST8748"/>
    <s v="Jonathan Richardson"/>
    <s v="kristi.butler@outlook.com"/>
    <x v="5"/>
    <d v="2024-12-03T00:00:00"/>
    <x v="454"/>
    <x v="7"/>
    <x v="0"/>
    <s v="November"/>
    <x v="0"/>
    <s v="PROD8164"/>
    <x v="10"/>
    <x v="2"/>
    <n v="645"/>
    <n v="7"/>
    <n v="4513"/>
    <x v="1"/>
    <n v="532"/>
    <n v="9"/>
    <x v="1"/>
    <n v="0.30002215820961664"/>
    <n v="1354"/>
  </r>
  <r>
    <s v="ORD000945"/>
    <s v="CUST6128"/>
    <s v="James Craig"/>
    <s v="isaiah.powers@hotmail.com"/>
    <x v="3"/>
    <d v="2023-05-31T00:00:00"/>
    <x v="27"/>
    <x v="1"/>
    <x v="0"/>
    <s v="December"/>
    <x v="0"/>
    <s v="PROD1830"/>
    <x v="7"/>
    <x v="4"/>
    <n v="1174"/>
    <n v="4"/>
    <n v="4695"/>
    <x v="1"/>
    <n v="472"/>
    <n v="2"/>
    <x v="0"/>
    <n v="0.25005324813631524"/>
    <n v="1174"/>
  </r>
  <r>
    <s v="ORD000946"/>
    <s v="CUST9995"/>
    <s v="Eugene Kirby"/>
    <s v="patrick.owens@hotmail.com"/>
    <x v="5"/>
    <d v="2023-05-31T00:00:00"/>
    <x v="525"/>
    <x v="7"/>
    <x v="0"/>
    <s v="November"/>
    <x v="0"/>
    <s v="PROD1496"/>
    <x v="2"/>
    <x v="1"/>
    <n v="81"/>
    <n v="1"/>
    <n v="81"/>
    <x v="1"/>
    <n v="10"/>
    <n v="4"/>
    <x v="0"/>
    <n v="0.14814814814814814"/>
    <n v="12"/>
  </r>
  <r>
    <s v="ORD000947"/>
    <s v="CUST1409"/>
    <s v="Elizabeth Love"/>
    <s v="andrew.meyer@yahoo.com"/>
    <x v="2"/>
    <d v="2024-08-24T00:00:00"/>
    <x v="85"/>
    <x v="10"/>
    <x v="1"/>
    <s v="February"/>
    <x v="0"/>
    <s v="PROD3958"/>
    <x v="7"/>
    <x v="4"/>
    <n v="403"/>
    <n v="3"/>
    <n v="1210"/>
    <x v="1"/>
    <n v="168"/>
    <n v="7"/>
    <x v="0"/>
    <n v="0.25041322314049586"/>
    <n v="303"/>
  </r>
  <r>
    <s v="ORD000948"/>
    <s v="CUST7252"/>
    <s v="Christopher Harris"/>
    <s v="barbara.bush@gmail.com"/>
    <x v="1"/>
    <d v="2023-03-02T00:00:00"/>
    <x v="105"/>
    <x v="9"/>
    <x v="0"/>
    <s v="June"/>
    <x v="0"/>
    <s v="PROD8946"/>
    <x v="7"/>
    <x v="4"/>
    <n v="1051"/>
    <n v="4"/>
    <n v="4202"/>
    <x v="0"/>
    <n v="473"/>
    <n v="9"/>
    <x v="1"/>
    <n v="0.25011899095668727"/>
    <n v="1051"/>
  </r>
  <r>
    <s v="ORD000949"/>
    <s v="CUST8182"/>
    <s v="Laura Mcdaniel"/>
    <s v="kimberly.frye@outlook.com"/>
    <x v="2"/>
    <d v="2024-09-30T00:00:00"/>
    <x v="468"/>
    <x v="9"/>
    <x v="0"/>
    <s v="June"/>
    <x v="0"/>
    <s v="PROD5083"/>
    <x v="4"/>
    <x v="2"/>
    <n v="627"/>
    <n v="6"/>
    <n v="3761"/>
    <x v="1"/>
    <n v="392"/>
    <n v="5"/>
    <x v="0"/>
    <n v="0.29992023398032436"/>
    <n v="1128"/>
  </r>
  <r>
    <s v="ORD000950"/>
    <s v="CUST7265"/>
    <s v="Morgan Rose"/>
    <s v="christopher.smith@gmail.com"/>
    <x v="2"/>
    <d v="2024-04-23T00:00:00"/>
    <x v="526"/>
    <x v="0"/>
    <x v="1"/>
    <s v="January"/>
    <x v="1"/>
    <s v="PROD2589"/>
    <x v="17"/>
    <x v="3"/>
    <n v="711"/>
    <n v="1"/>
    <n v="711"/>
    <x v="1"/>
    <n v="86"/>
    <m/>
    <x v="2"/>
    <n v="0.35021097046413502"/>
    <n v="249"/>
  </r>
  <r>
    <s v="ORD000951"/>
    <s v="CUST3962"/>
    <s v="Brandi Pratt"/>
    <s v="eric.west@outlook.com"/>
    <x v="2"/>
    <d v="2024-10-29T00:00:00"/>
    <x v="303"/>
    <x v="4"/>
    <x v="1"/>
    <s v="April"/>
    <x v="2"/>
    <s v="PROD2623"/>
    <x v="14"/>
    <x v="4"/>
    <n v="737"/>
    <n v="1"/>
    <n v="737"/>
    <x v="1"/>
    <n v="47"/>
    <m/>
    <x v="2"/>
    <n v="0.24966078697421981"/>
    <n v="184"/>
  </r>
  <r>
    <s v="ORD000952"/>
    <s v="CUST8505"/>
    <s v="Carol Watson"/>
    <s v="kevin.lowery@gmail.com"/>
    <x v="4"/>
    <d v="2023-07-29T00:00:00"/>
    <x v="527"/>
    <x v="11"/>
    <x v="0"/>
    <s v="July"/>
    <x v="0"/>
    <s v="PROD2367"/>
    <x v="18"/>
    <x v="0"/>
    <n v="483"/>
    <n v="5"/>
    <n v="2415"/>
    <x v="3"/>
    <n v="236"/>
    <n v="8"/>
    <x v="1"/>
    <n v="0.4"/>
    <n v="966"/>
  </r>
  <r>
    <s v="ORD000953"/>
    <s v="CUST3784"/>
    <s v="Dr. Brian Smith"/>
    <s v="tony.rowe@hotmail.com"/>
    <x v="3"/>
    <d v="2023-09-26T00:00:00"/>
    <x v="528"/>
    <x v="8"/>
    <x v="1"/>
    <s v="September"/>
    <x v="0"/>
    <s v="PROD1387"/>
    <x v="16"/>
    <x v="0"/>
    <n v="1043"/>
    <n v="5"/>
    <n v="5214"/>
    <x v="2"/>
    <n v="337"/>
    <n v="8"/>
    <x v="1"/>
    <n v="0.40007671653241272"/>
    <n v="2086"/>
  </r>
  <r>
    <s v="ORD000954"/>
    <s v="CUST4494"/>
    <s v="John Collins"/>
    <s v="matthew.oliver@gmail.com"/>
    <x v="1"/>
    <d v="2023-08-16T00:00:00"/>
    <x v="357"/>
    <x v="0"/>
    <x v="1"/>
    <s v="January"/>
    <x v="1"/>
    <s v="PROD8534"/>
    <x v="16"/>
    <x v="0"/>
    <n v="42"/>
    <n v="1"/>
    <n v="42"/>
    <x v="0"/>
    <n v="4"/>
    <m/>
    <x v="2"/>
    <n v="0.40476190476190477"/>
    <n v="17"/>
  </r>
  <r>
    <s v="ORD000955"/>
    <s v="CUST4805"/>
    <s v="Michael Deleon"/>
    <s v="daniel.mitchell@outlook.com"/>
    <x v="4"/>
    <d v="2024-11-22T00:00:00"/>
    <x v="291"/>
    <x v="11"/>
    <x v="1"/>
    <s v="July"/>
    <x v="0"/>
    <s v="PROD7621"/>
    <x v="6"/>
    <x v="0"/>
    <n v="1005"/>
    <n v="5"/>
    <n v="5025"/>
    <x v="1"/>
    <n v="612"/>
    <n v="3"/>
    <x v="0"/>
    <n v="0.4"/>
    <n v="2010"/>
  </r>
  <r>
    <s v="ORD000956"/>
    <s v="CUST1522"/>
    <s v="Claudia Smith"/>
    <s v="andrea.vincent@yahoo.com"/>
    <x v="4"/>
    <d v="2024-11-10T00:00:00"/>
    <x v="529"/>
    <x v="3"/>
    <x v="0"/>
    <s v="March"/>
    <x v="0"/>
    <s v="PROD5474"/>
    <x v="11"/>
    <x v="3"/>
    <n v="143"/>
    <n v="1"/>
    <n v="143"/>
    <x v="0"/>
    <n v="8"/>
    <n v="10"/>
    <x v="1"/>
    <n v="0.34965034965034963"/>
    <n v="50"/>
  </r>
  <r>
    <s v="ORD000957"/>
    <s v="CUST4681"/>
    <s v="Elizabeth James"/>
    <s v="sharon.watkins@outlook.com"/>
    <x v="2"/>
    <d v="2023-02-23T00:00:00"/>
    <x v="530"/>
    <x v="7"/>
    <x v="0"/>
    <s v="November"/>
    <x v="2"/>
    <s v="PROD8758"/>
    <x v="1"/>
    <x v="1"/>
    <n v="1320"/>
    <n v="1"/>
    <n v="1320"/>
    <x v="1"/>
    <n v="108"/>
    <m/>
    <x v="2"/>
    <n v="0.15"/>
    <n v="198"/>
  </r>
  <r>
    <s v="ORD000958"/>
    <s v="CUST7568"/>
    <s v="Jennifer Greene"/>
    <s v="trevor.brown@outlook.com"/>
    <x v="1"/>
    <d v="2023-03-27T00:00:00"/>
    <x v="421"/>
    <x v="8"/>
    <x v="0"/>
    <s v="September"/>
    <x v="0"/>
    <s v="PROD9869"/>
    <x v="15"/>
    <x v="1"/>
    <n v="137"/>
    <n v="5"/>
    <n v="683"/>
    <x v="0"/>
    <n v="97"/>
    <n v="2"/>
    <x v="0"/>
    <n v="0.14934114202049781"/>
    <n v="102"/>
  </r>
  <r>
    <s v="ORD000959"/>
    <s v="CUST6066"/>
    <s v="Joseph Herring"/>
    <s v="ashlee.brown@hotmail.com"/>
    <x v="6"/>
    <d v="2024-04-08T00:00:00"/>
    <x v="531"/>
    <x v="7"/>
    <x v="1"/>
    <s v="November"/>
    <x v="0"/>
    <s v="PROD2949"/>
    <x v="2"/>
    <x v="1"/>
    <n v="20"/>
    <n v="3"/>
    <n v="59"/>
    <x v="0"/>
    <n v="7"/>
    <n v="3"/>
    <x v="0"/>
    <n v="0.15254237288135594"/>
    <n v="9"/>
  </r>
  <r>
    <s v="ORD000960"/>
    <s v="CUST2822"/>
    <s v="Judy Martin"/>
    <s v="linda.oneill@hotmail.com"/>
    <x v="1"/>
    <d v="2023-06-04T00:00:00"/>
    <x v="479"/>
    <x v="2"/>
    <x v="1"/>
    <s v="May"/>
    <x v="0"/>
    <s v="PROD8309"/>
    <x v="13"/>
    <x v="4"/>
    <n v="742"/>
    <n v="2"/>
    <n v="1485"/>
    <x v="2"/>
    <n v="84"/>
    <n v="7"/>
    <x v="0"/>
    <n v="0.24983164983164982"/>
    <n v="371"/>
  </r>
  <r>
    <s v="ORD000961"/>
    <s v="CUST1824"/>
    <s v="Ricky Kelley"/>
    <s v="lauren.hale@outlook.com"/>
    <x v="1"/>
    <d v="2024-09-21T00:00:00"/>
    <x v="97"/>
    <x v="2"/>
    <x v="1"/>
    <s v="May"/>
    <x v="0"/>
    <s v="PROD7900"/>
    <x v="18"/>
    <x v="0"/>
    <n v="722"/>
    <n v="3"/>
    <n v="2165"/>
    <x v="1"/>
    <n v="236"/>
    <n v="10"/>
    <x v="1"/>
    <n v="0.4"/>
    <n v="866"/>
  </r>
  <r>
    <s v="ORD000962"/>
    <s v="CUST3752"/>
    <s v="Nancy Key"/>
    <s v="cameron.stewart@outlook.com"/>
    <x v="0"/>
    <d v="2023-12-04T00:00:00"/>
    <x v="503"/>
    <x v="4"/>
    <x v="0"/>
    <s v="April"/>
    <x v="1"/>
    <s v="PROD5814"/>
    <x v="13"/>
    <x v="4"/>
    <n v="98"/>
    <n v="1"/>
    <n v="98"/>
    <x v="1"/>
    <n v="14"/>
    <m/>
    <x v="2"/>
    <n v="0.25510204081632654"/>
    <n v="25"/>
  </r>
  <r>
    <s v="ORD000963"/>
    <s v="CUST4448"/>
    <s v="Daniel Mullins Jr."/>
    <s v="timothy.henderson@outlook.com"/>
    <x v="0"/>
    <d v="2024-01-03T00:00:00"/>
    <x v="275"/>
    <x v="4"/>
    <x v="0"/>
    <s v="April"/>
    <x v="0"/>
    <s v="PROD1312"/>
    <x v="4"/>
    <x v="2"/>
    <n v="712"/>
    <n v="4"/>
    <n v="2850"/>
    <x v="1"/>
    <n v="346"/>
    <n v="9"/>
    <x v="1"/>
    <n v="0.3"/>
    <n v="855"/>
  </r>
  <r>
    <s v="ORD000964"/>
    <s v="CUST3366"/>
    <s v="Carlos Edwards"/>
    <s v="michael.malone@hotmail.com"/>
    <x v="2"/>
    <d v="2024-03-13T00:00:00"/>
    <x v="186"/>
    <x v="6"/>
    <x v="0"/>
    <s v="August"/>
    <x v="0"/>
    <s v="PROD9478"/>
    <x v="12"/>
    <x v="3"/>
    <n v="306"/>
    <n v="6"/>
    <n v="1833"/>
    <x v="4"/>
    <n v="261"/>
    <n v="10"/>
    <x v="1"/>
    <n v="0.35024549918166942"/>
    <n v="642"/>
  </r>
  <r>
    <s v="ORD000965"/>
    <s v="CUST2753"/>
    <s v="Donna Montgomery"/>
    <s v="lauren.mays@outlook.com"/>
    <x v="6"/>
    <d v="2024-02-27T00:00:00"/>
    <x v="353"/>
    <x v="6"/>
    <x v="0"/>
    <s v="August"/>
    <x v="0"/>
    <s v="PROD2416"/>
    <x v="5"/>
    <x v="3"/>
    <n v="495"/>
    <n v="6"/>
    <n v="2970"/>
    <x v="0"/>
    <n v="239"/>
    <n v="2"/>
    <x v="0"/>
    <n v="0.35016835016835018"/>
    <n v="1040"/>
  </r>
  <r>
    <s v="ORD000966"/>
    <s v="CUST1080"/>
    <s v="Anthony Robinson Jr."/>
    <s v="sandra.patel@hotmail.com"/>
    <x v="0"/>
    <d v="2023-04-24T00:00:00"/>
    <x v="532"/>
    <x v="10"/>
    <x v="1"/>
    <s v="February"/>
    <x v="0"/>
    <s v="PROD6206"/>
    <x v="9"/>
    <x v="4"/>
    <n v="166"/>
    <n v="1"/>
    <n v="166"/>
    <x v="1"/>
    <n v="11"/>
    <n v="5"/>
    <x v="0"/>
    <n v="0.24698795180722891"/>
    <n v="41"/>
  </r>
  <r>
    <s v="ORD000967"/>
    <s v="CUST2273"/>
    <s v="Kristen Pearson"/>
    <s v="daniel.cox@hotmail.com"/>
    <x v="6"/>
    <d v="2023-03-24T00:00:00"/>
    <x v="12"/>
    <x v="2"/>
    <x v="0"/>
    <s v="May"/>
    <x v="2"/>
    <s v="PROD6927"/>
    <x v="16"/>
    <x v="0"/>
    <n v="139"/>
    <n v="3"/>
    <n v="417"/>
    <x v="0"/>
    <n v="34"/>
    <m/>
    <x v="2"/>
    <n v="0.40047961630695444"/>
    <n v="167"/>
  </r>
  <r>
    <s v="ORD000968"/>
    <s v="CUST9360"/>
    <s v="Cathy Phillips"/>
    <s v="jacqueline.garcia@yahoo.com"/>
    <x v="1"/>
    <d v="2024-08-30T00:00:00"/>
    <x v="420"/>
    <x v="8"/>
    <x v="1"/>
    <s v="September"/>
    <x v="0"/>
    <s v="PROD4274"/>
    <x v="16"/>
    <x v="0"/>
    <n v="20"/>
    <n v="4"/>
    <n v="79"/>
    <x v="3"/>
    <n v="7"/>
    <n v="2"/>
    <x v="0"/>
    <n v="0.4050632911392405"/>
    <n v="32"/>
  </r>
  <r>
    <s v="ORD000969"/>
    <s v="CUST8591"/>
    <s v="Emily Black"/>
    <s v="brenda.kelly@gmail.com"/>
    <x v="0"/>
    <d v="2024-01-27T00:00:00"/>
    <x v="193"/>
    <x v="2"/>
    <x v="0"/>
    <s v="May"/>
    <x v="0"/>
    <s v="PROD6094"/>
    <x v="2"/>
    <x v="1"/>
    <n v="595"/>
    <n v="5"/>
    <n v="2976"/>
    <x v="4"/>
    <n v="346"/>
    <n v="5"/>
    <x v="0"/>
    <n v="0.14986559139784947"/>
    <n v="446"/>
  </r>
  <r>
    <s v="ORD000970"/>
    <s v="CUST5078"/>
    <s v="Christina Grant"/>
    <s v="ann.quinn@outlook.com"/>
    <x v="3"/>
    <d v="2023-01-28T00:00:00"/>
    <x v="42"/>
    <x v="1"/>
    <x v="0"/>
    <s v="December"/>
    <x v="0"/>
    <s v="PROD1121"/>
    <x v="3"/>
    <x v="1"/>
    <n v="1271"/>
    <n v="2"/>
    <n v="2541"/>
    <x v="1"/>
    <n v="293"/>
    <n v="5"/>
    <x v="0"/>
    <n v="0.14994096812278632"/>
    <n v="381"/>
  </r>
  <r>
    <s v="ORD000971"/>
    <s v="CUST9357"/>
    <s v="Robert Carlson DDS"/>
    <s v="lauren.peterson@outlook.com"/>
    <x v="5"/>
    <d v="2024-09-06T00:00:00"/>
    <x v="459"/>
    <x v="1"/>
    <x v="1"/>
    <s v="December"/>
    <x v="0"/>
    <s v="PROD3805"/>
    <x v="0"/>
    <x v="0"/>
    <n v="1224"/>
    <n v="10"/>
    <n v="12245"/>
    <x v="1"/>
    <n v="1334"/>
    <n v="8"/>
    <x v="1"/>
    <n v="0.4"/>
    <n v="4898"/>
  </r>
  <r>
    <s v="ORD000972"/>
    <s v="CUST2238"/>
    <s v="James Ramos"/>
    <s v="todd.jones@yahoo.com"/>
    <x v="6"/>
    <d v="2023-01-22T00:00:00"/>
    <x v="55"/>
    <x v="5"/>
    <x v="0"/>
    <s v="October"/>
    <x v="0"/>
    <s v="PROD2316"/>
    <x v="0"/>
    <x v="0"/>
    <n v="1182"/>
    <n v="2"/>
    <n v="2363"/>
    <x v="4"/>
    <n v="301"/>
    <n v="10"/>
    <x v="1"/>
    <n v="0.39991536182818449"/>
    <n v="945"/>
  </r>
  <r>
    <s v="ORD000973"/>
    <s v="CUST8328"/>
    <s v="Michael Smith"/>
    <s v="melissa.gibbs@hotmail.com"/>
    <x v="5"/>
    <d v="2024-03-29T00:00:00"/>
    <x v="229"/>
    <x v="2"/>
    <x v="0"/>
    <s v="May"/>
    <x v="1"/>
    <s v="PROD6545"/>
    <x v="4"/>
    <x v="2"/>
    <n v="372"/>
    <n v="5"/>
    <n v="1862"/>
    <x v="0"/>
    <n v="260"/>
    <m/>
    <x v="2"/>
    <n v="0.30021482277121375"/>
    <n v="559"/>
  </r>
  <r>
    <s v="ORD000974"/>
    <s v="CUST4541"/>
    <s v="Gary Zamora"/>
    <s v="timothy.henderson@yahoo.com"/>
    <x v="4"/>
    <d v="2023-06-03T00:00:00"/>
    <x v="153"/>
    <x v="3"/>
    <x v="1"/>
    <s v="March"/>
    <x v="0"/>
    <s v="PROD6229"/>
    <x v="14"/>
    <x v="4"/>
    <n v="243"/>
    <n v="3"/>
    <n v="728"/>
    <x v="0"/>
    <n v="66"/>
    <n v="9"/>
    <x v="1"/>
    <n v="0.25"/>
    <n v="182"/>
  </r>
  <r>
    <s v="ORD000975"/>
    <s v="CUST2783"/>
    <s v="Tammy Aguilar"/>
    <s v="brian.levine@outlook.com"/>
    <x v="3"/>
    <d v="2024-04-15T00:00:00"/>
    <x v="406"/>
    <x v="9"/>
    <x v="1"/>
    <s v="June"/>
    <x v="0"/>
    <s v="PROD9153"/>
    <x v="7"/>
    <x v="4"/>
    <n v="1151"/>
    <n v="3"/>
    <n v="3452"/>
    <x v="1"/>
    <n v="189"/>
    <n v="5"/>
    <x v="0"/>
    <n v="0.25"/>
    <n v="863"/>
  </r>
  <r>
    <s v="ORD000976"/>
    <s v="CUST5578"/>
    <s v="Jennifer Barrett"/>
    <s v="mark.gonzalez@hotmail.com"/>
    <x v="4"/>
    <d v="2023-12-03T00:00:00"/>
    <x v="495"/>
    <x v="3"/>
    <x v="1"/>
    <s v="March"/>
    <x v="0"/>
    <s v="PROD8359"/>
    <x v="14"/>
    <x v="4"/>
    <n v="989"/>
    <n v="1"/>
    <n v="989"/>
    <x v="1"/>
    <n v="133"/>
    <n v="3"/>
    <x v="0"/>
    <n v="0.24974721941354905"/>
    <n v="247"/>
  </r>
  <r>
    <s v="ORD000977"/>
    <s v="CUST9623"/>
    <s v="William Vazquez"/>
    <s v="randy.morales@hotmail.com"/>
    <x v="5"/>
    <d v="2024-01-15T00:00:00"/>
    <x v="449"/>
    <x v="9"/>
    <x v="1"/>
    <s v="June"/>
    <x v="0"/>
    <s v="PROD9398"/>
    <x v="3"/>
    <x v="1"/>
    <n v="492"/>
    <n v="4"/>
    <n v="1968"/>
    <x v="2"/>
    <n v="199"/>
    <n v="7"/>
    <x v="0"/>
    <n v="0.14989837398373984"/>
    <n v="295"/>
  </r>
  <r>
    <s v="ORD000978"/>
    <s v="CUST4694"/>
    <s v="Jaime Smith"/>
    <s v="jessica.velez@hotmail.com"/>
    <x v="3"/>
    <d v="2023-03-14T00:00:00"/>
    <x v="127"/>
    <x v="4"/>
    <x v="0"/>
    <s v="April"/>
    <x v="0"/>
    <s v="PROD4602"/>
    <x v="7"/>
    <x v="4"/>
    <n v="96"/>
    <n v="3"/>
    <n v="288"/>
    <x v="0"/>
    <n v="17"/>
    <n v="8"/>
    <x v="1"/>
    <n v="0.25"/>
    <n v="72"/>
  </r>
  <r>
    <s v="ORD000979"/>
    <s v="CUST2020"/>
    <s v="Dawn Raymond"/>
    <s v="john.romero@gmail.com"/>
    <x v="0"/>
    <d v="2023-05-12T00:00:00"/>
    <x v="138"/>
    <x v="10"/>
    <x v="1"/>
    <s v="February"/>
    <x v="0"/>
    <s v="PROD7977"/>
    <x v="6"/>
    <x v="0"/>
    <n v="811"/>
    <n v="4"/>
    <n v="3246"/>
    <x v="1"/>
    <n v="239"/>
    <n v="6"/>
    <x v="0"/>
    <n v="0.39987677141096734"/>
    <n v="1298"/>
  </r>
  <r>
    <s v="ORD000980"/>
    <s v="CUST2234"/>
    <s v="Pedro Sandoval"/>
    <s v="joshua.roman@yahoo.com"/>
    <x v="4"/>
    <d v="2024-03-12T00:00:00"/>
    <x v="54"/>
    <x v="0"/>
    <x v="0"/>
    <s v="January"/>
    <x v="0"/>
    <s v="PROD2005"/>
    <x v="17"/>
    <x v="3"/>
    <n v="878"/>
    <n v="4"/>
    <n v="3512"/>
    <x v="1"/>
    <n v="426"/>
    <n v="10"/>
    <x v="1"/>
    <n v="0.34994305239179957"/>
    <n v="1229"/>
  </r>
  <r>
    <s v="ORD000981"/>
    <s v="CUST9360"/>
    <s v="Cathy Phillips"/>
    <s v="jacqueline.garcia@yahoo.com"/>
    <x v="1"/>
    <d v="2024-08-30T00:00:00"/>
    <x v="73"/>
    <x v="1"/>
    <x v="0"/>
    <s v="December"/>
    <x v="0"/>
    <s v="PROD5521"/>
    <x v="4"/>
    <x v="2"/>
    <n v="833"/>
    <n v="10"/>
    <n v="8325"/>
    <x v="1"/>
    <n v="1088"/>
    <n v="6"/>
    <x v="0"/>
    <n v="0.30006006006006009"/>
    <n v="2498"/>
  </r>
  <r>
    <s v="ORD000982"/>
    <s v="CUST4530"/>
    <s v="Jennifer Sloan"/>
    <s v="steven.gonzalez@gmail.com"/>
    <x v="4"/>
    <d v="2023-05-04T00:00:00"/>
    <x v="12"/>
    <x v="2"/>
    <x v="0"/>
    <s v="May"/>
    <x v="0"/>
    <s v="PROD8106"/>
    <x v="17"/>
    <x v="3"/>
    <n v="379"/>
    <n v="1"/>
    <n v="379"/>
    <x v="1"/>
    <n v="22"/>
    <n v="10"/>
    <x v="1"/>
    <n v="0.35092348284960423"/>
    <n v="133"/>
  </r>
  <r>
    <s v="ORD000983"/>
    <s v="CUST8967"/>
    <s v="Joshua Garcia"/>
    <s v="megan.hansen@hotmail.com"/>
    <x v="6"/>
    <d v="2024-01-19T00:00:00"/>
    <x v="298"/>
    <x v="5"/>
    <x v="0"/>
    <s v="October"/>
    <x v="0"/>
    <s v="PROD5677"/>
    <x v="0"/>
    <x v="0"/>
    <n v="467"/>
    <n v="2"/>
    <n v="935"/>
    <x v="0"/>
    <n v="137"/>
    <n v="10"/>
    <x v="1"/>
    <n v="0.4"/>
    <n v="374"/>
  </r>
  <r>
    <s v="ORD000984"/>
    <s v="CUST6953"/>
    <s v="Richard Newman"/>
    <s v="richard.roman@yahoo.com"/>
    <x v="3"/>
    <d v="2024-06-02T00:00:00"/>
    <x v="387"/>
    <x v="11"/>
    <x v="1"/>
    <s v="July"/>
    <x v="0"/>
    <s v="PROD1062"/>
    <x v="4"/>
    <x v="2"/>
    <n v="300"/>
    <n v="1"/>
    <n v="300"/>
    <x v="0"/>
    <n v="22"/>
    <n v="5"/>
    <x v="0"/>
    <n v="0.3"/>
    <n v="90"/>
  </r>
  <r>
    <s v="ORD000985"/>
    <s v="CUST6861"/>
    <s v="Chelsea Williams"/>
    <s v="dalton.nelson@hotmail.com"/>
    <x v="1"/>
    <d v="2023-09-19T00:00:00"/>
    <x v="446"/>
    <x v="10"/>
    <x v="0"/>
    <s v="February"/>
    <x v="0"/>
    <s v="PROD6600"/>
    <x v="16"/>
    <x v="0"/>
    <n v="492"/>
    <n v="3"/>
    <n v="1475"/>
    <x v="1"/>
    <n v="110"/>
    <n v="8"/>
    <x v="1"/>
    <n v="0.4"/>
    <n v="590"/>
  </r>
  <r>
    <s v="ORD000986"/>
    <s v="CUST7348"/>
    <s v="Brooke Conner"/>
    <s v="nicholas.owens@hotmail.com"/>
    <x v="4"/>
    <d v="2024-07-28T00:00:00"/>
    <x v="533"/>
    <x v="8"/>
    <x v="0"/>
    <s v="September"/>
    <x v="0"/>
    <s v="PROD6334"/>
    <x v="3"/>
    <x v="1"/>
    <n v="307"/>
    <n v="3"/>
    <n v="921"/>
    <x v="1"/>
    <n v="99"/>
    <n v="10"/>
    <x v="1"/>
    <n v="0.14983713355048861"/>
    <n v="138"/>
  </r>
  <r>
    <s v="ORD000987"/>
    <s v="CUST5643"/>
    <s v="Benjamin Brown"/>
    <s v="stephanie.jones@gmail.com"/>
    <x v="6"/>
    <d v="2023-11-06T00:00:00"/>
    <x v="436"/>
    <x v="2"/>
    <x v="1"/>
    <s v="May"/>
    <x v="0"/>
    <s v="PROD1043"/>
    <x v="2"/>
    <x v="1"/>
    <n v="901"/>
    <n v="5"/>
    <n v="4505"/>
    <x v="0"/>
    <n v="329"/>
    <n v="3"/>
    <x v="0"/>
    <n v="0.15005549389567147"/>
    <n v="676"/>
  </r>
  <r>
    <s v="ORD000988"/>
    <s v="CUST2963"/>
    <s v="Rachel Smith"/>
    <s v="amanda.wood@hotmail.com"/>
    <x v="5"/>
    <d v="2024-07-20T00:00:00"/>
    <x v="351"/>
    <x v="4"/>
    <x v="1"/>
    <s v="April"/>
    <x v="0"/>
    <s v="PROD5816"/>
    <x v="21"/>
    <x v="1"/>
    <n v="604"/>
    <n v="3"/>
    <n v="1813"/>
    <x v="1"/>
    <n v="141"/>
    <n v="2"/>
    <x v="0"/>
    <n v="0.15002757859900717"/>
    <n v="272"/>
  </r>
  <r>
    <s v="ORD000989"/>
    <s v="CUST6512"/>
    <s v="Brenda Humphrey"/>
    <s v="carrie.walker@gmail.com"/>
    <x v="2"/>
    <d v="2023-06-30T00:00:00"/>
    <x v="534"/>
    <x v="1"/>
    <x v="0"/>
    <s v="December"/>
    <x v="0"/>
    <s v="PROD7408"/>
    <x v="13"/>
    <x v="4"/>
    <n v="1943"/>
    <n v="8"/>
    <n v="15548"/>
    <x v="1"/>
    <n v="2189"/>
    <n v="3"/>
    <x v="0"/>
    <n v="0.25"/>
    <n v="3887"/>
  </r>
  <r>
    <s v="ORD000990"/>
    <s v="CUST3314"/>
    <s v="Julie Miller"/>
    <s v="nathan.brewer@outlook.com"/>
    <x v="0"/>
    <d v="2024-05-12T00:00:00"/>
    <x v="30"/>
    <x v="7"/>
    <x v="0"/>
    <s v="November"/>
    <x v="0"/>
    <s v="PROD2828"/>
    <x v="16"/>
    <x v="0"/>
    <n v="1348"/>
    <n v="3"/>
    <n v="4045"/>
    <x v="1"/>
    <n v="457"/>
    <n v="9"/>
    <x v="1"/>
    <n v="0.4"/>
    <n v="1618"/>
  </r>
  <r>
    <s v="ORD000991"/>
    <s v="CUST7045"/>
    <s v="Samuel Lawson"/>
    <s v="dwayne.cunningham@gmail.com"/>
    <x v="0"/>
    <d v="2024-10-25T00:00:00"/>
    <x v="254"/>
    <x v="5"/>
    <x v="1"/>
    <s v="October"/>
    <x v="0"/>
    <s v="PROD5736"/>
    <x v="17"/>
    <x v="3"/>
    <n v="720"/>
    <n v="3"/>
    <n v="2161"/>
    <x v="0"/>
    <n v="294"/>
    <n v="5"/>
    <x v="0"/>
    <n v="0.34983803794539564"/>
    <n v="756"/>
  </r>
  <r>
    <s v="ORD000992"/>
    <s v="CUST6470"/>
    <s v="Anthony Caldwell"/>
    <s v="tara.peterson@hotmail.com"/>
    <x v="5"/>
    <d v="2023-06-30T00:00:00"/>
    <x v="329"/>
    <x v="11"/>
    <x v="1"/>
    <s v="July"/>
    <x v="0"/>
    <s v="PROD7671"/>
    <x v="13"/>
    <x v="4"/>
    <n v="975"/>
    <n v="1"/>
    <n v="975"/>
    <x v="1"/>
    <n v="75"/>
    <n v="7"/>
    <x v="0"/>
    <n v="0.25025641025641027"/>
    <n v="244"/>
  </r>
  <r>
    <s v="ORD000993"/>
    <s v="CUST7826"/>
    <s v="Charles Rivera"/>
    <s v="richard.taylor@yahoo.com"/>
    <x v="5"/>
    <d v="2023-02-05T00:00:00"/>
    <x v="282"/>
    <x v="2"/>
    <x v="0"/>
    <s v="May"/>
    <x v="0"/>
    <s v="PROD8687"/>
    <x v="0"/>
    <x v="0"/>
    <n v="37"/>
    <n v="1"/>
    <n v="37"/>
    <x v="0"/>
    <n v="5"/>
    <n v="3"/>
    <x v="0"/>
    <n v="0.40540540540540543"/>
    <n v="15"/>
  </r>
  <r>
    <s v="ORD000994"/>
    <s v="CUST8420"/>
    <s v="George Johnson"/>
    <s v="felicia.richard@yahoo.com"/>
    <x v="5"/>
    <d v="2024-03-31T00:00:00"/>
    <x v="264"/>
    <x v="0"/>
    <x v="0"/>
    <s v="January"/>
    <x v="0"/>
    <s v="PROD8397"/>
    <x v="8"/>
    <x v="2"/>
    <n v="754"/>
    <n v="3"/>
    <n v="2261"/>
    <x v="4"/>
    <n v="314"/>
    <n v="3"/>
    <x v="0"/>
    <n v="0.29986731534719152"/>
    <n v="678"/>
  </r>
  <r>
    <s v="ORD000995"/>
    <s v="CUST9933"/>
    <s v="Derrick Dean"/>
    <s v="robert.cruz@gmail.com"/>
    <x v="4"/>
    <d v="2024-10-04T00:00:00"/>
    <x v="83"/>
    <x v="11"/>
    <x v="1"/>
    <s v="July"/>
    <x v="0"/>
    <s v="PROD1874"/>
    <x v="18"/>
    <x v="0"/>
    <n v="957"/>
    <n v="3"/>
    <n v="2871"/>
    <x v="1"/>
    <n v="261"/>
    <n v="10"/>
    <x v="1"/>
    <n v="0.3998606757227447"/>
    <n v="1148"/>
  </r>
  <r>
    <s v="ORD000996"/>
    <s v="CUST7252"/>
    <s v="Christopher Harris"/>
    <s v="barbara.bush@gmail.com"/>
    <x v="1"/>
    <d v="2023-03-02T00:00:00"/>
    <x v="535"/>
    <x v="0"/>
    <x v="1"/>
    <s v="January"/>
    <x v="0"/>
    <s v="PROD9417"/>
    <x v="17"/>
    <x v="3"/>
    <n v="612"/>
    <n v="2"/>
    <n v="1223"/>
    <x v="1"/>
    <n v="180"/>
    <n v="2"/>
    <x v="0"/>
    <n v="0.34995911692559278"/>
    <n v="428"/>
  </r>
  <r>
    <s v="ORD000997"/>
    <s v="CUST9141"/>
    <s v="Michael Mitchell"/>
    <s v="timothy.howard@yahoo.com"/>
    <x v="2"/>
    <d v="2023-10-15T00:00:00"/>
    <x v="238"/>
    <x v="4"/>
    <x v="0"/>
    <s v="April"/>
    <x v="0"/>
    <s v="PROD6047"/>
    <x v="5"/>
    <x v="3"/>
    <n v="783"/>
    <n v="3"/>
    <n v="2348"/>
    <x v="1"/>
    <n v="160"/>
    <n v="6"/>
    <x v="0"/>
    <n v="0.35008517887563884"/>
    <n v="822"/>
  </r>
  <r>
    <s v="ORD000998"/>
    <s v="CUST5459"/>
    <s v="Dana Taylor"/>
    <s v="heather.west@outlook.com"/>
    <x v="1"/>
    <d v="2023-02-09T00:00:00"/>
    <x v="108"/>
    <x v="2"/>
    <x v="1"/>
    <s v="May"/>
    <x v="0"/>
    <s v="PROD9067"/>
    <x v="10"/>
    <x v="2"/>
    <n v="147"/>
    <n v="1"/>
    <n v="147"/>
    <x v="1"/>
    <n v="19"/>
    <n v="5"/>
    <x v="0"/>
    <n v="0.29931972789115646"/>
    <n v="44"/>
  </r>
  <r>
    <s v="ORD000999"/>
    <s v="CUST7942"/>
    <s v="John Kim"/>
    <s v="jennifer.stuart@gmail.com"/>
    <x v="3"/>
    <d v="2024-10-29T00:00:00"/>
    <x v="427"/>
    <x v="10"/>
    <x v="0"/>
    <s v="February"/>
    <x v="0"/>
    <s v="PROD8702"/>
    <x v="16"/>
    <x v="0"/>
    <n v="859"/>
    <n v="3"/>
    <n v="2578"/>
    <x v="0"/>
    <n v="367"/>
    <n v="3"/>
    <x v="0"/>
    <n v="0.39992242048099302"/>
    <n v="1031"/>
  </r>
  <r>
    <s v="ORD001000"/>
    <s v="CUST2216"/>
    <s v="Shannon Miller"/>
    <s v="diana.davis@gmail.com"/>
    <x v="3"/>
    <d v="2024-07-22T00:00:00"/>
    <x v="74"/>
    <x v="4"/>
    <x v="1"/>
    <s v="April"/>
    <x v="0"/>
    <s v="PROD7589"/>
    <x v="18"/>
    <x v="0"/>
    <n v="471"/>
    <n v="4"/>
    <n v="1885"/>
    <x v="1"/>
    <n v="241"/>
    <n v="9"/>
    <x v="1"/>
    <n v="0.4"/>
    <n v="754"/>
  </r>
  <r>
    <s v="ORD001001"/>
    <s v="CUST4953"/>
    <s v="Evan Hernandez"/>
    <s v="veronica.small@outlook.com"/>
    <x v="3"/>
    <d v="2024-01-23T00:00:00"/>
    <x v="244"/>
    <x v="10"/>
    <x v="1"/>
    <s v="February"/>
    <x v="0"/>
    <s v="PROD2416"/>
    <x v="18"/>
    <x v="0"/>
    <n v="658"/>
    <n v="1"/>
    <n v="658"/>
    <x v="1"/>
    <n v="38"/>
    <n v="5"/>
    <x v="0"/>
    <n v="0.39969604863221886"/>
    <n v="263"/>
  </r>
  <r>
    <s v="ORD001002"/>
    <s v="CUST8436"/>
    <s v="Ian Dunn"/>
    <s v="brianna.walls@yahoo.com"/>
    <x v="3"/>
    <d v="2023-09-17T00:00:00"/>
    <x v="486"/>
    <x v="7"/>
    <x v="0"/>
    <s v="November"/>
    <x v="1"/>
    <s v="PROD6220"/>
    <x v="10"/>
    <x v="2"/>
    <n v="866"/>
    <n v="3"/>
    <n v="2599"/>
    <x v="4"/>
    <n v="255"/>
    <m/>
    <x v="2"/>
    <n v="0.30011542901115812"/>
    <n v="780"/>
  </r>
  <r>
    <s v="ORD001003"/>
    <s v="CUST1748"/>
    <s v="William Ferguson"/>
    <s v="angela.rose@yahoo.com"/>
    <x v="4"/>
    <d v="2024-01-13T00:00:00"/>
    <x v="536"/>
    <x v="9"/>
    <x v="0"/>
    <s v="June"/>
    <x v="0"/>
    <s v="PROD6381"/>
    <x v="6"/>
    <x v="0"/>
    <n v="388"/>
    <n v="2"/>
    <n v="775"/>
    <x v="1"/>
    <n v="47"/>
    <n v="7"/>
    <x v="0"/>
    <n v="0.4"/>
    <n v="310"/>
  </r>
  <r>
    <s v="ORD001004"/>
    <s v="CUST6678"/>
    <s v="Jared Gonzalez"/>
    <s v="gabriella.thomas@yahoo.com"/>
    <x v="3"/>
    <d v="2024-05-31T00:00:00"/>
    <x v="537"/>
    <x v="4"/>
    <x v="0"/>
    <s v="April"/>
    <x v="0"/>
    <s v="PROD2658"/>
    <x v="6"/>
    <x v="0"/>
    <n v="1022"/>
    <n v="1"/>
    <n v="1022"/>
    <x v="1"/>
    <n v="137"/>
    <n v="5"/>
    <x v="0"/>
    <n v="0.40019569471624267"/>
    <n v="409"/>
  </r>
  <r>
    <s v="ORD001005"/>
    <s v="CUST5525"/>
    <s v="Jose Cabrera"/>
    <s v="daniel.gallegos@hotmail.com"/>
    <x v="5"/>
    <d v="2023-09-25T00:00:00"/>
    <x v="55"/>
    <x v="5"/>
    <x v="0"/>
    <s v="October"/>
    <x v="2"/>
    <s v="PROD2479"/>
    <x v="17"/>
    <x v="3"/>
    <n v="73"/>
    <n v="1"/>
    <n v="73"/>
    <x v="1"/>
    <n v="9"/>
    <m/>
    <x v="2"/>
    <n v="0.35616438356164382"/>
    <n v="26"/>
  </r>
  <r>
    <s v="ORD001006"/>
    <s v="CUST9665"/>
    <s v="Derrick Rice"/>
    <s v="mary.boyer@gmail.com"/>
    <x v="5"/>
    <d v="2023-07-01T00:00:00"/>
    <x v="538"/>
    <x v="2"/>
    <x v="1"/>
    <s v="May"/>
    <x v="0"/>
    <s v="PROD4377"/>
    <x v="17"/>
    <x v="3"/>
    <n v="381"/>
    <n v="5"/>
    <n v="1903"/>
    <x v="3"/>
    <n v="269"/>
    <n v="4"/>
    <x v="0"/>
    <n v="0.34997372569626906"/>
    <n v="666"/>
  </r>
  <r>
    <s v="ORD001007"/>
    <s v="CUST4676"/>
    <s v="Jon Hooper"/>
    <s v="carolyn.maldonado@hotmail.com"/>
    <x v="6"/>
    <d v="2023-09-13T00:00:00"/>
    <x v="157"/>
    <x v="1"/>
    <x v="1"/>
    <s v="December"/>
    <x v="0"/>
    <s v="PROD8442"/>
    <x v="11"/>
    <x v="3"/>
    <n v="1334"/>
    <n v="6"/>
    <n v="8002"/>
    <x v="1"/>
    <n v="711"/>
    <n v="7"/>
    <x v="0"/>
    <n v="0.35003749062734318"/>
    <n v="2801"/>
  </r>
  <r>
    <s v="ORD001008"/>
    <s v="CUST5357"/>
    <s v="Charles Garcia"/>
    <s v="jessica.gilmore@hotmail.com"/>
    <x v="6"/>
    <d v="2023-06-23T00:00:00"/>
    <x v="393"/>
    <x v="1"/>
    <x v="1"/>
    <s v="December"/>
    <x v="1"/>
    <s v="PROD4460"/>
    <x v="10"/>
    <x v="2"/>
    <n v="1733"/>
    <n v="10"/>
    <n v="17329"/>
    <x v="1"/>
    <n v="2159"/>
    <m/>
    <x v="2"/>
    <n v="0.30001731202031279"/>
    <n v="5199"/>
  </r>
  <r>
    <s v="ORD001009"/>
    <s v="CUST4583"/>
    <s v="Derek Reynolds"/>
    <s v="kelly.daniel@gmail.com"/>
    <x v="3"/>
    <d v="2023-01-11T00:00:00"/>
    <x v="516"/>
    <x v="2"/>
    <x v="0"/>
    <s v="May"/>
    <x v="0"/>
    <s v="PROD5143"/>
    <x v="10"/>
    <x v="2"/>
    <n v="334"/>
    <n v="1"/>
    <n v="334"/>
    <x v="1"/>
    <n v="40"/>
    <n v="9"/>
    <x v="1"/>
    <n v="0.29940119760479039"/>
    <n v="100"/>
  </r>
  <r>
    <s v="ORD001010"/>
    <s v="CUST8146"/>
    <s v="Leon Schmidt"/>
    <s v="lisa.poole@gmail.com"/>
    <x v="0"/>
    <d v="2024-10-24T00:00:00"/>
    <x v="481"/>
    <x v="9"/>
    <x v="0"/>
    <s v="June"/>
    <x v="0"/>
    <s v="PROD5175"/>
    <x v="10"/>
    <x v="2"/>
    <n v="560"/>
    <n v="4"/>
    <n v="2238"/>
    <x v="1"/>
    <n v="169"/>
    <n v="8"/>
    <x v="1"/>
    <n v="0.29982126899016981"/>
    <n v="671"/>
  </r>
  <r>
    <s v="ORD001011"/>
    <s v="CUST8328"/>
    <s v="Michael Smith"/>
    <s v="melissa.gibbs@hotmail.com"/>
    <x v="5"/>
    <d v="2024-03-29T00:00:00"/>
    <x v="539"/>
    <x v="1"/>
    <x v="1"/>
    <s v="December"/>
    <x v="0"/>
    <s v="PROD9326"/>
    <x v="2"/>
    <x v="1"/>
    <n v="777"/>
    <n v="6"/>
    <n v="4664"/>
    <x v="0"/>
    <n v="336"/>
    <n v="4"/>
    <x v="0"/>
    <n v="0.15008576329331047"/>
    <n v="700"/>
  </r>
  <r>
    <s v="ORD001012"/>
    <s v="CUST6612"/>
    <s v="Nicole Gray"/>
    <s v="debra.jennings@gmail.com"/>
    <x v="4"/>
    <d v="2024-02-05T00:00:00"/>
    <x v="495"/>
    <x v="3"/>
    <x v="1"/>
    <s v="March"/>
    <x v="0"/>
    <s v="PROD1379"/>
    <x v="15"/>
    <x v="1"/>
    <n v="897"/>
    <n v="5"/>
    <n v="4486"/>
    <x v="0"/>
    <n v="356"/>
    <n v="9"/>
    <x v="1"/>
    <n v="0.1500222915737851"/>
    <n v="673"/>
  </r>
  <r>
    <s v="ORD001013"/>
    <s v="CUST1586"/>
    <s v="Michael Smith"/>
    <s v="alice.walker@outlook.com"/>
    <x v="2"/>
    <d v="2024-03-02T00:00:00"/>
    <x v="536"/>
    <x v="9"/>
    <x v="0"/>
    <s v="June"/>
    <x v="1"/>
    <s v="PROD5768"/>
    <x v="16"/>
    <x v="0"/>
    <n v="32"/>
    <n v="4"/>
    <n v="128"/>
    <x v="1"/>
    <n v="17"/>
    <m/>
    <x v="2"/>
    <n v="0.3984375"/>
    <n v="51"/>
  </r>
  <r>
    <s v="ORD001014"/>
    <s v="CUST3524"/>
    <s v="Lauren Mason"/>
    <s v="john.jenkins@hotmail.com"/>
    <x v="6"/>
    <d v="2024-06-19T00:00:00"/>
    <x v="395"/>
    <x v="8"/>
    <x v="1"/>
    <s v="September"/>
    <x v="1"/>
    <s v="PROD1489"/>
    <x v="5"/>
    <x v="3"/>
    <n v="815"/>
    <n v="5"/>
    <n v="4074"/>
    <x v="3"/>
    <n v="439"/>
    <m/>
    <x v="2"/>
    <n v="0.35002454590083454"/>
    <n v="1426"/>
  </r>
  <r>
    <s v="ORD001015"/>
    <s v="CUST9366"/>
    <s v="Steven Thornton"/>
    <s v="anthony.jacobs@outlook.com"/>
    <x v="6"/>
    <d v="2023-08-31T00:00:00"/>
    <x v="483"/>
    <x v="6"/>
    <x v="1"/>
    <s v="August"/>
    <x v="0"/>
    <s v="PROD6339"/>
    <x v="12"/>
    <x v="3"/>
    <n v="262"/>
    <n v="1"/>
    <n v="262"/>
    <x v="1"/>
    <n v="33"/>
    <n v="8"/>
    <x v="1"/>
    <n v="0.35114503816793891"/>
    <n v="92"/>
  </r>
  <r>
    <s v="ORD001016"/>
    <s v="CUST6297"/>
    <s v="Nicole Ferguson"/>
    <s v="brittney.landry@outlook.com"/>
    <x v="5"/>
    <d v="2023-01-14T00:00:00"/>
    <x v="436"/>
    <x v="2"/>
    <x v="1"/>
    <s v="May"/>
    <x v="0"/>
    <s v="PROD3653"/>
    <x v="14"/>
    <x v="4"/>
    <n v="346"/>
    <n v="1"/>
    <n v="346"/>
    <x v="1"/>
    <n v="19"/>
    <n v="3"/>
    <x v="0"/>
    <n v="0.24855491329479767"/>
    <n v="86"/>
  </r>
  <r>
    <s v="ORD001017"/>
    <s v="CUST9623"/>
    <s v="William Vazquez"/>
    <s v="randy.morales@hotmail.com"/>
    <x v="5"/>
    <d v="2024-01-15T00:00:00"/>
    <x v="241"/>
    <x v="8"/>
    <x v="1"/>
    <s v="September"/>
    <x v="0"/>
    <s v="PROD8458"/>
    <x v="0"/>
    <x v="0"/>
    <n v="22"/>
    <n v="4"/>
    <n v="87"/>
    <x v="1"/>
    <n v="7"/>
    <n v="4"/>
    <x v="0"/>
    <n v="0.40229885057471265"/>
    <n v="35"/>
  </r>
  <r>
    <s v="ORD001018"/>
    <s v="CUST9265"/>
    <s v="Kurt Mendez"/>
    <s v="jose.miller@outlook.com"/>
    <x v="0"/>
    <d v="2023-07-08T00:00:00"/>
    <x v="70"/>
    <x v="4"/>
    <x v="1"/>
    <s v="April"/>
    <x v="0"/>
    <s v="PROD1330"/>
    <x v="9"/>
    <x v="4"/>
    <n v="667"/>
    <n v="3"/>
    <n v="2002"/>
    <x v="1"/>
    <n v="147"/>
    <n v="10"/>
    <x v="1"/>
    <n v="0.24975024975024976"/>
    <n v="500"/>
  </r>
  <r>
    <s v="ORD001019"/>
    <s v="CUST2381"/>
    <s v="Maria Henry"/>
    <s v="david.oliver@gmail.com"/>
    <x v="2"/>
    <d v="2024-10-13T00:00:00"/>
    <x v="198"/>
    <x v="2"/>
    <x v="1"/>
    <s v="May"/>
    <x v="0"/>
    <s v="PROD1628"/>
    <x v="5"/>
    <x v="3"/>
    <n v="274"/>
    <n v="5"/>
    <n v="1369"/>
    <x v="1"/>
    <n v="184"/>
    <n v="4"/>
    <x v="0"/>
    <n v="0.34989043097151207"/>
    <n v="479"/>
  </r>
  <r>
    <s v="ORD001020"/>
    <s v="CUST4234"/>
    <s v="Jeffrey Brooks"/>
    <s v="mark.cook@gmail.com"/>
    <x v="0"/>
    <d v="2024-05-03T00:00:00"/>
    <x v="304"/>
    <x v="6"/>
    <x v="0"/>
    <s v="August"/>
    <x v="0"/>
    <s v="PROD3019"/>
    <x v="10"/>
    <x v="2"/>
    <n v="838"/>
    <n v="3"/>
    <n v="2514"/>
    <x v="1"/>
    <n v="202"/>
    <n v="8"/>
    <x v="1"/>
    <n v="0.29992044550517105"/>
    <n v="754"/>
  </r>
  <r>
    <s v="ORD001021"/>
    <s v="CUST7045"/>
    <s v="Samuel Lawson"/>
    <s v="dwayne.cunningham@gmail.com"/>
    <x v="0"/>
    <d v="2024-10-25T00:00:00"/>
    <x v="104"/>
    <x v="7"/>
    <x v="1"/>
    <s v="November"/>
    <x v="0"/>
    <s v="PROD2266"/>
    <x v="11"/>
    <x v="3"/>
    <n v="767"/>
    <n v="7"/>
    <n v="5367"/>
    <x v="0"/>
    <n v="627"/>
    <n v="10"/>
    <x v="1"/>
    <n v="0.34991615427613193"/>
    <n v="1878"/>
  </r>
  <r>
    <s v="ORD001022"/>
    <s v="CUST8348"/>
    <s v="Christina Elliott"/>
    <s v="michael.taylor@gmail.com"/>
    <x v="1"/>
    <d v="2024-11-21T00:00:00"/>
    <x v="246"/>
    <x v="1"/>
    <x v="1"/>
    <s v="December"/>
    <x v="0"/>
    <s v="PROD2381"/>
    <x v="14"/>
    <x v="4"/>
    <n v="987"/>
    <n v="6"/>
    <n v="5925"/>
    <x v="1"/>
    <n v="327"/>
    <n v="10"/>
    <x v="1"/>
    <n v="0.24995780590717301"/>
    <n v="1481"/>
  </r>
  <r>
    <s v="ORD001023"/>
    <s v="CUST5649"/>
    <s v="Steve Gardner"/>
    <s v="nathan.adams@outlook.com"/>
    <x v="5"/>
    <d v="2024-02-08T00:00:00"/>
    <x v="282"/>
    <x v="2"/>
    <x v="0"/>
    <s v="May"/>
    <x v="0"/>
    <s v="PROD2695"/>
    <x v="6"/>
    <x v="0"/>
    <n v="907"/>
    <n v="5"/>
    <n v="4533"/>
    <x v="1"/>
    <n v="354"/>
    <n v="6"/>
    <x v="0"/>
    <n v="0.39995587910875802"/>
    <n v="1813"/>
  </r>
  <r>
    <s v="ORD001024"/>
    <s v="CUST2234"/>
    <s v="Pedro Sandoval"/>
    <s v="joshua.roman@yahoo.com"/>
    <x v="4"/>
    <d v="2024-03-12T00:00:00"/>
    <x v="409"/>
    <x v="1"/>
    <x v="1"/>
    <s v="December"/>
    <x v="2"/>
    <s v="PROD3489"/>
    <x v="4"/>
    <x v="2"/>
    <n v="455"/>
    <n v="10"/>
    <n v="4549"/>
    <x v="1"/>
    <n v="437"/>
    <m/>
    <x v="2"/>
    <n v="0.30006594856012309"/>
    <n v="1365"/>
  </r>
  <r>
    <s v="ORD001025"/>
    <s v="CUST1599"/>
    <s v="Ryan Johnson"/>
    <s v="hannah.norris@hotmail.com"/>
    <x v="4"/>
    <d v="2024-12-17T00:00:00"/>
    <x v="540"/>
    <x v="6"/>
    <x v="1"/>
    <s v="August"/>
    <x v="0"/>
    <s v="PROD5024"/>
    <x v="15"/>
    <x v="1"/>
    <n v="368"/>
    <n v="2"/>
    <n v="736"/>
    <x v="1"/>
    <n v="39"/>
    <n v="2"/>
    <x v="0"/>
    <n v="0.14945652173913043"/>
    <n v="110"/>
  </r>
  <r>
    <s v="ORD001026"/>
    <s v="CUST2077"/>
    <s v="Catherine Davis"/>
    <s v="charles.brown@yahoo.com"/>
    <x v="1"/>
    <d v="2023-08-13T00:00:00"/>
    <x v="356"/>
    <x v="1"/>
    <x v="1"/>
    <s v="December"/>
    <x v="0"/>
    <s v="PROD7559"/>
    <x v="3"/>
    <x v="1"/>
    <n v="1256"/>
    <n v="2"/>
    <n v="2511"/>
    <x v="1"/>
    <n v="346"/>
    <n v="5"/>
    <x v="0"/>
    <n v="0.15013938669852647"/>
    <n v="377"/>
  </r>
  <r>
    <s v="ORD001027"/>
    <s v="CUST8665"/>
    <s v="Rose Nelson"/>
    <s v="ryan.bryant@gmail.com"/>
    <x v="5"/>
    <d v="2024-06-25T00:00:00"/>
    <x v="541"/>
    <x v="1"/>
    <x v="0"/>
    <s v="December"/>
    <x v="0"/>
    <s v="PROD1238"/>
    <x v="9"/>
    <x v="4"/>
    <n v="166"/>
    <n v="4"/>
    <n v="664"/>
    <x v="0"/>
    <n v="95"/>
    <n v="10"/>
    <x v="1"/>
    <n v="0.25"/>
    <n v="166"/>
  </r>
  <r>
    <s v="ORD001028"/>
    <s v="CUST1597"/>
    <s v="Richard Fernandez"/>
    <s v="tammy.lee@gmail.com"/>
    <x v="3"/>
    <d v="2024-01-18T00:00:00"/>
    <x v="145"/>
    <x v="8"/>
    <x v="0"/>
    <s v="September"/>
    <x v="1"/>
    <s v="PROD3555"/>
    <x v="10"/>
    <x v="2"/>
    <n v="19"/>
    <n v="1"/>
    <n v="19"/>
    <x v="0"/>
    <n v="2"/>
    <m/>
    <x v="2"/>
    <n v="0.31578947368421051"/>
    <n v="6"/>
  </r>
  <r>
    <s v="ORD001029"/>
    <s v="CUST4684"/>
    <s v="Paula Suarez"/>
    <s v="jason.neal@yahoo.com"/>
    <x v="6"/>
    <d v="2023-03-23T00:00:00"/>
    <x v="153"/>
    <x v="3"/>
    <x v="1"/>
    <s v="March"/>
    <x v="0"/>
    <s v="PROD4015"/>
    <x v="13"/>
    <x v="4"/>
    <n v="650"/>
    <n v="3"/>
    <n v="1950"/>
    <x v="1"/>
    <n v="227"/>
    <n v="7"/>
    <x v="0"/>
    <n v="0.24974358974358973"/>
    <n v="487"/>
  </r>
  <r>
    <s v="ORD001030"/>
    <s v="CUST9371"/>
    <s v="Douglas Strong"/>
    <s v="james.lopez@gmail.com"/>
    <x v="0"/>
    <d v="2023-03-26T00:00:00"/>
    <x v="383"/>
    <x v="0"/>
    <x v="1"/>
    <s v="January"/>
    <x v="1"/>
    <s v="PROD9656"/>
    <x v="11"/>
    <x v="3"/>
    <n v="544"/>
    <n v="1"/>
    <n v="544"/>
    <x v="0"/>
    <n v="36"/>
    <m/>
    <x v="2"/>
    <n v="0.34926470588235292"/>
    <n v="190"/>
  </r>
  <r>
    <s v="ORD001031"/>
    <s v="CUST6299"/>
    <s v="Anna Chavez"/>
    <s v="theresa.armstrong@yahoo.com"/>
    <x v="0"/>
    <d v="2023-11-30T00:00:00"/>
    <x v="510"/>
    <x v="8"/>
    <x v="1"/>
    <s v="September"/>
    <x v="0"/>
    <s v="PROD4729"/>
    <x v="9"/>
    <x v="4"/>
    <n v="341"/>
    <n v="3"/>
    <n v="1024"/>
    <x v="1"/>
    <n v="53"/>
    <n v="2"/>
    <x v="0"/>
    <n v="0.25"/>
    <n v="256"/>
  </r>
  <r>
    <s v="ORD001032"/>
    <s v="CUST8691"/>
    <s v="Rachael Davis"/>
    <s v="laura.galloway@yahoo.com"/>
    <x v="0"/>
    <d v="2024-03-06T00:00:00"/>
    <x v="132"/>
    <x v="7"/>
    <x v="0"/>
    <s v="November"/>
    <x v="0"/>
    <s v="PROD7335"/>
    <x v="18"/>
    <x v="0"/>
    <n v="1340"/>
    <n v="4"/>
    <n v="5362"/>
    <x v="1"/>
    <n v="765"/>
    <n v="7"/>
    <x v="0"/>
    <n v="0.4000372995151063"/>
    <n v="2145"/>
  </r>
  <r>
    <s v="ORD001033"/>
    <s v="CUST4790"/>
    <s v="Lauren Romero"/>
    <s v="sydney.bryan@yahoo.com"/>
    <x v="5"/>
    <d v="2024-12-16T00:00:00"/>
    <x v="365"/>
    <x v="4"/>
    <x v="1"/>
    <s v="April"/>
    <x v="0"/>
    <s v="PROD4581"/>
    <x v="1"/>
    <x v="1"/>
    <n v="177"/>
    <n v="2"/>
    <n v="354"/>
    <x v="2"/>
    <n v="19"/>
    <n v="6"/>
    <x v="0"/>
    <n v="0.14971751412429379"/>
    <n v="53"/>
  </r>
  <r>
    <s v="ORD001034"/>
    <s v="CUST8181"/>
    <s v="Timothy Edwards"/>
    <s v="barbara.jackson@hotmail.com"/>
    <x v="1"/>
    <d v="2023-03-10T00:00:00"/>
    <x v="542"/>
    <x v="9"/>
    <x v="0"/>
    <s v="June"/>
    <x v="0"/>
    <s v="PROD3378"/>
    <x v="10"/>
    <x v="2"/>
    <n v="561"/>
    <n v="1"/>
    <n v="561"/>
    <x v="1"/>
    <n v="36"/>
    <n v="3"/>
    <x v="0"/>
    <n v="0.29946524064171121"/>
    <n v="168"/>
  </r>
  <r>
    <s v="ORD001035"/>
    <s v="CUST6542"/>
    <s v="Jillian Smith"/>
    <s v="robert.jenkins@yahoo.com"/>
    <x v="4"/>
    <d v="2024-10-10T00:00:00"/>
    <x v="405"/>
    <x v="10"/>
    <x v="0"/>
    <s v="February"/>
    <x v="0"/>
    <s v="PROD5824"/>
    <x v="3"/>
    <x v="1"/>
    <n v="339"/>
    <n v="2"/>
    <n v="678"/>
    <x v="1"/>
    <n v="51"/>
    <n v="5"/>
    <x v="0"/>
    <n v="0.15044247787610621"/>
    <n v="102"/>
  </r>
  <r>
    <s v="ORD001036"/>
    <s v="CUST6032"/>
    <s v="Christopher Rodriguez"/>
    <s v="gloria.adams@hotmail.com"/>
    <x v="3"/>
    <d v="2024-12-28T00:00:00"/>
    <x v="472"/>
    <x v="3"/>
    <x v="0"/>
    <s v="March"/>
    <x v="0"/>
    <s v="PROD2058"/>
    <x v="0"/>
    <x v="0"/>
    <n v="273"/>
    <n v="1"/>
    <n v="273"/>
    <x v="4"/>
    <n v="24"/>
    <n v="4"/>
    <x v="0"/>
    <n v="0.39926739926739929"/>
    <n v="109"/>
  </r>
  <r>
    <s v="ORD001037"/>
    <s v="CUST8183"/>
    <s v="Cheryl Hernandez"/>
    <s v="jeremy.tucker@outlook.com"/>
    <x v="4"/>
    <d v="2023-12-03T00:00:00"/>
    <x v="543"/>
    <x v="7"/>
    <x v="1"/>
    <s v="November"/>
    <x v="0"/>
    <s v="PROD3227"/>
    <x v="11"/>
    <x v="3"/>
    <n v="1260"/>
    <n v="7"/>
    <n v="8821"/>
    <x v="0"/>
    <n v="797"/>
    <n v="10"/>
    <x v="1"/>
    <n v="0.3499603219589616"/>
    <n v="3087"/>
  </r>
  <r>
    <s v="ORD001038"/>
    <s v="CUST1604"/>
    <s v="Jessica Martinez"/>
    <s v="elizabeth.clark@hotmail.com"/>
    <x v="6"/>
    <d v="2023-06-15T00:00:00"/>
    <x v="221"/>
    <x v="11"/>
    <x v="1"/>
    <s v="July"/>
    <x v="0"/>
    <s v="PROD2908"/>
    <x v="4"/>
    <x v="2"/>
    <n v="1224"/>
    <n v="6"/>
    <n v="7345"/>
    <x v="2"/>
    <n v="573"/>
    <n v="3"/>
    <x v="0"/>
    <n v="0.29993192648059902"/>
    <n v="2203"/>
  </r>
  <r>
    <s v="ORD001039"/>
    <s v="CUST5238"/>
    <s v="Kylie Sherman"/>
    <s v="walter.martinez@hotmail.com"/>
    <x v="1"/>
    <d v="2023-05-30T00:00:00"/>
    <x v="295"/>
    <x v="10"/>
    <x v="1"/>
    <s v="February"/>
    <x v="0"/>
    <s v="PROD4370"/>
    <x v="16"/>
    <x v="0"/>
    <n v="689"/>
    <n v="4"/>
    <n v="2754"/>
    <x v="1"/>
    <n v="294"/>
    <n v="3"/>
    <x v="0"/>
    <n v="0.40014524328249818"/>
    <n v="1102"/>
  </r>
  <r>
    <s v="ORD001040"/>
    <s v="CUST2502"/>
    <s v="John Richards"/>
    <s v="diana.bauer@gmail.com"/>
    <x v="6"/>
    <d v="2023-11-13T00:00:00"/>
    <x v="60"/>
    <x v="4"/>
    <x v="1"/>
    <s v="April"/>
    <x v="0"/>
    <s v="PROD9563"/>
    <x v="11"/>
    <x v="3"/>
    <n v="115"/>
    <n v="3"/>
    <n v="345"/>
    <x v="1"/>
    <n v="24"/>
    <n v="5"/>
    <x v="0"/>
    <n v="0.35072463768115941"/>
    <n v="121"/>
  </r>
  <r>
    <s v="ORD001041"/>
    <s v="CUST9266"/>
    <s v="Susan Lee"/>
    <s v="victor.salinas@yahoo.com"/>
    <x v="4"/>
    <d v="2024-06-25T00:00:00"/>
    <x v="544"/>
    <x v="8"/>
    <x v="0"/>
    <s v="September"/>
    <x v="2"/>
    <s v="PROD1476"/>
    <x v="18"/>
    <x v="0"/>
    <n v="375"/>
    <n v="3"/>
    <n v="1126"/>
    <x v="1"/>
    <n v="97"/>
    <m/>
    <x v="2"/>
    <n v="0.40053285968028418"/>
    <n v="451"/>
  </r>
  <r>
    <s v="ORD001042"/>
    <s v="CUST2731"/>
    <s v="Kyle Marks"/>
    <s v="david.thornton@outlook.com"/>
    <x v="5"/>
    <d v="2024-05-26T00:00:00"/>
    <x v="389"/>
    <x v="5"/>
    <x v="0"/>
    <s v="October"/>
    <x v="1"/>
    <s v="PROD6014"/>
    <x v="10"/>
    <x v="2"/>
    <n v="532"/>
    <n v="1"/>
    <n v="532"/>
    <x v="1"/>
    <n v="66"/>
    <m/>
    <x v="2"/>
    <n v="0.3007518796992481"/>
    <n v="160"/>
  </r>
  <r>
    <s v="ORD001043"/>
    <s v="CUST9907"/>
    <s v="Brett House"/>
    <s v="kristen.chen@yahoo.com"/>
    <x v="0"/>
    <d v="2024-10-19T00:00:00"/>
    <x v="184"/>
    <x v="3"/>
    <x v="0"/>
    <s v="March"/>
    <x v="0"/>
    <s v="PROD9686"/>
    <x v="18"/>
    <x v="0"/>
    <n v="887"/>
    <n v="3"/>
    <n v="2662"/>
    <x v="1"/>
    <n v="345"/>
    <n v="8"/>
    <x v="1"/>
    <n v="0.40007513148009016"/>
    <n v="1065"/>
  </r>
  <r>
    <s v="ORD001044"/>
    <s v="CUST6744"/>
    <s v="Michael Ramirez"/>
    <s v="timothy.swanson@outlook.com"/>
    <x v="0"/>
    <d v="2023-03-30T00:00:00"/>
    <x v="539"/>
    <x v="1"/>
    <x v="1"/>
    <s v="December"/>
    <x v="0"/>
    <s v="PROD5098"/>
    <x v="17"/>
    <x v="3"/>
    <n v="110"/>
    <n v="10"/>
    <n v="1102"/>
    <x v="0"/>
    <n v="79"/>
    <n v="2"/>
    <x v="0"/>
    <n v="0.35027223230490018"/>
    <n v="386"/>
  </r>
  <r>
    <s v="ORD001045"/>
    <s v="CUST3992"/>
    <s v="Joshua Mcbride"/>
    <s v="kiara.gibbs@hotmail.com"/>
    <x v="4"/>
    <d v="2023-07-10T00:00:00"/>
    <x v="43"/>
    <x v="7"/>
    <x v="1"/>
    <s v="November"/>
    <x v="0"/>
    <s v="PROD3379"/>
    <x v="14"/>
    <x v="4"/>
    <n v="88"/>
    <n v="1"/>
    <n v="88"/>
    <x v="0"/>
    <n v="9"/>
    <n v="7"/>
    <x v="0"/>
    <n v="0.25"/>
    <n v="22"/>
  </r>
  <r>
    <s v="ORD001046"/>
    <s v="CUST6031"/>
    <s v="Matthew Mora"/>
    <s v="linda.obrien@yahoo.com"/>
    <x v="6"/>
    <d v="2023-10-10T00:00:00"/>
    <x v="448"/>
    <x v="11"/>
    <x v="0"/>
    <s v="July"/>
    <x v="1"/>
    <s v="PROD6077"/>
    <x v="6"/>
    <x v="0"/>
    <n v="553"/>
    <n v="6"/>
    <n v="3319"/>
    <x v="1"/>
    <n v="451"/>
    <m/>
    <x v="2"/>
    <n v="0.39981922265742692"/>
    <n v="1327"/>
  </r>
  <r>
    <s v="ORD001047"/>
    <s v="CUST6362"/>
    <s v="Patricia Nelson"/>
    <s v="william.gray@yahoo.com"/>
    <x v="5"/>
    <d v="2024-03-19T00:00:00"/>
    <x v="443"/>
    <x v="5"/>
    <x v="1"/>
    <s v="October"/>
    <x v="1"/>
    <s v="PROD4583"/>
    <x v="11"/>
    <x v="3"/>
    <n v="333"/>
    <n v="1"/>
    <n v="333"/>
    <x v="0"/>
    <n v="20"/>
    <m/>
    <x v="2"/>
    <n v="0.35135135135135137"/>
    <n v="117"/>
  </r>
  <r>
    <s v="ORD001048"/>
    <s v="CUST1710"/>
    <s v="John Scott"/>
    <s v="timothy.padilla@yahoo.com"/>
    <x v="1"/>
    <d v="2023-12-05T00:00:00"/>
    <x v="81"/>
    <x v="11"/>
    <x v="1"/>
    <s v="July"/>
    <x v="1"/>
    <s v="PROD1747"/>
    <x v="4"/>
    <x v="2"/>
    <n v="726"/>
    <n v="1"/>
    <n v="726"/>
    <x v="0"/>
    <n v="65"/>
    <m/>
    <x v="2"/>
    <n v="0.30027548209366389"/>
    <n v="218"/>
  </r>
  <r>
    <s v="ORD001049"/>
    <s v="CUST8924"/>
    <s v="Jacob Hill"/>
    <s v="amy.santiago@yahoo.com"/>
    <x v="1"/>
    <d v="2023-05-30T00:00:00"/>
    <x v="82"/>
    <x v="9"/>
    <x v="0"/>
    <s v="June"/>
    <x v="0"/>
    <s v="PROD9864"/>
    <x v="3"/>
    <x v="1"/>
    <n v="369"/>
    <n v="6"/>
    <n v="2211"/>
    <x v="0"/>
    <n v="231"/>
    <n v="2"/>
    <x v="0"/>
    <n v="0.15015829941203077"/>
    <n v="332"/>
  </r>
  <r>
    <s v="ORD001050"/>
    <s v="CUST8795"/>
    <s v="Ms. Amy Suarez"/>
    <s v="scott.thompson@outlook.com"/>
    <x v="3"/>
    <d v="2024-12-22T00:00:00"/>
    <x v="545"/>
    <x v="7"/>
    <x v="0"/>
    <s v="November"/>
    <x v="1"/>
    <s v="PROD2951"/>
    <x v="7"/>
    <x v="4"/>
    <n v="1431"/>
    <n v="4"/>
    <n v="5723"/>
    <x v="2"/>
    <n v="506"/>
    <m/>
    <x v="2"/>
    <n v="0.25004368338284116"/>
    <n v="1431"/>
  </r>
  <r>
    <s v="ORD001051"/>
    <s v="CUST8748"/>
    <s v="Jonathan Richardson"/>
    <s v="kristi.butler@outlook.com"/>
    <x v="5"/>
    <d v="2024-12-03T00:00:00"/>
    <x v="273"/>
    <x v="5"/>
    <x v="1"/>
    <s v="October"/>
    <x v="0"/>
    <s v="PROD9932"/>
    <x v="17"/>
    <x v="3"/>
    <n v="638"/>
    <n v="2"/>
    <n v="1276"/>
    <x v="1"/>
    <n v="169"/>
    <n v="8"/>
    <x v="1"/>
    <n v="0.35031347962382448"/>
    <n v="447"/>
  </r>
  <r>
    <s v="ORD001052"/>
    <s v="CUST8931"/>
    <s v="Scott Anderson"/>
    <s v="amanda.brooks@hotmail.com"/>
    <x v="4"/>
    <d v="2024-06-03T00:00:00"/>
    <x v="330"/>
    <x v="6"/>
    <x v="1"/>
    <s v="August"/>
    <x v="0"/>
    <s v="PROD4863"/>
    <x v="1"/>
    <x v="1"/>
    <n v="452"/>
    <n v="1"/>
    <n v="452"/>
    <x v="1"/>
    <n v="39"/>
    <n v="5"/>
    <x v="0"/>
    <n v="0.15044247787610621"/>
    <n v="68"/>
  </r>
  <r>
    <s v="ORD001053"/>
    <s v="CUST5370"/>
    <s v="Erica Turner"/>
    <s v="brandon.caldwell@hotmail.com"/>
    <x v="6"/>
    <d v="2024-07-09T00:00:00"/>
    <x v="546"/>
    <x v="2"/>
    <x v="1"/>
    <s v="May"/>
    <x v="0"/>
    <s v="PROD7662"/>
    <x v="5"/>
    <x v="3"/>
    <n v="980"/>
    <n v="3"/>
    <n v="2941"/>
    <x v="1"/>
    <n v="376"/>
    <n v="2"/>
    <x v="0"/>
    <n v="0.34988099285957158"/>
    <n v="1029"/>
  </r>
  <r>
    <s v="ORD001054"/>
    <s v="CUST9005"/>
    <s v="Kimberly Richard"/>
    <s v="catherine.miller@hotmail.com"/>
    <x v="4"/>
    <d v="2023-02-05T00:00:00"/>
    <x v="498"/>
    <x v="7"/>
    <x v="1"/>
    <s v="November"/>
    <x v="0"/>
    <s v="PROD6740"/>
    <x v="3"/>
    <x v="1"/>
    <n v="387"/>
    <n v="4"/>
    <n v="1546"/>
    <x v="3"/>
    <n v="195"/>
    <n v="2"/>
    <x v="0"/>
    <n v="0.1500646830530401"/>
    <n v="232"/>
  </r>
  <r>
    <s v="ORD001055"/>
    <s v="CUST7973"/>
    <s v="Paul Lane"/>
    <s v="sierra.brown@hotmail.com"/>
    <x v="3"/>
    <d v="2023-07-10T00:00:00"/>
    <x v="42"/>
    <x v="1"/>
    <x v="0"/>
    <s v="December"/>
    <x v="0"/>
    <s v="PROD8194"/>
    <x v="2"/>
    <x v="1"/>
    <n v="543"/>
    <n v="8"/>
    <n v="4346"/>
    <x v="0"/>
    <n v="249"/>
    <n v="6"/>
    <x v="0"/>
    <n v="0.1500230096640589"/>
    <n v="652"/>
  </r>
  <r>
    <s v="ORD001056"/>
    <s v="CUST5336"/>
    <s v="Jose Patel"/>
    <s v="michael.jones@outlook.com"/>
    <x v="5"/>
    <d v="2024-01-21T00:00:00"/>
    <x v="547"/>
    <x v="0"/>
    <x v="0"/>
    <s v="January"/>
    <x v="0"/>
    <s v="PROD1376"/>
    <x v="7"/>
    <x v="4"/>
    <n v="523"/>
    <n v="1"/>
    <n v="523"/>
    <x v="1"/>
    <n v="56"/>
    <n v="3"/>
    <x v="0"/>
    <n v="0.25047801147227533"/>
    <n v="131"/>
  </r>
  <r>
    <s v="ORD001057"/>
    <s v="CUST1316"/>
    <s v="Dr. Lee Mann"/>
    <s v="brian.hunt@gmail.com"/>
    <x v="0"/>
    <d v="2023-07-26T00:00:00"/>
    <x v="391"/>
    <x v="0"/>
    <x v="1"/>
    <s v="January"/>
    <x v="0"/>
    <s v="PROD4891"/>
    <x v="7"/>
    <x v="4"/>
    <n v="747"/>
    <n v="4"/>
    <n v="2986"/>
    <x v="1"/>
    <n v="306"/>
    <n v="4"/>
    <x v="0"/>
    <n v="0.25016744809109176"/>
    <n v="747"/>
  </r>
  <r>
    <s v="ORD001058"/>
    <s v="CUST3004"/>
    <s v="Kenneth White"/>
    <s v="brenda.flores@outlook.com"/>
    <x v="3"/>
    <d v="2023-05-10T00:00:00"/>
    <x v="309"/>
    <x v="9"/>
    <x v="0"/>
    <s v="June"/>
    <x v="0"/>
    <s v="PROD9800"/>
    <x v="1"/>
    <x v="1"/>
    <n v="718"/>
    <n v="1"/>
    <n v="718"/>
    <x v="1"/>
    <n v="69"/>
    <n v="2"/>
    <x v="0"/>
    <n v="0.15041782729805014"/>
    <n v="108"/>
  </r>
  <r>
    <s v="ORD001059"/>
    <s v="CUST5994"/>
    <s v="Lori Haney"/>
    <s v="holly.johns@gmail.com"/>
    <x v="5"/>
    <d v="2024-02-24T00:00:00"/>
    <x v="500"/>
    <x v="7"/>
    <x v="1"/>
    <s v="November"/>
    <x v="0"/>
    <s v="PROD2064"/>
    <x v="10"/>
    <x v="2"/>
    <n v="123"/>
    <n v="3"/>
    <n v="368"/>
    <x v="1"/>
    <n v="40"/>
    <n v="9"/>
    <x v="1"/>
    <n v="0.3016304347826087"/>
    <n v="111"/>
  </r>
  <r>
    <s v="ORD001060"/>
    <s v="CUST1836"/>
    <s v="Kimberly Wilcox"/>
    <s v="anthony.nguyen@outlook.com"/>
    <x v="0"/>
    <d v="2023-09-08T00:00:00"/>
    <x v="548"/>
    <x v="10"/>
    <x v="0"/>
    <s v="February"/>
    <x v="1"/>
    <s v="PROD3921"/>
    <x v="16"/>
    <x v="0"/>
    <n v="847"/>
    <n v="4"/>
    <n v="3387"/>
    <x v="2"/>
    <n v="206"/>
    <m/>
    <x v="2"/>
    <n v="0.40005904930617064"/>
    <n v="1355"/>
  </r>
  <r>
    <s v="ORD001061"/>
    <s v="CUST2988"/>
    <s v="David Mendoza"/>
    <s v="joseph.williams@gmail.com"/>
    <x v="2"/>
    <d v="2023-06-29T00:00:00"/>
    <x v="408"/>
    <x v="2"/>
    <x v="0"/>
    <s v="May"/>
    <x v="0"/>
    <s v="PROD7048"/>
    <x v="11"/>
    <x v="3"/>
    <n v="878"/>
    <n v="2"/>
    <n v="1756"/>
    <x v="2"/>
    <n v="166"/>
    <n v="9"/>
    <x v="1"/>
    <n v="0.35022779043280183"/>
    <n v="615"/>
  </r>
  <r>
    <s v="ORD001062"/>
    <s v="CUST3477"/>
    <s v="Michael Silva"/>
    <s v="dawn.serrano@yahoo.com"/>
    <x v="0"/>
    <d v="2023-03-28T00:00:00"/>
    <x v="75"/>
    <x v="0"/>
    <x v="1"/>
    <s v="January"/>
    <x v="0"/>
    <s v="PROD9867"/>
    <x v="5"/>
    <x v="3"/>
    <n v="570"/>
    <n v="1"/>
    <n v="570"/>
    <x v="1"/>
    <n v="46"/>
    <n v="4"/>
    <x v="0"/>
    <n v="0.35087719298245612"/>
    <n v="200"/>
  </r>
  <r>
    <s v="ORD001063"/>
    <s v="CUST3077"/>
    <s v="Jennifer Reed"/>
    <s v="richard.sims@yahoo.com"/>
    <x v="5"/>
    <d v="2023-07-04T00:00:00"/>
    <x v="520"/>
    <x v="1"/>
    <x v="0"/>
    <s v="December"/>
    <x v="0"/>
    <s v="PROD6823"/>
    <x v="13"/>
    <x v="4"/>
    <n v="985"/>
    <n v="10"/>
    <n v="9852"/>
    <x v="1"/>
    <n v="1112"/>
    <n v="4"/>
    <x v="0"/>
    <n v="0.25"/>
    <n v="2463"/>
  </r>
  <r>
    <s v="ORD001064"/>
    <s v="CUST6460"/>
    <s v="Eric Haney"/>
    <s v="grant.spencer@hotmail.com"/>
    <x v="5"/>
    <d v="2023-08-26T00:00:00"/>
    <x v="517"/>
    <x v="0"/>
    <x v="0"/>
    <s v="January"/>
    <x v="1"/>
    <s v="PROD1843"/>
    <x v="21"/>
    <x v="1"/>
    <n v="872"/>
    <n v="1"/>
    <n v="872"/>
    <x v="2"/>
    <n v="69"/>
    <m/>
    <x v="2"/>
    <n v="0.15022935779816513"/>
    <n v="131"/>
  </r>
  <r>
    <s v="ORD001065"/>
    <s v="CUST2051"/>
    <s v="Sharon Johnson"/>
    <s v="jacob.rodriguez@yahoo.com"/>
    <x v="4"/>
    <d v="2024-01-18T00:00:00"/>
    <x v="169"/>
    <x v="2"/>
    <x v="0"/>
    <s v="May"/>
    <x v="0"/>
    <s v="PROD9559"/>
    <x v="10"/>
    <x v="2"/>
    <n v="749"/>
    <n v="5"/>
    <n v="3744"/>
    <x v="1"/>
    <n v="447"/>
    <n v="9"/>
    <x v="1"/>
    <n v="0.29994658119658119"/>
    <n v="1123"/>
  </r>
  <r>
    <s v="ORD001066"/>
    <s v="CUST5457"/>
    <s v="Kari Carpenter"/>
    <s v="lisa.gordon@yahoo.com"/>
    <x v="3"/>
    <d v="2023-01-27T00:00:00"/>
    <x v="17"/>
    <x v="0"/>
    <x v="0"/>
    <s v="January"/>
    <x v="0"/>
    <s v="PROD3791"/>
    <x v="6"/>
    <x v="0"/>
    <n v="824"/>
    <n v="3"/>
    <n v="2473"/>
    <x v="3"/>
    <n v="358"/>
    <n v="8"/>
    <x v="1"/>
    <n v="0.39991912656692274"/>
    <n v="989"/>
  </r>
  <r>
    <s v="ORD001067"/>
    <s v="CUST9391"/>
    <s v="Jamie Patterson"/>
    <s v="christopher.richardson@hotmail.com"/>
    <x v="1"/>
    <d v="2024-11-10T00:00:00"/>
    <x v="141"/>
    <x v="4"/>
    <x v="0"/>
    <s v="April"/>
    <x v="0"/>
    <s v="PROD3289"/>
    <x v="4"/>
    <x v="2"/>
    <n v="653"/>
    <n v="3"/>
    <n v="1959"/>
    <x v="0"/>
    <n v="162"/>
    <n v="2"/>
    <x v="0"/>
    <n v="0.3001531393568147"/>
    <n v="588"/>
  </r>
  <r>
    <s v="ORD001068"/>
    <s v="CUST4874"/>
    <s v="Kayla Jordan"/>
    <s v="cynthia.smith@hotmail.com"/>
    <x v="5"/>
    <d v="2024-12-29T00:00:00"/>
    <x v="549"/>
    <x v="9"/>
    <x v="0"/>
    <s v="June"/>
    <x v="1"/>
    <s v="PROD6400"/>
    <x v="17"/>
    <x v="3"/>
    <n v="194"/>
    <n v="3"/>
    <n v="582"/>
    <x v="1"/>
    <n v="40"/>
    <m/>
    <x v="2"/>
    <n v="0.35051546391752575"/>
    <n v="204"/>
  </r>
  <r>
    <s v="ORD001069"/>
    <s v="CUST2533"/>
    <s v="Timothy Diaz"/>
    <s v="thomas.coleman@outlook.com"/>
    <x v="5"/>
    <d v="2023-09-29T00:00:00"/>
    <x v="246"/>
    <x v="1"/>
    <x v="1"/>
    <s v="December"/>
    <x v="1"/>
    <s v="PROD7821"/>
    <x v="19"/>
    <x v="2"/>
    <n v="1699"/>
    <n v="4"/>
    <n v="6797"/>
    <x v="1"/>
    <n v="878"/>
    <m/>
    <x v="2"/>
    <n v="0.29998528762689419"/>
    <n v="2039"/>
  </r>
  <r>
    <s v="ORD001070"/>
    <s v="CUST7752"/>
    <s v="Tracie Bridges"/>
    <s v="joseph.smith@hotmail.com"/>
    <x v="1"/>
    <d v="2023-06-26T00:00:00"/>
    <x v="550"/>
    <x v="7"/>
    <x v="1"/>
    <s v="November"/>
    <x v="1"/>
    <s v="PROD4650"/>
    <x v="13"/>
    <x v="4"/>
    <n v="1001"/>
    <n v="4"/>
    <n v="4002"/>
    <x v="0"/>
    <n v="585"/>
    <m/>
    <x v="2"/>
    <n v="0.25012493753123438"/>
    <n v="1001"/>
  </r>
  <r>
    <s v="ORD001071"/>
    <s v="CUST6432"/>
    <s v="Joshua Bennett"/>
    <s v="jordan.hernandez@gmail.com"/>
    <x v="4"/>
    <d v="2023-08-09T00:00:00"/>
    <x v="551"/>
    <x v="5"/>
    <x v="1"/>
    <s v="October"/>
    <x v="1"/>
    <s v="PROD4238"/>
    <x v="0"/>
    <x v="0"/>
    <n v="154"/>
    <n v="3"/>
    <n v="463"/>
    <x v="1"/>
    <n v="63"/>
    <m/>
    <x v="2"/>
    <n v="0.39956803455723544"/>
    <n v="185"/>
  </r>
  <r>
    <s v="ORD001072"/>
    <s v="CUST7330"/>
    <s v="Teresa Flores"/>
    <s v="david.carpenter@gmail.com"/>
    <x v="3"/>
    <d v="2023-06-15T00:00:00"/>
    <x v="421"/>
    <x v="8"/>
    <x v="0"/>
    <s v="September"/>
    <x v="0"/>
    <s v="PROD5555"/>
    <x v="1"/>
    <x v="1"/>
    <n v="930"/>
    <n v="1"/>
    <n v="930"/>
    <x v="1"/>
    <n v="75"/>
    <n v="6"/>
    <x v="0"/>
    <n v="0.15053763440860216"/>
    <n v="140"/>
  </r>
  <r>
    <s v="ORD001073"/>
    <s v="CUST1308"/>
    <s v="Courtney Cook"/>
    <s v="alexis.dawson@yahoo.com"/>
    <x v="6"/>
    <d v="2024-08-16T00:00:00"/>
    <x v="552"/>
    <x v="10"/>
    <x v="0"/>
    <s v="February"/>
    <x v="0"/>
    <s v="PROD2594"/>
    <x v="4"/>
    <x v="2"/>
    <n v="697"/>
    <n v="3"/>
    <n v="2091"/>
    <x v="2"/>
    <n v="246"/>
    <n v="6"/>
    <x v="0"/>
    <n v="0.29985652797704448"/>
    <n v="627"/>
  </r>
  <r>
    <s v="ORD001074"/>
    <s v="CUST8876"/>
    <s v="Gregory Hunter"/>
    <s v="tami.nguyen@hotmail.com"/>
    <x v="6"/>
    <d v="2024-08-14T00:00:00"/>
    <x v="132"/>
    <x v="7"/>
    <x v="0"/>
    <s v="November"/>
    <x v="0"/>
    <s v="PROD4903"/>
    <x v="14"/>
    <x v="4"/>
    <n v="1177"/>
    <n v="3"/>
    <n v="3532"/>
    <x v="0"/>
    <n v="315"/>
    <n v="3"/>
    <x v="0"/>
    <n v="0.25"/>
    <n v="883"/>
  </r>
  <r>
    <s v="ORD001075"/>
    <s v="CUST4724"/>
    <s v="Douglas Smith"/>
    <s v="gary.doyle@outlook.com"/>
    <x v="2"/>
    <d v="2024-02-03T00:00:00"/>
    <x v="520"/>
    <x v="1"/>
    <x v="0"/>
    <s v="December"/>
    <x v="1"/>
    <s v="PROD8805"/>
    <x v="4"/>
    <x v="2"/>
    <n v="739"/>
    <n v="6"/>
    <n v="4434"/>
    <x v="1"/>
    <n v="258"/>
    <m/>
    <x v="2"/>
    <n v="0.29995489400090214"/>
    <n v="1330"/>
  </r>
  <r>
    <s v="ORD001076"/>
    <s v="CUST9699"/>
    <s v="Mark Hall"/>
    <s v="joshua.holmes@yahoo.com"/>
    <x v="6"/>
    <d v="2023-06-01T00:00:00"/>
    <x v="375"/>
    <x v="9"/>
    <x v="0"/>
    <s v="June"/>
    <x v="0"/>
    <s v="PROD3576"/>
    <x v="9"/>
    <x v="4"/>
    <n v="645"/>
    <n v="4"/>
    <n v="2579"/>
    <x v="1"/>
    <n v="372"/>
    <n v="2"/>
    <x v="0"/>
    <n v="0.25009693679720824"/>
    <n v="645"/>
  </r>
  <r>
    <s v="ORD001077"/>
    <s v="CUST3694"/>
    <s v="Mason Thomas"/>
    <s v="margaret.sellers@gmail.com"/>
    <x v="2"/>
    <d v="2023-09-30T00:00:00"/>
    <x v="226"/>
    <x v="0"/>
    <x v="1"/>
    <s v="January"/>
    <x v="1"/>
    <s v="PROD4670"/>
    <x v="1"/>
    <x v="1"/>
    <n v="825"/>
    <n v="3"/>
    <n v="2475"/>
    <x v="1"/>
    <n v="349"/>
    <m/>
    <x v="2"/>
    <n v="0.14989898989898989"/>
    <n v="371"/>
  </r>
  <r>
    <s v="ORD001078"/>
    <s v="CUST5007"/>
    <s v="Yolanda Robinson"/>
    <s v="megan.morgan@yahoo.com"/>
    <x v="0"/>
    <d v="2023-05-03T00:00:00"/>
    <x v="553"/>
    <x v="10"/>
    <x v="0"/>
    <s v="February"/>
    <x v="1"/>
    <s v="PROD9674"/>
    <x v="5"/>
    <x v="3"/>
    <n v="296"/>
    <n v="4"/>
    <n v="1185"/>
    <x v="1"/>
    <n v="132"/>
    <m/>
    <x v="2"/>
    <n v="0.35021097046413502"/>
    <n v="415"/>
  </r>
  <r>
    <s v="ORD001079"/>
    <s v="CUST5037"/>
    <s v="Mark Williams"/>
    <s v="jill.thompson@gmail.com"/>
    <x v="3"/>
    <d v="2024-09-25T00:00:00"/>
    <x v="67"/>
    <x v="0"/>
    <x v="0"/>
    <s v="January"/>
    <x v="0"/>
    <s v="PROD9079"/>
    <x v="1"/>
    <x v="1"/>
    <n v="323"/>
    <n v="1"/>
    <n v="323"/>
    <x v="1"/>
    <n v="43"/>
    <n v="4"/>
    <x v="0"/>
    <n v="0.14860681114551083"/>
    <n v="48"/>
  </r>
  <r>
    <s v="ORD001080"/>
    <s v="CUST6362"/>
    <s v="Patricia Nelson"/>
    <s v="william.gray@yahoo.com"/>
    <x v="5"/>
    <d v="2024-03-19T00:00:00"/>
    <x v="554"/>
    <x v="4"/>
    <x v="1"/>
    <s v="April"/>
    <x v="0"/>
    <s v="PROD6063"/>
    <x v="0"/>
    <x v="0"/>
    <n v="377"/>
    <n v="1"/>
    <n v="377"/>
    <x v="1"/>
    <n v="20"/>
    <n v="10"/>
    <x v="1"/>
    <n v="0.40053050397877982"/>
    <n v="151"/>
  </r>
  <r>
    <s v="ORD001081"/>
    <s v="CUST6542"/>
    <s v="Jillian Smith"/>
    <s v="robert.jenkins@yahoo.com"/>
    <x v="4"/>
    <d v="2024-10-10T00:00:00"/>
    <x v="432"/>
    <x v="5"/>
    <x v="0"/>
    <s v="October"/>
    <x v="0"/>
    <s v="PROD3996"/>
    <x v="11"/>
    <x v="3"/>
    <n v="839"/>
    <n v="2"/>
    <n v="1677"/>
    <x v="1"/>
    <n v="115"/>
    <n v="7"/>
    <x v="0"/>
    <n v="0.35002981514609421"/>
    <n v="587"/>
  </r>
  <r>
    <s v="ORD001082"/>
    <s v="CUST1285"/>
    <s v="Barbara Knox"/>
    <s v="eric.miller@gmail.com"/>
    <x v="6"/>
    <d v="2024-12-24T00:00:00"/>
    <x v="555"/>
    <x v="1"/>
    <x v="1"/>
    <s v="December"/>
    <x v="1"/>
    <s v="PROD7885"/>
    <x v="9"/>
    <x v="4"/>
    <n v="742"/>
    <n v="4"/>
    <n v="2969"/>
    <x v="1"/>
    <n v="333"/>
    <m/>
    <x v="2"/>
    <n v="0.24991579656449983"/>
    <n v="742"/>
  </r>
  <r>
    <s v="ORD001083"/>
    <s v="CUST1594"/>
    <s v="Antonio Gutierrez"/>
    <s v="jennifer.cooley@outlook.com"/>
    <x v="1"/>
    <d v="2024-12-24T00:00:00"/>
    <x v="473"/>
    <x v="0"/>
    <x v="1"/>
    <s v="January"/>
    <x v="0"/>
    <s v="PROD9123"/>
    <x v="7"/>
    <x v="4"/>
    <n v="811"/>
    <n v="1"/>
    <n v="811"/>
    <x v="0"/>
    <n v="94"/>
    <n v="3"/>
    <x v="0"/>
    <n v="0.25030826140567203"/>
    <n v="203"/>
  </r>
  <r>
    <s v="ORD001084"/>
    <s v="CUST4331"/>
    <s v="Gregory Mercado"/>
    <s v="michelle.brown@outlook.com"/>
    <x v="5"/>
    <d v="2023-11-26T00:00:00"/>
    <x v="556"/>
    <x v="6"/>
    <x v="0"/>
    <s v="August"/>
    <x v="0"/>
    <s v="PROD4564"/>
    <x v="3"/>
    <x v="1"/>
    <n v="720"/>
    <n v="6"/>
    <n v="4317"/>
    <x v="0"/>
    <n v="438"/>
    <n v="8"/>
    <x v="1"/>
    <n v="0.15010423905489922"/>
    <n v="648"/>
  </r>
  <r>
    <s v="ORD001085"/>
    <s v="CUST4783"/>
    <s v="Tiffany Watson"/>
    <s v="laura.jenkins@yahoo.com"/>
    <x v="2"/>
    <d v="2023-07-17T00:00:00"/>
    <x v="121"/>
    <x v="0"/>
    <x v="0"/>
    <s v="January"/>
    <x v="0"/>
    <s v="PROD3115"/>
    <x v="8"/>
    <x v="2"/>
    <n v="742"/>
    <n v="1"/>
    <n v="742"/>
    <x v="0"/>
    <n v="65"/>
    <n v="5"/>
    <x v="0"/>
    <n v="0.3005390835579515"/>
    <n v="223"/>
  </r>
  <r>
    <s v="ORD001086"/>
    <s v="CUST5513"/>
    <s v="Melinda Burns"/>
    <s v="nicholas.mitchell@gmail.com"/>
    <x v="3"/>
    <d v="2024-08-23T00:00:00"/>
    <x v="532"/>
    <x v="10"/>
    <x v="1"/>
    <s v="February"/>
    <x v="0"/>
    <s v="PROD2939"/>
    <x v="10"/>
    <x v="2"/>
    <n v="66"/>
    <n v="1"/>
    <n v="66"/>
    <x v="1"/>
    <n v="6"/>
    <n v="2"/>
    <x v="0"/>
    <n v="0.30303030303030304"/>
    <n v="20"/>
  </r>
  <r>
    <s v="ORD001087"/>
    <s v="CUST7911"/>
    <s v="Andrew Brown"/>
    <s v="kayla.robertson@gmail.com"/>
    <x v="6"/>
    <d v="2023-08-31T00:00:00"/>
    <x v="509"/>
    <x v="11"/>
    <x v="1"/>
    <s v="July"/>
    <x v="0"/>
    <s v="PROD7931"/>
    <x v="3"/>
    <x v="1"/>
    <n v="270"/>
    <n v="2"/>
    <n v="539"/>
    <x v="1"/>
    <n v="59"/>
    <n v="6"/>
    <x v="0"/>
    <n v="0.150278293135436"/>
    <n v="81"/>
  </r>
  <r>
    <s v="ORD001088"/>
    <s v="CUST9008"/>
    <s v="Brian Vaughan"/>
    <s v="seth.dickerson@outlook.com"/>
    <x v="4"/>
    <d v="2024-01-09T00:00:00"/>
    <x v="224"/>
    <x v="8"/>
    <x v="0"/>
    <s v="September"/>
    <x v="0"/>
    <s v="PROD3529"/>
    <x v="0"/>
    <x v="0"/>
    <n v="746"/>
    <n v="5"/>
    <n v="3732"/>
    <x v="2"/>
    <n v="463"/>
    <n v="7"/>
    <x v="0"/>
    <n v="0.40005359056806"/>
    <n v="1493"/>
  </r>
  <r>
    <s v="ORD001089"/>
    <s v="CUST9851"/>
    <s v="Ellen Farmer"/>
    <s v="taylor.arnold@outlook.com"/>
    <x v="5"/>
    <d v="2024-05-05T00:00:00"/>
    <x v="349"/>
    <x v="11"/>
    <x v="0"/>
    <s v="July"/>
    <x v="0"/>
    <s v="PROD1933"/>
    <x v="7"/>
    <x v="4"/>
    <n v="47"/>
    <n v="5"/>
    <n v="237"/>
    <x v="1"/>
    <n v="29"/>
    <n v="3"/>
    <x v="0"/>
    <n v="0.24894514767932491"/>
    <n v="59"/>
  </r>
  <r>
    <s v="ORD001090"/>
    <s v="CUST6817"/>
    <s v="Ryan Moore"/>
    <s v="wesley.elliott@gmail.com"/>
    <x v="3"/>
    <d v="2023-06-25T00:00:00"/>
    <x v="426"/>
    <x v="1"/>
    <x v="0"/>
    <s v="December"/>
    <x v="0"/>
    <s v="PROD7437"/>
    <x v="2"/>
    <x v="1"/>
    <n v="1834"/>
    <n v="6"/>
    <n v="11005"/>
    <x v="1"/>
    <n v="1228"/>
    <n v="8"/>
    <x v="1"/>
    <n v="0.15002271694684235"/>
    <n v="1651"/>
  </r>
  <r>
    <s v="ORD001091"/>
    <s v="CUST2373"/>
    <s v="Philip Carr"/>
    <s v="sonia.patel@outlook.com"/>
    <x v="2"/>
    <d v="2023-12-01T00:00:00"/>
    <x v="557"/>
    <x v="10"/>
    <x v="0"/>
    <s v="February"/>
    <x v="1"/>
    <s v="PROD6459"/>
    <x v="0"/>
    <x v="0"/>
    <n v="444"/>
    <n v="3"/>
    <n v="1332"/>
    <x v="2"/>
    <n v="193"/>
    <m/>
    <x v="2"/>
    <n v="0.40015015015015015"/>
    <n v="533"/>
  </r>
  <r>
    <s v="ORD001092"/>
    <s v="CUST5601"/>
    <s v="Brianna Gould"/>
    <s v="matthew.clark@yahoo.com"/>
    <x v="2"/>
    <d v="2024-11-10T00:00:00"/>
    <x v="146"/>
    <x v="11"/>
    <x v="0"/>
    <s v="July"/>
    <x v="0"/>
    <s v="PROD9315"/>
    <x v="21"/>
    <x v="1"/>
    <n v="431"/>
    <n v="3"/>
    <n v="1294"/>
    <x v="4"/>
    <n v="73"/>
    <n v="9"/>
    <x v="1"/>
    <n v="0.14992272024729522"/>
    <n v="194"/>
  </r>
  <r>
    <s v="ORD001093"/>
    <s v="CUST8653"/>
    <s v="Shannon Cole"/>
    <s v="nicole.simmons@outlook.com"/>
    <x v="4"/>
    <d v="2023-09-02T00:00:00"/>
    <x v="534"/>
    <x v="1"/>
    <x v="0"/>
    <s v="December"/>
    <x v="0"/>
    <s v="PROD2075"/>
    <x v="21"/>
    <x v="1"/>
    <n v="1672"/>
    <n v="4"/>
    <n v="6688"/>
    <x v="1"/>
    <n v="345"/>
    <n v="8"/>
    <x v="1"/>
    <n v="0.14997009569377989"/>
    <n v="1003"/>
  </r>
  <r>
    <s v="ORD001094"/>
    <s v="CUST8420"/>
    <s v="George Johnson"/>
    <s v="felicia.richard@yahoo.com"/>
    <x v="5"/>
    <d v="2024-03-31T00:00:00"/>
    <x v="558"/>
    <x v="5"/>
    <x v="1"/>
    <s v="October"/>
    <x v="0"/>
    <s v="PROD3973"/>
    <x v="13"/>
    <x v="4"/>
    <n v="90"/>
    <n v="2"/>
    <n v="181"/>
    <x v="0"/>
    <n v="19"/>
    <n v="7"/>
    <x v="0"/>
    <n v="0.24861878453038674"/>
    <n v="45"/>
  </r>
  <r>
    <s v="ORD001095"/>
    <s v="CUST3343"/>
    <s v="Sandra Roberts MD"/>
    <s v="jamie.wright@yahoo.com"/>
    <x v="4"/>
    <d v="2023-03-24T00:00:00"/>
    <x v="76"/>
    <x v="9"/>
    <x v="1"/>
    <s v="June"/>
    <x v="0"/>
    <s v="PROD2753"/>
    <x v="1"/>
    <x v="1"/>
    <n v="928"/>
    <n v="1"/>
    <n v="928"/>
    <x v="0"/>
    <n v="126"/>
    <n v="4"/>
    <x v="0"/>
    <n v="0.14978448275862069"/>
    <n v="139"/>
  </r>
  <r>
    <s v="ORD001096"/>
    <s v="CUST7568"/>
    <s v="Jennifer Greene"/>
    <s v="trevor.brown@outlook.com"/>
    <x v="1"/>
    <d v="2023-03-27T00:00:00"/>
    <x v="252"/>
    <x v="11"/>
    <x v="1"/>
    <s v="July"/>
    <x v="1"/>
    <s v="PROD1576"/>
    <x v="6"/>
    <x v="0"/>
    <n v="477"/>
    <n v="6"/>
    <n v="2860"/>
    <x v="1"/>
    <n v="188"/>
    <m/>
    <x v="2"/>
    <n v="0.4"/>
    <n v="1144"/>
  </r>
  <r>
    <s v="ORD001097"/>
    <s v="CUST3972"/>
    <s v="Valerie Thomas"/>
    <s v="robert.ortiz@yahoo.com"/>
    <x v="4"/>
    <d v="2023-09-02T00:00:00"/>
    <x v="559"/>
    <x v="11"/>
    <x v="1"/>
    <s v="July"/>
    <x v="0"/>
    <s v="PROD1401"/>
    <x v="9"/>
    <x v="4"/>
    <n v="71"/>
    <n v="2"/>
    <n v="142"/>
    <x v="1"/>
    <n v="19"/>
    <n v="2"/>
    <x v="0"/>
    <n v="0.24647887323943662"/>
    <n v="35"/>
  </r>
  <r>
    <s v="ORD001098"/>
    <s v="CUST8492"/>
    <s v="Christopher Barrett"/>
    <s v="dylan.nelson@outlook.com"/>
    <x v="5"/>
    <d v="2023-07-25T00:00:00"/>
    <x v="87"/>
    <x v="9"/>
    <x v="1"/>
    <s v="June"/>
    <x v="0"/>
    <s v="PROD5258"/>
    <x v="7"/>
    <x v="4"/>
    <n v="1047"/>
    <n v="2"/>
    <n v="2093"/>
    <x v="0"/>
    <n v="270"/>
    <n v="10"/>
    <x v="1"/>
    <n v="0.24988055422838032"/>
    <n v="523"/>
  </r>
  <r>
    <s v="ORD001099"/>
    <s v="CUST4814"/>
    <s v="Terri Weiss"/>
    <s v="connie.hernandez@gmail.com"/>
    <x v="3"/>
    <d v="2024-08-30T00:00:00"/>
    <x v="74"/>
    <x v="4"/>
    <x v="1"/>
    <s v="April"/>
    <x v="0"/>
    <s v="PROD2177"/>
    <x v="2"/>
    <x v="1"/>
    <n v="913"/>
    <n v="5"/>
    <n v="4564"/>
    <x v="1"/>
    <n v="512"/>
    <n v="4"/>
    <x v="0"/>
    <n v="0.15008764241893077"/>
    <n v="685"/>
  </r>
  <r>
    <s v="ORD001100"/>
    <s v="CUST9273"/>
    <s v="Donna White"/>
    <s v="holly.wilson@outlook.com"/>
    <x v="2"/>
    <d v="2023-01-15T00:00:00"/>
    <x v="468"/>
    <x v="9"/>
    <x v="0"/>
    <s v="June"/>
    <x v="0"/>
    <s v="PROD4000"/>
    <x v="20"/>
    <x v="3"/>
    <n v="296"/>
    <n v="3"/>
    <n v="887"/>
    <x v="1"/>
    <n v="54"/>
    <n v="9"/>
    <x v="1"/>
    <n v="0.35062006764374293"/>
    <n v="311"/>
  </r>
  <r>
    <s v="ORD001101"/>
    <s v="CUST4783"/>
    <s v="Tiffany Watson"/>
    <s v="laura.jenkins@yahoo.com"/>
    <x v="2"/>
    <d v="2023-07-17T00:00:00"/>
    <x v="479"/>
    <x v="2"/>
    <x v="1"/>
    <s v="May"/>
    <x v="0"/>
    <s v="PROD7958"/>
    <x v="9"/>
    <x v="4"/>
    <n v="259"/>
    <n v="5"/>
    <n v="1297"/>
    <x v="4"/>
    <n v="96"/>
    <n v="8"/>
    <x v="1"/>
    <n v="0.24980724749421743"/>
    <n v="324"/>
  </r>
  <r>
    <s v="ORD001102"/>
    <s v="CUST5007"/>
    <s v="Yolanda Robinson"/>
    <s v="megan.morgan@yahoo.com"/>
    <x v="0"/>
    <d v="2023-05-03T00:00:00"/>
    <x v="406"/>
    <x v="9"/>
    <x v="1"/>
    <s v="June"/>
    <x v="0"/>
    <s v="PROD8664"/>
    <x v="17"/>
    <x v="3"/>
    <n v="452"/>
    <n v="1"/>
    <n v="452"/>
    <x v="1"/>
    <n v="40"/>
    <n v="6"/>
    <x v="0"/>
    <n v="0.34955752212389379"/>
    <n v="158"/>
  </r>
  <r>
    <s v="ORD001103"/>
    <s v="CUST5357"/>
    <s v="Charles Garcia"/>
    <s v="jessica.gilmore@hotmail.com"/>
    <x v="6"/>
    <d v="2023-06-23T00:00:00"/>
    <x v="435"/>
    <x v="0"/>
    <x v="0"/>
    <s v="January"/>
    <x v="0"/>
    <s v="PROD4541"/>
    <x v="9"/>
    <x v="4"/>
    <n v="857"/>
    <n v="2"/>
    <n v="1714"/>
    <x v="1"/>
    <n v="229"/>
    <n v="5"/>
    <x v="0"/>
    <n v="0.24970828471411902"/>
    <n v="428"/>
  </r>
  <r>
    <s v="ORD001104"/>
    <s v="CUST5329"/>
    <s v="Marc Santiago"/>
    <s v="riley.stewart@gmail.com"/>
    <x v="3"/>
    <d v="2024-06-04T00:00:00"/>
    <x v="86"/>
    <x v="2"/>
    <x v="0"/>
    <s v="May"/>
    <x v="0"/>
    <s v="PROD1619"/>
    <x v="13"/>
    <x v="4"/>
    <n v="784"/>
    <n v="2"/>
    <n v="1568"/>
    <x v="2"/>
    <n v="234"/>
    <n v="6"/>
    <x v="0"/>
    <n v="0.25"/>
    <n v="392"/>
  </r>
  <r>
    <s v="ORD001105"/>
    <s v="CUST5691"/>
    <s v="Jessica Kirk"/>
    <s v="katie.gonzalez@outlook.com"/>
    <x v="0"/>
    <d v="2024-11-01T00:00:00"/>
    <x v="231"/>
    <x v="1"/>
    <x v="0"/>
    <s v="December"/>
    <x v="0"/>
    <s v="PROD4245"/>
    <x v="4"/>
    <x v="2"/>
    <n v="907"/>
    <n v="6"/>
    <n v="5442"/>
    <x v="0"/>
    <n v="541"/>
    <n v="9"/>
    <x v="1"/>
    <n v="0.30007350238882763"/>
    <n v="1633"/>
  </r>
  <r>
    <s v="ORD001106"/>
    <s v="CUST1080"/>
    <s v="Anthony Robinson Jr."/>
    <s v="sandra.patel@hotmail.com"/>
    <x v="0"/>
    <d v="2023-04-24T00:00:00"/>
    <x v="527"/>
    <x v="11"/>
    <x v="0"/>
    <s v="July"/>
    <x v="0"/>
    <s v="PROD5398"/>
    <x v="5"/>
    <x v="3"/>
    <n v="130"/>
    <n v="6"/>
    <n v="780"/>
    <x v="1"/>
    <n v="65"/>
    <n v="10"/>
    <x v="1"/>
    <n v="0.35"/>
    <n v="273"/>
  </r>
  <r>
    <s v="ORD001107"/>
    <s v="CUST9271"/>
    <s v="Janet Richmond"/>
    <s v="darlene.grimes@hotmail.com"/>
    <x v="3"/>
    <d v="2024-05-22T00:00:00"/>
    <x v="491"/>
    <x v="2"/>
    <x v="0"/>
    <s v="May"/>
    <x v="0"/>
    <s v="PROD4513"/>
    <x v="19"/>
    <x v="2"/>
    <n v="911"/>
    <n v="3"/>
    <n v="2732"/>
    <x v="1"/>
    <n v="383"/>
    <n v="3"/>
    <x v="0"/>
    <n v="0.3001464128843338"/>
    <n v="820"/>
  </r>
  <r>
    <s v="ORD001108"/>
    <s v="CUST3900"/>
    <s v="Laura Nelson"/>
    <s v="darlene.gregory@gmail.com"/>
    <x v="5"/>
    <d v="2024-02-08T00:00:00"/>
    <x v="560"/>
    <x v="8"/>
    <x v="0"/>
    <s v="September"/>
    <x v="0"/>
    <s v="PROD2536"/>
    <x v="3"/>
    <x v="1"/>
    <n v="632"/>
    <n v="2"/>
    <n v="1265"/>
    <x v="1"/>
    <n v="149"/>
    <n v="10"/>
    <x v="1"/>
    <n v="0.15019762845849802"/>
    <n v="190"/>
  </r>
  <r>
    <s v="ORD001109"/>
    <s v="CUST5329"/>
    <s v="Marc Santiago"/>
    <s v="riley.stewart@gmail.com"/>
    <x v="3"/>
    <d v="2024-06-04T00:00:00"/>
    <x v="561"/>
    <x v="6"/>
    <x v="0"/>
    <s v="August"/>
    <x v="0"/>
    <s v="PROD4271"/>
    <x v="20"/>
    <x v="3"/>
    <n v="268"/>
    <n v="5"/>
    <n v="1341"/>
    <x v="0"/>
    <n v="194"/>
    <n v="4"/>
    <x v="0"/>
    <n v="0.34973900074571218"/>
    <n v="469"/>
  </r>
  <r>
    <s v="ORD001110"/>
    <s v="CUST5306"/>
    <s v="Brianna Roach"/>
    <s v="nicole.noble@yahoo.com"/>
    <x v="1"/>
    <d v="2024-04-08T00:00:00"/>
    <x v="562"/>
    <x v="11"/>
    <x v="0"/>
    <s v="July"/>
    <x v="0"/>
    <s v="PROD5259"/>
    <x v="0"/>
    <x v="0"/>
    <n v="1023"/>
    <n v="5"/>
    <n v="5114"/>
    <x v="0"/>
    <n v="373"/>
    <n v="10"/>
    <x v="1"/>
    <n v="0.40007821666014859"/>
    <n v="2046"/>
  </r>
  <r>
    <s v="ORD001111"/>
    <s v="CUST2271"/>
    <s v="Zachary Bennett"/>
    <s v="rebekah.rodriguez@hotmail.com"/>
    <x v="1"/>
    <d v="2024-12-20T00:00:00"/>
    <x v="387"/>
    <x v="11"/>
    <x v="1"/>
    <s v="July"/>
    <x v="0"/>
    <s v="PROD1517"/>
    <x v="9"/>
    <x v="4"/>
    <n v="523"/>
    <n v="5"/>
    <n v="2613"/>
    <x v="1"/>
    <n v="384"/>
    <n v="4"/>
    <x v="0"/>
    <n v="0.24990432453119021"/>
    <n v="653"/>
  </r>
  <r>
    <s v="ORD001112"/>
    <s v="CUST6720"/>
    <s v="Kimberly Collins"/>
    <s v="patrick.park@hotmail.com"/>
    <x v="6"/>
    <d v="2023-11-27T00:00:00"/>
    <x v="563"/>
    <x v="0"/>
    <x v="0"/>
    <s v="January"/>
    <x v="0"/>
    <s v="PROD3657"/>
    <x v="18"/>
    <x v="0"/>
    <n v="801"/>
    <n v="3"/>
    <n v="2404"/>
    <x v="0"/>
    <n v="178"/>
    <n v="7"/>
    <x v="0"/>
    <n v="0.40016638935108151"/>
    <n v="962"/>
  </r>
  <r>
    <s v="ORD001113"/>
    <s v="CUST3077"/>
    <s v="Jennifer Reed"/>
    <s v="richard.sims@yahoo.com"/>
    <x v="5"/>
    <d v="2023-07-04T00:00:00"/>
    <x v="476"/>
    <x v="4"/>
    <x v="0"/>
    <s v="April"/>
    <x v="0"/>
    <s v="PROD2161"/>
    <x v="1"/>
    <x v="1"/>
    <n v="878"/>
    <n v="2"/>
    <n v="1757"/>
    <x v="1"/>
    <n v="178"/>
    <n v="6"/>
    <x v="0"/>
    <n v="0.14968696642003415"/>
    <n v="263"/>
  </r>
  <r>
    <s v="ORD001114"/>
    <s v="CUST8775"/>
    <s v="Stacey Walton"/>
    <s v="kristi.shelton@outlook.com"/>
    <x v="6"/>
    <d v="2024-05-21T00:00:00"/>
    <x v="564"/>
    <x v="3"/>
    <x v="1"/>
    <s v="March"/>
    <x v="0"/>
    <s v="PROD4253"/>
    <x v="8"/>
    <x v="2"/>
    <n v="483"/>
    <n v="2"/>
    <n v="967"/>
    <x v="1"/>
    <n v="127"/>
    <n v="2"/>
    <x v="0"/>
    <n v="0.29989658738366082"/>
    <n v="290"/>
  </r>
  <r>
    <s v="ORD001115"/>
    <s v="CUST7265"/>
    <s v="Morgan Rose"/>
    <s v="christopher.smith@gmail.com"/>
    <x v="2"/>
    <d v="2024-04-23T00:00:00"/>
    <x v="64"/>
    <x v="9"/>
    <x v="1"/>
    <s v="June"/>
    <x v="0"/>
    <s v="PROD1858"/>
    <x v="1"/>
    <x v="1"/>
    <n v="390"/>
    <n v="6"/>
    <n v="2338"/>
    <x v="1"/>
    <n v="170"/>
    <n v="3"/>
    <x v="0"/>
    <n v="0.15012831479897348"/>
    <n v="351"/>
  </r>
  <r>
    <s v="ORD001116"/>
    <s v="CUST3718"/>
    <s v="Shelly Collins DVM"/>
    <s v="lindsay.owens@hotmail.com"/>
    <x v="1"/>
    <d v="2024-04-28T00:00:00"/>
    <x v="81"/>
    <x v="11"/>
    <x v="1"/>
    <s v="July"/>
    <x v="0"/>
    <s v="PROD3385"/>
    <x v="6"/>
    <x v="0"/>
    <n v="420"/>
    <n v="1"/>
    <n v="420"/>
    <x v="1"/>
    <n v="59"/>
    <n v="3"/>
    <x v="0"/>
    <n v="0.4"/>
    <n v="168"/>
  </r>
  <r>
    <s v="ORD001117"/>
    <s v="CUST8785"/>
    <s v="Teresa Howard"/>
    <s v="alexis.mcintyre@hotmail.com"/>
    <x v="0"/>
    <d v="2023-11-16T00:00:00"/>
    <x v="233"/>
    <x v="1"/>
    <x v="1"/>
    <s v="December"/>
    <x v="0"/>
    <s v="PROD8184"/>
    <x v="21"/>
    <x v="1"/>
    <n v="1491"/>
    <n v="8"/>
    <n v="11929"/>
    <x v="1"/>
    <n v="663"/>
    <n v="8"/>
    <x v="1"/>
    <n v="0.14997065973677592"/>
    <n v="1789"/>
  </r>
  <r>
    <s v="ORD001118"/>
    <s v="CUST3938"/>
    <s v="Christopher Abbott"/>
    <s v="lisa.mcgee@hotmail.com"/>
    <x v="0"/>
    <d v="2023-01-19T00:00:00"/>
    <x v="451"/>
    <x v="9"/>
    <x v="0"/>
    <s v="June"/>
    <x v="0"/>
    <s v="PROD6875"/>
    <x v="13"/>
    <x v="4"/>
    <n v="1125"/>
    <n v="6"/>
    <n v="6748"/>
    <x v="1"/>
    <n v="665"/>
    <n v="8"/>
    <x v="1"/>
    <n v="0.25"/>
    <n v="1687"/>
  </r>
  <r>
    <s v="ORD001119"/>
    <s v="CUST3950"/>
    <s v="Steven Smith"/>
    <s v="michelle.guzman@hotmail.com"/>
    <x v="6"/>
    <d v="2023-03-26T00:00:00"/>
    <x v="39"/>
    <x v="8"/>
    <x v="0"/>
    <s v="September"/>
    <x v="0"/>
    <s v="PROD7367"/>
    <x v="1"/>
    <x v="1"/>
    <n v="508"/>
    <n v="1"/>
    <n v="508"/>
    <x v="1"/>
    <n v="48"/>
    <n v="9"/>
    <x v="1"/>
    <n v="0.14960629921259844"/>
    <n v="76"/>
  </r>
  <r>
    <s v="ORD001120"/>
    <s v="CUST5844"/>
    <s v="Kristi Perez"/>
    <s v="brenda.velez@hotmail.com"/>
    <x v="5"/>
    <d v="2024-09-01T00:00:00"/>
    <x v="93"/>
    <x v="4"/>
    <x v="1"/>
    <s v="April"/>
    <x v="0"/>
    <s v="PROD3596"/>
    <x v="7"/>
    <x v="4"/>
    <n v="801"/>
    <n v="5"/>
    <n v="4006"/>
    <x v="0"/>
    <n v="561"/>
    <n v="9"/>
    <x v="1"/>
    <n v="0.24987518721917124"/>
    <n v="1001"/>
  </r>
  <r>
    <s v="ORD001121"/>
    <s v="CUST7514"/>
    <s v="Charles Bullock"/>
    <s v="paula.meyer@outlook.com"/>
    <x v="0"/>
    <d v="2024-06-28T00:00:00"/>
    <x v="565"/>
    <x v="11"/>
    <x v="1"/>
    <s v="July"/>
    <x v="0"/>
    <s v="PROD3877"/>
    <x v="5"/>
    <x v="3"/>
    <n v="924"/>
    <n v="2"/>
    <n v="1849"/>
    <x v="1"/>
    <n v="99"/>
    <n v="7"/>
    <x v="0"/>
    <n v="0.34991887506760411"/>
    <n v="647"/>
  </r>
  <r>
    <s v="ORD001122"/>
    <s v="CUST2735"/>
    <s v="Mr. Terry Gonzalez"/>
    <s v="sara.bennett@yahoo.com"/>
    <x v="1"/>
    <d v="2024-04-23T00:00:00"/>
    <x v="122"/>
    <x v="3"/>
    <x v="1"/>
    <s v="March"/>
    <x v="0"/>
    <s v="PROD3059"/>
    <x v="19"/>
    <x v="2"/>
    <n v="192"/>
    <n v="1"/>
    <n v="192"/>
    <x v="0"/>
    <n v="14"/>
    <n v="8"/>
    <x v="1"/>
    <n v="0.30208333333333331"/>
    <n v="58"/>
  </r>
  <r>
    <s v="ORD001123"/>
    <s v="CUST6578"/>
    <s v="Donald Perez"/>
    <s v="kenneth.powell@outlook.com"/>
    <x v="0"/>
    <d v="2024-02-13T00:00:00"/>
    <x v="566"/>
    <x v="8"/>
    <x v="0"/>
    <s v="September"/>
    <x v="0"/>
    <s v="PROD2561"/>
    <x v="2"/>
    <x v="1"/>
    <n v="1021"/>
    <n v="4"/>
    <n v="4084"/>
    <x v="1"/>
    <n v="412"/>
    <n v="8"/>
    <x v="1"/>
    <n v="0.15009794319294809"/>
    <n v="613"/>
  </r>
  <r>
    <s v="ORD001124"/>
    <s v="CUST4649"/>
    <s v="Jill Alvarado"/>
    <s v="caitlyn.love@hotmail.com"/>
    <x v="6"/>
    <d v="2024-01-27T00:00:00"/>
    <x v="477"/>
    <x v="0"/>
    <x v="0"/>
    <s v="January"/>
    <x v="0"/>
    <s v="PROD3910"/>
    <x v="12"/>
    <x v="3"/>
    <n v="165"/>
    <n v="2"/>
    <n v="330"/>
    <x v="1"/>
    <n v="33"/>
    <n v="7"/>
    <x v="0"/>
    <n v="0.3515151515151515"/>
    <n v="116"/>
  </r>
  <r>
    <s v="ORD001125"/>
    <s v="CUST3134"/>
    <s v="Brandy Campbell"/>
    <s v="kathleen.sosa@hotmail.com"/>
    <x v="5"/>
    <d v="2023-12-13T00:00:00"/>
    <x v="530"/>
    <x v="7"/>
    <x v="0"/>
    <s v="November"/>
    <x v="1"/>
    <s v="PROD6729"/>
    <x v="11"/>
    <x v="3"/>
    <n v="46"/>
    <n v="1"/>
    <n v="46"/>
    <x v="1"/>
    <n v="4"/>
    <m/>
    <x v="2"/>
    <n v="0.34782608695652173"/>
    <n v="16"/>
  </r>
  <r>
    <s v="ORD001126"/>
    <s v="CUST7607"/>
    <s v="Kathryn Medina"/>
    <s v="shaun.mccarthy@yahoo.com"/>
    <x v="6"/>
    <d v="2024-06-02T00:00:00"/>
    <x v="450"/>
    <x v="9"/>
    <x v="0"/>
    <s v="June"/>
    <x v="0"/>
    <s v="PROD1803"/>
    <x v="12"/>
    <x v="3"/>
    <n v="37"/>
    <n v="4"/>
    <n v="148"/>
    <x v="1"/>
    <n v="8"/>
    <n v="10"/>
    <x v="1"/>
    <n v="0.35135135135135137"/>
    <n v="52"/>
  </r>
  <r>
    <s v="ORD001127"/>
    <s v="CUST8356"/>
    <s v="Robert Perry"/>
    <s v="morgan.cooper@yahoo.com"/>
    <x v="2"/>
    <d v="2023-07-29T00:00:00"/>
    <x v="567"/>
    <x v="9"/>
    <x v="1"/>
    <s v="June"/>
    <x v="0"/>
    <s v="PROD5827"/>
    <x v="17"/>
    <x v="3"/>
    <n v="1121"/>
    <n v="4"/>
    <n v="4485"/>
    <x v="1"/>
    <n v="561"/>
    <n v="6"/>
    <x v="0"/>
    <n v="0.35005574136008921"/>
    <n v="1570"/>
  </r>
  <r>
    <s v="ORD001128"/>
    <s v="CUST3082"/>
    <s v="Curtis Anderson"/>
    <s v="heather.baldwin@gmail.com"/>
    <x v="2"/>
    <d v="2024-09-16T00:00:00"/>
    <x v="565"/>
    <x v="11"/>
    <x v="1"/>
    <s v="July"/>
    <x v="1"/>
    <s v="PROD2318"/>
    <x v="3"/>
    <x v="1"/>
    <n v="1124"/>
    <n v="6"/>
    <n v="6744"/>
    <x v="1"/>
    <n v="719"/>
    <m/>
    <x v="2"/>
    <n v="0.15005931198102015"/>
    <n v="1012"/>
  </r>
  <r>
    <s v="ORD001129"/>
    <s v="CUST1872"/>
    <s v="Joshua Cisneros"/>
    <s v="frank.lang@gmail.com"/>
    <x v="0"/>
    <d v="2023-09-23T00:00:00"/>
    <x v="368"/>
    <x v="6"/>
    <x v="0"/>
    <s v="August"/>
    <x v="0"/>
    <s v="PROD3734"/>
    <x v="5"/>
    <x v="3"/>
    <n v="763"/>
    <n v="2"/>
    <n v="1526"/>
    <x v="0"/>
    <n v="131"/>
    <n v="5"/>
    <x v="0"/>
    <n v="0.34993446920052423"/>
    <n v="534"/>
  </r>
  <r>
    <s v="ORD001130"/>
    <s v="CUST2269"/>
    <s v="Thomas Harris"/>
    <s v="jennifer.foster@outlook.com"/>
    <x v="2"/>
    <d v="2023-06-09T00:00:00"/>
    <x v="273"/>
    <x v="5"/>
    <x v="1"/>
    <s v="October"/>
    <x v="0"/>
    <s v="PROD1532"/>
    <x v="11"/>
    <x v="3"/>
    <n v="845"/>
    <n v="3"/>
    <n v="2534"/>
    <x v="0"/>
    <n v="328"/>
    <n v="3"/>
    <x v="0"/>
    <n v="0.35003946329913183"/>
    <n v="887"/>
  </r>
  <r>
    <s v="ORD001131"/>
    <s v="CUST8573"/>
    <s v="Karen Cobb"/>
    <s v="richard.martin@yahoo.com"/>
    <x v="0"/>
    <d v="2024-04-10T00:00:00"/>
    <x v="379"/>
    <x v="4"/>
    <x v="0"/>
    <s v="April"/>
    <x v="0"/>
    <s v="PROD4778"/>
    <x v="9"/>
    <x v="4"/>
    <n v="82"/>
    <n v="5"/>
    <n v="412"/>
    <x v="1"/>
    <n v="39"/>
    <n v="10"/>
    <x v="1"/>
    <n v="0.25"/>
    <n v="103"/>
  </r>
  <r>
    <s v="ORD001132"/>
    <s v="CUST2822"/>
    <s v="Judy Martin"/>
    <s v="linda.oneill@hotmail.com"/>
    <x v="1"/>
    <d v="2023-06-04T00:00:00"/>
    <x v="548"/>
    <x v="10"/>
    <x v="0"/>
    <s v="February"/>
    <x v="0"/>
    <s v="PROD3107"/>
    <x v="2"/>
    <x v="1"/>
    <n v="740"/>
    <n v="2"/>
    <n v="1480"/>
    <x v="1"/>
    <n v="127"/>
    <n v="10"/>
    <x v="1"/>
    <n v="0.15"/>
    <n v="222"/>
  </r>
  <r>
    <s v="ORD001133"/>
    <s v="CUST5792"/>
    <s v="Colleen Mann"/>
    <s v="michael.wilson@outlook.com"/>
    <x v="4"/>
    <d v="2023-05-24T00:00:00"/>
    <x v="90"/>
    <x v="9"/>
    <x v="1"/>
    <s v="June"/>
    <x v="0"/>
    <s v="PROD3528"/>
    <x v="9"/>
    <x v="4"/>
    <n v="463"/>
    <n v="1"/>
    <n v="463"/>
    <x v="0"/>
    <n v="69"/>
    <n v="8"/>
    <x v="1"/>
    <n v="0.2505399568034557"/>
    <n v="116"/>
  </r>
  <r>
    <s v="ORD001134"/>
    <s v="CUST9653"/>
    <s v="Ernest Lynch"/>
    <s v="martha.mahoney@outlook.com"/>
    <x v="2"/>
    <d v="2024-07-14T00:00:00"/>
    <x v="129"/>
    <x v="10"/>
    <x v="0"/>
    <s v="February"/>
    <x v="1"/>
    <s v="PROD7568"/>
    <x v="7"/>
    <x v="4"/>
    <n v="379"/>
    <n v="1"/>
    <n v="379"/>
    <x v="1"/>
    <n v="31"/>
    <m/>
    <x v="2"/>
    <n v="0.25065963060686014"/>
    <n v="95"/>
  </r>
  <r>
    <s v="ORD001135"/>
    <s v="CUST3629"/>
    <s v="Elizabeth Burke"/>
    <s v="jack.johnson@yahoo.com"/>
    <x v="4"/>
    <d v="2023-07-23T00:00:00"/>
    <x v="101"/>
    <x v="5"/>
    <x v="0"/>
    <s v="October"/>
    <x v="0"/>
    <s v="PROD7469"/>
    <x v="5"/>
    <x v="3"/>
    <n v="1153"/>
    <n v="1"/>
    <n v="1153"/>
    <x v="0"/>
    <n v="134"/>
    <n v="6"/>
    <x v="0"/>
    <n v="0.35039028620988727"/>
    <n v="404"/>
  </r>
  <r>
    <s v="ORD001136"/>
    <s v="CUST2804"/>
    <s v="Kimberly Stephens"/>
    <s v="scott.foster@gmail.com"/>
    <x v="2"/>
    <d v="2023-11-30T00:00:00"/>
    <x v="442"/>
    <x v="4"/>
    <x v="0"/>
    <s v="April"/>
    <x v="0"/>
    <s v="PROD3681"/>
    <x v="15"/>
    <x v="1"/>
    <n v="243"/>
    <n v="5"/>
    <n v="1213"/>
    <x v="1"/>
    <n v="68"/>
    <n v="2"/>
    <x v="0"/>
    <n v="0.15004122011541632"/>
    <n v="182"/>
  </r>
  <r>
    <s v="ORD001137"/>
    <s v="CUST2788"/>
    <s v="Gary Smith"/>
    <s v="monica.welch@outlook.com"/>
    <x v="5"/>
    <d v="2023-08-01T00:00:00"/>
    <x v="568"/>
    <x v="8"/>
    <x v="0"/>
    <s v="September"/>
    <x v="0"/>
    <s v="PROD7233"/>
    <x v="4"/>
    <x v="2"/>
    <n v="402"/>
    <n v="5"/>
    <n v="2008"/>
    <x v="1"/>
    <n v="209"/>
    <n v="8"/>
    <x v="1"/>
    <n v="0.29980079681274902"/>
    <n v="602"/>
  </r>
  <r>
    <s v="ORD001138"/>
    <s v="CUST5654"/>
    <s v="Robert Ferguson"/>
    <s v="nicole.hatfield@outlook.com"/>
    <x v="3"/>
    <d v="2023-02-18T00:00:00"/>
    <x v="115"/>
    <x v="7"/>
    <x v="1"/>
    <s v="November"/>
    <x v="0"/>
    <s v="PROD7946"/>
    <x v="2"/>
    <x v="1"/>
    <n v="1020"/>
    <n v="3"/>
    <n v="3061"/>
    <x v="1"/>
    <n v="196"/>
    <n v="6"/>
    <x v="0"/>
    <n v="0.14995099640640314"/>
    <n v="459"/>
  </r>
  <r>
    <s v="ORD001139"/>
    <s v="CUST4750"/>
    <s v="Raven Sawyer"/>
    <s v="nicholas.pierce@gmail.com"/>
    <x v="1"/>
    <d v="2024-11-29T00:00:00"/>
    <x v="14"/>
    <x v="8"/>
    <x v="1"/>
    <s v="September"/>
    <x v="0"/>
    <s v="PROD3052"/>
    <x v="14"/>
    <x v="4"/>
    <n v="661"/>
    <n v="1"/>
    <n v="661"/>
    <x v="4"/>
    <n v="72"/>
    <n v="10"/>
    <x v="1"/>
    <n v="0.24962178517397882"/>
    <n v="165"/>
  </r>
  <r>
    <s v="ORD001140"/>
    <s v="CUST5060"/>
    <s v="Gabriel Jackson Jr."/>
    <s v="john.aguilar@yahoo.com"/>
    <x v="2"/>
    <d v="2023-08-11T00:00:00"/>
    <x v="528"/>
    <x v="8"/>
    <x v="1"/>
    <s v="September"/>
    <x v="0"/>
    <s v="PROD6103"/>
    <x v="0"/>
    <x v="0"/>
    <n v="931"/>
    <n v="1"/>
    <n v="931"/>
    <x v="0"/>
    <n v="119"/>
    <n v="9"/>
    <x v="1"/>
    <n v="0.3995703544575725"/>
    <n v="372"/>
  </r>
  <r>
    <s v="ORD001141"/>
    <s v="CUST5824"/>
    <s v="Michael Bell"/>
    <s v="hunter.jacobs@yahoo.com"/>
    <x v="3"/>
    <d v="2023-09-14T00:00:00"/>
    <x v="569"/>
    <x v="10"/>
    <x v="0"/>
    <s v="February"/>
    <x v="0"/>
    <s v="PROD7860"/>
    <x v="17"/>
    <x v="3"/>
    <n v="836"/>
    <n v="2"/>
    <n v="1671"/>
    <x v="1"/>
    <n v="180"/>
    <n v="7"/>
    <x v="0"/>
    <n v="0.35008976660682228"/>
    <n v="585"/>
  </r>
  <r>
    <s v="ORD001142"/>
    <s v="CUST6275"/>
    <s v="Austin Perez"/>
    <s v="john.thomas@yahoo.com"/>
    <x v="2"/>
    <d v="2023-04-28T00:00:00"/>
    <x v="570"/>
    <x v="1"/>
    <x v="1"/>
    <s v="December"/>
    <x v="0"/>
    <s v="PROD8438"/>
    <x v="5"/>
    <x v="3"/>
    <n v="335"/>
    <n v="6"/>
    <n v="2010"/>
    <x v="1"/>
    <n v="194"/>
    <n v="7"/>
    <x v="0"/>
    <n v="0.3502487562189055"/>
    <n v="704"/>
  </r>
  <r>
    <s v="ORD001143"/>
    <s v="CUST5792"/>
    <s v="Colleen Mann"/>
    <s v="michael.wilson@outlook.com"/>
    <x v="4"/>
    <d v="2023-05-24T00:00:00"/>
    <x v="222"/>
    <x v="5"/>
    <x v="0"/>
    <s v="October"/>
    <x v="0"/>
    <s v="PROD6942"/>
    <x v="20"/>
    <x v="3"/>
    <n v="1056"/>
    <n v="6"/>
    <n v="6336"/>
    <x v="1"/>
    <n v="796"/>
    <n v="3"/>
    <x v="0"/>
    <n v="0.35006313131313133"/>
    <n v="2218"/>
  </r>
  <r>
    <s v="ORD001144"/>
    <s v="CUST9947"/>
    <s v="Marie Lee"/>
    <s v="travis.payne@yahoo.com"/>
    <x v="2"/>
    <d v="2024-10-10T00:00:00"/>
    <x v="232"/>
    <x v="5"/>
    <x v="0"/>
    <s v="October"/>
    <x v="0"/>
    <s v="PROD9758"/>
    <x v="1"/>
    <x v="1"/>
    <n v="1060"/>
    <n v="2"/>
    <n v="2120"/>
    <x v="0"/>
    <n v="208"/>
    <n v="5"/>
    <x v="0"/>
    <n v="0.15"/>
    <n v="318"/>
  </r>
  <r>
    <s v="ORD001145"/>
    <s v="CUST2533"/>
    <s v="Timothy Diaz"/>
    <s v="thomas.coleman@outlook.com"/>
    <x v="5"/>
    <d v="2023-09-29T00:00:00"/>
    <x v="280"/>
    <x v="10"/>
    <x v="1"/>
    <s v="February"/>
    <x v="0"/>
    <s v="PROD9507"/>
    <x v="17"/>
    <x v="3"/>
    <n v="350"/>
    <n v="1"/>
    <n v="350"/>
    <x v="1"/>
    <n v="31"/>
    <n v="10"/>
    <x v="1"/>
    <n v="0.34857142857142859"/>
    <n v="122"/>
  </r>
  <r>
    <s v="ORD001146"/>
    <s v="CUST2109"/>
    <s v="Timothy Coleman"/>
    <s v="john.bartlett@yahoo.com"/>
    <x v="2"/>
    <d v="2023-07-07T00:00:00"/>
    <x v="74"/>
    <x v="4"/>
    <x v="1"/>
    <s v="April"/>
    <x v="0"/>
    <s v="PROD8373"/>
    <x v="3"/>
    <x v="1"/>
    <n v="850"/>
    <n v="4"/>
    <n v="3400"/>
    <x v="2"/>
    <n v="430"/>
    <n v="2"/>
    <x v="0"/>
    <n v="0.15"/>
    <n v="510"/>
  </r>
  <r>
    <s v="ORD001147"/>
    <s v="CUST4613"/>
    <s v="Amy Anderson"/>
    <s v="laura.harper@yahoo.com"/>
    <x v="5"/>
    <d v="2024-03-04T00:00:00"/>
    <x v="32"/>
    <x v="1"/>
    <x v="1"/>
    <s v="December"/>
    <x v="0"/>
    <s v="PROD7625"/>
    <x v="6"/>
    <x v="0"/>
    <n v="1413"/>
    <n v="8"/>
    <n v="11307"/>
    <x v="1"/>
    <n v="866"/>
    <n v="7"/>
    <x v="0"/>
    <n v="0.40001768815777838"/>
    <n v="4523"/>
  </r>
  <r>
    <s v="ORD001148"/>
    <s v="CUST6612"/>
    <s v="Nicole Gray"/>
    <s v="debra.jennings@gmail.com"/>
    <x v="4"/>
    <d v="2024-02-05T00:00:00"/>
    <x v="571"/>
    <x v="2"/>
    <x v="0"/>
    <s v="May"/>
    <x v="1"/>
    <s v="PROD4999"/>
    <x v="7"/>
    <x v="4"/>
    <n v="122"/>
    <n v="3"/>
    <n v="365"/>
    <x v="1"/>
    <n v="54"/>
    <m/>
    <x v="2"/>
    <n v="0.24931506849315069"/>
    <n v="91"/>
  </r>
  <r>
    <s v="ORD001149"/>
    <s v="CUST1376"/>
    <s v="Katherine Sullivan"/>
    <s v="adam.young@yahoo.com"/>
    <x v="0"/>
    <d v="2024-10-02T00:00:00"/>
    <x v="27"/>
    <x v="1"/>
    <x v="0"/>
    <s v="December"/>
    <x v="1"/>
    <s v="PROD3539"/>
    <x v="3"/>
    <x v="1"/>
    <n v="1118"/>
    <n v="2"/>
    <n v="2237"/>
    <x v="1"/>
    <n v="220"/>
    <m/>
    <x v="2"/>
    <n v="0.14975413500223514"/>
    <n v="335"/>
  </r>
  <r>
    <s v="ORD001150"/>
    <s v="CUST3397"/>
    <s v="Virginia Wiley"/>
    <s v="alex.gonzalez@gmail.com"/>
    <x v="6"/>
    <d v="2024-09-16T00:00:00"/>
    <x v="344"/>
    <x v="6"/>
    <x v="1"/>
    <s v="August"/>
    <x v="1"/>
    <s v="PROD1606"/>
    <x v="20"/>
    <x v="3"/>
    <n v="760"/>
    <n v="2"/>
    <n v="1521"/>
    <x v="2"/>
    <n v="170"/>
    <m/>
    <x v="2"/>
    <n v="0.34976988823142668"/>
    <n v="532"/>
  </r>
  <r>
    <s v="ORD001151"/>
    <s v="CUST8598"/>
    <s v="Joseph Oconnor"/>
    <s v="sara.hughes@yahoo.com"/>
    <x v="6"/>
    <d v="2023-10-19T00:00:00"/>
    <x v="572"/>
    <x v="6"/>
    <x v="0"/>
    <s v="August"/>
    <x v="0"/>
    <s v="PROD2648"/>
    <x v="19"/>
    <x v="2"/>
    <n v="92"/>
    <n v="1"/>
    <n v="92"/>
    <x v="0"/>
    <n v="5"/>
    <n v="2"/>
    <x v="0"/>
    <n v="0.30434782608695654"/>
    <n v="28"/>
  </r>
  <r>
    <s v="ORD001152"/>
    <s v="CUST4805"/>
    <s v="Michael Deleon"/>
    <s v="daniel.mitchell@outlook.com"/>
    <x v="4"/>
    <d v="2024-11-22T00:00:00"/>
    <x v="104"/>
    <x v="7"/>
    <x v="1"/>
    <s v="November"/>
    <x v="0"/>
    <s v="PROD8557"/>
    <x v="18"/>
    <x v="0"/>
    <n v="1495"/>
    <n v="1"/>
    <n v="1495"/>
    <x v="0"/>
    <n v="147"/>
    <n v="8"/>
    <x v="1"/>
    <n v="0.4"/>
    <n v="598"/>
  </r>
  <r>
    <s v="ORD001153"/>
    <s v="CUST1548"/>
    <s v="Kelly Zavala DDS"/>
    <s v="jennifer.mcconnell@hotmail.com"/>
    <x v="6"/>
    <d v="2024-12-07T00:00:00"/>
    <x v="573"/>
    <x v="2"/>
    <x v="0"/>
    <s v="May"/>
    <x v="0"/>
    <s v="PROD5741"/>
    <x v="10"/>
    <x v="2"/>
    <n v="537"/>
    <n v="3"/>
    <n v="1611"/>
    <x v="0"/>
    <n v="88"/>
    <n v="8"/>
    <x v="1"/>
    <n v="0.29981378026070765"/>
    <n v="483"/>
  </r>
  <r>
    <s v="ORD001154"/>
    <s v="CUST6512"/>
    <s v="Brenda Humphrey"/>
    <s v="carrie.walker@gmail.com"/>
    <x v="2"/>
    <d v="2023-06-30T00:00:00"/>
    <x v="574"/>
    <x v="8"/>
    <x v="0"/>
    <s v="September"/>
    <x v="0"/>
    <s v="PROD4205"/>
    <x v="9"/>
    <x v="4"/>
    <n v="97"/>
    <n v="5"/>
    <n v="487"/>
    <x v="0"/>
    <n v="71"/>
    <n v="2"/>
    <x v="0"/>
    <n v="0.25051334702258726"/>
    <n v="122"/>
  </r>
  <r>
    <s v="ORD001155"/>
    <s v="CUST7198"/>
    <s v="Paul Jones"/>
    <s v="steven.brown@yahoo.com"/>
    <x v="4"/>
    <d v="2024-06-20T00:00:00"/>
    <x v="575"/>
    <x v="3"/>
    <x v="1"/>
    <s v="March"/>
    <x v="0"/>
    <s v="PROD2310"/>
    <x v="12"/>
    <x v="3"/>
    <n v="685"/>
    <n v="1"/>
    <n v="685"/>
    <x v="0"/>
    <n v="66"/>
    <n v="9"/>
    <x v="1"/>
    <n v="0.35036496350364965"/>
    <n v="240"/>
  </r>
  <r>
    <s v="ORD001156"/>
    <s v="CUST1142"/>
    <s v="Kevin Reynolds"/>
    <s v="mark.moore@outlook.com"/>
    <x v="1"/>
    <d v="2023-10-18T00:00:00"/>
    <x v="350"/>
    <x v="5"/>
    <x v="1"/>
    <s v="October"/>
    <x v="0"/>
    <s v="PROD6115"/>
    <x v="11"/>
    <x v="3"/>
    <n v="403"/>
    <n v="4"/>
    <n v="1613"/>
    <x v="0"/>
    <n v="193"/>
    <n v="6"/>
    <x v="0"/>
    <n v="0.35027898326100432"/>
    <n v="565"/>
  </r>
  <r>
    <s v="ORD001157"/>
    <s v="CUST4369"/>
    <s v="Charles Powers"/>
    <s v="monica.sanchez@yahoo.com"/>
    <x v="0"/>
    <d v="2023-03-18T00:00:00"/>
    <x v="149"/>
    <x v="2"/>
    <x v="1"/>
    <s v="May"/>
    <x v="0"/>
    <s v="PROD7473"/>
    <x v="16"/>
    <x v="0"/>
    <n v="764"/>
    <n v="3"/>
    <n v="2292"/>
    <x v="1"/>
    <n v="138"/>
    <n v="6"/>
    <x v="0"/>
    <n v="0.40008726003490402"/>
    <n v="917"/>
  </r>
  <r>
    <s v="ORD001158"/>
    <s v="CUST6186"/>
    <s v="Rachel Reed"/>
    <s v="tina.baldwin@yahoo.com"/>
    <x v="3"/>
    <d v="2023-04-20T00:00:00"/>
    <x v="4"/>
    <x v="0"/>
    <x v="1"/>
    <s v="January"/>
    <x v="0"/>
    <s v="PROD7467"/>
    <x v="5"/>
    <x v="3"/>
    <n v="146"/>
    <n v="1"/>
    <n v="146"/>
    <x v="0"/>
    <n v="19"/>
    <n v="10"/>
    <x v="1"/>
    <n v="0.34931506849315069"/>
    <n v="51"/>
  </r>
  <r>
    <s v="ORD001159"/>
    <s v="CUST6565"/>
    <s v="Margaret Callahan"/>
    <s v="ashley.williams@gmail.com"/>
    <x v="0"/>
    <d v="2023-07-06T00:00:00"/>
    <x v="33"/>
    <x v="0"/>
    <x v="1"/>
    <s v="January"/>
    <x v="0"/>
    <s v="PROD3993"/>
    <x v="16"/>
    <x v="0"/>
    <n v="666"/>
    <n v="1"/>
    <n v="666"/>
    <x v="1"/>
    <n v="94"/>
    <n v="3"/>
    <x v="0"/>
    <n v="0.39939939939939939"/>
    <n v="266"/>
  </r>
  <r>
    <s v="ORD001160"/>
    <s v="CUST4841"/>
    <s v="Nathaniel Davis"/>
    <s v="tina.moore@yahoo.com"/>
    <x v="5"/>
    <d v="2023-02-17T00:00:00"/>
    <x v="54"/>
    <x v="0"/>
    <x v="0"/>
    <s v="January"/>
    <x v="0"/>
    <s v="PROD1562"/>
    <x v="18"/>
    <x v="0"/>
    <n v="511"/>
    <n v="1"/>
    <n v="511"/>
    <x v="0"/>
    <n v="62"/>
    <n v="10"/>
    <x v="1"/>
    <n v="0.39921722113502933"/>
    <n v="204"/>
  </r>
  <r>
    <s v="ORD001161"/>
    <s v="CUST5994"/>
    <s v="Lori Haney"/>
    <s v="holly.johns@gmail.com"/>
    <x v="5"/>
    <d v="2024-02-24T00:00:00"/>
    <x v="576"/>
    <x v="10"/>
    <x v="1"/>
    <s v="February"/>
    <x v="0"/>
    <s v="PROD7204"/>
    <x v="10"/>
    <x v="2"/>
    <n v="845"/>
    <n v="2"/>
    <n v="1689"/>
    <x v="3"/>
    <n v="221"/>
    <n v="2"/>
    <x v="0"/>
    <n v="0.30017761989342806"/>
    <n v="507"/>
  </r>
  <r>
    <s v="ORD001162"/>
    <s v="CUST2735"/>
    <s v="Mr. Terry Gonzalez"/>
    <s v="sara.bennett@yahoo.com"/>
    <x v="1"/>
    <d v="2024-04-23T00:00:00"/>
    <x v="148"/>
    <x v="11"/>
    <x v="0"/>
    <s v="July"/>
    <x v="0"/>
    <s v="PROD3733"/>
    <x v="6"/>
    <x v="0"/>
    <n v="556"/>
    <n v="6"/>
    <n v="3336"/>
    <x v="1"/>
    <n v="361"/>
    <n v="6"/>
    <x v="0"/>
    <n v="0.3998800959232614"/>
    <n v="1334"/>
  </r>
  <r>
    <s v="ORD001163"/>
    <s v="CUST8924"/>
    <s v="Jacob Hill"/>
    <s v="amy.santiago@yahoo.com"/>
    <x v="1"/>
    <d v="2023-05-30T00:00:00"/>
    <x v="531"/>
    <x v="7"/>
    <x v="1"/>
    <s v="November"/>
    <x v="0"/>
    <s v="PROD2230"/>
    <x v="11"/>
    <x v="3"/>
    <n v="272"/>
    <n v="4"/>
    <n v="1089"/>
    <x v="1"/>
    <n v="118"/>
    <n v="3"/>
    <x v="0"/>
    <n v="0.34986225895316803"/>
    <n v="381"/>
  </r>
  <r>
    <s v="ORD001164"/>
    <s v="CUST3424"/>
    <s v="Sarah Sanchez"/>
    <s v="natasha.young@hotmail.com"/>
    <x v="5"/>
    <d v="2023-05-16T00:00:00"/>
    <x v="577"/>
    <x v="5"/>
    <x v="1"/>
    <s v="October"/>
    <x v="0"/>
    <s v="PROD5052"/>
    <x v="8"/>
    <x v="2"/>
    <n v="924"/>
    <n v="2"/>
    <n v="1848"/>
    <x v="1"/>
    <n v="112"/>
    <n v="4"/>
    <x v="0"/>
    <n v="0.29978354978354976"/>
    <n v="554"/>
  </r>
  <r>
    <s v="ORD001165"/>
    <s v="CUST3544"/>
    <s v="Tony Nelson"/>
    <s v="jennifer.delgado@yahoo.com"/>
    <x v="2"/>
    <d v="2023-09-16T00:00:00"/>
    <x v="79"/>
    <x v="9"/>
    <x v="1"/>
    <s v="June"/>
    <x v="0"/>
    <s v="PROD5969"/>
    <x v="0"/>
    <x v="0"/>
    <n v="877"/>
    <n v="1"/>
    <n v="877"/>
    <x v="1"/>
    <n v="127"/>
    <n v="6"/>
    <x v="0"/>
    <n v="0.40022805017103763"/>
    <n v="351"/>
  </r>
  <r>
    <s v="ORD001166"/>
    <s v="CUST9266"/>
    <s v="Susan Lee"/>
    <s v="victor.salinas@yahoo.com"/>
    <x v="4"/>
    <d v="2024-06-25T00:00:00"/>
    <x v="523"/>
    <x v="8"/>
    <x v="0"/>
    <s v="September"/>
    <x v="1"/>
    <s v="PROD3434"/>
    <x v="7"/>
    <x v="4"/>
    <n v="152"/>
    <n v="5"/>
    <n v="758"/>
    <x v="0"/>
    <n v="78"/>
    <m/>
    <x v="2"/>
    <n v="0.24934036939313983"/>
    <n v="189"/>
  </r>
  <r>
    <s v="ORD001167"/>
    <s v="CUST1872"/>
    <s v="Joshua Cisneros"/>
    <s v="frank.lang@gmail.com"/>
    <x v="0"/>
    <d v="2023-09-23T00:00:00"/>
    <x v="578"/>
    <x v="8"/>
    <x v="0"/>
    <s v="September"/>
    <x v="2"/>
    <s v="PROD1815"/>
    <x v="0"/>
    <x v="0"/>
    <n v="12"/>
    <n v="1"/>
    <n v="12"/>
    <x v="0"/>
    <n v="1"/>
    <m/>
    <x v="2"/>
    <n v="0.41666666666666669"/>
    <n v="5"/>
  </r>
  <r>
    <s v="ORD001168"/>
    <s v="CUST4694"/>
    <s v="Jaime Smith"/>
    <s v="jessica.velez@hotmail.com"/>
    <x v="3"/>
    <d v="2023-03-14T00:00:00"/>
    <x v="579"/>
    <x v="3"/>
    <x v="0"/>
    <s v="March"/>
    <x v="0"/>
    <s v="PROD6084"/>
    <x v="20"/>
    <x v="3"/>
    <n v="123"/>
    <n v="1"/>
    <n v="123"/>
    <x v="1"/>
    <n v="13"/>
    <n v="7"/>
    <x v="0"/>
    <n v="0.34959349593495936"/>
    <n v="43"/>
  </r>
  <r>
    <s v="ORD001169"/>
    <s v="CUST1225"/>
    <s v="Kyle Torres"/>
    <s v="david.garcia@gmail.com"/>
    <x v="3"/>
    <d v="2023-02-09T00:00:00"/>
    <x v="580"/>
    <x v="5"/>
    <x v="1"/>
    <s v="October"/>
    <x v="0"/>
    <s v="PROD3565"/>
    <x v="10"/>
    <x v="2"/>
    <n v="1179"/>
    <n v="6"/>
    <n v="7077"/>
    <x v="1"/>
    <n v="717"/>
    <n v="9"/>
    <x v="1"/>
    <n v="0.29998586971880742"/>
    <n v="2123"/>
  </r>
  <r>
    <s v="ORD001170"/>
    <s v="CUST3194"/>
    <s v="Candice Evans"/>
    <s v="laura.smith@hotmail.com"/>
    <x v="0"/>
    <d v="2024-03-22T00:00:00"/>
    <x v="342"/>
    <x v="7"/>
    <x v="1"/>
    <s v="November"/>
    <x v="0"/>
    <s v="PROD2565"/>
    <x v="4"/>
    <x v="2"/>
    <n v="336"/>
    <n v="7"/>
    <n v="2351"/>
    <x v="0"/>
    <n v="277"/>
    <n v="2"/>
    <x v="0"/>
    <n v="0.29987239472564864"/>
    <n v="705"/>
  </r>
  <r>
    <s v="ORD001171"/>
    <s v="CUST9138"/>
    <s v="Robert Carroll"/>
    <s v="stephanie.miller@gmail.com"/>
    <x v="1"/>
    <d v="2024-06-10T00:00:00"/>
    <x v="581"/>
    <x v="9"/>
    <x v="1"/>
    <s v="June"/>
    <x v="0"/>
    <s v="PROD8646"/>
    <x v="21"/>
    <x v="1"/>
    <n v="23"/>
    <n v="2"/>
    <n v="47"/>
    <x v="1"/>
    <n v="4"/>
    <n v="6"/>
    <x v="0"/>
    <n v="0.14893617021276595"/>
    <n v="7"/>
  </r>
  <r>
    <s v="ORD001172"/>
    <s v="CUST4234"/>
    <s v="Jeffrey Brooks"/>
    <s v="mark.cook@gmail.com"/>
    <x v="0"/>
    <d v="2024-05-03T00:00:00"/>
    <x v="537"/>
    <x v="4"/>
    <x v="0"/>
    <s v="April"/>
    <x v="0"/>
    <s v="PROD7612"/>
    <x v="11"/>
    <x v="3"/>
    <n v="588"/>
    <n v="4"/>
    <n v="2352"/>
    <x v="1"/>
    <n v="307"/>
    <n v="3"/>
    <x v="0"/>
    <n v="0.34991496598639454"/>
    <n v="823"/>
  </r>
  <r>
    <s v="ORD001173"/>
    <s v="CUST7506"/>
    <s v="Steven Mercado"/>
    <s v="joseph.gutierrez@outlook.com"/>
    <x v="2"/>
    <d v="2023-07-22T00:00:00"/>
    <x v="217"/>
    <x v="4"/>
    <x v="0"/>
    <s v="April"/>
    <x v="2"/>
    <s v="PROD4920"/>
    <x v="14"/>
    <x v="4"/>
    <n v="598"/>
    <n v="1"/>
    <n v="598"/>
    <x v="1"/>
    <n v="49"/>
    <m/>
    <x v="2"/>
    <n v="0.25083612040133779"/>
    <n v="150"/>
  </r>
  <r>
    <s v="ORD001174"/>
    <s v="CUST3261"/>
    <s v="Tara Peterson"/>
    <s v="susan.robinson@yahoo.com"/>
    <x v="3"/>
    <d v="2024-09-11T00:00:00"/>
    <x v="46"/>
    <x v="8"/>
    <x v="0"/>
    <s v="September"/>
    <x v="2"/>
    <s v="PROD1440"/>
    <x v="7"/>
    <x v="4"/>
    <n v="1003"/>
    <n v="3"/>
    <n v="3010"/>
    <x v="1"/>
    <n v="427"/>
    <m/>
    <x v="2"/>
    <n v="0.24983388704318937"/>
    <n v="752"/>
  </r>
  <r>
    <s v="ORD001175"/>
    <s v="CUST4813"/>
    <s v="Jimmy Becker"/>
    <s v="angela.baker@yahoo.com"/>
    <x v="5"/>
    <d v="2024-06-20T00:00:00"/>
    <x v="582"/>
    <x v="5"/>
    <x v="0"/>
    <s v="October"/>
    <x v="2"/>
    <s v="PROD6468"/>
    <x v="6"/>
    <x v="0"/>
    <n v="847"/>
    <n v="6"/>
    <n v="5079"/>
    <x v="0"/>
    <n v="602"/>
    <m/>
    <x v="2"/>
    <n v="0.40007875566056311"/>
    <n v="2032"/>
  </r>
  <r>
    <s v="ORD001176"/>
    <s v="CUST7809"/>
    <s v="Eric Andrews"/>
    <s v="david.archer@outlook.com"/>
    <x v="0"/>
    <d v="2024-03-08T00:00:00"/>
    <x v="240"/>
    <x v="1"/>
    <x v="1"/>
    <s v="December"/>
    <x v="0"/>
    <s v="PROD4756"/>
    <x v="3"/>
    <x v="1"/>
    <n v="1040"/>
    <n v="10"/>
    <n v="10402"/>
    <x v="1"/>
    <n v="1559"/>
    <n v="3"/>
    <x v="0"/>
    <n v="0.14997115939242453"/>
    <n v="1560"/>
  </r>
  <r>
    <s v="ORD001177"/>
    <s v="CUST1513"/>
    <s v="Cheryl Arias"/>
    <s v="laura.graham@yahoo.com"/>
    <x v="1"/>
    <d v="2023-10-03T00:00:00"/>
    <x v="251"/>
    <x v="3"/>
    <x v="0"/>
    <s v="March"/>
    <x v="0"/>
    <s v="PROD4343"/>
    <x v="15"/>
    <x v="1"/>
    <n v="891"/>
    <n v="3"/>
    <n v="2672"/>
    <x v="1"/>
    <n v="238"/>
    <n v="5"/>
    <x v="0"/>
    <n v="0.15007485029940121"/>
    <n v="401"/>
  </r>
  <r>
    <s v="ORD001178"/>
    <s v="CUST2827"/>
    <s v="Edward Townsend"/>
    <s v="adrienne.campbell@yahoo.com"/>
    <x v="0"/>
    <d v="2024-02-28T00:00:00"/>
    <x v="415"/>
    <x v="4"/>
    <x v="0"/>
    <s v="April"/>
    <x v="0"/>
    <s v="PROD7884"/>
    <x v="4"/>
    <x v="2"/>
    <n v="928"/>
    <n v="5"/>
    <n v="4642"/>
    <x v="4"/>
    <n v="428"/>
    <n v="10"/>
    <x v="1"/>
    <n v="0.30008616975441621"/>
    <n v="1393"/>
  </r>
  <r>
    <s v="ORD001179"/>
    <s v="CUST4814"/>
    <s v="Terri Weiss"/>
    <s v="connie.hernandez@gmail.com"/>
    <x v="3"/>
    <d v="2024-08-30T00:00:00"/>
    <x v="11"/>
    <x v="4"/>
    <x v="1"/>
    <s v="April"/>
    <x v="0"/>
    <s v="PROD4554"/>
    <x v="19"/>
    <x v="2"/>
    <n v="195"/>
    <n v="4"/>
    <n v="780"/>
    <x v="1"/>
    <n v="110"/>
    <n v="2"/>
    <x v="0"/>
    <n v="0.3"/>
    <n v="234"/>
  </r>
  <r>
    <s v="ORD001180"/>
    <s v="CUST3066"/>
    <s v="John Craig"/>
    <s v="frank.hansen@gmail.com"/>
    <x v="5"/>
    <d v="2023-12-11T00:00:00"/>
    <x v="416"/>
    <x v="0"/>
    <x v="1"/>
    <s v="January"/>
    <x v="0"/>
    <s v="PROD9380"/>
    <x v="16"/>
    <x v="0"/>
    <n v="427"/>
    <n v="1"/>
    <n v="427"/>
    <x v="2"/>
    <n v="57"/>
    <n v="6"/>
    <x v="0"/>
    <n v="0.40046838407494145"/>
    <n v="171"/>
  </r>
  <r>
    <s v="ORD001181"/>
    <s v="CUST8086"/>
    <s v="Pamela Cantu"/>
    <s v="derek.rios@yahoo.com"/>
    <x v="4"/>
    <d v="2024-01-28T00:00:00"/>
    <x v="193"/>
    <x v="2"/>
    <x v="0"/>
    <s v="May"/>
    <x v="1"/>
    <s v="PROD5591"/>
    <x v="0"/>
    <x v="0"/>
    <n v="293"/>
    <n v="4"/>
    <n v="1170"/>
    <x v="0"/>
    <n v="172"/>
    <m/>
    <x v="2"/>
    <n v="0.4"/>
    <n v="468"/>
  </r>
  <r>
    <s v="ORD001182"/>
    <s v="CUST5822"/>
    <s v="Ronald Bowman"/>
    <s v="kevin.perez@yahoo.com"/>
    <x v="0"/>
    <d v="2024-01-26T00:00:00"/>
    <x v="222"/>
    <x v="5"/>
    <x v="0"/>
    <s v="October"/>
    <x v="0"/>
    <s v="PROD5290"/>
    <x v="19"/>
    <x v="2"/>
    <n v="553"/>
    <n v="4"/>
    <n v="2212"/>
    <x v="0"/>
    <n v="169"/>
    <n v="6"/>
    <x v="0"/>
    <n v="0.30018083182640143"/>
    <n v="664"/>
  </r>
  <r>
    <s v="ORD001183"/>
    <s v="CUST3504"/>
    <s v="Stacie Armstrong"/>
    <s v="maria.mercado@gmail.com"/>
    <x v="5"/>
    <d v="2023-10-13T00:00:00"/>
    <x v="508"/>
    <x v="11"/>
    <x v="0"/>
    <s v="July"/>
    <x v="0"/>
    <s v="PROD3274"/>
    <x v="0"/>
    <x v="0"/>
    <n v="557"/>
    <n v="1"/>
    <n v="557"/>
    <x v="4"/>
    <n v="44"/>
    <n v="2"/>
    <x v="0"/>
    <n v="0.40035906642728902"/>
    <n v="223"/>
  </r>
  <r>
    <s v="ORD001184"/>
    <s v="CUST1787"/>
    <s v="Daniel Bell"/>
    <s v="todd.strong@yahoo.com"/>
    <x v="3"/>
    <d v="2023-08-18T00:00:00"/>
    <x v="318"/>
    <x v="8"/>
    <x v="0"/>
    <s v="September"/>
    <x v="0"/>
    <s v="PROD4173"/>
    <x v="2"/>
    <x v="1"/>
    <n v="502"/>
    <n v="3"/>
    <n v="1507"/>
    <x v="1"/>
    <n v="173"/>
    <n v="2"/>
    <x v="0"/>
    <n v="0.14996682149966822"/>
    <n v="226"/>
  </r>
  <r>
    <s v="ORD001185"/>
    <s v="CUST6124"/>
    <s v="Donna Delgado"/>
    <s v="james.lopez@yahoo.com"/>
    <x v="3"/>
    <d v="2024-01-16T00:00:00"/>
    <x v="189"/>
    <x v="2"/>
    <x v="0"/>
    <s v="May"/>
    <x v="0"/>
    <s v="PROD3060"/>
    <x v="15"/>
    <x v="1"/>
    <n v="238"/>
    <n v="3"/>
    <n v="714"/>
    <x v="1"/>
    <n v="66"/>
    <n v="2"/>
    <x v="0"/>
    <n v="0.14985994397759103"/>
    <n v="107"/>
  </r>
  <r>
    <s v="ORD001186"/>
    <s v="CUST5522"/>
    <s v="John Ramsey"/>
    <s v="jaclyn.moran@yahoo.com"/>
    <x v="3"/>
    <d v="2023-05-22T00:00:00"/>
    <x v="583"/>
    <x v="3"/>
    <x v="0"/>
    <s v="March"/>
    <x v="0"/>
    <s v="PROD1849"/>
    <x v="1"/>
    <x v="1"/>
    <n v="263"/>
    <n v="5"/>
    <n v="1316"/>
    <x v="1"/>
    <n v="156"/>
    <n v="4"/>
    <x v="0"/>
    <n v="0.14969604863221886"/>
    <n v="197"/>
  </r>
  <r>
    <s v="ORD001187"/>
    <s v="CUST5238"/>
    <s v="Kylie Sherman"/>
    <s v="walter.martinez@hotmail.com"/>
    <x v="1"/>
    <d v="2023-05-30T00:00:00"/>
    <x v="219"/>
    <x v="11"/>
    <x v="1"/>
    <s v="July"/>
    <x v="1"/>
    <s v="PROD8288"/>
    <x v="5"/>
    <x v="3"/>
    <n v="1016"/>
    <n v="6"/>
    <n v="6095"/>
    <x v="1"/>
    <n v="483"/>
    <m/>
    <x v="2"/>
    <n v="0.34995898277276455"/>
    <n v="2133"/>
  </r>
  <r>
    <s v="ORD001188"/>
    <s v="CUST9995"/>
    <s v="Eugene Kirby"/>
    <s v="patrick.owens@hotmail.com"/>
    <x v="5"/>
    <d v="2023-05-31T00:00:00"/>
    <x v="478"/>
    <x v="4"/>
    <x v="0"/>
    <s v="April"/>
    <x v="0"/>
    <s v="PROD7039"/>
    <x v="8"/>
    <x v="2"/>
    <n v="329"/>
    <n v="2"/>
    <n v="658"/>
    <x v="0"/>
    <n v="45"/>
    <n v="6"/>
    <x v="0"/>
    <n v="0.29939209726443772"/>
    <n v="197"/>
  </r>
  <r>
    <s v="ORD001189"/>
    <s v="CUST8573"/>
    <s v="Karen Cobb"/>
    <s v="richard.martin@yahoo.com"/>
    <x v="0"/>
    <d v="2024-04-10T00:00:00"/>
    <x v="577"/>
    <x v="5"/>
    <x v="1"/>
    <s v="October"/>
    <x v="0"/>
    <s v="PROD6564"/>
    <x v="5"/>
    <x v="3"/>
    <n v="787"/>
    <n v="4"/>
    <n v="3147"/>
    <x v="3"/>
    <n v="188"/>
    <n v="4"/>
    <x v="0"/>
    <n v="0.35017476962186211"/>
    <n v="1102"/>
  </r>
  <r>
    <s v="ORD001190"/>
    <s v="CUST9226"/>
    <s v="Joseph Harris"/>
    <s v="jonathan.carter@yahoo.com"/>
    <x v="2"/>
    <d v="2023-10-20T00:00:00"/>
    <x v="525"/>
    <x v="7"/>
    <x v="0"/>
    <s v="November"/>
    <x v="0"/>
    <s v="PROD7618"/>
    <x v="21"/>
    <x v="1"/>
    <n v="1287"/>
    <n v="4"/>
    <n v="5148"/>
    <x v="0"/>
    <n v="679"/>
    <n v="7"/>
    <x v="0"/>
    <n v="0.14996114996114995"/>
    <n v="772"/>
  </r>
  <r>
    <s v="ORD001191"/>
    <s v="CUST6128"/>
    <s v="James Craig"/>
    <s v="isaiah.powers@hotmail.com"/>
    <x v="3"/>
    <d v="2023-05-31T00:00:00"/>
    <x v="584"/>
    <x v="4"/>
    <x v="1"/>
    <s v="April"/>
    <x v="0"/>
    <s v="PROD2672"/>
    <x v="21"/>
    <x v="1"/>
    <n v="591"/>
    <n v="3"/>
    <n v="1773"/>
    <x v="2"/>
    <n v="205"/>
    <n v="8"/>
    <x v="1"/>
    <n v="0.15002820078962212"/>
    <n v="266"/>
  </r>
  <r>
    <s v="ORD001192"/>
    <s v="CUST2832"/>
    <s v="Todd Matthews"/>
    <s v="jeffrey.baker@yahoo.com"/>
    <x v="5"/>
    <d v="2024-10-03T00:00:00"/>
    <x v="585"/>
    <x v="11"/>
    <x v="1"/>
    <s v="July"/>
    <x v="0"/>
    <s v="PROD9713"/>
    <x v="18"/>
    <x v="0"/>
    <n v="1126"/>
    <n v="3"/>
    <n v="3378"/>
    <x v="0"/>
    <n v="385"/>
    <n v="3"/>
    <x v="0"/>
    <n v="0.39994079336885729"/>
    <n v="1351"/>
  </r>
  <r>
    <s v="ORD001193"/>
    <s v="CUST6186"/>
    <s v="Rachel Reed"/>
    <s v="tina.baldwin@yahoo.com"/>
    <x v="3"/>
    <d v="2023-04-20T00:00:00"/>
    <x v="258"/>
    <x v="10"/>
    <x v="1"/>
    <s v="February"/>
    <x v="0"/>
    <s v="PROD6732"/>
    <x v="16"/>
    <x v="0"/>
    <n v="916"/>
    <n v="1"/>
    <n v="916"/>
    <x v="0"/>
    <n v="118"/>
    <n v="2"/>
    <x v="0"/>
    <n v="0.40065502183406115"/>
    <n v="367"/>
  </r>
  <r>
    <s v="ORD001194"/>
    <s v="CUST3612"/>
    <s v="James Schmitt"/>
    <s v="gina.smith@hotmail.com"/>
    <x v="2"/>
    <d v="2023-08-20T00:00:00"/>
    <x v="480"/>
    <x v="10"/>
    <x v="0"/>
    <s v="February"/>
    <x v="2"/>
    <s v="PROD2913"/>
    <x v="7"/>
    <x v="4"/>
    <n v="843"/>
    <n v="1"/>
    <n v="843"/>
    <x v="2"/>
    <n v="44"/>
    <m/>
    <x v="2"/>
    <n v="0.25029655990510086"/>
    <n v="211"/>
  </r>
  <r>
    <s v="ORD001195"/>
    <s v="CUST9279"/>
    <s v="Nicholas Collins"/>
    <s v="phillip.stewart@outlook.com"/>
    <x v="3"/>
    <d v="2024-10-09T00:00:00"/>
    <x v="513"/>
    <x v="5"/>
    <x v="1"/>
    <s v="October"/>
    <x v="0"/>
    <s v="PROD7963"/>
    <x v="21"/>
    <x v="1"/>
    <n v="1164"/>
    <n v="4"/>
    <n v="4658"/>
    <x v="1"/>
    <n v="496"/>
    <n v="5"/>
    <x v="0"/>
    <n v="0.15006440532417348"/>
    <n v="699"/>
  </r>
  <r>
    <s v="ORD001196"/>
    <s v="CUST1225"/>
    <s v="Kyle Torres"/>
    <s v="david.garcia@gmail.com"/>
    <x v="3"/>
    <d v="2023-02-09T00:00:00"/>
    <x v="219"/>
    <x v="11"/>
    <x v="1"/>
    <s v="July"/>
    <x v="1"/>
    <s v="PROD2742"/>
    <x v="8"/>
    <x v="2"/>
    <n v="1219"/>
    <n v="5"/>
    <n v="6093"/>
    <x v="1"/>
    <n v="344"/>
    <m/>
    <x v="2"/>
    <n v="0.30001641227638276"/>
    <n v="1828"/>
  </r>
  <r>
    <s v="ORD001197"/>
    <s v="CUST8081"/>
    <s v="Connie Bridges"/>
    <s v="autumn.may@yahoo.com"/>
    <x v="1"/>
    <d v="2024-04-05T00:00:00"/>
    <x v="346"/>
    <x v="3"/>
    <x v="0"/>
    <s v="March"/>
    <x v="0"/>
    <s v="PROD8040"/>
    <x v="19"/>
    <x v="2"/>
    <n v="814"/>
    <n v="2"/>
    <n v="1628"/>
    <x v="1"/>
    <n v="161"/>
    <n v="2"/>
    <x v="0"/>
    <n v="0.30036855036855037"/>
    <n v="489"/>
  </r>
  <r>
    <s v="ORD001198"/>
    <s v="CUST7635"/>
    <s v="Erin Ponce"/>
    <s v="luke.clark@yahoo.com"/>
    <x v="0"/>
    <d v="2024-10-21T00:00:00"/>
    <x v="50"/>
    <x v="8"/>
    <x v="0"/>
    <s v="September"/>
    <x v="0"/>
    <s v="PROD8705"/>
    <x v="4"/>
    <x v="2"/>
    <n v="275"/>
    <n v="2"/>
    <n v="549"/>
    <x v="0"/>
    <n v="42"/>
    <n v="9"/>
    <x v="1"/>
    <n v="0.30054644808743169"/>
    <n v="165"/>
  </r>
  <r>
    <s v="ORD001199"/>
    <s v="CUST2963"/>
    <s v="Rachel Smith"/>
    <s v="amanda.wood@hotmail.com"/>
    <x v="5"/>
    <d v="2024-07-20T00:00:00"/>
    <x v="145"/>
    <x v="8"/>
    <x v="0"/>
    <s v="September"/>
    <x v="0"/>
    <s v="PROD1908"/>
    <x v="9"/>
    <x v="4"/>
    <n v="431"/>
    <n v="4"/>
    <n v="1723"/>
    <x v="0"/>
    <n v="154"/>
    <n v="5"/>
    <x v="0"/>
    <n v="0.25014509576320371"/>
    <n v="431"/>
  </r>
  <r>
    <s v="ORD001200"/>
    <s v="CUST9591"/>
    <s v="Kenneth Williams"/>
    <s v="robin.ortiz@hotmail.com"/>
    <x v="4"/>
    <d v="2023-07-26T00:00:00"/>
    <x v="319"/>
    <x v="7"/>
    <x v="0"/>
    <s v="November"/>
    <x v="0"/>
    <s v="PROD6228"/>
    <x v="14"/>
    <x v="4"/>
    <n v="1353"/>
    <n v="4"/>
    <n v="5410"/>
    <x v="0"/>
    <n v="558"/>
    <n v="9"/>
    <x v="1"/>
    <n v="0.25009242144177452"/>
    <n v="1353"/>
  </r>
  <r>
    <s v="ORD001201"/>
    <s v="CUST7494"/>
    <s v="David Wiley"/>
    <s v="dawn.jones@outlook.com"/>
    <x v="6"/>
    <d v="2024-05-28T00:00:00"/>
    <x v="105"/>
    <x v="9"/>
    <x v="0"/>
    <s v="June"/>
    <x v="0"/>
    <s v="PROD2528"/>
    <x v="0"/>
    <x v="0"/>
    <n v="971"/>
    <n v="2"/>
    <n v="1942"/>
    <x v="0"/>
    <n v="194"/>
    <n v="3"/>
    <x v="0"/>
    <n v="0.40010298661174049"/>
    <n v="777"/>
  </r>
  <r>
    <s v="ORD001202"/>
    <s v="CUST7846"/>
    <s v="Joshua Velez"/>
    <s v="emily.brock@outlook.com"/>
    <x v="1"/>
    <d v="2024-03-03T00:00:00"/>
    <x v="446"/>
    <x v="10"/>
    <x v="0"/>
    <s v="February"/>
    <x v="0"/>
    <s v="PROD6905"/>
    <x v="4"/>
    <x v="2"/>
    <n v="362"/>
    <n v="2"/>
    <n v="723"/>
    <x v="1"/>
    <n v="44"/>
    <n v="10"/>
    <x v="1"/>
    <n v="0.30013831258644535"/>
    <n v="217"/>
  </r>
  <r>
    <s v="ORD001203"/>
    <s v="CUST8844"/>
    <s v="Christopher Barton"/>
    <s v="meghan.bryant@outlook.com"/>
    <x v="3"/>
    <d v="2023-02-03T00:00:00"/>
    <x v="326"/>
    <x v="6"/>
    <x v="0"/>
    <s v="August"/>
    <x v="0"/>
    <s v="PROD7818"/>
    <x v="20"/>
    <x v="3"/>
    <n v="1114"/>
    <n v="6"/>
    <n v="6683"/>
    <x v="1"/>
    <n v="619"/>
    <n v="9"/>
    <x v="1"/>
    <n v="0.34999251833009126"/>
    <n v="2339"/>
  </r>
  <r>
    <s v="ORD001204"/>
    <s v="CUST2087"/>
    <s v="Danielle Allen"/>
    <s v="william.sampson@yahoo.com"/>
    <x v="0"/>
    <d v="2024-05-22T00:00:00"/>
    <x v="560"/>
    <x v="8"/>
    <x v="0"/>
    <s v="September"/>
    <x v="0"/>
    <s v="PROD9241"/>
    <x v="4"/>
    <x v="2"/>
    <n v="201"/>
    <n v="3"/>
    <n v="602"/>
    <x v="2"/>
    <n v="88"/>
    <n v="10"/>
    <x v="1"/>
    <n v="0.30066445182724255"/>
    <n v="181"/>
  </r>
  <r>
    <s v="ORD001205"/>
    <s v="CUST7010"/>
    <s v="Christian Graham"/>
    <s v="meghan.saunders@outlook.com"/>
    <x v="3"/>
    <d v="2024-06-22T00:00:00"/>
    <x v="86"/>
    <x v="2"/>
    <x v="0"/>
    <s v="May"/>
    <x v="0"/>
    <s v="PROD7355"/>
    <x v="4"/>
    <x v="2"/>
    <n v="1006"/>
    <n v="3"/>
    <n v="3019"/>
    <x v="0"/>
    <n v="415"/>
    <n v="10"/>
    <x v="1"/>
    <n v="0.30009937065253395"/>
    <n v="906"/>
  </r>
  <r>
    <s v="ORD001206"/>
    <s v="CUST4126"/>
    <s v="Greg Bishop"/>
    <s v="christina.fox@hotmail.com"/>
    <x v="3"/>
    <d v="2024-05-06T00:00:00"/>
    <x v="328"/>
    <x v="3"/>
    <x v="0"/>
    <s v="March"/>
    <x v="0"/>
    <s v="PROD8083"/>
    <x v="7"/>
    <x v="4"/>
    <n v="352"/>
    <n v="1"/>
    <n v="352"/>
    <x v="2"/>
    <n v="30"/>
    <n v="10"/>
    <x v="1"/>
    <n v="0.25"/>
    <n v="88"/>
  </r>
  <r>
    <s v="ORD001207"/>
    <s v="CUST4813"/>
    <s v="Jimmy Becker"/>
    <s v="angela.baker@yahoo.com"/>
    <x v="5"/>
    <d v="2024-06-20T00:00:00"/>
    <x v="216"/>
    <x v="7"/>
    <x v="0"/>
    <s v="November"/>
    <x v="0"/>
    <s v="PROD1900"/>
    <x v="20"/>
    <x v="3"/>
    <n v="260"/>
    <n v="7"/>
    <n v="1818"/>
    <x v="1"/>
    <n v="102"/>
    <n v="4"/>
    <x v="0"/>
    <n v="0.34983498349834985"/>
    <n v="636"/>
  </r>
  <r>
    <s v="ORD001208"/>
    <s v="CUST9408"/>
    <s v="Mark Williams"/>
    <s v="michael.mendez@hotmail.com"/>
    <x v="6"/>
    <d v="2024-05-29T00:00:00"/>
    <x v="586"/>
    <x v="2"/>
    <x v="1"/>
    <s v="May"/>
    <x v="0"/>
    <s v="PROD5834"/>
    <x v="4"/>
    <x v="2"/>
    <n v="1050"/>
    <n v="3"/>
    <n v="3149"/>
    <x v="0"/>
    <n v="436"/>
    <n v="6"/>
    <x v="0"/>
    <n v="0.30009526833915529"/>
    <n v="945"/>
  </r>
  <r>
    <s v="ORD001209"/>
    <s v="CUST5370"/>
    <s v="Erica Turner"/>
    <s v="brandon.caldwell@hotmail.com"/>
    <x v="6"/>
    <d v="2024-07-09T00:00:00"/>
    <x v="398"/>
    <x v="5"/>
    <x v="0"/>
    <s v="October"/>
    <x v="0"/>
    <s v="PROD5640"/>
    <x v="15"/>
    <x v="1"/>
    <n v="977"/>
    <n v="6"/>
    <n v="5859"/>
    <x v="1"/>
    <n v="838"/>
    <n v="8"/>
    <x v="1"/>
    <n v="0.15002560163850487"/>
    <n v="879"/>
  </r>
  <r>
    <s v="ORD001210"/>
    <s v="CUST5479"/>
    <s v="Meredith Perez"/>
    <s v="elizabeth.rodriguez@gmail.com"/>
    <x v="4"/>
    <d v="2023-09-04T00:00:00"/>
    <x v="529"/>
    <x v="3"/>
    <x v="0"/>
    <s v="March"/>
    <x v="1"/>
    <s v="PROD4893"/>
    <x v="2"/>
    <x v="1"/>
    <n v="422"/>
    <n v="4"/>
    <n v="1690"/>
    <x v="0"/>
    <n v="169"/>
    <m/>
    <x v="2"/>
    <n v="0.14970414201183432"/>
    <n v="253"/>
  </r>
  <r>
    <s v="ORD001211"/>
    <s v="CUST4959"/>
    <s v="Darrell Macias"/>
    <s v="sandra.estrada@outlook.com"/>
    <x v="3"/>
    <d v="2024-09-21T00:00:00"/>
    <x v="423"/>
    <x v="4"/>
    <x v="1"/>
    <s v="April"/>
    <x v="0"/>
    <s v="PROD2488"/>
    <x v="5"/>
    <x v="3"/>
    <n v="298"/>
    <n v="2"/>
    <n v="595"/>
    <x v="1"/>
    <n v="40"/>
    <n v="5"/>
    <x v="0"/>
    <n v="0.34957983193277309"/>
    <n v="208"/>
  </r>
  <r>
    <s v="ORD001212"/>
    <s v="CUST9425"/>
    <s v="Tyler Page"/>
    <s v="brittany.morales@yahoo.com"/>
    <x v="5"/>
    <d v="2024-01-31T00:00:00"/>
    <x v="582"/>
    <x v="5"/>
    <x v="0"/>
    <s v="October"/>
    <x v="0"/>
    <s v="PROD1670"/>
    <x v="9"/>
    <x v="4"/>
    <n v="719"/>
    <n v="1"/>
    <n v="719"/>
    <x v="0"/>
    <n v="85"/>
    <n v="8"/>
    <x v="1"/>
    <n v="0.25034770514603616"/>
    <n v="180"/>
  </r>
  <r>
    <s v="ORD001213"/>
    <s v="CUST1582"/>
    <s v="Devon Mata"/>
    <s v="kimberly.cantrell@hotmail.com"/>
    <x v="2"/>
    <d v="2024-11-19T00:00:00"/>
    <x v="253"/>
    <x v="5"/>
    <x v="1"/>
    <s v="October"/>
    <x v="0"/>
    <s v="PROD8569"/>
    <x v="15"/>
    <x v="1"/>
    <n v="420"/>
    <n v="1"/>
    <n v="420"/>
    <x v="1"/>
    <n v="32"/>
    <n v="7"/>
    <x v="0"/>
    <n v="0.15"/>
    <n v="63"/>
  </r>
  <r>
    <s v="ORD001214"/>
    <s v="CUST6309"/>
    <s v="Kathleen Mercer"/>
    <s v="stephanie.thompson@yahoo.com"/>
    <x v="3"/>
    <d v="2024-07-02T00:00:00"/>
    <x v="391"/>
    <x v="0"/>
    <x v="1"/>
    <s v="January"/>
    <x v="0"/>
    <s v="PROD1738"/>
    <x v="8"/>
    <x v="2"/>
    <n v="857"/>
    <n v="2"/>
    <n v="1714"/>
    <x v="1"/>
    <n v="105"/>
    <n v="9"/>
    <x v="1"/>
    <n v="0.2998833138856476"/>
    <n v="514"/>
  </r>
  <r>
    <s v="ORD001215"/>
    <s v="CUST3150"/>
    <s v="Justin Jacobs"/>
    <s v="john.murray@hotmail.com"/>
    <x v="5"/>
    <d v="2023-03-23T00:00:00"/>
    <x v="67"/>
    <x v="0"/>
    <x v="0"/>
    <s v="January"/>
    <x v="2"/>
    <s v="PROD4224"/>
    <x v="21"/>
    <x v="1"/>
    <n v="376"/>
    <n v="3"/>
    <n v="1128"/>
    <x v="1"/>
    <n v="146"/>
    <m/>
    <x v="2"/>
    <n v="0.149822695035461"/>
    <n v="169"/>
  </r>
  <r>
    <s v="ORD001216"/>
    <s v="CUST8519"/>
    <s v="Sherry Juarez"/>
    <s v="phillip.martin@yahoo.com"/>
    <x v="2"/>
    <d v="2024-08-17T00:00:00"/>
    <x v="71"/>
    <x v="7"/>
    <x v="1"/>
    <s v="November"/>
    <x v="0"/>
    <s v="PROD1771"/>
    <x v="11"/>
    <x v="3"/>
    <n v="1310"/>
    <n v="6"/>
    <n v="7862"/>
    <x v="0"/>
    <n v="448"/>
    <n v="10"/>
    <x v="1"/>
    <n v="0.35003815822945816"/>
    <n v="2752"/>
  </r>
  <r>
    <s v="ORD001217"/>
    <s v="CUST1074"/>
    <s v="Joseph Sanchez"/>
    <s v="noah.copeland@hotmail.com"/>
    <x v="3"/>
    <d v="2023-11-19T00:00:00"/>
    <x v="195"/>
    <x v="8"/>
    <x v="0"/>
    <s v="September"/>
    <x v="0"/>
    <s v="PROD2543"/>
    <x v="14"/>
    <x v="4"/>
    <n v="509"/>
    <n v="5"/>
    <n v="2544"/>
    <x v="1"/>
    <n v="149"/>
    <n v="6"/>
    <x v="0"/>
    <n v="0.25"/>
    <n v="636"/>
  </r>
  <r>
    <s v="ORD001218"/>
    <s v="CUST5748"/>
    <s v="Amy Crawford"/>
    <s v="joseph.munoz@yahoo.com"/>
    <x v="2"/>
    <d v="2023-01-19T00:00:00"/>
    <x v="587"/>
    <x v="6"/>
    <x v="0"/>
    <s v="August"/>
    <x v="0"/>
    <s v="PROD2374"/>
    <x v="19"/>
    <x v="2"/>
    <n v="562"/>
    <n v="5"/>
    <n v="2812"/>
    <x v="3"/>
    <n v="402"/>
    <n v="4"/>
    <x v="0"/>
    <n v="0.29978662873399714"/>
    <n v="843"/>
  </r>
  <r>
    <s v="ORD001219"/>
    <s v="CUST9773"/>
    <s v="Sandra Luna"/>
    <s v="eric.ruiz@outlook.com"/>
    <x v="3"/>
    <d v="2024-02-29T00:00:00"/>
    <x v="157"/>
    <x v="1"/>
    <x v="1"/>
    <s v="December"/>
    <x v="1"/>
    <s v="PROD9124"/>
    <x v="1"/>
    <x v="1"/>
    <n v="1489"/>
    <n v="2"/>
    <n v="2979"/>
    <x v="1"/>
    <n v="372"/>
    <m/>
    <x v="2"/>
    <n v="0.15005035246727089"/>
    <n v="447"/>
  </r>
  <r>
    <s v="ORD001220"/>
    <s v="CUST5571"/>
    <s v="Mary Farrell"/>
    <s v="april.bradshaw@outlook.com"/>
    <x v="6"/>
    <d v="2023-03-17T00:00:00"/>
    <x v="513"/>
    <x v="5"/>
    <x v="1"/>
    <s v="October"/>
    <x v="2"/>
    <s v="PROD7593"/>
    <x v="2"/>
    <x v="1"/>
    <n v="913"/>
    <n v="6"/>
    <n v="5479"/>
    <x v="1"/>
    <n v="540"/>
    <m/>
    <x v="2"/>
    <n v="0.15002737725862383"/>
    <n v="822"/>
  </r>
  <r>
    <s v="ORD001221"/>
    <s v="CUST6953"/>
    <s v="Richard Newman"/>
    <s v="richard.roman@yahoo.com"/>
    <x v="3"/>
    <d v="2024-06-02T00:00:00"/>
    <x v="551"/>
    <x v="5"/>
    <x v="1"/>
    <s v="October"/>
    <x v="0"/>
    <s v="PROD4748"/>
    <x v="18"/>
    <x v="0"/>
    <n v="13"/>
    <n v="6"/>
    <n v="76"/>
    <x v="0"/>
    <n v="7"/>
    <n v="3"/>
    <x v="0"/>
    <n v="0.39473684210526316"/>
    <n v="30"/>
  </r>
  <r>
    <s v="ORD001222"/>
    <s v="CUST3504"/>
    <s v="Christopher Koch"/>
    <s v="nicole.sutton@outlook.com"/>
    <x v="4"/>
    <d v="2024-11-26T00:00:00"/>
    <x v="454"/>
    <x v="7"/>
    <x v="0"/>
    <s v="November"/>
    <x v="2"/>
    <s v="PROD1160"/>
    <x v="7"/>
    <x v="4"/>
    <n v="917"/>
    <n v="1"/>
    <n v="917"/>
    <x v="1"/>
    <n v="120"/>
    <m/>
    <x v="2"/>
    <n v="0.24972737186477645"/>
    <n v="229"/>
  </r>
  <r>
    <s v="ORD001223"/>
    <s v="CUST5130"/>
    <s v="Edward Henry"/>
    <s v="ronald.curtis@hotmail.com"/>
    <x v="5"/>
    <d v="2024-09-03T00:00:00"/>
    <x v="588"/>
    <x v="7"/>
    <x v="1"/>
    <s v="November"/>
    <x v="0"/>
    <s v="PROD4505"/>
    <x v="12"/>
    <x v="3"/>
    <n v="1255"/>
    <n v="4"/>
    <n v="5021"/>
    <x v="1"/>
    <n v="334"/>
    <n v="9"/>
    <x v="1"/>
    <n v="0.34993029277036447"/>
    <n v="1757"/>
  </r>
  <r>
    <s v="ORD001224"/>
    <s v="CUST6612"/>
    <s v="Nicole Gray"/>
    <s v="debra.jennings@gmail.com"/>
    <x v="4"/>
    <d v="2024-02-05T00:00:00"/>
    <x v="521"/>
    <x v="7"/>
    <x v="1"/>
    <s v="November"/>
    <x v="2"/>
    <s v="PROD8992"/>
    <x v="0"/>
    <x v="0"/>
    <n v="1022"/>
    <n v="4"/>
    <n v="4086"/>
    <x v="1"/>
    <n v="463"/>
    <m/>
    <x v="2"/>
    <n v="0.39990210474791971"/>
    <n v="1634"/>
  </r>
  <r>
    <s v="ORD001225"/>
    <s v="CUST9065"/>
    <s v="Todd Wiley"/>
    <s v="eric.pugh@gmail.com"/>
    <x v="2"/>
    <d v="2023-04-03T00:00:00"/>
    <x v="507"/>
    <x v="8"/>
    <x v="0"/>
    <s v="September"/>
    <x v="0"/>
    <s v="PROD5314"/>
    <x v="14"/>
    <x v="4"/>
    <n v="410"/>
    <n v="1"/>
    <n v="410"/>
    <x v="1"/>
    <n v="40"/>
    <n v="2"/>
    <x v="0"/>
    <n v="0.25121951219512195"/>
    <n v="103"/>
  </r>
  <r>
    <s v="ORD001226"/>
    <s v="CUST1312"/>
    <s v="Shawn Chambers"/>
    <s v="sherry.hawkins@outlook.com"/>
    <x v="6"/>
    <d v="2023-04-24T00:00:00"/>
    <x v="39"/>
    <x v="8"/>
    <x v="0"/>
    <s v="September"/>
    <x v="0"/>
    <s v="PROD1882"/>
    <x v="6"/>
    <x v="0"/>
    <n v="1063"/>
    <n v="4"/>
    <n v="4251"/>
    <x v="2"/>
    <n v="230"/>
    <n v="6"/>
    <x v="0"/>
    <n v="0.40014114326040934"/>
    <n v="1701"/>
  </r>
  <r>
    <s v="ORD001227"/>
    <s v="CUST1288"/>
    <s v="Kathryn Gentry"/>
    <s v="jennifer.turner@outlook.com"/>
    <x v="1"/>
    <d v="2023-04-22T00:00:00"/>
    <x v="589"/>
    <x v="1"/>
    <x v="1"/>
    <s v="December"/>
    <x v="1"/>
    <s v="PROD4588"/>
    <x v="2"/>
    <x v="1"/>
    <n v="1285"/>
    <n v="8"/>
    <n v="10280"/>
    <x v="0"/>
    <n v="750"/>
    <m/>
    <x v="2"/>
    <n v="0.15"/>
    <n v="1542"/>
  </r>
  <r>
    <s v="ORD001228"/>
    <s v="CUST9775"/>
    <s v="Alexis Calderon"/>
    <s v="pamela.davis@gmail.com"/>
    <x v="6"/>
    <d v="2023-03-21T00:00:00"/>
    <x v="435"/>
    <x v="0"/>
    <x v="0"/>
    <s v="January"/>
    <x v="0"/>
    <s v="PROD9216"/>
    <x v="9"/>
    <x v="4"/>
    <n v="721"/>
    <n v="1"/>
    <n v="721"/>
    <x v="0"/>
    <n v="78"/>
    <n v="5"/>
    <x v="0"/>
    <n v="0.24965325936199723"/>
    <n v="180"/>
  </r>
  <r>
    <s v="ORD001229"/>
    <s v="CUST6128"/>
    <s v="James Craig"/>
    <s v="isaiah.powers@hotmail.com"/>
    <x v="3"/>
    <d v="2023-05-31T00:00:00"/>
    <x v="229"/>
    <x v="2"/>
    <x v="0"/>
    <s v="May"/>
    <x v="0"/>
    <s v="PROD5496"/>
    <x v="10"/>
    <x v="2"/>
    <n v="938"/>
    <n v="2"/>
    <n v="1877"/>
    <x v="0"/>
    <n v="191"/>
    <n v="2"/>
    <x v="0"/>
    <n v="0.29994672349493873"/>
    <n v="563"/>
  </r>
  <r>
    <s v="ORD001230"/>
    <s v="CUST8954"/>
    <s v="James Anderson"/>
    <s v="elizabeth.burns@hotmail.com"/>
    <x v="5"/>
    <d v="2024-06-17T00:00:00"/>
    <x v="256"/>
    <x v="7"/>
    <x v="0"/>
    <s v="November"/>
    <x v="0"/>
    <s v="PROD4053"/>
    <x v="13"/>
    <x v="4"/>
    <n v="567"/>
    <n v="1"/>
    <n v="567"/>
    <x v="1"/>
    <n v="63"/>
    <n v="8"/>
    <x v="1"/>
    <n v="0.25044091710758376"/>
    <n v="142"/>
  </r>
  <r>
    <s v="ORD001231"/>
    <s v="CUST1468"/>
    <s v="Tyler Smith"/>
    <s v="joseph.walsh@yahoo.com"/>
    <x v="3"/>
    <d v="2024-08-24T00:00:00"/>
    <x v="590"/>
    <x v="10"/>
    <x v="1"/>
    <s v="February"/>
    <x v="0"/>
    <s v="PROD8448"/>
    <x v="14"/>
    <x v="4"/>
    <n v="595"/>
    <n v="1"/>
    <n v="595"/>
    <x v="1"/>
    <n v="54"/>
    <n v="7"/>
    <x v="0"/>
    <n v="0.25042016806722689"/>
    <n v="149"/>
  </r>
  <r>
    <s v="ORD001232"/>
    <s v="CUST9106"/>
    <s v="Tonya Foley"/>
    <s v="samantha.leonard@hotmail.com"/>
    <x v="2"/>
    <d v="2023-11-30T00:00:00"/>
    <x v="564"/>
    <x v="3"/>
    <x v="1"/>
    <s v="March"/>
    <x v="0"/>
    <s v="PROD6304"/>
    <x v="4"/>
    <x v="2"/>
    <n v="829"/>
    <n v="2"/>
    <n v="1658"/>
    <x v="0"/>
    <n v="153"/>
    <n v="5"/>
    <x v="0"/>
    <n v="0.29975874547647768"/>
    <n v="497"/>
  </r>
  <r>
    <s v="ORD001233"/>
    <s v="CUST6356"/>
    <s v="Valerie Evans"/>
    <s v="frank.guerrero@hotmail.com"/>
    <x v="2"/>
    <d v="2023-05-09T00:00:00"/>
    <x v="591"/>
    <x v="4"/>
    <x v="1"/>
    <s v="April"/>
    <x v="1"/>
    <s v="PROD9763"/>
    <x v="17"/>
    <x v="3"/>
    <n v="670"/>
    <n v="3"/>
    <n v="2011"/>
    <x v="2"/>
    <n v="133"/>
    <m/>
    <x v="2"/>
    <n v="0.35007458975634015"/>
    <n v="704"/>
  </r>
  <r>
    <s v="ORD001234"/>
    <s v="CUST8027"/>
    <s v="Justin Randolph"/>
    <s v="stacey.jones@gmail.com"/>
    <x v="0"/>
    <d v="2023-11-07T00:00:00"/>
    <x v="592"/>
    <x v="5"/>
    <x v="1"/>
    <s v="October"/>
    <x v="0"/>
    <s v="PROD1111"/>
    <x v="18"/>
    <x v="0"/>
    <n v="152"/>
    <n v="4"/>
    <n v="610"/>
    <x v="1"/>
    <n v="38"/>
    <n v="2"/>
    <x v="0"/>
    <n v="0.4"/>
    <n v="244"/>
  </r>
  <r>
    <s v="ORD001235"/>
    <s v="CUST9438"/>
    <s v="Sarah Walker"/>
    <s v="kevin.walker@outlook.com"/>
    <x v="4"/>
    <d v="2024-08-19T00:00:00"/>
    <x v="51"/>
    <x v="6"/>
    <x v="1"/>
    <s v="August"/>
    <x v="0"/>
    <s v="PROD8921"/>
    <x v="14"/>
    <x v="4"/>
    <n v="300"/>
    <n v="6"/>
    <n v="1799"/>
    <x v="0"/>
    <n v="132"/>
    <n v="4"/>
    <x v="0"/>
    <n v="0.25013896609227348"/>
    <n v="450"/>
  </r>
  <r>
    <s v="ORD001236"/>
    <s v="CUST7084"/>
    <s v="Gabriel Griffin"/>
    <s v="amy.lee@outlook.com"/>
    <x v="1"/>
    <d v="2024-06-18T00:00:00"/>
    <x v="593"/>
    <x v="10"/>
    <x v="0"/>
    <s v="February"/>
    <x v="0"/>
    <s v="PROD8598"/>
    <x v="8"/>
    <x v="2"/>
    <n v="736"/>
    <n v="2"/>
    <n v="1473"/>
    <x v="0"/>
    <n v="162"/>
    <n v="7"/>
    <x v="0"/>
    <n v="0.30006788866259337"/>
    <n v="442"/>
  </r>
  <r>
    <s v="ORD001237"/>
    <s v="CUST9715"/>
    <s v="Steve Yates"/>
    <s v="austin.mclean@outlook.com"/>
    <x v="1"/>
    <d v="2023-07-28T00:00:00"/>
    <x v="7"/>
    <x v="4"/>
    <x v="1"/>
    <s v="April"/>
    <x v="0"/>
    <s v="PROD9608"/>
    <x v="1"/>
    <x v="1"/>
    <n v="210"/>
    <n v="2"/>
    <n v="420"/>
    <x v="4"/>
    <n v="42"/>
    <n v="10"/>
    <x v="1"/>
    <n v="0.15"/>
    <n v="63"/>
  </r>
  <r>
    <s v="ORD001238"/>
    <s v="CUST8581"/>
    <s v="Jennifer Hale"/>
    <s v="martha.ross@hotmail.com"/>
    <x v="2"/>
    <d v="2024-04-01T00:00:00"/>
    <x v="366"/>
    <x v="3"/>
    <x v="1"/>
    <s v="March"/>
    <x v="0"/>
    <s v="PROD8659"/>
    <x v="8"/>
    <x v="2"/>
    <n v="671"/>
    <n v="3"/>
    <n v="2012"/>
    <x v="1"/>
    <n v="154"/>
    <n v="9"/>
    <x v="1"/>
    <n v="0.30019880715705766"/>
    <n v="604"/>
  </r>
  <r>
    <s v="ORD001239"/>
    <s v="CUST4151"/>
    <s v="Adam Anderson"/>
    <s v="sarah.snyder@yahoo.com"/>
    <x v="3"/>
    <d v="2024-02-28T00:00:00"/>
    <x v="594"/>
    <x v="2"/>
    <x v="1"/>
    <s v="May"/>
    <x v="0"/>
    <s v="PROD8603"/>
    <x v="14"/>
    <x v="4"/>
    <n v="656"/>
    <n v="4"/>
    <n v="2622"/>
    <x v="1"/>
    <n v="211"/>
    <n v="7"/>
    <x v="0"/>
    <n v="0.25019069412662093"/>
    <n v="656"/>
  </r>
  <r>
    <s v="ORD001240"/>
    <s v="CUST8420"/>
    <s v="George Johnson"/>
    <s v="felicia.richard@yahoo.com"/>
    <x v="5"/>
    <d v="2024-03-31T00:00:00"/>
    <x v="434"/>
    <x v="8"/>
    <x v="1"/>
    <s v="September"/>
    <x v="0"/>
    <s v="PROD8588"/>
    <x v="14"/>
    <x v="4"/>
    <n v="483"/>
    <n v="3"/>
    <n v="1448"/>
    <x v="0"/>
    <n v="167"/>
    <n v="2"/>
    <x v="0"/>
    <n v="0.25"/>
    <n v="362"/>
  </r>
  <r>
    <s v="ORD001241"/>
    <s v="CUST2485"/>
    <s v="Stacey Walker"/>
    <s v="crystal.guerrero@gmail.com"/>
    <x v="3"/>
    <d v="2024-07-14T00:00:00"/>
    <x v="595"/>
    <x v="9"/>
    <x v="0"/>
    <s v="June"/>
    <x v="0"/>
    <s v="PROD6071"/>
    <x v="14"/>
    <x v="4"/>
    <n v="133"/>
    <n v="4"/>
    <n v="533"/>
    <x v="1"/>
    <n v="51"/>
    <n v="8"/>
    <x v="1"/>
    <n v="0.24953095684803001"/>
    <n v="133"/>
  </r>
  <r>
    <s v="ORD001242"/>
    <s v="CUST5556"/>
    <s v="Betty Gates"/>
    <s v="brenda.nguyen@yahoo.com"/>
    <x v="3"/>
    <d v="2024-02-15T00:00:00"/>
    <x v="596"/>
    <x v="11"/>
    <x v="0"/>
    <s v="July"/>
    <x v="0"/>
    <s v="PROD9954"/>
    <x v="14"/>
    <x v="4"/>
    <n v="298"/>
    <n v="6"/>
    <n v="1790"/>
    <x v="1"/>
    <n v="161"/>
    <n v="8"/>
    <x v="1"/>
    <n v="0.24972067039106144"/>
    <n v="447"/>
  </r>
  <r>
    <s v="ORD001243"/>
    <s v="CUST1748"/>
    <s v="William Ferguson"/>
    <s v="angela.rose@yahoo.com"/>
    <x v="4"/>
    <d v="2024-01-13T00:00:00"/>
    <x v="167"/>
    <x v="1"/>
    <x v="0"/>
    <s v="December"/>
    <x v="0"/>
    <s v="PROD8881"/>
    <x v="16"/>
    <x v="0"/>
    <n v="712"/>
    <n v="10"/>
    <n v="7117"/>
    <x v="1"/>
    <n v="788"/>
    <n v="5"/>
    <x v="0"/>
    <n v="0.40002810172825631"/>
    <n v="2847"/>
  </r>
  <r>
    <s v="ORD001244"/>
    <s v="CUST6521"/>
    <s v="Chris King"/>
    <s v="adam.hunt@outlook.com"/>
    <x v="1"/>
    <d v="2023-12-29T00:00:00"/>
    <x v="520"/>
    <x v="1"/>
    <x v="0"/>
    <s v="December"/>
    <x v="0"/>
    <s v="PROD3489"/>
    <x v="12"/>
    <x v="3"/>
    <n v="78"/>
    <n v="10"/>
    <n v="784"/>
    <x v="2"/>
    <n v="69"/>
    <n v="10"/>
    <x v="1"/>
    <n v="0.34948979591836737"/>
    <n v="274"/>
  </r>
  <r>
    <s v="ORD001245"/>
    <s v="CUST1375"/>
    <s v="Marc Schwartz"/>
    <s v="kevin.miller@yahoo.com"/>
    <x v="3"/>
    <d v="2024-04-06T00:00:00"/>
    <x v="597"/>
    <x v="2"/>
    <x v="1"/>
    <s v="May"/>
    <x v="0"/>
    <s v="PROD6749"/>
    <x v="20"/>
    <x v="3"/>
    <n v="819"/>
    <n v="5"/>
    <n v="4093"/>
    <x v="0"/>
    <n v="243"/>
    <n v="5"/>
    <x v="0"/>
    <n v="0.34986562423650136"/>
    <n v="1432"/>
  </r>
  <r>
    <s v="ORD001246"/>
    <s v="CUST2559"/>
    <s v="Carla Matthews"/>
    <s v="michael.murphy@yahoo.com"/>
    <x v="3"/>
    <d v="2023-11-04T00:00:00"/>
    <x v="592"/>
    <x v="5"/>
    <x v="1"/>
    <s v="October"/>
    <x v="0"/>
    <s v="PROD4076"/>
    <x v="7"/>
    <x v="4"/>
    <n v="90"/>
    <n v="4"/>
    <n v="361"/>
    <x v="1"/>
    <n v="49"/>
    <n v="4"/>
    <x v="0"/>
    <n v="0.24930747922437674"/>
    <n v="90"/>
  </r>
  <r>
    <s v="ORD001247"/>
    <s v="CUST9148"/>
    <s v="Kelly Nichols"/>
    <s v="abigail.roberts@gmail.com"/>
    <x v="3"/>
    <d v="2023-02-03T00:00:00"/>
    <x v="285"/>
    <x v="6"/>
    <x v="1"/>
    <s v="August"/>
    <x v="2"/>
    <s v="PROD5590"/>
    <x v="3"/>
    <x v="1"/>
    <n v="209"/>
    <n v="5"/>
    <n v="1045"/>
    <x v="0"/>
    <n v="94"/>
    <m/>
    <x v="2"/>
    <n v="0.15023923444976076"/>
    <n v="157"/>
  </r>
  <r>
    <s v="ORD001248"/>
    <s v="CUST4750"/>
    <s v="Raven Sawyer"/>
    <s v="nicholas.pierce@gmail.com"/>
    <x v="1"/>
    <d v="2024-11-29T00:00:00"/>
    <x v="357"/>
    <x v="0"/>
    <x v="1"/>
    <s v="January"/>
    <x v="0"/>
    <s v="PROD5499"/>
    <x v="17"/>
    <x v="3"/>
    <n v="862"/>
    <n v="3"/>
    <n v="2585"/>
    <x v="1"/>
    <n v="312"/>
    <n v="6"/>
    <x v="0"/>
    <n v="0.35009671179883944"/>
    <n v="905"/>
  </r>
  <r>
    <s v="ORD001249"/>
    <s v="CUST2087"/>
    <s v="Danielle Allen"/>
    <s v="william.sampson@yahoo.com"/>
    <x v="0"/>
    <d v="2024-05-22T00:00:00"/>
    <x v="156"/>
    <x v="4"/>
    <x v="0"/>
    <s v="April"/>
    <x v="0"/>
    <s v="PROD5260"/>
    <x v="3"/>
    <x v="1"/>
    <n v="32"/>
    <n v="2"/>
    <n v="65"/>
    <x v="1"/>
    <n v="6"/>
    <n v="6"/>
    <x v="0"/>
    <n v="0.15384615384615385"/>
    <n v="10"/>
  </r>
  <r>
    <s v="ORD001250"/>
    <s v="CUST6669"/>
    <s v="Courtney Joseph"/>
    <s v="bobby.butler@hotmail.com"/>
    <x v="1"/>
    <d v="2023-02-28T00:00:00"/>
    <x v="290"/>
    <x v="6"/>
    <x v="0"/>
    <s v="August"/>
    <x v="0"/>
    <s v="PROD8809"/>
    <x v="15"/>
    <x v="1"/>
    <n v="156"/>
    <n v="5"/>
    <n v="779"/>
    <x v="3"/>
    <n v="108"/>
    <n v="9"/>
    <x v="1"/>
    <n v="0.15019255455712452"/>
    <n v="117"/>
  </r>
  <r>
    <s v="ORD001251"/>
    <s v="CUST1329"/>
    <s v="Linda Gallagher"/>
    <s v="jessica.hodge@gmail.com"/>
    <x v="0"/>
    <d v="2023-09-21T00:00:00"/>
    <x v="151"/>
    <x v="5"/>
    <x v="1"/>
    <s v="October"/>
    <x v="0"/>
    <s v="PROD6882"/>
    <x v="15"/>
    <x v="1"/>
    <n v="1040"/>
    <n v="6"/>
    <n v="6241"/>
    <x v="1"/>
    <n v="580"/>
    <n v="8"/>
    <x v="1"/>
    <n v="0.14997596539016184"/>
    <n v="936"/>
  </r>
  <r>
    <s v="ORD001252"/>
    <s v="CUST3943"/>
    <s v="Alyssa Weiss"/>
    <s v="melissa.rivera@gmail.com"/>
    <x v="6"/>
    <d v="2023-06-28T00:00:00"/>
    <x v="570"/>
    <x v="1"/>
    <x v="1"/>
    <s v="December"/>
    <x v="0"/>
    <s v="PROD8443"/>
    <x v="20"/>
    <x v="3"/>
    <n v="604"/>
    <n v="8"/>
    <n v="4831"/>
    <x v="0"/>
    <n v="466"/>
    <n v="4"/>
    <x v="0"/>
    <n v="0.35003104947215896"/>
    <n v="1691"/>
  </r>
  <r>
    <s v="ORD001253"/>
    <s v="CUST9870"/>
    <s v="Kristen Davis"/>
    <s v="kathleen.matthews@outlook.com"/>
    <x v="4"/>
    <d v="2023-10-29T00:00:00"/>
    <x v="55"/>
    <x v="5"/>
    <x v="0"/>
    <s v="October"/>
    <x v="0"/>
    <s v="PROD6021"/>
    <x v="7"/>
    <x v="4"/>
    <n v="55"/>
    <n v="2"/>
    <n v="109"/>
    <x v="0"/>
    <n v="13"/>
    <n v="8"/>
    <x v="1"/>
    <n v="0.24770642201834864"/>
    <n v="27"/>
  </r>
  <r>
    <s v="ORD001254"/>
    <s v="CUST5513"/>
    <s v="Melinda Burns"/>
    <s v="nicholas.mitchell@gmail.com"/>
    <x v="3"/>
    <d v="2024-08-23T00:00:00"/>
    <x v="203"/>
    <x v="8"/>
    <x v="1"/>
    <s v="September"/>
    <x v="0"/>
    <s v="PROD2110"/>
    <x v="15"/>
    <x v="1"/>
    <n v="928"/>
    <n v="4"/>
    <n v="3714"/>
    <x v="1"/>
    <n v="432"/>
    <n v="2"/>
    <x v="0"/>
    <n v="0.14997307485191169"/>
    <n v="557"/>
  </r>
  <r>
    <s v="ORD001255"/>
    <s v="CUST6102"/>
    <s v="Brandon Snow"/>
    <s v="rodney.brown@hotmail.com"/>
    <x v="5"/>
    <d v="2023-01-29T00:00:00"/>
    <x v="55"/>
    <x v="5"/>
    <x v="0"/>
    <s v="October"/>
    <x v="0"/>
    <s v="PROD2708"/>
    <x v="0"/>
    <x v="0"/>
    <n v="841"/>
    <n v="4"/>
    <n v="3365"/>
    <x v="1"/>
    <n v="373"/>
    <n v="10"/>
    <x v="1"/>
    <n v="0.4"/>
    <n v="1346"/>
  </r>
  <r>
    <s v="ORD001256"/>
    <s v="CUST9036"/>
    <s v="Karen Gonzales"/>
    <s v="barbara.carey@gmail.com"/>
    <x v="6"/>
    <d v="2023-12-04T00:00:00"/>
    <x v="423"/>
    <x v="4"/>
    <x v="1"/>
    <s v="April"/>
    <x v="0"/>
    <s v="PROD9015"/>
    <x v="11"/>
    <x v="3"/>
    <n v="526"/>
    <n v="2"/>
    <n v="1052"/>
    <x v="1"/>
    <n v="60"/>
    <n v="9"/>
    <x v="1"/>
    <n v="0.34980988593155893"/>
    <n v="368"/>
  </r>
  <r>
    <s v="ORD001257"/>
    <s v="CUST8005"/>
    <s v="Jorge Lowe"/>
    <s v="steven.wood@yahoo.com"/>
    <x v="3"/>
    <d v="2024-10-31T00:00:00"/>
    <x v="598"/>
    <x v="3"/>
    <x v="1"/>
    <s v="March"/>
    <x v="0"/>
    <s v="PROD3168"/>
    <x v="10"/>
    <x v="2"/>
    <n v="251"/>
    <n v="1"/>
    <n v="251"/>
    <x v="2"/>
    <n v="26"/>
    <n v="4"/>
    <x v="0"/>
    <n v="0.29880478087649404"/>
    <n v="75"/>
  </r>
  <r>
    <s v="ORD001258"/>
    <s v="CUST5048"/>
    <s v="Johnathan Mills"/>
    <s v="monique.ho@outlook.com"/>
    <x v="3"/>
    <d v="2023-03-18T00:00:00"/>
    <x v="531"/>
    <x v="7"/>
    <x v="1"/>
    <s v="November"/>
    <x v="0"/>
    <s v="PROD7534"/>
    <x v="17"/>
    <x v="3"/>
    <n v="1289"/>
    <n v="7"/>
    <n v="9022"/>
    <x v="1"/>
    <n v="785"/>
    <n v="6"/>
    <x v="0"/>
    <n v="0.35003325205054314"/>
    <n v="3158"/>
  </r>
  <r>
    <s v="ORD001259"/>
    <s v="CUST8519"/>
    <s v="Sherry Juarez"/>
    <s v="phillip.martin@yahoo.com"/>
    <x v="2"/>
    <d v="2024-08-17T00:00:00"/>
    <x v="422"/>
    <x v="2"/>
    <x v="1"/>
    <s v="May"/>
    <x v="1"/>
    <s v="PROD2303"/>
    <x v="5"/>
    <x v="3"/>
    <n v="637"/>
    <n v="3"/>
    <n v="1911"/>
    <x v="0"/>
    <n v="196"/>
    <m/>
    <x v="2"/>
    <n v="0.35007849293563581"/>
    <n v="669"/>
  </r>
  <r>
    <s v="ORD001260"/>
    <s v="CUST4646"/>
    <s v="Jeffery Ramirez"/>
    <s v="shelby.mcguire@hotmail.com"/>
    <x v="3"/>
    <d v="2024-05-24T00:00:00"/>
    <x v="599"/>
    <x v="8"/>
    <x v="1"/>
    <s v="September"/>
    <x v="0"/>
    <s v="PROD5792"/>
    <x v="4"/>
    <x v="2"/>
    <n v="901"/>
    <n v="4"/>
    <n v="3604"/>
    <x v="1"/>
    <n v="357"/>
    <n v="9"/>
    <x v="1"/>
    <n v="0.29994450610432855"/>
    <n v="1081"/>
  </r>
  <r>
    <s v="ORD001261"/>
    <s v="CUST4953"/>
    <s v="Evan Hernandez"/>
    <s v="veronica.small@outlook.com"/>
    <x v="3"/>
    <d v="2024-01-23T00:00:00"/>
    <x v="175"/>
    <x v="6"/>
    <x v="0"/>
    <s v="August"/>
    <x v="1"/>
    <s v="PROD4980"/>
    <x v="12"/>
    <x v="3"/>
    <n v="369"/>
    <n v="1"/>
    <n v="369"/>
    <x v="1"/>
    <n v="19"/>
    <m/>
    <x v="2"/>
    <n v="0.34959349593495936"/>
    <n v="129"/>
  </r>
  <r>
    <s v="ORD001262"/>
    <s v="CUST4331"/>
    <s v="Gregory Mercado"/>
    <s v="michelle.brown@outlook.com"/>
    <x v="5"/>
    <d v="2023-11-26T00:00:00"/>
    <x v="3"/>
    <x v="3"/>
    <x v="1"/>
    <s v="March"/>
    <x v="1"/>
    <s v="PROD7574"/>
    <x v="14"/>
    <x v="4"/>
    <n v="907"/>
    <n v="4"/>
    <n v="3626"/>
    <x v="1"/>
    <n v="509"/>
    <m/>
    <x v="2"/>
    <n v="0.25013789299503586"/>
    <n v="907"/>
  </r>
  <r>
    <s v="ORD001263"/>
    <s v="CUST8505"/>
    <s v="Carol Watson"/>
    <s v="kevin.lowery@gmail.com"/>
    <x v="4"/>
    <d v="2023-07-29T00:00:00"/>
    <x v="200"/>
    <x v="1"/>
    <x v="0"/>
    <s v="December"/>
    <x v="0"/>
    <s v="PROD1303"/>
    <x v="15"/>
    <x v="1"/>
    <n v="1865"/>
    <n v="4"/>
    <n v="7459"/>
    <x v="3"/>
    <n v="928"/>
    <n v="2"/>
    <x v="0"/>
    <n v="0.15002010993430756"/>
    <n v="1119"/>
  </r>
  <r>
    <s v="ORD001264"/>
    <s v="CUST6284"/>
    <s v="Mark Smith"/>
    <s v="johnathan.howard@gmail.com"/>
    <x v="4"/>
    <d v="2024-10-28T00:00:00"/>
    <x v="183"/>
    <x v="7"/>
    <x v="1"/>
    <s v="November"/>
    <x v="0"/>
    <s v="PROD3652"/>
    <x v="1"/>
    <x v="1"/>
    <n v="303"/>
    <n v="1"/>
    <n v="303"/>
    <x v="0"/>
    <n v="18"/>
    <n v="4"/>
    <x v="0"/>
    <n v="0.15181518151815182"/>
    <n v="46"/>
  </r>
  <r>
    <s v="ORD001265"/>
    <s v="CUST5963"/>
    <s v="Sarah Jackson"/>
    <s v="david.shepherd@gmail.com"/>
    <x v="0"/>
    <d v="2024-07-24T00:00:00"/>
    <x v="3"/>
    <x v="3"/>
    <x v="1"/>
    <s v="March"/>
    <x v="1"/>
    <s v="PROD4103"/>
    <x v="19"/>
    <x v="2"/>
    <n v="417"/>
    <n v="1"/>
    <n v="417"/>
    <x v="1"/>
    <n v="59"/>
    <m/>
    <x v="2"/>
    <n v="0.29976019184652281"/>
    <n v="125"/>
  </r>
  <r>
    <s v="ORD001266"/>
    <s v="CUST8329"/>
    <s v="Carlos Williams"/>
    <s v="anthony.clark@gmail.com"/>
    <x v="4"/>
    <d v="2024-10-24T00:00:00"/>
    <x v="383"/>
    <x v="0"/>
    <x v="1"/>
    <s v="January"/>
    <x v="0"/>
    <s v="PROD3641"/>
    <x v="20"/>
    <x v="3"/>
    <n v="566"/>
    <n v="2"/>
    <n v="1132"/>
    <x v="0"/>
    <n v="127"/>
    <n v="5"/>
    <x v="0"/>
    <n v="0.34982332155477031"/>
    <n v="396"/>
  </r>
  <r>
    <s v="ORD001267"/>
    <s v="CUST4646"/>
    <s v="Jeffery Ramirez"/>
    <s v="shelby.mcguire@hotmail.com"/>
    <x v="3"/>
    <d v="2024-05-24T00:00:00"/>
    <x v="600"/>
    <x v="10"/>
    <x v="0"/>
    <s v="February"/>
    <x v="0"/>
    <s v="PROD7233"/>
    <x v="13"/>
    <x v="4"/>
    <n v="693"/>
    <n v="3"/>
    <n v="2078"/>
    <x v="1"/>
    <n v="219"/>
    <n v="6"/>
    <x v="0"/>
    <n v="0.25024061597690089"/>
    <n v="520"/>
  </r>
  <r>
    <s v="ORD001268"/>
    <s v="CUST2495"/>
    <s v="Michael Chang"/>
    <s v="janice.mcdonald@hotmail.com"/>
    <x v="3"/>
    <d v="2023-10-04T00:00:00"/>
    <x v="601"/>
    <x v="1"/>
    <x v="1"/>
    <s v="December"/>
    <x v="0"/>
    <s v="PROD9786"/>
    <x v="16"/>
    <x v="0"/>
    <n v="1721"/>
    <n v="4"/>
    <n v="6883"/>
    <x v="0"/>
    <n v="784"/>
    <n v="5"/>
    <x v="0"/>
    <n v="0.39997094290280399"/>
    <n v="2753"/>
  </r>
  <r>
    <s v="ORD001269"/>
    <s v="CUST9977"/>
    <s v="Tracey Murphy"/>
    <s v="joseph.peters@hotmail.com"/>
    <x v="4"/>
    <d v="2024-01-27T00:00:00"/>
    <x v="241"/>
    <x v="8"/>
    <x v="1"/>
    <s v="September"/>
    <x v="2"/>
    <s v="PROD8751"/>
    <x v="0"/>
    <x v="0"/>
    <n v="686"/>
    <n v="5"/>
    <n v="3429"/>
    <x v="0"/>
    <n v="434"/>
    <m/>
    <x v="2"/>
    <n v="0.40011665208515601"/>
    <n v="1372"/>
  </r>
  <r>
    <s v="ORD001270"/>
    <s v="CUST9408"/>
    <s v="Mark Williams"/>
    <s v="michael.mendez@hotmail.com"/>
    <x v="6"/>
    <d v="2024-05-29T00:00:00"/>
    <x v="67"/>
    <x v="0"/>
    <x v="0"/>
    <s v="January"/>
    <x v="2"/>
    <s v="PROD2190"/>
    <x v="8"/>
    <x v="2"/>
    <n v="210"/>
    <n v="3"/>
    <n v="631"/>
    <x v="1"/>
    <n v="66"/>
    <m/>
    <x v="2"/>
    <n v="0.29952456418383516"/>
    <n v="189"/>
  </r>
  <r>
    <s v="ORD001271"/>
    <s v="CUST6875"/>
    <s v="Lauren Hinton PhD"/>
    <s v="dylan.lynch@yahoo.com"/>
    <x v="5"/>
    <d v="2023-07-03T00:00:00"/>
    <x v="194"/>
    <x v="0"/>
    <x v="1"/>
    <s v="January"/>
    <x v="0"/>
    <s v="PROD1932"/>
    <x v="18"/>
    <x v="0"/>
    <n v="70"/>
    <n v="1"/>
    <n v="70"/>
    <x v="4"/>
    <n v="6"/>
    <n v="2"/>
    <x v="0"/>
    <n v="0.4"/>
    <n v="28"/>
  </r>
  <r>
    <s v="ORD001272"/>
    <s v="CUST4779"/>
    <s v="Mary Fleming"/>
    <s v="mary.smith@hotmail.com"/>
    <x v="0"/>
    <d v="2024-07-01T00:00:00"/>
    <x v="309"/>
    <x v="9"/>
    <x v="0"/>
    <s v="June"/>
    <x v="0"/>
    <s v="PROD5739"/>
    <x v="13"/>
    <x v="4"/>
    <n v="635"/>
    <n v="6"/>
    <n v="3808"/>
    <x v="0"/>
    <n v="555"/>
    <n v="4"/>
    <x v="0"/>
    <n v="0.25"/>
    <n v="952"/>
  </r>
  <r>
    <s v="ORD001273"/>
    <s v="CUST3989"/>
    <s v="Sara Campbell"/>
    <s v="rose.evans@hotmail.com"/>
    <x v="5"/>
    <d v="2024-09-25T00:00:00"/>
    <x v="191"/>
    <x v="4"/>
    <x v="0"/>
    <s v="April"/>
    <x v="0"/>
    <s v="PROD8892"/>
    <x v="14"/>
    <x v="4"/>
    <n v="111"/>
    <n v="3"/>
    <n v="334"/>
    <x v="0"/>
    <n v="40"/>
    <n v="8"/>
    <x v="1"/>
    <n v="0.25149700598802394"/>
    <n v="84"/>
  </r>
  <r>
    <s v="ORD001274"/>
    <s v="CUST7229"/>
    <s v="Lisa Parker"/>
    <s v="gabrielle.murphy@hotmail.com"/>
    <x v="5"/>
    <d v="2023-09-28T00:00:00"/>
    <x v="602"/>
    <x v="3"/>
    <x v="1"/>
    <s v="March"/>
    <x v="0"/>
    <s v="PROD7822"/>
    <x v="15"/>
    <x v="1"/>
    <n v="291"/>
    <n v="5"/>
    <n v="1455"/>
    <x v="1"/>
    <n v="76"/>
    <n v="2"/>
    <x v="0"/>
    <n v="0.14982817869415807"/>
    <n v="218"/>
  </r>
  <r>
    <s v="ORD001275"/>
    <s v="CUST7908"/>
    <s v="Rachel Reese"/>
    <s v="gary.williams@yahoo.com"/>
    <x v="0"/>
    <d v="2023-09-02T00:00:00"/>
    <x v="118"/>
    <x v="7"/>
    <x v="0"/>
    <s v="November"/>
    <x v="0"/>
    <s v="PROD1374"/>
    <x v="0"/>
    <x v="0"/>
    <n v="377"/>
    <n v="3"/>
    <n v="1130"/>
    <x v="0"/>
    <n v="91"/>
    <n v="5"/>
    <x v="0"/>
    <n v="0.4"/>
    <n v="452"/>
  </r>
  <r>
    <s v="ORD001276"/>
    <s v="CUST1020"/>
    <s v="Brittney Reynolds"/>
    <s v="lisa.white@yahoo.com"/>
    <x v="3"/>
    <d v="2024-03-06T00:00:00"/>
    <x v="314"/>
    <x v="11"/>
    <x v="0"/>
    <s v="July"/>
    <x v="0"/>
    <s v="PROD6768"/>
    <x v="0"/>
    <x v="0"/>
    <n v="51"/>
    <n v="2"/>
    <n v="101"/>
    <x v="0"/>
    <n v="11"/>
    <n v="4"/>
    <x v="0"/>
    <n v="0.39603960396039606"/>
    <n v="40"/>
  </r>
  <r>
    <s v="ORD001277"/>
    <s v="CUST2077"/>
    <s v="Catherine Davis"/>
    <s v="charles.brown@yahoo.com"/>
    <x v="1"/>
    <d v="2023-08-13T00:00:00"/>
    <x v="603"/>
    <x v="1"/>
    <x v="0"/>
    <s v="December"/>
    <x v="0"/>
    <s v="PROD8655"/>
    <x v="15"/>
    <x v="1"/>
    <n v="1043"/>
    <n v="4"/>
    <n v="4170"/>
    <x v="0"/>
    <n v="233"/>
    <n v="5"/>
    <x v="0"/>
    <n v="0.15011990407673861"/>
    <n v="626"/>
  </r>
  <r>
    <s v="ORD001278"/>
    <s v="CUST6450"/>
    <s v="Patrick Turner"/>
    <s v="kathleen.hernandez@yahoo.com"/>
    <x v="0"/>
    <d v="2023-07-15T00:00:00"/>
    <x v="425"/>
    <x v="4"/>
    <x v="1"/>
    <s v="April"/>
    <x v="0"/>
    <s v="PROD7528"/>
    <x v="13"/>
    <x v="4"/>
    <n v="103"/>
    <n v="2"/>
    <n v="207"/>
    <x v="1"/>
    <n v="30"/>
    <n v="10"/>
    <x v="1"/>
    <n v="0.25120772946859904"/>
    <n v="52"/>
  </r>
  <r>
    <s v="ORD001279"/>
    <s v="CUST5166"/>
    <s v="Stephen Mitchell"/>
    <s v="makayla.lee@hotmail.com"/>
    <x v="4"/>
    <d v="2024-12-26T00:00:00"/>
    <x v="191"/>
    <x v="4"/>
    <x v="0"/>
    <s v="April"/>
    <x v="0"/>
    <s v="PROD3017"/>
    <x v="20"/>
    <x v="3"/>
    <n v="317"/>
    <n v="1"/>
    <n v="317"/>
    <x v="1"/>
    <n v="34"/>
    <n v="7"/>
    <x v="0"/>
    <n v="0.35015772870662459"/>
    <n v="111"/>
  </r>
  <r>
    <s v="ORD001280"/>
    <s v="CUST4369"/>
    <s v="Charles Powers"/>
    <s v="monica.sanchez@yahoo.com"/>
    <x v="0"/>
    <d v="2023-03-18T00:00:00"/>
    <x v="604"/>
    <x v="8"/>
    <x v="1"/>
    <s v="September"/>
    <x v="0"/>
    <s v="PROD6193"/>
    <x v="7"/>
    <x v="4"/>
    <n v="354"/>
    <n v="1"/>
    <n v="354"/>
    <x v="2"/>
    <n v="19"/>
    <n v="3"/>
    <x v="0"/>
    <n v="0.24858757062146894"/>
    <n v="88"/>
  </r>
  <r>
    <s v="ORD001281"/>
    <s v="CUST7932"/>
    <s v="Patricia Thompson"/>
    <s v="daniel.mccarthy@yahoo.com"/>
    <x v="0"/>
    <d v="2023-03-19T00:00:00"/>
    <x v="215"/>
    <x v="4"/>
    <x v="0"/>
    <s v="April"/>
    <x v="1"/>
    <s v="PROD3222"/>
    <x v="13"/>
    <x v="4"/>
    <n v="371"/>
    <n v="3"/>
    <n v="1113"/>
    <x v="1"/>
    <n v="125"/>
    <m/>
    <x v="2"/>
    <n v="0.24977538185085355"/>
    <n v="278"/>
  </r>
  <r>
    <s v="ORD001282"/>
    <s v="CUST1420"/>
    <s v="Samantha Blake"/>
    <s v="julie.todd@gmail.com"/>
    <x v="6"/>
    <d v="2024-06-28T00:00:00"/>
    <x v="98"/>
    <x v="4"/>
    <x v="1"/>
    <s v="April"/>
    <x v="0"/>
    <s v="PROD1609"/>
    <x v="20"/>
    <x v="3"/>
    <n v="677"/>
    <n v="2"/>
    <n v="1355"/>
    <x v="1"/>
    <n v="93"/>
    <n v="5"/>
    <x v="0"/>
    <n v="0.34981549815498153"/>
    <n v="474"/>
  </r>
  <r>
    <s v="ORD001283"/>
    <s v="CUST6438"/>
    <s v="Leon Jimenez"/>
    <s v="charles.romero@gmail.com"/>
    <x v="5"/>
    <d v="2023-07-19T00:00:00"/>
    <x v="38"/>
    <x v="8"/>
    <x v="1"/>
    <s v="September"/>
    <x v="0"/>
    <s v="PROD3097"/>
    <x v="15"/>
    <x v="1"/>
    <n v="468"/>
    <n v="2"/>
    <n v="936"/>
    <x v="2"/>
    <n v="115"/>
    <n v="3"/>
    <x v="0"/>
    <n v="0.14957264957264957"/>
    <n v="140"/>
  </r>
  <r>
    <s v="ORD001284"/>
    <s v="CUST5050"/>
    <s v="Robert Burton"/>
    <s v="linda.wu@yahoo.com"/>
    <x v="2"/>
    <d v="2023-11-09T00:00:00"/>
    <x v="605"/>
    <x v="6"/>
    <x v="1"/>
    <s v="August"/>
    <x v="0"/>
    <s v="PROD6425"/>
    <x v="6"/>
    <x v="0"/>
    <n v="1216"/>
    <n v="1"/>
    <n v="1216"/>
    <x v="0"/>
    <n v="116"/>
    <n v="7"/>
    <x v="0"/>
    <n v="0.40049342105263158"/>
    <n v="487"/>
  </r>
  <r>
    <s v="ORD001285"/>
    <s v="CUST6375"/>
    <s v="Christina Rodriguez"/>
    <s v="brandon.foster@gmail.com"/>
    <x v="0"/>
    <d v="2023-05-25T00:00:00"/>
    <x v="127"/>
    <x v="4"/>
    <x v="0"/>
    <s v="April"/>
    <x v="0"/>
    <s v="PROD1548"/>
    <x v="1"/>
    <x v="1"/>
    <n v="739"/>
    <n v="4"/>
    <n v="2956"/>
    <x v="1"/>
    <n v="299"/>
    <n v="8"/>
    <x v="1"/>
    <n v="0.14986468200270636"/>
    <n v="443"/>
  </r>
  <r>
    <s v="ORD001286"/>
    <s v="CUST5838"/>
    <s v="James Williams"/>
    <s v="sarah.thompson@gmail.com"/>
    <x v="2"/>
    <d v="2023-07-30T00:00:00"/>
    <x v="234"/>
    <x v="11"/>
    <x v="1"/>
    <s v="July"/>
    <x v="0"/>
    <s v="PROD3275"/>
    <x v="19"/>
    <x v="2"/>
    <n v="1129"/>
    <n v="2"/>
    <n v="2258"/>
    <x v="1"/>
    <n v="283"/>
    <n v="4"/>
    <x v="0"/>
    <n v="0.29982285208148807"/>
    <n v="677"/>
  </r>
  <r>
    <s v="ORD001287"/>
    <s v="CUST9734"/>
    <s v="Melanie Avila"/>
    <s v="theresa.powers@hotmail.com"/>
    <x v="2"/>
    <d v="2024-07-30T00:00:00"/>
    <x v="409"/>
    <x v="1"/>
    <x v="1"/>
    <s v="December"/>
    <x v="0"/>
    <s v="PROD8646"/>
    <x v="5"/>
    <x v="3"/>
    <n v="775"/>
    <n v="6"/>
    <n v="4651"/>
    <x v="2"/>
    <n v="410"/>
    <n v="5"/>
    <x v="0"/>
    <n v="0.3500322511287895"/>
    <n v="1628"/>
  </r>
  <r>
    <s v="ORD001288"/>
    <s v="CUST8805"/>
    <s v="Paula Bell"/>
    <s v="mitchell.lopez@hotmail.com"/>
    <x v="2"/>
    <d v="2024-05-24T00:00:00"/>
    <x v="606"/>
    <x v="4"/>
    <x v="1"/>
    <s v="April"/>
    <x v="0"/>
    <s v="PROD8774"/>
    <x v="4"/>
    <x v="2"/>
    <n v="190"/>
    <n v="3"/>
    <n v="569"/>
    <x v="1"/>
    <n v="31"/>
    <n v="5"/>
    <x v="0"/>
    <n v="0.30052724077328646"/>
    <n v="171"/>
  </r>
  <r>
    <s v="ORD001289"/>
    <s v="CUST2961"/>
    <s v="Erin Wells"/>
    <s v="joshua.ayala@outlook.com"/>
    <x v="6"/>
    <d v="2023-12-25T00:00:00"/>
    <x v="216"/>
    <x v="7"/>
    <x v="0"/>
    <s v="November"/>
    <x v="0"/>
    <s v="PROD5431"/>
    <x v="16"/>
    <x v="0"/>
    <n v="228"/>
    <n v="7"/>
    <n v="1599"/>
    <x v="1"/>
    <n v="199"/>
    <n v="6"/>
    <x v="0"/>
    <n v="0.40025015634771732"/>
    <n v="640"/>
  </r>
  <r>
    <s v="ORD001290"/>
    <s v="CUST1357"/>
    <s v="Alyssa Sanchez"/>
    <s v="brandon.smith@outlook.com"/>
    <x v="4"/>
    <d v="2023-11-12T00:00:00"/>
    <x v="306"/>
    <x v="2"/>
    <x v="0"/>
    <s v="May"/>
    <x v="0"/>
    <s v="PROD4173"/>
    <x v="0"/>
    <x v="0"/>
    <n v="497"/>
    <n v="5"/>
    <n v="2485"/>
    <x v="0"/>
    <n v="339"/>
    <n v="2"/>
    <x v="0"/>
    <n v="0.4"/>
    <n v="994"/>
  </r>
  <r>
    <s v="ORD001291"/>
    <s v="CUST2804"/>
    <s v="Kimberly Stephens"/>
    <s v="scott.foster@gmail.com"/>
    <x v="2"/>
    <d v="2023-11-30T00:00:00"/>
    <x v="560"/>
    <x v="8"/>
    <x v="0"/>
    <s v="September"/>
    <x v="0"/>
    <s v="PROD3250"/>
    <x v="19"/>
    <x v="2"/>
    <n v="314"/>
    <n v="1"/>
    <n v="314"/>
    <x v="1"/>
    <n v="24"/>
    <n v="6"/>
    <x v="0"/>
    <n v="0.29936305732484075"/>
    <n v="94"/>
  </r>
  <r>
    <s v="ORD001292"/>
    <s v="CUST9930"/>
    <s v="Cathy Juarez"/>
    <s v="micheal.hancock@outlook.com"/>
    <x v="6"/>
    <d v="2023-11-12T00:00:00"/>
    <x v="18"/>
    <x v="2"/>
    <x v="1"/>
    <s v="May"/>
    <x v="0"/>
    <s v="PROD4541"/>
    <x v="7"/>
    <x v="4"/>
    <n v="340"/>
    <n v="3"/>
    <n v="1021"/>
    <x v="0"/>
    <n v="135"/>
    <n v="6"/>
    <x v="0"/>
    <n v="0.24975514201762977"/>
    <n v="255"/>
  </r>
  <r>
    <s v="ORD001293"/>
    <s v="CUST2832"/>
    <s v="Andrew Nelson"/>
    <s v="amy.perkins@hotmail.com"/>
    <x v="1"/>
    <d v="2023-10-15T00:00:00"/>
    <x v="190"/>
    <x v="5"/>
    <x v="1"/>
    <s v="October"/>
    <x v="0"/>
    <s v="PROD9077"/>
    <x v="14"/>
    <x v="4"/>
    <n v="186"/>
    <n v="2"/>
    <n v="372"/>
    <x v="0"/>
    <n v="52"/>
    <n v="8"/>
    <x v="1"/>
    <n v="0.25"/>
    <n v="93"/>
  </r>
  <r>
    <s v="ORD001294"/>
    <s v="CUST8831"/>
    <s v="Luis Griffith"/>
    <s v="melissa.clark@hotmail.com"/>
    <x v="2"/>
    <d v="2023-03-18T00:00:00"/>
    <x v="14"/>
    <x v="8"/>
    <x v="1"/>
    <s v="September"/>
    <x v="0"/>
    <s v="PROD1785"/>
    <x v="9"/>
    <x v="4"/>
    <n v="56"/>
    <n v="5"/>
    <n v="279"/>
    <x v="1"/>
    <n v="42"/>
    <n v="3"/>
    <x v="0"/>
    <n v="0.25089605734767023"/>
    <n v="70"/>
  </r>
  <r>
    <s v="ORD001295"/>
    <s v="CUST1262"/>
    <s v="Wanda Payne"/>
    <s v="sara.gates@hotmail.com"/>
    <x v="3"/>
    <d v="2023-03-11T00:00:00"/>
    <x v="421"/>
    <x v="8"/>
    <x v="0"/>
    <s v="September"/>
    <x v="1"/>
    <s v="PROD3505"/>
    <x v="10"/>
    <x v="2"/>
    <n v="988"/>
    <n v="4"/>
    <n v="3952"/>
    <x v="1"/>
    <n v="314"/>
    <m/>
    <x v="2"/>
    <n v="0.3001012145748988"/>
    <n v="1186"/>
  </r>
  <r>
    <s v="ORD001296"/>
    <s v="CUST3343"/>
    <s v="Sandra Roberts MD"/>
    <s v="jamie.wright@yahoo.com"/>
    <x v="4"/>
    <d v="2023-03-24T00:00:00"/>
    <x v="289"/>
    <x v="0"/>
    <x v="1"/>
    <s v="January"/>
    <x v="0"/>
    <s v="PROD7369"/>
    <x v="9"/>
    <x v="4"/>
    <n v="756"/>
    <n v="4"/>
    <n v="3024"/>
    <x v="0"/>
    <n v="266"/>
    <n v="9"/>
    <x v="1"/>
    <n v="0.25"/>
    <n v="756"/>
  </r>
  <r>
    <s v="ORD001297"/>
    <s v="CUST6831"/>
    <s v="John Alexander"/>
    <s v="chelsea.grant@outlook.com"/>
    <x v="5"/>
    <d v="2023-09-29T00:00:00"/>
    <x v="298"/>
    <x v="5"/>
    <x v="0"/>
    <s v="October"/>
    <x v="1"/>
    <s v="PROD4020"/>
    <x v="19"/>
    <x v="2"/>
    <n v="58"/>
    <n v="4"/>
    <n v="234"/>
    <x v="0"/>
    <n v="21"/>
    <m/>
    <x v="2"/>
    <n v="0.29914529914529914"/>
    <n v="70"/>
  </r>
  <r>
    <s v="ORD001298"/>
    <s v="CUST1582"/>
    <s v="Devon Mata"/>
    <s v="kimberly.cantrell@hotmail.com"/>
    <x v="2"/>
    <d v="2024-11-19T00:00:00"/>
    <x v="77"/>
    <x v="9"/>
    <x v="0"/>
    <s v="June"/>
    <x v="0"/>
    <s v="PROD1043"/>
    <x v="10"/>
    <x v="2"/>
    <n v="29"/>
    <n v="6"/>
    <n v="174"/>
    <x v="2"/>
    <n v="12"/>
    <n v="9"/>
    <x v="1"/>
    <n v="0.2988505747126437"/>
    <n v="52"/>
  </r>
  <r>
    <s v="ORD001299"/>
    <s v="CUST8856"/>
    <s v="Charles Sutton"/>
    <s v="andrea.ward@yahoo.com"/>
    <x v="6"/>
    <d v="2024-03-10T00:00:00"/>
    <x v="421"/>
    <x v="8"/>
    <x v="0"/>
    <s v="September"/>
    <x v="1"/>
    <s v="PROD1481"/>
    <x v="13"/>
    <x v="4"/>
    <n v="866"/>
    <n v="2"/>
    <n v="1732"/>
    <x v="1"/>
    <n v="256"/>
    <m/>
    <x v="2"/>
    <n v="0.25"/>
    <n v="433"/>
  </r>
  <r>
    <s v="ORD001300"/>
    <s v="CUST1804"/>
    <s v="Chelsey Campbell"/>
    <s v="eric.powell@outlook.com"/>
    <x v="3"/>
    <d v="2023-03-19T00:00:00"/>
    <x v="560"/>
    <x v="8"/>
    <x v="0"/>
    <s v="September"/>
    <x v="0"/>
    <s v="PROD8142"/>
    <x v="19"/>
    <x v="2"/>
    <n v="657"/>
    <n v="2"/>
    <n v="1314"/>
    <x v="1"/>
    <n v="172"/>
    <n v="2"/>
    <x v="0"/>
    <n v="0.29984779299847791"/>
    <n v="394"/>
  </r>
  <r>
    <s v="ORD001301"/>
    <s v="CUST9536"/>
    <s v="Eric Compton"/>
    <s v="suzanne.gross@hotmail.com"/>
    <x v="5"/>
    <d v="2024-09-28T00:00:00"/>
    <x v="172"/>
    <x v="0"/>
    <x v="0"/>
    <s v="January"/>
    <x v="0"/>
    <s v="PROD1731"/>
    <x v="14"/>
    <x v="4"/>
    <n v="899"/>
    <n v="1"/>
    <n v="899"/>
    <x v="1"/>
    <n v="83"/>
    <n v="7"/>
    <x v="0"/>
    <n v="0.25027808676307006"/>
    <n v="225"/>
  </r>
  <r>
    <s v="ORD001302"/>
    <s v="CUST2263"/>
    <s v="Cynthia Mcintosh"/>
    <s v="scott.barrett@outlook.com"/>
    <x v="5"/>
    <d v="2024-07-20T00:00:00"/>
    <x v="546"/>
    <x v="2"/>
    <x v="1"/>
    <s v="May"/>
    <x v="0"/>
    <s v="PROD9804"/>
    <x v="19"/>
    <x v="2"/>
    <n v="590"/>
    <n v="3"/>
    <n v="1770"/>
    <x v="0"/>
    <n v="256"/>
    <n v="7"/>
    <x v="0"/>
    <n v="0.3"/>
    <n v="531"/>
  </r>
  <r>
    <s v="ORD001303"/>
    <s v="CUST4590"/>
    <s v="Jessica Stephens"/>
    <s v="sara.rice@gmail.com"/>
    <x v="3"/>
    <d v="2023-01-05T00:00:00"/>
    <x v="24"/>
    <x v="5"/>
    <x v="1"/>
    <s v="October"/>
    <x v="0"/>
    <s v="PROD8854"/>
    <x v="21"/>
    <x v="1"/>
    <n v="1100"/>
    <n v="2"/>
    <n v="2200"/>
    <x v="0"/>
    <n v="193"/>
    <n v="10"/>
    <x v="1"/>
    <n v="0.15"/>
    <n v="330"/>
  </r>
  <r>
    <s v="ORD001304"/>
    <s v="CUST4604"/>
    <s v="Brittany Shaw"/>
    <s v="dawn.hart@gmail.com"/>
    <x v="1"/>
    <d v="2024-09-20T00:00:00"/>
    <x v="376"/>
    <x v="0"/>
    <x v="1"/>
    <s v="January"/>
    <x v="0"/>
    <s v="PROD9862"/>
    <x v="14"/>
    <x v="4"/>
    <n v="160"/>
    <n v="2"/>
    <n v="320"/>
    <x v="2"/>
    <n v="41"/>
    <n v="4"/>
    <x v="0"/>
    <n v="0.25"/>
    <n v="80"/>
  </r>
  <r>
    <s v="ORD001305"/>
    <s v="CUST9546"/>
    <s v="Megan Wright"/>
    <s v="sarah.johnson@hotmail.com"/>
    <x v="1"/>
    <d v="2024-08-16T00:00:00"/>
    <x v="91"/>
    <x v="6"/>
    <x v="1"/>
    <s v="August"/>
    <x v="1"/>
    <s v="PROD6204"/>
    <x v="18"/>
    <x v="0"/>
    <n v="1168"/>
    <n v="5"/>
    <n v="5838"/>
    <x v="1"/>
    <n v="495"/>
    <m/>
    <x v="2"/>
    <n v="0.39996574169236038"/>
    <n v="2335"/>
  </r>
  <r>
    <s v="ORD001306"/>
    <s v="CUST8654"/>
    <s v="Jonathan Robles"/>
    <s v="maria.nelson@yahoo.com"/>
    <x v="2"/>
    <d v="2024-06-19T00:00:00"/>
    <x v="67"/>
    <x v="0"/>
    <x v="0"/>
    <s v="January"/>
    <x v="0"/>
    <s v="PROD2489"/>
    <x v="15"/>
    <x v="1"/>
    <n v="381"/>
    <n v="4"/>
    <n v="1524"/>
    <x v="2"/>
    <n v="116"/>
    <n v="2"/>
    <x v="0"/>
    <n v="0.15026246719160105"/>
    <n v="229"/>
  </r>
  <r>
    <s v="ORD001307"/>
    <s v="CUST1373"/>
    <s v="Justin Black"/>
    <s v="george.reynolds@yahoo.com"/>
    <x v="4"/>
    <d v="2023-12-24T00:00:00"/>
    <x v="372"/>
    <x v="5"/>
    <x v="0"/>
    <s v="October"/>
    <x v="1"/>
    <s v="PROD2037"/>
    <x v="10"/>
    <x v="2"/>
    <n v="1108"/>
    <n v="2"/>
    <n v="2215"/>
    <x v="1"/>
    <n v="164"/>
    <m/>
    <x v="2"/>
    <n v="0.30022573363431149"/>
    <n v="665"/>
  </r>
  <r>
    <s v="ORD001308"/>
    <s v="CUST5513"/>
    <s v="Melinda Burns"/>
    <s v="nicholas.mitchell@gmail.com"/>
    <x v="3"/>
    <d v="2024-08-23T00:00:00"/>
    <x v="607"/>
    <x v="1"/>
    <x v="0"/>
    <s v="December"/>
    <x v="0"/>
    <s v="PROD3865"/>
    <x v="5"/>
    <x v="3"/>
    <n v="1128"/>
    <n v="6"/>
    <n v="6765"/>
    <x v="0"/>
    <n v="709"/>
    <n v="6"/>
    <x v="0"/>
    <n v="0.3500369549150037"/>
    <n v="2368"/>
  </r>
  <r>
    <s v="ORD001309"/>
    <s v="CUST2502"/>
    <s v="John Richards"/>
    <s v="diana.bauer@gmail.com"/>
    <x v="6"/>
    <d v="2023-11-13T00:00:00"/>
    <x v="1"/>
    <x v="1"/>
    <x v="0"/>
    <s v="December"/>
    <x v="0"/>
    <s v="PROD1738"/>
    <x v="0"/>
    <x v="0"/>
    <n v="361"/>
    <n v="8"/>
    <n v="2891"/>
    <x v="0"/>
    <n v="220"/>
    <n v="6"/>
    <x v="0"/>
    <n v="0.39986163957108267"/>
    <n v="1156"/>
  </r>
  <r>
    <s v="ORD001310"/>
    <s v="CUST1564"/>
    <s v="Michael Sexton"/>
    <s v="lori.herring@outlook.com"/>
    <x v="0"/>
    <d v="2023-07-14T00:00:00"/>
    <x v="52"/>
    <x v="2"/>
    <x v="1"/>
    <s v="May"/>
    <x v="0"/>
    <s v="PROD5829"/>
    <x v="4"/>
    <x v="2"/>
    <n v="641"/>
    <n v="5"/>
    <n v="3205"/>
    <x v="2"/>
    <n v="239"/>
    <n v="7"/>
    <x v="0"/>
    <n v="0.2998439937597504"/>
    <n v="961"/>
  </r>
  <r>
    <s v="ORD001311"/>
    <s v="CUST6984"/>
    <s v="Pamela Roberts"/>
    <s v="jake.hodge@gmail.com"/>
    <x v="5"/>
    <d v="2024-07-09T00:00:00"/>
    <x v="346"/>
    <x v="3"/>
    <x v="0"/>
    <s v="March"/>
    <x v="0"/>
    <s v="PROD5185"/>
    <x v="10"/>
    <x v="2"/>
    <n v="816"/>
    <n v="1"/>
    <n v="816"/>
    <x v="0"/>
    <n v="44"/>
    <n v="2"/>
    <x v="0"/>
    <n v="0.30024509803921567"/>
    <n v="245"/>
  </r>
  <r>
    <s v="ORD001312"/>
    <s v="CUST8965"/>
    <s v="Mrs. Paula Hoffman"/>
    <s v="jennifer.stevens@outlook.com"/>
    <x v="4"/>
    <d v="2023-04-21T00:00:00"/>
    <x v="121"/>
    <x v="0"/>
    <x v="0"/>
    <s v="January"/>
    <x v="0"/>
    <s v="PROD6570"/>
    <x v="20"/>
    <x v="3"/>
    <n v="492"/>
    <n v="2"/>
    <n v="984"/>
    <x v="4"/>
    <n v="58"/>
    <n v="3"/>
    <x v="0"/>
    <n v="0.34959349593495936"/>
    <n v="344"/>
  </r>
  <r>
    <s v="ORD001313"/>
    <s v="CUST4504"/>
    <s v="Grace Bowers"/>
    <s v="peter.willis@outlook.com"/>
    <x v="2"/>
    <d v="2024-01-22T00:00:00"/>
    <x v="342"/>
    <x v="7"/>
    <x v="1"/>
    <s v="November"/>
    <x v="0"/>
    <s v="PROD1351"/>
    <x v="18"/>
    <x v="0"/>
    <n v="887"/>
    <n v="7"/>
    <n v="6210"/>
    <x v="2"/>
    <n v="902"/>
    <n v="8"/>
    <x v="1"/>
    <n v="0.4"/>
    <n v="2484"/>
  </r>
  <r>
    <s v="ORD001314"/>
    <s v="CUST2234"/>
    <s v="Pedro Sandoval"/>
    <s v="joshua.roman@yahoo.com"/>
    <x v="4"/>
    <d v="2024-03-12T00:00:00"/>
    <x v="468"/>
    <x v="9"/>
    <x v="0"/>
    <s v="June"/>
    <x v="0"/>
    <s v="PROD5100"/>
    <x v="6"/>
    <x v="0"/>
    <n v="1000"/>
    <n v="2"/>
    <n v="2000"/>
    <x v="0"/>
    <n v="111"/>
    <n v="3"/>
    <x v="0"/>
    <n v="0.4"/>
    <n v="800"/>
  </r>
  <r>
    <s v="ORD001315"/>
    <s v="CUST6017"/>
    <s v="Angela Shepherd"/>
    <s v="thomas.singleton@yahoo.com"/>
    <x v="5"/>
    <d v="2024-04-16T00:00:00"/>
    <x v="102"/>
    <x v="1"/>
    <x v="1"/>
    <s v="December"/>
    <x v="0"/>
    <s v="PROD2142"/>
    <x v="4"/>
    <x v="2"/>
    <n v="1263"/>
    <n v="8"/>
    <n v="10103"/>
    <x v="1"/>
    <n v="1099"/>
    <n v="8"/>
    <x v="1"/>
    <n v="0.30000989805008416"/>
    <n v="3031"/>
  </r>
  <r>
    <s v="ORD001316"/>
    <s v="CUST8923"/>
    <s v="Adriana Baker"/>
    <s v="raymond.hansen@hotmail.com"/>
    <x v="3"/>
    <d v="2024-06-09T00:00:00"/>
    <x v="108"/>
    <x v="2"/>
    <x v="1"/>
    <s v="May"/>
    <x v="0"/>
    <s v="PROD6294"/>
    <x v="11"/>
    <x v="3"/>
    <n v="1031"/>
    <n v="2"/>
    <n v="2062"/>
    <x v="1"/>
    <n v="244"/>
    <n v="3"/>
    <x v="0"/>
    <n v="0.35014548981571292"/>
    <n v="722"/>
  </r>
  <r>
    <s v="ORD001317"/>
    <s v="CUST2844"/>
    <s v="Laura Hernandez"/>
    <s v="david.lawson@yahoo.com"/>
    <x v="3"/>
    <d v="2024-03-18T00:00:00"/>
    <x v="502"/>
    <x v="0"/>
    <x v="0"/>
    <s v="January"/>
    <x v="0"/>
    <s v="PROD7290"/>
    <x v="5"/>
    <x v="3"/>
    <n v="458"/>
    <n v="3"/>
    <n v="1374"/>
    <x v="1"/>
    <n v="137"/>
    <n v="10"/>
    <x v="1"/>
    <n v="0.35007278020378457"/>
    <n v="481"/>
  </r>
  <r>
    <s v="ORD001318"/>
    <s v="CUST3097"/>
    <s v="Victoria Robbins"/>
    <s v="cheryl.hayes@gmail.com"/>
    <x v="4"/>
    <d v="2023-10-11T00:00:00"/>
    <x v="97"/>
    <x v="2"/>
    <x v="1"/>
    <s v="May"/>
    <x v="0"/>
    <s v="PROD2315"/>
    <x v="0"/>
    <x v="0"/>
    <n v="218"/>
    <n v="3"/>
    <n v="655"/>
    <x v="1"/>
    <n v="54"/>
    <n v="2"/>
    <x v="0"/>
    <n v="0.4"/>
    <n v="262"/>
  </r>
  <r>
    <s v="ORD001319"/>
    <s v="CUST8505"/>
    <s v="Carol Watson"/>
    <s v="kevin.lowery@gmail.com"/>
    <x v="4"/>
    <d v="2023-07-29T00:00:00"/>
    <x v="217"/>
    <x v="4"/>
    <x v="0"/>
    <s v="April"/>
    <x v="1"/>
    <s v="PROD7055"/>
    <x v="2"/>
    <x v="1"/>
    <n v="215"/>
    <n v="2"/>
    <n v="429"/>
    <x v="1"/>
    <n v="47"/>
    <m/>
    <x v="2"/>
    <n v="0.14918414918414918"/>
    <n v="64"/>
  </r>
  <r>
    <s v="ORD001320"/>
    <s v="CUST1602"/>
    <s v="Edward Goodman"/>
    <s v="brenda.ryan@outlook.com"/>
    <x v="5"/>
    <d v="2024-09-20T00:00:00"/>
    <x v="505"/>
    <x v="4"/>
    <x v="1"/>
    <s v="April"/>
    <x v="0"/>
    <s v="PROD5097"/>
    <x v="11"/>
    <x v="3"/>
    <n v="992"/>
    <n v="1"/>
    <n v="992"/>
    <x v="2"/>
    <n v="50"/>
    <n v="3"/>
    <x v="0"/>
    <n v="0.34979838709677419"/>
    <n v="347"/>
  </r>
  <r>
    <s v="ORD001321"/>
    <s v="CUST7250"/>
    <s v="Pamela Perez"/>
    <s v="daniel.tucker@yahoo.com"/>
    <x v="3"/>
    <d v="2023-10-19T00:00:00"/>
    <x v="62"/>
    <x v="1"/>
    <x v="1"/>
    <s v="December"/>
    <x v="0"/>
    <s v="PROD3778"/>
    <x v="19"/>
    <x v="2"/>
    <n v="1458"/>
    <n v="8"/>
    <n v="11667"/>
    <x v="2"/>
    <n v="1042"/>
    <n v="5"/>
    <x v="0"/>
    <n v="0.29999142881631952"/>
    <n v="3500"/>
  </r>
  <r>
    <s v="ORD001322"/>
    <s v="CUST6953"/>
    <s v="Richard Newman"/>
    <s v="richard.roman@yahoo.com"/>
    <x v="3"/>
    <d v="2024-06-02T00:00:00"/>
    <x v="67"/>
    <x v="0"/>
    <x v="0"/>
    <s v="January"/>
    <x v="0"/>
    <s v="PROD5568"/>
    <x v="1"/>
    <x v="1"/>
    <n v="589"/>
    <n v="3"/>
    <n v="1768"/>
    <x v="0"/>
    <n v="110"/>
    <n v="7"/>
    <x v="0"/>
    <n v="0.14988687782805429"/>
    <n v="265"/>
  </r>
  <r>
    <s v="ORD001323"/>
    <s v="CUST9065"/>
    <s v="Todd Wiley"/>
    <s v="eric.pugh@gmail.com"/>
    <x v="2"/>
    <d v="2023-04-03T00:00:00"/>
    <x v="302"/>
    <x v="7"/>
    <x v="0"/>
    <s v="November"/>
    <x v="0"/>
    <s v="PROD7184"/>
    <x v="19"/>
    <x v="2"/>
    <n v="691"/>
    <n v="7"/>
    <n v="4834"/>
    <x v="0"/>
    <n v="483"/>
    <n v="5"/>
    <x v="0"/>
    <n v="0.29995862639635912"/>
    <n v="1450"/>
  </r>
  <r>
    <s v="ORD001324"/>
    <s v="CUST5796"/>
    <s v="Jennifer Jones"/>
    <s v="amy.garcia@yahoo.com"/>
    <x v="5"/>
    <d v="2024-07-18T00:00:00"/>
    <x v="24"/>
    <x v="5"/>
    <x v="1"/>
    <s v="October"/>
    <x v="0"/>
    <s v="PROD2755"/>
    <x v="17"/>
    <x v="3"/>
    <n v="822"/>
    <n v="3"/>
    <n v="2465"/>
    <x v="1"/>
    <n v="314"/>
    <n v="10"/>
    <x v="1"/>
    <n v="0.35010141987829613"/>
    <n v="863"/>
  </r>
  <r>
    <s v="ORD001325"/>
    <s v="CUST2407"/>
    <s v="Tammy Burke"/>
    <s v="angela.robertson@yahoo.com"/>
    <x v="5"/>
    <d v="2024-06-08T00:00:00"/>
    <x v="297"/>
    <x v="3"/>
    <x v="0"/>
    <s v="March"/>
    <x v="2"/>
    <s v="PROD5743"/>
    <x v="19"/>
    <x v="2"/>
    <n v="130"/>
    <n v="4"/>
    <n v="521"/>
    <x v="1"/>
    <n v="39"/>
    <m/>
    <x v="2"/>
    <n v="0.29942418426103645"/>
    <n v="156"/>
  </r>
  <r>
    <s v="ORD001326"/>
    <s v="CUST6031"/>
    <s v="Matthew Mora"/>
    <s v="linda.obrien@yahoo.com"/>
    <x v="6"/>
    <d v="2023-10-10T00:00:00"/>
    <x v="22"/>
    <x v="1"/>
    <x v="1"/>
    <s v="December"/>
    <x v="0"/>
    <s v="PROD9146"/>
    <x v="15"/>
    <x v="1"/>
    <n v="414"/>
    <n v="2"/>
    <n v="828"/>
    <x v="0"/>
    <n v="58"/>
    <n v="4"/>
    <x v="0"/>
    <n v="0.14975845410628019"/>
    <n v="124"/>
  </r>
  <r>
    <s v="ORD001327"/>
    <s v="CUST1152"/>
    <s v="Andrew Mcmillan"/>
    <s v="john.bailey@gmail.com"/>
    <x v="6"/>
    <d v="2024-03-24T00:00:00"/>
    <x v="454"/>
    <x v="7"/>
    <x v="0"/>
    <s v="November"/>
    <x v="0"/>
    <s v="PROD2218"/>
    <x v="21"/>
    <x v="1"/>
    <n v="166"/>
    <n v="1"/>
    <n v="166"/>
    <x v="0"/>
    <n v="10"/>
    <n v="7"/>
    <x v="0"/>
    <n v="0.15060240963855423"/>
    <n v="25"/>
  </r>
  <r>
    <s v="ORD001328"/>
    <s v="CUST9005"/>
    <s v="Kimberly Richard"/>
    <s v="catherine.miller@hotmail.com"/>
    <x v="4"/>
    <d v="2023-02-05T00:00:00"/>
    <x v="608"/>
    <x v="2"/>
    <x v="0"/>
    <s v="May"/>
    <x v="0"/>
    <s v="PROD8293"/>
    <x v="10"/>
    <x v="2"/>
    <n v="1096"/>
    <n v="3"/>
    <n v="3287"/>
    <x v="4"/>
    <n v="315"/>
    <n v="3"/>
    <x v="0"/>
    <n v="0.29996957712199573"/>
    <n v="986"/>
  </r>
  <r>
    <s v="ORD001329"/>
    <s v="CUST4331"/>
    <s v="Gregory Mercado"/>
    <s v="michelle.brown@outlook.com"/>
    <x v="5"/>
    <d v="2023-11-26T00:00:00"/>
    <x v="246"/>
    <x v="1"/>
    <x v="1"/>
    <s v="December"/>
    <x v="0"/>
    <s v="PROD8731"/>
    <x v="13"/>
    <x v="4"/>
    <n v="911"/>
    <n v="6"/>
    <n v="5464"/>
    <x v="2"/>
    <n v="522"/>
    <n v="9"/>
    <x v="1"/>
    <n v="0.25"/>
    <n v="1366"/>
  </r>
  <r>
    <s v="ORD001330"/>
    <s v="CUST4399"/>
    <s v="Anthony Smith"/>
    <s v="stephen.murphy@hotmail.com"/>
    <x v="2"/>
    <d v="2023-06-11T00:00:00"/>
    <x v="289"/>
    <x v="0"/>
    <x v="1"/>
    <s v="January"/>
    <x v="0"/>
    <s v="PROD5716"/>
    <x v="12"/>
    <x v="3"/>
    <n v="756"/>
    <n v="1"/>
    <n v="756"/>
    <x v="1"/>
    <n v="98"/>
    <n v="5"/>
    <x v="0"/>
    <n v="0.35052910052910052"/>
    <n v="265"/>
  </r>
  <r>
    <s v="ORD001331"/>
    <s v="CUST7552"/>
    <s v="Sharon Martinez"/>
    <s v="jacob.hill@gmail.com"/>
    <x v="1"/>
    <d v="2024-09-25T00:00:00"/>
    <x v="99"/>
    <x v="10"/>
    <x v="0"/>
    <s v="February"/>
    <x v="0"/>
    <s v="PROD5131"/>
    <x v="16"/>
    <x v="0"/>
    <n v="153"/>
    <n v="4"/>
    <n v="612"/>
    <x v="1"/>
    <n v="72"/>
    <n v="5"/>
    <x v="0"/>
    <n v="0.40032679738562094"/>
    <n v="245"/>
  </r>
  <r>
    <s v="ORD001332"/>
    <s v="CUST9229"/>
    <s v="Samantha Harrington"/>
    <s v="joshua.rivera@yahoo.com"/>
    <x v="5"/>
    <d v="2023-05-06T00:00:00"/>
    <x v="349"/>
    <x v="11"/>
    <x v="0"/>
    <s v="July"/>
    <x v="0"/>
    <s v="PROD4487"/>
    <x v="21"/>
    <x v="1"/>
    <n v="505"/>
    <n v="1"/>
    <n v="505"/>
    <x v="1"/>
    <n v="68"/>
    <n v="9"/>
    <x v="1"/>
    <n v="0.15049504950495049"/>
    <n v="76"/>
  </r>
  <r>
    <s v="ORD001333"/>
    <s v="CUST8480"/>
    <s v="Alexis Lopez"/>
    <s v="abigail.thomas@hotmail.com"/>
    <x v="5"/>
    <d v="2023-08-15T00:00:00"/>
    <x v="221"/>
    <x v="11"/>
    <x v="1"/>
    <s v="July"/>
    <x v="1"/>
    <s v="PROD8401"/>
    <x v="20"/>
    <x v="3"/>
    <n v="48"/>
    <n v="1"/>
    <n v="48"/>
    <x v="1"/>
    <n v="6"/>
    <m/>
    <x v="2"/>
    <n v="0.35416666666666669"/>
    <n v="17"/>
  </r>
  <r>
    <s v="ORD001334"/>
    <s v="CUST2832"/>
    <s v="Todd Matthews"/>
    <s v="jeffrey.baker@yahoo.com"/>
    <x v="5"/>
    <d v="2024-10-03T00:00:00"/>
    <x v="609"/>
    <x v="6"/>
    <x v="0"/>
    <s v="August"/>
    <x v="0"/>
    <s v="PROD9105"/>
    <x v="17"/>
    <x v="3"/>
    <n v="747"/>
    <n v="1"/>
    <n v="747"/>
    <x v="1"/>
    <n v="83"/>
    <n v="8"/>
    <x v="1"/>
    <n v="0.3493975903614458"/>
    <n v="261"/>
  </r>
  <r>
    <s v="ORD001335"/>
    <s v="CUST1518"/>
    <s v="Rachel Williams"/>
    <s v="jacob.barr@hotmail.com"/>
    <x v="1"/>
    <d v="2024-05-18T00:00:00"/>
    <x v="373"/>
    <x v="9"/>
    <x v="0"/>
    <s v="June"/>
    <x v="0"/>
    <s v="PROD9764"/>
    <x v="9"/>
    <x v="4"/>
    <n v="371"/>
    <n v="1"/>
    <n v="371"/>
    <x v="1"/>
    <n v="20"/>
    <n v="4"/>
    <x v="0"/>
    <n v="0.25067385444743934"/>
    <n v="93"/>
  </r>
  <r>
    <s v="ORD001336"/>
    <s v="CUST2476"/>
    <s v="Kathryn Porter"/>
    <s v="terri.wilson@hotmail.com"/>
    <x v="4"/>
    <d v="2023-12-03T00:00:00"/>
    <x v="190"/>
    <x v="5"/>
    <x v="1"/>
    <s v="October"/>
    <x v="0"/>
    <s v="PROD9735"/>
    <x v="1"/>
    <x v="1"/>
    <n v="1152"/>
    <n v="1"/>
    <n v="1152"/>
    <x v="1"/>
    <n v="134"/>
    <n v="2"/>
    <x v="0"/>
    <n v="0.1501736111111111"/>
    <n v="173"/>
  </r>
  <r>
    <s v="ORD001337"/>
    <s v="CUST9982"/>
    <s v="Daniel Harvey"/>
    <s v="nathan.huffman@gmail.com"/>
    <x v="0"/>
    <d v="2024-12-25T00:00:00"/>
    <x v="372"/>
    <x v="5"/>
    <x v="0"/>
    <s v="October"/>
    <x v="0"/>
    <s v="PROD8510"/>
    <x v="2"/>
    <x v="1"/>
    <n v="160"/>
    <n v="4"/>
    <n v="638"/>
    <x v="2"/>
    <n v="42"/>
    <n v="2"/>
    <x v="0"/>
    <n v="0.15047021943573669"/>
    <n v="96"/>
  </r>
  <r>
    <s v="ORD001338"/>
    <s v="CUST9271"/>
    <s v="Janet Richmond"/>
    <s v="darlene.grimes@hotmail.com"/>
    <x v="3"/>
    <d v="2024-05-22T00:00:00"/>
    <x v="610"/>
    <x v="4"/>
    <x v="1"/>
    <s v="April"/>
    <x v="1"/>
    <s v="PROD3097"/>
    <x v="7"/>
    <x v="4"/>
    <n v="806"/>
    <n v="5"/>
    <n v="4032"/>
    <x v="1"/>
    <n v="505"/>
    <m/>
    <x v="2"/>
    <n v="0.25"/>
    <n v="1008"/>
  </r>
  <r>
    <s v="ORD001339"/>
    <s v="CUST5791"/>
    <s v="Stephen Ferguson"/>
    <s v="christina.sandoval@outlook.com"/>
    <x v="0"/>
    <d v="2023-01-19T00:00:00"/>
    <x v="131"/>
    <x v="9"/>
    <x v="1"/>
    <s v="June"/>
    <x v="1"/>
    <s v="PROD9331"/>
    <x v="8"/>
    <x v="2"/>
    <n v="218"/>
    <n v="1"/>
    <n v="218"/>
    <x v="1"/>
    <n v="32"/>
    <m/>
    <x v="2"/>
    <n v="0.29816513761467889"/>
    <n v="65"/>
  </r>
  <r>
    <s v="ORD001340"/>
    <s v="CUST9756"/>
    <s v="William Jackson"/>
    <s v="omar.hammond@yahoo.com"/>
    <x v="3"/>
    <d v="2023-07-11T00:00:00"/>
    <x v="226"/>
    <x v="0"/>
    <x v="1"/>
    <s v="January"/>
    <x v="0"/>
    <s v="PROD7491"/>
    <x v="4"/>
    <x v="2"/>
    <n v="528"/>
    <n v="2"/>
    <n v="1057"/>
    <x v="2"/>
    <n v="73"/>
    <n v="6"/>
    <x v="0"/>
    <n v="0.29990539262062443"/>
    <n v="317"/>
  </r>
  <r>
    <s v="ORD001341"/>
    <s v="CUST1055"/>
    <s v="Toni Lane"/>
    <s v="heather.morales@yahoo.com"/>
    <x v="3"/>
    <d v="2024-09-26T00:00:00"/>
    <x v="349"/>
    <x v="11"/>
    <x v="0"/>
    <s v="July"/>
    <x v="0"/>
    <s v="PROD2984"/>
    <x v="12"/>
    <x v="3"/>
    <n v="851"/>
    <n v="6"/>
    <n v="5108"/>
    <x v="1"/>
    <n v="279"/>
    <n v="3"/>
    <x v="0"/>
    <n v="0.35003915426781518"/>
    <n v="1788"/>
  </r>
  <r>
    <s v="ORD001342"/>
    <s v="CUST4458"/>
    <s v="Adam Stewart"/>
    <s v="rachel.gross@hotmail.com"/>
    <x v="0"/>
    <d v="2024-07-14T00:00:00"/>
    <x v="611"/>
    <x v="3"/>
    <x v="0"/>
    <s v="March"/>
    <x v="0"/>
    <s v="PROD4720"/>
    <x v="19"/>
    <x v="2"/>
    <n v="355"/>
    <n v="4"/>
    <n v="1421"/>
    <x v="0"/>
    <n v="197"/>
    <n v="3"/>
    <x v="0"/>
    <n v="0.29978888106966922"/>
    <n v="426"/>
  </r>
  <r>
    <s v="ORD001343"/>
    <s v="CUST9266"/>
    <s v="Susan Lee"/>
    <s v="victor.salinas@yahoo.com"/>
    <x v="4"/>
    <d v="2024-06-25T00:00:00"/>
    <x v="31"/>
    <x v="3"/>
    <x v="1"/>
    <s v="March"/>
    <x v="0"/>
    <s v="PROD4026"/>
    <x v="21"/>
    <x v="1"/>
    <n v="955"/>
    <n v="4"/>
    <n v="3821"/>
    <x v="0"/>
    <n v="501"/>
    <n v="8"/>
    <x v="1"/>
    <n v="0.14996074326092645"/>
    <n v="573"/>
  </r>
  <r>
    <s v="ORD001344"/>
    <s v="CUST8927"/>
    <s v="Melissa Rubio"/>
    <s v="frank.johnson@hotmail.com"/>
    <x v="6"/>
    <d v="2024-12-09T00:00:00"/>
    <x v="20"/>
    <x v="3"/>
    <x v="0"/>
    <s v="March"/>
    <x v="0"/>
    <s v="PROD7345"/>
    <x v="9"/>
    <x v="4"/>
    <n v="766"/>
    <n v="5"/>
    <n v="3830"/>
    <x v="2"/>
    <n v="353"/>
    <n v="6"/>
    <x v="0"/>
    <n v="0.24986945169712793"/>
    <n v="957"/>
  </r>
  <r>
    <s v="ORD001345"/>
    <s v="CUST1528"/>
    <s v="Samantha Carpenter"/>
    <s v="julie.kemp@outlook.com"/>
    <x v="6"/>
    <d v="2024-07-03T00:00:00"/>
    <x v="612"/>
    <x v="9"/>
    <x v="1"/>
    <s v="June"/>
    <x v="0"/>
    <s v="PROD8863"/>
    <x v="1"/>
    <x v="1"/>
    <n v="712"/>
    <n v="1"/>
    <n v="712"/>
    <x v="1"/>
    <n v="41"/>
    <n v="8"/>
    <x v="1"/>
    <n v="0.1502808988764045"/>
    <n v="107"/>
  </r>
  <r>
    <s v="ORD001346"/>
    <s v="CUST7026"/>
    <s v="Jessica Santana"/>
    <s v="aaron.collier@gmail.com"/>
    <x v="1"/>
    <d v="2023-06-15T00:00:00"/>
    <x v="28"/>
    <x v="8"/>
    <x v="0"/>
    <s v="September"/>
    <x v="0"/>
    <s v="PROD5518"/>
    <x v="2"/>
    <x v="1"/>
    <n v="535"/>
    <n v="2"/>
    <n v="1070"/>
    <x v="0"/>
    <n v="104"/>
    <n v="2"/>
    <x v="0"/>
    <n v="0.14953271028037382"/>
    <n v="160"/>
  </r>
  <r>
    <s v="ORD001347"/>
    <s v="CUST8860"/>
    <s v="Kim Riley"/>
    <s v="emily.hayden@gmail.com"/>
    <x v="6"/>
    <d v="2023-07-29T00:00:00"/>
    <x v="237"/>
    <x v="5"/>
    <x v="0"/>
    <s v="October"/>
    <x v="0"/>
    <s v="PROD5343"/>
    <x v="20"/>
    <x v="3"/>
    <n v="424"/>
    <n v="1"/>
    <n v="424"/>
    <x v="1"/>
    <n v="34"/>
    <n v="2"/>
    <x v="0"/>
    <n v="0.34905660377358488"/>
    <n v="148"/>
  </r>
  <r>
    <s v="ORD001348"/>
    <s v="CUST7864"/>
    <s v="Kimberly Solomon"/>
    <s v="sarah.brown@yahoo.com"/>
    <x v="6"/>
    <d v="2024-09-15T00:00:00"/>
    <x v="317"/>
    <x v="3"/>
    <x v="1"/>
    <s v="March"/>
    <x v="2"/>
    <s v="PROD1828"/>
    <x v="6"/>
    <x v="0"/>
    <n v="436"/>
    <n v="1"/>
    <n v="436"/>
    <x v="0"/>
    <n v="31"/>
    <m/>
    <x v="2"/>
    <n v="0.40137614678899081"/>
    <n v="175"/>
  </r>
  <r>
    <s v="ORD001349"/>
    <s v="CUST7566"/>
    <s v="Erin Coleman"/>
    <s v="ryan.gonzales@gmail.com"/>
    <x v="1"/>
    <d v="2024-02-10T00:00:00"/>
    <x v="311"/>
    <x v="6"/>
    <x v="0"/>
    <s v="August"/>
    <x v="0"/>
    <s v="PROD3868"/>
    <x v="18"/>
    <x v="0"/>
    <n v="982"/>
    <n v="5"/>
    <n v="4909"/>
    <x v="1"/>
    <n v="726"/>
    <n v="10"/>
    <x v="1"/>
    <n v="0.40008148299042573"/>
    <n v="1964"/>
  </r>
  <r>
    <s v="ORD001350"/>
    <s v="CUST3396"/>
    <s v="Molly Howell"/>
    <s v="diane.ball@hotmail.com"/>
    <x v="0"/>
    <d v="2023-04-13T00:00:00"/>
    <x v="525"/>
    <x v="7"/>
    <x v="0"/>
    <s v="November"/>
    <x v="0"/>
    <s v="PROD7784"/>
    <x v="20"/>
    <x v="3"/>
    <n v="909"/>
    <n v="3"/>
    <n v="2727"/>
    <x v="0"/>
    <n v="306"/>
    <n v="10"/>
    <x v="1"/>
    <n v="0.34983498349834985"/>
    <n v="954"/>
  </r>
  <r>
    <s v="ORD001351"/>
    <s v="CUST5473"/>
    <s v="John Kent"/>
    <s v="norma.harris@outlook.com"/>
    <x v="6"/>
    <d v="2023-10-07T00:00:00"/>
    <x v="185"/>
    <x v="3"/>
    <x v="1"/>
    <s v="March"/>
    <x v="0"/>
    <s v="PROD1890"/>
    <x v="13"/>
    <x v="4"/>
    <n v="280"/>
    <n v="5"/>
    <n v="1399"/>
    <x v="4"/>
    <n v="96"/>
    <n v="10"/>
    <x v="1"/>
    <n v="0.25017869907076484"/>
    <n v="350"/>
  </r>
  <r>
    <s v="ORD001352"/>
    <s v="CUST4779"/>
    <s v="Anthony Rogers"/>
    <s v="heidi.henry@yahoo.com"/>
    <x v="2"/>
    <d v="2024-09-14T00:00:00"/>
    <x v="425"/>
    <x v="4"/>
    <x v="1"/>
    <s v="April"/>
    <x v="2"/>
    <s v="PROD4408"/>
    <x v="15"/>
    <x v="1"/>
    <n v="651"/>
    <n v="2"/>
    <n v="1301"/>
    <x v="0"/>
    <n v="110"/>
    <m/>
    <x v="2"/>
    <n v="0.1498847040737894"/>
    <n v="195"/>
  </r>
  <r>
    <s v="ORD001353"/>
    <s v="CUST8513"/>
    <s v="Jennifer Beck"/>
    <s v="geoffrey.hester@outlook.com"/>
    <x v="6"/>
    <d v="2023-03-03T00:00:00"/>
    <x v="613"/>
    <x v="5"/>
    <x v="0"/>
    <s v="October"/>
    <x v="1"/>
    <s v="PROD2447"/>
    <x v="16"/>
    <x v="0"/>
    <n v="448"/>
    <n v="1"/>
    <n v="448"/>
    <x v="0"/>
    <n v="41"/>
    <m/>
    <x v="2"/>
    <n v="0.39955357142857145"/>
    <n v="179"/>
  </r>
  <r>
    <s v="ORD001354"/>
    <s v="CUST8541"/>
    <s v="Stephanie Moore"/>
    <s v="jose.anderson@hotmail.com"/>
    <x v="6"/>
    <d v="2024-06-02T00:00:00"/>
    <x v="614"/>
    <x v="7"/>
    <x v="1"/>
    <s v="November"/>
    <x v="0"/>
    <s v="PROD8181"/>
    <x v="19"/>
    <x v="2"/>
    <n v="849"/>
    <n v="3"/>
    <n v="2548"/>
    <x v="1"/>
    <n v="195"/>
    <n v="2"/>
    <x v="0"/>
    <n v="0.29984301412872844"/>
    <n v="764"/>
  </r>
  <r>
    <s v="ORD001355"/>
    <s v="CUST4978"/>
    <s v="Anthony Key"/>
    <s v="nicole.knight@hotmail.com"/>
    <x v="3"/>
    <d v="2024-03-24T00:00:00"/>
    <x v="475"/>
    <x v="11"/>
    <x v="0"/>
    <s v="July"/>
    <x v="0"/>
    <s v="PROD3838"/>
    <x v="11"/>
    <x v="3"/>
    <n v="868"/>
    <n v="2"/>
    <n v="1737"/>
    <x v="1"/>
    <n v="156"/>
    <n v="10"/>
    <x v="1"/>
    <n v="0.35002878526194586"/>
    <n v="608"/>
  </r>
  <r>
    <s v="ORD001356"/>
    <s v="CUST6890"/>
    <s v="Kimberly Walsh"/>
    <s v="richard.johnson@outlook.com"/>
    <x v="1"/>
    <d v="2023-01-09T00:00:00"/>
    <x v="63"/>
    <x v="1"/>
    <x v="1"/>
    <s v="December"/>
    <x v="0"/>
    <s v="PROD6000"/>
    <x v="20"/>
    <x v="3"/>
    <n v="443"/>
    <n v="8"/>
    <n v="3548"/>
    <x v="1"/>
    <n v="403"/>
    <n v="3"/>
    <x v="0"/>
    <n v="0.3500563697857948"/>
    <n v="1242"/>
  </r>
  <r>
    <s v="ORD001357"/>
    <s v="CUST7318"/>
    <s v="Anthony Morton"/>
    <s v="jessica.edwards@hotmail.com"/>
    <x v="4"/>
    <d v="2023-05-27T00:00:00"/>
    <x v="615"/>
    <x v="0"/>
    <x v="1"/>
    <s v="January"/>
    <x v="0"/>
    <s v="PROD6327"/>
    <x v="9"/>
    <x v="4"/>
    <n v="297"/>
    <n v="1"/>
    <n v="297"/>
    <x v="1"/>
    <n v="37"/>
    <n v="8"/>
    <x v="1"/>
    <n v="0.24915824915824916"/>
    <n v="74"/>
  </r>
  <r>
    <s v="ORD001358"/>
    <s v="CUST8748"/>
    <s v="Jonathan Richardson"/>
    <s v="kristi.butler@outlook.com"/>
    <x v="5"/>
    <d v="2024-12-03T00:00:00"/>
    <x v="188"/>
    <x v="3"/>
    <x v="0"/>
    <s v="March"/>
    <x v="0"/>
    <s v="PROD4311"/>
    <x v="4"/>
    <x v="2"/>
    <n v="107"/>
    <n v="1"/>
    <n v="107"/>
    <x v="1"/>
    <n v="15"/>
    <n v="8"/>
    <x v="1"/>
    <n v="0.29906542056074764"/>
    <n v="32"/>
  </r>
  <r>
    <s v="ORD001359"/>
    <s v="CUST5933"/>
    <s v="Christopher Jones"/>
    <s v="melissa.stewart@outlook.com"/>
    <x v="4"/>
    <d v="2024-11-04T00:00:00"/>
    <x v="287"/>
    <x v="3"/>
    <x v="1"/>
    <s v="March"/>
    <x v="0"/>
    <s v="PROD2310"/>
    <x v="6"/>
    <x v="0"/>
    <n v="946"/>
    <n v="4"/>
    <n v="3783"/>
    <x v="0"/>
    <n v="478"/>
    <n v="3"/>
    <x v="0"/>
    <n v="0.39994713190589481"/>
    <n v="1513"/>
  </r>
  <r>
    <s v="ORD001360"/>
    <s v="CUST1357"/>
    <s v="Alyssa Sanchez"/>
    <s v="brandon.smith@outlook.com"/>
    <x v="4"/>
    <d v="2023-11-12T00:00:00"/>
    <x v="98"/>
    <x v="4"/>
    <x v="1"/>
    <s v="April"/>
    <x v="0"/>
    <s v="PROD3807"/>
    <x v="18"/>
    <x v="0"/>
    <n v="286"/>
    <n v="3"/>
    <n v="858"/>
    <x v="1"/>
    <n v="56"/>
    <n v="4"/>
    <x v="0"/>
    <n v="0.39976689976689977"/>
    <n v="343"/>
  </r>
  <r>
    <s v="ORD001361"/>
    <s v="CUST1726"/>
    <s v="Michelle Gutierrez"/>
    <s v="robert.hardy@yahoo.com"/>
    <x v="4"/>
    <d v="2023-10-31T00:00:00"/>
    <x v="616"/>
    <x v="3"/>
    <x v="1"/>
    <s v="March"/>
    <x v="2"/>
    <s v="PROD7872"/>
    <x v="5"/>
    <x v="3"/>
    <n v="962"/>
    <n v="3"/>
    <n v="2887"/>
    <x v="0"/>
    <n v="327"/>
    <m/>
    <x v="2"/>
    <n v="0.35019050917907862"/>
    <n v="1011"/>
  </r>
  <r>
    <s v="ORD001362"/>
    <s v="CUST1357"/>
    <s v="Alyssa Sanchez"/>
    <s v="brandon.smith@outlook.com"/>
    <x v="4"/>
    <d v="2023-11-12T00:00:00"/>
    <x v="617"/>
    <x v="3"/>
    <x v="1"/>
    <s v="March"/>
    <x v="0"/>
    <s v="PROD7470"/>
    <x v="6"/>
    <x v="0"/>
    <n v="173"/>
    <n v="1"/>
    <n v="173"/>
    <x v="0"/>
    <n v="26"/>
    <n v="6"/>
    <x v="0"/>
    <n v="0.39884393063583817"/>
    <n v="69"/>
  </r>
  <r>
    <s v="ORD001363"/>
    <s v="CUST4030"/>
    <s v="Angela Thompson"/>
    <s v="lorraine.porter@yahoo.com"/>
    <x v="6"/>
    <d v="2023-09-02T00:00:00"/>
    <x v="519"/>
    <x v="7"/>
    <x v="1"/>
    <s v="November"/>
    <x v="0"/>
    <s v="PROD6745"/>
    <x v="12"/>
    <x v="3"/>
    <n v="1495"/>
    <n v="4"/>
    <n v="5979"/>
    <x v="1"/>
    <n v="772"/>
    <n v="8"/>
    <x v="1"/>
    <n v="0.35005853821709315"/>
    <n v="2093"/>
  </r>
  <r>
    <s v="ORD001364"/>
    <s v="CUST1798"/>
    <s v="Megan Taylor"/>
    <s v="erica.parker@gmail.com"/>
    <x v="6"/>
    <d v="2024-02-07T00:00:00"/>
    <x v="92"/>
    <x v="6"/>
    <x v="0"/>
    <s v="August"/>
    <x v="0"/>
    <s v="PROD5830"/>
    <x v="8"/>
    <x v="2"/>
    <n v="502"/>
    <n v="2"/>
    <n v="1004"/>
    <x v="1"/>
    <n v="91"/>
    <n v="6"/>
    <x v="0"/>
    <n v="0.29980079681274902"/>
    <n v="301"/>
  </r>
  <r>
    <s v="ORD001365"/>
    <s v="CUST1057"/>
    <s v="Melissa Moyer"/>
    <s v="ryan.mays@gmail.com"/>
    <x v="6"/>
    <d v="2024-08-28T00:00:00"/>
    <x v="291"/>
    <x v="11"/>
    <x v="1"/>
    <s v="July"/>
    <x v="0"/>
    <s v="PROD8353"/>
    <x v="6"/>
    <x v="0"/>
    <n v="174"/>
    <n v="6"/>
    <n v="1045"/>
    <x v="1"/>
    <n v="107"/>
    <n v="2"/>
    <x v="0"/>
    <n v="0.4"/>
    <n v="418"/>
  </r>
  <r>
    <s v="ORD001366"/>
    <s v="CUST3188"/>
    <s v="Janice Clark"/>
    <s v="katie.price@outlook.com"/>
    <x v="1"/>
    <d v="2023-10-13T00:00:00"/>
    <x v="337"/>
    <x v="7"/>
    <x v="0"/>
    <s v="November"/>
    <x v="0"/>
    <s v="PROD4228"/>
    <x v="6"/>
    <x v="0"/>
    <n v="1325"/>
    <n v="3"/>
    <n v="3976"/>
    <x v="0"/>
    <n v="257"/>
    <n v="5"/>
    <x v="0"/>
    <n v="0.3998993963782696"/>
    <n v="1590"/>
  </r>
  <r>
    <s v="ORD001367"/>
    <s v="CUST4399"/>
    <s v="Roberta Ritter"/>
    <s v="nancy.holt@gmail.com"/>
    <x v="5"/>
    <d v="2024-05-25T00:00:00"/>
    <x v="277"/>
    <x v="8"/>
    <x v="0"/>
    <s v="September"/>
    <x v="0"/>
    <s v="PROD5191"/>
    <x v="8"/>
    <x v="2"/>
    <n v="220"/>
    <n v="3"/>
    <n v="661"/>
    <x v="2"/>
    <n v="81"/>
    <n v="4"/>
    <x v="0"/>
    <n v="0.29954614220877457"/>
    <n v="198"/>
  </r>
  <r>
    <s v="ORD001368"/>
    <s v="CUST5908"/>
    <s v="Kelly Weeks"/>
    <s v="colton.mcmahon@gmail.com"/>
    <x v="4"/>
    <d v="2023-05-15T00:00:00"/>
    <x v="420"/>
    <x v="8"/>
    <x v="1"/>
    <s v="September"/>
    <x v="0"/>
    <s v="PROD1304"/>
    <x v="15"/>
    <x v="1"/>
    <n v="844"/>
    <n v="2"/>
    <n v="1688"/>
    <x v="1"/>
    <n v="240"/>
    <n v="3"/>
    <x v="0"/>
    <n v="0.14988151658767773"/>
    <n v="253"/>
  </r>
  <r>
    <s v="ORD001369"/>
    <s v="CUST4640"/>
    <s v="Frederick Brown"/>
    <s v="adam.hayes@yahoo.com"/>
    <x v="1"/>
    <d v="2024-01-27T00:00:00"/>
    <x v="220"/>
    <x v="6"/>
    <x v="0"/>
    <s v="August"/>
    <x v="0"/>
    <s v="PROD8306"/>
    <x v="20"/>
    <x v="3"/>
    <n v="57"/>
    <n v="1"/>
    <n v="57"/>
    <x v="1"/>
    <n v="5"/>
    <n v="9"/>
    <x v="1"/>
    <n v="0.35087719298245612"/>
    <n v="20"/>
  </r>
  <r>
    <s v="ORD001370"/>
    <s v="CUST9495"/>
    <s v="Suzanne Mckinney"/>
    <s v="russell.johnson@gmail.com"/>
    <x v="4"/>
    <d v="2023-10-31T00:00:00"/>
    <x v="287"/>
    <x v="3"/>
    <x v="1"/>
    <s v="March"/>
    <x v="1"/>
    <s v="PROD9996"/>
    <x v="1"/>
    <x v="1"/>
    <n v="53"/>
    <n v="5"/>
    <n v="263"/>
    <x v="0"/>
    <n v="26"/>
    <m/>
    <x v="2"/>
    <n v="0.15209125475285171"/>
    <n v="40"/>
  </r>
  <r>
    <s v="ORD001371"/>
    <s v="CUST9673"/>
    <s v="Brenda Hall"/>
    <s v="robert.tran@hotmail.com"/>
    <x v="3"/>
    <d v="2023-07-20T00:00:00"/>
    <x v="344"/>
    <x v="6"/>
    <x v="1"/>
    <s v="August"/>
    <x v="0"/>
    <s v="PROD5378"/>
    <x v="20"/>
    <x v="3"/>
    <n v="953"/>
    <n v="3"/>
    <n v="2858"/>
    <x v="0"/>
    <n v="350"/>
    <n v="2"/>
    <x v="0"/>
    <n v="0.34989503149055284"/>
    <n v="1000"/>
  </r>
  <r>
    <s v="ORD001372"/>
    <s v="CUST6470"/>
    <s v="Anthony Caldwell"/>
    <s v="tara.peterson@hotmail.com"/>
    <x v="5"/>
    <d v="2023-06-30T00:00:00"/>
    <x v="245"/>
    <x v="3"/>
    <x v="1"/>
    <s v="March"/>
    <x v="0"/>
    <s v="PROD1375"/>
    <x v="15"/>
    <x v="1"/>
    <n v="623"/>
    <n v="2"/>
    <n v="1245"/>
    <x v="2"/>
    <n v="102"/>
    <n v="4"/>
    <x v="0"/>
    <n v="0.1502008032128514"/>
    <n v="187"/>
  </r>
  <r>
    <s v="ORD001373"/>
    <s v="CUST4939"/>
    <s v="Chris Cooley"/>
    <s v="anna.garcia@yahoo.com"/>
    <x v="3"/>
    <d v="2024-07-08T00:00:00"/>
    <x v="618"/>
    <x v="9"/>
    <x v="0"/>
    <s v="June"/>
    <x v="1"/>
    <s v="PROD3782"/>
    <x v="10"/>
    <x v="2"/>
    <n v="441"/>
    <n v="1"/>
    <n v="441"/>
    <x v="0"/>
    <n v="63"/>
    <m/>
    <x v="2"/>
    <n v="0.29931972789115646"/>
    <n v="132"/>
  </r>
  <r>
    <s v="ORD001374"/>
    <s v="CUST4735"/>
    <s v="Ryan Cole"/>
    <s v="laura.rogers@yahoo.com"/>
    <x v="4"/>
    <d v="2024-06-11T00:00:00"/>
    <x v="447"/>
    <x v="11"/>
    <x v="0"/>
    <s v="July"/>
    <x v="1"/>
    <s v="PROD8904"/>
    <x v="17"/>
    <x v="3"/>
    <n v="1091"/>
    <n v="5"/>
    <n v="5457"/>
    <x v="1"/>
    <n v="514"/>
    <m/>
    <x v="2"/>
    <n v="0.3500091625435221"/>
    <n v="1910"/>
  </r>
  <r>
    <s v="ORD001375"/>
    <s v="CUST1202"/>
    <s v="Rebecca Collins"/>
    <s v="john.bennett@yahoo.com"/>
    <x v="2"/>
    <d v="2023-12-03T00:00:00"/>
    <x v="175"/>
    <x v="6"/>
    <x v="0"/>
    <s v="August"/>
    <x v="0"/>
    <s v="PROD5929"/>
    <x v="17"/>
    <x v="3"/>
    <n v="377"/>
    <n v="2"/>
    <n v="754"/>
    <x v="2"/>
    <n v="45"/>
    <n v="5"/>
    <x v="0"/>
    <n v="0.35013262599469497"/>
    <n v="264"/>
  </r>
  <r>
    <s v="ORD001376"/>
    <s v="CUST9315"/>
    <s v="Tiffany King"/>
    <s v="sheila.allen@yahoo.com"/>
    <x v="3"/>
    <d v="2023-04-26T00:00:00"/>
    <x v="105"/>
    <x v="9"/>
    <x v="0"/>
    <s v="June"/>
    <x v="0"/>
    <s v="PROD3775"/>
    <x v="4"/>
    <x v="2"/>
    <n v="1092"/>
    <n v="1"/>
    <n v="1092"/>
    <x v="1"/>
    <n v="146"/>
    <n v="10"/>
    <x v="1"/>
    <n v="0.30036630036630035"/>
    <n v="328"/>
  </r>
  <r>
    <s v="ORD001377"/>
    <s v="CUST9824"/>
    <s v="Holly Armstrong"/>
    <s v="jeffrey.wood@yahoo.com"/>
    <x v="3"/>
    <d v="2024-05-04T00:00:00"/>
    <x v="265"/>
    <x v="8"/>
    <x v="1"/>
    <s v="September"/>
    <x v="0"/>
    <s v="PROD1511"/>
    <x v="0"/>
    <x v="0"/>
    <n v="1016"/>
    <n v="4"/>
    <n v="4062"/>
    <x v="1"/>
    <n v="248"/>
    <n v="7"/>
    <x v="0"/>
    <n v="0.40004923682914822"/>
    <n v="1625"/>
  </r>
  <r>
    <s v="ORD001378"/>
    <s v="CUST8994"/>
    <s v="John Campbell"/>
    <s v="sean.ward@gmail.com"/>
    <x v="4"/>
    <d v="2024-01-15T00:00:00"/>
    <x v="619"/>
    <x v="0"/>
    <x v="1"/>
    <s v="January"/>
    <x v="0"/>
    <s v="PROD4334"/>
    <x v="16"/>
    <x v="0"/>
    <n v="764"/>
    <n v="1"/>
    <n v="764"/>
    <x v="1"/>
    <n v="94"/>
    <n v="6"/>
    <x v="0"/>
    <n v="0.40052356020942409"/>
    <n v="306"/>
  </r>
  <r>
    <s v="ORD001379"/>
    <s v="CUST3066"/>
    <s v="John Craig"/>
    <s v="frank.hansen@gmail.com"/>
    <x v="5"/>
    <d v="2023-12-11T00:00:00"/>
    <x v="275"/>
    <x v="4"/>
    <x v="0"/>
    <s v="April"/>
    <x v="2"/>
    <s v="PROD5864"/>
    <x v="8"/>
    <x v="2"/>
    <n v="153"/>
    <n v="5"/>
    <n v="766"/>
    <x v="1"/>
    <n v="80"/>
    <m/>
    <x v="2"/>
    <n v="0.30026109660574413"/>
    <n v="230"/>
  </r>
  <r>
    <s v="ORD001380"/>
    <s v="CUST4524"/>
    <s v="Jason Jimenez"/>
    <s v="robert.ball@yahoo.com"/>
    <x v="0"/>
    <d v="2024-04-20T00:00:00"/>
    <x v="154"/>
    <x v="3"/>
    <x v="1"/>
    <s v="March"/>
    <x v="0"/>
    <s v="PROD1201"/>
    <x v="5"/>
    <x v="3"/>
    <n v="228"/>
    <n v="2"/>
    <n v="455"/>
    <x v="1"/>
    <n v="62"/>
    <n v="4"/>
    <x v="0"/>
    <n v="0.34945054945054943"/>
    <n v="159"/>
  </r>
  <r>
    <s v="ORD001381"/>
    <s v="CUST4343"/>
    <s v="Justin Jackson"/>
    <s v="julie.williams@hotmail.com"/>
    <x v="2"/>
    <d v="2024-01-07T00:00:00"/>
    <x v="460"/>
    <x v="6"/>
    <x v="1"/>
    <s v="August"/>
    <x v="1"/>
    <s v="PROD9157"/>
    <x v="2"/>
    <x v="1"/>
    <n v="293"/>
    <n v="6"/>
    <n v="1759"/>
    <x v="2"/>
    <n v="243"/>
    <m/>
    <x v="2"/>
    <n v="0.15008527572484365"/>
    <n v="264"/>
  </r>
  <r>
    <s v="ORD001382"/>
    <s v="CUST3629"/>
    <s v="Elizabeth Burke"/>
    <s v="jack.johnson@yahoo.com"/>
    <x v="4"/>
    <d v="2023-07-23T00:00:00"/>
    <x v="77"/>
    <x v="9"/>
    <x v="0"/>
    <s v="June"/>
    <x v="0"/>
    <s v="PROD1179"/>
    <x v="8"/>
    <x v="2"/>
    <n v="1121"/>
    <n v="3"/>
    <n v="3364"/>
    <x v="1"/>
    <n v="316"/>
    <n v="2"/>
    <x v="0"/>
    <n v="0.29994054696789535"/>
    <n v="1009"/>
  </r>
  <r>
    <s v="ORD001383"/>
    <s v="CUST5571"/>
    <s v="Mary Farrell"/>
    <s v="april.bradshaw@outlook.com"/>
    <x v="6"/>
    <d v="2023-03-17T00:00:00"/>
    <x v="103"/>
    <x v="0"/>
    <x v="1"/>
    <s v="January"/>
    <x v="0"/>
    <s v="PROD6516"/>
    <x v="5"/>
    <x v="3"/>
    <n v="765"/>
    <n v="1"/>
    <n v="765"/>
    <x v="4"/>
    <n v="114"/>
    <n v="4"/>
    <x v="0"/>
    <n v="0.35032679738562089"/>
    <n v="268"/>
  </r>
  <r>
    <s v="ORD001384"/>
    <s v="CUST7010"/>
    <s v="Christian Graham"/>
    <s v="meghan.saunders@outlook.com"/>
    <x v="3"/>
    <d v="2024-06-22T00:00:00"/>
    <x v="313"/>
    <x v="3"/>
    <x v="0"/>
    <s v="March"/>
    <x v="1"/>
    <s v="PROD4163"/>
    <x v="20"/>
    <x v="3"/>
    <n v="594"/>
    <n v="3"/>
    <n v="1783"/>
    <x v="0"/>
    <n v="241"/>
    <m/>
    <x v="2"/>
    <n v="0.34997195737521031"/>
    <n v="624"/>
  </r>
  <r>
    <s v="ORD001385"/>
    <s v="CUST8573"/>
    <s v="Karen Cobb"/>
    <s v="richard.martin@yahoo.com"/>
    <x v="0"/>
    <d v="2024-04-10T00:00:00"/>
    <x v="470"/>
    <x v="1"/>
    <x v="0"/>
    <s v="December"/>
    <x v="0"/>
    <s v="PROD6511"/>
    <x v="0"/>
    <x v="0"/>
    <n v="1491"/>
    <n v="6"/>
    <n v="8947"/>
    <x v="0"/>
    <n v="1033"/>
    <n v="3"/>
    <x v="0"/>
    <n v="0.4000223538616296"/>
    <n v="3579"/>
  </r>
  <r>
    <s v="ORD001386"/>
    <s v="CUST5097"/>
    <s v="Juan Martinez"/>
    <s v="christopher.moody@hotmail.com"/>
    <x v="0"/>
    <d v="2023-03-12T00:00:00"/>
    <x v="620"/>
    <x v="2"/>
    <x v="0"/>
    <s v="May"/>
    <x v="0"/>
    <s v="PROD2294"/>
    <x v="1"/>
    <x v="1"/>
    <n v="809"/>
    <n v="2"/>
    <n v="1618"/>
    <x v="1"/>
    <n v="139"/>
    <n v="7"/>
    <x v="0"/>
    <n v="0.15018541409147096"/>
    <n v="243"/>
  </r>
  <r>
    <s v="ORD001387"/>
    <s v="CUST1305"/>
    <s v="Christina Carter PhD"/>
    <s v="christopher.blair@hotmail.com"/>
    <x v="3"/>
    <d v="2024-03-27T00:00:00"/>
    <x v="447"/>
    <x v="11"/>
    <x v="0"/>
    <s v="July"/>
    <x v="1"/>
    <s v="PROD1403"/>
    <x v="21"/>
    <x v="1"/>
    <n v="964"/>
    <n v="1"/>
    <n v="964"/>
    <x v="1"/>
    <n v="68"/>
    <m/>
    <x v="2"/>
    <n v="0.15041493775933609"/>
    <n v="145"/>
  </r>
  <r>
    <s v="ORD001388"/>
    <s v="CUST8896"/>
    <s v="Mr. Steve Harris"/>
    <s v="teresa.rosales@yahoo.com"/>
    <x v="6"/>
    <d v="2024-04-30T00:00:00"/>
    <x v="25"/>
    <x v="10"/>
    <x v="0"/>
    <s v="February"/>
    <x v="0"/>
    <s v="PROD8687"/>
    <x v="4"/>
    <x v="2"/>
    <n v="693"/>
    <n v="1"/>
    <n v="693"/>
    <x v="0"/>
    <n v="95"/>
    <n v="5"/>
    <x v="0"/>
    <n v="0.30014430014430016"/>
    <n v="208"/>
  </r>
  <r>
    <s v="ORD001389"/>
    <s v="CUST3077"/>
    <s v="Jennifer Reed"/>
    <s v="richard.sims@yahoo.com"/>
    <x v="5"/>
    <d v="2023-07-04T00:00:00"/>
    <x v="90"/>
    <x v="9"/>
    <x v="1"/>
    <s v="June"/>
    <x v="0"/>
    <s v="PROD8559"/>
    <x v="15"/>
    <x v="1"/>
    <n v="444"/>
    <n v="3"/>
    <n v="1331"/>
    <x v="0"/>
    <n v="158"/>
    <n v="6"/>
    <x v="0"/>
    <n v="0.15026296018031554"/>
    <n v="200"/>
  </r>
  <r>
    <s v="ORD001390"/>
    <s v="CUST2338"/>
    <s v="Melinda Boyd"/>
    <s v="donald.maxwell@outlook.com"/>
    <x v="3"/>
    <d v="2023-05-04T00:00:00"/>
    <x v="621"/>
    <x v="7"/>
    <x v="1"/>
    <s v="November"/>
    <x v="2"/>
    <s v="PROD5565"/>
    <x v="1"/>
    <x v="1"/>
    <n v="1282"/>
    <n v="7"/>
    <n v="8974"/>
    <x v="0"/>
    <n v="925"/>
    <m/>
    <x v="2"/>
    <n v="0.14998885669712503"/>
    <n v="1346"/>
  </r>
  <r>
    <s v="ORD001391"/>
    <s v="CUST8977"/>
    <s v="Jeff Norris"/>
    <s v="jody.brown@gmail.com"/>
    <x v="5"/>
    <d v="2023-01-09T00:00:00"/>
    <x v="496"/>
    <x v="1"/>
    <x v="0"/>
    <s v="December"/>
    <x v="2"/>
    <s v="PROD4469"/>
    <x v="14"/>
    <x v="4"/>
    <n v="1060"/>
    <n v="4"/>
    <n v="4239"/>
    <x v="2"/>
    <n v="504"/>
    <m/>
    <x v="2"/>
    <n v="0.25005897617362588"/>
    <n v="1060"/>
  </r>
  <r>
    <s v="ORD001392"/>
    <s v="CUST1474"/>
    <s v="Eric Ruiz"/>
    <s v="john.hernandez@outlook.com"/>
    <x v="6"/>
    <d v="2024-04-25T00:00:00"/>
    <x v="48"/>
    <x v="4"/>
    <x v="0"/>
    <s v="April"/>
    <x v="0"/>
    <s v="PROD1514"/>
    <x v="15"/>
    <x v="1"/>
    <n v="883"/>
    <n v="2"/>
    <n v="1767"/>
    <x v="2"/>
    <n v="234"/>
    <n v="10"/>
    <x v="1"/>
    <n v="0.14997170345217883"/>
    <n v="265"/>
  </r>
  <r>
    <s v="ORD001393"/>
    <s v="CUST6356"/>
    <s v="Valerie Evans"/>
    <s v="frank.guerrero@hotmail.com"/>
    <x v="2"/>
    <d v="2023-05-09T00:00:00"/>
    <x v="375"/>
    <x v="9"/>
    <x v="0"/>
    <s v="June"/>
    <x v="0"/>
    <s v="PROD3493"/>
    <x v="3"/>
    <x v="1"/>
    <n v="186"/>
    <n v="3"/>
    <n v="558"/>
    <x v="0"/>
    <n v="82"/>
    <n v="6"/>
    <x v="0"/>
    <n v="0.15053763440860216"/>
    <n v="84"/>
  </r>
  <r>
    <s v="ORD001394"/>
    <s v="CUST6706"/>
    <s v="Peter Jackson"/>
    <s v="charles.wright@yahoo.com"/>
    <x v="1"/>
    <d v="2024-03-06T00:00:00"/>
    <x v="622"/>
    <x v="11"/>
    <x v="0"/>
    <s v="July"/>
    <x v="1"/>
    <s v="PROD7199"/>
    <x v="10"/>
    <x v="2"/>
    <n v="320"/>
    <n v="5"/>
    <n v="1598"/>
    <x v="0"/>
    <n v="182"/>
    <m/>
    <x v="2"/>
    <n v="0.29974968710888611"/>
    <n v="479"/>
  </r>
  <r>
    <s v="ORD001395"/>
    <s v="CUST1925"/>
    <s v="Jerry Randolph"/>
    <s v="heather.warner@yahoo.com"/>
    <x v="5"/>
    <d v="2024-02-26T00:00:00"/>
    <x v="623"/>
    <x v="10"/>
    <x v="1"/>
    <s v="February"/>
    <x v="0"/>
    <s v="PROD9829"/>
    <x v="13"/>
    <x v="4"/>
    <n v="507"/>
    <n v="3"/>
    <n v="1522"/>
    <x v="1"/>
    <n v="171"/>
    <n v="4"/>
    <x v="0"/>
    <n v="0.24967148488830487"/>
    <n v="380"/>
  </r>
  <r>
    <s v="ORD001396"/>
    <s v="CUST9551"/>
    <s v="Austin Harris"/>
    <s v="dawn.harris@yahoo.com"/>
    <x v="5"/>
    <d v="2023-11-19T00:00:00"/>
    <x v="473"/>
    <x v="0"/>
    <x v="1"/>
    <s v="January"/>
    <x v="0"/>
    <s v="PROD9315"/>
    <x v="12"/>
    <x v="3"/>
    <n v="489"/>
    <n v="1"/>
    <n v="489"/>
    <x v="1"/>
    <n v="35"/>
    <n v="10"/>
    <x v="1"/>
    <n v="0.34969325153374231"/>
    <n v="171"/>
  </r>
  <r>
    <s v="ORD001397"/>
    <s v="CUST8269"/>
    <s v="Sean Anderson"/>
    <s v="tina.malone@outlook.com"/>
    <x v="3"/>
    <d v="2023-05-30T00:00:00"/>
    <x v="276"/>
    <x v="2"/>
    <x v="0"/>
    <s v="May"/>
    <x v="0"/>
    <s v="PROD2967"/>
    <x v="3"/>
    <x v="1"/>
    <n v="266"/>
    <n v="3"/>
    <n v="799"/>
    <x v="1"/>
    <n v="113"/>
    <n v="3"/>
    <x v="0"/>
    <n v="0.15018773466833543"/>
    <n v="120"/>
  </r>
  <r>
    <s v="ORD001398"/>
    <s v="CUST7494"/>
    <s v="Bill Fuller"/>
    <s v="andrew.bentley@gmail.com"/>
    <x v="0"/>
    <d v="2023-09-05T00:00:00"/>
    <x v="164"/>
    <x v="8"/>
    <x v="1"/>
    <s v="September"/>
    <x v="0"/>
    <s v="PROD2609"/>
    <x v="18"/>
    <x v="0"/>
    <n v="494"/>
    <n v="3"/>
    <n v="1482"/>
    <x v="0"/>
    <n v="152"/>
    <n v="2"/>
    <x v="0"/>
    <n v="0.40013495276653172"/>
    <n v="593"/>
  </r>
  <r>
    <s v="ORD001399"/>
    <s v="CUST8860"/>
    <s v="Kim Riley"/>
    <s v="emily.hayden@gmail.com"/>
    <x v="6"/>
    <d v="2023-07-29T00:00:00"/>
    <x v="358"/>
    <x v="8"/>
    <x v="1"/>
    <s v="September"/>
    <x v="0"/>
    <s v="PROD5304"/>
    <x v="20"/>
    <x v="3"/>
    <n v="917"/>
    <n v="2"/>
    <n v="1834"/>
    <x v="3"/>
    <n v="243"/>
    <n v="9"/>
    <x v="1"/>
    <n v="0.3500545256270447"/>
    <n v="642"/>
  </r>
  <r>
    <s v="ORD001400"/>
    <s v="CUST8548"/>
    <s v="John Hall"/>
    <s v="tim.vaughn@outlook.com"/>
    <x v="2"/>
    <d v="2024-08-26T00:00:00"/>
    <x v="167"/>
    <x v="1"/>
    <x v="0"/>
    <s v="December"/>
    <x v="0"/>
    <s v="PROD7902"/>
    <x v="5"/>
    <x v="3"/>
    <n v="1146"/>
    <n v="2"/>
    <n v="2293"/>
    <x v="4"/>
    <n v="235"/>
    <n v="3"/>
    <x v="0"/>
    <n v="0.35019624945486261"/>
    <n v="803"/>
  </r>
  <r>
    <s v="ORD001401"/>
    <s v="CUST6879"/>
    <s v="Olivia Howell"/>
    <s v="kenneth.reynolds@gmail.com"/>
    <x v="2"/>
    <d v="2023-09-21T00:00:00"/>
    <x v="330"/>
    <x v="6"/>
    <x v="1"/>
    <s v="August"/>
    <x v="0"/>
    <s v="PROD4359"/>
    <x v="4"/>
    <x v="2"/>
    <n v="91"/>
    <n v="6"/>
    <n v="545"/>
    <x v="1"/>
    <n v="29"/>
    <n v="3"/>
    <x v="0"/>
    <n v="0.30091743119266057"/>
    <n v="164"/>
  </r>
  <r>
    <s v="ORD001402"/>
    <s v="CUST9781"/>
    <s v="John Mack"/>
    <s v="daniel.jackson@yahoo.com"/>
    <x v="5"/>
    <d v="2024-10-07T00:00:00"/>
    <x v="521"/>
    <x v="7"/>
    <x v="1"/>
    <s v="November"/>
    <x v="0"/>
    <s v="PROD4233"/>
    <x v="13"/>
    <x v="4"/>
    <n v="16"/>
    <n v="7"/>
    <n v="112"/>
    <x v="1"/>
    <n v="6"/>
    <n v="10"/>
    <x v="1"/>
    <n v="0.25"/>
    <n v="28"/>
  </r>
  <r>
    <s v="ORD001403"/>
    <s v="CUST3962"/>
    <s v="Brandi Pratt"/>
    <s v="eric.west@outlook.com"/>
    <x v="2"/>
    <d v="2024-10-29T00:00:00"/>
    <x v="38"/>
    <x v="8"/>
    <x v="1"/>
    <s v="September"/>
    <x v="0"/>
    <s v="PROD7970"/>
    <x v="16"/>
    <x v="0"/>
    <n v="49"/>
    <n v="3"/>
    <n v="147"/>
    <x v="2"/>
    <n v="19"/>
    <n v="9"/>
    <x v="1"/>
    <n v="0.40136054421768708"/>
    <n v="59"/>
  </r>
  <r>
    <s v="ORD001404"/>
    <s v="CUST3484"/>
    <s v="Vanessa Griffin"/>
    <s v="amanda.brown@outlook.com"/>
    <x v="1"/>
    <d v="2024-05-10T00:00:00"/>
    <x v="131"/>
    <x v="9"/>
    <x v="1"/>
    <s v="June"/>
    <x v="0"/>
    <s v="PROD2146"/>
    <x v="11"/>
    <x v="3"/>
    <n v="526"/>
    <n v="3"/>
    <n v="1578"/>
    <x v="3"/>
    <n v="220"/>
    <n v="9"/>
    <x v="1"/>
    <n v="0.34980988593155893"/>
    <n v="552"/>
  </r>
  <r>
    <s v="ORD001405"/>
    <s v="CUST5357"/>
    <s v="Charles Garcia"/>
    <s v="jessica.gilmore@hotmail.com"/>
    <x v="6"/>
    <d v="2023-06-23T00:00:00"/>
    <x v="171"/>
    <x v="10"/>
    <x v="0"/>
    <s v="February"/>
    <x v="0"/>
    <s v="PROD9668"/>
    <x v="0"/>
    <x v="0"/>
    <n v="258"/>
    <n v="4"/>
    <n v="1032"/>
    <x v="2"/>
    <n v="74"/>
    <n v="10"/>
    <x v="1"/>
    <n v="0.40019379844961239"/>
    <n v="413"/>
  </r>
  <r>
    <s v="ORD001406"/>
    <s v="CUST7215"/>
    <s v="Lisa Mayer"/>
    <s v="sara.hunter@yahoo.com"/>
    <x v="1"/>
    <d v="2024-08-09T00:00:00"/>
    <x v="624"/>
    <x v="7"/>
    <x v="0"/>
    <s v="November"/>
    <x v="0"/>
    <s v="PROD8268"/>
    <x v="16"/>
    <x v="0"/>
    <n v="436"/>
    <n v="1"/>
    <n v="436"/>
    <x v="1"/>
    <n v="53"/>
    <n v="3"/>
    <x v="0"/>
    <n v="0.39908256880733944"/>
    <n v="174"/>
  </r>
  <r>
    <s v="ORD001407"/>
    <s v="CUST2734"/>
    <s v="Darrell Adams"/>
    <s v="christy.ryan@yahoo.com"/>
    <x v="1"/>
    <d v="2024-07-20T00:00:00"/>
    <x v="519"/>
    <x v="7"/>
    <x v="1"/>
    <s v="November"/>
    <x v="0"/>
    <s v="PROD6052"/>
    <x v="19"/>
    <x v="2"/>
    <n v="1129"/>
    <n v="6"/>
    <n v="6775"/>
    <x v="1"/>
    <n v="447"/>
    <n v="4"/>
    <x v="0"/>
    <n v="0.2999261992619926"/>
    <n v="2032"/>
  </r>
  <r>
    <s v="ORD001408"/>
    <s v="CUST2269"/>
    <s v="Parker Garcia"/>
    <s v="shannon.faulkner@hotmail.com"/>
    <x v="0"/>
    <d v="2023-08-25T00:00:00"/>
    <x v="571"/>
    <x v="2"/>
    <x v="0"/>
    <s v="May"/>
    <x v="0"/>
    <s v="PROD2558"/>
    <x v="3"/>
    <x v="1"/>
    <n v="441"/>
    <n v="3"/>
    <n v="1324"/>
    <x v="1"/>
    <n v="187"/>
    <n v="5"/>
    <x v="0"/>
    <n v="0.15030211480362538"/>
    <n v="199"/>
  </r>
  <r>
    <s v="ORD001409"/>
    <s v="CUST2685"/>
    <s v="Dr. Rachel Hebert"/>
    <s v="kevin.daniels@outlook.com"/>
    <x v="5"/>
    <d v="2024-06-16T00:00:00"/>
    <x v="255"/>
    <x v="5"/>
    <x v="1"/>
    <s v="October"/>
    <x v="1"/>
    <s v="PROD3174"/>
    <x v="16"/>
    <x v="0"/>
    <n v="403"/>
    <n v="4"/>
    <n v="1611"/>
    <x v="1"/>
    <n v="156"/>
    <m/>
    <x v="2"/>
    <n v="0.39975170701427687"/>
    <n v="644"/>
  </r>
  <r>
    <s v="ORD001410"/>
    <s v="CUST5024"/>
    <s v="William Vincent"/>
    <s v="tiffany.campbell@hotmail.com"/>
    <x v="3"/>
    <d v="2023-04-10T00:00:00"/>
    <x v="275"/>
    <x v="4"/>
    <x v="0"/>
    <s v="April"/>
    <x v="0"/>
    <s v="PROD1575"/>
    <x v="11"/>
    <x v="3"/>
    <n v="484"/>
    <n v="3"/>
    <n v="1452"/>
    <x v="0"/>
    <n v="113"/>
    <n v="9"/>
    <x v="1"/>
    <n v="0.34986225895316803"/>
    <n v="508"/>
  </r>
  <r>
    <s v="ORD001411"/>
    <s v="CUST6639"/>
    <s v="Danielle Lopez"/>
    <s v="christina.payne@hotmail.com"/>
    <x v="6"/>
    <d v="2024-10-21T00:00:00"/>
    <x v="494"/>
    <x v="3"/>
    <x v="1"/>
    <s v="March"/>
    <x v="0"/>
    <s v="PROD2990"/>
    <x v="20"/>
    <x v="3"/>
    <n v="348"/>
    <n v="1"/>
    <n v="348"/>
    <x v="1"/>
    <n v="29"/>
    <n v="3"/>
    <x v="0"/>
    <n v="0.35057471264367818"/>
    <n v="122"/>
  </r>
  <r>
    <s v="ORD001412"/>
    <s v="CUST6284"/>
    <s v="Mark Smith"/>
    <s v="johnathan.howard@gmail.com"/>
    <x v="4"/>
    <d v="2024-10-28T00:00:00"/>
    <x v="16"/>
    <x v="8"/>
    <x v="0"/>
    <s v="September"/>
    <x v="0"/>
    <s v="PROD8236"/>
    <x v="17"/>
    <x v="3"/>
    <n v="429"/>
    <n v="4"/>
    <n v="1717"/>
    <x v="2"/>
    <n v="133"/>
    <n v="6"/>
    <x v="0"/>
    <n v="0.35002912055911473"/>
    <n v="601"/>
  </r>
  <r>
    <s v="ORD001413"/>
    <s v="CUST1587"/>
    <s v="Felicia Holland"/>
    <s v="brittany.hunter@gmail.com"/>
    <x v="6"/>
    <d v="2024-06-18T00:00:00"/>
    <x v="392"/>
    <x v="4"/>
    <x v="0"/>
    <s v="April"/>
    <x v="0"/>
    <s v="PROD2320"/>
    <x v="13"/>
    <x v="4"/>
    <n v="445"/>
    <n v="4"/>
    <n v="1780"/>
    <x v="1"/>
    <n v="265"/>
    <n v="6"/>
    <x v="0"/>
    <n v="0.25"/>
    <n v="445"/>
  </r>
  <r>
    <s v="ORD001414"/>
    <s v="CUST8844"/>
    <s v="Christopher Barton"/>
    <s v="meghan.bryant@outlook.com"/>
    <x v="3"/>
    <d v="2023-02-03T00:00:00"/>
    <x v="512"/>
    <x v="2"/>
    <x v="0"/>
    <s v="May"/>
    <x v="0"/>
    <s v="PROD4148"/>
    <x v="1"/>
    <x v="1"/>
    <n v="1044"/>
    <n v="4"/>
    <n v="4175"/>
    <x v="4"/>
    <n v="541"/>
    <n v="5"/>
    <x v="0"/>
    <n v="0.14994011976047905"/>
    <n v="626"/>
  </r>
  <r>
    <s v="ORD001415"/>
    <s v="CUST2605"/>
    <s v="Leslie Nguyen"/>
    <s v="henry.goodman@hotmail.com"/>
    <x v="3"/>
    <d v="2023-07-07T00:00:00"/>
    <x v="70"/>
    <x v="4"/>
    <x v="1"/>
    <s v="April"/>
    <x v="0"/>
    <s v="PROD8695"/>
    <x v="10"/>
    <x v="2"/>
    <n v="207"/>
    <n v="3"/>
    <n v="620"/>
    <x v="0"/>
    <n v="75"/>
    <n v="8"/>
    <x v="1"/>
    <n v="0.3"/>
    <n v="186"/>
  </r>
  <r>
    <s v="ORD001416"/>
    <s v="CUST4097"/>
    <s v="Ronald Galloway"/>
    <s v="timothy.powers@gmail.com"/>
    <x v="5"/>
    <d v="2023-06-15T00:00:00"/>
    <x v="598"/>
    <x v="3"/>
    <x v="1"/>
    <s v="March"/>
    <x v="1"/>
    <s v="PROD4614"/>
    <x v="19"/>
    <x v="2"/>
    <n v="291"/>
    <n v="5"/>
    <n v="1457"/>
    <x v="1"/>
    <n v="106"/>
    <m/>
    <x v="2"/>
    <n v="0.29993136582017843"/>
    <n v="437"/>
  </r>
  <r>
    <s v="ORD001417"/>
    <s v="CUST6161"/>
    <s v="Robert Hayes"/>
    <s v="veronica.dennis@gmail.com"/>
    <x v="0"/>
    <d v="2024-01-01T00:00:00"/>
    <x v="311"/>
    <x v="6"/>
    <x v="0"/>
    <s v="August"/>
    <x v="0"/>
    <s v="PROD1067"/>
    <x v="19"/>
    <x v="2"/>
    <n v="542"/>
    <n v="3"/>
    <n v="1626"/>
    <x v="4"/>
    <n v="177"/>
    <n v="7"/>
    <x v="0"/>
    <n v="0.30012300123001229"/>
    <n v="488"/>
  </r>
  <r>
    <s v="ORD001418"/>
    <s v="CUST9985"/>
    <s v="Michele Collins"/>
    <s v="gerald.jackson@hotmail.com"/>
    <x v="2"/>
    <d v="2024-03-22T00:00:00"/>
    <x v="579"/>
    <x v="3"/>
    <x v="0"/>
    <s v="March"/>
    <x v="0"/>
    <s v="PROD4761"/>
    <x v="5"/>
    <x v="3"/>
    <n v="142"/>
    <n v="4"/>
    <n v="566"/>
    <x v="2"/>
    <n v="69"/>
    <n v="2"/>
    <x v="0"/>
    <n v="0.34982332155477031"/>
    <n v="198"/>
  </r>
  <r>
    <s v="ORD001419"/>
    <s v="CUST9216"/>
    <s v="Cassidy Carson"/>
    <s v="christopher.jackson@yahoo.com"/>
    <x v="6"/>
    <d v="2024-12-30T00:00:00"/>
    <x v="15"/>
    <x v="7"/>
    <x v="1"/>
    <s v="November"/>
    <x v="0"/>
    <s v="PROD2748"/>
    <x v="5"/>
    <x v="3"/>
    <n v="63"/>
    <n v="1"/>
    <n v="63"/>
    <x v="0"/>
    <n v="6"/>
    <n v="5"/>
    <x v="0"/>
    <n v="0.34920634920634919"/>
    <n v="22"/>
  </r>
  <r>
    <s v="ORD001420"/>
    <s v="CUST5511"/>
    <s v="Larry Howard"/>
    <s v="jennifer.jackson@yahoo.com"/>
    <x v="0"/>
    <d v="2023-06-25T00:00:00"/>
    <x v="93"/>
    <x v="4"/>
    <x v="1"/>
    <s v="April"/>
    <x v="0"/>
    <s v="PROD8369"/>
    <x v="2"/>
    <x v="1"/>
    <n v="706"/>
    <n v="2"/>
    <n v="1413"/>
    <x v="1"/>
    <n v="124"/>
    <n v="8"/>
    <x v="1"/>
    <n v="0.15003538570417552"/>
    <n v="212"/>
  </r>
  <r>
    <s v="ORD001421"/>
    <s v="CUST6747"/>
    <s v="Sara Holmes"/>
    <s v="elizabeth.herrera@outlook.com"/>
    <x v="3"/>
    <d v="2023-06-25T00:00:00"/>
    <x v="304"/>
    <x v="6"/>
    <x v="0"/>
    <s v="August"/>
    <x v="1"/>
    <s v="PROD5255"/>
    <x v="10"/>
    <x v="2"/>
    <n v="1216"/>
    <n v="6"/>
    <n v="7294"/>
    <x v="0"/>
    <n v="966"/>
    <m/>
    <x v="2"/>
    <n v="0.29997258020290651"/>
    <n v="2188"/>
  </r>
  <r>
    <s v="ORD001422"/>
    <s v="CUST4613"/>
    <s v="Amy Anderson"/>
    <s v="laura.harper@yahoo.com"/>
    <x v="5"/>
    <d v="2024-03-04T00:00:00"/>
    <x v="120"/>
    <x v="11"/>
    <x v="0"/>
    <s v="July"/>
    <x v="1"/>
    <s v="PROD1826"/>
    <x v="9"/>
    <x v="4"/>
    <n v="767"/>
    <n v="6"/>
    <n v="4603"/>
    <x v="0"/>
    <n v="258"/>
    <m/>
    <x v="2"/>
    <n v="0.25005431240495329"/>
    <n v="1151"/>
  </r>
  <r>
    <s v="ORD001423"/>
    <s v="CUST5013"/>
    <s v="Sarah Mclean"/>
    <s v="john.wright@hotmail.com"/>
    <x v="4"/>
    <d v="2024-11-21T00:00:00"/>
    <x v="511"/>
    <x v="3"/>
    <x v="0"/>
    <s v="March"/>
    <x v="0"/>
    <s v="PROD3670"/>
    <x v="20"/>
    <x v="3"/>
    <n v="880"/>
    <n v="3"/>
    <n v="2639"/>
    <x v="1"/>
    <n v="255"/>
    <n v="10"/>
    <x v="1"/>
    <n v="0.35013262599469497"/>
    <n v="924"/>
  </r>
  <r>
    <s v="ORD001424"/>
    <s v="CUST6823"/>
    <s v="Alan Turner"/>
    <s v="seth.lloyd@outlook.com"/>
    <x v="3"/>
    <d v="2024-06-03T00:00:00"/>
    <x v="625"/>
    <x v="0"/>
    <x v="0"/>
    <s v="January"/>
    <x v="0"/>
    <s v="PROD5267"/>
    <x v="6"/>
    <x v="0"/>
    <n v="263"/>
    <n v="1"/>
    <n v="263"/>
    <x v="2"/>
    <n v="21"/>
    <n v="6"/>
    <x v="0"/>
    <n v="0.39923954372623577"/>
    <n v="105"/>
  </r>
  <r>
    <s v="ORD001425"/>
    <s v="CUST8350"/>
    <s v="Brandi Cooper"/>
    <s v="christine.terrell@hotmail.com"/>
    <x v="0"/>
    <d v="2024-04-04T00:00:00"/>
    <x v="509"/>
    <x v="11"/>
    <x v="1"/>
    <s v="July"/>
    <x v="0"/>
    <s v="PROD9058"/>
    <x v="17"/>
    <x v="3"/>
    <n v="80"/>
    <n v="3"/>
    <n v="241"/>
    <x v="1"/>
    <n v="13"/>
    <n v="9"/>
    <x v="1"/>
    <n v="0.34854771784232363"/>
    <n v="84"/>
  </r>
  <r>
    <s v="ORD001426"/>
    <s v="CUST5291"/>
    <s v="Erin Larson"/>
    <s v="tina.ortiz@hotmail.com"/>
    <x v="3"/>
    <d v="2024-01-15T00:00:00"/>
    <x v="386"/>
    <x v="10"/>
    <x v="0"/>
    <s v="February"/>
    <x v="0"/>
    <s v="PROD4384"/>
    <x v="0"/>
    <x v="0"/>
    <n v="784"/>
    <n v="1"/>
    <n v="784"/>
    <x v="1"/>
    <n v="93"/>
    <n v="7"/>
    <x v="0"/>
    <n v="0.40051020408163263"/>
    <n v="314"/>
  </r>
  <r>
    <s v="ORD001427"/>
    <s v="CUST5691"/>
    <s v="Jessica Kirk"/>
    <s v="katie.gonzalez@outlook.com"/>
    <x v="0"/>
    <d v="2024-11-01T00:00:00"/>
    <x v="214"/>
    <x v="11"/>
    <x v="0"/>
    <s v="July"/>
    <x v="1"/>
    <s v="PROD5002"/>
    <x v="2"/>
    <x v="1"/>
    <n v="1011"/>
    <n v="2"/>
    <n v="2021"/>
    <x v="1"/>
    <n v="274"/>
    <m/>
    <x v="2"/>
    <n v="0.14992577931716972"/>
    <n v="303"/>
  </r>
  <r>
    <s v="ORD001428"/>
    <s v="CUST6572"/>
    <s v="Craig Mitchell"/>
    <s v="austin.brown@gmail.com"/>
    <x v="2"/>
    <d v="2024-12-30T00:00:00"/>
    <x v="446"/>
    <x v="10"/>
    <x v="0"/>
    <s v="February"/>
    <x v="0"/>
    <s v="PROD8246"/>
    <x v="12"/>
    <x v="3"/>
    <n v="223"/>
    <n v="4"/>
    <n v="893"/>
    <x v="1"/>
    <n v="131"/>
    <n v="8"/>
    <x v="1"/>
    <n v="0.34938409854423291"/>
    <n v="312"/>
  </r>
  <r>
    <s v="ORD001429"/>
    <s v="CUST2621"/>
    <s v="Peter Serrano"/>
    <s v="sean.murphy@gmail.com"/>
    <x v="0"/>
    <d v="2023-09-16T00:00:00"/>
    <x v="497"/>
    <x v="9"/>
    <x v="0"/>
    <s v="June"/>
    <x v="2"/>
    <s v="PROD5774"/>
    <x v="14"/>
    <x v="4"/>
    <n v="484"/>
    <n v="6"/>
    <n v="2903"/>
    <x v="1"/>
    <n v="254"/>
    <m/>
    <x v="2"/>
    <n v="0.25008611780916296"/>
    <n v="726"/>
  </r>
  <r>
    <s v="ORD001430"/>
    <s v="CUST5007"/>
    <s v="Yolanda Robinson"/>
    <s v="megan.morgan@yahoo.com"/>
    <x v="0"/>
    <d v="2023-05-03T00:00:00"/>
    <x v="573"/>
    <x v="2"/>
    <x v="0"/>
    <s v="May"/>
    <x v="0"/>
    <s v="PROD6395"/>
    <x v="4"/>
    <x v="2"/>
    <n v="343"/>
    <n v="4"/>
    <n v="1372"/>
    <x v="1"/>
    <n v="82"/>
    <n v="6"/>
    <x v="0"/>
    <n v="0.30029154518950435"/>
    <n v="412"/>
  </r>
  <r>
    <s v="ORD001431"/>
    <s v="CUST7807"/>
    <s v="Kimberly Reed"/>
    <s v="margaret.bruce@yahoo.com"/>
    <x v="2"/>
    <d v="2024-05-28T00:00:00"/>
    <x v="417"/>
    <x v="1"/>
    <x v="0"/>
    <s v="December"/>
    <x v="0"/>
    <s v="PROD6642"/>
    <x v="0"/>
    <x v="0"/>
    <n v="1044"/>
    <n v="6"/>
    <n v="6264"/>
    <x v="0"/>
    <n v="499"/>
    <n v="10"/>
    <x v="1"/>
    <n v="0.40006385696040869"/>
    <n v="2506"/>
  </r>
  <r>
    <s v="ORD001432"/>
    <s v="CUST7846"/>
    <s v="Joshua Velez"/>
    <s v="emily.brock@outlook.com"/>
    <x v="1"/>
    <d v="2024-03-03T00:00:00"/>
    <x v="243"/>
    <x v="2"/>
    <x v="1"/>
    <s v="May"/>
    <x v="0"/>
    <s v="PROD5830"/>
    <x v="4"/>
    <x v="2"/>
    <n v="124"/>
    <n v="1"/>
    <n v="124"/>
    <x v="1"/>
    <n v="10"/>
    <n v="8"/>
    <x v="1"/>
    <n v="0.29838709677419356"/>
    <n v="37"/>
  </r>
  <r>
    <s v="ORD001433"/>
    <s v="CUST1318"/>
    <s v="Pamela Garcia"/>
    <s v="barbara.reynolds@gmail.com"/>
    <x v="1"/>
    <d v="2023-04-09T00:00:00"/>
    <x v="626"/>
    <x v="1"/>
    <x v="1"/>
    <s v="December"/>
    <x v="0"/>
    <s v="PROD1638"/>
    <x v="7"/>
    <x v="4"/>
    <n v="603"/>
    <n v="10"/>
    <n v="6029"/>
    <x v="2"/>
    <n v="632"/>
    <n v="6"/>
    <x v="0"/>
    <n v="0.24995853375352464"/>
    <n v="1507"/>
  </r>
  <r>
    <s v="ORD001434"/>
    <s v="CUST6490"/>
    <s v="Morgan Allen"/>
    <s v="ashley.vargas@yahoo.com"/>
    <x v="4"/>
    <d v="2023-01-19T00:00:00"/>
    <x v="137"/>
    <x v="8"/>
    <x v="1"/>
    <s v="September"/>
    <x v="0"/>
    <s v="PROD9749"/>
    <x v="16"/>
    <x v="0"/>
    <n v="957"/>
    <n v="2"/>
    <n v="1915"/>
    <x v="1"/>
    <n v="97"/>
    <n v="10"/>
    <x v="1"/>
    <n v="0.4"/>
    <n v="766"/>
  </r>
  <r>
    <s v="ORD001435"/>
    <s v="CUST8492"/>
    <s v="Christopher Barrett"/>
    <s v="dylan.nelson@outlook.com"/>
    <x v="5"/>
    <d v="2023-07-25T00:00:00"/>
    <x v="375"/>
    <x v="9"/>
    <x v="0"/>
    <s v="June"/>
    <x v="0"/>
    <s v="PROD7088"/>
    <x v="14"/>
    <x v="4"/>
    <n v="367"/>
    <n v="6"/>
    <n v="2203"/>
    <x v="1"/>
    <n v="134"/>
    <n v="8"/>
    <x v="1"/>
    <n v="0.25011348161597824"/>
    <n v="551"/>
  </r>
  <r>
    <s v="ORD001436"/>
    <s v="CUST8080"/>
    <s v="Michelle Cole"/>
    <s v="jason.murray@yahoo.com"/>
    <x v="2"/>
    <d v="2024-10-14T00:00:00"/>
    <x v="144"/>
    <x v="2"/>
    <x v="0"/>
    <s v="May"/>
    <x v="0"/>
    <s v="PROD1124"/>
    <x v="3"/>
    <x v="1"/>
    <n v="979"/>
    <n v="5"/>
    <n v="4893"/>
    <x v="1"/>
    <n v="284"/>
    <n v="3"/>
    <x v="0"/>
    <n v="0.15001021867974657"/>
    <n v="734"/>
  </r>
  <r>
    <s v="ORD001437"/>
    <s v="CUST5569"/>
    <s v="Ethan Garner"/>
    <s v="deborah.perez@gmail.com"/>
    <x v="5"/>
    <d v="2024-07-26T00:00:00"/>
    <x v="193"/>
    <x v="2"/>
    <x v="0"/>
    <s v="May"/>
    <x v="0"/>
    <s v="PROD3364"/>
    <x v="0"/>
    <x v="0"/>
    <n v="901"/>
    <n v="2"/>
    <n v="1801"/>
    <x v="2"/>
    <n v="108"/>
    <n v="5"/>
    <x v="0"/>
    <n v="0.40033314825097166"/>
    <n v="721"/>
  </r>
  <r>
    <s v="ORD001438"/>
    <s v="CUST9421"/>
    <s v="Kenneth Nguyen"/>
    <s v="april.dawson@gmail.com"/>
    <x v="1"/>
    <d v="2024-07-16T00:00:00"/>
    <x v="169"/>
    <x v="2"/>
    <x v="0"/>
    <s v="May"/>
    <x v="2"/>
    <s v="PROD4562"/>
    <x v="11"/>
    <x v="3"/>
    <n v="640"/>
    <n v="2"/>
    <n v="1280"/>
    <x v="1"/>
    <n v="97"/>
    <m/>
    <x v="2"/>
    <n v="0.35"/>
    <n v="448"/>
  </r>
  <r>
    <s v="ORD001439"/>
    <s v="CUST3504"/>
    <s v="Christopher Koch"/>
    <s v="nicole.sutton@outlook.com"/>
    <x v="4"/>
    <d v="2024-11-26T00:00:00"/>
    <x v="142"/>
    <x v="8"/>
    <x v="0"/>
    <s v="September"/>
    <x v="0"/>
    <s v="PROD7725"/>
    <x v="0"/>
    <x v="0"/>
    <n v="523"/>
    <n v="3"/>
    <n v="1570"/>
    <x v="1"/>
    <n v="117"/>
    <n v="9"/>
    <x v="1"/>
    <n v="0.4"/>
    <n v="628"/>
  </r>
  <r>
    <s v="ORD001440"/>
    <s v="CUST9673"/>
    <s v="Brenda Hall"/>
    <s v="robert.tran@hotmail.com"/>
    <x v="3"/>
    <d v="2023-07-20T00:00:00"/>
    <x v="135"/>
    <x v="5"/>
    <x v="1"/>
    <s v="October"/>
    <x v="1"/>
    <s v="PROD2286"/>
    <x v="2"/>
    <x v="1"/>
    <n v="369"/>
    <n v="1"/>
    <n v="369"/>
    <x v="3"/>
    <n v="27"/>
    <m/>
    <x v="2"/>
    <n v="0.14905149051490515"/>
    <n v="55"/>
  </r>
  <r>
    <s v="ORD001441"/>
    <s v="CUST1548"/>
    <s v="Kelly Zavala DDS"/>
    <s v="jennifer.mcconnell@hotmail.com"/>
    <x v="6"/>
    <d v="2024-12-07T00:00:00"/>
    <x v="581"/>
    <x v="9"/>
    <x v="1"/>
    <s v="June"/>
    <x v="0"/>
    <s v="PROD9361"/>
    <x v="15"/>
    <x v="1"/>
    <n v="523"/>
    <n v="6"/>
    <n v="3138"/>
    <x v="0"/>
    <n v="302"/>
    <n v="2"/>
    <x v="0"/>
    <n v="0.15009560229445507"/>
    <n v="471"/>
  </r>
  <r>
    <s v="ORD001442"/>
    <s v="CUST7232"/>
    <s v="Katrina Medina"/>
    <s v="lindsey.greer@gmail.com"/>
    <x v="0"/>
    <d v="2023-04-16T00:00:00"/>
    <x v="523"/>
    <x v="8"/>
    <x v="0"/>
    <s v="September"/>
    <x v="0"/>
    <s v="PROD8974"/>
    <x v="5"/>
    <x v="3"/>
    <n v="829"/>
    <n v="2"/>
    <n v="1657"/>
    <x v="1"/>
    <n v="157"/>
    <n v="8"/>
    <x v="1"/>
    <n v="0.35003017501508749"/>
    <n v="580"/>
  </r>
  <r>
    <s v="ORD001443"/>
    <s v="CUST8628"/>
    <s v="Krista Jones"/>
    <s v="catherine.thompson@outlook.com"/>
    <x v="6"/>
    <d v="2024-11-30T00:00:00"/>
    <x v="489"/>
    <x v="9"/>
    <x v="0"/>
    <s v="June"/>
    <x v="0"/>
    <s v="PROD1918"/>
    <x v="1"/>
    <x v="1"/>
    <n v="911"/>
    <n v="6"/>
    <n v="5469"/>
    <x v="4"/>
    <n v="295"/>
    <n v="8"/>
    <x v="1"/>
    <n v="0.14993600292558054"/>
    <n v="820"/>
  </r>
  <r>
    <s v="ORD001444"/>
    <s v="CUST6164"/>
    <s v="Ronald Dalton"/>
    <s v="deborah.ruiz@hotmail.com"/>
    <x v="6"/>
    <d v="2023-09-05T00:00:00"/>
    <x v="339"/>
    <x v="6"/>
    <x v="1"/>
    <s v="August"/>
    <x v="0"/>
    <s v="PROD2077"/>
    <x v="17"/>
    <x v="3"/>
    <n v="1068"/>
    <n v="6"/>
    <n v="6407"/>
    <x v="0"/>
    <n v="428"/>
    <n v="3"/>
    <x v="0"/>
    <n v="0.34992976432027467"/>
    <n v="2242"/>
  </r>
  <r>
    <s v="ORD001445"/>
    <s v="CUST9084"/>
    <s v="Amber Martinez MD"/>
    <s v="regina.peters@yahoo.com"/>
    <x v="4"/>
    <d v="2024-12-14T00:00:00"/>
    <x v="627"/>
    <x v="5"/>
    <x v="0"/>
    <s v="October"/>
    <x v="0"/>
    <s v="PROD2142"/>
    <x v="13"/>
    <x v="4"/>
    <n v="485"/>
    <n v="4"/>
    <n v="1939"/>
    <x v="2"/>
    <n v="121"/>
    <n v="7"/>
    <x v="0"/>
    <n v="0.25012893243940176"/>
    <n v="485"/>
  </r>
  <r>
    <s v="ORD001446"/>
    <s v="CUST6718"/>
    <s v="Gavin Mullen"/>
    <s v="jennifer.harris@hotmail.com"/>
    <x v="2"/>
    <d v="2023-08-14T00:00:00"/>
    <x v="226"/>
    <x v="0"/>
    <x v="1"/>
    <s v="January"/>
    <x v="0"/>
    <s v="PROD1891"/>
    <x v="10"/>
    <x v="2"/>
    <n v="414"/>
    <n v="4"/>
    <n v="1656"/>
    <x v="2"/>
    <n v="246"/>
    <n v="2"/>
    <x v="0"/>
    <n v="0.3001207729468599"/>
    <n v="497"/>
  </r>
  <r>
    <s v="ORD001447"/>
    <s v="CUST9669"/>
    <s v="Joe King"/>
    <s v="william.whitney@gmail.com"/>
    <x v="4"/>
    <d v="2024-06-28T00:00:00"/>
    <x v="442"/>
    <x v="4"/>
    <x v="0"/>
    <s v="April"/>
    <x v="1"/>
    <s v="PROD7327"/>
    <x v="16"/>
    <x v="0"/>
    <n v="538"/>
    <n v="5"/>
    <n v="2690"/>
    <x v="4"/>
    <n v="311"/>
    <m/>
    <x v="2"/>
    <n v="0.4"/>
    <n v="1076"/>
  </r>
  <r>
    <s v="ORD001448"/>
    <s v="CUST1474"/>
    <s v="Eric Ruiz"/>
    <s v="john.hernandez@outlook.com"/>
    <x v="6"/>
    <d v="2024-04-25T00:00:00"/>
    <x v="468"/>
    <x v="9"/>
    <x v="0"/>
    <s v="June"/>
    <x v="2"/>
    <s v="PROD4503"/>
    <x v="0"/>
    <x v="0"/>
    <n v="960"/>
    <n v="3"/>
    <n v="2881"/>
    <x v="1"/>
    <n v="263"/>
    <m/>
    <x v="2"/>
    <n v="0.39986115931968069"/>
    <n v="1152"/>
  </r>
  <r>
    <s v="ORD001449"/>
    <s v="CUST7122"/>
    <s v="Gabriel Byrd"/>
    <s v="max.hubbard@hotmail.com"/>
    <x v="0"/>
    <d v="2024-12-16T00:00:00"/>
    <x v="435"/>
    <x v="0"/>
    <x v="0"/>
    <s v="January"/>
    <x v="0"/>
    <s v="PROD6393"/>
    <x v="20"/>
    <x v="3"/>
    <n v="398"/>
    <n v="3"/>
    <n v="1195"/>
    <x v="0"/>
    <n v="74"/>
    <n v="9"/>
    <x v="1"/>
    <n v="0.3497907949790795"/>
    <n v="418"/>
  </r>
  <r>
    <s v="ORD001450"/>
    <s v="CUST6250"/>
    <s v="Jessica Nolan"/>
    <s v="christopher.rodriguez@gmail.com"/>
    <x v="2"/>
    <d v="2024-09-20T00:00:00"/>
    <x v="628"/>
    <x v="7"/>
    <x v="1"/>
    <s v="November"/>
    <x v="0"/>
    <s v="PROD4171"/>
    <x v="13"/>
    <x v="4"/>
    <n v="114"/>
    <n v="1"/>
    <n v="114"/>
    <x v="0"/>
    <n v="12"/>
    <n v="3"/>
    <x v="0"/>
    <n v="0.25438596491228072"/>
    <n v="29"/>
  </r>
  <r>
    <s v="ORD001451"/>
    <s v="CUST6356"/>
    <s v="Valerie Evans"/>
    <s v="frank.guerrero@hotmail.com"/>
    <x v="2"/>
    <d v="2023-05-09T00:00:00"/>
    <x v="612"/>
    <x v="9"/>
    <x v="1"/>
    <s v="June"/>
    <x v="0"/>
    <s v="PROD3176"/>
    <x v="17"/>
    <x v="3"/>
    <n v="968"/>
    <n v="3"/>
    <n v="2903"/>
    <x v="0"/>
    <n v="165"/>
    <n v="3"/>
    <x v="0"/>
    <n v="0.34998277643816739"/>
    <n v="1016"/>
  </r>
  <r>
    <s v="ORD001452"/>
    <s v="CUST4779"/>
    <s v="Mary Fleming"/>
    <s v="mary.smith@hotmail.com"/>
    <x v="0"/>
    <d v="2024-07-01T00:00:00"/>
    <x v="153"/>
    <x v="3"/>
    <x v="1"/>
    <s v="March"/>
    <x v="0"/>
    <s v="PROD7734"/>
    <x v="13"/>
    <x v="4"/>
    <n v="325"/>
    <n v="2"/>
    <n v="649"/>
    <x v="1"/>
    <n v="52"/>
    <n v="3"/>
    <x v="0"/>
    <n v="0.24961479198767333"/>
    <n v="162"/>
  </r>
  <r>
    <s v="ORD001453"/>
    <s v="CUST6578"/>
    <s v="Donald Perez"/>
    <s v="kenneth.powell@outlook.com"/>
    <x v="0"/>
    <d v="2024-02-13T00:00:00"/>
    <x v="320"/>
    <x v="7"/>
    <x v="0"/>
    <s v="November"/>
    <x v="0"/>
    <s v="PROD7910"/>
    <x v="3"/>
    <x v="1"/>
    <n v="1131"/>
    <n v="6"/>
    <n v="6788"/>
    <x v="1"/>
    <n v="341"/>
    <n v="9"/>
    <x v="1"/>
    <n v="0.14997053624042428"/>
    <n v="1018"/>
  </r>
  <r>
    <s v="ORD001454"/>
    <s v="CUST4676"/>
    <s v="Jon Hooper"/>
    <s v="carolyn.maldonado@hotmail.com"/>
    <x v="6"/>
    <d v="2023-09-13T00:00:00"/>
    <x v="310"/>
    <x v="6"/>
    <x v="0"/>
    <s v="August"/>
    <x v="0"/>
    <s v="PROD2282"/>
    <x v="20"/>
    <x v="3"/>
    <n v="1045"/>
    <n v="2"/>
    <n v="2090"/>
    <x v="2"/>
    <n v="137"/>
    <n v="10"/>
    <x v="1"/>
    <n v="0.34976076555023922"/>
    <n v="731"/>
  </r>
  <r>
    <s v="ORD001455"/>
    <s v="CUST8743"/>
    <s v="Angela Baker"/>
    <s v="donna.fernandez@hotmail.com"/>
    <x v="2"/>
    <d v="2024-09-23T00:00:00"/>
    <x v="78"/>
    <x v="11"/>
    <x v="0"/>
    <s v="July"/>
    <x v="0"/>
    <s v="PROD9617"/>
    <x v="16"/>
    <x v="0"/>
    <n v="572"/>
    <n v="1"/>
    <n v="572"/>
    <x v="1"/>
    <n v="36"/>
    <n v="9"/>
    <x v="1"/>
    <n v="0.40034965034965037"/>
    <n v="229"/>
  </r>
  <r>
    <s v="ORD001456"/>
    <s v="CUST1700"/>
    <s v="Eric Marshall"/>
    <s v="cameron.mclaughlin@hotmail.com"/>
    <x v="2"/>
    <d v="2023-07-21T00:00:00"/>
    <x v="547"/>
    <x v="0"/>
    <x v="0"/>
    <s v="January"/>
    <x v="0"/>
    <s v="PROD2195"/>
    <x v="0"/>
    <x v="0"/>
    <n v="97"/>
    <n v="1"/>
    <n v="97"/>
    <x v="4"/>
    <n v="9"/>
    <n v="7"/>
    <x v="0"/>
    <n v="0.40206185567010311"/>
    <n v="39"/>
  </r>
  <r>
    <s v="ORD001457"/>
    <s v="CUST6250"/>
    <s v="Jessica Nolan"/>
    <s v="christopher.rodriguez@gmail.com"/>
    <x v="2"/>
    <d v="2024-09-20T00:00:00"/>
    <x v="629"/>
    <x v="1"/>
    <x v="1"/>
    <s v="December"/>
    <x v="2"/>
    <s v="PROD4049"/>
    <x v="16"/>
    <x v="0"/>
    <n v="188"/>
    <n v="8"/>
    <n v="1508"/>
    <x v="1"/>
    <n v="194"/>
    <m/>
    <x v="2"/>
    <n v="0.39986737400530503"/>
    <n v="603"/>
  </r>
  <r>
    <s v="ORD001458"/>
    <s v="CUST3106"/>
    <s v="Anna Lawson"/>
    <s v="nicholas.walker@hotmail.com"/>
    <x v="1"/>
    <d v="2023-12-06T00:00:00"/>
    <x v="133"/>
    <x v="7"/>
    <x v="1"/>
    <s v="November"/>
    <x v="0"/>
    <s v="PROD1088"/>
    <x v="14"/>
    <x v="4"/>
    <n v="1108"/>
    <n v="4"/>
    <n v="4431"/>
    <x v="0"/>
    <n v="322"/>
    <n v="10"/>
    <x v="1"/>
    <n v="0.25005642067253442"/>
    <n v="1108"/>
  </r>
  <r>
    <s v="ORD001459"/>
    <s v="CUST8129"/>
    <s v="Joyce Kim"/>
    <s v="gregory.wright@hotmail.com"/>
    <x v="3"/>
    <d v="2024-11-01T00:00:00"/>
    <x v="185"/>
    <x v="3"/>
    <x v="1"/>
    <s v="March"/>
    <x v="0"/>
    <s v="PROD5015"/>
    <x v="8"/>
    <x v="2"/>
    <n v="331"/>
    <n v="5"/>
    <n v="1654"/>
    <x v="2"/>
    <n v="142"/>
    <n v="3"/>
    <x v="0"/>
    <n v="0.29987908101571947"/>
    <n v="496"/>
  </r>
  <r>
    <s v="ORD001460"/>
    <s v="CUST8027"/>
    <s v="Justin Randolph"/>
    <s v="stacey.jones@gmail.com"/>
    <x v="0"/>
    <d v="2023-11-07T00:00:00"/>
    <x v="359"/>
    <x v="2"/>
    <x v="0"/>
    <s v="May"/>
    <x v="1"/>
    <s v="PROD2278"/>
    <x v="21"/>
    <x v="1"/>
    <n v="905"/>
    <n v="4"/>
    <n v="3620"/>
    <x v="0"/>
    <n v="493"/>
    <m/>
    <x v="2"/>
    <n v="0.15"/>
    <n v="543"/>
  </r>
  <r>
    <s v="ORD001461"/>
    <s v="CUST4169"/>
    <s v="Christian Weaver"/>
    <s v="megan.wilson@yahoo.com"/>
    <x v="1"/>
    <d v="2024-10-29T00:00:00"/>
    <x v="428"/>
    <x v="0"/>
    <x v="1"/>
    <s v="January"/>
    <x v="0"/>
    <s v="PROD2268"/>
    <x v="18"/>
    <x v="0"/>
    <n v="382"/>
    <n v="2"/>
    <n v="764"/>
    <x v="1"/>
    <n v="83"/>
    <n v="8"/>
    <x v="1"/>
    <n v="0.40052356020942409"/>
    <n v="306"/>
  </r>
  <r>
    <s v="ORD001462"/>
    <s v="CUST8081"/>
    <s v="Connie Bridges"/>
    <s v="autumn.may@yahoo.com"/>
    <x v="1"/>
    <d v="2024-04-05T00:00:00"/>
    <x v="47"/>
    <x v="4"/>
    <x v="0"/>
    <s v="April"/>
    <x v="0"/>
    <s v="PROD7473"/>
    <x v="16"/>
    <x v="0"/>
    <n v="348"/>
    <n v="3"/>
    <n v="1043"/>
    <x v="0"/>
    <n v="153"/>
    <n v="7"/>
    <x v="0"/>
    <n v="0.39980824544582932"/>
    <n v="417"/>
  </r>
  <r>
    <s v="ORD001463"/>
    <s v="CUST9927"/>
    <s v="Sarah Choi"/>
    <s v="zachary.adams@outlook.com"/>
    <x v="4"/>
    <d v="2024-04-05T00:00:00"/>
    <x v="630"/>
    <x v="6"/>
    <x v="1"/>
    <s v="August"/>
    <x v="0"/>
    <s v="PROD6269"/>
    <x v="15"/>
    <x v="1"/>
    <n v="531"/>
    <n v="2"/>
    <n v="1063"/>
    <x v="0"/>
    <n v="54"/>
    <n v="6"/>
    <x v="0"/>
    <n v="0.14957666980244591"/>
    <n v="159"/>
  </r>
  <r>
    <s v="ORD001464"/>
    <s v="CUST2087"/>
    <s v="Danielle Allen"/>
    <s v="william.sampson@yahoo.com"/>
    <x v="0"/>
    <d v="2024-05-22T00:00:00"/>
    <x v="195"/>
    <x v="8"/>
    <x v="0"/>
    <s v="September"/>
    <x v="0"/>
    <s v="PROD2987"/>
    <x v="9"/>
    <x v="4"/>
    <n v="1007"/>
    <n v="4"/>
    <n v="4029"/>
    <x v="1"/>
    <n v="516"/>
    <n v="5"/>
    <x v="0"/>
    <n v="0.24993794986348969"/>
    <n v="1007"/>
  </r>
  <r>
    <s v="ORD001465"/>
    <s v="CUST7136"/>
    <s v="Brittney Kim"/>
    <s v="kayla.west@gmail.com"/>
    <x v="3"/>
    <d v="2024-12-30T00:00:00"/>
    <x v="102"/>
    <x v="1"/>
    <x v="1"/>
    <s v="December"/>
    <x v="0"/>
    <s v="PROD3449"/>
    <x v="4"/>
    <x v="2"/>
    <n v="1660"/>
    <n v="2"/>
    <n v="3321"/>
    <x v="4"/>
    <n v="381"/>
    <n v="6"/>
    <x v="0"/>
    <n v="0.29990966576332428"/>
    <n v="996"/>
  </r>
  <r>
    <s v="ORD001466"/>
    <s v="CUST3961"/>
    <s v="Thomas Smith"/>
    <s v="kevin.wilson@yahoo.com"/>
    <x v="5"/>
    <d v="2023-05-04T00:00:00"/>
    <x v="351"/>
    <x v="4"/>
    <x v="1"/>
    <s v="April"/>
    <x v="0"/>
    <s v="PROD6990"/>
    <x v="12"/>
    <x v="3"/>
    <n v="344"/>
    <n v="1"/>
    <n v="344"/>
    <x v="1"/>
    <n v="29"/>
    <n v="7"/>
    <x v="0"/>
    <n v="0.34883720930232559"/>
    <n v="120"/>
  </r>
  <r>
    <s v="ORD001467"/>
    <s v="CUST2269"/>
    <s v="Thomas Harris"/>
    <s v="jennifer.foster@outlook.com"/>
    <x v="2"/>
    <d v="2023-06-09T00:00:00"/>
    <x v="456"/>
    <x v="9"/>
    <x v="1"/>
    <s v="June"/>
    <x v="0"/>
    <s v="PROD9149"/>
    <x v="12"/>
    <x v="3"/>
    <n v="645"/>
    <n v="6"/>
    <n v="3872"/>
    <x v="1"/>
    <n v="362"/>
    <n v="4"/>
    <x v="0"/>
    <n v="0.349948347107438"/>
    <n v="1355"/>
  </r>
  <r>
    <s v="ORD001468"/>
    <s v="CUST8127"/>
    <s v="James Cruz"/>
    <s v="shawna.rogers@gmail.com"/>
    <x v="2"/>
    <d v="2024-10-16T00:00:00"/>
    <x v="140"/>
    <x v="7"/>
    <x v="1"/>
    <s v="November"/>
    <x v="0"/>
    <s v="PROD5916"/>
    <x v="10"/>
    <x v="2"/>
    <n v="1124"/>
    <n v="7"/>
    <n v="7869"/>
    <x v="0"/>
    <n v="480"/>
    <n v="9"/>
    <x v="1"/>
    <n v="0.30003812428516963"/>
    <n v="2361"/>
  </r>
  <r>
    <s v="ORD001469"/>
    <s v="CUST4953"/>
    <s v="Evan Hernandez"/>
    <s v="veronica.small@outlook.com"/>
    <x v="3"/>
    <d v="2024-01-23T00:00:00"/>
    <x v="541"/>
    <x v="1"/>
    <x v="0"/>
    <s v="December"/>
    <x v="0"/>
    <s v="PROD7431"/>
    <x v="16"/>
    <x v="0"/>
    <n v="576"/>
    <n v="10"/>
    <n v="5759"/>
    <x v="1"/>
    <n v="747"/>
    <n v="3"/>
    <x v="0"/>
    <n v="0.39989581524570239"/>
    <n v="2303"/>
  </r>
  <r>
    <s v="ORD001470"/>
    <s v="CUST3389"/>
    <s v="Daniel Rodriguez"/>
    <s v="molly.jones@gmail.com"/>
    <x v="0"/>
    <d v="2024-02-02T00:00:00"/>
    <x v="631"/>
    <x v="6"/>
    <x v="1"/>
    <s v="August"/>
    <x v="0"/>
    <s v="PROD4800"/>
    <x v="1"/>
    <x v="1"/>
    <n v="394"/>
    <n v="2"/>
    <n v="789"/>
    <x v="0"/>
    <n v="75"/>
    <n v="9"/>
    <x v="1"/>
    <n v="0.14955640050697086"/>
    <n v="118"/>
  </r>
  <r>
    <s v="ORD001471"/>
    <s v="CUST6432"/>
    <s v="Joshua Bennett"/>
    <s v="jordan.hernandez@gmail.com"/>
    <x v="4"/>
    <d v="2023-08-09T00:00:00"/>
    <x v="424"/>
    <x v="11"/>
    <x v="1"/>
    <s v="July"/>
    <x v="0"/>
    <s v="PROD9857"/>
    <x v="15"/>
    <x v="1"/>
    <n v="1220"/>
    <n v="1"/>
    <n v="1220"/>
    <x v="0"/>
    <n v="73"/>
    <n v="2"/>
    <x v="0"/>
    <n v="0.15"/>
    <n v="183"/>
  </r>
  <r>
    <s v="ORD001472"/>
    <s v="CUST8548"/>
    <s v="John Hall"/>
    <s v="tim.vaughn@outlook.com"/>
    <x v="2"/>
    <d v="2024-08-26T00:00:00"/>
    <x v="349"/>
    <x v="11"/>
    <x v="0"/>
    <s v="July"/>
    <x v="0"/>
    <s v="PROD6675"/>
    <x v="15"/>
    <x v="1"/>
    <n v="210"/>
    <n v="1"/>
    <n v="210"/>
    <x v="1"/>
    <n v="16"/>
    <n v="2"/>
    <x v="0"/>
    <n v="0.14761904761904762"/>
    <n v="31"/>
  </r>
  <r>
    <s v="ORD001473"/>
    <s v="CUST8251"/>
    <s v="Nathan Douglas"/>
    <s v="angelica.townsend@hotmail.com"/>
    <x v="5"/>
    <d v="2023-02-14T00:00:00"/>
    <x v="43"/>
    <x v="7"/>
    <x v="1"/>
    <s v="November"/>
    <x v="0"/>
    <s v="PROD6184"/>
    <x v="10"/>
    <x v="2"/>
    <n v="355"/>
    <n v="7"/>
    <n v="2485"/>
    <x v="0"/>
    <n v="329"/>
    <n v="4"/>
    <x v="0"/>
    <n v="0.29979879275653926"/>
    <n v="745"/>
  </r>
  <r>
    <s v="ORD001474"/>
    <s v="CUST4936"/>
    <s v="Sandra Cruz"/>
    <s v="jerry.james@gmail.com"/>
    <x v="1"/>
    <d v="2024-12-24T00:00:00"/>
    <x v="632"/>
    <x v="6"/>
    <x v="0"/>
    <s v="August"/>
    <x v="0"/>
    <s v="PROD2429"/>
    <x v="18"/>
    <x v="0"/>
    <n v="774"/>
    <n v="1"/>
    <n v="774"/>
    <x v="0"/>
    <n v="52"/>
    <n v="3"/>
    <x v="0"/>
    <n v="0.39922480620155038"/>
    <n v="309"/>
  </r>
  <r>
    <s v="ORD001475"/>
    <s v="CUST2963"/>
    <s v="Rachel Smith"/>
    <s v="amanda.wood@hotmail.com"/>
    <x v="5"/>
    <d v="2024-07-20T00:00:00"/>
    <x v="304"/>
    <x v="6"/>
    <x v="0"/>
    <s v="August"/>
    <x v="0"/>
    <s v="PROD6799"/>
    <x v="3"/>
    <x v="1"/>
    <n v="958"/>
    <n v="2"/>
    <n v="1916"/>
    <x v="1"/>
    <n v="163"/>
    <n v="3"/>
    <x v="0"/>
    <n v="0.14979123173277661"/>
    <n v="287"/>
  </r>
  <r>
    <s v="ORD001476"/>
    <s v="CUST7973"/>
    <s v="Paul Lane"/>
    <s v="sierra.brown@hotmail.com"/>
    <x v="3"/>
    <d v="2023-07-10T00:00:00"/>
    <x v="500"/>
    <x v="7"/>
    <x v="1"/>
    <s v="November"/>
    <x v="0"/>
    <s v="PROD3025"/>
    <x v="16"/>
    <x v="0"/>
    <n v="1469"/>
    <n v="7"/>
    <n v="10285"/>
    <x v="1"/>
    <n v="1016"/>
    <n v="4"/>
    <x v="0"/>
    <n v="0.4"/>
    <n v="4114"/>
  </r>
  <r>
    <s v="ORD001477"/>
    <s v="CUST4169"/>
    <s v="Christian Weaver"/>
    <s v="megan.wilson@yahoo.com"/>
    <x v="1"/>
    <d v="2024-10-29T00:00:00"/>
    <x v="29"/>
    <x v="10"/>
    <x v="1"/>
    <s v="February"/>
    <x v="0"/>
    <s v="PROD4190"/>
    <x v="3"/>
    <x v="1"/>
    <n v="98"/>
    <n v="1"/>
    <n v="98"/>
    <x v="1"/>
    <n v="11"/>
    <n v="2"/>
    <x v="0"/>
    <n v="0.15306122448979592"/>
    <n v="15"/>
  </r>
  <r>
    <s v="ORD001478"/>
    <s v="CUST5457"/>
    <s v="Kari Carpenter"/>
    <s v="lisa.gordon@yahoo.com"/>
    <x v="3"/>
    <d v="2023-01-27T00:00:00"/>
    <x v="343"/>
    <x v="6"/>
    <x v="0"/>
    <s v="August"/>
    <x v="0"/>
    <s v="PROD1496"/>
    <x v="9"/>
    <x v="4"/>
    <n v="857"/>
    <n v="6"/>
    <n v="5144"/>
    <x v="0"/>
    <n v="258"/>
    <n v="9"/>
    <x v="1"/>
    <n v="0.25"/>
    <n v="1286"/>
  </r>
  <r>
    <s v="ORD001479"/>
    <s v="CUST9947"/>
    <s v="Marie Lee"/>
    <s v="travis.payne@yahoo.com"/>
    <x v="2"/>
    <d v="2024-10-10T00:00:00"/>
    <x v="512"/>
    <x v="2"/>
    <x v="0"/>
    <s v="May"/>
    <x v="0"/>
    <s v="PROD2634"/>
    <x v="16"/>
    <x v="0"/>
    <n v="351"/>
    <n v="1"/>
    <n v="351"/>
    <x v="0"/>
    <n v="39"/>
    <n v="4"/>
    <x v="0"/>
    <n v="0.39886039886039887"/>
    <n v="140"/>
  </r>
  <r>
    <s v="ORD001480"/>
    <s v="CUST8548"/>
    <s v="John Hall"/>
    <s v="tim.vaughn@outlook.com"/>
    <x v="2"/>
    <d v="2024-08-26T00:00:00"/>
    <x v="512"/>
    <x v="2"/>
    <x v="0"/>
    <s v="May"/>
    <x v="0"/>
    <s v="PROD4076"/>
    <x v="11"/>
    <x v="3"/>
    <n v="194"/>
    <n v="4"/>
    <n v="775"/>
    <x v="4"/>
    <n v="67"/>
    <n v="6"/>
    <x v="0"/>
    <n v="0.3496774193548387"/>
    <n v="271"/>
  </r>
  <r>
    <s v="ORD001481"/>
    <s v="CUST5370"/>
    <s v="Erica Turner"/>
    <s v="brandon.caldwell@hotmail.com"/>
    <x v="6"/>
    <d v="2024-07-09T00:00:00"/>
    <x v="84"/>
    <x v="0"/>
    <x v="1"/>
    <s v="January"/>
    <x v="0"/>
    <s v="PROD3732"/>
    <x v="10"/>
    <x v="2"/>
    <n v="109"/>
    <n v="1"/>
    <n v="109"/>
    <x v="0"/>
    <n v="9"/>
    <n v="5"/>
    <x v="0"/>
    <n v="0.30275229357798167"/>
    <n v="33"/>
  </r>
  <r>
    <s v="ORD001482"/>
    <s v="CUST5254"/>
    <s v="Austin Howard"/>
    <s v="chelsea.freeman@outlook.com"/>
    <x v="2"/>
    <d v="2023-08-27T00:00:00"/>
    <x v="420"/>
    <x v="8"/>
    <x v="1"/>
    <s v="September"/>
    <x v="0"/>
    <s v="PROD8047"/>
    <x v="16"/>
    <x v="0"/>
    <n v="437"/>
    <n v="1"/>
    <n v="437"/>
    <x v="1"/>
    <n v="49"/>
    <n v="7"/>
    <x v="0"/>
    <n v="0.40045766590389015"/>
    <n v="175"/>
  </r>
  <r>
    <s v="ORD001483"/>
    <s v="CUST5271"/>
    <s v="Jonathan Guzman"/>
    <s v="william.taylor@gmail.com"/>
    <x v="2"/>
    <d v="2023-08-11T00:00:00"/>
    <x v="67"/>
    <x v="0"/>
    <x v="0"/>
    <s v="January"/>
    <x v="0"/>
    <s v="PROD2296"/>
    <x v="11"/>
    <x v="3"/>
    <n v="489"/>
    <n v="1"/>
    <n v="489"/>
    <x v="1"/>
    <n v="58"/>
    <n v="7"/>
    <x v="0"/>
    <n v="0.34969325153374231"/>
    <n v="171"/>
  </r>
  <r>
    <s v="ORD001484"/>
    <s v="CUST4498"/>
    <s v="David Kelley"/>
    <s v="charles.ellis@outlook.com"/>
    <x v="1"/>
    <d v="2023-02-16T00:00:00"/>
    <x v="569"/>
    <x v="10"/>
    <x v="0"/>
    <s v="February"/>
    <x v="1"/>
    <s v="PROD5577"/>
    <x v="8"/>
    <x v="2"/>
    <n v="178"/>
    <n v="4"/>
    <n v="711"/>
    <x v="1"/>
    <n v="36"/>
    <m/>
    <x v="2"/>
    <n v="0.29957805907172996"/>
    <n v="213"/>
  </r>
  <r>
    <s v="ORD001485"/>
    <s v="CUST2023"/>
    <s v="Jesse Thomas"/>
    <s v="melissa.liu@gmail.com"/>
    <x v="6"/>
    <d v="2024-06-21T00:00:00"/>
    <x v="279"/>
    <x v="10"/>
    <x v="1"/>
    <s v="February"/>
    <x v="0"/>
    <s v="PROD3025"/>
    <x v="0"/>
    <x v="0"/>
    <n v="925"/>
    <n v="2"/>
    <n v="1850"/>
    <x v="1"/>
    <n v="255"/>
    <n v="8"/>
    <x v="1"/>
    <n v="0.4"/>
    <n v="740"/>
  </r>
  <r>
    <s v="ORD001486"/>
    <s v="CUST1506"/>
    <s v="Elizabeth Walker"/>
    <s v="nathan.robinson@gmail.com"/>
    <x v="2"/>
    <d v="2023-12-06T00:00:00"/>
    <x v="165"/>
    <x v="6"/>
    <x v="1"/>
    <s v="August"/>
    <x v="0"/>
    <s v="PROD8357"/>
    <x v="11"/>
    <x v="3"/>
    <n v="174"/>
    <n v="3"/>
    <n v="523"/>
    <x v="1"/>
    <n v="36"/>
    <n v="2"/>
    <x v="0"/>
    <n v="0.34990439770554493"/>
    <n v="183"/>
  </r>
  <r>
    <s v="ORD001487"/>
    <s v="CUST2559"/>
    <s v="Carla Matthews"/>
    <s v="michael.murphy@yahoo.com"/>
    <x v="3"/>
    <d v="2023-11-04T00:00:00"/>
    <x v="23"/>
    <x v="10"/>
    <x v="1"/>
    <s v="February"/>
    <x v="0"/>
    <s v="PROD2426"/>
    <x v="18"/>
    <x v="0"/>
    <n v="694"/>
    <n v="1"/>
    <n v="694"/>
    <x v="1"/>
    <n v="73"/>
    <n v="8"/>
    <x v="1"/>
    <n v="0.39913544668587897"/>
    <n v="277"/>
  </r>
  <r>
    <s v="ORD001488"/>
    <s v="CUST7319"/>
    <s v="Matthew Brown"/>
    <s v="kevin.johnson@gmail.com"/>
    <x v="6"/>
    <d v="2023-10-10T00:00:00"/>
    <x v="633"/>
    <x v="3"/>
    <x v="0"/>
    <s v="March"/>
    <x v="2"/>
    <s v="PROD8123"/>
    <x v="2"/>
    <x v="1"/>
    <n v="697"/>
    <n v="3"/>
    <n v="2092"/>
    <x v="1"/>
    <n v="313"/>
    <m/>
    <x v="2"/>
    <n v="0.15009560229445507"/>
    <n v="314"/>
  </r>
  <r>
    <s v="ORD001489"/>
    <s v="CUST8897"/>
    <s v="Timothy Oconnor"/>
    <s v="james.rodriguez@outlook.com"/>
    <x v="2"/>
    <d v="2023-01-16T00:00:00"/>
    <x v="361"/>
    <x v="6"/>
    <x v="1"/>
    <s v="August"/>
    <x v="0"/>
    <s v="PROD9821"/>
    <x v="20"/>
    <x v="3"/>
    <n v="541"/>
    <n v="3"/>
    <n v="1624"/>
    <x v="1"/>
    <n v="236"/>
    <n v="4"/>
    <x v="0"/>
    <n v="0.34975369458128081"/>
    <n v="568"/>
  </r>
  <r>
    <s v="ORD001490"/>
    <s v="CUST2753"/>
    <s v="Donna Montgomery"/>
    <s v="lauren.mays@outlook.com"/>
    <x v="6"/>
    <d v="2024-02-27T00:00:00"/>
    <x v="176"/>
    <x v="8"/>
    <x v="1"/>
    <s v="September"/>
    <x v="0"/>
    <s v="PROD2443"/>
    <x v="6"/>
    <x v="0"/>
    <n v="138"/>
    <n v="1"/>
    <n v="138"/>
    <x v="0"/>
    <n v="13"/>
    <n v="10"/>
    <x v="1"/>
    <n v="0.39855072463768115"/>
    <n v="55"/>
  </r>
  <r>
    <s v="ORD001491"/>
    <s v="CUST5840"/>
    <s v="Matthew Rose"/>
    <s v="michael.brown@outlook.com"/>
    <x v="5"/>
    <d v="2023-09-24T00:00:00"/>
    <x v="525"/>
    <x v="7"/>
    <x v="0"/>
    <s v="November"/>
    <x v="0"/>
    <s v="PROD8185"/>
    <x v="21"/>
    <x v="1"/>
    <n v="819"/>
    <n v="7"/>
    <n v="5731"/>
    <x v="1"/>
    <n v="387"/>
    <n v="6"/>
    <x v="0"/>
    <n v="0.15006107136625371"/>
    <n v="860"/>
  </r>
  <r>
    <s v="ORD001492"/>
    <s v="CUST3752"/>
    <s v="Nancy Key"/>
    <s v="cameron.stewart@outlook.com"/>
    <x v="0"/>
    <d v="2023-12-04T00:00:00"/>
    <x v="634"/>
    <x v="5"/>
    <x v="0"/>
    <s v="October"/>
    <x v="0"/>
    <s v="PROD2879"/>
    <x v="13"/>
    <x v="4"/>
    <n v="301"/>
    <n v="2"/>
    <n v="601"/>
    <x v="1"/>
    <n v="35"/>
    <n v="3"/>
    <x v="0"/>
    <n v="0.24958402662229617"/>
    <n v="150"/>
  </r>
  <r>
    <s v="ORD001493"/>
    <s v="CUST6831"/>
    <s v="John Alexander"/>
    <s v="chelsea.grant@outlook.com"/>
    <x v="5"/>
    <d v="2023-09-29T00:00:00"/>
    <x v="475"/>
    <x v="11"/>
    <x v="0"/>
    <s v="July"/>
    <x v="0"/>
    <s v="PROD2074"/>
    <x v="17"/>
    <x v="3"/>
    <n v="987"/>
    <n v="3"/>
    <n v="2960"/>
    <x v="3"/>
    <n v="431"/>
    <n v="10"/>
    <x v="1"/>
    <n v="0.35"/>
    <n v="1036"/>
  </r>
  <r>
    <s v="ORD001494"/>
    <s v="CUST1285"/>
    <s v="Barbara Knox"/>
    <s v="eric.miller@gmail.com"/>
    <x v="6"/>
    <d v="2024-12-24T00:00:00"/>
    <x v="485"/>
    <x v="11"/>
    <x v="0"/>
    <s v="July"/>
    <x v="0"/>
    <s v="PROD3278"/>
    <x v="17"/>
    <x v="3"/>
    <n v="594"/>
    <n v="2"/>
    <n v="1187"/>
    <x v="1"/>
    <n v="149"/>
    <n v="2"/>
    <x v="0"/>
    <n v="0.34962089300758215"/>
    <n v="415"/>
  </r>
  <r>
    <s v="ORD001495"/>
    <s v="CUST7911"/>
    <s v="Andrew Brown"/>
    <s v="kayla.robertson@gmail.com"/>
    <x v="6"/>
    <d v="2023-08-31T00:00:00"/>
    <x v="608"/>
    <x v="2"/>
    <x v="0"/>
    <s v="May"/>
    <x v="1"/>
    <s v="PROD4264"/>
    <x v="4"/>
    <x v="2"/>
    <n v="217"/>
    <n v="3"/>
    <n v="651"/>
    <x v="0"/>
    <n v="52"/>
    <m/>
    <x v="2"/>
    <n v="0.29953917050691242"/>
    <n v="195"/>
  </r>
  <r>
    <s v="ORD001496"/>
    <s v="CUST6412"/>
    <s v="Shari Webb"/>
    <s v="pamela.williams@outlook.com"/>
    <x v="1"/>
    <d v="2024-12-09T00:00:00"/>
    <x v="524"/>
    <x v="3"/>
    <x v="1"/>
    <s v="March"/>
    <x v="0"/>
    <s v="PROD3462"/>
    <x v="18"/>
    <x v="0"/>
    <n v="80"/>
    <n v="1"/>
    <n v="80"/>
    <x v="1"/>
    <n v="12"/>
    <n v="5"/>
    <x v="0"/>
    <n v="0.4"/>
    <n v="32"/>
  </r>
  <r>
    <s v="ORD001497"/>
    <s v="CUST3336"/>
    <s v="Stacy Russell"/>
    <s v="michael.landry@hotmail.com"/>
    <x v="0"/>
    <d v="2023-12-09T00:00:00"/>
    <x v="610"/>
    <x v="4"/>
    <x v="1"/>
    <s v="April"/>
    <x v="0"/>
    <s v="PROD9441"/>
    <x v="1"/>
    <x v="1"/>
    <n v="389"/>
    <n v="4"/>
    <n v="1555"/>
    <x v="3"/>
    <n v="117"/>
    <n v="6"/>
    <x v="0"/>
    <n v="0.14983922829581994"/>
    <n v="233"/>
  </r>
  <r>
    <s v="ORD001498"/>
    <s v="CUST4683"/>
    <s v="Stephanie Moore"/>
    <s v="dana.proctor@gmail.com"/>
    <x v="6"/>
    <d v="2024-06-14T00:00:00"/>
    <x v="635"/>
    <x v="10"/>
    <x v="1"/>
    <s v="February"/>
    <x v="0"/>
    <s v="PROD4009"/>
    <x v="9"/>
    <x v="4"/>
    <n v="402"/>
    <n v="2"/>
    <n v="804"/>
    <x v="2"/>
    <n v="60"/>
    <n v="10"/>
    <x v="1"/>
    <n v="0.25"/>
    <n v="201"/>
  </r>
  <r>
    <s v="ORD001499"/>
    <s v="CUST9546"/>
    <s v="Megan Wright"/>
    <s v="sarah.johnson@hotmail.com"/>
    <x v="1"/>
    <d v="2024-08-16T00:00:00"/>
    <x v="636"/>
    <x v="7"/>
    <x v="1"/>
    <s v="November"/>
    <x v="0"/>
    <s v="PROD1474"/>
    <x v="6"/>
    <x v="0"/>
    <n v="1203"/>
    <n v="1"/>
    <n v="1203"/>
    <x v="1"/>
    <n v="83"/>
    <n v="4"/>
    <x v="0"/>
    <n v="0.39983374896093099"/>
    <n v="481"/>
  </r>
  <r>
    <s v="ORD001500"/>
    <s v="CUST2405"/>
    <s v="Christina Ramirez"/>
    <s v="leslie.lopez@yahoo.com"/>
    <x v="3"/>
    <d v="2024-04-22T00:00:00"/>
    <x v="107"/>
    <x v="9"/>
    <x v="1"/>
    <s v="June"/>
    <x v="0"/>
    <s v="PROD9138"/>
    <x v="4"/>
    <x v="2"/>
    <n v="758"/>
    <n v="6"/>
    <n v="4549"/>
    <x v="2"/>
    <n v="660"/>
    <n v="3"/>
    <x v="0"/>
    <n v="0.30006594856012309"/>
    <n v="1365"/>
  </r>
  <r>
    <s v="ORD001501"/>
    <s v="CUST4694"/>
    <s v="Jaime Smith"/>
    <s v="jessica.velez@hotmail.com"/>
    <x v="3"/>
    <d v="2023-03-14T00:00:00"/>
    <x v="625"/>
    <x v="0"/>
    <x v="0"/>
    <s v="January"/>
    <x v="0"/>
    <s v="PROD6185"/>
    <x v="21"/>
    <x v="1"/>
    <n v="738"/>
    <n v="1"/>
    <n v="738"/>
    <x v="4"/>
    <n v="105"/>
    <n v="2"/>
    <x v="0"/>
    <n v="0.15040650406504066"/>
    <n v="111"/>
  </r>
  <r>
    <s v="ORD001502"/>
    <s v="CUST7758"/>
    <s v="Jennifer Vaughn"/>
    <s v="steven.jones@outlook.com"/>
    <x v="3"/>
    <d v="2023-09-17T00:00:00"/>
    <x v="87"/>
    <x v="9"/>
    <x v="1"/>
    <s v="June"/>
    <x v="0"/>
    <s v="PROD5369"/>
    <x v="7"/>
    <x v="4"/>
    <n v="490"/>
    <n v="6"/>
    <n v="2939"/>
    <x v="0"/>
    <n v="317"/>
    <n v="9"/>
    <x v="1"/>
    <n v="0.25008506294658045"/>
    <n v="735"/>
  </r>
  <r>
    <s v="ORD001503"/>
    <s v="CUST4065"/>
    <s v="Alexis Jenkins"/>
    <s v="jessica.simmons@hotmail.com"/>
    <x v="2"/>
    <d v="2023-03-18T00:00:00"/>
    <x v="637"/>
    <x v="0"/>
    <x v="0"/>
    <s v="January"/>
    <x v="0"/>
    <s v="PROD6755"/>
    <x v="14"/>
    <x v="4"/>
    <n v="506"/>
    <n v="1"/>
    <n v="506"/>
    <x v="0"/>
    <n v="48"/>
    <n v="9"/>
    <x v="1"/>
    <n v="0.25098814229249011"/>
    <n v="127"/>
  </r>
  <r>
    <s v="ORD001504"/>
    <s v="CUST9265"/>
    <s v="Kurt Mendez"/>
    <s v="jose.miller@outlook.com"/>
    <x v="0"/>
    <d v="2023-07-08T00:00:00"/>
    <x v="130"/>
    <x v="7"/>
    <x v="0"/>
    <s v="November"/>
    <x v="0"/>
    <s v="PROD3886"/>
    <x v="19"/>
    <x v="2"/>
    <n v="527"/>
    <n v="1"/>
    <n v="527"/>
    <x v="0"/>
    <n v="50"/>
    <n v="9"/>
    <x v="1"/>
    <n v="0.29981024667931688"/>
    <n v="158"/>
  </r>
  <r>
    <s v="ORD001505"/>
    <s v="CUST6875"/>
    <s v="Lauren Hinton PhD"/>
    <s v="dylan.lynch@yahoo.com"/>
    <x v="5"/>
    <d v="2023-07-03T00:00:00"/>
    <x v="638"/>
    <x v="9"/>
    <x v="0"/>
    <s v="June"/>
    <x v="2"/>
    <s v="PROD2376"/>
    <x v="15"/>
    <x v="1"/>
    <n v="100"/>
    <n v="1"/>
    <n v="100"/>
    <x v="1"/>
    <n v="11"/>
    <m/>
    <x v="2"/>
    <n v="0.15"/>
    <n v="15"/>
  </r>
  <r>
    <s v="ORD001506"/>
    <s v="CUST5130"/>
    <s v="Edward Henry"/>
    <s v="ronald.curtis@hotmail.com"/>
    <x v="5"/>
    <d v="2024-09-03T00:00:00"/>
    <x v="289"/>
    <x v="0"/>
    <x v="1"/>
    <s v="January"/>
    <x v="0"/>
    <s v="PROD7958"/>
    <x v="5"/>
    <x v="3"/>
    <n v="831"/>
    <n v="1"/>
    <n v="831"/>
    <x v="0"/>
    <n v="48"/>
    <n v="8"/>
    <x v="1"/>
    <n v="0.35018050541516244"/>
    <n v="291"/>
  </r>
  <r>
    <s v="ORD001507"/>
    <s v="CUST5654"/>
    <s v="Robert Ferguson"/>
    <s v="nicole.hatfield@outlook.com"/>
    <x v="3"/>
    <d v="2023-02-18T00:00:00"/>
    <x v="264"/>
    <x v="0"/>
    <x v="0"/>
    <s v="January"/>
    <x v="0"/>
    <s v="PROD8386"/>
    <x v="8"/>
    <x v="2"/>
    <n v="782"/>
    <n v="2"/>
    <n v="1564"/>
    <x v="1"/>
    <n v="80"/>
    <n v="5"/>
    <x v="0"/>
    <n v="0.29987212276214836"/>
    <n v="469"/>
  </r>
  <r>
    <s v="ORD001508"/>
    <s v="CUST2077"/>
    <s v="Catherine Davis"/>
    <s v="charles.brown@yahoo.com"/>
    <x v="1"/>
    <d v="2023-08-13T00:00:00"/>
    <x v="82"/>
    <x v="9"/>
    <x v="0"/>
    <s v="June"/>
    <x v="0"/>
    <s v="PROD6153"/>
    <x v="12"/>
    <x v="3"/>
    <n v="1069"/>
    <n v="6"/>
    <n v="6414"/>
    <x v="0"/>
    <n v="884"/>
    <n v="3"/>
    <x v="0"/>
    <n v="0.35001559089491735"/>
    <n v="2245"/>
  </r>
  <r>
    <s v="ORD001509"/>
    <s v="CUST7704"/>
    <s v="Alexander Fry"/>
    <s v="marcus.knapp@hotmail.com"/>
    <x v="1"/>
    <d v="2023-12-21T00:00:00"/>
    <x v="607"/>
    <x v="1"/>
    <x v="0"/>
    <s v="December"/>
    <x v="0"/>
    <s v="PROD8850"/>
    <x v="17"/>
    <x v="3"/>
    <n v="828"/>
    <n v="4"/>
    <n v="3311"/>
    <x v="1"/>
    <n v="179"/>
    <n v="9"/>
    <x v="1"/>
    <n v="0.35004530353367563"/>
    <n v="1159"/>
  </r>
  <r>
    <s v="ORD001510"/>
    <s v="CUST6504"/>
    <s v="Curtis Garcia"/>
    <s v="maxwell.walters@outlook.com"/>
    <x v="4"/>
    <d v="2023-01-09T00:00:00"/>
    <x v="603"/>
    <x v="1"/>
    <x v="0"/>
    <s v="December"/>
    <x v="1"/>
    <s v="PROD2648"/>
    <x v="9"/>
    <x v="4"/>
    <n v="53"/>
    <n v="10"/>
    <n v="531"/>
    <x v="1"/>
    <n v="47"/>
    <m/>
    <x v="2"/>
    <n v="0.2504708097928437"/>
    <n v="133"/>
  </r>
  <r>
    <s v="ORD001511"/>
    <s v="CUST8691"/>
    <s v="Rachael Davis"/>
    <s v="laura.galloway@yahoo.com"/>
    <x v="0"/>
    <d v="2024-03-06T00:00:00"/>
    <x v="24"/>
    <x v="5"/>
    <x v="1"/>
    <s v="October"/>
    <x v="0"/>
    <s v="PROD8872"/>
    <x v="6"/>
    <x v="0"/>
    <n v="705"/>
    <n v="4"/>
    <n v="2820"/>
    <x v="3"/>
    <n v="367"/>
    <n v="9"/>
    <x v="1"/>
    <n v="0.4"/>
    <n v="1128"/>
  </r>
  <r>
    <s v="ORD001512"/>
    <s v="CUST7232"/>
    <s v="Katrina Medina"/>
    <s v="lindsey.greer@gmail.com"/>
    <x v="0"/>
    <d v="2023-04-16T00:00:00"/>
    <x v="138"/>
    <x v="10"/>
    <x v="1"/>
    <s v="February"/>
    <x v="0"/>
    <s v="PROD1134"/>
    <x v="3"/>
    <x v="1"/>
    <n v="587"/>
    <n v="3"/>
    <n v="1761"/>
    <x v="0"/>
    <n v="263"/>
    <n v="2"/>
    <x v="0"/>
    <n v="0.14991482112436116"/>
    <n v="264"/>
  </r>
  <r>
    <s v="ORD001513"/>
    <s v="CUST6338"/>
    <s v="Peter Torres"/>
    <s v="michael.lee@hotmail.com"/>
    <x v="3"/>
    <d v="2024-12-10T00:00:00"/>
    <x v="263"/>
    <x v="7"/>
    <x v="1"/>
    <s v="November"/>
    <x v="0"/>
    <s v="PROD4087"/>
    <x v="13"/>
    <x v="4"/>
    <n v="1354"/>
    <n v="4"/>
    <n v="5418"/>
    <x v="1"/>
    <n v="316"/>
    <n v="5"/>
    <x v="0"/>
    <n v="0.24990771502399409"/>
    <n v="1354"/>
  </r>
  <r>
    <s v="ORD001514"/>
    <s v="CUST1690"/>
    <s v="Lisa Singleton"/>
    <s v="amber.patterson@hotmail.com"/>
    <x v="2"/>
    <d v="2023-10-02T00:00:00"/>
    <x v="518"/>
    <x v="10"/>
    <x v="0"/>
    <s v="February"/>
    <x v="0"/>
    <s v="PROD7873"/>
    <x v="13"/>
    <x v="4"/>
    <n v="672"/>
    <n v="2"/>
    <n v="1345"/>
    <x v="3"/>
    <n v="151"/>
    <n v="9"/>
    <x v="1"/>
    <n v="0.24981412639405204"/>
    <n v="336"/>
  </r>
  <r>
    <s v="ORD001515"/>
    <s v="CUST5513"/>
    <s v="Melinda Burns"/>
    <s v="nicholas.mitchell@gmail.com"/>
    <x v="3"/>
    <d v="2024-08-23T00:00:00"/>
    <x v="639"/>
    <x v="2"/>
    <x v="1"/>
    <s v="May"/>
    <x v="0"/>
    <s v="PROD4538"/>
    <x v="17"/>
    <x v="3"/>
    <n v="26"/>
    <n v="4"/>
    <n v="104"/>
    <x v="2"/>
    <n v="12"/>
    <n v="6"/>
    <x v="0"/>
    <n v="0.34615384615384615"/>
    <n v="36"/>
  </r>
  <r>
    <s v="ORD001516"/>
    <s v="CUST5975"/>
    <s v="Raymond Carter"/>
    <s v="david.mcintosh@hotmail.com"/>
    <x v="2"/>
    <d v="2023-04-11T00:00:00"/>
    <x v="8"/>
    <x v="5"/>
    <x v="1"/>
    <s v="October"/>
    <x v="0"/>
    <s v="PROD4397"/>
    <x v="6"/>
    <x v="0"/>
    <n v="1188"/>
    <n v="6"/>
    <n v="7128"/>
    <x v="1"/>
    <n v="407"/>
    <n v="10"/>
    <x v="1"/>
    <n v="0.39997194163860833"/>
    <n v="2851"/>
  </r>
  <r>
    <s v="ORD001517"/>
    <s v="CUST4967"/>
    <s v="Adam Reynolds"/>
    <s v="margaret.newman@yahoo.com"/>
    <x v="4"/>
    <d v="2023-10-12T00:00:00"/>
    <x v="382"/>
    <x v="2"/>
    <x v="1"/>
    <s v="May"/>
    <x v="0"/>
    <s v="PROD5285"/>
    <x v="13"/>
    <x v="4"/>
    <n v="650"/>
    <n v="5"/>
    <n v="3252"/>
    <x v="0"/>
    <n v="181"/>
    <n v="3"/>
    <x v="0"/>
    <n v="0.25"/>
    <n v="813"/>
  </r>
  <r>
    <s v="ORD001518"/>
    <s v="CUST7744"/>
    <s v="Pamela Briggs"/>
    <s v="curtis.collins@gmail.com"/>
    <x v="0"/>
    <d v="2024-01-02T00:00:00"/>
    <x v="640"/>
    <x v="1"/>
    <x v="0"/>
    <s v="December"/>
    <x v="2"/>
    <s v="PROD9658"/>
    <x v="13"/>
    <x v="4"/>
    <n v="172"/>
    <n v="6"/>
    <n v="1029"/>
    <x v="3"/>
    <n v="67"/>
    <m/>
    <x v="2"/>
    <n v="0.24975704567541301"/>
    <n v="257"/>
  </r>
  <r>
    <s v="ORD001519"/>
    <s v="CUST8633"/>
    <s v="Christian Lambert"/>
    <s v="christopher.moore@hotmail.com"/>
    <x v="6"/>
    <d v="2024-07-17T00:00:00"/>
    <x v="406"/>
    <x v="9"/>
    <x v="1"/>
    <s v="June"/>
    <x v="0"/>
    <s v="PROD4213"/>
    <x v="16"/>
    <x v="0"/>
    <n v="241"/>
    <n v="6"/>
    <n v="1446"/>
    <x v="1"/>
    <n v="151"/>
    <n v="2"/>
    <x v="0"/>
    <n v="0.39972337482710929"/>
    <n v="578"/>
  </r>
  <r>
    <s v="ORD001520"/>
    <s v="CUST5370"/>
    <s v="Erica Turner"/>
    <s v="brandon.caldwell@hotmail.com"/>
    <x v="6"/>
    <d v="2024-07-09T00:00:00"/>
    <x v="536"/>
    <x v="9"/>
    <x v="0"/>
    <s v="June"/>
    <x v="0"/>
    <s v="PROD5103"/>
    <x v="14"/>
    <x v="4"/>
    <n v="1113"/>
    <n v="1"/>
    <n v="1113"/>
    <x v="2"/>
    <n v="108"/>
    <n v="5"/>
    <x v="0"/>
    <n v="0.24977538185085355"/>
    <n v="278"/>
  </r>
  <r>
    <s v="ORD001521"/>
    <s v="CUST9691"/>
    <s v="James Smith"/>
    <s v="mary.barr@yahoo.com"/>
    <x v="6"/>
    <d v="2023-07-30T00:00:00"/>
    <x v="30"/>
    <x v="7"/>
    <x v="0"/>
    <s v="November"/>
    <x v="0"/>
    <s v="PROD9320"/>
    <x v="11"/>
    <x v="3"/>
    <n v="1413"/>
    <n v="3"/>
    <n v="4239"/>
    <x v="0"/>
    <n v="468"/>
    <n v="8"/>
    <x v="1"/>
    <n v="0.35008256664307619"/>
    <n v="1484"/>
  </r>
  <r>
    <s v="ORD001522"/>
    <s v="CUST6830"/>
    <s v="Diane Mahoney"/>
    <s v="jeremy.wilson@outlook.com"/>
    <x v="4"/>
    <d v="2023-01-05T00:00:00"/>
    <x v="258"/>
    <x v="10"/>
    <x v="1"/>
    <s v="February"/>
    <x v="0"/>
    <s v="PROD4307"/>
    <x v="4"/>
    <x v="2"/>
    <n v="139"/>
    <n v="1"/>
    <n v="139"/>
    <x v="1"/>
    <n v="10"/>
    <n v="5"/>
    <x v="0"/>
    <n v="0.30215827338129497"/>
    <n v="42"/>
  </r>
  <r>
    <s v="ORD001523"/>
    <s v="CUST8269"/>
    <s v="Sean Anderson"/>
    <s v="tina.malone@outlook.com"/>
    <x v="3"/>
    <d v="2023-05-30T00:00:00"/>
    <x v="109"/>
    <x v="11"/>
    <x v="0"/>
    <s v="July"/>
    <x v="0"/>
    <s v="PROD3341"/>
    <x v="3"/>
    <x v="1"/>
    <n v="1096"/>
    <n v="3"/>
    <n v="3288"/>
    <x v="1"/>
    <n v="210"/>
    <n v="3"/>
    <x v="0"/>
    <n v="0.14993917274939172"/>
    <n v="493"/>
  </r>
  <r>
    <s v="ORD001524"/>
    <s v="CUST8237"/>
    <s v="Kelsey Foster"/>
    <s v="derek.ashley@gmail.com"/>
    <x v="5"/>
    <d v="2023-10-29T00:00:00"/>
    <x v="19"/>
    <x v="6"/>
    <x v="1"/>
    <s v="August"/>
    <x v="0"/>
    <s v="PROD9116"/>
    <x v="0"/>
    <x v="0"/>
    <n v="79"/>
    <n v="2"/>
    <n v="158"/>
    <x v="0"/>
    <n v="10"/>
    <n v="9"/>
    <x v="1"/>
    <n v="0.39873417721518989"/>
    <n v="63"/>
  </r>
  <r>
    <s v="ORD001525"/>
    <s v="CUST9161"/>
    <s v="Denise Williams"/>
    <s v="brendan.hopkins@gmail.com"/>
    <x v="1"/>
    <d v="2024-07-10T00:00:00"/>
    <x v="291"/>
    <x v="11"/>
    <x v="1"/>
    <s v="July"/>
    <x v="1"/>
    <s v="PROD5064"/>
    <x v="8"/>
    <x v="2"/>
    <n v="84"/>
    <n v="6"/>
    <n v="501"/>
    <x v="0"/>
    <n v="38"/>
    <m/>
    <x v="2"/>
    <n v="0.29940119760479039"/>
    <n v="150"/>
  </r>
  <r>
    <s v="ORD001526"/>
    <s v="CUST1797"/>
    <s v="Karen Sawyer"/>
    <s v="kelly.campbell@hotmail.com"/>
    <x v="0"/>
    <d v="2023-02-06T00:00:00"/>
    <x v="449"/>
    <x v="9"/>
    <x v="1"/>
    <s v="June"/>
    <x v="0"/>
    <s v="PROD5934"/>
    <x v="0"/>
    <x v="0"/>
    <n v="550"/>
    <n v="2"/>
    <n v="1100"/>
    <x v="1"/>
    <n v="73"/>
    <n v="5"/>
    <x v="0"/>
    <n v="0.4"/>
    <n v="440"/>
  </r>
  <r>
    <s v="ORD001527"/>
    <s v="CUST9536"/>
    <s v="Eric Compton"/>
    <s v="suzanne.gross@hotmail.com"/>
    <x v="5"/>
    <d v="2024-09-28T00:00:00"/>
    <x v="116"/>
    <x v="9"/>
    <x v="1"/>
    <s v="June"/>
    <x v="0"/>
    <s v="PROD7709"/>
    <x v="4"/>
    <x v="2"/>
    <n v="108"/>
    <n v="4"/>
    <n v="433"/>
    <x v="0"/>
    <n v="54"/>
    <n v="3"/>
    <x v="0"/>
    <n v="0.30023094688221708"/>
    <n v="130"/>
  </r>
  <r>
    <s v="ORD001528"/>
    <s v="CUST4635"/>
    <s v="Richard Payne"/>
    <s v="willie.williams@hotmail.com"/>
    <x v="6"/>
    <d v="2023-04-15T00:00:00"/>
    <x v="206"/>
    <x v="3"/>
    <x v="0"/>
    <s v="March"/>
    <x v="2"/>
    <s v="PROD2105"/>
    <x v="19"/>
    <x v="2"/>
    <n v="777"/>
    <n v="4"/>
    <n v="3106"/>
    <x v="1"/>
    <n v="342"/>
    <m/>
    <x v="2"/>
    <n v="0.30006439150032194"/>
    <n v="932"/>
  </r>
  <r>
    <s v="ORD001529"/>
    <s v="CUST6764"/>
    <s v="Catherine Drake"/>
    <s v="mary.parker@outlook.com"/>
    <x v="2"/>
    <d v="2024-03-02T00:00:00"/>
    <x v="179"/>
    <x v="7"/>
    <x v="0"/>
    <s v="November"/>
    <x v="0"/>
    <s v="PROD5365"/>
    <x v="10"/>
    <x v="2"/>
    <n v="542"/>
    <n v="3"/>
    <n v="1625"/>
    <x v="0"/>
    <n v="212"/>
    <n v="8"/>
    <x v="1"/>
    <n v="0.30030769230769233"/>
    <n v="488"/>
  </r>
  <r>
    <s v="ORD001530"/>
    <s v="CUST2433"/>
    <s v="Mr. Donald Johnson"/>
    <s v="noah.sexton@hotmail.com"/>
    <x v="3"/>
    <d v="2023-12-18T00:00:00"/>
    <x v="633"/>
    <x v="3"/>
    <x v="0"/>
    <s v="March"/>
    <x v="0"/>
    <s v="PROD4709"/>
    <x v="0"/>
    <x v="0"/>
    <n v="747"/>
    <n v="3"/>
    <n v="2242"/>
    <x v="0"/>
    <n v="204"/>
    <n v="3"/>
    <x v="0"/>
    <n v="0.4000892060660125"/>
    <n v="897"/>
  </r>
  <r>
    <s v="ORD001531"/>
    <s v="CUST5556"/>
    <s v="Betty Gates"/>
    <s v="brenda.nguyen@yahoo.com"/>
    <x v="3"/>
    <d v="2024-02-15T00:00:00"/>
    <x v="641"/>
    <x v="2"/>
    <x v="1"/>
    <s v="May"/>
    <x v="0"/>
    <s v="PROD1776"/>
    <x v="15"/>
    <x v="1"/>
    <n v="818"/>
    <n v="1"/>
    <n v="818"/>
    <x v="0"/>
    <n v="110"/>
    <n v="3"/>
    <x v="0"/>
    <n v="0.15036674816625917"/>
    <n v="123"/>
  </r>
  <r>
    <s v="ORD001532"/>
    <s v="CUST2140"/>
    <s v="Tara Gonzalez"/>
    <s v="kristy.johnson@yahoo.com"/>
    <x v="5"/>
    <d v="2024-08-05T00:00:00"/>
    <x v="323"/>
    <x v="7"/>
    <x v="0"/>
    <s v="November"/>
    <x v="0"/>
    <s v="PROD5832"/>
    <x v="2"/>
    <x v="1"/>
    <n v="544"/>
    <n v="4"/>
    <n v="2177"/>
    <x v="1"/>
    <n v="189"/>
    <n v="3"/>
    <x v="0"/>
    <n v="0.15020670647680295"/>
    <n v="327"/>
  </r>
  <r>
    <s v="ORD001533"/>
    <s v="CUST9781"/>
    <s v="John Mack"/>
    <s v="daniel.jackson@yahoo.com"/>
    <x v="5"/>
    <d v="2024-10-07T00:00:00"/>
    <x v="404"/>
    <x v="2"/>
    <x v="0"/>
    <s v="May"/>
    <x v="0"/>
    <s v="PROD5808"/>
    <x v="21"/>
    <x v="1"/>
    <n v="763"/>
    <n v="5"/>
    <n v="3815"/>
    <x v="0"/>
    <n v="489"/>
    <n v="2"/>
    <x v="0"/>
    <n v="0.14993446920052425"/>
    <n v="572"/>
  </r>
  <r>
    <s v="ORD001534"/>
    <s v="CUST1677"/>
    <s v="Jacob Olsen"/>
    <s v="jeremiah.chan@hotmail.com"/>
    <x v="5"/>
    <d v="2023-08-19T00:00:00"/>
    <x v="86"/>
    <x v="2"/>
    <x v="0"/>
    <s v="May"/>
    <x v="0"/>
    <s v="PROD2034"/>
    <x v="14"/>
    <x v="4"/>
    <n v="68"/>
    <n v="1"/>
    <n v="68"/>
    <x v="1"/>
    <n v="7"/>
    <n v="6"/>
    <x v="0"/>
    <n v="0.25"/>
    <n v="17"/>
  </r>
  <r>
    <s v="ORD001535"/>
    <s v="CUST2495"/>
    <s v="Michael Chang"/>
    <s v="janice.mcdonald@hotmail.com"/>
    <x v="3"/>
    <d v="2023-10-04T00:00:00"/>
    <x v="642"/>
    <x v="6"/>
    <x v="1"/>
    <s v="August"/>
    <x v="0"/>
    <s v="PROD4928"/>
    <x v="7"/>
    <x v="4"/>
    <n v="1152"/>
    <n v="5"/>
    <n v="5759"/>
    <x v="2"/>
    <n v="551"/>
    <n v="2"/>
    <x v="0"/>
    <n v="0.25004341031429067"/>
    <n v="1440"/>
  </r>
  <r>
    <s v="ORD001536"/>
    <s v="CUST5453"/>
    <s v="Corey Hill"/>
    <s v="gloria.miller@hotmail.com"/>
    <x v="3"/>
    <d v="2023-02-04T00:00:00"/>
    <x v="296"/>
    <x v="9"/>
    <x v="0"/>
    <s v="June"/>
    <x v="0"/>
    <s v="PROD1092"/>
    <x v="5"/>
    <x v="3"/>
    <n v="1112"/>
    <n v="4"/>
    <n v="4450"/>
    <x v="0"/>
    <n v="581"/>
    <n v="2"/>
    <x v="0"/>
    <n v="0.34988764044943821"/>
    <n v="1557"/>
  </r>
  <r>
    <s v="ORD001537"/>
    <s v="CUST6237"/>
    <s v="Ray Finley"/>
    <s v="alexander.bennett@yahoo.com"/>
    <x v="4"/>
    <d v="2023-04-20T00:00:00"/>
    <x v="10"/>
    <x v="6"/>
    <x v="0"/>
    <s v="August"/>
    <x v="0"/>
    <s v="PROD8046"/>
    <x v="17"/>
    <x v="3"/>
    <n v="609"/>
    <n v="6"/>
    <n v="3651"/>
    <x v="1"/>
    <n v="324"/>
    <n v="9"/>
    <x v="1"/>
    <n v="0.35004108463434674"/>
    <n v="1278"/>
  </r>
  <r>
    <s v="ORD001538"/>
    <s v="CUST7750"/>
    <s v="Robert Montgomery"/>
    <s v="gregory.williams@yahoo.com"/>
    <x v="4"/>
    <d v="2024-07-15T00:00:00"/>
    <x v="620"/>
    <x v="2"/>
    <x v="0"/>
    <s v="May"/>
    <x v="0"/>
    <s v="PROD5246"/>
    <x v="0"/>
    <x v="0"/>
    <n v="492"/>
    <n v="1"/>
    <n v="492"/>
    <x v="1"/>
    <n v="38"/>
    <n v="9"/>
    <x v="1"/>
    <n v="0.40040650406504064"/>
    <n v="197"/>
  </r>
  <r>
    <s v="ORD001539"/>
    <s v="CUST4905"/>
    <s v="Patrick Boyer"/>
    <s v="taylor.vazquez@gmail.com"/>
    <x v="5"/>
    <d v="2024-04-21T00:00:00"/>
    <x v="529"/>
    <x v="3"/>
    <x v="0"/>
    <s v="March"/>
    <x v="0"/>
    <s v="PROD1660"/>
    <x v="9"/>
    <x v="4"/>
    <n v="464"/>
    <n v="2"/>
    <n v="929"/>
    <x v="4"/>
    <n v="118"/>
    <n v="6"/>
    <x v="0"/>
    <n v="0.24973089343379978"/>
    <n v="232"/>
  </r>
  <r>
    <s v="ORD001540"/>
    <s v="CUST5432"/>
    <s v="Tina Rush"/>
    <s v="jennifer.smith@gmail.com"/>
    <x v="2"/>
    <d v="2024-03-27T00:00:00"/>
    <x v="336"/>
    <x v="0"/>
    <x v="1"/>
    <s v="January"/>
    <x v="0"/>
    <s v="PROD4895"/>
    <x v="11"/>
    <x v="3"/>
    <n v="617"/>
    <n v="3"/>
    <n v="1851"/>
    <x v="3"/>
    <n v="152"/>
    <n v="10"/>
    <x v="1"/>
    <n v="0.35008103727714751"/>
    <n v="648"/>
  </r>
  <r>
    <s v="ORD001541"/>
    <s v="CUST8083"/>
    <s v="David Chambers"/>
    <s v="heather.holland@yahoo.com"/>
    <x v="3"/>
    <d v="2023-08-22T00:00:00"/>
    <x v="471"/>
    <x v="6"/>
    <x v="0"/>
    <s v="August"/>
    <x v="0"/>
    <s v="PROD6721"/>
    <x v="21"/>
    <x v="1"/>
    <n v="138"/>
    <n v="6"/>
    <n v="831"/>
    <x v="0"/>
    <n v="113"/>
    <n v="7"/>
    <x v="0"/>
    <n v="0.15042117930204574"/>
    <n v="125"/>
  </r>
  <r>
    <s v="ORD001542"/>
    <s v="CUST9438"/>
    <s v="Sarah Walker"/>
    <s v="kevin.walker@outlook.com"/>
    <x v="4"/>
    <d v="2024-08-19T00:00:00"/>
    <x v="186"/>
    <x v="6"/>
    <x v="0"/>
    <s v="August"/>
    <x v="0"/>
    <s v="PROD4531"/>
    <x v="6"/>
    <x v="0"/>
    <n v="173"/>
    <n v="6"/>
    <n v="1036"/>
    <x v="0"/>
    <n v="126"/>
    <n v="5"/>
    <x v="0"/>
    <n v="0.39961389961389959"/>
    <n v="414"/>
  </r>
  <r>
    <s v="ORD001543"/>
    <s v="CUST4640"/>
    <s v="Yvonne Hernandez"/>
    <s v="beth.anderson@outlook.com"/>
    <x v="1"/>
    <d v="2023-04-25T00:00:00"/>
    <x v="458"/>
    <x v="0"/>
    <x v="0"/>
    <s v="January"/>
    <x v="1"/>
    <s v="PROD3153"/>
    <x v="3"/>
    <x v="1"/>
    <n v="105"/>
    <n v="4"/>
    <n v="421"/>
    <x v="1"/>
    <n v="42"/>
    <m/>
    <x v="2"/>
    <n v="0.1496437054631829"/>
    <n v="63"/>
  </r>
  <r>
    <s v="ORD001544"/>
    <s v="CUST9161"/>
    <s v="Denise Williams"/>
    <s v="brendan.hopkins@gmail.com"/>
    <x v="1"/>
    <d v="2024-07-10T00:00:00"/>
    <x v="494"/>
    <x v="3"/>
    <x v="1"/>
    <s v="March"/>
    <x v="0"/>
    <s v="PROD3601"/>
    <x v="4"/>
    <x v="2"/>
    <n v="713"/>
    <n v="4"/>
    <n v="2850"/>
    <x v="1"/>
    <n v="159"/>
    <n v="9"/>
    <x v="1"/>
    <n v="0.3"/>
    <n v="855"/>
  </r>
  <r>
    <s v="ORD001545"/>
    <s v="CUST7598"/>
    <s v="David Santos"/>
    <s v="cody.buchanan@outlook.com"/>
    <x v="6"/>
    <d v="2023-01-06T00:00:00"/>
    <x v="311"/>
    <x v="6"/>
    <x v="0"/>
    <s v="August"/>
    <x v="0"/>
    <s v="PROD5562"/>
    <x v="0"/>
    <x v="0"/>
    <n v="848"/>
    <n v="3"/>
    <n v="2543"/>
    <x v="1"/>
    <n v="271"/>
    <n v="8"/>
    <x v="1"/>
    <n v="0.39992135273299251"/>
    <n v="1017"/>
  </r>
  <r>
    <s v="ORD001546"/>
    <s v="CUST6872"/>
    <s v="Lindsay Anthony"/>
    <s v="teresa.powell@gmail.com"/>
    <x v="4"/>
    <d v="2024-05-05T00:00:00"/>
    <x v="422"/>
    <x v="2"/>
    <x v="1"/>
    <s v="May"/>
    <x v="0"/>
    <s v="PROD1053"/>
    <x v="11"/>
    <x v="3"/>
    <n v="585"/>
    <n v="4"/>
    <n v="2341"/>
    <x v="4"/>
    <n v="244"/>
    <n v="9"/>
    <x v="1"/>
    <n v="0.3498504912430585"/>
    <n v="819"/>
  </r>
  <r>
    <s v="ORD001547"/>
    <s v="CUST9870"/>
    <s v="Nathan Alvarez"/>
    <s v="stacy.williams@hotmail.com"/>
    <x v="5"/>
    <d v="2024-07-27T00:00:00"/>
    <x v="643"/>
    <x v="9"/>
    <x v="0"/>
    <s v="June"/>
    <x v="0"/>
    <s v="PROD4993"/>
    <x v="1"/>
    <x v="1"/>
    <n v="788"/>
    <n v="4"/>
    <n v="3152"/>
    <x v="0"/>
    <n v="386"/>
    <n v="9"/>
    <x v="1"/>
    <n v="0.15006345177664976"/>
    <n v="473"/>
  </r>
  <r>
    <s v="ORD001548"/>
    <s v="CUST6521"/>
    <s v="Chris King"/>
    <s v="adam.hunt@outlook.com"/>
    <x v="1"/>
    <d v="2023-12-29T00:00:00"/>
    <x v="299"/>
    <x v="6"/>
    <x v="0"/>
    <s v="August"/>
    <x v="0"/>
    <s v="PROD1423"/>
    <x v="8"/>
    <x v="2"/>
    <n v="788"/>
    <n v="1"/>
    <n v="788"/>
    <x v="1"/>
    <n v="116"/>
    <n v="8"/>
    <x v="1"/>
    <n v="0.29949238578680204"/>
    <n v="236"/>
  </r>
  <r>
    <s v="ORD001549"/>
    <s v="CUST7330"/>
    <s v="Teresa Flores"/>
    <s v="david.carpenter@gmail.com"/>
    <x v="3"/>
    <d v="2023-06-15T00:00:00"/>
    <x v="596"/>
    <x v="11"/>
    <x v="0"/>
    <s v="July"/>
    <x v="0"/>
    <s v="PROD4698"/>
    <x v="4"/>
    <x v="2"/>
    <n v="359"/>
    <n v="2"/>
    <n v="719"/>
    <x v="1"/>
    <n v="106"/>
    <n v="2"/>
    <x v="0"/>
    <n v="0.3004172461752434"/>
    <n v="216"/>
  </r>
  <r>
    <s v="ORD001550"/>
    <s v="CUST4635"/>
    <s v="Richard Payne"/>
    <s v="willie.williams@hotmail.com"/>
    <x v="6"/>
    <d v="2023-04-15T00:00:00"/>
    <x v="154"/>
    <x v="3"/>
    <x v="1"/>
    <s v="March"/>
    <x v="0"/>
    <s v="PROD3101"/>
    <x v="7"/>
    <x v="4"/>
    <n v="27"/>
    <n v="1"/>
    <n v="27"/>
    <x v="0"/>
    <n v="3"/>
    <n v="4"/>
    <x v="0"/>
    <n v="0.25925925925925924"/>
    <n v="7"/>
  </r>
  <r>
    <s v="ORD001551"/>
    <s v="CUST8348"/>
    <s v="Christina Elliott"/>
    <s v="michael.taylor@gmail.com"/>
    <x v="1"/>
    <d v="2024-11-21T00:00:00"/>
    <x v="289"/>
    <x v="0"/>
    <x v="1"/>
    <s v="January"/>
    <x v="0"/>
    <s v="PROD6597"/>
    <x v="15"/>
    <x v="1"/>
    <n v="238"/>
    <n v="3"/>
    <n v="714"/>
    <x v="1"/>
    <n v="84"/>
    <n v="4"/>
    <x v="0"/>
    <n v="0.14985994397759103"/>
    <n v="107"/>
  </r>
  <r>
    <s v="ORD001552"/>
    <s v="CUST9714"/>
    <s v="Glenn Hawkins"/>
    <s v="ruben.simmons@yahoo.com"/>
    <x v="4"/>
    <d v="2023-07-05T00:00:00"/>
    <x v="537"/>
    <x v="4"/>
    <x v="0"/>
    <s v="April"/>
    <x v="0"/>
    <s v="PROD9914"/>
    <x v="16"/>
    <x v="0"/>
    <n v="572"/>
    <n v="4"/>
    <n v="2287"/>
    <x v="1"/>
    <n v="259"/>
    <n v="8"/>
    <x v="1"/>
    <n v="0.40008745080892"/>
    <n v="915"/>
  </r>
  <r>
    <s v="ORD001553"/>
    <s v="CUST2981"/>
    <s v="Cory Walker"/>
    <s v="andrea.oneal@hotmail.com"/>
    <x v="4"/>
    <d v="2024-08-06T00:00:00"/>
    <x v="449"/>
    <x v="9"/>
    <x v="1"/>
    <s v="June"/>
    <x v="0"/>
    <s v="PROD4229"/>
    <x v="5"/>
    <x v="3"/>
    <n v="215"/>
    <n v="3"/>
    <n v="645"/>
    <x v="1"/>
    <n v="70"/>
    <n v="4"/>
    <x v="0"/>
    <n v="0.35038759689922483"/>
    <n v="226"/>
  </r>
  <r>
    <s v="ORD001554"/>
    <s v="CUST6787"/>
    <s v="Kaitlin Conner"/>
    <s v="joshua.taylor@gmail.com"/>
    <x v="6"/>
    <d v="2024-09-13T00:00:00"/>
    <x v="83"/>
    <x v="11"/>
    <x v="1"/>
    <s v="July"/>
    <x v="0"/>
    <s v="PROD6100"/>
    <x v="15"/>
    <x v="1"/>
    <n v="950"/>
    <n v="6"/>
    <n v="5703"/>
    <x v="1"/>
    <n v="700"/>
    <n v="10"/>
    <x v="1"/>
    <n v="0.14992109416096791"/>
    <n v="855"/>
  </r>
  <r>
    <s v="ORD001555"/>
    <s v="CUST1599"/>
    <s v="Ryan Johnson"/>
    <s v="hannah.norris@hotmail.com"/>
    <x v="4"/>
    <d v="2024-12-17T00:00:00"/>
    <x v="298"/>
    <x v="5"/>
    <x v="0"/>
    <s v="October"/>
    <x v="0"/>
    <s v="PROD4692"/>
    <x v="13"/>
    <x v="4"/>
    <n v="600"/>
    <n v="4"/>
    <n v="2401"/>
    <x v="1"/>
    <n v="196"/>
    <n v="2"/>
    <x v="0"/>
    <n v="0.24989587671803415"/>
    <n v="600"/>
  </r>
  <r>
    <s v="ORD001556"/>
    <s v="CUST9982"/>
    <s v="Daniel Harvey"/>
    <s v="nathan.huffman@gmail.com"/>
    <x v="0"/>
    <d v="2024-12-25T00:00:00"/>
    <x v="249"/>
    <x v="9"/>
    <x v="1"/>
    <s v="June"/>
    <x v="1"/>
    <s v="PROD1309"/>
    <x v="5"/>
    <x v="3"/>
    <n v="275"/>
    <n v="2"/>
    <n v="550"/>
    <x v="0"/>
    <n v="75"/>
    <m/>
    <x v="2"/>
    <n v="0.34909090909090912"/>
    <n v="192"/>
  </r>
  <r>
    <s v="ORD001557"/>
    <s v="CUST8678"/>
    <s v="William Bowen"/>
    <s v="jon.cook@hotmail.com"/>
    <x v="4"/>
    <d v="2024-10-02T00:00:00"/>
    <x v="511"/>
    <x v="3"/>
    <x v="0"/>
    <s v="March"/>
    <x v="0"/>
    <s v="PROD8979"/>
    <x v="20"/>
    <x v="3"/>
    <n v="535"/>
    <n v="2"/>
    <n v="1069"/>
    <x v="1"/>
    <n v="85"/>
    <n v="6"/>
    <x v="0"/>
    <n v="0.34985968194574368"/>
    <n v="374"/>
  </r>
  <r>
    <s v="ORD001558"/>
    <s v="CUST1305"/>
    <s v="Christina Carter PhD"/>
    <s v="christopher.blair@hotmail.com"/>
    <x v="3"/>
    <d v="2024-03-27T00:00:00"/>
    <x v="197"/>
    <x v="9"/>
    <x v="1"/>
    <s v="June"/>
    <x v="0"/>
    <s v="PROD1192"/>
    <x v="5"/>
    <x v="3"/>
    <n v="1185"/>
    <n v="6"/>
    <n v="7110"/>
    <x v="0"/>
    <n v="1056"/>
    <n v="5"/>
    <x v="0"/>
    <n v="0.35007032348804501"/>
    <n v="2489"/>
  </r>
  <r>
    <s v="ORD001559"/>
    <s v="CUST4609"/>
    <s v="Gregory Lewis"/>
    <s v="riley.powell@gmail.com"/>
    <x v="1"/>
    <d v="2023-12-16T00:00:00"/>
    <x v="355"/>
    <x v="2"/>
    <x v="0"/>
    <s v="May"/>
    <x v="0"/>
    <s v="PROD4600"/>
    <x v="3"/>
    <x v="1"/>
    <n v="165"/>
    <n v="3"/>
    <n v="495"/>
    <x v="1"/>
    <n v="70"/>
    <n v="3"/>
    <x v="0"/>
    <n v="0.14949494949494949"/>
    <n v="74"/>
  </r>
  <r>
    <s v="ORD001560"/>
    <s v="CUST4557"/>
    <s v="Elizabeth Boyd"/>
    <s v="jennifer.fisher@outlook.com"/>
    <x v="0"/>
    <d v="2023-05-27T00:00:00"/>
    <x v="389"/>
    <x v="5"/>
    <x v="0"/>
    <s v="October"/>
    <x v="0"/>
    <s v="PROD9904"/>
    <x v="2"/>
    <x v="1"/>
    <n v="781"/>
    <n v="4"/>
    <n v="3122"/>
    <x v="2"/>
    <n v="224"/>
    <n v="9"/>
    <x v="1"/>
    <n v="0.14990390775144138"/>
    <n v="468"/>
  </r>
  <r>
    <s v="ORD001561"/>
    <s v="CUST9565"/>
    <s v="Patrick Johnson"/>
    <s v="christian.curtis@outlook.com"/>
    <x v="4"/>
    <d v="2024-12-23T00:00:00"/>
    <x v="41"/>
    <x v="8"/>
    <x v="1"/>
    <s v="September"/>
    <x v="1"/>
    <s v="PROD9627"/>
    <x v="1"/>
    <x v="1"/>
    <n v="652"/>
    <n v="5"/>
    <n v="3259"/>
    <x v="1"/>
    <n v="432"/>
    <m/>
    <x v="2"/>
    <n v="0.15004602638846271"/>
    <n v="489"/>
  </r>
  <r>
    <s v="ORD001562"/>
    <s v="CUST9593"/>
    <s v="Jimmy Erickson"/>
    <s v="michael.harris@yahoo.com"/>
    <x v="0"/>
    <d v="2023-06-02T00:00:00"/>
    <x v="579"/>
    <x v="3"/>
    <x v="0"/>
    <s v="March"/>
    <x v="0"/>
    <s v="PROD7289"/>
    <x v="12"/>
    <x v="3"/>
    <n v="434"/>
    <n v="3"/>
    <n v="1303"/>
    <x v="2"/>
    <n v="146"/>
    <n v="8"/>
    <x v="1"/>
    <n v="0.34996162701458172"/>
    <n v="456"/>
  </r>
  <r>
    <s v="ORD001563"/>
    <s v="CUST4399"/>
    <s v="Roberta Ritter"/>
    <s v="nancy.holt@gmail.com"/>
    <x v="5"/>
    <d v="2024-05-25T00:00:00"/>
    <x v="351"/>
    <x v="4"/>
    <x v="1"/>
    <s v="April"/>
    <x v="0"/>
    <s v="PROD2909"/>
    <x v="20"/>
    <x v="3"/>
    <n v="771"/>
    <n v="1"/>
    <n v="771"/>
    <x v="1"/>
    <n v="84"/>
    <n v="7"/>
    <x v="0"/>
    <n v="0.35019455252918286"/>
    <n v="270"/>
  </r>
  <r>
    <s v="ORD001564"/>
    <s v="CUST6563"/>
    <s v="Brian Baker"/>
    <s v="steven.james@gmail.com"/>
    <x v="1"/>
    <d v="2024-08-03T00:00:00"/>
    <x v="140"/>
    <x v="7"/>
    <x v="1"/>
    <s v="November"/>
    <x v="2"/>
    <s v="PROD1675"/>
    <x v="6"/>
    <x v="0"/>
    <n v="1174"/>
    <n v="6"/>
    <n v="7043"/>
    <x v="1"/>
    <n v="1000"/>
    <m/>
    <x v="2"/>
    <n v="0.39997160301008094"/>
    <n v="2817"/>
  </r>
  <r>
    <s v="ORD001565"/>
    <s v="CUST1582"/>
    <s v="Devon Mata"/>
    <s v="kimberly.cantrell@hotmail.com"/>
    <x v="2"/>
    <d v="2024-11-19T00:00:00"/>
    <x v="644"/>
    <x v="9"/>
    <x v="1"/>
    <s v="June"/>
    <x v="0"/>
    <s v="PROD3406"/>
    <x v="19"/>
    <x v="2"/>
    <n v="557"/>
    <n v="3"/>
    <n v="1670"/>
    <x v="1"/>
    <n v="113"/>
    <n v="6"/>
    <x v="0"/>
    <n v="0.3"/>
    <n v="501"/>
  </r>
  <r>
    <s v="ORD001566"/>
    <s v="CUST8224"/>
    <s v="Jeremiah Stewart"/>
    <s v="brian.edwards@hotmail.com"/>
    <x v="0"/>
    <d v="2023-02-05T00:00:00"/>
    <x v="567"/>
    <x v="9"/>
    <x v="1"/>
    <s v="June"/>
    <x v="1"/>
    <s v="PROD6744"/>
    <x v="9"/>
    <x v="4"/>
    <n v="18"/>
    <n v="2"/>
    <n v="35"/>
    <x v="1"/>
    <n v="3"/>
    <m/>
    <x v="2"/>
    <n v="0.25714285714285712"/>
    <n v="9"/>
  </r>
  <r>
    <s v="ORD001567"/>
    <s v="CUST4550"/>
    <s v="Jordan Smith"/>
    <s v="wanda.harrison@outlook.com"/>
    <x v="5"/>
    <d v="2024-11-14T00:00:00"/>
    <x v="155"/>
    <x v="5"/>
    <x v="0"/>
    <s v="October"/>
    <x v="0"/>
    <s v="PROD8152"/>
    <x v="7"/>
    <x v="4"/>
    <n v="673"/>
    <n v="6"/>
    <n v="4041"/>
    <x v="1"/>
    <n v="406"/>
    <n v="4"/>
    <x v="0"/>
    <n v="0.24993813412521654"/>
    <n v="1010"/>
  </r>
  <r>
    <s v="ORD001568"/>
    <s v="CUST6067"/>
    <s v="Crystal White"/>
    <s v="tammy.torres@yahoo.com"/>
    <x v="2"/>
    <d v="2024-05-30T00:00:00"/>
    <x v="447"/>
    <x v="11"/>
    <x v="0"/>
    <s v="July"/>
    <x v="2"/>
    <s v="PROD1942"/>
    <x v="20"/>
    <x v="3"/>
    <n v="398"/>
    <n v="5"/>
    <n v="1992"/>
    <x v="1"/>
    <n v="265"/>
    <m/>
    <x v="2"/>
    <n v="0.34989959839357432"/>
    <n v="697"/>
  </r>
  <r>
    <s v="ORD001569"/>
    <s v="CUST8691"/>
    <s v="Rachael Davis"/>
    <s v="laura.galloway@yahoo.com"/>
    <x v="0"/>
    <d v="2024-03-06T00:00:00"/>
    <x v="623"/>
    <x v="10"/>
    <x v="1"/>
    <s v="February"/>
    <x v="0"/>
    <s v="PROD2140"/>
    <x v="20"/>
    <x v="3"/>
    <n v="870"/>
    <n v="4"/>
    <n v="3482"/>
    <x v="3"/>
    <n v="431"/>
    <n v="7"/>
    <x v="0"/>
    <n v="0.35008615738081561"/>
    <n v="1219"/>
  </r>
  <r>
    <s v="ORD001570"/>
    <s v="CUST7973"/>
    <s v="Paul Lane"/>
    <s v="sierra.brown@hotmail.com"/>
    <x v="3"/>
    <d v="2023-07-10T00:00:00"/>
    <x v="645"/>
    <x v="10"/>
    <x v="0"/>
    <s v="February"/>
    <x v="2"/>
    <s v="PROD7708"/>
    <x v="12"/>
    <x v="3"/>
    <n v="542"/>
    <n v="3"/>
    <n v="1626"/>
    <x v="1"/>
    <n v="87"/>
    <m/>
    <x v="2"/>
    <n v="0.34993849938499383"/>
    <n v="569"/>
  </r>
  <r>
    <s v="ORD001571"/>
    <s v="CUST4026"/>
    <s v="Daniel Young"/>
    <s v="ashley.payne@outlook.com"/>
    <x v="5"/>
    <d v="2023-10-02T00:00:00"/>
    <x v="646"/>
    <x v="3"/>
    <x v="0"/>
    <s v="March"/>
    <x v="0"/>
    <s v="PROD1147"/>
    <x v="15"/>
    <x v="1"/>
    <n v="462"/>
    <n v="2"/>
    <n v="924"/>
    <x v="0"/>
    <n v="108"/>
    <n v="10"/>
    <x v="1"/>
    <n v="0.15043290043290045"/>
    <n v="139"/>
  </r>
  <r>
    <s v="ORD001572"/>
    <s v="CUST6744"/>
    <s v="Michael Ramirez"/>
    <s v="timothy.swanson@outlook.com"/>
    <x v="0"/>
    <d v="2023-03-30T00:00:00"/>
    <x v="322"/>
    <x v="9"/>
    <x v="1"/>
    <s v="June"/>
    <x v="0"/>
    <s v="PROD6670"/>
    <x v="3"/>
    <x v="1"/>
    <n v="311"/>
    <n v="4"/>
    <n v="1242"/>
    <x v="2"/>
    <n v="66"/>
    <n v="3"/>
    <x v="0"/>
    <n v="0.14975845410628019"/>
    <n v="186"/>
  </r>
  <r>
    <s v="ORD001573"/>
    <s v="CUST5796"/>
    <s v="Jennifer Jones"/>
    <s v="amy.garcia@yahoo.com"/>
    <x v="5"/>
    <d v="2024-07-18T00:00:00"/>
    <x v="233"/>
    <x v="1"/>
    <x v="1"/>
    <s v="December"/>
    <x v="0"/>
    <s v="PROD1258"/>
    <x v="13"/>
    <x v="4"/>
    <n v="1841"/>
    <n v="6"/>
    <n v="11045"/>
    <x v="1"/>
    <n v="907"/>
    <n v="5"/>
    <x v="0"/>
    <n v="0.24997736532367587"/>
    <n v="2761"/>
  </r>
  <r>
    <s v="ORD001574"/>
    <s v="CUST6512"/>
    <s v="Brenda Humphrey"/>
    <s v="carrie.walker@gmail.com"/>
    <x v="2"/>
    <d v="2023-06-30T00:00:00"/>
    <x v="422"/>
    <x v="2"/>
    <x v="1"/>
    <s v="May"/>
    <x v="0"/>
    <s v="PROD7203"/>
    <x v="7"/>
    <x v="4"/>
    <n v="234"/>
    <n v="1"/>
    <n v="234"/>
    <x v="1"/>
    <n v="27"/>
    <n v="3"/>
    <x v="0"/>
    <n v="0.25213675213675213"/>
    <n v="59"/>
  </r>
  <r>
    <s v="ORD001575"/>
    <s v="CUST5891"/>
    <s v="Marissa Watson"/>
    <s v="david.espinoza@outlook.com"/>
    <x v="3"/>
    <d v="2023-07-19T00:00:00"/>
    <x v="447"/>
    <x v="11"/>
    <x v="0"/>
    <s v="July"/>
    <x v="0"/>
    <s v="PROD8102"/>
    <x v="17"/>
    <x v="3"/>
    <n v="99"/>
    <n v="5"/>
    <n v="494"/>
    <x v="3"/>
    <n v="37"/>
    <n v="2"/>
    <x v="0"/>
    <n v="0.35020242914979755"/>
    <n v="173"/>
  </r>
  <r>
    <s v="ORD001576"/>
    <s v="CUST6017"/>
    <s v="Angela Shepherd"/>
    <s v="thomas.singleton@yahoo.com"/>
    <x v="5"/>
    <d v="2024-04-16T00:00:00"/>
    <x v="461"/>
    <x v="1"/>
    <x v="1"/>
    <s v="December"/>
    <x v="0"/>
    <s v="PROD4804"/>
    <x v="12"/>
    <x v="3"/>
    <n v="1670"/>
    <n v="2"/>
    <n v="3341"/>
    <x v="1"/>
    <n v="427"/>
    <n v="4"/>
    <x v="0"/>
    <n v="0.34989524094582458"/>
    <n v="1169"/>
  </r>
  <r>
    <s v="ORD001577"/>
    <s v="CUST1582"/>
    <s v="Devon Mata"/>
    <s v="kimberly.cantrell@hotmail.com"/>
    <x v="2"/>
    <d v="2024-11-19T00:00:00"/>
    <x v="517"/>
    <x v="0"/>
    <x v="0"/>
    <s v="January"/>
    <x v="0"/>
    <s v="PROD1212"/>
    <x v="0"/>
    <x v="0"/>
    <n v="785"/>
    <n v="3"/>
    <n v="2355"/>
    <x v="1"/>
    <n v="346"/>
    <n v="4"/>
    <x v="0"/>
    <n v="0.4"/>
    <n v="942"/>
  </r>
  <r>
    <s v="ORD001578"/>
    <s v="CUST3396"/>
    <s v="Molly Howell"/>
    <s v="diane.ball@hotmail.com"/>
    <x v="0"/>
    <d v="2023-04-13T00:00:00"/>
    <x v="182"/>
    <x v="5"/>
    <x v="1"/>
    <s v="October"/>
    <x v="2"/>
    <s v="PROD9128"/>
    <x v="7"/>
    <x v="4"/>
    <n v="857"/>
    <n v="2"/>
    <n v="1713"/>
    <x v="1"/>
    <n v="108"/>
    <m/>
    <x v="2"/>
    <n v="0.24985405720957385"/>
    <n v="428"/>
  </r>
  <r>
    <s v="ORD001579"/>
    <s v="CUST7198"/>
    <s v="Paul Jones"/>
    <s v="steven.brown@yahoo.com"/>
    <x v="4"/>
    <d v="2024-06-20T00:00:00"/>
    <x v="315"/>
    <x v="10"/>
    <x v="1"/>
    <s v="February"/>
    <x v="0"/>
    <s v="PROD7807"/>
    <x v="9"/>
    <x v="4"/>
    <n v="198"/>
    <n v="2"/>
    <n v="395"/>
    <x v="1"/>
    <n v="40"/>
    <n v="2"/>
    <x v="0"/>
    <n v="0.25063291139240507"/>
    <n v="99"/>
  </r>
  <r>
    <s v="ORD001580"/>
    <s v="CUST9141"/>
    <s v="Michael Mitchell"/>
    <s v="timothy.howard@yahoo.com"/>
    <x v="2"/>
    <d v="2023-10-15T00:00:00"/>
    <x v="88"/>
    <x v="2"/>
    <x v="1"/>
    <s v="May"/>
    <x v="0"/>
    <s v="PROD3897"/>
    <x v="9"/>
    <x v="4"/>
    <n v="952"/>
    <n v="4"/>
    <n v="3809"/>
    <x v="1"/>
    <n v="521"/>
    <n v="6"/>
    <x v="0"/>
    <n v="0.24993436597532159"/>
    <n v="952"/>
  </r>
  <r>
    <s v="ORD001581"/>
    <s v="CUST4690"/>
    <s v="Ashley Armstrong"/>
    <s v="frank.brooks@gmail.com"/>
    <x v="0"/>
    <d v="2024-04-13T00:00:00"/>
    <x v="423"/>
    <x v="4"/>
    <x v="1"/>
    <s v="April"/>
    <x v="0"/>
    <s v="PROD1311"/>
    <x v="3"/>
    <x v="1"/>
    <n v="312"/>
    <n v="1"/>
    <n v="312"/>
    <x v="1"/>
    <n v="32"/>
    <n v="5"/>
    <x v="0"/>
    <n v="0.15064102564102563"/>
    <n v="47"/>
  </r>
  <r>
    <s v="ORD001582"/>
    <s v="CUST4557"/>
    <s v="Elizabeth Boyd"/>
    <s v="jennifer.fisher@outlook.com"/>
    <x v="0"/>
    <d v="2023-05-27T00:00:00"/>
    <x v="93"/>
    <x v="4"/>
    <x v="1"/>
    <s v="April"/>
    <x v="1"/>
    <s v="PROD7560"/>
    <x v="11"/>
    <x v="3"/>
    <n v="502"/>
    <n v="2"/>
    <n v="1004"/>
    <x v="0"/>
    <n v="139"/>
    <m/>
    <x v="2"/>
    <n v="0.35059760956175301"/>
    <n v="352"/>
  </r>
  <r>
    <s v="ORD001583"/>
    <s v="CUST8183"/>
    <s v="Cheryl Hernandez"/>
    <s v="jeremy.tucker@outlook.com"/>
    <x v="4"/>
    <d v="2023-12-03T00:00:00"/>
    <x v="402"/>
    <x v="6"/>
    <x v="1"/>
    <s v="August"/>
    <x v="0"/>
    <s v="PROD9563"/>
    <x v="14"/>
    <x v="4"/>
    <n v="163"/>
    <n v="5"/>
    <n v="816"/>
    <x v="3"/>
    <n v="41"/>
    <n v="9"/>
    <x v="1"/>
    <n v="0.25"/>
    <n v="204"/>
  </r>
  <r>
    <s v="ORD001584"/>
    <s v="CUST9406"/>
    <s v="Tonya Washington"/>
    <s v="jason.arellano@outlook.com"/>
    <x v="5"/>
    <d v="2023-09-11T00:00:00"/>
    <x v="608"/>
    <x v="2"/>
    <x v="0"/>
    <s v="May"/>
    <x v="2"/>
    <s v="PROD2598"/>
    <x v="21"/>
    <x v="1"/>
    <n v="1045"/>
    <n v="3"/>
    <n v="3136"/>
    <x v="1"/>
    <n v="394"/>
    <m/>
    <x v="2"/>
    <n v="0.14987244897959184"/>
    <n v="470"/>
  </r>
  <r>
    <s v="ORD001585"/>
    <s v="CUST9775"/>
    <s v="Alexis Calderon"/>
    <s v="pamela.davis@gmail.com"/>
    <x v="6"/>
    <d v="2023-03-21T00:00:00"/>
    <x v="464"/>
    <x v="1"/>
    <x v="1"/>
    <s v="December"/>
    <x v="0"/>
    <s v="PROD9184"/>
    <x v="21"/>
    <x v="1"/>
    <n v="1008"/>
    <n v="6"/>
    <n v="6048"/>
    <x v="4"/>
    <n v="429"/>
    <n v="8"/>
    <x v="1"/>
    <n v="0.14996693121693122"/>
    <n v="907"/>
  </r>
  <r>
    <s v="ORD001586"/>
    <s v="CUST8129"/>
    <s v="Joyce Kim"/>
    <s v="gregory.wright@hotmail.com"/>
    <x v="3"/>
    <d v="2024-11-01T00:00:00"/>
    <x v="552"/>
    <x v="10"/>
    <x v="0"/>
    <s v="February"/>
    <x v="0"/>
    <s v="PROD9308"/>
    <x v="13"/>
    <x v="4"/>
    <n v="298"/>
    <n v="1"/>
    <n v="298"/>
    <x v="0"/>
    <n v="42"/>
    <n v="6"/>
    <x v="0"/>
    <n v="0.24832214765100671"/>
    <n v="74"/>
  </r>
  <r>
    <s v="ORD001587"/>
    <s v="CUST4640"/>
    <s v="Yvonne Hernandez"/>
    <s v="beth.anderson@outlook.com"/>
    <x v="1"/>
    <d v="2023-04-25T00:00:00"/>
    <x v="149"/>
    <x v="2"/>
    <x v="1"/>
    <s v="May"/>
    <x v="1"/>
    <s v="PROD5780"/>
    <x v="16"/>
    <x v="0"/>
    <n v="205"/>
    <n v="1"/>
    <n v="205"/>
    <x v="1"/>
    <n v="13"/>
    <m/>
    <x v="2"/>
    <n v="0.4"/>
    <n v="82"/>
  </r>
  <r>
    <s v="ORD001588"/>
    <s v="CUST3188"/>
    <s v="Janice Clark"/>
    <s v="katie.price@outlook.com"/>
    <x v="1"/>
    <d v="2023-10-13T00:00:00"/>
    <x v="286"/>
    <x v="3"/>
    <x v="1"/>
    <s v="March"/>
    <x v="0"/>
    <s v="PROD2135"/>
    <x v="10"/>
    <x v="2"/>
    <n v="893"/>
    <n v="5"/>
    <n v="4467"/>
    <x v="1"/>
    <n v="374"/>
    <n v="6"/>
    <x v="0"/>
    <n v="0.29997761361092457"/>
    <n v="1340"/>
  </r>
  <r>
    <s v="ORD001589"/>
    <s v="CUST3420"/>
    <s v="Jacqueline Rogers MD"/>
    <s v="michael.jones@yahoo.com"/>
    <x v="4"/>
    <d v="2023-04-03T00:00:00"/>
    <x v="252"/>
    <x v="11"/>
    <x v="1"/>
    <s v="July"/>
    <x v="0"/>
    <s v="PROD5421"/>
    <x v="3"/>
    <x v="1"/>
    <n v="446"/>
    <n v="6"/>
    <n v="2678"/>
    <x v="0"/>
    <n v="260"/>
    <n v="9"/>
    <x v="1"/>
    <n v="0.15011202389843167"/>
    <n v="402"/>
  </r>
  <r>
    <s v="ORD001590"/>
    <s v="CUST6796"/>
    <s v="Jaime Adams"/>
    <s v="christina.garrett@yahoo.com"/>
    <x v="4"/>
    <d v="2023-10-29T00:00:00"/>
    <x v="443"/>
    <x v="5"/>
    <x v="1"/>
    <s v="October"/>
    <x v="0"/>
    <s v="PROD3382"/>
    <x v="13"/>
    <x v="4"/>
    <n v="425"/>
    <n v="4"/>
    <n v="1700"/>
    <x v="1"/>
    <n v="193"/>
    <n v="9"/>
    <x v="1"/>
    <n v="0.25"/>
    <n v="425"/>
  </r>
  <r>
    <s v="ORD001591"/>
    <s v="CUST7807"/>
    <s v="Kimberly Reed"/>
    <s v="margaret.bruce@yahoo.com"/>
    <x v="2"/>
    <d v="2024-05-28T00:00:00"/>
    <x v="172"/>
    <x v="0"/>
    <x v="0"/>
    <s v="January"/>
    <x v="2"/>
    <s v="PROD3088"/>
    <x v="1"/>
    <x v="1"/>
    <n v="501"/>
    <n v="2"/>
    <n v="1001"/>
    <x v="1"/>
    <n v="55"/>
    <m/>
    <x v="2"/>
    <n v="0.14985014985014986"/>
    <n v="150"/>
  </r>
  <r>
    <s v="ORD001592"/>
    <s v="CUST7018"/>
    <s v="Lindsay Ruiz"/>
    <s v="jay.henson@outlook.com"/>
    <x v="6"/>
    <d v="2023-01-09T00:00:00"/>
    <x v="454"/>
    <x v="7"/>
    <x v="0"/>
    <s v="November"/>
    <x v="0"/>
    <s v="PROD7784"/>
    <x v="0"/>
    <x v="0"/>
    <n v="1047"/>
    <n v="1"/>
    <n v="1047"/>
    <x v="2"/>
    <n v="132"/>
    <n v="3"/>
    <x v="0"/>
    <n v="0.40019102196752626"/>
    <n v="419"/>
  </r>
  <r>
    <s v="ORD001593"/>
    <s v="CUST3962"/>
    <s v="Brandi Pratt"/>
    <s v="eric.west@outlook.com"/>
    <x v="2"/>
    <d v="2024-10-29T00:00:00"/>
    <x v="297"/>
    <x v="3"/>
    <x v="0"/>
    <s v="March"/>
    <x v="0"/>
    <s v="PROD3792"/>
    <x v="8"/>
    <x v="2"/>
    <n v="906"/>
    <n v="4"/>
    <n v="3625"/>
    <x v="0"/>
    <n v="487"/>
    <n v="4"/>
    <x v="0"/>
    <n v="0.30013793103448277"/>
    <n v="1088"/>
  </r>
  <r>
    <s v="ORD001594"/>
    <s v="CUST6388"/>
    <s v="Lori Jones"/>
    <s v="michael.harris@hotmail.com"/>
    <x v="4"/>
    <d v="2023-03-02T00:00:00"/>
    <x v="226"/>
    <x v="0"/>
    <x v="1"/>
    <s v="January"/>
    <x v="0"/>
    <s v="PROD6040"/>
    <x v="11"/>
    <x v="3"/>
    <n v="450"/>
    <n v="1"/>
    <n v="450"/>
    <x v="2"/>
    <n v="28"/>
    <n v="9"/>
    <x v="1"/>
    <n v="0.3511111111111111"/>
    <n v="158"/>
  </r>
  <r>
    <s v="ORD001595"/>
    <s v="CUST8420"/>
    <s v="George Johnson"/>
    <s v="felicia.richard@yahoo.com"/>
    <x v="5"/>
    <d v="2024-03-31T00:00:00"/>
    <x v="201"/>
    <x v="2"/>
    <x v="1"/>
    <s v="May"/>
    <x v="0"/>
    <s v="PROD8484"/>
    <x v="8"/>
    <x v="2"/>
    <n v="205"/>
    <n v="5"/>
    <n v="1024"/>
    <x v="2"/>
    <n v="116"/>
    <n v="4"/>
    <x v="0"/>
    <n v="0.2998046875"/>
    <n v="307"/>
  </r>
  <r>
    <s v="ORD001596"/>
    <s v="CUST4231"/>
    <s v="Abigail Miller"/>
    <s v="john.lewis@gmail.com"/>
    <x v="0"/>
    <d v="2024-09-15T00:00:00"/>
    <x v="647"/>
    <x v="2"/>
    <x v="1"/>
    <s v="May"/>
    <x v="2"/>
    <s v="PROD4867"/>
    <x v="20"/>
    <x v="3"/>
    <n v="919"/>
    <n v="5"/>
    <n v="4597"/>
    <x v="2"/>
    <n v="441"/>
    <m/>
    <x v="2"/>
    <n v="0.35001087665869046"/>
    <n v="1609"/>
  </r>
  <r>
    <s v="ORD001597"/>
    <s v="CUST2077"/>
    <s v="Catherine Davis"/>
    <s v="charles.brown@yahoo.com"/>
    <x v="1"/>
    <d v="2023-08-13T00:00:00"/>
    <x v="190"/>
    <x v="5"/>
    <x v="1"/>
    <s v="October"/>
    <x v="0"/>
    <s v="PROD7775"/>
    <x v="19"/>
    <x v="2"/>
    <n v="1012"/>
    <n v="6"/>
    <n v="6070"/>
    <x v="1"/>
    <n v="646"/>
    <n v="3"/>
    <x v="0"/>
    <n v="0.3"/>
    <n v="1821"/>
  </r>
  <r>
    <s v="ORD001598"/>
    <s v="CUST6988"/>
    <s v="Nicholas Khan"/>
    <s v="jake.lang@yahoo.com"/>
    <x v="5"/>
    <d v="2023-03-14T00:00:00"/>
    <x v="547"/>
    <x v="0"/>
    <x v="0"/>
    <s v="January"/>
    <x v="1"/>
    <s v="PROD7056"/>
    <x v="2"/>
    <x v="1"/>
    <n v="571"/>
    <n v="3"/>
    <n v="1712"/>
    <x v="3"/>
    <n v="229"/>
    <m/>
    <x v="2"/>
    <n v="0.15011682242990654"/>
    <n v="257"/>
  </r>
  <r>
    <s v="ORD001599"/>
    <s v="CUST1798"/>
    <s v="Megan Taylor"/>
    <s v="erica.parker@gmail.com"/>
    <x v="6"/>
    <d v="2024-02-07T00:00:00"/>
    <x v="424"/>
    <x v="11"/>
    <x v="1"/>
    <s v="July"/>
    <x v="0"/>
    <s v="PROD2004"/>
    <x v="12"/>
    <x v="3"/>
    <n v="46"/>
    <n v="2"/>
    <n v="93"/>
    <x v="0"/>
    <n v="8"/>
    <n v="6"/>
    <x v="0"/>
    <n v="0.34408602150537637"/>
    <n v="32"/>
  </r>
  <r>
    <s v="ORD001600"/>
    <s v="CUST8633"/>
    <s v="Christian Lambert"/>
    <s v="christopher.moore@hotmail.com"/>
    <x v="6"/>
    <d v="2024-07-17T00:00:00"/>
    <x v="605"/>
    <x v="6"/>
    <x v="1"/>
    <s v="August"/>
    <x v="0"/>
    <s v="PROD8118"/>
    <x v="11"/>
    <x v="3"/>
    <n v="259"/>
    <n v="3"/>
    <n v="778"/>
    <x v="4"/>
    <n v="93"/>
    <n v="7"/>
    <x v="0"/>
    <n v="0.34961439588688947"/>
    <n v="272"/>
  </r>
  <r>
    <s v="ORD001601"/>
    <s v="CUST2533"/>
    <s v="Timothy Diaz"/>
    <s v="thomas.coleman@outlook.com"/>
    <x v="5"/>
    <d v="2023-09-29T00:00:00"/>
    <x v="617"/>
    <x v="3"/>
    <x v="1"/>
    <s v="March"/>
    <x v="0"/>
    <s v="PROD9169"/>
    <x v="6"/>
    <x v="0"/>
    <n v="955"/>
    <n v="5"/>
    <n v="4777"/>
    <x v="1"/>
    <n v="333"/>
    <n v="6"/>
    <x v="0"/>
    <n v="0.40004186728072011"/>
    <n v="1911"/>
  </r>
  <r>
    <s v="ORD001602"/>
    <s v="CUST4967"/>
    <s v="Adam Reynolds"/>
    <s v="margaret.newman@yahoo.com"/>
    <x v="4"/>
    <d v="2023-10-12T00:00:00"/>
    <x v="362"/>
    <x v="9"/>
    <x v="1"/>
    <s v="June"/>
    <x v="0"/>
    <s v="PROD1079"/>
    <x v="3"/>
    <x v="1"/>
    <n v="1104"/>
    <n v="3"/>
    <n v="3312"/>
    <x v="2"/>
    <n v="467"/>
    <n v="9"/>
    <x v="1"/>
    <n v="0.15006038647342995"/>
    <n v="497"/>
  </r>
  <r>
    <s v="ORD001603"/>
    <s v="CUST9832"/>
    <s v="Kenneth Waters"/>
    <s v="thomas.lee@gmail.com"/>
    <x v="1"/>
    <d v="2024-09-27T00:00:00"/>
    <x v="490"/>
    <x v="11"/>
    <x v="1"/>
    <s v="July"/>
    <x v="2"/>
    <s v="PROD3655"/>
    <x v="11"/>
    <x v="3"/>
    <n v="1073"/>
    <n v="1"/>
    <n v="1073"/>
    <x v="1"/>
    <n v="106"/>
    <m/>
    <x v="2"/>
    <n v="0.35041938490214353"/>
    <n v="376"/>
  </r>
  <r>
    <s v="ORD001604"/>
    <s v="CUST2497"/>
    <s v="Tammy Cummings"/>
    <s v="cody.park@gmail.com"/>
    <x v="5"/>
    <d v="2024-06-17T00:00:00"/>
    <x v="178"/>
    <x v="11"/>
    <x v="0"/>
    <s v="July"/>
    <x v="1"/>
    <s v="PROD6007"/>
    <x v="18"/>
    <x v="0"/>
    <n v="901"/>
    <n v="5"/>
    <n v="4505"/>
    <x v="2"/>
    <n v="298"/>
    <m/>
    <x v="2"/>
    <n v="0.4"/>
    <n v="1802"/>
  </r>
  <r>
    <s v="ORD001605"/>
    <s v="CUST3194"/>
    <s v="Candice Evans"/>
    <s v="laura.smith@hotmail.com"/>
    <x v="0"/>
    <d v="2024-03-22T00:00:00"/>
    <x v="563"/>
    <x v="0"/>
    <x v="0"/>
    <s v="January"/>
    <x v="0"/>
    <s v="PROD9502"/>
    <x v="21"/>
    <x v="1"/>
    <n v="111"/>
    <n v="2"/>
    <n v="223"/>
    <x v="2"/>
    <n v="31"/>
    <n v="9"/>
    <x v="1"/>
    <n v="0.14798206278026907"/>
    <n v="33"/>
  </r>
  <r>
    <s v="ORD001606"/>
    <s v="CUST9384"/>
    <s v="Joyce Rodgers"/>
    <s v="russell.anderson@yahoo.com"/>
    <x v="5"/>
    <d v="2024-10-13T00:00:00"/>
    <x v="632"/>
    <x v="6"/>
    <x v="0"/>
    <s v="August"/>
    <x v="0"/>
    <s v="PROD7044"/>
    <x v="11"/>
    <x v="3"/>
    <n v="1131"/>
    <n v="2"/>
    <n v="2263"/>
    <x v="1"/>
    <n v="329"/>
    <n v="6"/>
    <x v="0"/>
    <n v="0.34997790543526291"/>
    <n v="792"/>
  </r>
  <r>
    <s v="ORD001607"/>
    <s v="CUST9406"/>
    <s v="Tonya Washington"/>
    <s v="jason.arellano@outlook.com"/>
    <x v="5"/>
    <d v="2023-09-11T00:00:00"/>
    <x v="457"/>
    <x v="6"/>
    <x v="1"/>
    <s v="August"/>
    <x v="0"/>
    <s v="PROD8596"/>
    <x v="1"/>
    <x v="1"/>
    <n v="621"/>
    <n v="5"/>
    <n v="3103"/>
    <x v="0"/>
    <n v="444"/>
    <n v="5"/>
    <x v="0"/>
    <n v="0.15017724782468578"/>
    <n v="466"/>
  </r>
  <r>
    <s v="ORD001608"/>
    <s v="CUST2533"/>
    <s v="Timothy Diaz"/>
    <s v="thomas.coleman@outlook.com"/>
    <x v="5"/>
    <d v="2023-09-29T00:00:00"/>
    <x v="383"/>
    <x v="0"/>
    <x v="1"/>
    <s v="January"/>
    <x v="0"/>
    <s v="PROD9533"/>
    <x v="15"/>
    <x v="1"/>
    <n v="743"/>
    <n v="1"/>
    <n v="743"/>
    <x v="3"/>
    <n v="103"/>
    <n v="4"/>
    <x v="0"/>
    <n v="0.14939434724091522"/>
    <n v="111"/>
  </r>
  <r>
    <s v="ORD001609"/>
    <s v="CUST7362"/>
    <s v="John Fleming"/>
    <s v="charles.singleton@hotmail.com"/>
    <x v="2"/>
    <d v="2024-02-25T00:00:00"/>
    <x v="244"/>
    <x v="10"/>
    <x v="1"/>
    <s v="February"/>
    <x v="1"/>
    <s v="PROD9217"/>
    <x v="7"/>
    <x v="4"/>
    <n v="183"/>
    <n v="2"/>
    <n v="365"/>
    <x v="1"/>
    <n v="28"/>
    <m/>
    <x v="2"/>
    <n v="0.24931506849315069"/>
    <n v="91"/>
  </r>
  <r>
    <s v="ORD001610"/>
    <s v="CUST8119"/>
    <s v="Christian Ponce"/>
    <s v="amanda.newton@yahoo.com"/>
    <x v="2"/>
    <d v="2024-04-04T00:00:00"/>
    <x v="141"/>
    <x v="4"/>
    <x v="0"/>
    <s v="April"/>
    <x v="1"/>
    <s v="PROD6150"/>
    <x v="7"/>
    <x v="4"/>
    <n v="854"/>
    <n v="3"/>
    <n v="2561"/>
    <x v="0"/>
    <n v="323"/>
    <m/>
    <x v="2"/>
    <n v="0.24990238188207731"/>
    <n v="640"/>
  </r>
  <r>
    <s v="ORD001611"/>
    <s v="CUST4145"/>
    <s v="Tiffany Schroeder"/>
    <s v="angela.hill@gmail.com"/>
    <x v="6"/>
    <d v="2024-12-22T00:00:00"/>
    <x v="438"/>
    <x v="11"/>
    <x v="0"/>
    <s v="July"/>
    <x v="0"/>
    <s v="PROD8417"/>
    <x v="6"/>
    <x v="0"/>
    <n v="802"/>
    <n v="6"/>
    <n v="4814"/>
    <x v="1"/>
    <n v="315"/>
    <n v="6"/>
    <x v="0"/>
    <n v="0.40008309098462819"/>
    <n v="1926"/>
  </r>
  <r>
    <s v="ORD001612"/>
    <s v="CUST6565"/>
    <s v="Margaret Callahan"/>
    <s v="ashley.williams@gmail.com"/>
    <x v="0"/>
    <d v="2023-07-06T00:00:00"/>
    <x v="559"/>
    <x v="11"/>
    <x v="1"/>
    <s v="July"/>
    <x v="0"/>
    <s v="PROD9512"/>
    <x v="14"/>
    <x v="4"/>
    <n v="763"/>
    <n v="2"/>
    <n v="1527"/>
    <x v="0"/>
    <n v="128"/>
    <n v="7"/>
    <x v="0"/>
    <n v="0.25016371971185331"/>
    <n v="382"/>
  </r>
  <r>
    <s v="ORD001613"/>
    <s v="CUST9229"/>
    <s v="Samantha Harrington"/>
    <s v="joshua.rivera@yahoo.com"/>
    <x v="5"/>
    <d v="2023-05-06T00:00:00"/>
    <x v="74"/>
    <x v="4"/>
    <x v="1"/>
    <s v="April"/>
    <x v="0"/>
    <s v="PROD8994"/>
    <x v="18"/>
    <x v="0"/>
    <n v="1042"/>
    <n v="4"/>
    <n v="4166"/>
    <x v="0"/>
    <n v="431"/>
    <n v="5"/>
    <x v="0"/>
    <n v="0.40014402304368701"/>
    <n v="1667"/>
  </r>
  <r>
    <s v="ORD001614"/>
    <s v="CUST4399"/>
    <s v="Anthony Smith"/>
    <s v="stephen.murphy@hotmail.com"/>
    <x v="2"/>
    <d v="2023-06-11T00:00:00"/>
    <x v="183"/>
    <x v="7"/>
    <x v="1"/>
    <s v="November"/>
    <x v="0"/>
    <s v="PROD1321"/>
    <x v="14"/>
    <x v="4"/>
    <n v="68"/>
    <n v="6"/>
    <n v="411"/>
    <x v="1"/>
    <n v="60"/>
    <n v="2"/>
    <x v="0"/>
    <n v="0.25060827250608275"/>
    <n v="103"/>
  </r>
  <r>
    <s v="ORD001615"/>
    <s v="CUST4916"/>
    <s v="Brandon Long"/>
    <s v="katherine.welch@gmail.com"/>
    <x v="4"/>
    <d v="2024-02-06T00:00:00"/>
    <x v="349"/>
    <x v="11"/>
    <x v="0"/>
    <s v="July"/>
    <x v="0"/>
    <s v="PROD1820"/>
    <x v="18"/>
    <x v="0"/>
    <n v="1032"/>
    <n v="1"/>
    <n v="1032"/>
    <x v="1"/>
    <n v="70"/>
    <n v="2"/>
    <x v="0"/>
    <n v="0.40019379844961239"/>
    <n v="413"/>
  </r>
  <r>
    <s v="ORD001616"/>
    <s v="CUST4458"/>
    <s v="Adam Stewart"/>
    <s v="rachel.gross@hotmail.com"/>
    <x v="0"/>
    <d v="2024-07-14T00:00:00"/>
    <x v="187"/>
    <x v="6"/>
    <x v="0"/>
    <s v="August"/>
    <x v="0"/>
    <s v="PROD8492"/>
    <x v="18"/>
    <x v="0"/>
    <n v="374"/>
    <n v="2"/>
    <n v="748"/>
    <x v="4"/>
    <n v="39"/>
    <n v="7"/>
    <x v="0"/>
    <n v="0.3997326203208556"/>
    <n v="299"/>
  </r>
  <r>
    <s v="ORD001617"/>
    <s v="CUST1726"/>
    <s v="Michelle Gutierrez"/>
    <s v="robert.hardy@yahoo.com"/>
    <x v="4"/>
    <d v="2023-10-31T00:00:00"/>
    <x v="505"/>
    <x v="4"/>
    <x v="1"/>
    <s v="April"/>
    <x v="0"/>
    <s v="PROD5864"/>
    <x v="17"/>
    <x v="3"/>
    <n v="374"/>
    <n v="3"/>
    <n v="1121"/>
    <x v="2"/>
    <n v="72"/>
    <n v="9"/>
    <x v="1"/>
    <n v="0.34968777876895629"/>
    <n v="392"/>
  </r>
  <r>
    <s v="ORD001618"/>
    <s v="CUST2216"/>
    <s v="Shannon Miller"/>
    <s v="diana.davis@gmail.com"/>
    <x v="3"/>
    <d v="2024-07-22T00:00:00"/>
    <x v="525"/>
    <x v="7"/>
    <x v="0"/>
    <s v="November"/>
    <x v="0"/>
    <s v="PROD2894"/>
    <x v="2"/>
    <x v="1"/>
    <n v="1332"/>
    <n v="6"/>
    <n v="7994"/>
    <x v="1"/>
    <n v="1122"/>
    <n v="2"/>
    <x v="0"/>
    <n v="0.14998749061796346"/>
    <n v="1199"/>
  </r>
  <r>
    <s v="ORD001619"/>
    <s v="CUST1055"/>
    <s v="Toni Lane"/>
    <s v="heather.morales@yahoo.com"/>
    <x v="3"/>
    <d v="2024-09-26T00:00:00"/>
    <x v="20"/>
    <x v="3"/>
    <x v="0"/>
    <s v="March"/>
    <x v="0"/>
    <s v="PROD8631"/>
    <x v="11"/>
    <x v="3"/>
    <n v="942"/>
    <n v="4"/>
    <n v="3770"/>
    <x v="0"/>
    <n v="398"/>
    <n v="8"/>
    <x v="1"/>
    <n v="0.34986737400530504"/>
    <n v="1319"/>
  </r>
  <r>
    <s v="ORD001620"/>
    <s v="CUST1599"/>
    <s v="Ryan Johnson"/>
    <s v="hannah.norris@hotmail.com"/>
    <x v="4"/>
    <d v="2024-12-17T00:00:00"/>
    <x v="546"/>
    <x v="2"/>
    <x v="1"/>
    <s v="May"/>
    <x v="0"/>
    <s v="PROD5085"/>
    <x v="11"/>
    <x v="3"/>
    <n v="1008"/>
    <n v="1"/>
    <n v="1008"/>
    <x v="3"/>
    <n v="53"/>
    <n v="2"/>
    <x v="0"/>
    <n v="0.35019841269841268"/>
    <n v="353"/>
  </r>
  <r>
    <s v="ORD001621"/>
    <s v="CUST4494"/>
    <s v="John Collins"/>
    <s v="matthew.oliver@gmail.com"/>
    <x v="1"/>
    <d v="2023-08-16T00:00:00"/>
    <x v="61"/>
    <x v="3"/>
    <x v="0"/>
    <s v="March"/>
    <x v="1"/>
    <s v="PROD8691"/>
    <x v="7"/>
    <x v="4"/>
    <n v="112"/>
    <n v="4"/>
    <n v="449"/>
    <x v="1"/>
    <n v="67"/>
    <m/>
    <x v="2"/>
    <n v="0.24944320712694878"/>
    <n v="112"/>
  </r>
  <r>
    <s v="ORD001622"/>
    <s v="CUST6807"/>
    <s v="Robin Wilcox"/>
    <s v="tammy.willis@hotmail.com"/>
    <x v="1"/>
    <d v="2024-06-10T00:00:00"/>
    <x v="168"/>
    <x v="11"/>
    <x v="1"/>
    <s v="July"/>
    <x v="0"/>
    <s v="PROD1411"/>
    <x v="3"/>
    <x v="1"/>
    <n v="520"/>
    <n v="5"/>
    <n v="2601"/>
    <x v="4"/>
    <n v="145"/>
    <n v="5"/>
    <x v="0"/>
    <n v="0.14994232987312572"/>
    <n v="390"/>
  </r>
  <r>
    <s v="ORD001623"/>
    <s v="CUST3504"/>
    <s v="Stacie Armstrong"/>
    <s v="maria.mercado@gmail.com"/>
    <x v="5"/>
    <d v="2023-10-13T00:00:00"/>
    <x v="539"/>
    <x v="1"/>
    <x v="1"/>
    <s v="December"/>
    <x v="0"/>
    <s v="PROD8198"/>
    <x v="13"/>
    <x v="4"/>
    <n v="1301"/>
    <n v="10"/>
    <n v="13014"/>
    <x v="1"/>
    <n v="794"/>
    <n v="10"/>
    <x v="1"/>
    <n v="0.25003842016290151"/>
    <n v="3254"/>
  </r>
  <r>
    <s v="ORD001624"/>
    <s v="CUST1262"/>
    <s v="Wanda Payne"/>
    <s v="sara.gates@hotmail.com"/>
    <x v="3"/>
    <d v="2023-03-11T00:00:00"/>
    <x v="391"/>
    <x v="0"/>
    <x v="1"/>
    <s v="January"/>
    <x v="2"/>
    <s v="PROD7553"/>
    <x v="5"/>
    <x v="3"/>
    <n v="56"/>
    <n v="2"/>
    <n v="112"/>
    <x v="4"/>
    <n v="7"/>
    <m/>
    <x v="2"/>
    <n v="0.3482142857142857"/>
    <n v="39"/>
  </r>
  <r>
    <s v="ORD001625"/>
    <s v="CUST5522"/>
    <s v="John Ramsey"/>
    <s v="jaclyn.moran@yahoo.com"/>
    <x v="3"/>
    <d v="2023-05-22T00:00:00"/>
    <x v="339"/>
    <x v="6"/>
    <x v="1"/>
    <s v="August"/>
    <x v="0"/>
    <s v="PROD8261"/>
    <x v="2"/>
    <x v="1"/>
    <n v="247"/>
    <n v="3"/>
    <n v="741"/>
    <x v="1"/>
    <n v="45"/>
    <n v="3"/>
    <x v="0"/>
    <n v="0.14979757085020243"/>
    <n v="111"/>
  </r>
  <r>
    <s v="ORD001626"/>
    <s v="CUST1150"/>
    <s v="Lisa Ferrell"/>
    <s v="garrett.clark@outlook.com"/>
    <x v="3"/>
    <d v="2023-12-07T00:00:00"/>
    <x v="648"/>
    <x v="1"/>
    <x v="1"/>
    <s v="December"/>
    <x v="0"/>
    <s v="PROD7822"/>
    <x v="8"/>
    <x v="2"/>
    <n v="1432"/>
    <n v="10"/>
    <n v="14319"/>
    <x v="4"/>
    <n v="2033"/>
    <n v="4"/>
    <x v="0"/>
    <n v="0.30002095118374189"/>
    <n v="4296"/>
  </r>
  <r>
    <s v="ORD001627"/>
    <s v="CUST6831"/>
    <s v="John Alexander"/>
    <s v="chelsea.grant@outlook.com"/>
    <x v="5"/>
    <d v="2023-09-29T00:00:00"/>
    <x v="205"/>
    <x v="10"/>
    <x v="0"/>
    <s v="February"/>
    <x v="1"/>
    <s v="PROD3209"/>
    <x v="2"/>
    <x v="1"/>
    <n v="788"/>
    <n v="3"/>
    <n v="2365"/>
    <x v="1"/>
    <n v="185"/>
    <m/>
    <x v="2"/>
    <n v="0.15010570824524314"/>
    <n v="355"/>
  </r>
  <r>
    <s v="ORD001628"/>
    <s v="CUST6123"/>
    <s v="Megan Wood"/>
    <s v="kelsey.thompson@hotmail.com"/>
    <x v="5"/>
    <d v="2023-08-22T00:00:00"/>
    <x v="379"/>
    <x v="4"/>
    <x v="0"/>
    <s v="April"/>
    <x v="0"/>
    <s v="PROD1968"/>
    <x v="14"/>
    <x v="4"/>
    <n v="780"/>
    <n v="1"/>
    <n v="780"/>
    <x v="0"/>
    <n v="91"/>
    <n v="3"/>
    <x v="0"/>
    <n v="0.25"/>
    <n v="195"/>
  </r>
  <r>
    <s v="ORD001629"/>
    <s v="CUST6460"/>
    <s v="Eric Haney"/>
    <s v="grant.spencer@hotmail.com"/>
    <x v="5"/>
    <d v="2023-08-26T00:00:00"/>
    <x v="596"/>
    <x v="11"/>
    <x v="0"/>
    <s v="July"/>
    <x v="0"/>
    <s v="PROD1473"/>
    <x v="15"/>
    <x v="1"/>
    <n v="146"/>
    <n v="3"/>
    <n v="438"/>
    <x v="1"/>
    <n v="30"/>
    <n v="3"/>
    <x v="0"/>
    <n v="0.15068493150684931"/>
    <n v="66"/>
  </r>
  <r>
    <s v="ORD001630"/>
    <s v="CUST7140"/>
    <s v="Eric Trujillo"/>
    <s v="ryan.reed@hotmail.com"/>
    <x v="1"/>
    <d v="2023-05-06T00:00:00"/>
    <x v="649"/>
    <x v="2"/>
    <x v="0"/>
    <s v="May"/>
    <x v="1"/>
    <s v="PROD2673"/>
    <x v="3"/>
    <x v="1"/>
    <n v="217"/>
    <n v="2"/>
    <n v="434"/>
    <x v="1"/>
    <n v="43"/>
    <m/>
    <x v="2"/>
    <n v="0.14976958525345621"/>
    <n v="65"/>
  </r>
  <r>
    <s v="ORD001631"/>
    <s v="CUST1010"/>
    <s v="Larry Beck"/>
    <s v="michelle.james@outlook.com"/>
    <x v="0"/>
    <d v="2024-04-17T00:00:00"/>
    <x v="604"/>
    <x v="8"/>
    <x v="1"/>
    <s v="September"/>
    <x v="0"/>
    <s v="PROD1693"/>
    <x v="14"/>
    <x v="4"/>
    <n v="742"/>
    <n v="4"/>
    <n v="2968"/>
    <x v="1"/>
    <n v="341"/>
    <n v="8"/>
    <x v="1"/>
    <n v="0.25"/>
    <n v="742"/>
  </r>
  <r>
    <s v="ORD001632"/>
    <s v="CUST5009"/>
    <s v="Daniel Williams"/>
    <s v="brittany.jones@gmail.com"/>
    <x v="4"/>
    <d v="2023-12-27T00:00:00"/>
    <x v="278"/>
    <x v="7"/>
    <x v="1"/>
    <s v="November"/>
    <x v="0"/>
    <s v="PROD2789"/>
    <x v="14"/>
    <x v="4"/>
    <n v="1184"/>
    <n v="4"/>
    <n v="4736"/>
    <x v="3"/>
    <n v="598"/>
    <n v="5"/>
    <x v="0"/>
    <n v="0.25"/>
    <n v="1184"/>
  </r>
  <r>
    <s v="ORD001633"/>
    <s v="CUST4248"/>
    <s v="Jamie Clark"/>
    <s v="tammy.stokes@hotmail.com"/>
    <x v="2"/>
    <d v="2024-05-21T00:00:00"/>
    <x v="471"/>
    <x v="6"/>
    <x v="0"/>
    <s v="August"/>
    <x v="0"/>
    <s v="PROD8913"/>
    <x v="5"/>
    <x v="3"/>
    <n v="417"/>
    <n v="3"/>
    <n v="1251"/>
    <x v="0"/>
    <n v="110"/>
    <n v="8"/>
    <x v="1"/>
    <n v="0.3501199040767386"/>
    <n v="438"/>
  </r>
  <r>
    <s v="ORD001634"/>
    <s v="CUST8777"/>
    <s v="Alicia Soto"/>
    <s v="michael.smith@yahoo.com"/>
    <x v="3"/>
    <d v="2024-07-18T00:00:00"/>
    <x v="539"/>
    <x v="1"/>
    <x v="1"/>
    <s v="December"/>
    <x v="0"/>
    <s v="PROD8227"/>
    <x v="4"/>
    <x v="2"/>
    <n v="1745"/>
    <n v="10"/>
    <n v="17447"/>
    <x v="3"/>
    <n v="2528"/>
    <n v="10"/>
    <x v="1"/>
    <n v="0.29999426835559123"/>
    <n v="5234"/>
  </r>
  <r>
    <s v="ORD001635"/>
    <s v="CUST1276"/>
    <s v="Natalie Howard"/>
    <s v="paula.tucker@hotmail.com"/>
    <x v="2"/>
    <d v="2023-07-27T00:00:00"/>
    <x v="650"/>
    <x v="6"/>
    <x v="1"/>
    <s v="August"/>
    <x v="0"/>
    <s v="PROD7425"/>
    <x v="3"/>
    <x v="1"/>
    <n v="416"/>
    <n v="1"/>
    <n v="416"/>
    <x v="3"/>
    <n v="52"/>
    <n v="2"/>
    <x v="0"/>
    <n v="0.14903846153846154"/>
    <n v="62"/>
  </r>
  <r>
    <s v="ORD001636"/>
    <s v="CUST8157"/>
    <s v="Michael Doyle"/>
    <s v="cody.watson@gmail.com"/>
    <x v="4"/>
    <d v="2023-01-09T00:00:00"/>
    <x v="293"/>
    <x v="9"/>
    <x v="0"/>
    <s v="June"/>
    <x v="0"/>
    <s v="PROD5490"/>
    <x v="18"/>
    <x v="0"/>
    <n v="168"/>
    <n v="2"/>
    <n v="337"/>
    <x v="0"/>
    <n v="48"/>
    <n v="6"/>
    <x v="0"/>
    <n v="0.40059347181008903"/>
    <n v="135"/>
  </r>
  <r>
    <s v="ORD001637"/>
    <s v="CUST1869"/>
    <s v="Suzanne Cooley"/>
    <s v="jack.roman@yahoo.com"/>
    <x v="0"/>
    <d v="2023-02-15T00:00:00"/>
    <x v="508"/>
    <x v="11"/>
    <x v="0"/>
    <s v="July"/>
    <x v="0"/>
    <s v="PROD6455"/>
    <x v="3"/>
    <x v="1"/>
    <n v="691"/>
    <n v="1"/>
    <n v="691"/>
    <x v="0"/>
    <n v="80"/>
    <n v="7"/>
    <x v="0"/>
    <n v="0.15050651230101303"/>
    <n v="104"/>
  </r>
  <r>
    <s v="ORD001638"/>
    <s v="CUST5994"/>
    <s v="Lori Haney"/>
    <s v="holly.johns@gmail.com"/>
    <x v="5"/>
    <d v="2024-02-24T00:00:00"/>
    <x v="436"/>
    <x v="2"/>
    <x v="1"/>
    <s v="May"/>
    <x v="1"/>
    <s v="PROD1017"/>
    <x v="1"/>
    <x v="1"/>
    <n v="244"/>
    <n v="1"/>
    <n v="244"/>
    <x v="0"/>
    <n v="22"/>
    <m/>
    <x v="2"/>
    <n v="0.15163934426229508"/>
    <n v="37"/>
  </r>
  <r>
    <s v="ORD001639"/>
    <s v="CUST7159"/>
    <s v="Carlos Hale"/>
    <s v="nancy.ryan@outlook.com"/>
    <x v="5"/>
    <d v="2024-01-23T00:00:00"/>
    <x v="84"/>
    <x v="0"/>
    <x v="1"/>
    <s v="January"/>
    <x v="0"/>
    <s v="PROD4140"/>
    <x v="4"/>
    <x v="2"/>
    <n v="110"/>
    <n v="1"/>
    <n v="110"/>
    <x v="2"/>
    <n v="9"/>
    <n v="5"/>
    <x v="0"/>
    <n v="0.3"/>
    <n v="33"/>
  </r>
  <r>
    <s v="ORD001640"/>
    <s v="CUST8844"/>
    <s v="Christopher Barton"/>
    <s v="meghan.bryant@outlook.com"/>
    <x v="3"/>
    <d v="2023-02-03T00:00:00"/>
    <x v="651"/>
    <x v="8"/>
    <x v="1"/>
    <s v="September"/>
    <x v="0"/>
    <s v="PROD2522"/>
    <x v="11"/>
    <x v="3"/>
    <n v="609"/>
    <n v="5"/>
    <n v="3047"/>
    <x v="1"/>
    <n v="208"/>
    <n v="6"/>
    <x v="0"/>
    <n v="0.34985231375123071"/>
    <n v="1066"/>
  </r>
  <r>
    <s v="ORD001641"/>
    <s v="CUST1051"/>
    <s v="Bryan Pearson"/>
    <s v="pamela.frost@gmail.com"/>
    <x v="0"/>
    <d v="2023-04-30T00:00:00"/>
    <x v="417"/>
    <x v="1"/>
    <x v="0"/>
    <s v="December"/>
    <x v="0"/>
    <s v="PROD6847"/>
    <x v="4"/>
    <x v="2"/>
    <n v="1632"/>
    <n v="6"/>
    <n v="9795"/>
    <x v="1"/>
    <n v="1020"/>
    <n v="9"/>
    <x v="1"/>
    <n v="0.29994895354772844"/>
    <n v="2938"/>
  </r>
  <r>
    <s v="ORD001642"/>
    <s v="CUST6619"/>
    <s v="Corey Mcconnell"/>
    <s v="patrick.mullins@hotmail.com"/>
    <x v="1"/>
    <d v="2023-11-12T00:00:00"/>
    <x v="513"/>
    <x v="5"/>
    <x v="1"/>
    <s v="October"/>
    <x v="0"/>
    <s v="PROD4934"/>
    <x v="10"/>
    <x v="2"/>
    <n v="369"/>
    <n v="3"/>
    <n v="1106"/>
    <x v="3"/>
    <n v="152"/>
    <n v="8"/>
    <x v="1"/>
    <n v="0.30018083182640143"/>
    <n v="332"/>
  </r>
  <r>
    <s v="ORD001643"/>
    <s v="CUST1564"/>
    <s v="Michael Sexton"/>
    <s v="lori.herring@outlook.com"/>
    <x v="0"/>
    <d v="2023-07-14T00:00:00"/>
    <x v="603"/>
    <x v="1"/>
    <x v="0"/>
    <s v="December"/>
    <x v="0"/>
    <s v="PROD3423"/>
    <x v="6"/>
    <x v="0"/>
    <n v="523"/>
    <n v="8"/>
    <n v="4186"/>
    <x v="0"/>
    <n v="508"/>
    <n v="2"/>
    <x v="0"/>
    <n v="0.40014333492594362"/>
    <n v="1675"/>
  </r>
  <r>
    <s v="ORD001644"/>
    <s v="CUST1160"/>
    <s v="Lisa Klein"/>
    <s v="mario.campbell@hotmail.com"/>
    <x v="2"/>
    <d v="2024-12-25T00:00:00"/>
    <x v="507"/>
    <x v="8"/>
    <x v="0"/>
    <s v="September"/>
    <x v="0"/>
    <s v="PROD8566"/>
    <x v="1"/>
    <x v="1"/>
    <n v="1006"/>
    <n v="1"/>
    <n v="1006"/>
    <x v="1"/>
    <n v="93"/>
    <n v="7"/>
    <x v="0"/>
    <n v="0.15009940357852883"/>
    <n v="151"/>
  </r>
  <r>
    <s v="ORD001645"/>
    <s v="CUST3900"/>
    <s v="Laura Nelson"/>
    <s v="darlene.gregory@gmail.com"/>
    <x v="5"/>
    <d v="2024-02-08T00:00:00"/>
    <x v="317"/>
    <x v="3"/>
    <x v="1"/>
    <s v="March"/>
    <x v="0"/>
    <s v="PROD2217"/>
    <x v="2"/>
    <x v="1"/>
    <n v="558"/>
    <n v="4"/>
    <n v="2232"/>
    <x v="1"/>
    <n v="298"/>
    <n v="9"/>
    <x v="1"/>
    <n v="0.15008960573476701"/>
    <n v="335"/>
  </r>
  <r>
    <s v="ORD001646"/>
    <s v="CUST4343"/>
    <s v="Justin Jackson"/>
    <s v="julie.williams@hotmail.com"/>
    <x v="2"/>
    <d v="2024-01-07T00:00:00"/>
    <x v="162"/>
    <x v="9"/>
    <x v="0"/>
    <s v="June"/>
    <x v="0"/>
    <s v="PROD9614"/>
    <x v="7"/>
    <x v="4"/>
    <n v="497"/>
    <n v="1"/>
    <n v="497"/>
    <x v="0"/>
    <n v="34"/>
    <n v="7"/>
    <x v="0"/>
    <n v="0.24949698189134809"/>
    <n v="124"/>
  </r>
  <r>
    <s v="ORD001647"/>
    <s v="CUST2224"/>
    <s v="Raymond Hensley"/>
    <s v="tina.lucas@outlook.com"/>
    <x v="4"/>
    <d v="2023-08-30T00:00:00"/>
    <x v="652"/>
    <x v="3"/>
    <x v="1"/>
    <s v="March"/>
    <x v="0"/>
    <s v="PROD4504"/>
    <x v="10"/>
    <x v="2"/>
    <n v="115"/>
    <n v="4"/>
    <n v="459"/>
    <x v="1"/>
    <n v="50"/>
    <n v="7"/>
    <x v="0"/>
    <n v="0.30065359477124182"/>
    <n v="138"/>
  </r>
  <r>
    <s v="ORD001648"/>
    <s v="CUST9357"/>
    <s v="Robert Carlson DDS"/>
    <s v="lauren.peterson@outlook.com"/>
    <x v="5"/>
    <d v="2024-09-06T00:00:00"/>
    <x v="473"/>
    <x v="0"/>
    <x v="1"/>
    <s v="January"/>
    <x v="0"/>
    <s v="PROD2159"/>
    <x v="20"/>
    <x v="3"/>
    <n v="113"/>
    <n v="2"/>
    <n v="225"/>
    <x v="1"/>
    <n v="24"/>
    <n v="5"/>
    <x v="0"/>
    <n v="0.3511111111111111"/>
    <n v="79"/>
  </r>
  <r>
    <s v="ORD001649"/>
    <s v="CUST1582"/>
    <s v="Devon Mata"/>
    <s v="kimberly.cantrell@hotmail.com"/>
    <x v="2"/>
    <d v="2024-11-19T00:00:00"/>
    <x v="288"/>
    <x v="11"/>
    <x v="0"/>
    <s v="July"/>
    <x v="0"/>
    <s v="PROD5096"/>
    <x v="3"/>
    <x v="1"/>
    <n v="112"/>
    <n v="1"/>
    <n v="112"/>
    <x v="0"/>
    <n v="10"/>
    <n v="5"/>
    <x v="0"/>
    <n v="0.15178571428571427"/>
    <n v="17"/>
  </r>
  <r>
    <s v="ORD001650"/>
    <s v="CUST2280"/>
    <s v="Christopher Edwards"/>
    <s v="dawn.price@hotmail.com"/>
    <x v="0"/>
    <d v="2024-11-18T00:00:00"/>
    <x v="273"/>
    <x v="5"/>
    <x v="1"/>
    <s v="October"/>
    <x v="0"/>
    <s v="PROD8244"/>
    <x v="15"/>
    <x v="1"/>
    <n v="1017"/>
    <n v="1"/>
    <n v="1017"/>
    <x v="1"/>
    <n v="88"/>
    <n v="9"/>
    <x v="1"/>
    <n v="0.15044247787610621"/>
    <n v="153"/>
  </r>
  <r>
    <s v="ORD001651"/>
    <s v="CUST5571"/>
    <s v="Mary Farrell"/>
    <s v="april.bradshaw@outlook.com"/>
    <x v="6"/>
    <d v="2023-03-17T00:00:00"/>
    <x v="653"/>
    <x v="1"/>
    <x v="0"/>
    <s v="December"/>
    <x v="0"/>
    <s v="PROD7374"/>
    <x v="7"/>
    <x v="4"/>
    <n v="280"/>
    <n v="6"/>
    <n v="1679"/>
    <x v="1"/>
    <n v="128"/>
    <n v="4"/>
    <x v="0"/>
    <n v="0.25014889815366287"/>
    <n v="420"/>
  </r>
  <r>
    <s v="ORD001652"/>
    <s v="CUST4779"/>
    <s v="Mary Fleming"/>
    <s v="mary.smith@hotmail.com"/>
    <x v="0"/>
    <d v="2024-07-01T00:00:00"/>
    <x v="599"/>
    <x v="8"/>
    <x v="1"/>
    <s v="September"/>
    <x v="0"/>
    <s v="PROD9291"/>
    <x v="13"/>
    <x v="4"/>
    <n v="464"/>
    <n v="3"/>
    <n v="1392"/>
    <x v="1"/>
    <n v="114"/>
    <n v="3"/>
    <x v="0"/>
    <n v="0.25"/>
    <n v="348"/>
  </r>
  <r>
    <s v="ORD001653"/>
    <s v="CUST3793"/>
    <s v="James Beck"/>
    <s v="antonio.lindsey@outlook.com"/>
    <x v="3"/>
    <d v="2024-03-29T00:00:00"/>
    <x v="589"/>
    <x v="1"/>
    <x v="1"/>
    <s v="December"/>
    <x v="0"/>
    <s v="PROD4312"/>
    <x v="20"/>
    <x v="3"/>
    <n v="1039"/>
    <n v="2"/>
    <n v="2077"/>
    <x v="1"/>
    <n v="301"/>
    <n v="8"/>
    <x v="1"/>
    <n v="0.35002407318247475"/>
    <n v="727"/>
  </r>
  <r>
    <s v="ORD001654"/>
    <s v="CUST1409"/>
    <s v="Elizabeth Love"/>
    <s v="andrew.meyer@yahoo.com"/>
    <x v="2"/>
    <d v="2024-08-24T00:00:00"/>
    <x v="341"/>
    <x v="9"/>
    <x v="0"/>
    <s v="June"/>
    <x v="0"/>
    <s v="PROD7615"/>
    <x v="19"/>
    <x v="2"/>
    <n v="537"/>
    <n v="6"/>
    <n v="3219"/>
    <x v="0"/>
    <n v="206"/>
    <n v="2"/>
    <x v="0"/>
    <n v="0.30009319664492079"/>
    <n v="966"/>
  </r>
  <r>
    <s v="ORD001655"/>
    <s v="CUST4530"/>
    <s v="Jennifer Sloan"/>
    <s v="steven.gonzalez@gmail.com"/>
    <x v="4"/>
    <d v="2023-05-04T00:00:00"/>
    <x v="60"/>
    <x v="4"/>
    <x v="1"/>
    <s v="April"/>
    <x v="0"/>
    <s v="PROD8712"/>
    <x v="7"/>
    <x v="4"/>
    <n v="153"/>
    <n v="5"/>
    <n v="765"/>
    <x v="1"/>
    <n v="70"/>
    <n v="9"/>
    <x v="1"/>
    <n v="0.24967320261437909"/>
    <n v="191"/>
  </r>
  <r>
    <s v="ORD001656"/>
    <s v="CUST3420"/>
    <s v="Jacqueline Rogers MD"/>
    <s v="michael.jones@yahoo.com"/>
    <x v="4"/>
    <d v="2023-04-03T00:00:00"/>
    <x v="393"/>
    <x v="1"/>
    <x v="1"/>
    <s v="December"/>
    <x v="0"/>
    <s v="PROD4604"/>
    <x v="20"/>
    <x v="3"/>
    <n v="740"/>
    <n v="6"/>
    <n v="4439"/>
    <x v="0"/>
    <n v="553"/>
    <n v="5"/>
    <x v="0"/>
    <n v="0.35007884658706917"/>
    <n v="1554"/>
  </r>
  <r>
    <s v="ORD001657"/>
    <s v="CUST8761"/>
    <s v="Donna Woodward"/>
    <s v="janet.mcguire@outlook.com"/>
    <x v="4"/>
    <d v="2024-02-25T00:00:00"/>
    <x v="434"/>
    <x v="8"/>
    <x v="1"/>
    <s v="September"/>
    <x v="0"/>
    <s v="PROD1233"/>
    <x v="21"/>
    <x v="1"/>
    <n v="841"/>
    <n v="1"/>
    <n v="841"/>
    <x v="1"/>
    <n v="125"/>
    <n v="8"/>
    <x v="1"/>
    <n v="0.14982164090368608"/>
    <n v="126"/>
  </r>
  <r>
    <s v="ORD001658"/>
    <s v="CUST7122"/>
    <s v="Gabriel Byrd"/>
    <s v="max.hubbard@hotmail.com"/>
    <x v="0"/>
    <d v="2024-12-16T00:00:00"/>
    <x v="44"/>
    <x v="3"/>
    <x v="1"/>
    <s v="March"/>
    <x v="0"/>
    <s v="PROD5494"/>
    <x v="15"/>
    <x v="1"/>
    <n v="175"/>
    <n v="2"/>
    <n v="350"/>
    <x v="1"/>
    <n v="27"/>
    <n v="5"/>
    <x v="0"/>
    <n v="0.14857142857142858"/>
    <n v="52"/>
  </r>
  <r>
    <s v="ORD001659"/>
    <s v="CUST4394"/>
    <s v="Paul Young"/>
    <s v="dakota.clark@outlook.com"/>
    <x v="3"/>
    <d v="2023-01-21T00:00:00"/>
    <x v="131"/>
    <x v="9"/>
    <x v="1"/>
    <s v="June"/>
    <x v="0"/>
    <s v="PROD3824"/>
    <x v="3"/>
    <x v="1"/>
    <n v="1050"/>
    <n v="2"/>
    <n v="2100"/>
    <x v="2"/>
    <n v="261"/>
    <n v="8"/>
    <x v="1"/>
    <n v="0.15"/>
    <n v="315"/>
  </r>
  <r>
    <s v="ORD001660"/>
    <s v="CUST6394"/>
    <s v="Justin Lambert"/>
    <s v="robert.johnson@gmail.com"/>
    <x v="6"/>
    <d v="2024-03-04T00:00:00"/>
    <x v="544"/>
    <x v="8"/>
    <x v="0"/>
    <s v="September"/>
    <x v="1"/>
    <s v="PROD2400"/>
    <x v="7"/>
    <x v="4"/>
    <n v="735"/>
    <n v="5"/>
    <n v="3677"/>
    <x v="0"/>
    <n v="428"/>
    <m/>
    <x v="2"/>
    <n v="0.24993200979059016"/>
    <n v="919"/>
  </r>
  <r>
    <s v="ORD001661"/>
    <s v="CUST3066"/>
    <s v="John Craig"/>
    <s v="frank.hansen@gmail.com"/>
    <x v="5"/>
    <d v="2023-12-11T00:00:00"/>
    <x v="245"/>
    <x v="3"/>
    <x v="1"/>
    <s v="March"/>
    <x v="2"/>
    <s v="PROD7672"/>
    <x v="17"/>
    <x v="3"/>
    <n v="180"/>
    <n v="1"/>
    <n v="180"/>
    <x v="3"/>
    <n v="11"/>
    <m/>
    <x v="2"/>
    <n v="0.35"/>
    <n v="63"/>
  </r>
  <r>
    <s v="ORD001662"/>
    <s v="CUST7758"/>
    <s v="Jennifer Vaughn"/>
    <s v="steven.jones@outlook.com"/>
    <x v="3"/>
    <d v="2023-09-17T00:00:00"/>
    <x v="157"/>
    <x v="1"/>
    <x v="1"/>
    <s v="December"/>
    <x v="0"/>
    <s v="PROD2033"/>
    <x v="0"/>
    <x v="0"/>
    <n v="400"/>
    <n v="4"/>
    <n v="1599"/>
    <x v="3"/>
    <n v="235"/>
    <n v="2"/>
    <x v="0"/>
    <n v="0.39962476547842402"/>
    <n v="639"/>
  </r>
  <r>
    <s v="ORD001663"/>
    <s v="CUST6785"/>
    <s v="Franklin Flowers"/>
    <s v="julie.rivera@gmail.com"/>
    <x v="2"/>
    <d v="2023-12-19T00:00:00"/>
    <x v="541"/>
    <x v="1"/>
    <x v="0"/>
    <s v="December"/>
    <x v="0"/>
    <s v="PROD7184"/>
    <x v="11"/>
    <x v="3"/>
    <n v="1085"/>
    <n v="4"/>
    <n v="4338"/>
    <x v="0"/>
    <n v="285"/>
    <n v="4"/>
    <x v="0"/>
    <n v="0.34993084370677729"/>
    <n v="1518"/>
  </r>
  <r>
    <s v="ORD001664"/>
    <s v="CUST5844"/>
    <s v="Kristi Perez"/>
    <s v="brenda.velez@hotmail.com"/>
    <x v="5"/>
    <d v="2024-09-01T00:00:00"/>
    <x v="380"/>
    <x v="3"/>
    <x v="1"/>
    <s v="March"/>
    <x v="0"/>
    <s v="PROD3553"/>
    <x v="20"/>
    <x v="3"/>
    <n v="69"/>
    <n v="5"/>
    <n v="345"/>
    <x v="1"/>
    <n v="36"/>
    <n v="8"/>
    <x v="1"/>
    <n v="0.35072463768115941"/>
    <n v="121"/>
  </r>
  <r>
    <s v="ORD001665"/>
    <s v="CUST1152"/>
    <s v="Andrew Mcmillan"/>
    <s v="john.bailey@gmail.com"/>
    <x v="6"/>
    <d v="2024-03-24T00:00:00"/>
    <x v="654"/>
    <x v="4"/>
    <x v="0"/>
    <s v="April"/>
    <x v="0"/>
    <s v="PROD7255"/>
    <x v="4"/>
    <x v="2"/>
    <n v="152"/>
    <n v="4"/>
    <n v="607"/>
    <x v="4"/>
    <n v="43"/>
    <n v="8"/>
    <x v="1"/>
    <n v="0.29983525535420097"/>
    <n v="182"/>
  </r>
  <r>
    <s v="ORD001666"/>
    <s v="CUST4546"/>
    <s v="Paul White"/>
    <s v="vanessa.moore@gmail.com"/>
    <x v="0"/>
    <d v="2023-05-08T00:00:00"/>
    <x v="563"/>
    <x v="0"/>
    <x v="0"/>
    <s v="January"/>
    <x v="1"/>
    <s v="PROD9456"/>
    <x v="21"/>
    <x v="1"/>
    <n v="327"/>
    <n v="3"/>
    <n v="981"/>
    <x v="1"/>
    <n v="86"/>
    <m/>
    <x v="2"/>
    <n v="0.14984709480122324"/>
    <n v="147"/>
  </r>
  <r>
    <s v="ORD001667"/>
    <s v="CUST8699"/>
    <s v="Taylor Malone"/>
    <s v="ronald.knox@gmail.com"/>
    <x v="0"/>
    <d v="2023-01-14T00:00:00"/>
    <x v="633"/>
    <x v="3"/>
    <x v="0"/>
    <s v="March"/>
    <x v="1"/>
    <s v="PROD2428"/>
    <x v="7"/>
    <x v="4"/>
    <n v="237"/>
    <n v="5"/>
    <n v="1187"/>
    <x v="0"/>
    <n v="161"/>
    <m/>
    <x v="2"/>
    <n v="0.25021061499578767"/>
    <n v="297"/>
  </r>
  <r>
    <s v="ORD001668"/>
    <s v="CUST1787"/>
    <s v="Daniel Bell"/>
    <s v="todd.strong@yahoo.com"/>
    <x v="3"/>
    <d v="2023-08-18T00:00:00"/>
    <x v="49"/>
    <x v="4"/>
    <x v="1"/>
    <s v="April"/>
    <x v="0"/>
    <s v="PROD4043"/>
    <x v="13"/>
    <x v="4"/>
    <n v="803"/>
    <n v="4"/>
    <n v="3214"/>
    <x v="0"/>
    <n v="225"/>
    <n v="5"/>
    <x v="0"/>
    <n v="0.24984443061605477"/>
    <n v="803"/>
  </r>
  <r>
    <s v="ORD001669"/>
    <s v="CUST6888"/>
    <s v="Lisa Cooper"/>
    <s v="helen.cochran@hotmail.com"/>
    <x v="6"/>
    <d v="2023-03-03T00:00:00"/>
    <x v="375"/>
    <x v="9"/>
    <x v="0"/>
    <s v="June"/>
    <x v="2"/>
    <s v="PROD2853"/>
    <x v="9"/>
    <x v="4"/>
    <n v="504"/>
    <n v="2"/>
    <n v="1008"/>
    <x v="2"/>
    <n v="149"/>
    <m/>
    <x v="2"/>
    <n v="0.25"/>
    <n v="252"/>
  </r>
  <r>
    <s v="ORD001670"/>
    <s v="CUST1288"/>
    <s v="Kathryn Gentry"/>
    <s v="jennifer.turner@outlook.com"/>
    <x v="1"/>
    <d v="2023-04-22T00:00:00"/>
    <x v="655"/>
    <x v="11"/>
    <x v="1"/>
    <s v="July"/>
    <x v="0"/>
    <s v="PROD9345"/>
    <x v="14"/>
    <x v="4"/>
    <n v="29"/>
    <n v="3"/>
    <n v="86"/>
    <x v="2"/>
    <n v="11"/>
    <n v="2"/>
    <x v="0"/>
    <n v="0.2441860465116279"/>
    <n v="21"/>
  </r>
  <r>
    <s v="ORD001671"/>
    <s v="CUST3121"/>
    <s v="Collin Duke"/>
    <s v="susan.white@gmail.com"/>
    <x v="2"/>
    <d v="2023-08-19T00:00:00"/>
    <x v="554"/>
    <x v="4"/>
    <x v="1"/>
    <s v="April"/>
    <x v="0"/>
    <s v="PROD2723"/>
    <x v="0"/>
    <x v="0"/>
    <n v="776"/>
    <n v="4"/>
    <n v="3104"/>
    <x v="1"/>
    <n v="263"/>
    <n v="2"/>
    <x v="0"/>
    <n v="0.40012886597938147"/>
    <n v="1242"/>
  </r>
  <r>
    <s v="ORD001672"/>
    <s v="CUST6950"/>
    <s v="Timothy Williams"/>
    <s v="claudia.middleton@gmail.com"/>
    <x v="5"/>
    <d v="2024-05-08T00:00:00"/>
    <x v="237"/>
    <x v="5"/>
    <x v="0"/>
    <s v="October"/>
    <x v="0"/>
    <s v="PROD4952"/>
    <x v="11"/>
    <x v="3"/>
    <n v="220"/>
    <n v="3"/>
    <n v="660"/>
    <x v="0"/>
    <n v="70"/>
    <n v="5"/>
    <x v="0"/>
    <n v="0.35"/>
    <n v="231"/>
  </r>
  <r>
    <s v="ORD001673"/>
    <s v="CUST4690"/>
    <s v="Tiffany Jimenez"/>
    <s v="courtney.dudley@gmail.com"/>
    <x v="0"/>
    <d v="2024-03-24T00:00:00"/>
    <x v="94"/>
    <x v="10"/>
    <x v="0"/>
    <s v="February"/>
    <x v="0"/>
    <s v="PROD5449"/>
    <x v="7"/>
    <x v="4"/>
    <n v="202"/>
    <n v="4"/>
    <n v="807"/>
    <x v="1"/>
    <n v="90"/>
    <n v="6"/>
    <x v="0"/>
    <n v="0.2503097893432466"/>
    <n v="202"/>
  </r>
  <r>
    <s v="ORD001674"/>
    <s v="CUST4978"/>
    <s v="Anthony Key"/>
    <s v="nicole.knight@hotmail.com"/>
    <x v="3"/>
    <d v="2024-03-24T00:00:00"/>
    <x v="625"/>
    <x v="0"/>
    <x v="0"/>
    <s v="January"/>
    <x v="0"/>
    <s v="PROD6540"/>
    <x v="14"/>
    <x v="4"/>
    <n v="295"/>
    <n v="2"/>
    <n v="589"/>
    <x v="1"/>
    <n v="58"/>
    <n v="5"/>
    <x v="0"/>
    <n v="0.24957555178268251"/>
    <n v="147"/>
  </r>
  <r>
    <s v="ORD001675"/>
    <s v="CUST8897"/>
    <s v="Timothy Oconnor"/>
    <s v="james.rodriguez@outlook.com"/>
    <x v="2"/>
    <d v="2023-01-16T00:00:00"/>
    <x v="108"/>
    <x v="2"/>
    <x v="1"/>
    <s v="May"/>
    <x v="0"/>
    <s v="PROD6152"/>
    <x v="1"/>
    <x v="1"/>
    <n v="937"/>
    <n v="1"/>
    <n v="937"/>
    <x v="2"/>
    <n v="50"/>
    <n v="9"/>
    <x v="1"/>
    <n v="0.14941302027748132"/>
    <n v="140"/>
  </r>
  <r>
    <s v="ORD001676"/>
    <s v="CUST6872"/>
    <s v="Lindsay Anthony"/>
    <s v="teresa.powell@gmail.com"/>
    <x v="4"/>
    <d v="2024-05-05T00:00:00"/>
    <x v="21"/>
    <x v="9"/>
    <x v="1"/>
    <s v="June"/>
    <x v="0"/>
    <s v="PROD5548"/>
    <x v="13"/>
    <x v="4"/>
    <n v="304"/>
    <n v="1"/>
    <n v="304"/>
    <x v="1"/>
    <n v="20"/>
    <n v="2"/>
    <x v="0"/>
    <n v="0.25"/>
    <n v="76"/>
  </r>
  <r>
    <s v="ORD001677"/>
    <s v="CUST6460"/>
    <s v="Eric Haney"/>
    <s v="grant.spencer@hotmail.com"/>
    <x v="5"/>
    <d v="2023-08-26T00:00:00"/>
    <x v="560"/>
    <x v="8"/>
    <x v="0"/>
    <s v="September"/>
    <x v="1"/>
    <s v="PROD3257"/>
    <x v="13"/>
    <x v="4"/>
    <n v="238"/>
    <n v="4"/>
    <n v="952"/>
    <x v="1"/>
    <n v="141"/>
    <m/>
    <x v="2"/>
    <n v="0.25"/>
    <n v="238"/>
  </r>
  <r>
    <s v="ORD001678"/>
    <s v="CUST4151"/>
    <s v="Adam Anderson"/>
    <s v="sarah.snyder@yahoo.com"/>
    <x v="3"/>
    <d v="2024-02-28T00:00:00"/>
    <x v="328"/>
    <x v="3"/>
    <x v="0"/>
    <s v="March"/>
    <x v="1"/>
    <s v="PROD3792"/>
    <x v="5"/>
    <x v="3"/>
    <n v="352"/>
    <n v="2"/>
    <n v="704"/>
    <x v="0"/>
    <n v="39"/>
    <m/>
    <x v="2"/>
    <n v="0.34943181818181818"/>
    <n v="246"/>
  </r>
  <r>
    <s v="ORD001679"/>
    <s v="CUST1288"/>
    <s v="Kathryn Gentry"/>
    <s v="jennifer.turner@outlook.com"/>
    <x v="1"/>
    <d v="2023-04-22T00:00:00"/>
    <x v="360"/>
    <x v="1"/>
    <x v="1"/>
    <s v="December"/>
    <x v="0"/>
    <s v="PROD8798"/>
    <x v="14"/>
    <x v="4"/>
    <n v="1780"/>
    <n v="2"/>
    <n v="3560"/>
    <x v="0"/>
    <n v="236"/>
    <n v="7"/>
    <x v="0"/>
    <n v="0.25"/>
    <n v="890"/>
  </r>
  <r>
    <s v="ORD001680"/>
    <s v="CUST7583"/>
    <s v="Brent Adams"/>
    <s v="sandra.ellison@gmail.com"/>
    <x v="6"/>
    <d v="2023-07-24T00:00:00"/>
    <x v="379"/>
    <x v="4"/>
    <x v="0"/>
    <s v="April"/>
    <x v="2"/>
    <s v="PROD1491"/>
    <x v="11"/>
    <x v="3"/>
    <n v="66"/>
    <n v="5"/>
    <n v="329"/>
    <x v="1"/>
    <n v="47"/>
    <m/>
    <x v="2"/>
    <n v="0.34954407294832829"/>
    <n v="115"/>
  </r>
  <r>
    <s v="ORD001681"/>
    <s v="CUST1618"/>
    <s v="Paul Davis"/>
    <s v="tina.cruz@yahoo.com"/>
    <x v="4"/>
    <d v="2023-10-11T00:00:00"/>
    <x v="508"/>
    <x v="11"/>
    <x v="0"/>
    <s v="July"/>
    <x v="0"/>
    <s v="PROD6436"/>
    <x v="10"/>
    <x v="2"/>
    <n v="663"/>
    <n v="1"/>
    <n v="663"/>
    <x v="1"/>
    <n v="47"/>
    <n v="2"/>
    <x v="0"/>
    <n v="0.30015082956259426"/>
    <n v="199"/>
  </r>
  <r>
    <s v="ORD001682"/>
    <s v="CUST2712"/>
    <s v="Tonya Woods"/>
    <s v="tanner.lloyd@gmail.com"/>
    <x v="3"/>
    <d v="2023-09-24T00:00:00"/>
    <x v="216"/>
    <x v="7"/>
    <x v="0"/>
    <s v="November"/>
    <x v="0"/>
    <s v="PROD3234"/>
    <x v="10"/>
    <x v="2"/>
    <n v="425"/>
    <n v="1"/>
    <n v="425"/>
    <x v="1"/>
    <n v="44"/>
    <n v="5"/>
    <x v="0"/>
    <n v="0.30117647058823527"/>
    <n v="128"/>
  </r>
  <r>
    <s v="ORD001683"/>
    <s v="CUST3988"/>
    <s v="Joshua Jordan"/>
    <s v="robin.harris@hotmail.com"/>
    <x v="0"/>
    <d v="2023-11-29T00:00:00"/>
    <x v="269"/>
    <x v="9"/>
    <x v="1"/>
    <s v="June"/>
    <x v="0"/>
    <s v="PROD4401"/>
    <x v="6"/>
    <x v="0"/>
    <n v="300"/>
    <n v="6"/>
    <n v="1801"/>
    <x v="2"/>
    <n v="192"/>
    <n v="2"/>
    <x v="0"/>
    <n v="0.39977790116601886"/>
    <n v="720"/>
  </r>
  <r>
    <s v="ORD001684"/>
    <s v="CUST3360"/>
    <s v="John Hamilton"/>
    <s v="emily.stone@outlook.com"/>
    <x v="2"/>
    <d v="2024-06-30T00:00:00"/>
    <x v="286"/>
    <x v="3"/>
    <x v="1"/>
    <s v="March"/>
    <x v="2"/>
    <s v="PROD6739"/>
    <x v="4"/>
    <x v="2"/>
    <n v="824"/>
    <n v="4"/>
    <n v="3295"/>
    <x v="1"/>
    <n v="279"/>
    <m/>
    <x v="2"/>
    <n v="0.30015174506828529"/>
    <n v="989"/>
  </r>
  <r>
    <s v="ORD001685"/>
    <s v="CUST5272"/>
    <s v="Ashley King"/>
    <s v="robert.ferguson@outlook.com"/>
    <x v="3"/>
    <d v="2024-09-27T00:00:00"/>
    <x v="599"/>
    <x v="8"/>
    <x v="1"/>
    <s v="September"/>
    <x v="0"/>
    <s v="PROD1120"/>
    <x v="18"/>
    <x v="0"/>
    <n v="1091"/>
    <n v="2"/>
    <n v="2183"/>
    <x v="4"/>
    <n v="156"/>
    <n v="10"/>
    <x v="1"/>
    <n v="0.39990838295923042"/>
    <n v="873"/>
  </r>
  <r>
    <s v="ORD001686"/>
    <s v="CUST3421"/>
    <s v="Evelyn Padilla"/>
    <s v="sandra.gutierrez@yahoo.com"/>
    <x v="0"/>
    <d v="2024-03-15T00:00:00"/>
    <x v="16"/>
    <x v="8"/>
    <x v="0"/>
    <s v="September"/>
    <x v="0"/>
    <s v="PROD1838"/>
    <x v="5"/>
    <x v="3"/>
    <n v="362"/>
    <n v="2"/>
    <n v="724"/>
    <x v="3"/>
    <n v="68"/>
    <n v="10"/>
    <x v="1"/>
    <n v="0.34944751381215472"/>
    <n v="253"/>
  </r>
  <r>
    <s v="ORD001687"/>
    <s v="CUST3261"/>
    <s v="Tara Peterson"/>
    <s v="susan.robinson@yahoo.com"/>
    <x v="3"/>
    <d v="2024-09-11T00:00:00"/>
    <x v="195"/>
    <x v="8"/>
    <x v="0"/>
    <s v="September"/>
    <x v="0"/>
    <s v="PROD5445"/>
    <x v="9"/>
    <x v="4"/>
    <n v="899"/>
    <n v="2"/>
    <n v="1798"/>
    <x v="4"/>
    <n v="223"/>
    <n v="8"/>
    <x v="1"/>
    <n v="0.25027808676307006"/>
    <n v="450"/>
  </r>
  <r>
    <s v="ORD001688"/>
    <s v="CUST1482"/>
    <s v="Samantha Perry"/>
    <s v="ryan.ramos@gmail.com"/>
    <x v="3"/>
    <d v="2023-11-07T00:00:00"/>
    <x v="339"/>
    <x v="6"/>
    <x v="1"/>
    <s v="August"/>
    <x v="0"/>
    <s v="PROD3110"/>
    <x v="14"/>
    <x v="4"/>
    <n v="166"/>
    <n v="5"/>
    <n v="829"/>
    <x v="0"/>
    <n v="122"/>
    <n v="5"/>
    <x v="0"/>
    <n v="0.24969843184559712"/>
    <n v="207"/>
  </r>
  <r>
    <s v="ORD001689"/>
    <s v="CUST7849"/>
    <s v="Rachel Long"/>
    <s v="patricia.howell@hotmail.com"/>
    <x v="1"/>
    <d v="2023-01-19T00:00:00"/>
    <x v="293"/>
    <x v="9"/>
    <x v="0"/>
    <s v="June"/>
    <x v="0"/>
    <s v="PROD1240"/>
    <x v="4"/>
    <x v="2"/>
    <n v="463"/>
    <n v="2"/>
    <n v="926"/>
    <x v="1"/>
    <n v="136"/>
    <n v="3"/>
    <x v="0"/>
    <n v="0.30021598272138228"/>
    <n v="278"/>
  </r>
  <r>
    <s v="ORD001690"/>
    <s v="CUST5569"/>
    <s v="Ethan Garner"/>
    <s v="deborah.perez@gmail.com"/>
    <x v="5"/>
    <d v="2024-07-26T00:00:00"/>
    <x v="162"/>
    <x v="9"/>
    <x v="0"/>
    <s v="June"/>
    <x v="0"/>
    <s v="PROD2300"/>
    <x v="10"/>
    <x v="2"/>
    <n v="1055"/>
    <n v="2"/>
    <n v="2110"/>
    <x v="1"/>
    <n v="307"/>
    <n v="7"/>
    <x v="0"/>
    <n v="0.3"/>
    <n v="633"/>
  </r>
  <r>
    <s v="ORD001691"/>
    <s v="CUST9148"/>
    <s v="Kelly Nichols"/>
    <s v="abigail.roberts@gmail.com"/>
    <x v="3"/>
    <d v="2023-02-03T00:00:00"/>
    <x v="406"/>
    <x v="9"/>
    <x v="1"/>
    <s v="June"/>
    <x v="0"/>
    <s v="PROD1925"/>
    <x v="3"/>
    <x v="1"/>
    <n v="325"/>
    <n v="4"/>
    <n v="1299"/>
    <x v="3"/>
    <n v="70"/>
    <n v="9"/>
    <x v="1"/>
    <n v="0.15011547344110854"/>
    <n v="195"/>
  </r>
  <r>
    <s v="ORD001692"/>
    <s v="CUST2554"/>
    <s v="Melissa Higgins"/>
    <s v="clifford.maddox@outlook.com"/>
    <x v="2"/>
    <d v="2023-05-09T00:00:00"/>
    <x v="29"/>
    <x v="10"/>
    <x v="1"/>
    <s v="February"/>
    <x v="1"/>
    <s v="PROD5172"/>
    <x v="3"/>
    <x v="1"/>
    <n v="651"/>
    <n v="1"/>
    <n v="651"/>
    <x v="2"/>
    <n v="76"/>
    <m/>
    <x v="2"/>
    <n v="0.15053763440860216"/>
    <n v="98"/>
  </r>
  <r>
    <s v="ORD001693"/>
    <s v="CUST1262"/>
    <s v="Wanda Payne"/>
    <s v="sara.gates@hotmail.com"/>
    <x v="3"/>
    <d v="2023-03-11T00:00:00"/>
    <x v="583"/>
    <x v="3"/>
    <x v="0"/>
    <s v="March"/>
    <x v="0"/>
    <s v="PROD8639"/>
    <x v="14"/>
    <x v="4"/>
    <n v="566"/>
    <n v="4"/>
    <n v="2264"/>
    <x v="1"/>
    <n v="182"/>
    <n v="4"/>
    <x v="0"/>
    <n v="0.25"/>
    <n v="566"/>
  </r>
  <r>
    <s v="ORD001694"/>
    <s v="CUST7633"/>
    <s v="Morgan Davis"/>
    <s v="anthony.berry@yahoo.com"/>
    <x v="2"/>
    <d v="2023-06-05T00:00:00"/>
    <x v="537"/>
    <x v="4"/>
    <x v="0"/>
    <s v="April"/>
    <x v="0"/>
    <s v="PROD9833"/>
    <x v="4"/>
    <x v="2"/>
    <n v="967"/>
    <n v="2"/>
    <n v="1934"/>
    <x v="0"/>
    <n v="184"/>
    <n v="7"/>
    <x v="0"/>
    <n v="0.29989658738366082"/>
    <n v="580"/>
  </r>
  <r>
    <s v="ORD001695"/>
    <s v="CUST9775"/>
    <s v="Alexis Calderon"/>
    <s v="pamela.davis@gmail.com"/>
    <x v="6"/>
    <d v="2023-03-21T00:00:00"/>
    <x v="17"/>
    <x v="0"/>
    <x v="0"/>
    <s v="January"/>
    <x v="0"/>
    <s v="PROD2229"/>
    <x v="14"/>
    <x v="4"/>
    <n v="337"/>
    <n v="4"/>
    <n v="1349"/>
    <x v="0"/>
    <n v="202"/>
    <n v="8"/>
    <x v="1"/>
    <n v="0.24981467753891773"/>
    <n v="337"/>
  </r>
  <r>
    <s v="ORD001696"/>
    <s v="CUST6984"/>
    <s v="Pamela Roberts"/>
    <s v="jake.hodge@gmail.com"/>
    <x v="5"/>
    <d v="2024-07-09T00:00:00"/>
    <x v="414"/>
    <x v="4"/>
    <x v="0"/>
    <s v="April"/>
    <x v="0"/>
    <s v="PROD3481"/>
    <x v="8"/>
    <x v="2"/>
    <n v="821"/>
    <n v="5"/>
    <n v="4105"/>
    <x v="0"/>
    <n v="557"/>
    <n v="2"/>
    <x v="0"/>
    <n v="0.30012180267965893"/>
    <n v="1232"/>
  </r>
  <r>
    <s v="ORD001697"/>
    <s v="CUST1285"/>
    <s v="Barbara Knox"/>
    <s v="eric.miller@gmail.com"/>
    <x v="6"/>
    <d v="2024-12-24T00:00:00"/>
    <x v="656"/>
    <x v="9"/>
    <x v="0"/>
    <s v="June"/>
    <x v="0"/>
    <s v="PROD4725"/>
    <x v="18"/>
    <x v="0"/>
    <n v="152"/>
    <n v="1"/>
    <n v="152"/>
    <x v="1"/>
    <n v="14"/>
    <n v="9"/>
    <x v="1"/>
    <n v="0.40131578947368424"/>
    <n v="61"/>
  </r>
  <r>
    <s v="ORD001698"/>
    <s v="CUST2433"/>
    <s v="Mr. Donald Johnson"/>
    <s v="noah.sexton@hotmail.com"/>
    <x v="3"/>
    <d v="2023-12-18T00:00:00"/>
    <x v="182"/>
    <x v="5"/>
    <x v="1"/>
    <s v="October"/>
    <x v="0"/>
    <s v="PROD7405"/>
    <x v="8"/>
    <x v="2"/>
    <n v="253"/>
    <n v="4"/>
    <n v="1011"/>
    <x v="1"/>
    <n v="152"/>
    <n v="7"/>
    <x v="0"/>
    <n v="0.29970326409495551"/>
    <n v="303"/>
  </r>
  <r>
    <s v="ORD001699"/>
    <s v="CUST8591"/>
    <s v="Emily Black"/>
    <s v="brenda.kelly@gmail.com"/>
    <x v="0"/>
    <d v="2024-01-27T00:00:00"/>
    <x v="101"/>
    <x v="5"/>
    <x v="0"/>
    <s v="October"/>
    <x v="0"/>
    <s v="PROD5804"/>
    <x v="2"/>
    <x v="1"/>
    <n v="327"/>
    <n v="6"/>
    <n v="1964"/>
    <x v="1"/>
    <n v="266"/>
    <n v="3"/>
    <x v="0"/>
    <n v="0.15020366598778004"/>
    <n v="295"/>
  </r>
  <r>
    <s v="ORD001700"/>
    <s v="CUST5009"/>
    <s v="Daniel Williams"/>
    <s v="brittany.jones@gmail.com"/>
    <x v="4"/>
    <d v="2023-12-27T00:00:00"/>
    <x v="142"/>
    <x v="8"/>
    <x v="0"/>
    <s v="September"/>
    <x v="1"/>
    <s v="PROD3519"/>
    <x v="10"/>
    <x v="2"/>
    <n v="752"/>
    <n v="3"/>
    <n v="2255"/>
    <x v="0"/>
    <n v="207"/>
    <m/>
    <x v="2"/>
    <n v="0.30022172949002218"/>
    <n v="677"/>
  </r>
  <r>
    <s v="ORD001701"/>
    <s v="CUST7683"/>
    <s v="Sherry Hobbs"/>
    <s v="penny.myers@gmail.com"/>
    <x v="2"/>
    <d v="2023-05-25T00:00:00"/>
    <x v="381"/>
    <x v="7"/>
    <x v="1"/>
    <s v="November"/>
    <x v="0"/>
    <s v="PROD5888"/>
    <x v="13"/>
    <x v="4"/>
    <n v="643"/>
    <n v="6"/>
    <n v="3857"/>
    <x v="0"/>
    <n v="206"/>
    <n v="7"/>
    <x v="0"/>
    <n v="0.24993518278454757"/>
    <n v="964"/>
  </r>
  <r>
    <s v="ORD001702"/>
    <s v="CUST3694"/>
    <s v="Mason Thomas"/>
    <s v="margaret.sellers@gmail.com"/>
    <x v="2"/>
    <d v="2023-09-30T00:00:00"/>
    <x v="325"/>
    <x v="1"/>
    <x v="0"/>
    <s v="December"/>
    <x v="1"/>
    <s v="PROD2616"/>
    <x v="4"/>
    <x v="2"/>
    <n v="263"/>
    <n v="4"/>
    <n v="1052"/>
    <x v="2"/>
    <n v="141"/>
    <m/>
    <x v="2"/>
    <n v="0.30038022813688214"/>
    <n v="316"/>
  </r>
  <r>
    <s v="ORD001703"/>
    <s v="CUST7702"/>
    <s v="Kimberly Levy"/>
    <s v="adam.smith@outlook.com"/>
    <x v="4"/>
    <d v="2024-12-11T00:00:00"/>
    <x v="26"/>
    <x v="10"/>
    <x v="1"/>
    <s v="February"/>
    <x v="0"/>
    <s v="PROD4888"/>
    <x v="17"/>
    <x v="3"/>
    <n v="381"/>
    <n v="1"/>
    <n v="381"/>
    <x v="3"/>
    <n v="20"/>
    <n v="7"/>
    <x v="0"/>
    <n v="0.34908136482939633"/>
    <n v="133"/>
  </r>
  <r>
    <s v="ORD001704"/>
    <s v="CUST6888"/>
    <s v="Lisa Cooper"/>
    <s v="helen.cochran@hotmail.com"/>
    <x v="6"/>
    <d v="2023-03-03T00:00:00"/>
    <x v="610"/>
    <x v="4"/>
    <x v="1"/>
    <s v="April"/>
    <x v="0"/>
    <s v="PROD8634"/>
    <x v="14"/>
    <x v="4"/>
    <n v="989"/>
    <n v="3"/>
    <n v="2966"/>
    <x v="0"/>
    <n v="356"/>
    <n v="2"/>
    <x v="0"/>
    <n v="0.25016857720836144"/>
    <n v="742"/>
  </r>
  <r>
    <s v="ORD001705"/>
    <s v="CUST7140"/>
    <s v="Eric Trujillo"/>
    <s v="ryan.reed@hotmail.com"/>
    <x v="1"/>
    <d v="2023-05-06T00:00:00"/>
    <x v="643"/>
    <x v="9"/>
    <x v="0"/>
    <s v="June"/>
    <x v="0"/>
    <s v="PROD6026"/>
    <x v="18"/>
    <x v="0"/>
    <n v="610"/>
    <n v="4"/>
    <n v="2441"/>
    <x v="1"/>
    <n v="225"/>
    <n v="6"/>
    <x v="0"/>
    <n v="0.39983613273248669"/>
    <n v="976"/>
  </r>
  <r>
    <s v="ORD001706"/>
    <s v="CUST9554"/>
    <s v="Charles Navarro"/>
    <s v="carol.ford@hotmail.com"/>
    <x v="4"/>
    <d v="2023-12-05T00:00:00"/>
    <x v="341"/>
    <x v="9"/>
    <x v="0"/>
    <s v="June"/>
    <x v="0"/>
    <s v="PROD1397"/>
    <x v="19"/>
    <x v="2"/>
    <n v="82"/>
    <n v="2"/>
    <n v="163"/>
    <x v="1"/>
    <n v="11"/>
    <n v="10"/>
    <x v="1"/>
    <n v="0.30061349693251532"/>
    <n v="49"/>
  </r>
  <r>
    <s v="ORD001707"/>
    <s v="CUST1410"/>
    <s v="Kelly Cruz"/>
    <s v="megan.miranda@gmail.com"/>
    <x v="5"/>
    <d v="2024-10-06T00:00:00"/>
    <x v="306"/>
    <x v="2"/>
    <x v="0"/>
    <s v="May"/>
    <x v="0"/>
    <s v="PROD8589"/>
    <x v="9"/>
    <x v="4"/>
    <n v="31"/>
    <n v="1"/>
    <n v="31"/>
    <x v="1"/>
    <n v="3"/>
    <n v="4"/>
    <x v="0"/>
    <n v="0.25806451612903225"/>
    <n v="8"/>
  </r>
  <r>
    <s v="ORD001708"/>
    <s v="CUST9551"/>
    <s v="Austin Harris"/>
    <s v="dawn.harris@yahoo.com"/>
    <x v="5"/>
    <d v="2023-11-19T00:00:00"/>
    <x v="432"/>
    <x v="5"/>
    <x v="0"/>
    <s v="October"/>
    <x v="2"/>
    <s v="PROD2356"/>
    <x v="5"/>
    <x v="3"/>
    <n v="432"/>
    <n v="2"/>
    <n v="864"/>
    <x v="1"/>
    <n v="125"/>
    <m/>
    <x v="2"/>
    <n v="0.34953703703703703"/>
    <n v="302"/>
  </r>
  <r>
    <s v="ORD001709"/>
    <s v="CUST4676"/>
    <s v="Jon Hooper"/>
    <s v="carolyn.maldonado@hotmail.com"/>
    <x v="6"/>
    <d v="2023-09-13T00:00:00"/>
    <x v="609"/>
    <x v="6"/>
    <x v="0"/>
    <s v="August"/>
    <x v="0"/>
    <s v="PROD6395"/>
    <x v="18"/>
    <x v="0"/>
    <n v="841"/>
    <n v="2"/>
    <n v="1682"/>
    <x v="1"/>
    <n v="170"/>
    <n v="4"/>
    <x v="0"/>
    <n v="0.4001189060642093"/>
    <n v="673"/>
  </r>
  <r>
    <s v="ORD001710"/>
    <s v="CUST5578"/>
    <s v="Jennifer Barrett"/>
    <s v="mark.gonzalez@hotmail.com"/>
    <x v="4"/>
    <d v="2023-12-03T00:00:00"/>
    <x v="63"/>
    <x v="1"/>
    <x v="1"/>
    <s v="December"/>
    <x v="2"/>
    <s v="PROD4249"/>
    <x v="0"/>
    <x v="0"/>
    <n v="883"/>
    <n v="10"/>
    <n v="8830"/>
    <x v="1"/>
    <n v="468"/>
    <m/>
    <x v="2"/>
    <n v="0.4"/>
    <n v="3532"/>
  </r>
  <r>
    <s v="ORD001711"/>
    <s v="CUST3890"/>
    <s v="Anthony Edwards"/>
    <s v="anthony.russell@hotmail.com"/>
    <x v="6"/>
    <d v="2024-06-29T00:00:00"/>
    <x v="570"/>
    <x v="1"/>
    <x v="1"/>
    <s v="December"/>
    <x v="0"/>
    <s v="PROD8247"/>
    <x v="5"/>
    <x v="3"/>
    <n v="1372"/>
    <n v="10"/>
    <n v="13722"/>
    <x v="1"/>
    <n v="1832"/>
    <n v="8"/>
    <x v="1"/>
    <n v="0.35002186270223001"/>
    <n v="4803"/>
  </r>
  <r>
    <s v="ORD001712"/>
    <s v="CUST6066"/>
    <s v="Joseph Herring"/>
    <s v="ashlee.brown@hotmail.com"/>
    <x v="6"/>
    <d v="2024-04-08T00:00:00"/>
    <x v="657"/>
    <x v="4"/>
    <x v="1"/>
    <s v="April"/>
    <x v="0"/>
    <s v="PROD3284"/>
    <x v="3"/>
    <x v="1"/>
    <n v="869"/>
    <n v="3"/>
    <n v="2607"/>
    <x v="2"/>
    <n v="188"/>
    <n v="9"/>
    <x v="1"/>
    <n v="0.14998082086689682"/>
    <n v="391"/>
  </r>
  <r>
    <s v="ORD001713"/>
    <s v="CUST3861"/>
    <s v="Kristina Soto"/>
    <s v="jason.ochoa@gmail.com"/>
    <x v="3"/>
    <d v="2024-11-19T00:00:00"/>
    <x v="193"/>
    <x v="2"/>
    <x v="0"/>
    <s v="May"/>
    <x v="0"/>
    <s v="PROD6215"/>
    <x v="4"/>
    <x v="2"/>
    <n v="799"/>
    <n v="5"/>
    <n v="3996"/>
    <x v="1"/>
    <n v="500"/>
    <n v="7"/>
    <x v="0"/>
    <n v="0.30005005005005003"/>
    <n v="1199"/>
  </r>
  <r>
    <s v="ORD001714"/>
    <s v="CUST6335"/>
    <s v="Christine Vargas"/>
    <s v="adrienne.wilson@gmail.com"/>
    <x v="4"/>
    <d v="2024-08-15T00:00:00"/>
    <x v="251"/>
    <x v="3"/>
    <x v="0"/>
    <s v="March"/>
    <x v="0"/>
    <s v="PROD1744"/>
    <x v="13"/>
    <x v="4"/>
    <n v="437"/>
    <n v="1"/>
    <n v="437"/>
    <x v="1"/>
    <n v="44"/>
    <n v="8"/>
    <x v="1"/>
    <n v="0.2494279176201373"/>
    <n v="109"/>
  </r>
  <r>
    <s v="ORD001715"/>
    <s v="CUST3392"/>
    <s v="Dr. Joseph Wilson DDS"/>
    <s v="samuel.davis@gmail.com"/>
    <x v="4"/>
    <d v="2023-11-14T00:00:00"/>
    <x v="96"/>
    <x v="7"/>
    <x v="0"/>
    <s v="November"/>
    <x v="0"/>
    <s v="PROD5401"/>
    <x v="15"/>
    <x v="1"/>
    <n v="590"/>
    <n v="3"/>
    <n v="1770"/>
    <x v="0"/>
    <n v="210"/>
    <n v="7"/>
    <x v="0"/>
    <n v="0.15028248587570622"/>
    <n v="266"/>
  </r>
  <r>
    <s v="ORD001716"/>
    <s v="CUST7229"/>
    <s v="Lisa Parker"/>
    <s v="gabrielle.murphy@hotmail.com"/>
    <x v="5"/>
    <d v="2023-09-28T00:00:00"/>
    <x v="629"/>
    <x v="1"/>
    <x v="1"/>
    <s v="December"/>
    <x v="0"/>
    <s v="PROD5307"/>
    <x v="5"/>
    <x v="3"/>
    <n v="630"/>
    <n v="10"/>
    <n v="6298"/>
    <x v="0"/>
    <n v="354"/>
    <n v="7"/>
    <x v="0"/>
    <n v="0.34995236583042233"/>
    <n v="2204"/>
  </r>
  <r>
    <s v="ORD001717"/>
    <s v="CUST8761"/>
    <s v="Donna Woodward"/>
    <s v="janet.mcguire@outlook.com"/>
    <x v="4"/>
    <d v="2024-02-25T00:00:00"/>
    <x v="216"/>
    <x v="7"/>
    <x v="0"/>
    <s v="November"/>
    <x v="0"/>
    <s v="PROD7500"/>
    <x v="3"/>
    <x v="1"/>
    <n v="507"/>
    <n v="7"/>
    <n v="3546"/>
    <x v="1"/>
    <n v="203"/>
    <n v="6"/>
    <x v="0"/>
    <n v="0.15002820078962212"/>
    <n v="532"/>
  </r>
  <r>
    <s v="ORD001718"/>
    <s v="CUST2774"/>
    <s v="Felicia West"/>
    <s v="jonathon.greer@hotmail.com"/>
    <x v="4"/>
    <d v="2024-08-28T00:00:00"/>
    <x v="315"/>
    <x v="10"/>
    <x v="1"/>
    <s v="February"/>
    <x v="0"/>
    <s v="PROD8850"/>
    <x v="14"/>
    <x v="4"/>
    <n v="693"/>
    <n v="3"/>
    <n v="2080"/>
    <x v="1"/>
    <n v="145"/>
    <n v="2"/>
    <x v="0"/>
    <n v="0.25"/>
    <n v="520"/>
  </r>
  <r>
    <s v="ORD001719"/>
    <s v="CUST2488"/>
    <s v="Devon Reyes"/>
    <s v="michael.sanders@gmail.com"/>
    <x v="4"/>
    <d v="2023-08-06T00:00:00"/>
    <x v="380"/>
    <x v="3"/>
    <x v="1"/>
    <s v="March"/>
    <x v="2"/>
    <s v="PROD4768"/>
    <x v="10"/>
    <x v="2"/>
    <n v="118"/>
    <n v="2"/>
    <n v="235"/>
    <x v="0"/>
    <n v="20"/>
    <m/>
    <x v="2"/>
    <n v="0.30212765957446808"/>
    <n v="71"/>
  </r>
  <r>
    <s v="ORD001720"/>
    <s v="CUST5700"/>
    <s v="Jeanette Morales"/>
    <s v="theresa.arnold@gmail.com"/>
    <x v="4"/>
    <d v="2024-07-24T00:00:00"/>
    <x v="513"/>
    <x v="5"/>
    <x v="1"/>
    <s v="October"/>
    <x v="1"/>
    <s v="PROD2307"/>
    <x v="13"/>
    <x v="4"/>
    <n v="236"/>
    <n v="2"/>
    <n v="471"/>
    <x v="0"/>
    <n v="34"/>
    <m/>
    <x v="2"/>
    <n v="0.2505307855626327"/>
    <n v="118"/>
  </r>
  <r>
    <s v="ORD001721"/>
    <s v="CUST6652"/>
    <s v="Mark Adkins"/>
    <s v="lisa.clark@yahoo.com"/>
    <x v="3"/>
    <d v="2024-05-21T00:00:00"/>
    <x v="584"/>
    <x v="4"/>
    <x v="1"/>
    <s v="April"/>
    <x v="0"/>
    <s v="PROD7841"/>
    <x v="8"/>
    <x v="2"/>
    <n v="324"/>
    <n v="2"/>
    <n v="647"/>
    <x v="4"/>
    <n v="47"/>
    <n v="5"/>
    <x v="0"/>
    <n v="0.29984544049459044"/>
    <n v="194"/>
  </r>
  <r>
    <s v="ORD001722"/>
    <s v="CUST6758"/>
    <s v="Lynn Cortez"/>
    <s v="carla.clark@hotmail.com"/>
    <x v="0"/>
    <d v="2024-07-26T00:00:00"/>
    <x v="195"/>
    <x v="8"/>
    <x v="0"/>
    <s v="September"/>
    <x v="0"/>
    <s v="PROD3066"/>
    <x v="9"/>
    <x v="4"/>
    <n v="545"/>
    <n v="5"/>
    <n v="2726"/>
    <x v="1"/>
    <n v="291"/>
    <n v="7"/>
    <x v="0"/>
    <n v="0.24981658107116655"/>
    <n v="681"/>
  </r>
  <r>
    <s v="ORD001723"/>
    <s v="CUST8576"/>
    <s v="Eric Johns DVM"/>
    <s v="jason.matthews@gmail.com"/>
    <x v="4"/>
    <d v="2023-01-10T00:00:00"/>
    <x v="553"/>
    <x v="10"/>
    <x v="0"/>
    <s v="February"/>
    <x v="0"/>
    <s v="PROD4299"/>
    <x v="18"/>
    <x v="0"/>
    <n v="740"/>
    <n v="1"/>
    <n v="740"/>
    <x v="2"/>
    <n v="96"/>
    <n v="2"/>
    <x v="0"/>
    <n v="0.4"/>
    <n v="296"/>
  </r>
  <r>
    <s v="ORD001724"/>
    <s v="CUST4640"/>
    <s v="Yvonne Hernandez"/>
    <s v="beth.anderson@outlook.com"/>
    <x v="1"/>
    <d v="2023-04-25T00:00:00"/>
    <x v="658"/>
    <x v="9"/>
    <x v="1"/>
    <s v="June"/>
    <x v="0"/>
    <s v="PROD7661"/>
    <x v="15"/>
    <x v="1"/>
    <n v="434"/>
    <n v="4"/>
    <n v="1736"/>
    <x v="0"/>
    <n v="175"/>
    <n v="6"/>
    <x v="0"/>
    <n v="0.14976958525345621"/>
    <n v="260"/>
  </r>
  <r>
    <s v="ORD001725"/>
    <s v="CUST4953"/>
    <s v="Evan Hernandez"/>
    <s v="veronica.small@outlook.com"/>
    <x v="3"/>
    <d v="2024-01-23T00:00:00"/>
    <x v="216"/>
    <x v="7"/>
    <x v="0"/>
    <s v="November"/>
    <x v="0"/>
    <s v="PROD8848"/>
    <x v="13"/>
    <x v="4"/>
    <n v="738"/>
    <n v="7"/>
    <n v="5163"/>
    <x v="1"/>
    <n v="767"/>
    <n v="4"/>
    <x v="0"/>
    <n v="0.25004842146039125"/>
    <n v="1291"/>
  </r>
  <r>
    <s v="ORD001726"/>
    <s v="CUST3424"/>
    <s v="Sarah Sanchez"/>
    <s v="natasha.young@hotmail.com"/>
    <x v="5"/>
    <d v="2023-05-16T00:00:00"/>
    <x v="534"/>
    <x v="1"/>
    <x v="0"/>
    <s v="December"/>
    <x v="0"/>
    <s v="PROD8493"/>
    <x v="4"/>
    <x v="2"/>
    <n v="414"/>
    <n v="8"/>
    <n v="3314"/>
    <x v="0"/>
    <n v="397"/>
    <n v="7"/>
    <x v="0"/>
    <n v="0.29993964996982497"/>
    <n v="994"/>
  </r>
  <r>
    <s v="ORD001727"/>
    <s v="CUST5116"/>
    <s v="Lauren White"/>
    <s v="michael.andrews@hotmail.com"/>
    <x v="4"/>
    <d v="2023-06-18T00:00:00"/>
    <x v="605"/>
    <x v="6"/>
    <x v="1"/>
    <s v="August"/>
    <x v="0"/>
    <s v="PROD5898"/>
    <x v="2"/>
    <x v="1"/>
    <n v="800"/>
    <n v="1"/>
    <n v="800"/>
    <x v="0"/>
    <n v="55"/>
    <n v="8"/>
    <x v="1"/>
    <n v="0.15"/>
    <n v="120"/>
  </r>
  <r>
    <s v="ORD001728"/>
    <s v="CUST4568"/>
    <s v="Paul Ortiz"/>
    <s v="daniel.butler@yahoo.com"/>
    <x v="6"/>
    <d v="2024-05-14T00:00:00"/>
    <x v="291"/>
    <x v="11"/>
    <x v="1"/>
    <s v="July"/>
    <x v="2"/>
    <s v="PROD2719"/>
    <x v="10"/>
    <x v="2"/>
    <n v="778"/>
    <n v="2"/>
    <n v="1557"/>
    <x v="1"/>
    <n v="135"/>
    <m/>
    <x v="2"/>
    <n v="0.29993577392421322"/>
    <n v="467"/>
  </r>
  <r>
    <s v="ORD001729"/>
    <s v="CUST2963"/>
    <s v="Rachel Smith"/>
    <s v="amanda.wood@hotmail.com"/>
    <x v="5"/>
    <d v="2024-07-20T00:00:00"/>
    <x v="531"/>
    <x v="7"/>
    <x v="1"/>
    <s v="November"/>
    <x v="0"/>
    <s v="PROD3781"/>
    <x v="0"/>
    <x v="0"/>
    <n v="698"/>
    <n v="1"/>
    <n v="698"/>
    <x v="1"/>
    <n v="41"/>
    <n v="4"/>
    <x v="0"/>
    <n v="0.39971346704871058"/>
    <n v="279"/>
  </r>
  <r>
    <s v="ORD001730"/>
    <s v="CUST4978"/>
    <s v="Peter Kline"/>
    <s v="tiffany.rodriguez@gmail.com"/>
    <x v="2"/>
    <d v="2023-11-17T00:00:00"/>
    <x v="612"/>
    <x v="9"/>
    <x v="1"/>
    <s v="June"/>
    <x v="0"/>
    <s v="PROD3769"/>
    <x v="20"/>
    <x v="3"/>
    <n v="427"/>
    <n v="3"/>
    <n v="1282"/>
    <x v="3"/>
    <n v="169"/>
    <n v="4"/>
    <x v="0"/>
    <n v="0.35023400936037441"/>
    <n v="449"/>
  </r>
  <r>
    <s v="ORD001731"/>
    <s v="CUST9028"/>
    <s v="Amanda Matthews"/>
    <s v="tina.manning@yahoo.com"/>
    <x v="3"/>
    <d v="2024-07-29T00:00:00"/>
    <x v="233"/>
    <x v="1"/>
    <x v="1"/>
    <s v="December"/>
    <x v="1"/>
    <s v="PROD5492"/>
    <x v="20"/>
    <x v="3"/>
    <n v="580"/>
    <n v="6"/>
    <n v="3478"/>
    <x v="1"/>
    <n v="406"/>
    <m/>
    <x v="2"/>
    <n v="0.34991374353076482"/>
    <n v="1217"/>
  </r>
  <r>
    <s v="ORD001732"/>
    <s v="CUST7215"/>
    <s v="Lisa Mayer"/>
    <s v="sara.hunter@yahoo.com"/>
    <x v="1"/>
    <d v="2024-08-09T00:00:00"/>
    <x v="81"/>
    <x v="11"/>
    <x v="1"/>
    <s v="July"/>
    <x v="0"/>
    <s v="PROD6769"/>
    <x v="7"/>
    <x v="4"/>
    <n v="61"/>
    <n v="3"/>
    <n v="182"/>
    <x v="0"/>
    <n v="25"/>
    <n v="9"/>
    <x v="1"/>
    <n v="0.24725274725274726"/>
    <n v="45"/>
  </r>
  <r>
    <s v="ORD001733"/>
    <s v="CUST8635"/>
    <s v="Max Robbins"/>
    <s v="joel.clark@gmail.com"/>
    <x v="4"/>
    <d v="2023-10-24T00:00:00"/>
    <x v="606"/>
    <x v="4"/>
    <x v="1"/>
    <s v="April"/>
    <x v="0"/>
    <s v="PROD6040"/>
    <x v="9"/>
    <x v="4"/>
    <n v="256"/>
    <n v="2"/>
    <n v="511"/>
    <x v="0"/>
    <n v="66"/>
    <n v="8"/>
    <x v="1"/>
    <n v="0.25048923679060664"/>
    <n v="128"/>
  </r>
  <r>
    <s v="ORD001734"/>
    <s v="CUST9360"/>
    <s v="Cathy Phillips"/>
    <s v="jacqueline.garcia@yahoo.com"/>
    <x v="1"/>
    <d v="2024-08-30T00:00:00"/>
    <x v="279"/>
    <x v="10"/>
    <x v="1"/>
    <s v="February"/>
    <x v="0"/>
    <s v="PROD2975"/>
    <x v="14"/>
    <x v="4"/>
    <n v="174"/>
    <n v="4"/>
    <n v="694"/>
    <x v="0"/>
    <n v="69"/>
    <n v="5"/>
    <x v="0"/>
    <n v="0.25072046109510088"/>
    <n v="174"/>
  </r>
  <r>
    <s v="ORD001735"/>
    <s v="CUST4905"/>
    <s v="Patrick Boyer"/>
    <s v="taylor.vazquez@gmail.com"/>
    <x v="5"/>
    <d v="2024-04-21T00:00:00"/>
    <x v="0"/>
    <x v="0"/>
    <x v="0"/>
    <s v="January"/>
    <x v="0"/>
    <s v="PROD6469"/>
    <x v="14"/>
    <x v="4"/>
    <n v="93"/>
    <n v="1"/>
    <n v="93"/>
    <x v="1"/>
    <n v="11"/>
    <n v="3"/>
    <x v="0"/>
    <n v="0.24731182795698925"/>
    <n v="23"/>
  </r>
  <r>
    <s v="ORD001736"/>
    <s v="CUST7972"/>
    <s v="Robert Pierce"/>
    <s v="courtney.herrera@hotmail.com"/>
    <x v="2"/>
    <d v="2024-06-12T00:00:00"/>
    <x v="252"/>
    <x v="11"/>
    <x v="1"/>
    <s v="July"/>
    <x v="0"/>
    <s v="PROD5772"/>
    <x v="14"/>
    <x v="4"/>
    <n v="913"/>
    <n v="5"/>
    <n v="4566"/>
    <x v="0"/>
    <n v="478"/>
    <n v="8"/>
    <x v="1"/>
    <n v="0.25010950503723173"/>
    <n v="1142"/>
  </r>
  <r>
    <s v="ORD001737"/>
    <s v="CUST5457"/>
    <s v="Kari Carpenter"/>
    <s v="lisa.gordon@yahoo.com"/>
    <x v="3"/>
    <d v="2023-01-27T00:00:00"/>
    <x v="631"/>
    <x v="6"/>
    <x v="1"/>
    <s v="August"/>
    <x v="1"/>
    <s v="PROD8319"/>
    <x v="18"/>
    <x v="0"/>
    <n v="222"/>
    <n v="1"/>
    <n v="222"/>
    <x v="2"/>
    <n v="11"/>
    <m/>
    <x v="2"/>
    <n v="0.40090090090090091"/>
    <n v="89"/>
  </r>
  <r>
    <s v="ORD001738"/>
    <s v="CUST8713"/>
    <s v="Angela Davies"/>
    <s v="joseph.young@outlook.com"/>
    <x v="1"/>
    <d v="2024-11-13T00:00:00"/>
    <x v="576"/>
    <x v="10"/>
    <x v="1"/>
    <s v="February"/>
    <x v="0"/>
    <s v="PROD3510"/>
    <x v="20"/>
    <x v="3"/>
    <n v="845"/>
    <n v="2"/>
    <n v="1690"/>
    <x v="1"/>
    <n v="108"/>
    <n v="6"/>
    <x v="0"/>
    <n v="0.34970414201183431"/>
    <n v="591"/>
  </r>
  <r>
    <s v="ORD001739"/>
    <s v="CUST8237"/>
    <s v="Kelsey Foster"/>
    <s v="derek.ashley@gmail.com"/>
    <x v="5"/>
    <d v="2023-10-29T00:00:00"/>
    <x v="501"/>
    <x v="10"/>
    <x v="0"/>
    <s v="February"/>
    <x v="0"/>
    <s v="PROD9150"/>
    <x v="3"/>
    <x v="1"/>
    <n v="386"/>
    <n v="2"/>
    <n v="773"/>
    <x v="0"/>
    <n v="94"/>
    <n v="2"/>
    <x v="0"/>
    <n v="0.1500646830530401"/>
    <n v="116"/>
  </r>
  <r>
    <s v="ORD001740"/>
    <s v="CUST1506"/>
    <s v="Elizabeth Walker"/>
    <s v="nathan.robinson@gmail.com"/>
    <x v="2"/>
    <d v="2023-12-06T00:00:00"/>
    <x v="423"/>
    <x v="4"/>
    <x v="1"/>
    <s v="April"/>
    <x v="0"/>
    <s v="PROD1620"/>
    <x v="6"/>
    <x v="0"/>
    <n v="1020"/>
    <n v="5"/>
    <n v="5099"/>
    <x v="3"/>
    <n v="599"/>
    <n v="9"/>
    <x v="1"/>
    <n v="0.40007844675426552"/>
    <n v="2040"/>
  </r>
  <r>
    <s v="ORD001741"/>
    <s v="CUST1375"/>
    <s v="Marc Schwartz"/>
    <s v="kevin.miller@yahoo.com"/>
    <x v="3"/>
    <d v="2024-04-06T00:00:00"/>
    <x v="530"/>
    <x v="7"/>
    <x v="0"/>
    <s v="November"/>
    <x v="0"/>
    <s v="PROD3164"/>
    <x v="20"/>
    <x v="3"/>
    <n v="1331"/>
    <n v="6"/>
    <n v="7985"/>
    <x v="1"/>
    <n v="473"/>
    <n v="6"/>
    <x v="0"/>
    <n v="0.35003130870381965"/>
    <n v="2795"/>
  </r>
  <r>
    <s v="ORD001742"/>
    <s v="CUST5432"/>
    <s v="Tina Rush"/>
    <s v="jennifer.smith@gmail.com"/>
    <x v="2"/>
    <d v="2024-03-27T00:00:00"/>
    <x v="122"/>
    <x v="3"/>
    <x v="1"/>
    <s v="March"/>
    <x v="0"/>
    <s v="PROD6288"/>
    <x v="6"/>
    <x v="0"/>
    <n v="225"/>
    <n v="4"/>
    <n v="899"/>
    <x v="1"/>
    <n v="54"/>
    <n v="10"/>
    <x v="1"/>
    <n v="0.40044493882091214"/>
    <n v="360"/>
  </r>
  <r>
    <s v="ORD001743"/>
    <s v="CUST5838"/>
    <s v="James Williams"/>
    <s v="sarah.thompson@gmail.com"/>
    <x v="2"/>
    <d v="2023-07-30T00:00:00"/>
    <x v="518"/>
    <x v="10"/>
    <x v="0"/>
    <s v="February"/>
    <x v="0"/>
    <s v="PROD1542"/>
    <x v="14"/>
    <x v="4"/>
    <n v="793"/>
    <n v="4"/>
    <n v="3171"/>
    <x v="1"/>
    <n v="396"/>
    <n v="6"/>
    <x v="0"/>
    <n v="0.25007883948281301"/>
    <n v="793"/>
  </r>
  <r>
    <s v="ORD001744"/>
    <s v="CUST1195"/>
    <s v="Christopher Morris"/>
    <s v="richard.collins@outlook.com"/>
    <x v="4"/>
    <d v="2023-09-22T00:00:00"/>
    <x v="476"/>
    <x v="4"/>
    <x v="0"/>
    <s v="April"/>
    <x v="0"/>
    <s v="PROD3918"/>
    <x v="7"/>
    <x v="4"/>
    <n v="321"/>
    <n v="2"/>
    <n v="641"/>
    <x v="0"/>
    <n v="56"/>
    <n v="5"/>
    <x v="0"/>
    <n v="0.24960998439937598"/>
    <n v="160"/>
  </r>
  <r>
    <s v="ORD001745"/>
    <s v="CUST3487"/>
    <s v="Alexandra Diaz"/>
    <s v="luke.rhodes@gmail.com"/>
    <x v="2"/>
    <d v="2024-10-16T00:00:00"/>
    <x v="251"/>
    <x v="3"/>
    <x v="0"/>
    <s v="March"/>
    <x v="0"/>
    <s v="PROD1199"/>
    <x v="17"/>
    <x v="3"/>
    <n v="220"/>
    <n v="3"/>
    <n v="661"/>
    <x v="1"/>
    <n v="73"/>
    <n v="7"/>
    <x v="0"/>
    <n v="0.35098335854765506"/>
    <n v="232"/>
  </r>
  <r>
    <s v="ORD001746"/>
    <s v="CUST5994"/>
    <s v="Lori Haney"/>
    <s v="holly.johns@gmail.com"/>
    <x v="5"/>
    <d v="2024-02-24T00:00:00"/>
    <x v="344"/>
    <x v="6"/>
    <x v="1"/>
    <s v="August"/>
    <x v="0"/>
    <s v="PROD8405"/>
    <x v="9"/>
    <x v="4"/>
    <n v="223"/>
    <n v="1"/>
    <n v="223"/>
    <x v="2"/>
    <n v="31"/>
    <n v="10"/>
    <x v="1"/>
    <n v="0.25112107623318386"/>
    <n v="56"/>
  </r>
  <r>
    <s v="ORD001747"/>
    <s v="CUST4819"/>
    <s v="Christopher Dean"/>
    <s v="laura.phillips@yahoo.com"/>
    <x v="1"/>
    <d v="2024-02-28T00:00:00"/>
    <x v="578"/>
    <x v="8"/>
    <x v="0"/>
    <s v="September"/>
    <x v="0"/>
    <s v="PROD9847"/>
    <x v="3"/>
    <x v="1"/>
    <n v="698"/>
    <n v="3"/>
    <n v="2094"/>
    <x v="0"/>
    <n v="239"/>
    <n v="3"/>
    <x v="0"/>
    <n v="0.14995224450811842"/>
    <n v="314"/>
  </r>
  <r>
    <s v="ORD001748"/>
    <s v="CUST1700"/>
    <s v="Eric Marshall"/>
    <s v="cameron.mclaughlin@hotmail.com"/>
    <x v="2"/>
    <d v="2023-07-21T00:00:00"/>
    <x v="52"/>
    <x v="2"/>
    <x v="1"/>
    <s v="May"/>
    <x v="0"/>
    <s v="PROD8859"/>
    <x v="17"/>
    <x v="3"/>
    <n v="62"/>
    <n v="3"/>
    <n v="187"/>
    <x v="1"/>
    <n v="10"/>
    <n v="4"/>
    <x v="0"/>
    <n v="0.35294117647058826"/>
    <n v="66"/>
  </r>
  <r>
    <s v="ORD001749"/>
    <s v="CUST8758"/>
    <s v="Hunter Anderson"/>
    <s v="margaret.wilson@gmail.com"/>
    <x v="2"/>
    <d v="2024-03-23T00:00:00"/>
    <x v="405"/>
    <x v="10"/>
    <x v="0"/>
    <s v="February"/>
    <x v="0"/>
    <s v="PROD6992"/>
    <x v="4"/>
    <x v="2"/>
    <n v="232"/>
    <n v="4"/>
    <n v="930"/>
    <x v="4"/>
    <n v="73"/>
    <n v="5"/>
    <x v="0"/>
    <n v="0.3"/>
    <n v="279"/>
  </r>
  <r>
    <s v="ORD001750"/>
    <s v="CUST1037"/>
    <s v="Stanley Hinton"/>
    <s v="andrew.rogers@gmail.com"/>
    <x v="5"/>
    <d v="2024-02-12T00:00:00"/>
    <x v="390"/>
    <x v="11"/>
    <x v="0"/>
    <s v="July"/>
    <x v="0"/>
    <s v="PROD5283"/>
    <x v="14"/>
    <x v="4"/>
    <n v="620"/>
    <n v="5"/>
    <n v="3101"/>
    <x v="0"/>
    <n v="363"/>
    <n v="9"/>
    <x v="1"/>
    <n v="0.24991938084488874"/>
    <n v="775"/>
  </r>
  <r>
    <s v="ORD001751"/>
    <s v="CUST5571"/>
    <s v="Mary Farrell"/>
    <s v="april.bradshaw@outlook.com"/>
    <x v="6"/>
    <d v="2023-03-17T00:00:00"/>
    <x v="659"/>
    <x v="5"/>
    <x v="0"/>
    <s v="October"/>
    <x v="0"/>
    <s v="PROD8662"/>
    <x v="6"/>
    <x v="0"/>
    <n v="40"/>
    <n v="3"/>
    <n v="120"/>
    <x v="2"/>
    <n v="9"/>
    <n v="9"/>
    <x v="1"/>
    <n v="0.4"/>
    <n v="48"/>
  </r>
  <r>
    <s v="ORD001752"/>
    <s v="CUST2217"/>
    <s v="Raymond Davis"/>
    <s v="jason.martin@yahoo.com"/>
    <x v="0"/>
    <d v="2023-11-03T00:00:00"/>
    <x v="606"/>
    <x v="4"/>
    <x v="1"/>
    <s v="April"/>
    <x v="1"/>
    <s v="PROD1248"/>
    <x v="6"/>
    <x v="0"/>
    <n v="614"/>
    <n v="2"/>
    <n v="1227"/>
    <x v="1"/>
    <n v="101"/>
    <m/>
    <x v="2"/>
    <n v="0.40016299918500409"/>
    <n v="491"/>
  </r>
  <r>
    <s v="ORD001753"/>
    <s v="CUST5513"/>
    <s v="Melinda Burns"/>
    <s v="nicholas.mitchell@gmail.com"/>
    <x v="3"/>
    <d v="2024-08-23T00:00:00"/>
    <x v="30"/>
    <x v="7"/>
    <x v="0"/>
    <s v="November"/>
    <x v="1"/>
    <s v="PROD7539"/>
    <x v="13"/>
    <x v="4"/>
    <n v="318"/>
    <n v="7"/>
    <n v="2228"/>
    <x v="0"/>
    <n v="232"/>
    <m/>
    <x v="2"/>
    <n v="0.25"/>
    <n v="557"/>
  </r>
  <r>
    <s v="ORD001754"/>
    <s v="CUST9495"/>
    <s v="Suzanne Mckinney"/>
    <s v="russell.johnson@gmail.com"/>
    <x v="4"/>
    <d v="2023-10-31T00:00:00"/>
    <x v="77"/>
    <x v="9"/>
    <x v="0"/>
    <s v="June"/>
    <x v="1"/>
    <s v="PROD3539"/>
    <x v="0"/>
    <x v="0"/>
    <n v="25"/>
    <n v="1"/>
    <n v="25"/>
    <x v="1"/>
    <n v="2"/>
    <m/>
    <x v="2"/>
    <n v="0.4"/>
    <n v="10"/>
  </r>
  <r>
    <s v="ORD001755"/>
    <s v="CUST1410"/>
    <s v="Kelly Cruz"/>
    <s v="megan.miranda@gmail.com"/>
    <x v="5"/>
    <d v="2024-10-06T00:00:00"/>
    <x v="289"/>
    <x v="0"/>
    <x v="1"/>
    <s v="January"/>
    <x v="0"/>
    <s v="PROD9239"/>
    <x v="1"/>
    <x v="1"/>
    <n v="877"/>
    <n v="4"/>
    <n v="3507"/>
    <x v="1"/>
    <n v="335"/>
    <n v="7"/>
    <x v="0"/>
    <n v="0.14998574280011406"/>
    <n v="526"/>
  </r>
  <r>
    <s v="ORD001756"/>
    <s v="CUST3911"/>
    <s v="Dr. Rebecca Baldwin"/>
    <s v="debbie.manning@gmail.com"/>
    <x v="1"/>
    <d v="2024-09-18T00:00:00"/>
    <x v="288"/>
    <x v="11"/>
    <x v="0"/>
    <s v="July"/>
    <x v="2"/>
    <s v="PROD6053"/>
    <x v="7"/>
    <x v="4"/>
    <n v="98"/>
    <n v="5"/>
    <n v="488"/>
    <x v="0"/>
    <n v="43"/>
    <m/>
    <x v="2"/>
    <n v="0.25"/>
    <n v="122"/>
  </r>
  <r>
    <s v="ORD001757"/>
    <s v="CUST6167"/>
    <s v="Ruth Horton"/>
    <s v="jeanette.friedman@hotmail.com"/>
    <x v="2"/>
    <d v="2023-10-06T00:00:00"/>
    <x v="258"/>
    <x v="10"/>
    <x v="1"/>
    <s v="February"/>
    <x v="0"/>
    <s v="PROD9683"/>
    <x v="7"/>
    <x v="4"/>
    <n v="256"/>
    <n v="1"/>
    <n v="256"/>
    <x v="0"/>
    <n v="20"/>
    <n v="7"/>
    <x v="0"/>
    <n v="0.25"/>
    <n v="64"/>
  </r>
  <r>
    <s v="ORD001758"/>
    <s v="CUST6247"/>
    <s v="Jonathan Myers"/>
    <s v="maria.gonzales@outlook.com"/>
    <x v="2"/>
    <d v="2024-06-15T00:00:00"/>
    <x v="493"/>
    <x v="6"/>
    <x v="0"/>
    <s v="August"/>
    <x v="0"/>
    <s v="PROD2587"/>
    <x v="17"/>
    <x v="3"/>
    <n v="1014"/>
    <n v="1"/>
    <n v="1014"/>
    <x v="1"/>
    <n v="58"/>
    <n v="6"/>
    <x v="0"/>
    <n v="0.35009861932938857"/>
    <n v="355"/>
  </r>
  <r>
    <s v="ORD001759"/>
    <s v="CUST7084"/>
    <s v="Gabriel Griffin"/>
    <s v="amy.lee@outlook.com"/>
    <x v="1"/>
    <d v="2024-06-18T00:00:00"/>
    <x v="270"/>
    <x v="6"/>
    <x v="1"/>
    <s v="August"/>
    <x v="1"/>
    <s v="PROD3587"/>
    <x v="1"/>
    <x v="1"/>
    <n v="383"/>
    <n v="6"/>
    <n v="2297"/>
    <x v="1"/>
    <n v="237"/>
    <m/>
    <x v="2"/>
    <n v="0.1501959077057031"/>
    <n v="345"/>
  </r>
  <r>
    <s v="ORD001760"/>
    <s v="CUST8691"/>
    <s v="Rachael Davis"/>
    <s v="laura.galloway@yahoo.com"/>
    <x v="0"/>
    <d v="2024-03-06T00:00:00"/>
    <x v="424"/>
    <x v="11"/>
    <x v="1"/>
    <s v="July"/>
    <x v="0"/>
    <s v="PROD6714"/>
    <x v="19"/>
    <x v="2"/>
    <n v="110"/>
    <n v="3"/>
    <n v="329"/>
    <x v="0"/>
    <n v="24"/>
    <n v="4"/>
    <x v="0"/>
    <n v="0.30091185410334348"/>
    <n v="99"/>
  </r>
  <r>
    <s v="ORD001761"/>
    <s v="CUST1212"/>
    <s v="Amanda Campbell"/>
    <s v="luis.williams@yahoo.com"/>
    <x v="4"/>
    <d v="2023-04-03T00:00:00"/>
    <x v="476"/>
    <x v="4"/>
    <x v="0"/>
    <s v="April"/>
    <x v="0"/>
    <s v="PROD1228"/>
    <x v="11"/>
    <x v="3"/>
    <n v="708"/>
    <n v="1"/>
    <n v="708"/>
    <x v="0"/>
    <n v="76"/>
    <n v="10"/>
    <x v="1"/>
    <n v="0.35028248587570621"/>
    <n v="248"/>
  </r>
  <r>
    <s v="ORD001762"/>
    <s v="CUST6345"/>
    <s v="Kimberly Mills"/>
    <s v="benjamin.johnson@gmail.com"/>
    <x v="2"/>
    <d v="2024-06-03T00:00:00"/>
    <x v="520"/>
    <x v="1"/>
    <x v="0"/>
    <s v="December"/>
    <x v="0"/>
    <s v="PROD7194"/>
    <x v="14"/>
    <x v="4"/>
    <n v="821"/>
    <n v="4"/>
    <n v="3283"/>
    <x v="0"/>
    <n v="347"/>
    <n v="2"/>
    <x v="0"/>
    <n v="0.25007614986293025"/>
    <n v="821"/>
  </r>
  <r>
    <s v="ORD001763"/>
    <s v="CUST6953"/>
    <s v="Richard Newman"/>
    <s v="richard.roman@yahoo.com"/>
    <x v="3"/>
    <d v="2024-06-02T00:00:00"/>
    <x v="389"/>
    <x v="5"/>
    <x v="0"/>
    <s v="October"/>
    <x v="1"/>
    <s v="PROD5315"/>
    <x v="20"/>
    <x v="3"/>
    <n v="366"/>
    <n v="3"/>
    <n v="1099"/>
    <x v="0"/>
    <n v="114"/>
    <m/>
    <x v="2"/>
    <n v="0.3503184713375796"/>
    <n v="385"/>
  </r>
  <r>
    <s v="ORD001764"/>
    <s v="CUST1074"/>
    <s v="Joseph Sanchez"/>
    <s v="noah.copeland@hotmail.com"/>
    <x v="3"/>
    <d v="2023-11-19T00:00:00"/>
    <x v="197"/>
    <x v="9"/>
    <x v="1"/>
    <s v="June"/>
    <x v="0"/>
    <s v="PROD6778"/>
    <x v="1"/>
    <x v="1"/>
    <n v="170"/>
    <n v="4"/>
    <n v="682"/>
    <x v="1"/>
    <n v="43"/>
    <n v="4"/>
    <x v="0"/>
    <n v="0.14956011730205279"/>
    <n v="102"/>
  </r>
  <r>
    <s v="ORD001765"/>
    <s v="CUST3718"/>
    <s v="Andrea Dominguez"/>
    <s v="anthony.krueger@outlook.com"/>
    <x v="5"/>
    <d v="2023-08-01T00:00:00"/>
    <x v="352"/>
    <x v="2"/>
    <x v="0"/>
    <s v="May"/>
    <x v="0"/>
    <s v="PROD9367"/>
    <x v="20"/>
    <x v="3"/>
    <n v="116"/>
    <n v="3"/>
    <n v="347"/>
    <x v="0"/>
    <n v="21"/>
    <n v="7"/>
    <x v="0"/>
    <n v="0.34870317002881845"/>
    <n v="121"/>
  </r>
  <r>
    <s v="ORD001766"/>
    <s v="CUST5840"/>
    <s v="Matthew Rose"/>
    <s v="michael.brown@outlook.com"/>
    <x v="5"/>
    <d v="2023-09-24T00:00:00"/>
    <x v="48"/>
    <x v="4"/>
    <x v="0"/>
    <s v="April"/>
    <x v="0"/>
    <s v="PROD6883"/>
    <x v="14"/>
    <x v="4"/>
    <n v="699"/>
    <n v="2"/>
    <n v="1399"/>
    <x v="0"/>
    <n v="126"/>
    <n v="3"/>
    <x v="0"/>
    <n v="0.25017869907076484"/>
    <n v="350"/>
  </r>
  <r>
    <s v="ORD001767"/>
    <s v="CUST9229"/>
    <s v="Samantha Harrington"/>
    <s v="joshua.rivera@yahoo.com"/>
    <x v="5"/>
    <d v="2023-05-06T00:00:00"/>
    <x v="111"/>
    <x v="7"/>
    <x v="0"/>
    <s v="November"/>
    <x v="1"/>
    <s v="PROD6305"/>
    <x v="9"/>
    <x v="4"/>
    <n v="1176"/>
    <n v="6"/>
    <n v="7057"/>
    <x v="2"/>
    <n v="931"/>
    <m/>
    <x v="2"/>
    <n v="0.2499645741816636"/>
    <n v="1764"/>
  </r>
  <r>
    <s v="ORD001768"/>
    <s v="CUST4094"/>
    <s v="James Sanchez"/>
    <s v="jeffrey.peterson@yahoo.com"/>
    <x v="4"/>
    <d v="2024-04-03T00:00:00"/>
    <x v="335"/>
    <x v="0"/>
    <x v="1"/>
    <s v="January"/>
    <x v="0"/>
    <s v="PROD8231"/>
    <x v="20"/>
    <x v="3"/>
    <n v="338"/>
    <n v="3"/>
    <n v="1015"/>
    <x v="0"/>
    <n v="75"/>
    <n v="8"/>
    <x v="1"/>
    <n v="0.34975369458128081"/>
    <n v="355"/>
  </r>
  <r>
    <s v="ORD001769"/>
    <s v="CUST1602"/>
    <s v="Edward Goodman"/>
    <s v="brenda.ryan@outlook.com"/>
    <x v="5"/>
    <d v="2024-09-20T00:00:00"/>
    <x v="540"/>
    <x v="6"/>
    <x v="1"/>
    <s v="August"/>
    <x v="1"/>
    <s v="PROD5611"/>
    <x v="5"/>
    <x v="3"/>
    <n v="810"/>
    <n v="1"/>
    <n v="810"/>
    <x v="0"/>
    <n v="99"/>
    <m/>
    <x v="2"/>
    <n v="0.35061728395061731"/>
    <n v="284"/>
  </r>
  <r>
    <s v="ORD001770"/>
    <s v="CUST6284"/>
    <s v="Mark Smith"/>
    <s v="johnathan.howard@gmail.com"/>
    <x v="4"/>
    <d v="2024-10-28T00:00:00"/>
    <x v="123"/>
    <x v="1"/>
    <x v="0"/>
    <s v="December"/>
    <x v="0"/>
    <s v="PROD2150"/>
    <x v="14"/>
    <x v="4"/>
    <n v="1867"/>
    <n v="2"/>
    <n v="3733"/>
    <x v="0"/>
    <n v="402"/>
    <n v="5"/>
    <x v="0"/>
    <n v="0.24993302973479775"/>
    <n v="933"/>
  </r>
  <r>
    <s v="ORD001771"/>
    <s v="CUST5766"/>
    <s v="Jillian Roberson"/>
    <s v="kevin.saunders@outlook.com"/>
    <x v="3"/>
    <d v="2024-10-28T00:00:00"/>
    <x v="365"/>
    <x v="4"/>
    <x v="1"/>
    <s v="April"/>
    <x v="0"/>
    <s v="PROD6254"/>
    <x v="7"/>
    <x v="4"/>
    <n v="143"/>
    <n v="5"/>
    <n v="713"/>
    <x v="1"/>
    <n v="70"/>
    <n v="7"/>
    <x v="0"/>
    <n v="0.24964936886395511"/>
    <n v="178"/>
  </r>
  <r>
    <s v="ORD001772"/>
    <s v="CUST6744"/>
    <s v="Michael Ramirez"/>
    <s v="timothy.swanson@outlook.com"/>
    <x v="0"/>
    <d v="2023-03-30T00:00:00"/>
    <x v="481"/>
    <x v="9"/>
    <x v="0"/>
    <s v="June"/>
    <x v="0"/>
    <s v="PROD8474"/>
    <x v="12"/>
    <x v="3"/>
    <n v="179"/>
    <n v="3"/>
    <n v="538"/>
    <x v="0"/>
    <n v="36"/>
    <n v="10"/>
    <x v="1"/>
    <n v="0.34944237918215615"/>
    <n v="188"/>
  </r>
  <r>
    <s v="ORD001773"/>
    <s v="CUST2685"/>
    <s v="Dr. Rachel Hebert"/>
    <s v="kevin.daniels@outlook.com"/>
    <x v="5"/>
    <d v="2024-06-16T00:00:00"/>
    <x v="414"/>
    <x v="4"/>
    <x v="0"/>
    <s v="April"/>
    <x v="2"/>
    <s v="PROD3687"/>
    <x v="9"/>
    <x v="4"/>
    <n v="979"/>
    <n v="5"/>
    <n v="4897"/>
    <x v="0"/>
    <n v="349"/>
    <m/>
    <x v="2"/>
    <n v="0.24994894833571574"/>
    <n v="1224"/>
  </r>
  <r>
    <s v="ORD001774"/>
    <s v="CUST2263"/>
    <s v="Cynthia Mcintosh"/>
    <s v="scott.barrett@outlook.com"/>
    <x v="5"/>
    <d v="2024-07-20T00:00:00"/>
    <x v="568"/>
    <x v="8"/>
    <x v="0"/>
    <s v="September"/>
    <x v="1"/>
    <s v="PROD3259"/>
    <x v="14"/>
    <x v="4"/>
    <n v="89"/>
    <n v="3"/>
    <n v="267"/>
    <x v="1"/>
    <n v="37"/>
    <m/>
    <x v="2"/>
    <n v="0.25093632958801498"/>
    <n v="67"/>
  </r>
  <r>
    <s v="ORD001775"/>
    <s v="CUST6758"/>
    <s v="Lynn Cortez"/>
    <s v="carla.clark@hotmail.com"/>
    <x v="0"/>
    <d v="2024-07-26T00:00:00"/>
    <x v="660"/>
    <x v="1"/>
    <x v="0"/>
    <s v="December"/>
    <x v="0"/>
    <s v="PROD6870"/>
    <x v="4"/>
    <x v="2"/>
    <n v="1511"/>
    <n v="8"/>
    <n v="12087"/>
    <x v="1"/>
    <n v="1783"/>
    <n v="7"/>
    <x v="0"/>
    <n v="0.2999917266484653"/>
    <n v="3626"/>
  </r>
  <r>
    <s v="ORD001776"/>
    <s v="CUST8758"/>
    <s v="Hunter Anderson"/>
    <s v="margaret.wilson@gmail.com"/>
    <x v="2"/>
    <d v="2024-03-23T00:00:00"/>
    <x v="23"/>
    <x v="10"/>
    <x v="1"/>
    <s v="February"/>
    <x v="0"/>
    <s v="PROD9802"/>
    <x v="4"/>
    <x v="2"/>
    <n v="494"/>
    <n v="2"/>
    <n v="988"/>
    <x v="1"/>
    <n v="71"/>
    <n v="3"/>
    <x v="0"/>
    <n v="0.30060728744939269"/>
    <n v="297"/>
  </r>
  <r>
    <s v="ORD001777"/>
    <s v="CUST7849"/>
    <s v="Rachel Long"/>
    <s v="patricia.howell@hotmail.com"/>
    <x v="1"/>
    <d v="2023-01-19T00:00:00"/>
    <x v="335"/>
    <x v="0"/>
    <x v="1"/>
    <s v="January"/>
    <x v="0"/>
    <s v="PROD2751"/>
    <x v="3"/>
    <x v="1"/>
    <n v="508"/>
    <n v="1"/>
    <n v="508"/>
    <x v="1"/>
    <n v="46"/>
    <n v="5"/>
    <x v="0"/>
    <n v="0.14960629921259844"/>
    <n v="76"/>
  </r>
  <r>
    <s v="ORD001778"/>
    <s v="CUST8283"/>
    <s v="Jeffrey Martin"/>
    <s v="stacy.navarro@outlook.com"/>
    <x v="1"/>
    <d v="2024-05-29T00:00:00"/>
    <x v="76"/>
    <x v="9"/>
    <x v="1"/>
    <s v="June"/>
    <x v="0"/>
    <s v="PROD6943"/>
    <x v="0"/>
    <x v="0"/>
    <n v="387"/>
    <n v="1"/>
    <n v="387"/>
    <x v="0"/>
    <n v="35"/>
    <n v="8"/>
    <x v="1"/>
    <n v="0.4005167958656331"/>
    <n v="155"/>
  </r>
  <r>
    <s v="ORD001779"/>
    <s v="CUST9260"/>
    <s v="David Garner"/>
    <s v="samantha.downs@hotmail.com"/>
    <x v="6"/>
    <d v="2023-07-06T00:00:00"/>
    <x v="203"/>
    <x v="8"/>
    <x v="1"/>
    <s v="September"/>
    <x v="0"/>
    <s v="PROD5285"/>
    <x v="20"/>
    <x v="3"/>
    <n v="911"/>
    <n v="4"/>
    <n v="3644"/>
    <x v="1"/>
    <n v="481"/>
    <n v="9"/>
    <x v="1"/>
    <n v="0.34989023051591656"/>
    <n v="1275"/>
  </r>
  <r>
    <s v="ORD001780"/>
    <s v="CUST4087"/>
    <s v="Stephen Levine"/>
    <s v="olivia.tucker@gmail.com"/>
    <x v="5"/>
    <d v="2023-10-23T00:00:00"/>
    <x v="47"/>
    <x v="4"/>
    <x v="0"/>
    <s v="April"/>
    <x v="0"/>
    <s v="PROD3123"/>
    <x v="3"/>
    <x v="1"/>
    <n v="27"/>
    <n v="3"/>
    <n v="82"/>
    <x v="1"/>
    <n v="11"/>
    <n v="3"/>
    <x v="0"/>
    <n v="0.14634146341463414"/>
    <n v="12"/>
  </r>
  <r>
    <s v="ORD001781"/>
    <s v="CUST4635"/>
    <s v="Richard Payne"/>
    <s v="willie.williams@hotmail.com"/>
    <x v="6"/>
    <d v="2023-04-15T00:00:00"/>
    <x v="284"/>
    <x v="3"/>
    <x v="0"/>
    <s v="March"/>
    <x v="0"/>
    <s v="PROD7162"/>
    <x v="15"/>
    <x v="1"/>
    <n v="967"/>
    <n v="2"/>
    <n v="1935"/>
    <x v="0"/>
    <n v="174"/>
    <n v="4"/>
    <x v="0"/>
    <n v="0.14987080103359174"/>
    <n v="290"/>
  </r>
  <r>
    <s v="ORD001782"/>
    <s v="CUST1911"/>
    <s v="Nicole Greer"/>
    <s v="christopher.patel@hotmail.com"/>
    <x v="0"/>
    <d v="2024-06-23T00:00:00"/>
    <x v="561"/>
    <x v="6"/>
    <x v="0"/>
    <s v="August"/>
    <x v="0"/>
    <s v="PROD4242"/>
    <x v="7"/>
    <x v="4"/>
    <n v="370"/>
    <n v="6"/>
    <n v="2219"/>
    <x v="2"/>
    <n v="178"/>
    <n v="8"/>
    <x v="1"/>
    <n v="0.25011266336187471"/>
    <n v="555"/>
  </r>
  <r>
    <s v="ORD001783"/>
    <s v="CUST6436"/>
    <s v="Kelsey Green"/>
    <s v="dominique.jensen@hotmail.com"/>
    <x v="3"/>
    <d v="2024-05-14T00:00:00"/>
    <x v="280"/>
    <x v="10"/>
    <x v="1"/>
    <s v="February"/>
    <x v="0"/>
    <s v="PROD4449"/>
    <x v="17"/>
    <x v="3"/>
    <n v="704"/>
    <n v="1"/>
    <n v="704"/>
    <x v="1"/>
    <n v="82"/>
    <n v="4"/>
    <x v="0"/>
    <n v="0.35085227272727271"/>
    <n v="247"/>
  </r>
  <r>
    <s v="ORD001784"/>
    <s v="CUST6928"/>
    <s v="Gabriel Ramirez"/>
    <s v="rebecca.garcia@outlook.com"/>
    <x v="1"/>
    <d v="2023-05-22T00:00:00"/>
    <x v="661"/>
    <x v="9"/>
    <x v="1"/>
    <s v="June"/>
    <x v="2"/>
    <s v="PROD5597"/>
    <x v="7"/>
    <x v="4"/>
    <n v="982"/>
    <n v="6"/>
    <n v="5891"/>
    <x v="0"/>
    <n v="535"/>
    <m/>
    <x v="2"/>
    <n v="0.25004243761670347"/>
    <n v="1473"/>
  </r>
  <r>
    <s v="ORD001785"/>
    <s v="CUST1152"/>
    <s v="Andrew Mcmillan"/>
    <s v="john.bailey@gmail.com"/>
    <x v="6"/>
    <d v="2024-03-24T00:00:00"/>
    <x v="32"/>
    <x v="1"/>
    <x v="1"/>
    <s v="December"/>
    <x v="0"/>
    <s v="PROD6836"/>
    <x v="0"/>
    <x v="0"/>
    <n v="1300"/>
    <n v="8"/>
    <n v="10402"/>
    <x v="0"/>
    <n v="726"/>
    <n v="4"/>
    <x v="0"/>
    <n v="0.400019227071717"/>
    <n v="4161"/>
  </r>
  <r>
    <s v="ORD001786"/>
    <s v="CUST9554"/>
    <s v="Charles Navarro"/>
    <s v="carol.ford@hotmail.com"/>
    <x v="4"/>
    <d v="2023-12-05T00:00:00"/>
    <x v="442"/>
    <x v="4"/>
    <x v="0"/>
    <s v="April"/>
    <x v="0"/>
    <s v="PROD4536"/>
    <x v="6"/>
    <x v="0"/>
    <n v="953"/>
    <n v="3"/>
    <n v="2858"/>
    <x v="0"/>
    <n v="264"/>
    <n v="3"/>
    <x v="0"/>
    <n v="0.3999300209937019"/>
    <n v="1143"/>
  </r>
  <r>
    <s v="ORD001787"/>
    <s v="CUST1400"/>
    <s v="David Weber"/>
    <s v="raymond.jackson@gmail.com"/>
    <x v="3"/>
    <d v="2023-11-19T00:00:00"/>
    <x v="208"/>
    <x v="4"/>
    <x v="1"/>
    <s v="April"/>
    <x v="0"/>
    <s v="PROD6330"/>
    <x v="20"/>
    <x v="3"/>
    <n v="644"/>
    <n v="2"/>
    <n v="1288"/>
    <x v="3"/>
    <n v="110"/>
    <n v="8"/>
    <x v="1"/>
    <n v="0.3501552795031056"/>
    <n v="451"/>
  </r>
  <r>
    <s v="ORD001788"/>
    <s v="CUST5561"/>
    <s v="Lori Smith"/>
    <s v="cody.palmer@gmail.com"/>
    <x v="4"/>
    <d v="2023-06-26T00:00:00"/>
    <x v="662"/>
    <x v="11"/>
    <x v="0"/>
    <s v="July"/>
    <x v="0"/>
    <s v="PROD9659"/>
    <x v="13"/>
    <x v="4"/>
    <n v="239"/>
    <n v="6"/>
    <n v="1436"/>
    <x v="1"/>
    <n v="210"/>
    <n v="2"/>
    <x v="0"/>
    <n v="0.25"/>
    <n v="359"/>
  </r>
  <r>
    <s v="ORD001789"/>
    <s v="CUST9536"/>
    <s v="Eric Compton"/>
    <s v="suzanne.gross@hotmail.com"/>
    <x v="5"/>
    <d v="2024-09-28T00:00:00"/>
    <x v="663"/>
    <x v="7"/>
    <x v="0"/>
    <s v="November"/>
    <x v="1"/>
    <s v="PROD9794"/>
    <x v="8"/>
    <x v="2"/>
    <n v="337"/>
    <n v="4"/>
    <n v="1347"/>
    <x v="4"/>
    <n v="107"/>
    <m/>
    <x v="2"/>
    <n v="0.29992576095025986"/>
    <n v="404"/>
  </r>
  <r>
    <s v="ORD001790"/>
    <s v="CUST9774"/>
    <s v="Patrick Pearson"/>
    <s v="sandra.woodward@outlook.com"/>
    <x v="3"/>
    <d v="2023-08-03T00:00:00"/>
    <x v="437"/>
    <x v="10"/>
    <x v="1"/>
    <s v="February"/>
    <x v="0"/>
    <s v="PROD9293"/>
    <x v="4"/>
    <x v="2"/>
    <n v="692"/>
    <n v="3"/>
    <n v="2077"/>
    <x v="0"/>
    <n v="247"/>
    <n v="5"/>
    <x v="0"/>
    <n v="0.29995185363505056"/>
    <n v="623"/>
  </r>
  <r>
    <s v="ORD001791"/>
    <s v="CUST4813"/>
    <s v="Jimmy Becker"/>
    <s v="angela.baker@yahoo.com"/>
    <x v="5"/>
    <d v="2024-06-20T00:00:00"/>
    <x v="664"/>
    <x v="4"/>
    <x v="0"/>
    <s v="April"/>
    <x v="0"/>
    <s v="PROD5325"/>
    <x v="10"/>
    <x v="2"/>
    <n v="719"/>
    <n v="4"/>
    <n v="2876"/>
    <x v="4"/>
    <n v="238"/>
    <n v="3"/>
    <x v="0"/>
    <n v="0.30006954102920724"/>
    <n v="863"/>
  </r>
  <r>
    <s v="ORD001792"/>
    <s v="CUST2293"/>
    <s v="Daniel Aguilar"/>
    <s v="charles.reyes@yahoo.com"/>
    <x v="3"/>
    <d v="2024-08-31T00:00:00"/>
    <x v="665"/>
    <x v="11"/>
    <x v="0"/>
    <s v="July"/>
    <x v="0"/>
    <s v="PROD4724"/>
    <x v="16"/>
    <x v="0"/>
    <n v="174"/>
    <n v="2"/>
    <n v="348"/>
    <x v="0"/>
    <n v="33"/>
    <n v="8"/>
    <x v="1"/>
    <n v="0.39942528735632182"/>
    <n v="139"/>
  </r>
  <r>
    <s v="ORD001793"/>
    <s v="CUST8362"/>
    <s v="Abigail Thomas"/>
    <s v="theresa.jones@outlook.com"/>
    <x v="3"/>
    <d v="2023-08-30T00:00:00"/>
    <x v="530"/>
    <x v="7"/>
    <x v="0"/>
    <s v="November"/>
    <x v="0"/>
    <s v="PROD1588"/>
    <x v="14"/>
    <x v="4"/>
    <n v="584"/>
    <n v="1"/>
    <n v="584"/>
    <x v="0"/>
    <n v="64"/>
    <n v="7"/>
    <x v="0"/>
    <n v="0.25"/>
    <n v="146"/>
  </r>
  <r>
    <s v="ORD001794"/>
    <s v="CUST4390"/>
    <s v="Steve Crawford"/>
    <s v="jason.gonzalez@gmail.com"/>
    <x v="6"/>
    <d v="2023-04-03T00:00:00"/>
    <x v="371"/>
    <x v="1"/>
    <x v="0"/>
    <s v="December"/>
    <x v="0"/>
    <s v="PROD1367"/>
    <x v="4"/>
    <x v="2"/>
    <n v="172"/>
    <n v="4"/>
    <n v="686"/>
    <x v="1"/>
    <n v="84"/>
    <n v="6"/>
    <x v="0"/>
    <n v="0.30029154518950435"/>
    <n v="206"/>
  </r>
  <r>
    <s v="ORD001795"/>
    <s v="CUST2881"/>
    <s v="Jessica Brennan"/>
    <s v="antonio.williams@hotmail.com"/>
    <x v="3"/>
    <d v="2023-11-27T00:00:00"/>
    <x v="271"/>
    <x v="11"/>
    <x v="1"/>
    <s v="July"/>
    <x v="0"/>
    <s v="PROD3277"/>
    <x v="10"/>
    <x v="2"/>
    <n v="745"/>
    <n v="6"/>
    <n v="4470"/>
    <x v="0"/>
    <n v="663"/>
    <n v="3"/>
    <x v="0"/>
    <n v="0.3"/>
    <n v="1341"/>
  </r>
  <r>
    <s v="ORD001796"/>
    <s v="CUST3077"/>
    <s v="Jennifer Reed"/>
    <s v="richard.sims@yahoo.com"/>
    <x v="5"/>
    <d v="2023-07-04T00:00:00"/>
    <x v="91"/>
    <x v="6"/>
    <x v="1"/>
    <s v="August"/>
    <x v="0"/>
    <s v="PROD6487"/>
    <x v="5"/>
    <x v="3"/>
    <n v="416"/>
    <n v="5"/>
    <n v="2079"/>
    <x v="4"/>
    <n v="191"/>
    <n v="7"/>
    <x v="0"/>
    <n v="0.35016835016835018"/>
    <n v="728"/>
  </r>
  <r>
    <s v="ORD001797"/>
    <s v="CUST2140"/>
    <s v="Tara Gonzalez"/>
    <s v="kristy.johnson@yahoo.com"/>
    <x v="5"/>
    <d v="2024-08-05T00:00:00"/>
    <x v="38"/>
    <x v="8"/>
    <x v="1"/>
    <s v="September"/>
    <x v="1"/>
    <s v="PROD2244"/>
    <x v="10"/>
    <x v="2"/>
    <n v="628"/>
    <n v="4"/>
    <n v="2513"/>
    <x v="0"/>
    <n v="333"/>
    <m/>
    <x v="2"/>
    <n v="0.30003979307600476"/>
    <n v="754"/>
  </r>
  <r>
    <s v="ORD001798"/>
    <s v="CUST7635"/>
    <s v="Erin Ponce"/>
    <s v="luke.clark@yahoo.com"/>
    <x v="0"/>
    <d v="2024-10-21T00:00:00"/>
    <x v="116"/>
    <x v="9"/>
    <x v="1"/>
    <s v="June"/>
    <x v="0"/>
    <s v="PROD4712"/>
    <x v="18"/>
    <x v="0"/>
    <n v="889"/>
    <n v="3"/>
    <n v="2667"/>
    <x v="1"/>
    <n v="393"/>
    <n v="2"/>
    <x v="0"/>
    <n v="0.40007499062617174"/>
    <n v="1067"/>
  </r>
  <r>
    <s v="ORD001799"/>
    <s v="CUST1227"/>
    <s v="Henry Mitchell"/>
    <s v="jeffrey.gentry@outlook.com"/>
    <x v="1"/>
    <d v="2023-10-19T00:00:00"/>
    <x v="96"/>
    <x v="7"/>
    <x v="0"/>
    <s v="November"/>
    <x v="0"/>
    <s v="PROD2782"/>
    <x v="11"/>
    <x v="3"/>
    <n v="152"/>
    <n v="7"/>
    <n v="1064"/>
    <x v="4"/>
    <n v="105"/>
    <n v="9"/>
    <x v="1"/>
    <n v="0.35056390977443608"/>
    <n v="373"/>
  </r>
  <r>
    <s v="ORD001800"/>
    <s v="CUST4783"/>
    <s v="Michael Morales"/>
    <s v="gloria.howard@hotmail.com"/>
    <x v="6"/>
    <d v="2023-04-20T00:00:00"/>
    <x v="614"/>
    <x v="7"/>
    <x v="1"/>
    <s v="November"/>
    <x v="1"/>
    <s v="PROD8436"/>
    <x v="3"/>
    <x v="1"/>
    <n v="1015"/>
    <n v="3"/>
    <n v="3044"/>
    <x v="1"/>
    <n v="312"/>
    <m/>
    <x v="2"/>
    <n v="0.15013140604467806"/>
    <n v="457"/>
  </r>
  <r>
    <s v="ORD001801"/>
    <s v="CUST8573"/>
    <s v="Jeffrey Freeman"/>
    <s v="mark.lara@yahoo.com"/>
    <x v="2"/>
    <d v="2023-06-05T00:00:00"/>
    <x v="666"/>
    <x v="8"/>
    <x v="1"/>
    <s v="September"/>
    <x v="2"/>
    <s v="PROD7939"/>
    <x v="19"/>
    <x v="2"/>
    <n v="159"/>
    <n v="4"/>
    <n v="638"/>
    <x v="1"/>
    <n v="48"/>
    <m/>
    <x v="2"/>
    <n v="0.29937304075235111"/>
    <n v="191"/>
  </r>
  <r>
    <s v="ORD001802"/>
    <s v="CUST2753"/>
    <s v="Donna Montgomery"/>
    <s v="lauren.mays@outlook.com"/>
    <x v="6"/>
    <d v="2024-02-27T00:00:00"/>
    <x v="428"/>
    <x v="0"/>
    <x v="1"/>
    <s v="January"/>
    <x v="0"/>
    <s v="PROD9032"/>
    <x v="16"/>
    <x v="0"/>
    <n v="54"/>
    <n v="2"/>
    <n v="109"/>
    <x v="1"/>
    <n v="13"/>
    <n v="9"/>
    <x v="1"/>
    <n v="0.40366972477064222"/>
    <n v="44"/>
  </r>
  <r>
    <s v="ORD001803"/>
    <s v="CUST4151"/>
    <s v="Adam Anderson"/>
    <s v="sarah.snyder@yahoo.com"/>
    <x v="3"/>
    <d v="2024-02-28T00:00:00"/>
    <x v="12"/>
    <x v="2"/>
    <x v="0"/>
    <s v="May"/>
    <x v="1"/>
    <s v="PROD7110"/>
    <x v="7"/>
    <x v="4"/>
    <n v="1013"/>
    <n v="5"/>
    <n v="5065"/>
    <x v="1"/>
    <n v="643"/>
    <m/>
    <x v="2"/>
    <n v="0.24995064165844028"/>
    <n v="1266"/>
  </r>
  <r>
    <s v="ORD001804"/>
    <s v="CUST1738"/>
    <s v="Michael Hodges"/>
    <s v="elizabeth.barr@outlook.com"/>
    <x v="4"/>
    <d v="2024-03-05T00:00:00"/>
    <x v="500"/>
    <x v="7"/>
    <x v="1"/>
    <s v="November"/>
    <x v="0"/>
    <s v="PROD6826"/>
    <x v="4"/>
    <x v="2"/>
    <n v="108"/>
    <n v="6"/>
    <n v="648"/>
    <x v="4"/>
    <n v="87"/>
    <n v="10"/>
    <x v="1"/>
    <n v="0.30092592592592593"/>
    <n v="195"/>
  </r>
  <r>
    <s v="ORD001805"/>
    <s v="CUST4458"/>
    <s v="Adam Stewart"/>
    <s v="rachel.gross@hotmail.com"/>
    <x v="0"/>
    <d v="2024-07-14T00:00:00"/>
    <x v="178"/>
    <x v="11"/>
    <x v="0"/>
    <s v="July"/>
    <x v="1"/>
    <s v="PROD3362"/>
    <x v="2"/>
    <x v="1"/>
    <n v="713"/>
    <n v="5"/>
    <n v="3565"/>
    <x v="0"/>
    <n v="335"/>
    <m/>
    <x v="2"/>
    <n v="0.15007012622720897"/>
    <n v="535"/>
  </r>
  <r>
    <s v="ORD001806"/>
    <s v="CUST6550"/>
    <s v="Vickie Morrison"/>
    <s v="andrew.valdez@hotmail.com"/>
    <x v="1"/>
    <d v="2024-04-15T00:00:00"/>
    <x v="152"/>
    <x v="4"/>
    <x v="1"/>
    <s v="April"/>
    <x v="1"/>
    <s v="PROD1761"/>
    <x v="17"/>
    <x v="3"/>
    <n v="533"/>
    <n v="5"/>
    <n v="2666"/>
    <x v="1"/>
    <n v="149"/>
    <m/>
    <x v="2"/>
    <n v="0.34996249062265566"/>
    <n v="933"/>
  </r>
  <r>
    <s v="ORD001807"/>
    <s v="CUST3504"/>
    <s v="Christopher Koch"/>
    <s v="nicole.sutton@outlook.com"/>
    <x v="4"/>
    <d v="2024-11-26T00:00:00"/>
    <x v="593"/>
    <x v="10"/>
    <x v="0"/>
    <s v="February"/>
    <x v="0"/>
    <s v="PROD1032"/>
    <x v="2"/>
    <x v="1"/>
    <n v="511"/>
    <n v="4"/>
    <n v="2042"/>
    <x v="0"/>
    <n v="224"/>
    <n v="2"/>
    <x v="0"/>
    <n v="0.14985308521057786"/>
    <n v="306"/>
  </r>
  <r>
    <s v="ORD001808"/>
    <s v="CUST9703"/>
    <s v="Christine Lane"/>
    <s v="melinda.obrien@outlook.com"/>
    <x v="3"/>
    <d v="2024-12-01T00:00:00"/>
    <x v="11"/>
    <x v="4"/>
    <x v="1"/>
    <s v="April"/>
    <x v="0"/>
    <s v="PROD5896"/>
    <x v="8"/>
    <x v="2"/>
    <n v="388"/>
    <n v="3"/>
    <n v="1165"/>
    <x v="1"/>
    <n v="122"/>
    <n v="8"/>
    <x v="1"/>
    <n v="0.30042918454935624"/>
    <n v="350"/>
  </r>
  <r>
    <s v="ORD001809"/>
    <s v="CUST1376"/>
    <s v="Katherine Sullivan"/>
    <s v="adam.young@yahoo.com"/>
    <x v="0"/>
    <d v="2024-10-02T00:00:00"/>
    <x v="84"/>
    <x v="0"/>
    <x v="1"/>
    <s v="January"/>
    <x v="1"/>
    <s v="PROD4874"/>
    <x v="13"/>
    <x v="4"/>
    <n v="306"/>
    <n v="4"/>
    <n v="1223"/>
    <x v="1"/>
    <n v="108"/>
    <m/>
    <x v="2"/>
    <n v="0.25020441537203597"/>
    <n v="306"/>
  </r>
  <r>
    <s v="ORD001810"/>
    <s v="CUST3082"/>
    <s v="Curtis Anderson"/>
    <s v="heather.baldwin@gmail.com"/>
    <x v="2"/>
    <d v="2024-09-16T00:00:00"/>
    <x v="30"/>
    <x v="7"/>
    <x v="0"/>
    <s v="November"/>
    <x v="0"/>
    <s v="PROD9513"/>
    <x v="9"/>
    <x v="4"/>
    <n v="180"/>
    <n v="3"/>
    <n v="541"/>
    <x v="2"/>
    <n v="76"/>
    <n v="8"/>
    <x v="1"/>
    <n v="0.24953789279112754"/>
    <n v="135"/>
  </r>
  <r>
    <s v="ORD001811"/>
    <s v="CUST2087"/>
    <s v="Danielle Allen"/>
    <s v="william.sampson@yahoo.com"/>
    <x v="0"/>
    <d v="2024-05-22T00:00:00"/>
    <x v="373"/>
    <x v="9"/>
    <x v="0"/>
    <s v="June"/>
    <x v="1"/>
    <s v="PROD2219"/>
    <x v="21"/>
    <x v="1"/>
    <n v="610"/>
    <n v="2"/>
    <n v="1219"/>
    <x v="1"/>
    <n v="87"/>
    <m/>
    <x v="2"/>
    <n v="0.15012305168170631"/>
    <n v="183"/>
  </r>
  <r>
    <s v="ORD001812"/>
    <s v="CUST3559"/>
    <s v="Jennifer Butler"/>
    <s v="james.richardson@yahoo.com"/>
    <x v="3"/>
    <d v="2023-12-08T00:00:00"/>
    <x v="7"/>
    <x v="4"/>
    <x v="1"/>
    <s v="April"/>
    <x v="0"/>
    <s v="PROD9022"/>
    <x v="4"/>
    <x v="2"/>
    <n v="629"/>
    <n v="3"/>
    <n v="1888"/>
    <x v="1"/>
    <n v="235"/>
    <n v="5"/>
    <x v="0"/>
    <n v="0.29978813559322032"/>
    <n v="566"/>
  </r>
  <r>
    <s v="ORD001813"/>
    <s v="CUST1738"/>
    <s v="Michael Hodges"/>
    <s v="elizabeth.barr@outlook.com"/>
    <x v="4"/>
    <d v="2024-03-05T00:00:00"/>
    <x v="338"/>
    <x v="2"/>
    <x v="1"/>
    <s v="May"/>
    <x v="0"/>
    <s v="PROD9288"/>
    <x v="0"/>
    <x v="0"/>
    <n v="917"/>
    <n v="3"/>
    <n v="2751"/>
    <x v="2"/>
    <n v="318"/>
    <n v="9"/>
    <x v="1"/>
    <n v="0.39985459832788078"/>
    <n v="1100"/>
  </r>
  <r>
    <s v="ORD001814"/>
    <s v="CUST5643"/>
    <s v="Benjamin Brown"/>
    <s v="stephanie.jones@gmail.com"/>
    <x v="6"/>
    <d v="2023-11-06T00:00:00"/>
    <x v="364"/>
    <x v="8"/>
    <x v="1"/>
    <s v="September"/>
    <x v="0"/>
    <s v="PROD5301"/>
    <x v="17"/>
    <x v="3"/>
    <n v="682"/>
    <n v="3"/>
    <n v="2045"/>
    <x v="4"/>
    <n v="301"/>
    <n v="8"/>
    <x v="1"/>
    <n v="0.35012224938875308"/>
    <n v="716"/>
  </r>
  <r>
    <s v="ORD001815"/>
    <s v="CUST2338"/>
    <s v="Melinda Boyd"/>
    <s v="donald.maxwell@outlook.com"/>
    <x v="3"/>
    <d v="2023-05-04T00:00:00"/>
    <x v="100"/>
    <x v="10"/>
    <x v="0"/>
    <s v="February"/>
    <x v="0"/>
    <s v="PROD8408"/>
    <x v="6"/>
    <x v="0"/>
    <n v="578"/>
    <n v="1"/>
    <n v="578"/>
    <x v="0"/>
    <n v="30"/>
    <n v="6"/>
    <x v="0"/>
    <n v="0.39965397923875434"/>
    <n v="231"/>
  </r>
  <r>
    <s v="ORD001816"/>
    <s v="CUST9279"/>
    <s v="Nicholas Collins"/>
    <s v="phillip.stewart@outlook.com"/>
    <x v="3"/>
    <d v="2024-10-09T00:00:00"/>
    <x v="559"/>
    <x v="11"/>
    <x v="1"/>
    <s v="July"/>
    <x v="0"/>
    <s v="PROD7255"/>
    <x v="16"/>
    <x v="0"/>
    <n v="28"/>
    <n v="3"/>
    <n v="84"/>
    <x v="1"/>
    <n v="9"/>
    <n v="9"/>
    <x v="1"/>
    <n v="0.40476190476190477"/>
    <n v="34"/>
  </r>
  <r>
    <s v="ORD001817"/>
    <s v="CUST8032"/>
    <s v="Jon Glass"/>
    <s v="matthew.pope@outlook.com"/>
    <x v="5"/>
    <d v="2023-07-03T00:00:00"/>
    <x v="197"/>
    <x v="9"/>
    <x v="1"/>
    <s v="June"/>
    <x v="0"/>
    <s v="PROD8981"/>
    <x v="13"/>
    <x v="4"/>
    <n v="423"/>
    <n v="2"/>
    <n v="846"/>
    <x v="0"/>
    <n v="43"/>
    <n v="2"/>
    <x v="0"/>
    <n v="0.24940898345153664"/>
    <n v="211"/>
  </r>
  <r>
    <s v="ORD001818"/>
    <s v="CUST4936"/>
    <s v="Sandra Cruz"/>
    <s v="jerry.james@gmail.com"/>
    <x v="1"/>
    <d v="2024-12-24T00:00:00"/>
    <x v="610"/>
    <x v="4"/>
    <x v="1"/>
    <s v="April"/>
    <x v="0"/>
    <s v="PROD1917"/>
    <x v="17"/>
    <x v="3"/>
    <n v="880"/>
    <n v="3"/>
    <n v="2640"/>
    <x v="0"/>
    <n v="347"/>
    <n v="2"/>
    <x v="0"/>
    <n v="0.35"/>
    <n v="924"/>
  </r>
  <r>
    <s v="ORD001819"/>
    <s v="CUST4903"/>
    <s v="Nichole Ramirez"/>
    <s v="sarah.johnson@outlook.com"/>
    <x v="3"/>
    <d v="2023-12-31T00:00:00"/>
    <x v="667"/>
    <x v="9"/>
    <x v="0"/>
    <s v="June"/>
    <x v="0"/>
    <s v="PROD8064"/>
    <x v="7"/>
    <x v="4"/>
    <n v="878"/>
    <n v="3"/>
    <n v="2635"/>
    <x v="1"/>
    <n v="142"/>
    <n v="7"/>
    <x v="0"/>
    <n v="0.25009487666034158"/>
    <n v="659"/>
  </r>
  <r>
    <s v="ORD001820"/>
    <s v="CUST6161"/>
    <s v="Robert Hayes"/>
    <s v="veronica.dennis@gmail.com"/>
    <x v="0"/>
    <d v="2024-01-01T00:00:00"/>
    <x v="247"/>
    <x v="11"/>
    <x v="1"/>
    <s v="July"/>
    <x v="0"/>
    <s v="PROD4886"/>
    <x v="9"/>
    <x v="4"/>
    <n v="127"/>
    <n v="3"/>
    <n v="382"/>
    <x v="0"/>
    <n v="31"/>
    <n v="6"/>
    <x v="0"/>
    <n v="0.2486910994764398"/>
    <n v="95"/>
  </r>
  <r>
    <s v="ORD001821"/>
    <s v="CUST2421"/>
    <s v="Melissa Jones"/>
    <s v="susan.hernandez@hotmail.com"/>
    <x v="6"/>
    <d v="2023-06-01T00:00:00"/>
    <x v="334"/>
    <x v="1"/>
    <x v="1"/>
    <s v="December"/>
    <x v="0"/>
    <s v="PROD9266"/>
    <x v="18"/>
    <x v="0"/>
    <n v="68"/>
    <n v="2"/>
    <n v="135"/>
    <x v="3"/>
    <n v="20"/>
    <n v="4"/>
    <x v="0"/>
    <n v="0.4"/>
    <n v="54"/>
  </r>
  <r>
    <s v="ORD001822"/>
    <s v="CUST4735"/>
    <s v="Ryan Cole"/>
    <s v="laura.rogers@yahoo.com"/>
    <x v="4"/>
    <d v="2024-06-11T00:00:00"/>
    <x v="483"/>
    <x v="6"/>
    <x v="1"/>
    <s v="August"/>
    <x v="2"/>
    <s v="PROD8858"/>
    <x v="20"/>
    <x v="3"/>
    <n v="871"/>
    <n v="5"/>
    <n v="4357"/>
    <x v="1"/>
    <n v="396"/>
    <m/>
    <x v="2"/>
    <n v="0.35001147578609138"/>
    <n v="1525"/>
  </r>
  <r>
    <s v="ORD001823"/>
    <s v="CUST1824"/>
    <s v="Ricky Kelley"/>
    <s v="lauren.hale@outlook.com"/>
    <x v="1"/>
    <d v="2024-09-21T00:00:00"/>
    <x v="85"/>
    <x v="10"/>
    <x v="1"/>
    <s v="February"/>
    <x v="0"/>
    <s v="PROD9902"/>
    <x v="8"/>
    <x v="2"/>
    <n v="322"/>
    <n v="2"/>
    <n v="644"/>
    <x v="1"/>
    <n v="39"/>
    <n v="2"/>
    <x v="0"/>
    <n v="0.2996894409937888"/>
    <n v="193"/>
  </r>
  <r>
    <s v="ORD001824"/>
    <s v="CUST8081"/>
    <s v="Connie Bridges"/>
    <s v="autumn.may@yahoo.com"/>
    <x v="1"/>
    <d v="2024-04-05T00:00:00"/>
    <x v="582"/>
    <x v="5"/>
    <x v="0"/>
    <s v="October"/>
    <x v="2"/>
    <s v="PROD1899"/>
    <x v="19"/>
    <x v="2"/>
    <n v="465"/>
    <n v="2"/>
    <n v="930"/>
    <x v="0"/>
    <n v="136"/>
    <m/>
    <x v="2"/>
    <n v="0.3"/>
    <n v="279"/>
  </r>
  <r>
    <s v="ORD001825"/>
    <s v="CUST3226"/>
    <s v="Daniel Rivers"/>
    <s v="steven.phillips@outlook.com"/>
    <x v="0"/>
    <d v="2023-02-22T00:00:00"/>
    <x v="365"/>
    <x v="4"/>
    <x v="1"/>
    <s v="April"/>
    <x v="0"/>
    <s v="PROD8047"/>
    <x v="11"/>
    <x v="3"/>
    <n v="739"/>
    <n v="5"/>
    <n v="3694"/>
    <x v="0"/>
    <n v="310"/>
    <n v="3"/>
    <x v="0"/>
    <n v="0.35002707092582569"/>
    <n v="1293"/>
  </r>
  <r>
    <s v="ORD001826"/>
    <s v="CUST1700"/>
    <s v="Eric Marshall"/>
    <s v="cameron.mclaughlin@hotmail.com"/>
    <x v="2"/>
    <d v="2023-07-21T00:00:00"/>
    <x v="246"/>
    <x v="1"/>
    <x v="1"/>
    <s v="December"/>
    <x v="0"/>
    <s v="PROD5734"/>
    <x v="15"/>
    <x v="1"/>
    <n v="874"/>
    <n v="6"/>
    <n v="5247"/>
    <x v="3"/>
    <n v="771"/>
    <n v="2"/>
    <x v="0"/>
    <n v="0.14999047074518773"/>
    <n v="787"/>
  </r>
  <r>
    <s v="ORD001827"/>
    <s v="CUST5306"/>
    <s v="Brianna Roach"/>
    <s v="nicole.noble@yahoo.com"/>
    <x v="1"/>
    <d v="2024-04-08T00:00:00"/>
    <x v="609"/>
    <x v="6"/>
    <x v="0"/>
    <s v="August"/>
    <x v="0"/>
    <s v="PROD5151"/>
    <x v="5"/>
    <x v="3"/>
    <n v="393"/>
    <n v="2"/>
    <n v="786"/>
    <x v="1"/>
    <n v="51"/>
    <n v="8"/>
    <x v="1"/>
    <n v="0.34987277353689566"/>
    <n v="275"/>
  </r>
  <r>
    <s v="ORD001828"/>
    <s v="CUST7494"/>
    <s v="Bill Fuller"/>
    <s v="andrew.bentley@gmail.com"/>
    <x v="0"/>
    <d v="2023-09-05T00:00:00"/>
    <x v="572"/>
    <x v="6"/>
    <x v="0"/>
    <s v="August"/>
    <x v="0"/>
    <s v="PROD4506"/>
    <x v="3"/>
    <x v="1"/>
    <n v="76"/>
    <n v="3"/>
    <n v="227"/>
    <x v="0"/>
    <n v="18"/>
    <n v="5"/>
    <x v="0"/>
    <n v="0.14977973568281938"/>
    <n v="34"/>
  </r>
  <r>
    <s v="ORD001829"/>
    <s v="CUST7229"/>
    <s v="Lisa Parker"/>
    <s v="gabrielle.murphy@hotmail.com"/>
    <x v="5"/>
    <d v="2023-09-28T00:00:00"/>
    <x v="668"/>
    <x v="10"/>
    <x v="1"/>
    <s v="February"/>
    <x v="0"/>
    <s v="PROD1681"/>
    <x v="17"/>
    <x v="3"/>
    <n v="71"/>
    <n v="1"/>
    <n v="71"/>
    <x v="1"/>
    <n v="5"/>
    <n v="10"/>
    <x v="1"/>
    <n v="0.352112676056338"/>
    <n v="25"/>
  </r>
  <r>
    <s v="ORD001830"/>
    <s v="CUST2621"/>
    <s v="Peter Serrano"/>
    <s v="sean.murphy@gmail.com"/>
    <x v="0"/>
    <d v="2023-09-16T00:00:00"/>
    <x v="584"/>
    <x v="4"/>
    <x v="1"/>
    <s v="April"/>
    <x v="0"/>
    <s v="PROD3463"/>
    <x v="11"/>
    <x v="3"/>
    <n v="580"/>
    <n v="2"/>
    <n v="1159"/>
    <x v="3"/>
    <n v="153"/>
    <n v="6"/>
    <x v="0"/>
    <n v="0.35030198446937016"/>
    <n v="406"/>
  </r>
  <r>
    <s v="ORD001831"/>
    <s v="CUST7159"/>
    <s v="Carlos Hale"/>
    <s v="nancy.ryan@outlook.com"/>
    <x v="5"/>
    <d v="2024-01-23T00:00:00"/>
    <x v="226"/>
    <x v="0"/>
    <x v="1"/>
    <s v="January"/>
    <x v="0"/>
    <s v="PROD2771"/>
    <x v="15"/>
    <x v="1"/>
    <n v="147"/>
    <n v="4"/>
    <n v="586"/>
    <x v="0"/>
    <n v="53"/>
    <n v="10"/>
    <x v="1"/>
    <n v="0.15017064846416384"/>
    <n v="88"/>
  </r>
  <r>
    <s v="ORD001832"/>
    <s v="CUST5479"/>
    <s v="Meredith Perez"/>
    <s v="elizabeth.rodriguez@gmail.com"/>
    <x v="4"/>
    <d v="2023-09-04T00:00:00"/>
    <x v="669"/>
    <x v="0"/>
    <x v="0"/>
    <s v="January"/>
    <x v="0"/>
    <s v="PROD8256"/>
    <x v="2"/>
    <x v="1"/>
    <n v="35"/>
    <n v="2"/>
    <n v="70"/>
    <x v="2"/>
    <n v="5"/>
    <n v="4"/>
    <x v="0"/>
    <n v="0.15714285714285714"/>
    <n v="11"/>
  </r>
  <r>
    <s v="ORD001833"/>
    <s v="CUST8924"/>
    <s v="Jacob Hill"/>
    <s v="amy.santiago@yahoo.com"/>
    <x v="1"/>
    <d v="2023-05-30T00:00:00"/>
    <x v="670"/>
    <x v="4"/>
    <x v="0"/>
    <s v="April"/>
    <x v="0"/>
    <s v="PROD4578"/>
    <x v="11"/>
    <x v="3"/>
    <n v="757"/>
    <n v="2"/>
    <n v="1514"/>
    <x v="1"/>
    <n v="136"/>
    <n v="4"/>
    <x v="0"/>
    <n v="0.35006605019815057"/>
    <n v="530"/>
  </r>
  <r>
    <s v="ORD001834"/>
    <s v="CUST9653"/>
    <s v="Ernest Lynch"/>
    <s v="martha.mahoney@outlook.com"/>
    <x v="2"/>
    <d v="2024-07-14T00:00:00"/>
    <x v="598"/>
    <x v="3"/>
    <x v="1"/>
    <s v="March"/>
    <x v="2"/>
    <s v="PROD8040"/>
    <x v="6"/>
    <x v="0"/>
    <n v="132"/>
    <n v="1"/>
    <n v="132"/>
    <x v="1"/>
    <n v="16"/>
    <m/>
    <x v="2"/>
    <n v="0.40151515151515149"/>
    <n v="53"/>
  </r>
  <r>
    <s v="ORD001835"/>
    <s v="CUST8715"/>
    <s v="Samantha Jordan"/>
    <s v="ryan.alvarado@outlook.com"/>
    <x v="0"/>
    <d v="2023-11-22T00:00:00"/>
    <x v="60"/>
    <x v="4"/>
    <x v="1"/>
    <s v="April"/>
    <x v="0"/>
    <s v="PROD5961"/>
    <x v="12"/>
    <x v="3"/>
    <n v="152"/>
    <n v="4"/>
    <n v="609"/>
    <x v="4"/>
    <n v="52"/>
    <n v="5"/>
    <x v="0"/>
    <n v="0.34975369458128081"/>
    <n v="213"/>
  </r>
  <r>
    <s v="ORD001836"/>
    <s v="CUST8609"/>
    <s v="Joshua Houston"/>
    <s v="crystal.romero@yahoo.com"/>
    <x v="3"/>
    <d v="2023-08-02T00:00:00"/>
    <x v="18"/>
    <x v="2"/>
    <x v="1"/>
    <s v="May"/>
    <x v="0"/>
    <s v="PROD1779"/>
    <x v="4"/>
    <x v="2"/>
    <n v="1020"/>
    <n v="5"/>
    <n v="5100"/>
    <x v="1"/>
    <n v="281"/>
    <n v="2"/>
    <x v="0"/>
    <n v="0.3"/>
    <n v="1530"/>
  </r>
  <r>
    <s v="ORD001837"/>
    <s v="CUST5457"/>
    <s v="Kari Carpenter"/>
    <s v="lisa.gordon@yahoo.com"/>
    <x v="3"/>
    <d v="2023-01-27T00:00:00"/>
    <x v="297"/>
    <x v="3"/>
    <x v="0"/>
    <s v="March"/>
    <x v="0"/>
    <s v="PROD5828"/>
    <x v="20"/>
    <x v="3"/>
    <n v="84"/>
    <n v="4"/>
    <n v="337"/>
    <x v="0"/>
    <n v="27"/>
    <n v="10"/>
    <x v="1"/>
    <n v="0.35014836795252224"/>
    <n v="118"/>
  </r>
  <r>
    <s v="ORD001838"/>
    <s v="CUST2373"/>
    <s v="Philip Carr"/>
    <s v="sonia.patel@outlook.com"/>
    <x v="2"/>
    <d v="2023-12-01T00:00:00"/>
    <x v="3"/>
    <x v="3"/>
    <x v="1"/>
    <s v="March"/>
    <x v="1"/>
    <s v="PROD1028"/>
    <x v="20"/>
    <x v="3"/>
    <n v="765"/>
    <n v="4"/>
    <n v="3058"/>
    <x v="1"/>
    <n v="245"/>
    <m/>
    <x v="2"/>
    <n v="0.34990189666448657"/>
    <n v="1070"/>
  </r>
  <r>
    <s v="ORD001839"/>
    <s v="CUST1597"/>
    <s v="Richard Fernandez"/>
    <s v="tammy.lee@gmail.com"/>
    <x v="3"/>
    <d v="2024-01-18T00:00:00"/>
    <x v="74"/>
    <x v="4"/>
    <x v="1"/>
    <s v="April"/>
    <x v="0"/>
    <s v="PROD9513"/>
    <x v="8"/>
    <x v="2"/>
    <n v="95"/>
    <n v="1"/>
    <n v="95"/>
    <x v="0"/>
    <n v="6"/>
    <n v="10"/>
    <x v="1"/>
    <n v="0.29473684210526313"/>
    <n v="28"/>
  </r>
  <r>
    <s v="ORD001840"/>
    <s v="CUST3752"/>
    <s v="Nancy Key"/>
    <s v="cameron.stewart@outlook.com"/>
    <x v="0"/>
    <d v="2023-12-04T00:00:00"/>
    <x v="343"/>
    <x v="6"/>
    <x v="0"/>
    <s v="August"/>
    <x v="0"/>
    <s v="PROD4594"/>
    <x v="17"/>
    <x v="3"/>
    <n v="877"/>
    <n v="2"/>
    <n v="1755"/>
    <x v="0"/>
    <n v="145"/>
    <n v="10"/>
    <x v="1"/>
    <n v="0.34985754985754985"/>
    <n v="614"/>
  </r>
  <r>
    <s v="ORD001841"/>
    <s v="CUST3487"/>
    <s v="Alexandra Diaz"/>
    <s v="luke.rhodes@gmail.com"/>
    <x v="2"/>
    <d v="2024-10-16T00:00:00"/>
    <x v="17"/>
    <x v="0"/>
    <x v="0"/>
    <s v="January"/>
    <x v="0"/>
    <s v="PROD1110"/>
    <x v="11"/>
    <x v="3"/>
    <n v="166"/>
    <n v="4"/>
    <n v="664"/>
    <x v="1"/>
    <n v="34"/>
    <n v="6"/>
    <x v="0"/>
    <n v="0.3493975903614458"/>
    <n v="232"/>
  </r>
  <r>
    <s v="ORD001842"/>
    <s v="CUST4819"/>
    <s v="Christopher Dean"/>
    <s v="laura.phillips@yahoo.com"/>
    <x v="1"/>
    <d v="2024-02-28T00:00:00"/>
    <x v="70"/>
    <x v="4"/>
    <x v="1"/>
    <s v="April"/>
    <x v="0"/>
    <s v="PROD3236"/>
    <x v="19"/>
    <x v="2"/>
    <n v="204"/>
    <n v="2"/>
    <n v="407"/>
    <x v="4"/>
    <n v="51"/>
    <n v="6"/>
    <x v="0"/>
    <n v="0.29975429975429974"/>
    <n v="122"/>
  </r>
  <r>
    <s v="ORD001843"/>
    <s v="CUST7026"/>
    <s v="Jessica Santana"/>
    <s v="aaron.collier@gmail.com"/>
    <x v="1"/>
    <d v="2023-06-15T00:00:00"/>
    <x v="546"/>
    <x v="2"/>
    <x v="1"/>
    <s v="May"/>
    <x v="1"/>
    <s v="PROD8056"/>
    <x v="9"/>
    <x v="4"/>
    <n v="730"/>
    <n v="1"/>
    <n v="730"/>
    <x v="0"/>
    <n v="58"/>
    <m/>
    <x v="2"/>
    <n v="0.25068493150684934"/>
    <n v="183"/>
  </r>
  <r>
    <s v="ORD001844"/>
    <s v="CUST7584"/>
    <s v="Shannon Acosta"/>
    <s v="michael.snyder@yahoo.com"/>
    <x v="2"/>
    <d v="2023-02-12T00:00:00"/>
    <x v="609"/>
    <x v="6"/>
    <x v="0"/>
    <s v="August"/>
    <x v="1"/>
    <s v="PROD8983"/>
    <x v="18"/>
    <x v="0"/>
    <n v="791"/>
    <n v="2"/>
    <n v="1583"/>
    <x v="0"/>
    <n v="142"/>
    <m/>
    <x v="2"/>
    <n v="0.3998736576121289"/>
    <n v="633"/>
  </r>
  <r>
    <s v="ORD001845"/>
    <s v="CUST9339"/>
    <s v="Heather Hubbard"/>
    <s v="patricia.mullen@hotmail.com"/>
    <x v="4"/>
    <d v="2023-06-16T00:00:00"/>
    <x v="508"/>
    <x v="11"/>
    <x v="0"/>
    <s v="July"/>
    <x v="0"/>
    <s v="PROD2287"/>
    <x v="9"/>
    <x v="4"/>
    <n v="281"/>
    <n v="5"/>
    <n v="1405"/>
    <x v="1"/>
    <n v="96"/>
    <n v="9"/>
    <x v="1"/>
    <n v="0.24982206405693949"/>
    <n v="351"/>
  </r>
  <r>
    <s v="ORD001846"/>
    <s v="CUST5432"/>
    <s v="Tina Rush"/>
    <s v="jennifer.smith@gmail.com"/>
    <x v="2"/>
    <d v="2024-03-27T00:00:00"/>
    <x v="35"/>
    <x v="2"/>
    <x v="1"/>
    <s v="May"/>
    <x v="1"/>
    <s v="PROD3509"/>
    <x v="10"/>
    <x v="2"/>
    <n v="583"/>
    <n v="3"/>
    <n v="1749"/>
    <x v="0"/>
    <n v="174"/>
    <m/>
    <x v="2"/>
    <n v="0.30017152658662094"/>
    <n v="525"/>
  </r>
  <r>
    <s v="ORD001847"/>
    <s v="CUST3223"/>
    <s v="Andres Harvey"/>
    <s v="cameron.dillon@outlook.com"/>
    <x v="5"/>
    <d v="2023-12-31T00:00:00"/>
    <x v="7"/>
    <x v="4"/>
    <x v="1"/>
    <s v="April"/>
    <x v="0"/>
    <s v="PROD5076"/>
    <x v="5"/>
    <x v="3"/>
    <n v="714"/>
    <n v="1"/>
    <n v="714"/>
    <x v="1"/>
    <n v="99"/>
    <n v="3"/>
    <x v="0"/>
    <n v="0.35014005602240894"/>
    <n v="250"/>
  </r>
  <r>
    <s v="ORD001848"/>
    <s v="CUST5766"/>
    <s v="Jillian Roberson"/>
    <s v="kevin.saunders@outlook.com"/>
    <x v="3"/>
    <d v="2024-10-28T00:00:00"/>
    <x v="481"/>
    <x v="9"/>
    <x v="0"/>
    <s v="June"/>
    <x v="1"/>
    <s v="PROD9817"/>
    <x v="13"/>
    <x v="4"/>
    <n v="435"/>
    <n v="1"/>
    <n v="435"/>
    <x v="1"/>
    <n v="53"/>
    <m/>
    <x v="2"/>
    <n v="0.25057471264367814"/>
    <n v="109"/>
  </r>
  <r>
    <s v="ORD001849"/>
    <s v="CUST5844"/>
    <s v="Kristi Perez"/>
    <s v="brenda.velez@hotmail.com"/>
    <x v="5"/>
    <d v="2024-09-01T00:00:00"/>
    <x v="509"/>
    <x v="11"/>
    <x v="1"/>
    <s v="July"/>
    <x v="0"/>
    <s v="PROD1326"/>
    <x v="18"/>
    <x v="0"/>
    <n v="328"/>
    <n v="1"/>
    <n v="328"/>
    <x v="2"/>
    <n v="43"/>
    <n v="10"/>
    <x v="1"/>
    <n v="0.39939024390243905"/>
    <n v="131"/>
  </r>
  <r>
    <s v="ORD001850"/>
    <s v="CUST3437"/>
    <s v="Erin Hunter"/>
    <s v="michael.miller@hotmail.com"/>
    <x v="2"/>
    <d v="2024-11-28T00:00:00"/>
    <x v="169"/>
    <x v="2"/>
    <x v="0"/>
    <s v="May"/>
    <x v="0"/>
    <s v="PROD9534"/>
    <x v="2"/>
    <x v="1"/>
    <n v="347"/>
    <n v="3"/>
    <n v="1040"/>
    <x v="0"/>
    <n v="62"/>
    <n v="2"/>
    <x v="0"/>
    <n v="0.15"/>
    <n v="156"/>
  </r>
  <r>
    <s v="ORD001851"/>
    <s v="CUST8416"/>
    <s v="Bryan Davis"/>
    <s v="aaron.gutierrez@gmail.com"/>
    <x v="5"/>
    <d v="2023-08-17T00:00:00"/>
    <x v="407"/>
    <x v="0"/>
    <x v="1"/>
    <s v="January"/>
    <x v="0"/>
    <s v="PROD8730"/>
    <x v="11"/>
    <x v="3"/>
    <n v="730"/>
    <n v="1"/>
    <n v="730"/>
    <x v="2"/>
    <n v="77"/>
    <n v="8"/>
    <x v="1"/>
    <n v="0.34931506849315069"/>
    <n v="255"/>
  </r>
  <r>
    <s v="ORD001852"/>
    <s v="CUST8720"/>
    <s v="Joshua Pope"/>
    <s v="breanna.hurley@yahoo.com"/>
    <x v="4"/>
    <d v="2024-11-03T00:00:00"/>
    <x v="333"/>
    <x v="4"/>
    <x v="1"/>
    <s v="April"/>
    <x v="0"/>
    <s v="PROD7732"/>
    <x v="6"/>
    <x v="0"/>
    <n v="383"/>
    <n v="3"/>
    <n v="1150"/>
    <x v="2"/>
    <n v="127"/>
    <n v="2"/>
    <x v="0"/>
    <n v="0.4"/>
    <n v="460"/>
  </r>
  <r>
    <s v="ORD001853"/>
    <s v="CUST3375"/>
    <s v="Victoria Wright"/>
    <s v="alex.sutton@yahoo.com"/>
    <x v="1"/>
    <d v="2023-05-22T00:00:00"/>
    <x v="666"/>
    <x v="8"/>
    <x v="1"/>
    <s v="September"/>
    <x v="0"/>
    <s v="PROD4955"/>
    <x v="16"/>
    <x v="0"/>
    <n v="840"/>
    <n v="5"/>
    <n v="4200"/>
    <x v="0"/>
    <n v="278"/>
    <n v="10"/>
    <x v="1"/>
    <n v="0.4"/>
    <n v="1680"/>
  </r>
  <r>
    <s v="ORD001854"/>
    <s v="CUST8880"/>
    <s v="Laura Pollard"/>
    <s v="michael.tran@hotmail.com"/>
    <x v="4"/>
    <d v="2023-08-18T00:00:00"/>
    <x v="467"/>
    <x v="6"/>
    <x v="1"/>
    <s v="August"/>
    <x v="0"/>
    <s v="PROD2940"/>
    <x v="20"/>
    <x v="3"/>
    <n v="484"/>
    <n v="5"/>
    <n v="2420"/>
    <x v="0"/>
    <n v="218"/>
    <n v="9"/>
    <x v="1"/>
    <n v="0.35"/>
    <n v="847"/>
  </r>
  <r>
    <s v="ORD001855"/>
    <s v="CUST3336"/>
    <s v="Stacy Russell"/>
    <s v="michael.landry@hotmail.com"/>
    <x v="0"/>
    <d v="2023-12-09T00:00:00"/>
    <x v="202"/>
    <x v="11"/>
    <x v="1"/>
    <s v="July"/>
    <x v="0"/>
    <s v="PROD3626"/>
    <x v="20"/>
    <x v="3"/>
    <n v="1106"/>
    <n v="2"/>
    <n v="2212"/>
    <x v="0"/>
    <n v="325"/>
    <n v="5"/>
    <x v="0"/>
    <n v="0.34990958408679929"/>
    <n v="774"/>
  </r>
  <r>
    <s v="ORD001856"/>
    <s v="CUST6755"/>
    <s v="Mason Davis"/>
    <s v="william.johnson@yahoo.com"/>
    <x v="4"/>
    <d v="2024-11-25T00:00:00"/>
    <x v="671"/>
    <x v="5"/>
    <x v="1"/>
    <s v="October"/>
    <x v="0"/>
    <s v="PROD4449"/>
    <x v="5"/>
    <x v="3"/>
    <n v="863"/>
    <n v="2"/>
    <n v="1726"/>
    <x v="2"/>
    <n v="101"/>
    <n v="7"/>
    <x v="0"/>
    <n v="0.34994206257242177"/>
    <n v="604"/>
  </r>
  <r>
    <s v="ORD001857"/>
    <s v="CUST6403"/>
    <s v="Scott Conrad"/>
    <s v="monica.graves@gmail.com"/>
    <x v="5"/>
    <d v="2024-12-16T00:00:00"/>
    <x v="233"/>
    <x v="1"/>
    <x v="1"/>
    <s v="December"/>
    <x v="2"/>
    <s v="PROD8592"/>
    <x v="18"/>
    <x v="0"/>
    <n v="961"/>
    <n v="8"/>
    <n v="7691"/>
    <x v="1"/>
    <n v="1150"/>
    <m/>
    <x v="2"/>
    <n v="0.40007801326225456"/>
    <n v="3077"/>
  </r>
  <r>
    <s v="ORD001858"/>
    <s v="CUST7010"/>
    <s v="Christian Graham"/>
    <s v="meghan.saunders@outlook.com"/>
    <x v="3"/>
    <d v="2024-06-22T00:00:00"/>
    <x v="591"/>
    <x v="4"/>
    <x v="1"/>
    <s v="April"/>
    <x v="0"/>
    <s v="PROD8967"/>
    <x v="14"/>
    <x v="4"/>
    <n v="274"/>
    <n v="5"/>
    <n v="1372"/>
    <x v="4"/>
    <n v="157"/>
    <n v="6"/>
    <x v="0"/>
    <n v="0.25"/>
    <n v="343"/>
  </r>
  <r>
    <s v="ORD001859"/>
    <s v="CUST6755"/>
    <s v="Mason Davis"/>
    <s v="william.johnson@yahoo.com"/>
    <x v="4"/>
    <d v="2024-11-25T00:00:00"/>
    <x v="451"/>
    <x v="9"/>
    <x v="0"/>
    <s v="June"/>
    <x v="1"/>
    <s v="PROD3707"/>
    <x v="4"/>
    <x v="2"/>
    <n v="19"/>
    <n v="4"/>
    <n v="75"/>
    <x v="1"/>
    <n v="8"/>
    <m/>
    <x v="2"/>
    <n v="0.29333333333333333"/>
    <n v="22"/>
  </r>
  <r>
    <s v="ORD001860"/>
    <s v="CUST3077"/>
    <s v="Jennifer Reed"/>
    <s v="richard.sims@yahoo.com"/>
    <x v="5"/>
    <d v="2023-07-04T00:00:00"/>
    <x v="447"/>
    <x v="11"/>
    <x v="0"/>
    <s v="July"/>
    <x v="0"/>
    <s v="PROD1330"/>
    <x v="18"/>
    <x v="0"/>
    <n v="639"/>
    <n v="2"/>
    <n v="1277"/>
    <x v="2"/>
    <n v="131"/>
    <n v="2"/>
    <x v="0"/>
    <n v="0.40015661707126077"/>
    <n v="511"/>
  </r>
  <r>
    <s v="ORD001861"/>
    <s v="CUST6305"/>
    <s v="Jacqueline Phillips"/>
    <s v="amber.stone@gmail.com"/>
    <x v="2"/>
    <d v="2024-10-27T00:00:00"/>
    <x v="537"/>
    <x v="4"/>
    <x v="0"/>
    <s v="April"/>
    <x v="1"/>
    <s v="PROD1026"/>
    <x v="6"/>
    <x v="0"/>
    <n v="895"/>
    <n v="5"/>
    <n v="4474"/>
    <x v="1"/>
    <n v="521"/>
    <m/>
    <x v="2"/>
    <n v="0.40008940545373267"/>
    <n v="1790"/>
  </r>
  <r>
    <s v="ORD001862"/>
    <s v="CUST5700"/>
    <s v="Jeanette Morales"/>
    <s v="theresa.arnold@gmail.com"/>
    <x v="4"/>
    <d v="2024-07-24T00:00:00"/>
    <x v="457"/>
    <x v="6"/>
    <x v="1"/>
    <s v="August"/>
    <x v="0"/>
    <s v="PROD2226"/>
    <x v="4"/>
    <x v="2"/>
    <n v="465"/>
    <n v="2"/>
    <n v="929"/>
    <x v="2"/>
    <n v="51"/>
    <n v="4"/>
    <x v="0"/>
    <n v="0.30032292787944026"/>
    <n v="279"/>
  </r>
  <r>
    <s v="ORD001863"/>
    <s v="CUST1285"/>
    <s v="Barbara Knox"/>
    <s v="eric.miller@gmail.com"/>
    <x v="6"/>
    <d v="2024-12-24T00:00:00"/>
    <x v="626"/>
    <x v="1"/>
    <x v="1"/>
    <s v="December"/>
    <x v="0"/>
    <s v="PROD9374"/>
    <x v="9"/>
    <x v="4"/>
    <n v="945"/>
    <n v="10"/>
    <n v="9455"/>
    <x v="1"/>
    <n v="1278"/>
    <n v="6"/>
    <x v="0"/>
    <n v="0.25002644103648863"/>
    <n v="2364"/>
  </r>
  <r>
    <s v="ORD001864"/>
    <s v="CUST4494"/>
    <s v="John Collins"/>
    <s v="matthew.oliver@gmail.com"/>
    <x v="1"/>
    <d v="2023-08-16T00:00:00"/>
    <x v="490"/>
    <x v="11"/>
    <x v="1"/>
    <s v="July"/>
    <x v="0"/>
    <s v="PROD8998"/>
    <x v="12"/>
    <x v="3"/>
    <n v="260"/>
    <n v="3"/>
    <n v="780"/>
    <x v="2"/>
    <n v="77"/>
    <n v="10"/>
    <x v="1"/>
    <n v="0.35"/>
    <n v="273"/>
  </r>
  <r>
    <s v="ORD001865"/>
    <s v="CUST8707"/>
    <s v="John Kennedy"/>
    <s v="kimberly.bates@outlook.com"/>
    <x v="6"/>
    <d v="2023-11-03T00:00:00"/>
    <x v="446"/>
    <x v="10"/>
    <x v="0"/>
    <s v="February"/>
    <x v="0"/>
    <s v="PROD4710"/>
    <x v="18"/>
    <x v="0"/>
    <n v="506"/>
    <n v="1"/>
    <n v="506"/>
    <x v="0"/>
    <n v="74"/>
    <n v="9"/>
    <x v="1"/>
    <n v="0.39920948616600793"/>
    <n v="202"/>
  </r>
  <r>
    <s v="ORD001866"/>
    <s v="CUST6440"/>
    <s v="Kelly Miller"/>
    <s v="joshua.hoffman@yahoo.com"/>
    <x v="6"/>
    <d v="2023-04-29T00:00:00"/>
    <x v="136"/>
    <x v="8"/>
    <x v="0"/>
    <s v="September"/>
    <x v="0"/>
    <s v="PROD9890"/>
    <x v="20"/>
    <x v="3"/>
    <n v="573"/>
    <n v="2"/>
    <n v="1146"/>
    <x v="2"/>
    <n v="66"/>
    <n v="7"/>
    <x v="0"/>
    <n v="0.34991273996509598"/>
    <n v="401"/>
  </r>
  <r>
    <s v="ORD001867"/>
    <s v="CUST9868"/>
    <s v="William Carroll"/>
    <s v="allen.stewart@outlook.com"/>
    <x v="6"/>
    <d v="2024-08-20T00:00:00"/>
    <x v="271"/>
    <x v="11"/>
    <x v="1"/>
    <s v="July"/>
    <x v="0"/>
    <s v="PROD2305"/>
    <x v="21"/>
    <x v="1"/>
    <n v="966"/>
    <n v="1"/>
    <n v="966"/>
    <x v="3"/>
    <n v="62"/>
    <n v="7"/>
    <x v="0"/>
    <n v="0.15010351966873706"/>
    <n v="145"/>
  </r>
  <r>
    <s v="ORD001868"/>
    <s v="CUST7635"/>
    <s v="Erin Ponce"/>
    <s v="luke.clark@yahoo.com"/>
    <x v="0"/>
    <d v="2024-10-21T00:00:00"/>
    <x v="513"/>
    <x v="5"/>
    <x v="1"/>
    <s v="October"/>
    <x v="0"/>
    <s v="PROD7949"/>
    <x v="10"/>
    <x v="2"/>
    <n v="1047"/>
    <n v="1"/>
    <n v="1047"/>
    <x v="2"/>
    <n v="76"/>
    <n v="5"/>
    <x v="0"/>
    <n v="0.29990448901623684"/>
    <n v="314"/>
  </r>
  <r>
    <s v="ORD001869"/>
    <s v="CUST5007"/>
    <s v="Yolanda Robinson"/>
    <s v="megan.morgan@yahoo.com"/>
    <x v="0"/>
    <d v="2023-05-03T00:00:00"/>
    <x v="193"/>
    <x v="2"/>
    <x v="0"/>
    <s v="May"/>
    <x v="1"/>
    <s v="PROD6664"/>
    <x v="3"/>
    <x v="1"/>
    <n v="178"/>
    <n v="4"/>
    <n v="713"/>
    <x v="4"/>
    <n v="105"/>
    <m/>
    <x v="2"/>
    <n v="0.15007012622720897"/>
    <n v="107"/>
  </r>
  <r>
    <s v="ORD001870"/>
    <s v="CUST4087"/>
    <s v="Stephen Levine"/>
    <s v="olivia.tucker@gmail.com"/>
    <x v="5"/>
    <d v="2023-10-23T00:00:00"/>
    <x v="26"/>
    <x v="10"/>
    <x v="1"/>
    <s v="February"/>
    <x v="0"/>
    <s v="PROD2696"/>
    <x v="12"/>
    <x v="3"/>
    <n v="600"/>
    <n v="2"/>
    <n v="1199"/>
    <x v="0"/>
    <n v="170"/>
    <n v="5"/>
    <x v="0"/>
    <n v="0.35029190992493747"/>
    <n v="420"/>
  </r>
  <r>
    <s v="ORD001871"/>
    <s v="CUST5994"/>
    <s v="Lori Haney"/>
    <s v="holly.johns@gmail.com"/>
    <x v="5"/>
    <d v="2024-02-24T00:00:00"/>
    <x v="437"/>
    <x v="10"/>
    <x v="1"/>
    <s v="February"/>
    <x v="0"/>
    <s v="PROD2945"/>
    <x v="18"/>
    <x v="0"/>
    <n v="108"/>
    <n v="2"/>
    <n v="216"/>
    <x v="3"/>
    <n v="27"/>
    <n v="5"/>
    <x v="0"/>
    <n v="0.40277777777777779"/>
    <n v="87"/>
  </r>
  <r>
    <s v="ORD001872"/>
    <s v="CUST5116"/>
    <s v="Lauren White"/>
    <s v="michael.andrews@hotmail.com"/>
    <x v="4"/>
    <d v="2023-06-18T00:00:00"/>
    <x v="672"/>
    <x v="4"/>
    <x v="1"/>
    <s v="April"/>
    <x v="0"/>
    <s v="PROD7329"/>
    <x v="18"/>
    <x v="0"/>
    <n v="1048"/>
    <n v="1"/>
    <n v="1048"/>
    <x v="1"/>
    <n v="105"/>
    <n v="6"/>
    <x v="0"/>
    <n v="0.39980916030534353"/>
    <n v="419"/>
  </r>
  <r>
    <s v="ORD001873"/>
    <s v="CUST1773"/>
    <s v="Zachary Baker"/>
    <s v="lynn.harris@outlook.com"/>
    <x v="1"/>
    <d v="2024-03-27T00:00:00"/>
    <x v="665"/>
    <x v="11"/>
    <x v="0"/>
    <s v="July"/>
    <x v="0"/>
    <s v="PROD6265"/>
    <x v="20"/>
    <x v="3"/>
    <n v="788"/>
    <n v="1"/>
    <n v="788"/>
    <x v="1"/>
    <n v="84"/>
    <n v="6"/>
    <x v="0"/>
    <n v="0.35025380710659898"/>
    <n v="276"/>
  </r>
  <r>
    <s v="ORD001874"/>
    <s v="CUST1690"/>
    <s v="Lisa Singleton"/>
    <s v="amber.patterson@hotmail.com"/>
    <x v="2"/>
    <d v="2023-10-02T00:00:00"/>
    <x v="549"/>
    <x v="9"/>
    <x v="0"/>
    <s v="June"/>
    <x v="0"/>
    <s v="PROD9587"/>
    <x v="18"/>
    <x v="0"/>
    <n v="490"/>
    <n v="2"/>
    <n v="981"/>
    <x v="1"/>
    <n v="79"/>
    <n v="7"/>
    <x v="0"/>
    <n v="0.39959225280326199"/>
    <n v="392"/>
  </r>
  <r>
    <s v="ORD001875"/>
    <s v="CUST7864"/>
    <s v="Kimberly Solomon"/>
    <s v="sarah.brown@yahoo.com"/>
    <x v="6"/>
    <d v="2024-09-15T00:00:00"/>
    <x v="171"/>
    <x v="10"/>
    <x v="0"/>
    <s v="February"/>
    <x v="1"/>
    <s v="PROD6760"/>
    <x v="18"/>
    <x v="0"/>
    <n v="655"/>
    <n v="4"/>
    <n v="2620"/>
    <x v="1"/>
    <n v="330"/>
    <m/>
    <x v="2"/>
    <n v="0.4"/>
    <n v="1048"/>
  </r>
  <r>
    <s v="ORD001876"/>
    <s v="CUST4646"/>
    <s v="Jeffery Ramirez"/>
    <s v="shelby.mcguire@hotmail.com"/>
    <x v="3"/>
    <d v="2024-05-24T00:00:00"/>
    <x v="489"/>
    <x v="9"/>
    <x v="0"/>
    <s v="June"/>
    <x v="0"/>
    <s v="PROD2383"/>
    <x v="8"/>
    <x v="2"/>
    <n v="553"/>
    <n v="6"/>
    <n v="3315"/>
    <x v="1"/>
    <n v="347"/>
    <n v="3"/>
    <x v="0"/>
    <n v="0.30015082956259426"/>
    <n v="995"/>
  </r>
  <r>
    <s v="ORD001877"/>
    <s v="CUST1863"/>
    <s v="Sarah Miller"/>
    <s v="kim.long@gmail.com"/>
    <x v="6"/>
    <d v="2023-04-20T00:00:00"/>
    <x v="516"/>
    <x v="2"/>
    <x v="0"/>
    <s v="May"/>
    <x v="1"/>
    <s v="PROD2117"/>
    <x v="4"/>
    <x v="2"/>
    <n v="254"/>
    <n v="5"/>
    <n v="1271"/>
    <x v="4"/>
    <n v="81"/>
    <m/>
    <x v="2"/>
    <n v="0.29976396538158928"/>
    <n v="381"/>
  </r>
  <r>
    <s v="ORD001878"/>
    <s v="CUST8598"/>
    <s v="Joseph Oconnor"/>
    <s v="sara.hughes@yahoo.com"/>
    <x v="6"/>
    <d v="2023-10-19T00:00:00"/>
    <x v="673"/>
    <x v="5"/>
    <x v="0"/>
    <s v="October"/>
    <x v="0"/>
    <s v="PROD7914"/>
    <x v="9"/>
    <x v="4"/>
    <n v="1112"/>
    <n v="2"/>
    <n v="2225"/>
    <x v="1"/>
    <n v="313"/>
    <n v="7"/>
    <x v="0"/>
    <n v="0.2498876404494382"/>
    <n v="556"/>
  </r>
  <r>
    <s v="ORD001879"/>
    <s v="CUST6412"/>
    <s v="Shari Webb"/>
    <s v="pamela.williams@outlook.com"/>
    <x v="1"/>
    <d v="2024-12-09T00:00:00"/>
    <x v="571"/>
    <x v="2"/>
    <x v="0"/>
    <s v="May"/>
    <x v="0"/>
    <s v="PROD2308"/>
    <x v="16"/>
    <x v="0"/>
    <n v="1045"/>
    <n v="3"/>
    <n v="3136"/>
    <x v="0"/>
    <n v="437"/>
    <n v="8"/>
    <x v="1"/>
    <n v="0.39987244897959184"/>
    <n v="1254"/>
  </r>
  <r>
    <s v="ORD001880"/>
    <s v="CUST6299"/>
    <s v="Anna Chavez"/>
    <s v="theresa.armstrong@yahoo.com"/>
    <x v="0"/>
    <d v="2023-11-30T00:00:00"/>
    <x v="674"/>
    <x v="3"/>
    <x v="1"/>
    <s v="March"/>
    <x v="0"/>
    <s v="PROD9530"/>
    <x v="15"/>
    <x v="1"/>
    <n v="277"/>
    <n v="4"/>
    <n v="1110"/>
    <x v="0"/>
    <n v="136"/>
    <n v="6"/>
    <x v="0"/>
    <n v="0.14954954954954955"/>
    <n v="166"/>
  </r>
  <r>
    <s v="ORD001881"/>
    <s v="CUST1376"/>
    <s v="Katherine Sullivan"/>
    <s v="adam.young@yahoo.com"/>
    <x v="0"/>
    <d v="2024-10-02T00:00:00"/>
    <x v="323"/>
    <x v="7"/>
    <x v="0"/>
    <s v="November"/>
    <x v="0"/>
    <s v="PROD6784"/>
    <x v="10"/>
    <x v="2"/>
    <n v="564"/>
    <n v="6"/>
    <n v="3382"/>
    <x v="0"/>
    <n v="497"/>
    <n v="10"/>
    <x v="1"/>
    <n v="0.30011827321111767"/>
    <n v="1015"/>
  </r>
  <r>
    <s v="ORD001882"/>
    <s v="CUST6678"/>
    <s v="Jared Gonzalez"/>
    <s v="gabriella.thomas@yahoo.com"/>
    <x v="3"/>
    <d v="2024-05-31T00:00:00"/>
    <x v="33"/>
    <x v="0"/>
    <x v="1"/>
    <s v="January"/>
    <x v="0"/>
    <s v="PROD7809"/>
    <x v="4"/>
    <x v="2"/>
    <n v="211"/>
    <n v="2"/>
    <n v="422"/>
    <x v="0"/>
    <n v="29"/>
    <n v="4"/>
    <x v="0"/>
    <n v="0.3009478672985782"/>
    <n v="127"/>
  </r>
  <r>
    <s v="ORD001883"/>
    <s v="CUST3332"/>
    <s v="Christopher Kim"/>
    <s v="desiree.taylor@outlook.com"/>
    <x v="4"/>
    <d v="2024-08-28T00:00:00"/>
    <x v="643"/>
    <x v="9"/>
    <x v="0"/>
    <s v="June"/>
    <x v="1"/>
    <s v="PROD4368"/>
    <x v="13"/>
    <x v="4"/>
    <n v="1096"/>
    <n v="2"/>
    <n v="2192"/>
    <x v="1"/>
    <n v="129"/>
    <m/>
    <x v="2"/>
    <n v="0.25"/>
    <n v="548"/>
  </r>
  <r>
    <s v="ORD001884"/>
    <s v="CUST2528"/>
    <s v="Leonard Roth"/>
    <s v="maurice.wood@yahoo.com"/>
    <x v="4"/>
    <d v="2024-02-25T00:00:00"/>
    <x v="417"/>
    <x v="1"/>
    <x v="0"/>
    <s v="December"/>
    <x v="0"/>
    <s v="PROD8741"/>
    <x v="18"/>
    <x v="0"/>
    <n v="144"/>
    <n v="8"/>
    <n v="1151"/>
    <x v="1"/>
    <n v="151"/>
    <n v="5"/>
    <x v="0"/>
    <n v="0.39965247610773241"/>
    <n v="460"/>
  </r>
  <r>
    <s v="ORD001885"/>
    <s v="CUST2485"/>
    <s v="Stacey Walker"/>
    <s v="crystal.guerrero@gmail.com"/>
    <x v="3"/>
    <d v="2024-07-14T00:00:00"/>
    <x v="604"/>
    <x v="8"/>
    <x v="1"/>
    <s v="September"/>
    <x v="0"/>
    <s v="PROD8348"/>
    <x v="4"/>
    <x v="2"/>
    <n v="506"/>
    <n v="5"/>
    <n v="2532"/>
    <x v="3"/>
    <n v="372"/>
    <n v="3"/>
    <x v="0"/>
    <n v="0.29976303317535546"/>
    <n v="759"/>
  </r>
  <r>
    <s v="ORD001886"/>
    <s v="CUST6953"/>
    <s v="Andrea Ritter"/>
    <s v="elizabeth.cobb@gmail.com"/>
    <x v="1"/>
    <d v="2024-07-05T00:00:00"/>
    <x v="675"/>
    <x v="10"/>
    <x v="0"/>
    <s v="February"/>
    <x v="0"/>
    <s v="PROD5311"/>
    <x v="7"/>
    <x v="4"/>
    <n v="931"/>
    <n v="4"/>
    <n v="3722"/>
    <x v="0"/>
    <n v="519"/>
    <n v="7"/>
    <x v="0"/>
    <n v="0.25013433637829124"/>
    <n v="931"/>
  </r>
  <r>
    <s v="ORD001887"/>
    <s v="CUST4676"/>
    <s v="Jon Hooper"/>
    <s v="carolyn.maldonado@hotmail.com"/>
    <x v="6"/>
    <d v="2023-09-13T00:00:00"/>
    <x v="414"/>
    <x v="4"/>
    <x v="0"/>
    <s v="April"/>
    <x v="0"/>
    <s v="PROD1843"/>
    <x v="16"/>
    <x v="0"/>
    <n v="706"/>
    <n v="5"/>
    <n v="3532"/>
    <x v="1"/>
    <n v="376"/>
    <n v="7"/>
    <x v="0"/>
    <n v="0.40005662514156287"/>
    <n v="1413"/>
  </r>
  <r>
    <s v="ORD001888"/>
    <s v="CUST7515"/>
    <s v="Juan Molina"/>
    <s v="debra.mejia@gmail.com"/>
    <x v="1"/>
    <d v="2023-04-15T00:00:00"/>
    <x v="676"/>
    <x v="2"/>
    <x v="1"/>
    <s v="May"/>
    <x v="0"/>
    <s v="PROD2561"/>
    <x v="6"/>
    <x v="0"/>
    <n v="465"/>
    <n v="1"/>
    <n v="465"/>
    <x v="0"/>
    <n v="24"/>
    <n v="7"/>
    <x v="0"/>
    <n v="0.4"/>
    <n v="186"/>
  </r>
  <r>
    <s v="ORD001889"/>
    <s v="CUST1181"/>
    <s v="Nathan Bullock"/>
    <s v="ryan.molina@yahoo.com"/>
    <x v="4"/>
    <d v="2023-04-15T00:00:00"/>
    <x v="475"/>
    <x v="11"/>
    <x v="0"/>
    <s v="July"/>
    <x v="0"/>
    <s v="PROD6203"/>
    <x v="21"/>
    <x v="1"/>
    <n v="1026"/>
    <n v="2"/>
    <n v="2052"/>
    <x v="2"/>
    <n v="158"/>
    <n v="5"/>
    <x v="0"/>
    <n v="0.15009746588693956"/>
    <n v="308"/>
  </r>
  <r>
    <s v="ORD001890"/>
    <s v="CUST5094"/>
    <s v="Jason Johnson"/>
    <s v="michael.moore@yahoo.com"/>
    <x v="4"/>
    <d v="2024-10-30T00:00:00"/>
    <x v="557"/>
    <x v="10"/>
    <x v="0"/>
    <s v="February"/>
    <x v="0"/>
    <s v="PROD9241"/>
    <x v="14"/>
    <x v="4"/>
    <n v="609"/>
    <n v="1"/>
    <n v="609"/>
    <x v="1"/>
    <n v="86"/>
    <n v="7"/>
    <x v="0"/>
    <n v="0.24958949096880131"/>
    <n v="152"/>
  </r>
  <r>
    <s v="ORD001891"/>
    <s v="CUST2217"/>
    <s v="Raymond Davis"/>
    <s v="jason.martin@yahoo.com"/>
    <x v="0"/>
    <d v="2023-11-03T00:00:00"/>
    <x v="677"/>
    <x v="11"/>
    <x v="1"/>
    <s v="July"/>
    <x v="0"/>
    <s v="PROD5286"/>
    <x v="15"/>
    <x v="1"/>
    <n v="701"/>
    <n v="2"/>
    <n v="1403"/>
    <x v="0"/>
    <n v="163"/>
    <n v="7"/>
    <x v="0"/>
    <n v="0.14967925873129009"/>
    <n v="210"/>
  </r>
  <r>
    <s v="ORD001892"/>
    <s v="CUST7049"/>
    <s v="Lori Hale"/>
    <s v="joseph.riley@hotmail.com"/>
    <x v="1"/>
    <d v="2024-02-28T00:00:00"/>
    <x v="474"/>
    <x v="4"/>
    <x v="1"/>
    <s v="April"/>
    <x v="0"/>
    <s v="PROD9914"/>
    <x v="6"/>
    <x v="0"/>
    <n v="89"/>
    <n v="4"/>
    <n v="358"/>
    <x v="2"/>
    <n v="48"/>
    <n v="2"/>
    <x v="0"/>
    <n v="0.3994413407821229"/>
    <n v="143"/>
  </r>
  <r>
    <s v="ORD001893"/>
    <s v="CUST8654"/>
    <s v="Jonathan Robles"/>
    <s v="maria.nelson@yahoo.com"/>
    <x v="2"/>
    <d v="2024-06-19T00:00:00"/>
    <x v="25"/>
    <x v="10"/>
    <x v="0"/>
    <s v="February"/>
    <x v="1"/>
    <s v="PROD9064"/>
    <x v="15"/>
    <x v="1"/>
    <n v="29"/>
    <n v="4"/>
    <n v="117"/>
    <x v="0"/>
    <n v="14"/>
    <m/>
    <x v="2"/>
    <n v="0.15384615384615385"/>
    <n v="18"/>
  </r>
  <r>
    <s v="ORD001894"/>
    <s v="CUST2770"/>
    <s v="Austin Dyer MD"/>
    <s v="shawn.cisneros@yahoo.com"/>
    <x v="2"/>
    <d v="2023-01-17T00:00:00"/>
    <x v="366"/>
    <x v="3"/>
    <x v="1"/>
    <s v="March"/>
    <x v="0"/>
    <s v="PROD7465"/>
    <x v="14"/>
    <x v="4"/>
    <n v="328"/>
    <n v="1"/>
    <n v="328"/>
    <x v="0"/>
    <n v="29"/>
    <n v="10"/>
    <x v="1"/>
    <n v="0.25"/>
    <n v="82"/>
  </r>
  <r>
    <s v="ORD001895"/>
    <s v="CUST7515"/>
    <s v="Juan Molina"/>
    <s v="debra.mejia@gmail.com"/>
    <x v="1"/>
    <d v="2023-04-15T00:00:00"/>
    <x v="433"/>
    <x v="8"/>
    <x v="1"/>
    <s v="September"/>
    <x v="1"/>
    <s v="PROD9962"/>
    <x v="16"/>
    <x v="0"/>
    <n v="283"/>
    <n v="1"/>
    <n v="283"/>
    <x v="2"/>
    <n v="38"/>
    <m/>
    <x v="2"/>
    <n v="0.39929328621908128"/>
    <n v="113"/>
  </r>
  <r>
    <s v="ORD001896"/>
    <s v="CUST1690"/>
    <s v="Lisa Singleton"/>
    <s v="amber.patterson@hotmail.com"/>
    <x v="2"/>
    <d v="2023-10-02T00:00:00"/>
    <x v="665"/>
    <x v="11"/>
    <x v="0"/>
    <s v="July"/>
    <x v="1"/>
    <s v="PROD8313"/>
    <x v="20"/>
    <x v="3"/>
    <n v="1206"/>
    <n v="1"/>
    <n v="1206"/>
    <x v="0"/>
    <n v="159"/>
    <m/>
    <x v="2"/>
    <n v="0.34991708126036486"/>
    <n v="422"/>
  </r>
  <r>
    <s v="ORD001897"/>
    <s v="CUST4990"/>
    <s v="Richard Castillo"/>
    <s v="michelle.rodriguez@outlook.com"/>
    <x v="6"/>
    <d v="2023-11-30T00:00:00"/>
    <x v="473"/>
    <x v="0"/>
    <x v="1"/>
    <s v="January"/>
    <x v="0"/>
    <s v="PROD8455"/>
    <x v="4"/>
    <x v="2"/>
    <n v="331"/>
    <n v="4"/>
    <n v="1324"/>
    <x v="1"/>
    <n v="163"/>
    <n v="2"/>
    <x v="0"/>
    <n v="0.29984894259818728"/>
    <n v="397"/>
  </r>
  <r>
    <s v="ORD001898"/>
    <s v="CUST6245"/>
    <s v="Natalie Nelson"/>
    <s v="michael.smith@yahoo.com"/>
    <x v="1"/>
    <d v="2023-03-24T00:00:00"/>
    <x v="671"/>
    <x v="5"/>
    <x v="1"/>
    <s v="October"/>
    <x v="0"/>
    <s v="PROD3911"/>
    <x v="20"/>
    <x v="3"/>
    <n v="1050"/>
    <n v="3"/>
    <n v="3150"/>
    <x v="1"/>
    <n v="369"/>
    <n v="4"/>
    <x v="0"/>
    <n v="0.34984126984126984"/>
    <n v="1102"/>
  </r>
  <r>
    <s v="ORD001899"/>
    <s v="CUST1514"/>
    <s v="Brenda Daniels"/>
    <s v="andrew.wilkerson@yahoo.com"/>
    <x v="6"/>
    <d v="2023-10-29T00:00:00"/>
    <x v="59"/>
    <x v="2"/>
    <x v="0"/>
    <s v="May"/>
    <x v="1"/>
    <s v="PROD6142"/>
    <x v="13"/>
    <x v="4"/>
    <n v="683"/>
    <n v="3"/>
    <n v="2048"/>
    <x v="0"/>
    <n v="210"/>
    <m/>
    <x v="2"/>
    <n v="0.25"/>
    <n v="512"/>
  </r>
  <r>
    <s v="ORD001900"/>
    <s v="CUST8157"/>
    <s v="Michael Doyle"/>
    <s v="cody.watson@gmail.com"/>
    <x v="4"/>
    <d v="2023-01-09T00:00:00"/>
    <x v="501"/>
    <x v="10"/>
    <x v="0"/>
    <s v="February"/>
    <x v="0"/>
    <s v="PROD9633"/>
    <x v="9"/>
    <x v="4"/>
    <n v="327"/>
    <n v="4"/>
    <n v="1306"/>
    <x v="1"/>
    <n v="111"/>
    <n v="9"/>
    <x v="1"/>
    <n v="0.25038284839203673"/>
    <n v="327"/>
  </r>
  <r>
    <s v="ORD001901"/>
    <s v="CUST8181"/>
    <s v="Timothy Edwards"/>
    <s v="barbara.jackson@hotmail.com"/>
    <x v="1"/>
    <d v="2023-03-10T00:00:00"/>
    <x v="443"/>
    <x v="5"/>
    <x v="1"/>
    <s v="October"/>
    <x v="1"/>
    <s v="PROD4035"/>
    <x v="0"/>
    <x v="0"/>
    <n v="582"/>
    <n v="1"/>
    <n v="582"/>
    <x v="1"/>
    <n v="82"/>
    <m/>
    <x v="2"/>
    <n v="0.40034364261168387"/>
    <n v="233"/>
  </r>
  <r>
    <s v="ORD001902"/>
    <s v="CUST8954"/>
    <s v="James Anderson"/>
    <s v="elizabeth.burns@hotmail.com"/>
    <x v="5"/>
    <d v="2024-06-17T00:00:00"/>
    <x v="51"/>
    <x v="6"/>
    <x v="1"/>
    <s v="August"/>
    <x v="0"/>
    <s v="PROD2076"/>
    <x v="14"/>
    <x v="4"/>
    <n v="1089"/>
    <n v="2"/>
    <n v="2178"/>
    <x v="1"/>
    <n v="160"/>
    <n v="8"/>
    <x v="1"/>
    <n v="0.2497704315886134"/>
    <n v="544"/>
  </r>
  <r>
    <s v="ORD001903"/>
    <s v="CUST4088"/>
    <s v="Bridget Turner"/>
    <s v="richard.weaver@outlook.com"/>
    <x v="0"/>
    <d v="2024-01-02T00:00:00"/>
    <x v="47"/>
    <x v="4"/>
    <x v="0"/>
    <s v="April"/>
    <x v="0"/>
    <s v="PROD7606"/>
    <x v="15"/>
    <x v="1"/>
    <n v="771"/>
    <n v="3"/>
    <n v="2313"/>
    <x v="1"/>
    <n v="248"/>
    <n v="6"/>
    <x v="0"/>
    <n v="0.15002161694768698"/>
    <n v="347"/>
  </r>
  <r>
    <s v="ORD001904"/>
    <s v="CUST2596"/>
    <s v="Amanda Davis"/>
    <s v="amanda.anderson@outlook.com"/>
    <x v="3"/>
    <d v="2024-05-09T00:00:00"/>
    <x v="232"/>
    <x v="5"/>
    <x v="0"/>
    <s v="October"/>
    <x v="0"/>
    <s v="PROD2633"/>
    <x v="17"/>
    <x v="3"/>
    <n v="102"/>
    <n v="1"/>
    <n v="102"/>
    <x v="1"/>
    <n v="6"/>
    <n v="10"/>
    <x v="1"/>
    <n v="0.35294117647058826"/>
    <n v="36"/>
  </r>
  <r>
    <s v="ORD001905"/>
    <s v="CUST9930"/>
    <s v="Richard Cherry"/>
    <s v="thomas.smith@outlook.com"/>
    <x v="5"/>
    <d v="2024-11-27T00:00:00"/>
    <x v="53"/>
    <x v="9"/>
    <x v="0"/>
    <s v="June"/>
    <x v="2"/>
    <s v="PROD8579"/>
    <x v="7"/>
    <x v="4"/>
    <n v="312"/>
    <n v="2"/>
    <n v="624"/>
    <x v="1"/>
    <n v="32"/>
    <m/>
    <x v="2"/>
    <n v="0.25"/>
    <n v="156"/>
  </r>
  <r>
    <s v="ORD001906"/>
    <s v="CUST4484"/>
    <s v="Kimberly Obrien"/>
    <s v="paula.orozco@yahoo.com"/>
    <x v="1"/>
    <d v="2024-07-20T00:00:00"/>
    <x v="595"/>
    <x v="9"/>
    <x v="0"/>
    <s v="June"/>
    <x v="1"/>
    <s v="PROD5851"/>
    <x v="17"/>
    <x v="3"/>
    <n v="923"/>
    <n v="1"/>
    <n v="923"/>
    <x v="0"/>
    <n v="62"/>
    <m/>
    <x v="2"/>
    <n v="0.34994582881906827"/>
    <n v="323"/>
  </r>
  <r>
    <s v="ORD001907"/>
    <s v="CUST9425"/>
    <s v="Tyler Page"/>
    <s v="brittany.morales@yahoo.com"/>
    <x v="5"/>
    <d v="2024-01-31T00:00:00"/>
    <x v="430"/>
    <x v="4"/>
    <x v="0"/>
    <s v="April"/>
    <x v="0"/>
    <s v="PROD1175"/>
    <x v="4"/>
    <x v="2"/>
    <n v="867"/>
    <n v="2"/>
    <n v="1735"/>
    <x v="1"/>
    <n v="92"/>
    <n v="6"/>
    <x v="0"/>
    <n v="0.29971181556195964"/>
    <n v="520"/>
  </r>
  <r>
    <s v="ORD001908"/>
    <s v="CUST3477"/>
    <s v="Michael Silva"/>
    <s v="dawn.serrano@yahoo.com"/>
    <x v="0"/>
    <d v="2023-03-28T00:00:00"/>
    <x v="549"/>
    <x v="9"/>
    <x v="0"/>
    <s v="June"/>
    <x v="0"/>
    <s v="PROD3936"/>
    <x v="6"/>
    <x v="0"/>
    <n v="366"/>
    <n v="3"/>
    <n v="1097"/>
    <x v="2"/>
    <n v="156"/>
    <n v="6"/>
    <x v="0"/>
    <n v="0.4001823154056518"/>
    <n v="439"/>
  </r>
  <r>
    <s v="ORD001909"/>
    <s v="CUST6619"/>
    <s v="Corey Mcconnell"/>
    <s v="patrick.mullins@hotmail.com"/>
    <x v="1"/>
    <d v="2023-11-12T00:00:00"/>
    <x v="458"/>
    <x v="0"/>
    <x v="0"/>
    <s v="January"/>
    <x v="0"/>
    <s v="PROD2179"/>
    <x v="6"/>
    <x v="0"/>
    <n v="321"/>
    <n v="1"/>
    <n v="321"/>
    <x v="1"/>
    <n v="32"/>
    <n v="9"/>
    <x v="1"/>
    <n v="0.39875389408099687"/>
    <n v="128"/>
  </r>
  <r>
    <s v="ORD001910"/>
    <s v="CUST5021"/>
    <s v="Edward Wheeler"/>
    <s v="kyle.clark@hotmail.com"/>
    <x v="5"/>
    <d v="2023-12-10T00:00:00"/>
    <x v="421"/>
    <x v="8"/>
    <x v="0"/>
    <s v="September"/>
    <x v="1"/>
    <s v="PROD9578"/>
    <x v="10"/>
    <x v="2"/>
    <n v="262"/>
    <n v="5"/>
    <n v="1311"/>
    <x v="0"/>
    <n v="94"/>
    <m/>
    <x v="2"/>
    <n v="0.2997711670480549"/>
    <n v="393"/>
  </r>
  <r>
    <s v="ORD001911"/>
    <s v="CUST8070"/>
    <s v="Stephanie Smith"/>
    <s v="ryan.cook@hotmail.com"/>
    <x v="2"/>
    <d v="2024-11-05T00:00:00"/>
    <x v="28"/>
    <x v="8"/>
    <x v="0"/>
    <s v="September"/>
    <x v="0"/>
    <s v="PROD6768"/>
    <x v="9"/>
    <x v="4"/>
    <n v="1087"/>
    <n v="3"/>
    <n v="3260"/>
    <x v="1"/>
    <n v="205"/>
    <n v="5"/>
    <x v="0"/>
    <n v="0.25"/>
    <n v="815"/>
  </r>
  <r>
    <s v="ORD001912"/>
    <s v="CUST5004"/>
    <s v="Jeremy Nguyen"/>
    <s v="hunter.little@hotmail.com"/>
    <x v="5"/>
    <d v="2023-05-21T00:00:00"/>
    <x v="344"/>
    <x v="6"/>
    <x v="1"/>
    <s v="August"/>
    <x v="0"/>
    <s v="PROD3151"/>
    <x v="16"/>
    <x v="0"/>
    <n v="1050"/>
    <n v="5"/>
    <n v="5250"/>
    <x v="0"/>
    <n v="755"/>
    <n v="10"/>
    <x v="1"/>
    <n v="0.4"/>
    <n v="2100"/>
  </r>
  <r>
    <s v="ORD001913"/>
    <s v="CUST2370"/>
    <s v="Alyssa Torres"/>
    <s v="patricia.callahan@yahoo.com"/>
    <x v="4"/>
    <d v="2024-07-15T00:00:00"/>
    <x v="100"/>
    <x v="10"/>
    <x v="0"/>
    <s v="February"/>
    <x v="0"/>
    <s v="PROD4459"/>
    <x v="9"/>
    <x v="4"/>
    <n v="692"/>
    <n v="2"/>
    <n v="1383"/>
    <x v="2"/>
    <n v="105"/>
    <n v="9"/>
    <x v="1"/>
    <n v="0.25018076644974691"/>
    <n v="346"/>
  </r>
  <r>
    <s v="ORD001914"/>
    <s v="CUST1010"/>
    <s v="Larry Beck"/>
    <s v="michelle.james@outlook.com"/>
    <x v="0"/>
    <d v="2024-04-17T00:00:00"/>
    <x v="45"/>
    <x v="6"/>
    <x v="1"/>
    <s v="August"/>
    <x v="1"/>
    <s v="PROD8800"/>
    <x v="1"/>
    <x v="1"/>
    <n v="290"/>
    <n v="2"/>
    <n v="581"/>
    <x v="3"/>
    <n v="71"/>
    <m/>
    <x v="2"/>
    <n v="0.14974182444061962"/>
    <n v="87"/>
  </r>
  <r>
    <s v="ORD001915"/>
    <s v="CUST5975"/>
    <s v="Raymond Carter"/>
    <s v="david.mcintosh@hotmail.com"/>
    <x v="2"/>
    <d v="2023-04-11T00:00:00"/>
    <x v="488"/>
    <x v="5"/>
    <x v="0"/>
    <s v="October"/>
    <x v="2"/>
    <s v="PROD7110"/>
    <x v="11"/>
    <x v="3"/>
    <n v="323"/>
    <n v="6"/>
    <n v="1936"/>
    <x v="1"/>
    <n v="176"/>
    <m/>
    <x v="2"/>
    <n v="0.35020661157024796"/>
    <n v="678"/>
  </r>
  <r>
    <s v="ORD001916"/>
    <s v="CUST8710"/>
    <s v="Ryan Herring"/>
    <s v="jodi.everett@hotmail.com"/>
    <x v="5"/>
    <d v="2024-12-29T00:00:00"/>
    <x v="616"/>
    <x v="3"/>
    <x v="1"/>
    <s v="March"/>
    <x v="0"/>
    <s v="PROD9973"/>
    <x v="1"/>
    <x v="1"/>
    <n v="128"/>
    <n v="4"/>
    <n v="512"/>
    <x v="1"/>
    <n v="56"/>
    <n v="8"/>
    <x v="1"/>
    <n v="0.150390625"/>
    <n v="77"/>
  </r>
  <r>
    <s v="ORD001917"/>
    <s v="CUST8436"/>
    <s v="Ian Dunn"/>
    <s v="brianna.walls@yahoo.com"/>
    <x v="3"/>
    <d v="2023-09-17T00:00:00"/>
    <x v="213"/>
    <x v="9"/>
    <x v="0"/>
    <s v="June"/>
    <x v="0"/>
    <s v="PROD5071"/>
    <x v="11"/>
    <x v="3"/>
    <n v="959"/>
    <n v="6"/>
    <n v="5757"/>
    <x v="1"/>
    <n v="784"/>
    <n v="4"/>
    <x v="0"/>
    <n v="0.35000868507903421"/>
    <n v="2015"/>
  </r>
  <r>
    <s v="ORD001918"/>
    <s v="CUST3559"/>
    <s v="Jennifer Butler"/>
    <s v="james.richardson@yahoo.com"/>
    <x v="3"/>
    <d v="2023-12-08T00:00:00"/>
    <x v="678"/>
    <x v="8"/>
    <x v="0"/>
    <s v="September"/>
    <x v="0"/>
    <s v="PROD5975"/>
    <x v="16"/>
    <x v="0"/>
    <n v="939"/>
    <n v="3"/>
    <n v="2818"/>
    <x v="1"/>
    <n v="318"/>
    <n v="4"/>
    <x v="0"/>
    <n v="0.39992902767920513"/>
    <n v="1127"/>
  </r>
  <r>
    <s v="ORD001919"/>
    <s v="CUST8213"/>
    <s v="Angela Brown"/>
    <s v="paul.collins@outlook.com"/>
    <x v="2"/>
    <d v="2023-07-22T00:00:00"/>
    <x v="634"/>
    <x v="5"/>
    <x v="0"/>
    <s v="October"/>
    <x v="0"/>
    <s v="PROD4313"/>
    <x v="5"/>
    <x v="3"/>
    <n v="1054"/>
    <n v="3"/>
    <n v="3162"/>
    <x v="1"/>
    <n v="169"/>
    <n v="6"/>
    <x v="0"/>
    <n v="0.35009487666034156"/>
    <n v="1107"/>
  </r>
  <r>
    <s v="ORD001920"/>
    <s v="CUST1032"/>
    <s v="Patricia Vargas"/>
    <s v="dennis.weaver@yahoo.com"/>
    <x v="0"/>
    <d v="2023-07-13T00:00:00"/>
    <x v="75"/>
    <x v="0"/>
    <x v="1"/>
    <s v="January"/>
    <x v="0"/>
    <s v="PROD4075"/>
    <x v="9"/>
    <x v="4"/>
    <n v="717"/>
    <n v="2"/>
    <n v="1433"/>
    <x v="2"/>
    <n v="140"/>
    <n v="10"/>
    <x v="1"/>
    <n v="0.24982554082344732"/>
    <n v="358"/>
  </r>
  <r>
    <s v="ORD001921"/>
    <s v="CUST7932"/>
    <s v="Patricia Thompson"/>
    <s v="daniel.mccarthy@yahoo.com"/>
    <x v="0"/>
    <d v="2023-03-19T00:00:00"/>
    <x v="413"/>
    <x v="2"/>
    <x v="1"/>
    <s v="May"/>
    <x v="0"/>
    <s v="PROD9156"/>
    <x v="13"/>
    <x v="4"/>
    <n v="638"/>
    <n v="5"/>
    <n v="3188"/>
    <x v="1"/>
    <n v="237"/>
    <n v="3"/>
    <x v="0"/>
    <n v="0.25"/>
    <n v="797"/>
  </r>
  <r>
    <s v="ORD001922"/>
    <s v="CUST5649"/>
    <s v="Steve Gardner"/>
    <s v="nathan.adams@outlook.com"/>
    <x v="5"/>
    <d v="2024-02-08T00:00:00"/>
    <x v="36"/>
    <x v="6"/>
    <x v="0"/>
    <s v="August"/>
    <x v="1"/>
    <s v="PROD6107"/>
    <x v="8"/>
    <x v="2"/>
    <n v="466"/>
    <n v="1"/>
    <n v="466"/>
    <x v="0"/>
    <n v="66"/>
    <m/>
    <x v="2"/>
    <n v="0.30042918454935624"/>
    <n v="140"/>
  </r>
  <r>
    <s v="ORD001923"/>
    <s v="CUST2293"/>
    <s v="Daniel Aguilar"/>
    <s v="charles.reyes@yahoo.com"/>
    <x v="3"/>
    <d v="2024-08-31T00:00:00"/>
    <x v="242"/>
    <x v="5"/>
    <x v="0"/>
    <s v="October"/>
    <x v="0"/>
    <s v="PROD3449"/>
    <x v="12"/>
    <x v="3"/>
    <n v="479"/>
    <n v="1"/>
    <n v="479"/>
    <x v="0"/>
    <n v="68"/>
    <n v="10"/>
    <x v="1"/>
    <n v="0.35073068893528186"/>
    <n v="168"/>
  </r>
  <r>
    <s v="ORD001924"/>
    <s v="CUST3121"/>
    <s v="Collin Duke"/>
    <s v="susan.white@gmail.com"/>
    <x v="2"/>
    <d v="2023-08-19T00:00:00"/>
    <x v="93"/>
    <x v="4"/>
    <x v="1"/>
    <s v="April"/>
    <x v="0"/>
    <s v="PROD8997"/>
    <x v="17"/>
    <x v="3"/>
    <n v="385"/>
    <n v="3"/>
    <n v="1156"/>
    <x v="0"/>
    <n v="153"/>
    <n v="6"/>
    <x v="0"/>
    <n v="0.35034602076124566"/>
    <n v="405"/>
  </r>
  <r>
    <s v="ORD001925"/>
    <s v="CUST3989"/>
    <s v="Sara Campbell"/>
    <s v="rose.evans@hotmail.com"/>
    <x v="5"/>
    <d v="2024-09-25T00:00:00"/>
    <x v="341"/>
    <x v="9"/>
    <x v="0"/>
    <s v="June"/>
    <x v="1"/>
    <s v="PROD9656"/>
    <x v="13"/>
    <x v="4"/>
    <n v="53"/>
    <n v="3"/>
    <n v="159"/>
    <x v="0"/>
    <n v="20"/>
    <m/>
    <x v="2"/>
    <n v="0.25157232704402516"/>
    <n v="40"/>
  </r>
  <r>
    <s v="ORD001926"/>
    <s v="CUST3380"/>
    <s v="Christopher Reynolds DDS"/>
    <s v="mary.ortiz@outlook.com"/>
    <x v="6"/>
    <d v="2024-03-31T00:00:00"/>
    <x v="461"/>
    <x v="1"/>
    <x v="1"/>
    <s v="December"/>
    <x v="0"/>
    <s v="PROD5111"/>
    <x v="14"/>
    <x v="4"/>
    <n v="1630"/>
    <n v="4"/>
    <n v="6520"/>
    <x v="1"/>
    <n v="913"/>
    <n v="10"/>
    <x v="1"/>
    <n v="0.25"/>
    <n v="1630"/>
  </r>
  <r>
    <s v="ORD001927"/>
    <s v="CUST3396"/>
    <s v="Molly Howell"/>
    <s v="diane.ball@hotmail.com"/>
    <x v="0"/>
    <d v="2023-04-13T00:00:00"/>
    <x v="233"/>
    <x v="1"/>
    <x v="1"/>
    <s v="December"/>
    <x v="1"/>
    <s v="PROD2175"/>
    <x v="19"/>
    <x v="2"/>
    <n v="1918"/>
    <n v="4"/>
    <n v="7671"/>
    <x v="3"/>
    <n v="453"/>
    <m/>
    <x v="2"/>
    <n v="0.29996089166992568"/>
    <n v="2301"/>
  </r>
  <r>
    <s v="ORD001928"/>
    <s v="CUST2109"/>
    <s v="Timothy Coleman"/>
    <s v="john.bartlett@yahoo.com"/>
    <x v="2"/>
    <d v="2023-07-07T00:00:00"/>
    <x v="606"/>
    <x v="4"/>
    <x v="1"/>
    <s v="April"/>
    <x v="0"/>
    <s v="PROD8268"/>
    <x v="18"/>
    <x v="0"/>
    <n v="295"/>
    <n v="3"/>
    <n v="885"/>
    <x v="0"/>
    <n v="45"/>
    <n v="7"/>
    <x v="0"/>
    <n v="0.4"/>
    <n v="354"/>
  </r>
  <r>
    <s v="ORD001929"/>
    <s v="CUST6124"/>
    <s v="Donna Delgado"/>
    <s v="james.lopez@yahoo.com"/>
    <x v="3"/>
    <d v="2024-01-16T00:00:00"/>
    <x v="580"/>
    <x v="5"/>
    <x v="1"/>
    <s v="October"/>
    <x v="0"/>
    <s v="PROD1750"/>
    <x v="4"/>
    <x v="2"/>
    <n v="348"/>
    <n v="4"/>
    <n v="1390"/>
    <x v="4"/>
    <n v="190"/>
    <n v="5"/>
    <x v="0"/>
    <n v="0.3"/>
    <n v="417"/>
  </r>
  <r>
    <s v="ORD001930"/>
    <s v="CUST4978"/>
    <s v="Peter Kline"/>
    <s v="tiffany.rodriguez@gmail.com"/>
    <x v="2"/>
    <d v="2023-11-17T00:00:00"/>
    <x v="590"/>
    <x v="10"/>
    <x v="1"/>
    <s v="February"/>
    <x v="1"/>
    <s v="PROD7206"/>
    <x v="9"/>
    <x v="4"/>
    <n v="118"/>
    <n v="4"/>
    <n v="472"/>
    <x v="1"/>
    <n v="63"/>
    <m/>
    <x v="2"/>
    <n v="0.25"/>
    <n v="118"/>
  </r>
  <r>
    <s v="ORD001931"/>
    <s v="CUST5166"/>
    <s v="Stephen Mitchell"/>
    <s v="makayla.lee@hotmail.com"/>
    <x v="4"/>
    <d v="2024-12-26T00:00:00"/>
    <x v="193"/>
    <x v="2"/>
    <x v="0"/>
    <s v="May"/>
    <x v="0"/>
    <s v="PROD1102"/>
    <x v="18"/>
    <x v="0"/>
    <n v="481"/>
    <n v="5"/>
    <n v="2403"/>
    <x v="2"/>
    <n v="288"/>
    <n v="9"/>
    <x v="1"/>
    <n v="0.39991677070328757"/>
    <n v="961"/>
  </r>
  <r>
    <s v="ORD001932"/>
    <s v="CUST5840"/>
    <s v="Matthew Rose"/>
    <s v="michael.brown@outlook.com"/>
    <x v="5"/>
    <d v="2023-09-24T00:00:00"/>
    <x v="26"/>
    <x v="10"/>
    <x v="1"/>
    <s v="February"/>
    <x v="0"/>
    <s v="PROD7084"/>
    <x v="1"/>
    <x v="1"/>
    <n v="799"/>
    <n v="1"/>
    <n v="799"/>
    <x v="1"/>
    <n v="95"/>
    <n v="3"/>
    <x v="0"/>
    <n v="0.15018773466833543"/>
    <n v="120"/>
  </r>
  <r>
    <s v="ORD001933"/>
    <s v="CUST8678"/>
    <s v="William Bowen"/>
    <s v="jon.cook@hotmail.com"/>
    <x v="4"/>
    <d v="2024-10-02T00:00:00"/>
    <x v="139"/>
    <x v="11"/>
    <x v="0"/>
    <s v="July"/>
    <x v="0"/>
    <s v="PROD5994"/>
    <x v="16"/>
    <x v="0"/>
    <n v="1163"/>
    <n v="2"/>
    <n v="2326"/>
    <x v="4"/>
    <n v="308"/>
    <n v="10"/>
    <x v="1"/>
    <n v="0.3998280309544282"/>
    <n v="930"/>
  </r>
  <r>
    <s v="ORD001934"/>
    <s v="CUST9715"/>
    <s v="Johnny Harris"/>
    <s v="david.carter@yahoo.com"/>
    <x v="2"/>
    <d v="2023-08-25T00:00:00"/>
    <x v="532"/>
    <x v="10"/>
    <x v="1"/>
    <s v="February"/>
    <x v="0"/>
    <s v="PROD2932"/>
    <x v="16"/>
    <x v="0"/>
    <n v="332"/>
    <n v="1"/>
    <n v="332"/>
    <x v="1"/>
    <n v="20"/>
    <n v="10"/>
    <x v="1"/>
    <n v="0.4006024096385542"/>
    <n v="133"/>
  </r>
  <r>
    <s v="ORD001935"/>
    <s v="CUST3188"/>
    <s v="Janice Clark"/>
    <s v="katie.price@outlook.com"/>
    <x v="1"/>
    <d v="2023-10-13T00:00:00"/>
    <x v="351"/>
    <x v="4"/>
    <x v="1"/>
    <s v="April"/>
    <x v="0"/>
    <s v="PROD5552"/>
    <x v="18"/>
    <x v="0"/>
    <n v="308"/>
    <n v="1"/>
    <n v="308"/>
    <x v="3"/>
    <n v="16"/>
    <n v="5"/>
    <x v="0"/>
    <n v="0.39935064935064934"/>
    <n v="123"/>
  </r>
  <r>
    <s v="ORD001936"/>
    <s v="CUST6470"/>
    <s v="Anthony Caldwell"/>
    <s v="tara.peterson@hotmail.com"/>
    <x v="5"/>
    <d v="2023-06-30T00:00:00"/>
    <x v="679"/>
    <x v="1"/>
    <x v="0"/>
    <s v="December"/>
    <x v="0"/>
    <s v="PROD3535"/>
    <x v="12"/>
    <x v="3"/>
    <n v="1791"/>
    <n v="4"/>
    <n v="7163"/>
    <x v="1"/>
    <n v="724"/>
    <n v="8"/>
    <x v="1"/>
    <n v="0.34999301968448976"/>
    <n v="2507"/>
  </r>
  <r>
    <s v="ORD001937"/>
    <s v="CUST3118"/>
    <s v="Bonnie Estes"/>
    <s v="alice.hopkins@gmail.com"/>
    <x v="0"/>
    <d v="2023-07-09T00:00:00"/>
    <x v="415"/>
    <x v="4"/>
    <x v="0"/>
    <s v="April"/>
    <x v="1"/>
    <s v="PROD7845"/>
    <x v="21"/>
    <x v="1"/>
    <n v="181"/>
    <n v="5"/>
    <n v="907"/>
    <x v="1"/>
    <n v="60"/>
    <m/>
    <x v="2"/>
    <n v="0.14994487320837926"/>
    <n v="136"/>
  </r>
  <r>
    <s v="ORD001938"/>
    <s v="CUST6403"/>
    <s v="Scott Conrad"/>
    <s v="monica.graves@gmail.com"/>
    <x v="5"/>
    <d v="2024-12-16T00:00:00"/>
    <x v="598"/>
    <x v="3"/>
    <x v="1"/>
    <s v="March"/>
    <x v="0"/>
    <s v="PROD1070"/>
    <x v="0"/>
    <x v="0"/>
    <n v="187"/>
    <n v="2"/>
    <n v="375"/>
    <x v="1"/>
    <n v="24"/>
    <n v="10"/>
    <x v="1"/>
    <n v="0.4"/>
    <n v="150"/>
  </r>
  <r>
    <s v="ORD001939"/>
    <s v="CUST8329"/>
    <s v="Carlos Williams"/>
    <s v="anthony.clark@gmail.com"/>
    <x v="4"/>
    <d v="2024-10-24T00:00:00"/>
    <x v="448"/>
    <x v="11"/>
    <x v="0"/>
    <s v="July"/>
    <x v="0"/>
    <s v="PROD3851"/>
    <x v="5"/>
    <x v="3"/>
    <n v="608"/>
    <n v="3"/>
    <n v="1824"/>
    <x v="1"/>
    <n v="105"/>
    <n v="5"/>
    <x v="0"/>
    <n v="0.34978070175438597"/>
    <n v="638"/>
  </r>
  <r>
    <s v="ORD001940"/>
    <s v="CUST2327"/>
    <s v="Kyle Mcknight"/>
    <s v="angel.stevens@gmail.com"/>
    <x v="5"/>
    <d v="2024-03-21T00:00:00"/>
    <x v="179"/>
    <x v="7"/>
    <x v="0"/>
    <s v="November"/>
    <x v="0"/>
    <s v="PROD6927"/>
    <x v="4"/>
    <x v="2"/>
    <n v="68"/>
    <n v="1"/>
    <n v="68"/>
    <x v="1"/>
    <n v="4"/>
    <n v="10"/>
    <x v="1"/>
    <n v="0.30882352941176472"/>
    <n v="21"/>
  </r>
  <r>
    <s v="ORD001941"/>
    <s v="CUST7198"/>
    <s v="Paul Jones"/>
    <s v="steven.brown@yahoo.com"/>
    <x v="4"/>
    <d v="2024-06-20T00:00:00"/>
    <x v="648"/>
    <x v="1"/>
    <x v="1"/>
    <s v="December"/>
    <x v="0"/>
    <s v="PROD5238"/>
    <x v="10"/>
    <x v="2"/>
    <n v="1693"/>
    <n v="2"/>
    <n v="3386"/>
    <x v="3"/>
    <n v="426"/>
    <n v="7"/>
    <x v="0"/>
    <n v="0.30005906674542232"/>
    <n v="1016"/>
  </r>
  <r>
    <s v="ORD001942"/>
    <s v="CUST8994"/>
    <s v="John Campbell"/>
    <s v="sean.ward@gmail.com"/>
    <x v="4"/>
    <d v="2024-01-15T00:00:00"/>
    <x v="572"/>
    <x v="6"/>
    <x v="0"/>
    <s v="August"/>
    <x v="1"/>
    <s v="PROD5751"/>
    <x v="1"/>
    <x v="1"/>
    <n v="668"/>
    <n v="3"/>
    <n v="2005"/>
    <x v="4"/>
    <n v="143"/>
    <m/>
    <x v="2"/>
    <n v="0.15012468827930175"/>
    <n v="301"/>
  </r>
  <r>
    <s v="ORD001943"/>
    <s v="CUST6031"/>
    <s v="Matthew Mora"/>
    <s v="linda.obrien@yahoo.com"/>
    <x v="6"/>
    <d v="2023-10-10T00:00:00"/>
    <x v="54"/>
    <x v="0"/>
    <x v="0"/>
    <s v="January"/>
    <x v="0"/>
    <s v="PROD7793"/>
    <x v="11"/>
    <x v="3"/>
    <n v="608"/>
    <n v="1"/>
    <n v="608"/>
    <x v="0"/>
    <n v="69"/>
    <n v="10"/>
    <x v="1"/>
    <n v="0.35032894736842107"/>
    <n v="213"/>
  </r>
  <r>
    <s v="ORD001944"/>
    <s v="CUST4613"/>
    <s v="Jessica Reed"/>
    <s v="william.beck@outlook.com"/>
    <x v="0"/>
    <d v="2023-02-01T00:00:00"/>
    <x v="410"/>
    <x v="0"/>
    <x v="0"/>
    <s v="January"/>
    <x v="0"/>
    <s v="PROD2516"/>
    <x v="8"/>
    <x v="2"/>
    <n v="108"/>
    <n v="2"/>
    <n v="215"/>
    <x v="1"/>
    <n v="32"/>
    <n v="9"/>
    <x v="1"/>
    <n v="0.30232558139534882"/>
    <n v="65"/>
  </r>
  <r>
    <s v="ORD001945"/>
    <s v="CUST6879"/>
    <s v="Allison Hill"/>
    <s v="cassandra.king@hotmail.com"/>
    <x v="2"/>
    <d v="2024-04-01T00:00:00"/>
    <x v="119"/>
    <x v="6"/>
    <x v="0"/>
    <s v="August"/>
    <x v="0"/>
    <s v="PROD8135"/>
    <x v="14"/>
    <x v="4"/>
    <n v="199"/>
    <n v="2"/>
    <n v="398"/>
    <x v="1"/>
    <n v="36"/>
    <n v="10"/>
    <x v="1"/>
    <n v="0.24874371859296482"/>
    <n v="99"/>
  </r>
  <r>
    <s v="ORD001946"/>
    <s v="CUST7943"/>
    <s v="Kimberly Howe"/>
    <s v="john.armstrong@gmail.com"/>
    <x v="5"/>
    <d v="2023-11-09T00:00:00"/>
    <x v="258"/>
    <x v="10"/>
    <x v="1"/>
    <s v="February"/>
    <x v="2"/>
    <s v="PROD8844"/>
    <x v="16"/>
    <x v="0"/>
    <n v="896"/>
    <n v="1"/>
    <n v="896"/>
    <x v="1"/>
    <n v="47"/>
    <m/>
    <x v="2"/>
    <n v="0.40066964285714285"/>
    <n v="359"/>
  </r>
  <r>
    <s v="ORD001947"/>
    <s v="CUST6299"/>
    <s v="Anna Chavez"/>
    <s v="theresa.armstrong@yahoo.com"/>
    <x v="0"/>
    <d v="2023-11-30T00:00:00"/>
    <x v="572"/>
    <x v="6"/>
    <x v="0"/>
    <s v="August"/>
    <x v="2"/>
    <s v="PROD1183"/>
    <x v="17"/>
    <x v="3"/>
    <n v="253"/>
    <n v="1"/>
    <n v="253"/>
    <x v="1"/>
    <n v="13"/>
    <m/>
    <x v="2"/>
    <n v="0.35177865612648224"/>
    <n v="89"/>
  </r>
  <r>
    <s v="ORD001948"/>
    <s v="CUST4535"/>
    <s v="Michael Key"/>
    <s v="devin.parsons@gmail.com"/>
    <x v="3"/>
    <d v="2023-03-15T00:00:00"/>
    <x v="453"/>
    <x v="2"/>
    <x v="0"/>
    <s v="May"/>
    <x v="0"/>
    <s v="PROD8008"/>
    <x v="9"/>
    <x v="4"/>
    <n v="723"/>
    <n v="3"/>
    <n v="2169"/>
    <x v="4"/>
    <n v="260"/>
    <n v="6"/>
    <x v="0"/>
    <n v="0.24988473951129553"/>
    <n v="542"/>
  </r>
  <r>
    <s v="ORD001949"/>
    <s v="CUST6988"/>
    <s v="Nicholas Khan"/>
    <s v="jake.lang@yahoo.com"/>
    <x v="5"/>
    <d v="2023-03-14T00:00:00"/>
    <x v="314"/>
    <x v="11"/>
    <x v="0"/>
    <s v="July"/>
    <x v="0"/>
    <s v="PROD3202"/>
    <x v="2"/>
    <x v="1"/>
    <n v="1207"/>
    <n v="5"/>
    <n v="6035"/>
    <x v="1"/>
    <n v="457"/>
    <n v="8"/>
    <x v="1"/>
    <n v="0.1499585749792875"/>
    <n v="905"/>
  </r>
  <r>
    <s v="ORD001950"/>
    <s v="CUST5593"/>
    <s v="Daryl Davis"/>
    <s v="ian.newton@yahoo.com"/>
    <x v="6"/>
    <d v="2023-06-22T00:00:00"/>
    <x v="609"/>
    <x v="6"/>
    <x v="0"/>
    <s v="August"/>
    <x v="0"/>
    <s v="PROD5886"/>
    <x v="5"/>
    <x v="3"/>
    <n v="883"/>
    <n v="2"/>
    <n v="1765"/>
    <x v="0"/>
    <n v="164"/>
    <n v="5"/>
    <x v="0"/>
    <n v="0.35014164305949008"/>
    <n v="618"/>
  </r>
  <r>
    <s v="ORD001951"/>
    <s v="CUST3389"/>
    <s v="Daniel Rodriguez"/>
    <s v="molly.jones@gmail.com"/>
    <x v="0"/>
    <d v="2024-02-02T00:00:00"/>
    <x v="306"/>
    <x v="2"/>
    <x v="0"/>
    <s v="May"/>
    <x v="0"/>
    <s v="PROD9643"/>
    <x v="5"/>
    <x v="3"/>
    <n v="1071"/>
    <n v="4"/>
    <n v="4283"/>
    <x v="1"/>
    <n v="389"/>
    <n v="8"/>
    <x v="1"/>
    <n v="0.34998832593976187"/>
    <n v="1499"/>
  </r>
  <r>
    <s v="ORD001952"/>
    <s v="CUST5357"/>
    <s v="Charles Garcia"/>
    <s v="jessica.gilmore@hotmail.com"/>
    <x v="6"/>
    <d v="2023-06-23T00:00:00"/>
    <x v="375"/>
    <x v="9"/>
    <x v="0"/>
    <s v="June"/>
    <x v="0"/>
    <s v="PROD8805"/>
    <x v="18"/>
    <x v="0"/>
    <n v="633"/>
    <n v="1"/>
    <n v="633"/>
    <x v="1"/>
    <n v="34"/>
    <n v="3"/>
    <x v="0"/>
    <n v="0.39968404423380727"/>
    <n v="253"/>
  </r>
  <r>
    <s v="ORD001953"/>
    <s v="CUST7646"/>
    <s v="Erica Briggs"/>
    <s v="tonya.bradshaw@hotmail.com"/>
    <x v="3"/>
    <d v="2024-12-03T00:00:00"/>
    <x v="514"/>
    <x v="4"/>
    <x v="0"/>
    <s v="April"/>
    <x v="2"/>
    <s v="PROD1666"/>
    <x v="15"/>
    <x v="1"/>
    <n v="492"/>
    <n v="4"/>
    <n v="1969"/>
    <x v="2"/>
    <n v="226"/>
    <m/>
    <x v="2"/>
    <n v="0.14982224479431183"/>
    <n v="295"/>
  </r>
  <r>
    <s v="ORD001954"/>
    <s v="CUST3504"/>
    <s v="Christopher Koch"/>
    <s v="nicole.sutton@outlook.com"/>
    <x v="4"/>
    <d v="2024-11-26T00:00:00"/>
    <x v="680"/>
    <x v="10"/>
    <x v="1"/>
    <s v="February"/>
    <x v="0"/>
    <s v="PROD6457"/>
    <x v="16"/>
    <x v="0"/>
    <n v="469"/>
    <n v="2"/>
    <n v="939"/>
    <x v="1"/>
    <n v="85"/>
    <n v="9"/>
    <x v="1"/>
    <n v="0.40042598509052185"/>
    <n v="376"/>
  </r>
  <r>
    <s v="ORD001955"/>
    <s v="CUST1471"/>
    <s v="Christina Myers"/>
    <s v="dylan.gomez@yahoo.com"/>
    <x v="4"/>
    <d v="2023-01-01T00:00:00"/>
    <x v="401"/>
    <x v="3"/>
    <x v="0"/>
    <s v="March"/>
    <x v="0"/>
    <s v="PROD7030"/>
    <x v="17"/>
    <x v="3"/>
    <n v="259"/>
    <n v="3"/>
    <n v="778"/>
    <x v="4"/>
    <n v="94"/>
    <n v="8"/>
    <x v="1"/>
    <n v="0.34961439588688947"/>
    <n v="272"/>
  </r>
  <r>
    <s v="ORD001956"/>
    <s v="CUST7348"/>
    <s v="Brooke Conner"/>
    <s v="nicholas.owens@hotmail.com"/>
    <x v="4"/>
    <d v="2024-07-28T00:00:00"/>
    <x v="392"/>
    <x v="4"/>
    <x v="0"/>
    <s v="April"/>
    <x v="0"/>
    <s v="PROD6541"/>
    <x v="6"/>
    <x v="0"/>
    <n v="781"/>
    <n v="3"/>
    <n v="2344"/>
    <x v="2"/>
    <n v="156"/>
    <n v="5"/>
    <x v="0"/>
    <n v="0.39974402730375425"/>
    <n v="937"/>
  </r>
  <r>
    <s v="ORD001957"/>
    <s v="CUST9995"/>
    <s v="Eugene Kirby"/>
    <s v="patrick.owens@hotmail.com"/>
    <x v="5"/>
    <d v="2023-05-31T00:00:00"/>
    <x v="649"/>
    <x v="2"/>
    <x v="0"/>
    <s v="May"/>
    <x v="0"/>
    <s v="PROD4099"/>
    <x v="13"/>
    <x v="4"/>
    <n v="1004"/>
    <n v="2"/>
    <n v="2008"/>
    <x v="1"/>
    <n v="272"/>
    <n v="4"/>
    <x v="0"/>
    <n v="0.25"/>
    <n v="502"/>
  </r>
  <r>
    <s v="ORD001958"/>
    <s v="CUST9036"/>
    <s v="Karen Gonzales"/>
    <s v="barbara.carey@gmail.com"/>
    <x v="6"/>
    <d v="2023-12-04T00:00:00"/>
    <x v="596"/>
    <x v="11"/>
    <x v="0"/>
    <s v="July"/>
    <x v="0"/>
    <s v="PROD6395"/>
    <x v="8"/>
    <x v="2"/>
    <n v="1157"/>
    <n v="6"/>
    <n v="6944"/>
    <x v="1"/>
    <n v="483"/>
    <n v="10"/>
    <x v="1"/>
    <n v="0.29997119815668205"/>
    <n v="2083"/>
  </r>
  <r>
    <s v="ORD001959"/>
    <s v="CUST6365"/>
    <s v="Brittany Graham"/>
    <s v="dylan.bishop@outlook.com"/>
    <x v="0"/>
    <d v="2024-02-02T00:00:00"/>
    <x v="479"/>
    <x v="2"/>
    <x v="1"/>
    <s v="May"/>
    <x v="1"/>
    <s v="PROD6169"/>
    <x v="15"/>
    <x v="1"/>
    <n v="130"/>
    <n v="1"/>
    <n v="130"/>
    <x v="1"/>
    <n v="7"/>
    <m/>
    <x v="2"/>
    <n v="0.14615384615384616"/>
    <n v="19"/>
  </r>
  <r>
    <s v="ORD001960"/>
    <s v="CUST2020"/>
    <s v="Dawn Raymond"/>
    <s v="john.romero@gmail.com"/>
    <x v="0"/>
    <d v="2023-05-12T00:00:00"/>
    <x v="280"/>
    <x v="10"/>
    <x v="1"/>
    <s v="February"/>
    <x v="0"/>
    <s v="PROD4873"/>
    <x v="4"/>
    <x v="2"/>
    <n v="207"/>
    <n v="3"/>
    <n v="620"/>
    <x v="0"/>
    <n v="36"/>
    <n v="2"/>
    <x v="0"/>
    <n v="0.3"/>
    <n v="186"/>
  </r>
  <r>
    <s v="ORD001961"/>
    <s v="CUST8896"/>
    <s v="Mr. Steve Harris"/>
    <s v="teresa.rosales@yahoo.com"/>
    <x v="6"/>
    <d v="2024-04-30T00:00:00"/>
    <x v="318"/>
    <x v="8"/>
    <x v="0"/>
    <s v="September"/>
    <x v="0"/>
    <s v="PROD9859"/>
    <x v="2"/>
    <x v="1"/>
    <n v="482"/>
    <n v="1"/>
    <n v="482"/>
    <x v="1"/>
    <n v="35"/>
    <n v="5"/>
    <x v="0"/>
    <n v="0.14937759336099585"/>
    <n v="72"/>
  </r>
  <r>
    <s v="ORD001962"/>
    <s v="CUST2961"/>
    <s v="Erin Wells"/>
    <s v="joshua.ayala@outlook.com"/>
    <x v="6"/>
    <d v="2023-12-25T00:00:00"/>
    <x v="87"/>
    <x v="9"/>
    <x v="1"/>
    <s v="June"/>
    <x v="0"/>
    <s v="PROD7822"/>
    <x v="4"/>
    <x v="2"/>
    <n v="769"/>
    <n v="4"/>
    <n v="3075"/>
    <x v="1"/>
    <n v="212"/>
    <n v="8"/>
    <x v="1"/>
    <n v="0.30016260162601627"/>
    <n v="923"/>
  </r>
  <r>
    <s v="ORD001963"/>
    <s v="CUST2890"/>
    <s v="Theresa Garcia"/>
    <s v="amanda.torres@outlook.com"/>
    <x v="5"/>
    <d v="2024-01-04T00:00:00"/>
    <x v="336"/>
    <x v="0"/>
    <x v="1"/>
    <s v="January"/>
    <x v="0"/>
    <s v="PROD5469"/>
    <x v="9"/>
    <x v="4"/>
    <n v="416"/>
    <n v="1"/>
    <n v="416"/>
    <x v="1"/>
    <n v="39"/>
    <n v="5"/>
    <x v="0"/>
    <n v="0.25"/>
    <n v="104"/>
  </r>
  <r>
    <s v="ORD001964"/>
    <s v="CUST7566"/>
    <s v="Erin Coleman"/>
    <s v="ryan.gonzales@gmail.com"/>
    <x v="1"/>
    <d v="2024-02-10T00:00:00"/>
    <x v="523"/>
    <x v="8"/>
    <x v="0"/>
    <s v="September"/>
    <x v="0"/>
    <s v="PROD1034"/>
    <x v="15"/>
    <x v="1"/>
    <n v="553"/>
    <n v="3"/>
    <n v="1660"/>
    <x v="1"/>
    <n v="164"/>
    <n v="2"/>
    <x v="0"/>
    <n v="0.15"/>
    <n v="249"/>
  </r>
  <r>
    <s v="ORD001965"/>
    <s v="CUST4874"/>
    <s v="Kayla Jordan"/>
    <s v="cynthia.smith@hotmail.com"/>
    <x v="5"/>
    <d v="2024-12-29T00:00:00"/>
    <x v="130"/>
    <x v="7"/>
    <x v="0"/>
    <s v="November"/>
    <x v="0"/>
    <s v="PROD5770"/>
    <x v="21"/>
    <x v="1"/>
    <n v="525"/>
    <n v="6"/>
    <n v="3152"/>
    <x v="0"/>
    <n v="181"/>
    <n v="6"/>
    <x v="0"/>
    <n v="0.15006345177664976"/>
    <n v="473"/>
  </r>
  <r>
    <s v="ORD001966"/>
    <s v="CUST6796"/>
    <s v="Jaime Adams"/>
    <s v="christina.garrett@yahoo.com"/>
    <x v="4"/>
    <d v="2023-10-29T00:00:00"/>
    <x v="536"/>
    <x v="9"/>
    <x v="0"/>
    <s v="June"/>
    <x v="0"/>
    <s v="PROD6138"/>
    <x v="8"/>
    <x v="2"/>
    <n v="1113"/>
    <n v="4"/>
    <n v="4452"/>
    <x v="1"/>
    <n v="507"/>
    <n v="2"/>
    <x v="0"/>
    <n v="0.30008984725965859"/>
    <n v="1336"/>
  </r>
  <r>
    <s v="ORD001967"/>
    <s v="CUST8830"/>
    <s v="Linda Atkinson"/>
    <s v="lisa.taylor@yahoo.com"/>
    <x v="1"/>
    <d v="2023-09-20T00:00:00"/>
    <x v="415"/>
    <x v="4"/>
    <x v="0"/>
    <s v="April"/>
    <x v="0"/>
    <s v="PROD2586"/>
    <x v="13"/>
    <x v="4"/>
    <n v="30"/>
    <n v="2"/>
    <n v="60"/>
    <x v="1"/>
    <n v="7"/>
    <n v="2"/>
    <x v="0"/>
    <n v="0.25"/>
    <n v="15"/>
  </r>
  <r>
    <s v="ORD001968"/>
    <s v="CUST4403"/>
    <s v="Michael Gonzalez"/>
    <s v="dawn.kelly@outlook.com"/>
    <x v="4"/>
    <d v="2024-09-17T00:00:00"/>
    <x v="355"/>
    <x v="2"/>
    <x v="0"/>
    <s v="May"/>
    <x v="0"/>
    <s v="PROD6979"/>
    <x v="21"/>
    <x v="1"/>
    <n v="497"/>
    <n v="1"/>
    <n v="497"/>
    <x v="1"/>
    <n v="66"/>
    <n v="2"/>
    <x v="0"/>
    <n v="0.15090543259557343"/>
    <n v="75"/>
  </r>
  <r>
    <s v="ORD001969"/>
    <s v="CUST5593"/>
    <s v="Daryl Davis"/>
    <s v="ian.newton@yahoo.com"/>
    <x v="6"/>
    <d v="2023-06-22T00:00:00"/>
    <x v="667"/>
    <x v="9"/>
    <x v="0"/>
    <s v="June"/>
    <x v="2"/>
    <s v="PROD7172"/>
    <x v="0"/>
    <x v="0"/>
    <n v="310"/>
    <n v="6"/>
    <n v="1860"/>
    <x v="1"/>
    <n v="186"/>
    <m/>
    <x v="2"/>
    <n v="0.4"/>
    <n v="744"/>
  </r>
  <r>
    <s v="ORD001970"/>
    <s v="CUST5513"/>
    <s v="Melinda Burns"/>
    <s v="nicholas.mitchell@gmail.com"/>
    <x v="3"/>
    <d v="2024-08-23T00:00:00"/>
    <x v="67"/>
    <x v="0"/>
    <x v="0"/>
    <s v="January"/>
    <x v="0"/>
    <s v="PROD1653"/>
    <x v="17"/>
    <x v="3"/>
    <n v="584"/>
    <n v="1"/>
    <n v="584"/>
    <x v="1"/>
    <n v="54"/>
    <n v="4"/>
    <x v="0"/>
    <n v="0.35102739726027399"/>
    <n v="205"/>
  </r>
  <r>
    <s v="ORD001971"/>
    <s v="CUST1127"/>
    <s v="Michael Mccarthy"/>
    <s v="carolyn.arnold@hotmail.com"/>
    <x v="6"/>
    <d v="2023-10-21T00:00:00"/>
    <x v="159"/>
    <x v="6"/>
    <x v="1"/>
    <s v="August"/>
    <x v="0"/>
    <s v="PROD6470"/>
    <x v="3"/>
    <x v="1"/>
    <n v="947"/>
    <n v="5"/>
    <n v="4736"/>
    <x v="0"/>
    <n v="703"/>
    <n v="4"/>
    <x v="0"/>
    <n v="0.14991554054054054"/>
    <n v="710"/>
  </r>
  <r>
    <s v="ORD001972"/>
    <s v="CUST7849"/>
    <s v="Rachel Long"/>
    <s v="patricia.howell@hotmail.com"/>
    <x v="1"/>
    <d v="2023-01-19T00:00:00"/>
    <x v="575"/>
    <x v="3"/>
    <x v="1"/>
    <s v="March"/>
    <x v="0"/>
    <s v="PROD2319"/>
    <x v="1"/>
    <x v="1"/>
    <n v="865"/>
    <n v="5"/>
    <n v="4327"/>
    <x v="1"/>
    <n v="495"/>
    <n v="8"/>
    <x v="1"/>
    <n v="0.1499884446498729"/>
    <n v="649"/>
  </r>
  <r>
    <s v="ORD001973"/>
    <s v="CUST8213"/>
    <s v="Angela Brown"/>
    <s v="paul.collins@outlook.com"/>
    <x v="2"/>
    <d v="2023-07-22T00:00:00"/>
    <x v="125"/>
    <x v="5"/>
    <x v="1"/>
    <s v="October"/>
    <x v="0"/>
    <s v="PROD2006"/>
    <x v="18"/>
    <x v="0"/>
    <n v="51"/>
    <n v="3"/>
    <n v="153"/>
    <x v="1"/>
    <n v="9"/>
    <n v="5"/>
    <x v="0"/>
    <n v="0.39869281045751637"/>
    <n v="61"/>
  </r>
  <r>
    <s v="ORD001974"/>
    <s v="CUST3900"/>
    <s v="Laura Nelson"/>
    <s v="darlene.gregory@gmail.com"/>
    <x v="5"/>
    <d v="2024-02-08T00:00:00"/>
    <x v="259"/>
    <x v="5"/>
    <x v="0"/>
    <s v="October"/>
    <x v="0"/>
    <s v="PROD9873"/>
    <x v="6"/>
    <x v="0"/>
    <n v="604"/>
    <n v="1"/>
    <n v="604"/>
    <x v="3"/>
    <n v="74"/>
    <n v="10"/>
    <x v="1"/>
    <n v="0.40066225165562913"/>
    <n v="242"/>
  </r>
  <r>
    <s v="ORD001975"/>
    <s v="CUST1357"/>
    <s v="Alyssa Sanchez"/>
    <s v="brandon.smith@outlook.com"/>
    <x v="4"/>
    <d v="2023-11-12T00:00:00"/>
    <x v="305"/>
    <x v="7"/>
    <x v="0"/>
    <s v="November"/>
    <x v="0"/>
    <s v="PROD2796"/>
    <x v="21"/>
    <x v="1"/>
    <n v="977"/>
    <n v="7"/>
    <n v="6839"/>
    <x v="1"/>
    <n v="717"/>
    <n v="2"/>
    <x v="0"/>
    <n v="0.15002193303114492"/>
    <n v="1026"/>
  </r>
  <r>
    <s v="ORD001976"/>
    <s v="CUST4248"/>
    <s v="Jamie Clark"/>
    <s v="tammy.stokes@hotmail.com"/>
    <x v="2"/>
    <d v="2024-05-21T00:00:00"/>
    <x v="99"/>
    <x v="10"/>
    <x v="0"/>
    <s v="February"/>
    <x v="0"/>
    <s v="PROD8559"/>
    <x v="17"/>
    <x v="3"/>
    <n v="172"/>
    <n v="3"/>
    <n v="516"/>
    <x v="1"/>
    <n v="60"/>
    <n v="4"/>
    <x v="0"/>
    <n v="0.35077519379844962"/>
    <n v="181"/>
  </r>
  <r>
    <s v="ORD001977"/>
    <s v="CUST7219"/>
    <s v="Andrew Robertson"/>
    <s v="james.hill@hotmail.com"/>
    <x v="4"/>
    <d v="2024-10-09T00:00:00"/>
    <x v="245"/>
    <x v="3"/>
    <x v="1"/>
    <s v="March"/>
    <x v="1"/>
    <s v="PROD3436"/>
    <x v="10"/>
    <x v="2"/>
    <n v="772"/>
    <n v="5"/>
    <n v="3859"/>
    <x v="1"/>
    <n v="264"/>
    <m/>
    <x v="2"/>
    <n v="0.30007774034724022"/>
    <n v="1158"/>
  </r>
  <r>
    <s v="ORD001978"/>
    <s v="CUST8994"/>
    <s v="John Campbell"/>
    <s v="sean.ward@gmail.com"/>
    <x v="4"/>
    <d v="2024-01-15T00:00:00"/>
    <x v="679"/>
    <x v="1"/>
    <x v="0"/>
    <s v="December"/>
    <x v="0"/>
    <s v="PROD9856"/>
    <x v="10"/>
    <x v="2"/>
    <n v="526"/>
    <n v="6"/>
    <n v="3157"/>
    <x v="0"/>
    <n v="237"/>
    <n v="3"/>
    <x v="0"/>
    <n v="0.29996832435856824"/>
    <n v="947"/>
  </r>
  <r>
    <s v="ORD001979"/>
    <s v="CUST5845"/>
    <s v="Robert Andrade"/>
    <s v="jason.bell@yahoo.com"/>
    <x v="1"/>
    <d v="2024-09-17T00:00:00"/>
    <x v="646"/>
    <x v="3"/>
    <x v="0"/>
    <s v="March"/>
    <x v="0"/>
    <s v="PROD5248"/>
    <x v="16"/>
    <x v="0"/>
    <n v="333"/>
    <n v="5"/>
    <n v="1666"/>
    <x v="1"/>
    <n v="138"/>
    <n v="2"/>
    <x v="0"/>
    <n v="0.39975990396158462"/>
    <n v="666"/>
  </r>
  <r>
    <s v="ORD001980"/>
    <s v="CUST1345"/>
    <s v="Rachel Riley"/>
    <s v="charlotte.carr@hotmail.com"/>
    <x v="0"/>
    <d v="2023-06-03T00:00:00"/>
    <x v="420"/>
    <x v="8"/>
    <x v="1"/>
    <s v="September"/>
    <x v="0"/>
    <s v="PROD1339"/>
    <x v="17"/>
    <x v="3"/>
    <n v="962"/>
    <n v="3"/>
    <n v="2886"/>
    <x v="1"/>
    <n v="175"/>
    <n v="7"/>
    <x v="0"/>
    <n v="0.34996534996534995"/>
    <n v="1010"/>
  </r>
  <r>
    <s v="ORD001981"/>
    <s v="CUST1057"/>
    <s v="Melissa Moyer"/>
    <s v="ryan.mays@gmail.com"/>
    <x v="6"/>
    <d v="2024-08-28T00:00:00"/>
    <x v="108"/>
    <x v="2"/>
    <x v="1"/>
    <s v="May"/>
    <x v="0"/>
    <s v="PROD8580"/>
    <x v="14"/>
    <x v="4"/>
    <n v="279"/>
    <n v="1"/>
    <n v="279"/>
    <x v="2"/>
    <n v="23"/>
    <n v="10"/>
    <x v="1"/>
    <n v="0.25089605734767023"/>
    <n v="70"/>
  </r>
  <r>
    <s v="ORD001982"/>
    <s v="CUST1618"/>
    <s v="Paul Davis"/>
    <s v="tina.cruz@yahoo.com"/>
    <x v="4"/>
    <d v="2023-10-11T00:00:00"/>
    <x v="85"/>
    <x v="10"/>
    <x v="1"/>
    <s v="February"/>
    <x v="2"/>
    <s v="PROD2422"/>
    <x v="21"/>
    <x v="1"/>
    <n v="706"/>
    <n v="4"/>
    <n v="2822"/>
    <x v="0"/>
    <n v="249"/>
    <m/>
    <x v="2"/>
    <n v="0.14989369241672573"/>
    <n v="423"/>
  </r>
  <r>
    <s v="ORD001983"/>
    <s v="CUST3423"/>
    <s v="Taylor Jackson"/>
    <s v="benjamin.jones@gmail.com"/>
    <x v="3"/>
    <d v="2023-03-02T00:00:00"/>
    <x v="124"/>
    <x v="3"/>
    <x v="0"/>
    <s v="March"/>
    <x v="0"/>
    <s v="PROD4780"/>
    <x v="12"/>
    <x v="3"/>
    <n v="643"/>
    <n v="4"/>
    <n v="2570"/>
    <x v="2"/>
    <n v="347"/>
    <n v="2"/>
    <x v="0"/>
    <n v="0.35019455252918286"/>
    <n v="900"/>
  </r>
  <r>
    <s v="ORD001984"/>
    <s v="CUST6275"/>
    <s v="Austin Perez"/>
    <s v="john.thomas@yahoo.com"/>
    <x v="2"/>
    <d v="2023-04-28T00:00:00"/>
    <x v="551"/>
    <x v="5"/>
    <x v="1"/>
    <s v="October"/>
    <x v="0"/>
    <s v="PROD4493"/>
    <x v="13"/>
    <x v="4"/>
    <n v="376"/>
    <n v="6"/>
    <n v="2256"/>
    <x v="1"/>
    <n v="173"/>
    <n v="2"/>
    <x v="0"/>
    <n v="0.25"/>
    <n v="564"/>
  </r>
  <r>
    <s v="ORD001985"/>
    <s v="CUST4885"/>
    <s v="Wayne Lozano"/>
    <s v="stephen.elliott@yahoo.com"/>
    <x v="3"/>
    <d v="2023-02-05T00:00:00"/>
    <x v="681"/>
    <x v="5"/>
    <x v="0"/>
    <s v="October"/>
    <x v="2"/>
    <s v="PROD4034"/>
    <x v="9"/>
    <x v="4"/>
    <n v="1197"/>
    <n v="2"/>
    <n v="2394"/>
    <x v="0"/>
    <n v="169"/>
    <m/>
    <x v="2"/>
    <n v="0.24979114452798662"/>
    <n v="598"/>
  </r>
  <r>
    <s v="ORD001986"/>
    <s v="CUST4399"/>
    <s v="Roberta Ritter"/>
    <s v="nancy.holt@gmail.com"/>
    <x v="5"/>
    <d v="2024-05-25T00:00:00"/>
    <x v="237"/>
    <x v="5"/>
    <x v="0"/>
    <s v="October"/>
    <x v="0"/>
    <s v="PROD3932"/>
    <x v="3"/>
    <x v="1"/>
    <n v="958"/>
    <n v="3"/>
    <n v="2873"/>
    <x v="0"/>
    <n v="401"/>
    <n v="8"/>
    <x v="1"/>
    <n v="0.15001740341106856"/>
    <n v="431"/>
  </r>
  <r>
    <s v="ORD001987"/>
    <s v="CUST2827"/>
    <s v="Edward Townsend"/>
    <s v="adrienne.campbell@yahoo.com"/>
    <x v="0"/>
    <d v="2024-02-28T00:00:00"/>
    <x v="101"/>
    <x v="5"/>
    <x v="0"/>
    <s v="October"/>
    <x v="0"/>
    <s v="PROD7089"/>
    <x v="12"/>
    <x v="3"/>
    <n v="491"/>
    <n v="3"/>
    <n v="1472"/>
    <x v="0"/>
    <n v="75"/>
    <n v="8"/>
    <x v="1"/>
    <n v="0.34986413043478259"/>
    <n v="515"/>
  </r>
  <r>
    <s v="ORD001988"/>
    <s v="CUST9138"/>
    <s v="Robert Carroll"/>
    <s v="stephanie.miller@gmail.com"/>
    <x v="1"/>
    <d v="2024-06-10T00:00:00"/>
    <x v="68"/>
    <x v="9"/>
    <x v="1"/>
    <s v="June"/>
    <x v="2"/>
    <s v="PROD9522"/>
    <x v="17"/>
    <x v="3"/>
    <n v="573"/>
    <n v="2"/>
    <n v="1146"/>
    <x v="3"/>
    <n v="106"/>
    <m/>
    <x v="2"/>
    <n v="0.34991273996509598"/>
    <n v="401"/>
  </r>
  <r>
    <s v="ORD001989"/>
    <s v="CUST1582"/>
    <s v="Devon Mata"/>
    <s v="kimberly.cantrell@hotmail.com"/>
    <x v="2"/>
    <d v="2024-11-19T00:00:00"/>
    <x v="520"/>
    <x v="1"/>
    <x v="0"/>
    <s v="December"/>
    <x v="1"/>
    <s v="PROD7052"/>
    <x v="5"/>
    <x v="3"/>
    <n v="1264"/>
    <n v="2"/>
    <n v="2527"/>
    <x v="4"/>
    <n v="352"/>
    <m/>
    <x v="2"/>
    <n v="0.34982192322912542"/>
    <n v="884"/>
  </r>
  <r>
    <s v="ORD001990"/>
    <s v="CUST4030"/>
    <s v="Angela Thompson"/>
    <s v="lorraine.porter@yahoo.com"/>
    <x v="6"/>
    <d v="2023-09-02T00:00:00"/>
    <x v="64"/>
    <x v="9"/>
    <x v="1"/>
    <s v="June"/>
    <x v="2"/>
    <s v="PROD6816"/>
    <x v="12"/>
    <x v="3"/>
    <n v="505"/>
    <n v="2"/>
    <n v="1009"/>
    <x v="0"/>
    <n v="130"/>
    <m/>
    <x v="2"/>
    <n v="0.34985133795837464"/>
    <n v="353"/>
  </r>
  <r>
    <s v="ORD001991"/>
    <s v="CUST6876"/>
    <s v="Benjamin Davidson"/>
    <s v="pamela.ballard@outlook.com"/>
    <x v="5"/>
    <d v="2023-05-16T00:00:00"/>
    <x v="367"/>
    <x v="4"/>
    <x v="1"/>
    <s v="April"/>
    <x v="0"/>
    <s v="PROD2101"/>
    <x v="15"/>
    <x v="1"/>
    <n v="47"/>
    <n v="5"/>
    <n v="236"/>
    <x v="1"/>
    <n v="34"/>
    <n v="6"/>
    <x v="0"/>
    <n v="0.14830508474576271"/>
    <n v="35"/>
  </r>
  <r>
    <s v="ORD001992"/>
    <s v="CUST9028"/>
    <s v="Amanda Matthews"/>
    <s v="tina.manning@yahoo.com"/>
    <x v="3"/>
    <d v="2024-07-29T00:00:00"/>
    <x v="370"/>
    <x v="1"/>
    <x v="0"/>
    <s v="December"/>
    <x v="2"/>
    <s v="PROD8041"/>
    <x v="8"/>
    <x v="2"/>
    <n v="1354"/>
    <n v="10"/>
    <n v="13536"/>
    <x v="1"/>
    <n v="1090"/>
    <m/>
    <x v="2"/>
    <n v="0.30001477541371158"/>
    <n v="4061"/>
  </r>
  <r>
    <s v="ORD001993"/>
    <s v="CUST5147"/>
    <s v="Chase Gregory"/>
    <s v="michael.jones@outlook.com"/>
    <x v="3"/>
    <d v="2023-06-07T00:00:00"/>
    <x v="347"/>
    <x v="3"/>
    <x v="1"/>
    <s v="March"/>
    <x v="0"/>
    <s v="PROD1578"/>
    <x v="4"/>
    <x v="2"/>
    <n v="896"/>
    <n v="3"/>
    <n v="2687"/>
    <x v="0"/>
    <n v="382"/>
    <n v="2"/>
    <x v="0"/>
    <n v="0.29996278377372532"/>
    <n v="806"/>
  </r>
  <r>
    <s v="ORD001994"/>
    <s v="CUST4094"/>
    <s v="James Sanchez"/>
    <s v="jeffrey.peterson@yahoo.com"/>
    <x v="4"/>
    <d v="2024-04-03T00:00:00"/>
    <x v="4"/>
    <x v="0"/>
    <x v="1"/>
    <s v="January"/>
    <x v="0"/>
    <s v="PROD3375"/>
    <x v="18"/>
    <x v="0"/>
    <n v="649"/>
    <n v="3"/>
    <n v="1948"/>
    <x v="0"/>
    <n v="267"/>
    <n v="5"/>
    <x v="0"/>
    <n v="0.39989733059548255"/>
    <n v="779"/>
  </r>
  <r>
    <s v="ORD001995"/>
    <s v="CUST6412"/>
    <s v="Shari Webb"/>
    <s v="pamela.williams@outlook.com"/>
    <x v="1"/>
    <d v="2024-12-09T00:00:00"/>
    <x v="495"/>
    <x v="3"/>
    <x v="1"/>
    <s v="March"/>
    <x v="1"/>
    <s v="PROD5873"/>
    <x v="9"/>
    <x v="4"/>
    <n v="536"/>
    <n v="3"/>
    <n v="1608"/>
    <x v="1"/>
    <n v="232"/>
    <m/>
    <x v="2"/>
    <n v="0.25"/>
    <n v="402"/>
  </r>
  <r>
    <s v="ORD001996"/>
    <s v="CUST8994"/>
    <s v="John Campbell"/>
    <s v="sean.ward@gmail.com"/>
    <x v="4"/>
    <d v="2024-01-15T00:00:00"/>
    <x v="163"/>
    <x v="2"/>
    <x v="1"/>
    <s v="May"/>
    <x v="0"/>
    <s v="PROD5568"/>
    <x v="7"/>
    <x v="4"/>
    <n v="322"/>
    <n v="2"/>
    <n v="643"/>
    <x v="3"/>
    <n v="68"/>
    <n v="4"/>
    <x v="0"/>
    <n v="0.25038880248833595"/>
    <n v="161"/>
  </r>
  <r>
    <s v="ORD001997"/>
    <s v="CUST2753"/>
    <s v="Donna Montgomery"/>
    <s v="lauren.mays@outlook.com"/>
    <x v="6"/>
    <d v="2024-02-27T00:00:00"/>
    <x v="219"/>
    <x v="11"/>
    <x v="1"/>
    <s v="July"/>
    <x v="0"/>
    <s v="PROD7451"/>
    <x v="1"/>
    <x v="1"/>
    <n v="31"/>
    <n v="6"/>
    <n v="184"/>
    <x v="1"/>
    <n v="17"/>
    <n v="8"/>
    <x v="1"/>
    <n v="0.15217391304347827"/>
    <n v="28"/>
  </r>
  <r>
    <s v="ORD001998"/>
    <s v="CUST1531"/>
    <s v="Mark Cook"/>
    <s v="jasmine.potts@hotmail.com"/>
    <x v="5"/>
    <d v="2024-11-05T00:00:00"/>
    <x v="184"/>
    <x v="3"/>
    <x v="0"/>
    <s v="March"/>
    <x v="2"/>
    <s v="PROD2611"/>
    <x v="13"/>
    <x v="4"/>
    <n v="557"/>
    <n v="4"/>
    <n v="2228"/>
    <x v="1"/>
    <n v="205"/>
    <m/>
    <x v="2"/>
    <n v="0.25"/>
    <n v="557"/>
  </r>
  <r>
    <s v="ORD001999"/>
    <s v="CUST1142"/>
    <s v="Kevin Reynolds"/>
    <s v="mark.moore@outlook.com"/>
    <x v="1"/>
    <d v="2023-10-18T00:00:00"/>
    <x v="62"/>
    <x v="1"/>
    <x v="1"/>
    <s v="December"/>
    <x v="0"/>
    <s v="PROD1794"/>
    <x v="15"/>
    <x v="1"/>
    <n v="1328"/>
    <n v="2"/>
    <n v="2656"/>
    <x v="1"/>
    <n v="356"/>
    <n v="4"/>
    <x v="0"/>
    <n v="0.14984939759036145"/>
    <n v="398"/>
  </r>
  <r>
    <s v="ORD002000"/>
    <s v="CUST3799"/>
    <s v="Michael Powell"/>
    <s v="jeffrey.owen@yahoo.com"/>
    <x v="1"/>
    <d v="2024-11-21T00:00:00"/>
    <x v="485"/>
    <x v="11"/>
    <x v="0"/>
    <s v="July"/>
    <x v="0"/>
    <s v="PROD8236"/>
    <x v="10"/>
    <x v="2"/>
    <n v="647"/>
    <n v="5"/>
    <n v="3237"/>
    <x v="1"/>
    <n v="427"/>
    <n v="4"/>
    <x v="0"/>
    <n v="0.29996910719802283"/>
    <n v="971"/>
  </r>
  <r>
    <s v="ORD002001"/>
    <s v="CUST9065"/>
    <s v="Todd Wiley"/>
    <s v="eric.pugh@gmail.com"/>
    <x v="2"/>
    <d v="2023-04-03T00:00:00"/>
    <x v="280"/>
    <x v="10"/>
    <x v="1"/>
    <s v="February"/>
    <x v="0"/>
    <s v="PROD2404"/>
    <x v="15"/>
    <x v="1"/>
    <n v="19"/>
    <n v="3"/>
    <n v="56"/>
    <x v="3"/>
    <n v="8"/>
    <n v="10"/>
    <x v="1"/>
    <n v="0.14285714285714285"/>
    <n v="8"/>
  </r>
  <r>
    <s v="ORD002002"/>
    <s v="CUST4939"/>
    <s v="Chris Cooley"/>
    <s v="anna.garcia@yahoo.com"/>
    <x v="3"/>
    <d v="2024-07-08T00:00:00"/>
    <x v="344"/>
    <x v="6"/>
    <x v="1"/>
    <s v="August"/>
    <x v="0"/>
    <s v="PROD7120"/>
    <x v="3"/>
    <x v="1"/>
    <n v="206"/>
    <n v="2"/>
    <n v="411"/>
    <x v="1"/>
    <n v="54"/>
    <n v="7"/>
    <x v="0"/>
    <n v="0.15085158150851583"/>
    <n v="62"/>
  </r>
  <r>
    <s v="ORD002003"/>
    <s v="CUST8018"/>
    <s v="Kristen Campbell"/>
    <s v="thomas.white@gmail.com"/>
    <x v="0"/>
    <d v="2024-12-16T00:00:00"/>
    <x v="586"/>
    <x v="2"/>
    <x v="1"/>
    <s v="May"/>
    <x v="1"/>
    <s v="PROD5792"/>
    <x v="5"/>
    <x v="3"/>
    <n v="343"/>
    <n v="3"/>
    <n v="1030"/>
    <x v="2"/>
    <n v="53"/>
    <m/>
    <x v="2"/>
    <n v="0.35048543689320388"/>
    <n v="361"/>
  </r>
  <r>
    <s v="ORD002004"/>
    <s v="CUST2533"/>
    <s v="Timothy Diaz"/>
    <s v="thomas.coleman@outlook.com"/>
    <x v="5"/>
    <d v="2023-09-29T00:00:00"/>
    <x v="409"/>
    <x v="1"/>
    <x v="1"/>
    <s v="December"/>
    <x v="1"/>
    <s v="PROD2108"/>
    <x v="2"/>
    <x v="1"/>
    <n v="854"/>
    <n v="4"/>
    <n v="3416"/>
    <x v="1"/>
    <n v="429"/>
    <m/>
    <x v="2"/>
    <n v="0.14988290398126464"/>
    <n v="512"/>
  </r>
  <r>
    <s v="ORD002005"/>
    <s v="CUST2685"/>
    <s v="Dr. Rachel Hebert"/>
    <s v="kevin.daniels@outlook.com"/>
    <x v="5"/>
    <d v="2024-06-16T00:00:00"/>
    <x v="499"/>
    <x v="4"/>
    <x v="0"/>
    <s v="April"/>
    <x v="0"/>
    <s v="PROD1207"/>
    <x v="12"/>
    <x v="3"/>
    <n v="583"/>
    <n v="2"/>
    <n v="1165"/>
    <x v="0"/>
    <n v="68"/>
    <n v="10"/>
    <x v="1"/>
    <n v="0.3502145922746781"/>
    <n v="408"/>
  </r>
  <r>
    <s v="ORD002006"/>
    <s v="CUST1375"/>
    <s v="Marc Schwartz"/>
    <s v="kevin.miller@yahoo.com"/>
    <x v="3"/>
    <d v="2024-04-06T00:00:00"/>
    <x v="253"/>
    <x v="5"/>
    <x v="1"/>
    <s v="October"/>
    <x v="0"/>
    <s v="PROD9475"/>
    <x v="6"/>
    <x v="0"/>
    <n v="412"/>
    <n v="6"/>
    <n v="2470"/>
    <x v="1"/>
    <n v="172"/>
    <n v="7"/>
    <x v="0"/>
    <n v="0.4"/>
    <n v="988"/>
  </r>
  <r>
    <s v="ORD002007"/>
    <s v="CUST6806"/>
    <s v="Eric Collins"/>
    <s v="brianna.jordan@gmail.com"/>
    <x v="0"/>
    <d v="2023-11-22T00:00:00"/>
    <x v="259"/>
    <x v="5"/>
    <x v="0"/>
    <s v="October"/>
    <x v="0"/>
    <s v="PROD1483"/>
    <x v="13"/>
    <x v="4"/>
    <n v="251"/>
    <n v="4"/>
    <n v="1003"/>
    <x v="0"/>
    <n v="138"/>
    <n v="7"/>
    <x v="0"/>
    <n v="0.25024925224327021"/>
    <n v="251"/>
  </r>
  <r>
    <s v="ORD002008"/>
    <s v="CUST1836"/>
    <s v="Kimberly Wilcox"/>
    <s v="anthony.nguyen@outlook.com"/>
    <x v="0"/>
    <d v="2023-09-08T00:00:00"/>
    <x v="682"/>
    <x v="9"/>
    <x v="0"/>
    <s v="June"/>
    <x v="0"/>
    <s v="PROD7155"/>
    <x v="9"/>
    <x v="4"/>
    <n v="705"/>
    <n v="1"/>
    <n v="705"/>
    <x v="1"/>
    <n v="88"/>
    <n v="7"/>
    <x v="0"/>
    <n v="0.24964539007092199"/>
    <n v="176"/>
  </r>
  <r>
    <s v="ORD002009"/>
    <s v="CUST2109"/>
    <s v="Timothy Coleman"/>
    <s v="john.bartlett@yahoo.com"/>
    <x v="2"/>
    <d v="2023-07-07T00:00:00"/>
    <x v="628"/>
    <x v="7"/>
    <x v="1"/>
    <s v="November"/>
    <x v="0"/>
    <s v="PROD1280"/>
    <x v="12"/>
    <x v="3"/>
    <n v="277"/>
    <n v="1"/>
    <n v="277"/>
    <x v="2"/>
    <n v="28"/>
    <n v="10"/>
    <x v="1"/>
    <n v="0.35018050541516244"/>
    <n v="97"/>
  </r>
  <r>
    <s v="ORD002010"/>
    <s v="CUST9870"/>
    <s v="Kristen Davis"/>
    <s v="kathleen.matthews@outlook.com"/>
    <x v="4"/>
    <d v="2023-10-29T00:00:00"/>
    <x v="419"/>
    <x v="11"/>
    <x v="1"/>
    <s v="July"/>
    <x v="0"/>
    <s v="PROD9339"/>
    <x v="9"/>
    <x v="4"/>
    <n v="837"/>
    <n v="6"/>
    <n v="5022"/>
    <x v="0"/>
    <n v="282"/>
    <n v="6"/>
    <x v="0"/>
    <n v="0.25009956192751892"/>
    <n v="1256"/>
  </r>
  <r>
    <s v="ORD002011"/>
    <s v="CUST4369"/>
    <s v="Charles Powers"/>
    <s v="monica.sanchez@yahoo.com"/>
    <x v="0"/>
    <d v="2023-03-18T00:00:00"/>
    <x v="379"/>
    <x v="4"/>
    <x v="0"/>
    <s v="April"/>
    <x v="0"/>
    <s v="PROD1667"/>
    <x v="18"/>
    <x v="0"/>
    <n v="943"/>
    <n v="5"/>
    <n v="4714"/>
    <x v="0"/>
    <n v="468"/>
    <n v="9"/>
    <x v="1"/>
    <n v="0.40008485362749258"/>
    <n v="1886"/>
  </r>
  <r>
    <s v="ORD002012"/>
    <s v="CUST7363"/>
    <s v="Paul Meyer"/>
    <s v="sharon.garrison@yahoo.com"/>
    <x v="6"/>
    <d v="2024-09-08T00:00:00"/>
    <x v="619"/>
    <x v="0"/>
    <x v="1"/>
    <s v="January"/>
    <x v="0"/>
    <s v="PROD7078"/>
    <x v="10"/>
    <x v="2"/>
    <n v="282"/>
    <n v="3"/>
    <n v="845"/>
    <x v="0"/>
    <n v="101"/>
    <n v="9"/>
    <x v="1"/>
    <n v="0.29940828402366865"/>
    <n v="253"/>
  </r>
  <r>
    <s v="ORD002013"/>
    <s v="CUST5891"/>
    <s v="Marissa Watson"/>
    <s v="david.espinoza@outlook.com"/>
    <x v="3"/>
    <d v="2023-07-19T00:00:00"/>
    <x v="366"/>
    <x v="3"/>
    <x v="1"/>
    <s v="March"/>
    <x v="1"/>
    <s v="PROD9444"/>
    <x v="20"/>
    <x v="3"/>
    <n v="736"/>
    <n v="3"/>
    <n v="2208"/>
    <x v="4"/>
    <n v="306"/>
    <m/>
    <x v="2"/>
    <n v="0.3500905797101449"/>
    <n v="773"/>
  </r>
  <r>
    <s v="ORD002014"/>
    <s v="CUST6275"/>
    <s v="Austin Perez"/>
    <s v="john.thomas@yahoo.com"/>
    <x v="2"/>
    <d v="2023-04-28T00:00:00"/>
    <x v="649"/>
    <x v="2"/>
    <x v="0"/>
    <s v="May"/>
    <x v="1"/>
    <s v="PROD3305"/>
    <x v="10"/>
    <x v="2"/>
    <n v="1081"/>
    <n v="3"/>
    <n v="3244"/>
    <x v="0"/>
    <n v="391"/>
    <m/>
    <x v="2"/>
    <n v="0.29993834771886557"/>
    <n v="973"/>
  </r>
  <r>
    <s v="ORD002015"/>
    <s v="CUST3382"/>
    <s v="Timothy Hall"/>
    <s v="samantha.wilson@outlook.com"/>
    <x v="1"/>
    <d v="2023-10-23T00:00:00"/>
    <x v="28"/>
    <x v="8"/>
    <x v="0"/>
    <s v="September"/>
    <x v="1"/>
    <s v="PROD3829"/>
    <x v="17"/>
    <x v="3"/>
    <n v="145"/>
    <n v="4"/>
    <n v="580"/>
    <x v="4"/>
    <n v="41"/>
    <m/>
    <x v="2"/>
    <n v="0.35"/>
    <n v="203"/>
  </r>
  <r>
    <s v="ORD002016"/>
    <s v="CUST6953"/>
    <s v="Andrea Ritter"/>
    <s v="elizabeth.cobb@gmail.com"/>
    <x v="1"/>
    <d v="2024-07-05T00:00:00"/>
    <x v="509"/>
    <x v="11"/>
    <x v="1"/>
    <s v="July"/>
    <x v="2"/>
    <s v="PROD1038"/>
    <x v="14"/>
    <x v="4"/>
    <n v="1042"/>
    <n v="5"/>
    <n v="5212"/>
    <x v="3"/>
    <n v="702"/>
    <m/>
    <x v="2"/>
    <n v="0.25"/>
    <n v="1303"/>
  </r>
  <r>
    <s v="ORD002017"/>
    <s v="CUST5336"/>
    <s v="Jose Patel"/>
    <s v="michael.jones@outlook.com"/>
    <x v="5"/>
    <d v="2024-01-21T00:00:00"/>
    <x v="2"/>
    <x v="2"/>
    <x v="0"/>
    <s v="May"/>
    <x v="0"/>
    <s v="PROD7134"/>
    <x v="21"/>
    <x v="1"/>
    <n v="576"/>
    <n v="4"/>
    <n v="2304"/>
    <x v="0"/>
    <n v="201"/>
    <n v="3"/>
    <x v="0"/>
    <n v="0.1501736111111111"/>
    <n v="346"/>
  </r>
  <r>
    <s v="ORD002018"/>
    <s v="CUST9593"/>
    <s v="Jimmy Erickson"/>
    <s v="michael.harris@yahoo.com"/>
    <x v="0"/>
    <d v="2023-06-02T00:00:00"/>
    <x v="268"/>
    <x v="0"/>
    <x v="0"/>
    <s v="January"/>
    <x v="0"/>
    <s v="PROD3755"/>
    <x v="18"/>
    <x v="0"/>
    <n v="589"/>
    <n v="3"/>
    <n v="1767"/>
    <x v="1"/>
    <n v="259"/>
    <n v="9"/>
    <x v="1"/>
    <n v="0.40011318619128466"/>
    <n v="707"/>
  </r>
  <r>
    <s v="ORD002019"/>
    <s v="CUST5116"/>
    <s v="Lauren White"/>
    <s v="michael.andrews@hotmail.com"/>
    <x v="4"/>
    <d v="2023-06-18T00:00:00"/>
    <x v="458"/>
    <x v="0"/>
    <x v="0"/>
    <s v="January"/>
    <x v="1"/>
    <s v="PROD4040"/>
    <x v="14"/>
    <x v="4"/>
    <n v="723"/>
    <n v="1"/>
    <n v="723"/>
    <x v="1"/>
    <n v="65"/>
    <m/>
    <x v="2"/>
    <n v="0.25034578146611342"/>
    <n v="181"/>
  </r>
  <r>
    <s v="ORD002020"/>
    <s v="CUST1410"/>
    <s v="James Horne"/>
    <s v="martin.wiggins@yahoo.com"/>
    <x v="3"/>
    <d v="2024-08-09T00:00:00"/>
    <x v="228"/>
    <x v="4"/>
    <x v="1"/>
    <s v="April"/>
    <x v="0"/>
    <s v="PROD1133"/>
    <x v="16"/>
    <x v="0"/>
    <n v="268"/>
    <n v="2"/>
    <n v="537"/>
    <x v="0"/>
    <n v="73"/>
    <n v="8"/>
    <x v="1"/>
    <n v="0.40037243947858475"/>
    <n v="215"/>
  </r>
  <r>
    <s v="ORD002021"/>
    <s v="CUST2481"/>
    <s v="Morgan Collier"/>
    <s v="kathryn.serrano@gmail.com"/>
    <x v="4"/>
    <d v="2024-06-03T00:00:00"/>
    <x v="667"/>
    <x v="9"/>
    <x v="0"/>
    <s v="June"/>
    <x v="0"/>
    <s v="PROD1531"/>
    <x v="13"/>
    <x v="4"/>
    <n v="1144"/>
    <n v="6"/>
    <n v="6865"/>
    <x v="1"/>
    <n v="971"/>
    <n v="4"/>
    <x v="0"/>
    <n v="0.24996358339402769"/>
    <n v="1716"/>
  </r>
  <r>
    <s v="ORD002022"/>
    <s v="CUST4978"/>
    <s v="Peter Kline"/>
    <s v="tiffany.rodriguez@gmail.com"/>
    <x v="2"/>
    <d v="2023-11-17T00:00:00"/>
    <x v="97"/>
    <x v="2"/>
    <x v="1"/>
    <s v="May"/>
    <x v="0"/>
    <s v="PROD4605"/>
    <x v="13"/>
    <x v="4"/>
    <n v="720"/>
    <n v="1"/>
    <n v="720"/>
    <x v="0"/>
    <n v="79"/>
    <n v="8"/>
    <x v="1"/>
    <n v="0.25"/>
    <n v="180"/>
  </r>
  <r>
    <s v="ORD002023"/>
    <s v="CUST6345"/>
    <s v="Kimberly Mills"/>
    <s v="benjamin.johnson@gmail.com"/>
    <x v="2"/>
    <d v="2024-06-03T00:00:00"/>
    <x v="138"/>
    <x v="10"/>
    <x v="1"/>
    <s v="February"/>
    <x v="0"/>
    <s v="PROD4765"/>
    <x v="18"/>
    <x v="0"/>
    <n v="579"/>
    <n v="1"/>
    <n v="579"/>
    <x v="4"/>
    <n v="49"/>
    <n v="10"/>
    <x v="1"/>
    <n v="0.40069084628670121"/>
    <n v="232"/>
  </r>
  <r>
    <s v="ORD002024"/>
    <s v="CUST2734"/>
    <s v="Darrell Adams"/>
    <s v="christy.ryan@yahoo.com"/>
    <x v="1"/>
    <d v="2024-07-20T00:00:00"/>
    <x v="683"/>
    <x v="5"/>
    <x v="0"/>
    <s v="October"/>
    <x v="0"/>
    <s v="PROD8369"/>
    <x v="14"/>
    <x v="4"/>
    <n v="470"/>
    <n v="6"/>
    <n v="2819"/>
    <x v="1"/>
    <n v="236"/>
    <n v="9"/>
    <x v="1"/>
    <n v="0.25008868393047179"/>
    <n v="705"/>
  </r>
  <r>
    <s v="ORD002025"/>
    <s v="CUST7075"/>
    <s v="Michelle Allen"/>
    <s v="melissa.taylor@gmail.com"/>
    <x v="1"/>
    <d v="2023-06-23T00:00:00"/>
    <x v="19"/>
    <x v="6"/>
    <x v="1"/>
    <s v="August"/>
    <x v="0"/>
    <s v="PROD6324"/>
    <x v="7"/>
    <x v="4"/>
    <n v="1026"/>
    <n v="6"/>
    <n v="6158"/>
    <x v="4"/>
    <n v="685"/>
    <n v="6"/>
    <x v="0"/>
    <n v="0.24991880480675543"/>
    <n v="1539"/>
  </r>
  <r>
    <s v="ORD002026"/>
    <s v="CUST1376"/>
    <s v="Katherine Sullivan"/>
    <s v="adam.young@yahoo.com"/>
    <x v="0"/>
    <d v="2024-10-02T00:00:00"/>
    <x v="405"/>
    <x v="10"/>
    <x v="0"/>
    <s v="February"/>
    <x v="2"/>
    <s v="PROD8102"/>
    <x v="7"/>
    <x v="4"/>
    <n v="713"/>
    <n v="1"/>
    <n v="713"/>
    <x v="1"/>
    <n v="78"/>
    <m/>
    <x v="2"/>
    <n v="0.24964936886395511"/>
    <n v="178"/>
  </r>
  <r>
    <s v="ORD002027"/>
    <s v="CUST4546"/>
    <s v="Paul White"/>
    <s v="vanessa.moore@gmail.com"/>
    <x v="0"/>
    <d v="2023-05-08T00:00:00"/>
    <x v="27"/>
    <x v="1"/>
    <x v="0"/>
    <s v="December"/>
    <x v="0"/>
    <s v="PROD9559"/>
    <x v="14"/>
    <x v="4"/>
    <n v="1452"/>
    <n v="2"/>
    <n v="2904"/>
    <x v="1"/>
    <n v="191"/>
    <n v="6"/>
    <x v="0"/>
    <n v="0.25"/>
    <n v="726"/>
  </r>
  <r>
    <s v="ORD002028"/>
    <s v="CUST8070"/>
    <s v="Stephanie Smith"/>
    <s v="ryan.cook@hotmail.com"/>
    <x v="2"/>
    <d v="2024-11-05T00:00:00"/>
    <x v="435"/>
    <x v="0"/>
    <x v="0"/>
    <s v="January"/>
    <x v="0"/>
    <s v="PROD6783"/>
    <x v="7"/>
    <x v="4"/>
    <n v="749"/>
    <n v="1"/>
    <n v="749"/>
    <x v="0"/>
    <n v="59"/>
    <n v="2"/>
    <x v="0"/>
    <n v="0.24966622162883845"/>
    <n v="187"/>
  </r>
  <r>
    <s v="ORD002029"/>
    <s v="CUST2370"/>
    <s v="Joshua Barnes"/>
    <s v="shawn.smith@gmail.com"/>
    <x v="3"/>
    <d v="2024-05-07T00:00:00"/>
    <x v="625"/>
    <x v="0"/>
    <x v="0"/>
    <s v="January"/>
    <x v="1"/>
    <s v="PROD1765"/>
    <x v="8"/>
    <x v="2"/>
    <n v="564"/>
    <n v="1"/>
    <n v="564"/>
    <x v="0"/>
    <n v="45"/>
    <m/>
    <x v="2"/>
    <n v="0.299645390070922"/>
    <n v="169"/>
  </r>
  <r>
    <s v="ORD002030"/>
    <s v="CUST5994"/>
    <s v="Lori Haney"/>
    <s v="holly.johns@gmail.com"/>
    <x v="5"/>
    <d v="2024-02-24T00:00:00"/>
    <x v="427"/>
    <x v="10"/>
    <x v="0"/>
    <s v="February"/>
    <x v="0"/>
    <s v="PROD8266"/>
    <x v="15"/>
    <x v="1"/>
    <n v="269"/>
    <n v="1"/>
    <n v="269"/>
    <x v="1"/>
    <n v="36"/>
    <n v="2"/>
    <x v="0"/>
    <n v="0.14869888475836432"/>
    <n v="40"/>
  </r>
  <r>
    <s v="ORD002031"/>
    <s v="CUST9084"/>
    <s v="Amber Martinez MD"/>
    <s v="regina.peters@yahoo.com"/>
    <x v="4"/>
    <d v="2024-12-14T00:00:00"/>
    <x v="577"/>
    <x v="5"/>
    <x v="1"/>
    <s v="October"/>
    <x v="1"/>
    <s v="PROD5104"/>
    <x v="3"/>
    <x v="1"/>
    <n v="329"/>
    <n v="3"/>
    <n v="987"/>
    <x v="1"/>
    <n v="141"/>
    <m/>
    <x v="2"/>
    <n v="0.14994934143870314"/>
    <n v="148"/>
  </r>
  <r>
    <s v="ORD002032"/>
    <s v="CUST2200"/>
    <s v="Mackenzie Fuentes"/>
    <s v="tina.allen@yahoo.com"/>
    <x v="2"/>
    <d v="2024-09-19T00:00:00"/>
    <x v="499"/>
    <x v="4"/>
    <x v="0"/>
    <s v="April"/>
    <x v="0"/>
    <s v="PROD3048"/>
    <x v="7"/>
    <x v="4"/>
    <n v="862"/>
    <n v="2"/>
    <n v="1724"/>
    <x v="1"/>
    <n v="206"/>
    <n v="9"/>
    <x v="1"/>
    <n v="0.25"/>
    <n v="431"/>
  </r>
  <r>
    <s v="ORD002033"/>
    <s v="CUST2374"/>
    <s v="Justin Gonzalez"/>
    <s v="chelsea.cooper@yahoo.com"/>
    <x v="1"/>
    <d v="2024-06-27T00:00:00"/>
    <x v="650"/>
    <x v="6"/>
    <x v="1"/>
    <s v="August"/>
    <x v="0"/>
    <s v="PROD7665"/>
    <x v="20"/>
    <x v="3"/>
    <n v="840"/>
    <n v="3"/>
    <n v="2519"/>
    <x v="0"/>
    <n v="135"/>
    <n v="8"/>
    <x v="1"/>
    <n v="0.35013894402540691"/>
    <n v="882"/>
  </r>
  <r>
    <s v="ORD002034"/>
    <s v="CUST5763"/>
    <s v="Theresa Williams"/>
    <s v="shawn.rodriguez@gmail.com"/>
    <x v="1"/>
    <d v="2023-04-24T00:00:00"/>
    <x v="684"/>
    <x v="9"/>
    <x v="1"/>
    <s v="June"/>
    <x v="0"/>
    <s v="PROD9783"/>
    <x v="8"/>
    <x v="2"/>
    <n v="350"/>
    <n v="4"/>
    <n v="1401"/>
    <x v="0"/>
    <n v="94"/>
    <n v="7"/>
    <x v="0"/>
    <n v="0.29978586723768735"/>
    <n v="420"/>
  </r>
  <r>
    <s v="ORD002035"/>
    <s v="CUST1400"/>
    <s v="David Weber"/>
    <s v="raymond.jackson@gmail.com"/>
    <x v="3"/>
    <d v="2023-11-19T00:00:00"/>
    <x v="373"/>
    <x v="9"/>
    <x v="0"/>
    <s v="June"/>
    <x v="0"/>
    <s v="PROD1755"/>
    <x v="11"/>
    <x v="3"/>
    <n v="1055"/>
    <n v="1"/>
    <n v="1055"/>
    <x v="1"/>
    <n v="97"/>
    <n v="7"/>
    <x v="0"/>
    <n v="0.34976303317535545"/>
    <n v="369"/>
  </r>
  <r>
    <s v="ORD002036"/>
    <s v="CUST9845"/>
    <s v="Patrick Bailey"/>
    <s v="monica.johnson@gmail.com"/>
    <x v="3"/>
    <d v="2023-10-06T00:00:00"/>
    <x v="535"/>
    <x v="0"/>
    <x v="1"/>
    <s v="January"/>
    <x v="0"/>
    <s v="PROD3625"/>
    <x v="7"/>
    <x v="4"/>
    <n v="599"/>
    <n v="1"/>
    <n v="599"/>
    <x v="1"/>
    <n v="41"/>
    <n v="7"/>
    <x v="0"/>
    <n v="0.25041736227045075"/>
    <n v="150"/>
  </r>
  <r>
    <s v="ORD002037"/>
    <s v="CUST9465"/>
    <s v="Jacob Allen"/>
    <s v="kathy.perkins@hotmail.com"/>
    <x v="0"/>
    <d v="2023-03-08T00:00:00"/>
    <x v="459"/>
    <x v="1"/>
    <x v="1"/>
    <s v="December"/>
    <x v="0"/>
    <s v="PROD7640"/>
    <x v="13"/>
    <x v="4"/>
    <n v="1135"/>
    <n v="2"/>
    <n v="2271"/>
    <x v="1"/>
    <n v="179"/>
    <n v="9"/>
    <x v="1"/>
    <n v="0.25011008366358434"/>
    <n v="568"/>
  </r>
  <r>
    <s v="ORD002038"/>
    <s v="CUST6311"/>
    <s v="Ethan Benitez"/>
    <s v="michael.wright@yahoo.com"/>
    <x v="6"/>
    <d v="2023-07-16T00:00:00"/>
    <x v="401"/>
    <x v="3"/>
    <x v="0"/>
    <s v="March"/>
    <x v="0"/>
    <s v="PROD4305"/>
    <x v="9"/>
    <x v="4"/>
    <n v="462"/>
    <n v="2"/>
    <n v="923"/>
    <x v="2"/>
    <n v="49"/>
    <n v="9"/>
    <x v="1"/>
    <n v="0.2502708559046587"/>
    <n v="231"/>
  </r>
  <r>
    <s v="ORD002039"/>
    <s v="CUST9465"/>
    <s v="Jacob Allen"/>
    <s v="kathy.perkins@hotmail.com"/>
    <x v="0"/>
    <d v="2023-03-08T00:00:00"/>
    <x v="306"/>
    <x v="2"/>
    <x v="0"/>
    <s v="May"/>
    <x v="0"/>
    <s v="PROD7915"/>
    <x v="9"/>
    <x v="4"/>
    <n v="1084"/>
    <n v="4"/>
    <n v="4336"/>
    <x v="0"/>
    <n v="293"/>
    <n v="4"/>
    <x v="0"/>
    <n v="0.25"/>
    <n v="1084"/>
  </r>
  <r>
    <s v="ORD002040"/>
    <s v="CUST5459"/>
    <s v="Dana Taylor"/>
    <s v="heather.west@outlook.com"/>
    <x v="1"/>
    <d v="2023-02-09T00:00:00"/>
    <x v="537"/>
    <x v="4"/>
    <x v="0"/>
    <s v="April"/>
    <x v="1"/>
    <s v="PROD2483"/>
    <x v="0"/>
    <x v="0"/>
    <n v="68"/>
    <n v="1"/>
    <n v="68"/>
    <x v="3"/>
    <n v="8"/>
    <m/>
    <x v="2"/>
    <n v="0.39705882352941174"/>
    <n v="27"/>
  </r>
  <r>
    <s v="ORD002041"/>
    <s v="CUST1766"/>
    <s v="Christopher Mahoney"/>
    <s v="natalie.white@hotmail.com"/>
    <x v="2"/>
    <d v="2024-02-21T00:00:00"/>
    <x v="139"/>
    <x v="11"/>
    <x v="0"/>
    <s v="July"/>
    <x v="2"/>
    <s v="PROD6533"/>
    <x v="7"/>
    <x v="4"/>
    <n v="399"/>
    <n v="1"/>
    <n v="399"/>
    <x v="1"/>
    <n v="23"/>
    <m/>
    <x v="2"/>
    <n v="0.25062656641604009"/>
    <n v="100"/>
  </r>
  <r>
    <s v="ORD002042"/>
    <s v="CUST5838"/>
    <s v="James Williams"/>
    <s v="sarah.thompson@gmail.com"/>
    <x v="2"/>
    <d v="2023-07-30T00:00:00"/>
    <x v="579"/>
    <x v="3"/>
    <x v="0"/>
    <s v="March"/>
    <x v="0"/>
    <s v="PROD7844"/>
    <x v="21"/>
    <x v="1"/>
    <n v="353"/>
    <n v="2"/>
    <n v="707"/>
    <x v="0"/>
    <n v="43"/>
    <n v="4"/>
    <x v="0"/>
    <n v="0.14992927864214992"/>
    <n v="106"/>
  </r>
  <r>
    <s v="ORD002043"/>
    <s v="CUST8609"/>
    <s v="Joshua Houston"/>
    <s v="crystal.romero@yahoo.com"/>
    <x v="3"/>
    <d v="2023-08-02T00:00:00"/>
    <x v="122"/>
    <x v="3"/>
    <x v="1"/>
    <s v="March"/>
    <x v="0"/>
    <s v="PROD4189"/>
    <x v="8"/>
    <x v="2"/>
    <n v="371"/>
    <n v="1"/>
    <n v="371"/>
    <x v="1"/>
    <n v="39"/>
    <n v="3"/>
    <x v="0"/>
    <n v="0.29919137466307277"/>
    <n v="111"/>
  </r>
  <r>
    <s v="ORD002044"/>
    <s v="CUST5222"/>
    <s v="Victoria Rodriguez"/>
    <s v="bruce.huff@hotmail.com"/>
    <x v="5"/>
    <d v="2024-06-06T00:00:00"/>
    <x v="475"/>
    <x v="11"/>
    <x v="0"/>
    <s v="July"/>
    <x v="0"/>
    <s v="PROD7630"/>
    <x v="0"/>
    <x v="0"/>
    <n v="401"/>
    <n v="6"/>
    <n v="2406"/>
    <x v="1"/>
    <n v="263"/>
    <n v="4"/>
    <x v="0"/>
    <n v="0.39983374896093099"/>
    <n v="962"/>
  </r>
  <r>
    <s v="ORD002045"/>
    <s v="CUST1276"/>
    <s v="Natalie Howard"/>
    <s v="paula.tucker@hotmail.com"/>
    <x v="2"/>
    <d v="2023-07-27T00:00:00"/>
    <x v="548"/>
    <x v="10"/>
    <x v="0"/>
    <s v="February"/>
    <x v="0"/>
    <s v="PROD3636"/>
    <x v="17"/>
    <x v="3"/>
    <n v="71"/>
    <n v="2"/>
    <n v="141"/>
    <x v="1"/>
    <n v="17"/>
    <n v="10"/>
    <x v="1"/>
    <n v="0.3475177304964539"/>
    <n v="49"/>
  </r>
  <r>
    <s v="ORD002046"/>
    <s v="CUST8931"/>
    <s v="Scott Anderson"/>
    <s v="amanda.brooks@hotmail.com"/>
    <x v="4"/>
    <d v="2024-06-03T00:00:00"/>
    <x v="287"/>
    <x v="3"/>
    <x v="1"/>
    <s v="March"/>
    <x v="1"/>
    <s v="PROD1721"/>
    <x v="21"/>
    <x v="1"/>
    <n v="154"/>
    <n v="4"/>
    <n v="617"/>
    <x v="1"/>
    <n v="59"/>
    <m/>
    <x v="2"/>
    <n v="0.1507293354943274"/>
    <n v="93"/>
  </r>
  <r>
    <s v="ORD002047"/>
    <s v="CUST2200"/>
    <s v="Mackenzie Fuentes"/>
    <s v="tina.allen@yahoo.com"/>
    <x v="2"/>
    <d v="2024-09-19T00:00:00"/>
    <x v="188"/>
    <x v="3"/>
    <x v="0"/>
    <s v="March"/>
    <x v="0"/>
    <s v="PROD6083"/>
    <x v="7"/>
    <x v="4"/>
    <n v="747"/>
    <n v="2"/>
    <n v="1493"/>
    <x v="0"/>
    <n v="153"/>
    <n v="6"/>
    <x v="0"/>
    <n v="0.24983255190890824"/>
    <n v="373"/>
  </r>
  <r>
    <s v="ORD002048"/>
    <s v="CUST8080"/>
    <s v="Jerry Miller"/>
    <s v="elizabeth.hayes@outlook.com"/>
    <x v="3"/>
    <d v="2023-11-02T00:00:00"/>
    <x v="530"/>
    <x v="7"/>
    <x v="0"/>
    <s v="November"/>
    <x v="1"/>
    <s v="PROD8825"/>
    <x v="16"/>
    <x v="0"/>
    <n v="716"/>
    <n v="6"/>
    <n v="4298"/>
    <x v="1"/>
    <n v="541"/>
    <m/>
    <x v="2"/>
    <n v="0.39995346672871102"/>
    <n v="1719"/>
  </r>
  <r>
    <s v="ORD002049"/>
    <s v="CUST6438"/>
    <s v="Leon Jimenez"/>
    <s v="charles.romero@gmail.com"/>
    <x v="5"/>
    <d v="2023-07-19T00:00:00"/>
    <x v="638"/>
    <x v="9"/>
    <x v="0"/>
    <s v="June"/>
    <x v="0"/>
    <s v="PROD2235"/>
    <x v="9"/>
    <x v="4"/>
    <n v="1084"/>
    <n v="3"/>
    <n v="3251"/>
    <x v="1"/>
    <n v="257"/>
    <n v="6"/>
    <x v="0"/>
    <n v="0.25007689941556444"/>
    <n v="813"/>
  </r>
  <r>
    <s v="ORD002050"/>
    <s v="CUST9162"/>
    <s v="Sarah Ross"/>
    <s v="ashley.johnson@gmail.com"/>
    <x v="3"/>
    <d v="2024-05-15T00:00:00"/>
    <x v="246"/>
    <x v="1"/>
    <x v="1"/>
    <s v="December"/>
    <x v="0"/>
    <s v="PROD2871"/>
    <x v="9"/>
    <x v="4"/>
    <n v="344"/>
    <n v="6"/>
    <n v="2063"/>
    <x v="1"/>
    <n v="114"/>
    <n v="8"/>
    <x v="1"/>
    <n v="0.25012118274357731"/>
    <n v="516"/>
  </r>
  <r>
    <s v="ORD002051"/>
    <s v="CUST7232"/>
    <s v="Katrina Medina"/>
    <s v="lindsey.greer@gmail.com"/>
    <x v="0"/>
    <d v="2023-04-16T00:00:00"/>
    <x v="528"/>
    <x v="8"/>
    <x v="1"/>
    <s v="September"/>
    <x v="0"/>
    <s v="PROD4941"/>
    <x v="13"/>
    <x v="4"/>
    <n v="627"/>
    <n v="2"/>
    <n v="1254"/>
    <x v="1"/>
    <n v="182"/>
    <n v="9"/>
    <x v="1"/>
    <n v="0.24960127591706538"/>
    <n v="313"/>
  </r>
  <r>
    <s v="ORD002052"/>
    <s v="CUST7568"/>
    <s v="Jennifer Greene"/>
    <s v="trevor.brown@outlook.com"/>
    <x v="1"/>
    <d v="2023-03-27T00:00:00"/>
    <x v="31"/>
    <x v="3"/>
    <x v="1"/>
    <s v="March"/>
    <x v="0"/>
    <s v="PROD5839"/>
    <x v="10"/>
    <x v="2"/>
    <n v="960"/>
    <n v="2"/>
    <n v="1920"/>
    <x v="1"/>
    <n v="273"/>
    <n v="3"/>
    <x v="0"/>
    <n v="0.3"/>
    <n v="576"/>
  </r>
  <r>
    <s v="ORD002053"/>
    <s v="CUST9732"/>
    <s v="Daniel Taylor"/>
    <s v="linda.peterson@yahoo.com"/>
    <x v="0"/>
    <d v="2024-10-08T00:00:00"/>
    <x v="70"/>
    <x v="4"/>
    <x v="1"/>
    <s v="April"/>
    <x v="2"/>
    <s v="PROD8051"/>
    <x v="17"/>
    <x v="3"/>
    <n v="653"/>
    <n v="5"/>
    <n v="3265"/>
    <x v="3"/>
    <n v="262"/>
    <m/>
    <x v="2"/>
    <n v="0.35007656967840733"/>
    <n v="1143"/>
  </r>
  <r>
    <s v="ORD002054"/>
    <s v="CUST3423"/>
    <s v="Taylor Jackson"/>
    <s v="benjamin.jones@gmail.com"/>
    <x v="3"/>
    <d v="2023-03-02T00:00:00"/>
    <x v="681"/>
    <x v="5"/>
    <x v="0"/>
    <s v="October"/>
    <x v="1"/>
    <s v="PROD7191"/>
    <x v="1"/>
    <x v="1"/>
    <n v="225"/>
    <n v="3"/>
    <n v="674"/>
    <x v="1"/>
    <n v="69"/>
    <m/>
    <x v="2"/>
    <n v="0.14985163204747776"/>
    <n v="101"/>
  </r>
  <r>
    <s v="ORD002055"/>
    <s v="CUST3585"/>
    <s v="Angela Murphy"/>
    <s v="julia.yu@outlook.com"/>
    <x v="2"/>
    <d v="2023-09-21T00:00:00"/>
    <x v="135"/>
    <x v="5"/>
    <x v="1"/>
    <s v="October"/>
    <x v="0"/>
    <s v="PROD4943"/>
    <x v="12"/>
    <x v="3"/>
    <n v="114"/>
    <n v="3"/>
    <n v="342"/>
    <x v="3"/>
    <n v="39"/>
    <n v="4"/>
    <x v="0"/>
    <n v="0.35087719298245612"/>
    <n v="120"/>
  </r>
  <r>
    <s v="ORD002056"/>
    <s v="CUST2497"/>
    <s v="Tammy Cummings"/>
    <s v="cody.park@gmail.com"/>
    <x v="5"/>
    <d v="2024-06-17T00:00:00"/>
    <x v="299"/>
    <x v="6"/>
    <x v="0"/>
    <s v="August"/>
    <x v="0"/>
    <s v="PROD5198"/>
    <x v="15"/>
    <x v="1"/>
    <n v="509"/>
    <n v="3"/>
    <n v="1526"/>
    <x v="0"/>
    <n v="211"/>
    <n v="4"/>
    <x v="0"/>
    <n v="0.15006553079947577"/>
    <n v="229"/>
  </r>
  <r>
    <s v="ORD002057"/>
    <s v="CUST5760"/>
    <s v="Stacy Fisher"/>
    <s v="robert.obrien@hotmail.com"/>
    <x v="2"/>
    <d v="2023-01-13T00:00:00"/>
    <x v="685"/>
    <x v="7"/>
    <x v="0"/>
    <s v="November"/>
    <x v="0"/>
    <s v="PROD3514"/>
    <x v="20"/>
    <x v="3"/>
    <n v="334"/>
    <n v="7"/>
    <n v="2339"/>
    <x v="0"/>
    <n v="198"/>
    <n v="10"/>
    <x v="1"/>
    <n v="0.35014963659683623"/>
    <n v="819"/>
  </r>
  <r>
    <s v="ORD002058"/>
    <s v="CUST5336"/>
    <s v="Jose Patel"/>
    <s v="michael.jones@outlook.com"/>
    <x v="5"/>
    <d v="2024-01-21T00:00:00"/>
    <x v="108"/>
    <x v="2"/>
    <x v="1"/>
    <s v="May"/>
    <x v="0"/>
    <s v="PROD1854"/>
    <x v="12"/>
    <x v="3"/>
    <n v="395"/>
    <n v="1"/>
    <n v="395"/>
    <x v="2"/>
    <n v="27"/>
    <n v="4"/>
    <x v="0"/>
    <n v="0.34936708860759491"/>
    <n v="138"/>
  </r>
  <r>
    <s v="ORD002059"/>
    <s v="CUST7010"/>
    <s v="Christian Graham"/>
    <s v="meghan.saunders@outlook.com"/>
    <x v="3"/>
    <d v="2024-06-22T00:00:00"/>
    <x v="478"/>
    <x v="4"/>
    <x v="0"/>
    <s v="April"/>
    <x v="0"/>
    <s v="PROD7666"/>
    <x v="12"/>
    <x v="3"/>
    <n v="850"/>
    <n v="3"/>
    <n v="2549"/>
    <x v="0"/>
    <n v="237"/>
    <n v="4"/>
    <x v="0"/>
    <n v="0.34994115339348764"/>
    <n v="892"/>
  </r>
  <r>
    <s v="ORD002060"/>
    <s v="CUST2981"/>
    <s v="Cory Walker"/>
    <s v="andrea.oneal@hotmail.com"/>
    <x v="4"/>
    <d v="2024-08-06T00:00:00"/>
    <x v="383"/>
    <x v="0"/>
    <x v="1"/>
    <s v="January"/>
    <x v="2"/>
    <s v="PROD1181"/>
    <x v="21"/>
    <x v="1"/>
    <n v="801"/>
    <n v="3"/>
    <n v="2402"/>
    <x v="0"/>
    <n v="231"/>
    <m/>
    <x v="2"/>
    <n v="0.1498751040799334"/>
    <n v="360"/>
  </r>
  <r>
    <s v="ORD002061"/>
    <s v="CUST7514"/>
    <s v="Charles Bullock"/>
    <s v="paula.meyer@outlook.com"/>
    <x v="0"/>
    <d v="2024-06-28T00:00:00"/>
    <x v="371"/>
    <x v="1"/>
    <x v="0"/>
    <s v="December"/>
    <x v="0"/>
    <s v="PROD5628"/>
    <x v="18"/>
    <x v="0"/>
    <n v="1832"/>
    <n v="2"/>
    <n v="3663"/>
    <x v="1"/>
    <n v="331"/>
    <n v="7"/>
    <x v="0"/>
    <n v="0.39994539994539996"/>
    <n v="1465"/>
  </r>
  <r>
    <s v="ORD002062"/>
    <s v="CUST1585"/>
    <s v="Linda Perez"/>
    <s v="elizabeth.randall@outlook.com"/>
    <x v="6"/>
    <d v="2024-05-26T00:00:00"/>
    <x v="455"/>
    <x v="0"/>
    <x v="0"/>
    <s v="January"/>
    <x v="0"/>
    <s v="PROD9598"/>
    <x v="8"/>
    <x v="2"/>
    <n v="186"/>
    <n v="3"/>
    <n v="558"/>
    <x v="1"/>
    <n v="66"/>
    <n v="7"/>
    <x v="0"/>
    <n v="0.29928315412186379"/>
    <n v="167"/>
  </r>
  <r>
    <s v="ORD002063"/>
    <s v="CUST8127"/>
    <s v="James Cruz"/>
    <s v="shawna.rogers@gmail.com"/>
    <x v="2"/>
    <d v="2024-10-16T00:00:00"/>
    <x v="310"/>
    <x v="6"/>
    <x v="0"/>
    <s v="August"/>
    <x v="0"/>
    <s v="PROD6585"/>
    <x v="10"/>
    <x v="2"/>
    <n v="1112"/>
    <n v="3"/>
    <n v="3336"/>
    <x v="1"/>
    <n v="352"/>
    <n v="4"/>
    <x v="0"/>
    <n v="0.30005995203836933"/>
    <n v="1001"/>
  </r>
  <r>
    <s v="ORD002064"/>
    <s v="CUST7061"/>
    <s v="Angela Parks"/>
    <s v="brian.brown@outlook.com"/>
    <x v="5"/>
    <d v="2024-10-17T00:00:00"/>
    <x v="651"/>
    <x v="8"/>
    <x v="1"/>
    <s v="September"/>
    <x v="0"/>
    <s v="PROD7571"/>
    <x v="13"/>
    <x v="4"/>
    <n v="853"/>
    <n v="4"/>
    <n v="3410"/>
    <x v="1"/>
    <n v="349"/>
    <n v="4"/>
    <x v="0"/>
    <n v="0.25014662756598238"/>
    <n v="853"/>
  </r>
  <r>
    <s v="ORD002065"/>
    <s v="CUST8831"/>
    <s v="Luis Griffith"/>
    <s v="melissa.clark@hotmail.com"/>
    <x v="2"/>
    <d v="2023-03-18T00:00:00"/>
    <x v="234"/>
    <x v="11"/>
    <x v="1"/>
    <s v="July"/>
    <x v="0"/>
    <s v="PROD1780"/>
    <x v="21"/>
    <x v="1"/>
    <n v="331"/>
    <n v="5"/>
    <n v="1655"/>
    <x v="0"/>
    <n v="174"/>
    <n v="10"/>
    <x v="1"/>
    <n v="0.14984894259818732"/>
    <n v="248"/>
  </r>
  <r>
    <s v="ORD002066"/>
    <s v="CUST9266"/>
    <s v="Susan Lee"/>
    <s v="victor.salinas@yahoo.com"/>
    <x v="4"/>
    <d v="2024-06-25T00:00:00"/>
    <x v="164"/>
    <x v="8"/>
    <x v="1"/>
    <s v="September"/>
    <x v="0"/>
    <s v="PROD5649"/>
    <x v="10"/>
    <x v="2"/>
    <n v="278"/>
    <n v="2"/>
    <n v="556"/>
    <x v="2"/>
    <n v="61"/>
    <n v="4"/>
    <x v="0"/>
    <n v="0.30035971223021585"/>
    <n v="167"/>
  </r>
  <r>
    <s v="ORD002067"/>
    <s v="CUST3425"/>
    <s v="Garrett Gray"/>
    <s v="cristian.anderson@yahoo.com"/>
    <x v="4"/>
    <d v="2024-04-18T00:00:00"/>
    <x v="655"/>
    <x v="11"/>
    <x v="1"/>
    <s v="July"/>
    <x v="1"/>
    <s v="PROD9713"/>
    <x v="5"/>
    <x v="3"/>
    <n v="1042"/>
    <n v="3"/>
    <n v="3126"/>
    <x v="1"/>
    <n v="345"/>
    <m/>
    <x v="2"/>
    <n v="0.34996801023672425"/>
    <n v="1094"/>
  </r>
  <r>
    <s v="ORD002068"/>
    <s v="CUST5766"/>
    <s v="Jillian Roberson"/>
    <s v="kevin.saunders@outlook.com"/>
    <x v="3"/>
    <d v="2024-10-28T00:00:00"/>
    <x v="686"/>
    <x v="8"/>
    <x v="0"/>
    <s v="September"/>
    <x v="0"/>
    <s v="PROD8115"/>
    <x v="8"/>
    <x v="2"/>
    <n v="1001"/>
    <n v="1"/>
    <n v="1001"/>
    <x v="0"/>
    <n v="105"/>
    <n v="3"/>
    <x v="0"/>
    <n v="0.29970029970029971"/>
    <n v="300"/>
  </r>
  <r>
    <s v="ORD002069"/>
    <s v="CUST9265"/>
    <s v="John Stuart"/>
    <s v="george.perry@gmail.com"/>
    <x v="0"/>
    <d v="2024-09-29T00:00:00"/>
    <x v="3"/>
    <x v="3"/>
    <x v="1"/>
    <s v="March"/>
    <x v="0"/>
    <s v="PROD2463"/>
    <x v="8"/>
    <x v="2"/>
    <n v="531"/>
    <n v="4"/>
    <n v="2124"/>
    <x v="1"/>
    <n v="316"/>
    <n v="9"/>
    <x v="1"/>
    <n v="0.29990583804143128"/>
    <n v="637"/>
  </r>
  <r>
    <s v="ORD002070"/>
    <s v="CUST9930"/>
    <s v="Cathy Juarez"/>
    <s v="micheal.hancock@outlook.com"/>
    <x v="6"/>
    <d v="2023-11-12T00:00:00"/>
    <x v="200"/>
    <x v="1"/>
    <x v="0"/>
    <s v="December"/>
    <x v="0"/>
    <s v="PROD3497"/>
    <x v="13"/>
    <x v="4"/>
    <n v="1522"/>
    <n v="6"/>
    <n v="9132"/>
    <x v="0"/>
    <n v="1240"/>
    <n v="3"/>
    <x v="0"/>
    <n v="0.25"/>
    <n v="2283"/>
  </r>
  <r>
    <s v="ORD002071"/>
    <s v="CUST5207"/>
    <s v="Leslie Evans"/>
    <s v="lori.jarvis@outlook.com"/>
    <x v="4"/>
    <d v="2024-01-28T00:00:00"/>
    <x v="362"/>
    <x v="9"/>
    <x v="1"/>
    <s v="June"/>
    <x v="1"/>
    <s v="PROD6417"/>
    <x v="2"/>
    <x v="1"/>
    <n v="262"/>
    <n v="1"/>
    <n v="262"/>
    <x v="0"/>
    <n v="38"/>
    <m/>
    <x v="2"/>
    <n v="0.14885496183206107"/>
    <n v="39"/>
  </r>
  <r>
    <s v="ORD002072"/>
    <s v="CUST3938"/>
    <s v="Christopher Abbott"/>
    <s v="lisa.mcgee@hotmail.com"/>
    <x v="0"/>
    <d v="2023-01-19T00:00:00"/>
    <x v="625"/>
    <x v="0"/>
    <x v="0"/>
    <s v="January"/>
    <x v="0"/>
    <s v="PROD8048"/>
    <x v="9"/>
    <x v="4"/>
    <n v="380"/>
    <n v="3"/>
    <n v="1141"/>
    <x v="2"/>
    <n v="62"/>
    <n v="3"/>
    <x v="0"/>
    <n v="0.24978089395267308"/>
    <n v="285"/>
  </r>
  <r>
    <s v="ORD002073"/>
    <s v="CUST8947"/>
    <s v="James Williams"/>
    <s v="caitlin.vargas@hotmail.com"/>
    <x v="6"/>
    <d v="2024-10-08T00:00:00"/>
    <x v="226"/>
    <x v="0"/>
    <x v="1"/>
    <s v="January"/>
    <x v="0"/>
    <s v="PROD1314"/>
    <x v="7"/>
    <x v="4"/>
    <n v="321"/>
    <n v="1"/>
    <n v="321"/>
    <x v="2"/>
    <n v="17"/>
    <n v="6"/>
    <x v="0"/>
    <n v="0.24922118380062305"/>
    <n v="80"/>
  </r>
  <r>
    <s v="ORD002074"/>
    <s v="CUST4369"/>
    <s v="Charles Powers"/>
    <s v="monica.sanchez@yahoo.com"/>
    <x v="0"/>
    <d v="2023-03-18T00:00:00"/>
    <x v="80"/>
    <x v="8"/>
    <x v="1"/>
    <s v="September"/>
    <x v="0"/>
    <s v="PROD9442"/>
    <x v="1"/>
    <x v="1"/>
    <n v="1038"/>
    <n v="3"/>
    <n v="3115"/>
    <x v="2"/>
    <n v="358"/>
    <n v="8"/>
    <x v="1"/>
    <n v="0.14991974317817014"/>
    <n v="467"/>
  </r>
  <r>
    <s v="ORD002075"/>
    <s v="CUST2227"/>
    <s v="Dustin Garrett"/>
    <s v="carolyn.alvarez@yahoo.com"/>
    <x v="5"/>
    <d v="2024-01-22T00:00:00"/>
    <x v="158"/>
    <x v="0"/>
    <x v="0"/>
    <s v="January"/>
    <x v="0"/>
    <s v="PROD5361"/>
    <x v="7"/>
    <x v="4"/>
    <n v="473"/>
    <n v="2"/>
    <n v="946"/>
    <x v="0"/>
    <n v="101"/>
    <n v="5"/>
    <x v="0"/>
    <n v="0.24947145877378435"/>
    <n v="236"/>
  </r>
  <r>
    <s v="ORD002076"/>
    <s v="CUST6186"/>
    <s v="Rachel Reed"/>
    <s v="tina.baldwin@yahoo.com"/>
    <x v="3"/>
    <d v="2023-04-20T00:00:00"/>
    <x v="402"/>
    <x v="6"/>
    <x v="1"/>
    <s v="August"/>
    <x v="0"/>
    <s v="PROD2934"/>
    <x v="13"/>
    <x v="4"/>
    <n v="799"/>
    <n v="6"/>
    <n v="4794"/>
    <x v="0"/>
    <n v="388"/>
    <n v="2"/>
    <x v="0"/>
    <n v="0.25010429703796411"/>
    <n v="1199"/>
  </r>
  <r>
    <s v="ORD002077"/>
    <s v="CUST8373"/>
    <s v="Tracy Sanders"/>
    <s v="john.richardson@hotmail.com"/>
    <x v="0"/>
    <d v="2024-04-12T00:00:00"/>
    <x v="293"/>
    <x v="9"/>
    <x v="0"/>
    <s v="June"/>
    <x v="0"/>
    <s v="PROD7464"/>
    <x v="8"/>
    <x v="2"/>
    <n v="1069"/>
    <n v="3"/>
    <n v="3208"/>
    <x v="1"/>
    <n v="363"/>
    <n v="6"/>
    <x v="0"/>
    <n v="0.29987531172069826"/>
    <n v="962"/>
  </r>
  <r>
    <s v="ORD002078"/>
    <s v="CUST5479"/>
    <s v="Meredith Perez"/>
    <s v="elizabeth.rodriguez@gmail.com"/>
    <x v="4"/>
    <d v="2023-09-04T00:00:00"/>
    <x v="256"/>
    <x v="7"/>
    <x v="0"/>
    <s v="November"/>
    <x v="0"/>
    <s v="PROD2539"/>
    <x v="8"/>
    <x v="2"/>
    <n v="1420"/>
    <n v="4"/>
    <n v="5681"/>
    <x v="4"/>
    <n v="385"/>
    <n v="5"/>
    <x v="0"/>
    <n v="0.299947192395705"/>
    <n v="1704"/>
  </r>
  <r>
    <s v="ORD002079"/>
    <s v="CUST8548"/>
    <s v="John Hall"/>
    <s v="tim.vaughn@outlook.com"/>
    <x v="2"/>
    <d v="2024-08-26T00:00:00"/>
    <x v="493"/>
    <x v="6"/>
    <x v="0"/>
    <s v="August"/>
    <x v="0"/>
    <s v="PROD9802"/>
    <x v="14"/>
    <x v="4"/>
    <n v="1210"/>
    <n v="2"/>
    <n v="2420"/>
    <x v="0"/>
    <n v="200"/>
    <n v="10"/>
    <x v="1"/>
    <n v="0.25"/>
    <n v="605"/>
  </r>
  <r>
    <s v="ORD002080"/>
    <s v="CUST9868"/>
    <s v="William Carroll"/>
    <s v="allen.stewart@outlook.com"/>
    <x v="6"/>
    <d v="2024-08-20T00:00:00"/>
    <x v="484"/>
    <x v="3"/>
    <x v="1"/>
    <s v="March"/>
    <x v="2"/>
    <s v="PROD8750"/>
    <x v="11"/>
    <x v="3"/>
    <n v="164"/>
    <n v="3"/>
    <n v="492"/>
    <x v="0"/>
    <n v="46"/>
    <m/>
    <x v="2"/>
    <n v="0.34959349593495936"/>
    <n v="172"/>
  </r>
  <r>
    <s v="ORD002081"/>
    <s v="CUST3652"/>
    <s v="Matthew Bowen"/>
    <s v="dawn.jenkins@outlook.com"/>
    <x v="4"/>
    <d v="2024-06-09T00:00:00"/>
    <x v="10"/>
    <x v="6"/>
    <x v="0"/>
    <s v="August"/>
    <x v="0"/>
    <s v="PROD5282"/>
    <x v="18"/>
    <x v="0"/>
    <n v="655"/>
    <n v="1"/>
    <n v="655"/>
    <x v="1"/>
    <n v="77"/>
    <n v="3"/>
    <x v="0"/>
    <n v="0.4"/>
    <n v="262"/>
  </r>
  <r>
    <s v="ORD002082"/>
    <s v="CUST2832"/>
    <s v="Todd Matthews"/>
    <s v="jeffrey.baker@yahoo.com"/>
    <x v="5"/>
    <d v="2024-10-03T00:00:00"/>
    <x v="39"/>
    <x v="8"/>
    <x v="0"/>
    <s v="September"/>
    <x v="0"/>
    <s v="PROD6339"/>
    <x v="12"/>
    <x v="3"/>
    <n v="380"/>
    <n v="4"/>
    <n v="1518"/>
    <x v="0"/>
    <n v="78"/>
    <n v="2"/>
    <x v="0"/>
    <n v="0.34980237154150196"/>
    <n v="531"/>
  </r>
  <r>
    <s v="ORD002083"/>
    <s v="CUST4546"/>
    <s v="Paul White"/>
    <s v="vanessa.moore@gmail.com"/>
    <x v="0"/>
    <d v="2023-05-08T00:00:00"/>
    <x v="288"/>
    <x v="11"/>
    <x v="0"/>
    <s v="July"/>
    <x v="0"/>
    <s v="PROD3553"/>
    <x v="2"/>
    <x v="1"/>
    <n v="1249"/>
    <n v="6"/>
    <n v="7492"/>
    <x v="2"/>
    <n v="750"/>
    <n v="4"/>
    <x v="0"/>
    <n v="0.15002669514148426"/>
    <n v="1124"/>
  </r>
  <r>
    <s v="ORD002084"/>
    <s v="CUST2919"/>
    <s v="Ashley Lopez"/>
    <s v="timothy.fox@outlook.com"/>
    <x v="1"/>
    <d v="2023-09-28T00:00:00"/>
    <x v="487"/>
    <x v="8"/>
    <x v="0"/>
    <s v="September"/>
    <x v="2"/>
    <s v="PROD3357"/>
    <x v="2"/>
    <x v="1"/>
    <n v="241"/>
    <n v="3"/>
    <n v="724"/>
    <x v="2"/>
    <n v="81"/>
    <m/>
    <x v="2"/>
    <n v="0.15055248618784531"/>
    <n v="109"/>
  </r>
  <r>
    <s v="ORD002085"/>
    <s v="CUST6269"/>
    <s v="Kim Hudson"/>
    <s v="gail.wright@gmail.com"/>
    <x v="3"/>
    <d v="2024-01-11T00:00:00"/>
    <x v="62"/>
    <x v="1"/>
    <x v="1"/>
    <s v="December"/>
    <x v="2"/>
    <s v="PROD2112"/>
    <x v="7"/>
    <x v="4"/>
    <n v="1949"/>
    <n v="2"/>
    <n v="3898"/>
    <x v="1"/>
    <n v="489"/>
    <m/>
    <x v="2"/>
    <n v="0.25012827090815803"/>
    <n v="975"/>
  </r>
  <r>
    <s v="ORD002086"/>
    <s v="CUST5370"/>
    <s v="Erica Turner"/>
    <s v="brandon.caldwell@hotmail.com"/>
    <x v="6"/>
    <d v="2024-07-09T00:00:00"/>
    <x v="397"/>
    <x v="10"/>
    <x v="1"/>
    <s v="February"/>
    <x v="2"/>
    <s v="PROD1623"/>
    <x v="16"/>
    <x v="0"/>
    <n v="810"/>
    <n v="2"/>
    <n v="1620"/>
    <x v="2"/>
    <n v="105"/>
    <m/>
    <x v="2"/>
    <n v="0.4"/>
    <n v="648"/>
  </r>
  <r>
    <s v="ORD002087"/>
    <s v="CUST8127"/>
    <s v="James Cruz"/>
    <s v="shawna.rogers@gmail.com"/>
    <x v="2"/>
    <d v="2024-10-16T00:00:00"/>
    <x v="567"/>
    <x v="9"/>
    <x v="1"/>
    <s v="June"/>
    <x v="0"/>
    <s v="PROD2187"/>
    <x v="13"/>
    <x v="4"/>
    <n v="420"/>
    <n v="6"/>
    <n v="2519"/>
    <x v="1"/>
    <n v="263"/>
    <n v="9"/>
    <x v="1"/>
    <n v="0.25009924573243353"/>
    <n v="630"/>
  </r>
  <r>
    <s v="ORD002088"/>
    <s v="CUST6403"/>
    <s v="Scott Conrad"/>
    <s v="monica.graves@gmail.com"/>
    <x v="5"/>
    <d v="2024-12-16T00:00:00"/>
    <x v="437"/>
    <x v="10"/>
    <x v="1"/>
    <s v="February"/>
    <x v="2"/>
    <s v="PROD2638"/>
    <x v="16"/>
    <x v="0"/>
    <n v="78"/>
    <n v="3"/>
    <n v="233"/>
    <x v="3"/>
    <n v="31"/>
    <m/>
    <x v="2"/>
    <n v="0.39914163090128757"/>
    <n v="93"/>
  </r>
  <r>
    <s v="ORD002089"/>
    <s v="CUST2034"/>
    <s v="Mackenzie Wood"/>
    <s v="tammy.davis@outlook.com"/>
    <x v="0"/>
    <d v="2023-03-22T00:00:00"/>
    <x v="21"/>
    <x v="9"/>
    <x v="1"/>
    <s v="June"/>
    <x v="0"/>
    <s v="PROD8962"/>
    <x v="4"/>
    <x v="2"/>
    <n v="1181"/>
    <n v="4"/>
    <n v="4726"/>
    <x v="0"/>
    <n v="688"/>
    <n v="6"/>
    <x v="0"/>
    <n v="0.30004231908590773"/>
    <n v="1418"/>
  </r>
  <r>
    <s v="ORD002090"/>
    <s v="CUST2279"/>
    <s v="Sabrina Ware"/>
    <s v="erin.reilly@yahoo.com"/>
    <x v="2"/>
    <d v="2024-01-22T00:00:00"/>
    <x v="429"/>
    <x v="7"/>
    <x v="1"/>
    <s v="November"/>
    <x v="0"/>
    <s v="PROD2340"/>
    <x v="1"/>
    <x v="1"/>
    <n v="1227"/>
    <n v="6"/>
    <n v="7361"/>
    <x v="1"/>
    <n v="859"/>
    <n v="10"/>
    <x v="1"/>
    <n v="0.14997962233392201"/>
    <n v="1104"/>
  </r>
  <r>
    <s v="ORD002091"/>
    <s v="CUST7793"/>
    <s v="Melissa Bowers"/>
    <s v="sean.blackwell@hotmail.com"/>
    <x v="0"/>
    <d v="2024-03-16T00:00:00"/>
    <x v="310"/>
    <x v="6"/>
    <x v="0"/>
    <s v="August"/>
    <x v="0"/>
    <s v="PROD4421"/>
    <x v="18"/>
    <x v="0"/>
    <n v="988"/>
    <n v="2"/>
    <n v="1977"/>
    <x v="1"/>
    <n v="228"/>
    <n v="4"/>
    <x v="0"/>
    <n v="0.40010116337885687"/>
    <n v="791"/>
  </r>
  <r>
    <s v="ORD002092"/>
    <s v="CUST9391"/>
    <s v="Jamie Patterson"/>
    <s v="christopher.richardson@hotmail.com"/>
    <x v="1"/>
    <d v="2024-11-10T00:00:00"/>
    <x v="442"/>
    <x v="4"/>
    <x v="0"/>
    <s v="April"/>
    <x v="0"/>
    <s v="PROD6707"/>
    <x v="7"/>
    <x v="4"/>
    <n v="605"/>
    <n v="3"/>
    <n v="1815"/>
    <x v="1"/>
    <n v="188"/>
    <n v="4"/>
    <x v="0"/>
    <n v="0.25013774104683195"/>
    <n v="454"/>
  </r>
  <r>
    <s v="ORD002093"/>
    <s v="CUST8519"/>
    <s v="Sherry Juarez"/>
    <s v="phillip.martin@yahoo.com"/>
    <x v="2"/>
    <d v="2024-08-17T00:00:00"/>
    <x v="642"/>
    <x v="6"/>
    <x v="1"/>
    <s v="August"/>
    <x v="0"/>
    <s v="PROD4800"/>
    <x v="21"/>
    <x v="1"/>
    <n v="1115"/>
    <n v="3"/>
    <n v="3346"/>
    <x v="0"/>
    <n v="413"/>
    <n v="4"/>
    <x v="0"/>
    <n v="0.15002988643156007"/>
    <n v="502"/>
  </r>
  <r>
    <s v="ORD002094"/>
    <s v="CUST9195"/>
    <s v="Joseph Wolfe"/>
    <s v="amber.gonzalez@gmail.com"/>
    <x v="6"/>
    <d v="2024-04-15T00:00:00"/>
    <x v="576"/>
    <x v="10"/>
    <x v="1"/>
    <s v="February"/>
    <x v="0"/>
    <s v="PROD2160"/>
    <x v="0"/>
    <x v="0"/>
    <n v="249"/>
    <n v="2"/>
    <n v="497"/>
    <x v="2"/>
    <n v="61"/>
    <n v="7"/>
    <x v="0"/>
    <n v="0.40040241448692154"/>
    <n v="199"/>
  </r>
  <r>
    <s v="ORD002095"/>
    <s v="CUST6563"/>
    <s v="Brian Baker"/>
    <s v="steven.james@gmail.com"/>
    <x v="1"/>
    <d v="2024-08-03T00:00:00"/>
    <x v="585"/>
    <x v="11"/>
    <x v="1"/>
    <s v="July"/>
    <x v="0"/>
    <s v="PROD3683"/>
    <x v="21"/>
    <x v="1"/>
    <n v="944"/>
    <n v="6"/>
    <n v="5665"/>
    <x v="0"/>
    <n v="791"/>
    <n v="2"/>
    <x v="0"/>
    <n v="0.15004413062665489"/>
    <n v="850"/>
  </r>
  <r>
    <s v="ORD002096"/>
    <s v="CUST5453"/>
    <s v="Corey Hill"/>
    <s v="gloria.miller@hotmail.com"/>
    <x v="3"/>
    <d v="2023-02-04T00:00:00"/>
    <x v="181"/>
    <x v="11"/>
    <x v="1"/>
    <s v="July"/>
    <x v="0"/>
    <s v="PROD3525"/>
    <x v="21"/>
    <x v="1"/>
    <n v="1163"/>
    <n v="3"/>
    <n v="3489"/>
    <x v="0"/>
    <n v="315"/>
    <n v="3"/>
    <x v="0"/>
    <n v="0.14989968472341644"/>
    <n v="523"/>
  </r>
  <r>
    <s v="ORD002097"/>
    <s v="CUST6245"/>
    <s v="Natalie Nelson"/>
    <s v="michael.smith@yahoo.com"/>
    <x v="1"/>
    <d v="2023-03-24T00:00:00"/>
    <x v="42"/>
    <x v="1"/>
    <x v="0"/>
    <s v="December"/>
    <x v="0"/>
    <s v="PROD5997"/>
    <x v="1"/>
    <x v="1"/>
    <n v="96"/>
    <n v="2"/>
    <n v="193"/>
    <x v="3"/>
    <n v="15"/>
    <n v="5"/>
    <x v="0"/>
    <n v="0.15025906735751296"/>
    <n v="29"/>
  </r>
  <r>
    <s v="ORD002098"/>
    <s v="CUST7826"/>
    <s v="Charles Rivera"/>
    <s v="richard.taylor@yahoo.com"/>
    <x v="5"/>
    <d v="2023-02-05T00:00:00"/>
    <x v="470"/>
    <x v="1"/>
    <x v="0"/>
    <s v="December"/>
    <x v="0"/>
    <s v="PROD3826"/>
    <x v="5"/>
    <x v="3"/>
    <n v="1491"/>
    <n v="4"/>
    <n v="5965"/>
    <x v="1"/>
    <n v="595"/>
    <n v="7"/>
    <x v="0"/>
    <n v="0.35004191114836547"/>
    <n v="2088"/>
  </r>
  <r>
    <s v="ORD002099"/>
    <s v="CUST6490"/>
    <s v="Morgan Allen"/>
    <s v="ashley.vargas@yahoo.com"/>
    <x v="4"/>
    <d v="2023-01-19T00:00:00"/>
    <x v="187"/>
    <x v="6"/>
    <x v="0"/>
    <s v="August"/>
    <x v="0"/>
    <s v="PROD2069"/>
    <x v="16"/>
    <x v="0"/>
    <n v="175"/>
    <n v="3"/>
    <n v="524"/>
    <x v="1"/>
    <n v="49"/>
    <n v="7"/>
    <x v="0"/>
    <n v="0.40076335877862596"/>
    <n v="210"/>
  </r>
  <r>
    <s v="ORD002100"/>
    <s v="CUST1716"/>
    <s v="Richard Erickson"/>
    <s v="angela.hunt@yahoo.com"/>
    <x v="6"/>
    <d v="2023-05-06T00:00:00"/>
    <x v="48"/>
    <x v="4"/>
    <x v="0"/>
    <s v="April"/>
    <x v="1"/>
    <s v="PROD6001"/>
    <x v="21"/>
    <x v="1"/>
    <n v="94"/>
    <n v="1"/>
    <n v="94"/>
    <x v="2"/>
    <n v="6"/>
    <m/>
    <x v="2"/>
    <n v="0.14893617021276595"/>
    <n v="14"/>
  </r>
  <r>
    <s v="ORD002101"/>
    <s v="CUST4885"/>
    <s v="Wayne Lozano"/>
    <s v="stephen.elliott@yahoo.com"/>
    <x v="3"/>
    <d v="2023-02-05T00:00:00"/>
    <x v="74"/>
    <x v="4"/>
    <x v="1"/>
    <s v="April"/>
    <x v="0"/>
    <s v="PROD2831"/>
    <x v="1"/>
    <x v="1"/>
    <n v="171"/>
    <n v="2"/>
    <n v="342"/>
    <x v="1"/>
    <n v="46"/>
    <n v="8"/>
    <x v="1"/>
    <n v="0.14912280701754385"/>
    <n v="51"/>
  </r>
  <r>
    <s v="ORD002102"/>
    <s v="CUST9995"/>
    <s v="Eugene Kirby"/>
    <s v="patrick.owens@hotmail.com"/>
    <x v="5"/>
    <d v="2023-05-31T00:00:00"/>
    <x v="48"/>
    <x v="4"/>
    <x v="0"/>
    <s v="April"/>
    <x v="0"/>
    <s v="PROD6709"/>
    <x v="16"/>
    <x v="0"/>
    <n v="1034"/>
    <n v="5"/>
    <n v="5171"/>
    <x v="1"/>
    <n v="538"/>
    <n v="10"/>
    <x v="1"/>
    <n v="0.39992264552310963"/>
    <n v="2068"/>
  </r>
  <r>
    <s v="ORD002103"/>
    <s v="CUST1474"/>
    <s v="Rebecca Fleming"/>
    <s v="robert.barton@yahoo.com"/>
    <x v="2"/>
    <d v="2024-08-12T00:00:00"/>
    <x v="84"/>
    <x v="0"/>
    <x v="1"/>
    <s v="January"/>
    <x v="0"/>
    <s v="PROD5770"/>
    <x v="4"/>
    <x v="2"/>
    <n v="693"/>
    <n v="2"/>
    <n v="1386"/>
    <x v="1"/>
    <n v="79"/>
    <n v="4"/>
    <x v="0"/>
    <n v="0.30014430014430016"/>
    <n v="416"/>
  </r>
  <r>
    <s v="ORD002104"/>
    <s v="CUST7198"/>
    <s v="Paul Jones"/>
    <s v="steven.brown@yahoo.com"/>
    <x v="4"/>
    <d v="2024-06-20T00:00:00"/>
    <x v="179"/>
    <x v="7"/>
    <x v="0"/>
    <s v="November"/>
    <x v="0"/>
    <s v="PROD7828"/>
    <x v="13"/>
    <x v="4"/>
    <n v="1026"/>
    <n v="6"/>
    <n v="6157"/>
    <x v="0"/>
    <n v="398"/>
    <n v="4"/>
    <x v="0"/>
    <n v="0.24995939580964754"/>
    <n v="1539"/>
  </r>
  <r>
    <s v="ORD002105"/>
    <s v="CUST6963"/>
    <s v="Jeremy Cooke"/>
    <s v="trevor.webb@yahoo.com"/>
    <x v="2"/>
    <d v="2024-02-29T00:00:00"/>
    <x v="687"/>
    <x v="3"/>
    <x v="0"/>
    <s v="March"/>
    <x v="0"/>
    <s v="PROD9038"/>
    <x v="7"/>
    <x v="4"/>
    <n v="289"/>
    <n v="2"/>
    <n v="577"/>
    <x v="1"/>
    <n v="60"/>
    <n v="8"/>
    <x v="1"/>
    <n v="0.24956672443674177"/>
    <n v="144"/>
  </r>
  <r>
    <s v="ORD002106"/>
    <s v="CUST1605"/>
    <s v="Alison White"/>
    <s v="sean.hancock@hotmail.com"/>
    <x v="3"/>
    <d v="2024-11-25T00:00:00"/>
    <x v="209"/>
    <x v="2"/>
    <x v="1"/>
    <s v="May"/>
    <x v="0"/>
    <s v="PROD1013"/>
    <x v="13"/>
    <x v="4"/>
    <n v="100"/>
    <n v="4"/>
    <n v="400"/>
    <x v="0"/>
    <n v="26"/>
    <n v="5"/>
    <x v="0"/>
    <n v="0.25"/>
    <n v="100"/>
  </r>
  <r>
    <s v="ORD002107"/>
    <s v="CUST9969"/>
    <s v="Lisa Smith DVM"/>
    <s v="kristin.dawson@yahoo.com"/>
    <x v="3"/>
    <d v="2024-12-19T00:00:00"/>
    <x v="301"/>
    <x v="6"/>
    <x v="1"/>
    <s v="August"/>
    <x v="0"/>
    <s v="PROD8899"/>
    <x v="19"/>
    <x v="2"/>
    <n v="677"/>
    <n v="6"/>
    <n v="4060"/>
    <x v="2"/>
    <n v="503"/>
    <n v="10"/>
    <x v="1"/>
    <n v="0.3"/>
    <n v="1218"/>
  </r>
  <r>
    <s v="ORD002108"/>
    <s v="CUST2606"/>
    <s v="Michele Barker"/>
    <s v="karen.torres@gmail.com"/>
    <x v="3"/>
    <d v="2024-02-04T00:00:00"/>
    <x v="549"/>
    <x v="9"/>
    <x v="0"/>
    <s v="June"/>
    <x v="0"/>
    <s v="PROD2132"/>
    <x v="20"/>
    <x v="3"/>
    <n v="219"/>
    <n v="6"/>
    <n v="1313"/>
    <x v="0"/>
    <n v="125"/>
    <n v="8"/>
    <x v="1"/>
    <n v="0.35034272658035032"/>
    <n v="460"/>
  </r>
  <r>
    <s v="ORD002109"/>
    <s v="CUST6053"/>
    <s v="Michelle Glenn"/>
    <s v="erin.brown@hotmail.com"/>
    <x v="5"/>
    <d v="2024-12-01T00:00:00"/>
    <x v="119"/>
    <x v="6"/>
    <x v="0"/>
    <s v="August"/>
    <x v="2"/>
    <s v="PROD6881"/>
    <x v="20"/>
    <x v="3"/>
    <n v="275"/>
    <n v="1"/>
    <n v="275"/>
    <x v="0"/>
    <n v="33"/>
    <m/>
    <x v="2"/>
    <n v="0.34909090909090912"/>
    <n v="96"/>
  </r>
  <r>
    <s v="ORD002110"/>
    <s v="CUST5028"/>
    <s v="Christopher Arias"/>
    <s v="gina.fletcher@gmail.com"/>
    <x v="0"/>
    <d v="2024-05-19T00:00:00"/>
    <x v="120"/>
    <x v="11"/>
    <x v="0"/>
    <s v="July"/>
    <x v="0"/>
    <s v="PROD6138"/>
    <x v="13"/>
    <x v="4"/>
    <n v="1288"/>
    <n v="3"/>
    <n v="3864"/>
    <x v="1"/>
    <n v="474"/>
    <n v="4"/>
    <x v="0"/>
    <n v="0.25"/>
    <n v="966"/>
  </r>
  <r>
    <s v="ORD002111"/>
    <s v="CUST9752"/>
    <s v="Courtney Jones"/>
    <s v="rick.clark@yahoo.com"/>
    <x v="0"/>
    <d v="2023-06-18T00:00:00"/>
    <x v="275"/>
    <x v="4"/>
    <x v="0"/>
    <s v="April"/>
    <x v="0"/>
    <s v="PROD8742"/>
    <x v="14"/>
    <x v="4"/>
    <n v="895"/>
    <n v="5"/>
    <n v="4473"/>
    <x v="0"/>
    <n v="509"/>
    <n v="8"/>
    <x v="1"/>
    <n v="0.24994410909903866"/>
    <n v="1118"/>
  </r>
  <r>
    <s v="ORD002112"/>
    <s v="CUST3508"/>
    <s v="Connie Anderson"/>
    <s v="patrick.rodriguez@hotmail.com"/>
    <x v="1"/>
    <d v="2023-06-03T00:00:00"/>
    <x v="7"/>
    <x v="4"/>
    <x v="1"/>
    <s v="April"/>
    <x v="0"/>
    <s v="PROD7087"/>
    <x v="7"/>
    <x v="4"/>
    <n v="820"/>
    <n v="3"/>
    <n v="2460"/>
    <x v="0"/>
    <n v="171"/>
    <n v="8"/>
    <x v="1"/>
    <n v="0.25"/>
    <n v="615"/>
  </r>
  <r>
    <s v="ORD002113"/>
    <s v="CUST5339"/>
    <s v="Anna Williams"/>
    <s v="nancy.meyers@gmail.com"/>
    <x v="4"/>
    <d v="2023-11-11T00:00:00"/>
    <x v="388"/>
    <x v="3"/>
    <x v="0"/>
    <s v="March"/>
    <x v="2"/>
    <s v="PROD6377"/>
    <x v="7"/>
    <x v="4"/>
    <n v="282"/>
    <n v="2"/>
    <n v="564"/>
    <x v="1"/>
    <n v="70"/>
    <m/>
    <x v="2"/>
    <n v="0.25"/>
    <n v="141"/>
  </r>
  <r>
    <s v="ORD002114"/>
    <s v="CUST3379"/>
    <s v="Angel Miller"/>
    <s v="brittany.chavez@outlook.com"/>
    <x v="5"/>
    <d v="2024-01-24T00:00:00"/>
    <x v="481"/>
    <x v="9"/>
    <x v="0"/>
    <s v="June"/>
    <x v="2"/>
    <s v="PROD5999"/>
    <x v="4"/>
    <x v="2"/>
    <n v="738"/>
    <n v="2"/>
    <n v="1476"/>
    <x v="1"/>
    <n v="162"/>
    <m/>
    <x v="2"/>
    <n v="0.30013550135501355"/>
    <n v="443"/>
  </r>
  <r>
    <s v="ORD002115"/>
    <s v="CUST2338"/>
    <s v="Melinda Boyd"/>
    <s v="donald.maxwell@outlook.com"/>
    <x v="3"/>
    <d v="2023-05-04T00:00:00"/>
    <x v="129"/>
    <x v="10"/>
    <x v="0"/>
    <s v="February"/>
    <x v="0"/>
    <s v="PROD2839"/>
    <x v="13"/>
    <x v="4"/>
    <n v="544"/>
    <n v="1"/>
    <n v="544"/>
    <x v="1"/>
    <n v="53"/>
    <n v="8"/>
    <x v="1"/>
    <n v="0.25"/>
    <n v="136"/>
  </r>
  <r>
    <s v="ORD002116"/>
    <s v="CUST2752"/>
    <s v="Sarah Walker"/>
    <s v="michael.williams@outlook.com"/>
    <x v="2"/>
    <d v="2023-12-27T00:00:00"/>
    <x v="71"/>
    <x v="7"/>
    <x v="1"/>
    <s v="November"/>
    <x v="0"/>
    <s v="PROD9321"/>
    <x v="10"/>
    <x v="2"/>
    <n v="718"/>
    <n v="7"/>
    <n v="5024"/>
    <x v="1"/>
    <n v="659"/>
    <n v="4"/>
    <x v="0"/>
    <n v="0.29996019108280253"/>
    <n v="1507"/>
  </r>
  <r>
    <s v="ORD002117"/>
    <s v="CUST1225"/>
    <s v="Kyle Torres"/>
    <s v="david.garcia@gmail.com"/>
    <x v="3"/>
    <d v="2023-02-09T00:00:00"/>
    <x v="459"/>
    <x v="1"/>
    <x v="1"/>
    <s v="December"/>
    <x v="0"/>
    <s v="PROD1755"/>
    <x v="13"/>
    <x v="4"/>
    <n v="1353"/>
    <n v="8"/>
    <n v="10822"/>
    <x v="1"/>
    <n v="1175"/>
    <n v="8"/>
    <x v="1"/>
    <n v="0.24995379781925706"/>
    <n v="2705"/>
  </r>
  <r>
    <s v="ORD002118"/>
    <s v="CUST9623"/>
    <s v="William Vazquez"/>
    <s v="randy.morales@hotmail.com"/>
    <x v="5"/>
    <d v="2024-01-15T00:00:00"/>
    <x v="38"/>
    <x v="8"/>
    <x v="1"/>
    <s v="September"/>
    <x v="0"/>
    <s v="PROD1999"/>
    <x v="21"/>
    <x v="1"/>
    <n v="1010"/>
    <n v="3"/>
    <n v="3030"/>
    <x v="4"/>
    <n v="203"/>
    <n v="4"/>
    <x v="0"/>
    <n v="0.14983498349834984"/>
    <n v="454"/>
  </r>
  <r>
    <s v="ORD002119"/>
    <s v="CUST3375"/>
    <s v="Victoria Wright"/>
    <s v="alex.sutton@yahoo.com"/>
    <x v="1"/>
    <d v="2023-05-22T00:00:00"/>
    <x v="368"/>
    <x v="6"/>
    <x v="0"/>
    <s v="August"/>
    <x v="0"/>
    <s v="PROD5795"/>
    <x v="16"/>
    <x v="0"/>
    <n v="553"/>
    <n v="5"/>
    <n v="2763"/>
    <x v="0"/>
    <n v="194"/>
    <n v="2"/>
    <x v="0"/>
    <n v="0.39992761491132828"/>
    <n v="1105"/>
  </r>
  <r>
    <s v="ORD002120"/>
    <s v="CUST3077"/>
    <s v="Jennifer Reed"/>
    <s v="richard.sims@yahoo.com"/>
    <x v="5"/>
    <d v="2023-07-04T00:00:00"/>
    <x v="421"/>
    <x v="8"/>
    <x v="0"/>
    <s v="September"/>
    <x v="0"/>
    <s v="PROD1030"/>
    <x v="7"/>
    <x v="4"/>
    <n v="925"/>
    <n v="2"/>
    <n v="1849"/>
    <x v="1"/>
    <n v="222"/>
    <n v="9"/>
    <x v="1"/>
    <n v="0.24986479177934018"/>
    <n v="462"/>
  </r>
  <r>
    <s v="ORD002121"/>
    <s v="CUST2200"/>
    <s v="Mackenzie Fuentes"/>
    <s v="tina.allen@yahoo.com"/>
    <x v="2"/>
    <d v="2024-09-19T00:00:00"/>
    <x v="243"/>
    <x v="2"/>
    <x v="1"/>
    <s v="May"/>
    <x v="0"/>
    <s v="PROD2022"/>
    <x v="21"/>
    <x v="1"/>
    <n v="675"/>
    <n v="4"/>
    <n v="2700"/>
    <x v="1"/>
    <n v="326"/>
    <n v="8"/>
    <x v="1"/>
    <n v="0.15"/>
    <n v="405"/>
  </r>
  <r>
    <s v="ORD002122"/>
    <s v="CUST5078"/>
    <s v="Christina Grant"/>
    <s v="ann.quinn@outlook.com"/>
    <x v="3"/>
    <d v="2023-01-28T00:00:00"/>
    <x v="454"/>
    <x v="7"/>
    <x v="0"/>
    <s v="November"/>
    <x v="0"/>
    <s v="PROD5612"/>
    <x v="12"/>
    <x v="3"/>
    <n v="1273"/>
    <n v="4"/>
    <n v="5090"/>
    <x v="1"/>
    <n v="498"/>
    <n v="10"/>
    <x v="1"/>
    <n v="0.35009823182711197"/>
    <n v="1782"/>
  </r>
  <r>
    <s v="ORD002123"/>
    <s v="CUST6806"/>
    <s v="Eric Collins"/>
    <s v="brianna.jordan@gmail.com"/>
    <x v="0"/>
    <d v="2023-11-22T00:00:00"/>
    <x v="63"/>
    <x v="1"/>
    <x v="1"/>
    <s v="December"/>
    <x v="0"/>
    <s v="PROD5827"/>
    <x v="17"/>
    <x v="3"/>
    <n v="756"/>
    <n v="6"/>
    <n v="4534"/>
    <x v="1"/>
    <n v="471"/>
    <n v="8"/>
    <x v="1"/>
    <n v="0.35002205558006177"/>
    <n v="1587"/>
  </r>
  <r>
    <s v="ORD002124"/>
    <s v="CUST9868"/>
    <s v="William Carroll"/>
    <s v="allen.stewart@outlook.com"/>
    <x v="6"/>
    <d v="2024-08-20T00:00:00"/>
    <x v="22"/>
    <x v="1"/>
    <x v="1"/>
    <s v="December"/>
    <x v="0"/>
    <s v="PROD8657"/>
    <x v="12"/>
    <x v="3"/>
    <n v="1158"/>
    <n v="10"/>
    <n v="11580"/>
    <x v="1"/>
    <n v="583"/>
    <n v="5"/>
    <x v="0"/>
    <n v="0.35"/>
    <n v="4053"/>
  </r>
  <r>
    <s v="ORD002125"/>
    <s v="CUST4889"/>
    <s v="Dennis Smith"/>
    <s v="breanna.lewis@gmail.com"/>
    <x v="1"/>
    <d v="2024-11-20T00:00:00"/>
    <x v="131"/>
    <x v="9"/>
    <x v="1"/>
    <s v="June"/>
    <x v="0"/>
    <s v="PROD6564"/>
    <x v="17"/>
    <x v="3"/>
    <n v="555"/>
    <n v="3"/>
    <n v="1664"/>
    <x v="1"/>
    <n v="182"/>
    <n v="4"/>
    <x v="0"/>
    <n v="0.35036057692307693"/>
    <n v="583"/>
  </r>
  <r>
    <s v="ORD002126"/>
    <s v="CUST2407"/>
    <s v="Tammy Burke"/>
    <s v="angela.robertson@yahoo.com"/>
    <x v="5"/>
    <d v="2024-06-08T00:00:00"/>
    <x v="265"/>
    <x v="8"/>
    <x v="1"/>
    <s v="September"/>
    <x v="0"/>
    <s v="PROD9028"/>
    <x v="8"/>
    <x v="2"/>
    <n v="559"/>
    <n v="1"/>
    <n v="559"/>
    <x v="0"/>
    <n v="58"/>
    <n v="9"/>
    <x v="1"/>
    <n v="0.30053667262969591"/>
    <n v="168"/>
  </r>
  <r>
    <s v="ORD002127"/>
    <s v="CUST8237"/>
    <s v="Kelsey Foster"/>
    <s v="derek.ashley@gmail.com"/>
    <x v="5"/>
    <d v="2023-10-29T00:00:00"/>
    <x v="218"/>
    <x v="1"/>
    <x v="1"/>
    <s v="December"/>
    <x v="0"/>
    <s v="PROD8862"/>
    <x v="0"/>
    <x v="0"/>
    <n v="861"/>
    <n v="2"/>
    <n v="1721"/>
    <x v="4"/>
    <n v="195"/>
    <n v="7"/>
    <x v="0"/>
    <n v="0.399767576990122"/>
    <n v="688"/>
  </r>
  <r>
    <s v="ORD002128"/>
    <s v="CUST9732"/>
    <s v="Daniel Taylor"/>
    <s v="linda.peterson@yahoo.com"/>
    <x v="0"/>
    <d v="2024-10-08T00:00:00"/>
    <x v="304"/>
    <x v="6"/>
    <x v="0"/>
    <s v="August"/>
    <x v="0"/>
    <s v="PROD8164"/>
    <x v="16"/>
    <x v="0"/>
    <n v="594"/>
    <n v="3"/>
    <n v="1781"/>
    <x v="2"/>
    <n v="104"/>
    <n v="7"/>
    <x v="0"/>
    <n v="0.40033688938798428"/>
    <n v="713"/>
  </r>
  <r>
    <s v="ORD002129"/>
    <s v="CUST3612"/>
    <s v="James Schmitt"/>
    <s v="gina.smith@hotmail.com"/>
    <x v="2"/>
    <d v="2023-08-20T00:00:00"/>
    <x v="74"/>
    <x v="4"/>
    <x v="1"/>
    <s v="April"/>
    <x v="0"/>
    <s v="PROD3817"/>
    <x v="8"/>
    <x v="2"/>
    <n v="449"/>
    <n v="2"/>
    <n v="898"/>
    <x v="2"/>
    <n v="97"/>
    <n v="10"/>
    <x v="1"/>
    <n v="0.29955456570155903"/>
    <n v="269"/>
  </r>
  <r>
    <s v="ORD002130"/>
    <s v="CUST3694"/>
    <s v="Mason Thomas"/>
    <s v="margaret.sellers@gmail.com"/>
    <x v="2"/>
    <d v="2023-09-30T00:00:00"/>
    <x v="134"/>
    <x v="10"/>
    <x v="0"/>
    <s v="February"/>
    <x v="0"/>
    <s v="PROD7995"/>
    <x v="0"/>
    <x v="0"/>
    <n v="225"/>
    <n v="1"/>
    <n v="225"/>
    <x v="1"/>
    <n v="16"/>
    <n v="10"/>
    <x v="1"/>
    <n v="0.4"/>
    <n v="90"/>
  </r>
  <r>
    <s v="ORD002131"/>
    <s v="CUST9536"/>
    <s v="Eric Compton"/>
    <s v="suzanne.gross@hotmail.com"/>
    <x v="5"/>
    <d v="2024-09-28T00:00:00"/>
    <x v="583"/>
    <x v="3"/>
    <x v="0"/>
    <s v="March"/>
    <x v="0"/>
    <s v="PROD6938"/>
    <x v="14"/>
    <x v="4"/>
    <n v="554"/>
    <n v="2"/>
    <n v="1107"/>
    <x v="1"/>
    <n v="127"/>
    <n v="5"/>
    <x v="0"/>
    <n v="0.25022583559168926"/>
    <n v="277"/>
  </r>
  <r>
    <s v="ORD002132"/>
    <s v="CUST6490"/>
    <s v="Morgan Allen"/>
    <s v="ashley.vargas@yahoo.com"/>
    <x v="4"/>
    <d v="2023-01-19T00:00:00"/>
    <x v="326"/>
    <x v="6"/>
    <x v="0"/>
    <s v="August"/>
    <x v="0"/>
    <s v="PROD4011"/>
    <x v="11"/>
    <x v="3"/>
    <n v="222"/>
    <n v="2"/>
    <n v="444"/>
    <x v="1"/>
    <n v="54"/>
    <n v="10"/>
    <x v="1"/>
    <n v="0.34909909909909909"/>
    <n v="155"/>
  </r>
  <r>
    <s v="ORD002133"/>
    <s v="CUST1716"/>
    <s v="Richard Erickson"/>
    <s v="angela.hunt@yahoo.com"/>
    <x v="6"/>
    <d v="2023-05-06T00:00:00"/>
    <x v="142"/>
    <x v="8"/>
    <x v="0"/>
    <s v="September"/>
    <x v="0"/>
    <s v="PROD1741"/>
    <x v="2"/>
    <x v="1"/>
    <n v="968"/>
    <n v="4"/>
    <n v="3871"/>
    <x v="1"/>
    <n v="261"/>
    <n v="9"/>
    <x v="1"/>
    <n v="0.15009041591320071"/>
    <n v="581"/>
  </r>
  <r>
    <s v="ORD002134"/>
    <s v="CUST4060"/>
    <s v="Roy Martinez"/>
    <s v="gabrielle.brown@yahoo.com"/>
    <x v="1"/>
    <d v="2023-04-12T00:00:00"/>
    <x v="629"/>
    <x v="1"/>
    <x v="1"/>
    <s v="December"/>
    <x v="0"/>
    <s v="PROD8283"/>
    <x v="3"/>
    <x v="1"/>
    <n v="1847"/>
    <n v="2"/>
    <n v="3694"/>
    <x v="0"/>
    <n v="516"/>
    <n v="5"/>
    <x v="0"/>
    <n v="0.14997292907417434"/>
    <n v="554"/>
  </r>
  <r>
    <s v="ORD002135"/>
    <s v="CUST6718"/>
    <s v="Gavin Mullen"/>
    <s v="jennifer.harris@hotmail.com"/>
    <x v="2"/>
    <d v="2023-08-14T00:00:00"/>
    <x v="158"/>
    <x v="0"/>
    <x v="0"/>
    <s v="January"/>
    <x v="0"/>
    <s v="PROD4607"/>
    <x v="14"/>
    <x v="4"/>
    <n v="454"/>
    <n v="1"/>
    <n v="454"/>
    <x v="1"/>
    <n v="30"/>
    <n v="8"/>
    <x v="1"/>
    <n v="0.25110132158590309"/>
    <n v="114"/>
  </r>
  <r>
    <s v="ORD002136"/>
    <s v="CUST6305"/>
    <s v="Jacqueline Phillips"/>
    <s v="amber.stone@gmail.com"/>
    <x v="2"/>
    <d v="2024-10-27T00:00:00"/>
    <x v="494"/>
    <x v="3"/>
    <x v="1"/>
    <s v="March"/>
    <x v="0"/>
    <s v="PROD1826"/>
    <x v="10"/>
    <x v="2"/>
    <n v="213"/>
    <n v="2"/>
    <n v="426"/>
    <x v="1"/>
    <n v="41"/>
    <n v="4"/>
    <x v="0"/>
    <n v="0.30046948356807512"/>
    <n v="128"/>
  </r>
  <r>
    <s v="ORD002137"/>
    <s v="CUST1861"/>
    <s v="Scott Ross"/>
    <s v="leslie.garrett@hotmail.com"/>
    <x v="3"/>
    <d v="2023-02-23T00:00:00"/>
    <x v="392"/>
    <x v="4"/>
    <x v="0"/>
    <s v="April"/>
    <x v="0"/>
    <s v="PROD5724"/>
    <x v="7"/>
    <x v="4"/>
    <n v="455"/>
    <n v="1"/>
    <n v="455"/>
    <x v="1"/>
    <n v="58"/>
    <n v="6"/>
    <x v="0"/>
    <n v="0.25054945054945055"/>
    <n v="114"/>
  </r>
  <r>
    <s v="ORD002138"/>
    <s v="CUST2240"/>
    <s v="Gloria Wright"/>
    <s v="darryl.hicks@yahoo.com"/>
    <x v="5"/>
    <d v="2024-06-22T00:00:00"/>
    <x v="71"/>
    <x v="7"/>
    <x v="1"/>
    <s v="November"/>
    <x v="0"/>
    <s v="PROD5972"/>
    <x v="19"/>
    <x v="2"/>
    <n v="1344"/>
    <n v="1"/>
    <n v="1344"/>
    <x v="1"/>
    <n v="122"/>
    <n v="4"/>
    <x v="0"/>
    <n v="0.29985119047619047"/>
    <n v="403"/>
  </r>
  <r>
    <s v="ORD002139"/>
    <s v="CUST5535"/>
    <s v="Kristen Miller"/>
    <s v="daniel.cole@gmail.com"/>
    <x v="2"/>
    <d v="2024-09-10T00:00:00"/>
    <x v="8"/>
    <x v="5"/>
    <x v="1"/>
    <s v="October"/>
    <x v="0"/>
    <s v="PROD6427"/>
    <x v="17"/>
    <x v="3"/>
    <n v="1135"/>
    <n v="1"/>
    <n v="1135"/>
    <x v="0"/>
    <n v="101"/>
    <n v="10"/>
    <x v="1"/>
    <n v="0.34977973568281939"/>
    <n v="397"/>
  </r>
  <r>
    <s v="ORD002140"/>
    <s v="CUST2752"/>
    <s v="Sarah Walker"/>
    <s v="michael.williams@outlook.com"/>
    <x v="2"/>
    <d v="2023-12-27T00:00:00"/>
    <x v="49"/>
    <x v="4"/>
    <x v="1"/>
    <s v="April"/>
    <x v="0"/>
    <s v="PROD3462"/>
    <x v="13"/>
    <x v="4"/>
    <n v="436"/>
    <n v="2"/>
    <n v="872"/>
    <x v="1"/>
    <n v="74"/>
    <n v="3"/>
    <x v="0"/>
    <n v="0.25"/>
    <n v="218"/>
  </r>
  <r>
    <s v="ORD002141"/>
    <s v="CUST2812"/>
    <s v="Benjamin Bennett"/>
    <s v="amber.alvarez@hotmail.com"/>
    <x v="5"/>
    <d v="2024-02-01T00:00:00"/>
    <x v="16"/>
    <x v="8"/>
    <x v="0"/>
    <s v="September"/>
    <x v="0"/>
    <s v="PROD4206"/>
    <x v="4"/>
    <x v="2"/>
    <n v="461"/>
    <n v="4"/>
    <n v="1843"/>
    <x v="4"/>
    <n v="206"/>
    <n v="9"/>
    <x v="1"/>
    <n v="0.30005425935973956"/>
    <n v="553"/>
  </r>
  <r>
    <s v="ORD002142"/>
    <s v="CUST9665"/>
    <s v="Derrick Rice"/>
    <s v="mary.boyer@gmail.com"/>
    <x v="5"/>
    <d v="2023-07-01T00:00:00"/>
    <x v="451"/>
    <x v="9"/>
    <x v="0"/>
    <s v="June"/>
    <x v="0"/>
    <s v="PROD6606"/>
    <x v="7"/>
    <x v="4"/>
    <n v="679"/>
    <n v="6"/>
    <n v="4075"/>
    <x v="1"/>
    <n v="419"/>
    <n v="5"/>
    <x v="0"/>
    <n v="0.25006134969325156"/>
    <n v="1019"/>
  </r>
  <r>
    <s v="ORD002143"/>
    <s v="CUST6067"/>
    <s v="Crystal White"/>
    <s v="tammy.torres@yahoo.com"/>
    <x v="2"/>
    <d v="2024-05-30T00:00:00"/>
    <x v="434"/>
    <x v="8"/>
    <x v="1"/>
    <s v="September"/>
    <x v="0"/>
    <s v="PROD2509"/>
    <x v="14"/>
    <x v="4"/>
    <n v="765"/>
    <n v="4"/>
    <n v="3060"/>
    <x v="1"/>
    <n v="395"/>
    <n v="2"/>
    <x v="0"/>
    <n v="0.25"/>
    <n v="765"/>
  </r>
  <r>
    <s v="ORD002144"/>
    <s v="CUST2495"/>
    <s v="Michael Chang"/>
    <s v="janice.mcdonald@hotmail.com"/>
    <x v="3"/>
    <d v="2023-10-04T00:00:00"/>
    <x v="574"/>
    <x v="8"/>
    <x v="0"/>
    <s v="September"/>
    <x v="0"/>
    <s v="PROD7822"/>
    <x v="20"/>
    <x v="3"/>
    <n v="109"/>
    <n v="3"/>
    <n v="327"/>
    <x v="1"/>
    <n v="28"/>
    <n v="2"/>
    <x v="0"/>
    <n v="0.34862385321100919"/>
    <n v="114"/>
  </r>
  <r>
    <s v="ORD002145"/>
    <s v="CUST3943"/>
    <s v="Alyssa Weiss"/>
    <s v="melissa.rivera@gmail.com"/>
    <x v="6"/>
    <d v="2023-06-28T00:00:00"/>
    <x v="674"/>
    <x v="3"/>
    <x v="1"/>
    <s v="March"/>
    <x v="0"/>
    <s v="PROD2373"/>
    <x v="20"/>
    <x v="3"/>
    <n v="539"/>
    <n v="2"/>
    <n v="1079"/>
    <x v="1"/>
    <n v="73"/>
    <n v="3"/>
    <x v="0"/>
    <n v="0.35032437442075998"/>
    <n v="378"/>
  </r>
  <r>
    <s v="ORD002146"/>
    <s v="CUST7264"/>
    <s v="Diana Cantu"/>
    <s v="lauren.williamson@yahoo.com"/>
    <x v="2"/>
    <d v="2024-08-18T00:00:00"/>
    <x v="424"/>
    <x v="11"/>
    <x v="1"/>
    <s v="July"/>
    <x v="0"/>
    <s v="PROD1808"/>
    <x v="10"/>
    <x v="2"/>
    <n v="1151"/>
    <n v="5"/>
    <n v="5755"/>
    <x v="0"/>
    <n v="770"/>
    <n v="10"/>
    <x v="1"/>
    <n v="0.30008688097306691"/>
    <n v="1727"/>
  </r>
  <r>
    <s v="ORD002147"/>
    <s v="CUST1602"/>
    <s v="Tammy Parker"/>
    <s v="stephanie.wilson@hotmail.com"/>
    <x v="1"/>
    <d v="2024-05-05T00:00:00"/>
    <x v="214"/>
    <x v="11"/>
    <x v="0"/>
    <s v="July"/>
    <x v="0"/>
    <s v="PROD5420"/>
    <x v="3"/>
    <x v="1"/>
    <n v="548"/>
    <n v="5"/>
    <n v="2738"/>
    <x v="0"/>
    <n v="375"/>
    <n v="5"/>
    <x v="0"/>
    <n v="0.15010956902848796"/>
    <n v="411"/>
  </r>
  <r>
    <s v="ORD002148"/>
    <s v="CUST6803"/>
    <s v="Walter Miller"/>
    <s v="emily.avery@gmail.com"/>
    <x v="0"/>
    <d v="2023-10-06T00:00:00"/>
    <x v="178"/>
    <x v="11"/>
    <x v="0"/>
    <s v="July"/>
    <x v="0"/>
    <s v="PROD3246"/>
    <x v="17"/>
    <x v="3"/>
    <n v="834"/>
    <n v="2"/>
    <n v="1667"/>
    <x v="1"/>
    <n v="218"/>
    <n v="2"/>
    <x v="0"/>
    <n v="0.35032993401319734"/>
    <n v="584"/>
  </r>
  <r>
    <s v="ORD002149"/>
    <s v="CUST4939"/>
    <s v="Chris Cooley"/>
    <s v="anna.garcia@yahoo.com"/>
    <x v="3"/>
    <d v="2024-07-08T00:00:00"/>
    <x v="688"/>
    <x v="3"/>
    <x v="0"/>
    <s v="March"/>
    <x v="0"/>
    <s v="PROD8330"/>
    <x v="15"/>
    <x v="1"/>
    <n v="807"/>
    <n v="5"/>
    <n v="4036"/>
    <x v="1"/>
    <n v="589"/>
    <n v="2"/>
    <x v="0"/>
    <n v="0.14990089197224976"/>
    <n v="605"/>
  </r>
  <r>
    <s v="ORD002150"/>
    <s v="CUST9734"/>
    <s v="Melanie Avila"/>
    <s v="theresa.powers@hotmail.com"/>
    <x v="2"/>
    <d v="2024-07-30T00:00:00"/>
    <x v="605"/>
    <x v="6"/>
    <x v="1"/>
    <s v="August"/>
    <x v="0"/>
    <s v="PROD6059"/>
    <x v="7"/>
    <x v="4"/>
    <n v="358"/>
    <n v="6"/>
    <n v="2147"/>
    <x v="4"/>
    <n v="111"/>
    <n v="10"/>
    <x v="1"/>
    <n v="0.25011644154634372"/>
    <n v="537"/>
  </r>
  <r>
    <s v="ORD002151"/>
    <s v="CUST9774"/>
    <s v="Patrick Pearson"/>
    <s v="sandra.woodward@outlook.com"/>
    <x v="3"/>
    <d v="2023-08-03T00:00:00"/>
    <x v="496"/>
    <x v="1"/>
    <x v="0"/>
    <s v="December"/>
    <x v="0"/>
    <s v="PROD7200"/>
    <x v="12"/>
    <x v="3"/>
    <n v="1388"/>
    <n v="10"/>
    <n v="13881"/>
    <x v="1"/>
    <n v="1073"/>
    <n v="10"/>
    <x v="1"/>
    <n v="0.34997478567826523"/>
    <n v="4858"/>
  </r>
  <r>
    <s v="ORD002152"/>
    <s v="CUST3077"/>
    <s v="Jennifer Reed"/>
    <s v="richard.sims@yahoo.com"/>
    <x v="5"/>
    <d v="2023-07-04T00:00:00"/>
    <x v="106"/>
    <x v="3"/>
    <x v="0"/>
    <s v="March"/>
    <x v="0"/>
    <s v="PROD6920"/>
    <x v="2"/>
    <x v="1"/>
    <n v="558"/>
    <n v="1"/>
    <n v="558"/>
    <x v="1"/>
    <n v="35"/>
    <n v="4"/>
    <x v="0"/>
    <n v="0.15053763440860216"/>
    <n v="84"/>
  </r>
  <r>
    <s v="ORD002153"/>
    <s v="CUST1677"/>
    <s v="Jacob Olsen"/>
    <s v="jeremiah.chan@hotmail.com"/>
    <x v="5"/>
    <d v="2023-08-19T00:00:00"/>
    <x v="421"/>
    <x v="8"/>
    <x v="0"/>
    <s v="September"/>
    <x v="0"/>
    <s v="PROD2394"/>
    <x v="2"/>
    <x v="1"/>
    <n v="1064"/>
    <n v="5"/>
    <n v="5321"/>
    <x v="0"/>
    <n v="597"/>
    <n v="8"/>
    <x v="1"/>
    <n v="0.14997180981018607"/>
    <n v="798"/>
  </r>
  <r>
    <s v="ORD002154"/>
    <s v="CUST1057"/>
    <s v="Mrs. Aimee Harris"/>
    <s v="jeffery.harris@gmail.com"/>
    <x v="4"/>
    <d v="2024-04-11T00:00:00"/>
    <x v="689"/>
    <x v="10"/>
    <x v="0"/>
    <s v="February"/>
    <x v="2"/>
    <s v="PROD4081"/>
    <x v="11"/>
    <x v="3"/>
    <n v="310"/>
    <n v="3"/>
    <n v="931"/>
    <x v="2"/>
    <n v="90"/>
    <m/>
    <x v="2"/>
    <n v="0.3501611170784103"/>
    <n v="326"/>
  </r>
  <r>
    <s v="ORD002155"/>
    <s v="CUST7569"/>
    <s v="Elizabeth Mills"/>
    <s v="jill.walker@outlook.com"/>
    <x v="2"/>
    <d v="2023-07-11T00:00:00"/>
    <x v="207"/>
    <x v="3"/>
    <x v="0"/>
    <s v="March"/>
    <x v="0"/>
    <s v="PROD1844"/>
    <x v="10"/>
    <x v="2"/>
    <n v="19"/>
    <n v="2"/>
    <n v="38"/>
    <x v="4"/>
    <n v="3"/>
    <n v="2"/>
    <x v="0"/>
    <n v="0.28947368421052633"/>
    <n v="11"/>
  </r>
  <r>
    <s v="ORD002156"/>
    <s v="CUST6720"/>
    <s v="Kimberly Collins"/>
    <s v="patrick.park@hotmail.com"/>
    <x v="6"/>
    <d v="2023-11-27T00:00:00"/>
    <x v="503"/>
    <x v="4"/>
    <x v="0"/>
    <s v="April"/>
    <x v="2"/>
    <s v="PROD1825"/>
    <x v="20"/>
    <x v="3"/>
    <n v="278"/>
    <n v="5"/>
    <n v="1390"/>
    <x v="4"/>
    <n v="132"/>
    <m/>
    <x v="2"/>
    <n v="0.35035971223021584"/>
    <n v="487"/>
  </r>
  <r>
    <s v="ORD002157"/>
    <s v="CUST7649"/>
    <s v="Brandi Martinez"/>
    <s v="karen.mullins@outlook.com"/>
    <x v="0"/>
    <d v="2023-03-29T00:00:00"/>
    <x v="501"/>
    <x v="10"/>
    <x v="0"/>
    <s v="February"/>
    <x v="0"/>
    <s v="PROD6130"/>
    <x v="20"/>
    <x v="3"/>
    <n v="242"/>
    <n v="2"/>
    <n v="485"/>
    <x v="1"/>
    <n v="66"/>
    <n v="6"/>
    <x v="0"/>
    <n v="0.35051546391752575"/>
    <n v="170"/>
  </r>
  <r>
    <s v="ORD002158"/>
    <s v="CUST1605"/>
    <s v="Alison White"/>
    <s v="sean.hancock@hotmail.com"/>
    <x v="3"/>
    <d v="2024-11-25T00:00:00"/>
    <x v="76"/>
    <x v="9"/>
    <x v="1"/>
    <s v="June"/>
    <x v="0"/>
    <s v="PROD7904"/>
    <x v="13"/>
    <x v="4"/>
    <n v="1183"/>
    <n v="6"/>
    <n v="7097"/>
    <x v="0"/>
    <n v="797"/>
    <n v="2"/>
    <x v="0"/>
    <n v="0.24996477384810484"/>
    <n v="1774"/>
  </r>
  <r>
    <s v="ORD002159"/>
    <s v="CUST9565"/>
    <s v="Patrick Johnson"/>
    <s v="christian.curtis@outlook.com"/>
    <x v="4"/>
    <d v="2024-12-23T00:00:00"/>
    <x v="559"/>
    <x v="11"/>
    <x v="1"/>
    <s v="July"/>
    <x v="0"/>
    <s v="PROD8251"/>
    <x v="16"/>
    <x v="0"/>
    <n v="209"/>
    <n v="1"/>
    <n v="209"/>
    <x v="1"/>
    <n v="14"/>
    <n v="10"/>
    <x v="1"/>
    <n v="0.40191387559808611"/>
    <n v="84"/>
  </r>
  <r>
    <s v="ORD002160"/>
    <s v="CUST9084"/>
    <s v="Amber Martinez MD"/>
    <s v="regina.peters@yahoo.com"/>
    <x v="4"/>
    <d v="2024-12-14T00:00:00"/>
    <x v="53"/>
    <x v="9"/>
    <x v="0"/>
    <s v="June"/>
    <x v="0"/>
    <s v="PROD7899"/>
    <x v="21"/>
    <x v="1"/>
    <n v="502"/>
    <n v="3"/>
    <n v="1507"/>
    <x v="1"/>
    <n v="222"/>
    <n v="5"/>
    <x v="0"/>
    <n v="0.14996682149966822"/>
    <n v="226"/>
  </r>
  <r>
    <s v="ORD002161"/>
    <s v="CUST3988"/>
    <s v="Joshua Jordan"/>
    <s v="robin.harris@hotmail.com"/>
    <x v="0"/>
    <d v="2023-11-29T00:00:00"/>
    <x v="63"/>
    <x v="1"/>
    <x v="1"/>
    <s v="December"/>
    <x v="0"/>
    <s v="PROD9078"/>
    <x v="11"/>
    <x v="3"/>
    <n v="1219"/>
    <n v="8"/>
    <n v="9752"/>
    <x v="0"/>
    <n v="1094"/>
    <n v="7"/>
    <x v="0"/>
    <n v="0.34997949138638229"/>
    <n v="3413"/>
  </r>
  <r>
    <s v="ORD002162"/>
    <s v="CUST5103"/>
    <s v="Rebecca Mcbride"/>
    <s v="william.smith@gmail.com"/>
    <x v="1"/>
    <d v="2023-07-04T00:00:00"/>
    <x v="340"/>
    <x v="11"/>
    <x v="0"/>
    <s v="July"/>
    <x v="0"/>
    <s v="PROD1045"/>
    <x v="16"/>
    <x v="0"/>
    <n v="926"/>
    <n v="6"/>
    <n v="5554"/>
    <x v="0"/>
    <n v="681"/>
    <n v="2"/>
    <x v="0"/>
    <n v="0.40007202016564636"/>
    <n v="2222"/>
  </r>
  <r>
    <s v="ORD002163"/>
    <s v="CUST2527"/>
    <s v="Shelby Schwartz"/>
    <s v="heather.knapp@outlook.com"/>
    <x v="0"/>
    <d v="2024-08-17T00:00:00"/>
    <x v="665"/>
    <x v="11"/>
    <x v="0"/>
    <s v="July"/>
    <x v="0"/>
    <s v="PROD9150"/>
    <x v="16"/>
    <x v="0"/>
    <n v="283"/>
    <n v="5"/>
    <n v="1416"/>
    <x v="1"/>
    <n v="117"/>
    <n v="7"/>
    <x v="0"/>
    <n v="0.39971751412429379"/>
    <n v="566"/>
  </r>
  <r>
    <s v="ORD002164"/>
    <s v="CUST4026"/>
    <s v="Daniel Young"/>
    <s v="ashley.payne@outlook.com"/>
    <x v="5"/>
    <d v="2023-10-02T00:00:00"/>
    <x v="682"/>
    <x v="9"/>
    <x v="0"/>
    <s v="June"/>
    <x v="1"/>
    <s v="PROD5088"/>
    <x v="2"/>
    <x v="1"/>
    <n v="514"/>
    <n v="4"/>
    <n v="2055"/>
    <x v="1"/>
    <n v="111"/>
    <m/>
    <x v="2"/>
    <n v="0.14987834549878346"/>
    <n v="308"/>
  </r>
  <r>
    <s v="ORD002165"/>
    <s v="CUST5306"/>
    <s v="Brianna Roach"/>
    <s v="nicole.noble@yahoo.com"/>
    <x v="1"/>
    <d v="2024-04-08T00:00:00"/>
    <x v="335"/>
    <x v="0"/>
    <x v="1"/>
    <s v="January"/>
    <x v="2"/>
    <s v="PROD5223"/>
    <x v="19"/>
    <x v="2"/>
    <n v="506"/>
    <n v="2"/>
    <n v="1012"/>
    <x v="0"/>
    <n v="59"/>
    <m/>
    <x v="2"/>
    <n v="0.29940711462450592"/>
    <n v="303"/>
  </r>
  <r>
    <s v="ORD002166"/>
    <s v="CUST4399"/>
    <s v="Anthony Smith"/>
    <s v="stephen.murphy@hotmail.com"/>
    <x v="2"/>
    <d v="2023-06-11T00:00:00"/>
    <x v="307"/>
    <x v="1"/>
    <x v="0"/>
    <s v="December"/>
    <x v="0"/>
    <s v="PROD7541"/>
    <x v="7"/>
    <x v="4"/>
    <n v="1172"/>
    <n v="4"/>
    <n v="4690"/>
    <x v="1"/>
    <n v="331"/>
    <n v="3"/>
    <x v="0"/>
    <n v="0.24989339019189766"/>
    <n v="1172"/>
  </r>
  <r>
    <s v="ORD002167"/>
    <s v="CUST6251"/>
    <s v="Richard Choi"/>
    <s v="michael.larson@outlook.com"/>
    <x v="1"/>
    <d v="2023-04-24T00:00:00"/>
    <x v="152"/>
    <x v="4"/>
    <x v="1"/>
    <s v="April"/>
    <x v="0"/>
    <s v="PROD1762"/>
    <x v="2"/>
    <x v="1"/>
    <n v="766"/>
    <n v="5"/>
    <n v="3829"/>
    <x v="1"/>
    <n v="447"/>
    <n v="2"/>
    <x v="0"/>
    <n v="0.14990859232175502"/>
    <n v="574"/>
  </r>
  <r>
    <s v="ORD002168"/>
    <s v="CUST6876"/>
    <s v="Benjamin Davidson"/>
    <s v="pamela.ballard@outlook.com"/>
    <x v="5"/>
    <d v="2023-05-16T00:00:00"/>
    <x v="690"/>
    <x v="4"/>
    <x v="1"/>
    <s v="April"/>
    <x v="0"/>
    <s v="PROD5397"/>
    <x v="2"/>
    <x v="1"/>
    <n v="484"/>
    <n v="1"/>
    <n v="484"/>
    <x v="1"/>
    <n v="49"/>
    <n v="10"/>
    <x v="1"/>
    <n v="0.15082644628099173"/>
    <n v="73"/>
  </r>
  <r>
    <s v="ORD002169"/>
    <s v="CUST9265"/>
    <s v="John Stuart"/>
    <s v="george.perry@gmail.com"/>
    <x v="0"/>
    <d v="2024-09-29T00:00:00"/>
    <x v="373"/>
    <x v="9"/>
    <x v="0"/>
    <s v="June"/>
    <x v="0"/>
    <s v="PROD6174"/>
    <x v="5"/>
    <x v="3"/>
    <n v="633"/>
    <n v="1"/>
    <n v="633"/>
    <x v="0"/>
    <n v="48"/>
    <n v="3"/>
    <x v="0"/>
    <n v="0.35071090047393366"/>
    <n v="222"/>
  </r>
  <r>
    <s v="ORD002170"/>
    <s v="CUST2481"/>
    <s v="Morgan Collier"/>
    <s v="kathryn.serrano@gmail.com"/>
    <x v="4"/>
    <d v="2024-06-03T00:00:00"/>
    <x v="511"/>
    <x v="3"/>
    <x v="0"/>
    <s v="March"/>
    <x v="0"/>
    <s v="PROD9960"/>
    <x v="3"/>
    <x v="1"/>
    <n v="852"/>
    <n v="5"/>
    <n v="4261"/>
    <x v="0"/>
    <n v="381"/>
    <n v="9"/>
    <x v="1"/>
    <n v="0.14996479699601031"/>
    <n v="639"/>
  </r>
  <r>
    <s v="ORD002171"/>
    <s v="CUST2497"/>
    <s v="Tammy Cummings"/>
    <s v="cody.park@gmail.com"/>
    <x v="5"/>
    <d v="2024-06-17T00:00:00"/>
    <x v="691"/>
    <x v="1"/>
    <x v="1"/>
    <s v="December"/>
    <x v="0"/>
    <s v="PROD9531"/>
    <x v="0"/>
    <x v="0"/>
    <n v="590"/>
    <n v="4"/>
    <n v="2362"/>
    <x v="1"/>
    <n v="274"/>
    <n v="7"/>
    <x v="0"/>
    <n v="0.40008467400508047"/>
    <n v="945"/>
  </r>
  <r>
    <s v="ORD002172"/>
    <s v="CUST6744"/>
    <s v="Michael Ramirez"/>
    <s v="timothy.swanson@outlook.com"/>
    <x v="0"/>
    <d v="2023-03-30T00:00:00"/>
    <x v="52"/>
    <x v="2"/>
    <x v="1"/>
    <s v="May"/>
    <x v="0"/>
    <s v="PROD7365"/>
    <x v="5"/>
    <x v="3"/>
    <n v="1081"/>
    <n v="4"/>
    <n v="4325"/>
    <x v="1"/>
    <n v="636"/>
    <n v="10"/>
    <x v="1"/>
    <n v="0.35005780346820808"/>
    <n v="1514"/>
  </r>
  <r>
    <s v="ORD002173"/>
    <s v="CUST9846"/>
    <s v="Lori Davis"/>
    <s v="jeremy.nelson@yahoo.com"/>
    <x v="1"/>
    <d v="2023-12-02T00:00:00"/>
    <x v="637"/>
    <x v="0"/>
    <x v="0"/>
    <s v="January"/>
    <x v="0"/>
    <s v="PROD7348"/>
    <x v="17"/>
    <x v="3"/>
    <n v="308"/>
    <n v="2"/>
    <n v="617"/>
    <x v="1"/>
    <n v="70"/>
    <n v="2"/>
    <x v="0"/>
    <n v="0.35008103727714751"/>
    <n v="216"/>
  </r>
  <r>
    <s v="ORD002174"/>
    <s v="CUST1802"/>
    <s v="James Smith"/>
    <s v="marc.garrett@gmail.com"/>
    <x v="0"/>
    <d v="2023-02-24T00:00:00"/>
    <x v="103"/>
    <x v="0"/>
    <x v="1"/>
    <s v="January"/>
    <x v="0"/>
    <s v="PROD6557"/>
    <x v="3"/>
    <x v="1"/>
    <n v="188"/>
    <n v="2"/>
    <n v="376"/>
    <x v="0"/>
    <n v="31"/>
    <n v="6"/>
    <x v="0"/>
    <n v="0.14893617021276595"/>
    <n v="56"/>
  </r>
  <r>
    <s v="ORD002175"/>
    <s v="CUST9947"/>
    <s v="Marie Lee"/>
    <s v="travis.payne@yahoo.com"/>
    <x v="2"/>
    <d v="2024-10-10T00:00:00"/>
    <x v="405"/>
    <x v="10"/>
    <x v="0"/>
    <s v="February"/>
    <x v="1"/>
    <s v="PROD5007"/>
    <x v="21"/>
    <x v="1"/>
    <n v="668"/>
    <n v="1"/>
    <n v="668"/>
    <x v="0"/>
    <n v="95"/>
    <m/>
    <x v="2"/>
    <n v="0.1497005988023952"/>
    <n v="100"/>
  </r>
  <r>
    <s v="ORD002176"/>
    <s v="CUST3437"/>
    <s v="Denise Richards"/>
    <s v="alexandra.carter@yahoo.com"/>
    <x v="0"/>
    <d v="2023-07-23T00:00:00"/>
    <x v="493"/>
    <x v="6"/>
    <x v="0"/>
    <s v="August"/>
    <x v="0"/>
    <s v="PROD4071"/>
    <x v="21"/>
    <x v="1"/>
    <n v="1089"/>
    <n v="1"/>
    <n v="1089"/>
    <x v="2"/>
    <n v="122"/>
    <n v="2"/>
    <x v="0"/>
    <n v="0.14967860422405876"/>
    <n v="163"/>
  </r>
  <r>
    <s v="ORD002177"/>
    <s v="CUST4541"/>
    <s v="Gary Zamora"/>
    <s v="timothy.henderson@yahoo.com"/>
    <x v="4"/>
    <d v="2023-06-03T00:00:00"/>
    <x v="378"/>
    <x v="11"/>
    <x v="1"/>
    <s v="July"/>
    <x v="0"/>
    <s v="PROD1165"/>
    <x v="13"/>
    <x v="4"/>
    <n v="934"/>
    <n v="5"/>
    <n v="4672"/>
    <x v="1"/>
    <n v="307"/>
    <n v="4"/>
    <x v="0"/>
    <n v="0.25"/>
    <n v="1168"/>
  </r>
  <r>
    <s v="ORD002178"/>
    <s v="CUST6245"/>
    <s v="Natalie Nelson"/>
    <s v="michael.smith@yahoo.com"/>
    <x v="1"/>
    <d v="2023-03-24T00:00:00"/>
    <x v="42"/>
    <x v="1"/>
    <x v="0"/>
    <s v="December"/>
    <x v="0"/>
    <s v="PROD5659"/>
    <x v="18"/>
    <x v="0"/>
    <n v="308"/>
    <n v="4"/>
    <n v="1230"/>
    <x v="2"/>
    <n v="106"/>
    <n v="9"/>
    <x v="1"/>
    <n v="0.4"/>
    <n v="492"/>
  </r>
  <r>
    <s v="ORD002179"/>
    <s v="CUST3972"/>
    <s v="Valerie Thomas"/>
    <s v="robert.ortiz@yahoo.com"/>
    <x v="4"/>
    <d v="2023-09-02T00:00:00"/>
    <x v="692"/>
    <x v="3"/>
    <x v="1"/>
    <s v="March"/>
    <x v="0"/>
    <s v="PROD3363"/>
    <x v="2"/>
    <x v="1"/>
    <n v="65"/>
    <n v="2"/>
    <n v="131"/>
    <x v="0"/>
    <n v="15"/>
    <n v="8"/>
    <x v="1"/>
    <n v="0.15267175572519084"/>
    <n v="20"/>
  </r>
  <r>
    <s v="ORD002180"/>
    <s v="CUST5147"/>
    <s v="Chase Gregory"/>
    <s v="michael.jones@outlook.com"/>
    <x v="3"/>
    <d v="2023-06-07T00:00:00"/>
    <x v="336"/>
    <x v="0"/>
    <x v="1"/>
    <s v="January"/>
    <x v="0"/>
    <s v="PROD6078"/>
    <x v="15"/>
    <x v="1"/>
    <n v="899"/>
    <n v="4"/>
    <n v="3596"/>
    <x v="1"/>
    <n v="429"/>
    <n v="3"/>
    <x v="0"/>
    <n v="0.14988876529477196"/>
    <n v="539"/>
  </r>
  <r>
    <s v="ORD002181"/>
    <s v="CUST7972"/>
    <s v="Robert Pierce"/>
    <s v="courtney.herrera@hotmail.com"/>
    <x v="2"/>
    <d v="2024-06-12T00:00:00"/>
    <x v="196"/>
    <x v="11"/>
    <x v="0"/>
    <s v="July"/>
    <x v="0"/>
    <s v="PROD7913"/>
    <x v="14"/>
    <x v="4"/>
    <n v="817"/>
    <n v="5"/>
    <n v="4086"/>
    <x v="1"/>
    <n v="406"/>
    <n v="7"/>
    <x v="0"/>
    <n v="0.24987763093489965"/>
    <n v="1021"/>
  </r>
  <r>
    <s v="ORD002182"/>
    <s v="CUST6375"/>
    <s v="Christina Rodriguez"/>
    <s v="brandon.foster@gmail.com"/>
    <x v="0"/>
    <d v="2023-05-25T00:00:00"/>
    <x v="282"/>
    <x v="2"/>
    <x v="0"/>
    <s v="May"/>
    <x v="0"/>
    <s v="PROD5904"/>
    <x v="1"/>
    <x v="1"/>
    <n v="848"/>
    <n v="4"/>
    <n v="3390"/>
    <x v="2"/>
    <n v="505"/>
    <n v="9"/>
    <x v="1"/>
    <n v="0.15014749262536872"/>
    <n v="509"/>
  </r>
  <r>
    <s v="ORD002183"/>
    <s v="CUST6470"/>
    <s v="Anthony Caldwell"/>
    <s v="tara.peterson@hotmail.com"/>
    <x v="5"/>
    <d v="2023-06-30T00:00:00"/>
    <x v="419"/>
    <x v="11"/>
    <x v="1"/>
    <s v="July"/>
    <x v="0"/>
    <s v="PROD2797"/>
    <x v="21"/>
    <x v="1"/>
    <n v="474"/>
    <n v="6"/>
    <n v="2842"/>
    <x v="0"/>
    <n v="222"/>
    <n v="10"/>
    <x v="1"/>
    <n v="0.14989444053483461"/>
    <n v="426"/>
  </r>
  <r>
    <s v="ORD002184"/>
    <s v="CUST4978"/>
    <s v="Anthony Key"/>
    <s v="nicole.knight@hotmail.com"/>
    <x v="3"/>
    <d v="2024-03-24T00:00:00"/>
    <x v="560"/>
    <x v="8"/>
    <x v="0"/>
    <s v="September"/>
    <x v="0"/>
    <s v="PROD9406"/>
    <x v="20"/>
    <x v="3"/>
    <n v="415"/>
    <n v="5"/>
    <n v="2074"/>
    <x v="1"/>
    <n v="302"/>
    <n v="8"/>
    <x v="1"/>
    <n v="0.35004821600771457"/>
    <n v="726"/>
  </r>
  <r>
    <s v="ORD002185"/>
    <s v="CUST9985"/>
    <s v="Michele Collins"/>
    <s v="gerald.jackson@hotmail.com"/>
    <x v="2"/>
    <d v="2024-03-22T00:00:00"/>
    <x v="152"/>
    <x v="4"/>
    <x v="1"/>
    <s v="April"/>
    <x v="0"/>
    <s v="PROD8167"/>
    <x v="16"/>
    <x v="0"/>
    <n v="383"/>
    <n v="3"/>
    <n v="1148"/>
    <x v="1"/>
    <n v="130"/>
    <n v="3"/>
    <x v="0"/>
    <n v="0.39982578397212543"/>
    <n v="459"/>
  </r>
  <r>
    <s v="ORD002186"/>
    <s v="CUST9623"/>
    <s v="William Vazquez"/>
    <s v="randy.morales@hotmail.com"/>
    <x v="5"/>
    <d v="2024-01-15T00:00:00"/>
    <x v="232"/>
    <x v="5"/>
    <x v="0"/>
    <s v="October"/>
    <x v="0"/>
    <s v="PROD1143"/>
    <x v="2"/>
    <x v="1"/>
    <n v="903"/>
    <n v="1"/>
    <n v="903"/>
    <x v="4"/>
    <n v="102"/>
    <n v="10"/>
    <x v="1"/>
    <n v="0.14950166112956811"/>
    <n v="135"/>
  </r>
  <r>
    <s v="ORD002187"/>
    <s v="CUST8416"/>
    <s v="Bryan Davis"/>
    <s v="aaron.gutierrez@gmail.com"/>
    <x v="5"/>
    <d v="2023-08-17T00:00:00"/>
    <x v="406"/>
    <x v="9"/>
    <x v="1"/>
    <s v="June"/>
    <x v="0"/>
    <s v="PROD5463"/>
    <x v="3"/>
    <x v="1"/>
    <n v="952"/>
    <n v="4"/>
    <n v="3808"/>
    <x v="1"/>
    <n v="225"/>
    <n v="10"/>
    <x v="1"/>
    <n v="0.14994747899159663"/>
    <n v="571"/>
  </r>
  <r>
    <s v="ORD002188"/>
    <s v="CUST2788"/>
    <s v="Gary Smith"/>
    <s v="monica.welch@outlook.com"/>
    <x v="5"/>
    <d v="2023-08-01T00:00:00"/>
    <x v="121"/>
    <x v="0"/>
    <x v="0"/>
    <s v="January"/>
    <x v="0"/>
    <s v="PROD1870"/>
    <x v="4"/>
    <x v="2"/>
    <n v="174"/>
    <n v="3"/>
    <n v="523"/>
    <x v="0"/>
    <n v="69"/>
    <n v="4"/>
    <x v="0"/>
    <n v="0.30019120458891013"/>
    <n v="157"/>
  </r>
  <r>
    <s v="ORD002189"/>
    <s v="CUST8513"/>
    <s v="Jennifer Beck"/>
    <s v="geoffrey.hester@outlook.com"/>
    <x v="6"/>
    <d v="2023-03-03T00:00:00"/>
    <x v="29"/>
    <x v="10"/>
    <x v="1"/>
    <s v="February"/>
    <x v="0"/>
    <s v="PROD7699"/>
    <x v="15"/>
    <x v="1"/>
    <n v="286"/>
    <n v="1"/>
    <n v="286"/>
    <x v="1"/>
    <n v="23"/>
    <n v="5"/>
    <x v="0"/>
    <n v="0.15034965034965034"/>
    <n v="43"/>
  </r>
  <r>
    <s v="ORD002190"/>
    <s v="CUST1409"/>
    <s v="Elizabeth Love"/>
    <s v="andrew.meyer@yahoo.com"/>
    <x v="2"/>
    <d v="2024-08-24T00:00:00"/>
    <x v="428"/>
    <x v="0"/>
    <x v="1"/>
    <s v="January"/>
    <x v="1"/>
    <s v="PROD6664"/>
    <x v="11"/>
    <x v="3"/>
    <n v="436"/>
    <n v="4"/>
    <n v="1742"/>
    <x v="0"/>
    <n v="230"/>
    <m/>
    <x v="2"/>
    <n v="0.35017221584385766"/>
    <n v="610"/>
  </r>
  <r>
    <s v="ORD002191"/>
    <s v="CUST4094"/>
    <s v="James Sanchez"/>
    <s v="jeffrey.peterson@yahoo.com"/>
    <x v="4"/>
    <d v="2024-04-03T00:00:00"/>
    <x v="623"/>
    <x v="10"/>
    <x v="1"/>
    <s v="February"/>
    <x v="0"/>
    <s v="PROD8890"/>
    <x v="7"/>
    <x v="4"/>
    <n v="188"/>
    <n v="4"/>
    <n v="754"/>
    <x v="0"/>
    <n v="95"/>
    <n v="2"/>
    <x v="0"/>
    <n v="0.24933687002652519"/>
    <n v="188"/>
  </r>
  <r>
    <s v="ORD002192"/>
    <s v="CUST1602"/>
    <s v="Edward Goodman"/>
    <s v="brenda.ryan@outlook.com"/>
    <x v="5"/>
    <d v="2024-09-20T00:00:00"/>
    <x v="359"/>
    <x v="2"/>
    <x v="0"/>
    <s v="May"/>
    <x v="2"/>
    <s v="PROD6826"/>
    <x v="18"/>
    <x v="0"/>
    <n v="672"/>
    <n v="2"/>
    <n v="1345"/>
    <x v="1"/>
    <n v="166"/>
    <m/>
    <x v="2"/>
    <n v="0.4"/>
    <n v="538"/>
  </r>
  <r>
    <s v="ORD002193"/>
    <s v="CUST6678"/>
    <s v="Jared Gonzalez"/>
    <s v="gabriella.thomas@yahoo.com"/>
    <x v="3"/>
    <d v="2024-05-31T00:00:00"/>
    <x v="95"/>
    <x v="1"/>
    <x v="1"/>
    <s v="December"/>
    <x v="0"/>
    <s v="PROD1465"/>
    <x v="15"/>
    <x v="1"/>
    <n v="631"/>
    <n v="4"/>
    <n v="2524"/>
    <x v="2"/>
    <n v="210"/>
    <n v="6"/>
    <x v="0"/>
    <n v="0.15015847860538828"/>
    <n v="379"/>
  </r>
  <r>
    <s v="ORD002194"/>
    <s v="CUST6335"/>
    <s v="Christine Vargas"/>
    <s v="adrienne.wilson@gmail.com"/>
    <x v="4"/>
    <d v="2024-08-15T00:00:00"/>
    <x v="620"/>
    <x v="2"/>
    <x v="0"/>
    <s v="May"/>
    <x v="0"/>
    <s v="PROD1106"/>
    <x v="7"/>
    <x v="4"/>
    <n v="316"/>
    <n v="1"/>
    <n v="316"/>
    <x v="1"/>
    <n v="38"/>
    <n v="7"/>
    <x v="0"/>
    <n v="0.25"/>
    <n v="79"/>
  </r>
  <r>
    <s v="ORD002195"/>
    <s v="CUST1602"/>
    <s v="Edward Goodman"/>
    <s v="brenda.ryan@outlook.com"/>
    <x v="5"/>
    <d v="2024-09-20T00:00:00"/>
    <x v="693"/>
    <x v="11"/>
    <x v="1"/>
    <s v="July"/>
    <x v="0"/>
    <s v="PROD7966"/>
    <x v="14"/>
    <x v="4"/>
    <n v="297"/>
    <n v="2"/>
    <n v="595"/>
    <x v="1"/>
    <n v="62"/>
    <n v="7"/>
    <x v="0"/>
    <n v="0.25042016806722689"/>
    <n v="149"/>
  </r>
  <r>
    <s v="ORD002196"/>
    <s v="CUST2988"/>
    <s v="David Mendoza"/>
    <s v="joseph.williams@gmail.com"/>
    <x v="2"/>
    <d v="2023-06-29T00:00:00"/>
    <x v="540"/>
    <x v="6"/>
    <x v="1"/>
    <s v="August"/>
    <x v="0"/>
    <s v="PROD3031"/>
    <x v="0"/>
    <x v="0"/>
    <n v="1162"/>
    <n v="3"/>
    <n v="3485"/>
    <x v="0"/>
    <n v="227"/>
    <n v="10"/>
    <x v="1"/>
    <n v="0.4"/>
    <n v="1394"/>
  </r>
  <r>
    <s v="ORD002197"/>
    <s v="CUST2109"/>
    <s v="Timothy Coleman"/>
    <s v="john.bartlett@yahoo.com"/>
    <x v="2"/>
    <d v="2023-07-07T00:00:00"/>
    <x v="681"/>
    <x v="5"/>
    <x v="0"/>
    <s v="October"/>
    <x v="1"/>
    <s v="PROD2328"/>
    <x v="17"/>
    <x v="3"/>
    <n v="569"/>
    <n v="2"/>
    <n v="1138"/>
    <x v="2"/>
    <n v="71"/>
    <m/>
    <x v="2"/>
    <n v="0.34973637961335674"/>
    <n v="398"/>
  </r>
  <r>
    <s v="ORD002198"/>
    <s v="CUST5097"/>
    <s v="Juan Martinez"/>
    <s v="christopher.moody@hotmail.com"/>
    <x v="0"/>
    <d v="2023-03-12T00:00:00"/>
    <x v="83"/>
    <x v="11"/>
    <x v="1"/>
    <s v="July"/>
    <x v="0"/>
    <s v="PROD3609"/>
    <x v="21"/>
    <x v="1"/>
    <n v="1233"/>
    <n v="5"/>
    <n v="6167"/>
    <x v="0"/>
    <n v="753"/>
    <n v="7"/>
    <x v="0"/>
    <n v="0.14999189233014432"/>
    <n v="925"/>
  </r>
  <r>
    <s v="ORD002199"/>
    <s v="CUST4572"/>
    <s v="Wayne Walsh"/>
    <s v="john.gray@outlook.com"/>
    <x v="0"/>
    <d v="2023-06-01T00:00:00"/>
    <x v="111"/>
    <x v="7"/>
    <x v="0"/>
    <s v="November"/>
    <x v="0"/>
    <s v="PROD3574"/>
    <x v="19"/>
    <x v="2"/>
    <n v="917"/>
    <n v="7"/>
    <n v="6421"/>
    <x v="0"/>
    <n v="709"/>
    <n v="8"/>
    <x v="1"/>
    <n v="0.2999532783055599"/>
    <n v="1926"/>
  </r>
  <r>
    <s v="ORD002200"/>
    <s v="CUST6563"/>
    <s v="Brian Baker"/>
    <s v="steven.james@gmail.com"/>
    <x v="1"/>
    <d v="2024-08-03T00:00:00"/>
    <x v="305"/>
    <x v="7"/>
    <x v="0"/>
    <s v="November"/>
    <x v="0"/>
    <s v="PROD7339"/>
    <x v="19"/>
    <x v="2"/>
    <n v="244"/>
    <n v="3"/>
    <n v="733"/>
    <x v="1"/>
    <n v="41"/>
    <n v="9"/>
    <x v="1"/>
    <n v="0.30013642564802184"/>
    <n v="220"/>
  </r>
  <r>
    <s v="ORD002201"/>
    <s v="CUST9554"/>
    <s v="Charles Navarro"/>
    <s v="carol.ford@hotmail.com"/>
    <x v="4"/>
    <d v="2023-12-05T00:00:00"/>
    <x v="90"/>
    <x v="9"/>
    <x v="1"/>
    <s v="June"/>
    <x v="0"/>
    <s v="PROD1919"/>
    <x v="0"/>
    <x v="0"/>
    <n v="153"/>
    <n v="4"/>
    <n v="610"/>
    <x v="1"/>
    <n v="70"/>
    <n v="9"/>
    <x v="1"/>
    <n v="0.4"/>
    <n v="244"/>
  </r>
  <r>
    <s v="ORD002202"/>
    <s v="CUST1580"/>
    <s v="Heather Franklin"/>
    <s v="tamara.jenkins@outlook.com"/>
    <x v="6"/>
    <d v="2023-01-31T00:00:00"/>
    <x v="412"/>
    <x v="0"/>
    <x v="0"/>
    <s v="January"/>
    <x v="0"/>
    <s v="PROD6995"/>
    <x v="7"/>
    <x v="4"/>
    <n v="387"/>
    <n v="2"/>
    <n v="773"/>
    <x v="1"/>
    <n v="90"/>
    <n v="7"/>
    <x v="0"/>
    <n v="0.24967658473479948"/>
    <n v="193"/>
  </r>
  <r>
    <s v="ORD002203"/>
    <s v="CUST6356"/>
    <s v="Valerie Evans"/>
    <s v="frank.guerrero@hotmail.com"/>
    <x v="2"/>
    <d v="2023-05-09T00:00:00"/>
    <x v="279"/>
    <x v="10"/>
    <x v="1"/>
    <s v="February"/>
    <x v="1"/>
    <s v="PROD6486"/>
    <x v="20"/>
    <x v="3"/>
    <n v="255"/>
    <n v="2"/>
    <n v="511"/>
    <x v="1"/>
    <n v="50"/>
    <m/>
    <x v="2"/>
    <n v="0.35029354207436397"/>
    <n v="179"/>
  </r>
  <r>
    <s v="ORD002204"/>
    <s v="CUST5369"/>
    <s v="Victor Morgan"/>
    <s v="samuel.hernandez@outlook.com"/>
    <x v="3"/>
    <d v="2023-04-02T00:00:00"/>
    <x v="121"/>
    <x v="0"/>
    <x v="0"/>
    <s v="January"/>
    <x v="2"/>
    <s v="PROD4054"/>
    <x v="1"/>
    <x v="1"/>
    <n v="563"/>
    <n v="4"/>
    <n v="2254"/>
    <x v="2"/>
    <n v="173"/>
    <m/>
    <x v="2"/>
    <n v="0.14995563442768411"/>
    <n v="338"/>
  </r>
  <r>
    <s v="ORD002205"/>
    <s v="CUST9313"/>
    <s v="Rachel White"/>
    <s v="laurie.chaney@outlook.com"/>
    <x v="0"/>
    <d v="2024-06-21T00:00:00"/>
    <x v="534"/>
    <x v="1"/>
    <x v="0"/>
    <s v="December"/>
    <x v="0"/>
    <s v="PROD4041"/>
    <x v="5"/>
    <x v="3"/>
    <n v="1365"/>
    <n v="4"/>
    <n v="5462"/>
    <x v="1"/>
    <n v="372"/>
    <n v="8"/>
    <x v="1"/>
    <n v="0.35005492493592089"/>
    <n v="1912"/>
  </r>
  <r>
    <s v="ORD002206"/>
    <s v="CUST7615"/>
    <s v="William Cowan"/>
    <s v="kelly.miller@yahoo.com"/>
    <x v="6"/>
    <d v="2024-03-29T00:00:00"/>
    <x v="403"/>
    <x v="5"/>
    <x v="1"/>
    <s v="October"/>
    <x v="0"/>
    <s v="PROD6961"/>
    <x v="9"/>
    <x v="4"/>
    <n v="777"/>
    <n v="3"/>
    <n v="2330"/>
    <x v="0"/>
    <n v="143"/>
    <n v="7"/>
    <x v="0"/>
    <n v="0.25021459227467813"/>
    <n v="583"/>
  </r>
  <r>
    <s v="ORD002207"/>
    <s v="CUST6490"/>
    <s v="Morgan Allen"/>
    <s v="ashley.vargas@yahoo.com"/>
    <x v="4"/>
    <d v="2023-01-19T00:00:00"/>
    <x v="571"/>
    <x v="2"/>
    <x v="0"/>
    <s v="May"/>
    <x v="0"/>
    <s v="PROD7489"/>
    <x v="8"/>
    <x v="2"/>
    <n v="500"/>
    <n v="1"/>
    <n v="500"/>
    <x v="2"/>
    <n v="48"/>
    <n v="6"/>
    <x v="0"/>
    <n v="0.3"/>
    <n v="150"/>
  </r>
  <r>
    <s v="ORD002208"/>
    <s v="CUST2269"/>
    <s v="Thomas Harris"/>
    <s v="jennifer.foster@outlook.com"/>
    <x v="2"/>
    <d v="2023-06-09T00:00:00"/>
    <x v="11"/>
    <x v="4"/>
    <x v="1"/>
    <s v="April"/>
    <x v="0"/>
    <s v="PROD3946"/>
    <x v="11"/>
    <x v="3"/>
    <n v="876"/>
    <n v="1"/>
    <n v="876"/>
    <x v="2"/>
    <n v="115"/>
    <n v="7"/>
    <x v="0"/>
    <n v="0.34931506849315069"/>
    <n v="306"/>
  </r>
  <r>
    <s v="ORD002209"/>
    <s v="CUST4889"/>
    <s v="Dennis Smith"/>
    <s v="breanna.lewis@gmail.com"/>
    <x v="1"/>
    <d v="2024-11-20T00:00:00"/>
    <x v="312"/>
    <x v="8"/>
    <x v="1"/>
    <s v="September"/>
    <x v="1"/>
    <s v="PROD4762"/>
    <x v="19"/>
    <x v="2"/>
    <n v="781"/>
    <n v="1"/>
    <n v="781"/>
    <x v="0"/>
    <n v="59"/>
    <m/>
    <x v="2"/>
    <n v="0.29961587708066584"/>
    <n v="234"/>
  </r>
  <r>
    <s v="ORD002210"/>
    <s v="CUST7569"/>
    <s v="Elizabeth Mills"/>
    <s v="jill.walker@outlook.com"/>
    <x v="2"/>
    <d v="2023-07-11T00:00:00"/>
    <x v="385"/>
    <x v="8"/>
    <x v="0"/>
    <s v="September"/>
    <x v="0"/>
    <s v="PROD6289"/>
    <x v="13"/>
    <x v="4"/>
    <n v="239"/>
    <n v="4"/>
    <n v="955"/>
    <x v="0"/>
    <n v="104"/>
    <n v="7"/>
    <x v="0"/>
    <n v="0.25026178010471206"/>
    <n v="239"/>
  </r>
  <r>
    <s v="ORD002211"/>
    <s v="CUST6275"/>
    <s v="Austin Perez"/>
    <s v="john.thomas@yahoo.com"/>
    <x v="2"/>
    <d v="2023-04-28T00:00:00"/>
    <x v="458"/>
    <x v="0"/>
    <x v="0"/>
    <s v="January"/>
    <x v="0"/>
    <s v="PROD9657"/>
    <x v="1"/>
    <x v="1"/>
    <n v="797"/>
    <n v="3"/>
    <n v="2390"/>
    <x v="2"/>
    <n v="225"/>
    <n v="4"/>
    <x v="0"/>
    <n v="0.14979079497907949"/>
    <n v="358"/>
  </r>
  <r>
    <s v="ORD002212"/>
    <s v="CUST1797"/>
    <s v="Karen Sawyer"/>
    <s v="kelly.campbell@hotmail.com"/>
    <x v="0"/>
    <d v="2023-02-06T00:00:00"/>
    <x v="62"/>
    <x v="1"/>
    <x v="1"/>
    <s v="December"/>
    <x v="0"/>
    <s v="PROD6188"/>
    <x v="21"/>
    <x v="1"/>
    <n v="146"/>
    <n v="6"/>
    <n v="877"/>
    <x v="0"/>
    <n v="86"/>
    <n v="5"/>
    <x v="0"/>
    <n v="0.15051311288483465"/>
    <n v="132"/>
  </r>
  <r>
    <s v="ORD002213"/>
    <s v="CUST6161"/>
    <s v="Robert Hayes"/>
    <s v="veronica.dennis@gmail.com"/>
    <x v="0"/>
    <d v="2024-01-01T00:00:00"/>
    <x v="75"/>
    <x v="0"/>
    <x v="1"/>
    <s v="January"/>
    <x v="0"/>
    <s v="PROD7162"/>
    <x v="17"/>
    <x v="3"/>
    <n v="159"/>
    <n v="2"/>
    <n v="317"/>
    <x v="0"/>
    <n v="31"/>
    <n v="9"/>
    <x v="1"/>
    <n v="0.35015772870662459"/>
    <n v="111"/>
  </r>
  <r>
    <s v="ORD002214"/>
    <s v="CUST2370"/>
    <s v="Joshua Barnes"/>
    <s v="shawn.smith@gmail.com"/>
    <x v="3"/>
    <d v="2024-05-07T00:00:00"/>
    <x v="223"/>
    <x v="6"/>
    <x v="1"/>
    <s v="August"/>
    <x v="2"/>
    <s v="PROD9967"/>
    <x v="15"/>
    <x v="1"/>
    <n v="1217"/>
    <n v="5"/>
    <n v="6084"/>
    <x v="1"/>
    <n v="811"/>
    <m/>
    <x v="2"/>
    <n v="0.15006574621959237"/>
    <n v="913"/>
  </r>
  <r>
    <s v="ORD002215"/>
    <s v="CUST3791"/>
    <s v="Marc Dillon"/>
    <s v="john.mcdowell@yahoo.com"/>
    <x v="6"/>
    <d v="2024-03-05T00:00:00"/>
    <x v="457"/>
    <x v="6"/>
    <x v="1"/>
    <s v="August"/>
    <x v="0"/>
    <s v="PROD2199"/>
    <x v="2"/>
    <x v="1"/>
    <n v="692"/>
    <n v="6"/>
    <n v="4154"/>
    <x v="1"/>
    <n v="485"/>
    <n v="6"/>
    <x v="0"/>
    <n v="0.14997592681752528"/>
    <n v="623"/>
  </r>
  <r>
    <s v="ORD002216"/>
    <s v="CUST6521"/>
    <s v="Chris King"/>
    <s v="adam.hunt@outlook.com"/>
    <x v="1"/>
    <d v="2023-12-29T00:00:00"/>
    <x v="694"/>
    <x v="10"/>
    <x v="0"/>
    <s v="February"/>
    <x v="0"/>
    <s v="PROD1546"/>
    <x v="19"/>
    <x v="2"/>
    <n v="866"/>
    <n v="3"/>
    <n v="2599"/>
    <x v="1"/>
    <n v="189"/>
    <n v="6"/>
    <x v="0"/>
    <n v="0.30011542901115812"/>
    <n v="780"/>
  </r>
  <r>
    <s v="ORD002217"/>
    <s v="CUST3440"/>
    <s v="Eric Morris"/>
    <s v="carla.sanchez@gmail.com"/>
    <x v="1"/>
    <d v="2023-09-21T00:00:00"/>
    <x v="44"/>
    <x v="3"/>
    <x v="1"/>
    <s v="March"/>
    <x v="2"/>
    <s v="PROD2515"/>
    <x v="1"/>
    <x v="1"/>
    <n v="647"/>
    <n v="3"/>
    <n v="1941"/>
    <x v="0"/>
    <n v="135"/>
    <m/>
    <x v="2"/>
    <n v="0.14992272024729522"/>
    <n v="291"/>
  </r>
  <r>
    <s v="ORD002218"/>
    <s v="CUST8119"/>
    <s v="Christian Ponce"/>
    <s v="amanda.newton@yahoo.com"/>
    <x v="2"/>
    <d v="2024-04-04T00:00:00"/>
    <x v="361"/>
    <x v="6"/>
    <x v="1"/>
    <s v="August"/>
    <x v="1"/>
    <s v="PROD3727"/>
    <x v="13"/>
    <x v="4"/>
    <n v="113"/>
    <n v="1"/>
    <n v="113"/>
    <x v="0"/>
    <n v="16"/>
    <m/>
    <x v="2"/>
    <n v="0.24778761061946902"/>
    <n v="28"/>
  </r>
  <r>
    <s v="ORD002219"/>
    <s v="CUST6652"/>
    <s v="Mark Adkins"/>
    <s v="lisa.clark@yahoo.com"/>
    <x v="3"/>
    <d v="2024-05-21T00:00:00"/>
    <x v="273"/>
    <x v="5"/>
    <x v="1"/>
    <s v="October"/>
    <x v="2"/>
    <s v="PROD3303"/>
    <x v="7"/>
    <x v="4"/>
    <n v="49"/>
    <n v="3"/>
    <n v="146"/>
    <x v="2"/>
    <n v="10"/>
    <m/>
    <x v="2"/>
    <n v="0.24657534246575341"/>
    <n v="36"/>
  </r>
  <r>
    <s v="ORD002220"/>
    <s v="CUST7215"/>
    <s v="Lisa Mayer"/>
    <s v="sara.hunter@yahoo.com"/>
    <x v="1"/>
    <d v="2024-08-09T00:00:00"/>
    <x v="54"/>
    <x v="0"/>
    <x v="0"/>
    <s v="January"/>
    <x v="1"/>
    <s v="PROD7765"/>
    <x v="0"/>
    <x v="0"/>
    <n v="391"/>
    <n v="4"/>
    <n v="1563"/>
    <x v="1"/>
    <n v="131"/>
    <m/>
    <x v="2"/>
    <n v="0.39987204094689699"/>
    <n v="625"/>
  </r>
  <r>
    <s v="ORD002221"/>
    <s v="CUST3077"/>
    <s v="Jennifer Reed"/>
    <s v="richard.sims@yahoo.com"/>
    <x v="5"/>
    <d v="2023-07-04T00:00:00"/>
    <x v="331"/>
    <x v="11"/>
    <x v="0"/>
    <s v="July"/>
    <x v="0"/>
    <s v="PROD6820"/>
    <x v="9"/>
    <x v="4"/>
    <n v="1182"/>
    <n v="6"/>
    <n v="7091"/>
    <x v="4"/>
    <n v="812"/>
    <n v="8"/>
    <x v="1"/>
    <n v="0.25003525595825693"/>
    <n v="1773"/>
  </r>
  <r>
    <s v="ORD002222"/>
    <s v="CUST2374"/>
    <s v="Justin Gonzalez"/>
    <s v="chelsea.cooper@yahoo.com"/>
    <x v="1"/>
    <d v="2024-06-27T00:00:00"/>
    <x v="695"/>
    <x v="1"/>
    <x v="1"/>
    <s v="December"/>
    <x v="0"/>
    <s v="PROD3013"/>
    <x v="11"/>
    <x v="3"/>
    <n v="1770"/>
    <n v="6"/>
    <n v="10619"/>
    <x v="1"/>
    <n v="1498"/>
    <n v="9"/>
    <x v="1"/>
    <n v="0.35003295978905735"/>
    <n v="3717"/>
  </r>
  <r>
    <s v="ORD002223"/>
    <s v="CUST2284"/>
    <s v="Regina Johnson"/>
    <s v="michael.robinson@outlook.com"/>
    <x v="6"/>
    <d v="2024-03-03T00:00:00"/>
    <x v="239"/>
    <x v="6"/>
    <x v="0"/>
    <s v="August"/>
    <x v="1"/>
    <s v="PROD9097"/>
    <x v="12"/>
    <x v="3"/>
    <n v="862"/>
    <n v="3"/>
    <n v="2586"/>
    <x v="1"/>
    <n v="337"/>
    <m/>
    <x v="2"/>
    <n v="0.34996133023975251"/>
    <n v="905"/>
  </r>
  <r>
    <s v="ORD002224"/>
    <s v="CUST2450"/>
    <s v="Mr. Nicholas Mcdonald"/>
    <s v="carl.thompson@gmail.com"/>
    <x v="1"/>
    <d v="2024-03-18T00:00:00"/>
    <x v="425"/>
    <x v="4"/>
    <x v="1"/>
    <s v="April"/>
    <x v="0"/>
    <s v="PROD9779"/>
    <x v="14"/>
    <x v="4"/>
    <n v="389"/>
    <n v="1"/>
    <n v="389"/>
    <x v="1"/>
    <n v="54"/>
    <n v="6"/>
    <x v="0"/>
    <n v="0.24935732647814909"/>
    <n v="97"/>
  </r>
  <r>
    <s v="ORD002225"/>
    <s v="CUST8628"/>
    <s v="Susan Elliott"/>
    <s v="beverly.nelson@outlook.com"/>
    <x v="4"/>
    <d v="2023-05-04T00:00:00"/>
    <x v="370"/>
    <x v="1"/>
    <x v="0"/>
    <s v="December"/>
    <x v="0"/>
    <s v="PROD3027"/>
    <x v="11"/>
    <x v="3"/>
    <n v="1175"/>
    <n v="8"/>
    <n v="9400"/>
    <x v="1"/>
    <n v="861"/>
    <n v="7"/>
    <x v="0"/>
    <n v="0.35"/>
    <n v="3290"/>
  </r>
  <r>
    <s v="ORD002226"/>
    <s v="CUST5654"/>
    <s v="Robert Ferguson"/>
    <s v="nicole.hatfield@outlook.com"/>
    <x v="3"/>
    <d v="2023-02-18T00:00:00"/>
    <x v="198"/>
    <x v="2"/>
    <x v="1"/>
    <s v="May"/>
    <x v="0"/>
    <s v="PROD7283"/>
    <x v="0"/>
    <x v="0"/>
    <n v="530"/>
    <n v="5"/>
    <n v="2649"/>
    <x v="4"/>
    <n v="149"/>
    <n v="9"/>
    <x v="1"/>
    <n v="0.39977349943374857"/>
    <n v="1059"/>
  </r>
  <r>
    <s v="ORD002227"/>
    <s v="CUST1410"/>
    <s v="Kelly Cruz"/>
    <s v="megan.miranda@gmail.com"/>
    <x v="5"/>
    <d v="2024-10-06T00:00:00"/>
    <x v="476"/>
    <x v="4"/>
    <x v="0"/>
    <s v="April"/>
    <x v="1"/>
    <s v="PROD5047"/>
    <x v="2"/>
    <x v="1"/>
    <n v="169"/>
    <n v="4"/>
    <n v="677"/>
    <x v="0"/>
    <n v="47"/>
    <m/>
    <x v="2"/>
    <n v="0.15066469719350073"/>
    <n v="102"/>
  </r>
  <r>
    <s v="ORD002228"/>
    <s v="CUST9116"/>
    <s v="Sean Howell"/>
    <s v="edwin.steele@gmail.com"/>
    <x v="2"/>
    <d v="2023-04-01T00:00:00"/>
    <x v="376"/>
    <x v="0"/>
    <x v="1"/>
    <s v="January"/>
    <x v="2"/>
    <s v="PROD4390"/>
    <x v="9"/>
    <x v="4"/>
    <n v="664"/>
    <n v="3"/>
    <n v="1992"/>
    <x v="0"/>
    <n v="125"/>
    <m/>
    <x v="2"/>
    <n v="0.25"/>
    <n v="498"/>
  </r>
  <r>
    <s v="ORD002229"/>
    <s v="CUST5973"/>
    <s v="James Ferguson"/>
    <s v="roger.stewart@gmail.com"/>
    <x v="2"/>
    <d v="2023-12-12T00:00:00"/>
    <x v="119"/>
    <x v="6"/>
    <x v="0"/>
    <s v="August"/>
    <x v="0"/>
    <s v="PROD8415"/>
    <x v="14"/>
    <x v="4"/>
    <n v="1081"/>
    <n v="6"/>
    <n v="6487"/>
    <x v="1"/>
    <n v="955"/>
    <n v="9"/>
    <x v="1"/>
    <n v="0.25003853861569292"/>
    <n v="1622"/>
  </r>
  <r>
    <s v="ORD002230"/>
    <s v="CUST2433"/>
    <s v="Mr. Donald Johnson"/>
    <s v="noah.sexton@hotmail.com"/>
    <x v="3"/>
    <d v="2023-12-18T00:00:00"/>
    <x v="696"/>
    <x v="8"/>
    <x v="1"/>
    <s v="September"/>
    <x v="0"/>
    <s v="PROD9112"/>
    <x v="16"/>
    <x v="0"/>
    <n v="876"/>
    <n v="5"/>
    <n v="4382"/>
    <x v="4"/>
    <n v="469"/>
    <n v="9"/>
    <x v="1"/>
    <n v="0.40004564125969877"/>
    <n v="1753"/>
  </r>
  <r>
    <s v="ORD002231"/>
    <s v="CUST5107"/>
    <s v="Brenda Clements"/>
    <s v="laura.gregory@hotmail.com"/>
    <x v="6"/>
    <d v="2024-06-30T00:00:00"/>
    <x v="445"/>
    <x v="8"/>
    <x v="0"/>
    <s v="September"/>
    <x v="0"/>
    <s v="PROD9687"/>
    <x v="18"/>
    <x v="0"/>
    <n v="116"/>
    <n v="1"/>
    <n v="116"/>
    <x v="1"/>
    <n v="7"/>
    <n v="4"/>
    <x v="0"/>
    <n v="0.39655172413793105"/>
    <n v="46"/>
  </r>
  <r>
    <s v="ORD002232"/>
    <s v="CUST4750"/>
    <s v="Raven Sawyer"/>
    <s v="nicholas.pierce@gmail.com"/>
    <x v="1"/>
    <d v="2024-11-29T00:00:00"/>
    <x v="629"/>
    <x v="1"/>
    <x v="1"/>
    <s v="December"/>
    <x v="1"/>
    <s v="PROD1547"/>
    <x v="5"/>
    <x v="3"/>
    <n v="1905"/>
    <n v="6"/>
    <n v="11429"/>
    <x v="1"/>
    <n v="598"/>
    <m/>
    <x v="2"/>
    <n v="0.34998687549216906"/>
    <n v="4000"/>
  </r>
  <r>
    <s v="ORD002233"/>
    <s v="CUST9715"/>
    <s v="Johnny Harris"/>
    <s v="david.carter@yahoo.com"/>
    <x v="2"/>
    <d v="2023-08-25T00:00:00"/>
    <x v="255"/>
    <x v="5"/>
    <x v="1"/>
    <s v="October"/>
    <x v="0"/>
    <s v="PROD4017"/>
    <x v="14"/>
    <x v="4"/>
    <n v="609"/>
    <n v="3"/>
    <n v="1828"/>
    <x v="0"/>
    <n v="118"/>
    <n v="6"/>
    <x v="0"/>
    <n v="0.25"/>
    <n v="457"/>
  </r>
  <r>
    <s v="ORD002234"/>
    <s v="CUST2433"/>
    <s v="Mr. Donald Johnson"/>
    <s v="noah.sexton@hotmail.com"/>
    <x v="3"/>
    <d v="2023-12-18T00:00:00"/>
    <x v="607"/>
    <x v="1"/>
    <x v="0"/>
    <s v="December"/>
    <x v="0"/>
    <s v="PROD9926"/>
    <x v="6"/>
    <x v="0"/>
    <n v="612"/>
    <n v="10"/>
    <n v="6125"/>
    <x v="2"/>
    <n v="858"/>
    <n v="3"/>
    <x v="0"/>
    <n v="0.4"/>
    <n v="2450"/>
  </r>
  <r>
    <s v="ORD002235"/>
    <s v="CUST7942"/>
    <s v="John Kim"/>
    <s v="jennifer.stuart@gmail.com"/>
    <x v="3"/>
    <d v="2024-10-29T00:00:00"/>
    <x v="329"/>
    <x v="11"/>
    <x v="1"/>
    <s v="July"/>
    <x v="0"/>
    <s v="PROD6268"/>
    <x v="8"/>
    <x v="2"/>
    <n v="578"/>
    <n v="3"/>
    <n v="1733"/>
    <x v="1"/>
    <n v="104"/>
    <n v="10"/>
    <x v="1"/>
    <n v="0.30005770340450089"/>
    <n v="520"/>
  </r>
  <r>
    <s v="ORD002236"/>
    <s v="CUST2039"/>
    <s v="Brian Chavez"/>
    <s v="sarah.thomas@yahoo.com"/>
    <x v="0"/>
    <d v="2023-12-31T00:00:00"/>
    <x v="564"/>
    <x v="3"/>
    <x v="1"/>
    <s v="March"/>
    <x v="0"/>
    <s v="PROD6398"/>
    <x v="5"/>
    <x v="3"/>
    <n v="824"/>
    <n v="1"/>
    <n v="824"/>
    <x v="0"/>
    <n v="62"/>
    <n v="6"/>
    <x v="0"/>
    <n v="0.34951456310679613"/>
    <n v="288"/>
  </r>
  <r>
    <s v="ORD002237"/>
    <s v="CUST9824"/>
    <s v="Jenna Wright"/>
    <s v="lynn.carroll@yahoo.com"/>
    <x v="6"/>
    <d v="2023-02-19T00:00:00"/>
    <x v="473"/>
    <x v="0"/>
    <x v="1"/>
    <s v="January"/>
    <x v="0"/>
    <s v="PROD7378"/>
    <x v="5"/>
    <x v="3"/>
    <n v="178"/>
    <n v="1"/>
    <n v="178"/>
    <x v="1"/>
    <n v="19"/>
    <n v="6"/>
    <x v="0"/>
    <n v="0.34831460674157305"/>
    <n v="62"/>
  </r>
  <r>
    <s v="ORD002238"/>
    <s v="CUST9441"/>
    <s v="Rebecca Tate"/>
    <s v="daniel.hall@outlook.com"/>
    <x v="5"/>
    <d v="2024-05-04T00:00:00"/>
    <x v="640"/>
    <x v="1"/>
    <x v="0"/>
    <s v="December"/>
    <x v="2"/>
    <s v="PROD9993"/>
    <x v="3"/>
    <x v="1"/>
    <n v="611"/>
    <n v="4"/>
    <n v="2443"/>
    <x v="1"/>
    <n v="255"/>
    <m/>
    <x v="2"/>
    <n v="0.14981580024559968"/>
    <n v="366"/>
  </r>
  <r>
    <s v="ORD002239"/>
    <s v="CUST6876"/>
    <s v="Benjamin Davidson"/>
    <s v="pamela.ballard@outlook.com"/>
    <x v="5"/>
    <d v="2023-05-16T00:00:00"/>
    <x v="83"/>
    <x v="11"/>
    <x v="1"/>
    <s v="July"/>
    <x v="2"/>
    <s v="PROD4441"/>
    <x v="2"/>
    <x v="1"/>
    <n v="900"/>
    <n v="5"/>
    <n v="4501"/>
    <x v="1"/>
    <n v="576"/>
    <m/>
    <x v="2"/>
    <n v="0.14996667407242836"/>
    <n v="675"/>
  </r>
  <r>
    <s v="ORD002240"/>
    <s v="CUST3437"/>
    <s v="Erin Hunter"/>
    <s v="michael.miller@hotmail.com"/>
    <x v="2"/>
    <d v="2024-11-28T00:00:00"/>
    <x v="51"/>
    <x v="6"/>
    <x v="1"/>
    <s v="August"/>
    <x v="0"/>
    <s v="PROD1168"/>
    <x v="8"/>
    <x v="2"/>
    <n v="502"/>
    <n v="6"/>
    <n v="3013"/>
    <x v="3"/>
    <n v="404"/>
    <n v="4"/>
    <x v="0"/>
    <n v="0.30003318951211416"/>
    <n v="904"/>
  </r>
  <r>
    <s v="ORD002241"/>
    <s v="CUST8965"/>
    <s v="Mrs. Paula Hoffman"/>
    <s v="jennifer.stevens@outlook.com"/>
    <x v="4"/>
    <d v="2023-04-21T00:00:00"/>
    <x v="106"/>
    <x v="3"/>
    <x v="0"/>
    <s v="March"/>
    <x v="0"/>
    <s v="PROD6233"/>
    <x v="20"/>
    <x v="3"/>
    <n v="366"/>
    <n v="5"/>
    <n v="1829"/>
    <x v="3"/>
    <n v="186"/>
    <n v="3"/>
    <x v="0"/>
    <n v="0.34991798797156914"/>
    <n v="640"/>
  </r>
  <r>
    <s v="ORD002242"/>
    <s v="CUST5004"/>
    <s v="Jeremy Nguyen"/>
    <s v="hunter.little@hotmail.com"/>
    <x v="5"/>
    <d v="2023-05-21T00:00:00"/>
    <x v="39"/>
    <x v="8"/>
    <x v="0"/>
    <s v="September"/>
    <x v="0"/>
    <s v="PROD9656"/>
    <x v="14"/>
    <x v="4"/>
    <n v="170"/>
    <n v="5"/>
    <n v="848"/>
    <x v="1"/>
    <n v="121"/>
    <n v="8"/>
    <x v="1"/>
    <n v="0.25"/>
    <n v="212"/>
  </r>
  <r>
    <s v="ORD002243"/>
    <s v="CUST8450"/>
    <s v="Dr. Dawn Woods MD"/>
    <s v="samuel.lam@outlook.com"/>
    <x v="1"/>
    <d v="2023-09-15T00:00:00"/>
    <x v="410"/>
    <x v="0"/>
    <x v="0"/>
    <s v="January"/>
    <x v="0"/>
    <s v="PROD8433"/>
    <x v="0"/>
    <x v="0"/>
    <n v="758"/>
    <n v="3"/>
    <n v="2274"/>
    <x v="0"/>
    <n v="280"/>
    <n v="9"/>
    <x v="1"/>
    <n v="0.40017590149516269"/>
    <n v="910"/>
  </r>
  <r>
    <s v="ORD002244"/>
    <s v="CUST9492"/>
    <s v="Ashley Graham"/>
    <s v="megan.torres@hotmail.com"/>
    <x v="4"/>
    <d v="2023-01-16T00:00:00"/>
    <x v="234"/>
    <x v="11"/>
    <x v="1"/>
    <s v="July"/>
    <x v="0"/>
    <s v="PROD8993"/>
    <x v="21"/>
    <x v="1"/>
    <n v="172"/>
    <n v="5"/>
    <n v="861"/>
    <x v="4"/>
    <n v="119"/>
    <n v="8"/>
    <x v="1"/>
    <n v="0.14982578397212543"/>
    <n v="129"/>
  </r>
  <r>
    <s v="ORD002245"/>
    <s v="CUST9266"/>
    <s v="Pamela Patterson DDS"/>
    <s v="gerald.jackson@hotmail.com"/>
    <x v="4"/>
    <d v="2023-03-19T00:00:00"/>
    <x v="42"/>
    <x v="1"/>
    <x v="0"/>
    <s v="December"/>
    <x v="0"/>
    <s v="PROD3252"/>
    <x v="15"/>
    <x v="1"/>
    <n v="1754"/>
    <n v="4"/>
    <n v="7015"/>
    <x v="1"/>
    <n v="850"/>
    <n v="6"/>
    <x v="0"/>
    <n v="0.14996436208125447"/>
    <n v="1052"/>
  </r>
  <r>
    <s v="ORD002246"/>
    <s v="CUST6953"/>
    <s v="Richard Newman"/>
    <s v="richard.roman@yahoo.com"/>
    <x v="3"/>
    <d v="2024-06-02T00:00:00"/>
    <x v="451"/>
    <x v="9"/>
    <x v="0"/>
    <s v="June"/>
    <x v="0"/>
    <s v="PROD6730"/>
    <x v="9"/>
    <x v="4"/>
    <n v="130"/>
    <n v="1"/>
    <n v="130"/>
    <x v="1"/>
    <n v="8"/>
    <n v="2"/>
    <x v="0"/>
    <n v="0.25384615384615383"/>
    <n v="33"/>
  </r>
  <r>
    <s v="ORD002247"/>
    <s v="CUST2920"/>
    <s v="Daniel Soto"/>
    <s v="amber.sims@yahoo.com"/>
    <x v="0"/>
    <d v="2023-01-02T00:00:00"/>
    <x v="653"/>
    <x v="1"/>
    <x v="0"/>
    <s v="December"/>
    <x v="0"/>
    <s v="PROD9737"/>
    <x v="7"/>
    <x v="4"/>
    <n v="1906"/>
    <n v="4"/>
    <n v="7624"/>
    <x v="3"/>
    <n v="781"/>
    <n v="6"/>
    <x v="0"/>
    <n v="0.25"/>
    <n v="1906"/>
  </r>
  <r>
    <s v="ORD002248"/>
    <s v="CUST2774"/>
    <s v="Felicia West"/>
    <s v="jonathon.greer@hotmail.com"/>
    <x v="4"/>
    <d v="2024-08-28T00:00:00"/>
    <x v="391"/>
    <x v="0"/>
    <x v="1"/>
    <s v="January"/>
    <x v="1"/>
    <s v="PROD3067"/>
    <x v="13"/>
    <x v="4"/>
    <n v="583"/>
    <n v="1"/>
    <n v="583"/>
    <x v="1"/>
    <n v="71"/>
    <m/>
    <x v="2"/>
    <n v="0.2504288164665523"/>
    <n v="146"/>
  </r>
  <r>
    <s v="ORD002249"/>
    <s v="CUST9750"/>
    <s v="Jennifer Hicks"/>
    <s v="rachel.leon@hotmail.com"/>
    <x v="2"/>
    <d v="2024-11-16T00:00:00"/>
    <x v="654"/>
    <x v="4"/>
    <x v="0"/>
    <s v="April"/>
    <x v="0"/>
    <s v="PROD9101"/>
    <x v="18"/>
    <x v="0"/>
    <n v="973"/>
    <n v="1"/>
    <n v="973"/>
    <x v="2"/>
    <n v="74"/>
    <n v="4"/>
    <x v="0"/>
    <n v="0.39979445015416237"/>
    <n v="389"/>
  </r>
  <r>
    <s v="ORD002250"/>
    <s v="CUST8628"/>
    <s v="Krista Jones"/>
    <s v="catherine.thompson@outlook.com"/>
    <x v="6"/>
    <d v="2024-11-30T00:00:00"/>
    <x v="205"/>
    <x v="10"/>
    <x v="0"/>
    <s v="February"/>
    <x v="0"/>
    <s v="PROD8992"/>
    <x v="11"/>
    <x v="3"/>
    <n v="19"/>
    <n v="1"/>
    <n v="19"/>
    <x v="4"/>
    <n v="2"/>
    <n v="9"/>
    <x v="1"/>
    <n v="0.36842105263157893"/>
    <n v="7"/>
  </r>
  <r>
    <s v="ORD002251"/>
    <s v="CUST7193"/>
    <s v="Tanya Baker"/>
    <s v="jacob.smith@gmail.com"/>
    <x v="4"/>
    <d v="2024-05-24T00:00:00"/>
    <x v="551"/>
    <x v="5"/>
    <x v="1"/>
    <s v="October"/>
    <x v="0"/>
    <s v="PROD8687"/>
    <x v="16"/>
    <x v="0"/>
    <n v="301"/>
    <n v="2"/>
    <n v="602"/>
    <x v="1"/>
    <n v="39"/>
    <n v="9"/>
    <x v="1"/>
    <n v="0.40033222591362128"/>
    <n v="241"/>
  </r>
  <r>
    <s v="ORD002252"/>
    <s v="CUST5824"/>
    <s v="Michael Bell"/>
    <s v="hunter.jacobs@yahoo.com"/>
    <x v="3"/>
    <d v="2023-09-14T00:00:00"/>
    <x v="598"/>
    <x v="3"/>
    <x v="1"/>
    <s v="March"/>
    <x v="0"/>
    <s v="PROD6234"/>
    <x v="14"/>
    <x v="4"/>
    <n v="666"/>
    <n v="3"/>
    <n v="1998"/>
    <x v="0"/>
    <n v="142"/>
    <n v="8"/>
    <x v="1"/>
    <n v="0.24974974974974976"/>
    <n v="499"/>
  </r>
  <r>
    <s v="ORD002253"/>
    <s v="CUST1597"/>
    <s v="Richard Fernandez"/>
    <s v="tammy.lee@gmail.com"/>
    <x v="3"/>
    <d v="2024-01-18T00:00:00"/>
    <x v="38"/>
    <x v="8"/>
    <x v="1"/>
    <s v="September"/>
    <x v="0"/>
    <s v="PROD4584"/>
    <x v="20"/>
    <x v="3"/>
    <n v="56"/>
    <n v="3"/>
    <n v="168"/>
    <x v="2"/>
    <n v="20"/>
    <n v="9"/>
    <x v="1"/>
    <n v="0.35119047619047616"/>
    <n v="59"/>
  </r>
  <r>
    <s v="ORD002254"/>
    <s v="CUST2656"/>
    <s v="Erica Chase"/>
    <s v="william.ross@gmail.com"/>
    <x v="5"/>
    <d v="2024-09-04T00:00:00"/>
    <x v="645"/>
    <x v="10"/>
    <x v="0"/>
    <s v="February"/>
    <x v="0"/>
    <s v="PROD8873"/>
    <x v="11"/>
    <x v="3"/>
    <n v="123"/>
    <n v="1"/>
    <n v="123"/>
    <x v="1"/>
    <n v="10"/>
    <n v="10"/>
    <x v="1"/>
    <n v="0.34959349593495936"/>
    <n v="43"/>
  </r>
  <r>
    <s v="ORD002255"/>
    <s v="CUST6565"/>
    <s v="Margaret Callahan"/>
    <s v="ashley.williams@gmail.com"/>
    <x v="0"/>
    <d v="2023-07-06T00:00:00"/>
    <x v="142"/>
    <x v="8"/>
    <x v="0"/>
    <s v="September"/>
    <x v="0"/>
    <s v="PROD6179"/>
    <x v="10"/>
    <x v="2"/>
    <n v="588"/>
    <n v="3"/>
    <n v="1763"/>
    <x v="1"/>
    <n v="219"/>
    <n v="2"/>
    <x v="0"/>
    <n v="0.30005672149744755"/>
    <n v="529"/>
  </r>
  <r>
    <s v="ORD002256"/>
    <s v="CUST6297"/>
    <s v="Nicole Ferguson"/>
    <s v="brittney.landry@outlook.com"/>
    <x v="5"/>
    <d v="2023-01-14T00:00:00"/>
    <x v="80"/>
    <x v="8"/>
    <x v="1"/>
    <s v="September"/>
    <x v="0"/>
    <s v="PROD5984"/>
    <x v="18"/>
    <x v="0"/>
    <n v="701"/>
    <n v="3"/>
    <n v="2102"/>
    <x v="1"/>
    <n v="232"/>
    <n v="5"/>
    <x v="0"/>
    <n v="0.40009514747859182"/>
    <n v="841"/>
  </r>
  <r>
    <s v="ORD002257"/>
    <s v="CUST5963"/>
    <s v="Sarah Jackson"/>
    <s v="david.shepherd@gmail.com"/>
    <x v="0"/>
    <d v="2024-07-24T00:00:00"/>
    <x v="267"/>
    <x v="3"/>
    <x v="0"/>
    <s v="March"/>
    <x v="0"/>
    <s v="PROD6668"/>
    <x v="5"/>
    <x v="3"/>
    <n v="640"/>
    <n v="3"/>
    <n v="1921"/>
    <x v="0"/>
    <n v="106"/>
    <n v="6"/>
    <x v="0"/>
    <n v="0.34981780322748568"/>
    <n v="672"/>
  </r>
  <r>
    <s v="ORD002258"/>
    <s v="CUST6796"/>
    <s v="Jaime Adams"/>
    <s v="christina.garrett@yahoo.com"/>
    <x v="4"/>
    <d v="2023-10-29T00:00:00"/>
    <x v="219"/>
    <x v="11"/>
    <x v="1"/>
    <s v="July"/>
    <x v="0"/>
    <s v="PROD2507"/>
    <x v="11"/>
    <x v="3"/>
    <n v="1009"/>
    <n v="3"/>
    <n v="3026"/>
    <x v="1"/>
    <n v="271"/>
    <n v="4"/>
    <x v="0"/>
    <n v="0.34996695307336417"/>
    <n v="1059"/>
  </r>
  <r>
    <s v="ORD002259"/>
    <s v="CUST4274"/>
    <s v="Mandy Coleman"/>
    <s v="claudia.brown@hotmail.com"/>
    <x v="3"/>
    <d v="2024-01-01T00:00:00"/>
    <x v="413"/>
    <x v="2"/>
    <x v="1"/>
    <s v="May"/>
    <x v="0"/>
    <s v="PROD6556"/>
    <x v="17"/>
    <x v="3"/>
    <n v="1030"/>
    <n v="3"/>
    <n v="3089"/>
    <x v="2"/>
    <n v="178"/>
    <n v="5"/>
    <x v="0"/>
    <n v="0.34995144059566202"/>
    <n v="1081"/>
  </r>
  <r>
    <s v="ORD002260"/>
    <s v="CUST5796"/>
    <s v="Jennifer Jones"/>
    <s v="amy.garcia@yahoo.com"/>
    <x v="5"/>
    <d v="2024-07-18T00:00:00"/>
    <x v="370"/>
    <x v="1"/>
    <x v="0"/>
    <s v="December"/>
    <x v="0"/>
    <s v="PROD6953"/>
    <x v="11"/>
    <x v="3"/>
    <n v="1175"/>
    <n v="4"/>
    <n v="4701"/>
    <x v="1"/>
    <n v="647"/>
    <n v="8"/>
    <x v="1"/>
    <n v="0.34992554775579665"/>
    <n v="1645"/>
  </r>
  <r>
    <s v="ORD002261"/>
    <s v="CUST2606"/>
    <s v="Michele Barker"/>
    <s v="karen.torres@gmail.com"/>
    <x v="3"/>
    <d v="2024-02-04T00:00:00"/>
    <x v="498"/>
    <x v="7"/>
    <x v="1"/>
    <s v="November"/>
    <x v="0"/>
    <s v="PROD6383"/>
    <x v="3"/>
    <x v="1"/>
    <n v="909"/>
    <n v="7"/>
    <n v="6361"/>
    <x v="0"/>
    <n v="942"/>
    <n v="3"/>
    <x v="0"/>
    <n v="0.14997641880207516"/>
    <n v="954"/>
  </r>
  <r>
    <s v="ORD002262"/>
    <s v="CUST3288"/>
    <s v="Christine Kim"/>
    <s v="brittany.douglas@gmail.com"/>
    <x v="1"/>
    <d v="2023-04-27T00:00:00"/>
    <x v="257"/>
    <x v="1"/>
    <x v="0"/>
    <s v="December"/>
    <x v="2"/>
    <s v="PROD5311"/>
    <x v="14"/>
    <x v="4"/>
    <n v="680"/>
    <n v="2"/>
    <n v="1361"/>
    <x v="1"/>
    <n v="165"/>
    <m/>
    <x v="2"/>
    <n v="0.24981631153563555"/>
    <n v="340"/>
  </r>
  <r>
    <s v="ORD002263"/>
    <s v="CUST4399"/>
    <s v="Roberta Ritter"/>
    <s v="nancy.holt@gmail.com"/>
    <x v="5"/>
    <d v="2024-05-25T00:00:00"/>
    <x v="297"/>
    <x v="3"/>
    <x v="0"/>
    <s v="March"/>
    <x v="0"/>
    <s v="PROD5220"/>
    <x v="4"/>
    <x v="2"/>
    <n v="272"/>
    <n v="2"/>
    <n v="544"/>
    <x v="0"/>
    <n v="52"/>
    <n v="6"/>
    <x v="0"/>
    <n v="0.29963235294117646"/>
    <n v="163"/>
  </r>
  <r>
    <s v="ORD002264"/>
    <s v="CUST7646"/>
    <s v="Erica Briggs"/>
    <s v="tonya.bradshaw@hotmail.com"/>
    <x v="3"/>
    <d v="2024-12-03T00:00:00"/>
    <x v="105"/>
    <x v="9"/>
    <x v="0"/>
    <s v="June"/>
    <x v="0"/>
    <s v="PROD2181"/>
    <x v="14"/>
    <x v="4"/>
    <n v="999"/>
    <n v="6"/>
    <n v="5995"/>
    <x v="1"/>
    <n v="515"/>
    <n v="9"/>
    <x v="1"/>
    <n v="0.25004170141784821"/>
    <n v="1499"/>
  </r>
  <r>
    <s v="ORD002265"/>
    <s v="CUST9714"/>
    <s v="Glenn Hawkins"/>
    <s v="ruben.simmons@yahoo.com"/>
    <x v="4"/>
    <d v="2023-07-05T00:00:00"/>
    <x v="627"/>
    <x v="5"/>
    <x v="0"/>
    <s v="October"/>
    <x v="1"/>
    <s v="PROD1412"/>
    <x v="4"/>
    <x v="2"/>
    <n v="75"/>
    <n v="4"/>
    <n v="298"/>
    <x v="1"/>
    <n v="33"/>
    <m/>
    <x v="2"/>
    <n v="0.29865771812080538"/>
    <n v="89"/>
  </r>
  <r>
    <s v="ORD002266"/>
    <s v="CUST2240"/>
    <s v="Gloria Wright"/>
    <s v="darryl.hicks@yahoo.com"/>
    <x v="5"/>
    <d v="2024-06-22T00:00:00"/>
    <x v="401"/>
    <x v="3"/>
    <x v="0"/>
    <s v="March"/>
    <x v="1"/>
    <s v="PROD3423"/>
    <x v="15"/>
    <x v="1"/>
    <n v="184"/>
    <n v="4"/>
    <n v="734"/>
    <x v="1"/>
    <n v="77"/>
    <m/>
    <x v="2"/>
    <n v="0.14986376021798364"/>
    <n v="110"/>
  </r>
  <r>
    <s v="ORD002267"/>
    <s v="CUST6633"/>
    <s v="April Guerrero"/>
    <s v="michelle.bryant@yahoo.com"/>
    <x v="5"/>
    <d v="2024-08-09T00:00:00"/>
    <x v="684"/>
    <x v="9"/>
    <x v="1"/>
    <s v="June"/>
    <x v="0"/>
    <s v="PROD8223"/>
    <x v="3"/>
    <x v="1"/>
    <n v="216"/>
    <n v="2"/>
    <n v="432"/>
    <x v="0"/>
    <n v="46"/>
    <n v="5"/>
    <x v="0"/>
    <n v="0.15046296296296297"/>
    <n v="65"/>
  </r>
  <r>
    <s v="ORD002268"/>
    <s v="CUST1305"/>
    <s v="Christina Carter PhD"/>
    <s v="christopher.blair@hotmail.com"/>
    <x v="3"/>
    <d v="2024-03-27T00:00:00"/>
    <x v="246"/>
    <x v="1"/>
    <x v="1"/>
    <s v="December"/>
    <x v="0"/>
    <s v="PROD8591"/>
    <x v="10"/>
    <x v="2"/>
    <n v="1449"/>
    <n v="2"/>
    <n v="2899"/>
    <x v="0"/>
    <n v="273"/>
    <n v="6"/>
    <x v="0"/>
    <n v="0.30010348395998621"/>
    <n v="870"/>
  </r>
  <r>
    <s v="ORD002269"/>
    <s v="CUST6703"/>
    <s v="Kyle Lopez"/>
    <s v="jeanne.ellis@gmail.com"/>
    <x v="3"/>
    <d v="2024-01-20T00:00:00"/>
    <x v="432"/>
    <x v="5"/>
    <x v="0"/>
    <s v="October"/>
    <x v="0"/>
    <s v="PROD1035"/>
    <x v="14"/>
    <x v="4"/>
    <n v="643"/>
    <n v="3"/>
    <n v="1930"/>
    <x v="4"/>
    <n v="116"/>
    <n v="3"/>
    <x v="0"/>
    <n v="0.25025906735751297"/>
    <n v="483"/>
  </r>
  <r>
    <s v="ORD002270"/>
    <s v="CUST1474"/>
    <s v="Rebecca Fleming"/>
    <s v="robert.barton@yahoo.com"/>
    <x v="2"/>
    <d v="2024-08-12T00:00:00"/>
    <x v="402"/>
    <x v="6"/>
    <x v="1"/>
    <s v="August"/>
    <x v="0"/>
    <s v="PROD9993"/>
    <x v="6"/>
    <x v="0"/>
    <n v="1029"/>
    <n v="5"/>
    <n v="5146"/>
    <x v="1"/>
    <n v="433"/>
    <n v="6"/>
    <x v="0"/>
    <n v="0.39992226972405753"/>
    <n v="2058"/>
  </r>
  <r>
    <s v="ORD002271"/>
    <s v="CUST9141"/>
    <s v="Michael Mitchell"/>
    <s v="timothy.howard@yahoo.com"/>
    <x v="2"/>
    <d v="2023-10-15T00:00:00"/>
    <x v="395"/>
    <x v="8"/>
    <x v="1"/>
    <s v="September"/>
    <x v="0"/>
    <s v="PROD1541"/>
    <x v="3"/>
    <x v="1"/>
    <n v="1087"/>
    <n v="5"/>
    <n v="5435"/>
    <x v="1"/>
    <n v="442"/>
    <n v="3"/>
    <x v="0"/>
    <n v="0.14995400183992641"/>
    <n v="815"/>
  </r>
  <r>
    <s v="ORD002272"/>
    <s v="CUST4504"/>
    <s v="Grace Bowers"/>
    <s v="peter.willis@outlook.com"/>
    <x v="2"/>
    <d v="2024-01-22T00:00:00"/>
    <x v="691"/>
    <x v="1"/>
    <x v="1"/>
    <s v="December"/>
    <x v="2"/>
    <s v="PROD2159"/>
    <x v="7"/>
    <x v="4"/>
    <n v="1293"/>
    <n v="6"/>
    <n v="7755"/>
    <x v="1"/>
    <n v="716"/>
    <m/>
    <x v="2"/>
    <n v="0.25003223726627982"/>
    <n v="1939"/>
  </r>
  <r>
    <s v="ORD002273"/>
    <s v="CUST4331"/>
    <s v="Gregory Mercado"/>
    <s v="michelle.brown@outlook.com"/>
    <x v="5"/>
    <d v="2023-11-26T00:00:00"/>
    <x v="242"/>
    <x v="5"/>
    <x v="0"/>
    <s v="October"/>
    <x v="0"/>
    <s v="PROD9041"/>
    <x v="15"/>
    <x v="1"/>
    <n v="271"/>
    <n v="2"/>
    <n v="543"/>
    <x v="1"/>
    <n v="29"/>
    <n v="10"/>
    <x v="1"/>
    <n v="0.14917127071823205"/>
    <n v="81"/>
  </r>
  <r>
    <s v="ORD002274"/>
    <s v="CUST5103"/>
    <s v="Rebecca Mcbride"/>
    <s v="william.smith@gmail.com"/>
    <x v="1"/>
    <d v="2023-07-04T00:00:00"/>
    <x v="551"/>
    <x v="5"/>
    <x v="1"/>
    <s v="October"/>
    <x v="0"/>
    <s v="PROD1583"/>
    <x v="12"/>
    <x v="3"/>
    <n v="933"/>
    <n v="4"/>
    <n v="3732"/>
    <x v="0"/>
    <n v="460"/>
    <n v="3"/>
    <x v="0"/>
    <n v="0.34994640943194"/>
    <n v="1306"/>
  </r>
  <r>
    <s v="ORD002275"/>
    <s v="CUST8691"/>
    <s v="Rachael Davis"/>
    <s v="laura.galloway@yahoo.com"/>
    <x v="0"/>
    <d v="2024-03-06T00:00:00"/>
    <x v="437"/>
    <x v="10"/>
    <x v="1"/>
    <s v="February"/>
    <x v="1"/>
    <s v="PROD9399"/>
    <x v="16"/>
    <x v="0"/>
    <n v="572"/>
    <n v="4"/>
    <n v="2287"/>
    <x v="2"/>
    <n v="121"/>
    <m/>
    <x v="2"/>
    <n v="0.40008745080892"/>
    <n v="915"/>
  </r>
  <r>
    <s v="ORD002276"/>
    <s v="CUST6572"/>
    <s v="Craig Mitchell"/>
    <s v="austin.brown@gmail.com"/>
    <x v="2"/>
    <d v="2024-12-30T00:00:00"/>
    <x v="387"/>
    <x v="11"/>
    <x v="1"/>
    <s v="July"/>
    <x v="0"/>
    <s v="PROD1395"/>
    <x v="5"/>
    <x v="3"/>
    <n v="162"/>
    <n v="6"/>
    <n v="975"/>
    <x v="1"/>
    <n v="105"/>
    <n v="9"/>
    <x v="1"/>
    <n v="0.34974358974358977"/>
    <n v="341"/>
  </r>
  <r>
    <s v="ORD002277"/>
    <s v="CUST2783"/>
    <s v="Tammy Aguilar"/>
    <s v="brian.levine@outlook.com"/>
    <x v="3"/>
    <d v="2024-04-15T00:00:00"/>
    <x v="643"/>
    <x v="9"/>
    <x v="0"/>
    <s v="June"/>
    <x v="0"/>
    <s v="PROD6389"/>
    <x v="4"/>
    <x v="2"/>
    <n v="92"/>
    <n v="1"/>
    <n v="92"/>
    <x v="1"/>
    <n v="9"/>
    <n v="5"/>
    <x v="0"/>
    <n v="0.30434782608695654"/>
    <n v="28"/>
  </r>
  <r>
    <s v="ORD002278"/>
    <s v="CUST9028"/>
    <s v="Amanda Matthews"/>
    <s v="tina.manning@yahoo.com"/>
    <x v="3"/>
    <d v="2024-07-29T00:00:00"/>
    <x v="254"/>
    <x v="5"/>
    <x v="1"/>
    <s v="October"/>
    <x v="0"/>
    <s v="PROD3247"/>
    <x v="11"/>
    <x v="3"/>
    <n v="665"/>
    <n v="2"/>
    <n v="1330"/>
    <x v="1"/>
    <n v="180"/>
    <n v="2"/>
    <x v="0"/>
    <n v="0.34962406015037595"/>
    <n v="465"/>
  </r>
  <r>
    <s v="ORD002279"/>
    <s v="CUST9275"/>
    <s v="Victoria Arnold"/>
    <s v="david.ward@hotmail.com"/>
    <x v="3"/>
    <d v="2023-09-20T00:00:00"/>
    <x v="225"/>
    <x v="10"/>
    <x v="1"/>
    <s v="February"/>
    <x v="0"/>
    <s v="PROD6168"/>
    <x v="20"/>
    <x v="3"/>
    <n v="397"/>
    <n v="1"/>
    <n v="397"/>
    <x v="2"/>
    <n v="34"/>
    <n v="2"/>
    <x v="0"/>
    <n v="0.3501259445843829"/>
    <n v="139"/>
  </r>
  <r>
    <s v="ORD002280"/>
    <s v="CUST2370"/>
    <s v="Alyssa Torres"/>
    <s v="patricia.callahan@yahoo.com"/>
    <x v="4"/>
    <d v="2024-07-15T00:00:00"/>
    <x v="181"/>
    <x v="11"/>
    <x v="1"/>
    <s v="July"/>
    <x v="1"/>
    <s v="PROD5034"/>
    <x v="11"/>
    <x v="3"/>
    <n v="549"/>
    <n v="6"/>
    <n v="3297"/>
    <x v="1"/>
    <n v="199"/>
    <m/>
    <x v="2"/>
    <n v="0.3500151653017895"/>
    <n v="1154"/>
  </r>
  <r>
    <s v="ORD002281"/>
    <s v="CUST7264"/>
    <s v="Diana Cantu"/>
    <s v="lauren.williamson@yahoo.com"/>
    <x v="2"/>
    <d v="2024-08-18T00:00:00"/>
    <x v="117"/>
    <x v="5"/>
    <x v="0"/>
    <s v="October"/>
    <x v="0"/>
    <s v="PROD4321"/>
    <x v="18"/>
    <x v="0"/>
    <n v="1156"/>
    <n v="3"/>
    <n v="3468"/>
    <x v="1"/>
    <n v="410"/>
    <n v="5"/>
    <x v="0"/>
    <n v="0.39994232987312572"/>
    <n v="1387"/>
  </r>
  <r>
    <s v="ORD002282"/>
    <s v="CUST1343"/>
    <s v="Jonathan Phillips"/>
    <s v="robert.west@hotmail.com"/>
    <x v="2"/>
    <d v="2023-02-23T00:00:00"/>
    <x v="223"/>
    <x v="6"/>
    <x v="1"/>
    <s v="August"/>
    <x v="0"/>
    <s v="PROD8784"/>
    <x v="2"/>
    <x v="1"/>
    <n v="104"/>
    <n v="5"/>
    <n v="518"/>
    <x v="0"/>
    <n v="33"/>
    <n v="3"/>
    <x v="0"/>
    <n v="0.15057915057915058"/>
    <n v="78"/>
  </r>
  <r>
    <s v="ORD002283"/>
    <s v="CUST4978"/>
    <s v="Peter Kline"/>
    <s v="tiffany.rodriguez@gmail.com"/>
    <x v="2"/>
    <d v="2023-11-17T00:00:00"/>
    <x v="601"/>
    <x v="1"/>
    <x v="1"/>
    <s v="December"/>
    <x v="0"/>
    <s v="PROD9998"/>
    <x v="21"/>
    <x v="1"/>
    <n v="1719"/>
    <n v="6"/>
    <n v="10312"/>
    <x v="1"/>
    <n v="1270"/>
    <n v="2"/>
    <x v="0"/>
    <n v="0.15001939487975174"/>
    <n v="1547"/>
  </r>
  <r>
    <s v="ORD002284"/>
    <s v="CUST9036"/>
    <s v="Karen Gonzales"/>
    <s v="barbara.carey@gmail.com"/>
    <x v="6"/>
    <d v="2023-12-04T00:00:00"/>
    <x v="697"/>
    <x v="5"/>
    <x v="0"/>
    <s v="October"/>
    <x v="0"/>
    <s v="PROD3480"/>
    <x v="0"/>
    <x v="0"/>
    <n v="846"/>
    <n v="1"/>
    <n v="846"/>
    <x v="4"/>
    <n v="57"/>
    <n v="6"/>
    <x v="0"/>
    <n v="0.39952718676122934"/>
    <n v="338"/>
  </r>
  <r>
    <s v="ORD002285"/>
    <s v="CUST4498"/>
    <s v="David Kelley"/>
    <s v="charles.ellis@outlook.com"/>
    <x v="1"/>
    <d v="2023-02-16T00:00:00"/>
    <x v="203"/>
    <x v="8"/>
    <x v="1"/>
    <s v="September"/>
    <x v="0"/>
    <s v="PROD9708"/>
    <x v="20"/>
    <x v="3"/>
    <n v="1083"/>
    <n v="4"/>
    <n v="4333"/>
    <x v="0"/>
    <n v="430"/>
    <n v="2"/>
    <x v="0"/>
    <n v="0.35010385414262635"/>
    <n v="1517"/>
  </r>
  <r>
    <s v="ORD002286"/>
    <s v="CUST1872"/>
    <s v="Joshua Cisneros"/>
    <s v="frank.lang@gmail.com"/>
    <x v="0"/>
    <d v="2023-09-23T00:00:00"/>
    <x v="619"/>
    <x v="0"/>
    <x v="1"/>
    <s v="January"/>
    <x v="0"/>
    <s v="PROD3958"/>
    <x v="11"/>
    <x v="3"/>
    <n v="68"/>
    <n v="3"/>
    <n v="204"/>
    <x v="1"/>
    <n v="23"/>
    <n v="9"/>
    <x v="1"/>
    <n v="0.35294117647058826"/>
    <n v="72"/>
  </r>
  <r>
    <s v="ORD002287"/>
    <s v="CUST7911"/>
    <s v="Andrew Brown"/>
    <s v="kayla.robertson@gmail.com"/>
    <x v="6"/>
    <d v="2023-08-31T00:00:00"/>
    <x v="102"/>
    <x v="1"/>
    <x v="1"/>
    <s v="December"/>
    <x v="0"/>
    <s v="PROD8488"/>
    <x v="8"/>
    <x v="2"/>
    <n v="111"/>
    <n v="4"/>
    <n v="442"/>
    <x v="1"/>
    <n v="34"/>
    <n v="5"/>
    <x v="0"/>
    <n v="0.3009049773755656"/>
    <n v="133"/>
  </r>
  <r>
    <s v="ORD002288"/>
    <s v="CUST3989"/>
    <s v="Sara Campbell"/>
    <s v="rose.evans@hotmail.com"/>
    <x v="5"/>
    <d v="2024-09-25T00:00:00"/>
    <x v="307"/>
    <x v="1"/>
    <x v="0"/>
    <s v="December"/>
    <x v="0"/>
    <s v="PROD1546"/>
    <x v="2"/>
    <x v="1"/>
    <n v="135"/>
    <n v="6"/>
    <n v="811"/>
    <x v="1"/>
    <n v="79"/>
    <n v="4"/>
    <x v="0"/>
    <n v="0.1504315659679408"/>
    <n v="122"/>
  </r>
  <r>
    <s v="ORD002289"/>
    <s v="CUST6669"/>
    <s v="Courtney Joseph"/>
    <s v="bobby.butler@hotmail.com"/>
    <x v="1"/>
    <d v="2023-02-28T00:00:00"/>
    <x v="513"/>
    <x v="5"/>
    <x v="1"/>
    <s v="October"/>
    <x v="0"/>
    <s v="PROD3774"/>
    <x v="19"/>
    <x v="2"/>
    <n v="1121"/>
    <n v="4"/>
    <n v="4486"/>
    <x v="0"/>
    <n v="456"/>
    <n v="2"/>
    <x v="0"/>
    <n v="0.30004458314757021"/>
    <n v="1346"/>
  </r>
  <r>
    <s v="ORD002290"/>
    <s v="CUST4530"/>
    <s v="Jennifer Sloan"/>
    <s v="steven.gonzalez@gmail.com"/>
    <x v="4"/>
    <d v="2023-05-04T00:00:00"/>
    <x v="18"/>
    <x v="2"/>
    <x v="1"/>
    <s v="May"/>
    <x v="0"/>
    <s v="PROD7577"/>
    <x v="12"/>
    <x v="3"/>
    <n v="506"/>
    <n v="1"/>
    <n v="506"/>
    <x v="0"/>
    <n v="38"/>
    <n v="3"/>
    <x v="0"/>
    <n v="0.34980237154150196"/>
    <n v="177"/>
  </r>
  <r>
    <s v="ORD002291"/>
    <s v="CUST3382"/>
    <s v="Timothy Hall"/>
    <s v="samantha.wilson@outlook.com"/>
    <x v="1"/>
    <d v="2023-10-23T00:00:00"/>
    <x v="91"/>
    <x v="6"/>
    <x v="1"/>
    <s v="August"/>
    <x v="0"/>
    <s v="PROD9962"/>
    <x v="20"/>
    <x v="3"/>
    <n v="1041"/>
    <n v="1"/>
    <n v="1041"/>
    <x v="0"/>
    <n v="138"/>
    <n v="6"/>
    <x v="0"/>
    <n v="0.34966378482228627"/>
    <n v="364"/>
  </r>
  <r>
    <s v="ORD002292"/>
    <s v="CUST6031"/>
    <s v="Matthew Mora"/>
    <s v="linda.obrien@yahoo.com"/>
    <x v="6"/>
    <d v="2023-10-10T00:00:00"/>
    <x v="698"/>
    <x v="9"/>
    <x v="0"/>
    <s v="June"/>
    <x v="0"/>
    <s v="PROD8216"/>
    <x v="0"/>
    <x v="0"/>
    <n v="1185"/>
    <n v="1"/>
    <n v="1185"/>
    <x v="2"/>
    <n v="133"/>
    <n v="4"/>
    <x v="0"/>
    <n v="0.4"/>
    <n v="474"/>
  </r>
  <r>
    <s v="ORD002293"/>
    <s v="CUST5763"/>
    <s v="Theresa Williams"/>
    <s v="shawn.rodriguez@gmail.com"/>
    <x v="1"/>
    <d v="2023-04-24T00:00:00"/>
    <x v="263"/>
    <x v="7"/>
    <x v="1"/>
    <s v="November"/>
    <x v="0"/>
    <s v="PROD3923"/>
    <x v="18"/>
    <x v="0"/>
    <n v="1271"/>
    <n v="1"/>
    <n v="1271"/>
    <x v="1"/>
    <n v="82"/>
    <n v="8"/>
    <x v="1"/>
    <n v="0.40047206923682138"/>
    <n v="509"/>
  </r>
  <r>
    <s v="ORD002294"/>
    <s v="CUST5291"/>
    <s v="Erin Larson"/>
    <s v="tina.ortiz@hotmail.com"/>
    <x v="3"/>
    <d v="2024-01-15T00:00:00"/>
    <x v="127"/>
    <x v="4"/>
    <x v="0"/>
    <s v="April"/>
    <x v="0"/>
    <s v="PROD6446"/>
    <x v="9"/>
    <x v="4"/>
    <n v="937"/>
    <n v="1"/>
    <n v="937"/>
    <x v="0"/>
    <n v="139"/>
    <n v="10"/>
    <x v="1"/>
    <n v="0.24973319103521879"/>
    <n v="234"/>
  </r>
  <r>
    <s v="ORD002295"/>
    <s v="CUST2735"/>
    <s v="Mr. Terry Gonzalez"/>
    <s v="sara.bennett@yahoo.com"/>
    <x v="1"/>
    <d v="2024-04-23T00:00:00"/>
    <x v="527"/>
    <x v="11"/>
    <x v="0"/>
    <s v="July"/>
    <x v="0"/>
    <s v="PROD4089"/>
    <x v="4"/>
    <x v="2"/>
    <n v="24"/>
    <n v="5"/>
    <n v="118"/>
    <x v="1"/>
    <n v="13"/>
    <n v="4"/>
    <x v="0"/>
    <n v="0.29661016949152541"/>
    <n v="35"/>
  </r>
  <r>
    <s v="ORD002296"/>
    <s v="CUST5359"/>
    <s v="Gilbert Warner"/>
    <s v="debra.wright@outlook.com"/>
    <x v="0"/>
    <d v="2023-08-10T00:00:00"/>
    <x v="331"/>
    <x v="11"/>
    <x v="0"/>
    <s v="July"/>
    <x v="0"/>
    <s v="PROD5101"/>
    <x v="13"/>
    <x v="4"/>
    <n v="151"/>
    <n v="1"/>
    <n v="151"/>
    <x v="0"/>
    <n v="19"/>
    <n v="8"/>
    <x v="1"/>
    <n v="0.25165562913907286"/>
    <n v="38"/>
  </r>
  <r>
    <s v="ORD002297"/>
    <s v="CUST1513"/>
    <s v="Cheryl Arias"/>
    <s v="laura.graham@yahoo.com"/>
    <x v="1"/>
    <d v="2023-10-03T00:00:00"/>
    <x v="353"/>
    <x v="6"/>
    <x v="0"/>
    <s v="August"/>
    <x v="0"/>
    <s v="PROD5297"/>
    <x v="5"/>
    <x v="3"/>
    <n v="646"/>
    <n v="2"/>
    <n v="1292"/>
    <x v="4"/>
    <n v="189"/>
    <n v="3"/>
    <x v="0"/>
    <n v="0.34984520123839008"/>
    <n v="452"/>
  </r>
  <r>
    <s v="ORD002298"/>
    <s v="CUST7077"/>
    <s v="Robert Garrett"/>
    <s v="rachel.wood@gmail.com"/>
    <x v="1"/>
    <d v="2024-01-10T00:00:00"/>
    <x v="462"/>
    <x v="2"/>
    <x v="1"/>
    <s v="May"/>
    <x v="0"/>
    <s v="PROD7678"/>
    <x v="12"/>
    <x v="3"/>
    <n v="791"/>
    <n v="1"/>
    <n v="791"/>
    <x v="0"/>
    <n v="84"/>
    <n v="4"/>
    <x v="0"/>
    <n v="0.3501896333754741"/>
    <n v="277"/>
  </r>
  <r>
    <s v="ORD002299"/>
    <s v="CUST4151"/>
    <s v="Adam Anderson"/>
    <s v="sarah.snyder@yahoo.com"/>
    <x v="3"/>
    <d v="2024-02-28T00:00:00"/>
    <x v="135"/>
    <x v="5"/>
    <x v="1"/>
    <s v="October"/>
    <x v="0"/>
    <s v="PROD3485"/>
    <x v="19"/>
    <x v="2"/>
    <n v="1014"/>
    <n v="1"/>
    <n v="1014"/>
    <x v="0"/>
    <n v="53"/>
    <n v="4"/>
    <x v="0"/>
    <n v="0.29980276134122286"/>
    <n v="304"/>
  </r>
  <r>
    <s v="ORD002300"/>
    <s v="CUST5432"/>
    <s v="Tina Rush"/>
    <s v="jennifer.smith@gmail.com"/>
    <x v="2"/>
    <d v="2024-03-27T00:00:00"/>
    <x v="699"/>
    <x v="10"/>
    <x v="1"/>
    <s v="February"/>
    <x v="0"/>
    <s v="PROD1734"/>
    <x v="12"/>
    <x v="3"/>
    <n v="201"/>
    <n v="3"/>
    <n v="602"/>
    <x v="1"/>
    <n v="81"/>
    <n v="10"/>
    <x v="1"/>
    <n v="0.35049833887043191"/>
    <n v="211"/>
  </r>
  <r>
    <s v="ORD002301"/>
    <s v="CUST9005"/>
    <s v="Kimberly Richard"/>
    <s v="catherine.miller@hotmail.com"/>
    <x v="4"/>
    <d v="2023-02-05T00:00:00"/>
    <x v="121"/>
    <x v="0"/>
    <x v="0"/>
    <s v="January"/>
    <x v="0"/>
    <s v="PROD6867"/>
    <x v="7"/>
    <x v="4"/>
    <n v="676"/>
    <n v="3"/>
    <n v="2027"/>
    <x v="1"/>
    <n v="285"/>
    <n v="7"/>
    <x v="0"/>
    <n v="0.25012333497779971"/>
    <n v="507"/>
  </r>
  <r>
    <s v="ORD002302"/>
    <s v="CUST7075"/>
    <s v="Michelle Allen"/>
    <s v="melissa.taylor@gmail.com"/>
    <x v="1"/>
    <d v="2023-06-23T00:00:00"/>
    <x v="148"/>
    <x v="11"/>
    <x v="0"/>
    <s v="July"/>
    <x v="0"/>
    <s v="PROD8205"/>
    <x v="7"/>
    <x v="4"/>
    <n v="874"/>
    <n v="6"/>
    <n v="5242"/>
    <x v="1"/>
    <n v="380"/>
    <n v="10"/>
    <x v="1"/>
    <n v="0.24990461655856544"/>
    <n v="1310"/>
  </r>
  <r>
    <s v="ORD002303"/>
    <s v="CUST1963"/>
    <s v="James Ruiz"/>
    <s v="brandon.moran@gmail.com"/>
    <x v="6"/>
    <d v="2023-09-30T00:00:00"/>
    <x v="102"/>
    <x v="1"/>
    <x v="1"/>
    <s v="December"/>
    <x v="0"/>
    <s v="PROD5252"/>
    <x v="11"/>
    <x v="3"/>
    <n v="826"/>
    <n v="8"/>
    <n v="6612"/>
    <x v="0"/>
    <n v="619"/>
    <n v="4"/>
    <x v="0"/>
    <n v="0.34996975196612218"/>
    <n v="2314"/>
  </r>
  <r>
    <s v="ORD002304"/>
    <s v="CUST5840"/>
    <s v="Matthew Rose"/>
    <s v="michael.brown@outlook.com"/>
    <x v="5"/>
    <d v="2023-09-24T00:00:00"/>
    <x v="663"/>
    <x v="7"/>
    <x v="0"/>
    <s v="November"/>
    <x v="0"/>
    <s v="PROD6959"/>
    <x v="2"/>
    <x v="1"/>
    <n v="279"/>
    <n v="7"/>
    <n v="1956"/>
    <x v="1"/>
    <n v="125"/>
    <n v="5"/>
    <x v="0"/>
    <n v="0.14979550102249489"/>
    <n v="293"/>
  </r>
  <r>
    <s v="ORD002305"/>
    <s v="CUST6953"/>
    <s v="Richard Newman"/>
    <s v="richard.roman@yahoo.com"/>
    <x v="3"/>
    <d v="2024-06-02T00:00:00"/>
    <x v="700"/>
    <x v="2"/>
    <x v="0"/>
    <s v="May"/>
    <x v="1"/>
    <s v="PROD2684"/>
    <x v="5"/>
    <x v="3"/>
    <n v="582"/>
    <n v="5"/>
    <n v="2909"/>
    <x v="1"/>
    <n v="242"/>
    <m/>
    <x v="2"/>
    <n v="0.34994843588862151"/>
    <n v="1018"/>
  </r>
  <r>
    <s v="ORD002306"/>
    <s v="CUST7972"/>
    <s v="Robert Pierce"/>
    <s v="courtney.herrera@hotmail.com"/>
    <x v="2"/>
    <d v="2024-06-12T00:00:00"/>
    <x v="472"/>
    <x v="3"/>
    <x v="0"/>
    <s v="March"/>
    <x v="2"/>
    <s v="PROD4569"/>
    <x v="9"/>
    <x v="4"/>
    <n v="336"/>
    <n v="1"/>
    <n v="336"/>
    <x v="1"/>
    <n v="31"/>
    <m/>
    <x v="2"/>
    <n v="0.25"/>
    <n v="84"/>
  </r>
  <r>
    <s v="ORD002307"/>
    <s v="CUST6490"/>
    <s v="Morgan Allen"/>
    <s v="ashley.vargas@yahoo.com"/>
    <x v="4"/>
    <d v="2023-01-19T00:00:00"/>
    <x v="606"/>
    <x v="4"/>
    <x v="1"/>
    <s v="April"/>
    <x v="2"/>
    <s v="PROD3931"/>
    <x v="18"/>
    <x v="0"/>
    <n v="975"/>
    <n v="3"/>
    <n v="2926"/>
    <x v="2"/>
    <n v="418"/>
    <m/>
    <x v="2"/>
    <n v="0.3998632946001367"/>
    <n v="1170"/>
  </r>
  <r>
    <s v="ORD002308"/>
    <s v="CUST2497"/>
    <s v="Tammy Cummings"/>
    <s v="cody.park@gmail.com"/>
    <x v="5"/>
    <d v="2024-06-17T00:00:00"/>
    <x v="205"/>
    <x v="10"/>
    <x v="0"/>
    <s v="February"/>
    <x v="0"/>
    <s v="PROD7107"/>
    <x v="4"/>
    <x v="2"/>
    <n v="808"/>
    <n v="1"/>
    <n v="808"/>
    <x v="1"/>
    <n v="106"/>
    <n v="5"/>
    <x v="0"/>
    <n v="0.29950495049504949"/>
    <n v="242"/>
  </r>
  <r>
    <s v="ORD002309"/>
    <s v="CUST1869"/>
    <s v="Suzanne Cooley"/>
    <s v="jack.roman@yahoo.com"/>
    <x v="0"/>
    <d v="2023-02-15T00:00:00"/>
    <x v="207"/>
    <x v="3"/>
    <x v="0"/>
    <s v="March"/>
    <x v="0"/>
    <s v="PROD1982"/>
    <x v="14"/>
    <x v="4"/>
    <n v="37"/>
    <n v="3"/>
    <n v="112"/>
    <x v="0"/>
    <n v="7"/>
    <n v="2"/>
    <x v="0"/>
    <n v="0.25"/>
    <n v="28"/>
  </r>
  <r>
    <s v="ORD002310"/>
    <s v="CUST2279"/>
    <s v="Sabrina Ware"/>
    <s v="erin.reilly@yahoo.com"/>
    <x v="2"/>
    <d v="2024-01-22T00:00:00"/>
    <x v="135"/>
    <x v="5"/>
    <x v="1"/>
    <s v="October"/>
    <x v="0"/>
    <s v="PROD7152"/>
    <x v="3"/>
    <x v="1"/>
    <n v="40"/>
    <n v="6"/>
    <n v="240"/>
    <x v="1"/>
    <n v="31"/>
    <n v="6"/>
    <x v="0"/>
    <n v="0.15"/>
    <n v="36"/>
  </r>
  <r>
    <s v="ORD002311"/>
    <s v="CUST1329"/>
    <s v="Tiffany Garrett"/>
    <s v="michael.gibson@hotmail.com"/>
    <x v="4"/>
    <d v="2023-06-16T00:00:00"/>
    <x v="620"/>
    <x v="2"/>
    <x v="0"/>
    <s v="May"/>
    <x v="0"/>
    <s v="PROD5184"/>
    <x v="16"/>
    <x v="0"/>
    <n v="918"/>
    <n v="1"/>
    <n v="918"/>
    <x v="2"/>
    <n v="89"/>
    <n v="10"/>
    <x v="1"/>
    <n v="0.39978213507625271"/>
    <n v="367"/>
  </r>
  <r>
    <s v="ORD002312"/>
    <s v="CUST9930"/>
    <s v="Cathy Juarez"/>
    <s v="micheal.hancock@outlook.com"/>
    <x v="6"/>
    <d v="2023-11-12T00:00:00"/>
    <x v="365"/>
    <x v="4"/>
    <x v="1"/>
    <s v="April"/>
    <x v="0"/>
    <s v="PROD7379"/>
    <x v="9"/>
    <x v="4"/>
    <n v="526"/>
    <n v="1"/>
    <n v="526"/>
    <x v="1"/>
    <n v="39"/>
    <n v="10"/>
    <x v="1"/>
    <n v="0.2509505703422053"/>
    <n v="132"/>
  </r>
  <r>
    <s v="ORD002313"/>
    <s v="CUST3938"/>
    <s v="Christopher Abbott"/>
    <s v="lisa.mcgee@hotmail.com"/>
    <x v="0"/>
    <d v="2023-01-19T00:00:00"/>
    <x v="9"/>
    <x v="0"/>
    <x v="1"/>
    <s v="January"/>
    <x v="0"/>
    <s v="PROD5325"/>
    <x v="10"/>
    <x v="2"/>
    <n v="558"/>
    <n v="1"/>
    <n v="558"/>
    <x v="0"/>
    <n v="74"/>
    <n v="4"/>
    <x v="0"/>
    <n v="0.29928315412186379"/>
    <n v="167"/>
  </r>
  <r>
    <s v="ORD002314"/>
    <s v="CUST4676"/>
    <s v="Jon Hooper"/>
    <s v="carolyn.maldonado@hotmail.com"/>
    <x v="6"/>
    <d v="2023-09-13T00:00:00"/>
    <x v="48"/>
    <x v="4"/>
    <x v="0"/>
    <s v="April"/>
    <x v="0"/>
    <s v="PROD7473"/>
    <x v="15"/>
    <x v="1"/>
    <n v="991"/>
    <n v="2"/>
    <n v="1981"/>
    <x v="0"/>
    <n v="120"/>
    <n v="10"/>
    <x v="1"/>
    <n v="0.14992428066633012"/>
    <n v="297"/>
  </r>
  <r>
    <s v="ORD002315"/>
    <s v="CUST3718"/>
    <s v="Andrea Dominguez"/>
    <s v="anthony.krueger@outlook.com"/>
    <x v="5"/>
    <d v="2023-08-01T00:00:00"/>
    <x v="470"/>
    <x v="1"/>
    <x v="0"/>
    <s v="December"/>
    <x v="0"/>
    <s v="PROD3780"/>
    <x v="10"/>
    <x v="2"/>
    <n v="995"/>
    <n v="2"/>
    <n v="1989"/>
    <x v="1"/>
    <n v="124"/>
    <n v="4"/>
    <x v="0"/>
    <n v="0.30015082956259426"/>
    <n v="597"/>
  </r>
  <r>
    <s v="ORD002316"/>
    <s v="CUST4889"/>
    <s v="Dennis Smith"/>
    <s v="breanna.lewis@gmail.com"/>
    <x v="1"/>
    <d v="2024-11-20T00:00:00"/>
    <x v="659"/>
    <x v="5"/>
    <x v="0"/>
    <s v="October"/>
    <x v="0"/>
    <s v="PROD1411"/>
    <x v="4"/>
    <x v="2"/>
    <n v="843"/>
    <n v="1"/>
    <n v="843"/>
    <x v="2"/>
    <n v="82"/>
    <n v="5"/>
    <x v="0"/>
    <n v="0.30011862396204031"/>
    <n v="253"/>
  </r>
  <r>
    <s v="ORD002317"/>
    <s v="CUST4903"/>
    <s v="Nichole Ramirez"/>
    <s v="sarah.johnson@outlook.com"/>
    <x v="3"/>
    <d v="2023-12-31T00:00:00"/>
    <x v="228"/>
    <x v="4"/>
    <x v="1"/>
    <s v="April"/>
    <x v="0"/>
    <s v="PROD8343"/>
    <x v="20"/>
    <x v="3"/>
    <n v="24"/>
    <n v="2"/>
    <n v="49"/>
    <x v="1"/>
    <n v="4"/>
    <n v="4"/>
    <x v="0"/>
    <n v="0.34693877551020408"/>
    <n v="17"/>
  </r>
  <r>
    <s v="ORD002318"/>
    <s v="CUST4735"/>
    <s v="Emily Thomas"/>
    <s v="brenda.quinn@hotmail.com"/>
    <x v="6"/>
    <d v="2024-09-22T00:00:00"/>
    <x v="469"/>
    <x v="6"/>
    <x v="0"/>
    <s v="August"/>
    <x v="0"/>
    <s v="PROD2815"/>
    <x v="7"/>
    <x v="4"/>
    <n v="488"/>
    <n v="1"/>
    <n v="488"/>
    <x v="4"/>
    <n v="46"/>
    <n v="6"/>
    <x v="0"/>
    <n v="0.25"/>
    <n v="122"/>
  </r>
  <r>
    <s v="ORD002319"/>
    <s v="CUST2405"/>
    <s v="Nicole Lewis"/>
    <s v="mary.davila@yahoo.com"/>
    <x v="2"/>
    <d v="2024-12-18T00:00:00"/>
    <x v="122"/>
    <x v="3"/>
    <x v="1"/>
    <s v="March"/>
    <x v="0"/>
    <s v="PROD1525"/>
    <x v="16"/>
    <x v="0"/>
    <n v="864"/>
    <n v="4"/>
    <n v="3455"/>
    <x v="1"/>
    <n v="398"/>
    <n v="6"/>
    <x v="0"/>
    <n v="0.4"/>
    <n v="1382"/>
  </r>
  <r>
    <s v="ORD002320"/>
    <s v="CUST3381"/>
    <s v="Scott Hall"/>
    <s v="christian.camacho@gmail.com"/>
    <x v="4"/>
    <d v="2023-03-16T00:00:00"/>
    <x v="257"/>
    <x v="1"/>
    <x v="0"/>
    <s v="December"/>
    <x v="0"/>
    <s v="PROD9442"/>
    <x v="13"/>
    <x v="4"/>
    <n v="124"/>
    <n v="2"/>
    <n v="249"/>
    <x v="1"/>
    <n v="21"/>
    <n v="5"/>
    <x v="0"/>
    <n v="0.24899598393574296"/>
    <n v="62"/>
  </r>
  <r>
    <s v="ORD002321"/>
    <s v="CUST9339"/>
    <s v="Heather Hubbard"/>
    <s v="patricia.mullen@hotmail.com"/>
    <x v="4"/>
    <d v="2023-06-16T00:00:00"/>
    <x v="362"/>
    <x v="9"/>
    <x v="1"/>
    <s v="June"/>
    <x v="0"/>
    <s v="PROD7525"/>
    <x v="10"/>
    <x v="2"/>
    <n v="654"/>
    <n v="2"/>
    <n v="1307"/>
    <x v="1"/>
    <n v="129"/>
    <n v="9"/>
    <x v="1"/>
    <n v="0.29992348890589138"/>
    <n v="392"/>
  </r>
  <r>
    <s v="ORD002322"/>
    <s v="CUST9260"/>
    <s v="David Garner"/>
    <s v="samantha.downs@hotmail.com"/>
    <x v="6"/>
    <d v="2023-07-06T00:00:00"/>
    <x v="529"/>
    <x v="3"/>
    <x v="0"/>
    <s v="March"/>
    <x v="0"/>
    <s v="PROD1104"/>
    <x v="1"/>
    <x v="1"/>
    <n v="691"/>
    <n v="2"/>
    <n v="1382"/>
    <x v="1"/>
    <n v="184"/>
    <n v="5"/>
    <x v="0"/>
    <n v="0.14978292329956586"/>
    <n v="207"/>
  </r>
  <r>
    <s v="ORD002323"/>
    <s v="CUST5561"/>
    <s v="Lori Smith"/>
    <s v="cody.palmer@gmail.com"/>
    <x v="4"/>
    <d v="2023-06-26T00:00:00"/>
    <x v="701"/>
    <x v="1"/>
    <x v="0"/>
    <s v="December"/>
    <x v="0"/>
    <s v="PROD8817"/>
    <x v="21"/>
    <x v="1"/>
    <n v="532"/>
    <n v="2"/>
    <n v="1063"/>
    <x v="1"/>
    <n v="70"/>
    <n v="4"/>
    <x v="0"/>
    <n v="0.15051740357478832"/>
    <n v="160"/>
  </r>
  <r>
    <s v="ORD002324"/>
    <s v="CUST8665"/>
    <s v="Rose Nelson"/>
    <s v="ryan.bryant@gmail.com"/>
    <x v="5"/>
    <d v="2024-06-25T00:00:00"/>
    <x v="607"/>
    <x v="1"/>
    <x v="0"/>
    <s v="December"/>
    <x v="0"/>
    <s v="PROD6621"/>
    <x v="11"/>
    <x v="3"/>
    <n v="1478"/>
    <n v="10"/>
    <n v="14781"/>
    <x v="3"/>
    <n v="2061"/>
    <n v="4"/>
    <x v="0"/>
    <n v="0.34997632095257425"/>
    <n v="5173"/>
  </r>
  <r>
    <s v="ORD002325"/>
    <s v="CUST5013"/>
    <s v="Sarah Mclean"/>
    <s v="john.wright@hotmail.com"/>
    <x v="4"/>
    <d v="2024-11-21T00:00:00"/>
    <x v="85"/>
    <x v="10"/>
    <x v="1"/>
    <s v="February"/>
    <x v="0"/>
    <s v="PROD8445"/>
    <x v="14"/>
    <x v="4"/>
    <n v="794"/>
    <n v="1"/>
    <n v="794"/>
    <x v="4"/>
    <n v="84"/>
    <n v="5"/>
    <x v="0"/>
    <n v="0.25062972292191438"/>
    <n v="199"/>
  </r>
  <r>
    <s v="ORD002326"/>
    <s v="CUST5792"/>
    <s v="Colleen Mann"/>
    <s v="michael.wilson@outlook.com"/>
    <x v="4"/>
    <d v="2023-05-24T00:00:00"/>
    <x v="614"/>
    <x v="7"/>
    <x v="1"/>
    <s v="November"/>
    <x v="0"/>
    <s v="PROD9061"/>
    <x v="14"/>
    <x v="4"/>
    <n v="1087"/>
    <n v="3"/>
    <n v="3260"/>
    <x v="4"/>
    <n v="229"/>
    <n v="7"/>
    <x v="0"/>
    <n v="0.25"/>
    <n v="815"/>
  </r>
  <r>
    <s v="ORD002327"/>
    <s v="CUST3336"/>
    <s v="Stacy Russell"/>
    <s v="michael.landry@hotmail.com"/>
    <x v="0"/>
    <d v="2023-12-09T00:00:00"/>
    <x v="702"/>
    <x v="11"/>
    <x v="0"/>
    <s v="July"/>
    <x v="0"/>
    <s v="PROD2303"/>
    <x v="16"/>
    <x v="0"/>
    <n v="682"/>
    <n v="5"/>
    <n v="3411"/>
    <x v="1"/>
    <n v="497"/>
    <n v="9"/>
    <x v="1"/>
    <n v="0.39988273233655819"/>
    <n v="1364"/>
  </r>
  <r>
    <s v="ORD002328"/>
    <s v="CUST6375"/>
    <s v="Christina Rodriguez"/>
    <s v="brandon.foster@gmail.com"/>
    <x v="0"/>
    <d v="2023-05-25T00:00:00"/>
    <x v="550"/>
    <x v="7"/>
    <x v="1"/>
    <s v="November"/>
    <x v="0"/>
    <s v="PROD1198"/>
    <x v="14"/>
    <x v="4"/>
    <n v="1188"/>
    <n v="3"/>
    <n v="3563"/>
    <x v="3"/>
    <n v="216"/>
    <n v="6"/>
    <x v="0"/>
    <n v="0.25007016559079426"/>
    <n v="891"/>
  </r>
  <r>
    <s v="ORD002329"/>
    <s v="CUST7265"/>
    <s v="Morgan Rose"/>
    <s v="christopher.smith@gmail.com"/>
    <x v="2"/>
    <d v="2024-04-23T00:00:00"/>
    <x v="401"/>
    <x v="3"/>
    <x v="0"/>
    <s v="March"/>
    <x v="0"/>
    <s v="PROD1781"/>
    <x v="16"/>
    <x v="0"/>
    <n v="843"/>
    <n v="1"/>
    <n v="843"/>
    <x v="0"/>
    <n v="92"/>
    <n v="5"/>
    <x v="0"/>
    <n v="0.39976275207591933"/>
    <n v="337"/>
  </r>
  <r>
    <s v="ORD002330"/>
    <s v="CUST9279"/>
    <s v="Nicholas Collins"/>
    <s v="phillip.stewart@outlook.com"/>
    <x v="3"/>
    <d v="2024-10-09T00:00:00"/>
    <x v="703"/>
    <x v="8"/>
    <x v="0"/>
    <s v="September"/>
    <x v="0"/>
    <s v="PROD6976"/>
    <x v="3"/>
    <x v="1"/>
    <n v="513"/>
    <n v="2"/>
    <n v="1027"/>
    <x v="1"/>
    <n v="55"/>
    <n v="6"/>
    <x v="0"/>
    <n v="0.14995131450827653"/>
    <n v="154"/>
  </r>
  <r>
    <s v="ORD002331"/>
    <s v="CUST7229"/>
    <s v="Lisa Parker"/>
    <s v="gabrielle.murphy@hotmail.com"/>
    <x v="5"/>
    <d v="2023-09-28T00:00:00"/>
    <x v="360"/>
    <x v="1"/>
    <x v="1"/>
    <s v="December"/>
    <x v="0"/>
    <s v="PROD7544"/>
    <x v="21"/>
    <x v="1"/>
    <n v="1428"/>
    <n v="10"/>
    <n v="14285"/>
    <x v="0"/>
    <n v="1823"/>
    <n v="6"/>
    <x v="0"/>
    <n v="0.15001750087504376"/>
    <n v="2143"/>
  </r>
  <r>
    <s v="ORD002332"/>
    <s v="CUST8055"/>
    <s v="Pamela Richardson"/>
    <s v="megan.estes@yahoo.com"/>
    <x v="3"/>
    <d v="2024-04-06T00:00:00"/>
    <x v="36"/>
    <x v="6"/>
    <x v="0"/>
    <s v="August"/>
    <x v="2"/>
    <s v="PROD2592"/>
    <x v="0"/>
    <x v="0"/>
    <n v="1192"/>
    <n v="2"/>
    <n v="2384"/>
    <x v="1"/>
    <n v="322"/>
    <m/>
    <x v="2"/>
    <n v="0.40016778523489932"/>
    <n v="954"/>
  </r>
  <r>
    <s v="ORD002333"/>
    <s v="CUST1414"/>
    <s v="Chad Ryan"/>
    <s v="breanna.duncan@gmail.com"/>
    <x v="6"/>
    <d v="2023-10-19T00:00:00"/>
    <x v="279"/>
    <x v="10"/>
    <x v="1"/>
    <s v="February"/>
    <x v="0"/>
    <s v="PROD9051"/>
    <x v="21"/>
    <x v="1"/>
    <n v="316"/>
    <n v="1"/>
    <n v="316"/>
    <x v="1"/>
    <n v="23"/>
    <n v="5"/>
    <x v="0"/>
    <n v="0.14873417721518986"/>
    <n v="47"/>
  </r>
  <r>
    <s v="ORD002334"/>
    <s v="CUST5329"/>
    <s v="Marc Santiago"/>
    <s v="riley.stewart@gmail.com"/>
    <x v="3"/>
    <d v="2024-06-04T00:00:00"/>
    <x v="687"/>
    <x v="3"/>
    <x v="0"/>
    <s v="March"/>
    <x v="0"/>
    <s v="PROD9769"/>
    <x v="7"/>
    <x v="4"/>
    <n v="775"/>
    <n v="4"/>
    <n v="3101"/>
    <x v="1"/>
    <n v="170"/>
    <n v="9"/>
    <x v="1"/>
    <n v="0.24991938084488874"/>
    <n v="775"/>
  </r>
  <r>
    <s v="ORD002335"/>
    <s v="CUST3612"/>
    <s v="James Schmitt"/>
    <s v="gina.smith@hotmail.com"/>
    <x v="2"/>
    <d v="2023-08-20T00:00:00"/>
    <x v="120"/>
    <x v="11"/>
    <x v="0"/>
    <s v="July"/>
    <x v="2"/>
    <s v="PROD2371"/>
    <x v="5"/>
    <x v="3"/>
    <n v="102"/>
    <n v="3"/>
    <n v="307"/>
    <x v="1"/>
    <n v="18"/>
    <m/>
    <x v="2"/>
    <n v="0.3517915309446254"/>
    <n v="108"/>
  </r>
  <r>
    <s v="ORD002336"/>
    <s v="CUST5339"/>
    <s v="Anna Williams"/>
    <s v="nancy.meyers@gmail.com"/>
    <x v="4"/>
    <d v="2023-11-11T00:00:00"/>
    <x v="217"/>
    <x v="4"/>
    <x v="0"/>
    <s v="April"/>
    <x v="0"/>
    <s v="PROD5888"/>
    <x v="2"/>
    <x v="1"/>
    <n v="889"/>
    <n v="3"/>
    <n v="2666"/>
    <x v="1"/>
    <n v="222"/>
    <n v="9"/>
    <x v="1"/>
    <n v="0.15003750937734434"/>
    <n v="400"/>
  </r>
  <r>
    <s v="ORD002337"/>
    <s v="CUST3861"/>
    <s v="Kristina Soto"/>
    <s v="jason.ochoa@gmail.com"/>
    <x v="3"/>
    <d v="2024-11-19T00:00:00"/>
    <x v="232"/>
    <x v="5"/>
    <x v="0"/>
    <s v="October"/>
    <x v="2"/>
    <s v="PROD1347"/>
    <x v="17"/>
    <x v="3"/>
    <n v="1058"/>
    <n v="2"/>
    <n v="2115"/>
    <x v="1"/>
    <n v="200"/>
    <m/>
    <x v="2"/>
    <n v="0.34988179669030733"/>
    <n v="740"/>
  </r>
  <r>
    <s v="ORD002338"/>
    <s v="CUST2240"/>
    <s v="Gloria Wright"/>
    <s v="darryl.hicks@yahoo.com"/>
    <x v="5"/>
    <d v="2024-06-22T00:00:00"/>
    <x v="547"/>
    <x v="0"/>
    <x v="0"/>
    <s v="January"/>
    <x v="0"/>
    <s v="PROD1485"/>
    <x v="21"/>
    <x v="1"/>
    <n v="387"/>
    <n v="3"/>
    <n v="1161"/>
    <x v="0"/>
    <n v="63"/>
    <n v="9"/>
    <x v="1"/>
    <n v="0.14987080103359174"/>
    <n v="174"/>
  </r>
  <r>
    <s v="ORD002339"/>
    <s v="CUST8954"/>
    <s v="James Anderson"/>
    <s v="elizabeth.burns@hotmail.com"/>
    <x v="5"/>
    <d v="2024-06-17T00:00:00"/>
    <x v="258"/>
    <x v="10"/>
    <x v="1"/>
    <s v="February"/>
    <x v="0"/>
    <s v="PROD7764"/>
    <x v="15"/>
    <x v="1"/>
    <n v="243"/>
    <n v="4"/>
    <n v="972"/>
    <x v="0"/>
    <n v="94"/>
    <n v="6"/>
    <x v="0"/>
    <n v="0.15020576131687244"/>
    <n v="146"/>
  </r>
  <r>
    <s v="ORD002340"/>
    <s v="CUST1506"/>
    <s v="Elizabeth Walker"/>
    <s v="nathan.robinson@gmail.com"/>
    <x v="2"/>
    <d v="2023-12-06T00:00:00"/>
    <x v="242"/>
    <x v="5"/>
    <x v="0"/>
    <s v="October"/>
    <x v="0"/>
    <s v="PROD2207"/>
    <x v="21"/>
    <x v="1"/>
    <n v="538"/>
    <n v="6"/>
    <n v="3229"/>
    <x v="0"/>
    <n v="274"/>
    <n v="4"/>
    <x v="0"/>
    <n v="0.14989160730876433"/>
    <n v="484"/>
  </r>
  <r>
    <s v="ORD002341"/>
    <s v="CUST5766"/>
    <s v="Jillian Roberson"/>
    <s v="kevin.saunders@outlook.com"/>
    <x v="3"/>
    <d v="2024-10-28T00:00:00"/>
    <x v="261"/>
    <x v="3"/>
    <x v="1"/>
    <s v="March"/>
    <x v="1"/>
    <s v="PROD5234"/>
    <x v="1"/>
    <x v="1"/>
    <n v="166"/>
    <n v="4"/>
    <n v="665"/>
    <x v="1"/>
    <n v="96"/>
    <m/>
    <x v="2"/>
    <n v="0.15037593984962405"/>
    <n v="100"/>
  </r>
  <r>
    <s v="ORD002342"/>
    <s v="CUST5672"/>
    <s v="Sandra Smith"/>
    <s v="brian.parker@yahoo.com"/>
    <x v="6"/>
    <d v="2024-06-12T00:00:00"/>
    <x v="280"/>
    <x v="10"/>
    <x v="1"/>
    <s v="February"/>
    <x v="1"/>
    <s v="PROD6011"/>
    <x v="17"/>
    <x v="3"/>
    <n v="137"/>
    <n v="1"/>
    <n v="137"/>
    <x v="2"/>
    <n v="10"/>
    <m/>
    <x v="2"/>
    <n v="0.35036496350364965"/>
    <n v="48"/>
  </r>
  <r>
    <s v="ORD002343"/>
    <s v="CUST8375"/>
    <s v="Alexander Juarez"/>
    <s v="anthony.thomas@gmail.com"/>
    <x v="2"/>
    <d v="2024-05-19T00:00:00"/>
    <x v="262"/>
    <x v="6"/>
    <x v="1"/>
    <s v="August"/>
    <x v="0"/>
    <s v="PROD6128"/>
    <x v="9"/>
    <x v="4"/>
    <n v="550"/>
    <n v="2"/>
    <n v="1100"/>
    <x v="1"/>
    <n v="82"/>
    <n v="2"/>
    <x v="0"/>
    <n v="0.25"/>
    <n v="275"/>
  </r>
  <r>
    <s v="ORD002344"/>
    <s v="CUST3950"/>
    <s v="Steven Smith"/>
    <s v="michelle.guzman@hotmail.com"/>
    <x v="6"/>
    <d v="2023-03-26T00:00:00"/>
    <x v="106"/>
    <x v="3"/>
    <x v="0"/>
    <s v="March"/>
    <x v="0"/>
    <s v="PROD4449"/>
    <x v="14"/>
    <x v="4"/>
    <n v="682"/>
    <n v="3"/>
    <n v="2045"/>
    <x v="1"/>
    <n v="244"/>
    <n v="4"/>
    <x v="0"/>
    <n v="0.24987775061124695"/>
    <n v="511"/>
  </r>
  <r>
    <s v="ORD002345"/>
    <s v="CUST7514"/>
    <s v="Charles Bullock"/>
    <s v="paula.meyer@outlook.com"/>
    <x v="0"/>
    <d v="2024-06-28T00:00:00"/>
    <x v="226"/>
    <x v="0"/>
    <x v="1"/>
    <s v="January"/>
    <x v="0"/>
    <s v="PROD7531"/>
    <x v="21"/>
    <x v="1"/>
    <n v="483"/>
    <n v="3"/>
    <n v="1448"/>
    <x v="3"/>
    <n v="136"/>
    <n v="7"/>
    <x v="0"/>
    <n v="0.14986187845303867"/>
    <n v="217"/>
  </r>
  <r>
    <s v="ORD002346"/>
    <s v="CUST1518"/>
    <s v="Rachel Williams"/>
    <s v="jacob.barr@hotmail.com"/>
    <x v="1"/>
    <d v="2024-05-18T00:00:00"/>
    <x v="704"/>
    <x v="0"/>
    <x v="0"/>
    <s v="January"/>
    <x v="2"/>
    <s v="PROD8769"/>
    <x v="13"/>
    <x v="4"/>
    <n v="872"/>
    <n v="4"/>
    <n v="3490"/>
    <x v="0"/>
    <n v="422"/>
    <m/>
    <x v="2"/>
    <n v="0.24985673352435531"/>
    <n v="872"/>
  </r>
  <r>
    <s v="ORD002347"/>
    <s v="CUST6275"/>
    <s v="Austin Perez"/>
    <s v="john.thomas@yahoo.com"/>
    <x v="2"/>
    <d v="2023-04-28T00:00:00"/>
    <x v="344"/>
    <x v="6"/>
    <x v="1"/>
    <s v="August"/>
    <x v="0"/>
    <s v="PROD5621"/>
    <x v="18"/>
    <x v="0"/>
    <n v="402"/>
    <n v="2"/>
    <n v="804"/>
    <x v="1"/>
    <n v="66"/>
    <n v="3"/>
    <x v="0"/>
    <n v="0.39925373134328357"/>
    <n v="321"/>
  </r>
  <r>
    <s v="ORD002348"/>
    <s v="CUST1225"/>
    <s v="Kyle Torres"/>
    <s v="david.garcia@gmail.com"/>
    <x v="3"/>
    <d v="2023-02-09T00:00:00"/>
    <x v="702"/>
    <x v="11"/>
    <x v="0"/>
    <s v="July"/>
    <x v="1"/>
    <s v="PROD8714"/>
    <x v="10"/>
    <x v="2"/>
    <n v="610"/>
    <n v="1"/>
    <n v="610"/>
    <x v="0"/>
    <n v="63"/>
    <m/>
    <x v="2"/>
    <n v="0.3"/>
    <n v="183"/>
  </r>
  <r>
    <s v="ORD002349"/>
    <s v="CUST1227"/>
    <s v="Henry Mitchell"/>
    <s v="jeffrey.gentry@outlook.com"/>
    <x v="1"/>
    <d v="2023-10-19T00:00:00"/>
    <x v="691"/>
    <x v="1"/>
    <x v="1"/>
    <s v="December"/>
    <x v="0"/>
    <s v="PROD8287"/>
    <x v="16"/>
    <x v="0"/>
    <n v="1013"/>
    <n v="6"/>
    <n v="6078"/>
    <x v="0"/>
    <n v="450"/>
    <n v="9"/>
    <x v="1"/>
    <n v="0.39996709443896017"/>
    <n v="2431"/>
  </r>
  <r>
    <s v="ORD002350"/>
    <s v="CUST1548"/>
    <s v="Kelly Zavala DDS"/>
    <s v="jennifer.mcconnell@hotmail.com"/>
    <x v="6"/>
    <d v="2024-12-07T00:00:00"/>
    <x v="681"/>
    <x v="5"/>
    <x v="0"/>
    <s v="October"/>
    <x v="0"/>
    <s v="PROD2310"/>
    <x v="19"/>
    <x v="2"/>
    <n v="677"/>
    <n v="2"/>
    <n v="1354"/>
    <x v="1"/>
    <n v="159"/>
    <n v="10"/>
    <x v="1"/>
    <n v="0.29985228951255538"/>
    <n v="406"/>
  </r>
  <r>
    <s v="ORD002351"/>
    <s v="CUST6879"/>
    <s v="Olivia Howell"/>
    <s v="kenneth.reynolds@gmail.com"/>
    <x v="2"/>
    <d v="2023-09-21T00:00:00"/>
    <x v="238"/>
    <x v="4"/>
    <x v="0"/>
    <s v="April"/>
    <x v="0"/>
    <s v="PROD7483"/>
    <x v="5"/>
    <x v="3"/>
    <n v="1045"/>
    <n v="2"/>
    <n v="2090"/>
    <x v="1"/>
    <n v="270"/>
    <n v="2"/>
    <x v="0"/>
    <n v="0.34976076555023922"/>
    <n v="731"/>
  </r>
  <r>
    <s v="ORD002352"/>
    <s v="CUST6890"/>
    <s v="Kimberly Walsh"/>
    <s v="richard.johnson@outlook.com"/>
    <x v="1"/>
    <d v="2023-01-09T00:00:00"/>
    <x v="696"/>
    <x v="8"/>
    <x v="1"/>
    <s v="September"/>
    <x v="0"/>
    <s v="PROD7568"/>
    <x v="16"/>
    <x v="0"/>
    <n v="530"/>
    <n v="5"/>
    <n v="2648"/>
    <x v="1"/>
    <n v="323"/>
    <n v="9"/>
    <x v="1"/>
    <n v="0.39992447129909364"/>
    <n v="1059"/>
  </r>
  <r>
    <s v="ORD002353"/>
    <s v="CUST8573"/>
    <s v="Jeffrey Freeman"/>
    <s v="mark.lara@yahoo.com"/>
    <x v="2"/>
    <d v="2023-06-05T00:00:00"/>
    <x v="300"/>
    <x v="0"/>
    <x v="0"/>
    <s v="January"/>
    <x v="0"/>
    <s v="PROD5531"/>
    <x v="5"/>
    <x v="3"/>
    <n v="127"/>
    <n v="3"/>
    <n v="380"/>
    <x v="1"/>
    <n v="35"/>
    <n v="6"/>
    <x v="0"/>
    <n v="0.35"/>
    <n v="133"/>
  </r>
  <r>
    <s v="ORD002354"/>
    <s v="CUST8798"/>
    <s v="Joshua Williams"/>
    <s v="david.bird@gmail.com"/>
    <x v="4"/>
    <d v="2023-01-13T00:00:00"/>
    <x v="705"/>
    <x v="5"/>
    <x v="1"/>
    <s v="October"/>
    <x v="0"/>
    <s v="PROD9951"/>
    <x v="7"/>
    <x v="4"/>
    <n v="185"/>
    <n v="1"/>
    <n v="185"/>
    <x v="1"/>
    <n v="12"/>
    <n v="9"/>
    <x v="1"/>
    <n v="0.24864864864864866"/>
    <n v="46"/>
  </r>
  <r>
    <s v="ORD002355"/>
    <s v="CUST7198"/>
    <s v="Paul Jones"/>
    <s v="steven.brown@yahoo.com"/>
    <x v="4"/>
    <d v="2024-06-20T00:00:00"/>
    <x v="29"/>
    <x v="10"/>
    <x v="1"/>
    <s v="February"/>
    <x v="1"/>
    <s v="PROD7966"/>
    <x v="17"/>
    <x v="3"/>
    <n v="281"/>
    <n v="3"/>
    <n v="844"/>
    <x v="0"/>
    <n v="82"/>
    <m/>
    <x v="2"/>
    <n v="0.34952606635071087"/>
    <n v="295"/>
  </r>
  <r>
    <s v="ORD002356"/>
    <s v="CUST6718"/>
    <s v="Gavin Mullen"/>
    <s v="jennifer.harris@hotmail.com"/>
    <x v="2"/>
    <d v="2023-08-14T00:00:00"/>
    <x v="634"/>
    <x v="5"/>
    <x v="0"/>
    <s v="October"/>
    <x v="2"/>
    <s v="PROD4899"/>
    <x v="21"/>
    <x v="1"/>
    <n v="927"/>
    <n v="2"/>
    <n v="1853"/>
    <x v="1"/>
    <n v="233"/>
    <m/>
    <x v="2"/>
    <n v="0.15002698327037237"/>
    <n v="278"/>
  </r>
  <r>
    <s v="ORD002357"/>
    <s v="CUST9752"/>
    <s v="Courtney Jones"/>
    <s v="rick.clark@yahoo.com"/>
    <x v="0"/>
    <d v="2023-06-18T00:00:00"/>
    <x v="593"/>
    <x v="10"/>
    <x v="0"/>
    <s v="February"/>
    <x v="1"/>
    <s v="PROD4438"/>
    <x v="4"/>
    <x v="2"/>
    <n v="470"/>
    <n v="1"/>
    <n v="470"/>
    <x v="2"/>
    <n v="69"/>
    <m/>
    <x v="2"/>
    <n v="0.3"/>
    <n v="141"/>
  </r>
  <r>
    <s v="ORD002358"/>
    <s v="CUST5513"/>
    <s v="Melinda Burns"/>
    <s v="nicholas.mitchell@gmail.com"/>
    <x v="3"/>
    <d v="2024-08-23T00:00:00"/>
    <x v="627"/>
    <x v="5"/>
    <x v="0"/>
    <s v="October"/>
    <x v="0"/>
    <s v="PROD9381"/>
    <x v="4"/>
    <x v="2"/>
    <n v="910"/>
    <n v="3"/>
    <n v="2729"/>
    <x v="0"/>
    <n v="308"/>
    <n v="7"/>
    <x v="0"/>
    <n v="0.30010993037742761"/>
    <n v="819"/>
  </r>
  <r>
    <s v="ORD002359"/>
    <s v="CUST2734"/>
    <s v="Darrell Adams"/>
    <s v="christy.ryan@yahoo.com"/>
    <x v="1"/>
    <d v="2024-07-20T00:00:00"/>
    <x v="612"/>
    <x v="9"/>
    <x v="1"/>
    <s v="June"/>
    <x v="0"/>
    <s v="PROD6350"/>
    <x v="0"/>
    <x v="0"/>
    <n v="838"/>
    <n v="1"/>
    <n v="838"/>
    <x v="0"/>
    <n v="54"/>
    <n v="2"/>
    <x v="0"/>
    <n v="0.3997613365155131"/>
    <n v="335"/>
  </r>
  <r>
    <s v="ORD002360"/>
    <s v="CUST9914"/>
    <s v="Charles Torres"/>
    <s v="patricia.carroll@hotmail.com"/>
    <x v="5"/>
    <d v="2023-09-11T00:00:00"/>
    <x v="583"/>
    <x v="3"/>
    <x v="0"/>
    <s v="March"/>
    <x v="0"/>
    <s v="PROD7247"/>
    <x v="18"/>
    <x v="0"/>
    <n v="975"/>
    <n v="3"/>
    <n v="2925"/>
    <x v="4"/>
    <n v="365"/>
    <n v="5"/>
    <x v="0"/>
    <n v="0.4"/>
    <n v="1170"/>
  </r>
  <r>
    <s v="ORD002361"/>
    <s v="CUST6275"/>
    <s v="Austin Perez"/>
    <s v="john.thomas@yahoo.com"/>
    <x v="2"/>
    <d v="2023-04-28T00:00:00"/>
    <x v="495"/>
    <x v="3"/>
    <x v="1"/>
    <s v="March"/>
    <x v="0"/>
    <s v="PROD7008"/>
    <x v="8"/>
    <x v="2"/>
    <n v="722"/>
    <n v="4"/>
    <n v="2887"/>
    <x v="1"/>
    <n v="427"/>
    <n v="5"/>
    <x v="0"/>
    <n v="0.29996536196744022"/>
    <n v="866"/>
  </r>
  <r>
    <s v="ORD002362"/>
    <s v="CUST4779"/>
    <s v="Anthony Rogers"/>
    <s v="heidi.henry@yahoo.com"/>
    <x v="2"/>
    <d v="2024-09-14T00:00:00"/>
    <x v="502"/>
    <x v="0"/>
    <x v="0"/>
    <s v="January"/>
    <x v="0"/>
    <s v="PROD7815"/>
    <x v="5"/>
    <x v="3"/>
    <n v="817"/>
    <n v="1"/>
    <n v="817"/>
    <x v="1"/>
    <n v="103"/>
    <n v="4"/>
    <x v="0"/>
    <n v="0.35006119951040393"/>
    <n v="286"/>
  </r>
  <r>
    <s v="ORD002363"/>
    <s v="CUST8707"/>
    <s v="John Kennedy"/>
    <s v="kimberly.bates@outlook.com"/>
    <x v="6"/>
    <d v="2023-11-03T00:00:00"/>
    <x v="371"/>
    <x v="1"/>
    <x v="0"/>
    <s v="December"/>
    <x v="0"/>
    <s v="PROD6850"/>
    <x v="13"/>
    <x v="4"/>
    <n v="580"/>
    <n v="2"/>
    <n v="1161"/>
    <x v="0"/>
    <n v="172"/>
    <n v="5"/>
    <x v="0"/>
    <n v="0.24978466838931956"/>
    <n v="290"/>
  </r>
  <r>
    <s v="ORD002364"/>
    <s v="CUST9546"/>
    <s v="Megan Wright"/>
    <s v="sarah.johnson@hotmail.com"/>
    <x v="1"/>
    <d v="2024-08-16T00:00:00"/>
    <x v="386"/>
    <x v="10"/>
    <x v="0"/>
    <s v="February"/>
    <x v="0"/>
    <s v="PROD9928"/>
    <x v="11"/>
    <x v="3"/>
    <n v="518"/>
    <n v="4"/>
    <n v="2070"/>
    <x v="3"/>
    <n v="231"/>
    <n v="5"/>
    <x v="0"/>
    <n v="0.35024154589371981"/>
    <n v="725"/>
  </r>
  <r>
    <s v="ORD002365"/>
    <s v="CUST9360"/>
    <s v="Cathy Phillips"/>
    <s v="jacqueline.garcia@yahoo.com"/>
    <x v="1"/>
    <d v="2024-08-30T00:00:00"/>
    <x v="646"/>
    <x v="3"/>
    <x v="0"/>
    <s v="March"/>
    <x v="0"/>
    <s v="PROD2992"/>
    <x v="6"/>
    <x v="0"/>
    <n v="690"/>
    <n v="1"/>
    <n v="690"/>
    <x v="1"/>
    <n v="92"/>
    <n v="5"/>
    <x v="0"/>
    <n v="0.4"/>
    <n v="276"/>
  </r>
  <r>
    <s v="ORD002366"/>
    <s v="CUST9465"/>
    <s v="Jacob Allen"/>
    <s v="kathy.perkins@hotmail.com"/>
    <x v="0"/>
    <d v="2023-03-08T00:00:00"/>
    <x v="156"/>
    <x v="4"/>
    <x v="0"/>
    <s v="April"/>
    <x v="0"/>
    <s v="PROD2284"/>
    <x v="14"/>
    <x v="4"/>
    <n v="401"/>
    <n v="5"/>
    <n v="2003"/>
    <x v="0"/>
    <n v="166"/>
    <n v="3"/>
    <x v="0"/>
    <n v="0.25012481278082876"/>
    <n v="501"/>
  </r>
  <r>
    <s v="ORD002367"/>
    <s v="CUST2271"/>
    <s v="Zachary Bennett"/>
    <s v="rebekah.rodriguez@hotmail.com"/>
    <x v="1"/>
    <d v="2024-12-20T00:00:00"/>
    <x v="230"/>
    <x v="4"/>
    <x v="0"/>
    <s v="April"/>
    <x v="0"/>
    <s v="PROD8677"/>
    <x v="0"/>
    <x v="0"/>
    <n v="1041"/>
    <n v="1"/>
    <n v="1041"/>
    <x v="1"/>
    <n v="129"/>
    <n v="3"/>
    <x v="0"/>
    <n v="0.40057636887608067"/>
    <n v="417"/>
  </r>
  <r>
    <s v="ORD002368"/>
    <s v="CUST7296"/>
    <s v="Lawrence Joseph"/>
    <s v="brian.rivera@yahoo.com"/>
    <x v="3"/>
    <d v="2024-07-14T00:00:00"/>
    <x v="678"/>
    <x v="8"/>
    <x v="0"/>
    <s v="September"/>
    <x v="0"/>
    <s v="PROD3748"/>
    <x v="1"/>
    <x v="1"/>
    <n v="31"/>
    <n v="2"/>
    <n v="62"/>
    <x v="0"/>
    <n v="5"/>
    <n v="6"/>
    <x v="0"/>
    <n v="0.14516129032258066"/>
    <n v="9"/>
  </r>
  <r>
    <s v="ORD002369"/>
    <s v="CUST3375"/>
    <s v="Victoria Wright"/>
    <s v="alex.sutton@yahoo.com"/>
    <x v="1"/>
    <d v="2023-05-22T00:00:00"/>
    <x v="195"/>
    <x v="8"/>
    <x v="0"/>
    <s v="September"/>
    <x v="0"/>
    <s v="PROD7824"/>
    <x v="5"/>
    <x v="3"/>
    <n v="403"/>
    <n v="1"/>
    <n v="403"/>
    <x v="1"/>
    <n v="50"/>
    <n v="4"/>
    <x v="0"/>
    <n v="0.34987593052109184"/>
    <n v="141"/>
  </r>
  <r>
    <s v="ORD002370"/>
    <s v="CUST4234"/>
    <s v="Jeffrey Brooks"/>
    <s v="mark.cook@gmail.com"/>
    <x v="0"/>
    <d v="2024-05-03T00:00:00"/>
    <x v="610"/>
    <x v="4"/>
    <x v="1"/>
    <s v="April"/>
    <x v="0"/>
    <s v="PROD9700"/>
    <x v="17"/>
    <x v="3"/>
    <n v="928"/>
    <n v="4"/>
    <n v="3714"/>
    <x v="0"/>
    <n v="222"/>
    <n v="4"/>
    <x v="0"/>
    <n v="0.35002692514808831"/>
    <n v="1300"/>
  </r>
  <r>
    <s v="ORD002371"/>
    <s v="CUST8835"/>
    <s v="Michael Miller"/>
    <s v="elizabeth.jackson@hotmail.com"/>
    <x v="2"/>
    <d v="2024-11-12T00:00:00"/>
    <x v="325"/>
    <x v="1"/>
    <x v="0"/>
    <s v="December"/>
    <x v="1"/>
    <s v="PROD2592"/>
    <x v="6"/>
    <x v="0"/>
    <n v="1547"/>
    <n v="8"/>
    <n v="12379"/>
    <x v="1"/>
    <n v="1604"/>
    <m/>
    <x v="2"/>
    <n v="0.39995153081832135"/>
    <n v="4951"/>
  </r>
  <r>
    <s v="ORD002372"/>
    <s v="CUST4813"/>
    <s v="Jimmy Becker"/>
    <s v="angela.baker@yahoo.com"/>
    <x v="5"/>
    <d v="2024-06-20T00:00:00"/>
    <x v="508"/>
    <x v="11"/>
    <x v="0"/>
    <s v="July"/>
    <x v="0"/>
    <s v="PROD9120"/>
    <x v="13"/>
    <x v="4"/>
    <n v="1105"/>
    <n v="2"/>
    <n v="2211"/>
    <x v="1"/>
    <n v="251"/>
    <n v="10"/>
    <x v="1"/>
    <n v="0.25011307100859342"/>
    <n v="553"/>
  </r>
  <r>
    <s v="ORD002373"/>
    <s v="CUST9260"/>
    <s v="David Garner"/>
    <s v="samantha.downs@hotmail.com"/>
    <x v="6"/>
    <d v="2023-07-06T00:00:00"/>
    <x v="93"/>
    <x v="4"/>
    <x v="1"/>
    <s v="April"/>
    <x v="1"/>
    <s v="PROD7451"/>
    <x v="11"/>
    <x v="3"/>
    <n v="109"/>
    <n v="5"/>
    <n v="546"/>
    <x v="1"/>
    <n v="29"/>
    <m/>
    <x v="2"/>
    <n v="0.3498168498168498"/>
    <n v="191"/>
  </r>
  <r>
    <s v="ORD002374"/>
    <s v="CUST5370"/>
    <s v="Erica Turner"/>
    <s v="brandon.caldwell@hotmail.com"/>
    <x v="6"/>
    <d v="2024-07-09T00:00:00"/>
    <x v="333"/>
    <x v="4"/>
    <x v="1"/>
    <s v="April"/>
    <x v="0"/>
    <s v="PROD6982"/>
    <x v="0"/>
    <x v="0"/>
    <n v="858"/>
    <n v="2"/>
    <n v="1717"/>
    <x v="1"/>
    <n v="187"/>
    <n v="3"/>
    <x v="0"/>
    <n v="0.40011648223645896"/>
    <n v="687"/>
  </r>
  <r>
    <s v="ORD002375"/>
    <s v="CUST4783"/>
    <s v="Michael Morales"/>
    <s v="gloria.howard@hotmail.com"/>
    <x v="6"/>
    <d v="2023-04-20T00:00:00"/>
    <x v="4"/>
    <x v="0"/>
    <x v="1"/>
    <s v="January"/>
    <x v="1"/>
    <s v="PROD3795"/>
    <x v="8"/>
    <x v="2"/>
    <n v="768"/>
    <n v="4"/>
    <n v="3072"/>
    <x v="1"/>
    <n v="304"/>
    <m/>
    <x v="2"/>
    <n v="0.30013020833333331"/>
    <n v="922"/>
  </r>
  <r>
    <s v="ORD002376"/>
    <s v="CUST5384"/>
    <s v="Gloria Martin"/>
    <s v="nichole.middleton@hotmail.com"/>
    <x v="0"/>
    <d v="2024-06-22T00:00:00"/>
    <x v="394"/>
    <x v="5"/>
    <x v="0"/>
    <s v="October"/>
    <x v="0"/>
    <s v="PROD8820"/>
    <x v="5"/>
    <x v="3"/>
    <n v="1180"/>
    <n v="4"/>
    <n v="4719"/>
    <x v="0"/>
    <n v="417"/>
    <n v="8"/>
    <x v="1"/>
    <n v="0.35007416825598642"/>
    <n v="1652"/>
  </r>
  <r>
    <s v="ORD002377"/>
    <s v="CUST6161"/>
    <s v="Robert Hayes"/>
    <s v="veronica.dennis@gmail.com"/>
    <x v="0"/>
    <d v="2024-01-01T00:00:00"/>
    <x v="466"/>
    <x v="8"/>
    <x v="0"/>
    <s v="September"/>
    <x v="0"/>
    <s v="PROD5227"/>
    <x v="14"/>
    <x v="4"/>
    <n v="231"/>
    <n v="1"/>
    <n v="231"/>
    <x v="2"/>
    <n v="27"/>
    <n v="8"/>
    <x v="1"/>
    <n v="0.25108225108225107"/>
    <n v="58"/>
  </r>
  <r>
    <s v="ORD002378"/>
    <s v="CUST6943"/>
    <s v="Holly Olson"/>
    <s v="andrea.lucas@outlook.com"/>
    <x v="4"/>
    <d v="2023-07-09T00:00:00"/>
    <x v="633"/>
    <x v="3"/>
    <x v="0"/>
    <s v="March"/>
    <x v="0"/>
    <s v="PROD1845"/>
    <x v="9"/>
    <x v="4"/>
    <n v="845"/>
    <n v="5"/>
    <n v="4227"/>
    <x v="4"/>
    <n v="283"/>
    <n v="2"/>
    <x v="0"/>
    <n v="0.25005914360066239"/>
    <n v="1057"/>
  </r>
  <r>
    <s v="ORD002379"/>
    <s v="CUST2405"/>
    <s v="Nicole Lewis"/>
    <s v="mary.davila@yahoo.com"/>
    <x v="2"/>
    <d v="2024-12-18T00:00:00"/>
    <x v="414"/>
    <x v="4"/>
    <x v="0"/>
    <s v="April"/>
    <x v="0"/>
    <s v="PROD7205"/>
    <x v="4"/>
    <x v="2"/>
    <n v="196"/>
    <n v="2"/>
    <n v="391"/>
    <x v="2"/>
    <n v="51"/>
    <n v="2"/>
    <x v="0"/>
    <n v="0.29923273657289001"/>
    <n v="117"/>
  </r>
  <r>
    <s v="ORD002380"/>
    <s v="CUST2530"/>
    <s v="Bradley Weber MD"/>
    <s v="deborah.robertson@gmail.com"/>
    <x v="2"/>
    <d v="2023-01-28T00:00:00"/>
    <x v="455"/>
    <x v="0"/>
    <x v="0"/>
    <s v="January"/>
    <x v="0"/>
    <s v="PROD8776"/>
    <x v="18"/>
    <x v="0"/>
    <n v="761"/>
    <n v="1"/>
    <n v="761"/>
    <x v="1"/>
    <n v="93"/>
    <n v="2"/>
    <x v="0"/>
    <n v="0.39947437582128775"/>
    <n v="304"/>
  </r>
  <r>
    <s v="ORD002381"/>
    <s v="CUST4613"/>
    <s v="Jessica Reed"/>
    <s v="william.beck@outlook.com"/>
    <x v="0"/>
    <d v="2023-02-01T00:00:00"/>
    <x v="695"/>
    <x v="1"/>
    <x v="1"/>
    <s v="December"/>
    <x v="0"/>
    <s v="PROD1612"/>
    <x v="0"/>
    <x v="0"/>
    <n v="659"/>
    <n v="4"/>
    <n v="2634"/>
    <x v="3"/>
    <n v="161"/>
    <n v="2"/>
    <x v="0"/>
    <n v="0.40015186028853456"/>
    <n v="1054"/>
  </r>
  <r>
    <s v="ORD002382"/>
    <s v="CUST8476"/>
    <s v="Ashley Romero"/>
    <s v="john.hanna@hotmail.com"/>
    <x v="6"/>
    <d v="2024-06-18T00:00:00"/>
    <x v="248"/>
    <x v="10"/>
    <x v="1"/>
    <s v="February"/>
    <x v="0"/>
    <s v="PROD3490"/>
    <x v="19"/>
    <x v="2"/>
    <n v="534"/>
    <n v="3"/>
    <n v="1601"/>
    <x v="1"/>
    <n v="177"/>
    <n v="4"/>
    <x v="0"/>
    <n v="0.29981261711430357"/>
    <n v="480"/>
  </r>
  <r>
    <s v="ORD002383"/>
    <s v="CUST5037"/>
    <s v="Mark Williams"/>
    <s v="jill.thompson@gmail.com"/>
    <x v="3"/>
    <d v="2024-09-25T00:00:00"/>
    <x v="582"/>
    <x v="5"/>
    <x v="0"/>
    <s v="October"/>
    <x v="0"/>
    <s v="PROD2250"/>
    <x v="10"/>
    <x v="2"/>
    <n v="562"/>
    <n v="4"/>
    <n v="2250"/>
    <x v="4"/>
    <n v="121"/>
    <n v="2"/>
    <x v="0"/>
    <n v="0.3"/>
    <n v="675"/>
  </r>
  <r>
    <s v="ORD002384"/>
    <s v="CUST2581"/>
    <s v="Stacey Davis"/>
    <s v="brandy.ball@outlook.com"/>
    <x v="3"/>
    <d v="2024-06-24T00:00:00"/>
    <x v="512"/>
    <x v="2"/>
    <x v="0"/>
    <s v="May"/>
    <x v="0"/>
    <s v="PROD5805"/>
    <x v="4"/>
    <x v="2"/>
    <n v="302"/>
    <n v="4"/>
    <n v="1207"/>
    <x v="1"/>
    <n v="101"/>
    <n v="8"/>
    <x v="1"/>
    <n v="0.29991714995857499"/>
    <n v="362"/>
  </r>
  <r>
    <s v="ORD002385"/>
    <s v="CUST4640"/>
    <s v="Yvonne Hernandez"/>
    <s v="beth.anderson@outlook.com"/>
    <x v="1"/>
    <d v="2023-04-25T00:00:00"/>
    <x v="416"/>
    <x v="0"/>
    <x v="1"/>
    <s v="January"/>
    <x v="2"/>
    <s v="PROD9802"/>
    <x v="16"/>
    <x v="0"/>
    <n v="325"/>
    <n v="4"/>
    <n v="1300"/>
    <x v="1"/>
    <n v="160"/>
    <m/>
    <x v="2"/>
    <n v="0.4"/>
    <n v="520"/>
  </r>
  <r>
    <s v="ORD002386"/>
    <s v="CUST1748"/>
    <s v="William Ferguson"/>
    <s v="angela.rose@yahoo.com"/>
    <x v="4"/>
    <d v="2024-01-13T00:00:00"/>
    <x v="706"/>
    <x v="1"/>
    <x v="0"/>
    <s v="December"/>
    <x v="0"/>
    <s v="PROD5063"/>
    <x v="6"/>
    <x v="0"/>
    <n v="1329"/>
    <n v="4"/>
    <n v="5315"/>
    <x v="1"/>
    <n v="388"/>
    <n v="4"/>
    <x v="0"/>
    <n v="0.4"/>
    <n v="2126"/>
  </r>
  <r>
    <s v="ORD002387"/>
    <s v="CUST7328"/>
    <s v="Andrew Lloyd"/>
    <s v="alec.martin@outlook.com"/>
    <x v="6"/>
    <d v="2023-03-18T00:00:00"/>
    <x v="32"/>
    <x v="1"/>
    <x v="1"/>
    <s v="December"/>
    <x v="0"/>
    <s v="PROD3928"/>
    <x v="17"/>
    <x v="3"/>
    <n v="1160"/>
    <n v="10"/>
    <n v="11604"/>
    <x v="0"/>
    <n v="785"/>
    <n v="7"/>
    <x v="0"/>
    <n v="0.34996552912788692"/>
    <n v="4061"/>
  </r>
  <r>
    <s v="ORD002388"/>
    <s v="CUST1605"/>
    <s v="Alison White"/>
    <s v="sean.hancock@hotmail.com"/>
    <x v="3"/>
    <d v="2024-11-25T00:00:00"/>
    <x v="178"/>
    <x v="11"/>
    <x v="0"/>
    <s v="July"/>
    <x v="0"/>
    <s v="PROD8929"/>
    <x v="7"/>
    <x v="4"/>
    <n v="949"/>
    <n v="5"/>
    <n v="4745"/>
    <x v="1"/>
    <n v="252"/>
    <n v="10"/>
    <x v="1"/>
    <n v="0.24994731296101158"/>
    <n v="1186"/>
  </r>
  <r>
    <s v="ORD002389"/>
    <s v="CUST4399"/>
    <s v="Anthony Smith"/>
    <s v="stephen.murphy@hotmail.com"/>
    <x v="2"/>
    <d v="2023-06-11T00:00:00"/>
    <x v="126"/>
    <x v="8"/>
    <x v="1"/>
    <s v="September"/>
    <x v="0"/>
    <s v="PROD8509"/>
    <x v="3"/>
    <x v="1"/>
    <n v="972"/>
    <n v="1"/>
    <n v="972"/>
    <x v="1"/>
    <n v="77"/>
    <n v="8"/>
    <x v="1"/>
    <n v="0.15020576131687244"/>
    <n v="146"/>
  </r>
  <r>
    <s v="ORD002390"/>
    <s v="CUST5649"/>
    <s v="Steve Gardner"/>
    <s v="nathan.adams@outlook.com"/>
    <x v="5"/>
    <d v="2024-02-08T00:00:00"/>
    <x v="528"/>
    <x v="8"/>
    <x v="1"/>
    <s v="September"/>
    <x v="0"/>
    <s v="PROD6850"/>
    <x v="12"/>
    <x v="3"/>
    <n v="119"/>
    <n v="3"/>
    <n v="356"/>
    <x v="4"/>
    <n v="37"/>
    <n v="8"/>
    <x v="1"/>
    <n v="0.34831460674157305"/>
    <n v="124"/>
  </r>
  <r>
    <s v="ORD002391"/>
    <s v="CUST9065"/>
    <s v="Todd Wiley"/>
    <s v="eric.pugh@gmail.com"/>
    <x v="2"/>
    <d v="2023-04-03T00:00:00"/>
    <x v="662"/>
    <x v="11"/>
    <x v="0"/>
    <s v="July"/>
    <x v="0"/>
    <s v="PROD5866"/>
    <x v="1"/>
    <x v="1"/>
    <n v="101"/>
    <n v="3"/>
    <n v="303"/>
    <x v="1"/>
    <n v="29"/>
    <n v="9"/>
    <x v="1"/>
    <n v="0.14851485148514851"/>
    <n v="45"/>
  </r>
  <r>
    <s v="ORD002392"/>
    <s v="CUST8923"/>
    <s v="Adriana Baker"/>
    <s v="raymond.hansen@hotmail.com"/>
    <x v="3"/>
    <d v="2024-06-09T00:00:00"/>
    <x v="181"/>
    <x v="11"/>
    <x v="1"/>
    <s v="July"/>
    <x v="0"/>
    <s v="PROD2092"/>
    <x v="3"/>
    <x v="1"/>
    <n v="60"/>
    <n v="5"/>
    <n v="302"/>
    <x v="1"/>
    <n v="38"/>
    <n v="6"/>
    <x v="0"/>
    <n v="0.1490066225165563"/>
    <n v="45"/>
  </r>
  <r>
    <s v="ORD002393"/>
    <s v="CUST5384"/>
    <s v="Gloria Martin"/>
    <s v="nichole.middleton@hotmail.com"/>
    <x v="0"/>
    <d v="2024-06-22T00:00:00"/>
    <x v="85"/>
    <x v="10"/>
    <x v="1"/>
    <s v="February"/>
    <x v="0"/>
    <s v="PROD3025"/>
    <x v="15"/>
    <x v="1"/>
    <n v="827"/>
    <n v="1"/>
    <n v="827"/>
    <x v="1"/>
    <n v="76"/>
    <n v="7"/>
    <x v="0"/>
    <n v="0.14993954050785974"/>
    <n v="124"/>
  </r>
  <r>
    <s v="ORD002394"/>
    <s v="CUST3425"/>
    <s v="Garrett Gray"/>
    <s v="cristian.anderson@yahoo.com"/>
    <x v="4"/>
    <d v="2024-04-18T00:00:00"/>
    <x v="83"/>
    <x v="11"/>
    <x v="1"/>
    <s v="July"/>
    <x v="1"/>
    <s v="PROD1555"/>
    <x v="11"/>
    <x v="3"/>
    <n v="982"/>
    <n v="2"/>
    <n v="1964"/>
    <x v="1"/>
    <n v="249"/>
    <m/>
    <x v="2"/>
    <n v="0.34979633401221993"/>
    <n v="687"/>
  </r>
  <r>
    <s v="ORD002395"/>
    <s v="CUST1605"/>
    <s v="Alison White"/>
    <s v="sean.hancock@hotmail.com"/>
    <x v="3"/>
    <d v="2024-11-25T00:00:00"/>
    <x v="692"/>
    <x v="3"/>
    <x v="1"/>
    <s v="March"/>
    <x v="1"/>
    <s v="PROD3689"/>
    <x v="21"/>
    <x v="1"/>
    <n v="796"/>
    <n v="2"/>
    <n v="1593"/>
    <x v="0"/>
    <n v="95"/>
    <m/>
    <x v="2"/>
    <n v="0.15003138731952292"/>
    <n v="239"/>
  </r>
  <r>
    <s v="ORD002396"/>
    <s v="CUST1113"/>
    <s v="Kenneth Smith"/>
    <s v="kathleen.anderson@yahoo.com"/>
    <x v="5"/>
    <d v="2024-09-11T00:00:00"/>
    <x v="361"/>
    <x v="6"/>
    <x v="1"/>
    <s v="August"/>
    <x v="0"/>
    <s v="PROD6271"/>
    <x v="16"/>
    <x v="0"/>
    <n v="416"/>
    <n v="1"/>
    <n v="416"/>
    <x v="1"/>
    <n v="25"/>
    <n v="2"/>
    <x v="0"/>
    <n v="0.39903846153846156"/>
    <n v="166"/>
  </r>
  <r>
    <s v="ORD002397"/>
    <s v="CUST3066"/>
    <s v="John Craig"/>
    <s v="frank.hansen@gmail.com"/>
    <x v="5"/>
    <d v="2023-12-11T00:00:00"/>
    <x v="248"/>
    <x v="10"/>
    <x v="1"/>
    <s v="February"/>
    <x v="0"/>
    <s v="PROD3775"/>
    <x v="5"/>
    <x v="3"/>
    <n v="358"/>
    <n v="4"/>
    <n v="1432"/>
    <x v="1"/>
    <n v="93"/>
    <n v="4"/>
    <x v="0"/>
    <n v="0.34986033519553073"/>
    <n v="501"/>
  </r>
  <r>
    <s v="ORD002398"/>
    <s v="CUST7973"/>
    <s v="Paul Lane"/>
    <s v="sierra.brown@hotmail.com"/>
    <x v="3"/>
    <d v="2023-07-10T00:00:00"/>
    <x v="62"/>
    <x v="1"/>
    <x v="1"/>
    <s v="December"/>
    <x v="0"/>
    <s v="PROD2336"/>
    <x v="9"/>
    <x v="4"/>
    <n v="1290"/>
    <n v="6"/>
    <n v="7742"/>
    <x v="0"/>
    <n v="781"/>
    <n v="9"/>
    <x v="1"/>
    <n v="0.25006458279514338"/>
    <n v="1936"/>
  </r>
  <r>
    <s v="ORD002399"/>
    <s v="CUST4819"/>
    <s v="Christopher Dean"/>
    <s v="laura.phillips@yahoo.com"/>
    <x v="1"/>
    <d v="2024-02-28T00:00:00"/>
    <x v="492"/>
    <x v="11"/>
    <x v="1"/>
    <s v="July"/>
    <x v="0"/>
    <s v="PROD4891"/>
    <x v="7"/>
    <x v="4"/>
    <n v="1273"/>
    <n v="6"/>
    <n v="7641"/>
    <x v="0"/>
    <n v="436"/>
    <n v="3"/>
    <x v="0"/>
    <n v="0.24996728176940192"/>
    <n v="1910"/>
  </r>
  <r>
    <s v="ORD002400"/>
    <s v="CUST9714"/>
    <s v="Glenn Hawkins"/>
    <s v="ruben.simmons@yahoo.com"/>
    <x v="4"/>
    <d v="2023-07-05T00:00:00"/>
    <x v="375"/>
    <x v="9"/>
    <x v="0"/>
    <s v="June"/>
    <x v="0"/>
    <s v="PROD9258"/>
    <x v="2"/>
    <x v="1"/>
    <n v="1121"/>
    <n v="6"/>
    <n v="6729"/>
    <x v="1"/>
    <n v="907"/>
    <n v="8"/>
    <x v="1"/>
    <n v="0.14994798632783474"/>
    <n v="1009"/>
  </r>
  <r>
    <s v="ORD002401"/>
    <s v="CUST9593"/>
    <s v="Jimmy Erickson"/>
    <s v="michael.harris@yahoo.com"/>
    <x v="0"/>
    <d v="2023-06-02T00:00:00"/>
    <x v="411"/>
    <x v="8"/>
    <x v="1"/>
    <s v="September"/>
    <x v="0"/>
    <s v="PROD3681"/>
    <x v="1"/>
    <x v="1"/>
    <n v="1057"/>
    <n v="5"/>
    <n v="5287"/>
    <x v="1"/>
    <n v="672"/>
    <n v="8"/>
    <x v="1"/>
    <n v="0.14999054284093058"/>
    <n v="793"/>
  </r>
  <r>
    <s v="ORD002402"/>
    <s v="CUST5975"/>
    <s v="Raymond Carter"/>
    <s v="david.mcintosh@hotmail.com"/>
    <x v="2"/>
    <d v="2023-04-11T00:00:00"/>
    <x v="702"/>
    <x v="11"/>
    <x v="0"/>
    <s v="July"/>
    <x v="0"/>
    <s v="PROD6825"/>
    <x v="0"/>
    <x v="0"/>
    <n v="811"/>
    <n v="2"/>
    <n v="1621"/>
    <x v="1"/>
    <n v="138"/>
    <n v="7"/>
    <x v="0"/>
    <n v="0.40037014188772363"/>
    <n v="649"/>
  </r>
  <r>
    <s v="ORD002403"/>
    <s v="CUST7189"/>
    <s v="Joy Ellison"/>
    <s v="stanley.brewer@outlook.com"/>
    <x v="6"/>
    <d v="2024-08-02T00:00:00"/>
    <x v="39"/>
    <x v="8"/>
    <x v="0"/>
    <s v="September"/>
    <x v="0"/>
    <s v="PROD1267"/>
    <x v="7"/>
    <x v="4"/>
    <n v="605"/>
    <n v="1"/>
    <n v="605"/>
    <x v="1"/>
    <n v="61"/>
    <n v="7"/>
    <x v="0"/>
    <n v="0.24958677685950414"/>
    <n v="151"/>
  </r>
  <r>
    <s v="ORD002404"/>
    <s v="CUST4403"/>
    <s v="Michael Gonzalez"/>
    <s v="dawn.kelly@outlook.com"/>
    <x v="4"/>
    <d v="2024-09-17T00:00:00"/>
    <x v="183"/>
    <x v="7"/>
    <x v="1"/>
    <s v="November"/>
    <x v="0"/>
    <s v="PROD6739"/>
    <x v="11"/>
    <x v="3"/>
    <n v="717"/>
    <n v="3"/>
    <n v="2151"/>
    <x v="1"/>
    <n v="156"/>
    <n v="6"/>
    <x v="0"/>
    <n v="0.35006973500697353"/>
    <n v="753"/>
  </r>
  <r>
    <s v="ORD002405"/>
    <s v="CUST3091"/>
    <s v="Zachary Mays"/>
    <s v="william.perry@gmail.com"/>
    <x v="0"/>
    <d v="2023-09-29T00:00:00"/>
    <x v="230"/>
    <x v="4"/>
    <x v="0"/>
    <s v="April"/>
    <x v="0"/>
    <s v="PROD1635"/>
    <x v="12"/>
    <x v="3"/>
    <n v="298"/>
    <n v="4"/>
    <n v="1193"/>
    <x v="2"/>
    <n v="143"/>
    <n v="6"/>
    <x v="0"/>
    <n v="0.35037720033528919"/>
    <n v="418"/>
  </r>
  <r>
    <s v="ORD002406"/>
    <s v="CUST7010"/>
    <s v="Christian Graham"/>
    <s v="meghan.saunders@outlook.com"/>
    <x v="3"/>
    <d v="2024-06-22T00:00:00"/>
    <x v="97"/>
    <x v="2"/>
    <x v="1"/>
    <s v="May"/>
    <x v="0"/>
    <s v="PROD9373"/>
    <x v="9"/>
    <x v="4"/>
    <n v="900"/>
    <n v="3"/>
    <n v="2701"/>
    <x v="1"/>
    <n v="351"/>
    <n v="2"/>
    <x v="0"/>
    <n v="0.24990744168826359"/>
    <n v="675"/>
  </r>
  <r>
    <s v="ORD002407"/>
    <s v="CUST6801"/>
    <s v="Amanda Grant"/>
    <s v="eugene.francis@yahoo.com"/>
    <x v="5"/>
    <d v="2024-04-28T00:00:00"/>
    <x v="181"/>
    <x v="11"/>
    <x v="1"/>
    <s v="July"/>
    <x v="2"/>
    <s v="PROD4745"/>
    <x v="11"/>
    <x v="3"/>
    <n v="1174"/>
    <n v="2"/>
    <n v="2348"/>
    <x v="1"/>
    <n v="326"/>
    <m/>
    <x v="2"/>
    <n v="0.35008517887563884"/>
    <n v="822"/>
  </r>
  <r>
    <s v="ORD002408"/>
    <s v="CUST7989"/>
    <s v="Amanda Williams"/>
    <s v="katie.weber@yahoo.com"/>
    <x v="1"/>
    <d v="2023-03-18T00:00:00"/>
    <x v="450"/>
    <x v="9"/>
    <x v="0"/>
    <s v="June"/>
    <x v="1"/>
    <s v="PROD7132"/>
    <x v="0"/>
    <x v="0"/>
    <n v="900"/>
    <n v="3"/>
    <n v="2701"/>
    <x v="1"/>
    <n v="240"/>
    <m/>
    <x v="2"/>
    <n v="0.39985190670122178"/>
    <n v="1080"/>
  </r>
  <r>
    <s v="ORD002409"/>
    <s v="CUST1604"/>
    <s v="Jessica Martinez"/>
    <s v="elizabeth.clark@hotmail.com"/>
    <x v="6"/>
    <d v="2023-06-15T00:00:00"/>
    <x v="277"/>
    <x v="8"/>
    <x v="0"/>
    <s v="September"/>
    <x v="0"/>
    <s v="PROD1332"/>
    <x v="12"/>
    <x v="3"/>
    <n v="311"/>
    <n v="5"/>
    <n v="1553"/>
    <x v="0"/>
    <n v="191"/>
    <n v="5"/>
    <x v="0"/>
    <n v="0.35028976175144882"/>
    <n v="544"/>
  </r>
  <r>
    <s v="ORD002410"/>
    <s v="CUST5271"/>
    <s v="Jonathan Guzman"/>
    <s v="william.taylor@gmail.com"/>
    <x v="2"/>
    <d v="2023-08-11T00:00:00"/>
    <x v="446"/>
    <x v="10"/>
    <x v="0"/>
    <s v="February"/>
    <x v="0"/>
    <s v="PROD8482"/>
    <x v="4"/>
    <x v="2"/>
    <n v="576"/>
    <n v="2"/>
    <n v="1153"/>
    <x v="0"/>
    <n v="156"/>
    <n v="9"/>
    <x v="1"/>
    <n v="0.30008673026886384"/>
    <n v="346"/>
  </r>
  <r>
    <s v="ORD002411"/>
    <s v="CUST6995"/>
    <s v="Leah Cortez"/>
    <s v="jennifer.dalton@outlook.com"/>
    <x v="1"/>
    <d v="2023-04-12T00:00:00"/>
    <x v="707"/>
    <x v="5"/>
    <x v="0"/>
    <s v="October"/>
    <x v="1"/>
    <s v="PROD8624"/>
    <x v="15"/>
    <x v="1"/>
    <n v="492"/>
    <n v="1"/>
    <n v="492"/>
    <x v="1"/>
    <n v="52"/>
    <m/>
    <x v="2"/>
    <n v="0.15040650406504066"/>
    <n v="74"/>
  </r>
  <r>
    <s v="ORD002412"/>
    <s v="CUST2530"/>
    <s v="Bradley Weber MD"/>
    <s v="deborah.robertson@gmail.com"/>
    <x v="2"/>
    <d v="2023-01-28T00:00:00"/>
    <x v="99"/>
    <x v="10"/>
    <x v="0"/>
    <s v="February"/>
    <x v="0"/>
    <s v="PROD4750"/>
    <x v="17"/>
    <x v="3"/>
    <n v="106"/>
    <n v="1"/>
    <n v="106"/>
    <x v="1"/>
    <n v="8"/>
    <n v="6"/>
    <x v="0"/>
    <n v="0.34905660377358488"/>
    <n v="37"/>
  </r>
  <r>
    <s v="ORD002413"/>
    <s v="CUST8055"/>
    <s v="Pamela Richardson"/>
    <s v="megan.estes@yahoo.com"/>
    <x v="3"/>
    <d v="2024-04-06T00:00:00"/>
    <x v="177"/>
    <x v="8"/>
    <x v="0"/>
    <s v="September"/>
    <x v="0"/>
    <s v="PROD1653"/>
    <x v="6"/>
    <x v="0"/>
    <n v="627"/>
    <n v="1"/>
    <n v="627"/>
    <x v="2"/>
    <n v="59"/>
    <n v="4"/>
    <x v="0"/>
    <n v="0.40031897926634769"/>
    <n v="251"/>
  </r>
  <r>
    <s v="ORD002414"/>
    <s v="CUST2269"/>
    <s v="Parker Garcia"/>
    <s v="shannon.faulkner@hotmail.com"/>
    <x v="0"/>
    <d v="2023-08-25T00:00:00"/>
    <x v="449"/>
    <x v="9"/>
    <x v="1"/>
    <s v="June"/>
    <x v="0"/>
    <s v="PROD6003"/>
    <x v="11"/>
    <x v="3"/>
    <n v="134"/>
    <n v="2"/>
    <n v="268"/>
    <x v="0"/>
    <n v="20"/>
    <n v="9"/>
    <x v="1"/>
    <n v="0.35074626865671643"/>
    <n v="94"/>
  </r>
  <r>
    <s v="ORD002415"/>
    <s v="CUST2445"/>
    <s v="Nicole Brown"/>
    <s v="ellen.lewis@hotmail.com"/>
    <x v="1"/>
    <d v="2023-05-03T00:00:00"/>
    <x v="433"/>
    <x v="8"/>
    <x v="1"/>
    <s v="September"/>
    <x v="0"/>
    <s v="PROD6277"/>
    <x v="19"/>
    <x v="2"/>
    <n v="78"/>
    <n v="3"/>
    <n v="235"/>
    <x v="1"/>
    <n v="19"/>
    <n v="9"/>
    <x v="1"/>
    <n v="0.30212765957446808"/>
    <n v="71"/>
  </r>
  <r>
    <s v="ORD002416"/>
    <s v="CUST1225"/>
    <s v="Kyle Torres"/>
    <s v="david.garcia@gmail.com"/>
    <x v="3"/>
    <d v="2023-02-09T00:00:00"/>
    <x v="228"/>
    <x v="4"/>
    <x v="1"/>
    <s v="April"/>
    <x v="0"/>
    <s v="PROD8116"/>
    <x v="6"/>
    <x v="0"/>
    <n v="961"/>
    <n v="5"/>
    <n v="4804"/>
    <x v="4"/>
    <n v="279"/>
    <n v="9"/>
    <x v="1"/>
    <n v="0.39987510407993337"/>
    <n v="1921"/>
  </r>
  <r>
    <s v="ORD002417"/>
    <s v="CUST3504"/>
    <s v="Christopher Koch"/>
    <s v="nicole.sutton@outlook.com"/>
    <x v="4"/>
    <d v="2024-11-26T00:00:00"/>
    <x v="357"/>
    <x v="0"/>
    <x v="1"/>
    <s v="January"/>
    <x v="0"/>
    <s v="PROD3140"/>
    <x v="14"/>
    <x v="4"/>
    <n v="666"/>
    <n v="2"/>
    <n v="1332"/>
    <x v="1"/>
    <n v="107"/>
    <n v="10"/>
    <x v="1"/>
    <n v="0.25"/>
    <n v="333"/>
  </r>
  <r>
    <s v="ORD002418"/>
    <s v="CUST7049"/>
    <s v="Lori Hale"/>
    <s v="joseph.riley@hotmail.com"/>
    <x v="1"/>
    <d v="2024-02-28T00:00:00"/>
    <x v="420"/>
    <x v="8"/>
    <x v="1"/>
    <s v="September"/>
    <x v="0"/>
    <s v="PROD2931"/>
    <x v="8"/>
    <x v="2"/>
    <n v="262"/>
    <n v="5"/>
    <n v="1309"/>
    <x v="2"/>
    <n v="109"/>
    <n v="5"/>
    <x v="0"/>
    <n v="0.30022918258212378"/>
    <n v="393"/>
  </r>
  <r>
    <s v="ORD002419"/>
    <s v="CUST5479"/>
    <s v="Meredith Perez"/>
    <s v="elizabeth.rodriguez@gmail.com"/>
    <x v="4"/>
    <d v="2023-09-04T00:00:00"/>
    <x v="197"/>
    <x v="9"/>
    <x v="1"/>
    <s v="June"/>
    <x v="0"/>
    <s v="PROD6759"/>
    <x v="20"/>
    <x v="3"/>
    <n v="299"/>
    <n v="2"/>
    <n v="598"/>
    <x v="1"/>
    <n v="69"/>
    <n v="2"/>
    <x v="0"/>
    <n v="0.34949832775919731"/>
    <n v="209"/>
  </r>
  <r>
    <s v="ORD002420"/>
    <s v="CUST1605"/>
    <s v="Alison White"/>
    <s v="sean.hancock@hotmail.com"/>
    <x v="3"/>
    <d v="2024-11-25T00:00:00"/>
    <x v="178"/>
    <x v="11"/>
    <x v="0"/>
    <s v="July"/>
    <x v="0"/>
    <s v="PROD6400"/>
    <x v="10"/>
    <x v="2"/>
    <n v="1163"/>
    <n v="3"/>
    <n v="3490"/>
    <x v="2"/>
    <n v="235"/>
    <n v="6"/>
    <x v="0"/>
    <n v="0.3"/>
    <n v="1047"/>
  </r>
  <r>
    <s v="ORD002421"/>
    <s v="CUST1057"/>
    <s v="Mrs. Aimee Harris"/>
    <s v="jeffery.harris@gmail.com"/>
    <x v="4"/>
    <d v="2024-04-11T00:00:00"/>
    <x v="699"/>
    <x v="10"/>
    <x v="1"/>
    <s v="February"/>
    <x v="1"/>
    <s v="PROD8666"/>
    <x v="20"/>
    <x v="3"/>
    <n v="622"/>
    <n v="1"/>
    <n v="622"/>
    <x v="1"/>
    <n v="46"/>
    <m/>
    <x v="2"/>
    <n v="0.35048231511254019"/>
    <n v="218"/>
  </r>
  <r>
    <s v="ORD002422"/>
    <s v="CUST6362"/>
    <s v="Patricia Nelson"/>
    <s v="william.gray@yahoo.com"/>
    <x v="5"/>
    <d v="2024-03-19T00:00:00"/>
    <x v="13"/>
    <x v="7"/>
    <x v="0"/>
    <s v="November"/>
    <x v="0"/>
    <s v="PROD6155"/>
    <x v="7"/>
    <x v="4"/>
    <n v="625"/>
    <n v="7"/>
    <n v="4375"/>
    <x v="1"/>
    <n v="458"/>
    <n v="9"/>
    <x v="1"/>
    <n v="0.25005714285714287"/>
    <n v="1094"/>
  </r>
  <r>
    <s v="ORD002423"/>
    <s v="CUST9669"/>
    <s v="Joe King"/>
    <s v="william.whitney@gmail.com"/>
    <x v="4"/>
    <d v="2024-06-28T00:00:00"/>
    <x v="542"/>
    <x v="9"/>
    <x v="0"/>
    <s v="June"/>
    <x v="0"/>
    <s v="PROD2295"/>
    <x v="6"/>
    <x v="0"/>
    <n v="432"/>
    <n v="6"/>
    <n v="2594"/>
    <x v="0"/>
    <n v="329"/>
    <n v="4"/>
    <x v="0"/>
    <n v="0.39976869699306089"/>
    <n v="1037"/>
  </r>
  <r>
    <s v="ORD002424"/>
    <s v="CUST3217"/>
    <s v="Alice Rubio"/>
    <s v="tyler.cervantes@gmail.com"/>
    <x v="2"/>
    <d v="2024-06-16T00:00:00"/>
    <x v="137"/>
    <x v="8"/>
    <x v="1"/>
    <s v="September"/>
    <x v="0"/>
    <s v="PROD5321"/>
    <x v="14"/>
    <x v="4"/>
    <n v="364"/>
    <n v="4"/>
    <n v="1455"/>
    <x v="0"/>
    <n v="84"/>
    <n v="4"/>
    <x v="0"/>
    <n v="0.25017182130584192"/>
    <n v="364"/>
  </r>
  <r>
    <s v="ORD002425"/>
    <s v="CUST8635"/>
    <s v="Max Robbins"/>
    <s v="joel.clark@gmail.com"/>
    <x v="4"/>
    <d v="2023-10-24T00:00:00"/>
    <x v="22"/>
    <x v="1"/>
    <x v="1"/>
    <s v="December"/>
    <x v="0"/>
    <s v="PROD3133"/>
    <x v="16"/>
    <x v="0"/>
    <n v="889"/>
    <n v="8"/>
    <n v="7108"/>
    <x v="0"/>
    <n v="491"/>
    <n v="6"/>
    <x v="0"/>
    <n v="0.39997186268992685"/>
    <n v="2843"/>
  </r>
  <r>
    <s v="ORD002426"/>
    <s v="CUST3314"/>
    <s v="Julie Miller"/>
    <s v="nathan.brewer@outlook.com"/>
    <x v="0"/>
    <d v="2024-05-12T00:00:00"/>
    <x v="598"/>
    <x v="3"/>
    <x v="1"/>
    <s v="March"/>
    <x v="2"/>
    <s v="PROD1495"/>
    <x v="6"/>
    <x v="0"/>
    <n v="639"/>
    <n v="5"/>
    <n v="3195"/>
    <x v="0"/>
    <n v="441"/>
    <m/>
    <x v="2"/>
    <n v="0.4"/>
    <n v="1278"/>
  </r>
  <r>
    <s v="ORD002427"/>
    <s v="CUST5423"/>
    <s v="Deborah Hayes"/>
    <s v="sara.larsen@hotmail.com"/>
    <x v="0"/>
    <d v="2023-05-26T00:00:00"/>
    <x v="364"/>
    <x v="8"/>
    <x v="1"/>
    <s v="September"/>
    <x v="0"/>
    <s v="PROD6688"/>
    <x v="0"/>
    <x v="0"/>
    <n v="762"/>
    <n v="2"/>
    <n v="1524"/>
    <x v="3"/>
    <n v="84"/>
    <n v="8"/>
    <x v="1"/>
    <n v="0.40026246719160102"/>
    <n v="610"/>
  </r>
  <r>
    <s v="ORD002428"/>
    <s v="CUST8777"/>
    <s v="Alicia Soto"/>
    <s v="michael.smith@yahoo.com"/>
    <x v="3"/>
    <d v="2024-07-18T00:00:00"/>
    <x v="391"/>
    <x v="0"/>
    <x v="1"/>
    <s v="January"/>
    <x v="2"/>
    <s v="PROD3233"/>
    <x v="10"/>
    <x v="2"/>
    <n v="37"/>
    <n v="1"/>
    <n v="37"/>
    <x v="0"/>
    <n v="3"/>
    <m/>
    <x v="2"/>
    <n v="0.29729729729729731"/>
    <n v="11"/>
  </r>
  <r>
    <s v="ORD002429"/>
    <s v="CUST5763"/>
    <s v="Theresa Williams"/>
    <s v="shawn.rodriguez@gmail.com"/>
    <x v="1"/>
    <d v="2023-04-24T00:00:00"/>
    <x v="305"/>
    <x v="7"/>
    <x v="0"/>
    <s v="November"/>
    <x v="0"/>
    <s v="PROD4798"/>
    <x v="9"/>
    <x v="4"/>
    <n v="169"/>
    <n v="6"/>
    <n v="1016"/>
    <x v="0"/>
    <n v="84"/>
    <n v="7"/>
    <x v="0"/>
    <n v="0.25"/>
    <n v="254"/>
  </r>
  <r>
    <s v="ORD002430"/>
    <s v="CUST6563"/>
    <s v="Brian Baker"/>
    <s v="steven.james@gmail.com"/>
    <x v="1"/>
    <d v="2024-08-03T00:00:00"/>
    <x v="480"/>
    <x v="10"/>
    <x v="0"/>
    <s v="February"/>
    <x v="0"/>
    <s v="PROD5174"/>
    <x v="7"/>
    <x v="4"/>
    <n v="398"/>
    <n v="1"/>
    <n v="398"/>
    <x v="1"/>
    <n v="33"/>
    <n v="10"/>
    <x v="1"/>
    <n v="0.25125628140703515"/>
    <n v="100"/>
  </r>
  <r>
    <s v="ORD002431"/>
    <s v="CUST6275"/>
    <s v="Austin Perez"/>
    <s v="john.thomas@yahoo.com"/>
    <x v="2"/>
    <d v="2023-04-28T00:00:00"/>
    <x v="647"/>
    <x v="2"/>
    <x v="1"/>
    <s v="May"/>
    <x v="0"/>
    <s v="PROD3599"/>
    <x v="7"/>
    <x v="4"/>
    <n v="414"/>
    <n v="2"/>
    <n v="828"/>
    <x v="3"/>
    <n v="113"/>
    <n v="5"/>
    <x v="0"/>
    <n v="0.25"/>
    <n v="207"/>
  </r>
  <r>
    <s v="ORD002432"/>
    <s v="CUST3477"/>
    <s v="Michael Silva"/>
    <s v="dawn.serrano@yahoo.com"/>
    <x v="0"/>
    <d v="2023-03-28T00:00:00"/>
    <x v="257"/>
    <x v="1"/>
    <x v="0"/>
    <s v="December"/>
    <x v="0"/>
    <s v="PROD6979"/>
    <x v="16"/>
    <x v="0"/>
    <n v="352"/>
    <n v="2"/>
    <n v="703"/>
    <x v="0"/>
    <n v="45"/>
    <n v="5"/>
    <x v="0"/>
    <n v="0.39971550497866287"/>
    <n v="281"/>
  </r>
  <r>
    <s v="ORD002433"/>
    <s v="CUST6360"/>
    <s v="Nicole Greene"/>
    <s v="dylan.gross@outlook.com"/>
    <x v="6"/>
    <d v="2023-02-09T00:00:00"/>
    <x v="73"/>
    <x v="1"/>
    <x v="0"/>
    <s v="December"/>
    <x v="0"/>
    <s v="PROD2881"/>
    <x v="21"/>
    <x v="1"/>
    <n v="1939"/>
    <n v="4"/>
    <n v="7758"/>
    <x v="0"/>
    <n v="544"/>
    <n v="4"/>
    <x v="0"/>
    <n v="0.15003866976024749"/>
    <n v="1164"/>
  </r>
  <r>
    <s v="ORD002434"/>
    <s v="CUST8055"/>
    <s v="Pamela Richardson"/>
    <s v="megan.estes@yahoo.com"/>
    <x v="3"/>
    <d v="2024-04-06T00:00:00"/>
    <x v="533"/>
    <x v="8"/>
    <x v="0"/>
    <s v="September"/>
    <x v="0"/>
    <s v="PROD9566"/>
    <x v="15"/>
    <x v="1"/>
    <n v="648"/>
    <n v="3"/>
    <n v="1944"/>
    <x v="0"/>
    <n v="198"/>
    <n v="4"/>
    <x v="0"/>
    <n v="0.15020576131687244"/>
    <n v="292"/>
  </r>
  <r>
    <s v="ORD002435"/>
    <s v="CUST5578"/>
    <s v="Jennifer Barrett"/>
    <s v="mark.gonzalez@hotmail.com"/>
    <x v="4"/>
    <d v="2023-12-03T00:00:00"/>
    <x v="337"/>
    <x v="7"/>
    <x v="0"/>
    <s v="November"/>
    <x v="0"/>
    <s v="PROD6833"/>
    <x v="4"/>
    <x v="2"/>
    <n v="909"/>
    <n v="6"/>
    <n v="5453"/>
    <x v="2"/>
    <n v="794"/>
    <n v="10"/>
    <x v="1"/>
    <n v="0.30001833852924997"/>
    <n v="1636"/>
  </r>
  <r>
    <s v="ORD002436"/>
    <s v="CUST8562"/>
    <s v="Cheryl Ho"/>
    <s v="william.cline@outlook.com"/>
    <x v="5"/>
    <d v="2024-12-06T00:00:00"/>
    <x v="562"/>
    <x v="11"/>
    <x v="0"/>
    <s v="July"/>
    <x v="0"/>
    <s v="PROD1608"/>
    <x v="4"/>
    <x v="2"/>
    <n v="732"/>
    <n v="3"/>
    <n v="2196"/>
    <x v="0"/>
    <n v="223"/>
    <n v="6"/>
    <x v="0"/>
    <n v="0.30009107468123863"/>
    <n v="659"/>
  </r>
  <r>
    <s v="ORD002437"/>
    <s v="CUST5844"/>
    <s v="Kristi Perez"/>
    <s v="brenda.velez@hotmail.com"/>
    <x v="5"/>
    <d v="2024-09-01T00:00:00"/>
    <x v="527"/>
    <x v="11"/>
    <x v="0"/>
    <s v="July"/>
    <x v="0"/>
    <s v="PROD7581"/>
    <x v="14"/>
    <x v="4"/>
    <n v="862"/>
    <n v="1"/>
    <n v="862"/>
    <x v="4"/>
    <n v="91"/>
    <n v="2"/>
    <x v="0"/>
    <n v="0.25058004640371229"/>
    <n v="216"/>
  </r>
  <r>
    <s v="ORD002438"/>
    <s v="CUST9517"/>
    <s v="Ian Mason"/>
    <s v="troy.hester@gmail.com"/>
    <x v="2"/>
    <d v="2024-08-21T00:00:00"/>
    <x v="497"/>
    <x v="9"/>
    <x v="0"/>
    <s v="June"/>
    <x v="0"/>
    <s v="PROD7367"/>
    <x v="19"/>
    <x v="2"/>
    <n v="511"/>
    <n v="2"/>
    <n v="1022"/>
    <x v="1"/>
    <n v="88"/>
    <n v="5"/>
    <x v="0"/>
    <n v="0.299412915851272"/>
    <n v="306"/>
  </r>
  <r>
    <s v="ORD002439"/>
    <s v="CUST8715"/>
    <s v="Samantha Jordan"/>
    <s v="ryan.alvarado@outlook.com"/>
    <x v="0"/>
    <d v="2023-11-22T00:00:00"/>
    <x v="138"/>
    <x v="10"/>
    <x v="1"/>
    <s v="February"/>
    <x v="1"/>
    <s v="PROD8397"/>
    <x v="12"/>
    <x v="3"/>
    <n v="430"/>
    <n v="3"/>
    <n v="1290"/>
    <x v="1"/>
    <n v="69"/>
    <m/>
    <x v="2"/>
    <n v="0.35038759689922483"/>
    <n v="452"/>
  </r>
  <r>
    <s v="ORD002440"/>
    <s v="CUST4369"/>
    <s v="Charles Powers"/>
    <s v="monica.sanchez@yahoo.com"/>
    <x v="0"/>
    <d v="2023-03-18T00:00:00"/>
    <x v="379"/>
    <x v="4"/>
    <x v="0"/>
    <s v="April"/>
    <x v="0"/>
    <s v="PROD9826"/>
    <x v="7"/>
    <x v="4"/>
    <n v="680"/>
    <n v="3"/>
    <n v="2039"/>
    <x v="1"/>
    <n v="215"/>
    <n v="9"/>
    <x v="1"/>
    <n v="0.2501226091221187"/>
    <n v="510"/>
  </r>
  <r>
    <s v="ORD002441"/>
    <s v="CUST1604"/>
    <s v="Jessica Martinez"/>
    <s v="elizabeth.clark@hotmail.com"/>
    <x v="6"/>
    <d v="2023-06-15T00:00:00"/>
    <x v="484"/>
    <x v="3"/>
    <x v="1"/>
    <s v="March"/>
    <x v="0"/>
    <s v="PROD6972"/>
    <x v="21"/>
    <x v="1"/>
    <n v="725"/>
    <n v="1"/>
    <n v="725"/>
    <x v="1"/>
    <n v="64"/>
    <n v="10"/>
    <x v="1"/>
    <n v="0.1503448275862069"/>
    <n v="109"/>
  </r>
  <r>
    <s v="ORD002442"/>
    <s v="CUST7809"/>
    <s v="Eric Andrews"/>
    <s v="david.archer@outlook.com"/>
    <x v="0"/>
    <d v="2024-03-08T00:00:00"/>
    <x v="687"/>
    <x v="3"/>
    <x v="0"/>
    <s v="March"/>
    <x v="0"/>
    <s v="PROD1781"/>
    <x v="17"/>
    <x v="3"/>
    <n v="731"/>
    <n v="2"/>
    <n v="1461"/>
    <x v="0"/>
    <n v="178"/>
    <n v="6"/>
    <x v="0"/>
    <n v="0.34976043805612594"/>
    <n v="511"/>
  </r>
  <r>
    <s v="ORD002443"/>
    <s v="CUST7566"/>
    <s v="Erin Coleman"/>
    <s v="ryan.gonzales@gmail.com"/>
    <x v="1"/>
    <d v="2024-02-10T00:00:00"/>
    <x v="701"/>
    <x v="1"/>
    <x v="0"/>
    <s v="December"/>
    <x v="1"/>
    <s v="PROD4686"/>
    <x v="11"/>
    <x v="3"/>
    <n v="1868"/>
    <n v="4"/>
    <n v="7472"/>
    <x v="1"/>
    <n v="602"/>
    <m/>
    <x v="2"/>
    <n v="0.34997323340471093"/>
    <n v="2615"/>
  </r>
  <r>
    <s v="ORD002444"/>
    <s v="CUST8977"/>
    <s v="Jeff Norris"/>
    <s v="jody.brown@gmail.com"/>
    <x v="5"/>
    <d v="2023-01-09T00:00:00"/>
    <x v="141"/>
    <x v="4"/>
    <x v="0"/>
    <s v="April"/>
    <x v="1"/>
    <s v="PROD2590"/>
    <x v="9"/>
    <x v="4"/>
    <n v="701"/>
    <n v="4"/>
    <n v="2806"/>
    <x v="0"/>
    <n v="187"/>
    <m/>
    <x v="2"/>
    <n v="0.24982181040627227"/>
    <n v="701"/>
  </r>
  <r>
    <s v="ORD002445"/>
    <s v="CUST4841"/>
    <s v="Nathaniel Davis"/>
    <s v="tina.moore@yahoo.com"/>
    <x v="5"/>
    <d v="2023-02-17T00:00:00"/>
    <x v="573"/>
    <x v="2"/>
    <x v="0"/>
    <s v="May"/>
    <x v="2"/>
    <s v="PROD1355"/>
    <x v="3"/>
    <x v="1"/>
    <n v="61"/>
    <n v="5"/>
    <n v="304"/>
    <x v="1"/>
    <n v="32"/>
    <m/>
    <x v="2"/>
    <n v="0.15131578947368421"/>
    <n v="46"/>
  </r>
  <r>
    <s v="ORD002446"/>
    <s v="CUST6554"/>
    <s v="Daniel Watson"/>
    <s v="roy.steele@hotmail.com"/>
    <x v="6"/>
    <d v="2024-07-07T00:00:00"/>
    <x v="708"/>
    <x v="3"/>
    <x v="1"/>
    <s v="March"/>
    <x v="0"/>
    <s v="PROD5178"/>
    <x v="14"/>
    <x v="4"/>
    <n v="156"/>
    <n v="2"/>
    <n v="312"/>
    <x v="3"/>
    <n v="45"/>
    <n v="7"/>
    <x v="0"/>
    <n v="0.25"/>
    <n v="78"/>
  </r>
  <r>
    <s v="ORD002447"/>
    <s v="CUST9752"/>
    <s v="Courtney Jones"/>
    <s v="rick.clark@yahoo.com"/>
    <x v="0"/>
    <d v="2023-06-18T00:00:00"/>
    <x v="419"/>
    <x v="11"/>
    <x v="1"/>
    <s v="July"/>
    <x v="0"/>
    <s v="PROD3403"/>
    <x v="2"/>
    <x v="1"/>
    <n v="355"/>
    <n v="1"/>
    <n v="355"/>
    <x v="0"/>
    <n v="47"/>
    <n v="6"/>
    <x v="0"/>
    <n v="0.14929577464788732"/>
    <n v="53"/>
  </r>
  <r>
    <s v="ORD002448"/>
    <s v="CUST3424"/>
    <s v="Sarah Sanchez"/>
    <s v="natasha.young@hotmail.com"/>
    <x v="5"/>
    <d v="2023-05-16T00:00:00"/>
    <x v="434"/>
    <x v="8"/>
    <x v="1"/>
    <s v="September"/>
    <x v="2"/>
    <s v="PROD1821"/>
    <x v="6"/>
    <x v="0"/>
    <n v="883"/>
    <n v="2"/>
    <n v="1766"/>
    <x v="0"/>
    <n v="92"/>
    <m/>
    <x v="2"/>
    <n v="0.39977349943374857"/>
    <n v="706"/>
  </r>
  <r>
    <s v="ORD002449"/>
    <s v="CUST7077"/>
    <s v="Robert Garrett"/>
    <s v="rachel.wood@gmail.com"/>
    <x v="1"/>
    <d v="2024-01-10T00:00:00"/>
    <x v="635"/>
    <x v="10"/>
    <x v="1"/>
    <s v="February"/>
    <x v="0"/>
    <s v="PROD5448"/>
    <x v="5"/>
    <x v="3"/>
    <n v="267"/>
    <n v="4"/>
    <n v="1069"/>
    <x v="0"/>
    <n v="75"/>
    <n v="8"/>
    <x v="1"/>
    <n v="0.34985968194574368"/>
    <n v="374"/>
  </r>
  <r>
    <s v="ORD002450"/>
    <s v="CUST2217"/>
    <s v="Raymond Davis"/>
    <s v="jason.martin@yahoo.com"/>
    <x v="0"/>
    <d v="2023-11-03T00:00:00"/>
    <x v="190"/>
    <x v="5"/>
    <x v="1"/>
    <s v="October"/>
    <x v="0"/>
    <s v="PROD3175"/>
    <x v="12"/>
    <x v="3"/>
    <n v="374"/>
    <n v="6"/>
    <n v="2243"/>
    <x v="4"/>
    <n v="129"/>
    <n v="7"/>
    <x v="0"/>
    <n v="0.3499777084262149"/>
    <n v="785"/>
  </r>
  <r>
    <s v="ORD002451"/>
    <s v="CUST1414"/>
    <s v="Chad Ryan"/>
    <s v="breanna.duncan@gmail.com"/>
    <x v="6"/>
    <d v="2023-10-19T00:00:00"/>
    <x v="488"/>
    <x v="5"/>
    <x v="0"/>
    <s v="October"/>
    <x v="0"/>
    <s v="PROD7145"/>
    <x v="7"/>
    <x v="4"/>
    <n v="605"/>
    <n v="4"/>
    <n v="2422"/>
    <x v="4"/>
    <n v="261"/>
    <n v="4"/>
    <x v="0"/>
    <n v="0.24979355904211395"/>
    <n v="605"/>
  </r>
  <r>
    <s v="ORD002452"/>
    <s v="CUST7049"/>
    <s v="Lori Hale"/>
    <s v="joseph.riley@hotmail.com"/>
    <x v="1"/>
    <d v="2024-02-28T00:00:00"/>
    <x v="643"/>
    <x v="9"/>
    <x v="0"/>
    <s v="June"/>
    <x v="1"/>
    <s v="PROD3549"/>
    <x v="6"/>
    <x v="0"/>
    <n v="1188"/>
    <n v="1"/>
    <n v="1188"/>
    <x v="1"/>
    <n v="173"/>
    <m/>
    <x v="2"/>
    <n v="0.39983164983164982"/>
    <n v="475"/>
  </r>
  <r>
    <s v="ORD002453"/>
    <s v="CUST9371"/>
    <s v="Douglas Strong"/>
    <s v="james.lopez@gmail.com"/>
    <x v="0"/>
    <d v="2023-03-26T00:00:00"/>
    <x v="346"/>
    <x v="3"/>
    <x v="0"/>
    <s v="March"/>
    <x v="2"/>
    <s v="PROD1305"/>
    <x v="4"/>
    <x v="2"/>
    <n v="483"/>
    <n v="4"/>
    <n v="1931"/>
    <x v="1"/>
    <n v="139"/>
    <m/>
    <x v="2"/>
    <n v="0.2998446400828586"/>
    <n v="579"/>
  </r>
  <r>
    <s v="ORD002454"/>
    <s v="CUST4805"/>
    <s v="Michael Deleon"/>
    <s v="daniel.mitchell@outlook.com"/>
    <x v="4"/>
    <d v="2024-11-22T00:00:00"/>
    <x v="222"/>
    <x v="5"/>
    <x v="0"/>
    <s v="October"/>
    <x v="0"/>
    <s v="PROD7421"/>
    <x v="13"/>
    <x v="4"/>
    <n v="182"/>
    <n v="6"/>
    <n v="1090"/>
    <x v="2"/>
    <n v="57"/>
    <n v="3"/>
    <x v="0"/>
    <n v="0.25045871559633026"/>
    <n v="273"/>
  </r>
  <r>
    <s v="ORD002455"/>
    <s v="CUST9273"/>
    <s v="Donna White"/>
    <s v="holly.wilson@outlook.com"/>
    <x v="2"/>
    <d v="2023-01-15T00:00:00"/>
    <x v="28"/>
    <x v="8"/>
    <x v="0"/>
    <s v="September"/>
    <x v="0"/>
    <s v="PROD7069"/>
    <x v="11"/>
    <x v="3"/>
    <n v="191"/>
    <n v="2"/>
    <n v="382"/>
    <x v="3"/>
    <n v="49"/>
    <n v="8"/>
    <x v="1"/>
    <n v="0.35078534031413611"/>
    <n v="134"/>
  </r>
  <r>
    <s v="ORD002456"/>
    <s v="CUST8777"/>
    <s v="Alicia Soto"/>
    <s v="michael.smith@yahoo.com"/>
    <x v="3"/>
    <d v="2024-07-18T00:00:00"/>
    <x v="118"/>
    <x v="7"/>
    <x v="0"/>
    <s v="November"/>
    <x v="0"/>
    <s v="PROD3124"/>
    <x v="3"/>
    <x v="1"/>
    <n v="17"/>
    <n v="3"/>
    <n v="50"/>
    <x v="0"/>
    <n v="5"/>
    <n v="7"/>
    <x v="0"/>
    <n v="0.14000000000000001"/>
    <n v="7"/>
  </r>
  <r>
    <s v="ORD002457"/>
    <s v="CUST1400"/>
    <s v="David Weber"/>
    <s v="raymond.jackson@gmail.com"/>
    <x v="3"/>
    <d v="2023-11-19T00:00:00"/>
    <x v="234"/>
    <x v="11"/>
    <x v="1"/>
    <s v="July"/>
    <x v="0"/>
    <s v="PROD5418"/>
    <x v="5"/>
    <x v="3"/>
    <n v="211"/>
    <n v="5"/>
    <n v="1055"/>
    <x v="2"/>
    <n v="142"/>
    <n v="9"/>
    <x v="1"/>
    <n v="0.34976303317535545"/>
    <n v="369"/>
  </r>
  <r>
    <s v="ORD002458"/>
    <s v="CUST7257"/>
    <s v="Laura Mckenzie"/>
    <s v="kimberly.cox@yahoo.com"/>
    <x v="3"/>
    <d v="2023-02-25T00:00:00"/>
    <x v="296"/>
    <x v="9"/>
    <x v="0"/>
    <s v="June"/>
    <x v="0"/>
    <s v="PROD5926"/>
    <x v="7"/>
    <x v="4"/>
    <n v="792"/>
    <n v="2"/>
    <n v="1585"/>
    <x v="1"/>
    <n v="166"/>
    <n v="4"/>
    <x v="0"/>
    <n v="0.24984227129337538"/>
    <n v="396"/>
  </r>
  <r>
    <s v="ORD002459"/>
    <s v="CUST5459"/>
    <s v="Dana Taylor"/>
    <s v="heather.west@outlook.com"/>
    <x v="1"/>
    <d v="2023-02-09T00:00:00"/>
    <x v="49"/>
    <x v="4"/>
    <x v="1"/>
    <s v="April"/>
    <x v="0"/>
    <s v="PROD9293"/>
    <x v="3"/>
    <x v="1"/>
    <n v="1044"/>
    <n v="4"/>
    <n v="4174"/>
    <x v="0"/>
    <n v="238"/>
    <n v="7"/>
    <x v="0"/>
    <n v="0.14997604216578822"/>
    <n v="626"/>
  </r>
  <r>
    <s v="ORD002460"/>
    <s v="CUST5147"/>
    <s v="Chase Gregory"/>
    <s v="michael.jones@outlook.com"/>
    <x v="3"/>
    <d v="2023-06-07T00:00:00"/>
    <x v="327"/>
    <x v="5"/>
    <x v="1"/>
    <s v="October"/>
    <x v="0"/>
    <s v="PROD4540"/>
    <x v="8"/>
    <x v="2"/>
    <n v="1071"/>
    <n v="1"/>
    <n v="1071"/>
    <x v="2"/>
    <n v="69"/>
    <n v="4"/>
    <x v="0"/>
    <n v="0.29971988795518206"/>
    <n v="321"/>
  </r>
  <r>
    <s v="ORD002461"/>
    <s v="CUST2427"/>
    <s v="Frederick Kelly"/>
    <s v="megan.mcmahon@outlook.com"/>
    <x v="0"/>
    <d v="2024-02-25T00:00:00"/>
    <x v="540"/>
    <x v="6"/>
    <x v="1"/>
    <s v="August"/>
    <x v="0"/>
    <s v="PROD3536"/>
    <x v="1"/>
    <x v="1"/>
    <n v="899"/>
    <n v="6"/>
    <n v="5396"/>
    <x v="0"/>
    <n v="784"/>
    <n v="10"/>
    <x v="1"/>
    <n v="0.14992587101556709"/>
    <n v="809"/>
  </r>
  <r>
    <s v="ORD002462"/>
    <s v="CUST8954"/>
    <s v="James Anderson"/>
    <s v="elizabeth.burns@hotmail.com"/>
    <x v="5"/>
    <d v="2024-06-17T00:00:00"/>
    <x v="15"/>
    <x v="7"/>
    <x v="1"/>
    <s v="November"/>
    <x v="0"/>
    <s v="PROD6728"/>
    <x v="11"/>
    <x v="3"/>
    <n v="1301"/>
    <n v="7"/>
    <n v="9105"/>
    <x v="0"/>
    <n v="1070"/>
    <n v="6"/>
    <x v="0"/>
    <n v="0.35002745744096653"/>
    <n v="3187"/>
  </r>
  <r>
    <s v="ORD002463"/>
    <s v="CUST6578"/>
    <s v="Donald Perez"/>
    <s v="kenneth.powell@outlook.com"/>
    <x v="0"/>
    <d v="2024-02-13T00:00:00"/>
    <x v="660"/>
    <x v="1"/>
    <x v="0"/>
    <s v="December"/>
    <x v="0"/>
    <s v="PROD1979"/>
    <x v="0"/>
    <x v="0"/>
    <n v="464"/>
    <n v="6"/>
    <n v="2783"/>
    <x v="0"/>
    <n v="146"/>
    <n v="9"/>
    <x v="1"/>
    <n v="0.39992813510600073"/>
    <n v="1113"/>
  </r>
  <r>
    <s v="ORD002464"/>
    <s v="CUST9425"/>
    <s v="Tyler Page"/>
    <s v="brittany.morales@yahoo.com"/>
    <x v="5"/>
    <d v="2024-01-31T00:00:00"/>
    <x v="562"/>
    <x v="11"/>
    <x v="0"/>
    <s v="July"/>
    <x v="0"/>
    <s v="PROD9683"/>
    <x v="6"/>
    <x v="0"/>
    <n v="316"/>
    <n v="2"/>
    <n v="632"/>
    <x v="1"/>
    <n v="72"/>
    <n v="2"/>
    <x v="0"/>
    <n v="0.40031645569620256"/>
    <n v="253"/>
  </r>
  <r>
    <s v="ORD002465"/>
    <s v="CUST9195"/>
    <s v="Joseph Wolfe"/>
    <s v="amber.gonzalez@gmail.com"/>
    <x v="6"/>
    <d v="2024-04-15T00:00:00"/>
    <x v="384"/>
    <x v="9"/>
    <x v="1"/>
    <s v="June"/>
    <x v="1"/>
    <s v="PROD6116"/>
    <x v="12"/>
    <x v="3"/>
    <n v="672"/>
    <n v="3"/>
    <n v="2016"/>
    <x v="0"/>
    <n v="241"/>
    <m/>
    <x v="2"/>
    <n v="0.35019841269841268"/>
    <n v="706"/>
  </r>
  <r>
    <s v="ORD002466"/>
    <s v="CUST5569"/>
    <s v="Ethan Garner"/>
    <s v="deborah.perez@gmail.com"/>
    <x v="5"/>
    <d v="2024-07-26T00:00:00"/>
    <x v="139"/>
    <x v="11"/>
    <x v="0"/>
    <s v="July"/>
    <x v="0"/>
    <s v="PROD8500"/>
    <x v="2"/>
    <x v="1"/>
    <n v="1261"/>
    <n v="6"/>
    <n v="7569"/>
    <x v="1"/>
    <n v="1082"/>
    <n v="10"/>
    <x v="1"/>
    <n v="0.1499537587528075"/>
    <n v="1135"/>
  </r>
  <r>
    <s v="ORD002467"/>
    <s v="CUST9703"/>
    <s v="Christine Lane"/>
    <s v="melinda.obrien@outlook.com"/>
    <x v="3"/>
    <d v="2024-12-01T00:00:00"/>
    <x v="62"/>
    <x v="1"/>
    <x v="1"/>
    <s v="December"/>
    <x v="1"/>
    <s v="PROD4295"/>
    <x v="1"/>
    <x v="1"/>
    <n v="1370"/>
    <n v="10"/>
    <n v="13698"/>
    <x v="2"/>
    <n v="957"/>
    <m/>
    <x v="2"/>
    <n v="0.15002190100744633"/>
    <n v="2055"/>
  </r>
  <r>
    <s v="ORD002468"/>
    <s v="CUST2890"/>
    <s v="Theresa Garcia"/>
    <s v="amanda.torres@outlook.com"/>
    <x v="5"/>
    <d v="2024-01-04T00:00:00"/>
    <x v="262"/>
    <x v="6"/>
    <x v="1"/>
    <s v="August"/>
    <x v="1"/>
    <s v="PROD9607"/>
    <x v="10"/>
    <x v="2"/>
    <n v="188"/>
    <n v="6"/>
    <n v="1128"/>
    <x v="1"/>
    <n v="168"/>
    <m/>
    <x v="2"/>
    <n v="0.299645390070922"/>
    <n v="338"/>
  </r>
  <r>
    <s v="ORD002469"/>
    <s v="CUST5950"/>
    <s v="Deanna Mckee"/>
    <s v="melissa.bennett@outlook.com"/>
    <x v="4"/>
    <d v="2023-04-12T00:00:00"/>
    <x v="160"/>
    <x v="7"/>
    <x v="1"/>
    <s v="November"/>
    <x v="0"/>
    <s v="PROD8008"/>
    <x v="3"/>
    <x v="1"/>
    <n v="611"/>
    <n v="3"/>
    <n v="1833"/>
    <x v="1"/>
    <n v="137"/>
    <n v="8"/>
    <x v="1"/>
    <n v="0.15002727768685215"/>
    <n v="275"/>
  </r>
  <r>
    <s v="ORD002470"/>
    <s v="CUST7584"/>
    <s v="Shannon Acosta"/>
    <s v="michael.snyder@yahoo.com"/>
    <x v="2"/>
    <d v="2023-02-12T00:00:00"/>
    <x v="699"/>
    <x v="10"/>
    <x v="1"/>
    <s v="February"/>
    <x v="0"/>
    <s v="PROD8107"/>
    <x v="17"/>
    <x v="3"/>
    <n v="39"/>
    <n v="2"/>
    <n v="79"/>
    <x v="2"/>
    <n v="4"/>
    <n v="5"/>
    <x v="0"/>
    <n v="0.35443037974683544"/>
    <n v="28"/>
  </r>
  <r>
    <s v="ORD002471"/>
    <s v="CUST7279"/>
    <s v="Susan Gregory"/>
    <s v="haley.rios@gmail.com"/>
    <x v="5"/>
    <d v="2023-10-03T00:00:00"/>
    <x v="687"/>
    <x v="3"/>
    <x v="0"/>
    <s v="March"/>
    <x v="1"/>
    <s v="PROD3163"/>
    <x v="7"/>
    <x v="4"/>
    <n v="714"/>
    <n v="1"/>
    <n v="714"/>
    <x v="1"/>
    <n v="59"/>
    <m/>
    <x v="2"/>
    <n v="0.25070028011204482"/>
    <n v="179"/>
  </r>
  <r>
    <s v="ORD002472"/>
    <s v="CUST3194"/>
    <s v="Candice Evans"/>
    <s v="laura.smith@hotmail.com"/>
    <x v="0"/>
    <d v="2024-03-22T00:00:00"/>
    <x v="189"/>
    <x v="2"/>
    <x v="0"/>
    <s v="May"/>
    <x v="0"/>
    <s v="PROD5829"/>
    <x v="20"/>
    <x v="3"/>
    <n v="1022"/>
    <n v="4"/>
    <n v="4087"/>
    <x v="0"/>
    <n v="357"/>
    <n v="6"/>
    <x v="0"/>
    <n v="0.34988989478835331"/>
    <n v="1430"/>
  </r>
  <r>
    <s v="ORD002473"/>
    <s v="CUST4801"/>
    <s v="Calvin Nelson"/>
    <s v="dan.holmes@gmail.com"/>
    <x v="0"/>
    <d v="2023-10-13T00:00:00"/>
    <x v="624"/>
    <x v="7"/>
    <x v="0"/>
    <s v="November"/>
    <x v="0"/>
    <s v="PROD6062"/>
    <x v="9"/>
    <x v="4"/>
    <n v="391"/>
    <n v="7"/>
    <n v="2737"/>
    <x v="0"/>
    <n v="172"/>
    <n v="2"/>
    <x v="0"/>
    <n v="0.24990865911582025"/>
    <n v="684"/>
  </r>
  <r>
    <s v="ORD002474"/>
    <s v="CUST5651"/>
    <s v="Monica Young"/>
    <s v="emily.cole@hotmail.com"/>
    <x v="3"/>
    <d v="2023-07-31T00:00:00"/>
    <x v="656"/>
    <x v="9"/>
    <x v="0"/>
    <s v="June"/>
    <x v="0"/>
    <s v="PROD5579"/>
    <x v="20"/>
    <x v="3"/>
    <n v="1124"/>
    <n v="6"/>
    <n v="6743"/>
    <x v="1"/>
    <n v="687"/>
    <n v="2"/>
    <x v="0"/>
    <n v="0.34999258490286222"/>
    <n v="2360"/>
  </r>
  <r>
    <s v="ORD002475"/>
    <s v="CUST8086"/>
    <s v="Pamela Cantu"/>
    <s v="derek.rios@yahoo.com"/>
    <x v="4"/>
    <d v="2024-01-28T00:00:00"/>
    <x v="706"/>
    <x v="1"/>
    <x v="0"/>
    <s v="December"/>
    <x v="0"/>
    <s v="PROD3220"/>
    <x v="8"/>
    <x v="2"/>
    <n v="668"/>
    <n v="10"/>
    <n v="6682"/>
    <x v="3"/>
    <n v="996"/>
    <n v="2"/>
    <x v="0"/>
    <n v="0.29991020652499251"/>
    <n v="2004"/>
  </r>
  <r>
    <s v="ORD002476"/>
    <s v="CUST2485"/>
    <s v="Stacey Walker"/>
    <s v="crystal.guerrero@gmail.com"/>
    <x v="3"/>
    <d v="2024-07-14T00:00:00"/>
    <x v="482"/>
    <x v="7"/>
    <x v="1"/>
    <s v="November"/>
    <x v="0"/>
    <s v="PROD4241"/>
    <x v="18"/>
    <x v="0"/>
    <n v="1468"/>
    <n v="3"/>
    <n v="4403"/>
    <x v="2"/>
    <n v="273"/>
    <n v="6"/>
    <x v="0"/>
    <n v="0.39995457642516469"/>
    <n v="1761"/>
  </r>
  <r>
    <s v="ORD002477"/>
    <s v="CUST2753"/>
    <s v="Donna Montgomery"/>
    <s v="lauren.mays@outlook.com"/>
    <x v="6"/>
    <d v="2024-02-27T00:00:00"/>
    <x v="597"/>
    <x v="2"/>
    <x v="1"/>
    <s v="May"/>
    <x v="0"/>
    <s v="PROD7886"/>
    <x v="3"/>
    <x v="1"/>
    <n v="137"/>
    <n v="3"/>
    <n v="410"/>
    <x v="1"/>
    <n v="52"/>
    <n v="6"/>
    <x v="0"/>
    <n v="0.15121951219512195"/>
    <n v="62"/>
  </r>
  <r>
    <s v="ORD002478"/>
    <s v="CUST5369"/>
    <s v="Victor Morgan"/>
    <s v="samuel.hernandez@outlook.com"/>
    <x v="3"/>
    <d v="2023-04-02T00:00:00"/>
    <x v="164"/>
    <x v="8"/>
    <x v="1"/>
    <s v="September"/>
    <x v="0"/>
    <s v="PROD4184"/>
    <x v="13"/>
    <x v="4"/>
    <n v="396"/>
    <n v="5"/>
    <n v="1981"/>
    <x v="2"/>
    <n v="173"/>
    <n v="6"/>
    <x v="0"/>
    <n v="0.24987380111055021"/>
    <n v="495"/>
  </r>
  <r>
    <s v="ORD002479"/>
    <s v="CUST2497"/>
    <s v="Tammy Cummings"/>
    <s v="cody.park@gmail.com"/>
    <x v="5"/>
    <d v="2024-06-17T00:00:00"/>
    <x v="212"/>
    <x v="1"/>
    <x v="0"/>
    <s v="December"/>
    <x v="0"/>
    <s v="PROD6050"/>
    <x v="8"/>
    <x v="2"/>
    <n v="1224"/>
    <n v="6"/>
    <n v="7343"/>
    <x v="1"/>
    <n v="782"/>
    <n v="7"/>
    <x v="0"/>
    <n v="0.30001361841209317"/>
    <n v="2203"/>
  </r>
  <r>
    <s v="ORD002480"/>
    <s v="CUST3091"/>
    <s v="Zachary Mays"/>
    <s v="william.perry@gmail.com"/>
    <x v="0"/>
    <d v="2023-09-29T00:00:00"/>
    <x v="227"/>
    <x v="5"/>
    <x v="1"/>
    <s v="October"/>
    <x v="2"/>
    <s v="PROD7414"/>
    <x v="17"/>
    <x v="3"/>
    <n v="125"/>
    <n v="6"/>
    <n v="747"/>
    <x v="1"/>
    <n v="55"/>
    <m/>
    <x v="2"/>
    <n v="0.3507362784471218"/>
    <n v="262"/>
  </r>
  <r>
    <s v="ORD002481"/>
    <s v="CUST2712"/>
    <s v="Tonya Woods"/>
    <s v="tanner.lloyd@gmail.com"/>
    <x v="3"/>
    <d v="2023-09-24T00:00:00"/>
    <x v="260"/>
    <x v="7"/>
    <x v="0"/>
    <s v="November"/>
    <x v="0"/>
    <s v="PROD7733"/>
    <x v="2"/>
    <x v="1"/>
    <n v="972"/>
    <n v="3"/>
    <n v="2916"/>
    <x v="1"/>
    <n v="253"/>
    <n v="9"/>
    <x v="1"/>
    <n v="0.14986282578875171"/>
    <n v="437"/>
  </r>
  <r>
    <s v="ORD002482"/>
    <s v="CUST6639"/>
    <s v="Danielle Lopez"/>
    <s v="christina.payne@hotmail.com"/>
    <x v="6"/>
    <d v="2024-10-21T00:00:00"/>
    <x v="543"/>
    <x v="7"/>
    <x v="1"/>
    <s v="November"/>
    <x v="0"/>
    <s v="PROD4667"/>
    <x v="13"/>
    <x v="4"/>
    <n v="1066"/>
    <n v="1"/>
    <n v="1066"/>
    <x v="0"/>
    <n v="62"/>
    <n v="7"/>
    <x v="0"/>
    <n v="0.24953095684803001"/>
    <n v="266"/>
  </r>
  <r>
    <s v="ORD002483"/>
    <s v="CUST9546"/>
    <s v="Megan Wright"/>
    <s v="sarah.johnson@hotmail.com"/>
    <x v="1"/>
    <d v="2024-08-16T00:00:00"/>
    <x v="709"/>
    <x v="1"/>
    <x v="1"/>
    <s v="December"/>
    <x v="0"/>
    <s v="PROD7770"/>
    <x v="16"/>
    <x v="0"/>
    <n v="1341"/>
    <n v="2"/>
    <n v="2681"/>
    <x v="1"/>
    <n v="157"/>
    <n v="3"/>
    <x v="0"/>
    <n v="0.40022379709063782"/>
    <n v="1073"/>
  </r>
  <r>
    <s v="ORD002484"/>
    <s v="CUST1861"/>
    <s v="Scott Ross"/>
    <s v="leslie.garrett@hotmail.com"/>
    <x v="3"/>
    <d v="2023-02-23T00:00:00"/>
    <x v="631"/>
    <x v="6"/>
    <x v="1"/>
    <s v="August"/>
    <x v="0"/>
    <s v="PROD6114"/>
    <x v="9"/>
    <x v="4"/>
    <n v="1172"/>
    <n v="6"/>
    <n v="7031"/>
    <x v="1"/>
    <n v="638"/>
    <n v="5"/>
    <x v="0"/>
    <n v="0.25003555681979805"/>
    <n v="1758"/>
  </r>
  <r>
    <s v="ORD002485"/>
    <s v="CUST1343"/>
    <s v="Jonathan Phillips"/>
    <s v="robert.west@hotmail.com"/>
    <x v="2"/>
    <d v="2023-02-23T00:00:00"/>
    <x v="442"/>
    <x v="4"/>
    <x v="0"/>
    <s v="April"/>
    <x v="0"/>
    <s v="PROD5541"/>
    <x v="7"/>
    <x v="4"/>
    <n v="128"/>
    <n v="4"/>
    <n v="511"/>
    <x v="0"/>
    <n v="60"/>
    <n v="2"/>
    <x v="0"/>
    <n v="0.25048923679060664"/>
    <n v="128"/>
  </r>
  <r>
    <s v="ORD002486"/>
    <s v="CUST4546"/>
    <s v="Paul White"/>
    <s v="vanessa.moore@gmail.com"/>
    <x v="0"/>
    <d v="2023-05-08T00:00:00"/>
    <x v="240"/>
    <x v="1"/>
    <x v="1"/>
    <s v="December"/>
    <x v="0"/>
    <s v="PROD3969"/>
    <x v="6"/>
    <x v="0"/>
    <n v="988"/>
    <n v="8"/>
    <n v="7902"/>
    <x v="0"/>
    <n v="1069"/>
    <n v="6"/>
    <x v="0"/>
    <n v="0.40002531004808911"/>
    <n v="3161"/>
  </r>
  <r>
    <s v="ORD002487"/>
    <s v="CUST5465"/>
    <s v="Benjamin Nicholson"/>
    <s v="kathleen.mccarty@outlook.com"/>
    <x v="2"/>
    <d v="2023-05-30T00:00:00"/>
    <x v="610"/>
    <x v="4"/>
    <x v="1"/>
    <s v="April"/>
    <x v="2"/>
    <s v="PROD4625"/>
    <x v="20"/>
    <x v="3"/>
    <n v="1006"/>
    <n v="4"/>
    <n v="4024"/>
    <x v="4"/>
    <n v="272"/>
    <m/>
    <x v="2"/>
    <n v="0.3499005964214712"/>
    <n v="1408"/>
  </r>
  <r>
    <s v="ORD002488"/>
    <s v="CUST4056"/>
    <s v="Michael Cain MD"/>
    <s v="michele.roach@outlook.com"/>
    <x v="3"/>
    <d v="2024-05-12T00:00:00"/>
    <x v="306"/>
    <x v="2"/>
    <x v="0"/>
    <s v="May"/>
    <x v="0"/>
    <s v="PROD1477"/>
    <x v="16"/>
    <x v="0"/>
    <n v="426"/>
    <n v="2"/>
    <n v="852"/>
    <x v="1"/>
    <n v="65"/>
    <n v="5"/>
    <x v="0"/>
    <n v="0.40023474178403756"/>
    <n v="341"/>
  </r>
  <r>
    <s v="ORD002489"/>
    <s v="CUST2087"/>
    <s v="Danielle Allen"/>
    <s v="william.sampson@yahoo.com"/>
    <x v="0"/>
    <d v="2024-05-22T00:00:00"/>
    <x v="349"/>
    <x v="11"/>
    <x v="0"/>
    <s v="July"/>
    <x v="0"/>
    <s v="PROD1111"/>
    <x v="9"/>
    <x v="4"/>
    <n v="93"/>
    <n v="2"/>
    <n v="186"/>
    <x v="1"/>
    <n v="13"/>
    <n v="5"/>
    <x v="0"/>
    <n v="0.25268817204301075"/>
    <n v="47"/>
  </r>
  <r>
    <s v="ORD002490"/>
    <s v="CUST7494"/>
    <s v="Bill Fuller"/>
    <s v="andrew.bentley@gmail.com"/>
    <x v="0"/>
    <d v="2023-09-05T00:00:00"/>
    <x v="272"/>
    <x v="10"/>
    <x v="0"/>
    <s v="February"/>
    <x v="0"/>
    <s v="PROD5349"/>
    <x v="3"/>
    <x v="1"/>
    <n v="698"/>
    <n v="1"/>
    <n v="698"/>
    <x v="1"/>
    <n v="77"/>
    <n v="10"/>
    <x v="1"/>
    <n v="0.1504297994269341"/>
    <n v="105"/>
  </r>
  <r>
    <s v="ORD002491"/>
    <s v="CUST9844"/>
    <s v="Robert Gordon"/>
    <s v="manuel.avila@yahoo.com"/>
    <x v="3"/>
    <d v="2023-12-16T00:00:00"/>
    <x v="99"/>
    <x v="10"/>
    <x v="0"/>
    <s v="February"/>
    <x v="0"/>
    <s v="PROD1262"/>
    <x v="3"/>
    <x v="1"/>
    <n v="594"/>
    <n v="3"/>
    <n v="1783"/>
    <x v="4"/>
    <n v="216"/>
    <n v="10"/>
    <x v="1"/>
    <n v="0.15030846887268648"/>
    <n v="268"/>
  </r>
  <r>
    <s v="ORD002492"/>
    <s v="CUST7649"/>
    <s v="Brandi Martinez"/>
    <s v="karen.mullins@outlook.com"/>
    <x v="0"/>
    <d v="2023-03-29T00:00:00"/>
    <x v="553"/>
    <x v="10"/>
    <x v="0"/>
    <s v="February"/>
    <x v="0"/>
    <s v="PROD1884"/>
    <x v="15"/>
    <x v="1"/>
    <n v="887"/>
    <n v="2"/>
    <n v="1774"/>
    <x v="1"/>
    <n v="162"/>
    <n v="10"/>
    <x v="1"/>
    <n v="0.14994363021420518"/>
    <n v="266"/>
  </r>
  <r>
    <s v="ORD002493"/>
    <s v="CUST7296"/>
    <s v="Lawrence Joseph"/>
    <s v="brian.rivera@yahoo.com"/>
    <x v="3"/>
    <d v="2024-07-14T00:00:00"/>
    <x v="548"/>
    <x v="10"/>
    <x v="0"/>
    <s v="February"/>
    <x v="0"/>
    <s v="PROD5451"/>
    <x v="10"/>
    <x v="2"/>
    <n v="543"/>
    <n v="2"/>
    <n v="1087"/>
    <x v="1"/>
    <n v="156"/>
    <n v="4"/>
    <x v="0"/>
    <n v="0.29990800367985282"/>
    <n v="326"/>
  </r>
  <r>
    <s v="ORD002494"/>
    <s v="CUST2020"/>
    <s v="Dawn Raymond"/>
    <s v="john.romero@gmail.com"/>
    <x v="0"/>
    <d v="2023-05-12T00:00:00"/>
    <x v="305"/>
    <x v="7"/>
    <x v="0"/>
    <s v="November"/>
    <x v="0"/>
    <s v="PROD2347"/>
    <x v="8"/>
    <x v="2"/>
    <n v="307"/>
    <n v="4"/>
    <n v="1228"/>
    <x v="1"/>
    <n v="107"/>
    <n v="3"/>
    <x v="0"/>
    <n v="0.29967426710097722"/>
    <n v="368"/>
  </r>
  <r>
    <s v="ORD002495"/>
    <s v="CUST4916"/>
    <s v="Brandon Long"/>
    <s v="katherine.welch@gmail.com"/>
    <x v="4"/>
    <d v="2024-02-06T00:00:00"/>
    <x v="617"/>
    <x v="3"/>
    <x v="1"/>
    <s v="March"/>
    <x v="1"/>
    <s v="PROD5437"/>
    <x v="0"/>
    <x v="0"/>
    <n v="645"/>
    <n v="5"/>
    <n v="3226"/>
    <x v="2"/>
    <n v="244"/>
    <m/>
    <x v="2"/>
    <n v="0.39987600743955365"/>
    <n v="1290"/>
  </r>
  <r>
    <s v="ORD002496"/>
    <s v="CUST1482"/>
    <s v="Samantha Perry"/>
    <s v="ryan.ramos@gmail.com"/>
    <x v="3"/>
    <d v="2023-11-07T00:00:00"/>
    <x v="285"/>
    <x v="6"/>
    <x v="1"/>
    <s v="August"/>
    <x v="0"/>
    <s v="PROD6746"/>
    <x v="8"/>
    <x v="2"/>
    <n v="319"/>
    <n v="3"/>
    <n v="958"/>
    <x v="0"/>
    <n v="108"/>
    <n v="8"/>
    <x v="1"/>
    <n v="0.29958246346555323"/>
    <n v="287"/>
  </r>
  <r>
    <s v="ORD002497"/>
    <s v="CUST6186"/>
    <s v="Rachel Reed"/>
    <s v="tina.baldwin@yahoo.com"/>
    <x v="3"/>
    <d v="2023-04-20T00:00:00"/>
    <x v="535"/>
    <x v="0"/>
    <x v="1"/>
    <s v="January"/>
    <x v="0"/>
    <s v="PROD7487"/>
    <x v="18"/>
    <x v="0"/>
    <n v="864"/>
    <n v="4"/>
    <n v="3456"/>
    <x v="3"/>
    <n v="413"/>
    <n v="4"/>
    <x v="0"/>
    <n v="0.39988425925925924"/>
    <n v="1382"/>
  </r>
  <r>
    <s v="ORD002498"/>
    <s v="CUST9366"/>
    <s v="Steven Thornton"/>
    <s v="anthony.jacobs@outlook.com"/>
    <x v="6"/>
    <d v="2023-08-31T00:00:00"/>
    <x v="684"/>
    <x v="9"/>
    <x v="1"/>
    <s v="June"/>
    <x v="0"/>
    <s v="PROD2271"/>
    <x v="4"/>
    <x v="2"/>
    <n v="769"/>
    <n v="6"/>
    <n v="4614"/>
    <x v="0"/>
    <n v="646"/>
    <n v="4"/>
    <x v="0"/>
    <n v="0.29995665366276547"/>
    <n v="1384"/>
  </r>
  <r>
    <s v="ORD002499"/>
    <s v="CUST4546"/>
    <s v="Ian Cameron"/>
    <s v="elizabeth.hendricks@hotmail.com"/>
    <x v="1"/>
    <d v="2023-07-09T00:00:00"/>
    <x v="152"/>
    <x v="4"/>
    <x v="1"/>
    <s v="April"/>
    <x v="0"/>
    <s v="PROD1206"/>
    <x v="18"/>
    <x v="0"/>
    <n v="273"/>
    <n v="2"/>
    <n v="547"/>
    <x v="1"/>
    <n v="57"/>
    <n v="3"/>
    <x v="0"/>
    <n v="0.40036563071297987"/>
    <n v="219"/>
  </r>
  <r>
    <s v="ORD002500"/>
    <s v="CUST1599"/>
    <s v="John Donovan"/>
    <s v="martha.crawford@gmail.com"/>
    <x v="1"/>
    <d v="2023-03-31T00:00:00"/>
    <x v="275"/>
    <x v="4"/>
    <x v="0"/>
    <s v="April"/>
    <x v="0"/>
    <s v="PROD7554"/>
    <x v="0"/>
    <x v="0"/>
    <n v="953"/>
    <n v="1"/>
    <n v="953"/>
    <x v="1"/>
    <n v="91"/>
    <n v="6"/>
    <x v="0"/>
    <n v="0.39979013641133265"/>
    <n v="381"/>
  </r>
  <r>
    <s v="ORD002501"/>
    <s v="CUST4458"/>
    <s v="Adam Stewart"/>
    <s v="rachel.gross@hotmail.com"/>
    <x v="0"/>
    <d v="2024-07-14T00:00:00"/>
    <x v="537"/>
    <x v="4"/>
    <x v="0"/>
    <s v="April"/>
    <x v="2"/>
    <s v="PROD5524"/>
    <x v="18"/>
    <x v="0"/>
    <n v="400"/>
    <n v="1"/>
    <n v="400"/>
    <x v="1"/>
    <n v="45"/>
    <m/>
    <x v="2"/>
    <n v="0.4"/>
    <n v="160"/>
  </r>
  <r>
    <s v="ORD002502"/>
    <s v="CUST4143"/>
    <s v="Tracy Ortiz"/>
    <s v="leslie.cline@yahoo.com"/>
    <x v="4"/>
    <d v="2023-03-29T00:00:00"/>
    <x v="471"/>
    <x v="6"/>
    <x v="0"/>
    <s v="August"/>
    <x v="0"/>
    <s v="PROD7434"/>
    <x v="21"/>
    <x v="1"/>
    <n v="1193"/>
    <n v="2"/>
    <n v="2387"/>
    <x v="1"/>
    <n v="225"/>
    <n v="2"/>
    <x v="0"/>
    <n v="0.14997905320485966"/>
    <n v="358"/>
  </r>
  <r>
    <s v="ORD002503"/>
    <s v="CUST6652"/>
    <s v="Mark Adkins"/>
    <s v="lisa.clark@yahoo.com"/>
    <x v="3"/>
    <d v="2024-05-21T00:00:00"/>
    <x v="232"/>
    <x v="5"/>
    <x v="0"/>
    <s v="October"/>
    <x v="0"/>
    <s v="PROD9412"/>
    <x v="3"/>
    <x v="1"/>
    <n v="696"/>
    <n v="6"/>
    <n v="4179"/>
    <x v="0"/>
    <n v="356"/>
    <n v="9"/>
    <x v="1"/>
    <n v="0.15003589375448673"/>
    <n v="627"/>
  </r>
  <r>
    <s v="ORD002504"/>
    <s v="CUST3425"/>
    <s v="Garrett Gray"/>
    <s v="cristian.anderson@yahoo.com"/>
    <x v="4"/>
    <d v="2024-04-18T00:00:00"/>
    <x v="152"/>
    <x v="4"/>
    <x v="1"/>
    <s v="April"/>
    <x v="0"/>
    <s v="PROD3912"/>
    <x v="20"/>
    <x v="3"/>
    <n v="680"/>
    <n v="3"/>
    <n v="2041"/>
    <x v="1"/>
    <n v="200"/>
    <n v="9"/>
    <x v="1"/>
    <n v="0.3503184713375796"/>
    <n v="715"/>
  </r>
  <r>
    <s v="ORD002505"/>
    <s v="CUST9028"/>
    <s v="Amanda Matthews"/>
    <s v="tina.manning@yahoo.com"/>
    <x v="3"/>
    <d v="2024-07-29T00:00:00"/>
    <x v="399"/>
    <x v="0"/>
    <x v="1"/>
    <s v="January"/>
    <x v="2"/>
    <s v="PROD1345"/>
    <x v="14"/>
    <x v="4"/>
    <n v="535"/>
    <n v="1"/>
    <n v="535"/>
    <x v="1"/>
    <n v="76"/>
    <m/>
    <x v="2"/>
    <n v="0.25046728971962617"/>
    <n v="134"/>
  </r>
  <r>
    <s v="ORD002506"/>
    <s v="CUST4369"/>
    <s v="Charles Powers"/>
    <s v="monica.sanchez@yahoo.com"/>
    <x v="0"/>
    <d v="2023-03-18T00:00:00"/>
    <x v="228"/>
    <x v="4"/>
    <x v="1"/>
    <s v="April"/>
    <x v="1"/>
    <s v="PROD6453"/>
    <x v="6"/>
    <x v="0"/>
    <n v="488"/>
    <n v="1"/>
    <n v="488"/>
    <x v="0"/>
    <n v="30"/>
    <m/>
    <x v="2"/>
    <n v="0.39959016393442626"/>
    <n v="195"/>
  </r>
  <r>
    <s v="ORD002507"/>
    <s v="CUST9623"/>
    <s v="William Vazquez"/>
    <s v="randy.morales@hotmail.com"/>
    <x v="5"/>
    <d v="2024-01-15T00:00:00"/>
    <x v="448"/>
    <x v="11"/>
    <x v="0"/>
    <s v="July"/>
    <x v="0"/>
    <s v="PROD5268"/>
    <x v="8"/>
    <x v="2"/>
    <n v="1160"/>
    <n v="2"/>
    <n v="2320"/>
    <x v="1"/>
    <n v="341"/>
    <n v="6"/>
    <x v="0"/>
    <n v="0.3"/>
    <n v="696"/>
  </r>
  <r>
    <s v="ORD002508"/>
    <s v="CUST6831"/>
    <s v="John Alexander"/>
    <s v="chelsea.grant@outlook.com"/>
    <x v="5"/>
    <d v="2023-09-29T00:00:00"/>
    <x v="325"/>
    <x v="1"/>
    <x v="0"/>
    <s v="December"/>
    <x v="0"/>
    <s v="PROD7866"/>
    <x v="11"/>
    <x v="3"/>
    <n v="1777"/>
    <n v="2"/>
    <n v="3553"/>
    <x v="0"/>
    <n v="283"/>
    <n v="9"/>
    <x v="1"/>
    <n v="0.35012665353222627"/>
    <n v="1244"/>
  </r>
  <r>
    <s v="ORD002509"/>
    <s v="CUST8931"/>
    <s v="Scott Anderson"/>
    <s v="amanda.brooks@hotmail.com"/>
    <x v="4"/>
    <d v="2024-06-03T00:00:00"/>
    <x v="311"/>
    <x v="6"/>
    <x v="0"/>
    <s v="August"/>
    <x v="1"/>
    <s v="PROD7859"/>
    <x v="0"/>
    <x v="0"/>
    <n v="323"/>
    <n v="3"/>
    <n v="970"/>
    <x v="4"/>
    <n v="133"/>
    <m/>
    <x v="2"/>
    <n v="0.4"/>
    <n v="388"/>
  </r>
  <r>
    <s v="ORD002510"/>
    <s v="CUST4541"/>
    <s v="Gary Zamora"/>
    <s v="timothy.henderson@yahoo.com"/>
    <x v="4"/>
    <d v="2023-06-03T00:00:00"/>
    <x v="26"/>
    <x v="10"/>
    <x v="1"/>
    <s v="February"/>
    <x v="0"/>
    <s v="PROD9360"/>
    <x v="7"/>
    <x v="4"/>
    <n v="329"/>
    <n v="1"/>
    <n v="329"/>
    <x v="1"/>
    <n v="33"/>
    <n v="9"/>
    <x v="1"/>
    <n v="0.24924012158054712"/>
    <n v="82"/>
  </r>
  <r>
    <s v="ORD002511"/>
    <s v="CUST8609"/>
    <s v="Joshua Houston"/>
    <s v="crystal.romero@yahoo.com"/>
    <x v="3"/>
    <d v="2023-08-02T00:00:00"/>
    <x v="563"/>
    <x v="0"/>
    <x v="0"/>
    <s v="January"/>
    <x v="2"/>
    <s v="PROD9210"/>
    <x v="8"/>
    <x v="2"/>
    <n v="414"/>
    <n v="1"/>
    <n v="414"/>
    <x v="1"/>
    <n v="28"/>
    <m/>
    <x v="2"/>
    <n v="0.29951690821256038"/>
    <n v="124"/>
  </r>
  <r>
    <s v="ORD002512"/>
    <s v="CUST5272"/>
    <s v="Ashley King"/>
    <s v="robert.ferguson@outlook.com"/>
    <x v="3"/>
    <d v="2024-09-27T00:00:00"/>
    <x v="516"/>
    <x v="2"/>
    <x v="0"/>
    <s v="May"/>
    <x v="0"/>
    <s v="PROD1031"/>
    <x v="10"/>
    <x v="2"/>
    <n v="273"/>
    <n v="1"/>
    <n v="273"/>
    <x v="0"/>
    <n v="18"/>
    <n v="6"/>
    <x v="0"/>
    <n v="0.30036630036630035"/>
    <n v="82"/>
  </r>
  <r>
    <s v="ORD002513"/>
    <s v="CUST5822"/>
    <s v="Ronald Bowman"/>
    <s v="kevin.perez@yahoo.com"/>
    <x v="0"/>
    <d v="2024-01-26T00:00:00"/>
    <x v="231"/>
    <x v="1"/>
    <x v="0"/>
    <s v="December"/>
    <x v="0"/>
    <s v="PROD7447"/>
    <x v="17"/>
    <x v="3"/>
    <n v="262"/>
    <n v="10"/>
    <n v="2616"/>
    <x v="1"/>
    <n v="137"/>
    <n v="3"/>
    <x v="0"/>
    <n v="0.34977064220183485"/>
    <n v="915"/>
  </r>
  <r>
    <s v="ORD002514"/>
    <s v="CUST4458"/>
    <s v="Adam Stewart"/>
    <s v="rachel.gross@hotmail.com"/>
    <x v="0"/>
    <d v="2024-07-14T00:00:00"/>
    <x v="293"/>
    <x v="9"/>
    <x v="0"/>
    <s v="June"/>
    <x v="0"/>
    <s v="PROD3048"/>
    <x v="2"/>
    <x v="1"/>
    <n v="385"/>
    <n v="4"/>
    <n v="1540"/>
    <x v="1"/>
    <n v="206"/>
    <n v="9"/>
    <x v="1"/>
    <n v="0.15"/>
    <n v="231"/>
  </r>
  <r>
    <s v="ORD002515"/>
    <s v="CUST5232"/>
    <s v="Christopher Adams"/>
    <s v="kimberly.stevens@gmail.com"/>
    <x v="2"/>
    <d v="2024-03-30T00:00:00"/>
    <x v="21"/>
    <x v="9"/>
    <x v="1"/>
    <s v="June"/>
    <x v="0"/>
    <s v="PROD3671"/>
    <x v="7"/>
    <x v="4"/>
    <n v="226"/>
    <n v="3"/>
    <n v="678"/>
    <x v="0"/>
    <n v="68"/>
    <n v="9"/>
    <x v="1"/>
    <n v="0.24926253687315633"/>
    <n v="169"/>
  </r>
  <r>
    <s v="ORD002516"/>
    <s v="CUST1285"/>
    <s v="Barbara Knox"/>
    <s v="eric.miller@gmail.com"/>
    <x v="6"/>
    <d v="2024-12-24T00:00:00"/>
    <x v="377"/>
    <x v="7"/>
    <x v="0"/>
    <s v="November"/>
    <x v="1"/>
    <s v="PROD4957"/>
    <x v="14"/>
    <x v="4"/>
    <n v="67"/>
    <n v="7"/>
    <n v="466"/>
    <x v="2"/>
    <n v="32"/>
    <m/>
    <x v="2"/>
    <n v="0.25107296137339058"/>
    <n v="117"/>
  </r>
  <r>
    <s v="ORD002517"/>
    <s v="CUST5760"/>
    <s v="Stacy Fisher"/>
    <s v="robert.obrien@hotmail.com"/>
    <x v="2"/>
    <d v="2023-01-13T00:00:00"/>
    <x v="599"/>
    <x v="8"/>
    <x v="1"/>
    <s v="September"/>
    <x v="0"/>
    <s v="PROD9178"/>
    <x v="1"/>
    <x v="1"/>
    <n v="645"/>
    <n v="2"/>
    <n v="1291"/>
    <x v="0"/>
    <n v="78"/>
    <n v="2"/>
    <x v="0"/>
    <n v="0.15027110766847404"/>
    <n v="194"/>
  </r>
  <r>
    <s v="ORD002518"/>
    <s v="CUST6876"/>
    <s v="Benjamin Davidson"/>
    <s v="pamela.ballard@outlook.com"/>
    <x v="5"/>
    <d v="2023-05-16T00:00:00"/>
    <x v="425"/>
    <x v="4"/>
    <x v="1"/>
    <s v="April"/>
    <x v="0"/>
    <s v="PROD1307"/>
    <x v="19"/>
    <x v="2"/>
    <n v="135"/>
    <n v="4"/>
    <n v="541"/>
    <x v="1"/>
    <n v="47"/>
    <n v="9"/>
    <x v="1"/>
    <n v="0.29944547134935307"/>
    <n v="162"/>
  </r>
  <r>
    <s v="ORD002519"/>
    <s v="CUST4498"/>
    <s v="David Kelley"/>
    <s v="charles.ellis@outlook.com"/>
    <x v="1"/>
    <d v="2023-02-16T00:00:00"/>
    <x v="78"/>
    <x v="11"/>
    <x v="0"/>
    <s v="July"/>
    <x v="0"/>
    <s v="PROD5329"/>
    <x v="5"/>
    <x v="3"/>
    <n v="566"/>
    <n v="5"/>
    <n v="2832"/>
    <x v="1"/>
    <n v="310"/>
    <n v="7"/>
    <x v="0"/>
    <n v="0.34992937853107342"/>
    <n v="991"/>
  </r>
  <r>
    <s v="ORD002520"/>
    <s v="CUST9008"/>
    <s v="Victoria Neal"/>
    <s v="shannon.baker@gmail.com"/>
    <x v="2"/>
    <d v="2023-11-28T00:00:00"/>
    <x v="153"/>
    <x v="3"/>
    <x v="1"/>
    <s v="March"/>
    <x v="2"/>
    <s v="PROD3181"/>
    <x v="12"/>
    <x v="3"/>
    <n v="451"/>
    <n v="1"/>
    <n v="451"/>
    <x v="1"/>
    <n v="61"/>
    <m/>
    <x v="2"/>
    <n v="0.35033259423503327"/>
    <n v="158"/>
  </r>
  <r>
    <s v="ORD002521"/>
    <s v="CUST9665"/>
    <s v="Derrick Rice"/>
    <s v="mary.boyer@gmail.com"/>
    <x v="5"/>
    <d v="2023-07-01T00:00:00"/>
    <x v="551"/>
    <x v="5"/>
    <x v="1"/>
    <s v="October"/>
    <x v="0"/>
    <s v="PROD3386"/>
    <x v="16"/>
    <x v="0"/>
    <n v="119"/>
    <n v="3"/>
    <n v="358"/>
    <x v="3"/>
    <n v="20"/>
    <n v="9"/>
    <x v="1"/>
    <n v="0.3994413407821229"/>
    <n v="143"/>
  </r>
  <r>
    <s v="ORD002522"/>
    <s v="CUST7598"/>
    <s v="David Santos"/>
    <s v="cody.buchanan@outlook.com"/>
    <x v="6"/>
    <d v="2023-01-06T00:00:00"/>
    <x v="532"/>
    <x v="10"/>
    <x v="1"/>
    <s v="February"/>
    <x v="0"/>
    <s v="PROD2498"/>
    <x v="11"/>
    <x v="3"/>
    <n v="480"/>
    <n v="2"/>
    <n v="960"/>
    <x v="0"/>
    <n v="144"/>
    <n v="7"/>
    <x v="0"/>
    <n v="0.35"/>
    <n v="336"/>
  </r>
  <r>
    <s v="ORD002523"/>
    <s v="CUST9714"/>
    <s v="Glenn Hawkins"/>
    <s v="ruben.simmons@yahoo.com"/>
    <x v="4"/>
    <d v="2023-07-05T00:00:00"/>
    <x v="540"/>
    <x v="6"/>
    <x v="1"/>
    <s v="August"/>
    <x v="0"/>
    <s v="PROD6912"/>
    <x v="12"/>
    <x v="3"/>
    <n v="33"/>
    <n v="2"/>
    <n v="67"/>
    <x v="1"/>
    <n v="6"/>
    <n v="2"/>
    <x v="0"/>
    <n v="0.34328358208955223"/>
    <n v="23"/>
  </r>
  <r>
    <s v="ORD002524"/>
    <s v="CUST5457"/>
    <s v="Kari Carpenter"/>
    <s v="lisa.gordon@yahoo.com"/>
    <x v="3"/>
    <d v="2023-01-27T00:00:00"/>
    <x v="581"/>
    <x v="9"/>
    <x v="1"/>
    <s v="June"/>
    <x v="0"/>
    <s v="PROD1337"/>
    <x v="11"/>
    <x v="3"/>
    <n v="463"/>
    <n v="2"/>
    <n v="926"/>
    <x v="0"/>
    <n v="79"/>
    <n v="8"/>
    <x v="1"/>
    <n v="0.34989200863930886"/>
    <n v="324"/>
  </r>
  <r>
    <s v="ORD002525"/>
    <s v="CUST4390"/>
    <s v="Steve Crawford"/>
    <s v="jason.gonzalez@gmail.com"/>
    <x v="6"/>
    <d v="2023-04-03T00:00:00"/>
    <x v="338"/>
    <x v="2"/>
    <x v="1"/>
    <s v="May"/>
    <x v="0"/>
    <s v="PROD2512"/>
    <x v="14"/>
    <x v="4"/>
    <n v="889"/>
    <n v="5"/>
    <n v="4445"/>
    <x v="1"/>
    <n v="563"/>
    <n v="5"/>
    <x v="0"/>
    <n v="0.24994375703037119"/>
    <n v="1111"/>
  </r>
  <r>
    <s v="ORD002526"/>
    <s v="CUST3223"/>
    <s v="Andres Harvey"/>
    <s v="cameron.dillon@outlook.com"/>
    <x v="5"/>
    <d v="2023-12-31T00:00:00"/>
    <x v="230"/>
    <x v="4"/>
    <x v="0"/>
    <s v="April"/>
    <x v="1"/>
    <s v="PROD7260"/>
    <x v="0"/>
    <x v="0"/>
    <n v="49"/>
    <n v="3"/>
    <n v="148"/>
    <x v="0"/>
    <n v="9"/>
    <m/>
    <x v="2"/>
    <n v="0.39864864864864863"/>
    <n v="59"/>
  </r>
  <r>
    <s v="ORD002527"/>
    <s v="CUST6882"/>
    <s v="Patrick Thomas"/>
    <s v="daniel.madden@gmail.com"/>
    <x v="6"/>
    <d v="2024-09-21T00:00:00"/>
    <x v="660"/>
    <x v="1"/>
    <x v="0"/>
    <s v="December"/>
    <x v="0"/>
    <s v="PROD7844"/>
    <x v="21"/>
    <x v="1"/>
    <n v="1159"/>
    <n v="8"/>
    <n v="9271"/>
    <x v="1"/>
    <n v="825"/>
    <n v="4"/>
    <x v="0"/>
    <n v="0.15003775213029877"/>
    <n v="1391"/>
  </r>
  <r>
    <s v="ORD002528"/>
    <s v="CUST1276"/>
    <s v="Natalie Howard"/>
    <s v="paula.tucker@hotmail.com"/>
    <x v="2"/>
    <d v="2023-07-27T00:00:00"/>
    <x v="232"/>
    <x v="5"/>
    <x v="0"/>
    <s v="October"/>
    <x v="0"/>
    <s v="PROD5908"/>
    <x v="18"/>
    <x v="0"/>
    <n v="1103"/>
    <n v="1"/>
    <n v="1103"/>
    <x v="1"/>
    <n v="161"/>
    <n v="6"/>
    <x v="0"/>
    <n v="0.39981867633726204"/>
    <n v="441"/>
  </r>
  <r>
    <s v="ORD002529"/>
    <s v="CUST2234"/>
    <s v="Pedro Sandoval"/>
    <s v="joshua.roman@yahoo.com"/>
    <x v="4"/>
    <d v="2024-03-12T00:00:00"/>
    <x v="361"/>
    <x v="6"/>
    <x v="1"/>
    <s v="August"/>
    <x v="0"/>
    <s v="PROD7275"/>
    <x v="8"/>
    <x v="2"/>
    <n v="256"/>
    <n v="1"/>
    <n v="256"/>
    <x v="1"/>
    <n v="26"/>
    <n v="10"/>
    <x v="1"/>
    <n v="0.30078125"/>
    <n v="77"/>
  </r>
  <r>
    <s v="ORD002530"/>
    <s v="CUST6335"/>
    <s v="Christine Vargas"/>
    <s v="adrienne.wilson@gmail.com"/>
    <x v="4"/>
    <d v="2024-08-15T00:00:00"/>
    <x v="80"/>
    <x v="8"/>
    <x v="1"/>
    <s v="September"/>
    <x v="2"/>
    <s v="PROD8358"/>
    <x v="11"/>
    <x v="3"/>
    <n v="1077"/>
    <n v="5"/>
    <n v="5385"/>
    <x v="3"/>
    <n v="601"/>
    <m/>
    <x v="2"/>
    <n v="0.35004642525533891"/>
    <n v="1885"/>
  </r>
  <r>
    <s v="ORD002531"/>
    <s v="CUST9216"/>
    <s v="Cassidy Carson"/>
    <s v="christopher.jackson@yahoo.com"/>
    <x v="6"/>
    <d v="2024-12-30T00:00:00"/>
    <x v="612"/>
    <x v="9"/>
    <x v="1"/>
    <s v="June"/>
    <x v="0"/>
    <s v="PROD2152"/>
    <x v="21"/>
    <x v="1"/>
    <n v="966"/>
    <n v="2"/>
    <n v="1931"/>
    <x v="2"/>
    <n v="275"/>
    <n v="4"/>
    <x v="0"/>
    <n v="0.15018125323666495"/>
    <n v="290"/>
  </r>
  <r>
    <s v="ORD002532"/>
    <s v="CUST1710"/>
    <s v="John Scott"/>
    <s v="timothy.padilla@yahoo.com"/>
    <x v="1"/>
    <d v="2023-12-05T00:00:00"/>
    <x v="573"/>
    <x v="2"/>
    <x v="0"/>
    <s v="May"/>
    <x v="0"/>
    <s v="PROD8631"/>
    <x v="6"/>
    <x v="0"/>
    <n v="632"/>
    <n v="2"/>
    <n v="1264"/>
    <x v="1"/>
    <n v="131"/>
    <n v="9"/>
    <x v="1"/>
    <n v="0.40031645569620256"/>
    <n v="506"/>
  </r>
  <r>
    <s v="ORD002533"/>
    <s v="CUST6744"/>
    <s v="Michael Ramirez"/>
    <s v="timothy.swanson@outlook.com"/>
    <x v="0"/>
    <d v="2023-03-30T00:00:00"/>
    <x v="56"/>
    <x v="7"/>
    <x v="1"/>
    <s v="November"/>
    <x v="2"/>
    <s v="PROD2374"/>
    <x v="6"/>
    <x v="0"/>
    <n v="497"/>
    <n v="6"/>
    <n v="2982"/>
    <x v="0"/>
    <n v="180"/>
    <m/>
    <x v="2"/>
    <n v="0.40006706908115358"/>
    <n v="1193"/>
  </r>
  <r>
    <s v="ORD002534"/>
    <s v="CUST3361"/>
    <s v="Jared Bell"/>
    <s v="tyler.hudson@yahoo.com"/>
    <x v="5"/>
    <d v="2023-06-18T00:00:00"/>
    <x v="118"/>
    <x v="7"/>
    <x v="0"/>
    <s v="November"/>
    <x v="0"/>
    <s v="PROD9862"/>
    <x v="20"/>
    <x v="3"/>
    <n v="1213"/>
    <n v="4"/>
    <n v="4853"/>
    <x v="1"/>
    <n v="654"/>
    <n v="6"/>
    <x v="0"/>
    <n v="0.35009272614877396"/>
    <n v="1699"/>
  </r>
  <r>
    <s v="ORD002535"/>
    <s v="CUST4640"/>
    <s v="Frederick Brown"/>
    <s v="adam.hayes@yahoo.com"/>
    <x v="1"/>
    <d v="2024-01-27T00:00:00"/>
    <x v="448"/>
    <x v="11"/>
    <x v="0"/>
    <s v="July"/>
    <x v="0"/>
    <s v="PROD2971"/>
    <x v="9"/>
    <x v="4"/>
    <n v="665"/>
    <n v="5"/>
    <n v="3324"/>
    <x v="0"/>
    <n v="288"/>
    <n v="2"/>
    <x v="0"/>
    <n v="0.25"/>
    <n v="831"/>
  </r>
  <r>
    <s v="ORD002536"/>
    <s v="CUST8707"/>
    <s v="John Kennedy"/>
    <s v="kimberly.bates@outlook.com"/>
    <x v="6"/>
    <d v="2023-11-03T00:00:00"/>
    <x v="221"/>
    <x v="11"/>
    <x v="1"/>
    <s v="July"/>
    <x v="0"/>
    <s v="PROD6643"/>
    <x v="20"/>
    <x v="3"/>
    <n v="894"/>
    <n v="6"/>
    <n v="5365"/>
    <x v="1"/>
    <n v="762"/>
    <n v="2"/>
    <x v="0"/>
    <n v="0.35004659832246038"/>
    <n v="1878"/>
  </r>
  <r>
    <s v="ORD002537"/>
    <s v="CUST9536"/>
    <s v="Eric Compton"/>
    <s v="suzanne.gross@hotmail.com"/>
    <x v="5"/>
    <d v="2024-09-28T00:00:00"/>
    <x v="366"/>
    <x v="3"/>
    <x v="1"/>
    <s v="March"/>
    <x v="0"/>
    <s v="PROD2773"/>
    <x v="15"/>
    <x v="1"/>
    <n v="479"/>
    <n v="4"/>
    <n v="1918"/>
    <x v="1"/>
    <n v="237"/>
    <n v="6"/>
    <x v="0"/>
    <n v="0.15015641293013557"/>
    <n v="288"/>
  </r>
  <r>
    <s v="ORD002538"/>
    <s v="CUST2296"/>
    <s v="Mitchell Blake"/>
    <s v="patrick.dickson@yahoo.com"/>
    <x v="0"/>
    <d v="2024-11-22T00:00:00"/>
    <x v="361"/>
    <x v="6"/>
    <x v="1"/>
    <s v="August"/>
    <x v="1"/>
    <s v="PROD7962"/>
    <x v="1"/>
    <x v="1"/>
    <n v="205"/>
    <n v="1"/>
    <n v="205"/>
    <x v="0"/>
    <n v="24"/>
    <m/>
    <x v="2"/>
    <n v="0.15121951219512195"/>
    <n v="31"/>
  </r>
  <r>
    <s v="ORD002539"/>
    <s v="CUST9408"/>
    <s v="Mark Williams"/>
    <s v="michael.mendez@hotmail.com"/>
    <x v="6"/>
    <d v="2024-05-29T00:00:00"/>
    <x v="126"/>
    <x v="8"/>
    <x v="1"/>
    <s v="September"/>
    <x v="0"/>
    <s v="PROD9769"/>
    <x v="18"/>
    <x v="0"/>
    <n v="581"/>
    <n v="1"/>
    <n v="581"/>
    <x v="1"/>
    <n v="62"/>
    <n v="10"/>
    <x v="1"/>
    <n v="0.3993115318416523"/>
    <n v="232"/>
  </r>
  <r>
    <s v="ORD002540"/>
    <s v="CUST7943"/>
    <s v="Kimberly Howe"/>
    <s v="john.armstrong@gmail.com"/>
    <x v="5"/>
    <d v="2023-11-09T00:00:00"/>
    <x v="303"/>
    <x v="4"/>
    <x v="1"/>
    <s v="April"/>
    <x v="0"/>
    <s v="PROD4603"/>
    <x v="9"/>
    <x v="4"/>
    <n v="883"/>
    <n v="2"/>
    <n v="1767"/>
    <x v="1"/>
    <n v="173"/>
    <n v="3"/>
    <x v="0"/>
    <n v="0.2501414827391058"/>
    <n v="442"/>
  </r>
  <r>
    <s v="ORD002541"/>
    <s v="CUST1150"/>
    <s v="Lisa Ferrell"/>
    <s v="garrett.clark@outlook.com"/>
    <x v="3"/>
    <d v="2023-12-07T00:00:00"/>
    <x v="432"/>
    <x v="5"/>
    <x v="0"/>
    <s v="October"/>
    <x v="0"/>
    <s v="PROD6278"/>
    <x v="6"/>
    <x v="0"/>
    <n v="616"/>
    <n v="4"/>
    <n v="2464"/>
    <x v="0"/>
    <n v="349"/>
    <n v="7"/>
    <x v="0"/>
    <n v="0.40016233766233766"/>
    <n v="986"/>
  </r>
  <r>
    <s v="ORD002542"/>
    <s v="CUST4026"/>
    <s v="Daniel Young"/>
    <s v="ashley.payne@outlook.com"/>
    <x v="5"/>
    <d v="2023-10-02T00:00:00"/>
    <x v="342"/>
    <x v="7"/>
    <x v="1"/>
    <s v="November"/>
    <x v="0"/>
    <s v="PROD5926"/>
    <x v="1"/>
    <x v="1"/>
    <n v="16"/>
    <n v="7"/>
    <n v="114"/>
    <x v="1"/>
    <n v="10"/>
    <n v="9"/>
    <x v="1"/>
    <n v="0.14912280701754385"/>
    <n v="17"/>
  </r>
  <r>
    <s v="ORD002543"/>
    <s v="CUST4681"/>
    <s v="Elizabeth James"/>
    <s v="sharon.watkins@outlook.com"/>
    <x v="2"/>
    <d v="2023-02-23T00:00:00"/>
    <x v="632"/>
    <x v="6"/>
    <x v="0"/>
    <s v="August"/>
    <x v="0"/>
    <s v="PROD7783"/>
    <x v="8"/>
    <x v="2"/>
    <n v="368"/>
    <n v="5"/>
    <n v="1839"/>
    <x v="0"/>
    <n v="190"/>
    <n v="9"/>
    <x v="1"/>
    <n v="0.300163132137031"/>
    <n v="552"/>
  </r>
  <r>
    <s v="ORD002544"/>
    <s v="CUST5838"/>
    <s v="James Williams"/>
    <s v="sarah.thompson@gmail.com"/>
    <x v="2"/>
    <d v="2023-07-30T00:00:00"/>
    <x v="236"/>
    <x v="4"/>
    <x v="0"/>
    <s v="April"/>
    <x v="0"/>
    <s v="PROD8300"/>
    <x v="19"/>
    <x v="2"/>
    <n v="256"/>
    <n v="2"/>
    <n v="512"/>
    <x v="0"/>
    <n v="72"/>
    <n v="9"/>
    <x v="1"/>
    <n v="0.30078125"/>
    <n v="154"/>
  </r>
  <r>
    <s v="ORD002545"/>
    <s v="CUST6450"/>
    <s v="Patrick Turner"/>
    <s v="kathleen.hernandez@yahoo.com"/>
    <x v="0"/>
    <d v="2023-07-15T00:00:00"/>
    <x v="643"/>
    <x v="9"/>
    <x v="0"/>
    <s v="June"/>
    <x v="2"/>
    <s v="PROD5198"/>
    <x v="8"/>
    <x v="2"/>
    <n v="563"/>
    <n v="4"/>
    <n v="2250"/>
    <x v="0"/>
    <n v="257"/>
    <m/>
    <x v="2"/>
    <n v="0.3"/>
    <n v="675"/>
  </r>
  <r>
    <s v="ORD002546"/>
    <s v="CUST5306"/>
    <s v="Brianna Roach"/>
    <s v="nicole.noble@yahoo.com"/>
    <x v="1"/>
    <d v="2024-04-08T00:00:00"/>
    <x v="651"/>
    <x v="8"/>
    <x v="1"/>
    <s v="September"/>
    <x v="0"/>
    <s v="PROD8619"/>
    <x v="20"/>
    <x v="3"/>
    <n v="905"/>
    <n v="2"/>
    <n v="1810"/>
    <x v="1"/>
    <n v="98"/>
    <n v="4"/>
    <x v="0"/>
    <n v="0.35027624309392263"/>
    <n v="634"/>
  </r>
  <r>
    <s v="ORD002547"/>
    <s v="CUST4819"/>
    <s v="Christopher Dean"/>
    <s v="laura.phillips@yahoo.com"/>
    <x v="1"/>
    <d v="2024-02-28T00:00:00"/>
    <x v="506"/>
    <x v="5"/>
    <x v="0"/>
    <s v="October"/>
    <x v="1"/>
    <s v="PROD3944"/>
    <x v="21"/>
    <x v="1"/>
    <n v="566"/>
    <n v="6"/>
    <n v="3397"/>
    <x v="0"/>
    <n v="482"/>
    <m/>
    <x v="2"/>
    <n v="0.15013246982631734"/>
    <n v="510"/>
  </r>
  <r>
    <s v="ORD002548"/>
    <s v="CUST4889"/>
    <s v="Dennis Smith"/>
    <s v="breanna.lewis@gmail.com"/>
    <x v="1"/>
    <d v="2024-11-20T00:00:00"/>
    <x v="466"/>
    <x v="8"/>
    <x v="0"/>
    <s v="September"/>
    <x v="0"/>
    <s v="PROD9607"/>
    <x v="17"/>
    <x v="3"/>
    <n v="137"/>
    <n v="1"/>
    <n v="137"/>
    <x v="1"/>
    <n v="15"/>
    <n v="2"/>
    <x v="0"/>
    <n v="0.35036496350364965"/>
    <n v="48"/>
  </r>
  <r>
    <s v="ORD002549"/>
    <s v="CUST2605"/>
    <s v="Leslie Nguyen"/>
    <s v="henry.goodman@hotmail.com"/>
    <x v="3"/>
    <d v="2023-07-07T00:00:00"/>
    <x v="439"/>
    <x v="9"/>
    <x v="1"/>
    <s v="June"/>
    <x v="0"/>
    <s v="PROD5798"/>
    <x v="11"/>
    <x v="3"/>
    <n v="470"/>
    <n v="4"/>
    <n v="1881"/>
    <x v="2"/>
    <n v="185"/>
    <n v="2"/>
    <x v="0"/>
    <n v="0.34981392876129719"/>
    <n v="658"/>
  </r>
  <r>
    <s v="ORD002550"/>
    <s v="CUST9868"/>
    <s v="William Carroll"/>
    <s v="allen.stewart@outlook.com"/>
    <x v="6"/>
    <d v="2024-08-20T00:00:00"/>
    <x v="492"/>
    <x v="11"/>
    <x v="1"/>
    <s v="July"/>
    <x v="0"/>
    <s v="PROD6995"/>
    <x v="6"/>
    <x v="0"/>
    <n v="310"/>
    <n v="3"/>
    <n v="929"/>
    <x v="1"/>
    <n v="123"/>
    <n v="10"/>
    <x v="1"/>
    <n v="0.39935414424111948"/>
    <n v="371"/>
  </r>
  <r>
    <s v="ORD002551"/>
    <s v="CUST1802"/>
    <s v="Blake Rhodes"/>
    <s v="daniel.gutierrez@outlook.com"/>
    <x v="6"/>
    <d v="2024-08-31T00:00:00"/>
    <x v="93"/>
    <x v="4"/>
    <x v="1"/>
    <s v="April"/>
    <x v="1"/>
    <s v="PROD1434"/>
    <x v="19"/>
    <x v="2"/>
    <n v="687"/>
    <n v="2"/>
    <n v="1373"/>
    <x v="1"/>
    <n v="138"/>
    <m/>
    <x v="2"/>
    <n v="0.30007283321194467"/>
    <n v="412"/>
  </r>
  <r>
    <s v="ORD002552"/>
    <s v="CUST7566"/>
    <s v="Erin Coleman"/>
    <s v="ryan.gonzales@gmail.com"/>
    <x v="1"/>
    <d v="2024-02-10T00:00:00"/>
    <x v="37"/>
    <x v="11"/>
    <x v="0"/>
    <s v="July"/>
    <x v="0"/>
    <s v="PROD4004"/>
    <x v="7"/>
    <x v="4"/>
    <n v="706"/>
    <n v="3"/>
    <n v="2117"/>
    <x v="0"/>
    <n v="163"/>
    <n v="8"/>
    <x v="1"/>
    <n v="0.24988190836088806"/>
    <n v="529"/>
  </r>
  <r>
    <s v="ORD002553"/>
    <s v="CUST4448"/>
    <s v="Daniel Mullins Jr."/>
    <s v="timothy.henderson@outlook.com"/>
    <x v="0"/>
    <d v="2024-01-03T00:00:00"/>
    <x v="706"/>
    <x v="1"/>
    <x v="0"/>
    <s v="December"/>
    <x v="1"/>
    <s v="PROD4877"/>
    <x v="6"/>
    <x v="0"/>
    <n v="631"/>
    <n v="6"/>
    <n v="3785"/>
    <x v="1"/>
    <n v="191"/>
    <m/>
    <x v="2"/>
    <n v="0.4"/>
    <n v="1514"/>
  </r>
  <r>
    <s v="ORD002554"/>
    <s v="CUST5078"/>
    <s v="Christina Grant"/>
    <s v="ann.quinn@outlook.com"/>
    <x v="3"/>
    <d v="2023-01-28T00:00:00"/>
    <x v="33"/>
    <x v="0"/>
    <x v="1"/>
    <s v="January"/>
    <x v="0"/>
    <s v="PROD5742"/>
    <x v="8"/>
    <x v="2"/>
    <n v="358"/>
    <n v="1"/>
    <n v="358"/>
    <x v="1"/>
    <n v="48"/>
    <n v="9"/>
    <x v="1"/>
    <n v="0.2988826815642458"/>
    <n v="107"/>
  </r>
  <r>
    <s v="ORD002555"/>
    <s v="CUST8665"/>
    <s v="Rose Nelson"/>
    <s v="ryan.bryant@gmail.com"/>
    <x v="5"/>
    <d v="2024-06-25T00:00:00"/>
    <x v="506"/>
    <x v="5"/>
    <x v="0"/>
    <s v="October"/>
    <x v="0"/>
    <s v="PROD4448"/>
    <x v="7"/>
    <x v="4"/>
    <n v="597"/>
    <n v="4"/>
    <n v="2386"/>
    <x v="0"/>
    <n v="276"/>
    <n v="5"/>
    <x v="0"/>
    <n v="0.25020955574182735"/>
    <n v="597"/>
  </r>
  <r>
    <s v="ORD002556"/>
    <s v="CUST8373"/>
    <s v="Tracy Sanders"/>
    <s v="john.richardson@hotmail.com"/>
    <x v="0"/>
    <d v="2024-04-12T00:00:00"/>
    <x v="188"/>
    <x v="3"/>
    <x v="0"/>
    <s v="March"/>
    <x v="0"/>
    <s v="PROD8206"/>
    <x v="7"/>
    <x v="4"/>
    <n v="789"/>
    <n v="3"/>
    <n v="2367"/>
    <x v="1"/>
    <n v="316"/>
    <n v="9"/>
    <x v="1"/>
    <n v="0.25010561892691169"/>
    <n v="592"/>
  </r>
  <r>
    <s v="ORD002557"/>
    <s v="CUST4423"/>
    <s v="Maria White"/>
    <s v="anthony.galvan@outlook.com"/>
    <x v="5"/>
    <d v="2024-07-18T00:00:00"/>
    <x v="409"/>
    <x v="1"/>
    <x v="1"/>
    <s v="December"/>
    <x v="0"/>
    <s v="PROD1806"/>
    <x v="16"/>
    <x v="0"/>
    <n v="776"/>
    <n v="4"/>
    <n v="3104"/>
    <x v="3"/>
    <n v="245"/>
    <n v="7"/>
    <x v="0"/>
    <n v="0.40012886597938147"/>
    <n v="1242"/>
  </r>
  <r>
    <s v="ORD002558"/>
    <s v="CUST4494"/>
    <s v="John Collins"/>
    <s v="matthew.oliver@gmail.com"/>
    <x v="1"/>
    <d v="2023-08-16T00:00:00"/>
    <x v="257"/>
    <x v="1"/>
    <x v="0"/>
    <s v="December"/>
    <x v="0"/>
    <s v="PROD6980"/>
    <x v="16"/>
    <x v="0"/>
    <n v="1960"/>
    <n v="4"/>
    <n v="7842"/>
    <x v="0"/>
    <n v="427"/>
    <n v="3"/>
    <x v="0"/>
    <n v="0.40002550369803619"/>
    <n v="3137"/>
  </r>
  <r>
    <s v="ORD002559"/>
    <s v="CUST7045"/>
    <s v="Samuel Lawson"/>
    <s v="dwayne.cunningham@gmail.com"/>
    <x v="0"/>
    <d v="2024-10-25T00:00:00"/>
    <x v="95"/>
    <x v="1"/>
    <x v="1"/>
    <s v="December"/>
    <x v="0"/>
    <s v="PROD4025"/>
    <x v="19"/>
    <x v="2"/>
    <n v="136"/>
    <n v="4"/>
    <n v="544"/>
    <x v="2"/>
    <n v="69"/>
    <n v="5"/>
    <x v="0"/>
    <n v="0.29963235294117646"/>
    <n v="163"/>
  </r>
  <r>
    <s v="ORD002560"/>
    <s v="CUST2169"/>
    <s v="Tara Mayer"/>
    <s v="frances.bell@outlook.com"/>
    <x v="5"/>
    <d v="2024-08-22T00:00:00"/>
    <x v="537"/>
    <x v="4"/>
    <x v="0"/>
    <s v="April"/>
    <x v="0"/>
    <s v="PROD2366"/>
    <x v="5"/>
    <x v="3"/>
    <n v="674"/>
    <n v="3"/>
    <n v="2022"/>
    <x v="1"/>
    <n v="169"/>
    <n v="9"/>
    <x v="1"/>
    <n v="0.35014836795252224"/>
    <n v="708"/>
  </r>
  <r>
    <s v="ORD002561"/>
    <s v="CUST8251"/>
    <s v="Nathan Douglas"/>
    <s v="angelica.townsend@hotmail.com"/>
    <x v="5"/>
    <d v="2023-02-14T00:00:00"/>
    <x v="215"/>
    <x v="4"/>
    <x v="0"/>
    <s v="April"/>
    <x v="1"/>
    <s v="PROD5653"/>
    <x v="5"/>
    <x v="3"/>
    <n v="88"/>
    <n v="4"/>
    <n v="352"/>
    <x v="4"/>
    <n v="43"/>
    <m/>
    <x v="2"/>
    <n v="0.34943181818181818"/>
    <n v="123"/>
  </r>
  <r>
    <s v="ORD002562"/>
    <s v="CUST6796"/>
    <s v="Jaime Adams"/>
    <s v="christina.garrett@yahoo.com"/>
    <x v="4"/>
    <d v="2023-10-29T00:00:00"/>
    <x v="203"/>
    <x v="8"/>
    <x v="1"/>
    <s v="September"/>
    <x v="2"/>
    <s v="PROD1194"/>
    <x v="21"/>
    <x v="1"/>
    <n v="969"/>
    <n v="5"/>
    <n v="4843"/>
    <x v="1"/>
    <n v="516"/>
    <m/>
    <x v="2"/>
    <n v="0.14990708238695025"/>
    <n v="726"/>
  </r>
  <r>
    <s v="ORD002563"/>
    <s v="CUST6362"/>
    <s v="Patricia Nelson"/>
    <s v="william.gray@yahoo.com"/>
    <x v="5"/>
    <d v="2024-03-19T00:00:00"/>
    <x v="164"/>
    <x v="8"/>
    <x v="1"/>
    <s v="September"/>
    <x v="0"/>
    <s v="PROD7443"/>
    <x v="5"/>
    <x v="3"/>
    <n v="957"/>
    <n v="3"/>
    <n v="2872"/>
    <x v="0"/>
    <n v="252"/>
    <n v="5"/>
    <x v="0"/>
    <n v="0.34993036211699163"/>
    <n v="1005"/>
  </r>
  <r>
    <s v="ORD002564"/>
    <s v="CUST3226"/>
    <s v="Daniel Rivers"/>
    <s v="steven.phillips@outlook.com"/>
    <x v="0"/>
    <d v="2023-02-22T00:00:00"/>
    <x v="118"/>
    <x v="7"/>
    <x v="0"/>
    <s v="November"/>
    <x v="0"/>
    <s v="PROD7972"/>
    <x v="9"/>
    <x v="4"/>
    <n v="483"/>
    <n v="6"/>
    <n v="2900"/>
    <x v="1"/>
    <n v="407"/>
    <n v="5"/>
    <x v="0"/>
    <n v="0.25"/>
    <n v="725"/>
  </r>
  <r>
    <s v="ORD002565"/>
    <s v="CUST7215"/>
    <s v="Lisa Mayer"/>
    <s v="sara.hunter@yahoo.com"/>
    <x v="1"/>
    <d v="2024-08-09T00:00:00"/>
    <x v="576"/>
    <x v="10"/>
    <x v="1"/>
    <s v="February"/>
    <x v="0"/>
    <s v="PROD9421"/>
    <x v="18"/>
    <x v="0"/>
    <n v="892"/>
    <n v="4"/>
    <n v="3570"/>
    <x v="4"/>
    <n v="338"/>
    <n v="5"/>
    <x v="0"/>
    <n v="0.4"/>
    <n v="1428"/>
  </r>
  <r>
    <s v="ORD002566"/>
    <s v="CUST9525"/>
    <s v="William Garcia"/>
    <s v="denise.williams@gmail.com"/>
    <x v="2"/>
    <d v="2023-03-02T00:00:00"/>
    <x v="213"/>
    <x v="9"/>
    <x v="0"/>
    <s v="June"/>
    <x v="0"/>
    <s v="PROD1018"/>
    <x v="3"/>
    <x v="1"/>
    <n v="157"/>
    <n v="4"/>
    <n v="626"/>
    <x v="0"/>
    <n v="47"/>
    <n v="10"/>
    <x v="1"/>
    <n v="0.15015974440894569"/>
    <n v="94"/>
  </r>
  <r>
    <s v="ORD002567"/>
    <s v="CUST1057"/>
    <s v="Mrs. Aimee Harris"/>
    <s v="jeffery.harris@gmail.com"/>
    <x v="4"/>
    <d v="2024-04-11T00:00:00"/>
    <x v="379"/>
    <x v="4"/>
    <x v="0"/>
    <s v="April"/>
    <x v="0"/>
    <s v="PROD6735"/>
    <x v="19"/>
    <x v="2"/>
    <n v="516"/>
    <n v="2"/>
    <n v="1032"/>
    <x v="2"/>
    <n v="88"/>
    <n v="3"/>
    <x v="0"/>
    <n v="0.30038759689922478"/>
    <n v="310"/>
  </r>
  <r>
    <s v="ORD002568"/>
    <s v="CUST1308"/>
    <s v="Courtney Cook"/>
    <s v="alexis.dawson@yahoo.com"/>
    <x v="6"/>
    <d v="2024-08-16T00:00:00"/>
    <x v="605"/>
    <x v="6"/>
    <x v="1"/>
    <s v="August"/>
    <x v="0"/>
    <s v="PROD7882"/>
    <x v="13"/>
    <x v="4"/>
    <n v="864"/>
    <n v="3"/>
    <n v="2591"/>
    <x v="1"/>
    <n v="175"/>
    <n v="5"/>
    <x v="0"/>
    <n v="0.25009648784253186"/>
    <n v="648"/>
  </r>
  <r>
    <s v="ORD002569"/>
    <s v="CUST4801"/>
    <s v="Calvin Nelson"/>
    <s v="dan.holmes@gmail.com"/>
    <x v="0"/>
    <d v="2023-10-13T00:00:00"/>
    <x v="147"/>
    <x v="0"/>
    <x v="1"/>
    <s v="January"/>
    <x v="0"/>
    <s v="PROD7464"/>
    <x v="3"/>
    <x v="1"/>
    <n v="309"/>
    <n v="1"/>
    <n v="309"/>
    <x v="0"/>
    <n v="32"/>
    <n v="5"/>
    <x v="0"/>
    <n v="0.14886731391585761"/>
    <n v="46"/>
  </r>
  <r>
    <s v="ORD002570"/>
    <s v="CUST1599"/>
    <s v="Ryan Johnson"/>
    <s v="hannah.norris@hotmail.com"/>
    <x v="4"/>
    <d v="2024-12-17T00:00:00"/>
    <x v="318"/>
    <x v="8"/>
    <x v="0"/>
    <s v="September"/>
    <x v="0"/>
    <s v="PROD4496"/>
    <x v="17"/>
    <x v="3"/>
    <n v="980"/>
    <n v="1"/>
    <n v="980"/>
    <x v="0"/>
    <n v="107"/>
    <n v="5"/>
    <x v="0"/>
    <n v="0.35"/>
    <n v="343"/>
  </r>
  <r>
    <s v="ORD002571"/>
    <s v="CUST8856"/>
    <s v="Charles Sutton"/>
    <s v="andrea.ward@yahoo.com"/>
    <x v="6"/>
    <d v="2024-03-10T00:00:00"/>
    <x v="458"/>
    <x v="0"/>
    <x v="0"/>
    <s v="January"/>
    <x v="2"/>
    <s v="PROD8329"/>
    <x v="15"/>
    <x v="1"/>
    <n v="67"/>
    <n v="2"/>
    <n v="135"/>
    <x v="0"/>
    <n v="19"/>
    <m/>
    <x v="2"/>
    <n v="0.14814814814814814"/>
    <n v="20"/>
  </r>
  <r>
    <s v="ORD002572"/>
    <s v="CUST1690"/>
    <s v="Lisa Singleton"/>
    <s v="amber.patterson@hotmail.com"/>
    <x v="2"/>
    <d v="2023-10-02T00:00:00"/>
    <x v="30"/>
    <x v="7"/>
    <x v="0"/>
    <s v="November"/>
    <x v="0"/>
    <s v="PROD1905"/>
    <x v="14"/>
    <x v="4"/>
    <n v="1112"/>
    <n v="3"/>
    <n v="3336"/>
    <x v="0"/>
    <n v="264"/>
    <n v="5"/>
    <x v="0"/>
    <n v="0.25"/>
    <n v="834"/>
  </r>
  <r>
    <s v="ORD002573"/>
    <s v="CUST8181"/>
    <s v="Timothy Edwards"/>
    <s v="barbara.jackson@hotmail.com"/>
    <x v="1"/>
    <d v="2023-03-10T00:00:00"/>
    <x v="464"/>
    <x v="1"/>
    <x v="1"/>
    <s v="December"/>
    <x v="0"/>
    <s v="PROD8100"/>
    <x v="18"/>
    <x v="0"/>
    <n v="330"/>
    <n v="10"/>
    <n v="3299"/>
    <x v="1"/>
    <n v="302"/>
    <n v="4"/>
    <x v="0"/>
    <n v="0.40012124886329192"/>
    <n v="1320"/>
  </r>
  <r>
    <s v="ORD002574"/>
    <s v="CUST2963"/>
    <s v="Rachel Smith"/>
    <s v="amanda.wood@hotmail.com"/>
    <x v="5"/>
    <d v="2024-07-20T00:00:00"/>
    <x v="630"/>
    <x v="6"/>
    <x v="1"/>
    <s v="August"/>
    <x v="1"/>
    <s v="PROD4153"/>
    <x v="4"/>
    <x v="2"/>
    <n v="587"/>
    <n v="6"/>
    <n v="3525"/>
    <x v="2"/>
    <n v="523"/>
    <m/>
    <x v="2"/>
    <n v="0.29985815602836879"/>
    <n v="1057"/>
  </r>
  <r>
    <s v="ORD002575"/>
    <s v="CUST1152"/>
    <s v="Andrew Mcmillan"/>
    <s v="john.bailey@gmail.com"/>
    <x v="6"/>
    <d v="2024-03-24T00:00:00"/>
    <x v="283"/>
    <x v="3"/>
    <x v="0"/>
    <s v="March"/>
    <x v="0"/>
    <s v="PROD7437"/>
    <x v="19"/>
    <x v="2"/>
    <n v="109"/>
    <n v="5"/>
    <n v="547"/>
    <x v="1"/>
    <n v="73"/>
    <n v="6"/>
    <x v="0"/>
    <n v="0.29981718464351004"/>
    <n v="164"/>
  </r>
  <r>
    <s v="ORD002576"/>
    <s v="CUST4087"/>
    <s v="Stephen Levine"/>
    <s v="olivia.tucker@gmail.com"/>
    <x v="5"/>
    <d v="2023-10-23T00:00:00"/>
    <x v="70"/>
    <x v="4"/>
    <x v="1"/>
    <s v="April"/>
    <x v="0"/>
    <s v="PROD3802"/>
    <x v="18"/>
    <x v="0"/>
    <n v="445"/>
    <n v="2"/>
    <n v="891"/>
    <x v="1"/>
    <n v="47"/>
    <n v="3"/>
    <x v="0"/>
    <n v="0.3995510662177329"/>
    <n v="356"/>
  </r>
  <r>
    <s v="ORD002577"/>
    <s v="CUST1145"/>
    <s v="Cameron Carter"/>
    <s v="dawn.murphy@yahoo.com"/>
    <x v="1"/>
    <d v="2023-04-06T00:00:00"/>
    <x v="22"/>
    <x v="1"/>
    <x v="1"/>
    <s v="December"/>
    <x v="0"/>
    <s v="PROD9610"/>
    <x v="3"/>
    <x v="1"/>
    <n v="311"/>
    <n v="10"/>
    <n v="3108"/>
    <x v="1"/>
    <n v="380"/>
    <n v="5"/>
    <x v="0"/>
    <n v="0.14993564993564992"/>
    <n v="466"/>
  </r>
  <r>
    <s v="ORD002578"/>
    <s v="CUST5362"/>
    <s v="April York"/>
    <s v="susan.james@outlook.com"/>
    <x v="0"/>
    <d v="2024-01-21T00:00:00"/>
    <x v="562"/>
    <x v="11"/>
    <x v="0"/>
    <s v="July"/>
    <x v="0"/>
    <s v="PROD1235"/>
    <x v="4"/>
    <x v="2"/>
    <n v="1162"/>
    <n v="5"/>
    <n v="5810"/>
    <x v="0"/>
    <n v="762"/>
    <n v="5"/>
    <x v="0"/>
    <n v="0.3"/>
    <n v="1743"/>
  </r>
  <r>
    <s v="ORD002579"/>
    <s v="CUST6872"/>
    <s v="Lindsay Anthony"/>
    <s v="teresa.powell@gmail.com"/>
    <x v="4"/>
    <d v="2024-05-05T00:00:00"/>
    <x v="374"/>
    <x v="8"/>
    <x v="1"/>
    <s v="September"/>
    <x v="0"/>
    <s v="PROD1082"/>
    <x v="14"/>
    <x v="4"/>
    <n v="25"/>
    <n v="3"/>
    <n v="75"/>
    <x v="0"/>
    <n v="10"/>
    <n v="9"/>
    <x v="1"/>
    <n v="0.25333333333333335"/>
    <n v="19"/>
  </r>
  <r>
    <s v="ORD002580"/>
    <s v="CUST7649"/>
    <s v="Brandi Martinez"/>
    <s v="karen.mullins@outlook.com"/>
    <x v="0"/>
    <d v="2023-03-29T00:00:00"/>
    <x v="4"/>
    <x v="0"/>
    <x v="1"/>
    <s v="January"/>
    <x v="0"/>
    <s v="PROD6338"/>
    <x v="19"/>
    <x v="2"/>
    <n v="767"/>
    <n v="1"/>
    <n v="767"/>
    <x v="1"/>
    <n v="64"/>
    <n v="8"/>
    <x v="1"/>
    <n v="0.29986962190352023"/>
    <n v="230"/>
  </r>
  <r>
    <s v="ORD002581"/>
    <s v="CUST8713"/>
    <s v="Angela Davies"/>
    <s v="joseph.young@outlook.com"/>
    <x v="1"/>
    <d v="2024-11-13T00:00:00"/>
    <x v="253"/>
    <x v="5"/>
    <x v="1"/>
    <s v="October"/>
    <x v="0"/>
    <s v="PROD3955"/>
    <x v="7"/>
    <x v="4"/>
    <n v="926"/>
    <n v="2"/>
    <n v="1853"/>
    <x v="1"/>
    <n v="213"/>
    <n v="2"/>
    <x v="0"/>
    <n v="0.24986508364813814"/>
    <n v="463"/>
  </r>
  <r>
    <s v="ORD002582"/>
    <s v="CUST8633"/>
    <s v="Christian Lambert"/>
    <s v="christopher.moore@hotmail.com"/>
    <x v="6"/>
    <d v="2024-07-17T00:00:00"/>
    <x v="587"/>
    <x v="6"/>
    <x v="0"/>
    <s v="August"/>
    <x v="0"/>
    <s v="PROD6467"/>
    <x v="16"/>
    <x v="0"/>
    <n v="470"/>
    <n v="2"/>
    <n v="939"/>
    <x v="3"/>
    <n v="67"/>
    <n v="2"/>
    <x v="0"/>
    <n v="0.40042598509052185"/>
    <n v="376"/>
  </r>
  <r>
    <s v="ORD002583"/>
    <s v="CUST9845"/>
    <s v="Patrick Bailey"/>
    <s v="monica.johnson@gmail.com"/>
    <x v="3"/>
    <d v="2023-10-06T00:00:00"/>
    <x v="668"/>
    <x v="10"/>
    <x v="1"/>
    <s v="February"/>
    <x v="0"/>
    <s v="PROD6227"/>
    <x v="18"/>
    <x v="0"/>
    <n v="660"/>
    <n v="1"/>
    <n v="660"/>
    <x v="1"/>
    <n v="88"/>
    <n v="7"/>
    <x v="0"/>
    <n v="0.4"/>
    <n v="264"/>
  </r>
  <r>
    <s v="ORD002584"/>
    <s v="CUST3034"/>
    <s v="Sheila Nelson"/>
    <s v="joseph.gordon@yahoo.com"/>
    <x v="0"/>
    <d v="2024-04-29T00:00:00"/>
    <x v="316"/>
    <x v="4"/>
    <x v="1"/>
    <s v="April"/>
    <x v="0"/>
    <s v="PROD3308"/>
    <x v="21"/>
    <x v="1"/>
    <n v="107"/>
    <n v="4"/>
    <n v="429"/>
    <x v="0"/>
    <n v="32"/>
    <n v="3"/>
    <x v="0"/>
    <n v="0.14918414918414918"/>
    <n v="64"/>
  </r>
  <r>
    <s v="ORD002585"/>
    <s v="CUST6403"/>
    <s v="Scott Conrad"/>
    <s v="monica.graves@gmail.com"/>
    <x v="5"/>
    <d v="2024-12-16T00:00:00"/>
    <x v="108"/>
    <x v="2"/>
    <x v="1"/>
    <s v="May"/>
    <x v="0"/>
    <s v="PROD9355"/>
    <x v="17"/>
    <x v="3"/>
    <n v="821"/>
    <n v="5"/>
    <n v="4105"/>
    <x v="2"/>
    <n v="503"/>
    <n v="3"/>
    <x v="0"/>
    <n v="0.35006090133982948"/>
    <n v="1437"/>
  </r>
  <r>
    <s v="ORD002586"/>
    <s v="CUST7989"/>
    <s v="Amanda Williams"/>
    <s v="katie.weber@yahoo.com"/>
    <x v="1"/>
    <d v="2023-03-18T00:00:00"/>
    <x v="405"/>
    <x v="10"/>
    <x v="0"/>
    <s v="February"/>
    <x v="0"/>
    <s v="PROD7059"/>
    <x v="2"/>
    <x v="1"/>
    <n v="934"/>
    <n v="3"/>
    <n v="2802"/>
    <x v="0"/>
    <n v="274"/>
    <n v="9"/>
    <x v="1"/>
    <n v="0.14989293361884368"/>
    <n v="420"/>
  </r>
  <r>
    <s v="ORD002587"/>
    <s v="CUST6009"/>
    <s v="Shannon Hurst"/>
    <s v="donna.ross@outlook.com"/>
    <x v="5"/>
    <d v="2023-12-31T00:00:00"/>
    <x v="495"/>
    <x v="3"/>
    <x v="1"/>
    <s v="March"/>
    <x v="1"/>
    <s v="PROD8872"/>
    <x v="12"/>
    <x v="3"/>
    <n v="269"/>
    <n v="3"/>
    <n v="806"/>
    <x v="2"/>
    <n v="64"/>
    <m/>
    <x v="2"/>
    <n v="0.34987593052109184"/>
    <n v="282"/>
  </r>
  <r>
    <s v="ORD002588"/>
    <s v="CUST9653"/>
    <s v="Ernest Lynch"/>
    <s v="martha.mahoney@outlook.com"/>
    <x v="2"/>
    <d v="2024-07-14T00:00:00"/>
    <x v="96"/>
    <x v="7"/>
    <x v="0"/>
    <s v="November"/>
    <x v="0"/>
    <s v="PROD2379"/>
    <x v="16"/>
    <x v="0"/>
    <n v="992"/>
    <n v="4"/>
    <n v="3967"/>
    <x v="1"/>
    <n v="229"/>
    <n v="8"/>
    <x v="1"/>
    <n v="0.40005041593143431"/>
    <n v="1587"/>
  </r>
  <r>
    <s v="ORD002589"/>
    <s v="CUST2682"/>
    <s v="Shelly Rocha"/>
    <s v="victoria.campbell@outlook.com"/>
    <x v="2"/>
    <d v="2023-09-28T00:00:00"/>
    <x v="640"/>
    <x v="1"/>
    <x v="0"/>
    <s v="December"/>
    <x v="0"/>
    <s v="PROD1905"/>
    <x v="0"/>
    <x v="0"/>
    <n v="1167"/>
    <n v="6"/>
    <n v="6999"/>
    <x v="3"/>
    <n v="428"/>
    <n v="4"/>
    <x v="0"/>
    <n v="0.40005715102157452"/>
    <n v="2800"/>
  </r>
  <r>
    <s v="ORD002590"/>
    <s v="CUST5838"/>
    <s v="James Williams"/>
    <s v="sarah.thompson@gmail.com"/>
    <x v="2"/>
    <d v="2023-07-30T00:00:00"/>
    <x v="396"/>
    <x v="3"/>
    <x v="0"/>
    <s v="March"/>
    <x v="0"/>
    <s v="PROD8847"/>
    <x v="18"/>
    <x v="0"/>
    <n v="548"/>
    <n v="1"/>
    <n v="548"/>
    <x v="0"/>
    <n v="41"/>
    <n v="8"/>
    <x v="1"/>
    <n v="0.39963503649635035"/>
    <n v="219"/>
  </r>
  <r>
    <s v="ORD002591"/>
    <s v="CUST7494"/>
    <s v="David Wiley"/>
    <s v="dawn.jones@outlook.com"/>
    <x v="6"/>
    <d v="2024-05-28T00:00:00"/>
    <x v="140"/>
    <x v="7"/>
    <x v="1"/>
    <s v="November"/>
    <x v="0"/>
    <s v="PROD5556"/>
    <x v="8"/>
    <x v="2"/>
    <n v="1320"/>
    <n v="3"/>
    <n v="3961"/>
    <x v="1"/>
    <n v="328"/>
    <n v="9"/>
    <x v="1"/>
    <n v="0.29992426155011359"/>
    <n v="1188"/>
  </r>
  <r>
    <s v="ORD002592"/>
    <s v="CUST4649"/>
    <s v="Jill Alvarado"/>
    <s v="caitlyn.love@hotmail.com"/>
    <x v="6"/>
    <d v="2024-01-27T00:00:00"/>
    <x v="710"/>
    <x v="9"/>
    <x v="1"/>
    <s v="June"/>
    <x v="2"/>
    <s v="PROD1643"/>
    <x v="13"/>
    <x v="4"/>
    <n v="633"/>
    <n v="1"/>
    <n v="633"/>
    <x v="2"/>
    <n v="90"/>
    <m/>
    <x v="2"/>
    <n v="0.24960505529225907"/>
    <n v="158"/>
  </r>
  <r>
    <s v="ORD002593"/>
    <s v="CUST5432"/>
    <s v="Tina Rush"/>
    <s v="jennifer.smith@gmail.com"/>
    <x v="2"/>
    <d v="2024-03-27T00:00:00"/>
    <x v="349"/>
    <x v="11"/>
    <x v="0"/>
    <s v="July"/>
    <x v="0"/>
    <s v="PROD7963"/>
    <x v="21"/>
    <x v="1"/>
    <n v="745"/>
    <n v="1"/>
    <n v="745"/>
    <x v="1"/>
    <n v="44"/>
    <n v="10"/>
    <x v="1"/>
    <n v="0.15033557046979865"/>
    <n v="112"/>
  </r>
  <r>
    <s v="ORD002594"/>
    <s v="CUST1414"/>
    <s v="Chad Ryan"/>
    <s v="breanna.duncan@gmail.com"/>
    <x v="6"/>
    <d v="2023-10-19T00:00:00"/>
    <x v="711"/>
    <x v="3"/>
    <x v="1"/>
    <s v="March"/>
    <x v="1"/>
    <s v="PROD4936"/>
    <x v="18"/>
    <x v="0"/>
    <n v="969"/>
    <n v="3"/>
    <n v="2908"/>
    <x v="3"/>
    <n v="395"/>
    <m/>
    <x v="2"/>
    <n v="0.3999312242090784"/>
    <n v="1163"/>
  </r>
  <r>
    <s v="ORD002595"/>
    <s v="CUST1262"/>
    <s v="Wanda Payne"/>
    <s v="sara.gates@hotmail.com"/>
    <x v="3"/>
    <d v="2023-03-11T00:00:00"/>
    <x v="147"/>
    <x v="0"/>
    <x v="1"/>
    <s v="January"/>
    <x v="1"/>
    <s v="PROD4977"/>
    <x v="13"/>
    <x v="4"/>
    <n v="788"/>
    <n v="2"/>
    <n v="1576"/>
    <x v="0"/>
    <n v="157"/>
    <m/>
    <x v="2"/>
    <n v="0.25"/>
    <n v="394"/>
  </r>
  <r>
    <s v="ORD002596"/>
    <s v="CUST9247"/>
    <s v="Zachary Davis MD"/>
    <s v="mary.fitzgerald@yahoo.com"/>
    <x v="5"/>
    <d v="2023-07-11T00:00:00"/>
    <x v="632"/>
    <x v="6"/>
    <x v="0"/>
    <s v="August"/>
    <x v="0"/>
    <s v="PROD9060"/>
    <x v="18"/>
    <x v="0"/>
    <n v="494"/>
    <n v="1"/>
    <n v="494"/>
    <x v="0"/>
    <n v="50"/>
    <n v="10"/>
    <x v="1"/>
    <n v="0.40080971659919029"/>
    <n v="198"/>
  </r>
  <r>
    <s v="ORD002597"/>
    <s v="CUST6164"/>
    <s v="Ronald Dalton"/>
    <s v="deborah.ruiz@hotmail.com"/>
    <x v="6"/>
    <d v="2023-09-05T00:00:00"/>
    <x v="685"/>
    <x v="7"/>
    <x v="0"/>
    <s v="November"/>
    <x v="0"/>
    <s v="PROD8442"/>
    <x v="7"/>
    <x v="4"/>
    <n v="629"/>
    <n v="3"/>
    <n v="1886"/>
    <x v="4"/>
    <n v="282"/>
    <n v="3"/>
    <x v="0"/>
    <n v="0.25026511134676566"/>
    <n v="472"/>
  </r>
  <r>
    <s v="ORD002598"/>
    <s v="CUST9756"/>
    <s v="William Jackson"/>
    <s v="omar.hammond@yahoo.com"/>
    <x v="3"/>
    <d v="2023-07-11T00:00:00"/>
    <x v="527"/>
    <x v="11"/>
    <x v="0"/>
    <s v="July"/>
    <x v="1"/>
    <s v="PROD5467"/>
    <x v="6"/>
    <x v="0"/>
    <n v="344"/>
    <n v="3"/>
    <n v="1032"/>
    <x v="1"/>
    <n v="152"/>
    <m/>
    <x v="2"/>
    <n v="0.40019379844961239"/>
    <n v="413"/>
  </r>
  <r>
    <s v="ORD002599"/>
    <s v="CUST8133"/>
    <s v="Craig Kennedy"/>
    <s v="vickie.gonzales@outlook.com"/>
    <x v="6"/>
    <d v="2024-10-19T00:00:00"/>
    <x v="11"/>
    <x v="4"/>
    <x v="1"/>
    <s v="April"/>
    <x v="0"/>
    <s v="PROD8618"/>
    <x v="5"/>
    <x v="3"/>
    <n v="376"/>
    <n v="5"/>
    <n v="1882"/>
    <x v="1"/>
    <n v="199"/>
    <n v="5"/>
    <x v="0"/>
    <n v="0.35015940488841657"/>
    <n v="659"/>
  </r>
  <r>
    <s v="ORD002600"/>
    <s v="CUST6275"/>
    <s v="Austin Perez"/>
    <s v="john.thomas@yahoo.com"/>
    <x v="2"/>
    <d v="2023-04-28T00:00:00"/>
    <x v="512"/>
    <x v="2"/>
    <x v="0"/>
    <s v="May"/>
    <x v="0"/>
    <s v="PROD2768"/>
    <x v="7"/>
    <x v="4"/>
    <n v="657"/>
    <n v="2"/>
    <n v="1313"/>
    <x v="3"/>
    <n v="122"/>
    <n v="10"/>
    <x v="1"/>
    <n v="0.24980959634424982"/>
    <n v="328"/>
  </r>
  <r>
    <s v="ORD002601"/>
    <s v="CUST6550"/>
    <s v="Vickie Morrison"/>
    <s v="andrew.valdez@hotmail.com"/>
    <x v="1"/>
    <d v="2024-04-15T00:00:00"/>
    <x v="154"/>
    <x v="3"/>
    <x v="1"/>
    <s v="March"/>
    <x v="0"/>
    <s v="PROD3321"/>
    <x v="9"/>
    <x v="4"/>
    <n v="786"/>
    <n v="1"/>
    <n v="786"/>
    <x v="2"/>
    <n v="87"/>
    <n v="7"/>
    <x v="0"/>
    <n v="0.25063613231552162"/>
    <n v="197"/>
  </r>
  <r>
    <s v="ORD002602"/>
    <s v="CUST4416"/>
    <s v="Sherry Nguyen"/>
    <s v="jorge.salazar@hotmail.com"/>
    <x v="5"/>
    <d v="2024-02-02T00:00:00"/>
    <x v="172"/>
    <x v="0"/>
    <x v="0"/>
    <s v="January"/>
    <x v="0"/>
    <s v="PROD7042"/>
    <x v="8"/>
    <x v="2"/>
    <n v="532"/>
    <n v="1"/>
    <n v="532"/>
    <x v="1"/>
    <n v="51"/>
    <n v="3"/>
    <x v="0"/>
    <n v="0.3007518796992481"/>
    <n v="160"/>
  </r>
  <r>
    <s v="ORD002603"/>
    <s v="CUST3423"/>
    <s v="Taylor Jackson"/>
    <s v="benjamin.jones@gmail.com"/>
    <x v="3"/>
    <d v="2023-03-02T00:00:00"/>
    <x v="112"/>
    <x v="6"/>
    <x v="1"/>
    <s v="August"/>
    <x v="0"/>
    <s v="PROD1500"/>
    <x v="10"/>
    <x v="2"/>
    <n v="27"/>
    <n v="5"/>
    <n v="136"/>
    <x v="2"/>
    <n v="11"/>
    <n v="10"/>
    <x v="1"/>
    <n v="0.3014705882352941"/>
    <n v="41"/>
  </r>
  <r>
    <s v="ORD002604"/>
    <s v="CUST4531"/>
    <s v="Richard Atkinson"/>
    <s v="jermaine.smith@outlook.com"/>
    <x v="5"/>
    <d v="2023-07-03T00:00:00"/>
    <x v="672"/>
    <x v="4"/>
    <x v="1"/>
    <s v="April"/>
    <x v="0"/>
    <s v="PROD2930"/>
    <x v="0"/>
    <x v="0"/>
    <n v="467"/>
    <n v="1"/>
    <n v="467"/>
    <x v="1"/>
    <n v="38"/>
    <n v="7"/>
    <x v="0"/>
    <n v="0.40042826552462529"/>
    <n v="187"/>
  </r>
  <r>
    <s v="ORD002605"/>
    <s v="CUST4399"/>
    <s v="Anthony Smith"/>
    <s v="stephen.murphy@hotmail.com"/>
    <x v="2"/>
    <d v="2023-06-11T00:00:00"/>
    <x v="532"/>
    <x v="10"/>
    <x v="1"/>
    <s v="February"/>
    <x v="0"/>
    <s v="PROD7987"/>
    <x v="4"/>
    <x v="2"/>
    <n v="603"/>
    <n v="3"/>
    <n v="1809"/>
    <x v="4"/>
    <n v="250"/>
    <n v="10"/>
    <x v="1"/>
    <n v="0.30016583747927034"/>
    <n v="543"/>
  </r>
  <r>
    <s v="ORD002606"/>
    <s v="CUST2606"/>
    <s v="Michele Barker"/>
    <s v="karen.torres@gmail.com"/>
    <x v="3"/>
    <d v="2024-02-04T00:00:00"/>
    <x v="121"/>
    <x v="0"/>
    <x v="0"/>
    <s v="January"/>
    <x v="0"/>
    <s v="PROD6665"/>
    <x v="8"/>
    <x v="2"/>
    <n v="696"/>
    <n v="1"/>
    <n v="696"/>
    <x v="1"/>
    <n v="96"/>
    <n v="8"/>
    <x v="1"/>
    <n v="0.30028735632183906"/>
    <n v="209"/>
  </r>
  <r>
    <s v="ORD002607"/>
    <s v="CUST4546"/>
    <s v="Paul White"/>
    <s v="vanessa.moore@gmail.com"/>
    <x v="0"/>
    <d v="2023-05-08T00:00:00"/>
    <x v="461"/>
    <x v="1"/>
    <x v="1"/>
    <s v="December"/>
    <x v="0"/>
    <s v="PROD7546"/>
    <x v="9"/>
    <x v="4"/>
    <n v="289"/>
    <n v="6"/>
    <n v="1737"/>
    <x v="1"/>
    <n v="218"/>
    <n v="6"/>
    <x v="0"/>
    <n v="0.24985607369027057"/>
    <n v="434"/>
  </r>
  <r>
    <s v="ORD002608"/>
    <s v="CUST6362"/>
    <s v="Patricia Nelson"/>
    <s v="william.gray@yahoo.com"/>
    <x v="5"/>
    <d v="2024-03-19T00:00:00"/>
    <x v="612"/>
    <x v="9"/>
    <x v="1"/>
    <s v="June"/>
    <x v="0"/>
    <s v="PROD3488"/>
    <x v="18"/>
    <x v="0"/>
    <n v="495"/>
    <n v="1"/>
    <n v="495"/>
    <x v="4"/>
    <n v="61"/>
    <n v="5"/>
    <x v="0"/>
    <n v="0.4"/>
    <n v="198"/>
  </r>
  <r>
    <s v="ORD002609"/>
    <s v="CUST8947"/>
    <s v="James Williams"/>
    <s v="caitlin.vargas@hotmail.com"/>
    <x v="6"/>
    <d v="2024-10-08T00:00:00"/>
    <x v="522"/>
    <x v="8"/>
    <x v="1"/>
    <s v="September"/>
    <x v="2"/>
    <s v="PROD7644"/>
    <x v="20"/>
    <x v="3"/>
    <n v="434"/>
    <n v="1"/>
    <n v="434"/>
    <x v="2"/>
    <n v="27"/>
    <m/>
    <x v="2"/>
    <n v="0.35023041474654376"/>
    <n v="152"/>
  </r>
  <r>
    <s v="ORD002610"/>
    <s v="CUST7552"/>
    <s v="Sharon Martinez"/>
    <s v="jacob.hill@gmail.com"/>
    <x v="1"/>
    <d v="2024-09-25T00:00:00"/>
    <x v="158"/>
    <x v="0"/>
    <x v="0"/>
    <s v="January"/>
    <x v="0"/>
    <s v="PROD3694"/>
    <x v="11"/>
    <x v="3"/>
    <n v="488"/>
    <n v="1"/>
    <n v="488"/>
    <x v="4"/>
    <n v="37"/>
    <n v="2"/>
    <x v="0"/>
    <n v="0.35040983606557374"/>
    <n v="171"/>
  </r>
  <r>
    <s v="ORD002611"/>
    <s v="CUST7767"/>
    <s v="Diane Barron"/>
    <s v="morgan.stephens@gmail.com"/>
    <x v="6"/>
    <d v="2023-09-14T00:00:00"/>
    <x v="60"/>
    <x v="4"/>
    <x v="1"/>
    <s v="April"/>
    <x v="0"/>
    <s v="PROD2181"/>
    <x v="18"/>
    <x v="0"/>
    <n v="168"/>
    <n v="5"/>
    <n v="839"/>
    <x v="1"/>
    <n v="98"/>
    <n v="10"/>
    <x v="1"/>
    <n v="0.40047675804529204"/>
    <n v="336"/>
  </r>
  <r>
    <s v="ORD002612"/>
    <s v="CUST7607"/>
    <s v="Kathryn Medina"/>
    <s v="shaun.mccarthy@yahoo.com"/>
    <x v="6"/>
    <d v="2024-06-02T00:00:00"/>
    <x v="42"/>
    <x v="1"/>
    <x v="0"/>
    <s v="December"/>
    <x v="0"/>
    <s v="PROD5928"/>
    <x v="19"/>
    <x v="2"/>
    <n v="1444"/>
    <n v="2"/>
    <n v="2888"/>
    <x v="1"/>
    <n v="335"/>
    <n v="5"/>
    <x v="0"/>
    <n v="0.29986149584487537"/>
    <n v="866"/>
  </r>
  <r>
    <s v="ORD002613"/>
    <s v="CUST7649"/>
    <s v="Brandi Martinez"/>
    <s v="karen.mullins@outlook.com"/>
    <x v="0"/>
    <d v="2023-03-29T00:00:00"/>
    <x v="600"/>
    <x v="10"/>
    <x v="0"/>
    <s v="February"/>
    <x v="0"/>
    <s v="PROD7066"/>
    <x v="13"/>
    <x v="4"/>
    <n v="691"/>
    <n v="2"/>
    <n v="1382"/>
    <x v="1"/>
    <n v="152"/>
    <n v="10"/>
    <x v="1"/>
    <n v="0.2496382054992764"/>
    <n v="345"/>
  </r>
  <r>
    <s v="ORD002614"/>
    <s v="CUST8576"/>
    <s v="Eric Johns DVM"/>
    <s v="jason.matthews@gmail.com"/>
    <x v="4"/>
    <d v="2023-01-10T00:00:00"/>
    <x v="56"/>
    <x v="7"/>
    <x v="1"/>
    <s v="November"/>
    <x v="0"/>
    <s v="PROD2192"/>
    <x v="4"/>
    <x v="2"/>
    <n v="1295"/>
    <n v="6"/>
    <n v="7771"/>
    <x v="1"/>
    <n v="1037"/>
    <n v="4"/>
    <x v="0"/>
    <n v="0.29996139492986745"/>
    <n v="2331"/>
  </r>
  <r>
    <s v="ORD002615"/>
    <s v="CUST2495"/>
    <s v="Michael Chang"/>
    <s v="janice.mcdonald@hotmail.com"/>
    <x v="3"/>
    <d v="2023-10-04T00:00:00"/>
    <x v="643"/>
    <x v="9"/>
    <x v="0"/>
    <s v="June"/>
    <x v="0"/>
    <s v="PROD3539"/>
    <x v="11"/>
    <x v="3"/>
    <n v="627"/>
    <n v="1"/>
    <n v="627"/>
    <x v="2"/>
    <n v="94"/>
    <n v="9"/>
    <x v="1"/>
    <n v="0.34928229665071769"/>
    <n v="219"/>
  </r>
  <r>
    <s v="ORD002616"/>
    <s v="CUST8362"/>
    <s v="Abigail Thomas"/>
    <s v="theresa.jones@outlook.com"/>
    <x v="3"/>
    <d v="2023-08-30T00:00:00"/>
    <x v="408"/>
    <x v="2"/>
    <x v="0"/>
    <s v="May"/>
    <x v="0"/>
    <s v="PROD3602"/>
    <x v="19"/>
    <x v="2"/>
    <n v="374"/>
    <n v="2"/>
    <n v="748"/>
    <x v="1"/>
    <n v="89"/>
    <n v="3"/>
    <x v="0"/>
    <n v="0.29946524064171121"/>
    <n v="224"/>
  </r>
  <r>
    <s v="ORD002617"/>
    <s v="CUST1316"/>
    <s v="Dr. Lee Mann"/>
    <s v="brian.hunt@gmail.com"/>
    <x v="0"/>
    <d v="2023-07-26T00:00:00"/>
    <x v="196"/>
    <x v="11"/>
    <x v="0"/>
    <s v="July"/>
    <x v="2"/>
    <s v="PROD2029"/>
    <x v="16"/>
    <x v="0"/>
    <n v="231"/>
    <n v="6"/>
    <n v="1386"/>
    <x v="0"/>
    <n v="100"/>
    <m/>
    <x v="2"/>
    <n v="0.39971139971139968"/>
    <n v="554"/>
  </r>
  <r>
    <s v="ORD002618"/>
    <s v="CUST3336"/>
    <s v="Stacy Russell"/>
    <s v="michael.landry@hotmail.com"/>
    <x v="0"/>
    <d v="2023-12-09T00:00:00"/>
    <x v="317"/>
    <x v="3"/>
    <x v="1"/>
    <s v="March"/>
    <x v="0"/>
    <s v="PROD9963"/>
    <x v="19"/>
    <x v="2"/>
    <n v="15"/>
    <n v="3"/>
    <n v="46"/>
    <x v="1"/>
    <n v="6"/>
    <n v="7"/>
    <x v="0"/>
    <n v="0.30434782608695654"/>
    <n v="14"/>
  </r>
  <r>
    <s v="ORD002619"/>
    <s v="CUST8237"/>
    <s v="Kelsey Foster"/>
    <s v="derek.ashley@gmail.com"/>
    <x v="5"/>
    <d v="2023-10-29T00:00:00"/>
    <x v="427"/>
    <x v="10"/>
    <x v="0"/>
    <s v="February"/>
    <x v="0"/>
    <s v="PROD3587"/>
    <x v="8"/>
    <x v="2"/>
    <n v="474"/>
    <n v="2"/>
    <n v="948"/>
    <x v="0"/>
    <n v="81"/>
    <n v="2"/>
    <x v="0"/>
    <n v="0.29957805907172996"/>
    <n v="284"/>
  </r>
  <r>
    <s v="ORD002620"/>
    <s v="CUST4369"/>
    <s v="Charles Powers"/>
    <s v="monica.sanchez@yahoo.com"/>
    <x v="0"/>
    <d v="2023-03-18T00:00:00"/>
    <x v="467"/>
    <x v="6"/>
    <x v="1"/>
    <s v="August"/>
    <x v="0"/>
    <s v="PROD1604"/>
    <x v="4"/>
    <x v="2"/>
    <n v="39"/>
    <n v="2"/>
    <n v="79"/>
    <x v="0"/>
    <n v="9"/>
    <n v="2"/>
    <x v="0"/>
    <n v="0.30379746835443039"/>
    <n v="24"/>
  </r>
  <r>
    <s v="ORD002621"/>
    <s v="CUST9844"/>
    <s v="Robert Gordon"/>
    <s v="manuel.avila@yahoo.com"/>
    <x v="3"/>
    <d v="2023-12-16T00:00:00"/>
    <x v="540"/>
    <x v="6"/>
    <x v="1"/>
    <s v="August"/>
    <x v="1"/>
    <s v="PROD5679"/>
    <x v="3"/>
    <x v="1"/>
    <n v="79"/>
    <n v="1"/>
    <n v="79"/>
    <x v="4"/>
    <n v="6"/>
    <m/>
    <x v="2"/>
    <n v="0.15189873417721519"/>
    <n v="12"/>
  </r>
  <r>
    <s v="ORD002622"/>
    <s v="CUST1963"/>
    <s v="James Ruiz"/>
    <s v="brandon.moran@gmail.com"/>
    <x v="6"/>
    <d v="2023-09-30T00:00:00"/>
    <x v="535"/>
    <x v="0"/>
    <x v="1"/>
    <s v="January"/>
    <x v="0"/>
    <s v="PROD1977"/>
    <x v="20"/>
    <x v="3"/>
    <n v="682"/>
    <n v="2"/>
    <n v="1364"/>
    <x v="1"/>
    <n v="70"/>
    <n v="3"/>
    <x v="0"/>
    <n v="0.35043988269794724"/>
    <n v="478"/>
  </r>
  <r>
    <s v="ORD002623"/>
    <s v="CUST9844"/>
    <s v="Robert Gordon"/>
    <s v="manuel.avila@yahoo.com"/>
    <x v="3"/>
    <d v="2023-12-16T00:00:00"/>
    <x v="211"/>
    <x v="0"/>
    <x v="0"/>
    <s v="January"/>
    <x v="0"/>
    <s v="PROD3472"/>
    <x v="10"/>
    <x v="2"/>
    <n v="747"/>
    <n v="1"/>
    <n v="747"/>
    <x v="0"/>
    <n v="105"/>
    <n v="7"/>
    <x v="0"/>
    <n v="0.29986613119143241"/>
    <n v="224"/>
  </r>
  <r>
    <s v="ORD002624"/>
    <s v="CUST4750"/>
    <s v="Raven Sawyer"/>
    <s v="nicholas.pierce@gmail.com"/>
    <x v="1"/>
    <d v="2024-11-29T00:00:00"/>
    <x v="535"/>
    <x v="0"/>
    <x v="1"/>
    <s v="January"/>
    <x v="0"/>
    <s v="PROD3539"/>
    <x v="8"/>
    <x v="2"/>
    <n v="201"/>
    <n v="3"/>
    <n v="604"/>
    <x v="1"/>
    <n v="76"/>
    <n v="8"/>
    <x v="1"/>
    <n v="0.29966887417218541"/>
    <n v="181"/>
  </r>
  <r>
    <s v="ORD002625"/>
    <s v="CUST1160"/>
    <s v="Lisa Klein"/>
    <s v="mario.campbell@hotmail.com"/>
    <x v="2"/>
    <d v="2024-12-25T00:00:00"/>
    <x v="274"/>
    <x v="0"/>
    <x v="1"/>
    <s v="January"/>
    <x v="0"/>
    <s v="PROD1312"/>
    <x v="10"/>
    <x v="2"/>
    <n v="819"/>
    <n v="3"/>
    <n v="2457"/>
    <x v="0"/>
    <n v="175"/>
    <n v="10"/>
    <x v="1"/>
    <n v="0.29995929995929999"/>
    <n v="737"/>
  </r>
  <r>
    <s v="ORD002626"/>
    <s v="CUST7514"/>
    <s v="Charles Bullock"/>
    <s v="paula.meyer@outlook.com"/>
    <x v="0"/>
    <d v="2024-06-28T00:00:00"/>
    <x v="642"/>
    <x v="6"/>
    <x v="1"/>
    <s v="August"/>
    <x v="0"/>
    <s v="PROD1858"/>
    <x v="10"/>
    <x v="2"/>
    <n v="241"/>
    <n v="2"/>
    <n v="483"/>
    <x v="0"/>
    <n v="31"/>
    <n v="4"/>
    <x v="0"/>
    <n v="0.30020703933747411"/>
    <n v="145"/>
  </r>
  <r>
    <s v="ORD002627"/>
    <s v="CUST8889"/>
    <s v="Jason Simon"/>
    <s v="kimberly.sims@gmail.com"/>
    <x v="1"/>
    <d v="2023-09-16T00:00:00"/>
    <x v="571"/>
    <x v="2"/>
    <x v="0"/>
    <s v="May"/>
    <x v="0"/>
    <s v="PROD5855"/>
    <x v="14"/>
    <x v="4"/>
    <n v="510"/>
    <n v="5"/>
    <n v="2550"/>
    <x v="2"/>
    <n v="303"/>
    <n v="7"/>
    <x v="0"/>
    <n v="0.25019607843137254"/>
    <n v="638"/>
  </r>
  <r>
    <s v="ORD002628"/>
    <s v="CUST2370"/>
    <s v="Joshua Barnes"/>
    <s v="shawn.smith@gmail.com"/>
    <x v="3"/>
    <d v="2024-05-07T00:00:00"/>
    <x v="676"/>
    <x v="2"/>
    <x v="1"/>
    <s v="May"/>
    <x v="1"/>
    <s v="PROD1715"/>
    <x v="16"/>
    <x v="0"/>
    <n v="120"/>
    <n v="2"/>
    <n v="239"/>
    <x v="3"/>
    <n v="23"/>
    <m/>
    <x v="2"/>
    <n v="0.40167364016736401"/>
    <n v="96"/>
  </r>
  <r>
    <s v="ORD002629"/>
    <s v="CUST9492"/>
    <s v="Benjamin Ward"/>
    <s v="kenneth.watson@outlook.com"/>
    <x v="2"/>
    <d v="2023-08-03T00:00:00"/>
    <x v="431"/>
    <x v="6"/>
    <x v="0"/>
    <s v="August"/>
    <x v="0"/>
    <s v="PROD7148"/>
    <x v="16"/>
    <x v="0"/>
    <n v="188"/>
    <n v="3"/>
    <n v="564"/>
    <x v="1"/>
    <n v="49"/>
    <n v="7"/>
    <x v="0"/>
    <n v="0.40070921985815605"/>
    <n v="226"/>
  </r>
  <r>
    <s v="ORD002630"/>
    <s v="CUST7849"/>
    <s v="Rachel Long"/>
    <s v="patricia.howell@hotmail.com"/>
    <x v="1"/>
    <d v="2023-01-19T00:00:00"/>
    <x v="493"/>
    <x v="6"/>
    <x v="0"/>
    <s v="August"/>
    <x v="0"/>
    <s v="PROD7466"/>
    <x v="10"/>
    <x v="2"/>
    <n v="140"/>
    <n v="1"/>
    <n v="140"/>
    <x v="0"/>
    <n v="21"/>
    <n v="10"/>
    <x v="1"/>
    <n v="0.3"/>
    <n v="42"/>
  </r>
  <r>
    <s v="ORD002631"/>
    <s v="CUST8513"/>
    <s v="Jennifer Beck"/>
    <s v="geoffrey.hester@outlook.com"/>
    <x v="6"/>
    <d v="2023-03-03T00:00:00"/>
    <x v="397"/>
    <x v="10"/>
    <x v="1"/>
    <s v="February"/>
    <x v="0"/>
    <s v="PROD5124"/>
    <x v="1"/>
    <x v="1"/>
    <n v="120"/>
    <n v="1"/>
    <n v="120"/>
    <x v="0"/>
    <n v="8"/>
    <n v="4"/>
    <x v="0"/>
    <n v="0.15"/>
    <n v="18"/>
  </r>
  <r>
    <s v="ORD002632"/>
    <s v="CUST6888"/>
    <s v="Lisa Cooper"/>
    <s v="helen.cochran@hotmail.com"/>
    <x v="6"/>
    <d v="2023-03-03T00:00:00"/>
    <x v="631"/>
    <x v="6"/>
    <x v="1"/>
    <s v="August"/>
    <x v="0"/>
    <s v="PROD2365"/>
    <x v="9"/>
    <x v="4"/>
    <n v="144"/>
    <n v="3"/>
    <n v="432"/>
    <x v="1"/>
    <n v="42"/>
    <n v="8"/>
    <x v="1"/>
    <n v="0.25"/>
    <n v="108"/>
  </r>
  <r>
    <s v="ORD002633"/>
    <s v="CUST4814"/>
    <s v="Terri Weiss"/>
    <s v="connie.hernandez@gmail.com"/>
    <x v="3"/>
    <d v="2024-08-30T00:00:00"/>
    <x v="343"/>
    <x v="6"/>
    <x v="0"/>
    <s v="August"/>
    <x v="0"/>
    <s v="PROD1857"/>
    <x v="17"/>
    <x v="3"/>
    <n v="1079"/>
    <n v="1"/>
    <n v="1079"/>
    <x v="1"/>
    <n v="133"/>
    <n v="8"/>
    <x v="1"/>
    <n v="0.35032437442075998"/>
    <n v="378"/>
  </r>
  <r>
    <s v="ORD002634"/>
    <s v="CUST4231"/>
    <s v="Abigail Miller"/>
    <s v="john.lewis@gmail.com"/>
    <x v="0"/>
    <d v="2024-09-15T00:00:00"/>
    <x v="383"/>
    <x v="0"/>
    <x v="1"/>
    <s v="January"/>
    <x v="0"/>
    <s v="PROD6810"/>
    <x v="3"/>
    <x v="1"/>
    <n v="134"/>
    <n v="4"/>
    <n v="538"/>
    <x v="1"/>
    <n v="44"/>
    <n v="8"/>
    <x v="1"/>
    <n v="0.15055762081784388"/>
    <n v="81"/>
  </r>
  <r>
    <s v="ORD002635"/>
    <s v="CUST3524"/>
    <s v="Lauren Mason"/>
    <s v="john.jenkins@hotmail.com"/>
    <x v="6"/>
    <d v="2024-06-19T00:00:00"/>
    <x v="529"/>
    <x v="3"/>
    <x v="0"/>
    <s v="March"/>
    <x v="0"/>
    <s v="PROD1189"/>
    <x v="8"/>
    <x v="2"/>
    <n v="352"/>
    <n v="4"/>
    <n v="1407"/>
    <x v="1"/>
    <n v="81"/>
    <n v="6"/>
    <x v="0"/>
    <n v="0.29992892679459843"/>
    <n v="422"/>
  </r>
  <r>
    <s v="ORD002636"/>
    <s v="CUST9141"/>
    <s v="Michael Mitchell"/>
    <s v="timothy.howard@yahoo.com"/>
    <x v="2"/>
    <d v="2023-10-15T00:00:00"/>
    <x v="404"/>
    <x v="2"/>
    <x v="0"/>
    <s v="May"/>
    <x v="0"/>
    <s v="PROD5670"/>
    <x v="8"/>
    <x v="2"/>
    <n v="742"/>
    <n v="1"/>
    <n v="742"/>
    <x v="2"/>
    <n v="37"/>
    <n v="7"/>
    <x v="0"/>
    <n v="0.3005390835579515"/>
    <n v="223"/>
  </r>
  <r>
    <s v="ORD002637"/>
    <s v="CUST7093"/>
    <s v="Michael Novak"/>
    <s v="john.walker@outlook.com"/>
    <x v="2"/>
    <d v="2023-09-07T00:00:00"/>
    <x v="346"/>
    <x v="3"/>
    <x v="0"/>
    <s v="March"/>
    <x v="0"/>
    <s v="PROD8595"/>
    <x v="3"/>
    <x v="1"/>
    <n v="302"/>
    <n v="2"/>
    <n v="604"/>
    <x v="1"/>
    <n v="89"/>
    <n v="4"/>
    <x v="0"/>
    <n v="0.15066225165562913"/>
    <n v="91"/>
  </r>
  <r>
    <s v="ORD002638"/>
    <s v="CUST6247"/>
    <s v="Jonathan Myers"/>
    <s v="maria.gonzales@outlook.com"/>
    <x v="2"/>
    <d v="2024-06-15T00:00:00"/>
    <x v="646"/>
    <x v="3"/>
    <x v="0"/>
    <s v="March"/>
    <x v="2"/>
    <s v="PROD9016"/>
    <x v="20"/>
    <x v="3"/>
    <n v="857"/>
    <n v="1"/>
    <n v="857"/>
    <x v="1"/>
    <n v="49"/>
    <m/>
    <x v="2"/>
    <n v="0.3500583430571762"/>
    <n v="300"/>
  </r>
  <r>
    <s v="ORD002639"/>
    <s v="CUST4646"/>
    <s v="Jeffery Ramirez"/>
    <s v="shelby.mcguire@hotmail.com"/>
    <x v="3"/>
    <d v="2024-05-24T00:00:00"/>
    <x v="492"/>
    <x v="11"/>
    <x v="1"/>
    <s v="July"/>
    <x v="0"/>
    <s v="PROD3475"/>
    <x v="11"/>
    <x v="3"/>
    <n v="38"/>
    <n v="3"/>
    <n v="115"/>
    <x v="0"/>
    <n v="6"/>
    <n v="9"/>
    <x v="1"/>
    <n v="0.34782608695652173"/>
    <n v="40"/>
  </r>
  <r>
    <s v="ORD002640"/>
    <s v="CUST8633"/>
    <s v="Christian Lambert"/>
    <s v="christopher.moore@hotmail.com"/>
    <x v="6"/>
    <d v="2024-07-17T00:00:00"/>
    <x v="460"/>
    <x v="6"/>
    <x v="1"/>
    <s v="August"/>
    <x v="0"/>
    <s v="PROD9459"/>
    <x v="8"/>
    <x v="2"/>
    <n v="270"/>
    <n v="6"/>
    <n v="1618"/>
    <x v="0"/>
    <n v="85"/>
    <n v="7"/>
    <x v="0"/>
    <n v="0.30037082818294192"/>
    <n v="486"/>
  </r>
  <r>
    <s v="ORD002641"/>
    <s v="CUST6879"/>
    <s v="Olivia Howell"/>
    <s v="kenneth.reynolds@gmail.com"/>
    <x v="2"/>
    <d v="2023-09-21T00:00:00"/>
    <x v="692"/>
    <x v="3"/>
    <x v="1"/>
    <s v="March"/>
    <x v="0"/>
    <s v="PROD4582"/>
    <x v="11"/>
    <x v="3"/>
    <n v="224"/>
    <n v="3"/>
    <n v="672"/>
    <x v="2"/>
    <n v="82"/>
    <n v="10"/>
    <x v="1"/>
    <n v="0.34970238095238093"/>
    <n v="235"/>
  </r>
  <r>
    <s v="ORD002642"/>
    <s v="CUST9775"/>
    <s v="Alexis Calderon"/>
    <s v="pamela.davis@gmail.com"/>
    <x v="6"/>
    <d v="2023-03-21T00:00:00"/>
    <x v="189"/>
    <x v="2"/>
    <x v="0"/>
    <s v="May"/>
    <x v="0"/>
    <s v="PROD5982"/>
    <x v="5"/>
    <x v="3"/>
    <n v="238"/>
    <n v="2"/>
    <n v="475"/>
    <x v="1"/>
    <n v="32"/>
    <n v="2"/>
    <x v="0"/>
    <n v="0.34947368421052633"/>
    <n v="166"/>
  </r>
  <r>
    <s v="ORD002643"/>
    <s v="CUST1506"/>
    <s v="Elizabeth Walker"/>
    <s v="nathan.robinson@gmail.com"/>
    <x v="2"/>
    <d v="2023-12-06T00:00:00"/>
    <x v="197"/>
    <x v="9"/>
    <x v="1"/>
    <s v="June"/>
    <x v="0"/>
    <s v="PROD3394"/>
    <x v="0"/>
    <x v="0"/>
    <n v="937"/>
    <n v="6"/>
    <n v="5623"/>
    <x v="1"/>
    <n v="414"/>
    <n v="9"/>
    <x v="1"/>
    <n v="0.39996443179797259"/>
    <n v="2249"/>
  </r>
  <r>
    <s v="ORD002644"/>
    <s v="CUST6338"/>
    <s v="Peter Torres"/>
    <s v="michael.lee@hotmail.com"/>
    <x v="3"/>
    <d v="2024-12-10T00:00:00"/>
    <x v="269"/>
    <x v="9"/>
    <x v="1"/>
    <s v="June"/>
    <x v="0"/>
    <s v="PROD7204"/>
    <x v="13"/>
    <x v="4"/>
    <n v="471"/>
    <n v="4"/>
    <n v="1884"/>
    <x v="2"/>
    <n v="161"/>
    <n v="3"/>
    <x v="0"/>
    <n v="0.25"/>
    <n v="471"/>
  </r>
  <r>
    <s v="ORD002645"/>
    <s v="CUST5028"/>
    <s v="Christopher Arias"/>
    <s v="gina.fletcher@gmail.com"/>
    <x v="0"/>
    <d v="2024-05-19T00:00:00"/>
    <x v="263"/>
    <x v="7"/>
    <x v="1"/>
    <s v="November"/>
    <x v="0"/>
    <s v="PROD4548"/>
    <x v="16"/>
    <x v="0"/>
    <n v="580"/>
    <n v="3"/>
    <n v="1739"/>
    <x v="0"/>
    <n v="203"/>
    <n v="7"/>
    <x v="0"/>
    <n v="0.40023001725129387"/>
    <n v="696"/>
  </r>
  <r>
    <s v="ORD002646"/>
    <s v="CUST7583"/>
    <s v="Brent Adams"/>
    <s v="sandra.ellison@gmail.com"/>
    <x v="6"/>
    <d v="2023-07-24T00:00:00"/>
    <x v="249"/>
    <x v="9"/>
    <x v="1"/>
    <s v="June"/>
    <x v="0"/>
    <s v="PROD6938"/>
    <x v="8"/>
    <x v="2"/>
    <n v="223"/>
    <n v="3"/>
    <n v="668"/>
    <x v="0"/>
    <n v="98"/>
    <n v="7"/>
    <x v="0"/>
    <n v="0.29940119760479039"/>
    <n v="200"/>
  </r>
  <r>
    <s v="ORD002647"/>
    <s v="CUST7198"/>
    <s v="Paul Jones"/>
    <s v="steven.brown@yahoo.com"/>
    <x v="4"/>
    <d v="2024-06-20T00:00:00"/>
    <x v="37"/>
    <x v="11"/>
    <x v="0"/>
    <s v="July"/>
    <x v="1"/>
    <s v="PROD2040"/>
    <x v="6"/>
    <x v="0"/>
    <n v="591"/>
    <n v="1"/>
    <n v="591"/>
    <x v="3"/>
    <n v="65"/>
    <m/>
    <x v="2"/>
    <n v="0.39932318104906939"/>
    <n v="236"/>
  </r>
  <r>
    <s v="ORD002648"/>
    <s v="CUST8328"/>
    <s v="Michael Smith"/>
    <s v="melissa.gibbs@hotmail.com"/>
    <x v="5"/>
    <d v="2024-03-29T00:00:00"/>
    <x v="268"/>
    <x v="0"/>
    <x v="0"/>
    <s v="January"/>
    <x v="0"/>
    <s v="PROD5377"/>
    <x v="8"/>
    <x v="2"/>
    <n v="77"/>
    <n v="2"/>
    <n v="154"/>
    <x v="1"/>
    <n v="17"/>
    <n v="2"/>
    <x v="0"/>
    <n v="0.29870129870129869"/>
    <n v="46"/>
  </r>
  <r>
    <s v="ORD002649"/>
    <s v="CUST3082"/>
    <s v="Curtis Anderson"/>
    <s v="heather.baldwin@gmail.com"/>
    <x v="2"/>
    <d v="2024-09-16T00:00:00"/>
    <x v="403"/>
    <x v="5"/>
    <x v="1"/>
    <s v="October"/>
    <x v="0"/>
    <s v="PROD4866"/>
    <x v="19"/>
    <x v="2"/>
    <n v="82"/>
    <n v="2"/>
    <n v="164"/>
    <x v="0"/>
    <n v="11"/>
    <n v="9"/>
    <x v="1"/>
    <n v="0.29878048780487804"/>
    <n v="49"/>
  </r>
  <r>
    <s v="ORD002650"/>
    <s v="CUST8665"/>
    <s v="Rose Nelson"/>
    <s v="ryan.bryant@gmail.com"/>
    <x v="5"/>
    <d v="2024-06-25T00:00:00"/>
    <x v="231"/>
    <x v="1"/>
    <x v="0"/>
    <s v="December"/>
    <x v="0"/>
    <s v="PROD9635"/>
    <x v="19"/>
    <x v="2"/>
    <n v="1189"/>
    <n v="10"/>
    <n v="11888"/>
    <x v="1"/>
    <n v="1256"/>
    <n v="10"/>
    <x v="1"/>
    <n v="0.29996635262449528"/>
    <n v="3566"/>
  </r>
  <r>
    <s v="ORD002651"/>
    <s v="CUST1513"/>
    <s v="Cheryl Arias"/>
    <s v="laura.graham@yahoo.com"/>
    <x v="1"/>
    <d v="2023-10-03T00:00:00"/>
    <x v="197"/>
    <x v="9"/>
    <x v="1"/>
    <s v="June"/>
    <x v="0"/>
    <s v="PROD8671"/>
    <x v="14"/>
    <x v="4"/>
    <n v="414"/>
    <n v="3"/>
    <n v="1243"/>
    <x v="0"/>
    <n v="173"/>
    <n v="9"/>
    <x v="1"/>
    <n v="0.250201126307321"/>
    <n v="311"/>
  </r>
  <r>
    <s v="ORD002652"/>
    <s v="CUST2495"/>
    <s v="Michael Chang"/>
    <s v="janice.mcdonald@hotmail.com"/>
    <x v="3"/>
    <d v="2023-10-04T00:00:00"/>
    <x v="26"/>
    <x v="10"/>
    <x v="1"/>
    <s v="February"/>
    <x v="0"/>
    <s v="PROD5973"/>
    <x v="8"/>
    <x v="2"/>
    <n v="576"/>
    <n v="2"/>
    <n v="1152"/>
    <x v="1"/>
    <n v="84"/>
    <n v="10"/>
    <x v="1"/>
    <n v="0.29947916666666669"/>
    <n v="345"/>
  </r>
  <r>
    <s v="ORD002653"/>
    <s v="CUST6009"/>
    <s v="Shannon Hurst"/>
    <s v="donna.ross@outlook.com"/>
    <x v="5"/>
    <d v="2023-12-31T00:00:00"/>
    <x v="250"/>
    <x v="0"/>
    <x v="1"/>
    <s v="January"/>
    <x v="0"/>
    <s v="PROD6007"/>
    <x v="1"/>
    <x v="1"/>
    <n v="754"/>
    <n v="1"/>
    <n v="754"/>
    <x v="3"/>
    <n v="62"/>
    <n v="5"/>
    <x v="0"/>
    <n v="0.14986737400530503"/>
    <n v="113"/>
  </r>
  <r>
    <s v="ORD002654"/>
    <s v="CUST6953"/>
    <s v="Andrea Ritter"/>
    <s v="elizabeth.cobb@gmail.com"/>
    <x v="1"/>
    <d v="2024-07-05T00:00:00"/>
    <x v="175"/>
    <x v="6"/>
    <x v="0"/>
    <s v="August"/>
    <x v="0"/>
    <s v="PROD4740"/>
    <x v="15"/>
    <x v="1"/>
    <n v="117"/>
    <n v="6"/>
    <n v="702"/>
    <x v="0"/>
    <n v="73"/>
    <n v="3"/>
    <x v="0"/>
    <n v="0.14957264957264957"/>
    <n v="105"/>
  </r>
  <r>
    <s v="ORD002655"/>
    <s v="CUST1605"/>
    <s v="Alison White"/>
    <s v="sean.hancock@hotmail.com"/>
    <x v="3"/>
    <d v="2024-11-25T00:00:00"/>
    <x v="468"/>
    <x v="9"/>
    <x v="0"/>
    <s v="June"/>
    <x v="0"/>
    <s v="PROD7974"/>
    <x v="18"/>
    <x v="0"/>
    <n v="774"/>
    <n v="1"/>
    <n v="774"/>
    <x v="0"/>
    <n v="76"/>
    <n v="4"/>
    <x v="0"/>
    <n v="0.39922480620155038"/>
    <n v="309"/>
  </r>
  <r>
    <s v="ORD002656"/>
    <s v="CUST9536"/>
    <s v="Eric Compton"/>
    <s v="suzanne.gross@hotmail.com"/>
    <x v="5"/>
    <d v="2024-09-28T00:00:00"/>
    <x v="446"/>
    <x v="10"/>
    <x v="0"/>
    <s v="February"/>
    <x v="1"/>
    <s v="PROD8009"/>
    <x v="17"/>
    <x v="3"/>
    <n v="383"/>
    <n v="3"/>
    <n v="1150"/>
    <x v="1"/>
    <n v="134"/>
    <m/>
    <x v="2"/>
    <n v="0.34956521739130436"/>
    <n v="402"/>
  </r>
  <r>
    <s v="ORD002657"/>
    <s v="CUST9663"/>
    <s v="Diane Barnes"/>
    <s v="troy.barnes@gmail.com"/>
    <x v="1"/>
    <d v="2024-11-05T00:00:00"/>
    <x v="398"/>
    <x v="5"/>
    <x v="0"/>
    <s v="October"/>
    <x v="0"/>
    <s v="PROD3687"/>
    <x v="3"/>
    <x v="1"/>
    <n v="839"/>
    <n v="2"/>
    <n v="1679"/>
    <x v="0"/>
    <n v="126"/>
    <n v="7"/>
    <x v="0"/>
    <n v="0.15008933889219775"/>
    <n v="252"/>
  </r>
  <r>
    <s v="ORD002658"/>
    <s v="CUST1802"/>
    <s v="James Smith"/>
    <s v="marc.garrett@gmail.com"/>
    <x v="0"/>
    <d v="2023-02-24T00:00:00"/>
    <x v="42"/>
    <x v="1"/>
    <x v="0"/>
    <s v="December"/>
    <x v="0"/>
    <s v="PROD3631"/>
    <x v="1"/>
    <x v="1"/>
    <n v="532"/>
    <n v="2"/>
    <n v="1065"/>
    <x v="4"/>
    <n v="93"/>
    <n v="3"/>
    <x v="0"/>
    <n v="0.15023474178403756"/>
    <n v="160"/>
  </r>
  <r>
    <s v="ORD002659"/>
    <s v="CUST2296"/>
    <s v="Mitchell Blake"/>
    <s v="patrick.dickson@yahoo.com"/>
    <x v="0"/>
    <d v="2024-11-22T00:00:00"/>
    <x v="80"/>
    <x v="8"/>
    <x v="1"/>
    <s v="September"/>
    <x v="0"/>
    <s v="PROD5094"/>
    <x v="12"/>
    <x v="3"/>
    <n v="493"/>
    <n v="4"/>
    <n v="1973"/>
    <x v="0"/>
    <n v="134"/>
    <n v="2"/>
    <x v="0"/>
    <n v="0.35022807906741005"/>
    <n v="691"/>
  </r>
  <r>
    <s v="ORD002660"/>
    <s v="CUST8348"/>
    <s v="Christina Elliott"/>
    <s v="michael.taylor@gmail.com"/>
    <x v="1"/>
    <d v="2024-11-21T00:00:00"/>
    <x v="512"/>
    <x v="2"/>
    <x v="0"/>
    <s v="May"/>
    <x v="0"/>
    <s v="PROD6387"/>
    <x v="11"/>
    <x v="3"/>
    <n v="896"/>
    <n v="1"/>
    <n v="896"/>
    <x v="0"/>
    <n v="101"/>
    <n v="5"/>
    <x v="0"/>
    <n v="0.34933035714285715"/>
    <n v="313"/>
  </r>
  <r>
    <s v="ORD002661"/>
    <s v="CUST5796"/>
    <s v="Jennifer Jones"/>
    <s v="amy.garcia@yahoo.com"/>
    <x v="5"/>
    <d v="2024-07-18T00:00:00"/>
    <x v="447"/>
    <x v="11"/>
    <x v="0"/>
    <s v="July"/>
    <x v="0"/>
    <s v="PROD2440"/>
    <x v="4"/>
    <x v="2"/>
    <n v="106"/>
    <n v="2"/>
    <n v="211"/>
    <x v="0"/>
    <n v="22"/>
    <n v="10"/>
    <x v="1"/>
    <n v="0.29857819905213268"/>
    <n v="63"/>
  </r>
  <r>
    <s v="ORD002662"/>
    <s v="CUST9844"/>
    <s v="Robert Gordon"/>
    <s v="manuel.avila@yahoo.com"/>
    <x v="3"/>
    <d v="2023-12-16T00:00:00"/>
    <x v="330"/>
    <x v="6"/>
    <x v="1"/>
    <s v="August"/>
    <x v="0"/>
    <s v="PROD8290"/>
    <x v="2"/>
    <x v="1"/>
    <n v="248"/>
    <n v="6"/>
    <n v="1488"/>
    <x v="0"/>
    <n v="158"/>
    <n v="9"/>
    <x v="1"/>
    <n v="0.14986559139784947"/>
    <n v="223"/>
  </r>
  <r>
    <s v="ORD002663"/>
    <s v="CUST8157"/>
    <s v="Michael Doyle"/>
    <s v="cody.watson@gmail.com"/>
    <x v="4"/>
    <d v="2023-01-09T00:00:00"/>
    <x v="247"/>
    <x v="11"/>
    <x v="1"/>
    <s v="July"/>
    <x v="0"/>
    <s v="PROD9081"/>
    <x v="20"/>
    <x v="3"/>
    <n v="132"/>
    <n v="6"/>
    <n v="792"/>
    <x v="1"/>
    <n v="117"/>
    <n v="8"/>
    <x v="1"/>
    <n v="0.34974747474747475"/>
    <n v="277"/>
  </r>
  <r>
    <s v="ORD002664"/>
    <s v="CUST6806"/>
    <s v="Eric Collins"/>
    <s v="brianna.jordan@gmail.com"/>
    <x v="0"/>
    <d v="2023-11-22T00:00:00"/>
    <x v="650"/>
    <x v="6"/>
    <x v="1"/>
    <s v="August"/>
    <x v="0"/>
    <s v="PROD5823"/>
    <x v="3"/>
    <x v="1"/>
    <n v="77"/>
    <n v="5"/>
    <n v="387"/>
    <x v="0"/>
    <n v="49"/>
    <n v="6"/>
    <x v="0"/>
    <n v="0.14987080103359174"/>
    <n v="58"/>
  </r>
  <r>
    <s v="ORD002665"/>
    <s v="CUST5933"/>
    <s v="Christopher Jones"/>
    <s v="melissa.stewart@outlook.com"/>
    <x v="4"/>
    <d v="2024-11-04T00:00:00"/>
    <x v="489"/>
    <x v="9"/>
    <x v="0"/>
    <s v="June"/>
    <x v="0"/>
    <s v="PROD5369"/>
    <x v="7"/>
    <x v="4"/>
    <n v="304"/>
    <n v="4"/>
    <n v="1215"/>
    <x v="0"/>
    <n v="127"/>
    <n v="8"/>
    <x v="1"/>
    <n v="0.25020576131687244"/>
    <n v="304"/>
  </r>
  <r>
    <s v="ORD002666"/>
    <s v="CUST6512"/>
    <s v="Brenda Humphrey"/>
    <s v="carrie.walker@gmail.com"/>
    <x v="2"/>
    <d v="2023-06-30T00:00:00"/>
    <x v="648"/>
    <x v="1"/>
    <x v="1"/>
    <s v="December"/>
    <x v="0"/>
    <s v="PROD1620"/>
    <x v="2"/>
    <x v="1"/>
    <n v="459"/>
    <n v="10"/>
    <n v="4595"/>
    <x v="4"/>
    <n v="508"/>
    <n v="6"/>
    <x v="0"/>
    <n v="0.1499455930359086"/>
    <n v="689"/>
  </r>
  <r>
    <s v="ORD002667"/>
    <s v="CUST2224"/>
    <s v="Raymond Hensley"/>
    <s v="tina.lucas@outlook.com"/>
    <x v="4"/>
    <d v="2023-08-30T00:00:00"/>
    <x v="578"/>
    <x v="8"/>
    <x v="0"/>
    <s v="September"/>
    <x v="0"/>
    <s v="PROD7836"/>
    <x v="14"/>
    <x v="4"/>
    <n v="452"/>
    <n v="5"/>
    <n v="2258"/>
    <x v="2"/>
    <n v="297"/>
    <n v="5"/>
    <x v="0"/>
    <n v="0.25022143489813997"/>
    <n v="565"/>
  </r>
  <r>
    <s v="ORD002668"/>
    <s v="CUST9138"/>
    <s v="Robert Carroll"/>
    <s v="stephanie.miller@gmail.com"/>
    <x v="1"/>
    <d v="2024-06-10T00:00:00"/>
    <x v="95"/>
    <x v="1"/>
    <x v="1"/>
    <s v="December"/>
    <x v="0"/>
    <s v="PROD8575"/>
    <x v="12"/>
    <x v="3"/>
    <n v="1255"/>
    <n v="2"/>
    <n v="2510"/>
    <x v="1"/>
    <n v="217"/>
    <n v="2"/>
    <x v="0"/>
    <n v="0.349800796812749"/>
    <n v="878"/>
  </r>
  <r>
    <s v="ORD002669"/>
    <s v="CUST1587"/>
    <s v="Felicia Holland"/>
    <s v="brittany.hunter@gmail.com"/>
    <x v="6"/>
    <d v="2024-06-18T00:00:00"/>
    <x v="239"/>
    <x v="6"/>
    <x v="0"/>
    <s v="August"/>
    <x v="0"/>
    <s v="PROD5979"/>
    <x v="10"/>
    <x v="2"/>
    <n v="450"/>
    <n v="2"/>
    <n v="899"/>
    <x v="1"/>
    <n v="87"/>
    <n v="8"/>
    <x v="1"/>
    <n v="0.30033370411568411"/>
    <n v="270"/>
  </r>
  <r>
    <s v="ORD002670"/>
    <s v="CUST5649"/>
    <s v="Steve Gardner"/>
    <s v="nathan.adams@outlook.com"/>
    <x v="5"/>
    <d v="2024-02-08T00:00:00"/>
    <x v="532"/>
    <x v="10"/>
    <x v="1"/>
    <s v="February"/>
    <x v="0"/>
    <s v="PROD4668"/>
    <x v="3"/>
    <x v="1"/>
    <n v="225"/>
    <n v="1"/>
    <n v="225"/>
    <x v="1"/>
    <n v="16"/>
    <n v="10"/>
    <x v="1"/>
    <n v="0.15111111111111111"/>
    <n v="34"/>
  </r>
  <r>
    <s v="ORD002671"/>
    <s v="CUST3993"/>
    <s v="Tammy Ellison"/>
    <s v="patricia.lawson@outlook.com"/>
    <x v="5"/>
    <d v="2024-04-03T00:00:00"/>
    <x v="116"/>
    <x v="9"/>
    <x v="1"/>
    <s v="June"/>
    <x v="1"/>
    <s v="PROD5208"/>
    <x v="9"/>
    <x v="4"/>
    <n v="774"/>
    <n v="1"/>
    <n v="774"/>
    <x v="1"/>
    <n v="45"/>
    <m/>
    <x v="2"/>
    <n v="0.25064599483204136"/>
    <n v="194"/>
  </r>
  <r>
    <s v="ORD002672"/>
    <s v="CUST3382"/>
    <s v="Timothy Hall"/>
    <s v="samantha.wilson@outlook.com"/>
    <x v="1"/>
    <d v="2023-10-23T00:00:00"/>
    <x v="558"/>
    <x v="5"/>
    <x v="1"/>
    <s v="October"/>
    <x v="0"/>
    <s v="PROD8539"/>
    <x v="9"/>
    <x v="4"/>
    <n v="233"/>
    <n v="3"/>
    <n v="699"/>
    <x v="4"/>
    <n v="65"/>
    <n v="8"/>
    <x v="1"/>
    <n v="0.25035765379113017"/>
    <n v="175"/>
  </r>
  <r>
    <s v="ORD002673"/>
    <s v="CUST9268"/>
    <s v="Laura Summers"/>
    <s v="allison.frye@hotmail.com"/>
    <x v="0"/>
    <d v="2023-12-09T00:00:00"/>
    <x v="14"/>
    <x v="8"/>
    <x v="1"/>
    <s v="September"/>
    <x v="0"/>
    <s v="PROD9068"/>
    <x v="5"/>
    <x v="3"/>
    <n v="950"/>
    <n v="4"/>
    <n v="3801"/>
    <x v="0"/>
    <n v="317"/>
    <n v="7"/>
    <x v="0"/>
    <n v="0.34990791896869244"/>
    <n v="1330"/>
  </r>
  <r>
    <s v="ORD002674"/>
    <s v="CUST4403"/>
    <s v="Michael Gonzalez"/>
    <s v="dawn.kelly@outlook.com"/>
    <x v="4"/>
    <d v="2024-09-17T00:00:00"/>
    <x v="44"/>
    <x v="3"/>
    <x v="1"/>
    <s v="March"/>
    <x v="1"/>
    <s v="PROD4292"/>
    <x v="9"/>
    <x v="4"/>
    <n v="661"/>
    <n v="4"/>
    <n v="2645"/>
    <x v="1"/>
    <n v="224"/>
    <m/>
    <x v="2"/>
    <n v="0.24990548204158791"/>
    <n v="661"/>
  </r>
  <r>
    <s v="ORD002675"/>
    <s v="CUST3425"/>
    <s v="Garrett Gray"/>
    <s v="cristian.anderson@yahoo.com"/>
    <x v="4"/>
    <d v="2024-04-18T00:00:00"/>
    <x v="293"/>
    <x v="9"/>
    <x v="0"/>
    <s v="June"/>
    <x v="0"/>
    <s v="PROD4744"/>
    <x v="7"/>
    <x v="4"/>
    <n v="415"/>
    <n v="6"/>
    <n v="2490"/>
    <x v="1"/>
    <n v="209"/>
    <n v="2"/>
    <x v="0"/>
    <n v="0.2497991967871486"/>
    <n v="622"/>
  </r>
  <r>
    <s v="ORD002676"/>
    <s v="CUST9357"/>
    <s v="Robert Carlson DDS"/>
    <s v="lauren.peterson@outlook.com"/>
    <x v="5"/>
    <d v="2024-09-06T00:00:00"/>
    <x v="564"/>
    <x v="3"/>
    <x v="1"/>
    <s v="March"/>
    <x v="0"/>
    <s v="PROD7344"/>
    <x v="20"/>
    <x v="3"/>
    <n v="250"/>
    <n v="4"/>
    <n v="1001"/>
    <x v="0"/>
    <n v="127"/>
    <n v="8"/>
    <x v="1"/>
    <n v="0.34965034965034963"/>
    <n v="350"/>
  </r>
  <r>
    <s v="ORD002677"/>
    <s v="CUST5473"/>
    <s v="John Kent"/>
    <s v="norma.harris@outlook.com"/>
    <x v="6"/>
    <d v="2023-10-07T00:00:00"/>
    <x v="307"/>
    <x v="1"/>
    <x v="0"/>
    <s v="December"/>
    <x v="0"/>
    <s v="PROD8987"/>
    <x v="9"/>
    <x v="4"/>
    <n v="983"/>
    <n v="10"/>
    <n v="9829"/>
    <x v="0"/>
    <n v="1450"/>
    <n v="9"/>
    <x v="1"/>
    <n v="0.24997456506256996"/>
    <n v="2457"/>
  </r>
  <r>
    <s v="ORD002678"/>
    <s v="CUST2981"/>
    <s v="Cory Walker"/>
    <s v="andrea.oneal@hotmail.com"/>
    <x v="4"/>
    <d v="2024-08-06T00:00:00"/>
    <x v="475"/>
    <x v="11"/>
    <x v="0"/>
    <s v="July"/>
    <x v="0"/>
    <s v="PROD5899"/>
    <x v="1"/>
    <x v="1"/>
    <n v="215"/>
    <n v="2"/>
    <n v="430"/>
    <x v="0"/>
    <n v="62"/>
    <n v="5"/>
    <x v="0"/>
    <n v="0.15116279069767441"/>
    <n v="65"/>
  </r>
  <r>
    <s v="ORD002679"/>
    <s v="CUST9844"/>
    <s v="Robert Gordon"/>
    <s v="manuel.avila@yahoo.com"/>
    <x v="3"/>
    <d v="2023-12-16T00:00:00"/>
    <x v="26"/>
    <x v="10"/>
    <x v="1"/>
    <s v="February"/>
    <x v="2"/>
    <s v="PROD4808"/>
    <x v="9"/>
    <x v="4"/>
    <n v="239"/>
    <n v="1"/>
    <n v="239"/>
    <x v="4"/>
    <n v="13"/>
    <m/>
    <x v="2"/>
    <n v="0.2510460251046025"/>
    <n v="60"/>
  </r>
  <r>
    <s v="ORD002680"/>
    <s v="CUST4813"/>
    <s v="Jimmy Becker"/>
    <s v="angela.baker@yahoo.com"/>
    <x v="5"/>
    <d v="2024-06-20T00:00:00"/>
    <x v="603"/>
    <x v="1"/>
    <x v="0"/>
    <s v="December"/>
    <x v="0"/>
    <s v="PROD3869"/>
    <x v="8"/>
    <x v="2"/>
    <n v="1747"/>
    <n v="4"/>
    <n v="6989"/>
    <x v="1"/>
    <n v="363"/>
    <n v="2"/>
    <x v="0"/>
    <n v="0.3000429245957934"/>
    <n v="2097"/>
  </r>
  <r>
    <s v="ORD002681"/>
    <s v="CUST6032"/>
    <s v="Christopher Rodriguez"/>
    <s v="gloria.adams@hotmail.com"/>
    <x v="3"/>
    <d v="2024-12-28T00:00:00"/>
    <x v="145"/>
    <x v="8"/>
    <x v="0"/>
    <s v="September"/>
    <x v="0"/>
    <s v="PROD7594"/>
    <x v="10"/>
    <x v="2"/>
    <n v="944"/>
    <n v="1"/>
    <n v="944"/>
    <x v="0"/>
    <n v="116"/>
    <n v="9"/>
    <x v="1"/>
    <n v="0.29978813559322032"/>
    <n v="283"/>
  </r>
  <r>
    <s v="ORD002682"/>
    <s v="CUST5116"/>
    <s v="Lauren White"/>
    <s v="michael.andrews@hotmail.com"/>
    <x v="4"/>
    <d v="2023-06-18T00:00:00"/>
    <x v="695"/>
    <x v="1"/>
    <x v="1"/>
    <s v="December"/>
    <x v="1"/>
    <s v="PROD7543"/>
    <x v="7"/>
    <x v="4"/>
    <n v="696"/>
    <n v="8"/>
    <n v="5566"/>
    <x v="1"/>
    <n v="636"/>
    <m/>
    <x v="2"/>
    <n v="0.24991016888250089"/>
    <n v="1391"/>
  </r>
  <r>
    <s v="ORD002683"/>
    <s v="CUST2763"/>
    <s v="Tara Matthews"/>
    <s v="david.owens@outlook.com"/>
    <x v="1"/>
    <d v="2024-09-13T00:00:00"/>
    <x v="255"/>
    <x v="5"/>
    <x v="1"/>
    <s v="October"/>
    <x v="0"/>
    <s v="PROD5926"/>
    <x v="5"/>
    <x v="3"/>
    <n v="1163"/>
    <n v="3"/>
    <n v="3489"/>
    <x v="3"/>
    <n v="274"/>
    <n v="9"/>
    <x v="1"/>
    <n v="0.34995700773860705"/>
    <n v="1221"/>
  </r>
  <r>
    <s v="ORD002684"/>
    <s v="CUST1142"/>
    <s v="Kevin Reynolds"/>
    <s v="mark.moore@outlook.com"/>
    <x v="1"/>
    <d v="2023-10-18T00:00:00"/>
    <x v="9"/>
    <x v="0"/>
    <x v="1"/>
    <s v="January"/>
    <x v="0"/>
    <s v="PROD4050"/>
    <x v="18"/>
    <x v="0"/>
    <n v="181"/>
    <n v="4"/>
    <n v="722"/>
    <x v="1"/>
    <n v="75"/>
    <n v="8"/>
    <x v="1"/>
    <n v="0.40027700831024932"/>
    <n v="289"/>
  </r>
  <r>
    <s v="ORD002685"/>
    <s v="CUST4369"/>
    <s v="Charles Powers"/>
    <s v="monica.sanchez@yahoo.com"/>
    <x v="0"/>
    <d v="2023-03-18T00:00:00"/>
    <x v="123"/>
    <x v="1"/>
    <x v="0"/>
    <s v="December"/>
    <x v="0"/>
    <s v="PROD5544"/>
    <x v="20"/>
    <x v="3"/>
    <n v="578"/>
    <n v="4"/>
    <n v="2313"/>
    <x v="2"/>
    <n v="317"/>
    <n v="5"/>
    <x v="0"/>
    <n v="0.35019455252918286"/>
    <n v="810"/>
  </r>
  <r>
    <s v="ORD002686"/>
    <s v="CUST5094"/>
    <s v="Jason Johnson"/>
    <s v="michael.moore@yahoo.com"/>
    <x v="4"/>
    <d v="2024-10-30T00:00:00"/>
    <x v="569"/>
    <x v="10"/>
    <x v="0"/>
    <s v="February"/>
    <x v="0"/>
    <s v="PROD6410"/>
    <x v="17"/>
    <x v="3"/>
    <n v="22"/>
    <n v="2"/>
    <n v="44"/>
    <x v="1"/>
    <n v="3"/>
    <n v="6"/>
    <x v="0"/>
    <n v="0.34090909090909088"/>
    <n v="15"/>
  </r>
  <r>
    <s v="ORD002687"/>
    <s v="CUST6338"/>
    <s v="Peter Torres"/>
    <s v="michael.lee@hotmail.com"/>
    <x v="3"/>
    <d v="2024-12-10T00:00:00"/>
    <x v="691"/>
    <x v="1"/>
    <x v="1"/>
    <s v="December"/>
    <x v="0"/>
    <s v="PROD6931"/>
    <x v="16"/>
    <x v="0"/>
    <n v="272"/>
    <n v="2"/>
    <n v="545"/>
    <x v="1"/>
    <n v="69"/>
    <n v="6"/>
    <x v="0"/>
    <n v="0.4"/>
    <n v="218"/>
  </r>
  <r>
    <s v="ORD002688"/>
    <s v="CUST3097"/>
    <s v="Victoria Robbins"/>
    <s v="cheryl.hayes@gmail.com"/>
    <x v="4"/>
    <d v="2023-10-11T00:00:00"/>
    <x v="6"/>
    <x v="5"/>
    <x v="1"/>
    <s v="October"/>
    <x v="0"/>
    <s v="PROD1029"/>
    <x v="14"/>
    <x v="4"/>
    <n v="1140"/>
    <n v="2"/>
    <n v="2280"/>
    <x v="0"/>
    <n v="174"/>
    <n v="3"/>
    <x v="0"/>
    <n v="0.25"/>
    <n v="570"/>
  </r>
  <r>
    <s v="ORD002689"/>
    <s v="CUST2731"/>
    <s v="Kyle Marks"/>
    <s v="david.thornton@outlook.com"/>
    <x v="5"/>
    <d v="2024-05-26T00:00:00"/>
    <x v="712"/>
    <x v="5"/>
    <x v="0"/>
    <s v="October"/>
    <x v="0"/>
    <s v="PROD5827"/>
    <x v="1"/>
    <x v="1"/>
    <n v="358"/>
    <n v="3"/>
    <n v="1073"/>
    <x v="4"/>
    <n v="66"/>
    <n v="9"/>
    <x v="1"/>
    <n v="0.15004659832246039"/>
    <n v="161"/>
  </r>
  <r>
    <s v="ORD002690"/>
    <s v="CUST7515"/>
    <s v="Dr. Kathryn Robinson MD"/>
    <s v="diana.johnson@outlook.com"/>
    <x v="3"/>
    <d v="2024-07-03T00:00:00"/>
    <x v="437"/>
    <x v="10"/>
    <x v="1"/>
    <s v="February"/>
    <x v="1"/>
    <s v="PROD1651"/>
    <x v="15"/>
    <x v="1"/>
    <n v="782"/>
    <n v="1"/>
    <n v="782"/>
    <x v="0"/>
    <n v="86"/>
    <m/>
    <x v="2"/>
    <n v="0.14961636828644501"/>
    <n v="117"/>
  </r>
  <r>
    <s v="ORD002691"/>
    <s v="CUST7758"/>
    <s v="Jennifer Vaughn"/>
    <s v="steven.jones@outlook.com"/>
    <x v="3"/>
    <d v="2023-09-17T00:00:00"/>
    <x v="236"/>
    <x v="4"/>
    <x v="0"/>
    <s v="April"/>
    <x v="0"/>
    <s v="PROD2944"/>
    <x v="9"/>
    <x v="4"/>
    <n v="36"/>
    <n v="4"/>
    <n v="143"/>
    <x v="1"/>
    <n v="14"/>
    <n v="2"/>
    <x v="0"/>
    <n v="0.25174825174825177"/>
    <n v="36"/>
  </r>
  <r>
    <s v="ORD002692"/>
    <s v="CUST2545"/>
    <s v="Jennifer Mccoy"/>
    <s v="joseph.davis@gmail.com"/>
    <x v="1"/>
    <d v="2023-05-30T00:00:00"/>
    <x v="573"/>
    <x v="2"/>
    <x v="0"/>
    <s v="May"/>
    <x v="1"/>
    <s v="PROD7690"/>
    <x v="8"/>
    <x v="2"/>
    <n v="23"/>
    <n v="3"/>
    <n v="70"/>
    <x v="1"/>
    <n v="9"/>
    <m/>
    <x v="2"/>
    <n v="0.3"/>
    <n v="21"/>
  </r>
  <r>
    <s v="ORD002693"/>
    <s v="CUST2596"/>
    <s v="Joseph Dennis"/>
    <s v="edward.reyes@hotmail.com"/>
    <x v="5"/>
    <d v="2024-04-09T00:00:00"/>
    <x v="593"/>
    <x v="10"/>
    <x v="0"/>
    <s v="February"/>
    <x v="2"/>
    <s v="PROD8256"/>
    <x v="9"/>
    <x v="4"/>
    <n v="124"/>
    <n v="4"/>
    <n v="496"/>
    <x v="1"/>
    <n v="51"/>
    <m/>
    <x v="2"/>
    <n v="0.25"/>
    <n v="124"/>
  </r>
  <r>
    <s v="ORD002694"/>
    <s v="CUST5473"/>
    <s v="John Kent"/>
    <s v="norma.harris@outlook.com"/>
    <x v="6"/>
    <d v="2023-10-07T00:00:00"/>
    <x v="427"/>
    <x v="10"/>
    <x v="0"/>
    <s v="February"/>
    <x v="1"/>
    <s v="PROD7970"/>
    <x v="12"/>
    <x v="3"/>
    <n v="657"/>
    <n v="1"/>
    <n v="657"/>
    <x v="3"/>
    <n v="79"/>
    <m/>
    <x v="2"/>
    <n v="0.35007610350076102"/>
    <n v="230"/>
  </r>
  <r>
    <s v="ORD002695"/>
    <s v="CUST3437"/>
    <s v="Erin Hunter"/>
    <s v="michael.miller@hotmail.com"/>
    <x v="2"/>
    <d v="2024-11-28T00:00:00"/>
    <x v="293"/>
    <x v="9"/>
    <x v="0"/>
    <s v="June"/>
    <x v="2"/>
    <s v="PROD2038"/>
    <x v="10"/>
    <x v="2"/>
    <n v="586"/>
    <n v="2"/>
    <n v="1172"/>
    <x v="1"/>
    <n v="130"/>
    <m/>
    <x v="2"/>
    <n v="0.30034129692832767"/>
    <n v="352"/>
  </r>
  <r>
    <s v="ORD002696"/>
    <s v="CUST1160"/>
    <s v="Lisa Klein"/>
    <s v="mario.campbell@hotmail.com"/>
    <x v="2"/>
    <d v="2024-12-25T00:00:00"/>
    <x v="332"/>
    <x v="10"/>
    <x v="0"/>
    <s v="February"/>
    <x v="1"/>
    <s v="PROD9333"/>
    <x v="7"/>
    <x v="4"/>
    <n v="423"/>
    <n v="1"/>
    <n v="423"/>
    <x v="1"/>
    <n v="26"/>
    <m/>
    <x v="2"/>
    <n v="0.25059101654846333"/>
    <n v="106"/>
  </r>
  <r>
    <s v="ORD002697"/>
    <s v="CUST8265"/>
    <s v="Angela Cowan"/>
    <s v="teresa.jones@outlook.com"/>
    <x v="4"/>
    <d v="2024-10-23T00:00:00"/>
    <x v="400"/>
    <x v="2"/>
    <x v="0"/>
    <s v="May"/>
    <x v="0"/>
    <s v="PROD3961"/>
    <x v="8"/>
    <x v="2"/>
    <n v="652"/>
    <n v="2"/>
    <n v="1303"/>
    <x v="1"/>
    <n v="139"/>
    <n v="9"/>
    <x v="1"/>
    <n v="0.30007674597083656"/>
    <n v="391"/>
  </r>
  <r>
    <s v="ORD002698"/>
    <s v="CUST2224"/>
    <s v="Raymond Hensley"/>
    <s v="tina.lucas@outlook.com"/>
    <x v="4"/>
    <d v="2023-08-30T00:00:00"/>
    <x v="509"/>
    <x v="11"/>
    <x v="1"/>
    <s v="July"/>
    <x v="0"/>
    <s v="PROD8888"/>
    <x v="9"/>
    <x v="4"/>
    <n v="316"/>
    <n v="1"/>
    <n v="316"/>
    <x v="1"/>
    <n v="25"/>
    <n v="2"/>
    <x v="0"/>
    <n v="0.25"/>
    <n v="79"/>
  </r>
  <r>
    <s v="ORD002699"/>
    <s v="CUST2712"/>
    <s v="Tonya Woods"/>
    <s v="tanner.lloyd@gmail.com"/>
    <x v="3"/>
    <d v="2023-09-24T00:00:00"/>
    <x v="621"/>
    <x v="7"/>
    <x v="1"/>
    <s v="November"/>
    <x v="0"/>
    <s v="PROD9131"/>
    <x v="20"/>
    <x v="3"/>
    <n v="443"/>
    <n v="3"/>
    <n v="1328"/>
    <x v="1"/>
    <n v="87"/>
    <n v="8"/>
    <x v="1"/>
    <n v="0.35015060240963858"/>
    <n v="465"/>
  </r>
  <r>
    <s v="ORD002700"/>
    <s v="CUST7566"/>
    <s v="Erin Coleman"/>
    <s v="ryan.gonzales@gmail.com"/>
    <x v="1"/>
    <d v="2024-02-10T00:00:00"/>
    <x v="663"/>
    <x v="7"/>
    <x v="0"/>
    <s v="November"/>
    <x v="0"/>
    <s v="PROD4488"/>
    <x v="18"/>
    <x v="0"/>
    <n v="632"/>
    <n v="3"/>
    <n v="1896"/>
    <x v="1"/>
    <n v="166"/>
    <n v="3"/>
    <x v="0"/>
    <n v="0.40031645569620256"/>
    <n v="759"/>
  </r>
  <r>
    <s v="ORD002701"/>
    <s v="CUST3972"/>
    <s v="Valerie Thomas"/>
    <s v="robert.ortiz@yahoo.com"/>
    <x v="4"/>
    <d v="2023-09-02T00:00:00"/>
    <x v="207"/>
    <x v="3"/>
    <x v="0"/>
    <s v="March"/>
    <x v="0"/>
    <s v="PROD8436"/>
    <x v="4"/>
    <x v="2"/>
    <n v="247"/>
    <n v="5"/>
    <n v="1234"/>
    <x v="2"/>
    <n v="138"/>
    <n v="6"/>
    <x v="0"/>
    <n v="0.29983792544570503"/>
    <n v="370"/>
  </r>
  <r>
    <s v="ORD002702"/>
    <s v="CUST7303"/>
    <s v="Jason Galloway"/>
    <s v="tamara.hale@outlook.com"/>
    <x v="6"/>
    <d v="2023-01-27T00:00:00"/>
    <x v="253"/>
    <x v="5"/>
    <x v="1"/>
    <s v="October"/>
    <x v="0"/>
    <s v="PROD9587"/>
    <x v="6"/>
    <x v="0"/>
    <n v="206"/>
    <n v="1"/>
    <n v="206"/>
    <x v="1"/>
    <n v="18"/>
    <n v="4"/>
    <x v="0"/>
    <n v="0.39805825242718446"/>
    <n v="82"/>
  </r>
  <r>
    <s v="ORD002703"/>
    <s v="CUST9954"/>
    <s v="Colleen Taylor"/>
    <s v="roger.estrada@gmail.com"/>
    <x v="0"/>
    <d v="2024-10-11T00:00:00"/>
    <x v="85"/>
    <x v="10"/>
    <x v="1"/>
    <s v="February"/>
    <x v="0"/>
    <s v="PROD4790"/>
    <x v="13"/>
    <x v="4"/>
    <n v="262"/>
    <n v="4"/>
    <n v="1049"/>
    <x v="1"/>
    <n v="157"/>
    <n v="7"/>
    <x v="0"/>
    <n v="0.24976167778836988"/>
    <n v="262"/>
  </r>
  <r>
    <s v="ORD002704"/>
    <s v="CUST9591"/>
    <s v="Kenneth Williams"/>
    <s v="robin.ortiz@hotmail.com"/>
    <x v="4"/>
    <d v="2023-07-26T00:00:00"/>
    <x v="246"/>
    <x v="1"/>
    <x v="1"/>
    <s v="December"/>
    <x v="0"/>
    <s v="PROD2952"/>
    <x v="8"/>
    <x v="2"/>
    <n v="429"/>
    <n v="2"/>
    <n v="858"/>
    <x v="0"/>
    <n v="103"/>
    <n v="5"/>
    <x v="0"/>
    <n v="0.29953379953379955"/>
    <n v="257"/>
  </r>
  <r>
    <s v="ORD002705"/>
    <s v="CUST7886"/>
    <s v="Joseph Myers"/>
    <s v="john.johnson@gmail.com"/>
    <x v="5"/>
    <d v="2024-03-14T00:00:00"/>
    <x v="533"/>
    <x v="8"/>
    <x v="0"/>
    <s v="September"/>
    <x v="0"/>
    <s v="PROD6213"/>
    <x v="15"/>
    <x v="1"/>
    <n v="516"/>
    <n v="2"/>
    <n v="1033"/>
    <x v="1"/>
    <n v="65"/>
    <n v="8"/>
    <x v="1"/>
    <n v="0.15004840271055178"/>
    <n v="155"/>
  </r>
  <r>
    <s v="ORD002706"/>
    <s v="CUST4401"/>
    <s v="Monica Gordon"/>
    <s v="mary.bradley@yahoo.com"/>
    <x v="4"/>
    <d v="2023-01-15T00:00:00"/>
    <x v="546"/>
    <x v="2"/>
    <x v="1"/>
    <s v="May"/>
    <x v="0"/>
    <s v="PROD7858"/>
    <x v="16"/>
    <x v="0"/>
    <n v="758"/>
    <n v="4"/>
    <n v="3032"/>
    <x v="0"/>
    <n v="153"/>
    <n v="8"/>
    <x v="1"/>
    <n v="0.40006596306068604"/>
    <n v="1213"/>
  </r>
  <r>
    <s v="ORD002707"/>
    <s v="CUST4423"/>
    <s v="Maria White"/>
    <s v="anthony.galvan@outlook.com"/>
    <x v="5"/>
    <d v="2024-07-18T00:00:00"/>
    <x v="542"/>
    <x v="9"/>
    <x v="0"/>
    <s v="June"/>
    <x v="0"/>
    <s v="PROD8430"/>
    <x v="10"/>
    <x v="2"/>
    <n v="1012"/>
    <n v="3"/>
    <n v="3036"/>
    <x v="0"/>
    <n v="177"/>
    <n v="4"/>
    <x v="0"/>
    <n v="0.3000658761528327"/>
    <n v="911"/>
  </r>
  <r>
    <s v="ORD002708"/>
    <s v="CUST9977"/>
    <s v="Tracey Murphy"/>
    <s v="joseph.peters@hotmail.com"/>
    <x v="4"/>
    <d v="2024-01-27T00:00:00"/>
    <x v="237"/>
    <x v="5"/>
    <x v="0"/>
    <s v="October"/>
    <x v="0"/>
    <s v="PROD4670"/>
    <x v="7"/>
    <x v="4"/>
    <n v="782"/>
    <n v="3"/>
    <n v="2345"/>
    <x v="0"/>
    <n v="193"/>
    <n v="8"/>
    <x v="1"/>
    <n v="0.24989339019189766"/>
    <n v="586"/>
  </r>
  <r>
    <s v="ORD002709"/>
    <s v="CUST5369"/>
    <s v="Victor Morgan"/>
    <s v="samuel.hernandez@outlook.com"/>
    <x v="3"/>
    <d v="2023-04-02T00:00:00"/>
    <x v="105"/>
    <x v="9"/>
    <x v="0"/>
    <s v="June"/>
    <x v="0"/>
    <s v="PROD6935"/>
    <x v="13"/>
    <x v="4"/>
    <n v="1166"/>
    <n v="3"/>
    <n v="3497"/>
    <x v="0"/>
    <n v="458"/>
    <n v="4"/>
    <x v="0"/>
    <n v="0.24992851015155848"/>
    <n v="874"/>
  </r>
  <r>
    <s v="ORD002710"/>
    <s v="CUST2962"/>
    <s v="Christopher Mcdonald"/>
    <s v="sherry.simmons@outlook.com"/>
    <x v="1"/>
    <d v="2024-01-06T00:00:00"/>
    <x v="615"/>
    <x v="0"/>
    <x v="1"/>
    <s v="January"/>
    <x v="0"/>
    <s v="PROD9274"/>
    <x v="13"/>
    <x v="4"/>
    <n v="778"/>
    <n v="3"/>
    <n v="2333"/>
    <x v="0"/>
    <n v="195"/>
    <n v="3"/>
    <x v="0"/>
    <n v="0.2498928418345478"/>
    <n v="583"/>
  </r>
  <r>
    <s v="ORD002711"/>
    <s v="CUST9438"/>
    <s v="Sarah Walker"/>
    <s v="kevin.walker@outlook.com"/>
    <x v="4"/>
    <d v="2024-08-19T00:00:00"/>
    <x v="711"/>
    <x v="3"/>
    <x v="1"/>
    <s v="March"/>
    <x v="0"/>
    <s v="PROD8838"/>
    <x v="16"/>
    <x v="0"/>
    <n v="891"/>
    <n v="5"/>
    <n v="4454"/>
    <x v="2"/>
    <n v="650"/>
    <n v="9"/>
    <x v="1"/>
    <n v="0.40008980691513246"/>
    <n v="1782"/>
  </r>
  <r>
    <s v="ORD002712"/>
    <s v="CUST3375"/>
    <s v="Victoria Wright"/>
    <s v="alex.sutton@yahoo.com"/>
    <x v="1"/>
    <d v="2023-05-22T00:00:00"/>
    <x v="596"/>
    <x v="11"/>
    <x v="0"/>
    <s v="July"/>
    <x v="1"/>
    <s v="PROD3055"/>
    <x v="3"/>
    <x v="1"/>
    <n v="1126"/>
    <n v="3"/>
    <n v="3378"/>
    <x v="1"/>
    <n v="300"/>
    <m/>
    <x v="2"/>
    <n v="0.15008880994671403"/>
    <n v="507"/>
  </r>
  <r>
    <s v="ORD002713"/>
    <s v="CUST1287"/>
    <s v="Robert Lam"/>
    <s v="kim.wood@outlook.com"/>
    <x v="4"/>
    <d v="2024-04-10T00:00:00"/>
    <x v="556"/>
    <x v="6"/>
    <x v="0"/>
    <s v="August"/>
    <x v="0"/>
    <s v="PROD9843"/>
    <x v="5"/>
    <x v="3"/>
    <n v="602"/>
    <n v="2"/>
    <n v="1204"/>
    <x v="1"/>
    <n v="79"/>
    <n v="4"/>
    <x v="0"/>
    <n v="0.35049833887043191"/>
    <n v="422"/>
  </r>
  <r>
    <s v="ORD002714"/>
    <s v="CUST2373"/>
    <s v="Philip Carr"/>
    <s v="sonia.patel@outlook.com"/>
    <x v="2"/>
    <d v="2023-12-01T00:00:00"/>
    <x v="571"/>
    <x v="2"/>
    <x v="0"/>
    <s v="May"/>
    <x v="0"/>
    <s v="PROD7046"/>
    <x v="20"/>
    <x v="3"/>
    <n v="1018"/>
    <n v="1"/>
    <n v="1018"/>
    <x v="4"/>
    <n v="106"/>
    <n v="8"/>
    <x v="1"/>
    <n v="0.34970530451866405"/>
    <n v="356"/>
  </r>
  <r>
    <s v="ORD002715"/>
    <s v="CUST2248"/>
    <s v="Charles Stokes"/>
    <s v="gary.bradley@yahoo.com"/>
    <x v="6"/>
    <d v="2024-06-08T00:00:00"/>
    <x v="175"/>
    <x v="6"/>
    <x v="0"/>
    <s v="August"/>
    <x v="0"/>
    <s v="PROD4078"/>
    <x v="13"/>
    <x v="4"/>
    <n v="1221"/>
    <n v="3"/>
    <n v="3662"/>
    <x v="0"/>
    <n v="192"/>
    <n v="9"/>
    <x v="1"/>
    <n v="0.24986346258874931"/>
    <n v="915"/>
  </r>
  <r>
    <s v="ORD002716"/>
    <s v="CUST5796"/>
    <s v="Jennifer Jones"/>
    <s v="amy.garcia@yahoo.com"/>
    <x v="5"/>
    <d v="2024-07-18T00:00:00"/>
    <x v="486"/>
    <x v="7"/>
    <x v="0"/>
    <s v="November"/>
    <x v="0"/>
    <s v="PROD8805"/>
    <x v="15"/>
    <x v="1"/>
    <n v="1113"/>
    <n v="6"/>
    <n v="6678"/>
    <x v="0"/>
    <n v="460"/>
    <n v="5"/>
    <x v="0"/>
    <n v="0.1500449236298293"/>
    <n v="1002"/>
  </r>
  <r>
    <s v="ORD002717"/>
    <s v="CUST4312"/>
    <s v="Deborah Moreno"/>
    <s v="gabriella.spencer@hotmail.com"/>
    <x v="0"/>
    <d v="2023-02-27T00:00:00"/>
    <x v="507"/>
    <x v="8"/>
    <x v="0"/>
    <s v="September"/>
    <x v="0"/>
    <s v="PROD6896"/>
    <x v="18"/>
    <x v="0"/>
    <n v="846"/>
    <n v="3"/>
    <n v="2539"/>
    <x v="0"/>
    <n v="298"/>
    <n v="2"/>
    <x v="0"/>
    <n v="0.40015754233950374"/>
    <n v="1016"/>
  </r>
  <r>
    <s v="ORD002718"/>
    <s v="CUST5100"/>
    <s v="David Freeman"/>
    <s v="diane.kim@outlook.com"/>
    <x v="1"/>
    <d v="2024-01-15T00:00:00"/>
    <x v="185"/>
    <x v="3"/>
    <x v="1"/>
    <s v="March"/>
    <x v="0"/>
    <s v="PROD8365"/>
    <x v="16"/>
    <x v="0"/>
    <n v="710"/>
    <n v="3"/>
    <n v="2131"/>
    <x v="0"/>
    <n v="120"/>
    <n v="10"/>
    <x v="1"/>
    <n v="0.39981229469732521"/>
    <n v="852"/>
  </r>
  <r>
    <s v="ORD002719"/>
    <s v="CUST3612"/>
    <s v="James Schmitt"/>
    <s v="gina.smith@hotmail.com"/>
    <x v="2"/>
    <d v="2023-08-20T00:00:00"/>
    <x v="681"/>
    <x v="5"/>
    <x v="0"/>
    <s v="October"/>
    <x v="1"/>
    <s v="PROD9711"/>
    <x v="1"/>
    <x v="1"/>
    <n v="754"/>
    <n v="2"/>
    <n v="1507"/>
    <x v="1"/>
    <n v="99"/>
    <m/>
    <x v="2"/>
    <n v="0.14996682149966822"/>
    <n v="226"/>
  </r>
  <r>
    <s v="ORD002720"/>
    <s v="CUST5369"/>
    <s v="Victor Morgan"/>
    <s v="samuel.hernandez@outlook.com"/>
    <x v="3"/>
    <d v="2023-04-02T00:00:00"/>
    <x v="364"/>
    <x v="8"/>
    <x v="1"/>
    <s v="September"/>
    <x v="1"/>
    <s v="PROD2263"/>
    <x v="2"/>
    <x v="1"/>
    <n v="681"/>
    <n v="2"/>
    <n v="1362"/>
    <x v="1"/>
    <n v="122"/>
    <m/>
    <x v="2"/>
    <n v="0.14977973568281938"/>
    <n v="204"/>
  </r>
  <r>
    <s v="ORD002721"/>
    <s v="CUST8265"/>
    <s v="Angela Cowan"/>
    <s v="teresa.jones@outlook.com"/>
    <x v="4"/>
    <d v="2024-10-23T00:00:00"/>
    <x v="242"/>
    <x v="5"/>
    <x v="0"/>
    <s v="October"/>
    <x v="1"/>
    <s v="PROD9615"/>
    <x v="14"/>
    <x v="4"/>
    <n v="598"/>
    <n v="1"/>
    <n v="598"/>
    <x v="1"/>
    <n v="77"/>
    <m/>
    <x v="2"/>
    <n v="0.25083612040133779"/>
    <n v="150"/>
  </r>
  <r>
    <s v="ORD002722"/>
    <s v="CUST3004"/>
    <s v="Kenneth White"/>
    <s v="brenda.flores@outlook.com"/>
    <x v="3"/>
    <d v="2023-05-10T00:00:00"/>
    <x v="424"/>
    <x v="11"/>
    <x v="1"/>
    <s v="July"/>
    <x v="0"/>
    <s v="PROD2382"/>
    <x v="18"/>
    <x v="0"/>
    <n v="775"/>
    <n v="1"/>
    <n v="775"/>
    <x v="1"/>
    <n v="90"/>
    <n v="4"/>
    <x v="0"/>
    <n v="0.4"/>
    <n v="310"/>
  </r>
  <r>
    <s v="ORD002723"/>
    <s v="CUST5844"/>
    <s v="Kristi Perez"/>
    <s v="brenda.velez@hotmail.com"/>
    <x v="5"/>
    <d v="2024-09-01T00:00:00"/>
    <x v="177"/>
    <x v="8"/>
    <x v="0"/>
    <s v="September"/>
    <x v="0"/>
    <s v="PROD6855"/>
    <x v="7"/>
    <x v="4"/>
    <n v="422"/>
    <n v="3"/>
    <n v="1266"/>
    <x v="1"/>
    <n v="156"/>
    <n v="3"/>
    <x v="0"/>
    <n v="0.25039494470774093"/>
    <n v="317"/>
  </r>
  <r>
    <s v="ORD002724"/>
    <s v="CUST2216"/>
    <s v="Shannon Miller"/>
    <s v="diana.davis@gmail.com"/>
    <x v="3"/>
    <d v="2024-07-22T00:00:00"/>
    <x v="612"/>
    <x v="9"/>
    <x v="1"/>
    <s v="June"/>
    <x v="0"/>
    <s v="PROD2880"/>
    <x v="10"/>
    <x v="2"/>
    <n v="692"/>
    <n v="3"/>
    <n v="2076"/>
    <x v="0"/>
    <n v="301"/>
    <n v="4"/>
    <x v="0"/>
    <n v="0.30009633911368017"/>
    <n v="623"/>
  </r>
  <r>
    <s v="ORD002725"/>
    <s v="CUST8573"/>
    <s v="Jeffrey Freeman"/>
    <s v="mark.lara@yahoo.com"/>
    <x v="2"/>
    <d v="2023-06-05T00:00:00"/>
    <x v="126"/>
    <x v="8"/>
    <x v="1"/>
    <s v="September"/>
    <x v="0"/>
    <s v="PROD1300"/>
    <x v="17"/>
    <x v="3"/>
    <n v="120"/>
    <n v="5"/>
    <n v="599"/>
    <x v="0"/>
    <n v="81"/>
    <n v="9"/>
    <x v="1"/>
    <n v="0.35058430717863104"/>
    <n v="210"/>
  </r>
  <r>
    <s v="ORD002726"/>
    <s v="CUST6284"/>
    <s v="Mark Smith"/>
    <s v="johnathan.howard@gmail.com"/>
    <x v="4"/>
    <d v="2024-10-28T00:00:00"/>
    <x v="30"/>
    <x v="7"/>
    <x v="0"/>
    <s v="November"/>
    <x v="0"/>
    <s v="PROD4558"/>
    <x v="17"/>
    <x v="3"/>
    <n v="273"/>
    <n v="4"/>
    <n v="1092"/>
    <x v="1"/>
    <n v="86"/>
    <n v="9"/>
    <x v="1"/>
    <n v="0.3498168498168498"/>
    <n v="382"/>
  </r>
  <r>
    <s v="ORD002727"/>
    <s v="CUST6053"/>
    <s v="Michelle Glenn"/>
    <s v="erin.brown@hotmail.com"/>
    <x v="5"/>
    <d v="2024-12-01T00:00:00"/>
    <x v="544"/>
    <x v="8"/>
    <x v="0"/>
    <s v="September"/>
    <x v="0"/>
    <s v="PROD6386"/>
    <x v="1"/>
    <x v="1"/>
    <n v="458"/>
    <n v="3"/>
    <n v="1375"/>
    <x v="0"/>
    <n v="151"/>
    <n v="2"/>
    <x v="0"/>
    <n v="0.14981818181818182"/>
    <n v="206"/>
  </r>
  <r>
    <s v="ORD002728"/>
    <s v="CUST6066"/>
    <s v="Tina Frazier"/>
    <s v="joseph.robinson@outlook.com"/>
    <x v="1"/>
    <d v="2024-12-27T00:00:00"/>
    <x v="68"/>
    <x v="9"/>
    <x v="1"/>
    <s v="June"/>
    <x v="0"/>
    <s v="PROD7127"/>
    <x v="6"/>
    <x v="0"/>
    <n v="754"/>
    <n v="1"/>
    <n v="754"/>
    <x v="2"/>
    <n v="58"/>
    <n v="8"/>
    <x v="1"/>
    <n v="0.40053050397877982"/>
    <n v="302"/>
  </r>
  <r>
    <s v="ORD002729"/>
    <s v="CUST3217"/>
    <s v="Alice Rubio"/>
    <s v="tyler.cervantes@gmail.com"/>
    <x v="2"/>
    <d v="2024-06-16T00:00:00"/>
    <x v="642"/>
    <x v="6"/>
    <x v="1"/>
    <s v="August"/>
    <x v="0"/>
    <s v="PROD2563"/>
    <x v="21"/>
    <x v="1"/>
    <n v="886"/>
    <n v="6"/>
    <n v="5316"/>
    <x v="1"/>
    <n v="561"/>
    <n v="4"/>
    <x v="0"/>
    <n v="0.14992475545522949"/>
    <n v="797"/>
  </r>
  <r>
    <s v="ORD002730"/>
    <s v="CUST9715"/>
    <s v="Steve Yates"/>
    <s v="austin.mclean@outlook.com"/>
    <x v="1"/>
    <d v="2023-07-28T00:00:00"/>
    <x v="562"/>
    <x v="11"/>
    <x v="0"/>
    <s v="July"/>
    <x v="0"/>
    <s v="PROD6785"/>
    <x v="11"/>
    <x v="3"/>
    <n v="916"/>
    <n v="6"/>
    <n v="5498"/>
    <x v="1"/>
    <n v="577"/>
    <n v="8"/>
    <x v="1"/>
    <n v="0.34994543470352857"/>
    <n v="1924"/>
  </r>
  <r>
    <s v="ORD002731"/>
    <s v="CUST1373"/>
    <s v="Justin Black"/>
    <s v="george.reynolds@yahoo.com"/>
    <x v="4"/>
    <d v="2023-12-24T00:00:00"/>
    <x v="510"/>
    <x v="8"/>
    <x v="1"/>
    <s v="September"/>
    <x v="1"/>
    <s v="PROD9971"/>
    <x v="8"/>
    <x v="2"/>
    <n v="110"/>
    <n v="1"/>
    <n v="110"/>
    <x v="4"/>
    <n v="8"/>
    <m/>
    <x v="2"/>
    <n v="0.3"/>
    <n v="33"/>
  </r>
  <r>
    <s v="ORD002732"/>
    <s v="CUST1677"/>
    <s v="Jacob Olsen"/>
    <s v="jeremiah.chan@hotmail.com"/>
    <x v="5"/>
    <d v="2023-08-19T00:00:00"/>
    <x v="674"/>
    <x v="3"/>
    <x v="1"/>
    <s v="March"/>
    <x v="1"/>
    <s v="PROD3939"/>
    <x v="12"/>
    <x v="3"/>
    <n v="108"/>
    <n v="1"/>
    <n v="108"/>
    <x v="0"/>
    <n v="7"/>
    <m/>
    <x v="2"/>
    <n v="0.35185185185185186"/>
    <n v="38"/>
  </r>
  <r>
    <s v="ORD002733"/>
    <s v="CUST6338"/>
    <s v="Peter Torres"/>
    <s v="michael.lee@hotmail.com"/>
    <x v="3"/>
    <d v="2024-12-10T00:00:00"/>
    <x v="45"/>
    <x v="6"/>
    <x v="1"/>
    <s v="August"/>
    <x v="2"/>
    <s v="PROD9699"/>
    <x v="9"/>
    <x v="4"/>
    <n v="339"/>
    <n v="1"/>
    <n v="339"/>
    <x v="1"/>
    <n v="40"/>
    <m/>
    <x v="2"/>
    <n v="0.25073746312684364"/>
    <n v="85"/>
  </r>
  <r>
    <s v="ORD002734"/>
    <s v="CUST8080"/>
    <s v="Michelle Cole"/>
    <s v="jason.murray@yahoo.com"/>
    <x v="2"/>
    <d v="2024-10-14T00:00:00"/>
    <x v="85"/>
    <x v="10"/>
    <x v="1"/>
    <s v="February"/>
    <x v="0"/>
    <s v="PROD1137"/>
    <x v="0"/>
    <x v="0"/>
    <n v="720"/>
    <n v="1"/>
    <n v="720"/>
    <x v="2"/>
    <n v="64"/>
    <n v="10"/>
    <x v="1"/>
    <n v="0.4"/>
    <n v="288"/>
  </r>
  <r>
    <s v="ORD002735"/>
    <s v="CUST5973"/>
    <s v="James Ferguson"/>
    <s v="roger.stewart@gmail.com"/>
    <x v="2"/>
    <d v="2023-12-12T00:00:00"/>
    <x v="657"/>
    <x v="4"/>
    <x v="1"/>
    <s v="April"/>
    <x v="0"/>
    <s v="PROD3502"/>
    <x v="15"/>
    <x v="1"/>
    <n v="984"/>
    <n v="5"/>
    <n v="4922"/>
    <x v="0"/>
    <n v="738"/>
    <n v="8"/>
    <x v="1"/>
    <n v="0.14993904916700529"/>
    <n v="738"/>
  </r>
  <r>
    <s v="ORD002736"/>
    <s v="CUST2527"/>
    <s v="Shelby Schwartz"/>
    <s v="heather.knapp@outlook.com"/>
    <x v="0"/>
    <d v="2024-08-17T00:00:00"/>
    <x v="279"/>
    <x v="10"/>
    <x v="1"/>
    <s v="February"/>
    <x v="0"/>
    <s v="PROD6587"/>
    <x v="14"/>
    <x v="4"/>
    <n v="517"/>
    <n v="1"/>
    <n v="517"/>
    <x v="0"/>
    <n v="66"/>
    <n v="9"/>
    <x v="1"/>
    <n v="0.2495164410058027"/>
    <n v="129"/>
  </r>
  <r>
    <s v="ORD002737"/>
    <s v="CUST1343"/>
    <s v="Jonathan Phillips"/>
    <s v="robert.west@hotmail.com"/>
    <x v="2"/>
    <d v="2023-02-23T00:00:00"/>
    <x v="641"/>
    <x v="2"/>
    <x v="1"/>
    <s v="May"/>
    <x v="0"/>
    <s v="PROD8890"/>
    <x v="1"/>
    <x v="1"/>
    <n v="1060"/>
    <n v="5"/>
    <n v="5300"/>
    <x v="0"/>
    <n v="716"/>
    <n v="9"/>
    <x v="1"/>
    <n v="0.15"/>
    <n v="795"/>
  </r>
  <r>
    <s v="ORD002738"/>
    <s v="CUST1586"/>
    <s v="Michael Smith"/>
    <s v="alice.walker@outlook.com"/>
    <x v="2"/>
    <d v="2024-03-02T00:00:00"/>
    <x v="206"/>
    <x v="3"/>
    <x v="0"/>
    <s v="March"/>
    <x v="0"/>
    <s v="PROD4162"/>
    <x v="19"/>
    <x v="2"/>
    <n v="697"/>
    <n v="5"/>
    <n v="3484"/>
    <x v="0"/>
    <n v="504"/>
    <n v="5"/>
    <x v="0"/>
    <n v="0.2999425947187141"/>
    <n v="1045"/>
  </r>
  <r>
    <s v="ORD002739"/>
    <s v="CUST7989"/>
    <s v="Amanda Williams"/>
    <s v="katie.weber@yahoo.com"/>
    <x v="1"/>
    <d v="2023-03-18T00:00:00"/>
    <x v="517"/>
    <x v="0"/>
    <x v="0"/>
    <s v="January"/>
    <x v="0"/>
    <s v="PROD2951"/>
    <x v="4"/>
    <x v="2"/>
    <n v="437"/>
    <n v="3"/>
    <n v="1311"/>
    <x v="1"/>
    <n v="75"/>
    <n v="6"/>
    <x v="0"/>
    <n v="0.2997711670480549"/>
    <n v="393"/>
  </r>
  <r>
    <s v="ORD002740"/>
    <s v="CUST1618"/>
    <s v="Paul Davis"/>
    <s v="tina.cruz@yahoo.com"/>
    <x v="4"/>
    <d v="2023-10-11T00:00:00"/>
    <x v="62"/>
    <x v="1"/>
    <x v="1"/>
    <s v="December"/>
    <x v="0"/>
    <s v="PROD9075"/>
    <x v="19"/>
    <x v="2"/>
    <n v="171"/>
    <n v="2"/>
    <n v="342"/>
    <x v="0"/>
    <n v="36"/>
    <n v="6"/>
    <x v="0"/>
    <n v="0.30116959064327486"/>
    <n v="103"/>
  </r>
  <r>
    <s v="ORD002741"/>
    <s v="CUST5950"/>
    <s v="Deanna Mckee"/>
    <s v="melissa.bennett@outlook.com"/>
    <x v="4"/>
    <d v="2023-04-12T00:00:00"/>
    <x v="77"/>
    <x v="9"/>
    <x v="0"/>
    <s v="June"/>
    <x v="0"/>
    <s v="PROD4536"/>
    <x v="21"/>
    <x v="1"/>
    <n v="789"/>
    <n v="6"/>
    <n v="4733"/>
    <x v="1"/>
    <n v="438"/>
    <n v="9"/>
    <x v="1"/>
    <n v="0.15001056412423411"/>
    <n v="710"/>
  </r>
  <r>
    <s v="ORD002742"/>
    <s v="CUST9870"/>
    <s v="Nathan Alvarez"/>
    <s v="stacy.williams@hotmail.com"/>
    <x v="5"/>
    <d v="2024-07-27T00:00:00"/>
    <x v="572"/>
    <x v="6"/>
    <x v="0"/>
    <s v="August"/>
    <x v="0"/>
    <s v="PROD3647"/>
    <x v="21"/>
    <x v="1"/>
    <n v="356"/>
    <n v="5"/>
    <n v="1780"/>
    <x v="0"/>
    <n v="176"/>
    <n v="7"/>
    <x v="0"/>
    <n v="0.15"/>
    <n v="267"/>
  </r>
  <r>
    <s v="ORD002743"/>
    <s v="CUST6906"/>
    <s v="Shelly Parker"/>
    <s v="samantha.diaz@gmail.com"/>
    <x v="4"/>
    <d v="2024-10-31T00:00:00"/>
    <x v="295"/>
    <x v="10"/>
    <x v="1"/>
    <s v="February"/>
    <x v="0"/>
    <s v="PROD4502"/>
    <x v="1"/>
    <x v="1"/>
    <n v="651"/>
    <n v="1"/>
    <n v="651"/>
    <x v="1"/>
    <n v="76"/>
    <n v="2"/>
    <x v="0"/>
    <n v="0.15053763440860216"/>
    <n v="98"/>
  </r>
  <r>
    <s v="ORD002744"/>
    <s v="CUST4609"/>
    <s v="Gregory Lewis"/>
    <s v="riley.powell@gmail.com"/>
    <x v="1"/>
    <d v="2023-12-16T00:00:00"/>
    <x v="166"/>
    <x v="9"/>
    <x v="0"/>
    <s v="June"/>
    <x v="0"/>
    <s v="PROD6954"/>
    <x v="5"/>
    <x v="3"/>
    <n v="547"/>
    <n v="1"/>
    <n v="547"/>
    <x v="2"/>
    <n v="74"/>
    <n v="10"/>
    <x v="1"/>
    <n v="0.34917733089579522"/>
    <n v="191"/>
  </r>
  <r>
    <s v="ORD002745"/>
    <s v="CUST4546"/>
    <s v="Ian Cameron"/>
    <s v="elizabeth.hendricks@hotmail.com"/>
    <x v="1"/>
    <d v="2023-07-09T00:00:00"/>
    <x v="323"/>
    <x v="7"/>
    <x v="0"/>
    <s v="November"/>
    <x v="0"/>
    <s v="PROD6379"/>
    <x v="17"/>
    <x v="3"/>
    <n v="573"/>
    <n v="4"/>
    <n v="2294"/>
    <x v="2"/>
    <n v="289"/>
    <n v="3"/>
    <x v="0"/>
    <n v="0.35004359197907586"/>
    <n v="803"/>
  </r>
  <r>
    <s v="ORD002746"/>
    <s v="CUST9315"/>
    <s v="Tiffany King"/>
    <s v="sheila.allen@yahoo.com"/>
    <x v="3"/>
    <d v="2023-04-26T00:00:00"/>
    <x v="570"/>
    <x v="1"/>
    <x v="1"/>
    <s v="December"/>
    <x v="0"/>
    <s v="PROD2036"/>
    <x v="17"/>
    <x v="3"/>
    <n v="874"/>
    <n v="6"/>
    <n v="5245"/>
    <x v="1"/>
    <n v="765"/>
    <n v="5"/>
    <x v="0"/>
    <n v="0.35004766444232605"/>
    <n v="1836"/>
  </r>
  <r>
    <s v="ORD002747"/>
    <s v="CUST3487"/>
    <s v="Alexandra Diaz"/>
    <s v="luke.rhodes@gmail.com"/>
    <x v="2"/>
    <d v="2024-10-16T00:00:00"/>
    <x v="106"/>
    <x v="3"/>
    <x v="0"/>
    <s v="March"/>
    <x v="1"/>
    <s v="PROD4482"/>
    <x v="1"/>
    <x v="1"/>
    <n v="780"/>
    <n v="5"/>
    <n v="3899"/>
    <x v="1"/>
    <n v="218"/>
    <m/>
    <x v="2"/>
    <n v="0.15003847140292384"/>
    <n v="585"/>
  </r>
  <r>
    <s v="ORD002748"/>
    <s v="CUST8146"/>
    <s v="Leon Schmidt"/>
    <s v="lisa.poole@gmail.com"/>
    <x v="0"/>
    <d v="2024-10-24T00:00:00"/>
    <x v="701"/>
    <x v="1"/>
    <x v="0"/>
    <s v="December"/>
    <x v="0"/>
    <s v="PROD7168"/>
    <x v="10"/>
    <x v="2"/>
    <n v="1639"/>
    <n v="2"/>
    <n v="3278"/>
    <x v="3"/>
    <n v="233"/>
    <n v="9"/>
    <x v="1"/>
    <n v="0.29987797437461866"/>
    <n v="983"/>
  </r>
  <r>
    <s v="ORD002749"/>
    <s v="CUST8253"/>
    <s v="Frank Evans"/>
    <s v="isabel.barnes@hotmail.com"/>
    <x v="2"/>
    <d v="2023-01-04T00:00:00"/>
    <x v="654"/>
    <x v="4"/>
    <x v="0"/>
    <s v="April"/>
    <x v="0"/>
    <s v="PROD8724"/>
    <x v="0"/>
    <x v="0"/>
    <n v="934"/>
    <n v="1"/>
    <n v="934"/>
    <x v="2"/>
    <n v="66"/>
    <n v="9"/>
    <x v="1"/>
    <n v="0.40042826552462529"/>
    <n v="374"/>
  </r>
  <r>
    <s v="ORD002750"/>
    <s v="CUST9756"/>
    <s v="William Jackson"/>
    <s v="omar.hammond@yahoo.com"/>
    <x v="3"/>
    <d v="2023-07-11T00:00:00"/>
    <x v="310"/>
    <x v="6"/>
    <x v="0"/>
    <s v="August"/>
    <x v="1"/>
    <s v="PROD5515"/>
    <x v="21"/>
    <x v="1"/>
    <n v="929"/>
    <n v="1"/>
    <n v="929"/>
    <x v="2"/>
    <n v="82"/>
    <m/>
    <x v="2"/>
    <n v="0.1496232508073197"/>
    <n v="139"/>
  </r>
  <r>
    <s v="ORD002751"/>
    <s v="CUST7506"/>
    <s v="Steven Mercado"/>
    <s v="joseph.gutierrez@outlook.com"/>
    <x v="2"/>
    <d v="2023-07-22T00:00:00"/>
    <x v="585"/>
    <x v="11"/>
    <x v="1"/>
    <s v="July"/>
    <x v="2"/>
    <s v="PROD7345"/>
    <x v="19"/>
    <x v="2"/>
    <n v="545"/>
    <n v="2"/>
    <n v="1089"/>
    <x v="1"/>
    <n v="72"/>
    <m/>
    <x v="2"/>
    <n v="0.30027548209366389"/>
    <n v="327"/>
  </r>
  <r>
    <s v="ORD002752"/>
    <s v="CUST2780"/>
    <s v="Frank Gonzalez"/>
    <s v="geoffrey.lopez@gmail.com"/>
    <x v="6"/>
    <d v="2023-01-16T00:00:00"/>
    <x v="105"/>
    <x v="9"/>
    <x v="0"/>
    <s v="June"/>
    <x v="0"/>
    <s v="PROD3562"/>
    <x v="6"/>
    <x v="0"/>
    <n v="441"/>
    <n v="2"/>
    <n v="883"/>
    <x v="0"/>
    <n v="74"/>
    <n v="4"/>
    <x v="0"/>
    <n v="0.39977349943374857"/>
    <n v="353"/>
  </r>
  <r>
    <s v="ORD002753"/>
    <s v="CUST6284"/>
    <s v="Mark Smith"/>
    <s v="johnathan.howard@gmail.com"/>
    <x v="4"/>
    <d v="2024-10-28T00:00:00"/>
    <x v="376"/>
    <x v="0"/>
    <x v="1"/>
    <s v="January"/>
    <x v="0"/>
    <s v="PROD7353"/>
    <x v="13"/>
    <x v="4"/>
    <n v="409"/>
    <n v="2"/>
    <n v="817"/>
    <x v="2"/>
    <n v="48"/>
    <n v="7"/>
    <x v="0"/>
    <n v="0.24969400244798043"/>
    <n v="204"/>
  </r>
  <r>
    <s v="ORD002754"/>
    <s v="CUST1602"/>
    <s v="Tammy Parker"/>
    <s v="stephanie.wilson@hotmail.com"/>
    <x v="1"/>
    <d v="2024-05-05T00:00:00"/>
    <x v="642"/>
    <x v="6"/>
    <x v="1"/>
    <s v="August"/>
    <x v="0"/>
    <s v="PROD7024"/>
    <x v="2"/>
    <x v="1"/>
    <n v="16"/>
    <n v="3"/>
    <n v="47"/>
    <x v="1"/>
    <n v="6"/>
    <n v="6"/>
    <x v="0"/>
    <n v="0.14893617021276595"/>
    <n v="7"/>
  </r>
  <r>
    <s v="ORD002755"/>
    <s v="CUST8094"/>
    <s v="Mr. Matthew Stewart DDS"/>
    <s v="brooke.long@hotmail.com"/>
    <x v="0"/>
    <d v="2023-08-12T00:00:00"/>
    <x v="476"/>
    <x v="4"/>
    <x v="0"/>
    <s v="April"/>
    <x v="0"/>
    <s v="PROD7983"/>
    <x v="16"/>
    <x v="0"/>
    <n v="823"/>
    <n v="5"/>
    <n v="4114"/>
    <x v="2"/>
    <n v="382"/>
    <n v="10"/>
    <x v="1"/>
    <n v="0.40009722897423433"/>
    <n v="1646"/>
  </r>
  <r>
    <s v="ORD002756"/>
    <s v="CUST8653"/>
    <s v="Shannon Cole"/>
    <s v="nicole.simmons@outlook.com"/>
    <x v="4"/>
    <d v="2023-09-02T00:00:00"/>
    <x v="505"/>
    <x v="4"/>
    <x v="1"/>
    <s v="April"/>
    <x v="2"/>
    <s v="PROD9013"/>
    <x v="17"/>
    <x v="3"/>
    <n v="269"/>
    <n v="4"/>
    <n v="1076"/>
    <x v="1"/>
    <n v="120"/>
    <m/>
    <x v="2"/>
    <n v="0.3503717472118959"/>
    <n v="377"/>
  </r>
  <r>
    <s v="ORD002757"/>
    <s v="CUST4635"/>
    <s v="Richard Payne"/>
    <s v="willie.williams@hotmail.com"/>
    <x v="6"/>
    <d v="2023-04-15T00:00:00"/>
    <x v="688"/>
    <x v="3"/>
    <x v="0"/>
    <s v="March"/>
    <x v="0"/>
    <s v="PROD3531"/>
    <x v="0"/>
    <x v="0"/>
    <n v="727"/>
    <n v="3"/>
    <n v="2180"/>
    <x v="3"/>
    <n v="317"/>
    <n v="2"/>
    <x v="0"/>
    <n v="0.4"/>
    <n v="872"/>
  </r>
  <r>
    <s v="ORD002758"/>
    <s v="CUST6190"/>
    <s v="Melissa Allen"/>
    <s v="carl.keller@hotmail.com"/>
    <x v="4"/>
    <d v="2024-01-11T00:00:00"/>
    <x v="285"/>
    <x v="6"/>
    <x v="1"/>
    <s v="August"/>
    <x v="1"/>
    <s v="PROD6963"/>
    <x v="17"/>
    <x v="3"/>
    <n v="923"/>
    <n v="5"/>
    <n v="4615"/>
    <x v="1"/>
    <n v="463"/>
    <m/>
    <x v="2"/>
    <n v="0.34994582881906827"/>
    <n v="1615"/>
  </r>
  <r>
    <s v="ORD002759"/>
    <s v="CUST2497"/>
    <s v="Tammy Cummings"/>
    <s v="cody.park@gmail.com"/>
    <x v="5"/>
    <d v="2024-06-17T00:00:00"/>
    <x v="170"/>
    <x v="5"/>
    <x v="1"/>
    <s v="October"/>
    <x v="1"/>
    <s v="PROD8101"/>
    <x v="17"/>
    <x v="3"/>
    <n v="516"/>
    <n v="1"/>
    <n v="516"/>
    <x v="0"/>
    <n v="38"/>
    <m/>
    <x v="2"/>
    <n v="0.35077519379844962"/>
    <n v="181"/>
  </r>
  <r>
    <s v="ORD002760"/>
    <s v="CUST6579"/>
    <s v="Ryan Thomas"/>
    <s v="pamela.benson@hotmail.com"/>
    <x v="4"/>
    <d v="2024-03-25T00:00:00"/>
    <x v="454"/>
    <x v="7"/>
    <x v="0"/>
    <s v="November"/>
    <x v="0"/>
    <s v="PROD7609"/>
    <x v="15"/>
    <x v="1"/>
    <n v="875"/>
    <n v="6"/>
    <n v="5251"/>
    <x v="3"/>
    <n v="345"/>
    <n v="6"/>
    <x v="0"/>
    <n v="0.15006665397067226"/>
    <n v="788"/>
  </r>
  <r>
    <s v="ORD002761"/>
    <s v="CUST1107"/>
    <s v="Michael Hunt"/>
    <s v="matthew.johnson@hotmail.com"/>
    <x v="1"/>
    <d v="2024-11-27T00:00:00"/>
    <x v="676"/>
    <x v="2"/>
    <x v="1"/>
    <s v="May"/>
    <x v="0"/>
    <s v="PROD2241"/>
    <x v="11"/>
    <x v="3"/>
    <n v="59"/>
    <n v="3"/>
    <n v="178"/>
    <x v="3"/>
    <n v="25"/>
    <n v="6"/>
    <x v="0"/>
    <n v="0.34831460674157305"/>
    <n v="62"/>
  </r>
  <r>
    <s v="ORD002762"/>
    <s v="CUST7084"/>
    <s v="Gabriel Griffin"/>
    <s v="amy.lee@outlook.com"/>
    <x v="1"/>
    <d v="2024-06-18T00:00:00"/>
    <x v="14"/>
    <x v="8"/>
    <x v="1"/>
    <s v="September"/>
    <x v="0"/>
    <s v="PROD5110"/>
    <x v="1"/>
    <x v="1"/>
    <n v="584"/>
    <n v="3"/>
    <n v="1752"/>
    <x v="4"/>
    <n v="144"/>
    <n v="3"/>
    <x v="0"/>
    <n v="0.15011415525114155"/>
    <n v="263"/>
  </r>
  <r>
    <s v="ORD002763"/>
    <s v="CUST8148"/>
    <s v="Mark Green Jr."/>
    <s v="sean.fields@yahoo.com"/>
    <x v="1"/>
    <d v="2024-08-09T00:00:00"/>
    <x v="94"/>
    <x v="10"/>
    <x v="0"/>
    <s v="February"/>
    <x v="0"/>
    <s v="PROD6280"/>
    <x v="10"/>
    <x v="2"/>
    <n v="38"/>
    <n v="1"/>
    <n v="38"/>
    <x v="1"/>
    <n v="3"/>
    <n v="4"/>
    <x v="0"/>
    <n v="0.28947368421052633"/>
    <n v="11"/>
  </r>
  <r>
    <s v="ORD002764"/>
    <s v="CUST9985"/>
    <s v="Michele Collins"/>
    <s v="gerald.jackson@hotmail.com"/>
    <x v="2"/>
    <d v="2024-03-22T00:00:00"/>
    <x v="3"/>
    <x v="3"/>
    <x v="1"/>
    <s v="March"/>
    <x v="0"/>
    <s v="PROD4201"/>
    <x v="12"/>
    <x v="3"/>
    <n v="332"/>
    <n v="3"/>
    <n v="996"/>
    <x v="1"/>
    <n v="115"/>
    <n v="3"/>
    <x v="0"/>
    <n v="0.35040160642570284"/>
    <n v="349"/>
  </r>
  <r>
    <s v="ORD002765"/>
    <s v="CUST7061"/>
    <s v="Angela Parks"/>
    <s v="brian.brown@outlook.com"/>
    <x v="5"/>
    <d v="2024-10-17T00:00:00"/>
    <x v="70"/>
    <x v="4"/>
    <x v="1"/>
    <s v="April"/>
    <x v="0"/>
    <s v="PROD7244"/>
    <x v="18"/>
    <x v="0"/>
    <n v="949"/>
    <n v="5"/>
    <n v="4744"/>
    <x v="1"/>
    <n v="688"/>
    <n v="4"/>
    <x v="0"/>
    <n v="0.40008431703204045"/>
    <n v="1898"/>
  </r>
  <r>
    <s v="ORD002766"/>
    <s v="CUST3752"/>
    <s v="Nancy Key"/>
    <s v="cameron.stewart@outlook.com"/>
    <x v="0"/>
    <d v="2023-12-04T00:00:00"/>
    <x v="393"/>
    <x v="1"/>
    <x v="1"/>
    <s v="December"/>
    <x v="0"/>
    <s v="PROD8903"/>
    <x v="8"/>
    <x v="2"/>
    <n v="56"/>
    <n v="10"/>
    <n v="561"/>
    <x v="0"/>
    <n v="49"/>
    <n v="2"/>
    <x v="0"/>
    <n v="0.29946524064171121"/>
    <n v="168"/>
  </r>
  <r>
    <s v="ORD002767"/>
    <s v="CUST6747"/>
    <s v="Sara Holmes"/>
    <s v="elizabeth.herrera@outlook.com"/>
    <x v="3"/>
    <d v="2023-06-25T00:00:00"/>
    <x v="141"/>
    <x v="4"/>
    <x v="0"/>
    <s v="April"/>
    <x v="0"/>
    <s v="PROD8069"/>
    <x v="12"/>
    <x v="3"/>
    <n v="753"/>
    <n v="3"/>
    <n v="2258"/>
    <x v="1"/>
    <n v="118"/>
    <n v="3"/>
    <x v="0"/>
    <n v="0.34986713906111605"/>
    <n v="790"/>
  </r>
  <r>
    <s v="ORD002768"/>
    <s v="CUST2497"/>
    <s v="Tammy Cummings"/>
    <s v="cody.park@gmail.com"/>
    <x v="5"/>
    <d v="2024-06-17T00:00:00"/>
    <x v="57"/>
    <x v="0"/>
    <x v="0"/>
    <s v="January"/>
    <x v="0"/>
    <s v="PROD7240"/>
    <x v="16"/>
    <x v="0"/>
    <n v="256"/>
    <n v="1"/>
    <n v="256"/>
    <x v="0"/>
    <n v="15"/>
    <n v="7"/>
    <x v="0"/>
    <n v="0.3984375"/>
    <n v="102"/>
  </r>
  <r>
    <s v="ORD002769"/>
    <s v="CUST3484"/>
    <s v="Vanessa Griffin"/>
    <s v="amanda.brown@outlook.com"/>
    <x v="1"/>
    <d v="2024-05-10T00:00:00"/>
    <x v="172"/>
    <x v="0"/>
    <x v="0"/>
    <s v="January"/>
    <x v="0"/>
    <s v="PROD4001"/>
    <x v="4"/>
    <x v="2"/>
    <n v="275"/>
    <n v="3"/>
    <n v="824"/>
    <x v="1"/>
    <n v="72"/>
    <n v="9"/>
    <x v="1"/>
    <n v="0.29975728155339804"/>
    <n v="247"/>
  </r>
  <r>
    <s v="ORD002770"/>
    <s v="CUST5691"/>
    <s v="Jessica Kirk"/>
    <s v="katie.gonzalez@outlook.com"/>
    <x v="0"/>
    <d v="2024-11-01T00:00:00"/>
    <x v="28"/>
    <x v="8"/>
    <x v="0"/>
    <s v="September"/>
    <x v="0"/>
    <s v="PROD6541"/>
    <x v="8"/>
    <x v="2"/>
    <n v="963"/>
    <n v="1"/>
    <n v="963"/>
    <x v="1"/>
    <n v="55"/>
    <n v="9"/>
    <x v="1"/>
    <n v="0.30010384215991692"/>
    <n v="289"/>
  </r>
  <r>
    <s v="ORD002771"/>
    <s v="CUST2077"/>
    <s v="Catherine Davis"/>
    <s v="charles.brown@yahoo.com"/>
    <x v="1"/>
    <d v="2023-08-13T00:00:00"/>
    <x v="274"/>
    <x v="0"/>
    <x v="1"/>
    <s v="January"/>
    <x v="2"/>
    <s v="PROD5646"/>
    <x v="1"/>
    <x v="1"/>
    <n v="11"/>
    <n v="3"/>
    <n v="32"/>
    <x v="1"/>
    <n v="3"/>
    <m/>
    <x v="2"/>
    <n v="0.15625"/>
    <n v="5"/>
  </r>
  <r>
    <s v="ORD002772"/>
    <s v="CUST5569"/>
    <s v="Ethan Garner"/>
    <s v="deborah.perez@gmail.com"/>
    <x v="5"/>
    <d v="2024-07-26T00:00:00"/>
    <x v="666"/>
    <x v="8"/>
    <x v="1"/>
    <s v="September"/>
    <x v="0"/>
    <s v="PROD1352"/>
    <x v="4"/>
    <x v="2"/>
    <n v="583"/>
    <n v="4"/>
    <n v="2334"/>
    <x v="4"/>
    <n v="132"/>
    <n v="7"/>
    <x v="0"/>
    <n v="0.29991431019708653"/>
    <n v="700"/>
  </r>
  <r>
    <s v="ORD002773"/>
    <s v="CUST6796"/>
    <s v="Jaime Adams"/>
    <s v="christina.garrett@yahoo.com"/>
    <x v="4"/>
    <d v="2023-10-29T00:00:00"/>
    <x v="533"/>
    <x v="8"/>
    <x v="0"/>
    <s v="September"/>
    <x v="0"/>
    <s v="PROD7378"/>
    <x v="10"/>
    <x v="2"/>
    <n v="902"/>
    <n v="4"/>
    <n v="3608"/>
    <x v="2"/>
    <n v="388"/>
    <n v="3"/>
    <x v="0"/>
    <n v="0.30016629711751663"/>
    <n v="1083"/>
  </r>
  <r>
    <s v="ORD002774"/>
    <s v="CUST5571"/>
    <s v="Mary Farrell"/>
    <s v="april.bradshaw@outlook.com"/>
    <x v="6"/>
    <d v="2023-03-17T00:00:00"/>
    <x v="687"/>
    <x v="3"/>
    <x v="0"/>
    <s v="March"/>
    <x v="0"/>
    <s v="PROD9612"/>
    <x v="2"/>
    <x v="1"/>
    <n v="118"/>
    <n v="2"/>
    <n v="235"/>
    <x v="0"/>
    <n v="14"/>
    <n v="5"/>
    <x v="0"/>
    <n v="0.14893617021276595"/>
    <n v="35"/>
  </r>
  <r>
    <s v="ORD002775"/>
    <s v="CUST7296"/>
    <s v="Lawrence Joseph"/>
    <s v="brian.rivera@yahoo.com"/>
    <x v="3"/>
    <d v="2024-07-14T00:00:00"/>
    <x v="315"/>
    <x v="10"/>
    <x v="1"/>
    <s v="February"/>
    <x v="0"/>
    <s v="PROD7457"/>
    <x v="9"/>
    <x v="4"/>
    <n v="877"/>
    <n v="3"/>
    <n v="2631"/>
    <x v="3"/>
    <n v="330"/>
    <n v="5"/>
    <x v="0"/>
    <n v="0.25009502090459901"/>
    <n v="658"/>
  </r>
  <r>
    <s v="ORD002776"/>
    <s v="CUST2296"/>
    <s v="Mitchell Blake"/>
    <s v="patrick.dickson@yahoo.com"/>
    <x v="0"/>
    <d v="2024-11-22T00:00:00"/>
    <x v="159"/>
    <x v="6"/>
    <x v="1"/>
    <s v="August"/>
    <x v="0"/>
    <s v="PROD1063"/>
    <x v="7"/>
    <x v="4"/>
    <n v="1041"/>
    <n v="3"/>
    <n v="3123"/>
    <x v="3"/>
    <n v="235"/>
    <n v="5"/>
    <x v="0"/>
    <n v="0.25008005123278898"/>
    <n v="781"/>
  </r>
  <r>
    <s v="ORD002777"/>
    <s v="CUST2039"/>
    <s v="Brian Chavez"/>
    <s v="sarah.thomas@yahoo.com"/>
    <x v="0"/>
    <d v="2023-12-31T00:00:00"/>
    <x v="645"/>
    <x v="10"/>
    <x v="0"/>
    <s v="February"/>
    <x v="0"/>
    <s v="PROD9955"/>
    <x v="1"/>
    <x v="1"/>
    <n v="126"/>
    <n v="2"/>
    <n v="253"/>
    <x v="0"/>
    <n v="31"/>
    <n v="7"/>
    <x v="0"/>
    <n v="0.15019762845849802"/>
    <n v="38"/>
  </r>
  <r>
    <s v="ORD002778"/>
    <s v="CUST4545"/>
    <s v="Daniel Griffith"/>
    <s v="george.edwards@gmail.com"/>
    <x v="3"/>
    <d v="2024-02-11T00:00:00"/>
    <x v="239"/>
    <x v="6"/>
    <x v="0"/>
    <s v="August"/>
    <x v="0"/>
    <s v="PROD1745"/>
    <x v="18"/>
    <x v="0"/>
    <n v="47"/>
    <n v="3"/>
    <n v="141"/>
    <x v="0"/>
    <n v="16"/>
    <n v="5"/>
    <x v="0"/>
    <n v="0.3971631205673759"/>
    <n v="56"/>
  </r>
  <r>
    <s v="ORD002779"/>
    <s v="CUST1586"/>
    <s v="Michael Smith"/>
    <s v="alice.walker@outlook.com"/>
    <x v="2"/>
    <d v="2024-03-02T00:00:00"/>
    <x v="713"/>
    <x v="0"/>
    <x v="1"/>
    <s v="January"/>
    <x v="1"/>
    <s v="PROD2231"/>
    <x v="6"/>
    <x v="0"/>
    <n v="887"/>
    <n v="1"/>
    <n v="887"/>
    <x v="0"/>
    <n v="70"/>
    <m/>
    <x v="2"/>
    <n v="0.40022547914317924"/>
    <n v="355"/>
  </r>
  <r>
    <s v="ORD002780"/>
    <s v="CUST1587"/>
    <s v="Felicia Holland"/>
    <s v="brittany.hunter@gmail.com"/>
    <x v="6"/>
    <d v="2024-06-18T00:00:00"/>
    <x v="300"/>
    <x v="0"/>
    <x v="0"/>
    <s v="January"/>
    <x v="0"/>
    <s v="PROD8176"/>
    <x v="14"/>
    <x v="4"/>
    <n v="267"/>
    <n v="1"/>
    <n v="267"/>
    <x v="0"/>
    <n v="26"/>
    <n v="8"/>
    <x v="1"/>
    <n v="0.25093632958801498"/>
    <n v="67"/>
  </r>
  <r>
    <s v="ORD002781"/>
    <s v="CUST2445"/>
    <s v="Nicole Brown"/>
    <s v="ellen.lewis@hotmail.com"/>
    <x v="1"/>
    <d v="2023-05-03T00:00:00"/>
    <x v="417"/>
    <x v="1"/>
    <x v="0"/>
    <s v="December"/>
    <x v="0"/>
    <s v="PROD3323"/>
    <x v="0"/>
    <x v="0"/>
    <n v="622"/>
    <n v="6"/>
    <n v="3733"/>
    <x v="1"/>
    <n v="484"/>
    <n v="6"/>
    <x v="0"/>
    <n v="0.39994642378783818"/>
    <n v="1493"/>
  </r>
  <r>
    <s v="ORD002782"/>
    <s v="CUST5238"/>
    <s v="Kylie Sherman"/>
    <s v="walter.martinez@hotmail.com"/>
    <x v="1"/>
    <d v="2023-05-30T00:00:00"/>
    <x v="349"/>
    <x v="11"/>
    <x v="0"/>
    <s v="July"/>
    <x v="0"/>
    <s v="PROD8488"/>
    <x v="13"/>
    <x v="4"/>
    <n v="1196"/>
    <n v="1"/>
    <n v="1196"/>
    <x v="2"/>
    <n v="130"/>
    <n v="9"/>
    <x v="1"/>
    <n v="0.25"/>
    <n v="299"/>
  </r>
  <r>
    <s v="ORD002783"/>
    <s v="CUST9750"/>
    <s v="Jennifer Hicks"/>
    <s v="rachel.leon@hotmail.com"/>
    <x v="2"/>
    <d v="2024-11-16T00:00:00"/>
    <x v="370"/>
    <x v="1"/>
    <x v="0"/>
    <s v="December"/>
    <x v="0"/>
    <s v="PROD4741"/>
    <x v="21"/>
    <x v="1"/>
    <n v="569"/>
    <n v="2"/>
    <n v="1137"/>
    <x v="1"/>
    <n v="70"/>
    <n v="7"/>
    <x v="0"/>
    <n v="0.15039577836411611"/>
    <n v="171"/>
  </r>
  <r>
    <s v="ORD002784"/>
    <s v="CUST6906"/>
    <s v="Shelly Parker"/>
    <s v="samantha.diaz@gmail.com"/>
    <x v="4"/>
    <d v="2024-10-31T00:00:00"/>
    <x v="382"/>
    <x v="2"/>
    <x v="1"/>
    <s v="May"/>
    <x v="2"/>
    <s v="PROD9988"/>
    <x v="13"/>
    <x v="4"/>
    <n v="663"/>
    <n v="5"/>
    <n v="3313"/>
    <x v="1"/>
    <n v="455"/>
    <m/>
    <x v="2"/>
    <n v="0.24992453969212194"/>
    <n v="828"/>
  </r>
  <r>
    <s v="ORD002785"/>
    <s v="CUST6403"/>
    <s v="Scott Conrad"/>
    <s v="monica.graves@gmail.com"/>
    <x v="5"/>
    <d v="2024-12-16T00:00:00"/>
    <x v="206"/>
    <x v="3"/>
    <x v="0"/>
    <s v="March"/>
    <x v="0"/>
    <s v="PROD7210"/>
    <x v="3"/>
    <x v="1"/>
    <n v="613"/>
    <n v="2"/>
    <n v="1226"/>
    <x v="0"/>
    <n v="160"/>
    <n v="7"/>
    <x v="0"/>
    <n v="0.1500815660685155"/>
    <n v="184"/>
  </r>
  <r>
    <s v="ORD002786"/>
    <s v="CUST8146"/>
    <s v="Leon Schmidt"/>
    <s v="lisa.poole@gmail.com"/>
    <x v="0"/>
    <d v="2024-10-24T00:00:00"/>
    <x v="635"/>
    <x v="10"/>
    <x v="1"/>
    <s v="February"/>
    <x v="0"/>
    <s v="PROD3933"/>
    <x v="7"/>
    <x v="4"/>
    <n v="562"/>
    <n v="1"/>
    <n v="562"/>
    <x v="1"/>
    <n v="57"/>
    <n v="5"/>
    <x v="0"/>
    <n v="0.24911032028469751"/>
    <n v="140"/>
  </r>
  <r>
    <s v="ORD002787"/>
    <s v="CUST3612"/>
    <s v="James Schmitt"/>
    <s v="gina.smith@hotmail.com"/>
    <x v="2"/>
    <d v="2023-08-20T00:00:00"/>
    <x v="585"/>
    <x v="11"/>
    <x v="1"/>
    <s v="July"/>
    <x v="1"/>
    <s v="PROD5518"/>
    <x v="21"/>
    <x v="1"/>
    <n v="1297"/>
    <n v="3"/>
    <n v="3890"/>
    <x v="0"/>
    <n v="551"/>
    <m/>
    <x v="2"/>
    <n v="0.15012853470437018"/>
    <n v="584"/>
  </r>
  <r>
    <s v="ORD002788"/>
    <s v="CUST4990"/>
    <s v="Richard Castillo"/>
    <s v="michelle.rodriguez@outlook.com"/>
    <x v="6"/>
    <d v="2023-11-30T00:00:00"/>
    <x v="1"/>
    <x v="1"/>
    <x v="0"/>
    <s v="December"/>
    <x v="0"/>
    <s v="PROD6997"/>
    <x v="17"/>
    <x v="3"/>
    <n v="937"/>
    <n v="6"/>
    <n v="5624"/>
    <x v="1"/>
    <n v="365"/>
    <n v="10"/>
    <x v="1"/>
    <n v="0.34992887624466573"/>
    <n v="1968"/>
  </r>
  <r>
    <s v="ORD002789"/>
    <s v="CUST9781"/>
    <s v="John Mack"/>
    <s v="daniel.jackson@yahoo.com"/>
    <x v="5"/>
    <d v="2024-10-07T00:00:00"/>
    <x v="310"/>
    <x v="6"/>
    <x v="0"/>
    <s v="August"/>
    <x v="0"/>
    <s v="PROD4776"/>
    <x v="18"/>
    <x v="0"/>
    <n v="264"/>
    <n v="2"/>
    <n v="529"/>
    <x v="1"/>
    <n v="44"/>
    <n v="10"/>
    <x v="1"/>
    <n v="0.3988657844990548"/>
    <n v="211"/>
  </r>
  <r>
    <s v="ORD002790"/>
    <s v="CUST5844"/>
    <s v="Kristi Perez"/>
    <s v="brenda.velez@hotmail.com"/>
    <x v="5"/>
    <d v="2024-09-01T00:00:00"/>
    <x v="714"/>
    <x v="0"/>
    <x v="1"/>
    <s v="January"/>
    <x v="1"/>
    <s v="PROD9590"/>
    <x v="7"/>
    <x v="4"/>
    <n v="717"/>
    <n v="4"/>
    <n v="2869"/>
    <x v="1"/>
    <n v="222"/>
    <m/>
    <x v="2"/>
    <n v="0.24991286162425932"/>
    <n v="717"/>
  </r>
  <r>
    <s v="ORD002791"/>
    <s v="CUST8348"/>
    <s v="Christina Elliott"/>
    <s v="michael.taylor@gmail.com"/>
    <x v="1"/>
    <d v="2024-11-21T00:00:00"/>
    <x v="482"/>
    <x v="7"/>
    <x v="1"/>
    <s v="November"/>
    <x v="0"/>
    <s v="PROD8321"/>
    <x v="11"/>
    <x v="3"/>
    <n v="1097"/>
    <n v="1"/>
    <n v="1097"/>
    <x v="1"/>
    <n v="97"/>
    <n v="2"/>
    <x v="0"/>
    <n v="0.35004557885141296"/>
    <n v="384"/>
  </r>
  <r>
    <s v="ORD002792"/>
    <s v="CUST5654"/>
    <s v="Robert Ferguson"/>
    <s v="nicole.hatfield@outlook.com"/>
    <x v="3"/>
    <d v="2023-02-18T00:00:00"/>
    <x v="352"/>
    <x v="2"/>
    <x v="0"/>
    <s v="May"/>
    <x v="0"/>
    <s v="PROD4209"/>
    <x v="2"/>
    <x v="1"/>
    <n v="14"/>
    <n v="3"/>
    <n v="43"/>
    <x v="0"/>
    <n v="4"/>
    <n v="2"/>
    <x v="0"/>
    <n v="0.13953488372093023"/>
    <n v="6"/>
  </r>
  <r>
    <s v="ORD002793"/>
    <s v="CUST4779"/>
    <s v="Anthony Rogers"/>
    <s v="heidi.henry@yahoo.com"/>
    <x v="2"/>
    <d v="2024-09-14T00:00:00"/>
    <x v="298"/>
    <x v="5"/>
    <x v="0"/>
    <s v="October"/>
    <x v="2"/>
    <s v="PROD7198"/>
    <x v="5"/>
    <x v="3"/>
    <n v="307"/>
    <n v="4"/>
    <n v="1226"/>
    <x v="1"/>
    <n v="155"/>
    <m/>
    <x v="2"/>
    <n v="0.34991843393148453"/>
    <n v="429"/>
  </r>
  <r>
    <s v="ORD002794"/>
    <s v="CUST6718"/>
    <s v="Gavin Mullen"/>
    <s v="jennifer.harris@hotmail.com"/>
    <x v="2"/>
    <d v="2023-08-14T00:00:00"/>
    <x v="329"/>
    <x v="11"/>
    <x v="1"/>
    <s v="July"/>
    <x v="1"/>
    <s v="PROD9939"/>
    <x v="3"/>
    <x v="1"/>
    <n v="784"/>
    <n v="3"/>
    <n v="2353"/>
    <x v="1"/>
    <n v="293"/>
    <m/>
    <x v="2"/>
    <n v="0.15002124946876327"/>
    <n v="353"/>
  </r>
  <r>
    <s v="ORD002795"/>
    <s v="CUST7362"/>
    <s v="John Fleming"/>
    <s v="charles.singleton@hotmail.com"/>
    <x v="2"/>
    <d v="2024-02-25T00:00:00"/>
    <x v="145"/>
    <x v="8"/>
    <x v="0"/>
    <s v="September"/>
    <x v="0"/>
    <s v="PROD5046"/>
    <x v="12"/>
    <x v="3"/>
    <n v="265"/>
    <n v="2"/>
    <n v="530"/>
    <x v="1"/>
    <n v="75"/>
    <n v="3"/>
    <x v="0"/>
    <n v="0.34905660377358488"/>
    <n v="185"/>
  </r>
  <r>
    <s v="ORD002796"/>
    <s v="CUST3677"/>
    <s v="Jason Simpson"/>
    <s v="christina.weber@outlook.com"/>
    <x v="0"/>
    <d v="2024-04-23T00:00:00"/>
    <x v="626"/>
    <x v="1"/>
    <x v="1"/>
    <s v="December"/>
    <x v="0"/>
    <s v="PROD8064"/>
    <x v="21"/>
    <x v="1"/>
    <n v="1879"/>
    <n v="6"/>
    <n v="11272"/>
    <x v="0"/>
    <n v="1319"/>
    <n v="7"/>
    <x v="0"/>
    <n v="0.15001774308019872"/>
    <n v="1691"/>
  </r>
  <r>
    <s v="ORD002797"/>
    <s v="CUST4248"/>
    <s v="Jamie Clark"/>
    <s v="tammy.stokes@hotmail.com"/>
    <x v="2"/>
    <d v="2024-05-21T00:00:00"/>
    <x v="116"/>
    <x v="9"/>
    <x v="1"/>
    <s v="June"/>
    <x v="0"/>
    <s v="PROD9780"/>
    <x v="9"/>
    <x v="4"/>
    <n v="1148"/>
    <n v="1"/>
    <n v="1148"/>
    <x v="1"/>
    <n v="143"/>
    <n v="5"/>
    <x v="0"/>
    <n v="0.25"/>
    <n v="287"/>
  </r>
  <r>
    <s v="ORD002798"/>
    <s v="CUST4640"/>
    <s v="Frederick Brown"/>
    <s v="adam.hayes@yahoo.com"/>
    <x v="1"/>
    <d v="2024-01-27T00:00:00"/>
    <x v="113"/>
    <x v="1"/>
    <x v="0"/>
    <s v="December"/>
    <x v="0"/>
    <s v="PROD6749"/>
    <x v="11"/>
    <x v="3"/>
    <n v="805"/>
    <n v="8"/>
    <n v="6438"/>
    <x v="1"/>
    <n v="862"/>
    <n v="9"/>
    <x v="1"/>
    <n v="0.34995340167753963"/>
    <n v="2253"/>
  </r>
  <r>
    <s v="ORD002799"/>
    <s v="CUST3336"/>
    <s v="Stacy Russell"/>
    <s v="michael.landry@hotmail.com"/>
    <x v="0"/>
    <d v="2023-12-09T00:00:00"/>
    <x v="376"/>
    <x v="0"/>
    <x v="1"/>
    <s v="January"/>
    <x v="0"/>
    <s v="PROD4694"/>
    <x v="5"/>
    <x v="3"/>
    <n v="424"/>
    <n v="2"/>
    <n v="847"/>
    <x v="0"/>
    <n v="120"/>
    <n v="7"/>
    <x v="0"/>
    <n v="0.34946871310507677"/>
    <n v="296"/>
  </r>
  <r>
    <s v="ORD002800"/>
    <s v="CUST6823"/>
    <s v="Alan Turner"/>
    <s v="seth.lloyd@outlook.com"/>
    <x v="3"/>
    <d v="2024-06-03T00:00:00"/>
    <x v="21"/>
    <x v="9"/>
    <x v="1"/>
    <s v="June"/>
    <x v="0"/>
    <s v="PROD4529"/>
    <x v="9"/>
    <x v="4"/>
    <n v="229"/>
    <n v="3"/>
    <n v="687"/>
    <x v="1"/>
    <n v="43"/>
    <n v="6"/>
    <x v="0"/>
    <n v="0.25036390101892286"/>
    <n v="172"/>
  </r>
  <r>
    <s v="ORD002801"/>
    <s v="CUST4779"/>
    <s v="Anthony Rogers"/>
    <s v="heidi.henry@yahoo.com"/>
    <x v="2"/>
    <d v="2024-09-14T00:00:00"/>
    <x v="406"/>
    <x v="9"/>
    <x v="1"/>
    <s v="June"/>
    <x v="0"/>
    <s v="PROD9766"/>
    <x v="7"/>
    <x v="4"/>
    <n v="1085"/>
    <n v="1"/>
    <n v="1085"/>
    <x v="2"/>
    <n v="87"/>
    <n v="7"/>
    <x v="0"/>
    <n v="0.24976958525345622"/>
    <n v="271"/>
  </r>
  <r>
    <s v="ORD002802"/>
    <s v="CUST4343"/>
    <s v="Justin Jackson"/>
    <s v="julie.williams@hotmail.com"/>
    <x v="2"/>
    <d v="2024-01-07T00:00:00"/>
    <x v="162"/>
    <x v="9"/>
    <x v="0"/>
    <s v="June"/>
    <x v="0"/>
    <s v="PROD3014"/>
    <x v="17"/>
    <x v="3"/>
    <n v="438"/>
    <n v="3"/>
    <n v="1315"/>
    <x v="1"/>
    <n v="167"/>
    <n v="5"/>
    <x v="0"/>
    <n v="0.34980988593155893"/>
    <n v="460"/>
  </r>
  <r>
    <s v="ORD002803"/>
    <s v="CUST1312"/>
    <s v="Shawn Chambers"/>
    <s v="sherry.hawkins@outlook.com"/>
    <x v="6"/>
    <d v="2023-04-24T00:00:00"/>
    <x v="529"/>
    <x v="3"/>
    <x v="0"/>
    <s v="March"/>
    <x v="0"/>
    <s v="PROD5606"/>
    <x v="3"/>
    <x v="1"/>
    <n v="744"/>
    <n v="3"/>
    <n v="2231"/>
    <x v="0"/>
    <n v="310"/>
    <n v="2"/>
    <x v="0"/>
    <n v="0.15015688032272523"/>
    <n v="335"/>
  </r>
  <r>
    <s v="ORD002804"/>
    <s v="CUST5384"/>
    <s v="Gloria Martin"/>
    <s v="nichole.middleton@hotmail.com"/>
    <x v="0"/>
    <d v="2024-06-22T00:00:00"/>
    <x v="298"/>
    <x v="5"/>
    <x v="0"/>
    <s v="October"/>
    <x v="0"/>
    <s v="PROD7172"/>
    <x v="6"/>
    <x v="0"/>
    <n v="204"/>
    <n v="3"/>
    <n v="613"/>
    <x v="1"/>
    <n v="69"/>
    <n v="8"/>
    <x v="1"/>
    <n v="0.39967373572593801"/>
    <n v="245"/>
  </r>
  <r>
    <s v="ORD002805"/>
    <s v="CUST1080"/>
    <s v="Anthony Robinson Jr."/>
    <s v="sandra.patel@hotmail.com"/>
    <x v="0"/>
    <d v="2023-04-24T00:00:00"/>
    <x v="595"/>
    <x v="9"/>
    <x v="0"/>
    <s v="June"/>
    <x v="0"/>
    <s v="PROD7012"/>
    <x v="17"/>
    <x v="3"/>
    <n v="850"/>
    <n v="4"/>
    <n v="3399"/>
    <x v="0"/>
    <n v="389"/>
    <n v="5"/>
    <x v="0"/>
    <n v="0.35010297146219477"/>
    <n v="1190"/>
  </r>
  <r>
    <s v="ORD002806"/>
    <s v="CUST7869"/>
    <s v="Katherine Anderson"/>
    <s v="amanda.olsen@gmail.com"/>
    <x v="1"/>
    <d v="2024-08-26T00:00:00"/>
    <x v="715"/>
    <x v="9"/>
    <x v="1"/>
    <s v="June"/>
    <x v="0"/>
    <s v="PROD6179"/>
    <x v="17"/>
    <x v="3"/>
    <n v="744"/>
    <n v="3"/>
    <n v="2233"/>
    <x v="1"/>
    <n v="283"/>
    <n v="6"/>
    <x v="0"/>
    <n v="0.35020152261531573"/>
    <n v="782"/>
  </r>
  <r>
    <s v="ORD002807"/>
    <s v="CUST3911"/>
    <s v="Dr. Rebecca Baldwin"/>
    <s v="debbie.manning@gmail.com"/>
    <x v="1"/>
    <d v="2024-09-18T00:00:00"/>
    <x v="575"/>
    <x v="3"/>
    <x v="1"/>
    <s v="March"/>
    <x v="0"/>
    <s v="PROD7836"/>
    <x v="0"/>
    <x v="0"/>
    <n v="571"/>
    <n v="2"/>
    <n v="1142"/>
    <x v="1"/>
    <n v="148"/>
    <n v="4"/>
    <x v="0"/>
    <n v="0.4001751313485114"/>
    <n v="457"/>
  </r>
  <r>
    <s v="ORD002808"/>
    <s v="CUST7598"/>
    <s v="David Santos"/>
    <s v="cody.buchanan@outlook.com"/>
    <x v="6"/>
    <d v="2023-01-06T00:00:00"/>
    <x v="27"/>
    <x v="1"/>
    <x v="0"/>
    <s v="December"/>
    <x v="0"/>
    <s v="PROD3682"/>
    <x v="11"/>
    <x v="3"/>
    <n v="328"/>
    <n v="10"/>
    <n v="3280"/>
    <x v="1"/>
    <n v="367"/>
    <n v="4"/>
    <x v="0"/>
    <n v="0.35"/>
    <n v="1148"/>
  </r>
  <r>
    <s v="ORD002809"/>
    <s v="CUST2598"/>
    <s v="Jason Stevens"/>
    <s v="michael.scott@hotmail.com"/>
    <x v="5"/>
    <d v="2024-05-21T00:00:00"/>
    <x v="37"/>
    <x v="11"/>
    <x v="0"/>
    <s v="July"/>
    <x v="0"/>
    <s v="PROD7193"/>
    <x v="14"/>
    <x v="4"/>
    <n v="1254"/>
    <n v="1"/>
    <n v="1254"/>
    <x v="1"/>
    <n v="154"/>
    <n v="2"/>
    <x v="0"/>
    <n v="0.25039872408293462"/>
    <n v="314"/>
  </r>
  <r>
    <s v="ORD002810"/>
    <s v="CUST7702"/>
    <s v="Kimberly Levy"/>
    <s v="adam.smith@outlook.com"/>
    <x v="4"/>
    <d v="2024-12-11T00:00:00"/>
    <x v="355"/>
    <x v="2"/>
    <x v="0"/>
    <s v="May"/>
    <x v="0"/>
    <s v="PROD7256"/>
    <x v="21"/>
    <x v="1"/>
    <n v="874"/>
    <n v="1"/>
    <n v="874"/>
    <x v="1"/>
    <n v="96"/>
    <n v="7"/>
    <x v="0"/>
    <n v="0.14988558352402745"/>
    <n v="131"/>
  </r>
  <r>
    <s v="ORD002811"/>
    <s v="CUST3366"/>
    <s v="Carlos Edwards"/>
    <s v="michael.malone@hotmail.com"/>
    <x v="2"/>
    <d v="2024-03-13T00:00:00"/>
    <x v="210"/>
    <x v="8"/>
    <x v="1"/>
    <s v="September"/>
    <x v="0"/>
    <s v="PROD3810"/>
    <x v="1"/>
    <x v="1"/>
    <n v="171"/>
    <n v="4"/>
    <n v="682"/>
    <x v="1"/>
    <n v="62"/>
    <n v="9"/>
    <x v="1"/>
    <n v="0.14956011730205279"/>
    <n v="102"/>
  </r>
  <r>
    <s v="ORD002812"/>
    <s v="CUST5760"/>
    <s v="Stacy Fisher"/>
    <s v="robert.obrien@hotmail.com"/>
    <x v="2"/>
    <d v="2023-01-13T00:00:00"/>
    <x v="124"/>
    <x v="3"/>
    <x v="0"/>
    <s v="March"/>
    <x v="0"/>
    <s v="PROD5680"/>
    <x v="19"/>
    <x v="2"/>
    <n v="643"/>
    <n v="4"/>
    <n v="2572"/>
    <x v="1"/>
    <n v="306"/>
    <n v="8"/>
    <x v="1"/>
    <n v="0.30015552099533438"/>
    <n v="772"/>
  </r>
  <r>
    <s v="ORD002813"/>
    <s v="CUST7061"/>
    <s v="Angela Parks"/>
    <s v="brian.brown@outlook.com"/>
    <x v="5"/>
    <d v="2024-10-17T00:00:00"/>
    <x v="23"/>
    <x v="10"/>
    <x v="1"/>
    <s v="February"/>
    <x v="0"/>
    <s v="PROD5796"/>
    <x v="17"/>
    <x v="3"/>
    <n v="188"/>
    <n v="2"/>
    <n v="376"/>
    <x v="0"/>
    <n v="24"/>
    <n v="3"/>
    <x v="0"/>
    <n v="0.35106382978723405"/>
    <n v="132"/>
  </r>
  <r>
    <s v="ORD002814"/>
    <s v="CUST9226"/>
    <s v="Joseph Harris"/>
    <s v="jonathan.carter@yahoo.com"/>
    <x v="2"/>
    <d v="2023-10-20T00:00:00"/>
    <x v="282"/>
    <x v="2"/>
    <x v="0"/>
    <s v="May"/>
    <x v="0"/>
    <s v="PROD6748"/>
    <x v="3"/>
    <x v="1"/>
    <n v="136"/>
    <n v="1"/>
    <n v="136"/>
    <x v="4"/>
    <n v="17"/>
    <n v="6"/>
    <x v="0"/>
    <n v="0.14705882352941177"/>
    <n v="20"/>
  </r>
  <r>
    <s v="ORD002815"/>
    <s v="CUST3260"/>
    <s v="Victoria Nelson"/>
    <s v="michael.harrison@outlook.com"/>
    <x v="5"/>
    <d v="2023-12-02T00:00:00"/>
    <x v="78"/>
    <x v="11"/>
    <x v="0"/>
    <s v="July"/>
    <x v="0"/>
    <s v="PROD1408"/>
    <x v="14"/>
    <x v="4"/>
    <n v="1092"/>
    <n v="2"/>
    <n v="2184"/>
    <x v="2"/>
    <n v="158"/>
    <n v="9"/>
    <x v="1"/>
    <n v="0.25"/>
    <n v="546"/>
  </r>
  <r>
    <s v="ORD002816"/>
    <s v="CUST6578"/>
    <s v="Donald Perez"/>
    <s v="kenneth.powell@outlook.com"/>
    <x v="0"/>
    <d v="2024-02-13T00:00:00"/>
    <x v="176"/>
    <x v="8"/>
    <x v="1"/>
    <s v="September"/>
    <x v="0"/>
    <s v="PROD1184"/>
    <x v="4"/>
    <x v="2"/>
    <n v="790"/>
    <n v="4"/>
    <n v="3160"/>
    <x v="0"/>
    <n v="160"/>
    <n v="7"/>
    <x v="0"/>
    <n v="0.3"/>
    <n v="948"/>
  </r>
  <r>
    <s v="ORD002817"/>
    <s v="CUST4399"/>
    <s v="Anthony Smith"/>
    <s v="stephen.murphy@hotmail.com"/>
    <x v="2"/>
    <d v="2023-06-11T00:00:00"/>
    <x v="157"/>
    <x v="1"/>
    <x v="1"/>
    <s v="December"/>
    <x v="0"/>
    <s v="PROD2417"/>
    <x v="7"/>
    <x v="4"/>
    <n v="458"/>
    <n v="2"/>
    <n v="915"/>
    <x v="0"/>
    <n v="78"/>
    <n v="3"/>
    <x v="0"/>
    <n v="0.25027322404371583"/>
    <n v="229"/>
  </r>
  <r>
    <s v="ORD002818"/>
    <s v="CUST6633"/>
    <s v="April Guerrero"/>
    <s v="michelle.bryant@yahoo.com"/>
    <x v="5"/>
    <d v="2024-08-09T00:00:00"/>
    <x v="216"/>
    <x v="7"/>
    <x v="0"/>
    <s v="November"/>
    <x v="0"/>
    <s v="PROD2357"/>
    <x v="4"/>
    <x v="2"/>
    <n v="655"/>
    <n v="4"/>
    <n v="2622"/>
    <x v="1"/>
    <n v="141"/>
    <n v="10"/>
    <x v="1"/>
    <n v="0.3001525553012967"/>
    <n v="787"/>
  </r>
  <r>
    <s v="ORD002819"/>
    <s v="CUST5339"/>
    <s v="Anna Williams"/>
    <s v="nancy.meyers@gmail.com"/>
    <x v="4"/>
    <d v="2023-11-11T00:00:00"/>
    <x v="433"/>
    <x v="8"/>
    <x v="1"/>
    <s v="September"/>
    <x v="0"/>
    <s v="PROD1876"/>
    <x v="7"/>
    <x v="4"/>
    <n v="641"/>
    <n v="4"/>
    <n v="2564"/>
    <x v="0"/>
    <n v="381"/>
    <n v="8"/>
    <x v="1"/>
    <n v="0.25"/>
    <n v="641"/>
  </r>
  <r>
    <s v="ORD002820"/>
    <s v="CUST7972"/>
    <s v="Robert Pierce"/>
    <s v="courtney.herrera@hotmail.com"/>
    <x v="2"/>
    <d v="2024-06-12T00:00:00"/>
    <x v="77"/>
    <x v="9"/>
    <x v="0"/>
    <s v="June"/>
    <x v="0"/>
    <s v="PROD8260"/>
    <x v="6"/>
    <x v="0"/>
    <n v="234"/>
    <n v="2"/>
    <n v="469"/>
    <x v="0"/>
    <n v="47"/>
    <n v="2"/>
    <x v="0"/>
    <n v="0.39872068230277186"/>
    <n v="187"/>
  </r>
  <r>
    <s v="ORD002821"/>
    <s v="CUST6758"/>
    <s v="Lynn Cortez"/>
    <s v="carla.clark@hotmail.com"/>
    <x v="0"/>
    <d v="2024-07-26T00:00:00"/>
    <x v="218"/>
    <x v="1"/>
    <x v="1"/>
    <s v="December"/>
    <x v="2"/>
    <s v="PROD5466"/>
    <x v="12"/>
    <x v="3"/>
    <n v="1799"/>
    <n v="2"/>
    <n v="3598"/>
    <x v="1"/>
    <n v="297"/>
    <m/>
    <x v="2"/>
    <n v="0.34991662034463589"/>
    <n v="1259"/>
  </r>
  <r>
    <s v="ORD002822"/>
    <s v="CUST2881"/>
    <s v="Jessica Brennan"/>
    <s v="antonio.williams@hotmail.com"/>
    <x v="3"/>
    <d v="2023-11-27T00:00:00"/>
    <x v="69"/>
    <x v="2"/>
    <x v="1"/>
    <s v="May"/>
    <x v="0"/>
    <s v="PROD8367"/>
    <x v="7"/>
    <x v="4"/>
    <n v="37"/>
    <n v="4"/>
    <n v="148"/>
    <x v="0"/>
    <n v="8"/>
    <n v="4"/>
    <x v="0"/>
    <n v="0.25"/>
    <n v="37"/>
  </r>
  <r>
    <s v="ORD002823"/>
    <s v="CUST9736"/>
    <s v="Daisy Lewis"/>
    <s v="kyle.sweeney@yahoo.com"/>
    <x v="2"/>
    <d v="2024-04-07T00:00:00"/>
    <x v="198"/>
    <x v="2"/>
    <x v="1"/>
    <s v="May"/>
    <x v="0"/>
    <s v="PROD3825"/>
    <x v="7"/>
    <x v="4"/>
    <n v="719"/>
    <n v="3"/>
    <n v="2157"/>
    <x v="0"/>
    <n v="259"/>
    <n v="9"/>
    <x v="1"/>
    <n v="0.2498840982846546"/>
    <n v="539"/>
  </r>
  <r>
    <s v="ORD002824"/>
    <s v="CUST5107"/>
    <s v="Brenda Clements"/>
    <s v="laura.gregory@hotmail.com"/>
    <x v="6"/>
    <d v="2024-06-30T00:00:00"/>
    <x v="712"/>
    <x v="5"/>
    <x v="0"/>
    <s v="October"/>
    <x v="2"/>
    <s v="PROD5603"/>
    <x v="13"/>
    <x v="4"/>
    <n v="573"/>
    <n v="4"/>
    <n v="2293"/>
    <x v="2"/>
    <n v="278"/>
    <m/>
    <x v="2"/>
    <n v="0.24989097252507633"/>
    <n v="573"/>
  </r>
  <r>
    <s v="ORD002825"/>
    <s v="CUST1037"/>
    <s v="Stanley Hinton"/>
    <s v="andrew.rogers@gmail.com"/>
    <x v="5"/>
    <d v="2024-02-12T00:00:00"/>
    <x v="711"/>
    <x v="3"/>
    <x v="1"/>
    <s v="March"/>
    <x v="0"/>
    <s v="PROD1573"/>
    <x v="3"/>
    <x v="1"/>
    <n v="374"/>
    <n v="4"/>
    <n v="1497"/>
    <x v="1"/>
    <n v="112"/>
    <n v="8"/>
    <x v="1"/>
    <n v="0.15030060120240482"/>
    <n v="225"/>
  </r>
  <r>
    <s v="ORD002826"/>
    <s v="CUST2318"/>
    <s v="Tammy Davis"/>
    <s v="debbie.thomas@yahoo.com"/>
    <x v="5"/>
    <d v="2024-06-05T00:00:00"/>
    <x v="520"/>
    <x v="1"/>
    <x v="0"/>
    <s v="December"/>
    <x v="0"/>
    <s v="PROD7003"/>
    <x v="10"/>
    <x v="2"/>
    <n v="1437"/>
    <n v="6"/>
    <n v="8621"/>
    <x v="0"/>
    <n v="766"/>
    <n v="6"/>
    <x v="0"/>
    <n v="0.29996520125275489"/>
    <n v="2586"/>
  </r>
  <r>
    <s v="ORD002827"/>
    <s v="CUST9565"/>
    <s v="Patrick Johnson"/>
    <s v="christian.curtis@outlook.com"/>
    <x v="4"/>
    <d v="2024-12-23T00:00:00"/>
    <x v="607"/>
    <x v="1"/>
    <x v="0"/>
    <s v="December"/>
    <x v="0"/>
    <s v="PROD1456"/>
    <x v="21"/>
    <x v="1"/>
    <n v="1806"/>
    <n v="2"/>
    <n v="3611"/>
    <x v="1"/>
    <n v="526"/>
    <n v="6"/>
    <x v="0"/>
    <n v="0.15009692605926336"/>
    <n v="542"/>
  </r>
  <r>
    <s v="ORD002828"/>
    <s v="CUST1343"/>
    <s v="Jonathan Phillips"/>
    <s v="robert.west@hotmail.com"/>
    <x v="2"/>
    <d v="2023-02-23T00:00:00"/>
    <x v="486"/>
    <x v="7"/>
    <x v="0"/>
    <s v="November"/>
    <x v="0"/>
    <s v="PROD7075"/>
    <x v="8"/>
    <x v="2"/>
    <n v="671"/>
    <n v="6"/>
    <n v="4028"/>
    <x v="1"/>
    <n v="444"/>
    <n v="9"/>
    <x v="1"/>
    <n v="0.29990069513406159"/>
    <n v="1208"/>
  </r>
  <r>
    <s v="ORD002829"/>
    <s v="CUST8544"/>
    <s v="Arthur Rodriguez"/>
    <s v="hector.eaton@yahoo.com"/>
    <x v="4"/>
    <d v="2023-11-30T00:00:00"/>
    <x v="208"/>
    <x v="4"/>
    <x v="1"/>
    <s v="April"/>
    <x v="0"/>
    <s v="PROD9046"/>
    <x v="15"/>
    <x v="1"/>
    <n v="452"/>
    <n v="2"/>
    <n v="903"/>
    <x v="1"/>
    <n v="89"/>
    <n v="10"/>
    <x v="1"/>
    <n v="0.15060908084163899"/>
    <n v="136"/>
  </r>
  <r>
    <s v="ORD002830"/>
    <s v="CUST3066"/>
    <s v="John Craig"/>
    <s v="frank.hansen@gmail.com"/>
    <x v="5"/>
    <d v="2023-12-11T00:00:00"/>
    <x v="683"/>
    <x v="5"/>
    <x v="0"/>
    <s v="October"/>
    <x v="0"/>
    <s v="PROD5820"/>
    <x v="21"/>
    <x v="1"/>
    <n v="311"/>
    <n v="1"/>
    <n v="311"/>
    <x v="0"/>
    <n v="46"/>
    <n v="6"/>
    <x v="0"/>
    <n v="0.15112540192926044"/>
    <n v="47"/>
  </r>
  <r>
    <s v="ORD002831"/>
    <s v="CUST2269"/>
    <s v="Parker Garcia"/>
    <s v="shannon.faulkner@hotmail.com"/>
    <x v="0"/>
    <d v="2023-08-25T00:00:00"/>
    <x v="496"/>
    <x v="1"/>
    <x v="0"/>
    <s v="December"/>
    <x v="0"/>
    <s v="PROD4507"/>
    <x v="2"/>
    <x v="1"/>
    <n v="532"/>
    <n v="2"/>
    <n v="1064"/>
    <x v="3"/>
    <n v="55"/>
    <n v="9"/>
    <x v="1"/>
    <n v="0.15037593984962405"/>
    <n v="160"/>
  </r>
  <r>
    <s v="ORD002832"/>
    <s v="CUST8814"/>
    <s v="Teresa Chen"/>
    <s v="kathryn.shaffer@yahoo.com"/>
    <x v="2"/>
    <d v="2024-04-13T00:00:00"/>
    <x v="602"/>
    <x v="3"/>
    <x v="1"/>
    <s v="March"/>
    <x v="0"/>
    <s v="PROD5643"/>
    <x v="19"/>
    <x v="2"/>
    <n v="13"/>
    <n v="3"/>
    <n v="38"/>
    <x v="1"/>
    <n v="4"/>
    <n v="7"/>
    <x v="0"/>
    <n v="0.31578947368421051"/>
    <n v="12"/>
  </r>
  <r>
    <s v="ORD002833"/>
    <s v="CUST8083"/>
    <s v="David Chambers"/>
    <s v="heather.holland@yahoo.com"/>
    <x v="3"/>
    <d v="2023-08-22T00:00:00"/>
    <x v="634"/>
    <x v="5"/>
    <x v="0"/>
    <s v="October"/>
    <x v="0"/>
    <s v="PROD7551"/>
    <x v="4"/>
    <x v="2"/>
    <n v="246"/>
    <n v="4"/>
    <n v="983"/>
    <x v="0"/>
    <n v="93"/>
    <n v="3"/>
    <x v="0"/>
    <n v="0.30010172939979657"/>
    <n v="295"/>
  </r>
  <r>
    <s v="ORD002834"/>
    <s v="CUST8420"/>
    <s v="George Johnson"/>
    <s v="felicia.richard@yahoo.com"/>
    <x v="5"/>
    <d v="2024-03-31T00:00:00"/>
    <x v="663"/>
    <x v="7"/>
    <x v="0"/>
    <s v="November"/>
    <x v="0"/>
    <s v="PROD4811"/>
    <x v="10"/>
    <x v="2"/>
    <n v="106"/>
    <n v="3"/>
    <n v="318"/>
    <x v="1"/>
    <n v="42"/>
    <n v="9"/>
    <x v="1"/>
    <n v="0.29874213836477986"/>
    <n v="95"/>
  </r>
  <r>
    <s v="ORD002835"/>
    <s v="CUST1410"/>
    <s v="James Horne"/>
    <s v="martin.wiggins@yahoo.com"/>
    <x v="3"/>
    <d v="2024-08-09T00:00:00"/>
    <x v="540"/>
    <x v="6"/>
    <x v="1"/>
    <s v="August"/>
    <x v="0"/>
    <s v="PROD4746"/>
    <x v="3"/>
    <x v="1"/>
    <n v="810"/>
    <n v="1"/>
    <n v="810"/>
    <x v="0"/>
    <n v="44"/>
    <n v="7"/>
    <x v="0"/>
    <n v="0.14938271604938272"/>
    <n v="121"/>
  </r>
  <r>
    <s v="ORD002836"/>
    <s v="CUST3091"/>
    <s v="Zachary Mays"/>
    <s v="william.perry@gmail.com"/>
    <x v="0"/>
    <d v="2023-09-29T00:00:00"/>
    <x v="433"/>
    <x v="8"/>
    <x v="1"/>
    <s v="September"/>
    <x v="0"/>
    <s v="PROD3966"/>
    <x v="17"/>
    <x v="3"/>
    <n v="442"/>
    <n v="5"/>
    <n v="2210"/>
    <x v="1"/>
    <n v="298"/>
    <n v="6"/>
    <x v="0"/>
    <n v="0.35022624434389138"/>
    <n v="774"/>
  </r>
  <r>
    <s v="ORD002837"/>
    <s v="CUST8544"/>
    <s v="Arthur Rodriguez"/>
    <s v="hector.eaton@yahoo.com"/>
    <x v="4"/>
    <d v="2023-11-30T00:00:00"/>
    <x v="241"/>
    <x v="8"/>
    <x v="1"/>
    <s v="September"/>
    <x v="0"/>
    <s v="PROD3125"/>
    <x v="7"/>
    <x v="4"/>
    <n v="848"/>
    <n v="2"/>
    <n v="1696"/>
    <x v="2"/>
    <n v="209"/>
    <n v="5"/>
    <x v="0"/>
    <n v="0.25"/>
    <n v="424"/>
  </r>
  <r>
    <s v="ORD002838"/>
    <s v="CUST9870"/>
    <s v="Kristen Davis"/>
    <s v="kathleen.matthews@outlook.com"/>
    <x v="4"/>
    <d v="2023-10-29T00:00:00"/>
    <x v="80"/>
    <x v="8"/>
    <x v="1"/>
    <s v="September"/>
    <x v="0"/>
    <s v="PROD1064"/>
    <x v="11"/>
    <x v="3"/>
    <n v="196"/>
    <n v="2"/>
    <n v="392"/>
    <x v="0"/>
    <n v="49"/>
    <n v="8"/>
    <x v="1"/>
    <n v="0.34948979591836737"/>
    <n v="137"/>
  </r>
  <r>
    <s v="ORD002839"/>
    <s v="CUST8653"/>
    <s v="Shannon Cole"/>
    <s v="nicole.simmons@outlook.com"/>
    <x v="4"/>
    <d v="2023-09-02T00:00:00"/>
    <x v="445"/>
    <x v="8"/>
    <x v="0"/>
    <s v="September"/>
    <x v="0"/>
    <s v="PROD1105"/>
    <x v="15"/>
    <x v="1"/>
    <n v="463"/>
    <n v="5"/>
    <n v="2314"/>
    <x v="1"/>
    <n v="237"/>
    <n v="3"/>
    <x v="0"/>
    <n v="0.14995678478824545"/>
    <n v="347"/>
  </r>
  <r>
    <s v="ORD002840"/>
    <s v="CUST9138"/>
    <s v="Robert Carroll"/>
    <s v="stephanie.miller@gmail.com"/>
    <x v="1"/>
    <d v="2024-06-10T00:00:00"/>
    <x v="96"/>
    <x v="7"/>
    <x v="0"/>
    <s v="November"/>
    <x v="0"/>
    <s v="PROD9238"/>
    <x v="21"/>
    <x v="1"/>
    <n v="1192"/>
    <n v="1"/>
    <n v="1192"/>
    <x v="2"/>
    <n v="139"/>
    <n v="6"/>
    <x v="0"/>
    <n v="0.15016778523489932"/>
    <n v="179"/>
  </r>
  <r>
    <s v="ORD002841"/>
    <s v="CUST5144"/>
    <s v="Alexandra Castaneda MD"/>
    <s v="brandon.baker@gmail.com"/>
    <x v="3"/>
    <d v="2024-06-25T00:00:00"/>
    <x v="716"/>
    <x v="7"/>
    <x v="1"/>
    <s v="November"/>
    <x v="0"/>
    <s v="PROD2992"/>
    <x v="14"/>
    <x v="4"/>
    <n v="1238"/>
    <n v="7"/>
    <n v="8668"/>
    <x v="1"/>
    <n v="560"/>
    <n v="2"/>
    <x v="0"/>
    <n v="0.25"/>
    <n v="2167"/>
  </r>
  <r>
    <s v="ORD002842"/>
    <s v="CUST4874"/>
    <s v="Kayla Jordan"/>
    <s v="cynthia.smith@hotmail.com"/>
    <x v="5"/>
    <d v="2024-12-29T00:00:00"/>
    <x v="426"/>
    <x v="1"/>
    <x v="0"/>
    <s v="December"/>
    <x v="2"/>
    <s v="PROD6895"/>
    <x v="19"/>
    <x v="2"/>
    <n v="964"/>
    <n v="10"/>
    <n v="9635"/>
    <x v="1"/>
    <n v="1140"/>
    <m/>
    <x v="2"/>
    <n v="0.30005189413596262"/>
    <n v="2891"/>
  </r>
  <r>
    <s v="ORD002843"/>
    <s v="CUST5271"/>
    <s v="Jonathan Guzman"/>
    <s v="william.taylor@gmail.com"/>
    <x v="2"/>
    <d v="2023-08-11T00:00:00"/>
    <x v="661"/>
    <x v="9"/>
    <x v="1"/>
    <s v="June"/>
    <x v="2"/>
    <s v="PROD1578"/>
    <x v="11"/>
    <x v="3"/>
    <n v="767"/>
    <n v="2"/>
    <n v="1534"/>
    <x v="1"/>
    <n v="211"/>
    <m/>
    <x v="2"/>
    <n v="0.35006518904823991"/>
    <n v="537"/>
  </r>
  <r>
    <s v="ORD002844"/>
    <s v="CUST8329"/>
    <s v="Carlos Williams"/>
    <s v="anthony.clark@gmail.com"/>
    <x v="4"/>
    <d v="2024-10-24T00:00:00"/>
    <x v="175"/>
    <x v="6"/>
    <x v="0"/>
    <s v="August"/>
    <x v="2"/>
    <s v="PROD6543"/>
    <x v="13"/>
    <x v="4"/>
    <n v="142"/>
    <n v="3"/>
    <n v="426"/>
    <x v="1"/>
    <n v="44"/>
    <m/>
    <x v="2"/>
    <n v="0.24882629107981222"/>
    <n v="106"/>
  </r>
  <r>
    <s v="ORD002845"/>
    <s v="CUST1383"/>
    <s v="Catherine Smith"/>
    <s v="heather.bennett@yahoo.com"/>
    <x v="1"/>
    <d v="2024-04-16T00:00:00"/>
    <x v="196"/>
    <x v="11"/>
    <x v="0"/>
    <s v="July"/>
    <x v="0"/>
    <s v="PROD9435"/>
    <x v="17"/>
    <x v="3"/>
    <n v="478"/>
    <n v="1"/>
    <n v="478"/>
    <x v="1"/>
    <n v="61"/>
    <n v="2"/>
    <x v="0"/>
    <n v="0.34937238493723849"/>
    <n v="167"/>
  </r>
  <r>
    <s v="ORD002846"/>
    <s v="CUST5067"/>
    <s v="Brenda Gonzalez"/>
    <s v="anthony.jordan@outlook.com"/>
    <x v="3"/>
    <d v="2023-07-21T00:00:00"/>
    <x v="85"/>
    <x v="10"/>
    <x v="1"/>
    <s v="February"/>
    <x v="2"/>
    <s v="PROD9339"/>
    <x v="9"/>
    <x v="4"/>
    <n v="330"/>
    <n v="3"/>
    <n v="989"/>
    <x v="1"/>
    <n v="52"/>
    <m/>
    <x v="2"/>
    <n v="0.24974721941354905"/>
    <n v="247"/>
  </r>
  <r>
    <s v="ORD002847"/>
    <s v="CUST2596"/>
    <s v="Joseph Dennis"/>
    <s v="edward.reyes@hotmail.com"/>
    <x v="5"/>
    <d v="2024-04-09T00:00:00"/>
    <x v="665"/>
    <x v="11"/>
    <x v="0"/>
    <s v="July"/>
    <x v="0"/>
    <s v="PROD9998"/>
    <x v="19"/>
    <x v="2"/>
    <n v="1158"/>
    <n v="2"/>
    <n v="2315"/>
    <x v="3"/>
    <n v="224"/>
    <n v="4"/>
    <x v="0"/>
    <n v="0.30021598272138228"/>
    <n v="695"/>
  </r>
  <r>
    <s v="ORD002848"/>
    <s v="CUST4498"/>
    <s v="David Kelley"/>
    <s v="charles.ellis@outlook.com"/>
    <x v="1"/>
    <d v="2023-02-16T00:00:00"/>
    <x v="700"/>
    <x v="2"/>
    <x v="0"/>
    <s v="May"/>
    <x v="0"/>
    <s v="PROD7574"/>
    <x v="20"/>
    <x v="3"/>
    <n v="1088"/>
    <n v="3"/>
    <n v="3265"/>
    <x v="4"/>
    <n v="169"/>
    <n v="6"/>
    <x v="0"/>
    <n v="0.35007656967840733"/>
    <n v="1143"/>
  </r>
  <r>
    <s v="ORD002849"/>
    <s v="CUST1605"/>
    <s v="Alison White"/>
    <s v="sean.hancock@hotmail.com"/>
    <x v="3"/>
    <d v="2024-11-25T00:00:00"/>
    <x v="560"/>
    <x v="8"/>
    <x v="0"/>
    <s v="September"/>
    <x v="0"/>
    <s v="PROD4630"/>
    <x v="12"/>
    <x v="3"/>
    <n v="694"/>
    <n v="3"/>
    <n v="2081"/>
    <x v="0"/>
    <n v="209"/>
    <n v="9"/>
    <x v="1"/>
    <n v="0.34983181162902449"/>
    <n v="728"/>
  </r>
  <r>
    <s v="ORD002850"/>
    <s v="CUST4841"/>
    <s v="Nathaniel Davis"/>
    <s v="tina.moore@yahoo.com"/>
    <x v="5"/>
    <d v="2023-02-17T00:00:00"/>
    <x v="570"/>
    <x v="1"/>
    <x v="1"/>
    <s v="December"/>
    <x v="2"/>
    <s v="PROD8533"/>
    <x v="18"/>
    <x v="0"/>
    <n v="587"/>
    <n v="6"/>
    <n v="3523"/>
    <x v="4"/>
    <n v="315"/>
    <m/>
    <x v="2"/>
    <n v="0.39994323020153277"/>
    <n v="1409"/>
  </r>
  <r>
    <s v="ORD002851"/>
    <s v="CUST7849"/>
    <s v="Rachel Long"/>
    <s v="patricia.howell@hotmail.com"/>
    <x v="1"/>
    <d v="2023-01-19T00:00:00"/>
    <x v="37"/>
    <x v="11"/>
    <x v="0"/>
    <s v="July"/>
    <x v="0"/>
    <s v="PROD2159"/>
    <x v="3"/>
    <x v="1"/>
    <n v="808"/>
    <n v="2"/>
    <n v="1615"/>
    <x v="1"/>
    <n v="181"/>
    <n v="2"/>
    <x v="0"/>
    <n v="0.1498452012383901"/>
    <n v="242"/>
  </r>
  <r>
    <s v="ORD002852"/>
    <s v="CUST6572"/>
    <s v="Craig Mitchell"/>
    <s v="austin.brown@gmail.com"/>
    <x v="2"/>
    <d v="2024-12-30T00:00:00"/>
    <x v="194"/>
    <x v="0"/>
    <x v="1"/>
    <s v="January"/>
    <x v="0"/>
    <s v="PROD8690"/>
    <x v="18"/>
    <x v="0"/>
    <n v="274"/>
    <n v="2"/>
    <n v="549"/>
    <x v="2"/>
    <n v="55"/>
    <n v="8"/>
    <x v="1"/>
    <n v="0.39890710382513661"/>
    <n v="219"/>
  </r>
  <r>
    <s v="ORD002853"/>
    <s v="CUST3226"/>
    <s v="Daniel Rivers"/>
    <s v="steven.phillips@outlook.com"/>
    <x v="0"/>
    <d v="2023-02-22T00:00:00"/>
    <x v="483"/>
    <x v="6"/>
    <x v="1"/>
    <s v="August"/>
    <x v="0"/>
    <s v="PROD7447"/>
    <x v="6"/>
    <x v="0"/>
    <n v="232"/>
    <n v="5"/>
    <n v="1159"/>
    <x v="1"/>
    <n v="131"/>
    <n v="6"/>
    <x v="0"/>
    <n v="0.40034512510785158"/>
    <n v="464"/>
  </r>
  <r>
    <s v="ORD002854"/>
    <s v="CUST7045"/>
    <s v="Samuel Lawson"/>
    <s v="dwayne.cunningham@gmail.com"/>
    <x v="0"/>
    <d v="2024-10-25T00:00:00"/>
    <x v="287"/>
    <x v="3"/>
    <x v="1"/>
    <s v="March"/>
    <x v="0"/>
    <s v="PROD3659"/>
    <x v="15"/>
    <x v="1"/>
    <n v="991"/>
    <n v="1"/>
    <n v="991"/>
    <x v="0"/>
    <n v="91"/>
    <n v="5"/>
    <x v="0"/>
    <n v="0.15035317860746719"/>
    <n v="149"/>
  </r>
  <r>
    <s v="ORD002855"/>
    <s v="CUST9844"/>
    <s v="Robert Gordon"/>
    <s v="manuel.avila@yahoo.com"/>
    <x v="3"/>
    <d v="2023-12-16T00:00:00"/>
    <x v="607"/>
    <x v="1"/>
    <x v="0"/>
    <s v="December"/>
    <x v="1"/>
    <s v="PROD2525"/>
    <x v="18"/>
    <x v="0"/>
    <n v="922"/>
    <n v="4"/>
    <n v="3686"/>
    <x v="2"/>
    <n v="347"/>
    <m/>
    <x v="2"/>
    <n v="0.39989148128052088"/>
    <n v="1474"/>
  </r>
  <r>
    <s v="ORD002856"/>
    <s v="CUST2554"/>
    <s v="Melissa Higgins"/>
    <s v="clifford.maddox@outlook.com"/>
    <x v="2"/>
    <d v="2023-05-09T00:00:00"/>
    <x v="628"/>
    <x v="7"/>
    <x v="1"/>
    <s v="November"/>
    <x v="2"/>
    <s v="PROD7949"/>
    <x v="8"/>
    <x v="2"/>
    <n v="396"/>
    <n v="7"/>
    <n v="2775"/>
    <x v="1"/>
    <n v="253"/>
    <m/>
    <x v="2"/>
    <n v="0.29981981981981981"/>
    <n v="832"/>
  </r>
  <r>
    <s v="ORD002857"/>
    <s v="CUST4583"/>
    <s v="Derek Reynolds"/>
    <s v="kelly.daniel@gmail.com"/>
    <x v="3"/>
    <d v="2023-01-11T00:00:00"/>
    <x v="55"/>
    <x v="5"/>
    <x v="0"/>
    <s v="October"/>
    <x v="0"/>
    <s v="PROD3892"/>
    <x v="21"/>
    <x v="1"/>
    <n v="141"/>
    <n v="2"/>
    <n v="282"/>
    <x v="1"/>
    <n v="34"/>
    <n v="8"/>
    <x v="1"/>
    <n v="0.14893617021276595"/>
    <n v="42"/>
  </r>
  <r>
    <s v="ORD002858"/>
    <s v="CUST2169"/>
    <s v="Tara Mayer"/>
    <s v="frances.bell@outlook.com"/>
    <x v="5"/>
    <d v="2024-08-22T00:00:00"/>
    <x v="654"/>
    <x v="4"/>
    <x v="0"/>
    <s v="April"/>
    <x v="0"/>
    <s v="PROD3263"/>
    <x v="15"/>
    <x v="1"/>
    <n v="227"/>
    <n v="4"/>
    <n v="906"/>
    <x v="2"/>
    <n v="79"/>
    <n v="4"/>
    <x v="0"/>
    <n v="0.15011037527593818"/>
    <n v="136"/>
  </r>
  <r>
    <s v="ORD002859"/>
    <s v="CUST4274"/>
    <s v="Mandy Coleman"/>
    <s v="claudia.brown@hotmail.com"/>
    <x v="3"/>
    <d v="2024-01-01T00:00:00"/>
    <x v="121"/>
    <x v="0"/>
    <x v="0"/>
    <s v="January"/>
    <x v="0"/>
    <s v="PROD2278"/>
    <x v="10"/>
    <x v="2"/>
    <n v="691"/>
    <n v="1"/>
    <n v="691"/>
    <x v="1"/>
    <n v="85"/>
    <n v="9"/>
    <x v="1"/>
    <n v="0.29956584659913171"/>
    <n v="207"/>
  </r>
  <r>
    <s v="ORD002860"/>
    <s v="CUST3752"/>
    <s v="Nancy Key"/>
    <s v="cameron.stewart@outlook.com"/>
    <x v="0"/>
    <d v="2023-12-04T00:00:00"/>
    <x v="320"/>
    <x v="7"/>
    <x v="0"/>
    <s v="November"/>
    <x v="0"/>
    <s v="PROD9156"/>
    <x v="13"/>
    <x v="4"/>
    <n v="870"/>
    <n v="3"/>
    <n v="2609"/>
    <x v="1"/>
    <n v="206"/>
    <n v="7"/>
    <x v="0"/>
    <n v="0.24990417784591798"/>
    <n v="652"/>
  </r>
  <r>
    <s v="ORD002861"/>
    <s v="CUST3425"/>
    <s v="Garrett Gray"/>
    <s v="cristian.anderson@yahoo.com"/>
    <x v="4"/>
    <d v="2024-04-18T00:00:00"/>
    <x v="270"/>
    <x v="6"/>
    <x v="1"/>
    <s v="August"/>
    <x v="0"/>
    <s v="PROD9633"/>
    <x v="0"/>
    <x v="0"/>
    <n v="1124"/>
    <n v="5"/>
    <n v="5622"/>
    <x v="1"/>
    <n v="297"/>
    <n v="2"/>
    <x v="0"/>
    <n v="0.40003557452863747"/>
    <n v="2249"/>
  </r>
  <r>
    <s v="ORD002862"/>
    <s v="CUST2835"/>
    <s v="Stephanie Kim"/>
    <s v="amy.mcclain@yahoo.com"/>
    <x v="6"/>
    <d v="2024-07-21T00:00:00"/>
    <x v="535"/>
    <x v="0"/>
    <x v="1"/>
    <s v="January"/>
    <x v="0"/>
    <s v="PROD7915"/>
    <x v="18"/>
    <x v="0"/>
    <n v="217"/>
    <n v="4"/>
    <n v="868"/>
    <x v="1"/>
    <n v="97"/>
    <n v="5"/>
    <x v="0"/>
    <n v="0.39976958525345624"/>
    <n v="347"/>
  </r>
  <r>
    <s v="ORD002863"/>
    <s v="CUST3784"/>
    <s v="Dr. Brian Smith"/>
    <s v="tony.rowe@hotmail.com"/>
    <x v="3"/>
    <d v="2023-09-26T00:00:00"/>
    <x v="270"/>
    <x v="6"/>
    <x v="1"/>
    <s v="August"/>
    <x v="0"/>
    <s v="PROD8479"/>
    <x v="14"/>
    <x v="4"/>
    <n v="1124"/>
    <n v="2"/>
    <n v="2248"/>
    <x v="1"/>
    <n v="199"/>
    <n v="2"/>
    <x v="0"/>
    <n v="0.25"/>
    <n v="562"/>
  </r>
  <r>
    <s v="ORD002864"/>
    <s v="CUST1748"/>
    <s v="William Ferguson"/>
    <s v="angela.rose@yahoo.com"/>
    <x v="4"/>
    <d v="2024-01-13T00:00:00"/>
    <x v="410"/>
    <x v="0"/>
    <x v="0"/>
    <s v="January"/>
    <x v="0"/>
    <s v="PROD1500"/>
    <x v="8"/>
    <x v="2"/>
    <n v="443"/>
    <n v="1"/>
    <n v="443"/>
    <x v="2"/>
    <n v="63"/>
    <n v="5"/>
    <x v="0"/>
    <n v="0.30022573363431149"/>
    <n v="133"/>
  </r>
  <r>
    <s v="ORD002865"/>
    <s v="CUST6362"/>
    <s v="Patricia Nelson"/>
    <s v="william.gray@yahoo.com"/>
    <x v="5"/>
    <d v="2024-03-19T00:00:00"/>
    <x v="717"/>
    <x v="4"/>
    <x v="1"/>
    <s v="April"/>
    <x v="0"/>
    <s v="PROD6333"/>
    <x v="14"/>
    <x v="4"/>
    <n v="415"/>
    <n v="1"/>
    <n v="415"/>
    <x v="2"/>
    <n v="57"/>
    <n v="4"/>
    <x v="0"/>
    <n v="0.25060240963855424"/>
    <n v="104"/>
  </r>
  <r>
    <s v="ORD002866"/>
    <s v="CUST7348"/>
    <s v="Brooke Conner"/>
    <s v="nicholas.owens@hotmail.com"/>
    <x v="4"/>
    <d v="2024-07-28T00:00:00"/>
    <x v="476"/>
    <x v="4"/>
    <x v="0"/>
    <s v="April"/>
    <x v="0"/>
    <s v="PROD1376"/>
    <x v="13"/>
    <x v="4"/>
    <n v="995"/>
    <n v="3"/>
    <n v="2984"/>
    <x v="0"/>
    <n v="168"/>
    <n v="5"/>
    <x v="0"/>
    <n v="0.25"/>
    <n v="746"/>
  </r>
  <r>
    <s v="ORD002867"/>
    <s v="CUST9774"/>
    <s v="Patrick Pearson"/>
    <s v="sandra.woodward@outlook.com"/>
    <x v="3"/>
    <d v="2023-08-03T00:00:00"/>
    <x v="673"/>
    <x v="5"/>
    <x v="0"/>
    <s v="October"/>
    <x v="0"/>
    <s v="PROD8615"/>
    <x v="11"/>
    <x v="3"/>
    <n v="928"/>
    <n v="6"/>
    <n v="5567"/>
    <x v="0"/>
    <n v="492"/>
    <n v="5"/>
    <x v="0"/>
    <n v="0.35009879647925274"/>
    <n v="1949"/>
  </r>
  <r>
    <s v="ORD002868"/>
    <s v="CUST9734"/>
    <s v="Melanie Avila"/>
    <s v="theresa.powers@hotmail.com"/>
    <x v="2"/>
    <d v="2024-07-30T00:00:00"/>
    <x v="157"/>
    <x v="1"/>
    <x v="1"/>
    <s v="December"/>
    <x v="0"/>
    <s v="PROD9153"/>
    <x v="4"/>
    <x v="2"/>
    <n v="957"/>
    <n v="4"/>
    <n v="3829"/>
    <x v="2"/>
    <n v="505"/>
    <n v="2"/>
    <x v="0"/>
    <n v="0.30007834943849571"/>
    <n v="1149"/>
  </r>
  <r>
    <s v="ORD002869"/>
    <s v="CUST1010"/>
    <s v="Larry Beck"/>
    <s v="michelle.james@outlook.com"/>
    <x v="0"/>
    <d v="2024-04-17T00:00:00"/>
    <x v="65"/>
    <x v="5"/>
    <x v="1"/>
    <s v="October"/>
    <x v="0"/>
    <s v="PROD8850"/>
    <x v="7"/>
    <x v="4"/>
    <n v="370"/>
    <n v="6"/>
    <n v="2218"/>
    <x v="0"/>
    <n v="251"/>
    <n v="4"/>
    <x v="0"/>
    <n v="0.24977457168620379"/>
    <n v="554"/>
  </r>
  <r>
    <s v="ORD002870"/>
    <s v="CUST3652"/>
    <s v="Matthew Bowen"/>
    <s v="dawn.jenkins@outlook.com"/>
    <x v="4"/>
    <d v="2024-06-09T00:00:00"/>
    <x v="204"/>
    <x v="10"/>
    <x v="1"/>
    <s v="February"/>
    <x v="2"/>
    <s v="PROD5969"/>
    <x v="3"/>
    <x v="1"/>
    <n v="587"/>
    <n v="1"/>
    <n v="587"/>
    <x v="0"/>
    <n v="45"/>
    <m/>
    <x v="2"/>
    <n v="0.14991482112436116"/>
    <n v="88"/>
  </r>
  <r>
    <s v="ORD002871"/>
    <s v="CUST1329"/>
    <s v="Linda Gallagher"/>
    <s v="jessica.hodge@gmail.com"/>
    <x v="0"/>
    <d v="2023-09-21T00:00:00"/>
    <x v="619"/>
    <x v="0"/>
    <x v="1"/>
    <s v="January"/>
    <x v="0"/>
    <s v="PROD5161"/>
    <x v="18"/>
    <x v="0"/>
    <n v="368"/>
    <n v="1"/>
    <n v="368"/>
    <x v="1"/>
    <n v="44"/>
    <n v="2"/>
    <x v="0"/>
    <n v="0.39945652173913043"/>
    <n v="147"/>
  </r>
  <r>
    <s v="ORD002872"/>
    <s v="CUST2606"/>
    <s v="Michele Barker"/>
    <s v="karen.torres@gmail.com"/>
    <x v="3"/>
    <d v="2024-02-04T00:00:00"/>
    <x v="192"/>
    <x v="10"/>
    <x v="1"/>
    <s v="February"/>
    <x v="0"/>
    <s v="PROD7372"/>
    <x v="1"/>
    <x v="1"/>
    <n v="810"/>
    <n v="4"/>
    <n v="3240"/>
    <x v="0"/>
    <n v="230"/>
    <n v="5"/>
    <x v="0"/>
    <n v="0.15"/>
    <n v="486"/>
  </r>
  <r>
    <s v="ORD002873"/>
    <s v="CUST4813"/>
    <s v="Jimmy Becker"/>
    <s v="angela.baker@yahoo.com"/>
    <x v="5"/>
    <d v="2024-06-20T00:00:00"/>
    <x v="14"/>
    <x v="8"/>
    <x v="1"/>
    <s v="September"/>
    <x v="1"/>
    <s v="PROD4044"/>
    <x v="17"/>
    <x v="3"/>
    <n v="166"/>
    <n v="5"/>
    <n v="829"/>
    <x v="1"/>
    <n v="44"/>
    <m/>
    <x v="2"/>
    <n v="0.34981905910735828"/>
    <n v="290"/>
  </r>
  <r>
    <s v="ORD002874"/>
    <s v="CUST3559"/>
    <s v="Jennifer Butler"/>
    <s v="james.richardson@yahoo.com"/>
    <x v="3"/>
    <d v="2023-12-08T00:00:00"/>
    <x v="445"/>
    <x v="8"/>
    <x v="0"/>
    <s v="September"/>
    <x v="0"/>
    <s v="PROD4593"/>
    <x v="19"/>
    <x v="2"/>
    <n v="1043"/>
    <n v="2"/>
    <n v="2086"/>
    <x v="0"/>
    <n v="300"/>
    <n v="9"/>
    <x v="1"/>
    <n v="0.30009587727708531"/>
    <n v="626"/>
  </r>
  <r>
    <s v="ORD002875"/>
    <s v="CUST5822"/>
    <s v="Ronald Bowman"/>
    <s v="kevin.perez@yahoo.com"/>
    <x v="0"/>
    <d v="2024-01-26T00:00:00"/>
    <x v="155"/>
    <x v="5"/>
    <x v="0"/>
    <s v="October"/>
    <x v="0"/>
    <s v="PROD9349"/>
    <x v="16"/>
    <x v="0"/>
    <n v="854"/>
    <n v="1"/>
    <n v="854"/>
    <x v="1"/>
    <n v="68"/>
    <n v="3"/>
    <x v="0"/>
    <n v="0.39929742388758782"/>
    <n v="341"/>
  </r>
  <r>
    <s v="ORD002876"/>
    <s v="CUST9443"/>
    <s v="Julia Baird"/>
    <s v="hannah.murphy@gmail.com"/>
    <x v="0"/>
    <d v="2023-09-15T00:00:00"/>
    <x v="158"/>
    <x v="0"/>
    <x v="0"/>
    <s v="January"/>
    <x v="1"/>
    <s v="PROD5225"/>
    <x v="14"/>
    <x v="4"/>
    <n v="566"/>
    <n v="2"/>
    <n v="1132"/>
    <x v="0"/>
    <n v="163"/>
    <m/>
    <x v="2"/>
    <n v="0.25"/>
    <n v="283"/>
  </r>
  <r>
    <s v="ORD002877"/>
    <s v="CUST9593"/>
    <s v="Jimmy Erickson"/>
    <s v="michael.harris@yahoo.com"/>
    <x v="0"/>
    <d v="2023-06-02T00:00:00"/>
    <x v="124"/>
    <x v="3"/>
    <x v="0"/>
    <s v="March"/>
    <x v="0"/>
    <s v="PROD6286"/>
    <x v="2"/>
    <x v="1"/>
    <n v="885"/>
    <n v="1"/>
    <n v="885"/>
    <x v="1"/>
    <n v="58"/>
    <n v="4"/>
    <x v="0"/>
    <n v="0.15028248587570622"/>
    <n v="133"/>
  </r>
  <r>
    <s v="ORD002878"/>
    <s v="CUST8654"/>
    <s v="Jonathan Robles"/>
    <s v="maria.nelson@yahoo.com"/>
    <x v="2"/>
    <d v="2024-06-19T00:00:00"/>
    <x v="439"/>
    <x v="9"/>
    <x v="1"/>
    <s v="June"/>
    <x v="0"/>
    <s v="PROD7723"/>
    <x v="21"/>
    <x v="1"/>
    <n v="1198"/>
    <n v="4"/>
    <n v="4792"/>
    <x v="1"/>
    <n v="588"/>
    <n v="8"/>
    <x v="1"/>
    <n v="0.15004173622704509"/>
    <n v="719"/>
  </r>
  <r>
    <s v="ORD002879"/>
    <s v="CUST2039"/>
    <s v="Brian Chavez"/>
    <s v="sarah.thomas@yahoo.com"/>
    <x v="0"/>
    <d v="2023-12-31T00:00:00"/>
    <x v="423"/>
    <x v="4"/>
    <x v="1"/>
    <s v="April"/>
    <x v="0"/>
    <s v="PROD3461"/>
    <x v="13"/>
    <x v="4"/>
    <n v="645"/>
    <n v="1"/>
    <n v="645"/>
    <x v="1"/>
    <n v="72"/>
    <n v="4"/>
    <x v="0"/>
    <n v="0.2496124031007752"/>
    <n v="161"/>
  </r>
  <r>
    <s v="ORD002880"/>
    <s v="CUST8005"/>
    <s v="Jorge Lowe"/>
    <s v="steven.wood@yahoo.com"/>
    <x v="3"/>
    <d v="2024-10-31T00:00:00"/>
    <x v="705"/>
    <x v="5"/>
    <x v="1"/>
    <s v="October"/>
    <x v="0"/>
    <s v="PROD2024"/>
    <x v="21"/>
    <x v="1"/>
    <n v="369"/>
    <n v="2"/>
    <n v="738"/>
    <x v="1"/>
    <n v="108"/>
    <n v="9"/>
    <x v="1"/>
    <n v="0.15040650406504066"/>
    <n v="111"/>
  </r>
  <r>
    <s v="ORD002881"/>
    <s v="CUST8269"/>
    <s v="Sean Anderson"/>
    <s v="tina.malone@outlook.com"/>
    <x v="3"/>
    <d v="2023-05-30T00:00:00"/>
    <x v="460"/>
    <x v="6"/>
    <x v="1"/>
    <s v="August"/>
    <x v="0"/>
    <s v="PROD2932"/>
    <x v="3"/>
    <x v="1"/>
    <n v="894"/>
    <n v="2"/>
    <n v="1787"/>
    <x v="0"/>
    <n v="258"/>
    <n v="7"/>
    <x v="0"/>
    <n v="0.14997202014549524"/>
    <n v="268"/>
  </r>
  <r>
    <s v="ORD002882"/>
    <s v="CUST6758"/>
    <s v="Lynn Cortez"/>
    <s v="carla.clark@hotmail.com"/>
    <x v="0"/>
    <d v="2024-07-26T00:00:00"/>
    <x v="394"/>
    <x v="5"/>
    <x v="0"/>
    <s v="October"/>
    <x v="0"/>
    <s v="PROD2086"/>
    <x v="0"/>
    <x v="0"/>
    <n v="848"/>
    <n v="2"/>
    <n v="1697"/>
    <x v="0"/>
    <n v="136"/>
    <n v="2"/>
    <x v="0"/>
    <n v="0.40011785503830288"/>
    <n v="679"/>
  </r>
  <r>
    <s v="ORD002883"/>
    <s v="CUST5291"/>
    <s v="Erin Larson"/>
    <s v="tina.ortiz@hotmail.com"/>
    <x v="3"/>
    <d v="2024-01-15T00:00:00"/>
    <x v="349"/>
    <x v="11"/>
    <x v="0"/>
    <s v="July"/>
    <x v="0"/>
    <s v="PROD3576"/>
    <x v="14"/>
    <x v="4"/>
    <n v="807"/>
    <n v="1"/>
    <n v="807"/>
    <x v="0"/>
    <n v="63"/>
    <n v="5"/>
    <x v="0"/>
    <n v="0.2503097893432466"/>
    <n v="202"/>
  </r>
  <r>
    <s v="ORD002884"/>
    <s v="CUST2528"/>
    <s v="Leonard Roth"/>
    <s v="maurice.wood@yahoo.com"/>
    <x v="4"/>
    <d v="2024-02-25T00:00:00"/>
    <x v="613"/>
    <x v="5"/>
    <x v="0"/>
    <s v="October"/>
    <x v="0"/>
    <s v="PROD6468"/>
    <x v="7"/>
    <x v="4"/>
    <n v="1006"/>
    <n v="3"/>
    <n v="3019"/>
    <x v="4"/>
    <n v="208"/>
    <n v="8"/>
    <x v="1"/>
    <n v="0.25008280887711165"/>
    <n v="755"/>
  </r>
  <r>
    <s v="ORD002885"/>
    <s v="CUST5569"/>
    <s v="Ethan Garner"/>
    <s v="deborah.perez@gmail.com"/>
    <x v="5"/>
    <d v="2024-07-26T00:00:00"/>
    <x v="185"/>
    <x v="3"/>
    <x v="1"/>
    <s v="March"/>
    <x v="0"/>
    <s v="PROD6216"/>
    <x v="3"/>
    <x v="1"/>
    <n v="291"/>
    <n v="3"/>
    <n v="874"/>
    <x v="0"/>
    <n v="52"/>
    <n v="10"/>
    <x v="1"/>
    <n v="0.14988558352402745"/>
    <n v="131"/>
  </r>
  <r>
    <s v="ORD002886"/>
    <s v="CUST1420"/>
    <s v="Samantha Blake"/>
    <s v="julie.todd@gmail.com"/>
    <x v="6"/>
    <d v="2024-06-28T00:00:00"/>
    <x v="468"/>
    <x v="9"/>
    <x v="0"/>
    <s v="June"/>
    <x v="0"/>
    <s v="PROD7077"/>
    <x v="3"/>
    <x v="1"/>
    <n v="249"/>
    <n v="4"/>
    <n v="996"/>
    <x v="1"/>
    <n v="97"/>
    <n v="2"/>
    <x v="0"/>
    <n v="0.14959839357429719"/>
    <n v="149"/>
  </r>
  <r>
    <s v="ORD002887"/>
    <s v="CUST4312"/>
    <s v="Deborah Moreno"/>
    <s v="gabriella.spencer@hotmail.com"/>
    <x v="0"/>
    <d v="2023-02-27T00:00:00"/>
    <x v="354"/>
    <x v="1"/>
    <x v="0"/>
    <s v="December"/>
    <x v="0"/>
    <s v="PROD2082"/>
    <x v="15"/>
    <x v="1"/>
    <n v="1200"/>
    <n v="10"/>
    <n v="12001"/>
    <x v="0"/>
    <n v="1163"/>
    <n v="4"/>
    <x v="0"/>
    <n v="0.14998750104157987"/>
    <n v="1800"/>
  </r>
  <r>
    <s v="ORD002888"/>
    <s v="CUST7330"/>
    <s v="Teresa Flores"/>
    <s v="david.carpenter@gmail.com"/>
    <x v="3"/>
    <d v="2023-06-15T00:00:00"/>
    <x v="664"/>
    <x v="4"/>
    <x v="0"/>
    <s v="April"/>
    <x v="0"/>
    <s v="PROD3438"/>
    <x v="18"/>
    <x v="0"/>
    <n v="352"/>
    <n v="4"/>
    <n v="1407"/>
    <x v="1"/>
    <n v="112"/>
    <n v="7"/>
    <x v="0"/>
    <n v="0.40014214641080315"/>
    <n v="563"/>
  </r>
  <r>
    <s v="ORD002889"/>
    <s v="CUST1925"/>
    <s v="Jerry Randolph"/>
    <s v="heather.warner@yahoo.com"/>
    <x v="5"/>
    <d v="2024-02-26T00:00:00"/>
    <x v="441"/>
    <x v="5"/>
    <x v="1"/>
    <s v="October"/>
    <x v="0"/>
    <s v="PROD9904"/>
    <x v="19"/>
    <x v="2"/>
    <n v="265"/>
    <n v="2"/>
    <n v="531"/>
    <x v="0"/>
    <n v="45"/>
    <n v="10"/>
    <x v="1"/>
    <n v="0.29943502824858759"/>
    <n v="159"/>
  </r>
  <r>
    <s v="ORD002890"/>
    <s v="CUST7793"/>
    <s v="Melissa Bowers"/>
    <s v="sean.blackwell@hotmail.com"/>
    <x v="0"/>
    <d v="2024-03-16T00:00:00"/>
    <x v="150"/>
    <x v="2"/>
    <x v="0"/>
    <s v="May"/>
    <x v="0"/>
    <s v="PROD6102"/>
    <x v="17"/>
    <x v="3"/>
    <n v="595"/>
    <n v="4"/>
    <n v="2380"/>
    <x v="0"/>
    <n v="291"/>
    <n v="3"/>
    <x v="0"/>
    <n v="0.35"/>
    <n v="833"/>
  </r>
  <r>
    <s v="ORD002891"/>
    <s v="CUST1787"/>
    <s v="Daniel Bell"/>
    <s v="todd.strong@yahoo.com"/>
    <x v="3"/>
    <d v="2023-08-18T00:00:00"/>
    <x v="424"/>
    <x v="11"/>
    <x v="1"/>
    <s v="July"/>
    <x v="0"/>
    <s v="PROD3813"/>
    <x v="16"/>
    <x v="0"/>
    <n v="1011"/>
    <n v="5"/>
    <n v="5053"/>
    <x v="2"/>
    <n v="639"/>
    <n v="9"/>
    <x v="1"/>
    <n v="0.39996041955274092"/>
    <n v="2021"/>
  </r>
  <r>
    <s v="ORD002892"/>
    <s v="CUST1410"/>
    <s v="Kelly Cruz"/>
    <s v="megan.miranda@gmail.com"/>
    <x v="5"/>
    <d v="2024-10-06T00:00:00"/>
    <x v="578"/>
    <x v="8"/>
    <x v="0"/>
    <s v="September"/>
    <x v="0"/>
    <s v="PROD2524"/>
    <x v="7"/>
    <x v="4"/>
    <n v="191"/>
    <n v="5"/>
    <n v="955"/>
    <x v="1"/>
    <n v="122"/>
    <n v="8"/>
    <x v="1"/>
    <n v="0.25026178010471206"/>
    <n v="239"/>
  </r>
  <r>
    <s v="ORD002893"/>
    <s v="CUST5203"/>
    <s v="Christine Lamb"/>
    <s v="rebecca.haynes@hotmail.com"/>
    <x v="0"/>
    <d v="2024-05-23T00:00:00"/>
    <x v="132"/>
    <x v="7"/>
    <x v="0"/>
    <s v="November"/>
    <x v="0"/>
    <s v="PROD9906"/>
    <x v="21"/>
    <x v="1"/>
    <n v="1129"/>
    <n v="7"/>
    <n v="7902"/>
    <x v="1"/>
    <n v="1086"/>
    <n v="5"/>
    <x v="0"/>
    <n v="0.14996203492786636"/>
    <n v="1185"/>
  </r>
  <r>
    <s v="ORD002894"/>
    <s v="CUST6388"/>
    <s v="Lori Jones"/>
    <s v="michael.harris@hotmail.com"/>
    <x v="4"/>
    <d v="2023-03-02T00:00:00"/>
    <x v="388"/>
    <x v="3"/>
    <x v="0"/>
    <s v="March"/>
    <x v="0"/>
    <s v="PROD7450"/>
    <x v="3"/>
    <x v="1"/>
    <n v="603"/>
    <n v="3"/>
    <n v="1809"/>
    <x v="1"/>
    <n v="113"/>
    <n v="4"/>
    <x v="0"/>
    <n v="0.14980652294085131"/>
    <n v="271"/>
  </r>
  <r>
    <s v="ORD002895"/>
    <s v="CUST9229"/>
    <s v="Amanda Anderson"/>
    <s v="theresa.christensen@outlook.com"/>
    <x v="4"/>
    <d v="2024-05-22T00:00:00"/>
    <x v="595"/>
    <x v="9"/>
    <x v="0"/>
    <s v="June"/>
    <x v="2"/>
    <s v="PROD3932"/>
    <x v="18"/>
    <x v="0"/>
    <n v="24"/>
    <n v="1"/>
    <n v="24"/>
    <x v="0"/>
    <n v="2"/>
    <m/>
    <x v="2"/>
    <n v="0.41666666666666669"/>
    <n v="10"/>
  </r>
  <r>
    <s v="ORD002896"/>
    <s v="CUST5656"/>
    <s v="Mark Wong"/>
    <s v="ryan.haas@outlook.com"/>
    <x v="2"/>
    <d v="2023-02-09T00:00:00"/>
    <x v="616"/>
    <x v="3"/>
    <x v="1"/>
    <s v="March"/>
    <x v="0"/>
    <s v="PROD2910"/>
    <x v="13"/>
    <x v="4"/>
    <n v="684"/>
    <n v="5"/>
    <n v="3421"/>
    <x v="0"/>
    <n v="428"/>
    <n v="5"/>
    <x v="0"/>
    <n v="0.24992692195264543"/>
    <n v="855"/>
  </r>
  <r>
    <s v="ORD002897"/>
    <s v="CUST1202"/>
    <s v="Rebecca Collins"/>
    <s v="john.bennett@yahoo.com"/>
    <x v="2"/>
    <d v="2023-12-03T00:00:00"/>
    <x v="85"/>
    <x v="10"/>
    <x v="1"/>
    <s v="February"/>
    <x v="1"/>
    <s v="PROD3054"/>
    <x v="6"/>
    <x v="0"/>
    <n v="20"/>
    <n v="1"/>
    <n v="20"/>
    <x v="0"/>
    <n v="2"/>
    <m/>
    <x v="2"/>
    <n v="0.4"/>
    <n v="8"/>
  </r>
  <r>
    <s v="ORD002898"/>
    <s v="CUST9195"/>
    <s v="Joseph Wolfe"/>
    <s v="amber.gonzalez@gmail.com"/>
    <x v="6"/>
    <d v="2024-04-15T00:00:00"/>
    <x v="652"/>
    <x v="3"/>
    <x v="1"/>
    <s v="March"/>
    <x v="0"/>
    <s v="PROD6903"/>
    <x v="15"/>
    <x v="1"/>
    <n v="596"/>
    <n v="4"/>
    <n v="2385"/>
    <x v="1"/>
    <n v="135"/>
    <n v="7"/>
    <x v="0"/>
    <n v="0.15010482180293502"/>
    <n v="358"/>
  </r>
  <r>
    <s v="ORD002899"/>
    <s v="CUST8148"/>
    <s v="Mark Green Jr."/>
    <s v="sean.fields@yahoo.com"/>
    <x v="1"/>
    <d v="2024-08-09T00:00:00"/>
    <x v="139"/>
    <x v="11"/>
    <x v="0"/>
    <s v="July"/>
    <x v="0"/>
    <s v="PROD9100"/>
    <x v="17"/>
    <x v="3"/>
    <n v="1038"/>
    <n v="6"/>
    <n v="6229"/>
    <x v="1"/>
    <n v="516"/>
    <n v="9"/>
    <x v="1"/>
    <n v="0.34997591908813613"/>
    <n v="2180"/>
  </r>
  <r>
    <s v="ORD002900"/>
    <s v="CUST3793"/>
    <s v="James Beck"/>
    <s v="antonio.lindsey@outlook.com"/>
    <x v="3"/>
    <d v="2024-03-29T00:00:00"/>
    <x v="671"/>
    <x v="5"/>
    <x v="1"/>
    <s v="October"/>
    <x v="0"/>
    <s v="PROD9054"/>
    <x v="2"/>
    <x v="1"/>
    <n v="825"/>
    <n v="2"/>
    <n v="1649"/>
    <x v="1"/>
    <n v="125"/>
    <n v="7"/>
    <x v="0"/>
    <n v="0.14978775015160703"/>
    <n v="247"/>
  </r>
  <r>
    <s v="ORD002901"/>
    <s v="CUST4683"/>
    <s v="Stephanie Moore"/>
    <s v="dana.proctor@gmail.com"/>
    <x v="6"/>
    <d v="2024-06-14T00:00:00"/>
    <x v="685"/>
    <x v="7"/>
    <x v="0"/>
    <s v="November"/>
    <x v="0"/>
    <s v="PROD9355"/>
    <x v="20"/>
    <x v="3"/>
    <n v="318"/>
    <n v="7"/>
    <n v="2227"/>
    <x v="0"/>
    <n v="136"/>
    <n v="3"/>
    <x v="0"/>
    <n v="0.35024696901661428"/>
    <n v="780"/>
  </r>
  <r>
    <s v="ORD002902"/>
    <s v="CUST1145"/>
    <s v="Cameron Carter"/>
    <s v="dawn.murphy@yahoo.com"/>
    <x v="1"/>
    <d v="2023-04-06T00:00:00"/>
    <x v="710"/>
    <x v="9"/>
    <x v="1"/>
    <s v="June"/>
    <x v="0"/>
    <s v="PROD5988"/>
    <x v="9"/>
    <x v="4"/>
    <n v="470"/>
    <n v="6"/>
    <n v="2822"/>
    <x v="2"/>
    <n v="233"/>
    <n v="7"/>
    <x v="0"/>
    <n v="0.25017717930545713"/>
    <n v="706"/>
  </r>
  <r>
    <s v="ORD002903"/>
    <s v="CUST4545"/>
    <s v="Daniel Griffith"/>
    <s v="george.edwards@gmail.com"/>
    <x v="3"/>
    <d v="2024-02-11T00:00:00"/>
    <x v="565"/>
    <x v="11"/>
    <x v="1"/>
    <s v="July"/>
    <x v="2"/>
    <s v="PROD9293"/>
    <x v="8"/>
    <x v="2"/>
    <n v="252"/>
    <n v="3"/>
    <n v="757"/>
    <x v="1"/>
    <n v="91"/>
    <m/>
    <x v="2"/>
    <n v="0.29986789960369881"/>
    <n v="227"/>
  </r>
  <r>
    <s v="ORD002904"/>
    <s v="CUST4088"/>
    <s v="Bridget Turner"/>
    <s v="richard.weaver@outlook.com"/>
    <x v="0"/>
    <d v="2024-01-02T00:00:00"/>
    <x v="310"/>
    <x v="6"/>
    <x v="0"/>
    <s v="August"/>
    <x v="0"/>
    <s v="PROD1923"/>
    <x v="11"/>
    <x v="3"/>
    <n v="1104"/>
    <n v="5"/>
    <n v="5521"/>
    <x v="1"/>
    <n v="796"/>
    <n v="2"/>
    <x v="0"/>
    <n v="0.3499366056873755"/>
    <n v="1932"/>
  </r>
  <r>
    <s v="ORD002905"/>
    <s v="CUST7203"/>
    <s v="Jessica Crawford"/>
    <s v="sarah.nichols@yahoo.com"/>
    <x v="5"/>
    <d v="2024-01-03T00:00:00"/>
    <x v="241"/>
    <x v="8"/>
    <x v="1"/>
    <s v="September"/>
    <x v="0"/>
    <s v="PROD5498"/>
    <x v="5"/>
    <x v="3"/>
    <n v="1045"/>
    <n v="4"/>
    <n v="4181"/>
    <x v="0"/>
    <n v="523"/>
    <n v="7"/>
    <x v="0"/>
    <n v="0.35015546519971297"/>
    <n v="1464"/>
  </r>
  <r>
    <s v="ORD002906"/>
    <s v="CUST2606"/>
    <s v="Michele Barker"/>
    <s v="karen.torres@gmail.com"/>
    <x v="3"/>
    <d v="2024-02-04T00:00:00"/>
    <x v="596"/>
    <x v="11"/>
    <x v="0"/>
    <s v="July"/>
    <x v="0"/>
    <s v="PROD7859"/>
    <x v="5"/>
    <x v="3"/>
    <n v="816"/>
    <n v="1"/>
    <n v="816"/>
    <x v="1"/>
    <n v="116"/>
    <n v="6"/>
    <x v="0"/>
    <n v="0.35049019607843135"/>
    <n v="286"/>
  </r>
  <r>
    <s v="ORD002907"/>
    <s v="CUST1329"/>
    <s v="Tiffany Garrett"/>
    <s v="michael.gibson@hotmail.com"/>
    <x v="4"/>
    <d v="2023-06-16T00:00:00"/>
    <x v="371"/>
    <x v="1"/>
    <x v="0"/>
    <s v="December"/>
    <x v="1"/>
    <s v="PROD3190"/>
    <x v="17"/>
    <x v="3"/>
    <n v="1880"/>
    <n v="8"/>
    <n v="15042"/>
    <x v="1"/>
    <n v="2252"/>
    <m/>
    <x v="2"/>
    <n v="0.35001994415636217"/>
    <n v="5265"/>
  </r>
  <r>
    <s v="ORD002908"/>
    <s v="CUST7435"/>
    <s v="Kelly Conner"/>
    <s v="amber.hull@outlook.com"/>
    <x v="0"/>
    <d v="2024-10-16T00:00:00"/>
    <x v="310"/>
    <x v="6"/>
    <x v="0"/>
    <s v="August"/>
    <x v="0"/>
    <s v="PROD8700"/>
    <x v="9"/>
    <x v="4"/>
    <n v="1222"/>
    <n v="3"/>
    <n v="3667"/>
    <x v="1"/>
    <n v="278"/>
    <n v="9"/>
    <x v="1"/>
    <n v="0.25006817562039813"/>
    <n v="917"/>
  </r>
  <r>
    <s v="ORD002909"/>
    <s v="CUST4990"/>
    <s v="Richard Castillo"/>
    <s v="michelle.rodriguez@outlook.com"/>
    <x v="6"/>
    <d v="2023-11-30T00:00:00"/>
    <x v="91"/>
    <x v="6"/>
    <x v="1"/>
    <s v="August"/>
    <x v="2"/>
    <s v="PROD9147"/>
    <x v="2"/>
    <x v="1"/>
    <n v="1090"/>
    <n v="3"/>
    <n v="3271"/>
    <x v="1"/>
    <n v="353"/>
    <m/>
    <x v="2"/>
    <n v="0.15010700091715071"/>
    <n v="491"/>
  </r>
  <r>
    <s v="ORD002910"/>
    <s v="CUST5174"/>
    <s v="Eileen Underwood"/>
    <s v="kelly.marshall@yahoo.com"/>
    <x v="0"/>
    <d v="2024-11-23T00:00:00"/>
    <x v="145"/>
    <x v="8"/>
    <x v="0"/>
    <s v="September"/>
    <x v="0"/>
    <s v="PROD9369"/>
    <x v="18"/>
    <x v="0"/>
    <n v="1071"/>
    <n v="4"/>
    <n v="4285"/>
    <x v="1"/>
    <n v="624"/>
    <n v="4"/>
    <x v="0"/>
    <n v="0.4"/>
    <n v="1714"/>
  </r>
  <r>
    <s v="ORD002911"/>
    <s v="CUST5453"/>
    <s v="Corey Hill"/>
    <s v="gloria.miller@hotmail.com"/>
    <x v="3"/>
    <d v="2023-02-04T00:00:00"/>
    <x v="682"/>
    <x v="9"/>
    <x v="0"/>
    <s v="June"/>
    <x v="0"/>
    <s v="PROD9923"/>
    <x v="2"/>
    <x v="1"/>
    <n v="287"/>
    <n v="1"/>
    <n v="287"/>
    <x v="0"/>
    <n v="29"/>
    <n v="2"/>
    <x v="0"/>
    <n v="0.14982578397212543"/>
    <n v="43"/>
  </r>
  <r>
    <s v="ORD002912"/>
    <s v="CUST9756"/>
    <s v="William Jackson"/>
    <s v="omar.hammond@yahoo.com"/>
    <x v="3"/>
    <d v="2023-07-11T00:00:00"/>
    <x v="615"/>
    <x v="0"/>
    <x v="1"/>
    <s v="January"/>
    <x v="1"/>
    <s v="PROD5341"/>
    <x v="19"/>
    <x v="2"/>
    <n v="509"/>
    <n v="1"/>
    <n v="509"/>
    <x v="3"/>
    <n v="53"/>
    <m/>
    <x v="2"/>
    <n v="0.3005893909626719"/>
    <n v="153"/>
  </r>
  <r>
    <s v="ORD002913"/>
    <s v="CUST6550"/>
    <s v="Vickie Morrison"/>
    <s v="andrew.valdez@hotmail.com"/>
    <x v="1"/>
    <d v="2024-04-15T00:00:00"/>
    <x v="306"/>
    <x v="2"/>
    <x v="0"/>
    <s v="May"/>
    <x v="0"/>
    <s v="PROD1328"/>
    <x v="6"/>
    <x v="0"/>
    <n v="715"/>
    <n v="2"/>
    <n v="1429"/>
    <x v="2"/>
    <n v="89"/>
    <n v="2"/>
    <x v="0"/>
    <n v="0.40027991602519242"/>
    <n v="572"/>
  </r>
  <r>
    <s v="ORD002914"/>
    <s v="CUST6053"/>
    <s v="Michelle Glenn"/>
    <s v="erin.brown@hotmail.com"/>
    <x v="5"/>
    <d v="2024-12-01T00:00:00"/>
    <x v="319"/>
    <x v="7"/>
    <x v="0"/>
    <s v="November"/>
    <x v="0"/>
    <s v="PROD6771"/>
    <x v="1"/>
    <x v="1"/>
    <n v="883"/>
    <n v="1"/>
    <n v="883"/>
    <x v="0"/>
    <n v="115"/>
    <n v="4"/>
    <x v="0"/>
    <n v="0.14949037372593432"/>
    <n v="132"/>
  </r>
  <r>
    <s v="ORD002915"/>
    <s v="CUST4145"/>
    <s v="Tiffany Schroeder"/>
    <s v="angela.hill@gmail.com"/>
    <x v="6"/>
    <d v="2024-12-22T00:00:00"/>
    <x v="685"/>
    <x v="7"/>
    <x v="0"/>
    <s v="November"/>
    <x v="0"/>
    <s v="PROD5674"/>
    <x v="8"/>
    <x v="2"/>
    <n v="259"/>
    <n v="4"/>
    <n v="1036"/>
    <x v="1"/>
    <n v="62"/>
    <n v="6"/>
    <x v="0"/>
    <n v="0.3001930501930502"/>
    <n v="311"/>
  </r>
  <r>
    <s v="ORD002916"/>
    <s v="CUST6240"/>
    <s v="Chris Wolfe"/>
    <s v="robin.romero@outlook.com"/>
    <x v="4"/>
    <d v="2023-07-11T00:00:00"/>
    <x v="713"/>
    <x v="0"/>
    <x v="1"/>
    <s v="January"/>
    <x v="0"/>
    <s v="PROD5453"/>
    <x v="20"/>
    <x v="3"/>
    <n v="566"/>
    <n v="3"/>
    <n v="1697"/>
    <x v="1"/>
    <n v="242"/>
    <n v="4"/>
    <x v="0"/>
    <n v="0.35002946375957572"/>
    <n v="594"/>
  </r>
  <r>
    <s v="ORD002917"/>
    <s v="CUST5796"/>
    <s v="Jennifer Jones"/>
    <s v="amy.garcia@yahoo.com"/>
    <x v="5"/>
    <d v="2024-07-18T00:00:00"/>
    <x v="147"/>
    <x v="0"/>
    <x v="1"/>
    <s v="January"/>
    <x v="0"/>
    <s v="PROD3001"/>
    <x v="6"/>
    <x v="0"/>
    <n v="716"/>
    <n v="2"/>
    <n v="1433"/>
    <x v="1"/>
    <n v="194"/>
    <n v="10"/>
    <x v="1"/>
    <n v="0.39986043265875787"/>
    <n v="573"/>
  </r>
  <r>
    <s v="ORD002918"/>
    <s v="CUST2497"/>
    <s v="Tammy Cummings"/>
    <s v="cody.park@gmail.com"/>
    <x v="5"/>
    <d v="2024-06-17T00:00:00"/>
    <x v="85"/>
    <x v="10"/>
    <x v="1"/>
    <s v="February"/>
    <x v="0"/>
    <s v="PROD9488"/>
    <x v="11"/>
    <x v="3"/>
    <n v="86"/>
    <n v="1"/>
    <n v="86"/>
    <x v="1"/>
    <n v="12"/>
    <n v="2"/>
    <x v="0"/>
    <n v="0.34883720930232559"/>
    <n v="30"/>
  </r>
  <r>
    <s v="ORD002919"/>
    <s v="CUST1925"/>
    <s v="Jerry Randolph"/>
    <s v="heather.warner@yahoo.com"/>
    <x v="5"/>
    <d v="2024-02-26T00:00:00"/>
    <x v="28"/>
    <x v="8"/>
    <x v="0"/>
    <s v="September"/>
    <x v="0"/>
    <s v="PROD3979"/>
    <x v="4"/>
    <x v="2"/>
    <n v="413"/>
    <n v="4"/>
    <n v="1650"/>
    <x v="1"/>
    <n v="177"/>
    <n v="6"/>
    <x v="0"/>
    <n v="0.3"/>
    <n v="495"/>
  </r>
  <r>
    <s v="ORD002920"/>
    <s v="CUST1836"/>
    <s v="Kimberly Wilcox"/>
    <s v="anthony.nguyen@outlook.com"/>
    <x v="0"/>
    <d v="2023-09-08T00:00:00"/>
    <x v="630"/>
    <x v="6"/>
    <x v="1"/>
    <s v="August"/>
    <x v="0"/>
    <s v="PROD4376"/>
    <x v="17"/>
    <x v="3"/>
    <n v="803"/>
    <n v="6"/>
    <n v="4819"/>
    <x v="2"/>
    <n v="366"/>
    <n v="2"/>
    <x v="0"/>
    <n v="0.35007262917617765"/>
    <n v="1687"/>
  </r>
  <r>
    <s v="ORD002921"/>
    <s v="CUST2967"/>
    <s v="Cathy Gaines"/>
    <s v="jonathan.sparks@outlook.com"/>
    <x v="1"/>
    <d v="2023-07-09T00:00:00"/>
    <x v="468"/>
    <x v="9"/>
    <x v="0"/>
    <s v="June"/>
    <x v="0"/>
    <s v="PROD7169"/>
    <x v="2"/>
    <x v="1"/>
    <n v="551"/>
    <n v="1"/>
    <n v="551"/>
    <x v="2"/>
    <n v="78"/>
    <n v="4"/>
    <x v="0"/>
    <n v="0.15063520871143377"/>
    <n v="83"/>
  </r>
  <r>
    <s v="ORD002922"/>
    <s v="CUST6806"/>
    <s v="Eric Collins"/>
    <s v="brianna.jordan@gmail.com"/>
    <x v="0"/>
    <d v="2023-11-22T00:00:00"/>
    <x v="113"/>
    <x v="1"/>
    <x v="0"/>
    <s v="December"/>
    <x v="0"/>
    <s v="PROD6893"/>
    <x v="5"/>
    <x v="3"/>
    <n v="108"/>
    <n v="8"/>
    <n v="868"/>
    <x v="0"/>
    <n v="79"/>
    <n v="10"/>
    <x v="1"/>
    <n v="0.35023041474654376"/>
    <n v="304"/>
  </r>
  <r>
    <s v="ORD002923"/>
    <s v="CUST4448"/>
    <s v="Daniel Mullins Jr."/>
    <s v="timothy.henderson@outlook.com"/>
    <x v="0"/>
    <d v="2024-01-03T00:00:00"/>
    <x v="127"/>
    <x v="4"/>
    <x v="0"/>
    <s v="April"/>
    <x v="0"/>
    <s v="PROD5604"/>
    <x v="17"/>
    <x v="3"/>
    <n v="623"/>
    <n v="5"/>
    <n v="3114"/>
    <x v="0"/>
    <n v="409"/>
    <n v="7"/>
    <x v="0"/>
    <n v="0.35003211303789339"/>
    <n v="1090"/>
  </r>
  <r>
    <s v="ORD002924"/>
    <s v="CUST8541"/>
    <s v="Stephanie Moore"/>
    <s v="jose.anderson@hotmail.com"/>
    <x v="6"/>
    <d v="2024-06-02T00:00:00"/>
    <x v="296"/>
    <x v="9"/>
    <x v="0"/>
    <s v="June"/>
    <x v="2"/>
    <s v="PROD7901"/>
    <x v="18"/>
    <x v="0"/>
    <n v="39"/>
    <n v="3"/>
    <n v="118"/>
    <x v="1"/>
    <n v="7"/>
    <m/>
    <x v="2"/>
    <n v="0.39830508474576271"/>
    <n v="47"/>
  </r>
  <r>
    <s v="ORD002925"/>
    <s v="CUST1513"/>
    <s v="Cheryl Arias"/>
    <s v="laura.graham@yahoo.com"/>
    <x v="1"/>
    <d v="2023-10-03T00:00:00"/>
    <x v="88"/>
    <x v="2"/>
    <x v="1"/>
    <s v="May"/>
    <x v="0"/>
    <s v="PROD9571"/>
    <x v="3"/>
    <x v="1"/>
    <n v="328"/>
    <n v="3"/>
    <n v="983"/>
    <x v="0"/>
    <n v="134"/>
    <n v="7"/>
    <x v="0"/>
    <n v="0.14954221770091555"/>
    <n v="147"/>
  </r>
  <r>
    <s v="ORD002926"/>
    <s v="CUST2673"/>
    <s v="Kelsey Brown"/>
    <s v="sarah.campbell@outlook.com"/>
    <x v="1"/>
    <d v="2024-11-16T00:00:00"/>
    <x v="551"/>
    <x v="5"/>
    <x v="1"/>
    <s v="October"/>
    <x v="0"/>
    <s v="PROD8795"/>
    <x v="13"/>
    <x v="4"/>
    <n v="287"/>
    <n v="3"/>
    <n v="862"/>
    <x v="0"/>
    <n v="56"/>
    <n v="3"/>
    <x v="0"/>
    <n v="0.24941995359628771"/>
    <n v="215"/>
  </r>
  <r>
    <s v="ORD002927"/>
    <s v="CUST2476"/>
    <s v="Kathryn Porter"/>
    <s v="terri.wilson@hotmail.com"/>
    <x v="4"/>
    <d v="2023-12-03T00:00:00"/>
    <x v="208"/>
    <x v="4"/>
    <x v="1"/>
    <s v="April"/>
    <x v="2"/>
    <s v="PROD4339"/>
    <x v="12"/>
    <x v="3"/>
    <n v="909"/>
    <n v="2"/>
    <n v="1817"/>
    <x v="0"/>
    <n v="189"/>
    <m/>
    <x v="2"/>
    <n v="0.35002751788662628"/>
    <n v="636"/>
  </r>
  <r>
    <s v="ORD002928"/>
    <s v="CUST4847"/>
    <s v="Julie Smith"/>
    <s v="teresa.walker@outlook.com"/>
    <x v="3"/>
    <d v="2024-07-17T00:00:00"/>
    <x v="72"/>
    <x v="7"/>
    <x v="0"/>
    <s v="November"/>
    <x v="0"/>
    <s v="PROD4438"/>
    <x v="19"/>
    <x v="2"/>
    <n v="137"/>
    <n v="7"/>
    <n v="957"/>
    <x v="3"/>
    <n v="72"/>
    <n v="2"/>
    <x v="0"/>
    <n v="0.29989550679205851"/>
    <n v="287"/>
  </r>
  <r>
    <s v="ORD002929"/>
    <s v="CUST9162"/>
    <s v="Sarah Ross"/>
    <s v="ashley.johnson@gmail.com"/>
    <x v="3"/>
    <d v="2024-05-15T00:00:00"/>
    <x v="716"/>
    <x v="7"/>
    <x v="1"/>
    <s v="November"/>
    <x v="0"/>
    <s v="PROD1331"/>
    <x v="19"/>
    <x v="2"/>
    <n v="1337"/>
    <n v="6"/>
    <n v="8023"/>
    <x v="0"/>
    <n v="550"/>
    <n v="5"/>
    <x v="0"/>
    <n v="0.30001246416552413"/>
    <n v="2407"/>
  </r>
  <r>
    <s v="ORD002930"/>
    <s v="CUST8591"/>
    <s v="Emily Black"/>
    <s v="brenda.kelly@gmail.com"/>
    <x v="0"/>
    <d v="2024-01-27T00:00:00"/>
    <x v="660"/>
    <x v="1"/>
    <x v="0"/>
    <s v="December"/>
    <x v="0"/>
    <s v="PROD9822"/>
    <x v="12"/>
    <x v="3"/>
    <n v="719"/>
    <n v="4"/>
    <n v="2875"/>
    <x v="1"/>
    <n v="186"/>
    <n v="9"/>
    <x v="1"/>
    <n v="0.34991304347826085"/>
    <n v="1006"/>
  </r>
  <r>
    <s v="ORD002931"/>
    <s v="CUST6652"/>
    <s v="Mark Adkins"/>
    <s v="lisa.clark@yahoo.com"/>
    <x v="3"/>
    <d v="2024-05-21T00:00:00"/>
    <x v="470"/>
    <x v="1"/>
    <x v="0"/>
    <s v="December"/>
    <x v="0"/>
    <s v="PROD1617"/>
    <x v="15"/>
    <x v="1"/>
    <n v="1465"/>
    <n v="2"/>
    <n v="2930"/>
    <x v="1"/>
    <n v="170"/>
    <n v="2"/>
    <x v="0"/>
    <n v="0.14982935153583618"/>
    <n v="439"/>
  </r>
  <r>
    <s v="ORD002932"/>
    <s v="CUST8707"/>
    <s v="John Kennedy"/>
    <s v="kimberly.bates@outlook.com"/>
    <x v="6"/>
    <d v="2023-11-03T00:00:00"/>
    <x v="262"/>
    <x v="6"/>
    <x v="1"/>
    <s v="August"/>
    <x v="0"/>
    <s v="PROD9426"/>
    <x v="16"/>
    <x v="0"/>
    <n v="1145"/>
    <n v="6"/>
    <n v="6870"/>
    <x v="1"/>
    <n v="608"/>
    <n v="9"/>
    <x v="1"/>
    <n v="0.4"/>
    <n v="2748"/>
  </r>
  <r>
    <s v="ORD002933"/>
    <s v="CUST8018"/>
    <s v="Kristen Campbell"/>
    <s v="thomas.white@gmail.com"/>
    <x v="0"/>
    <d v="2024-12-16T00:00:00"/>
    <x v="42"/>
    <x v="1"/>
    <x v="0"/>
    <s v="December"/>
    <x v="0"/>
    <s v="PROD7900"/>
    <x v="7"/>
    <x v="4"/>
    <n v="699"/>
    <n v="6"/>
    <n v="4194"/>
    <x v="1"/>
    <n v="264"/>
    <n v="10"/>
    <x v="1"/>
    <n v="0.25011921793037672"/>
    <n v="1049"/>
  </r>
  <r>
    <s v="ORD002934"/>
    <s v="CUST2039"/>
    <s v="Brian Chavez"/>
    <s v="sarah.thomas@yahoo.com"/>
    <x v="0"/>
    <d v="2023-12-31T00:00:00"/>
    <x v="554"/>
    <x v="4"/>
    <x v="1"/>
    <s v="April"/>
    <x v="0"/>
    <s v="PROD2790"/>
    <x v="21"/>
    <x v="1"/>
    <n v="259"/>
    <n v="1"/>
    <n v="259"/>
    <x v="1"/>
    <n v="13"/>
    <n v="2"/>
    <x v="0"/>
    <n v="0.15057915057915058"/>
    <n v="39"/>
  </r>
  <r>
    <s v="ORD002935"/>
    <s v="CUST8370"/>
    <s v="Charles Moran"/>
    <s v="douglas.gonzalez@yahoo.com"/>
    <x v="6"/>
    <d v="2024-02-15T00:00:00"/>
    <x v="306"/>
    <x v="2"/>
    <x v="0"/>
    <s v="May"/>
    <x v="2"/>
    <s v="PROD9043"/>
    <x v="20"/>
    <x v="3"/>
    <n v="365"/>
    <n v="5"/>
    <n v="1825"/>
    <x v="1"/>
    <n v="159"/>
    <m/>
    <x v="2"/>
    <n v="0.35013698630136986"/>
    <n v="639"/>
  </r>
  <r>
    <s v="ORD002936"/>
    <s v="CUST9148"/>
    <s v="Kelly Nichols"/>
    <s v="abigail.roberts@gmail.com"/>
    <x v="3"/>
    <d v="2023-02-03T00:00:00"/>
    <x v="207"/>
    <x v="3"/>
    <x v="0"/>
    <s v="March"/>
    <x v="0"/>
    <s v="PROD9389"/>
    <x v="5"/>
    <x v="3"/>
    <n v="548"/>
    <n v="4"/>
    <n v="2191"/>
    <x v="1"/>
    <n v="189"/>
    <n v="4"/>
    <x v="0"/>
    <n v="0.35006846188954815"/>
    <n v="767"/>
  </r>
  <r>
    <s v="ORD002937"/>
    <s v="CUST8700"/>
    <s v="Melissa Jones"/>
    <s v="gregory.kennedy@yahoo.com"/>
    <x v="0"/>
    <d v="2024-10-30T00:00:00"/>
    <x v="395"/>
    <x v="8"/>
    <x v="1"/>
    <s v="September"/>
    <x v="0"/>
    <s v="PROD9353"/>
    <x v="14"/>
    <x v="4"/>
    <n v="666"/>
    <n v="1"/>
    <n v="666"/>
    <x v="0"/>
    <n v="72"/>
    <n v="7"/>
    <x v="0"/>
    <n v="0.24924924924924924"/>
    <n v="166"/>
  </r>
  <r>
    <s v="ORD002938"/>
    <s v="CUST6950"/>
    <s v="Timothy Williams"/>
    <s v="claudia.middleton@gmail.com"/>
    <x v="5"/>
    <d v="2024-05-08T00:00:00"/>
    <x v="95"/>
    <x v="1"/>
    <x v="1"/>
    <s v="December"/>
    <x v="0"/>
    <s v="PROD9233"/>
    <x v="10"/>
    <x v="2"/>
    <n v="1665"/>
    <n v="6"/>
    <n v="9990"/>
    <x v="4"/>
    <n v="1491"/>
    <n v="7"/>
    <x v="0"/>
    <n v="0.3"/>
    <n v="2997"/>
  </r>
  <r>
    <s v="ORD002939"/>
    <s v="CUST3799"/>
    <s v="Michael Powell"/>
    <s v="jeffrey.owen@yahoo.com"/>
    <x v="1"/>
    <d v="2024-11-21T00:00:00"/>
    <x v="667"/>
    <x v="9"/>
    <x v="0"/>
    <s v="June"/>
    <x v="1"/>
    <s v="PROD9979"/>
    <x v="6"/>
    <x v="0"/>
    <n v="995"/>
    <n v="6"/>
    <n v="5968"/>
    <x v="0"/>
    <n v="869"/>
    <m/>
    <x v="2"/>
    <n v="0.39996648793565681"/>
    <n v="2387"/>
  </r>
  <r>
    <s v="ORD002940"/>
    <s v="CUST2234"/>
    <s v="Pedro Sandoval"/>
    <s v="joshua.roman@yahoo.com"/>
    <x v="4"/>
    <d v="2024-03-12T00:00:00"/>
    <x v="269"/>
    <x v="9"/>
    <x v="1"/>
    <s v="June"/>
    <x v="0"/>
    <s v="PROD3644"/>
    <x v="12"/>
    <x v="3"/>
    <n v="722"/>
    <n v="1"/>
    <n v="722"/>
    <x v="1"/>
    <n v="52"/>
    <n v="2"/>
    <x v="0"/>
    <n v="0.35041551246537395"/>
    <n v="253"/>
  </r>
  <r>
    <s v="ORD002941"/>
    <s v="CUST1963"/>
    <s v="James Ruiz"/>
    <s v="brandon.moran@gmail.com"/>
    <x v="6"/>
    <d v="2023-09-30T00:00:00"/>
    <x v="627"/>
    <x v="5"/>
    <x v="0"/>
    <s v="October"/>
    <x v="0"/>
    <s v="PROD9886"/>
    <x v="13"/>
    <x v="4"/>
    <n v="141"/>
    <n v="3"/>
    <n v="424"/>
    <x v="1"/>
    <n v="23"/>
    <n v="6"/>
    <x v="0"/>
    <n v="0.25"/>
    <n v="106"/>
  </r>
  <r>
    <s v="ORD002942"/>
    <s v="CUST6744"/>
    <s v="Michael Ramirez"/>
    <s v="timothy.swanson@outlook.com"/>
    <x v="0"/>
    <d v="2023-03-30T00:00:00"/>
    <x v="508"/>
    <x v="11"/>
    <x v="0"/>
    <s v="July"/>
    <x v="0"/>
    <s v="PROD1846"/>
    <x v="17"/>
    <x v="3"/>
    <n v="270"/>
    <n v="3"/>
    <n v="810"/>
    <x v="4"/>
    <n v="112"/>
    <n v="7"/>
    <x v="0"/>
    <n v="0.3493827160493827"/>
    <n v="283"/>
  </r>
  <r>
    <s v="ORD002943"/>
    <s v="CUST8713"/>
    <s v="Angela Davies"/>
    <s v="joseph.young@outlook.com"/>
    <x v="1"/>
    <d v="2024-11-13T00:00:00"/>
    <x v="182"/>
    <x v="5"/>
    <x v="1"/>
    <s v="October"/>
    <x v="0"/>
    <s v="PROD4053"/>
    <x v="16"/>
    <x v="0"/>
    <n v="938"/>
    <n v="2"/>
    <n v="1876"/>
    <x v="0"/>
    <n v="220"/>
    <n v="4"/>
    <x v="0"/>
    <n v="0.40031982942430705"/>
    <n v="751"/>
  </r>
  <r>
    <s v="ORD002944"/>
    <s v="CUST5473"/>
    <s v="John Kent"/>
    <s v="norma.harris@outlook.com"/>
    <x v="6"/>
    <d v="2023-10-07T00:00:00"/>
    <x v="614"/>
    <x v="7"/>
    <x v="1"/>
    <s v="November"/>
    <x v="0"/>
    <s v="PROD1825"/>
    <x v="4"/>
    <x v="2"/>
    <n v="207"/>
    <n v="4"/>
    <n v="827"/>
    <x v="1"/>
    <n v="96"/>
    <n v="5"/>
    <x v="0"/>
    <n v="0.29987908101571947"/>
    <n v="248"/>
  </r>
  <r>
    <s v="ORD002945"/>
    <s v="CUST9406"/>
    <s v="Tonya Washington"/>
    <s v="jason.arellano@outlook.com"/>
    <x v="5"/>
    <d v="2023-09-11T00:00:00"/>
    <x v="161"/>
    <x v="0"/>
    <x v="0"/>
    <s v="January"/>
    <x v="0"/>
    <s v="PROD2236"/>
    <x v="17"/>
    <x v="3"/>
    <n v="365"/>
    <n v="2"/>
    <n v="729"/>
    <x v="0"/>
    <n v="51"/>
    <n v="3"/>
    <x v="0"/>
    <n v="0.34979423868312759"/>
    <n v="255"/>
  </r>
  <r>
    <s v="ORD002946"/>
    <s v="CUST1605"/>
    <s v="Alison White"/>
    <s v="sean.hancock@hotmail.com"/>
    <x v="3"/>
    <d v="2024-11-25T00:00:00"/>
    <x v="530"/>
    <x v="7"/>
    <x v="0"/>
    <s v="November"/>
    <x v="0"/>
    <s v="PROD8893"/>
    <x v="18"/>
    <x v="0"/>
    <n v="193"/>
    <n v="7"/>
    <n v="1352"/>
    <x v="1"/>
    <n v="132"/>
    <n v="2"/>
    <x v="0"/>
    <n v="0.40014792899408286"/>
    <n v="541"/>
  </r>
  <r>
    <s v="ORD002947"/>
    <s v="CUST4646"/>
    <s v="Jeffery Ramirez"/>
    <s v="shelby.mcguire@hotmail.com"/>
    <x v="3"/>
    <d v="2024-05-24T00:00:00"/>
    <x v="515"/>
    <x v="11"/>
    <x v="0"/>
    <s v="July"/>
    <x v="0"/>
    <s v="PROD3161"/>
    <x v="14"/>
    <x v="4"/>
    <n v="709"/>
    <n v="6"/>
    <n v="4256"/>
    <x v="3"/>
    <n v="324"/>
    <n v="3"/>
    <x v="0"/>
    <n v="0.25"/>
    <n v="1064"/>
  </r>
  <r>
    <s v="ORD002948"/>
    <s v="CUST3188"/>
    <s v="Janice Clark"/>
    <s v="katie.price@outlook.com"/>
    <x v="1"/>
    <d v="2023-10-13T00:00:00"/>
    <x v="529"/>
    <x v="3"/>
    <x v="0"/>
    <s v="March"/>
    <x v="0"/>
    <s v="PROD6474"/>
    <x v="21"/>
    <x v="1"/>
    <n v="444"/>
    <n v="1"/>
    <n v="444"/>
    <x v="4"/>
    <n v="43"/>
    <n v="5"/>
    <x v="0"/>
    <n v="0.15090090090090091"/>
    <n v="67"/>
  </r>
  <r>
    <s v="ORD002949"/>
    <s v="CUST1585"/>
    <s v="Linda Perez"/>
    <s v="elizabeth.randall@outlook.com"/>
    <x v="6"/>
    <d v="2024-05-26T00:00:00"/>
    <x v="577"/>
    <x v="5"/>
    <x v="1"/>
    <s v="October"/>
    <x v="0"/>
    <s v="PROD9194"/>
    <x v="9"/>
    <x v="4"/>
    <n v="140"/>
    <n v="6"/>
    <n v="838"/>
    <x v="1"/>
    <n v="50"/>
    <n v="7"/>
    <x v="0"/>
    <n v="0.25059665871121717"/>
    <n v="210"/>
  </r>
  <r>
    <s v="ORD002950"/>
    <s v="CUST7399"/>
    <s v="Victor Evans"/>
    <s v="david.farrell@outlook.com"/>
    <x v="2"/>
    <d v="2023-09-25T00:00:00"/>
    <x v="241"/>
    <x v="8"/>
    <x v="1"/>
    <s v="September"/>
    <x v="1"/>
    <s v="PROD9569"/>
    <x v="7"/>
    <x v="4"/>
    <n v="638"/>
    <n v="2"/>
    <n v="1275"/>
    <x v="1"/>
    <n v="96"/>
    <m/>
    <x v="2"/>
    <n v="0.25019607843137254"/>
    <n v="319"/>
  </r>
  <r>
    <s v="ORD002951"/>
    <s v="CUST9985"/>
    <s v="Michele Collins"/>
    <s v="gerald.jackson@hotmail.com"/>
    <x v="2"/>
    <d v="2024-03-22T00:00:00"/>
    <x v="66"/>
    <x v="5"/>
    <x v="1"/>
    <s v="October"/>
    <x v="0"/>
    <s v="PROD4806"/>
    <x v="8"/>
    <x v="2"/>
    <n v="484"/>
    <n v="2"/>
    <n v="969"/>
    <x v="1"/>
    <n v="82"/>
    <n v="2"/>
    <x v="0"/>
    <n v="0.30030959752321984"/>
    <n v="291"/>
  </r>
  <r>
    <s v="ORD002952"/>
    <s v="CUST9752"/>
    <s v="Courtney Jones"/>
    <s v="rick.clark@yahoo.com"/>
    <x v="0"/>
    <d v="2023-06-18T00:00:00"/>
    <x v="703"/>
    <x v="8"/>
    <x v="0"/>
    <s v="September"/>
    <x v="0"/>
    <s v="PROD6589"/>
    <x v="20"/>
    <x v="3"/>
    <n v="468"/>
    <n v="1"/>
    <n v="468"/>
    <x v="2"/>
    <n v="47"/>
    <n v="8"/>
    <x v="1"/>
    <n v="0.3504273504273504"/>
    <n v="164"/>
  </r>
  <r>
    <s v="ORD002953"/>
    <s v="CUST6890"/>
    <s v="Kimberly Walsh"/>
    <s v="richard.johnson@outlook.com"/>
    <x v="1"/>
    <d v="2023-01-09T00:00:00"/>
    <x v="664"/>
    <x v="4"/>
    <x v="0"/>
    <s v="April"/>
    <x v="1"/>
    <s v="PROD5669"/>
    <x v="10"/>
    <x v="2"/>
    <n v="913"/>
    <n v="1"/>
    <n v="913"/>
    <x v="1"/>
    <n v="86"/>
    <m/>
    <x v="2"/>
    <n v="0.30010952902519167"/>
    <n v="274"/>
  </r>
  <r>
    <s v="ORD002954"/>
    <s v="CUST5359"/>
    <s v="Gilbert Warner"/>
    <s v="debra.wright@outlook.com"/>
    <x v="0"/>
    <d v="2023-08-10T00:00:00"/>
    <x v="196"/>
    <x v="11"/>
    <x v="0"/>
    <s v="July"/>
    <x v="0"/>
    <s v="PROD7661"/>
    <x v="9"/>
    <x v="4"/>
    <n v="741"/>
    <n v="2"/>
    <n v="1482"/>
    <x v="4"/>
    <n v="171"/>
    <n v="10"/>
    <x v="1"/>
    <n v="0.24966261808367071"/>
    <n v="370"/>
  </r>
  <r>
    <s v="ORD002955"/>
    <s v="CUST6124"/>
    <s v="Donna Delgado"/>
    <s v="james.lopez@yahoo.com"/>
    <x v="3"/>
    <d v="2024-01-16T00:00:00"/>
    <x v="53"/>
    <x v="9"/>
    <x v="0"/>
    <s v="June"/>
    <x v="0"/>
    <s v="PROD7110"/>
    <x v="7"/>
    <x v="4"/>
    <n v="146"/>
    <n v="4"/>
    <n v="585"/>
    <x v="0"/>
    <n v="62"/>
    <n v="4"/>
    <x v="0"/>
    <n v="0.24957264957264957"/>
    <n v="146"/>
  </r>
  <r>
    <s v="ORD002956"/>
    <s v="CUST2373"/>
    <s v="Philip Carr"/>
    <s v="sonia.patel@outlook.com"/>
    <x v="2"/>
    <d v="2023-12-01T00:00:00"/>
    <x v="557"/>
    <x v="10"/>
    <x v="0"/>
    <s v="February"/>
    <x v="0"/>
    <s v="PROD2709"/>
    <x v="13"/>
    <x v="4"/>
    <n v="21"/>
    <n v="4"/>
    <n v="86"/>
    <x v="1"/>
    <n v="7"/>
    <n v="3"/>
    <x v="0"/>
    <n v="0.2441860465116279"/>
    <n v="21"/>
  </r>
  <r>
    <s v="ORD002957"/>
    <s v="CUST8362"/>
    <s v="Abigail Thomas"/>
    <s v="theresa.jones@outlook.com"/>
    <x v="3"/>
    <d v="2023-08-30T00:00:00"/>
    <x v="272"/>
    <x v="10"/>
    <x v="0"/>
    <s v="February"/>
    <x v="0"/>
    <s v="PROD8447"/>
    <x v="9"/>
    <x v="4"/>
    <n v="173"/>
    <n v="3"/>
    <n v="518"/>
    <x v="1"/>
    <n v="74"/>
    <n v="4"/>
    <x v="0"/>
    <n v="0.25096525096525096"/>
    <n v="130"/>
  </r>
  <r>
    <s v="ORD002958"/>
    <s v="CUST2087"/>
    <s v="Danielle Allen"/>
    <s v="william.sampson@yahoo.com"/>
    <x v="0"/>
    <d v="2024-05-22T00:00:00"/>
    <x v="657"/>
    <x v="4"/>
    <x v="1"/>
    <s v="April"/>
    <x v="0"/>
    <s v="PROD5881"/>
    <x v="17"/>
    <x v="3"/>
    <n v="46"/>
    <n v="3"/>
    <n v="139"/>
    <x v="2"/>
    <n v="11"/>
    <n v="9"/>
    <x v="1"/>
    <n v="0.35251798561151076"/>
    <n v="49"/>
  </r>
  <r>
    <s v="ORD002959"/>
    <s v="CUST3381"/>
    <s v="Scott Hall"/>
    <s v="christian.camacho@gmail.com"/>
    <x v="4"/>
    <d v="2023-03-16T00:00:00"/>
    <x v="469"/>
    <x v="6"/>
    <x v="0"/>
    <s v="August"/>
    <x v="0"/>
    <s v="PROD1052"/>
    <x v="0"/>
    <x v="0"/>
    <n v="491"/>
    <n v="5"/>
    <n v="2455"/>
    <x v="0"/>
    <n v="357"/>
    <n v="4"/>
    <x v="0"/>
    <n v="0.4"/>
    <n v="982"/>
  </r>
  <r>
    <s v="ORD002960"/>
    <s v="CUST3223"/>
    <s v="Andres Harvey"/>
    <s v="cameron.dillon@outlook.com"/>
    <x v="5"/>
    <d v="2023-12-31T00:00:00"/>
    <x v="511"/>
    <x v="3"/>
    <x v="0"/>
    <s v="March"/>
    <x v="2"/>
    <s v="PROD9414"/>
    <x v="19"/>
    <x v="2"/>
    <n v="706"/>
    <n v="5"/>
    <n v="3528"/>
    <x v="1"/>
    <n v="517"/>
    <m/>
    <x v="2"/>
    <n v="0.29988662131519273"/>
    <n v="1058"/>
  </r>
  <r>
    <s v="ORD002961"/>
    <s v="CUST1195"/>
    <s v="Christopher Morris"/>
    <s v="richard.collins@outlook.com"/>
    <x v="4"/>
    <d v="2023-09-22T00:00:00"/>
    <x v="629"/>
    <x v="1"/>
    <x v="1"/>
    <s v="December"/>
    <x v="0"/>
    <s v="PROD4688"/>
    <x v="2"/>
    <x v="1"/>
    <n v="1257"/>
    <n v="8"/>
    <n v="10057"/>
    <x v="0"/>
    <n v="798"/>
    <n v="2"/>
    <x v="0"/>
    <n v="0.15004474495376355"/>
    <n v="1509"/>
  </r>
  <r>
    <s v="ORD002962"/>
    <s v="CUST7026"/>
    <s v="Jessica Santana"/>
    <s v="aaron.collier@gmail.com"/>
    <x v="1"/>
    <d v="2023-06-15T00:00:00"/>
    <x v="178"/>
    <x v="11"/>
    <x v="0"/>
    <s v="July"/>
    <x v="0"/>
    <s v="PROD6131"/>
    <x v="12"/>
    <x v="3"/>
    <n v="1038"/>
    <n v="3"/>
    <n v="3114"/>
    <x v="2"/>
    <n v="344"/>
    <n v="4"/>
    <x v="0"/>
    <n v="0.35003211303789339"/>
    <n v="1090"/>
  </r>
  <r>
    <s v="ORD002963"/>
    <s v="CUST9982"/>
    <s v="Daniel Harvey"/>
    <s v="nathan.huffman@gmail.com"/>
    <x v="0"/>
    <d v="2024-12-25T00:00:00"/>
    <x v="30"/>
    <x v="7"/>
    <x v="0"/>
    <s v="November"/>
    <x v="0"/>
    <s v="PROD4268"/>
    <x v="7"/>
    <x v="4"/>
    <n v="1083"/>
    <n v="7"/>
    <n v="7578"/>
    <x v="0"/>
    <n v="521"/>
    <n v="4"/>
    <x v="0"/>
    <n v="0.25006598046978096"/>
    <n v="1895"/>
  </r>
  <r>
    <s v="ORD002964"/>
    <s v="CUST1599"/>
    <s v="John Donovan"/>
    <s v="martha.crawford@gmail.com"/>
    <x v="1"/>
    <d v="2023-03-31T00:00:00"/>
    <x v="158"/>
    <x v="0"/>
    <x v="0"/>
    <s v="January"/>
    <x v="0"/>
    <s v="PROD7603"/>
    <x v="6"/>
    <x v="0"/>
    <n v="556"/>
    <n v="1"/>
    <n v="556"/>
    <x v="1"/>
    <n v="30"/>
    <n v="3"/>
    <x v="0"/>
    <n v="0.39928057553956836"/>
    <n v="222"/>
  </r>
  <r>
    <s v="ORD002965"/>
    <s v="CUST7198"/>
    <s v="Paul Jones"/>
    <s v="steven.brown@yahoo.com"/>
    <x v="4"/>
    <d v="2024-06-20T00:00:00"/>
    <x v="422"/>
    <x v="2"/>
    <x v="1"/>
    <s v="May"/>
    <x v="0"/>
    <s v="PROD8102"/>
    <x v="5"/>
    <x v="3"/>
    <n v="767"/>
    <n v="2"/>
    <n v="1534"/>
    <x v="1"/>
    <n v="227"/>
    <n v="8"/>
    <x v="1"/>
    <n v="0.35006518904823991"/>
    <n v="537"/>
  </r>
  <r>
    <s v="ORD002966"/>
    <s v="CUST9774"/>
    <s v="Patrick Pearson"/>
    <s v="sandra.woodward@outlook.com"/>
    <x v="3"/>
    <d v="2023-08-03T00:00:00"/>
    <x v="275"/>
    <x v="4"/>
    <x v="0"/>
    <s v="April"/>
    <x v="0"/>
    <s v="PROD2203"/>
    <x v="7"/>
    <x v="4"/>
    <n v="140"/>
    <n v="1"/>
    <n v="140"/>
    <x v="1"/>
    <n v="8"/>
    <n v="7"/>
    <x v="0"/>
    <n v="0.25"/>
    <n v="35"/>
  </r>
  <r>
    <s v="ORD002967"/>
    <s v="CUST9028"/>
    <s v="Amanda Matthews"/>
    <s v="tina.manning@yahoo.com"/>
    <x v="3"/>
    <d v="2024-07-29T00:00:00"/>
    <x v="378"/>
    <x v="11"/>
    <x v="1"/>
    <s v="July"/>
    <x v="1"/>
    <s v="PROD8951"/>
    <x v="13"/>
    <x v="4"/>
    <n v="999"/>
    <n v="6"/>
    <n v="5992"/>
    <x v="1"/>
    <n v="793"/>
    <m/>
    <x v="2"/>
    <n v="0.25"/>
    <n v="1498"/>
  </r>
  <r>
    <s v="ORD002968"/>
    <s v="CUST5632"/>
    <s v="Darin Pace"/>
    <s v="diamond.lee@outlook.com"/>
    <x v="0"/>
    <d v="2024-04-08T00:00:00"/>
    <x v="395"/>
    <x v="8"/>
    <x v="1"/>
    <s v="September"/>
    <x v="0"/>
    <s v="PROD5828"/>
    <x v="17"/>
    <x v="3"/>
    <n v="82"/>
    <n v="2"/>
    <n v="163"/>
    <x v="1"/>
    <n v="22"/>
    <n v="3"/>
    <x v="0"/>
    <n v="0.34969325153374231"/>
    <n v="57"/>
  </r>
  <r>
    <s v="ORD002969"/>
    <s v="CUST3380"/>
    <s v="Christopher Reynolds DDS"/>
    <s v="mary.ortiz@outlook.com"/>
    <x v="6"/>
    <d v="2024-03-31T00:00:00"/>
    <x v="592"/>
    <x v="5"/>
    <x v="1"/>
    <s v="October"/>
    <x v="0"/>
    <s v="PROD2551"/>
    <x v="16"/>
    <x v="0"/>
    <n v="853"/>
    <n v="6"/>
    <n v="5120"/>
    <x v="2"/>
    <n v="686"/>
    <n v="4"/>
    <x v="0"/>
    <n v="0.4"/>
    <n v="2048"/>
  </r>
  <r>
    <s v="ORD002970"/>
    <s v="CUST5009"/>
    <s v="Daniel Williams"/>
    <s v="brittany.jones@gmail.com"/>
    <x v="4"/>
    <d v="2023-12-27T00:00:00"/>
    <x v="70"/>
    <x v="4"/>
    <x v="1"/>
    <s v="April"/>
    <x v="0"/>
    <s v="PROD6539"/>
    <x v="0"/>
    <x v="0"/>
    <n v="717"/>
    <n v="4"/>
    <n v="2870"/>
    <x v="0"/>
    <n v="244"/>
    <n v="9"/>
    <x v="1"/>
    <n v="0.4"/>
    <n v="1148"/>
  </r>
  <r>
    <s v="ORD002971"/>
    <s v="CUST2227"/>
    <s v="Dustin Garrett"/>
    <s v="carolyn.alvarez@yahoo.com"/>
    <x v="5"/>
    <d v="2024-01-22T00:00:00"/>
    <x v="341"/>
    <x v="9"/>
    <x v="0"/>
    <s v="June"/>
    <x v="0"/>
    <s v="PROD2404"/>
    <x v="15"/>
    <x v="1"/>
    <n v="190"/>
    <n v="6"/>
    <n v="1143"/>
    <x v="0"/>
    <n v="101"/>
    <n v="4"/>
    <x v="0"/>
    <n v="0.14960629921259844"/>
    <n v="171"/>
  </r>
  <r>
    <s v="ORD002972"/>
    <s v="CUST7683"/>
    <s v="Sherry Hobbs"/>
    <s v="penny.myers@gmail.com"/>
    <x v="2"/>
    <d v="2023-05-25T00:00:00"/>
    <x v="503"/>
    <x v="4"/>
    <x v="0"/>
    <s v="April"/>
    <x v="0"/>
    <s v="PROD5396"/>
    <x v="3"/>
    <x v="1"/>
    <n v="986"/>
    <n v="4"/>
    <n v="3946"/>
    <x v="1"/>
    <n v="491"/>
    <n v="9"/>
    <x v="1"/>
    <n v="0.15002534211860111"/>
    <n v="592"/>
  </r>
  <r>
    <s v="ORD002973"/>
    <s v="CUST6053"/>
    <s v="Michelle Glenn"/>
    <s v="erin.brown@hotmail.com"/>
    <x v="5"/>
    <d v="2024-12-01T00:00:00"/>
    <x v="411"/>
    <x v="8"/>
    <x v="1"/>
    <s v="September"/>
    <x v="0"/>
    <s v="PROD6801"/>
    <x v="13"/>
    <x v="4"/>
    <n v="863"/>
    <n v="4"/>
    <n v="3453"/>
    <x v="0"/>
    <n v="221"/>
    <n v="8"/>
    <x v="1"/>
    <n v="0.24992759918911092"/>
    <n v="863"/>
  </r>
  <r>
    <s v="ORD002974"/>
    <s v="CUST2476"/>
    <s v="Kathryn Porter"/>
    <s v="terri.wilson@hotmail.com"/>
    <x v="4"/>
    <d v="2023-12-03T00:00:00"/>
    <x v="664"/>
    <x v="4"/>
    <x v="0"/>
    <s v="April"/>
    <x v="1"/>
    <s v="PROD5849"/>
    <x v="21"/>
    <x v="1"/>
    <n v="15"/>
    <n v="3"/>
    <n v="44"/>
    <x v="0"/>
    <n v="5"/>
    <m/>
    <x v="2"/>
    <n v="0.15909090909090909"/>
    <n v="7"/>
  </r>
  <r>
    <s v="ORD002975"/>
    <s v="CUST9438"/>
    <s v="Sarah Walker"/>
    <s v="kevin.walker@outlook.com"/>
    <x v="4"/>
    <d v="2024-08-19T00:00:00"/>
    <x v="413"/>
    <x v="2"/>
    <x v="1"/>
    <s v="May"/>
    <x v="0"/>
    <s v="PROD8150"/>
    <x v="11"/>
    <x v="3"/>
    <n v="324"/>
    <n v="1"/>
    <n v="324"/>
    <x v="1"/>
    <n v="18"/>
    <n v="6"/>
    <x v="0"/>
    <n v="0.34876543209876543"/>
    <n v="113"/>
  </r>
  <r>
    <s v="ORD002976"/>
    <s v="CUST8269"/>
    <s v="Sean Anderson"/>
    <s v="tina.malone@outlook.com"/>
    <x v="3"/>
    <d v="2023-05-30T00:00:00"/>
    <x v="241"/>
    <x v="8"/>
    <x v="1"/>
    <s v="September"/>
    <x v="0"/>
    <s v="PROD5912"/>
    <x v="18"/>
    <x v="0"/>
    <n v="993"/>
    <n v="2"/>
    <n v="1986"/>
    <x v="1"/>
    <n v="237"/>
    <n v="3"/>
    <x v="0"/>
    <n v="0.3997985901309164"/>
    <n v="794"/>
  </r>
  <r>
    <s v="ORD002977"/>
    <s v="CUST5479"/>
    <s v="Meredith Perez"/>
    <s v="elizabeth.rodriguez@gmail.com"/>
    <x v="4"/>
    <d v="2023-09-04T00:00:00"/>
    <x v="599"/>
    <x v="8"/>
    <x v="1"/>
    <s v="September"/>
    <x v="2"/>
    <s v="PROD9159"/>
    <x v="0"/>
    <x v="0"/>
    <n v="426"/>
    <n v="2"/>
    <n v="852"/>
    <x v="1"/>
    <n v="82"/>
    <m/>
    <x v="2"/>
    <n v="0.40023474178403756"/>
    <n v="341"/>
  </r>
  <r>
    <s v="ORD002978"/>
    <s v="CUST3437"/>
    <s v="Denise Richards"/>
    <s v="alexandra.carter@yahoo.com"/>
    <x v="0"/>
    <d v="2023-07-23T00:00:00"/>
    <x v="176"/>
    <x v="8"/>
    <x v="1"/>
    <s v="September"/>
    <x v="0"/>
    <s v="PROD8088"/>
    <x v="21"/>
    <x v="1"/>
    <n v="448"/>
    <n v="4"/>
    <n v="1791"/>
    <x v="2"/>
    <n v="226"/>
    <n v="5"/>
    <x v="0"/>
    <n v="0.15019542155220547"/>
    <n v="269"/>
  </r>
  <r>
    <s v="ORD002979"/>
    <s v="CUST1506"/>
    <s v="Elizabeth Walker"/>
    <s v="nathan.robinson@gmail.com"/>
    <x v="2"/>
    <d v="2023-12-06T00:00:00"/>
    <x v="112"/>
    <x v="6"/>
    <x v="1"/>
    <s v="August"/>
    <x v="0"/>
    <s v="PROD7204"/>
    <x v="4"/>
    <x v="2"/>
    <n v="857"/>
    <n v="3"/>
    <n v="2570"/>
    <x v="1"/>
    <n v="130"/>
    <n v="3"/>
    <x v="0"/>
    <n v="0.3"/>
    <n v="771"/>
  </r>
  <r>
    <s v="ORD002980"/>
    <s v="CUST3890"/>
    <s v="Anthony Edwards"/>
    <s v="anthony.russell@hotmail.com"/>
    <x v="6"/>
    <d v="2024-06-29T00:00:00"/>
    <x v="587"/>
    <x v="6"/>
    <x v="0"/>
    <s v="August"/>
    <x v="0"/>
    <s v="PROD6172"/>
    <x v="15"/>
    <x v="1"/>
    <n v="638"/>
    <n v="2"/>
    <n v="1275"/>
    <x v="0"/>
    <n v="124"/>
    <n v="10"/>
    <x v="1"/>
    <n v="0.14980392156862746"/>
    <n v="191"/>
  </r>
  <r>
    <s v="ORD002981"/>
    <s v="CUST8628"/>
    <s v="Susan Elliott"/>
    <s v="beverly.nelson@outlook.com"/>
    <x v="4"/>
    <d v="2023-05-04T00:00:00"/>
    <x v="467"/>
    <x v="6"/>
    <x v="1"/>
    <s v="August"/>
    <x v="0"/>
    <s v="PROD5974"/>
    <x v="14"/>
    <x v="4"/>
    <n v="854"/>
    <n v="5"/>
    <n v="4271"/>
    <x v="1"/>
    <n v="525"/>
    <n v="2"/>
    <x v="0"/>
    <n v="0.25005853430110042"/>
    <n v="1068"/>
  </r>
  <r>
    <s v="ORD002982"/>
    <s v="CUST7093"/>
    <s v="Michael Novak"/>
    <s v="john.walker@outlook.com"/>
    <x v="2"/>
    <d v="2023-09-07T00:00:00"/>
    <x v="262"/>
    <x v="6"/>
    <x v="1"/>
    <s v="August"/>
    <x v="0"/>
    <s v="PROD9983"/>
    <x v="13"/>
    <x v="4"/>
    <n v="90"/>
    <n v="5"/>
    <n v="451"/>
    <x v="1"/>
    <n v="35"/>
    <n v="4"/>
    <x v="0"/>
    <n v="0.25055432372505543"/>
    <n v="113"/>
  </r>
  <r>
    <s v="ORD002983"/>
    <s v="CUST8253"/>
    <s v="Frank Evans"/>
    <s v="isabel.barnes@hotmail.com"/>
    <x v="2"/>
    <d v="2023-01-04T00:00:00"/>
    <x v="662"/>
    <x v="11"/>
    <x v="0"/>
    <s v="July"/>
    <x v="1"/>
    <s v="PROD7554"/>
    <x v="9"/>
    <x v="4"/>
    <n v="793"/>
    <n v="3"/>
    <n v="2380"/>
    <x v="0"/>
    <n v="210"/>
    <m/>
    <x v="2"/>
    <n v="0.25"/>
    <n v="595"/>
  </r>
  <r>
    <s v="ORD002984"/>
    <s v="CUST3121"/>
    <s v="Collin Duke"/>
    <s v="susan.white@gmail.com"/>
    <x v="2"/>
    <d v="2023-08-19T00:00:00"/>
    <x v="99"/>
    <x v="10"/>
    <x v="0"/>
    <s v="February"/>
    <x v="0"/>
    <s v="PROD3809"/>
    <x v="12"/>
    <x v="3"/>
    <n v="319"/>
    <n v="1"/>
    <n v="319"/>
    <x v="4"/>
    <n v="31"/>
    <n v="2"/>
    <x v="0"/>
    <n v="0.34796238244514105"/>
    <n v="111"/>
  </r>
  <r>
    <s v="ORD002985"/>
    <s v="CUST9169"/>
    <s v="Raymond Henderson"/>
    <s v="samuel.jones@outlook.com"/>
    <x v="5"/>
    <d v="2024-07-16T00:00:00"/>
    <x v="288"/>
    <x v="11"/>
    <x v="0"/>
    <s v="July"/>
    <x v="0"/>
    <s v="PROD4880"/>
    <x v="20"/>
    <x v="3"/>
    <n v="746"/>
    <n v="6"/>
    <n v="4478"/>
    <x v="1"/>
    <n v="385"/>
    <n v="7"/>
    <x v="0"/>
    <n v="0.34993300580616349"/>
    <n v="1567"/>
  </r>
  <r>
    <s v="ORD002986"/>
    <s v="CUST4676"/>
    <s v="Jon Hooper"/>
    <s v="carolyn.maldonado@hotmail.com"/>
    <x v="6"/>
    <d v="2023-09-13T00:00:00"/>
    <x v="526"/>
    <x v="0"/>
    <x v="1"/>
    <s v="January"/>
    <x v="0"/>
    <s v="PROD6414"/>
    <x v="8"/>
    <x v="2"/>
    <n v="91"/>
    <n v="1"/>
    <n v="91"/>
    <x v="1"/>
    <n v="12"/>
    <n v="9"/>
    <x v="1"/>
    <n v="0.2967032967032967"/>
    <n v="27"/>
  </r>
  <r>
    <s v="ORD002987"/>
    <s v="CUST1802"/>
    <s v="James Smith"/>
    <s v="marc.garrett@gmail.com"/>
    <x v="0"/>
    <d v="2023-02-24T00:00:00"/>
    <x v="218"/>
    <x v="1"/>
    <x v="1"/>
    <s v="December"/>
    <x v="0"/>
    <s v="PROD7279"/>
    <x v="14"/>
    <x v="4"/>
    <n v="1002"/>
    <n v="2"/>
    <n v="2004"/>
    <x v="0"/>
    <n v="142"/>
    <n v="5"/>
    <x v="0"/>
    <n v="0.25"/>
    <n v="501"/>
  </r>
  <r>
    <s v="ORD002988"/>
    <s v="CUST2200"/>
    <s v="Mackenzie Fuentes"/>
    <s v="tina.allen@yahoo.com"/>
    <x v="2"/>
    <d v="2024-09-19T00:00:00"/>
    <x v="403"/>
    <x v="5"/>
    <x v="1"/>
    <s v="October"/>
    <x v="0"/>
    <s v="PROD4396"/>
    <x v="8"/>
    <x v="2"/>
    <n v="684"/>
    <n v="1"/>
    <n v="684"/>
    <x v="1"/>
    <n v="74"/>
    <n v="8"/>
    <x v="1"/>
    <n v="0.29970760233918131"/>
    <n v="205"/>
  </r>
  <r>
    <s v="ORD002989"/>
    <s v="CUST3487"/>
    <s v="Alexandra Diaz"/>
    <s v="luke.rhodes@gmail.com"/>
    <x v="2"/>
    <d v="2024-10-16T00:00:00"/>
    <x v="193"/>
    <x v="2"/>
    <x v="0"/>
    <s v="May"/>
    <x v="0"/>
    <s v="PROD7065"/>
    <x v="18"/>
    <x v="0"/>
    <n v="1039"/>
    <n v="5"/>
    <n v="5194"/>
    <x v="0"/>
    <n v="588"/>
    <n v="4"/>
    <x v="0"/>
    <n v="0.40007701193685019"/>
    <n v="2078"/>
  </r>
  <r>
    <s v="ORD002990"/>
    <s v="CUST1107"/>
    <s v="Michael Hunt"/>
    <s v="matthew.johnson@hotmail.com"/>
    <x v="1"/>
    <d v="2024-11-27T00:00:00"/>
    <x v="302"/>
    <x v="7"/>
    <x v="0"/>
    <s v="November"/>
    <x v="1"/>
    <s v="PROD2212"/>
    <x v="16"/>
    <x v="0"/>
    <n v="1478"/>
    <n v="3"/>
    <n v="4435"/>
    <x v="1"/>
    <n v="591"/>
    <m/>
    <x v="2"/>
    <n v="0.4"/>
    <n v="1774"/>
  </r>
  <r>
    <s v="ORD002991"/>
    <s v="CUST8492"/>
    <s v="Christopher Barrett"/>
    <s v="dylan.nelson@outlook.com"/>
    <x v="5"/>
    <d v="2023-07-25T00:00:00"/>
    <x v="50"/>
    <x v="8"/>
    <x v="0"/>
    <s v="September"/>
    <x v="0"/>
    <s v="PROD5800"/>
    <x v="9"/>
    <x v="4"/>
    <n v="355"/>
    <n v="2"/>
    <n v="709"/>
    <x v="3"/>
    <n v="55"/>
    <n v="3"/>
    <x v="0"/>
    <n v="0.24964739069111425"/>
    <n v="177"/>
  </r>
  <r>
    <s v="ORD002992"/>
    <s v="CUST7886"/>
    <s v="Joseph Myers"/>
    <s v="john.johnson@gmail.com"/>
    <x v="5"/>
    <d v="2024-03-14T00:00:00"/>
    <x v="387"/>
    <x v="11"/>
    <x v="1"/>
    <s v="July"/>
    <x v="0"/>
    <s v="PROD2024"/>
    <x v="2"/>
    <x v="1"/>
    <n v="71"/>
    <n v="3"/>
    <n v="213"/>
    <x v="1"/>
    <n v="24"/>
    <n v="2"/>
    <x v="0"/>
    <n v="0.15023474178403756"/>
    <n v="32"/>
  </r>
  <r>
    <s v="ORD002993"/>
    <s v="CUST4779"/>
    <s v="Anthony Rogers"/>
    <s v="heidi.henry@yahoo.com"/>
    <x v="2"/>
    <d v="2024-09-14T00:00:00"/>
    <x v="409"/>
    <x v="1"/>
    <x v="1"/>
    <s v="December"/>
    <x v="0"/>
    <s v="PROD5412"/>
    <x v="14"/>
    <x v="4"/>
    <n v="1886"/>
    <n v="10"/>
    <n v="18857"/>
    <x v="1"/>
    <n v="1412"/>
    <n v="3"/>
    <x v="0"/>
    <n v="0.24998674232380549"/>
    <n v="4714"/>
  </r>
  <r>
    <s v="ORD002994"/>
    <s v="CUST4026"/>
    <s v="Daniel Young"/>
    <s v="ashley.payne@outlook.com"/>
    <x v="5"/>
    <d v="2023-10-02T00:00:00"/>
    <x v="239"/>
    <x v="6"/>
    <x v="0"/>
    <s v="August"/>
    <x v="1"/>
    <s v="PROD2843"/>
    <x v="15"/>
    <x v="1"/>
    <n v="1091"/>
    <n v="6"/>
    <n v="6548"/>
    <x v="0"/>
    <n v="963"/>
    <m/>
    <x v="2"/>
    <n v="0.14996945632254124"/>
    <n v="982"/>
  </r>
  <r>
    <s v="ORD002995"/>
    <s v="CUST7657"/>
    <s v="Carlos Conley"/>
    <s v="ashley.bailey@gmail.com"/>
    <x v="6"/>
    <d v="2023-08-11T00:00:00"/>
    <x v="604"/>
    <x v="8"/>
    <x v="1"/>
    <s v="September"/>
    <x v="0"/>
    <s v="PROD1640"/>
    <x v="8"/>
    <x v="2"/>
    <n v="1013"/>
    <n v="3"/>
    <n v="3040"/>
    <x v="1"/>
    <n v="279"/>
    <n v="8"/>
    <x v="1"/>
    <n v="0.3"/>
    <n v="912"/>
  </r>
  <r>
    <s v="ORD002996"/>
    <s v="CUST6612"/>
    <s v="Nicole Gray"/>
    <s v="debra.jennings@gmail.com"/>
    <x v="4"/>
    <d v="2024-02-05T00:00:00"/>
    <x v="103"/>
    <x v="0"/>
    <x v="1"/>
    <s v="January"/>
    <x v="0"/>
    <s v="PROD9168"/>
    <x v="21"/>
    <x v="1"/>
    <n v="570"/>
    <n v="3"/>
    <n v="1710"/>
    <x v="2"/>
    <n v="187"/>
    <n v="8"/>
    <x v="1"/>
    <n v="0.15029239766081873"/>
    <n v="257"/>
  </r>
  <r>
    <s v="ORD002997"/>
    <s v="CUST1212"/>
    <s v="Amanda Campbell"/>
    <s v="luis.williams@yahoo.com"/>
    <x v="4"/>
    <d v="2023-04-03T00:00:00"/>
    <x v="718"/>
    <x v="7"/>
    <x v="0"/>
    <s v="November"/>
    <x v="0"/>
    <s v="PROD2107"/>
    <x v="12"/>
    <x v="3"/>
    <n v="1332"/>
    <n v="6"/>
    <n v="7993"/>
    <x v="1"/>
    <n v="953"/>
    <n v="2"/>
    <x v="0"/>
    <n v="0.34993118979106719"/>
    <n v="2797"/>
  </r>
  <r>
    <s v="ORD002998"/>
    <s v="CUST7279"/>
    <s v="Susan Gregory"/>
    <s v="haley.rios@gmail.com"/>
    <x v="5"/>
    <d v="2023-10-03T00:00:00"/>
    <x v="227"/>
    <x v="5"/>
    <x v="1"/>
    <s v="October"/>
    <x v="0"/>
    <s v="PROD9585"/>
    <x v="7"/>
    <x v="4"/>
    <n v="532"/>
    <n v="2"/>
    <n v="1064"/>
    <x v="0"/>
    <n v="81"/>
    <n v="8"/>
    <x v="1"/>
    <n v="0.25"/>
    <n v="266"/>
  </r>
  <r>
    <s v="ORD002999"/>
    <s v="CUST1055"/>
    <s v="Toni Lane"/>
    <s v="heather.morales@yahoo.com"/>
    <x v="3"/>
    <d v="2024-09-26T00:00:00"/>
    <x v="17"/>
    <x v="0"/>
    <x v="0"/>
    <s v="January"/>
    <x v="0"/>
    <s v="PROD5506"/>
    <x v="5"/>
    <x v="3"/>
    <n v="862"/>
    <n v="1"/>
    <n v="862"/>
    <x v="1"/>
    <n v="61"/>
    <n v="8"/>
    <x v="1"/>
    <n v="0.35034802784222741"/>
    <n v="302"/>
  </r>
  <r>
    <s v="ORD003000"/>
    <s v="CUST7077"/>
    <s v="Robert Garrett"/>
    <s v="rachel.wood@gmail.com"/>
    <x v="1"/>
    <d v="2024-01-10T00:00:00"/>
    <x v="215"/>
    <x v="4"/>
    <x v="0"/>
    <s v="April"/>
    <x v="0"/>
    <s v="PROD6428"/>
    <x v="10"/>
    <x v="2"/>
    <n v="694"/>
    <n v="2"/>
    <n v="1388"/>
    <x v="1"/>
    <n v="110"/>
    <n v="10"/>
    <x v="1"/>
    <n v="0.29971181556195964"/>
    <n v="416"/>
  </r>
  <r>
    <s v="ORD003001"/>
    <s v="CUST8798"/>
    <s v="Joshua Williams"/>
    <s v="david.bird@gmail.com"/>
    <x v="4"/>
    <d v="2023-01-13T00:00:00"/>
    <x v="702"/>
    <x v="11"/>
    <x v="0"/>
    <s v="July"/>
    <x v="0"/>
    <s v="PROD1096"/>
    <x v="19"/>
    <x v="2"/>
    <n v="1126"/>
    <n v="5"/>
    <n v="5632"/>
    <x v="1"/>
    <n v="814"/>
    <n v="10"/>
    <x v="1"/>
    <n v="0.30007102272727271"/>
    <n v="1690"/>
  </r>
  <r>
    <s v="ORD003002"/>
    <s v="CUST2606"/>
    <s v="Michele Barker"/>
    <s v="karen.torres@gmail.com"/>
    <x v="3"/>
    <d v="2024-02-04T00:00:00"/>
    <x v="402"/>
    <x v="6"/>
    <x v="1"/>
    <s v="August"/>
    <x v="0"/>
    <s v="PROD7050"/>
    <x v="14"/>
    <x v="4"/>
    <n v="478"/>
    <n v="3"/>
    <n v="1435"/>
    <x v="1"/>
    <n v="138"/>
    <n v="3"/>
    <x v="0"/>
    <n v="0.25017421602787454"/>
    <n v="359"/>
  </r>
  <r>
    <s v="ORD003003"/>
    <s v="CUST8777"/>
    <s v="Alicia Soto"/>
    <s v="michael.smith@yahoo.com"/>
    <x v="3"/>
    <d v="2024-07-18T00:00:00"/>
    <x v="235"/>
    <x v="8"/>
    <x v="1"/>
    <s v="September"/>
    <x v="0"/>
    <s v="PROD8766"/>
    <x v="16"/>
    <x v="0"/>
    <n v="781"/>
    <n v="3"/>
    <n v="2344"/>
    <x v="0"/>
    <n v="325"/>
    <n v="5"/>
    <x v="0"/>
    <n v="0.40017064846416384"/>
    <n v="938"/>
  </r>
  <r>
    <s v="ORD003004"/>
    <s v="CUST7122"/>
    <s v="Gabriel Byrd"/>
    <s v="max.hubbard@hotmail.com"/>
    <x v="0"/>
    <d v="2024-12-16T00:00:00"/>
    <x v="383"/>
    <x v="0"/>
    <x v="1"/>
    <s v="January"/>
    <x v="0"/>
    <s v="PROD1523"/>
    <x v="5"/>
    <x v="3"/>
    <n v="100"/>
    <n v="1"/>
    <n v="100"/>
    <x v="1"/>
    <n v="14"/>
    <n v="7"/>
    <x v="0"/>
    <n v="0.35"/>
    <n v="35"/>
  </r>
  <r>
    <s v="ORD003005"/>
    <s v="CUST5362"/>
    <s v="April York"/>
    <s v="susan.james@outlook.com"/>
    <x v="0"/>
    <d v="2024-01-21T00:00:00"/>
    <x v="471"/>
    <x v="6"/>
    <x v="0"/>
    <s v="August"/>
    <x v="0"/>
    <s v="PROD4271"/>
    <x v="12"/>
    <x v="3"/>
    <n v="1075"/>
    <n v="6"/>
    <n v="6450"/>
    <x v="1"/>
    <n v="821"/>
    <n v="3"/>
    <x v="0"/>
    <n v="0.35007751937984494"/>
    <n v="2258"/>
  </r>
  <r>
    <s v="ORD003006"/>
    <s v="CUST7506"/>
    <s v="Steven Mercado"/>
    <s v="joseph.gutierrez@outlook.com"/>
    <x v="2"/>
    <d v="2023-07-22T00:00:00"/>
    <x v="584"/>
    <x v="4"/>
    <x v="1"/>
    <s v="April"/>
    <x v="0"/>
    <s v="PROD9029"/>
    <x v="6"/>
    <x v="0"/>
    <n v="582"/>
    <n v="3"/>
    <n v="1746"/>
    <x v="1"/>
    <n v="259"/>
    <n v="2"/>
    <x v="0"/>
    <n v="0.39977090492554412"/>
    <n v="698"/>
  </r>
  <r>
    <s v="ORD003007"/>
    <s v="CUST4569"/>
    <s v="Heather Keller"/>
    <s v="nicholas.ramos@hotmail.com"/>
    <x v="1"/>
    <d v="2024-03-22T00:00:00"/>
    <x v="156"/>
    <x v="4"/>
    <x v="0"/>
    <s v="April"/>
    <x v="0"/>
    <s v="PROD8713"/>
    <x v="7"/>
    <x v="4"/>
    <n v="924"/>
    <n v="2"/>
    <n v="1847"/>
    <x v="1"/>
    <n v="198"/>
    <n v="6"/>
    <x v="0"/>
    <n v="0.25013535462912834"/>
    <n v="462"/>
  </r>
  <r>
    <s v="ORD003008"/>
    <s v="CUST3004"/>
    <s v="Kenneth White"/>
    <s v="brenda.flores@outlook.com"/>
    <x v="3"/>
    <d v="2023-05-10T00:00:00"/>
    <x v="4"/>
    <x v="0"/>
    <x v="1"/>
    <s v="January"/>
    <x v="1"/>
    <s v="PROD7170"/>
    <x v="14"/>
    <x v="4"/>
    <n v="850"/>
    <n v="4"/>
    <n v="3401"/>
    <x v="0"/>
    <n v="324"/>
    <m/>
    <x v="2"/>
    <n v="0.24992649220817406"/>
    <n v="850"/>
  </r>
  <r>
    <s v="ORD003009"/>
    <s v="CUST8844"/>
    <s v="Christopher Barton"/>
    <s v="meghan.bryant@outlook.com"/>
    <x v="3"/>
    <d v="2023-02-03T00:00:00"/>
    <x v="408"/>
    <x v="2"/>
    <x v="0"/>
    <s v="May"/>
    <x v="2"/>
    <s v="PROD1504"/>
    <x v="8"/>
    <x v="2"/>
    <n v="411"/>
    <n v="3"/>
    <n v="1232"/>
    <x v="1"/>
    <n v="113"/>
    <m/>
    <x v="2"/>
    <n v="0.30032467532467533"/>
    <n v="370"/>
  </r>
  <r>
    <s v="ORD003010"/>
    <s v="CUST2422"/>
    <s v="Ann Guzman"/>
    <s v="joanne.boyd@yahoo.com"/>
    <x v="0"/>
    <d v="2023-06-15T00:00:00"/>
    <x v="445"/>
    <x v="8"/>
    <x v="0"/>
    <s v="September"/>
    <x v="0"/>
    <s v="PROD1444"/>
    <x v="12"/>
    <x v="3"/>
    <n v="119"/>
    <n v="5"/>
    <n v="595"/>
    <x v="1"/>
    <n v="80"/>
    <n v="9"/>
    <x v="1"/>
    <n v="0.34957983193277309"/>
    <n v="208"/>
  </r>
  <r>
    <s v="ORD003011"/>
    <s v="CUST6373"/>
    <s v="Justin Flowers"/>
    <s v="william.mcbride@outlook.com"/>
    <x v="3"/>
    <d v="2023-08-05T00:00:00"/>
    <x v="433"/>
    <x v="8"/>
    <x v="1"/>
    <s v="September"/>
    <x v="0"/>
    <s v="PROD8445"/>
    <x v="19"/>
    <x v="2"/>
    <n v="396"/>
    <n v="1"/>
    <n v="396"/>
    <x v="1"/>
    <n v="53"/>
    <n v="4"/>
    <x v="0"/>
    <n v="0.3005050505050505"/>
    <n v="119"/>
  </r>
  <r>
    <s v="ORD003012"/>
    <s v="CUST3382"/>
    <s v="Timothy Hall"/>
    <s v="samantha.wilson@outlook.com"/>
    <x v="1"/>
    <d v="2023-10-23T00:00:00"/>
    <x v="432"/>
    <x v="5"/>
    <x v="0"/>
    <s v="October"/>
    <x v="2"/>
    <s v="PROD5265"/>
    <x v="16"/>
    <x v="0"/>
    <n v="1126"/>
    <n v="6"/>
    <n v="6758"/>
    <x v="2"/>
    <n v="853"/>
    <m/>
    <x v="2"/>
    <n v="0.39997040544539803"/>
    <n v="2703"/>
  </r>
  <r>
    <s v="ORD003013"/>
    <s v="CUST9226"/>
    <s v="Joseph Harris"/>
    <s v="jonathan.carter@yahoo.com"/>
    <x v="2"/>
    <d v="2023-10-20T00:00:00"/>
    <x v="557"/>
    <x v="10"/>
    <x v="0"/>
    <s v="February"/>
    <x v="1"/>
    <s v="PROD4917"/>
    <x v="9"/>
    <x v="4"/>
    <n v="236"/>
    <n v="3"/>
    <n v="707"/>
    <x v="1"/>
    <n v="69"/>
    <m/>
    <x v="2"/>
    <n v="0.25035360678925034"/>
    <n v="177"/>
  </r>
  <r>
    <s v="ORD003014"/>
    <s v="CUST6280"/>
    <s v="Jacqueline Gonzales"/>
    <s v="tyler.johnson@yahoo.com"/>
    <x v="2"/>
    <d v="2023-04-03T00:00:00"/>
    <x v="550"/>
    <x v="7"/>
    <x v="1"/>
    <s v="November"/>
    <x v="0"/>
    <s v="PROD5380"/>
    <x v="0"/>
    <x v="0"/>
    <n v="476"/>
    <n v="6"/>
    <n v="2853"/>
    <x v="4"/>
    <n v="401"/>
    <n v="4"/>
    <x v="0"/>
    <n v="0.39992989835261128"/>
    <n v="1141"/>
  </r>
  <r>
    <s v="ORD003015"/>
    <s v="CUST9732"/>
    <s v="Daniel Taylor"/>
    <s v="linda.peterson@yahoo.com"/>
    <x v="0"/>
    <d v="2024-10-08T00:00:00"/>
    <x v="107"/>
    <x v="9"/>
    <x v="1"/>
    <s v="June"/>
    <x v="0"/>
    <s v="PROD2980"/>
    <x v="11"/>
    <x v="3"/>
    <n v="890"/>
    <n v="6"/>
    <n v="5343"/>
    <x v="0"/>
    <n v="293"/>
    <n v="4"/>
    <x v="0"/>
    <n v="0.34999064196144486"/>
    <n v="1870"/>
  </r>
  <r>
    <s v="ORD003016"/>
    <s v="CUST1750"/>
    <s v="Stacey Smith"/>
    <s v="katelyn.rodriguez@hotmail.com"/>
    <x v="3"/>
    <d v="2023-06-06T00:00:00"/>
    <x v="551"/>
    <x v="5"/>
    <x v="1"/>
    <s v="October"/>
    <x v="0"/>
    <s v="PROD6355"/>
    <x v="1"/>
    <x v="1"/>
    <n v="859"/>
    <n v="6"/>
    <n v="5151"/>
    <x v="1"/>
    <n v="719"/>
    <n v="7"/>
    <x v="0"/>
    <n v="0.15006794797126771"/>
    <n v="773"/>
  </r>
  <r>
    <s v="ORD003017"/>
    <s v="CUST8777"/>
    <s v="Alicia Soto"/>
    <s v="michael.smith@yahoo.com"/>
    <x v="3"/>
    <d v="2024-07-18T00:00:00"/>
    <x v="674"/>
    <x v="3"/>
    <x v="1"/>
    <s v="March"/>
    <x v="0"/>
    <s v="PROD2943"/>
    <x v="21"/>
    <x v="1"/>
    <n v="112"/>
    <n v="4"/>
    <n v="447"/>
    <x v="1"/>
    <n v="39"/>
    <n v="10"/>
    <x v="1"/>
    <n v="0.14988814317673377"/>
    <n v="67"/>
  </r>
  <r>
    <s v="ORD003018"/>
    <s v="CUST1700"/>
    <s v="Eric Marshall"/>
    <s v="cameron.mclaughlin@hotmail.com"/>
    <x v="2"/>
    <d v="2023-07-21T00:00:00"/>
    <x v="705"/>
    <x v="5"/>
    <x v="1"/>
    <s v="October"/>
    <x v="1"/>
    <s v="PROD8966"/>
    <x v="7"/>
    <x v="4"/>
    <n v="493"/>
    <n v="6"/>
    <n v="2955"/>
    <x v="1"/>
    <n v="300"/>
    <m/>
    <x v="2"/>
    <n v="0.25008460236886632"/>
    <n v="739"/>
  </r>
  <r>
    <s v="ORD003019"/>
    <s v="CUST5329"/>
    <s v="Marc Santiago"/>
    <s v="riley.stewart@gmail.com"/>
    <x v="3"/>
    <d v="2024-06-04T00:00:00"/>
    <x v="692"/>
    <x v="3"/>
    <x v="1"/>
    <s v="March"/>
    <x v="1"/>
    <s v="PROD4979"/>
    <x v="4"/>
    <x v="2"/>
    <n v="550"/>
    <n v="4"/>
    <n v="2201"/>
    <x v="1"/>
    <n v="239"/>
    <m/>
    <x v="2"/>
    <n v="0.29986369831894594"/>
    <n v="660"/>
  </r>
  <r>
    <s v="ORD003020"/>
    <s v="CUST7734"/>
    <s v="Jennifer Jones"/>
    <s v="michelle.baker@yahoo.com"/>
    <x v="1"/>
    <d v="2023-10-28T00:00:00"/>
    <x v="442"/>
    <x v="4"/>
    <x v="0"/>
    <s v="April"/>
    <x v="0"/>
    <s v="PROD5291"/>
    <x v="16"/>
    <x v="0"/>
    <n v="711"/>
    <n v="5"/>
    <n v="3555"/>
    <x v="2"/>
    <n v="190"/>
    <n v="4"/>
    <x v="0"/>
    <n v="0.4"/>
    <n v="1422"/>
  </r>
  <r>
    <s v="ORD003021"/>
    <s v="CUST1925"/>
    <s v="Jerry Randolph"/>
    <s v="heather.warner@yahoo.com"/>
    <x v="5"/>
    <d v="2024-02-26T00:00:00"/>
    <x v="11"/>
    <x v="4"/>
    <x v="1"/>
    <s v="April"/>
    <x v="0"/>
    <s v="PROD7724"/>
    <x v="12"/>
    <x v="3"/>
    <n v="295"/>
    <n v="3"/>
    <n v="884"/>
    <x v="2"/>
    <n v="113"/>
    <n v="9"/>
    <x v="1"/>
    <n v="0.34954751131221717"/>
    <n v="309"/>
  </r>
  <r>
    <s v="ORD003022"/>
    <s v="CUST8183"/>
    <s v="Cheryl Hernandez"/>
    <s v="jeremy.tucker@outlook.com"/>
    <x v="4"/>
    <d v="2023-12-03T00:00:00"/>
    <x v="196"/>
    <x v="11"/>
    <x v="0"/>
    <s v="July"/>
    <x v="0"/>
    <s v="PROD9036"/>
    <x v="7"/>
    <x v="4"/>
    <n v="810"/>
    <n v="3"/>
    <n v="2430"/>
    <x v="3"/>
    <n v="225"/>
    <n v="8"/>
    <x v="1"/>
    <n v="0.24979423868312758"/>
    <n v="607"/>
  </r>
  <r>
    <s v="ORD003023"/>
    <s v="CUST2263"/>
    <s v="Cynthia Mcintosh"/>
    <s v="scott.barrett@outlook.com"/>
    <x v="5"/>
    <d v="2024-07-20T00:00:00"/>
    <x v="309"/>
    <x v="9"/>
    <x v="0"/>
    <s v="June"/>
    <x v="0"/>
    <s v="PROD1473"/>
    <x v="19"/>
    <x v="2"/>
    <n v="593"/>
    <n v="6"/>
    <n v="3560"/>
    <x v="1"/>
    <n v="276"/>
    <n v="8"/>
    <x v="1"/>
    <n v="0.3"/>
    <n v="1068"/>
  </r>
  <r>
    <s v="ORD003024"/>
    <s v="CUST8162"/>
    <s v="Alexander Long"/>
    <s v="samantha.garcia@hotmail.com"/>
    <x v="0"/>
    <d v="2024-12-14T00:00:00"/>
    <x v="394"/>
    <x v="5"/>
    <x v="0"/>
    <s v="October"/>
    <x v="0"/>
    <s v="PROD3504"/>
    <x v="17"/>
    <x v="3"/>
    <n v="301"/>
    <n v="4"/>
    <n v="1204"/>
    <x v="0"/>
    <n v="146"/>
    <n v="7"/>
    <x v="0"/>
    <n v="0.34966777408637872"/>
    <n v="421"/>
  </r>
  <r>
    <s v="ORD003025"/>
    <s v="CUST9226"/>
    <s v="Joseph Harris"/>
    <s v="jonathan.carter@yahoo.com"/>
    <x v="2"/>
    <d v="2023-10-20T00:00:00"/>
    <x v="525"/>
    <x v="7"/>
    <x v="0"/>
    <s v="November"/>
    <x v="0"/>
    <s v="PROD9524"/>
    <x v="21"/>
    <x v="1"/>
    <n v="1106"/>
    <n v="3"/>
    <n v="3319"/>
    <x v="0"/>
    <n v="333"/>
    <n v="6"/>
    <x v="0"/>
    <n v="0.15004519433564326"/>
    <n v="498"/>
  </r>
  <r>
    <s v="ORD003026"/>
    <s v="CUST8283"/>
    <s v="Jeffrey Martin"/>
    <s v="stacy.navarro@outlook.com"/>
    <x v="1"/>
    <d v="2024-05-29T00:00:00"/>
    <x v="212"/>
    <x v="1"/>
    <x v="0"/>
    <s v="December"/>
    <x v="0"/>
    <s v="PROD6227"/>
    <x v="6"/>
    <x v="0"/>
    <n v="648"/>
    <n v="10"/>
    <n v="6483"/>
    <x v="1"/>
    <n v="857"/>
    <n v="7"/>
    <x v="0"/>
    <n v="0.39996915008483724"/>
    <n v="2593"/>
  </r>
  <r>
    <s v="ORD003027"/>
    <s v="CUST3855"/>
    <s v="Kevin Burgess"/>
    <s v="bradley.hudson@yahoo.com"/>
    <x v="1"/>
    <d v="2023-08-23T00:00:00"/>
    <x v="575"/>
    <x v="3"/>
    <x v="1"/>
    <s v="March"/>
    <x v="0"/>
    <s v="PROD2745"/>
    <x v="20"/>
    <x v="3"/>
    <n v="955"/>
    <n v="5"/>
    <n v="4776"/>
    <x v="1"/>
    <n v="392"/>
    <n v="4"/>
    <x v="0"/>
    <n v="0.34987437185929648"/>
    <n v="1671"/>
  </r>
  <r>
    <s v="ORD003028"/>
    <s v="CUST1804"/>
    <s v="Chelsey Campbell"/>
    <s v="eric.powell@outlook.com"/>
    <x v="3"/>
    <d v="2023-03-19T00:00:00"/>
    <x v="389"/>
    <x v="5"/>
    <x v="0"/>
    <s v="October"/>
    <x v="0"/>
    <s v="PROD8648"/>
    <x v="14"/>
    <x v="4"/>
    <n v="773"/>
    <n v="3"/>
    <n v="2320"/>
    <x v="1"/>
    <n v="239"/>
    <n v="2"/>
    <x v="0"/>
    <n v="0.25"/>
    <n v="580"/>
  </r>
  <r>
    <s v="ORD003029"/>
    <s v="CUST3694"/>
    <s v="Mason Thomas"/>
    <s v="margaret.sellers@gmail.com"/>
    <x v="2"/>
    <d v="2023-09-30T00:00:00"/>
    <x v="1"/>
    <x v="1"/>
    <x v="0"/>
    <s v="December"/>
    <x v="0"/>
    <s v="PROD6353"/>
    <x v="9"/>
    <x v="4"/>
    <n v="844"/>
    <n v="10"/>
    <n v="8443"/>
    <x v="0"/>
    <n v="778"/>
    <n v="7"/>
    <x v="0"/>
    <n v="0.25002961032808241"/>
    <n v="2111"/>
  </r>
  <r>
    <s v="ORD003030"/>
    <s v="CUST5203"/>
    <s v="Christine Lamb"/>
    <s v="rebecca.haynes@hotmail.com"/>
    <x v="0"/>
    <d v="2024-05-23T00:00:00"/>
    <x v="238"/>
    <x v="4"/>
    <x v="0"/>
    <s v="April"/>
    <x v="0"/>
    <s v="PROD4596"/>
    <x v="14"/>
    <x v="4"/>
    <n v="430"/>
    <n v="1"/>
    <n v="430"/>
    <x v="1"/>
    <n v="29"/>
    <n v="6"/>
    <x v="0"/>
    <n v="0.24883720930232558"/>
    <n v="107"/>
  </r>
  <r>
    <s v="ORD003031"/>
    <s v="CUST3260"/>
    <s v="Victoria Nelson"/>
    <s v="michael.harrison@outlook.com"/>
    <x v="5"/>
    <d v="2023-12-02T00:00:00"/>
    <x v="567"/>
    <x v="9"/>
    <x v="1"/>
    <s v="June"/>
    <x v="0"/>
    <s v="PROD3632"/>
    <x v="8"/>
    <x v="2"/>
    <n v="568"/>
    <n v="1"/>
    <n v="568"/>
    <x v="0"/>
    <n v="30"/>
    <n v="6"/>
    <x v="0"/>
    <n v="0.29929577464788731"/>
    <n v="170"/>
  </r>
  <r>
    <s v="ORD003032"/>
    <s v="CUST2804"/>
    <s v="Kimberly Stephens"/>
    <s v="scott.foster@gmail.com"/>
    <x v="2"/>
    <d v="2023-11-30T00:00:00"/>
    <x v="565"/>
    <x v="11"/>
    <x v="1"/>
    <s v="July"/>
    <x v="2"/>
    <s v="PROD2272"/>
    <x v="15"/>
    <x v="1"/>
    <n v="274"/>
    <n v="2"/>
    <n v="548"/>
    <x v="1"/>
    <n v="77"/>
    <m/>
    <x v="2"/>
    <n v="0.14963503649635038"/>
    <n v="82"/>
  </r>
  <r>
    <s v="ORD003033"/>
    <s v="CUST7018"/>
    <s v="Lindsay Ruiz"/>
    <s v="jay.henson@outlook.com"/>
    <x v="6"/>
    <d v="2023-01-09T00:00:00"/>
    <x v="58"/>
    <x v="2"/>
    <x v="0"/>
    <s v="May"/>
    <x v="0"/>
    <s v="PROD2172"/>
    <x v="18"/>
    <x v="0"/>
    <n v="1018"/>
    <n v="5"/>
    <n v="5091"/>
    <x v="1"/>
    <n v="396"/>
    <n v="4"/>
    <x v="0"/>
    <n v="0.39992142997446473"/>
    <n v="2036"/>
  </r>
  <r>
    <s v="ORD003034"/>
    <s v="CUST6167"/>
    <s v="Ruth Horton"/>
    <s v="jeanette.friedman@hotmail.com"/>
    <x v="2"/>
    <d v="2023-10-06T00:00:00"/>
    <x v="215"/>
    <x v="4"/>
    <x v="0"/>
    <s v="April"/>
    <x v="0"/>
    <s v="PROD3740"/>
    <x v="14"/>
    <x v="4"/>
    <n v="665"/>
    <n v="4"/>
    <n v="2660"/>
    <x v="1"/>
    <n v="230"/>
    <n v="8"/>
    <x v="1"/>
    <n v="0.25"/>
    <n v="665"/>
  </r>
  <r>
    <s v="ORD003035"/>
    <s v="CUST6888"/>
    <s v="Lisa Cooper"/>
    <s v="helen.cochran@hotmail.com"/>
    <x v="6"/>
    <d v="2023-03-03T00:00:00"/>
    <x v="135"/>
    <x v="5"/>
    <x v="1"/>
    <s v="October"/>
    <x v="2"/>
    <s v="PROD7996"/>
    <x v="0"/>
    <x v="0"/>
    <n v="345"/>
    <n v="2"/>
    <n v="690"/>
    <x v="1"/>
    <n v="39"/>
    <m/>
    <x v="2"/>
    <n v="0.4"/>
    <n v="276"/>
  </r>
  <r>
    <s v="ORD003036"/>
    <s v="CUST8160"/>
    <s v="Kelly Newman"/>
    <s v="daniel.higgins@hotmail.com"/>
    <x v="5"/>
    <d v="2024-12-02T00:00:00"/>
    <x v="252"/>
    <x v="11"/>
    <x v="1"/>
    <s v="July"/>
    <x v="0"/>
    <s v="PROD1430"/>
    <x v="14"/>
    <x v="4"/>
    <n v="510"/>
    <n v="2"/>
    <n v="1020"/>
    <x v="0"/>
    <n v="104"/>
    <n v="3"/>
    <x v="0"/>
    <n v="0.25"/>
    <n v="255"/>
  </r>
  <r>
    <s v="ORD003037"/>
    <s v="CUST8954"/>
    <s v="James Anderson"/>
    <s v="elizabeth.burns@hotmail.com"/>
    <x v="5"/>
    <d v="2024-06-17T00:00:00"/>
    <x v="58"/>
    <x v="2"/>
    <x v="0"/>
    <s v="May"/>
    <x v="0"/>
    <s v="PROD5820"/>
    <x v="20"/>
    <x v="3"/>
    <n v="829"/>
    <n v="1"/>
    <n v="829"/>
    <x v="3"/>
    <n v="69"/>
    <n v="3"/>
    <x v="0"/>
    <n v="0.34981905910735828"/>
    <n v="290"/>
  </r>
  <r>
    <s v="ORD003038"/>
    <s v="CUST9870"/>
    <s v="Kristen Davis"/>
    <s v="kathleen.matthews@outlook.com"/>
    <x v="4"/>
    <d v="2023-10-29T00:00:00"/>
    <x v="418"/>
    <x v="11"/>
    <x v="1"/>
    <s v="July"/>
    <x v="0"/>
    <s v="PROD9618"/>
    <x v="15"/>
    <x v="1"/>
    <n v="959"/>
    <n v="1"/>
    <n v="959"/>
    <x v="1"/>
    <n v="52"/>
    <n v="5"/>
    <x v="0"/>
    <n v="0.15015641293013557"/>
    <n v="144"/>
  </r>
  <r>
    <s v="ORD003039"/>
    <s v="CUST5048"/>
    <s v="Johnathan Mills"/>
    <s v="monique.ho@outlook.com"/>
    <x v="3"/>
    <d v="2023-03-18T00:00:00"/>
    <x v="710"/>
    <x v="9"/>
    <x v="1"/>
    <s v="June"/>
    <x v="2"/>
    <s v="PROD9827"/>
    <x v="20"/>
    <x v="3"/>
    <n v="1040"/>
    <n v="3"/>
    <n v="3120"/>
    <x v="0"/>
    <n v="410"/>
    <m/>
    <x v="2"/>
    <n v="0.35"/>
    <n v="1092"/>
  </r>
  <r>
    <s v="ORD003040"/>
    <s v="CUST3004"/>
    <s v="Kenneth White"/>
    <s v="brenda.flores@outlook.com"/>
    <x v="3"/>
    <d v="2023-05-10T00:00:00"/>
    <x v="597"/>
    <x v="2"/>
    <x v="1"/>
    <s v="May"/>
    <x v="0"/>
    <s v="PROD6847"/>
    <x v="10"/>
    <x v="2"/>
    <n v="777"/>
    <n v="5"/>
    <n v="3884"/>
    <x v="1"/>
    <n v="565"/>
    <n v="9"/>
    <x v="1"/>
    <n v="0.29994850669412976"/>
    <n v="1165"/>
  </r>
  <r>
    <s v="ORD003041"/>
    <s v="CUST1872"/>
    <s v="Joshua Cisneros"/>
    <s v="frank.lang@gmail.com"/>
    <x v="0"/>
    <d v="2023-09-23T00:00:00"/>
    <x v="29"/>
    <x v="10"/>
    <x v="1"/>
    <s v="February"/>
    <x v="2"/>
    <s v="PROD9892"/>
    <x v="7"/>
    <x v="4"/>
    <n v="650"/>
    <n v="3"/>
    <n v="1949"/>
    <x v="4"/>
    <n v="134"/>
    <m/>
    <x v="2"/>
    <n v="0.24987172909184197"/>
    <n v="487"/>
  </r>
  <r>
    <s v="ORD003042"/>
    <s v="CUST6128"/>
    <s v="James Craig"/>
    <s v="isaiah.powers@hotmail.com"/>
    <x v="3"/>
    <d v="2023-05-31T00:00:00"/>
    <x v="520"/>
    <x v="1"/>
    <x v="0"/>
    <s v="December"/>
    <x v="0"/>
    <s v="PROD7972"/>
    <x v="8"/>
    <x v="2"/>
    <n v="1884"/>
    <n v="4"/>
    <n v="7536"/>
    <x v="1"/>
    <n v="784"/>
    <n v="10"/>
    <x v="1"/>
    <n v="0.30002653927813161"/>
    <n v="2261"/>
  </r>
  <r>
    <s v="ORD003043"/>
    <s v="CUST1288"/>
    <s v="Kathryn Gentry"/>
    <s v="jennifer.turner@outlook.com"/>
    <x v="1"/>
    <d v="2023-04-22T00:00:00"/>
    <x v="562"/>
    <x v="11"/>
    <x v="0"/>
    <s v="July"/>
    <x v="0"/>
    <s v="PROD2694"/>
    <x v="17"/>
    <x v="3"/>
    <n v="1198"/>
    <n v="3"/>
    <n v="3595"/>
    <x v="0"/>
    <n v="350"/>
    <n v="8"/>
    <x v="1"/>
    <n v="0.34993045897079278"/>
    <n v="1258"/>
  </r>
  <r>
    <s v="ORD003044"/>
    <s v="CUST2450"/>
    <s v="Mr. Nicholas Mcdonald"/>
    <s v="carl.thompson@gmail.com"/>
    <x v="1"/>
    <d v="2024-03-18T00:00:00"/>
    <x v="31"/>
    <x v="3"/>
    <x v="1"/>
    <s v="March"/>
    <x v="0"/>
    <s v="PROD1086"/>
    <x v="20"/>
    <x v="3"/>
    <n v="19"/>
    <n v="3"/>
    <n v="58"/>
    <x v="0"/>
    <n v="8"/>
    <n v="5"/>
    <x v="0"/>
    <n v="0.34482758620689657"/>
    <n v="20"/>
  </r>
  <r>
    <s v="ORD003045"/>
    <s v="CUST6017"/>
    <s v="Angela Shepherd"/>
    <s v="thomas.singleton@yahoo.com"/>
    <x v="5"/>
    <d v="2024-04-16T00:00:00"/>
    <x v="313"/>
    <x v="3"/>
    <x v="0"/>
    <s v="March"/>
    <x v="0"/>
    <s v="PROD9450"/>
    <x v="21"/>
    <x v="1"/>
    <n v="735"/>
    <n v="2"/>
    <n v="1470"/>
    <x v="1"/>
    <n v="170"/>
    <n v="5"/>
    <x v="0"/>
    <n v="0.14965986394557823"/>
    <n v="220"/>
  </r>
  <r>
    <s v="ORD003046"/>
    <s v="CUST9673"/>
    <s v="Brenda Hall"/>
    <s v="robert.tran@hotmail.com"/>
    <x v="3"/>
    <d v="2023-07-20T00:00:00"/>
    <x v="651"/>
    <x v="8"/>
    <x v="1"/>
    <s v="September"/>
    <x v="1"/>
    <s v="PROD2706"/>
    <x v="19"/>
    <x v="2"/>
    <n v="743"/>
    <n v="2"/>
    <n v="1486"/>
    <x v="0"/>
    <n v="159"/>
    <m/>
    <x v="2"/>
    <n v="0.30013458950201882"/>
    <n v="446"/>
  </r>
  <r>
    <s v="ORD003047"/>
    <s v="CUST3208"/>
    <s v="Tony Larsen"/>
    <s v="george.watkins@outlook.com"/>
    <x v="2"/>
    <d v="2023-06-03T00:00:00"/>
    <x v="427"/>
    <x v="10"/>
    <x v="0"/>
    <s v="February"/>
    <x v="0"/>
    <s v="PROD9137"/>
    <x v="3"/>
    <x v="1"/>
    <n v="734"/>
    <n v="4"/>
    <n v="2935"/>
    <x v="1"/>
    <n v="238"/>
    <n v="2"/>
    <x v="0"/>
    <n v="0.14991482112436116"/>
    <n v="440"/>
  </r>
  <r>
    <s v="ORD003048"/>
    <s v="CUST9824"/>
    <s v="Holly Armstrong"/>
    <s v="jeffrey.wood@yahoo.com"/>
    <x v="3"/>
    <d v="2024-05-04T00:00:00"/>
    <x v="15"/>
    <x v="7"/>
    <x v="1"/>
    <s v="November"/>
    <x v="0"/>
    <s v="PROD7588"/>
    <x v="5"/>
    <x v="3"/>
    <n v="269"/>
    <n v="1"/>
    <n v="269"/>
    <x v="0"/>
    <n v="29"/>
    <n v="6"/>
    <x v="0"/>
    <n v="0.34944237918215615"/>
    <n v="94"/>
  </r>
  <r>
    <s v="ORD003049"/>
    <s v="CUST6521"/>
    <s v="Chris King"/>
    <s v="adam.hunt@outlook.com"/>
    <x v="1"/>
    <d v="2023-12-29T00:00:00"/>
    <x v="262"/>
    <x v="6"/>
    <x v="1"/>
    <s v="August"/>
    <x v="1"/>
    <s v="PROD6540"/>
    <x v="14"/>
    <x v="4"/>
    <n v="581"/>
    <n v="3"/>
    <n v="1742"/>
    <x v="0"/>
    <n v="145"/>
    <m/>
    <x v="2"/>
    <n v="0.24971297359357061"/>
    <n v="435"/>
  </r>
  <r>
    <s v="ORD003050"/>
    <s v="CUST2890"/>
    <s v="Theresa Garcia"/>
    <s v="amanda.torres@outlook.com"/>
    <x v="5"/>
    <d v="2024-01-04T00:00:00"/>
    <x v="704"/>
    <x v="0"/>
    <x v="0"/>
    <s v="January"/>
    <x v="0"/>
    <s v="PROD5027"/>
    <x v="18"/>
    <x v="0"/>
    <n v="184"/>
    <n v="2"/>
    <n v="368"/>
    <x v="0"/>
    <n v="55"/>
    <n v="6"/>
    <x v="0"/>
    <n v="0.39945652173913043"/>
    <n v="147"/>
  </r>
  <r>
    <s v="ORD003051"/>
    <s v="CUST4635"/>
    <s v="Richard Payne"/>
    <s v="willie.williams@hotmail.com"/>
    <x v="6"/>
    <d v="2023-04-15T00:00:00"/>
    <x v="613"/>
    <x v="5"/>
    <x v="0"/>
    <s v="October"/>
    <x v="0"/>
    <s v="PROD8212"/>
    <x v="6"/>
    <x v="0"/>
    <n v="826"/>
    <n v="1"/>
    <n v="826"/>
    <x v="2"/>
    <n v="47"/>
    <n v="10"/>
    <x v="1"/>
    <n v="0.39951573849878935"/>
    <n v="330"/>
  </r>
  <r>
    <s v="ORD003052"/>
    <s v="CUST4676"/>
    <s v="Jon Hooper"/>
    <s v="carolyn.maldonado@hotmail.com"/>
    <x v="6"/>
    <d v="2023-09-13T00:00:00"/>
    <x v="121"/>
    <x v="0"/>
    <x v="0"/>
    <s v="January"/>
    <x v="0"/>
    <s v="PROD7176"/>
    <x v="3"/>
    <x v="1"/>
    <n v="668"/>
    <n v="1"/>
    <n v="668"/>
    <x v="0"/>
    <n v="55"/>
    <n v="6"/>
    <x v="0"/>
    <n v="0.1497005988023952"/>
    <n v="100"/>
  </r>
  <r>
    <s v="ORD003053"/>
    <s v="CUST7077"/>
    <s v="Robert Garrett"/>
    <s v="rachel.wood@gmail.com"/>
    <x v="1"/>
    <d v="2024-01-10T00:00:00"/>
    <x v="380"/>
    <x v="3"/>
    <x v="1"/>
    <s v="March"/>
    <x v="1"/>
    <s v="PROD7383"/>
    <x v="8"/>
    <x v="2"/>
    <n v="869"/>
    <n v="5"/>
    <n v="4344"/>
    <x v="1"/>
    <n v="608"/>
    <m/>
    <x v="2"/>
    <n v="0.29995395948434622"/>
    <n v="1303"/>
  </r>
  <r>
    <s v="ORD003054"/>
    <s v="CUST6882"/>
    <s v="Patrick Thomas"/>
    <s v="daniel.madden@gmail.com"/>
    <x v="6"/>
    <d v="2024-09-21T00:00:00"/>
    <x v="716"/>
    <x v="7"/>
    <x v="1"/>
    <s v="November"/>
    <x v="0"/>
    <s v="PROD5994"/>
    <x v="10"/>
    <x v="2"/>
    <n v="993"/>
    <n v="6"/>
    <n v="5958"/>
    <x v="0"/>
    <n v="880"/>
    <n v="9"/>
    <x v="1"/>
    <n v="0.30010070493454177"/>
    <n v="1788"/>
  </r>
  <r>
    <s v="ORD003055"/>
    <s v="CUST5306"/>
    <s v="Brianna Roach"/>
    <s v="nicole.noble@yahoo.com"/>
    <x v="1"/>
    <d v="2024-04-08T00:00:00"/>
    <x v="638"/>
    <x v="9"/>
    <x v="0"/>
    <s v="June"/>
    <x v="0"/>
    <s v="PROD4350"/>
    <x v="9"/>
    <x v="4"/>
    <n v="730"/>
    <n v="1"/>
    <n v="730"/>
    <x v="1"/>
    <n v="101"/>
    <n v="4"/>
    <x v="0"/>
    <n v="0.24931506849315069"/>
    <n v="182"/>
  </r>
  <r>
    <s v="ORD003056"/>
    <s v="CUST4399"/>
    <s v="Anthony Smith"/>
    <s v="stephen.murphy@hotmail.com"/>
    <x v="2"/>
    <d v="2023-06-11T00:00:00"/>
    <x v="504"/>
    <x v="6"/>
    <x v="0"/>
    <s v="August"/>
    <x v="0"/>
    <s v="PROD1774"/>
    <x v="4"/>
    <x v="2"/>
    <n v="417"/>
    <n v="5"/>
    <n v="2086"/>
    <x v="1"/>
    <n v="116"/>
    <n v="6"/>
    <x v="0"/>
    <n v="0.30009587727708531"/>
    <n v="626"/>
  </r>
  <r>
    <s v="ORD003057"/>
    <s v="CUST1057"/>
    <s v="Mrs. Aimee Harris"/>
    <s v="jeffery.harris@gmail.com"/>
    <x v="4"/>
    <d v="2024-04-11T00:00:00"/>
    <x v="539"/>
    <x v="1"/>
    <x v="1"/>
    <s v="December"/>
    <x v="0"/>
    <s v="PROD4041"/>
    <x v="5"/>
    <x v="3"/>
    <n v="583"/>
    <n v="6"/>
    <n v="3500"/>
    <x v="1"/>
    <n v="357"/>
    <n v="7"/>
    <x v="0"/>
    <n v="0.35"/>
    <n v="1225"/>
  </r>
  <r>
    <s v="ORD003058"/>
    <s v="CUST9525"/>
    <s v="William Garcia"/>
    <s v="denise.williams@gmail.com"/>
    <x v="2"/>
    <d v="2023-03-02T00:00:00"/>
    <x v="238"/>
    <x v="4"/>
    <x v="0"/>
    <s v="April"/>
    <x v="2"/>
    <s v="PROD4748"/>
    <x v="18"/>
    <x v="0"/>
    <n v="779"/>
    <n v="1"/>
    <n v="779"/>
    <x v="0"/>
    <n v="104"/>
    <m/>
    <x v="2"/>
    <n v="0.40051347881899874"/>
    <n v="312"/>
  </r>
  <r>
    <s v="ORD003059"/>
    <s v="CUST1343"/>
    <s v="Jonathan Phillips"/>
    <s v="robert.west@hotmail.com"/>
    <x v="2"/>
    <d v="2023-02-23T00:00:00"/>
    <x v="236"/>
    <x v="4"/>
    <x v="0"/>
    <s v="April"/>
    <x v="0"/>
    <s v="PROD8336"/>
    <x v="0"/>
    <x v="0"/>
    <n v="555"/>
    <n v="2"/>
    <n v="1109"/>
    <x v="1"/>
    <n v="131"/>
    <n v="8"/>
    <x v="1"/>
    <n v="0.40036068530207392"/>
    <n v="444"/>
  </r>
  <r>
    <s v="ORD003060"/>
    <s v="CUST9273"/>
    <s v="Donna White"/>
    <s v="holly.wilson@outlook.com"/>
    <x v="2"/>
    <d v="2023-01-15T00:00:00"/>
    <x v="62"/>
    <x v="1"/>
    <x v="1"/>
    <s v="December"/>
    <x v="0"/>
    <s v="PROD6551"/>
    <x v="20"/>
    <x v="3"/>
    <n v="1854"/>
    <n v="2"/>
    <n v="3708"/>
    <x v="1"/>
    <n v="392"/>
    <n v="6"/>
    <x v="0"/>
    <n v="0.35005393743257823"/>
    <n v="1298"/>
  </r>
  <r>
    <s v="ORD003061"/>
    <s v="CUST4234"/>
    <s v="Jeffrey Brooks"/>
    <s v="mark.cook@gmail.com"/>
    <x v="0"/>
    <d v="2024-05-03T00:00:00"/>
    <x v="596"/>
    <x v="11"/>
    <x v="0"/>
    <s v="July"/>
    <x v="0"/>
    <s v="PROD8114"/>
    <x v="14"/>
    <x v="4"/>
    <n v="1282"/>
    <n v="1"/>
    <n v="1282"/>
    <x v="1"/>
    <n v="101"/>
    <n v="8"/>
    <x v="1"/>
    <n v="0.25039001560062402"/>
    <n v="321"/>
  </r>
  <r>
    <s v="ORD003062"/>
    <s v="CUST1506"/>
    <s v="Elizabeth Walker"/>
    <s v="nathan.robinson@gmail.com"/>
    <x v="2"/>
    <d v="2023-12-06T00:00:00"/>
    <x v="572"/>
    <x v="6"/>
    <x v="0"/>
    <s v="August"/>
    <x v="0"/>
    <s v="PROD3842"/>
    <x v="17"/>
    <x v="3"/>
    <n v="1012"/>
    <n v="1"/>
    <n v="1012"/>
    <x v="2"/>
    <n v="97"/>
    <n v="8"/>
    <x v="1"/>
    <n v="0.34980237154150196"/>
    <n v="354"/>
  </r>
  <r>
    <s v="ORD003063"/>
    <s v="CUST4143"/>
    <s v="Tracy Ortiz"/>
    <s v="leslie.cline@yahoo.com"/>
    <x v="4"/>
    <d v="2023-03-29T00:00:00"/>
    <x v="201"/>
    <x v="2"/>
    <x v="1"/>
    <s v="May"/>
    <x v="0"/>
    <s v="PROD4728"/>
    <x v="16"/>
    <x v="0"/>
    <n v="730"/>
    <n v="3"/>
    <n v="2191"/>
    <x v="4"/>
    <n v="192"/>
    <n v="6"/>
    <x v="0"/>
    <n v="0.39981743496120492"/>
    <n v="876"/>
  </r>
  <r>
    <s v="ORD003064"/>
    <s v="CUST9275"/>
    <s v="Victoria Arnold"/>
    <s v="david.ward@hotmail.com"/>
    <x v="3"/>
    <d v="2023-09-20T00:00:00"/>
    <x v="494"/>
    <x v="3"/>
    <x v="1"/>
    <s v="March"/>
    <x v="0"/>
    <s v="PROD8172"/>
    <x v="4"/>
    <x v="2"/>
    <n v="890"/>
    <n v="3"/>
    <n v="2671"/>
    <x v="0"/>
    <n v="220"/>
    <n v="2"/>
    <x v="0"/>
    <n v="0.29988768251591164"/>
    <n v="801"/>
  </r>
  <r>
    <s v="ORD003065"/>
    <s v="CUST3961"/>
    <s v="Thomas Smith"/>
    <s v="kevin.wilson@yahoo.com"/>
    <x v="5"/>
    <d v="2023-05-04T00:00:00"/>
    <x v="485"/>
    <x v="11"/>
    <x v="0"/>
    <s v="July"/>
    <x v="0"/>
    <s v="PROD3949"/>
    <x v="8"/>
    <x v="2"/>
    <n v="1115"/>
    <n v="6"/>
    <n v="6693"/>
    <x v="0"/>
    <n v="775"/>
    <n v="10"/>
    <x v="1"/>
    <n v="0.30001494098311671"/>
    <n v="2008"/>
  </r>
  <r>
    <s v="ORD003066"/>
    <s v="CUST9148"/>
    <s v="Kelly Nichols"/>
    <s v="abigail.roberts@gmail.com"/>
    <x v="3"/>
    <d v="2023-02-03T00:00:00"/>
    <x v="252"/>
    <x v="11"/>
    <x v="1"/>
    <s v="July"/>
    <x v="0"/>
    <s v="PROD2209"/>
    <x v="16"/>
    <x v="0"/>
    <n v="265"/>
    <n v="5"/>
    <n v="1324"/>
    <x v="3"/>
    <n v="191"/>
    <n v="9"/>
    <x v="1"/>
    <n v="0.40030211480362538"/>
    <n v="530"/>
  </r>
  <r>
    <s v="ORD003067"/>
    <s v="CUST2533"/>
    <s v="Timothy Diaz"/>
    <s v="thomas.coleman@outlook.com"/>
    <x v="5"/>
    <d v="2023-09-29T00:00:00"/>
    <x v="250"/>
    <x v="0"/>
    <x v="1"/>
    <s v="January"/>
    <x v="0"/>
    <s v="PROD1325"/>
    <x v="18"/>
    <x v="0"/>
    <n v="119"/>
    <n v="2"/>
    <n v="239"/>
    <x v="3"/>
    <n v="15"/>
    <n v="10"/>
    <x v="1"/>
    <n v="0.39748953974895396"/>
    <n v="95"/>
  </r>
  <r>
    <s v="ORD003068"/>
    <s v="CUST1863"/>
    <s v="Sarah Miller"/>
    <s v="kim.long@gmail.com"/>
    <x v="6"/>
    <d v="2023-04-20T00:00:00"/>
    <x v="202"/>
    <x v="11"/>
    <x v="1"/>
    <s v="July"/>
    <x v="0"/>
    <s v="PROD3656"/>
    <x v="19"/>
    <x v="2"/>
    <n v="102"/>
    <n v="2"/>
    <n v="204"/>
    <x v="1"/>
    <n v="27"/>
    <n v="8"/>
    <x v="1"/>
    <n v="0.29901960784313725"/>
    <n v="61"/>
  </r>
  <r>
    <s v="ORD003069"/>
    <s v="CUST3336"/>
    <s v="Stacy Russell"/>
    <s v="michael.landry@hotmail.com"/>
    <x v="0"/>
    <d v="2023-12-09T00:00:00"/>
    <x v="41"/>
    <x v="8"/>
    <x v="1"/>
    <s v="September"/>
    <x v="0"/>
    <s v="PROD5422"/>
    <x v="19"/>
    <x v="2"/>
    <n v="545"/>
    <n v="5"/>
    <n v="2723"/>
    <x v="0"/>
    <n v="349"/>
    <n v="9"/>
    <x v="1"/>
    <n v="0.30003672420124861"/>
    <n v="817"/>
  </r>
  <r>
    <s v="ORD003070"/>
    <s v="CUST1618"/>
    <s v="Paul Davis"/>
    <s v="tina.cruz@yahoo.com"/>
    <x v="4"/>
    <d v="2023-10-11T00:00:00"/>
    <x v="686"/>
    <x v="8"/>
    <x v="0"/>
    <s v="September"/>
    <x v="0"/>
    <s v="PROD9027"/>
    <x v="8"/>
    <x v="2"/>
    <n v="224"/>
    <n v="2"/>
    <n v="447"/>
    <x v="1"/>
    <n v="42"/>
    <n v="2"/>
    <x v="0"/>
    <n v="0.29977628635346754"/>
    <n v="134"/>
  </r>
  <r>
    <s v="ORD003071"/>
    <s v="CUST9084"/>
    <s v="Amber Martinez MD"/>
    <s v="regina.peters@yahoo.com"/>
    <x v="4"/>
    <d v="2024-12-14T00:00:00"/>
    <x v="617"/>
    <x v="3"/>
    <x v="1"/>
    <s v="March"/>
    <x v="1"/>
    <s v="PROD7143"/>
    <x v="17"/>
    <x v="3"/>
    <n v="691"/>
    <n v="1"/>
    <n v="691"/>
    <x v="0"/>
    <n v="101"/>
    <m/>
    <x v="2"/>
    <n v="0.35021707670043417"/>
    <n v="242"/>
  </r>
  <r>
    <s v="ORD003072"/>
    <s v="CUST4779"/>
    <s v="Anthony Rogers"/>
    <s v="heidi.henry@yahoo.com"/>
    <x v="2"/>
    <d v="2024-09-14T00:00:00"/>
    <x v="211"/>
    <x v="0"/>
    <x v="0"/>
    <s v="January"/>
    <x v="0"/>
    <s v="PROD7296"/>
    <x v="1"/>
    <x v="1"/>
    <n v="849"/>
    <n v="3"/>
    <n v="2548"/>
    <x v="0"/>
    <n v="284"/>
    <n v="4"/>
    <x v="0"/>
    <n v="0.14992150706436422"/>
    <n v="382"/>
  </r>
  <r>
    <s v="ORD003073"/>
    <s v="CUST3208"/>
    <s v="Tony Larsen"/>
    <s v="george.watkins@outlook.com"/>
    <x v="2"/>
    <d v="2023-06-03T00:00:00"/>
    <x v="395"/>
    <x v="8"/>
    <x v="1"/>
    <s v="September"/>
    <x v="1"/>
    <s v="PROD8389"/>
    <x v="18"/>
    <x v="0"/>
    <n v="545"/>
    <n v="1"/>
    <n v="545"/>
    <x v="2"/>
    <n v="66"/>
    <m/>
    <x v="2"/>
    <n v="0.4"/>
    <n v="218"/>
  </r>
  <r>
    <s v="ORD003074"/>
    <s v="CUST5254"/>
    <s v="Austin Howard"/>
    <s v="chelsea.freeman@outlook.com"/>
    <x v="2"/>
    <d v="2023-08-27T00:00:00"/>
    <x v="392"/>
    <x v="4"/>
    <x v="0"/>
    <s v="April"/>
    <x v="0"/>
    <s v="PROD3123"/>
    <x v="11"/>
    <x v="3"/>
    <n v="679"/>
    <n v="3"/>
    <n v="2037"/>
    <x v="3"/>
    <n v="186"/>
    <n v="8"/>
    <x v="1"/>
    <n v="0.35002454590083454"/>
    <n v="713"/>
  </r>
  <r>
    <s v="ORD003075"/>
    <s v="CUST9868"/>
    <s v="William Carroll"/>
    <s v="allen.stewart@outlook.com"/>
    <x v="6"/>
    <d v="2024-08-20T00:00:00"/>
    <x v="20"/>
    <x v="3"/>
    <x v="0"/>
    <s v="March"/>
    <x v="0"/>
    <s v="PROD7981"/>
    <x v="18"/>
    <x v="0"/>
    <n v="321"/>
    <n v="3"/>
    <n v="963"/>
    <x v="4"/>
    <n v="92"/>
    <n v="7"/>
    <x v="0"/>
    <n v="0.39979231568016615"/>
    <n v="385"/>
  </r>
  <r>
    <s v="ORD003076"/>
    <s v="CUST5556"/>
    <s v="Betty Gates"/>
    <s v="brenda.nguyen@yahoo.com"/>
    <x v="3"/>
    <d v="2024-02-15T00:00:00"/>
    <x v="664"/>
    <x v="4"/>
    <x v="0"/>
    <s v="April"/>
    <x v="0"/>
    <s v="PROD1390"/>
    <x v="0"/>
    <x v="0"/>
    <n v="489"/>
    <n v="3"/>
    <n v="1468"/>
    <x v="1"/>
    <n v="162"/>
    <n v="7"/>
    <x v="0"/>
    <n v="0.39986376021798364"/>
    <n v="587"/>
  </r>
  <r>
    <s v="ORD003077"/>
    <s v="CUST1420"/>
    <s v="Samantha Blake"/>
    <s v="julie.todd@gmail.com"/>
    <x v="6"/>
    <d v="2024-06-28T00:00:00"/>
    <x v="58"/>
    <x v="2"/>
    <x v="0"/>
    <s v="May"/>
    <x v="0"/>
    <s v="PROD4086"/>
    <x v="1"/>
    <x v="1"/>
    <n v="615"/>
    <n v="2"/>
    <n v="1231"/>
    <x v="0"/>
    <n v="133"/>
    <n v="6"/>
    <x v="0"/>
    <n v="0.1502843216896832"/>
    <n v="185"/>
  </r>
  <r>
    <s v="ORD003078"/>
    <s v="CUST1305"/>
    <s v="Christina Carter PhD"/>
    <s v="christopher.blair@hotmail.com"/>
    <x v="3"/>
    <d v="2024-03-27T00:00:00"/>
    <x v="489"/>
    <x v="9"/>
    <x v="0"/>
    <s v="June"/>
    <x v="0"/>
    <s v="PROD7189"/>
    <x v="5"/>
    <x v="3"/>
    <n v="401"/>
    <n v="2"/>
    <n v="802"/>
    <x v="0"/>
    <n v="47"/>
    <n v="3"/>
    <x v="0"/>
    <n v="0.35037406483790523"/>
    <n v="281"/>
  </r>
  <r>
    <s v="ORD003079"/>
    <s v="CUST3375"/>
    <s v="Victoria Wright"/>
    <s v="alex.sutton@yahoo.com"/>
    <x v="1"/>
    <d v="2023-05-22T00:00:00"/>
    <x v="283"/>
    <x v="3"/>
    <x v="0"/>
    <s v="March"/>
    <x v="0"/>
    <s v="PROD9048"/>
    <x v="12"/>
    <x v="3"/>
    <n v="563"/>
    <n v="4"/>
    <n v="2252"/>
    <x v="1"/>
    <n v="315"/>
    <n v="2"/>
    <x v="0"/>
    <n v="0.34991119005328597"/>
    <n v="788"/>
  </r>
  <r>
    <s v="ORD003080"/>
    <s v="CUST1262"/>
    <s v="Wanda Payne"/>
    <s v="sara.gates@hotmail.com"/>
    <x v="3"/>
    <d v="2023-03-11T00:00:00"/>
    <x v="208"/>
    <x v="4"/>
    <x v="1"/>
    <s v="April"/>
    <x v="0"/>
    <s v="PROD2960"/>
    <x v="12"/>
    <x v="3"/>
    <n v="152"/>
    <n v="2"/>
    <n v="303"/>
    <x v="2"/>
    <n v="28"/>
    <n v="7"/>
    <x v="0"/>
    <n v="0.34983498349834985"/>
    <n v="106"/>
  </r>
  <r>
    <s v="ORD003081"/>
    <s v="CUST5569"/>
    <s v="Ethan Garner"/>
    <s v="deborah.perez@gmail.com"/>
    <x v="5"/>
    <d v="2024-07-26T00:00:00"/>
    <x v="622"/>
    <x v="11"/>
    <x v="0"/>
    <s v="July"/>
    <x v="0"/>
    <s v="PROD7441"/>
    <x v="4"/>
    <x v="2"/>
    <n v="672"/>
    <n v="2"/>
    <n v="1345"/>
    <x v="0"/>
    <n v="144"/>
    <n v="3"/>
    <x v="0"/>
    <n v="0.29962825278810407"/>
    <n v="403"/>
  </r>
  <r>
    <s v="ORD003082"/>
    <s v="CUST4557"/>
    <s v="Elizabeth Boyd"/>
    <s v="jennifer.fisher@outlook.com"/>
    <x v="0"/>
    <d v="2023-05-27T00:00:00"/>
    <x v="719"/>
    <x v="3"/>
    <x v="0"/>
    <s v="March"/>
    <x v="0"/>
    <s v="PROD2639"/>
    <x v="6"/>
    <x v="0"/>
    <n v="866"/>
    <n v="1"/>
    <n v="866"/>
    <x v="0"/>
    <n v="89"/>
    <n v="3"/>
    <x v="0"/>
    <n v="0.39953810623556579"/>
    <n v="346"/>
  </r>
  <r>
    <s v="ORD003083"/>
    <s v="CUST5479"/>
    <s v="Meredith Perez"/>
    <s v="elizabeth.rodriguez@gmail.com"/>
    <x v="4"/>
    <d v="2023-09-04T00:00:00"/>
    <x v="551"/>
    <x v="5"/>
    <x v="1"/>
    <s v="October"/>
    <x v="2"/>
    <s v="PROD4467"/>
    <x v="16"/>
    <x v="0"/>
    <n v="92"/>
    <n v="3"/>
    <n v="277"/>
    <x v="0"/>
    <n v="21"/>
    <m/>
    <x v="2"/>
    <n v="0.4007220216606498"/>
    <n v="111"/>
  </r>
  <r>
    <s v="ORD003084"/>
    <s v="CUST1308"/>
    <s v="Courtney Cook"/>
    <s v="alexis.dawson@yahoo.com"/>
    <x v="6"/>
    <d v="2024-08-16T00:00:00"/>
    <x v="667"/>
    <x v="9"/>
    <x v="0"/>
    <s v="June"/>
    <x v="0"/>
    <s v="PROD2065"/>
    <x v="7"/>
    <x v="4"/>
    <n v="421"/>
    <n v="4"/>
    <n v="1684"/>
    <x v="0"/>
    <n v="189"/>
    <n v="3"/>
    <x v="0"/>
    <n v="0.25"/>
    <n v="421"/>
  </r>
  <r>
    <s v="ORD003085"/>
    <s v="CUST4694"/>
    <s v="Jaime Smith"/>
    <s v="jessica.velez@hotmail.com"/>
    <x v="3"/>
    <d v="2023-03-14T00:00:00"/>
    <x v="661"/>
    <x v="9"/>
    <x v="1"/>
    <s v="June"/>
    <x v="0"/>
    <s v="PROD9174"/>
    <x v="12"/>
    <x v="3"/>
    <n v="1103"/>
    <n v="3"/>
    <n v="3309"/>
    <x v="1"/>
    <n v="279"/>
    <n v="6"/>
    <x v="0"/>
    <n v="0.3499546690843155"/>
    <n v="1158"/>
  </r>
  <r>
    <s v="ORD003086"/>
    <s v="CUST1474"/>
    <s v="Rebecca Fleming"/>
    <s v="robert.barton@yahoo.com"/>
    <x v="2"/>
    <d v="2024-08-12T00:00:00"/>
    <x v="157"/>
    <x v="1"/>
    <x v="1"/>
    <s v="December"/>
    <x v="0"/>
    <s v="PROD8477"/>
    <x v="15"/>
    <x v="1"/>
    <n v="1461"/>
    <n v="4"/>
    <n v="5846"/>
    <x v="2"/>
    <n v="779"/>
    <n v="4"/>
    <x v="0"/>
    <n v="0.15001710571330826"/>
    <n v="877"/>
  </r>
  <r>
    <s v="ORD003087"/>
    <s v="CUST7908"/>
    <s v="Rachel Reese"/>
    <s v="gary.williams@yahoo.com"/>
    <x v="0"/>
    <d v="2023-09-02T00:00:00"/>
    <x v="620"/>
    <x v="2"/>
    <x v="0"/>
    <s v="May"/>
    <x v="0"/>
    <s v="PROD7639"/>
    <x v="3"/>
    <x v="1"/>
    <n v="896"/>
    <n v="4"/>
    <n v="3583"/>
    <x v="1"/>
    <n v="423"/>
    <n v="2"/>
    <x v="0"/>
    <n v="0.14987440692157411"/>
    <n v="537"/>
  </r>
  <r>
    <s v="ORD003088"/>
    <s v="CUST1057"/>
    <s v="Mrs. Aimee Harris"/>
    <s v="jeffery.harris@gmail.com"/>
    <x v="4"/>
    <d v="2024-04-11T00:00:00"/>
    <x v="368"/>
    <x v="6"/>
    <x v="0"/>
    <s v="August"/>
    <x v="0"/>
    <s v="PROD6051"/>
    <x v="3"/>
    <x v="1"/>
    <n v="341"/>
    <n v="5"/>
    <n v="1704"/>
    <x v="1"/>
    <n v="220"/>
    <n v="4"/>
    <x v="0"/>
    <n v="0.15023474178403756"/>
    <n v="256"/>
  </r>
  <r>
    <s v="ORD003089"/>
    <s v="CUST1586"/>
    <s v="Michael Smith"/>
    <s v="alice.walker@outlook.com"/>
    <x v="2"/>
    <d v="2024-03-02T00:00:00"/>
    <x v="273"/>
    <x v="5"/>
    <x v="1"/>
    <s v="October"/>
    <x v="0"/>
    <s v="PROD9128"/>
    <x v="20"/>
    <x v="3"/>
    <n v="547"/>
    <n v="2"/>
    <n v="1094"/>
    <x v="1"/>
    <n v="117"/>
    <n v="8"/>
    <x v="1"/>
    <n v="0.35009140767824498"/>
    <n v="383"/>
  </r>
  <r>
    <s v="ORD003090"/>
    <s v="CUST2734"/>
    <s v="Darrell Adams"/>
    <s v="christy.ryan@yahoo.com"/>
    <x v="1"/>
    <d v="2024-07-20T00:00:00"/>
    <x v="225"/>
    <x v="10"/>
    <x v="1"/>
    <s v="February"/>
    <x v="0"/>
    <s v="PROD3158"/>
    <x v="15"/>
    <x v="1"/>
    <n v="683"/>
    <n v="2"/>
    <n v="1367"/>
    <x v="1"/>
    <n v="84"/>
    <n v="7"/>
    <x v="0"/>
    <n v="0.14996342355523043"/>
    <n v="205"/>
  </r>
  <r>
    <s v="ORD003091"/>
    <s v="CUST5144"/>
    <s v="Alexandra Castaneda MD"/>
    <s v="brandon.baker@gmail.com"/>
    <x v="3"/>
    <d v="2024-06-25T00:00:00"/>
    <x v="660"/>
    <x v="1"/>
    <x v="0"/>
    <s v="December"/>
    <x v="0"/>
    <s v="PROD9408"/>
    <x v="9"/>
    <x v="4"/>
    <n v="1096"/>
    <n v="6"/>
    <n v="6578"/>
    <x v="1"/>
    <n v="393"/>
    <n v="9"/>
    <x v="1"/>
    <n v="0.25007601094557619"/>
    <n v="1645"/>
  </r>
  <r>
    <s v="ORD003092"/>
    <s v="CUST9870"/>
    <s v="Kristen Davis"/>
    <s v="kathleen.matthews@outlook.com"/>
    <x v="4"/>
    <d v="2023-10-29T00:00:00"/>
    <x v="593"/>
    <x v="10"/>
    <x v="0"/>
    <s v="February"/>
    <x v="0"/>
    <s v="PROD7788"/>
    <x v="11"/>
    <x v="3"/>
    <n v="245"/>
    <n v="1"/>
    <n v="245"/>
    <x v="0"/>
    <n v="31"/>
    <n v="5"/>
    <x v="0"/>
    <n v="0.3510204081632653"/>
    <n v="86"/>
  </r>
  <r>
    <s v="ORD003093"/>
    <s v="CUST1582"/>
    <s v="Devon Mata"/>
    <s v="kimberly.cantrell@hotmail.com"/>
    <x v="2"/>
    <d v="2024-11-19T00:00:00"/>
    <x v="221"/>
    <x v="11"/>
    <x v="1"/>
    <s v="July"/>
    <x v="0"/>
    <s v="PROD7516"/>
    <x v="7"/>
    <x v="4"/>
    <n v="348"/>
    <n v="5"/>
    <n v="1742"/>
    <x v="0"/>
    <n v="107"/>
    <n v="9"/>
    <x v="1"/>
    <n v="0.24971297359357061"/>
    <n v="435"/>
  </r>
  <r>
    <s v="ORD003094"/>
    <s v="CUST2238"/>
    <s v="James Ramos"/>
    <s v="todd.jones@yahoo.com"/>
    <x v="6"/>
    <d v="2023-01-22T00:00:00"/>
    <x v="386"/>
    <x v="10"/>
    <x v="0"/>
    <s v="February"/>
    <x v="0"/>
    <s v="PROD4597"/>
    <x v="11"/>
    <x v="3"/>
    <n v="324"/>
    <n v="1"/>
    <n v="324"/>
    <x v="2"/>
    <n v="38"/>
    <n v="7"/>
    <x v="0"/>
    <n v="0.34876543209876543"/>
    <n v="113"/>
  </r>
  <r>
    <s v="ORD003095"/>
    <s v="CUST4390"/>
    <s v="Steve Crawford"/>
    <s v="jason.gonzalez@gmail.com"/>
    <x v="6"/>
    <d v="2023-04-03T00:00:00"/>
    <x v="110"/>
    <x v="2"/>
    <x v="0"/>
    <s v="May"/>
    <x v="0"/>
    <s v="PROD7632"/>
    <x v="4"/>
    <x v="2"/>
    <n v="330"/>
    <n v="5"/>
    <n v="1650"/>
    <x v="1"/>
    <n v="171"/>
    <n v="2"/>
    <x v="0"/>
    <n v="0.3"/>
    <n v="495"/>
  </r>
  <r>
    <s v="ORD003096"/>
    <s v="CUST8133"/>
    <s v="Craig Kennedy"/>
    <s v="vickie.gonzales@outlook.com"/>
    <x v="6"/>
    <d v="2024-10-19T00:00:00"/>
    <x v="76"/>
    <x v="9"/>
    <x v="1"/>
    <s v="June"/>
    <x v="0"/>
    <s v="PROD7577"/>
    <x v="20"/>
    <x v="3"/>
    <n v="836"/>
    <n v="2"/>
    <n v="1672"/>
    <x v="1"/>
    <n v="122"/>
    <n v="4"/>
    <x v="0"/>
    <n v="0.34988038277511962"/>
    <n v="585"/>
  </r>
  <r>
    <s v="ORD003097"/>
    <s v="CUST7229"/>
    <s v="Lisa Parker"/>
    <s v="gabrielle.murphy@hotmail.com"/>
    <x v="5"/>
    <d v="2023-09-28T00:00:00"/>
    <x v="108"/>
    <x v="2"/>
    <x v="1"/>
    <s v="May"/>
    <x v="0"/>
    <s v="PROD9121"/>
    <x v="7"/>
    <x v="4"/>
    <n v="629"/>
    <n v="1"/>
    <n v="629"/>
    <x v="1"/>
    <n v="65"/>
    <n v="5"/>
    <x v="0"/>
    <n v="0.24960254372019078"/>
    <n v="157"/>
  </r>
  <r>
    <s v="ORD003098"/>
    <s v="CUST2262"/>
    <s v="Samuel Ward"/>
    <s v="kathleen.washington@hotmail.com"/>
    <x v="2"/>
    <d v="2024-07-12T00:00:00"/>
    <x v="720"/>
    <x v="7"/>
    <x v="1"/>
    <s v="November"/>
    <x v="0"/>
    <s v="PROD4532"/>
    <x v="13"/>
    <x v="4"/>
    <n v="31"/>
    <n v="7"/>
    <n v="216"/>
    <x v="1"/>
    <n v="20"/>
    <n v="3"/>
    <x v="0"/>
    <n v="0.25"/>
    <n v="54"/>
  </r>
  <r>
    <s v="ORD003099"/>
    <s v="CUST6269"/>
    <s v="Kim Hudson"/>
    <s v="gail.wright@gmail.com"/>
    <x v="3"/>
    <d v="2024-01-11T00:00:00"/>
    <x v="318"/>
    <x v="8"/>
    <x v="0"/>
    <s v="September"/>
    <x v="1"/>
    <s v="PROD8892"/>
    <x v="8"/>
    <x v="2"/>
    <n v="93"/>
    <n v="5"/>
    <n v="463"/>
    <x v="1"/>
    <n v="67"/>
    <m/>
    <x v="2"/>
    <n v="0.30021598272138228"/>
    <n v="139"/>
  </r>
  <r>
    <s v="ORD003100"/>
    <s v="CUST2280"/>
    <s v="Christopher Edwards"/>
    <s v="dawn.price@hotmail.com"/>
    <x v="0"/>
    <d v="2024-11-18T00:00:00"/>
    <x v="131"/>
    <x v="9"/>
    <x v="1"/>
    <s v="June"/>
    <x v="0"/>
    <s v="PROD1489"/>
    <x v="6"/>
    <x v="0"/>
    <n v="98"/>
    <n v="3"/>
    <n v="295"/>
    <x v="1"/>
    <n v="40"/>
    <n v="4"/>
    <x v="0"/>
    <n v="0.4"/>
    <n v="118"/>
  </r>
  <r>
    <s v="ORD003101"/>
    <s v="CUST8654"/>
    <s v="Jonathan Robles"/>
    <s v="maria.nelson@yahoo.com"/>
    <x v="2"/>
    <d v="2024-06-19T00:00:00"/>
    <x v="408"/>
    <x v="2"/>
    <x v="0"/>
    <s v="May"/>
    <x v="0"/>
    <s v="PROD7678"/>
    <x v="7"/>
    <x v="4"/>
    <n v="975"/>
    <n v="4"/>
    <n v="3899"/>
    <x v="1"/>
    <n v="406"/>
    <n v="8"/>
    <x v="1"/>
    <n v="0.25006411900487302"/>
    <n v="975"/>
  </r>
  <r>
    <s v="ORD003102"/>
    <s v="CUST4151"/>
    <s v="Adam Anderson"/>
    <s v="sarah.snyder@yahoo.com"/>
    <x v="3"/>
    <d v="2024-02-28T00:00:00"/>
    <x v="270"/>
    <x v="6"/>
    <x v="1"/>
    <s v="August"/>
    <x v="0"/>
    <s v="PROD7644"/>
    <x v="18"/>
    <x v="0"/>
    <n v="208"/>
    <n v="1"/>
    <n v="208"/>
    <x v="3"/>
    <n v="31"/>
    <n v="9"/>
    <x v="1"/>
    <n v="0.39903846153846156"/>
    <n v="83"/>
  </r>
  <r>
    <s v="ORD003103"/>
    <s v="CUST5571"/>
    <s v="Mary Farrell"/>
    <s v="april.bradshaw@outlook.com"/>
    <x v="6"/>
    <d v="2023-03-17T00:00:00"/>
    <x v="357"/>
    <x v="0"/>
    <x v="1"/>
    <s v="January"/>
    <x v="0"/>
    <s v="PROD4560"/>
    <x v="7"/>
    <x v="4"/>
    <n v="511"/>
    <n v="1"/>
    <n v="511"/>
    <x v="1"/>
    <n v="39"/>
    <n v="9"/>
    <x v="1"/>
    <n v="0.25048923679060664"/>
    <n v="128"/>
  </r>
  <r>
    <s v="ORD003104"/>
    <s v="CUST5479"/>
    <s v="Meredith Perez"/>
    <s v="elizabeth.rodriguez@gmail.com"/>
    <x v="4"/>
    <d v="2023-09-04T00:00:00"/>
    <x v="272"/>
    <x v="10"/>
    <x v="0"/>
    <s v="February"/>
    <x v="0"/>
    <s v="PROD5795"/>
    <x v="17"/>
    <x v="3"/>
    <n v="538"/>
    <n v="3"/>
    <n v="1613"/>
    <x v="1"/>
    <n v="139"/>
    <n v="2"/>
    <x v="0"/>
    <n v="0.34965902045877245"/>
    <n v="564"/>
  </r>
  <r>
    <s v="ORD003105"/>
    <s v="CUST9623"/>
    <s v="William Vazquez"/>
    <s v="randy.morales@hotmail.com"/>
    <x v="5"/>
    <d v="2024-01-15T00:00:00"/>
    <x v="20"/>
    <x v="3"/>
    <x v="0"/>
    <s v="March"/>
    <x v="2"/>
    <s v="PROD2276"/>
    <x v="10"/>
    <x v="2"/>
    <n v="36"/>
    <n v="5"/>
    <n v="178"/>
    <x v="0"/>
    <n v="11"/>
    <m/>
    <x v="2"/>
    <n v="0.29775280898876405"/>
    <n v="53"/>
  </r>
  <r>
    <s v="ORD003106"/>
    <s v="CUST5933"/>
    <s v="Christopher Jones"/>
    <s v="melissa.stewart@outlook.com"/>
    <x v="4"/>
    <d v="2024-11-04T00:00:00"/>
    <x v="427"/>
    <x v="10"/>
    <x v="0"/>
    <s v="February"/>
    <x v="0"/>
    <s v="PROD4900"/>
    <x v="6"/>
    <x v="0"/>
    <n v="147"/>
    <n v="1"/>
    <n v="147"/>
    <x v="1"/>
    <n v="12"/>
    <n v="5"/>
    <x v="0"/>
    <n v="0.40136054421768708"/>
    <n v="59"/>
  </r>
  <r>
    <s v="ORD003107"/>
    <s v="CUST4248"/>
    <s v="Jamie Clark"/>
    <s v="tammy.stokes@hotmail.com"/>
    <x v="2"/>
    <d v="2024-05-21T00:00:00"/>
    <x v="696"/>
    <x v="8"/>
    <x v="1"/>
    <s v="September"/>
    <x v="0"/>
    <s v="PROD8728"/>
    <x v="18"/>
    <x v="0"/>
    <n v="859"/>
    <n v="1"/>
    <n v="859"/>
    <x v="1"/>
    <n v="99"/>
    <n v="4"/>
    <x v="0"/>
    <n v="0.40046565774155995"/>
    <n v="344"/>
  </r>
  <r>
    <s v="ORD003108"/>
    <s v="CUST2967"/>
    <s v="Cathy Gaines"/>
    <s v="jonathan.sparks@outlook.com"/>
    <x v="1"/>
    <d v="2023-07-09T00:00:00"/>
    <x v="335"/>
    <x v="0"/>
    <x v="1"/>
    <s v="January"/>
    <x v="0"/>
    <s v="PROD2344"/>
    <x v="3"/>
    <x v="1"/>
    <n v="266"/>
    <n v="3"/>
    <n v="799"/>
    <x v="0"/>
    <n v="97"/>
    <n v="8"/>
    <x v="1"/>
    <n v="0.15018773466833543"/>
    <n v="120"/>
  </r>
  <r>
    <s v="ORD003109"/>
    <s v="CUST8581"/>
    <s v="Jennifer Hale"/>
    <s v="martha.ross@hotmail.com"/>
    <x v="2"/>
    <d v="2024-04-01T00:00:00"/>
    <x v="148"/>
    <x v="11"/>
    <x v="0"/>
    <s v="July"/>
    <x v="1"/>
    <s v="PROD5744"/>
    <x v="11"/>
    <x v="3"/>
    <n v="210"/>
    <n v="6"/>
    <n v="1263"/>
    <x v="0"/>
    <n v="142"/>
    <m/>
    <x v="2"/>
    <n v="0.34996041171813141"/>
    <n v="442"/>
  </r>
  <r>
    <s v="ORD003110"/>
    <s v="CUST1329"/>
    <s v="Tiffany Garrett"/>
    <s v="michael.gibson@hotmail.com"/>
    <x v="4"/>
    <d v="2023-06-16T00:00:00"/>
    <x v="301"/>
    <x v="6"/>
    <x v="1"/>
    <s v="August"/>
    <x v="0"/>
    <s v="PROD5423"/>
    <x v="15"/>
    <x v="1"/>
    <n v="220"/>
    <n v="2"/>
    <n v="440"/>
    <x v="0"/>
    <n v="60"/>
    <n v="6"/>
    <x v="0"/>
    <n v="0.15"/>
    <n v="66"/>
  </r>
  <r>
    <s v="ORD003111"/>
    <s v="CUST2079"/>
    <s v="Robert Yates"/>
    <s v="kathleen.smith@gmail.com"/>
    <x v="5"/>
    <d v="2023-12-16T00:00:00"/>
    <x v="214"/>
    <x v="11"/>
    <x v="0"/>
    <s v="July"/>
    <x v="0"/>
    <s v="PROD7103"/>
    <x v="10"/>
    <x v="2"/>
    <n v="817"/>
    <n v="3"/>
    <n v="2451"/>
    <x v="1"/>
    <n v="286"/>
    <n v="9"/>
    <x v="1"/>
    <n v="0.29987760097919219"/>
    <n v="735"/>
  </r>
  <r>
    <s v="ORD003112"/>
    <s v="CUST4885"/>
    <s v="Wayne Lozano"/>
    <s v="stephen.elliott@yahoo.com"/>
    <x v="3"/>
    <d v="2023-02-05T00:00:00"/>
    <x v="168"/>
    <x v="11"/>
    <x v="1"/>
    <s v="July"/>
    <x v="0"/>
    <s v="PROD8140"/>
    <x v="7"/>
    <x v="4"/>
    <n v="1235"/>
    <n v="5"/>
    <n v="6173"/>
    <x v="0"/>
    <n v="506"/>
    <n v="5"/>
    <x v="0"/>
    <n v="0.24995950105297263"/>
    <n v="1543"/>
  </r>
  <r>
    <s v="ORD003113"/>
    <s v="CUST9715"/>
    <s v="Johnny Harris"/>
    <s v="david.carter@yahoo.com"/>
    <x v="2"/>
    <d v="2023-08-25T00:00:00"/>
    <x v="492"/>
    <x v="11"/>
    <x v="1"/>
    <s v="July"/>
    <x v="0"/>
    <s v="PROD9196"/>
    <x v="2"/>
    <x v="1"/>
    <n v="107"/>
    <n v="2"/>
    <n v="215"/>
    <x v="0"/>
    <n v="29"/>
    <n v="8"/>
    <x v="1"/>
    <n v="0.14883720930232558"/>
    <n v="32"/>
  </r>
  <r>
    <s v="ORD003114"/>
    <s v="CUST6785"/>
    <s v="Danielle Bailey"/>
    <s v="melissa.pena@hotmail.com"/>
    <x v="4"/>
    <d v="2023-01-19T00:00:00"/>
    <x v="558"/>
    <x v="5"/>
    <x v="1"/>
    <s v="October"/>
    <x v="0"/>
    <s v="PROD6021"/>
    <x v="17"/>
    <x v="3"/>
    <n v="556"/>
    <n v="2"/>
    <n v="1112"/>
    <x v="0"/>
    <n v="115"/>
    <n v="7"/>
    <x v="0"/>
    <n v="0.34982014388489208"/>
    <n v="389"/>
  </r>
  <r>
    <s v="ORD003115"/>
    <s v="CUST4569"/>
    <s v="Heather Keller"/>
    <s v="nicholas.ramos@hotmail.com"/>
    <x v="1"/>
    <d v="2024-03-22T00:00:00"/>
    <x v="601"/>
    <x v="1"/>
    <x v="1"/>
    <s v="December"/>
    <x v="0"/>
    <s v="PROD7433"/>
    <x v="15"/>
    <x v="1"/>
    <n v="792"/>
    <n v="6"/>
    <n v="4751"/>
    <x v="0"/>
    <n v="606"/>
    <n v="8"/>
    <x v="1"/>
    <n v="0.15007366870132605"/>
    <n v="713"/>
  </r>
  <r>
    <s v="ORD003116"/>
    <s v="CUST8348"/>
    <s v="Christina Elliott"/>
    <s v="michael.taylor@gmail.com"/>
    <x v="1"/>
    <d v="2024-11-21T00:00:00"/>
    <x v="397"/>
    <x v="10"/>
    <x v="1"/>
    <s v="February"/>
    <x v="1"/>
    <s v="PROD3641"/>
    <x v="11"/>
    <x v="3"/>
    <n v="810"/>
    <n v="3"/>
    <n v="2429"/>
    <x v="1"/>
    <n v="302"/>
    <m/>
    <x v="2"/>
    <n v="0.34993824619184849"/>
    <n v="850"/>
  </r>
  <r>
    <s v="ORD003117"/>
    <s v="CUST4967"/>
    <s v="Adam Reynolds"/>
    <s v="margaret.newman@yahoo.com"/>
    <x v="4"/>
    <d v="2023-10-12T00:00:00"/>
    <x v="626"/>
    <x v="1"/>
    <x v="1"/>
    <s v="December"/>
    <x v="2"/>
    <s v="PROD2033"/>
    <x v="4"/>
    <x v="2"/>
    <n v="773"/>
    <n v="6"/>
    <n v="4639"/>
    <x v="0"/>
    <n v="516"/>
    <m/>
    <x v="2"/>
    <n v="0.3000646691097219"/>
    <n v="1392"/>
  </r>
  <r>
    <s v="ORD003118"/>
    <s v="CUST6796"/>
    <s v="Jaime Adams"/>
    <s v="christina.garrett@yahoo.com"/>
    <x v="4"/>
    <d v="2023-10-29T00:00:00"/>
    <x v="559"/>
    <x v="11"/>
    <x v="1"/>
    <s v="July"/>
    <x v="0"/>
    <s v="PROD4683"/>
    <x v="2"/>
    <x v="1"/>
    <n v="1226"/>
    <n v="1"/>
    <n v="1226"/>
    <x v="1"/>
    <n v="67"/>
    <n v="3"/>
    <x v="0"/>
    <n v="0.1500815660685155"/>
    <n v="184"/>
  </r>
  <r>
    <s v="ORD003119"/>
    <s v="CUST7649"/>
    <s v="Brandi Martinez"/>
    <s v="karen.mullins@outlook.com"/>
    <x v="0"/>
    <d v="2023-03-29T00:00:00"/>
    <x v="478"/>
    <x v="4"/>
    <x v="0"/>
    <s v="April"/>
    <x v="0"/>
    <s v="PROD7510"/>
    <x v="17"/>
    <x v="3"/>
    <n v="640"/>
    <n v="5"/>
    <n v="3201"/>
    <x v="1"/>
    <n v="272"/>
    <n v="9"/>
    <x v="1"/>
    <n v="0.34989065916900969"/>
    <n v="1120"/>
  </r>
  <r>
    <s v="ORD003120"/>
    <s v="CUST6906"/>
    <s v="Shelly Parker"/>
    <s v="samantha.diaz@gmail.com"/>
    <x v="4"/>
    <d v="2024-10-31T00:00:00"/>
    <x v="353"/>
    <x v="6"/>
    <x v="0"/>
    <s v="August"/>
    <x v="0"/>
    <s v="PROD4961"/>
    <x v="9"/>
    <x v="4"/>
    <n v="620"/>
    <n v="3"/>
    <n v="1861"/>
    <x v="1"/>
    <n v="149"/>
    <n v="6"/>
    <x v="0"/>
    <n v="0.24986566362170876"/>
    <n v="465"/>
  </r>
  <r>
    <s v="ORD003121"/>
    <s v="CUST6388"/>
    <s v="Lori Jones"/>
    <s v="michael.harris@hotmail.com"/>
    <x v="4"/>
    <d v="2023-03-02T00:00:00"/>
    <x v="62"/>
    <x v="1"/>
    <x v="1"/>
    <s v="December"/>
    <x v="2"/>
    <s v="PROD3077"/>
    <x v="3"/>
    <x v="1"/>
    <n v="585"/>
    <n v="8"/>
    <n v="4680"/>
    <x v="1"/>
    <n v="295"/>
    <m/>
    <x v="2"/>
    <n v="0.15"/>
    <n v="702"/>
  </r>
  <r>
    <s v="ORD003122"/>
    <s v="CUST6872"/>
    <s v="Lindsay Anthony"/>
    <s v="teresa.powell@gmail.com"/>
    <x v="4"/>
    <d v="2024-05-05T00:00:00"/>
    <x v="80"/>
    <x v="8"/>
    <x v="1"/>
    <s v="September"/>
    <x v="0"/>
    <s v="PROD4887"/>
    <x v="0"/>
    <x v="0"/>
    <n v="659"/>
    <n v="5"/>
    <n v="3296"/>
    <x v="1"/>
    <n v="453"/>
    <n v="6"/>
    <x v="0"/>
    <n v="0.39987864077669905"/>
    <n v="1318"/>
  </r>
  <r>
    <s v="ORD003123"/>
    <s v="CUST8573"/>
    <s v="Jeffrey Freeman"/>
    <s v="mark.lara@yahoo.com"/>
    <x v="2"/>
    <d v="2023-06-05T00:00:00"/>
    <x v="305"/>
    <x v="7"/>
    <x v="0"/>
    <s v="November"/>
    <x v="0"/>
    <s v="PROD2115"/>
    <x v="13"/>
    <x v="4"/>
    <n v="313"/>
    <n v="3"/>
    <n v="940"/>
    <x v="1"/>
    <n v="93"/>
    <n v="7"/>
    <x v="0"/>
    <n v="0.25"/>
    <n v="235"/>
  </r>
  <r>
    <s v="ORD003124"/>
    <s v="CUST3261"/>
    <s v="Tara Peterson"/>
    <s v="susan.robinson@yahoo.com"/>
    <x v="3"/>
    <d v="2024-09-11T00:00:00"/>
    <x v="287"/>
    <x v="3"/>
    <x v="1"/>
    <s v="March"/>
    <x v="0"/>
    <s v="PROD2488"/>
    <x v="6"/>
    <x v="0"/>
    <n v="476"/>
    <n v="4"/>
    <n v="1904"/>
    <x v="0"/>
    <n v="233"/>
    <n v="7"/>
    <x v="0"/>
    <n v="0.40021008403361347"/>
    <n v="762"/>
  </r>
  <r>
    <s v="ORD003125"/>
    <s v="CUST4613"/>
    <s v="Jessica Reed"/>
    <s v="william.beck@outlook.com"/>
    <x v="0"/>
    <d v="2023-02-01T00:00:00"/>
    <x v="191"/>
    <x v="4"/>
    <x v="0"/>
    <s v="April"/>
    <x v="0"/>
    <s v="PROD6003"/>
    <x v="12"/>
    <x v="3"/>
    <n v="325"/>
    <n v="2"/>
    <n v="651"/>
    <x v="1"/>
    <n v="59"/>
    <n v="9"/>
    <x v="1"/>
    <n v="0.35023041474654376"/>
    <n v="228"/>
  </r>
  <r>
    <s v="ORD003126"/>
    <s v="CUST5845"/>
    <s v="Robert Andrade"/>
    <s v="jason.bell@yahoo.com"/>
    <x v="1"/>
    <d v="2024-09-17T00:00:00"/>
    <x v="562"/>
    <x v="11"/>
    <x v="0"/>
    <s v="July"/>
    <x v="0"/>
    <s v="PROD3033"/>
    <x v="18"/>
    <x v="0"/>
    <n v="1160"/>
    <n v="2"/>
    <n v="2320"/>
    <x v="1"/>
    <n v="214"/>
    <n v="8"/>
    <x v="1"/>
    <n v="0.4"/>
    <n v="928"/>
  </r>
  <r>
    <s v="ORD003127"/>
    <s v="CUST1456"/>
    <s v="Thomas Fletcher"/>
    <s v="edwin.summers@hotmail.com"/>
    <x v="1"/>
    <d v="2024-04-27T00:00:00"/>
    <x v="88"/>
    <x v="2"/>
    <x v="1"/>
    <s v="May"/>
    <x v="0"/>
    <s v="PROD9601"/>
    <x v="14"/>
    <x v="4"/>
    <n v="344"/>
    <n v="5"/>
    <n v="1718"/>
    <x v="0"/>
    <n v="144"/>
    <n v="5"/>
    <x v="0"/>
    <n v="0.25029103608847497"/>
    <n v="430"/>
  </r>
  <r>
    <s v="ORD003128"/>
    <s v="CUST2271"/>
    <s v="Zachary Bennett"/>
    <s v="rebekah.rodriguez@hotmail.com"/>
    <x v="1"/>
    <d v="2024-12-20T00:00:00"/>
    <x v="341"/>
    <x v="9"/>
    <x v="0"/>
    <s v="June"/>
    <x v="0"/>
    <s v="PROD5841"/>
    <x v="3"/>
    <x v="1"/>
    <n v="749"/>
    <n v="1"/>
    <n v="749"/>
    <x v="1"/>
    <n v="87"/>
    <n v="7"/>
    <x v="0"/>
    <n v="0.14953271028037382"/>
    <n v="112"/>
  </r>
  <r>
    <s v="ORD003129"/>
    <s v="CUST7633"/>
    <s v="Morgan Davis"/>
    <s v="anthony.berry@yahoo.com"/>
    <x v="2"/>
    <d v="2023-06-05T00:00:00"/>
    <x v="71"/>
    <x v="7"/>
    <x v="1"/>
    <s v="November"/>
    <x v="0"/>
    <s v="PROD3372"/>
    <x v="13"/>
    <x v="4"/>
    <n v="57"/>
    <n v="6"/>
    <n v="342"/>
    <x v="4"/>
    <n v="50"/>
    <n v="9"/>
    <x v="1"/>
    <n v="0.25146198830409355"/>
    <n v="86"/>
  </r>
  <r>
    <s v="ORD003130"/>
    <s v="CUST1037"/>
    <s v="Stanley Hinton"/>
    <s v="andrew.rogers@gmail.com"/>
    <x v="5"/>
    <d v="2024-02-12T00:00:00"/>
    <x v="41"/>
    <x v="8"/>
    <x v="1"/>
    <s v="September"/>
    <x v="1"/>
    <s v="PROD6770"/>
    <x v="13"/>
    <x v="4"/>
    <n v="320"/>
    <n v="1"/>
    <n v="320"/>
    <x v="0"/>
    <n v="30"/>
    <m/>
    <x v="2"/>
    <n v="0.25"/>
    <n v="80"/>
  </r>
  <r>
    <s v="ORD003131"/>
    <s v="CUST2279"/>
    <s v="Sabrina Ware"/>
    <s v="erin.reilly@yahoo.com"/>
    <x v="2"/>
    <d v="2024-01-22T00:00:00"/>
    <x v="520"/>
    <x v="1"/>
    <x v="0"/>
    <s v="December"/>
    <x v="2"/>
    <s v="PROD8697"/>
    <x v="18"/>
    <x v="0"/>
    <n v="1389"/>
    <n v="10"/>
    <n v="13886"/>
    <x v="1"/>
    <n v="1102"/>
    <m/>
    <x v="2"/>
    <n v="0.39997119400835374"/>
    <n v="5554"/>
  </r>
  <r>
    <s v="ORD003132"/>
    <s v="CUST8000"/>
    <s v="Jeffrey Zhang"/>
    <s v="brian.brown@outlook.com"/>
    <x v="6"/>
    <d v="2024-02-02T00:00:00"/>
    <x v="568"/>
    <x v="8"/>
    <x v="0"/>
    <s v="September"/>
    <x v="0"/>
    <s v="PROD7192"/>
    <x v="16"/>
    <x v="0"/>
    <n v="806"/>
    <n v="1"/>
    <n v="806"/>
    <x v="1"/>
    <n v="109"/>
    <n v="6"/>
    <x v="0"/>
    <n v="0.40074441687344914"/>
    <n v="323"/>
  </r>
  <r>
    <s v="ORD003133"/>
    <s v="CUST1057"/>
    <s v="Mrs. Aimee Harris"/>
    <s v="jeffery.harris@gmail.com"/>
    <x v="4"/>
    <d v="2024-04-11T00:00:00"/>
    <x v="415"/>
    <x v="4"/>
    <x v="0"/>
    <s v="April"/>
    <x v="0"/>
    <s v="PROD8425"/>
    <x v="7"/>
    <x v="4"/>
    <n v="598"/>
    <n v="3"/>
    <n v="1793"/>
    <x v="3"/>
    <n v="148"/>
    <n v="3"/>
    <x v="0"/>
    <n v="0.24986056887897379"/>
    <n v="448"/>
  </r>
  <r>
    <s v="ORD003134"/>
    <s v="CUST6335"/>
    <s v="Christine Vargas"/>
    <s v="adrienne.wilson@gmail.com"/>
    <x v="4"/>
    <d v="2024-08-15T00:00:00"/>
    <x v="626"/>
    <x v="1"/>
    <x v="1"/>
    <s v="December"/>
    <x v="0"/>
    <s v="PROD9318"/>
    <x v="8"/>
    <x v="2"/>
    <n v="268"/>
    <n v="4"/>
    <n v="1070"/>
    <x v="0"/>
    <n v="128"/>
    <n v="5"/>
    <x v="0"/>
    <n v="0.3"/>
    <n v="321"/>
  </r>
  <r>
    <s v="ORD003135"/>
    <s v="CUST2827"/>
    <s v="John Green"/>
    <s v="carlos.king@gmail.com"/>
    <x v="1"/>
    <d v="2024-11-20T00:00:00"/>
    <x v="119"/>
    <x v="6"/>
    <x v="0"/>
    <s v="August"/>
    <x v="0"/>
    <s v="PROD2280"/>
    <x v="19"/>
    <x v="2"/>
    <n v="845"/>
    <n v="2"/>
    <n v="1690"/>
    <x v="3"/>
    <n v="161"/>
    <n v="6"/>
    <x v="0"/>
    <n v="0.3"/>
    <n v="507"/>
  </r>
  <r>
    <s v="ORD003136"/>
    <s v="CUST6186"/>
    <s v="Rachel Reed"/>
    <s v="tina.baldwin@yahoo.com"/>
    <x v="3"/>
    <d v="2023-04-20T00:00:00"/>
    <x v="437"/>
    <x v="10"/>
    <x v="1"/>
    <s v="February"/>
    <x v="0"/>
    <s v="PROD6717"/>
    <x v="18"/>
    <x v="0"/>
    <n v="63"/>
    <n v="4"/>
    <n v="251"/>
    <x v="1"/>
    <n v="23"/>
    <n v="6"/>
    <x v="0"/>
    <n v="0.39840637450199201"/>
    <n v="100"/>
  </r>
  <r>
    <s v="ORD003137"/>
    <s v="CUST9357"/>
    <s v="Robert Carlson DDS"/>
    <s v="lauren.peterson@outlook.com"/>
    <x v="5"/>
    <d v="2024-09-06T00:00:00"/>
    <x v="593"/>
    <x v="10"/>
    <x v="0"/>
    <s v="February"/>
    <x v="0"/>
    <s v="PROD9042"/>
    <x v="8"/>
    <x v="2"/>
    <n v="87"/>
    <n v="1"/>
    <n v="87"/>
    <x v="1"/>
    <n v="11"/>
    <n v="3"/>
    <x v="0"/>
    <n v="0.2988505747126437"/>
    <n v="26"/>
  </r>
  <r>
    <s v="ORD003138"/>
    <s v="CUST6356"/>
    <s v="Valerie Evans"/>
    <s v="frank.guerrero@hotmail.com"/>
    <x v="2"/>
    <d v="2023-05-09T00:00:00"/>
    <x v="124"/>
    <x v="3"/>
    <x v="0"/>
    <s v="March"/>
    <x v="2"/>
    <s v="PROD1263"/>
    <x v="21"/>
    <x v="1"/>
    <n v="546"/>
    <n v="4"/>
    <n v="2184"/>
    <x v="3"/>
    <n v="117"/>
    <m/>
    <x v="2"/>
    <n v="0.15018315018315018"/>
    <n v="328"/>
  </r>
  <r>
    <s v="ORD003139"/>
    <s v="CUST2008"/>
    <s v="Mary Holmes"/>
    <s v="matthew.chang@hotmail.com"/>
    <x v="0"/>
    <d v="2023-02-28T00:00:00"/>
    <x v="430"/>
    <x v="4"/>
    <x v="0"/>
    <s v="April"/>
    <x v="0"/>
    <s v="PROD7589"/>
    <x v="10"/>
    <x v="2"/>
    <n v="599"/>
    <n v="2"/>
    <n v="1198"/>
    <x v="2"/>
    <n v="97"/>
    <n v="6"/>
    <x v="0"/>
    <n v="0.29966611018363942"/>
    <n v="359"/>
  </r>
  <r>
    <s v="ORD003140"/>
    <s v="CUST8269"/>
    <s v="Sean Anderson"/>
    <s v="tina.malone@outlook.com"/>
    <x v="3"/>
    <d v="2023-05-30T00:00:00"/>
    <x v="524"/>
    <x v="3"/>
    <x v="1"/>
    <s v="March"/>
    <x v="1"/>
    <s v="PROD9125"/>
    <x v="3"/>
    <x v="1"/>
    <n v="133"/>
    <n v="3"/>
    <n v="400"/>
    <x v="1"/>
    <n v="29"/>
    <m/>
    <x v="2"/>
    <n v="0.15"/>
    <n v="60"/>
  </r>
  <r>
    <s v="ORD003141"/>
    <s v="CUST4612"/>
    <s v="Jeremiah Sutton"/>
    <s v="christine.edwards@yahoo.com"/>
    <x v="0"/>
    <d v="2024-04-14T00:00:00"/>
    <x v="109"/>
    <x v="11"/>
    <x v="0"/>
    <s v="July"/>
    <x v="0"/>
    <s v="PROD6626"/>
    <x v="4"/>
    <x v="2"/>
    <n v="1277"/>
    <n v="6"/>
    <n v="7662"/>
    <x v="0"/>
    <n v="753"/>
    <n v="6"/>
    <x v="0"/>
    <n v="0.30005220569042024"/>
    <n v="2299"/>
  </r>
  <r>
    <s v="ORD003142"/>
    <s v="CUST4959"/>
    <s v="Darrell Macias"/>
    <s v="sandra.estrada@outlook.com"/>
    <x v="3"/>
    <d v="2024-09-21T00:00:00"/>
    <x v="490"/>
    <x v="11"/>
    <x v="1"/>
    <s v="July"/>
    <x v="0"/>
    <s v="PROD1469"/>
    <x v="2"/>
    <x v="1"/>
    <n v="88"/>
    <n v="2"/>
    <n v="177"/>
    <x v="0"/>
    <n v="18"/>
    <n v="6"/>
    <x v="0"/>
    <n v="0.15254237288135594"/>
    <n v="27"/>
  </r>
  <r>
    <s v="ORD003143"/>
    <s v="CUST3585"/>
    <s v="Angela Murphy"/>
    <s v="julia.yu@outlook.com"/>
    <x v="2"/>
    <d v="2023-09-21T00:00:00"/>
    <x v="238"/>
    <x v="4"/>
    <x v="0"/>
    <s v="April"/>
    <x v="2"/>
    <s v="PROD1852"/>
    <x v="5"/>
    <x v="3"/>
    <n v="272"/>
    <n v="4"/>
    <n v="1087"/>
    <x v="1"/>
    <n v="57"/>
    <m/>
    <x v="2"/>
    <n v="0.34958601655933763"/>
    <n v="380"/>
  </r>
  <r>
    <s v="ORD003144"/>
    <s v="CUST8876"/>
    <s v="Gregory Hunter"/>
    <s v="tami.nguyen@hotmail.com"/>
    <x v="6"/>
    <d v="2024-08-14T00:00:00"/>
    <x v="457"/>
    <x v="6"/>
    <x v="1"/>
    <s v="August"/>
    <x v="0"/>
    <s v="PROD6923"/>
    <x v="16"/>
    <x v="0"/>
    <n v="35"/>
    <n v="6"/>
    <n v="208"/>
    <x v="2"/>
    <n v="31"/>
    <n v="2"/>
    <x v="0"/>
    <n v="0.39903846153846156"/>
    <n v="83"/>
  </r>
  <r>
    <s v="ORD003145"/>
    <s v="CUST9870"/>
    <s v="Kristen Davis"/>
    <s v="kathleen.matthews@outlook.com"/>
    <x v="4"/>
    <d v="2023-10-29T00:00:00"/>
    <x v="270"/>
    <x v="6"/>
    <x v="1"/>
    <s v="August"/>
    <x v="0"/>
    <s v="PROD5102"/>
    <x v="7"/>
    <x v="4"/>
    <n v="531"/>
    <n v="2"/>
    <n v="1061"/>
    <x v="1"/>
    <n v="63"/>
    <n v="10"/>
    <x v="1"/>
    <n v="0.24976437323279924"/>
    <n v="265"/>
  </r>
  <r>
    <s v="ORD003146"/>
    <s v="CUST1329"/>
    <s v="Linda Gallagher"/>
    <s v="jessica.hodge@gmail.com"/>
    <x v="0"/>
    <d v="2023-09-21T00:00:00"/>
    <x v="131"/>
    <x v="9"/>
    <x v="1"/>
    <s v="June"/>
    <x v="0"/>
    <s v="PROD1923"/>
    <x v="10"/>
    <x v="2"/>
    <n v="1086"/>
    <n v="6"/>
    <n v="6515"/>
    <x v="0"/>
    <n v="617"/>
    <n v="6"/>
    <x v="0"/>
    <n v="0.30007674597083656"/>
    <n v="1955"/>
  </r>
  <r>
    <s v="ORD003147"/>
    <s v="CUST1602"/>
    <s v="Edward Goodman"/>
    <s v="brenda.ryan@outlook.com"/>
    <x v="5"/>
    <d v="2024-09-20T00:00:00"/>
    <x v="552"/>
    <x v="10"/>
    <x v="0"/>
    <s v="February"/>
    <x v="2"/>
    <s v="PROD4723"/>
    <x v="12"/>
    <x v="3"/>
    <n v="147"/>
    <n v="1"/>
    <n v="147"/>
    <x v="1"/>
    <n v="19"/>
    <m/>
    <x v="2"/>
    <n v="0.34693877551020408"/>
    <n v="51"/>
  </r>
  <r>
    <s v="ORD003148"/>
    <s v="CUST2262"/>
    <s v="Samuel Ward"/>
    <s v="kathleen.washington@hotmail.com"/>
    <x v="2"/>
    <d v="2024-07-12T00:00:00"/>
    <x v="665"/>
    <x v="11"/>
    <x v="0"/>
    <s v="July"/>
    <x v="0"/>
    <s v="PROD9416"/>
    <x v="21"/>
    <x v="1"/>
    <n v="1137"/>
    <n v="2"/>
    <n v="2273"/>
    <x v="1"/>
    <n v="310"/>
    <n v="8"/>
    <x v="1"/>
    <n v="0.15002199736031677"/>
    <n v="341"/>
  </r>
  <r>
    <s v="ORD003149"/>
    <s v="CUST1594"/>
    <s v="Antonio Gutierrez"/>
    <s v="jennifer.cooley@outlook.com"/>
    <x v="1"/>
    <d v="2024-12-24T00:00:00"/>
    <x v="231"/>
    <x v="1"/>
    <x v="0"/>
    <s v="December"/>
    <x v="0"/>
    <s v="PROD7566"/>
    <x v="0"/>
    <x v="0"/>
    <n v="653"/>
    <n v="6"/>
    <n v="3919"/>
    <x v="2"/>
    <n v="529"/>
    <n v="7"/>
    <x v="0"/>
    <n v="0.40010206685378924"/>
    <n v="1568"/>
  </r>
  <r>
    <s v="ORD003150"/>
    <s v="CUST1326"/>
    <s v="Tricia Anderson"/>
    <s v="alexandra.hopkins@yahoo.com"/>
    <x v="5"/>
    <d v="2023-03-03T00:00:00"/>
    <x v="299"/>
    <x v="6"/>
    <x v="0"/>
    <s v="August"/>
    <x v="0"/>
    <s v="PROD8249"/>
    <x v="14"/>
    <x v="4"/>
    <n v="1151"/>
    <n v="2"/>
    <n v="2303"/>
    <x v="4"/>
    <n v="182"/>
    <n v="9"/>
    <x v="1"/>
    <n v="0.25010855405992183"/>
    <n v="576"/>
  </r>
  <r>
    <s v="ORD003151"/>
    <s v="CUST8450"/>
    <s v="Dr. Dawn Woods MD"/>
    <s v="samuel.lam@outlook.com"/>
    <x v="1"/>
    <d v="2023-09-15T00:00:00"/>
    <x v="671"/>
    <x v="5"/>
    <x v="1"/>
    <s v="October"/>
    <x v="0"/>
    <s v="PROD5491"/>
    <x v="18"/>
    <x v="0"/>
    <n v="109"/>
    <n v="4"/>
    <n v="436"/>
    <x v="1"/>
    <n v="61"/>
    <n v="8"/>
    <x v="1"/>
    <n v="0.40137614678899081"/>
    <n v="175"/>
  </r>
  <r>
    <s v="ORD003152"/>
    <s v="CUST4916"/>
    <s v="Brandon Long"/>
    <s v="katherine.welch@gmail.com"/>
    <x v="4"/>
    <d v="2024-02-06T00:00:00"/>
    <x v="153"/>
    <x v="3"/>
    <x v="1"/>
    <s v="March"/>
    <x v="0"/>
    <s v="PROD3791"/>
    <x v="11"/>
    <x v="3"/>
    <n v="71"/>
    <n v="4"/>
    <n v="286"/>
    <x v="1"/>
    <n v="16"/>
    <n v="8"/>
    <x v="1"/>
    <n v="0.34965034965034963"/>
    <n v="100"/>
  </r>
  <r>
    <s v="ORD003153"/>
    <s v="CUST1305"/>
    <s v="Christina Carter PhD"/>
    <s v="christopher.blair@hotmail.com"/>
    <x v="3"/>
    <d v="2024-03-27T00:00:00"/>
    <x v="33"/>
    <x v="0"/>
    <x v="1"/>
    <s v="January"/>
    <x v="0"/>
    <s v="PROD3505"/>
    <x v="1"/>
    <x v="1"/>
    <n v="102"/>
    <n v="4"/>
    <n v="408"/>
    <x v="2"/>
    <n v="51"/>
    <n v="5"/>
    <x v="0"/>
    <n v="0.14950980392156862"/>
    <n v="61"/>
  </r>
  <r>
    <s v="ORD003154"/>
    <s v="CUST8119"/>
    <s v="Christian Ponce"/>
    <s v="amanda.newton@yahoo.com"/>
    <x v="2"/>
    <d v="2024-04-04T00:00:00"/>
    <x v="682"/>
    <x v="9"/>
    <x v="0"/>
    <s v="June"/>
    <x v="0"/>
    <s v="PROD5440"/>
    <x v="7"/>
    <x v="4"/>
    <n v="696"/>
    <n v="6"/>
    <n v="4173"/>
    <x v="0"/>
    <n v="382"/>
    <n v="6"/>
    <x v="0"/>
    <n v="0.24994009106158638"/>
    <n v="1043"/>
  </r>
  <r>
    <s v="ORD003155"/>
    <s v="CUST5037"/>
    <s v="Mark Williams"/>
    <s v="jill.thompson@gmail.com"/>
    <x v="3"/>
    <d v="2024-09-25T00:00:00"/>
    <x v="216"/>
    <x v="7"/>
    <x v="0"/>
    <s v="November"/>
    <x v="0"/>
    <s v="PROD4602"/>
    <x v="15"/>
    <x v="1"/>
    <n v="448"/>
    <n v="6"/>
    <n v="2685"/>
    <x v="1"/>
    <n v="378"/>
    <n v="9"/>
    <x v="1"/>
    <n v="0.15009310986964619"/>
    <n v="403"/>
  </r>
  <r>
    <s v="ORD003156"/>
    <s v="CUST3314"/>
    <s v="Julie Miller"/>
    <s v="nathan.brewer@outlook.com"/>
    <x v="0"/>
    <d v="2024-05-12T00:00:00"/>
    <x v="152"/>
    <x v="4"/>
    <x v="1"/>
    <s v="April"/>
    <x v="0"/>
    <s v="PROD4577"/>
    <x v="16"/>
    <x v="0"/>
    <n v="191"/>
    <n v="4"/>
    <n v="763"/>
    <x v="1"/>
    <n v="101"/>
    <n v="4"/>
    <x v="0"/>
    <n v="0.39973787680209699"/>
    <n v="305"/>
  </r>
  <r>
    <s v="ORD003157"/>
    <s v="CUST4735"/>
    <s v="Ryan Cole"/>
    <s v="laura.rogers@yahoo.com"/>
    <x v="4"/>
    <d v="2024-06-11T00:00:00"/>
    <x v="307"/>
    <x v="1"/>
    <x v="0"/>
    <s v="December"/>
    <x v="0"/>
    <s v="PROD7508"/>
    <x v="2"/>
    <x v="1"/>
    <n v="1254"/>
    <n v="10"/>
    <n v="12537"/>
    <x v="3"/>
    <n v="795"/>
    <n v="5"/>
    <x v="0"/>
    <n v="0.14995612985562734"/>
    <n v="1880"/>
  </r>
  <r>
    <s v="ORD003158"/>
    <s v="CUST3314"/>
    <s v="Julie Miller"/>
    <s v="nathan.brewer@outlook.com"/>
    <x v="0"/>
    <d v="2024-05-12T00:00:00"/>
    <x v="288"/>
    <x v="11"/>
    <x v="0"/>
    <s v="July"/>
    <x v="0"/>
    <s v="PROD9216"/>
    <x v="18"/>
    <x v="0"/>
    <n v="1246"/>
    <n v="6"/>
    <n v="7475"/>
    <x v="1"/>
    <n v="938"/>
    <n v="6"/>
    <x v="0"/>
    <n v="0.4"/>
    <n v="2990"/>
  </r>
  <r>
    <s v="ORD003159"/>
    <s v="CUST5100"/>
    <s v="David Freeman"/>
    <s v="diane.kim@outlook.com"/>
    <x v="1"/>
    <d v="2024-01-15T00:00:00"/>
    <x v="144"/>
    <x v="2"/>
    <x v="0"/>
    <s v="May"/>
    <x v="1"/>
    <s v="PROD3335"/>
    <x v="10"/>
    <x v="2"/>
    <n v="1028"/>
    <n v="5"/>
    <n v="5142"/>
    <x v="1"/>
    <n v="765"/>
    <m/>
    <x v="2"/>
    <n v="0.30007779074290158"/>
    <n v="1543"/>
  </r>
  <r>
    <s v="ORD003160"/>
    <s v="CUST7252"/>
    <s v="Christopher Harris"/>
    <s v="barbara.bush@gmail.com"/>
    <x v="1"/>
    <d v="2023-03-02T00:00:00"/>
    <x v="708"/>
    <x v="3"/>
    <x v="1"/>
    <s v="March"/>
    <x v="1"/>
    <s v="PROD8668"/>
    <x v="17"/>
    <x v="3"/>
    <n v="226"/>
    <n v="5"/>
    <n v="1130"/>
    <x v="0"/>
    <n v="145"/>
    <m/>
    <x v="2"/>
    <n v="0.34955752212389379"/>
    <n v="395"/>
  </r>
  <r>
    <s v="ORD003161"/>
    <s v="CUST5838"/>
    <s v="James Williams"/>
    <s v="sarah.thompson@gmail.com"/>
    <x v="2"/>
    <d v="2023-07-30T00:00:00"/>
    <x v="334"/>
    <x v="1"/>
    <x v="1"/>
    <s v="December"/>
    <x v="0"/>
    <s v="PROD9809"/>
    <x v="0"/>
    <x v="0"/>
    <n v="1343"/>
    <n v="2"/>
    <n v="2685"/>
    <x v="2"/>
    <n v="162"/>
    <n v="8"/>
    <x v="1"/>
    <n v="0.4"/>
    <n v="1074"/>
  </r>
  <r>
    <s v="ORD003162"/>
    <s v="CUST9084"/>
    <s v="Amber Martinez MD"/>
    <s v="regina.peters@yahoo.com"/>
    <x v="4"/>
    <d v="2024-12-14T00:00:00"/>
    <x v="549"/>
    <x v="9"/>
    <x v="0"/>
    <s v="June"/>
    <x v="0"/>
    <s v="PROD6926"/>
    <x v="20"/>
    <x v="3"/>
    <n v="110"/>
    <n v="4"/>
    <n v="439"/>
    <x v="4"/>
    <n v="38"/>
    <n v="8"/>
    <x v="1"/>
    <n v="0.35079726651480636"/>
    <n v="154"/>
  </r>
  <r>
    <s v="ORD003163"/>
    <s v="CUST8269"/>
    <s v="Sean Anderson"/>
    <s v="tina.malone@outlook.com"/>
    <x v="3"/>
    <d v="2023-05-30T00:00:00"/>
    <x v="615"/>
    <x v="0"/>
    <x v="1"/>
    <s v="January"/>
    <x v="2"/>
    <s v="PROD8015"/>
    <x v="13"/>
    <x v="4"/>
    <n v="792"/>
    <n v="2"/>
    <n v="1584"/>
    <x v="0"/>
    <n v="115"/>
    <m/>
    <x v="2"/>
    <n v="0.25"/>
    <n v="396"/>
  </r>
  <r>
    <s v="ORD003164"/>
    <s v="CUST2528"/>
    <s v="Leonard Roth"/>
    <s v="maurice.wood@yahoo.com"/>
    <x v="4"/>
    <d v="2024-02-25T00:00:00"/>
    <x v="490"/>
    <x v="11"/>
    <x v="1"/>
    <s v="July"/>
    <x v="0"/>
    <s v="PROD1526"/>
    <x v="4"/>
    <x v="2"/>
    <n v="48"/>
    <n v="6"/>
    <n v="288"/>
    <x v="0"/>
    <n v="35"/>
    <n v="7"/>
    <x v="0"/>
    <n v="0.2986111111111111"/>
    <n v="86"/>
  </r>
  <r>
    <s v="ORD003165"/>
    <s v="CUST2386"/>
    <s v="Robert Sanchez"/>
    <s v="richard.orr@hotmail.com"/>
    <x v="3"/>
    <d v="2024-06-27T00:00:00"/>
    <x v="504"/>
    <x v="6"/>
    <x v="0"/>
    <s v="August"/>
    <x v="0"/>
    <s v="PROD8167"/>
    <x v="13"/>
    <x v="4"/>
    <n v="753"/>
    <n v="6"/>
    <n v="4515"/>
    <x v="0"/>
    <n v="431"/>
    <n v="7"/>
    <x v="0"/>
    <n v="0.25005537098560354"/>
    <n v="1129"/>
  </r>
  <r>
    <s v="ORD003166"/>
    <s v="CUST3134"/>
    <s v="Brandy Campbell"/>
    <s v="kathleen.sosa@hotmail.com"/>
    <x v="5"/>
    <d v="2023-12-13T00:00:00"/>
    <x v="504"/>
    <x v="6"/>
    <x v="0"/>
    <s v="August"/>
    <x v="0"/>
    <s v="PROD3640"/>
    <x v="0"/>
    <x v="0"/>
    <n v="1004"/>
    <n v="5"/>
    <n v="5022"/>
    <x v="3"/>
    <n v="267"/>
    <n v="10"/>
    <x v="1"/>
    <n v="0.40003982477100758"/>
    <n v="2009"/>
  </r>
  <r>
    <s v="ORD003167"/>
    <s v="CUST1631"/>
    <s v="Theresa Cooper"/>
    <s v="christine.christian@hotmail.com"/>
    <x v="5"/>
    <d v="2024-09-29T00:00:00"/>
    <x v="179"/>
    <x v="7"/>
    <x v="0"/>
    <s v="November"/>
    <x v="0"/>
    <s v="PROD1307"/>
    <x v="8"/>
    <x v="2"/>
    <n v="1437"/>
    <n v="4"/>
    <n v="5747"/>
    <x v="0"/>
    <n v="475"/>
    <n v="4"/>
    <x v="0"/>
    <n v="0.29998259961719159"/>
    <n v="1724"/>
  </r>
  <r>
    <s v="ORD003168"/>
    <s v="CUST9982"/>
    <s v="Daniel Harvey"/>
    <s v="nathan.huffman@gmail.com"/>
    <x v="0"/>
    <d v="2024-12-25T00:00:00"/>
    <x v="398"/>
    <x v="5"/>
    <x v="0"/>
    <s v="October"/>
    <x v="1"/>
    <s v="PROD2051"/>
    <x v="20"/>
    <x v="3"/>
    <n v="81"/>
    <n v="3"/>
    <n v="242"/>
    <x v="1"/>
    <n v="25"/>
    <m/>
    <x v="2"/>
    <n v="0.3512396694214876"/>
    <n v="85"/>
  </r>
  <r>
    <s v="ORD003169"/>
    <s v="CUST8519"/>
    <s v="Sherry Juarez"/>
    <s v="phillip.martin@yahoo.com"/>
    <x v="2"/>
    <d v="2024-08-17T00:00:00"/>
    <x v="440"/>
    <x v="5"/>
    <x v="0"/>
    <s v="October"/>
    <x v="0"/>
    <s v="PROD9827"/>
    <x v="10"/>
    <x v="2"/>
    <n v="70"/>
    <n v="6"/>
    <n v="423"/>
    <x v="1"/>
    <n v="58"/>
    <n v="4"/>
    <x v="0"/>
    <n v="0.30023640661938533"/>
    <n v="127"/>
  </r>
  <r>
    <s v="ORD003170"/>
    <s v="CUST7229"/>
    <s v="Lisa Parker"/>
    <s v="gabrielle.murphy@hotmail.com"/>
    <x v="5"/>
    <d v="2023-09-28T00:00:00"/>
    <x v="721"/>
    <x v="10"/>
    <x v="1"/>
    <s v="February"/>
    <x v="0"/>
    <s v="PROD1318"/>
    <x v="19"/>
    <x v="2"/>
    <n v="599"/>
    <n v="2"/>
    <n v="1199"/>
    <x v="1"/>
    <n v="168"/>
    <n v="10"/>
    <x v="1"/>
    <n v="0.30025020850708922"/>
    <n v="360"/>
  </r>
  <r>
    <s v="ORD003171"/>
    <s v="CUST4990"/>
    <s v="Richard Castillo"/>
    <s v="michelle.rodriguez@outlook.com"/>
    <x v="6"/>
    <d v="2023-11-30T00:00:00"/>
    <x v="482"/>
    <x v="7"/>
    <x v="1"/>
    <s v="November"/>
    <x v="0"/>
    <s v="PROD5786"/>
    <x v="13"/>
    <x v="4"/>
    <n v="1107"/>
    <n v="4"/>
    <n v="4428"/>
    <x v="1"/>
    <n v="512"/>
    <n v="10"/>
    <x v="1"/>
    <n v="0.25"/>
    <n v="1107"/>
  </r>
  <r>
    <s v="ORD003172"/>
    <s v="CUST9756"/>
    <s v="William Jackson"/>
    <s v="omar.hammond@yahoo.com"/>
    <x v="3"/>
    <d v="2023-07-11T00:00:00"/>
    <x v="549"/>
    <x v="9"/>
    <x v="0"/>
    <s v="June"/>
    <x v="0"/>
    <s v="PROD2058"/>
    <x v="7"/>
    <x v="4"/>
    <n v="925"/>
    <n v="4"/>
    <n v="3701"/>
    <x v="1"/>
    <n v="506"/>
    <n v="6"/>
    <x v="0"/>
    <n v="0.24993245068900297"/>
    <n v="925"/>
  </r>
  <r>
    <s v="ORD003173"/>
    <s v="CUST9292"/>
    <s v="Anthony Cooper"/>
    <s v="john.smith@hotmail.com"/>
    <x v="0"/>
    <d v="2023-07-19T00:00:00"/>
    <x v="489"/>
    <x v="9"/>
    <x v="0"/>
    <s v="June"/>
    <x v="0"/>
    <s v="PROD1806"/>
    <x v="19"/>
    <x v="2"/>
    <n v="1161"/>
    <n v="1"/>
    <n v="1161"/>
    <x v="0"/>
    <n v="109"/>
    <n v="10"/>
    <x v="1"/>
    <n v="0.29974160206718348"/>
    <n v="348"/>
  </r>
  <r>
    <s v="ORD003174"/>
    <s v="CUST7159"/>
    <s v="Carlos Hale"/>
    <s v="nancy.ryan@outlook.com"/>
    <x v="5"/>
    <d v="2024-01-23T00:00:00"/>
    <x v="293"/>
    <x v="9"/>
    <x v="0"/>
    <s v="June"/>
    <x v="0"/>
    <s v="PROD4478"/>
    <x v="8"/>
    <x v="2"/>
    <n v="839"/>
    <n v="1"/>
    <n v="839"/>
    <x v="1"/>
    <n v="78"/>
    <n v="5"/>
    <x v="0"/>
    <n v="0.300357568533969"/>
    <n v="252"/>
  </r>
  <r>
    <s v="ORD003175"/>
    <s v="CUST4936"/>
    <s v="Sandra Cruz"/>
    <s v="jerry.james@gmail.com"/>
    <x v="1"/>
    <d v="2024-12-24T00:00:00"/>
    <x v="390"/>
    <x v="11"/>
    <x v="0"/>
    <s v="July"/>
    <x v="1"/>
    <s v="PROD8713"/>
    <x v="8"/>
    <x v="2"/>
    <n v="418"/>
    <n v="3"/>
    <n v="1253"/>
    <x v="1"/>
    <n v="137"/>
    <m/>
    <x v="2"/>
    <n v="0.30007980845969673"/>
    <n v="376"/>
  </r>
  <r>
    <s v="ORD003176"/>
    <s v="CUST4035"/>
    <s v="Kim Gutierrez"/>
    <s v="daniel.gomez@hotmail.com"/>
    <x v="2"/>
    <d v="2024-06-30T00:00:00"/>
    <x v="416"/>
    <x v="0"/>
    <x v="1"/>
    <s v="January"/>
    <x v="1"/>
    <s v="PROD3487"/>
    <x v="13"/>
    <x v="4"/>
    <n v="36"/>
    <n v="3"/>
    <n v="108"/>
    <x v="2"/>
    <n v="16"/>
    <m/>
    <x v="2"/>
    <n v="0.25"/>
    <n v="27"/>
  </r>
  <r>
    <s v="ORD003177"/>
    <s v="CUST1550"/>
    <s v="Amber Brown"/>
    <s v="derek.reynolds@outlook.com"/>
    <x v="5"/>
    <d v="2024-05-13T00:00:00"/>
    <x v="224"/>
    <x v="8"/>
    <x v="0"/>
    <s v="September"/>
    <x v="0"/>
    <s v="PROD1714"/>
    <x v="6"/>
    <x v="0"/>
    <n v="1070"/>
    <n v="5"/>
    <n v="5350"/>
    <x v="1"/>
    <n v="673"/>
    <n v="5"/>
    <x v="0"/>
    <n v="0.4"/>
    <n v="2140"/>
  </r>
  <r>
    <s v="ORD003178"/>
    <s v="CUST8081"/>
    <s v="Connie Bridges"/>
    <s v="autumn.may@yahoo.com"/>
    <x v="1"/>
    <d v="2024-04-05T00:00:00"/>
    <x v="619"/>
    <x v="0"/>
    <x v="1"/>
    <s v="January"/>
    <x v="0"/>
    <s v="PROD5126"/>
    <x v="4"/>
    <x v="2"/>
    <n v="518"/>
    <n v="4"/>
    <n v="2071"/>
    <x v="1"/>
    <n v="112"/>
    <n v="4"/>
    <x v="0"/>
    <n v="0.29985514244326411"/>
    <n v="621"/>
  </r>
  <r>
    <s v="ORD003179"/>
    <s v="CUST5561"/>
    <s v="Lori Smith"/>
    <s v="cody.palmer@gmail.com"/>
    <x v="4"/>
    <d v="2023-06-26T00:00:00"/>
    <x v="265"/>
    <x v="8"/>
    <x v="1"/>
    <s v="September"/>
    <x v="0"/>
    <s v="PROD1499"/>
    <x v="7"/>
    <x v="4"/>
    <n v="782"/>
    <n v="1"/>
    <n v="782"/>
    <x v="2"/>
    <n v="84"/>
    <n v="3"/>
    <x v="0"/>
    <n v="0.2506393861892583"/>
    <n v="196"/>
  </r>
  <r>
    <s v="ORD003180"/>
    <s v="CUST5369"/>
    <s v="Victor Morgan"/>
    <s v="samuel.hernandez@outlook.com"/>
    <x v="3"/>
    <d v="2023-04-02T00:00:00"/>
    <x v="449"/>
    <x v="9"/>
    <x v="1"/>
    <s v="June"/>
    <x v="0"/>
    <s v="PROD7058"/>
    <x v="7"/>
    <x v="4"/>
    <n v="752"/>
    <n v="3"/>
    <n v="2257"/>
    <x v="3"/>
    <n v="316"/>
    <n v="10"/>
    <x v="1"/>
    <n v="0.24988923349579087"/>
    <n v="564"/>
  </r>
  <r>
    <s v="ORD003181"/>
    <s v="CUST2734"/>
    <s v="Darrell Adams"/>
    <s v="christy.ryan@yahoo.com"/>
    <x v="1"/>
    <d v="2024-07-20T00:00:00"/>
    <x v="548"/>
    <x v="10"/>
    <x v="0"/>
    <s v="February"/>
    <x v="0"/>
    <s v="PROD5622"/>
    <x v="8"/>
    <x v="2"/>
    <n v="805"/>
    <n v="1"/>
    <n v="805"/>
    <x v="2"/>
    <n v="41"/>
    <n v="2"/>
    <x v="0"/>
    <n v="0.29937888198757762"/>
    <n v="241"/>
  </r>
  <r>
    <s v="ORD003182"/>
    <s v="CUST2269"/>
    <s v="Thomas Harris"/>
    <s v="jennifer.foster@outlook.com"/>
    <x v="2"/>
    <d v="2023-06-09T00:00:00"/>
    <x v="428"/>
    <x v="0"/>
    <x v="1"/>
    <s v="January"/>
    <x v="0"/>
    <s v="PROD8224"/>
    <x v="6"/>
    <x v="0"/>
    <n v="34"/>
    <n v="2"/>
    <n v="69"/>
    <x v="1"/>
    <n v="8"/>
    <n v="6"/>
    <x v="0"/>
    <n v="0.40579710144927539"/>
    <n v="28"/>
  </r>
  <r>
    <s v="ORD003183"/>
    <s v="CUST7045"/>
    <s v="Samuel Lawson"/>
    <s v="dwayne.cunningham@gmail.com"/>
    <x v="0"/>
    <d v="2024-10-25T00:00:00"/>
    <x v="434"/>
    <x v="8"/>
    <x v="1"/>
    <s v="September"/>
    <x v="0"/>
    <s v="PROD9818"/>
    <x v="19"/>
    <x v="2"/>
    <n v="492"/>
    <n v="2"/>
    <n v="984"/>
    <x v="1"/>
    <n v="125"/>
    <n v="3"/>
    <x v="0"/>
    <n v="0.29979674796747968"/>
    <n v="295"/>
  </r>
  <r>
    <s v="ORD003184"/>
    <s v="CUST2962"/>
    <s v="Christopher Mcdonald"/>
    <s v="sherry.simmons@outlook.com"/>
    <x v="1"/>
    <d v="2024-01-06T00:00:00"/>
    <x v="578"/>
    <x v="8"/>
    <x v="0"/>
    <s v="September"/>
    <x v="1"/>
    <s v="PROD9279"/>
    <x v="1"/>
    <x v="1"/>
    <n v="13"/>
    <n v="4"/>
    <n v="54"/>
    <x v="4"/>
    <n v="8"/>
    <m/>
    <x v="2"/>
    <n v="0.14814814814814814"/>
    <n v="8"/>
  </r>
  <r>
    <s v="ORD003185"/>
    <s v="CUST6612"/>
    <s v="Nicole Gray"/>
    <s v="debra.jennings@gmail.com"/>
    <x v="4"/>
    <d v="2024-02-05T00:00:00"/>
    <x v="326"/>
    <x v="6"/>
    <x v="0"/>
    <s v="August"/>
    <x v="0"/>
    <s v="PROD8294"/>
    <x v="6"/>
    <x v="0"/>
    <n v="941"/>
    <n v="5"/>
    <n v="4705"/>
    <x v="3"/>
    <n v="650"/>
    <n v="10"/>
    <x v="1"/>
    <n v="0.4"/>
    <n v="1882"/>
  </r>
  <r>
    <s v="ORD003186"/>
    <s v="CUST2967"/>
    <s v="Cathy Gaines"/>
    <s v="jonathan.sparks@outlook.com"/>
    <x v="1"/>
    <d v="2023-07-09T00:00:00"/>
    <x v="481"/>
    <x v="9"/>
    <x v="0"/>
    <s v="June"/>
    <x v="0"/>
    <s v="PROD4739"/>
    <x v="12"/>
    <x v="3"/>
    <n v="1041"/>
    <n v="4"/>
    <n v="4164"/>
    <x v="0"/>
    <n v="577"/>
    <n v="4"/>
    <x v="0"/>
    <n v="0.34990393852065321"/>
    <n v="1457"/>
  </r>
  <r>
    <s v="ORD003187"/>
    <s v="CUST1580"/>
    <s v="Heather Franklin"/>
    <s v="tamara.jenkins@outlook.com"/>
    <x v="6"/>
    <d v="2023-01-31T00:00:00"/>
    <x v="660"/>
    <x v="1"/>
    <x v="0"/>
    <s v="December"/>
    <x v="0"/>
    <s v="PROD5044"/>
    <x v="10"/>
    <x v="2"/>
    <n v="945"/>
    <n v="4"/>
    <n v="3780"/>
    <x v="0"/>
    <n v="249"/>
    <n v="2"/>
    <x v="0"/>
    <n v="0.3"/>
    <n v="1134"/>
  </r>
  <r>
    <s v="ORD003188"/>
    <s v="CUST9169"/>
    <s v="Raymond Henderson"/>
    <s v="samuel.jones@outlook.com"/>
    <x v="5"/>
    <d v="2024-07-16T00:00:00"/>
    <x v="276"/>
    <x v="2"/>
    <x v="0"/>
    <s v="May"/>
    <x v="0"/>
    <s v="PROD5125"/>
    <x v="7"/>
    <x v="4"/>
    <n v="586"/>
    <n v="2"/>
    <n v="1172"/>
    <x v="0"/>
    <n v="151"/>
    <n v="2"/>
    <x v="0"/>
    <n v="0.25"/>
    <n v="293"/>
  </r>
  <r>
    <s v="ORD003189"/>
    <s v="CUST1528"/>
    <s v="Samantha Carpenter"/>
    <s v="julie.kemp@outlook.com"/>
    <x v="6"/>
    <d v="2024-07-03T00:00:00"/>
    <x v="526"/>
    <x v="0"/>
    <x v="1"/>
    <s v="January"/>
    <x v="0"/>
    <s v="PROD2058"/>
    <x v="19"/>
    <x v="2"/>
    <n v="797"/>
    <n v="1"/>
    <n v="797"/>
    <x v="1"/>
    <n v="91"/>
    <n v="10"/>
    <x v="1"/>
    <n v="0.29987452948557092"/>
    <n v="239"/>
  </r>
  <r>
    <s v="ORD003190"/>
    <s v="CUST7793"/>
    <s v="Melissa Bowers"/>
    <s v="sean.blackwell@hotmail.com"/>
    <x v="0"/>
    <d v="2024-03-16T00:00:00"/>
    <x v="51"/>
    <x v="6"/>
    <x v="1"/>
    <s v="August"/>
    <x v="2"/>
    <s v="PROD2140"/>
    <x v="14"/>
    <x v="4"/>
    <n v="1140"/>
    <n v="6"/>
    <n v="6839"/>
    <x v="1"/>
    <n v="464"/>
    <m/>
    <x v="2"/>
    <n v="0.25003655505190819"/>
    <n v="1710"/>
  </r>
  <r>
    <s v="ORD003191"/>
    <s v="CUST8635"/>
    <s v="Max Robbins"/>
    <s v="joel.clark@gmail.com"/>
    <x v="4"/>
    <d v="2023-10-24T00:00:00"/>
    <x v="210"/>
    <x v="8"/>
    <x v="1"/>
    <s v="September"/>
    <x v="0"/>
    <s v="PROD2280"/>
    <x v="14"/>
    <x v="4"/>
    <n v="208"/>
    <n v="3"/>
    <n v="624"/>
    <x v="1"/>
    <n v="46"/>
    <n v="2"/>
    <x v="0"/>
    <n v="0.25"/>
    <n v="156"/>
  </r>
  <r>
    <s v="ORD003192"/>
    <s v="CUST3314"/>
    <s v="Julie Miller"/>
    <s v="nathan.brewer@outlook.com"/>
    <x v="0"/>
    <d v="2024-05-12T00:00:00"/>
    <x v="453"/>
    <x v="2"/>
    <x v="0"/>
    <s v="May"/>
    <x v="0"/>
    <s v="PROD1273"/>
    <x v="5"/>
    <x v="3"/>
    <n v="827"/>
    <n v="3"/>
    <n v="2480"/>
    <x v="1"/>
    <n v="157"/>
    <n v="9"/>
    <x v="1"/>
    <n v="0.35"/>
    <n v="868"/>
  </r>
  <r>
    <s v="ORD003193"/>
    <s v="CUST1604"/>
    <s v="Jessica Martinez"/>
    <s v="elizabeth.clark@hotmail.com"/>
    <x v="6"/>
    <d v="2023-06-15T00:00:00"/>
    <x v="285"/>
    <x v="6"/>
    <x v="1"/>
    <s v="August"/>
    <x v="0"/>
    <s v="PROD6068"/>
    <x v="12"/>
    <x v="3"/>
    <n v="743"/>
    <n v="5"/>
    <n v="3714"/>
    <x v="0"/>
    <n v="483"/>
    <n v="8"/>
    <x v="1"/>
    <n v="0.35002692514808831"/>
    <n v="1300"/>
  </r>
  <r>
    <s v="ORD003194"/>
    <s v="CUST2405"/>
    <s v="Christina Ramirez"/>
    <s v="leslie.lopez@yahoo.com"/>
    <x v="3"/>
    <d v="2024-04-22T00:00:00"/>
    <x v="492"/>
    <x v="11"/>
    <x v="1"/>
    <s v="July"/>
    <x v="0"/>
    <s v="PROD7981"/>
    <x v="1"/>
    <x v="1"/>
    <n v="876"/>
    <n v="2"/>
    <n v="1752"/>
    <x v="1"/>
    <n v="94"/>
    <n v="2"/>
    <x v="0"/>
    <n v="0.15011415525114155"/>
    <n v="263"/>
  </r>
  <r>
    <s v="ORD003195"/>
    <s v="CUST6512"/>
    <s v="Brenda Humphrey"/>
    <s v="carrie.walker@gmail.com"/>
    <x v="2"/>
    <d v="2023-06-30T00:00:00"/>
    <x v="61"/>
    <x v="3"/>
    <x v="0"/>
    <s v="March"/>
    <x v="0"/>
    <s v="PROD2599"/>
    <x v="13"/>
    <x v="4"/>
    <n v="338"/>
    <n v="1"/>
    <n v="338"/>
    <x v="1"/>
    <n v="44"/>
    <n v="8"/>
    <x v="1"/>
    <n v="0.25147928994082841"/>
    <n v="85"/>
  </r>
  <r>
    <s v="ORD003196"/>
    <s v="CUST8505"/>
    <s v="Carol Watson"/>
    <s v="kevin.lowery@gmail.com"/>
    <x v="4"/>
    <d v="2023-07-29T00:00:00"/>
    <x v="408"/>
    <x v="2"/>
    <x v="0"/>
    <s v="May"/>
    <x v="0"/>
    <s v="PROD2393"/>
    <x v="17"/>
    <x v="3"/>
    <n v="137"/>
    <n v="5"/>
    <n v="683"/>
    <x v="0"/>
    <n v="70"/>
    <n v="6"/>
    <x v="0"/>
    <n v="0.34992679355783307"/>
    <n v="239"/>
  </r>
  <r>
    <s v="ORD003197"/>
    <s v="CUST9982"/>
    <s v="Daniel Harvey"/>
    <s v="nathan.huffman@gmail.com"/>
    <x v="0"/>
    <d v="2024-12-25T00:00:00"/>
    <x v="530"/>
    <x v="7"/>
    <x v="0"/>
    <s v="November"/>
    <x v="1"/>
    <s v="PROD3198"/>
    <x v="6"/>
    <x v="0"/>
    <n v="85"/>
    <n v="7"/>
    <n v="598"/>
    <x v="0"/>
    <n v="83"/>
    <m/>
    <x v="2"/>
    <n v="0.39966555183946489"/>
    <n v="239"/>
  </r>
  <r>
    <s v="ORD003198"/>
    <s v="CUST6572"/>
    <s v="Craig Mitchell"/>
    <s v="austin.brown@gmail.com"/>
    <x v="2"/>
    <d v="2024-12-30T00:00:00"/>
    <x v="717"/>
    <x v="4"/>
    <x v="1"/>
    <s v="April"/>
    <x v="2"/>
    <s v="PROD3075"/>
    <x v="9"/>
    <x v="4"/>
    <n v="399"/>
    <n v="3"/>
    <n v="1198"/>
    <x v="1"/>
    <n v="93"/>
    <m/>
    <x v="2"/>
    <n v="0.25041736227045075"/>
    <n v="300"/>
  </r>
  <r>
    <s v="ORD003199"/>
    <s v="CUST1468"/>
    <s v="Tyler Smith"/>
    <s v="joseph.walsh@yahoo.com"/>
    <x v="3"/>
    <d v="2024-08-24T00:00:00"/>
    <x v="423"/>
    <x v="4"/>
    <x v="1"/>
    <s v="April"/>
    <x v="0"/>
    <s v="PROD4141"/>
    <x v="13"/>
    <x v="4"/>
    <n v="665"/>
    <n v="5"/>
    <n v="3326"/>
    <x v="1"/>
    <n v="477"/>
    <n v="3"/>
    <x v="0"/>
    <n v="0.25015033072760073"/>
    <n v="832"/>
  </r>
  <r>
    <s v="ORD003200"/>
    <s v="CUST8186"/>
    <s v="Kimberly Larson"/>
    <s v="sheena.barnes@outlook.com"/>
    <x v="0"/>
    <d v="2024-05-20T00:00:00"/>
    <x v="689"/>
    <x v="10"/>
    <x v="0"/>
    <s v="February"/>
    <x v="0"/>
    <s v="PROD5357"/>
    <x v="2"/>
    <x v="1"/>
    <n v="101"/>
    <n v="2"/>
    <n v="202"/>
    <x v="3"/>
    <n v="29"/>
    <n v="4"/>
    <x v="0"/>
    <n v="0.14851485148514851"/>
    <n v="30"/>
  </r>
  <r>
    <s v="ORD003201"/>
    <s v="CUST9158"/>
    <s v="Joseph Orr"/>
    <s v="james.tran@gmail.com"/>
    <x v="1"/>
    <d v="2023-04-28T00:00:00"/>
    <x v="521"/>
    <x v="7"/>
    <x v="1"/>
    <s v="November"/>
    <x v="0"/>
    <s v="PROD3086"/>
    <x v="6"/>
    <x v="0"/>
    <n v="994"/>
    <n v="6"/>
    <n v="5964"/>
    <x v="1"/>
    <n v="601"/>
    <n v="2"/>
    <x v="0"/>
    <n v="0.40006706908115358"/>
    <n v="2386"/>
  </r>
  <r>
    <s v="ORD003202"/>
    <s v="CUST9279"/>
    <s v="Nicholas Collins"/>
    <s v="phillip.stewart@outlook.com"/>
    <x v="3"/>
    <d v="2024-10-09T00:00:00"/>
    <x v="359"/>
    <x v="2"/>
    <x v="0"/>
    <s v="May"/>
    <x v="0"/>
    <s v="PROD6155"/>
    <x v="1"/>
    <x v="1"/>
    <n v="406"/>
    <n v="4"/>
    <n v="1622"/>
    <x v="1"/>
    <n v="108"/>
    <n v="3"/>
    <x v="0"/>
    <n v="0.1498150431565968"/>
    <n v="243"/>
  </r>
  <r>
    <s v="ORD003203"/>
    <s v="CUST1958"/>
    <s v="Emily Morales"/>
    <s v="stefanie.hanna@outlook.com"/>
    <x v="2"/>
    <d v="2024-05-06T00:00:00"/>
    <x v="425"/>
    <x v="4"/>
    <x v="1"/>
    <s v="April"/>
    <x v="0"/>
    <s v="PROD4481"/>
    <x v="15"/>
    <x v="1"/>
    <n v="408"/>
    <n v="3"/>
    <n v="1223"/>
    <x v="1"/>
    <n v="167"/>
    <n v="8"/>
    <x v="1"/>
    <n v="0.14963205233033525"/>
    <n v="183"/>
  </r>
  <r>
    <s v="ORD003204"/>
    <s v="CUST7026"/>
    <s v="Jessica Santana"/>
    <s v="aaron.collier@gmail.com"/>
    <x v="1"/>
    <d v="2023-06-15T00:00:00"/>
    <x v="106"/>
    <x v="3"/>
    <x v="0"/>
    <s v="March"/>
    <x v="0"/>
    <s v="PROD7384"/>
    <x v="2"/>
    <x v="1"/>
    <n v="231"/>
    <n v="5"/>
    <n v="1155"/>
    <x v="1"/>
    <n v="122"/>
    <n v="10"/>
    <x v="1"/>
    <n v="0.1497835497835498"/>
    <n v="173"/>
  </r>
  <r>
    <s v="ORD003205"/>
    <s v="CUST5748"/>
    <s v="Amy Crawford"/>
    <s v="joseph.munoz@yahoo.com"/>
    <x v="2"/>
    <d v="2023-01-19T00:00:00"/>
    <x v="666"/>
    <x v="8"/>
    <x v="1"/>
    <s v="September"/>
    <x v="0"/>
    <s v="PROD7033"/>
    <x v="19"/>
    <x v="2"/>
    <n v="733"/>
    <n v="3"/>
    <n v="2199"/>
    <x v="0"/>
    <n v="165"/>
    <n v="4"/>
    <x v="0"/>
    <n v="0.30013642564802184"/>
    <n v="660"/>
  </r>
  <r>
    <s v="ORD003206"/>
    <s v="CUST3379"/>
    <s v="Angel Miller"/>
    <s v="brittany.chavez@outlook.com"/>
    <x v="5"/>
    <d v="2024-01-24T00:00:00"/>
    <x v="78"/>
    <x v="11"/>
    <x v="0"/>
    <s v="July"/>
    <x v="0"/>
    <s v="PROD9293"/>
    <x v="3"/>
    <x v="1"/>
    <n v="366"/>
    <n v="5"/>
    <n v="1828"/>
    <x v="2"/>
    <n v="97"/>
    <n v="9"/>
    <x v="1"/>
    <n v="0.14989059080962802"/>
    <n v="274"/>
  </r>
  <r>
    <s v="ORD003207"/>
    <s v="CUST4524"/>
    <s v="Jason Jimenez"/>
    <s v="robert.ball@yahoo.com"/>
    <x v="0"/>
    <d v="2024-04-20T00:00:00"/>
    <x v="481"/>
    <x v="9"/>
    <x v="0"/>
    <s v="June"/>
    <x v="0"/>
    <s v="PROD4770"/>
    <x v="0"/>
    <x v="0"/>
    <n v="1051"/>
    <n v="2"/>
    <n v="2102"/>
    <x v="1"/>
    <n v="137"/>
    <n v="10"/>
    <x v="1"/>
    <n v="0.40009514747859182"/>
    <n v="841"/>
  </r>
  <r>
    <s v="ORD003208"/>
    <s v="CUST2271"/>
    <s v="Zachary Bennett"/>
    <s v="rebekah.rodriguez@hotmail.com"/>
    <x v="1"/>
    <d v="2024-12-20T00:00:00"/>
    <x v="162"/>
    <x v="9"/>
    <x v="0"/>
    <s v="June"/>
    <x v="0"/>
    <s v="PROD1799"/>
    <x v="5"/>
    <x v="3"/>
    <n v="692"/>
    <n v="1"/>
    <n v="692"/>
    <x v="0"/>
    <n v="37"/>
    <n v="3"/>
    <x v="0"/>
    <n v="0.34971098265895956"/>
    <n v="242"/>
  </r>
  <r>
    <s v="ORD003209"/>
    <s v="CUST2533"/>
    <s v="Timothy Diaz"/>
    <s v="thomas.coleman@outlook.com"/>
    <x v="5"/>
    <d v="2023-09-29T00:00:00"/>
    <x v="117"/>
    <x v="5"/>
    <x v="0"/>
    <s v="October"/>
    <x v="0"/>
    <s v="PROD7977"/>
    <x v="7"/>
    <x v="4"/>
    <n v="516"/>
    <n v="6"/>
    <n v="3095"/>
    <x v="1"/>
    <n v="378"/>
    <n v="9"/>
    <x v="1"/>
    <n v="0.25008077544426494"/>
    <n v="774"/>
  </r>
  <r>
    <s v="ORD003210"/>
    <s v="CUST7198"/>
    <s v="Paul Jones"/>
    <s v="steven.brown@yahoo.com"/>
    <x v="4"/>
    <d v="2024-06-20T00:00:00"/>
    <x v="164"/>
    <x v="8"/>
    <x v="1"/>
    <s v="September"/>
    <x v="0"/>
    <s v="PROD7819"/>
    <x v="4"/>
    <x v="2"/>
    <n v="736"/>
    <n v="1"/>
    <n v="736"/>
    <x v="2"/>
    <n v="72"/>
    <n v="2"/>
    <x v="0"/>
    <n v="0.30027173913043476"/>
    <n v="221"/>
  </r>
  <r>
    <s v="ORD003211"/>
    <s v="CUST8761"/>
    <s v="Donna Woodward"/>
    <s v="janet.mcguire@outlook.com"/>
    <x v="4"/>
    <d v="2024-02-25T00:00:00"/>
    <x v="629"/>
    <x v="1"/>
    <x v="1"/>
    <s v="December"/>
    <x v="0"/>
    <s v="PROD3406"/>
    <x v="19"/>
    <x v="2"/>
    <n v="1408"/>
    <n v="8"/>
    <n v="11267"/>
    <x v="0"/>
    <n v="1224"/>
    <n v="8"/>
    <x v="1"/>
    <n v="0.29999112452294313"/>
    <n v="3380"/>
  </r>
  <r>
    <s v="ORD003212"/>
    <s v="CUST9870"/>
    <s v="Kristen Davis"/>
    <s v="kathleen.matthews@outlook.com"/>
    <x v="4"/>
    <d v="2023-10-29T00:00:00"/>
    <x v="260"/>
    <x v="7"/>
    <x v="0"/>
    <s v="November"/>
    <x v="0"/>
    <s v="PROD8996"/>
    <x v="10"/>
    <x v="2"/>
    <n v="619"/>
    <n v="6"/>
    <n v="3716"/>
    <x v="1"/>
    <n v="194"/>
    <n v="2"/>
    <x v="0"/>
    <n v="0.30005382131324004"/>
    <n v="1115"/>
  </r>
  <r>
    <s v="ORD003213"/>
    <s v="CUST2262"/>
    <s v="Samuel Ward"/>
    <s v="kathleen.washington@hotmail.com"/>
    <x v="2"/>
    <d v="2024-07-12T00:00:00"/>
    <x v="197"/>
    <x v="9"/>
    <x v="1"/>
    <s v="June"/>
    <x v="0"/>
    <s v="PROD7168"/>
    <x v="12"/>
    <x v="3"/>
    <n v="362"/>
    <n v="2"/>
    <n v="724"/>
    <x v="2"/>
    <n v="62"/>
    <n v="9"/>
    <x v="1"/>
    <n v="0.34944751381215472"/>
    <n v="253"/>
  </r>
  <r>
    <s v="ORD003214"/>
    <s v="CUST6563"/>
    <s v="Brian Baker"/>
    <s v="steven.james@gmail.com"/>
    <x v="1"/>
    <d v="2024-08-03T00:00:00"/>
    <x v="43"/>
    <x v="7"/>
    <x v="1"/>
    <s v="November"/>
    <x v="0"/>
    <s v="PROD1972"/>
    <x v="0"/>
    <x v="0"/>
    <n v="862"/>
    <n v="4"/>
    <n v="3448"/>
    <x v="1"/>
    <n v="464"/>
    <n v="9"/>
    <x v="1"/>
    <n v="0.39994199535962877"/>
    <n v="1379"/>
  </r>
  <r>
    <s v="ORD003215"/>
    <s v="CUST2770"/>
    <s v="Austin Dyer MD"/>
    <s v="shawn.cisneros@yahoo.com"/>
    <x v="2"/>
    <d v="2023-01-17T00:00:00"/>
    <x v="306"/>
    <x v="2"/>
    <x v="0"/>
    <s v="May"/>
    <x v="0"/>
    <s v="PROD7664"/>
    <x v="0"/>
    <x v="0"/>
    <n v="100"/>
    <n v="4"/>
    <n v="398"/>
    <x v="0"/>
    <n v="36"/>
    <n v="4"/>
    <x v="0"/>
    <n v="0.39949748743718594"/>
    <n v="159"/>
  </r>
  <r>
    <s v="ORD003216"/>
    <s v="CUST3260"/>
    <s v="Victoria Nelson"/>
    <s v="michael.harrison@outlook.com"/>
    <x v="5"/>
    <d v="2023-12-02T00:00:00"/>
    <x v="521"/>
    <x v="7"/>
    <x v="1"/>
    <s v="November"/>
    <x v="0"/>
    <s v="PROD6594"/>
    <x v="8"/>
    <x v="2"/>
    <n v="24"/>
    <n v="1"/>
    <n v="24"/>
    <x v="2"/>
    <n v="2"/>
    <n v="6"/>
    <x v="0"/>
    <n v="0.29166666666666669"/>
    <n v="7"/>
  </r>
  <r>
    <s v="ORD003217"/>
    <s v="CUST6888"/>
    <s v="Lisa Cooper"/>
    <s v="helen.cochran@hotmail.com"/>
    <x v="6"/>
    <d v="2023-03-03T00:00:00"/>
    <x v="253"/>
    <x v="5"/>
    <x v="1"/>
    <s v="October"/>
    <x v="0"/>
    <s v="PROD4791"/>
    <x v="9"/>
    <x v="4"/>
    <n v="630"/>
    <n v="2"/>
    <n v="1259"/>
    <x v="2"/>
    <n v="92"/>
    <n v="10"/>
    <x v="1"/>
    <n v="0.25019857029388404"/>
    <n v="315"/>
  </r>
  <r>
    <s v="ORD003218"/>
    <s v="CUST5457"/>
    <s v="Kari Carpenter"/>
    <s v="lisa.gordon@yahoo.com"/>
    <x v="3"/>
    <d v="2023-01-27T00:00:00"/>
    <x v="438"/>
    <x v="11"/>
    <x v="0"/>
    <s v="July"/>
    <x v="0"/>
    <s v="PROD5690"/>
    <x v="4"/>
    <x v="2"/>
    <n v="910"/>
    <n v="6"/>
    <n v="5458"/>
    <x v="0"/>
    <n v="662"/>
    <n v="6"/>
    <x v="0"/>
    <n v="0.30010993037742761"/>
    <n v="1638"/>
  </r>
  <r>
    <s v="ORD003219"/>
    <s v="CUST5306"/>
    <s v="Brianna Roach"/>
    <s v="nicole.noble@yahoo.com"/>
    <x v="1"/>
    <d v="2024-04-08T00:00:00"/>
    <x v="589"/>
    <x v="1"/>
    <x v="1"/>
    <s v="December"/>
    <x v="0"/>
    <s v="PROD9427"/>
    <x v="17"/>
    <x v="3"/>
    <n v="54"/>
    <n v="8"/>
    <n v="434"/>
    <x v="0"/>
    <n v="64"/>
    <n v="4"/>
    <x v="0"/>
    <n v="0.35023041474654376"/>
    <n v="152"/>
  </r>
  <r>
    <s v="ORD003220"/>
    <s v="CUST4750"/>
    <s v="Raven Sawyer"/>
    <s v="nicholas.pierce@gmail.com"/>
    <x v="1"/>
    <d v="2024-11-29T00:00:00"/>
    <x v="328"/>
    <x v="3"/>
    <x v="0"/>
    <s v="March"/>
    <x v="0"/>
    <s v="PROD3904"/>
    <x v="17"/>
    <x v="3"/>
    <n v="359"/>
    <n v="4"/>
    <n v="1434"/>
    <x v="3"/>
    <n v="214"/>
    <n v="10"/>
    <x v="1"/>
    <n v="0.35006973500697353"/>
    <n v="502"/>
  </r>
  <r>
    <s v="ORD003221"/>
    <s v="CUST5763"/>
    <s v="Theresa Williams"/>
    <s v="shawn.rodriguez@gmail.com"/>
    <x v="1"/>
    <d v="2023-04-24T00:00:00"/>
    <x v="191"/>
    <x v="4"/>
    <x v="0"/>
    <s v="April"/>
    <x v="1"/>
    <s v="PROD6092"/>
    <x v="20"/>
    <x v="3"/>
    <n v="818"/>
    <n v="1"/>
    <n v="818"/>
    <x v="0"/>
    <n v="114"/>
    <m/>
    <x v="2"/>
    <n v="0.34963325183374083"/>
    <n v="286"/>
  </r>
  <r>
    <s v="ORD003222"/>
    <s v="CUST6831"/>
    <s v="John Alexander"/>
    <s v="chelsea.grant@outlook.com"/>
    <x v="5"/>
    <d v="2023-09-29T00:00:00"/>
    <x v="361"/>
    <x v="6"/>
    <x v="1"/>
    <s v="August"/>
    <x v="0"/>
    <s v="PROD3365"/>
    <x v="14"/>
    <x v="4"/>
    <n v="540"/>
    <n v="6"/>
    <n v="3240"/>
    <x v="2"/>
    <n v="208"/>
    <n v="10"/>
    <x v="1"/>
    <n v="0.25"/>
    <n v="810"/>
  </r>
  <r>
    <s v="ORD003223"/>
    <s v="CUST3585"/>
    <s v="Angela Murphy"/>
    <s v="julia.yu@outlook.com"/>
    <x v="2"/>
    <d v="2023-09-21T00:00:00"/>
    <x v="665"/>
    <x v="11"/>
    <x v="0"/>
    <s v="July"/>
    <x v="0"/>
    <s v="PROD4741"/>
    <x v="13"/>
    <x v="4"/>
    <n v="393"/>
    <n v="1"/>
    <n v="393"/>
    <x v="1"/>
    <n v="21"/>
    <n v="3"/>
    <x v="0"/>
    <n v="0.24936386768447838"/>
    <n v="98"/>
  </r>
  <r>
    <s v="ORD003224"/>
    <s v="CUST2963"/>
    <s v="Rachel Smith"/>
    <s v="amanda.wood@hotmail.com"/>
    <x v="5"/>
    <d v="2024-07-20T00:00:00"/>
    <x v="42"/>
    <x v="1"/>
    <x v="0"/>
    <s v="December"/>
    <x v="0"/>
    <s v="PROD9435"/>
    <x v="21"/>
    <x v="1"/>
    <n v="811"/>
    <n v="2"/>
    <n v="1622"/>
    <x v="1"/>
    <n v="190"/>
    <n v="4"/>
    <x v="0"/>
    <n v="0.1498150431565968"/>
    <n v="243"/>
  </r>
  <r>
    <s v="ORD003225"/>
    <s v="CUST2386"/>
    <s v="Robert Sanchez"/>
    <s v="richard.orr@hotmail.com"/>
    <x v="3"/>
    <d v="2024-06-27T00:00:00"/>
    <x v="722"/>
    <x v="5"/>
    <x v="1"/>
    <s v="October"/>
    <x v="0"/>
    <s v="PROD7547"/>
    <x v="10"/>
    <x v="2"/>
    <n v="660"/>
    <n v="2"/>
    <n v="1319"/>
    <x v="1"/>
    <n v="141"/>
    <n v="10"/>
    <x v="1"/>
    <n v="0.30022744503411675"/>
    <n v="396"/>
  </r>
  <r>
    <s v="ORD003226"/>
    <s v="CUST6876"/>
    <s v="Benjamin Davidson"/>
    <s v="pamela.ballard@outlook.com"/>
    <x v="5"/>
    <d v="2023-05-16T00:00:00"/>
    <x v="344"/>
    <x v="6"/>
    <x v="1"/>
    <s v="August"/>
    <x v="0"/>
    <s v="PROD2915"/>
    <x v="11"/>
    <x v="3"/>
    <n v="673"/>
    <n v="1"/>
    <n v="673"/>
    <x v="1"/>
    <n v="71"/>
    <n v="4"/>
    <x v="0"/>
    <n v="0.34918276374442792"/>
    <n v="235"/>
  </r>
  <r>
    <s v="ORD003227"/>
    <s v="CUST8562"/>
    <s v="Cheryl Ho"/>
    <s v="william.cline@outlook.com"/>
    <x v="5"/>
    <d v="2024-12-06T00:00:00"/>
    <x v="486"/>
    <x v="7"/>
    <x v="0"/>
    <s v="November"/>
    <x v="0"/>
    <s v="PROD2228"/>
    <x v="1"/>
    <x v="1"/>
    <n v="316"/>
    <n v="7"/>
    <n v="2211"/>
    <x v="0"/>
    <n v="285"/>
    <n v="10"/>
    <x v="1"/>
    <n v="0.15015829941203077"/>
    <n v="332"/>
  </r>
  <r>
    <s v="ORD003228"/>
    <s v="CUST7932"/>
    <s v="Patricia Thompson"/>
    <s v="daniel.mccarthy@yahoo.com"/>
    <x v="0"/>
    <d v="2023-03-19T00:00:00"/>
    <x v="71"/>
    <x v="7"/>
    <x v="1"/>
    <s v="November"/>
    <x v="0"/>
    <s v="PROD6059"/>
    <x v="0"/>
    <x v="0"/>
    <n v="712"/>
    <n v="6"/>
    <n v="4274"/>
    <x v="1"/>
    <n v="354"/>
    <n v="3"/>
    <x v="0"/>
    <n v="0.40009358914365933"/>
    <n v="1710"/>
  </r>
  <r>
    <s v="ORD003229"/>
    <s v="CUST5957"/>
    <s v="Charles Price"/>
    <s v="edwin.peck@yahoo.com"/>
    <x v="0"/>
    <d v="2023-12-13T00:00:00"/>
    <x v="37"/>
    <x v="11"/>
    <x v="0"/>
    <s v="July"/>
    <x v="0"/>
    <s v="PROD3134"/>
    <x v="14"/>
    <x v="4"/>
    <n v="1101"/>
    <n v="6"/>
    <n v="6605"/>
    <x v="0"/>
    <n v="737"/>
    <n v="9"/>
    <x v="1"/>
    <n v="0.24996214988644966"/>
    <n v="1651"/>
  </r>
  <r>
    <s v="ORD003230"/>
    <s v="CUST9593"/>
    <s v="Jimmy Erickson"/>
    <s v="michael.harris@yahoo.com"/>
    <x v="0"/>
    <d v="2023-06-02T00:00:00"/>
    <x v="531"/>
    <x v="7"/>
    <x v="1"/>
    <s v="November"/>
    <x v="0"/>
    <s v="PROD9419"/>
    <x v="11"/>
    <x v="3"/>
    <n v="452"/>
    <n v="4"/>
    <n v="1809"/>
    <x v="0"/>
    <n v="248"/>
    <n v="3"/>
    <x v="0"/>
    <n v="0.34991708126036486"/>
    <n v="633"/>
  </r>
  <r>
    <s v="ORD003231"/>
    <s v="CUST4683"/>
    <s v="Stephanie Moore"/>
    <s v="dana.proctor@gmail.com"/>
    <x v="6"/>
    <d v="2024-06-14T00:00:00"/>
    <x v="394"/>
    <x v="5"/>
    <x v="0"/>
    <s v="October"/>
    <x v="0"/>
    <s v="PROD9246"/>
    <x v="21"/>
    <x v="1"/>
    <n v="494"/>
    <n v="2"/>
    <n v="987"/>
    <x v="1"/>
    <n v="93"/>
    <n v="3"/>
    <x v="0"/>
    <n v="0.14994934143870314"/>
    <n v="148"/>
  </r>
  <r>
    <s v="ORD003232"/>
    <s v="CUST8880"/>
    <s v="Laura Pollard"/>
    <s v="michael.tran@hotmail.com"/>
    <x v="4"/>
    <d v="2023-08-18T00:00:00"/>
    <x v="514"/>
    <x v="4"/>
    <x v="0"/>
    <s v="April"/>
    <x v="0"/>
    <s v="PROD7804"/>
    <x v="18"/>
    <x v="0"/>
    <n v="280"/>
    <n v="2"/>
    <n v="559"/>
    <x v="1"/>
    <n v="60"/>
    <n v="3"/>
    <x v="0"/>
    <n v="0.4007155635062612"/>
    <n v="224"/>
  </r>
  <r>
    <s v="ORD003233"/>
    <s v="CUST5448"/>
    <s v="Robert Mason"/>
    <s v="alan.short@outlook.com"/>
    <x v="4"/>
    <d v="2023-09-13T00:00:00"/>
    <x v="609"/>
    <x v="6"/>
    <x v="0"/>
    <s v="August"/>
    <x v="0"/>
    <s v="PROD8947"/>
    <x v="18"/>
    <x v="0"/>
    <n v="675"/>
    <n v="1"/>
    <n v="675"/>
    <x v="0"/>
    <n v="63"/>
    <n v="10"/>
    <x v="1"/>
    <n v="0.4"/>
    <n v="270"/>
  </r>
  <r>
    <s v="ORD003234"/>
    <s v="CUST1375"/>
    <s v="Marc Schwartz"/>
    <s v="kevin.miller@yahoo.com"/>
    <x v="3"/>
    <d v="2024-04-06T00:00:00"/>
    <x v="716"/>
    <x v="7"/>
    <x v="1"/>
    <s v="November"/>
    <x v="0"/>
    <s v="PROD9183"/>
    <x v="5"/>
    <x v="3"/>
    <n v="317"/>
    <n v="3"/>
    <n v="950"/>
    <x v="0"/>
    <n v="112"/>
    <n v="10"/>
    <x v="1"/>
    <n v="0.34947368421052633"/>
    <n v="332"/>
  </r>
  <r>
    <s v="ORD003235"/>
    <s v="CUST4568"/>
    <s v="Paul Ortiz"/>
    <s v="daniel.butler@yahoo.com"/>
    <x v="6"/>
    <d v="2024-05-14T00:00:00"/>
    <x v="478"/>
    <x v="4"/>
    <x v="0"/>
    <s v="April"/>
    <x v="0"/>
    <s v="PROD8784"/>
    <x v="11"/>
    <x v="3"/>
    <n v="918"/>
    <n v="1"/>
    <n v="918"/>
    <x v="1"/>
    <n v="122"/>
    <n v="7"/>
    <x v="0"/>
    <n v="0.34967320261437906"/>
    <n v="321"/>
  </r>
  <r>
    <s v="ORD003236"/>
    <s v="CUST9065"/>
    <s v="Todd Wiley"/>
    <s v="eric.pugh@gmail.com"/>
    <x v="2"/>
    <d v="2023-04-03T00:00:00"/>
    <x v="79"/>
    <x v="9"/>
    <x v="1"/>
    <s v="June"/>
    <x v="0"/>
    <s v="PROD6022"/>
    <x v="16"/>
    <x v="0"/>
    <n v="754"/>
    <n v="1"/>
    <n v="754"/>
    <x v="1"/>
    <n v="94"/>
    <n v="9"/>
    <x v="1"/>
    <n v="0.39920424403183025"/>
    <n v="301"/>
  </r>
  <r>
    <s v="ORD003237"/>
    <s v="CUST2780"/>
    <s v="Frank Gonzalez"/>
    <s v="geoffrey.lopez@gmail.com"/>
    <x v="6"/>
    <d v="2023-01-16T00:00:00"/>
    <x v="723"/>
    <x v="1"/>
    <x v="1"/>
    <s v="December"/>
    <x v="0"/>
    <s v="PROD2526"/>
    <x v="19"/>
    <x v="2"/>
    <n v="1736"/>
    <n v="10"/>
    <n v="17362"/>
    <x v="1"/>
    <n v="1798"/>
    <n v="6"/>
    <x v="0"/>
    <n v="0.30002303882041237"/>
    <n v="5209"/>
  </r>
  <r>
    <s v="ORD003238"/>
    <s v="CUST1726"/>
    <s v="Michelle Gutierrez"/>
    <s v="robert.hardy@yahoo.com"/>
    <x v="4"/>
    <d v="2023-10-31T00:00:00"/>
    <x v="427"/>
    <x v="10"/>
    <x v="0"/>
    <s v="February"/>
    <x v="0"/>
    <s v="PROD9019"/>
    <x v="0"/>
    <x v="0"/>
    <n v="47"/>
    <n v="1"/>
    <n v="47"/>
    <x v="0"/>
    <n v="6"/>
    <n v="9"/>
    <x v="1"/>
    <n v="0.40425531914893614"/>
    <n v="19"/>
  </r>
  <r>
    <s v="ORD003239"/>
    <s v="CUST9141"/>
    <s v="Michael Mitchell"/>
    <s v="timothy.howard@yahoo.com"/>
    <x v="2"/>
    <d v="2023-10-15T00:00:00"/>
    <x v="109"/>
    <x v="11"/>
    <x v="0"/>
    <s v="July"/>
    <x v="0"/>
    <s v="PROD5044"/>
    <x v="6"/>
    <x v="0"/>
    <n v="948"/>
    <n v="6"/>
    <n v="5690"/>
    <x v="1"/>
    <n v="328"/>
    <n v="4"/>
    <x v="0"/>
    <n v="0.4"/>
    <n v="2276"/>
  </r>
  <r>
    <s v="ORD003240"/>
    <s v="CUST7942"/>
    <s v="John Kim"/>
    <s v="jennifer.stuart@gmail.com"/>
    <x v="3"/>
    <d v="2024-10-29T00:00:00"/>
    <x v="201"/>
    <x v="2"/>
    <x v="1"/>
    <s v="May"/>
    <x v="0"/>
    <s v="PROD7877"/>
    <x v="15"/>
    <x v="1"/>
    <n v="448"/>
    <n v="2"/>
    <n v="896"/>
    <x v="1"/>
    <n v="64"/>
    <n v="9"/>
    <x v="1"/>
    <n v="0.14955357142857142"/>
    <n v="134"/>
  </r>
  <r>
    <s v="ORD003241"/>
    <s v="CUST8805"/>
    <s v="Paula Bell"/>
    <s v="mitchell.lopez@hotmail.com"/>
    <x v="2"/>
    <d v="2024-05-24T00:00:00"/>
    <x v="672"/>
    <x v="4"/>
    <x v="1"/>
    <s v="April"/>
    <x v="2"/>
    <s v="PROD5423"/>
    <x v="17"/>
    <x v="3"/>
    <n v="488"/>
    <n v="4"/>
    <n v="1951"/>
    <x v="1"/>
    <n v="114"/>
    <m/>
    <x v="2"/>
    <n v="0.35007688364941059"/>
    <n v="683"/>
  </r>
  <r>
    <s v="ORD003242"/>
    <s v="CUST6299"/>
    <s v="Anna Chavez"/>
    <s v="theresa.armstrong@yahoo.com"/>
    <x v="0"/>
    <d v="2023-11-30T00:00:00"/>
    <x v="501"/>
    <x v="10"/>
    <x v="0"/>
    <s v="February"/>
    <x v="2"/>
    <s v="PROD9053"/>
    <x v="19"/>
    <x v="2"/>
    <n v="439"/>
    <n v="4"/>
    <n v="1755"/>
    <x v="0"/>
    <n v="247"/>
    <m/>
    <x v="2"/>
    <n v="0.29971509971509974"/>
    <n v="526"/>
  </r>
  <r>
    <s v="ORD003243"/>
    <s v="CUST6579"/>
    <s v="Ryan Thomas"/>
    <s v="pamela.benson@hotmail.com"/>
    <x v="4"/>
    <d v="2024-03-25T00:00:00"/>
    <x v="141"/>
    <x v="4"/>
    <x v="0"/>
    <s v="April"/>
    <x v="0"/>
    <s v="PROD3011"/>
    <x v="11"/>
    <x v="3"/>
    <n v="517"/>
    <n v="2"/>
    <n v="1034"/>
    <x v="0"/>
    <n v="99"/>
    <n v="7"/>
    <x v="0"/>
    <n v="0.35009671179883944"/>
    <n v="362"/>
  </r>
  <r>
    <s v="ORD003244"/>
    <s v="CUST3504"/>
    <s v="Christopher Koch"/>
    <s v="nicole.sutton@outlook.com"/>
    <x v="4"/>
    <d v="2024-11-26T00:00:00"/>
    <x v="463"/>
    <x v="0"/>
    <x v="1"/>
    <s v="January"/>
    <x v="0"/>
    <s v="PROD3663"/>
    <x v="3"/>
    <x v="1"/>
    <n v="730"/>
    <n v="3"/>
    <n v="2191"/>
    <x v="0"/>
    <n v="262"/>
    <n v="8"/>
    <x v="1"/>
    <n v="0.15015974440894569"/>
    <n v="329"/>
  </r>
  <r>
    <s v="ORD003245"/>
    <s v="CUST2260"/>
    <s v="Daniel Wise"/>
    <s v="jean.jones@yahoo.com"/>
    <x v="4"/>
    <d v="2023-06-14T00:00:00"/>
    <x v="663"/>
    <x v="7"/>
    <x v="0"/>
    <s v="November"/>
    <x v="0"/>
    <s v="PROD4726"/>
    <x v="6"/>
    <x v="0"/>
    <n v="978"/>
    <n v="7"/>
    <n v="6843"/>
    <x v="1"/>
    <n v="897"/>
    <n v="7"/>
    <x v="0"/>
    <n v="0.39997077305275464"/>
    <n v="2737"/>
  </r>
  <r>
    <s v="ORD003246"/>
    <s v="CUST7809"/>
    <s v="Eric Andrews"/>
    <s v="david.archer@outlook.com"/>
    <x v="0"/>
    <d v="2024-03-08T00:00:00"/>
    <x v="423"/>
    <x v="4"/>
    <x v="1"/>
    <s v="April"/>
    <x v="1"/>
    <s v="PROD2110"/>
    <x v="16"/>
    <x v="0"/>
    <n v="892"/>
    <n v="3"/>
    <n v="2675"/>
    <x v="0"/>
    <n v="329"/>
    <m/>
    <x v="2"/>
    <n v="0.4"/>
    <n v="1070"/>
  </r>
  <r>
    <s v="ORD003247"/>
    <s v="CUST6161"/>
    <s v="Robert Hayes"/>
    <s v="veronica.dennis@gmail.com"/>
    <x v="0"/>
    <d v="2024-01-01T00:00:00"/>
    <x v="670"/>
    <x v="4"/>
    <x v="0"/>
    <s v="April"/>
    <x v="2"/>
    <s v="PROD9793"/>
    <x v="11"/>
    <x v="3"/>
    <n v="463"/>
    <n v="4"/>
    <n v="1850"/>
    <x v="1"/>
    <n v="223"/>
    <m/>
    <x v="2"/>
    <n v="0.35027027027027025"/>
    <n v="648"/>
  </r>
  <r>
    <s v="ORD003248"/>
    <s v="CUST9930"/>
    <s v="Richard Cherry"/>
    <s v="thomas.smith@outlook.com"/>
    <x v="5"/>
    <d v="2024-11-27T00:00:00"/>
    <x v="172"/>
    <x v="0"/>
    <x v="0"/>
    <s v="January"/>
    <x v="0"/>
    <s v="PROD8608"/>
    <x v="14"/>
    <x v="4"/>
    <n v="386"/>
    <n v="2"/>
    <n v="772"/>
    <x v="2"/>
    <n v="79"/>
    <n v="2"/>
    <x v="0"/>
    <n v="0.25"/>
    <n v="193"/>
  </r>
  <r>
    <s v="ORD003249"/>
    <s v="CUST5571"/>
    <s v="Mary Farrell"/>
    <s v="april.bradshaw@outlook.com"/>
    <x v="6"/>
    <d v="2023-03-17T00:00:00"/>
    <x v="130"/>
    <x v="7"/>
    <x v="0"/>
    <s v="November"/>
    <x v="0"/>
    <s v="PROD2046"/>
    <x v="12"/>
    <x v="3"/>
    <n v="207"/>
    <n v="6"/>
    <n v="1244"/>
    <x v="1"/>
    <n v="136"/>
    <n v="3"/>
    <x v="0"/>
    <n v="0.35048231511254019"/>
    <n v="436"/>
  </r>
  <r>
    <s v="ORD003250"/>
    <s v="CUST7758"/>
    <s v="Jennifer Vaughn"/>
    <s v="steven.jones@outlook.com"/>
    <x v="3"/>
    <d v="2023-09-17T00:00:00"/>
    <x v="215"/>
    <x v="4"/>
    <x v="0"/>
    <s v="April"/>
    <x v="0"/>
    <s v="PROD5426"/>
    <x v="3"/>
    <x v="1"/>
    <n v="54"/>
    <n v="1"/>
    <n v="54"/>
    <x v="2"/>
    <n v="6"/>
    <n v="3"/>
    <x v="0"/>
    <n v="0.14814814814814814"/>
    <n v="8"/>
  </r>
  <r>
    <s v="ORD003251"/>
    <s v="CUST5537"/>
    <s v="Daniel Rocha"/>
    <s v="stacey.oconnell@outlook.com"/>
    <x v="5"/>
    <d v="2023-01-01T00:00:00"/>
    <x v="724"/>
    <x v="7"/>
    <x v="0"/>
    <s v="November"/>
    <x v="0"/>
    <s v="PROD2211"/>
    <x v="11"/>
    <x v="3"/>
    <n v="61"/>
    <n v="4"/>
    <n v="244"/>
    <x v="1"/>
    <n v="25"/>
    <n v="8"/>
    <x v="1"/>
    <n v="0.34836065573770492"/>
    <n v="85"/>
  </r>
  <r>
    <s v="ORD003252"/>
    <s v="CUST9005"/>
    <s v="Kimberly Richard"/>
    <s v="catherine.miller@hotmail.com"/>
    <x v="4"/>
    <d v="2023-02-05T00:00:00"/>
    <x v="558"/>
    <x v="5"/>
    <x v="1"/>
    <s v="October"/>
    <x v="2"/>
    <s v="PROD9237"/>
    <x v="4"/>
    <x v="2"/>
    <n v="1069"/>
    <n v="1"/>
    <n v="1069"/>
    <x v="2"/>
    <n v="141"/>
    <m/>
    <x v="2"/>
    <n v="0.30028063610851263"/>
    <n v="321"/>
  </r>
  <r>
    <s v="ORD003253"/>
    <s v="CUST3799"/>
    <s v="Michael Powell"/>
    <s v="jeffrey.owen@yahoo.com"/>
    <x v="1"/>
    <d v="2024-11-21T00:00:00"/>
    <x v="271"/>
    <x v="11"/>
    <x v="1"/>
    <s v="July"/>
    <x v="0"/>
    <s v="PROD7306"/>
    <x v="3"/>
    <x v="1"/>
    <n v="911"/>
    <n v="3"/>
    <n v="2733"/>
    <x v="1"/>
    <n v="364"/>
    <n v="10"/>
    <x v="1"/>
    <n v="0.15001829491401392"/>
    <n v="410"/>
  </r>
  <r>
    <s v="ORD003254"/>
    <s v="CUST1553"/>
    <s v="Katie Proctor"/>
    <s v="jessica.moore@outlook.com"/>
    <x v="1"/>
    <d v="2023-05-27T00:00:00"/>
    <x v="314"/>
    <x v="11"/>
    <x v="0"/>
    <s v="July"/>
    <x v="0"/>
    <s v="PROD2206"/>
    <x v="21"/>
    <x v="1"/>
    <n v="280"/>
    <n v="1"/>
    <n v="280"/>
    <x v="0"/>
    <n v="36"/>
    <n v="7"/>
    <x v="0"/>
    <n v="0.15"/>
    <n v="42"/>
  </r>
  <r>
    <s v="ORD003255"/>
    <s v="CUST8707"/>
    <s v="Laura Mcclure"/>
    <s v="robin.werner@hotmail.com"/>
    <x v="3"/>
    <d v="2024-09-30T00:00:00"/>
    <x v="586"/>
    <x v="2"/>
    <x v="1"/>
    <s v="May"/>
    <x v="0"/>
    <s v="PROD6177"/>
    <x v="14"/>
    <x v="4"/>
    <n v="608"/>
    <n v="3"/>
    <n v="1824"/>
    <x v="1"/>
    <n v="181"/>
    <n v="3"/>
    <x v="0"/>
    <n v="0.25"/>
    <n v="456"/>
  </r>
  <r>
    <s v="ORD003256"/>
    <s v="CUST6124"/>
    <s v="Donna Delgado"/>
    <s v="james.lopez@yahoo.com"/>
    <x v="3"/>
    <d v="2024-01-16T00:00:00"/>
    <x v="126"/>
    <x v="8"/>
    <x v="1"/>
    <s v="September"/>
    <x v="0"/>
    <s v="PROD5283"/>
    <x v="8"/>
    <x v="2"/>
    <n v="1052"/>
    <n v="4"/>
    <n v="4209"/>
    <x v="0"/>
    <n v="551"/>
    <n v="6"/>
    <x v="0"/>
    <n v="0.3000712758374911"/>
    <n v="1263"/>
  </r>
  <r>
    <s v="ORD003257"/>
    <s v="CUST6470"/>
    <s v="Anthony Caldwell"/>
    <s v="tara.peterson@hotmail.com"/>
    <x v="5"/>
    <d v="2023-06-30T00:00:00"/>
    <x v="569"/>
    <x v="10"/>
    <x v="0"/>
    <s v="February"/>
    <x v="0"/>
    <s v="PROD8587"/>
    <x v="1"/>
    <x v="1"/>
    <n v="511"/>
    <n v="1"/>
    <n v="511"/>
    <x v="0"/>
    <n v="56"/>
    <n v="2"/>
    <x v="0"/>
    <n v="0.15068493150684931"/>
    <n v="77"/>
  </r>
  <r>
    <s v="ORD003258"/>
    <s v="CUST8633"/>
    <s v="Christian Lambert"/>
    <s v="christopher.moore@hotmail.com"/>
    <x v="6"/>
    <d v="2024-07-17T00:00:00"/>
    <x v="578"/>
    <x v="8"/>
    <x v="0"/>
    <s v="September"/>
    <x v="0"/>
    <s v="PROD3895"/>
    <x v="14"/>
    <x v="4"/>
    <n v="162"/>
    <n v="4"/>
    <n v="650"/>
    <x v="1"/>
    <n v="92"/>
    <n v="6"/>
    <x v="0"/>
    <n v="0.24923076923076923"/>
    <n v="162"/>
  </r>
  <r>
    <s v="ORD003259"/>
    <s v="CUST3612"/>
    <s v="James Schmitt"/>
    <s v="gina.smith@hotmail.com"/>
    <x v="2"/>
    <d v="2023-08-20T00:00:00"/>
    <x v="4"/>
    <x v="0"/>
    <x v="1"/>
    <s v="January"/>
    <x v="1"/>
    <s v="PROD5375"/>
    <x v="16"/>
    <x v="0"/>
    <n v="402"/>
    <n v="3"/>
    <n v="1207"/>
    <x v="0"/>
    <n v="64"/>
    <m/>
    <x v="2"/>
    <n v="0.40016570008285002"/>
    <n v="483"/>
  </r>
  <r>
    <s v="ORD003260"/>
    <s v="CUST9226"/>
    <s v="Joseph Harris"/>
    <s v="jonathan.carter@yahoo.com"/>
    <x v="2"/>
    <d v="2023-10-20T00:00:00"/>
    <x v="220"/>
    <x v="6"/>
    <x v="0"/>
    <s v="August"/>
    <x v="0"/>
    <s v="PROD8412"/>
    <x v="4"/>
    <x v="2"/>
    <n v="889"/>
    <n v="5"/>
    <n v="4443"/>
    <x v="1"/>
    <n v="222"/>
    <n v="2"/>
    <x v="0"/>
    <n v="0.30002250731487734"/>
    <n v="1333"/>
  </r>
  <r>
    <s v="ORD003261"/>
    <s v="CUST2280"/>
    <s v="Christopher Edwards"/>
    <s v="dawn.price@hotmail.com"/>
    <x v="0"/>
    <d v="2024-11-18T00:00:00"/>
    <x v="381"/>
    <x v="7"/>
    <x v="1"/>
    <s v="November"/>
    <x v="0"/>
    <s v="PROD9385"/>
    <x v="5"/>
    <x v="3"/>
    <n v="377"/>
    <n v="4"/>
    <n v="1508"/>
    <x v="1"/>
    <n v="216"/>
    <n v="9"/>
    <x v="1"/>
    <n v="0.35013262599469497"/>
    <n v="528"/>
  </r>
  <r>
    <s v="ORD003262"/>
    <s v="CUST1345"/>
    <s v="Rachel Riley"/>
    <s v="charlotte.carr@hotmail.com"/>
    <x v="0"/>
    <d v="2023-06-03T00:00:00"/>
    <x v="570"/>
    <x v="1"/>
    <x v="1"/>
    <s v="December"/>
    <x v="1"/>
    <s v="PROD8537"/>
    <x v="20"/>
    <x v="3"/>
    <n v="1777"/>
    <n v="2"/>
    <n v="3555"/>
    <x v="1"/>
    <n v="234"/>
    <m/>
    <x v="2"/>
    <n v="0.349929676511955"/>
    <n v="1244"/>
  </r>
  <r>
    <s v="ORD003263"/>
    <s v="CUST1925"/>
    <s v="Jerry Randolph"/>
    <s v="heather.warner@yahoo.com"/>
    <x v="5"/>
    <d v="2024-02-26T00:00:00"/>
    <x v="479"/>
    <x v="2"/>
    <x v="1"/>
    <s v="May"/>
    <x v="0"/>
    <s v="PROD4567"/>
    <x v="1"/>
    <x v="1"/>
    <n v="1074"/>
    <n v="5"/>
    <n v="5372"/>
    <x v="1"/>
    <n v="625"/>
    <n v="2"/>
    <x v="0"/>
    <n v="0.15003723008190617"/>
    <n v="806"/>
  </r>
  <r>
    <s v="ORD003264"/>
    <s v="CUST5067"/>
    <s v="Brenda Gonzalez"/>
    <s v="anthony.jordan@outlook.com"/>
    <x v="3"/>
    <d v="2023-07-21T00:00:00"/>
    <x v="135"/>
    <x v="5"/>
    <x v="1"/>
    <s v="October"/>
    <x v="0"/>
    <s v="PROD7477"/>
    <x v="11"/>
    <x v="3"/>
    <n v="878"/>
    <n v="1"/>
    <n v="878"/>
    <x v="1"/>
    <n v="83"/>
    <n v="3"/>
    <x v="0"/>
    <n v="0.34965831435079725"/>
    <n v="307"/>
  </r>
  <r>
    <s v="ORD003265"/>
    <s v="CUST8897"/>
    <s v="Timothy Oconnor"/>
    <s v="james.rodriguez@outlook.com"/>
    <x v="2"/>
    <d v="2023-01-16T00:00:00"/>
    <x v="610"/>
    <x v="4"/>
    <x v="1"/>
    <s v="April"/>
    <x v="0"/>
    <s v="PROD9505"/>
    <x v="2"/>
    <x v="1"/>
    <n v="376"/>
    <n v="3"/>
    <n v="1129"/>
    <x v="1"/>
    <n v="159"/>
    <n v="10"/>
    <x v="1"/>
    <n v="0.14968999114260406"/>
    <n v="169"/>
  </r>
  <r>
    <s v="ORD003266"/>
    <s v="CUST3784"/>
    <s v="Dr. Brian Smith"/>
    <s v="tony.rowe@hotmail.com"/>
    <x v="3"/>
    <d v="2023-09-26T00:00:00"/>
    <x v="257"/>
    <x v="1"/>
    <x v="0"/>
    <s v="December"/>
    <x v="0"/>
    <s v="PROD8146"/>
    <x v="2"/>
    <x v="1"/>
    <n v="806"/>
    <n v="2"/>
    <n v="1611"/>
    <x v="1"/>
    <n v="163"/>
    <n v="7"/>
    <x v="0"/>
    <n v="0.15021725636250777"/>
    <n v="242"/>
  </r>
  <r>
    <s v="ORD003267"/>
    <s v="CUST3629"/>
    <s v="Elizabeth Burke"/>
    <s v="jack.johnson@yahoo.com"/>
    <x v="4"/>
    <d v="2023-07-23T00:00:00"/>
    <x v="569"/>
    <x v="10"/>
    <x v="0"/>
    <s v="February"/>
    <x v="0"/>
    <s v="PROD9066"/>
    <x v="16"/>
    <x v="0"/>
    <n v="376"/>
    <n v="3"/>
    <n v="1129"/>
    <x v="1"/>
    <n v="63"/>
    <n v="6"/>
    <x v="0"/>
    <n v="0.39946855624446415"/>
    <n v="451"/>
  </r>
  <r>
    <s v="ORD003268"/>
    <s v="CUST9292"/>
    <s v="Anthony Cooper"/>
    <s v="john.smith@hotmail.com"/>
    <x v="0"/>
    <d v="2023-07-19T00:00:00"/>
    <x v="147"/>
    <x v="0"/>
    <x v="1"/>
    <s v="January"/>
    <x v="0"/>
    <s v="PROD8490"/>
    <x v="14"/>
    <x v="4"/>
    <n v="701"/>
    <n v="4"/>
    <n v="2805"/>
    <x v="0"/>
    <n v="388"/>
    <n v="2"/>
    <x v="0"/>
    <n v="0.2499108734402852"/>
    <n v="701"/>
  </r>
  <r>
    <s v="ORD003269"/>
    <s v="CUST9530"/>
    <s v="Leslie Richards"/>
    <s v="joseph.flores@yahoo.com"/>
    <x v="3"/>
    <d v="2023-09-10T00:00:00"/>
    <x v="377"/>
    <x v="7"/>
    <x v="0"/>
    <s v="November"/>
    <x v="0"/>
    <s v="PROD4456"/>
    <x v="4"/>
    <x v="2"/>
    <n v="121"/>
    <n v="4"/>
    <n v="484"/>
    <x v="1"/>
    <n v="43"/>
    <n v="2"/>
    <x v="0"/>
    <n v="0.29958677685950413"/>
    <n v="145"/>
  </r>
  <r>
    <s v="ORD003270"/>
    <s v="CUST8576"/>
    <s v="Eric Johns DVM"/>
    <s v="jason.matthews@gmail.com"/>
    <x v="4"/>
    <d v="2023-01-10T00:00:00"/>
    <x v="586"/>
    <x v="2"/>
    <x v="1"/>
    <s v="May"/>
    <x v="0"/>
    <s v="PROD3509"/>
    <x v="9"/>
    <x v="4"/>
    <n v="138"/>
    <n v="4"/>
    <n v="554"/>
    <x v="1"/>
    <n v="76"/>
    <n v="4"/>
    <x v="0"/>
    <n v="0.24909747292418771"/>
    <n v="138"/>
  </r>
  <r>
    <s v="ORD003271"/>
    <s v="CUST5116"/>
    <s v="Lauren White"/>
    <s v="michael.andrews@hotmail.com"/>
    <x v="4"/>
    <d v="2023-06-18T00:00:00"/>
    <x v="303"/>
    <x v="4"/>
    <x v="1"/>
    <s v="April"/>
    <x v="0"/>
    <s v="PROD8474"/>
    <x v="17"/>
    <x v="3"/>
    <n v="751"/>
    <n v="3"/>
    <n v="2253"/>
    <x v="2"/>
    <n v="146"/>
    <n v="7"/>
    <x v="0"/>
    <n v="0.34975588104749222"/>
    <n v="788"/>
  </r>
  <r>
    <s v="ORD003272"/>
    <s v="CUST7362"/>
    <s v="John Fleming"/>
    <s v="charles.singleton@hotmail.com"/>
    <x v="2"/>
    <d v="2024-02-25T00:00:00"/>
    <x v="36"/>
    <x v="6"/>
    <x v="0"/>
    <s v="August"/>
    <x v="0"/>
    <s v="PROD5006"/>
    <x v="4"/>
    <x v="2"/>
    <n v="645"/>
    <n v="2"/>
    <n v="1289"/>
    <x v="1"/>
    <n v="171"/>
    <n v="9"/>
    <x v="1"/>
    <n v="0.30023273855702093"/>
    <n v="387"/>
  </r>
  <r>
    <s v="ORD003273"/>
    <s v="CUST9229"/>
    <s v="Amanda Anderson"/>
    <s v="theresa.christensen@outlook.com"/>
    <x v="4"/>
    <d v="2024-05-22T00:00:00"/>
    <x v="526"/>
    <x v="0"/>
    <x v="1"/>
    <s v="January"/>
    <x v="0"/>
    <s v="PROD1959"/>
    <x v="7"/>
    <x v="4"/>
    <n v="103"/>
    <n v="1"/>
    <n v="103"/>
    <x v="1"/>
    <n v="10"/>
    <n v="5"/>
    <x v="0"/>
    <n v="0.25242718446601942"/>
    <n v="26"/>
  </r>
  <r>
    <s v="ORD003274"/>
    <s v="CUST9441"/>
    <s v="Rebecca Tate"/>
    <s v="daniel.hall@outlook.com"/>
    <x v="5"/>
    <d v="2024-05-04T00:00:00"/>
    <x v="681"/>
    <x v="5"/>
    <x v="0"/>
    <s v="October"/>
    <x v="0"/>
    <s v="PROD4011"/>
    <x v="17"/>
    <x v="3"/>
    <n v="1170"/>
    <n v="1"/>
    <n v="1170"/>
    <x v="4"/>
    <n v="104"/>
    <n v="8"/>
    <x v="1"/>
    <n v="0.3504273504273504"/>
    <n v="410"/>
  </r>
  <r>
    <s v="ORD003275"/>
    <s v="CUST9824"/>
    <s v="Jenna Wright"/>
    <s v="lynn.carroll@yahoo.com"/>
    <x v="6"/>
    <d v="2023-02-19T00:00:00"/>
    <x v="503"/>
    <x v="4"/>
    <x v="0"/>
    <s v="April"/>
    <x v="0"/>
    <s v="PROD7056"/>
    <x v="2"/>
    <x v="1"/>
    <n v="869"/>
    <n v="2"/>
    <n v="1738"/>
    <x v="2"/>
    <n v="163"/>
    <n v="6"/>
    <x v="0"/>
    <n v="0.15017261219792866"/>
    <n v="261"/>
  </r>
  <r>
    <s v="ORD003276"/>
    <s v="CUST7257"/>
    <s v="Laura Mckenzie"/>
    <s v="kimberly.cox@yahoo.com"/>
    <x v="3"/>
    <d v="2023-02-25T00:00:00"/>
    <x v="654"/>
    <x v="4"/>
    <x v="0"/>
    <s v="April"/>
    <x v="0"/>
    <s v="PROD5995"/>
    <x v="16"/>
    <x v="0"/>
    <n v="869"/>
    <n v="1"/>
    <n v="869"/>
    <x v="0"/>
    <n v="93"/>
    <n v="6"/>
    <x v="0"/>
    <n v="0.4004602991944764"/>
    <n v="348"/>
  </r>
  <r>
    <s v="ORD003277"/>
    <s v="CUST9517"/>
    <s v="Ian Mason"/>
    <s v="troy.hester@gmail.com"/>
    <x v="2"/>
    <d v="2024-08-21T00:00:00"/>
    <x v="213"/>
    <x v="9"/>
    <x v="0"/>
    <s v="June"/>
    <x v="0"/>
    <s v="PROD3186"/>
    <x v="19"/>
    <x v="2"/>
    <n v="175"/>
    <n v="1"/>
    <n v="175"/>
    <x v="0"/>
    <n v="13"/>
    <n v="5"/>
    <x v="0"/>
    <n v="0.30285714285714288"/>
    <n v="53"/>
  </r>
  <r>
    <s v="ORD003278"/>
    <s v="CUST6612"/>
    <s v="Nicole Gray"/>
    <s v="debra.jennings@gmail.com"/>
    <x v="4"/>
    <d v="2024-02-05T00:00:00"/>
    <x v="107"/>
    <x v="9"/>
    <x v="1"/>
    <s v="June"/>
    <x v="1"/>
    <s v="PROD1584"/>
    <x v="6"/>
    <x v="0"/>
    <n v="276"/>
    <n v="4"/>
    <n v="1103"/>
    <x v="0"/>
    <n v="144"/>
    <m/>
    <x v="2"/>
    <n v="0.39981867633726204"/>
    <n v="441"/>
  </r>
  <r>
    <s v="ORD003279"/>
    <s v="CUST9339"/>
    <s v="Heather Hubbard"/>
    <s v="patricia.mullen@hotmail.com"/>
    <x v="4"/>
    <d v="2023-06-16T00:00:00"/>
    <x v="634"/>
    <x v="5"/>
    <x v="0"/>
    <s v="October"/>
    <x v="0"/>
    <s v="PROD3456"/>
    <x v="4"/>
    <x v="2"/>
    <n v="549"/>
    <n v="6"/>
    <n v="3291"/>
    <x v="1"/>
    <n v="266"/>
    <n v="8"/>
    <x v="1"/>
    <n v="0.29990884229717413"/>
    <n v="987"/>
  </r>
  <r>
    <s v="ORD003280"/>
    <s v="CUST1312"/>
    <s v="Shawn Chambers"/>
    <s v="sherry.hawkins@outlook.com"/>
    <x v="6"/>
    <d v="2023-04-24T00:00:00"/>
    <x v="605"/>
    <x v="6"/>
    <x v="1"/>
    <s v="August"/>
    <x v="0"/>
    <s v="PROD2700"/>
    <x v="11"/>
    <x v="3"/>
    <n v="48"/>
    <n v="1"/>
    <n v="48"/>
    <x v="0"/>
    <n v="3"/>
    <n v="2"/>
    <x v="0"/>
    <n v="0.35416666666666669"/>
    <n v="17"/>
  </r>
  <r>
    <s v="ORD003281"/>
    <s v="CUST5067"/>
    <s v="Daniel Trujillo"/>
    <s v="lisa.davis@hotmail.com"/>
    <x v="3"/>
    <d v="2024-10-10T00:00:00"/>
    <x v="705"/>
    <x v="5"/>
    <x v="1"/>
    <s v="October"/>
    <x v="2"/>
    <s v="PROD1588"/>
    <x v="16"/>
    <x v="0"/>
    <n v="723"/>
    <n v="3"/>
    <n v="2170"/>
    <x v="2"/>
    <n v="150"/>
    <m/>
    <x v="2"/>
    <n v="0.4"/>
    <n v="868"/>
  </r>
  <r>
    <s v="ORD003282"/>
    <s v="CUST9279"/>
    <s v="Nicholas Collins"/>
    <s v="phillip.stewart@outlook.com"/>
    <x v="3"/>
    <d v="2024-10-09T00:00:00"/>
    <x v="18"/>
    <x v="2"/>
    <x v="1"/>
    <s v="May"/>
    <x v="0"/>
    <s v="PROD7716"/>
    <x v="7"/>
    <x v="4"/>
    <n v="631"/>
    <n v="4"/>
    <n v="2523"/>
    <x v="0"/>
    <n v="187"/>
    <n v="3"/>
    <x v="0"/>
    <n v="0.25009908838684108"/>
    <n v="631"/>
  </r>
  <r>
    <s v="ORD003283"/>
    <s v="CUST7328"/>
    <s v="Andrew Lloyd"/>
    <s v="alec.martin@outlook.com"/>
    <x v="6"/>
    <d v="2023-03-18T00:00:00"/>
    <x v="588"/>
    <x v="7"/>
    <x v="1"/>
    <s v="November"/>
    <x v="1"/>
    <s v="PROD7662"/>
    <x v="13"/>
    <x v="4"/>
    <n v="303"/>
    <n v="3"/>
    <n v="910"/>
    <x v="1"/>
    <n v="74"/>
    <m/>
    <x v="2"/>
    <n v="0.25054945054945055"/>
    <n v="228"/>
  </r>
  <r>
    <s v="ORD003284"/>
    <s v="CUST1766"/>
    <s v="Christopher Mahoney"/>
    <s v="natalie.white@hotmail.com"/>
    <x v="2"/>
    <d v="2024-02-21T00:00:00"/>
    <x v="325"/>
    <x v="1"/>
    <x v="0"/>
    <s v="December"/>
    <x v="0"/>
    <s v="PROD5811"/>
    <x v="19"/>
    <x v="2"/>
    <n v="1024"/>
    <n v="4"/>
    <n v="4097"/>
    <x v="0"/>
    <n v="438"/>
    <n v="7"/>
    <x v="0"/>
    <n v="0.29997559189650963"/>
    <n v="1229"/>
  </r>
  <r>
    <s v="ORD003285"/>
    <s v="CUST2605"/>
    <s v="Leslie Nguyen"/>
    <s v="henry.goodman@hotmail.com"/>
    <x v="3"/>
    <d v="2023-07-07T00:00:00"/>
    <x v="535"/>
    <x v="0"/>
    <x v="1"/>
    <s v="January"/>
    <x v="1"/>
    <s v="PROD2949"/>
    <x v="15"/>
    <x v="1"/>
    <n v="32"/>
    <n v="1"/>
    <n v="32"/>
    <x v="3"/>
    <n v="3"/>
    <m/>
    <x v="2"/>
    <n v="0.15625"/>
    <n v="5"/>
  </r>
  <r>
    <s v="ORD003286"/>
    <s v="CUST1152"/>
    <s v="Andrew Mcmillan"/>
    <s v="john.bailey@gmail.com"/>
    <x v="6"/>
    <d v="2024-03-24T00:00:00"/>
    <x v="483"/>
    <x v="6"/>
    <x v="1"/>
    <s v="August"/>
    <x v="0"/>
    <s v="PROD6634"/>
    <x v="4"/>
    <x v="2"/>
    <n v="1226"/>
    <n v="3"/>
    <n v="3678"/>
    <x v="1"/>
    <n v="431"/>
    <n v="4"/>
    <x v="0"/>
    <n v="0.29989124524197935"/>
    <n v="1103"/>
  </r>
  <r>
    <s v="ORD003287"/>
    <s v="CUST8775"/>
    <s v="Stacey Walton"/>
    <s v="kristi.shelton@outlook.com"/>
    <x v="6"/>
    <d v="2024-05-21T00:00:00"/>
    <x v="424"/>
    <x v="11"/>
    <x v="1"/>
    <s v="July"/>
    <x v="0"/>
    <s v="PROD6687"/>
    <x v="0"/>
    <x v="0"/>
    <n v="41"/>
    <n v="1"/>
    <n v="41"/>
    <x v="1"/>
    <n v="5"/>
    <n v="3"/>
    <x v="0"/>
    <n v="0.41463414634146339"/>
    <n v="17"/>
  </r>
  <r>
    <s v="ORD003288"/>
    <s v="CUST7908"/>
    <s v="Rachel Reese"/>
    <s v="gary.williams@yahoo.com"/>
    <x v="0"/>
    <d v="2023-09-02T00:00:00"/>
    <x v="203"/>
    <x v="8"/>
    <x v="1"/>
    <s v="September"/>
    <x v="1"/>
    <s v="PROD1245"/>
    <x v="8"/>
    <x v="2"/>
    <n v="208"/>
    <n v="5"/>
    <n v="1039"/>
    <x v="2"/>
    <n v="124"/>
    <m/>
    <x v="2"/>
    <n v="0.30028873917228105"/>
    <n v="312"/>
  </r>
  <r>
    <s v="ORD003289"/>
    <s v="CUST5271"/>
    <s v="Jonathan Guzman"/>
    <s v="william.taylor@gmail.com"/>
    <x v="2"/>
    <d v="2023-08-11T00:00:00"/>
    <x v="709"/>
    <x v="1"/>
    <x v="1"/>
    <s v="December"/>
    <x v="1"/>
    <s v="PROD2732"/>
    <x v="5"/>
    <x v="3"/>
    <n v="243"/>
    <n v="4"/>
    <n v="972"/>
    <x v="1"/>
    <n v="94"/>
    <m/>
    <x v="2"/>
    <n v="0.34979423868312759"/>
    <n v="340"/>
  </r>
  <r>
    <s v="ORD003290"/>
    <s v="CUST9443"/>
    <s v="Julia Baird"/>
    <s v="hannah.murphy@gmail.com"/>
    <x v="0"/>
    <d v="2023-09-15T00:00:00"/>
    <x v="337"/>
    <x v="7"/>
    <x v="0"/>
    <s v="November"/>
    <x v="0"/>
    <s v="PROD9213"/>
    <x v="21"/>
    <x v="1"/>
    <n v="1069"/>
    <n v="6"/>
    <n v="6417"/>
    <x v="2"/>
    <n v="378"/>
    <n v="4"/>
    <x v="0"/>
    <n v="0.1499142901667446"/>
    <n v="962"/>
  </r>
  <r>
    <s v="ORD003291"/>
    <s v="CUST6167"/>
    <s v="Ruth Horton"/>
    <s v="jeanette.friedman@hotmail.com"/>
    <x v="2"/>
    <d v="2023-10-06T00:00:00"/>
    <x v="361"/>
    <x v="6"/>
    <x v="1"/>
    <s v="August"/>
    <x v="0"/>
    <s v="PROD7917"/>
    <x v="8"/>
    <x v="2"/>
    <n v="473"/>
    <n v="2"/>
    <n v="946"/>
    <x v="1"/>
    <n v="56"/>
    <n v="7"/>
    <x v="0"/>
    <n v="0.30021141649048627"/>
    <n v="284"/>
  </r>
  <r>
    <s v="ORD003292"/>
    <s v="CUST6247"/>
    <s v="Jonathan Myers"/>
    <s v="maria.gonzales@outlook.com"/>
    <x v="2"/>
    <d v="2024-06-15T00:00:00"/>
    <x v="357"/>
    <x v="0"/>
    <x v="1"/>
    <s v="January"/>
    <x v="2"/>
    <s v="PROD9666"/>
    <x v="9"/>
    <x v="4"/>
    <n v="764"/>
    <n v="4"/>
    <n v="3054"/>
    <x v="1"/>
    <n v="294"/>
    <m/>
    <x v="2"/>
    <n v="0.25016371971185331"/>
    <n v="764"/>
  </r>
  <r>
    <s v="ORD003293"/>
    <s v="CUST7846"/>
    <s v="Joshua Velez"/>
    <s v="emily.brock@outlook.com"/>
    <x v="1"/>
    <d v="2024-03-03T00:00:00"/>
    <x v="533"/>
    <x v="8"/>
    <x v="0"/>
    <s v="September"/>
    <x v="0"/>
    <s v="PROD8049"/>
    <x v="16"/>
    <x v="0"/>
    <n v="174"/>
    <n v="2"/>
    <n v="349"/>
    <x v="0"/>
    <n v="52"/>
    <n v="6"/>
    <x v="0"/>
    <n v="0.40114613180515757"/>
    <n v="140"/>
  </r>
  <r>
    <s v="ORD003294"/>
    <s v="CUST9065"/>
    <s v="Todd Wiley"/>
    <s v="eric.pugh@gmail.com"/>
    <x v="2"/>
    <d v="2023-04-03T00:00:00"/>
    <x v="429"/>
    <x v="7"/>
    <x v="1"/>
    <s v="November"/>
    <x v="0"/>
    <s v="PROD2843"/>
    <x v="8"/>
    <x v="2"/>
    <n v="950"/>
    <n v="4"/>
    <n v="3800"/>
    <x v="0"/>
    <n v="538"/>
    <n v="5"/>
    <x v="0"/>
    <n v="0.3"/>
    <n v="1140"/>
  </r>
  <r>
    <s v="ORD003295"/>
    <s v="CUST9226"/>
    <s v="Joseph Harris"/>
    <s v="jonathan.carter@yahoo.com"/>
    <x v="2"/>
    <d v="2023-10-20T00:00:00"/>
    <x v="9"/>
    <x v="0"/>
    <x v="1"/>
    <s v="January"/>
    <x v="1"/>
    <s v="PROD8215"/>
    <x v="15"/>
    <x v="1"/>
    <n v="339"/>
    <n v="4"/>
    <n v="1357"/>
    <x v="1"/>
    <n v="151"/>
    <m/>
    <x v="2"/>
    <n v="0.15033161385408991"/>
    <n v="204"/>
  </r>
  <r>
    <s v="ORD003296"/>
    <s v="CUST6678"/>
    <s v="Jared Gonzalez"/>
    <s v="gabriella.thomas@yahoo.com"/>
    <x v="3"/>
    <d v="2024-05-31T00:00:00"/>
    <x v="228"/>
    <x v="4"/>
    <x v="1"/>
    <s v="April"/>
    <x v="0"/>
    <s v="PROD1872"/>
    <x v="6"/>
    <x v="0"/>
    <n v="341"/>
    <n v="4"/>
    <n v="1363"/>
    <x v="1"/>
    <n v="91"/>
    <n v="4"/>
    <x v="0"/>
    <n v="0.39985326485693323"/>
    <n v="545"/>
  </r>
  <r>
    <s v="ORD003297"/>
    <s v="CUST1582"/>
    <s v="Devon Mata"/>
    <s v="kimberly.cantrell@hotmail.com"/>
    <x v="2"/>
    <d v="2024-11-19T00:00:00"/>
    <x v="636"/>
    <x v="7"/>
    <x v="1"/>
    <s v="November"/>
    <x v="0"/>
    <s v="PROD3802"/>
    <x v="17"/>
    <x v="3"/>
    <n v="508"/>
    <n v="4"/>
    <n v="2033"/>
    <x v="0"/>
    <n v="276"/>
    <n v="2"/>
    <x v="0"/>
    <n v="0.3497294638465322"/>
    <n v="711"/>
  </r>
  <r>
    <s v="ORD003298"/>
    <s v="CUST1142"/>
    <s v="Kevin Reynolds"/>
    <s v="mark.moore@outlook.com"/>
    <x v="1"/>
    <d v="2023-10-18T00:00:00"/>
    <x v="661"/>
    <x v="9"/>
    <x v="1"/>
    <s v="June"/>
    <x v="0"/>
    <s v="PROD6992"/>
    <x v="12"/>
    <x v="3"/>
    <n v="163"/>
    <n v="4"/>
    <n v="650"/>
    <x v="1"/>
    <n v="75"/>
    <n v="3"/>
    <x v="0"/>
    <n v="0.35076923076923078"/>
    <n v="228"/>
  </r>
  <r>
    <s v="ORD003299"/>
    <s v="CUST9947"/>
    <s v="Marie Lee"/>
    <s v="travis.payne@yahoo.com"/>
    <x v="2"/>
    <d v="2024-10-10T00:00:00"/>
    <x v="600"/>
    <x v="10"/>
    <x v="0"/>
    <s v="February"/>
    <x v="0"/>
    <s v="PROD3330"/>
    <x v="15"/>
    <x v="1"/>
    <n v="148"/>
    <n v="4"/>
    <n v="591"/>
    <x v="1"/>
    <n v="63"/>
    <n v="3"/>
    <x v="0"/>
    <n v="0.15059221658206429"/>
    <n v="89"/>
  </r>
  <r>
    <s v="ORD003300"/>
    <s v="CUST2502"/>
    <s v="John Richards"/>
    <s v="diana.bauer@gmail.com"/>
    <x v="6"/>
    <d v="2023-11-13T00:00:00"/>
    <x v="491"/>
    <x v="2"/>
    <x v="0"/>
    <s v="May"/>
    <x v="0"/>
    <s v="PROD8647"/>
    <x v="9"/>
    <x v="4"/>
    <n v="116"/>
    <n v="4"/>
    <n v="463"/>
    <x v="3"/>
    <n v="43"/>
    <n v="9"/>
    <x v="1"/>
    <n v="0.2505399568034557"/>
    <n v="116"/>
  </r>
  <r>
    <s v="ORD003301"/>
    <s v="CUST7568"/>
    <s v="Jennifer Greene"/>
    <s v="trevor.brown@outlook.com"/>
    <x v="1"/>
    <d v="2023-03-27T00:00:00"/>
    <x v="402"/>
    <x v="6"/>
    <x v="1"/>
    <s v="August"/>
    <x v="2"/>
    <s v="PROD7563"/>
    <x v="21"/>
    <x v="1"/>
    <n v="442"/>
    <n v="6"/>
    <n v="2654"/>
    <x v="1"/>
    <n v="216"/>
    <m/>
    <x v="2"/>
    <n v="0.14996232102486812"/>
    <n v="398"/>
  </r>
  <r>
    <s v="ORD003302"/>
    <s v="CUST1055"/>
    <s v="Toni Lane"/>
    <s v="heather.morales@yahoo.com"/>
    <x v="3"/>
    <d v="2024-09-26T00:00:00"/>
    <x v="548"/>
    <x v="10"/>
    <x v="0"/>
    <s v="February"/>
    <x v="0"/>
    <s v="PROD8928"/>
    <x v="3"/>
    <x v="1"/>
    <n v="847"/>
    <n v="4"/>
    <n v="3389"/>
    <x v="0"/>
    <n v="173"/>
    <n v="5"/>
    <x v="0"/>
    <n v="0.14989672469755089"/>
    <n v="508"/>
  </r>
  <r>
    <s v="ORD003303"/>
    <s v="CUST9360"/>
    <s v="Cathy Phillips"/>
    <s v="jacqueline.garcia@yahoo.com"/>
    <x v="1"/>
    <d v="2024-08-30T00:00:00"/>
    <x v="130"/>
    <x v="7"/>
    <x v="0"/>
    <s v="November"/>
    <x v="1"/>
    <s v="PROD4049"/>
    <x v="6"/>
    <x v="0"/>
    <n v="1180"/>
    <n v="7"/>
    <n v="8259"/>
    <x v="1"/>
    <n v="529"/>
    <m/>
    <x v="2"/>
    <n v="0.39992735197965856"/>
    <n v="3303"/>
  </r>
  <r>
    <s v="ORD003304"/>
    <s v="CUST4312"/>
    <s v="Deborah Moreno"/>
    <s v="gabriella.spencer@hotmail.com"/>
    <x v="0"/>
    <d v="2023-02-27T00:00:00"/>
    <x v="605"/>
    <x v="6"/>
    <x v="1"/>
    <s v="August"/>
    <x v="0"/>
    <s v="PROD2437"/>
    <x v="19"/>
    <x v="2"/>
    <n v="503"/>
    <n v="1"/>
    <n v="503"/>
    <x v="3"/>
    <n v="61"/>
    <n v="7"/>
    <x v="0"/>
    <n v="0.30019880715705766"/>
    <n v="151"/>
  </r>
  <r>
    <s v="ORD003305"/>
    <s v="CUST9162"/>
    <s v="Sarah Ross"/>
    <s v="ashley.johnson@gmail.com"/>
    <x v="3"/>
    <d v="2024-05-15T00:00:00"/>
    <x v="664"/>
    <x v="4"/>
    <x v="0"/>
    <s v="April"/>
    <x v="0"/>
    <s v="PROD3120"/>
    <x v="21"/>
    <x v="1"/>
    <n v="990"/>
    <n v="1"/>
    <n v="990"/>
    <x v="0"/>
    <n v="99"/>
    <n v="6"/>
    <x v="0"/>
    <n v="0.1505050505050505"/>
    <n v="149"/>
  </r>
  <r>
    <s v="ORD003306"/>
    <s v="CUST4905"/>
    <s v="Patrick Boyer"/>
    <s v="taylor.vazquez@gmail.com"/>
    <x v="5"/>
    <d v="2024-04-21T00:00:00"/>
    <x v="81"/>
    <x v="11"/>
    <x v="1"/>
    <s v="July"/>
    <x v="0"/>
    <s v="PROD2509"/>
    <x v="1"/>
    <x v="1"/>
    <n v="357"/>
    <n v="2"/>
    <n v="714"/>
    <x v="0"/>
    <n v="80"/>
    <n v="10"/>
    <x v="1"/>
    <n v="0.14985994397759103"/>
    <n v="107"/>
  </r>
  <r>
    <s v="ORD003307"/>
    <s v="CUST1202"/>
    <s v="Rebecca Collins"/>
    <s v="john.bennett@yahoo.com"/>
    <x v="2"/>
    <d v="2023-12-03T00:00:00"/>
    <x v="231"/>
    <x v="1"/>
    <x v="0"/>
    <s v="December"/>
    <x v="0"/>
    <s v="PROD4498"/>
    <x v="21"/>
    <x v="1"/>
    <n v="1808"/>
    <n v="6"/>
    <n v="10850"/>
    <x v="0"/>
    <n v="843"/>
    <n v="3"/>
    <x v="0"/>
    <n v="0.14995391705069125"/>
    <n v="1627"/>
  </r>
  <r>
    <s v="ORD003308"/>
    <s v="CUST4448"/>
    <s v="Daniel Mullins Jr."/>
    <s v="timothy.henderson@outlook.com"/>
    <x v="0"/>
    <d v="2024-01-03T00:00:00"/>
    <x v="572"/>
    <x v="6"/>
    <x v="0"/>
    <s v="August"/>
    <x v="1"/>
    <s v="PROD8247"/>
    <x v="4"/>
    <x v="2"/>
    <n v="912"/>
    <n v="5"/>
    <n v="4560"/>
    <x v="2"/>
    <n v="291"/>
    <m/>
    <x v="2"/>
    <n v="0.3"/>
    <n v="1368"/>
  </r>
  <r>
    <s v="ORD003309"/>
    <s v="CUST3544"/>
    <s v="Tony Nelson"/>
    <s v="jennifer.delgado@yahoo.com"/>
    <x v="2"/>
    <d v="2023-09-16T00:00:00"/>
    <x v="699"/>
    <x v="10"/>
    <x v="1"/>
    <s v="February"/>
    <x v="0"/>
    <s v="PROD8023"/>
    <x v="4"/>
    <x v="2"/>
    <n v="494"/>
    <n v="4"/>
    <n v="1975"/>
    <x v="2"/>
    <n v="147"/>
    <n v="8"/>
    <x v="1"/>
    <n v="0.30025316455696205"/>
    <n v="593"/>
  </r>
  <r>
    <s v="ORD003310"/>
    <s v="CUST9734"/>
    <s v="Melanie Avila"/>
    <s v="theresa.powers@hotmail.com"/>
    <x v="2"/>
    <d v="2024-07-30T00:00:00"/>
    <x v="667"/>
    <x v="9"/>
    <x v="0"/>
    <s v="June"/>
    <x v="0"/>
    <s v="PROD3852"/>
    <x v="12"/>
    <x v="3"/>
    <n v="947"/>
    <n v="6"/>
    <n v="5681"/>
    <x v="0"/>
    <n v="552"/>
    <n v="7"/>
    <x v="0"/>
    <n v="0.34993839112832248"/>
    <n v="1988"/>
  </r>
  <r>
    <s v="ORD003311"/>
    <s v="CUST4978"/>
    <s v="Anthony Key"/>
    <s v="nicole.knight@hotmail.com"/>
    <x v="3"/>
    <d v="2024-03-24T00:00:00"/>
    <x v="151"/>
    <x v="5"/>
    <x v="1"/>
    <s v="October"/>
    <x v="0"/>
    <s v="PROD6493"/>
    <x v="15"/>
    <x v="1"/>
    <n v="654"/>
    <n v="1"/>
    <n v="654"/>
    <x v="0"/>
    <n v="83"/>
    <n v="10"/>
    <x v="1"/>
    <n v="0.14984709480122324"/>
    <n v="98"/>
  </r>
  <r>
    <s v="ORD003312"/>
    <s v="CUST6550"/>
    <s v="Vickie Morrison"/>
    <s v="andrew.valdez@hotmail.com"/>
    <x v="1"/>
    <d v="2024-04-15T00:00:00"/>
    <x v="194"/>
    <x v="0"/>
    <x v="1"/>
    <s v="January"/>
    <x v="0"/>
    <s v="PROD7345"/>
    <x v="18"/>
    <x v="0"/>
    <n v="595"/>
    <n v="1"/>
    <n v="595"/>
    <x v="0"/>
    <n v="47"/>
    <n v="10"/>
    <x v="1"/>
    <n v="0.4"/>
    <n v="238"/>
  </r>
  <r>
    <s v="ORD003313"/>
    <s v="CUST2269"/>
    <s v="Parker Garcia"/>
    <s v="shannon.faulkner@hotmail.com"/>
    <x v="0"/>
    <d v="2023-08-25T00:00:00"/>
    <x v="157"/>
    <x v="1"/>
    <x v="1"/>
    <s v="December"/>
    <x v="0"/>
    <s v="PROD7000"/>
    <x v="14"/>
    <x v="4"/>
    <n v="814"/>
    <n v="10"/>
    <n v="8136"/>
    <x v="0"/>
    <n v="967"/>
    <n v="10"/>
    <x v="1"/>
    <n v="0.25"/>
    <n v="2034"/>
  </r>
  <r>
    <s v="ORD003314"/>
    <s v="CUST9260"/>
    <s v="David Garner"/>
    <s v="samantha.downs@hotmail.com"/>
    <x v="6"/>
    <d v="2023-07-06T00:00:00"/>
    <x v="150"/>
    <x v="2"/>
    <x v="0"/>
    <s v="May"/>
    <x v="0"/>
    <s v="PROD8089"/>
    <x v="18"/>
    <x v="0"/>
    <n v="322"/>
    <n v="2"/>
    <n v="643"/>
    <x v="0"/>
    <n v="58"/>
    <n v="8"/>
    <x v="1"/>
    <n v="0.39968895800933124"/>
    <n v="257"/>
  </r>
  <r>
    <s v="ORD003315"/>
    <s v="CUST7193"/>
    <s v="Tanya Baker"/>
    <s v="jacob.smith@gmail.com"/>
    <x v="4"/>
    <d v="2024-05-24T00:00:00"/>
    <x v="448"/>
    <x v="11"/>
    <x v="0"/>
    <s v="July"/>
    <x v="0"/>
    <s v="PROD9026"/>
    <x v="4"/>
    <x v="2"/>
    <n v="414"/>
    <n v="1"/>
    <n v="414"/>
    <x v="1"/>
    <n v="34"/>
    <n v="10"/>
    <x v="1"/>
    <n v="0.29951690821256038"/>
    <n v="124"/>
  </r>
  <r>
    <s v="ORD003316"/>
    <s v="CUST6128"/>
    <s v="James Craig"/>
    <s v="isaiah.powers@hotmail.com"/>
    <x v="3"/>
    <d v="2023-05-31T00:00:00"/>
    <x v="684"/>
    <x v="9"/>
    <x v="1"/>
    <s v="June"/>
    <x v="0"/>
    <s v="PROD5804"/>
    <x v="13"/>
    <x v="4"/>
    <n v="359"/>
    <n v="3"/>
    <n v="1078"/>
    <x v="0"/>
    <n v="128"/>
    <n v="8"/>
    <x v="1"/>
    <n v="0.24953617810760667"/>
    <n v="269"/>
  </r>
  <r>
    <s v="ORD003317"/>
    <s v="CUST4967"/>
    <s v="Adam Reynolds"/>
    <s v="margaret.newman@yahoo.com"/>
    <x v="4"/>
    <d v="2023-10-12T00:00:00"/>
    <x v="623"/>
    <x v="10"/>
    <x v="1"/>
    <s v="February"/>
    <x v="1"/>
    <s v="PROD5536"/>
    <x v="16"/>
    <x v="0"/>
    <n v="554"/>
    <n v="1"/>
    <n v="554"/>
    <x v="0"/>
    <n v="68"/>
    <m/>
    <x v="2"/>
    <n v="0.4007220216606498"/>
    <n v="222"/>
  </r>
  <r>
    <s v="ORD003318"/>
    <s v="CUST5654"/>
    <s v="Robert Ferguson"/>
    <s v="nicole.hatfield@outlook.com"/>
    <x v="3"/>
    <d v="2023-02-18T00:00:00"/>
    <x v="700"/>
    <x v="2"/>
    <x v="0"/>
    <s v="May"/>
    <x v="0"/>
    <s v="PROD1587"/>
    <x v="17"/>
    <x v="3"/>
    <n v="839"/>
    <n v="2"/>
    <n v="1677"/>
    <x v="0"/>
    <n v="224"/>
    <n v="10"/>
    <x v="1"/>
    <n v="0.35002981514609421"/>
    <n v="587"/>
  </r>
  <r>
    <s v="ORD003319"/>
    <s v="CUST7506"/>
    <s v="Steven Mercado"/>
    <s v="joseph.gutierrez@outlook.com"/>
    <x v="2"/>
    <d v="2023-07-22T00:00:00"/>
    <x v="669"/>
    <x v="0"/>
    <x v="0"/>
    <s v="January"/>
    <x v="2"/>
    <s v="PROD4701"/>
    <x v="18"/>
    <x v="0"/>
    <n v="896"/>
    <n v="4"/>
    <n v="3583"/>
    <x v="2"/>
    <n v="291"/>
    <m/>
    <x v="2"/>
    <n v="0.39994418085403294"/>
    <n v="1433"/>
  </r>
  <r>
    <s v="ORD003320"/>
    <s v="CUST2269"/>
    <s v="Parker Garcia"/>
    <s v="shannon.faulkner@hotmail.com"/>
    <x v="0"/>
    <d v="2023-08-25T00:00:00"/>
    <x v="393"/>
    <x v="1"/>
    <x v="1"/>
    <s v="December"/>
    <x v="0"/>
    <s v="PROD1137"/>
    <x v="16"/>
    <x v="0"/>
    <n v="1905"/>
    <n v="2"/>
    <n v="3811"/>
    <x v="0"/>
    <n v="550"/>
    <n v="7"/>
    <x v="0"/>
    <n v="0.3998950406717397"/>
    <n v="1524"/>
  </r>
  <r>
    <s v="ORD003321"/>
    <s v="CUST6066"/>
    <s v="Joseph Herring"/>
    <s v="ashlee.brown@hotmail.com"/>
    <x v="6"/>
    <d v="2024-04-08T00:00:00"/>
    <x v="693"/>
    <x v="11"/>
    <x v="1"/>
    <s v="July"/>
    <x v="0"/>
    <s v="PROD9309"/>
    <x v="9"/>
    <x v="4"/>
    <n v="322"/>
    <n v="3"/>
    <n v="967"/>
    <x v="0"/>
    <n v="138"/>
    <n v="2"/>
    <x v="0"/>
    <n v="0.25025853154084798"/>
    <n v="242"/>
  </r>
  <r>
    <s v="ORD003322"/>
    <s v="CUST9195"/>
    <s v="Joseph Wolfe"/>
    <s v="amber.gonzalez@gmail.com"/>
    <x v="6"/>
    <d v="2024-04-15T00:00:00"/>
    <x v="174"/>
    <x v="0"/>
    <x v="0"/>
    <s v="January"/>
    <x v="0"/>
    <s v="PROD3352"/>
    <x v="9"/>
    <x v="4"/>
    <n v="206"/>
    <n v="1"/>
    <n v="206"/>
    <x v="1"/>
    <n v="31"/>
    <n v="9"/>
    <x v="1"/>
    <n v="0.25242718446601942"/>
    <n v="52"/>
  </r>
  <r>
    <s v="ORD003323"/>
    <s v="CUST2279"/>
    <s v="Sabrina Ware"/>
    <s v="erin.reilly@yahoo.com"/>
    <x v="2"/>
    <d v="2024-01-22T00:00:00"/>
    <x v="445"/>
    <x v="8"/>
    <x v="0"/>
    <s v="September"/>
    <x v="2"/>
    <s v="PROD4439"/>
    <x v="19"/>
    <x v="2"/>
    <n v="139"/>
    <n v="1"/>
    <n v="139"/>
    <x v="1"/>
    <n v="19"/>
    <m/>
    <x v="2"/>
    <n v="0.30215827338129497"/>
    <n v="42"/>
  </r>
  <r>
    <s v="ORD003324"/>
    <s v="CUST2327"/>
    <s v="Kyle Mcknight"/>
    <s v="angel.stevens@gmail.com"/>
    <x v="5"/>
    <d v="2024-03-21T00:00:00"/>
    <x v="404"/>
    <x v="2"/>
    <x v="0"/>
    <s v="May"/>
    <x v="0"/>
    <s v="PROD8535"/>
    <x v="16"/>
    <x v="0"/>
    <n v="704"/>
    <n v="3"/>
    <n v="2113"/>
    <x v="1"/>
    <n v="111"/>
    <n v="9"/>
    <x v="1"/>
    <n v="0.39990534784666354"/>
    <n v="845"/>
  </r>
  <r>
    <s v="ORD003325"/>
    <s v="CUST9907"/>
    <s v="Brett House"/>
    <s v="kristen.chen@yahoo.com"/>
    <x v="0"/>
    <d v="2024-10-19T00:00:00"/>
    <x v="412"/>
    <x v="0"/>
    <x v="0"/>
    <s v="January"/>
    <x v="0"/>
    <s v="PROD1221"/>
    <x v="14"/>
    <x v="4"/>
    <n v="360"/>
    <n v="2"/>
    <n v="720"/>
    <x v="1"/>
    <n v="103"/>
    <n v="6"/>
    <x v="0"/>
    <n v="0.25"/>
    <n v="180"/>
  </r>
  <r>
    <s v="ORD003326"/>
    <s v="CUST8157"/>
    <s v="Michael Doyle"/>
    <s v="cody.watson@gmail.com"/>
    <x v="4"/>
    <d v="2023-01-09T00:00:00"/>
    <x v="703"/>
    <x v="8"/>
    <x v="0"/>
    <s v="September"/>
    <x v="0"/>
    <s v="PROD1427"/>
    <x v="8"/>
    <x v="2"/>
    <n v="788"/>
    <n v="3"/>
    <n v="2363"/>
    <x v="1"/>
    <n v="288"/>
    <n v="6"/>
    <x v="0"/>
    <n v="0.30004231908590773"/>
    <n v="709"/>
  </r>
  <r>
    <s v="ORD003327"/>
    <s v="CUST4876"/>
    <s v="Richard Anderson"/>
    <s v="edward.thomas@yahoo.com"/>
    <x v="4"/>
    <d v="2023-10-12T00:00:00"/>
    <x v="701"/>
    <x v="1"/>
    <x v="0"/>
    <s v="December"/>
    <x v="1"/>
    <s v="PROD5973"/>
    <x v="20"/>
    <x v="3"/>
    <n v="1323"/>
    <n v="6"/>
    <n v="7938"/>
    <x v="4"/>
    <n v="686"/>
    <m/>
    <x v="2"/>
    <n v="0.34996220710506426"/>
    <n v="2778"/>
  </r>
  <r>
    <s v="ORD003328"/>
    <s v="CUST6861"/>
    <s v="Chelsea Williams"/>
    <s v="dalton.nelson@hotmail.com"/>
    <x v="1"/>
    <d v="2023-09-19T00:00:00"/>
    <x v="127"/>
    <x v="4"/>
    <x v="0"/>
    <s v="April"/>
    <x v="0"/>
    <s v="PROD7272"/>
    <x v="16"/>
    <x v="0"/>
    <n v="257"/>
    <n v="1"/>
    <n v="257"/>
    <x v="1"/>
    <n v="14"/>
    <n v="5"/>
    <x v="0"/>
    <n v="0.40077821011673154"/>
    <n v="103"/>
  </r>
  <r>
    <s v="ORD003329"/>
    <s v="CUST7363"/>
    <s v="Paul Meyer"/>
    <s v="sharon.garrison@yahoo.com"/>
    <x v="6"/>
    <d v="2024-09-08T00:00:00"/>
    <x v="177"/>
    <x v="8"/>
    <x v="0"/>
    <s v="September"/>
    <x v="1"/>
    <s v="PROD4109"/>
    <x v="16"/>
    <x v="0"/>
    <n v="769"/>
    <n v="2"/>
    <n v="1537"/>
    <x v="4"/>
    <n v="141"/>
    <m/>
    <x v="2"/>
    <n v="0.40013012361743655"/>
    <n v="615"/>
  </r>
  <r>
    <s v="ORD003330"/>
    <s v="CUST8032"/>
    <s v="Jon Glass"/>
    <s v="matthew.pope@outlook.com"/>
    <x v="5"/>
    <d v="2023-07-03T00:00:00"/>
    <x v="201"/>
    <x v="2"/>
    <x v="1"/>
    <s v="May"/>
    <x v="0"/>
    <s v="PROD5259"/>
    <x v="3"/>
    <x v="1"/>
    <n v="510"/>
    <n v="2"/>
    <n v="1020"/>
    <x v="1"/>
    <n v="149"/>
    <n v="6"/>
    <x v="0"/>
    <n v="0.15"/>
    <n v="153"/>
  </r>
  <r>
    <s v="ORD003331"/>
    <s v="CUST7646"/>
    <s v="Erica Briggs"/>
    <s v="tonya.bradshaw@hotmail.com"/>
    <x v="3"/>
    <d v="2024-12-03T00:00:00"/>
    <x v="610"/>
    <x v="4"/>
    <x v="1"/>
    <s v="April"/>
    <x v="0"/>
    <s v="PROD2568"/>
    <x v="13"/>
    <x v="4"/>
    <n v="424"/>
    <n v="4"/>
    <n v="1698"/>
    <x v="2"/>
    <n v="195"/>
    <n v="2"/>
    <x v="0"/>
    <n v="0.24970553592461719"/>
    <n v="424"/>
  </r>
  <r>
    <s v="ORD003332"/>
    <s v="CUST9845"/>
    <s v="Patrick Bailey"/>
    <s v="monica.johnson@gmail.com"/>
    <x v="3"/>
    <d v="2023-10-06T00:00:00"/>
    <x v="306"/>
    <x v="2"/>
    <x v="0"/>
    <s v="May"/>
    <x v="0"/>
    <s v="PROD6226"/>
    <x v="21"/>
    <x v="1"/>
    <n v="125"/>
    <n v="2"/>
    <n v="250"/>
    <x v="0"/>
    <n v="37"/>
    <n v="2"/>
    <x v="0"/>
    <n v="0.152"/>
    <n v="38"/>
  </r>
  <r>
    <s v="ORD003333"/>
    <s v="CUST6251"/>
    <s v="Richard Choi"/>
    <s v="michael.larson@outlook.com"/>
    <x v="1"/>
    <d v="2023-04-24T00:00:00"/>
    <x v="237"/>
    <x v="5"/>
    <x v="0"/>
    <s v="October"/>
    <x v="0"/>
    <s v="PROD1081"/>
    <x v="17"/>
    <x v="3"/>
    <n v="130"/>
    <n v="4"/>
    <n v="519"/>
    <x v="1"/>
    <n v="40"/>
    <n v="8"/>
    <x v="1"/>
    <n v="0.35067437379576105"/>
    <n v="182"/>
  </r>
  <r>
    <s v="ORD003334"/>
    <s v="CUST9265"/>
    <s v="Mary Larsen"/>
    <s v="christopher.james@gmail.com"/>
    <x v="1"/>
    <d v="2023-06-15T00:00:00"/>
    <x v="413"/>
    <x v="2"/>
    <x v="1"/>
    <s v="May"/>
    <x v="2"/>
    <s v="PROD2565"/>
    <x v="20"/>
    <x v="3"/>
    <n v="62"/>
    <n v="3"/>
    <n v="186"/>
    <x v="0"/>
    <n v="10"/>
    <m/>
    <x v="2"/>
    <n v="0.34946236559139787"/>
    <n v="65"/>
  </r>
  <r>
    <s v="ORD003335"/>
    <s v="CUST7093"/>
    <s v="Michael Novak"/>
    <s v="john.walker@outlook.com"/>
    <x v="2"/>
    <d v="2023-09-07T00:00:00"/>
    <x v="16"/>
    <x v="8"/>
    <x v="0"/>
    <s v="September"/>
    <x v="0"/>
    <s v="PROD4357"/>
    <x v="3"/>
    <x v="1"/>
    <n v="508"/>
    <n v="4"/>
    <n v="2032"/>
    <x v="3"/>
    <n v="204"/>
    <n v="7"/>
    <x v="0"/>
    <n v="0.1500984251968504"/>
    <n v="305"/>
  </r>
  <r>
    <s v="ORD003336"/>
    <s v="CUST5643"/>
    <s v="Benjamin Brown"/>
    <s v="stephanie.jones@gmail.com"/>
    <x v="6"/>
    <d v="2023-11-06T00:00:00"/>
    <x v="121"/>
    <x v="0"/>
    <x v="0"/>
    <s v="January"/>
    <x v="0"/>
    <s v="PROD1858"/>
    <x v="15"/>
    <x v="1"/>
    <n v="877"/>
    <n v="1"/>
    <n v="877"/>
    <x v="1"/>
    <n v="125"/>
    <n v="10"/>
    <x v="1"/>
    <n v="0.14937286202964653"/>
    <n v="131"/>
  </r>
  <r>
    <s v="ORD003337"/>
    <s v="CUST5569"/>
    <s v="Ethan Garner"/>
    <s v="deborah.perez@gmail.com"/>
    <x v="5"/>
    <d v="2024-07-26T00:00:00"/>
    <x v="398"/>
    <x v="5"/>
    <x v="0"/>
    <s v="October"/>
    <x v="0"/>
    <s v="PROD9633"/>
    <x v="8"/>
    <x v="2"/>
    <n v="699"/>
    <n v="4"/>
    <n v="2797"/>
    <x v="1"/>
    <n v="172"/>
    <n v="10"/>
    <x v="1"/>
    <n v="0.29996424740793709"/>
    <n v="839"/>
  </r>
  <r>
    <s v="ORD003338"/>
    <s v="CUST8283"/>
    <s v="Jeffrey Martin"/>
    <s v="stacy.navarro@outlook.com"/>
    <x v="1"/>
    <d v="2024-05-29T00:00:00"/>
    <x v="104"/>
    <x v="7"/>
    <x v="1"/>
    <s v="November"/>
    <x v="0"/>
    <s v="PROD6263"/>
    <x v="14"/>
    <x v="4"/>
    <n v="1071"/>
    <n v="7"/>
    <n v="7497"/>
    <x v="2"/>
    <n v="756"/>
    <n v="6"/>
    <x v="0"/>
    <n v="0.24996665332799786"/>
    <n v="1874"/>
  </r>
  <r>
    <s v="ORD003339"/>
    <s v="CUST6875"/>
    <s v="Lauren Hinton PhD"/>
    <s v="dylan.lynch@yahoo.com"/>
    <x v="5"/>
    <d v="2023-07-03T00:00:00"/>
    <x v="585"/>
    <x v="11"/>
    <x v="1"/>
    <s v="July"/>
    <x v="0"/>
    <s v="PROD5097"/>
    <x v="5"/>
    <x v="3"/>
    <n v="17"/>
    <n v="5"/>
    <n v="84"/>
    <x v="1"/>
    <n v="8"/>
    <n v="4"/>
    <x v="0"/>
    <n v="0.35714285714285715"/>
    <n v="30"/>
  </r>
  <r>
    <s v="ORD003340"/>
    <s v="CUST3366"/>
    <s v="Carlos Edwards"/>
    <s v="michael.malone@hotmail.com"/>
    <x v="2"/>
    <d v="2024-03-13T00:00:00"/>
    <x v="491"/>
    <x v="2"/>
    <x v="0"/>
    <s v="May"/>
    <x v="0"/>
    <s v="PROD8853"/>
    <x v="6"/>
    <x v="0"/>
    <n v="82"/>
    <n v="5"/>
    <n v="412"/>
    <x v="1"/>
    <n v="49"/>
    <n v="8"/>
    <x v="1"/>
    <n v="0.40048543689320387"/>
    <n v="165"/>
  </r>
  <r>
    <s v="ORD003341"/>
    <s v="CUST8257"/>
    <s v="Mary Luna"/>
    <s v="christine.johnston@gmail.com"/>
    <x v="3"/>
    <d v="2024-12-11T00:00:00"/>
    <x v="301"/>
    <x v="6"/>
    <x v="1"/>
    <s v="August"/>
    <x v="1"/>
    <s v="PROD3958"/>
    <x v="11"/>
    <x v="3"/>
    <n v="66"/>
    <n v="5"/>
    <n v="328"/>
    <x v="1"/>
    <n v="19"/>
    <m/>
    <x v="2"/>
    <n v="0.35060975609756095"/>
    <n v="115"/>
  </r>
  <r>
    <s v="ORD003342"/>
    <s v="CUST6984"/>
    <s v="Pamela Roberts"/>
    <s v="jake.hodge@gmail.com"/>
    <x v="5"/>
    <d v="2024-07-09T00:00:00"/>
    <x v="26"/>
    <x v="10"/>
    <x v="1"/>
    <s v="February"/>
    <x v="0"/>
    <s v="PROD8550"/>
    <x v="0"/>
    <x v="0"/>
    <n v="785"/>
    <n v="3"/>
    <n v="2354"/>
    <x v="1"/>
    <n v="201"/>
    <n v="6"/>
    <x v="0"/>
    <n v="0.4001699235344095"/>
    <n v="942"/>
  </r>
  <r>
    <s v="ORD003343"/>
    <s v="CUST6102"/>
    <s v="Brandon Snow"/>
    <s v="rodney.brown@hotmail.com"/>
    <x v="5"/>
    <d v="2023-01-29T00:00:00"/>
    <x v="473"/>
    <x v="0"/>
    <x v="1"/>
    <s v="January"/>
    <x v="1"/>
    <s v="PROD6981"/>
    <x v="1"/>
    <x v="1"/>
    <n v="120"/>
    <n v="1"/>
    <n v="120"/>
    <x v="0"/>
    <n v="7"/>
    <m/>
    <x v="2"/>
    <n v="0.15"/>
    <n v="18"/>
  </r>
  <r>
    <s v="ORD003344"/>
    <s v="CUST3194"/>
    <s v="Candice Evans"/>
    <s v="laura.smith@hotmail.com"/>
    <x v="0"/>
    <d v="2024-03-22T00:00:00"/>
    <x v="371"/>
    <x v="1"/>
    <x v="0"/>
    <s v="December"/>
    <x v="0"/>
    <s v="PROD4249"/>
    <x v="5"/>
    <x v="3"/>
    <n v="335"/>
    <n v="4"/>
    <n v="1342"/>
    <x v="1"/>
    <n v="124"/>
    <n v="7"/>
    <x v="0"/>
    <n v="0.35022354694485841"/>
    <n v="470"/>
  </r>
  <r>
    <s v="ORD003345"/>
    <s v="CUST3582"/>
    <s v="Mason Gonzalez"/>
    <s v="mariah.tyler@yahoo.com"/>
    <x v="1"/>
    <d v="2024-09-24T00:00:00"/>
    <x v="265"/>
    <x v="8"/>
    <x v="1"/>
    <s v="September"/>
    <x v="0"/>
    <s v="PROD7437"/>
    <x v="2"/>
    <x v="1"/>
    <n v="193"/>
    <n v="1"/>
    <n v="193"/>
    <x v="4"/>
    <n v="18"/>
    <n v="6"/>
    <x v="0"/>
    <n v="0.15025906735751296"/>
    <n v="29"/>
  </r>
  <r>
    <s v="ORD003346"/>
    <s v="CUST9106"/>
    <s v="Tonya Foley"/>
    <s v="samantha.leonard@hotmail.com"/>
    <x v="2"/>
    <d v="2023-11-30T00:00:00"/>
    <x v="650"/>
    <x v="6"/>
    <x v="1"/>
    <s v="August"/>
    <x v="1"/>
    <s v="PROD6016"/>
    <x v="2"/>
    <x v="1"/>
    <n v="40"/>
    <n v="3"/>
    <n v="119"/>
    <x v="0"/>
    <n v="6"/>
    <m/>
    <x v="2"/>
    <n v="0.15126050420168066"/>
    <n v="18"/>
  </r>
  <r>
    <s v="ORD003347"/>
    <s v="CUST6053"/>
    <s v="Michelle Glenn"/>
    <s v="erin.brown@hotmail.com"/>
    <x v="5"/>
    <d v="2024-12-01T00:00:00"/>
    <x v="158"/>
    <x v="0"/>
    <x v="0"/>
    <s v="January"/>
    <x v="0"/>
    <s v="PROD3476"/>
    <x v="14"/>
    <x v="4"/>
    <n v="655"/>
    <n v="1"/>
    <n v="655"/>
    <x v="1"/>
    <n v="79"/>
    <n v="5"/>
    <x v="0"/>
    <n v="0.25038167938931299"/>
    <n v="164"/>
  </r>
  <r>
    <s v="ORD003348"/>
    <s v="CUST2822"/>
    <s v="Judy Martin"/>
    <s v="linda.oneill@hotmail.com"/>
    <x v="1"/>
    <d v="2023-06-04T00:00:00"/>
    <x v="620"/>
    <x v="2"/>
    <x v="0"/>
    <s v="May"/>
    <x v="1"/>
    <s v="PROD7236"/>
    <x v="10"/>
    <x v="2"/>
    <n v="269"/>
    <n v="1"/>
    <n v="269"/>
    <x v="0"/>
    <n v="23"/>
    <m/>
    <x v="2"/>
    <n v="0.30111524163568776"/>
    <n v="81"/>
  </r>
  <r>
    <s v="ORD003349"/>
    <s v="CUST6490"/>
    <s v="Morgan Allen"/>
    <s v="ashley.vargas@yahoo.com"/>
    <x v="4"/>
    <d v="2023-01-19T00:00:00"/>
    <x v="381"/>
    <x v="7"/>
    <x v="1"/>
    <s v="November"/>
    <x v="0"/>
    <s v="PROD7082"/>
    <x v="18"/>
    <x v="0"/>
    <n v="363"/>
    <n v="7"/>
    <n v="2544"/>
    <x v="1"/>
    <n v="288"/>
    <n v="7"/>
    <x v="0"/>
    <n v="0.40015723270440251"/>
    <n v="1018"/>
  </r>
  <r>
    <s v="ORD003350"/>
    <s v="CUST6807"/>
    <s v="Robin Wilcox"/>
    <s v="tammy.willis@hotmail.com"/>
    <x v="1"/>
    <d v="2024-06-10T00:00:00"/>
    <x v="229"/>
    <x v="2"/>
    <x v="0"/>
    <s v="May"/>
    <x v="1"/>
    <s v="PROD1465"/>
    <x v="1"/>
    <x v="1"/>
    <n v="166"/>
    <n v="5"/>
    <n v="828"/>
    <x v="0"/>
    <n v="63"/>
    <m/>
    <x v="2"/>
    <n v="0.14975845410628019"/>
    <n v="124"/>
  </r>
  <r>
    <s v="ORD003351"/>
    <s v="CUST2598"/>
    <s v="Jason Stevens"/>
    <s v="michael.scott@hotmail.com"/>
    <x v="5"/>
    <d v="2024-05-21T00:00:00"/>
    <x v="586"/>
    <x v="2"/>
    <x v="1"/>
    <s v="May"/>
    <x v="0"/>
    <s v="PROD8419"/>
    <x v="16"/>
    <x v="0"/>
    <n v="208"/>
    <n v="2"/>
    <n v="416"/>
    <x v="0"/>
    <n v="35"/>
    <n v="8"/>
    <x v="1"/>
    <n v="0.40144230769230771"/>
    <n v="167"/>
  </r>
  <r>
    <s v="ORD003352"/>
    <s v="CUST9593"/>
    <s v="Jimmy Erickson"/>
    <s v="michael.harris@yahoo.com"/>
    <x v="0"/>
    <d v="2023-06-02T00:00:00"/>
    <x v="54"/>
    <x v="0"/>
    <x v="0"/>
    <s v="January"/>
    <x v="0"/>
    <s v="PROD9447"/>
    <x v="13"/>
    <x v="4"/>
    <n v="411"/>
    <n v="1"/>
    <n v="411"/>
    <x v="0"/>
    <n v="53"/>
    <n v="7"/>
    <x v="0"/>
    <n v="0.25060827250608275"/>
    <n v="103"/>
  </r>
  <r>
    <s v="ORD003353"/>
    <s v="CUST6438"/>
    <s v="Leon Jimenez"/>
    <s v="charles.romero@gmail.com"/>
    <x v="5"/>
    <d v="2023-07-19T00:00:00"/>
    <x v="344"/>
    <x v="6"/>
    <x v="1"/>
    <s v="August"/>
    <x v="0"/>
    <s v="PROD8593"/>
    <x v="12"/>
    <x v="3"/>
    <n v="1207"/>
    <n v="5"/>
    <n v="6033"/>
    <x v="0"/>
    <n v="329"/>
    <n v="3"/>
    <x v="0"/>
    <n v="0.35007458975634015"/>
    <n v="2112"/>
  </r>
  <r>
    <s v="ORD003354"/>
    <s v="CUST8748"/>
    <s v="Jonathan Richardson"/>
    <s v="kristi.butler@outlook.com"/>
    <x v="5"/>
    <d v="2024-12-03T00:00:00"/>
    <x v="102"/>
    <x v="1"/>
    <x v="1"/>
    <s v="December"/>
    <x v="0"/>
    <s v="PROD5560"/>
    <x v="12"/>
    <x v="3"/>
    <n v="1879"/>
    <n v="6"/>
    <n v="11272"/>
    <x v="1"/>
    <n v="1593"/>
    <n v="7"/>
    <x v="0"/>
    <n v="0.34998225691980128"/>
    <n v="3945"/>
  </r>
  <r>
    <s v="ORD003355"/>
    <s v="CUST2596"/>
    <s v="Amanda Davis"/>
    <s v="amanda.anderson@outlook.com"/>
    <x v="3"/>
    <d v="2024-05-09T00:00:00"/>
    <x v="327"/>
    <x v="5"/>
    <x v="1"/>
    <s v="October"/>
    <x v="0"/>
    <s v="PROD6511"/>
    <x v="19"/>
    <x v="2"/>
    <n v="244"/>
    <n v="1"/>
    <n v="244"/>
    <x v="0"/>
    <n v="35"/>
    <n v="8"/>
    <x v="1"/>
    <n v="0.29918032786885246"/>
    <n v="73"/>
  </r>
  <r>
    <s v="ORD003356"/>
    <s v="CUST7734"/>
    <s v="Jennifer Jones"/>
    <s v="michelle.baker@yahoo.com"/>
    <x v="1"/>
    <d v="2023-10-28T00:00:00"/>
    <x v="226"/>
    <x v="0"/>
    <x v="1"/>
    <s v="January"/>
    <x v="0"/>
    <s v="PROD5568"/>
    <x v="0"/>
    <x v="0"/>
    <n v="379"/>
    <n v="2"/>
    <n v="758"/>
    <x v="1"/>
    <n v="87"/>
    <n v="8"/>
    <x v="1"/>
    <n v="0.39973614775725591"/>
    <n v="303"/>
  </r>
  <r>
    <s v="ORD003357"/>
    <s v="CUST3508"/>
    <s v="Connie Anderson"/>
    <s v="patrick.rodriguez@hotmail.com"/>
    <x v="1"/>
    <d v="2023-06-03T00:00:00"/>
    <x v="321"/>
    <x v="7"/>
    <x v="0"/>
    <s v="November"/>
    <x v="0"/>
    <s v="PROD2126"/>
    <x v="6"/>
    <x v="0"/>
    <n v="1131"/>
    <n v="4"/>
    <n v="4524"/>
    <x v="0"/>
    <n v="337"/>
    <n v="2"/>
    <x v="0"/>
    <n v="0.40008841732979666"/>
    <n v="1810"/>
  </r>
  <r>
    <s v="ORD003358"/>
    <s v="CUST7552"/>
    <s v="Sharon Martinez"/>
    <s v="jacob.hill@gmail.com"/>
    <x v="1"/>
    <d v="2024-09-25T00:00:00"/>
    <x v="214"/>
    <x v="11"/>
    <x v="0"/>
    <s v="July"/>
    <x v="0"/>
    <s v="PROD4589"/>
    <x v="20"/>
    <x v="3"/>
    <n v="640"/>
    <n v="6"/>
    <n v="3842"/>
    <x v="1"/>
    <n v="219"/>
    <n v="5"/>
    <x v="0"/>
    <n v="0.35007808433107757"/>
    <n v="1345"/>
  </r>
  <r>
    <s v="ORD003359"/>
    <s v="CUST6237"/>
    <s v="Ray Finley"/>
    <s v="alexander.bennett@yahoo.com"/>
    <x v="4"/>
    <d v="2023-04-20T00:00:00"/>
    <x v="275"/>
    <x v="4"/>
    <x v="0"/>
    <s v="April"/>
    <x v="0"/>
    <s v="PROD6398"/>
    <x v="6"/>
    <x v="0"/>
    <n v="1028"/>
    <n v="1"/>
    <n v="1028"/>
    <x v="3"/>
    <n v="93"/>
    <n v="9"/>
    <x v="1"/>
    <n v="0.39980544747081714"/>
    <n v="411"/>
  </r>
  <r>
    <s v="ORD003360"/>
    <s v="CUST8665"/>
    <s v="Rose Nelson"/>
    <s v="ryan.bryant@gmail.com"/>
    <x v="5"/>
    <d v="2024-06-25T00:00:00"/>
    <x v="209"/>
    <x v="2"/>
    <x v="1"/>
    <s v="May"/>
    <x v="0"/>
    <s v="PROD8489"/>
    <x v="14"/>
    <x v="4"/>
    <n v="1083"/>
    <n v="5"/>
    <n v="5417"/>
    <x v="2"/>
    <n v="416"/>
    <n v="5"/>
    <x v="0"/>
    <n v="0.24995384899390807"/>
    <n v="1354"/>
  </r>
  <r>
    <s v="ORD003361"/>
    <s v="CUST5824"/>
    <s v="Michael Bell"/>
    <s v="hunter.jacobs@yahoo.com"/>
    <x v="3"/>
    <d v="2023-09-14T00:00:00"/>
    <x v="121"/>
    <x v="0"/>
    <x v="0"/>
    <s v="January"/>
    <x v="0"/>
    <s v="PROD9565"/>
    <x v="18"/>
    <x v="0"/>
    <n v="689"/>
    <n v="1"/>
    <n v="689"/>
    <x v="1"/>
    <n v="101"/>
    <n v="7"/>
    <x v="0"/>
    <n v="0.40058055152394773"/>
    <n v="276"/>
  </r>
  <r>
    <s v="ORD003362"/>
    <s v="CUST1748"/>
    <s v="William Ferguson"/>
    <s v="angela.rose@yahoo.com"/>
    <x v="4"/>
    <d v="2024-01-13T00:00:00"/>
    <x v="684"/>
    <x v="9"/>
    <x v="1"/>
    <s v="June"/>
    <x v="0"/>
    <s v="PROD7880"/>
    <x v="3"/>
    <x v="1"/>
    <n v="648"/>
    <n v="4"/>
    <n v="2593"/>
    <x v="0"/>
    <n v="232"/>
    <n v="3"/>
    <x v="0"/>
    <n v="0.15001928268414963"/>
    <n v="389"/>
  </r>
  <r>
    <s v="ORD003363"/>
    <s v="CUST5207"/>
    <s v="Leslie Evans"/>
    <s v="lori.jarvis@outlook.com"/>
    <x v="4"/>
    <d v="2024-01-28T00:00:00"/>
    <x v="17"/>
    <x v="0"/>
    <x v="0"/>
    <s v="January"/>
    <x v="0"/>
    <s v="PROD7752"/>
    <x v="7"/>
    <x v="4"/>
    <n v="49"/>
    <n v="1"/>
    <n v="49"/>
    <x v="1"/>
    <n v="7"/>
    <n v="7"/>
    <x v="0"/>
    <n v="0.24489795918367346"/>
    <n v="12"/>
  </r>
  <r>
    <s v="ORD003364"/>
    <s v="CUST9868"/>
    <s v="William Carroll"/>
    <s v="allen.stewart@outlook.com"/>
    <x v="6"/>
    <d v="2024-08-20T00:00:00"/>
    <x v="93"/>
    <x v="4"/>
    <x v="1"/>
    <s v="April"/>
    <x v="0"/>
    <s v="PROD6604"/>
    <x v="4"/>
    <x v="2"/>
    <n v="849"/>
    <n v="5"/>
    <n v="4247"/>
    <x v="0"/>
    <n v="594"/>
    <n v="7"/>
    <x v="0"/>
    <n v="0.2999764539675065"/>
    <n v="1274"/>
  </r>
  <r>
    <s v="ORD003365"/>
    <s v="CUST2077"/>
    <s v="Catherine Davis"/>
    <s v="charles.brown@yahoo.com"/>
    <x v="1"/>
    <d v="2023-08-13T00:00:00"/>
    <x v="689"/>
    <x v="10"/>
    <x v="0"/>
    <s v="February"/>
    <x v="0"/>
    <s v="PROD2893"/>
    <x v="8"/>
    <x v="2"/>
    <n v="184"/>
    <n v="2"/>
    <n v="368"/>
    <x v="1"/>
    <n v="20"/>
    <n v="5"/>
    <x v="0"/>
    <n v="0.3016304347826087"/>
    <n v="111"/>
  </r>
  <r>
    <s v="ORD003366"/>
    <s v="CUST9546"/>
    <s v="Megan Wright"/>
    <s v="sarah.johnson@hotmail.com"/>
    <x v="1"/>
    <d v="2024-08-16T00:00:00"/>
    <x v="113"/>
    <x v="1"/>
    <x v="0"/>
    <s v="December"/>
    <x v="1"/>
    <s v="PROD5126"/>
    <x v="9"/>
    <x v="4"/>
    <n v="1842"/>
    <n v="6"/>
    <n v="11051"/>
    <x v="1"/>
    <n v="1224"/>
    <m/>
    <x v="2"/>
    <n v="0.25002262238711431"/>
    <n v="2763"/>
  </r>
  <r>
    <s v="ORD003367"/>
    <s v="CUST2077"/>
    <s v="Catherine Davis"/>
    <s v="charles.brown@yahoo.com"/>
    <x v="1"/>
    <d v="2023-08-13T00:00:00"/>
    <x v="9"/>
    <x v="0"/>
    <x v="1"/>
    <s v="January"/>
    <x v="0"/>
    <s v="PROD2112"/>
    <x v="4"/>
    <x v="2"/>
    <n v="500"/>
    <n v="4"/>
    <n v="2002"/>
    <x v="1"/>
    <n v="199"/>
    <n v="5"/>
    <x v="0"/>
    <n v="0.29970029970029971"/>
    <n v="600"/>
  </r>
  <r>
    <s v="ORD003368"/>
    <s v="CUST8181"/>
    <s v="Timothy Edwards"/>
    <s v="barbara.jackson@hotmail.com"/>
    <x v="1"/>
    <d v="2023-03-10T00:00:00"/>
    <x v="156"/>
    <x v="4"/>
    <x v="0"/>
    <s v="April"/>
    <x v="0"/>
    <s v="PROD6536"/>
    <x v="13"/>
    <x v="4"/>
    <n v="247"/>
    <n v="5"/>
    <n v="1235"/>
    <x v="1"/>
    <n v="79"/>
    <n v="4"/>
    <x v="0"/>
    <n v="0.25020242914979757"/>
    <n v="309"/>
  </r>
  <r>
    <s v="ORD003369"/>
    <s v="CUST4369"/>
    <s v="Charles Powers"/>
    <s v="monica.sanchez@yahoo.com"/>
    <x v="0"/>
    <d v="2023-03-18T00:00:00"/>
    <x v="160"/>
    <x v="7"/>
    <x v="1"/>
    <s v="November"/>
    <x v="0"/>
    <s v="PROD6726"/>
    <x v="17"/>
    <x v="3"/>
    <n v="720"/>
    <n v="1"/>
    <n v="720"/>
    <x v="1"/>
    <n v="76"/>
    <n v="8"/>
    <x v="1"/>
    <n v="0.35"/>
    <n v="252"/>
  </r>
  <r>
    <s v="ORD003370"/>
    <s v="CUST9008"/>
    <s v="Victoria Neal"/>
    <s v="shannon.baker@gmail.com"/>
    <x v="2"/>
    <d v="2023-11-28T00:00:00"/>
    <x v="15"/>
    <x v="7"/>
    <x v="1"/>
    <s v="November"/>
    <x v="1"/>
    <s v="PROD5405"/>
    <x v="3"/>
    <x v="1"/>
    <n v="34"/>
    <n v="1"/>
    <n v="34"/>
    <x v="1"/>
    <n v="2"/>
    <m/>
    <x v="2"/>
    <n v="0.14705882352941177"/>
    <n v="5"/>
  </r>
  <r>
    <s v="ORD003371"/>
    <s v="CUST4874"/>
    <s v="Kayla Jordan"/>
    <s v="cynthia.smith@hotmail.com"/>
    <x v="5"/>
    <d v="2024-12-29T00:00:00"/>
    <x v="97"/>
    <x v="2"/>
    <x v="1"/>
    <s v="May"/>
    <x v="0"/>
    <s v="PROD2369"/>
    <x v="1"/>
    <x v="1"/>
    <n v="942"/>
    <n v="2"/>
    <n v="1884"/>
    <x v="0"/>
    <n v="182"/>
    <n v="2"/>
    <x v="0"/>
    <n v="0.15021231422505307"/>
    <n v="283"/>
  </r>
  <r>
    <s v="ORD003372"/>
    <s v="CUST3217"/>
    <s v="Alice Rubio"/>
    <s v="tyler.cervantes@gmail.com"/>
    <x v="2"/>
    <d v="2024-06-16T00:00:00"/>
    <x v="207"/>
    <x v="3"/>
    <x v="0"/>
    <s v="March"/>
    <x v="0"/>
    <s v="PROD5098"/>
    <x v="3"/>
    <x v="1"/>
    <n v="396"/>
    <n v="4"/>
    <n v="1583"/>
    <x v="0"/>
    <n v="101"/>
    <n v="6"/>
    <x v="0"/>
    <n v="0.14971572962728996"/>
    <n v="237"/>
  </r>
  <r>
    <s v="ORD003373"/>
    <s v="CUST4143"/>
    <s v="Tracy Ortiz"/>
    <s v="leslie.cline@yahoo.com"/>
    <x v="4"/>
    <d v="2023-03-29T00:00:00"/>
    <x v="459"/>
    <x v="1"/>
    <x v="1"/>
    <s v="December"/>
    <x v="0"/>
    <s v="PROD8899"/>
    <x v="4"/>
    <x v="2"/>
    <n v="1593"/>
    <n v="2"/>
    <n v="3186"/>
    <x v="1"/>
    <n v="380"/>
    <n v="6"/>
    <x v="0"/>
    <n v="0.30006277463904585"/>
    <n v="956"/>
  </r>
  <r>
    <s v="ORD003374"/>
    <s v="CUST4801"/>
    <s v="Calvin Nelson"/>
    <s v="dan.holmes@gmail.com"/>
    <x v="0"/>
    <d v="2023-10-13T00:00:00"/>
    <x v="101"/>
    <x v="5"/>
    <x v="0"/>
    <s v="October"/>
    <x v="0"/>
    <s v="PROD4687"/>
    <x v="12"/>
    <x v="3"/>
    <n v="792"/>
    <n v="1"/>
    <n v="792"/>
    <x v="0"/>
    <n v="118"/>
    <n v="10"/>
    <x v="1"/>
    <n v="0.34974747474747475"/>
    <n v="277"/>
  </r>
  <r>
    <s v="ORD003375"/>
    <s v="CUST1738"/>
    <s v="Michael Hodges"/>
    <s v="elizabeth.barr@outlook.com"/>
    <x v="4"/>
    <d v="2024-03-05T00:00:00"/>
    <x v="289"/>
    <x v="0"/>
    <x v="1"/>
    <s v="January"/>
    <x v="0"/>
    <s v="PROD5325"/>
    <x v="17"/>
    <x v="3"/>
    <n v="171"/>
    <n v="1"/>
    <n v="171"/>
    <x v="1"/>
    <n v="20"/>
    <n v="8"/>
    <x v="1"/>
    <n v="0.35087719298245612"/>
    <n v="60"/>
  </r>
  <r>
    <s v="ORD003376"/>
    <s v="CUST8785"/>
    <s v="Teresa Howard"/>
    <s v="alexis.mcintyre@hotmail.com"/>
    <x v="0"/>
    <d v="2023-11-16T00:00:00"/>
    <x v="316"/>
    <x v="4"/>
    <x v="1"/>
    <s v="April"/>
    <x v="0"/>
    <s v="PROD1376"/>
    <x v="20"/>
    <x v="3"/>
    <n v="600"/>
    <n v="3"/>
    <n v="1800"/>
    <x v="0"/>
    <n v="166"/>
    <n v="5"/>
    <x v="0"/>
    <n v="0.35"/>
    <n v="630"/>
  </r>
  <r>
    <s v="ORD003377"/>
    <s v="CUST4978"/>
    <s v="Peter Kline"/>
    <s v="tiffany.rodriguez@gmail.com"/>
    <x v="2"/>
    <d v="2023-11-17T00:00:00"/>
    <x v="334"/>
    <x v="1"/>
    <x v="1"/>
    <s v="December"/>
    <x v="0"/>
    <s v="PROD1739"/>
    <x v="18"/>
    <x v="0"/>
    <n v="357"/>
    <n v="2"/>
    <n v="715"/>
    <x v="1"/>
    <n v="62"/>
    <n v="7"/>
    <x v="0"/>
    <n v="0.4"/>
    <n v="286"/>
  </r>
  <r>
    <s v="ORD003378"/>
    <s v="CUST3504"/>
    <s v="Christopher Koch"/>
    <s v="nicole.sutton@outlook.com"/>
    <x v="4"/>
    <d v="2024-11-26T00:00:00"/>
    <x v="522"/>
    <x v="8"/>
    <x v="1"/>
    <s v="September"/>
    <x v="0"/>
    <s v="PROD9226"/>
    <x v="6"/>
    <x v="0"/>
    <n v="960"/>
    <n v="4"/>
    <n v="3839"/>
    <x v="1"/>
    <n v="443"/>
    <n v="7"/>
    <x v="0"/>
    <n v="0.40010419380046885"/>
    <n v="1536"/>
  </r>
  <r>
    <s v="ORD003379"/>
    <s v="CUST8573"/>
    <s v="Karen Cobb"/>
    <s v="richard.martin@yahoo.com"/>
    <x v="0"/>
    <d v="2024-04-10T00:00:00"/>
    <x v="381"/>
    <x v="7"/>
    <x v="1"/>
    <s v="November"/>
    <x v="1"/>
    <s v="PROD1259"/>
    <x v="0"/>
    <x v="0"/>
    <n v="984"/>
    <n v="6"/>
    <n v="5901"/>
    <x v="0"/>
    <n v="484"/>
    <m/>
    <x v="2"/>
    <n v="0.40010167768174887"/>
    <n v="2361"/>
  </r>
  <r>
    <s v="ORD003380"/>
    <s v="CUST5291"/>
    <s v="Erin Larson"/>
    <s v="tina.ortiz@hotmail.com"/>
    <x v="3"/>
    <d v="2024-01-15T00:00:00"/>
    <x v="703"/>
    <x v="8"/>
    <x v="0"/>
    <s v="September"/>
    <x v="0"/>
    <s v="PROD7237"/>
    <x v="19"/>
    <x v="2"/>
    <n v="456"/>
    <n v="5"/>
    <n v="2278"/>
    <x v="0"/>
    <n v="199"/>
    <n v="2"/>
    <x v="0"/>
    <n v="0.29982440737489024"/>
    <n v="683"/>
  </r>
  <r>
    <s v="ORD003381"/>
    <s v="CUST7330"/>
    <s v="Teresa Flores"/>
    <s v="david.carpenter@gmail.com"/>
    <x v="3"/>
    <d v="2023-06-15T00:00:00"/>
    <x v="337"/>
    <x v="7"/>
    <x v="0"/>
    <s v="November"/>
    <x v="0"/>
    <s v="PROD7026"/>
    <x v="8"/>
    <x v="2"/>
    <n v="678"/>
    <n v="4"/>
    <n v="2711"/>
    <x v="0"/>
    <n v="246"/>
    <n v="6"/>
    <x v="0"/>
    <n v="0.29988933972703802"/>
    <n v="813"/>
  </r>
  <r>
    <s v="ORD003382"/>
    <s v="CUST1020"/>
    <s v="Brittney Reynolds"/>
    <s v="lisa.white@yahoo.com"/>
    <x v="3"/>
    <d v="2024-03-06T00:00:00"/>
    <x v="329"/>
    <x v="11"/>
    <x v="1"/>
    <s v="July"/>
    <x v="0"/>
    <s v="PROD3337"/>
    <x v="14"/>
    <x v="4"/>
    <n v="1237"/>
    <n v="1"/>
    <n v="1237"/>
    <x v="1"/>
    <n v="96"/>
    <n v="9"/>
    <x v="1"/>
    <n v="0.24979789814066289"/>
    <n v="309"/>
  </r>
  <r>
    <s v="ORD003383"/>
    <s v="CUST8548"/>
    <s v="John Hall"/>
    <s v="tim.vaughn@outlook.com"/>
    <x v="2"/>
    <d v="2024-08-26T00:00:00"/>
    <x v="511"/>
    <x v="3"/>
    <x v="0"/>
    <s v="March"/>
    <x v="0"/>
    <s v="PROD6382"/>
    <x v="6"/>
    <x v="0"/>
    <n v="113"/>
    <n v="5"/>
    <n v="565"/>
    <x v="1"/>
    <n v="53"/>
    <n v="9"/>
    <x v="1"/>
    <n v="0.4"/>
    <n v="226"/>
  </r>
  <r>
    <s v="ORD003384"/>
    <s v="CUST8133"/>
    <s v="Craig Kennedy"/>
    <s v="vickie.gonzales@outlook.com"/>
    <x v="6"/>
    <d v="2024-10-19T00:00:00"/>
    <x v="165"/>
    <x v="6"/>
    <x v="1"/>
    <s v="August"/>
    <x v="0"/>
    <s v="PROD1302"/>
    <x v="3"/>
    <x v="1"/>
    <n v="849"/>
    <n v="1"/>
    <n v="849"/>
    <x v="1"/>
    <n v="45"/>
    <n v="9"/>
    <x v="1"/>
    <n v="0.14958775029446408"/>
    <n v="127"/>
  </r>
  <r>
    <s v="ORD003385"/>
    <s v="CUST2918"/>
    <s v="Doris Mitchell"/>
    <s v="larry.lewis@gmail.com"/>
    <x v="0"/>
    <d v="2023-09-15T00:00:00"/>
    <x v="141"/>
    <x v="4"/>
    <x v="0"/>
    <s v="April"/>
    <x v="0"/>
    <s v="PROD8651"/>
    <x v="16"/>
    <x v="0"/>
    <n v="393"/>
    <n v="4"/>
    <n v="1574"/>
    <x v="1"/>
    <n v="236"/>
    <n v="8"/>
    <x v="1"/>
    <n v="0.39961880559085133"/>
    <n v="629"/>
  </r>
  <r>
    <s v="ORD003386"/>
    <s v="CUST7250"/>
    <s v="Pamela Perez"/>
    <s v="daniel.tucker@yahoo.com"/>
    <x v="3"/>
    <d v="2023-10-19T00:00:00"/>
    <x v="204"/>
    <x v="10"/>
    <x v="1"/>
    <s v="February"/>
    <x v="0"/>
    <s v="PROD2845"/>
    <x v="16"/>
    <x v="0"/>
    <n v="687"/>
    <n v="3"/>
    <n v="2061"/>
    <x v="1"/>
    <n v="236"/>
    <n v="7"/>
    <x v="0"/>
    <n v="0.40029112081513829"/>
    <n v="825"/>
  </r>
  <r>
    <s v="ORD003387"/>
    <s v="CUST8897"/>
    <s v="Timothy Oconnor"/>
    <s v="james.rodriguez@outlook.com"/>
    <x v="2"/>
    <d v="2023-01-16T00:00:00"/>
    <x v="78"/>
    <x v="11"/>
    <x v="0"/>
    <s v="July"/>
    <x v="0"/>
    <s v="PROD2998"/>
    <x v="7"/>
    <x v="4"/>
    <n v="102"/>
    <n v="3"/>
    <n v="305"/>
    <x v="0"/>
    <n v="44"/>
    <n v="10"/>
    <x v="1"/>
    <n v="0.24918032786885247"/>
    <n v="76"/>
  </r>
  <r>
    <s v="ORD003388"/>
    <s v="CUST4684"/>
    <s v="Paula Suarez"/>
    <s v="jason.neal@yahoo.com"/>
    <x v="6"/>
    <d v="2023-03-23T00:00:00"/>
    <x v="172"/>
    <x v="0"/>
    <x v="0"/>
    <s v="January"/>
    <x v="1"/>
    <s v="PROD4575"/>
    <x v="8"/>
    <x v="2"/>
    <n v="393"/>
    <n v="4"/>
    <n v="1570"/>
    <x v="1"/>
    <n v="101"/>
    <m/>
    <x v="2"/>
    <n v="0.3"/>
    <n v="471"/>
  </r>
  <r>
    <s v="ORD003389"/>
    <s v="CUST9476"/>
    <s v="Alice Esparza"/>
    <s v="matthew.diaz@hotmail.com"/>
    <x v="1"/>
    <d v="2024-06-04T00:00:00"/>
    <x v="79"/>
    <x v="9"/>
    <x v="1"/>
    <s v="June"/>
    <x v="0"/>
    <s v="PROD7840"/>
    <x v="21"/>
    <x v="1"/>
    <n v="577"/>
    <n v="6"/>
    <n v="3465"/>
    <x v="1"/>
    <n v="240"/>
    <n v="3"/>
    <x v="0"/>
    <n v="0.15007215007215008"/>
    <n v="520"/>
  </r>
  <r>
    <s v="ORD003390"/>
    <s v="CUST1316"/>
    <s v="Dr. Lee Mann"/>
    <s v="brian.hunt@gmail.com"/>
    <x v="0"/>
    <d v="2023-07-26T00:00:00"/>
    <x v="71"/>
    <x v="7"/>
    <x v="1"/>
    <s v="November"/>
    <x v="0"/>
    <s v="PROD1188"/>
    <x v="2"/>
    <x v="1"/>
    <n v="1409"/>
    <n v="1"/>
    <n v="1409"/>
    <x v="1"/>
    <n v="103"/>
    <n v="6"/>
    <x v="0"/>
    <n v="0.1497515968772179"/>
    <n v="211"/>
  </r>
  <r>
    <s v="ORD003391"/>
    <s v="CUST5994"/>
    <s v="Lori Haney"/>
    <s v="holly.johns@gmail.com"/>
    <x v="5"/>
    <d v="2024-02-24T00:00:00"/>
    <x v="334"/>
    <x v="1"/>
    <x v="1"/>
    <s v="December"/>
    <x v="0"/>
    <s v="PROD5259"/>
    <x v="16"/>
    <x v="0"/>
    <n v="782"/>
    <n v="8"/>
    <n v="6256"/>
    <x v="0"/>
    <n v="889"/>
    <n v="9"/>
    <x v="1"/>
    <n v="0.39993606138107418"/>
    <n v="2502"/>
  </r>
  <r>
    <s v="ORD003392"/>
    <s v="CUST4953"/>
    <s v="Evan Hernandez"/>
    <s v="veronica.small@outlook.com"/>
    <x v="3"/>
    <d v="2024-01-23T00:00:00"/>
    <x v="299"/>
    <x v="6"/>
    <x v="0"/>
    <s v="August"/>
    <x v="0"/>
    <s v="PROD6695"/>
    <x v="14"/>
    <x v="4"/>
    <n v="559"/>
    <n v="1"/>
    <n v="559"/>
    <x v="0"/>
    <n v="33"/>
    <n v="5"/>
    <x v="0"/>
    <n v="0.25044722719141321"/>
    <n v="140"/>
  </r>
  <r>
    <s v="ORD003393"/>
    <s v="CUST4967"/>
    <s v="Adam Reynolds"/>
    <s v="margaret.newman@yahoo.com"/>
    <x v="4"/>
    <d v="2023-10-12T00:00:00"/>
    <x v="371"/>
    <x v="1"/>
    <x v="0"/>
    <s v="December"/>
    <x v="0"/>
    <s v="PROD5604"/>
    <x v="10"/>
    <x v="2"/>
    <n v="1971"/>
    <n v="2"/>
    <n v="3943"/>
    <x v="0"/>
    <n v="564"/>
    <n v="8"/>
    <x v="1"/>
    <n v="0.30002536139994929"/>
    <n v="1183"/>
  </r>
  <r>
    <s v="ORD003394"/>
    <s v="CUST6906"/>
    <s v="Shelly Parker"/>
    <s v="samantha.diaz@gmail.com"/>
    <x v="4"/>
    <d v="2024-10-31T00:00:00"/>
    <x v="625"/>
    <x v="0"/>
    <x v="0"/>
    <s v="January"/>
    <x v="0"/>
    <s v="PROD6336"/>
    <x v="15"/>
    <x v="1"/>
    <n v="30"/>
    <n v="2"/>
    <n v="60"/>
    <x v="1"/>
    <n v="8"/>
    <n v="8"/>
    <x v="1"/>
    <n v="0.15"/>
    <n v="9"/>
  </r>
  <r>
    <s v="ORD003395"/>
    <s v="CUST9265"/>
    <s v="John Stuart"/>
    <s v="george.perry@gmail.com"/>
    <x v="0"/>
    <d v="2024-09-29T00:00:00"/>
    <x v="85"/>
    <x v="10"/>
    <x v="1"/>
    <s v="February"/>
    <x v="0"/>
    <s v="PROD5974"/>
    <x v="8"/>
    <x v="2"/>
    <n v="662"/>
    <n v="1"/>
    <n v="662"/>
    <x v="1"/>
    <n v="87"/>
    <n v="8"/>
    <x v="1"/>
    <n v="0.29909365558912387"/>
    <n v="198"/>
  </r>
  <r>
    <s v="ORD003396"/>
    <s v="CUST6718"/>
    <s v="Gavin Mullen"/>
    <s v="jennifer.harris@hotmail.com"/>
    <x v="2"/>
    <d v="2023-08-14T00:00:00"/>
    <x v="75"/>
    <x v="0"/>
    <x v="1"/>
    <s v="January"/>
    <x v="0"/>
    <s v="PROD6772"/>
    <x v="7"/>
    <x v="4"/>
    <n v="774"/>
    <n v="1"/>
    <n v="774"/>
    <x v="0"/>
    <n v="87"/>
    <n v="10"/>
    <x v="1"/>
    <n v="0.25064599483204136"/>
    <n v="194"/>
  </r>
  <r>
    <s v="ORD003397"/>
    <s v="CUST9715"/>
    <s v="Johnny Harris"/>
    <s v="david.carter@yahoo.com"/>
    <x v="2"/>
    <d v="2023-08-25T00:00:00"/>
    <x v="151"/>
    <x v="5"/>
    <x v="1"/>
    <s v="October"/>
    <x v="0"/>
    <s v="PROD2559"/>
    <x v="19"/>
    <x v="2"/>
    <n v="1127"/>
    <n v="3"/>
    <n v="3381"/>
    <x v="1"/>
    <n v="204"/>
    <n v="8"/>
    <x v="1"/>
    <n v="0.29991126885536823"/>
    <n v="1014"/>
  </r>
  <r>
    <s v="ORD003398"/>
    <s v="CUST8027"/>
    <s v="Justin Randolph"/>
    <s v="stacey.jones@gmail.com"/>
    <x v="0"/>
    <d v="2023-11-07T00:00:00"/>
    <x v="629"/>
    <x v="1"/>
    <x v="1"/>
    <s v="December"/>
    <x v="1"/>
    <s v="PROD2631"/>
    <x v="16"/>
    <x v="0"/>
    <n v="1650"/>
    <n v="10"/>
    <n v="16498"/>
    <x v="1"/>
    <n v="1981"/>
    <m/>
    <x v="2"/>
    <n v="0.39998787731846286"/>
    <n v="6599"/>
  </r>
  <r>
    <s v="ORD003399"/>
    <s v="CUST6402"/>
    <s v="Lauren Smith"/>
    <s v="cindy.turner@hotmail.com"/>
    <x v="3"/>
    <d v="2023-09-27T00:00:00"/>
    <x v="718"/>
    <x v="7"/>
    <x v="0"/>
    <s v="November"/>
    <x v="0"/>
    <s v="PROD6685"/>
    <x v="3"/>
    <x v="1"/>
    <n v="713"/>
    <n v="7"/>
    <n v="4990"/>
    <x v="1"/>
    <n v="394"/>
    <n v="7"/>
    <x v="0"/>
    <n v="0.14989979959919839"/>
    <n v="748"/>
  </r>
  <r>
    <s v="ORD003400"/>
    <s v="CUST7767"/>
    <s v="Diane Barron"/>
    <s v="morgan.stephens@gmail.com"/>
    <x v="6"/>
    <d v="2023-09-14T00:00:00"/>
    <x v="457"/>
    <x v="6"/>
    <x v="1"/>
    <s v="August"/>
    <x v="0"/>
    <s v="PROD4395"/>
    <x v="9"/>
    <x v="4"/>
    <n v="428"/>
    <n v="6"/>
    <n v="2567"/>
    <x v="1"/>
    <n v="246"/>
    <n v="8"/>
    <x v="1"/>
    <n v="0.25009738994935721"/>
    <n v="642"/>
  </r>
  <r>
    <s v="ORD003401"/>
    <s v="CUST5651"/>
    <s v="Monica Young"/>
    <s v="emily.cole@hotmail.com"/>
    <x v="3"/>
    <d v="2023-07-31T00:00:00"/>
    <x v="214"/>
    <x v="11"/>
    <x v="0"/>
    <s v="July"/>
    <x v="1"/>
    <s v="PROD2123"/>
    <x v="19"/>
    <x v="2"/>
    <n v="67"/>
    <n v="1"/>
    <n v="67"/>
    <x v="1"/>
    <n v="3"/>
    <m/>
    <x v="2"/>
    <n v="0.29850746268656714"/>
    <n v="20"/>
  </r>
  <r>
    <s v="ORD003402"/>
    <s v="CUST3389"/>
    <s v="Daniel Rodriguez"/>
    <s v="molly.jones@gmail.com"/>
    <x v="0"/>
    <d v="2024-02-02T00:00:00"/>
    <x v="650"/>
    <x v="6"/>
    <x v="1"/>
    <s v="August"/>
    <x v="0"/>
    <s v="PROD6068"/>
    <x v="20"/>
    <x v="3"/>
    <n v="611"/>
    <n v="3"/>
    <n v="1832"/>
    <x v="1"/>
    <n v="224"/>
    <n v="7"/>
    <x v="0"/>
    <n v="0.34989082969432317"/>
    <n v="641"/>
  </r>
  <r>
    <s v="ORD003403"/>
    <s v="CUST2405"/>
    <s v="Nicole Lewis"/>
    <s v="mary.davila@yahoo.com"/>
    <x v="2"/>
    <d v="2024-12-18T00:00:00"/>
    <x v="257"/>
    <x v="1"/>
    <x v="0"/>
    <s v="December"/>
    <x v="0"/>
    <s v="PROD8143"/>
    <x v="3"/>
    <x v="1"/>
    <n v="1786"/>
    <n v="4"/>
    <n v="7144"/>
    <x v="1"/>
    <n v="612"/>
    <n v="10"/>
    <x v="1"/>
    <n v="0.15005599104143338"/>
    <n v="1072"/>
  </r>
  <r>
    <s v="ORD003404"/>
    <s v="CUST9313"/>
    <s v="Rachel White"/>
    <s v="laurie.chaney@outlook.com"/>
    <x v="0"/>
    <d v="2024-06-21T00:00:00"/>
    <x v="326"/>
    <x v="6"/>
    <x v="0"/>
    <s v="August"/>
    <x v="1"/>
    <s v="PROD4173"/>
    <x v="13"/>
    <x v="4"/>
    <n v="862"/>
    <n v="5"/>
    <n v="4309"/>
    <x v="0"/>
    <n v="581"/>
    <m/>
    <x v="2"/>
    <n v="0.24994198189835229"/>
    <n v="1077"/>
  </r>
  <r>
    <s v="ORD003405"/>
    <s v="CUST8283"/>
    <s v="Jeffrey Martin"/>
    <s v="stacy.navarro@outlook.com"/>
    <x v="1"/>
    <d v="2024-05-29T00:00:00"/>
    <x v="73"/>
    <x v="1"/>
    <x v="0"/>
    <s v="December"/>
    <x v="0"/>
    <s v="PROD5608"/>
    <x v="13"/>
    <x v="4"/>
    <n v="773"/>
    <n v="8"/>
    <n v="6185"/>
    <x v="1"/>
    <n v="543"/>
    <n v="8"/>
    <x v="1"/>
    <n v="0.24995957962813259"/>
    <n v="1546"/>
  </r>
  <r>
    <s v="ORD003406"/>
    <s v="CUST8086"/>
    <s v="Pamela Cantu"/>
    <s v="derek.rios@yahoo.com"/>
    <x v="4"/>
    <d v="2024-01-28T00:00:00"/>
    <x v="725"/>
    <x v="11"/>
    <x v="1"/>
    <s v="July"/>
    <x v="0"/>
    <s v="PROD8674"/>
    <x v="19"/>
    <x v="2"/>
    <n v="1217"/>
    <n v="5"/>
    <n v="6087"/>
    <x v="1"/>
    <n v="671"/>
    <n v="8"/>
    <x v="1"/>
    <n v="0.29998357154591754"/>
    <n v="1826"/>
  </r>
  <r>
    <s v="ORD003407"/>
    <s v="CUST7750"/>
    <s v="Robert Montgomery"/>
    <s v="gregory.williams@yahoo.com"/>
    <x v="4"/>
    <d v="2024-07-15T00:00:00"/>
    <x v="336"/>
    <x v="0"/>
    <x v="1"/>
    <s v="January"/>
    <x v="0"/>
    <s v="PROD6047"/>
    <x v="17"/>
    <x v="3"/>
    <n v="646"/>
    <n v="4"/>
    <n v="2586"/>
    <x v="3"/>
    <n v="220"/>
    <n v="8"/>
    <x v="1"/>
    <n v="0.34996133023975251"/>
    <n v="905"/>
  </r>
  <r>
    <s v="ORD003408"/>
    <s v="CUST9443"/>
    <s v="Julia Baird"/>
    <s v="hannah.murphy@gmail.com"/>
    <x v="0"/>
    <d v="2023-09-15T00:00:00"/>
    <x v="84"/>
    <x v="0"/>
    <x v="1"/>
    <s v="January"/>
    <x v="0"/>
    <s v="PROD1010"/>
    <x v="3"/>
    <x v="1"/>
    <n v="275"/>
    <n v="4"/>
    <n v="1101"/>
    <x v="0"/>
    <n v="164"/>
    <n v="8"/>
    <x v="1"/>
    <n v="0.14986376021798364"/>
    <n v="165"/>
  </r>
  <r>
    <s v="ORD003409"/>
    <s v="CUST7562"/>
    <s v="Elaine Stephenson"/>
    <s v="jennifer.reed@yahoo.com"/>
    <x v="5"/>
    <d v="2023-01-02T00:00:00"/>
    <x v="346"/>
    <x v="3"/>
    <x v="0"/>
    <s v="March"/>
    <x v="0"/>
    <s v="PROD2181"/>
    <x v="11"/>
    <x v="3"/>
    <n v="789"/>
    <n v="2"/>
    <n v="1578"/>
    <x v="1"/>
    <n v="201"/>
    <n v="3"/>
    <x v="0"/>
    <n v="0.34980988593155893"/>
    <n v="552"/>
  </r>
  <r>
    <s v="ORD003410"/>
    <s v="CUST4145"/>
    <s v="Angel Andrews"/>
    <s v="sharon.gomez@hotmail.com"/>
    <x v="0"/>
    <d v="2024-03-19T00:00:00"/>
    <x v="361"/>
    <x v="6"/>
    <x v="1"/>
    <s v="August"/>
    <x v="0"/>
    <s v="PROD2876"/>
    <x v="16"/>
    <x v="0"/>
    <n v="889"/>
    <n v="2"/>
    <n v="1778"/>
    <x v="0"/>
    <n v="94"/>
    <n v="4"/>
    <x v="0"/>
    <n v="0.39988751406074241"/>
    <n v="711"/>
  </r>
  <r>
    <s v="ORD003411"/>
    <s v="CUST1748"/>
    <s v="William Ferguson"/>
    <s v="angela.rose@yahoo.com"/>
    <x v="4"/>
    <d v="2024-01-13T00:00:00"/>
    <x v="473"/>
    <x v="0"/>
    <x v="1"/>
    <s v="January"/>
    <x v="0"/>
    <s v="PROD3397"/>
    <x v="14"/>
    <x v="4"/>
    <n v="549"/>
    <n v="4"/>
    <n v="2195"/>
    <x v="1"/>
    <n v="259"/>
    <n v="4"/>
    <x v="0"/>
    <n v="0.25011389521640093"/>
    <n v="549"/>
  </r>
  <r>
    <s v="ORD003412"/>
    <s v="CUST3375"/>
    <s v="Victoria Wright"/>
    <s v="alex.sutton@yahoo.com"/>
    <x v="1"/>
    <d v="2023-05-22T00:00:00"/>
    <x v="81"/>
    <x v="11"/>
    <x v="1"/>
    <s v="July"/>
    <x v="0"/>
    <s v="PROD6604"/>
    <x v="4"/>
    <x v="2"/>
    <n v="1185"/>
    <n v="3"/>
    <n v="3556"/>
    <x v="1"/>
    <n v="403"/>
    <n v="9"/>
    <x v="1"/>
    <n v="0.30005624296962879"/>
    <n v="1067"/>
  </r>
  <r>
    <s v="ORD003413"/>
    <s v="CUST6128"/>
    <s v="James Craig"/>
    <s v="isaiah.powers@hotmail.com"/>
    <x v="3"/>
    <d v="2023-05-31T00:00:00"/>
    <x v="56"/>
    <x v="7"/>
    <x v="1"/>
    <s v="November"/>
    <x v="0"/>
    <s v="PROD3725"/>
    <x v="1"/>
    <x v="1"/>
    <n v="1330"/>
    <n v="6"/>
    <n v="7982"/>
    <x v="4"/>
    <n v="402"/>
    <n v="6"/>
    <x v="0"/>
    <n v="0.14996241543472813"/>
    <n v="1197"/>
  </r>
  <r>
    <s v="ORD003414"/>
    <s v="CUST2919"/>
    <s v="Ashley Lopez"/>
    <s v="timothy.fox@outlook.com"/>
    <x v="1"/>
    <d v="2023-09-28T00:00:00"/>
    <x v="588"/>
    <x v="7"/>
    <x v="1"/>
    <s v="November"/>
    <x v="1"/>
    <s v="PROD6501"/>
    <x v="20"/>
    <x v="3"/>
    <n v="1086"/>
    <n v="6"/>
    <n v="6513"/>
    <x v="1"/>
    <n v="663"/>
    <m/>
    <x v="2"/>
    <n v="0.35006909258406266"/>
    <n v="2280"/>
  </r>
  <r>
    <s v="ORD003415"/>
    <s v="CUST4854"/>
    <s v="Kathleen Green"/>
    <s v="caroline.jones@hotmail.com"/>
    <x v="4"/>
    <d v="2023-12-20T00:00:00"/>
    <x v="636"/>
    <x v="7"/>
    <x v="1"/>
    <s v="November"/>
    <x v="0"/>
    <s v="PROD3014"/>
    <x v="1"/>
    <x v="1"/>
    <n v="593"/>
    <n v="6"/>
    <n v="3557"/>
    <x v="0"/>
    <n v="415"/>
    <n v="7"/>
    <x v="0"/>
    <n v="0.15012651110486364"/>
    <n v="534"/>
  </r>
  <r>
    <s v="ORD003416"/>
    <s v="CUST9339"/>
    <s v="Heather Hubbard"/>
    <s v="patricia.mullen@hotmail.com"/>
    <x v="4"/>
    <d v="2023-06-16T00:00:00"/>
    <x v="551"/>
    <x v="5"/>
    <x v="1"/>
    <s v="October"/>
    <x v="0"/>
    <s v="PROD8977"/>
    <x v="4"/>
    <x v="2"/>
    <n v="1073"/>
    <n v="4"/>
    <n v="4291"/>
    <x v="2"/>
    <n v="635"/>
    <n v="7"/>
    <x v="0"/>
    <n v="0.29993008622698669"/>
    <n v="1287"/>
  </r>
  <r>
    <s v="ORD003417"/>
    <s v="CUST1585"/>
    <s v="Linda Perez"/>
    <s v="elizabeth.randall@outlook.com"/>
    <x v="6"/>
    <d v="2024-05-26T00:00:00"/>
    <x v="118"/>
    <x v="7"/>
    <x v="0"/>
    <s v="November"/>
    <x v="0"/>
    <s v="PROD1320"/>
    <x v="9"/>
    <x v="4"/>
    <n v="521"/>
    <n v="3"/>
    <n v="1564"/>
    <x v="1"/>
    <n v="181"/>
    <n v="7"/>
    <x v="0"/>
    <n v="0.25"/>
    <n v="391"/>
  </r>
  <r>
    <s v="ORD003418"/>
    <s v="CUST3066"/>
    <s v="John Craig"/>
    <s v="frank.hansen@gmail.com"/>
    <x v="5"/>
    <d v="2023-12-11T00:00:00"/>
    <x v="537"/>
    <x v="4"/>
    <x v="0"/>
    <s v="April"/>
    <x v="0"/>
    <s v="PROD6875"/>
    <x v="14"/>
    <x v="4"/>
    <n v="292"/>
    <n v="3"/>
    <n v="877"/>
    <x v="2"/>
    <n v="64"/>
    <n v="3"/>
    <x v="0"/>
    <n v="0.24971493728620298"/>
    <n v="219"/>
  </r>
  <r>
    <s v="ORD003419"/>
    <s v="CUST4690"/>
    <s v="Ashley Armstrong"/>
    <s v="frank.brooks@gmail.com"/>
    <x v="0"/>
    <d v="2024-04-13T00:00:00"/>
    <x v="71"/>
    <x v="7"/>
    <x v="1"/>
    <s v="November"/>
    <x v="0"/>
    <s v="PROD1778"/>
    <x v="14"/>
    <x v="4"/>
    <n v="1344"/>
    <n v="1"/>
    <n v="1344"/>
    <x v="1"/>
    <n v="77"/>
    <n v="7"/>
    <x v="0"/>
    <n v="0.25"/>
    <n v="336"/>
  </r>
  <r>
    <s v="ORD003420"/>
    <s v="CUST8513"/>
    <s v="Jennifer Beck"/>
    <s v="geoffrey.hester@outlook.com"/>
    <x v="6"/>
    <d v="2023-03-03T00:00:00"/>
    <x v="279"/>
    <x v="10"/>
    <x v="1"/>
    <s v="February"/>
    <x v="0"/>
    <s v="PROD9992"/>
    <x v="17"/>
    <x v="3"/>
    <n v="657"/>
    <n v="1"/>
    <n v="657"/>
    <x v="1"/>
    <n v="55"/>
    <n v="2"/>
    <x v="0"/>
    <n v="0.35007610350076102"/>
    <n v="230"/>
  </r>
  <r>
    <s v="ORD003421"/>
    <s v="CUST7506"/>
    <s v="Steven Mercado"/>
    <s v="joseph.gutierrez@outlook.com"/>
    <x v="2"/>
    <d v="2023-07-22T00:00:00"/>
    <x v="329"/>
    <x v="11"/>
    <x v="1"/>
    <s v="July"/>
    <x v="2"/>
    <s v="PROD5505"/>
    <x v="21"/>
    <x v="1"/>
    <n v="749"/>
    <n v="3"/>
    <n v="2246"/>
    <x v="0"/>
    <n v="136"/>
    <m/>
    <x v="2"/>
    <n v="0.15004452359750667"/>
    <n v="337"/>
  </r>
  <r>
    <s v="ORD003422"/>
    <s v="CUST4145"/>
    <s v="Angel Andrews"/>
    <s v="sharon.gomez@hotmail.com"/>
    <x v="0"/>
    <d v="2024-03-19T00:00:00"/>
    <x v="180"/>
    <x v="9"/>
    <x v="1"/>
    <s v="June"/>
    <x v="0"/>
    <s v="PROD7606"/>
    <x v="4"/>
    <x v="2"/>
    <n v="837"/>
    <n v="1"/>
    <n v="837"/>
    <x v="1"/>
    <n v="58"/>
    <n v="4"/>
    <x v="0"/>
    <n v="0.29988052568697732"/>
    <n v="251"/>
  </r>
  <r>
    <s v="ORD003423"/>
    <s v="CUST5174"/>
    <s v="Eileen Underwood"/>
    <s v="kelly.marshall@yahoo.com"/>
    <x v="0"/>
    <d v="2024-11-23T00:00:00"/>
    <x v="243"/>
    <x v="2"/>
    <x v="1"/>
    <s v="May"/>
    <x v="0"/>
    <s v="PROD9369"/>
    <x v="20"/>
    <x v="3"/>
    <n v="454"/>
    <n v="2"/>
    <n v="908"/>
    <x v="2"/>
    <n v="53"/>
    <n v="6"/>
    <x v="0"/>
    <n v="0.35022026431718062"/>
    <n v="318"/>
  </r>
  <r>
    <s v="ORD003424"/>
    <s v="CUST2533"/>
    <s v="Timothy Diaz"/>
    <s v="thomas.coleman@outlook.com"/>
    <x v="5"/>
    <d v="2023-09-29T00:00:00"/>
    <x v="112"/>
    <x v="6"/>
    <x v="1"/>
    <s v="August"/>
    <x v="1"/>
    <s v="PROD1483"/>
    <x v="5"/>
    <x v="3"/>
    <n v="777"/>
    <n v="6"/>
    <n v="4662"/>
    <x v="1"/>
    <n v="629"/>
    <m/>
    <x v="2"/>
    <n v="0.35006435006435005"/>
    <n v="1632"/>
  </r>
  <r>
    <s v="ORD003425"/>
    <s v="CUST5513"/>
    <s v="Melinda Burns"/>
    <s v="nicholas.mitchell@gmail.com"/>
    <x v="3"/>
    <d v="2024-08-23T00:00:00"/>
    <x v="59"/>
    <x v="2"/>
    <x v="0"/>
    <s v="May"/>
    <x v="0"/>
    <s v="PROD6145"/>
    <x v="10"/>
    <x v="2"/>
    <n v="262"/>
    <n v="5"/>
    <n v="1308"/>
    <x v="1"/>
    <n v="179"/>
    <n v="10"/>
    <x v="1"/>
    <n v="0.29969418960244648"/>
    <n v="392"/>
  </r>
  <r>
    <s v="ORD003426"/>
    <s v="CUST6579"/>
    <s v="Ryan Thomas"/>
    <s v="pamela.benson@hotmail.com"/>
    <x v="4"/>
    <d v="2024-03-25T00:00:00"/>
    <x v="236"/>
    <x v="4"/>
    <x v="0"/>
    <s v="April"/>
    <x v="0"/>
    <s v="PROD1438"/>
    <x v="17"/>
    <x v="3"/>
    <n v="951"/>
    <n v="5"/>
    <n v="4756"/>
    <x v="0"/>
    <n v="370"/>
    <n v="7"/>
    <x v="0"/>
    <n v="0.35008410428931874"/>
    <n v="1665"/>
  </r>
  <r>
    <s v="ORD003427"/>
    <s v="CUST8670"/>
    <s v="Charles Watson"/>
    <s v="mason.mccoy@outlook.com"/>
    <x v="0"/>
    <d v="2023-10-29T00:00:00"/>
    <x v="389"/>
    <x v="5"/>
    <x v="0"/>
    <s v="October"/>
    <x v="0"/>
    <s v="PROD6921"/>
    <x v="3"/>
    <x v="1"/>
    <n v="266"/>
    <n v="4"/>
    <n v="1065"/>
    <x v="0"/>
    <n v="59"/>
    <n v="5"/>
    <x v="0"/>
    <n v="0.15023474178403756"/>
    <n v="160"/>
  </r>
  <r>
    <s v="ORD003428"/>
    <s v="CUST9530"/>
    <s v="Leslie Richards"/>
    <s v="joseph.flores@yahoo.com"/>
    <x v="3"/>
    <d v="2023-09-10T00:00:00"/>
    <x v="577"/>
    <x v="5"/>
    <x v="1"/>
    <s v="October"/>
    <x v="0"/>
    <s v="PROD3355"/>
    <x v="11"/>
    <x v="3"/>
    <n v="478"/>
    <n v="4"/>
    <n v="1912"/>
    <x v="0"/>
    <n v="205"/>
    <n v="10"/>
    <x v="1"/>
    <n v="0.34989539748953974"/>
    <n v="669"/>
  </r>
  <r>
    <s v="ORD003429"/>
    <s v="CUST5700"/>
    <s v="Jeanette Morales"/>
    <s v="theresa.arnold@gmail.com"/>
    <x v="4"/>
    <d v="2024-07-24T00:00:00"/>
    <x v="620"/>
    <x v="2"/>
    <x v="0"/>
    <s v="May"/>
    <x v="0"/>
    <s v="PROD9587"/>
    <x v="18"/>
    <x v="0"/>
    <n v="701"/>
    <n v="3"/>
    <n v="2104"/>
    <x v="0"/>
    <n v="160"/>
    <n v="10"/>
    <x v="1"/>
    <n v="0.40019011406844107"/>
    <n v="842"/>
  </r>
  <r>
    <s v="ORD003430"/>
    <s v="CUST4569"/>
    <s v="Heather Keller"/>
    <s v="nicholas.ramos@hotmail.com"/>
    <x v="1"/>
    <d v="2024-03-22T00:00:00"/>
    <x v="425"/>
    <x v="4"/>
    <x v="1"/>
    <s v="April"/>
    <x v="0"/>
    <s v="PROD5385"/>
    <x v="21"/>
    <x v="1"/>
    <n v="660"/>
    <n v="4"/>
    <n v="2638"/>
    <x v="1"/>
    <n v="288"/>
    <n v="7"/>
    <x v="0"/>
    <n v="0.15011372251705837"/>
    <n v="396"/>
  </r>
  <r>
    <s v="ORD003431"/>
    <s v="CUST9536"/>
    <s v="Eric Compton"/>
    <s v="suzanne.gross@hotmail.com"/>
    <x v="5"/>
    <d v="2024-09-28T00:00:00"/>
    <x v="488"/>
    <x v="5"/>
    <x v="0"/>
    <s v="October"/>
    <x v="0"/>
    <s v="PROD1378"/>
    <x v="7"/>
    <x v="4"/>
    <n v="381"/>
    <n v="4"/>
    <n v="1525"/>
    <x v="1"/>
    <n v="134"/>
    <n v="9"/>
    <x v="1"/>
    <n v="0.2498360655737705"/>
    <n v="381"/>
  </r>
  <r>
    <s v="ORD003432"/>
    <s v="CUST8224"/>
    <s v="Jeremiah Stewart"/>
    <s v="brian.edwards@hotmail.com"/>
    <x v="0"/>
    <d v="2023-02-05T00:00:00"/>
    <x v="200"/>
    <x v="1"/>
    <x v="0"/>
    <s v="December"/>
    <x v="0"/>
    <s v="PROD2162"/>
    <x v="18"/>
    <x v="0"/>
    <n v="1074"/>
    <n v="8"/>
    <n v="8593"/>
    <x v="1"/>
    <n v="449"/>
    <n v="6"/>
    <x v="0"/>
    <n v="0.39997672524147559"/>
    <n v="3437"/>
  </r>
  <r>
    <s v="ORD003433"/>
    <s v="CUST2262"/>
    <s v="Samuel Ward"/>
    <s v="kathleen.washington@hotmail.com"/>
    <x v="2"/>
    <d v="2024-07-12T00:00:00"/>
    <x v="314"/>
    <x v="11"/>
    <x v="0"/>
    <s v="July"/>
    <x v="1"/>
    <s v="PROD8684"/>
    <x v="3"/>
    <x v="1"/>
    <n v="494"/>
    <n v="2"/>
    <n v="988"/>
    <x v="1"/>
    <n v="125"/>
    <m/>
    <x v="2"/>
    <n v="0.14979757085020243"/>
    <n v="148"/>
  </r>
  <r>
    <s v="ORD003434"/>
    <s v="CUST9623"/>
    <s v="William Vazquez"/>
    <s v="randy.morales@hotmail.com"/>
    <x v="5"/>
    <d v="2024-01-15T00:00:00"/>
    <x v="245"/>
    <x v="3"/>
    <x v="1"/>
    <s v="March"/>
    <x v="2"/>
    <s v="PROD1541"/>
    <x v="2"/>
    <x v="1"/>
    <n v="509"/>
    <n v="5"/>
    <n v="2546"/>
    <x v="0"/>
    <n v="300"/>
    <m/>
    <x v="2"/>
    <n v="0.15003927729772193"/>
    <n v="382"/>
  </r>
  <r>
    <s v="ORD003435"/>
    <s v="CUST1329"/>
    <s v="Tiffany Garrett"/>
    <s v="michael.gibson@hotmail.com"/>
    <x v="4"/>
    <d v="2023-06-16T00:00:00"/>
    <x v="651"/>
    <x v="8"/>
    <x v="1"/>
    <s v="September"/>
    <x v="1"/>
    <s v="PROD7859"/>
    <x v="7"/>
    <x v="4"/>
    <n v="107"/>
    <n v="4"/>
    <n v="428"/>
    <x v="1"/>
    <n v="38"/>
    <m/>
    <x v="2"/>
    <n v="0.25"/>
    <n v="107"/>
  </r>
  <r>
    <s v="ORD003436"/>
    <s v="CUST7399"/>
    <s v="Victor Evans"/>
    <s v="david.farrell@outlook.com"/>
    <x v="2"/>
    <d v="2023-09-25T00:00:00"/>
    <x v="711"/>
    <x v="3"/>
    <x v="1"/>
    <s v="March"/>
    <x v="0"/>
    <s v="PROD2728"/>
    <x v="17"/>
    <x v="3"/>
    <n v="907"/>
    <n v="3"/>
    <n v="2721"/>
    <x v="2"/>
    <n v="146"/>
    <n v="9"/>
    <x v="1"/>
    <n v="0.34987137081955161"/>
    <n v="952"/>
  </r>
  <r>
    <s v="ORD003437"/>
    <s v="CUST9694"/>
    <s v="Christopher Richardson"/>
    <s v="thomas.sims@yahoo.com"/>
    <x v="5"/>
    <d v="2023-08-07T00:00:00"/>
    <x v="469"/>
    <x v="6"/>
    <x v="0"/>
    <s v="August"/>
    <x v="1"/>
    <s v="PROD8133"/>
    <x v="6"/>
    <x v="0"/>
    <n v="727"/>
    <n v="1"/>
    <n v="727"/>
    <x v="1"/>
    <n v="81"/>
    <m/>
    <x v="2"/>
    <n v="0.40027510316368636"/>
    <n v="291"/>
  </r>
  <r>
    <s v="ORD003438"/>
    <s v="CUST4060"/>
    <s v="Roy Martinez"/>
    <s v="gabrielle.brown@yahoo.com"/>
    <x v="1"/>
    <d v="2023-04-12T00:00:00"/>
    <x v="713"/>
    <x v="0"/>
    <x v="1"/>
    <s v="January"/>
    <x v="2"/>
    <s v="PROD1779"/>
    <x v="0"/>
    <x v="0"/>
    <n v="222"/>
    <n v="2"/>
    <n v="443"/>
    <x v="3"/>
    <n v="35"/>
    <m/>
    <x v="2"/>
    <n v="0.39954853273137697"/>
    <n v="177"/>
  </r>
  <r>
    <s v="ORD003439"/>
    <s v="CUST1010"/>
    <s v="Larry Beck"/>
    <s v="michelle.james@outlook.com"/>
    <x v="0"/>
    <d v="2024-04-17T00:00:00"/>
    <x v="558"/>
    <x v="5"/>
    <x v="1"/>
    <s v="October"/>
    <x v="1"/>
    <s v="PROD1946"/>
    <x v="5"/>
    <x v="3"/>
    <n v="524"/>
    <n v="4"/>
    <n v="2097"/>
    <x v="0"/>
    <n v="276"/>
    <m/>
    <x v="2"/>
    <n v="0.35002384358607536"/>
    <n v="734"/>
  </r>
  <r>
    <s v="ORD003440"/>
    <s v="CUST2373"/>
    <s v="Philip Carr"/>
    <s v="sonia.patel@outlook.com"/>
    <x v="2"/>
    <d v="2023-12-01T00:00:00"/>
    <x v="104"/>
    <x v="7"/>
    <x v="1"/>
    <s v="November"/>
    <x v="0"/>
    <s v="PROD3693"/>
    <x v="16"/>
    <x v="0"/>
    <n v="1239"/>
    <n v="7"/>
    <n v="8670"/>
    <x v="0"/>
    <n v="648"/>
    <n v="9"/>
    <x v="1"/>
    <n v="0.4"/>
    <n v="3468"/>
  </r>
  <r>
    <s v="ORD003441"/>
    <s v="CUST3397"/>
    <s v="Virginia Wiley"/>
    <s v="alex.gonzalez@gmail.com"/>
    <x v="6"/>
    <d v="2024-09-16T00:00:00"/>
    <x v="309"/>
    <x v="9"/>
    <x v="0"/>
    <s v="June"/>
    <x v="2"/>
    <s v="PROD8218"/>
    <x v="19"/>
    <x v="2"/>
    <n v="423"/>
    <n v="6"/>
    <n v="2539"/>
    <x v="1"/>
    <n v="223"/>
    <m/>
    <x v="2"/>
    <n v="0.30011815675462783"/>
    <n v="762"/>
  </r>
  <r>
    <s v="ORD003442"/>
    <s v="CUST3799"/>
    <s v="Michael Powell"/>
    <s v="jeffrey.owen@yahoo.com"/>
    <x v="1"/>
    <d v="2024-11-21T00:00:00"/>
    <x v="453"/>
    <x v="2"/>
    <x v="0"/>
    <s v="May"/>
    <x v="0"/>
    <s v="PROD8881"/>
    <x v="3"/>
    <x v="1"/>
    <n v="845"/>
    <n v="3"/>
    <n v="2535"/>
    <x v="1"/>
    <n v="187"/>
    <n v="7"/>
    <x v="0"/>
    <n v="0.14990138067061143"/>
    <n v="380"/>
  </r>
  <r>
    <s v="ORD003443"/>
    <s v="CUST8182"/>
    <s v="Laura Mcdaniel"/>
    <s v="kimberly.frye@outlook.com"/>
    <x v="2"/>
    <d v="2024-09-30T00:00:00"/>
    <x v="630"/>
    <x v="6"/>
    <x v="1"/>
    <s v="August"/>
    <x v="0"/>
    <s v="PROD8418"/>
    <x v="16"/>
    <x v="0"/>
    <n v="234"/>
    <n v="1"/>
    <n v="234"/>
    <x v="0"/>
    <n v="20"/>
    <n v="3"/>
    <x v="0"/>
    <n v="0.39743589743589741"/>
    <n v="93"/>
  </r>
  <r>
    <s v="ORD003444"/>
    <s v="CUST9266"/>
    <s v="Susan Lee"/>
    <s v="victor.salinas@yahoo.com"/>
    <x v="4"/>
    <d v="2024-06-25T00:00:00"/>
    <x v="5"/>
    <x v="4"/>
    <x v="0"/>
    <s v="April"/>
    <x v="0"/>
    <s v="PROD9777"/>
    <x v="14"/>
    <x v="4"/>
    <n v="777"/>
    <n v="3"/>
    <n v="2331"/>
    <x v="0"/>
    <n v="325"/>
    <n v="3"/>
    <x v="0"/>
    <n v="0.2501072501072501"/>
    <n v="583"/>
  </r>
  <r>
    <s v="ORD003445"/>
    <s v="CUST6652"/>
    <s v="Mark Adkins"/>
    <s v="lisa.clark@yahoo.com"/>
    <x v="3"/>
    <d v="2024-05-21T00:00:00"/>
    <x v="318"/>
    <x v="8"/>
    <x v="0"/>
    <s v="September"/>
    <x v="0"/>
    <s v="PROD7386"/>
    <x v="8"/>
    <x v="2"/>
    <n v="16"/>
    <n v="5"/>
    <n v="81"/>
    <x v="1"/>
    <n v="6"/>
    <n v="2"/>
    <x v="0"/>
    <n v="0.29629629629629628"/>
    <n v="24"/>
  </r>
  <r>
    <s v="ORD003446"/>
    <s v="CUST7849"/>
    <s v="Rachel Long"/>
    <s v="patricia.howell@hotmail.com"/>
    <x v="1"/>
    <d v="2023-01-19T00:00:00"/>
    <x v="570"/>
    <x v="1"/>
    <x v="1"/>
    <s v="December"/>
    <x v="0"/>
    <s v="PROD1455"/>
    <x v="7"/>
    <x v="4"/>
    <n v="1418"/>
    <n v="10"/>
    <n v="14178"/>
    <x v="1"/>
    <n v="2061"/>
    <n v="7"/>
    <x v="0"/>
    <n v="0.24996473409507688"/>
    <n v="3544"/>
  </r>
  <r>
    <s v="ORD003447"/>
    <s v="CUST7767"/>
    <s v="Diane Barron"/>
    <s v="morgan.stephens@gmail.com"/>
    <x v="6"/>
    <d v="2023-09-14T00:00:00"/>
    <x v="392"/>
    <x v="4"/>
    <x v="0"/>
    <s v="April"/>
    <x v="2"/>
    <s v="PROD1967"/>
    <x v="0"/>
    <x v="0"/>
    <n v="201"/>
    <n v="3"/>
    <n v="604"/>
    <x v="1"/>
    <n v="67"/>
    <m/>
    <x v="2"/>
    <n v="0.39900662251655628"/>
    <n v="241"/>
  </r>
  <r>
    <s v="ORD003448"/>
    <s v="CUST4248"/>
    <s v="Jamie Clark"/>
    <s v="tammy.stokes@hotmail.com"/>
    <x v="2"/>
    <d v="2024-05-21T00:00:00"/>
    <x v="340"/>
    <x v="11"/>
    <x v="0"/>
    <s v="July"/>
    <x v="0"/>
    <s v="PROD4485"/>
    <x v="19"/>
    <x v="2"/>
    <n v="346"/>
    <n v="6"/>
    <n v="2075"/>
    <x v="4"/>
    <n v="260"/>
    <n v="10"/>
    <x v="1"/>
    <n v="0.30024096385542171"/>
    <n v="623"/>
  </r>
  <r>
    <s v="ORD003449"/>
    <s v="CUST5700"/>
    <s v="Jeanette Morales"/>
    <s v="theresa.arnold@gmail.com"/>
    <x v="4"/>
    <d v="2024-07-24T00:00:00"/>
    <x v="622"/>
    <x v="11"/>
    <x v="0"/>
    <s v="July"/>
    <x v="0"/>
    <s v="PROD3498"/>
    <x v="19"/>
    <x v="2"/>
    <n v="159"/>
    <n v="3"/>
    <n v="477"/>
    <x v="2"/>
    <n v="68"/>
    <n v="4"/>
    <x v="0"/>
    <n v="0.29979035639412999"/>
    <n v="143"/>
  </r>
  <r>
    <s v="ORD003450"/>
    <s v="CUST6785"/>
    <s v="Danielle Bailey"/>
    <s v="melissa.pena@hotmail.com"/>
    <x v="4"/>
    <d v="2023-01-19T00:00:00"/>
    <x v="550"/>
    <x v="7"/>
    <x v="1"/>
    <s v="November"/>
    <x v="0"/>
    <s v="PROD6028"/>
    <x v="5"/>
    <x v="3"/>
    <n v="597"/>
    <n v="4"/>
    <n v="2389"/>
    <x v="1"/>
    <n v="245"/>
    <n v="5"/>
    <x v="0"/>
    <n v="0.34993721222268731"/>
    <n v="836"/>
  </r>
  <r>
    <s v="ORD003451"/>
    <s v="CUST8573"/>
    <s v="Jeffrey Freeman"/>
    <s v="mark.lara@yahoo.com"/>
    <x v="2"/>
    <d v="2023-06-05T00:00:00"/>
    <x v="621"/>
    <x v="7"/>
    <x v="1"/>
    <s v="November"/>
    <x v="1"/>
    <s v="PROD7414"/>
    <x v="3"/>
    <x v="1"/>
    <n v="744"/>
    <n v="4"/>
    <n v="2975"/>
    <x v="2"/>
    <n v="424"/>
    <m/>
    <x v="2"/>
    <n v="0.14991596638655463"/>
    <n v="446"/>
  </r>
  <r>
    <s v="ORD003452"/>
    <s v="CUST2783"/>
    <s v="Tammy Aguilar"/>
    <s v="brian.levine@outlook.com"/>
    <x v="3"/>
    <d v="2024-04-15T00:00:00"/>
    <x v="552"/>
    <x v="10"/>
    <x v="0"/>
    <s v="February"/>
    <x v="0"/>
    <s v="PROD7869"/>
    <x v="18"/>
    <x v="0"/>
    <n v="783"/>
    <n v="2"/>
    <n v="1566"/>
    <x v="1"/>
    <n v="205"/>
    <n v="9"/>
    <x v="1"/>
    <n v="0.4003831417624521"/>
    <n v="627"/>
  </r>
  <r>
    <s v="ORD003453"/>
    <s v="CUST7084"/>
    <s v="Gabriel Griffin"/>
    <s v="amy.lee@outlook.com"/>
    <x v="1"/>
    <d v="2024-06-18T00:00:00"/>
    <x v="528"/>
    <x v="8"/>
    <x v="1"/>
    <s v="September"/>
    <x v="0"/>
    <s v="PROD9005"/>
    <x v="4"/>
    <x v="2"/>
    <n v="1035"/>
    <n v="5"/>
    <n v="5175"/>
    <x v="1"/>
    <n v="358"/>
    <n v="2"/>
    <x v="0"/>
    <n v="0.29990338164251207"/>
    <n v="1552"/>
  </r>
  <r>
    <s v="ORD003454"/>
    <s v="CUST6436"/>
    <s v="Kelsey Green"/>
    <s v="dominique.jensen@hotmail.com"/>
    <x v="3"/>
    <d v="2024-05-14T00:00:00"/>
    <x v="224"/>
    <x v="8"/>
    <x v="0"/>
    <s v="September"/>
    <x v="0"/>
    <s v="PROD1046"/>
    <x v="18"/>
    <x v="0"/>
    <n v="163"/>
    <n v="5"/>
    <n v="814"/>
    <x v="0"/>
    <n v="67"/>
    <n v="10"/>
    <x v="1"/>
    <n v="0.40049140049140047"/>
    <n v="326"/>
  </r>
  <r>
    <s v="ORD003455"/>
    <s v="CUST2386"/>
    <s v="Robert Sanchez"/>
    <s v="richard.orr@hotmail.com"/>
    <x v="3"/>
    <d v="2024-06-27T00:00:00"/>
    <x v="567"/>
    <x v="9"/>
    <x v="1"/>
    <s v="June"/>
    <x v="0"/>
    <s v="PROD6252"/>
    <x v="19"/>
    <x v="2"/>
    <n v="143"/>
    <n v="4"/>
    <n v="571"/>
    <x v="0"/>
    <n v="84"/>
    <n v="10"/>
    <x v="1"/>
    <n v="0.29947460595446584"/>
    <n v="171"/>
  </r>
  <r>
    <s v="ORD003456"/>
    <s v="CUST6240"/>
    <s v="Chris Wolfe"/>
    <s v="robin.romero@outlook.com"/>
    <x v="4"/>
    <d v="2023-07-11T00:00:00"/>
    <x v="359"/>
    <x v="2"/>
    <x v="0"/>
    <s v="May"/>
    <x v="0"/>
    <s v="PROD8594"/>
    <x v="4"/>
    <x v="2"/>
    <n v="773"/>
    <n v="2"/>
    <n v="1545"/>
    <x v="1"/>
    <n v="146"/>
    <n v="3"/>
    <x v="0"/>
    <n v="0.30032362459546924"/>
    <n v="464"/>
  </r>
  <r>
    <s v="ORD003457"/>
    <s v="CUST1037"/>
    <s v="Stanley Hinton"/>
    <s v="andrew.rogers@gmail.com"/>
    <x v="5"/>
    <d v="2024-02-12T00:00:00"/>
    <x v="529"/>
    <x v="3"/>
    <x v="0"/>
    <s v="March"/>
    <x v="0"/>
    <s v="PROD7680"/>
    <x v="8"/>
    <x v="2"/>
    <n v="739"/>
    <n v="4"/>
    <n v="2956"/>
    <x v="2"/>
    <n v="313"/>
    <n v="4"/>
    <x v="0"/>
    <n v="0.30006765899864685"/>
    <n v="887"/>
  </r>
  <r>
    <s v="ORD003458"/>
    <s v="CUST2327"/>
    <s v="Kyle Mcknight"/>
    <s v="angel.stevens@gmail.com"/>
    <x v="5"/>
    <d v="2024-03-21T00:00:00"/>
    <x v="63"/>
    <x v="1"/>
    <x v="1"/>
    <s v="December"/>
    <x v="1"/>
    <s v="PROD3625"/>
    <x v="16"/>
    <x v="0"/>
    <n v="1759"/>
    <n v="8"/>
    <n v="14070"/>
    <x v="0"/>
    <n v="904"/>
    <m/>
    <x v="2"/>
    <n v="0.4"/>
    <n v="5628"/>
  </r>
  <r>
    <s v="ORD003459"/>
    <s v="CUST4779"/>
    <s v="Anthony Rogers"/>
    <s v="heidi.henry@yahoo.com"/>
    <x v="2"/>
    <d v="2024-09-14T00:00:00"/>
    <x v="252"/>
    <x v="11"/>
    <x v="1"/>
    <s v="July"/>
    <x v="0"/>
    <s v="PROD9112"/>
    <x v="19"/>
    <x v="2"/>
    <n v="190"/>
    <n v="2"/>
    <n v="380"/>
    <x v="1"/>
    <n v="49"/>
    <n v="3"/>
    <x v="0"/>
    <n v="0.3"/>
    <n v="114"/>
  </r>
  <r>
    <s v="ORD003460"/>
    <s v="CUST8994"/>
    <s v="John Campbell"/>
    <s v="sean.ward@gmail.com"/>
    <x v="4"/>
    <d v="2024-01-15T00:00:00"/>
    <x v="582"/>
    <x v="5"/>
    <x v="0"/>
    <s v="October"/>
    <x v="0"/>
    <s v="PROD2083"/>
    <x v="8"/>
    <x v="2"/>
    <n v="356"/>
    <n v="4"/>
    <n v="1424"/>
    <x v="1"/>
    <n v="106"/>
    <n v="7"/>
    <x v="0"/>
    <n v="0.29985955056179775"/>
    <n v="427"/>
  </r>
  <r>
    <s v="ORD003461"/>
    <s v="CUST7250"/>
    <s v="Pamela Perez"/>
    <s v="daniel.tucker@yahoo.com"/>
    <x v="3"/>
    <d v="2023-10-19T00:00:00"/>
    <x v="350"/>
    <x v="5"/>
    <x v="1"/>
    <s v="October"/>
    <x v="0"/>
    <s v="PROD3759"/>
    <x v="18"/>
    <x v="0"/>
    <n v="942"/>
    <n v="4"/>
    <n v="3768"/>
    <x v="1"/>
    <n v="486"/>
    <n v="10"/>
    <x v="1"/>
    <n v="0.39994692144373672"/>
    <n v="1507"/>
  </r>
  <r>
    <s v="ORD003462"/>
    <s v="CUST1474"/>
    <s v="Eric Ruiz"/>
    <s v="john.hernandez@outlook.com"/>
    <x v="6"/>
    <d v="2024-04-25T00:00:00"/>
    <x v="569"/>
    <x v="10"/>
    <x v="0"/>
    <s v="February"/>
    <x v="0"/>
    <s v="PROD7259"/>
    <x v="12"/>
    <x v="3"/>
    <n v="892"/>
    <n v="1"/>
    <n v="892"/>
    <x v="2"/>
    <n v="54"/>
    <n v="10"/>
    <x v="1"/>
    <n v="0.34977578475336324"/>
    <n v="312"/>
  </r>
  <r>
    <s v="ORD003463"/>
    <s v="CUST8476"/>
    <s v="Ashley Romero"/>
    <s v="john.hanna@hotmail.com"/>
    <x v="6"/>
    <d v="2024-06-18T00:00:00"/>
    <x v="436"/>
    <x v="2"/>
    <x v="1"/>
    <s v="May"/>
    <x v="0"/>
    <s v="PROD6616"/>
    <x v="11"/>
    <x v="3"/>
    <n v="813"/>
    <n v="2"/>
    <n v="1626"/>
    <x v="1"/>
    <n v="92"/>
    <n v="6"/>
    <x v="0"/>
    <n v="0.34993849938499383"/>
    <n v="569"/>
  </r>
  <r>
    <s v="ORD003464"/>
    <s v="CUST7583"/>
    <s v="Brent Adams"/>
    <s v="sandra.ellison@gmail.com"/>
    <x v="6"/>
    <d v="2023-07-24T00:00:00"/>
    <x v="545"/>
    <x v="7"/>
    <x v="0"/>
    <s v="November"/>
    <x v="0"/>
    <s v="PROD9534"/>
    <x v="14"/>
    <x v="4"/>
    <n v="111"/>
    <n v="7"/>
    <n v="779"/>
    <x v="0"/>
    <n v="59"/>
    <n v="3"/>
    <x v="0"/>
    <n v="0.25032092426187419"/>
    <n v="195"/>
  </r>
  <r>
    <s v="ORD003465"/>
    <s v="CUST8362"/>
    <s v="Abigail Thomas"/>
    <s v="theresa.jones@outlook.com"/>
    <x v="3"/>
    <d v="2023-08-30T00:00:00"/>
    <x v="457"/>
    <x v="6"/>
    <x v="1"/>
    <s v="August"/>
    <x v="0"/>
    <s v="PROD5373"/>
    <x v="4"/>
    <x v="2"/>
    <n v="1184"/>
    <n v="1"/>
    <n v="1184"/>
    <x v="3"/>
    <n v="143"/>
    <n v="9"/>
    <x v="1"/>
    <n v="0.29983108108108109"/>
    <n v="355"/>
  </r>
  <r>
    <s v="ORD003466"/>
    <s v="CUST8224"/>
    <s v="Jeremiah Stewart"/>
    <s v="brian.edwards@hotmail.com"/>
    <x v="0"/>
    <d v="2023-02-05T00:00:00"/>
    <x v="454"/>
    <x v="7"/>
    <x v="0"/>
    <s v="November"/>
    <x v="0"/>
    <s v="PROD5182"/>
    <x v="14"/>
    <x v="4"/>
    <n v="570"/>
    <n v="4"/>
    <n v="2278"/>
    <x v="1"/>
    <n v="232"/>
    <n v="10"/>
    <x v="1"/>
    <n v="0.25021949078138717"/>
    <n v="570"/>
  </r>
  <r>
    <s v="ORD003467"/>
    <s v="CUST5339"/>
    <s v="Anna Williams"/>
    <s v="nancy.meyers@gmail.com"/>
    <x v="4"/>
    <d v="2023-11-11T00:00:00"/>
    <x v="433"/>
    <x v="8"/>
    <x v="1"/>
    <s v="September"/>
    <x v="0"/>
    <s v="PROD7122"/>
    <x v="16"/>
    <x v="0"/>
    <n v="886"/>
    <n v="1"/>
    <n v="886"/>
    <x v="2"/>
    <n v="87"/>
    <n v="6"/>
    <x v="0"/>
    <n v="0.39954853273137697"/>
    <n v="354"/>
  </r>
  <r>
    <s v="ORD003468"/>
    <s v="CUST2581"/>
    <s v="Stacey Davis"/>
    <s v="brandy.ball@outlook.com"/>
    <x v="3"/>
    <d v="2024-06-24T00:00:00"/>
    <x v="94"/>
    <x v="10"/>
    <x v="0"/>
    <s v="February"/>
    <x v="0"/>
    <s v="PROD6523"/>
    <x v="16"/>
    <x v="0"/>
    <n v="478"/>
    <n v="3"/>
    <n v="1435"/>
    <x v="2"/>
    <n v="201"/>
    <n v="2"/>
    <x v="0"/>
    <n v="0.4"/>
    <n v="574"/>
  </r>
  <r>
    <s v="ORD003469"/>
    <s v="CUST2373"/>
    <s v="Philip Carr"/>
    <s v="sonia.patel@outlook.com"/>
    <x v="2"/>
    <d v="2023-12-01T00:00:00"/>
    <x v="661"/>
    <x v="9"/>
    <x v="1"/>
    <s v="June"/>
    <x v="0"/>
    <s v="PROD4795"/>
    <x v="16"/>
    <x v="0"/>
    <n v="394"/>
    <n v="2"/>
    <n v="789"/>
    <x v="1"/>
    <n v="92"/>
    <n v="9"/>
    <x v="1"/>
    <n v="0.39923954372623577"/>
    <n v="315"/>
  </r>
  <r>
    <s v="ORD003470"/>
    <s v="CUST6031"/>
    <s v="Matthew Mora"/>
    <s v="linda.obrien@yahoo.com"/>
    <x v="6"/>
    <d v="2023-10-10T00:00:00"/>
    <x v="39"/>
    <x v="8"/>
    <x v="0"/>
    <s v="September"/>
    <x v="0"/>
    <s v="PROD9663"/>
    <x v="9"/>
    <x v="4"/>
    <n v="1093"/>
    <n v="2"/>
    <n v="2186"/>
    <x v="0"/>
    <n v="228"/>
    <n v="3"/>
    <x v="0"/>
    <n v="0.24977127172918573"/>
    <n v="546"/>
  </r>
  <r>
    <s v="ORD003471"/>
    <s v="CUST6995"/>
    <s v="Leah Cortez"/>
    <s v="jennifer.dalton@outlook.com"/>
    <x v="1"/>
    <d v="2023-04-12T00:00:00"/>
    <x v="382"/>
    <x v="2"/>
    <x v="1"/>
    <s v="May"/>
    <x v="0"/>
    <s v="PROD6730"/>
    <x v="5"/>
    <x v="3"/>
    <n v="578"/>
    <n v="2"/>
    <n v="1155"/>
    <x v="0"/>
    <n v="157"/>
    <n v="9"/>
    <x v="1"/>
    <n v="0.34978354978354981"/>
    <n v="404"/>
  </r>
  <r>
    <s v="ORD003472"/>
    <s v="CUST8265"/>
    <s v="Angela Cowan"/>
    <s v="teresa.jones@outlook.com"/>
    <x v="4"/>
    <d v="2024-10-23T00:00:00"/>
    <x v="138"/>
    <x v="10"/>
    <x v="1"/>
    <s v="February"/>
    <x v="0"/>
    <s v="PROD7158"/>
    <x v="1"/>
    <x v="1"/>
    <n v="357"/>
    <n v="3"/>
    <n v="1072"/>
    <x v="0"/>
    <n v="80"/>
    <n v="10"/>
    <x v="1"/>
    <n v="0.15018656716417911"/>
    <n v="161"/>
  </r>
  <r>
    <s v="ORD003473"/>
    <s v="CUST7657"/>
    <s v="Carlos Conley"/>
    <s v="ashley.bailey@gmail.com"/>
    <x v="6"/>
    <d v="2023-08-11T00:00:00"/>
    <x v="220"/>
    <x v="6"/>
    <x v="0"/>
    <s v="August"/>
    <x v="0"/>
    <s v="PROD1247"/>
    <x v="10"/>
    <x v="2"/>
    <n v="1171"/>
    <n v="6"/>
    <n v="7024"/>
    <x v="4"/>
    <n v="894"/>
    <n v="10"/>
    <x v="1"/>
    <n v="0.29997152619589978"/>
    <n v="2107"/>
  </r>
  <r>
    <s v="ORD003474"/>
    <s v="CUST8086"/>
    <s v="Pamela Cantu"/>
    <s v="derek.rios@yahoo.com"/>
    <x v="4"/>
    <d v="2024-01-28T00:00:00"/>
    <x v="10"/>
    <x v="6"/>
    <x v="0"/>
    <s v="August"/>
    <x v="0"/>
    <s v="PROD2525"/>
    <x v="17"/>
    <x v="3"/>
    <n v="701"/>
    <n v="3"/>
    <n v="2102"/>
    <x v="1"/>
    <n v="182"/>
    <n v="6"/>
    <x v="0"/>
    <n v="0.35014272121788775"/>
    <n v="736"/>
  </r>
  <r>
    <s v="ORD003475"/>
    <s v="CUST6164"/>
    <s v="Ronald Dalton"/>
    <s v="deborah.ruiz@hotmail.com"/>
    <x v="6"/>
    <d v="2023-09-05T00:00:00"/>
    <x v="329"/>
    <x v="11"/>
    <x v="1"/>
    <s v="July"/>
    <x v="0"/>
    <s v="PROD9275"/>
    <x v="11"/>
    <x v="3"/>
    <n v="1001"/>
    <n v="6"/>
    <n v="6005"/>
    <x v="3"/>
    <n v="885"/>
    <n v="3"/>
    <x v="0"/>
    <n v="0.35004163197335553"/>
    <n v="2102"/>
  </r>
  <r>
    <s v="ORD003476"/>
    <s v="CUST7552"/>
    <s v="Sharon Martinez"/>
    <s v="jacob.hill@gmail.com"/>
    <x v="1"/>
    <d v="2024-09-25T00:00:00"/>
    <x v="715"/>
    <x v="9"/>
    <x v="1"/>
    <s v="June"/>
    <x v="0"/>
    <s v="PROD4080"/>
    <x v="6"/>
    <x v="0"/>
    <n v="1049"/>
    <n v="4"/>
    <n v="4197"/>
    <x v="2"/>
    <n v="314"/>
    <n v="10"/>
    <x v="1"/>
    <n v="0.4000476530855373"/>
    <n v="1679"/>
  </r>
  <r>
    <s v="ORD003477"/>
    <s v="CUST3855"/>
    <s v="Kevin Burgess"/>
    <s v="bradley.hudson@yahoo.com"/>
    <x v="1"/>
    <d v="2023-08-23T00:00:00"/>
    <x v="585"/>
    <x v="11"/>
    <x v="1"/>
    <s v="July"/>
    <x v="0"/>
    <s v="PROD6296"/>
    <x v="19"/>
    <x v="2"/>
    <n v="1082"/>
    <n v="2"/>
    <n v="2164"/>
    <x v="0"/>
    <n v="191"/>
    <n v="4"/>
    <x v="0"/>
    <n v="0.29990757855822553"/>
    <n v="649"/>
  </r>
  <r>
    <s v="ORD003478"/>
    <s v="CUST7303"/>
    <s v="Jason Galloway"/>
    <s v="tamara.hale@outlook.com"/>
    <x v="6"/>
    <d v="2023-01-27T00:00:00"/>
    <x v="556"/>
    <x v="6"/>
    <x v="0"/>
    <s v="August"/>
    <x v="0"/>
    <s v="PROD4343"/>
    <x v="17"/>
    <x v="3"/>
    <n v="365"/>
    <n v="6"/>
    <n v="2190"/>
    <x v="1"/>
    <n v="293"/>
    <n v="5"/>
    <x v="0"/>
    <n v="0.34977168949771692"/>
    <n v="766"/>
  </r>
  <r>
    <s v="ORD003479"/>
    <s v="CUST7826"/>
    <s v="Charles Rivera"/>
    <s v="richard.taylor@yahoo.com"/>
    <x v="5"/>
    <d v="2023-02-05T00:00:00"/>
    <x v="436"/>
    <x v="2"/>
    <x v="1"/>
    <s v="May"/>
    <x v="0"/>
    <s v="PROD3898"/>
    <x v="14"/>
    <x v="4"/>
    <n v="345"/>
    <n v="4"/>
    <n v="1380"/>
    <x v="1"/>
    <n v="104"/>
    <n v="10"/>
    <x v="1"/>
    <n v="0.25"/>
    <n v="345"/>
  </r>
  <r>
    <s v="ORD003480"/>
    <s v="CUST1127"/>
    <s v="Michael Mccarthy"/>
    <s v="carolyn.arnold@hotmail.com"/>
    <x v="6"/>
    <d v="2023-10-21T00:00:00"/>
    <x v="351"/>
    <x v="4"/>
    <x v="1"/>
    <s v="April"/>
    <x v="0"/>
    <s v="PROD9920"/>
    <x v="14"/>
    <x v="4"/>
    <n v="508"/>
    <n v="4"/>
    <n v="2034"/>
    <x v="2"/>
    <n v="302"/>
    <n v="10"/>
    <x v="1"/>
    <n v="0.24975417895771879"/>
    <n v="508"/>
  </r>
  <r>
    <s v="ORD003481"/>
    <s v="CUST9675"/>
    <s v="Denise Ali"/>
    <s v="brian.richardson@yahoo.com"/>
    <x v="2"/>
    <d v="2024-04-11T00:00:00"/>
    <x v="414"/>
    <x v="4"/>
    <x v="0"/>
    <s v="April"/>
    <x v="0"/>
    <s v="PROD8194"/>
    <x v="11"/>
    <x v="3"/>
    <n v="783"/>
    <n v="2"/>
    <n v="1566"/>
    <x v="1"/>
    <n v="198"/>
    <n v="5"/>
    <x v="0"/>
    <n v="0.34993614303959131"/>
    <n v="548"/>
  </r>
  <r>
    <s v="ORD003482"/>
    <s v="CUST6776"/>
    <s v="Jason Meyer"/>
    <s v="zachary.morgan@gmail.com"/>
    <x v="6"/>
    <d v="2024-10-11T00:00:00"/>
    <x v="318"/>
    <x v="8"/>
    <x v="0"/>
    <s v="September"/>
    <x v="0"/>
    <s v="PROD6304"/>
    <x v="1"/>
    <x v="1"/>
    <n v="717"/>
    <n v="4"/>
    <n v="2870"/>
    <x v="1"/>
    <n v="199"/>
    <n v="7"/>
    <x v="0"/>
    <n v="0.14982578397212543"/>
    <n v="430"/>
  </r>
  <r>
    <s v="ORD003483"/>
    <s v="CUST3314"/>
    <s v="Julie Miller"/>
    <s v="nathan.brewer@outlook.com"/>
    <x v="0"/>
    <d v="2024-05-12T00:00:00"/>
    <x v="69"/>
    <x v="2"/>
    <x v="1"/>
    <s v="May"/>
    <x v="0"/>
    <s v="PROD7424"/>
    <x v="11"/>
    <x v="3"/>
    <n v="313"/>
    <n v="5"/>
    <n v="1564"/>
    <x v="3"/>
    <n v="179"/>
    <n v="10"/>
    <x v="1"/>
    <n v="0.34974424552429667"/>
    <n v="547"/>
  </r>
  <r>
    <s v="ORD003484"/>
    <s v="CUST5432"/>
    <s v="Tina Rush"/>
    <s v="jennifer.smith@gmail.com"/>
    <x v="2"/>
    <d v="2024-03-27T00:00:00"/>
    <x v="471"/>
    <x v="6"/>
    <x v="0"/>
    <s v="August"/>
    <x v="0"/>
    <s v="PROD5396"/>
    <x v="19"/>
    <x v="2"/>
    <n v="1237"/>
    <n v="5"/>
    <n v="6187"/>
    <x v="0"/>
    <n v="861"/>
    <n v="8"/>
    <x v="1"/>
    <n v="0.29998383707774368"/>
    <n v="1856"/>
  </r>
  <r>
    <s v="ORD003485"/>
    <s v="CUST4649"/>
    <s v="Jill Alvarado"/>
    <s v="caitlyn.love@hotmail.com"/>
    <x v="6"/>
    <d v="2024-01-27T00:00:00"/>
    <x v="691"/>
    <x v="1"/>
    <x v="1"/>
    <s v="December"/>
    <x v="0"/>
    <s v="PROD6643"/>
    <x v="15"/>
    <x v="1"/>
    <n v="520"/>
    <n v="4"/>
    <n v="2080"/>
    <x v="1"/>
    <n v="265"/>
    <n v="7"/>
    <x v="0"/>
    <n v="0.15"/>
    <n v="312"/>
  </r>
  <r>
    <s v="ORD003486"/>
    <s v="CUST3077"/>
    <s v="Jennifer Reed"/>
    <s v="richard.sims@yahoo.com"/>
    <x v="5"/>
    <d v="2023-07-04T00:00:00"/>
    <x v="411"/>
    <x v="8"/>
    <x v="1"/>
    <s v="September"/>
    <x v="0"/>
    <s v="PROD5147"/>
    <x v="4"/>
    <x v="2"/>
    <n v="817"/>
    <n v="5"/>
    <n v="4083"/>
    <x v="1"/>
    <n v="267"/>
    <n v="6"/>
    <x v="0"/>
    <n v="0.30002449179524859"/>
    <n v="1225"/>
  </r>
  <r>
    <s v="ORD003487"/>
    <s v="CUST2481"/>
    <s v="Morgan Collier"/>
    <s v="kathryn.serrano@gmail.com"/>
    <x v="4"/>
    <d v="2024-06-03T00:00:00"/>
    <x v="298"/>
    <x v="5"/>
    <x v="0"/>
    <s v="October"/>
    <x v="0"/>
    <s v="PROD5050"/>
    <x v="19"/>
    <x v="2"/>
    <n v="1139"/>
    <n v="2"/>
    <n v="2279"/>
    <x v="3"/>
    <n v="176"/>
    <n v="2"/>
    <x v="0"/>
    <n v="0.30013163668275561"/>
    <n v="684"/>
  </r>
  <r>
    <s v="ORD003488"/>
    <s v="CUST8018"/>
    <s v="Kristen Campbell"/>
    <s v="thomas.white@gmail.com"/>
    <x v="0"/>
    <d v="2024-12-16T00:00:00"/>
    <x v="127"/>
    <x v="4"/>
    <x v="0"/>
    <s v="April"/>
    <x v="0"/>
    <s v="PROD6548"/>
    <x v="2"/>
    <x v="1"/>
    <n v="118"/>
    <n v="4"/>
    <n v="472"/>
    <x v="4"/>
    <n v="32"/>
    <n v="8"/>
    <x v="1"/>
    <n v="0.15042372881355931"/>
    <n v="71"/>
  </r>
  <r>
    <s v="ORD003489"/>
    <s v="CUST1468"/>
    <s v="Tyler Smith"/>
    <s v="joseph.walsh@yahoo.com"/>
    <x v="3"/>
    <d v="2024-08-24T00:00:00"/>
    <x v="28"/>
    <x v="8"/>
    <x v="0"/>
    <s v="September"/>
    <x v="2"/>
    <s v="PROD8077"/>
    <x v="4"/>
    <x v="2"/>
    <n v="837"/>
    <n v="3"/>
    <n v="2512"/>
    <x v="1"/>
    <n v="350"/>
    <m/>
    <x v="2"/>
    <n v="0.30015923566878983"/>
    <n v="754"/>
  </r>
  <r>
    <s v="ORD003490"/>
    <s v="CUST2087"/>
    <s v="Danielle Allen"/>
    <s v="william.sampson@yahoo.com"/>
    <x v="0"/>
    <d v="2024-05-22T00:00:00"/>
    <x v="533"/>
    <x v="8"/>
    <x v="0"/>
    <s v="September"/>
    <x v="0"/>
    <s v="PROD4475"/>
    <x v="4"/>
    <x v="2"/>
    <n v="727"/>
    <n v="3"/>
    <n v="2181"/>
    <x v="0"/>
    <n v="316"/>
    <n v="7"/>
    <x v="0"/>
    <n v="0.29986244841815679"/>
    <n v="654"/>
  </r>
  <r>
    <s v="ORD003491"/>
    <s v="CUST1482"/>
    <s v="Samantha Perry"/>
    <s v="ryan.ramos@gmail.com"/>
    <x v="3"/>
    <d v="2023-11-07T00:00:00"/>
    <x v="380"/>
    <x v="3"/>
    <x v="1"/>
    <s v="March"/>
    <x v="0"/>
    <s v="PROD4093"/>
    <x v="8"/>
    <x v="2"/>
    <n v="827"/>
    <n v="2"/>
    <n v="1654"/>
    <x v="1"/>
    <n v="151"/>
    <n v="7"/>
    <x v="0"/>
    <n v="0.29987908101571947"/>
    <n v="496"/>
  </r>
  <r>
    <s v="ORD003492"/>
    <s v="CUST4936"/>
    <s v="Sandra Cruz"/>
    <s v="jerry.james@gmail.com"/>
    <x v="1"/>
    <d v="2024-12-24T00:00:00"/>
    <x v="334"/>
    <x v="1"/>
    <x v="1"/>
    <s v="December"/>
    <x v="0"/>
    <s v="PROD7472"/>
    <x v="7"/>
    <x v="4"/>
    <n v="70"/>
    <n v="4"/>
    <n v="280"/>
    <x v="1"/>
    <n v="35"/>
    <n v="7"/>
    <x v="0"/>
    <n v="0.25"/>
    <n v="70"/>
  </r>
  <r>
    <s v="ORD003493"/>
    <s v="CUST4967"/>
    <s v="Adam Reynolds"/>
    <s v="margaret.newman@yahoo.com"/>
    <x v="4"/>
    <d v="2023-10-12T00:00:00"/>
    <x v="186"/>
    <x v="6"/>
    <x v="0"/>
    <s v="August"/>
    <x v="0"/>
    <s v="PROD2766"/>
    <x v="1"/>
    <x v="1"/>
    <n v="217"/>
    <n v="5"/>
    <n v="1087"/>
    <x v="0"/>
    <n v="154"/>
    <n v="4"/>
    <x v="0"/>
    <n v="0.14995400183992641"/>
    <n v="163"/>
  </r>
  <r>
    <s v="ORD003494"/>
    <s v="CUST7767"/>
    <s v="Diane Barron"/>
    <s v="morgan.stephens@gmail.com"/>
    <x v="6"/>
    <d v="2023-09-14T00:00:00"/>
    <x v="35"/>
    <x v="2"/>
    <x v="1"/>
    <s v="May"/>
    <x v="1"/>
    <s v="PROD4280"/>
    <x v="5"/>
    <x v="3"/>
    <n v="560"/>
    <n v="2"/>
    <n v="1119"/>
    <x v="1"/>
    <n v="139"/>
    <m/>
    <x v="2"/>
    <n v="0.35031277926720283"/>
    <n v="392"/>
  </r>
  <r>
    <s v="ORD003495"/>
    <s v="CUST8251"/>
    <s v="Nathan Douglas"/>
    <s v="angelica.townsend@hotmail.com"/>
    <x v="5"/>
    <d v="2023-02-14T00:00:00"/>
    <x v="137"/>
    <x v="8"/>
    <x v="1"/>
    <s v="September"/>
    <x v="0"/>
    <s v="PROD2509"/>
    <x v="13"/>
    <x v="4"/>
    <n v="384"/>
    <n v="1"/>
    <n v="384"/>
    <x v="1"/>
    <n v="32"/>
    <n v="9"/>
    <x v="1"/>
    <n v="0.25"/>
    <n v="96"/>
  </r>
  <r>
    <s v="ORD003496"/>
    <s v="CUST8027"/>
    <s v="Justin Randolph"/>
    <s v="stacey.jones@gmail.com"/>
    <x v="0"/>
    <d v="2023-11-07T00:00:00"/>
    <x v="558"/>
    <x v="5"/>
    <x v="1"/>
    <s v="October"/>
    <x v="2"/>
    <s v="PROD4248"/>
    <x v="17"/>
    <x v="3"/>
    <n v="1019"/>
    <n v="6"/>
    <n v="6113"/>
    <x v="1"/>
    <n v="571"/>
    <m/>
    <x v="2"/>
    <n v="0.34991002780958613"/>
    <n v="2139"/>
  </r>
  <r>
    <s v="ORD003497"/>
    <s v="CUST7084"/>
    <s v="Gabriel Griffin"/>
    <s v="amy.lee@outlook.com"/>
    <x v="1"/>
    <d v="2024-06-18T00:00:00"/>
    <x v="221"/>
    <x v="11"/>
    <x v="1"/>
    <s v="July"/>
    <x v="0"/>
    <s v="PROD5689"/>
    <x v="18"/>
    <x v="0"/>
    <n v="515"/>
    <n v="5"/>
    <n v="2577"/>
    <x v="1"/>
    <n v="206"/>
    <n v="3"/>
    <x v="0"/>
    <n v="0.40007760962359334"/>
    <n v="1031"/>
  </r>
  <r>
    <s v="ORD003498"/>
    <s v="CUST9360"/>
    <s v="Cathy Phillips"/>
    <s v="jacqueline.garcia@yahoo.com"/>
    <x v="1"/>
    <d v="2024-08-30T00:00:00"/>
    <x v="330"/>
    <x v="6"/>
    <x v="1"/>
    <s v="August"/>
    <x v="0"/>
    <s v="PROD1314"/>
    <x v="13"/>
    <x v="4"/>
    <n v="38"/>
    <n v="1"/>
    <n v="38"/>
    <x v="2"/>
    <n v="2"/>
    <n v="8"/>
    <x v="1"/>
    <n v="0.26315789473684209"/>
    <n v="10"/>
  </r>
  <r>
    <s v="ORD003499"/>
    <s v="CUST5116"/>
    <s v="Lauren White"/>
    <s v="michael.andrews@hotmail.com"/>
    <x v="4"/>
    <d v="2023-06-18T00:00:00"/>
    <x v="533"/>
    <x v="8"/>
    <x v="0"/>
    <s v="September"/>
    <x v="0"/>
    <s v="PROD7628"/>
    <x v="14"/>
    <x v="4"/>
    <n v="830"/>
    <n v="4"/>
    <n v="3319"/>
    <x v="0"/>
    <n v="279"/>
    <n v="3"/>
    <x v="0"/>
    <n v="0.25007532389273879"/>
    <n v="830"/>
  </r>
  <r>
    <s v="ORD003500"/>
    <s v="CUST6776"/>
    <s v="Jason Meyer"/>
    <s v="zachary.morgan@gmail.com"/>
    <x v="6"/>
    <d v="2024-10-11T00:00:00"/>
    <x v="650"/>
    <x v="6"/>
    <x v="1"/>
    <s v="August"/>
    <x v="0"/>
    <s v="PROD8814"/>
    <x v="12"/>
    <x v="3"/>
    <n v="466"/>
    <n v="6"/>
    <n v="2797"/>
    <x v="0"/>
    <n v="187"/>
    <n v="7"/>
    <x v="0"/>
    <n v="0.35001787629603148"/>
    <n v="979"/>
  </r>
  <r>
    <s v="ORD003501"/>
    <s v="CUST6049"/>
    <s v="Alexandra Chen"/>
    <s v="rachel.fitzgerald@gmail.com"/>
    <x v="6"/>
    <d v="2023-08-04T00:00:00"/>
    <x v="370"/>
    <x v="1"/>
    <x v="0"/>
    <s v="December"/>
    <x v="0"/>
    <s v="PROD6021"/>
    <x v="13"/>
    <x v="4"/>
    <n v="888"/>
    <n v="6"/>
    <n v="5328"/>
    <x v="0"/>
    <n v="389"/>
    <n v="10"/>
    <x v="1"/>
    <n v="0.25"/>
    <n v="1332"/>
  </r>
  <r>
    <s v="ORD003502"/>
    <s v="CUST6067"/>
    <s v="Crystal White"/>
    <s v="tammy.torres@yahoo.com"/>
    <x v="2"/>
    <d v="2024-05-30T00:00:00"/>
    <x v="1"/>
    <x v="1"/>
    <x v="0"/>
    <s v="December"/>
    <x v="0"/>
    <s v="PROD4596"/>
    <x v="7"/>
    <x v="4"/>
    <n v="1446"/>
    <n v="8"/>
    <n v="11571"/>
    <x v="1"/>
    <n v="1713"/>
    <n v="9"/>
    <x v="1"/>
    <n v="0.25002160573848414"/>
    <n v="2893"/>
  </r>
  <r>
    <s v="ORD003503"/>
    <s v="CUST6297"/>
    <s v="Nicole Ferguson"/>
    <s v="brittney.landry@outlook.com"/>
    <x v="5"/>
    <d v="2023-01-14T00:00:00"/>
    <x v="288"/>
    <x v="11"/>
    <x v="0"/>
    <s v="July"/>
    <x v="0"/>
    <s v="PROD6037"/>
    <x v="16"/>
    <x v="0"/>
    <n v="566"/>
    <n v="6"/>
    <n v="3399"/>
    <x v="1"/>
    <n v="414"/>
    <n v="7"/>
    <x v="0"/>
    <n v="0.40011768167107975"/>
    <n v="1360"/>
  </r>
  <r>
    <s v="ORD003504"/>
    <s v="CUST9720"/>
    <s v="Dominique Juarez"/>
    <s v="denise.wilcox@gmail.com"/>
    <x v="3"/>
    <d v="2024-10-08T00:00:00"/>
    <x v="292"/>
    <x v="0"/>
    <x v="0"/>
    <s v="January"/>
    <x v="0"/>
    <s v="PROD3209"/>
    <x v="0"/>
    <x v="0"/>
    <n v="199"/>
    <n v="1"/>
    <n v="199"/>
    <x v="3"/>
    <n v="19"/>
    <n v="8"/>
    <x v="1"/>
    <n v="0.4020100502512563"/>
    <n v="80"/>
  </r>
  <r>
    <s v="ORD003505"/>
    <s v="CUST9517"/>
    <s v="Ian Mason"/>
    <s v="troy.hester@gmail.com"/>
    <x v="2"/>
    <d v="2024-08-21T00:00:00"/>
    <x v="581"/>
    <x v="9"/>
    <x v="1"/>
    <s v="June"/>
    <x v="2"/>
    <s v="PROD1771"/>
    <x v="10"/>
    <x v="2"/>
    <n v="867"/>
    <n v="2"/>
    <n v="1733"/>
    <x v="4"/>
    <n v="223"/>
    <m/>
    <x v="2"/>
    <n v="0.30005770340450089"/>
    <n v="520"/>
  </r>
  <r>
    <s v="ORD003506"/>
    <s v="CUST9366"/>
    <s v="Steven Thornton"/>
    <s v="anthony.jacobs@outlook.com"/>
    <x v="6"/>
    <d v="2023-08-31T00:00:00"/>
    <x v="488"/>
    <x v="5"/>
    <x v="0"/>
    <s v="October"/>
    <x v="0"/>
    <s v="PROD9498"/>
    <x v="21"/>
    <x v="1"/>
    <n v="745"/>
    <n v="1"/>
    <n v="745"/>
    <x v="1"/>
    <n v="76"/>
    <n v="8"/>
    <x v="1"/>
    <n v="0.15033557046979865"/>
    <n v="112"/>
  </r>
  <r>
    <s v="ORD003507"/>
    <s v="CUST3524"/>
    <s v="Lauren Mason"/>
    <s v="john.jenkins@hotmail.com"/>
    <x v="6"/>
    <d v="2024-06-19T00:00:00"/>
    <x v="522"/>
    <x v="8"/>
    <x v="1"/>
    <s v="September"/>
    <x v="0"/>
    <s v="PROD3721"/>
    <x v="0"/>
    <x v="0"/>
    <n v="269"/>
    <n v="5"/>
    <n v="1346"/>
    <x v="1"/>
    <n v="185"/>
    <n v="8"/>
    <x v="1"/>
    <n v="0.399702823179792"/>
    <n v="538"/>
  </r>
  <r>
    <s v="ORD003508"/>
    <s v="CUST1162"/>
    <s v="Kevin Wood"/>
    <s v="ruth.green@hotmail.com"/>
    <x v="0"/>
    <d v="2024-06-30T00:00:00"/>
    <x v="18"/>
    <x v="2"/>
    <x v="1"/>
    <s v="May"/>
    <x v="0"/>
    <s v="PROD8674"/>
    <x v="1"/>
    <x v="1"/>
    <n v="220"/>
    <n v="3"/>
    <n v="661"/>
    <x v="0"/>
    <n v="96"/>
    <n v="6"/>
    <x v="0"/>
    <n v="0.14977307110438728"/>
    <n v="99"/>
  </r>
  <r>
    <s v="ORD003509"/>
    <s v="CUST8927"/>
    <s v="Melissa Rubio"/>
    <s v="frank.johnson@hotmail.com"/>
    <x v="6"/>
    <d v="2024-12-09T00:00:00"/>
    <x v="549"/>
    <x v="9"/>
    <x v="0"/>
    <s v="June"/>
    <x v="0"/>
    <s v="PROD9785"/>
    <x v="13"/>
    <x v="4"/>
    <n v="893"/>
    <n v="1"/>
    <n v="893"/>
    <x v="1"/>
    <n v="74"/>
    <n v="9"/>
    <x v="1"/>
    <n v="0.24972004479283313"/>
    <n v="223"/>
  </r>
  <r>
    <s v="ORD003510"/>
    <s v="CUST6550"/>
    <s v="Vickie Morrison"/>
    <s v="andrew.valdez@hotmail.com"/>
    <x v="1"/>
    <d v="2024-04-15T00:00:00"/>
    <x v="572"/>
    <x v="6"/>
    <x v="0"/>
    <s v="August"/>
    <x v="0"/>
    <s v="PROD5672"/>
    <x v="16"/>
    <x v="0"/>
    <n v="184"/>
    <n v="2"/>
    <n v="368"/>
    <x v="0"/>
    <n v="51"/>
    <n v="8"/>
    <x v="1"/>
    <n v="0.39945652173913043"/>
    <n v="147"/>
  </r>
  <r>
    <s v="ORD003511"/>
    <s v="CUST4572"/>
    <s v="Wayne Walsh"/>
    <s v="john.gray@outlook.com"/>
    <x v="0"/>
    <d v="2023-06-01T00:00:00"/>
    <x v="474"/>
    <x v="4"/>
    <x v="1"/>
    <s v="April"/>
    <x v="0"/>
    <s v="PROD3701"/>
    <x v="5"/>
    <x v="3"/>
    <n v="723"/>
    <n v="5"/>
    <n v="3613"/>
    <x v="1"/>
    <n v="261"/>
    <n v="4"/>
    <x v="0"/>
    <n v="0.34984777193468031"/>
    <n v="1264"/>
  </r>
  <r>
    <s v="ORD003512"/>
    <s v="CUST4401"/>
    <s v="Monica Gordon"/>
    <s v="mary.bradley@yahoo.com"/>
    <x v="4"/>
    <d v="2023-01-15T00:00:00"/>
    <x v="110"/>
    <x v="2"/>
    <x v="0"/>
    <s v="May"/>
    <x v="1"/>
    <s v="PROD5488"/>
    <x v="18"/>
    <x v="0"/>
    <n v="616"/>
    <n v="3"/>
    <n v="1848"/>
    <x v="1"/>
    <n v="233"/>
    <m/>
    <x v="2"/>
    <n v="0.39989177489177491"/>
    <n v="739"/>
  </r>
  <r>
    <s v="ORD003513"/>
    <s v="CUST3188"/>
    <s v="Janice Clark"/>
    <s v="katie.price@outlook.com"/>
    <x v="1"/>
    <d v="2023-10-13T00:00:00"/>
    <x v="71"/>
    <x v="7"/>
    <x v="1"/>
    <s v="November"/>
    <x v="0"/>
    <s v="PROD4937"/>
    <x v="20"/>
    <x v="3"/>
    <n v="920"/>
    <n v="1"/>
    <n v="920"/>
    <x v="0"/>
    <n v="77"/>
    <n v="10"/>
    <x v="1"/>
    <n v="0.35"/>
    <n v="322"/>
  </r>
  <r>
    <s v="ORD003514"/>
    <s v="CUST4145"/>
    <s v="Angel Andrews"/>
    <s v="sharon.gomez@hotmail.com"/>
    <x v="0"/>
    <d v="2024-03-19T00:00:00"/>
    <x v="312"/>
    <x v="8"/>
    <x v="1"/>
    <s v="September"/>
    <x v="0"/>
    <s v="PROD3821"/>
    <x v="13"/>
    <x v="4"/>
    <n v="185"/>
    <n v="1"/>
    <n v="185"/>
    <x v="1"/>
    <n v="11"/>
    <n v="2"/>
    <x v="0"/>
    <n v="0.24864864864864866"/>
    <n v="46"/>
  </r>
  <r>
    <s v="ORD003515"/>
    <s v="CUST8505"/>
    <s v="Carol Watson"/>
    <s v="kevin.lowery@gmail.com"/>
    <x v="4"/>
    <d v="2023-07-29T00:00:00"/>
    <x v="498"/>
    <x v="7"/>
    <x v="1"/>
    <s v="November"/>
    <x v="0"/>
    <s v="PROD3084"/>
    <x v="11"/>
    <x v="3"/>
    <n v="782"/>
    <n v="4"/>
    <n v="3126"/>
    <x v="2"/>
    <n v="234"/>
    <n v="3"/>
    <x v="0"/>
    <n v="0.34996801023672425"/>
    <n v="1094"/>
  </r>
  <r>
    <s v="ORD003516"/>
    <s v="CUST1345"/>
    <s v="Rachel Riley"/>
    <s v="charlotte.carr@hotmail.com"/>
    <x v="0"/>
    <d v="2023-06-03T00:00:00"/>
    <x v="499"/>
    <x v="4"/>
    <x v="0"/>
    <s v="April"/>
    <x v="0"/>
    <s v="PROD3070"/>
    <x v="11"/>
    <x v="3"/>
    <n v="536"/>
    <n v="3"/>
    <n v="1608"/>
    <x v="0"/>
    <n v="208"/>
    <n v="6"/>
    <x v="0"/>
    <n v="0.35012437810945274"/>
    <n v="563"/>
  </r>
  <r>
    <s v="ORD003517"/>
    <s v="CUST9715"/>
    <s v="Steve Yates"/>
    <s v="austin.mclean@outlook.com"/>
    <x v="1"/>
    <d v="2023-07-28T00:00:00"/>
    <x v="179"/>
    <x v="7"/>
    <x v="0"/>
    <s v="November"/>
    <x v="0"/>
    <s v="PROD2436"/>
    <x v="18"/>
    <x v="0"/>
    <n v="1412"/>
    <n v="4"/>
    <n v="5649"/>
    <x v="0"/>
    <n v="387"/>
    <n v="4"/>
    <x v="0"/>
    <n v="0.40007080899274206"/>
    <n v="2260"/>
  </r>
  <r>
    <s v="ORD003518"/>
    <s v="CUST8288"/>
    <s v="Frank Stone"/>
    <s v="richard.copeland@hotmail.com"/>
    <x v="0"/>
    <d v="2023-11-02T00:00:00"/>
    <x v="485"/>
    <x v="11"/>
    <x v="0"/>
    <s v="July"/>
    <x v="0"/>
    <s v="PROD3155"/>
    <x v="17"/>
    <x v="3"/>
    <n v="428"/>
    <n v="5"/>
    <n v="2138"/>
    <x v="0"/>
    <n v="128"/>
    <n v="10"/>
    <x v="1"/>
    <n v="0.34985968194574368"/>
    <n v="748"/>
  </r>
  <r>
    <s v="ORD003519"/>
    <s v="CUST4484"/>
    <s v="Kimberly Obrien"/>
    <s v="paula.orozco@yahoo.com"/>
    <x v="1"/>
    <d v="2024-07-20T00:00:00"/>
    <x v="76"/>
    <x v="9"/>
    <x v="1"/>
    <s v="June"/>
    <x v="0"/>
    <s v="PROD6717"/>
    <x v="9"/>
    <x v="4"/>
    <n v="1176"/>
    <n v="6"/>
    <n v="7055"/>
    <x v="1"/>
    <n v="956"/>
    <n v="2"/>
    <x v="0"/>
    <n v="0.25003543586109145"/>
    <n v="1764"/>
  </r>
  <r>
    <s v="ORD003520"/>
    <s v="CUST7515"/>
    <s v="Dr. Kathryn Robinson MD"/>
    <s v="diana.johnson@outlook.com"/>
    <x v="3"/>
    <d v="2024-07-03T00:00:00"/>
    <x v="458"/>
    <x v="0"/>
    <x v="0"/>
    <s v="January"/>
    <x v="0"/>
    <s v="PROD3248"/>
    <x v="1"/>
    <x v="1"/>
    <n v="549"/>
    <n v="3"/>
    <n v="1647"/>
    <x v="1"/>
    <n v="113"/>
    <n v="10"/>
    <x v="1"/>
    <n v="0.14996964177292046"/>
    <n v="247"/>
  </r>
  <r>
    <s v="ORD003521"/>
    <s v="CUST2753"/>
    <s v="Donna Montgomery"/>
    <s v="lauren.mays@outlook.com"/>
    <x v="6"/>
    <d v="2024-02-27T00:00:00"/>
    <x v="455"/>
    <x v="0"/>
    <x v="0"/>
    <s v="January"/>
    <x v="0"/>
    <s v="PROD6197"/>
    <x v="11"/>
    <x v="3"/>
    <n v="264"/>
    <n v="1"/>
    <n v="264"/>
    <x v="1"/>
    <n v="15"/>
    <n v="7"/>
    <x v="0"/>
    <n v="0.34848484848484851"/>
    <n v="92"/>
  </r>
  <r>
    <s v="ORD003522"/>
    <s v="CUST6521"/>
    <s v="Chris King"/>
    <s v="adam.hunt@outlook.com"/>
    <x v="1"/>
    <d v="2023-12-29T00:00:00"/>
    <x v="541"/>
    <x v="1"/>
    <x v="0"/>
    <s v="December"/>
    <x v="0"/>
    <s v="PROD1550"/>
    <x v="12"/>
    <x v="3"/>
    <n v="1488"/>
    <n v="2"/>
    <n v="2977"/>
    <x v="1"/>
    <n v="163"/>
    <n v="4"/>
    <x v="0"/>
    <n v="0.3500167954316426"/>
    <n v="1042"/>
  </r>
  <r>
    <s v="ORD003523"/>
    <s v="CUST8476"/>
    <s v="Ashley Romero"/>
    <s v="john.hanna@hotmail.com"/>
    <x v="6"/>
    <d v="2024-06-18T00:00:00"/>
    <x v="601"/>
    <x v="1"/>
    <x v="1"/>
    <s v="December"/>
    <x v="2"/>
    <s v="PROD1777"/>
    <x v="5"/>
    <x v="3"/>
    <n v="92"/>
    <n v="8"/>
    <n v="738"/>
    <x v="0"/>
    <n v="85"/>
    <m/>
    <x v="2"/>
    <n v="0.34959349593495936"/>
    <n v="258"/>
  </r>
  <r>
    <s v="ORD003524"/>
    <s v="CUST3423"/>
    <s v="Taylor Jackson"/>
    <s v="benjamin.jones@gmail.com"/>
    <x v="3"/>
    <d v="2023-03-02T00:00:00"/>
    <x v="26"/>
    <x v="10"/>
    <x v="1"/>
    <s v="February"/>
    <x v="0"/>
    <s v="PROD1622"/>
    <x v="10"/>
    <x v="2"/>
    <n v="877"/>
    <n v="2"/>
    <n v="1754"/>
    <x v="2"/>
    <n v="164"/>
    <n v="5"/>
    <x v="0"/>
    <n v="0.29988597491448121"/>
    <n v="526"/>
  </r>
  <r>
    <s v="ORD003525"/>
    <s v="CUST7328"/>
    <s v="Andrew Lloyd"/>
    <s v="alec.martin@outlook.com"/>
    <x v="6"/>
    <d v="2023-03-18T00:00:00"/>
    <x v="107"/>
    <x v="9"/>
    <x v="1"/>
    <s v="June"/>
    <x v="0"/>
    <s v="PROD4191"/>
    <x v="7"/>
    <x v="4"/>
    <n v="929"/>
    <n v="1"/>
    <n v="929"/>
    <x v="4"/>
    <n v="78"/>
    <n v="2"/>
    <x v="0"/>
    <n v="0.24973089343379978"/>
    <n v="232"/>
  </r>
  <r>
    <s v="ORD003526"/>
    <s v="CUST9536"/>
    <s v="Eric Compton"/>
    <s v="suzanne.gross@hotmail.com"/>
    <x v="5"/>
    <d v="2024-09-28T00:00:00"/>
    <x v="587"/>
    <x v="6"/>
    <x v="0"/>
    <s v="August"/>
    <x v="0"/>
    <s v="PROD6745"/>
    <x v="2"/>
    <x v="1"/>
    <n v="845"/>
    <n v="1"/>
    <n v="845"/>
    <x v="1"/>
    <n v="72"/>
    <n v="10"/>
    <x v="1"/>
    <n v="0.15029585798816569"/>
    <n v="127"/>
  </r>
  <r>
    <s v="ORD003527"/>
    <s v="CUST5824"/>
    <s v="Michael Bell"/>
    <s v="hunter.jacobs@yahoo.com"/>
    <x v="3"/>
    <d v="2023-09-14T00:00:00"/>
    <x v="346"/>
    <x v="3"/>
    <x v="0"/>
    <s v="March"/>
    <x v="0"/>
    <s v="PROD3734"/>
    <x v="1"/>
    <x v="1"/>
    <n v="403"/>
    <n v="2"/>
    <n v="805"/>
    <x v="1"/>
    <n v="98"/>
    <n v="6"/>
    <x v="0"/>
    <n v="0.15031055900621118"/>
    <n v="121"/>
  </r>
  <r>
    <s v="ORD003528"/>
    <s v="CUST1594"/>
    <s v="Antonio Gutierrez"/>
    <s v="jennifer.cooley@outlook.com"/>
    <x v="1"/>
    <d v="2024-12-24T00:00:00"/>
    <x v="457"/>
    <x v="6"/>
    <x v="1"/>
    <s v="August"/>
    <x v="0"/>
    <s v="PROD5277"/>
    <x v="5"/>
    <x v="3"/>
    <n v="56"/>
    <n v="2"/>
    <n v="113"/>
    <x v="1"/>
    <n v="11"/>
    <n v="4"/>
    <x v="0"/>
    <n v="0.34513274336283184"/>
    <n v="39"/>
  </r>
  <r>
    <s v="ORD003529"/>
    <s v="CUST6190"/>
    <s v="Melissa Allen"/>
    <s v="carl.keller@hotmail.com"/>
    <x v="4"/>
    <d v="2024-01-11T00:00:00"/>
    <x v="425"/>
    <x v="4"/>
    <x v="1"/>
    <s v="April"/>
    <x v="0"/>
    <s v="PROD9434"/>
    <x v="11"/>
    <x v="3"/>
    <n v="582"/>
    <n v="3"/>
    <n v="1746"/>
    <x v="1"/>
    <n v="173"/>
    <n v="10"/>
    <x v="1"/>
    <n v="0.349942726231386"/>
    <n v="611"/>
  </r>
  <r>
    <s v="ORD003530"/>
    <s v="CUST4391"/>
    <s v="Michael Wallace"/>
    <s v="lindsay.manning@outlook.com"/>
    <x v="3"/>
    <d v="2023-07-31T00:00:00"/>
    <x v="364"/>
    <x v="8"/>
    <x v="1"/>
    <s v="September"/>
    <x v="0"/>
    <s v="PROD3010"/>
    <x v="3"/>
    <x v="1"/>
    <n v="1026"/>
    <n v="3"/>
    <n v="3079"/>
    <x v="1"/>
    <n v="392"/>
    <n v="4"/>
    <x v="0"/>
    <n v="0.15004871711594672"/>
    <n v="462"/>
  </r>
  <r>
    <s v="ORD003531"/>
    <s v="CUST2735"/>
    <s v="Mr. Terry Gonzalez"/>
    <s v="sara.bennett@yahoo.com"/>
    <x v="1"/>
    <d v="2024-04-23T00:00:00"/>
    <x v="655"/>
    <x v="11"/>
    <x v="1"/>
    <s v="July"/>
    <x v="0"/>
    <s v="PROD4193"/>
    <x v="9"/>
    <x v="4"/>
    <n v="415"/>
    <n v="3"/>
    <n v="1244"/>
    <x v="0"/>
    <n v="154"/>
    <n v="4"/>
    <x v="0"/>
    <n v="0.25"/>
    <n v="311"/>
  </r>
  <r>
    <s v="ORD003532"/>
    <s v="CUST4030"/>
    <s v="Angela Thompson"/>
    <s v="lorraine.porter@yahoo.com"/>
    <x v="6"/>
    <d v="2023-09-02T00:00:00"/>
    <x v="502"/>
    <x v="0"/>
    <x v="0"/>
    <s v="January"/>
    <x v="0"/>
    <s v="PROD7776"/>
    <x v="18"/>
    <x v="0"/>
    <n v="551"/>
    <n v="1"/>
    <n v="551"/>
    <x v="1"/>
    <n v="70"/>
    <n v="4"/>
    <x v="0"/>
    <n v="0.40108892921960071"/>
    <n v="221"/>
  </r>
  <r>
    <s v="ORD003533"/>
    <s v="CUST6311"/>
    <s v="Ethan Benitez"/>
    <s v="michael.wright@yahoo.com"/>
    <x v="6"/>
    <d v="2023-07-16T00:00:00"/>
    <x v="580"/>
    <x v="5"/>
    <x v="1"/>
    <s v="October"/>
    <x v="0"/>
    <s v="PROD5163"/>
    <x v="17"/>
    <x v="3"/>
    <n v="662"/>
    <n v="1"/>
    <n v="662"/>
    <x v="1"/>
    <n v="76"/>
    <n v="2"/>
    <x v="0"/>
    <n v="0.35045317220543809"/>
    <n v="232"/>
  </r>
  <r>
    <s v="ORD003534"/>
    <s v="CUST2780"/>
    <s v="Frank Gonzalez"/>
    <s v="geoffrey.lopez@gmail.com"/>
    <x v="6"/>
    <d v="2023-01-16T00:00:00"/>
    <x v="693"/>
    <x v="11"/>
    <x v="1"/>
    <s v="July"/>
    <x v="0"/>
    <s v="PROD3489"/>
    <x v="14"/>
    <x v="4"/>
    <n v="705"/>
    <n v="5"/>
    <n v="3526"/>
    <x v="0"/>
    <n v="323"/>
    <n v="10"/>
    <x v="1"/>
    <n v="0.25014180374361883"/>
    <n v="882"/>
  </r>
  <r>
    <s v="ORD003535"/>
    <s v="CUST9495"/>
    <s v="Suzanne Mckinney"/>
    <s v="russell.johnson@gmail.com"/>
    <x v="4"/>
    <d v="2023-10-31T00:00:00"/>
    <x v="324"/>
    <x v="5"/>
    <x v="0"/>
    <s v="October"/>
    <x v="0"/>
    <s v="PROD8215"/>
    <x v="2"/>
    <x v="1"/>
    <n v="605"/>
    <n v="2"/>
    <n v="1210"/>
    <x v="1"/>
    <n v="87"/>
    <n v="9"/>
    <x v="1"/>
    <n v="0.14958677685950414"/>
    <n v="181"/>
  </r>
  <r>
    <s v="ORD003536"/>
    <s v="CUST6432"/>
    <s v="Joshua Bennett"/>
    <s v="jordan.hernandez@gmail.com"/>
    <x v="4"/>
    <d v="2023-08-09T00:00:00"/>
    <x v="244"/>
    <x v="10"/>
    <x v="1"/>
    <s v="February"/>
    <x v="0"/>
    <s v="PROD8914"/>
    <x v="8"/>
    <x v="2"/>
    <n v="808"/>
    <n v="1"/>
    <n v="808"/>
    <x v="0"/>
    <n v="96"/>
    <n v="4"/>
    <x v="0"/>
    <n v="0.29950495049504949"/>
    <n v="242"/>
  </r>
  <r>
    <s v="ORD003537"/>
    <s v="CUST4939"/>
    <s v="Chris Cooley"/>
    <s v="anna.garcia@yahoo.com"/>
    <x v="3"/>
    <d v="2024-07-08T00:00:00"/>
    <x v="644"/>
    <x v="9"/>
    <x v="1"/>
    <s v="June"/>
    <x v="0"/>
    <s v="PROD8530"/>
    <x v="7"/>
    <x v="4"/>
    <n v="556"/>
    <n v="6"/>
    <n v="3336"/>
    <x v="1"/>
    <n v="449"/>
    <n v="5"/>
    <x v="0"/>
    <n v="0.25"/>
    <n v="834"/>
  </r>
  <r>
    <s v="ORD003538"/>
    <s v="CUST5994"/>
    <s v="Lori Haney"/>
    <s v="holly.johns@gmail.com"/>
    <x v="5"/>
    <d v="2024-02-24T00:00:00"/>
    <x v="643"/>
    <x v="9"/>
    <x v="0"/>
    <s v="June"/>
    <x v="1"/>
    <s v="PROD2396"/>
    <x v="0"/>
    <x v="0"/>
    <n v="50"/>
    <n v="2"/>
    <n v="100"/>
    <x v="0"/>
    <n v="12"/>
    <m/>
    <x v="2"/>
    <n v="0.4"/>
    <n v="40"/>
  </r>
  <r>
    <s v="ORD003539"/>
    <s v="CUST9565"/>
    <s v="Patrick Johnson"/>
    <s v="christian.curtis@outlook.com"/>
    <x v="4"/>
    <d v="2024-12-23T00:00:00"/>
    <x v="209"/>
    <x v="2"/>
    <x v="1"/>
    <s v="May"/>
    <x v="0"/>
    <s v="PROD5263"/>
    <x v="18"/>
    <x v="0"/>
    <n v="680"/>
    <n v="1"/>
    <n v="680"/>
    <x v="2"/>
    <n v="80"/>
    <n v="6"/>
    <x v="0"/>
    <n v="0.4"/>
    <n v="272"/>
  </r>
  <r>
    <s v="ORD003540"/>
    <s v="CUST6785"/>
    <s v="Franklin Flowers"/>
    <s v="julie.rivera@gmail.com"/>
    <x v="2"/>
    <d v="2023-12-19T00:00:00"/>
    <x v="414"/>
    <x v="4"/>
    <x v="0"/>
    <s v="April"/>
    <x v="0"/>
    <s v="PROD6296"/>
    <x v="5"/>
    <x v="3"/>
    <n v="214"/>
    <n v="5"/>
    <n v="1072"/>
    <x v="2"/>
    <n v="150"/>
    <n v="4"/>
    <x v="0"/>
    <n v="0.34981343283582089"/>
    <n v="375"/>
  </r>
  <r>
    <s v="ORD003541"/>
    <s v="CUST8907"/>
    <s v="David Gillespie"/>
    <s v="thomas.grant@gmail.com"/>
    <x v="3"/>
    <d v="2023-08-25T00:00:00"/>
    <x v="216"/>
    <x v="7"/>
    <x v="0"/>
    <s v="November"/>
    <x v="0"/>
    <s v="PROD5587"/>
    <x v="5"/>
    <x v="3"/>
    <n v="1497"/>
    <n v="6"/>
    <n v="8984"/>
    <x v="0"/>
    <n v="1315"/>
    <n v="9"/>
    <x v="1"/>
    <n v="0.3499554764024933"/>
    <n v="3144"/>
  </r>
  <r>
    <s v="ORD003542"/>
    <s v="CUST6490"/>
    <s v="Morgan Allen"/>
    <s v="ashley.vargas@yahoo.com"/>
    <x v="4"/>
    <d v="2023-01-19T00:00:00"/>
    <x v="101"/>
    <x v="5"/>
    <x v="0"/>
    <s v="October"/>
    <x v="0"/>
    <s v="PROD3479"/>
    <x v="2"/>
    <x v="1"/>
    <n v="90"/>
    <n v="6"/>
    <n v="537"/>
    <x v="1"/>
    <n v="50"/>
    <n v="4"/>
    <x v="0"/>
    <n v="0.15083798882681565"/>
    <n v="81"/>
  </r>
  <r>
    <s v="ORD003543"/>
    <s v="CUST8573"/>
    <s v="Jeffrey Freeman"/>
    <s v="mark.lara@yahoo.com"/>
    <x v="2"/>
    <d v="2023-06-05T00:00:00"/>
    <x v="45"/>
    <x v="6"/>
    <x v="1"/>
    <s v="August"/>
    <x v="2"/>
    <s v="PROD3592"/>
    <x v="8"/>
    <x v="2"/>
    <n v="1207"/>
    <n v="6"/>
    <n v="7240"/>
    <x v="1"/>
    <n v="550"/>
    <m/>
    <x v="2"/>
    <n v="0.3"/>
    <n v="2172"/>
  </r>
  <r>
    <s v="ORD003544"/>
    <s v="CUST1804"/>
    <s v="Chelsey Campbell"/>
    <s v="eric.powell@outlook.com"/>
    <x v="3"/>
    <d v="2023-03-19T00:00:00"/>
    <x v="220"/>
    <x v="6"/>
    <x v="0"/>
    <s v="August"/>
    <x v="0"/>
    <s v="PROD3817"/>
    <x v="19"/>
    <x v="2"/>
    <n v="115"/>
    <n v="6"/>
    <n v="691"/>
    <x v="0"/>
    <n v="87"/>
    <n v="8"/>
    <x v="1"/>
    <n v="0.29956584659913171"/>
    <n v="207"/>
  </r>
  <r>
    <s v="ORD003545"/>
    <s v="CUST1618"/>
    <s v="Paul Davis"/>
    <s v="tina.cruz@yahoo.com"/>
    <x v="4"/>
    <d v="2023-10-11T00:00:00"/>
    <x v="274"/>
    <x v="0"/>
    <x v="1"/>
    <s v="January"/>
    <x v="0"/>
    <s v="PROD1429"/>
    <x v="18"/>
    <x v="0"/>
    <n v="303"/>
    <n v="2"/>
    <n v="605"/>
    <x v="3"/>
    <n v="32"/>
    <n v="9"/>
    <x v="1"/>
    <n v="0.4"/>
    <n v="242"/>
  </r>
  <r>
    <s v="ORD003546"/>
    <s v="CUST8083"/>
    <s v="David Chambers"/>
    <s v="heather.holland@yahoo.com"/>
    <x v="3"/>
    <d v="2023-08-22T00:00:00"/>
    <x v="631"/>
    <x v="6"/>
    <x v="1"/>
    <s v="August"/>
    <x v="0"/>
    <s v="PROD8789"/>
    <x v="4"/>
    <x v="2"/>
    <n v="446"/>
    <n v="5"/>
    <n v="2228"/>
    <x v="0"/>
    <n v="149"/>
    <n v="8"/>
    <x v="1"/>
    <n v="0.3002692998204668"/>
    <n v="669"/>
  </r>
  <r>
    <s v="ORD003547"/>
    <s v="CUST8086"/>
    <s v="Pamela Cantu"/>
    <s v="derek.rios@yahoo.com"/>
    <x v="4"/>
    <d v="2024-01-28T00:00:00"/>
    <x v="105"/>
    <x v="9"/>
    <x v="0"/>
    <s v="June"/>
    <x v="0"/>
    <s v="PROD1222"/>
    <x v="17"/>
    <x v="3"/>
    <n v="478"/>
    <n v="4"/>
    <n v="1910"/>
    <x v="0"/>
    <n v="160"/>
    <n v="2"/>
    <x v="0"/>
    <n v="0.35026178010471204"/>
    <n v="669"/>
  </r>
  <r>
    <s v="ORD003548"/>
    <s v="CUST7010"/>
    <s v="Christian Graham"/>
    <s v="meghan.saunders@outlook.com"/>
    <x v="3"/>
    <d v="2024-06-22T00:00:00"/>
    <x v="315"/>
    <x v="10"/>
    <x v="1"/>
    <s v="February"/>
    <x v="0"/>
    <s v="PROD7433"/>
    <x v="20"/>
    <x v="3"/>
    <n v="110"/>
    <n v="4"/>
    <n v="438"/>
    <x v="1"/>
    <n v="35"/>
    <n v="9"/>
    <x v="1"/>
    <n v="0.34931506849315069"/>
    <n v="153"/>
  </r>
  <r>
    <s v="ORD003549"/>
    <s v="CUST6504"/>
    <s v="Curtis Garcia"/>
    <s v="maxwell.walters@outlook.com"/>
    <x v="4"/>
    <d v="2023-01-09T00:00:00"/>
    <x v="246"/>
    <x v="1"/>
    <x v="1"/>
    <s v="December"/>
    <x v="2"/>
    <s v="PROD1172"/>
    <x v="1"/>
    <x v="1"/>
    <n v="1889"/>
    <n v="10"/>
    <n v="18894"/>
    <x v="0"/>
    <n v="2594"/>
    <m/>
    <x v="2"/>
    <n v="0.14999470731449138"/>
    <n v="2834"/>
  </r>
  <r>
    <s v="ORD003550"/>
    <s v="CUST9313"/>
    <s v="Rachel White"/>
    <s v="laurie.chaney@outlook.com"/>
    <x v="0"/>
    <d v="2024-06-21T00:00:00"/>
    <x v="391"/>
    <x v="0"/>
    <x v="1"/>
    <s v="January"/>
    <x v="0"/>
    <s v="PROD7756"/>
    <x v="9"/>
    <x v="4"/>
    <n v="53"/>
    <n v="4"/>
    <n v="213"/>
    <x v="2"/>
    <n v="17"/>
    <n v="9"/>
    <x v="1"/>
    <n v="0.24882629107981222"/>
    <n v="53"/>
  </r>
  <r>
    <s v="ORD003551"/>
    <s v="CUST9551"/>
    <s v="Austin Harris"/>
    <s v="dawn.harris@yahoo.com"/>
    <x v="5"/>
    <d v="2023-11-19T00:00:00"/>
    <x v="672"/>
    <x v="4"/>
    <x v="1"/>
    <s v="April"/>
    <x v="0"/>
    <s v="PROD1966"/>
    <x v="14"/>
    <x v="4"/>
    <n v="20"/>
    <n v="5"/>
    <n v="99"/>
    <x v="1"/>
    <n v="12"/>
    <n v="9"/>
    <x v="1"/>
    <n v="0.25252525252525254"/>
    <n v="25"/>
  </r>
  <r>
    <s v="ORD003552"/>
    <s v="CUST6305"/>
    <s v="Jacqueline Phillips"/>
    <s v="amber.stone@gmail.com"/>
    <x v="2"/>
    <d v="2024-10-27T00:00:00"/>
    <x v="85"/>
    <x v="10"/>
    <x v="1"/>
    <s v="February"/>
    <x v="2"/>
    <s v="PROD8747"/>
    <x v="16"/>
    <x v="0"/>
    <n v="342"/>
    <n v="3"/>
    <n v="1026"/>
    <x v="1"/>
    <n v="116"/>
    <m/>
    <x v="2"/>
    <n v="0.40058479532163743"/>
    <n v="411"/>
  </r>
  <r>
    <s v="ORD003553"/>
    <s v="CUST6345"/>
    <s v="Kimberly Mills"/>
    <s v="benjamin.johnson@gmail.com"/>
    <x v="2"/>
    <d v="2024-06-03T00:00:00"/>
    <x v="187"/>
    <x v="6"/>
    <x v="0"/>
    <s v="August"/>
    <x v="1"/>
    <s v="PROD6358"/>
    <x v="16"/>
    <x v="0"/>
    <n v="1106"/>
    <n v="5"/>
    <n v="5528"/>
    <x v="1"/>
    <n v="359"/>
    <m/>
    <x v="2"/>
    <n v="0.39996382054992763"/>
    <n v="2211"/>
  </r>
  <r>
    <s v="ORD003554"/>
    <s v="CUST5601"/>
    <s v="Brianna Gould"/>
    <s v="matthew.clark@yahoo.com"/>
    <x v="2"/>
    <d v="2024-11-10T00:00:00"/>
    <x v="482"/>
    <x v="7"/>
    <x v="1"/>
    <s v="November"/>
    <x v="2"/>
    <s v="PROD2683"/>
    <x v="20"/>
    <x v="3"/>
    <n v="1340"/>
    <n v="6"/>
    <n v="8038"/>
    <x v="3"/>
    <n v="846"/>
    <m/>
    <x v="2"/>
    <n v="0.3499626772829062"/>
    <n v="2813"/>
  </r>
  <r>
    <s v="ORD003555"/>
    <s v="CUST7136"/>
    <s v="Brittney Kim"/>
    <s v="kayla.west@gmail.com"/>
    <x v="3"/>
    <d v="2024-12-30T00:00:00"/>
    <x v="711"/>
    <x v="3"/>
    <x v="1"/>
    <s v="March"/>
    <x v="0"/>
    <s v="PROD9596"/>
    <x v="3"/>
    <x v="1"/>
    <n v="874"/>
    <n v="2"/>
    <n v="1748"/>
    <x v="0"/>
    <n v="91"/>
    <n v="8"/>
    <x v="1"/>
    <n v="0.14988558352402745"/>
    <n v="262"/>
  </r>
  <r>
    <s v="ORD003556"/>
    <s v="CUST6275"/>
    <s v="Austin Perez"/>
    <s v="john.thomas@yahoo.com"/>
    <x v="2"/>
    <d v="2023-04-28T00:00:00"/>
    <x v="488"/>
    <x v="5"/>
    <x v="0"/>
    <s v="October"/>
    <x v="0"/>
    <s v="PROD1886"/>
    <x v="3"/>
    <x v="1"/>
    <n v="230"/>
    <n v="3"/>
    <n v="691"/>
    <x v="0"/>
    <n v="45"/>
    <n v="8"/>
    <x v="1"/>
    <n v="0.15050651230101303"/>
    <n v="104"/>
  </r>
  <r>
    <s v="ORD003557"/>
    <s v="CUST7744"/>
    <s v="Pamela Briggs"/>
    <s v="curtis.collins@gmail.com"/>
    <x v="0"/>
    <d v="2024-01-02T00:00:00"/>
    <x v="686"/>
    <x v="8"/>
    <x v="0"/>
    <s v="September"/>
    <x v="0"/>
    <s v="PROD6917"/>
    <x v="6"/>
    <x v="0"/>
    <n v="543"/>
    <n v="2"/>
    <n v="1085"/>
    <x v="0"/>
    <n v="60"/>
    <n v="8"/>
    <x v="1"/>
    <n v="0.4"/>
    <n v="434"/>
  </r>
  <r>
    <s v="ORD003558"/>
    <s v="CUST9736"/>
    <s v="Daisy Lewis"/>
    <s v="kyle.sweeney@yahoo.com"/>
    <x v="2"/>
    <d v="2024-04-07T00:00:00"/>
    <x v="122"/>
    <x v="3"/>
    <x v="1"/>
    <s v="March"/>
    <x v="0"/>
    <s v="PROD9052"/>
    <x v="13"/>
    <x v="4"/>
    <n v="579"/>
    <n v="1"/>
    <n v="579"/>
    <x v="1"/>
    <n v="74"/>
    <n v="10"/>
    <x v="1"/>
    <n v="0.25043177892918828"/>
    <n v="145"/>
  </r>
  <r>
    <s v="ORD003559"/>
    <s v="CUST5840"/>
    <s v="Matthew Rose"/>
    <s v="michael.brown@outlook.com"/>
    <x v="5"/>
    <d v="2023-09-24T00:00:00"/>
    <x v="518"/>
    <x v="10"/>
    <x v="0"/>
    <s v="February"/>
    <x v="0"/>
    <s v="PROD8090"/>
    <x v="9"/>
    <x v="4"/>
    <n v="812"/>
    <n v="4"/>
    <n v="3246"/>
    <x v="1"/>
    <n v="330"/>
    <n v="7"/>
    <x v="0"/>
    <n v="0.2501540357362908"/>
    <n v="812"/>
  </r>
  <r>
    <s v="ORD003560"/>
    <s v="CUST6009"/>
    <s v="Shannon Hurst"/>
    <s v="donna.ross@outlook.com"/>
    <x v="5"/>
    <d v="2023-12-31T00:00:00"/>
    <x v="242"/>
    <x v="5"/>
    <x v="0"/>
    <s v="October"/>
    <x v="0"/>
    <s v="PROD5139"/>
    <x v="20"/>
    <x v="3"/>
    <n v="579"/>
    <n v="4"/>
    <n v="2315"/>
    <x v="1"/>
    <n v="293"/>
    <n v="8"/>
    <x v="1"/>
    <n v="0.34989200863930886"/>
    <n v="810"/>
  </r>
  <r>
    <s v="ORD003561"/>
    <s v="CUST8653"/>
    <s v="Shannon Cole"/>
    <s v="nicole.simmons@outlook.com"/>
    <x v="4"/>
    <d v="2023-09-02T00:00:00"/>
    <x v="702"/>
    <x v="11"/>
    <x v="0"/>
    <s v="July"/>
    <x v="0"/>
    <s v="PROD2232"/>
    <x v="9"/>
    <x v="4"/>
    <n v="382"/>
    <n v="5"/>
    <n v="1912"/>
    <x v="1"/>
    <n v="158"/>
    <n v="7"/>
    <x v="0"/>
    <n v="0.25"/>
    <n v="478"/>
  </r>
  <r>
    <s v="ORD003562"/>
    <s v="CUST2598"/>
    <s v="Jason Stevens"/>
    <s v="michael.scott@hotmail.com"/>
    <x v="5"/>
    <d v="2024-05-21T00:00:00"/>
    <x v="437"/>
    <x v="10"/>
    <x v="1"/>
    <s v="February"/>
    <x v="0"/>
    <s v="PROD4548"/>
    <x v="16"/>
    <x v="0"/>
    <n v="353"/>
    <n v="4"/>
    <n v="1412"/>
    <x v="1"/>
    <n v="103"/>
    <n v="6"/>
    <x v="0"/>
    <n v="0.40014164305949007"/>
    <n v="565"/>
  </r>
  <r>
    <s v="ORD003563"/>
    <s v="CUST2476"/>
    <s v="Kathryn Porter"/>
    <s v="terri.wilson@hotmail.com"/>
    <x v="4"/>
    <d v="2023-12-03T00:00:00"/>
    <x v="698"/>
    <x v="9"/>
    <x v="0"/>
    <s v="June"/>
    <x v="0"/>
    <s v="PROD6572"/>
    <x v="0"/>
    <x v="0"/>
    <n v="686"/>
    <n v="1"/>
    <n v="686"/>
    <x v="1"/>
    <n v="98"/>
    <n v="7"/>
    <x v="0"/>
    <n v="0.39941690962099125"/>
    <n v="274"/>
  </r>
  <r>
    <s v="ORD003564"/>
    <s v="CUST9408"/>
    <s v="Mark Williams"/>
    <s v="michael.mendez@hotmail.com"/>
    <x v="6"/>
    <d v="2024-05-29T00:00:00"/>
    <x v="567"/>
    <x v="9"/>
    <x v="1"/>
    <s v="June"/>
    <x v="1"/>
    <s v="PROD6690"/>
    <x v="6"/>
    <x v="0"/>
    <n v="417"/>
    <n v="3"/>
    <n v="1252"/>
    <x v="1"/>
    <n v="102"/>
    <m/>
    <x v="2"/>
    <n v="0.40015974440894569"/>
    <n v="501"/>
  </r>
  <r>
    <s v="ORD003565"/>
    <s v="CUST2269"/>
    <s v="Parker Garcia"/>
    <s v="shannon.faulkner@hotmail.com"/>
    <x v="0"/>
    <d v="2023-08-25T00:00:00"/>
    <x v="204"/>
    <x v="10"/>
    <x v="1"/>
    <s v="February"/>
    <x v="0"/>
    <s v="PROD4527"/>
    <x v="4"/>
    <x v="2"/>
    <n v="219"/>
    <n v="2"/>
    <n v="438"/>
    <x v="0"/>
    <n v="51"/>
    <n v="4"/>
    <x v="0"/>
    <n v="0.29908675799086759"/>
    <n v="131"/>
  </r>
  <r>
    <s v="ORD003566"/>
    <s v="CUST4683"/>
    <s v="Stephanie Moore"/>
    <s v="dana.proctor@gmail.com"/>
    <x v="6"/>
    <d v="2024-06-14T00:00:00"/>
    <x v="179"/>
    <x v="7"/>
    <x v="0"/>
    <s v="November"/>
    <x v="2"/>
    <s v="PROD6517"/>
    <x v="3"/>
    <x v="1"/>
    <n v="218"/>
    <n v="7"/>
    <n v="1525"/>
    <x v="2"/>
    <n v="206"/>
    <m/>
    <x v="2"/>
    <n v="0.1501639344262295"/>
    <n v="229"/>
  </r>
  <r>
    <s v="ORD003567"/>
    <s v="CUST9229"/>
    <s v="Samantha Harrington"/>
    <s v="joshua.rivera@yahoo.com"/>
    <x v="5"/>
    <d v="2023-05-06T00:00:00"/>
    <x v="518"/>
    <x v="10"/>
    <x v="0"/>
    <s v="February"/>
    <x v="2"/>
    <s v="PROD3100"/>
    <x v="12"/>
    <x v="3"/>
    <n v="520"/>
    <n v="1"/>
    <n v="520"/>
    <x v="0"/>
    <n v="67"/>
    <m/>
    <x v="2"/>
    <n v="0.35"/>
    <n v="182"/>
  </r>
  <r>
    <s v="ORD003568"/>
    <s v="CUST7911"/>
    <s v="Andrew Brown"/>
    <s v="kayla.robertson@gmail.com"/>
    <x v="6"/>
    <d v="2023-08-31T00:00:00"/>
    <x v="262"/>
    <x v="6"/>
    <x v="1"/>
    <s v="August"/>
    <x v="0"/>
    <s v="PROD6522"/>
    <x v="14"/>
    <x v="4"/>
    <n v="405"/>
    <n v="1"/>
    <n v="405"/>
    <x v="1"/>
    <n v="48"/>
    <n v="6"/>
    <x v="0"/>
    <n v="0.24938271604938272"/>
    <n v="101"/>
  </r>
  <r>
    <s v="ORD003569"/>
    <s v="CUST9781"/>
    <s v="John Mack"/>
    <s v="daniel.jackson@yahoo.com"/>
    <x v="5"/>
    <d v="2024-10-07T00:00:00"/>
    <x v="688"/>
    <x v="3"/>
    <x v="0"/>
    <s v="March"/>
    <x v="0"/>
    <s v="PROD6810"/>
    <x v="3"/>
    <x v="1"/>
    <n v="303"/>
    <n v="2"/>
    <n v="606"/>
    <x v="1"/>
    <n v="73"/>
    <n v="7"/>
    <x v="0"/>
    <n v="0.15016501650165018"/>
    <n v="91"/>
  </r>
  <r>
    <s v="ORD003570"/>
    <s v="CUST5748"/>
    <s v="Amy Crawford"/>
    <s v="joseph.munoz@yahoo.com"/>
    <x v="2"/>
    <d v="2023-01-19T00:00:00"/>
    <x v="723"/>
    <x v="1"/>
    <x v="1"/>
    <s v="December"/>
    <x v="0"/>
    <s v="PROD3711"/>
    <x v="20"/>
    <x v="3"/>
    <n v="1424"/>
    <n v="6"/>
    <n v="8545"/>
    <x v="0"/>
    <n v="1200"/>
    <n v="2"/>
    <x v="0"/>
    <n v="0.35002925687536574"/>
    <n v="2991"/>
  </r>
  <r>
    <s v="ORD003571"/>
    <s v="CUST1604"/>
    <s v="Jessica Martinez"/>
    <s v="elizabeth.clark@hotmail.com"/>
    <x v="6"/>
    <d v="2023-06-15T00:00:00"/>
    <x v="450"/>
    <x v="9"/>
    <x v="0"/>
    <s v="June"/>
    <x v="0"/>
    <s v="PROD6518"/>
    <x v="8"/>
    <x v="2"/>
    <n v="47"/>
    <n v="2"/>
    <n v="94"/>
    <x v="1"/>
    <n v="11"/>
    <n v="7"/>
    <x v="0"/>
    <n v="0.2978723404255319"/>
    <n v="28"/>
  </r>
  <r>
    <s v="ORD003572"/>
    <s v="CUST2427"/>
    <s v="Frederick Kelly"/>
    <s v="megan.mcmahon@outlook.com"/>
    <x v="0"/>
    <d v="2024-02-25T00:00:00"/>
    <x v="543"/>
    <x v="7"/>
    <x v="1"/>
    <s v="November"/>
    <x v="1"/>
    <s v="PROD5700"/>
    <x v="3"/>
    <x v="1"/>
    <n v="443"/>
    <n v="4"/>
    <n v="1770"/>
    <x v="1"/>
    <n v="210"/>
    <m/>
    <x v="2"/>
    <n v="0.15028248587570622"/>
    <n v="266"/>
  </r>
  <r>
    <s v="ORD003573"/>
    <s v="CUST2006"/>
    <s v="Mary Romero"/>
    <s v="matthew.king@outlook.com"/>
    <x v="0"/>
    <d v="2024-04-30T00:00:00"/>
    <x v="179"/>
    <x v="7"/>
    <x v="0"/>
    <s v="November"/>
    <x v="1"/>
    <s v="PROD1743"/>
    <x v="18"/>
    <x v="0"/>
    <n v="1110"/>
    <n v="3"/>
    <n v="3330"/>
    <x v="0"/>
    <n v="293"/>
    <m/>
    <x v="2"/>
    <n v="0.4"/>
    <n v="1332"/>
  </r>
  <r>
    <s v="ORD003574"/>
    <s v="CUST4531"/>
    <s v="Richard Atkinson"/>
    <s v="jermaine.smith@outlook.com"/>
    <x v="5"/>
    <d v="2023-07-03T00:00:00"/>
    <x v="120"/>
    <x v="11"/>
    <x v="0"/>
    <s v="July"/>
    <x v="0"/>
    <s v="PROD8978"/>
    <x v="13"/>
    <x v="4"/>
    <n v="1268"/>
    <n v="2"/>
    <n v="2537"/>
    <x v="1"/>
    <n v="330"/>
    <n v="2"/>
    <x v="0"/>
    <n v="0.24990145841545133"/>
    <n v="634"/>
  </r>
  <r>
    <s v="ORD003575"/>
    <s v="CUST6394"/>
    <s v="Justin Lambert"/>
    <s v="robert.johnson@gmail.com"/>
    <x v="6"/>
    <d v="2024-03-04T00:00:00"/>
    <x v="628"/>
    <x v="7"/>
    <x v="1"/>
    <s v="November"/>
    <x v="2"/>
    <s v="PROD8703"/>
    <x v="20"/>
    <x v="3"/>
    <n v="1051"/>
    <n v="6"/>
    <n v="6306"/>
    <x v="2"/>
    <n v="721"/>
    <m/>
    <x v="2"/>
    <n v="0.34998414208690137"/>
    <n v="2207"/>
  </r>
  <r>
    <s v="ORD003576"/>
    <s v="CUST5465"/>
    <s v="Benjamin Nicholson"/>
    <s v="kathleen.mccarty@outlook.com"/>
    <x v="2"/>
    <d v="2023-05-30T00:00:00"/>
    <x v="326"/>
    <x v="6"/>
    <x v="0"/>
    <s v="August"/>
    <x v="0"/>
    <s v="PROD2001"/>
    <x v="17"/>
    <x v="3"/>
    <n v="705"/>
    <n v="6"/>
    <n v="4230"/>
    <x v="2"/>
    <n v="506"/>
    <n v="10"/>
    <x v="1"/>
    <n v="0.35011820330969268"/>
    <n v="1481"/>
  </r>
  <r>
    <s v="ORD003577"/>
    <s v="CUST4903"/>
    <s v="Nichole Ramirez"/>
    <s v="sarah.johnson@outlook.com"/>
    <x v="3"/>
    <d v="2023-12-31T00:00:00"/>
    <x v="519"/>
    <x v="7"/>
    <x v="1"/>
    <s v="November"/>
    <x v="0"/>
    <s v="PROD2689"/>
    <x v="14"/>
    <x v="4"/>
    <n v="291"/>
    <n v="7"/>
    <n v="2038"/>
    <x v="2"/>
    <n v="121"/>
    <n v="7"/>
    <x v="0"/>
    <n v="0.24975466143277722"/>
    <n v="509"/>
  </r>
  <r>
    <s v="ORD003578"/>
    <s v="CUST1318"/>
    <s v="Pamela Garcia"/>
    <s v="barbara.reynolds@gmail.com"/>
    <x v="1"/>
    <d v="2023-04-09T00:00:00"/>
    <x v="339"/>
    <x v="6"/>
    <x v="1"/>
    <s v="August"/>
    <x v="0"/>
    <s v="PROD6898"/>
    <x v="17"/>
    <x v="3"/>
    <n v="1194"/>
    <n v="6"/>
    <n v="7167"/>
    <x v="0"/>
    <n v="952"/>
    <n v="8"/>
    <x v="1"/>
    <n v="0.34993721222268731"/>
    <n v="2508"/>
  </r>
  <r>
    <s v="ORD003579"/>
    <s v="CUST4649"/>
    <s v="Jill Alvarado"/>
    <s v="caitlyn.love@hotmail.com"/>
    <x v="6"/>
    <d v="2024-01-27T00:00:00"/>
    <x v="236"/>
    <x v="4"/>
    <x v="0"/>
    <s v="April"/>
    <x v="0"/>
    <s v="PROD6746"/>
    <x v="10"/>
    <x v="2"/>
    <n v="165"/>
    <n v="1"/>
    <n v="165"/>
    <x v="1"/>
    <n v="14"/>
    <n v="3"/>
    <x v="0"/>
    <n v="0.29696969696969699"/>
    <n v="49"/>
  </r>
  <r>
    <s v="ORD003580"/>
    <s v="CUST6504"/>
    <s v="Curtis Garcia"/>
    <s v="maxwell.walters@outlook.com"/>
    <x v="4"/>
    <d v="2023-01-09T00:00:00"/>
    <x v="426"/>
    <x v="1"/>
    <x v="0"/>
    <s v="December"/>
    <x v="0"/>
    <s v="PROD6404"/>
    <x v="20"/>
    <x v="3"/>
    <n v="1000"/>
    <n v="8"/>
    <n v="8001"/>
    <x v="1"/>
    <n v="1065"/>
    <n v="4"/>
    <x v="0"/>
    <n v="0.34995625546806647"/>
    <n v="2800"/>
  </r>
  <r>
    <s v="ORD003581"/>
    <s v="CUST3380"/>
    <s v="Christopher Reynolds DDS"/>
    <s v="mary.ortiz@outlook.com"/>
    <x v="6"/>
    <d v="2024-03-31T00:00:00"/>
    <x v="299"/>
    <x v="6"/>
    <x v="0"/>
    <s v="August"/>
    <x v="2"/>
    <s v="PROD1398"/>
    <x v="17"/>
    <x v="3"/>
    <n v="46"/>
    <n v="6"/>
    <n v="276"/>
    <x v="1"/>
    <n v="36"/>
    <m/>
    <x v="2"/>
    <n v="0.35144927536231885"/>
    <n v="97"/>
  </r>
  <r>
    <s v="ORD003582"/>
    <s v="CUST6512"/>
    <s v="Brenda Humphrey"/>
    <s v="carrie.walker@gmail.com"/>
    <x v="2"/>
    <d v="2023-06-30T00:00:00"/>
    <x v="624"/>
    <x v="7"/>
    <x v="0"/>
    <s v="November"/>
    <x v="1"/>
    <s v="PROD7771"/>
    <x v="18"/>
    <x v="0"/>
    <n v="1220"/>
    <n v="7"/>
    <n v="8539"/>
    <x v="1"/>
    <n v="451"/>
    <m/>
    <x v="2"/>
    <n v="0.40004684389272749"/>
    <n v="3416"/>
  </r>
  <r>
    <s v="ORD003583"/>
    <s v="CUST8436"/>
    <s v="Ian Dunn"/>
    <s v="brianna.walls@yahoo.com"/>
    <x v="3"/>
    <d v="2023-09-17T00:00:00"/>
    <x v="562"/>
    <x v="11"/>
    <x v="0"/>
    <s v="July"/>
    <x v="0"/>
    <s v="PROD3045"/>
    <x v="20"/>
    <x v="3"/>
    <n v="274"/>
    <n v="6"/>
    <n v="1646"/>
    <x v="1"/>
    <n v="223"/>
    <n v="10"/>
    <x v="1"/>
    <n v="0.34993924665856624"/>
    <n v="576"/>
  </r>
  <r>
    <s v="ORD003584"/>
    <s v="CUST2269"/>
    <s v="Parker Garcia"/>
    <s v="shannon.faulkner@hotmail.com"/>
    <x v="0"/>
    <d v="2023-08-25T00:00:00"/>
    <x v="687"/>
    <x v="3"/>
    <x v="0"/>
    <s v="March"/>
    <x v="0"/>
    <s v="PROD8642"/>
    <x v="9"/>
    <x v="4"/>
    <n v="231"/>
    <n v="4"/>
    <n v="923"/>
    <x v="0"/>
    <n v="71"/>
    <n v="5"/>
    <x v="0"/>
    <n v="0.2502708559046587"/>
    <n v="231"/>
  </r>
  <r>
    <s v="ORD003585"/>
    <s v="CUST8844"/>
    <s v="Christopher Barton"/>
    <s v="meghan.bryant@outlook.com"/>
    <x v="3"/>
    <d v="2023-02-03T00:00:00"/>
    <x v="242"/>
    <x v="5"/>
    <x v="0"/>
    <s v="October"/>
    <x v="0"/>
    <s v="PROD8780"/>
    <x v="17"/>
    <x v="3"/>
    <n v="676"/>
    <n v="6"/>
    <n v="4058"/>
    <x v="3"/>
    <n v="477"/>
    <n v="5"/>
    <x v="0"/>
    <n v="0.34992607195662889"/>
    <n v="1420"/>
  </r>
  <r>
    <s v="ORD003586"/>
    <s v="CUST8609"/>
    <s v="Joshua Houston"/>
    <s v="crystal.romero@yahoo.com"/>
    <x v="3"/>
    <d v="2023-08-02T00:00:00"/>
    <x v="116"/>
    <x v="9"/>
    <x v="1"/>
    <s v="June"/>
    <x v="0"/>
    <s v="PROD1777"/>
    <x v="15"/>
    <x v="1"/>
    <n v="887"/>
    <n v="4"/>
    <n v="3546"/>
    <x v="0"/>
    <n v="307"/>
    <n v="2"/>
    <x v="0"/>
    <n v="0.15002820078962212"/>
    <n v="532"/>
  </r>
  <r>
    <s v="ORD003587"/>
    <s v="CUST1373"/>
    <s v="Justin Black"/>
    <s v="george.reynolds@yahoo.com"/>
    <x v="4"/>
    <d v="2023-12-24T00:00:00"/>
    <x v="197"/>
    <x v="9"/>
    <x v="1"/>
    <s v="June"/>
    <x v="0"/>
    <s v="PROD9655"/>
    <x v="3"/>
    <x v="1"/>
    <n v="531"/>
    <n v="2"/>
    <n v="1063"/>
    <x v="1"/>
    <n v="119"/>
    <n v="9"/>
    <x v="1"/>
    <n v="0.14957666980244591"/>
    <n v="159"/>
  </r>
  <r>
    <s v="ORD003588"/>
    <s v="CUST3992"/>
    <s v="Joshua Mcbride"/>
    <s v="kiara.gibbs@hotmail.com"/>
    <x v="4"/>
    <d v="2023-07-10T00:00:00"/>
    <x v="270"/>
    <x v="6"/>
    <x v="1"/>
    <s v="August"/>
    <x v="0"/>
    <s v="PROD6240"/>
    <x v="13"/>
    <x v="4"/>
    <n v="275"/>
    <n v="3"/>
    <n v="826"/>
    <x v="1"/>
    <n v="118"/>
    <n v="9"/>
    <x v="1"/>
    <n v="0.25060532687651332"/>
    <n v="207"/>
  </r>
  <r>
    <s v="ORD003589"/>
    <s v="CUST2554"/>
    <s v="Melissa Higgins"/>
    <s v="clifford.maddox@outlook.com"/>
    <x v="2"/>
    <d v="2023-05-09T00:00:00"/>
    <x v="238"/>
    <x v="4"/>
    <x v="0"/>
    <s v="April"/>
    <x v="0"/>
    <s v="PROD2822"/>
    <x v="19"/>
    <x v="2"/>
    <n v="313"/>
    <n v="1"/>
    <n v="313"/>
    <x v="0"/>
    <n v="42"/>
    <n v="4"/>
    <x v="0"/>
    <n v="0.30031948881789139"/>
    <n v="94"/>
  </r>
  <r>
    <s v="ORD003590"/>
    <s v="CUST3972"/>
    <s v="Valerie Thomas"/>
    <s v="robert.ortiz@yahoo.com"/>
    <x v="4"/>
    <d v="2023-09-02T00:00:00"/>
    <x v="554"/>
    <x v="4"/>
    <x v="1"/>
    <s v="April"/>
    <x v="0"/>
    <s v="PROD6037"/>
    <x v="8"/>
    <x v="2"/>
    <n v="1028"/>
    <n v="3"/>
    <n v="3085"/>
    <x v="1"/>
    <n v="396"/>
    <n v="5"/>
    <x v="0"/>
    <n v="0.300162074554295"/>
    <n v="926"/>
  </r>
  <r>
    <s v="ORD003591"/>
    <s v="CUST8450"/>
    <s v="Dr. Dawn Woods MD"/>
    <s v="samuel.lam@outlook.com"/>
    <x v="1"/>
    <d v="2023-09-15T00:00:00"/>
    <x v="630"/>
    <x v="6"/>
    <x v="1"/>
    <s v="August"/>
    <x v="2"/>
    <s v="PROD1513"/>
    <x v="12"/>
    <x v="3"/>
    <n v="916"/>
    <n v="6"/>
    <n v="5495"/>
    <x v="1"/>
    <n v="554"/>
    <m/>
    <x v="2"/>
    <n v="0.34995450409463147"/>
    <n v="1923"/>
  </r>
  <r>
    <s v="ORD003592"/>
    <s v="CUST2020"/>
    <s v="Dawn Raymond"/>
    <s v="john.romero@gmail.com"/>
    <x v="0"/>
    <d v="2023-05-12T00:00:00"/>
    <x v="328"/>
    <x v="3"/>
    <x v="0"/>
    <s v="March"/>
    <x v="0"/>
    <s v="PROD3993"/>
    <x v="19"/>
    <x v="2"/>
    <n v="771"/>
    <n v="2"/>
    <n v="1541"/>
    <x v="1"/>
    <n v="161"/>
    <n v="6"/>
    <x v="0"/>
    <n v="0.29980532121998704"/>
    <n v="462"/>
  </r>
  <r>
    <s v="ORD003593"/>
    <s v="CUST4035"/>
    <s v="Kim Gutierrez"/>
    <s v="daniel.gomez@hotmail.com"/>
    <x v="2"/>
    <d v="2024-06-30T00:00:00"/>
    <x v="96"/>
    <x v="7"/>
    <x v="0"/>
    <s v="November"/>
    <x v="0"/>
    <s v="PROD8965"/>
    <x v="21"/>
    <x v="1"/>
    <n v="982"/>
    <n v="4"/>
    <n v="3929"/>
    <x v="4"/>
    <n v="381"/>
    <n v="7"/>
    <x v="0"/>
    <n v="0.14991091880885721"/>
    <n v="589"/>
  </r>
  <r>
    <s v="ORD003594"/>
    <s v="CUST2445"/>
    <s v="Nicole Brown"/>
    <s v="ellen.lewis@hotmail.com"/>
    <x v="1"/>
    <d v="2023-05-03T00:00:00"/>
    <x v="568"/>
    <x v="8"/>
    <x v="0"/>
    <s v="September"/>
    <x v="0"/>
    <s v="PROD9302"/>
    <x v="6"/>
    <x v="0"/>
    <n v="312"/>
    <n v="4"/>
    <n v="1250"/>
    <x v="1"/>
    <n v="90"/>
    <n v="3"/>
    <x v="0"/>
    <n v="0.4"/>
    <n v="500"/>
  </r>
  <r>
    <s v="ORD003595"/>
    <s v="CUST7633"/>
    <s v="Morgan Davis"/>
    <s v="anthony.berry@yahoo.com"/>
    <x v="2"/>
    <d v="2023-06-05T00:00:00"/>
    <x v="279"/>
    <x v="10"/>
    <x v="1"/>
    <s v="February"/>
    <x v="0"/>
    <s v="PROD7245"/>
    <x v="0"/>
    <x v="0"/>
    <n v="11"/>
    <n v="1"/>
    <n v="11"/>
    <x v="1"/>
    <n v="1"/>
    <n v="3"/>
    <x v="0"/>
    <n v="0.36363636363636365"/>
    <n v="4"/>
  </r>
  <r>
    <s v="ORD003596"/>
    <s v="CUST5763"/>
    <s v="Theresa Williams"/>
    <s v="shawn.rodriguez@gmail.com"/>
    <x v="1"/>
    <d v="2023-04-24T00:00:00"/>
    <x v="144"/>
    <x v="2"/>
    <x v="0"/>
    <s v="May"/>
    <x v="0"/>
    <s v="PROD7026"/>
    <x v="12"/>
    <x v="3"/>
    <n v="509"/>
    <n v="5"/>
    <n v="2543"/>
    <x v="1"/>
    <n v="244"/>
    <n v="7"/>
    <x v="0"/>
    <n v="0.34998033818324814"/>
    <n v="890"/>
  </r>
  <r>
    <s v="ORD003597"/>
    <s v="CUST4498"/>
    <s v="David Kelley"/>
    <s v="charles.ellis@outlook.com"/>
    <x v="1"/>
    <d v="2023-02-16T00:00:00"/>
    <x v="268"/>
    <x v="0"/>
    <x v="0"/>
    <s v="January"/>
    <x v="0"/>
    <s v="PROD9218"/>
    <x v="17"/>
    <x v="3"/>
    <n v="156"/>
    <n v="1"/>
    <n v="156"/>
    <x v="1"/>
    <n v="14"/>
    <n v="5"/>
    <x v="0"/>
    <n v="0.35256410256410259"/>
    <n v="55"/>
  </r>
  <r>
    <s v="ORD003598"/>
    <s v="CUST9715"/>
    <s v="Johnny Harris"/>
    <s v="david.carter@yahoo.com"/>
    <x v="2"/>
    <d v="2023-08-25T00:00:00"/>
    <x v="18"/>
    <x v="2"/>
    <x v="1"/>
    <s v="May"/>
    <x v="0"/>
    <s v="PROD8387"/>
    <x v="14"/>
    <x v="4"/>
    <n v="497"/>
    <n v="3"/>
    <n v="1491"/>
    <x v="0"/>
    <n v="152"/>
    <n v="2"/>
    <x v="0"/>
    <n v="0.25016767270288398"/>
    <n v="373"/>
  </r>
  <r>
    <s v="ORD003599"/>
    <s v="CUST7569"/>
    <s v="Elizabeth Mills"/>
    <s v="jill.walker@outlook.com"/>
    <x v="2"/>
    <d v="2023-07-11T00:00:00"/>
    <x v="537"/>
    <x v="4"/>
    <x v="0"/>
    <s v="April"/>
    <x v="0"/>
    <s v="PROD9110"/>
    <x v="1"/>
    <x v="1"/>
    <n v="895"/>
    <n v="5"/>
    <n v="4473"/>
    <x v="1"/>
    <n v="491"/>
    <n v="3"/>
    <x v="0"/>
    <n v="0.15001117818019227"/>
    <n v="671"/>
  </r>
  <r>
    <s v="ORD003600"/>
    <s v="CUST7583"/>
    <s v="Brent Adams"/>
    <s v="sandra.ellison@gmail.com"/>
    <x v="6"/>
    <d v="2023-07-24T00:00:00"/>
    <x v="279"/>
    <x v="10"/>
    <x v="1"/>
    <s v="February"/>
    <x v="0"/>
    <s v="PROD1814"/>
    <x v="7"/>
    <x v="4"/>
    <n v="632"/>
    <n v="2"/>
    <n v="1264"/>
    <x v="1"/>
    <n v="131"/>
    <n v="5"/>
    <x v="0"/>
    <n v="0.25"/>
    <n v="316"/>
  </r>
  <r>
    <s v="ORD003601"/>
    <s v="CUST9736"/>
    <s v="Daisy Lewis"/>
    <s v="kyle.sweeney@yahoo.com"/>
    <x v="2"/>
    <d v="2024-04-07T00:00:00"/>
    <x v="462"/>
    <x v="2"/>
    <x v="1"/>
    <s v="May"/>
    <x v="0"/>
    <s v="PROD5668"/>
    <x v="10"/>
    <x v="2"/>
    <n v="835"/>
    <n v="5"/>
    <n v="4175"/>
    <x v="1"/>
    <n v="496"/>
    <n v="9"/>
    <x v="1"/>
    <n v="0.2998802395209581"/>
    <n v="1252"/>
  </r>
  <r>
    <s v="ORD003602"/>
    <s v="CUST8420"/>
    <s v="George Johnson"/>
    <s v="felicia.richard@yahoo.com"/>
    <x v="5"/>
    <d v="2024-03-31T00:00:00"/>
    <x v="189"/>
    <x v="2"/>
    <x v="0"/>
    <s v="May"/>
    <x v="0"/>
    <s v="PROD7023"/>
    <x v="1"/>
    <x v="1"/>
    <n v="253"/>
    <n v="1"/>
    <n v="253"/>
    <x v="1"/>
    <n v="16"/>
    <n v="6"/>
    <x v="0"/>
    <n v="0.15019762845849802"/>
    <n v="38"/>
  </r>
  <r>
    <s v="ORD003603"/>
    <s v="CUST6275"/>
    <s v="Austin Perez"/>
    <s v="john.thomas@yahoo.com"/>
    <x v="2"/>
    <d v="2023-04-28T00:00:00"/>
    <x v="355"/>
    <x v="2"/>
    <x v="0"/>
    <s v="May"/>
    <x v="2"/>
    <s v="PROD7036"/>
    <x v="11"/>
    <x v="3"/>
    <n v="173"/>
    <n v="5"/>
    <n v="866"/>
    <x v="1"/>
    <n v="124"/>
    <m/>
    <x v="2"/>
    <n v="0.34988452655889146"/>
    <n v="303"/>
  </r>
  <r>
    <s v="ORD003604"/>
    <s v="CUST7018"/>
    <s v="Lindsay Ruiz"/>
    <s v="jay.henson@outlook.com"/>
    <x v="6"/>
    <d v="2023-01-09T00:00:00"/>
    <x v="457"/>
    <x v="6"/>
    <x v="1"/>
    <s v="August"/>
    <x v="0"/>
    <s v="PROD9104"/>
    <x v="0"/>
    <x v="0"/>
    <n v="297"/>
    <n v="2"/>
    <n v="594"/>
    <x v="3"/>
    <n v="86"/>
    <n v="2"/>
    <x v="0"/>
    <n v="0.40067340067340068"/>
    <n v="238"/>
  </r>
  <r>
    <s v="ORD003605"/>
    <s v="CUST7010"/>
    <s v="Christian Graham"/>
    <s v="meghan.saunders@outlook.com"/>
    <x v="3"/>
    <d v="2024-06-22T00:00:00"/>
    <x v="342"/>
    <x v="7"/>
    <x v="1"/>
    <s v="November"/>
    <x v="0"/>
    <s v="PROD5997"/>
    <x v="5"/>
    <x v="3"/>
    <n v="886"/>
    <n v="7"/>
    <n v="6204"/>
    <x v="1"/>
    <n v="687"/>
    <n v="8"/>
    <x v="1"/>
    <n v="0.34993552546744033"/>
    <n v="2171"/>
  </r>
  <r>
    <s v="ORD003606"/>
    <s v="CUST3188"/>
    <s v="Janice Clark"/>
    <s v="katie.price@outlook.com"/>
    <x v="1"/>
    <d v="2023-10-13T00:00:00"/>
    <x v="201"/>
    <x v="2"/>
    <x v="1"/>
    <s v="May"/>
    <x v="0"/>
    <s v="PROD5585"/>
    <x v="6"/>
    <x v="0"/>
    <n v="1071"/>
    <n v="4"/>
    <n v="4286"/>
    <x v="1"/>
    <n v="321"/>
    <n v="8"/>
    <x v="1"/>
    <n v="0.39990667288847409"/>
    <n v="1714"/>
  </r>
  <r>
    <s v="ORD003607"/>
    <s v="CUST6305"/>
    <s v="Jacqueline Phillips"/>
    <s v="amber.stone@gmail.com"/>
    <x v="2"/>
    <d v="2024-10-27T00:00:00"/>
    <x v="390"/>
    <x v="11"/>
    <x v="0"/>
    <s v="July"/>
    <x v="0"/>
    <s v="PROD4260"/>
    <x v="1"/>
    <x v="1"/>
    <n v="828"/>
    <n v="3"/>
    <n v="2485"/>
    <x v="1"/>
    <n v="273"/>
    <n v="8"/>
    <x v="1"/>
    <n v="0.15010060362173039"/>
    <n v="373"/>
  </r>
  <r>
    <s v="ORD003608"/>
    <s v="CUST2783"/>
    <s v="Tammy Aguilar"/>
    <s v="brian.levine@outlook.com"/>
    <x v="3"/>
    <d v="2024-04-15T00:00:00"/>
    <x v="246"/>
    <x v="1"/>
    <x v="1"/>
    <s v="December"/>
    <x v="0"/>
    <s v="PROD4670"/>
    <x v="10"/>
    <x v="2"/>
    <n v="208"/>
    <n v="8"/>
    <n v="1663"/>
    <x v="0"/>
    <n v="110"/>
    <n v="6"/>
    <x v="0"/>
    <n v="0.30006013229104028"/>
    <n v="499"/>
  </r>
  <r>
    <s v="ORD003609"/>
    <s v="CUST2381"/>
    <s v="Maria Henry"/>
    <s v="david.oliver@gmail.com"/>
    <x v="2"/>
    <d v="2024-10-13T00:00:00"/>
    <x v="1"/>
    <x v="1"/>
    <x v="0"/>
    <s v="December"/>
    <x v="0"/>
    <s v="PROD2801"/>
    <x v="9"/>
    <x v="4"/>
    <n v="986"/>
    <n v="8"/>
    <n v="7886"/>
    <x v="0"/>
    <n v="1016"/>
    <n v="4"/>
    <x v="0"/>
    <n v="0.24993659650012681"/>
    <n v="1971"/>
  </r>
  <r>
    <s v="ORD003610"/>
    <s v="CUST4550"/>
    <s v="Jordan Smith"/>
    <s v="wanda.harrison@outlook.com"/>
    <x v="5"/>
    <d v="2024-11-14T00:00:00"/>
    <x v="295"/>
    <x v="10"/>
    <x v="1"/>
    <s v="February"/>
    <x v="0"/>
    <s v="PROD4676"/>
    <x v="6"/>
    <x v="0"/>
    <n v="392"/>
    <n v="2"/>
    <n v="785"/>
    <x v="1"/>
    <n v="86"/>
    <n v="2"/>
    <x v="0"/>
    <n v="0.4"/>
    <n v="314"/>
  </r>
  <r>
    <s v="ORD003611"/>
    <s v="CUST8186"/>
    <s v="Kimberly Larson"/>
    <s v="sheena.barnes@outlook.com"/>
    <x v="0"/>
    <d v="2024-05-20T00:00:00"/>
    <x v="91"/>
    <x v="6"/>
    <x v="1"/>
    <s v="August"/>
    <x v="1"/>
    <s v="PROD2039"/>
    <x v="18"/>
    <x v="0"/>
    <n v="601"/>
    <n v="5"/>
    <n v="3004"/>
    <x v="1"/>
    <n v="433"/>
    <m/>
    <x v="2"/>
    <n v="0.40013315579227698"/>
    <n v="1202"/>
  </r>
  <r>
    <s v="ORD003612"/>
    <s v="CUST1564"/>
    <s v="Michael Sexton"/>
    <s v="lori.herring@outlook.com"/>
    <x v="0"/>
    <d v="2023-07-14T00:00:00"/>
    <x v="136"/>
    <x v="8"/>
    <x v="0"/>
    <s v="September"/>
    <x v="0"/>
    <s v="PROD5935"/>
    <x v="17"/>
    <x v="3"/>
    <n v="94"/>
    <n v="2"/>
    <n v="188"/>
    <x v="0"/>
    <n v="27"/>
    <n v="4"/>
    <x v="0"/>
    <n v="0.35106382978723405"/>
    <n v="66"/>
  </r>
  <r>
    <s v="ORD003613"/>
    <s v="CUST7568"/>
    <s v="Jennifer Greene"/>
    <s v="trevor.brown@outlook.com"/>
    <x v="1"/>
    <d v="2023-03-27T00:00:00"/>
    <x v="41"/>
    <x v="8"/>
    <x v="1"/>
    <s v="September"/>
    <x v="0"/>
    <s v="PROD8370"/>
    <x v="14"/>
    <x v="4"/>
    <n v="825"/>
    <n v="2"/>
    <n v="1650"/>
    <x v="0"/>
    <n v="216"/>
    <n v="4"/>
    <x v="0"/>
    <n v="0.2503030303030303"/>
    <n v="413"/>
  </r>
  <r>
    <s v="ORD003614"/>
    <s v="CUST1127"/>
    <s v="Michael Mccarthy"/>
    <s v="carolyn.arnold@hotmail.com"/>
    <x v="6"/>
    <d v="2023-10-21T00:00:00"/>
    <x v="583"/>
    <x v="3"/>
    <x v="0"/>
    <s v="March"/>
    <x v="0"/>
    <s v="PROD8239"/>
    <x v="13"/>
    <x v="4"/>
    <n v="889"/>
    <n v="2"/>
    <n v="1779"/>
    <x v="0"/>
    <n v="219"/>
    <n v="5"/>
    <x v="0"/>
    <n v="0.25014052838673412"/>
    <n v="445"/>
  </r>
  <r>
    <s v="ORD003615"/>
    <s v="CUST6995"/>
    <s v="Leah Cortez"/>
    <s v="jennifer.dalton@outlook.com"/>
    <x v="1"/>
    <d v="2023-04-12T00:00:00"/>
    <x v="649"/>
    <x v="2"/>
    <x v="0"/>
    <s v="May"/>
    <x v="0"/>
    <s v="PROD8020"/>
    <x v="3"/>
    <x v="1"/>
    <n v="685"/>
    <n v="1"/>
    <n v="685"/>
    <x v="4"/>
    <n v="48"/>
    <n v="2"/>
    <x v="0"/>
    <n v="0.15036496350364964"/>
    <n v="103"/>
  </r>
  <r>
    <s v="ORD003616"/>
    <s v="CUST6345"/>
    <s v="Kimberly Mills"/>
    <s v="benjamin.johnson@gmail.com"/>
    <x v="2"/>
    <d v="2024-06-03T00:00:00"/>
    <x v="90"/>
    <x v="9"/>
    <x v="1"/>
    <s v="June"/>
    <x v="2"/>
    <s v="PROD7903"/>
    <x v="10"/>
    <x v="2"/>
    <n v="648"/>
    <n v="1"/>
    <n v="648"/>
    <x v="4"/>
    <n v="67"/>
    <m/>
    <x v="2"/>
    <n v="0.30092592592592593"/>
    <n v="195"/>
  </r>
  <r>
    <s v="ORD003617"/>
    <s v="CUST6776"/>
    <s v="Jason Meyer"/>
    <s v="zachary.morgan@gmail.com"/>
    <x v="6"/>
    <d v="2024-10-11T00:00:00"/>
    <x v="576"/>
    <x v="10"/>
    <x v="1"/>
    <s v="February"/>
    <x v="0"/>
    <s v="PROD5190"/>
    <x v="7"/>
    <x v="4"/>
    <n v="864"/>
    <n v="2"/>
    <n v="1728"/>
    <x v="1"/>
    <n v="98"/>
    <n v="10"/>
    <x v="1"/>
    <n v="0.25"/>
    <n v="432"/>
  </r>
  <r>
    <s v="ORD003618"/>
    <s v="CUST3504"/>
    <s v="Stacie Armstrong"/>
    <s v="maria.mercado@gmail.com"/>
    <x v="5"/>
    <d v="2023-10-13T00:00:00"/>
    <x v="611"/>
    <x v="3"/>
    <x v="0"/>
    <s v="March"/>
    <x v="2"/>
    <s v="PROD2105"/>
    <x v="7"/>
    <x v="4"/>
    <n v="887"/>
    <n v="4"/>
    <n v="3547"/>
    <x v="1"/>
    <n v="327"/>
    <m/>
    <x v="2"/>
    <n v="0.25007048209754723"/>
    <n v="887"/>
  </r>
  <r>
    <s v="ORD003619"/>
    <s v="CUST9703"/>
    <s v="Christine Lane"/>
    <s v="melinda.obrien@outlook.com"/>
    <x v="3"/>
    <d v="2024-12-01T00:00:00"/>
    <x v="456"/>
    <x v="9"/>
    <x v="1"/>
    <s v="June"/>
    <x v="0"/>
    <s v="PROD7277"/>
    <x v="9"/>
    <x v="4"/>
    <n v="266"/>
    <n v="3"/>
    <n v="799"/>
    <x v="0"/>
    <n v="73"/>
    <n v="4"/>
    <x v="0"/>
    <n v="0.25031289111389238"/>
    <n v="200"/>
  </r>
  <r>
    <s v="ORD003620"/>
    <s v="CUST2596"/>
    <s v="Joseph Dennis"/>
    <s v="edward.reyes@hotmail.com"/>
    <x v="5"/>
    <d v="2024-04-09T00:00:00"/>
    <x v="199"/>
    <x v="0"/>
    <x v="1"/>
    <s v="January"/>
    <x v="0"/>
    <s v="PROD7520"/>
    <x v="0"/>
    <x v="0"/>
    <n v="593"/>
    <n v="1"/>
    <n v="593"/>
    <x v="0"/>
    <n v="85"/>
    <n v="2"/>
    <x v="0"/>
    <n v="0.3996627318718381"/>
    <n v="237"/>
  </r>
  <r>
    <s v="ORD003621"/>
    <s v="CUST6706"/>
    <s v="Peter Jackson"/>
    <s v="charles.wright@yahoo.com"/>
    <x v="1"/>
    <d v="2024-03-06T00:00:00"/>
    <x v="543"/>
    <x v="7"/>
    <x v="1"/>
    <s v="November"/>
    <x v="1"/>
    <s v="PROD2096"/>
    <x v="0"/>
    <x v="0"/>
    <n v="245"/>
    <n v="3"/>
    <n v="736"/>
    <x v="0"/>
    <n v="106"/>
    <m/>
    <x v="2"/>
    <n v="0.39945652173913043"/>
    <n v="294"/>
  </r>
  <r>
    <s v="ORD003622"/>
    <s v="CUST9673"/>
    <s v="Brenda Hall"/>
    <s v="robert.tran@hotmail.com"/>
    <x v="3"/>
    <d v="2023-07-20T00:00:00"/>
    <x v="469"/>
    <x v="6"/>
    <x v="0"/>
    <s v="August"/>
    <x v="0"/>
    <s v="PROD2106"/>
    <x v="8"/>
    <x v="2"/>
    <n v="1227"/>
    <n v="1"/>
    <n v="1227"/>
    <x v="4"/>
    <n v="180"/>
    <n v="9"/>
    <x v="1"/>
    <n v="0.29991850040749796"/>
    <n v="368"/>
  </r>
  <r>
    <s v="ORD003623"/>
    <s v="CUST5203"/>
    <s v="Christine Lamb"/>
    <s v="rebecca.haynes@hotmail.com"/>
    <x v="0"/>
    <d v="2024-05-23T00:00:00"/>
    <x v="726"/>
    <x v="0"/>
    <x v="0"/>
    <s v="January"/>
    <x v="0"/>
    <s v="PROD5184"/>
    <x v="15"/>
    <x v="1"/>
    <n v="512"/>
    <n v="1"/>
    <n v="512"/>
    <x v="1"/>
    <n v="40"/>
    <n v="8"/>
    <x v="1"/>
    <n v="0.150390625"/>
    <n v="77"/>
  </r>
  <r>
    <s v="ORD003624"/>
    <s v="CUST1373"/>
    <s v="Justin Black"/>
    <s v="george.reynolds@yahoo.com"/>
    <x v="4"/>
    <d v="2023-12-24T00:00:00"/>
    <x v="219"/>
    <x v="11"/>
    <x v="1"/>
    <s v="July"/>
    <x v="2"/>
    <s v="PROD9487"/>
    <x v="13"/>
    <x v="4"/>
    <n v="149"/>
    <n v="6"/>
    <n v="896"/>
    <x v="1"/>
    <n v="55"/>
    <m/>
    <x v="2"/>
    <n v="0.25"/>
    <n v="224"/>
  </r>
  <r>
    <s v="ORD003625"/>
    <s v="CUST8633"/>
    <s v="Christian Lambert"/>
    <s v="christopher.moore@hotmail.com"/>
    <x v="6"/>
    <d v="2024-07-17T00:00:00"/>
    <x v="330"/>
    <x v="6"/>
    <x v="1"/>
    <s v="August"/>
    <x v="0"/>
    <s v="PROD1893"/>
    <x v="6"/>
    <x v="0"/>
    <n v="968"/>
    <n v="5"/>
    <n v="4842"/>
    <x v="1"/>
    <n v="583"/>
    <n v="8"/>
    <x v="1"/>
    <n v="0.4000413052457662"/>
    <n v="1937"/>
  </r>
  <r>
    <s v="ORD003626"/>
    <s v="CUST5509"/>
    <s v="Whitney Perry"/>
    <s v="donald.banks@yahoo.com"/>
    <x v="5"/>
    <d v="2024-03-30T00:00:00"/>
    <x v="329"/>
    <x v="11"/>
    <x v="1"/>
    <s v="July"/>
    <x v="1"/>
    <s v="PROD5342"/>
    <x v="21"/>
    <x v="1"/>
    <n v="1110"/>
    <n v="3"/>
    <n v="3331"/>
    <x v="0"/>
    <n v="303"/>
    <m/>
    <x v="2"/>
    <n v="0.15010507355148603"/>
    <n v="500"/>
  </r>
  <r>
    <s v="ORD003627"/>
    <s v="CUST1318"/>
    <s v="Pamela Garcia"/>
    <s v="barbara.reynolds@gmail.com"/>
    <x v="1"/>
    <d v="2023-04-09T00:00:00"/>
    <x v="599"/>
    <x v="8"/>
    <x v="1"/>
    <s v="September"/>
    <x v="0"/>
    <s v="PROD6949"/>
    <x v="8"/>
    <x v="2"/>
    <n v="116"/>
    <n v="4"/>
    <n v="465"/>
    <x v="1"/>
    <n v="53"/>
    <n v="5"/>
    <x v="0"/>
    <n v="0.29892473118279572"/>
    <n v="139"/>
  </r>
  <r>
    <s v="ORD003628"/>
    <s v="CUST6718"/>
    <s v="Gavin Mullen"/>
    <s v="jennifer.harris@hotmail.com"/>
    <x v="2"/>
    <d v="2023-08-14T00:00:00"/>
    <x v="24"/>
    <x v="5"/>
    <x v="1"/>
    <s v="October"/>
    <x v="2"/>
    <s v="PROD7446"/>
    <x v="11"/>
    <x v="3"/>
    <n v="1159"/>
    <n v="1"/>
    <n v="1159"/>
    <x v="1"/>
    <n v="116"/>
    <m/>
    <x v="2"/>
    <n v="0.35030198446937016"/>
    <n v="406"/>
  </r>
  <r>
    <s v="ORD003629"/>
    <s v="CUST8876"/>
    <s v="Gregory Hunter"/>
    <s v="tami.nguyen@hotmail.com"/>
    <x v="6"/>
    <d v="2024-08-14T00:00:00"/>
    <x v="686"/>
    <x v="8"/>
    <x v="0"/>
    <s v="September"/>
    <x v="1"/>
    <s v="PROD2605"/>
    <x v="5"/>
    <x v="3"/>
    <n v="124"/>
    <n v="1"/>
    <n v="124"/>
    <x v="2"/>
    <n v="10"/>
    <m/>
    <x v="2"/>
    <n v="0.34677419354838712"/>
    <n v="43"/>
  </r>
  <r>
    <s v="ORD003630"/>
    <s v="CUST4403"/>
    <s v="Michael Gonzalez"/>
    <s v="dawn.kelly@outlook.com"/>
    <x v="4"/>
    <d v="2024-09-17T00:00:00"/>
    <x v="281"/>
    <x v="11"/>
    <x v="0"/>
    <s v="July"/>
    <x v="0"/>
    <s v="PROD9036"/>
    <x v="12"/>
    <x v="3"/>
    <n v="888"/>
    <n v="1"/>
    <n v="888"/>
    <x v="0"/>
    <n v="77"/>
    <n v="8"/>
    <x v="1"/>
    <n v="0.3502252252252252"/>
    <n v="311"/>
  </r>
  <r>
    <s v="ORD003631"/>
    <s v="CUST3290"/>
    <s v="Erin Palmer"/>
    <s v="michael.owens@gmail.com"/>
    <x v="2"/>
    <d v="2023-03-05T00:00:00"/>
    <x v="715"/>
    <x v="9"/>
    <x v="1"/>
    <s v="June"/>
    <x v="1"/>
    <s v="PROD9899"/>
    <x v="1"/>
    <x v="1"/>
    <n v="125"/>
    <n v="6"/>
    <n v="747"/>
    <x v="0"/>
    <n v="67"/>
    <m/>
    <x v="2"/>
    <n v="0.1499330655957162"/>
    <n v="112"/>
  </r>
  <r>
    <s v="ORD003632"/>
    <s v="CUST9406"/>
    <s v="Tonya Washington"/>
    <s v="jason.arellano@outlook.com"/>
    <x v="5"/>
    <d v="2023-09-11T00:00:00"/>
    <x v="694"/>
    <x v="10"/>
    <x v="0"/>
    <s v="February"/>
    <x v="1"/>
    <s v="PROD7021"/>
    <x v="6"/>
    <x v="0"/>
    <n v="400"/>
    <n v="2"/>
    <n v="800"/>
    <x v="1"/>
    <n v="42"/>
    <m/>
    <x v="2"/>
    <n v="0.4"/>
    <n v="320"/>
  </r>
  <r>
    <s v="ORD003633"/>
    <s v="CUST6950"/>
    <s v="Timothy Williams"/>
    <s v="claudia.middleton@gmail.com"/>
    <x v="5"/>
    <d v="2024-05-08T00:00:00"/>
    <x v="612"/>
    <x v="9"/>
    <x v="1"/>
    <s v="June"/>
    <x v="0"/>
    <s v="PROD5268"/>
    <x v="11"/>
    <x v="3"/>
    <n v="484"/>
    <n v="1"/>
    <n v="484"/>
    <x v="2"/>
    <n v="66"/>
    <n v="5"/>
    <x v="0"/>
    <n v="0.34917355371900827"/>
    <n v="169"/>
  </r>
  <r>
    <s v="ORD003634"/>
    <s v="CUST1528"/>
    <s v="Samantha Carpenter"/>
    <s v="julie.kemp@outlook.com"/>
    <x v="6"/>
    <d v="2024-07-03T00:00:00"/>
    <x v="297"/>
    <x v="3"/>
    <x v="0"/>
    <s v="March"/>
    <x v="0"/>
    <s v="PROD2240"/>
    <x v="18"/>
    <x v="0"/>
    <n v="770"/>
    <n v="1"/>
    <n v="770"/>
    <x v="0"/>
    <n v="96"/>
    <n v="2"/>
    <x v="0"/>
    <n v="0.4"/>
    <n v="308"/>
  </r>
  <r>
    <s v="ORD003635"/>
    <s v="CUST2682"/>
    <s v="Shelly Rocha"/>
    <s v="victoria.campbell@outlook.com"/>
    <x v="2"/>
    <d v="2023-09-28T00:00:00"/>
    <x v="41"/>
    <x v="8"/>
    <x v="1"/>
    <s v="September"/>
    <x v="0"/>
    <s v="PROD4914"/>
    <x v="11"/>
    <x v="3"/>
    <n v="329"/>
    <n v="5"/>
    <n v="1644"/>
    <x v="1"/>
    <n v="124"/>
    <n v="8"/>
    <x v="1"/>
    <n v="0.3497566909975669"/>
    <n v="575"/>
  </r>
  <r>
    <s v="ORD003636"/>
    <s v="CUST3381"/>
    <s v="Scott Hall"/>
    <s v="christian.camacho@gmail.com"/>
    <x v="4"/>
    <d v="2023-03-16T00:00:00"/>
    <x v="615"/>
    <x v="0"/>
    <x v="1"/>
    <s v="January"/>
    <x v="2"/>
    <s v="PROD2790"/>
    <x v="19"/>
    <x v="2"/>
    <n v="132"/>
    <n v="1"/>
    <n v="132"/>
    <x v="2"/>
    <n v="13"/>
    <m/>
    <x v="2"/>
    <n v="0.30303030303030304"/>
    <n v="40"/>
  </r>
  <r>
    <s v="ORD003637"/>
    <s v="CUST7159"/>
    <s v="Carlos Hale"/>
    <s v="nancy.ryan@outlook.com"/>
    <x v="5"/>
    <d v="2024-01-23T00:00:00"/>
    <x v="243"/>
    <x v="2"/>
    <x v="1"/>
    <s v="May"/>
    <x v="0"/>
    <s v="PROD2733"/>
    <x v="8"/>
    <x v="2"/>
    <n v="665"/>
    <n v="1"/>
    <n v="665"/>
    <x v="0"/>
    <n v="40"/>
    <n v="5"/>
    <x v="0"/>
    <n v="0.29924812030075187"/>
    <n v="199"/>
  </r>
  <r>
    <s v="ORD003638"/>
    <s v="CUST3784"/>
    <s v="Dr. Brian Smith"/>
    <s v="tony.rowe@hotmail.com"/>
    <x v="3"/>
    <d v="2023-09-26T00:00:00"/>
    <x v="293"/>
    <x v="9"/>
    <x v="0"/>
    <s v="June"/>
    <x v="0"/>
    <s v="PROD7581"/>
    <x v="15"/>
    <x v="1"/>
    <n v="241"/>
    <n v="1"/>
    <n v="241"/>
    <x v="1"/>
    <n v="33"/>
    <n v="5"/>
    <x v="0"/>
    <n v="0.14937759336099585"/>
    <n v="36"/>
  </r>
  <r>
    <s v="ORD003639"/>
    <s v="CUST8183"/>
    <s v="Cheryl Hernandez"/>
    <s v="jeremy.tucker@outlook.com"/>
    <x v="4"/>
    <d v="2023-12-03T00:00:00"/>
    <x v="143"/>
    <x v="6"/>
    <x v="1"/>
    <s v="August"/>
    <x v="0"/>
    <s v="PROD5852"/>
    <x v="18"/>
    <x v="0"/>
    <n v="673"/>
    <n v="3"/>
    <n v="2019"/>
    <x v="2"/>
    <n v="145"/>
    <n v="3"/>
    <x v="0"/>
    <n v="0.4001981178801387"/>
    <n v="808"/>
  </r>
  <r>
    <s v="ORD003640"/>
    <s v="CUST5330"/>
    <s v="Nathan Jones"/>
    <s v="tricia.ward@yahoo.com"/>
    <x v="6"/>
    <d v="2023-04-13T00:00:00"/>
    <x v="493"/>
    <x v="6"/>
    <x v="0"/>
    <s v="August"/>
    <x v="0"/>
    <s v="PROD5504"/>
    <x v="7"/>
    <x v="4"/>
    <n v="112"/>
    <n v="5"/>
    <n v="559"/>
    <x v="1"/>
    <n v="35"/>
    <n v="2"/>
    <x v="0"/>
    <n v="0.25044722719141321"/>
    <n v="140"/>
  </r>
  <r>
    <s v="ORD003641"/>
    <s v="CUST1586"/>
    <s v="Michael Smith"/>
    <s v="alice.walker@outlook.com"/>
    <x v="2"/>
    <d v="2024-03-02T00:00:00"/>
    <x v="49"/>
    <x v="4"/>
    <x v="1"/>
    <s v="April"/>
    <x v="0"/>
    <s v="PROD4181"/>
    <x v="18"/>
    <x v="0"/>
    <n v="312"/>
    <n v="3"/>
    <n v="937"/>
    <x v="1"/>
    <n v="56"/>
    <n v="5"/>
    <x v="0"/>
    <n v="0.400213447171825"/>
    <n v="375"/>
  </r>
  <r>
    <s v="ORD003642"/>
    <s v="CUST1032"/>
    <s v="Patricia Vargas"/>
    <s v="dennis.weaver@yahoo.com"/>
    <x v="0"/>
    <d v="2023-07-13T00:00:00"/>
    <x v="265"/>
    <x v="8"/>
    <x v="1"/>
    <s v="September"/>
    <x v="0"/>
    <s v="PROD5334"/>
    <x v="1"/>
    <x v="1"/>
    <n v="424"/>
    <n v="4"/>
    <n v="1697"/>
    <x v="2"/>
    <n v="195"/>
    <n v="10"/>
    <x v="1"/>
    <n v="0.15026517383618149"/>
    <n v="255"/>
  </r>
  <r>
    <s v="ORD003643"/>
    <s v="CUST5037"/>
    <s v="Mark Williams"/>
    <s v="jill.thompson@gmail.com"/>
    <x v="3"/>
    <d v="2024-09-25T00:00:00"/>
    <x v="258"/>
    <x v="10"/>
    <x v="1"/>
    <s v="February"/>
    <x v="0"/>
    <s v="PROD6516"/>
    <x v="18"/>
    <x v="0"/>
    <n v="94"/>
    <n v="2"/>
    <n v="188"/>
    <x v="1"/>
    <n v="16"/>
    <n v="7"/>
    <x v="0"/>
    <n v="0.39893617021276595"/>
    <n v="75"/>
  </r>
  <r>
    <s v="ORD003644"/>
    <s v="CUST5672"/>
    <s v="Sandra Smith"/>
    <s v="brian.parker@yahoo.com"/>
    <x v="6"/>
    <d v="2024-06-12T00:00:00"/>
    <x v="515"/>
    <x v="11"/>
    <x v="0"/>
    <s v="July"/>
    <x v="0"/>
    <s v="PROD3597"/>
    <x v="8"/>
    <x v="2"/>
    <n v="159"/>
    <n v="2"/>
    <n v="319"/>
    <x v="1"/>
    <n v="28"/>
    <n v="7"/>
    <x v="0"/>
    <n v="0.30094043887147337"/>
    <n v="96"/>
  </r>
  <r>
    <s v="ORD003645"/>
    <s v="CUST2427"/>
    <s v="Frederick Kelly"/>
    <s v="megan.mcmahon@outlook.com"/>
    <x v="0"/>
    <d v="2024-02-25T00:00:00"/>
    <x v="466"/>
    <x v="8"/>
    <x v="0"/>
    <s v="September"/>
    <x v="1"/>
    <s v="PROD7303"/>
    <x v="16"/>
    <x v="0"/>
    <n v="135"/>
    <n v="5"/>
    <n v="674"/>
    <x v="0"/>
    <n v="38"/>
    <m/>
    <x v="2"/>
    <n v="0.39910979228486648"/>
    <n v="269"/>
  </r>
  <r>
    <s v="ORD003646"/>
    <s v="CUST3491"/>
    <s v="Thomas Landry"/>
    <s v="teresa.stephens@outlook.com"/>
    <x v="3"/>
    <d v="2024-04-08T00:00:00"/>
    <x v="403"/>
    <x v="5"/>
    <x v="1"/>
    <s v="October"/>
    <x v="0"/>
    <s v="PROD7131"/>
    <x v="4"/>
    <x v="2"/>
    <n v="790"/>
    <n v="6"/>
    <n v="4737"/>
    <x v="0"/>
    <n v="553"/>
    <n v="3"/>
    <x v="0"/>
    <n v="0.29997888959256913"/>
    <n v="1421"/>
  </r>
  <r>
    <s v="ORD003647"/>
    <s v="CUST6335"/>
    <s v="Christine Vargas"/>
    <s v="adrienne.wilson@gmail.com"/>
    <x v="4"/>
    <d v="2024-08-15T00:00:00"/>
    <x v="663"/>
    <x v="7"/>
    <x v="0"/>
    <s v="November"/>
    <x v="0"/>
    <s v="PROD6456"/>
    <x v="11"/>
    <x v="3"/>
    <n v="614"/>
    <n v="6"/>
    <n v="3683"/>
    <x v="0"/>
    <n v="198"/>
    <n v="8"/>
    <x v="1"/>
    <n v="0.34998642411077924"/>
    <n v="1289"/>
  </r>
  <r>
    <s v="ORD003648"/>
    <s v="CUST5362"/>
    <s v="April York"/>
    <s v="susan.james@outlook.com"/>
    <x v="0"/>
    <d v="2024-01-21T00:00:00"/>
    <x v="535"/>
    <x v="0"/>
    <x v="1"/>
    <s v="January"/>
    <x v="0"/>
    <s v="PROD7332"/>
    <x v="7"/>
    <x v="4"/>
    <n v="59"/>
    <n v="1"/>
    <n v="59"/>
    <x v="1"/>
    <n v="4"/>
    <n v="7"/>
    <x v="0"/>
    <n v="0.25423728813559321"/>
    <n v="15"/>
  </r>
  <r>
    <s v="ORD003649"/>
    <s v="CUST8700"/>
    <s v="Melissa Jones"/>
    <s v="gregory.kennedy@yahoo.com"/>
    <x v="0"/>
    <d v="2024-10-30T00:00:00"/>
    <x v="559"/>
    <x v="11"/>
    <x v="1"/>
    <s v="July"/>
    <x v="0"/>
    <s v="PROD1194"/>
    <x v="19"/>
    <x v="2"/>
    <n v="225"/>
    <n v="6"/>
    <n v="1351"/>
    <x v="1"/>
    <n v="119"/>
    <n v="2"/>
    <x v="0"/>
    <n v="0.29977794226498888"/>
    <n v="405"/>
  </r>
  <r>
    <s v="ORD003650"/>
    <s v="CUST2753"/>
    <s v="Donna Montgomery"/>
    <s v="lauren.mays@outlook.com"/>
    <x v="6"/>
    <d v="2024-02-27T00:00:00"/>
    <x v="560"/>
    <x v="8"/>
    <x v="0"/>
    <s v="September"/>
    <x v="0"/>
    <s v="PROD4617"/>
    <x v="0"/>
    <x v="0"/>
    <n v="220"/>
    <n v="5"/>
    <n v="1102"/>
    <x v="1"/>
    <n v="161"/>
    <n v="6"/>
    <x v="0"/>
    <n v="0.40018148820326677"/>
    <n v="441"/>
  </r>
  <r>
    <s v="ORD003651"/>
    <s v="CUST9271"/>
    <s v="Janet Richmond"/>
    <s v="darlene.grimes@hotmail.com"/>
    <x v="3"/>
    <d v="2024-05-22T00:00:00"/>
    <x v="175"/>
    <x v="6"/>
    <x v="0"/>
    <s v="August"/>
    <x v="2"/>
    <s v="PROD7727"/>
    <x v="21"/>
    <x v="1"/>
    <n v="1143"/>
    <n v="2"/>
    <n v="2287"/>
    <x v="0"/>
    <n v="310"/>
    <m/>
    <x v="2"/>
    <n v="0.14997813729777001"/>
    <n v="343"/>
  </r>
  <r>
    <s v="ORD003652"/>
    <s v="CUST1911"/>
    <s v="Nicole Greer"/>
    <s v="christopher.patel@hotmail.com"/>
    <x v="0"/>
    <d v="2024-06-23T00:00:00"/>
    <x v="278"/>
    <x v="7"/>
    <x v="1"/>
    <s v="November"/>
    <x v="0"/>
    <s v="PROD3105"/>
    <x v="4"/>
    <x v="2"/>
    <n v="1494"/>
    <n v="7"/>
    <n v="10460"/>
    <x v="1"/>
    <n v="1473"/>
    <n v="6"/>
    <x v="0"/>
    <n v="0.3"/>
    <n v="3138"/>
  </r>
  <r>
    <s v="ORD003653"/>
    <s v="CUST4590"/>
    <s v="Jessica Stephens"/>
    <s v="sara.rice@gmail.com"/>
    <x v="3"/>
    <d v="2023-01-05T00:00:00"/>
    <x v="550"/>
    <x v="7"/>
    <x v="1"/>
    <s v="November"/>
    <x v="0"/>
    <s v="PROD1880"/>
    <x v="4"/>
    <x v="2"/>
    <n v="26"/>
    <n v="4"/>
    <n v="105"/>
    <x v="1"/>
    <n v="8"/>
    <n v="5"/>
    <x v="0"/>
    <n v="0.29523809523809524"/>
    <n v="31"/>
  </r>
  <r>
    <s v="ORD003654"/>
    <s v="CUST2621"/>
    <s v="Peter Serrano"/>
    <s v="sean.murphy@gmail.com"/>
    <x v="0"/>
    <d v="2023-09-16T00:00:00"/>
    <x v="346"/>
    <x v="3"/>
    <x v="0"/>
    <s v="March"/>
    <x v="0"/>
    <s v="PROD8949"/>
    <x v="12"/>
    <x v="3"/>
    <n v="874"/>
    <n v="5"/>
    <n v="4370"/>
    <x v="0"/>
    <n v="388"/>
    <n v="9"/>
    <x v="1"/>
    <n v="0.35011441647597252"/>
    <n v="1530"/>
  </r>
  <r>
    <s v="ORD003655"/>
    <s v="CUST9691"/>
    <s v="James Smith"/>
    <s v="mary.barr@yahoo.com"/>
    <x v="6"/>
    <d v="2023-07-30T00:00:00"/>
    <x v="111"/>
    <x v="7"/>
    <x v="0"/>
    <s v="November"/>
    <x v="0"/>
    <s v="PROD7487"/>
    <x v="5"/>
    <x v="3"/>
    <n v="439"/>
    <n v="3"/>
    <n v="1318"/>
    <x v="1"/>
    <n v="102"/>
    <n v="3"/>
    <x v="0"/>
    <n v="0.34977238239757208"/>
    <n v="461"/>
  </r>
  <r>
    <s v="ORD003656"/>
    <s v="CUST6394"/>
    <s v="Brian Bell"/>
    <s v="jodi.crawford@outlook.com"/>
    <x v="0"/>
    <d v="2024-08-01T00:00:00"/>
    <x v="332"/>
    <x v="10"/>
    <x v="0"/>
    <s v="February"/>
    <x v="0"/>
    <s v="PROD1815"/>
    <x v="0"/>
    <x v="0"/>
    <n v="302"/>
    <n v="2"/>
    <n v="604"/>
    <x v="0"/>
    <n v="59"/>
    <n v="2"/>
    <x v="0"/>
    <n v="0.39900662251655628"/>
    <n v="241"/>
  </r>
  <r>
    <s v="ORD003657"/>
    <s v="CUST2271"/>
    <s v="Zachary Bennett"/>
    <s v="rebekah.rodriguez@hotmail.com"/>
    <x v="1"/>
    <d v="2024-12-20T00:00:00"/>
    <x v="399"/>
    <x v="0"/>
    <x v="1"/>
    <s v="January"/>
    <x v="0"/>
    <s v="PROD1289"/>
    <x v="21"/>
    <x v="1"/>
    <n v="548"/>
    <n v="2"/>
    <n v="1096"/>
    <x v="2"/>
    <n v="101"/>
    <n v="6"/>
    <x v="0"/>
    <n v="0.14963503649635038"/>
    <n v="164"/>
  </r>
  <r>
    <s v="ORD003658"/>
    <s v="CUST5021"/>
    <s v="Edward Wheeler"/>
    <s v="kyle.clark@hotmail.com"/>
    <x v="5"/>
    <d v="2023-12-10T00:00:00"/>
    <x v="368"/>
    <x v="6"/>
    <x v="0"/>
    <s v="August"/>
    <x v="0"/>
    <s v="PROD6427"/>
    <x v="15"/>
    <x v="1"/>
    <n v="623"/>
    <n v="5"/>
    <n v="3113"/>
    <x v="1"/>
    <n v="202"/>
    <n v="7"/>
    <x v="0"/>
    <n v="0.15001606167683906"/>
    <n v="467"/>
  </r>
  <r>
    <s v="ORD003659"/>
    <s v="CUST9065"/>
    <s v="Todd Wiley"/>
    <s v="eric.pugh@gmail.com"/>
    <x v="2"/>
    <d v="2023-04-03T00:00:00"/>
    <x v="507"/>
    <x v="8"/>
    <x v="0"/>
    <s v="September"/>
    <x v="0"/>
    <s v="PROD3668"/>
    <x v="4"/>
    <x v="2"/>
    <n v="491"/>
    <n v="2"/>
    <n v="982"/>
    <x v="1"/>
    <n v="143"/>
    <n v="10"/>
    <x v="1"/>
    <n v="0.30040733197556008"/>
    <n v="295"/>
  </r>
  <r>
    <s v="ORD003660"/>
    <s v="CUST2140"/>
    <s v="Tara Gonzalez"/>
    <s v="kristy.johnson@yahoo.com"/>
    <x v="5"/>
    <d v="2024-08-05T00:00:00"/>
    <x v="707"/>
    <x v="5"/>
    <x v="0"/>
    <s v="October"/>
    <x v="0"/>
    <s v="PROD3829"/>
    <x v="15"/>
    <x v="1"/>
    <n v="162"/>
    <n v="3"/>
    <n v="485"/>
    <x v="3"/>
    <n v="41"/>
    <n v="10"/>
    <x v="1"/>
    <n v="0.15051546391752577"/>
    <n v="73"/>
  </r>
  <r>
    <s v="ORD003661"/>
    <s v="CUST2533"/>
    <s v="Timothy Diaz"/>
    <s v="thomas.coleman@outlook.com"/>
    <x v="5"/>
    <d v="2023-09-29T00:00:00"/>
    <x v="241"/>
    <x v="8"/>
    <x v="1"/>
    <s v="September"/>
    <x v="1"/>
    <s v="PROD7700"/>
    <x v="1"/>
    <x v="1"/>
    <n v="241"/>
    <n v="4"/>
    <n v="964"/>
    <x v="0"/>
    <n v="143"/>
    <m/>
    <x v="2"/>
    <n v="0.15041493775933609"/>
    <n v="145"/>
  </r>
  <r>
    <s v="ORD003662"/>
    <s v="CUST2405"/>
    <s v="Christina Ramirez"/>
    <s v="leslie.lopez@yahoo.com"/>
    <x v="3"/>
    <d v="2024-04-22T00:00:00"/>
    <x v="383"/>
    <x v="0"/>
    <x v="1"/>
    <s v="January"/>
    <x v="0"/>
    <s v="PROD3866"/>
    <x v="0"/>
    <x v="0"/>
    <n v="297"/>
    <n v="3"/>
    <n v="891"/>
    <x v="0"/>
    <n v="84"/>
    <n v="9"/>
    <x v="1"/>
    <n v="0.3995510662177329"/>
    <n v="356"/>
  </r>
  <r>
    <s v="ORD003663"/>
    <s v="CUST6031"/>
    <s v="Matthew Mora"/>
    <s v="linda.obrien@yahoo.com"/>
    <x v="6"/>
    <d v="2023-10-10T00:00:00"/>
    <x v="83"/>
    <x v="11"/>
    <x v="1"/>
    <s v="July"/>
    <x v="1"/>
    <s v="PROD2673"/>
    <x v="5"/>
    <x v="3"/>
    <n v="1113"/>
    <n v="2"/>
    <n v="2225"/>
    <x v="3"/>
    <n v="314"/>
    <m/>
    <x v="2"/>
    <n v="0.3501123595505618"/>
    <n v="779"/>
  </r>
  <r>
    <s v="ORD003664"/>
    <s v="CUST7607"/>
    <s v="Kathryn Medina"/>
    <s v="shaun.mccarthy@yahoo.com"/>
    <x v="6"/>
    <d v="2024-06-02T00:00:00"/>
    <x v="570"/>
    <x v="1"/>
    <x v="1"/>
    <s v="December"/>
    <x v="2"/>
    <s v="PROD4777"/>
    <x v="10"/>
    <x v="2"/>
    <n v="1257"/>
    <n v="6"/>
    <n v="7539"/>
    <x v="1"/>
    <n v="1000"/>
    <m/>
    <x v="2"/>
    <n v="0.30003979307600476"/>
    <n v="2262"/>
  </r>
  <r>
    <s v="ORD003665"/>
    <s v="CUST7683"/>
    <s v="Sherry Hobbs"/>
    <s v="penny.myers@gmail.com"/>
    <x v="2"/>
    <d v="2023-05-25T00:00:00"/>
    <x v="395"/>
    <x v="8"/>
    <x v="1"/>
    <s v="September"/>
    <x v="0"/>
    <s v="PROD5099"/>
    <x v="21"/>
    <x v="1"/>
    <n v="433"/>
    <n v="4"/>
    <n v="1734"/>
    <x v="1"/>
    <n v="129"/>
    <n v="9"/>
    <x v="1"/>
    <n v="0.14994232987312572"/>
    <n v="260"/>
  </r>
  <r>
    <s v="ORD003666"/>
    <s v="CUST6053"/>
    <s v="Michelle Glenn"/>
    <s v="erin.brown@hotmail.com"/>
    <x v="5"/>
    <d v="2024-12-01T00:00:00"/>
    <x v="581"/>
    <x v="9"/>
    <x v="1"/>
    <s v="June"/>
    <x v="0"/>
    <s v="PROD1749"/>
    <x v="13"/>
    <x v="4"/>
    <n v="863"/>
    <n v="2"/>
    <n v="1727"/>
    <x v="1"/>
    <n v="161"/>
    <n v="7"/>
    <x v="0"/>
    <n v="0.25014475969889982"/>
    <n v="432"/>
  </r>
  <r>
    <s v="ORD003667"/>
    <s v="CUST8224"/>
    <s v="Jeremiah Stewart"/>
    <s v="brian.edwards@hotmail.com"/>
    <x v="0"/>
    <d v="2023-02-05T00:00:00"/>
    <x v="52"/>
    <x v="2"/>
    <x v="1"/>
    <s v="May"/>
    <x v="0"/>
    <s v="PROD9144"/>
    <x v="11"/>
    <x v="3"/>
    <n v="846"/>
    <n v="5"/>
    <n v="4230"/>
    <x v="1"/>
    <n v="264"/>
    <n v="9"/>
    <x v="1"/>
    <n v="0.34988179669030733"/>
    <n v="1480"/>
  </r>
  <r>
    <s v="ORD003668"/>
    <s v="CUST7758"/>
    <s v="Jennifer Vaughn"/>
    <s v="steven.jones@outlook.com"/>
    <x v="3"/>
    <d v="2023-09-17T00:00:00"/>
    <x v="170"/>
    <x v="5"/>
    <x v="1"/>
    <s v="October"/>
    <x v="0"/>
    <s v="PROD3283"/>
    <x v="14"/>
    <x v="4"/>
    <n v="403"/>
    <n v="2"/>
    <n v="806"/>
    <x v="1"/>
    <n v="61"/>
    <n v="2"/>
    <x v="0"/>
    <n v="0.24937965260545905"/>
    <n v="201"/>
  </r>
  <r>
    <s v="ORD003669"/>
    <s v="CUST5048"/>
    <s v="Johnathan Mills"/>
    <s v="monique.ho@outlook.com"/>
    <x v="3"/>
    <d v="2023-03-18T00:00:00"/>
    <x v="132"/>
    <x v="7"/>
    <x v="0"/>
    <s v="November"/>
    <x v="1"/>
    <s v="PROD8450"/>
    <x v="21"/>
    <x v="1"/>
    <n v="185"/>
    <n v="4"/>
    <n v="740"/>
    <x v="2"/>
    <n v="44"/>
    <m/>
    <x v="2"/>
    <n v="0.15"/>
    <n v="111"/>
  </r>
  <r>
    <s v="ORD003670"/>
    <s v="CUST2386"/>
    <s v="Robert Sanchez"/>
    <s v="richard.orr@hotmail.com"/>
    <x v="3"/>
    <d v="2024-06-27T00:00:00"/>
    <x v="161"/>
    <x v="0"/>
    <x v="0"/>
    <s v="January"/>
    <x v="0"/>
    <s v="PROD7530"/>
    <x v="16"/>
    <x v="0"/>
    <n v="220"/>
    <n v="3"/>
    <n v="661"/>
    <x v="3"/>
    <n v="39"/>
    <n v="5"/>
    <x v="0"/>
    <n v="0.39939485627836613"/>
    <n v="264"/>
  </r>
  <r>
    <s v="ORD003671"/>
    <s v="CUST4967"/>
    <s v="Adam Reynolds"/>
    <s v="margaret.newman@yahoo.com"/>
    <x v="4"/>
    <d v="2023-10-12T00:00:00"/>
    <x v="423"/>
    <x v="4"/>
    <x v="1"/>
    <s v="April"/>
    <x v="0"/>
    <s v="PROD8740"/>
    <x v="8"/>
    <x v="2"/>
    <n v="895"/>
    <n v="2"/>
    <n v="1791"/>
    <x v="3"/>
    <n v="149"/>
    <n v="8"/>
    <x v="1"/>
    <n v="0.29983249581239529"/>
    <n v="537"/>
  </r>
  <r>
    <s v="ORD003672"/>
    <s v="CUST6490"/>
    <s v="Morgan Allen"/>
    <s v="ashley.vargas@yahoo.com"/>
    <x v="4"/>
    <d v="2023-01-19T00:00:00"/>
    <x v="491"/>
    <x v="2"/>
    <x v="0"/>
    <s v="May"/>
    <x v="0"/>
    <s v="PROD2840"/>
    <x v="1"/>
    <x v="1"/>
    <n v="213"/>
    <n v="5"/>
    <n v="1066"/>
    <x v="2"/>
    <n v="84"/>
    <n v="9"/>
    <x v="1"/>
    <n v="0.15009380863039401"/>
    <n v="160"/>
  </r>
  <r>
    <s v="ORD003673"/>
    <s v="CUST8994"/>
    <s v="John Campbell"/>
    <s v="sean.ward@gmail.com"/>
    <x v="4"/>
    <d v="2024-01-15T00:00:00"/>
    <x v="4"/>
    <x v="0"/>
    <x v="1"/>
    <s v="January"/>
    <x v="1"/>
    <s v="PROD3276"/>
    <x v="16"/>
    <x v="0"/>
    <n v="187"/>
    <n v="3"/>
    <n v="561"/>
    <x v="2"/>
    <n v="51"/>
    <m/>
    <x v="2"/>
    <n v="0.39928698752228164"/>
    <n v="224"/>
  </r>
  <r>
    <s v="ORD003674"/>
    <s v="CUST5535"/>
    <s v="Kristen Miller"/>
    <s v="daniel.cole@gmail.com"/>
    <x v="2"/>
    <d v="2024-09-10T00:00:00"/>
    <x v="725"/>
    <x v="11"/>
    <x v="1"/>
    <s v="July"/>
    <x v="0"/>
    <s v="PROD2798"/>
    <x v="7"/>
    <x v="4"/>
    <n v="650"/>
    <n v="2"/>
    <n v="1301"/>
    <x v="1"/>
    <n v="169"/>
    <n v="6"/>
    <x v="0"/>
    <n v="0.24980784012298232"/>
    <n v="325"/>
  </r>
  <r>
    <s v="ORD003675"/>
    <s v="CUST5950"/>
    <s v="Deanna Mckee"/>
    <s v="melissa.bennett@outlook.com"/>
    <x v="4"/>
    <d v="2023-04-12T00:00:00"/>
    <x v="694"/>
    <x v="10"/>
    <x v="0"/>
    <s v="February"/>
    <x v="0"/>
    <s v="PROD5235"/>
    <x v="12"/>
    <x v="3"/>
    <n v="43"/>
    <n v="2"/>
    <n v="87"/>
    <x v="3"/>
    <n v="7"/>
    <n v="5"/>
    <x v="0"/>
    <n v="0.34482758620689657"/>
    <n v="30"/>
  </r>
  <r>
    <s v="ORD003676"/>
    <s v="CUST5174"/>
    <s v="Eileen Underwood"/>
    <s v="kelly.marshall@yahoo.com"/>
    <x v="0"/>
    <d v="2024-11-23T00:00:00"/>
    <x v="512"/>
    <x v="2"/>
    <x v="0"/>
    <s v="May"/>
    <x v="0"/>
    <s v="PROD1090"/>
    <x v="16"/>
    <x v="0"/>
    <n v="356"/>
    <n v="4"/>
    <n v="1425"/>
    <x v="1"/>
    <n v="146"/>
    <n v="10"/>
    <x v="1"/>
    <n v="0.4"/>
    <n v="570"/>
  </r>
  <r>
    <s v="ORD003677"/>
    <s v="CUST5134"/>
    <s v="Kathleen Brooks"/>
    <s v="james.williams@gmail.com"/>
    <x v="6"/>
    <d v="2024-02-05T00:00:00"/>
    <x v="159"/>
    <x v="6"/>
    <x v="1"/>
    <s v="August"/>
    <x v="2"/>
    <s v="PROD7712"/>
    <x v="7"/>
    <x v="4"/>
    <n v="747"/>
    <n v="5"/>
    <n v="3733"/>
    <x v="0"/>
    <n v="306"/>
    <m/>
    <x v="2"/>
    <n v="0.24993302973479775"/>
    <n v="933"/>
  </r>
  <r>
    <s v="ORD003678"/>
    <s v="CUST4169"/>
    <s v="Christian Weaver"/>
    <s v="megan.wilson@yahoo.com"/>
    <x v="1"/>
    <d v="2024-10-29T00:00:00"/>
    <x v="440"/>
    <x v="5"/>
    <x v="0"/>
    <s v="October"/>
    <x v="0"/>
    <s v="PROD2094"/>
    <x v="17"/>
    <x v="3"/>
    <n v="74"/>
    <n v="4"/>
    <n v="295"/>
    <x v="0"/>
    <n v="27"/>
    <n v="3"/>
    <x v="0"/>
    <n v="0.34915254237288135"/>
    <n v="103"/>
  </r>
  <r>
    <s v="ORD003679"/>
    <s v="CUST2502"/>
    <s v="John Richards"/>
    <s v="diana.bauer@gmail.com"/>
    <x v="6"/>
    <d v="2023-11-13T00:00:00"/>
    <x v="161"/>
    <x v="0"/>
    <x v="0"/>
    <s v="January"/>
    <x v="0"/>
    <s v="PROD4912"/>
    <x v="16"/>
    <x v="0"/>
    <n v="628"/>
    <n v="3"/>
    <n v="1885"/>
    <x v="1"/>
    <n v="176"/>
    <n v="4"/>
    <x v="0"/>
    <n v="0.4"/>
    <n v="754"/>
  </r>
  <r>
    <s v="ORD003680"/>
    <s v="CUST1690"/>
    <s v="Lisa Singleton"/>
    <s v="amber.patterson@hotmail.com"/>
    <x v="2"/>
    <d v="2023-10-02T00:00:00"/>
    <x v="630"/>
    <x v="6"/>
    <x v="1"/>
    <s v="August"/>
    <x v="0"/>
    <s v="PROD7715"/>
    <x v="9"/>
    <x v="4"/>
    <n v="197"/>
    <n v="3"/>
    <n v="591"/>
    <x v="1"/>
    <n v="56"/>
    <n v="9"/>
    <x v="1"/>
    <n v="0.25042301184433163"/>
    <n v="148"/>
  </r>
  <r>
    <s v="ORD003681"/>
    <s v="CUST5522"/>
    <s v="John Ramsey"/>
    <s v="jaclyn.moran@yahoo.com"/>
    <x v="3"/>
    <d v="2023-05-22T00:00:00"/>
    <x v="16"/>
    <x v="8"/>
    <x v="0"/>
    <s v="September"/>
    <x v="2"/>
    <s v="PROD3477"/>
    <x v="19"/>
    <x v="2"/>
    <n v="392"/>
    <n v="1"/>
    <n v="392"/>
    <x v="1"/>
    <n v="34"/>
    <m/>
    <x v="2"/>
    <n v="0.30102040816326531"/>
    <n v="118"/>
  </r>
  <r>
    <s v="ORD003682"/>
    <s v="CUST7650"/>
    <s v="Jacob Cunningham"/>
    <s v="philip.moore@outlook.com"/>
    <x v="4"/>
    <d v="2024-04-17T00:00:00"/>
    <x v="551"/>
    <x v="5"/>
    <x v="1"/>
    <s v="October"/>
    <x v="2"/>
    <s v="PROD8192"/>
    <x v="6"/>
    <x v="0"/>
    <n v="344"/>
    <n v="2"/>
    <n v="688"/>
    <x v="2"/>
    <n v="42"/>
    <m/>
    <x v="2"/>
    <n v="0.39970930232558138"/>
    <n v="275"/>
  </r>
  <r>
    <s v="ORD003683"/>
    <s v="CUST2280"/>
    <s v="Christopher Edwards"/>
    <s v="dawn.price@hotmail.com"/>
    <x v="0"/>
    <d v="2024-11-18T00:00:00"/>
    <x v="123"/>
    <x v="1"/>
    <x v="0"/>
    <s v="December"/>
    <x v="0"/>
    <s v="PROD2134"/>
    <x v="12"/>
    <x v="3"/>
    <n v="588"/>
    <n v="4"/>
    <n v="2352"/>
    <x v="0"/>
    <n v="279"/>
    <n v="10"/>
    <x v="1"/>
    <n v="0.34991496598639454"/>
    <n v="823"/>
  </r>
  <r>
    <s v="ORD003684"/>
    <s v="CUST8699"/>
    <s v="Taylor Malone"/>
    <s v="ronald.knox@gmail.com"/>
    <x v="0"/>
    <d v="2023-01-14T00:00:00"/>
    <x v="219"/>
    <x v="11"/>
    <x v="1"/>
    <s v="July"/>
    <x v="0"/>
    <s v="PROD9049"/>
    <x v="14"/>
    <x v="4"/>
    <n v="25"/>
    <n v="3"/>
    <n v="74"/>
    <x v="1"/>
    <n v="5"/>
    <n v="7"/>
    <x v="0"/>
    <n v="0.24324324324324326"/>
    <n v="18"/>
  </r>
  <r>
    <s v="ORD003685"/>
    <s v="CUST2752"/>
    <s v="Sarah Walker"/>
    <s v="michael.williams@outlook.com"/>
    <x v="2"/>
    <d v="2023-12-27T00:00:00"/>
    <x v="246"/>
    <x v="1"/>
    <x v="1"/>
    <s v="December"/>
    <x v="0"/>
    <s v="PROD3282"/>
    <x v="11"/>
    <x v="3"/>
    <n v="1730"/>
    <n v="2"/>
    <n v="3460"/>
    <x v="1"/>
    <n v="249"/>
    <n v="5"/>
    <x v="0"/>
    <n v="0.35"/>
    <n v="1211"/>
  </r>
  <r>
    <s v="ORD003686"/>
    <s v="CUST6753"/>
    <s v="Chad James"/>
    <s v="alicia.morris@gmail.com"/>
    <x v="1"/>
    <d v="2023-08-14T00:00:00"/>
    <x v="396"/>
    <x v="3"/>
    <x v="0"/>
    <s v="March"/>
    <x v="0"/>
    <s v="PROD9171"/>
    <x v="18"/>
    <x v="0"/>
    <n v="33"/>
    <n v="5"/>
    <n v="166"/>
    <x v="0"/>
    <n v="24"/>
    <n v="8"/>
    <x v="1"/>
    <n v="0.39759036144578314"/>
    <n v="66"/>
  </r>
  <r>
    <s v="ORD003687"/>
    <s v="CUST2445"/>
    <s v="Nicole Brown"/>
    <s v="ellen.lewis@hotmail.com"/>
    <x v="1"/>
    <d v="2023-05-03T00:00:00"/>
    <x v="380"/>
    <x v="3"/>
    <x v="1"/>
    <s v="March"/>
    <x v="0"/>
    <s v="PROD8797"/>
    <x v="19"/>
    <x v="2"/>
    <n v="356"/>
    <n v="2"/>
    <n v="711"/>
    <x v="2"/>
    <n v="98"/>
    <n v="6"/>
    <x v="0"/>
    <n v="0.29957805907172996"/>
    <n v="213"/>
  </r>
  <r>
    <s v="ORD003688"/>
    <s v="CUST9673"/>
    <s v="Brenda Hall"/>
    <s v="robert.tran@hotmail.com"/>
    <x v="3"/>
    <d v="2023-07-20T00:00:00"/>
    <x v="379"/>
    <x v="4"/>
    <x v="0"/>
    <s v="April"/>
    <x v="0"/>
    <s v="PROD8126"/>
    <x v="3"/>
    <x v="1"/>
    <n v="585"/>
    <n v="4"/>
    <n v="2338"/>
    <x v="0"/>
    <n v="221"/>
    <n v="4"/>
    <x v="0"/>
    <n v="0.15012831479897348"/>
    <n v="351"/>
  </r>
  <r>
    <s v="ORD003689"/>
    <s v="CUST7075"/>
    <s v="Michelle Allen"/>
    <s v="melissa.taylor@gmail.com"/>
    <x v="1"/>
    <d v="2023-06-23T00:00:00"/>
    <x v="208"/>
    <x v="4"/>
    <x v="1"/>
    <s v="April"/>
    <x v="0"/>
    <s v="PROD7062"/>
    <x v="4"/>
    <x v="2"/>
    <n v="1048"/>
    <n v="4"/>
    <n v="4192"/>
    <x v="1"/>
    <n v="431"/>
    <n v="7"/>
    <x v="0"/>
    <n v="0.30009541984732824"/>
    <n v="1258"/>
  </r>
  <r>
    <s v="ORD003690"/>
    <s v="CUST3392"/>
    <s v="Dr. Joseph Wilson DDS"/>
    <s v="samuel.davis@gmail.com"/>
    <x v="4"/>
    <d v="2023-11-14T00:00:00"/>
    <x v="504"/>
    <x v="6"/>
    <x v="0"/>
    <s v="August"/>
    <x v="0"/>
    <s v="PROD8379"/>
    <x v="6"/>
    <x v="0"/>
    <n v="719"/>
    <n v="3"/>
    <n v="2157"/>
    <x v="2"/>
    <n v="190"/>
    <n v="10"/>
    <x v="1"/>
    <n v="0.40009272137227631"/>
    <n v="863"/>
  </r>
  <r>
    <s v="ORD003691"/>
    <s v="CUST5760"/>
    <s v="Stacy Fisher"/>
    <s v="robert.obrien@hotmail.com"/>
    <x v="2"/>
    <d v="2023-01-13T00:00:00"/>
    <x v="115"/>
    <x v="7"/>
    <x v="1"/>
    <s v="November"/>
    <x v="0"/>
    <s v="PROD7363"/>
    <x v="12"/>
    <x v="3"/>
    <n v="1296"/>
    <n v="7"/>
    <n v="9072"/>
    <x v="3"/>
    <n v="496"/>
    <n v="10"/>
    <x v="1"/>
    <n v="0.3499779541446208"/>
    <n v="3175"/>
  </r>
  <r>
    <s v="ORD003692"/>
    <s v="CUST8699"/>
    <s v="Taylor Malone"/>
    <s v="ronald.knox@gmail.com"/>
    <x v="0"/>
    <d v="2023-01-14T00:00:00"/>
    <x v="17"/>
    <x v="0"/>
    <x v="0"/>
    <s v="January"/>
    <x v="0"/>
    <s v="PROD7814"/>
    <x v="18"/>
    <x v="0"/>
    <n v="457"/>
    <n v="3"/>
    <n v="1372"/>
    <x v="0"/>
    <n v="193"/>
    <n v="5"/>
    <x v="0"/>
    <n v="0.4001457725947522"/>
    <n v="549"/>
  </r>
  <r>
    <s v="ORD003693"/>
    <s v="CUST5700"/>
    <s v="Jeanette Morales"/>
    <s v="theresa.arnold@gmail.com"/>
    <x v="4"/>
    <d v="2024-07-24T00:00:00"/>
    <x v="566"/>
    <x v="8"/>
    <x v="0"/>
    <s v="September"/>
    <x v="0"/>
    <s v="PROD1849"/>
    <x v="13"/>
    <x v="4"/>
    <n v="140"/>
    <n v="5"/>
    <n v="700"/>
    <x v="1"/>
    <n v="50"/>
    <n v="5"/>
    <x v="0"/>
    <n v="0.25"/>
    <n v="175"/>
  </r>
  <r>
    <s v="ORD003694"/>
    <s v="CUST3437"/>
    <s v="Denise Richards"/>
    <s v="alexandra.carter@yahoo.com"/>
    <x v="0"/>
    <d v="2023-07-23T00:00:00"/>
    <x v="262"/>
    <x v="6"/>
    <x v="1"/>
    <s v="August"/>
    <x v="0"/>
    <s v="PROD5238"/>
    <x v="1"/>
    <x v="1"/>
    <n v="436"/>
    <n v="2"/>
    <n v="872"/>
    <x v="2"/>
    <n v="102"/>
    <n v="7"/>
    <x v="0"/>
    <n v="0.15022935779816513"/>
    <n v="131"/>
  </r>
  <r>
    <s v="ORD003695"/>
    <s v="CUST3392"/>
    <s v="Dr. Joseph Wilson DDS"/>
    <s v="samuel.davis@gmail.com"/>
    <x v="4"/>
    <d v="2023-11-14T00:00:00"/>
    <x v="492"/>
    <x v="11"/>
    <x v="1"/>
    <s v="July"/>
    <x v="2"/>
    <s v="PROD9802"/>
    <x v="16"/>
    <x v="0"/>
    <n v="479"/>
    <n v="1"/>
    <n v="479"/>
    <x v="1"/>
    <n v="66"/>
    <m/>
    <x v="2"/>
    <n v="0.40083507306889354"/>
    <n v="192"/>
  </r>
  <r>
    <s v="ORD003696"/>
    <s v="CUST9116"/>
    <s v="Sean Howell"/>
    <s v="edwin.steele@gmail.com"/>
    <x v="2"/>
    <d v="2023-04-01T00:00:00"/>
    <x v="99"/>
    <x v="10"/>
    <x v="0"/>
    <s v="February"/>
    <x v="2"/>
    <s v="PROD1332"/>
    <x v="21"/>
    <x v="1"/>
    <n v="178"/>
    <n v="4"/>
    <n v="712"/>
    <x v="1"/>
    <n v="54"/>
    <m/>
    <x v="2"/>
    <n v="0.1502808988764045"/>
    <n v="107"/>
  </r>
  <r>
    <s v="ORD003697"/>
    <s v="CUST4169"/>
    <s v="Christian Weaver"/>
    <s v="megan.wilson@yahoo.com"/>
    <x v="1"/>
    <d v="2024-10-29T00:00:00"/>
    <x v="386"/>
    <x v="10"/>
    <x v="0"/>
    <s v="February"/>
    <x v="0"/>
    <s v="PROD4279"/>
    <x v="11"/>
    <x v="3"/>
    <n v="385"/>
    <n v="4"/>
    <n v="1541"/>
    <x v="0"/>
    <n v="154"/>
    <n v="2"/>
    <x v="0"/>
    <n v="0.34977287475665153"/>
    <n v="539"/>
  </r>
  <r>
    <s v="ORD003698"/>
    <s v="CUST1010"/>
    <s v="Larry Beck"/>
    <s v="michelle.james@outlook.com"/>
    <x v="0"/>
    <d v="2024-04-17T00:00:00"/>
    <x v="335"/>
    <x v="0"/>
    <x v="1"/>
    <s v="January"/>
    <x v="0"/>
    <s v="PROD2624"/>
    <x v="11"/>
    <x v="3"/>
    <n v="691"/>
    <n v="1"/>
    <n v="691"/>
    <x v="1"/>
    <n v="64"/>
    <n v="5"/>
    <x v="0"/>
    <n v="0.35021707670043417"/>
    <n v="242"/>
  </r>
  <r>
    <s v="ORD003699"/>
    <s v="CUST1869"/>
    <s v="Suzanne Cooley"/>
    <s v="jack.roman@yahoo.com"/>
    <x v="0"/>
    <d v="2023-02-15T00:00:00"/>
    <x v="424"/>
    <x v="11"/>
    <x v="1"/>
    <s v="July"/>
    <x v="0"/>
    <s v="PROD7158"/>
    <x v="21"/>
    <x v="1"/>
    <n v="1164"/>
    <n v="5"/>
    <n v="5819"/>
    <x v="0"/>
    <n v="666"/>
    <n v="5"/>
    <x v="0"/>
    <n v="0.15002577762502148"/>
    <n v="873"/>
  </r>
  <r>
    <s v="ORD003700"/>
    <s v="CUST7362"/>
    <s v="John Fleming"/>
    <s v="charles.singleton@hotmail.com"/>
    <x v="2"/>
    <d v="2024-02-25T00:00:00"/>
    <x v="241"/>
    <x v="8"/>
    <x v="1"/>
    <s v="September"/>
    <x v="0"/>
    <s v="PROD4939"/>
    <x v="10"/>
    <x v="2"/>
    <n v="135"/>
    <n v="2"/>
    <n v="270"/>
    <x v="0"/>
    <n v="18"/>
    <n v="10"/>
    <x v="1"/>
    <n v="0.3"/>
    <n v="81"/>
  </r>
  <r>
    <s v="ORD003701"/>
    <s v="CUST1861"/>
    <s v="Scott Ross"/>
    <s v="leslie.garrett@hotmail.com"/>
    <x v="3"/>
    <d v="2023-02-23T00:00:00"/>
    <x v="184"/>
    <x v="3"/>
    <x v="0"/>
    <s v="March"/>
    <x v="0"/>
    <s v="PROD5079"/>
    <x v="2"/>
    <x v="1"/>
    <n v="159"/>
    <n v="3"/>
    <n v="476"/>
    <x v="0"/>
    <n v="70"/>
    <n v="4"/>
    <x v="0"/>
    <n v="0.14915966386554622"/>
    <n v="71"/>
  </r>
  <r>
    <s v="ORD003702"/>
    <s v="CUST3345"/>
    <s v="Amy Johnson"/>
    <s v="tammy.hess@outlook.com"/>
    <x v="1"/>
    <d v="2024-12-19T00:00:00"/>
    <x v="320"/>
    <x v="7"/>
    <x v="0"/>
    <s v="November"/>
    <x v="2"/>
    <s v="PROD2206"/>
    <x v="16"/>
    <x v="0"/>
    <n v="844"/>
    <n v="6"/>
    <n v="5063"/>
    <x v="0"/>
    <n v="465"/>
    <m/>
    <x v="2"/>
    <n v="0.39996049772861941"/>
    <n v="2025"/>
  </r>
  <r>
    <s v="ORD003703"/>
    <s v="CUST7568"/>
    <s v="Jennifer Greene"/>
    <s v="trevor.brown@outlook.com"/>
    <x v="1"/>
    <d v="2023-03-27T00:00:00"/>
    <x v="268"/>
    <x v="0"/>
    <x v="0"/>
    <s v="January"/>
    <x v="0"/>
    <s v="PROD7876"/>
    <x v="4"/>
    <x v="2"/>
    <n v="769"/>
    <n v="1"/>
    <n v="769"/>
    <x v="3"/>
    <n v="91"/>
    <n v="6"/>
    <x v="0"/>
    <n v="0.30039011703511054"/>
    <n v="231"/>
  </r>
  <r>
    <s v="ORD003704"/>
    <s v="CUST2606"/>
    <s v="Michele Barker"/>
    <s v="karen.torres@gmail.com"/>
    <x v="3"/>
    <d v="2024-02-04T00:00:00"/>
    <x v="384"/>
    <x v="9"/>
    <x v="1"/>
    <s v="June"/>
    <x v="0"/>
    <s v="PROD5918"/>
    <x v="10"/>
    <x v="2"/>
    <n v="59"/>
    <n v="6"/>
    <n v="353"/>
    <x v="1"/>
    <n v="36"/>
    <n v="6"/>
    <x v="0"/>
    <n v="0.3002832861189802"/>
    <n v="106"/>
  </r>
  <r>
    <s v="ORD003705"/>
    <s v="CUST4779"/>
    <s v="Mary Fleming"/>
    <s v="mary.smith@hotmail.com"/>
    <x v="0"/>
    <d v="2024-07-01T00:00:00"/>
    <x v="624"/>
    <x v="7"/>
    <x v="0"/>
    <s v="November"/>
    <x v="1"/>
    <s v="PROD6172"/>
    <x v="5"/>
    <x v="3"/>
    <n v="539"/>
    <n v="7"/>
    <n v="3770"/>
    <x v="1"/>
    <n v="407"/>
    <m/>
    <x v="2"/>
    <n v="0.35013262599469497"/>
    <n v="1320"/>
  </r>
  <r>
    <s v="ORD003706"/>
    <s v="CUST3077"/>
    <s v="Jennifer Reed"/>
    <s v="richard.sims@yahoo.com"/>
    <x v="5"/>
    <d v="2023-07-04T00:00:00"/>
    <x v="447"/>
    <x v="11"/>
    <x v="0"/>
    <s v="July"/>
    <x v="2"/>
    <s v="PROD5487"/>
    <x v="7"/>
    <x v="4"/>
    <n v="647"/>
    <n v="1"/>
    <n v="647"/>
    <x v="1"/>
    <n v="71"/>
    <m/>
    <x v="2"/>
    <n v="0.25038639876352398"/>
    <n v="162"/>
  </r>
  <r>
    <s v="ORD003707"/>
    <s v="CUST4939"/>
    <s v="Chris Cooley"/>
    <s v="anna.garcia@yahoo.com"/>
    <x v="3"/>
    <d v="2024-07-08T00:00:00"/>
    <x v="68"/>
    <x v="9"/>
    <x v="1"/>
    <s v="June"/>
    <x v="0"/>
    <s v="PROD8796"/>
    <x v="4"/>
    <x v="2"/>
    <n v="533"/>
    <n v="3"/>
    <n v="1598"/>
    <x v="1"/>
    <n v="207"/>
    <n v="6"/>
    <x v="0"/>
    <n v="0.29974968710888611"/>
    <n v="479"/>
  </r>
  <r>
    <s v="ORD003708"/>
    <s v="CUST9669"/>
    <s v="Joe King"/>
    <s v="william.whitney@gmail.com"/>
    <x v="4"/>
    <d v="2024-06-28T00:00:00"/>
    <x v="127"/>
    <x v="4"/>
    <x v="0"/>
    <s v="April"/>
    <x v="1"/>
    <s v="PROD5512"/>
    <x v="18"/>
    <x v="0"/>
    <n v="1039"/>
    <n v="3"/>
    <n v="3117"/>
    <x v="1"/>
    <n v="164"/>
    <m/>
    <x v="2"/>
    <n v="0.40006416426050689"/>
    <n v="1247"/>
  </r>
  <r>
    <s v="ORD003709"/>
    <s v="CUST5457"/>
    <s v="Kari Carpenter"/>
    <s v="lisa.gordon@yahoo.com"/>
    <x v="3"/>
    <d v="2023-01-27T00:00:00"/>
    <x v="211"/>
    <x v="0"/>
    <x v="0"/>
    <s v="January"/>
    <x v="0"/>
    <s v="PROD7704"/>
    <x v="18"/>
    <x v="0"/>
    <n v="226"/>
    <n v="1"/>
    <n v="226"/>
    <x v="2"/>
    <n v="30"/>
    <n v="5"/>
    <x v="0"/>
    <n v="0.39823008849557523"/>
    <n v="90"/>
  </r>
  <r>
    <s v="ORD003710"/>
    <s v="CUST8907"/>
    <s v="David Gillespie"/>
    <s v="thomas.grant@gmail.com"/>
    <x v="3"/>
    <d v="2023-08-25T00:00:00"/>
    <x v="225"/>
    <x v="10"/>
    <x v="1"/>
    <s v="February"/>
    <x v="0"/>
    <s v="PROD1496"/>
    <x v="9"/>
    <x v="4"/>
    <n v="504"/>
    <n v="3"/>
    <n v="1513"/>
    <x v="2"/>
    <n v="107"/>
    <n v="2"/>
    <x v="0"/>
    <n v="0.24983476536682089"/>
    <n v="378"/>
  </r>
  <r>
    <s v="ORD003711"/>
    <s v="CUST6831"/>
    <s v="John Alexander"/>
    <s v="chelsea.grant@outlook.com"/>
    <x v="5"/>
    <d v="2023-09-29T00:00:00"/>
    <x v="520"/>
    <x v="1"/>
    <x v="0"/>
    <s v="December"/>
    <x v="0"/>
    <s v="PROD6950"/>
    <x v="20"/>
    <x v="3"/>
    <n v="1338"/>
    <n v="10"/>
    <n v="13380"/>
    <x v="0"/>
    <n v="1087"/>
    <n v="9"/>
    <x v="1"/>
    <n v="0.35"/>
    <n v="4683"/>
  </r>
  <r>
    <s v="ORD003712"/>
    <s v="CUST9673"/>
    <s v="Brenda Hall"/>
    <s v="robert.tran@hotmail.com"/>
    <x v="3"/>
    <d v="2023-07-20T00:00:00"/>
    <x v="162"/>
    <x v="9"/>
    <x v="0"/>
    <s v="June"/>
    <x v="0"/>
    <s v="PROD3182"/>
    <x v="0"/>
    <x v="0"/>
    <n v="345"/>
    <n v="2"/>
    <n v="689"/>
    <x v="0"/>
    <n v="43"/>
    <n v="2"/>
    <x v="0"/>
    <n v="0.40058055152394773"/>
    <n v="276"/>
  </r>
  <r>
    <s v="ORD003713"/>
    <s v="CUST7569"/>
    <s v="Elizabeth Mills"/>
    <s v="jill.walker@outlook.com"/>
    <x v="2"/>
    <d v="2023-07-11T00:00:00"/>
    <x v="100"/>
    <x v="10"/>
    <x v="0"/>
    <s v="February"/>
    <x v="0"/>
    <s v="PROD8761"/>
    <x v="10"/>
    <x v="2"/>
    <n v="770"/>
    <n v="3"/>
    <n v="2310"/>
    <x v="4"/>
    <n v="318"/>
    <n v="8"/>
    <x v="1"/>
    <n v="0.3"/>
    <n v="693"/>
  </r>
  <r>
    <s v="ORD003714"/>
    <s v="CUST9268"/>
    <s v="Laura Summers"/>
    <s v="allison.frye@hotmail.com"/>
    <x v="0"/>
    <d v="2023-12-09T00:00:00"/>
    <x v="634"/>
    <x v="5"/>
    <x v="0"/>
    <s v="October"/>
    <x v="0"/>
    <s v="PROD4026"/>
    <x v="7"/>
    <x v="4"/>
    <n v="245"/>
    <n v="3"/>
    <n v="734"/>
    <x v="3"/>
    <n v="65"/>
    <n v="6"/>
    <x v="0"/>
    <n v="0.25068119891008173"/>
    <n v="184"/>
  </r>
  <r>
    <s v="ORD003715"/>
    <s v="CUST2559"/>
    <s v="Carla Matthews"/>
    <s v="michael.murphy@yahoo.com"/>
    <x v="3"/>
    <d v="2023-11-04T00:00:00"/>
    <x v="367"/>
    <x v="4"/>
    <x v="1"/>
    <s v="April"/>
    <x v="0"/>
    <s v="PROD3043"/>
    <x v="21"/>
    <x v="1"/>
    <n v="298"/>
    <n v="2"/>
    <n v="597"/>
    <x v="1"/>
    <n v="76"/>
    <n v="7"/>
    <x v="0"/>
    <n v="0.15075376884422109"/>
    <n v="90"/>
  </r>
  <r>
    <s v="ORD003716"/>
    <s v="CUST3718"/>
    <s v="Andrea Dominguez"/>
    <s v="anthony.krueger@outlook.com"/>
    <x v="5"/>
    <d v="2023-08-01T00:00:00"/>
    <x v="413"/>
    <x v="2"/>
    <x v="1"/>
    <s v="May"/>
    <x v="1"/>
    <s v="PROD9840"/>
    <x v="17"/>
    <x v="3"/>
    <n v="954"/>
    <n v="3"/>
    <n v="2861"/>
    <x v="2"/>
    <n v="175"/>
    <m/>
    <x v="2"/>
    <n v="0.34987766515204471"/>
    <n v="1001"/>
  </r>
  <r>
    <s v="ORD003717"/>
    <s v="CUST5571"/>
    <s v="Mary Farrell"/>
    <s v="april.bradshaw@outlook.com"/>
    <x v="6"/>
    <d v="2023-03-17T00:00:00"/>
    <x v="137"/>
    <x v="8"/>
    <x v="1"/>
    <s v="September"/>
    <x v="0"/>
    <s v="PROD5289"/>
    <x v="0"/>
    <x v="0"/>
    <n v="137"/>
    <n v="1"/>
    <n v="137"/>
    <x v="1"/>
    <n v="7"/>
    <n v="3"/>
    <x v="0"/>
    <n v="0.40145985401459855"/>
    <n v="55"/>
  </r>
  <r>
    <s v="ORD003718"/>
    <s v="CUST9162"/>
    <s v="Sarah Ross"/>
    <s v="ashley.johnson@gmail.com"/>
    <x v="3"/>
    <d v="2024-05-15T00:00:00"/>
    <x v="192"/>
    <x v="10"/>
    <x v="1"/>
    <s v="February"/>
    <x v="1"/>
    <s v="PROD4941"/>
    <x v="9"/>
    <x v="4"/>
    <n v="215"/>
    <n v="4"/>
    <n v="862"/>
    <x v="3"/>
    <n v="68"/>
    <m/>
    <x v="2"/>
    <n v="0.24941995359628771"/>
    <n v="215"/>
  </r>
  <r>
    <s v="ORD003719"/>
    <s v="CUST6741"/>
    <s v="Anthony Patton"/>
    <s v="carmen.maddox@yahoo.com"/>
    <x v="5"/>
    <d v="2024-06-15T00:00:00"/>
    <x v="624"/>
    <x v="7"/>
    <x v="0"/>
    <s v="November"/>
    <x v="2"/>
    <s v="PROD2629"/>
    <x v="1"/>
    <x v="1"/>
    <n v="109"/>
    <n v="6"/>
    <n v="654"/>
    <x v="1"/>
    <n v="88"/>
    <m/>
    <x v="2"/>
    <n v="0.14984709480122324"/>
    <n v="98"/>
  </r>
  <r>
    <s v="ORD003720"/>
    <s v="CUST1055"/>
    <s v="Toni Lane"/>
    <s v="heather.morales@yahoo.com"/>
    <x v="3"/>
    <d v="2024-09-26T00:00:00"/>
    <x v="399"/>
    <x v="0"/>
    <x v="1"/>
    <s v="January"/>
    <x v="0"/>
    <s v="PROD2412"/>
    <x v="6"/>
    <x v="0"/>
    <n v="11"/>
    <n v="1"/>
    <n v="11"/>
    <x v="2"/>
    <n v="1"/>
    <n v="5"/>
    <x v="0"/>
    <n v="0.36363636363636365"/>
    <n v="4"/>
  </r>
  <r>
    <s v="ORD003721"/>
    <s v="CUST8860"/>
    <s v="Kim Riley"/>
    <s v="emily.hayden@gmail.com"/>
    <x v="6"/>
    <d v="2023-07-29T00:00:00"/>
    <x v="339"/>
    <x v="6"/>
    <x v="1"/>
    <s v="August"/>
    <x v="0"/>
    <s v="PROD2671"/>
    <x v="14"/>
    <x v="4"/>
    <n v="1226"/>
    <n v="3"/>
    <n v="3677"/>
    <x v="0"/>
    <n v="230"/>
    <n v="5"/>
    <x v="0"/>
    <n v="0.24993200979059016"/>
    <n v="919"/>
  </r>
  <r>
    <s v="ORD003722"/>
    <s v="CUST2240"/>
    <s v="Gloria Wright"/>
    <s v="darryl.hicks@yahoo.com"/>
    <x v="5"/>
    <d v="2024-06-22T00:00:00"/>
    <x v="435"/>
    <x v="0"/>
    <x v="0"/>
    <s v="January"/>
    <x v="2"/>
    <s v="PROD1966"/>
    <x v="19"/>
    <x v="2"/>
    <n v="60"/>
    <n v="2"/>
    <n v="120"/>
    <x v="1"/>
    <n v="12"/>
    <m/>
    <x v="2"/>
    <n v="0.3"/>
    <n v="36"/>
  </r>
  <r>
    <s v="ORD003723"/>
    <s v="CUST8181"/>
    <s v="Timothy Edwards"/>
    <s v="barbara.jackson@hotmail.com"/>
    <x v="1"/>
    <d v="2023-03-10T00:00:00"/>
    <x v="530"/>
    <x v="7"/>
    <x v="0"/>
    <s v="November"/>
    <x v="0"/>
    <s v="PROD9107"/>
    <x v="12"/>
    <x v="3"/>
    <n v="982"/>
    <n v="7"/>
    <n v="6877"/>
    <x v="4"/>
    <n v="524"/>
    <n v="6"/>
    <x v="0"/>
    <n v="0.35000727061218556"/>
    <n v="2407"/>
  </r>
  <r>
    <s v="ORD003724"/>
    <s v="CUST2967"/>
    <s v="Cathy Gaines"/>
    <s v="jonathan.sparks@outlook.com"/>
    <x v="1"/>
    <d v="2023-07-09T00:00:00"/>
    <x v="319"/>
    <x v="7"/>
    <x v="0"/>
    <s v="November"/>
    <x v="0"/>
    <s v="PROD9617"/>
    <x v="16"/>
    <x v="0"/>
    <n v="353"/>
    <n v="1"/>
    <n v="353"/>
    <x v="3"/>
    <n v="18"/>
    <n v="5"/>
    <x v="0"/>
    <n v="0.39943342776203966"/>
    <n v="141"/>
  </r>
  <r>
    <s v="ORD003725"/>
    <s v="CUST5815"/>
    <s v="John Wilson DDS"/>
    <s v="andrew.hamilton@outlook.com"/>
    <x v="6"/>
    <d v="2024-10-09T00:00:00"/>
    <x v="558"/>
    <x v="5"/>
    <x v="1"/>
    <s v="October"/>
    <x v="0"/>
    <s v="PROD6720"/>
    <x v="12"/>
    <x v="3"/>
    <n v="1121"/>
    <n v="4"/>
    <n v="4484"/>
    <x v="0"/>
    <n v="531"/>
    <n v="9"/>
    <x v="1"/>
    <n v="0.3499107939339875"/>
    <n v="1569"/>
  </r>
  <r>
    <s v="ORD003726"/>
    <s v="CUST6706"/>
    <s v="Peter Jackson"/>
    <s v="charles.wright@yahoo.com"/>
    <x v="1"/>
    <d v="2024-03-06T00:00:00"/>
    <x v="422"/>
    <x v="2"/>
    <x v="1"/>
    <s v="May"/>
    <x v="0"/>
    <s v="PROD5516"/>
    <x v="19"/>
    <x v="2"/>
    <n v="118"/>
    <n v="4"/>
    <n v="472"/>
    <x v="2"/>
    <n v="45"/>
    <n v="5"/>
    <x v="0"/>
    <n v="0.30084745762711862"/>
    <n v="142"/>
  </r>
  <r>
    <s v="ORD003727"/>
    <s v="CUST1700"/>
    <s v="Eric Marshall"/>
    <s v="cameron.mclaughlin@hotmail.com"/>
    <x v="2"/>
    <d v="2023-07-21T00:00:00"/>
    <x v="335"/>
    <x v="0"/>
    <x v="1"/>
    <s v="January"/>
    <x v="0"/>
    <s v="PROD5639"/>
    <x v="5"/>
    <x v="3"/>
    <n v="69"/>
    <n v="1"/>
    <n v="69"/>
    <x v="1"/>
    <n v="5"/>
    <n v="4"/>
    <x v="0"/>
    <n v="0.34782608695652173"/>
    <n v="24"/>
  </r>
  <r>
    <s v="ORD003728"/>
    <s v="CUST4779"/>
    <s v="Anthony Rogers"/>
    <s v="heidi.henry@yahoo.com"/>
    <x v="2"/>
    <d v="2024-09-14T00:00:00"/>
    <x v="209"/>
    <x v="2"/>
    <x v="1"/>
    <s v="May"/>
    <x v="0"/>
    <s v="PROD8987"/>
    <x v="17"/>
    <x v="3"/>
    <n v="337"/>
    <n v="5"/>
    <n v="1686"/>
    <x v="1"/>
    <n v="165"/>
    <n v="10"/>
    <x v="1"/>
    <n v="0.34994068801897982"/>
    <n v="590"/>
  </r>
  <r>
    <s v="ORD003729"/>
    <s v="CUST5103"/>
    <s v="Rebecca Mcbride"/>
    <s v="william.smith@gmail.com"/>
    <x v="1"/>
    <d v="2023-07-04T00:00:00"/>
    <x v="146"/>
    <x v="11"/>
    <x v="0"/>
    <s v="July"/>
    <x v="0"/>
    <s v="PROD8972"/>
    <x v="15"/>
    <x v="1"/>
    <n v="630"/>
    <n v="2"/>
    <n v="1260"/>
    <x v="1"/>
    <n v="174"/>
    <n v="8"/>
    <x v="1"/>
    <n v="0.15"/>
    <n v="189"/>
  </r>
  <r>
    <s v="ORD003730"/>
    <s v="CUST9933"/>
    <s v="Derrick Dean"/>
    <s v="robert.cruz@gmail.com"/>
    <x v="4"/>
    <d v="2024-10-04T00:00:00"/>
    <x v="48"/>
    <x v="4"/>
    <x v="0"/>
    <s v="April"/>
    <x v="0"/>
    <s v="PROD7758"/>
    <x v="11"/>
    <x v="3"/>
    <n v="598"/>
    <n v="4"/>
    <n v="2390"/>
    <x v="1"/>
    <n v="213"/>
    <n v="8"/>
    <x v="1"/>
    <n v="0.35020920502092051"/>
    <n v="837"/>
  </r>
  <r>
    <s v="ORD003731"/>
    <s v="CUST2527"/>
    <s v="Shelby Schwartz"/>
    <s v="heather.knapp@outlook.com"/>
    <x v="0"/>
    <d v="2024-08-17T00:00:00"/>
    <x v="11"/>
    <x v="4"/>
    <x v="1"/>
    <s v="April"/>
    <x v="0"/>
    <s v="PROD9357"/>
    <x v="17"/>
    <x v="3"/>
    <n v="868"/>
    <n v="5"/>
    <n v="4342"/>
    <x v="0"/>
    <n v="318"/>
    <n v="9"/>
    <x v="1"/>
    <n v="0.35006909258406266"/>
    <n v="1520"/>
  </r>
  <r>
    <s v="ORD003732"/>
    <s v="CUST8628"/>
    <s v="Krista Jones"/>
    <s v="catherine.thompson@outlook.com"/>
    <x v="6"/>
    <d v="2024-11-30T00:00:00"/>
    <x v="25"/>
    <x v="10"/>
    <x v="0"/>
    <s v="February"/>
    <x v="0"/>
    <s v="PROD1642"/>
    <x v="10"/>
    <x v="2"/>
    <n v="806"/>
    <n v="4"/>
    <n v="3224"/>
    <x v="0"/>
    <n v="248"/>
    <n v="5"/>
    <x v="0"/>
    <n v="0.29993796526054589"/>
    <n v="967"/>
  </r>
  <r>
    <s v="ORD003733"/>
    <s v="CUST7911"/>
    <s v="Andrew Brown"/>
    <s v="kayla.robertson@gmail.com"/>
    <x v="6"/>
    <d v="2023-08-31T00:00:00"/>
    <x v="536"/>
    <x v="9"/>
    <x v="0"/>
    <s v="June"/>
    <x v="0"/>
    <s v="PROD9425"/>
    <x v="4"/>
    <x v="2"/>
    <n v="612"/>
    <n v="2"/>
    <n v="1224"/>
    <x v="4"/>
    <n v="77"/>
    <n v="7"/>
    <x v="0"/>
    <n v="0.29983660130718953"/>
    <n v="367"/>
  </r>
  <r>
    <s v="ORD003734"/>
    <s v="CUST5479"/>
    <s v="Meredith Perez"/>
    <s v="elizabeth.rodriguez@gmail.com"/>
    <x v="4"/>
    <d v="2023-09-04T00:00:00"/>
    <x v="92"/>
    <x v="6"/>
    <x v="0"/>
    <s v="August"/>
    <x v="0"/>
    <s v="PROD9379"/>
    <x v="8"/>
    <x v="2"/>
    <n v="816"/>
    <n v="1"/>
    <n v="816"/>
    <x v="1"/>
    <n v="62"/>
    <n v="7"/>
    <x v="0"/>
    <n v="0.30024509803921567"/>
    <n v="245"/>
  </r>
  <r>
    <s v="ORD003735"/>
    <s v="CUST8777"/>
    <s v="Alicia Soto"/>
    <s v="michael.smith@yahoo.com"/>
    <x v="3"/>
    <d v="2024-07-18T00:00:00"/>
    <x v="547"/>
    <x v="0"/>
    <x v="0"/>
    <s v="January"/>
    <x v="0"/>
    <s v="PROD1158"/>
    <x v="21"/>
    <x v="1"/>
    <n v="34"/>
    <n v="2"/>
    <n v="69"/>
    <x v="1"/>
    <n v="9"/>
    <n v="4"/>
    <x v="0"/>
    <n v="0.14492753623188406"/>
    <n v="10"/>
  </r>
  <r>
    <s v="ORD003736"/>
    <s v="CUST5050"/>
    <s v="Robert Burton"/>
    <s v="linda.wu@yahoo.com"/>
    <x v="2"/>
    <d v="2023-11-09T00:00:00"/>
    <x v="236"/>
    <x v="4"/>
    <x v="0"/>
    <s v="April"/>
    <x v="1"/>
    <s v="PROD8252"/>
    <x v="13"/>
    <x v="4"/>
    <n v="925"/>
    <n v="4"/>
    <n v="3700"/>
    <x v="1"/>
    <n v="359"/>
    <m/>
    <x v="2"/>
    <n v="0.25"/>
    <n v="925"/>
  </r>
  <r>
    <s v="ORD003737"/>
    <s v="CUST2735"/>
    <s v="Mr. Terry Gonzalez"/>
    <s v="sara.bennett@yahoo.com"/>
    <x v="1"/>
    <d v="2024-04-23T00:00:00"/>
    <x v="214"/>
    <x v="11"/>
    <x v="0"/>
    <s v="July"/>
    <x v="0"/>
    <s v="PROD5103"/>
    <x v="6"/>
    <x v="0"/>
    <n v="477"/>
    <n v="1"/>
    <n v="477"/>
    <x v="3"/>
    <n v="46"/>
    <n v="7"/>
    <x v="0"/>
    <n v="0.40041928721174003"/>
    <n v="191"/>
  </r>
  <r>
    <s v="ORD003738"/>
    <s v="CUST6879"/>
    <s v="Olivia Howell"/>
    <s v="kenneth.reynolds@gmail.com"/>
    <x v="2"/>
    <d v="2023-09-21T00:00:00"/>
    <x v="337"/>
    <x v="7"/>
    <x v="0"/>
    <s v="November"/>
    <x v="0"/>
    <s v="PROD2848"/>
    <x v="9"/>
    <x v="4"/>
    <n v="574"/>
    <n v="1"/>
    <n v="574"/>
    <x v="0"/>
    <n v="38"/>
    <n v="4"/>
    <x v="0"/>
    <n v="0.25087108013937282"/>
    <n v="144"/>
  </r>
  <r>
    <s v="ORD003739"/>
    <s v="CUST6269"/>
    <s v="Kim Hudson"/>
    <s v="gail.wright@gmail.com"/>
    <x v="3"/>
    <d v="2024-01-11T00:00:00"/>
    <x v="131"/>
    <x v="9"/>
    <x v="1"/>
    <s v="June"/>
    <x v="0"/>
    <s v="PROD2386"/>
    <x v="9"/>
    <x v="4"/>
    <n v="1075"/>
    <n v="1"/>
    <n v="1075"/>
    <x v="1"/>
    <n v="152"/>
    <n v="7"/>
    <x v="0"/>
    <n v="0.25023255813953488"/>
    <n v="269"/>
  </r>
  <r>
    <s v="ORD003740"/>
    <s v="CUST8710"/>
    <s v="Ryan Herring"/>
    <s v="jodi.everett@hotmail.com"/>
    <x v="5"/>
    <d v="2024-12-29T00:00:00"/>
    <x v="248"/>
    <x v="10"/>
    <x v="1"/>
    <s v="February"/>
    <x v="0"/>
    <s v="PROD3833"/>
    <x v="10"/>
    <x v="2"/>
    <n v="619"/>
    <n v="1"/>
    <n v="619"/>
    <x v="2"/>
    <n v="69"/>
    <n v="5"/>
    <x v="0"/>
    <n v="0.30048465266558966"/>
    <n v="186"/>
  </r>
  <r>
    <s v="ORD003741"/>
    <s v="CUST3004"/>
    <s v="Kenneth White"/>
    <s v="brenda.flores@outlook.com"/>
    <x v="3"/>
    <d v="2023-05-10T00:00:00"/>
    <x v="374"/>
    <x v="8"/>
    <x v="1"/>
    <s v="September"/>
    <x v="0"/>
    <s v="PROD6410"/>
    <x v="3"/>
    <x v="1"/>
    <n v="847"/>
    <n v="3"/>
    <n v="2542"/>
    <x v="1"/>
    <n v="246"/>
    <n v="6"/>
    <x v="0"/>
    <n v="0.14988198269079464"/>
    <n v="381"/>
  </r>
  <r>
    <s v="ORD003742"/>
    <s v="CUST1726"/>
    <s v="Michelle Gutierrez"/>
    <s v="robert.hardy@yahoo.com"/>
    <x v="4"/>
    <d v="2023-10-31T00:00:00"/>
    <x v="710"/>
    <x v="9"/>
    <x v="1"/>
    <s v="June"/>
    <x v="0"/>
    <s v="PROD5596"/>
    <x v="14"/>
    <x v="4"/>
    <n v="685"/>
    <n v="1"/>
    <n v="685"/>
    <x v="0"/>
    <n v="46"/>
    <n v="4"/>
    <x v="0"/>
    <n v="0.24963503649635035"/>
    <n v="171"/>
  </r>
  <r>
    <s v="ORD003743"/>
    <s v="CUST6490"/>
    <s v="Morgan Allen"/>
    <s v="ashley.vargas@yahoo.com"/>
    <x v="4"/>
    <d v="2023-01-19T00:00:00"/>
    <x v="348"/>
    <x v="5"/>
    <x v="1"/>
    <s v="October"/>
    <x v="0"/>
    <s v="PROD4203"/>
    <x v="19"/>
    <x v="2"/>
    <n v="207"/>
    <n v="3"/>
    <n v="620"/>
    <x v="0"/>
    <n v="48"/>
    <n v="7"/>
    <x v="0"/>
    <n v="0.3"/>
    <n v="186"/>
  </r>
  <r>
    <s v="ORD003744"/>
    <s v="CUST6984"/>
    <s v="Pamela Roberts"/>
    <s v="jake.hodge@gmail.com"/>
    <x v="5"/>
    <d v="2024-07-09T00:00:00"/>
    <x v="609"/>
    <x v="6"/>
    <x v="0"/>
    <s v="August"/>
    <x v="0"/>
    <s v="PROD5018"/>
    <x v="3"/>
    <x v="1"/>
    <n v="913"/>
    <n v="6"/>
    <n v="5476"/>
    <x v="0"/>
    <n v="775"/>
    <n v="5"/>
    <x v="0"/>
    <n v="0.14992695398100803"/>
    <n v="821"/>
  </r>
  <r>
    <s v="ORD003745"/>
    <s v="CUST2780"/>
    <s v="Frank Gonzalez"/>
    <s v="geoffrey.lopez@gmail.com"/>
    <x v="6"/>
    <d v="2023-01-16T00:00:00"/>
    <x v="292"/>
    <x v="0"/>
    <x v="0"/>
    <s v="January"/>
    <x v="0"/>
    <s v="PROD9234"/>
    <x v="6"/>
    <x v="0"/>
    <n v="79"/>
    <n v="1"/>
    <n v="79"/>
    <x v="2"/>
    <n v="6"/>
    <n v="2"/>
    <x v="0"/>
    <n v="0.4050632911392405"/>
    <n v="32"/>
  </r>
  <r>
    <s v="ORD003746"/>
    <s v="CUST2981"/>
    <s v="Cory Walker"/>
    <s v="andrea.oneal@hotmail.com"/>
    <x v="4"/>
    <d v="2024-08-06T00:00:00"/>
    <x v="47"/>
    <x v="4"/>
    <x v="0"/>
    <s v="April"/>
    <x v="0"/>
    <s v="PROD8247"/>
    <x v="17"/>
    <x v="3"/>
    <n v="795"/>
    <n v="5"/>
    <n v="3975"/>
    <x v="1"/>
    <n v="275"/>
    <n v="6"/>
    <x v="0"/>
    <n v="0.34993710691823898"/>
    <n v="1391"/>
  </r>
  <r>
    <s v="ORD003747"/>
    <s v="CUST4030"/>
    <s v="Angela Thompson"/>
    <s v="lorraine.porter@yahoo.com"/>
    <x v="6"/>
    <d v="2023-09-02T00:00:00"/>
    <x v="263"/>
    <x v="7"/>
    <x v="1"/>
    <s v="November"/>
    <x v="1"/>
    <s v="PROD9362"/>
    <x v="13"/>
    <x v="4"/>
    <n v="1489"/>
    <n v="4"/>
    <n v="5954"/>
    <x v="0"/>
    <n v="674"/>
    <m/>
    <x v="2"/>
    <n v="0.25008397715821296"/>
    <n v="1489"/>
  </r>
  <r>
    <s v="ORD003748"/>
    <s v="CUST7584"/>
    <s v="Shannon Acosta"/>
    <s v="michael.snyder@yahoo.com"/>
    <x v="2"/>
    <d v="2023-02-12T00:00:00"/>
    <x v="662"/>
    <x v="11"/>
    <x v="0"/>
    <s v="July"/>
    <x v="1"/>
    <s v="PROD6117"/>
    <x v="1"/>
    <x v="1"/>
    <n v="149"/>
    <n v="2"/>
    <n v="297"/>
    <x v="1"/>
    <n v="20"/>
    <m/>
    <x v="2"/>
    <n v="0.15151515151515152"/>
    <n v="45"/>
  </r>
  <r>
    <s v="ORD003749"/>
    <s v="CUST6796"/>
    <s v="Jaime Adams"/>
    <s v="christina.garrett@yahoo.com"/>
    <x v="4"/>
    <d v="2023-10-29T00:00:00"/>
    <x v="689"/>
    <x v="10"/>
    <x v="0"/>
    <s v="February"/>
    <x v="0"/>
    <s v="PROD7288"/>
    <x v="16"/>
    <x v="0"/>
    <n v="315"/>
    <n v="3"/>
    <n v="945"/>
    <x v="2"/>
    <n v="121"/>
    <n v="3"/>
    <x v="0"/>
    <n v="0.4"/>
    <n v="378"/>
  </r>
  <r>
    <s v="ORD003750"/>
    <s v="CUST3397"/>
    <s v="Virginia Wiley"/>
    <s v="alex.gonzalez@gmail.com"/>
    <x v="6"/>
    <d v="2024-09-16T00:00:00"/>
    <x v="451"/>
    <x v="9"/>
    <x v="0"/>
    <s v="June"/>
    <x v="0"/>
    <s v="PROD4868"/>
    <x v="13"/>
    <x v="4"/>
    <n v="837"/>
    <n v="2"/>
    <n v="1675"/>
    <x v="0"/>
    <n v="150"/>
    <n v="6"/>
    <x v="0"/>
    <n v="0.25014925373134328"/>
    <n v="419"/>
  </r>
  <r>
    <s v="ORD003751"/>
    <s v="CUST2832"/>
    <s v="Andrew Nelson"/>
    <s v="amy.perkins@hotmail.com"/>
    <x v="1"/>
    <d v="2023-10-15T00:00:00"/>
    <x v="411"/>
    <x v="8"/>
    <x v="1"/>
    <s v="September"/>
    <x v="0"/>
    <s v="PROD2529"/>
    <x v="12"/>
    <x v="3"/>
    <n v="877"/>
    <n v="5"/>
    <n v="4385"/>
    <x v="0"/>
    <n v="459"/>
    <n v="2"/>
    <x v="0"/>
    <n v="0.35005701254275939"/>
    <n v="1535"/>
  </r>
  <r>
    <s v="ORD003752"/>
    <s v="CUST1599"/>
    <s v="John Donovan"/>
    <s v="martha.crawford@gmail.com"/>
    <x v="1"/>
    <d v="2023-03-31T00:00:00"/>
    <x v="698"/>
    <x v="9"/>
    <x v="0"/>
    <s v="June"/>
    <x v="0"/>
    <s v="PROD7385"/>
    <x v="8"/>
    <x v="2"/>
    <n v="1138"/>
    <n v="3"/>
    <n v="3415"/>
    <x v="1"/>
    <n v="203"/>
    <n v="10"/>
    <x v="1"/>
    <n v="0.3001464128843338"/>
    <n v="1025"/>
  </r>
  <r>
    <s v="ORD003753"/>
    <s v="CUST9008"/>
    <s v="Victoria Neal"/>
    <s v="shannon.baker@gmail.com"/>
    <x v="2"/>
    <d v="2023-11-28T00:00:00"/>
    <x v="347"/>
    <x v="3"/>
    <x v="1"/>
    <s v="March"/>
    <x v="0"/>
    <s v="PROD1086"/>
    <x v="0"/>
    <x v="0"/>
    <n v="630"/>
    <n v="1"/>
    <n v="630"/>
    <x v="1"/>
    <n v="64"/>
    <n v="6"/>
    <x v="0"/>
    <n v="0.4"/>
    <n v="252"/>
  </r>
  <r>
    <s v="ORD003754"/>
    <s v="CUST4151"/>
    <s v="Adam Anderson"/>
    <s v="sarah.snyder@yahoo.com"/>
    <x v="3"/>
    <d v="2024-02-28T00:00:00"/>
    <x v="33"/>
    <x v="0"/>
    <x v="1"/>
    <s v="January"/>
    <x v="0"/>
    <s v="PROD3169"/>
    <x v="1"/>
    <x v="1"/>
    <n v="888"/>
    <n v="1"/>
    <n v="888"/>
    <x v="1"/>
    <n v="110"/>
    <n v="8"/>
    <x v="1"/>
    <n v="0.14977477477477477"/>
    <n v="133"/>
  </r>
  <r>
    <s v="ORD003755"/>
    <s v="CUST1318"/>
    <s v="Pamela Garcia"/>
    <s v="barbara.reynolds@gmail.com"/>
    <x v="1"/>
    <d v="2023-04-09T00:00:00"/>
    <x v="24"/>
    <x v="5"/>
    <x v="1"/>
    <s v="October"/>
    <x v="0"/>
    <s v="PROD8485"/>
    <x v="8"/>
    <x v="2"/>
    <n v="115"/>
    <n v="1"/>
    <n v="115"/>
    <x v="1"/>
    <n v="12"/>
    <n v="8"/>
    <x v="1"/>
    <n v="0.30434782608695654"/>
    <n v="35"/>
  </r>
  <r>
    <s v="ORD003756"/>
    <s v="CUST4936"/>
    <s v="Sandra Cruz"/>
    <s v="jerry.james@gmail.com"/>
    <x v="1"/>
    <d v="2024-12-24T00:00:00"/>
    <x v="659"/>
    <x v="5"/>
    <x v="0"/>
    <s v="October"/>
    <x v="0"/>
    <s v="PROD4684"/>
    <x v="10"/>
    <x v="2"/>
    <n v="751"/>
    <n v="1"/>
    <n v="751"/>
    <x v="0"/>
    <n v="92"/>
    <n v="8"/>
    <x v="1"/>
    <n v="0.2996005326231691"/>
    <n v="225"/>
  </r>
  <r>
    <s v="ORD003757"/>
    <s v="CUST2450"/>
    <s v="Mr. Nicholas Mcdonald"/>
    <s v="carl.thompson@gmail.com"/>
    <x v="1"/>
    <d v="2024-03-18T00:00:00"/>
    <x v="502"/>
    <x v="0"/>
    <x v="0"/>
    <s v="January"/>
    <x v="0"/>
    <s v="PROD3165"/>
    <x v="11"/>
    <x v="3"/>
    <n v="657"/>
    <n v="4"/>
    <n v="2629"/>
    <x v="1"/>
    <n v="242"/>
    <n v="6"/>
    <x v="0"/>
    <n v="0.34994294408520349"/>
    <n v="920"/>
  </r>
  <r>
    <s v="ORD003758"/>
    <s v="CUST2682"/>
    <s v="Shelly Rocha"/>
    <s v="victoria.campbell@outlook.com"/>
    <x v="2"/>
    <d v="2023-09-28T00:00:00"/>
    <x v="216"/>
    <x v="7"/>
    <x v="0"/>
    <s v="November"/>
    <x v="1"/>
    <s v="PROD4455"/>
    <x v="7"/>
    <x v="4"/>
    <n v="698"/>
    <n v="3"/>
    <n v="2094"/>
    <x v="1"/>
    <n v="205"/>
    <m/>
    <x v="2"/>
    <n v="0.24976122254059216"/>
    <n v="523"/>
  </r>
  <r>
    <s v="ORD003759"/>
    <s v="CUST9954"/>
    <s v="Colleen Taylor"/>
    <s v="roger.estrada@gmail.com"/>
    <x v="0"/>
    <d v="2024-10-11T00:00:00"/>
    <x v="504"/>
    <x v="6"/>
    <x v="0"/>
    <s v="August"/>
    <x v="0"/>
    <s v="PROD1355"/>
    <x v="20"/>
    <x v="3"/>
    <n v="134"/>
    <n v="3"/>
    <n v="401"/>
    <x v="1"/>
    <n v="49"/>
    <n v="9"/>
    <x v="1"/>
    <n v="0.3491271820448878"/>
    <n v="140"/>
  </r>
  <r>
    <s v="ORD003760"/>
    <s v="CUST3429"/>
    <s v="Heather Davis"/>
    <s v="ryan.chang@gmail.com"/>
    <x v="3"/>
    <d v="2024-01-07T00:00:00"/>
    <x v="718"/>
    <x v="7"/>
    <x v="0"/>
    <s v="November"/>
    <x v="0"/>
    <s v="PROD5186"/>
    <x v="10"/>
    <x v="2"/>
    <n v="1244"/>
    <n v="1"/>
    <n v="1244"/>
    <x v="0"/>
    <n v="99"/>
    <n v="9"/>
    <x v="1"/>
    <n v="0.29983922829581994"/>
    <n v="373"/>
  </r>
  <r>
    <s v="ORD003761"/>
    <s v="CUST7972"/>
    <s v="Robert Pierce"/>
    <s v="courtney.herrera@hotmail.com"/>
    <x v="2"/>
    <d v="2024-06-12T00:00:00"/>
    <x v="383"/>
    <x v="0"/>
    <x v="1"/>
    <s v="January"/>
    <x v="1"/>
    <s v="PROD2555"/>
    <x v="7"/>
    <x v="4"/>
    <n v="723"/>
    <n v="1"/>
    <n v="723"/>
    <x v="1"/>
    <n v="52"/>
    <m/>
    <x v="2"/>
    <n v="0.25034578146611342"/>
    <n v="181"/>
  </r>
  <r>
    <s v="ORD003762"/>
    <s v="CUST3718"/>
    <s v="Shelly Collins DVM"/>
    <s v="lindsay.owens@hotmail.com"/>
    <x v="1"/>
    <d v="2024-04-28T00:00:00"/>
    <x v="30"/>
    <x v="7"/>
    <x v="0"/>
    <s v="November"/>
    <x v="0"/>
    <s v="PROD5523"/>
    <x v="8"/>
    <x v="2"/>
    <n v="550"/>
    <n v="4"/>
    <n v="2200"/>
    <x v="0"/>
    <n v="277"/>
    <n v="8"/>
    <x v="1"/>
    <n v="0.3"/>
    <n v="660"/>
  </r>
  <r>
    <s v="ORD003763"/>
    <s v="CUST3793"/>
    <s v="James Beck"/>
    <s v="antonio.lindsey@outlook.com"/>
    <x v="3"/>
    <d v="2024-03-29T00:00:00"/>
    <x v="110"/>
    <x v="2"/>
    <x v="0"/>
    <s v="May"/>
    <x v="0"/>
    <s v="PROD4670"/>
    <x v="12"/>
    <x v="3"/>
    <n v="410"/>
    <n v="3"/>
    <n v="1230"/>
    <x v="2"/>
    <n v="97"/>
    <n v="9"/>
    <x v="1"/>
    <n v="0.34959349593495936"/>
    <n v="430"/>
  </r>
  <r>
    <s v="ORD003764"/>
    <s v="CUST6906"/>
    <s v="Shelly Parker"/>
    <s v="samantha.diaz@gmail.com"/>
    <x v="4"/>
    <d v="2024-10-31T00:00:00"/>
    <x v="522"/>
    <x v="8"/>
    <x v="1"/>
    <s v="September"/>
    <x v="0"/>
    <s v="PROD2157"/>
    <x v="12"/>
    <x v="3"/>
    <n v="945"/>
    <n v="1"/>
    <n v="945"/>
    <x v="1"/>
    <n v="54"/>
    <n v="5"/>
    <x v="0"/>
    <n v="0.35026455026455028"/>
    <n v="331"/>
  </r>
  <r>
    <s v="ORD003765"/>
    <s v="CUST5569"/>
    <s v="Ethan Garner"/>
    <s v="deborah.perez@gmail.com"/>
    <x v="5"/>
    <d v="2024-07-26T00:00:00"/>
    <x v="569"/>
    <x v="10"/>
    <x v="0"/>
    <s v="February"/>
    <x v="0"/>
    <s v="PROD8819"/>
    <x v="1"/>
    <x v="1"/>
    <n v="768"/>
    <n v="1"/>
    <n v="768"/>
    <x v="4"/>
    <n v="115"/>
    <n v="6"/>
    <x v="0"/>
    <n v="0.14973958333333334"/>
    <n v="115"/>
  </r>
  <r>
    <s v="ORD003766"/>
    <s v="CUST3791"/>
    <s v="Marc Dillon"/>
    <s v="john.mcdowell@yahoo.com"/>
    <x v="6"/>
    <d v="2024-03-05T00:00:00"/>
    <x v="542"/>
    <x v="9"/>
    <x v="0"/>
    <s v="June"/>
    <x v="1"/>
    <s v="PROD2852"/>
    <x v="18"/>
    <x v="0"/>
    <n v="39"/>
    <n v="1"/>
    <n v="39"/>
    <x v="4"/>
    <n v="6"/>
    <m/>
    <x v="2"/>
    <n v="0.41025641025641024"/>
    <n v="16"/>
  </r>
  <r>
    <s v="ORD003767"/>
    <s v="CUST2763"/>
    <s v="Tara Matthews"/>
    <s v="david.owens@outlook.com"/>
    <x v="1"/>
    <d v="2024-09-13T00:00:00"/>
    <x v="554"/>
    <x v="4"/>
    <x v="1"/>
    <s v="April"/>
    <x v="0"/>
    <s v="PROD4491"/>
    <x v="6"/>
    <x v="0"/>
    <n v="814"/>
    <n v="2"/>
    <n v="1628"/>
    <x v="1"/>
    <n v="235"/>
    <n v="4"/>
    <x v="0"/>
    <n v="0.3998771498771499"/>
    <n v="651"/>
  </r>
  <r>
    <s v="ORD003768"/>
    <s v="CUST6785"/>
    <s v="Danielle Bailey"/>
    <s v="melissa.pena@hotmail.com"/>
    <x v="4"/>
    <d v="2023-01-19T00:00:00"/>
    <x v="579"/>
    <x v="3"/>
    <x v="0"/>
    <s v="March"/>
    <x v="1"/>
    <s v="PROD1660"/>
    <x v="19"/>
    <x v="2"/>
    <n v="363"/>
    <n v="5"/>
    <n v="1815"/>
    <x v="1"/>
    <n v="209"/>
    <m/>
    <x v="2"/>
    <n v="0.29972451790633609"/>
    <n v="544"/>
  </r>
  <r>
    <s v="ORD003769"/>
    <s v="CUST9106"/>
    <s v="Tonya Foley"/>
    <s v="samantha.leonard@hotmail.com"/>
    <x v="2"/>
    <d v="2023-11-30T00:00:00"/>
    <x v="236"/>
    <x v="4"/>
    <x v="0"/>
    <s v="April"/>
    <x v="1"/>
    <s v="PROD2267"/>
    <x v="8"/>
    <x v="2"/>
    <n v="908"/>
    <n v="3"/>
    <n v="2724"/>
    <x v="1"/>
    <n v="177"/>
    <m/>
    <x v="2"/>
    <n v="0.29992657856093979"/>
    <n v="817"/>
  </r>
  <r>
    <s v="ORD003770"/>
    <s v="CUST6796"/>
    <s v="Jaime Adams"/>
    <s v="christina.garrett@yahoo.com"/>
    <x v="4"/>
    <d v="2023-10-29T00:00:00"/>
    <x v="122"/>
    <x v="3"/>
    <x v="1"/>
    <s v="March"/>
    <x v="0"/>
    <s v="PROD6631"/>
    <x v="17"/>
    <x v="3"/>
    <n v="595"/>
    <n v="1"/>
    <n v="595"/>
    <x v="1"/>
    <n v="57"/>
    <n v="6"/>
    <x v="0"/>
    <n v="0.34957983193277309"/>
    <n v="208"/>
  </r>
  <r>
    <s v="ORD003771"/>
    <s v="CUST1074"/>
    <s v="Joseph Sanchez"/>
    <s v="noah.copeland@hotmail.com"/>
    <x v="3"/>
    <d v="2023-11-19T00:00:00"/>
    <x v="397"/>
    <x v="10"/>
    <x v="1"/>
    <s v="February"/>
    <x v="0"/>
    <s v="PROD2644"/>
    <x v="0"/>
    <x v="0"/>
    <n v="691"/>
    <n v="4"/>
    <n v="2764"/>
    <x v="0"/>
    <n v="163"/>
    <n v="6"/>
    <x v="0"/>
    <n v="0.40014471780028943"/>
    <n v="1106"/>
  </r>
  <r>
    <s v="ORD003772"/>
    <s v="CUST7296"/>
    <s v="Lawrence Joseph"/>
    <s v="brian.rivera@yahoo.com"/>
    <x v="3"/>
    <d v="2024-07-14T00:00:00"/>
    <x v="679"/>
    <x v="1"/>
    <x v="0"/>
    <s v="December"/>
    <x v="0"/>
    <s v="PROD4642"/>
    <x v="12"/>
    <x v="3"/>
    <n v="1453"/>
    <n v="6"/>
    <n v="8718"/>
    <x v="0"/>
    <n v="704"/>
    <n v="2"/>
    <x v="0"/>
    <n v="0.34996558843771508"/>
    <n v="3051"/>
  </r>
  <r>
    <s v="ORD003773"/>
    <s v="CUST2238"/>
    <s v="James Ramos"/>
    <s v="todd.jones@yahoo.com"/>
    <x v="6"/>
    <d v="2023-01-22T00:00:00"/>
    <x v="29"/>
    <x v="10"/>
    <x v="1"/>
    <s v="February"/>
    <x v="0"/>
    <s v="PROD6371"/>
    <x v="17"/>
    <x v="3"/>
    <n v="536"/>
    <n v="1"/>
    <n v="536"/>
    <x v="2"/>
    <n v="78"/>
    <n v="9"/>
    <x v="1"/>
    <n v="0.35074626865671643"/>
    <n v="188"/>
  </r>
  <r>
    <s v="ORD003774"/>
    <s v="CUST8370"/>
    <s v="Charles Moran"/>
    <s v="douglas.gonzalez@yahoo.com"/>
    <x v="6"/>
    <d v="2024-02-15T00:00:00"/>
    <x v="475"/>
    <x v="11"/>
    <x v="0"/>
    <s v="July"/>
    <x v="0"/>
    <s v="PROD3955"/>
    <x v="8"/>
    <x v="2"/>
    <n v="27"/>
    <n v="1"/>
    <n v="27"/>
    <x v="1"/>
    <n v="4"/>
    <n v="5"/>
    <x v="0"/>
    <n v="0.29629629629629628"/>
    <n v="8"/>
  </r>
  <r>
    <s v="ORD003775"/>
    <s v="CUST9541"/>
    <s v="Diana Ritter"/>
    <s v="brenda.douglas@outlook.com"/>
    <x v="1"/>
    <d v="2024-09-02T00:00:00"/>
    <x v="407"/>
    <x v="0"/>
    <x v="1"/>
    <s v="January"/>
    <x v="0"/>
    <s v="PROD6814"/>
    <x v="7"/>
    <x v="4"/>
    <n v="504"/>
    <n v="3"/>
    <n v="1511"/>
    <x v="1"/>
    <n v="79"/>
    <n v="2"/>
    <x v="0"/>
    <n v="0.25016545334215751"/>
    <n v="378"/>
  </r>
  <r>
    <s v="ORD003776"/>
    <s v="CUST8519"/>
    <s v="Sherry Juarez"/>
    <s v="phillip.martin@yahoo.com"/>
    <x v="2"/>
    <d v="2024-08-17T00:00:00"/>
    <x v="309"/>
    <x v="9"/>
    <x v="0"/>
    <s v="June"/>
    <x v="0"/>
    <s v="PROD6139"/>
    <x v="8"/>
    <x v="2"/>
    <n v="485"/>
    <n v="4"/>
    <n v="1940"/>
    <x v="1"/>
    <n v="268"/>
    <n v="6"/>
    <x v="0"/>
    <n v="0.3"/>
    <n v="582"/>
  </r>
  <r>
    <s v="ORD003777"/>
    <s v="CUST6365"/>
    <s v="Brittany Graham"/>
    <s v="dylan.bishop@outlook.com"/>
    <x v="0"/>
    <d v="2024-02-02T00:00:00"/>
    <x v="506"/>
    <x v="5"/>
    <x v="0"/>
    <s v="October"/>
    <x v="1"/>
    <s v="PROD6853"/>
    <x v="9"/>
    <x v="4"/>
    <n v="282"/>
    <n v="1"/>
    <n v="282"/>
    <x v="0"/>
    <n v="27"/>
    <m/>
    <x v="2"/>
    <n v="0.24822695035460993"/>
    <n v="70"/>
  </r>
  <r>
    <s v="ORD003778"/>
    <s v="CUST8713"/>
    <s v="Angela Davies"/>
    <s v="joseph.young@outlook.com"/>
    <x v="1"/>
    <d v="2024-11-13T00:00:00"/>
    <x v="159"/>
    <x v="6"/>
    <x v="1"/>
    <s v="August"/>
    <x v="1"/>
    <s v="PROD9273"/>
    <x v="10"/>
    <x v="2"/>
    <n v="502"/>
    <n v="5"/>
    <n v="2510"/>
    <x v="0"/>
    <n v="245"/>
    <m/>
    <x v="2"/>
    <n v="0.3"/>
    <n v="753"/>
  </r>
  <r>
    <s v="ORD003779"/>
    <s v="CUST2827"/>
    <s v="Edward Townsend"/>
    <s v="adrienne.campbell@yahoo.com"/>
    <x v="0"/>
    <d v="2024-02-28T00:00:00"/>
    <x v="519"/>
    <x v="7"/>
    <x v="1"/>
    <s v="November"/>
    <x v="0"/>
    <s v="PROD4063"/>
    <x v="10"/>
    <x v="2"/>
    <n v="253"/>
    <n v="1"/>
    <n v="253"/>
    <x v="1"/>
    <n v="15"/>
    <n v="8"/>
    <x v="1"/>
    <n v="0.30039525691699603"/>
    <n v="76"/>
  </r>
  <r>
    <s v="ORD003780"/>
    <s v="CUST8835"/>
    <s v="Michael Miller"/>
    <s v="elizabeth.jackson@hotmail.com"/>
    <x v="2"/>
    <d v="2024-11-12T00:00:00"/>
    <x v="685"/>
    <x v="7"/>
    <x v="0"/>
    <s v="November"/>
    <x v="0"/>
    <s v="PROD5185"/>
    <x v="12"/>
    <x v="3"/>
    <n v="292"/>
    <n v="7"/>
    <n v="2046"/>
    <x v="0"/>
    <n v="201"/>
    <n v="7"/>
    <x v="0"/>
    <n v="0.34995112414467255"/>
    <n v="716"/>
  </r>
  <r>
    <s v="ORD003781"/>
    <s v="CUST5840"/>
    <s v="Matthew Rose"/>
    <s v="michael.brown@outlook.com"/>
    <x v="5"/>
    <d v="2023-09-24T00:00:00"/>
    <x v="587"/>
    <x v="6"/>
    <x v="0"/>
    <s v="August"/>
    <x v="1"/>
    <s v="PROD5657"/>
    <x v="19"/>
    <x v="2"/>
    <n v="443"/>
    <n v="2"/>
    <n v="886"/>
    <x v="1"/>
    <n v="120"/>
    <m/>
    <x v="2"/>
    <n v="0.30022573363431149"/>
    <n v="266"/>
  </r>
  <r>
    <s v="ORD003782"/>
    <s v="CUST8000"/>
    <s v="Jeffrey Zhang"/>
    <s v="brian.brown@outlook.com"/>
    <x v="6"/>
    <d v="2024-02-02T00:00:00"/>
    <x v="30"/>
    <x v="7"/>
    <x v="0"/>
    <s v="November"/>
    <x v="0"/>
    <s v="PROD6357"/>
    <x v="6"/>
    <x v="0"/>
    <n v="918"/>
    <n v="6"/>
    <n v="5505"/>
    <x v="1"/>
    <n v="576"/>
    <n v="10"/>
    <x v="1"/>
    <n v="0.4"/>
    <n v="2202"/>
  </r>
  <r>
    <s v="ORD003783"/>
    <s v="CUST6394"/>
    <s v="Brian Bell"/>
    <s v="jodi.crawford@outlook.com"/>
    <x v="0"/>
    <d v="2024-08-01T00:00:00"/>
    <x v="210"/>
    <x v="8"/>
    <x v="1"/>
    <s v="September"/>
    <x v="2"/>
    <s v="PROD3115"/>
    <x v="3"/>
    <x v="1"/>
    <n v="384"/>
    <n v="5"/>
    <n v="1920"/>
    <x v="1"/>
    <n v="235"/>
    <m/>
    <x v="2"/>
    <n v="0.15"/>
    <n v="288"/>
  </r>
  <r>
    <s v="ORD003784"/>
    <s v="CUST6066"/>
    <s v="Tina Frazier"/>
    <s v="joseph.robinson@outlook.com"/>
    <x v="1"/>
    <d v="2024-12-27T00:00:00"/>
    <x v="532"/>
    <x v="10"/>
    <x v="1"/>
    <s v="February"/>
    <x v="0"/>
    <s v="PROD8347"/>
    <x v="16"/>
    <x v="0"/>
    <n v="674"/>
    <n v="1"/>
    <n v="674"/>
    <x v="1"/>
    <n v="84"/>
    <n v="4"/>
    <x v="0"/>
    <n v="0.39910979228486648"/>
    <n v="269"/>
  </r>
  <r>
    <s v="ORD003785"/>
    <s v="CUST5359"/>
    <s v="Gilbert Warner"/>
    <s v="debra.wright@outlook.com"/>
    <x v="0"/>
    <d v="2023-08-10T00:00:00"/>
    <x v="355"/>
    <x v="2"/>
    <x v="0"/>
    <s v="May"/>
    <x v="0"/>
    <s v="PROD8213"/>
    <x v="10"/>
    <x v="2"/>
    <n v="1085"/>
    <n v="3"/>
    <n v="3255"/>
    <x v="3"/>
    <n v="354"/>
    <n v="10"/>
    <x v="1"/>
    <n v="0.30015360983102918"/>
    <n v="977"/>
  </r>
  <r>
    <s v="ORD003786"/>
    <s v="CUST9036"/>
    <s v="Karen Gonzales"/>
    <s v="barbara.carey@gmail.com"/>
    <x v="6"/>
    <d v="2023-12-04T00:00:00"/>
    <x v="80"/>
    <x v="8"/>
    <x v="1"/>
    <s v="September"/>
    <x v="0"/>
    <s v="PROD4820"/>
    <x v="16"/>
    <x v="0"/>
    <n v="548"/>
    <n v="1"/>
    <n v="548"/>
    <x v="0"/>
    <n v="76"/>
    <n v="6"/>
    <x v="0"/>
    <n v="0.39963503649635035"/>
    <n v="219"/>
  </r>
  <r>
    <s v="ORD003787"/>
    <s v="CUST4805"/>
    <s v="Michael Deleon"/>
    <s v="daniel.mitchell@outlook.com"/>
    <x v="4"/>
    <d v="2024-11-22T00:00:00"/>
    <x v="705"/>
    <x v="5"/>
    <x v="1"/>
    <s v="October"/>
    <x v="0"/>
    <s v="PROD6264"/>
    <x v="10"/>
    <x v="2"/>
    <n v="760"/>
    <n v="6"/>
    <n v="4558"/>
    <x v="1"/>
    <n v="317"/>
    <n v="7"/>
    <x v="0"/>
    <n v="0.29991224221149626"/>
    <n v="1367"/>
  </r>
  <r>
    <s v="ORD003788"/>
    <s v="CUST5525"/>
    <s v="Jose Cabrera"/>
    <s v="daniel.gallegos@hotmail.com"/>
    <x v="5"/>
    <d v="2023-09-25T00:00:00"/>
    <x v="630"/>
    <x v="6"/>
    <x v="1"/>
    <s v="August"/>
    <x v="0"/>
    <s v="PROD9571"/>
    <x v="0"/>
    <x v="0"/>
    <n v="489"/>
    <n v="5"/>
    <n v="2445"/>
    <x v="0"/>
    <n v="260"/>
    <n v="7"/>
    <x v="0"/>
    <n v="0.4"/>
    <n v="978"/>
  </r>
  <r>
    <s v="ORD003789"/>
    <s v="CUST8133"/>
    <s v="Craig Kennedy"/>
    <s v="vickie.gonzales@outlook.com"/>
    <x v="6"/>
    <d v="2024-10-19T00:00:00"/>
    <x v="630"/>
    <x v="6"/>
    <x v="1"/>
    <s v="August"/>
    <x v="0"/>
    <s v="PROD9690"/>
    <x v="5"/>
    <x v="3"/>
    <n v="874"/>
    <n v="1"/>
    <n v="874"/>
    <x v="1"/>
    <n v="65"/>
    <n v="8"/>
    <x v="1"/>
    <n v="0.35011441647597252"/>
    <n v="306"/>
  </r>
  <r>
    <s v="ORD003790"/>
    <s v="CUST2077"/>
    <s v="Catherine Davis"/>
    <s v="charles.brown@yahoo.com"/>
    <x v="1"/>
    <d v="2023-08-13T00:00:00"/>
    <x v="608"/>
    <x v="2"/>
    <x v="0"/>
    <s v="May"/>
    <x v="0"/>
    <s v="PROD1719"/>
    <x v="20"/>
    <x v="3"/>
    <n v="543"/>
    <n v="2"/>
    <n v="1086"/>
    <x v="4"/>
    <n v="115"/>
    <n v="5"/>
    <x v="0"/>
    <n v="0.34990791896869244"/>
    <n v="380"/>
  </r>
  <r>
    <s v="ORD003791"/>
    <s v="CUST1316"/>
    <s v="Dr. Lee Mann"/>
    <s v="brian.hunt@gmail.com"/>
    <x v="0"/>
    <d v="2023-07-26T00:00:00"/>
    <x v="458"/>
    <x v="0"/>
    <x v="0"/>
    <s v="January"/>
    <x v="1"/>
    <s v="PROD8799"/>
    <x v="15"/>
    <x v="1"/>
    <n v="205"/>
    <n v="1"/>
    <n v="205"/>
    <x v="1"/>
    <n v="23"/>
    <m/>
    <x v="2"/>
    <n v="0.15121951219512195"/>
    <n v="31"/>
  </r>
  <r>
    <s v="ORD003792"/>
    <s v="CUST6375"/>
    <s v="Christina Rodriguez"/>
    <s v="brandon.foster@gmail.com"/>
    <x v="0"/>
    <d v="2023-05-25T00:00:00"/>
    <x v="568"/>
    <x v="8"/>
    <x v="0"/>
    <s v="September"/>
    <x v="0"/>
    <s v="PROD3021"/>
    <x v="20"/>
    <x v="3"/>
    <n v="828"/>
    <n v="2"/>
    <n v="1656"/>
    <x v="1"/>
    <n v="184"/>
    <n v="9"/>
    <x v="1"/>
    <n v="0.34963768115942029"/>
    <n v="579"/>
  </r>
  <r>
    <s v="ORD003793"/>
    <s v="CUST8775"/>
    <s v="Stacey Walton"/>
    <s v="kristi.shelton@outlook.com"/>
    <x v="6"/>
    <d v="2024-05-21T00:00:00"/>
    <x v="375"/>
    <x v="9"/>
    <x v="0"/>
    <s v="June"/>
    <x v="0"/>
    <s v="PROD2348"/>
    <x v="11"/>
    <x v="3"/>
    <n v="1058"/>
    <n v="3"/>
    <n v="3174"/>
    <x v="2"/>
    <n v="293"/>
    <n v="7"/>
    <x v="0"/>
    <n v="0.35003150598613736"/>
    <n v="1111"/>
  </r>
  <r>
    <s v="ORD003794"/>
    <s v="CUST9752"/>
    <s v="Courtney Jones"/>
    <s v="rick.clark@yahoo.com"/>
    <x v="0"/>
    <d v="2023-06-18T00:00:00"/>
    <x v="62"/>
    <x v="1"/>
    <x v="1"/>
    <s v="December"/>
    <x v="0"/>
    <s v="PROD5110"/>
    <x v="13"/>
    <x v="4"/>
    <n v="1178"/>
    <n v="4"/>
    <n v="4714"/>
    <x v="0"/>
    <n v="396"/>
    <n v="2"/>
    <x v="0"/>
    <n v="0.24989393296563428"/>
    <n v="1178"/>
  </r>
  <r>
    <s v="ORD003795"/>
    <s v="CUST6305"/>
    <s v="Jacqueline Phillips"/>
    <s v="amber.stone@gmail.com"/>
    <x v="2"/>
    <d v="2024-10-27T00:00:00"/>
    <x v="574"/>
    <x v="8"/>
    <x v="0"/>
    <s v="September"/>
    <x v="0"/>
    <s v="PROD6958"/>
    <x v="8"/>
    <x v="2"/>
    <n v="584"/>
    <n v="4"/>
    <n v="2338"/>
    <x v="1"/>
    <n v="291"/>
    <n v="5"/>
    <x v="0"/>
    <n v="0.29982891360136871"/>
    <n v="701"/>
  </r>
  <r>
    <s v="ORD003796"/>
    <s v="CUST4386"/>
    <s v="James Medina"/>
    <s v="melissa.mayo@hotmail.com"/>
    <x v="3"/>
    <d v="2024-11-29T00:00:00"/>
    <x v="151"/>
    <x v="5"/>
    <x v="1"/>
    <s v="October"/>
    <x v="1"/>
    <s v="PROD8099"/>
    <x v="11"/>
    <x v="3"/>
    <n v="453"/>
    <n v="1"/>
    <n v="453"/>
    <x v="4"/>
    <n v="57"/>
    <m/>
    <x v="2"/>
    <n v="0.35099337748344372"/>
    <n v="159"/>
  </r>
  <r>
    <s v="ORD003797"/>
    <s v="CUST1797"/>
    <s v="Karen Sawyer"/>
    <s v="kelly.campbell@hotmail.com"/>
    <x v="0"/>
    <d v="2023-02-06T00:00:00"/>
    <x v="459"/>
    <x v="1"/>
    <x v="1"/>
    <s v="December"/>
    <x v="0"/>
    <s v="PROD9588"/>
    <x v="4"/>
    <x v="2"/>
    <n v="788"/>
    <n v="8"/>
    <n v="6306"/>
    <x v="1"/>
    <n v="888"/>
    <n v="3"/>
    <x v="0"/>
    <n v="0.30003171582619725"/>
    <n v="1892"/>
  </r>
  <r>
    <s v="ORD003798"/>
    <s v="CUST1506"/>
    <s v="Elizabeth Walker"/>
    <s v="nathan.robinson@gmail.com"/>
    <x v="2"/>
    <d v="2023-12-06T00:00:00"/>
    <x v="702"/>
    <x v="11"/>
    <x v="0"/>
    <s v="July"/>
    <x v="0"/>
    <s v="PROD1863"/>
    <x v="21"/>
    <x v="1"/>
    <n v="780"/>
    <n v="5"/>
    <n v="3899"/>
    <x v="0"/>
    <n v="524"/>
    <n v="6"/>
    <x v="0"/>
    <n v="0.15003847140292384"/>
    <n v="585"/>
  </r>
  <r>
    <s v="ORD003799"/>
    <s v="CUST6718"/>
    <s v="Gavin Mullen"/>
    <s v="jennifer.harris@hotmail.com"/>
    <x v="2"/>
    <d v="2023-08-14T00:00:00"/>
    <x v="136"/>
    <x v="8"/>
    <x v="0"/>
    <s v="September"/>
    <x v="0"/>
    <s v="PROD9416"/>
    <x v="2"/>
    <x v="1"/>
    <n v="15"/>
    <n v="5"/>
    <n v="75"/>
    <x v="0"/>
    <n v="5"/>
    <n v="5"/>
    <x v="0"/>
    <n v="0.14666666666666667"/>
    <n v="11"/>
  </r>
  <r>
    <s v="ORD003800"/>
    <s v="CUST4779"/>
    <s v="Mary Fleming"/>
    <s v="mary.smith@hotmail.com"/>
    <x v="0"/>
    <d v="2024-07-01T00:00:00"/>
    <x v="619"/>
    <x v="0"/>
    <x v="1"/>
    <s v="January"/>
    <x v="0"/>
    <s v="PROD5078"/>
    <x v="1"/>
    <x v="1"/>
    <n v="26"/>
    <n v="1"/>
    <n v="26"/>
    <x v="0"/>
    <n v="2"/>
    <n v="7"/>
    <x v="0"/>
    <n v="0.15384615384615385"/>
    <n v="4"/>
  </r>
  <r>
    <s v="ORD003801"/>
    <s v="CUST6190"/>
    <s v="Melissa Allen"/>
    <s v="carl.keller@hotmail.com"/>
    <x v="4"/>
    <d v="2024-01-11T00:00:00"/>
    <x v="601"/>
    <x v="1"/>
    <x v="1"/>
    <s v="December"/>
    <x v="1"/>
    <s v="PROD4968"/>
    <x v="21"/>
    <x v="1"/>
    <n v="791"/>
    <n v="4"/>
    <n v="3163"/>
    <x v="1"/>
    <n v="374"/>
    <m/>
    <x v="2"/>
    <n v="0.14985773000316155"/>
    <n v="474"/>
  </r>
  <r>
    <s v="ORD003802"/>
    <s v="CUST6744"/>
    <s v="Michael Ramirez"/>
    <s v="timothy.swanson@outlook.com"/>
    <x v="0"/>
    <d v="2023-03-30T00:00:00"/>
    <x v="462"/>
    <x v="2"/>
    <x v="1"/>
    <s v="May"/>
    <x v="0"/>
    <s v="PROD9965"/>
    <x v="17"/>
    <x v="3"/>
    <n v="597"/>
    <n v="2"/>
    <n v="1194"/>
    <x v="0"/>
    <n v="96"/>
    <n v="7"/>
    <x v="0"/>
    <n v="0.35008375209380233"/>
    <n v="418"/>
  </r>
  <r>
    <s v="ORD003803"/>
    <s v="CUST9036"/>
    <s v="Karen Gonzales"/>
    <s v="barbara.carey@gmail.com"/>
    <x v="6"/>
    <d v="2023-12-04T00:00:00"/>
    <x v="342"/>
    <x v="7"/>
    <x v="1"/>
    <s v="November"/>
    <x v="0"/>
    <s v="PROD6082"/>
    <x v="18"/>
    <x v="0"/>
    <n v="28"/>
    <n v="4"/>
    <n v="110"/>
    <x v="0"/>
    <n v="8"/>
    <n v="4"/>
    <x v="0"/>
    <n v="0.4"/>
    <n v="44"/>
  </r>
  <r>
    <s v="ORD003804"/>
    <s v="CUST9116"/>
    <s v="Sean Howell"/>
    <s v="edwin.steele@gmail.com"/>
    <x v="2"/>
    <d v="2023-04-01T00:00:00"/>
    <x v="613"/>
    <x v="5"/>
    <x v="0"/>
    <s v="October"/>
    <x v="1"/>
    <s v="PROD3529"/>
    <x v="8"/>
    <x v="2"/>
    <n v="490"/>
    <n v="6"/>
    <n v="2943"/>
    <x v="1"/>
    <n v="243"/>
    <m/>
    <x v="2"/>
    <n v="0.3000339789330615"/>
    <n v="883"/>
  </r>
  <r>
    <s v="ORD003805"/>
    <s v="CUST6652"/>
    <s v="Mark Adkins"/>
    <s v="lisa.clark@yahoo.com"/>
    <x v="3"/>
    <d v="2024-05-21T00:00:00"/>
    <x v="130"/>
    <x v="7"/>
    <x v="0"/>
    <s v="November"/>
    <x v="0"/>
    <s v="PROD3706"/>
    <x v="18"/>
    <x v="0"/>
    <n v="233"/>
    <n v="4"/>
    <n v="932"/>
    <x v="1"/>
    <n v="124"/>
    <n v="5"/>
    <x v="0"/>
    <n v="0.40021459227467809"/>
    <n v="373"/>
  </r>
  <r>
    <s v="ORD003806"/>
    <s v="CUST5147"/>
    <s v="Chase Gregory"/>
    <s v="michael.jones@outlook.com"/>
    <x v="3"/>
    <d v="2023-06-07T00:00:00"/>
    <x v="320"/>
    <x v="7"/>
    <x v="0"/>
    <s v="November"/>
    <x v="0"/>
    <s v="PROD2841"/>
    <x v="14"/>
    <x v="4"/>
    <n v="363"/>
    <n v="7"/>
    <n v="2539"/>
    <x v="4"/>
    <n v="246"/>
    <n v="5"/>
    <x v="0"/>
    <n v="0.25009846396218982"/>
    <n v="635"/>
  </r>
  <r>
    <s v="ORD003807"/>
    <s v="CUST3097"/>
    <s v="Victoria Robbins"/>
    <s v="cheryl.hayes@gmail.com"/>
    <x v="4"/>
    <d v="2023-10-11T00:00:00"/>
    <x v="192"/>
    <x v="10"/>
    <x v="1"/>
    <s v="February"/>
    <x v="0"/>
    <s v="PROD8894"/>
    <x v="15"/>
    <x v="1"/>
    <n v="521"/>
    <n v="4"/>
    <n v="2086"/>
    <x v="1"/>
    <n v="253"/>
    <n v="10"/>
    <x v="1"/>
    <n v="0.15004793863854266"/>
    <n v="313"/>
  </r>
  <r>
    <s v="ORD003808"/>
    <s v="CUST8086"/>
    <s v="Pamela Cantu"/>
    <s v="derek.rios@yahoo.com"/>
    <x v="4"/>
    <d v="2024-01-28T00:00:00"/>
    <x v="212"/>
    <x v="1"/>
    <x v="0"/>
    <s v="December"/>
    <x v="0"/>
    <s v="PROD5900"/>
    <x v="17"/>
    <x v="3"/>
    <n v="274"/>
    <n v="8"/>
    <n v="2196"/>
    <x v="0"/>
    <n v="192"/>
    <n v="2"/>
    <x v="0"/>
    <n v="0.34972677595628415"/>
    <n v="768"/>
  </r>
  <r>
    <s v="ORD003809"/>
    <s v="CUST1055"/>
    <s v="Toni Lane"/>
    <s v="heather.morales@yahoo.com"/>
    <x v="3"/>
    <d v="2024-09-26T00:00:00"/>
    <x v="279"/>
    <x v="10"/>
    <x v="1"/>
    <s v="February"/>
    <x v="0"/>
    <s v="PROD9463"/>
    <x v="19"/>
    <x v="2"/>
    <n v="543"/>
    <n v="3"/>
    <n v="1630"/>
    <x v="3"/>
    <n v="216"/>
    <n v="9"/>
    <x v="1"/>
    <n v="0.3"/>
    <n v="489"/>
  </r>
  <r>
    <s v="ORD003810"/>
    <s v="CUST1326"/>
    <s v="Tricia Anderson"/>
    <s v="alexandra.hopkins@yahoo.com"/>
    <x v="5"/>
    <d v="2023-03-03T00:00:00"/>
    <x v="96"/>
    <x v="7"/>
    <x v="0"/>
    <s v="November"/>
    <x v="0"/>
    <s v="PROD7082"/>
    <x v="17"/>
    <x v="3"/>
    <n v="119"/>
    <n v="6"/>
    <n v="713"/>
    <x v="1"/>
    <n v="71"/>
    <n v="7"/>
    <x v="0"/>
    <n v="0.34922861150070128"/>
    <n v="249"/>
  </r>
  <r>
    <s v="ORD003811"/>
    <s v="CUST2752"/>
    <s v="Sarah Walker"/>
    <s v="michael.williams@outlook.com"/>
    <x v="2"/>
    <d v="2023-12-27T00:00:00"/>
    <x v="226"/>
    <x v="0"/>
    <x v="1"/>
    <s v="January"/>
    <x v="0"/>
    <s v="PROD2818"/>
    <x v="21"/>
    <x v="1"/>
    <n v="441"/>
    <n v="4"/>
    <n v="1763"/>
    <x v="1"/>
    <n v="97"/>
    <n v="10"/>
    <x v="1"/>
    <n v="0.15031196823596144"/>
    <n v="265"/>
  </r>
  <r>
    <s v="ORD003812"/>
    <s v="CUST9265"/>
    <s v="Kurt Mendez"/>
    <s v="jose.miller@outlook.com"/>
    <x v="0"/>
    <d v="2023-07-08T00:00:00"/>
    <x v="290"/>
    <x v="6"/>
    <x v="0"/>
    <s v="August"/>
    <x v="0"/>
    <s v="PROD8389"/>
    <x v="8"/>
    <x v="2"/>
    <n v="495"/>
    <n v="2"/>
    <n v="990"/>
    <x v="1"/>
    <n v="70"/>
    <n v="4"/>
    <x v="0"/>
    <n v="0.3"/>
    <n v="297"/>
  </r>
  <r>
    <s v="ORD003813"/>
    <s v="CUST8573"/>
    <s v="Karen Cobb"/>
    <s v="richard.martin@yahoo.com"/>
    <x v="0"/>
    <d v="2024-04-10T00:00:00"/>
    <x v="489"/>
    <x v="9"/>
    <x v="0"/>
    <s v="June"/>
    <x v="1"/>
    <s v="PROD6628"/>
    <x v="10"/>
    <x v="2"/>
    <n v="1149"/>
    <n v="4"/>
    <n v="4595"/>
    <x v="1"/>
    <n v="259"/>
    <m/>
    <x v="2"/>
    <n v="0.2998911860718172"/>
    <n v="1378"/>
  </r>
  <r>
    <s v="ORD003814"/>
    <s v="CUST3524"/>
    <s v="Lauren Mason"/>
    <s v="john.jenkins@hotmail.com"/>
    <x v="6"/>
    <d v="2024-06-19T00:00:00"/>
    <x v="52"/>
    <x v="2"/>
    <x v="1"/>
    <s v="May"/>
    <x v="0"/>
    <s v="PROD4588"/>
    <x v="7"/>
    <x v="4"/>
    <n v="214"/>
    <n v="5"/>
    <n v="1071"/>
    <x v="0"/>
    <n v="85"/>
    <n v="7"/>
    <x v="0"/>
    <n v="0.25023342670401494"/>
    <n v="268"/>
  </r>
  <r>
    <s v="ORD003815"/>
    <s v="CUST1410"/>
    <s v="James Horne"/>
    <s v="martin.wiggins@yahoo.com"/>
    <x v="3"/>
    <d v="2024-08-09T00:00:00"/>
    <x v="451"/>
    <x v="9"/>
    <x v="0"/>
    <s v="June"/>
    <x v="0"/>
    <s v="PROD2488"/>
    <x v="9"/>
    <x v="4"/>
    <n v="318"/>
    <n v="6"/>
    <n v="1910"/>
    <x v="1"/>
    <n v="140"/>
    <n v="4"/>
    <x v="0"/>
    <n v="0.25026178010471206"/>
    <n v="478"/>
  </r>
  <r>
    <s v="ORD003816"/>
    <s v="CUST3677"/>
    <s v="Jason Simpson"/>
    <s v="christina.weber@outlook.com"/>
    <x v="0"/>
    <d v="2024-04-23T00:00:00"/>
    <x v="547"/>
    <x v="0"/>
    <x v="0"/>
    <s v="January"/>
    <x v="0"/>
    <s v="PROD4238"/>
    <x v="9"/>
    <x v="4"/>
    <n v="659"/>
    <n v="1"/>
    <n v="659"/>
    <x v="3"/>
    <n v="51"/>
    <n v="8"/>
    <x v="1"/>
    <n v="0.2503793626707132"/>
    <n v="165"/>
  </r>
  <r>
    <s v="ORD003817"/>
    <s v="CUST1225"/>
    <s v="Kyle Torres"/>
    <s v="david.garcia@gmail.com"/>
    <x v="3"/>
    <d v="2023-02-09T00:00:00"/>
    <x v="249"/>
    <x v="9"/>
    <x v="1"/>
    <s v="June"/>
    <x v="0"/>
    <s v="PROD1676"/>
    <x v="12"/>
    <x v="3"/>
    <n v="810"/>
    <n v="3"/>
    <n v="2429"/>
    <x v="2"/>
    <n v="303"/>
    <n v="4"/>
    <x v="0"/>
    <n v="0.34993824619184849"/>
    <n v="850"/>
  </r>
  <r>
    <s v="ORD003818"/>
    <s v="CUST3425"/>
    <s v="Garrett Gray"/>
    <s v="cristian.anderson@yahoo.com"/>
    <x v="4"/>
    <d v="2024-04-18T00:00:00"/>
    <x v="628"/>
    <x v="7"/>
    <x v="1"/>
    <s v="November"/>
    <x v="2"/>
    <s v="PROD8804"/>
    <x v="15"/>
    <x v="1"/>
    <n v="1414"/>
    <n v="7"/>
    <n v="9895"/>
    <x v="1"/>
    <n v="1086"/>
    <m/>
    <x v="2"/>
    <n v="0.14997473471450226"/>
    <n v="1484"/>
  </r>
  <r>
    <s v="ORD003819"/>
    <s v="CUST8110"/>
    <s v="George Harding"/>
    <s v="michael.cox@yahoo.com"/>
    <x v="1"/>
    <d v="2023-03-14T00:00:00"/>
    <x v="14"/>
    <x v="8"/>
    <x v="1"/>
    <s v="September"/>
    <x v="0"/>
    <s v="PROD9811"/>
    <x v="7"/>
    <x v="4"/>
    <n v="845"/>
    <n v="5"/>
    <n v="4223"/>
    <x v="2"/>
    <n v="471"/>
    <n v="9"/>
    <x v="1"/>
    <n v="0.25005919962112244"/>
    <n v="1056"/>
  </r>
  <r>
    <s v="ORD003820"/>
    <s v="CUST5815"/>
    <s v="John Wilson DDS"/>
    <s v="andrew.hamilton@outlook.com"/>
    <x v="6"/>
    <d v="2024-10-09T00:00:00"/>
    <x v="430"/>
    <x v="4"/>
    <x v="0"/>
    <s v="April"/>
    <x v="0"/>
    <s v="PROD8831"/>
    <x v="7"/>
    <x v="4"/>
    <n v="16"/>
    <n v="4"/>
    <n v="65"/>
    <x v="1"/>
    <n v="5"/>
    <n v="5"/>
    <x v="0"/>
    <n v="0.24615384615384617"/>
    <n v="16"/>
  </r>
  <r>
    <s v="ORD003821"/>
    <s v="CUST5578"/>
    <s v="Jennifer Barrett"/>
    <s v="mark.gonzalez@hotmail.com"/>
    <x v="4"/>
    <d v="2023-12-03T00:00:00"/>
    <x v="398"/>
    <x v="5"/>
    <x v="0"/>
    <s v="October"/>
    <x v="1"/>
    <s v="PROD9457"/>
    <x v="12"/>
    <x v="3"/>
    <n v="83"/>
    <n v="6"/>
    <n v="496"/>
    <x v="1"/>
    <n v="54"/>
    <m/>
    <x v="2"/>
    <n v="0.35080645161290325"/>
    <n v="174"/>
  </r>
  <r>
    <s v="ORD003822"/>
    <s v="CUST7075"/>
    <s v="Michelle Allen"/>
    <s v="melissa.taylor@gmail.com"/>
    <x v="1"/>
    <d v="2023-06-23T00:00:00"/>
    <x v="175"/>
    <x v="6"/>
    <x v="0"/>
    <s v="August"/>
    <x v="1"/>
    <s v="PROD3357"/>
    <x v="0"/>
    <x v="0"/>
    <n v="861"/>
    <n v="2"/>
    <n v="1722"/>
    <x v="0"/>
    <n v="140"/>
    <m/>
    <x v="2"/>
    <n v="0.40011614401858303"/>
    <n v="689"/>
  </r>
  <r>
    <s v="ORD003823"/>
    <s v="CUST3375"/>
    <s v="Victoria Wright"/>
    <s v="alex.sutton@yahoo.com"/>
    <x v="1"/>
    <d v="2023-05-22T00:00:00"/>
    <x v="194"/>
    <x v="0"/>
    <x v="1"/>
    <s v="January"/>
    <x v="0"/>
    <s v="PROD2715"/>
    <x v="1"/>
    <x v="1"/>
    <n v="804"/>
    <n v="2"/>
    <n v="1607"/>
    <x v="1"/>
    <n v="131"/>
    <n v="8"/>
    <x v="1"/>
    <n v="0.14996888612321096"/>
    <n v="241"/>
  </r>
  <r>
    <s v="ORD003824"/>
    <s v="CUST7767"/>
    <s v="Diane Barron"/>
    <s v="morgan.stephens@gmail.com"/>
    <x v="6"/>
    <d v="2023-09-14T00:00:00"/>
    <x v="345"/>
    <x v="3"/>
    <x v="0"/>
    <s v="March"/>
    <x v="1"/>
    <s v="PROD6394"/>
    <x v="18"/>
    <x v="0"/>
    <n v="380"/>
    <n v="4"/>
    <n v="1521"/>
    <x v="3"/>
    <n v="119"/>
    <m/>
    <x v="2"/>
    <n v="0.39973701512163051"/>
    <n v="608"/>
  </r>
  <r>
    <s v="ORD003825"/>
    <s v="CUST6890"/>
    <s v="Kimberly Walsh"/>
    <s v="richard.johnson@outlook.com"/>
    <x v="1"/>
    <d v="2023-01-09T00:00:00"/>
    <x v="290"/>
    <x v="6"/>
    <x v="0"/>
    <s v="August"/>
    <x v="1"/>
    <s v="PROD8585"/>
    <x v="6"/>
    <x v="0"/>
    <n v="880"/>
    <n v="2"/>
    <n v="1761"/>
    <x v="0"/>
    <n v="185"/>
    <m/>
    <x v="2"/>
    <n v="0.39977285633162973"/>
    <n v="704"/>
  </r>
  <r>
    <s v="ORD003826"/>
    <s v="CUST8591"/>
    <s v="Emily Black"/>
    <s v="brenda.kelly@gmail.com"/>
    <x v="0"/>
    <d v="2024-01-27T00:00:00"/>
    <x v="588"/>
    <x v="7"/>
    <x v="1"/>
    <s v="November"/>
    <x v="0"/>
    <s v="PROD9173"/>
    <x v="6"/>
    <x v="0"/>
    <n v="1228"/>
    <n v="3"/>
    <n v="3684"/>
    <x v="3"/>
    <n v="248"/>
    <n v="7"/>
    <x v="0"/>
    <n v="0.40010857763300761"/>
    <n v="1474"/>
  </r>
  <r>
    <s v="ORD003827"/>
    <s v="CUST6876"/>
    <s v="Benjamin Davidson"/>
    <s v="pamela.ballard@outlook.com"/>
    <x v="5"/>
    <d v="2023-05-16T00:00:00"/>
    <x v="232"/>
    <x v="5"/>
    <x v="0"/>
    <s v="October"/>
    <x v="0"/>
    <s v="PROD1890"/>
    <x v="15"/>
    <x v="1"/>
    <n v="151"/>
    <n v="1"/>
    <n v="151"/>
    <x v="4"/>
    <n v="21"/>
    <n v="9"/>
    <x v="1"/>
    <n v="0.15231788079470199"/>
    <n v="23"/>
  </r>
  <r>
    <s v="ORD003828"/>
    <s v="CUST7140"/>
    <s v="Eric Trujillo"/>
    <s v="ryan.reed@hotmail.com"/>
    <x v="1"/>
    <d v="2023-05-06T00:00:00"/>
    <x v="235"/>
    <x v="8"/>
    <x v="1"/>
    <s v="September"/>
    <x v="0"/>
    <s v="PROD2753"/>
    <x v="12"/>
    <x v="3"/>
    <n v="591"/>
    <n v="1"/>
    <n v="591"/>
    <x v="0"/>
    <n v="86"/>
    <n v="6"/>
    <x v="0"/>
    <n v="0.35025380710659898"/>
    <n v="207"/>
  </r>
  <r>
    <s v="ORD003829"/>
    <s v="CUST8416"/>
    <s v="Bryan Davis"/>
    <s v="aaron.gutierrez@gmail.com"/>
    <x v="5"/>
    <d v="2023-08-17T00:00:00"/>
    <x v="0"/>
    <x v="0"/>
    <x v="0"/>
    <s v="January"/>
    <x v="0"/>
    <s v="PROD9445"/>
    <x v="15"/>
    <x v="1"/>
    <n v="119"/>
    <n v="1"/>
    <n v="119"/>
    <x v="4"/>
    <n v="12"/>
    <n v="7"/>
    <x v="0"/>
    <n v="0.15126050420168066"/>
    <n v="18"/>
  </r>
  <r>
    <s v="ORD003830"/>
    <s v="CUST7226"/>
    <s v="Jose Green"/>
    <s v="jose.griffin@gmail.com"/>
    <x v="1"/>
    <d v="2023-03-09T00:00:00"/>
    <x v="65"/>
    <x v="5"/>
    <x v="1"/>
    <s v="October"/>
    <x v="0"/>
    <s v="PROD2962"/>
    <x v="4"/>
    <x v="2"/>
    <n v="408"/>
    <n v="4"/>
    <n v="1633"/>
    <x v="0"/>
    <n v="156"/>
    <n v="2"/>
    <x v="0"/>
    <n v="0.30006123698714021"/>
    <n v="490"/>
  </r>
  <r>
    <s v="ORD003831"/>
    <s v="CUST2140"/>
    <s v="Tara Gonzalez"/>
    <s v="kristy.johnson@yahoo.com"/>
    <x v="5"/>
    <d v="2024-08-05T00:00:00"/>
    <x v="537"/>
    <x v="4"/>
    <x v="0"/>
    <s v="April"/>
    <x v="0"/>
    <s v="PROD4056"/>
    <x v="9"/>
    <x v="4"/>
    <n v="657"/>
    <n v="4"/>
    <n v="2628"/>
    <x v="4"/>
    <n v="349"/>
    <n v="5"/>
    <x v="0"/>
    <n v="0.25"/>
    <n v="657"/>
  </r>
  <r>
    <s v="ORD003832"/>
    <s v="CUST3962"/>
    <s v="Brandi Pratt"/>
    <s v="eric.west@outlook.com"/>
    <x v="2"/>
    <d v="2024-10-29T00:00:00"/>
    <x v="1"/>
    <x v="1"/>
    <x v="0"/>
    <s v="December"/>
    <x v="0"/>
    <s v="PROD4713"/>
    <x v="15"/>
    <x v="1"/>
    <n v="1468"/>
    <n v="4"/>
    <n v="5872"/>
    <x v="1"/>
    <n v="312"/>
    <n v="6"/>
    <x v="0"/>
    <n v="0.15003405994550409"/>
    <n v="881"/>
  </r>
  <r>
    <s v="ORD003833"/>
    <s v="CUST6062"/>
    <s v="Christopher Tucker"/>
    <s v="james.rogers@gmail.com"/>
    <x v="3"/>
    <d v="2024-01-14T00:00:00"/>
    <x v="77"/>
    <x v="9"/>
    <x v="0"/>
    <s v="June"/>
    <x v="0"/>
    <s v="PROD9415"/>
    <x v="7"/>
    <x v="4"/>
    <n v="862"/>
    <n v="1"/>
    <n v="862"/>
    <x v="1"/>
    <n v="55"/>
    <n v="7"/>
    <x v="0"/>
    <n v="0.24941995359628771"/>
    <n v="215"/>
  </r>
  <r>
    <s v="ORD003834"/>
    <s v="CUST9391"/>
    <s v="Jamie Patterson"/>
    <s v="christopher.richardson@hotmail.com"/>
    <x v="1"/>
    <d v="2024-11-10T00:00:00"/>
    <x v="274"/>
    <x v="0"/>
    <x v="1"/>
    <s v="January"/>
    <x v="0"/>
    <s v="PROD4879"/>
    <x v="5"/>
    <x v="3"/>
    <n v="853"/>
    <n v="2"/>
    <n v="1706"/>
    <x v="0"/>
    <n v="206"/>
    <n v="9"/>
    <x v="1"/>
    <n v="0.34994138335287223"/>
    <n v="597"/>
  </r>
  <r>
    <s v="ORD003835"/>
    <s v="CUST2967"/>
    <s v="Cathy Gaines"/>
    <s v="jonathan.sparks@outlook.com"/>
    <x v="1"/>
    <d v="2023-07-09T00:00:00"/>
    <x v="548"/>
    <x v="10"/>
    <x v="0"/>
    <s v="February"/>
    <x v="0"/>
    <s v="PROD5874"/>
    <x v="21"/>
    <x v="1"/>
    <n v="557"/>
    <n v="1"/>
    <n v="557"/>
    <x v="1"/>
    <n v="36"/>
    <n v="4"/>
    <x v="0"/>
    <n v="0.15080789946140036"/>
    <n v="84"/>
  </r>
  <r>
    <s v="ORD003836"/>
    <s v="CUST3223"/>
    <s v="Andres Harvey"/>
    <s v="cameron.dillon@outlook.com"/>
    <x v="5"/>
    <d v="2023-12-31T00:00:00"/>
    <x v="189"/>
    <x v="2"/>
    <x v="0"/>
    <s v="May"/>
    <x v="0"/>
    <s v="PROD5225"/>
    <x v="16"/>
    <x v="0"/>
    <n v="248"/>
    <n v="1"/>
    <n v="248"/>
    <x v="2"/>
    <n v="17"/>
    <n v="9"/>
    <x v="1"/>
    <n v="0.39919354838709675"/>
    <n v="99"/>
  </r>
  <r>
    <s v="ORD003837"/>
    <s v="CUST5144"/>
    <s v="Alexandra Castaneda MD"/>
    <s v="brandon.baker@gmail.com"/>
    <x v="3"/>
    <d v="2024-06-25T00:00:00"/>
    <x v="195"/>
    <x v="8"/>
    <x v="0"/>
    <s v="September"/>
    <x v="0"/>
    <s v="PROD7383"/>
    <x v="5"/>
    <x v="3"/>
    <n v="485"/>
    <n v="4"/>
    <n v="1941"/>
    <x v="1"/>
    <n v="98"/>
    <n v="5"/>
    <x v="0"/>
    <n v="0.34981968057702217"/>
    <n v="679"/>
  </r>
  <r>
    <s v="ORD003838"/>
    <s v="CUST5891"/>
    <s v="Marissa Watson"/>
    <s v="david.espinoza@outlook.com"/>
    <x v="3"/>
    <d v="2023-07-19T00:00:00"/>
    <x v="336"/>
    <x v="0"/>
    <x v="1"/>
    <s v="January"/>
    <x v="0"/>
    <s v="PROD3598"/>
    <x v="5"/>
    <x v="3"/>
    <n v="720"/>
    <n v="1"/>
    <n v="720"/>
    <x v="0"/>
    <n v="89"/>
    <n v="3"/>
    <x v="0"/>
    <n v="0.35"/>
    <n v="252"/>
  </r>
  <r>
    <s v="ORD003839"/>
    <s v="CUST6504"/>
    <s v="Curtis Garcia"/>
    <s v="maxwell.walters@outlook.com"/>
    <x v="4"/>
    <d v="2023-01-09T00:00:00"/>
    <x v="538"/>
    <x v="2"/>
    <x v="1"/>
    <s v="May"/>
    <x v="0"/>
    <s v="PROD5472"/>
    <x v="9"/>
    <x v="4"/>
    <n v="507"/>
    <n v="3"/>
    <n v="1520"/>
    <x v="1"/>
    <n v="116"/>
    <n v="4"/>
    <x v="0"/>
    <n v="0.25"/>
    <n v="380"/>
  </r>
  <r>
    <s v="ORD003840"/>
    <s v="CUST9266"/>
    <s v="Pamela Patterson DDS"/>
    <s v="gerald.jackson@hotmail.com"/>
    <x v="4"/>
    <d v="2023-03-19T00:00:00"/>
    <x v="215"/>
    <x v="4"/>
    <x v="0"/>
    <s v="April"/>
    <x v="1"/>
    <s v="PROD6924"/>
    <x v="14"/>
    <x v="4"/>
    <n v="552"/>
    <n v="2"/>
    <n v="1104"/>
    <x v="1"/>
    <n v="78"/>
    <m/>
    <x v="2"/>
    <n v="0.25"/>
    <n v="276"/>
  </r>
  <r>
    <s v="ORD003841"/>
    <s v="CUST7061"/>
    <s v="Angela Parks"/>
    <s v="brian.brown@outlook.com"/>
    <x v="5"/>
    <d v="2024-10-17T00:00:00"/>
    <x v="24"/>
    <x v="5"/>
    <x v="1"/>
    <s v="October"/>
    <x v="0"/>
    <s v="PROD4177"/>
    <x v="16"/>
    <x v="0"/>
    <n v="887"/>
    <n v="4"/>
    <n v="3549"/>
    <x v="2"/>
    <n v="223"/>
    <n v="4"/>
    <x v="0"/>
    <n v="0.40011270780501551"/>
    <n v="1420"/>
  </r>
  <r>
    <s v="ORD003842"/>
    <s v="CUST4889"/>
    <s v="Dennis Smith"/>
    <s v="breanna.lewis@gmail.com"/>
    <x v="1"/>
    <d v="2024-11-20T00:00:00"/>
    <x v="299"/>
    <x v="6"/>
    <x v="0"/>
    <s v="August"/>
    <x v="0"/>
    <s v="PROD2207"/>
    <x v="11"/>
    <x v="3"/>
    <n v="842"/>
    <n v="2"/>
    <n v="1685"/>
    <x v="0"/>
    <n v="228"/>
    <n v="10"/>
    <x v="1"/>
    <n v="0.35014836795252224"/>
    <n v="590"/>
  </r>
  <r>
    <s v="ORD003843"/>
    <s v="CUST1872"/>
    <s v="Joshua Cisneros"/>
    <s v="frank.lang@gmail.com"/>
    <x v="0"/>
    <d v="2023-09-23T00:00:00"/>
    <x v="256"/>
    <x v="7"/>
    <x v="0"/>
    <s v="November"/>
    <x v="0"/>
    <s v="PROD3325"/>
    <x v="9"/>
    <x v="4"/>
    <n v="1046"/>
    <n v="7"/>
    <n v="7320"/>
    <x v="4"/>
    <n v="381"/>
    <n v="8"/>
    <x v="1"/>
    <n v="0.25"/>
    <n v="1830"/>
  </r>
  <r>
    <s v="ORD003844"/>
    <s v="CUST1548"/>
    <s v="Kelly Zavala DDS"/>
    <s v="jennifer.mcconnell@hotmail.com"/>
    <x v="6"/>
    <d v="2024-12-07T00:00:00"/>
    <x v="307"/>
    <x v="1"/>
    <x v="0"/>
    <s v="December"/>
    <x v="0"/>
    <s v="PROD2686"/>
    <x v="17"/>
    <x v="3"/>
    <n v="1752"/>
    <n v="8"/>
    <n v="14016"/>
    <x v="0"/>
    <n v="1829"/>
    <n v="9"/>
    <x v="1"/>
    <n v="0.34995719178082191"/>
    <n v="4905"/>
  </r>
  <r>
    <s v="ORD003845"/>
    <s v="CUST9734"/>
    <s v="Melanie Avila"/>
    <s v="theresa.powers@hotmail.com"/>
    <x v="2"/>
    <d v="2024-07-30T00:00:00"/>
    <x v="415"/>
    <x v="4"/>
    <x v="0"/>
    <s v="April"/>
    <x v="0"/>
    <s v="PROD7201"/>
    <x v="15"/>
    <x v="1"/>
    <n v="756"/>
    <n v="5"/>
    <n v="3779"/>
    <x v="0"/>
    <n v="558"/>
    <n v="6"/>
    <x v="0"/>
    <n v="0.15003969304048689"/>
    <n v="567"/>
  </r>
  <r>
    <s v="ORD003846"/>
    <s v="CUST1107"/>
    <s v="Michael Hunt"/>
    <s v="matthew.johnson@hotmail.com"/>
    <x v="1"/>
    <d v="2024-11-27T00:00:00"/>
    <x v="87"/>
    <x v="9"/>
    <x v="1"/>
    <s v="June"/>
    <x v="0"/>
    <s v="PROD9165"/>
    <x v="4"/>
    <x v="2"/>
    <n v="1043"/>
    <n v="6"/>
    <n v="6261"/>
    <x v="1"/>
    <n v="380"/>
    <n v="7"/>
    <x v="0"/>
    <n v="0.29995208433157644"/>
    <n v="1878"/>
  </r>
  <r>
    <s v="ORD003847"/>
    <s v="CUST9977"/>
    <s v="Tracey Murphy"/>
    <s v="joseph.peters@hotmail.com"/>
    <x v="4"/>
    <d v="2024-01-27T00:00:00"/>
    <x v="492"/>
    <x v="11"/>
    <x v="1"/>
    <s v="July"/>
    <x v="0"/>
    <s v="PROD2115"/>
    <x v="4"/>
    <x v="2"/>
    <n v="942"/>
    <n v="6"/>
    <n v="5651"/>
    <x v="2"/>
    <n v="787"/>
    <n v="4"/>
    <x v="0"/>
    <n v="0.29994691205096441"/>
    <n v="1695"/>
  </r>
  <r>
    <s v="ORD003848"/>
    <s v="CUST5448"/>
    <s v="Robert Mason"/>
    <s v="alan.short@outlook.com"/>
    <x v="4"/>
    <d v="2023-09-13T00:00:00"/>
    <x v="172"/>
    <x v="0"/>
    <x v="0"/>
    <s v="January"/>
    <x v="0"/>
    <s v="PROD7673"/>
    <x v="4"/>
    <x v="2"/>
    <n v="23"/>
    <n v="1"/>
    <n v="23"/>
    <x v="1"/>
    <n v="3"/>
    <n v="7"/>
    <x v="0"/>
    <n v="0.30434782608695654"/>
    <n v="7"/>
  </r>
  <r>
    <s v="ORD003849"/>
    <s v="CUST9969"/>
    <s v="Lisa Smith DVM"/>
    <s v="kristin.dawson@yahoo.com"/>
    <x v="3"/>
    <d v="2024-12-19T00:00:00"/>
    <x v="603"/>
    <x v="1"/>
    <x v="0"/>
    <s v="December"/>
    <x v="0"/>
    <s v="PROD9945"/>
    <x v="9"/>
    <x v="4"/>
    <n v="1830"/>
    <n v="10"/>
    <n v="18300"/>
    <x v="0"/>
    <n v="1887"/>
    <n v="9"/>
    <x v="1"/>
    <n v="0.25"/>
    <n v="4575"/>
  </r>
  <r>
    <s v="ORD003850"/>
    <s v="CUST7084"/>
    <s v="Gabriel Griffin"/>
    <s v="amy.lee@outlook.com"/>
    <x v="1"/>
    <d v="2024-06-18T00:00:00"/>
    <x v="400"/>
    <x v="2"/>
    <x v="0"/>
    <s v="May"/>
    <x v="0"/>
    <s v="PROD2798"/>
    <x v="7"/>
    <x v="4"/>
    <n v="543"/>
    <n v="5"/>
    <n v="2717"/>
    <x v="1"/>
    <n v="170"/>
    <n v="7"/>
    <x v="0"/>
    <n v="0.24990798675009201"/>
    <n v="679"/>
  </r>
  <r>
    <s v="ORD003851"/>
    <s v="CUST9315"/>
    <s v="Tiffany King"/>
    <s v="sheila.allen@yahoo.com"/>
    <x v="3"/>
    <d v="2023-04-26T00:00:00"/>
    <x v="304"/>
    <x v="6"/>
    <x v="0"/>
    <s v="August"/>
    <x v="1"/>
    <s v="PROD3191"/>
    <x v="16"/>
    <x v="0"/>
    <n v="1158"/>
    <n v="1"/>
    <n v="1158"/>
    <x v="0"/>
    <n v="71"/>
    <m/>
    <x v="2"/>
    <n v="0.39982728842832471"/>
    <n v="463"/>
  </r>
  <r>
    <s v="ORD003852"/>
    <s v="CUST7973"/>
    <s v="Paul Lane"/>
    <s v="sierra.brown@hotmail.com"/>
    <x v="3"/>
    <d v="2023-07-10T00:00:00"/>
    <x v="27"/>
    <x v="1"/>
    <x v="0"/>
    <s v="December"/>
    <x v="0"/>
    <s v="PROD2480"/>
    <x v="19"/>
    <x v="2"/>
    <n v="1611"/>
    <n v="8"/>
    <n v="12891"/>
    <x v="1"/>
    <n v="1321"/>
    <n v="5"/>
    <x v="0"/>
    <n v="0.29997672794973235"/>
    <n v="3867"/>
  </r>
  <r>
    <s v="ORD003853"/>
    <s v="CUST9752"/>
    <s v="Courtney Jones"/>
    <s v="rick.clark@yahoo.com"/>
    <x v="0"/>
    <d v="2023-06-18T00:00:00"/>
    <x v="138"/>
    <x v="10"/>
    <x v="1"/>
    <s v="February"/>
    <x v="0"/>
    <s v="PROD3890"/>
    <x v="18"/>
    <x v="0"/>
    <n v="180"/>
    <n v="4"/>
    <n v="721"/>
    <x v="1"/>
    <n v="91"/>
    <n v="7"/>
    <x v="0"/>
    <n v="0.39944521497919555"/>
    <n v="288"/>
  </r>
  <r>
    <s v="ORD003854"/>
    <s v="CUST9360"/>
    <s v="Cathy Phillips"/>
    <s v="jacqueline.garcia@yahoo.com"/>
    <x v="1"/>
    <d v="2024-08-30T00:00:00"/>
    <x v="160"/>
    <x v="7"/>
    <x v="1"/>
    <s v="November"/>
    <x v="0"/>
    <s v="PROD2877"/>
    <x v="5"/>
    <x v="3"/>
    <n v="1158"/>
    <n v="1"/>
    <n v="1158"/>
    <x v="4"/>
    <n v="134"/>
    <n v="5"/>
    <x v="0"/>
    <n v="0.34974093264248707"/>
    <n v="405"/>
  </r>
  <r>
    <s v="ORD003855"/>
    <s v="CUST1316"/>
    <s v="Dr. Lee Mann"/>
    <s v="brian.hunt@gmail.com"/>
    <x v="0"/>
    <d v="2023-07-26T00:00:00"/>
    <x v="655"/>
    <x v="11"/>
    <x v="1"/>
    <s v="July"/>
    <x v="0"/>
    <s v="PROD6838"/>
    <x v="1"/>
    <x v="1"/>
    <n v="667"/>
    <n v="6"/>
    <n v="4000"/>
    <x v="4"/>
    <n v="571"/>
    <n v="5"/>
    <x v="0"/>
    <n v="0.15"/>
    <n v="600"/>
  </r>
  <r>
    <s v="ORD003856"/>
    <s v="CUST1522"/>
    <s v="Claudia Smith"/>
    <s v="andrea.vincent@yahoo.com"/>
    <x v="4"/>
    <d v="2024-11-10T00:00:00"/>
    <x v="268"/>
    <x v="0"/>
    <x v="0"/>
    <s v="January"/>
    <x v="0"/>
    <s v="PROD2239"/>
    <x v="7"/>
    <x v="4"/>
    <n v="338"/>
    <n v="2"/>
    <n v="675"/>
    <x v="1"/>
    <n v="88"/>
    <n v="3"/>
    <x v="0"/>
    <n v="0.25037037037037035"/>
    <n v="169"/>
  </r>
  <r>
    <s v="ORD003857"/>
    <s v="CUST3389"/>
    <s v="Daniel Rodriguez"/>
    <s v="molly.jones@gmail.com"/>
    <x v="0"/>
    <d v="2024-02-02T00:00:00"/>
    <x v="517"/>
    <x v="0"/>
    <x v="0"/>
    <s v="January"/>
    <x v="0"/>
    <s v="PROD7254"/>
    <x v="16"/>
    <x v="0"/>
    <n v="527"/>
    <n v="3"/>
    <n v="1581"/>
    <x v="1"/>
    <n v="183"/>
    <n v="4"/>
    <x v="0"/>
    <n v="0.40037950664136623"/>
    <n v="633"/>
  </r>
  <r>
    <s v="ORD003858"/>
    <s v="CUST4343"/>
    <s v="Justin Jackson"/>
    <s v="julie.williams@hotmail.com"/>
    <x v="2"/>
    <d v="2024-01-07T00:00:00"/>
    <x v="194"/>
    <x v="0"/>
    <x v="1"/>
    <s v="January"/>
    <x v="0"/>
    <s v="PROD4555"/>
    <x v="16"/>
    <x v="0"/>
    <n v="284"/>
    <n v="1"/>
    <n v="284"/>
    <x v="1"/>
    <n v="34"/>
    <n v="5"/>
    <x v="0"/>
    <n v="0.40140845070422537"/>
    <n v="114"/>
  </r>
  <r>
    <s v="ORD003859"/>
    <s v="CUST7144"/>
    <s v="Anthony Martin"/>
    <s v="lisa.grant@outlook.com"/>
    <x v="1"/>
    <d v="2024-04-28T00:00:00"/>
    <x v="713"/>
    <x v="0"/>
    <x v="1"/>
    <s v="January"/>
    <x v="0"/>
    <s v="PROD3706"/>
    <x v="4"/>
    <x v="2"/>
    <n v="260"/>
    <n v="3"/>
    <n v="781"/>
    <x v="1"/>
    <n v="88"/>
    <n v="4"/>
    <x v="0"/>
    <n v="0.29961587708066584"/>
    <n v="234"/>
  </r>
  <r>
    <s v="ORD003860"/>
    <s v="CUST5457"/>
    <s v="Kari Carpenter"/>
    <s v="lisa.gordon@yahoo.com"/>
    <x v="3"/>
    <d v="2023-01-27T00:00:00"/>
    <x v="605"/>
    <x v="6"/>
    <x v="1"/>
    <s v="August"/>
    <x v="0"/>
    <s v="PROD1062"/>
    <x v="4"/>
    <x v="2"/>
    <n v="544"/>
    <n v="3"/>
    <n v="1631"/>
    <x v="1"/>
    <n v="244"/>
    <n v="7"/>
    <x v="0"/>
    <n v="0.2998160637645616"/>
    <n v="489"/>
  </r>
  <r>
    <s v="ORD003861"/>
    <s v="CUST4978"/>
    <s v="Peter Kline"/>
    <s v="tiffany.rodriguez@gmail.com"/>
    <x v="2"/>
    <d v="2023-11-17T00:00:00"/>
    <x v="200"/>
    <x v="1"/>
    <x v="0"/>
    <s v="December"/>
    <x v="0"/>
    <s v="PROD6591"/>
    <x v="3"/>
    <x v="1"/>
    <n v="1106"/>
    <n v="2"/>
    <n v="2213"/>
    <x v="4"/>
    <n v="285"/>
    <n v="6"/>
    <x v="0"/>
    <n v="0.15002259376412111"/>
    <n v="332"/>
  </r>
  <r>
    <s v="ORD003862"/>
    <s v="CUST1958"/>
    <s v="Emily Morales"/>
    <s v="stefanie.hanna@outlook.com"/>
    <x v="2"/>
    <d v="2024-05-06T00:00:00"/>
    <x v="267"/>
    <x v="3"/>
    <x v="0"/>
    <s v="March"/>
    <x v="0"/>
    <s v="PROD3175"/>
    <x v="11"/>
    <x v="3"/>
    <n v="32"/>
    <n v="5"/>
    <n v="159"/>
    <x v="1"/>
    <n v="9"/>
    <n v="3"/>
    <x v="0"/>
    <n v="0.3522012578616352"/>
    <n v="56"/>
  </r>
  <r>
    <s v="ORD003863"/>
    <s v="CUST1410"/>
    <s v="Kelly Cruz"/>
    <s v="megan.miranda@gmail.com"/>
    <x v="5"/>
    <d v="2024-10-06T00:00:00"/>
    <x v="519"/>
    <x v="7"/>
    <x v="1"/>
    <s v="November"/>
    <x v="0"/>
    <s v="PROD8702"/>
    <x v="9"/>
    <x v="4"/>
    <n v="790"/>
    <n v="4"/>
    <n v="3159"/>
    <x v="1"/>
    <n v="285"/>
    <n v="3"/>
    <x v="0"/>
    <n v="0.25007913896802786"/>
    <n v="790"/>
  </r>
  <r>
    <s v="ORD003864"/>
    <s v="CUST5838"/>
    <s v="James Williams"/>
    <s v="sarah.thompson@gmail.com"/>
    <x v="2"/>
    <d v="2023-07-30T00:00:00"/>
    <x v="195"/>
    <x v="8"/>
    <x v="0"/>
    <s v="September"/>
    <x v="0"/>
    <s v="PROD6357"/>
    <x v="8"/>
    <x v="2"/>
    <n v="795"/>
    <n v="2"/>
    <n v="1589"/>
    <x v="1"/>
    <n v="204"/>
    <n v="7"/>
    <x v="0"/>
    <n v="0.30018879798615483"/>
    <n v="477"/>
  </r>
  <r>
    <s v="ORD003865"/>
    <s v="CUST3425"/>
    <s v="Garrett Gray"/>
    <s v="cristian.anderson@yahoo.com"/>
    <x v="4"/>
    <d v="2024-04-18T00:00:00"/>
    <x v="175"/>
    <x v="6"/>
    <x v="0"/>
    <s v="August"/>
    <x v="0"/>
    <s v="PROD5331"/>
    <x v="18"/>
    <x v="0"/>
    <n v="811"/>
    <n v="5"/>
    <n v="4056"/>
    <x v="3"/>
    <n v="300"/>
    <n v="9"/>
    <x v="1"/>
    <n v="0.39990138067061143"/>
    <n v="1622"/>
  </r>
  <r>
    <s v="ORD003866"/>
    <s v="CUST6797"/>
    <s v="Jason Brown"/>
    <s v="andrew.nichols@hotmail.com"/>
    <x v="2"/>
    <d v="2024-11-11T00:00:00"/>
    <x v="530"/>
    <x v="7"/>
    <x v="0"/>
    <s v="November"/>
    <x v="0"/>
    <s v="PROD3904"/>
    <x v="11"/>
    <x v="3"/>
    <n v="344"/>
    <n v="1"/>
    <n v="344"/>
    <x v="1"/>
    <n v="31"/>
    <n v="3"/>
    <x v="0"/>
    <n v="0.34883720930232559"/>
    <n v="120"/>
  </r>
  <r>
    <s v="ORD003867"/>
    <s v="CUST2919"/>
    <s v="Ashley Lopez"/>
    <s v="timothy.fox@outlook.com"/>
    <x v="1"/>
    <d v="2023-09-28T00:00:00"/>
    <x v="651"/>
    <x v="8"/>
    <x v="1"/>
    <s v="September"/>
    <x v="0"/>
    <s v="PROD8378"/>
    <x v="9"/>
    <x v="4"/>
    <n v="954"/>
    <n v="5"/>
    <n v="4772"/>
    <x v="2"/>
    <n v="344"/>
    <n v="3"/>
    <x v="0"/>
    <n v="0.25"/>
    <n v="1193"/>
  </r>
  <r>
    <s v="ORD003868"/>
    <s v="CUST5203"/>
    <s v="Christine Lamb"/>
    <s v="rebecca.haynes@hotmail.com"/>
    <x v="0"/>
    <d v="2024-05-23T00:00:00"/>
    <x v="372"/>
    <x v="5"/>
    <x v="0"/>
    <s v="October"/>
    <x v="0"/>
    <s v="PROD9654"/>
    <x v="18"/>
    <x v="0"/>
    <n v="364"/>
    <n v="1"/>
    <n v="364"/>
    <x v="3"/>
    <n v="25"/>
    <n v="6"/>
    <x v="0"/>
    <n v="0.39835164835164832"/>
    <n v="145"/>
  </r>
  <r>
    <s v="ORD003869"/>
    <s v="CUST3544"/>
    <s v="Tony Nelson"/>
    <s v="jennifer.delgado@yahoo.com"/>
    <x v="2"/>
    <d v="2023-09-16T00:00:00"/>
    <x v="496"/>
    <x v="1"/>
    <x v="0"/>
    <s v="December"/>
    <x v="0"/>
    <s v="PROD9402"/>
    <x v="5"/>
    <x v="3"/>
    <n v="954"/>
    <n v="4"/>
    <n v="3817"/>
    <x v="0"/>
    <n v="403"/>
    <n v="10"/>
    <x v="1"/>
    <n v="0.35001309929263819"/>
    <n v="1336"/>
  </r>
  <r>
    <s v="ORD003870"/>
    <s v="CUST6066"/>
    <s v="Tina Frazier"/>
    <s v="joseph.robinson@outlook.com"/>
    <x v="1"/>
    <d v="2024-12-27T00:00:00"/>
    <x v="101"/>
    <x v="5"/>
    <x v="0"/>
    <s v="October"/>
    <x v="0"/>
    <s v="PROD8177"/>
    <x v="12"/>
    <x v="3"/>
    <n v="808"/>
    <n v="2"/>
    <n v="1616"/>
    <x v="1"/>
    <n v="86"/>
    <n v="10"/>
    <x v="1"/>
    <n v="0.35024752475247523"/>
    <n v="566"/>
  </r>
  <r>
    <s v="ORD003871"/>
    <s v="CUST7568"/>
    <s v="Jennifer Greene"/>
    <s v="trevor.brown@outlook.com"/>
    <x v="1"/>
    <d v="2023-03-27T00:00:00"/>
    <x v="317"/>
    <x v="3"/>
    <x v="1"/>
    <s v="March"/>
    <x v="0"/>
    <s v="PROD2709"/>
    <x v="14"/>
    <x v="4"/>
    <n v="834"/>
    <n v="2"/>
    <n v="1668"/>
    <x v="1"/>
    <n v="159"/>
    <n v="8"/>
    <x v="1"/>
    <n v="0.25"/>
    <n v="417"/>
  </r>
  <r>
    <s v="ORD003872"/>
    <s v="CUST1781"/>
    <s v="Alfred Avila"/>
    <s v="michael.rodgers@yahoo.com"/>
    <x v="5"/>
    <d v="2023-09-09T00:00:00"/>
    <x v="283"/>
    <x v="3"/>
    <x v="0"/>
    <s v="March"/>
    <x v="0"/>
    <s v="PROD8488"/>
    <x v="20"/>
    <x v="3"/>
    <n v="268"/>
    <n v="3"/>
    <n v="803"/>
    <x v="1"/>
    <n v="103"/>
    <n v="3"/>
    <x v="0"/>
    <n v="0.34993773349937735"/>
    <n v="281"/>
  </r>
  <r>
    <s v="ORD003873"/>
    <s v="CUST6032"/>
    <s v="Jaclyn King"/>
    <s v="natalie.nelson@hotmail.com"/>
    <x v="6"/>
    <d v="2024-07-16T00:00:00"/>
    <x v="221"/>
    <x v="11"/>
    <x v="1"/>
    <s v="July"/>
    <x v="0"/>
    <s v="PROD2635"/>
    <x v="12"/>
    <x v="3"/>
    <n v="835"/>
    <n v="5"/>
    <n v="4173"/>
    <x v="0"/>
    <n v="480"/>
    <n v="7"/>
    <x v="0"/>
    <n v="0.35010783608914448"/>
    <n v="1461"/>
  </r>
  <r>
    <s v="ORD003874"/>
    <s v="CUST9268"/>
    <s v="Laura Summers"/>
    <s v="allison.frye@hotmail.com"/>
    <x v="0"/>
    <d v="2023-12-09T00:00:00"/>
    <x v="37"/>
    <x v="11"/>
    <x v="0"/>
    <s v="July"/>
    <x v="0"/>
    <s v="PROD3033"/>
    <x v="1"/>
    <x v="1"/>
    <n v="541"/>
    <n v="5"/>
    <n v="2706"/>
    <x v="1"/>
    <n v="353"/>
    <n v="5"/>
    <x v="0"/>
    <n v="0.15003695491500368"/>
    <n v="406"/>
  </r>
  <r>
    <s v="ORD003875"/>
    <s v="CUST9824"/>
    <s v="Jenna Wright"/>
    <s v="lynn.carroll@yahoo.com"/>
    <x v="6"/>
    <d v="2023-02-19T00:00:00"/>
    <x v="122"/>
    <x v="3"/>
    <x v="1"/>
    <s v="March"/>
    <x v="0"/>
    <s v="PROD3232"/>
    <x v="8"/>
    <x v="2"/>
    <n v="645"/>
    <n v="4"/>
    <n v="2578"/>
    <x v="1"/>
    <n v="319"/>
    <n v="2"/>
    <x v="0"/>
    <n v="0.29984484096198605"/>
    <n v="773"/>
  </r>
  <r>
    <s v="ORD003876"/>
    <s v="CUST6403"/>
    <s v="Scott Conrad"/>
    <s v="monica.graves@gmail.com"/>
    <x v="5"/>
    <d v="2024-12-16T00:00:00"/>
    <x v="413"/>
    <x v="2"/>
    <x v="1"/>
    <s v="May"/>
    <x v="0"/>
    <s v="PROD7366"/>
    <x v="2"/>
    <x v="1"/>
    <n v="461"/>
    <n v="1"/>
    <n v="461"/>
    <x v="3"/>
    <n v="43"/>
    <n v="8"/>
    <x v="1"/>
    <n v="0.14967462039045554"/>
    <n v="69"/>
  </r>
  <r>
    <s v="ORD003877"/>
    <s v="CUST4779"/>
    <s v="Mary Fleming"/>
    <s v="mary.smith@hotmail.com"/>
    <x v="0"/>
    <d v="2024-07-01T00:00:00"/>
    <x v="550"/>
    <x v="7"/>
    <x v="1"/>
    <s v="November"/>
    <x v="0"/>
    <s v="PROD1884"/>
    <x v="17"/>
    <x v="3"/>
    <n v="739"/>
    <n v="3"/>
    <n v="2217"/>
    <x v="0"/>
    <n v="258"/>
    <n v="10"/>
    <x v="1"/>
    <n v="0.35002255299954893"/>
    <n v="776"/>
  </r>
  <r>
    <s v="ORD003878"/>
    <s v="CUST5232"/>
    <s v="Christopher Adams"/>
    <s v="kimberly.stevens@gmail.com"/>
    <x v="2"/>
    <d v="2024-03-30T00:00:00"/>
    <x v="36"/>
    <x v="6"/>
    <x v="0"/>
    <s v="August"/>
    <x v="0"/>
    <s v="PROD2479"/>
    <x v="15"/>
    <x v="1"/>
    <n v="413"/>
    <n v="6"/>
    <n v="2476"/>
    <x v="0"/>
    <n v="127"/>
    <n v="5"/>
    <x v="0"/>
    <n v="0.14983844911147012"/>
    <n v="371"/>
  </r>
  <r>
    <s v="ORD003879"/>
    <s v="CUST2238"/>
    <s v="James Ramos"/>
    <s v="todd.jones@yahoo.com"/>
    <x v="6"/>
    <d v="2023-01-22T00:00:00"/>
    <x v="325"/>
    <x v="1"/>
    <x v="0"/>
    <s v="December"/>
    <x v="1"/>
    <s v="PROD6545"/>
    <x v="6"/>
    <x v="0"/>
    <n v="430"/>
    <n v="8"/>
    <n v="3438"/>
    <x v="1"/>
    <n v="315"/>
    <m/>
    <x v="2"/>
    <n v="0.39994182664339734"/>
    <n v="1375"/>
  </r>
  <r>
    <s v="ORD003880"/>
    <s v="CUST8237"/>
    <s v="Kelsey Foster"/>
    <s v="derek.ashley@gmail.com"/>
    <x v="5"/>
    <d v="2023-10-29T00:00:00"/>
    <x v="114"/>
    <x v="11"/>
    <x v="1"/>
    <s v="July"/>
    <x v="0"/>
    <s v="PROD6298"/>
    <x v="20"/>
    <x v="3"/>
    <n v="416"/>
    <n v="5"/>
    <n v="2079"/>
    <x v="1"/>
    <n v="187"/>
    <n v="9"/>
    <x v="1"/>
    <n v="0.35016835016835018"/>
    <n v="728"/>
  </r>
  <r>
    <s v="ORD003881"/>
    <s v="CUST8889"/>
    <s v="Jason Simon"/>
    <s v="kimberly.sims@gmail.com"/>
    <x v="1"/>
    <d v="2023-09-16T00:00:00"/>
    <x v="483"/>
    <x v="6"/>
    <x v="1"/>
    <s v="August"/>
    <x v="2"/>
    <s v="PROD8586"/>
    <x v="7"/>
    <x v="4"/>
    <n v="1239"/>
    <n v="3"/>
    <n v="3718"/>
    <x v="3"/>
    <n v="555"/>
    <m/>
    <x v="2"/>
    <n v="0.24986551909628832"/>
    <n v="929"/>
  </r>
  <r>
    <s v="ORD003882"/>
    <s v="CUST2381"/>
    <s v="Maria Henry"/>
    <s v="david.oliver@gmail.com"/>
    <x v="2"/>
    <d v="2024-10-13T00:00:00"/>
    <x v="608"/>
    <x v="2"/>
    <x v="0"/>
    <s v="May"/>
    <x v="0"/>
    <s v="PROD7495"/>
    <x v="11"/>
    <x v="3"/>
    <n v="1073"/>
    <n v="4"/>
    <n v="4290"/>
    <x v="2"/>
    <n v="310"/>
    <n v="8"/>
    <x v="1"/>
    <n v="0.35011655011655013"/>
    <n v="1502"/>
  </r>
  <r>
    <s v="ORD003883"/>
    <s v="CUST7908"/>
    <s v="Rachel Reese"/>
    <s v="gary.williams@yahoo.com"/>
    <x v="0"/>
    <d v="2023-09-02T00:00:00"/>
    <x v="33"/>
    <x v="0"/>
    <x v="1"/>
    <s v="January"/>
    <x v="0"/>
    <s v="PROD9403"/>
    <x v="9"/>
    <x v="4"/>
    <n v="825"/>
    <n v="3"/>
    <n v="2474"/>
    <x v="0"/>
    <n v="280"/>
    <n v="2"/>
    <x v="0"/>
    <n v="0.25020210185933711"/>
    <n v="619"/>
  </r>
  <r>
    <s v="ORD003884"/>
    <s v="CUST1690"/>
    <s v="Lisa Singleton"/>
    <s v="amber.patterson@hotmail.com"/>
    <x v="2"/>
    <d v="2023-10-02T00:00:00"/>
    <x v="585"/>
    <x v="11"/>
    <x v="1"/>
    <s v="July"/>
    <x v="0"/>
    <s v="PROD7198"/>
    <x v="4"/>
    <x v="2"/>
    <n v="254"/>
    <n v="5"/>
    <n v="1272"/>
    <x v="1"/>
    <n v="99"/>
    <n v="6"/>
    <x v="0"/>
    <n v="0.30031446540880502"/>
    <n v="382"/>
  </r>
  <r>
    <s v="ORD003885"/>
    <s v="CUST6450"/>
    <s v="Patrick Turner"/>
    <s v="kathleen.hernandez@yahoo.com"/>
    <x v="0"/>
    <d v="2023-07-15T00:00:00"/>
    <x v="374"/>
    <x v="8"/>
    <x v="1"/>
    <s v="September"/>
    <x v="0"/>
    <s v="PROD8303"/>
    <x v="1"/>
    <x v="1"/>
    <n v="674"/>
    <n v="5"/>
    <n v="3371"/>
    <x v="1"/>
    <n v="320"/>
    <n v="3"/>
    <x v="0"/>
    <n v="0.15010382675763867"/>
    <n v="506"/>
  </r>
  <r>
    <s v="ORD003886"/>
    <s v="CUST2450"/>
    <s v="Mr. Nicholas Mcdonald"/>
    <s v="carl.thompson@gmail.com"/>
    <x v="1"/>
    <d v="2024-03-18T00:00:00"/>
    <x v="392"/>
    <x v="4"/>
    <x v="0"/>
    <s v="April"/>
    <x v="0"/>
    <s v="PROD8283"/>
    <x v="10"/>
    <x v="2"/>
    <n v="347"/>
    <n v="3"/>
    <n v="1040"/>
    <x v="0"/>
    <n v="106"/>
    <n v="10"/>
    <x v="1"/>
    <n v="0.3"/>
    <n v="312"/>
  </r>
  <r>
    <s v="ORD003887"/>
    <s v="CUST1963"/>
    <s v="James Ruiz"/>
    <s v="brandon.moran@gmail.com"/>
    <x v="6"/>
    <d v="2023-09-30T00:00:00"/>
    <x v="534"/>
    <x v="1"/>
    <x v="0"/>
    <s v="December"/>
    <x v="0"/>
    <s v="PROD4380"/>
    <x v="1"/>
    <x v="1"/>
    <n v="1375"/>
    <n v="4"/>
    <n v="5498"/>
    <x v="1"/>
    <n v="275"/>
    <n v="9"/>
    <x v="1"/>
    <n v="0.15005456529647143"/>
    <n v="825"/>
  </r>
  <r>
    <s v="ORD003888"/>
    <s v="CUST2217"/>
    <s v="Raymond Davis"/>
    <s v="jason.martin@yahoo.com"/>
    <x v="0"/>
    <d v="2023-11-03T00:00:00"/>
    <x v="706"/>
    <x v="1"/>
    <x v="0"/>
    <s v="December"/>
    <x v="0"/>
    <s v="PROD8029"/>
    <x v="1"/>
    <x v="1"/>
    <n v="326"/>
    <n v="4"/>
    <n v="1305"/>
    <x v="0"/>
    <n v="185"/>
    <n v="9"/>
    <x v="1"/>
    <n v="0.15019157088122606"/>
    <n v="196"/>
  </r>
  <r>
    <s v="ORD003889"/>
    <s v="CUST6161"/>
    <s v="Robert Hayes"/>
    <s v="veronica.dennis@gmail.com"/>
    <x v="0"/>
    <d v="2024-01-01T00:00:00"/>
    <x v="90"/>
    <x v="9"/>
    <x v="1"/>
    <s v="June"/>
    <x v="1"/>
    <s v="PROD9450"/>
    <x v="10"/>
    <x v="2"/>
    <n v="709"/>
    <n v="3"/>
    <n v="2126"/>
    <x v="1"/>
    <n v="222"/>
    <m/>
    <x v="2"/>
    <n v="0.30009407337723426"/>
    <n v="638"/>
  </r>
  <r>
    <s v="ORD003890"/>
    <s v="CUST3612"/>
    <s v="James Schmitt"/>
    <s v="gina.smith@hotmail.com"/>
    <x v="2"/>
    <d v="2023-08-20T00:00:00"/>
    <x v="368"/>
    <x v="6"/>
    <x v="0"/>
    <s v="August"/>
    <x v="0"/>
    <s v="PROD7025"/>
    <x v="21"/>
    <x v="1"/>
    <n v="578"/>
    <n v="3"/>
    <n v="1734"/>
    <x v="0"/>
    <n v="106"/>
    <n v="6"/>
    <x v="0"/>
    <n v="0.14994232987312572"/>
    <n v="260"/>
  </r>
  <r>
    <s v="ORD003891"/>
    <s v="CUST8573"/>
    <s v="Karen Cobb"/>
    <s v="richard.martin@yahoo.com"/>
    <x v="0"/>
    <d v="2024-04-10T00:00:00"/>
    <x v="531"/>
    <x v="7"/>
    <x v="1"/>
    <s v="November"/>
    <x v="0"/>
    <s v="PROD7988"/>
    <x v="20"/>
    <x v="3"/>
    <n v="393"/>
    <n v="6"/>
    <n v="2361"/>
    <x v="0"/>
    <n v="346"/>
    <n v="9"/>
    <x v="1"/>
    <n v="0.3498517577297755"/>
    <n v="826"/>
  </r>
  <r>
    <s v="ORD003892"/>
    <s v="CUST3396"/>
    <s v="Molly Howell"/>
    <s v="diane.ball@hotmail.com"/>
    <x v="0"/>
    <d v="2023-04-13T00:00:00"/>
    <x v="83"/>
    <x v="11"/>
    <x v="1"/>
    <s v="July"/>
    <x v="0"/>
    <s v="PROD2143"/>
    <x v="7"/>
    <x v="4"/>
    <n v="1266"/>
    <n v="2"/>
    <n v="2532"/>
    <x v="1"/>
    <n v="180"/>
    <n v="5"/>
    <x v="0"/>
    <n v="0.25"/>
    <n v="633"/>
  </r>
  <r>
    <s v="ORD003893"/>
    <s v="CUST4936"/>
    <s v="Sandra Cruz"/>
    <s v="jerry.james@gmail.com"/>
    <x v="1"/>
    <d v="2024-12-24T00:00:00"/>
    <x v="420"/>
    <x v="8"/>
    <x v="1"/>
    <s v="September"/>
    <x v="0"/>
    <s v="PROD1503"/>
    <x v="19"/>
    <x v="2"/>
    <n v="707"/>
    <n v="1"/>
    <n v="707"/>
    <x v="0"/>
    <n v="67"/>
    <n v="4"/>
    <x v="0"/>
    <n v="0.29985855728429983"/>
    <n v="212"/>
  </r>
  <r>
    <s v="ORD003894"/>
    <s v="CUST5522"/>
    <s v="John Ramsey"/>
    <s v="jaclyn.moran@yahoo.com"/>
    <x v="3"/>
    <d v="2023-05-22T00:00:00"/>
    <x v="612"/>
    <x v="9"/>
    <x v="1"/>
    <s v="June"/>
    <x v="0"/>
    <s v="PROD1447"/>
    <x v="0"/>
    <x v="0"/>
    <n v="423"/>
    <n v="4"/>
    <n v="1693"/>
    <x v="3"/>
    <n v="191"/>
    <n v="6"/>
    <x v="0"/>
    <n v="0.39988186650915536"/>
    <n v="677"/>
  </r>
  <r>
    <s v="ORD003895"/>
    <s v="CUST3082"/>
    <s v="Curtis Anderson"/>
    <s v="heather.baldwin@gmail.com"/>
    <x v="2"/>
    <d v="2024-09-16T00:00:00"/>
    <x v="382"/>
    <x v="2"/>
    <x v="1"/>
    <s v="May"/>
    <x v="0"/>
    <s v="PROD2108"/>
    <x v="2"/>
    <x v="1"/>
    <n v="205"/>
    <n v="3"/>
    <n v="616"/>
    <x v="2"/>
    <n v="35"/>
    <n v="8"/>
    <x v="1"/>
    <n v="0.14935064935064934"/>
    <n v="92"/>
  </r>
  <r>
    <s v="ORD003896"/>
    <s v="CUST4009"/>
    <s v="Michael Hammond"/>
    <s v="timothy.rush@hotmail.com"/>
    <x v="5"/>
    <d v="2023-09-25T00:00:00"/>
    <x v="658"/>
    <x v="9"/>
    <x v="1"/>
    <s v="June"/>
    <x v="2"/>
    <s v="PROD6818"/>
    <x v="7"/>
    <x v="4"/>
    <n v="756"/>
    <n v="2"/>
    <n v="1512"/>
    <x v="0"/>
    <n v="121"/>
    <m/>
    <x v="2"/>
    <n v="0.25"/>
    <n v="378"/>
  </r>
  <r>
    <s v="ORD003897"/>
    <s v="CUST3118"/>
    <s v="Bonnie Estes"/>
    <s v="alice.hopkins@gmail.com"/>
    <x v="0"/>
    <d v="2023-07-09T00:00:00"/>
    <x v="129"/>
    <x v="10"/>
    <x v="0"/>
    <s v="February"/>
    <x v="0"/>
    <s v="PROD9613"/>
    <x v="0"/>
    <x v="0"/>
    <n v="723"/>
    <n v="3"/>
    <n v="2169"/>
    <x v="1"/>
    <n v="185"/>
    <n v="8"/>
    <x v="1"/>
    <n v="0.40018441678192718"/>
    <n v="868"/>
  </r>
  <r>
    <s v="ORD003898"/>
    <s v="CUST3943"/>
    <s v="Alyssa Weiss"/>
    <s v="melissa.rivera@gmail.com"/>
    <x v="6"/>
    <d v="2023-06-28T00:00:00"/>
    <x v="252"/>
    <x v="11"/>
    <x v="1"/>
    <s v="July"/>
    <x v="0"/>
    <s v="PROD6835"/>
    <x v="14"/>
    <x v="4"/>
    <n v="1182"/>
    <n v="6"/>
    <n v="7091"/>
    <x v="0"/>
    <n v="578"/>
    <n v="10"/>
    <x v="1"/>
    <n v="0.25003525595825693"/>
    <n v="1773"/>
  </r>
  <r>
    <s v="ORD003899"/>
    <s v="CUST6450"/>
    <s v="Patrick Turner"/>
    <s v="kathleen.hernandez@yahoo.com"/>
    <x v="0"/>
    <d v="2023-07-15T00:00:00"/>
    <x v="328"/>
    <x v="3"/>
    <x v="0"/>
    <s v="March"/>
    <x v="0"/>
    <s v="PROD6794"/>
    <x v="10"/>
    <x v="2"/>
    <n v="346"/>
    <n v="3"/>
    <n v="1039"/>
    <x v="1"/>
    <n v="64"/>
    <n v="6"/>
    <x v="0"/>
    <n v="0.30028873917228105"/>
    <n v="312"/>
  </r>
  <r>
    <s v="ORD003900"/>
    <s v="CUST2238"/>
    <s v="James Ramos"/>
    <s v="todd.jones@yahoo.com"/>
    <x v="6"/>
    <d v="2023-01-22T00:00:00"/>
    <x v="233"/>
    <x v="1"/>
    <x v="1"/>
    <s v="December"/>
    <x v="0"/>
    <s v="PROD5410"/>
    <x v="21"/>
    <x v="1"/>
    <n v="463"/>
    <n v="6"/>
    <n v="2778"/>
    <x v="0"/>
    <n v="289"/>
    <n v="10"/>
    <x v="1"/>
    <n v="0.15010799136069114"/>
    <n v="417"/>
  </r>
  <r>
    <s v="ORD003901"/>
    <s v="CUST9593"/>
    <s v="Jimmy Erickson"/>
    <s v="michael.harris@yahoo.com"/>
    <x v="0"/>
    <d v="2023-06-02T00:00:00"/>
    <x v="39"/>
    <x v="8"/>
    <x v="0"/>
    <s v="September"/>
    <x v="0"/>
    <s v="PROD8136"/>
    <x v="19"/>
    <x v="2"/>
    <n v="936"/>
    <n v="1"/>
    <n v="936"/>
    <x v="2"/>
    <n v="61"/>
    <n v="2"/>
    <x v="0"/>
    <n v="0.3002136752136752"/>
    <n v="281"/>
  </r>
  <r>
    <s v="ORD003902"/>
    <s v="CUST5760"/>
    <s v="Stacy Fisher"/>
    <s v="robert.obrien@hotmail.com"/>
    <x v="2"/>
    <d v="2023-01-13T00:00:00"/>
    <x v="571"/>
    <x v="2"/>
    <x v="0"/>
    <s v="May"/>
    <x v="0"/>
    <s v="PROD1959"/>
    <x v="6"/>
    <x v="0"/>
    <n v="267"/>
    <n v="3"/>
    <n v="800"/>
    <x v="1"/>
    <n v="118"/>
    <n v="9"/>
    <x v="1"/>
    <n v="0.4"/>
    <n v="320"/>
  </r>
  <r>
    <s v="ORD003903"/>
    <s v="CUST1506"/>
    <s v="Elizabeth Walker"/>
    <s v="nathan.robinson@gmail.com"/>
    <x v="2"/>
    <d v="2023-12-06T00:00:00"/>
    <x v="274"/>
    <x v="0"/>
    <x v="1"/>
    <s v="January"/>
    <x v="0"/>
    <s v="PROD6623"/>
    <x v="15"/>
    <x v="1"/>
    <n v="445"/>
    <n v="1"/>
    <n v="445"/>
    <x v="2"/>
    <n v="44"/>
    <n v="5"/>
    <x v="0"/>
    <n v="0.15056179775280898"/>
    <n v="67"/>
  </r>
  <r>
    <s v="ORD003904"/>
    <s v="CUST9313"/>
    <s v="Rachel White"/>
    <s v="laurie.chaney@outlook.com"/>
    <x v="0"/>
    <d v="2024-06-21T00:00:00"/>
    <x v="512"/>
    <x v="2"/>
    <x v="0"/>
    <s v="May"/>
    <x v="0"/>
    <s v="PROD6731"/>
    <x v="6"/>
    <x v="0"/>
    <n v="594"/>
    <n v="2"/>
    <n v="1187"/>
    <x v="1"/>
    <n v="88"/>
    <n v="8"/>
    <x v="1"/>
    <n v="0.40016849199663018"/>
    <n v="475"/>
  </r>
  <r>
    <s v="ORD003905"/>
    <s v="CUST2712"/>
    <s v="Tonya Woods"/>
    <s v="tanner.lloyd@gmail.com"/>
    <x v="3"/>
    <d v="2023-09-24T00:00:00"/>
    <x v="17"/>
    <x v="0"/>
    <x v="0"/>
    <s v="January"/>
    <x v="0"/>
    <s v="PROD6216"/>
    <x v="6"/>
    <x v="0"/>
    <n v="375"/>
    <n v="1"/>
    <n v="375"/>
    <x v="1"/>
    <n v="45"/>
    <n v="3"/>
    <x v="0"/>
    <n v="0.4"/>
    <n v="150"/>
  </r>
  <r>
    <s v="ORD003906"/>
    <s v="CUST1599"/>
    <s v="Ryan Johnson"/>
    <s v="hannah.norris@hotmail.com"/>
    <x v="4"/>
    <d v="2024-12-17T00:00:00"/>
    <x v="423"/>
    <x v="4"/>
    <x v="1"/>
    <s v="April"/>
    <x v="2"/>
    <s v="PROD8997"/>
    <x v="9"/>
    <x v="4"/>
    <n v="1033"/>
    <n v="5"/>
    <n v="5163"/>
    <x v="1"/>
    <n v="650"/>
    <m/>
    <x v="2"/>
    <n v="0.25004842146039125"/>
    <n v="1291"/>
  </r>
  <r>
    <s v="ORD003907"/>
    <s v="CUST5144"/>
    <s v="Alexandra Castaneda MD"/>
    <s v="brandon.baker@gmail.com"/>
    <x v="3"/>
    <d v="2024-06-25T00:00:00"/>
    <x v="131"/>
    <x v="9"/>
    <x v="1"/>
    <s v="June"/>
    <x v="0"/>
    <s v="PROD9206"/>
    <x v="7"/>
    <x v="4"/>
    <n v="269"/>
    <n v="4"/>
    <n v="1077"/>
    <x v="3"/>
    <n v="93"/>
    <n v="3"/>
    <x v="0"/>
    <n v="0.24976787372330547"/>
    <n v="269"/>
  </r>
  <r>
    <s v="ORD003908"/>
    <s v="CUST9715"/>
    <s v="Steve Yates"/>
    <s v="austin.mclean@outlook.com"/>
    <x v="1"/>
    <d v="2023-07-28T00:00:00"/>
    <x v="109"/>
    <x v="11"/>
    <x v="0"/>
    <s v="July"/>
    <x v="0"/>
    <s v="PROD7372"/>
    <x v="0"/>
    <x v="0"/>
    <n v="438"/>
    <n v="1"/>
    <n v="438"/>
    <x v="3"/>
    <n v="39"/>
    <n v="6"/>
    <x v="0"/>
    <n v="0.3995433789954338"/>
    <n v="175"/>
  </r>
  <r>
    <s v="ORD003909"/>
    <s v="CUST9969"/>
    <s v="Lisa Smith DVM"/>
    <s v="kristin.dawson@yahoo.com"/>
    <x v="3"/>
    <d v="2024-12-19T00:00:00"/>
    <x v="46"/>
    <x v="8"/>
    <x v="0"/>
    <s v="September"/>
    <x v="0"/>
    <s v="PROD5415"/>
    <x v="0"/>
    <x v="0"/>
    <n v="857"/>
    <n v="2"/>
    <n v="1714"/>
    <x v="0"/>
    <n v="119"/>
    <n v="7"/>
    <x v="0"/>
    <n v="0.40023337222870481"/>
    <n v="686"/>
  </r>
  <r>
    <s v="ORD003910"/>
    <s v="CUST1113"/>
    <s v="Kenneth Smith"/>
    <s v="kathleen.anderson@yahoo.com"/>
    <x v="5"/>
    <d v="2024-09-11T00:00:00"/>
    <x v="580"/>
    <x v="5"/>
    <x v="1"/>
    <s v="October"/>
    <x v="0"/>
    <s v="PROD1930"/>
    <x v="6"/>
    <x v="0"/>
    <n v="341"/>
    <n v="3"/>
    <n v="1023"/>
    <x v="1"/>
    <n v="95"/>
    <n v="5"/>
    <x v="0"/>
    <n v="0.39980449657869011"/>
    <n v="409"/>
  </r>
  <r>
    <s v="ORD003911"/>
    <s v="CUST7793"/>
    <s v="Melissa Bowers"/>
    <s v="sean.blackwell@hotmail.com"/>
    <x v="0"/>
    <d v="2024-03-16T00:00:00"/>
    <x v="110"/>
    <x v="2"/>
    <x v="0"/>
    <s v="May"/>
    <x v="0"/>
    <s v="PROD5716"/>
    <x v="11"/>
    <x v="3"/>
    <n v="982"/>
    <n v="3"/>
    <n v="2946"/>
    <x v="3"/>
    <n v="390"/>
    <n v="5"/>
    <x v="0"/>
    <n v="0.34996605566870331"/>
    <n v="1031"/>
  </r>
  <r>
    <s v="ORD003912"/>
    <s v="CUST8889"/>
    <s v="Jason Simon"/>
    <s v="kimberly.sims@gmail.com"/>
    <x v="1"/>
    <d v="2023-09-16T00:00:00"/>
    <x v="352"/>
    <x v="2"/>
    <x v="0"/>
    <s v="May"/>
    <x v="0"/>
    <s v="PROD4510"/>
    <x v="14"/>
    <x v="4"/>
    <n v="1062"/>
    <n v="3"/>
    <n v="3186"/>
    <x v="1"/>
    <n v="193"/>
    <n v="6"/>
    <x v="0"/>
    <n v="0.24984306340238543"/>
    <n v="796"/>
  </r>
  <r>
    <s v="ORD003913"/>
    <s v="CUST1958"/>
    <s v="Emily Morales"/>
    <s v="stefanie.hanna@outlook.com"/>
    <x v="2"/>
    <d v="2024-05-06T00:00:00"/>
    <x v="353"/>
    <x v="6"/>
    <x v="0"/>
    <s v="August"/>
    <x v="0"/>
    <s v="PROD9633"/>
    <x v="9"/>
    <x v="4"/>
    <n v="996"/>
    <n v="3"/>
    <n v="2988"/>
    <x v="1"/>
    <n v="170"/>
    <n v="10"/>
    <x v="1"/>
    <n v="0.25"/>
    <n v="747"/>
  </r>
  <r>
    <s v="ORD003914"/>
    <s v="CUST7318"/>
    <s v="Anthony Morton"/>
    <s v="jessica.edwards@hotmail.com"/>
    <x v="4"/>
    <d v="2023-05-27T00:00:00"/>
    <x v="704"/>
    <x v="0"/>
    <x v="0"/>
    <s v="January"/>
    <x v="0"/>
    <s v="PROD5066"/>
    <x v="12"/>
    <x v="3"/>
    <n v="487"/>
    <n v="4"/>
    <n v="1948"/>
    <x v="2"/>
    <n v="108"/>
    <n v="3"/>
    <x v="0"/>
    <n v="0.35010266940451745"/>
    <n v="682"/>
  </r>
  <r>
    <s v="ORD003915"/>
    <s v="CUST7702"/>
    <s v="Kimberly Levy"/>
    <s v="adam.smith@outlook.com"/>
    <x v="4"/>
    <d v="2024-12-11T00:00:00"/>
    <x v="727"/>
    <x v="10"/>
    <x v="0"/>
    <s v="February"/>
    <x v="0"/>
    <s v="PROD1997"/>
    <x v="10"/>
    <x v="2"/>
    <n v="94"/>
    <n v="2"/>
    <n v="187"/>
    <x v="1"/>
    <n v="12"/>
    <n v="9"/>
    <x v="1"/>
    <n v="0.29946524064171121"/>
    <n v="56"/>
  </r>
  <r>
    <s v="ORD003916"/>
    <s v="CUST7515"/>
    <s v="Juan Molina"/>
    <s v="debra.mejia@gmail.com"/>
    <x v="1"/>
    <d v="2023-04-15T00:00:00"/>
    <x v="12"/>
    <x v="2"/>
    <x v="0"/>
    <s v="May"/>
    <x v="2"/>
    <s v="PROD3058"/>
    <x v="18"/>
    <x v="0"/>
    <n v="919"/>
    <n v="1"/>
    <n v="919"/>
    <x v="1"/>
    <n v="85"/>
    <m/>
    <x v="2"/>
    <n v="0.40043525571273125"/>
    <n v="368"/>
  </r>
  <r>
    <s v="ORD003917"/>
    <s v="CUST4750"/>
    <s v="Raven Sawyer"/>
    <s v="nicholas.pierce@gmail.com"/>
    <x v="1"/>
    <d v="2024-11-29T00:00:00"/>
    <x v="99"/>
    <x v="10"/>
    <x v="0"/>
    <s v="February"/>
    <x v="0"/>
    <s v="PROD1657"/>
    <x v="14"/>
    <x v="4"/>
    <n v="85"/>
    <n v="1"/>
    <n v="85"/>
    <x v="1"/>
    <n v="12"/>
    <n v="10"/>
    <x v="1"/>
    <n v="0.24705882352941178"/>
    <n v="21"/>
  </r>
  <r>
    <s v="ORD003918"/>
    <s v="CUST1869"/>
    <s v="Suzanne Cooley"/>
    <s v="jack.roman@yahoo.com"/>
    <x v="0"/>
    <d v="2023-02-15T00:00:00"/>
    <x v="266"/>
    <x v="5"/>
    <x v="0"/>
    <s v="October"/>
    <x v="0"/>
    <s v="PROD3166"/>
    <x v="20"/>
    <x v="3"/>
    <n v="929"/>
    <n v="1"/>
    <n v="929"/>
    <x v="1"/>
    <n v="107"/>
    <n v="6"/>
    <x v="0"/>
    <n v="0.34983853606027987"/>
    <n v="325"/>
  </r>
  <r>
    <s v="ORD003919"/>
    <s v="CUST1010"/>
    <s v="Larry Beck"/>
    <s v="michelle.james@outlook.com"/>
    <x v="0"/>
    <d v="2024-04-17T00:00:00"/>
    <x v="16"/>
    <x v="8"/>
    <x v="0"/>
    <s v="September"/>
    <x v="0"/>
    <s v="PROD5840"/>
    <x v="9"/>
    <x v="4"/>
    <n v="480"/>
    <n v="4"/>
    <n v="1920"/>
    <x v="2"/>
    <n v="103"/>
    <n v="5"/>
    <x v="0"/>
    <n v="0.25"/>
    <n v="480"/>
  </r>
  <r>
    <s v="ORD003920"/>
    <s v="CUST6521"/>
    <s v="Chris King"/>
    <s v="adam.hunt@outlook.com"/>
    <x v="1"/>
    <d v="2023-12-29T00:00:00"/>
    <x v="548"/>
    <x v="10"/>
    <x v="0"/>
    <s v="February"/>
    <x v="0"/>
    <s v="PROD7200"/>
    <x v="4"/>
    <x v="2"/>
    <n v="471"/>
    <n v="4"/>
    <n v="1883"/>
    <x v="0"/>
    <n v="250"/>
    <n v="7"/>
    <x v="0"/>
    <n v="0.30005310674455654"/>
    <n v="565"/>
  </r>
  <r>
    <s v="ORD003921"/>
    <s v="CUST9265"/>
    <s v="John Stuart"/>
    <s v="george.perry@gmail.com"/>
    <x v="0"/>
    <d v="2024-09-29T00:00:00"/>
    <x v="78"/>
    <x v="11"/>
    <x v="0"/>
    <s v="July"/>
    <x v="0"/>
    <s v="PROD9658"/>
    <x v="4"/>
    <x v="2"/>
    <n v="764"/>
    <n v="3"/>
    <n v="2292"/>
    <x v="1"/>
    <n v="321"/>
    <n v="4"/>
    <x v="0"/>
    <n v="0.30017452006980805"/>
    <n v="688"/>
  </r>
  <r>
    <s v="ORD003922"/>
    <s v="CUST2530"/>
    <s v="Bradley Weber MD"/>
    <s v="deborah.robertson@gmail.com"/>
    <x v="2"/>
    <d v="2023-01-28T00:00:00"/>
    <x v="425"/>
    <x v="4"/>
    <x v="1"/>
    <s v="April"/>
    <x v="0"/>
    <s v="PROD2739"/>
    <x v="13"/>
    <x v="4"/>
    <n v="380"/>
    <n v="2"/>
    <n v="760"/>
    <x v="1"/>
    <n v="74"/>
    <n v="5"/>
    <x v="0"/>
    <n v="0.25"/>
    <n v="190"/>
  </r>
  <r>
    <s v="ORD003923"/>
    <s v="CUST1963"/>
    <s v="James Ruiz"/>
    <s v="brandon.moran@gmail.com"/>
    <x v="6"/>
    <d v="2023-09-30T00:00:00"/>
    <x v="100"/>
    <x v="10"/>
    <x v="0"/>
    <s v="February"/>
    <x v="0"/>
    <s v="PROD9816"/>
    <x v="8"/>
    <x v="2"/>
    <n v="406"/>
    <n v="1"/>
    <n v="406"/>
    <x v="0"/>
    <n v="40"/>
    <n v="10"/>
    <x v="1"/>
    <n v="0.30049261083743845"/>
    <n v="122"/>
  </r>
  <r>
    <s v="ORD003924"/>
    <s v="CUST2397"/>
    <s v="Peter Meyers"/>
    <s v="briana.campbell@outlook.com"/>
    <x v="1"/>
    <d v="2024-06-01T00:00:00"/>
    <x v="105"/>
    <x v="9"/>
    <x v="0"/>
    <s v="June"/>
    <x v="1"/>
    <s v="PROD2837"/>
    <x v="18"/>
    <x v="0"/>
    <n v="240"/>
    <n v="2"/>
    <n v="481"/>
    <x v="1"/>
    <n v="55"/>
    <m/>
    <x v="2"/>
    <n v="0.39916839916839919"/>
    <n v="192"/>
  </r>
  <r>
    <s v="ORD003925"/>
    <s v="CUST8265"/>
    <s v="Angela Cowan"/>
    <s v="teresa.jones@outlook.com"/>
    <x v="4"/>
    <d v="2024-10-23T00:00:00"/>
    <x v="634"/>
    <x v="5"/>
    <x v="0"/>
    <s v="October"/>
    <x v="0"/>
    <s v="PROD2450"/>
    <x v="14"/>
    <x v="4"/>
    <n v="203"/>
    <n v="2"/>
    <n v="406"/>
    <x v="0"/>
    <n v="38"/>
    <n v="4"/>
    <x v="0"/>
    <n v="0.24876847290640394"/>
    <n v="101"/>
  </r>
  <r>
    <s v="ORD003926"/>
    <s v="CUST9930"/>
    <s v="Richard Cherry"/>
    <s v="thomas.smith@outlook.com"/>
    <x v="5"/>
    <d v="2024-11-27T00:00:00"/>
    <x v="480"/>
    <x v="10"/>
    <x v="0"/>
    <s v="February"/>
    <x v="0"/>
    <s v="PROD9691"/>
    <x v="13"/>
    <x v="4"/>
    <n v="817"/>
    <n v="2"/>
    <n v="1634"/>
    <x v="1"/>
    <n v="156"/>
    <n v="3"/>
    <x v="0"/>
    <n v="0.2503059975520196"/>
    <n v="409"/>
  </r>
  <r>
    <s v="ORD003927"/>
    <s v="CUST1326"/>
    <s v="Tricia Anderson"/>
    <s v="alexandra.hopkins@yahoo.com"/>
    <x v="5"/>
    <d v="2023-03-03T00:00:00"/>
    <x v="112"/>
    <x v="6"/>
    <x v="1"/>
    <s v="August"/>
    <x v="0"/>
    <s v="PROD7689"/>
    <x v="13"/>
    <x v="4"/>
    <n v="806"/>
    <n v="5"/>
    <n v="4031"/>
    <x v="2"/>
    <n v="312"/>
    <n v="4"/>
    <x v="0"/>
    <n v="0.25006201935003719"/>
    <n v="1008"/>
  </r>
  <r>
    <s v="ORD003928"/>
    <s v="CUST9669"/>
    <s v="Joe King"/>
    <s v="william.whitney@gmail.com"/>
    <x v="4"/>
    <d v="2024-06-28T00:00:00"/>
    <x v="145"/>
    <x v="8"/>
    <x v="0"/>
    <s v="September"/>
    <x v="0"/>
    <s v="PROD8319"/>
    <x v="12"/>
    <x v="3"/>
    <n v="657"/>
    <n v="2"/>
    <n v="1313"/>
    <x v="1"/>
    <n v="195"/>
    <n v="4"/>
    <x v="0"/>
    <n v="0.35034272658035032"/>
    <n v="460"/>
  </r>
  <r>
    <s v="ORD003929"/>
    <s v="CUST3332"/>
    <s v="Christopher Kim"/>
    <s v="desiree.taylor@outlook.com"/>
    <x v="4"/>
    <d v="2024-08-28T00:00:00"/>
    <x v="177"/>
    <x v="8"/>
    <x v="0"/>
    <s v="September"/>
    <x v="1"/>
    <s v="PROD6631"/>
    <x v="9"/>
    <x v="4"/>
    <n v="965"/>
    <n v="5"/>
    <n v="4824"/>
    <x v="0"/>
    <n v="393"/>
    <m/>
    <x v="2"/>
    <n v="0.25"/>
    <n v="1206"/>
  </r>
  <r>
    <s v="ORD003930"/>
    <s v="CUST6237"/>
    <s v="Ray Finley"/>
    <s v="alexander.bennett@yahoo.com"/>
    <x v="4"/>
    <d v="2023-04-20T00:00:00"/>
    <x v="699"/>
    <x v="10"/>
    <x v="1"/>
    <s v="February"/>
    <x v="0"/>
    <s v="PROD9043"/>
    <x v="7"/>
    <x v="4"/>
    <n v="841"/>
    <n v="2"/>
    <n v="1683"/>
    <x v="1"/>
    <n v="171"/>
    <n v="4"/>
    <x v="0"/>
    <n v="0.25014854426619132"/>
    <n v="421"/>
  </r>
  <r>
    <s v="ORD003931"/>
    <s v="CUST6801"/>
    <s v="Amanda Grant"/>
    <s v="eugene.francis@yahoo.com"/>
    <x v="5"/>
    <d v="2024-04-28T00:00:00"/>
    <x v="653"/>
    <x v="1"/>
    <x v="0"/>
    <s v="December"/>
    <x v="0"/>
    <s v="PROD4761"/>
    <x v="8"/>
    <x v="2"/>
    <n v="1520"/>
    <n v="4"/>
    <n v="6081"/>
    <x v="1"/>
    <n v="521"/>
    <n v="7"/>
    <x v="0"/>
    <n v="0.2999506660088801"/>
    <n v="1824"/>
  </r>
  <r>
    <s v="ORD003932"/>
    <s v="CUST3429"/>
    <s v="James Hickman"/>
    <s v="shawn.andrews@gmail.com"/>
    <x v="2"/>
    <d v="2023-07-15T00:00:00"/>
    <x v="719"/>
    <x v="3"/>
    <x v="0"/>
    <s v="March"/>
    <x v="0"/>
    <s v="PROD6338"/>
    <x v="21"/>
    <x v="1"/>
    <n v="844"/>
    <n v="4"/>
    <n v="3374"/>
    <x v="0"/>
    <n v="244"/>
    <n v="8"/>
    <x v="1"/>
    <n v="0.14997036158861884"/>
    <n v="506"/>
  </r>
  <r>
    <s v="ORD003933"/>
    <s v="CUST1162"/>
    <s v="Kevin Wood"/>
    <s v="ruth.green@hotmail.com"/>
    <x v="0"/>
    <d v="2024-06-30T00:00:00"/>
    <x v="13"/>
    <x v="7"/>
    <x v="0"/>
    <s v="November"/>
    <x v="0"/>
    <s v="PROD2632"/>
    <x v="18"/>
    <x v="0"/>
    <n v="1465"/>
    <n v="7"/>
    <n v="10256"/>
    <x v="1"/>
    <n v="1093"/>
    <n v="8"/>
    <x v="1"/>
    <n v="0.4000585023400936"/>
    <n v="4103"/>
  </r>
  <r>
    <s v="ORD003934"/>
    <s v="CUST8598"/>
    <s v="Joseph Oconnor"/>
    <s v="sara.hughes@yahoo.com"/>
    <x v="6"/>
    <d v="2023-10-19T00:00:00"/>
    <x v="646"/>
    <x v="3"/>
    <x v="0"/>
    <s v="March"/>
    <x v="0"/>
    <s v="PROD4199"/>
    <x v="20"/>
    <x v="3"/>
    <n v="933"/>
    <n v="2"/>
    <n v="1867"/>
    <x v="1"/>
    <n v="155"/>
    <n v="6"/>
    <x v="0"/>
    <n v="0.34975897161221209"/>
    <n v="653"/>
  </r>
  <r>
    <s v="ORD003935"/>
    <s v="CUST7649"/>
    <s v="Brandi Martinez"/>
    <s v="karen.mullins@outlook.com"/>
    <x v="0"/>
    <d v="2023-03-29T00:00:00"/>
    <x v="385"/>
    <x v="8"/>
    <x v="0"/>
    <s v="September"/>
    <x v="0"/>
    <s v="PROD6267"/>
    <x v="3"/>
    <x v="1"/>
    <n v="749"/>
    <n v="4"/>
    <n v="2997"/>
    <x v="1"/>
    <n v="187"/>
    <n v="2"/>
    <x v="0"/>
    <n v="0.15015015015015015"/>
    <n v="450"/>
  </r>
  <r>
    <s v="ORD003936"/>
    <s v="CUST8182"/>
    <s v="Laura Mcdaniel"/>
    <s v="kimberly.frye@outlook.com"/>
    <x v="2"/>
    <d v="2024-09-30T00:00:00"/>
    <x v="352"/>
    <x v="2"/>
    <x v="0"/>
    <s v="May"/>
    <x v="0"/>
    <s v="PROD5450"/>
    <x v="18"/>
    <x v="0"/>
    <n v="564"/>
    <n v="5"/>
    <n v="2819"/>
    <x v="1"/>
    <n v="166"/>
    <n v="5"/>
    <x v="0"/>
    <n v="0.3997871585668677"/>
    <n v="1127"/>
  </r>
  <r>
    <s v="ORD003937"/>
    <s v="CUST4724"/>
    <s v="Douglas Smith"/>
    <s v="gary.doyle@outlook.com"/>
    <x v="2"/>
    <d v="2024-02-03T00:00:00"/>
    <x v="377"/>
    <x v="7"/>
    <x v="0"/>
    <s v="November"/>
    <x v="0"/>
    <s v="PROD1840"/>
    <x v="11"/>
    <x v="3"/>
    <n v="583"/>
    <n v="3"/>
    <n v="1749"/>
    <x v="1"/>
    <n v="252"/>
    <n v="10"/>
    <x v="1"/>
    <n v="0.34991423670668953"/>
    <n v="612"/>
  </r>
  <r>
    <s v="ORD003938"/>
    <s v="CUST4779"/>
    <s v="Mary Fleming"/>
    <s v="mary.smith@hotmail.com"/>
    <x v="0"/>
    <d v="2024-07-01T00:00:00"/>
    <x v="33"/>
    <x v="0"/>
    <x v="1"/>
    <s v="January"/>
    <x v="0"/>
    <s v="PROD6930"/>
    <x v="13"/>
    <x v="4"/>
    <n v="577"/>
    <n v="2"/>
    <n v="1154"/>
    <x v="3"/>
    <n v="144"/>
    <n v="5"/>
    <x v="0"/>
    <n v="0.25043327556325823"/>
    <n v="289"/>
  </r>
  <r>
    <s v="ORD003939"/>
    <s v="CUST3612"/>
    <s v="James Schmitt"/>
    <s v="gina.smith@hotmail.com"/>
    <x v="2"/>
    <d v="2023-08-20T00:00:00"/>
    <x v="489"/>
    <x v="9"/>
    <x v="0"/>
    <s v="June"/>
    <x v="0"/>
    <s v="PROD4520"/>
    <x v="15"/>
    <x v="1"/>
    <n v="903"/>
    <n v="4"/>
    <n v="3612"/>
    <x v="0"/>
    <n v="452"/>
    <n v="3"/>
    <x v="0"/>
    <n v="0.15005537098560354"/>
    <n v="542"/>
  </r>
  <r>
    <s v="ORD003940"/>
    <s v="CUST4889"/>
    <s v="Dennis Smith"/>
    <s v="breanna.lewis@gmail.com"/>
    <x v="1"/>
    <d v="2024-11-20T00:00:00"/>
    <x v="143"/>
    <x v="6"/>
    <x v="1"/>
    <s v="August"/>
    <x v="1"/>
    <s v="PROD1129"/>
    <x v="16"/>
    <x v="0"/>
    <n v="464"/>
    <n v="3"/>
    <n v="1391"/>
    <x v="0"/>
    <n v="133"/>
    <m/>
    <x v="2"/>
    <n v="0.39971243709561466"/>
    <n v="556"/>
  </r>
  <r>
    <s v="ORD003941"/>
    <s v="CUST9969"/>
    <s v="Lisa Smith DVM"/>
    <s v="kristin.dawson@yahoo.com"/>
    <x v="3"/>
    <d v="2024-12-19T00:00:00"/>
    <x v="652"/>
    <x v="3"/>
    <x v="1"/>
    <s v="March"/>
    <x v="0"/>
    <s v="PROD3873"/>
    <x v="4"/>
    <x v="2"/>
    <n v="801"/>
    <n v="2"/>
    <n v="1602"/>
    <x v="0"/>
    <n v="228"/>
    <n v="10"/>
    <x v="1"/>
    <n v="0.30024968789013734"/>
    <n v="481"/>
  </r>
  <r>
    <s v="ORD003942"/>
    <s v="CUST6402"/>
    <s v="Brian Peterson"/>
    <s v="daniel.fletcher@outlook.com"/>
    <x v="3"/>
    <d v="2023-10-09T00:00:00"/>
    <x v="578"/>
    <x v="8"/>
    <x v="0"/>
    <s v="September"/>
    <x v="0"/>
    <s v="PROD8067"/>
    <x v="3"/>
    <x v="1"/>
    <n v="1065"/>
    <n v="5"/>
    <n v="5326"/>
    <x v="1"/>
    <n v="676"/>
    <n v="7"/>
    <x v="0"/>
    <n v="0.15001877581674802"/>
    <n v="799"/>
  </r>
  <r>
    <s v="ORD003943"/>
    <s v="CUST5748"/>
    <s v="Amy Crawford"/>
    <s v="joseph.munoz@yahoo.com"/>
    <x v="2"/>
    <d v="2023-01-19T00:00:00"/>
    <x v="174"/>
    <x v="0"/>
    <x v="0"/>
    <s v="January"/>
    <x v="0"/>
    <s v="PROD9579"/>
    <x v="21"/>
    <x v="1"/>
    <n v="115"/>
    <n v="4"/>
    <n v="460"/>
    <x v="1"/>
    <n v="49"/>
    <n v="8"/>
    <x v="1"/>
    <n v="0.15"/>
    <n v="69"/>
  </r>
  <r>
    <s v="ORD003944"/>
    <s v="CUST3082"/>
    <s v="Curtis Anderson"/>
    <s v="heather.baldwin@gmail.com"/>
    <x v="2"/>
    <d v="2024-09-16T00:00:00"/>
    <x v="219"/>
    <x v="11"/>
    <x v="1"/>
    <s v="July"/>
    <x v="0"/>
    <s v="PROD7743"/>
    <x v="12"/>
    <x v="3"/>
    <n v="528"/>
    <n v="2"/>
    <n v="1055"/>
    <x v="1"/>
    <n v="145"/>
    <n v="7"/>
    <x v="0"/>
    <n v="0.34976303317535545"/>
    <n v="369"/>
  </r>
  <r>
    <s v="ORD003945"/>
    <s v="CUST1553"/>
    <s v="Katie Proctor"/>
    <s v="jessica.moore@outlook.com"/>
    <x v="1"/>
    <d v="2023-05-27T00:00:00"/>
    <x v="500"/>
    <x v="7"/>
    <x v="1"/>
    <s v="November"/>
    <x v="0"/>
    <s v="PROD4163"/>
    <x v="1"/>
    <x v="1"/>
    <n v="1078"/>
    <n v="3"/>
    <n v="3235"/>
    <x v="1"/>
    <n v="409"/>
    <n v="8"/>
    <x v="1"/>
    <n v="0.14992272024729522"/>
    <n v="485"/>
  </r>
  <r>
    <s v="ORD003946"/>
    <s v="CUST6872"/>
    <s v="Lindsay Anthony"/>
    <s v="teresa.powell@gmail.com"/>
    <x v="4"/>
    <d v="2024-05-05T00:00:00"/>
    <x v="203"/>
    <x v="8"/>
    <x v="1"/>
    <s v="September"/>
    <x v="2"/>
    <s v="PROD2899"/>
    <x v="5"/>
    <x v="3"/>
    <n v="370"/>
    <n v="1"/>
    <n v="370"/>
    <x v="1"/>
    <n v="38"/>
    <m/>
    <x v="2"/>
    <n v="0.34864864864864864"/>
    <n v="129"/>
  </r>
  <r>
    <s v="ORD003947"/>
    <s v="CUST5336"/>
    <s v="Jose Patel"/>
    <s v="michael.jones@outlook.com"/>
    <x v="5"/>
    <d v="2024-01-21T00:00:00"/>
    <x v="465"/>
    <x v="6"/>
    <x v="1"/>
    <s v="August"/>
    <x v="0"/>
    <s v="PROD9777"/>
    <x v="9"/>
    <x v="4"/>
    <n v="1201"/>
    <n v="2"/>
    <n v="2401"/>
    <x v="0"/>
    <n v="151"/>
    <n v="8"/>
    <x v="1"/>
    <n v="0.24989587671803415"/>
    <n v="600"/>
  </r>
  <r>
    <s v="ORD003948"/>
    <s v="CUST6879"/>
    <s v="Allison Hill"/>
    <s v="cassandra.king@hotmail.com"/>
    <x v="2"/>
    <d v="2024-04-01T00:00:00"/>
    <x v="12"/>
    <x v="2"/>
    <x v="0"/>
    <s v="May"/>
    <x v="0"/>
    <s v="PROD6419"/>
    <x v="5"/>
    <x v="3"/>
    <n v="113"/>
    <n v="5"/>
    <n v="564"/>
    <x v="1"/>
    <n v="38"/>
    <n v="10"/>
    <x v="1"/>
    <n v="0.34929078014184395"/>
    <n v="197"/>
  </r>
  <r>
    <s v="ORD003949"/>
    <s v="CUST2581"/>
    <s v="Stacey Davis"/>
    <s v="brandy.ball@outlook.com"/>
    <x v="3"/>
    <d v="2024-06-24T00:00:00"/>
    <x v="231"/>
    <x v="1"/>
    <x v="0"/>
    <s v="December"/>
    <x v="0"/>
    <s v="PROD3406"/>
    <x v="2"/>
    <x v="1"/>
    <n v="1959"/>
    <n v="4"/>
    <n v="7837"/>
    <x v="1"/>
    <n v="1037"/>
    <n v="8"/>
    <x v="1"/>
    <n v="0.15005741993109609"/>
    <n v="1176"/>
  </r>
  <r>
    <s v="ORD003950"/>
    <s v="CUST7750"/>
    <s v="Robert Montgomery"/>
    <s v="gregory.williams@yahoo.com"/>
    <x v="4"/>
    <d v="2024-07-15T00:00:00"/>
    <x v="472"/>
    <x v="3"/>
    <x v="0"/>
    <s v="March"/>
    <x v="0"/>
    <s v="PROD6567"/>
    <x v="0"/>
    <x v="0"/>
    <n v="281"/>
    <n v="3"/>
    <n v="844"/>
    <x v="1"/>
    <n v="107"/>
    <n v="3"/>
    <x v="0"/>
    <n v="0.40047393364928913"/>
    <n v="338"/>
  </r>
  <r>
    <s v="ORD003951"/>
    <s v="CUST3855"/>
    <s v="Kevin Burgess"/>
    <s v="bradley.hudson@yahoo.com"/>
    <x v="1"/>
    <d v="2023-08-23T00:00:00"/>
    <x v="540"/>
    <x v="6"/>
    <x v="1"/>
    <s v="August"/>
    <x v="0"/>
    <s v="PROD4916"/>
    <x v="17"/>
    <x v="3"/>
    <n v="93"/>
    <n v="2"/>
    <n v="187"/>
    <x v="0"/>
    <n v="25"/>
    <n v="8"/>
    <x v="1"/>
    <n v="0.34759358288770054"/>
    <n v="65"/>
  </r>
  <r>
    <s v="ORD003952"/>
    <s v="CUST1599"/>
    <s v="Ryan Johnson"/>
    <s v="hannah.norris@hotmail.com"/>
    <x v="4"/>
    <d v="2024-12-17T00:00:00"/>
    <x v="562"/>
    <x v="11"/>
    <x v="0"/>
    <s v="July"/>
    <x v="0"/>
    <s v="PROD4565"/>
    <x v="9"/>
    <x v="4"/>
    <n v="1101"/>
    <n v="6"/>
    <n v="6607"/>
    <x v="1"/>
    <n v="576"/>
    <n v="5"/>
    <x v="0"/>
    <n v="0.25003783865597096"/>
    <n v="1652"/>
  </r>
  <r>
    <s v="ORD003953"/>
    <s v="CUST7328"/>
    <s v="Andrew Lloyd"/>
    <s v="alec.martin@outlook.com"/>
    <x v="6"/>
    <d v="2023-03-18T00:00:00"/>
    <x v="703"/>
    <x v="8"/>
    <x v="0"/>
    <s v="September"/>
    <x v="0"/>
    <s v="PROD6844"/>
    <x v="7"/>
    <x v="4"/>
    <n v="251"/>
    <n v="4"/>
    <n v="1006"/>
    <x v="3"/>
    <n v="126"/>
    <n v="5"/>
    <x v="0"/>
    <n v="0.24950298210735586"/>
    <n v="251"/>
  </r>
  <r>
    <s v="ORD003954"/>
    <s v="CUST7943"/>
    <s v="Kimberly Howe"/>
    <s v="john.armstrong@gmail.com"/>
    <x v="5"/>
    <d v="2023-11-09T00:00:00"/>
    <x v="474"/>
    <x v="4"/>
    <x v="1"/>
    <s v="April"/>
    <x v="1"/>
    <s v="PROD2338"/>
    <x v="4"/>
    <x v="2"/>
    <n v="275"/>
    <n v="4"/>
    <n v="1101"/>
    <x v="1"/>
    <n v="104"/>
    <m/>
    <x v="2"/>
    <n v="0.29972752043596729"/>
    <n v="330"/>
  </r>
  <r>
    <s v="ORD003955"/>
    <s v="CUST8375"/>
    <s v="Alexander Juarez"/>
    <s v="anthony.thomas@gmail.com"/>
    <x v="2"/>
    <d v="2024-05-19T00:00:00"/>
    <x v="188"/>
    <x v="3"/>
    <x v="0"/>
    <s v="March"/>
    <x v="0"/>
    <s v="PROD3417"/>
    <x v="12"/>
    <x v="3"/>
    <n v="510"/>
    <n v="1"/>
    <n v="510"/>
    <x v="1"/>
    <n v="67"/>
    <n v="8"/>
    <x v="1"/>
    <n v="0.34901960784313724"/>
    <n v="178"/>
  </r>
  <r>
    <s v="ORD003956"/>
    <s v="CUST6785"/>
    <s v="Franklin Flowers"/>
    <s v="julie.rivera@gmail.com"/>
    <x v="2"/>
    <d v="2023-12-19T00:00:00"/>
    <x v="394"/>
    <x v="5"/>
    <x v="0"/>
    <s v="October"/>
    <x v="0"/>
    <s v="PROD1678"/>
    <x v="16"/>
    <x v="0"/>
    <n v="451"/>
    <n v="3"/>
    <n v="1353"/>
    <x v="0"/>
    <n v="124"/>
    <n v="4"/>
    <x v="0"/>
    <n v="0.39985218033998521"/>
    <n v="541"/>
  </r>
  <r>
    <s v="ORD003957"/>
    <s v="CUST4448"/>
    <s v="Daniel Mullins Jr."/>
    <s v="timothy.henderson@outlook.com"/>
    <x v="0"/>
    <d v="2024-01-03T00:00:00"/>
    <x v="143"/>
    <x v="6"/>
    <x v="1"/>
    <s v="August"/>
    <x v="0"/>
    <s v="PROD6952"/>
    <x v="5"/>
    <x v="3"/>
    <n v="666"/>
    <n v="2"/>
    <n v="1333"/>
    <x v="3"/>
    <n v="77"/>
    <n v="4"/>
    <x v="0"/>
    <n v="0.35033758439609902"/>
    <n v="467"/>
  </r>
  <r>
    <s v="ORD003958"/>
    <s v="CUST3784"/>
    <s v="Dr. Brian Smith"/>
    <s v="tony.rowe@hotmail.com"/>
    <x v="3"/>
    <d v="2023-09-26T00:00:00"/>
    <x v="643"/>
    <x v="9"/>
    <x v="0"/>
    <s v="June"/>
    <x v="0"/>
    <s v="PROD9123"/>
    <x v="3"/>
    <x v="1"/>
    <n v="635"/>
    <n v="4"/>
    <n v="2538"/>
    <x v="4"/>
    <n v="307"/>
    <n v="3"/>
    <x v="0"/>
    <n v="0.15011820330969267"/>
    <n v="381"/>
  </r>
  <r>
    <s v="ORD003959"/>
    <s v="CUST3360"/>
    <s v="John Hamilton"/>
    <s v="emily.stone@outlook.com"/>
    <x v="2"/>
    <d v="2024-06-30T00:00:00"/>
    <x v="131"/>
    <x v="9"/>
    <x v="1"/>
    <s v="June"/>
    <x v="0"/>
    <s v="PROD4349"/>
    <x v="16"/>
    <x v="0"/>
    <n v="695"/>
    <n v="1"/>
    <n v="695"/>
    <x v="3"/>
    <n v="46"/>
    <n v="10"/>
    <x v="1"/>
    <n v="0.4"/>
    <n v="278"/>
  </r>
  <r>
    <s v="ORD003960"/>
    <s v="CUST3381"/>
    <s v="Scott Hall"/>
    <s v="christian.camacho@gmail.com"/>
    <x v="4"/>
    <d v="2023-03-16T00:00:00"/>
    <x v="365"/>
    <x v="4"/>
    <x v="1"/>
    <s v="April"/>
    <x v="0"/>
    <s v="PROD2973"/>
    <x v="14"/>
    <x v="4"/>
    <n v="898"/>
    <n v="2"/>
    <n v="1796"/>
    <x v="0"/>
    <n v="187"/>
    <n v="3"/>
    <x v="0"/>
    <n v="0.25"/>
    <n v="449"/>
  </r>
  <r>
    <s v="ORD003961"/>
    <s v="CUST4885"/>
    <s v="Wayne Lozano"/>
    <s v="stephen.elliott@yahoo.com"/>
    <x v="3"/>
    <d v="2023-02-05T00:00:00"/>
    <x v="284"/>
    <x v="3"/>
    <x v="0"/>
    <s v="March"/>
    <x v="0"/>
    <s v="PROD8664"/>
    <x v="16"/>
    <x v="0"/>
    <n v="605"/>
    <n v="5"/>
    <n v="3026"/>
    <x v="1"/>
    <n v="199"/>
    <n v="2"/>
    <x v="0"/>
    <n v="0.40019828155981496"/>
    <n v="1211"/>
  </r>
  <r>
    <s v="ORD003962"/>
    <s v="CUST4649"/>
    <s v="Jill Alvarado"/>
    <s v="caitlyn.love@hotmail.com"/>
    <x v="6"/>
    <d v="2024-01-27T00:00:00"/>
    <x v="444"/>
    <x v="0"/>
    <x v="0"/>
    <s v="January"/>
    <x v="1"/>
    <s v="PROD7942"/>
    <x v="6"/>
    <x v="0"/>
    <n v="784"/>
    <n v="1"/>
    <n v="784"/>
    <x v="0"/>
    <n v="87"/>
    <m/>
    <x v="2"/>
    <n v="0.39923469387755101"/>
    <n v="313"/>
  </r>
  <r>
    <s v="ORD003963"/>
    <s v="CUST8977"/>
    <s v="Jeff Norris"/>
    <s v="jody.brown@gmail.com"/>
    <x v="5"/>
    <d v="2023-01-09T00:00:00"/>
    <x v="667"/>
    <x v="9"/>
    <x v="0"/>
    <s v="June"/>
    <x v="2"/>
    <s v="PROD6427"/>
    <x v="16"/>
    <x v="0"/>
    <n v="638"/>
    <n v="6"/>
    <n v="3830"/>
    <x v="2"/>
    <n v="348"/>
    <m/>
    <x v="2"/>
    <n v="0.4"/>
    <n v="1532"/>
  </r>
  <r>
    <s v="ORD003964"/>
    <s v="CUST8181"/>
    <s v="Timothy Edwards"/>
    <s v="barbara.jackson@hotmail.com"/>
    <x v="1"/>
    <d v="2023-03-10T00:00:00"/>
    <x v="428"/>
    <x v="0"/>
    <x v="1"/>
    <s v="January"/>
    <x v="0"/>
    <s v="PROD3201"/>
    <x v="1"/>
    <x v="1"/>
    <n v="308"/>
    <n v="2"/>
    <n v="617"/>
    <x v="1"/>
    <n v="47"/>
    <n v="9"/>
    <x v="1"/>
    <n v="0.14910858995137763"/>
    <n v="92"/>
  </r>
  <r>
    <s v="ORD003965"/>
    <s v="CUST2273"/>
    <s v="Kristen Pearson"/>
    <s v="daniel.cox@hotmail.com"/>
    <x v="6"/>
    <d v="2023-03-24T00:00:00"/>
    <x v="227"/>
    <x v="5"/>
    <x v="1"/>
    <s v="October"/>
    <x v="0"/>
    <s v="PROD6778"/>
    <x v="16"/>
    <x v="0"/>
    <n v="156"/>
    <n v="6"/>
    <n v="938"/>
    <x v="0"/>
    <n v="61"/>
    <n v="2"/>
    <x v="0"/>
    <n v="0.39978678038379528"/>
    <n v="375"/>
  </r>
  <r>
    <s v="ORD003966"/>
    <s v="CUST5021"/>
    <s v="Edward Wheeler"/>
    <s v="kyle.clark@hotmail.com"/>
    <x v="5"/>
    <d v="2023-12-10T00:00:00"/>
    <x v="426"/>
    <x v="1"/>
    <x v="0"/>
    <s v="December"/>
    <x v="0"/>
    <s v="PROD4633"/>
    <x v="5"/>
    <x v="3"/>
    <n v="68"/>
    <n v="6"/>
    <n v="409"/>
    <x v="1"/>
    <n v="46"/>
    <n v="2"/>
    <x v="0"/>
    <n v="0.34963325183374083"/>
    <n v="143"/>
  </r>
  <r>
    <s v="ORD003967"/>
    <s v="CUST4990"/>
    <s v="Richard Castillo"/>
    <s v="michelle.rodriguez@outlook.com"/>
    <x v="6"/>
    <d v="2023-11-30T00:00:00"/>
    <x v="27"/>
    <x v="1"/>
    <x v="0"/>
    <s v="December"/>
    <x v="0"/>
    <s v="PROD3470"/>
    <x v="2"/>
    <x v="1"/>
    <n v="1288"/>
    <n v="6"/>
    <n v="7729"/>
    <x v="1"/>
    <n v="931"/>
    <n v="2"/>
    <x v="0"/>
    <n v="0.14995471600465779"/>
    <n v="1159"/>
  </r>
  <r>
    <s v="ORD003968"/>
    <s v="CUST5024"/>
    <s v="William Vincent"/>
    <s v="tiffany.campbell@hotmail.com"/>
    <x v="3"/>
    <d v="2023-04-10T00:00:00"/>
    <x v="38"/>
    <x v="8"/>
    <x v="1"/>
    <s v="September"/>
    <x v="0"/>
    <s v="PROD7856"/>
    <x v="18"/>
    <x v="0"/>
    <n v="843"/>
    <n v="5"/>
    <n v="4216"/>
    <x v="1"/>
    <n v="629"/>
    <n v="9"/>
    <x v="1"/>
    <n v="0.39990512333965844"/>
    <n v="1686"/>
  </r>
  <r>
    <s v="ORD003969"/>
    <s v="CUST1766"/>
    <s v="Christopher Mahoney"/>
    <s v="natalie.white@hotmail.com"/>
    <x v="2"/>
    <d v="2024-02-21T00:00:00"/>
    <x v="456"/>
    <x v="9"/>
    <x v="1"/>
    <s v="June"/>
    <x v="0"/>
    <s v="PROD5052"/>
    <x v="17"/>
    <x v="3"/>
    <n v="464"/>
    <n v="1"/>
    <n v="464"/>
    <x v="0"/>
    <n v="48"/>
    <n v="7"/>
    <x v="0"/>
    <n v="0.34913793103448276"/>
    <n v="162"/>
  </r>
  <r>
    <s v="ORD003970"/>
    <s v="CUST1482"/>
    <s v="Samantha Perry"/>
    <s v="ryan.ramos@gmail.com"/>
    <x v="3"/>
    <d v="2023-11-07T00:00:00"/>
    <x v="629"/>
    <x v="1"/>
    <x v="1"/>
    <s v="December"/>
    <x v="0"/>
    <s v="PROD9358"/>
    <x v="4"/>
    <x v="2"/>
    <n v="1077"/>
    <n v="2"/>
    <n v="2154"/>
    <x v="1"/>
    <n v="286"/>
    <n v="9"/>
    <x v="1"/>
    <n v="0.29990714948932218"/>
    <n v="646"/>
  </r>
  <r>
    <s v="ORD003971"/>
    <s v="CUST5815"/>
    <s v="John Wilson DDS"/>
    <s v="andrew.hamilton@outlook.com"/>
    <x v="6"/>
    <d v="2024-10-09T00:00:00"/>
    <x v="190"/>
    <x v="5"/>
    <x v="1"/>
    <s v="October"/>
    <x v="1"/>
    <s v="PROD9769"/>
    <x v="8"/>
    <x v="2"/>
    <n v="899"/>
    <n v="6"/>
    <n v="5392"/>
    <x v="1"/>
    <n v="580"/>
    <m/>
    <x v="2"/>
    <n v="0.30007418397626112"/>
    <n v="1618"/>
  </r>
  <r>
    <s v="ORD003972"/>
    <s v="CUST8269"/>
    <s v="Mason Peterson"/>
    <s v="leslie.galloway@gmail.com"/>
    <x v="1"/>
    <d v="2023-04-16T00:00:00"/>
    <x v="10"/>
    <x v="6"/>
    <x v="0"/>
    <s v="August"/>
    <x v="0"/>
    <s v="PROD6313"/>
    <x v="8"/>
    <x v="2"/>
    <n v="17"/>
    <n v="1"/>
    <n v="17"/>
    <x v="1"/>
    <n v="1"/>
    <n v="6"/>
    <x v="0"/>
    <n v="0.29411764705882354"/>
    <n v="5"/>
  </r>
  <r>
    <s v="ORD003973"/>
    <s v="CUST5975"/>
    <s v="Raymond Carter"/>
    <s v="david.mcintosh@hotmail.com"/>
    <x v="2"/>
    <d v="2023-04-11T00:00:00"/>
    <x v="156"/>
    <x v="4"/>
    <x v="0"/>
    <s v="April"/>
    <x v="0"/>
    <s v="PROD2913"/>
    <x v="14"/>
    <x v="4"/>
    <n v="792"/>
    <n v="2"/>
    <n v="1584"/>
    <x v="0"/>
    <n v="210"/>
    <n v="10"/>
    <x v="1"/>
    <n v="0.25"/>
    <n v="396"/>
  </r>
  <r>
    <s v="ORD003974"/>
    <s v="CUST6297"/>
    <s v="Nicole Ferguson"/>
    <s v="brittney.landry@outlook.com"/>
    <x v="5"/>
    <d v="2023-01-14T00:00:00"/>
    <x v="450"/>
    <x v="9"/>
    <x v="0"/>
    <s v="June"/>
    <x v="0"/>
    <s v="PROD3491"/>
    <x v="7"/>
    <x v="4"/>
    <n v="216"/>
    <n v="1"/>
    <n v="216"/>
    <x v="0"/>
    <n v="16"/>
    <n v="6"/>
    <x v="0"/>
    <n v="0.25"/>
    <n v="54"/>
  </r>
  <r>
    <s v="ORD003975"/>
    <s v="CUST9536"/>
    <s v="Eric Compton"/>
    <s v="suzanne.gross@hotmail.com"/>
    <x v="5"/>
    <d v="2024-09-28T00:00:00"/>
    <x v="276"/>
    <x v="2"/>
    <x v="0"/>
    <s v="May"/>
    <x v="0"/>
    <s v="PROD7754"/>
    <x v="7"/>
    <x v="4"/>
    <n v="1095"/>
    <n v="4"/>
    <n v="4380"/>
    <x v="4"/>
    <n v="601"/>
    <n v="9"/>
    <x v="1"/>
    <n v="0.25"/>
    <n v="1095"/>
  </r>
  <r>
    <s v="ORD003976"/>
    <s v="CUST8162"/>
    <s v="Alexander Long"/>
    <s v="samantha.garcia@hotmail.com"/>
    <x v="0"/>
    <d v="2024-12-14T00:00:00"/>
    <x v="612"/>
    <x v="9"/>
    <x v="1"/>
    <s v="June"/>
    <x v="2"/>
    <s v="PROD7281"/>
    <x v="13"/>
    <x v="4"/>
    <n v="872"/>
    <n v="1"/>
    <n v="872"/>
    <x v="0"/>
    <n v="61"/>
    <m/>
    <x v="2"/>
    <n v="0.25"/>
    <n v="218"/>
  </r>
  <r>
    <s v="ORD003977"/>
    <s v="CUST7846"/>
    <s v="Joshua Velez"/>
    <s v="emily.brock@outlook.com"/>
    <x v="1"/>
    <d v="2024-03-03T00:00:00"/>
    <x v="27"/>
    <x v="1"/>
    <x v="0"/>
    <s v="December"/>
    <x v="2"/>
    <s v="PROD4763"/>
    <x v="0"/>
    <x v="0"/>
    <n v="1147"/>
    <n v="2"/>
    <n v="2294"/>
    <x v="0"/>
    <n v="311"/>
    <m/>
    <x v="2"/>
    <n v="0.39973844812554488"/>
    <n v="917"/>
  </r>
  <r>
    <s v="ORD003978"/>
    <s v="CUST3396"/>
    <s v="Molly Howell"/>
    <s v="diane.ball@hotmail.com"/>
    <x v="0"/>
    <d v="2023-04-13T00:00:00"/>
    <x v="622"/>
    <x v="11"/>
    <x v="0"/>
    <s v="July"/>
    <x v="0"/>
    <s v="PROD6871"/>
    <x v="13"/>
    <x v="4"/>
    <n v="868"/>
    <n v="3"/>
    <n v="2603"/>
    <x v="1"/>
    <n v="388"/>
    <n v="3"/>
    <x v="0"/>
    <n v="0.25009604302727623"/>
    <n v="651"/>
  </r>
  <r>
    <s v="ORD003979"/>
    <s v="CUST4684"/>
    <s v="Paula Suarez"/>
    <s v="jason.neal@yahoo.com"/>
    <x v="6"/>
    <d v="2023-03-23T00:00:00"/>
    <x v="451"/>
    <x v="9"/>
    <x v="0"/>
    <s v="June"/>
    <x v="0"/>
    <s v="PROD3360"/>
    <x v="9"/>
    <x v="4"/>
    <n v="170"/>
    <n v="6"/>
    <n v="1021"/>
    <x v="1"/>
    <n v="53"/>
    <n v="6"/>
    <x v="0"/>
    <n v="0.24975514201762977"/>
    <n v="255"/>
  </r>
  <r>
    <s v="ORD003980"/>
    <s v="CUST8923"/>
    <s v="Adriana Baker"/>
    <s v="raymond.hansen@hotmail.com"/>
    <x v="3"/>
    <d v="2024-06-09T00:00:00"/>
    <x v="309"/>
    <x v="9"/>
    <x v="0"/>
    <s v="June"/>
    <x v="1"/>
    <s v="PROD7459"/>
    <x v="5"/>
    <x v="3"/>
    <n v="1015"/>
    <n v="3"/>
    <n v="3044"/>
    <x v="1"/>
    <n v="239"/>
    <m/>
    <x v="2"/>
    <n v="0.34986859395532194"/>
    <n v="1065"/>
  </r>
  <r>
    <s v="ORD003981"/>
    <s v="CUST1604"/>
    <s v="Jessica Martinez"/>
    <s v="elizabeth.clark@hotmail.com"/>
    <x v="6"/>
    <d v="2023-06-15T00:00:00"/>
    <x v="17"/>
    <x v="0"/>
    <x v="0"/>
    <s v="January"/>
    <x v="0"/>
    <s v="PROD4083"/>
    <x v="8"/>
    <x v="2"/>
    <n v="605"/>
    <n v="3"/>
    <n v="1816"/>
    <x v="1"/>
    <n v="151"/>
    <n v="6"/>
    <x v="0"/>
    <n v="0.30011013215859028"/>
    <n v="545"/>
  </r>
  <r>
    <s v="ORD003982"/>
    <s v="CUST9406"/>
    <s v="Tonya Washington"/>
    <s v="jason.arellano@outlook.com"/>
    <x v="5"/>
    <d v="2023-09-11T00:00:00"/>
    <x v="549"/>
    <x v="9"/>
    <x v="0"/>
    <s v="June"/>
    <x v="0"/>
    <s v="PROD7470"/>
    <x v="12"/>
    <x v="3"/>
    <n v="1197"/>
    <n v="6"/>
    <n v="7182"/>
    <x v="1"/>
    <n v="378"/>
    <n v="5"/>
    <x v="0"/>
    <n v="0.35004177109440265"/>
    <n v="2514"/>
  </r>
  <r>
    <s v="ORD003983"/>
    <s v="CUST7330"/>
    <s v="Teresa Flores"/>
    <s v="david.carpenter@gmail.com"/>
    <x v="3"/>
    <d v="2023-06-15T00:00:00"/>
    <x v="674"/>
    <x v="3"/>
    <x v="1"/>
    <s v="March"/>
    <x v="0"/>
    <s v="PROD3096"/>
    <x v="1"/>
    <x v="1"/>
    <n v="430"/>
    <n v="1"/>
    <n v="430"/>
    <x v="1"/>
    <n v="44"/>
    <n v="7"/>
    <x v="0"/>
    <n v="0.15116279069767441"/>
    <n v="65"/>
  </r>
  <r>
    <s v="ORD003984"/>
    <s v="CUST6062"/>
    <s v="Christopher Tucker"/>
    <s v="james.rogers@gmail.com"/>
    <x v="3"/>
    <d v="2024-01-14T00:00:00"/>
    <x v="531"/>
    <x v="7"/>
    <x v="1"/>
    <s v="November"/>
    <x v="0"/>
    <s v="PROD6078"/>
    <x v="10"/>
    <x v="2"/>
    <n v="941"/>
    <n v="1"/>
    <n v="941"/>
    <x v="1"/>
    <n v="128"/>
    <n v="6"/>
    <x v="0"/>
    <n v="0.29968119022316686"/>
    <n v="282"/>
  </r>
  <r>
    <s v="ORD003985"/>
    <s v="CUST7252"/>
    <s v="Christopher Harris"/>
    <s v="barbara.bush@gmail.com"/>
    <x v="1"/>
    <d v="2023-03-02T00:00:00"/>
    <x v="388"/>
    <x v="3"/>
    <x v="0"/>
    <s v="March"/>
    <x v="1"/>
    <s v="PROD4611"/>
    <x v="20"/>
    <x v="3"/>
    <n v="684"/>
    <n v="1"/>
    <n v="684"/>
    <x v="0"/>
    <n v="86"/>
    <m/>
    <x v="2"/>
    <n v="0.34941520467836257"/>
    <n v="239"/>
  </r>
  <r>
    <s v="ORD003986"/>
    <s v="CUST4143"/>
    <s v="Tracy Ortiz"/>
    <s v="leslie.cline@yahoo.com"/>
    <x v="4"/>
    <d v="2023-03-29T00:00:00"/>
    <x v="408"/>
    <x v="2"/>
    <x v="0"/>
    <s v="May"/>
    <x v="0"/>
    <s v="PROD4542"/>
    <x v="18"/>
    <x v="0"/>
    <n v="906"/>
    <n v="4"/>
    <n v="3623"/>
    <x v="0"/>
    <n v="503"/>
    <n v="8"/>
    <x v="1"/>
    <n v="0.39994479712945075"/>
    <n v="1449"/>
  </r>
  <r>
    <s v="ORD003987"/>
    <s v="CUST8860"/>
    <s v="Kim Riley"/>
    <s v="emily.hayden@gmail.com"/>
    <x v="6"/>
    <d v="2023-07-29T00:00:00"/>
    <x v="715"/>
    <x v="9"/>
    <x v="1"/>
    <s v="June"/>
    <x v="0"/>
    <s v="PROD9327"/>
    <x v="20"/>
    <x v="3"/>
    <n v="891"/>
    <n v="6"/>
    <n v="5348"/>
    <x v="3"/>
    <n v="537"/>
    <n v="6"/>
    <x v="0"/>
    <n v="0.35003739715781601"/>
    <n v="1872"/>
  </r>
  <r>
    <s v="ORD003988"/>
    <s v="CUST1797"/>
    <s v="Karen Sawyer"/>
    <s v="kelly.campbell@hotmail.com"/>
    <x v="0"/>
    <d v="2023-02-06T00:00:00"/>
    <x v="44"/>
    <x v="3"/>
    <x v="1"/>
    <s v="March"/>
    <x v="0"/>
    <s v="PROD3026"/>
    <x v="20"/>
    <x v="3"/>
    <n v="552"/>
    <n v="3"/>
    <n v="1657"/>
    <x v="1"/>
    <n v="108"/>
    <n v="5"/>
    <x v="0"/>
    <n v="0.35003017501508749"/>
    <n v="580"/>
  </r>
  <r>
    <s v="ORD003989"/>
    <s v="CUST6402"/>
    <s v="Brian Peterson"/>
    <s v="daniel.fletcher@outlook.com"/>
    <x v="3"/>
    <d v="2023-10-09T00:00:00"/>
    <x v="212"/>
    <x v="1"/>
    <x v="0"/>
    <s v="December"/>
    <x v="0"/>
    <s v="PROD7793"/>
    <x v="14"/>
    <x v="4"/>
    <n v="657"/>
    <n v="4"/>
    <n v="2630"/>
    <x v="1"/>
    <n v="388"/>
    <n v="10"/>
    <x v="1"/>
    <n v="0.24980988593155892"/>
    <n v="657"/>
  </r>
  <r>
    <s v="ORD003990"/>
    <s v="CUST8635"/>
    <s v="Max Robbins"/>
    <s v="joel.clark@gmail.com"/>
    <x v="4"/>
    <d v="2023-10-24T00:00:00"/>
    <x v="487"/>
    <x v="8"/>
    <x v="0"/>
    <s v="September"/>
    <x v="0"/>
    <s v="PROD7372"/>
    <x v="11"/>
    <x v="3"/>
    <n v="287"/>
    <n v="3"/>
    <n v="862"/>
    <x v="0"/>
    <n v="107"/>
    <n v="10"/>
    <x v="1"/>
    <n v="0.35034802784222741"/>
    <n v="302"/>
  </r>
  <r>
    <s v="ORD003991"/>
    <s v="CUST2373"/>
    <s v="Philip Carr"/>
    <s v="sonia.patel@outlook.com"/>
    <x v="2"/>
    <d v="2023-12-01T00:00:00"/>
    <x v="306"/>
    <x v="2"/>
    <x v="0"/>
    <s v="May"/>
    <x v="2"/>
    <s v="PROD7940"/>
    <x v="3"/>
    <x v="1"/>
    <n v="386"/>
    <n v="3"/>
    <n v="1159"/>
    <x v="0"/>
    <n v="66"/>
    <m/>
    <x v="2"/>
    <n v="0.15012942191544434"/>
    <n v="174"/>
  </r>
  <r>
    <s v="ORD003992"/>
    <s v="CUST6190"/>
    <s v="Melissa Allen"/>
    <s v="carl.keller@hotmail.com"/>
    <x v="4"/>
    <d v="2024-01-11T00:00:00"/>
    <x v="342"/>
    <x v="7"/>
    <x v="1"/>
    <s v="November"/>
    <x v="0"/>
    <s v="PROD1368"/>
    <x v="4"/>
    <x v="2"/>
    <n v="975"/>
    <n v="7"/>
    <n v="6824"/>
    <x v="1"/>
    <n v="845"/>
    <n v="4"/>
    <x v="0"/>
    <n v="0.29997069167643609"/>
    <n v="2047"/>
  </r>
  <r>
    <s v="ORD003993"/>
    <s v="CUST5037"/>
    <s v="Mark Williams"/>
    <s v="jill.thompson@gmail.com"/>
    <x v="3"/>
    <d v="2024-09-25T00:00:00"/>
    <x v="610"/>
    <x v="4"/>
    <x v="1"/>
    <s v="April"/>
    <x v="0"/>
    <s v="PROD6124"/>
    <x v="20"/>
    <x v="3"/>
    <n v="792"/>
    <n v="1"/>
    <n v="792"/>
    <x v="1"/>
    <n v="113"/>
    <n v="5"/>
    <x v="0"/>
    <n v="0.34974747474747475"/>
    <n v="277"/>
  </r>
  <r>
    <s v="ORD003994"/>
    <s v="CUST6801"/>
    <s v="Amanda Grant"/>
    <s v="eugene.francis@yahoo.com"/>
    <x v="5"/>
    <d v="2024-04-28T00:00:00"/>
    <x v="231"/>
    <x v="1"/>
    <x v="0"/>
    <s v="December"/>
    <x v="0"/>
    <s v="PROD6842"/>
    <x v="11"/>
    <x v="3"/>
    <n v="1890"/>
    <n v="4"/>
    <n v="7560"/>
    <x v="0"/>
    <n v="763"/>
    <n v="3"/>
    <x v="0"/>
    <n v="0.35"/>
    <n v="2646"/>
  </r>
  <r>
    <s v="ORD003995"/>
    <s v="CUST4967"/>
    <s v="Adam Reynolds"/>
    <s v="margaret.newman@yahoo.com"/>
    <x v="4"/>
    <d v="2023-10-12T00:00:00"/>
    <x v="451"/>
    <x v="9"/>
    <x v="0"/>
    <s v="June"/>
    <x v="0"/>
    <s v="PROD5014"/>
    <x v="18"/>
    <x v="0"/>
    <n v="876"/>
    <n v="2"/>
    <n v="1753"/>
    <x v="1"/>
    <n v="229"/>
    <n v="2"/>
    <x v="0"/>
    <n v="0.39988590986879635"/>
    <n v="701"/>
  </r>
  <r>
    <s v="ORD003996"/>
    <s v="CUST6776"/>
    <s v="Jason Meyer"/>
    <s v="zachary.morgan@gmail.com"/>
    <x v="6"/>
    <d v="2024-10-11T00:00:00"/>
    <x v="658"/>
    <x v="9"/>
    <x v="1"/>
    <s v="June"/>
    <x v="0"/>
    <s v="PROD9496"/>
    <x v="12"/>
    <x v="3"/>
    <n v="424"/>
    <n v="3"/>
    <n v="1272"/>
    <x v="0"/>
    <n v="70"/>
    <n v="5"/>
    <x v="0"/>
    <n v="0.34984276729559749"/>
    <n v="445"/>
  </r>
  <r>
    <s v="ORD003997"/>
    <s v="CUST6542"/>
    <s v="Jillian Smith"/>
    <s v="robert.jenkins@yahoo.com"/>
    <x v="4"/>
    <d v="2024-10-10T00:00:00"/>
    <x v="77"/>
    <x v="9"/>
    <x v="0"/>
    <s v="June"/>
    <x v="0"/>
    <s v="PROD4463"/>
    <x v="16"/>
    <x v="0"/>
    <n v="327"/>
    <n v="2"/>
    <n v="653"/>
    <x v="2"/>
    <n v="63"/>
    <n v="10"/>
    <x v="1"/>
    <n v="0.3996937212863706"/>
    <n v="261"/>
  </r>
  <r>
    <s v="ORD003998"/>
    <s v="CUST1456"/>
    <s v="Thomas Fletcher"/>
    <s v="edwin.summers@hotmail.com"/>
    <x v="1"/>
    <d v="2024-04-27T00:00:00"/>
    <x v="468"/>
    <x v="9"/>
    <x v="0"/>
    <s v="June"/>
    <x v="0"/>
    <s v="PROD4286"/>
    <x v="5"/>
    <x v="3"/>
    <n v="51"/>
    <n v="2"/>
    <n v="102"/>
    <x v="2"/>
    <n v="12"/>
    <n v="7"/>
    <x v="0"/>
    <n v="0.35294117647058826"/>
    <n v="36"/>
  </r>
  <r>
    <s v="ORD003999"/>
    <s v="CUST8385"/>
    <s v="Jessica Grant"/>
    <s v="heather.odom@yahoo.com"/>
    <x v="4"/>
    <d v="2023-09-15T00:00:00"/>
    <x v="71"/>
    <x v="7"/>
    <x v="1"/>
    <s v="November"/>
    <x v="0"/>
    <s v="PROD9913"/>
    <x v="4"/>
    <x v="2"/>
    <n v="1366"/>
    <n v="3"/>
    <n v="4097"/>
    <x v="1"/>
    <n v="407"/>
    <n v="9"/>
    <x v="1"/>
    <n v="0.29997559189650963"/>
    <n v="1229"/>
  </r>
  <r>
    <s v="ORD004000"/>
    <s v="CUST8385"/>
    <s v="Jessica Grant"/>
    <s v="heather.odom@yahoo.com"/>
    <x v="4"/>
    <d v="2023-09-15T00:00:00"/>
    <x v="489"/>
    <x v="9"/>
    <x v="0"/>
    <s v="June"/>
    <x v="1"/>
    <s v="PROD7702"/>
    <x v="5"/>
    <x v="3"/>
    <n v="866"/>
    <n v="6"/>
    <n v="5197"/>
    <x v="1"/>
    <n v="408"/>
    <m/>
    <x v="2"/>
    <n v="0.35000962093515492"/>
    <n v="1819"/>
  </r>
  <r>
    <s v="ORD004001"/>
    <s v="CUST7084"/>
    <s v="Gabriel Griffin"/>
    <s v="amy.lee@outlook.com"/>
    <x v="1"/>
    <d v="2024-06-18T00:00:00"/>
    <x v="9"/>
    <x v="0"/>
    <x v="1"/>
    <s v="January"/>
    <x v="0"/>
    <s v="PROD6337"/>
    <x v="14"/>
    <x v="4"/>
    <n v="664"/>
    <n v="1"/>
    <n v="664"/>
    <x v="0"/>
    <n v="43"/>
    <n v="5"/>
    <x v="0"/>
    <n v="0.25"/>
    <n v="166"/>
  </r>
  <r>
    <s v="ORD004002"/>
    <s v="CUST7989"/>
    <s v="Amanda Williams"/>
    <s v="katie.weber@yahoo.com"/>
    <x v="1"/>
    <d v="2023-03-18T00:00:00"/>
    <x v="14"/>
    <x v="8"/>
    <x v="1"/>
    <s v="September"/>
    <x v="0"/>
    <s v="PROD9698"/>
    <x v="18"/>
    <x v="0"/>
    <n v="332"/>
    <n v="2"/>
    <n v="664"/>
    <x v="1"/>
    <n v="81"/>
    <n v="2"/>
    <x v="0"/>
    <n v="0.4006024096385542"/>
    <n v="266"/>
  </r>
  <r>
    <s v="ORD004003"/>
    <s v="CUST8519"/>
    <s v="Sherry Juarez"/>
    <s v="phillip.martin@yahoo.com"/>
    <x v="2"/>
    <d v="2024-08-17T00:00:00"/>
    <x v="274"/>
    <x v="0"/>
    <x v="1"/>
    <s v="January"/>
    <x v="0"/>
    <s v="PROD8824"/>
    <x v="0"/>
    <x v="0"/>
    <n v="26"/>
    <n v="1"/>
    <n v="26"/>
    <x v="1"/>
    <n v="2"/>
    <n v="9"/>
    <x v="1"/>
    <n v="0.38461538461538464"/>
    <n v="10"/>
  </r>
  <r>
    <s v="ORD004004"/>
    <s v="CUST5511"/>
    <s v="Larry Howard"/>
    <s v="jennifer.jackson@yahoo.com"/>
    <x v="0"/>
    <d v="2023-06-25T00:00:00"/>
    <x v="372"/>
    <x v="5"/>
    <x v="0"/>
    <s v="October"/>
    <x v="0"/>
    <s v="PROD8003"/>
    <x v="19"/>
    <x v="2"/>
    <n v="406"/>
    <n v="3"/>
    <n v="1217"/>
    <x v="3"/>
    <n v="141"/>
    <n v="9"/>
    <x v="1"/>
    <n v="0.29991783073130651"/>
    <n v="365"/>
  </r>
  <r>
    <s v="ORD004005"/>
    <s v="CUST6579"/>
    <s v="Ryan Thomas"/>
    <s v="pamela.benson@hotmail.com"/>
    <x v="4"/>
    <d v="2024-03-25T00:00:00"/>
    <x v="687"/>
    <x v="3"/>
    <x v="0"/>
    <s v="March"/>
    <x v="0"/>
    <s v="PROD7370"/>
    <x v="6"/>
    <x v="0"/>
    <n v="484"/>
    <n v="4"/>
    <n v="1937"/>
    <x v="4"/>
    <n v="112"/>
    <n v="7"/>
    <x v="0"/>
    <n v="0.40010325245224576"/>
    <n v="775"/>
  </r>
  <r>
    <s v="ORD004006"/>
    <s v="CUST4009"/>
    <s v="Michael Hammond"/>
    <s v="timothy.rush@hotmail.com"/>
    <x v="5"/>
    <d v="2023-09-25T00:00:00"/>
    <x v="60"/>
    <x v="4"/>
    <x v="1"/>
    <s v="April"/>
    <x v="0"/>
    <s v="PROD4453"/>
    <x v="12"/>
    <x v="3"/>
    <n v="759"/>
    <n v="4"/>
    <n v="3035"/>
    <x v="1"/>
    <n v="191"/>
    <n v="6"/>
    <x v="0"/>
    <n v="0.3499176276771005"/>
    <n v="1062"/>
  </r>
  <r>
    <s v="ORD004007"/>
    <s v="CUST9266"/>
    <s v="Pamela Patterson DDS"/>
    <s v="gerald.jackson@hotmail.com"/>
    <x v="4"/>
    <d v="2023-03-19T00:00:00"/>
    <x v="415"/>
    <x v="4"/>
    <x v="0"/>
    <s v="April"/>
    <x v="0"/>
    <s v="PROD8523"/>
    <x v="19"/>
    <x v="2"/>
    <n v="992"/>
    <n v="2"/>
    <n v="1983"/>
    <x v="1"/>
    <n v="128"/>
    <n v="3"/>
    <x v="0"/>
    <n v="0.30005042864346948"/>
    <n v="595"/>
  </r>
  <r>
    <s v="ORD004008"/>
    <s v="CUST2279"/>
    <s v="Sabrina Ware"/>
    <s v="erin.reilly@yahoo.com"/>
    <x v="2"/>
    <d v="2024-01-22T00:00:00"/>
    <x v="674"/>
    <x v="3"/>
    <x v="1"/>
    <s v="March"/>
    <x v="0"/>
    <s v="PROD1893"/>
    <x v="0"/>
    <x v="0"/>
    <n v="986"/>
    <n v="3"/>
    <n v="2957"/>
    <x v="0"/>
    <n v="336"/>
    <n v="3"/>
    <x v="0"/>
    <n v="0.40006763611768686"/>
    <n v="1183"/>
  </r>
  <r>
    <s v="ORD004009"/>
    <s v="CUST1055"/>
    <s v="Toni Lane"/>
    <s v="heather.morales@yahoo.com"/>
    <x v="3"/>
    <d v="2024-09-26T00:00:00"/>
    <x v="558"/>
    <x v="5"/>
    <x v="1"/>
    <s v="October"/>
    <x v="0"/>
    <s v="PROD4721"/>
    <x v="14"/>
    <x v="4"/>
    <n v="871"/>
    <n v="4"/>
    <n v="3484"/>
    <x v="1"/>
    <n v="266"/>
    <n v="2"/>
    <x v="0"/>
    <n v="0.25"/>
    <n v="871"/>
  </r>
  <r>
    <s v="ORD004010"/>
    <s v="CUST3559"/>
    <s v="Jennifer Butler"/>
    <s v="james.richardson@yahoo.com"/>
    <x v="3"/>
    <d v="2023-12-08T00:00:00"/>
    <x v="22"/>
    <x v="1"/>
    <x v="1"/>
    <s v="December"/>
    <x v="2"/>
    <s v="PROD2855"/>
    <x v="15"/>
    <x v="1"/>
    <n v="102"/>
    <n v="2"/>
    <n v="205"/>
    <x v="0"/>
    <n v="20"/>
    <m/>
    <x v="2"/>
    <n v="0.15121951219512195"/>
    <n v="31"/>
  </r>
  <r>
    <s v="ORD004011"/>
    <s v="CUST2338"/>
    <s v="Melinda Boyd"/>
    <s v="donald.maxwell@outlook.com"/>
    <x v="3"/>
    <d v="2023-05-04T00:00:00"/>
    <x v="60"/>
    <x v="4"/>
    <x v="1"/>
    <s v="April"/>
    <x v="0"/>
    <s v="PROD2552"/>
    <x v="2"/>
    <x v="1"/>
    <n v="125"/>
    <n v="2"/>
    <n v="250"/>
    <x v="0"/>
    <n v="25"/>
    <n v="5"/>
    <x v="0"/>
    <n v="0.152"/>
    <n v="38"/>
  </r>
  <r>
    <s v="ORD004012"/>
    <s v="CUST7318"/>
    <s v="Anthony Morton"/>
    <s v="jessica.edwards@hotmail.com"/>
    <x v="4"/>
    <d v="2023-05-27T00:00:00"/>
    <x v="69"/>
    <x v="2"/>
    <x v="1"/>
    <s v="May"/>
    <x v="2"/>
    <s v="PROD2496"/>
    <x v="11"/>
    <x v="3"/>
    <n v="382"/>
    <n v="4"/>
    <n v="1527"/>
    <x v="1"/>
    <n v="168"/>
    <m/>
    <x v="2"/>
    <n v="0.35036018336607727"/>
    <n v="535"/>
  </r>
  <r>
    <s v="ORD004013"/>
    <s v="CUST5453"/>
    <s v="Corey Hill"/>
    <s v="gloria.miller@hotmail.com"/>
    <x v="3"/>
    <d v="2023-02-04T00:00:00"/>
    <x v="150"/>
    <x v="2"/>
    <x v="0"/>
    <s v="May"/>
    <x v="0"/>
    <s v="PROD8534"/>
    <x v="18"/>
    <x v="0"/>
    <n v="307"/>
    <n v="5"/>
    <n v="1533"/>
    <x v="0"/>
    <n v="82"/>
    <n v="4"/>
    <x v="0"/>
    <n v="0.3998695368558382"/>
    <n v="613"/>
  </r>
  <r>
    <s v="ORD004014"/>
    <s v="CUST5963"/>
    <s v="Sarah Jackson"/>
    <s v="david.shepherd@gmail.com"/>
    <x v="0"/>
    <d v="2024-07-24T00:00:00"/>
    <x v="580"/>
    <x v="5"/>
    <x v="1"/>
    <s v="October"/>
    <x v="0"/>
    <s v="PROD8927"/>
    <x v="3"/>
    <x v="1"/>
    <n v="607"/>
    <n v="4"/>
    <n v="2428"/>
    <x v="0"/>
    <n v="336"/>
    <n v="2"/>
    <x v="0"/>
    <n v="0.14991762767710048"/>
    <n v="364"/>
  </r>
  <r>
    <s v="ORD004015"/>
    <s v="CUST9930"/>
    <s v="Richard Cherry"/>
    <s v="thomas.smith@outlook.com"/>
    <x v="5"/>
    <d v="2024-11-27T00:00:00"/>
    <x v="221"/>
    <x v="11"/>
    <x v="1"/>
    <s v="July"/>
    <x v="0"/>
    <s v="PROD4071"/>
    <x v="11"/>
    <x v="3"/>
    <n v="134"/>
    <n v="5"/>
    <n v="668"/>
    <x v="1"/>
    <n v="92"/>
    <n v="5"/>
    <x v="0"/>
    <n v="0.35029940119760478"/>
    <n v="234"/>
  </r>
  <r>
    <s v="ORD004016"/>
    <s v="CUST5973"/>
    <s v="James Ferguson"/>
    <s v="roger.stewart@gmail.com"/>
    <x v="2"/>
    <d v="2023-12-12T00:00:00"/>
    <x v="165"/>
    <x v="6"/>
    <x v="1"/>
    <s v="August"/>
    <x v="1"/>
    <s v="PROD2853"/>
    <x v="7"/>
    <x v="4"/>
    <n v="431"/>
    <n v="6"/>
    <n v="2583"/>
    <x v="0"/>
    <n v="346"/>
    <m/>
    <x v="2"/>
    <n v="0.25009678668215252"/>
    <n v="646"/>
  </r>
  <r>
    <s v="ORD004017"/>
    <s v="CUST5009"/>
    <s v="Daniel Williams"/>
    <s v="brittany.jones@gmail.com"/>
    <x v="4"/>
    <d v="2023-12-27T00:00:00"/>
    <x v="575"/>
    <x v="3"/>
    <x v="1"/>
    <s v="March"/>
    <x v="0"/>
    <s v="PROD7604"/>
    <x v="7"/>
    <x v="4"/>
    <n v="640"/>
    <n v="5"/>
    <n v="3200"/>
    <x v="4"/>
    <n v="228"/>
    <n v="5"/>
    <x v="0"/>
    <n v="0.25"/>
    <n v="800"/>
  </r>
  <r>
    <s v="ORD004018"/>
    <s v="CUST9868"/>
    <s v="William Carroll"/>
    <s v="allen.stewart@outlook.com"/>
    <x v="6"/>
    <d v="2024-08-20T00:00:00"/>
    <x v="612"/>
    <x v="9"/>
    <x v="1"/>
    <s v="June"/>
    <x v="0"/>
    <s v="PROD4050"/>
    <x v="21"/>
    <x v="1"/>
    <n v="949"/>
    <n v="6"/>
    <n v="5696"/>
    <x v="1"/>
    <n v="814"/>
    <n v="2"/>
    <x v="0"/>
    <n v="0.14992977528089887"/>
    <n v="854"/>
  </r>
  <r>
    <s v="ORD004019"/>
    <s v="CUST1471"/>
    <s v="Blake Aguilar"/>
    <s v="norman.randolph@hotmail.com"/>
    <x v="6"/>
    <d v="2023-03-02T00:00:00"/>
    <x v="492"/>
    <x v="11"/>
    <x v="1"/>
    <s v="July"/>
    <x v="2"/>
    <s v="PROD1877"/>
    <x v="1"/>
    <x v="1"/>
    <n v="875"/>
    <n v="1"/>
    <n v="875"/>
    <x v="4"/>
    <n v="50"/>
    <m/>
    <x v="2"/>
    <n v="0.14971428571428572"/>
    <n v="131"/>
  </r>
  <r>
    <s v="ORD004020"/>
    <s v="CUST1522"/>
    <s v="Claudia Smith"/>
    <s v="andrea.vincent@yahoo.com"/>
    <x v="4"/>
    <d v="2024-11-10T00:00:00"/>
    <x v="650"/>
    <x v="6"/>
    <x v="1"/>
    <s v="August"/>
    <x v="0"/>
    <s v="PROD3054"/>
    <x v="19"/>
    <x v="2"/>
    <n v="659"/>
    <n v="2"/>
    <n v="1317"/>
    <x v="4"/>
    <n v="154"/>
    <n v="9"/>
    <x v="1"/>
    <n v="0.29992406985573272"/>
    <n v="395"/>
  </r>
  <r>
    <s v="ORD004021"/>
    <s v="CUST1080"/>
    <s v="Anthony Robinson Jr."/>
    <s v="sandra.patel@hotmail.com"/>
    <x v="0"/>
    <d v="2023-04-24T00:00:00"/>
    <x v="264"/>
    <x v="0"/>
    <x v="0"/>
    <s v="January"/>
    <x v="0"/>
    <s v="PROD2190"/>
    <x v="9"/>
    <x v="4"/>
    <n v="645"/>
    <n v="3"/>
    <n v="1934"/>
    <x v="3"/>
    <n v="289"/>
    <n v="2"/>
    <x v="0"/>
    <n v="0.25025853154084798"/>
    <n v="484"/>
  </r>
  <r>
    <s v="ORD004022"/>
    <s v="CUST9870"/>
    <s v="Nathan Alvarez"/>
    <s v="stacy.williams@hotmail.com"/>
    <x v="5"/>
    <d v="2024-07-27T00:00:00"/>
    <x v="153"/>
    <x v="3"/>
    <x v="1"/>
    <s v="March"/>
    <x v="0"/>
    <s v="PROD1561"/>
    <x v="4"/>
    <x v="2"/>
    <n v="662"/>
    <n v="5"/>
    <n v="3308"/>
    <x v="1"/>
    <n v="303"/>
    <n v="9"/>
    <x v="1"/>
    <n v="0.29987908101571947"/>
    <n v="992"/>
  </r>
  <r>
    <s v="ORD004023"/>
    <s v="CUST9565"/>
    <s v="Patrick Johnson"/>
    <s v="christian.curtis@outlook.com"/>
    <x v="4"/>
    <d v="2024-12-23T00:00:00"/>
    <x v="345"/>
    <x v="3"/>
    <x v="0"/>
    <s v="March"/>
    <x v="0"/>
    <s v="PROD6310"/>
    <x v="19"/>
    <x v="2"/>
    <n v="167"/>
    <n v="2"/>
    <n v="333"/>
    <x v="1"/>
    <n v="43"/>
    <n v="8"/>
    <x v="1"/>
    <n v="0.3003003003003003"/>
    <n v="100"/>
  </r>
  <r>
    <s v="ORD004024"/>
    <s v="CUST8416"/>
    <s v="Bryan Davis"/>
    <s v="aaron.gutierrez@gmail.com"/>
    <x v="5"/>
    <d v="2023-08-17T00:00:00"/>
    <x v="521"/>
    <x v="7"/>
    <x v="1"/>
    <s v="November"/>
    <x v="0"/>
    <s v="PROD2155"/>
    <x v="19"/>
    <x v="2"/>
    <n v="584"/>
    <n v="7"/>
    <n v="4087"/>
    <x v="1"/>
    <n v="311"/>
    <n v="2"/>
    <x v="0"/>
    <n v="0.29997553217518963"/>
    <n v="1226"/>
  </r>
  <r>
    <s v="ORD004025"/>
    <s v="CUST3396"/>
    <s v="Molly Howell"/>
    <s v="diane.ball@hotmail.com"/>
    <x v="0"/>
    <d v="2023-04-13T00:00:00"/>
    <x v="22"/>
    <x v="1"/>
    <x v="1"/>
    <s v="December"/>
    <x v="0"/>
    <s v="PROD6563"/>
    <x v="14"/>
    <x v="4"/>
    <n v="195"/>
    <n v="8"/>
    <n v="1564"/>
    <x v="0"/>
    <n v="226"/>
    <n v="8"/>
    <x v="1"/>
    <n v="0.25"/>
    <n v="391"/>
  </r>
  <r>
    <s v="ORD004026"/>
    <s v="CUST7683"/>
    <s v="Sherry Hobbs"/>
    <s v="penny.myers@gmail.com"/>
    <x v="2"/>
    <d v="2023-05-25T00:00:00"/>
    <x v="379"/>
    <x v="4"/>
    <x v="0"/>
    <s v="April"/>
    <x v="0"/>
    <s v="PROD4341"/>
    <x v="3"/>
    <x v="1"/>
    <n v="292"/>
    <n v="3"/>
    <n v="875"/>
    <x v="1"/>
    <n v="98"/>
    <n v="10"/>
    <x v="1"/>
    <n v="0.14971428571428572"/>
    <n v="131"/>
  </r>
  <r>
    <s v="ORD004027"/>
    <s v="CUST9530"/>
    <s v="Leslie Richards"/>
    <s v="joseph.flores@yahoo.com"/>
    <x v="3"/>
    <d v="2023-09-10T00:00:00"/>
    <x v="143"/>
    <x v="6"/>
    <x v="1"/>
    <s v="August"/>
    <x v="2"/>
    <s v="PROD8492"/>
    <x v="4"/>
    <x v="2"/>
    <n v="897"/>
    <n v="3"/>
    <n v="2692"/>
    <x v="3"/>
    <n v="237"/>
    <m/>
    <x v="2"/>
    <n v="0.300148588410104"/>
    <n v="808"/>
  </r>
  <r>
    <s v="ORD004028"/>
    <s v="CUST4613"/>
    <s v="Amy Anderson"/>
    <s v="laura.harper@yahoo.com"/>
    <x v="5"/>
    <d v="2024-03-04T00:00:00"/>
    <x v="89"/>
    <x v="4"/>
    <x v="0"/>
    <s v="April"/>
    <x v="0"/>
    <s v="PROD3830"/>
    <x v="16"/>
    <x v="0"/>
    <n v="402"/>
    <n v="4"/>
    <n v="1608"/>
    <x v="0"/>
    <n v="203"/>
    <n v="6"/>
    <x v="0"/>
    <n v="0.39987562189054726"/>
    <n v="643"/>
  </r>
  <r>
    <s v="ORD004029"/>
    <s v="CUST1804"/>
    <s v="Chelsey Campbell"/>
    <s v="eric.powell@outlook.com"/>
    <x v="3"/>
    <d v="2023-03-19T00:00:00"/>
    <x v="499"/>
    <x v="4"/>
    <x v="0"/>
    <s v="April"/>
    <x v="0"/>
    <s v="PROD3037"/>
    <x v="7"/>
    <x v="4"/>
    <n v="838"/>
    <n v="2"/>
    <n v="1677"/>
    <x v="0"/>
    <n v="242"/>
    <n v="5"/>
    <x v="0"/>
    <n v="0.24985092426952893"/>
    <n v="419"/>
  </r>
  <r>
    <s v="ORD004030"/>
    <s v="CUST4035"/>
    <s v="Kim Gutierrez"/>
    <s v="daniel.gomez@hotmail.com"/>
    <x v="2"/>
    <d v="2024-06-30T00:00:00"/>
    <x v="667"/>
    <x v="9"/>
    <x v="0"/>
    <s v="June"/>
    <x v="0"/>
    <s v="PROD5529"/>
    <x v="15"/>
    <x v="1"/>
    <n v="191"/>
    <n v="2"/>
    <n v="382"/>
    <x v="1"/>
    <n v="45"/>
    <n v="4"/>
    <x v="0"/>
    <n v="0.14921465968586387"/>
    <n v="57"/>
  </r>
  <r>
    <s v="ORD004031"/>
    <s v="CUST2981"/>
    <s v="Cory Walker"/>
    <s v="andrea.oneal@hotmail.com"/>
    <x v="4"/>
    <d v="2024-08-06T00:00:00"/>
    <x v="699"/>
    <x v="10"/>
    <x v="1"/>
    <s v="February"/>
    <x v="0"/>
    <s v="PROD7797"/>
    <x v="2"/>
    <x v="1"/>
    <n v="231"/>
    <n v="1"/>
    <n v="231"/>
    <x v="2"/>
    <n v="17"/>
    <n v="10"/>
    <x v="1"/>
    <n v="0.15151515151515152"/>
    <n v="35"/>
  </r>
  <r>
    <s v="ORD004032"/>
    <s v="CUST7515"/>
    <s v="Juan Molina"/>
    <s v="debra.mejia@gmail.com"/>
    <x v="1"/>
    <d v="2023-04-15T00:00:00"/>
    <x v="72"/>
    <x v="7"/>
    <x v="0"/>
    <s v="November"/>
    <x v="0"/>
    <s v="PROD9342"/>
    <x v="3"/>
    <x v="1"/>
    <n v="1001"/>
    <n v="7"/>
    <n v="7006"/>
    <x v="0"/>
    <n v="556"/>
    <n v="10"/>
    <x v="1"/>
    <n v="0.15001427347987439"/>
    <n v="1051"/>
  </r>
  <r>
    <s v="ORD004033"/>
    <s v="CUST1122"/>
    <s v="Dylan Sheppard"/>
    <s v="allen.wade@hotmail.com"/>
    <x v="6"/>
    <d v="2024-02-20T00:00:00"/>
    <x v="692"/>
    <x v="3"/>
    <x v="1"/>
    <s v="March"/>
    <x v="0"/>
    <s v="PROD6183"/>
    <x v="12"/>
    <x v="3"/>
    <n v="859"/>
    <n v="5"/>
    <n v="4293"/>
    <x v="3"/>
    <n v="582"/>
    <n v="9"/>
    <x v="1"/>
    <n v="0.35010482180293501"/>
    <n v="1503"/>
  </r>
  <r>
    <s v="ORD004034"/>
    <s v="CUST5028"/>
    <s v="Christopher Arias"/>
    <s v="gina.fletcher@gmail.com"/>
    <x v="0"/>
    <d v="2024-05-19T00:00:00"/>
    <x v="427"/>
    <x v="10"/>
    <x v="0"/>
    <s v="February"/>
    <x v="0"/>
    <s v="PROD3832"/>
    <x v="8"/>
    <x v="2"/>
    <n v="911"/>
    <n v="3"/>
    <n v="2733"/>
    <x v="1"/>
    <n v="358"/>
    <n v="10"/>
    <x v="1"/>
    <n v="0.30003658982802783"/>
    <n v="820"/>
  </r>
  <r>
    <s v="ORD004035"/>
    <s v="CUST6032"/>
    <s v="Jaclyn King"/>
    <s v="natalie.nelson@hotmail.com"/>
    <x v="6"/>
    <d v="2024-07-16T00:00:00"/>
    <x v="318"/>
    <x v="8"/>
    <x v="0"/>
    <s v="September"/>
    <x v="0"/>
    <s v="PROD8966"/>
    <x v="16"/>
    <x v="0"/>
    <n v="668"/>
    <n v="4"/>
    <n v="2674"/>
    <x v="4"/>
    <n v="227"/>
    <n v="4"/>
    <x v="0"/>
    <n v="0.39977561705310394"/>
    <n v="1069"/>
  </r>
  <r>
    <s v="ORD004036"/>
    <s v="CUST6876"/>
    <s v="Benjamin Davidson"/>
    <s v="pamela.ballard@outlook.com"/>
    <x v="5"/>
    <d v="2023-05-16T00:00:00"/>
    <x v="306"/>
    <x v="2"/>
    <x v="0"/>
    <s v="May"/>
    <x v="0"/>
    <s v="PROD6642"/>
    <x v="4"/>
    <x v="2"/>
    <n v="260"/>
    <n v="4"/>
    <n v="1040"/>
    <x v="0"/>
    <n v="63"/>
    <n v="10"/>
    <x v="1"/>
    <n v="0.3"/>
    <n v="312"/>
  </r>
  <r>
    <s v="ORD004037"/>
    <s v="CUST9870"/>
    <s v="Kristen Davis"/>
    <s v="kathleen.matthews@outlook.com"/>
    <x v="4"/>
    <d v="2023-10-29T00:00:00"/>
    <x v="680"/>
    <x v="10"/>
    <x v="1"/>
    <s v="February"/>
    <x v="0"/>
    <s v="PROD6000"/>
    <x v="7"/>
    <x v="4"/>
    <n v="255"/>
    <n v="2"/>
    <n v="510"/>
    <x v="0"/>
    <n v="68"/>
    <n v="9"/>
    <x v="1"/>
    <n v="0.25098039215686274"/>
    <n v="128"/>
  </r>
  <r>
    <s v="ORD004038"/>
    <s v="CUST4783"/>
    <s v="Michael Morales"/>
    <s v="gloria.howard@hotmail.com"/>
    <x v="6"/>
    <d v="2023-04-20T00:00:00"/>
    <x v="376"/>
    <x v="0"/>
    <x v="1"/>
    <s v="January"/>
    <x v="0"/>
    <s v="PROD9779"/>
    <x v="10"/>
    <x v="2"/>
    <n v="138"/>
    <n v="1"/>
    <n v="138"/>
    <x v="0"/>
    <n v="9"/>
    <n v="6"/>
    <x v="0"/>
    <n v="0.29710144927536231"/>
    <n v="41"/>
  </r>
  <r>
    <s v="ORD004039"/>
    <s v="CUST8370"/>
    <s v="Charles Moran"/>
    <s v="douglas.gonzalez@yahoo.com"/>
    <x v="6"/>
    <d v="2024-02-15T00:00:00"/>
    <x v="567"/>
    <x v="9"/>
    <x v="1"/>
    <s v="June"/>
    <x v="0"/>
    <s v="PROD5950"/>
    <x v="2"/>
    <x v="1"/>
    <n v="1136"/>
    <n v="1"/>
    <n v="1136"/>
    <x v="0"/>
    <n v="157"/>
    <n v="10"/>
    <x v="1"/>
    <n v="0.14964788732394366"/>
    <n v="170"/>
  </r>
  <r>
    <s v="ORD004040"/>
    <s v="CUST6512"/>
    <s v="Brenda Humphrey"/>
    <s v="carrie.walker@gmail.com"/>
    <x v="2"/>
    <d v="2023-06-30T00:00:00"/>
    <x v="290"/>
    <x v="6"/>
    <x v="0"/>
    <s v="August"/>
    <x v="0"/>
    <s v="PROD8652"/>
    <x v="18"/>
    <x v="0"/>
    <n v="810"/>
    <n v="2"/>
    <n v="1619"/>
    <x v="2"/>
    <n v="192"/>
    <n v="6"/>
    <x v="0"/>
    <n v="0.40024706609017913"/>
    <n v="648"/>
  </r>
  <r>
    <s v="ORD004041"/>
    <s v="CUST9703"/>
    <s v="Christine Lane"/>
    <s v="melinda.obrien@outlook.com"/>
    <x v="3"/>
    <d v="2024-12-01T00:00:00"/>
    <x v="500"/>
    <x v="7"/>
    <x v="1"/>
    <s v="November"/>
    <x v="0"/>
    <s v="PROD6076"/>
    <x v="9"/>
    <x v="4"/>
    <n v="551"/>
    <n v="4"/>
    <n v="2202"/>
    <x v="1"/>
    <n v="222"/>
    <n v="6"/>
    <x v="0"/>
    <n v="0.25022706630336056"/>
    <n v="551"/>
  </r>
  <r>
    <s v="ORD004042"/>
    <s v="CUST7399"/>
    <s v="Victor Evans"/>
    <s v="david.farrell@outlook.com"/>
    <x v="2"/>
    <d v="2023-09-25T00:00:00"/>
    <x v="126"/>
    <x v="8"/>
    <x v="1"/>
    <s v="September"/>
    <x v="1"/>
    <s v="PROD7910"/>
    <x v="13"/>
    <x v="4"/>
    <n v="633"/>
    <n v="1"/>
    <n v="633"/>
    <x v="0"/>
    <n v="89"/>
    <m/>
    <x v="2"/>
    <n v="0.24960505529225907"/>
    <n v="158"/>
  </r>
  <r>
    <s v="ORD004043"/>
    <s v="CUST8743"/>
    <s v="Angela Baker"/>
    <s v="donna.fernandez@hotmail.com"/>
    <x v="2"/>
    <d v="2024-09-23T00:00:00"/>
    <x v="667"/>
    <x v="9"/>
    <x v="0"/>
    <s v="June"/>
    <x v="0"/>
    <s v="PROD1377"/>
    <x v="13"/>
    <x v="4"/>
    <n v="44"/>
    <n v="3"/>
    <n v="131"/>
    <x v="0"/>
    <n v="16"/>
    <n v="3"/>
    <x v="0"/>
    <n v="0.25190839694656486"/>
    <n v="33"/>
  </r>
  <r>
    <s v="ORD004044"/>
    <s v="CUST2763"/>
    <s v="Tara Matthews"/>
    <s v="david.owens@outlook.com"/>
    <x v="1"/>
    <d v="2024-09-13T00:00:00"/>
    <x v="687"/>
    <x v="3"/>
    <x v="0"/>
    <s v="March"/>
    <x v="0"/>
    <s v="PROD5087"/>
    <x v="11"/>
    <x v="3"/>
    <n v="410"/>
    <n v="1"/>
    <n v="410"/>
    <x v="2"/>
    <n v="34"/>
    <n v="2"/>
    <x v="0"/>
    <n v="0.34878048780487803"/>
    <n v="143"/>
  </r>
  <r>
    <s v="ORD004045"/>
    <s v="CUST7752"/>
    <s v="Tracie Bridges"/>
    <s v="joseph.smith@hotmail.com"/>
    <x v="1"/>
    <d v="2023-06-26T00:00:00"/>
    <x v="576"/>
    <x v="10"/>
    <x v="1"/>
    <s v="February"/>
    <x v="1"/>
    <s v="PROD5439"/>
    <x v="16"/>
    <x v="0"/>
    <n v="943"/>
    <n v="4"/>
    <n v="3771"/>
    <x v="1"/>
    <n v="246"/>
    <m/>
    <x v="2"/>
    <n v="0.39989392734022805"/>
    <n v="1508"/>
  </r>
  <r>
    <s v="ORD004046"/>
    <s v="CUST7633"/>
    <s v="Morgan Davis"/>
    <s v="anthony.berry@yahoo.com"/>
    <x v="2"/>
    <d v="2023-06-05T00:00:00"/>
    <x v="80"/>
    <x v="8"/>
    <x v="1"/>
    <s v="September"/>
    <x v="1"/>
    <s v="PROD7225"/>
    <x v="1"/>
    <x v="1"/>
    <n v="274"/>
    <n v="2"/>
    <n v="548"/>
    <x v="1"/>
    <n v="29"/>
    <m/>
    <x v="2"/>
    <n v="0.14963503649635038"/>
    <n v="82"/>
  </r>
  <r>
    <s v="ORD004047"/>
    <s v="CUST2077"/>
    <s v="Catherine Davis"/>
    <s v="charles.brown@yahoo.com"/>
    <x v="1"/>
    <d v="2023-08-13T00:00:00"/>
    <x v="393"/>
    <x v="1"/>
    <x v="1"/>
    <s v="December"/>
    <x v="1"/>
    <s v="PROD6617"/>
    <x v="14"/>
    <x v="4"/>
    <n v="1527"/>
    <n v="4"/>
    <n v="6109"/>
    <x v="3"/>
    <n v="516"/>
    <m/>
    <x v="2"/>
    <n v="0.24995907677197576"/>
    <n v="1527"/>
  </r>
  <r>
    <s v="ORD004048"/>
    <s v="CUST5384"/>
    <s v="Gloria Martin"/>
    <s v="nichole.middleton@hotmail.com"/>
    <x v="0"/>
    <d v="2024-06-22T00:00:00"/>
    <x v="496"/>
    <x v="1"/>
    <x v="0"/>
    <s v="December"/>
    <x v="0"/>
    <s v="PROD3957"/>
    <x v="6"/>
    <x v="0"/>
    <n v="301"/>
    <n v="6"/>
    <n v="1804"/>
    <x v="0"/>
    <n v="161"/>
    <n v="7"/>
    <x v="0"/>
    <n v="0.40022172949002216"/>
    <n v="722"/>
  </r>
  <r>
    <s v="ORD004049"/>
    <s v="CUST9216"/>
    <s v="Cassidy Carson"/>
    <s v="christopher.jackson@yahoo.com"/>
    <x v="6"/>
    <d v="2024-12-30T00:00:00"/>
    <x v="720"/>
    <x v="7"/>
    <x v="1"/>
    <s v="November"/>
    <x v="0"/>
    <s v="PROD9764"/>
    <x v="2"/>
    <x v="1"/>
    <n v="1113"/>
    <n v="7"/>
    <n v="7791"/>
    <x v="1"/>
    <n v="588"/>
    <n v="3"/>
    <x v="0"/>
    <n v="0.1500449236298293"/>
    <n v="1169"/>
  </r>
  <r>
    <s v="ORD004050"/>
    <s v="CUST5838"/>
    <s v="James Williams"/>
    <s v="sarah.thompson@gmail.com"/>
    <x v="2"/>
    <d v="2023-07-30T00:00:00"/>
    <x v="685"/>
    <x v="7"/>
    <x v="0"/>
    <s v="November"/>
    <x v="0"/>
    <s v="PROD4244"/>
    <x v="3"/>
    <x v="1"/>
    <n v="343"/>
    <n v="6"/>
    <n v="2056"/>
    <x v="1"/>
    <n v="188"/>
    <n v="8"/>
    <x v="1"/>
    <n v="0.14980544747081712"/>
    <n v="308"/>
  </r>
  <r>
    <s v="ORD004051"/>
    <s v="CUST7061"/>
    <s v="Angela Parks"/>
    <s v="brian.brown@outlook.com"/>
    <x v="5"/>
    <d v="2024-10-17T00:00:00"/>
    <x v="438"/>
    <x v="11"/>
    <x v="0"/>
    <s v="July"/>
    <x v="2"/>
    <s v="PROD8023"/>
    <x v="2"/>
    <x v="1"/>
    <n v="911"/>
    <n v="2"/>
    <n v="1822"/>
    <x v="2"/>
    <n v="256"/>
    <m/>
    <x v="2"/>
    <n v="0.14983534577387486"/>
    <n v="273"/>
  </r>
  <r>
    <s v="ORD004052"/>
    <s v="CUST1057"/>
    <s v="Mrs. Aimee Harris"/>
    <s v="jeffery.harris@gmail.com"/>
    <x v="4"/>
    <d v="2024-04-11T00:00:00"/>
    <x v="297"/>
    <x v="3"/>
    <x v="0"/>
    <s v="March"/>
    <x v="0"/>
    <s v="PROD8997"/>
    <x v="19"/>
    <x v="2"/>
    <n v="261"/>
    <n v="2"/>
    <n v="523"/>
    <x v="0"/>
    <n v="70"/>
    <n v="2"/>
    <x v="0"/>
    <n v="0.30019120458891013"/>
    <n v="157"/>
  </r>
  <r>
    <s v="ORD004053"/>
    <s v="CUST7229"/>
    <s v="Lisa Parker"/>
    <s v="gabrielle.murphy@hotmail.com"/>
    <x v="5"/>
    <d v="2023-09-28T00:00:00"/>
    <x v="464"/>
    <x v="1"/>
    <x v="1"/>
    <s v="December"/>
    <x v="0"/>
    <s v="PROD9009"/>
    <x v="19"/>
    <x v="2"/>
    <n v="697"/>
    <n v="2"/>
    <n v="1395"/>
    <x v="1"/>
    <n v="73"/>
    <n v="10"/>
    <x v="1"/>
    <n v="0.29964157706093192"/>
    <n v="418"/>
  </r>
  <r>
    <s v="ORD004054"/>
    <s v="CUST9982"/>
    <s v="Daniel Harvey"/>
    <s v="nathan.huffman@gmail.com"/>
    <x v="0"/>
    <d v="2024-12-25T00:00:00"/>
    <x v="555"/>
    <x v="1"/>
    <x v="1"/>
    <s v="December"/>
    <x v="0"/>
    <s v="PROD3711"/>
    <x v="4"/>
    <x v="2"/>
    <n v="1316"/>
    <n v="8"/>
    <n v="10528"/>
    <x v="0"/>
    <n v="1490"/>
    <n v="9"/>
    <x v="1"/>
    <n v="0.29996200607902734"/>
    <n v="3158"/>
  </r>
  <r>
    <s v="ORD004055"/>
    <s v="CUST2822"/>
    <s v="Judy Martin"/>
    <s v="linda.oneill@hotmail.com"/>
    <x v="1"/>
    <d v="2023-06-04T00:00:00"/>
    <x v="201"/>
    <x v="2"/>
    <x v="1"/>
    <s v="May"/>
    <x v="1"/>
    <s v="PROD4303"/>
    <x v="5"/>
    <x v="3"/>
    <n v="191"/>
    <n v="4"/>
    <n v="766"/>
    <x v="0"/>
    <n v="57"/>
    <m/>
    <x v="2"/>
    <n v="0.34986945169712796"/>
    <n v="268"/>
  </r>
  <r>
    <s v="ORD004056"/>
    <s v="CUST2217"/>
    <s v="Raymond Davis"/>
    <s v="jason.martin@yahoo.com"/>
    <x v="0"/>
    <d v="2023-11-03T00:00:00"/>
    <x v="87"/>
    <x v="9"/>
    <x v="1"/>
    <s v="June"/>
    <x v="0"/>
    <s v="PROD8617"/>
    <x v="20"/>
    <x v="3"/>
    <n v="1133"/>
    <n v="2"/>
    <n v="2265"/>
    <x v="1"/>
    <n v="202"/>
    <n v="9"/>
    <x v="1"/>
    <n v="0.35011037527593819"/>
    <n v="793"/>
  </r>
  <r>
    <s v="ORD004057"/>
    <s v="CUST2530"/>
    <s v="Bradley Weber MD"/>
    <s v="deborah.robertson@gmail.com"/>
    <x v="2"/>
    <d v="2023-01-28T00:00:00"/>
    <x v="506"/>
    <x v="5"/>
    <x v="0"/>
    <s v="October"/>
    <x v="0"/>
    <s v="PROD9188"/>
    <x v="15"/>
    <x v="1"/>
    <n v="711"/>
    <n v="2"/>
    <n v="1422"/>
    <x v="0"/>
    <n v="116"/>
    <n v="5"/>
    <x v="0"/>
    <n v="0.14978902953586498"/>
    <n v="213"/>
  </r>
  <r>
    <s v="ORD004058"/>
    <s v="CUST4916"/>
    <s v="Brandon Long"/>
    <s v="katherine.welch@gmail.com"/>
    <x v="4"/>
    <d v="2024-02-06T00:00:00"/>
    <x v="323"/>
    <x v="7"/>
    <x v="0"/>
    <s v="November"/>
    <x v="0"/>
    <s v="PROD9364"/>
    <x v="7"/>
    <x v="4"/>
    <n v="509"/>
    <n v="1"/>
    <n v="509"/>
    <x v="2"/>
    <n v="40"/>
    <n v="4"/>
    <x v="0"/>
    <n v="0.24950884086444008"/>
    <n v="127"/>
  </r>
  <r>
    <s v="ORD004059"/>
    <s v="CUST2844"/>
    <s v="Laura Hernandez"/>
    <s v="david.lawson@yahoo.com"/>
    <x v="3"/>
    <d v="2024-03-18T00:00:00"/>
    <x v="718"/>
    <x v="7"/>
    <x v="0"/>
    <s v="November"/>
    <x v="0"/>
    <s v="PROD5005"/>
    <x v="19"/>
    <x v="2"/>
    <n v="1282"/>
    <n v="4"/>
    <n v="5128"/>
    <x v="0"/>
    <n v="678"/>
    <n v="10"/>
    <x v="1"/>
    <n v="0.2999219968798752"/>
    <n v="1538"/>
  </r>
  <r>
    <s v="ORD004060"/>
    <s v="CUST6240"/>
    <s v="Chris Wolfe"/>
    <s v="robin.romero@outlook.com"/>
    <x v="4"/>
    <d v="2023-07-11T00:00:00"/>
    <x v="506"/>
    <x v="5"/>
    <x v="0"/>
    <s v="October"/>
    <x v="0"/>
    <s v="PROD4709"/>
    <x v="2"/>
    <x v="1"/>
    <n v="102"/>
    <n v="4"/>
    <n v="406"/>
    <x v="1"/>
    <n v="25"/>
    <n v="2"/>
    <x v="0"/>
    <n v="0.15024630541871922"/>
    <n v="61"/>
  </r>
  <r>
    <s v="ORD004061"/>
    <s v="CUST7615"/>
    <s v="William Cowan"/>
    <s v="kelly.miller@yahoo.com"/>
    <x v="6"/>
    <d v="2024-03-29T00:00:00"/>
    <x v="591"/>
    <x v="4"/>
    <x v="1"/>
    <s v="April"/>
    <x v="0"/>
    <s v="PROD3429"/>
    <x v="1"/>
    <x v="1"/>
    <n v="341"/>
    <n v="4"/>
    <n v="1363"/>
    <x v="1"/>
    <n v="184"/>
    <n v="9"/>
    <x v="1"/>
    <n v="0.1504035216434336"/>
    <n v="205"/>
  </r>
  <r>
    <s v="ORD004062"/>
    <s v="CUST3861"/>
    <s v="Kristina Soto"/>
    <s v="jason.ochoa@gmail.com"/>
    <x v="3"/>
    <d v="2024-11-19T00:00:00"/>
    <x v="662"/>
    <x v="11"/>
    <x v="0"/>
    <s v="July"/>
    <x v="0"/>
    <s v="PROD3013"/>
    <x v="15"/>
    <x v="1"/>
    <n v="1220"/>
    <n v="1"/>
    <n v="1220"/>
    <x v="3"/>
    <n v="177"/>
    <n v="5"/>
    <x v="0"/>
    <n v="0.15"/>
    <n v="183"/>
  </r>
  <r>
    <s v="ORD004063"/>
    <s v="CUST4580"/>
    <s v="Anthony Vang"/>
    <s v="jason.allen@outlook.com"/>
    <x v="6"/>
    <d v="2023-05-25T00:00:00"/>
    <x v="13"/>
    <x v="7"/>
    <x v="0"/>
    <s v="November"/>
    <x v="0"/>
    <s v="PROD7660"/>
    <x v="16"/>
    <x v="0"/>
    <n v="595"/>
    <n v="3"/>
    <n v="1785"/>
    <x v="3"/>
    <n v="261"/>
    <n v="5"/>
    <x v="0"/>
    <n v="0.4"/>
    <n v="714"/>
  </r>
  <r>
    <s v="ORD004064"/>
    <s v="CUST4568"/>
    <s v="Paul Ortiz"/>
    <s v="daniel.butler@yahoo.com"/>
    <x v="6"/>
    <d v="2024-05-14T00:00:00"/>
    <x v="617"/>
    <x v="3"/>
    <x v="1"/>
    <s v="March"/>
    <x v="0"/>
    <s v="PROD4894"/>
    <x v="0"/>
    <x v="0"/>
    <n v="600"/>
    <n v="5"/>
    <n v="3002"/>
    <x v="1"/>
    <n v="222"/>
    <n v="2"/>
    <x v="0"/>
    <n v="0.40006662225183209"/>
    <n v="1201"/>
  </r>
  <r>
    <s v="ORD004065"/>
    <s v="CUST1020"/>
    <s v="Brittney Reynolds"/>
    <s v="lisa.white@yahoo.com"/>
    <x v="3"/>
    <d v="2024-03-06T00:00:00"/>
    <x v="125"/>
    <x v="5"/>
    <x v="1"/>
    <s v="October"/>
    <x v="0"/>
    <s v="PROD6811"/>
    <x v="9"/>
    <x v="4"/>
    <n v="313"/>
    <n v="6"/>
    <n v="1881"/>
    <x v="1"/>
    <n v="112"/>
    <n v="3"/>
    <x v="0"/>
    <n v="0.24986709197235513"/>
    <n v="470"/>
  </r>
  <r>
    <s v="ORD004066"/>
    <s v="CUST8856"/>
    <s v="Charles Sutton"/>
    <s v="andrea.ward@yahoo.com"/>
    <x v="6"/>
    <d v="2024-03-10T00:00:00"/>
    <x v="441"/>
    <x v="5"/>
    <x v="1"/>
    <s v="October"/>
    <x v="0"/>
    <s v="PROD1134"/>
    <x v="19"/>
    <x v="2"/>
    <n v="33"/>
    <n v="6"/>
    <n v="197"/>
    <x v="0"/>
    <n v="27"/>
    <n v="4"/>
    <x v="0"/>
    <n v="0.29949238578680204"/>
    <n v="59"/>
  </r>
  <r>
    <s v="ORD004067"/>
    <s v="CUST1414"/>
    <s v="Chad Ryan"/>
    <s v="breanna.duncan@gmail.com"/>
    <x v="6"/>
    <d v="2023-10-19T00:00:00"/>
    <x v="339"/>
    <x v="6"/>
    <x v="1"/>
    <s v="August"/>
    <x v="0"/>
    <s v="PROD5806"/>
    <x v="7"/>
    <x v="4"/>
    <n v="60"/>
    <n v="5"/>
    <n v="300"/>
    <x v="1"/>
    <n v="33"/>
    <n v="10"/>
    <x v="1"/>
    <n v="0.25"/>
    <n v="75"/>
  </r>
  <r>
    <s v="ORD004068"/>
    <s v="CUST5134"/>
    <s v="Kathleen Brooks"/>
    <s v="james.williams@gmail.com"/>
    <x v="6"/>
    <d v="2024-02-05T00:00:00"/>
    <x v="679"/>
    <x v="1"/>
    <x v="0"/>
    <s v="December"/>
    <x v="0"/>
    <s v="PROD7696"/>
    <x v="1"/>
    <x v="1"/>
    <n v="1197"/>
    <n v="2"/>
    <n v="2395"/>
    <x v="1"/>
    <n v="357"/>
    <n v="10"/>
    <x v="1"/>
    <n v="0.1498956158663883"/>
    <n v="359"/>
  </r>
  <r>
    <s v="ORD004069"/>
    <s v="CUST1329"/>
    <s v="Linda Gallagher"/>
    <s v="jessica.hodge@gmail.com"/>
    <x v="0"/>
    <d v="2023-09-21T00:00:00"/>
    <x v="600"/>
    <x v="10"/>
    <x v="0"/>
    <s v="February"/>
    <x v="0"/>
    <s v="PROD2034"/>
    <x v="20"/>
    <x v="3"/>
    <n v="511"/>
    <n v="3"/>
    <n v="1532"/>
    <x v="1"/>
    <n v="228"/>
    <n v="7"/>
    <x v="0"/>
    <n v="0.34986945169712796"/>
    <n v="536"/>
  </r>
  <r>
    <s v="ORD004070"/>
    <s v="CUST1020"/>
    <s v="Brittney Reynolds"/>
    <s v="lisa.white@yahoo.com"/>
    <x v="3"/>
    <d v="2024-03-06T00:00:00"/>
    <x v="393"/>
    <x v="1"/>
    <x v="1"/>
    <s v="December"/>
    <x v="0"/>
    <s v="PROD9484"/>
    <x v="14"/>
    <x v="4"/>
    <n v="1576"/>
    <n v="10"/>
    <n v="15760"/>
    <x v="1"/>
    <n v="2009"/>
    <n v="6"/>
    <x v="0"/>
    <n v="0.25"/>
    <n v="3940"/>
  </r>
  <r>
    <s v="ORD004071"/>
    <s v="CUST4903"/>
    <s v="Nichole Ramirez"/>
    <s v="sarah.johnson@outlook.com"/>
    <x v="3"/>
    <d v="2023-12-31T00:00:00"/>
    <x v="138"/>
    <x v="10"/>
    <x v="1"/>
    <s v="February"/>
    <x v="0"/>
    <s v="PROD7919"/>
    <x v="10"/>
    <x v="2"/>
    <n v="232"/>
    <n v="1"/>
    <n v="232"/>
    <x v="0"/>
    <n v="27"/>
    <n v="8"/>
    <x v="1"/>
    <n v="0.30172413793103448"/>
    <n v="70"/>
  </r>
  <r>
    <s v="ORD004072"/>
    <s v="CUST6349"/>
    <s v="Jasmine Evans"/>
    <s v="benjamin.schaefer@gmail.com"/>
    <x v="5"/>
    <d v="2024-06-04T00:00:00"/>
    <x v="658"/>
    <x v="9"/>
    <x v="1"/>
    <s v="June"/>
    <x v="0"/>
    <s v="PROD6015"/>
    <x v="11"/>
    <x v="3"/>
    <n v="249"/>
    <n v="6"/>
    <n v="1492"/>
    <x v="1"/>
    <n v="115"/>
    <n v="3"/>
    <x v="0"/>
    <n v="0.34986595174262736"/>
    <n v="522"/>
  </r>
  <r>
    <s v="ORD004073"/>
    <s v="CUST3396"/>
    <s v="Molly Howell"/>
    <s v="diane.ball@hotmail.com"/>
    <x v="0"/>
    <d v="2023-04-13T00:00:00"/>
    <x v="123"/>
    <x v="1"/>
    <x v="0"/>
    <s v="December"/>
    <x v="0"/>
    <s v="PROD7383"/>
    <x v="6"/>
    <x v="0"/>
    <n v="1634"/>
    <n v="6"/>
    <n v="9806"/>
    <x v="1"/>
    <n v="1274"/>
    <n v="8"/>
    <x v="1"/>
    <n v="0.39995920864776668"/>
    <n v="3922"/>
  </r>
  <r>
    <s v="ORD004074"/>
    <s v="CUST9995"/>
    <s v="Eugene Kirby"/>
    <s v="patrick.owens@hotmail.com"/>
    <x v="5"/>
    <d v="2023-05-31T00:00:00"/>
    <x v="258"/>
    <x v="10"/>
    <x v="1"/>
    <s v="February"/>
    <x v="0"/>
    <s v="PROD2150"/>
    <x v="16"/>
    <x v="0"/>
    <n v="667"/>
    <n v="1"/>
    <n v="667"/>
    <x v="4"/>
    <n v="95"/>
    <n v="10"/>
    <x v="1"/>
    <n v="0.40029985007496249"/>
    <n v="267"/>
  </r>
  <r>
    <s v="ORD004075"/>
    <s v="CUST4094"/>
    <s v="James Sanchez"/>
    <s v="jeffrey.peterson@yahoo.com"/>
    <x v="4"/>
    <d v="2024-04-03T00:00:00"/>
    <x v="481"/>
    <x v="9"/>
    <x v="0"/>
    <s v="June"/>
    <x v="1"/>
    <s v="PROD9745"/>
    <x v="19"/>
    <x v="2"/>
    <n v="530"/>
    <n v="4"/>
    <n v="2121"/>
    <x v="0"/>
    <n v="132"/>
    <m/>
    <x v="2"/>
    <n v="0.29985855728429983"/>
    <n v="636"/>
  </r>
  <r>
    <s v="ORD004076"/>
    <s v="CUST8436"/>
    <s v="Ian Dunn"/>
    <s v="brianna.walls@yahoo.com"/>
    <x v="3"/>
    <d v="2023-09-17T00:00:00"/>
    <x v="484"/>
    <x v="3"/>
    <x v="1"/>
    <s v="March"/>
    <x v="0"/>
    <s v="PROD4738"/>
    <x v="14"/>
    <x v="4"/>
    <n v="217"/>
    <n v="1"/>
    <n v="217"/>
    <x v="0"/>
    <n v="32"/>
    <n v="7"/>
    <x v="0"/>
    <n v="0.24884792626728111"/>
    <n v="54"/>
  </r>
  <r>
    <s v="ORD004077"/>
    <s v="CUST1553"/>
    <s v="Katie Proctor"/>
    <s v="jessica.moore@outlook.com"/>
    <x v="1"/>
    <d v="2023-05-27T00:00:00"/>
    <x v="196"/>
    <x v="11"/>
    <x v="0"/>
    <s v="July"/>
    <x v="2"/>
    <s v="PROD3330"/>
    <x v="16"/>
    <x v="0"/>
    <n v="870"/>
    <n v="5"/>
    <n v="4350"/>
    <x v="0"/>
    <n v="593"/>
    <m/>
    <x v="2"/>
    <n v="0.4"/>
    <n v="1740"/>
  </r>
  <r>
    <s v="ORD004078"/>
    <s v="CUST4854"/>
    <s v="Kathleen Green"/>
    <s v="caroline.jones@hotmail.com"/>
    <x v="4"/>
    <d v="2023-12-20T00:00:00"/>
    <x v="726"/>
    <x v="0"/>
    <x v="0"/>
    <s v="January"/>
    <x v="0"/>
    <s v="PROD5336"/>
    <x v="9"/>
    <x v="4"/>
    <n v="530"/>
    <n v="3"/>
    <n v="1591"/>
    <x v="1"/>
    <n v="192"/>
    <n v="7"/>
    <x v="0"/>
    <n v="0.2501571338780641"/>
    <n v="398"/>
  </r>
  <r>
    <s v="ORD004079"/>
    <s v="CUST6703"/>
    <s v="Kyle Lopez"/>
    <s v="jeanne.ellis@gmail.com"/>
    <x v="3"/>
    <d v="2024-01-20T00:00:00"/>
    <x v="85"/>
    <x v="10"/>
    <x v="1"/>
    <s v="February"/>
    <x v="0"/>
    <s v="PROD8355"/>
    <x v="16"/>
    <x v="0"/>
    <n v="888"/>
    <n v="1"/>
    <n v="888"/>
    <x v="4"/>
    <n v="129"/>
    <n v="2"/>
    <x v="0"/>
    <n v="0.3997747747747748"/>
    <n v="355"/>
  </r>
  <r>
    <s v="ORD004080"/>
    <s v="CUST8805"/>
    <s v="Paula Bell"/>
    <s v="mitchell.lopez@hotmail.com"/>
    <x v="2"/>
    <d v="2024-05-24T00:00:00"/>
    <x v="620"/>
    <x v="2"/>
    <x v="0"/>
    <s v="May"/>
    <x v="0"/>
    <s v="PROD2228"/>
    <x v="4"/>
    <x v="2"/>
    <n v="128"/>
    <n v="1"/>
    <n v="128"/>
    <x v="2"/>
    <n v="10"/>
    <n v="10"/>
    <x v="1"/>
    <n v="0.296875"/>
    <n v="38"/>
  </r>
  <r>
    <s v="ORD004081"/>
    <s v="CUST7122"/>
    <s v="Gabriel Byrd"/>
    <s v="max.hubbard@hotmail.com"/>
    <x v="0"/>
    <d v="2024-12-16T00:00:00"/>
    <x v="614"/>
    <x v="7"/>
    <x v="1"/>
    <s v="November"/>
    <x v="0"/>
    <s v="PROD1688"/>
    <x v="16"/>
    <x v="0"/>
    <n v="614"/>
    <n v="7"/>
    <n v="4297"/>
    <x v="1"/>
    <n v="641"/>
    <n v="2"/>
    <x v="0"/>
    <n v="0.40004654410053525"/>
    <n v="1719"/>
  </r>
  <r>
    <s v="ORD004082"/>
    <s v="CUST3992"/>
    <s v="Joshua Mcbride"/>
    <s v="kiara.gibbs@hotmail.com"/>
    <x v="4"/>
    <d v="2023-07-10T00:00:00"/>
    <x v="258"/>
    <x v="10"/>
    <x v="1"/>
    <s v="February"/>
    <x v="0"/>
    <s v="PROD4145"/>
    <x v="8"/>
    <x v="2"/>
    <n v="226"/>
    <n v="3"/>
    <n v="677"/>
    <x v="1"/>
    <n v="63"/>
    <n v="9"/>
    <x v="1"/>
    <n v="0.29985228951255538"/>
    <n v="203"/>
  </r>
  <r>
    <s v="ORD004083"/>
    <s v="CUST8830"/>
    <s v="Linda Atkinson"/>
    <s v="lisa.taylor@yahoo.com"/>
    <x v="1"/>
    <d v="2023-09-20T00:00:00"/>
    <x v="155"/>
    <x v="5"/>
    <x v="0"/>
    <s v="October"/>
    <x v="0"/>
    <s v="PROD3629"/>
    <x v="15"/>
    <x v="1"/>
    <n v="661"/>
    <n v="1"/>
    <n v="661"/>
    <x v="1"/>
    <n v="39"/>
    <n v="4"/>
    <x v="0"/>
    <n v="0.14977307110438728"/>
    <n v="99"/>
  </r>
  <r>
    <s v="ORD004084"/>
    <s v="CUST2248"/>
    <s v="Charles Stokes"/>
    <s v="gary.bradley@yahoo.com"/>
    <x v="6"/>
    <d v="2024-06-08T00:00:00"/>
    <x v="249"/>
    <x v="9"/>
    <x v="1"/>
    <s v="June"/>
    <x v="0"/>
    <s v="PROD6077"/>
    <x v="17"/>
    <x v="3"/>
    <n v="1155"/>
    <n v="6"/>
    <n v="6929"/>
    <x v="1"/>
    <n v="644"/>
    <n v="10"/>
    <x v="1"/>
    <n v="0.34997835185452447"/>
    <n v="2425"/>
  </r>
  <r>
    <s v="ORD004085"/>
    <s v="CUST6305"/>
    <s v="Jacqueline Phillips"/>
    <s v="amber.stone@gmail.com"/>
    <x v="2"/>
    <d v="2024-10-27T00:00:00"/>
    <x v="103"/>
    <x v="0"/>
    <x v="1"/>
    <s v="January"/>
    <x v="0"/>
    <s v="PROD5205"/>
    <x v="19"/>
    <x v="2"/>
    <n v="374"/>
    <n v="2"/>
    <n v="748"/>
    <x v="1"/>
    <n v="49"/>
    <n v="10"/>
    <x v="1"/>
    <n v="0.30080213903743314"/>
    <n v="225"/>
  </r>
  <r>
    <s v="ORD004086"/>
    <s v="CUST9357"/>
    <s v="Robert Carlson DDS"/>
    <s v="lauren.peterson@outlook.com"/>
    <x v="5"/>
    <d v="2024-09-06T00:00:00"/>
    <x v="322"/>
    <x v="9"/>
    <x v="1"/>
    <s v="June"/>
    <x v="0"/>
    <s v="PROD5065"/>
    <x v="0"/>
    <x v="0"/>
    <n v="990"/>
    <n v="4"/>
    <n v="3962"/>
    <x v="1"/>
    <n v="588"/>
    <n v="9"/>
    <x v="1"/>
    <n v="0.40005047955577994"/>
    <n v="1585"/>
  </r>
  <r>
    <s v="ORD004087"/>
    <s v="CUST4903"/>
    <s v="Nichole Ramirez"/>
    <s v="sarah.johnson@outlook.com"/>
    <x v="3"/>
    <d v="2023-12-31T00:00:00"/>
    <x v="300"/>
    <x v="0"/>
    <x v="0"/>
    <s v="January"/>
    <x v="0"/>
    <s v="PROD9747"/>
    <x v="2"/>
    <x v="1"/>
    <n v="865"/>
    <n v="1"/>
    <n v="865"/>
    <x v="1"/>
    <n v="67"/>
    <n v="2"/>
    <x v="0"/>
    <n v="0.15028901734104047"/>
    <n v="130"/>
  </r>
  <r>
    <s v="ORD004088"/>
    <s v="CUST7807"/>
    <s v="Kimberly Reed"/>
    <s v="margaret.bruce@yahoo.com"/>
    <x v="2"/>
    <d v="2024-05-28T00:00:00"/>
    <x v="689"/>
    <x v="10"/>
    <x v="0"/>
    <s v="February"/>
    <x v="0"/>
    <s v="PROD7180"/>
    <x v="10"/>
    <x v="2"/>
    <n v="201"/>
    <n v="1"/>
    <n v="201"/>
    <x v="1"/>
    <n v="24"/>
    <n v="9"/>
    <x v="1"/>
    <n v="0.29850746268656714"/>
    <n v="60"/>
  </r>
  <r>
    <s v="ORD004089"/>
    <s v="CUST6190"/>
    <s v="Melissa Allen"/>
    <s v="carl.keller@hotmail.com"/>
    <x v="4"/>
    <d v="2024-01-11T00:00:00"/>
    <x v="625"/>
    <x v="0"/>
    <x v="0"/>
    <s v="January"/>
    <x v="0"/>
    <s v="PROD7055"/>
    <x v="16"/>
    <x v="0"/>
    <n v="794"/>
    <n v="1"/>
    <n v="794"/>
    <x v="0"/>
    <n v="80"/>
    <n v="5"/>
    <x v="0"/>
    <n v="0.40050377833753148"/>
    <n v="318"/>
  </r>
  <r>
    <s v="ORD004090"/>
    <s v="CUST3004"/>
    <s v="Kenneth White"/>
    <s v="brenda.flores@outlook.com"/>
    <x v="3"/>
    <d v="2023-05-10T00:00:00"/>
    <x v="85"/>
    <x v="10"/>
    <x v="1"/>
    <s v="February"/>
    <x v="2"/>
    <s v="PROD3988"/>
    <x v="19"/>
    <x v="2"/>
    <n v="822"/>
    <n v="1"/>
    <n v="822"/>
    <x v="0"/>
    <n v="121"/>
    <m/>
    <x v="2"/>
    <n v="0.3004866180048662"/>
    <n v="247"/>
  </r>
  <r>
    <s v="ORD004091"/>
    <s v="CUST8967"/>
    <s v="Joshua Garcia"/>
    <s v="megan.hansen@hotmail.com"/>
    <x v="6"/>
    <d v="2024-01-19T00:00:00"/>
    <x v="261"/>
    <x v="3"/>
    <x v="1"/>
    <s v="March"/>
    <x v="0"/>
    <s v="PROD4121"/>
    <x v="9"/>
    <x v="4"/>
    <n v="268"/>
    <n v="2"/>
    <n v="535"/>
    <x v="0"/>
    <n v="40"/>
    <n v="2"/>
    <x v="0"/>
    <n v="0.25046728971962617"/>
    <n v="134"/>
  </r>
  <r>
    <s v="ORD004092"/>
    <s v="CUST8665"/>
    <s v="Rose Nelson"/>
    <s v="ryan.bryant@gmail.com"/>
    <x v="5"/>
    <d v="2024-06-25T00:00:00"/>
    <x v="460"/>
    <x v="6"/>
    <x v="1"/>
    <s v="August"/>
    <x v="0"/>
    <s v="PROD2430"/>
    <x v="12"/>
    <x v="3"/>
    <n v="1097"/>
    <n v="1"/>
    <n v="1097"/>
    <x v="2"/>
    <n v="134"/>
    <n v="10"/>
    <x v="1"/>
    <n v="0.35004557885141296"/>
    <n v="384"/>
  </r>
  <r>
    <s v="ORD004093"/>
    <s v="CUST8761"/>
    <s v="Donna Woodward"/>
    <s v="janet.mcguire@outlook.com"/>
    <x v="4"/>
    <d v="2024-02-25T00:00:00"/>
    <x v="684"/>
    <x v="9"/>
    <x v="1"/>
    <s v="June"/>
    <x v="2"/>
    <s v="PROD5384"/>
    <x v="10"/>
    <x v="2"/>
    <n v="126"/>
    <n v="3"/>
    <n v="378"/>
    <x v="2"/>
    <n v="21"/>
    <m/>
    <x v="2"/>
    <n v="0.29894179894179895"/>
    <n v="113"/>
  </r>
  <r>
    <s v="ORD004094"/>
    <s v="CUST1471"/>
    <s v="Blake Aguilar"/>
    <s v="norman.randolph@hotmail.com"/>
    <x v="6"/>
    <d v="2023-03-02T00:00:00"/>
    <x v="41"/>
    <x v="8"/>
    <x v="1"/>
    <s v="September"/>
    <x v="0"/>
    <s v="PROD3403"/>
    <x v="0"/>
    <x v="0"/>
    <n v="478"/>
    <n v="1"/>
    <n v="478"/>
    <x v="1"/>
    <n v="51"/>
    <n v="5"/>
    <x v="0"/>
    <n v="0.39958158995815901"/>
    <n v="191"/>
  </r>
  <r>
    <s v="ORD004095"/>
    <s v="CUST6161"/>
    <s v="Robert Hayes"/>
    <s v="veronica.dennis@gmail.com"/>
    <x v="0"/>
    <d v="2024-01-01T00:00:00"/>
    <x v="693"/>
    <x v="11"/>
    <x v="1"/>
    <s v="July"/>
    <x v="0"/>
    <s v="PROD5967"/>
    <x v="19"/>
    <x v="2"/>
    <n v="185"/>
    <n v="1"/>
    <n v="185"/>
    <x v="1"/>
    <n v="18"/>
    <n v="10"/>
    <x v="1"/>
    <n v="0.29729729729729731"/>
    <n v="55"/>
  </r>
  <r>
    <s v="ORD004096"/>
    <s v="CUST5272"/>
    <s v="Ashley King"/>
    <s v="robert.ferguson@outlook.com"/>
    <x v="3"/>
    <d v="2024-09-27T00:00:00"/>
    <x v="24"/>
    <x v="5"/>
    <x v="1"/>
    <s v="October"/>
    <x v="2"/>
    <s v="PROD5164"/>
    <x v="9"/>
    <x v="4"/>
    <n v="537"/>
    <n v="2"/>
    <n v="1075"/>
    <x v="0"/>
    <n v="96"/>
    <m/>
    <x v="2"/>
    <n v="0.25023255813953488"/>
    <n v="269"/>
  </r>
  <r>
    <s v="ORD004097"/>
    <s v="CUST2234"/>
    <s v="Pedro Sandoval"/>
    <s v="joshua.roman@yahoo.com"/>
    <x v="4"/>
    <d v="2024-03-12T00:00:00"/>
    <x v="543"/>
    <x v="7"/>
    <x v="1"/>
    <s v="November"/>
    <x v="0"/>
    <s v="PROD7363"/>
    <x v="19"/>
    <x v="2"/>
    <n v="1481"/>
    <n v="1"/>
    <n v="1481"/>
    <x v="0"/>
    <n v="171"/>
    <n v="10"/>
    <x v="1"/>
    <n v="0.29979743416610399"/>
    <n v="444"/>
  </r>
  <r>
    <s v="ORD004098"/>
    <s v="CUST7257"/>
    <s v="Laura Mckenzie"/>
    <s v="kimberly.cox@yahoo.com"/>
    <x v="3"/>
    <d v="2023-02-25T00:00:00"/>
    <x v="265"/>
    <x v="8"/>
    <x v="1"/>
    <s v="September"/>
    <x v="0"/>
    <s v="PROD8292"/>
    <x v="12"/>
    <x v="3"/>
    <n v="521"/>
    <n v="4"/>
    <n v="2085"/>
    <x v="4"/>
    <n v="144"/>
    <n v="10"/>
    <x v="1"/>
    <n v="0.3501199040767386"/>
    <n v="730"/>
  </r>
  <r>
    <s v="ORD004099"/>
    <s v="CUST9229"/>
    <s v="Amanda Anderson"/>
    <s v="theresa.christensen@outlook.com"/>
    <x v="4"/>
    <d v="2024-05-22T00:00:00"/>
    <x v="382"/>
    <x v="2"/>
    <x v="1"/>
    <s v="May"/>
    <x v="0"/>
    <s v="PROD8512"/>
    <x v="1"/>
    <x v="1"/>
    <n v="882"/>
    <n v="2"/>
    <n v="1764"/>
    <x v="0"/>
    <n v="122"/>
    <n v="4"/>
    <x v="0"/>
    <n v="0.15022675736961452"/>
    <n v="265"/>
  </r>
  <r>
    <s v="ORD004100"/>
    <s v="CUST1020"/>
    <s v="Brittney Reynolds"/>
    <s v="lisa.white@yahoo.com"/>
    <x v="3"/>
    <d v="2024-03-06T00:00:00"/>
    <x v="81"/>
    <x v="11"/>
    <x v="1"/>
    <s v="July"/>
    <x v="0"/>
    <s v="PROD1560"/>
    <x v="9"/>
    <x v="4"/>
    <n v="870"/>
    <n v="6"/>
    <n v="5222"/>
    <x v="3"/>
    <n v="526"/>
    <n v="7"/>
    <x v="0"/>
    <n v="0.25009574875526619"/>
    <n v="1306"/>
  </r>
  <r>
    <s v="ORD004101"/>
    <s v="CUST3420"/>
    <s v="Jacqueline Rogers MD"/>
    <s v="michael.jones@yahoo.com"/>
    <x v="4"/>
    <d v="2023-04-03T00:00:00"/>
    <x v="493"/>
    <x v="6"/>
    <x v="0"/>
    <s v="August"/>
    <x v="0"/>
    <s v="PROD2748"/>
    <x v="19"/>
    <x v="2"/>
    <n v="409"/>
    <n v="5"/>
    <n v="2045"/>
    <x v="1"/>
    <n v="148"/>
    <n v="10"/>
    <x v="1"/>
    <n v="0.29975550122249389"/>
    <n v="613"/>
  </r>
  <r>
    <s v="ORD004102"/>
    <s v="CUST2023"/>
    <s v="Jesse Thomas"/>
    <s v="melissa.liu@gmail.com"/>
    <x v="6"/>
    <d v="2024-06-21T00:00:00"/>
    <x v="345"/>
    <x v="3"/>
    <x v="0"/>
    <s v="March"/>
    <x v="2"/>
    <s v="PROD1394"/>
    <x v="11"/>
    <x v="3"/>
    <n v="416"/>
    <n v="2"/>
    <n v="833"/>
    <x v="0"/>
    <n v="121"/>
    <m/>
    <x v="2"/>
    <n v="0.34933973589435774"/>
    <n v="291"/>
  </r>
  <r>
    <s v="ORD004103"/>
    <s v="CUST5525"/>
    <s v="Jose Cabrera"/>
    <s v="daniel.gallegos@hotmail.com"/>
    <x v="5"/>
    <d v="2023-09-25T00:00:00"/>
    <x v="585"/>
    <x v="11"/>
    <x v="1"/>
    <s v="July"/>
    <x v="0"/>
    <s v="PROD7854"/>
    <x v="7"/>
    <x v="4"/>
    <n v="1276"/>
    <n v="2"/>
    <n v="2551"/>
    <x v="1"/>
    <n v="234"/>
    <n v="5"/>
    <x v="0"/>
    <n v="0.25009800078400629"/>
    <n v="638"/>
  </r>
  <r>
    <s v="ORD004104"/>
    <s v="CUST8715"/>
    <s v="Samantha Jordan"/>
    <s v="ryan.alvarado@outlook.com"/>
    <x v="0"/>
    <d v="2023-11-22T00:00:00"/>
    <x v="582"/>
    <x v="5"/>
    <x v="0"/>
    <s v="October"/>
    <x v="0"/>
    <s v="PROD5041"/>
    <x v="14"/>
    <x v="4"/>
    <n v="987"/>
    <n v="2"/>
    <n v="1973"/>
    <x v="1"/>
    <n v="293"/>
    <n v="5"/>
    <x v="0"/>
    <n v="0.24987328940699444"/>
    <n v="493"/>
  </r>
  <r>
    <s v="ORD004105"/>
    <s v="CUST7215"/>
    <s v="Lisa Mayer"/>
    <s v="sara.hunter@yahoo.com"/>
    <x v="1"/>
    <d v="2024-08-09T00:00:00"/>
    <x v="519"/>
    <x v="7"/>
    <x v="1"/>
    <s v="November"/>
    <x v="0"/>
    <s v="PROD6443"/>
    <x v="4"/>
    <x v="2"/>
    <n v="773"/>
    <n v="1"/>
    <n v="773"/>
    <x v="1"/>
    <n v="68"/>
    <n v="3"/>
    <x v="0"/>
    <n v="0.30012936610608021"/>
    <n v="232"/>
  </r>
  <r>
    <s v="ORD004106"/>
    <s v="CUST5578"/>
    <s v="Jennifer Barrett"/>
    <s v="mark.gonzalez@hotmail.com"/>
    <x v="4"/>
    <d v="2023-12-03T00:00:00"/>
    <x v="417"/>
    <x v="1"/>
    <x v="0"/>
    <s v="December"/>
    <x v="0"/>
    <s v="PROD3578"/>
    <x v="6"/>
    <x v="0"/>
    <n v="674"/>
    <n v="8"/>
    <n v="5389"/>
    <x v="2"/>
    <n v="310"/>
    <n v="2"/>
    <x v="0"/>
    <n v="0.40007422527370567"/>
    <n v="2156"/>
  </r>
  <r>
    <s v="ORD004107"/>
    <s v="CUST6801"/>
    <s v="Amanda Grant"/>
    <s v="eugene.francis@yahoo.com"/>
    <x v="5"/>
    <d v="2024-04-28T00:00:00"/>
    <x v="460"/>
    <x v="6"/>
    <x v="1"/>
    <s v="August"/>
    <x v="0"/>
    <s v="PROD3873"/>
    <x v="20"/>
    <x v="3"/>
    <n v="633"/>
    <n v="2"/>
    <n v="1265"/>
    <x v="1"/>
    <n v="83"/>
    <n v="5"/>
    <x v="0"/>
    <n v="0.350197628458498"/>
    <n v="443"/>
  </r>
  <r>
    <s v="ORD004108"/>
    <s v="CUST6284"/>
    <s v="Mark Smith"/>
    <s v="johnathan.howard@gmail.com"/>
    <x v="4"/>
    <d v="2024-10-28T00:00:00"/>
    <x v="121"/>
    <x v="0"/>
    <x v="0"/>
    <s v="January"/>
    <x v="0"/>
    <s v="PROD7891"/>
    <x v="0"/>
    <x v="0"/>
    <n v="803"/>
    <n v="4"/>
    <n v="3211"/>
    <x v="3"/>
    <n v="188"/>
    <n v="5"/>
    <x v="0"/>
    <n v="0.3998754282155092"/>
    <n v="1284"/>
  </r>
  <r>
    <s v="ORD004109"/>
    <s v="CUST4416"/>
    <s v="Sherry Nguyen"/>
    <s v="jorge.salazar@hotmail.com"/>
    <x v="5"/>
    <d v="2024-02-02T00:00:00"/>
    <x v="106"/>
    <x v="3"/>
    <x v="0"/>
    <s v="March"/>
    <x v="0"/>
    <s v="PROD9093"/>
    <x v="3"/>
    <x v="1"/>
    <n v="384"/>
    <n v="4"/>
    <n v="1537"/>
    <x v="4"/>
    <n v="128"/>
    <n v="3"/>
    <x v="0"/>
    <n v="0.15029277813923228"/>
    <n v="231"/>
  </r>
  <r>
    <s v="ORD004110"/>
    <s v="CUST8654"/>
    <s v="Jonathan Robles"/>
    <s v="maria.nelson@yahoo.com"/>
    <x v="2"/>
    <d v="2024-06-19T00:00:00"/>
    <x v="644"/>
    <x v="9"/>
    <x v="1"/>
    <s v="June"/>
    <x v="0"/>
    <s v="PROD5860"/>
    <x v="10"/>
    <x v="2"/>
    <n v="271"/>
    <n v="4"/>
    <n v="1086"/>
    <x v="3"/>
    <n v="158"/>
    <n v="3"/>
    <x v="0"/>
    <n v="0.30018416206261511"/>
    <n v="326"/>
  </r>
  <r>
    <s v="ORD004111"/>
    <s v="CUST4009"/>
    <s v="Michael Hammond"/>
    <s v="timothy.rush@hotmail.com"/>
    <x v="5"/>
    <d v="2023-09-25T00:00:00"/>
    <x v="272"/>
    <x v="10"/>
    <x v="0"/>
    <s v="February"/>
    <x v="0"/>
    <s v="PROD7122"/>
    <x v="5"/>
    <x v="3"/>
    <n v="588"/>
    <n v="3"/>
    <n v="1765"/>
    <x v="1"/>
    <n v="110"/>
    <n v="3"/>
    <x v="0"/>
    <n v="0.35014164305949008"/>
    <n v="618"/>
  </r>
  <r>
    <s v="ORD004112"/>
    <s v="CUST8251"/>
    <s v="Nathan Douglas"/>
    <s v="angelica.townsend@hotmail.com"/>
    <x v="5"/>
    <d v="2023-02-14T00:00:00"/>
    <x v="292"/>
    <x v="0"/>
    <x v="0"/>
    <s v="January"/>
    <x v="0"/>
    <s v="PROD6290"/>
    <x v="14"/>
    <x v="4"/>
    <n v="564"/>
    <n v="2"/>
    <n v="1128"/>
    <x v="1"/>
    <n v="163"/>
    <n v="10"/>
    <x v="1"/>
    <n v="0.25"/>
    <n v="282"/>
  </r>
  <r>
    <s v="ORD004113"/>
    <s v="CUST5511"/>
    <s v="Larry Howard"/>
    <s v="jennifer.jackson@yahoo.com"/>
    <x v="0"/>
    <d v="2023-06-25T00:00:00"/>
    <x v="194"/>
    <x v="0"/>
    <x v="1"/>
    <s v="January"/>
    <x v="0"/>
    <s v="PROD3258"/>
    <x v="7"/>
    <x v="4"/>
    <n v="253"/>
    <n v="2"/>
    <n v="506"/>
    <x v="4"/>
    <n v="41"/>
    <n v="6"/>
    <x v="0"/>
    <n v="0.24901185770750989"/>
    <n v="126"/>
  </r>
  <r>
    <s v="ORD004114"/>
    <s v="CUST5569"/>
    <s v="Ethan Garner"/>
    <s v="deborah.perez@gmail.com"/>
    <x v="5"/>
    <d v="2024-07-26T00:00:00"/>
    <x v="689"/>
    <x v="10"/>
    <x v="0"/>
    <s v="February"/>
    <x v="0"/>
    <s v="PROD1440"/>
    <x v="20"/>
    <x v="3"/>
    <n v="796"/>
    <n v="4"/>
    <n v="3183"/>
    <x v="0"/>
    <n v="380"/>
    <n v="5"/>
    <x v="0"/>
    <n v="0.3499842915488533"/>
    <n v="1114"/>
  </r>
  <r>
    <s v="ORD004115"/>
    <s v="CUST4145"/>
    <s v="Angel Andrews"/>
    <s v="sharon.gomez@hotmail.com"/>
    <x v="0"/>
    <d v="2024-03-19T00:00:00"/>
    <x v="120"/>
    <x v="11"/>
    <x v="0"/>
    <s v="July"/>
    <x v="1"/>
    <s v="PROD4589"/>
    <x v="17"/>
    <x v="3"/>
    <n v="125"/>
    <n v="3"/>
    <n v="375"/>
    <x v="2"/>
    <n v="40"/>
    <m/>
    <x v="2"/>
    <n v="0.34933333333333333"/>
    <n v="131"/>
  </r>
  <r>
    <s v="ORD004116"/>
    <s v="CUST4088"/>
    <s v="Bridget Turner"/>
    <s v="richard.weaver@outlook.com"/>
    <x v="0"/>
    <d v="2024-01-02T00:00:00"/>
    <x v="455"/>
    <x v="0"/>
    <x v="0"/>
    <s v="January"/>
    <x v="0"/>
    <s v="PROD7809"/>
    <x v="0"/>
    <x v="0"/>
    <n v="30"/>
    <n v="1"/>
    <n v="30"/>
    <x v="1"/>
    <n v="3"/>
    <n v="3"/>
    <x v="0"/>
    <n v="0.4"/>
    <n v="12"/>
  </r>
  <r>
    <s v="ORD004117"/>
    <s v="CUST8519"/>
    <s v="Sherry Juarez"/>
    <s v="phillip.martin@yahoo.com"/>
    <x v="2"/>
    <d v="2024-08-17T00:00:00"/>
    <x v="442"/>
    <x v="4"/>
    <x v="0"/>
    <s v="April"/>
    <x v="0"/>
    <s v="PROD3838"/>
    <x v="6"/>
    <x v="0"/>
    <n v="151"/>
    <n v="2"/>
    <n v="303"/>
    <x v="1"/>
    <n v="40"/>
    <n v="6"/>
    <x v="0"/>
    <n v="0.39933993399339934"/>
    <n v="121"/>
  </r>
  <r>
    <s v="ORD004118"/>
    <s v="CUST7045"/>
    <s v="Samuel Lawson"/>
    <s v="dwayne.cunningham@gmail.com"/>
    <x v="0"/>
    <d v="2024-10-25T00:00:00"/>
    <x v="667"/>
    <x v="9"/>
    <x v="0"/>
    <s v="June"/>
    <x v="0"/>
    <s v="PROD4297"/>
    <x v="17"/>
    <x v="3"/>
    <n v="237"/>
    <n v="4"/>
    <n v="948"/>
    <x v="2"/>
    <n v="52"/>
    <n v="9"/>
    <x v="1"/>
    <n v="0.35021097046413502"/>
    <n v="332"/>
  </r>
  <r>
    <s v="ORD004119"/>
    <s v="CUST8350"/>
    <s v="Brandi Cooper"/>
    <s v="christine.terrell@hotmail.com"/>
    <x v="0"/>
    <d v="2024-04-04T00:00:00"/>
    <x v="442"/>
    <x v="4"/>
    <x v="0"/>
    <s v="April"/>
    <x v="0"/>
    <s v="PROD7260"/>
    <x v="17"/>
    <x v="3"/>
    <n v="50"/>
    <n v="5"/>
    <n v="249"/>
    <x v="0"/>
    <n v="23"/>
    <n v="4"/>
    <x v="0"/>
    <n v="0.3493975903614458"/>
    <n v="87"/>
  </r>
  <r>
    <s v="ORD004120"/>
    <s v="CUST2109"/>
    <s v="Timothy Coleman"/>
    <s v="john.bartlett@yahoo.com"/>
    <x v="2"/>
    <d v="2023-07-07T00:00:00"/>
    <x v="536"/>
    <x v="9"/>
    <x v="0"/>
    <s v="June"/>
    <x v="0"/>
    <s v="PROD8753"/>
    <x v="8"/>
    <x v="2"/>
    <n v="17"/>
    <n v="1"/>
    <n v="17"/>
    <x v="1"/>
    <n v="2"/>
    <n v="2"/>
    <x v="0"/>
    <n v="0.29411764705882354"/>
    <n v="5"/>
  </r>
  <r>
    <s v="ORD004121"/>
    <s v="CUST1631"/>
    <s v="Theresa Cooper"/>
    <s v="christine.christian@hotmail.com"/>
    <x v="5"/>
    <d v="2024-09-29T00:00:00"/>
    <x v="59"/>
    <x v="2"/>
    <x v="0"/>
    <s v="May"/>
    <x v="0"/>
    <s v="PROD3321"/>
    <x v="5"/>
    <x v="3"/>
    <n v="919"/>
    <n v="5"/>
    <n v="4594"/>
    <x v="1"/>
    <n v="570"/>
    <n v="10"/>
    <x v="1"/>
    <n v="0.35002176752285591"/>
    <n v="1608"/>
  </r>
  <r>
    <s v="ORD004122"/>
    <s v="CUST3429"/>
    <s v="Heather Davis"/>
    <s v="ryan.chang@gmail.com"/>
    <x v="3"/>
    <d v="2024-01-07T00:00:00"/>
    <x v="439"/>
    <x v="9"/>
    <x v="1"/>
    <s v="June"/>
    <x v="0"/>
    <s v="PROD8820"/>
    <x v="13"/>
    <x v="4"/>
    <n v="584"/>
    <n v="6"/>
    <n v="3502"/>
    <x v="4"/>
    <n v="359"/>
    <n v="9"/>
    <x v="1"/>
    <n v="0.25014277555682468"/>
    <n v="876"/>
  </r>
  <r>
    <s v="ORD004123"/>
    <s v="CUST2497"/>
    <s v="Tammy Cummings"/>
    <s v="cody.park@gmail.com"/>
    <x v="5"/>
    <d v="2024-06-17T00:00:00"/>
    <x v="249"/>
    <x v="9"/>
    <x v="1"/>
    <s v="June"/>
    <x v="0"/>
    <s v="PROD4478"/>
    <x v="3"/>
    <x v="1"/>
    <n v="418"/>
    <n v="3"/>
    <n v="1255"/>
    <x v="1"/>
    <n v="151"/>
    <n v="3"/>
    <x v="0"/>
    <n v="0.14980079681274899"/>
    <n v="188"/>
  </r>
  <r>
    <s v="ORD004124"/>
    <s v="CUST1410"/>
    <s v="James Horne"/>
    <s v="martin.wiggins@yahoo.com"/>
    <x v="3"/>
    <d v="2024-08-09T00:00:00"/>
    <x v="194"/>
    <x v="0"/>
    <x v="1"/>
    <s v="January"/>
    <x v="0"/>
    <s v="PROD6517"/>
    <x v="21"/>
    <x v="1"/>
    <n v="104"/>
    <n v="2"/>
    <n v="207"/>
    <x v="1"/>
    <n v="11"/>
    <n v="7"/>
    <x v="0"/>
    <n v="0.14975845410628019"/>
    <n v="31"/>
  </r>
  <r>
    <s v="ORD004125"/>
    <s v="CUST8127"/>
    <s v="James Cruz"/>
    <s v="shawna.rogers@gmail.com"/>
    <x v="2"/>
    <d v="2024-10-16T00:00:00"/>
    <x v="436"/>
    <x v="2"/>
    <x v="1"/>
    <s v="May"/>
    <x v="0"/>
    <s v="PROD6339"/>
    <x v="2"/>
    <x v="1"/>
    <n v="395"/>
    <n v="1"/>
    <n v="395"/>
    <x v="1"/>
    <n v="50"/>
    <n v="5"/>
    <x v="0"/>
    <n v="0.14936708860759493"/>
    <n v="59"/>
  </r>
  <r>
    <s v="ORD004126"/>
    <s v="CUST5362"/>
    <s v="April York"/>
    <s v="susan.james@outlook.com"/>
    <x v="0"/>
    <d v="2024-01-21T00:00:00"/>
    <x v="399"/>
    <x v="0"/>
    <x v="1"/>
    <s v="January"/>
    <x v="0"/>
    <s v="PROD7090"/>
    <x v="20"/>
    <x v="3"/>
    <n v="239"/>
    <n v="1"/>
    <n v="239"/>
    <x v="1"/>
    <n v="34"/>
    <n v="7"/>
    <x v="0"/>
    <n v="0.35146443514644349"/>
    <n v="84"/>
  </r>
  <r>
    <s v="ORD004127"/>
    <s v="CUST3332"/>
    <s v="Christopher Kim"/>
    <s v="desiree.taylor@outlook.com"/>
    <x v="4"/>
    <d v="2024-08-28T00:00:00"/>
    <x v="255"/>
    <x v="5"/>
    <x v="1"/>
    <s v="October"/>
    <x v="0"/>
    <s v="PROD1020"/>
    <x v="8"/>
    <x v="2"/>
    <n v="376"/>
    <n v="2"/>
    <n v="753"/>
    <x v="1"/>
    <n v="91"/>
    <n v="4"/>
    <x v="0"/>
    <n v="0.30013280212483401"/>
    <n v="226"/>
  </r>
  <r>
    <s v="ORD004128"/>
    <s v="CUST6394"/>
    <s v="Brian Bell"/>
    <s v="jodi.crawford@outlook.com"/>
    <x v="0"/>
    <d v="2024-08-01T00:00:00"/>
    <x v="273"/>
    <x v="5"/>
    <x v="1"/>
    <s v="October"/>
    <x v="1"/>
    <s v="PROD5644"/>
    <x v="12"/>
    <x v="3"/>
    <n v="765"/>
    <n v="4"/>
    <n v="3062"/>
    <x v="4"/>
    <n v="370"/>
    <m/>
    <x v="2"/>
    <n v="0.35009797517962116"/>
    <n v="1072"/>
  </r>
  <r>
    <s v="ORD004129"/>
    <s v="CUST1597"/>
    <s v="Richard Fernandez"/>
    <s v="tammy.lee@gmail.com"/>
    <x v="3"/>
    <d v="2024-01-18T00:00:00"/>
    <x v="719"/>
    <x v="3"/>
    <x v="0"/>
    <s v="March"/>
    <x v="0"/>
    <s v="PROD1127"/>
    <x v="15"/>
    <x v="1"/>
    <n v="279"/>
    <n v="1"/>
    <n v="279"/>
    <x v="1"/>
    <n v="14"/>
    <n v="10"/>
    <x v="1"/>
    <n v="0.15053763440860216"/>
    <n v="42"/>
  </r>
  <r>
    <s v="ORD004130"/>
    <s v="CUST1326"/>
    <s v="Tricia Anderson"/>
    <s v="alexandra.hopkins@yahoo.com"/>
    <x v="5"/>
    <d v="2023-03-03T00:00:00"/>
    <x v="9"/>
    <x v="0"/>
    <x v="1"/>
    <s v="January"/>
    <x v="0"/>
    <s v="PROD9721"/>
    <x v="16"/>
    <x v="0"/>
    <n v="625"/>
    <n v="3"/>
    <n v="1876"/>
    <x v="1"/>
    <n v="202"/>
    <n v="6"/>
    <x v="0"/>
    <n v="0.39978678038379528"/>
    <n v="750"/>
  </r>
  <r>
    <s v="ORD004131"/>
    <s v="CUST6879"/>
    <s v="Allison Hill"/>
    <s v="cassandra.king@hotmail.com"/>
    <x v="2"/>
    <d v="2024-04-01T00:00:00"/>
    <x v="126"/>
    <x v="8"/>
    <x v="1"/>
    <s v="September"/>
    <x v="0"/>
    <s v="PROD8968"/>
    <x v="20"/>
    <x v="3"/>
    <n v="1062"/>
    <n v="3"/>
    <n v="3185"/>
    <x v="1"/>
    <n v="340"/>
    <n v="2"/>
    <x v="0"/>
    <n v="0.35007849293563581"/>
    <n v="1115"/>
  </r>
  <r>
    <s v="ORD004132"/>
    <s v="CUST9750"/>
    <s v="Jennifer Hicks"/>
    <s v="rachel.leon@hotmail.com"/>
    <x v="2"/>
    <d v="2024-11-16T00:00:00"/>
    <x v="639"/>
    <x v="2"/>
    <x v="1"/>
    <s v="May"/>
    <x v="0"/>
    <s v="PROD3802"/>
    <x v="7"/>
    <x v="4"/>
    <n v="1047"/>
    <n v="2"/>
    <n v="2093"/>
    <x v="1"/>
    <n v="289"/>
    <n v="3"/>
    <x v="0"/>
    <n v="0.24988055422838032"/>
    <n v="523"/>
  </r>
  <r>
    <s v="ORD004133"/>
    <s v="CUST1798"/>
    <s v="Megan Taylor"/>
    <s v="erica.parker@gmail.com"/>
    <x v="6"/>
    <d v="2024-02-07T00:00:00"/>
    <x v="322"/>
    <x v="9"/>
    <x v="1"/>
    <s v="June"/>
    <x v="0"/>
    <s v="PROD2291"/>
    <x v="20"/>
    <x v="3"/>
    <n v="67"/>
    <n v="2"/>
    <n v="133"/>
    <x v="1"/>
    <n v="11"/>
    <n v="9"/>
    <x v="1"/>
    <n v="0.35338345864661652"/>
    <n v="47"/>
  </r>
  <r>
    <s v="ORD004134"/>
    <s v="CUST4557"/>
    <s v="Elizabeth Boyd"/>
    <s v="jennifer.fisher@outlook.com"/>
    <x v="0"/>
    <d v="2023-05-27T00:00:00"/>
    <x v="567"/>
    <x v="9"/>
    <x v="1"/>
    <s v="June"/>
    <x v="0"/>
    <s v="PROD6745"/>
    <x v="8"/>
    <x v="2"/>
    <n v="799"/>
    <n v="6"/>
    <n v="4797"/>
    <x v="2"/>
    <n v="591"/>
    <n v="5"/>
    <x v="0"/>
    <n v="0.29997915363769023"/>
    <n v="1439"/>
  </r>
  <r>
    <s v="ORD004135"/>
    <s v="CUST4916"/>
    <s v="Brandon Long"/>
    <s v="katherine.welch@gmail.com"/>
    <x v="4"/>
    <d v="2024-02-06T00:00:00"/>
    <x v="418"/>
    <x v="11"/>
    <x v="1"/>
    <s v="July"/>
    <x v="0"/>
    <s v="PROD7788"/>
    <x v="4"/>
    <x v="2"/>
    <n v="88"/>
    <n v="3"/>
    <n v="264"/>
    <x v="1"/>
    <n v="34"/>
    <n v="2"/>
    <x v="0"/>
    <n v="0.29924242424242425"/>
    <n v="79"/>
  </r>
  <r>
    <s v="ORD004136"/>
    <s v="CUST7279"/>
    <s v="Susan Gregory"/>
    <s v="haley.rios@gmail.com"/>
    <x v="5"/>
    <d v="2023-10-03T00:00:00"/>
    <x v="229"/>
    <x v="2"/>
    <x v="0"/>
    <s v="May"/>
    <x v="0"/>
    <s v="PROD7610"/>
    <x v="18"/>
    <x v="0"/>
    <n v="1090"/>
    <n v="1"/>
    <n v="1090"/>
    <x v="2"/>
    <n v="103"/>
    <n v="7"/>
    <x v="0"/>
    <n v="0.4"/>
    <n v="436"/>
  </r>
  <r>
    <s v="ORD004137"/>
    <s v="CUST8548"/>
    <s v="John Hall"/>
    <s v="tim.vaughn@outlook.com"/>
    <x v="2"/>
    <d v="2024-08-26T00:00:00"/>
    <x v="355"/>
    <x v="2"/>
    <x v="0"/>
    <s v="May"/>
    <x v="0"/>
    <s v="PROD1907"/>
    <x v="6"/>
    <x v="0"/>
    <n v="1059"/>
    <n v="2"/>
    <n v="2119"/>
    <x v="1"/>
    <n v="194"/>
    <n v="6"/>
    <x v="0"/>
    <n v="0.39971684756960829"/>
    <n v="847"/>
  </r>
  <r>
    <s v="ORD004138"/>
    <s v="CUST9313"/>
    <s v="Rachel White"/>
    <s v="laurie.chaney@outlook.com"/>
    <x v="0"/>
    <d v="2024-06-21T00:00:00"/>
    <x v="716"/>
    <x v="7"/>
    <x v="1"/>
    <s v="November"/>
    <x v="0"/>
    <s v="PROD1775"/>
    <x v="3"/>
    <x v="1"/>
    <n v="874"/>
    <n v="7"/>
    <n v="6116"/>
    <x v="0"/>
    <n v="857"/>
    <n v="7"/>
    <x v="0"/>
    <n v="0.1499345977763244"/>
    <n v="917"/>
  </r>
  <r>
    <s v="ORD004139"/>
    <s v="CUST1010"/>
    <s v="Larry Beck"/>
    <s v="michelle.james@outlook.com"/>
    <x v="0"/>
    <d v="2024-04-17T00:00:00"/>
    <x v="155"/>
    <x v="5"/>
    <x v="0"/>
    <s v="October"/>
    <x v="0"/>
    <s v="PROD1427"/>
    <x v="21"/>
    <x v="1"/>
    <n v="1168"/>
    <n v="3"/>
    <n v="3503"/>
    <x v="4"/>
    <n v="519"/>
    <n v="5"/>
    <x v="0"/>
    <n v="0.15015700827861833"/>
    <n v="526"/>
  </r>
  <r>
    <s v="ORD004140"/>
    <s v="CUST9492"/>
    <s v="Ashley Graham"/>
    <s v="megan.torres@hotmail.com"/>
    <x v="4"/>
    <d v="2023-01-16T00:00:00"/>
    <x v="110"/>
    <x v="2"/>
    <x v="0"/>
    <s v="May"/>
    <x v="0"/>
    <s v="PROD5685"/>
    <x v="18"/>
    <x v="0"/>
    <n v="587"/>
    <n v="4"/>
    <n v="2348"/>
    <x v="1"/>
    <n v="144"/>
    <n v="5"/>
    <x v="0"/>
    <n v="0.39991482112436116"/>
    <n v="939"/>
  </r>
  <r>
    <s v="ORD004141"/>
    <s v="CUST3900"/>
    <s v="Laura Nelson"/>
    <s v="darlene.gregory@gmail.com"/>
    <x v="5"/>
    <d v="2024-02-08T00:00:00"/>
    <x v="726"/>
    <x v="0"/>
    <x v="0"/>
    <s v="January"/>
    <x v="0"/>
    <s v="PROD5281"/>
    <x v="20"/>
    <x v="3"/>
    <n v="896"/>
    <n v="1"/>
    <n v="896"/>
    <x v="4"/>
    <n v="53"/>
    <n v="8"/>
    <x v="1"/>
    <n v="0.35044642857142855"/>
    <n v="314"/>
  </r>
  <r>
    <s v="ORD004142"/>
    <s v="CUST8110"/>
    <s v="George Harding"/>
    <s v="michael.cox@yahoo.com"/>
    <x v="1"/>
    <d v="2023-03-14T00:00:00"/>
    <x v="327"/>
    <x v="5"/>
    <x v="1"/>
    <s v="October"/>
    <x v="1"/>
    <s v="PROD2935"/>
    <x v="7"/>
    <x v="4"/>
    <n v="1177"/>
    <n v="6"/>
    <n v="7065"/>
    <x v="0"/>
    <n v="479"/>
    <m/>
    <x v="2"/>
    <n v="0.24996461429582448"/>
    <n v="1766"/>
  </r>
  <r>
    <s v="ORD004143"/>
    <s v="CUST5271"/>
    <s v="Jonathan Guzman"/>
    <s v="william.taylor@gmail.com"/>
    <x v="2"/>
    <d v="2023-08-11T00:00:00"/>
    <x v="117"/>
    <x v="5"/>
    <x v="0"/>
    <s v="October"/>
    <x v="0"/>
    <s v="PROD3303"/>
    <x v="14"/>
    <x v="4"/>
    <n v="334"/>
    <n v="2"/>
    <n v="669"/>
    <x v="2"/>
    <n v="76"/>
    <n v="4"/>
    <x v="0"/>
    <n v="0.24962630792227206"/>
    <n v="167"/>
  </r>
  <r>
    <s v="ORD004144"/>
    <s v="CUST5840"/>
    <s v="Matthew Rose"/>
    <s v="michael.brown@outlook.com"/>
    <x v="5"/>
    <d v="2023-09-24T00:00:00"/>
    <x v="508"/>
    <x v="11"/>
    <x v="0"/>
    <s v="July"/>
    <x v="1"/>
    <s v="PROD2324"/>
    <x v="2"/>
    <x v="1"/>
    <n v="455"/>
    <n v="6"/>
    <n v="2732"/>
    <x v="0"/>
    <n v="224"/>
    <m/>
    <x v="2"/>
    <n v="0.1500732064421669"/>
    <n v="410"/>
  </r>
  <r>
    <s v="ORD004145"/>
    <s v="CUST3392"/>
    <s v="Dr. Joseph Wilson DDS"/>
    <s v="samuel.davis@gmail.com"/>
    <x v="4"/>
    <d v="2023-11-14T00:00:00"/>
    <x v="253"/>
    <x v="5"/>
    <x v="1"/>
    <s v="October"/>
    <x v="0"/>
    <s v="PROD6489"/>
    <x v="16"/>
    <x v="0"/>
    <n v="901"/>
    <n v="6"/>
    <n v="5406"/>
    <x v="0"/>
    <n v="424"/>
    <n v="2"/>
    <x v="0"/>
    <n v="0.39992600813910467"/>
    <n v="2162"/>
  </r>
  <r>
    <s v="ORD004146"/>
    <s v="CUST2109"/>
    <s v="Timothy Coleman"/>
    <s v="john.bartlett@yahoo.com"/>
    <x v="2"/>
    <d v="2023-07-07T00:00:00"/>
    <x v="112"/>
    <x v="6"/>
    <x v="1"/>
    <s v="August"/>
    <x v="0"/>
    <s v="PROD5918"/>
    <x v="20"/>
    <x v="3"/>
    <n v="145"/>
    <n v="6"/>
    <n v="870"/>
    <x v="3"/>
    <n v="89"/>
    <n v="6"/>
    <x v="0"/>
    <n v="0.35057471264367818"/>
    <n v="305"/>
  </r>
  <r>
    <s v="ORD004147"/>
    <s v="CUST6250"/>
    <s v="Jessica Nolan"/>
    <s v="christopher.rodriguez@gmail.com"/>
    <x v="2"/>
    <d v="2024-09-20T00:00:00"/>
    <x v="565"/>
    <x v="11"/>
    <x v="1"/>
    <s v="July"/>
    <x v="0"/>
    <s v="PROD6063"/>
    <x v="14"/>
    <x v="4"/>
    <n v="1111"/>
    <n v="6"/>
    <n v="6665"/>
    <x v="0"/>
    <n v="689"/>
    <n v="3"/>
    <x v="0"/>
    <n v="0.24996249062265566"/>
    <n v="1666"/>
  </r>
  <r>
    <s v="ORD004148"/>
    <s v="CUST2559"/>
    <s v="Carla Matthews"/>
    <s v="michael.murphy@yahoo.com"/>
    <x v="3"/>
    <d v="2023-11-04T00:00:00"/>
    <x v="672"/>
    <x v="4"/>
    <x v="1"/>
    <s v="April"/>
    <x v="0"/>
    <s v="PROD3749"/>
    <x v="2"/>
    <x v="1"/>
    <n v="117"/>
    <n v="4"/>
    <n v="468"/>
    <x v="4"/>
    <n v="32"/>
    <n v="5"/>
    <x v="0"/>
    <n v="0.14957264957264957"/>
    <n v="70"/>
  </r>
  <r>
    <s v="ORD004149"/>
    <s v="CUST7060"/>
    <s v="Lindsey Hogan"/>
    <s v="jerry.frazier@hotmail.com"/>
    <x v="5"/>
    <d v="2024-09-21T00:00:00"/>
    <x v="60"/>
    <x v="4"/>
    <x v="1"/>
    <s v="April"/>
    <x v="0"/>
    <s v="PROD3113"/>
    <x v="18"/>
    <x v="0"/>
    <n v="1024"/>
    <n v="4"/>
    <n v="4098"/>
    <x v="1"/>
    <n v="293"/>
    <n v="2"/>
    <x v="0"/>
    <n v="0.39995119570522208"/>
    <n v="1639"/>
  </r>
  <r>
    <s v="ORD004150"/>
    <s v="CUST2240"/>
    <s v="Jessica Ross"/>
    <s v="tonya.brown@gmail.com"/>
    <x v="2"/>
    <d v="2023-06-14T00:00:00"/>
    <x v="547"/>
    <x v="0"/>
    <x v="0"/>
    <s v="January"/>
    <x v="0"/>
    <s v="PROD2798"/>
    <x v="4"/>
    <x v="2"/>
    <n v="497"/>
    <n v="1"/>
    <n v="497"/>
    <x v="3"/>
    <n v="64"/>
    <n v="3"/>
    <x v="0"/>
    <n v="0.29979879275653926"/>
    <n v="149"/>
  </r>
  <r>
    <s v="ORD004151"/>
    <s v="CUST2200"/>
    <s v="Mackenzie Fuentes"/>
    <s v="tina.allen@yahoo.com"/>
    <x v="2"/>
    <d v="2024-09-19T00:00:00"/>
    <x v="316"/>
    <x v="4"/>
    <x v="1"/>
    <s v="April"/>
    <x v="0"/>
    <s v="PROD6124"/>
    <x v="16"/>
    <x v="0"/>
    <n v="840"/>
    <n v="4"/>
    <n v="3360"/>
    <x v="0"/>
    <n v="331"/>
    <n v="9"/>
    <x v="1"/>
    <n v="0.4"/>
    <n v="1344"/>
  </r>
  <r>
    <s v="ORD004152"/>
    <s v="CUST1594"/>
    <s v="Antonio Gutierrez"/>
    <s v="jennifer.cooley@outlook.com"/>
    <x v="1"/>
    <d v="2024-12-24T00:00:00"/>
    <x v="452"/>
    <x v="4"/>
    <x v="0"/>
    <s v="April"/>
    <x v="2"/>
    <s v="PROD3701"/>
    <x v="11"/>
    <x v="3"/>
    <n v="268"/>
    <n v="4"/>
    <n v="1071"/>
    <x v="0"/>
    <n v="70"/>
    <m/>
    <x v="2"/>
    <n v="0.35014005602240894"/>
    <n v="375"/>
  </r>
  <r>
    <s v="ORD004153"/>
    <s v="CUST7077"/>
    <s v="Robert Garrett"/>
    <s v="rachel.wood@gmail.com"/>
    <x v="1"/>
    <d v="2024-01-10T00:00:00"/>
    <x v="71"/>
    <x v="7"/>
    <x v="1"/>
    <s v="November"/>
    <x v="0"/>
    <s v="PROD7187"/>
    <x v="15"/>
    <x v="1"/>
    <n v="1200"/>
    <n v="3"/>
    <n v="3600"/>
    <x v="1"/>
    <n v="465"/>
    <n v="5"/>
    <x v="0"/>
    <n v="0.15"/>
    <n v="540"/>
  </r>
  <r>
    <s v="ORD004154"/>
    <s v="CUST9846"/>
    <s v="Lori Davis"/>
    <s v="jeremy.nelson@yahoo.com"/>
    <x v="1"/>
    <d v="2023-12-02T00:00:00"/>
    <x v="699"/>
    <x v="10"/>
    <x v="1"/>
    <s v="February"/>
    <x v="0"/>
    <s v="PROD5322"/>
    <x v="5"/>
    <x v="3"/>
    <n v="326"/>
    <n v="2"/>
    <n v="653"/>
    <x v="1"/>
    <n v="38"/>
    <n v="8"/>
    <x v="1"/>
    <n v="0.35068912710566613"/>
    <n v="229"/>
  </r>
  <r>
    <s v="ORD004155"/>
    <s v="CUST5362"/>
    <s v="April York"/>
    <s v="susan.james@outlook.com"/>
    <x v="0"/>
    <d v="2024-01-21T00:00:00"/>
    <x v="122"/>
    <x v="3"/>
    <x v="1"/>
    <s v="March"/>
    <x v="0"/>
    <s v="PROD2260"/>
    <x v="1"/>
    <x v="1"/>
    <n v="632"/>
    <n v="2"/>
    <n v="1264"/>
    <x v="1"/>
    <n v="174"/>
    <n v="9"/>
    <x v="1"/>
    <n v="0.15031645569620253"/>
    <n v="190"/>
  </r>
  <r>
    <s v="ORD004156"/>
    <s v="CUST9008"/>
    <s v="Brian Vaughan"/>
    <s v="seth.dickerson@outlook.com"/>
    <x v="4"/>
    <d v="2024-01-09T00:00:00"/>
    <x v="543"/>
    <x v="7"/>
    <x v="1"/>
    <s v="November"/>
    <x v="0"/>
    <s v="PROD6040"/>
    <x v="14"/>
    <x v="4"/>
    <n v="352"/>
    <n v="3"/>
    <n v="1057"/>
    <x v="1"/>
    <n v="57"/>
    <n v="8"/>
    <x v="1"/>
    <n v="0.24976348155156103"/>
    <n v="264"/>
  </r>
  <r>
    <s v="ORD004157"/>
    <s v="CUST1716"/>
    <s v="Richard Erickson"/>
    <s v="angela.hunt@yahoo.com"/>
    <x v="6"/>
    <d v="2023-05-06T00:00:00"/>
    <x v="44"/>
    <x v="3"/>
    <x v="1"/>
    <s v="March"/>
    <x v="0"/>
    <s v="PROD4462"/>
    <x v="19"/>
    <x v="2"/>
    <n v="504"/>
    <n v="1"/>
    <n v="504"/>
    <x v="1"/>
    <n v="43"/>
    <n v="7"/>
    <x v="0"/>
    <n v="0.29960317460317459"/>
    <n v="151"/>
  </r>
  <r>
    <s v="ORD004158"/>
    <s v="CUST5569"/>
    <s v="Ethan Garner"/>
    <s v="deborah.perez@gmail.com"/>
    <x v="5"/>
    <d v="2024-07-26T00:00:00"/>
    <x v="477"/>
    <x v="0"/>
    <x v="0"/>
    <s v="January"/>
    <x v="0"/>
    <s v="PROD5168"/>
    <x v="4"/>
    <x v="2"/>
    <n v="643"/>
    <n v="1"/>
    <n v="643"/>
    <x v="1"/>
    <n v="96"/>
    <n v="4"/>
    <x v="0"/>
    <n v="0.30015552099533438"/>
    <n v="193"/>
  </r>
  <r>
    <s v="ORD004159"/>
    <s v="CUST4684"/>
    <s v="Paula Suarez"/>
    <s v="jason.neal@yahoo.com"/>
    <x v="6"/>
    <d v="2023-03-23T00:00:00"/>
    <x v="13"/>
    <x v="7"/>
    <x v="0"/>
    <s v="November"/>
    <x v="0"/>
    <s v="PROD3496"/>
    <x v="5"/>
    <x v="3"/>
    <n v="412"/>
    <n v="6"/>
    <n v="2475"/>
    <x v="3"/>
    <n v="272"/>
    <n v="10"/>
    <x v="1"/>
    <n v="0.34989898989898988"/>
    <n v="866"/>
  </r>
  <r>
    <s v="ORD004160"/>
    <s v="CUST6251"/>
    <s v="Richard Choi"/>
    <s v="michael.larson@outlook.com"/>
    <x v="1"/>
    <d v="2023-04-24T00:00:00"/>
    <x v="674"/>
    <x v="3"/>
    <x v="1"/>
    <s v="March"/>
    <x v="0"/>
    <s v="PROD9804"/>
    <x v="5"/>
    <x v="3"/>
    <n v="674"/>
    <n v="5"/>
    <n v="3371"/>
    <x v="4"/>
    <n v="294"/>
    <n v="8"/>
    <x v="1"/>
    <n v="0.35004449718184516"/>
    <n v="1180"/>
  </r>
  <r>
    <s v="ORD004161"/>
    <s v="CUST2386"/>
    <s v="Robert Sanchez"/>
    <s v="richard.orr@hotmail.com"/>
    <x v="3"/>
    <d v="2024-06-27T00:00:00"/>
    <x v="89"/>
    <x v="4"/>
    <x v="0"/>
    <s v="April"/>
    <x v="0"/>
    <s v="PROD1386"/>
    <x v="21"/>
    <x v="1"/>
    <n v="400"/>
    <n v="4"/>
    <n v="1600"/>
    <x v="2"/>
    <n v="127"/>
    <n v="5"/>
    <x v="0"/>
    <n v="0.15"/>
    <n v="240"/>
  </r>
  <r>
    <s v="ORD004162"/>
    <s v="CUST8283"/>
    <s v="Jeffrey Martin"/>
    <s v="stacy.navarro@outlook.com"/>
    <x v="1"/>
    <d v="2024-05-29T00:00:00"/>
    <x v="200"/>
    <x v="1"/>
    <x v="0"/>
    <s v="December"/>
    <x v="0"/>
    <s v="PROD1354"/>
    <x v="13"/>
    <x v="4"/>
    <n v="816"/>
    <n v="8"/>
    <n v="6527"/>
    <x v="1"/>
    <n v="942"/>
    <n v="6"/>
    <x v="0"/>
    <n v="0.25003830243603492"/>
    <n v="1632"/>
  </r>
  <r>
    <s v="ORD004163"/>
    <s v="CUST8005"/>
    <s v="Jorge Lowe"/>
    <s v="steven.wood@yahoo.com"/>
    <x v="3"/>
    <d v="2024-10-31T00:00:00"/>
    <x v="194"/>
    <x v="0"/>
    <x v="1"/>
    <s v="January"/>
    <x v="0"/>
    <s v="PROD2705"/>
    <x v="16"/>
    <x v="0"/>
    <n v="591"/>
    <n v="2"/>
    <n v="1182"/>
    <x v="0"/>
    <n v="111"/>
    <n v="3"/>
    <x v="0"/>
    <n v="0.40016920473773265"/>
    <n v="473"/>
  </r>
  <r>
    <s v="ORD004164"/>
    <s v="CUST3134"/>
    <s v="Brandy Campbell"/>
    <s v="kathleen.sosa@hotmail.com"/>
    <x v="5"/>
    <d v="2023-12-13T00:00:00"/>
    <x v="556"/>
    <x v="6"/>
    <x v="0"/>
    <s v="August"/>
    <x v="0"/>
    <s v="PROD4382"/>
    <x v="0"/>
    <x v="0"/>
    <n v="1001"/>
    <n v="1"/>
    <n v="1001"/>
    <x v="3"/>
    <n v="50"/>
    <n v="7"/>
    <x v="0"/>
    <n v="0.40059940059940058"/>
    <n v="401"/>
  </r>
  <r>
    <s v="ORD004165"/>
    <s v="CUST2263"/>
    <s v="Cynthia Mcintosh"/>
    <s v="scott.barrett@outlook.com"/>
    <x v="5"/>
    <d v="2024-07-20T00:00:00"/>
    <x v="565"/>
    <x v="11"/>
    <x v="1"/>
    <s v="July"/>
    <x v="0"/>
    <s v="PROD6170"/>
    <x v="6"/>
    <x v="0"/>
    <n v="214"/>
    <n v="5"/>
    <n v="1072"/>
    <x v="0"/>
    <n v="55"/>
    <n v="6"/>
    <x v="0"/>
    <n v="0.40018656716417911"/>
    <n v="429"/>
  </r>
  <r>
    <s v="ORD004166"/>
    <s v="CUST5994"/>
    <s v="Lori Haney"/>
    <s v="holly.johns@gmail.com"/>
    <x v="5"/>
    <d v="2024-02-24T00:00:00"/>
    <x v="694"/>
    <x v="10"/>
    <x v="0"/>
    <s v="February"/>
    <x v="0"/>
    <s v="PROD5974"/>
    <x v="13"/>
    <x v="4"/>
    <n v="57"/>
    <n v="1"/>
    <n v="57"/>
    <x v="1"/>
    <n v="5"/>
    <n v="6"/>
    <x v="0"/>
    <n v="0.24561403508771928"/>
    <n v="14"/>
  </r>
  <r>
    <s v="ORD004167"/>
    <s v="CUST9441"/>
    <s v="Rebecca Tate"/>
    <s v="daniel.hall@outlook.com"/>
    <x v="5"/>
    <d v="2024-05-04T00:00:00"/>
    <x v="42"/>
    <x v="1"/>
    <x v="0"/>
    <s v="December"/>
    <x v="0"/>
    <s v="PROD7212"/>
    <x v="7"/>
    <x v="4"/>
    <n v="1888"/>
    <n v="10"/>
    <n v="18880"/>
    <x v="1"/>
    <n v="1599"/>
    <n v="3"/>
    <x v="0"/>
    <n v="0.25"/>
    <n v="4720"/>
  </r>
  <r>
    <s v="ORD004168"/>
    <s v="CUST2770"/>
    <s v="Austin Dyer MD"/>
    <s v="shawn.cisneros@yahoo.com"/>
    <x v="2"/>
    <d v="2023-01-17T00:00:00"/>
    <x v="425"/>
    <x v="4"/>
    <x v="1"/>
    <s v="April"/>
    <x v="0"/>
    <s v="PROD1977"/>
    <x v="15"/>
    <x v="1"/>
    <n v="69"/>
    <n v="3"/>
    <n v="206"/>
    <x v="0"/>
    <n v="13"/>
    <n v="10"/>
    <x v="1"/>
    <n v="0.15048543689320387"/>
    <n v="31"/>
  </r>
  <r>
    <s v="ORD004169"/>
    <s v="CUST1514"/>
    <s v="Brenda Daniels"/>
    <s v="andrew.wilkerson@yahoo.com"/>
    <x v="6"/>
    <d v="2023-10-29T00:00:00"/>
    <x v="700"/>
    <x v="2"/>
    <x v="0"/>
    <s v="May"/>
    <x v="1"/>
    <s v="PROD6923"/>
    <x v="4"/>
    <x v="2"/>
    <n v="987"/>
    <n v="3"/>
    <n v="2960"/>
    <x v="1"/>
    <n v="179"/>
    <m/>
    <x v="2"/>
    <n v="0.3"/>
    <n v="888"/>
  </r>
  <r>
    <s v="ORD004170"/>
    <s v="CUST5691"/>
    <s v="Jessica Kirk"/>
    <s v="katie.gonzalez@outlook.com"/>
    <x v="0"/>
    <d v="2024-11-01T00:00:00"/>
    <x v="468"/>
    <x v="9"/>
    <x v="0"/>
    <s v="June"/>
    <x v="0"/>
    <s v="PROD2439"/>
    <x v="19"/>
    <x v="2"/>
    <n v="899"/>
    <n v="4"/>
    <n v="3596"/>
    <x v="1"/>
    <n v="458"/>
    <n v="5"/>
    <x v="0"/>
    <n v="0.30005561735261399"/>
    <n v="1079"/>
  </r>
  <r>
    <s v="ORD004171"/>
    <s v="CUST1553"/>
    <s v="Katie Proctor"/>
    <s v="jessica.moore@outlook.com"/>
    <x v="1"/>
    <d v="2023-05-27T00:00:00"/>
    <x v="691"/>
    <x v="1"/>
    <x v="1"/>
    <s v="December"/>
    <x v="0"/>
    <s v="PROD5224"/>
    <x v="2"/>
    <x v="1"/>
    <n v="471"/>
    <n v="6"/>
    <n v="2826"/>
    <x v="0"/>
    <n v="304"/>
    <n v="5"/>
    <x v="0"/>
    <n v="0.15003538570417552"/>
    <n v="424"/>
  </r>
  <r>
    <s v="ORD004172"/>
    <s v="CUST8598"/>
    <s v="Joseph Oconnor"/>
    <s v="sara.hughes@yahoo.com"/>
    <x v="6"/>
    <d v="2023-10-19T00:00:00"/>
    <x v="224"/>
    <x v="8"/>
    <x v="0"/>
    <s v="September"/>
    <x v="0"/>
    <s v="PROD4652"/>
    <x v="5"/>
    <x v="3"/>
    <n v="384"/>
    <n v="3"/>
    <n v="1153"/>
    <x v="0"/>
    <n v="145"/>
    <n v="9"/>
    <x v="1"/>
    <n v="0.34952298352124894"/>
    <n v="403"/>
  </r>
  <r>
    <s v="ORD004173"/>
    <s v="CUST2545"/>
    <s v="Jennifer Mccoy"/>
    <s v="joseph.davis@gmail.com"/>
    <x v="1"/>
    <d v="2023-05-30T00:00:00"/>
    <x v="263"/>
    <x v="7"/>
    <x v="1"/>
    <s v="November"/>
    <x v="0"/>
    <s v="PROD6810"/>
    <x v="7"/>
    <x v="4"/>
    <n v="1309"/>
    <n v="4"/>
    <n v="5237"/>
    <x v="1"/>
    <n v="550"/>
    <n v="5"/>
    <x v="0"/>
    <n v="0.24995226274584686"/>
    <n v="1309"/>
  </r>
  <r>
    <s v="ORD004174"/>
    <s v="CUST9665"/>
    <s v="Derrick Rice"/>
    <s v="mary.boyer@gmail.com"/>
    <x v="5"/>
    <d v="2023-07-01T00:00:00"/>
    <x v="13"/>
    <x v="7"/>
    <x v="0"/>
    <s v="November"/>
    <x v="0"/>
    <s v="PROD7553"/>
    <x v="11"/>
    <x v="3"/>
    <n v="1194"/>
    <n v="6"/>
    <n v="7166"/>
    <x v="1"/>
    <n v="425"/>
    <n v="4"/>
    <x v="0"/>
    <n v="0.34998604521350823"/>
    <n v="2508"/>
  </r>
  <r>
    <s v="ORD004175"/>
    <s v="CUST8416"/>
    <s v="Bryan Davis"/>
    <s v="aaron.gutierrez@gmail.com"/>
    <x v="5"/>
    <d v="2023-08-17T00:00:00"/>
    <x v="460"/>
    <x v="6"/>
    <x v="1"/>
    <s v="August"/>
    <x v="0"/>
    <s v="PROD7463"/>
    <x v="17"/>
    <x v="3"/>
    <n v="414"/>
    <n v="2"/>
    <n v="828"/>
    <x v="1"/>
    <n v="90"/>
    <n v="2"/>
    <x v="0"/>
    <n v="0.35024154589371981"/>
    <n v="290"/>
  </r>
  <r>
    <s v="ORD004176"/>
    <s v="CUST9443"/>
    <s v="Julia Baird"/>
    <s v="hannah.murphy@gmail.com"/>
    <x v="0"/>
    <d v="2023-09-15T00:00:00"/>
    <x v="569"/>
    <x v="10"/>
    <x v="0"/>
    <s v="February"/>
    <x v="0"/>
    <s v="PROD3175"/>
    <x v="21"/>
    <x v="1"/>
    <n v="305"/>
    <n v="2"/>
    <n v="610"/>
    <x v="1"/>
    <n v="84"/>
    <n v="4"/>
    <x v="0"/>
    <n v="0.15081967213114755"/>
    <n v="92"/>
  </r>
  <r>
    <s v="ORD004177"/>
    <s v="CUST1750"/>
    <s v="Stacey Smith"/>
    <s v="katelyn.rodriguez@hotmail.com"/>
    <x v="3"/>
    <d v="2023-06-06T00:00:00"/>
    <x v="248"/>
    <x v="10"/>
    <x v="1"/>
    <s v="February"/>
    <x v="0"/>
    <s v="PROD8991"/>
    <x v="20"/>
    <x v="3"/>
    <n v="667"/>
    <n v="2"/>
    <n v="1335"/>
    <x v="0"/>
    <n v="133"/>
    <n v="3"/>
    <x v="0"/>
    <n v="0.34981273408239699"/>
    <n v="467"/>
  </r>
  <r>
    <s v="ORD004178"/>
    <s v="CUST2545"/>
    <s v="Jennifer Mccoy"/>
    <s v="joseph.davis@gmail.com"/>
    <x v="1"/>
    <d v="2023-05-30T00:00:00"/>
    <x v="239"/>
    <x v="6"/>
    <x v="0"/>
    <s v="August"/>
    <x v="0"/>
    <s v="PROD3947"/>
    <x v="18"/>
    <x v="0"/>
    <n v="982"/>
    <n v="3"/>
    <n v="2947"/>
    <x v="1"/>
    <n v="404"/>
    <n v="3"/>
    <x v="0"/>
    <n v="0.40006786562606039"/>
    <n v="1179"/>
  </r>
  <r>
    <s v="ORD004179"/>
    <s v="CUST9161"/>
    <s v="Denise Williams"/>
    <s v="brendan.hopkins@gmail.com"/>
    <x v="1"/>
    <d v="2024-07-10T00:00:00"/>
    <x v="304"/>
    <x v="6"/>
    <x v="0"/>
    <s v="August"/>
    <x v="2"/>
    <s v="PROD1930"/>
    <x v="20"/>
    <x v="3"/>
    <n v="1170"/>
    <n v="3"/>
    <n v="3509"/>
    <x v="2"/>
    <n v="432"/>
    <m/>
    <x v="2"/>
    <n v="0.34995725277856937"/>
    <n v="1228"/>
  </r>
  <r>
    <s v="ORD004180"/>
    <s v="CUST9844"/>
    <s v="Robert Gordon"/>
    <s v="manuel.avila@yahoo.com"/>
    <x v="3"/>
    <d v="2023-12-16T00:00:00"/>
    <x v="616"/>
    <x v="3"/>
    <x v="1"/>
    <s v="March"/>
    <x v="0"/>
    <s v="PROD9450"/>
    <x v="16"/>
    <x v="0"/>
    <n v="839"/>
    <n v="2"/>
    <n v="1678"/>
    <x v="0"/>
    <n v="103"/>
    <n v="8"/>
    <x v="1"/>
    <n v="0.39988081048867702"/>
    <n v="671"/>
  </r>
  <r>
    <s v="ORD004181"/>
    <s v="CUST1522"/>
    <s v="Claudia Smith"/>
    <s v="andrea.vincent@yahoo.com"/>
    <x v="4"/>
    <d v="2024-11-10T00:00:00"/>
    <x v="469"/>
    <x v="6"/>
    <x v="0"/>
    <s v="August"/>
    <x v="0"/>
    <s v="PROD9226"/>
    <x v="13"/>
    <x v="4"/>
    <n v="436"/>
    <n v="1"/>
    <n v="436"/>
    <x v="1"/>
    <n v="30"/>
    <n v="9"/>
    <x v="1"/>
    <n v="0.25"/>
    <n v="109"/>
  </r>
  <r>
    <s v="ORD004182"/>
    <s v="CUST4583"/>
    <s v="Derek Reynolds"/>
    <s v="kelly.daniel@gmail.com"/>
    <x v="3"/>
    <d v="2023-01-11T00:00:00"/>
    <x v="710"/>
    <x v="9"/>
    <x v="1"/>
    <s v="June"/>
    <x v="0"/>
    <s v="PROD4309"/>
    <x v="21"/>
    <x v="1"/>
    <n v="778"/>
    <n v="2"/>
    <n v="1557"/>
    <x v="0"/>
    <n v="214"/>
    <n v="5"/>
    <x v="0"/>
    <n v="0.15028901734104047"/>
    <n v="234"/>
  </r>
  <r>
    <s v="ORD004183"/>
    <s v="CUST1032"/>
    <s v="Patricia Vargas"/>
    <s v="dennis.weaver@yahoo.com"/>
    <x v="0"/>
    <d v="2023-07-13T00:00:00"/>
    <x v="101"/>
    <x v="5"/>
    <x v="0"/>
    <s v="October"/>
    <x v="0"/>
    <s v="PROD4918"/>
    <x v="7"/>
    <x v="4"/>
    <n v="288"/>
    <n v="1"/>
    <n v="288"/>
    <x v="1"/>
    <n v="37"/>
    <n v="6"/>
    <x v="0"/>
    <n v="0.25"/>
    <n v="72"/>
  </r>
  <r>
    <s v="ORD004184"/>
    <s v="CUST4390"/>
    <s v="Steve Crawford"/>
    <s v="jason.gonzalez@gmail.com"/>
    <x v="6"/>
    <d v="2023-04-03T00:00:00"/>
    <x v="51"/>
    <x v="6"/>
    <x v="1"/>
    <s v="August"/>
    <x v="0"/>
    <s v="PROD3625"/>
    <x v="19"/>
    <x v="2"/>
    <n v="76"/>
    <n v="2"/>
    <n v="153"/>
    <x v="1"/>
    <n v="12"/>
    <n v="9"/>
    <x v="1"/>
    <n v="0.30065359477124182"/>
    <n v="46"/>
  </r>
  <r>
    <s v="ORD004185"/>
    <s v="CUST1181"/>
    <s v="Nathan Bullock"/>
    <s v="ryan.molina@yahoo.com"/>
    <x v="4"/>
    <d v="2023-04-15T00:00:00"/>
    <x v="461"/>
    <x v="1"/>
    <x v="1"/>
    <s v="December"/>
    <x v="1"/>
    <s v="PROD2011"/>
    <x v="9"/>
    <x v="4"/>
    <n v="458"/>
    <n v="2"/>
    <n v="916"/>
    <x v="1"/>
    <n v="83"/>
    <m/>
    <x v="2"/>
    <n v="0.25"/>
    <n v="229"/>
  </r>
  <r>
    <s v="ORD004186"/>
    <s v="CUST6669"/>
    <s v="Courtney Joseph"/>
    <s v="bobby.butler@hotmail.com"/>
    <x v="1"/>
    <d v="2023-02-28T00:00:00"/>
    <x v="252"/>
    <x v="11"/>
    <x v="1"/>
    <s v="July"/>
    <x v="0"/>
    <s v="PROD7275"/>
    <x v="19"/>
    <x v="2"/>
    <n v="723"/>
    <n v="2"/>
    <n v="1447"/>
    <x v="1"/>
    <n v="184"/>
    <n v="4"/>
    <x v="0"/>
    <n v="0.29993089149965446"/>
    <n v="434"/>
  </r>
  <r>
    <s v="ORD004187"/>
    <s v="CUST7232"/>
    <s v="Katrina Medina"/>
    <s v="lindsey.greer@gmail.com"/>
    <x v="0"/>
    <d v="2023-04-16T00:00:00"/>
    <x v="147"/>
    <x v="0"/>
    <x v="1"/>
    <s v="January"/>
    <x v="2"/>
    <s v="PROD7616"/>
    <x v="9"/>
    <x v="4"/>
    <n v="739"/>
    <n v="2"/>
    <n v="1478"/>
    <x v="1"/>
    <n v="90"/>
    <m/>
    <x v="2"/>
    <n v="0.2496617050067659"/>
    <n v="369"/>
  </r>
  <r>
    <s v="ORD004188"/>
    <s v="CUST1531"/>
    <s v="Mark Cook"/>
    <s v="jasmine.potts@hotmail.com"/>
    <x v="5"/>
    <d v="2024-11-05T00:00:00"/>
    <x v="13"/>
    <x v="7"/>
    <x v="0"/>
    <s v="November"/>
    <x v="2"/>
    <s v="PROD3012"/>
    <x v="13"/>
    <x v="4"/>
    <n v="1197"/>
    <n v="1"/>
    <n v="1197"/>
    <x v="2"/>
    <n v="143"/>
    <m/>
    <x v="2"/>
    <n v="0.24979114452798662"/>
    <n v="299"/>
  </r>
  <r>
    <s v="ORD004189"/>
    <s v="CUST7250"/>
    <s v="Pamela Perez"/>
    <s v="daniel.tucker@yahoo.com"/>
    <x v="3"/>
    <d v="2023-10-19T00:00:00"/>
    <x v="419"/>
    <x v="11"/>
    <x v="1"/>
    <s v="July"/>
    <x v="1"/>
    <s v="PROD8432"/>
    <x v="10"/>
    <x v="2"/>
    <n v="241"/>
    <n v="5"/>
    <n v="1206"/>
    <x v="1"/>
    <n v="122"/>
    <m/>
    <x v="2"/>
    <n v="0.30016583747927034"/>
    <n v="362"/>
  </r>
  <r>
    <s v="ORD004190"/>
    <s v="CUST5766"/>
    <s v="Jillian Roberson"/>
    <s v="kevin.saunders@outlook.com"/>
    <x v="3"/>
    <d v="2024-10-28T00:00:00"/>
    <x v="704"/>
    <x v="0"/>
    <x v="0"/>
    <s v="January"/>
    <x v="0"/>
    <s v="PROD4815"/>
    <x v="7"/>
    <x v="4"/>
    <n v="116"/>
    <n v="1"/>
    <n v="116"/>
    <x v="1"/>
    <n v="11"/>
    <n v="8"/>
    <x v="1"/>
    <n v="0.25"/>
    <n v="29"/>
  </r>
  <r>
    <s v="ORD004191"/>
    <s v="CUST8931"/>
    <s v="Scott Anderson"/>
    <s v="amanda.brooks@hotmail.com"/>
    <x v="4"/>
    <d v="2024-06-03T00:00:00"/>
    <x v="308"/>
    <x v="3"/>
    <x v="1"/>
    <s v="March"/>
    <x v="0"/>
    <s v="PROD8256"/>
    <x v="10"/>
    <x v="2"/>
    <n v="292"/>
    <n v="1"/>
    <n v="292"/>
    <x v="1"/>
    <n v="19"/>
    <n v="3"/>
    <x v="0"/>
    <n v="0.30136986301369861"/>
    <n v="88"/>
  </r>
  <r>
    <s v="ORD004192"/>
    <s v="CUST3336"/>
    <s v="Stacy Russell"/>
    <s v="michael.landry@hotmail.com"/>
    <x v="0"/>
    <d v="2023-12-09T00:00:00"/>
    <x v="233"/>
    <x v="1"/>
    <x v="1"/>
    <s v="December"/>
    <x v="0"/>
    <s v="PROD6970"/>
    <x v="4"/>
    <x v="2"/>
    <n v="361"/>
    <n v="10"/>
    <n v="3613"/>
    <x v="0"/>
    <n v="282"/>
    <n v="5"/>
    <x v="0"/>
    <n v="0.30002767783005813"/>
    <n v="1084"/>
  </r>
  <r>
    <s v="ORD004193"/>
    <s v="CUST9541"/>
    <s v="Diana Ritter"/>
    <s v="brenda.douglas@outlook.com"/>
    <x v="1"/>
    <d v="2024-09-02T00:00:00"/>
    <x v="366"/>
    <x v="3"/>
    <x v="1"/>
    <s v="March"/>
    <x v="1"/>
    <s v="PROD2127"/>
    <x v="8"/>
    <x v="2"/>
    <n v="570"/>
    <n v="1"/>
    <n v="570"/>
    <x v="1"/>
    <n v="85"/>
    <m/>
    <x v="2"/>
    <n v="0.3"/>
    <n v="171"/>
  </r>
  <r>
    <s v="ORD004194"/>
    <s v="CUST8965"/>
    <s v="Mrs. Paula Hoffman"/>
    <s v="jennifer.stevens@outlook.com"/>
    <x v="4"/>
    <d v="2023-04-21T00:00:00"/>
    <x v="649"/>
    <x v="2"/>
    <x v="0"/>
    <s v="May"/>
    <x v="0"/>
    <s v="PROD7607"/>
    <x v="2"/>
    <x v="1"/>
    <n v="630"/>
    <n v="4"/>
    <n v="2522"/>
    <x v="2"/>
    <n v="185"/>
    <n v="7"/>
    <x v="0"/>
    <n v="0.14988104678826328"/>
    <n v="378"/>
  </r>
  <r>
    <s v="ORD004195"/>
    <s v="CUST3961"/>
    <s v="Thomas Smith"/>
    <s v="kevin.wilson@yahoo.com"/>
    <x v="5"/>
    <d v="2023-05-04T00:00:00"/>
    <x v="580"/>
    <x v="5"/>
    <x v="1"/>
    <s v="October"/>
    <x v="0"/>
    <s v="PROD5185"/>
    <x v="3"/>
    <x v="1"/>
    <n v="339"/>
    <n v="6"/>
    <n v="2036"/>
    <x v="1"/>
    <n v="185"/>
    <n v="9"/>
    <x v="1"/>
    <n v="0.14980353634577603"/>
    <n v="305"/>
  </r>
  <r>
    <s v="ORD004196"/>
    <s v="CUST1318"/>
    <s v="Pamela Garcia"/>
    <s v="barbara.reynolds@gmail.com"/>
    <x v="1"/>
    <d v="2023-04-09T00:00:00"/>
    <x v="427"/>
    <x v="10"/>
    <x v="0"/>
    <s v="February"/>
    <x v="0"/>
    <s v="PROD3239"/>
    <x v="14"/>
    <x v="4"/>
    <n v="109"/>
    <n v="4"/>
    <n v="435"/>
    <x v="0"/>
    <n v="63"/>
    <n v="2"/>
    <x v="0"/>
    <n v="0.25057471264367814"/>
    <n v="109"/>
  </r>
  <r>
    <s v="ORD004197"/>
    <s v="CUST6703"/>
    <s v="Kyle Lopez"/>
    <s v="jeanne.ellis@gmail.com"/>
    <x v="3"/>
    <d v="2024-01-20T00:00:00"/>
    <x v="386"/>
    <x v="10"/>
    <x v="0"/>
    <s v="February"/>
    <x v="0"/>
    <s v="PROD6970"/>
    <x v="10"/>
    <x v="2"/>
    <n v="536"/>
    <n v="3"/>
    <n v="1608"/>
    <x v="2"/>
    <n v="216"/>
    <n v="7"/>
    <x v="0"/>
    <n v="0.29975124378109452"/>
    <n v="482"/>
  </r>
  <r>
    <s v="ORD004198"/>
    <s v="CUST3652"/>
    <s v="Matthew Bowen"/>
    <s v="dawn.jenkins@outlook.com"/>
    <x v="4"/>
    <d v="2024-06-09T00:00:00"/>
    <x v="309"/>
    <x v="9"/>
    <x v="0"/>
    <s v="June"/>
    <x v="0"/>
    <s v="PROD4064"/>
    <x v="15"/>
    <x v="1"/>
    <n v="887"/>
    <n v="2"/>
    <n v="1774"/>
    <x v="2"/>
    <n v="239"/>
    <n v="6"/>
    <x v="0"/>
    <n v="0.14994363021420518"/>
    <n v="266"/>
  </r>
  <r>
    <s v="ORD004199"/>
    <s v="CUST9750"/>
    <s v="Jennifer Hicks"/>
    <s v="rachel.leon@hotmail.com"/>
    <x v="2"/>
    <d v="2024-11-16T00:00:00"/>
    <x v="222"/>
    <x v="5"/>
    <x v="0"/>
    <s v="October"/>
    <x v="0"/>
    <s v="PROD2876"/>
    <x v="19"/>
    <x v="2"/>
    <n v="933"/>
    <n v="3"/>
    <n v="2800"/>
    <x v="1"/>
    <n v="199"/>
    <n v="6"/>
    <x v="0"/>
    <n v="0.3"/>
    <n v="840"/>
  </r>
  <r>
    <s v="ORD004200"/>
    <s v="CUST2370"/>
    <s v="Joshua Barnes"/>
    <s v="shawn.smith@gmail.com"/>
    <x v="3"/>
    <d v="2024-05-07T00:00:00"/>
    <x v="542"/>
    <x v="9"/>
    <x v="0"/>
    <s v="June"/>
    <x v="0"/>
    <s v="PROD8360"/>
    <x v="12"/>
    <x v="3"/>
    <n v="535"/>
    <n v="2"/>
    <n v="1070"/>
    <x v="1"/>
    <n v="135"/>
    <n v="10"/>
    <x v="1"/>
    <n v="0.35046728971962615"/>
    <n v="375"/>
  </r>
  <r>
    <s v="ORD004201"/>
    <s v="CUST9008"/>
    <s v="Brian Vaughan"/>
    <s v="seth.dickerson@outlook.com"/>
    <x v="4"/>
    <d v="2024-01-09T00:00:00"/>
    <x v="300"/>
    <x v="0"/>
    <x v="0"/>
    <s v="January"/>
    <x v="0"/>
    <s v="PROD6819"/>
    <x v="3"/>
    <x v="1"/>
    <n v="647"/>
    <n v="4"/>
    <n v="2589"/>
    <x v="0"/>
    <n v="293"/>
    <n v="2"/>
    <x v="0"/>
    <n v="0.14986481266898416"/>
    <n v="388"/>
  </r>
  <r>
    <s v="ORD004202"/>
    <s v="CUST8785"/>
    <s v="Teresa Howard"/>
    <s v="alexis.mcintyre@hotmail.com"/>
    <x v="0"/>
    <d v="2023-11-16T00:00:00"/>
    <x v="211"/>
    <x v="0"/>
    <x v="0"/>
    <s v="January"/>
    <x v="0"/>
    <s v="PROD4161"/>
    <x v="19"/>
    <x v="2"/>
    <n v="66"/>
    <n v="3"/>
    <n v="198"/>
    <x v="1"/>
    <n v="21"/>
    <n v="2"/>
    <x v="0"/>
    <n v="0.30303030303030304"/>
    <n v="60"/>
  </r>
  <r>
    <s v="ORD004203"/>
    <s v="CUST2788"/>
    <s v="Gary Smith"/>
    <s v="monica.welch@outlook.com"/>
    <x v="5"/>
    <d v="2023-08-01T00:00:00"/>
    <x v="692"/>
    <x v="3"/>
    <x v="1"/>
    <s v="March"/>
    <x v="0"/>
    <s v="PROD6415"/>
    <x v="11"/>
    <x v="3"/>
    <n v="494"/>
    <n v="4"/>
    <n v="1978"/>
    <x v="0"/>
    <n v="265"/>
    <n v="9"/>
    <x v="1"/>
    <n v="0.34984833164812945"/>
    <n v="692"/>
  </r>
  <r>
    <s v="ORD004204"/>
    <s v="CUST6049"/>
    <s v="Alexandra Chen"/>
    <s v="rachel.fitzgerald@gmail.com"/>
    <x v="6"/>
    <d v="2023-08-04T00:00:00"/>
    <x v="511"/>
    <x v="3"/>
    <x v="0"/>
    <s v="March"/>
    <x v="0"/>
    <s v="PROD8186"/>
    <x v="17"/>
    <x v="3"/>
    <n v="589"/>
    <n v="1"/>
    <n v="589"/>
    <x v="1"/>
    <n v="59"/>
    <n v="6"/>
    <x v="0"/>
    <n v="0.34974533106960953"/>
    <n v="206"/>
  </r>
  <r>
    <s v="ORD004205"/>
    <s v="CUST7826"/>
    <s v="Charles Rivera"/>
    <s v="richard.taylor@yahoo.com"/>
    <x v="5"/>
    <d v="2023-02-05T00:00:00"/>
    <x v="173"/>
    <x v="6"/>
    <x v="1"/>
    <s v="August"/>
    <x v="0"/>
    <s v="PROD5514"/>
    <x v="1"/>
    <x v="1"/>
    <n v="468"/>
    <n v="5"/>
    <n v="2341"/>
    <x v="1"/>
    <n v="225"/>
    <n v="2"/>
    <x v="0"/>
    <n v="0.14993592481845366"/>
    <n v="351"/>
  </r>
  <r>
    <s v="ORD004206"/>
    <s v="CUST1605"/>
    <s v="Alison White"/>
    <s v="sean.hancock@hotmail.com"/>
    <x v="3"/>
    <d v="2024-11-25T00:00:00"/>
    <x v="167"/>
    <x v="1"/>
    <x v="0"/>
    <s v="December"/>
    <x v="0"/>
    <s v="PROD7289"/>
    <x v="5"/>
    <x v="3"/>
    <n v="1291"/>
    <n v="4"/>
    <n v="5163"/>
    <x v="0"/>
    <n v="569"/>
    <n v="6"/>
    <x v="0"/>
    <n v="0.34999031570792177"/>
    <n v="1807"/>
  </r>
  <r>
    <s v="ORD004207"/>
    <s v="CUST9492"/>
    <s v="Benjamin Ward"/>
    <s v="kenneth.watson@outlook.com"/>
    <x v="2"/>
    <d v="2023-08-03T00:00:00"/>
    <x v="416"/>
    <x v="0"/>
    <x v="1"/>
    <s v="January"/>
    <x v="2"/>
    <s v="PROD4780"/>
    <x v="9"/>
    <x v="4"/>
    <n v="630"/>
    <n v="3"/>
    <n v="1889"/>
    <x v="0"/>
    <n v="181"/>
    <m/>
    <x v="2"/>
    <n v="0.24986765484383272"/>
    <n v="472"/>
  </r>
  <r>
    <s v="ORD004208"/>
    <s v="CUST4690"/>
    <s v="Ashley Armstrong"/>
    <s v="frank.brooks@gmail.com"/>
    <x v="0"/>
    <d v="2024-04-13T00:00:00"/>
    <x v="151"/>
    <x v="5"/>
    <x v="1"/>
    <s v="October"/>
    <x v="0"/>
    <s v="PROD4260"/>
    <x v="14"/>
    <x v="4"/>
    <n v="471"/>
    <n v="2"/>
    <n v="941"/>
    <x v="1"/>
    <n v="55"/>
    <n v="4"/>
    <x v="0"/>
    <n v="0.24973432518597238"/>
    <n v="235"/>
  </r>
  <r>
    <s v="ORD004209"/>
    <s v="CUST5166"/>
    <s v="Stephen Mitchell"/>
    <s v="makayla.lee@hotmail.com"/>
    <x v="4"/>
    <d v="2024-12-26T00:00:00"/>
    <x v="477"/>
    <x v="0"/>
    <x v="0"/>
    <s v="January"/>
    <x v="0"/>
    <s v="PROD7092"/>
    <x v="18"/>
    <x v="0"/>
    <n v="399"/>
    <n v="3"/>
    <n v="1197"/>
    <x v="0"/>
    <n v="96"/>
    <n v="6"/>
    <x v="0"/>
    <n v="0.40016708437761067"/>
    <n v="479"/>
  </r>
  <r>
    <s v="ORD004210"/>
    <s v="CUST1677"/>
    <s v="Jacob Olsen"/>
    <s v="jeremiah.chan@hotmail.com"/>
    <x v="5"/>
    <d v="2023-08-19T00:00:00"/>
    <x v="264"/>
    <x v="0"/>
    <x v="0"/>
    <s v="January"/>
    <x v="1"/>
    <s v="PROD1036"/>
    <x v="11"/>
    <x v="3"/>
    <n v="536"/>
    <n v="1"/>
    <n v="536"/>
    <x v="1"/>
    <n v="75"/>
    <m/>
    <x v="2"/>
    <n v="0.35074626865671643"/>
    <n v="188"/>
  </r>
  <r>
    <s v="ORD004211"/>
    <s v="CUST4813"/>
    <s v="Jimmy Becker"/>
    <s v="angela.baker@yahoo.com"/>
    <x v="5"/>
    <d v="2024-06-20T00:00:00"/>
    <x v="389"/>
    <x v="5"/>
    <x v="0"/>
    <s v="October"/>
    <x v="0"/>
    <s v="PROD9607"/>
    <x v="6"/>
    <x v="0"/>
    <n v="417"/>
    <n v="3"/>
    <n v="1250"/>
    <x v="1"/>
    <n v="122"/>
    <n v="4"/>
    <x v="0"/>
    <n v="0.4"/>
    <n v="500"/>
  </r>
  <r>
    <s v="ORD004212"/>
    <s v="CUST4783"/>
    <s v="Michael Morales"/>
    <s v="gloria.howard@hotmail.com"/>
    <x v="6"/>
    <d v="2023-04-20T00:00:00"/>
    <x v="640"/>
    <x v="1"/>
    <x v="0"/>
    <s v="December"/>
    <x v="0"/>
    <s v="PROD7156"/>
    <x v="19"/>
    <x v="2"/>
    <n v="332"/>
    <n v="8"/>
    <n v="2660"/>
    <x v="4"/>
    <n v="280"/>
    <n v="10"/>
    <x v="1"/>
    <n v="0.3"/>
    <n v="798"/>
  </r>
  <r>
    <s v="ORD004213"/>
    <s v="CUST8027"/>
    <s v="Justin Randolph"/>
    <s v="stacey.jones@gmail.com"/>
    <x v="0"/>
    <d v="2023-11-07T00:00:00"/>
    <x v="209"/>
    <x v="2"/>
    <x v="1"/>
    <s v="May"/>
    <x v="0"/>
    <s v="PROD1763"/>
    <x v="7"/>
    <x v="4"/>
    <n v="341"/>
    <n v="5"/>
    <n v="1704"/>
    <x v="1"/>
    <n v="114"/>
    <n v="2"/>
    <x v="0"/>
    <n v="0.25"/>
    <n v="426"/>
  </r>
  <r>
    <s v="ORD004214"/>
    <s v="CUST5009"/>
    <s v="Daniel Williams"/>
    <s v="brittany.jones@gmail.com"/>
    <x v="4"/>
    <d v="2023-12-27T00:00:00"/>
    <x v="518"/>
    <x v="10"/>
    <x v="0"/>
    <s v="February"/>
    <x v="0"/>
    <s v="PROD4605"/>
    <x v="16"/>
    <x v="0"/>
    <n v="92"/>
    <n v="1"/>
    <n v="92"/>
    <x v="1"/>
    <n v="12"/>
    <n v="6"/>
    <x v="0"/>
    <n v="0.40217391304347827"/>
    <n v="37"/>
  </r>
  <r>
    <s v="ORD004215"/>
    <s v="CUST6062"/>
    <s v="Christopher Tucker"/>
    <s v="james.rogers@gmail.com"/>
    <x v="3"/>
    <d v="2024-01-14T00:00:00"/>
    <x v="65"/>
    <x v="5"/>
    <x v="1"/>
    <s v="October"/>
    <x v="0"/>
    <s v="PROD2542"/>
    <x v="8"/>
    <x v="2"/>
    <n v="491"/>
    <n v="6"/>
    <n v="2944"/>
    <x v="1"/>
    <n v="192"/>
    <n v="2"/>
    <x v="0"/>
    <n v="0.2999320652173913"/>
    <n v="883"/>
  </r>
  <r>
    <s v="ORD004216"/>
    <s v="CUST4779"/>
    <s v="Mary Fleming"/>
    <s v="mary.smith@hotmail.com"/>
    <x v="0"/>
    <d v="2024-07-01T00:00:00"/>
    <x v="634"/>
    <x v="5"/>
    <x v="0"/>
    <s v="October"/>
    <x v="0"/>
    <s v="PROD1168"/>
    <x v="2"/>
    <x v="1"/>
    <n v="417"/>
    <n v="1"/>
    <n v="417"/>
    <x v="0"/>
    <n v="33"/>
    <n v="5"/>
    <x v="0"/>
    <n v="0.15107913669064749"/>
    <n v="63"/>
  </r>
  <r>
    <s v="ORD004217"/>
    <s v="CUST4779"/>
    <s v="Mary Fleming"/>
    <s v="mary.smith@hotmail.com"/>
    <x v="0"/>
    <d v="2024-07-01T00:00:00"/>
    <x v="497"/>
    <x v="9"/>
    <x v="0"/>
    <s v="June"/>
    <x v="2"/>
    <s v="PROD2784"/>
    <x v="6"/>
    <x v="0"/>
    <n v="428"/>
    <n v="2"/>
    <n v="856"/>
    <x v="1"/>
    <n v="83"/>
    <m/>
    <x v="2"/>
    <n v="0.40070093457943923"/>
    <n v="343"/>
  </r>
  <r>
    <s v="ORD004218"/>
    <s v="CUST5845"/>
    <s v="Robert Andrade"/>
    <s v="jason.bell@yahoo.com"/>
    <x v="1"/>
    <d v="2024-09-17T00:00:00"/>
    <x v="41"/>
    <x v="8"/>
    <x v="1"/>
    <s v="September"/>
    <x v="0"/>
    <s v="PROD4430"/>
    <x v="16"/>
    <x v="0"/>
    <n v="711"/>
    <n v="2"/>
    <n v="1422"/>
    <x v="0"/>
    <n v="105"/>
    <n v="8"/>
    <x v="1"/>
    <n v="0.40014064697609003"/>
    <n v="569"/>
  </r>
  <r>
    <s v="ORD004219"/>
    <s v="CUST6167"/>
    <s v="Ruth Horton"/>
    <s v="jeanette.friedman@hotmail.com"/>
    <x v="2"/>
    <d v="2023-10-06T00:00:00"/>
    <x v="265"/>
    <x v="8"/>
    <x v="1"/>
    <s v="September"/>
    <x v="0"/>
    <s v="PROD6623"/>
    <x v="12"/>
    <x v="3"/>
    <n v="1052"/>
    <n v="3"/>
    <n v="3155"/>
    <x v="1"/>
    <n v="435"/>
    <n v="3"/>
    <x v="0"/>
    <n v="0.34992076069730588"/>
    <n v="1104"/>
  </r>
  <r>
    <s v="ORD004220"/>
    <s v="CUST2240"/>
    <s v="Jessica Ross"/>
    <s v="tonya.brown@gmail.com"/>
    <x v="2"/>
    <d v="2023-06-14T00:00:00"/>
    <x v="655"/>
    <x v="11"/>
    <x v="1"/>
    <s v="July"/>
    <x v="0"/>
    <s v="PROD2577"/>
    <x v="5"/>
    <x v="3"/>
    <n v="922"/>
    <n v="6"/>
    <n v="5530"/>
    <x v="0"/>
    <n v="813"/>
    <n v="4"/>
    <x v="0"/>
    <n v="0.35009041591320073"/>
    <n v="1936"/>
  </r>
  <r>
    <s v="ORD004221"/>
    <s v="CUST4087"/>
    <s v="Stephen Levine"/>
    <s v="olivia.tucker@gmail.com"/>
    <x v="5"/>
    <d v="2023-10-23T00:00:00"/>
    <x v="446"/>
    <x v="10"/>
    <x v="0"/>
    <s v="February"/>
    <x v="0"/>
    <s v="PROD4048"/>
    <x v="21"/>
    <x v="1"/>
    <n v="122"/>
    <n v="1"/>
    <n v="122"/>
    <x v="1"/>
    <n v="11"/>
    <n v="5"/>
    <x v="0"/>
    <n v="0.14754098360655737"/>
    <n v="18"/>
  </r>
  <r>
    <s v="ORD004222"/>
    <s v="CUST7584"/>
    <s v="Shannon Acosta"/>
    <s v="michael.snyder@yahoo.com"/>
    <x v="2"/>
    <d v="2023-02-12T00:00:00"/>
    <x v="210"/>
    <x v="8"/>
    <x v="1"/>
    <s v="September"/>
    <x v="0"/>
    <s v="PROD2345"/>
    <x v="1"/>
    <x v="1"/>
    <n v="461"/>
    <n v="3"/>
    <n v="1384"/>
    <x v="0"/>
    <n v="84"/>
    <n v="7"/>
    <x v="0"/>
    <n v="0.15028901734104047"/>
    <n v="208"/>
  </r>
  <r>
    <s v="ORD004223"/>
    <s v="CUST7514"/>
    <s v="Charles Bullock"/>
    <s v="paula.meyer@outlook.com"/>
    <x v="0"/>
    <d v="2024-06-28T00:00:00"/>
    <x v="541"/>
    <x v="1"/>
    <x v="0"/>
    <s v="December"/>
    <x v="1"/>
    <s v="PROD3552"/>
    <x v="5"/>
    <x v="3"/>
    <n v="679"/>
    <n v="4"/>
    <n v="2718"/>
    <x v="3"/>
    <n v="353"/>
    <m/>
    <x v="2"/>
    <n v="0.34988962472406182"/>
    <n v="951"/>
  </r>
  <r>
    <s v="ORD004224"/>
    <s v="CUST5824"/>
    <s v="Michael Bell"/>
    <s v="hunter.jacobs@yahoo.com"/>
    <x v="3"/>
    <d v="2023-09-14T00:00:00"/>
    <x v="199"/>
    <x v="0"/>
    <x v="1"/>
    <s v="January"/>
    <x v="0"/>
    <s v="PROD1230"/>
    <x v="19"/>
    <x v="2"/>
    <n v="657"/>
    <n v="4"/>
    <n v="2627"/>
    <x v="1"/>
    <n v="319"/>
    <n v="3"/>
    <x v="0"/>
    <n v="0.29996193376475067"/>
    <n v="788"/>
  </r>
  <r>
    <s v="ORD004225"/>
    <s v="CUST6872"/>
    <s v="Lindsay Anthony"/>
    <s v="teresa.powell@gmail.com"/>
    <x v="4"/>
    <d v="2024-05-05T00:00:00"/>
    <x v="286"/>
    <x v="3"/>
    <x v="1"/>
    <s v="March"/>
    <x v="1"/>
    <s v="PROD4216"/>
    <x v="10"/>
    <x v="2"/>
    <n v="93"/>
    <n v="4"/>
    <n v="371"/>
    <x v="1"/>
    <n v="35"/>
    <m/>
    <x v="2"/>
    <n v="0.29919137466307277"/>
    <n v="111"/>
  </r>
  <r>
    <s v="ORD004226"/>
    <s v="CUST9265"/>
    <s v="Mary Larsen"/>
    <s v="christopher.james@gmail.com"/>
    <x v="1"/>
    <d v="2023-06-15T00:00:00"/>
    <x v="515"/>
    <x v="11"/>
    <x v="0"/>
    <s v="July"/>
    <x v="0"/>
    <s v="PROD7489"/>
    <x v="16"/>
    <x v="0"/>
    <n v="254"/>
    <n v="1"/>
    <n v="254"/>
    <x v="0"/>
    <n v="36"/>
    <n v="5"/>
    <x v="0"/>
    <n v="0.40157480314960631"/>
    <n v="102"/>
  </r>
  <r>
    <s v="ORD004227"/>
    <s v="CUST2280"/>
    <s v="Christopher Edwards"/>
    <s v="dawn.price@hotmail.com"/>
    <x v="0"/>
    <d v="2024-11-18T00:00:00"/>
    <x v="306"/>
    <x v="2"/>
    <x v="0"/>
    <s v="May"/>
    <x v="0"/>
    <s v="PROD3745"/>
    <x v="10"/>
    <x v="2"/>
    <n v="690"/>
    <n v="3"/>
    <n v="2069"/>
    <x v="1"/>
    <n v="255"/>
    <n v="8"/>
    <x v="1"/>
    <n v="0.3001449975833736"/>
    <n v="621"/>
  </r>
  <r>
    <s v="ORD004228"/>
    <s v="CUST9141"/>
    <s v="Michael Mitchell"/>
    <s v="timothy.howard@yahoo.com"/>
    <x v="2"/>
    <d v="2023-10-15T00:00:00"/>
    <x v="505"/>
    <x v="4"/>
    <x v="1"/>
    <s v="April"/>
    <x v="0"/>
    <s v="PROD8269"/>
    <x v="12"/>
    <x v="3"/>
    <n v="59"/>
    <n v="3"/>
    <n v="176"/>
    <x v="0"/>
    <n v="15"/>
    <n v="9"/>
    <x v="1"/>
    <n v="0.35227272727272729"/>
    <n v="62"/>
  </r>
  <r>
    <s v="ORD004229"/>
    <s v="CUST1048"/>
    <s v="Eduardo Smith"/>
    <s v="dustin.larson@hotmail.com"/>
    <x v="3"/>
    <d v="2023-03-05T00:00:00"/>
    <x v="170"/>
    <x v="5"/>
    <x v="1"/>
    <s v="October"/>
    <x v="1"/>
    <s v="PROD3439"/>
    <x v="8"/>
    <x v="2"/>
    <n v="1028"/>
    <n v="6"/>
    <n v="6168"/>
    <x v="1"/>
    <n v="872"/>
    <m/>
    <x v="2"/>
    <n v="0.29993514915693903"/>
    <n v="1850"/>
  </r>
  <r>
    <s v="ORD004230"/>
    <s v="CUST1773"/>
    <s v="Zachary Baker"/>
    <s v="lynn.harris@outlook.com"/>
    <x v="1"/>
    <d v="2024-03-27T00:00:00"/>
    <x v="612"/>
    <x v="9"/>
    <x v="1"/>
    <s v="June"/>
    <x v="0"/>
    <s v="PROD5114"/>
    <x v="7"/>
    <x v="4"/>
    <n v="412"/>
    <n v="1"/>
    <n v="412"/>
    <x v="1"/>
    <n v="59"/>
    <n v="2"/>
    <x v="0"/>
    <n v="0.25"/>
    <n v="103"/>
  </r>
  <r>
    <s v="ORD004231"/>
    <s v="CUST9366"/>
    <s v="Steven Thornton"/>
    <s v="anthony.jacobs@outlook.com"/>
    <x v="6"/>
    <d v="2023-08-31T00:00:00"/>
    <x v="274"/>
    <x v="0"/>
    <x v="1"/>
    <s v="January"/>
    <x v="0"/>
    <s v="PROD8574"/>
    <x v="8"/>
    <x v="2"/>
    <n v="564"/>
    <n v="3"/>
    <n v="1691"/>
    <x v="2"/>
    <n v="167"/>
    <n v="6"/>
    <x v="0"/>
    <n v="0.29982259018332347"/>
    <n v="507"/>
  </r>
  <r>
    <s v="ORD004232"/>
    <s v="CUST6032"/>
    <s v="Jaclyn King"/>
    <s v="natalie.nelson@hotmail.com"/>
    <x v="6"/>
    <d v="2024-07-16T00:00:00"/>
    <x v="588"/>
    <x v="7"/>
    <x v="1"/>
    <s v="November"/>
    <x v="0"/>
    <s v="PROD8306"/>
    <x v="0"/>
    <x v="0"/>
    <n v="942"/>
    <n v="6"/>
    <n v="5655"/>
    <x v="3"/>
    <n v="847"/>
    <n v="6"/>
    <x v="0"/>
    <n v="0.4"/>
    <n v="2262"/>
  </r>
  <r>
    <s v="ORD004233"/>
    <s v="CUST5556"/>
    <s v="Betty Gates"/>
    <s v="brenda.nguyen@yahoo.com"/>
    <x v="3"/>
    <d v="2024-02-15T00:00:00"/>
    <x v="114"/>
    <x v="11"/>
    <x v="1"/>
    <s v="July"/>
    <x v="0"/>
    <s v="PROD1443"/>
    <x v="18"/>
    <x v="0"/>
    <n v="196"/>
    <n v="2"/>
    <n v="392"/>
    <x v="2"/>
    <n v="57"/>
    <n v="10"/>
    <x v="1"/>
    <n v="0.40051020408163263"/>
    <n v="157"/>
  </r>
  <r>
    <s v="ORD004234"/>
    <s v="CUST6432"/>
    <s v="Joshua Bennett"/>
    <s v="jordan.hernandez@gmail.com"/>
    <x v="4"/>
    <d v="2023-08-09T00:00:00"/>
    <x v="322"/>
    <x v="9"/>
    <x v="1"/>
    <s v="June"/>
    <x v="2"/>
    <s v="PROD4520"/>
    <x v="5"/>
    <x v="3"/>
    <n v="847"/>
    <n v="4"/>
    <n v="3387"/>
    <x v="0"/>
    <n v="270"/>
    <m/>
    <x v="2"/>
    <n v="0.34986713906111605"/>
    <n v="1185"/>
  </r>
  <r>
    <s v="ORD004235"/>
    <s v="CUST8710"/>
    <s v="Ryan Herring"/>
    <s v="jodi.everett@hotmail.com"/>
    <x v="5"/>
    <d v="2024-12-29T00:00:00"/>
    <x v="299"/>
    <x v="6"/>
    <x v="0"/>
    <s v="August"/>
    <x v="2"/>
    <s v="PROD1550"/>
    <x v="14"/>
    <x v="4"/>
    <n v="159"/>
    <n v="1"/>
    <n v="159"/>
    <x v="0"/>
    <n v="23"/>
    <m/>
    <x v="2"/>
    <n v="0.25157232704402516"/>
    <n v="40"/>
  </r>
  <r>
    <s v="ORD004236"/>
    <s v="CUST6619"/>
    <s v="Corey Mcconnell"/>
    <s v="patrick.mullins@hotmail.com"/>
    <x v="1"/>
    <d v="2023-11-12T00:00:00"/>
    <x v="588"/>
    <x v="7"/>
    <x v="1"/>
    <s v="November"/>
    <x v="0"/>
    <s v="PROD3757"/>
    <x v="20"/>
    <x v="3"/>
    <n v="976"/>
    <n v="4"/>
    <n v="3902"/>
    <x v="1"/>
    <n v="538"/>
    <n v="10"/>
    <x v="1"/>
    <n v="0.35007688364941059"/>
    <n v="1366"/>
  </r>
  <r>
    <s v="ORD004237"/>
    <s v="CUST7942"/>
    <s v="John Kim"/>
    <s v="jennifer.stuart@gmail.com"/>
    <x v="3"/>
    <d v="2024-10-29T00:00:00"/>
    <x v="392"/>
    <x v="4"/>
    <x v="0"/>
    <s v="April"/>
    <x v="0"/>
    <s v="PROD5130"/>
    <x v="1"/>
    <x v="1"/>
    <n v="319"/>
    <n v="1"/>
    <n v="319"/>
    <x v="0"/>
    <n v="44"/>
    <n v="6"/>
    <x v="0"/>
    <n v="0.15047021943573669"/>
    <n v="48"/>
  </r>
  <r>
    <s v="ORD004238"/>
    <s v="CUST9665"/>
    <s v="Derrick Rice"/>
    <s v="mary.boyer@gmail.com"/>
    <x v="5"/>
    <d v="2023-07-01T00:00:00"/>
    <x v="467"/>
    <x v="6"/>
    <x v="1"/>
    <s v="August"/>
    <x v="0"/>
    <s v="PROD7874"/>
    <x v="13"/>
    <x v="4"/>
    <n v="317"/>
    <n v="2"/>
    <n v="635"/>
    <x v="2"/>
    <n v="32"/>
    <n v="9"/>
    <x v="1"/>
    <n v="0.25039370078740159"/>
    <n v="159"/>
  </r>
  <r>
    <s v="ORD004239"/>
    <s v="CUST6349"/>
    <s v="Jasmine Evans"/>
    <s v="benjamin.schaefer@gmail.com"/>
    <x v="5"/>
    <d v="2024-06-04T00:00:00"/>
    <x v="58"/>
    <x v="2"/>
    <x v="0"/>
    <s v="May"/>
    <x v="1"/>
    <s v="PROD1685"/>
    <x v="14"/>
    <x v="4"/>
    <n v="896"/>
    <n v="2"/>
    <n v="1792"/>
    <x v="2"/>
    <n v="198"/>
    <m/>
    <x v="2"/>
    <n v="0.25"/>
    <n v="448"/>
  </r>
  <r>
    <s v="ORD004240"/>
    <s v="CUST9977"/>
    <s v="Tracey Murphy"/>
    <s v="joseph.peters@hotmail.com"/>
    <x v="4"/>
    <d v="2024-01-27T00:00:00"/>
    <x v="646"/>
    <x v="3"/>
    <x v="0"/>
    <s v="March"/>
    <x v="0"/>
    <s v="PROD2021"/>
    <x v="0"/>
    <x v="0"/>
    <n v="392"/>
    <n v="3"/>
    <n v="1177"/>
    <x v="0"/>
    <n v="70"/>
    <n v="10"/>
    <x v="1"/>
    <n v="0.4001699235344095"/>
    <n v="471"/>
  </r>
  <r>
    <s v="ORD004241"/>
    <s v="CUST8748"/>
    <s v="Jonathan Richardson"/>
    <s v="kristi.butler@outlook.com"/>
    <x v="5"/>
    <d v="2024-12-03T00:00:00"/>
    <x v="543"/>
    <x v="7"/>
    <x v="1"/>
    <s v="November"/>
    <x v="0"/>
    <s v="PROD4978"/>
    <x v="15"/>
    <x v="1"/>
    <n v="1406"/>
    <n v="3"/>
    <n v="4219"/>
    <x v="0"/>
    <n v="438"/>
    <n v="4"/>
    <x v="0"/>
    <n v="0.15003555344868452"/>
    <n v="633"/>
  </r>
  <r>
    <s v="ORD004242"/>
    <s v="CUST7140"/>
    <s v="Brianna Williams"/>
    <s v="keith.thomas@outlook.com"/>
    <x v="3"/>
    <d v="2024-05-10T00:00:00"/>
    <x v="178"/>
    <x v="11"/>
    <x v="0"/>
    <s v="July"/>
    <x v="0"/>
    <s v="PROD8494"/>
    <x v="0"/>
    <x v="0"/>
    <n v="928"/>
    <n v="6"/>
    <n v="5570"/>
    <x v="1"/>
    <n v="318"/>
    <n v="10"/>
    <x v="1"/>
    <n v="0.4"/>
    <n v="2228"/>
  </r>
  <r>
    <s v="ORD004243"/>
    <s v="CUST8186"/>
    <s v="Kimberly Larson"/>
    <s v="sheena.barnes@outlook.com"/>
    <x v="0"/>
    <d v="2024-05-20T00:00:00"/>
    <x v="307"/>
    <x v="1"/>
    <x v="0"/>
    <s v="December"/>
    <x v="0"/>
    <s v="PROD6330"/>
    <x v="14"/>
    <x v="4"/>
    <n v="1321"/>
    <n v="6"/>
    <n v="7925"/>
    <x v="0"/>
    <n v="810"/>
    <n v="2"/>
    <x v="0"/>
    <n v="0.24996845425867509"/>
    <n v="1981"/>
  </r>
  <r>
    <s v="ORD004244"/>
    <s v="CUST8931"/>
    <s v="Scott Anderson"/>
    <s v="amanda.brooks@hotmail.com"/>
    <x v="4"/>
    <d v="2024-06-03T00:00:00"/>
    <x v="116"/>
    <x v="9"/>
    <x v="1"/>
    <s v="June"/>
    <x v="0"/>
    <s v="PROD5934"/>
    <x v="14"/>
    <x v="4"/>
    <n v="384"/>
    <n v="2"/>
    <n v="768"/>
    <x v="1"/>
    <n v="109"/>
    <n v="7"/>
    <x v="0"/>
    <n v="0.25"/>
    <n v="192"/>
  </r>
  <r>
    <s v="ORD004245"/>
    <s v="CUST3382"/>
    <s v="Timothy Hall"/>
    <s v="samantha.wilson@outlook.com"/>
    <x v="1"/>
    <d v="2023-10-23T00:00:00"/>
    <x v="71"/>
    <x v="7"/>
    <x v="1"/>
    <s v="November"/>
    <x v="0"/>
    <s v="PROD8750"/>
    <x v="18"/>
    <x v="0"/>
    <n v="1333"/>
    <n v="1"/>
    <n v="1333"/>
    <x v="1"/>
    <n v="80"/>
    <n v="3"/>
    <x v="0"/>
    <n v="0.39984996249062266"/>
    <n v="533"/>
  </r>
  <r>
    <s v="ORD004246"/>
    <s v="CUST2753"/>
    <s v="Donna Montgomery"/>
    <s v="lauren.mays@outlook.com"/>
    <x v="6"/>
    <d v="2024-02-27T00:00:00"/>
    <x v="374"/>
    <x v="8"/>
    <x v="1"/>
    <s v="September"/>
    <x v="0"/>
    <s v="PROD7472"/>
    <x v="6"/>
    <x v="0"/>
    <n v="725"/>
    <n v="3"/>
    <n v="2174"/>
    <x v="1"/>
    <n v="312"/>
    <n v="8"/>
    <x v="1"/>
    <n v="0.40018399264029436"/>
    <n v="870"/>
  </r>
  <r>
    <s v="ORD004247"/>
    <s v="CUST6450"/>
    <s v="Patrick Turner"/>
    <s v="kathleen.hernandez@yahoo.com"/>
    <x v="0"/>
    <d v="2023-07-15T00:00:00"/>
    <x v="582"/>
    <x v="5"/>
    <x v="0"/>
    <s v="October"/>
    <x v="0"/>
    <s v="PROD6260"/>
    <x v="8"/>
    <x v="2"/>
    <n v="866"/>
    <n v="1"/>
    <n v="866"/>
    <x v="0"/>
    <n v="85"/>
    <n v="2"/>
    <x v="0"/>
    <n v="0.30023094688221708"/>
    <n v="260"/>
  </r>
  <r>
    <s v="ORD004248"/>
    <s v="CUST6436"/>
    <s v="Kelsey Green"/>
    <s v="dominique.jensen@hotmail.com"/>
    <x v="3"/>
    <d v="2024-05-14T00:00:00"/>
    <x v="11"/>
    <x v="4"/>
    <x v="1"/>
    <s v="April"/>
    <x v="0"/>
    <s v="PROD2195"/>
    <x v="16"/>
    <x v="0"/>
    <n v="866"/>
    <n v="2"/>
    <n v="1732"/>
    <x v="1"/>
    <n v="165"/>
    <n v="4"/>
    <x v="0"/>
    <n v="0.40011547344110854"/>
    <n v="693"/>
  </r>
  <r>
    <s v="ORD004249"/>
    <s v="CUST7144"/>
    <s v="Anthony Martin"/>
    <s v="lisa.grant@outlook.com"/>
    <x v="1"/>
    <d v="2024-04-28T00:00:00"/>
    <x v="728"/>
    <x v="10"/>
    <x v="1"/>
    <s v="February"/>
    <x v="0"/>
    <s v="PROD9286"/>
    <x v="0"/>
    <x v="0"/>
    <n v="768"/>
    <n v="1"/>
    <n v="768"/>
    <x v="1"/>
    <n v="81"/>
    <n v="2"/>
    <x v="0"/>
    <n v="0.39973958333333331"/>
    <n v="307"/>
  </r>
  <r>
    <s v="ORD004250"/>
    <s v="CUST2374"/>
    <s v="Justin Gonzalez"/>
    <s v="chelsea.cooper@yahoo.com"/>
    <x v="1"/>
    <d v="2024-06-27T00:00:00"/>
    <x v="720"/>
    <x v="7"/>
    <x v="1"/>
    <s v="November"/>
    <x v="0"/>
    <s v="PROD8819"/>
    <x v="2"/>
    <x v="1"/>
    <n v="1269"/>
    <n v="6"/>
    <n v="7611"/>
    <x v="2"/>
    <n v="1129"/>
    <n v="7"/>
    <x v="0"/>
    <n v="0.15004598607278938"/>
    <n v="1142"/>
  </r>
  <r>
    <s v="ORD004251"/>
    <s v="CUST9036"/>
    <s v="Karen Gonzales"/>
    <s v="barbara.carey@gmail.com"/>
    <x v="6"/>
    <d v="2023-12-04T00:00:00"/>
    <x v="71"/>
    <x v="7"/>
    <x v="1"/>
    <s v="November"/>
    <x v="0"/>
    <s v="PROD6983"/>
    <x v="3"/>
    <x v="1"/>
    <n v="1062"/>
    <n v="3"/>
    <n v="3187"/>
    <x v="1"/>
    <n v="387"/>
    <n v="8"/>
    <x v="1"/>
    <n v="0.14998431126451209"/>
    <n v="478"/>
  </r>
  <r>
    <s v="ORD004252"/>
    <s v="CUST6619"/>
    <s v="Corey Mcconnell"/>
    <s v="patrick.mullins@hotmail.com"/>
    <x v="1"/>
    <d v="2023-11-12T00:00:00"/>
    <x v="507"/>
    <x v="8"/>
    <x v="0"/>
    <s v="September"/>
    <x v="2"/>
    <s v="PROD7396"/>
    <x v="20"/>
    <x v="3"/>
    <n v="232"/>
    <n v="2"/>
    <n v="465"/>
    <x v="0"/>
    <n v="57"/>
    <m/>
    <x v="2"/>
    <n v="0.35053763440860214"/>
    <n v="163"/>
  </r>
  <r>
    <s v="ORD004253"/>
    <s v="CUST6297"/>
    <s v="Nicole Ferguson"/>
    <s v="brittney.landry@outlook.com"/>
    <x v="5"/>
    <d v="2023-01-14T00:00:00"/>
    <x v="551"/>
    <x v="5"/>
    <x v="1"/>
    <s v="October"/>
    <x v="0"/>
    <s v="PROD2058"/>
    <x v="11"/>
    <x v="3"/>
    <n v="117"/>
    <n v="2"/>
    <n v="235"/>
    <x v="1"/>
    <n v="29"/>
    <n v="10"/>
    <x v="1"/>
    <n v="0.34893617021276596"/>
    <n v="82"/>
  </r>
  <r>
    <s v="ORD004254"/>
    <s v="CUST6504"/>
    <s v="Curtis Garcia"/>
    <s v="maxwell.walters@outlook.com"/>
    <x v="4"/>
    <d v="2023-01-09T00:00:00"/>
    <x v="384"/>
    <x v="9"/>
    <x v="1"/>
    <s v="June"/>
    <x v="0"/>
    <s v="PROD3178"/>
    <x v="4"/>
    <x v="2"/>
    <n v="287"/>
    <n v="3"/>
    <n v="860"/>
    <x v="2"/>
    <n v="78"/>
    <n v="2"/>
    <x v="0"/>
    <n v="0.3"/>
    <n v="258"/>
  </r>
  <r>
    <s v="ORD004255"/>
    <s v="CUST2763"/>
    <s v="Tara Matthews"/>
    <s v="david.owens@outlook.com"/>
    <x v="1"/>
    <d v="2024-09-13T00:00:00"/>
    <x v="580"/>
    <x v="5"/>
    <x v="1"/>
    <s v="October"/>
    <x v="1"/>
    <s v="PROD6580"/>
    <x v="3"/>
    <x v="1"/>
    <n v="219"/>
    <n v="3"/>
    <n v="658"/>
    <x v="2"/>
    <n v="72"/>
    <m/>
    <x v="2"/>
    <n v="0.15045592705167174"/>
    <n v="99"/>
  </r>
  <r>
    <s v="ORD004256"/>
    <s v="CUST3290"/>
    <s v="Erin Palmer"/>
    <s v="michael.owens@gmail.com"/>
    <x v="2"/>
    <d v="2023-03-05T00:00:00"/>
    <x v="645"/>
    <x v="10"/>
    <x v="0"/>
    <s v="February"/>
    <x v="0"/>
    <s v="PROD1062"/>
    <x v="18"/>
    <x v="0"/>
    <n v="698"/>
    <n v="1"/>
    <n v="698"/>
    <x v="1"/>
    <n v="55"/>
    <n v="10"/>
    <x v="1"/>
    <n v="0.39971346704871058"/>
    <n v="279"/>
  </r>
  <r>
    <s v="ORD004257"/>
    <s v="CUST2827"/>
    <s v="Edward Townsend"/>
    <s v="adrienne.campbell@yahoo.com"/>
    <x v="0"/>
    <d v="2024-02-28T00:00:00"/>
    <x v="438"/>
    <x v="11"/>
    <x v="0"/>
    <s v="July"/>
    <x v="0"/>
    <s v="PROD2320"/>
    <x v="13"/>
    <x v="4"/>
    <n v="431"/>
    <n v="5"/>
    <n v="2156"/>
    <x v="1"/>
    <n v="189"/>
    <n v="3"/>
    <x v="0"/>
    <n v="0.25"/>
    <n v="539"/>
  </r>
  <r>
    <s v="ORD004258"/>
    <s v="CUST7972"/>
    <s v="Robert Pierce"/>
    <s v="courtney.herrera@hotmail.com"/>
    <x v="2"/>
    <d v="2024-06-12T00:00:00"/>
    <x v="49"/>
    <x v="4"/>
    <x v="1"/>
    <s v="April"/>
    <x v="2"/>
    <s v="PROD6018"/>
    <x v="16"/>
    <x v="0"/>
    <n v="684"/>
    <n v="3"/>
    <n v="2052"/>
    <x v="4"/>
    <n v="295"/>
    <m/>
    <x v="2"/>
    <n v="0.40009746588693956"/>
    <n v="821"/>
  </r>
  <r>
    <s v="ORD004259"/>
    <s v="CUST6399"/>
    <s v="Barbara Brooks"/>
    <s v="hailey.barnes@hotmail.com"/>
    <x v="3"/>
    <d v="2024-02-27T00:00:00"/>
    <x v="499"/>
    <x v="4"/>
    <x v="0"/>
    <s v="April"/>
    <x v="0"/>
    <s v="PROD5303"/>
    <x v="18"/>
    <x v="0"/>
    <n v="305"/>
    <n v="1"/>
    <n v="305"/>
    <x v="1"/>
    <n v="44"/>
    <n v="6"/>
    <x v="0"/>
    <n v="0.4"/>
    <n v="122"/>
  </r>
  <r>
    <s v="ORD004260"/>
    <s v="CUST8476"/>
    <s v="Ashley Romero"/>
    <s v="john.hanna@hotmail.com"/>
    <x v="6"/>
    <d v="2024-06-18T00:00:00"/>
    <x v="589"/>
    <x v="1"/>
    <x v="1"/>
    <s v="December"/>
    <x v="0"/>
    <s v="PROD3063"/>
    <x v="16"/>
    <x v="0"/>
    <n v="714"/>
    <n v="10"/>
    <n v="7135"/>
    <x v="0"/>
    <n v="692"/>
    <n v="3"/>
    <x v="0"/>
    <n v="0.4"/>
    <n v="2854"/>
  </r>
  <r>
    <s v="ORD004261"/>
    <s v="CUST9930"/>
    <s v="Cathy Juarez"/>
    <s v="micheal.hancock@outlook.com"/>
    <x v="6"/>
    <d v="2023-11-12T00:00:00"/>
    <x v="266"/>
    <x v="5"/>
    <x v="0"/>
    <s v="October"/>
    <x v="2"/>
    <s v="PROD7581"/>
    <x v="21"/>
    <x v="1"/>
    <n v="559"/>
    <n v="2"/>
    <n v="1118"/>
    <x v="1"/>
    <n v="152"/>
    <m/>
    <x v="2"/>
    <n v="0.15026833631484796"/>
    <n v="168"/>
  </r>
  <r>
    <s v="ORD004262"/>
    <s v="CUST3855"/>
    <s v="Kevin Burgess"/>
    <s v="bradley.hudson@yahoo.com"/>
    <x v="1"/>
    <d v="2023-08-23T00:00:00"/>
    <x v="353"/>
    <x v="6"/>
    <x v="0"/>
    <s v="August"/>
    <x v="0"/>
    <s v="PROD8277"/>
    <x v="15"/>
    <x v="1"/>
    <n v="42"/>
    <n v="2"/>
    <n v="83"/>
    <x v="0"/>
    <n v="5"/>
    <n v="4"/>
    <x v="0"/>
    <n v="0.14457831325301204"/>
    <n v="12"/>
  </r>
  <r>
    <s v="ORD004263"/>
    <s v="CUST1631"/>
    <s v="Theresa Cooper"/>
    <s v="christine.christian@hotmail.com"/>
    <x v="5"/>
    <d v="2024-09-29T00:00:00"/>
    <x v="222"/>
    <x v="5"/>
    <x v="0"/>
    <s v="October"/>
    <x v="0"/>
    <s v="PROD3971"/>
    <x v="6"/>
    <x v="0"/>
    <n v="490"/>
    <n v="2"/>
    <n v="980"/>
    <x v="0"/>
    <n v="146"/>
    <n v="2"/>
    <x v="0"/>
    <n v="0.4"/>
    <n v="392"/>
  </r>
  <r>
    <s v="ORD004264"/>
    <s v="CUST3423"/>
    <s v="Taylor Jackson"/>
    <s v="benjamin.jones@gmail.com"/>
    <x v="3"/>
    <d v="2023-03-02T00:00:00"/>
    <x v="352"/>
    <x v="2"/>
    <x v="0"/>
    <s v="May"/>
    <x v="0"/>
    <s v="PROD2208"/>
    <x v="8"/>
    <x v="2"/>
    <n v="84"/>
    <n v="1"/>
    <n v="84"/>
    <x v="0"/>
    <n v="7"/>
    <n v="7"/>
    <x v="0"/>
    <n v="0.29761904761904762"/>
    <n v="25"/>
  </r>
  <r>
    <s v="ORD004265"/>
    <s v="CUST9985"/>
    <s v="Michele Collins"/>
    <s v="gerald.jackson@hotmail.com"/>
    <x v="2"/>
    <d v="2024-03-22T00:00:00"/>
    <x v="108"/>
    <x v="2"/>
    <x v="1"/>
    <s v="May"/>
    <x v="0"/>
    <s v="PROD4641"/>
    <x v="4"/>
    <x v="2"/>
    <n v="414"/>
    <n v="5"/>
    <n v="2069"/>
    <x v="1"/>
    <n v="283"/>
    <n v="10"/>
    <x v="1"/>
    <n v="0.3001449975833736"/>
    <n v="621"/>
  </r>
  <r>
    <s v="ORD004266"/>
    <s v="CUST1202"/>
    <s v="Rebecca Collins"/>
    <s v="john.bennett@yahoo.com"/>
    <x v="2"/>
    <d v="2023-12-03T00:00:00"/>
    <x v="54"/>
    <x v="0"/>
    <x v="0"/>
    <s v="January"/>
    <x v="0"/>
    <s v="PROD2127"/>
    <x v="0"/>
    <x v="0"/>
    <n v="29"/>
    <n v="4"/>
    <n v="118"/>
    <x v="2"/>
    <n v="11"/>
    <n v="2"/>
    <x v="0"/>
    <n v="0.39830508474576271"/>
    <n v="47"/>
  </r>
  <r>
    <s v="ORD004267"/>
    <s v="CUST3423"/>
    <s v="Taylor Jackson"/>
    <s v="benjamin.jones@gmail.com"/>
    <x v="3"/>
    <d v="2023-03-02T00:00:00"/>
    <x v="337"/>
    <x v="7"/>
    <x v="0"/>
    <s v="November"/>
    <x v="0"/>
    <s v="PROD5876"/>
    <x v="9"/>
    <x v="4"/>
    <n v="276"/>
    <n v="6"/>
    <n v="1655"/>
    <x v="1"/>
    <n v="89"/>
    <n v="7"/>
    <x v="0"/>
    <n v="0.2501510574018127"/>
    <n v="414"/>
  </r>
  <r>
    <s v="ORD004268"/>
    <s v="CUST8691"/>
    <s v="Rachael Davis"/>
    <s v="laura.galloway@yahoo.com"/>
    <x v="0"/>
    <d v="2024-03-06T00:00:00"/>
    <x v="724"/>
    <x v="7"/>
    <x v="0"/>
    <s v="November"/>
    <x v="2"/>
    <s v="PROD9436"/>
    <x v="2"/>
    <x v="1"/>
    <n v="770"/>
    <n v="4"/>
    <n v="3079"/>
    <x v="1"/>
    <n v="396"/>
    <m/>
    <x v="2"/>
    <n v="0.15004871711594672"/>
    <n v="462"/>
  </r>
  <r>
    <s v="ORD004269"/>
    <s v="CUST9720"/>
    <s v="Dominique Juarez"/>
    <s v="denise.wilcox@gmail.com"/>
    <x v="3"/>
    <d v="2024-10-08T00:00:00"/>
    <x v="125"/>
    <x v="5"/>
    <x v="1"/>
    <s v="October"/>
    <x v="0"/>
    <s v="PROD1888"/>
    <x v="16"/>
    <x v="0"/>
    <n v="606"/>
    <n v="2"/>
    <n v="1211"/>
    <x v="0"/>
    <n v="153"/>
    <n v="7"/>
    <x v="0"/>
    <n v="0.39966969446738232"/>
    <n v="484"/>
  </r>
  <r>
    <s v="ORD004270"/>
    <s v="CUST6823"/>
    <s v="Alan Turner"/>
    <s v="seth.lloyd@outlook.com"/>
    <x v="3"/>
    <d v="2024-06-03T00:00:00"/>
    <x v="427"/>
    <x v="10"/>
    <x v="0"/>
    <s v="February"/>
    <x v="2"/>
    <s v="PROD6984"/>
    <x v="1"/>
    <x v="1"/>
    <n v="83"/>
    <n v="1"/>
    <n v="83"/>
    <x v="2"/>
    <n v="8"/>
    <m/>
    <x v="2"/>
    <n v="0.15662650602409639"/>
    <n v="13"/>
  </r>
  <r>
    <s v="ORD004271"/>
    <s v="CUST3784"/>
    <s v="Dr. Brian Smith"/>
    <s v="tony.rowe@hotmail.com"/>
    <x v="3"/>
    <d v="2023-09-26T00:00:00"/>
    <x v="202"/>
    <x v="11"/>
    <x v="1"/>
    <s v="July"/>
    <x v="0"/>
    <s v="PROD1406"/>
    <x v="20"/>
    <x v="3"/>
    <n v="481"/>
    <n v="1"/>
    <n v="481"/>
    <x v="4"/>
    <n v="62"/>
    <n v="4"/>
    <x v="0"/>
    <n v="0.34927234927234929"/>
    <n v="168"/>
  </r>
  <r>
    <s v="ORD004272"/>
    <s v="CUST2051"/>
    <s v="Sharon Johnson"/>
    <s v="jacob.rodriguez@yahoo.com"/>
    <x v="4"/>
    <d v="2024-01-18T00:00:00"/>
    <x v="552"/>
    <x v="10"/>
    <x v="0"/>
    <s v="February"/>
    <x v="0"/>
    <s v="PROD6232"/>
    <x v="21"/>
    <x v="1"/>
    <n v="27"/>
    <n v="3"/>
    <n v="82"/>
    <x v="0"/>
    <n v="12"/>
    <n v="7"/>
    <x v="0"/>
    <n v="0.14634146341463414"/>
    <n v="12"/>
  </r>
  <r>
    <s v="ORD004273"/>
    <s v="CUST8835"/>
    <s v="Michael Miller"/>
    <s v="elizabeth.jackson@hotmail.com"/>
    <x v="2"/>
    <d v="2024-11-12T00:00:00"/>
    <x v="679"/>
    <x v="1"/>
    <x v="0"/>
    <s v="December"/>
    <x v="1"/>
    <s v="PROD7658"/>
    <x v="18"/>
    <x v="0"/>
    <n v="1427"/>
    <n v="10"/>
    <n v="14266"/>
    <x v="1"/>
    <n v="1527"/>
    <m/>
    <x v="2"/>
    <n v="0.39997196130660312"/>
    <n v="5706"/>
  </r>
  <r>
    <s v="ORD004274"/>
    <s v="CUST8420"/>
    <s v="George Johnson"/>
    <s v="felicia.richard@yahoo.com"/>
    <x v="5"/>
    <d v="2024-03-31T00:00:00"/>
    <x v="12"/>
    <x v="2"/>
    <x v="0"/>
    <s v="May"/>
    <x v="0"/>
    <s v="PROD5666"/>
    <x v="11"/>
    <x v="3"/>
    <n v="735"/>
    <n v="1"/>
    <n v="735"/>
    <x v="2"/>
    <n v="108"/>
    <n v="9"/>
    <x v="1"/>
    <n v="0.34965986394557824"/>
    <n v="257"/>
  </r>
  <r>
    <s v="ORD004275"/>
    <s v="CUST8055"/>
    <s v="Pamela Richardson"/>
    <s v="megan.estes@yahoo.com"/>
    <x v="3"/>
    <d v="2024-04-06T00:00:00"/>
    <x v="96"/>
    <x v="7"/>
    <x v="0"/>
    <s v="November"/>
    <x v="0"/>
    <s v="PROD8960"/>
    <x v="16"/>
    <x v="0"/>
    <n v="853"/>
    <n v="3"/>
    <n v="2558"/>
    <x v="0"/>
    <n v="222"/>
    <n v="2"/>
    <x v="0"/>
    <n v="0.39992181391712273"/>
    <n v="1023"/>
  </r>
  <r>
    <s v="ORD004276"/>
    <s v="CUST1329"/>
    <s v="Linda Gallagher"/>
    <s v="jessica.hodge@gmail.com"/>
    <x v="0"/>
    <d v="2023-09-21T00:00:00"/>
    <x v="137"/>
    <x v="8"/>
    <x v="1"/>
    <s v="September"/>
    <x v="0"/>
    <s v="PROD7709"/>
    <x v="2"/>
    <x v="1"/>
    <n v="133"/>
    <n v="4"/>
    <n v="532"/>
    <x v="1"/>
    <n v="38"/>
    <n v="2"/>
    <x v="0"/>
    <n v="0.15037593984962405"/>
    <n v="80"/>
  </r>
  <r>
    <s v="ORD004277"/>
    <s v="CUST8835"/>
    <s v="Michael Miller"/>
    <s v="elizabeth.jackson@hotmail.com"/>
    <x v="2"/>
    <d v="2024-11-12T00:00:00"/>
    <x v="241"/>
    <x v="8"/>
    <x v="1"/>
    <s v="September"/>
    <x v="0"/>
    <s v="PROD4260"/>
    <x v="19"/>
    <x v="2"/>
    <n v="419"/>
    <n v="3"/>
    <n v="1256"/>
    <x v="4"/>
    <n v="117"/>
    <n v="2"/>
    <x v="0"/>
    <n v="0.30015923566878983"/>
    <n v="377"/>
  </r>
  <r>
    <s v="ORD004278"/>
    <s v="CUST3223"/>
    <s v="Andres Harvey"/>
    <s v="cameron.dillon@outlook.com"/>
    <x v="5"/>
    <d v="2023-12-31T00:00:00"/>
    <x v="287"/>
    <x v="3"/>
    <x v="1"/>
    <s v="March"/>
    <x v="0"/>
    <s v="PROD5979"/>
    <x v="15"/>
    <x v="1"/>
    <n v="737"/>
    <n v="2"/>
    <n v="1475"/>
    <x v="1"/>
    <n v="218"/>
    <n v="3"/>
    <x v="0"/>
    <n v="0.14983050847457627"/>
    <n v="221"/>
  </r>
  <r>
    <s v="ORD004279"/>
    <s v="CUST7646"/>
    <s v="Erica Briggs"/>
    <s v="tonya.bradshaw@hotmail.com"/>
    <x v="3"/>
    <d v="2024-12-03T00:00:00"/>
    <x v="541"/>
    <x v="1"/>
    <x v="0"/>
    <s v="December"/>
    <x v="0"/>
    <s v="PROD8015"/>
    <x v="16"/>
    <x v="0"/>
    <n v="827"/>
    <n v="8"/>
    <n v="6612"/>
    <x v="1"/>
    <n v="614"/>
    <n v="9"/>
    <x v="1"/>
    <n v="0.40003024803387782"/>
    <n v="2645"/>
  </r>
  <r>
    <s v="ORD004280"/>
    <s v="CUST8720"/>
    <s v="Joshua Pope"/>
    <s v="breanna.hurley@yahoo.com"/>
    <x v="4"/>
    <d v="2024-11-03T00:00:00"/>
    <x v="725"/>
    <x v="11"/>
    <x v="1"/>
    <s v="July"/>
    <x v="1"/>
    <s v="PROD5929"/>
    <x v="19"/>
    <x v="2"/>
    <n v="825"/>
    <n v="3"/>
    <n v="2474"/>
    <x v="1"/>
    <n v="207"/>
    <m/>
    <x v="2"/>
    <n v="0.29991915925626517"/>
    <n v="742"/>
  </r>
  <r>
    <s v="ORD004281"/>
    <s v="CUST1522"/>
    <s v="Claudia Smith"/>
    <s v="andrea.vincent@yahoo.com"/>
    <x v="4"/>
    <d v="2024-11-10T00:00:00"/>
    <x v="128"/>
    <x v="6"/>
    <x v="1"/>
    <s v="August"/>
    <x v="0"/>
    <s v="PROD3199"/>
    <x v="8"/>
    <x v="2"/>
    <n v="1201"/>
    <n v="6"/>
    <n v="7204"/>
    <x v="1"/>
    <n v="876"/>
    <n v="3"/>
    <x v="0"/>
    <n v="0.29997223764575237"/>
    <n v="2161"/>
  </r>
  <r>
    <s v="ORD004282"/>
    <s v="CUST6186"/>
    <s v="Rachel Reed"/>
    <s v="tina.baldwin@yahoo.com"/>
    <x v="3"/>
    <d v="2023-04-20T00:00:00"/>
    <x v="384"/>
    <x v="9"/>
    <x v="1"/>
    <s v="June"/>
    <x v="0"/>
    <s v="PROD4689"/>
    <x v="17"/>
    <x v="3"/>
    <n v="989"/>
    <n v="1"/>
    <n v="989"/>
    <x v="1"/>
    <n v="77"/>
    <n v="10"/>
    <x v="1"/>
    <n v="0.34984833164812945"/>
    <n v="346"/>
  </r>
  <r>
    <s v="ORD004283"/>
    <s v="CUST8743"/>
    <s v="Angela Baker"/>
    <s v="donna.fernandez@hotmail.com"/>
    <x v="2"/>
    <d v="2024-09-23T00:00:00"/>
    <x v="459"/>
    <x v="1"/>
    <x v="1"/>
    <s v="December"/>
    <x v="0"/>
    <s v="PROD8808"/>
    <x v="9"/>
    <x v="4"/>
    <n v="91"/>
    <n v="2"/>
    <n v="183"/>
    <x v="0"/>
    <n v="27"/>
    <n v="2"/>
    <x v="0"/>
    <n v="0.25136612021857924"/>
    <n v="46"/>
  </r>
  <r>
    <s v="ORD004284"/>
    <s v="CUST9986"/>
    <s v="Cory Williams"/>
    <s v="linda.franklin@yahoo.com"/>
    <x v="5"/>
    <d v="2024-03-14T00:00:00"/>
    <x v="285"/>
    <x v="6"/>
    <x v="1"/>
    <s v="August"/>
    <x v="0"/>
    <s v="PROD4583"/>
    <x v="1"/>
    <x v="1"/>
    <n v="783"/>
    <n v="3"/>
    <n v="2350"/>
    <x v="0"/>
    <n v="170"/>
    <n v="8"/>
    <x v="1"/>
    <n v="0.1497872340425532"/>
    <n v="352"/>
  </r>
  <r>
    <s v="ORD004285"/>
    <s v="CUST3988"/>
    <s v="Joshua Jordan"/>
    <s v="robin.harris@hotmail.com"/>
    <x v="0"/>
    <d v="2023-11-29T00:00:00"/>
    <x v="679"/>
    <x v="1"/>
    <x v="0"/>
    <s v="December"/>
    <x v="1"/>
    <s v="PROD7574"/>
    <x v="1"/>
    <x v="1"/>
    <n v="951"/>
    <n v="6"/>
    <n v="5705"/>
    <x v="1"/>
    <n v="443"/>
    <m/>
    <x v="2"/>
    <n v="0.15004382120946538"/>
    <n v="856"/>
  </r>
  <r>
    <s v="ORD004286"/>
    <s v="CUST1602"/>
    <s v="Edward Goodman"/>
    <s v="brenda.ryan@outlook.com"/>
    <x v="5"/>
    <d v="2024-09-20T00:00:00"/>
    <x v="189"/>
    <x v="2"/>
    <x v="0"/>
    <s v="May"/>
    <x v="0"/>
    <s v="PROD4822"/>
    <x v="14"/>
    <x v="4"/>
    <n v="461"/>
    <n v="1"/>
    <n v="461"/>
    <x v="0"/>
    <n v="48"/>
    <n v="9"/>
    <x v="1"/>
    <n v="0.24945770065075923"/>
    <n v="115"/>
  </r>
  <r>
    <s v="ORD004287"/>
    <s v="CUST4060"/>
    <s v="Roy Martinez"/>
    <s v="gabrielle.brown@yahoo.com"/>
    <x v="1"/>
    <d v="2023-04-12T00:00:00"/>
    <x v="579"/>
    <x v="3"/>
    <x v="0"/>
    <s v="March"/>
    <x v="0"/>
    <s v="PROD9127"/>
    <x v="20"/>
    <x v="3"/>
    <n v="217"/>
    <n v="2"/>
    <n v="433"/>
    <x v="1"/>
    <n v="59"/>
    <n v="2"/>
    <x v="0"/>
    <n v="0.3510392609699769"/>
    <n v="152"/>
  </r>
  <r>
    <s v="ORD004288"/>
    <s v="CUST6398"/>
    <s v="Hannah Castillo"/>
    <s v="amber.ewing@yahoo.com"/>
    <x v="0"/>
    <d v="2023-10-14T00:00:00"/>
    <x v="440"/>
    <x v="5"/>
    <x v="0"/>
    <s v="October"/>
    <x v="0"/>
    <s v="PROD5050"/>
    <x v="18"/>
    <x v="0"/>
    <n v="499"/>
    <n v="1"/>
    <n v="499"/>
    <x v="4"/>
    <n v="56"/>
    <n v="3"/>
    <x v="0"/>
    <n v="0.40080160320641284"/>
    <n v="200"/>
  </r>
  <r>
    <s v="ORD004289"/>
    <s v="CUST8157"/>
    <s v="Michael Doyle"/>
    <s v="cody.watson@gmail.com"/>
    <x v="4"/>
    <d v="2023-01-09T00:00:00"/>
    <x v="103"/>
    <x v="0"/>
    <x v="1"/>
    <s v="January"/>
    <x v="2"/>
    <s v="PROD2948"/>
    <x v="3"/>
    <x v="1"/>
    <n v="436"/>
    <n v="1"/>
    <n v="436"/>
    <x v="1"/>
    <n v="30"/>
    <m/>
    <x v="2"/>
    <n v="0.14908256880733944"/>
    <n v="65"/>
  </r>
  <r>
    <s v="ORD004290"/>
    <s v="CUST9315"/>
    <s v="Tiffany King"/>
    <s v="sheila.allen@yahoo.com"/>
    <x v="3"/>
    <d v="2023-04-26T00:00:00"/>
    <x v="722"/>
    <x v="5"/>
    <x v="1"/>
    <s v="October"/>
    <x v="0"/>
    <s v="PROD3110"/>
    <x v="17"/>
    <x v="3"/>
    <n v="823"/>
    <n v="3"/>
    <n v="2470"/>
    <x v="0"/>
    <n v="254"/>
    <n v="5"/>
    <x v="0"/>
    <n v="0.35020242914979755"/>
    <n v="865"/>
  </r>
  <r>
    <s v="ORD004291"/>
    <s v="CUST2445"/>
    <s v="Nicole Brown"/>
    <s v="ellen.lewis@hotmail.com"/>
    <x v="1"/>
    <d v="2023-05-03T00:00:00"/>
    <x v="614"/>
    <x v="7"/>
    <x v="1"/>
    <s v="November"/>
    <x v="2"/>
    <s v="PROD1067"/>
    <x v="21"/>
    <x v="1"/>
    <n v="489"/>
    <n v="6"/>
    <n v="2936"/>
    <x v="0"/>
    <n v="376"/>
    <m/>
    <x v="2"/>
    <n v="0.14986376021798364"/>
    <n v="440"/>
  </r>
  <r>
    <s v="ORD004292"/>
    <s v="CUST9982"/>
    <s v="Daniel Harvey"/>
    <s v="nathan.huffman@gmail.com"/>
    <x v="0"/>
    <d v="2024-12-25T00:00:00"/>
    <x v="233"/>
    <x v="1"/>
    <x v="1"/>
    <s v="December"/>
    <x v="0"/>
    <s v="PROD8839"/>
    <x v="14"/>
    <x v="4"/>
    <n v="645"/>
    <n v="4"/>
    <n v="2581"/>
    <x v="1"/>
    <n v="195"/>
    <n v="3"/>
    <x v="0"/>
    <n v="0.24990313831848121"/>
    <n v="645"/>
  </r>
  <r>
    <s v="ORD004293"/>
    <s v="CUST4210"/>
    <s v="Amy Smith"/>
    <s v="angela.robinson@gmail.com"/>
    <x v="2"/>
    <d v="2024-03-25T00:00:00"/>
    <x v="111"/>
    <x v="7"/>
    <x v="0"/>
    <s v="November"/>
    <x v="0"/>
    <s v="PROD6837"/>
    <x v="19"/>
    <x v="2"/>
    <n v="786"/>
    <n v="6"/>
    <n v="4719"/>
    <x v="1"/>
    <n v="486"/>
    <n v="9"/>
    <x v="1"/>
    <n v="0.3000635727908455"/>
    <n v="1416"/>
  </r>
  <r>
    <s v="ORD004294"/>
    <s v="CUST3118"/>
    <s v="Bonnie Estes"/>
    <s v="alice.hopkins@gmail.com"/>
    <x v="0"/>
    <d v="2023-07-09T00:00:00"/>
    <x v="614"/>
    <x v="7"/>
    <x v="1"/>
    <s v="November"/>
    <x v="0"/>
    <s v="PROD8024"/>
    <x v="1"/>
    <x v="1"/>
    <n v="1222"/>
    <n v="1"/>
    <n v="1222"/>
    <x v="1"/>
    <n v="142"/>
    <n v="2"/>
    <x v="0"/>
    <n v="0.14975450081833061"/>
    <n v="183"/>
  </r>
  <r>
    <s v="ORD004295"/>
    <s v="CUST9868"/>
    <s v="William Carroll"/>
    <s v="allen.stewart@outlook.com"/>
    <x v="6"/>
    <d v="2024-08-20T00:00:00"/>
    <x v="411"/>
    <x v="8"/>
    <x v="1"/>
    <s v="September"/>
    <x v="0"/>
    <s v="PROD5778"/>
    <x v="14"/>
    <x v="4"/>
    <n v="916"/>
    <n v="3"/>
    <n v="2749"/>
    <x v="1"/>
    <n v="202"/>
    <n v="10"/>
    <x v="1"/>
    <n v="0.24990905783921427"/>
    <n v="687"/>
  </r>
  <r>
    <s v="ORD004296"/>
    <s v="CUST3440"/>
    <s v="Eric Morris"/>
    <s v="carla.sanchez@gmail.com"/>
    <x v="1"/>
    <d v="2023-09-21T00:00:00"/>
    <x v="391"/>
    <x v="0"/>
    <x v="1"/>
    <s v="January"/>
    <x v="0"/>
    <s v="PROD6224"/>
    <x v="4"/>
    <x v="2"/>
    <n v="626"/>
    <n v="2"/>
    <n v="1253"/>
    <x v="0"/>
    <n v="108"/>
    <n v="8"/>
    <x v="1"/>
    <n v="0.30007980845969673"/>
    <n v="376"/>
  </r>
  <r>
    <s v="ORD004297"/>
    <s v="CUST2397"/>
    <s v="Peter Meyers"/>
    <s v="briana.campbell@outlook.com"/>
    <x v="1"/>
    <d v="2024-06-01T00:00:00"/>
    <x v="415"/>
    <x v="4"/>
    <x v="0"/>
    <s v="April"/>
    <x v="0"/>
    <s v="PROD1106"/>
    <x v="9"/>
    <x v="4"/>
    <n v="1032"/>
    <n v="2"/>
    <n v="2064"/>
    <x v="0"/>
    <n v="228"/>
    <n v="5"/>
    <x v="0"/>
    <n v="0.25"/>
    <n v="516"/>
  </r>
  <r>
    <s v="ORD004298"/>
    <s v="CUST7122"/>
    <s v="Gabriel Byrd"/>
    <s v="max.hubbard@hotmail.com"/>
    <x v="0"/>
    <d v="2024-12-16T00:00:00"/>
    <x v="380"/>
    <x v="3"/>
    <x v="1"/>
    <s v="March"/>
    <x v="0"/>
    <s v="PROD7039"/>
    <x v="14"/>
    <x v="4"/>
    <n v="991"/>
    <n v="2"/>
    <n v="1981"/>
    <x v="1"/>
    <n v="236"/>
    <n v="10"/>
    <x v="1"/>
    <n v="0.24987380111055021"/>
    <n v="495"/>
  </r>
  <r>
    <s v="ORD004299"/>
    <s v="CUST4312"/>
    <s v="Deborah Moreno"/>
    <s v="gabriella.spencer@hotmail.com"/>
    <x v="0"/>
    <d v="2023-02-27T00:00:00"/>
    <x v="596"/>
    <x v="11"/>
    <x v="0"/>
    <s v="July"/>
    <x v="0"/>
    <s v="PROD2282"/>
    <x v="18"/>
    <x v="0"/>
    <n v="378"/>
    <n v="5"/>
    <n v="1891"/>
    <x v="1"/>
    <n v="105"/>
    <n v="3"/>
    <x v="0"/>
    <n v="0.39978847170809095"/>
    <n v="756"/>
  </r>
  <r>
    <s v="ORD004300"/>
    <s v="CUST2485"/>
    <s v="Stacey Walker"/>
    <s v="crystal.guerrero@gmail.com"/>
    <x v="3"/>
    <d v="2024-07-14T00:00:00"/>
    <x v="693"/>
    <x v="11"/>
    <x v="1"/>
    <s v="July"/>
    <x v="0"/>
    <s v="PROD5252"/>
    <x v="17"/>
    <x v="3"/>
    <n v="702"/>
    <n v="2"/>
    <n v="1404"/>
    <x v="1"/>
    <n v="138"/>
    <n v="8"/>
    <x v="1"/>
    <n v="0.34971509971509973"/>
    <n v="491"/>
  </r>
  <r>
    <s v="ORD004301"/>
    <s v="CUST8257"/>
    <s v="Mary Luna"/>
    <s v="christine.johnston@gmail.com"/>
    <x v="3"/>
    <d v="2024-12-11T00:00:00"/>
    <x v="702"/>
    <x v="11"/>
    <x v="0"/>
    <s v="July"/>
    <x v="1"/>
    <s v="PROD6550"/>
    <x v="11"/>
    <x v="3"/>
    <n v="704"/>
    <n v="3"/>
    <n v="2113"/>
    <x v="4"/>
    <n v="255"/>
    <m/>
    <x v="2"/>
    <n v="0.35021296734500712"/>
    <n v="740"/>
  </r>
  <r>
    <s v="ORD004302"/>
    <s v="CUST6703"/>
    <s v="Kyle Lopez"/>
    <s v="jeanne.ellis@gmail.com"/>
    <x v="3"/>
    <d v="2024-01-20T00:00:00"/>
    <x v="138"/>
    <x v="10"/>
    <x v="1"/>
    <s v="February"/>
    <x v="1"/>
    <s v="PROD2435"/>
    <x v="0"/>
    <x v="0"/>
    <n v="158"/>
    <n v="4"/>
    <n v="632"/>
    <x v="0"/>
    <n v="58"/>
    <m/>
    <x v="2"/>
    <n v="0.40031645569620256"/>
    <n v="253"/>
  </r>
  <r>
    <s v="ORD004303"/>
    <s v="CUST4145"/>
    <s v="Angel Andrews"/>
    <s v="sharon.gomez@hotmail.com"/>
    <x v="0"/>
    <d v="2024-03-19T00:00:00"/>
    <x v="48"/>
    <x v="4"/>
    <x v="0"/>
    <s v="April"/>
    <x v="0"/>
    <s v="PROD6070"/>
    <x v="18"/>
    <x v="0"/>
    <n v="657"/>
    <n v="2"/>
    <n v="1315"/>
    <x v="1"/>
    <n v="176"/>
    <n v="4"/>
    <x v="0"/>
    <n v="0.4"/>
    <n v="526"/>
  </r>
  <r>
    <s v="ORD004304"/>
    <s v="CUST2656"/>
    <s v="Erica Chase"/>
    <s v="william.ross@gmail.com"/>
    <x v="5"/>
    <d v="2024-09-04T00:00:00"/>
    <x v="272"/>
    <x v="10"/>
    <x v="0"/>
    <s v="February"/>
    <x v="0"/>
    <s v="PROD6034"/>
    <x v="21"/>
    <x v="1"/>
    <n v="137"/>
    <n v="2"/>
    <n v="273"/>
    <x v="0"/>
    <n v="32"/>
    <n v="6"/>
    <x v="0"/>
    <n v="0.15018315018315018"/>
    <n v="41"/>
  </r>
  <r>
    <s v="ORD004305"/>
    <s v="CUST2920"/>
    <s v="Daniel Soto"/>
    <s v="amber.sims@yahoo.com"/>
    <x v="0"/>
    <d v="2023-01-02T00:00:00"/>
    <x v="634"/>
    <x v="5"/>
    <x v="0"/>
    <s v="October"/>
    <x v="0"/>
    <s v="PROD2823"/>
    <x v="8"/>
    <x v="2"/>
    <n v="1146"/>
    <n v="4"/>
    <n v="4585"/>
    <x v="1"/>
    <n v="633"/>
    <n v="2"/>
    <x v="0"/>
    <n v="0.2998909487459106"/>
    <n v="1375"/>
  </r>
  <r>
    <s v="ORD004306"/>
    <s v="CUST8691"/>
    <s v="Rachael Davis"/>
    <s v="laura.galloway@yahoo.com"/>
    <x v="0"/>
    <d v="2024-03-06T00:00:00"/>
    <x v="451"/>
    <x v="9"/>
    <x v="0"/>
    <s v="June"/>
    <x v="0"/>
    <s v="PROD3259"/>
    <x v="15"/>
    <x v="1"/>
    <n v="1052"/>
    <n v="2"/>
    <n v="2105"/>
    <x v="1"/>
    <n v="147"/>
    <n v="3"/>
    <x v="0"/>
    <n v="0.15011876484560571"/>
    <n v="316"/>
  </r>
  <r>
    <s v="ORD004307"/>
    <s v="CUST4885"/>
    <s v="Wayne Lozano"/>
    <s v="stephen.elliott@yahoo.com"/>
    <x v="3"/>
    <d v="2023-02-05T00:00:00"/>
    <x v="144"/>
    <x v="2"/>
    <x v="0"/>
    <s v="May"/>
    <x v="0"/>
    <s v="PROD4533"/>
    <x v="14"/>
    <x v="4"/>
    <n v="475"/>
    <n v="2"/>
    <n v="950"/>
    <x v="1"/>
    <n v="101"/>
    <n v="2"/>
    <x v="0"/>
    <n v="0.25052631578947371"/>
    <n v="238"/>
  </r>
  <r>
    <s v="ORD004308"/>
    <s v="CUST1032"/>
    <s v="Patricia Vargas"/>
    <s v="dennis.weaver@yahoo.com"/>
    <x v="0"/>
    <d v="2023-07-13T00:00:00"/>
    <x v="200"/>
    <x v="1"/>
    <x v="0"/>
    <s v="December"/>
    <x v="0"/>
    <s v="PROD4833"/>
    <x v="17"/>
    <x v="3"/>
    <n v="534"/>
    <n v="2"/>
    <n v="1069"/>
    <x v="4"/>
    <n v="128"/>
    <n v="2"/>
    <x v="0"/>
    <n v="0.34985968194574368"/>
    <n v="374"/>
  </r>
  <r>
    <s v="ORD004309"/>
    <s v="CUST4399"/>
    <s v="Roberta Ritter"/>
    <s v="nancy.holt@gmail.com"/>
    <x v="5"/>
    <d v="2024-05-25T00:00:00"/>
    <x v="246"/>
    <x v="1"/>
    <x v="1"/>
    <s v="December"/>
    <x v="0"/>
    <s v="PROD5184"/>
    <x v="0"/>
    <x v="0"/>
    <n v="1993"/>
    <n v="6"/>
    <n v="11961"/>
    <x v="0"/>
    <n v="804"/>
    <n v="8"/>
    <x v="1"/>
    <n v="0.399966557980102"/>
    <n v="4784"/>
  </r>
  <r>
    <s v="ORD004310"/>
    <s v="CUST5688"/>
    <s v="Michael Campbell"/>
    <s v="jennifer.perez@outlook.com"/>
    <x v="5"/>
    <d v="2024-06-01T00:00:00"/>
    <x v="183"/>
    <x v="7"/>
    <x v="1"/>
    <s v="November"/>
    <x v="0"/>
    <s v="PROD9369"/>
    <x v="7"/>
    <x v="4"/>
    <n v="999"/>
    <n v="4"/>
    <n v="3996"/>
    <x v="1"/>
    <n v="262"/>
    <n v="7"/>
    <x v="0"/>
    <n v="0.25"/>
    <n v="999"/>
  </r>
  <r>
    <s v="ORD004311"/>
    <s v="CUST8876"/>
    <s v="Gregory Hunter"/>
    <s v="tami.nguyen@hotmail.com"/>
    <x v="6"/>
    <d v="2024-08-14T00:00:00"/>
    <x v="709"/>
    <x v="1"/>
    <x v="1"/>
    <s v="December"/>
    <x v="0"/>
    <s v="PROD1379"/>
    <x v="5"/>
    <x v="3"/>
    <n v="418"/>
    <n v="4"/>
    <n v="1674"/>
    <x v="4"/>
    <n v="236"/>
    <n v="9"/>
    <x v="1"/>
    <n v="0.35005973715651134"/>
    <n v="586"/>
  </r>
  <r>
    <s v="ORD004312"/>
    <s v="CUST6412"/>
    <s v="Shari Webb"/>
    <s v="pamela.williams@outlook.com"/>
    <x v="1"/>
    <d v="2024-12-09T00:00:00"/>
    <x v="287"/>
    <x v="3"/>
    <x v="1"/>
    <s v="March"/>
    <x v="0"/>
    <s v="PROD2008"/>
    <x v="11"/>
    <x v="3"/>
    <n v="250"/>
    <n v="2"/>
    <n v="499"/>
    <x v="1"/>
    <n v="60"/>
    <n v="7"/>
    <x v="0"/>
    <n v="0.35070140280561124"/>
    <n v="175"/>
  </r>
  <r>
    <s v="ORD004313"/>
    <s v="CUST3379"/>
    <s v="Angel Miller"/>
    <s v="brittany.chavez@outlook.com"/>
    <x v="5"/>
    <d v="2024-01-24T00:00:00"/>
    <x v="287"/>
    <x v="3"/>
    <x v="1"/>
    <s v="March"/>
    <x v="0"/>
    <s v="PROD2653"/>
    <x v="21"/>
    <x v="1"/>
    <n v="114"/>
    <n v="5"/>
    <n v="570"/>
    <x v="0"/>
    <n v="68"/>
    <n v="9"/>
    <x v="1"/>
    <n v="0.15087719298245614"/>
    <n v="86"/>
  </r>
  <r>
    <s v="ORD004314"/>
    <s v="CUST1587"/>
    <s v="Felicia Holland"/>
    <s v="brittany.hunter@gmail.com"/>
    <x v="6"/>
    <d v="2024-06-18T00:00:00"/>
    <x v="711"/>
    <x v="3"/>
    <x v="1"/>
    <s v="March"/>
    <x v="2"/>
    <s v="PROD8695"/>
    <x v="8"/>
    <x v="2"/>
    <n v="732"/>
    <n v="1"/>
    <n v="732"/>
    <x v="1"/>
    <n v="91"/>
    <m/>
    <x v="2"/>
    <n v="0.30054644808743169"/>
    <n v="220"/>
  </r>
  <r>
    <s v="ORD004315"/>
    <s v="CUST4635"/>
    <s v="Richard Payne"/>
    <s v="willie.williams@hotmail.com"/>
    <x v="6"/>
    <d v="2023-04-15T00:00:00"/>
    <x v="210"/>
    <x v="8"/>
    <x v="1"/>
    <s v="September"/>
    <x v="0"/>
    <s v="PROD1792"/>
    <x v="1"/>
    <x v="1"/>
    <n v="1096"/>
    <n v="1"/>
    <n v="1096"/>
    <x v="1"/>
    <n v="67"/>
    <n v="9"/>
    <x v="1"/>
    <n v="0.14963503649635038"/>
    <n v="164"/>
  </r>
  <r>
    <s v="ORD004316"/>
    <s v="CUST5449"/>
    <s v="Nathan Martin"/>
    <s v="carly.harris@hotmail.com"/>
    <x v="1"/>
    <d v="2024-01-09T00:00:00"/>
    <x v="20"/>
    <x v="3"/>
    <x v="0"/>
    <s v="March"/>
    <x v="1"/>
    <s v="PROD8658"/>
    <x v="15"/>
    <x v="1"/>
    <n v="961"/>
    <n v="3"/>
    <n v="2883"/>
    <x v="2"/>
    <n v="229"/>
    <m/>
    <x v="2"/>
    <n v="0.14984391259105098"/>
    <n v="432"/>
  </r>
  <r>
    <s v="ORD004317"/>
    <s v="CUST7932"/>
    <s v="Patricia Thompson"/>
    <s v="daniel.mccarthy@yahoo.com"/>
    <x v="0"/>
    <d v="2023-03-19T00:00:00"/>
    <x v="714"/>
    <x v="0"/>
    <x v="1"/>
    <s v="January"/>
    <x v="0"/>
    <s v="PROD8151"/>
    <x v="20"/>
    <x v="3"/>
    <n v="147"/>
    <n v="1"/>
    <n v="147"/>
    <x v="1"/>
    <n v="17"/>
    <n v="4"/>
    <x v="0"/>
    <n v="0.34693877551020408"/>
    <n v="51"/>
  </r>
  <r>
    <s v="ORD004318"/>
    <s v="CUST9933"/>
    <s v="Derrick Dean"/>
    <s v="robert.cruz@gmail.com"/>
    <x v="4"/>
    <d v="2024-10-04T00:00:00"/>
    <x v="163"/>
    <x v="2"/>
    <x v="1"/>
    <s v="May"/>
    <x v="0"/>
    <s v="PROD1570"/>
    <x v="9"/>
    <x v="4"/>
    <n v="165"/>
    <n v="4"/>
    <n v="660"/>
    <x v="1"/>
    <n v="58"/>
    <n v="9"/>
    <x v="1"/>
    <n v="0.25"/>
    <n v="165"/>
  </r>
  <r>
    <s v="ORD004319"/>
    <s v="CUST6875"/>
    <s v="Lauren Hinton PhD"/>
    <s v="dylan.lynch@yahoo.com"/>
    <x v="5"/>
    <d v="2023-07-03T00:00:00"/>
    <x v="604"/>
    <x v="8"/>
    <x v="1"/>
    <s v="September"/>
    <x v="0"/>
    <s v="PROD7450"/>
    <x v="13"/>
    <x v="4"/>
    <n v="930"/>
    <n v="4"/>
    <n v="3722"/>
    <x v="1"/>
    <n v="211"/>
    <n v="7"/>
    <x v="0"/>
    <n v="0.24986566362170876"/>
    <n v="930"/>
  </r>
  <r>
    <s v="ORD004320"/>
    <s v="CUST2370"/>
    <s v="Joshua Barnes"/>
    <s v="shawn.smith@gmail.com"/>
    <x v="3"/>
    <d v="2024-05-07T00:00:00"/>
    <x v="461"/>
    <x v="1"/>
    <x v="1"/>
    <s v="December"/>
    <x v="0"/>
    <s v="PROD8202"/>
    <x v="21"/>
    <x v="1"/>
    <n v="141"/>
    <n v="8"/>
    <n v="1128"/>
    <x v="1"/>
    <n v="115"/>
    <n v="10"/>
    <x v="1"/>
    <n v="0.149822695035461"/>
    <n v="169"/>
  </r>
  <r>
    <s v="ORD004321"/>
    <s v="CUST3097"/>
    <s v="Victoria Robbins"/>
    <s v="cheryl.hayes@gmail.com"/>
    <x v="4"/>
    <d v="2023-10-11T00:00:00"/>
    <x v="45"/>
    <x v="6"/>
    <x v="1"/>
    <s v="August"/>
    <x v="0"/>
    <s v="PROD1147"/>
    <x v="17"/>
    <x v="3"/>
    <n v="905"/>
    <n v="5"/>
    <n v="4526"/>
    <x v="1"/>
    <n v="254"/>
    <n v="4"/>
    <x v="0"/>
    <n v="0.34997790543526291"/>
    <n v="1584"/>
  </r>
  <r>
    <s v="ORD004322"/>
    <s v="CUST3484"/>
    <s v="Vanessa Griffin"/>
    <s v="amanda.brown@outlook.com"/>
    <x v="1"/>
    <d v="2024-05-10T00:00:00"/>
    <x v="249"/>
    <x v="9"/>
    <x v="1"/>
    <s v="June"/>
    <x v="0"/>
    <s v="PROD6799"/>
    <x v="17"/>
    <x v="3"/>
    <n v="1045"/>
    <n v="2"/>
    <n v="2090"/>
    <x v="1"/>
    <n v="301"/>
    <n v="10"/>
    <x v="1"/>
    <n v="0.35023923444976074"/>
    <n v="732"/>
  </r>
  <r>
    <s v="ORD004323"/>
    <s v="CUST2248"/>
    <s v="Charles Stokes"/>
    <s v="gary.bradley@yahoo.com"/>
    <x v="6"/>
    <d v="2024-06-08T00:00:00"/>
    <x v="392"/>
    <x v="4"/>
    <x v="0"/>
    <s v="April"/>
    <x v="0"/>
    <s v="PROD6435"/>
    <x v="8"/>
    <x v="2"/>
    <n v="220"/>
    <n v="1"/>
    <n v="220"/>
    <x v="1"/>
    <n v="13"/>
    <n v="9"/>
    <x v="1"/>
    <n v="0.3"/>
    <n v="66"/>
  </r>
  <r>
    <s v="ORD004324"/>
    <s v="CUST1514"/>
    <s v="Brenda Daniels"/>
    <s v="andrew.wilkerson@yahoo.com"/>
    <x v="6"/>
    <d v="2023-10-29T00:00:00"/>
    <x v="657"/>
    <x v="4"/>
    <x v="1"/>
    <s v="April"/>
    <x v="0"/>
    <s v="PROD9991"/>
    <x v="17"/>
    <x v="3"/>
    <n v="457"/>
    <n v="1"/>
    <n v="457"/>
    <x v="1"/>
    <n v="37"/>
    <n v="10"/>
    <x v="1"/>
    <n v="0.35010940919037198"/>
    <n v="160"/>
  </r>
  <r>
    <s v="ORD004325"/>
    <s v="CUST2279"/>
    <s v="Sabrina Ware"/>
    <s v="erin.reilly@yahoo.com"/>
    <x v="2"/>
    <d v="2024-01-22T00:00:00"/>
    <x v="500"/>
    <x v="7"/>
    <x v="1"/>
    <s v="November"/>
    <x v="0"/>
    <s v="PROD8120"/>
    <x v="8"/>
    <x v="2"/>
    <n v="89"/>
    <n v="7"/>
    <n v="623"/>
    <x v="1"/>
    <n v="87"/>
    <n v="7"/>
    <x v="0"/>
    <n v="0.3001605136436597"/>
    <n v="187"/>
  </r>
  <r>
    <s v="ORD004326"/>
    <s v="CUST2827"/>
    <s v="John Green"/>
    <s v="carlos.king@gmail.com"/>
    <x v="1"/>
    <d v="2024-11-20T00:00:00"/>
    <x v="49"/>
    <x v="4"/>
    <x v="1"/>
    <s v="April"/>
    <x v="1"/>
    <s v="PROD4745"/>
    <x v="4"/>
    <x v="2"/>
    <n v="319"/>
    <n v="2"/>
    <n v="638"/>
    <x v="1"/>
    <n v="54"/>
    <m/>
    <x v="2"/>
    <n v="0.30094043887147337"/>
    <n v="192"/>
  </r>
  <r>
    <s v="ORD004327"/>
    <s v="CUST8576"/>
    <s v="Eric Johns DVM"/>
    <s v="jason.matthews@gmail.com"/>
    <x v="4"/>
    <d v="2023-01-10T00:00:00"/>
    <x v="708"/>
    <x v="3"/>
    <x v="1"/>
    <s v="March"/>
    <x v="0"/>
    <s v="PROD2789"/>
    <x v="13"/>
    <x v="4"/>
    <n v="590"/>
    <n v="3"/>
    <n v="1770"/>
    <x v="1"/>
    <n v="248"/>
    <n v="9"/>
    <x v="1"/>
    <n v="0.2497175141242938"/>
    <n v="442"/>
  </r>
  <r>
    <s v="ORD004328"/>
    <s v="CUST7193"/>
    <s v="Tanya Baker"/>
    <s v="jacob.smith@gmail.com"/>
    <x v="4"/>
    <d v="2024-05-24T00:00:00"/>
    <x v="642"/>
    <x v="6"/>
    <x v="1"/>
    <s v="August"/>
    <x v="0"/>
    <s v="PROD8725"/>
    <x v="13"/>
    <x v="4"/>
    <n v="315"/>
    <n v="6"/>
    <n v="1890"/>
    <x v="0"/>
    <n v="183"/>
    <n v="5"/>
    <x v="0"/>
    <n v="0.24973544973544973"/>
    <n v="472"/>
  </r>
  <r>
    <s v="ORD004329"/>
    <s v="CUST5100"/>
    <s v="David Freeman"/>
    <s v="diane.kim@outlook.com"/>
    <x v="1"/>
    <d v="2024-01-15T00:00:00"/>
    <x v="565"/>
    <x v="11"/>
    <x v="1"/>
    <s v="July"/>
    <x v="0"/>
    <s v="PROD1421"/>
    <x v="2"/>
    <x v="1"/>
    <n v="1037"/>
    <n v="6"/>
    <n v="6220"/>
    <x v="1"/>
    <n v="686"/>
    <n v="8"/>
    <x v="1"/>
    <n v="0.15"/>
    <n v="933"/>
  </r>
  <r>
    <s v="ORD004330"/>
    <s v="CUST4939"/>
    <s v="Chris Cooley"/>
    <s v="anna.garcia@yahoo.com"/>
    <x v="3"/>
    <d v="2024-07-08T00:00:00"/>
    <x v="339"/>
    <x v="6"/>
    <x v="1"/>
    <s v="August"/>
    <x v="2"/>
    <s v="PROD1811"/>
    <x v="5"/>
    <x v="3"/>
    <n v="305"/>
    <n v="6"/>
    <n v="1828"/>
    <x v="1"/>
    <n v="110"/>
    <m/>
    <x v="2"/>
    <n v="0.35010940919037198"/>
    <n v="640"/>
  </r>
  <r>
    <s v="ORD004331"/>
    <s v="CUST6669"/>
    <s v="Courtney Joseph"/>
    <s v="bobby.butler@hotmail.com"/>
    <x v="1"/>
    <d v="2023-02-28T00:00:00"/>
    <x v="653"/>
    <x v="1"/>
    <x v="0"/>
    <s v="December"/>
    <x v="0"/>
    <s v="PROD9699"/>
    <x v="3"/>
    <x v="1"/>
    <n v="414"/>
    <n v="6"/>
    <n v="2486"/>
    <x v="1"/>
    <n v="233"/>
    <n v="4"/>
    <x v="0"/>
    <n v="0.15004022526146421"/>
    <n v="373"/>
  </r>
  <r>
    <s v="ORD004332"/>
    <s v="CUST8707"/>
    <s v="John Kennedy"/>
    <s v="kimberly.bates@outlook.com"/>
    <x v="6"/>
    <d v="2023-11-03T00:00:00"/>
    <x v="22"/>
    <x v="1"/>
    <x v="1"/>
    <s v="December"/>
    <x v="0"/>
    <s v="PROD6379"/>
    <x v="19"/>
    <x v="2"/>
    <n v="791"/>
    <n v="4"/>
    <n v="3164"/>
    <x v="0"/>
    <n v="188"/>
    <n v="4"/>
    <x v="0"/>
    <n v="0.29993678887484199"/>
    <n v="949"/>
  </r>
  <r>
    <s v="ORD004333"/>
    <s v="CUST9391"/>
    <s v="Jamie Patterson"/>
    <s v="christopher.richardson@hotmail.com"/>
    <x v="1"/>
    <d v="2024-11-10T00:00:00"/>
    <x v="620"/>
    <x v="2"/>
    <x v="0"/>
    <s v="May"/>
    <x v="0"/>
    <s v="PROD9209"/>
    <x v="11"/>
    <x v="3"/>
    <n v="511"/>
    <n v="1"/>
    <n v="511"/>
    <x v="1"/>
    <n v="29"/>
    <n v="7"/>
    <x v="0"/>
    <n v="0.35029354207436397"/>
    <n v="179"/>
  </r>
  <r>
    <s v="ORD004334"/>
    <s v="CUST5028"/>
    <s v="Christopher Arias"/>
    <s v="gina.fletcher@gmail.com"/>
    <x v="0"/>
    <d v="2024-05-19T00:00:00"/>
    <x v="196"/>
    <x v="11"/>
    <x v="0"/>
    <s v="July"/>
    <x v="0"/>
    <s v="PROD7189"/>
    <x v="11"/>
    <x v="3"/>
    <n v="689"/>
    <n v="5"/>
    <n v="3443"/>
    <x v="1"/>
    <n v="413"/>
    <n v="3"/>
    <x v="0"/>
    <n v="0.34998547778100492"/>
    <n v="1205"/>
  </r>
  <r>
    <s v="ORD004335"/>
    <s v="CUST8224"/>
    <s v="Jeremiah Stewart"/>
    <s v="brian.edwards@hotmail.com"/>
    <x v="0"/>
    <d v="2023-02-05T00:00:00"/>
    <x v="224"/>
    <x v="8"/>
    <x v="0"/>
    <s v="September"/>
    <x v="0"/>
    <s v="PROD9154"/>
    <x v="10"/>
    <x v="2"/>
    <n v="991"/>
    <n v="1"/>
    <n v="991"/>
    <x v="4"/>
    <n v="122"/>
    <n v="10"/>
    <x v="1"/>
    <n v="0.29969727547931385"/>
    <n v="297"/>
  </r>
  <r>
    <s v="ORD004336"/>
    <s v="CUST9265"/>
    <s v="Kurt Mendez"/>
    <s v="jose.miller@outlook.com"/>
    <x v="0"/>
    <d v="2023-07-08T00:00:00"/>
    <x v="321"/>
    <x v="7"/>
    <x v="0"/>
    <s v="November"/>
    <x v="1"/>
    <s v="PROD9977"/>
    <x v="9"/>
    <x v="4"/>
    <n v="419"/>
    <n v="4"/>
    <n v="1678"/>
    <x v="1"/>
    <n v="126"/>
    <m/>
    <x v="2"/>
    <n v="0.24970202622169249"/>
    <n v="419"/>
  </r>
  <r>
    <s v="ORD004337"/>
    <s v="CUST2271"/>
    <s v="Zachary Bennett"/>
    <s v="rebekah.rodriguez@hotmail.com"/>
    <x v="1"/>
    <d v="2024-12-20T00:00:00"/>
    <x v="519"/>
    <x v="7"/>
    <x v="1"/>
    <s v="November"/>
    <x v="0"/>
    <s v="PROD8819"/>
    <x v="16"/>
    <x v="0"/>
    <n v="651"/>
    <n v="7"/>
    <n v="4556"/>
    <x v="1"/>
    <n v="434"/>
    <n v="5"/>
    <x v="0"/>
    <n v="0.39991220368744512"/>
    <n v="1822"/>
  </r>
  <r>
    <s v="ORD004338"/>
    <s v="CUST1107"/>
    <s v="Michael Hunt"/>
    <s v="matthew.johnson@hotmail.com"/>
    <x v="1"/>
    <d v="2024-11-27T00:00:00"/>
    <x v="211"/>
    <x v="0"/>
    <x v="0"/>
    <s v="January"/>
    <x v="0"/>
    <s v="PROD5878"/>
    <x v="4"/>
    <x v="2"/>
    <n v="210"/>
    <n v="1"/>
    <n v="210"/>
    <x v="1"/>
    <n v="22"/>
    <n v="10"/>
    <x v="1"/>
    <n v="0.3"/>
    <n v="63"/>
  </r>
  <r>
    <s v="ORD004339"/>
    <s v="CUST4953"/>
    <s v="Evan Hernandez"/>
    <s v="veronica.small@outlook.com"/>
    <x v="3"/>
    <d v="2024-01-23T00:00:00"/>
    <x v="205"/>
    <x v="10"/>
    <x v="0"/>
    <s v="February"/>
    <x v="0"/>
    <s v="PROD7023"/>
    <x v="12"/>
    <x v="3"/>
    <n v="157"/>
    <n v="2"/>
    <n v="314"/>
    <x v="0"/>
    <n v="19"/>
    <n v="5"/>
    <x v="0"/>
    <n v="0.3503184713375796"/>
    <n v="110"/>
  </r>
  <r>
    <s v="ORD004340"/>
    <s v="CUST8573"/>
    <s v="Karen Cobb"/>
    <s v="richard.martin@yahoo.com"/>
    <x v="0"/>
    <d v="2024-04-10T00:00:00"/>
    <x v="160"/>
    <x v="7"/>
    <x v="1"/>
    <s v="November"/>
    <x v="0"/>
    <s v="PROD8909"/>
    <x v="10"/>
    <x v="2"/>
    <n v="358"/>
    <n v="7"/>
    <n v="2509"/>
    <x v="0"/>
    <n v="126"/>
    <n v="9"/>
    <x v="1"/>
    <n v="0.30011956954962138"/>
    <n v="753"/>
  </r>
  <r>
    <s v="ORD004341"/>
    <s v="CUST8110"/>
    <s v="George Harding"/>
    <s v="michael.cox@yahoo.com"/>
    <x v="1"/>
    <d v="2023-03-14T00:00:00"/>
    <x v="280"/>
    <x v="10"/>
    <x v="1"/>
    <s v="February"/>
    <x v="0"/>
    <s v="PROD7504"/>
    <x v="10"/>
    <x v="2"/>
    <n v="194"/>
    <n v="3"/>
    <n v="582"/>
    <x v="1"/>
    <n v="31"/>
    <n v="3"/>
    <x v="0"/>
    <n v="0.30068728522336768"/>
    <n v="175"/>
  </r>
  <r>
    <s v="ORD004342"/>
    <s v="CUST1142"/>
    <s v="Kevin Reynolds"/>
    <s v="mark.moore@outlook.com"/>
    <x v="1"/>
    <d v="2023-10-18T00:00:00"/>
    <x v="696"/>
    <x v="8"/>
    <x v="1"/>
    <s v="September"/>
    <x v="0"/>
    <s v="PROD3737"/>
    <x v="9"/>
    <x v="4"/>
    <n v="702"/>
    <n v="3"/>
    <n v="2106"/>
    <x v="1"/>
    <n v="221"/>
    <n v="5"/>
    <x v="0"/>
    <n v="0.25023741690408358"/>
    <n v="527"/>
  </r>
  <r>
    <s v="ORD004343"/>
    <s v="CUST9229"/>
    <s v="Amanda Anderson"/>
    <s v="theresa.christensen@outlook.com"/>
    <x v="4"/>
    <d v="2024-05-22T00:00:00"/>
    <x v="281"/>
    <x v="11"/>
    <x v="0"/>
    <s v="July"/>
    <x v="0"/>
    <s v="PROD7505"/>
    <x v="19"/>
    <x v="2"/>
    <n v="1036"/>
    <n v="5"/>
    <n v="5179"/>
    <x v="1"/>
    <n v="646"/>
    <n v="3"/>
    <x v="0"/>
    <n v="0.30005792624058697"/>
    <n v="1554"/>
  </r>
  <r>
    <s v="ORD004344"/>
    <s v="CUST9773"/>
    <s v="Sandra Luna"/>
    <s v="eric.ruiz@outlook.com"/>
    <x v="3"/>
    <d v="2024-02-29T00:00:00"/>
    <x v="592"/>
    <x v="5"/>
    <x v="1"/>
    <s v="October"/>
    <x v="0"/>
    <s v="PROD1808"/>
    <x v="15"/>
    <x v="1"/>
    <n v="616"/>
    <n v="4"/>
    <n v="2463"/>
    <x v="0"/>
    <n v="233"/>
    <n v="9"/>
    <x v="1"/>
    <n v="0.14981729598051158"/>
    <n v="369"/>
  </r>
  <r>
    <s v="ORD004345"/>
    <s v="CUST5147"/>
    <s v="Chase Gregory"/>
    <s v="michael.jones@outlook.com"/>
    <x v="3"/>
    <d v="2023-06-07T00:00:00"/>
    <x v="364"/>
    <x v="8"/>
    <x v="1"/>
    <s v="September"/>
    <x v="0"/>
    <s v="PROD7827"/>
    <x v="13"/>
    <x v="4"/>
    <n v="276"/>
    <n v="2"/>
    <n v="552"/>
    <x v="1"/>
    <n v="65"/>
    <n v="8"/>
    <x v="1"/>
    <n v="0.25"/>
    <n v="138"/>
  </r>
  <r>
    <s v="ORD004346"/>
    <s v="CUST9675"/>
    <s v="Denise Ali"/>
    <s v="brian.richardson@yahoo.com"/>
    <x v="2"/>
    <d v="2024-04-11T00:00:00"/>
    <x v="660"/>
    <x v="1"/>
    <x v="0"/>
    <s v="December"/>
    <x v="0"/>
    <s v="PROD4759"/>
    <x v="0"/>
    <x v="0"/>
    <n v="931"/>
    <n v="10"/>
    <n v="9312"/>
    <x v="1"/>
    <n v="823"/>
    <n v="3"/>
    <x v="0"/>
    <n v="0.40002147766323026"/>
    <n v="3725"/>
  </r>
  <r>
    <s v="ORD004347"/>
    <s v="CUST6542"/>
    <s v="Jillian Smith"/>
    <s v="robert.jenkins@yahoo.com"/>
    <x v="4"/>
    <d v="2024-10-10T00:00:00"/>
    <x v="280"/>
    <x v="10"/>
    <x v="1"/>
    <s v="February"/>
    <x v="0"/>
    <s v="PROD5236"/>
    <x v="14"/>
    <x v="4"/>
    <n v="188"/>
    <n v="3"/>
    <n v="565"/>
    <x v="2"/>
    <n v="46"/>
    <n v="8"/>
    <x v="1"/>
    <n v="0.24955752212389382"/>
    <n v="141"/>
  </r>
  <r>
    <s v="ORD004348"/>
    <s v="CUST8224"/>
    <s v="Jeremiah Stewart"/>
    <s v="brian.edwards@hotmail.com"/>
    <x v="0"/>
    <d v="2023-02-05T00:00:00"/>
    <x v="110"/>
    <x v="2"/>
    <x v="0"/>
    <s v="May"/>
    <x v="0"/>
    <s v="PROD8439"/>
    <x v="2"/>
    <x v="1"/>
    <n v="63"/>
    <n v="3"/>
    <n v="188"/>
    <x v="1"/>
    <n v="27"/>
    <n v="2"/>
    <x v="0"/>
    <n v="0.14893617021276595"/>
    <n v="28"/>
  </r>
  <r>
    <s v="ORD004349"/>
    <s v="CUST8814"/>
    <s v="Teresa Chen"/>
    <s v="kathryn.shaffer@yahoo.com"/>
    <x v="2"/>
    <d v="2024-04-13T00:00:00"/>
    <x v="98"/>
    <x v="4"/>
    <x v="1"/>
    <s v="April"/>
    <x v="0"/>
    <s v="PROD3488"/>
    <x v="20"/>
    <x v="3"/>
    <n v="395"/>
    <n v="1"/>
    <n v="395"/>
    <x v="1"/>
    <n v="32"/>
    <n v="9"/>
    <x v="1"/>
    <n v="0.34936708860759491"/>
    <n v="138"/>
  </r>
  <r>
    <s v="ORD004350"/>
    <s v="CUST4801"/>
    <s v="Calvin Nelson"/>
    <s v="dan.holmes@gmail.com"/>
    <x v="0"/>
    <d v="2023-10-13T00:00:00"/>
    <x v="705"/>
    <x v="5"/>
    <x v="1"/>
    <s v="October"/>
    <x v="0"/>
    <s v="PROD6467"/>
    <x v="14"/>
    <x v="4"/>
    <n v="19"/>
    <n v="2"/>
    <n v="38"/>
    <x v="1"/>
    <n v="3"/>
    <n v="4"/>
    <x v="0"/>
    <n v="0.23684210526315788"/>
    <n v="9"/>
  </r>
  <r>
    <s v="ORD004351"/>
    <s v="CUST2502"/>
    <s v="John Richards"/>
    <s v="diana.bauer@gmail.com"/>
    <x v="6"/>
    <d v="2023-11-13T00:00:00"/>
    <x v="692"/>
    <x v="3"/>
    <x v="1"/>
    <s v="March"/>
    <x v="0"/>
    <s v="PROD6366"/>
    <x v="8"/>
    <x v="2"/>
    <n v="157"/>
    <n v="2"/>
    <n v="315"/>
    <x v="3"/>
    <n v="45"/>
    <n v="5"/>
    <x v="0"/>
    <n v="0.29841269841269841"/>
    <n v="94"/>
  </r>
  <r>
    <s v="ORD004352"/>
    <s v="CUST8080"/>
    <s v="Michelle Cole"/>
    <s v="jason.murray@yahoo.com"/>
    <x v="2"/>
    <d v="2024-10-14T00:00:00"/>
    <x v="686"/>
    <x v="8"/>
    <x v="0"/>
    <s v="September"/>
    <x v="0"/>
    <s v="PROD8593"/>
    <x v="1"/>
    <x v="1"/>
    <n v="701"/>
    <n v="1"/>
    <n v="701"/>
    <x v="1"/>
    <n v="52"/>
    <n v="4"/>
    <x v="0"/>
    <n v="0.14978601997146934"/>
    <n v="105"/>
  </r>
  <r>
    <s v="ORD004353"/>
    <s v="CUST6280"/>
    <s v="Jacqueline Gonzales"/>
    <s v="tyler.johnson@yahoo.com"/>
    <x v="2"/>
    <d v="2023-04-03T00:00:00"/>
    <x v="712"/>
    <x v="5"/>
    <x v="0"/>
    <s v="October"/>
    <x v="1"/>
    <s v="PROD5066"/>
    <x v="13"/>
    <x v="4"/>
    <n v="664"/>
    <n v="1"/>
    <n v="664"/>
    <x v="0"/>
    <n v="59"/>
    <m/>
    <x v="2"/>
    <n v="0.25"/>
    <n v="166"/>
  </r>
  <r>
    <s v="ORD004354"/>
    <s v="CUST5144"/>
    <s v="Alexandra Castaneda MD"/>
    <s v="brandon.baker@gmail.com"/>
    <x v="3"/>
    <d v="2024-06-25T00:00:00"/>
    <x v="384"/>
    <x v="9"/>
    <x v="1"/>
    <s v="June"/>
    <x v="0"/>
    <s v="PROD4972"/>
    <x v="21"/>
    <x v="1"/>
    <n v="847"/>
    <n v="3"/>
    <n v="2540"/>
    <x v="3"/>
    <n v="133"/>
    <n v="5"/>
    <x v="0"/>
    <n v="0.15"/>
    <n v="381"/>
  </r>
  <r>
    <s v="ORD004355"/>
    <s v="CUST3421"/>
    <s v="Evelyn Padilla"/>
    <s v="sandra.gutierrez@yahoo.com"/>
    <x v="0"/>
    <d v="2024-03-15T00:00:00"/>
    <x v="284"/>
    <x v="3"/>
    <x v="0"/>
    <s v="March"/>
    <x v="0"/>
    <s v="PROD9169"/>
    <x v="13"/>
    <x v="4"/>
    <n v="751"/>
    <n v="1"/>
    <n v="751"/>
    <x v="1"/>
    <n v="105"/>
    <n v="10"/>
    <x v="1"/>
    <n v="0.25033288948069243"/>
    <n v="188"/>
  </r>
  <r>
    <s v="ORD004356"/>
    <s v="CUST4613"/>
    <s v="Jessica Reed"/>
    <s v="william.beck@outlook.com"/>
    <x v="0"/>
    <d v="2023-02-01T00:00:00"/>
    <x v="503"/>
    <x v="4"/>
    <x v="0"/>
    <s v="April"/>
    <x v="0"/>
    <s v="PROD7294"/>
    <x v="13"/>
    <x v="4"/>
    <n v="109"/>
    <n v="3"/>
    <n v="326"/>
    <x v="2"/>
    <n v="24"/>
    <n v="5"/>
    <x v="0"/>
    <n v="0.25153374233128833"/>
    <n v="82"/>
  </r>
  <r>
    <s v="ORD004357"/>
    <s v="CUST7075"/>
    <s v="Michelle Allen"/>
    <s v="melissa.taylor@gmail.com"/>
    <x v="1"/>
    <d v="2023-06-23T00:00:00"/>
    <x v="250"/>
    <x v="0"/>
    <x v="1"/>
    <s v="January"/>
    <x v="0"/>
    <s v="PROD7196"/>
    <x v="16"/>
    <x v="0"/>
    <n v="107"/>
    <n v="2"/>
    <n v="214"/>
    <x v="1"/>
    <n v="31"/>
    <n v="5"/>
    <x v="0"/>
    <n v="0.40186915887850466"/>
    <n v="86"/>
  </r>
  <r>
    <s v="ORD004358"/>
    <s v="CUST7972"/>
    <s v="Robert Pierce"/>
    <s v="courtney.herrera@hotmail.com"/>
    <x v="2"/>
    <d v="2024-06-12T00:00:00"/>
    <x v="38"/>
    <x v="8"/>
    <x v="1"/>
    <s v="September"/>
    <x v="0"/>
    <s v="PROD9059"/>
    <x v="11"/>
    <x v="3"/>
    <n v="885"/>
    <n v="5"/>
    <n v="4425"/>
    <x v="4"/>
    <n v="458"/>
    <n v="9"/>
    <x v="1"/>
    <n v="0.35005649717514126"/>
    <n v="1549"/>
  </r>
  <r>
    <s v="ORD004359"/>
    <s v="CUST5094"/>
    <s v="Jason Johnson"/>
    <s v="michael.moore@yahoo.com"/>
    <x v="4"/>
    <d v="2024-10-30T00:00:00"/>
    <x v="247"/>
    <x v="11"/>
    <x v="1"/>
    <s v="July"/>
    <x v="0"/>
    <s v="PROD1786"/>
    <x v="13"/>
    <x v="4"/>
    <n v="342"/>
    <n v="6"/>
    <n v="2051"/>
    <x v="0"/>
    <n v="173"/>
    <n v="2"/>
    <x v="0"/>
    <n v="0.25012189176011701"/>
    <n v="513"/>
  </r>
  <r>
    <s v="ORD004360"/>
    <s v="CUST5509"/>
    <s v="Whitney Perry"/>
    <s v="donald.banks@yahoo.com"/>
    <x v="5"/>
    <d v="2024-03-30T00:00:00"/>
    <x v="98"/>
    <x v="4"/>
    <x v="1"/>
    <s v="April"/>
    <x v="1"/>
    <s v="PROD9112"/>
    <x v="6"/>
    <x v="0"/>
    <n v="999"/>
    <n v="4"/>
    <n v="3996"/>
    <x v="0"/>
    <n v="373"/>
    <m/>
    <x v="2"/>
    <n v="0.39989989989989988"/>
    <n v="1598"/>
  </r>
  <r>
    <s v="ORD004361"/>
    <s v="CUST7061"/>
    <s v="Angela Parks"/>
    <s v="brian.brown@outlook.com"/>
    <x v="5"/>
    <d v="2024-10-17T00:00:00"/>
    <x v="293"/>
    <x v="9"/>
    <x v="0"/>
    <s v="June"/>
    <x v="0"/>
    <s v="PROD1344"/>
    <x v="0"/>
    <x v="0"/>
    <n v="177"/>
    <n v="4"/>
    <n v="706"/>
    <x v="1"/>
    <n v="35"/>
    <n v="3"/>
    <x v="0"/>
    <n v="0.40084985835694054"/>
    <n v="283"/>
  </r>
  <r>
    <s v="ORD004362"/>
    <s v="CUST9546"/>
    <s v="Megan Wright"/>
    <s v="sarah.johnson@hotmail.com"/>
    <x v="1"/>
    <d v="2024-08-16T00:00:00"/>
    <x v="626"/>
    <x v="1"/>
    <x v="1"/>
    <s v="December"/>
    <x v="0"/>
    <s v="PROD1072"/>
    <x v="9"/>
    <x v="4"/>
    <n v="106"/>
    <n v="6"/>
    <n v="636"/>
    <x v="0"/>
    <n v="33"/>
    <n v="10"/>
    <x v="1"/>
    <n v="0.25"/>
    <n v="159"/>
  </r>
  <r>
    <s v="ORD004363"/>
    <s v="CUST7515"/>
    <s v="Dr. Kathryn Robinson MD"/>
    <s v="diana.johnson@outlook.com"/>
    <x v="3"/>
    <d v="2024-07-03T00:00:00"/>
    <x v="143"/>
    <x v="6"/>
    <x v="1"/>
    <s v="August"/>
    <x v="0"/>
    <s v="PROD6218"/>
    <x v="2"/>
    <x v="1"/>
    <n v="237"/>
    <n v="5"/>
    <n v="1187"/>
    <x v="2"/>
    <n v="173"/>
    <n v="2"/>
    <x v="0"/>
    <n v="0.14995787700084245"/>
    <n v="178"/>
  </r>
  <r>
    <s v="ORD004364"/>
    <s v="CUST1471"/>
    <s v="Christina Myers"/>
    <s v="dylan.gomez@yahoo.com"/>
    <x v="4"/>
    <d v="2023-01-01T00:00:00"/>
    <x v="426"/>
    <x v="1"/>
    <x v="0"/>
    <s v="December"/>
    <x v="0"/>
    <s v="PROD9666"/>
    <x v="9"/>
    <x v="4"/>
    <n v="1540"/>
    <n v="8"/>
    <n v="12316"/>
    <x v="1"/>
    <n v="842"/>
    <n v="2"/>
    <x v="0"/>
    <n v="0.25"/>
    <n v="3079"/>
  </r>
  <r>
    <s v="ORD004365"/>
    <s v="CUST5067"/>
    <s v="Brenda Gonzalez"/>
    <s v="anthony.jordan@outlook.com"/>
    <x v="3"/>
    <d v="2023-07-21T00:00:00"/>
    <x v="694"/>
    <x v="10"/>
    <x v="0"/>
    <s v="February"/>
    <x v="0"/>
    <s v="PROD8039"/>
    <x v="18"/>
    <x v="0"/>
    <n v="501"/>
    <n v="1"/>
    <n v="501"/>
    <x v="0"/>
    <n v="32"/>
    <n v="2"/>
    <x v="0"/>
    <n v="0.39920159680638723"/>
    <n v="200"/>
  </r>
  <r>
    <s v="ORD004366"/>
    <s v="CUST8094"/>
    <s v="Mr. Matthew Stewart DDS"/>
    <s v="brooke.long@hotmail.com"/>
    <x v="0"/>
    <d v="2023-08-12T00:00:00"/>
    <x v="350"/>
    <x v="5"/>
    <x v="1"/>
    <s v="October"/>
    <x v="0"/>
    <s v="PROD1148"/>
    <x v="20"/>
    <x v="3"/>
    <n v="164"/>
    <n v="4"/>
    <n v="656"/>
    <x v="3"/>
    <n v="90"/>
    <n v="7"/>
    <x v="0"/>
    <n v="0.34908536585365851"/>
    <n v="229"/>
  </r>
  <r>
    <s v="ORD004367"/>
    <s v="CUST2169"/>
    <s v="Tara Mayer"/>
    <s v="frances.bell@outlook.com"/>
    <x v="5"/>
    <d v="2024-08-22T00:00:00"/>
    <x v="647"/>
    <x v="2"/>
    <x v="1"/>
    <s v="May"/>
    <x v="1"/>
    <s v="PROD6336"/>
    <x v="11"/>
    <x v="3"/>
    <n v="222"/>
    <n v="4"/>
    <n v="889"/>
    <x v="1"/>
    <n v="125"/>
    <m/>
    <x v="2"/>
    <n v="0.34983127109111362"/>
    <n v="311"/>
  </r>
  <r>
    <s v="ORD004368"/>
    <s v="CUST8710"/>
    <s v="Ryan Herring"/>
    <s v="jodi.everett@hotmail.com"/>
    <x v="5"/>
    <d v="2024-12-29T00:00:00"/>
    <x v="574"/>
    <x v="8"/>
    <x v="0"/>
    <s v="September"/>
    <x v="0"/>
    <s v="PROD6835"/>
    <x v="16"/>
    <x v="0"/>
    <n v="251"/>
    <n v="1"/>
    <n v="251"/>
    <x v="0"/>
    <n v="22"/>
    <n v="6"/>
    <x v="0"/>
    <n v="0.39840637450199201"/>
    <n v="100"/>
  </r>
  <r>
    <s v="ORD004369"/>
    <s v="CUST7219"/>
    <s v="Andrew Robertson"/>
    <s v="james.hill@hotmail.com"/>
    <x v="4"/>
    <d v="2024-10-09T00:00:00"/>
    <x v="506"/>
    <x v="5"/>
    <x v="0"/>
    <s v="October"/>
    <x v="0"/>
    <s v="PROD4260"/>
    <x v="11"/>
    <x v="3"/>
    <n v="43"/>
    <n v="3"/>
    <n v="129"/>
    <x v="1"/>
    <n v="15"/>
    <n v="9"/>
    <x v="1"/>
    <n v="0.34883720930232559"/>
    <n v="45"/>
  </r>
  <r>
    <s v="ORD004370"/>
    <s v="CUST5569"/>
    <s v="Ethan Garner"/>
    <s v="deborah.perez@gmail.com"/>
    <x v="5"/>
    <d v="2024-07-26T00:00:00"/>
    <x v="28"/>
    <x v="8"/>
    <x v="0"/>
    <s v="September"/>
    <x v="0"/>
    <s v="PROD5165"/>
    <x v="18"/>
    <x v="0"/>
    <n v="331"/>
    <n v="3"/>
    <n v="992"/>
    <x v="4"/>
    <n v="130"/>
    <n v="9"/>
    <x v="1"/>
    <n v="0.40020161290322581"/>
    <n v="397"/>
  </r>
  <r>
    <s v="ORD004371"/>
    <s v="CUST6161"/>
    <s v="Robert Hayes"/>
    <s v="veronica.dennis@gmail.com"/>
    <x v="0"/>
    <d v="2024-01-01T00:00:00"/>
    <x v="706"/>
    <x v="1"/>
    <x v="0"/>
    <s v="December"/>
    <x v="0"/>
    <s v="PROD8229"/>
    <x v="8"/>
    <x v="2"/>
    <n v="639"/>
    <n v="8"/>
    <n v="5109"/>
    <x v="1"/>
    <n v="453"/>
    <n v="5"/>
    <x v="0"/>
    <n v="0.30005871990604815"/>
    <n v="1533"/>
  </r>
  <r>
    <s v="ORD004372"/>
    <s v="CUST8181"/>
    <s v="Timothy Edwards"/>
    <s v="barbara.jackson@hotmail.com"/>
    <x v="1"/>
    <d v="2023-03-10T00:00:00"/>
    <x v="104"/>
    <x v="7"/>
    <x v="1"/>
    <s v="November"/>
    <x v="0"/>
    <s v="PROD1702"/>
    <x v="20"/>
    <x v="3"/>
    <n v="800"/>
    <n v="4"/>
    <n v="3198"/>
    <x v="1"/>
    <n v="163"/>
    <n v="8"/>
    <x v="1"/>
    <n v="0.34990619136960599"/>
    <n v="1119"/>
  </r>
  <r>
    <s v="ORD004373"/>
    <s v="CUST7702"/>
    <s v="Kimberly Levy"/>
    <s v="adam.smith@outlook.com"/>
    <x v="4"/>
    <d v="2024-12-11T00:00:00"/>
    <x v="707"/>
    <x v="5"/>
    <x v="0"/>
    <s v="October"/>
    <x v="0"/>
    <s v="PROD5937"/>
    <x v="8"/>
    <x v="2"/>
    <n v="89"/>
    <n v="1"/>
    <n v="89"/>
    <x v="3"/>
    <n v="10"/>
    <n v="5"/>
    <x v="0"/>
    <n v="0.30337078651685395"/>
    <n v="27"/>
  </r>
  <r>
    <s v="ORD004374"/>
    <s v="CUST3188"/>
    <s v="Janice Clark"/>
    <s v="katie.price@outlook.com"/>
    <x v="1"/>
    <d v="2023-10-13T00:00:00"/>
    <x v="299"/>
    <x v="6"/>
    <x v="0"/>
    <s v="August"/>
    <x v="2"/>
    <s v="PROD2166"/>
    <x v="19"/>
    <x v="2"/>
    <n v="230"/>
    <n v="2"/>
    <n v="461"/>
    <x v="0"/>
    <n v="45"/>
    <m/>
    <x v="2"/>
    <n v="0.29934924078091107"/>
    <n v="138"/>
  </r>
  <r>
    <s v="ORD004375"/>
    <s v="CUST6032"/>
    <s v="Jaclyn King"/>
    <s v="natalie.nelson@hotmail.com"/>
    <x v="6"/>
    <d v="2024-07-16T00:00:00"/>
    <x v="61"/>
    <x v="3"/>
    <x v="0"/>
    <s v="March"/>
    <x v="0"/>
    <s v="PROD1557"/>
    <x v="9"/>
    <x v="4"/>
    <n v="90"/>
    <n v="5"/>
    <n v="450"/>
    <x v="4"/>
    <n v="63"/>
    <n v="8"/>
    <x v="1"/>
    <n v="0.25111111111111112"/>
    <n v="113"/>
  </r>
  <r>
    <s v="ORD004376"/>
    <s v="CUST5100"/>
    <s v="David Freeman"/>
    <s v="diane.kim@outlook.com"/>
    <x v="1"/>
    <d v="2024-01-15T00:00:00"/>
    <x v="520"/>
    <x v="1"/>
    <x v="0"/>
    <s v="December"/>
    <x v="0"/>
    <s v="PROD7995"/>
    <x v="19"/>
    <x v="2"/>
    <n v="302"/>
    <n v="2"/>
    <n v="605"/>
    <x v="0"/>
    <n v="72"/>
    <n v="5"/>
    <x v="0"/>
    <n v="0.29917355371900828"/>
    <n v="181"/>
  </r>
  <r>
    <s v="ORD004377"/>
    <s v="CUST8831"/>
    <s v="Luis Griffith"/>
    <s v="melissa.clark@hotmail.com"/>
    <x v="2"/>
    <d v="2023-03-18T00:00:00"/>
    <x v="315"/>
    <x v="10"/>
    <x v="1"/>
    <s v="February"/>
    <x v="0"/>
    <s v="PROD4440"/>
    <x v="17"/>
    <x v="3"/>
    <n v="380"/>
    <n v="4"/>
    <n v="1520"/>
    <x v="1"/>
    <n v="167"/>
    <n v="6"/>
    <x v="0"/>
    <n v="0.35"/>
    <n v="532"/>
  </r>
  <r>
    <s v="ORD004378"/>
    <s v="CUST8148"/>
    <s v="Mark Green Jr."/>
    <s v="sean.fields@yahoo.com"/>
    <x v="1"/>
    <d v="2024-08-09T00:00:00"/>
    <x v="613"/>
    <x v="5"/>
    <x v="0"/>
    <s v="October"/>
    <x v="0"/>
    <s v="PROD3203"/>
    <x v="14"/>
    <x v="4"/>
    <n v="688"/>
    <n v="6"/>
    <n v="4128"/>
    <x v="0"/>
    <n v="561"/>
    <n v="8"/>
    <x v="1"/>
    <n v="0.25"/>
    <n v="1032"/>
  </r>
  <r>
    <s v="ORD004379"/>
    <s v="CUST1514"/>
    <s v="Brenda Daniels"/>
    <s v="andrew.wilkerson@yahoo.com"/>
    <x v="6"/>
    <d v="2023-10-29T00:00:00"/>
    <x v="30"/>
    <x v="7"/>
    <x v="0"/>
    <s v="November"/>
    <x v="0"/>
    <s v="PROD8129"/>
    <x v="18"/>
    <x v="0"/>
    <n v="438"/>
    <n v="4"/>
    <n v="1751"/>
    <x v="0"/>
    <n v="150"/>
    <n v="3"/>
    <x v="0"/>
    <n v="0.39977155910908052"/>
    <n v="700"/>
  </r>
  <r>
    <s v="ORD004380"/>
    <s v="CUST5593"/>
    <s v="Daryl Davis"/>
    <s v="ian.newton@yahoo.com"/>
    <x v="6"/>
    <d v="2023-06-22T00:00:00"/>
    <x v="435"/>
    <x v="0"/>
    <x v="0"/>
    <s v="January"/>
    <x v="0"/>
    <s v="PROD9861"/>
    <x v="8"/>
    <x v="2"/>
    <n v="545"/>
    <n v="3"/>
    <n v="1636"/>
    <x v="1"/>
    <n v="174"/>
    <n v="3"/>
    <x v="0"/>
    <n v="0.30012224938875304"/>
    <n v="491"/>
  </r>
  <r>
    <s v="ORD004381"/>
    <s v="CUST2227"/>
    <s v="Dustin Garrett"/>
    <s v="carolyn.alvarez@yahoo.com"/>
    <x v="5"/>
    <d v="2024-01-22T00:00:00"/>
    <x v="417"/>
    <x v="1"/>
    <x v="0"/>
    <s v="December"/>
    <x v="0"/>
    <s v="PROD3162"/>
    <x v="6"/>
    <x v="0"/>
    <n v="909"/>
    <n v="10"/>
    <n v="9086"/>
    <x v="0"/>
    <n v="776"/>
    <n v="3"/>
    <x v="0"/>
    <n v="0.39995597622716267"/>
    <n v="3634"/>
  </r>
  <r>
    <s v="ORD004382"/>
    <s v="CUST4953"/>
    <s v="Evan Hernandez"/>
    <s v="veronica.small@outlook.com"/>
    <x v="3"/>
    <d v="2024-01-23T00:00:00"/>
    <x v="677"/>
    <x v="11"/>
    <x v="1"/>
    <s v="July"/>
    <x v="0"/>
    <s v="PROD2837"/>
    <x v="18"/>
    <x v="0"/>
    <n v="933"/>
    <n v="2"/>
    <n v="1865"/>
    <x v="0"/>
    <n v="112"/>
    <n v="8"/>
    <x v="1"/>
    <n v="0.4"/>
    <n v="746"/>
  </r>
  <r>
    <s v="ORD004383"/>
    <s v="CUST3345"/>
    <s v="Amy Johnson"/>
    <s v="tammy.hess@outlook.com"/>
    <x v="1"/>
    <d v="2024-12-19T00:00:00"/>
    <x v="46"/>
    <x v="8"/>
    <x v="0"/>
    <s v="September"/>
    <x v="0"/>
    <s v="PROD3421"/>
    <x v="18"/>
    <x v="0"/>
    <n v="783"/>
    <n v="5"/>
    <n v="3917"/>
    <x v="2"/>
    <n v="400"/>
    <n v="5"/>
    <x v="0"/>
    <n v="0.4000510594842992"/>
    <n v="1567"/>
  </r>
  <r>
    <s v="ORD004384"/>
    <s v="CUST2832"/>
    <s v="Andrew Nelson"/>
    <s v="amy.perkins@hotmail.com"/>
    <x v="1"/>
    <d v="2023-10-15T00:00:00"/>
    <x v="127"/>
    <x v="4"/>
    <x v="0"/>
    <s v="April"/>
    <x v="0"/>
    <s v="PROD9166"/>
    <x v="7"/>
    <x v="4"/>
    <n v="698"/>
    <n v="2"/>
    <n v="1396"/>
    <x v="0"/>
    <n v="209"/>
    <n v="10"/>
    <x v="1"/>
    <n v="0.25"/>
    <n v="349"/>
  </r>
  <r>
    <s v="ORD004385"/>
    <s v="CUST2279"/>
    <s v="Sabrina Ware"/>
    <s v="erin.reilly@yahoo.com"/>
    <x v="2"/>
    <d v="2024-01-22T00:00:00"/>
    <x v="358"/>
    <x v="8"/>
    <x v="1"/>
    <s v="September"/>
    <x v="0"/>
    <s v="PROD5936"/>
    <x v="6"/>
    <x v="0"/>
    <n v="91"/>
    <n v="5"/>
    <n v="456"/>
    <x v="2"/>
    <n v="31"/>
    <n v="6"/>
    <x v="0"/>
    <n v="0.39912280701754388"/>
    <n v="182"/>
  </r>
  <r>
    <s v="ORD004386"/>
    <s v="CUST3366"/>
    <s v="Carlos Edwards"/>
    <s v="michael.malone@hotmail.com"/>
    <x v="2"/>
    <d v="2024-03-13T00:00:00"/>
    <x v="658"/>
    <x v="9"/>
    <x v="1"/>
    <s v="June"/>
    <x v="1"/>
    <s v="PROD3118"/>
    <x v="6"/>
    <x v="0"/>
    <n v="318"/>
    <n v="6"/>
    <n v="1906"/>
    <x v="3"/>
    <n v="276"/>
    <m/>
    <x v="2"/>
    <n v="0.39979013641133265"/>
    <n v="762"/>
  </r>
  <r>
    <s v="ORD004387"/>
    <s v="CUST5362"/>
    <s v="April York"/>
    <s v="susan.james@outlook.com"/>
    <x v="0"/>
    <d v="2024-01-21T00:00:00"/>
    <x v="82"/>
    <x v="9"/>
    <x v="0"/>
    <s v="June"/>
    <x v="0"/>
    <s v="PROD4853"/>
    <x v="12"/>
    <x v="3"/>
    <n v="1151"/>
    <n v="2"/>
    <n v="2302"/>
    <x v="1"/>
    <n v="216"/>
    <n v="2"/>
    <x v="0"/>
    <n v="0.35013032145960032"/>
    <n v="806"/>
  </r>
  <r>
    <s v="ORD004388"/>
    <s v="CUST8027"/>
    <s v="Justin Randolph"/>
    <s v="stacey.jones@gmail.com"/>
    <x v="0"/>
    <d v="2023-11-07T00:00:00"/>
    <x v="238"/>
    <x v="4"/>
    <x v="0"/>
    <s v="April"/>
    <x v="0"/>
    <s v="PROD3636"/>
    <x v="20"/>
    <x v="3"/>
    <n v="368"/>
    <n v="2"/>
    <n v="736"/>
    <x v="2"/>
    <n v="75"/>
    <n v="9"/>
    <x v="1"/>
    <n v="0.35054347826086957"/>
    <n v="258"/>
  </r>
  <r>
    <s v="ORD004389"/>
    <s v="CUST1037"/>
    <s v="Stanley Hinton"/>
    <s v="andrew.rogers@gmail.com"/>
    <x v="5"/>
    <d v="2024-02-12T00:00:00"/>
    <x v="31"/>
    <x v="3"/>
    <x v="1"/>
    <s v="March"/>
    <x v="0"/>
    <s v="PROD2985"/>
    <x v="9"/>
    <x v="4"/>
    <n v="159"/>
    <n v="2"/>
    <n v="318"/>
    <x v="1"/>
    <n v="19"/>
    <n v="5"/>
    <x v="0"/>
    <n v="0.25157232704402516"/>
    <n v="80"/>
  </r>
  <r>
    <s v="ORD004390"/>
    <s v="CUST1925"/>
    <s v="Jerry Randolph"/>
    <s v="heather.warner@yahoo.com"/>
    <x v="5"/>
    <d v="2024-02-26T00:00:00"/>
    <x v="499"/>
    <x v="4"/>
    <x v="0"/>
    <s v="April"/>
    <x v="1"/>
    <s v="PROD8448"/>
    <x v="0"/>
    <x v="0"/>
    <n v="961"/>
    <n v="2"/>
    <n v="1921"/>
    <x v="0"/>
    <n v="271"/>
    <m/>
    <x v="2"/>
    <n v="0.40031233732431026"/>
    <n v="769"/>
  </r>
  <r>
    <s v="ORD004391"/>
    <s v="CUST9265"/>
    <s v="Mary Larsen"/>
    <s v="christopher.james@gmail.com"/>
    <x v="1"/>
    <d v="2023-06-15T00:00:00"/>
    <x v="443"/>
    <x v="5"/>
    <x v="1"/>
    <s v="October"/>
    <x v="0"/>
    <s v="PROD1713"/>
    <x v="0"/>
    <x v="0"/>
    <n v="1066"/>
    <n v="6"/>
    <n v="6395"/>
    <x v="0"/>
    <n v="436"/>
    <n v="2"/>
    <x v="0"/>
    <n v="0.4"/>
    <n v="2558"/>
  </r>
  <r>
    <s v="ORD004392"/>
    <s v="CUST4448"/>
    <s v="Daniel Mullins Jr."/>
    <s v="timothy.henderson@outlook.com"/>
    <x v="0"/>
    <d v="2024-01-03T00:00:00"/>
    <x v="615"/>
    <x v="0"/>
    <x v="1"/>
    <s v="January"/>
    <x v="0"/>
    <s v="PROD7473"/>
    <x v="1"/>
    <x v="1"/>
    <n v="31"/>
    <n v="2"/>
    <n v="63"/>
    <x v="1"/>
    <n v="4"/>
    <n v="5"/>
    <x v="0"/>
    <n v="0.14285714285714285"/>
    <n v="9"/>
  </r>
  <r>
    <s v="ORD004393"/>
    <s v="CUST9669"/>
    <s v="Joe King"/>
    <s v="william.whitney@gmail.com"/>
    <x v="4"/>
    <d v="2024-06-28T00:00:00"/>
    <x v="46"/>
    <x v="8"/>
    <x v="0"/>
    <s v="September"/>
    <x v="0"/>
    <s v="PROD5280"/>
    <x v="0"/>
    <x v="0"/>
    <n v="100"/>
    <n v="2"/>
    <n v="201"/>
    <x v="0"/>
    <n v="10"/>
    <n v="6"/>
    <x v="0"/>
    <n v="0.39800995024875624"/>
    <n v="80"/>
  </r>
  <r>
    <s v="ORD004394"/>
    <s v="CUST9275"/>
    <s v="Victoria Arnold"/>
    <s v="david.ward@hotmail.com"/>
    <x v="3"/>
    <d v="2023-09-20T00:00:00"/>
    <x v="166"/>
    <x v="9"/>
    <x v="0"/>
    <s v="June"/>
    <x v="0"/>
    <s v="PROD8755"/>
    <x v="9"/>
    <x v="4"/>
    <n v="547"/>
    <n v="4"/>
    <n v="2187"/>
    <x v="2"/>
    <n v="210"/>
    <n v="9"/>
    <x v="1"/>
    <n v="0.25011431184270688"/>
    <n v="547"/>
  </r>
  <r>
    <s v="ORD004395"/>
    <s v="CUST6032"/>
    <s v="Christopher Rodriguez"/>
    <s v="gloria.adams@hotmail.com"/>
    <x v="3"/>
    <d v="2024-12-28T00:00:00"/>
    <x v="338"/>
    <x v="2"/>
    <x v="1"/>
    <s v="May"/>
    <x v="0"/>
    <s v="PROD6877"/>
    <x v="10"/>
    <x v="2"/>
    <n v="906"/>
    <n v="2"/>
    <n v="1812"/>
    <x v="1"/>
    <n v="255"/>
    <n v="10"/>
    <x v="1"/>
    <n v="0.29966887417218541"/>
    <n v="543"/>
  </r>
  <r>
    <s v="ORD004396"/>
    <s v="CUST7075"/>
    <s v="Michelle Allen"/>
    <s v="melissa.taylor@gmail.com"/>
    <x v="1"/>
    <d v="2023-06-23T00:00:00"/>
    <x v="44"/>
    <x v="3"/>
    <x v="1"/>
    <s v="March"/>
    <x v="0"/>
    <s v="PROD8556"/>
    <x v="20"/>
    <x v="3"/>
    <n v="735"/>
    <n v="2"/>
    <n v="1470"/>
    <x v="0"/>
    <n v="220"/>
    <n v="4"/>
    <x v="0"/>
    <n v="0.34965986394557824"/>
    <n v="514"/>
  </r>
  <r>
    <s v="ORD004397"/>
    <s v="CUST8835"/>
    <s v="Michael Miller"/>
    <s v="elizabeth.jackson@hotmail.com"/>
    <x v="2"/>
    <d v="2024-11-12T00:00:00"/>
    <x v="84"/>
    <x v="0"/>
    <x v="1"/>
    <s v="January"/>
    <x v="1"/>
    <s v="PROD4659"/>
    <x v="11"/>
    <x v="3"/>
    <n v="733"/>
    <n v="2"/>
    <n v="1466"/>
    <x v="4"/>
    <n v="178"/>
    <m/>
    <x v="2"/>
    <n v="0.34993178717598911"/>
    <n v="513"/>
  </r>
  <r>
    <s v="ORD004398"/>
    <s v="CUST8860"/>
    <s v="Kim Riley"/>
    <s v="emily.hayden@gmail.com"/>
    <x v="6"/>
    <d v="2023-07-29T00:00:00"/>
    <x v="142"/>
    <x v="8"/>
    <x v="0"/>
    <s v="September"/>
    <x v="0"/>
    <s v="PROD9998"/>
    <x v="11"/>
    <x v="3"/>
    <n v="896"/>
    <n v="1"/>
    <n v="896"/>
    <x v="4"/>
    <n v="129"/>
    <n v="3"/>
    <x v="0"/>
    <n v="0.35044642857142855"/>
    <n v="314"/>
  </r>
  <r>
    <s v="ORD004399"/>
    <s v="CUST8370"/>
    <s v="Charles Moran"/>
    <s v="douglas.gonzalez@yahoo.com"/>
    <x v="6"/>
    <d v="2024-02-15T00:00:00"/>
    <x v="272"/>
    <x v="10"/>
    <x v="0"/>
    <s v="February"/>
    <x v="0"/>
    <s v="PROD7228"/>
    <x v="10"/>
    <x v="2"/>
    <n v="749"/>
    <n v="4"/>
    <n v="2996"/>
    <x v="0"/>
    <n v="440"/>
    <n v="4"/>
    <x v="0"/>
    <n v="0.3000667556742323"/>
    <n v="899"/>
  </r>
  <r>
    <s v="ORD004400"/>
    <s v="CUST5891"/>
    <s v="Marissa Watson"/>
    <s v="david.espinoza@outlook.com"/>
    <x v="3"/>
    <d v="2023-07-19T00:00:00"/>
    <x v="373"/>
    <x v="9"/>
    <x v="0"/>
    <s v="June"/>
    <x v="0"/>
    <s v="PROD9844"/>
    <x v="19"/>
    <x v="2"/>
    <n v="510"/>
    <n v="4"/>
    <n v="2040"/>
    <x v="0"/>
    <n v="139"/>
    <n v="6"/>
    <x v="0"/>
    <n v="0.3"/>
    <n v="612"/>
  </r>
  <r>
    <s v="ORD004401"/>
    <s v="CUST9084"/>
    <s v="Amber Martinez MD"/>
    <s v="regina.peters@yahoo.com"/>
    <x v="4"/>
    <d v="2024-12-14T00:00:00"/>
    <x v="440"/>
    <x v="5"/>
    <x v="0"/>
    <s v="October"/>
    <x v="0"/>
    <s v="PROD9024"/>
    <x v="13"/>
    <x v="4"/>
    <n v="298"/>
    <n v="2"/>
    <n v="597"/>
    <x v="1"/>
    <n v="51"/>
    <n v="9"/>
    <x v="1"/>
    <n v="0.24958123953098826"/>
    <n v="149"/>
  </r>
  <r>
    <s v="ORD004402"/>
    <s v="CUST2606"/>
    <s v="Michele Barker"/>
    <s v="karen.torres@gmail.com"/>
    <x v="3"/>
    <d v="2024-02-04T00:00:00"/>
    <x v="381"/>
    <x v="7"/>
    <x v="1"/>
    <s v="November"/>
    <x v="0"/>
    <s v="PROD7622"/>
    <x v="6"/>
    <x v="0"/>
    <n v="819"/>
    <n v="1"/>
    <n v="819"/>
    <x v="0"/>
    <n v="69"/>
    <n v="8"/>
    <x v="1"/>
    <n v="0.40048840048840051"/>
    <n v="328"/>
  </r>
  <r>
    <s v="ORD004403"/>
    <s v="CUST1726"/>
    <s v="Michelle Gutierrez"/>
    <s v="robert.hardy@yahoo.com"/>
    <x v="4"/>
    <d v="2023-10-31T00:00:00"/>
    <x v="208"/>
    <x v="4"/>
    <x v="1"/>
    <s v="April"/>
    <x v="0"/>
    <s v="PROD4432"/>
    <x v="13"/>
    <x v="4"/>
    <n v="96"/>
    <n v="3"/>
    <n v="287"/>
    <x v="1"/>
    <n v="42"/>
    <n v="4"/>
    <x v="0"/>
    <n v="0.25087108013937282"/>
    <n v="72"/>
  </r>
  <r>
    <s v="ORD004404"/>
    <s v="CUST2450"/>
    <s v="Mr. Nicholas Mcdonald"/>
    <s v="carl.thompson@gmail.com"/>
    <x v="1"/>
    <d v="2024-03-18T00:00:00"/>
    <x v="542"/>
    <x v="9"/>
    <x v="0"/>
    <s v="June"/>
    <x v="0"/>
    <s v="PROD6245"/>
    <x v="13"/>
    <x v="4"/>
    <n v="24"/>
    <n v="4"/>
    <n v="95"/>
    <x v="2"/>
    <n v="6"/>
    <n v="3"/>
    <x v="0"/>
    <n v="0.25263157894736843"/>
    <n v="24"/>
  </r>
  <r>
    <s v="ORD004405"/>
    <s v="CUST2079"/>
    <s v="Robert Yates"/>
    <s v="kathleen.smith@gmail.com"/>
    <x v="5"/>
    <d v="2023-12-16T00:00:00"/>
    <x v="179"/>
    <x v="7"/>
    <x v="0"/>
    <s v="November"/>
    <x v="0"/>
    <s v="PROD5307"/>
    <x v="11"/>
    <x v="3"/>
    <n v="350"/>
    <n v="7"/>
    <n v="2450"/>
    <x v="2"/>
    <n v="123"/>
    <n v="5"/>
    <x v="0"/>
    <n v="0.34979591836734691"/>
    <n v="857"/>
  </r>
  <r>
    <s v="ORD004406"/>
    <s v="CUST1597"/>
    <s v="Richard Fernandez"/>
    <s v="tammy.lee@gmail.com"/>
    <x v="3"/>
    <d v="2024-01-18T00:00:00"/>
    <x v="535"/>
    <x v="0"/>
    <x v="1"/>
    <s v="January"/>
    <x v="1"/>
    <s v="PROD2090"/>
    <x v="4"/>
    <x v="2"/>
    <n v="193"/>
    <n v="1"/>
    <n v="193"/>
    <x v="1"/>
    <n v="18"/>
    <m/>
    <x v="2"/>
    <n v="0.30051813471502592"/>
    <n v="58"/>
  </r>
  <r>
    <s v="ORD004407"/>
    <s v="CUST5009"/>
    <s v="Daniel Williams"/>
    <s v="brittany.jones@gmail.com"/>
    <x v="4"/>
    <d v="2023-12-27T00:00:00"/>
    <x v="37"/>
    <x v="11"/>
    <x v="0"/>
    <s v="July"/>
    <x v="0"/>
    <s v="PROD9295"/>
    <x v="8"/>
    <x v="2"/>
    <n v="480"/>
    <n v="2"/>
    <n v="960"/>
    <x v="1"/>
    <n v="98"/>
    <n v="2"/>
    <x v="0"/>
    <n v="0.3"/>
    <n v="288"/>
  </r>
  <r>
    <s v="ORD004408"/>
    <s v="CUST7566"/>
    <s v="Erin Coleman"/>
    <s v="ryan.gonzales@gmail.com"/>
    <x v="1"/>
    <d v="2024-02-10T00:00:00"/>
    <x v="285"/>
    <x v="6"/>
    <x v="1"/>
    <s v="August"/>
    <x v="1"/>
    <s v="PROD8645"/>
    <x v="5"/>
    <x v="3"/>
    <n v="646"/>
    <n v="1"/>
    <n v="646"/>
    <x v="1"/>
    <n v="40"/>
    <m/>
    <x v="2"/>
    <n v="0.34984520123839008"/>
    <n v="226"/>
  </r>
  <r>
    <s v="ORD004409"/>
    <s v="CUST1872"/>
    <s v="Joshua Cisneros"/>
    <s v="frank.lang@gmail.com"/>
    <x v="0"/>
    <d v="2023-09-23T00:00:00"/>
    <x v="172"/>
    <x v="0"/>
    <x v="0"/>
    <s v="January"/>
    <x v="0"/>
    <s v="PROD7293"/>
    <x v="9"/>
    <x v="4"/>
    <n v="735"/>
    <n v="4"/>
    <n v="2938"/>
    <x v="1"/>
    <n v="388"/>
    <n v="7"/>
    <x v="0"/>
    <n v="0.25017018379850237"/>
    <n v="735"/>
  </r>
  <r>
    <s v="ORD004410"/>
    <s v="CUST4967"/>
    <s v="Adam Reynolds"/>
    <s v="margaret.newman@yahoo.com"/>
    <x v="4"/>
    <d v="2023-10-12T00:00:00"/>
    <x v="523"/>
    <x v="8"/>
    <x v="0"/>
    <s v="September"/>
    <x v="0"/>
    <s v="PROD5388"/>
    <x v="11"/>
    <x v="3"/>
    <n v="603"/>
    <n v="2"/>
    <n v="1206"/>
    <x v="1"/>
    <n v="136"/>
    <n v="4"/>
    <x v="0"/>
    <n v="0.34991708126036486"/>
    <n v="422"/>
  </r>
  <r>
    <s v="ORD004411"/>
    <s v="CUST6669"/>
    <s v="Courtney Joseph"/>
    <s v="bobby.butler@hotmail.com"/>
    <x v="1"/>
    <d v="2023-02-28T00:00:00"/>
    <x v="422"/>
    <x v="2"/>
    <x v="1"/>
    <s v="May"/>
    <x v="0"/>
    <s v="PROD6275"/>
    <x v="8"/>
    <x v="2"/>
    <n v="309"/>
    <n v="4"/>
    <n v="1238"/>
    <x v="4"/>
    <n v="100"/>
    <n v="9"/>
    <x v="1"/>
    <n v="0.29967689822294025"/>
    <n v="371"/>
  </r>
  <r>
    <s v="ORD004412"/>
    <s v="CUST3612"/>
    <s v="James Schmitt"/>
    <s v="gina.smith@hotmail.com"/>
    <x v="2"/>
    <d v="2023-08-20T00:00:00"/>
    <x v="664"/>
    <x v="4"/>
    <x v="0"/>
    <s v="April"/>
    <x v="1"/>
    <s v="PROD9381"/>
    <x v="16"/>
    <x v="0"/>
    <n v="688"/>
    <n v="3"/>
    <n v="2063"/>
    <x v="0"/>
    <n v="256"/>
    <m/>
    <x v="2"/>
    <n v="0.39990305380513813"/>
    <n v="825"/>
  </r>
  <r>
    <s v="ORD004413"/>
    <s v="CUST9275"/>
    <s v="Victoria Arnold"/>
    <s v="david.ward@hotmail.com"/>
    <x v="3"/>
    <d v="2023-09-20T00:00:00"/>
    <x v="54"/>
    <x v="0"/>
    <x v="0"/>
    <s v="January"/>
    <x v="0"/>
    <s v="PROD4386"/>
    <x v="10"/>
    <x v="2"/>
    <n v="590"/>
    <n v="4"/>
    <n v="2361"/>
    <x v="1"/>
    <n v="180"/>
    <n v="4"/>
    <x v="0"/>
    <n v="0.29987293519695046"/>
    <n v="708"/>
  </r>
  <r>
    <s v="ORD004414"/>
    <s v="CUST6123"/>
    <s v="Megan Wood"/>
    <s v="kelsey.thompson@hotmail.com"/>
    <x v="5"/>
    <d v="2023-08-22T00:00:00"/>
    <x v="49"/>
    <x v="4"/>
    <x v="1"/>
    <s v="April"/>
    <x v="0"/>
    <s v="PROD7039"/>
    <x v="7"/>
    <x v="4"/>
    <n v="389"/>
    <n v="3"/>
    <n v="1167"/>
    <x v="0"/>
    <n v="150"/>
    <n v="8"/>
    <x v="1"/>
    <n v="0.25021422450728364"/>
    <n v="292"/>
  </r>
  <r>
    <s v="ORD004415"/>
    <s v="CUST4635"/>
    <s v="Richard Payne"/>
    <s v="willie.williams@hotmail.com"/>
    <x v="6"/>
    <d v="2023-04-15T00:00:00"/>
    <x v="363"/>
    <x v="6"/>
    <x v="0"/>
    <s v="August"/>
    <x v="1"/>
    <s v="PROD3835"/>
    <x v="6"/>
    <x v="0"/>
    <n v="408"/>
    <n v="2"/>
    <n v="816"/>
    <x v="0"/>
    <n v="76"/>
    <m/>
    <x v="2"/>
    <n v="0.39950980392156865"/>
    <n v="326"/>
  </r>
  <r>
    <s v="ORD004416"/>
    <s v="CUST6747"/>
    <s v="Sara Holmes"/>
    <s v="elizabeth.herrera@outlook.com"/>
    <x v="3"/>
    <d v="2023-06-25T00:00:00"/>
    <x v="357"/>
    <x v="0"/>
    <x v="1"/>
    <s v="January"/>
    <x v="0"/>
    <s v="PROD6193"/>
    <x v="15"/>
    <x v="1"/>
    <n v="618"/>
    <n v="1"/>
    <n v="618"/>
    <x v="0"/>
    <n v="34"/>
    <n v="9"/>
    <x v="1"/>
    <n v="0.15048543689320387"/>
    <n v="93"/>
  </r>
  <r>
    <s v="ORD004417"/>
    <s v="CUST1750"/>
    <s v="Stacey Smith"/>
    <s v="katelyn.rodriguez@hotmail.com"/>
    <x v="3"/>
    <d v="2023-06-06T00:00:00"/>
    <x v="214"/>
    <x v="11"/>
    <x v="0"/>
    <s v="July"/>
    <x v="0"/>
    <s v="PROD2732"/>
    <x v="17"/>
    <x v="3"/>
    <n v="257"/>
    <n v="1"/>
    <n v="257"/>
    <x v="0"/>
    <n v="28"/>
    <n v="9"/>
    <x v="1"/>
    <n v="0.35019455252918286"/>
    <n v="90"/>
  </r>
  <r>
    <s v="ORD004418"/>
    <s v="CUST6785"/>
    <s v="Danielle Bailey"/>
    <s v="melissa.pena@hotmail.com"/>
    <x v="4"/>
    <d v="2023-01-19T00:00:00"/>
    <x v="569"/>
    <x v="10"/>
    <x v="0"/>
    <s v="February"/>
    <x v="0"/>
    <s v="PROD4229"/>
    <x v="12"/>
    <x v="3"/>
    <n v="79"/>
    <n v="1"/>
    <n v="79"/>
    <x v="1"/>
    <n v="7"/>
    <n v="8"/>
    <x v="1"/>
    <n v="0.35443037974683544"/>
    <n v="28"/>
  </r>
  <r>
    <s v="ORD004419"/>
    <s v="CUST3429"/>
    <s v="James Hickman"/>
    <s v="shawn.andrews@gmail.com"/>
    <x v="2"/>
    <d v="2023-07-15T00:00:00"/>
    <x v="277"/>
    <x v="8"/>
    <x v="0"/>
    <s v="September"/>
    <x v="1"/>
    <s v="PROD5265"/>
    <x v="13"/>
    <x v="4"/>
    <n v="986"/>
    <n v="3"/>
    <n v="2959"/>
    <x v="1"/>
    <n v="343"/>
    <m/>
    <x v="2"/>
    <n v="0.25008448800270361"/>
    <n v="740"/>
  </r>
  <r>
    <s v="ORD004420"/>
    <s v="CUST4783"/>
    <s v="Tiffany Watson"/>
    <s v="laura.jenkins@yahoo.com"/>
    <x v="2"/>
    <d v="2023-07-17T00:00:00"/>
    <x v="228"/>
    <x v="4"/>
    <x v="1"/>
    <s v="April"/>
    <x v="0"/>
    <s v="PROD6239"/>
    <x v="19"/>
    <x v="2"/>
    <n v="211"/>
    <n v="1"/>
    <n v="211"/>
    <x v="0"/>
    <n v="21"/>
    <n v="5"/>
    <x v="0"/>
    <n v="0.29857819905213268"/>
    <n v="63"/>
  </r>
  <r>
    <s v="ORD004421"/>
    <s v="CUST2528"/>
    <s v="Leonard Roth"/>
    <s v="maurice.wood@yahoo.com"/>
    <x v="4"/>
    <d v="2024-02-25T00:00:00"/>
    <x v="540"/>
    <x v="6"/>
    <x v="1"/>
    <s v="August"/>
    <x v="0"/>
    <s v="PROD5477"/>
    <x v="17"/>
    <x v="3"/>
    <n v="468"/>
    <n v="1"/>
    <n v="468"/>
    <x v="3"/>
    <n v="59"/>
    <n v="5"/>
    <x v="0"/>
    <n v="0.3504273504273504"/>
    <n v="164"/>
  </r>
  <r>
    <s v="ORD004422"/>
    <s v="CUST9773"/>
    <s v="Sandra Luna"/>
    <s v="eric.ruiz@outlook.com"/>
    <x v="3"/>
    <d v="2024-02-29T00:00:00"/>
    <x v="154"/>
    <x v="3"/>
    <x v="1"/>
    <s v="March"/>
    <x v="0"/>
    <s v="PROD4569"/>
    <x v="11"/>
    <x v="3"/>
    <n v="843"/>
    <n v="5"/>
    <n v="4214"/>
    <x v="0"/>
    <n v="258"/>
    <n v="2"/>
    <x v="0"/>
    <n v="0.35002373042240154"/>
    <n v="1475"/>
  </r>
  <r>
    <s v="ORD004423"/>
    <s v="CUST8907"/>
    <s v="David Gillespie"/>
    <s v="thomas.grant@gmail.com"/>
    <x v="3"/>
    <d v="2023-08-25T00:00:00"/>
    <x v="673"/>
    <x v="5"/>
    <x v="0"/>
    <s v="October"/>
    <x v="0"/>
    <s v="PROD3450"/>
    <x v="5"/>
    <x v="3"/>
    <n v="1163"/>
    <n v="6"/>
    <n v="6975"/>
    <x v="1"/>
    <n v="755"/>
    <n v="8"/>
    <x v="1"/>
    <n v="0.34996415770609318"/>
    <n v="2441"/>
  </r>
  <r>
    <s v="ORD004424"/>
    <s v="CUST3118"/>
    <s v="Bonnie Estes"/>
    <s v="alice.hopkins@gmail.com"/>
    <x v="0"/>
    <d v="2023-07-09T00:00:00"/>
    <x v="651"/>
    <x v="8"/>
    <x v="1"/>
    <s v="September"/>
    <x v="0"/>
    <s v="PROD9410"/>
    <x v="21"/>
    <x v="1"/>
    <n v="222"/>
    <n v="5"/>
    <n v="1108"/>
    <x v="1"/>
    <n v="82"/>
    <n v="8"/>
    <x v="1"/>
    <n v="0.14981949458483754"/>
    <n v="166"/>
  </r>
  <r>
    <s v="ORD004425"/>
    <s v="CUST1051"/>
    <s v="Bryan Pearson"/>
    <s v="pamela.frost@gmail.com"/>
    <x v="0"/>
    <d v="2023-04-30T00:00:00"/>
    <x v="340"/>
    <x v="11"/>
    <x v="0"/>
    <s v="July"/>
    <x v="1"/>
    <s v="PROD1621"/>
    <x v="10"/>
    <x v="2"/>
    <n v="373"/>
    <n v="1"/>
    <n v="373"/>
    <x v="3"/>
    <n v="55"/>
    <m/>
    <x v="2"/>
    <n v="0.30026809651474529"/>
    <n v="112"/>
  </r>
  <r>
    <s v="ORD004426"/>
    <s v="CUST5561"/>
    <s v="Lori Smith"/>
    <s v="cody.palmer@gmail.com"/>
    <x v="4"/>
    <d v="2023-06-26T00:00:00"/>
    <x v="506"/>
    <x v="5"/>
    <x v="0"/>
    <s v="October"/>
    <x v="0"/>
    <s v="PROD4292"/>
    <x v="4"/>
    <x v="2"/>
    <n v="1163"/>
    <n v="6"/>
    <n v="6980"/>
    <x v="1"/>
    <n v="1035"/>
    <n v="10"/>
    <x v="1"/>
    <n v="0.3"/>
    <n v="2094"/>
  </r>
  <r>
    <s v="ORD004427"/>
    <s v="CUST1781"/>
    <s v="Alfred Avila"/>
    <s v="michael.rodgers@yahoo.com"/>
    <x v="5"/>
    <d v="2023-09-09T00:00:00"/>
    <x v="327"/>
    <x v="5"/>
    <x v="1"/>
    <s v="October"/>
    <x v="0"/>
    <s v="PROD7078"/>
    <x v="9"/>
    <x v="4"/>
    <n v="828"/>
    <n v="1"/>
    <n v="828"/>
    <x v="1"/>
    <n v="101"/>
    <n v="8"/>
    <x v="1"/>
    <n v="0.25"/>
    <n v="207"/>
  </r>
  <r>
    <s v="ORD004428"/>
    <s v="CUST3972"/>
    <s v="Valerie Thomas"/>
    <s v="robert.ortiz@yahoo.com"/>
    <x v="4"/>
    <d v="2023-09-02T00:00:00"/>
    <x v="222"/>
    <x v="5"/>
    <x v="0"/>
    <s v="October"/>
    <x v="1"/>
    <s v="PROD7665"/>
    <x v="21"/>
    <x v="1"/>
    <n v="380"/>
    <n v="3"/>
    <n v="1140"/>
    <x v="1"/>
    <n v="65"/>
    <m/>
    <x v="2"/>
    <n v="0.15"/>
    <n v="171"/>
  </r>
  <r>
    <s v="ORD004429"/>
    <s v="CUST9036"/>
    <s v="Karen Gonzales"/>
    <s v="barbara.carey@gmail.com"/>
    <x v="6"/>
    <d v="2023-12-04T00:00:00"/>
    <x v="371"/>
    <x v="1"/>
    <x v="0"/>
    <s v="December"/>
    <x v="0"/>
    <s v="PROD6657"/>
    <x v="5"/>
    <x v="3"/>
    <n v="335"/>
    <n v="4"/>
    <n v="1340"/>
    <x v="0"/>
    <n v="113"/>
    <n v="2"/>
    <x v="0"/>
    <n v="0.35"/>
    <n v="469"/>
  </r>
  <r>
    <s v="ORD004430"/>
    <s v="CUST9699"/>
    <s v="Mark Hall"/>
    <s v="joshua.holmes@yahoo.com"/>
    <x v="6"/>
    <d v="2023-06-01T00:00:00"/>
    <x v="637"/>
    <x v="0"/>
    <x v="0"/>
    <s v="January"/>
    <x v="0"/>
    <s v="PROD8532"/>
    <x v="14"/>
    <x v="4"/>
    <n v="116"/>
    <n v="2"/>
    <n v="231"/>
    <x v="0"/>
    <n v="32"/>
    <n v="2"/>
    <x v="0"/>
    <n v="0.25108225108225107"/>
    <n v="58"/>
  </r>
  <r>
    <s v="ORD004431"/>
    <s v="CUST4735"/>
    <s v="Ryan Cole"/>
    <s v="laura.rogers@yahoo.com"/>
    <x v="4"/>
    <d v="2024-06-11T00:00:00"/>
    <x v="377"/>
    <x v="7"/>
    <x v="0"/>
    <s v="November"/>
    <x v="0"/>
    <s v="PROD3495"/>
    <x v="0"/>
    <x v="0"/>
    <n v="194"/>
    <n v="6"/>
    <n v="1166"/>
    <x v="3"/>
    <n v="95"/>
    <n v="9"/>
    <x v="1"/>
    <n v="0.39965694682675817"/>
    <n v="466"/>
  </r>
  <r>
    <s v="ORD004432"/>
    <s v="CUST5824"/>
    <s v="Michael Bell"/>
    <s v="hunter.jacobs@yahoo.com"/>
    <x v="3"/>
    <d v="2023-09-14T00:00:00"/>
    <x v="491"/>
    <x v="2"/>
    <x v="0"/>
    <s v="May"/>
    <x v="0"/>
    <s v="PROD2390"/>
    <x v="15"/>
    <x v="1"/>
    <n v="452"/>
    <n v="4"/>
    <n v="1809"/>
    <x v="1"/>
    <n v="186"/>
    <n v="6"/>
    <x v="0"/>
    <n v="0.14980652294085131"/>
    <n v="271"/>
  </r>
  <r>
    <s v="ORD004433"/>
    <s v="CUST8224"/>
    <s v="Jeremiah Stewart"/>
    <s v="brian.edwards@hotmail.com"/>
    <x v="0"/>
    <d v="2023-02-05T00:00:00"/>
    <x v="577"/>
    <x v="5"/>
    <x v="1"/>
    <s v="October"/>
    <x v="0"/>
    <s v="PROD2048"/>
    <x v="8"/>
    <x v="2"/>
    <n v="923"/>
    <n v="1"/>
    <n v="923"/>
    <x v="0"/>
    <n v="75"/>
    <n v="3"/>
    <x v="0"/>
    <n v="0.30010834236186351"/>
    <n v="277"/>
  </r>
  <r>
    <s v="ORD004434"/>
    <s v="CUST1162"/>
    <s v="Kevin Wood"/>
    <s v="ruth.green@hotmail.com"/>
    <x v="0"/>
    <d v="2024-06-30T00:00:00"/>
    <x v="240"/>
    <x v="1"/>
    <x v="1"/>
    <s v="December"/>
    <x v="0"/>
    <s v="PROD6818"/>
    <x v="4"/>
    <x v="2"/>
    <n v="1309"/>
    <n v="4"/>
    <n v="5236"/>
    <x v="3"/>
    <n v="277"/>
    <n v="5"/>
    <x v="0"/>
    <n v="0.30003819709702062"/>
    <n v="1571"/>
  </r>
  <r>
    <s v="ORD004435"/>
    <s v="CUST5457"/>
    <s v="Kari Carpenter"/>
    <s v="lisa.gordon@yahoo.com"/>
    <x v="3"/>
    <d v="2023-01-27T00:00:00"/>
    <x v="685"/>
    <x v="7"/>
    <x v="0"/>
    <s v="November"/>
    <x v="0"/>
    <s v="PROD8939"/>
    <x v="8"/>
    <x v="2"/>
    <n v="773"/>
    <n v="4"/>
    <n v="3091"/>
    <x v="1"/>
    <n v="408"/>
    <n v="4"/>
    <x v="0"/>
    <n v="0.29990294403105788"/>
    <n v="927"/>
  </r>
  <r>
    <s v="ORD004436"/>
    <s v="CUST1716"/>
    <s v="Richard Erickson"/>
    <s v="angela.hunt@yahoo.com"/>
    <x v="6"/>
    <d v="2023-05-06T00:00:00"/>
    <x v="338"/>
    <x v="2"/>
    <x v="1"/>
    <s v="May"/>
    <x v="0"/>
    <s v="PROD2667"/>
    <x v="10"/>
    <x v="2"/>
    <n v="707"/>
    <n v="1"/>
    <n v="707"/>
    <x v="2"/>
    <n v="79"/>
    <n v="7"/>
    <x v="0"/>
    <n v="0.29985855728429983"/>
    <n v="212"/>
  </r>
  <r>
    <s v="ORD004437"/>
    <s v="CUST7704"/>
    <s v="Alexander Fry"/>
    <s v="marcus.knapp@hotmail.com"/>
    <x v="1"/>
    <d v="2023-12-21T00:00:00"/>
    <x v="452"/>
    <x v="4"/>
    <x v="0"/>
    <s v="April"/>
    <x v="2"/>
    <s v="PROD1976"/>
    <x v="7"/>
    <x v="4"/>
    <n v="251"/>
    <n v="5"/>
    <n v="1255"/>
    <x v="3"/>
    <n v="150"/>
    <m/>
    <x v="2"/>
    <n v="0.25019920318725097"/>
    <n v="314"/>
  </r>
  <r>
    <s v="ORD004438"/>
    <s v="CUST4854"/>
    <s v="Kathleen Green"/>
    <s v="caroline.jones@hotmail.com"/>
    <x v="4"/>
    <d v="2023-12-20T00:00:00"/>
    <x v="182"/>
    <x v="5"/>
    <x v="1"/>
    <s v="October"/>
    <x v="0"/>
    <s v="PROD8223"/>
    <x v="7"/>
    <x v="4"/>
    <n v="16"/>
    <n v="3"/>
    <n v="47"/>
    <x v="1"/>
    <n v="5"/>
    <n v="8"/>
    <x v="1"/>
    <n v="0.25531914893617019"/>
    <n v="12"/>
  </r>
  <r>
    <s v="ORD004439"/>
    <s v="CUST3260"/>
    <s v="Victoria Nelson"/>
    <s v="michael.harrison@outlook.com"/>
    <x v="5"/>
    <d v="2023-12-02T00:00:00"/>
    <x v="527"/>
    <x v="11"/>
    <x v="0"/>
    <s v="July"/>
    <x v="0"/>
    <s v="PROD3637"/>
    <x v="11"/>
    <x v="3"/>
    <n v="296"/>
    <n v="1"/>
    <n v="296"/>
    <x v="1"/>
    <n v="18"/>
    <n v="5"/>
    <x v="0"/>
    <n v="0.35135135135135137"/>
    <n v="104"/>
  </r>
  <r>
    <s v="ORD004440"/>
    <s v="CUST1202"/>
    <s v="Rebecca Collins"/>
    <s v="john.bennett@yahoo.com"/>
    <x v="2"/>
    <d v="2023-12-03T00:00:00"/>
    <x v="699"/>
    <x v="10"/>
    <x v="1"/>
    <s v="February"/>
    <x v="0"/>
    <s v="PROD4285"/>
    <x v="15"/>
    <x v="1"/>
    <n v="939"/>
    <n v="1"/>
    <n v="939"/>
    <x v="1"/>
    <n v="113"/>
    <n v="8"/>
    <x v="1"/>
    <n v="0.15015974440894569"/>
    <n v="141"/>
  </r>
  <r>
    <s v="ORD004441"/>
    <s v="CUST9169"/>
    <s v="Raymond Henderson"/>
    <s v="samuel.jones@outlook.com"/>
    <x v="5"/>
    <d v="2024-07-16T00:00:00"/>
    <x v="437"/>
    <x v="10"/>
    <x v="1"/>
    <s v="February"/>
    <x v="1"/>
    <s v="PROD9380"/>
    <x v="16"/>
    <x v="0"/>
    <n v="504"/>
    <n v="1"/>
    <n v="504"/>
    <x v="1"/>
    <n v="72"/>
    <m/>
    <x v="2"/>
    <n v="0.40079365079365081"/>
    <n v="202"/>
  </r>
  <r>
    <s v="ORD004442"/>
    <s v="CUST7562"/>
    <s v="Elaine Stephenson"/>
    <s v="jennifer.reed@yahoo.com"/>
    <x v="5"/>
    <d v="2023-01-02T00:00:00"/>
    <x v="182"/>
    <x v="5"/>
    <x v="1"/>
    <s v="October"/>
    <x v="0"/>
    <s v="PROD7616"/>
    <x v="5"/>
    <x v="3"/>
    <n v="674"/>
    <n v="6"/>
    <n v="4041"/>
    <x v="0"/>
    <n v="509"/>
    <n v="10"/>
    <x v="1"/>
    <n v="0.34991338777530312"/>
    <n v="1414"/>
  </r>
  <r>
    <s v="ORD004443"/>
    <s v="CUST8541"/>
    <s v="Stephanie Moore"/>
    <s v="jose.anderson@hotmail.com"/>
    <x v="6"/>
    <d v="2024-06-02T00:00:00"/>
    <x v="360"/>
    <x v="1"/>
    <x v="1"/>
    <s v="December"/>
    <x v="0"/>
    <s v="PROD6719"/>
    <x v="9"/>
    <x v="4"/>
    <n v="687"/>
    <n v="6"/>
    <n v="4121"/>
    <x v="1"/>
    <n v="341"/>
    <n v="4"/>
    <x v="0"/>
    <n v="0.2499393351128367"/>
    <n v="1030"/>
  </r>
  <r>
    <s v="ORD004444"/>
    <s v="CUST2812"/>
    <s v="Benjamin Bennett"/>
    <s v="amber.alvarez@hotmail.com"/>
    <x v="5"/>
    <d v="2024-02-01T00:00:00"/>
    <x v="685"/>
    <x v="7"/>
    <x v="0"/>
    <s v="November"/>
    <x v="0"/>
    <s v="PROD1651"/>
    <x v="19"/>
    <x v="2"/>
    <n v="515"/>
    <n v="1"/>
    <n v="515"/>
    <x v="4"/>
    <n v="71"/>
    <n v="5"/>
    <x v="0"/>
    <n v="0.30097087378640774"/>
    <n v="155"/>
  </r>
  <r>
    <s v="ORD004445"/>
    <s v="CUST2967"/>
    <s v="Cathy Gaines"/>
    <s v="jonathan.sparks@outlook.com"/>
    <x v="1"/>
    <d v="2023-07-09T00:00:00"/>
    <x v="701"/>
    <x v="1"/>
    <x v="0"/>
    <s v="December"/>
    <x v="1"/>
    <s v="PROD4454"/>
    <x v="21"/>
    <x v="1"/>
    <n v="783"/>
    <n v="2"/>
    <n v="1566"/>
    <x v="1"/>
    <n v="179"/>
    <m/>
    <x v="2"/>
    <n v="0.15006385696040869"/>
    <n v="235"/>
  </r>
  <r>
    <s v="ORD004446"/>
    <s v="CUST9623"/>
    <s v="William Vazquez"/>
    <s v="randy.morales@hotmail.com"/>
    <x v="5"/>
    <d v="2024-01-15T00:00:00"/>
    <x v="329"/>
    <x v="11"/>
    <x v="1"/>
    <s v="July"/>
    <x v="0"/>
    <s v="PROD3236"/>
    <x v="1"/>
    <x v="1"/>
    <n v="908"/>
    <n v="6"/>
    <n v="5448"/>
    <x v="1"/>
    <n v="480"/>
    <n v="10"/>
    <x v="1"/>
    <n v="0.1499632892804699"/>
    <n v="817"/>
  </r>
  <r>
    <s v="ORD004447"/>
    <s v="CUST3004"/>
    <s v="Kenneth White"/>
    <s v="brenda.flores@outlook.com"/>
    <x v="3"/>
    <d v="2023-05-10T00:00:00"/>
    <x v="190"/>
    <x v="5"/>
    <x v="1"/>
    <s v="October"/>
    <x v="1"/>
    <s v="PROD3107"/>
    <x v="14"/>
    <x v="4"/>
    <n v="113"/>
    <n v="6"/>
    <n v="677"/>
    <x v="0"/>
    <n v="78"/>
    <m/>
    <x v="2"/>
    <n v="0.24963072378138848"/>
    <n v="169"/>
  </r>
  <r>
    <s v="ORD004448"/>
    <s v="CUST6124"/>
    <s v="Donna Delgado"/>
    <s v="james.lopez@yahoo.com"/>
    <x v="3"/>
    <d v="2024-01-16T00:00:00"/>
    <x v="245"/>
    <x v="3"/>
    <x v="1"/>
    <s v="March"/>
    <x v="0"/>
    <s v="PROD4527"/>
    <x v="9"/>
    <x v="4"/>
    <n v="380"/>
    <n v="5"/>
    <n v="1900"/>
    <x v="1"/>
    <n v="192"/>
    <n v="10"/>
    <x v="1"/>
    <n v="0.25"/>
    <n v="475"/>
  </r>
  <r>
    <s v="ORD004449"/>
    <s v="CUST4331"/>
    <s v="Gregory Mercado"/>
    <s v="michelle.brown@outlook.com"/>
    <x v="5"/>
    <d v="2023-11-26T00:00:00"/>
    <x v="442"/>
    <x v="4"/>
    <x v="0"/>
    <s v="April"/>
    <x v="0"/>
    <s v="PROD4605"/>
    <x v="13"/>
    <x v="4"/>
    <n v="693"/>
    <n v="4"/>
    <n v="2770"/>
    <x v="1"/>
    <n v="144"/>
    <n v="3"/>
    <x v="0"/>
    <n v="0.25018050541516246"/>
    <n v="693"/>
  </r>
  <r>
    <s v="ORD004450"/>
    <s v="CUST4143"/>
    <s v="Tracy Ortiz"/>
    <s v="leslie.cline@yahoo.com"/>
    <x v="4"/>
    <d v="2023-03-29T00:00:00"/>
    <x v="652"/>
    <x v="3"/>
    <x v="1"/>
    <s v="March"/>
    <x v="1"/>
    <s v="PROD9872"/>
    <x v="16"/>
    <x v="0"/>
    <n v="616"/>
    <n v="2"/>
    <n v="1232"/>
    <x v="4"/>
    <n v="141"/>
    <m/>
    <x v="2"/>
    <n v="0.40016233766233766"/>
    <n v="493"/>
  </r>
  <r>
    <s v="ORD004451"/>
    <s v="CUST6311"/>
    <s v="Ethan Benitez"/>
    <s v="michael.wright@yahoo.com"/>
    <x v="6"/>
    <d v="2023-07-16T00:00:00"/>
    <x v="324"/>
    <x v="5"/>
    <x v="0"/>
    <s v="October"/>
    <x v="0"/>
    <s v="PROD5852"/>
    <x v="4"/>
    <x v="2"/>
    <n v="164"/>
    <n v="3"/>
    <n v="491"/>
    <x v="0"/>
    <n v="66"/>
    <n v="10"/>
    <x v="1"/>
    <n v="0.29938900203665986"/>
    <n v="147"/>
  </r>
  <r>
    <s v="ORD004452"/>
    <s v="CUST3911"/>
    <s v="Dr. Rebecca Baldwin"/>
    <s v="debbie.manning@gmail.com"/>
    <x v="1"/>
    <d v="2024-09-18T00:00:00"/>
    <x v="458"/>
    <x v="0"/>
    <x v="0"/>
    <s v="January"/>
    <x v="1"/>
    <s v="PROD9395"/>
    <x v="6"/>
    <x v="0"/>
    <n v="771"/>
    <n v="3"/>
    <n v="2312"/>
    <x v="1"/>
    <n v="238"/>
    <m/>
    <x v="2"/>
    <n v="0.40008650519031141"/>
    <n v="925"/>
  </r>
  <r>
    <s v="ORD004453"/>
    <s v="CUST8237"/>
    <s v="Kelsey Foster"/>
    <s v="derek.ashley@gmail.com"/>
    <x v="5"/>
    <d v="2023-10-29T00:00:00"/>
    <x v="205"/>
    <x v="10"/>
    <x v="0"/>
    <s v="February"/>
    <x v="0"/>
    <s v="PROD8280"/>
    <x v="17"/>
    <x v="3"/>
    <n v="351"/>
    <n v="3"/>
    <n v="1053"/>
    <x v="1"/>
    <n v="57"/>
    <n v="6"/>
    <x v="0"/>
    <n v="0.34947768281101615"/>
    <n v="368"/>
  </r>
  <r>
    <s v="ORD004454"/>
    <s v="CUST2242"/>
    <s v="Amanda Barnett"/>
    <s v="benjamin.donaldson@yahoo.com"/>
    <x v="2"/>
    <d v="2024-04-11T00:00:00"/>
    <x v="670"/>
    <x v="4"/>
    <x v="0"/>
    <s v="April"/>
    <x v="1"/>
    <s v="PROD2743"/>
    <x v="20"/>
    <x v="3"/>
    <n v="897"/>
    <n v="5"/>
    <n v="4483"/>
    <x v="0"/>
    <n v="578"/>
    <m/>
    <x v="2"/>
    <n v="0.34998884675440556"/>
    <n v="1569"/>
  </r>
  <r>
    <s v="ORD004455"/>
    <s v="CUST4613"/>
    <s v="Amy Anderson"/>
    <s v="laura.harper@yahoo.com"/>
    <x v="5"/>
    <d v="2024-03-04T00:00:00"/>
    <x v="586"/>
    <x v="2"/>
    <x v="1"/>
    <s v="May"/>
    <x v="0"/>
    <s v="PROD9023"/>
    <x v="19"/>
    <x v="2"/>
    <n v="591"/>
    <n v="5"/>
    <n v="2954"/>
    <x v="1"/>
    <n v="227"/>
    <n v="7"/>
    <x v="0"/>
    <n v="0.29993229519295872"/>
    <n v="886"/>
  </r>
  <r>
    <s v="ORD004456"/>
    <s v="CUST3423"/>
    <s v="Taylor Jackson"/>
    <s v="benjamin.jones@gmail.com"/>
    <x v="3"/>
    <d v="2023-03-02T00:00:00"/>
    <x v="677"/>
    <x v="11"/>
    <x v="1"/>
    <s v="July"/>
    <x v="0"/>
    <s v="PROD8605"/>
    <x v="13"/>
    <x v="4"/>
    <n v="171"/>
    <n v="6"/>
    <n v="1026"/>
    <x v="2"/>
    <n v="148"/>
    <n v="6"/>
    <x v="0"/>
    <n v="0.25048732943469787"/>
    <n v="257"/>
  </r>
  <r>
    <s v="ORD004457"/>
    <s v="CUST3223"/>
    <s v="Andres Harvey"/>
    <s v="cameron.dillon@outlook.com"/>
    <x v="5"/>
    <d v="2023-12-31T00:00:00"/>
    <x v="681"/>
    <x v="5"/>
    <x v="0"/>
    <s v="October"/>
    <x v="0"/>
    <s v="PROD4964"/>
    <x v="9"/>
    <x v="4"/>
    <n v="899"/>
    <n v="3"/>
    <n v="2698"/>
    <x v="1"/>
    <n v="329"/>
    <n v="7"/>
    <x v="0"/>
    <n v="0.25018532246108227"/>
    <n v="675"/>
  </r>
  <r>
    <s v="ORD004458"/>
    <s v="CUST5384"/>
    <s v="Gloria Martin"/>
    <s v="nichole.middleton@hotmail.com"/>
    <x v="0"/>
    <d v="2024-06-22T00:00:00"/>
    <x v="209"/>
    <x v="2"/>
    <x v="1"/>
    <s v="May"/>
    <x v="0"/>
    <s v="PROD8773"/>
    <x v="10"/>
    <x v="2"/>
    <n v="774"/>
    <n v="3"/>
    <n v="2322"/>
    <x v="4"/>
    <n v="172"/>
    <n v="8"/>
    <x v="1"/>
    <n v="0.30017226528854435"/>
    <n v="697"/>
  </r>
  <r>
    <s v="ORD004459"/>
    <s v="CUST4145"/>
    <s v="Tiffany Schroeder"/>
    <s v="angela.hill@gmail.com"/>
    <x v="6"/>
    <d v="2024-12-22T00:00:00"/>
    <x v="324"/>
    <x v="5"/>
    <x v="0"/>
    <s v="October"/>
    <x v="0"/>
    <s v="PROD3664"/>
    <x v="9"/>
    <x v="4"/>
    <n v="387"/>
    <n v="3"/>
    <n v="1162"/>
    <x v="1"/>
    <n v="124"/>
    <n v="8"/>
    <x v="1"/>
    <n v="0.25043029259896732"/>
    <n v="291"/>
  </r>
  <r>
    <s v="ORD004460"/>
    <s v="CUST5028"/>
    <s v="Christopher Arias"/>
    <s v="gina.fletcher@gmail.com"/>
    <x v="0"/>
    <d v="2024-05-19T00:00:00"/>
    <x v="419"/>
    <x v="11"/>
    <x v="1"/>
    <s v="July"/>
    <x v="0"/>
    <s v="PROD5069"/>
    <x v="0"/>
    <x v="0"/>
    <n v="358"/>
    <n v="1"/>
    <n v="358"/>
    <x v="1"/>
    <n v="32"/>
    <n v="7"/>
    <x v="0"/>
    <n v="0.3994413407821229"/>
    <n v="143"/>
  </r>
  <r>
    <s v="ORD004461"/>
    <s v="CUST3134"/>
    <s v="Brandy Campbell"/>
    <s v="kathleen.sosa@hotmail.com"/>
    <x v="5"/>
    <d v="2023-12-13T00:00:00"/>
    <x v="499"/>
    <x v="4"/>
    <x v="0"/>
    <s v="April"/>
    <x v="0"/>
    <s v="PROD7988"/>
    <x v="20"/>
    <x v="3"/>
    <n v="872"/>
    <n v="5"/>
    <n v="4360"/>
    <x v="0"/>
    <n v="427"/>
    <n v="2"/>
    <x v="0"/>
    <n v="0.35"/>
    <n v="1526"/>
  </r>
  <r>
    <s v="ORD004462"/>
    <s v="CUST8798"/>
    <s v="Joshua Williams"/>
    <s v="david.bird@gmail.com"/>
    <x v="4"/>
    <d v="2023-01-13T00:00:00"/>
    <x v="635"/>
    <x v="10"/>
    <x v="1"/>
    <s v="February"/>
    <x v="1"/>
    <s v="PROD3890"/>
    <x v="4"/>
    <x v="2"/>
    <n v="89"/>
    <n v="3"/>
    <n v="267"/>
    <x v="1"/>
    <n v="17"/>
    <m/>
    <x v="2"/>
    <n v="0.29962546816479402"/>
    <n v="80"/>
  </r>
  <r>
    <s v="ORD004463"/>
    <s v="CUST8628"/>
    <s v="Krista Jones"/>
    <s v="catherine.thompson@outlook.com"/>
    <x v="6"/>
    <d v="2024-11-30T00:00:00"/>
    <x v="566"/>
    <x v="8"/>
    <x v="0"/>
    <s v="September"/>
    <x v="0"/>
    <s v="PROD1124"/>
    <x v="21"/>
    <x v="1"/>
    <n v="704"/>
    <n v="1"/>
    <n v="704"/>
    <x v="0"/>
    <n v="78"/>
    <n v="4"/>
    <x v="0"/>
    <n v="0.15056818181818182"/>
    <n v="106"/>
  </r>
  <r>
    <s v="ORD004464"/>
    <s v="CUST7657"/>
    <s v="Carlos Conley"/>
    <s v="ashley.bailey@gmail.com"/>
    <x v="6"/>
    <d v="2023-08-11T00:00:00"/>
    <x v="557"/>
    <x v="10"/>
    <x v="0"/>
    <s v="February"/>
    <x v="1"/>
    <s v="PROD7070"/>
    <x v="17"/>
    <x v="3"/>
    <n v="32"/>
    <n v="1"/>
    <n v="32"/>
    <x v="0"/>
    <n v="3"/>
    <m/>
    <x v="2"/>
    <n v="0.34375"/>
    <n v="11"/>
  </r>
  <r>
    <s v="ORD004465"/>
    <s v="CUST6280"/>
    <s v="Jacqueline Gonzales"/>
    <s v="tyler.johnson@yahoo.com"/>
    <x v="2"/>
    <d v="2023-04-03T00:00:00"/>
    <x v="540"/>
    <x v="6"/>
    <x v="1"/>
    <s v="August"/>
    <x v="0"/>
    <s v="PROD3531"/>
    <x v="1"/>
    <x v="1"/>
    <n v="62"/>
    <n v="6"/>
    <n v="373"/>
    <x v="4"/>
    <n v="23"/>
    <n v="7"/>
    <x v="0"/>
    <n v="0.15013404825737264"/>
    <n v="56"/>
  </r>
  <r>
    <s v="ORD004466"/>
    <s v="CUST2559"/>
    <s v="Carla Matthews"/>
    <s v="michael.murphy@yahoo.com"/>
    <x v="3"/>
    <d v="2023-11-04T00:00:00"/>
    <x v="628"/>
    <x v="7"/>
    <x v="1"/>
    <s v="November"/>
    <x v="0"/>
    <s v="PROD2323"/>
    <x v="2"/>
    <x v="1"/>
    <n v="58"/>
    <n v="1"/>
    <n v="58"/>
    <x v="1"/>
    <n v="4"/>
    <n v="10"/>
    <x v="1"/>
    <n v="0.15517241379310345"/>
    <n v="9"/>
  </r>
  <r>
    <s v="ORD004467"/>
    <s v="CUST2397"/>
    <s v="Peter Meyers"/>
    <s v="briana.campbell@outlook.com"/>
    <x v="1"/>
    <d v="2024-06-01T00:00:00"/>
    <x v="95"/>
    <x v="1"/>
    <x v="1"/>
    <s v="December"/>
    <x v="0"/>
    <s v="PROD1413"/>
    <x v="17"/>
    <x v="3"/>
    <n v="740"/>
    <n v="6"/>
    <n v="4439"/>
    <x v="1"/>
    <n v="436"/>
    <n v="9"/>
    <x v="1"/>
    <n v="0.35007884658706917"/>
    <n v="1554"/>
  </r>
  <r>
    <s v="ORD004468"/>
    <s v="CUST8110"/>
    <s v="George Harding"/>
    <s v="michael.cox@yahoo.com"/>
    <x v="1"/>
    <d v="2023-03-14T00:00:00"/>
    <x v="261"/>
    <x v="3"/>
    <x v="1"/>
    <s v="March"/>
    <x v="0"/>
    <s v="PROD1061"/>
    <x v="15"/>
    <x v="1"/>
    <n v="486"/>
    <n v="3"/>
    <n v="1458"/>
    <x v="1"/>
    <n v="86"/>
    <n v="3"/>
    <x v="0"/>
    <n v="0.15020576131687244"/>
    <n v="219"/>
  </r>
  <r>
    <s v="ORD004469"/>
    <s v="CUST6388"/>
    <s v="Lori Jones"/>
    <s v="michael.harris@hotmail.com"/>
    <x v="4"/>
    <d v="2023-03-02T00:00:00"/>
    <x v="619"/>
    <x v="0"/>
    <x v="1"/>
    <s v="January"/>
    <x v="0"/>
    <s v="PROD1657"/>
    <x v="4"/>
    <x v="2"/>
    <n v="396"/>
    <n v="1"/>
    <n v="396"/>
    <x v="0"/>
    <n v="56"/>
    <n v="6"/>
    <x v="0"/>
    <n v="0.3005050505050505"/>
    <n v="119"/>
  </r>
  <r>
    <s v="ORD004470"/>
    <s v="CUST6245"/>
    <s v="Natalie Nelson"/>
    <s v="michael.smith@yahoo.com"/>
    <x v="1"/>
    <d v="2023-03-24T00:00:00"/>
    <x v="266"/>
    <x v="5"/>
    <x v="0"/>
    <s v="October"/>
    <x v="0"/>
    <s v="PROD6074"/>
    <x v="18"/>
    <x v="0"/>
    <n v="136"/>
    <n v="4"/>
    <n v="542"/>
    <x v="1"/>
    <n v="74"/>
    <n v="4"/>
    <x v="0"/>
    <n v="0.40036900369003692"/>
    <n v="217"/>
  </r>
  <r>
    <s v="ORD004471"/>
    <s v="CUST4649"/>
    <s v="Jill Alvarado"/>
    <s v="caitlyn.love@hotmail.com"/>
    <x v="6"/>
    <d v="2024-01-27T00:00:00"/>
    <x v="123"/>
    <x v="1"/>
    <x v="0"/>
    <s v="December"/>
    <x v="1"/>
    <s v="PROD3466"/>
    <x v="0"/>
    <x v="0"/>
    <n v="957"/>
    <n v="4"/>
    <n v="3829"/>
    <x v="0"/>
    <n v="464"/>
    <m/>
    <x v="2"/>
    <n v="0.39984330112300864"/>
    <n v="1531"/>
  </r>
  <r>
    <s v="ORD004472"/>
    <s v="CUST6309"/>
    <s v="Kathleen Mercer"/>
    <s v="stephanie.thompson@yahoo.com"/>
    <x v="3"/>
    <d v="2024-07-02T00:00:00"/>
    <x v="270"/>
    <x v="6"/>
    <x v="1"/>
    <s v="August"/>
    <x v="0"/>
    <s v="PROD5985"/>
    <x v="11"/>
    <x v="3"/>
    <n v="670"/>
    <n v="1"/>
    <n v="670"/>
    <x v="0"/>
    <n v="96"/>
    <n v="6"/>
    <x v="0"/>
    <n v="0.35074626865671643"/>
    <n v="235"/>
  </r>
  <r>
    <s v="ORD004473"/>
    <s v="CUST9443"/>
    <s v="Julia Baird"/>
    <s v="hannah.murphy@gmail.com"/>
    <x v="0"/>
    <d v="2023-09-15T00:00:00"/>
    <x v="713"/>
    <x v="0"/>
    <x v="1"/>
    <s v="January"/>
    <x v="2"/>
    <s v="PROD6243"/>
    <x v="21"/>
    <x v="1"/>
    <n v="814"/>
    <n v="1"/>
    <n v="814"/>
    <x v="1"/>
    <n v="48"/>
    <m/>
    <x v="2"/>
    <n v="0.14987714987714987"/>
    <n v="122"/>
  </r>
  <r>
    <s v="ORD004474"/>
    <s v="CUST2034"/>
    <s v="Mackenzie Wood"/>
    <s v="tammy.davis@outlook.com"/>
    <x v="0"/>
    <d v="2023-03-22T00:00:00"/>
    <x v="290"/>
    <x v="6"/>
    <x v="0"/>
    <s v="August"/>
    <x v="0"/>
    <s v="PROD4498"/>
    <x v="2"/>
    <x v="1"/>
    <n v="737"/>
    <n v="2"/>
    <n v="1475"/>
    <x v="0"/>
    <n v="190"/>
    <n v="4"/>
    <x v="0"/>
    <n v="0.14983050847457627"/>
    <n v="221"/>
  </r>
  <r>
    <s v="ORD004475"/>
    <s v="CUST8931"/>
    <s v="Scott Anderson"/>
    <s v="amanda.brooks@hotmail.com"/>
    <x v="4"/>
    <d v="2024-06-03T00:00:00"/>
    <x v="69"/>
    <x v="2"/>
    <x v="1"/>
    <s v="May"/>
    <x v="0"/>
    <s v="PROD8722"/>
    <x v="14"/>
    <x v="4"/>
    <n v="266"/>
    <n v="1"/>
    <n v="266"/>
    <x v="3"/>
    <n v="36"/>
    <n v="3"/>
    <x v="0"/>
    <n v="0.24812030075187969"/>
    <n v="66"/>
  </r>
  <r>
    <s v="ORD004476"/>
    <s v="CUST5473"/>
    <s v="John Kent"/>
    <s v="norma.harris@outlook.com"/>
    <x v="6"/>
    <d v="2023-10-07T00:00:00"/>
    <x v="689"/>
    <x v="10"/>
    <x v="0"/>
    <s v="February"/>
    <x v="0"/>
    <s v="PROD8572"/>
    <x v="1"/>
    <x v="1"/>
    <n v="801"/>
    <n v="1"/>
    <n v="801"/>
    <x v="1"/>
    <n v="79"/>
    <n v="2"/>
    <x v="0"/>
    <n v="0.14981273408239701"/>
    <n v="120"/>
  </r>
  <r>
    <s v="ORD004477"/>
    <s v="CUST2327"/>
    <s v="Kyle Mcknight"/>
    <s v="angel.stevens@gmail.com"/>
    <x v="5"/>
    <d v="2024-03-21T00:00:00"/>
    <x v="607"/>
    <x v="1"/>
    <x v="0"/>
    <s v="December"/>
    <x v="0"/>
    <s v="PROD4974"/>
    <x v="7"/>
    <x v="4"/>
    <n v="1089"/>
    <n v="8"/>
    <n v="8716"/>
    <x v="0"/>
    <n v="850"/>
    <n v="10"/>
    <x v="1"/>
    <n v="0.25"/>
    <n v="2179"/>
  </r>
  <r>
    <s v="ORD004478"/>
    <s v="CUST8375"/>
    <s v="Alexander Juarez"/>
    <s v="anthony.thomas@gmail.com"/>
    <x v="2"/>
    <d v="2024-05-19T00:00:00"/>
    <x v="272"/>
    <x v="10"/>
    <x v="0"/>
    <s v="February"/>
    <x v="0"/>
    <s v="PROD4645"/>
    <x v="6"/>
    <x v="0"/>
    <n v="441"/>
    <n v="3"/>
    <n v="1322"/>
    <x v="0"/>
    <n v="83"/>
    <n v="7"/>
    <x v="0"/>
    <n v="0.4001512859304085"/>
    <n v="529"/>
  </r>
  <r>
    <s v="ORD004479"/>
    <s v="CUST4978"/>
    <s v="Anthony Key"/>
    <s v="nicole.knight@hotmail.com"/>
    <x v="3"/>
    <d v="2024-03-24T00:00:00"/>
    <x v="499"/>
    <x v="4"/>
    <x v="0"/>
    <s v="April"/>
    <x v="0"/>
    <s v="PROD4766"/>
    <x v="16"/>
    <x v="0"/>
    <n v="1035"/>
    <n v="3"/>
    <n v="3105"/>
    <x v="0"/>
    <n v="267"/>
    <n v="8"/>
    <x v="1"/>
    <n v="0.4"/>
    <n v="1242"/>
  </r>
  <r>
    <s v="ORD004480"/>
    <s v="CUST6362"/>
    <s v="Patricia Nelson"/>
    <s v="william.gray@yahoo.com"/>
    <x v="5"/>
    <d v="2024-03-19T00:00:00"/>
    <x v="53"/>
    <x v="9"/>
    <x v="0"/>
    <s v="June"/>
    <x v="0"/>
    <s v="PROD5193"/>
    <x v="14"/>
    <x v="4"/>
    <n v="633"/>
    <n v="1"/>
    <n v="633"/>
    <x v="0"/>
    <n v="53"/>
    <n v="2"/>
    <x v="0"/>
    <n v="0.24960505529225907"/>
    <n v="158"/>
  </r>
  <r>
    <s v="ORD004481"/>
    <s v="CUST6612"/>
    <s v="Nicole Gray"/>
    <s v="debra.jennings@gmail.com"/>
    <x v="4"/>
    <d v="2024-02-05T00:00:00"/>
    <x v="307"/>
    <x v="1"/>
    <x v="0"/>
    <s v="December"/>
    <x v="0"/>
    <s v="PROD2746"/>
    <x v="4"/>
    <x v="2"/>
    <n v="925"/>
    <n v="6"/>
    <n v="5550"/>
    <x v="1"/>
    <n v="356"/>
    <n v="5"/>
    <x v="0"/>
    <n v="0.3"/>
    <n v="1665"/>
  </r>
  <r>
    <s v="ORD004482"/>
    <s v="CUST3188"/>
    <s v="Janice Clark"/>
    <s v="katie.price@outlook.com"/>
    <x v="1"/>
    <d v="2023-10-13T00:00:00"/>
    <x v="167"/>
    <x v="1"/>
    <x v="0"/>
    <s v="December"/>
    <x v="2"/>
    <s v="PROD9925"/>
    <x v="4"/>
    <x v="2"/>
    <n v="920"/>
    <n v="8"/>
    <n v="7358"/>
    <x v="1"/>
    <n v="914"/>
    <m/>
    <x v="2"/>
    <n v="0.29994563740146779"/>
    <n v="2207"/>
  </r>
  <r>
    <s v="ORD004483"/>
    <s v="CUST2020"/>
    <s v="Dawn Raymond"/>
    <s v="john.romero@gmail.com"/>
    <x v="0"/>
    <d v="2023-05-12T00:00:00"/>
    <x v="44"/>
    <x v="3"/>
    <x v="1"/>
    <s v="March"/>
    <x v="0"/>
    <s v="PROD9942"/>
    <x v="3"/>
    <x v="1"/>
    <n v="723"/>
    <n v="3"/>
    <n v="2169"/>
    <x v="1"/>
    <n v="320"/>
    <n v="8"/>
    <x v="1"/>
    <n v="0.14983863531581373"/>
    <n v="325"/>
  </r>
  <r>
    <s v="ORD004484"/>
    <s v="CUST9406"/>
    <s v="Tonya Washington"/>
    <s v="jason.arellano@outlook.com"/>
    <x v="5"/>
    <d v="2023-09-11T00:00:00"/>
    <x v="495"/>
    <x v="3"/>
    <x v="1"/>
    <s v="March"/>
    <x v="0"/>
    <s v="PROD5799"/>
    <x v="2"/>
    <x v="1"/>
    <n v="849"/>
    <n v="5"/>
    <n v="4243"/>
    <x v="0"/>
    <n v="477"/>
    <n v="7"/>
    <x v="0"/>
    <n v="0.14989394296488334"/>
    <n v="636"/>
  </r>
  <r>
    <s v="ORD004485"/>
    <s v="CUST9914"/>
    <s v="Charles Torres"/>
    <s v="patricia.carroll@hotmail.com"/>
    <x v="5"/>
    <d v="2023-09-11T00:00:00"/>
    <x v="236"/>
    <x v="4"/>
    <x v="0"/>
    <s v="April"/>
    <x v="2"/>
    <s v="PROD9380"/>
    <x v="10"/>
    <x v="2"/>
    <n v="968"/>
    <n v="1"/>
    <n v="968"/>
    <x v="1"/>
    <n v="102"/>
    <m/>
    <x v="2"/>
    <n v="0.29958677685950413"/>
    <n v="290"/>
  </r>
  <r>
    <s v="ORD004486"/>
    <s v="CUST2581"/>
    <s v="Stacey Davis"/>
    <s v="brandy.ball@outlook.com"/>
    <x v="3"/>
    <d v="2024-06-24T00:00:00"/>
    <x v="99"/>
    <x v="10"/>
    <x v="0"/>
    <s v="February"/>
    <x v="0"/>
    <s v="PROD2013"/>
    <x v="18"/>
    <x v="0"/>
    <n v="101"/>
    <n v="2"/>
    <n v="202"/>
    <x v="4"/>
    <n v="11"/>
    <n v="7"/>
    <x v="0"/>
    <n v="0.40099009900990101"/>
    <n v="81"/>
  </r>
  <r>
    <s v="ORD004487"/>
    <s v="CUST4847"/>
    <s v="Julie Smith"/>
    <s v="teresa.walker@outlook.com"/>
    <x v="3"/>
    <d v="2024-07-17T00:00:00"/>
    <x v="557"/>
    <x v="10"/>
    <x v="0"/>
    <s v="February"/>
    <x v="0"/>
    <s v="PROD1003"/>
    <x v="17"/>
    <x v="3"/>
    <n v="54"/>
    <n v="1"/>
    <n v="54"/>
    <x v="0"/>
    <n v="5"/>
    <n v="4"/>
    <x v="0"/>
    <n v="0.35185185185185186"/>
    <n v="19"/>
  </r>
  <r>
    <s v="ORD004488"/>
    <s v="CUST8897"/>
    <s v="Timothy Oconnor"/>
    <s v="james.rodriguez@outlook.com"/>
    <x v="2"/>
    <d v="2023-01-16T00:00:00"/>
    <x v="139"/>
    <x v="11"/>
    <x v="0"/>
    <s v="July"/>
    <x v="0"/>
    <s v="PROD3046"/>
    <x v="21"/>
    <x v="1"/>
    <n v="862"/>
    <n v="3"/>
    <n v="2585"/>
    <x v="1"/>
    <n v="321"/>
    <n v="6"/>
    <x v="0"/>
    <n v="0.15009671179883946"/>
    <n v="388"/>
  </r>
  <r>
    <s v="ORD004489"/>
    <s v="CUST1057"/>
    <s v="Mrs. Aimee Harris"/>
    <s v="jeffery.harris@gmail.com"/>
    <x v="4"/>
    <d v="2024-04-11T00:00:00"/>
    <x v="508"/>
    <x v="11"/>
    <x v="0"/>
    <s v="July"/>
    <x v="1"/>
    <s v="PROD2836"/>
    <x v="1"/>
    <x v="1"/>
    <n v="873"/>
    <n v="6"/>
    <n v="5240"/>
    <x v="0"/>
    <n v="373"/>
    <m/>
    <x v="2"/>
    <n v="0.15"/>
    <n v="786"/>
  </r>
  <r>
    <s v="ORD004490"/>
    <s v="CUST6436"/>
    <s v="Kelsey Green"/>
    <s v="dominique.jensen@hotmail.com"/>
    <x v="3"/>
    <d v="2024-05-14T00:00:00"/>
    <x v="396"/>
    <x v="3"/>
    <x v="0"/>
    <s v="March"/>
    <x v="0"/>
    <s v="PROD1850"/>
    <x v="14"/>
    <x v="4"/>
    <n v="410"/>
    <n v="5"/>
    <n v="2052"/>
    <x v="0"/>
    <n v="259"/>
    <n v="3"/>
    <x v="0"/>
    <n v="0.25"/>
    <n v="513"/>
  </r>
  <r>
    <s v="ORD004491"/>
    <s v="CUST2293"/>
    <s v="Daniel Aguilar"/>
    <s v="charles.reyes@yahoo.com"/>
    <x v="3"/>
    <d v="2024-08-31T00:00:00"/>
    <x v="428"/>
    <x v="0"/>
    <x v="1"/>
    <s v="January"/>
    <x v="0"/>
    <s v="PROD9948"/>
    <x v="14"/>
    <x v="4"/>
    <n v="613"/>
    <n v="1"/>
    <n v="613"/>
    <x v="1"/>
    <n v="81"/>
    <n v="5"/>
    <x v="0"/>
    <n v="0.24959216965742251"/>
    <n v="153"/>
  </r>
  <r>
    <s v="ORD004492"/>
    <s v="CUST3508"/>
    <s v="Connie Anderson"/>
    <s v="patrick.rodriguez@hotmail.com"/>
    <x v="1"/>
    <d v="2023-06-03T00:00:00"/>
    <x v="517"/>
    <x v="0"/>
    <x v="0"/>
    <s v="January"/>
    <x v="0"/>
    <s v="PROD6513"/>
    <x v="18"/>
    <x v="0"/>
    <n v="290"/>
    <n v="3"/>
    <n v="870"/>
    <x v="0"/>
    <n v="84"/>
    <n v="6"/>
    <x v="0"/>
    <n v="0.4"/>
    <n v="348"/>
  </r>
  <r>
    <s v="ORD004493"/>
    <s v="CUST2023"/>
    <s v="Jesse Thomas"/>
    <s v="melissa.liu@gmail.com"/>
    <x v="6"/>
    <d v="2024-06-21T00:00:00"/>
    <x v="361"/>
    <x v="6"/>
    <x v="1"/>
    <s v="August"/>
    <x v="0"/>
    <s v="PROD1794"/>
    <x v="11"/>
    <x v="3"/>
    <n v="18"/>
    <n v="6"/>
    <n v="106"/>
    <x v="2"/>
    <n v="7"/>
    <n v="3"/>
    <x v="0"/>
    <n v="0.34905660377358488"/>
    <n v="37"/>
  </r>
  <r>
    <s v="ORD004494"/>
    <s v="CUST8670"/>
    <s v="Charles Watson"/>
    <s v="mason.mccoy@outlook.com"/>
    <x v="0"/>
    <d v="2023-10-29T00:00:00"/>
    <x v="37"/>
    <x v="11"/>
    <x v="0"/>
    <s v="July"/>
    <x v="0"/>
    <s v="PROD2416"/>
    <x v="17"/>
    <x v="3"/>
    <n v="1031"/>
    <n v="1"/>
    <n v="1031"/>
    <x v="1"/>
    <n v="154"/>
    <n v="8"/>
    <x v="1"/>
    <n v="0.35014548981571292"/>
    <n v="361"/>
  </r>
  <r>
    <s v="ORD004495"/>
    <s v="CUST8548"/>
    <s v="John Hall"/>
    <s v="tim.vaughn@outlook.com"/>
    <x v="2"/>
    <d v="2024-08-26T00:00:00"/>
    <x v="272"/>
    <x v="10"/>
    <x v="0"/>
    <s v="February"/>
    <x v="0"/>
    <s v="PROD2846"/>
    <x v="7"/>
    <x v="4"/>
    <n v="716"/>
    <n v="1"/>
    <n v="716"/>
    <x v="1"/>
    <n v="95"/>
    <n v="2"/>
    <x v="0"/>
    <n v="0.25"/>
    <n v="179"/>
  </r>
  <r>
    <s v="ORD004496"/>
    <s v="CUST2284"/>
    <s v="Regina Johnson"/>
    <s v="michael.robinson@outlook.com"/>
    <x v="6"/>
    <d v="2024-03-03T00:00:00"/>
    <x v="569"/>
    <x v="10"/>
    <x v="0"/>
    <s v="February"/>
    <x v="0"/>
    <s v="PROD1052"/>
    <x v="12"/>
    <x v="3"/>
    <n v="783"/>
    <n v="2"/>
    <n v="1566"/>
    <x v="1"/>
    <n v="105"/>
    <n v="4"/>
    <x v="0"/>
    <n v="0.34993614303959131"/>
    <n v="548"/>
  </r>
  <r>
    <s v="ORD004497"/>
    <s v="CUST3288"/>
    <s v="Christine Kim"/>
    <s v="brittany.douglas@gmail.com"/>
    <x v="1"/>
    <d v="2023-04-27T00:00:00"/>
    <x v="206"/>
    <x v="3"/>
    <x v="0"/>
    <s v="March"/>
    <x v="2"/>
    <s v="PROD1481"/>
    <x v="19"/>
    <x v="2"/>
    <n v="452"/>
    <n v="1"/>
    <n v="452"/>
    <x v="1"/>
    <n v="55"/>
    <m/>
    <x v="2"/>
    <n v="0.30088495575221241"/>
    <n v="136"/>
  </r>
  <r>
    <s v="ORD004498"/>
    <s v="CUST5994"/>
    <s v="Lori Haney"/>
    <s v="holly.johns@gmail.com"/>
    <x v="5"/>
    <d v="2024-02-24T00:00:00"/>
    <x v="78"/>
    <x v="11"/>
    <x v="0"/>
    <s v="July"/>
    <x v="1"/>
    <s v="PROD3510"/>
    <x v="14"/>
    <x v="4"/>
    <n v="379"/>
    <n v="2"/>
    <n v="757"/>
    <x v="0"/>
    <n v="71"/>
    <m/>
    <x v="2"/>
    <n v="0.24966974900924702"/>
    <n v="189"/>
  </r>
  <r>
    <s v="ORD004499"/>
    <s v="CUST5760"/>
    <s v="Stacy Fisher"/>
    <s v="robert.obrien@hotmail.com"/>
    <x v="2"/>
    <d v="2023-01-13T00:00:00"/>
    <x v="442"/>
    <x v="4"/>
    <x v="0"/>
    <s v="April"/>
    <x v="0"/>
    <s v="PROD6054"/>
    <x v="14"/>
    <x v="4"/>
    <n v="259"/>
    <n v="4"/>
    <n v="1037"/>
    <x v="1"/>
    <n v="114"/>
    <n v="2"/>
    <x v="0"/>
    <n v="0.24975891996142718"/>
    <n v="259"/>
  </r>
  <r>
    <s v="ORD004500"/>
    <s v="CUST1513"/>
    <s v="Cheryl Arias"/>
    <s v="laura.graham@yahoo.com"/>
    <x v="1"/>
    <d v="2023-10-03T00:00:00"/>
    <x v="313"/>
    <x v="3"/>
    <x v="0"/>
    <s v="March"/>
    <x v="0"/>
    <s v="PROD6227"/>
    <x v="6"/>
    <x v="0"/>
    <n v="767"/>
    <n v="2"/>
    <n v="1534"/>
    <x v="0"/>
    <n v="87"/>
    <n v="7"/>
    <x v="0"/>
    <n v="0.40026075619295959"/>
    <n v="614"/>
  </r>
  <r>
    <s v="ORD004501"/>
    <s v="CUST2763"/>
    <s v="Tara Matthews"/>
    <s v="david.owens@outlook.com"/>
    <x v="1"/>
    <d v="2024-09-13T00:00:00"/>
    <x v="161"/>
    <x v="0"/>
    <x v="0"/>
    <s v="January"/>
    <x v="0"/>
    <s v="PROD5307"/>
    <x v="21"/>
    <x v="1"/>
    <n v="23"/>
    <n v="1"/>
    <n v="23"/>
    <x v="1"/>
    <n v="1"/>
    <n v="3"/>
    <x v="0"/>
    <n v="0.13043478260869565"/>
    <n v="3"/>
  </r>
  <r>
    <s v="ORD004502"/>
    <s v="CUST2530"/>
    <s v="Bradley Weber MD"/>
    <s v="deborah.robertson@gmail.com"/>
    <x v="2"/>
    <d v="2023-01-28T00:00:00"/>
    <x v="581"/>
    <x v="9"/>
    <x v="1"/>
    <s v="June"/>
    <x v="0"/>
    <s v="PROD3637"/>
    <x v="17"/>
    <x v="3"/>
    <n v="389"/>
    <n v="6"/>
    <n v="2333"/>
    <x v="1"/>
    <n v="192"/>
    <n v="5"/>
    <x v="0"/>
    <n v="0.35019288469781396"/>
    <n v="817"/>
  </r>
  <r>
    <s v="ORD004503"/>
    <s v="CUST9265"/>
    <s v="Mary Larsen"/>
    <s v="christopher.james@gmail.com"/>
    <x v="1"/>
    <d v="2023-06-15T00:00:00"/>
    <x v="652"/>
    <x v="3"/>
    <x v="1"/>
    <s v="March"/>
    <x v="0"/>
    <s v="PROD1465"/>
    <x v="5"/>
    <x v="3"/>
    <n v="564"/>
    <n v="4"/>
    <n v="2254"/>
    <x v="1"/>
    <n v="230"/>
    <n v="5"/>
    <x v="0"/>
    <n v="0.35004436557231589"/>
    <n v="789"/>
  </r>
  <r>
    <s v="ORD004504"/>
    <s v="CUST7846"/>
    <s v="Joshua Velez"/>
    <s v="emily.brock@outlook.com"/>
    <x v="1"/>
    <d v="2024-03-03T00:00:00"/>
    <x v="566"/>
    <x v="8"/>
    <x v="0"/>
    <s v="September"/>
    <x v="2"/>
    <s v="PROD6886"/>
    <x v="21"/>
    <x v="1"/>
    <n v="663"/>
    <n v="2"/>
    <n v="1326"/>
    <x v="1"/>
    <n v="141"/>
    <m/>
    <x v="2"/>
    <n v="0.15007541478129713"/>
    <n v="199"/>
  </r>
  <r>
    <s v="ORD004505"/>
    <s v="CUST8835"/>
    <s v="Michael Miller"/>
    <s v="elizabeth.jackson@hotmail.com"/>
    <x v="2"/>
    <d v="2024-11-12T00:00:00"/>
    <x v="36"/>
    <x v="6"/>
    <x v="0"/>
    <s v="August"/>
    <x v="0"/>
    <s v="PROD3822"/>
    <x v="7"/>
    <x v="4"/>
    <n v="1227"/>
    <n v="5"/>
    <n v="6135"/>
    <x v="1"/>
    <n v="477"/>
    <n v="10"/>
    <x v="1"/>
    <n v="0.25004074979625102"/>
    <n v="1534"/>
  </r>
  <r>
    <s v="ORD004506"/>
    <s v="CUST2827"/>
    <s v="John Green"/>
    <s v="carlos.king@gmail.com"/>
    <x v="1"/>
    <d v="2024-11-20T00:00:00"/>
    <x v="166"/>
    <x v="9"/>
    <x v="0"/>
    <s v="June"/>
    <x v="0"/>
    <s v="PROD8758"/>
    <x v="14"/>
    <x v="4"/>
    <n v="1092"/>
    <n v="4"/>
    <n v="4369"/>
    <x v="1"/>
    <n v="345"/>
    <n v="7"/>
    <x v="0"/>
    <n v="0.24994277866788739"/>
    <n v="1092"/>
  </r>
  <r>
    <s v="ORD004507"/>
    <s v="CUST4234"/>
    <s v="Jeffrey Brooks"/>
    <s v="mark.cook@gmail.com"/>
    <x v="0"/>
    <d v="2024-05-03T00:00:00"/>
    <x v="343"/>
    <x v="6"/>
    <x v="0"/>
    <s v="August"/>
    <x v="0"/>
    <s v="PROD9032"/>
    <x v="8"/>
    <x v="2"/>
    <n v="59"/>
    <n v="1"/>
    <n v="59"/>
    <x v="1"/>
    <n v="8"/>
    <n v="9"/>
    <x v="1"/>
    <n v="0.30508474576271188"/>
    <n v="18"/>
  </r>
  <r>
    <s v="ORD004508"/>
    <s v="CUST8743"/>
    <s v="Angela Baker"/>
    <s v="donna.fernandez@hotmail.com"/>
    <x v="2"/>
    <d v="2024-09-23T00:00:00"/>
    <x v="150"/>
    <x v="2"/>
    <x v="0"/>
    <s v="May"/>
    <x v="0"/>
    <s v="PROD9221"/>
    <x v="17"/>
    <x v="3"/>
    <n v="1012"/>
    <n v="3"/>
    <n v="3036"/>
    <x v="0"/>
    <n v="397"/>
    <n v="7"/>
    <x v="0"/>
    <n v="0.35013175230566534"/>
    <n v="1063"/>
  </r>
  <r>
    <s v="ORD004509"/>
    <s v="CUST8070"/>
    <s v="Stephanie Smith"/>
    <s v="ryan.cook@hotmail.com"/>
    <x v="2"/>
    <d v="2024-11-05T00:00:00"/>
    <x v="124"/>
    <x v="3"/>
    <x v="0"/>
    <s v="March"/>
    <x v="0"/>
    <s v="PROD1157"/>
    <x v="12"/>
    <x v="3"/>
    <n v="430"/>
    <n v="5"/>
    <n v="2150"/>
    <x v="0"/>
    <n v="157"/>
    <n v="4"/>
    <x v="0"/>
    <n v="0.3497674418604651"/>
    <n v="752"/>
  </r>
  <r>
    <s v="ORD004510"/>
    <s v="CUST7494"/>
    <s v="David Wiley"/>
    <s v="dawn.jones@outlook.com"/>
    <x v="6"/>
    <d v="2024-05-28T00:00:00"/>
    <x v="102"/>
    <x v="1"/>
    <x v="1"/>
    <s v="December"/>
    <x v="0"/>
    <s v="PROD3097"/>
    <x v="17"/>
    <x v="3"/>
    <n v="734"/>
    <n v="4"/>
    <n v="2935"/>
    <x v="1"/>
    <n v="310"/>
    <n v="6"/>
    <x v="0"/>
    <n v="0.34991482112436118"/>
    <n v="1027"/>
  </r>
  <r>
    <s v="ORD004511"/>
    <s v="CUST5024"/>
    <s v="William Vincent"/>
    <s v="tiffany.campbell@hotmail.com"/>
    <x v="3"/>
    <d v="2023-04-10T00:00:00"/>
    <x v="295"/>
    <x v="10"/>
    <x v="1"/>
    <s v="February"/>
    <x v="0"/>
    <s v="PROD8811"/>
    <x v="0"/>
    <x v="0"/>
    <n v="335"/>
    <n v="4"/>
    <n v="1340"/>
    <x v="1"/>
    <n v="145"/>
    <n v="3"/>
    <x v="0"/>
    <n v="0.4"/>
    <n v="536"/>
  </r>
  <r>
    <s v="ORD004512"/>
    <s v="CUST5845"/>
    <s v="Robert Andrade"/>
    <s v="jason.bell@yahoo.com"/>
    <x v="1"/>
    <d v="2024-09-17T00:00:00"/>
    <x v="427"/>
    <x v="10"/>
    <x v="0"/>
    <s v="February"/>
    <x v="0"/>
    <s v="PROD8898"/>
    <x v="17"/>
    <x v="3"/>
    <n v="671"/>
    <n v="1"/>
    <n v="671"/>
    <x v="4"/>
    <n v="37"/>
    <n v="5"/>
    <x v="0"/>
    <n v="0.35022354694485841"/>
    <n v="235"/>
  </r>
  <r>
    <s v="ORD004513"/>
    <s v="CUST5024"/>
    <s v="William Vincent"/>
    <s v="tiffany.campbell@hotmail.com"/>
    <x v="3"/>
    <d v="2023-04-10T00:00:00"/>
    <x v="289"/>
    <x v="0"/>
    <x v="1"/>
    <s v="January"/>
    <x v="0"/>
    <s v="PROD6310"/>
    <x v="2"/>
    <x v="1"/>
    <n v="427"/>
    <n v="2"/>
    <n v="854"/>
    <x v="1"/>
    <n v="105"/>
    <n v="10"/>
    <x v="1"/>
    <n v="0.14988290398126464"/>
    <n v="128"/>
  </r>
  <r>
    <s v="ORD004514"/>
    <s v="CUST6563"/>
    <s v="Brian Baker"/>
    <s v="steven.james@gmail.com"/>
    <x v="1"/>
    <d v="2024-08-03T00:00:00"/>
    <x v="1"/>
    <x v="1"/>
    <x v="0"/>
    <s v="December"/>
    <x v="0"/>
    <s v="PROD2916"/>
    <x v="3"/>
    <x v="1"/>
    <n v="797"/>
    <n v="10"/>
    <n v="7971"/>
    <x v="1"/>
    <n v="1184"/>
    <n v="6"/>
    <x v="0"/>
    <n v="0.15004390917074395"/>
    <n v="1196"/>
  </r>
  <r>
    <s v="ORD004515"/>
    <s v="CUST6572"/>
    <s v="Craig Mitchell"/>
    <s v="austin.brown@gmail.com"/>
    <x v="2"/>
    <d v="2024-12-30T00:00:00"/>
    <x v="57"/>
    <x v="0"/>
    <x v="0"/>
    <s v="January"/>
    <x v="0"/>
    <s v="PROD7120"/>
    <x v="3"/>
    <x v="1"/>
    <n v="512"/>
    <n v="2"/>
    <n v="1024"/>
    <x v="2"/>
    <n v="53"/>
    <n v="3"/>
    <x v="0"/>
    <n v="0.150390625"/>
    <n v="154"/>
  </r>
  <r>
    <s v="ORD004516"/>
    <s v="CUST1410"/>
    <s v="Kelly Cruz"/>
    <s v="megan.miranda@gmail.com"/>
    <x v="5"/>
    <d v="2024-10-06T00:00:00"/>
    <x v="620"/>
    <x v="2"/>
    <x v="0"/>
    <s v="May"/>
    <x v="0"/>
    <s v="PROD5940"/>
    <x v="21"/>
    <x v="1"/>
    <n v="997"/>
    <n v="3"/>
    <n v="2992"/>
    <x v="0"/>
    <n v="447"/>
    <n v="2"/>
    <x v="0"/>
    <n v="0.15006684491978609"/>
    <n v="449"/>
  </r>
  <r>
    <s v="ORD004517"/>
    <s v="CUST6062"/>
    <s v="Christopher Tucker"/>
    <s v="james.rogers@gmail.com"/>
    <x v="3"/>
    <d v="2024-01-14T00:00:00"/>
    <x v="11"/>
    <x v="4"/>
    <x v="1"/>
    <s v="April"/>
    <x v="0"/>
    <s v="PROD6372"/>
    <x v="6"/>
    <x v="0"/>
    <n v="870"/>
    <n v="5"/>
    <n v="4350"/>
    <x v="0"/>
    <n v="582"/>
    <n v="5"/>
    <x v="0"/>
    <n v="0.4"/>
    <n v="1740"/>
  </r>
  <r>
    <s v="ORD004518"/>
    <s v="CUST8548"/>
    <s v="John Hall"/>
    <s v="tim.vaughn@outlook.com"/>
    <x v="2"/>
    <d v="2024-08-26T00:00:00"/>
    <x v="331"/>
    <x v="11"/>
    <x v="0"/>
    <s v="July"/>
    <x v="1"/>
    <s v="PROD8748"/>
    <x v="8"/>
    <x v="2"/>
    <n v="421"/>
    <n v="1"/>
    <n v="421"/>
    <x v="2"/>
    <n v="46"/>
    <m/>
    <x v="2"/>
    <n v="0.29928741092636579"/>
    <n v="126"/>
  </r>
  <r>
    <s v="ORD004519"/>
    <s v="CUST2967"/>
    <s v="Cathy Gaines"/>
    <s v="jonathan.sparks@outlook.com"/>
    <x v="1"/>
    <d v="2023-07-09T00:00:00"/>
    <x v="546"/>
    <x v="2"/>
    <x v="1"/>
    <s v="May"/>
    <x v="0"/>
    <s v="PROD4659"/>
    <x v="3"/>
    <x v="1"/>
    <n v="360"/>
    <n v="2"/>
    <n v="719"/>
    <x v="3"/>
    <n v="102"/>
    <n v="7"/>
    <x v="0"/>
    <n v="0.1502086230876217"/>
    <n v="108"/>
  </r>
  <r>
    <s v="ORD004520"/>
    <s v="CUST3477"/>
    <s v="Michael Silva"/>
    <s v="dawn.serrano@yahoo.com"/>
    <x v="0"/>
    <d v="2023-03-28T00:00:00"/>
    <x v="491"/>
    <x v="2"/>
    <x v="0"/>
    <s v="May"/>
    <x v="0"/>
    <s v="PROD6530"/>
    <x v="15"/>
    <x v="1"/>
    <n v="987"/>
    <n v="1"/>
    <n v="987"/>
    <x v="3"/>
    <n v="76"/>
    <n v="2"/>
    <x v="0"/>
    <n v="0.14994934143870314"/>
    <n v="148"/>
  </r>
  <r>
    <s v="ORD004521"/>
    <s v="CUST1553"/>
    <s v="Katie Proctor"/>
    <s v="jessica.moore@outlook.com"/>
    <x v="1"/>
    <d v="2023-05-27T00:00:00"/>
    <x v="350"/>
    <x v="5"/>
    <x v="1"/>
    <s v="October"/>
    <x v="0"/>
    <s v="PROD2128"/>
    <x v="18"/>
    <x v="0"/>
    <n v="1138"/>
    <n v="4"/>
    <n v="4552"/>
    <x v="1"/>
    <n v="566"/>
    <n v="8"/>
    <x v="1"/>
    <n v="0.40004393673110722"/>
    <n v="1821"/>
  </r>
  <r>
    <s v="ORD004522"/>
    <s v="CUST6720"/>
    <s v="Kimberly Collins"/>
    <s v="patrick.park@hotmail.com"/>
    <x v="6"/>
    <d v="2023-11-27T00:00:00"/>
    <x v="48"/>
    <x v="4"/>
    <x v="0"/>
    <s v="April"/>
    <x v="0"/>
    <s v="PROD5182"/>
    <x v="13"/>
    <x v="4"/>
    <n v="524"/>
    <n v="3"/>
    <n v="1571"/>
    <x v="1"/>
    <n v="168"/>
    <n v="4"/>
    <x v="0"/>
    <n v="0.2501591343093571"/>
    <n v="393"/>
  </r>
  <r>
    <s v="ORD004523"/>
    <s v="CUST1813"/>
    <s v="Sandra Crawford"/>
    <s v="jesus.blackburn@outlook.com"/>
    <x v="0"/>
    <d v="2023-12-24T00:00:00"/>
    <x v="318"/>
    <x v="8"/>
    <x v="0"/>
    <s v="September"/>
    <x v="0"/>
    <s v="PROD7091"/>
    <x v="11"/>
    <x v="3"/>
    <n v="641"/>
    <n v="3"/>
    <n v="1922"/>
    <x v="0"/>
    <n v="237"/>
    <n v="10"/>
    <x v="1"/>
    <n v="0.35015608740894899"/>
    <n v="673"/>
  </r>
  <r>
    <s v="ORD004524"/>
    <s v="CUST4681"/>
    <s v="Elizabeth James"/>
    <s v="sharon.watkins@outlook.com"/>
    <x v="2"/>
    <d v="2023-02-23T00:00:00"/>
    <x v="64"/>
    <x v="9"/>
    <x v="1"/>
    <s v="June"/>
    <x v="0"/>
    <s v="PROD6893"/>
    <x v="16"/>
    <x v="0"/>
    <n v="521"/>
    <n v="2"/>
    <n v="1043"/>
    <x v="0"/>
    <n v="126"/>
    <n v="6"/>
    <x v="0"/>
    <n v="0.39980824544582932"/>
    <n v="417"/>
  </r>
  <r>
    <s v="ORD004525"/>
    <s v="CUST5271"/>
    <s v="Jonathan Guzman"/>
    <s v="william.taylor@gmail.com"/>
    <x v="2"/>
    <d v="2023-08-11T00:00:00"/>
    <x v="191"/>
    <x v="4"/>
    <x v="0"/>
    <s v="April"/>
    <x v="0"/>
    <s v="PROD5198"/>
    <x v="8"/>
    <x v="2"/>
    <n v="984"/>
    <n v="1"/>
    <n v="984"/>
    <x v="2"/>
    <n v="62"/>
    <n v="9"/>
    <x v="1"/>
    <n v="0.29979674796747968"/>
    <n v="295"/>
  </r>
  <r>
    <s v="ORD004526"/>
    <s v="CUST2370"/>
    <s v="Alyssa Torres"/>
    <s v="patricia.callahan@yahoo.com"/>
    <x v="4"/>
    <d v="2024-07-15T00:00:00"/>
    <x v="712"/>
    <x v="5"/>
    <x v="0"/>
    <s v="October"/>
    <x v="0"/>
    <s v="PROD1152"/>
    <x v="5"/>
    <x v="3"/>
    <n v="732"/>
    <n v="6"/>
    <n v="4394"/>
    <x v="1"/>
    <n v="502"/>
    <n v="8"/>
    <x v="1"/>
    <n v="0.35002275830678198"/>
    <n v="1538"/>
  </r>
  <r>
    <s v="ORD004527"/>
    <s v="CUST8237"/>
    <s v="Kelsey Foster"/>
    <s v="derek.ashley@gmail.com"/>
    <x v="5"/>
    <d v="2023-10-29T00:00:00"/>
    <x v="266"/>
    <x v="5"/>
    <x v="0"/>
    <s v="October"/>
    <x v="0"/>
    <s v="PROD1344"/>
    <x v="17"/>
    <x v="3"/>
    <n v="689"/>
    <n v="4"/>
    <n v="2757"/>
    <x v="1"/>
    <n v="214"/>
    <n v="5"/>
    <x v="0"/>
    <n v="0.35001813565469714"/>
    <n v="965"/>
  </r>
  <r>
    <s v="ORD004528"/>
    <s v="CUST5513"/>
    <s v="Michael Rodriguez"/>
    <s v="michael.hampton@yahoo.com"/>
    <x v="6"/>
    <d v="2023-09-15T00:00:00"/>
    <x v="436"/>
    <x v="2"/>
    <x v="1"/>
    <s v="May"/>
    <x v="0"/>
    <s v="PROD2154"/>
    <x v="13"/>
    <x v="4"/>
    <n v="119"/>
    <n v="1"/>
    <n v="119"/>
    <x v="4"/>
    <n v="9"/>
    <n v="4"/>
    <x v="0"/>
    <n v="0.25210084033613445"/>
    <n v="30"/>
  </r>
  <r>
    <s v="ORD004529"/>
    <s v="CUST5094"/>
    <s v="Jason Johnson"/>
    <s v="michael.moore@yahoo.com"/>
    <x v="4"/>
    <d v="2024-10-30T00:00:00"/>
    <x v="619"/>
    <x v="0"/>
    <x v="1"/>
    <s v="January"/>
    <x v="0"/>
    <s v="PROD5913"/>
    <x v="13"/>
    <x v="4"/>
    <n v="831"/>
    <n v="3"/>
    <n v="2494"/>
    <x v="1"/>
    <n v="251"/>
    <n v="4"/>
    <x v="0"/>
    <n v="0.25020048115477145"/>
    <n v="624"/>
  </r>
  <r>
    <s v="ORD004530"/>
    <s v="CUST6436"/>
    <s v="Kelsey Green"/>
    <s v="dominique.jensen@hotmail.com"/>
    <x v="3"/>
    <d v="2024-05-14T00:00:00"/>
    <x v="240"/>
    <x v="1"/>
    <x v="1"/>
    <s v="December"/>
    <x v="0"/>
    <s v="PROD6560"/>
    <x v="15"/>
    <x v="1"/>
    <n v="1516"/>
    <n v="10"/>
    <n v="15160"/>
    <x v="1"/>
    <n v="2137"/>
    <n v="9"/>
    <x v="1"/>
    <n v="0.15"/>
    <n v="2274"/>
  </r>
  <r>
    <s v="ORD004531"/>
    <s v="CUST3559"/>
    <s v="Jennifer Butler"/>
    <s v="james.richardson@yahoo.com"/>
    <x v="3"/>
    <d v="2023-12-08T00:00:00"/>
    <x v="378"/>
    <x v="11"/>
    <x v="1"/>
    <s v="July"/>
    <x v="1"/>
    <s v="PROD7844"/>
    <x v="16"/>
    <x v="0"/>
    <n v="682"/>
    <n v="2"/>
    <n v="1363"/>
    <x v="0"/>
    <n v="122"/>
    <m/>
    <x v="2"/>
    <n v="0.39985326485693323"/>
    <n v="545"/>
  </r>
  <r>
    <s v="ORD004532"/>
    <s v="CUST4557"/>
    <s v="Elizabeth Boyd"/>
    <s v="jennifer.fisher@outlook.com"/>
    <x v="0"/>
    <d v="2023-05-27T00:00:00"/>
    <x v="177"/>
    <x v="8"/>
    <x v="0"/>
    <s v="September"/>
    <x v="0"/>
    <s v="PROD6795"/>
    <x v="4"/>
    <x v="2"/>
    <n v="267"/>
    <n v="1"/>
    <n v="267"/>
    <x v="1"/>
    <n v="32"/>
    <n v="5"/>
    <x v="0"/>
    <n v="0.29962546816479402"/>
    <n v="80"/>
  </r>
  <r>
    <s v="ORD004533"/>
    <s v="CUST6053"/>
    <s v="Cassandra Wong"/>
    <s v="jennifer.mccoy@outlook.com"/>
    <x v="6"/>
    <d v="2023-10-24T00:00:00"/>
    <x v="554"/>
    <x v="4"/>
    <x v="1"/>
    <s v="April"/>
    <x v="0"/>
    <s v="PROD2963"/>
    <x v="16"/>
    <x v="0"/>
    <n v="770"/>
    <n v="3"/>
    <n v="2310"/>
    <x v="4"/>
    <n v="234"/>
    <n v="5"/>
    <x v="0"/>
    <n v="0.4"/>
    <n v="924"/>
  </r>
  <r>
    <s v="ORD004534"/>
    <s v="CUST8492"/>
    <s v="Christopher Barrett"/>
    <s v="dylan.nelson@outlook.com"/>
    <x v="5"/>
    <d v="2023-07-25T00:00:00"/>
    <x v="605"/>
    <x v="6"/>
    <x v="1"/>
    <s v="August"/>
    <x v="0"/>
    <s v="PROD5978"/>
    <x v="13"/>
    <x v="4"/>
    <n v="553"/>
    <n v="1"/>
    <n v="553"/>
    <x v="1"/>
    <n v="75"/>
    <n v="6"/>
    <x v="0"/>
    <n v="0.24954792043399637"/>
    <n v="138"/>
  </r>
  <r>
    <s v="ORD004535"/>
    <s v="CUST3943"/>
    <s v="Alyssa Weiss"/>
    <s v="melissa.rivera@gmail.com"/>
    <x v="6"/>
    <d v="2023-06-28T00:00:00"/>
    <x v="641"/>
    <x v="2"/>
    <x v="1"/>
    <s v="May"/>
    <x v="0"/>
    <s v="PROD8901"/>
    <x v="16"/>
    <x v="0"/>
    <n v="1070"/>
    <n v="2"/>
    <n v="2141"/>
    <x v="0"/>
    <n v="194"/>
    <n v="4"/>
    <x v="0"/>
    <n v="0.39981317141522654"/>
    <n v="856"/>
  </r>
  <r>
    <s v="ORD004536"/>
    <s v="CUST9273"/>
    <s v="Donna White"/>
    <s v="holly.wilson@outlook.com"/>
    <x v="2"/>
    <d v="2023-01-15T00:00:00"/>
    <x v="587"/>
    <x v="6"/>
    <x v="0"/>
    <s v="August"/>
    <x v="2"/>
    <s v="PROD8937"/>
    <x v="18"/>
    <x v="0"/>
    <n v="702"/>
    <n v="6"/>
    <n v="4211"/>
    <x v="2"/>
    <n v="371"/>
    <m/>
    <x v="2"/>
    <n v="0.4001424839705533"/>
    <n v="1685"/>
  </r>
  <r>
    <s v="ORD004537"/>
    <s v="CUST2812"/>
    <s v="Benjamin Bennett"/>
    <s v="amber.alvarez@hotmail.com"/>
    <x v="5"/>
    <d v="2024-02-01T00:00:00"/>
    <x v="460"/>
    <x v="6"/>
    <x v="1"/>
    <s v="August"/>
    <x v="0"/>
    <s v="PROD8565"/>
    <x v="4"/>
    <x v="2"/>
    <n v="733"/>
    <n v="1"/>
    <n v="733"/>
    <x v="1"/>
    <n v="40"/>
    <n v="7"/>
    <x v="0"/>
    <n v="0.30013642564802184"/>
    <n v="220"/>
  </r>
  <r>
    <s v="ORD004538"/>
    <s v="CUST2827"/>
    <s v="John Green"/>
    <s v="carlos.king@gmail.com"/>
    <x v="1"/>
    <d v="2024-11-20T00:00:00"/>
    <x v="447"/>
    <x v="11"/>
    <x v="0"/>
    <s v="July"/>
    <x v="0"/>
    <s v="PROD1064"/>
    <x v="16"/>
    <x v="0"/>
    <n v="658"/>
    <n v="5"/>
    <n v="3288"/>
    <x v="1"/>
    <n v="293"/>
    <n v="5"/>
    <x v="0"/>
    <n v="0.39993917274939172"/>
    <n v="1315"/>
  </r>
  <r>
    <s v="ORD004539"/>
    <s v="CUST5449"/>
    <s v="Nathan Martin"/>
    <s v="carly.harris@hotmail.com"/>
    <x v="1"/>
    <d v="2024-01-09T00:00:00"/>
    <x v="698"/>
    <x v="9"/>
    <x v="0"/>
    <s v="June"/>
    <x v="2"/>
    <s v="PROD3719"/>
    <x v="6"/>
    <x v="0"/>
    <n v="443"/>
    <n v="1"/>
    <n v="443"/>
    <x v="2"/>
    <n v="45"/>
    <m/>
    <x v="2"/>
    <n v="0.39954853273137697"/>
    <n v="177"/>
  </r>
  <r>
    <s v="ORD004540"/>
    <s v="CUST3504"/>
    <s v="Christopher Koch"/>
    <s v="nicole.sutton@outlook.com"/>
    <x v="4"/>
    <d v="2024-11-26T00:00:00"/>
    <x v="111"/>
    <x v="7"/>
    <x v="0"/>
    <s v="November"/>
    <x v="1"/>
    <s v="PROD9592"/>
    <x v="18"/>
    <x v="0"/>
    <n v="1448"/>
    <n v="1"/>
    <n v="1448"/>
    <x v="1"/>
    <n v="123"/>
    <m/>
    <x v="2"/>
    <n v="0.39986187845303867"/>
    <n v="579"/>
  </r>
  <r>
    <s v="ORD004541"/>
    <s v="CUST6796"/>
    <s v="Jaime Adams"/>
    <s v="christina.garrett@yahoo.com"/>
    <x v="4"/>
    <d v="2023-10-29T00:00:00"/>
    <x v="396"/>
    <x v="3"/>
    <x v="0"/>
    <s v="March"/>
    <x v="0"/>
    <s v="PROD1003"/>
    <x v="5"/>
    <x v="3"/>
    <n v="324"/>
    <n v="5"/>
    <n v="1621"/>
    <x v="0"/>
    <n v="124"/>
    <n v="3"/>
    <x v="0"/>
    <n v="0.34978408389882787"/>
    <n v="567"/>
  </r>
  <r>
    <s v="ORD004542"/>
    <s v="CUST7077"/>
    <s v="Robert Garrett"/>
    <s v="rachel.wood@gmail.com"/>
    <x v="1"/>
    <d v="2024-01-10T00:00:00"/>
    <x v="122"/>
    <x v="3"/>
    <x v="1"/>
    <s v="March"/>
    <x v="0"/>
    <s v="PROD1400"/>
    <x v="17"/>
    <x v="3"/>
    <n v="448"/>
    <n v="3"/>
    <n v="1345"/>
    <x v="1"/>
    <n v="173"/>
    <n v="5"/>
    <x v="0"/>
    <n v="0.35018587360594794"/>
    <n v="471"/>
  </r>
  <r>
    <s v="ORD004543"/>
    <s v="CUST6758"/>
    <s v="Lynn Cortez"/>
    <s v="carla.clark@hotmail.com"/>
    <x v="0"/>
    <d v="2024-07-26T00:00:00"/>
    <x v="53"/>
    <x v="9"/>
    <x v="0"/>
    <s v="June"/>
    <x v="2"/>
    <s v="PROD1928"/>
    <x v="15"/>
    <x v="1"/>
    <n v="55"/>
    <n v="3"/>
    <n v="164"/>
    <x v="0"/>
    <n v="11"/>
    <m/>
    <x v="2"/>
    <n v="0.1524390243902439"/>
    <n v="25"/>
  </r>
  <r>
    <s v="ORD004544"/>
    <s v="CUST7198"/>
    <s v="Paul Jones"/>
    <s v="steven.brown@yahoo.com"/>
    <x v="4"/>
    <d v="2024-06-20T00:00:00"/>
    <x v="614"/>
    <x v="7"/>
    <x v="1"/>
    <s v="November"/>
    <x v="1"/>
    <s v="PROD8149"/>
    <x v="0"/>
    <x v="0"/>
    <n v="813"/>
    <n v="7"/>
    <n v="5691"/>
    <x v="1"/>
    <n v="314"/>
    <m/>
    <x v="2"/>
    <n v="0.39992971358285012"/>
    <n v="2276"/>
  </r>
  <r>
    <s v="ORD004545"/>
    <s v="CUST4274"/>
    <s v="Mandy Coleman"/>
    <s v="claudia.brown@hotmail.com"/>
    <x v="3"/>
    <d v="2024-01-01T00:00:00"/>
    <x v="695"/>
    <x v="1"/>
    <x v="1"/>
    <s v="December"/>
    <x v="2"/>
    <s v="PROD9746"/>
    <x v="12"/>
    <x v="3"/>
    <n v="1771"/>
    <n v="6"/>
    <n v="10625"/>
    <x v="0"/>
    <n v="680"/>
    <m/>
    <x v="2"/>
    <n v="0.35002352941176473"/>
    <n v="3719"/>
  </r>
  <r>
    <s v="ORD004546"/>
    <s v="CUST3208"/>
    <s v="Tony Larsen"/>
    <s v="george.watkins@outlook.com"/>
    <x v="2"/>
    <d v="2023-06-03T00:00:00"/>
    <x v="407"/>
    <x v="0"/>
    <x v="1"/>
    <s v="January"/>
    <x v="0"/>
    <s v="PROD3851"/>
    <x v="6"/>
    <x v="0"/>
    <n v="794"/>
    <n v="2"/>
    <n v="1587"/>
    <x v="1"/>
    <n v="173"/>
    <n v="2"/>
    <x v="0"/>
    <n v="0.40012602394454949"/>
    <n v="635"/>
  </r>
  <r>
    <s v="ORD004547"/>
    <s v="CUST5207"/>
    <s v="Leslie Evans"/>
    <s v="lori.jarvis@outlook.com"/>
    <x v="4"/>
    <d v="2024-01-28T00:00:00"/>
    <x v="510"/>
    <x v="8"/>
    <x v="1"/>
    <s v="September"/>
    <x v="0"/>
    <s v="PROD5865"/>
    <x v="12"/>
    <x v="3"/>
    <n v="89"/>
    <n v="2"/>
    <n v="177"/>
    <x v="4"/>
    <n v="15"/>
    <n v="2"/>
    <x v="0"/>
    <n v="0.35028248587570621"/>
    <n v="62"/>
  </r>
  <r>
    <s v="ORD004548"/>
    <s v="CUST9986"/>
    <s v="Cory Williams"/>
    <s v="linda.franklin@yahoo.com"/>
    <x v="5"/>
    <d v="2024-03-14T00:00:00"/>
    <x v="103"/>
    <x v="0"/>
    <x v="1"/>
    <s v="January"/>
    <x v="2"/>
    <s v="PROD8670"/>
    <x v="7"/>
    <x v="4"/>
    <n v="491"/>
    <n v="1"/>
    <n v="491"/>
    <x v="1"/>
    <n v="52"/>
    <m/>
    <x v="2"/>
    <n v="0.25050916496945008"/>
    <n v="123"/>
  </r>
  <r>
    <s v="ORD004549"/>
    <s v="CUST9008"/>
    <s v="Brian Vaughan"/>
    <s v="seth.dickerson@outlook.com"/>
    <x v="4"/>
    <d v="2024-01-09T00:00:00"/>
    <x v="538"/>
    <x v="2"/>
    <x v="1"/>
    <s v="May"/>
    <x v="0"/>
    <s v="PROD6497"/>
    <x v="8"/>
    <x v="2"/>
    <n v="875"/>
    <n v="4"/>
    <n v="3499"/>
    <x v="0"/>
    <n v="445"/>
    <n v="9"/>
    <x v="1"/>
    <n v="0.30008573878250927"/>
    <n v="1050"/>
  </r>
  <r>
    <s v="ORD004550"/>
    <s v="CUST8450"/>
    <s v="Dr. Dawn Woods MD"/>
    <s v="samuel.lam@outlook.com"/>
    <x v="1"/>
    <d v="2023-09-15T00:00:00"/>
    <x v="206"/>
    <x v="3"/>
    <x v="0"/>
    <s v="March"/>
    <x v="0"/>
    <s v="PROD6970"/>
    <x v="13"/>
    <x v="4"/>
    <n v="978"/>
    <n v="5"/>
    <n v="4889"/>
    <x v="4"/>
    <n v="644"/>
    <n v="3"/>
    <x v="0"/>
    <n v="0.24994886479852729"/>
    <n v="1222"/>
  </r>
  <r>
    <s v="ORD004551"/>
    <s v="CUST2920"/>
    <s v="Daniel Soto"/>
    <s v="amber.sims@yahoo.com"/>
    <x v="0"/>
    <d v="2023-01-02T00:00:00"/>
    <x v="400"/>
    <x v="2"/>
    <x v="0"/>
    <s v="May"/>
    <x v="0"/>
    <s v="PROD6190"/>
    <x v="11"/>
    <x v="3"/>
    <n v="1016"/>
    <n v="3"/>
    <n v="3047"/>
    <x v="1"/>
    <n v="387"/>
    <n v="5"/>
    <x v="0"/>
    <n v="0.34985231375123071"/>
    <n v="1066"/>
  </r>
  <r>
    <s v="ORD004552"/>
    <s v="CUST6803"/>
    <s v="Walter Miller"/>
    <s v="emily.avery@gmail.com"/>
    <x v="0"/>
    <d v="2023-10-06T00:00:00"/>
    <x v="673"/>
    <x v="5"/>
    <x v="0"/>
    <s v="October"/>
    <x v="2"/>
    <s v="PROD2129"/>
    <x v="17"/>
    <x v="3"/>
    <n v="1198"/>
    <n v="2"/>
    <n v="2396"/>
    <x v="1"/>
    <n v="307"/>
    <m/>
    <x v="2"/>
    <n v="0.35016694490818029"/>
    <n v="839"/>
  </r>
  <r>
    <s v="ORD004553"/>
    <s v="CUST7633"/>
    <s v="Morgan Davis"/>
    <s v="anthony.berry@yahoo.com"/>
    <x v="2"/>
    <d v="2023-06-05T00:00:00"/>
    <x v="480"/>
    <x v="10"/>
    <x v="0"/>
    <s v="February"/>
    <x v="0"/>
    <s v="PROD3000"/>
    <x v="9"/>
    <x v="4"/>
    <n v="197"/>
    <n v="3"/>
    <n v="592"/>
    <x v="1"/>
    <n v="66"/>
    <n v="10"/>
    <x v="1"/>
    <n v="0.25"/>
    <n v="148"/>
  </r>
  <r>
    <s v="ORD004554"/>
    <s v="CUST4724"/>
    <s v="Douglas Smith"/>
    <s v="gary.doyle@outlook.com"/>
    <x v="2"/>
    <d v="2024-02-03T00:00:00"/>
    <x v="373"/>
    <x v="9"/>
    <x v="0"/>
    <s v="June"/>
    <x v="0"/>
    <s v="PROD3569"/>
    <x v="8"/>
    <x v="2"/>
    <n v="788"/>
    <n v="1"/>
    <n v="788"/>
    <x v="2"/>
    <n v="89"/>
    <n v="7"/>
    <x v="0"/>
    <n v="0.29949238578680204"/>
    <n v="236"/>
  </r>
  <r>
    <s v="ORD004555"/>
    <s v="CUST4234"/>
    <s v="Jeffrey Brooks"/>
    <s v="mark.cook@gmail.com"/>
    <x v="0"/>
    <d v="2024-05-03T00:00:00"/>
    <x v="626"/>
    <x v="1"/>
    <x v="1"/>
    <s v="December"/>
    <x v="2"/>
    <s v="PROD4195"/>
    <x v="16"/>
    <x v="0"/>
    <n v="589"/>
    <n v="2"/>
    <n v="1178"/>
    <x v="1"/>
    <n v="81"/>
    <m/>
    <x v="2"/>
    <n v="0.399830220713073"/>
    <n v="471"/>
  </r>
  <r>
    <s v="ORD004556"/>
    <s v="CUST3437"/>
    <s v="Denise Richards"/>
    <s v="alexandra.carter@yahoo.com"/>
    <x v="0"/>
    <d v="2023-07-23T00:00:00"/>
    <x v="449"/>
    <x v="9"/>
    <x v="1"/>
    <s v="June"/>
    <x v="2"/>
    <s v="PROD5705"/>
    <x v="6"/>
    <x v="0"/>
    <n v="1121"/>
    <n v="1"/>
    <n v="1121"/>
    <x v="1"/>
    <n v="95"/>
    <m/>
    <x v="2"/>
    <n v="0.39964317573595004"/>
    <n v="448"/>
  </r>
  <r>
    <s v="ORD004557"/>
    <s v="CUST7193"/>
    <s v="Tanya Baker"/>
    <s v="jacob.smith@gmail.com"/>
    <x v="4"/>
    <d v="2024-05-24T00:00:00"/>
    <x v="539"/>
    <x v="1"/>
    <x v="1"/>
    <s v="December"/>
    <x v="0"/>
    <s v="PROD8611"/>
    <x v="5"/>
    <x v="3"/>
    <n v="1577"/>
    <n v="10"/>
    <n v="15774"/>
    <x v="2"/>
    <n v="2098"/>
    <n v="5"/>
    <x v="0"/>
    <n v="0.35000633954608851"/>
    <n v="5521"/>
  </r>
  <r>
    <s v="ORD004558"/>
    <s v="CUST2008"/>
    <s v="Mary Holmes"/>
    <s v="matthew.chang@hotmail.com"/>
    <x v="0"/>
    <d v="2023-02-28T00:00:00"/>
    <x v="470"/>
    <x v="1"/>
    <x v="0"/>
    <s v="December"/>
    <x v="0"/>
    <s v="PROD5535"/>
    <x v="12"/>
    <x v="3"/>
    <n v="1303"/>
    <n v="6"/>
    <n v="7820"/>
    <x v="0"/>
    <n v="515"/>
    <n v="6"/>
    <x v="0"/>
    <n v="0.35"/>
    <n v="2737"/>
  </r>
  <r>
    <s v="ORD004559"/>
    <s v="CUST7010"/>
    <s v="Christian Graham"/>
    <s v="meghan.saunders@outlook.com"/>
    <x v="3"/>
    <d v="2024-06-22T00:00:00"/>
    <x v="267"/>
    <x v="3"/>
    <x v="0"/>
    <s v="March"/>
    <x v="0"/>
    <s v="PROD2811"/>
    <x v="12"/>
    <x v="3"/>
    <n v="824"/>
    <n v="5"/>
    <n v="4121"/>
    <x v="0"/>
    <n v="299"/>
    <n v="2"/>
    <x v="0"/>
    <n v="0.34991506915797138"/>
    <n v="1442"/>
  </r>
  <r>
    <s v="ORD004560"/>
    <s v="CUST9591"/>
    <s v="Kenneth Williams"/>
    <s v="robin.ortiz@hotmail.com"/>
    <x v="4"/>
    <d v="2023-07-26T00:00:00"/>
    <x v="533"/>
    <x v="8"/>
    <x v="0"/>
    <s v="September"/>
    <x v="0"/>
    <s v="PROD3472"/>
    <x v="3"/>
    <x v="1"/>
    <n v="600"/>
    <n v="5"/>
    <n v="2999"/>
    <x v="1"/>
    <n v="302"/>
    <n v="7"/>
    <x v="0"/>
    <n v="0.15005001667222406"/>
    <n v="450"/>
  </r>
  <r>
    <s v="ORD004561"/>
    <s v="CUST8994"/>
    <s v="John Campbell"/>
    <s v="sean.ward@gmail.com"/>
    <x v="4"/>
    <d v="2024-01-15T00:00:00"/>
    <x v="477"/>
    <x v="0"/>
    <x v="0"/>
    <s v="January"/>
    <x v="0"/>
    <s v="PROD7841"/>
    <x v="9"/>
    <x v="4"/>
    <n v="548"/>
    <n v="3"/>
    <n v="1643"/>
    <x v="1"/>
    <n v="149"/>
    <n v="9"/>
    <x v="1"/>
    <n v="0.25015216068167984"/>
    <n v="411"/>
  </r>
  <r>
    <s v="ORD004562"/>
    <s v="CUST8701"/>
    <s v="Maria Stein"/>
    <s v="steven.hall@yahoo.com"/>
    <x v="5"/>
    <d v="2024-09-04T00:00:00"/>
    <x v="296"/>
    <x v="9"/>
    <x v="0"/>
    <s v="June"/>
    <x v="0"/>
    <s v="PROD6924"/>
    <x v="1"/>
    <x v="1"/>
    <n v="551"/>
    <n v="2"/>
    <n v="1102"/>
    <x v="1"/>
    <n v="128"/>
    <n v="5"/>
    <x v="0"/>
    <n v="0.14972776769509982"/>
    <n v="165"/>
  </r>
  <r>
    <s v="ORD004563"/>
    <s v="CUST9715"/>
    <s v="Steve Yates"/>
    <s v="austin.mclean@outlook.com"/>
    <x v="1"/>
    <d v="2023-07-28T00:00:00"/>
    <x v="150"/>
    <x v="2"/>
    <x v="0"/>
    <s v="May"/>
    <x v="2"/>
    <s v="PROD5769"/>
    <x v="15"/>
    <x v="1"/>
    <n v="107"/>
    <n v="3"/>
    <n v="321"/>
    <x v="3"/>
    <n v="30"/>
    <m/>
    <x v="2"/>
    <n v="0.14953271028037382"/>
    <n v="48"/>
  </r>
  <r>
    <s v="ORD004564"/>
    <s v="CUST9995"/>
    <s v="Eugene Kirby"/>
    <s v="patrick.owens@hotmail.com"/>
    <x v="5"/>
    <d v="2023-05-31T00:00:00"/>
    <x v="517"/>
    <x v="0"/>
    <x v="0"/>
    <s v="January"/>
    <x v="0"/>
    <s v="PROD5696"/>
    <x v="9"/>
    <x v="4"/>
    <n v="365"/>
    <n v="2"/>
    <n v="730"/>
    <x v="0"/>
    <n v="62"/>
    <n v="7"/>
    <x v="0"/>
    <n v="0.24931506849315069"/>
    <n v="182"/>
  </r>
  <r>
    <s v="ORD004565"/>
    <s v="CUST3077"/>
    <s v="Jennifer Reed"/>
    <s v="richard.sims@yahoo.com"/>
    <x v="5"/>
    <d v="2023-07-04T00:00:00"/>
    <x v="80"/>
    <x v="8"/>
    <x v="1"/>
    <s v="September"/>
    <x v="0"/>
    <s v="PROD1393"/>
    <x v="17"/>
    <x v="3"/>
    <n v="325"/>
    <n v="2"/>
    <n v="649"/>
    <x v="1"/>
    <n v="56"/>
    <n v="8"/>
    <x v="1"/>
    <n v="0.34976887519260402"/>
    <n v="227"/>
  </r>
  <r>
    <s v="ORD004566"/>
    <s v="CUST6066"/>
    <s v="Joseph Herring"/>
    <s v="ashlee.brown@hotmail.com"/>
    <x v="6"/>
    <d v="2024-04-08T00:00:00"/>
    <x v="196"/>
    <x v="11"/>
    <x v="0"/>
    <s v="July"/>
    <x v="0"/>
    <s v="PROD8122"/>
    <x v="2"/>
    <x v="1"/>
    <n v="736"/>
    <n v="6"/>
    <n v="4418"/>
    <x v="1"/>
    <n v="288"/>
    <n v="10"/>
    <x v="1"/>
    <n v="0.15006790402897238"/>
    <n v="663"/>
  </r>
  <r>
    <s v="ORD004567"/>
    <s v="CUST1074"/>
    <s v="Joseph Sanchez"/>
    <s v="noah.copeland@hotmail.com"/>
    <x v="3"/>
    <d v="2023-11-19T00:00:00"/>
    <x v="661"/>
    <x v="9"/>
    <x v="1"/>
    <s v="June"/>
    <x v="0"/>
    <s v="PROD9057"/>
    <x v="6"/>
    <x v="0"/>
    <n v="116"/>
    <n v="3"/>
    <n v="347"/>
    <x v="1"/>
    <n v="17"/>
    <n v="4"/>
    <x v="0"/>
    <n v="0.40057636887608067"/>
    <n v="139"/>
  </r>
  <r>
    <s v="ORD004568"/>
    <s v="CUST4750"/>
    <s v="Raven Sawyer"/>
    <s v="nicholas.pierce@gmail.com"/>
    <x v="1"/>
    <d v="2024-11-29T00:00:00"/>
    <x v="117"/>
    <x v="5"/>
    <x v="0"/>
    <s v="October"/>
    <x v="0"/>
    <s v="PROD7343"/>
    <x v="2"/>
    <x v="1"/>
    <n v="193"/>
    <n v="2"/>
    <n v="386"/>
    <x v="1"/>
    <n v="49"/>
    <n v="5"/>
    <x v="0"/>
    <n v="0.15025906735751296"/>
    <n v="58"/>
  </r>
  <r>
    <s v="ORD004569"/>
    <s v="CUST5013"/>
    <s v="Sarah Mclean"/>
    <s v="john.wright@hotmail.com"/>
    <x v="4"/>
    <d v="2024-11-21T00:00:00"/>
    <x v="263"/>
    <x v="7"/>
    <x v="1"/>
    <s v="November"/>
    <x v="0"/>
    <s v="PROD3605"/>
    <x v="15"/>
    <x v="1"/>
    <n v="657"/>
    <n v="3"/>
    <n v="1972"/>
    <x v="0"/>
    <n v="172"/>
    <n v="4"/>
    <x v="0"/>
    <n v="0.15010141987829614"/>
    <n v="296"/>
  </r>
  <r>
    <s v="ORD004570"/>
    <s v="CUST1020"/>
    <s v="Brittney Reynolds"/>
    <s v="lisa.white@yahoo.com"/>
    <x v="3"/>
    <d v="2024-03-06T00:00:00"/>
    <x v="287"/>
    <x v="3"/>
    <x v="1"/>
    <s v="March"/>
    <x v="0"/>
    <s v="PROD6810"/>
    <x v="2"/>
    <x v="1"/>
    <n v="545"/>
    <n v="5"/>
    <n v="2724"/>
    <x v="1"/>
    <n v="176"/>
    <n v="5"/>
    <x v="0"/>
    <n v="0.15014684287812041"/>
    <n v="409"/>
  </r>
  <r>
    <s v="ORD004571"/>
    <s v="CUST1594"/>
    <s v="Antonio Gutierrez"/>
    <s v="jennifer.cooley@outlook.com"/>
    <x v="1"/>
    <d v="2024-12-24T00:00:00"/>
    <x v="571"/>
    <x v="2"/>
    <x v="0"/>
    <s v="May"/>
    <x v="2"/>
    <s v="PROD7543"/>
    <x v="17"/>
    <x v="3"/>
    <n v="503"/>
    <n v="3"/>
    <n v="1510"/>
    <x v="1"/>
    <n v="185"/>
    <m/>
    <x v="2"/>
    <n v="0.34966887417218545"/>
    <n v="528"/>
  </r>
  <r>
    <s v="ORD004572"/>
    <s v="CUST3134"/>
    <s v="Brandy Campbell"/>
    <s v="kathleen.sosa@hotmail.com"/>
    <x v="5"/>
    <d v="2023-12-13T00:00:00"/>
    <x v="253"/>
    <x v="5"/>
    <x v="1"/>
    <s v="October"/>
    <x v="0"/>
    <s v="PROD6675"/>
    <x v="15"/>
    <x v="1"/>
    <n v="818"/>
    <n v="2"/>
    <n v="1636"/>
    <x v="1"/>
    <n v="234"/>
    <n v="5"/>
    <x v="0"/>
    <n v="0.1497555012224939"/>
    <n v="245"/>
  </r>
  <r>
    <s v="ORD004573"/>
    <s v="CUST6066"/>
    <s v="Tina Frazier"/>
    <s v="joseph.robinson@outlook.com"/>
    <x v="1"/>
    <d v="2024-12-27T00:00:00"/>
    <x v="219"/>
    <x v="11"/>
    <x v="1"/>
    <s v="July"/>
    <x v="2"/>
    <s v="PROD1789"/>
    <x v="18"/>
    <x v="0"/>
    <n v="278"/>
    <n v="5"/>
    <n v="1388"/>
    <x v="1"/>
    <n v="156"/>
    <m/>
    <x v="2"/>
    <n v="0.39985590778097985"/>
    <n v="555"/>
  </r>
  <r>
    <s v="ORD004574"/>
    <s v="CUST3799"/>
    <s v="Michael Powell"/>
    <s v="jeffrey.owen@yahoo.com"/>
    <x v="1"/>
    <d v="2024-11-21T00:00:00"/>
    <x v="385"/>
    <x v="8"/>
    <x v="0"/>
    <s v="September"/>
    <x v="0"/>
    <s v="PROD9597"/>
    <x v="6"/>
    <x v="0"/>
    <n v="1035"/>
    <n v="4"/>
    <n v="4139"/>
    <x v="0"/>
    <n v="416"/>
    <n v="8"/>
    <x v="1"/>
    <n v="0.39985503744865908"/>
    <n v="1655"/>
  </r>
  <r>
    <s v="ORD004575"/>
    <s v="CUST7093"/>
    <s v="Michael Novak"/>
    <s v="john.walker@outlook.com"/>
    <x v="2"/>
    <d v="2023-09-07T00:00:00"/>
    <x v="517"/>
    <x v="0"/>
    <x v="0"/>
    <s v="January"/>
    <x v="0"/>
    <s v="PROD4691"/>
    <x v="21"/>
    <x v="1"/>
    <n v="133"/>
    <n v="1"/>
    <n v="133"/>
    <x v="4"/>
    <n v="10"/>
    <n v="7"/>
    <x v="0"/>
    <n v="0.15037593984962405"/>
    <n v="20"/>
  </r>
  <r>
    <s v="ORD004576"/>
    <s v="CUST5103"/>
    <s v="Rebecca Mcbride"/>
    <s v="william.smith@gmail.com"/>
    <x v="1"/>
    <d v="2023-07-04T00:00:00"/>
    <x v="690"/>
    <x v="4"/>
    <x v="1"/>
    <s v="April"/>
    <x v="0"/>
    <s v="PROD7711"/>
    <x v="21"/>
    <x v="1"/>
    <n v="622"/>
    <n v="1"/>
    <n v="622"/>
    <x v="0"/>
    <n v="56"/>
    <n v="6"/>
    <x v="0"/>
    <n v="0.14951768488745981"/>
    <n v="93"/>
  </r>
  <r>
    <s v="ORD004577"/>
    <s v="CUST8701"/>
    <s v="Maria Stein"/>
    <s v="steven.hall@yahoo.com"/>
    <x v="5"/>
    <d v="2024-09-04T00:00:00"/>
    <x v="406"/>
    <x v="9"/>
    <x v="1"/>
    <s v="June"/>
    <x v="0"/>
    <s v="PROD5829"/>
    <x v="8"/>
    <x v="2"/>
    <n v="262"/>
    <n v="6"/>
    <n v="1572"/>
    <x v="3"/>
    <n v="101"/>
    <n v="10"/>
    <x v="1"/>
    <n v="0.30025445292620867"/>
    <n v="472"/>
  </r>
  <r>
    <s v="ORD004578"/>
    <s v="CUST5601"/>
    <s v="Brianna Gould"/>
    <s v="matthew.clark@yahoo.com"/>
    <x v="2"/>
    <d v="2024-11-10T00:00:00"/>
    <x v="701"/>
    <x v="1"/>
    <x v="0"/>
    <s v="December"/>
    <x v="0"/>
    <s v="PROD4866"/>
    <x v="2"/>
    <x v="1"/>
    <n v="409"/>
    <n v="2"/>
    <n v="819"/>
    <x v="1"/>
    <n v="57"/>
    <n v="7"/>
    <x v="0"/>
    <n v="0.15018315018315018"/>
    <n v="123"/>
  </r>
  <r>
    <s v="ORD004579"/>
    <s v="CUST5556"/>
    <s v="Betty Gates"/>
    <s v="brenda.nguyen@yahoo.com"/>
    <x v="3"/>
    <d v="2024-02-15T00:00:00"/>
    <x v="609"/>
    <x v="6"/>
    <x v="0"/>
    <s v="August"/>
    <x v="0"/>
    <s v="PROD4044"/>
    <x v="0"/>
    <x v="0"/>
    <n v="119"/>
    <n v="3"/>
    <n v="357"/>
    <x v="2"/>
    <n v="50"/>
    <n v="3"/>
    <x v="0"/>
    <n v="0.40056022408963587"/>
    <n v="143"/>
  </r>
  <r>
    <s v="ORD004580"/>
    <s v="CUST4903"/>
    <s v="Nichole Ramirez"/>
    <s v="sarah.johnson@outlook.com"/>
    <x v="3"/>
    <d v="2023-12-31T00:00:00"/>
    <x v="667"/>
    <x v="9"/>
    <x v="0"/>
    <s v="June"/>
    <x v="0"/>
    <s v="PROD2532"/>
    <x v="5"/>
    <x v="3"/>
    <n v="66"/>
    <n v="3"/>
    <n v="199"/>
    <x v="1"/>
    <n v="10"/>
    <n v="9"/>
    <x v="1"/>
    <n v="0.35175879396984927"/>
    <n v="70"/>
  </r>
  <r>
    <s v="ORD004581"/>
    <s v="CUST7562"/>
    <s v="Elaine Stephenson"/>
    <s v="jennifer.reed@yahoo.com"/>
    <x v="5"/>
    <d v="2023-01-02T00:00:00"/>
    <x v="134"/>
    <x v="10"/>
    <x v="0"/>
    <s v="February"/>
    <x v="2"/>
    <s v="PROD6194"/>
    <x v="1"/>
    <x v="1"/>
    <n v="794"/>
    <n v="3"/>
    <n v="2381"/>
    <x v="3"/>
    <n v="136"/>
    <m/>
    <x v="2"/>
    <n v="0.14993700125997481"/>
    <n v="357"/>
  </r>
  <r>
    <s v="ORD004582"/>
    <s v="CUST2421"/>
    <s v="Melissa Jones"/>
    <s v="susan.hernandez@hotmail.com"/>
    <x v="6"/>
    <d v="2023-06-01T00:00:00"/>
    <x v="116"/>
    <x v="9"/>
    <x v="1"/>
    <s v="June"/>
    <x v="0"/>
    <s v="PROD5303"/>
    <x v="11"/>
    <x v="3"/>
    <n v="123"/>
    <n v="4"/>
    <n v="493"/>
    <x v="1"/>
    <n v="69"/>
    <n v="2"/>
    <x v="0"/>
    <n v="0.35091277890466532"/>
    <n v="173"/>
  </r>
  <r>
    <s v="ORD004583"/>
    <s v="CUST7494"/>
    <s v="Bill Fuller"/>
    <s v="andrew.bentley@gmail.com"/>
    <x v="0"/>
    <d v="2023-09-05T00:00:00"/>
    <x v="347"/>
    <x v="3"/>
    <x v="1"/>
    <s v="March"/>
    <x v="1"/>
    <s v="PROD9318"/>
    <x v="19"/>
    <x v="2"/>
    <n v="585"/>
    <n v="2"/>
    <n v="1170"/>
    <x v="1"/>
    <n v="100"/>
    <m/>
    <x v="2"/>
    <n v="0.3"/>
    <n v="351"/>
  </r>
  <r>
    <s v="ORD004584"/>
    <s v="CUST4783"/>
    <s v="Tiffany Watson"/>
    <s v="laura.jenkins@yahoo.com"/>
    <x v="2"/>
    <d v="2023-07-17T00:00:00"/>
    <x v="401"/>
    <x v="3"/>
    <x v="0"/>
    <s v="March"/>
    <x v="0"/>
    <s v="PROD7202"/>
    <x v="6"/>
    <x v="0"/>
    <n v="57"/>
    <n v="5"/>
    <n v="284"/>
    <x v="0"/>
    <n v="15"/>
    <n v="7"/>
    <x v="0"/>
    <n v="0.40140845070422537"/>
    <n v="114"/>
  </r>
  <r>
    <s v="ORD004585"/>
    <s v="CUST8436"/>
    <s v="Ian Dunn"/>
    <s v="brianna.walls@yahoo.com"/>
    <x v="3"/>
    <d v="2023-09-17T00:00:00"/>
    <x v="234"/>
    <x v="11"/>
    <x v="1"/>
    <s v="July"/>
    <x v="0"/>
    <s v="PROD3213"/>
    <x v="10"/>
    <x v="2"/>
    <n v="812"/>
    <n v="1"/>
    <n v="812"/>
    <x v="1"/>
    <n v="63"/>
    <n v="2"/>
    <x v="0"/>
    <n v="0.29926108374384236"/>
    <n v="243"/>
  </r>
  <r>
    <s v="ORD004586"/>
    <s v="CUST6284"/>
    <s v="Mark Smith"/>
    <s v="johnathan.howard@gmail.com"/>
    <x v="4"/>
    <d v="2024-10-28T00:00:00"/>
    <x v="171"/>
    <x v="10"/>
    <x v="0"/>
    <s v="February"/>
    <x v="0"/>
    <s v="PROD9762"/>
    <x v="10"/>
    <x v="2"/>
    <n v="155"/>
    <n v="4"/>
    <n v="618"/>
    <x v="1"/>
    <n v="46"/>
    <n v="3"/>
    <x v="0"/>
    <n v="0.29935275080906149"/>
    <n v="185"/>
  </r>
  <r>
    <s v="ORD004587"/>
    <s v="CUST6388"/>
    <s v="Lori Jones"/>
    <s v="michael.harris@hotmail.com"/>
    <x v="4"/>
    <d v="2023-03-02T00:00:00"/>
    <x v="648"/>
    <x v="1"/>
    <x v="1"/>
    <s v="December"/>
    <x v="0"/>
    <s v="PROD1952"/>
    <x v="6"/>
    <x v="0"/>
    <n v="1716"/>
    <n v="4"/>
    <n v="6862"/>
    <x v="1"/>
    <n v="433"/>
    <n v="10"/>
    <x v="1"/>
    <n v="0.40002914602156808"/>
    <n v="2745"/>
  </r>
  <r>
    <s v="ORD004588"/>
    <s v="CUST8678"/>
    <s v="William Bowen"/>
    <s v="jon.cook@hotmail.com"/>
    <x v="4"/>
    <d v="2024-10-02T00:00:00"/>
    <x v="252"/>
    <x v="11"/>
    <x v="1"/>
    <s v="July"/>
    <x v="0"/>
    <s v="PROD6415"/>
    <x v="16"/>
    <x v="0"/>
    <n v="645"/>
    <n v="1"/>
    <n v="645"/>
    <x v="3"/>
    <n v="57"/>
    <n v="8"/>
    <x v="1"/>
    <n v="0.4"/>
    <n v="258"/>
  </r>
  <r>
    <s v="ORD004589"/>
    <s v="CUST2370"/>
    <s v="Alyssa Torres"/>
    <s v="patricia.callahan@yahoo.com"/>
    <x v="4"/>
    <d v="2024-07-15T00:00:00"/>
    <x v="652"/>
    <x v="3"/>
    <x v="1"/>
    <s v="March"/>
    <x v="0"/>
    <s v="PROD6772"/>
    <x v="18"/>
    <x v="0"/>
    <n v="663"/>
    <n v="3"/>
    <n v="1990"/>
    <x v="1"/>
    <n v="150"/>
    <n v="6"/>
    <x v="0"/>
    <n v="0.4"/>
    <n v="796"/>
  </r>
  <r>
    <s v="ORD004590"/>
    <s v="CUST5203"/>
    <s v="Christine Lamb"/>
    <s v="rebecca.haynes@hotmail.com"/>
    <x v="0"/>
    <d v="2024-05-23T00:00:00"/>
    <x v="67"/>
    <x v="0"/>
    <x v="0"/>
    <s v="January"/>
    <x v="0"/>
    <s v="PROD1031"/>
    <x v="17"/>
    <x v="3"/>
    <n v="585"/>
    <n v="1"/>
    <n v="585"/>
    <x v="0"/>
    <n v="59"/>
    <n v="9"/>
    <x v="1"/>
    <n v="0.3504273504273504"/>
    <n v="205"/>
  </r>
  <r>
    <s v="ORD004591"/>
    <s v="CUST5513"/>
    <s v="Michael Rodriguez"/>
    <s v="michael.hampton@yahoo.com"/>
    <x v="6"/>
    <d v="2023-09-15T00:00:00"/>
    <x v="111"/>
    <x v="7"/>
    <x v="0"/>
    <s v="November"/>
    <x v="0"/>
    <s v="PROD7265"/>
    <x v="8"/>
    <x v="2"/>
    <n v="34"/>
    <n v="3"/>
    <n v="103"/>
    <x v="1"/>
    <n v="14"/>
    <n v="10"/>
    <x v="1"/>
    <n v="0.30097087378640774"/>
    <n v="31"/>
  </r>
  <r>
    <s v="ORD004592"/>
    <s v="CUST6251"/>
    <s v="Richard Choi"/>
    <s v="michael.larson@outlook.com"/>
    <x v="1"/>
    <d v="2023-04-24T00:00:00"/>
    <x v="289"/>
    <x v="0"/>
    <x v="1"/>
    <s v="January"/>
    <x v="0"/>
    <s v="PROD7779"/>
    <x v="5"/>
    <x v="3"/>
    <n v="80"/>
    <n v="1"/>
    <n v="80"/>
    <x v="0"/>
    <n v="6"/>
    <n v="9"/>
    <x v="1"/>
    <n v="0.35"/>
    <n v="28"/>
  </r>
  <r>
    <s v="ORD004593"/>
    <s v="CUST7257"/>
    <s v="Laura Mckenzie"/>
    <s v="kimberly.cox@yahoo.com"/>
    <x v="3"/>
    <d v="2023-02-25T00:00:00"/>
    <x v="16"/>
    <x v="8"/>
    <x v="0"/>
    <s v="September"/>
    <x v="1"/>
    <s v="PROD7495"/>
    <x v="13"/>
    <x v="4"/>
    <n v="872"/>
    <n v="5"/>
    <n v="4358"/>
    <x v="1"/>
    <n v="531"/>
    <m/>
    <x v="2"/>
    <n v="0.24988526847177606"/>
    <n v="1089"/>
  </r>
  <r>
    <s v="ORD004594"/>
    <s v="CUST4583"/>
    <s v="Derek Reynolds"/>
    <s v="kelly.daniel@gmail.com"/>
    <x v="3"/>
    <d v="2023-01-11T00:00:00"/>
    <x v="73"/>
    <x v="1"/>
    <x v="0"/>
    <s v="December"/>
    <x v="0"/>
    <s v="PROD1406"/>
    <x v="21"/>
    <x v="1"/>
    <n v="190"/>
    <n v="2"/>
    <n v="379"/>
    <x v="0"/>
    <n v="41"/>
    <n v="9"/>
    <x v="1"/>
    <n v="0.15039577836411611"/>
    <n v="57"/>
  </r>
  <r>
    <s v="ORD004595"/>
    <s v="CUST3491"/>
    <s v="Thomas Landry"/>
    <s v="teresa.stephens@outlook.com"/>
    <x v="3"/>
    <d v="2024-04-08T00:00:00"/>
    <x v="586"/>
    <x v="2"/>
    <x v="1"/>
    <s v="May"/>
    <x v="0"/>
    <s v="PROD8584"/>
    <x v="6"/>
    <x v="0"/>
    <n v="608"/>
    <n v="5"/>
    <n v="3041"/>
    <x v="1"/>
    <n v="192"/>
    <n v="8"/>
    <x v="1"/>
    <n v="0.39986846432094708"/>
    <n v="1216"/>
  </r>
  <r>
    <s v="ORD004596"/>
    <s v="CUST2079"/>
    <s v="Robert Yates"/>
    <s v="kathleen.smith@gmail.com"/>
    <x v="5"/>
    <d v="2023-12-16T00:00:00"/>
    <x v="524"/>
    <x v="3"/>
    <x v="1"/>
    <s v="March"/>
    <x v="0"/>
    <s v="PROD3396"/>
    <x v="14"/>
    <x v="4"/>
    <n v="597"/>
    <n v="3"/>
    <n v="1791"/>
    <x v="0"/>
    <n v="121"/>
    <n v="7"/>
    <x v="0"/>
    <n v="0.25013958682300391"/>
    <n v="448"/>
  </r>
  <r>
    <s v="ORD004597"/>
    <s v="CUST9524"/>
    <s v="Sara Gomez"/>
    <s v="jeffery.simon@yahoo.com"/>
    <x v="2"/>
    <d v="2023-12-19T00:00:00"/>
    <x v="369"/>
    <x v="11"/>
    <x v="1"/>
    <s v="July"/>
    <x v="0"/>
    <s v="PROD6386"/>
    <x v="9"/>
    <x v="4"/>
    <n v="301"/>
    <n v="3"/>
    <n v="902"/>
    <x v="3"/>
    <n v="65"/>
    <n v="6"/>
    <x v="0"/>
    <n v="0.25055432372505543"/>
    <n v="226"/>
  </r>
  <r>
    <s v="ORD004598"/>
    <s v="CUST4060"/>
    <s v="Roy Martinez"/>
    <s v="gabrielle.brown@yahoo.com"/>
    <x v="1"/>
    <d v="2023-04-12T00:00:00"/>
    <x v="442"/>
    <x v="4"/>
    <x v="0"/>
    <s v="April"/>
    <x v="0"/>
    <s v="PROD1201"/>
    <x v="10"/>
    <x v="2"/>
    <n v="408"/>
    <n v="1"/>
    <n v="408"/>
    <x v="4"/>
    <n v="35"/>
    <n v="10"/>
    <x v="1"/>
    <n v="0.29901960784313725"/>
    <n v="122"/>
  </r>
  <r>
    <s v="ORD004599"/>
    <s v="CUST2464"/>
    <s v="Lee King"/>
    <s v="brian.soto@yahoo.com"/>
    <x v="2"/>
    <d v="2024-05-07T00:00:00"/>
    <x v="374"/>
    <x v="8"/>
    <x v="1"/>
    <s v="September"/>
    <x v="2"/>
    <s v="PROD1329"/>
    <x v="0"/>
    <x v="0"/>
    <n v="489"/>
    <n v="1"/>
    <n v="489"/>
    <x v="0"/>
    <n v="64"/>
    <m/>
    <x v="2"/>
    <n v="0.40081799591002043"/>
    <n v="196"/>
  </r>
  <r>
    <s v="ORD004600"/>
    <s v="CUST9266"/>
    <s v="Susan Lee"/>
    <s v="victor.salinas@yahoo.com"/>
    <x v="4"/>
    <d v="2024-06-25T00:00:00"/>
    <x v="256"/>
    <x v="7"/>
    <x v="0"/>
    <s v="November"/>
    <x v="2"/>
    <s v="PROD8108"/>
    <x v="10"/>
    <x v="2"/>
    <n v="1373"/>
    <n v="6"/>
    <n v="8235"/>
    <x v="0"/>
    <n v="977"/>
    <m/>
    <x v="2"/>
    <n v="0.3000607164541591"/>
    <n v="2471"/>
  </r>
  <r>
    <s v="ORD004601"/>
    <s v="CUST6388"/>
    <s v="Lori Jones"/>
    <s v="michael.harris@hotmail.com"/>
    <x v="4"/>
    <d v="2023-03-02T00:00:00"/>
    <x v="302"/>
    <x v="7"/>
    <x v="0"/>
    <s v="November"/>
    <x v="0"/>
    <s v="PROD5563"/>
    <x v="4"/>
    <x v="2"/>
    <n v="1330"/>
    <n v="6"/>
    <n v="7980"/>
    <x v="1"/>
    <n v="416"/>
    <n v="7"/>
    <x v="0"/>
    <n v="0.3"/>
    <n v="2394"/>
  </r>
  <r>
    <s v="ORD004602"/>
    <s v="CUST2248"/>
    <s v="Charles Stokes"/>
    <s v="gary.bradley@yahoo.com"/>
    <x v="6"/>
    <d v="2024-06-08T00:00:00"/>
    <x v="510"/>
    <x v="8"/>
    <x v="1"/>
    <s v="September"/>
    <x v="0"/>
    <s v="PROD8562"/>
    <x v="13"/>
    <x v="4"/>
    <n v="649"/>
    <n v="5"/>
    <n v="3245"/>
    <x v="0"/>
    <n v="257"/>
    <n v="10"/>
    <x v="1"/>
    <n v="0.24992295839753467"/>
    <n v="811"/>
  </r>
  <r>
    <s v="ORD004603"/>
    <s v="CUST7846"/>
    <s v="Joshua Velez"/>
    <s v="emily.brock@outlook.com"/>
    <x v="1"/>
    <d v="2024-03-03T00:00:00"/>
    <x v="600"/>
    <x v="10"/>
    <x v="0"/>
    <s v="February"/>
    <x v="0"/>
    <s v="PROD2708"/>
    <x v="3"/>
    <x v="1"/>
    <n v="180"/>
    <n v="4"/>
    <n v="719"/>
    <x v="1"/>
    <n v="83"/>
    <n v="5"/>
    <x v="0"/>
    <n v="0.1502086230876217"/>
    <n v="108"/>
  </r>
  <r>
    <s v="ORD004604"/>
    <s v="CUST1057"/>
    <s v="Mrs. Aimee Harris"/>
    <s v="jeffery.harris@gmail.com"/>
    <x v="4"/>
    <d v="2024-04-11T00:00:00"/>
    <x v="528"/>
    <x v="8"/>
    <x v="1"/>
    <s v="September"/>
    <x v="0"/>
    <s v="PROD6127"/>
    <x v="0"/>
    <x v="0"/>
    <n v="44"/>
    <n v="2"/>
    <n v="89"/>
    <x v="1"/>
    <n v="6"/>
    <n v="7"/>
    <x v="0"/>
    <n v="0.4044943820224719"/>
    <n v="36"/>
  </r>
  <r>
    <s v="ORD004605"/>
    <s v="CUST7140"/>
    <s v="Eric Trujillo"/>
    <s v="ryan.reed@hotmail.com"/>
    <x v="1"/>
    <d v="2023-05-06T00:00:00"/>
    <x v="723"/>
    <x v="1"/>
    <x v="1"/>
    <s v="December"/>
    <x v="1"/>
    <s v="PROD4908"/>
    <x v="8"/>
    <x v="2"/>
    <n v="1271"/>
    <n v="2"/>
    <n v="2542"/>
    <x v="0"/>
    <n v="212"/>
    <m/>
    <x v="2"/>
    <n v="0.30015735641227381"/>
    <n v="763"/>
  </r>
  <r>
    <s v="ORD004606"/>
    <s v="CUST9260"/>
    <s v="David Garner"/>
    <s v="samantha.downs@hotmail.com"/>
    <x v="6"/>
    <d v="2023-07-06T00:00:00"/>
    <x v="641"/>
    <x v="2"/>
    <x v="1"/>
    <s v="May"/>
    <x v="0"/>
    <s v="PROD1753"/>
    <x v="15"/>
    <x v="1"/>
    <n v="986"/>
    <n v="4"/>
    <n v="3944"/>
    <x v="3"/>
    <n v="508"/>
    <n v="10"/>
    <x v="1"/>
    <n v="0.15010141987829614"/>
    <n v="592"/>
  </r>
  <r>
    <s v="ORD004607"/>
    <s v="CUST5144"/>
    <s v="Alexandra Castaneda MD"/>
    <s v="brandon.baker@gmail.com"/>
    <x v="3"/>
    <d v="2024-06-25T00:00:00"/>
    <x v="269"/>
    <x v="9"/>
    <x v="1"/>
    <s v="June"/>
    <x v="0"/>
    <s v="PROD9894"/>
    <x v="12"/>
    <x v="3"/>
    <n v="838"/>
    <n v="3"/>
    <n v="2514"/>
    <x v="0"/>
    <n v="305"/>
    <n v="3"/>
    <x v="0"/>
    <n v="0.35003977724741447"/>
    <n v="880"/>
  </r>
  <r>
    <s v="ORD004608"/>
    <s v="CUST7568"/>
    <s v="Jennifer Greene"/>
    <s v="trevor.brown@outlook.com"/>
    <x v="1"/>
    <d v="2023-03-27T00:00:00"/>
    <x v="465"/>
    <x v="6"/>
    <x v="1"/>
    <s v="August"/>
    <x v="1"/>
    <s v="PROD1147"/>
    <x v="12"/>
    <x v="3"/>
    <n v="751"/>
    <n v="6"/>
    <n v="4507"/>
    <x v="1"/>
    <n v="353"/>
    <m/>
    <x v="2"/>
    <n v="0.34990015531395607"/>
    <n v="1577"/>
  </r>
  <r>
    <s v="ORD004609"/>
    <s v="CUST6785"/>
    <s v="Danielle Bailey"/>
    <s v="melissa.pena@hotmail.com"/>
    <x v="4"/>
    <d v="2023-01-19T00:00:00"/>
    <x v="28"/>
    <x v="8"/>
    <x v="0"/>
    <s v="September"/>
    <x v="2"/>
    <s v="PROD4428"/>
    <x v="4"/>
    <x v="2"/>
    <n v="657"/>
    <n v="1"/>
    <n v="657"/>
    <x v="0"/>
    <n v="64"/>
    <m/>
    <x v="2"/>
    <n v="0.29984779299847791"/>
    <n v="197"/>
  </r>
  <r>
    <s v="ORD004610"/>
    <s v="CUST6186"/>
    <s v="Rachel Reed"/>
    <s v="tina.baldwin@yahoo.com"/>
    <x v="3"/>
    <d v="2023-04-20T00:00:00"/>
    <x v="660"/>
    <x v="1"/>
    <x v="0"/>
    <s v="December"/>
    <x v="2"/>
    <s v="PROD6984"/>
    <x v="12"/>
    <x v="3"/>
    <n v="1266"/>
    <n v="10"/>
    <n v="12664"/>
    <x v="0"/>
    <n v="1678"/>
    <m/>
    <x v="2"/>
    <n v="0.35004737839545169"/>
    <n v="4433"/>
  </r>
  <r>
    <s v="ORD004611"/>
    <s v="CUST8157"/>
    <s v="Michael Doyle"/>
    <s v="cody.watson@gmail.com"/>
    <x v="4"/>
    <d v="2023-01-09T00:00:00"/>
    <x v="16"/>
    <x v="8"/>
    <x v="0"/>
    <s v="September"/>
    <x v="0"/>
    <s v="PROD1429"/>
    <x v="2"/>
    <x v="1"/>
    <n v="750"/>
    <n v="1"/>
    <n v="750"/>
    <x v="0"/>
    <n v="56"/>
    <n v="7"/>
    <x v="0"/>
    <n v="0.14933333333333335"/>
    <n v="112"/>
  </r>
  <r>
    <s v="ORD004612"/>
    <s v="CUST5207"/>
    <s v="Leslie Evans"/>
    <s v="lori.jarvis@outlook.com"/>
    <x v="4"/>
    <d v="2024-01-28T00:00:00"/>
    <x v="281"/>
    <x v="11"/>
    <x v="0"/>
    <s v="July"/>
    <x v="0"/>
    <s v="PROD5614"/>
    <x v="13"/>
    <x v="4"/>
    <n v="82"/>
    <n v="6"/>
    <n v="492"/>
    <x v="1"/>
    <n v="35"/>
    <n v="7"/>
    <x v="0"/>
    <n v="0.25"/>
    <n v="123"/>
  </r>
  <r>
    <s v="ORD004613"/>
    <s v="CUST9750"/>
    <s v="Jennifer Hicks"/>
    <s v="rachel.leon@hotmail.com"/>
    <x v="2"/>
    <d v="2024-11-16T00:00:00"/>
    <x v="557"/>
    <x v="10"/>
    <x v="0"/>
    <s v="February"/>
    <x v="0"/>
    <s v="PROD1620"/>
    <x v="13"/>
    <x v="4"/>
    <n v="838"/>
    <n v="4"/>
    <n v="3351"/>
    <x v="1"/>
    <n v="314"/>
    <n v="5"/>
    <x v="0"/>
    <n v="0.25007460459564307"/>
    <n v="838"/>
  </r>
  <r>
    <s v="ORD004614"/>
    <s v="CUST3582"/>
    <s v="Mason Gonzalez"/>
    <s v="mariah.tyler@yahoo.com"/>
    <x v="1"/>
    <d v="2024-09-24T00:00:00"/>
    <x v="659"/>
    <x v="5"/>
    <x v="0"/>
    <s v="October"/>
    <x v="0"/>
    <s v="PROD3750"/>
    <x v="16"/>
    <x v="0"/>
    <n v="1046"/>
    <n v="3"/>
    <n v="3139"/>
    <x v="1"/>
    <n v="265"/>
    <n v="3"/>
    <x v="0"/>
    <n v="0.40012742911755333"/>
    <n v="1256"/>
  </r>
  <r>
    <s v="ORD004615"/>
    <s v="CUST1710"/>
    <s v="John Scott"/>
    <s v="timothy.padilla@yahoo.com"/>
    <x v="1"/>
    <d v="2023-12-05T00:00:00"/>
    <x v="657"/>
    <x v="4"/>
    <x v="1"/>
    <s v="April"/>
    <x v="0"/>
    <s v="PROD2147"/>
    <x v="17"/>
    <x v="3"/>
    <n v="354"/>
    <n v="1"/>
    <n v="354"/>
    <x v="1"/>
    <n v="44"/>
    <n v="7"/>
    <x v="0"/>
    <n v="0.35028248587570621"/>
    <n v="124"/>
  </r>
  <r>
    <s v="ORD004616"/>
    <s v="CUST5522"/>
    <s v="John Ramsey"/>
    <s v="jaclyn.moran@yahoo.com"/>
    <x v="3"/>
    <d v="2023-05-22T00:00:00"/>
    <x v="531"/>
    <x v="7"/>
    <x v="1"/>
    <s v="November"/>
    <x v="0"/>
    <s v="PROD9024"/>
    <x v="6"/>
    <x v="0"/>
    <n v="1334"/>
    <n v="6"/>
    <n v="8005"/>
    <x v="1"/>
    <n v="735"/>
    <n v="8"/>
    <x v="1"/>
    <n v="0.4"/>
    <n v="3202"/>
  </r>
  <r>
    <s v="ORD004617"/>
    <s v="CUST9907"/>
    <s v="Brett House"/>
    <s v="kristen.chen@yahoo.com"/>
    <x v="0"/>
    <d v="2024-10-19T00:00:00"/>
    <x v="457"/>
    <x v="6"/>
    <x v="1"/>
    <s v="August"/>
    <x v="2"/>
    <s v="PROD3227"/>
    <x v="13"/>
    <x v="4"/>
    <n v="201"/>
    <n v="2"/>
    <n v="401"/>
    <x v="1"/>
    <n v="48"/>
    <m/>
    <x v="2"/>
    <n v="0.24937655860349128"/>
    <n v="100"/>
  </r>
  <r>
    <s v="ORD004618"/>
    <s v="CUST9824"/>
    <s v="Holly Armstrong"/>
    <s v="jeffrey.wood@yahoo.com"/>
    <x v="3"/>
    <d v="2024-05-04T00:00:00"/>
    <x v="15"/>
    <x v="7"/>
    <x v="1"/>
    <s v="November"/>
    <x v="0"/>
    <s v="PROD6106"/>
    <x v="0"/>
    <x v="0"/>
    <n v="239"/>
    <n v="4"/>
    <n v="958"/>
    <x v="0"/>
    <n v="51"/>
    <n v="8"/>
    <x v="1"/>
    <n v="0.39979123173277664"/>
    <n v="383"/>
  </r>
  <r>
    <s v="ORD004619"/>
    <s v="CUST2774"/>
    <s v="Felicia West"/>
    <s v="jonathon.greer@hotmail.com"/>
    <x v="4"/>
    <d v="2024-08-28T00:00:00"/>
    <x v="23"/>
    <x v="10"/>
    <x v="1"/>
    <s v="February"/>
    <x v="0"/>
    <s v="PROD5984"/>
    <x v="16"/>
    <x v="0"/>
    <n v="706"/>
    <n v="3"/>
    <n v="2117"/>
    <x v="1"/>
    <n v="276"/>
    <n v="2"/>
    <x v="0"/>
    <n v="0.40009447331128956"/>
    <n v="847"/>
  </r>
  <r>
    <s v="ORD004620"/>
    <s v="CUST5824"/>
    <s v="Michael Bell"/>
    <s v="hunter.jacobs@yahoo.com"/>
    <x v="3"/>
    <d v="2023-09-14T00:00:00"/>
    <x v="157"/>
    <x v="1"/>
    <x v="1"/>
    <s v="December"/>
    <x v="0"/>
    <s v="PROD7153"/>
    <x v="3"/>
    <x v="1"/>
    <n v="1118"/>
    <n v="2"/>
    <n v="2236"/>
    <x v="0"/>
    <n v="214"/>
    <n v="9"/>
    <x v="1"/>
    <n v="0.14982110912343471"/>
    <n v="335"/>
  </r>
  <r>
    <s v="ORD004621"/>
    <s v="CUST7026"/>
    <s v="Jessica Santana"/>
    <s v="aaron.collier@gmail.com"/>
    <x v="1"/>
    <d v="2023-06-15T00:00:00"/>
    <x v="234"/>
    <x v="11"/>
    <x v="1"/>
    <s v="July"/>
    <x v="1"/>
    <s v="PROD9656"/>
    <x v="6"/>
    <x v="0"/>
    <n v="852"/>
    <n v="3"/>
    <n v="2555"/>
    <x v="1"/>
    <n v="340"/>
    <m/>
    <x v="2"/>
    <n v="0.4"/>
    <n v="1022"/>
  </r>
  <r>
    <s v="ORD004622"/>
    <s v="CUST9907"/>
    <s v="Brett House"/>
    <s v="kristen.chen@yahoo.com"/>
    <x v="0"/>
    <d v="2024-10-19T00:00:00"/>
    <x v="422"/>
    <x v="2"/>
    <x v="1"/>
    <s v="May"/>
    <x v="0"/>
    <s v="PROD8406"/>
    <x v="17"/>
    <x v="3"/>
    <n v="358"/>
    <n v="5"/>
    <n v="1789"/>
    <x v="1"/>
    <n v="107"/>
    <n v="7"/>
    <x v="0"/>
    <n v="0.34991615427613193"/>
    <n v="626"/>
  </r>
  <r>
    <s v="ORD004623"/>
    <s v="CUST7010"/>
    <s v="Christian Graham"/>
    <s v="meghan.saunders@outlook.com"/>
    <x v="3"/>
    <d v="2024-06-22T00:00:00"/>
    <x v="29"/>
    <x v="10"/>
    <x v="1"/>
    <s v="February"/>
    <x v="0"/>
    <s v="PROD5116"/>
    <x v="2"/>
    <x v="1"/>
    <n v="30"/>
    <n v="2"/>
    <n v="60"/>
    <x v="1"/>
    <n v="4"/>
    <n v="3"/>
    <x v="0"/>
    <n v="0.15"/>
    <n v="9"/>
  </r>
  <r>
    <s v="ORD004624"/>
    <s v="CUST2373"/>
    <s v="Philip Carr"/>
    <s v="sonia.patel@outlook.com"/>
    <x v="2"/>
    <d v="2023-12-01T00:00:00"/>
    <x v="307"/>
    <x v="1"/>
    <x v="0"/>
    <s v="December"/>
    <x v="1"/>
    <s v="PROD3979"/>
    <x v="9"/>
    <x v="4"/>
    <n v="616"/>
    <n v="10"/>
    <n v="6156"/>
    <x v="0"/>
    <n v="361"/>
    <m/>
    <x v="2"/>
    <n v="0.25"/>
    <n v="1539"/>
  </r>
  <r>
    <s v="ORD004625"/>
    <s v="CUST1410"/>
    <s v="James Horne"/>
    <s v="martin.wiggins@yahoo.com"/>
    <x v="3"/>
    <d v="2024-08-09T00:00:00"/>
    <x v="183"/>
    <x v="7"/>
    <x v="1"/>
    <s v="November"/>
    <x v="0"/>
    <s v="PROD8948"/>
    <x v="15"/>
    <x v="1"/>
    <n v="1344"/>
    <n v="4"/>
    <n v="5374"/>
    <x v="0"/>
    <n v="762"/>
    <n v="8"/>
    <x v="1"/>
    <n v="0.14998139188686266"/>
    <n v="806"/>
  </r>
  <r>
    <s v="ORD004626"/>
    <s v="CUST1357"/>
    <s v="Alyssa Sanchez"/>
    <s v="brandon.smith@outlook.com"/>
    <x v="4"/>
    <d v="2023-11-12T00:00:00"/>
    <x v="444"/>
    <x v="0"/>
    <x v="0"/>
    <s v="January"/>
    <x v="0"/>
    <s v="PROD2027"/>
    <x v="18"/>
    <x v="0"/>
    <n v="745"/>
    <n v="4"/>
    <n v="2982"/>
    <x v="0"/>
    <n v="410"/>
    <n v="7"/>
    <x v="0"/>
    <n v="0.40006706908115358"/>
    <n v="1193"/>
  </r>
  <r>
    <s v="ORD004627"/>
    <s v="CUST8328"/>
    <s v="Michael Smith"/>
    <s v="melissa.gibbs@hotmail.com"/>
    <x v="5"/>
    <d v="2024-03-29T00:00:00"/>
    <x v="368"/>
    <x v="6"/>
    <x v="0"/>
    <s v="August"/>
    <x v="2"/>
    <s v="PROD3062"/>
    <x v="20"/>
    <x v="3"/>
    <n v="588"/>
    <n v="2"/>
    <n v="1176"/>
    <x v="1"/>
    <n v="140"/>
    <m/>
    <x v="2"/>
    <n v="0.35034013605442177"/>
    <n v="412"/>
  </r>
  <r>
    <s v="ORD004628"/>
    <s v="CUST4143"/>
    <s v="Tracy Ortiz"/>
    <s v="leslie.cline@yahoo.com"/>
    <x v="4"/>
    <d v="2023-03-29T00:00:00"/>
    <x v="270"/>
    <x v="6"/>
    <x v="1"/>
    <s v="August"/>
    <x v="0"/>
    <s v="PROD5978"/>
    <x v="6"/>
    <x v="0"/>
    <n v="480"/>
    <n v="3"/>
    <n v="1441"/>
    <x v="1"/>
    <n v="90"/>
    <n v="10"/>
    <x v="1"/>
    <n v="0.39972241498959055"/>
    <n v="576"/>
  </r>
  <r>
    <s v="ORD004629"/>
    <s v="CUST1414"/>
    <s v="Chad Ryan"/>
    <s v="breanna.duncan@gmail.com"/>
    <x v="6"/>
    <d v="2023-10-19T00:00:00"/>
    <x v="339"/>
    <x v="6"/>
    <x v="1"/>
    <s v="August"/>
    <x v="0"/>
    <s v="PROD4656"/>
    <x v="18"/>
    <x v="0"/>
    <n v="488"/>
    <n v="3"/>
    <n v="1463"/>
    <x v="1"/>
    <n v="103"/>
    <n v="3"/>
    <x v="0"/>
    <n v="0.3998632946001367"/>
    <n v="585"/>
  </r>
  <r>
    <s v="ORD004630"/>
    <s v="CUST8127"/>
    <s v="James Cruz"/>
    <s v="shawna.rogers@gmail.com"/>
    <x v="2"/>
    <d v="2024-10-16T00:00:00"/>
    <x v="37"/>
    <x v="11"/>
    <x v="0"/>
    <s v="July"/>
    <x v="0"/>
    <s v="PROD4199"/>
    <x v="15"/>
    <x v="1"/>
    <n v="102"/>
    <n v="6"/>
    <n v="614"/>
    <x v="0"/>
    <n v="88"/>
    <n v="4"/>
    <x v="0"/>
    <n v="0.14983713355048861"/>
    <n v="92"/>
  </r>
  <r>
    <s v="ORD004631"/>
    <s v="CUST4484"/>
    <s v="Kimberly Obrien"/>
    <s v="paula.orozco@yahoo.com"/>
    <x v="1"/>
    <d v="2024-07-20T00:00:00"/>
    <x v="153"/>
    <x v="3"/>
    <x v="1"/>
    <s v="March"/>
    <x v="0"/>
    <s v="PROD1494"/>
    <x v="18"/>
    <x v="0"/>
    <n v="922"/>
    <n v="1"/>
    <n v="922"/>
    <x v="0"/>
    <n v="111"/>
    <n v="3"/>
    <x v="0"/>
    <n v="0.40021691973969631"/>
    <n v="369"/>
  </r>
  <r>
    <s v="ORD004632"/>
    <s v="CUST6062"/>
    <s v="Christopher Tucker"/>
    <s v="james.rogers@gmail.com"/>
    <x v="3"/>
    <d v="2024-01-14T00:00:00"/>
    <x v="473"/>
    <x v="0"/>
    <x v="1"/>
    <s v="January"/>
    <x v="1"/>
    <s v="PROD3387"/>
    <x v="19"/>
    <x v="2"/>
    <n v="42"/>
    <n v="1"/>
    <n v="42"/>
    <x v="0"/>
    <n v="4"/>
    <m/>
    <x v="2"/>
    <n v="0.2857142857142857"/>
    <n v="12"/>
  </r>
  <r>
    <s v="ORD004633"/>
    <s v="CUST8129"/>
    <s v="Joyce Kim"/>
    <s v="gregory.wright@hotmail.com"/>
    <x v="3"/>
    <d v="2024-11-01T00:00:00"/>
    <x v="539"/>
    <x v="1"/>
    <x v="1"/>
    <s v="December"/>
    <x v="1"/>
    <s v="PROD2320"/>
    <x v="1"/>
    <x v="1"/>
    <n v="1992"/>
    <n v="4"/>
    <n v="7968"/>
    <x v="1"/>
    <n v="835"/>
    <m/>
    <x v="2"/>
    <n v="0.14997489959839358"/>
    <n v="1195"/>
  </r>
  <r>
    <s v="ORD004634"/>
    <s v="CUST5423"/>
    <s v="Deborah Hayes"/>
    <s v="sara.larsen@hotmail.com"/>
    <x v="0"/>
    <d v="2023-05-26T00:00:00"/>
    <x v="682"/>
    <x v="9"/>
    <x v="0"/>
    <s v="June"/>
    <x v="0"/>
    <s v="PROD6387"/>
    <x v="15"/>
    <x v="1"/>
    <n v="544"/>
    <n v="6"/>
    <n v="3263"/>
    <x v="0"/>
    <n v="188"/>
    <n v="4"/>
    <x v="0"/>
    <n v="0.14986209010113394"/>
    <n v="489"/>
  </r>
  <r>
    <s v="ORD004635"/>
    <s v="CUST9665"/>
    <s v="Derrick Rice"/>
    <s v="mary.boyer@gmail.com"/>
    <x v="5"/>
    <d v="2023-07-01T00:00:00"/>
    <x v="281"/>
    <x v="11"/>
    <x v="0"/>
    <s v="July"/>
    <x v="0"/>
    <s v="PROD9805"/>
    <x v="8"/>
    <x v="2"/>
    <n v="925"/>
    <n v="6"/>
    <n v="5551"/>
    <x v="0"/>
    <n v="576"/>
    <n v="5"/>
    <x v="0"/>
    <n v="0.29994595568366061"/>
    <n v="1665"/>
  </r>
  <r>
    <s v="ORD004636"/>
    <s v="CUST7140"/>
    <s v="Eric Trujillo"/>
    <s v="ryan.reed@hotmail.com"/>
    <x v="1"/>
    <d v="2023-05-06T00:00:00"/>
    <x v="607"/>
    <x v="1"/>
    <x v="0"/>
    <s v="December"/>
    <x v="0"/>
    <s v="PROD2999"/>
    <x v="18"/>
    <x v="0"/>
    <n v="1697"/>
    <n v="10"/>
    <n v="16968"/>
    <x v="2"/>
    <n v="890"/>
    <n v="8"/>
    <x v="1"/>
    <n v="0.39998821310702498"/>
    <n v="6787"/>
  </r>
  <r>
    <s v="ORD004637"/>
    <s v="CUST2752"/>
    <s v="Sarah Walker"/>
    <s v="michael.williams@outlook.com"/>
    <x v="2"/>
    <d v="2023-12-27T00:00:00"/>
    <x v="84"/>
    <x v="0"/>
    <x v="1"/>
    <s v="January"/>
    <x v="1"/>
    <s v="PROD3671"/>
    <x v="18"/>
    <x v="0"/>
    <n v="684"/>
    <n v="3"/>
    <n v="2052"/>
    <x v="1"/>
    <n v="280"/>
    <m/>
    <x v="2"/>
    <n v="0.40009746588693956"/>
    <n v="821"/>
  </r>
  <r>
    <s v="ORD004638"/>
    <s v="CUST7758"/>
    <s v="Jennifer Vaughn"/>
    <s v="steven.jones@outlook.com"/>
    <x v="3"/>
    <d v="2023-09-17T00:00:00"/>
    <x v="669"/>
    <x v="0"/>
    <x v="0"/>
    <s v="January"/>
    <x v="0"/>
    <s v="PROD6702"/>
    <x v="7"/>
    <x v="4"/>
    <n v="199"/>
    <n v="1"/>
    <n v="199"/>
    <x v="0"/>
    <n v="23"/>
    <n v="3"/>
    <x v="0"/>
    <n v="0.25125628140703515"/>
    <n v="50"/>
  </r>
  <r>
    <s v="ORD004639"/>
    <s v="CUST5097"/>
    <s v="Juan Martinez"/>
    <s v="christopher.moody@hotmail.com"/>
    <x v="0"/>
    <d v="2023-03-12T00:00:00"/>
    <x v="165"/>
    <x v="6"/>
    <x v="1"/>
    <s v="August"/>
    <x v="0"/>
    <s v="PROD3671"/>
    <x v="7"/>
    <x v="4"/>
    <n v="35"/>
    <n v="2"/>
    <n v="69"/>
    <x v="1"/>
    <n v="9"/>
    <n v="8"/>
    <x v="1"/>
    <n v="0.24637681159420291"/>
    <n v="17"/>
  </r>
  <r>
    <s v="ORD004640"/>
    <s v="CUST9265"/>
    <s v="John Stuart"/>
    <s v="george.perry@gmail.com"/>
    <x v="0"/>
    <d v="2024-09-29T00:00:00"/>
    <x v="321"/>
    <x v="7"/>
    <x v="0"/>
    <s v="November"/>
    <x v="0"/>
    <s v="PROD2541"/>
    <x v="15"/>
    <x v="1"/>
    <n v="648"/>
    <n v="7"/>
    <n v="4535"/>
    <x v="0"/>
    <n v="480"/>
    <n v="2"/>
    <x v="0"/>
    <n v="0.14994487320837926"/>
    <n v="680"/>
  </r>
  <r>
    <s v="ORD004641"/>
    <s v="CUST2421"/>
    <s v="Melissa Jones"/>
    <s v="susan.hernandez@hotmail.com"/>
    <x v="6"/>
    <d v="2023-06-01T00:00:00"/>
    <x v="511"/>
    <x v="3"/>
    <x v="0"/>
    <s v="March"/>
    <x v="1"/>
    <s v="PROD8658"/>
    <x v="10"/>
    <x v="2"/>
    <n v="881"/>
    <n v="2"/>
    <n v="1761"/>
    <x v="1"/>
    <n v="95"/>
    <m/>
    <x v="2"/>
    <n v="0.29982964224872233"/>
    <n v="528"/>
  </r>
  <r>
    <s v="ORD004642"/>
    <s v="CUST8699"/>
    <s v="Taylor Malone"/>
    <s v="ronald.knox@gmail.com"/>
    <x v="0"/>
    <d v="2023-01-14T00:00:00"/>
    <x v="560"/>
    <x v="8"/>
    <x v="0"/>
    <s v="September"/>
    <x v="0"/>
    <s v="PROD1485"/>
    <x v="5"/>
    <x v="3"/>
    <n v="136"/>
    <n v="3"/>
    <n v="408"/>
    <x v="1"/>
    <n v="60"/>
    <n v="5"/>
    <x v="0"/>
    <n v="0.35049019607843135"/>
    <n v="143"/>
  </r>
  <r>
    <s v="ORD004643"/>
    <s v="CUST9525"/>
    <s v="William Garcia"/>
    <s v="denise.williams@gmail.com"/>
    <x v="2"/>
    <d v="2023-03-02T00:00:00"/>
    <x v="507"/>
    <x v="8"/>
    <x v="0"/>
    <s v="September"/>
    <x v="0"/>
    <s v="PROD3164"/>
    <x v="10"/>
    <x v="2"/>
    <n v="270"/>
    <n v="5"/>
    <n v="1350"/>
    <x v="1"/>
    <n v="96"/>
    <n v="3"/>
    <x v="0"/>
    <n v="0.3"/>
    <n v="405"/>
  </r>
  <r>
    <s v="ORD004644"/>
    <s v="CUST2034"/>
    <s v="Mackenzie Wood"/>
    <s v="tammy.davis@outlook.com"/>
    <x v="0"/>
    <d v="2023-03-22T00:00:00"/>
    <x v="643"/>
    <x v="9"/>
    <x v="0"/>
    <s v="June"/>
    <x v="0"/>
    <s v="PROD8214"/>
    <x v="8"/>
    <x v="2"/>
    <n v="1112"/>
    <n v="6"/>
    <n v="6671"/>
    <x v="0"/>
    <n v="549"/>
    <n v="7"/>
    <x v="0"/>
    <n v="0.29995502923099987"/>
    <n v="2001"/>
  </r>
  <r>
    <s v="ORD004645"/>
    <s v="CUST3652"/>
    <s v="Matthew Bowen"/>
    <s v="dawn.jenkins@outlook.com"/>
    <x v="4"/>
    <d v="2024-06-09T00:00:00"/>
    <x v="453"/>
    <x v="2"/>
    <x v="0"/>
    <s v="May"/>
    <x v="2"/>
    <s v="PROD2599"/>
    <x v="13"/>
    <x v="4"/>
    <n v="814"/>
    <n v="2"/>
    <n v="1627"/>
    <x v="1"/>
    <n v="188"/>
    <m/>
    <x v="2"/>
    <n v="0.25015365703749232"/>
    <n v="407"/>
  </r>
  <r>
    <s v="ORD004646"/>
    <s v="CUST9715"/>
    <s v="Steve Yates"/>
    <s v="austin.mclean@outlook.com"/>
    <x v="1"/>
    <d v="2023-07-28T00:00:00"/>
    <x v="577"/>
    <x v="5"/>
    <x v="1"/>
    <s v="October"/>
    <x v="0"/>
    <s v="PROD6490"/>
    <x v="2"/>
    <x v="1"/>
    <n v="1125"/>
    <n v="3"/>
    <n v="3375"/>
    <x v="1"/>
    <n v="254"/>
    <n v="10"/>
    <x v="1"/>
    <n v="0.14992592592592593"/>
    <n v="506"/>
  </r>
  <r>
    <s v="ORD004647"/>
    <s v="CUST2293"/>
    <s v="Daniel Aguilar"/>
    <s v="charles.reyes@yahoo.com"/>
    <x v="3"/>
    <d v="2024-08-31T00:00:00"/>
    <x v="335"/>
    <x v="0"/>
    <x v="1"/>
    <s v="January"/>
    <x v="2"/>
    <s v="PROD8820"/>
    <x v="4"/>
    <x v="2"/>
    <n v="577"/>
    <n v="2"/>
    <n v="1154"/>
    <x v="1"/>
    <n v="142"/>
    <m/>
    <x v="2"/>
    <n v="0.29982668977469673"/>
    <n v="346"/>
  </r>
  <r>
    <s v="ORD004648"/>
    <s v="CUST2269"/>
    <s v="Parker Garcia"/>
    <s v="shannon.faulkner@hotmail.com"/>
    <x v="0"/>
    <d v="2023-08-25T00:00:00"/>
    <x v="114"/>
    <x v="11"/>
    <x v="1"/>
    <s v="July"/>
    <x v="0"/>
    <s v="PROD7956"/>
    <x v="7"/>
    <x v="4"/>
    <n v="819"/>
    <n v="3"/>
    <n v="2458"/>
    <x v="0"/>
    <n v="174"/>
    <n v="7"/>
    <x v="0"/>
    <n v="0.24979658258746948"/>
    <n v="614"/>
  </r>
  <r>
    <s v="ORD004649"/>
    <s v="CUST1836"/>
    <s v="Kimberly Wilcox"/>
    <s v="anthony.nguyen@outlook.com"/>
    <x v="0"/>
    <d v="2023-09-08T00:00:00"/>
    <x v="621"/>
    <x v="7"/>
    <x v="1"/>
    <s v="November"/>
    <x v="2"/>
    <s v="PROD3091"/>
    <x v="14"/>
    <x v="4"/>
    <n v="1119"/>
    <n v="7"/>
    <n v="7833"/>
    <x v="1"/>
    <n v="640"/>
    <m/>
    <x v="2"/>
    <n v="0.24996808374824461"/>
    <n v="1958"/>
  </r>
  <r>
    <s v="ORD004650"/>
    <s v="CUST2682"/>
    <s v="Shelly Rocha"/>
    <s v="victoria.campbell@outlook.com"/>
    <x v="2"/>
    <d v="2023-09-28T00:00:00"/>
    <x v="666"/>
    <x v="8"/>
    <x v="1"/>
    <s v="September"/>
    <x v="0"/>
    <s v="PROD7467"/>
    <x v="10"/>
    <x v="2"/>
    <n v="598"/>
    <n v="4"/>
    <n v="2390"/>
    <x v="1"/>
    <n v="327"/>
    <n v="7"/>
    <x v="0"/>
    <n v="0.3"/>
    <n v="717"/>
  </r>
  <r>
    <s v="ORD004651"/>
    <s v="CUST1861"/>
    <s v="Scott Ross"/>
    <s v="leslie.garrett@hotmail.com"/>
    <x v="3"/>
    <d v="2023-02-23T00:00:00"/>
    <x v="609"/>
    <x v="6"/>
    <x v="0"/>
    <s v="August"/>
    <x v="0"/>
    <s v="PROD3725"/>
    <x v="0"/>
    <x v="0"/>
    <n v="1121"/>
    <n v="3"/>
    <n v="3364"/>
    <x v="3"/>
    <n v="180"/>
    <n v="6"/>
    <x v="0"/>
    <n v="0.3998216409036861"/>
    <n v="1345"/>
  </r>
  <r>
    <s v="ORD004652"/>
    <s v="CUST9694"/>
    <s v="Christopher Richardson"/>
    <s v="thomas.sims@yahoo.com"/>
    <x v="5"/>
    <d v="2023-08-07T00:00:00"/>
    <x v="212"/>
    <x v="1"/>
    <x v="0"/>
    <s v="December"/>
    <x v="1"/>
    <s v="PROD7200"/>
    <x v="2"/>
    <x v="1"/>
    <n v="722"/>
    <n v="6"/>
    <n v="4335"/>
    <x v="4"/>
    <n v="637"/>
    <m/>
    <x v="2"/>
    <n v="0.14994232987312572"/>
    <n v="650"/>
  </r>
  <r>
    <s v="ORD004653"/>
    <s v="CUST7750"/>
    <s v="Robert Montgomery"/>
    <s v="gregory.williams@yahoo.com"/>
    <x v="4"/>
    <d v="2024-07-15T00:00:00"/>
    <x v="301"/>
    <x v="6"/>
    <x v="1"/>
    <s v="August"/>
    <x v="0"/>
    <s v="PROD2234"/>
    <x v="17"/>
    <x v="3"/>
    <n v="1134"/>
    <n v="5"/>
    <n v="5672"/>
    <x v="4"/>
    <n v="288"/>
    <n v="3"/>
    <x v="0"/>
    <n v="0.34996473906911141"/>
    <n v="1985"/>
  </r>
  <r>
    <s v="ORD004654"/>
    <s v="CUST2008"/>
    <s v="Mary Holmes"/>
    <s v="matthew.chang@hotmail.com"/>
    <x v="0"/>
    <d v="2023-02-28T00:00:00"/>
    <x v="134"/>
    <x v="10"/>
    <x v="0"/>
    <s v="February"/>
    <x v="1"/>
    <s v="PROD8911"/>
    <x v="5"/>
    <x v="3"/>
    <n v="718"/>
    <n v="2"/>
    <n v="1436"/>
    <x v="3"/>
    <n v="197"/>
    <m/>
    <x v="2"/>
    <n v="0.35027855153203341"/>
    <n v="503"/>
  </r>
  <r>
    <s v="ORD004655"/>
    <s v="CUST2488"/>
    <s v="Devon Reyes"/>
    <s v="michael.sanders@gmail.com"/>
    <x v="4"/>
    <d v="2023-08-06T00:00:00"/>
    <x v="573"/>
    <x v="2"/>
    <x v="0"/>
    <s v="May"/>
    <x v="0"/>
    <s v="PROD4342"/>
    <x v="19"/>
    <x v="2"/>
    <n v="460"/>
    <n v="4"/>
    <n v="1841"/>
    <x v="0"/>
    <n v="129"/>
    <n v="2"/>
    <x v="0"/>
    <n v="0.2998370450841934"/>
    <n v="552"/>
  </r>
  <r>
    <s v="ORD004656"/>
    <s v="CUST1468"/>
    <s v="Tyler Smith"/>
    <s v="joseph.walsh@yahoo.com"/>
    <x v="3"/>
    <d v="2024-08-24T00:00:00"/>
    <x v="534"/>
    <x v="1"/>
    <x v="0"/>
    <s v="December"/>
    <x v="0"/>
    <s v="PROD6561"/>
    <x v="6"/>
    <x v="0"/>
    <n v="774"/>
    <n v="2"/>
    <n v="1548"/>
    <x v="1"/>
    <n v="160"/>
    <n v="8"/>
    <x v="1"/>
    <n v="0.39987080103359174"/>
    <n v="619"/>
  </r>
  <r>
    <s v="ORD004657"/>
    <s v="CUST4343"/>
    <s v="Justin Jackson"/>
    <s v="julie.williams@hotmail.com"/>
    <x v="2"/>
    <d v="2024-01-07T00:00:00"/>
    <x v="304"/>
    <x v="6"/>
    <x v="0"/>
    <s v="August"/>
    <x v="2"/>
    <s v="PROD5834"/>
    <x v="10"/>
    <x v="2"/>
    <n v="383"/>
    <n v="5"/>
    <n v="1915"/>
    <x v="1"/>
    <n v="96"/>
    <m/>
    <x v="2"/>
    <n v="0.29973890339425585"/>
    <n v="574"/>
  </r>
  <r>
    <s v="ORD004658"/>
    <s v="CUST9247"/>
    <s v="Zachary Davis MD"/>
    <s v="mary.fitzgerald@yahoo.com"/>
    <x v="5"/>
    <d v="2023-07-11T00:00:00"/>
    <x v="396"/>
    <x v="3"/>
    <x v="0"/>
    <s v="March"/>
    <x v="0"/>
    <s v="PROD5384"/>
    <x v="1"/>
    <x v="1"/>
    <n v="932"/>
    <n v="5"/>
    <n v="4662"/>
    <x v="0"/>
    <n v="236"/>
    <n v="10"/>
    <x v="1"/>
    <n v="0.14993564993564992"/>
    <n v="699"/>
  </r>
  <r>
    <s v="ORD004659"/>
    <s v="CUST1522"/>
    <s v="Claudia Smith"/>
    <s v="andrea.vincent@yahoo.com"/>
    <x v="4"/>
    <d v="2024-11-10T00:00:00"/>
    <x v="280"/>
    <x v="10"/>
    <x v="1"/>
    <s v="February"/>
    <x v="0"/>
    <s v="PROD7349"/>
    <x v="10"/>
    <x v="2"/>
    <n v="537"/>
    <n v="2"/>
    <n v="1075"/>
    <x v="1"/>
    <n v="131"/>
    <n v="7"/>
    <x v="0"/>
    <n v="0.29953488372093023"/>
    <n v="322"/>
  </r>
  <r>
    <s v="ORD004660"/>
    <s v="CUST5791"/>
    <s v="Stephen Ferguson"/>
    <s v="christina.sandoval@outlook.com"/>
    <x v="0"/>
    <d v="2023-01-19T00:00:00"/>
    <x v="193"/>
    <x v="2"/>
    <x v="0"/>
    <s v="May"/>
    <x v="0"/>
    <s v="PROD2285"/>
    <x v="21"/>
    <x v="1"/>
    <n v="1089"/>
    <n v="5"/>
    <n v="5445"/>
    <x v="1"/>
    <n v="595"/>
    <n v="2"/>
    <x v="0"/>
    <n v="0.15004591368227732"/>
    <n v="817"/>
  </r>
  <r>
    <s v="ORD004661"/>
    <s v="CUST6785"/>
    <s v="Franklin Flowers"/>
    <s v="julie.rivera@gmail.com"/>
    <x v="2"/>
    <d v="2023-12-19T00:00:00"/>
    <x v="650"/>
    <x v="6"/>
    <x v="1"/>
    <s v="August"/>
    <x v="0"/>
    <s v="PROD9994"/>
    <x v="18"/>
    <x v="0"/>
    <n v="630"/>
    <n v="1"/>
    <n v="630"/>
    <x v="0"/>
    <n v="53"/>
    <n v="5"/>
    <x v="0"/>
    <n v="0.4"/>
    <n v="252"/>
  </r>
  <r>
    <s v="ORD004662"/>
    <s v="CUST6823"/>
    <s v="Alan Turner"/>
    <s v="seth.lloyd@outlook.com"/>
    <x v="3"/>
    <d v="2024-06-03T00:00:00"/>
    <x v="488"/>
    <x v="5"/>
    <x v="0"/>
    <s v="October"/>
    <x v="0"/>
    <s v="PROD7086"/>
    <x v="0"/>
    <x v="0"/>
    <n v="191"/>
    <n v="1"/>
    <n v="191"/>
    <x v="1"/>
    <n v="17"/>
    <n v="6"/>
    <x v="0"/>
    <n v="0.39790575916230364"/>
    <n v="76"/>
  </r>
  <r>
    <s v="ORD004663"/>
    <s v="CUST9732"/>
    <s v="Daniel Taylor"/>
    <s v="linda.peterson@yahoo.com"/>
    <x v="0"/>
    <d v="2024-10-08T00:00:00"/>
    <x v="513"/>
    <x v="5"/>
    <x v="1"/>
    <s v="October"/>
    <x v="0"/>
    <s v="PROD8130"/>
    <x v="10"/>
    <x v="2"/>
    <n v="1131"/>
    <n v="6"/>
    <n v="6784"/>
    <x v="2"/>
    <n v="427"/>
    <n v="9"/>
    <x v="1"/>
    <n v="0.29997051886792453"/>
    <n v="2035"/>
  </r>
  <r>
    <s v="ORD004664"/>
    <s v="CUST7734"/>
    <s v="Jennifer Jones"/>
    <s v="michelle.baker@yahoo.com"/>
    <x v="1"/>
    <d v="2023-10-28T00:00:00"/>
    <x v="129"/>
    <x v="10"/>
    <x v="0"/>
    <s v="February"/>
    <x v="0"/>
    <s v="PROD8367"/>
    <x v="19"/>
    <x v="2"/>
    <n v="504"/>
    <n v="1"/>
    <n v="504"/>
    <x v="1"/>
    <n v="63"/>
    <n v="9"/>
    <x v="1"/>
    <n v="0.29960317460317459"/>
    <n v="151"/>
  </r>
  <r>
    <s v="ORD004665"/>
    <s v="CUST6305"/>
    <s v="Jacqueline Phillips"/>
    <s v="amber.stone@gmail.com"/>
    <x v="2"/>
    <d v="2024-10-27T00:00:00"/>
    <x v="201"/>
    <x v="2"/>
    <x v="1"/>
    <s v="May"/>
    <x v="0"/>
    <s v="PROD6961"/>
    <x v="4"/>
    <x v="2"/>
    <n v="365"/>
    <n v="3"/>
    <n v="1096"/>
    <x v="0"/>
    <n v="152"/>
    <n v="6"/>
    <x v="0"/>
    <n v="0.30018248175182483"/>
    <n v="329"/>
  </r>
  <r>
    <s v="ORD004666"/>
    <s v="CUST7903"/>
    <s v="Brian Jenkins"/>
    <s v="jennifer.hartman@hotmail.com"/>
    <x v="1"/>
    <d v="2024-12-16T00:00:00"/>
    <x v="88"/>
    <x v="2"/>
    <x v="1"/>
    <s v="May"/>
    <x v="0"/>
    <s v="PROD5725"/>
    <x v="11"/>
    <x v="3"/>
    <n v="691"/>
    <n v="1"/>
    <n v="691"/>
    <x v="0"/>
    <n v="81"/>
    <n v="3"/>
    <x v="0"/>
    <n v="0.35021707670043417"/>
    <n v="242"/>
  </r>
  <r>
    <s v="ORD004667"/>
    <s v="CUST4779"/>
    <s v="Anthony Rogers"/>
    <s v="heidi.henry@yahoo.com"/>
    <x v="2"/>
    <d v="2024-09-14T00:00:00"/>
    <x v="384"/>
    <x v="9"/>
    <x v="1"/>
    <s v="June"/>
    <x v="0"/>
    <s v="PROD9514"/>
    <x v="10"/>
    <x v="2"/>
    <n v="1025"/>
    <n v="3"/>
    <n v="3076"/>
    <x v="0"/>
    <n v="454"/>
    <n v="8"/>
    <x v="1"/>
    <n v="0.30006501950585174"/>
    <n v="923"/>
  </r>
  <r>
    <s v="ORD004668"/>
    <s v="CUST5525"/>
    <s v="Jose Cabrera"/>
    <s v="daniel.gallegos@hotmail.com"/>
    <x v="5"/>
    <d v="2023-09-25T00:00:00"/>
    <x v="70"/>
    <x v="4"/>
    <x v="1"/>
    <s v="April"/>
    <x v="0"/>
    <s v="PROD1621"/>
    <x v="6"/>
    <x v="0"/>
    <n v="705"/>
    <n v="5"/>
    <n v="3526"/>
    <x v="2"/>
    <n v="340"/>
    <n v="8"/>
    <x v="1"/>
    <n v="0.39988655700510495"/>
    <n v="1410"/>
  </r>
  <r>
    <s v="ORD004669"/>
    <s v="CUST8635"/>
    <s v="Max Robbins"/>
    <s v="joel.clark@gmail.com"/>
    <x v="4"/>
    <d v="2023-10-24T00:00:00"/>
    <x v="392"/>
    <x v="4"/>
    <x v="0"/>
    <s v="April"/>
    <x v="0"/>
    <s v="PROD8713"/>
    <x v="6"/>
    <x v="0"/>
    <n v="952"/>
    <n v="4"/>
    <n v="3806"/>
    <x v="0"/>
    <n v="367"/>
    <n v="8"/>
    <x v="1"/>
    <n v="0.39989490278507622"/>
    <n v="1522"/>
  </r>
  <r>
    <s v="ORD004670"/>
    <s v="CUST9986"/>
    <s v="Cory Williams"/>
    <s v="linda.franklin@yahoo.com"/>
    <x v="5"/>
    <d v="2024-03-14T00:00:00"/>
    <x v="69"/>
    <x v="2"/>
    <x v="1"/>
    <s v="May"/>
    <x v="0"/>
    <s v="PROD2039"/>
    <x v="6"/>
    <x v="0"/>
    <n v="885"/>
    <n v="4"/>
    <n v="3541"/>
    <x v="0"/>
    <n v="320"/>
    <n v="4"/>
    <x v="0"/>
    <n v="0.39988703756001132"/>
    <n v="1416"/>
  </r>
  <r>
    <s v="ORD004671"/>
    <s v="CUST6436"/>
    <s v="Kelsey Green"/>
    <s v="dominique.jensen@hotmail.com"/>
    <x v="3"/>
    <d v="2024-05-14T00:00:00"/>
    <x v="632"/>
    <x v="6"/>
    <x v="0"/>
    <s v="August"/>
    <x v="0"/>
    <s v="PROD2668"/>
    <x v="20"/>
    <x v="3"/>
    <n v="1086"/>
    <n v="1"/>
    <n v="1086"/>
    <x v="1"/>
    <n v="141"/>
    <n v="4"/>
    <x v="0"/>
    <n v="0.34990791896869244"/>
    <n v="380"/>
  </r>
  <r>
    <s v="ORD004672"/>
    <s v="CUST9699"/>
    <s v="Mark Hall"/>
    <s v="joshua.holmes@yahoo.com"/>
    <x v="6"/>
    <d v="2023-06-01T00:00:00"/>
    <x v="438"/>
    <x v="11"/>
    <x v="0"/>
    <s v="July"/>
    <x v="0"/>
    <s v="PROD8309"/>
    <x v="16"/>
    <x v="0"/>
    <n v="113"/>
    <n v="1"/>
    <n v="113"/>
    <x v="0"/>
    <n v="15"/>
    <n v="5"/>
    <x v="0"/>
    <n v="0.39823008849557523"/>
    <n v="45"/>
  </r>
  <r>
    <s v="ORD004673"/>
    <s v="CUST3582"/>
    <s v="Mason Gonzalez"/>
    <s v="mariah.tyler@yahoo.com"/>
    <x v="1"/>
    <d v="2024-09-24T00:00:00"/>
    <x v="6"/>
    <x v="5"/>
    <x v="1"/>
    <s v="October"/>
    <x v="0"/>
    <s v="PROD7494"/>
    <x v="16"/>
    <x v="0"/>
    <n v="955"/>
    <n v="1"/>
    <n v="955"/>
    <x v="1"/>
    <n v="125"/>
    <n v="9"/>
    <x v="1"/>
    <n v="0.4"/>
    <n v="382"/>
  </r>
  <r>
    <s v="ORD004674"/>
    <s v="CUST6335"/>
    <s v="Christine Vargas"/>
    <s v="adrienne.wilson@gmail.com"/>
    <x v="4"/>
    <d v="2024-08-15T00:00:00"/>
    <x v="178"/>
    <x v="11"/>
    <x v="0"/>
    <s v="July"/>
    <x v="1"/>
    <s v="PROD6154"/>
    <x v="17"/>
    <x v="3"/>
    <n v="1181"/>
    <n v="5"/>
    <n v="5904"/>
    <x v="1"/>
    <n v="882"/>
    <m/>
    <x v="2"/>
    <n v="0.34993224932249323"/>
    <n v="2066"/>
  </r>
  <r>
    <s v="ORD004675"/>
    <s v="CUST6747"/>
    <s v="Sara Holmes"/>
    <s v="elizabeth.herrera@outlook.com"/>
    <x v="3"/>
    <d v="2023-06-25T00:00:00"/>
    <x v="205"/>
    <x v="10"/>
    <x v="0"/>
    <s v="February"/>
    <x v="0"/>
    <s v="PROD5717"/>
    <x v="0"/>
    <x v="0"/>
    <n v="802"/>
    <n v="1"/>
    <n v="802"/>
    <x v="0"/>
    <n v="44"/>
    <n v="9"/>
    <x v="1"/>
    <n v="0.40024937655860349"/>
    <n v="321"/>
  </r>
  <r>
    <s v="ORD004676"/>
    <s v="CUST2077"/>
    <s v="Catherine Davis"/>
    <s v="charles.brown@yahoo.com"/>
    <x v="1"/>
    <d v="2023-08-13T00:00:00"/>
    <x v="611"/>
    <x v="3"/>
    <x v="0"/>
    <s v="March"/>
    <x v="1"/>
    <s v="PROD3270"/>
    <x v="11"/>
    <x v="3"/>
    <n v="341"/>
    <n v="1"/>
    <n v="341"/>
    <x v="1"/>
    <n v="44"/>
    <m/>
    <x v="2"/>
    <n v="0.34897360703812319"/>
    <n v="119"/>
  </r>
  <r>
    <s v="ORD004677"/>
    <s v="CUST8860"/>
    <s v="Kim Riley"/>
    <s v="emily.hayden@gmail.com"/>
    <x v="6"/>
    <d v="2023-07-29T00:00:00"/>
    <x v="462"/>
    <x v="2"/>
    <x v="1"/>
    <s v="May"/>
    <x v="0"/>
    <s v="PROD7574"/>
    <x v="3"/>
    <x v="1"/>
    <n v="189"/>
    <n v="5"/>
    <n v="946"/>
    <x v="2"/>
    <n v="61"/>
    <n v="4"/>
    <x v="0"/>
    <n v="0.15010570824524314"/>
    <n v="142"/>
  </r>
  <r>
    <s v="ORD004678"/>
    <s v="CUST6362"/>
    <s v="Patricia Nelson"/>
    <s v="william.gray@yahoo.com"/>
    <x v="5"/>
    <d v="2024-03-19T00:00:00"/>
    <x v="621"/>
    <x v="7"/>
    <x v="1"/>
    <s v="November"/>
    <x v="0"/>
    <s v="PROD8822"/>
    <x v="8"/>
    <x v="2"/>
    <n v="827"/>
    <n v="1"/>
    <n v="827"/>
    <x v="0"/>
    <n v="111"/>
    <n v="4"/>
    <x v="0"/>
    <n v="0.29987908101571947"/>
    <n v="248"/>
  </r>
  <r>
    <s v="ORD004679"/>
    <s v="CUST7702"/>
    <s v="Kimberly Levy"/>
    <s v="adam.smith@outlook.com"/>
    <x v="4"/>
    <d v="2024-12-11T00:00:00"/>
    <x v="71"/>
    <x v="7"/>
    <x v="1"/>
    <s v="November"/>
    <x v="0"/>
    <s v="PROD6429"/>
    <x v="11"/>
    <x v="3"/>
    <n v="1287"/>
    <n v="4"/>
    <n v="5146"/>
    <x v="1"/>
    <n v="768"/>
    <n v="9"/>
    <x v="1"/>
    <n v="0.34998056743101436"/>
    <n v="1801"/>
  </r>
  <r>
    <s v="ORD004680"/>
    <s v="CUST8699"/>
    <s v="Taylor Malone"/>
    <s v="ronald.knox@gmail.com"/>
    <x v="0"/>
    <d v="2023-01-14T00:00:00"/>
    <x v="520"/>
    <x v="1"/>
    <x v="0"/>
    <s v="December"/>
    <x v="1"/>
    <s v="PROD5699"/>
    <x v="7"/>
    <x v="4"/>
    <n v="1814"/>
    <n v="8"/>
    <n v="14513"/>
    <x v="0"/>
    <n v="1667"/>
    <m/>
    <x v="2"/>
    <n v="0.24998277406463171"/>
    <n v="3628"/>
  </r>
  <r>
    <s v="ORD004681"/>
    <s v="CUST7226"/>
    <s v="Jose Green"/>
    <s v="jose.griffin@gmail.com"/>
    <x v="1"/>
    <d v="2023-03-09T00:00:00"/>
    <x v="67"/>
    <x v="0"/>
    <x v="0"/>
    <s v="January"/>
    <x v="0"/>
    <s v="PROD1320"/>
    <x v="9"/>
    <x v="4"/>
    <n v="697"/>
    <n v="1"/>
    <n v="697"/>
    <x v="1"/>
    <n v="43"/>
    <n v="4"/>
    <x v="0"/>
    <n v="0.24964131994261118"/>
    <n v="174"/>
  </r>
  <r>
    <s v="ORD004682"/>
    <s v="CUST3375"/>
    <s v="Victoria Wright"/>
    <s v="alex.sutton@yahoo.com"/>
    <x v="1"/>
    <d v="2023-05-22T00:00:00"/>
    <x v="205"/>
    <x v="10"/>
    <x v="0"/>
    <s v="February"/>
    <x v="0"/>
    <s v="PROD9729"/>
    <x v="3"/>
    <x v="1"/>
    <n v="119"/>
    <n v="1"/>
    <n v="119"/>
    <x v="1"/>
    <n v="18"/>
    <n v="10"/>
    <x v="1"/>
    <n v="0.15126050420168066"/>
    <n v="18"/>
  </r>
  <r>
    <s v="ORD004683"/>
    <s v="CUST6123"/>
    <s v="Megan Wood"/>
    <s v="kelsey.thompson@hotmail.com"/>
    <x v="5"/>
    <d v="2023-08-22T00:00:00"/>
    <x v="271"/>
    <x v="11"/>
    <x v="1"/>
    <s v="July"/>
    <x v="0"/>
    <s v="PROD6279"/>
    <x v="7"/>
    <x v="4"/>
    <n v="1263"/>
    <n v="2"/>
    <n v="2525"/>
    <x v="0"/>
    <n v="315"/>
    <n v="7"/>
    <x v="0"/>
    <n v="0.2499009900990099"/>
    <n v="631"/>
  </r>
  <r>
    <s v="ORD004684"/>
    <s v="CUST5222"/>
    <s v="Victoria Rodriguez"/>
    <s v="bruce.huff@hotmail.com"/>
    <x v="5"/>
    <d v="2024-06-06T00:00:00"/>
    <x v="231"/>
    <x v="1"/>
    <x v="0"/>
    <s v="December"/>
    <x v="0"/>
    <s v="PROD8172"/>
    <x v="18"/>
    <x v="0"/>
    <n v="630"/>
    <n v="4"/>
    <n v="2518"/>
    <x v="2"/>
    <n v="347"/>
    <n v="8"/>
    <x v="1"/>
    <n v="0.3999205718824464"/>
    <n v="1007"/>
  </r>
  <r>
    <s v="ORD004685"/>
    <s v="CUST6572"/>
    <s v="Craig Mitchell"/>
    <s v="austin.brown@gmail.com"/>
    <x v="2"/>
    <d v="2024-12-30T00:00:00"/>
    <x v="266"/>
    <x v="5"/>
    <x v="0"/>
    <s v="October"/>
    <x v="0"/>
    <s v="PROD4318"/>
    <x v="20"/>
    <x v="3"/>
    <n v="350"/>
    <n v="3"/>
    <n v="1050"/>
    <x v="1"/>
    <n v="135"/>
    <n v="7"/>
    <x v="0"/>
    <n v="0.3504761904761905"/>
    <n v="368"/>
  </r>
  <r>
    <s v="ORD004686"/>
    <s v="CUST3938"/>
    <s v="Christopher Abbott"/>
    <s v="lisa.mcgee@hotmail.com"/>
    <x v="0"/>
    <d v="2023-01-19T00:00:00"/>
    <x v="59"/>
    <x v="2"/>
    <x v="0"/>
    <s v="May"/>
    <x v="0"/>
    <s v="PROD9100"/>
    <x v="12"/>
    <x v="3"/>
    <n v="1016"/>
    <n v="3"/>
    <n v="3049"/>
    <x v="0"/>
    <n v="271"/>
    <n v="6"/>
    <x v="0"/>
    <n v="0.34995080354214497"/>
    <n v="1067"/>
  </r>
  <r>
    <s v="ORD004687"/>
    <s v="CUST9229"/>
    <s v="Amanda Anderson"/>
    <s v="theresa.christensen@outlook.com"/>
    <x v="4"/>
    <d v="2024-05-22T00:00:00"/>
    <x v="576"/>
    <x v="10"/>
    <x v="1"/>
    <s v="February"/>
    <x v="0"/>
    <s v="PROD4439"/>
    <x v="3"/>
    <x v="1"/>
    <n v="327"/>
    <n v="3"/>
    <n v="981"/>
    <x v="2"/>
    <n v="86"/>
    <n v="8"/>
    <x v="1"/>
    <n v="0.14984709480122324"/>
    <n v="147"/>
  </r>
  <r>
    <s v="ORD004688"/>
    <s v="CUST4635"/>
    <s v="Richard Payne"/>
    <s v="willie.williams@hotmail.com"/>
    <x v="6"/>
    <d v="2023-04-15T00:00:00"/>
    <x v="668"/>
    <x v="10"/>
    <x v="1"/>
    <s v="February"/>
    <x v="0"/>
    <s v="PROD1975"/>
    <x v="15"/>
    <x v="1"/>
    <n v="593"/>
    <n v="3"/>
    <n v="1780"/>
    <x v="1"/>
    <n v="151"/>
    <n v="10"/>
    <x v="1"/>
    <n v="0.15"/>
    <n v="267"/>
  </r>
  <r>
    <s v="ORD004689"/>
    <s v="CUST9675"/>
    <s v="Denise Ali"/>
    <s v="brian.richardson@yahoo.com"/>
    <x v="2"/>
    <d v="2024-04-11T00:00:00"/>
    <x v="691"/>
    <x v="1"/>
    <x v="1"/>
    <s v="December"/>
    <x v="0"/>
    <s v="PROD5160"/>
    <x v="8"/>
    <x v="2"/>
    <n v="713"/>
    <n v="6"/>
    <n v="4279"/>
    <x v="1"/>
    <n v="633"/>
    <n v="8"/>
    <x v="1"/>
    <n v="0.30007010983874738"/>
    <n v="1284"/>
  </r>
  <r>
    <s v="ORD004690"/>
    <s v="CUST7793"/>
    <s v="Melissa Bowers"/>
    <s v="sean.blackwell@hotmail.com"/>
    <x v="0"/>
    <d v="2024-03-16T00:00:00"/>
    <x v="496"/>
    <x v="1"/>
    <x v="0"/>
    <s v="December"/>
    <x v="0"/>
    <s v="PROD1919"/>
    <x v="3"/>
    <x v="1"/>
    <n v="218"/>
    <n v="6"/>
    <n v="1307"/>
    <x v="1"/>
    <n v="165"/>
    <n v="10"/>
    <x v="1"/>
    <n v="0.14996174445294569"/>
    <n v="196"/>
  </r>
  <r>
    <s v="ORD004691"/>
    <s v="CUST6305"/>
    <s v="Jacqueline Phillips"/>
    <s v="amber.stone@gmail.com"/>
    <x v="2"/>
    <d v="2024-10-27T00:00:00"/>
    <x v="248"/>
    <x v="10"/>
    <x v="1"/>
    <s v="February"/>
    <x v="0"/>
    <s v="PROD7141"/>
    <x v="10"/>
    <x v="2"/>
    <n v="812"/>
    <n v="3"/>
    <n v="2435"/>
    <x v="4"/>
    <n v="130"/>
    <n v="2"/>
    <x v="0"/>
    <n v="0.29979466119096509"/>
    <n v="730"/>
  </r>
  <r>
    <s v="ORD004692"/>
    <s v="CUST5933"/>
    <s v="Christopher Jones"/>
    <s v="melissa.stewart@outlook.com"/>
    <x v="4"/>
    <d v="2024-11-04T00:00:00"/>
    <x v="624"/>
    <x v="7"/>
    <x v="0"/>
    <s v="November"/>
    <x v="1"/>
    <s v="PROD4900"/>
    <x v="16"/>
    <x v="0"/>
    <n v="669"/>
    <n v="4"/>
    <n v="2675"/>
    <x v="2"/>
    <n v="259"/>
    <m/>
    <x v="2"/>
    <n v="0.4"/>
    <n v="1070"/>
  </r>
  <r>
    <s v="ORD004693"/>
    <s v="CUST3288"/>
    <s v="Christine Kim"/>
    <s v="brittany.douglas@gmail.com"/>
    <x v="1"/>
    <d v="2023-04-27T00:00:00"/>
    <x v="688"/>
    <x v="3"/>
    <x v="0"/>
    <s v="March"/>
    <x v="1"/>
    <s v="PROD6602"/>
    <x v="2"/>
    <x v="1"/>
    <n v="769"/>
    <n v="2"/>
    <n v="1538"/>
    <x v="1"/>
    <n v="107"/>
    <m/>
    <x v="2"/>
    <n v="0.15019505851755527"/>
    <n v="231"/>
  </r>
  <r>
    <s v="ORD004694"/>
    <s v="CUST2242"/>
    <s v="Amanda Barnett"/>
    <s v="benjamin.donaldson@yahoo.com"/>
    <x v="2"/>
    <d v="2024-04-11T00:00:00"/>
    <x v="680"/>
    <x v="10"/>
    <x v="1"/>
    <s v="February"/>
    <x v="1"/>
    <s v="PROD5165"/>
    <x v="14"/>
    <x v="4"/>
    <n v="281"/>
    <n v="3"/>
    <n v="843"/>
    <x v="1"/>
    <n v="80"/>
    <m/>
    <x v="2"/>
    <n v="0.25029655990510086"/>
    <n v="211"/>
  </r>
  <r>
    <s v="ORD004695"/>
    <s v="CUST2407"/>
    <s v="Tammy Burke"/>
    <s v="angela.robertson@yahoo.com"/>
    <x v="5"/>
    <d v="2024-06-08T00:00:00"/>
    <x v="686"/>
    <x v="8"/>
    <x v="0"/>
    <s v="September"/>
    <x v="0"/>
    <s v="PROD8980"/>
    <x v="4"/>
    <x v="2"/>
    <n v="1023"/>
    <n v="3"/>
    <n v="3070"/>
    <x v="1"/>
    <n v="292"/>
    <n v="6"/>
    <x v="0"/>
    <n v="0.3"/>
    <n v="921"/>
  </r>
  <r>
    <s v="ORD004696"/>
    <s v="CUST3261"/>
    <s v="Tara Peterson"/>
    <s v="susan.robinson@yahoo.com"/>
    <x v="3"/>
    <d v="2024-09-11T00:00:00"/>
    <x v="98"/>
    <x v="4"/>
    <x v="1"/>
    <s v="April"/>
    <x v="2"/>
    <s v="PROD6678"/>
    <x v="16"/>
    <x v="0"/>
    <n v="741"/>
    <n v="3"/>
    <n v="2223"/>
    <x v="1"/>
    <n v="244"/>
    <m/>
    <x v="2"/>
    <n v="0.39991003148897886"/>
    <n v="889"/>
  </r>
  <r>
    <s v="ORD004697"/>
    <s v="CUST6360"/>
    <s v="Nicole Greene"/>
    <s v="dylan.gross@outlook.com"/>
    <x v="6"/>
    <d v="2023-02-09T00:00:00"/>
    <x v="211"/>
    <x v="0"/>
    <x v="0"/>
    <s v="January"/>
    <x v="0"/>
    <s v="PROD3439"/>
    <x v="5"/>
    <x v="3"/>
    <n v="129"/>
    <n v="1"/>
    <n v="129"/>
    <x v="1"/>
    <n v="18"/>
    <n v="9"/>
    <x v="1"/>
    <n v="0.34883720930232559"/>
    <n v="45"/>
  </r>
  <r>
    <s v="ORD004698"/>
    <s v="CUST7989"/>
    <s v="Amanda Williams"/>
    <s v="katie.weber@yahoo.com"/>
    <x v="1"/>
    <d v="2023-03-18T00:00:00"/>
    <x v="550"/>
    <x v="7"/>
    <x v="1"/>
    <s v="November"/>
    <x v="0"/>
    <s v="PROD2927"/>
    <x v="18"/>
    <x v="0"/>
    <n v="990"/>
    <n v="3"/>
    <n v="2970"/>
    <x v="0"/>
    <n v="270"/>
    <n v="3"/>
    <x v="0"/>
    <n v="0.4"/>
    <n v="1188"/>
  </r>
  <r>
    <s v="ORD004699"/>
    <s v="CUST8758"/>
    <s v="Hunter Anderson"/>
    <s v="margaret.wilson@gmail.com"/>
    <x v="2"/>
    <d v="2024-03-23T00:00:00"/>
    <x v="283"/>
    <x v="3"/>
    <x v="0"/>
    <s v="March"/>
    <x v="0"/>
    <s v="PROD9318"/>
    <x v="18"/>
    <x v="0"/>
    <n v="215"/>
    <n v="1"/>
    <n v="215"/>
    <x v="1"/>
    <n v="18"/>
    <n v="6"/>
    <x v="0"/>
    <n v="0.4"/>
    <n v="86"/>
  </r>
  <r>
    <s v="ORD004700"/>
    <s v="CUST5423"/>
    <s v="Deborah Hayes"/>
    <s v="sara.larsen@hotmail.com"/>
    <x v="0"/>
    <d v="2023-05-26T00:00:00"/>
    <x v="182"/>
    <x v="5"/>
    <x v="1"/>
    <s v="October"/>
    <x v="0"/>
    <s v="PROD9779"/>
    <x v="14"/>
    <x v="4"/>
    <n v="1077"/>
    <n v="6"/>
    <n v="6463"/>
    <x v="3"/>
    <n v="788"/>
    <n v="8"/>
    <x v="1"/>
    <n v="0.25003868172675231"/>
    <n v="1616"/>
  </r>
  <r>
    <s v="ORD004701"/>
    <s v="CUST9524"/>
    <s v="Sara Gomez"/>
    <s v="jeffery.simon@yahoo.com"/>
    <x v="2"/>
    <d v="2023-12-19T00:00:00"/>
    <x v="264"/>
    <x v="0"/>
    <x v="0"/>
    <s v="January"/>
    <x v="0"/>
    <s v="PROD2040"/>
    <x v="6"/>
    <x v="0"/>
    <n v="489"/>
    <n v="1"/>
    <n v="489"/>
    <x v="4"/>
    <n v="45"/>
    <n v="2"/>
    <x v="0"/>
    <n v="0.40081799591002043"/>
    <n v="196"/>
  </r>
  <r>
    <s v="ORD004702"/>
    <s v="CUST3429"/>
    <s v="Heather Davis"/>
    <s v="ryan.chang@gmail.com"/>
    <x v="3"/>
    <d v="2024-01-07T00:00:00"/>
    <x v="496"/>
    <x v="1"/>
    <x v="0"/>
    <s v="December"/>
    <x v="1"/>
    <s v="PROD9986"/>
    <x v="10"/>
    <x v="2"/>
    <n v="222"/>
    <n v="10"/>
    <n v="2217"/>
    <x v="1"/>
    <n v="297"/>
    <m/>
    <x v="2"/>
    <n v="0.29995489400090214"/>
    <n v="665"/>
  </r>
  <r>
    <s v="ORD004703"/>
    <s v="CUST4391"/>
    <s v="Michael Wallace"/>
    <s v="lindsay.manning@outlook.com"/>
    <x v="3"/>
    <d v="2023-07-31T00:00:00"/>
    <x v="53"/>
    <x v="9"/>
    <x v="0"/>
    <s v="June"/>
    <x v="0"/>
    <s v="PROD6463"/>
    <x v="8"/>
    <x v="2"/>
    <n v="326"/>
    <n v="6"/>
    <n v="1953"/>
    <x v="1"/>
    <n v="106"/>
    <n v="2"/>
    <x v="0"/>
    <n v="0.30005120327700974"/>
    <n v="586"/>
  </r>
  <r>
    <s v="ORD004704"/>
    <s v="CUST8119"/>
    <s v="Christian Ponce"/>
    <s v="amanda.newton@yahoo.com"/>
    <x v="2"/>
    <d v="2024-04-04T00:00:00"/>
    <x v="54"/>
    <x v="0"/>
    <x v="0"/>
    <s v="January"/>
    <x v="0"/>
    <s v="PROD4287"/>
    <x v="0"/>
    <x v="0"/>
    <n v="623"/>
    <n v="4"/>
    <n v="2492"/>
    <x v="3"/>
    <n v="140"/>
    <n v="6"/>
    <x v="0"/>
    <n v="0.40008025682182985"/>
    <n v="997"/>
  </r>
  <r>
    <s v="ORD004705"/>
    <s v="CUST2200"/>
    <s v="Mackenzie Fuentes"/>
    <s v="tina.allen@yahoo.com"/>
    <x v="2"/>
    <d v="2024-09-19T00:00:00"/>
    <x v="224"/>
    <x v="8"/>
    <x v="0"/>
    <s v="September"/>
    <x v="0"/>
    <s v="PROD7806"/>
    <x v="4"/>
    <x v="2"/>
    <n v="616"/>
    <n v="3"/>
    <n v="1848"/>
    <x v="1"/>
    <n v="121"/>
    <n v="5"/>
    <x v="0"/>
    <n v="0.29978354978354976"/>
    <n v="554"/>
  </r>
  <r>
    <s v="ORD004706"/>
    <s v="CUST3194"/>
    <s v="Candice Evans"/>
    <s v="laura.smith@hotmail.com"/>
    <x v="0"/>
    <d v="2024-03-22T00:00:00"/>
    <x v="81"/>
    <x v="11"/>
    <x v="1"/>
    <s v="July"/>
    <x v="0"/>
    <s v="PROD8218"/>
    <x v="13"/>
    <x v="4"/>
    <n v="534"/>
    <n v="5"/>
    <n v="2672"/>
    <x v="1"/>
    <n v="359"/>
    <n v="8"/>
    <x v="1"/>
    <n v="0.25"/>
    <n v="668"/>
  </r>
  <r>
    <s v="ORD004707"/>
    <s v="CUST7506"/>
    <s v="Steven Mercado"/>
    <s v="joseph.gutierrez@outlook.com"/>
    <x v="2"/>
    <d v="2023-07-22T00:00:00"/>
    <x v="717"/>
    <x v="4"/>
    <x v="1"/>
    <s v="April"/>
    <x v="2"/>
    <s v="PROD5148"/>
    <x v="16"/>
    <x v="0"/>
    <n v="319"/>
    <n v="2"/>
    <n v="637"/>
    <x v="0"/>
    <n v="46"/>
    <m/>
    <x v="2"/>
    <n v="0.40031397174254318"/>
    <n v="255"/>
  </r>
  <r>
    <s v="ORD004708"/>
    <s v="CUST4145"/>
    <s v="Angel Andrews"/>
    <s v="sharon.gomez@hotmail.com"/>
    <x v="0"/>
    <d v="2024-03-19T00:00:00"/>
    <x v="489"/>
    <x v="9"/>
    <x v="0"/>
    <s v="June"/>
    <x v="0"/>
    <s v="PROD7457"/>
    <x v="11"/>
    <x v="3"/>
    <n v="228"/>
    <n v="1"/>
    <n v="228"/>
    <x v="1"/>
    <n v="30"/>
    <n v="5"/>
    <x v="0"/>
    <n v="0.35087719298245612"/>
    <n v="80"/>
  </r>
  <r>
    <s v="ORD004709"/>
    <s v="CUST4471"/>
    <s v="Jacob Lopez"/>
    <s v="henry.barr@outlook.com"/>
    <x v="0"/>
    <d v="2023-06-15T00:00:00"/>
    <x v="683"/>
    <x v="5"/>
    <x v="0"/>
    <s v="October"/>
    <x v="0"/>
    <s v="PROD1091"/>
    <x v="5"/>
    <x v="3"/>
    <n v="992"/>
    <n v="6"/>
    <n v="5952"/>
    <x v="1"/>
    <n v="467"/>
    <n v="9"/>
    <x v="1"/>
    <n v="0.34996639784946237"/>
    <n v="2083"/>
  </r>
  <r>
    <s v="ORD004710"/>
    <s v="CUST9138"/>
    <s v="Robert Carroll"/>
    <s v="stephanie.miller@gmail.com"/>
    <x v="1"/>
    <d v="2024-06-10T00:00:00"/>
    <x v="724"/>
    <x v="7"/>
    <x v="0"/>
    <s v="November"/>
    <x v="0"/>
    <s v="PROD7872"/>
    <x v="6"/>
    <x v="0"/>
    <n v="923"/>
    <n v="7"/>
    <n v="6460"/>
    <x v="0"/>
    <n v="767"/>
    <n v="4"/>
    <x v="0"/>
    <n v="0.4"/>
    <n v="2584"/>
  </r>
  <r>
    <s v="ORD004711"/>
    <s v="CUST8450"/>
    <s v="Dr. Dawn Woods MD"/>
    <s v="samuel.lam@outlook.com"/>
    <x v="1"/>
    <d v="2023-09-15T00:00:00"/>
    <x v="120"/>
    <x v="11"/>
    <x v="0"/>
    <s v="July"/>
    <x v="0"/>
    <s v="PROD9420"/>
    <x v="8"/>
    <x v="2"/>
    <n v="691"/>
    <n v="3"/>
    <n v="2072"/>
    <x v="0"/>
    <n v="293"/>
    <n v="2"/>
    <x v="0"/>
    <n v="0.3001930501930502"/>
    <n v="622"/>
  </r>
  <r>
    <s v="ORD004712"/>
    <s v="CUST8707"/>
    <s v="John Kennedy"/>
    <s v="kimberly.bates@outlook.com"/>
    <x v="6"/>
    <d v="2023-11-03T00:00:00"/>
    <x v="234"/>
    <x v="11"/>
    <x v="1"/>
    <s v="July"/>
    <x v="0"/>
    <s v="PROD3951"/>
    <x v="19"/>
    <x v="2"/>
    <n v="187"/>
    <n v="6"/>
    <n v="1122"/>
    <x v="0"/>
    <n v="90"/>
    <n v="2"/>
    <x v="0"/>
    <n v="0.30035650623885918"/>
    <n v="337"/>
  </r>
  <r>
    <s v="ORD004713"/>
    <s v="CUST6190"/>
    <s v="Melissa Allen"/>
    <s v="carl.keller@hotmail.com"/>
    <x v="4"/>
    <d v="2024-01-11T00:00:00"/>
    <x v="407"/>
    <x v="0"/>
    <x v="1"/>
    <s v="January"/>
    <x v="1"/>
    <s v="PROD9878"/>
    <x v="21"/>
    <x v="1"/>
    <n v="406"/>
    <n v="4"/>
    <n v="1624"/>
    <x v="2"/>
    <n v="230"/>
    <m/>
    <x v="2"/>
    <n v="0.15024630541871922"/>
    <n v="244"/>
  </r>
  <r>
    <s v="ORD004714"/>
    <s v="CUST2890"/>
    <s v="Theresa Garcia"/>
    <s v="amanda.torres@outlook.com"/>
    <x v="5"/>
    <d v="2024-01-04T00:00:00"/>
    <x v="239"/>
    <x v="6"/>
    <x v="0"/>
    <s v="August"/>
    <x v="0"/>
    <s v="PROD1818"/>
    <x v="15"/>
    <x v="1"/>
    <n v="57"/>
    <n v="2"/>
    <n v="114"/>
    <x v="1"/>
    <n v="9"/>
    <n v="4"/>
    <x v="0"/>
    <n v="0.14912280701754385"/>
    <n v="17"/>
  </r>
  <r>
    <s v="ORD004715"/>
    <s v="CUST1597"/>
    <s v="Richard Fernandez"/>
    <s v="tammy.lee@gmail.com"/>
    <x v="3"/>
    <d v="2024-01-18T00:00:00"/>
    <x v="196"/>
    <x v="11"/>
    <x v="0"/>
    <s v="July"/>
    <x v="0"/>
    <s v="PROD6146"/>
    <x v="13"/>
    <x v="4"/>
    <n v="1245"/>
    <n v="3"/>
    <n v="3734"/>
    <x v="1"/>
    <n v="331"/>
    <n v="8"/>
    <x v="1"/>
    <n v="0.25013390465988217"/>
    <n v="934"/>
  </r>
  <r>
    <s v="ORD004716"/>
    <s v="CUST3188"/>
    <s v="Janice Clark"/>
    <s v="katie.price@outlook.com"/>
    <x v="1"/>
    <d v="2023-10-13T00:00:00"/>
    <x v="109"/>
    <x v="11"/>
    <x v="0"/>
    <s v="July"/>
    <x v="0"/>
    <s v="PROD5803"/>
    <x v="3"/>
    <x v="1"/>
    <n v="211"/>
    <n v="6"/>
    <n v="1265"/>
    <x v="0"/>
    <n v="155"/>
    <n v="8"/>
    <x v="1"/>
    <n v="0.15019762845849802"/>
    <n v="190"/>
  </r>
  <r>
    <s v="ORD004717"/>
    <s v="CUST6009"/>
    <s v="Shannon Hurst"/>
    <s v="donna.ross@outlook.com"/>
    <x v="5"/>
    <d v="2023-12-31T00:00:00"/>
    <x v="119"/>
    <x v="6"/>
    <x v="0"/>
    <s v="August"/>
    <x v="0"/>
    <s v="PROD6592"/>
    <x v="17"/>
    <x v="3"/>
    <n v="466"/>
    <n v="2"/>
    <n v="931"/>
    <x v="1"/>
    <n v="96"/>
    <n v="3"/>
    <x v="0"/>
    <n v="0.3501611170784103"/>
    <n v="326"/>
  </r>
  <r>
    <s v="ORD004718"/>
    <s v="CUST7569"/>
    <s v="Elizabeth Mills"/>
    <s v="jill.walker@outlook.com"/>
    <x v="2"/>
    <d v="2023-07-11T00:00:00"/>
    <x v="11"/>
    <x v="4"/>
    <x v="1"/>
    <s v="April"/>
    <x v="0"/>
    <s v="PROD6796"/>
    <x v="0"/>
    <x v="0"/>
    <n v="898"/>
    <n v="2"/>
    <n v="1797"/>
    <x v="1"/>
    <n v="185"/>
    <n v="2"/>
    <x v="0"/>
    <n v="0.40011129660545353"/>
    <n v="719"/>
  </r>
  <r>
    <s v="ORD004719"/>
    <s v="CUST8385"/>
    <s v="Jessica Grant"/>
    <s v="heather.odom@yahoo.com"/>
    <x v="4"/>
    <d v="2023-09-15T00:00:00"/>
    <x v="23"/>
    <x v="10"/>
    <x v="1"/>
    <s v="February"/>
    <x v="1"/>
    <s v="PROD2768"/>
    <x v="9"/>
    <x v="4"/>
    <n v="439"/>
    <n v="4"/>
    <n v="1756"/>
    <x v="1"/>
    <n v="252"/>
    <m/>
    <x v="2"/>
    <n v="0.25"/>
    <n v="439"/>
  </r>
  <r>
    <s v="ORD004720"/>
    <s v="CUST5651"/>
    <s v="Monica Young"/>
    <s v="emily.cole@hotmail.com"/>
    <x v="3"/>
    <d v="2023-07-31T00:00:00"/>
    <x v="573"/>
    <x v="2"/>
    <x v="0"/>
    <s v="May"/>
    <x v="0"/>
    <s v="PROD5185"/>
    <x v="7"/>
    <x v="4"/>
    <n v="1037"/>
    <n v="5"/>
    <n v="5186"/>
    <x v="0"/>
    <n v="679"/>
    <n v="8"/>
    <x v="1"/>
    <n v="0.25009641342074818"/>
    <n v="1297"/>
  </r>
  <r>
    <s v="ORD004721"/>
    <s v="CUST8678"/>
    <s v="William Bowen"/>
    <s v="jon.cook@hotmail.com"/>
    <x v="4"/>
    <d v="2024-10-02T00:00:00"/>
    <x v="207"/>
    <x v="3"/>
    <x v="0"/>
    <s v="March"/>
    <x v="0"/>
    <s v="PROD3015"/>
    <x v="3"/>
    <x v="1"/>
    <n v="443"/>
    <n v="2"/>
    <n v="886"/>
    <x v="0"/>
    <n v="61"/>
    <n v="3"/>
    <x v="0"/>
    <n v="0.15011286681715574"/>
    <n v="133"/>
  </r>
  <r>
    <s v="ORD004722"/>
    <s v="CUST2034"/>
    <s v="Mackenzie Wood"/>
    <s v="tammy.davis@outlook.com"/>
    <x v="0"/>
    <d v="2023-03-22T00:00:00"/>
    <x v="43"/>
    <x v="7"/>
    <x v="1"/>
    <s v="November"/>
    <x v="0"/>
    <s v="PROD5752"/>
    <x v="16"/>
    <x v="0"/>
    <n v="1328"/>
    <n v="7"/>
    <n v="9296"/>
    <x v="0"/>
    <n v="638"/>
    <n v="5"/>
    <x v="0"/>
    <n v="0.39995697074010328"/>
    <n v="3718"/>
  </r>
  <r>
    <s v="ORD004723"/>
    <s v="CUST4403"/>
    <s v="Michael Gonzalez"/>
    <s v="dawn.kelly@outlook.com"/>
    <x v="4"/>
    <d v="2024-09-17T00:00:00"/>
    <x v="134"/>
    <x v="10"/>
    <x v="0"/>
    <s v="February"/>
    <x v="0"/>
    <s v="PROD6063"/>
    <x v="1"/>
    <x v="1"/>
    <n v="246"/>
    <n v="1"/>
    <n v="246"/>
    <x v="3"/>
    <n v="34"/>
    <n v="2"/>
    <x v="0"/>
    <n v="0.15040650406504066"/>
    <n v="37"/>
  </r>
  <r>
    <s v="ORD004724"/>
    <s v="CUST5103"/>
    <s v="Rebecca Mcbride"/>
    <s v="william.smith@gmail.com"/>
    <x v="1"/>
    <d v="2023-07-04T00:00:00"/>
    <x v="629"/>
    <x v="1"/>
    <x v="1"/>
    <s v="December"/>
    <x v="1"/>
    <s v="PROD5137"/>
    <x v="9"/>
    <x v="4"/>
    <n v="1611"/>
    <n v="10"/>
    <n v="16105"/>
    <x v="0"/>
    <n v="1838"/>
    <m/>
    <x v="2"/>
    <n v="0.2499844768705371"/>
    <n v="4026"/>
  </r>
  <r>
    <s v="ORD004725"/>
    <s v="CUST5691"/>
    <s v="Jessica Kirk"/>
    <s v="katie.gonzalez@outlook.com"/>
    <x v="0"/>
    <d v="2024-11-01T00:00:00"/>
    <x v="631"/>
    <x v="6"/>
    <x v="1"/>
    <s v="August"/>
    <x v="0"/>
    <s v="PROD5932"/>
    <x v="0"/>
    <x v="0"/>
    <n v="167"/>
    <n v="6"/>
    <n v="1000"/>
    <x v="1"/>
    <n v="127"/>
    <n v="4"/>
    <x v="0"/>
    <n v="0.4"/>
    <n v="400"/>
  </r>
  <r>
    <s v="ORD004726"/>
    <s v="CUST3396"/>
    <s v="Molly Howell"/>
    <s v="diane.ball@hotmail.com"/>
    <x v="0"/>
    <d v="2023-04-13T00:00:00"/>
    <x v="625"/>
    <x v="0"/>
    <x v="0"/>
    <s v="January"/>
    <x v="0"/>
    <s v="PROD2265"/>
    <x v="12"/>
    <x v="3"/>
    <n v="42"/>
    <n v="2"/>
    <n v="84"/>
    <x v="0"/>
    <n v="11"/>
    <n v="6"/>
    <x v="0"/>
    <n v="0.35714285714285715"/>
    <n v="30"/>
  </r>
  <r>
    <s v="ORD004727"/>
    <s v="CUST6284"/>
    <s v="Mark Smith"/>
    <s v="johnathan.howard@gmail.com"/>
    <x v="4"/>
    <d v="2024-10-28T00:00:00"/>
    <x v="576"/>
    <x v="10"/>
    <x v="1"/>
    <s v="February"/>
    <x v="0"/>
    <s v="PROD1571"/>
    <x v="10"/>
    <x v="2"/>
    <n v="703"/>
    <n v="4"/>
    <n v="2814"/>
    <x v="0"/>
    <n v="348"/>
    <n v="4"/>
    <x v="0"/>
    <n v="0.29992892679459843"/>
    <n v="844"/>
  </r>
  <r>
    <s v="ORD004728"/>
    <s v="CUST6247"/>
    <s v="Jonathan Myers"/>
    <s v="maria.gonzales@outlook.com"/>
    <x v="2"/>
    <d v="2024-06-15T00:00:00"/>
    <x v="355"/>
    <x v="2"/>
    <x v="0"/>
    <s v="May"/>
    <x v="0"/>
    <s v="PROD5113"/>
    <x v="6"/>
    <x v="0"/>
    <n v="755"/>
    <n v="4"/>
    <n v="3020"/>
    <x v="1"/>
    <n v="361"/>
    <n v="9"/>
    <x v="1"/>
    <n v="0.4"/>
    <n v="1208"/>
  </r>
  <r>
    <s v="ORD004729"/>
    <s v="CUST5513"/>
    <s v="Melinda Burns"/>
    <s v="nicholas.mitchell@gmail.com"/>
    <x v="3"/>
    <d v="2024-08-23T00:00:00"/>
    <x v="654"/>
    <x v="4"/>
    <x v="0"/>
    <s v="April"/>
    <x v="0"/>
    <s v="PROD1593"/>
    <x v="19"/>
    <x v="2"/>
    <n v="782"/>
    <n v="4"/>
    <n v="3130"/>
    <x v="0"/>
    <n v="312"/>
    <n v="10"/>
    <x v="1"/>
    <n v="0.3"/>
    <n v="939"/>
  </r>
  <r>
    <s v="ORD004730"/>
    <s v="CUST2238"/>
    <s v="James Ramos"/>
    <s v="todd.jones@yahoo.com"/>
    <x v="6"/>
    <d v="2023-01-22T00:00:00"/>
    <x v="403"/>
    <x v="5"/>
    <x v="1"/>
    <s v="October"/>
    <x v="0"/>
    <s v="PROD3275"/>
    <x v="18"/>
    <x v="0"/>
    <n v="473"/>
    <n v="1"/>
    <n v="473"/>
    <x v="1"/>
    <n v="51"/>
    <n v="8"/>
    <x v="1"/>
    <n v="0.39957716701902746"/>
    <n v="189"/>
  </r>
  <r>
    <s v="ORD004731"/>
    <s v="CUST7317"/>
    <s v="Barbara Barker"/>
    <s v="elizabeth.thompson@yahoo.com"/>
    <x v="1"/>
    <d v="2024-08-16T00:00:00"/>
    <x v="126"/>
    <x v="8"/>
    <x v="1"/>
    <s v="September"/>
    <x v="0"/>
    <s v="PROD8458"/>
    <x v="3"/>
    <x v="1"/>
    <n v="685"/>
    <n v="2"/>
    <n v="1370"/>
    <x v="4"/>
    <n v="173"/>
    <n v="2"/>
    <x v="0"/>
    <n v="0.14963503649635038"/>
    <n v="205"/>
  </r>
  <r>
    <s v="ORD004732"/>
    <s v="CUST9969"/>
    <s v="Lisa Smith DVM"/>
    <s v="kristin.dawson@yahoo.com"/>
    <x v="3"/>
    <d v="2024-12-19T00:00:00"/>
    <x v="141"/>
    <x v="4"/>
    <x v="0"/>
    <s v="April"/>
    <x v="0"/>
    <s v="PROD5340"/>
    <x v="9"/>
    <x v="4"/>
    <n v="986"/>
    <n v="1"/>
    <n v="986"/>
    <x v="0"/>
    <n v="62"/>
    <n v="6"/>
    <x v="0"/>
    <n v="0.25050709939148075"/>
    <n v="247"/>
  </r>
  <r>
    <s v="ORD004733"/>
    <s v="CUST6988"/>
    <s v="Nicholas Khan"/>
    <s v="jake.lang@yahoo.com"/>
    <x v="5"/>
    <d v="2023-03-14T00:00:00"/>
    <x v="576"/>
    <x v="10"/>
    <x v="1"/>
    <s v="February"/>
    <x v="0"/>
    <s v="PROD9577"/>
    <x v="7"/>
    <x v="4"/>
    <n v="728"/>
    <n v="1"/>
    <n v="728"/>
    <x v="0"/>
    <n v="59"/>
    <n v="9"/>
    <x v="1"/>
    <n v="0.25"/>
    <n v="182"/>
  </r>
  <r>
    <s v="ORD004734"/>
    <s v="CUST6521"/>
    <s v="Chris King"/>
    <s v="adam.hunt@outlook.com"/>
    <x v="1"/>
    <d v="2023-12-29T00:00:00"/>
    <x v="351"/>
    <x v="4"/>
    <x v="1"/>
    <s v="April"/>
    <x v="0"/>
    <s v="PROD2487"/>
    <x v="7"/>
    <x v="4"/>
    <n v="31"/>
    <n v="1"/>
    <n v="31"/>
    <x v="3"/>
    <n v="2"/>
    <n v="5"/>
    <x v="0"/>
    <n v="0.25806451612903225"/>
    <n v="8"/>
  </r>
  <r>
    <s v="ORD004735"/>
    <s v="CUST2450"/>
    <s v="Mr. Nicholas Mcdonald"/>
    <s v="carl.thompson@gmail.com"/>
    <x v="1"/>
    <d v="2024-03-18T00:00:00"/>
    <x v="507"/>
    <x v="8"/>
    <x v="0"/>
    <s v="September"/>
    <x v="0"/>
    <s v="PROD6002"/>
    <x v="16"/>
    <x v="0"/>
    <n v="94"/>
    <n v="1"/>
    <n v="94"/>
    <x v="4"/>
    <n v="14"/>
    <n v="6"/>
    <x v="0"/>
    <n v="0.39361702127659576"/>
    <n v="37"/>
  </r>
  <r>
    <s v="ORD004736"/>
    <s v="CUST6718"/>
    <s v="Gavin Mullen"/>
    <s v="jennifer.harris@hotmail.com"/>
    <x v="2"/>
    <d v="2023-08-14T00:00:00"/>
    <x v="612"/>
    <x v="9"/>
    <x v="1"/>
    <s v="June"/>
    <x v="0"/>
    <s v="PROD8152"/>
    <x v="20"/>
    <x v="3"/>
    <n v="933"/>
    <n v="2"/>
    <n v="1866"/>
    <x v="3"/>
    <n v="191"/>
    <n v="2"/>
    <x v="0"/>
    <n v="0.34994640943194"/>
    <n v="653"/>
  </r>
  <r>
    <s v="ORD004737"/>
    <s v="CUST6988"/>
    <s v="Nicholas Khan"/>
    <s v="jake.lang@yahoo.com"/>
    <x v="5"/>
    <d v="2023-03-14T00:00:00"/>
    <x v="405"/>
    <x v="10"/>
    <x v="0"/>
    <s v="February"/>
    <x v="0"/>
    <s v="PROD8972"/>
    <x v="14"/>
    <x v="4"/>
    <n v="120"/>
    <n v="2"/>
    <n v="240"/>
    <x v="4"/>
    <n v="33"/>
    <n v="4"/>
    <x v="0"/>
    <n v="0.25"/>
    <n v="60"/>
  </r>
  <r>
    <s v="ORD004738"/>
    <s v="CUST8283"/>
    <s v="Jeffrey Martin"/>
    <s v="stacy.navarro@outlook.com"/>
    <x v="1"/>
    <d v="2024-05-29T00:00:00"/>
    <x v="646"/>
    <x v="3"/>
    <x v="0"/>
    <s v="March"/>
    <x v="0"/>
    <s v="PROD2912"/>
    <x v="21"/>
    <x v="1"/>
    <n v="540"/>
    <n v="3"/>
    <n v="1619"/>
    <x v="1"/>
    <n v="83"/>
    <n v="5"/>
    <x v="0"/>
    <n v="0.15009264978381717"/>
    <n v="243"/>
  </r>
  <r>
    <s v="ORD004739"/>
    <s v="CUST9169"/>
    <s v="Raymond Henderson"/>
    <s v="samuel.jones@outlook.com"/>
    <x v="5"/>
    <d v="2024-07-16T00:00:00"/>
    <x v="228"/>
    <x v="4"/>
    <x v="1"/>
    <s v="April"/>
    <x v="0"/>
    <s v="PROD7931"/>
    <x v="18"/>
    <x v="0"/>
    <n v="547"/>
    <n v="3"/>
    <n v="1641"/>
    <x v="0"/>
    <n v="208"/>
    <n v="2"/>
    <x v="0"/>
    <n v="0.39975624619134675"/>
    <n v="656"/>
  </r>
  <r>
    <s v="ORD004740"/>
    <s v="CUST8513"/>
    <s v="Jennifer Beck"/>
    <s v="geoffrey.hester@outlook.com"/>
    <x v="6"/>
    <d v="2023-03-03T00:00:00"/>
    <x v="342"/>
    <x v="7"/>
    <x v="1"/>
    <s v="November"/>
    <x v="0"/>
    <s v="PROD3751"/>
    <x v="2"/>
    <x v="1"/>
    <n v="31"/>
    <n v="3"/>
    <n v="92"/>
    <x v="1"/>
    <n v="6"/>
    <n v="3"/>
    <x v="0"/>
    <n v="0.15217391304347827"/>
    <n v="14"/>
  </r>
  <r>
    <s v="ORD004741"/>
    <s v="CUST5330"/>
    <s v="Nathan Jones"/>
    <s v="tricia.ward@yahoo.com"/>
    <x v="6"/>
    <d v="2023-04-13T00:00:00"/>
    <x v="607"/>
    <x v="1"/>
    <x v="0"/>
    <s v="December"/>
    <x v="0"/>
    <s v="PROD3513"/>
    <x v="6"/>
    <x v="0"/>
    <n v="529"/>
    <n v="4"/>
    <n v="2117"/>
    <x v="1"/>
    <n v="267"/>
    <n v="7"/>
    <x v="0"/>
    <n v="0.40009447331128956"/>
    <n v="847"/>
  </r>
  <r>
    <s v="ORD004742"/>
    <s v="CUST6953"/>
    <s v="Andrea Ritter"/>
    <s v="elizabeth.cobb@gmail.com"/>
    <x v="1"/>
    <d v="2024-07-05T00:00:00"/>
    <x v="454"/>
    <x v="7"/>
    <x v="0"/>
    <s v="November"/>
    <x v="0"/>
    <s v="PROD6296"/>
    <x v="12"/>
    <x v="3"/>
    <n v="1001"/>
    <n v="3"/>
    <n v="3004"/>
    <x v="1"/>
    <n v="348"/>
    <n v="10"/>
    <x v="1"/>
    <n v="0.34986684420772302"/>
    <n v="1051"/>
  </r>
  <r>
    <s v="ORD004743"/>
    <s v="CUST5359"/>
    <s v="Gilbert Warner"/>
    <s v="debra.wright@outlook.com"/>
    <x v="0"/>
    <d v="2023-08-10T00:00:00"/>
    <x v="382"/>
    <x v="2"/>
    <x v="1"/>
    <s v="May"/>
    <x v="0"/>
    <s v="PROD2288"/>
    <x v="13"/>
    <x v="4"/>
    <n v="106"/>
    <n v="1"/>
    <n v="106"/>
    <x v="2"/>
    <n v="10"/>
    <n v="7"/>
    <x v="0"/>
    <n v="0.24528301886792453"/>
    <n v="26"/>
  </r>
  <r>
    <s v="ORD004744"/>
    <s v="CUST6360"/>
    <s v="Nicole Greene"/>
    <s v="dylan.gross@outlook.com"/>
    <x v="6"/>
    <d v="2023-02-09T00:00:00"/>
    <x v="349"/>
    <x v="11"/>
    <x v="0"/>
    <s v="July"/>
    <x v="0"/>
    <s v="PROD4688"/>
    <x v="11"/>
    <x v="3"/>
    <n v="506"/>
    <n v="3"/>
    <n v="1518"/>
    <x v="4"/>
    <n v="77"/>
    <n v="3"/>
    <x v="0"/>
    <n v="0.34980237154150196"/>
    <n v="531"/>
  </r>
  <r>
    <s v="ORD004745"/>
    <s v="CUST8162"/>
    <s v="Alexander Long"/>
    <s v="samantha.garcia@hotmail.com"/>
    <x v="0"/>
    <d v="2024-12-14T00:00:00"/>
    <x v="456"/>
    <x v="9"/>
    <x v="1"/>
    <s v="June"/>
    <x v="0"/>
    <s v="PROD8074"/>
    <x v="10"/>
    <x v="2"/>
    <n v="247"/>
    <n v="3"/>
    <n v="742"/>
    <x v="2"/>
    <n v="89"/>
    <n v="9"/>
    <x v="1"/>
    <n v="0.3005390835579515"/>
    <n v="223"/>
  </r>
  <r>
    <s v="ORD004746"/>
    <s v="CUST3397"/>
    <s v="Virginia Wiley"/>
    <s v="alex.gonzalez@gmail.com"/>
    <x v="6"/>
    <d v="2024-09-16T00:00:00"/>
    <x v="392"/>
    <x v="4"/>
    <x v="0"/>
    <s v="April"/>
    <x v="0"/>
    <s v="PROD9737"/>
    <x v="5"/>
    <x v="3"/>
    <n v="451"/>
    <n v="2"/>
    <n v="902"/>
    <x v="1"/>
    <n v="103"/>
    <n v="9"/>
    <x v="1"/>
    <n v="0.35033259423503327"/>
    <n v="316"/>
  </r>
  <r>
    <s v="ORD004747"/>
    <s v="CUST2279"/>
    <s v="Sabrina Ware"/>
    <s v="erin.reilly@yahoo.com"/>
    <x v="2"/>
    <d v="2024-01-22T00:00:00"/>
    <x v="520"/>
    <x v="1"/>
    <x v="0"/>
    <s v="December"/>
    <x v="0"/>
    <s v="PROD3109"/>
    <x v="3"/>
    <x v="1"/>
    <n v="963"/>
    <n v="8"/>
    <n v="7701"/>
    <x v="2"/>
    <n v="624"/>
    <n v="6"/>
    <x v="0"/>
    <n v="0.14998052201012854"/>
    <n v="1155"/>
  </r>
  <r>
    <s v="ORD004748"/>
    <s v="CUST3261"/>
    <s v="Tara Peterson"/>
    <s v="susan.robinson@yahoo.com"/>
    <x v="3"/>
    <d v="2024-09-11T00:00:00"/>
    <x v="613"/>
    <x v="5"/>
    <x v="0"/>
    <s v="October"/>
    <x v="2"/>
    <s v="PROD1649"/>
    <x v="21"/>
    <x v="1"/>
    <n v="1087"/>
    <n v="6"/>
    <n v="6521"/>
    <x v="0"/>
    <n v="399"/>
    <m/>
    <x v="2"/>
    <n v="0.14997699739303788"/>
    <n v="978"/>
  </r>
  <r>
    <s v="ORD004749"/>
    <s v="CUST5844"/>
    <s v="Kristi Perez"/>
    <s v="brenda.velez@hotmail.com"/>
    <x v="5"/>
    <d v="2024-09-01T00:00:00"/>
    <x v="233"/>
    <x v="1"/>
    <x v="1"/>
    <s v="December"/>
    <x v="0"/>
    <s v="PROD5047"/>
    <x v="15"/>
    <x v="1"/>
    <n v="1283"/>
    <n v="10"/>
    <n v="12833"/>
    <x v="1"/>
    <n v="960"/>
    <n v="7"/>
    <x v="0"/>
    <n v="0.15000389620509624"/>
    <n v="1925"/>
  </r>
  <r>
    <s v="ORD004750"/>
    <s v="CUST3900"/>
    <s v="Laura Nelson"/>
    <s v="darlene.gregory@gmail.com"/>
    <x v="5"/>
    <d v="2024-02-08T00:00:00"/>
    <x v="113"/>
    <x v="1"/>
    <x v="0"/>
    <s v="December"/>
    <x v="2"/>
    <s v="PROD9658"/>
    <x v="18"/>
    <x v="0"/>
    <n v="287"/>
    <n v="4"/>
    <n v="1148"/>
    <x v="1"/>
    <n v="61"/>
    <m/>
    <x v="2"/>
    <n v="0.39982578397212543"/>
    <n v="459"/>
  </r>
  <r>
    <s v="ORD004751"/>
    <s v="CUST1925"/>
    <s v="Jerry Randolph"/>
    <s v="heather.warner@yahoo.com"/>
    <x v="5"/>
    <d v="2024-02-26T00:00:00"/>
    <x v="336"/>
    <x v="0"/>
    <x v="1"/>
    <s v="January"/>
    <x v="2"/>
    <s v="PROD2203"/>
    <x v="4"/>
    <x v="2"/>
    <n v="514"/>
    <n v="4"/>
    <n v="2055"/>
    <x v="1"/>
    <n v="192"/>
    <m/>
    <x v="2"/>
    <n v="0.29975669099756691"/>
    <n v="616"/>
  </r>
  <r>
    <s v="ORD004752"/>
    <s v="CUST5973"/>
    <s v="James Ferguson"/>
    <s v="roger.stewart@gmail.com"/>
    <x v="2"/>
    <d v="2023-12-12T00:00:00"/>
    <x v="85"/>
    <x v="10"/>
    <x v="1"/>
    <s v="February"/>
    <x v="0"/>
    <s v="PROD1072"/>
    <x v="8"/>
    <x v="2"/>
    <n v="849"/>
    <n v="4"/>
    <n v="3394"/>
    <x v="0"/>
    <n v="214"/>
    <n v="8"/>
    <x v="1"/>
    <n v="0.29994107248084856"/>
    <n v="1018"/>
  </r>
  <r>
    <s v="ORD004753"/>
    <s v="CUST3993"/>
    <s v="Tammy Ellison"/>
    <s v="patricia.lawson@outlook.com"/>
    <x v="5"/>
    <d v="2024-04-03T00:00:00"/>
    <x v="116"/>
    <x v="9"/>
    <x v="1"/>
    <s v="June"/>
    <x v="0"/>
    <s v="PROD4537"/>
    <x v="13"/>
    <x v="4"/>
    <n v="1133"/>
    <n v="1"/>
    <n v="1133"/>
    <x v="1"/>
    <n v="81"/>
    <n v="10"/>
    <x v="1"/>
    <n v="0.24977934686672551"/>
    <n v="283"/>
  </r>
  <r>
    <s v="ORD004754"/>
    <s v="CUST6394"/>
    <s v="Brian Bell"/>
    <s v="jodi.crawford@outlook.com"/>
    <x v="0"/>
    <d v="2024-08-01T00:00:00"/>
    <x v="16"/>
    <x v="8"/>
    <x v="0"/>
    <s v="September"/>
    <x v="0"/>
    <s v="PROD7114"/>
    <x v="2"/>
    <x v="1"/>
    <n v="1024"/>
    <n v="1"/>
    <n v="1024"/>
    <x v="1"/>
    <n v="77"/>
    <n v="6"/>
    <x v="0"/>
    <n v="0.150390625"/>
    <n v="154"/>
  </r>
  <r>
    <s v="ORD004755"/>
    <s v="CUST3992"/>
    <s v="Joshua Mcbride"/>
    <s v="kiara.gibbs@hotmail.com"/>
    <x v="4"/>
    <d v="2023-07-10T00:00:00"/>
    <x v="53"/>
    <x v="9"/>
    <x v="0"/>
    <s v="June"/>
    <x v="0"/>
    <s v="PROD9513"/>
    <x v="4"/>
    <x v="2"/>
    <n v="158"/>
    <n v="2"/>
    <n v="316"/>
    <x v="1"/>
    <n v="32"/>
    <n v="10"/>
    <x v="1"/>
    <n v="0.30063291139240506"/>
    <n v="95"/>
  </r>
  <r>
    <s v="ORD004756"/>
    <s v="CUST4690"/>
    <s v="Ashley Armstrong"/>
    <s v="frank.brooks@gmail.com"/>
    <x v="0"/>
    <d v="2024-04-13T00:00:00"/>
    <x v="60"/>
    <x v="4"/>
    <x v="1"/>
    <s v="April"/>
    <x v="0"/>
    <s v="PROD4623"/>
    <x v="18"/>
    <x v="0"/>
    <n v="526"/>
    <n v="3"/>
    <n v="1578"/>
    <x v="0"/>
    <n v="114"/>
    <n v="10"/>
    <x v="1"/>
    <n v="0.39987325728770595"/>
    <n v="631"/>
  </r>
  <r>
    <s v="ORD004757"/>
    <s v="CUST6053"/>
    <s v="Michelle Glenn"/>
    <s v="erin.brown@hotmail.com"/>
    <x v="5"/>
    <d v="2024-12-01T00:00:00"/>
    <x v="420"/>
    <x v="8"/>
    <x v="1"/>
    <s v="September"/>
    <x v="0"/>
    <s v="PROD8821"/>
    <x v="17"/>
    <x v="3"/>
    <n v="75"/>
    <n v="2"/>
    <n v="151"/>
    <x v="1"/>
    <n v="14"/>
    <n v="4"/>
    <x v="0"/>
    <n v="0.35099337748344372"/>
    <n v="53"/>
  </r>
  <r>
    <s v="ORD004758"/>
    <s v="CUST1308"/>
    <s v="Courtney Cook"/>
    <s v="alexis.dawson@yahoo.com"/>
    <x v="6"/>
    <d v="2024-08-16T00:00:00"/>
    <x v="461"/>
    <x v="1"/>
    <x v="1"/>
    <s v="December"/>
    <x v="0"/>
    <s v="PROD1405"/>
    <x v="4"/>
    <x v="2"/>
    <n v="1793"/>
    <n v="6"/>
    <n v="10755"/>
    <x v="1"/>
    <n v="1533"/>
    <n v="5"/>
    <x v="0"/>
    <n v="0.300046490004649"/>
    <n v="3227"/>
  </r>
  <r>
    <s v="ORD004759"/>
    <s v="CUST1051"/>
    <s v="Bryan Pearson"/>
    <s v="pamela.frost@gmail.com"/>
    <x v="0"/>
    <d v="2023-04-30T00:00:00"/>
    <x v="200"/>
    <x v="1"/>
    <x v="0"/>
    <s v="December"/>
    <x v="0"/>
    <s v="PROD1899"/>
    <x v="7"/>
    <x v="4"/>
    <n v="1695"/>
    <n v="6"/>
    <n v="10169"/>
    <x v="0"/>
    <n v="803"/>
    <n v="6"/>
    <x v="0"/>
    <n v="0.24997541547841479"/>
    <n v="2542"/>
  </r>
  <r>
    <s v="ORD004760"/>
    <s v="CUST5748"/>
    <s v="Amy Crawford"/>
    <s v="joseph.munoz@yahoo.com"/>
    <x v="2"/>
    <d v="2023-01-19T00:00:00"/>
    <x v="333"/>
    <x v="4"/>
    <x v="1"/>
    <s v="April"/>
    <x v="0"/>
    <s v="PROD3636"/>
    <x v="7"/>
    <x v="4"/>
    <n v="1045"/>
    <n v="1"/>
    <n v="1045"/>
    <x v="1"/>
    <n v="86"/>
    <n v="9"/>
    <x v="1"/>
    <n v="0.24976076555023924"/>
    <n v="261"/>
  </r>
  <r>
    <s v="ORD004761"/>
    <s v="CUST9315"/>
    <s v="Tiffany King"/>
    <s v="sheila.allen@yahoo.com"/>
    <x v="3"/>
    <d v="2023-04-26T00:00:00"/>
    <x v="692"/>
    <x v="3"/>
    <x v="1"/>
    <s v="March"/>
    <x v="1"/>
    <s v="PROD1044"/>
    <x v="3"/>
    <x v="1"/>
    <n v="118"/>
    <n v="4"/>
    <n v="474"/>
    <x v="2"/>
    <n v="25"/>
    <m/>
    <x v="2"/>
    <n v="0.14978902953586498"/>
    <n v="71"/>
  </r>
  <r>
    <s v="ORD004762"/>
    <s v="CUST2327"/>
    <s v="Kyle Mcknight"/>
    <s v="angel.stevens@gmail.com"/>
    <x v="5"/>
    <d v="2024-03-21T00:00:00"/>
    <x v="154"/>
    <x v="3"/>
    <x v="1"/>
    <s v="March"/>
    <x v="0"/>
    <s v="PROD3335"/>
    <x v="20"/>
    <x v="3"/>
    <n v="327"/>
    <n v="3"/>
    <n v="982"/>
    <x v="1"/>
    <n v="137"/>
    <n v="9"/>
    <x v="1"/>
    <n v="0.35030549898167007"/>
    <n v="344"/>
  </r>
  <r>
    <s v="ORD004763"/>
    <s v="CUST8416"/>
    <s v="Bryan Davis"/>
    <s v="aaron.gutierrez@gmail.com"/>
    <x v="5"/>
    <d v="2023-08-17T00:00:00"/>
    <x v="507"/>
    <x v="8"/>
    <x v="0"/>
    <s v="September"/>
    <x v="0"/>
    <s v="PROD5685"/>
    <x v="3"/>
    <x v="1"/>
    <n v="128"/>
    <n v="4"/>
    <n v="511"/>
    <x v="0"/>
    <n v="60"/>
    <n v="4"/>
    <x v="0"/>
    <n v="0.15068493150684931"/>
    <n v="77"/>
  </r>
  <r>
    <s v="ORD004764"/>
    <s v="CUST2788"/>
    <s v="Gary Smith"/>
    <s v="monica.welch@outlook.com"/>
    <x v="5"/>
    <d v="2023-08-01T00:00:00"/>
    <x v="46"/>
    <x v="8"/>
    <x v="0"/>
    <s v="September"/>
    <x v="0"/>
    <s v="PROD7106"/>
    <x v="21"/>
    <x v="1"/>
    <n v="933"/>
    <n v="3"/>
    <n v="2800"/>
    <x v="0"/>
    <n v="159"/>
    <n v="5"/>
    <x v="0"/>
    <n v="0.15"/>
    <n v="420"/>
  </r>
  <r>
    <s v="ORD004765"/>
    <s v="CUST4779"/>
    <s v="Anthony Rogers"/>
    <s v="heidi.henry@yahoo.com"/>
    <x v="2"/>
    <d v="2024-09-14T00:00:00"/>
    <x v="510"/>
    <x v="8"/>
    <x v="1"/>
    <s v="September"/>
    <x v="0"/>
    <s v="PROD6913"/>
    <x v="20"/>
    <x v="3"/>
    <n v="582"/>
    <n v="3"/>
    <n v="1745"/>
    <x v="2"/>
    <n v="180"/>
    <n v="2"/>
    <x v="0"/>
    <n v="0.3501432664756447"/>
    <n v="611"/>
  </r>
  <r>
    <s v="ORD004766"/>
    <s v="CUST6720"/>
    <s v="Kimberly Collins"/>
    <s v="patrick.park@hotmail.com"/>
    <x v="6"/>
    <d v="2023-11-27T00:00:00"/>
    <x v="79"/>
    <x v="9"/>
    <x v="1"/>
    <s v="June"/>
    <x v="0"/>
    <s v="PROD5107"/>
    <x v="14"/>
    <x v="4"/>
    <n v="830"/>
    <n v="1"/>
    <n v="830"/>
    <x v="1"/>
    <n v="56"/>
    <n v="5"/>
    <x v="0"/>
    <n v="0.24939759036144579"/>
    <n v="207"/>
  </r>
  <r>
    <s v="ORD004767"/>
    <s v="CUST6440"/>
    <s v="Kelly Miller"/>
    <s v="joshua.hoffman@yahoo.com"/>
    <x v="6"/>
    <d v="2023-04-29T00:00:00"/>
    <x v="12"/>
    <x v="2"/>
    <x v="0"/>
    <s v="May"/>
    <x v="0"/>
    <s v="PROD1277"/>
    <x v="3"/>
    <x v="1"/>
    <n v="976"/>
    <n v="3"/>
    <n v="2927"/>
    <x v="1"/>
    <n v="295"/>
    <n v="9"/>
    <x v="1"/>
    <n v="0.14998291766313632"/>
    <n v="439"/>
  </r>
  <r>
    <s v="ORD004768"/>
    <s v="CUST8257"/>
    <s v="Mary Luna"/>
    <s v="christine.johnston@gmail.com"/>
    <x v="3"/>
    <d v="2024-12-11T00:00:00"/>
    <x v="173"/>
    <x v="6"/>
    <x v="1"/>
    <s v="August"/>
    <x v="1"/>
    <s v="PROD7395"/>
    <x v="12"/>
    <x v="3"/>
    <n v="965"/>
    <n v="1"/>
    <n v="965"/>
    <x v="0"/>
    <n v="51"/>
    <m/>
    <x v="2"/>
    <n v="0.35025906735751294"/>
    <n v="338"/>
  </r>
  <r>
    <s v="ORD004769"/>
    <s v="CUST7018"/>
    <s v="Lindsay Ruiz"/>
    <s v="jay.henson@outlook.com"/>
    <x v="6"/>
    <d v="2023-01-09T00:00:00"/>
    <x v="517"/>
    <x v="0"/>
    <x v="0"/>
    <s v="January"/>
    <x v="0"/>
    <s v="PROD3757"/>
    <x v="21"/>
    <x v="1"/>
    <n v="40"/>
    <n v="1"/>
    <n v="40"/>
    <x v="0"/>
    <n v="4"/>
    <n v="9"/>
    <x v="1"/>
    <n v="0.15"/>
    <n v="6"/>
  </r>
  <r>
    <s v="ORD004770"/>
    <s v="CUST2571"/>
    <s v="Christian Mathews"/>
    <s v="ronald.villa@yahoo.com"/>
    <x v="2"/>
    <d v="2023-06-13T00:00:00"/>
    <x v="301"/>
    <x v="6"/>
    <x v="1"/>
    <s v="August"/>
    <x v="0"/>
    <s v="PROD1330"/>
    <x v="0"/>
    <x v="0"/>
    <n v="212"/>
    <n v="1"/>
    <n v="212"/>
    <x v="1"/>
    <n v="31"/>
    <n v="10"/>
    <x v="1"/>
    <n v="0.40094339622641512"/>
    <n v="85"/>
  </r>
  <r>
    <s v="ORD004771"/>
    <s v="CUST1726"/>
    <s v="Michelle Gutierrez"/>
    <s v="robert.hardy@yahoo.com"/>
    <x v="4"/>
    <d v="2023-10-31T00:00:00"/>
    <x v="700"/>
    <x v="2"/>
    <x v="0"/>
    <s v="May"/>
    <x v="0"/>
    <s v="PROD7992"/>
    <x v="12"/>
    <x v="3"/>
    <n v="358"/>
    <n v="1"/>
    <n v="358"/>
    <x v="0"/>
    <n v="51"/>
    <n v="5"/>
    <x v="0"/>
    <n v="0.34916201117318435"/>
    <n v="125"/>
  </r>
  <r>
    <s v="ORD004772"/>
    <s v="CUST5465"/>
    <s v="Benjamin Nicholson"/>
    <s v="kathleen.mccarty@outlook.com"/>
    <x v="2"/>
    <d v="2023-05-30T00:00:00"/>
    <x v="434"/>
    <x v="8"/>
    <x v="1"/>
    <s v="September"/>
    <x v="2"/>
    <s v="PROD4755"/>
    <x v="2"/>
    <x v="1"/>
    <n v="662"/>
    <n v="2"/>
    <n v="1324"/>
    <x v="1"/>
    <n v="93"/>
    <m/>
    <x v="2"/>
    <n v="0.15030211480362538"/>
    <n v="199"/>
  </r>
  <r>
    <s v="ORD004773"/>
    <s v="CUST8830"/>
    <s v="Linda Atkinson"/>
    <s v="lisa.taylor@yahoo.com"/>
    <x v="1"/>
    <d v="2023-09-20T00:00:00"/>
    <x v="663"/>
    <x v="7"/>
    <x v="0"/>
    <s v="November"/>
    <x v="0"/>
    <s v="PROD9357"/>
    <x v="20"/>
    <x v="3"/>
    <n v="631"/>
    <n v="4"/>
    <n v="2523"/>
    <x v="2"/>
    <n v="294"/>
    <n v="8"/>
    <x v="1"/>
    <n v="0.34998018232263178"/>
    <n v="883"/>
  </r>
  <r>
    <s v="ORD004774"/>
    <s v="CUST8373"/>
    <s v="Tracy Sanders"/>
    <s v="john.richardson@hotmail.com"/>
    <x v="0"/>
    <d v="2024-04-12T00:00:00"/>
    <x v="723"/>
    <x v="1"/>
    <x v="1"/>
    <s v="December"/>
    <x v="0"/>
    <s v="PROD9943"/>
    <x v="13"/>
    <x v="4"/>
    <n v="389"/>
    <n v="10"/>
    <n v="3886"/>
    <x v="1"/>
    <n v="260"/>
    <n v="4"/>
    <x v="0"/>
    <n v="0.2498713329902213"/>
    <n v="971"/>
  </r>
  <r>
    <s v="ORD004775"/>
    <s v="CUST4312"/>
    <s v="Deborah Moreno"/>
    <s v="gabriella.spencer@hotmail.com"/>
    <x v="0"/>
    <d v="2023-02-27T00:00:00"/>
    <x v="569"/>
    <x v="10"/>
    <x v="0"/>
    <s v="February"/>
    <x v="0"/>
    <s v="PROD2346"/>
    <x v="9"/>
    <x v="4"/>
    <n v="942"/>
    <n v="3"/>
    <n v="2825"/>
    <x v="1"/>
    <n v="203"/>
    <n v="10"/>
    <x v="1"/>
    <n v="0.24991150442477877"/>
    <n v="706"/>
  </r>
  <r>
    <s v="ORD004776"/>
    <s v="CUST7650"/>
    <s v="Jacob Cunningham"/>
    <s v="philip.moore@outlook.com"/>
    <x v="4"/>
    <d v="2024-04-17T00:00:00"/>
    <x v="700"/>
    <x v="2"/>
    <x v="0"/>
    <s v="May"/>
    <x v="0"/>
    <s v="PROD3033"/>
    <x v="16"/>
    <x v="0"/>
    <n v="463"/>
    <n v="1"/>
    <n v="463"/>
    <x v="1"/>
    <n v="57"/>
    <n v="3"/>
    <x v="0"/>
    <n v="0.39956803455723544"/>
    <n v="185"/>
  </r>
  <r>
    <s v="ORD004777"/>
    <s v="CUST9028"/>
    <s v="Amanda Matthews"/>
    <s v="tina.manning@yahoo.com"/>
    <x v="3"/>
    <d v="2024-07-29T00:00:00"/>
    <x v="170"/>
    <x v="5"/>
    <x v="1"/>
    <s v="October"/>
    <x v="0"/>
    <s v="PROD3863"/>
    <x v="3"/>
    <x v="1"/>
    <n v="500"/>
    <n v="2"/>
    <n v="1001"/>
    <x v="0"/>
    <n v="69"/>
    <n v="10"/>
    <x v="1"/>
    <n v="0.14985014985014986"/>
    <n v="150"/>
  </r>
  <r>
    <s v="ORD004778"/>
    <s v="CUST1037"/>
    <s v="Stanley Hinton"/>
    <s v="andrew.rogers@gmail.com"/>
    <x v="5"/>
    <d v="2024-02-12T00:00:00"/>
    <x v="710"/>
    <x v="9"/>
    <x v="1"/>
    <s v="June"/>
    <x v="0"/>
    <s v="PROD8297"/>
    <x v="5"/>
    <x v="3"/>
    <n v="1021"/>
    <n v="3"/>
    <n v="3062"/>
    <x v="0"/>
    <n v="237"/>
    <n v="4"/>
    <x v="0"/>
    <n v="0.35009797517962116"/>
    <n v="1072"/>
  </r>
  <r>
    <s v="ORD004779"/>
    <s v="CUST6764"/>
    <s v="Catherine Drake"/>
    <s v="mary.parker@outlook.com"/>
    <x v="2"/>
    <d v="2024-03-02T00:00:00"/>
    <x v="539"/>
    <x v="1"/>
    <x v="1"/>
    <s v="December"/>
    <x v="2"/>
    <s v="PROD3499"/>
    <x v="14"/>
    <x v="4"/>
    <n v="1654"/>
    <n v="6"/>
    <n v="9921"/>
    <x v="1"/>
    <n v="608"/>
    <m/>
    <x v="2"/>
    <n v="0.24997480092732588"/>
    <n v="2480"/>
  </r>
  <r>
    <s v="ORD004780"/>
    <s v="CUST6950"/>
    <s v="Timothy Williams"/>
    <s v="claudia.middleton@gmail.com"/>
    <x v="5"/>
    <d v="2024-05-08T00:00:00"/>
    <x v="280"/>
    <x v="10"/>
    <x v="1"/>
    <s v="February"/>
    <x v="0"/>
    <s v="PROD3584"/>
    <x v="1"/>
    <x v="1"/>
    <n v="660"/>
    <n v="1"/>
    <n v="660"/>
    <x v="0"/>
    <n v="39"/>
    <n v="7"/>
    <x v="0"/>
    <n v="0.15"/>
    <n v="99"/>
  </r>
  <r>
    <s v="ORD004781"/>
    <s v="CUST7683"/>
    <s v="Sherry Hobbs"/>
    <s v="penny.myers@gmail.com"/>
    <x v="2"/>
    <d v="2023-05-25T00:00:00"/>
    <x v="243"/>
    <x v="2"/>
    <x v="1"/>
    <s v="May"/>
    <x v="1"/>
    <s v="PROD3511"/>
    <x v="14"/>
    <x v="4"/>
    <n v="213"/>
    <n v="2"/>
    <n v="425"/>
    <x v="2"/>
    <n v="31"/>
    <m/>
    <x v="2"/>
    <n v="0.24941176470588236"/>
    <n v="106"/>
  </r>
  <r>
    <s v="ORD004782"/>
    <s v="CUST7807"/>
    <s v="Kimberly Reed"/>
    <s v="margaret.bruce@yahoo.com"/>
    <x v="2"/>
    <d v="2024-05-28T00:00:00"/>
    <x v="370"/>
    <x v="1"/>
    <x v="0"/>
    <s v="December"/>
    <x v="1"/>
    <s v="PROD8479"/>
    <x v="11"/>
    <x v="3"/>
    <n v="1830"/>
    <n v="6"/>
    <n v="10982"/>
    <x v="0"/>
    <n v="909"/>
    <m/>
    <x v="2"/>
    <n v="0.35002731742851939"/>
    <n v="3844"/>
  </r>
  <r>
    <s v="ORD004783"/>
    <s v="CUST9292"/>
    <s v="Anthony Cooper"/>
    <s v="john.smith@hotmail.com"/>
    <x v="0"/>
    <d v="2023-07-19T00:00:00"/>
    <x v="313"/>
    <x v="3"/>
    <x v="0"/>
    <s v="March"/>
    <x v="0"/>
    <s v="PROD5887"/>
    <x v="14"/>
    <x v="4"/>
    <n v="892"/>
    <n v="5"/>
    <n v="4460"/>
    <x v="1"/>
    <n v="259"/>
    <n v="5"/>
    <x v="0"/>
    <n v="0.25"/>
    <n v="1115"/>
  </r>
  <r>
    <s v="ORD004784"/>
    <s v="CUST3429"/>
    <s v="Heather Davis"/>
    <s v="ryan.chang@gmail.com"/>
    <x v="3"/>
    <d v="2024-01-07T00:00:00"/>
    <x v="527"/>
    <x v="11"/>
    <x v="0"/>
    <s v="July"/>
    <x v="0"/>
    <s v="PROD1173"/>
    <x v="13"/>
    <x v="4"/>
    <n v="1250"/>
    <n v="2"/>
    <n v="2500"/>
    <x v="0"/>
    <n v="141"/>
    <n v="3"/>
    <x v="0"/>
    <n v="0.25"/>
    <n v="625"/>
  </r>
  <r>
    <s v="ORD004785"/>
    <s v="CUST4640"/>
    <s v="Yvonne Hernandez"/>
    <s v="beth.anderson@outlook.com"/>
    <x v="1"/>
    <d v="2023-04-25T00:00:00"/>
    <x v="630"/>
    <x v="6"/>
    <x v="1"/>
    <s v="August"/>
    <x v="0"/>
    <s v="PROD4130"/>
    <x v="18"/>
    <x v="0"/>
    <n v="776"/>
    <n v="6"/>
    <n v="4658"/>
    <x v="0"/>
    <n v="271"/>
    <n v="2"/>
    <x v="0"/>
    <n v="0.39995706311721768"/>
    <n v="1863"/>
  </r>
  <r>
    <s v="ORD004786"/>
    <s v="CUST2224"/>
    <s v="Raymond Hensley"/>
    <s v="tina.lucas@outlook.com"/>
    <x v="4"/>
    <d v="2023-08-30T00:00:00"/>
    <x v="435"/>
    <x v="0"/>
    <x v="0"/>
    <s v="January"/>
    <x v="0"/>
    <s v="PROD5402"/>
    <x v="5"/>
    <x v="3"/>
    <n v="282"/>
    <n v="2"/>
    <n v="563"/>
    <x v="0"/>
    <n v="57"/>
    <n v="5"/>
    <x v="0"/>
    <n v="0.34991119005328597"/>
    <n v="197"/>
  </r>
  <r>
    <s v="ORD004787"/>
    <s v="CUST7219"/>
    <s v="Andrew Robertson"/>
    <s v="james.hill@hotmail.com"/>
    <x v="4"/>
    <d v="2024-10-09T00:00:00"/>
    <x v="382"/>
    <x v="2"/>
    <x v="1"/>
    <s v="May"/>
    <x v="0"/>
    <s v="PROD6870"/>
    <x v="14"/>
    <x v="4"/>
    <n v="1073"/>
    <n v="3"/>
    <n v="3220"/>
    <x v="1"/>
    <n v="437"/>
    <n v="9"/>
    <x v="1"/>
    <n v="0.25"/>
    <n v="805"/>
  </r>
  <r>
    <s v="ORD004788"/>
    <s v="CUST1195"/>
    <s v="Christopher Morris"/>
    <s v="richard.collins@outlook.com"/>
    <x v="4"/>
    <d v="2023-09-22T00:00:00"/>
    <x v="171"/>
    <x v="10"/>
    <x v="0"/>
    <s v="February"/>
    <x v="0"/>
    <s v="PROD8660"/>
    <x v="0"/>
    <x v="0"/>
    <n v="441"/>
    <n v="1"/>
    <n v="441"/>
    <x v="0"/>
    <n v="29"/>
    <n v="5"/>
    <x v="0"/>
    <n v="0.39909297052154197"/>
    <n v="176"/>
  </r>
  <r>
    <s v="ORD004789"/>
    <s v="CUST9832"/>
    <s v="Kenneth Waters"/>
    <s v="thomas.lee@gmail.com"/>
    <x v="1"/>
    <d v="2024-09-27T00:00:00"/>
    <x v="43"/>
    <x v="7"/>
    <x v="1"/>
    <s v="November"/>
    <x v="0"/>
    <s v="PROD4670"/>
    <x v="21"/>
    <x v="1"/>
    <n v="1320"/>
    <n v="7"/>
    <n v="9239"/>
    <x v="1"/>
    <n v="746"/>
    <n v="8"/>
    <x v="1"/>
    <n v="0.15001623552332505"/>
    <n v="1386"/>
  </r>
  <r>
    <s v="ORD004790"/>
    <s v="CUST4690"/>
    <s v="Tiffany Jimenez"/>
    <s v="courtney.dudley@gmail.com"/>
    <x v="0"/>
    <d v="2024-03-24T00:00:00"/>
    <x v="605"/>
    <x v="6"/>
    <x v="1"/>
    <s v="August"/>
    <x v="1"/>
    <s v="PROD7215"/>
    <x v="14"/>
    <x v="4"/>
    <n v="786"/>
    <n v="3"/>
    <n v="2358"/>
    <x v="1"/>
    <n v="352"/>
    <m/>
    <x v="2"/>
    <n v="0.24978795589482614"/>
    <n v="589"/>
  </r>
  <r>
    <s v="ORD004791"/>
    <s v="CUST8110"/>
    <s v="George Harding"/>
    <s v="michael.cox@yahoo.com"/>
    <x v="1"/>
    <d v="2023-03-14T00:00:00"/>
    <x v="314"/>
    <x v="11"/>
    <x v="0"/>
    <s v="July"/>
    <x v="0"/>
    <s v="PROD4199"/>
    <x v="1"/>
    <x v="1"/>
    <n v="822"/>
    <n v="2"/>
    <n v="1644"/>
    <x v="1"/>
    <n v="175"/>
    <n v="7"/>
    <x v="0"/>
    <n v="0.1502433090024331"/>
    <n v="247"/>
  </r>
  <r>
    <s v="ORD004792"/>
    <s v="CUST6066"/>
    <s v="Joseph Herring"/>
    <s v="ashlee.brown@hotmail.com"/>
    <x v="6"/>
    <d v="2024-04-08T00:00:00"/>
    <x v="416"/>
    <x v="0"/>
    <x v="1"/>
    <s v="January"/>
    <x v="1"/>
    <s v="PROD3333"/>
    <x v="7"/>
    <x v="4"/>
    <n v="671"/>
    <n v="2"/>
    <n v="1343"/>
    <x v="0"/>
    <n v="72"/>
    <m/>
    <x v="2"/>
    <n v="0.25018615040953091"/>
    <n v="336"/>
  </r>
  <r>
    <s v="ORD004793"/>
    <s v="CUST5116"/>
    <s v="Lauren White"/>
    <s v="michael.andrews@hotmail.com"/>
    <x v="4"/>
    <d v="2023-06-18T00:00:00"/>
    <x v="713"/>
    <x v="0"/>
    <x v="1"/>
    <s v="January"/>
    <x v="0"/>
    <s v="PROD8974"/>
    <x v="2"/>
    <x v="1"/>
    <n v="49"/>
    <n v="3"/>
    <n v="148"/>
    <x v="4"/>
    <n v="19"/>
    <n v="3"/>
    <x v="0"/>
    <n v="0.14864864864864866"/>
    <n v="22"/>
  </r>
  <r>
    <s v="ORD004794"/>
    <s v="CUST5357"/>
    <s v="Charles Garcia"/>
    <s v="jessica.gilmore@hotmail.com"/>
    <x v="6"/>
    <d v="2023-06-23T00:00:00"/>
    <x v="559"/>
    <x v="11"/>
    <x v="1"/>
    <s v="July"/>
    <x v="1"/>
    <s v="PROD9236"/>
    <x v="15"/>
    <x v="1"/>
    <n v="567"/>
    <n v="1"/>
    <n v="567"/>
    <x v="0"/>
    <n v="29"/>
    <m/>
    <x v="2"/>
    <n v="0.14991181657848324"/>
    <n v="85"/>
  </r>
  <r>
    <s v="ORD004795"/>
    <s v="CUST8889"/>
    <s v="Jason Simon"/>
    <s v="kimberly.sims@gmail.com"/>
    <x v="1"/>
    <d v="2023-09-16T00:00:00"/>
    <x v="495"/>
    <x v="3"/>
    <x v="1"/>
    <s v="March"/>
    <x v="2"/>
    <s v="PROD1700"/>
    <x v="20"/>
    <x v="3"/>
    <n v="78"/>
    <n v="2"/>
    <n v="156"/>
    <x v="2"/>
    <n v="22"/>
    <m/>
    <x v="2"/>
    <n v="0.35256410256410259"/>
    <n v="55"/>
  </r>
  <r>
    <s v="ORD004796"/>
    <s v="CUST4557"/>
    <s v="Elizabeth Boyd"/>
    <s v="jennifer.fisher@outlook.com"/>
    <x v="0"/>
    <d v="2023-05-27T00:00:00"/>
    <x v="521"/>
    <x v="7"/>
    <x v="1"/>
    <s v="November"/>
    <x v="0"/>
    <s v="PROD7365"/>
    <x v="18"/>
    <x v="0"/>
    <n v="444"/>
    <n v="3"/>
    <n v="1333"/>
    <x v="2"/>
    <n v="190"/>
    <n v="3"/>
    <x v="0"/>
    <n v="0.39984996249062266"/>
    <n v="533"/>
  </r>
  <r>
    <s v="ORD004797"/>
    <s v="CUST3752"/>
    <s v="Nancy Key"/>
    <s v="cameron.stewart@outlook.com"/>
    <x v="0"/>
    <d v="2023-12-04T00:00:00"/>
    <x v="537"/>
    <x v="4"/>
    <x v="0"/>
    <s v="April"/>
    <x v="2"/>
    <s v="PROD1399"/>
    <x v="10"/>
    <x v="2"/>
    <n v="900"/>
    <n v="4"/>
    <n v="3599"/>
    <x v="1"/>
    <n v="403"/>
    <m/>
    <x v="2"/>
    <n v="0.30008335648791329"/>
    <n v="1080"/>
  </r>
  <r>
    <s v="ORD004798"/>
    <s v="CUST2734"/>
    <s v="Darrell Adams"/>
    <s v="christy.ryan@yahoo.com"/>
    <x v="1"/>
    <d v="2024-07-20T00:00:00"/>
    <x v="684"/>
    <x v="9"/>
    <x v="1"/>
    <s v="June"/>
    <x v="0"/>
    <s v="PROD8649"/>
    <x v="15"/>
    <x v="1"/>
    <n v="330"/>
    <n v="1"/>
    <n v="330"/>
    <x v="4"/>
    <n v="24"/>
    <n v="10"/>
    <x v="1"/>
    <n v="0.1484848484848485"/>
    <n v="49"/>
  </r>
  <r>
    <s v="ORD004799"/>
    <s v="CUST8436"/>
    <s v="Ian Dunn"/>
    <s v="brianna.walls@yahoo.com"/>
    <x v="3"/>
    <d v="2023-09-17T00:00:00"/>
    <x v="665"/>
    <x v="11"/>
    <x v="0"/>
    <s v="July"/>
    <x v="0"/>
    <s v="PROD9633"/>
    <x v="15"/>
    <x v="1"/>
    <n v="1296"/>
    <n v="5"/>
    <n v="6481"/>
    <x v="0"/>
    <n v="388"/>
    <n v="5"/>
    <x v="0"/>
    <n v="0.14997685542354575"/>
    <n v="972"/>
  </r>
  <r>
    <s v="ORD004800"/>
    <s v="CUST7932"/>
    <s v="Patricia Thompson"/>
    <s v="daniel.mccarthy@yahoo.com"/>
    <x v="0"/>
    <d v="2023-03-19T00:00:00"/>
    <x v="332"/>
    <x v="10"/>
    <x v="0"/>
    <s v="February"/>
    <x v="1"/>
    <s v="PROD5345"/>
    <x v="16"/>
    <x v="0"/>
    <n v="433"/>
    <n v="3"/>
    <n v="1299"/>
    <x v="2"/>
    <n v="85"/>
    <m/>
    <x v="2"/>
    <n v="0.40030792917628943"/>
    <n v="520"/>
  </r>
  <r>
    <s v="ORD004801"/>
    <s v="CUST1474"/>
    <s v="Rebecca Fleming"/>
    <s v="robert.barton@yahoo.com"/>
    <x v="2"/>
    <d v="2024-08-12T00:00:00"/>
    <x v="185"/>
    <x v="3"/>
    <x v="1"/>
    <s v="March"/>
    <x v="0"/>
    <s v="PROD4235"/>
    <x v="4"/>
    <x v="2"/>
    <n v="167"/>
    <n v="2"/>
    <n v="334"/>
    <x v="1"/>
    <n v="18"/>
    <n v="7"/>
    <x v="0"/>
    <n v="0.29940119760479039"/>
    <n v="100"/>
  </r>
  <r>
    <s v="ORD004802"/>
    <s v="CUST9986"/>
    <s v="Cory Williams"/>
    <s v="linda.franklin@yahoo.com"/>
    <x v="5"/>
    <d v="2024-03-14T00:00:00"/>
    <x v="5"/>
    <x v="4"/>
    <x v="0"/>
    <s v="April"/>
    <x v="0"/>
    <s v="PROD7115"/>
    <x v="3"/>
    <x v="1"/>
    <n v="991"/>
    <n v="4"/>
    <n v="3962"/>
    <x v="2"/>
    <n v="464"/>
    <n v="10"/>
    <x v="1"/>
    <n v="0.14992428066633012"/>
    <n v="594"/>
  </r>
  <r>
    <s v="ORD004803"/>
    <s v="CUST5908"/>
    <s v="Kelly Weeks"/>
    <s v="colton.mcmahon@gmail.com"/>
    <x v="4"/>
    <d v="2023-05-15T00:00:00"/>
    <x v="143"/>
    <x v="6"/>
    <x v="1"/>
    <s v="August"/>
    <x v="0"/>
    <s v="PROD8385"/>
    <x v="6"/>
    <x v="0"/>
    <n v="485"/>
    <n v="2"/>
    <n v="971"/>
    <x v="1"/>
    <n v="95"/>
    <n v="7"/>
    <x v="0"/>
    <n v="0.39958805355303811"/>
    <n v="388"/>
  </r>
  <r>
    <s v="ORD004804"/>
    <s v="CUST1150"/>
    <s v="Lisa Ferrell"/>
    <s v="garrett.clark@outlook.com"/>
    <x v="3"/>
    <d v="2023-12-07T00:00:00"/>
    <x v="288"/>
    <x v="11"/>
    <x v="0"/>
    <s v="July"/>
    <x v="1"/>
    <s v="PROD8722"/>
    <x v="13"/>
    <x v="4"/>
    <n v="586"/>
    <n v="2"/>
    <n v="1173"/>
    <x v="0"/>
    <n v="149"/>
    <m/>
    <x v="2"/>
    <n v="0.24978687127024723"/>
    <n v="293"/>
  </r>
  <r>
    <s v="ORD004805"/>
    <s v="CUST7864"/>
    <s v="Kimberly Solomon"/>
    <s v="sarah.brown@yahoo.com"/>
    <x v="6"/>
    <d v="2024-09-15T00:00:00"/>
    <x v="512"/>
    <x v="2"/>
    <x v="0"/>
    <s v="May"/>
    <x v="0"/>
    <s v="PROD2582"/>
    <x v="19"/>
    <x v="2"/>
    <n v="587"/>
    <n v="2"/>
    <n v="1175"/>
    <x v="1"/>
    <n v="138"/>
    <n v="9"/>
    <x v="1"/>
    <n v="0.2995744680851064"/>
    <n v="352"/>
  </r>
  <r>
    <s v="ORD004806"/>
    <s v="CUST6398"/>
    <s v="Hannah Castillo"/>
    <s v="amber.ewing@yahoo.com"/>
    <x v="0"/>
    <d v="2023-10-14T00:00:00"/>
    <x v="257"/>
    <x v="1"/>
    <x v="0"/>
    <s v="December"/>
    <x v="2"/>
    <s v="PROD1699"/>
    <x v="7"/>
    <x v="4"/>
    <n v="1549"/>
    <n v="10"/>
    <n v="15494"/>
    <x v="1"/>
    <n v="1979"/>
    <m/>
    <x v="2"/>
    <n v="0.24996772944365561"/>
    <n v="3873"/>
  </r>
  <r>
    <s v="ORD004807"/>
    <s v="CUST9995"/>
    <s v="Eugene Kirby"/>
    <s v="patrick.owens@hotmail.com"/>
    <x v="5"/>
    <d v="2023-05-31T00:00:00"/>
    <x v="454"/>
    <x v="7"/>
    <x v="0"/>
    <s v="November"/>
    <x v="0"/>
    <s v="PROD5147"/>
    <x v="6"/>
    <x v="0"/>
    <n v="165"/>
    <n v="4"/>
    <n v="658"/>
    <x v="4"/>
    <n v="92"/>
    <n v="7"/>
    <x v="0"/>
    <n v="0.39969604863221886"/>
    <n v="263"/>
  </r>
  <r>
    <s v="ORD004808"/>
    <s v="CUST5222"/>
    <s v="Victoria Rodriguez"/>
    <s v="bruce.huff@hotmail.com"/>
    <x v="5"/>
    <d v="2024-06-06T00:00:00"/>
    <x v="389"/>
    <x v="5"/>
    <x v="0"/>
    <s v="October"/>
    <x v="0"/>
    <s v="PROD5348"/>
    <x v="14"/>
    <x v="4"/>
    <n v="406"/>
    <n v="3"/>
    <n v="1219"/>
    <x v="0"/>
    <n v="175"/>
    <n v="6"/>
    <x v="0"/>
    <n v="0.2502050861361772"/>
    <n v="305"/>
  </r>
  <r>
    <s v="ORD004809"/>
    <s v="CUST8598"/>
    <s v="Joseph Oconnor"/>
    <s v="sara.hughes@yahoo.com"/>
    <x v="6"/>
    <d v="2023-10-19T00:00:00"/>
    <x v="328"/>
    <x v="3"/>
    <x v="0"/>
    <s v="March"/>
    <x v="0"/>
    <s v="PROD5386"/>
    <x v="19"/>
    <x v="2"/>
    <n v="981"/>
    <n v="4"/>
    <n v="3922"/>
    <x v="1"/>
    <n v="490"/>
    <n v="9"/>
    <x v="1"/>
    <n v="0.30010198878123406"/>
    <n v="1177"/>
  </r>
  <r>
    <s v="ORD004810"/>
    <s v="CUST2374"/>
    <s v="Justin Gonzalez"/>
    <s v="chelsea.cooper@yahoo.com"/>
    <x v="1"/>
    <d v="2024-06-27T00:00:00"/>
    <x v="140"/>
    <x v="7"/>
    <x v="1"/>
    <s v="November"/>
    <x v="0"/>
    <s v="PROD9078"/>
    <x v="13"/>
    <x v="4"/>
    <n v="609"/>
    <n v="1"/>
    <n v="609"/>
    <x v="0"/>
    <n v="56"/>
    <n v="6"/>
    <x v="0"/>
    <n v="0.24958949096880131"/>
    <n v="152"/>
  </r>
  <r>
    <s v="ORD004811"/>
    <s v="CUST1152"/>
    <s v="Andrew Mcmillan"/>
    <s v="john.bailey@gmail.com"/>
    <x v="6"/>
    <d v="2024-03-24T00:00:00"/>
    <x v="646"/>
    <x v="3"/>
    <x v="0"/>
    <s v="March"/>
    <x v="0"/>
    <s v="PROD8697"/>
    <x v="20"/>
    <x v="3"/>
    <n v="360"/>
    <n v="2"/>
    <n v="719"/>
    <x v="1"/>
    <n v="96"/>
    <n v="10"/>
    <x v="1"/>
    <n v="0.35048678720445064"/>
    <n v="252"/>
  </r>
  <r>
    <s v="ORD004812"/>
    <s v="CUST9266"/>
    <s v="Susan Lee"/>
    <s v="victor.salinas@yahoo.com"/>
    <x v="4"/>
    <d v="2024-06-25T00:00:00"/>
    <x v="694"/>
    <x v="10"/>
    <x v="0"/>
    <s v="February"/>
    <x v="0"/>
    <s v="PROD9757"/>
    <x v="8"/>
    <x v="2"/>
    <n v="458"/>
    <n v="4"/>
    <n v="1831"/>
    <x v="1"/>
    <n v="112"/>
    <n v="3"/>
    <x v="0"/>
    <n v="0.29983615510649919"/>
    <n v="549"/>
  </r>
  <r>
    <s v="ORD004813"/>
    <s v="CUST8713"/>
    <s v="Angela Davies"/>
    <s v="joseph.young@outlook.com"/>
    <x v="1"/>
    <d v="2024-11-13T00:00:00"/>
    <x v="291"/>
    <x v="11"/>
    <x v="1"/>
    <s v="July"/>
    <x v="0"/>
    <s v="PROD8482"/>
    <x v="13"/>
    <x v="4"/>
    <n v="220"/>
    <n v="1"/>
    <n v="220"/>
    <x v="0"/>
    <n v="31"/>
    <n v="4"/>
    <x v="0"/>
    <n v="0.25"/>
    <n v="55"/>
  </r>
  <r>
    <s v="ORD004814"/>
    <s v="CUST8691"/>
    <s v="Rachael Davis"/>
    <s v="laura.galloway@yahoo.com"/>
    <x v="0"/>
    <d v="2024-03-06T00:00:00"/>
    <x v="168"/>
    <x v="11"/>
    <x v="1"/>
    <s v="July"/>
    <x v="2"/>
    <s v="PROD7229"/>
    <x v="10"/>
    <x v="2"/>
    <n v="312"/>
    <n v="1"/>
    <n v="312"/>
    <x v="1"/>
    <n v="22"/>
    <m/>
    <x v="2"/>
    <n v="0.30128205128205127"/>
    <n v="94"/>
  </r>
  <r>
    <s v="ORD004815"/>
    <s v="CUST4423"/>
    <s v="Maria White"/>
    <s v="anthony.galvan@outlook.com"/>
    <x v="5"/>
    <d v="2024-07-18T00:00:00"/>
    <x v="143"/>
    <x v="6"/>
    <x v="1"/>
    <s v="August"/>
    <x v="0"/>
    <s v="PROD7763"/>
    <x v="3"/>
    <x v="1"/>
    <n v="136"/>
    <n v="6"/>
    <n v="814"/>
    <x v="0"/>
    <n v="120"/>
    <n v="6"/>
    <x v="0"/>
    <n v="0.14987714987714987"/>
    <n v="122"/>
  </r>
  <r>
    <s v="ORD004816"/>
    <s v="CUST9391"/>
    <s v="Jamie Patterson"/>
    <s v="christopher.richardson@hotmail.com"/>
    <x v="1"/>
    <d v="2024-11-10T00:00:00"/>
    <x v="105"/>
    <x v="9"/>
    <x v="0"/>
    <s v="June"/>
    <x v="1"/>
    <s v="PROD9567"/>
    <x v="12"/>
    <x v="3"/>
    <n v="473"/>
    <n v="6"/>
    <n v="2836"/>
    <x v="1"/>
    <n v="382"/>
    <m/>
    <x v="2"/>
    <n v="0.35014104372355431"/>
    <n v="993"/>
  </r>
  <r>
    <s v="ORD004817"/>
    <s v="CUST4312"/>
    <s v="Deborah Moreno"/>
    <s v="gabriella.spencer@hotmail.com"/>
    <x v="0"/>
    <d v="2023-02-27T00:00:00"/>
    <x v="11"/>
    <x v="4"/>
    <x v="1"/>
    <s v="April"/>
    <x v="0"/>
    <s v="PROD9620"/>
    <x v="0"/>
    <x v="0"/>
    <n v="906"/>
    <n v="2"/>
    <n v="1812"/>
    <x v="2"/>
    <n v="233"/>
    <n v="7"/>
    <x v="0"/>
    <n v="0.40011037527593818"/>
    <n v="725"/>
  </r>
  <r>
    <s v="ORD004818"/>
    <s v="CUST1343"/>
    <s v="Jonathan Phillips"/>
    <s v="robert.west@hotmail.com"/>
    <x v="2"/>
    <d v="2023-02-23T00:00:00"/>
    <x v="572"/>
    <x v="6"/>
    <x v="0"/>
    <s v="August"/>
    <x v="0"/>
    <s v="PROD9743"/>
    <x v="13"/>
    <x v="4"/>
    <n v="977"/>
    <n v="3"/>
    <n v="2932"/>
    <x v="4"/>
    <n v="394"/>
    <n v="10"/>
    <x v="1"/>
    <n v="0.25"/>
    <n v="733"/>
  </r>
  <r>
    <s v="ORD004819"/>
    <s v="CUST7303"/>
    <s v="Jason Galloway"/>
    <s v="tamara.hale@outlook.com"/>
    <x v="6"/>
    <d v="2023-01-27T00:00:00"/>
    <x v="448"/>
    <x v="11"/>
    <x v="0"/>
    <s v="July"/>
    <x v="0"/>
    <s v="PROD5568"/>
    <x v="19"/>
    <x v="2"/>
    <n v="1056"/>
    <n v="2"/>
    <n v="2113"/>
    <x v="1"/>
    <n v="180"/>
    <n v="10"/>
    <x v="1"/>
    <n v="0.30004732607666823"/>
    <n v="634"/>
  </r>
  <r>
    <s v="ORD004820"/>
    <s v="CUST5963"/>
    <s v="Sarah Jackson"/>
    <s v="david.shepherd@gmail.com"/>
    <x v="0"/>
    <d v="2024-07-24T00:00:00"/>
    <x v="443"/>
    <x v="5"/>
    <x v="1"/>
    <s v="October"/>
    <x v="2"/>
    <s v="PROD4637"/>
    <x v="19"/>
    <x v="2"/>
    <n v="12"/>
    <n v="3"/>
    <n v="36"/>
    <x v="1"/>
    <n v="3"/>
    <m/>
    <x v="2"/>
    <n v="0.30555555555555558"/>
    <n v="11"/>
  </r>
  <r>
    <s v="ORD004821"/>
    <s v="CUST8032"/>
    <s v="Jon Glass"/>
    <s v="matthew.pope@outlook.com"/>
    <x v="5"/>
    <d v="2023-07-03T00:00:00"/>
    <x v="518"/>
    <x v="10"/>
    <x v="0"/>
    <s v="February"/>
    <x v="0"/>
    <s v="PROD3936"/>
    <x v="14"/>
    <x v="4"/>
    <n v="777"/>
    <n v="1"/>
    <n v="777"/>
    <x v="2"/>
    <n v="53"/>
    <n v="6"/>
    <x v="0"/>
    <n v="0.24967824967824967"/>
    <n v="194"/>
  </r>
  <r>
    <s v="ORD004822"/>
    <s v="CUST6652"/>
    <s v="Mark Adkins"/>
    <s v="lisa.clark@yahoo.com"/>
    <x v="3"/>
    <d v="2024-05-21T00:00:00"/>
    <x v="253"/>
    <x v="5"/>
    <x v="1"/>
    <s v="October"/>
    <x v="0"/>
    <s v="PROD9177"/>
    <x v="4"/>
    <x v="2"/>
    <n v="46"/>
    <n v="6"/>
    <n v="276"/>
    <x v="1"/>
    <n v="27"/>
    <n v="7"/>
    <x v="0"/>
    <n v="0.30072463768115942"/>
    <n v="83"/>
  </r>
  <r>
    <s v="ORD004823"/>
    <s v="CUST2827"/>
    <s v="John Green"/>
    <s v="carlos.king@gmail.com"/>
    <x v="1"/>
    <d v="2024-11-20T00:00:00"/>
    <x v="307"/>
    <x v="1"/>
    <x v="0"/>
    <s v="December"/>
    <x v="0"/>
    <s v="PROD9205"/>
    <x v="18"/>
    <x v="0"/>
    <n v="1941"/>
    <n v="2"/>
    <n v="3882"/>
    <x v="1"/>
    <n v="328"/>
    <n v="7"/>
    <x v="0"/>
    <n v="0.40005151983513654"/>
    <n v="1553"/>
  </r>
  <r>
    <s v="ORD004824"/>
    <s v="CUST9495"/>
    <s v="Suzanne Mckinney"/>
    <s v="russell.johnson@gmail.com"/>
    <x v="4"/>
    <d v="2023-10-31T00:00:00"/>
    <x v="68"/>
    <x v="9"/>
    <x v="1"/>
    <s v="June"/>
    <x v="1"/>
    <s v="PROD3729"/>
    <x v="17"/>
    <x v="3"/>
    <n v="77"/>
    <n v="6"/>
    <n v="460"/>
    <x v="1"/>
    <n v="56"/>
    <m/>
    <x v="2"/>
    <n v="0.35"/>
    <n v="161"/>
  </r>
  <r>
    <s v="ORD004825"/>
    <s v="CUST2731"/>
    <s v="Kyle Marks"/>
    <s v="david.thornton@outlook.com"/>
    <x v="5"/>
    <d v="2024-05-26T00:00:00"/>
    <x v="251"/>
    <x v="3"/>
    <x v="0"/>
    <s v="March"/>
    <x v="1"/>
    <s v="PROD4915"/>
    <x v="5"/>
    <x v="3"/>
    <n v="847"/>
    <n v="4"/>
    <n v="3388"/>
    <x v="2"/>
    <n v="291"/>
    <m/>
    <x v="2"/>
    <n v="0.35005903187721371"/>
    <n v="1186"/>
  </r>
  <r>
    <s v="ORD004826"/>
    <s v="CUST8633"/>
    <s v="Christian Lambert"/>
    <s v="christopher.moore@hotmail.com"/>
    <x v="6"/>
    <d v="2024-07-17T00:00:00"/>
    <x v="551"/>
    <x v="5"/>
    <x v="1"/>
    <s v="October"/>
    <x v="0"/>
    <s v="PROD1514"/>
    <x v="8"/>
    <x v="2"/>
    <n v="359"/>
    <n v="1"/>
    <n v="359"/>
    <x v="1"/>
    <n v="29"/>
    <n v="9"/>
    <x v="1"/>
    <n v="0.30083565459610029"/>
    <n v="108"/>
  </r>
  <r>
    <s v="ORD004827"/>
    <s v="CUST8628"/>
    <s v="Susan Elliott"/>
    <s v="beverly.nelson@outlook.com"/>
    <x v="4"/>
    <d v="2023-05-04T00:00:00"/>
    <x v="133"/>
    <x v="7"/>
    <x v="1"/>
    <s v="November"/>
    <x v="0"/>
    <s v="PROD2450"/>
    <x v="14"/>
    <x v="4"/>
    <n v="995"/>
    <n v="6"/>
    <n v="5968"/>
    <x v="0"/>
    <n v="779"/>
    <n v="3"/>
    <x v="0"/>
    <n v="0.25"/>
    <n v="1492"/>
  </r>
  <r>
    <s v="ORD004828"/>
    <s v="CUST4557"/>
    <s v="Elizabeth Boyd"/>
    <s v="jennifer.fisher@outlook.com"/>
    <x v="0"/>
    <d v="2023-05-27T00:00:00"/>
    <x v="246"/>
    <x v="1"/>
    <x v="1"/>
    <s v="December"/>
    <x v="0"/>
    <s v="PROD1997"/>
    <x v="14"/>
    <x v="4"/>
    <n v="1206"/>
    <n v="4"/>
    <n v="4825"/>
    <x v="3"/>
    <n v="694"/>
    <n v="9"/>
    <x v="1"/>
    <n v="0.2499481865284974"/>
    <n v="1206"/>
  </r>
  <r>
    <s v="ORD004829"/>
    <s v="CUST8080"/>
    <s v="Jerry Miller"/>
    <s v="elizabeth.hayes@outlook.com"/>
    <x v="3"/>
    <d v="2023-11-02T00:00:00"/>
    <x v="569"/>
    <x v="10"/>
    <x v="0"/>
    <s v="February"/>
    <x v="0"/>
    <s v="PROD2468"/>
    <x v="9"/>
    <x v="4"/>
    <n v="914"/>
    <n v="3"/>
    <n v="2741"/>
    <x v="0"/>
    <n v="364"/>
    <n v="9"/>
    <x v="1"/>
    <n v="0.24990879241152864"/>
    <n v="685"/>
  </r>
  <r>
    <s v="ORD004830"/>
    <s v="CUST2087"/>
    <s v="Danielle Allen"/>
    <s v="william.sampson@yahoo.com"/>
    <x v="0"/>
    <d v="2024-05-22T00:00:00"/>
    <x v="591"/>
    <x v="4"/>
    <x v="1"/>
    <s v="April"/>
    <x v="2"/>
    <s v="PROD1874"/>
    <x v="14"/>
    <x v="4"/>
    <n v="532"/>
    <n v="2"/>
    <n v="1065"/>
    <x v="1"/>
    <n v="55"/>
    <m/>
    <x v="2"/>
    <n v="0.24976525821596243"/>
    <n v="266"/>
  </r>
  <r>
    <s v="ORD004831"/>
    <s v="CUST4684"/>
    <s v="Paula Suarez"/>
    <s v="jason.neal@yahoo.com"/>
    <x v="6"/>
    <d v="2023-03-23T00:00:00"/>
    <x v="35"/>
    <x v="2"/>
    <x v="1"/>
    <s v="May"/>
    <x v="0"/>
    <s v="PROD4488"/>
    <x v="5"/>
    <x v="3"/>
    <n v="122"/>
    <n v="3"/>
    <n v="365"/>
    <x v="1"/>
    <n v="52"/>
    <n v="4"/>
    <x v="0"/>
    <n v="0.35068493150684932"/>
    <n v="128"/>
  </r>
  <r>
    <s v="ORD004832"/>
    <s v="CUST6032"/>
    <s v="Jaclyn King"/>
    <s v="natalie.nelson@hotmail.com"/>
    <x v="6"/>
    <d v="2024-07-16T00:00:00"/>
    <x v="194"/>
    <x v="0"/>
    <x v="1"/>
    <s v="January"/>
    <x v="0"/>
    <s v="PROD5157"/>
    <x v="2"/>
    <x v="1"/>
    <n v="775"/>
    <n v="1"/>
    <n v="775"/>
    <x v="0"/>
    <n v="82"/>
    <n v="6"/>
    <x v="0"/>
    <n v="0.14967741935483872"/>
    <n v="116"/>
  </r>
  <r>
    <s v="ORD004833"/>
    <s v="CUST9476"/>
    <s v="Alice Esparza"/>
    <s v="matthew.diaz@hotmail.com"/>
    <x v="1"/>
    <d v="2024-06-04T00:00:00"/>
    <x v="365"/>
    <x v="4"/>
    <x v="1"/>
    <s v="April"/>
    <x v="0"/>
    <s v="PROD1455"/>
    <x v="15"/>
    <x v="1"/>
    <n v="582"/>
    <n v="2"/>
    <n v="1165"/>
    <x v="1"/>
    <n v="138"/>
    <n v="7"/>
    <x v="0"/>
    <n v="0.15021459227467812"/>
    <n v="175"/>
  </r>
  <r>
    <s v="ORD004834"/>
    <s v="CUST1468"/>
    <s v="Tyler Smith"/>
    <s v="joseph.walsh@yahoo.com"/>
    <x v="3"/>
    <d v="2024-08-24T00:00:00"/>
    <x v="232"/>
    <x v="5"/>
    <x v="0"/>
    <s v="October"/>
    <x v="0"/>
    <s v="PROD9343"/>
    <x v="8"/>
    <x v="2"/>
    <n v="107"/>
    <n v="6"/>
    <n v="639"/>
    <x v="4"/>
    <n v="59"/>
    <n v="3"/>
    <x v="0"/>
    <n v="0.30046948356807512"/>
    <n v="192"/>
  </r>
  <r>
    <s v="ORD004835"/>
    <s v="CUST8653"/>
    <s v="Shannon Cole"/>
    <s v="nicole.simmons@outlook.com"/>
    <x v="4"/>
    <d v="2023-09-02T00:00:00"/>
    <x v="691"/>
    <x v="1"/>
    <x v="1"/>
    <s v="December"/>
    <x v="2"/>
    <s v="PROD4982"/>
    <x v="1"/>
    <x v="1"/>
    <n v="1847"/>
    <n v="10"/>
    <n v="18473"/>
    <x v="1"/>
    <n v="2469"/>
    <m/>
    <x v="2"/>
    <n v="0.15000270665295296"/>
    <n v="2771"/>
  </r>
  <r>
    <s v="ORD004836"/>
    <s v="CUST9675"/>
    <s v="Denise Ali"/>
    <s v="brian.richardson@yahoo.com"/>
    <x v="2"/>
    <d v="2024-04-11T00:00:00"/>
    <x v="325"/>
    <x v="1"/>
    <x v="0"/>
    <s v="December"/>
    <x v="0"/>
    <s v="PROD1804"/>
    <x v="5"/>
    <x v="3"/>
    <n v="1039"/>
    <n v="4"/>
    <n v="4157"/>
    <x v="1"/>
    <n v="316"/>
    <n v="5"/>
    <x v="0"/>
    <n v="0.35001202790473901"/>
    <n v="1455"/>
  </r>
  <r>
    <s v="ORD004837"/>
    <s v="CUST3477"/>
    <s v="Michael Silva"/>
    <s v="dawn.serrano@yahoo.com"/>
    <x v="0"/>
    <d v="2023-03-28T00:00:00"/>
    <x v="105"/>
    <x v="9"/>
    <x v="0"/>
    <s v="June"/>
    <x v="1"/>
    <s v="PROD3267"/>
    <x v="9"/>
    <x v="4"/>
    <n v="339"/>
    <n v="3"/>
    <n v="1016"/>
    <x v="4"/>
    <n v="65"/>
    <m/>
    <x v="2"/>
    <n v="0.25"/>
    <n v="254"/>
  </r>
  <r>
    <s v="ORD004838"/>
    <s v="CUST4471"/>
    <s v="Jacob Lopez"/>
    <s v="henry.barr@outlook.com"/>
    <x v="0"/>
    <d v="2023-06-15T00:00:00"/>
    <x v="113"/>
    <x v="1"/>
    <x v="0"/>
    <s v="December"/>
    <x v="0"/>
    <s v="PROD3926"/>
    <x v="20"/>
    <x v="3"/>
    <n v="203"/>
    <n v="4"/>
    <n v="811"/>
    <x v="1"/>
    <n v="96"/>
    <n v="4"/>
    <x v="0"/>
    <n v="0.35018495684340323"/>
    <n v="284"/>
  </r>
  <r>
    <s v="ORD004839"/>
    <s v="CUST1074"/>
    <s v="Joseph Sanchez"/>
    <s v="noah.copeland@hotmail.com"/>
    <x v="3"/>
    <d v="2023-11-19T00:00:00"/>
    <x v="340"/>
    <x v="11"/>
    <x v="0"/>
    <s v="July"/>
    <x v="0"/>
    <s v="PROD1569"/>
    <x v="16"/>
    <x v="0"/>
    <n v="617"/>
    <n v="1"/>
    <n v="617"/>
    <x v="1"/>
    <n v="66"/>
    <n v="10"/>
    <x v="1"/>
    <n v="0.40032414910858993"/>
    <n v="247"/>
  </r>
  <r>
    <s v="ORD004840"/>
    <s v="CUST7026"/>
    <s v="Jessica Santana"/>
    <s v="aaron.collier@gmail.com"/>
    <x v="1"/>
    <d v="2023-06-15T00:00:00"/>
    <x v="480"/>
    <x v="10"/>
    <x v="0"/>
    <s v="February"/>
    <x v="0"/>
    <s v="PROD5612"/>
    <x v="11"/>
    <x v="3"/>
    <n v="823"/>
    <n v="3"/>
    <n v="2469"/>
    <x v="1"/>
    <n v="134"/>
    <n v="9"/>
    <x v="1"/>
    <n v="0.34993924665856624"/>
    <n v="864"/>
  </r>
  <r>
    <s v="ORD004841"/>
    <s v="CUST6718"/>
    <s v="Gavin Mullen"/>
    <s v="jennifer.harris@hotmail.com"/>
    <x v="2"/>
    <d v="2023-08-14T00:00:00"/>
    <x v="438"/>
    <x v="11"/>
    <x v="0"/>
    <s v="July"/>
    <x v="2"/>
    <s v="PROD6140"/>
    <x v="15"/>
    <x v="1"/>
    <n v="326"/>
    <n v="5"/>
    <n v="1630"/>
    <x v="1"/>
    <n v="231"/>
    <m/>
    <x v="2"/>
    <n v="0.15030674846625766"/>
    <n v="245"/>
  </r>
  <r>
    <s v="ORD004842"/>
    <s v="CUST8119"/>
    <s v="Christian Ponce"/>
    <s v="amanda.newton@yahoo.com"/>
    <x v="2"/>
    <d v="2024-04-04T00:00:00"/>
    <x v="536"/>
    <x v="9"/>
    <x v="0"/>
    <s v="June"/>
    <x v="0"/>
    <s v="PROD2158"/>
    <x v="15"/>
    <x v="1"/>
    <n v="128"/>
    <n v="4"/>
    <n v="512"/>
    <x v="1"/>
    <n v="38"/>
    <n v="9"/>
    <x v="1"/>
    <n v="0.150390625"/>
    <n v="77"/>
  </r>
  <r>
    <s v="ORD004843"/>
    <s v="CUST9028"/>
    <s v="Amanda Matthews"/>
    <s v="tina.manning@yahoo.com"/>
    <x v="3"/>
    <d v="2024-07-29T00:00:00"/>
    <x v="359"/>
    <x v="2"/>
    <x v="0"/>
    <s v="May"/>
    <x v="0"/>
    <s v="PROD7385"/>
    <x v="11"/>
    <x v="3"/>
    <n v="617"/>
    <n v="2"/>
    <n v="1234"/>
    <x v="0"/>
    <n v="162"/>
    <n v="6"/>
    <x v="0"/>
    <n v="0.35008103727714751"/>
    <n v="432"/>
  </r>
  <r>
    <s v="ORD004844"/>
    <s v="CUST5448"/>
    <s v="Robert Mason"/>
    <s v="alan.short@outlook.com"/>
    <x v="4"/>
    <d v="2023-09-13T00:00:00"/>
    <x v="246"/>
    <x v="1"/>
    <x v="1"/>
    <s v="December"/>
    <x v="0"/>
    <s v="PROD2948"/>
    <x v="10"/>
    <x v="2"/>
    <n v="1383"/>
    <n v="4"/>
    <n v="5532"/>
    <x v="1"/>
    <n v="301"/>
    <n v="8"/>
    <x v="1"/>
    <n v="0.30007230657989875"/>
    <n v="1660"/>
  </r>
  <r>
    <s v="ORD004845"/>
    <s v="CUST7903"/>
    <s v="Brian Jenkins"/>
    <s v="jennifer.hartman@hotmail.com"/>
    <x v="1"/>
    <d v="2024-12-16T00:00:00"/>
    <x v="111"/>
    <x v="7"/>
    <x v="0"/>
    <s v="November"/>
    <x v="0"/>
    <s v="PROD4706"/>
    <x v="21"/>
    <x v="1"/>
    <n v="408"/>
    <n v="1"/>
    <n v="408"/>
    <x v="1"/>
    <n v="44"/>
    <n v="2"/>
    <x v="0"/>
    <n v="0.14950980392156862"/>
    <n v="61"/>
  </r>
  <r>
    <s v="ORD004846"/>
    <s v="CUST4978"/>
    <s v="Peter Kline"/>
    <s v="tiffany.rodriguez@gmail.com"/>
    <x v="2"/>
    <d v="2023-11-17T00:00:00"/>
    <x v="526"/>
    <x v="0"/>
    <x v="1"/>
    <s v="January"/>
    <x v="2"/>
    <s v="PROD3816"/>
    <x v="19"/>
    <x v="2"/>
    <n v="865"/>
    <n v="4"/>
    <n v="3459"/>
    <x v="1"/>
    <n v="471"/>
    <m/>
    <x v="2"/>
    <n v="0.30008673026886384"/>
    <n v="1038"/>
  </r>
  <r>
    <s v="ORD004847"/>
    <s v="CUST6776"/>
    <s v="Jason Meyer"/>
    <s v="zachary.morgan@gmail.com"/>
    <x v="6"/>
    <d v="2024-10-11T00:00:00"/>
    <x v="340"/>
    <x v="11"/>
    <x v="0"/>
    <s v="July"/>
    <x v="0"/>
    <s v="PROD7858"/>
    <x v="17"/>
    <x v="3"/>
    <n v="773"/>
    <n v="6"/>
    <n v="4640"/>
    <x v="1"/>
    <n v="347"/>
    <n v="3"/>
    <x v="0"/>
    <n v="0.35"/>
    <n v="1624"/>
  </r>
  <r>
    <s v="ORD004848"/>
    <s v="CUST6398"/>
    <s v="Hannah Castillo"/>
    <s v="amber.ewing@yahoo.com"/>
    <x v="0"/>
    <d v="2023-10-14T00:00:00"/>
    <x v="570"/>
    <x v="1"/>
    <x v="1"/>
    <s v="December"/>
    <x v="2"/>
    <s v="PROD5902"/>
    <x v="9"/>
    <x v="4"/>
    <n v="593"/>
    <n v="8"/>
    <n v="4741"/>
    <x v="1"/>
    <n v="353"/>
    <m/>
    <x v="2"/>
    <n v="0.24994726850875343"/>
    <n v="1185"/>
  </r>
  <r>
    <s v="ORD004849"/>
    <s v="CUST5028"/>
    <s v="Christopher Arias"/>
    <s v="gina.fletcher@gmail.com"/>
    <x v="0"/>
    <d v="2024-05-19T00:00:00"/>
    <x v="473"/>
    <x v="0"/>
    <x v="1"/>
    <s v="January"/>
    <x v="0"/>
    <s v="PROD5244"/>
    <x v="0"/>
    <x v="0"/>
    <n v="167"/>
    <n v="1"/>
    <n v="167"/>
    <x v="0"/>
    <n v="13"/>
    <n v="8"/>
    <x v="1"/>
    <n v="0.40119760479041916"/>
    <n v="67"/>
  </r>
  <r>
    <s v="ORD004850"/>
    <s v="CUST1145"/>
    <s v="Cameron Carter"/>
    <s v="dawn.murphy@yahoo.com"/>
    <x v="1"/>
    <d v="2023-04-06T00:00:00"/>
    <x v="692"/>
    <x v="3"/>
    <x v="1"/>
    <s v="March"/>
    <x v="0"/>
    <s v="PROD8697"/>
    <x v="3"/>
    <x v="1"/>
    <n v="845"/>
    <n v="1"/>
    <n v="845"/>
    <x v="1"/>
    <n v="100"/>
    <n v="6"/>
    <x v="0"/>
    <n v="0.15029585798816569"/>
    <n v="127"/>
  </r>
  <r>
    <s v="ORD004851"/>
    <s v="CUST9005"/>
    <s v="Kimberly Richard"/>
    <s v="catherine.miller@hotmail.com"/>
    <x v="4"/>
    <d v="2023-02-05T00:00:00"/>
    <x v="276"/>
    <x v="2"/>
    <x v="0"/>
    <s v="May"/>
    <x v="0"/>
    <s v="PROD7745"/>
    <x v="10"/>
    <x v="2"/>
    <n v="628"/>
    <n v="1"/>
    <n v="628"/>
    <x v="1"/>
    <n v="74"/>
    <n v="6"/>
    <x v="0"/>
    <n v="0.30095541401273884"/>
    <n v="189"/>
  </r>
  <r>
    <s v="ORD004852"/>
    <s v="CUST1700"/>
    <s v="Eric Marshall"/>
    <s v="cameron.mclaughlin@hotmail.com"/>
    <x v="2"/>
    <d v="2023-07-21T00:00:00"/>
    <x v="684"/>
    <x v="9"/>
    <x v="1"/>
    <s v="June"/>
    <x v="0"/>
    <s v="PROD8073"/>
    <x v="8"/>
    <x v="2"/>
    <n v="914"/>
    <n v="4"/>
    <n v="3658"/>
    <x v="1"/>
    <n v="522"/>
    <n v="4"/>
    <x v="0"/>
    <n v="0.29989065062875886"/>
    <n v="1097"/>
  </r>
  <r>
    <s v="ORD004853"/>
    <s v="CUST6284"/>
    <s v="Mark Smith"/>
    <s v="johnathan.howard@gmail.com"/>
    <x v="4"/>
    <d v="2024-10-28T00:00:00"/>
    <x v="552"/>
    <x v="10"/>
    <x v="0"/>
    <s v="February"/>
    <x v="0"/>
    <s v="PROD9295"/>
    <x v="9"/>
    <x v="4"/>
    <n v="424"/>
    <n v="1"/>
    <n v="424"/>
    <x v="1"/>
    <n v="25"/>
    <n v="9"/>
    <x v="1"/>
    <n v="0.25"/>
    <n v="106"/>
  </r>
  <r>
    <s v="ORD004854"/>
    <s v="CUST9663"/>
    <s v="Diane Barnes"/>
    <s v="troy.barnes@gmail.com"/>
    <x v="1"/>
    <d v="2024-11-05T00:00:00"/>
    <x v="28"/>
    <x v="8"/>
    <x v="0"/>
    <s v="September"/>
    <x v="2"/>
    <s v="PROD6995"/>
    <x v="4"/>
    <x v="2"/>
    <n v="913"/>
    <n v="2"/>
    <n v="1826"/>
    <x v="1"/>
    <n v="182"/>
    <m/>
    <x v="2"/>
    <n v="0.30010952902519167"/>
    <n v="548"/>
  </r>
  <r>
    <s v="ORD004855"/>
    <s v="CUST9982"/>
    <s v="Daniel Harvey"/>
    <s v="nathan.huffman@gmail.com"/>
    <x v="0"/>
    <d v="2024-12-25T00:00:00"/>
    <x v="411"/>
    <x v="8"/>
    <x v="1"/>
    <s v="September"/>
    <x v="1"/>
    <s v="PROD3820"/>
    <x v="18"/>
    <x v="0"/>
    <n v="457"/>
    <n v="2"/>
    <n v="913"/>
    <x v="4"/>
    <n v="85"/>
    <m/>
    <x v="2"/>
    <n v="0.39978094194961666"/>
    <n v="365"/>
  </r>
  <r>
    <s v="ORD004856"/>
    <s v="CUST4885"/>
    <s v="Wayne Lozano"/>
    <s v="stephen.elliott@yahoo.com"/>
    <x v="3"/>
    <d v="2023-02-05T00:00:00"/>
    <x v="199"/>
    <x v="0"/>
    <x v="1"/>
    <s v="January"/>
    <x v="0"/>
    <s v="PROD3332"/>
    <x v="12"/>
    <x v="3"/>
    <n v="857"/>
    <n v="4"/>
    <n v="3430"/>
    <x v="0"/>
    <n v="272"/>
    <n v="8"/>
    <x v="1"/>
    <n v="0.3498542274052478"/>
    <n v="1200"/>
  </r>
  <r>
    <s v="ORD004857"/>
    <s v="CUST7193"/>
    <s v="Tanya Baker"/>
    <s v="jacob.smith@gmail.com"/>
    <x v="4"/>
    <d v="2024-05-24T00:00:00"/>
    <x v="181"/>
    <x v="11"/>
    <x v="1"/>
    <s v="July"/>
    <x v="2"/>
    <s v="PROD8826"/>
    <x v="15"/>
    <x v="1"/>
    <n v="576"/>
    <n v="5"/>
    <n v="2878"/>
    <x v="1"/>
    <n v="260"/>
    <m/>
    <x v="2"/>
    <n v="0.15010423905489922"/>
    <n v="432"/>
  </r>
  <r>
    <s v="ORD004858"/>
    <s v="CUST3134"/>
    <s v="Brandy Campbell"/>
    <s v="kathleen.sosa@hotmail.com"/>
    <x v="5"/>
    <d v="2023-12-13T00:00:00"/>
    <x v="390"/>
    <x v="11"/>
    <x v="0"/>
    <s v="July"/>
    <x v="0"/>
    <s v="PROD9509"/>
    <x v="8"/>
    <x v="2"/>
    <n v="529"/>
    <n v="5"/>
    <n v="2644"/>
    <x v="1"/>
    <n v="266"/>
    <n v="2"/>
    <x v="0"/>
    <n v="0.29992435703479575"/>
    <n v="793"/>
  </r>
  <r>
    <s v="ORD004859"/>
    <s v="CUST4035"/>
    <s v="Kim Gutierrez"/>
    <s v="daniel.gomez@hotmail.com"/>
    <x v="2"/>
    <d v="2024-06-30T00:00:00"/>
    <x v="547"/>
    <x v="0"/>
    <x v="0"/>
    <s v="January"/>
    <x v="0"/>
    <s v="PROD5930"/>
    <x v="4"/>
    <x v="2"/>
    <n v="196"/>
    <n v="1"/>
    <n v="196"/>
    <x v="0"/>
    <n v="23"/>
    <n v="9"/>
    <x v="1"/>
    <n v="0.30102040816326531"/>
    <n v="59"/>
  </r>
  <r>
    <s v="ORD004860"/>
    <s v="CUST1127"/>
    <s v="Michael Mccarthy"/>
    <s v="carolyn.arnold@hotmail.com"/>
    <x v="6"/>
    <d v="2023-10-21T00:00:00"/>
    <x v="581"/>
    <x v="9"/>
    <x v="1"/>
    <s v="June"/>
    <x v="0"/>
    <s v="PROD1851"/>
    <x v="4"/>
    <x v="2"/>
    <n v="49"/>
    <n v="4"/>
    <n v="198"/>
    <x v="0"/>
    <n v="14"/>
    <n v="2"/>
    <x v="0"/>
    <n v="0.29797979797979796"/>
    <n v="59"/>
  </r>
  <r>
    <s v="ORD004861"/>
    <s v="CUST2783"/>
    <s v="Tammy Aguilar"/>
    <s v="brian.levine@outlook.com"/>
    <x v="3"/>
    <d v="2024-04-15T00:00:00"/>
    <x v="146"/>
    <x v="11"/>
    <x v="0"/>
    <s v="July"/>
    <x v="0"/>
    <s v="PROD4970"/>
    <x v="8"/>
    <x v="2"/>
    <n v="74"/>
    <n v="3"/>
    <n v="221"/>
    <x v="1"/>
    <n v="26"/>
    <n v="6"/>
    <x v="0"/>
    <n v="0.29864253393665158"/>
    <n v="66"/>
  </r>
  <r>
    <s v="ORD004862"/>
    <s v="CUST6758"/>
    <s v="Lynn Cortez"/>
    <s v="carla.clark@hotmail.com"/>
    <x v="0"/>
    <d v="2024-07-26T00:00:00"/>
    <x v="654"/>
    <x v="4"/>
    <x v="0"/>
    <s v="April"/>
    <x v="0"/>
    <s v="PROD7309"/>
    <x v="16"/>
    <x v="0"/>
    <n v="246"/>
    <n v="5"/>
    <n v="1232"/>
    <x v="2"/>
    <n v="178"/>
    <n v="10"/>
    <x v="1"/>
    <n v="0.40016233766233766"/>
    <n v="493"/>
  </r>
  <r>
    <s v="ORD004863"/>
    <s v="CUST2381"/>
    <s v="Maria Henry"/>
    <s v="david.oliver@gmail.com"/>
    <x v="2"/>
    <d v="2024-10-13T00:00:00"/>
    <x v="121"/>
    <x v="0"/>
    <x v="0"/>
    <s v="January"/>
    <x v="0"/>
    <s v="PROD2303"/>
    <x v="18"/>
    <x v="0"/>
    <n v="159"/>
    <n v="1"/>
    <n v="159"/>
    <x v="0"/>
    <n v="8"/>
    <n v="8"/>
    <x v="1"/>
    <n v="0.39622641509433965"/>
    <n v="63"/>
  </r>
  <r>
    <s v="ORD004864"/>
    <s v="CUST8876"/>
    <s v="Gregory Hunter"/>
    <s v="tami.nguyen@hotmail.com"/>
    <x v="6"/>
    <d v="2024-08-14T00:00:00"/>
    <x v="637"/>
    <x v="0"/>
    <x v="0"/>
    <s v="January"/>
    <x v="0"/>
    <s v="PROD9571"/>
    <x v="7"/>
    <x v="4"/>
    <n v="885"/>
    <n v="3"/>
    <n v="2654"/>
    <x v="1"/>
    <n v="199"/>
    <n v="7"/>
    <x v="0"/>
    <n v="0.25018839487565936"/>
    <n v="664"/>
  </r>
  <r>
    <s v="ORD004865"/>
    <s v="CUST9465"/>
    <s v="Jacob Allen"/>
    <s v="kathy.perkins@hotmail.com"/>
    <x v="0"/>
    <d v="2023-03-08T00:00:00"/>
    <x v="347"/>
    <x v="3"/>
    <x v="1"/>
    <s v="March"/>
    <x v="0"/>
    <s v="PROD5159"/>
    <x v="4"/>
    <x v="2"/>
    <n v="547"/>
    <n v="4"/>
    <n v="2188"/>
    <x v="1"/>
    <n v="237"/>
    <n v="7"/>
    <x v="0"/>
    <n v="0.29981718464351004"/>
    <n v="656"/>
  </r>
  <r>
    <s v="ORD004866"/>
    <s v="CUST3226"/>
    <s v="Daniel Rivers"/>
    <s v="steven.phillips@outlook.com"/>
    <x v="0"/>
    <d v="2023-02-22T00:00:00"/>
    <x v="89"/>
    <x v="4"/>
    <x v="0"/>
    <s v="April"/>
    <x v="0"/>
    <s v="PROD3284"/>
    <x v="8"/>
    <x v="2"/>
    <n v="874"/>
    <n v="5"/>
    <n v="4368"/>
    <x v="0"/>
    <n v="525"/>
    <n v="7"/>
    <x v="0"/>
    <n v="0.2999084249084249"/>
    <n v="1310"/>
  </r>
  <r>
    <s v="ORD004867"/>
    <s v="CUST7026"/>
    <s v="Jessica Santana"/>
    <s v="aaron.collier@gmail.com"/>
    <x v="1"/>
    <d v="2023-06-15T00:00:00"/>
    <x v="434"/>
    <x v="8"/>
    <x v="1"/>
    <s v="September"/>
    <x v="0"/>
    <s v="PROD9154"/>
    <x v="2"/>
    <x v="1"/>
    <n v="390"/>
    <n v="2"/>
    <n v="780"/>
    <x v="0"/>
    <n v="71"/>
    <n v="6"/>
    <x v="0"/>
    <n v="0.15"/>
    <n v="117"/>
  </r>
  <r>
    <s v="ORD004868"/>
    <s v="CUST7435"/>
    <s v="Kelly Conner"/>
    <s v="amber.hull@outlook.com"/>
    <x v="0"/>
    <d v="2024-10-16T00:00:00"/>
    <x v="181"/>
    <x v="11"/>
    <x v="1"/>
    <s v="July"/>
    <x v="1"/>
    <s v="PROD8126"/>
    <x v="5"/>
    <x v="3"/>
    <n v="93"/>
    <n v="2"/>
    <n v="187"/>
    <x v="1"/>
    <n v="15"/>
    <m/>
    <x v="2"/>
    <n v="0.34759358288770054"/>
    <n v="65"/>
  </r>
  <r>
    <s v="ORD004869"/>
    <s v="CUST6764"/>
    <s v="Catherine Drake"/>
    <s v="mary.parker@outlook.com"/>
    <x v="2"/>
    <d v="2024-03-02T00:00:00"/>
    <x v="25"/>
    <x v="10"/>
    <x v="0"/>
    <s v="February"/>
    <x v="0"/>
    <s v="PROD5785"/>
    <x v="13"/>
    <x v="4"/>
    <n v="346"/>
    <n v="4"/>
    <n v="1382"/>
    <x v="1"/>
    <n v="137"/>
    <n v="2"/>
    <x v="0"/>
    <n v="0.2503617945007236"/>
    <n v="346"/>
  </r>
  <r>
    <s v="ORD004870"/>
    <s v="CUST9141"/>
    <s v="Michael Mitchell"/>
    <s v="timothy.howard@yahoo.com"/>
    <x v="2"/>
    <d v="2023-10-15T00:00:00"/>
    <x v="18"/>
    <x v="2"/>
    <x v="1"/>
    <s v="May"/>
    <x v="1"/>
    <s v="PROD4882"/>
    <x v="10"/>
    <x v="2"/>
    <n v="247"/>
    <n v="2"/>
    <n v="495"/>
    <x v="2"/>
    <n v="37"/>
    <m/>
    <x v="2"/>
    <n v="0.29898989898989897"/>
    <n v="148"/>
  </r>
  <r>
    <s v="ORD004871"/>
    <s v="CUST6402"/>
    <s v="Brian Peterson"/>
    <s v="daniel.fletcher@outlook.com"/>
    <x v="3"/>
    <d v="2023-10-09T00:00:00"/>
    <x v="222"/>
    <x v="5"/>
    <x v="0"/>
    <s v="October"/>
    <x v="0"/>
    <s v="PROD1086"/>
    <x v="21"/>
    <x v="1"/>
    <n v="571"/>
    <n v="3"/>
    <n v="1714"/>
    <x v="1"/>
    <n v="171"/>
    <n v="3"/>
    <x v="0"/>
    <n v="0.1499416569428238"/>
    <n v="257"/>
  </r>
  <r>
    <s v="ORD004872"/>
    <s v="CUST8844"/>
    <s v="Christopher Barton"/>
    <s v="meghan.bryant@outlook.com"/>
    <x v="3"/>
    <d v="2023-02-03T00:00:00"/>
    <x v="44"/>
    <x v="3"/>
    <x v="1"/>
    <s v="March"/>
    <x v="0"/>
    <s v="PROD3555"/>
    <x v="1"/>
    <x v="1"/>
    <n v="484"/>
    <n v="5"/>
    <n v="2422"/>
    <x v="0"/>
    <n v="131"/>
    <n v="8"/>
    <x v="1"/>
    <n v="0.14987613542526837"/>
    <n v="363"/>
  </r>
  <r>
    <s v="ORD004873"/>
    <s v="CUST6669"/>
    <s v="Courtney Joseph"/>
    <s v="bobby.butler@hotmail.com"/>
    <x v="1"/>
    <d v="2023-02-28T00:00:00"/>
    <x v="586"/>
    <x v="2"/>
    <x v="1"/>
    <s v="May"/>
    <x v="0"/>
    <s v="PROD3944"/>
    <x v="14"/>
    <x v="4"/>
    <n v="476"/>
    <n v="3"/>
    <n v="1429"/>
    <x v="3"/>
    <n v="99"/>
    <n v="10"/>
    <x v="1"/>
    <n v="0.24982505248425471"/>
    <n v="357"/>
  </r>
  <r>
    <s v="ORD004874"/>
    <s v="CUST1420"/>
    <s v="Samantha Blake"/>
    <s v="julie.todd@gmail.com"/>
    <x v="6"/>
    <d v="2024-06-28T00:00:00"/>
    <x v="135"/>
    <x v="5"/>
    <x v="1"/>
    <s v="October"/>
    <x v="0"/>
    <s v="PROD4902"/>
    <x v="0"/>
    <x v="0"/>
    <n v="215"/>
    <n v="2"/>
    <n v="429"/>
    <x v="2"/>
    <n v="61"/>
    <n v="7"/>
    <x v="0"/>
    <n v="0.40093240093240096"/>
    <n v="172"/>
  </r>
  <r>
    <s v="ORD004875"/>
    <s v="CUST4274"/>
    <s v="Mandy Coleman"/>
    <s v="claudia.brown@hotmail.com"/>
    <x v="3"/>
    <d v="2024-01-01T00:00:00"/>
    <x v="448"/>
    <x v="11"/>
    <x v="0"/>
    <s v="July"/>
    <x v="0"/>
    <s v="PROD5507"/>
    <x v="3"/>
    <x v="1"/>
    <n v="959"/>
    <n v="3"/>
    <n v="2878"/>
    <x v="1"/>
    <n v="147"/>
    <n v="9"/>
    <x v="1"/>
    <n v="0.15010423905489922"/>
    <n v="432"/>
  </r>
  <r>
    <s v="ORD004876"/>
    <s v="CUST7752"/>
    <s v="Tracie Bridges"/>
    <s v="joseph.smith@hotmail.com"/>
    <x v="1"/>
    <d v="2023-06-26T00:00:00"/>
    <x v="428"/>
    <x v="0"/>
    <x v="1"/>
    <s v="January"/>
    <x v="1"/>
    <s v="PROD9969"/>
    <x v="20"/>
    <x v="3"/>
    <n v="603"/>
    <n v="2"/>
    <n v="1206"/>
    <x v="3"/>
    <n v="177"/>
    <m/>
    <x v="2"/>
    <n v="0.34991708126036486"/>
    <n v="422"/>
  </r>
  <r>
    <s v="ORD004877"/>
    <s v="CUST9846"/>
    <s v="Lori Davis"/>
    <s v="jeremy.nelson@yahoo.com"/>
    <x v="1"/>
    <d v="2023-12-02T00:00:00"/>
    <x v="309"/>
    <x v="9"/>
    <x v="0"/>
    <s v="June"/>
    <x v="0"/>
    <s v="PROD8761"/>
    <x v="13"/>
    <x v="4"/>
    <n v="1159"/>
    <n v="1"/>
    <n v="1159"/>
    <x v="1"/>
    <n v="62"/>
    <n v="7"/>
    <x v="0"/>
    <n v="0.25021570319240727"/>
    <n v="290"/>
  </r>
  <r>
    <s v="ORD004878"/>
    <s v="CUST1262"/>
    <s v="Wanda Payne"/>
    <s v="sara.gates@hotmail.com"/>
    <x v="3"/>
    <d v="2023-03-11T00:00:00"/>
    <x v="228"/>
    <x v="4"/>
    <x v="1"/>
    <s v="April"/>
    <x v="0"/>
    <s v="PROD6813"/>
    <x v="4"/>
    <x v="2"/>
    <n v="843"/>
    <n v="5"/>
    <n v="4216"/>
    <x v="1"/>
    <n v="434"/>
    <n v="9"/>
    <x v="1"/>
    <n v="0.30004743833017078"/>
    <n v="1265"/>
  </r>
  <r>
    <s v="ORD004879"/>
    <s v="CUST3397"/>
    <s v="Virginia Wiley"/>
    <s v="alex.gonzalez@gmail.com"/>
    <x v="6"/>
    <d v="2024-09-16T00:00:00"/>
    <x v="1"/>
    <x v="1"/>
    <x v="0"/>
    <s v="December"/>
    <x v="0"/>
    <s v="PROD5136"/>
    <x v="3"/>
    <x v="1"/>
    <n v="219"/>
    <n v="4"/>
    <n v="875"/>
    <x v="0"/>
    <n v="131"/>
    <n v="7"/>
    <x v="0"/>
    <n v="0.14971428571428572"/>
    <n v="131"/>
  </r>
  <r>
    <s v="ORD004880"/>
    <s v="CUST8119"/>
    <s v="Christian Ponce"/>
    <s v="amanda.newton@yahoo.com"/>
    <x v="2"/>
    <d v="2024-04-04T00:00:00"/>
    <x v="577"/>
    <x v="5"/>
    <x v="1"/>
    <s v="October"/>
    <x v="0"/>
    <s v="PROD6433"/>
    <x v="0"/>
    <x v="0"/>
    <n v="981"/>
    <n v="1"/>
    <n v="981"/>
    <x v="4"/>
    <n v="95"/>
    <n v="8"/>
    <x v="1"/>
    <n v="0.39959225280326199"/>
    <n v="392"/>
  </r>
  <r>
    <s v="ORD004881"/>
    <s v="CUST7809"/>
    <s v="Eric Andrews"/>
    <s v="david.archer@outlook.com"/>
    <x v="0"/>
    <d v="2024-03-08T00:00:00"/>
    <x v="453"/>
    <x v="2"/>
    <x v="0"/>
    <s v="May"/>
    <x v="0"/>
    <s v="PROD2059"/>
    <x v="8"/>
    <x v="2"/>
    <n v="383"/>
    <n v="3"/>
    <n v="1148"/>
    <x v="1"/>
    <n v="64"/>
    <n v="10"/>
    <x v="1"/>
    <n v="0.29965156794425085"/>
    <n v="344"/>
  </r>
  <r>
    <s v="ORD004882"/>
    <s v="CUST6823"/>
    <s v="Alan Turner"/>
    <s v="seth.lloyd@outlook.com"/>
    <x v="3"/>
    <d v="2024-06-03T00:00:00"/>
    <x v="594"/>
    <x v="2"/>
    <x v="1"/>
    <s v="May"/>
    <x v="0"/>
    <s v="PROD1314"/>
    <x v="1"/>
    <x v="1"/>
    <n v="916"/>
    <n v="5"/>
    <n v="4582"/>
    <x v="1"/>
    <n v="586"/>
    <n v="5"/>
    <x v="0"/>
    <n v="0.14993452640768223"/>
    <n v="687"/>
  </r>
  <r>
    <s v="ORD004883"/>
    <s v="CUST4056"/>
    <s v="Michael Cain MD"/>
    <s v="michele.roach@outlook.com"/>
    <x v="3"/>
    <d v="2024-05-12T00:00:00"/>
    <x v="567"/>
    <x v="9"/>
    <x v="1"/>
    <s v="June"/>
    <x v="0"/>
    <s v="PROD3977"/>
    <x v="3"/>
    <x v="1"/>
    <n v="30"/>
    <n v="1"/>
    <n v="30"/>
    <x v="1"/>
    <n v="4"/>
    <n v="10"/>
    <x v="1"/>
    <n v="0.16666666666666666"/>
    <n v="5"/>
  </r>
  <r>
    <s v="ORD004884"/>
    <s v="CUST1869"/>
    <s v="Suzanne Cooley"/>
    <s v="jack.roman@yahoo.com"/>
    <x v="0"/>
    <d v="2023-02-15T00:00:00"/>
    <x v="684"/>
    <x v="9"/>
    <x v="1"/>
    <s v="June"/>
    <x v="0"/>
    <s v="PROD2191"/>
    <x v="5"/>
    <x v="3"/>
    <n v="635"/>
    <n v="3"/>
    <n v="1905"/>
    <x v="1"/>
    <n v="238"/>
    <n v="2"/>
    <x v="0"/>
    <n v="0.35013123359580051"/>
    <n v="667"/>
  </r>
  <r>
    <s v="ORD004885"/>
    <s v="CUST4885"/>
    <s v="Ms. Michelle Hampton"/>
    <s v="danielle.holloway@outlook.com"/>
    <x v="5"/>
    <d v="2024-02-13T00:00:00"/>
    <x v="164"/>
    <x v="8"/>
    <x v="1"/>
    <s v="September"/>
    <x v="0"/>
    <s v="PROD2414"/>
    <x v="11"/>
    <x v="3"/>
    <n v="271"/>
    <n v="5"/>
    <n v="1355"/>
    <x v="2"/>
    <n v="110"/>
    <n v="7"/>
    <x v="0"/>
    <n v="0.34981549815498153"/>
    <n v="474"/>
  </r>
  <r>
    <s v="ORD004886"/>
    <s v="CUST1080"/>
    <s v="Anthony Robinson Jr."/>
    <s v="sandra.patel@hotmail.com"/>
    <x v="0"/>
    <d v="2023-04-24T00:00:00"/>
    <x v="227"/>
    <x v="5"/>
    <x v="1"/>
    <s v="October"/>
    <x v="0"/>
    <s v="PROD8217"/>
    <x v="9"/>
    <x v="4"/>
    <n v="603"/>
    <n v="1"/>
    <n v="603"/>
    <x v="1"/>
    <n v="74"/>
    <n v="5"/>
    <x v="0"/>
    <n v="0.25041459369817581"/>
    <n v="151"/>
  </r>
  <r>
    <s v="ORD004887"/>
    <s v="CUST6388"/>
    <s v="Lori Jones"/>
    <s v="michael.harris@hotmail.com"/>
    <x v="4"/>
    <d v="2023-03-02T00:00:00"/>
    <x v="592"/>
    <x v="5"/>
    <x v="1"/>
    <s v="October"/>
    <x v="1"/>
    <s v="PROD7948"/>
    <x v="10"/>
    <x v="2"/>
    <n v="1041"/>
    <n v="1"/>
    <n v="1041"/>
    <x v="1"/>
    <n v="74"/>
    <m/>
    <x v="2"/>
    <n v="0.29971181556195964"/>
    <n v="312"/>
  </r>
  <r>
    <s v="ORD004888"/>
    <s v="CUST3106"/>
    <s v="Anna Lawson"/>
    <s v="nicholas.walker@hotmail.com"/>
    <x v="1"/>
    <d v="2023-12-06T00:00:00"/>
    <x v="208"/>
    <x v="4"/>
    <x v="1"/>
    <s v="April"/>
    <x v="0"/>
    <s v="PROD5958"/>
    <x v="17"/>
    <x v="3"/>
    <n v="253"/>
    <n v="4"/>
    <n v="1013"/>
    <x v="1"/>
    <n v="129"/>
    <n v="6"/>
    <x v="0"/>
    <n v="0.3504442250740375"/>
    <n v="355"/>
  </r>
  <r>
    <s v="ORD004889"/>
    <s v="CUST9116"/>
    <s v="Sean Howell"/>
    <s v="edwin.steele@gmail.com"/>
    <x v="2"/>
    <d v="2023-04-01T00:00:00"/>
    <x v="394"/>
    <x v="5"/>
    <x v="0"/>
    <s v="October"/>
    <x v="0"/>
    <s v="PROD7404"/>
    <x v="0"/>
    <x v="0"/>
    <n v="636"/>
    <n v="2"/>
    <n v="1273"/>
    <x v="0"/>
    <n v="68"/>
    <n v="8"/>
    <x v="1"/>
    <n v="0.39984289080911234"/>
    <n v="509"/>
  </r>
  <r>
    <s v="ORD004890"/>
    <s v="CUST2712"/>
    <s v="Tonya Woods"/>
    <s v="tanner.lloyd@gmail.com"/>
    <x v="3"/>
    <d v="2023-09-24T00:00:00"/>
    <x v="87"/>
    <x v="9"/>
    <x v="1"/>
    <s v="June"/>
    <x v="0"/>
    <s v="PROD4407"/>
    <x v="6"/>
    <x v="0"/>
    <n v="103"/>
    <n v="1"/>
    <n v="103"/>
    <x v="1"/>
    <n v="13"/>
    <n v="8"/>
    <x v="1"/>
    <n v="0.39805825242718446"/>
    <n v="41"/>
  </r>
  <r>
    <s v="ORD004891"/>
    <s v="CUST9870"/>
    <s v="Nathan Alvarez"/>
    <s v="stacy.williams@hotmail.com"/>
    <x v="5"/>
    <d v="2024-07-27T00:00:00"/>
    <x v="536"/>
    <x v="9"/>
    <x v="0"/>
    <s v="June"/>
    <x v="0"/>
    <s v="PROD6284"/>
    <x v="14"/>
    <x v="4"/>
    <n v="883"/>
    <n v="4"/>
    <n v="3532"/>
    <x v="0"/>
    <n v="459"/>
    <n v="4"/>
    <x v="0"/>
    <n v="0.25"/>
    <n v="883"/>
  </r>
  <r>
    <s v="ORD004892"/>
    <s v="CUST3314"/>
    <s v="Julie Miller"/>
    <s v="nathan.brewer@outlook.com"/>
    <x v="0"/>
    <d v="2024-05-12T00:00:00"/>
    <x v="158"/>
    <x v="0"/>
    <x v="0"/>
    <s v="January"/>
    <x v="0"/>
    <s v="PROD3756"/>
    <x v="7"/>
    <x v="4"/>
    <n v="414"/>
    <n v="1"/>
    <n v="414"/>
    <x v="0"/>
    <n v="41"/>
    <n v="3"/>
    <x v="0"/>
    <n v="0.25120772946859904"/>
    <n v="104"/>
  </r>
  <r>
    <s v="ORD004893"/>
    <s v="CUST4841"/>
    <s v="Nathaniel Davis"/>
    <s v="tina.moore@yahoo.com"/>
    <x v="5"/>
    <d v="2023-02-17T00:00:00"/>
    <x v="701"/>
    <x v="1"/>
    <x v="0"/>
    <s v="December"/>
    <x v="0"/>
    <s v="PROD9528"/>
    <x v="2"/>
    <x v="1"/>
    <n v="1286"/>
    <n v="4"/>
    <n v="5143"/>
    <x v="1"/>
    <n v="334"/>
    <n v="7"/>
    <x v="0"/>
    <n v="0.14991250243048804"/>
    <n v="771"/>
  </r>
  <r>
    <s v="ORD004894"/>
    <s v="CUST6995"/>
    <s v="Leah Cortez"/>
    <s v="jennifer.dalton@outlook.com"/>
    <x v="1"/>
    <d v="2023-04-12T00:00:00"/>
    <x v="446"/>
    <x v="10"/>
    <x v="0"/>
    <s v="February"/>
    <x v="0"/>
    <s v="PROD2322"/>
    <x v="17"/>
    <x v="3"/>
    <n v="79"/>
    <n v="2"/>
    <n v="158"/>
    <x v="0"/>
    <n v="16"/>
    <n v="8"/>
    <x v="1"/>
    <n v="0.34810126582278483"/>
    <n v="55"/>
  </r>
  <r>
    <s v="ORD004895"/>
    <s v="CUST9005"/>
    <s v="Kimberly Richard"/>
    <s v="catherine.miller@hotmail.com"/>
    <x v="4"/>
    <d v="2023-02-05T00:00:00"/>
    <x v="329"/>
    <x v="11"/>
    <x v="1"/>
    <s v="July"/>
    <x v="0"/>
    <s v="PROD5285"/>
    <x v="2"/>
    <x v="1"/>
    <n v="994"/>
    <n v="6"/>
    <n v="5962"/>
    <x v="1"/>
    <n v="889"/>
    <n v="6"/>
    <x v="0"/>
    <n v="0.14994968131499498"/>
    <n v="894"/>
  </r>
  <r>
    <s v="ORD004896"/>
    <s v="CUST8700"/>
    <s v="Melissa Jones"/>
    <s v="gregory.kennedy@yahoo.com"/>
    <x v="0"/>
    <d v="2024-10-30T00:00:00"/>
    <x v="705"/>
    <x v="5"/>
    <x v="1"/>
    <s v="October"/>
    <x v="1"/>
    <s v="PROD3496"/>
    <x v="18"/>
    <x v="0"/>
    <n v="968"/>
    <n v="3"/>
    <n v="2904"/>
    <x v="1"/>
    <n v="349"/>
    <m/>
    <x v="2"/>
    <n v="0.40013774104683197"/>
    <n v="1162"/>
  </r>
  <r>
    <s v="ORD004897"/>
    <s v="CUST4604"/>
    <s v="Brittany Shaw"/>
    <s v="dawn.hart@gmail.com"/>
    <x v="1"/>
    <d v="2024-09-20T00:00:00"/>
    <x v="102"/>
    <x v="1"/>
    <x v="1"/>
    <s v="December"/>
    <x v="0"/>
    <s v="PROD1191"/>
    <x v="21"/>
    <x v="1"/>
    <n v="1798"/>
    <n v="10"/>
    <n v="17984"/>
    <x v="0"/>
    <n v="919"/>
    <n v="6"/>
    <x v="0"/>
    <n v="0.15002224199288255"/>
    <n v="2698"/>
  </r>
  <r>
    <s v="ORD004898"/>
    <s v="CUST8436"/>
    <s v="Ian Dunn"/>
    <s v="brianna.walls@yahoo.com"/>
    <x v="3"/>
    <d v="2023-09-17T00:00:00"/>
    <x v="481"/>
    <x v="9"/>
    <x v="0"/>
    <s v="June"/>
    <x v="0"/>
    <s v="PROD9269"/>
    <x v="21"/>
    <x v="1"/>
    <n v="722"/>
    <n v="1"/>
    <n v="722"/>
    <x v="0"/>
    <n v="55"/>
    <n v="8"/>
    <x v="1"/>
    <n v="0.14958448753462603"/>
    <n v="108"/>
  </r>
  <r>
    <s v="ORD004899"/>
    <s v="CUST9005"/>
    <s v="Kimberly Richard"/>
    <s v="catherine.miller@hotmail.com"/>
    <x v="4"/>
    <d v="2023-02-05T00:00:00"/>
    <x v="291"/>
    <x v="11"/>
    <x v="1"/>
    <s v="July"/>
    <x v="0"/>
    <s v="PROD6272"/>
    <x v="1"/>
    <x v="1"/>
    <n v="434"/>
    <n v="3"/>
    <n v="1303"/>
    <x v="1"/>
    <n v="103"/>
    <n v="6"/>
    <x v="0"/>
    <n v="0.14965464313123561"/>
    <n v="195"/>
  </r>
  <r>
    <s v="ORD004900"/>
    <s v="CUST4612"/>
    <s v="Jeremiah Sutton"/>
    <s v="christine.edwards@yahoo.com"/>
    <x v="0"/>
    <d v="2024-04-14T00:00:00"/>
    <x v="232"/>
    <x v="5"/>
    <x v="0"/>
    <s v="October"/>
    <x v="0"/>
    <s v="PROD8818"/>
    <x v="0"/>
    <x v="0"/>
    <n v="900"/>
    <n v="2"/>
    <n v="1800"/>
    <x v="0"/>
    <n v="257"/>
    <n v="10"/>
    <x v="1"/>
    <n v="0.4"/>
    <n v="720"/>
  </r>
  <r>
    <s v="ORD004901"/>
    <s v="CUST8947"/>
    <s v="James Williams"/>
    <s v="caitlin.vargas@hotmail.com"/>
    <x v="6"/>
    <d v="2024-10-08T00:00:00"/>
    <x v="199"/>
    <x v="0"/>
    <x v="1"/>
    <s v="January"/>
    <x v="0"/>
    <s v="PROD1115"/>
    <x v="20"/>
    <x v="3"/>
    <n v="323"/>
    <n v="2"/>
    <n v="646"/>
    <x v="0"/>
    <n v="40"/>
    <n v="3"/>
    <x v="0"/>
    <n v="0.34984520123839008"/>
    <n v="226"/>
  </r>
  <r>
    <s v="ORD004902"/>
    <s v="CUST8541"/>
    <s v="Stephanie Moore"/>
    <s v="jose.anderson@hotmail.com"/>
    <x v="6"/>
    <d v="2024-06-02T00:00:00"/>
    <x v="63"/>
    <x v="1"/>
    <x v="1"/>
    <s v="December"/>
    <x v="0"/>
    <s v="PROD4047"/>
    <x v="16"/>
    <x v="0"/>
    <n v="173"/>
    <n v="8"/>
    <n v="1386"/>
    <x v="2"/>
    <n v="147"/>
    <n v="3"/>
    <x v="0"/>
    <n v="0.39971139971139968"/>
    <n v="554"/>
  </r>
  <r>
    <s v="ORD004903"/>
    <s v="CUST1150"/>
    <s v="Lisa Ferrell"/>
    <s v="garrett.clark@outlook.com"/>
    <x v="3"/>
    <d v="2023-12-07T00:00:00"/>
    <x v="200"/>
    <x v="1"/>
    <x v="0"/>
    <s v="December"/>
    <x v="0"/>
    <s v="PROD3331"/>
    <x v="4"/>
    <x v="2"/>
    <n v="1173"/>
    <n v="6"/>
    <n v="7041"/>
    <x v="4"/>
    <n v="914"/>
    <n v="6"/>
    <x v="0"/>
    <n v="0.29995739241585001"/>
    <n v="2112"/>
  </r>
  <r>
    <s v="ORD004904"/>
    <s v="CUST6402"/>
    <s v="Lauren Smith"/>
    <s v="cindy.turner@hotmail.com"/>
    <x v="3"/>
    <d v="2023-09-27T00:00:00"/>
    <x v="387"/>
    <x v="11"/>
    <x v="1"/>
    <s v="July"/>
    <x v="1"/>
    <s v="PROD2990"/>
    <x v="2"/>
    <x v="1"/>
    <n v="415"/>
    <n v="3"/>
    <n v="1244"/>
    <x v="2"/>
    <n v="115"/>
    <m/>
    <x v="2"/>
    <n v="0.15032154340836013"/>
    <n v="187"/>
  </r>
  <r>
    <s v="ORD004905"/>
    <s v="CUST3989"/>
    <s v="Sara Campbell"/>
    <s v="rose.evans@hotmail.com"/>
    <x v="5"/>
    <d v="2024-09-25T00:00:00"/>
    <x v="405"/>
    <x v="10"/>
    <x v="0"/>
    <s v="February"/>
    <x v="1"/>
    <s v="PROD5975"/>
    <x v="16"/>
    <x v="0"/>
    <n v="605"/>
    <n v="3"/>
    <n v="1814"/>
    <x v="1"/>
    <n v="228"/>
    <m/>
    <x v="2"/>
    <n v="0.39966923925027564"/>
    <n v="725"/>
  </r>
  <r>
    <s v="ORD004906"/>
    <s v="CUST9313"/>
    <s v="Rachel White"/>
    <s v="laurie.chaney@outlook.com"/>
    <x v="0"/>
    <d v="2024-06-21T00:00:00"/>
    <x v="171"/>
    <x v="10"/>
    <x v="0"/>
    <s v="February"/>
    <x v="0"/>
    <s v="PROD7166"/>
    <x v="14"/>
    <x v="4"/>
    <n v="805"/>
    <n v="3"/>
    <n v="2416"/>
    <x v="1"/>
    <n v="199"/>
    <n v="2"/>
    <x v="0"/>
    <n v="0.25"/>
    <n v="604"/>
  </r>
  <r>
    <s v="ORD004907"/>
    <s v="CUST8761"/>
    <s v="Donna Woodward"/>
    <s v="janet.mcguire@outlook.com"/>
    <x v="4"/>
    <d v="2024-02-25T00:00:00"/>
    <x v="620"/>
    <x v="2"/>
    <x v="0"/>
    <s v="May"/>
    <x v="0"/>
    <s v="PROD8654"/>
    <x v="8"/>
    <x v="2"/>
    <n v="542"/>
    <n v="4"/>
    <n v="2169"/>
    <x v="0"/>
    <n v="302"/>
    <n v="3"/>
    <x v="0"/>
    <n v="0.30013831258644535"/>
    <n v="651"/>
  </r>
  <r>
    <s v="ORD004908"/>
    <s v="CUST7973"/>
    <s v="Paul Lane"/>
    <s v="sierra.brown@hotmail.com"/>
    <x v="3"/>
    <d v="2023-07-10T00:00:00"/>
    <x v="658"/>
    <x v="9"/>
    <x v="1"/>
    <s v="June"/>
    <x v="0"/>
    <s v="PROD6240"/>
    <x v="9"/>
    <x v="4"/>
    <n v="811"/>
    <n v="1"/>
    <n v="811"/>
    <x v="0"/>
    <n v="57"/>
    <n v="3"/>
    <x v="0"/>
    <n v="0.25030826140567203"/>
    <n v="203"/>
  </r>
  <r>
    <s v="ORD004909"/>
    <s v="CUST6399"/>
    <s v="Barbara Brooks"/>
    <s v="hailey.barnes@hotmail.com"/>
    <x v="3"/>
    <d v="2024-02-27T00:00:00"/>
    <x v="156"/>
    <x v="4"/>
    <x v="0"/>
    <s v="April"/>
    <x v="1"/>
    <s v="PROD6673"/>
    <x v="19"/>
    <x v="2"/>
    <n v="736"/>
    <n v="5"/>
    <n v="3682"/>
    <x v="4"/>
    <n v="308"/>
    <m/>
    <x v="2"/>
    <n v="0.2998370450841934"/>
    <n v="1104"/>
  </r>
  <r>
    <s v="ORD004910"/>
    <s v="CUST7203"/>
    <s v="Jessica Crawford"/>
    <s v="sarah.nichols@yahoo.com"/>
    <x v="5"/>
    <d v="2024-01-03T00:00:00"/>
    <x v="422"/>
    <x v="2"/>
    <x v="1"/>
    <s v="May"/>
    <x v="0"/>
    <s v="PROD1595"/>
    <x v="7"/>
    <x v="4"/>
    <n v="435"/>
    <n v="3"/>
    <n v="1305"/>
    <x v="1"/>
    <n v="183"/>
    <n v="8"/>
    <x v="1"/>
    <n v="0.24980842911877393"/>
    <n v="326"/>
  </r>
  <r>
    <s v="ORD004911"/>
    <s v="CUST8081"/>
    <s v="Connie Bridges"/>
    <s v="autumn.may@yahoo.com"/>
    <x v="1"/>
    <d v="2024-04-05T00:00:00"/>
    <x v="96"/>
    <x v="7"/>
    <x v="0"/>
    <s v="November"/>
    <x v="0"/>
    <s v="PROD5810"/>
    <x v="1"/>
    <x v="1"/>
    <n v="1210"/>
    <n v="7"/>
    <n v="8472"/>
    <x v="3"/>
    <n v="1161"/>
    <n v="5"/>
    <x v="0"/>
    <n v="0.15002360717658167"/>
    <n v="1271"/>
  </r>
  <r>
    <s v="ORD004912"/>
    <s v="CUST4905"/>
    <s v="Patrick Boyer"/>
    <s v="taylor.vazquez@gmail.com"/>
    <x v="5"/>
    <d v="2024-04-21T00:00:00"/>
    <x v="630"/>
    <x v="6"/>
    <x v="1"/>
    <s v="August"/>
    <x v="0"/>
    <s v="PROD6193"/>
    <x v="12"/>
    <x v="3"/>
    <n v="504"/>
    <n v="2"/>
    <n v="1008"/>
    <x v="0"/>
    <n v="150"/>
    <n v="2"/>
    <x v="0"/>
    <n v="0.35019841269841268"/>
    <n v="353"/>
  </r>
  <r>
    <s v="ORD004913"/>
    <s v="CUST1051"/>
    <s v="Bryan Pearson"/>
    <s v="pamela.frost@gmail.com"/>
    <x v="0"/>
    <d v="2023-04-30T00:00:00"/>
    <x v="132"/>
    <x v="7"/>
    <x v="0"/>
    <s v="November"/>
    <x v="0"/>
    <s v="PROD9069"/>
    <x v="11"/>
    <x v="3"/>
    <n v="673"/>
    <n v="4"/>
    <n v="2692"/>
    <x v="0"/>
    <n v="159"/>
    <n v="6"/>
    <x v="0"/>
    <n v="0.34992570579494797"/>
    <n v="942"/>
  </r>
  <r>
    <s v="ORD004914"/>
    <s v="CUST9985"/>
    <s v="Michele Collins"/>
    <s v="gerald.jackson@hotmail.com"/>
    <x v="2"/>
    <d v="2024-03-22T00:00:00"/>
    <x v="373"/>
    <x v="9"/>
    <x v="0"/>
    <s v="June"/>
    <x v="0"/>
    <s v="PROD2554"/>
    <x v="6"/>
    <x v="0"/>
    <n v="1171"/>
    <n v="2"/>
    <n v="2343"/>
    <x v="0"/>
    <n v="284"/>
    <n v="6"/>
    <x v="0"/>
    <n v="0.39991463935125909"/>
    <n v="937"/>
  </r>
  <r>
    <s v="ORD004915"/>
    <s v="CUST8373"/>
    <s v="Tracy Sanders"/>
    <s v="john.richardson@hotmail.com"/>
    <x v="0"/>
    <d v="2024-04-12T00:00:00"/>
    <x v="255"/>
    <x v="5"/>
    <x v="1"/>
    <s v="October"/>
    <x v="0"/>
    <s v="PROD7921"/>
    <x v="7"/>
    <x v="4"/>
    <n v="108"/>
    <n v="2"/>
    <n v="216"/>
    <x v="0"/>
    <n v="17"/>
    <n v="2"/>
    <x v="0"/>
    <n v="0.25"/>
    <n v="54"/>
  </r>
  <r>
    <s v="ORD004916"/>
    <s v="CUST5632"/>
    <s v="Darin Pace"/>
    <s v="diamond.lee@outlook.com"/>
    <x v="0"/>
    <d v="2024-04-08T00:00:00"/>
    <x v="654"/>
    <x v="4"/>
    <x v="0"/>
    <s v="April"/>
    <x v="1"/>
    <s v="PROD3689"/>
    <x v="12"/>
    <x v="3"/>
    <n v="395"/>
    <n v="3"/>
    <n v="1185"/>
    <x v="4"/>
    <n v="176"/>
    <m/>
    <x v="2"/>
    <n v="0.35021097046413502"/>
    <n v="415"/>
  </r>
  <r>
    <s v="ORD004917"/>
    <s v="CUST9138"/>
    <s v="Robert Carroll"/>
    <s v="stephanie.miller@gmail.com"/>
    <x v="1"/>
    <d v="2024-06-10T00:00:00"/>
    <x v="55"/>
    <x v="5"/>
    <x v="0"/>
    <s v="October"/>
    <x v="2"/>
    <s v="PROD2373"/>
    <x v="2"/>
    <x v="1"/>
    <n v="369"/>
    <n v="2"/>
    <n v="738"/>
    <x v="0"/>
    <n v="43"/>
    <m/>
    <x v="2"/>
    <n v="0.15040650406504066"/>
    <n v="111"/>
  </r>
  <r>
    <s v="ORD004918"/>
    <s v="CUST2034"/>
    <s v="Mackenzie Wood"/>
    <s v="tammy.davis@outlook.com"/>
    <x v="0"/>
    <d v="2023-03-22T00:00:00"/>
    <x v="357"/>
    <x v="0"/>
    <x v="1"/>
    <s v="January"/>
    <x v="0"/>
    <s v="PROD5506"/>
    <x v="4"/>
    <x v="2"/>
    <n v="542"/>
    <n v="4"/>
    <n v="2166"/>
    <x v="4"/>
    <n v="210"/>
    <n v="9"/>
    <x v="1"/>
    <n v="0.30009233610341646"/>
    <n v="650"/>
  </r>
  <r>
    <s v="ORD004919"/>
    <s v="CUST6741"/>
    <s v="Anthony Patton"/>
    <s v="carmen.maddox@yahoo.com"/>
    <x v="5"/>
    <d v="2024-06-15T00:00:00"/>
    <x v="350"/>
    <x v="5"/>
    <x v="1"/>
    <s v="October"/>
    <x v="2"/>
    <s v="PROD3925"/>
    <x v="4"/>
    <x v="2"/>
    <n v="1083"/>
    <n v="6"/>
    <n v="6496"/>
    <x v="2"/>
    <n v="554"/>
    <m/>
    <x v="2"/>
    <n v="0.30003078817733991"/>
    <n v="1949"/>
  </r>
  <r>
    <s v="ORD004920"/>
    <s v="CUST2421"/>
    <s v="Melissa Jones"/>
    <s v="susan.hernandez@hotmail.com"/>
    <x v="6"/>
    <d v="2023-06-01T00:00:00"/>
    <x v="93"/>
    <x v="4"/>
    <x v="1"/>
    <s v="April"/>
    <x v="0"/>
    <s v="PROD2163"/>
    <x v="0"/>
    <x v="0"/>
    <n v="600"/>
    <n v="2"/>
    <n v="1199"/>
    <x v="0"/>
    <n v="61"/>
    <n v="6"/>
    <x v="0"/>
    <n v="0.40033361134278567"/>
    <n v="480"/>
  </r>
  <r>
    <s v="ORD004921"/>
    <s v="CUST6190"/>
    <s v="Melissa Allen"/>
    <s v="carl.keller@hotmail.com"/>
    <x v="4"/>
    <d v="2024-01-11T00:00:00"/>
    <x v="265"/>
    <x v="8"/>
    <x v="1"/>
    <s v="September"/>
    <x v="0"/>
    <s v="PROD8763"/>
    <x v="4"/>
    <x v="2"/>
    <n v="942"/>
    <n v="5"/>
    <n v="4711"/>
    <x v="2"/>
    <n v="512"/>
    <n v="8"/>
    <x v="1"/>
    <n v="0.29993631925281256"/>
    <n v="1413"/>
  </r>
  <r>
    <s v="ORD004922"/>
    <s v="CUST5037"/>
    <s v="Mark Williams"/>
    <s v="jill.thompson@gmail.com"/>
    <x v="3"/>
    <d v="2024-09-25T00:00:00"/>
    <x v="652"/>
    <x v="3"/>
    <x v="1"/>
    <s v="March"/>
    <x v="2"/>
    <s v="PROD5493"/>
    <x v="20"/>
    <x v="3"/>
    <n v="542"/>
    <n v="5"/>
    <n v="2708"/>
    <x v="2"/>
    <n v="166"/>
    <m/>
    <x v="2"/>
    <n v="0.35007385524372231"/>
    <n v="948"/>
  </r>
  <r>
    <s v="ORD004923"/>
    <s v="CUST2495"/>
    <s v="Michael Chang"/>
    <s v="janice.mcdonald@hotmail.com"/>
    <x v="3"/>
    <d v="2023-10-04T00:00:00"/>
    <x v="76"/>
    <x v="9"/>
    <x v="1"/>
    <s v="June"/>
    <x v="0"/>
    <s v="PROD7026"/>
    <x v="0"/>
    <x v="0"/>
    <n v="1072"/>
    <n v="1"/>
    <n v="1072"/>
    <x v="1"/>
    <n v="71"/>
    <n v="4"/>
    <x v="0"/>
    <n v="0.40018656716417911"/>
    <n v="429"/>
  </r>
  <r>
    <s v="ORD004924"/>
    <s v="CUST8420"/>
    <s v="George Johnson"/>
    <s v="felicia.richard@yahoo.com"/>
    <x v="5"/>
    <d v="2024-03-31T00:00:00"/>
    <x v="383"/>
    <x v="0"/>
    <x v="1"/>
    <s v="January"/>
    <x v="0"/>
    <s v="PROD3404"/>
    <x v="13"/>
    <x v="4"/>
    <n v="775"/>
    <n v="1"/>
    <n v="775"/>
    <x v="2"/>
    <n v="88"/>
    <n v="2"/>
    <x v="0"/>
    <n v="0.25032258064516127"/>
    <n v="194"/>
  </r>
  <r>
    <s v="ORD004925"/>
    <s v="CUST9714"/>
    <s v="Glenn Hawkins"/>
    <s v="ruben.simmons@yahoo.com"/>
    <x v="4"/>
    <d v="2023-07-05T00:00:00"/>
    <x v="294"/>
    <x v="2"/>
    <x v="1"/>
    <s v="May"/>
    <x v="0"/>
    <s v="PROD2483"/>
    <x v="1"/>
    <x v="1"/>
    <n v="934"/>
    <n v="2"/>
    <n v="1868"/>
    <x v="1"/>
    <n v="198"/>
    <n v="8"/>
    <x v="1"/>
    <n v="0.14989293361884368"/>
    <n v="280"/>
  </r>
  <r>
    <s v="ORD004926"/>
    <s v="CUST8581"/>
    <s v="Jennifer Hale"/>
    <s v="martha.ross@hotmail.com"/>
    <x v="2"/>
    <d v="2024-04-01T00:00:00"/>
    <x v="404"/>
    <x v="2"/>
    <x v="0"/>
    <s v="May"/>
    <x v="0"/>
    <s v="PROD1367"/>
    <x v="6"/>
    <x v="0"/>
    <n v="558"/>
    <n v="3"/>
    <n v="1674"/>
    <x v="0"/>
    <n v="202"/>
    <n v="9"/>
    <x v="1"/>
    <n v="0.40023894862604542"/>
    <n v="670"/>
  </r>
  <r>
    <s v="ORD004927"/>
    <s v="CUST8700"/>
    <s v="Melissa Jones"/>
    <s v="gregory.kennedy@yahoo.com"/>
    <x v="0"/>
    <d v="2024-10-30T00:00:00"/>
    <x v="638"/>
    <x v="9"/>
    <x v="0"/>
    <s v="June"/>
    <x v="0"/>
    <s v="PROD5791"/>
    <x v="8"/>
    <x v="2"/>
    <n v="899"/>
    <n v="4"/>
    <n v="3595"/>
    <x v="0"/>
    <n v="378"/>
    <n v="7"/>
    <x v="0"/>
    <n v="0.30013908205841444"/>
    <n v="1079"/>
  </r>
  <r>
    <s v="ORD004928"/>
    <s v="CUST7566"/>
    <s v="Erin Coleman"/>
    <s v="ryan.gonzales@gmail.com"/>
    <x v="1"/>
    <d v="2024-02-10T00:00:00"/>
    <x v="675"/>
    <x v="10"/>
    <x v="0"/>
    <s v="February"/>
    <x v="0"/>
    <s v="PROD5320"/>
    <x v="20"/>
    <x v="3"/>
    <n v="249"/>
    <n v="3"/>
    <n v="748"/>
    <x v="1"/>
    <n v="110"/>
    <n v="3"/>
    <x v="0"/>
    <n v="0.3502673796791444"/>
    <n v="262"/>
  </r>
  <r>
    <s v="ORD004929"/>
    <s v="CUST2780"/>
    <s v="Frank Gonzalez"/>
    <s v="geoffrey.lopez@gmail.com"/>
    <x v="6"/>
    <d v="2023-01-16T00:00:00"/>
    <x v="241"/>
    <x v="8"/>
    <x v="1"/>
    <s v="September"/>
    <x v="0"/>
    <s v="PROD5115"/>
    <x v="19"/>
    <x v="2"/>
    <n v="663"/>
    <n v="3"/>
    <n v="1990"/>
    <x v="1"/>
    <n v="250"/>
    <n v="5"/>
    <x v="0"/>
    <n v="0.3"/>
    <n v="597"/>
  </r>
  <r>
    <s v="ORD004930"/>
    <s v="CUST5845"/>
    <s v="Robert Andrade"/>
    <s v="jason.bell@yahoo.com"/>
    <x v="1"/>
    <d v="2024-09-17T00:00:00"/>
    <x v="136"/>
    <x v="8"/>
    <x v="0"/>
    <s v="September"/>
    <x v="0"/>
    <s v="PROD7560"/>
    <x v="14"/>
    <x v="4"/>
    <n v="700"/>
    <n v="5"/>
    <n v="3498"/>
    <x v="4"/>
    <n v="347"/>
    <n v="5"/>
    <x v="0"/>
    <n v="0.25014293882218408"/>
    <n v="875"/>
  </r>
  <r>
    <s v="ORD004931"/>
    <s v="CUST9673"/>
    <s v="Brenda Hall"/>
    <s v="robert.tran@hotmail.com"/>
    <x v="3"/>
    <d v="2023-07-20T00:00:00"/>
    <x v="60"/>
    <x v="4"/>
    <x v="1"/>
    <s v="April"/>
    <x v="0"/>
    <s v="PROD8628"/>
    <x v="15"/>
    <x v="1"/>
    <n v="998"/>
    <n v="4"/>
    <n v="3991"/>
    <x v="1"/>
    <n v="344"/>
    <n v="5"/>
    <x v="0"/>
    <n v="0.15008769731896768"/>
    <n v="599"/>
  </r>
  <r>
    <s v="ORD004932"/>
    <s v="CUST8715"/>
    <s v="Samantha Jordan"/>
    <s v="ryan.alvarado@outlook.com"/>
    <x v="0"/>
    <d v="2023-11-22T00:00:00"/>
    <x v="606"/>
    <x v="4"/>
    <x v="1"/>
    <s v="April"/>
    <x v="0"/>
    <s v="PROD8929"/>
    <x v="9"/>
    <x v="4"/>
    <n v="750"/>
    <n v="4"/>
    <n v="2998"/>
    <x v="1"/>
    <n v="259"/>
    <n v="4"/>
    <x v="0"/>
    <n v="0.25016677785190128"/>
    <n v="750"/>
  </r>
  <r>
    <s v="ORD004933"/>
    <s v="CUST1312"/>
    <s v="Shawn Chambers"/>
    <s v="sherry.hawkins@outlook.com"/>
    <x v="6"/>
    <d v="2023-04-24T00:00:00"/>
    <x v="687"/>
    <x v="3"/>
    <x v="0"/>
    <s v="March"/>
    <x v="0"/>
    <s v="PROD6876"/>
    <x v="4"/>
    <x v="2"/>
    <n v="993"/>
    <n v="1"/>
    <n v="993"/>
    <x v="1"/>
    <n v="79"/>
    <n v="2"/>
    <x v="0"/>
    <n v="0.30010070493454177"/>
    <n v="298"/>
  </r>
  <r>
    <s v="ORD004934"/>
    <s v="CUST1582"/>
    <s v="Devon Mata"/>
    <s v="kimberly.cantrell@hotmail.com"/>
    <x v="2"/>
    <d v="2024-11-19T00:00:00"/>
    <x v="462"/>
    <x v="2"/>
    <x v="1"/>
    <s v="May"/>
    <x v="1"/>
    <s v="PROD2388"/>
    <x v="14"/>
    <x v="4"/>
    <n v="126"/>
    <n v="1"/>
    <n v="126"/>
    <x v="1"/>
    <n v="12"/>
    <m/>
    <x v="2"/>
    <n v="0.24603174603174602"/>
    <n v="31"/>
  </r>
  <r>
    <s v="ORD004935"/>
    <s v="CUST7435"/>
    <s v="Kelly Conner"/>
    <s v="amber.hull@outlook.com"/>
    <x v="0"/>
    <d v="2024-10-16T00:00:00"/>
    <x v="178"/>
    <x v="11"/>
    <x v="0"/>
    <s v="July"/>
    <x v="0"/>
    <s v="PROD5033"/>
    <x v="2"/>
    <x v="1"/>
    <n v="76"/>
    <n v="3"/>
    <n v="229"/>
    <x v="1"/>
    <n v="22"/>
    <n v="2"/>
    <x v="0"/>
    <n v="0.14847161572052403"/>
    <n v="34"/>
  </r>
  <r>
    <s v="ORD004936"/>
    <s v="CUST9216"/>
    <s v="Cassidy Carson"/>
    <s v="christopher.jackson@yahoo.com"/>
    <x v="6"/>
    <d v="2024-12-30T00:00:00"/>
    <x v="574"/>
    <x v="8"/>
    <x v="0"/>
    <s v="September"/>
    <x v="0"/>
    <s v="PROD9974"/>
    <x v="2"/>
    <x v="1"/>
    <n v="438"/>
    <n v="5"/>
    <n v="2192"/>
    <x v="1"/>
    <n v="285"/>
    <n v="6"/>
    <x v="0"/>
    <n v="0.15009124087591241"/>
    <n v="329"/>
  </r>
  <r>
    <s v="ORD004937"/>
    <s v="CUST1288"/>
    <s v="Kathryn Gentry"/>
    <s v="jennifer.turner@outlook.com"/>
    <x v="1"/>
    <d v="2023-04-22T00:00:00"/>
    <x v="431"/>
    <x v="6"/>
    <x v="0"/>
    <s v="August"/>
    <x v="0"/>
    <s v="PROD5176"/>
    <x v="8"/>
    <x v="2"/>
    <n v="502"/>
    <n v="5"/>
    <n v="2510"/>
    <x v="1"/>
    <n v="147"/>
    <n v="8"/>
    <x v="1"/>
    <n v="0.3"/>
    <n v="753"/>
  </r>
  <r>
    <s v="ORD004938"/>
    <s v="CUST4390"/>
    <s v="Steve Crawford"/>
    <s v="jason.gonzalez@gmail.com"/>
    <x v="6"/>
    <d v="2023-04-03T00:00:00"/>
    <x v="394"/>
    <x v="5"/>
    <x v="0"/>
    <s v="October"/>
    <x v="1"/>
    <s v="PROD5884"/>
    <x v="3"/>
    <x v="1"/>
    <n v="588"/>
    <n v="6"/>
    <n v="3525"/>
    <x v="4"/>
    <n v="354"/>
    <m/>
    <x v="2"/>
    <n v="0.15007092198581559"/>
    <n v="529"/>
  </r>
  <r>
    <s v="ORD004939"/>
    <s v="CUST3993"/>
    <s v="Tammy Ellison"/>
    <s v="patricia.lawson@outlook.com"/>
    <x v="5"/>
    <d v="2024-04-03T00:00:00"/>
    <x v="138"/>
    <x v="10"/>
    <x v="1"/>
    <s v="February"/>
    <x v="0"/>
    <s v="PROD1513"/>
    <x v="0"/>
    <x v="0"/>
    <n v="109"/>
    <n v="2"/>
    <n v="218"/>
    <x v="1"/>
    <n v="32"/>
    <n v="10"/>
    <x v="1"/>
    <n v="0.39908256880733944"/>
    <n v="87"/>
  </r>
  <r>
    <s v="ORD004940"/>
    <s v="CUST6299"/>
    <s v="Anna Chavez"/>
    <s v="theresa.armstrong@yahoo.com"/>
    <x v="0"/>
    <d v="2023-11-30T00:00:00"/>
    <x v="449"/>
    <x v="9"/>
    <x v="1"/>
    <s v="June"/>
    <x v="0"/>
    <s v="PROD8461"/>
    <x v="7"/>
    <x v="4"/>
    <n v="1019"/>
    <n v="4"/>
    <n v="4075"/>
    <x v="1"/>
    <n v="586"/>
    <n v="2"/>
    <x v="0"/>
    <n v="0.25006134969325156"/>
    <n v="1019"/>
  </r>
  <r>
    <s v="ORD004941"/>
    <s v="CUST4546"/>
    <s v="Ian Cameron"/>
    <s v="elizabeth.hendricks@hotmail.com"/>
    <x v="1"/>
    <d v="2023-07-09T00:00:00"/>
    <x v="104"/>
    <x v="7"/>
    <x v="1"/>
    <s v="November"/>
    <x v="0"/>
    <s v="PROD6983"/>
    <x v="1"/>
    <x v="1"/>
    <n v="269"/>
    <n v="6"/>
    <n v="1613"/>
    <x v="1"/>
    <n v="117"/>
    <n v="6"/>
    <x v="0"/>
    <n v="0.15003099814011159"/>
    <n v="242"/>
  </r>
  <r>
    <s v="ORD004942"/>
    <s v="CUST3396"/>
    <s v="Molly Howell"/>
    <s v="diane.ball@hotmail.com"/>
    <x v="0"/>
    <d v="2023-04-13T00:00:00"/>
    <x v="695"/>
    <x v="1"/>
    <x v="1"/>
    <s v="December"/>
    <x v="0"/>
    <s v="PROD6423"/>
    <x v="0"/>
    <x v="0"/>
    <n v="238"/>
    <n v="8"/>
    <n v="1902"/>
    <x v="2"/>
    <n v="109"/>
    <n v="4"/>
    <x v="0"/>
    <n v="0.40010515247108308"/>
    <n v="761"/>
  </r>
  <r>
    <s v="ORD004943"/>
    <s v="CUST4590"/>
    <s v="Jessica Stephens"/>
    <s v="sara.rice@gmail.com"/>
    <x v="3"/>
    <d v="2023-01-05T00:00:00"/>
    <x v="513"/>
    <x v="5"/>
    <x v="1"/>
    <s v="October"/>
    <x v="0"/>
    <s v="PROD1068"/>
    <x v="6"/>
    <x v="0"/>
    <n v="537"/>
    <n v="2"/>
    <n v="1074"/>
    <x v="1"/>
    <n v="63"/>
    <n v="5"/>
    <x v="0"/>
    <n v="0.40037243947858475"/>
    <n v="430"/>
  </r>
  <r>
    <s v="ORD004944"/>
    <s v="CUST4580"/>
    <s v="Anthony Vang"/>
    <s v="jason.allen@outlook.com"/>
    <x v="6"/>
    <d v="2023-05-25T00:00:00"/>
    <x v="78"/>
    <x v="11"/>
    <x v="0"/>
    <s v="July"/>
    <x v="0"/>
    <s v="PROD4898"/>
    <x v="11"/>
    <x v="3"/>
    <n v="768"/>
    <n v="5"/>
    <n v="3840"/>
    <x v="3"/>
    <n v="363"/>
    <n v="10"/>
    <x v="1"/>
    <n v="0.35"/>
    <n v="1344"/>
  </r>
  <r>
    <s v="ORD004945"/>
    <s v="CUST1318"/>
    <s v="Pamela Garcia"/>
    <s v="barbara.reynolds@gmail.com"/>
    <x v="1"/>
    <d v="2023-04-09T00:00:00"/>
    <x v="263"/>
    <x v="7"/>
    <x v="1"/>
    <s v="November"/>
    <x v="0"/>
    <s v="PROD1455"/>
    <x v="1"/>
    <x v="1"/>
    <n v="475"/>
    <n v="4"/>
    <n v="1902"/>
    <x v="0"/>
    <n v="96"/>
    <n v="9"/>
    <x v="1"/>
    <n v="0.14984227129337541"/>
    <n v="285"/>
  </r>
  <r>
    <s v="ORD004946"/>
    <s v="CUST4248"/>
    <s v="Jamie Clark"/>
    <s v="tammy.stokes@hotmail.com"/>
    <x v="2"/>
    <d v="2024-05-21T00:00:00"/>
    <x v="75"/>
    <x v="0"/>
    <x v="1"/>
    <s v="January"/>
    <x v="0"/>
    <s v="PROD1450"/>
    <x v="9"/>
    <x v="4"/>
    <n v="282"/>
    <n v="4"/>
    <n v="1129"/>
    <x v="1"/>
    <n v="152"/>
    <n v="5"/>
    <x v="0"/>
    <n v="0.24977856510186006"/>
    <n v="282"/>
  </r>
  <r>
    <s v="ORD004947"/>
    <s v="CUST8005"/>
    <s v="Jorge Lowe"/>
    <s v="steven.wood@yahoo.com"/>
    <x v="3"/>
    <d v="2024-10-31T00:00:00"/>
    <x v="579"/>
    <x v="3"/>
    <x v="0"/>
    <s v="March"/>
    <x v="0"/>
    <s v="PROD1257"/>
    <x v="17"/>
    <x v="3"/>
    <n v="716"/>
    <n v="3"/>
    <n v="2147"/>
    <x v="0"/>
    <n v="167"/>
    <n v="3"/>
    <x v="0"/>
    <n v="0.3502561714019562"/>
    <n v="752"/>
  </r>
  <r>
    <s v="ORD004948"/>
    <s v="CUST7552"/>
    <s v="Sharon Martinez"/>
    <s v="jacob.hill@gmail.com"/>
    <x v="1"/>
    <d v="2024-09-25T00:00:00"/>
    <x v="457"/>
    <x v="6"/>
    <x v="1"/>
    <s v="August"/>
    <x v="1"/>
    <s v="PROD3015"/>
    <x v="11"/>
    <x v="3"/>
    <n v="308"/>
    <n v="3"/>
    <n v="925"/>
    <x v="1"/>
    <n v="68"/>
    <m/>
    <x v="2"/>
    <n v="0.35027027027027025"/>
    <n v="324"/>
  </r>
  <r>
    <s v="ORD004949"/>
    <s v="CUST8541"/>
    <s v="Stephanie Moore"/>
    <s v="jose.anderson@hotmail.com"/>
    <x v="6"/>
    <d v="2024-06-02T00:00:00"/>
    <x v="588"/>
    <x v="7"/>
    <x v="1"/>
    <s v="November"/>
    <x v="0"/>
    <s v="PROD2014"/>
    <x v="20"/>
    <x v="3"/>
    <n v="1253"/>
    <n v="6"/>
    <n v="7520"/>
    <x v="0"/>
    <n v="753"/>
    <n v="5"/>
    <x v="0"/>
    <n v="0.35"/>
    <n v="2632"/>
  </r>
  <r>
    <s v="ORD004950"/>
    <s v="CUST8835"/>
    <s v="Michael Miller"/>
    <s v="elizabeth.jackson@hotmail.com"/>
    <x v="2"/>
    <d v="2024-11-12T00:00:00"/>
    <x v="321"/>
    <x v="7"/>
    <x v="0"/>
    <s v="November"/>
    <x v="0"/>
    <s v="PROD8273"/>
    <x v="17"/>
    <x v="3"/>
    <n v="1270"/>
    <n v="1"/>
    <n v="1270"/>
    <x v="1"/>
    <n v="70"/>
    <n v="4"/>
    <x v="0"/>
    <n v="0.35039370078740156"/>
    <n v="445"/>
  </r>
  <r>
    <s v="ORD004951"/>
    <s v="CUST1107"/>
    <s v="Michael Hunt"/>
    <s v="matthew.johnson@hotmail.com"/>
    <x v="1"/>
    <d v="2024-11-27T00:00:00"/>
    <x v="2"/>
    <x v="2"/>
    <x v="0"/>
    <s v="May"/>
    <x v="1"/>
    <s v="PROD6274"/>
    <x v="18"/>
    <x v="0"/>
    <n v="125"/>
    <n v="4"/>
    <n v="498"/>
    <x v="1"/>
    <n v="63"/>
    <m/>
    <x v="2"/>
    <n v="0.39959839357429716"/>
    <n v="199"/>
  </r>
  <r>
    <s v="ORD004952"/>
    <s v="CUST9036"/>
    <s v="Karen Gonzales"/>
    <s v="barbara.carey@gmail.com"/>
    <x v="6"/>
    <d v="2023-12-04T00:00:00"/>
    <x v="166"/>
    <x v="9"/>
    <x v="0"/>
    <s v="June"/>
    <x v="0"/>
    <s v="PROD2380"/>
    <x v="15"/>
    <x v="1"/>
    <n v="630"/>
    <n v="6"/>
    <n v="3780"/>
    <x v="1"/>
    <n v="564"/>
    <n v="9"/>
    <x v="1"/>
    <n v="0.15"/>
    <n v="567"/>
  </r>
  <r>
    <s v="ORD004953"/>
    <s v="CUST6801"/>
    <s v="Amanda Grant"/>
    <s v="eugene.francis@yahoo.com"/>
    <x v="5"/>
    <d v="2024-04-28T00:00:00"/>
    <x v="532"/>
    <x v="10"/>
    <x v="1"/>
    <s v="February"/>
    <x v="0"/>
    <s v="PROD5494"/>
    <x v="4"/>
    <x v="2"/>
    <n v="924"/>
    <n v="3"/>
    <n v="2771"/>
    <x v="2"/>
    <n v="201"/>
    <n v="5"/>
    <x v="0"/>
    <n v="0.29989173583543849"/>
    <n v="831"/>
  </r>
  <r>
    <s v="ORD004954"/>
    <s v="CUST7060"/>
    <s v="Lindsey Hogan"/>
    <s v="jerry.frazier@hotmail.com"/>
    <x v="5"/>
    <d v="2024-09-21T00:00:00"/>
    <x v="494"/>
    <x v="3"/>
    <x v="1"/>
    <s v="March"/>
    <x v="0"/>
    <s v="PROD6215"/>
    <x v="8"/>
    <x v="2"/>
    <n v="775"/>
    <n v="3"/>
    <n v="2326"/>
    <x v="0"/>
    <n v="336"/>
    <n v="6"/>
    <x v="0"/>
    <n v="0.3000859845227859"/>
    <n v="698"/>
  </r>
  <r>
    <s v="ORD004955"/>
    <s v="CUST2023"/>
    <s v="Jesse Thomas"/>
    <s v="melissa.liu@gmail.com"/>
    <x v="6"/>
    <d v="2024-06-21T00:00:00"/>
    <x v="371"/>
    <x v="1"/>
    <x v="0"/>
    <s v="December"/>
    <x v="0"/>
    <s v="PROD9968"/>
    <x v="9"/>
    <x v="4"/>
    <n v="1784"/>
    <n v="6"/>
    <n v="10702"/>
    <x v="1"/>
    <n v="591"/>
    <n v="4"/>
    <x v="0"/>
    <n v="0.2500467202392076"/>
    <n v="2676"/>
  </r>
  <r>
    <s v="ORD004956"/>
    <s v="CUST1813"/>
    <s v="Sandra Crawford"/>
    <s v="jesus.blackburn@outlook.com"/>
    <x v="0"/>
    <d v="2023-12-24T00:00:00"/>
    <x v="276"/>
    <x v="2"/>
    <x v="0"/>
    <s v="May"/>
    <x v="0"/>
    <s v="PROD1543"/>
    <x v="10"/>
    <x v="2"/>
    <n v="1057"/>
    <n v="1"/>
    <n v="1057"/>
    <x v="2"/>
    <n v="93"/>
    <n v="2"/>
    <x v="0"/>
    <n v="0.29990539262062443"/>
    <n v="317"/>
  </r>
  <r>
    <s v="ORD004957"/>
    <s v="CUST9868"/>
    <s v="William Carroll"/>
    <s v="allen.stewart@outlook.com"/>
    <x v="6"/>
    <d v="2024-08-20T00:00:00"/>
    <x v="443"/>
    <x v="5"/>
    <x v="1"/>
    <s v="October"/>
    <x v="1"/>
    <s v="PROD2845"/>
    <x v="8"/>
    <x v="2"/>
    <n v="776"/>
    <n v="2"/>
    <n v="1552"/>
    <x v="1"/>
    <n v="124"/>
    <m/>
    <x v="2"/>
    <n v="0.30025773195876287"/>
    <n v="466"/>
  </r>
  <r>
    <s v="ORD004958"/>
    <s v="CUST2530"/>
    <s v="Bradley Weber MD"/>
    <s v="deborah.robertson@gmail.com"/>
    <x v="2"/>
    <d v="2023-01-28T00:00:00"/>
    <x v="448"/>
    <x v="11"/>
    <x v="0"/>
    <s v="July"/>
    <x v="0"/>
    <s v="PROD8700"/>
    <x v="1"/>
    <x v="1"/>
    <n v="804"/>
    <n v="3"/>
    <n v="2412"/>
    <x v="0"/>
    <n v="314"/>
    <n v="5"/>
    <x v="0"/>
    <n v="0.15008291873963517"/>
    <n v="362"/>
  </r>
  <r>
    <s v="ORD004959"/>
    <s v="CUST6460"/>
    <s v="Eric Haney"/>
    <s v="grant.spencer@hotmail.com"/>
    <x v="5"/>
    <d v="2023-08-26T00:00:00"/>
    <x v="214"/>
    <x v="11"/>
    <x v="0"/>
    <s v="July"/>
    <x v="0"/>
    <s v="PROD5313"/>
    <x v="2"/>
    <x v="1"/>
    <n v="1101"/>
    <n v="1"/>
    <n v="1101"/>
    <x v="0"/>
    <n v="98"/>
    <n v="3"/>
    <x v="0"/>
    <n v="0.14986376021798364"/>
    <n v="165"/>
  </r>
  <r>
    <s v="ORD004960"/>
    <s v="CUST1345"/>
    <s v="Rachel Riley"/>
    <s v="charlotte.carr@hotmail.com"/>
    <x v="0"/>
    <d v="2023-06-03T00:00:00"/>
    <x v="545"/>
    <x v="7"/>
    <x v="0"/>
    <s v="November"/>
    <x v="0"/>
    <s v="PROD1954"/>
    <x v="11"/>
    <x v="3"/>
    <n v="790"/>
    <n v="1"/>
    <n v="790"/>
    <x v="2"/>
    <n v="106"/>
    <n v="5"/>
    <x v="0"/>
    <n v="0.35063291139240504"/>
    <n v="277"/>
  </r>
  <r>
    <s v="ORD004961"/>
    <s v="CUST7932"/>
    <s v="Patricia Thompson"/>
    <s v="daniel.mccarthy@yahoo.com"/>
    <x v="0"/>
    <d v="2023-03-19T00:00:00"/>
    <x v="609"/>
    <x v="6"/>
    <x v="0"/>
    <s v="August"/>
    <x v="0"/>
    <s v="PROD8061"/>
    <x v="14"/>
    <x v="4"/>
    <n v="730"/>
    <n v="3"/>
    <n v="2191"/>
    <x v="0"/>
    <n v="296"/>
    <n v="8"/>
    <x v="1"/>
    <n v="0.25011410314924692"/>
    <n v="548"/>
  </r>
  <r>
    <s v="ORD004962"/>
    <s v="CUST7250"/>
    <s v="Pamela Perez"/>
    <s v="daniel.tucker@yahoo.com"/>
    <x v="3"/>
    <d v="2023-10-19T00:00:00"/>
    <x v="196"/>
    <x v="11"/>
    <x v="0"/>
    <s v="July"/>
    <x v="0"/>
    <s v="PROD5486"/>
    <x v="20"/>
    <x v="3"/>
    <n v="22"/>
    <n v="1"/>
    <n v="22"/>
    <x v="1"/>
    <n v="3"/>
    <n v="4"/>
    <x v="0"/>
    <n v="0.36363636363636365"/>
    <n v="8"/>
  </r>
  <r>
    <s v="ORD004963"/>
    <s v="CUST3429"/>
    <s v="Heather Davis"/>
    <s v="ryan.chang@gmail.com"/>
    <x v="3"/>
    <d v="2024-01-07T00:00:00"/>
    <x v="654"/>
    <x v="4"/>
    <x v="0"/>
    <s v="April"/>
    <x v="1"/>
    <s v="PROD5406"/>
    <x v="16"/>
    <x v="0"/>
    <n v="437"/>
    <n v="2"/>
    <n v="874"/>
    <x v="1"/>
    <n v="89"/>
    <m/>
    <x v="2"/>
    <n v="0.39931350114416475"/>
    <n v="349"/>
  </r>
  <r>
    <s v="ORD004964"/>
    <s v="CUST6251"/>
    <s v="Richard Choi"/>
    <s v="michael.larson@outlook.com"/>
    <x v="1"/>
    <d v="2023-04-24T00:00:00"/>
    <x v="728"/>
    <x v="10"/>
    <x v="1"/>
    <s v="February"/>
    <x v="0"/>
    <s v="PROD5316"/>
    <x v="11"/>
    <x v="3"/>
    <n v="944"/>
    <n v="3"/>
    <n v="2833"/>
    <x v="0"/>
    <n v="331"/>
    <n v="7"/>
    <x v="0"/>
    <n v="0.34980585951288384"/>
    <n v="991"/>
  </r>
  <r>
    <s v="ORD004965"/>
    <s v="CUST8350"/>
    <s v="Brandi Cooper"/>
    <s v="christine.terrell@hotmail.com"/>
    <x v="0"/>
    <d v="2024-04-04T00:00:00"/>
    <x v="471"/>
    <x v="6"/>
    <x v="0"/>
    <s v="August"/>
    <x v="0"/>
    <s v="PROD7403"/>
    <x v="11"/>
    <x v="3"/>
    <n v="1037"/>
    <n v="5"/>
    <n v="5183"/>
    <x v="1"/>
    <n v="267"/>
    <n v="8"/>
    <x v="1"/>
    <n v="0.34999035307736831"/>
    <n v="1814"/>
  </r>
  <r>
    <s v="ORD004966"/>
    <s v="CUST6831"/>
    <s v="John Alexander"/>
    <s v="chelsea.grant@outlook.com"/>
    <x v="5"/>
    <d v="2023-09-29T00:00:00"/>
    <x v="377"/>
    <x v="7"/>
    <x v="0"/>
    <s v="November"/>
    <x v="0"/>
    <s v="PROD7728"/>
    <x v="19"/>
    <x v="2"/>
    <n v="264"/>
    <n v="6"/>
    <n v="1582"/>
    <x v="1"/>
    <n v="198"/>
    <n v="6"/>
    <x v="0"/>
    <n v="0.30025284450063211"/>
    <n v="475"/>
  </r>
  <r>
    <s v="ORD004967"/>
    <s v="CUST4009"/>
    <s v="Michael Hammond"/>
    <s v="timothy.rush@hotmail.com"/>
    <x v="5"/>
    <d v="2023-09-25T00:00:00"/>
    <x v="214"/>
    <x v="11"/>
    <x v="0"/>
    <s v="July"/>
    <x v="0"/>
    <s v="PROD1066"/>
    <x v="21"/>
    <x v="1"/>
    <n v="704"/>
    <n v="6"/>
    <n v="4225"/>
    <x v="0"/>
    <n v="461"/>
    <n v="9"/>
    <x v="1"/>
    <n v="0.15005917159763313"/>
    <n v="634"/>
  </r>
  <r>
    <s v="ORD004968"/>
    <s v="CUST3487"/>
    <s v="Alexandra Diaz"/>
    <s v="luke.rhodes@gmail.com"/>
    <x v="2"/>
    <d v="2024-10-16T00:00:00"/>
    <x v="562"/>
    <x v="11"/>
    <x v="0"/>
    <s v="July"/>
    <x v="0"/>
    <s v="PROD6746"/>
    <x v="18"/>
    <x v="0"/>
    <n v="607"/>
    <n v="6"/>
    <n v="3643"/>
    <x v="0"/>
    <n v="534"/>
    <n v="8"/>
    <x v="1"/>
    <n v="0.39994510019214935"/>
    <n v="1457"/>
  </r>
  <r>
    <s v="ORD004969"/>
    <s v="CUST8965"/>
    <s v="Mrs. Paula Hoffman"/>
    <s v="jennifer.stevens@outlook.com"/>
    <x v="4"/>
    <d v="2023-04-21T00:00:00"/>
    <x v="410"/>
    <x v="0"/>
    <x v="0"/>
    <s v="January"/>
    <x v="0"/>
    <s v="PROD4420"/>
    <x v="17"/>
    <x v="3"/>
    <n v="134"/>
    <n v="3"/>
    <n v="403"/>
    <x v="0"/>
    <n v="51"/>
    <n v="8"/>
    <x v="1"/>
    <n v="0.34987593052109184"/>
    <n v="141"/>
  </r>
  <r>
    <s v="ORD004970"/>
    <s v="CUST6123"/>
    <s v="Megan Wood"/>
    <s v="kelsey.thompson@hotmail.com"/>
    <x v="5"/>
    <d v="2023-08-22T00:00:00"/>
    <x v="351"/>
    <x v="4"/>
    <x v="1"/>
    <s v="April"/>
    <x v="0"/>
    <s v="PROD6691"/>
    <x v="7"/>
    <x v="4"/>
    <n v="407"/>
    <n v="5"/>
    <n v="2033"/>
    <x v="1"/>
    <n v="241"/>
    <n v="9"/>
    <x v="1"/>
    <n v="0.249877029021151"/>
    <n v="508"/>
  </r>
  <r>
    <s v="ORD004971"/>
    <s v="CUST9591"/>
    <s v="Kenneth Williams"/>
    <s v="robin.ortiz@hotmail.com"/>
    <x v="4"/>
    <d v="2023-07-26T00:00:00"/>
    <x v="250"/>
    <x v="0"/>
    <x v="1"/>
    <s v="January"/>
    <x v="0"/>
    <s v="PROD2111"/>
    <x v="16"/>
    <x v="0"/>
    <n v="579"/>
    <n v="4"/>
    <n v="2316"/>
    <x v="3"/>
    <n v="249"/>
    <n v="6"/>
    <x v="0"/>
    <n v="0.40025906735751293"/>
    <n v="927"/>
  </r>
  <r>
    <s v="ORD004972"/>
    <s v="CUST5094"/>
    <s v="Jason Johnson"/>
    <s v="michael.moore@yahoo.com"/>
    <x v="4"/>
    <d v="2024-10-30T00:00:00"/>
    <x v="660"/>
    <x v="1"/>
    <x v="0"/>
    <s v="December"/>
    <x v="0"/>
    <s v="PROD6208"/>
    <x v="9"/>
    <x v="4"/>
    <n v="828"/>
    <n v="10"/>
    <n v="8283"/>
    <x v="1"/>
    <n v="616"/>
    <n v="5"/>
    <x v="0"/>
    <n v="0.25003018230109864"/>
    <n v="2071"/>
  </r>
  <r>
    <s v="ORD004973"/>
    <s v="CUST7568"/>
    <s v="Jennifer Greene"/>
    <s v="trevor.brown@outlook.com"/>
    <x v="1"/>
    <d v="2023-03-27T00:00:00"/>
    <x v="262"/>
    <x v="6"/>
    <x v="1"/>
    <s v="August"/>
    <x v="0"/>
    <s v="PROD5505"/>
    <x v="4"/>
    <x v="2"/>
    <n v="1131"/>
    <n v="6"/>
    <n v="6783"/>
    <x v="0"/>
    <n v="634"/>
    <n v="3"/>
    <x v="0"/>
    <n v="0.30001474273920092"/>
    <n v="2035"/>
  </r>
  <r>
    <s v="ORD004974"/>
    <s v="CUST2485"/>
    <s v="Stacey Walker"/>
    <s v="crystal.guerrero@gmail.com"/>
    <x v="3"/>
    <d v="2024-07-14T00:00:00"/>
    <x v="629"/>
    <x v="1"/>
    <x v="1"/>
    <s v="December"/>
    <x v="1"/>
    <s v="PROD6130"/>
    <x v="6"/>
    <x v="0"/>
    <n v="1158"/>
    <n v="4"/>
    <n v="4634"/>
    <x v="1"/>
    <n v="604"/>
    <m/>
    <x v="2"/>
    <n v="0.40008631851532156"/>
    <n v="1854"/>
  </r>
  <r>
    <s v="ORD004975"/>
    <s v="CUST3097"/>
    <s v="Victoria Robbins"/>
    <s v="cheryl.hayes@gmail.com"/>
    <x v="4"/>
    <d v="2023-10-11T00:00:00"/>
    <x v="62"/>
    <x v="1"/>
    <x v="1"/>
    <s v="December"/>
    <x v="0"/>
    <s v="PROD3176"/>
    <x v="0"/>
    <x v="0"/>
    <n v="609"/>
    <n v="4"/>
    <n v="2437"/>
    <x v="1"/>
    <n v="277"/>
    <n v="6"/>
    <x v="0"/>
    <n v="0.40008206811653674"/>
    <n v="975"/>
  </r>
  <r>
    <s v="ORD004976"/>
    <s v="CUST2596"/>
    <s v="Amanda Davis"/>
    <s v="amanda.anderson@outlook.com"/>
    <x v="3"/>
    <d v="2024-05-09T00:00:00"/>
    <x v="601"/>
    <x v="1"/>
    <x v="1"/>
    <s v="December"/>
    <x v="2"/>
    <s v="PROD6653"/>
    <x v="13"/>
    <x v="4"/>
    <n v="1248"/>
    <n v="8"/>
    <n v="9981"/>
    <x v="1"/>
    <n v="983"/>
    <m/>
    <x v="2"/>
    <n v="0.2499749524095782"/>
    <n v="2495"/>
  </r>
  <r>
    <s v="ORD004977"/>
    <s v="CUST2844"/>
    <s v="Laura Hernandez"/>
    <s v="david.lawson@yahoo.com"/>
    <x v="3"/>
    <d v="2024-03-18T00:00:00"/>
    <x v="80"/>
    <x v="8"/>
    <x v="1"/>
    <s v="September"/>
    <x v="0"/>
    <s v="PROD1838"/>
    <x v="2"/>
    <x v="1"/>
    <n v="890"/>
    <n v="4"/>
    <n v="3560"/>
    <x v="1"/>
    <n v="233"/>
    <n v="3"/>
    <x v="0"/>
    <n v="0.15"/>
    <n v="534"/>
  </r>
  <r>
    <s v="ORD004978"/>
    <s v="CUST2280"/>
    <s v="Christopher Edwards"/>
    <s v="dawn.price@hotmail.com"/>
    <x v="0"/>
    <d v="2024-11-18T00:00:00"/>
    <x v="724"/>
    <x v="7"/>
    <x v="0"/>
    <s v="November"/>
    <x v="1"/>
    <s v="PROD4069"/>
    <x v="8"/>
    <x v="2"/>
    <n v="738"/>
    <n v="3"/>
    <n v="2213"/>
    <x v="1"/>
    <n v="171"/>
    <m/>
    <x v="2"/>
    <n v="0.30004518752824222"/>
    <n v="664"/>
  </r>
  <r>
    <s v="ORD004979"/>
    <s v="CUST4635"/>
    <s v="Richard Payne"/>
    <s v="willie.williams@hotmail.com"/>
    <x v="6"/>
    <d v="2023-04-15T00:00:00"/>
    <x v="32"/>
    <x v="1"/>
    <x v="1"/>
    <s v="December"/>
    <x v="0"/>
    <s v="PROD1875"/>
    <x v="20"/>
    <x v="3"/>
    <n v="32"/>
    <n v="4"/>
    <n v="128"/>
    <x v="0"/>
    <n v="14"/>
    <n v="4"/>
    <x v="0"/>
    <n v="0.3515625"/>
    <n v="45"/>
  </r>
  <r>
    <s v="ORD004980"/>
    <s v="CUST2685"/>
    <s v="Dr. Rachel Hebert"/>
    <s v="kevin.daniels@outlook.com"/>
    <x v="5"/>
    <d v="2024-06-16T00:00:00"/>
    <x v="64"/>
    <x v="9"/>
    <x v="1"/>
    <s v="June"/>
    <x v="0"/>
    <s v="PROD6485"/>
    <x v="10"/>
    <x v="2"/>
    <n v="198"/>
    <n v="3"/>
    <n v="593"/>
    <x v="0"/>
    <n v="79"/>
    <n v="9"/>
    <x v="1"/>
    <n v="0.30016863406408095"/>
    <n v="178"/>
  </r>
  <r>
    <s v="ORD004981"/>
    <s v="CUST9734"/>
    <s v="Melanie Avila"/>
    <s v="theresa.powers@hotmail.com"/>
    <x v="2"/>
    <d v="2024-07-30T00:00:00"/>
    <x v="710"/>
    <x v="9"/>
    <x v="1"/>
    <s v="June"/>
    <x v="0"/>
    <s v="PROD2832"/>
    <x v="15"/>
    <x v="1"/>
    <n v="525"/>
    <n v="4"/>
    <n v="2100"/>
    <x v="0"/>
    <n v="217"/>
    <n v="10"/>
    <x v="1"/>
    <n v="0.15"/>
    <n v="315"/>
  </r>
  <r>
    <s v="ORD004982"/>
    <s v="CUST3121"/>
    <s v="Collin Duke"/>
    <s v="susan.white@gmail.com"/>
    <x v="2"/>
    <d v="2023-08-19T00:00:00"/>
    <x v="655"/>
    <x v="11"/>
    <x v="1"/>
    <s v="July"/>
    <x v="0"/>
    <s v="PROD7236"/>
    <x v="7"/>
    <x v="4"/>
    <n v="693"/>
    <n v="3"/>
    <n v="2078"/>
    <x v="1"/>
    <n v="176"/>
    <n v="10"/>
    <x v="1"/>
    <n v="0.25024061597690089"/>
    <n v="520"/>
  </r>
  <r>
    <s v="ORD004983"/>
    <s v="CUST5423"/>
    <s v="Deborah Hayes"/>
    <s v="sara.larsen@hotmail.com"/>
    <x v="0"/>
    <d v="2023-05-26T00:00:00"/>
    <x v="419"/>
    <x v="11"/>
    <x v="1"/>
    <s v="July"/>
    <x v="1"/>
    <s v="PROD1396"/>
    <x v="3"/>
    <x v="1"/>
    <n v="377"/>
    <n v="1"/>
    <n v="377"/>
    <x v="2"/>
    <n v="22"/>
    <m/>
    <x v="2"/>
    <n v="0.14854111405835543"/>
    <n v="56"/>
  </r>
  <r>
    <s v="ORD004984"/>
    <s v="CUST1716"/>
    <s v="Richard Erickson"/>
    <s v="angela.hunt@yahoo.com"/>
    <x v="6"/>
    <d v="2023-05-06T00:00:00"/>
    <x v="233"/>
    <x v="1"/>
    <x v="1"/>
    <s v="December"/>
    <x v="0"/>
    <s v="PROD3463"/>
    <x v="1"/>
    <x v="1"/>
    <n v="1317"/>
    <n v="2"/>
    <n v="2634"/>
    <x v="1"/>
    <n v="281"/>
    <n v="7"/>
    <x v="0"/>
    <n v="0.14996203492786636"/>
    <n v="395"/>
  </r>
  <r>
    <s v="ORD004985"/>
    <s v="CUST7318"/>
    <s v="Anthony Morton"/>
    <s v="jessica.edwards@hotmail.com"/>
    <x v="4"/>
    <d v="2023-05-27T00:00:00"/>
    <x v="697"/>
    <x v="5"/>
    <x v="0"/>
    <s v="October"/>
    <x v="0"/>
    <s v="PROD6207"/>
    <x v="0"/>
    <x v="0"/>
    <n v="909"/>
    <n v="2"/>
    <n v="1817"/>
    <x v="0"/>
    <n v="245"/>
    <n v="9"/>
    <x v="1"/>
    <n v="0.40011007154650524"/>
    <n v="727"/>
  </r>
  <r>
    <s v="ORD004986"/>
    <s v="CUST5078"/>
    <s v="Christina Grant"/>
    <s v="ann.quinn@outlook.com"/>
    <x v="3"/>
    <d v="2023-01-28T00:00:00"/>
    <x v="135"/>
    <x v="5"/>
    <x v="1"/>
    <s v="October"/>
    <x v="0"/>
    <s v="PROD3527"/>
    <x v="19"/>
    <x v="2"/>
    <n v="497"/>
    <n v="6"/>
    <n v="2982"/>
    <x v="1"/>
    <n v="350"/>
    <n v="3"/>
    <x v="0"/>
    <n v="0.30013413816230716"/>
    <n v="895"/>
  </r>
  <r>
    <s v="ORD004987"/>
    <s v="CUST8573"/>
    <s v="Jeffrey Freeman"/>
    <s v="mark.lara@yahoo.com"/>
    <x v="2"/>
    <d v="2023-06-05T00:00:00"/>
    <x v="82"/>
    <x v="9"/>
    <x v="0"/>
    <s v="June"/>
    <x v="0"/>
    <s v="PROD5069"/>
    <x v="1"/>
    <x v="1"/>
    <n v="1092"/>
    <n v="4"/>
    <n v="4366"/>
    <x v="2"/>
    <n v="220"/>
    <n v="2"/>
    <x v="0"/>
    <n v="0.15002290426019241"/>
    <n v="655"/>
  </r>
  <r>
    <s v="ORD004988"/>
    <s v="CUST9844"/>
    <s v="Robert Gordon"/>
    <s v="manuel.avila@yahoo.com"/>
    <x v="3"/>
    <d v="2023-12-16T00:00:00"/>
    <x v="568"/>
    <x v="8"/>
    <x v="0"/>
    <s v="September"/>
    <x v="0"/>
    <s v="PROD8032"/>
    <x v="1"/>
    <x v="1"/>
    <n v="382"/>
    <n v="3"/>
    <n v="1147"/>
    <x v="1"/>
    <n v="100"/>
    <n v="9"/>
    <x v="1"/>
    <n v="0.14995640802092414"/>
    <n v="172"/>
  </r>
  <r>
    <s v="ORD004989"/>
    <s v="CUST8633"/>
    <s v="Christian Lambert"/>
    <s v="christopher.moore@hotmail.com"/>
    <x v="6"/>
    <d v="2024-07-17T00:00:00"/>
    <x v="640"/>
    <x v="1"/>
    <x v="0"/>
    <s v="December"/>
    <x v="0"/>
    <s v="PROD2952"/>
    <x v="6"/>
    <x v="0"/>
    <n v="291"/>
    <n v="6"/>
    <n v="1748"/>
    <x v="1"/>
    <n v="223"/>
    <n v="7"/>
    <x v="0"/>
    <n v="0.39988558352402748"/>
    <n v="699"/>
  </r>
  <r>
    <s v="ORD004990"/>
    <s v="CUST7972"/>
    <s v="Robert Pierce"/>
    <s v="courtney.herrera@hotmail.com"/>
    <x v="2"/>
    <d v="2024-06-12T00:00:00"/>
    <x v="464"/>
    <x v="1"/>
    <x v="1"/>
    <s v="December"/>
    <x v="0"/>
    <s v="PROD3507"/>
    <x v="15"/>
    <x v="1"/>
    <n v="697"/>
    <n v="10"/>
    <n v="6969"/>
    <x v="1"/>
    <n v="661"/>
    <n v="2"/>
    <x v="0"/>
    <n v="0.14994977758645431"/>
    <n v="1045"/>
  </r>
  <r>
    <s v="ORD004991"/>
    <s v="CUST4097"/>
    <s v="Ronald Galloway"/>
    <s v="timothy.powers@gmail.com"/>
    <x v="5"/>
    <d v="2023-06-15T00:00:00"/>
    <x v="571"/>
    <x v="2"/>
    <x v="0"/>
    <s v="May"/>
    <x v="0"/>
    <s v="PROD9390"/>
    <x v="2"/>
    <x v="1"/>
    <n v="364"/>
    <n v="3"/>
    <n v="1093"/>
    <x v="1"/>
    <n v="133"/>
    <n v="6"/>
    <x v="0"/>
    <n v="0.15004574565416284"/>
    <n v="164"/>
  </r>
  <r>
    <s v="ORD004992"/>
    <s v="CUST1553"/>
    <s v="Katie Proctor"/>
    <s v="jessica.moore@outlook.com"/>
    <x v="1"/>
    <d v="2023-05-27T00:00:00"/>
    <x v="362"/>
    <x v="9"/>
    <x v="1"/>
    <s v="June"/>
    <x v="0"/>
    <s v="PROD8322"/>
    <x v="12"/>
    <x v="3"/>
    <n v="768"/>
    <n v="6"/>
    <n v="4608"/>
    <x v="1"/>
    <n v="527"/>
    <n v="5"/>
    <x v="0"/>
    <n v="0.35004340277777779"/>
    <n v="1613"/>
  </r>
  <r>
    <s v="ORD004993"/>
    <s v="CUST9663"/>
    <s v="Diane Barnes"/>
    <s v="troy.barnes@gmail.com"/>
    <x v="1"/>
    <d v="2024-11-05T00:00:00"/>
    <x v="698"/>
    <x v="9"/>
    <x v="0"/>
    <s v="June"/>
    <x v="0"/>
    <s v="PROD2086"/>
    <x v="3"/>
    <x v="1"/>
    <n v="32"/>
    <n v="1"/>
    <n v="32"/>
    <x v="1"/>
    <n v="3"/>
    <n v="6"/>
    <x v="0"/>
    <n v="0.15625"/>
    <n v="5"/>
  </r>
  <r>
    <s v="ORD004994"/>
    <s v="CUST6305"/>
    <s v="Jacqueline Phillips"/>
    <s v="amber.stone@gmail.com"/>
    <x v="2"/>
    <d v="2024-10-27T00:00:00"/>
    <x v="260"/>
    <x v="7"/>
    <x v="0"/>
    <s v="November"/>
    <x v="0"/>
    <s v="PROD4624"/>
    <x v="10"/>
    <x v="2"/>
    <n v="546"/>
    <n v="1"/>
    <n v="546"/>
    <x v="0"/>
    <n v="57"/>
    <n v="3"/>
    <x v="0"/>
    <n v="0.30036630036630035"/>
    <n v="164"/>
  </r>
  <r>
    <s v="ORD004995"/>
    <s v="CUST7049"/>
    <s v="Lori Hale"/>
    <s v="joseph.riley@hotmail.com"/>
    <x v="1"/>
    <d v="2024-02-28T00:00:00"/>
    <x v="224"/>
    <x v="8"/>
    <x v="0"/>
    <s v="September"/>
    <x v="0"/>
    <s v="PROD7699"/>
    <x v="10"/>
    <x v="2"/>
    <n v="694"/>
    <n v="3"/>
    <n v="2082"/>
    <x v="1"/>
    <n v="177"/>
    <n v="4"/>
    <x v="0"/>
    <n v="0.30019212295869357"/>
    <n v="625"/>
  </r>
  <r>
    <s v="ORD004996"/>
    <s v="CUST5330"/>
    <s v="Nathan Jones"/>
    <s v="tricia.ward@yahoo.com"/>
    <x v="6"/>
    <d v="2023-04-13T00:00:00"/>
    <x v="360"/>
    <x v="1"/>
    <x v="1"/>
    <s v="December"/>
    <x v="0"/>
    <s v="PROD8784"/>
    <x v="1"/>
    <x v="1"/>
    <n v="1486"/>
    <n v="4"/>
    <n v="5943"/>
    <x v="0"/>
    <n v="468"/>
    <n v="10"/>
    <x v="1"/>
    <n v="0.14992428066633012"/>
    <n v="891"/>
  </r>
  <r>
    <s v="ORD004997"/>
    <s v="CUST8257"/>
    <s v="Mary Luna"/>
    <s v="christine.johnston@gmail.com"/>
    <x v="3"/>
    <d v="2024-12-11T00:00:00"/>
    <x v="200"/>
    <x v="1"/>
    <x v="0"/>
    <s v="December"/>
    <x v="0"/>
    <s v="PROD8324"/>
    <x v="8"/>
    <x v="2"/>
    <n v="375"/>
    <n v="6"/>
    <n v="2253"/>
    <x v="1"/>
    <n v="244"/>
    <n v="7"/>
    <x v="0"/>
    <n v="0.30004438526409233"/>
    <n v="676"/>
  </r>
  <r>
    <s v="ORD004998"/>
    <s v="CUST9663"/>
    <s v="Diane Barnes"/>
    <s v="troy.barnes@gmail.com"/>
    <x v="1"/>
    <d v="2024-11-05T00:00:00"/>
    <x v="83"/>
    <x v="11"/>
    <x v="1"/>
    <s v="July"/>
    <x v="0"/>
    <s v="PROD9570"/>
    <x v="13"/>
    <x v="4"/>
    <n v="349"/>
    <n v="1"/>
    <n v="349"/>
    <x v="1"/>
    <n v="38"/>
    <n v="2"/>
    <x v="0"/>
    <n v="0.24928366762177651"/>
    <n v="87"/>
  </r>
  <r>
    <s v="ORD004999"/>
    <s v="CUST2271"/>
    <s v="Zachary Bennett"/>
    <s v="rebekah.rodriguez@hotmail.com"/>
    <x v="1"/>
    <d v="2024-12-20T00:00:00"/>
    <x v="117"/>
    <x v="5"/>
    <x v="0"/>
    <s v="October"/>
    <x v="0"/>
    <s v="PROD8981"/>
    <x v="1"/>
    <x v="1"/>
    <n v="73"/>
    <n v="4"/>
    <n v="292"/>
    <x v="0"/>
    <n v="44"/>
    <n v="6"/>
    <x v="0"/>
    <n v="0.15068493150684931"/>
    <n v="44"/>
  </r>
  <r>
    <s v="ORD005000"/>
    <s v="CUST6578"/>
    <s v="Donald Perez"/>
    <s v="kenneth.powell@outlook.com"/>
    <x v="0"/>
    <d v="2024-02-13T00:00:00"/>
    <x v="300"/>
    <x v="0"/>
    <x v="0"/>
    <s v="January"/>
    <x v="0"/>
    <s v="PROD7983"/>
    <x v="9"/>
    <x v="4"/>
    <n v="488"/>
    <n v="1"/>
    <n v="488"/>
    <x v="0"/>
    <n v="32"/>
    <n v="8"/>
    <x v="1"/>
    <n v="0.25"/>
    <n v="1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353E09-230C-443D-952B-A42EC4328411}"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12:K20" firstHeaderRow="1" firstDataRow="1" firstDataCol="1"/>
  <pivotFields count="25">
    <pivotField dataField="1" showAll="0"/>
    <pivotField showAll="0"/>
    <pivotField showAll="0"/>
    <pivotField showAll="0"/>
    <pivotField axis="axisRow" showAll="0">
      <items count="8">
        <item x="0"/>
        <item x="5"/>
        <item x="2"/>
        <item x="6"/>
        <item x="3"/>
        <item x="4"/>
        <item x="1"/>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numFmtId="9" showAll="0"/>
    <pivotField numFmtId="164" showAll="0"/>
    <pivotField showAll="0" defaultSubtotal="0"/>
    <pivotField showAll="0" defaultSubtotal="0"/>
  </pivotFields>
  <rowFields count="1">
    <field x="4"/>
  </rowFields>
  <rowItems count="8">
    <i>
      <x/>
    </i>
    <i>
      <x v="1"/>
    </i>
    <i>
      <x v="2"/>
    </i>
    <i>
      <x v="3"/>
    </i>
    <i>
      <x v="4"/>
    </i>
    <i>
      <x v="5"/>
    </i>
    <i>
      <x v="6"/>
    </i>
    <i t="grand">
      <x/>
    </i>
  </rowItems>
  <colItems count="1">
    <i/>
  </colItems>
  <dataFields count="1">
    <dataField name="Count of Order_ID" fld="0" subtotal="count" baseField="0" baseItem="0"/>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ECED23-60F6-4619-B6D4-F96EC89594A0}"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20:I24" firstHeaderRow="1" firstDataRow="1" firstDataCol="1"/>
  <pivotFields count="25">
    <pivotField dataField="1"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numFmtId="164" showAll="0"/>
    <pivotField showAll="0"/>
    <pivotField numFmtId="164" showAll="0"/>
    <pivotField showAll="0"/>
    <pivotField axis="axisRow" showAll="0">
      <items count="4">
        <item x="1"/>
        <item x="2"/>
        <item x="0"/>
        <item t="default"/>
      </items>
    </pivotField>
    <pivotField numFmtId="9" showAll="0"/>
    <pivotField numFmtId="164" showAll="0"/>
    <pivotField showAll="0" defaultSubtotal="0"/>
    <pivotField showAll="0" defaultSubtotal="0"/>
  </pivotFields>
  <rowFields count="1">
    <field x="20"/>
  </rowFields>
  <rowItems count="4">
    <i>
      <x/>
    </i>
    <i>
      <x v="1"/>
    </i>
    <i>
      <x v="2"/>
    </i>
    <i t="grand">
      <x/>
    </i>
  </rowItems>
  <colItems count="1">
    <i/>
  </colItems>
  <dataFields count="1">
    <dataField name="Count of Order_ID" fld="0" subtotal="count" baseField="0" baseItem="0"/>
  </dataFields>
  <formats count="1">
    <format dxfId="44">
      <pivotArea outline="0" collapsedLevelsAreSubtotals="1" fieldPosition="0"/>
    </format>
  </formats>
  <chartFormats count="20">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0" count="1" selected="0">
            <x v="0"/>
          </reference>
        </references>
      </pivotArea>
    </chartFormat>
    <chartFormat chart="3" format="7">
      <pivotArea type="data" outline="0" fieldPosition="0">
        <references count="2">
          <reference field="4294967294" count="1" selected="0">
            <x v="0"/>
          </reference>
          <reference field="20" count="1" selected="0">
            <x v="1"/>
          </reference>
        </references>
      </pivotArea>
    </chartFormat>
    <chartFormat chart="3" format="8">
      <pivotArea type="data" outline="0" fieldPosition="0">
        <references count="2">
          <reference field="4294967294" count="1" selected="0">
            <x v="0"/>
          </reference>
          <reference field="20" count="1" selected="0">
            <x v="2"/>
          </reference>
        </references>
      </pivotArea>
    </chartFormat>
    <chartFormat chart="1" format="1">
      <pivotArea type="data" outline="0" fieldPosition="0">
        <references count="2">
          <reference field="4294967294" count="1" selected="0">
            <x v="0"/>
          </reference>
          <reference field="20" count="1" selected="0">
            <x v="0"/>
          </reference>
        </references>
      </pivotArea>
    </chartFormat>
    <chartFormat chart="1" format="2">
      <pivotArea type="data" outline="0" fieldPosition="0">
        <references count="2">
          <reference field="4294967294" count="1" selected="0">
            <x v="0"/>
          </reference>
          <reference field="20" count="1" selected="0">
            <x v="2"/>
          </reference>
        </references>
      </pivotArea>
    </chartFormat>
    <chartFormat chart="1" format="3">
      <pivotArea type="data" outline="0" fieldPosition="0">
        <references count="2">
          <reference field="4294967294" count="1" selected="0">
            <x v="0"/>
          </reference>
          <reference field="20" count="1" selected="0">
            <x v="1"/>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20" count="1" selected="0">
            <x v="0"/>
          </reference>
        </references>
      </pivotArea>
    </chartFormat>
    <chartFormat chart="5" format="15">
      <pivotArea type="data" outline="0" fieldPosition="0">
        <references count="2">
          <reference field="4294967294" count="1" selected="0">
            <x v="0"/>
          </reference>
          <reference field="20" count="1" selected="0">
            <x v="1"/>
          </reference>
        </references>
      </pivotArea>
    </chartFormat>
    <chartFormat chart="5" format="16">
      <pivotArea type="data" outline="0" fieldPosition="0">
        <references count="2">
          <reference field="4294967294" count="1" selected="0">
            <x v="0"/>
          </reference>
          <reference field="20"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20" count="1" selected="0">
            <x v="0"/>
          </reference>
        </references>
      </pivotArea>
    </chartFormat>
    <chartFormat chart="6" format="11">
      <pivotArea type="data" outline="0" fieldPosition="0">
        <references count="2">
          <reference field="4294967294" count="1" selected="0">
            <x v="0"/>
          </reference>
          <reference field="20" count="1" selected="0">
            <x v="1"/>
          </reference>
        </references>
      </pivotArea>
    </chartFormat>
    <chartFormat chart="6" format="12">
      <pivotArea type="data" outline="0" fieldPosition="0">
        <references count="2">
          <reference field="4294967294" count="1" selected="0">
            <x v="0"/>
          </reference>
          <reference field="20"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20" count="1" selected="0">
            <x v="0"/>
          </reference>
        </references>
      </pivotArea>
    </chartFormat>
    <chartFormat chart="7" format="15">
      <pivotArea type="data" outline="0" fieldPosition="0">
        <references count="2">
          <reference field="4294967294" count="1" selected="0">
            <x v="0"/>
          </reference>
          <reference field="20" count="1" selected="0">
            <x v="1"/>
          </reference>
        </references>
      </pivotArea>
    </chartFormat>
    <chartFormat chart="7" format="16">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160BCC-0B05-41DD-97C6-B9FC73724D93}"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1:E19" firstHeaderRow="1" firstDataRow="1" firstDataCol="1"/>
  <pivotFields count="25">
    <pivotField showAll="0"/>
    <pivotField showAll="0"/>
    <pivotField showAll="0"/>
    <pivotField showAll="0"/>
    <pivotField axis="axisRow" showAll="0" sortType="ascending">
      <items count="8">
        <item x="0"/>
        <item x="5"/>
        <item x="2"/>
        <item x="6"/>
        <item x="3"/>
        <item x="4"/>
        <item x="1"/>
        <item t="default"/>
      </items>
      <autoSortScope>
        <pivotArea dataOnly="0" outline="0" fieldPosition="0">
          <references count="1">
            <reference field="4294967294" count="1" selected="0">
              <x v="0"/>
            </reference>
          </references>
        </pivotArea>
      </autoSortScope>
    </pivotField>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numFmtId="164" showAll="0"/>
    <pivotField showAll="0"/>
    <pivotField numFmtId="164" showAll="0"/>
    <pivotField dataField="1" showAll="0"/>
    <pivotField showAll="0"/>
    <pivotField numFmtId="9" showAll="0"/>
    <pivotField numFmtId="164" showAll="0"/>
    <pivotField showAll="0" defaultSubtotal="0"/>
    <pivotField showAll="0" defaultSubtotal="0"/>
  </pivotFields>
  <rowFields count="1">
    <field x="4"/>
  </rowFields>
  <rowItems count="8">
    <i>
      <x v="6"/>
    </i>
    <i>
      <x v="5"/>
    </i>
    <i>
      <x v="4"/>
    </i>
    <i>
      <x v="3"/>
    </i>
    <i>
      <x/>
    </i>
    <i>
      <x v="2"/>
    </i>
    <i>
      <x v="1"/>
    </i>
    <i t="grand">
      <x/>
    </i>
  </rowItems>
  <colItems count="1">
    <i/>
  </colItems>
  <dataFields count="1">
    <dataField name="Average of Delivery_Time_Days" fld="19" subtotal="average" baseField="4" baseItem="0" numFmtId="2"/>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44773E-3316-43DA-A9DA-081EC08A71D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H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dataField="1" numFmtId="164" showAll="0"/>
    <pivotField axis="axisRow" showAll="0">
      <items count="6">
        <item x="4"/>
        <item x="1"/>
        <item x="3"/>
        <item x="2"/>
        <item x="0"/>
        <item t="default"/>
      </items>
    </pivotField>
    <pivotField numFmtId="164" showAll="0"/>
    <pivotField showAll="0"/>
    <pivotField showAll="0"/>
    <pivotField numFmtId="9" showAll="0"/>
    <pivotField numFmtId="164" showAll="0"/>
    <pivotField showAll="0" defaultSubtotal="0"/>
    <pivotField showAll="0" defaultSubtotal="0"/>
  </pivotFields>
  <rowFields count="1">
    <field x="17"/>
  </rowFields>
  <rowItems count="6">
    <i>
      <x/>
    </i>
    <i>
      <x v="1"/>
    </i>
    <i>
      <x v="2"/>
    </i>
    <i>
      <x v="3"/>
    </i>
    <i>
      <x v="4"/>
    </i>
    <i t="grand">
      <x/>
    </i>
  </rowItems>
  <colItems count="1">
    <i/>
  </colItems>
  <dataFields count="1">
    <dataField name="Sum of Total_Price" fld="16" baseField="16" baseItem="0" numFmtId="164"/>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E67434-9646-416E-BE5F-107F14CD5A6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25">
    <pivotField dataField="1"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numFmtId="164" showAll="0"/>
    <pivotField axis="axisRow" showAll="0">
      <items count="6">
        <item x="4"/>
        <item x="1"/>
        <item x="3"/>
        <item x="2"/>
        <item x="0"/>
        <item t="default"/>
      </items>
    </pivotField>
    <pivotField numFmtId="164" showAll="0"/>
    <pivotField showAll="0"/>
    <pivotField showAll="0"/>
    <pivotField numFmtId="9" showAll="0"/>
    <pivotField numFmtId="164" showAll="0"/>
    <pivotField showAll="0" defaultSubtotal="0"/>
    <pivotField showAll="0" defaultSubtotal="0"/>
  </pivotFields>
  <rowFields count="1">
    <field x="17"/>
  </rowFields>
  <rowItems count="6">
    <i>
      <x/>
    </i>
    <i>
      <x v="1"/>
    </i>
    <i>
      <x v="2"/>
    </i>
    <i>
      <x v="3"/>
    </i>
    <i>
      <x v="4"/>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507763-2731-47E0-A9C0-A6EF574A6925}"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0">
  <location ref="I6:J1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0"/>
        <item x="10"/>
        <item x="3"/>
        <item x="4"/>
        <item x="2"/>
        <item x="9"/>
        <item x="11"/>
        <item x="6"/>
        <item x="8"/>
        <item x="5"/>
        <item x="7"/>
        <item x="1"/>
        <item t="default"/>
      </items>
    </pivotField>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dataField="1" showAll="0"/>
    <pivotField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Quantity" fld="15"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051C5A-7164-4E91-AA80-E3FDB3642FDC}"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U6:V2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axis="axisRow" showAll="0" sortType="de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dataField="1"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23">
    <i>
      <x v="3"/>
    </i>
    <i>
      <x v="11"/>
    </i>
    <i>
      <x v="13"/>
    </i>
    <i>
      <x v="9"/>
    </i>
    <i>
      <x v="7"/>
    </i>
    <i>
      <x v="2"/>
    </i>
    <i>
      <x v="19"/>
    </i>
    <i>
      <x v="4"/>
    </i>
    <i>
      <x v="6"/>
    </i>
    <i>
      <x v="12"/>
    </i>
    <i>
      <x v="10"/>
    </i>
    <i>
      <x v="18"/>
    </i>
    <i>
      <x v="1"/>
    </i>
    <i>
      <x v="21"/>
    </i>
    <i>
      <x v="16"/>
    </i>
    <i>
      <x v="20"/>
    </i>
    <i>
      <x/>
    </i>
    <i>
      <x v="14"/>
    </i>
    <i>
      <x v="5"/>
    </i>
    <i>
      <x v="8"/>
    </i>
    <i>
      <x v="15"/>
    </i>
    <i>
      <x v="17"/>
    </i>
    <i t="grand">
      <x/>
    </i>
  </rowItems>
  <colItems count="1">
    <i/>
  </colItems>
  <dataFields count="1">
    <dataField name="Sum of Profit Margin" fld="21" baseField="0" baseItem="0" numFmtId="9"/>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96A9DA-7B7F-42DA-91BB-EA00E5ADED9E}"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R6:S14" firstHeaderRow="1" firstDataRow="1" firstDataCol="1"/>
  <pivotFields count="25">
    <pivotField showAll="0"/>
    <pivotField showAll="0"/>
    <pivotField showAll="0"/>
    <pivotField showAll="0"/>
    <pivotField axis="axisRow" showAll="0">
      <items count="8">
        <item x="0"/>
        <item x="5"/>
        <item x="2"/>
        <item x="6"/>
        <item x="3"/>
        <item x="4"/>
        <item x="1"/>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8">
    <i>
      <x/>
    </i>
    <i>
      <x v="1"/>
    </i>
    <i>
      <x v="2"/>
    </i>
    <i>
      <x v="3"/>
    </i>
    <i>
      <x v="4"/>
    </i>
    <i>
      <x v="5"/>
    </i>
    <i>
      <x v="6"/>
    </i>
    <i t="grand">
      <x/>
    </i>
  </rowItems>
  <colItems count="1">
    <i/>
  </colItems>
  <dataFields count="1">
    <dataField name="Sum of Total_Price" fld="16" baseField="0" baseItem="0"/>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8DFF75-FE8A-4C3D-9BA9-895CED728D45}"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L6:M12"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axis="axisRow" showAll="0" measureFilter="1" sortType="a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numFmtId="9" showAll="0"/>
    <pivotField dataField="1"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6">
    <i>
      <x v="9"/>
    </i>
    <i>
      <x v="2"/>
    </i>
    <i>
      <x v="13"/>
    </i>
    <i>
      <x v="3"/>
    </i>
    <i>
      <x v="11"/>
    </i>
    <i t="grand">
      <x/>
    </i>
  </rowItems>
  <colItems count="1">
    <i/>
  </colItems>
  <dataFields count="1">
    <dataField name="Sum of Profit" fld="22" baseField="0" baseItem="0" numFmtId="164"/>
  </dataFields>
  <formats count="1">
    <format dxfId="36">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058A14-4928-444A-8998-D946BF52C5A6}" name="product analysi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C26" firstHeaderRow="0"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axis="axisRow" showAll="0" sortType="de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dataField="1" showAll="0"/>
    <pivotField dataField="1" numFmtId="164" showAll="0"/>
    <pivotField showAll="0"/>
    <pivotField numFmtId="164" showAll="0"/>
    <pivotField showAll="0"/>
    <pivotField showAll="0"/>
    <pivotField numFmtId="9" showAll="0"/>
    <pivotField numFmtId="164" showAll="0"/>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23">
    <i>
      <x v="2"/>
    </i>
    <i>
      <x v="10"/>
    </i>
    <i>
      <x v="11"/>
    </i>
    <i>
      <x v="1"/>
    </i>
    <i>
      <x v="20"/>
    </i>
    <i>
      <x v="3"/>
    </i>
    <i>
      <x v="12"/>
    </i>
    <i>
      <x/>
    </i>
    <i>
      <x v="13"/>
    </i>
    <i>
      <x v="7"/>
    </i>
    <i>
      <x v="19"/>
    </i>
    <i>
      <x v="4"/>
    </i>
    <i>
      <x v="18"/>
    </i>
    <i>
      <x v="14"/>
    </i>
    <i>
      <x v="21"/>
    </i>
    <i>
      <x v="9"/>
    </i>
    <i>
      <x v="6"/>
    </i>
    <i>
      <x v="8"/>
    </i>
    <i>
      <x v="5"/>
    </i>
    <i>
      <x v="15"/>
    </i>
    <i>
      <x v="16"/>
    </i>
    <i>
      <x v="17"/>
    </i>
    <i t="grand">
      <x/>
    </i>
  </rowItems>
  <colFields count="1">
    <field x="-2"/>
  </colFields>
  <colItems count="2">
    <i>
      <x/>
    </i>
    <i i="1">
      <x v="1"/>
    </i>
  </colItems>
  <dataFields count="2">
    <dataField name="Sum of Quantity" fld="15" baseField="0" baseItem="0"/>
    <dataField name="Sum of Total_Price" fld="16" baseField="0" baseItem="0" numFmtId="164"/>
  </dataFields>
  <formats count="1">
    <format dxfId="3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2A07C4-8A2D-42DA-8BF1-7906807FBB10}"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O6:P12"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showAll="0"/>
    <pivotField axis="axisRow"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6">
    <i>
      <x/>
    </i>
    <i>
      <x v="1"/>
    </i>
    <i>
      <x v="2"/>
    </i>
    <i>
      <x v="3"/>
    </i>
    <i>
      <x v="4"/>
    </i>
    <i t="grand">
      <x/>
    </i>
  </rowItems>
  <colItems count="1">
    <i/>
  </colItems>
  <dataFields count="1">
    <dataField name="Sum of Total_Price" fld="16" baseField="0" baseItem="0" numFmtId="164"/>
  </dataFields>
  <formats count="1">
    <format dxfId="38">
      <pivotArea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3" count="1" selected="0">
            <x v="0"/>
          </reference>
        </references>
      </pivotArea>
    </chartFormat>
    <chartFormat chart="10" format="9">
      <pivotArea type="data" outline="0" fieldPosition="0">
        <references count="2">
          <reference field="4294967294" count="1" selected="0">
            <x v="0"/>
          </reference>
          <reference field="13" count="1" selected="0">
            <x v="1"/>
          </reference>
        </references>
      </pivotArea>
    </chartFormat>
    <chartFormat chart="10" format="10">
      <pivotArea type="data" outline="0" fieldPosition="0">
        <references count="2">
          <reference field="4294967294" count="1" selected="0">
            <x v="0"/>
          </reference>
          <reference field="13" count="1" selected="0">
            <x v="2"/>
          </reference>
        </references>
      </pivotArea>
    </chartFormat>
    <chartFormat chart="10" format="11">
      <pivotArea type="data" outline="0" fieldPosition="0">
        <references count="2">
          <reference field="4294967294" count="1" selected="0">
            <x v="0"/>
          </reference>
          <reference field="13" count="1" selected="0">
            <x v="3"/>
          </reference>
        </references>
      </pivotArea>
    </chartFormat>
    <chartFormat chart="10" format="12">
      <pivotArea type="data" outline="0" fieldPosition="0">
        <references count="2">
          <reference field="4294967294" count="1" selected="0">
            <x v="0"/>
          </reference>
          <reference field="13" count="1" selected="0">
            <x v="4"/>
          </reference>
        </references>
      </pivotArea>
    </chartFormat>
    <chartFormat chart="8" format="1">
      <pivotArea type="data" outline="0" fieldPosition="0">
        <references count="2">
          <reference field="4294967294" count="1" selected="0">
            <x v="0"/>
          </reference>
          <reference field="13" count="1" selected="0">
            <x v="0"/>
          </reference>
        </references>
      </pivotArea>
    </chartFormat>
    <chartFormat chart="8" format="2">
      <pivotArea type="data" outline="0" fieldPosition="0">
        <references count="2">
          <reference field="4294967294" count="1" selected="0">
            <x v="0"/>
          </reference>
          <reference field="13" count="1" selected="0">
            <x v="1"/>
          </reference>
        </references>
      </pivotArea>
    </chartFormat>
    <chartFormat chart="8" format="3">
      <pivotArea type="data" outline="0" fieldPosition="0">
        <references count="2">
          <reference field="4294967294" count="1" selected="0">
            <x v="0"/>
          </reference>
          <reference field="13" count="1" selected="0">
            <x v="2"/>
          </reference>
        </references>
      </pivotArea>
    </chartFormat>
    <chartFormat chart="8" format="4">
      <pivotArea type="data" outline="0" fieldPosition="0">
        <references count="2">
          <reference field="4294967294" count="1" selected="0">
            <x v="0"/>
          </reference>
          <reference field="13" count="1" selected="0">
            <x v="3"/>
          </reference>
        </references>
      </pivotArea>
    </chartFormat>
    <chartFormat chart="8"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2775AB-208F-4E13-A64A-D03538B5B97B}"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F23:G2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axis="axisRow" showAll="0" measureFilter="1" sortType="a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6">
    <i>
      <x v="3"/>
    </i>
    <i>
      <x v="11"/>
    </i>
    <i>
      <x v="1"/>
    </i>
    <i>
      <x v="10"/>
    </i>
    <i>
      <x v="2"/>
    </i>
    <i t="grand">
      <x/>
    </i>
  </rowItems>
  <colItems count="1">
    <i/>
  </colItems>
  <dataFields count="1">
    <dataField name="Sum of Total_Price" fld="16" baseField="0" baseItem="0" numFmtId="164"/>
  </dataFields>
  <formats count="1">
    <format dxfId="3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A9EE3C-CA91-42A5-AE36-A42AC286F6C3}"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F6:G1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0"/>
        <item x="10"/>
        <item x="3"/>
        <item x="4"/>
        <item x="2"/>
        <item x="9"/>
        <item x="11"/>
        <item x="6"/>
        <item x="8"/>
        <item x="5"/>
        <item x="7"/>
        <item x="1"/>
        <item t="default"/>
      </items>
    </pivotField>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Total_Price" fld="16" baseField="0" baseItem="0" numFmtId="164"/>
  </dataFields>
  <formats count="1">
    <format dxfId="4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862B27-16A8-4917-AF55-5322628A10E1}" name="PivotTable30"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R29:S35"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x="2"/>
        <item x="1"/>
        <item x="0"/>
        <item t="default"/>
      </items>
    </pivotField>
    <pivotField showAll="0"/>
    <pivotField axis="axisRow" showAll="0" measureFilter="1" sortType="a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numFmtId="9" showAll="0"/>
    <pivotField dataField="1"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6">
    <i>
      <x v="17"/>
    </i>
    <i>
      <x v="5"/>
    </i>
    <i>
      <x v="14"/>
    </i>
    <i>
      <x v="8"/>
    </i>
    <i>
      <x v="15"/>
    </i>
    <i t="grand">
      <x/>
    </i>
  </rowItems>
  <colItems count="1">
    <i/>
  </colItems>
  <dataFields count="1">
    <dataField name="Sum of Profit" fld="22" baseField="0" baseItem="0"/>
  </dataFields>
  <formats count="1">
    <format dxfId="41">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0"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2EEF4AE-82A8-4ACD-B396-45F2E5EB6335}" name="PivotTable2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O30:P43"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0"/>
        <item x="10"/>
        <item x="3"/>
        <item x="4"/>
        <item x="2"/>
        <item x="9"/>
        <item x="11"/>
        <item x="6"/>
        <item x="8"/>
        <item x="5"/>
        <item x="7"/>
        <item x="1"/>
        <item t="default"/>
      </items>
    </pivotField>
    <pivotField showAll="0">
      <items count="3">
        <item x="1"/>
        <item x="0"/>
        <item t="default"/>
      </items>
    </pivotField>
    <pivotField showAll="0"/>
    <pivotField showAll="0">
      <items count="4">
        <item x="2"/>
        <item x="1"/>
        <item x="0"/>
        <item t="default"/>
      </items>
    </pivotField>
    <pivotField showAll="0"/>
    <pivotField showAll="0"/>
    <pivotField showAll="0">
      <items count="6">
        <item x="0"/>
        <item x="1"/>
        <item x="3"/>
        <item x="4"/>
        <item x="2"/>
        <item t="default"/>
      </items>
    </pivotField>
    <pivotField numFmtId="164" showAll="0"/>
    <pivotField dataField="1" showAll="0"/>
    <pivotField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Quantity" fld="15" baseField="0" baseItem="0" numFmtId="3"/>
  </dataFields>
  <formats count="1">
    <format dxfId="42">
      <pivotArea outline="0" collapsedLevelsAreSubtotals="1" fieldPosition="0"/>
    </format>
  </format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F185E6-0E1D-438C-9ED9-5AF665D8884F}" autoFormatId="16" applyNumberFormats="0" applyBorderFormats="0" applyFontFormats="0" applyPatternFormats="0" applyAlignmentFormats="0" applyWidthHeightFormats="0">
  <queryTableRefresh nextId="24">
    <queryTableFields count="23">
      <queryTableField id="1" name="Order_ID" tableColumnId="1"/>
      <queryTableField id="2" name="Customer_ID" tableColumnId="2"/>
      <queryTableField id="3" name="Customer_Name" tableColumnId="3"/>
      <queryTableField id="4" name="Email" tableColumnId="4"/>
      <queryTableField id="5" name="Country" tableColumnId="5"/>
      <queryTableField id="6" name="Signup_Date" tableColumnId="6"/>
      <queryTableField id="7" name="Order_Date" tableColumnId="7"/>
      <queryTableField id="20" dataBound="0" tableColumnId="20"/>
      <queryTableField id="23" dataBound="0" tableColumnId="24"/>
      <queryTableField id="19" dataBound="0" tableColumnId="19"/>
      <queryTableField id="8" name="Order_Status" tableColumnId="8"/>
      <queryTableField id="9" name="Product_ID" tableColumnId="9"/>
      <queryTableField id="10" name="Product_Name" tableColumnId="10"/>
      <queryTableField id="11" name="Category" tableColumnId="11"/>
      <queryTableField id="12" name="Price" tableColumnId="12"/>
      <queryTableField id="13" name="Quantity" tableColumnId="13"/>
      <queryTableField id="14" name="Total_Price" tableColumnId="14"/>
      <queryTableField id="15" name="Payment_Method" tableColumnId="15"/>
      <queryTableField id="16" name="Shipping_Cost" tableColumnId="16"/>
      <queryTableField id="17" name="Delivery_Time_Days" tableColumnId="17"/>
      <queryTableField id="22" dataBound="0" tableColumnId="23"/>
      <queryTableField id="21" dataBound="0" tableColumnId="22"/>
      <queryTableField id="18" name="Profit"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B2C8C67-8822-482C-9F3E-EC314AF4E913}" sourceName="Order_Date">
  <pivotTables>
    <pivotTable tabId="4" name="PivotTable5"/>
    <pivotTable tabId="7" name="PivotTable12"/>
    <pivotTable tabId="7" name="PivotTable13"/>
    <pivotTable tabId="7" name="PivotTable14"/>
    <pivotTable tabId="7" name="PivotTable21"/>
    <pivotTable tabId="7" name="PivotTable22"/>
    <pivotTable tabId="4" name="PivotTable1"/>
    <pivotTable tabId="4" name="PivotTable2"/>
    <pivotTable tabId="4" name="PivotTable3"/>
    <pivotTable tabId="4" name="PivotTable4"/>
    <pivotTable tabId="4" name="PivotTable6"/>
    <pivotTable tabId="4" name="PivotTable7"/>
    <pivotTable tabId="4" name="product analysis"/>
    <pivotTable tabId="4" name="PivotTable23"/>
    <pivotTable tabId="4" name="PivotTable30"/>
  </pivotTables>
  <data>
    <tabular pivotCacheId="69819328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93B2CE73-510B-4182-8B5A-1B3DE67130F9}" sourceName="Order_Status">
  <pivotTables>
    <pivotTable tabId="7" name="PivotTable13"/>
    <pivotTable tabId="7" name="PivotTable12"/>
    <pivotTable tabId="7" name="PivotTable14"/>
    <pivotTable tabId="7" name="PivotTable21"/>
    <pivotTable tabId="7" name="PivotTable22"/>
    <pivotTable tabId="4" name="PivotTable1"/>
    <pivotTable tabId="4" name="PivotTable2"/>
    <pivotTable tabId="4" name="PivotTable3"/>
    <pivotTable tabId="4" name="PivotTable4"/>
    <pivotTable tabId="4" name="PivotTable5"/>
    <pivotTable tabId="4" name="PivotTable6"/>
    <pivotTable tabId="4" name="PivotTable7"/>
    <pivotTable tabId="4" name="product analysis"/>
    <pivotTable tabId="4" name="PivotTable23"/>
    <pivotTable tabId="4" name="PivotTable30"/>
  </pivotTables>
  <data>
    <tabular pivotCacheId="69819328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F290C61-1583-4892-9C4E-09894B0EEC45}" sourceName="Category">
  <pivotTables>
    <pivotTable tabId="7" name="PivotTable14"/>
    <pivotTable tabId="7" name="PivotTable12"/>
    <pivotTable tabId="7" name="PivotTable13"/>
    <pivotTable tabId="7" name="PivotTable21"/>
    <pivotTable tabId="7" name="PivotTable22"/>
    <pivotTable tabId="4" name="PivotTable1"/>
    <pivotTable tabId="4" name="PivotTable2"/>
    <pivotTable tabId="4" name="PivotTable3"/>
    <pivotTable tabId="4" name="PivotTable4"/>
    <pivotTable tabId="4" name="PivotTable5"/>
    <pivotTable tabId="4" name="PivotTable6"/>
    <pivotTable tabId="4" name="PivotTable7"/>
    <pivotTable tabId="4" name="product analysis"/>
    <pivotTable tabId="4" name="PivotTable23"/>
    <pivotTable tabId="4" name="PivotTable30"/>
  </pivotTables>
  <data>
    <tabular pivotCacheId="698193282">
      <items count="5">
        <i x="0" s="1"/>
        <i x="1" s="1"/>
        <i x="3"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EBCE0E0E-1CAF-4C03-A016-887A1D887380}" sourceName="Order_Year">
  <pivotTables>
    <pivotTable tabId="7" name="PivotTable14"/>
    <pivotTable tabId="7" name="PivotTable12"/>
    <pivotTable tabId="7" name="PivotTable13"/>
    <pivotTable tabId="7" name="PivotTable21"/>
    <pivotTable tabId="7" name="PivotTable22"/>
    <pivotTable tabId="4" name="PivotTable1"/>
    <pivotTable tabId="4" name="PivotTable2"/>
    <pivotTable tabId="4" name="PivotTable23"/>
    <pivotTable tabId="4" name="PivotTable3"/>
    <pivotTable tabId="4" name="PivotTable4"/>
    <pivotTable tabId="4" name="PivotTable5"/>
    <pivotTable tabId="4" name="PivotTable6"/>
    <pivotTable tabId="4" name="PivotTable7"/>
    <pivotTable tabId="4" name="product analysis"/>
    <pivotTable tabId="4" name="PivotTable30"/>
  </pivotTables>
  <data>
    <tabular pivotCacheId="69819328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tatus 2" xr10:uid="{955BA8AA-735F-4BBB-A5EB-8F9D614B42BA}" cache="Slicer_Order_Status" caption="Order_Status" style="SlicerStyleDark3 2" rowHeight="241300"/>
  <slicer name="Category 1" xr10:uid="{EC77A5CA-7D3A-4B0A-8ECB-4F5A7D6A7765}" cache="Slicer_Category" caption="Category" style="SlicerStyleDark3 2" rowHeight="241300"/>
  <slicer name="Order_Year 2" xr10:uid="{CFB9F3CD-5294-4B16-B95A-A20816574F78}" cache="Slicer_Order_Year" caption="Order_Year" columnCount="2" style="SlicerStyleDark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3" xr10:uid="{D4078233-0C58-4846-92D9-10E825E5DEB4}" cache="Slicer_Order_Date" caption="Order_Date" columnCount="5" style="SlicerStyleDark3 2" rowHeight="241300"/>
  <slicer name="Order_Status 1" xr10:uid="{659CD370-384B-4F9D-9599-AF63BC8718DB}" cache="Slicer_Order_Status" caption="Order_Status" style="SlicerStyleDark3 2" rowHeight="241300"/>
  <slicer name="Category 2" xr10:uid="{7350D186-D508-40E4-8AC1-0FDE1D320404}" cache="Slicer_Category" caption="Category" style="SlicerStyleDark3 2" rowHeight="241300"/>
  <slicer name="Order_Year 1" xr10:uid="{8D8E0086-A805-41A9-B82C-160F7220FB26}" cache="Slicer_Order_Year" caption="Order_Year" columnCount="2" style="SlicerStyleDark3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tatus" xr10:uid="{B4B56394-71B4-49A7-A5B4-A3964799D0C1}" cache="Slicer_Order_Status" caption="Order_Status" rowHeight="241300"/>
  <slicer name="Category" xr10:uid="{2DF20192-9B8F-42AA-B431-B52108DA0B4D}" cache="Slicer_Category" caption="Category" rowHeight="241300"/>
  <slicer name="Order_Year" xr10:uid="{88943C4E-8DC6-4DB4-9C77-7DC3608AB097}" cache="Slicer_Order_Year" caption="Order_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2" xr10:uid="{BD7083F5-95E0-4217-A6A0-F983F984C72E}" cache="Slicer_Order_Date" caption="Order_Date"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5D8292-A26E-49D9-AF5F-EC5621359D99}" name="Ecommerce_Sales" displayName="Ecommerce_Sales" ref="A1:W5001" tableType="queryTable" totalsRowShown="0">
  <autoFilter ref="A1:W5001" xr:uid="{6D5D8292-A26E-49D9-AF5F-EC5621359D99}"/>
  <tableColumns count="23">
    <tableColumn id="1" xr3:uid="{EC1CEBFC-B8DF-4CCC-97D1-38C1E81979B5}" uniqueName="1" name="Order_ID" queryTableFieldId="1" dataDxfId="33"/>
    <tableColumn id="2" xr3:uid="{5B20CEC4-0416-4193-9E44-837A4A7236FE}" uniqueName="2" name="Customer_ID" queryTableFieldId="2" dataDxfId="32"/>
    <tableColumn id="3" xr3:uid="{56A08283-F9C1-46D0-9195-91A65F68893A}" uniqueName="3" name="Customer_Name" queryTableFieldId="3" dataDxfId="31"/>
    <tableColumn id="4" xr3:uid="{57C9F73B-3870-4B6F-A8B5-2C3EC0ED65D6}" uniqueName="4" name="Email" queryTableFieldId="4" dataDxfId="30"/>
    <tableColumn id="5" xr3:uid="{0B774BE8-0623-4845-B6FD-E199428113F0}" uniqueName="5" name="Country" queryTableFieldId="5" dataDxfId="29"/>
    <tableColumn id="6" xr3:uid="{8907EECF-6919-45A7-9288-CADDED8E8EDD}" uniqueName="6" name="Signup_Date" queryTableFieldId="6" dataDxfId="28"/>
    <tableColumn id="7" xr3:uid="{F9419197-20FF-4747-9172-0CC038A6CFC7}" uniqueName="7" name="Order_Date" queryTableFieldId="7" dataDxfId="27"/>
    <tableColumn id="20" xr3:uid="{F0B0D894-4BBE-41EC-90F9-97FAFBE7CC18}" uniqueName="20" name="Order_Month" queryTableFieldId="20" dataDxfId="26">
      <calculatedColumnFormula>TEXT(Ecommerce_Sales[[#This Row],[Order_Date]],"mmmm")</calculatedColumnFormula>
    </tableColumn>
    <tableColumn id="24" xr3:uid="{9C140E12-01D9-488F-A252-8B18CA928B9C}" uniqueName="24" name="Order_Year" queryTableFieldId="23" dataDxfId="25">
      <calculatedColumnFormula>TEXT(Ecommerce_Sales[[#This Row],[Order_Date]],"yyyy")</calculatedColumnFormula>
    </tableColumn>
    <tableColumn id="19" xr3:uid="{565B6316-5192-4419-9049-7C8A943F248D}" uniqueName="19" name="Order_Day" queryTableFieldId="19" dataDxfId="24">
      <calculatedColumnFormula>TEXT(Ecommerce_Sales[[#This Row],[Order_Date]],"mmmm")</calculatedColumnFormula>
    </tableColumn>
    <tableColumn id="8" xr3:uid="{3DDE7A24-0657-4161-8E51-21CB68822A06}" uniqueName="8" name="Order_Status" queryTableFieldId="8" dataDxfId="23"/>
    <tableColumn id="9" xr3:uid="{05151808-5A96-42D6-B558-4B5AF2664214}" uniqueName="9" name="Product_ID" queryTableFieldId="9" dataDxfId="22"/>
    <tableColumn id="10" xr3:uid="{245DBE71-9849-4FEF-9496-1B89A1D766BE}" uniqueName="10" name="Product_Name" queryTableFieldId="10" dataDxfId="21"/>
    <tableColumn id="11" xr3:uid="{0D14DC05-004F-43A4-BB45-1E7713502BB8}" uniqueName="11" name="Category" queryTableFieldId="11" dataDxfId="20"/>
    <tableColumn id="12" xr3:uid="{5BDE9DE9-4F95-4C1A-A961-E0C4E7010E50}" uniqueName="12" name="Price" queryTableFieldId="12" dataDxfId="19"/>
    <tableColumn id="13" xr3:uid="{BF0F9A24-39FD-42E8-B74C-F61B7590096D}" uniqueName="13" name="Quantity" queryTableFieldId="13"/>
    <tableColumn id="14" xr3:uid="{278F6CF5-621F-45AB-B7CD-9B5C69BCB061}" uniqueName="14" name="Total_Price" queryTableFieldId="14" dataDxfId="18"/>
    <tableColumn id="15" xr3:uid="{2B36E14A-A617-43EA-8F50-52C3B2CE2BF6}" uniqueName="15" name="Payment_Method" queryTableFieldId="15" dataDxfId="17"/>
    <tableColumn id="16" xr3:uid="{5593EE20-8DD3-4562-84BA-B147F0D40CFE}" uniqueName="16" name="Shipping_Cost" queryTableFieldId="16" dataDxfId="16"/>
    <tableColumn id="17" xr3:uid="{60C9AD77-4D3D-4138-8122-6A39C9C7BAB5}" uniqueName="17" name="Delivery_Time_Days" queryTableFieldId="17"/>
    <tableColumn id="23" xr3:uid="{ED417B40-3763-41C6-A4E5-AAA3F29C42BB}" uniqueName="23" name="Delivery Status" queryTableFieldId="22" dataDxfId="15">
      <calculatedColumnFormula>IF(Ecommerce_Sales[[#This Row],[Delivery_Time_Days]]&gt;7,"Delay",IF(Ecommerce_Sales[[#This Row],[Delivery_Time_Days]] = 0,"No delivery",IF(Ecommerce_Sales[[#This Row],[Delivery_Time_Days]]&lt;=7,"On-time")))</calculatedColumnFormula>
    </tableColumn>
    <tableColumn id="22" xr3:uid="{B6B2DDC2-FB1C-4DC3-AA87-6A1E8E7CC033}" uniqueName="22" name="Profit Margin" queryTableFieldId="21" dataDxfId="14" dataCellStyle="Percent">
      <calculatedColumnFormula>Ecommerce_Sales[[#This Row],[Profit]]/Ecommerce_Sales[[#This Row],[Total_Price]]</calculatedColumnFormula>
    </tableColumn>
    <tableColumn id="18" xr3:uid="{51D07C4D-D991-406E-BB08-07B15DF37271}" uniqueName="18" name="Profit" queryTableFieldId="18" dataDxf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BC71AB4-E066-4BA9-8F9A-AF6859956B30}" sourceName="Order_Date">
  <pivotTables>
    <pivotTable tabId="4" name="PivotTable6"/>
    <pivotTable tabId="4" name="PivotTable1"/>
    <pivotTable tabId="4" name="PivotTable2"/>
    <pivotTable tabId="4" name="PivotTable3"/>
    <pivotTable tabId="4" name="PivotTable4"/>
    <pivotTable tabId="4" name="PivotTable5"/>
    <pivotTable tabId="4" name="PivotTable7"/>
    <pivotTable tabId="4" name="product analysis"/>
    <pivotTable tabId="4" name="PivotTable23"/>
    <pivotTable tabId="4" name="PivotTable30"/>
  </pivotTables>
  <state minimalRefreshVersion="6" lastRefreshVersion="6" pivotCacheId="698193282"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4E03DAB7-C34F-4233-A1B6-9960B3B457CE}" cache="NativeTimeline_Order_Date" caption="Order_Date" level="0" selectionLevel="2" scrollPosition="2023-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microsoft.com/office/2007/relationships/slicer" Target="../slicers/slicer4.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rinterSettings" Target="../printerSettings/printerSettings3.bin"/><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 Id="rId14" Type="http://schemas.microsoft.com/office/2011/relationships/timeline" Target="../timelines/timelin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15426-C8F3-4AC2-855D-E32DD6990C81}">
  <dimension ref="A1"/>
  <sheetViews>
    <sheetView showGridLines="0" showRowColHeaders="0" zoomScaleNormal="100" workbookViewId="0"/>
  </sheetViews>
  <sheetFormatPr defaultRowHeight="15" x14ac:dyDescent="0.25"/>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6D71B-8D89-4FF5-BF3C-9FCEA7AE4988}">
  <dimension ref="A26"/>
  <sheetViews>
    <sheetView showGridLines="0" showRowColHeaders="0" tabSelected="1" zoomScaleNormal="100" workbookViewId="0"/>
  </sheetViews>
  <sheetFormatPr defaultRowHeight="15" x14ac:dyDescent="0.25"/>
  <cols>
    <col min="1" max="16384" width="9.140625" style="12"/>
  </cols>
  <sheetData>
    <row r="26" spans="1:1" x14ac:dyDescent="0.25">
      <c r="A26" s="12" t="s">
        <v>11851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F207-E409-409C-9B67-BD5C207CA1B9}">
  <dimension ref="A3:M24"/>
  <sheetViews>
    <sheetView zoomScale="70" zoomScaleNormal="70" workbookViewId="0">
      <selection activeCell="L13" sqref="L13:M19"/>
    </sheetView>
  </sheetViews>
  <sheetFormatPr defaultRowHeight="15" x14ac:dyDescent="0.25"/>
  <cols>
    <col min="1" max="1" width="17.85546875" bestFit="1" customWidth="1"/>
    <col min="2" max="2" width="22.42578125" bestFit="1" customWidth="1"/>
    <col min="4" max="4" width="17.85546875" bestFit="1" customWidth="1"/>
    <col min="5" max="5" width="38.28515625" bestFit="1" customWidth="1"/>
    <col min="6" max="6" width="17.28515625" bestFit="1" customWidth="1"/>
    <col min="7" max="8" width="17.85546875" bestFit="1" customWidth="1"/>
    <col min="9" max="9" width="22.42578125" bestFit="1" customWidth="1"/>
    <col min="10" max="10" width="17.85546875" bestFit="1" customWidth="1"/>
    <col min="11" max="11" width="22.42578125" bestFit="1" customWidth="1"/>
    <col min="12" max="843" width="16.28515625" bestFit="1" customWidth="1"/>
    <col min="844" max="845" width="11.28515625" bestFit="1" customWidth="1"/>
  </cols>
  <sheetData>
    <row r="3" spans="1:13" x14ac:dyDescent="0.25">
      <c r="A3" s="4" t="s">
        <v>11818</v>
      </c>
      <c r="B3" t="s">
        <v>11845</v>
      </c>
      <c r="E3" t="s">
        <v>11846</v>
      </c>
      <c r="G3" s="4" t="s">
        <v>11818</v>
      </c>
      <c r="H3" t="s">
        <v>11821</v>
      </c>
    </row>
    <row r="4" spans="1:13" x14ac:dyDescent="0.25">
      <c r="A4" s="5" t="s">
        <v>2016</v>
      </c>
      <c r="B4" s="1">
        <v>268</v>
      </c>
      <c r="C4" t="str">
        <f t="shared" ref="C4:C9" si="0">A4</f>
        <v>Bank Transfer</v>
      </c>
      <c r="D4">
        <f>GETPIVOTDATA("Order_ID",$A$3,"Payment_Method",A4)</f>
        <v>268</v>
      </c>
      <c r="E4" t="str">
        <f>A5</f>
        <v>Credit Card</v>
      </c>
      <c r="G4" s="5" t="s">
        <v>2016</v>
      </c>
      <c r="H4" s="3">
        <v>512376</v>
      </c>
      <c r="I4" t="str">
        <f t="shared" ref="I4:I9" si="1">G4</f>
        <v>Bank Transfer</v>
      </c>
      <c r="J4" s="3">
        <f>GETPIVOTDATA("Total_Price",$G$3,"Payment_Method",G4)</f>
        <v>512376</v>
      </c>
    </row>
    <row r="5" spans="1:13" x14ac:dyDescent="0.25">
      <c r="A5" s="5" t="s">
        <v>1958</v>
      </c>
      <c r="B5" s="1">
        <v>2505</v>
      </c>
      <c r="C5" t="str">
        <f t="shared" si="0"/>
        <v>Credit Card</v>
      </c>
      <c r="D5">
        <f>GETPIVOTDATA("Order_ID",$A$3,"Payment_Method",A5)</f>
        <v>2505</v>
      </c>
      <c r="G5" s="5" t="s">
        <v>1958</v>
      </c>
      <c r="H5" s="3">
        <v>5504019</v>
      </c>
      <c r="I5" t="str">
        <f t="shared" si="1"/>
        <v>Credit Card</v>
      </c>
      <c r="J5" s="3">
        <f>GETPIVOTDATA("Total_Price",$G$3,"Payment_Method",G5)</f>
        <v>5504019</v>
      </c>
    </row>
    <row r="6" spans="1:13" x14ac:dyDescent="0.25">
      <c r="A6" s="5" t="s">
        <v>2012</v>
      </c>
      <c r="B6" s="1">
        <v>255</v>
      </c>
      <c r="C6" t="str">
        <f t="shared" si="0"/>
        <v>Crypto</v>
      </c>
      <c r="D6">
        <f>GETPIVOTDATA("Order_ID",$A$3,"Payment_Method",A6)</f>
        <v>255</v>
      </c>
      <c r="G6" s="5" t="s">
        <v>2012</v>
      </c>
      <c r="H6" s="3">
        <v>540927</v>
      </c>
      <c r="I6" t="str">
        <f t="shared" si="1"/>
        <v>Crypto</v>
      </c>
      <c r="J6" s="3">
        <f>GETPIVOTDATA("Total_Price",$G$3,"Payment_Method",G6)</f>
        <v>540927</v>
      </c>
    </row>
    <row r="7" spans="1:13" x14ac:dyDescent="0.25">
      <c r="A7" s="5" t="s">
        <v>2008</v>
      </c>
      <c r="B7" s="1">
        <v>493</v>
      </c>
      <c r="C7" t="str">
        <f t="shared" si="0"/>
        <v>Debit Card</v>
      </c>
      <c r="D7">
        <f>GETPIVOTDATA("Order_ID",$A$3,"Payment_Method",A7)</f>
        <v>493</v>
      </c>
      <c r="G7" s="5" t="s">
        <v>2008</v>
      </c>
      <c r="H7" s="3">
        <v>992654</v>
      </c>
      <c r="I7" t="str">
        <f t="shared" si="1"/>
        <v>Debit Card</v>
      </c>
      <c r="J7" s="3">
        <f>GETPIVOTDATA("Total_Price",$G$3,"Payment_Method",G7)</f>
        <v>992654</v>
      </c>
    </row>
    <row r="8" spans="1:13" x14ac:dyDescent="0.25">
      <c r="A8" s="5" t="s">
        <v>1951</v>
      </c>
      <c r="B8" s="1">
        <v>1479</v>
      </c>
      <c r="C8" t="str">
        <f t="shared" si="0"/>
        <v>PayPal</v>
      </c>
      <c r="D8">
        <f>GETPIVOTDATA("Order_ID",$A$3,"Payment_Method",A8)</f>
        <v>1479</v>
      </c>
      <c r="G8" s="5" t="s">
        <v>1951</v>
      </c>
      <c r="H8" s="3">
        <v>3331502</v>
      </c>
      <c r="I8" t="str">
        <f t="shared" si="1"/>
        <v>PayPal</v>
      </c>
      <c r="J8" s="3">
        <f>GETPIVOTDATA("Total_Price",$G$3,"Payment_Method",G8)</f>
        <v>3331502</v>
      </c>
    </row>
    <row r="9" spans="1:13" x14ac:dyDescent="0.25">
      <c r="A9" s="5" t="s">
        <v>11819</v>
      </c>
      <c r="B9" s="1">
        <v>5000</v>
      </c>
      <c r="C9" t="str">
        <f t="shared" si="0"/>
        <v>Grand Total</v>
      </c>
      <c r="D9">
        <f>GETPIVOTDATA("Order_ID",$A$3)</f>
        <v>5000</v>
      </c>
      <c r="G9" s="5" t="s">
        <v>11819</v>
      </c>
      <c r="H9" s="3">
        <v>10881478</v>
      </c>
      <c r="I9" t="str">
        <f t="shared" si="1"/>
        <v>Grand Total</v>
      </c>
      <c r="J9" s="3">
        <f>GETPIVOTDATA("Total_Price",$G$3)</f>
        <v>10881478</v>
      </c>
    </row>
    <row r="11" spans="1:13" x14ac:dyDescent="0.25">
      <c r="D11" s="4" t="s">
        <v>11818</v>
      </c>
      <c r="E11" t="s">
        <v>11847</v>
      </c>
    </row>
    <row r="12" spans="1:13" x14ac:dyDescent="0.25">
      <c r="D12" s="5" t="s">
        <v>1954</v>
      </c>
      <c r="E12" s="9">
        <v>5.8007246376811592</v>
      </c>
      <c r="F12" t="str">
        <f>D12</f>
        <v>USA</v>
      </c>
      <c r="G12" s="9">
        <f>GETPIVOTDATA("Delivery_Time_Days",$D$11,"Country",D12)</f>
        <v>5.8007246376811592</v>
      </c>
      <c r="J12" s="4" t="s">
        <v>11818</v>
      </c>
      <c r="K12" t="s">
        <v>11845</v>
      </c>
    </row>
    <row r="13" spans="1:13" x14ac:dyDescent="0.25">
      <c r="D13" s="5" t="s">
        <v>1981</v>
      </c>
      <c r="E13" s="9">
        <v>5.9551166965888687</v>
      </c>
      <c r="F13" t="str">
        <f t="shared" ref="F13:F18" si="2">D13</f>
        <v>UK</v>
      </c>
      <c r="G13" s="9">
        <f t="shared" ref="G13:G18" si="3">GETPIVOTDATA("Delivery_Time_Days",$D$11,"Country",D13)</f>
        <v>5.9551166965888687</v>
      </c>
      <c r="J13" s="5" t="s">
        <v>1946</v>
      </c>
      <c r="K13" s="9">
        <v>749</v>
      </c>
      <c r="L13" t="str">
        <f>J13</f>
        <v>Australia</v>
      </c>
      <c r="M13">
        <f>GETPIVOTDATA("Order_ID",$J$12,"Country",J13)</f>
        <v>749</v>
      </c>
    </row>
    <row r="14" spans="1:13" x14ac:dyDescent="0.25">
      <c r="D14" s="5" t="s">
        <v>1966</v>
      </c>
      <c r="E14" s="9">
        <v>5.9941520467836256</v>
      </c>
      <c r="F14" t="str">
        <f t="shared" si="2"/>
        <v>India</v>
      </c>
      <c r="G14" s="9">
        <f t="shared" si="3"/>
        <v>5.9941520467836256</v>
      </c>
      <c r="J14" s="5" t="s">
        <v>1996</v>
      </c>
      <c r="K14" s="9">
        <v>722</v>
      </c>
      <c r="L14" t="str">
        <f t="shared" ref="L14:L20" si="4">J14</f>
        <v>Canada</v>
      </c>
      <c r="M14">
        <f t="shared" ref="M14:M19" si="5">GETPIVOTDATA("Order_ID",$J$12,"Country",J14)</f>
        <v>722</v>
      </c>
    </row>
    <row r="15" spans="1:13" x14ac:dyDescent="0.25">
      <c r="D15" s="5" t="s">
        <v>2005</v>
      </c>
      <c r="E15" s="9">
        <v>6.093306288032454</v>
      </c>
      <c r="F15" t="str">
        <f t="shared" si="2"/>
        <v>Germany</v>
      </c>
      <c r="G15" s="9">
        <f t="shared" si="3"/>
        <v>6.093306288032454</v>
      </c>
      <c r="J15" s="5" t="s">
        <v>1961</v>
      </c>
      <c r="K15" s="9">
        <v>727</v>
      </c>
      <c r="L15" t="str">
        <f t="shared" si="4"/>
        <v>France</v>
      </c>
      <c r="M15">
        <f t="shared" si="5"/>
        <v>727</v>
      </c>
    </row>
    <row r="16" spans="1:13" x14ac:dyDescent="0.25">
      <c r="D16" s="5" t="s">
        <v>1946</v>
      </c>
      <c r="E16" s="9">
        <v>6.1051779935275077</v>
      </c>
      <c r="F16" t="str">
        <f t="shared" si="2"/>
        <v>Australia</v>
      </c>
      <c r="G16" s="9">
        <f t="shared" si="3"/>
        <v>6.1051779935275077</v>
      </c>
      <c r="J16" s="5" t="s">
        <v>2005</v>
      </c>
      <c r="K16" s="9">
        <v>594</v>
      </c>
      <c r="L16" t="str">
        <f t="shared" si="4"/>
        <v>Germany</v>
      </c>
      <c r="M16">
        <f t="shared" si="5"/>
        <v>594</v>
      </c>
    </row>
    <row r="17" spans="4:13" x14ac:dyDescent="0.25">
      <c r="D17" s="5" t="s">
        <v>1961</v>
      </c>
      <c r="E17" s="9">
        <v>6.1339285714285712</v>
      </c>
      <c r="F17" t="str">
        <f t="shared" si="2"/>
        <v>France</v>
      </c>
      <c r="G17" s="9">
        <f t="shared" si="3"/>
        <v>6.1339285714285712</v>
      </c>
      <c r="J17" s="5" t="s">
        <v>1966</v>
      </c>
      <c r="K17" s="9">
        <v>814</v>
      </c>
      <c r="L17" t="str">
        <f t="shared" si="4"/>
        <v>India</v>
      </c>
      <c r="M17">
        <f t="shared" si="5"/>
        <v>814</v>
      </c>
    </row>
    <row r="18" spans="4:13" x14ac:dyDescent="0.25">
      <c r="D18" s="5" t="s">
        <v>1996</v>
      </c>
      <c r="E18" s="9">
        <v>6.1467576791808876</v>
      </c>
      <c r="F18" t="str">
        <f t="shared" si="2"/>
        <v>Canada</v>
      </c>
      <c r="G18" s="9">
        <f t="shared" si="3"/>
        <v>6.1467576791808876</v>
      </c>
      <c r="J18" s="5" t="s">
        <v>1981</v>
      </c>
      <c r="K18" s="9">
        <v>697</v>
      </c>
      <c r="L18" t="str">
        <f t="shared" si="4"/>
        <v>UK</v>
      </c>
      <c r="M18">
        <f t="shared" si="5"/>
        <v>697</v>
      </c>
    </row>
    <row r="19" spans="4:13" x14ac:dyDescent="0.25">
      <c r="D19" s="5" t="s">
        <v>11819</v>
      </c>
      <c r="E19" s="9">
        <v>6.0328395061728397</v>
      </c>
      <c r="G19" s="9"/>
      <c r="J19" s="5" t="s">
        <v>1954</v>
      </c>
      <c r="K19" s="9">
        <v>697</v>
      </c>
      <c r="L19" t="str">
        <f t="shared" si="4"/>
        <v>USA</v>
      </c>
      <c r="M19">
        <f t="shared" si="5"/>
        <v>697</v>
      </c>
    </row>
    <row r="20" spans="4:13" x14ac:dyDescent="0.25">
      <c r="H20" s="4" t="s">
        <v>11818</v>
      </c>
      <c r="I20" t="s">
        <v>11845</v>
      </c>
      <c r="J20" s="5" t="s">
        <v>11819</v>
      </c>
      <c r="K20" s="9">
        <v>5000</v>
      </c>
      <c r="L20" t="str">
        <f t="shared" si="4"/>
        <v>Grand Total</v>
      </c>
      <c r="M20">
        <f>GETPIVOTDATA("Order_ID",$J$12)</f>
        <v>5000</v>
      </c>
    </row>
    <row r="21" spans="4:13" x14ac:dyDescent="0.25">
      <c r="H21" s="5" t="s">
        <v>11852</v>
      </c>
      <c r="I21" s="10">
        <v>1368</v>
      </c>
    </row>
    <row r="22" spans="4:13" x14ac:dyDescent="0.25">
      <c r="H22" s="5" t="s">
        <v>11850</v>
      </c>
      <c r="I22" s="10">
        <v>950</v>
      </c>
    </row>
    <row r="23" spans="4:13" x14ac:dyDescent="0.25">
      <c r="H23" s="5" t="s">
        <v>11853</v>
      </c>
      <c r="I23" s="10">
        <v>2682</v>
      </c>
    </row>
    <row r="24" spans="4:13" x14ac:dyDescent="0.25">
      <c r="H24" s="5" t="s">
        <v>11819</v>
      </c>
      <c r="I24" s="10">
        <v>5000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543D7-32B3-44CC-9AD9-F80967E756C6}">
  <dimension ref="A3:X43"/>
  <sheetViews>
    <sheetView topLeftCell="F22" zoomScale="85" zoomScaleNormal="85" workbookViewId="0">
      <selection activeCell="R29" sqref="R29:S35"/>
    </sheetView>
  </sheetViews>
  <sheetFormatPr defaultRowHeight="15" x14ac:dyDescent="0.25"/>
  <cols>
    <col min="1" max="1" width="16.140625" bestFit="1" customWidth="1"/>
    <col min="2" max="2" width="15.42578125" bestFit="1" customWidth="1"/>
    <col min="3" max="3" width="17.7109375" bestFit="1" customWidth="1"/>
    <col min="6" max="6" width="13.5703125" bestFit="1" customWidth="1"/>
    <col min="7" max="7" width="17.7109375" bestFit="1" customWidth="1"/>
    <col min="8" max="8" width="18.140625" bestFit="1" customWidth="1"/>
    <col min="9" max="9" width="13.28515625" bestFit="1" customWidth="1"/>
    <col min="10" max="10" width="15.42578125" bestFit="1" customWidth="1"/>
    <col min="12" max="12" width="13.28515625" bestFit="1" customWidth="1"/>
    <col min="13" max="13" width="12.5703125" bestFit="1" customWidth="1"/>
    <col min="15" max="15" width="13.28515625" bestFit="1" customWidth="1"/>
    <col min="16" max="16" width="15.42578125" bestFit="1" customWidth="1"/>
    <col min="17" max="17" width="17.7109375" bestFit="1" customWidth="1"/>
    <col min="18" max="18" width="13.28515625" bestFit="1" customWidth="1"/>
    <col min="19" max="19" width="12.5703125" bestFit="1" customWidth="1"/>
    <col min="21" max="21" width="16.140625" bestFit="1" customWidth="1"/>
    <col min="22" max="22" width="19.5703125" bestFit="1" customWidth="1"/>
    <col min="23" max="23" width="15.5703125" bestFit="1" customWidth="1"/>
    <col min="24" max="24" width="12.85546875" bestFit="1" customWidth="1"/>
  </cols>
  <sheetData>
    <row r="3" spans="1:24" x14ac:dyDescent="0.25">
      <c r="A3" s="4" t="s">
        <v>11818</v>
      </c>
      <c r="B3" t="s">
        <v>11820</v>
      </c>
      <c r="C3" t="s">
        <v>11821</v>
      </c>
      <c r="F3" t="s">
        <v>11822</v>
      </c>
      <c r="G3" t="s">
        <v>11824</v>
      </c>
      <c r="H3" t="s">
        <v>11823</v>
      </c>
      <c r="I3" t="s">
        <v>11838</v>
      </c>
    </row>
    <row r="4" spans="1:24" x14ac:dyDescent="0.25">
      <c r="A4" s="5" t="s">
        <v>1972</v>
      </c>
      <c r="B4" s="1">
        <v>975</v>
      </c>
      <c r="C4" s="3">
        <v>666133</v>
      </c>
      <c r="F4" t="str">
        <f>A4</f>
        <v>Dumbbells</v>
      </c>
      <c r="G4" s="3">
        <f>GETPIVOTDATA("Sum of Total_Price",$A$3)</f>
        <v>10881478</v>
      </c>
      <c r="H4" s="6">
        <f>GETPIVOTDATA("Sum of Quantity",$A$3)</f>
        <v>16618</v>
      </c>
      <c r="I4" t="str">
        <f>A25</f>
        <v>Tablet</v>
      </c>
    </row>
    <row r="5" spans="1:24" x14ac:dyDescent="0.25">
      <c r="A5" s="5" t="s">
        <v>1988</v>
      </c>
      <c r="B5" s="1">
        <v>901</v>
      </c>
      <c r="C5" s="3">
        <v>622520</v>
      </c>
    </row>
    <row r="6" spans="1:24" x14ac:dyDescent="0.25">
      <c r="A6" s="5" t="s">
        <v>2058</v>
      </c>
      <c r="B6" s="1">
        <v>867</v>
      </c>
      <c r="C6" s="3">
        <v>558331</v>
      </c>
      <c r="F6" s="4" t="s">
        <v>11818</v>
      </c>
      <c r="G6" t="s">
        <v>11821</v>
      </c>
      <c r="I6" s="4" t="s">
        <v>11818</v>
      </c>
      <c r="J6" t="s">
        <v>11820</v>
      </c>
      <c r="L6" s="4" t="s">
        <v>11818</v>
      </c>
      <c r="M6" t="s">
        <v>11839</v>
      </c>
      <c r="O6" s="4" t="s">
        <v>11818</v>
      </c>
      <c r="P6" t="s">
        <v>11821</v>
      </c>
      <c r="Q6" t="s">
        <v>11824</v>
      </c>
      <c r="R6" s="4" t="s">
        <v>11818</v>
      </c>
      <c r="S6" t="s">
        <v>11821</v>
      </c>
      <c r="U6" s="4" t="s">
        <v>11818</v>
      </c>
      <c r="V6" t="s">
        <v>11843</v>
      </c>
      <c r="W6" t="s">
        <v>11844</v>
      </c>
      <c r="X6" t="s">
        <v>11840</v>
      </c>
    </row>
    <row r="7" spans="1:24" x14ac:dyDescent="0.25">
      <c r="A7" s="5" t="s">
        <v>2047</v>
      </c>
      <c r="B7" s="1">
        <v>847</v>
      </c>
      <c r="C7" s="3">
        <v>572492</v>
      </c>
      <c r="F7" s="5" t="s">
        <v>11827</v>
      </c>
      <c r="G7" s="3">
        <v>423921</v>
      </c>
      <c r="I7" s="5" t="s">
        <v>11827</v>
      </c>
      <c r="J7" s="1">
        <v>921</v>
      </c>
      <c r="L7" s="5" t="s">
        <v>1949</v>
      </c>
      <c r="M7" s="3">
        <v>188087</v>
      </c>
      <c r="O7" s="5" t="s">
        <v>1950</v>
      </c>
      <c r="P7" s="3">
        <v>2076144</v>
      </c>
      <c r="Q7" s="3">
        <f>GETPIVOTDATA("Total_Price",$O$6)</f>
        <v>10881478</v>
      </c>
      <c r="R7" s="5" t="s">
        <v>1946</v>
      </c>
      <c r="S7" s="3">
        <v>1666308</v>
      </c>
      <c r="U7" s="5" t="s">
        <v>2072</v>
      </c>
      <c r="V7" s="8">
        <v>107.19061827511744</v>
      </c>
      <c r="W7" t="str">
        <f>U7</f>
        <v>Hair Dryer</v>
      </c>
      <c r="X7" s="8">
        <f>GETPIVOTDATA("Profit Margin",$U$6,"Product_Name",U7)</f>
        <v>107.19061827511744</v>
      </c>
    </row>
    <row r="8" spans="1:24" x14ac:dyDescent="0.25">
      <c r="A8" s="5" t="s">
        <v>2002</v>
      </c>
      <c r="B8" s="1">
        <v>840</v>
      </c>
      <c r="C8" s="3">
        <v>523292</v>
      </c>
      <c r="F8" s="5" t="s">
        <v>11828</v>
      </c>
      <c r="G8" s="3">
        <v>389457</v>
      </c>
      <c r="I8" s="5" t="s">
        <v>11828</v>
      </c>
      <c r="J8" s="1">
        <v>840</v>
      </c>
      <c r="L8" s="5" t="s">
        <v>1972</v>
      </c>
      <c r="M8" s="3">
        <v>199839</v>
      </c>
      <c r="O8" s="5" t="s">
        <v>1957</v>
      </c>
      <c r="P8" s="3">
        <v>2176447</v>
      </c>
      <c r="R8" s="5" t="s">
        <v>1996</v>
      </c>
      <c r="S8" s="3">
        <v>1578968</v>
      </c>
      <c r="U8" s="5" t="s">
        <v>2058</v>
      </c>
      <c r="V8" s="8">
        <v>104.45958268113154</v>
      </c>
      <c r="W8" t="str">
        <f t="shared" ref="W8:W29" si="0">U8</f>
        <v>Perfume</v>
      </c>
      <c r="X8" s="8">
        <f t="shared" ref="X8:X28" si="1">GETPIVOTDATA("Profit Margin",$U$6,"Product_Name",U8)</f>
        <v>104.45958268113154</v>
      </c>
    </row>
    <row r="9" spans="1:24" x14ac:dyDescent="0.25">
      <c r="A9" s="5" t="s">
        <v>2072</v>
      </c>
      <c r="B9" s="1">
        <v>825</v>
      </c>
      <c r="C9" s="3">
        <v>535343</v>
      </c>
      <c r="F9" s="5" t="s">
        <v>11829</v>
      </c>
      <c r="G9" s="3">
        <v>566091</v>
      </c>
      <c r="I9" s="5" t="s">
        <v>11829</v>
      </c>
      <c r="J9" s="1">
        <v>1094</v>
      </c>
      <c r="L9" s="5" t="s">
        <v>1983</v>
      </c>
      <c r="M9" s="3">
        <v>204901</v>
      </c>
      <c r="O9" s="5" t="s">
        <v>1978</v>
      </c>
      <c r="P9" s="3">
        <v>2299319</v>
      </c>
      <c r="R9" s="5" t="s">
        <v>1961</v>
      </c>
      <c r="S9" s="3">
        <v>1536421</v>
      </c>
      <c r="U9" s="5" t="s">
        <v>1983</v>
      </c>
      <c r="V9" s="8">
        <v>89.17263030312921</v>
      </c>
      <c r="W9" t="str">
        <f t="shared" si="0"/>
        <v>Skincare Set</v>
      </c>
      <c r="X9" s="8">
        <f t="shared" si="1"/>
        <v>89.17263030312921</v>
      </c>
    </row>
    <row r="10" spans="1:24" x14ac:dyDescent="0.25">
      <c r="A10" s="5" t="s">
        <v>1998</v>
      </c>
      <c r="B10" s="1">
        <v>815</v>
      </c>
      <c r="C10" s="3">
        <v>493366</v>
      </c>
      <c r="F10" s="5" t="s">
        <v>11830</v>
      </c>
      <c r="G10" s="3">
        <v>720689</v>
      </c>
      <c r="I10" s="5" t="s">
        <v>11830</v>
      </c>
      <c r="J10" s="1">
        <v>1301</v>
      </c>
      <c r="L10" s="5" t="s">
        <v>2072</v>
      </c>
      <c r="M10" s="3">
        <v>214137</v>
      </c>
      <c r="O10" s="5" t="s">
        <v>1989</v>
      </c>
      <c r="P10" s="3">
        <v>2226084</v>
      </c>
      <c r="R10" s="5" t="s">
        <v>2005</v>
      </c>
      <c r="S10" s="3">
        <v>1276064</v>
      </c>
      <c r="U10" s="5" t="s">
        <v>1949</v>
      </c>
      <c r="V10" s="8">
        <v>88.387833229216938</v>
      </c>
      <c r="W10" t="str">
        <f t="shared" si="0"/>
        <v>Makeup Kit</v>
      </c>
      <c r="X10" s="8">
        <f t="shared" si="1"/>
        <v>88.387833229216938</v>
      </c>
    </row>
    <row r="11" spans="1:24" x14ac:dyDescent="0.25">
      <c r="A11" s="5" t="s">
        <v>2043</v>
      </c>
      <c r="B11" s="1">
        <v>801</v>
      </c>
      <c r="C11" s="3">
        <v>507780</v>
      </c>
      <c r="F11" s="5" t="s">
        <v>11825</v>
      </c>
      <c r="G11" s="3">
        <v>690125</v>
      </c>
      <c r="I11" s="5" t="s">
        <v>11825</v>
      </c>
      <c r="J11" s="1">
        <v>1205</v>
      </c>
      <c r="L11" s="5" t="s">
        <v>2058</v>
      </c>
      <c r="M11" s="3">
        <v>223333</v>
      </c>
      <c r="O11" s="5" t="s">
        <v>1973</v>
      </c>
      <c r="P11" s="3">
        <v>2103484</v>
      </c>
      <c r="R11" s="5" t="s">
        <v>1966</v>
      </c>
      <c r="S11" s="3">
        <v>1815331</v>
      </c>
      <c r="U11" s="5" t="s">
        <v>2065</v>
      </c>
      <c r="V11" s="8">
        <v>82.607094210473335</v>
      </c>
      <c r="W11" t="str">
        <f t="shared" si="0"/>
        <v>Jeans</v>
      </c>
      <c r="X11" s="8">
        <f t="shared" si="1"/>
        <v>82.607094210473335</v>
      </c>
    </row>
    <row r="12" spans="1:24" x14ac:dyDescent="0.25">
      <c r="A12" s="5" t="s">
        <v>1983</v>
      </c>
      <c r="B12" s="1">
        <v>778</v>
      </c>
      <c r="C12" s="3">
        <v>512265</v>
      </c>
      <c r="F12" s="5" t="s">
        <v>11831</v>
      </c>
      <c r="G12" s="3">
        <v>816457</v>
      </c>
      <c r="I12" s="5" t="s">
        <v>11831</v>
      </c>
      <c r="J12" s="1">
        <v>1379</v>
      </c>
      <c r="L12" s="5" t="s">
        <v>11819</v>
      </c>
      <c r="M12" s="3">
        <v>1030297</v>
      </c>
      <c r="O12" s="5" t="s">
        <v>11819</v>
      </c>
      <c r="P12" s="3">
        <v>10881478</v>
      </c>
      <c r="R12" s="5" t="s">
        <v>1981</v>
      </c>
      <c r="S12" s="3">
        <v>1488278</v>
      </c>
      <c r="U12" s="5" t="s">
        <v>1972</v>
      </c>
      <c r="V12" s="8">
        <v>79.800656083994767</v>
      </c>
      <c r="W12" t="str">
        <f t="shared" si="0"/>
        <v>Dumbbells</v>
      </c>
      <c r="X12" s="8">
        <f t="shared" si="1"/>
        <v>79.800656083994767</v>
      </c>
    </row>
    <row r="13" spans="1:24" x14ac:dyDescent="0.25">
      <c r="A13" s="5" t="s">
        <v>2065</v>
      </c>
      <c r="B13" s="1">
        <v>759</v>
      </c>
      <c r="C13" s="3">
        <v>452483</v>
      </c>
      <c r="F13" s="5" t="s">
        <v>11832</v>
      </c>
      <c r="G13" s="3">
        <v>974312</v>
      </c>
      <c r="I13" s="5" t="s">
        <v>11832</v>
      </c>
      <c r="J13" s="1">
        <v>1495</v>
      </c>
      <c r="R13" s="5" t="s">
        <v>1954</v>
      </c>
      <c r="S13" s="3">
        <v>1520108</v>
      </c>
      <c r="U13" s="5" t="s">
        <v>2104</v>
      </c>
      <c r="V13" s="8">
        <v>78.427038130089258</v>
      </c>
      <c r="W13" t="str">
        <f t="shared" si="0"/>
        <v>T-Shirt</v>
      </c>
      <c r="X13" s="8">
        <f t="shared" si="1"/>
        <v>78.427038130089258</v>
      </c>
    </row>
    <row r="14" spans="1:24" x14ac:dyDescent="0.25">
      <c r="A14" s="5" t="s">
        <v>2104</v>
      </c>
      <c r="B14" s="1">
        <v>745</v>
      </c>
      <c r="C14" s="3">
        <v>490760</v>
      </c>
      <c r="F14" s="5" t="s">
        <v>11833</v>
      </c>
      <c r="G14" s="3">
        <v>852085</v>
      </c>
      <c r="I14" s="5" t="s">
        <v>11833</v>
      </c>
      <c r="J14" s="1">
        <v>1402</v>
      </c>
      <c r="R14" s="5" t="s">
        <v>11819</v>
      </c>
      <c r="S14" s="3">
        <v>10881478</v>
      </c>
      <c r="U14" s="5" t="s">
        <v>1977</v>
      </c>
      <c r="V14" s="8">
        <v>75.590634646633262</v>
      </c>
      <c r="W14" t="str">
        <f t="shared" si="0"/>
        <v>Handbag</v>
      </c>
      <c r="X14" s="8">
        <f t="shared" si="1"/>
        <v>75.590634646633262</v>
      </c>
    </row>
    <row r="15" spans="1:24" x14ac:dyDescent="0.25">
      <c r="A15" s="5" t="s">
        <v>1977</v>
      </c>
      <c r="B15" s="1">
        <v>744</v>
      </c>
      <c r="C15" s="3">
        <v>456051</v>
      </c>
      <c r="F15" s="5" t="s">
        <v>11834</v>
      </c>
      <c r="G15" s="3">
        <v>705729</v>
      </c>
      <c r="I15" s="5" t="s">
        <v>11834</v>
      </c>
      <c r="J15" s="1">
        <v>1259</v>
      </c>
      <c r="U15" s="5" t="s">
        <v>2026</v>
      </c>
      <c r="V15" s="8">
        <v>74.914455673637889</v>
      </c>
      <c r="W15" t="str">
        <f t="shared" si="0"/>
        <v>Jacket</v>
      </c>
      <c r="X15" s="8">
        <f t="shared" si="1"/>
        <v>74.914455673637889</v>
      </c>
    </row>
    <row r="16" spans="1:24" x14ac:dyDescent="0.25">
      <c r="A16" s="5" t="s">
        <v>2007</v>
      </c>
      <c r="B16" s="1">
        <v>742</v>
      </c>
      <c r="C16" s="3">
        <v>491835</v>
      </c>
      <c r="F16" s="5" t="s">
        <v>11835</v>
      </c>
      <c r="G16" s="3">
        <v>723511</v>
      </c>
      <c r="I16" s="5" t="s">
        <v>11835</v>
      </c>
      <c r="J16" s="1">
        <v>1252</v>
      </c>
      <c r="R16" s="5" t="s">
        <v>11841</v>
      </c>
      <c r="S16" t="s">
        <v>11842</v>
      </c>
      <c r="U16" s="5" t="s">
        <v>1998</v>
      </c>
      <c r="V16" s="8">
        <v>74.686156427659483</v>
      </c>
      <c r="W16" t="str">
        <f t="shared" si="0"/>
        <v>Running Shoes</v>
      </c>
      <c r="X16" s="8">
        <f t="shared" si="1"/>
        <v>74.686156427659483</v>
      </c>
    </row>
    <row r="17" spans="1:24" x14ac:dyDescent="0.25">
      <c r="A17" s="5" t="s">
        <v>1968</v>
      </c>
      <c r="B17" s="1">
        <v>739</v>
      </c>
      <c r="C17" s="3">
        <v>439304</v>
      </c>
      <c r="F17" s="5" t="s">
        <v>11836</v>
      </c>
      <c r="G17" s="3">
        <v>1356944</v>
      </c>
      <c r="I17" s="5" t="s">
        <v>11836</v>
      </c>
      <c r="J17" s="1">
        <v>1796</v>
      </c>
      <c r="R17" t="str">
        <f t="shared" ref="R17:R23" si="2">R7</f>
        <v>Australia</v>
      </c>
      <c r="S17" s="3">
        <f>GETPIVOTDATA("Total_Price",$R$6,"Country",R7)</f>
        <v>1666308</v>
      </c>
      <c r="U17" s="5" t="s">
        <v>1988</v>
      </c>
      <c r="V17" s="8">
        <v>68.756342408521164</v>
      </c>
      <c r="W17" t="str">
        <f t="shared" si="0"/>
        <v>Microwave</v>
      </c>
      <c r="X17" s="8">
        <f t="shared" si="1"/>
        <v>68.756342408521164</v>
      </c>
    </row>
    <row r="18" spans="1:24" x14ac:dyDescent="0.25">
      <c r="A18" s="5" t="s">
        <v>2079</v>
      </c>
      <c r="B18" s="1">
        <v>730</v>
      </c>
      <c r="C18" s="3">
        <v>452150</v>
      </c>
      <c r="F18" s="5" t="s">
        <v>11837</v>
      </c>
      <c r="G18" s="3">
        <v>2662157</v>
      </c>
      <c r="I18" s="5" t="s">
        <v>11837</v>
      </c>
      <c r="J18" s="1">
        <v>2674</v>
      </c>
      <c r="R18" t="str">
        <f t="shared" si="2"/>
        <v>Canada</v>
      </c>
      <c r="S18" s="3">
        <f t="shared" ref="S18:S23" si="3">GETPIVOTDATA("Total_Price",$R$6,"Country",R8)</f>
        <v>1578968</v>
      </c>
      <c r="U18" s="5" t="s">
        <v>2007</v>
      </c>
      <c r="V18" s="8">
        <v>67.495617675153426</v>
      </c>
      <c r="W18" t="str">
        <f t="shared" si="0"/>
        <v>Tennis Racket</v>
      </c>
      <c r="X18" s="8">
        <f t="shared" si="1"/>
        <v>67.495617675153426</v>
      </c>
    </row>
    <row r="19" spans="1:24" x14ac:dyDescent="0.25">
      <c r="A19" s="5" t="s">
        <v>1949</v>
      </c>
      <c r="B19" s="1">
        <v>698</v>
      </c>
      <c r="C19" s="3">
        <v>470205</v>
      </c>
      <c r="F19" s="5" t="s">
        <v>11819</v>
      </c>
      <c r="G19" s="3">
        <v>10881478</v>
      </c>
      <c r="I19" s="5" t="s">
        <v>11819</v>
      </c>
      <c r="J19" s="1">
        <v>16618</v>
      </c>
      <c r="R19" t="str">
        <f t="shared" si="2"/>
        <v>France</v>
      </c>
      <c r="S19" s="3">
        <f t="shared" si="3"/>
        <v>1536421</v>
      </c>
      <c r="U19" s="5" t="s">
        <v>2047</v>
      </c>
      <c r="V19" s="8">
        <v>66.726288063413207</v>
      </c>
      <c r="W19" t="str">
        <f t="shared" si="0"/>
        <v>Cookware Set</v>
      </c>
      <c r="X19" s="8">
        <f t="shared" si="1"/>
        <v>66.726288063413207</v>
      </c>
    </row>
    <row r="20" spans="1:24" x14ac:dyDescent="0.25">
      <c r="A20" s="5" t="s">
        <v>2026</v>
      </c>
      <c r="B20" s="1">
        <v>685</v>
      </c>
      <c r="C20" s="3">
        <v>456380</v>
      </c>
      <c r="R20" t="str">
        <f t="shared" si="2"/>
        <v>Germany</v>
      </c>
      <c r="S20" s="3">
        <f t="shared" si="3"/>
        <v>1276064</v>
      </c>
      <c r="U20" s="5" t="s">
        <v>2079</v>
      </c>
      <c r="V20" s="8">
        <v>65.420367199634285</v>
      </c>
      <c r="W20" t="str">
        <f t="shared" si="0"/>
        <v>Yoga Mat</v>
      </c>
      <c r="X20" s="8">
        <f t="shared" si="1"/>
        <v>65.420367199634285</v>
      </c>
    </row>
    <row r="21" spans="1:24" x14ac:dyDescent="0.25">
      <c r="A21" s="5" t="s">
        <v>2054</v>
      </c>
      <c r="B21" s="1">
        <v>647</v>
      </c>
      <c r="C21" s="3">
        <v>441312</v>
      </c>
      <c r="R21" t="str">
        <f t="shared" si="2"/>
        <v>India</v>
      </c>
      <c r="S21" s="3">
        <f t="shared" si="3"/>
        <v>1815331</v>
      </c>
      <c r="U21" s="5" t="s">
        <v>2030</v>
      </c>
      <c r="V21" s="8">
        <v>61.944598189543676</v>
      </c>
      <c r="W21" t="str">
        <f t="shared" si="0"/>
        <v>Sneakers</v>
      </c>
      <c r="X21" s="8">
        <f t="shared" si="1"/>
        <v>61.944598189543676</v>
      </c>
    </row>
    <row r="22" spans="1:24" x14ac:dyDescent="0.25">
      <c r="A22" s="5" t="s">
        <v>1956</v>
      </c>
      <c r="B22" s="1">
        <v>641</v>
      </c>
      <c r="C22" s="3">
        <v>427558</v>
      </c>
      <c r="R22" t="str">
        <f t="shared" si="2"/>
        <v>UK</v>
      </c>
      <c r="S22" s="3">
        <f t="shared" si="3"/>
        <v>1488278</v>
      </c>
      <c r="U22" s="5" t="s">
        <v>2002</v>
      </c>
      <c r="V22" s="8">
        <v>59.530053892785837</v>
      </c>
      <c r="W22" t="str">
        <f t="shared" si="0"/>
        <v>Vacuum Cleaner</v>
      </c>
      <c r="X22" s="8">
        <f t="shared" si="1"/>
        <v>59.530053892785837</v>
      </c>
    </row>
    <row r="23" spans="1:24" x14ac:dyDescent="0.25">
      <c r="A23" s="5" t="s">
        <v>2247</v>
      </c>
      <c r="B23" s="1">
        <v>631</v>
      </c>
      <c r="C23" s="3">
        <v>481928</v>
      </c>
      <c r="F23" s="4" t="s">
        <v>11818</v>
      </c>
      <c r="G23" t="s">
        <v>11821</v>
      </c>
      <c r="R23" t="str">
        <f t="shared" si="2"/>
        <v>USA</v>
      </c>
      <c r="S23" s="3">
        <f t="shared" si="3"/>
        <v>1520108</v>
      </c>
      <c r="U23" s="5" t="s">
        <v>2043</v>
      </c>
      <c r="V23" s="8">
        <v>58.496073235532762</v>
      </c>
      <c r="W23" t="str">
        <f t="shared" si="0"/>
        <v>Blender</v>
      </c>
      <c r="X23" s="8">
        <f t="shared" si="1"/>
        <v>58.496073235532762</v>
      </c>
    </row>
    <row r="24" spans="1:24" x14ac:dyDescent="0.25">
      <c r="A24" s="5" t="s">
        <v>2030</v>
      </c>
      <c r="B24" s="1">
        <v>608</v>
      </c>
      <c r="C24" s="3">
        <v>443645</v>
      </c>
      <c r="F24" s="5" t="s">
        <v>2072</v>
      </c>
      <c r="G24" s="3">
        <v>535343</v>
      </c>
      <c r="U24" s="5" t="s">
        <v>1968</v>
      </c>
      <c r="V24" s="8">
        <v>32.866438706026031</v>
      </c>
      <c r="W24" t="str">
        <f t="shared" si="0"/>
        <v>Smartphone</v>
      </c>
      <c r="X24" s="8">
        <f t="shared" si="1"/>
        <v>32.866438706026031</v>
      </c>
    </row>
    <row r="25" spans="1:24" x14ac:dyDescent="0.25">
      <c r="A25" s="5" t="s">
        <v>1963</v>
      </c>
      <c r="B25" s="1">
        <v>600</v>
      </c>
      <c r="C25" s="3">
        <v>386345</v>
      </c>
      <c r="F25" s="5" t="s">
        <v>2058</v>
      </c>
      <c r="G25" s="3">
        <v>558331</v>
      </c>
      <c r="U25" s="5" t="s">
        <v>1956</v>
      </c>
      <c r="V25" s="8">
        <v>30.308671168409891</v>
      </c>
      <c r="W25" t="str">
        <f t="shared" si="0"/>
        <v>Headphones</v>
      </c>
      <c r="X25" s="8">
        <f t="shared" si="1"/>
        <v>30.308671168409891</v>
      </c>
    </row>
    <row r="26" spans="1:24" x14ac:dyDescent="0.25">
      <c r="A26" s="5" t="s">
        <v>11819</v>
      </c>
      <c r="B26" s="1">
        <v>16618</v>
      </c>
      <c r="C26" s="3">
        <v>10881478</v>
      </c>
      <c r="F26" s="5" t="s">
        <v>2047</v>
      </c>
      <c r="G26" s="3">
        <v>572492</v>
      </c>
      <c r="U26" s="5" t="s">
        <v>2054</v>
      </c>
      <c r="V26" s="8">
        <v>30.161123316250414</v>
      </c>
      <c r="W26" t="str">
        <f t="shared" si="0"/>
        <v>Laptop</v>
      </c>
      <c r="X26" s="8">
        <f t="shared" si="1"/>
        <v>30.161123316250414</v>
      </c>
    </row>
    <row r="27" spans="1:24" x14ac:dyDescent="0.25">
      <c r="F27" s="5" t="s">
        <v>1988</v>
      </c>
      <c r="G27" s="3">
        <v>622520</v>
      </c>
      <c r="U27" s="5" t="s">
        <v>2247</v>
      </c>
      <c r="V27" s="8">
        <v>28.492301618485204</v>
      </c>
      <c r="W27" t="str">
        <f t="shared" si="0"/>
        <v>Smartwatch</v>
      </c>
      <c r="X27" s="8">
        <f t="shared" si="1"/>
        <v>28.492301618485204</v>
      </c>
    </row>
    <row r="28" spans="1:24" x14ac:dyDescent="0.25">
      <c r="F28" s="5" t="s">
        <v>1972</v>
      </c>
      <c r="G28" s="3">
        <v>666133</v>
      </c>
      <c r="U28" s="5" t="s">
        <v>1963</v>
      </c>
      <c r="V28" s="8">
        <v>26.39936116674491</v>
      </c>
      <c r="W28" t="str">
        <f t="shared" si="0"/>
        <v>Tablet</v>
      </c>
      <c r="X28" s="8">
        <f t="shared" si="1"/>
        <v>26.39936116674491</v>
      </c>
    </row>
    <row r="29" spans="1:24" x14ac:dyDescent="0.25">
      <c r="F29" s="5" t="s">
        <v>11819</v>
      </c>
      <c r="G29" s="3">
        <v>2954819</v>
      </c>
      <c r="R29" s="4" t="s">
        <v>11818</v>
      </c>
      <c r="S29" t="s">
        <v>11839</v>
      </c>
      <c r="U29" s="5" t="s">
        <v>11819</v>
      </c>
      <c r="V29" s="8">
        <v>1451.8339363015839</v>
      </c>
      <c r="W29" t="str">
        <f t="shared" si="0"/>
        <v>Grand Total</v>
      </c>
      <c r="X29" s="8">
        <f>GETPIVOTDATA("Profit Margin",$U$6)</f>
        <v>1451.8339363015839</v>
      </c>
    </row>
    <row r="30" spans="1:24" x14ac:dyDescent="0.25">
      <c r="O30" s="4" t="s">
        <v>11818</v>
      </c>
      <c r="P30" t="s">
        <v>11820</v>
      </c>
      <c r="R30" s="5" t="s">
        <v>1963</v>
      </c>
      <c r="S30" s="3">
        <v>57951</v>
      </c>
    </row>
    <row r="31" spans="1:24" x14ac:dyDescent="0.25">
      <c r="O31" s="5" t="s">
        <v>11827</v>
      </c>
      <c r="P31" s="10">
        <v>921</v>
      </c>
      <c r="R31" s="5" t="s">
        <v>1956</v>
      </c>
      <c r="S31" s="3">
        <v>64133</v>
      </c>
    </row>
    <row r="32" spans="1:24" x14ac:dyDescent="0.25">
      <c r="O32" s="5" t="s">
        <v>11828</v>
      </c>
      <c r="P32" s="10">
        <v>840</v>
      </c>
      <c r="R32" s="5" t="s">
        <v>1968</v>
      </c>
      <c r="S32" s="3">
        <v>65897</v>
      </c>
    </row>
    <row r="33" spans="15:19" x14ac:dyDescent="0.25">
      <c r="O33" s="5" t="s">
        <v>11829</v>
      </c>
      <c r="P33" s="10">
        <v>1094</v>
      </c>
      <c r="R33" s="5" t="s">
        <v>2054</v>
      </c>
      <c r="S33" s="3">
        <v>66193</v>
      </c>
    </row>
    <row r="34" spans="15:19" x14ac:dyDescent="0.25">
      <c r="O34" s="5" t="s">
        <v>11830</v>
      </c>
      <c r="P34" s="10">
        <v>1301</v>
      </c>
      <c r="R34" s="5" t="s">
        <v>2247</v>
      </c>
      <c r="S34" s="3">
        <v>72298</v>
      </c>
    </row>
    <row r="35" spans="15:19" x14ac:dyDescent="0.25">
      <c r="O35" s="5" t="s">
        <v>11825</v>
      </c>
      <c r="P35" s="10">
        <v>1205</v>
      </c>
      <c r="R35" s="5" t="s">
        <v>11819</v>
      </c>
      <c r="S35" s="3">
        <v>326472</v>
      </c>
    </row>
    <row r="36" spans="15:19" x14ac:dyDescent="0.25">
      <c r="O36" s="5" t="s">
        <v>11831</v>
      </c>
      <c r="P36" s="10">
        <v>1379</v>
      </c>
    </row>
    <row r="37" spans="15:19" x14ac:dyDescent="0.25">
      <c r="O37" s="5" t="s">
        <v>11832</v>
      </c>
      <c r="P37" s="10">
        <v>1495</v>
      </c>
    </row>
    <row r="38" spans="15:19" x14ac:dyDescent="0.25">
      <c r="O38" s="5" t="s">
        <v>11833</v>
      </c>
      <c r="P38" s="10">
        <v>1402</v>
      </c>
    </row>
    <row r="39" spans="15:19" x14ac:dyDescent="0.25">
      <c r="O39" s="5" t="s">
        <v>11834</v>
      </c>
      <c r="P39" s="10">
        <v>1259</v>
      </c>
    </row>
    <row r="40" spans="15:19" x14ac:dyDescent="0.25">
      <c r="O40" s="5" t="s">
        <v>11835</v>
      </c>
      <c r="P40" s="10">
        <v>1252</v>
      </c>
    </row>
    <row r="41" spans="15:19" x14ac:dyDescent="0.25">
      <c r="O41" s="5" t="s">
        <v>11836</v>
      </c>
      <c r="P41" s="10">
        <v>1796</v>
      </c>
    </row>
    <row r="42" spans="15:19" x14ac:dyDescent="0.25">
      <c r="O42" s="5" t="s">
        <v>11837</v>
      </c>
      <c r="P42" s="10">
        <v>2674</v>
      </c>
    </row>
    <row r="43" spans="15:19" x14ac:dyDescent="0.25">
      <c r="O43" s="5" t="s">
        <v>11819</v>
      </c>
      <c r="P43" s="10">
        <v>16618</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B04C2-E2DB-40CF-9DF0-D78CFBB8D71C}">
  <dimension ref="A1:Y5002"/>
  <sheetViews>
    <sheetView topLeftCell="E1" workbookViewId="0">
      <selection activeCell="L10" sqref="L10"/>
    </sheetView>
  </sheetViews>
  <sheetFormatPr defaultRowHeight="15" x14ac:dyDescent="0.25"/>
  <cols>
    <col min="1" max="1" width="11.28515625" bestFit="1" customWidth="1"/>
    <col min="2" max="2" width="14.7109375" bestFit="1" customWidth="1"/>
    <col min="3" max="3" width="24.42578125" bestFit="1" customWidth="1"/>
    <col min="4" max="4" width="34.85546875" bestFit="1" customWidth="1"/>
    <col min="5" max="5" width="10.28515625" bestFit="1" customWidth="1"/>
    <col min="6" max="6" width="14.42578125" bestFit="1" customWidth="1"/>
    <col min="7" max="7" width="13.5703125" bestFit="1" customWidth="1"/>
    <col min="8" max="8" width="15.5703125" bestFit="1" customWidth="1"/>
    <col min="9" max="9" width="13.42578125" bestFit="1" customWidth="1"/>
    <col min="10" max="10" width="12.7109375" bestFit="1" customWidth="1"/>
    <col min="11" max="11" width="14.85546875" bestFit="1" customWidth="1"/>
    <col min="12" max="12" width="13" style="3" bestFit="1" customWidth="1"/>
    <col min="13" max="13" width="16.5703125" bestFit="1" customWidth="1"/>
    <col min="14" max="14" width="15.42578125" style="3" bestFit="1" customWidth="1"/>
    <col min="15" max="15" width="7.7109375" bestFit="1" customWidth="1"/>
    <col min="16" max="16" width="11" style="3" bestFit="1" customWidth="1"/>
    <col min="17" max="17" width="13.140625" bestFit="1" customWidth="1"/>
    <col min="18" max="18" width="19.5703125" style="3" bestFit="1" customWidth="1"/>
    <col min="19" max="19" width="16" bestFit="1" customWidth="1"/>
    <col min="20" max="20" width="21.5703125" bestFit="1" customWidth="1"/>
    <col min="21" max="21" width="16.7109375" style="7" bestFit="1" customWidth="1"/>
    <col min="22" max="22" width="15" bestFit="1" customWidth="1"/>
    <col min="23" max="23" width="8.28515625" bestFit="1" customWidth="1"/>
  </cols>
  <sheetData>
    <row r="1" spans="1:24" x14ac:dyDescent="0.25">
      <c r="A1" t="s">
        <v>1926</v>
      </c>
      <c r="B1" t="s">
        <v>1927</v>
      </c>
      <c r="C1" t="s">
        <v>1928</v>
      </c>
      <c r="D1" t="s">
        <v>1929</v>
      </c>
      <c r="E1" t="s">
        <v>1930</v>
      </c>
      <c r="F1" t="s">
        <v>1931</v>
      </c>
      <c r="G1" t="s">
        <v>1932</v>
      </c>
      <c r="H1" t="s">
        <v>11826</v>
      </c>
      <c r="I1" t="s">
        <v>11849</v>
      </c>
      <c r="J1" t="s">
        <v>11817</v>
      </c>
      <c r="K1" t="s">
        <v>1933</v>
      </c>
      <c r="L1" t="s">
        <v>1934</v>
      </c>
      <c r="M1" t="s">
        <v>1935</v>
      </c>
      <c r="N1" t="s">
        <v>1936</v>
      </c>
      <c r="O1" s="3" t="s">
        <v>1937</v>
      </c>
      <c r="P1" t="s">
        <v>1938</v>
      </c>
      <c r="Q1" s="3" t="s">
        <v>1939</v>
      </c>
      <c r="R1" t="s">
        <v>1940</v>
      </c>
      <c r="S1" s="3" t="s">
        <v>1941</v>
      </c>
      <c r="T1" t="s">
        <v>1942</v>
      </c>
      <c r="U1" t="s">
        <v>11848</v>
      </c>
      <c r="V1" s="7" t="s">
        <v>11840</v>
      </c>
      <c r="W1" s="3" t="s">
        <v>1943</v>
      </c>
      <c r="X1" s="3"/>
    </row>
    <row r="2" spans="1:24" x14ac:dyDescent="0.25">
      <c r="A2" s="1" t="s">
        <v>1944</v>
      </c>
      <c r="B2" s="1" t="s">
        <v>1559</v>
      </c>
      <c r="C2" s="1" t="s">
        <v>1560</v>
      </c>
      <c r="D2" s="1" t="s">
        <v>1945</v>
      </c>
      <c r="E2" s="1" t="s">
        <v>1946</v>
      </c>
      <c r="F2" s="2">
        <v>45324</v>
      </c>
      <c r="G2" s="2">
        <v>45294</v>
      </c>
      <c r="H2" s="2" t="str">
        <f>TEXT(Ecommerce_Sales[[#This Row],[Order_Date]],"mmmm")</f>
        <v>January</v>
      </c>
      <c r="I2" s="2" t="str">
        <f>TEXT(Ecommerce_Sales[[#This Row],[Order_Date]],"yyyy")</f>
        <v>2024</v>
      </c>
      <c r="J2" s="2" t="str">
        <f>TEXT(Ecommerce_Sales[[#This Row],[Order_Date]],"mmmm")</f>
        <v>January</v>
      </c>
      <c r="K2" s="1" t="s">
        <v>1947</v>
      </c>
      <c r="L2" s="1" t="s">
        <v>1948</v>
      </c>
      <c r="M2" s="1" t="s">
        <v>1949</v>
      </c>
      <c r="N2" s="1" t="s">
        <v>1950</v>
      </c>
      <c r="O2" s="3">
        <v>208</v>
      </c>
      <c r="P2">
        <v>1</v>
      </c>
      <c r="Q2" s="3">
        <v>208</v>
      </c>
      <c r="R2" s="1" t="s">
        <v>1951</v>
      </c>
      <c r="S2" s="3">
        <v>18</v>
      </c>
      <c r="T2">
        <v>4</v>
      </c>
      <c r="U2" t="str">
        <f>IF(Ecommerce_Sales[[#This Row],[Delivery_Time_Days]]&gt;7,"Delay",IF(Ecommerce_Sales[[#This Row],[Delivery_Time_Days]] = 0,"No delivery",IF(Ecommerce_Sales[[#This Row],[Delivery_Time_Days]]&lt;=7,"On-time")))</f>
        <v>On-time</v>
      </c>
      <c r="V2" s="7">
        <f>Ecommerce_Sales[[#This Row],[Profit]]/Ecommerce_Sales[[#This Row],[Total_Price]]</f>
        <v>0.39903846153846156</v>
      </c>
      <c r="W2" s="3">
        <v>83</v>
      </c>
      <c r="X2" s="3"/>
    </row>
    <row r="3" spans="1:24" x14ac:dyDescent="0.25">
      <c r="A3" s="1" t="s">
        <v>1952</v>
      </c>
      <c r="B3" s="1" t="s">
        <v>382</v>
      </c>
      <c r="C3" s="1" t="s">
        <v>383</v>
      </c>
      <c r="D3" s="1" t="s">
        <v>1953</v>
      </c>
      <c r="E3" s="1" t="s">
        <v>1954</v>
      </c>
      <c r="F3" s="2">
        <v>45642</v>
      </c>
      <c r="G3" s="2">
        <v>45644</v>
      </c>
      <c r="H3" s="2" t="str">
        <f>TEXT(Ecommerce_Sales[[#This Row],[Order_Date]],"mmmm")</f>
        <v>December</v>
      </c>
      <c r="I3" s="2" t="str">
        <f>TEXT(Ecommerce_Sales[[#This Row],[Order_Date]],"yyyy")</f>
        <v>2024</v>
      </c>
      <c r="J3" s="2" t="str">
        <f>TEXT(Ecommerce_Sales[[#This Row],[Order_Date]],"mmmm")</f>
        <v>December</v>
      </c>
      <c r="K3" s="1" t="s">
        <v>1947</v>
      </c>
      <c r="L3" s="1" t="s">
        <v>1955</v>
      </c>
      <c r="M3" s="1" t="s">
        <v>1956</v>
      </c>
      <c r="N3" s="1" t="s">
        <v>1957</v>
      </c>
      <c r="O3" s="3">
        <v>362</v>
      </c>
      <c r="P3">
        <v>6</v>
      </c>
      <c r="Q3" s="3">
        <v>2174</v>
      </c>
      <c r="R3" s="1" t="s">
        <v>1958</v>
      </c>
      <c r="S3" s="3">
        <v>314</v>
      </c>
      <c r="T3">
        <v>6</v>
      </c>
      <c r="U3" t="str">
        <f>IF(Ecommerce_Sales[[#This Row],[Delivery_Time_Days]]&gt;7,"Delay",IF(Ecommerce_Sales[[#This Row],[Delivery_Time_Days]] = 0,"No delivery",IF(Ecommerce_Sales[[#This Row],[Delivery_Time_Days]]&lt;=7,"On-time")))</f>
        <v>On-time</v>
      </c>
      <c r="V3" s="7">
        <f>Ecommerce_Sales[[#This Row],[Profit]]/Ecommerce_Sales[[#This Row],[Total_Price]]</f>
        <v>0.14995400183992641</v>
      </c>
      <c r="W3" s="3">
        <v>326</v>
      </c>
      <c r="X3" s="3"/>
    </row>
    <row r="4" spans="1:24" x14ac:dyDescent="0.25">
      <c r="A4" s="1" t="s">
        <v>1959</v>
      </c>
      <c r="B4" s="1" t="s">
        <v>20</v>
      </c>
      <c r="C4" s="1" t="s">
        <v>21</v>
      </c>
      <c r="D4" s="1" t="s">
        <v>1960</v>
      </c>
      <c r="E4" s="1" t="s">
        <v>1961</v>
      </c>
      <c r="F4" s="2">
        <v>45440</v>
      </c>
      <c r="G4" s="2">
        <v>45443</v>
      </c>
      <c r="H4" s="2" t="str">
        <f>TEXT(Ecommerce_Sales[[#This Row],[Order_Date]],"mmmm")</f>
        <v>May</v>
      </c>
      <c r="I4" s="2" t="str">
        <f>TEXT(Ecommerce_Sales[[#This Row],[Order_Date]],"yyyy")</f>
        <v>2024</v>
      </c>
      <c r="J4" s="2" t="str">
        <f>TEXT(Ecommerce_Sales[[#This Row],[Order_Date]],"mmmm")</f>
        <v>May</v>
      </c>
      <c r="K4" s="1" t="s">
        <v>1947</v>
      </c>
      <c r="L4" s="1" t="s">
        <v>1962</v>
      </c>
      <c r="M4" s="1" t="s">
        <v>1963</v>
      </c>
      <c r="N4" s="1" t="s">
        <v>1957</v>
      </c>
      <c r="O4" s="3">
        <v>146</v>
      </c>
      <c r="P4">
        <v>5</v>
      </c>
      <c r="Q4" s="3">
        <v>732</v>
      </c>
      <c r="R4" s="1" t="s">
        <v>1951</v>
      </c>
      <c r="S4" s="3">
        <v>41</v>
      </c>
      <c r="T4">
        <v>8</v>
      </c>
      <c r="U4" t="str">
        <f>IF(Ecommerce_Sales[[#This Row],[Delivery_Time_Days]]&gt;7,"Delay",IF(Ecommerce_Sales[[#This Row],[Delivery_Time_Days]] = 0,"No delivery",IF(Ecommerce_Sales[[#This Row],[Delivery_Time_Days]]&lt;=7,"On-time")))</f>
        <v>Delay</v>
      </c>
      <c r="V4" s="7">
        <f>Ecommerce_Sales[[#This Row],[Profit]]/Ecommerce_Sales[[#This Row],[Total_Price]]</f>
        <v>0.15027322404371585</v>
      </c>
      <c r="W4" s="3">
        <v>110</v>
      </c>
      <c r="X4" s="3"/>
    </row>
    <row r="5" spans="1:24" x14ac:dyDescent="0.25">
      <c r="A5" s="1" t="s">
        <v>1964</v>
      </c>
      <c r="B5" s="1" t="s">
        <v>448</v>
      </c>
      <c r="C5" s="1" t="s">
        <v>449</v>
      </c>
      <c r="D5" s="1" t="s">
        <v>1965</v>
      </c>
      <c r="E5" s="1" t="s">
        <v>1966</v>
      </c>
      <c r="F5" s="2">
        <v>45186</v>
      </c>
      <c r="G5" s="2">
        <v>44994</v>
      </c>
      <c r="H5" s="2" t="str">
        <f>TEXT(Ecommerce_Sales[[#This Row],[Order_Date]],"mmmm")</f>
        <v>March</v>
      </c>
      <c r="I5" s="2" t="str">
        <f>TEXT(Ecommerce_Sales[[#This Row],[Order_Date]],"yyyy")</f>
        <v>2023</v>
      </c>
      <c r="J5" s="2" t="str">
        <f>TEXT(Ecommerce_Sales[[#This Row],[Order_Date]],"mmmm")</f>
        <v>March</v>
      </c>
      <c r="K5" s="1" t="s">
        <v>1947</v>
      </c>
      <c r="L5" s="1" t="s">
        <v>1967</v>
      </c>
      <c r="M5" s="1" t="s">
        <v>1968</v>
      </c>
      <c r="N5" s="1" t="s">
        <v>1957</v>
      </c>
      <c r="O5" s="3">
        <v>674</v>
      </c>
      <c r="P5">
        <v>1</v>
      </c>
      <c r="Q5" s="3">
        <v>674</v>
      </c>
      <c r="R5" s="1" t="s">
        <v>1958</v>
      </c>
      <c r="S5" s="3">
        <v>34</v>
      </c>
      <c r="T5">
        <v>9</v>
      </c>
      <c r="U5" t="str">
        <f>IF(Ecommerce_Sales[[#This Row],[Delivery_Time_Days]]&gt;7,"Delay",IF(Ecommerce_Sales[[#This Row],[Delivery_Time_Days]] = 0,"No delivery",IF(Ecommerce_Sales[[#This Row],[Delivery_Time_Days]]&lt;=7,"On-time")))</f>
        <v>Delay</v>
      </c>
      <c r="V5" s="7">
        <f>Ecommerce_Sales[[#This Row],[Profit]]/Ecommerce_Sales[[#This Row],[Total_Price]]</f>
        <v>0.14985163204747776</v>
      </c>
      <c r="W5" s="3">
        <v>101</v>
      </c>
      <c r="X5" s="3"/>
    </row>
    <row r="6" spans="1:24" x14ac:dyDescent="0.25">
      <c r="A6" s="1" t="s">
        <v>1969</v>
      </c>
      <c r="B6" s="1" t="s">
        <v>1254</v>
      </c>
      <c r="C6" s="1" t="s">
        <v>1255</v>
      </c>
      <c r="D6" s="1" t="s">
        <v>1970</v>
      </c>
      <c r="E6" s="1" t="s">
        <v>1961</v>
      </c>
      <c r="F6" s="2">
        <v>45076</v>
      </c>
      <c r="G6" s="2">
        <v>44957</v>
      </c>
      <c r="H6" s="2" t="str">
        <f>TEXT(Ecommerce_Sales[[#This Row],[Order_Date]],"mmmm")</f>
        <v>January</v>
      </c>
      <c r="I6" s="2" t="str">
        <f>TEXT(Ecommerce_Sales[[#This Row],[Order_Date]],"yyyy")</f>
        <v>2023</v>
      </c>
      <c r="J6" s="2" t="str">
        <f>TEXT(Ecommerce_Sales[[#This Row],[Order_Date]],"mmmm")</f>
        <v>January</v>
      </c>
      <c r="K6" s="1" t="s">
        <v>1947</v>
      </c>
      <c r="L6" s="1" t="s">
        <v>1971</v>
      </c>
      <c r="M6" s="1" t="s">
        <v>1972</v>
      </c>
      <c r="N6" s="1" t="s">
        <v>1973</v>
      </c>
      <c r="O6" s="3">
        <v>334</v>
      </c>
      <c r="P6">
        <v>1</v>
      </c>
      <c r="Q6" s="3">
        <v>334</v>
      </c>
      <c r="R6" s="1" t="s">
        <v>1958</v>
      </c>
      <c r="S6" s="3">
        <v>18</v>
      </c>
      <c r="T6">
        <v>2</v>
      </c>
      <c r="U6" t="str">
        <f>IF(Ecommerce_Sales[[#This Row],[Delivery_Time_Days]]&gt;7,"Delay",IF(Ecommerce_Sales[[#This Row],[Delivery_Time_Days]] = 0,"No delivery",IF(Ecommerce_Sales[[#This Row],[Delivery_Time_Days]]&lt;=7,"On-time")))</f>
        <v>On-time</v>
      </c>
      <c r="V6" s="7">
        <f>Ecommerce_Sales[[#This Row],[Profit]]/Ecommerce_Sales[[#This Row],[Total_Price]]</f>
        <v>0.29940119760479039</v>
      </c>
      <c r="W6" s="3">
        <v>100</v>
      </c>
      <c r="X6" s="3"/>
    </row>
    <row r="7" spans="1:24" x14ac:dyDescent="0.25">
      <c r="A7" s="1" t="s">
        <v>1974</v>
      </c>
      <c r="B7" s="1" t="s">
        <v>493</v>
      </c>
      <c r="C7" s="1" t="s">
        <v>494</v>
      </c>
      <c r="D7" s="1" t="s">
        <v>1975</v>
      </c>
      <c r="E7" s="1" t="s">
        <v>1966</v>
      </c>
      <c r="F7" s="2">
        <v>45446</v>
      </c>
      <c r="G7" s="2">
        <v>45403</v>
      </c>
      <c r="H7" s="2" t="str">
        <f>TEXT(Ecommerce_Sales[[#This Row],[Order_Date]],"mmmm")</f>
        <v>April</v>
      </c>
      <c r="I7" s="2" t="str">
        <f>TEXT(Ecommerce_Sales[[#This Row],[Order_Date]],"yyyy")</f>
        <v>2024</v>
      </c>
      <c r="J7" s="2" t="str">
        <f>TEXT(Ecommerce_Sales[[#This Row],[Order_Date]],"mmmm")</f>
        <v>April</v>
      </c>
      <c r="K7" s="1" t="s">
        <v>1947</v>
      </c>
      <c r="L7" s="1" t="s">
        <v>1976</v>
      </c>
      <c r="M7" s="1" t="s">
        <v>1977</v>
      </c>
      <c r="N7" s="1" t="s">
        <v>1978</v>
      </c>
      <c r="O7" s="3">
        <v>70</v>
      </c>
      <c r="P7">
        <v>4</v>
      </c>
      <c r="Q7" s="3">
        <v>280</v>
      </c>
      <c r="R7" s="1" t="s">
        <v>1951</v>
      </c>
      <c r="S7" s="3">
        <v>21</v>
      </c>
      <c r="T7">
        <v>5</v>
      </c>
      <c r="U7" t="str">
        <f>IF(Ecommerce_Sales[[#This Row],[Delivery_Time_Days]]&gt;7,"Delay",IF(Ecommerce_Sales[[#This Row],[Delivery_Time_Days]] = 0,"No delivery",IF(Ecommerce_Sales[[#This Row],[Delivery_Time_Days]]&lt;=7,"On-time")))</f>
        <v>On-time</v>
      </c>
      <c r="V7" s="7">
        <f>Ecommerce_Sales[[#This Row],[Profit]]/Ecommerce_Sales[[#This Row],[Total_Price]]</f>
        <v>0.35</v>
      </c>
      <c r="W7" s="3">
        <v>98</v>
      </c>
      <c r="X7" s="3"/>
    </row>
    <row r="8" spans="1:24" x14ac:dyDescent="0.25">
      <c r="A8" s="1" t="s">
        <v>1979</v>
      </c>
      <c r="B8" s="1" t="s">
        <v>434</v>
      </c>
      <c r="C8" s="1" t="s">
        <v>435</v>
      </c>
      <c r="D8" s="1" t="s">
        <v>1980</v>
      </c>
      <c r="E8" s="1" t="s">
        <v>1981</v>
      </c>
      <c r="F8" s="2">
        <v>45463</v>
      </c>
      <c r="G8" s="2">
        <v>45222</v>
      </c>
      <c r="H8" s="2" t="str">
        <f>TEXT(Ecommerce_Sales[[#This Row],[Order_Date]],"mmmm")</f>
        <v>October</v>
      </c>
      <c r="I8" s="2" t="str">
        <f>TEXT(Ecommerce_Sales[[#This Row],[Order_Date]],"yyyy")</f>
        <v>2023</v>
      </c>
      <c r="J8" s="2" t="str">
        <f>TEXT(Ecommerce_Sales[[#This Row],[Order_Date]],"mmmm")</f>
        <v>October</v>
      </c>
      <c r="K8" s="1" t="s">
        <v>1947</v>
      </c>
      <c r="L8" s="1" t="s">
        <v>1982</v>
      </c>
      <c r="M8" s="1" t="s">
        <v>1983</v>
      </c>
      <c r="N8" s="1" t="s">
        <v>1950</v>
      </c>
      <c r="O8" s="3">
        <v>850</v>
      </c>
      <c r="P8">
        <v>2</v>
      </c>
      <c r="Q8" s="3">
        <v>1700</v>
      </c>
      <c r="R8" s="1" t="s">
        <v>1951</v>
      </c>
      <c r="S8" s="3">
        <v>121</v>
      </c>
      <c r="T8">
        <v>5</v>
      </c>
      <c r="U8" t="str">
        <f>IF(Ecommerce_Sales[[#This Row],[Delivery_Time_Days]]&gt;7,"Delay",IF(Ecommerce_Sales[[#This Row],[Delivery_Time_Days]] = 0,"No delivery",IF(Ecommerce_Sales[[#This Row],[Delivery_Time_Days]]&lt;=7,"On-time")))</f>
        <v>On-time</v>
      </c>
      <c r="V8" s="7">
        <f>Ecommerce_Sales[[#This Row],[Profit]]/Ecommerce_Sales[[#This Row],[Total_Price]]</f>
        <v>0.4</v>
      </c>
      <c r="W8" s="3">
        <v>680</v>
      </c>
      <c r="X8" s="3"/>
    </row>
    <row r="9" spans="1:24" x14ac:dyDescent="0.25">
      <c r="A9" s="1" t="s">
        <v>1984</v>
      </c>
      <c r="B9" s="1" t="s">
        <v>1119</v>
      </c>
      <c r="C9" s="1" t="s">
        <v>1120</v>
      </c>
      <c r="D9" s="1" t="s">
        <v>1985</v>
      </c>
      <c r="E9" s="1" t="s">
        <v>1966</v>
      </c>
      <c r="F9" s="2">
        <v>45368</v>
      </c>
      <c r="G9" s="2">
        <v>45019</v>
      </c>
      <c r="H9" s="2" t="str">
        <f>TEXT(Ecommerce_Sales[[#This Row],[Order_Date]],"mmmm")</f>
        <v>April</v>
      </c>
      <c r="I9" s="2" t="str">
        <f>TEXT(Ecommerce_Sales[[#This Row],[Order_Date]],"yyyy")</f>
        <v>2023</v>
      </c>
      <c r="J9" s="2" t="str">
        <f>TEXT(Ecommerce_Sales[[#This Row],[Order_Date]],"mmmm")</f>
        <v>April</v>
      </c>
      <c r="K9" s="1" t="s">
        <v>1986</v>
      </c>
      <c r="L9" s="1" t="s">
        <v>1987</v>
      </c>
      <c r="M9" s="1" t="s">
        <v>1988</v>
      </c>
      <c r="N9" s="1" t="s">
        <v>1989</v>
      </c>
      <c r="O9" s="3">
        <v>1026</v>
      </c>
      <c r="P9">
        <v>2</v>
      </c>
      <c r="Q9" s="3">
        <v>2052</v>
      </c>
      <c r="R9" s="1" t="s">
        <v>1958</v>
      </c>
      <c r="S9" s="3">
        <v>107</v>
      </c>
      <c r="U9" t="str">
        <f>IF(Ecommerce_Sales[[#This Row],[Delivery_Time_Days]]&gt;7,"Delay",IF(Ecommerce_Sales[[#This Row],[Delivery_Time_Days]] = 0,"No delivery",IF(Ecommerce_Sales[[#This Row],[Delivery_Time_Days]]&lt;=7,"On-time")))</f>
        <v>No delivery</v>
      </c>
      <c r="V9" s="7">
        <f>Ecommerce_Sales[[#This Row],[Profit]]/Ecommerce_Sales[[#This Row],[Total_Price]]</f>
        <v>0.25</v>
      </c>
      <c r="W9" s="3">
        <v>513</v>
      </c>
      <c r="X9" s="3"/>
    </row>
    <row r="10" spans="1:24" x14ac:dyDescent="0.25">
      <c r="A10" s="1" t="s">
        <v>1990</v>
      </c>
      <c r="B10" s="1" t="s">
        <v>1213</v>
      </c>
      <c r="C10" s="1" t="s">
        <v>1214</v>
      </c>
      <c r="D10" s="1" t="s">
        <v>1991</v>
      </c>
      <c r="E10" s="1" t="s">
        <v>1966</v>
      </c>
      <c r="F10" s="2">
        <v>45337</v>
      </c>
      <c r="G10" s="2">
        <v>45225</v>
      </c>
      <c r="H10" s="2" t="str">
        <f>TEXT(Ecommerce_Sales[[#This Row],[Order_Date]],"mmmm")</f>
        <v>October</v>
      </c>
      <c r="I10" s="2" t="str">
        <f>TEXT(Ecommerce_Sales[[#This Row],[Order_Date]],"yyyy")</f>
        <v>2023</v>
      </c>
      <c r="J10" s="2" t="str">
        <f>TEXT(Ecommerce_Sales[[#This Row],[Order_Date]],"mmmm")</f>
        <v>October</v>
      </c>
      <c r="K10" s="1" t="s">
        <v>1992</v>
      </c>
      <c r="L10" s="1" t="s">
        <v>1993</v>
      </c>
      <c r="M10" s="1" t="s">
        <v>1972</v>
      </c>
      <c r="N10" s="1" t="s">
        <v>1973</v>
      </c>
      <c r="O10" s="3">
        <v>315</v>
      </c>
      <c r="P10">
        <v>1</v>
      </c>
      <c r="Q10" s="3">
        <v>315</v>
      </c>
      <c r="R10" s="1" t="s">
        <v>1951</v>
      </c>
      <c r="S10" s="3">
        <v>31</v>
      </c>
      <c r="U10" t="str">
        <f>IF(Ecommerce_Sales[[#This Row],[Delivery_Time_Days]]&gt;7,"Delay",IF(Ecommerce_Sales[[#This Row],[Delivery_Time_Days]] = 0,"No delivery",IF(Ecommerce_Sales[[#This Row],[Delivery_Time_Days]]&lt;=7,"On-time")))</f>
        <v>No delivery</v>
      </c>
      <c r="V10" s="7">
        <f>Ecommerce_Sales[[#This Row],[Profit]]/Ecommerce_Sales[[#This Row],[Total_Price]]</f>
        <v>0.29841269841269841</v>
      </c>
      <c r="W10" s="3">
        <v>94</v>
      </c>
      <c r="X10" s="3"/>
    </row>
    <row r="11" spans="1:24" x14ac:dyDescent="0.25">
      <c r="A11" s="1" t="s">
        <v>1994</v>
      </c>
      <c r="B11" s="1" t="s">
        <v>553</v>
      </c>
      <c r="C11" s="1" t="s">
        <v>554</v>
      </c>
      <c r="D11" s="1" t="s">
        <v>1995</v>
      </c>
      <c r="E11" s="1" t="s">
        <v>1996</v>
      </c>
      <c r="F11" s="2">
        <v>45458</v>
      </c>
      <c r="G11" s="2">
        <v>44941</v>
      </c>
      <c r="H11" s="2" t="str">
        <f>TEXT(Ecommerce_Sales[[#This Row],[Order_Date]],"mmmm")</f>
        <v>January</v>
      </c>
      <c r="I11" s="2" t="str">
        <f>TEXT(Ecommerce_Sales[[#This Row],[Order_Date]],"yyyy")</f>
        <v>2023</v>
      </c>
      <c r="J11" s="2" t="str">
        <f>TEXT(Ecommerce_Sales[[#This Row],[Order_Date]],"mmmm")</f>
        <v>January</v>
      </c>
      <c r="K11" s="1" t="s">
        <v>1947</v>
      </c>
      <c r="L11" s="1" t="s">
        <v>1997</v>
      </c>
      <c r="M11" s="1" t="s">
        <v>1998</v>
      </c>
      <c r="N11" s="1" t="s">
        <v>1973</v>
      </c>
      <c r="O11" s="3">
        <v>438</v>
      </c>
      <c r="P11">
        <v>4</v>
      </c>
      <c r="Q11" s="3">
        <v>1751</v>
      </c>
      <c r="R11" s="1" t="s">
        <v>1958</v>
      </c>
      <c r="S11" s="3">
        <v>162</v>
      </c>
      <c r="T11">
        <v>6</v>
      </c>
      <c r="U11" t="str">
        <f>IF(Ecommerce_Sales[[#This Row],[Delivery_Time_Days]]&gt;7,"Delay",IF(Ecommerce_Sales[[#This Row],[Delivery_Time_Days]] = 0,"No delivery",IF(Ecommerce_Sales[[#This Row],[Delivery_Time_Days]]&lt;=7,"On-time")))</f>
        <v>On-time</v>
      </c>
      <c r="V11" s="7">
        <f>Ecommerce_Sales[[#This Row],[Profit]]/Ecommerce_Sales[[#This Row],[Total_Price]]</f>
        <v>0.2998286693318104</v>
      </c>
      <c r="W11" s="3">
        <v>525</v>
      </c>
      <c r="X11" s="3"/>
    </row>
    <row r="12" spans="1:24" x14ac:dyDescent="0.25">
      <c r="A12" s="1" t="s">
        <v>1999</v>
      </c>
      <c r="B12" s="1" t="s">
        <v>860</v>
      </c>
      <c r="C12" s="1" t="s">
        <v>861</v>
      </c>
      <c r="D12" s="1" t="s">
        <v>2000</v>
      </c>
      <c r="E12" s="1" t="s">
        <v>1954</v>
      </c>
      <c r="F12" s="2">
        <v>45028</v>
      </c>
      <c r="G12" s="2">
        <v>45535</v>
      </c>
      <c r="H12" s="2" t="str">
        <f>TEXT(Ecommerce_Sales[[#This Row],[Order_Date]],"mmmm")</f>
        <v>August</v>
      </c>
      <c r="I12" s="2" t="str">
        <f>TEXT(Ecommerce_Sales[[#This Row],[Order_Date]],"yyyy")</f>
        <v>2024</v>
      </c>
      <c r="J12" s="2" t="str">
        <f>TEXT(Ecommerce_Sales[[#This Row],[Order_Date]],"mmmm")</f>
        <v>August</v>
      </c>
      <c r="K12" s="1" t="s">
        <v>1947</v>
      </c>
      <c r="L12" s="1" t="s">
        <v>2001</v>
      </c>
      <c r="M12" s="1" t="s">
        <v>2002</v>
      </c>
      <c r="N12" s="1" t="s">
        <v>1989</v>
      </c>
      <c r="O12" s="3">
        <v>90</v>
      </c>
      <c r="P12">
        <v>2</v>
      </c>
      <c r="Q12" s="3">
        <v>180</v>
      </c>
      <c r="R12" s="1" t="s">
        <v>1958</v>
      </c>
      <c r="S12" s="3">
        <v>25</v>
      </c>
      <c r="T12">
        <v>5</v>
      </c>
      <c r="U12" t="str">
        <f>IF(Ecommerce_Sales[[#This Row],[Delivery_Time_Days]]&gt;7,"Delay",IF(Ecommerce_Sales[[#This Row],[Delivery_Time_Days]] = 0,"No delivery",IF(Ecommerce_Sales[[#This Row],[Delivery_Time_Days]]&lt;=7,"On-time")))</f>
        <v>On-time</v>
      </c>
      <c r="V12" s="7">
        <f>Ecommerce_Sales[[#This Row],[Profit]]/Ecommerce_Sales[[#This Row],[Total_Price]]</f>
        <v>0.25</v>
      </c>
      <c r="W12" s="3">
        <v>45</v>
      </c>
      <c r="X12" s="3"/>
    </row>
    <row r="13" spans="1:24" x14ac:dyDescent="0.25">
      <c r="A13" s="1" t="s">
        <v>2003</v>
      </c>
      <c r="B13" s="1" t="s">
        <v>539</v>
      </c>
      <c r="C13" s="1" t="s">
        <v>540</v>
      </c>
      <c r="D13" s="1" t="s">
        <v>2004</v>
      </c>
      <c r="E13" s="1" t="s">
        <v>2005</v>
      </c>
      <c r="F13" s="2">
        <v>45218</v>
      </c>
      <c r="G13" s="2">
        <v>45044</v>
      </c>
      <c r="H13" s="2" t="str">
        <f>TEXT(Ecommerce_Sales[[#This Row],[Order_Date]],"mmmm")</f>
        <v>April</v>
      </c>
      <c r="I13" s="2" t="str">
        <f>TEXT(Ecommerce_Sales[[#This Row],[Order_Date]],"yyyy")</f>
        <v>2023</v>
      </c>
      <c r="J13" s="2" t="str">
        <f>TEXT(Ecommerce_Sales[[#This Row],[Order_Date]],"mmmm")</f>
        <v>April</v>
      </c>
      <c r="K13" s="1" t="s">
        <v>1947</v>
      </c>
      <c r="L13" s="1" t="s">
        <v>2006</v>
      </c>
      <c r="M13" s="1" t="s">
        <v>2007</v>
      </c>
      <c r="N13" s="1" t="s">
        <v>1973</v>
      </c>
      <c r="O13" s="3">
        <v>1025</v>
      </c>
      <c r="P13">
        <v>4</v>
      </c>
      <c r="Q13" s="3">
        <v>4101</v>
      </c>
      <c r="R13" s="1" t="s">
        <v>2008</v>
      </c>
      <c r="S13" s="3">
        <v>613</v>
      </c>
      <c r="T13">
        <v>2</v>
      </c>
      <c r="U13" t="str">
        <f>IF(Ecommerce_Sales[[#This Row],[Delivery_Time_Days]]&gt;7,"Delay",IF(Ecommerce_Sales[[#This Row],[Delivery_Time_Days]] = 0,"No delivery",IF(Ecommerce_Sales[[#This Row],[Delivery_Time_Days]]&lt;=7,"On-time")))</f>
        <v>On-time</v>
      </c>
      <c r="V13" s="7">
        <f>Ecommerce_Sales[[#This Row],[Profit]]/Ecommerce_Sales[[#This Row],[Total_Price]]</f>
        <v>0.29992684711046086</v>
      </c>
      <c r="W13" s="3">
        <v>1230</v>
      </c>
      <c r="X13" s="3"/>
    </row>
    <row r="14" spans="1:24" x14ac:dyDescent="0.25">
      <c r="A14" s="1" t="s">
        <v>2009</v>
      </c>
      <c r="B14" s="1" t="s">
        <v>144</v>
      </c>
      <c r="C14" s="1" t="s">
        <v>145</v>
      </c>
      <c r="D14" s="1" t="s">
        <v>2010</v>
      </c>
      <c r="E14" s="1" t="s">
        <v>1996</v>
      </c>
      <c r="F14" s="2">
        <v>45655</v>
      </c>
      <c r="G14" s="2">
        <v>45423</v>
      </c>
      <c r="H14" s="2" t="str">
        <f>TEXT(Ecommerce_Sales[[#This Row],[Order_Date]],"mmmm")</f>
        <v>May</v>
      </c>
      <c r="I14" s="2" t="str">
        <f>TEXT(Ecommerce_Sales[[#This Row],[Order_Date]],"yyyy")</f>
        <v>2024</v>
      </c>
      <c r="J14" s="2" t="str">
        <f>TEXT(Ecommerce_Sales[[#This Row],[Order_Date]],"mmmm")</f>
        <v>May</v>
      </c>
      <c r="K14" s="1" t="s">
        <v>1986</v>
      </c>
      <c r="L14" s="1" t="s">
        <v>2011</v>
      </c>
      <c r="M14" s="1" t="s">
        <v>1968</v>
      </c>
      <c r="N14" s="1" t="s">
        <v>1957</v>
      </c>
      <c r="O14" s="3">
        <v>966</v>
      </c>
      <c r="P14">
        <v>3</v>
      </c>
      <c r="Q14" s="3">
        <v>2898</v>
      </c>
      <c r="R14" s="1" t="s">
        <v>2012</v>
      </c>
      <c r="S14" s="3">
        <v>206</v>
      </c>
      <c r="U14" t="str">
        <f>IF(Ecommerce_Sales[[#This Row],[Delivery_Time_Days]]&gt;7,"Delay",IF(Ecommerce_Sales[[#This Row],[Delivery_Time_Days]] = 0,"No delivery",IF(Ecommerce_Sales[[#This Row],[Delivery_Time_Days]]&lt;=7,"On-time")))</f>
        <v>No delivery</v>
      </c>
      <c r="V14" s="7">
        <f>Ecommerce_Sales[[#This Row],[Profit]]/Ecommerce_Sales[[#This Row],[Total_Price]]</f>
        <v>0.15010351966873706</v>
      </c>
      <c r="W14" s="3">
        <v>435</v>
      </c>
      <c r="X14" s="3"/>
    </row>
    <row r="15" spans="1:24" x14ac:dyDescent="0.25">
      <c r="A15" s="1" t="s">
        <v>2013</v>
      </c>
      <c r="B15" s="1" t="s">
        <v>575</v>
      </c>
      <c r="C15" s="1" t="s">
        <v>576</v>
      </c>
      <c r="D15" s="1" t="s">
        <v>2014</v>
      </c>
      <c r="E15" s="1" t="s">
        <v>1966</v>
      </c>
      <c r="F15" s="2">
        <v>45237</v>
      </c>
      <c r="G15" s="2">
        <v>45626</v>
      </c>
      <c r="H15" s="2" t="str">
        <f>TEXT(Ecommerce_Sales[[#This Row],[Order_Date]],"mmmm")</f>
        <v>November</v>
      </c>
      <c r="I15" s="2" t="str">
        <f>TEXT(Ecommerce_Sales[[#This Row],[Order_Date]],"yyyy")</f>
        <v>2024</v>
      </c>
      <c r="J15" s="2" t="str">
        <f>TEXT(Ecommerce_Sales[[#This Row],[Order_Date]],"mmmm")</f>
        <v>November</v>
      </c>
      <c r="K15" s="1" t="s">
        <v>1947</v>
      </c>
      <c r="L15" s="1" t="s">
        <v>2015</v>
      </c>
      <c r="M15" s="1" t="s">
        <v>1972</v>
      </c>
      <c r="N15" s="1" t="s">
        <v>1973</v>
      </c>
      <c r="O15" s="3">
        <v>361</v>
      </c>
      <c r="P15">
        <v>4</v>
      </c>
      <c r="Q15" s="3">
        <v>1444</v>
      </c>
      <c r="R15" s="1" t="s">
        <v>2016</v>
      </c>
      <c r="S15" s="3">
        <v>154</v>
      </c>
      <c r="T15">
        <v>4</v>
      </c>
      <c r="U15" t="str">
        <f>IF(Ecommerce_Sales[[#This Row],[Delivery_Time_Days]]&gt;7,"Delay",IF(Ecommerce_Sales[[#This Row],[Delivery_Time_Days]] = 0,"No delivery",IF(Ecommerce_Sales[[#This Row],[Delivery_Time_Days]]&lt;=7,"On-time")))</f>
        <v>On-time</v>
      </c>
      <c r="V15" s="7">
        <f>Ecommerce_Sales[[#This Row],[Profit]]/Ecommerce_Sales[[#This Row],[Total_Price]]</f>
        <v>0.29986149584487537</v>
      </c>
      <c r="W15" s="3">
        <v>433</v>
      </c>
      <c r="X15" s="3"/>
    </row>
    <row r="16" spans="1:24" x14ac:dyDescent="0.25">
      <c r="A16" s="1" t="s">
        <v>2017</v>
      </c>
      <c r="B16" s="1" t="s">
        <v>656</v>
      </c>
      <c r="C16" s="1" t="s">
        <v>657</v>
      </c>
      <c r="D16" s="1" t="s">
        <v>2018</v>
      </c>
      <c r="E16" s="1" t="s">
        <v>1981</v>
      </c>
      <c r="F16" s="2">
        <v>45019</v>
      </c>
      <c r="G16" s="2">
        <v>45186</v>
      </c>
      <c r="H16" s="2" t="str">
        <f>TEXT(Ecommerce_Sales[[#This Row],[Order_Date]],"mmmm")</f>
        <v>September</v>
      </c>
      <c r="I16" s="2" t="str">
        <f>TEXT(Ecommerce_Sales[[#This Row],[Order_Date]],"yyyy")</f>
        <v>2023</v>
      </c>
      <c r="J16" s="2" t="str">
        <f>TEXT(Ecommerce_Sales[[#This Row],[Order_Date]],"mmmm")</f>
        <v>September</v>
      </c>
      <c r="K16" s="1" t="s">
        <v>1947</v>
      </c>
      <c r="L16" s="1" t="s">
        <v>2019</v>
      </c>
      <c r="M16" s="1" t="s">
        <v>1949</v>
      </c>
      <c r="N16" s="1" t="s">
        <v>1950</v>
      </c>
      <c r="O16" s="3">
        <v>996</v>
      </c>
      <c r="P16">
        <v>3</v>
      </c>
      <c r="Q16" s="3">
        <v>2988</v>
      </c>
      <c r="R16" s="1" t="s">
        <v>1951</v>
      </c>
      <c r="S16" s="3">
        <v>213</v>
      </c>
      <c r="T16">
        <v>3</v>
      </c>
      <c r="U16" t="str">
        <f>IF(Ecommerce_Sales[[#This Row],[Delivery_Time_Days]]&gt;7,"Delay",IF(Ecommerce_Sales[[#This Row],[Delivery_Time_Days]] = 0,"No delivery",IF(Ecommerce_Sales[[#This Row],[Delivery_Time_Days]]&lt;=7,"On-time")))</f>
        <v>On-time</v>
      </c>
      <c r="V16" s="7">
        <f>Ecommerce_Sales[[#This Row],[Profit]]/Ecommerce_Sales[[#This Row],[Total_Price]]</f>
        <v>0.39993306559571618</v>
      </c>
      <c r="W16" s="3">
        <v>1195</v>
      </c>
      <c r="X16" s="3"/>
    </row>
    <row r="17" spans="1:24" x14ac:dyDescent="0.25">
      <c r="A17" s="1" t="s">
        <v>2020</v>
      </c>
      <c r="B17" s="1" t="s">
        <v>440</v>
      </c>
      <c r="C17" s="1" t="s">
        <v>441</v>
      </c>
      <c r="D17" s="1" t="s">
        <v>2021</v>
      </c>
      <c r="E17" s="1" t="s">
        <v>1996</v>
      </c>
      <c r="F17" s="2">
        <v>45193</v>
      </c>
      <c r="G17" s="2">
        <v>45254</v>
      </c>
      <c r="H17" s="2" t="str">
        <f>TEXT(Ecommerce_Sales[[#This Row],[Order_Date]],"mmmm")</f>
        <v>November</v>
      </c>
      <c r="I17" s="2" t="str">
        <f>TEXT(Ecommerce_Sales[[#This Row],[Order_Date]],"yyyy")</f>
        <v>2023</v>
      </c>
      <c r="J17" s="2" t="str">
        <f>TEXT(Ecommerce_Sales[[#This Row],[Order_Date]],"mmmm")</f>
        <v>November</v>
      </c>
      <c r="K17" s="1" t="s">
        <v>1947</v>
      </c>
      <c r="L17" s="1" t="s">
        <v>2022</v>
      </c>
      <c r="M17" s="1" t="s">
        <v>1988</v>
      </c>
      <c r="N17" s="1" t="s">
        <v>1989</v>
      </c>
      <c r="O17" s="3">
        <v>1201</v>
      </c>
      <c r="P17">
        <v>6</v>
      </c>
      <c r="Q17" s="3">
        <v>7204</v>
      </c>
      <c r="R17" s="1" t="s">
        <v>1951</v>
      </c>
      <c r="S17" s="3">
        <v>917</v>
      </c>
      <c r="T17">
        <v>6</v>
      </c>
      <c r="U17" t="str">
        <f>IF(Ecommerce_Sales[[#This Row],[Delivery_Time_Days]]&gt;7,"Delay",IF(Ecommerce_Sales[[#This Row],[Delivery_Time_Days]] = 0,"No delivery",IF(Ecommerce_Sales[[#This Row],[Delivery_Time_Days]]&lt;=7,"On-time")))</f>
        <v>On-time</v>
      </c>
      <c r="V17" s="7">
        <f>Ecommerce_Sales[[#This Row],[Profit]]/Ecommerce_Sales[[#This Row],[Total_Price]]</f>
        <v>0.25</v>
      </c>
      <c r="W17" s="3">
        <v>1801</v>
      </c>
      <c r="X17" s="3"/>
    </row>
    <row r="18" spans="1:24" x14ac:dyDescent="0.25">
      <c r="A18" s="1" t="s">
        <v>2023</v>
      </c>
      <c r="B18" s="1" t="s">
        <v>707</v>
      </c>
      <c r="C18" s="1" t="s">
        <v>862</v>
      </c>
      <c r="D18" s="1" t="s">
        <v>2024</v>
      </c>
      <c r="E18" s="1" t="s">
        <v>1946</v>
      </c>
      <c r="F18" s="2">
        <v>45370</v>
      </c>
      <c r="G18" s="2">
        <v>45548</v>
      </c>
      <c r="H18" s="2" t="str">
        <f>TEXT(Ecommerce_Sales[[#This Row],[Order_Date]],"mmmm")</f>
        <v>September</v>
      </c>
      <c r="I18" s="2" t="str">
        <f>TEXT(Ecommerce_Sales[[#This Row],[Order_Date]],"yyyy")</f>
        <v>2024</v>
      </c>
      <c r="J18" s="2" t="str">
        <f>TEXT(Ecommerce_Sales[[#This Row],[Order_Date]],"mmmm")</f>
        <v>September</v>
      </c>
      <c r="K18" s="1" t="s">
        <v>1947</v>
      </c>
      <c r="L18" s="1" t="s">
        <v>2025</v>
      </c>
      <c r="M18" s="1" t="s">
        <v>2026</v>
      </c>
      <c r="N18" s="1" t="s">
        <v>1978</v>
      </c>
      <c r="O18" s="3">
        <v>408</v>
      </c>
      <c r="P18">
        <v>2</v>
      </c>
      <c r="Q18" s="3">
        <v>815</v>
      </c>
      <c r="R18" s="1" t="s">
        <v>1951</v>
      </c>
      <c r="S18" s="3">
        <v>103</v>
      </c>
      <c r="T18">
        <v>6</v>
      </c>
      <c r="U18" t="str">
        <f>IF(Ecommerce_Sales[[#This Row],[Delivery_Time_Days]]&gt;7,"Delay",IF(Ecommerce_Sales[[#This Row],[Delivery_Time_Days]] = 0,"No delivery",IF(Ecommerce_Sales[[#This Row],[Delivery_Time_Days]]&lt;=7,"On-time")))</f>
        <v>On-time</v>
      </c>
      <c r="V18" s="7">
        <f>Ecommerce_Sales[[#This Row],[Profit]]/Ecommerce_Sales[[#This Row],[Total_Price]]</f>
        <v>0.34969325153374231</v>
      </c>
      <c r="W18" s="3">
        <v>285</v>
      </c>
      <c r="X18" s="3"/>
    </row>
    <row r="19" spans="1:24" x14ac:dyDescent="0.25">
      <c r="A19" s="1" t="s">
        <v>2027</v>
      </c>
      <c r="B19" s="1" t="s">
        <v>846</v>
      </c>
      <c r="C19" s="1" t="s">
        <v>847</v>
      </c>
      <c r="D19" s="1" t="s">
        <v>2028</v>
      </c>
      <c r="E19" s="1" t="s">
        <v>1946</v>
      </c>
      <c r="F19" s="2">
        <v>44972</v>
      </c>
      <c r="G19" s="2">
        <v>45322</v>
      </c>
      <c r="H19" s="2" t="str">
        <f>TEXT(Ecommerce_Sales[[#This Row],[Order_Date]],"mmmm")</f>
        <v>January</v>
      </c>
      <c r="I19" s="2" t="str">
        <f>TEXT(Ecommerce_Sales[[#This Row],[Order_Date]],"yyyy")</f>
        <v>2024</v>
      </c>
      <c r="J19" s="2" t="str">
        <f>TEXT(Ecommerce_Sales[[#This Row],[Order_Date]],"mmmm")</f>
        <v>January</v>
      </c>
      <c r="K19" s="1" t="s">
        <v>1947</v>
      </c>
      <c r="L19" s="1" t="s">
        <v>2029</v>
      </c>
      <c r="M19" s="1" t="s">
        <v>2030</v>
      </c>
      <c r="N19" s="1" t="s">
        <v>1978</v>
      </c>
      <c r="O19" s="3">
        <v>351</v>
      </c>
      <c r="P19">
        <v>1</v>
      </c>
      <c r="Q19" s="3">
        <v>351</v>
      </c>
      <c r="R19" s="1" t="s">
        <v>2008</v>
      </c>
      <c r="S19" s="3">
        <v>44</v>
      </c>
      <c r="T19">
        <v>9</v>
      </c>
      <c r="U19" t="str">
        <f>IF(Ecommerce_Sales[[#This Row],[Delivery_Time_Days]]&gt;7,"Delay",IF(Ecommerce_Sales[[#This Row],[Delivery_Time_Days]] = 0,"No delivery",IF(Ecommerce_Sales[[#This Row],[Delivery_Time_Days]]&lt;=7,"On-time")))</f>
        <v>Delay</v>
      </c>
      <c r="V19" s="7">
        <f>Ecommerce_Sales[[#This Row],[Profit]]/Ecommerce_Sales[[#This Row],[Total_Price]]</f>
        <v>0.3504273504273504</v>
      </c>
      <c r="W19" s="3">
        <v>123</v>
      </c>
      <c r="X19" s="3"/>
    </row>
    <row r="20" spans="1:24" x14ac:dyDescent="0.25">
      <c r="A20" s="1" t="s">
        <v>2031</v>
      </c>
      <c r="B20" s="1" t="s">
        <v>1792</v>
      </c>
      <c r="C20" s="1" t="s">
        <v>1793</v>
      </c>
      <c r="D20" s="1" t="s">
        <v>2032</v>
      </c>
      <c r="E20" s="1" t="s">
        <v>1966</v>
      </c>
      <c r="F20" s="2">
        <v>45656</v>
      </c>
      <c r="G20" s="2">
        <v>45052</v>
      </c>
      <c r="H20" s="2" t="str">
        <f>TEXT(Ecommerce_Sales[[#This Row],[Order_Date]],"mmmm")</f>
        <v>May</v>
      </c>
      <c r="I20" s="2" t="str">
        <f>TEXT(Ecommerce_Sales[[#This Row],[Order_Date]],"yyyy")</f>
        <v>2023</v>
      </c>
      <c r="J20" s="2" t="str">
        <f>TEXT(Ecommerce_Sales[[#This Row],[Order_Date]],"mmmm")</f>
        <v>May</v>
      </c>
      <c r="K20" s="1" t="s">
        <v>1947</v>
      </c>
      <c r="L20" s="1" t="s">
        <v>2033</v>
      </c>
      <c r="M20" s="1" t="s">
        <v>1972</v>
      </c>
      <c r="N20" s="1" t="s">
        <v>1973</v>
      </c>
      <c r="O20" s="3">
        <v>230</v>
      </c>
      <c r="P20">
        <v>2</v>
      </c>
      <c r="Q20" s="3">
        <v>460</v>
      </c>
      <c r="R20" s="1" t="s">
        <v>1958</v>
      </c>
      <c r="S20" s="3">
        <v>39</v>
      </c>
      <c r="T20">
        <v>6</v>
      </c>
      <c r="U20" t="str">
        <f>IF(Ecommerce_Sales[[#This Row],[Delivery_Time_Days]]&gt;7,"Delay",IF(Ecommerce_Sales[[#This Row],[Delivery_Time_Days]] = 0,"No delivery",IF(Ecommerce_Sales[[#This Row],[Delivery_Time_Days]]&lt;=7,"On-time")))</f>
        <v>On-time</v>
      </c>
      <c r="V20" s="7">
        <f>Ecommerce_Sales[[#This Row],[Profit]]/Ecommerce_Sales[[#This Row],[Total_Price]]</f>
        <v>0.3</v>
      </c>
      <c r="W20" s="3">
        <v>138</v>
      </c>
      <c r="X20" s="3"/>
    </row>
    <row r="21" spans="1:24" x14ac:dyDescent="0.25">
      <c r="A21" s="1" t="s">
        <v>2034</v>
      </c>
      <c r="B21" s="1" t="s">
        <v>114</v>
      </c>
      <c r="C21" s="1" t="s">
        <v>115</v>
      </c>
      <c r="D21" s="1" t="s">
        <v>2035</v>
      </c>
      <c r="E21" s="1" t="s">
        <v>1961</v>
      </c>
      <c r="F21" s="2">
        <v>45530</v>
      </c>
      <c r="G21" s="2">
        <v>45139</v>
      </c>
      <c r="H21" s="2" t="str">
        <f>TEXT(Ecommerce_Sales[[#This Row],[Order_Date]],"mmmm")</f>
        <v>August</v>
      </c>
      <c r="I21" s="2" t="str">
        <f>TEXT(Ecommerce_Sales[[#This Row],[Order_Date]],"yyyy")</f>
        <v>2023</v>
      </c>
      <c r="J21" s="2" t="str">
        <f>TEXT(Ecommerce_Sales[[#This Row],[Order_Date]],"mmmm")</f>
        <v>August</v>
      </c>
      <c r="K21" s="1" t="s">
        <v>1947</v>
      </c>
      <c r="L21" s="1" t="s">
        <v>2036</v>
      </c>
      <c r="M21" s="1" t="s">
        <v>2002</v>
      </c>
      <c r="N21" s="1" t="s">
        <v>1989</v>
      </c>
      <c r="O21" s="3">
        <v>39</v>
      </c>
      <c r="P21">
        <v>5</v>
      </c>
      <c r="Q21" s="3">
        <v>195</v>
      </c>
      <c r="R21" s="1" t="s">
        <v>1951</v>
      </c>
      <c r="S21" s="3">
        <v>14</v>
      </c>
      <c r="T21">
        <v>2</v>
      </c>
      <c r="U21" t="str">
        <f>IF(Ecommerce_Sales[[#This Row],[Delivery_Time_Days]]&gt;7,"Delay",IF(Ecommerce_Sales[[#This Row],[Delivery_Time_Days]] = 0,"No delivery",IF(Ecommerce_Sales[[#This Row],[Delivery_Time_Days]]&lt;=7,"On-time")))</f>
        <v>On-time</v>
      </c>
      <c r="V21" s="7">
        <f>Ecommerce_Sales[[#This Row],[Profit]]/Ecommerce_Sales[[#This Row],[Total_Price]]</f>
        <v>0.25128205128205128</v>
      </c>
      <c r="W21" s="3">
        <v>49</v>
      </c>
      <c r="X21" s="3"/>
    </row>
    <row r="22" spans="1:24" x14ac:dyDescent="0.25">
      <c r="A22" s="1" t="s">
        <v>2037</v>
      </c>
      <c r="B22" s="1" t="s">
        <v>1690</v>
      </c>
      <c r="C22" s="1" t="s">
        <v>1691</v>
      </c>
      <c r="D22" s="1" t="s">
        <v>2038</v>
      </c>
      <c r="E22" s="1" t="s">
        <v>1966</v>
      </c>
      <c r="F22" s="2">
        <v>45594</v>
      </c>
      <c r="G22" s="2">
        <v>45365</v>
      </c>
      <c r="H22" s="2" t="str">
        <f>TEXT(Ecommerce_Sales[[#This Row],[Order_Date]],"mmmm")</f>
        <v>March</v>
      </c>
      <c r="I22" s="2" t="str">
        <f>TEXT(Ecommerce_Sales[[#This Row],[Order_Date]],"yyyy")</f>
        <v>2024</v>
      </c>
      <c r="J22" s="2" t="str">
        <f>TEXT(Ecommerce_Sales[[#This Row],[Order_Date]],"mmmm")</f>
        <v>March</v>
      </c>
      <c r="K22" s="1" t="s">
        <v>1947</v>
      </c>
      <c r="L22" s="1" t="s">
        <v>2039</v>
      </c>
      <c r="M22" s="1" t="s">
        <v>1983</v>
      </c>
      <c r="N22" s="1" t="s">
        <v>1950</v>
      </c>
      <c r="O22" s="3">
        <v>805</v>
      </c>
      <c r="P22">
        <v>1</v>
      </c>
      <c r="Q22" s="3">
        <v>805</v>
      </c>
      <c r="R22" s="1" t="s">
        <v>2016</v>
      </c>
      <c r="S22" s="3">
        <v>98</v>
      </c>
      <c r="T22">
        <v>7</v>
      </c>
      <c r="U22" t="str">
        <f>IF(Ecommerce_Sales[[#This Row],[Delivery_Time_Days]]&gt;7,"Delay",IF(Ecommerce_Sales[[#This Row],[Delivery_Time_Days]] = 0,"No delivery",IF(Ecommerce_Sales[[#This Row],[Delivery_Time_Days]]&lt;=7,"On-time")))</f>
        <v>On-time</v>
      </c>
      <c r="V22" s="7">
        <f>Ecommerce_Sales[[#This Row],[Profit]]/Ecommerce_Sales[[#This Row],[Total_Price]]</f>
        <v>0.4</v>
      </c>
      <c r="W22" s="3">
        <v>322</v>
      </c>
      <c r="X22" s="3"/>
    </row>
    <row r="23" spans="1:24" x14ac:dyDescent="0.25">
      <c r="A23" s="1" t="s">
        <v>2040</v>
      </c>
      <c r="B23" s="1" t="s">
        <v>515</v>
      </c>
      <c r="C23" s="1" t="s">
        <v>516</v>
      </c>
      <c r="D23" s="1" t="s">
        <v>2041</v>
      </c>
      <c r="E23" s="1" t="s">
        <v>1946</v>
      </c>
      <c r="F23" s="2">
        <v>45564</v>
      </c>
      <c r="G23" s="2">
        <v>45103</v>
      </c>
      <c r="H23" s="2" t="str">
        <f>TEXT(Ecommerce_Sales[[#This Row],[Order_Date]],"mmmm")</f>
        <v>June</v>
      </c>
      <c r="I23" s="2" t="str">
        <f>TEXT(Ecommerce_Sales[[#This Row],[Order_Date]],"yyyy")</f>
        <v>2023</v>
      </c>
      <c r="J23" s="2" t="str">
        <f>TEXT(Ecommerce_Sales[[#This Row],[Order_Date]],"mmmm")</f>
        <v>June</v>
      </c>
      <c r="K23" s="1" t="s">
        <v>1992</v>
      </c>
      <c r="L23" s="1" t="s">
        <v>2042</v>
      </c>
      <c r="M23" s="1" t="s">
        <v>2043</v>
      </c>
      <c r="N23" s="1" t="s">
        <v>1989</v>
      </c>
      <c r="O23" s="3">
        <v>1116</v>
      </c>
      <c r="P23">
        <v>6</v>
      </c>
      <c r="Q23" s="3">
        <v>6693</v>
      </c>
      <c r="R23" s="1" t="s">
        <v>1958</v>
      </c>
      <c r="S23" s="3">
        <v>339</v>
      </c>
      <c r="U23" t="str">
        <f>IF(Ecommerce_Sales[[#This Row],[Delivery_Time_Days]]&gt;7,"Delay",IF(Ecommerce_Sales[[#This Row],[Delivery_Time_Days]] = 0,"No delivery",IF(Ecommerce_Sales[[#This Row],[Delivery_Time_Days]]&lt;=7,"On-time")))</f>
        <v>No delivery</v>
      </c>
      <c r="V23" s="7">
        <f>Ecommerce_Sales[[#This Row],[Profit]]/Ecommerce_Sales[[#This Row],[Total_Price]]</f>
        <v>0.24996264754220829</v>
      </c>
      <c r="W23" s="3">
        <v>1673</v>
      </c>
      <c r="X23" s="3"/>
    </row>
    <row r="24" spans="1:24" x14ac:dyDescent="0.25">
      <c r="A24" s="1" t="s">
        <v>2044</v>
      </c>
      <c r="B24" s="1" t="s">
        <v>1009</v>
      </c>
      <c r="C24" s="1" t="s">
        <v>1010</v>
      </c>
      <c r="D24" s="1" t="s">
        <v>2045</v>
      </c>
      <c r="E24" s="1" t="s">
        <v>1946</v>
      </c>
      <c r="F24" s="2">
        <v>45324</v>
      </c>
      <c r="G24" s="2">
        <v>45282</v>
      </c>
      <c r="H24" s="2" t="str">
        <f>TEXT(Ecommerce_Sales[[#This Row],[Order_Date]],"mmmm")</f>
        <v>December</v>
      </c>
      <c r="I24" s="2" t="str">
        <f>TEXT(Ecommerce_Sales[[#This Row],[Order_Date]],"yyyy")</f>
        <v>2023</v>
      </c>
      <c r="J24" s="2" t="str">
        <f>TEXT(Ecommerce_Sales[[#This Row],[Order_Date]],"mmmm")</f>
        <v>December</v>
      </c>
      <c r="K24" s="1" t="s">
        <v>1947</v>
      </c>
      <c r="L24" s="1" t="s">
        <v>2046</v>
      </c>
      <c r="M24" s="1" t="s">
        <v>2047</v>
      </c>
      <c r="N24" s="1" t="s">
        <v>1989</v>
      </c>
      <c r="O24" s="3">
        <v>372</v>
      </c>
      <c r="P24">
        <v>6</v>
      </c>
      <c r="Q24" s="3">
        <v>2229</v>
      </c>
      <c r="R24" s="1" t="s">
        <v>1958</v>
      </c>
      <c r="S24" s="3">
        <v>218</v>
      </c>
      <c r="T24">
        <v>8</v>
      </c>
      <c r="U24" t="str">
        <f>IF(Ecommerce_Sales[[#This Row],[Delivery_Time_Days]]&gt;7,"Delay",IF(Ecommerce_Sales[[#This Row],[Delivery_Time_Days]] = 0,"No delivery",IF(Ecommerce_Sales[[#This Row],[Delivery_Time_Days]]&lt;=7,"On-time")))</f>
        <v>Delay</v>
      </c>
      <c r="V24" s="7">
        <f>Ecommerce_Sales[[#This Row],[Profit]]/Ecommerce_Sales[[#This Row],[Total_Price]]</f>
        <v>0.24988784208165096</v>
      </c>
      <c r="W24" s="3">
        <v>557</v>
      </c>
      <c r="X24" s="3"/>
    </row>
    <row r="25" spans="1:24" x14ac:dyDescent="0.25">
      <c r="A25" s="1" t="s">
        <v>2048</v>
      </c>
      <c r="B25" s="1" t="s">
        <v>1872</v>
      </c>
      <c r="C25" s="1" t="s">
        <v>1873</v>
      </c>
      <c r="D25" s="1" t="s">
        <v>2049</v>
      </c>
      <c r="E25" s="1" t="s">
        <v>1981</v>
      </c>
      <c r="F25" s="2">
        <v>45587</v>
      </c>
      <c r="G25" s="2">
        <v>44982</v>
      </c>
      <c r="H25" s="2" t="str">
        <f>TEXT(Ecommerce_Sales[[#This Row],[Order_Date]],"mmmm")</f>
        <v>February</v>
      </c>
      <c r="I25" s="2" t="str">
        <f>TEXT(Ecommerce_Sales[[#This Row],[Order_Date]],"yyyy")</f>
        <v>2023</v>
      </c>
      <c r="J25" s="2" t="str">
        <f>TEXT(Ecommerce_Sales[[#This Row],[Order_Date]],"mmmm")</f>
        <v>February</v>
      </c>
      <c r="K25" s="1" t="s">
        <v>1947</v>
      </c>
      <c r="L25" s="1" t="s">
        <v>2050</v>
      </c>
      <c r="M25" s="1" t="s">
        <v>1972</v>
      </c>
      <c r="N25" s="1" t="s">
        <v>1973</v>
      </c>
      <c r="O25" s="3">
        <v>626</v>
      </c>
      <c r="P25">
        <v>4</v>
      </c>
      <c r="Q25" s="3">
        <v>2506</v>
      </c>
      <c r="R25" s="1" t="s">
        <v>1958</v>
      </c>
      <c r="S25" s="3">
        <v>326</v>
      </c>
      <c r="T25">
        <v>3</v>
      </c>
      <c r="U25" t="str">
        <f>IF(Ecommerce_Sales[[#This Row],[Delivery_Time_Days]]&gt;7,"Delay",IF(Ecommerce_Sales[[#This Row],[Delivery_Time_Days]] = 0,"No delivery",IF(Ecommerce_Sales[[#This Row],[Delivery_Time_Days]]&lt;=7,"On-time")))</f>
        <v>On-time</v>
      </c>
      <c r="V25" s="7">
        <f>Ecommerce_Sales[[#This Row],[Profit]]/Ecommerce_Sales[[#This Row],[Total_Price]]</f>
        <v>0.30007980845969673</v>
      </c>
      <c r="W25" s="3">
        <v>752</v>
      </c>
      <c r="X25" s="3"/>
    </row>
    <row r="26" spans="1:24" x14ac:dyDescent="0.25">
      <c r="A26" s="1" t="s">
        <v>2051</v>
      </c>
      <c r="B26" s="1" t="s">
        <v>1232</v>
      </c>
      <c r="C26" s="1" t="s">
        <v>1233</v>
      </c>
      <c r="D26" s="1" t="s">
        <v>2052</v>
      </c>
      <c r="E26" s="1" t="s">
        <v>1961</v>
      </c>
      <c r="F26" s="2">
        <v>45272</v>
      </c>
      <c r="G26" s="2">
        <v>45212</v>
      </c>
      <c r="H26" s="2" t="str">
        <f>TEXT(Ecommerce_Sales[[#This Row],[Order_Date]],"mmmm")</f>
        <v>October</v>
      </c>
      <c r="I26" s="2" t="str">
        <f>TEXT(Ecommerce_Sales[[#This Row],[Order_Date]],"yyyy")</f>
        <v>2023</v>
      </c>
      <c r="J26" s="2" t="str">
        <f>TEXT(Ecommerce_Sales[[#This Row],[Order_Date]],"mmmm")</f>
        <v>October</v>
      </c>
      <c r="K26" s="1" t="s">
        <v>1947</v>
      </c>
      <c r="L26" s="1" t="s">
        <v>2053</v>
      </c>
      <c r="M26" s="1" t="s">
        <v>2054</v>
      </c>
      <c r="N26" s="1" t="s">
        <v>1957</v>
      </c>
      <c r="O26" s="3">
        <v>994</v>
      </c>
      <c r="P26">
        <v>1</v>
      </c>
      <c r="Q26" s="3">
        <v>994</v>
      </c>
      <c r="R26" s="1" t="s">
        <v>2008</v>
      </c>
      <c r="S26" s="3">
        <v>131</v>
      </c>
      <c r="T26">
        <v>8</v>
      </c>
      <c r="U26" t="str">
        <f>IF(Ecommerce_Sales[[#This Row],[Delivery_Time_Days]]&gt;7,"Delay",IF(Ecommerce_Sales[[#This Row],[Delivery_Time_Days]] = 0,"No delivery",IF(Ecommerce_Sales[[#This Row],[Delivery_Time_Days]]&lt;=7,"On-time")))</f>
        <v>Delay</v>
      </c>
      <c r="V26" s="7">
        <f>Ecommerce_Sales[[#This Row],[Profit]]/Ecommerce_Sales[[#This Row],[Total_Price]]</f>
        <v>0.14989939637826963</v>
      </c>
      <c r="W26" s="3">
        <v>149</v>
      </c>
      <c r="X26" s="3"/>
    </row>
    <row r="27" spans="1:24" x14ac:dyDescent="0.25">
      <c r="A27" s="1" t="s">
        <v>2055</v>
      </c>
      <c r="B27" s="1" t="s">
        <v>1401</v>
      </c>
      <c r="C27" s="1" t="s">
        <v>1402</v>
      </c>
      <c r="D27" s="1" t="s">
        <v>2056</v>
      </c>
      <c r="E27" s="1" t="s">
        <v>1996</v>
      </c>
      <c r="F27" s="2">
        <v>45126</v>
      </c>
      <c r="G27" s="2">
        <v>45346</v>
      </c>
      <c r="H27" s="2" t="str">
        <f>TEXT(Ecommerce_Sales[[#This Row],[Order_Date]],"mmmm")</f>
        <v>February</v>
      </c>
      <c r="I27" s="2" t="str">
        <f>TEXT(Ecommerce_Sales[[#This Row],[Order_Date]],"yyyy")</f>
        <v>2024</v>
      </c>
      <c r="J27" s="2" t="str">
        <f>TEXT(Ecommerce_Sales[[#This Row],[Order_Date]],"mmmm")</f>
        <v>February</v>
      </c>
      <c r="K27" s="1" t="s">
        <v>1947</v>
      </c>
      <c r="L27" s="1" t="s">
        <v>2057</v>
      </c>
      <c r="M27" s="1" t="s">
        <v>2058</v>
      </c>
      <c r="N27" s="1" t="s">
        <v>1950</v>
      </c>
      <c r="O27" s="3">
        <v>272</v>
      </c>
      <c r="P27">
        <v>1</v>
      </c>
      <c r="Q27" s="3">
        <v>272</v>
      </c>
      <c r="R27" s="1" t="s">
        <v>1958</v>
      </c>
      <c r="S27" s="3">
        <v>28</v>
      </c>
      <c r="T27">
        <v>7</v>
      </c>
      <c r="U27" t="str">
        <f>IF(Ecommerce_Sales[[#This Row],[Delivery_Time_Days]]&gt;7,"Delay",IF(Ecommerce_Sales[[#This Row],[Delivery_Time_Days]] = 0,"No delivery",IF(Ecommerce_Sales[[#This Row],[Delivery_Time_Days]]&lt;=7,"On-time")))</f>
        <v>On-time</v>
      </c>
      <c r="V27" s="7">
        <f>Ecommerce_Sales[[#This Row],[Profit]]/Ecommerce_Sales[[#This Row],[Total_Price]]</f>
        <v>0.40073529411764708</v>
      </c>
      <c r="W27" s="3">
        <v>109</v>
      </c>
      <c r="X27" s="3"/>
    </row>
    <row r="28" spans="1:24" x14ac:dyDescent="0.25">
      <c r="A28" s="1" t="s">
        <v>2059</v>
      </c>
      <c r="B28" s="1" t="s">
        <v>1275</v>
      </c>
      <c r="C28" s="1" t="s">
        <v>1276</v>
      </c>
      <c r="D28" s="1" t="s">
        <v>2060</v>
      </c>
      <c r="E28" s="1" t="s">
        <v>1966</v>
      </c>
      <c r="F28" s="2">
        <v>45291</v>
      </c>
      <c r="G28" s="2">
        <v>44975</v>
      </c>
      <c r="H28" s="2" t="str">
        <f>TEXT(Ecommerce_Sales[[#This Row],[Order_Date]],"mmmm")</f>
        <v>February</v>
      </c>
      <c r="I28" s="2" t="str">
        <f>TEXT(Ecommerce_Sales[[#This Row],[Order_Date]],"yyyy")</f>
        <v>2023</v>
      </c>
      <c r="J28" s="2" t="str">
        <f>TEXT(Ecommerce_Sales[[#This Row],[Order_Date]],"mmmm")</f>
        <v>February</v>
      </c>
      <c r="K28" s="1" t="s">
        <v>1947</v>
      </c>
      <c r="L28" s="1" t="s">
        <v>2061</v>
      </c>
      <c r="M28" s="1" t="s">
        <v>2030</v>
      </c>
      <c r="N28" s="1" t="s">
        <v>1978</v>
      </c>
      <c r="O28" s="3">
        <v>873</v>
      </c>
      <c r="P28">
        <v>2</v>
      </c>
      <c r="Q28" s="3">
        <v>1746</v>
      </c>
      <c r="R28" s="1" t="s">
        <v>1951</v>
      </c>
      <c r="S28" s="3">
        <v>218</v>
      </c>
      <c r="T28">
        <v>7</v>
      </c>
      <c r="U28" t="str">
        <f>IF(Ecommerce_Sales[[#This Row],[Delivery_Time_Days]]&gt;7,"Delay",IF(Ecommerce_Sales[[#This Row],[Delivery_Time_Days]] = 0,"No delivery",IF(Ecommerce_Sales[[#This Row],[Delivery_Time_Days]]&lt;=7,"On-time")))</f>
        <v>On-time</v>
      </c>
      <c r="V28" s="7">
        <f>Ecommerce_Sales[[#This Row],[Profit]]/Ecommerce_Sales[[#This Row],[Total_Price]]</f>
        <v>0.349942726231386</v>
      </c>
      <c r="W28" s="3">
        <v>611</v>
      </c>
      <c r="X28" s="3"/>
    </row>
    <row r="29" spans="1:24" x14ac:dyDescent="0.25">
      <c r="A29" s="1" t="s">
        <v>2062</v>
      </c>
      <c r="B29" s="1" t="s">
        <v>238</v>
      </c>
      <c r="C29" s="1" t="s">
        <v>239</v>
      </c>
      <c r="D29" s="1" t="s">
        <v>2063</v>
      </c>
      <c r="E29" s="1" t="s">
        <v>1981</v>
      </c>
      <c r="F29" s="2">
        <v>45599</v>
      </c>
      <c r="G29" s="2">
        <v>45656</v>
      </c>
      <c r="H29" s="2" t="str">
        <f>TEXT(Ecommerce_Sales[[#This Row],[Order_Date]],"mmmm")</f>
        <v>December</v>
      </c>
      <c r="I29" s="2" t="str">
        <f>TEXT(Ecommerce_Sales[[#This Row],[Order_Date]],"yyyy")</f>
        <v>2024</v>
      </c>
      <c r="J29" s="2" t="str">
        <f>TEXT(Ecommerce_Sales[[#This Row],[Order_Date]],"mmmm")</f>
        <v>December</v>
      </c>
      <c r="K29" s="1" t="s">
        <v>1947</v>
      </c>
      <c r="L29" s="1" t="s">
        <v>2064</v>
      </c>
      <c r="M29" s="1" t="s">
        <v>2065</v>
      </c>
      <c r="N29" s="1" t="s">
        <v>1978</v>
      </c>
      <c r="O29" s="3">
        <v>1705</v>
      </c>
      <c r="P29">
        <v>2</v>
      </c>
      <c r="Q29" s="3">
        <v>3410</v>
      </c>
      <c r="R29" s="1" t="s">
        <v>1951</v>
      </c>
      <c r="S29" s="3">
        <v>312</v>
      </c>
      <c r="T29">
        <v>8</v>
      </c>
      <c r="U29" t="str">
        <f>IF(Ecommerce_Sales[[#This Row],[Delivery_Time_Days]]&gt;7,"Delay",IF(Ecommerce_Sales[[#This Row],[Delivery_Time_Days]] = 0,"No delivery",IF(Ecommerce_Sales[[#This Row],[Delivery_Time_Days]]&lt;=7,"On-time")))</f>
        <v>Delay</v>
      </c>
      <c r="V29" s="7">
        <f>Ecommerce_Sales[[#This Row],[Profit]]/Ecommerce_Sales[[#This Row],[Total_Price]]</f>
        <v>0.35014662756598242</v>
      </c>
      <c r="W29" s="3">
        <v>1194</v>
      </c>
      <c r="X29" s="3"/>
    </row>
    <row r="30" spans="1:24" x14ac:dyDescent="0.25">
      <c r="A30" s="1" t="s">
        <v>2066</v>
      </c>
      <c r="B30" s="1" t="s">
        <v>108</v>
      </c>
      <c r="C30" s="1" t="s">
        <v>109</v>
      </c>
      <c r="D30" s="1" t="s">
        <v>2067</v>
      </c>
      <c r="E30" s="1" t="s">
        <v>1996</v>
      </c>
      <c r="F30" s="2">
        <v>45313</v>
      </c>
      <c r="G30" s="2">
        <v>45551</v>
      </c>
      <c r="H30" s="2" t="str">
        <f>TEXT(Ecommerce_Sales[[#This Row],[Order_Date]],"mmmm")</f>
        <v>September</v>
      </c>
      <c r="I30" s="2" t="str">
        <f>TEXT(Ecommerce_Sales[[#This Row],[Order_Date]],"yyyy")</f>
        <v>2024</v>
      </c>
      <c r="J30" s="2" t="str">
        <f>TEXT(Ecommerce_Sales[[#This Row],[Order_Date]],"mmmm")</f>
        <v>September</v>
      </c>
      <c r="K30" s="1" t="s">
        <v>1986</v>
      </c>
      <c r="L30" s="1" t="s">
        <v>2068</v>
      </c>
      <c r="M30" s="1" t="s">
        <v>2047</v>
      </c>
      <c r="N30" s="1" t="s">
        <v>1989</v>
      </c>
      <c r="O30" s="3">
        <v>524</v>
      </c>
      <c r="P30">
        <v>1</v>
      </c>
      <c r="Q30" s="3">
        <v>524</v>
      </c>
      <c r="R30" s="1" t="s">
        <v>1958</v>
      </c>
      <c r="S30" s="3">
        <v>27</v>
      </c>
      <c r="U30" t="str">
        <f>IF(Ecommerce_Sales[[#This Row],[Delivery_Time_Days]]&gt;7,"Delay",IF(Ecommerce_Sales[[#This Row],[Delivery_Time_Days]] = 0,"No delivery",IF(Ecommerce_Sales[[#This Row],[Delivery_Time_Days]]&lt;=7,"On-time")))</f>
        <v>No delivery</v>
      </c>
      <c r="V30" s="7">
        <f>Ecommerce_Sales[[#This Row],[Profit]]/Ecommerce_Sales[[#This Row],[Total_Price]]</f>
        <v>0.25</v>
      </c>
      <c r="W30" s="3">
        <v>131</v>
      </c>
      <c r="X30" s="3"/>
    </row>
    <row r="31" spans="1:24" x14ac:dyDescent="0.25">
      <c r="A31" s="1" t="s">
        <v>2069</v>
      </c>
      <c r="B31" s="1" t="s">
        <v>1669</v>
      </c>
      <c r="C31" s="1" t="s">
        <v>1670</v>
      </c>
      <c r="D31" s="1" t="s">
        <v>2070</v>
      </c>
      <c r="E31" s="1" t="s">
        <v>1981</v>
      </c>
      <c r="F31" s="2">
        <v>45280</v>
      </c>
      <c r="G31" s="2">
        <v>44958</v>
      </c>
      <c r="H31" s="2" t="str">
        <f>TEXT(Ecommerce_Sales[[#This Row],[Order_Date]],"mmmm")</f>
        <v>February</v>
      </c>
      <c r="I31" s="2" t="str">
        <f>TEXT(Ecommerce_Sales[[#This Row],[Order_Date]],"yyyy")</f>
        <v>2023</v>
      </c>
      <c r="J31" s="2" t="str">
        <f>TEXT(Ecommerce_Sales[[#This Row],[Order_Date]],"mmmm")</f>
        <v>February</v>
      </c>
      <c r="K31" s="1" t="s">
        <v>1992</v>
      </c>
      <c r="L31" s="1" t="s">
        <v>2071</v>
      </c>
      <c r="M31" s="1" t="s">
        <v>2072</v>
      </c>
      <c r="N31" s="1" t="s">
        <v>1950</v>
      </c>
      <c r="O31" s="3">
        <v>287</v>
      </c>
      <c r="P31">
        <v>3</v>
      </c>
      <c r="Q31" s="3">
        <v>861</v>
      </c>
      <c r="R31" s="1" t="s">
        <v>1958</v>
      </c>
      <c r="S31" s="3">
        <v>75</v>
      </c>
      <c r="U31" t="str">
        <f>IF(Ecommerce_Sales[[#This Row],[Delivery_Time_Days]]&gt;7,"Delay",IF(Ecommerce_Sales[[#This Row],[Delivery_Time_Days]] = 0,"No delivery",IF(Ecommerce_Sales[[#This Row],[Delivery_Time_Days]]&lt;=7,"On-time")))</f>
        <v>No delivery</v>
      </c>
      <c r="V31" s="7">
        <f>Ecommerce_Sales[[#This Row],[Profit]]/Ecommerce_Sales[[#This Row],[Total_Price]]</f>
        <v>0.39953542392566782</v>
      </c>
      <c r="W31" s="3">
        <v>344</v>
      </c>
      <c r="X31" s="3"/>
    </row>
    <row r="32" spans="1:24" x14ac:dyDescent="0.25">
      <c r="A32" s="1" t="s">
        <v>2073</v>
      </c>
      <c r="B32" s="1" t="s">
        <v>531</v>
      </c>
      <c r="C32" s="1" t="s">
        <v>532</v>
      </c>
      <c r="D32" s="1" t="s">
        <v>2074</v>
      </c>
      <c r="E32" s="1" t="s">
        <v>1954</v>
      </c>
      <c r="F32" s="2">
        <v>45530</v>
      </c>
      <c r="G32" s="2">
        <v>45602</v>
      </c>
      <c r="H32" s="2" t="str">
        <f>TEXT(Ecommerce_Sales[[#This Row],[Order_Date]],"mmmm")</f>
        <v>November</v>
      </c>
      <c r="I32" s="2" t="str">
        <f>TEXT(Ecommerce_Sales[[#This Row],[Order_Date]],"yyyy")</f>
        <v>2024</v>
      </c>
      <c r="J32" s="2" t="str">
        <f>TEXT(Ecommerce_Sales[[#This Row],[Order_Date]],"mmmm")</f>
        <v>November</v>
      </c>
      <c r="K32" s="1" t="s">
        <v>1947</v>
      </c>
      <c r="L32" s="1" t="s">
        <v>2075</v>
      </c>
      <c r="M32" s="1" t="s">
        <v>1968</v>
      </c>
      <c r="N32" s="1" t="s">
        <v>1957</v>
      </c>
      <c r="O32" s="3">
        <v>519</v>
      </c>
      <c r="P32">
        <v>4</v>
      </c>
      <c r="Q32" s="3">
        <v>2077</v>
      </c>
      <c r="R32" s="1" t="s">
        <v>1958</v>
      </c>
      <c r="S32" s="3">
        <v>303</v>
      </c>
      <c r="T32">
        <v>5</v>
      </c>
      <c r="U32" t="str">
        <f>IF(Ecommerce_Sales[[#This Row],[Delivery_Time_Days]]&gt;7,"Delay",IF(Ecommerce_Sales[[#This Row],[Delivery_Time_Days]] = 0,"No delivery",IF(Ecommerce_Sales[[#This Row],[Delivery_Time_Days]]&lt;=7,"On-time")))</f>
        <v>On-time</v>
      </c>
      <c r="V32" s="7">
        <f>Ecommerce_Sales[[#This Row],[Profit]]/Ecommerce_Sales[[#This Row],[Total_Price]]</f>
        <v>0.15021665864227252</v>
      </c>
      <c r="W32" s="3">
        <v>312</v>
      </c>
      <c r="X32" s="3"/>
    </row>
    <row r="33" spans="1:24" x14ac:dyDescent="0.25">
      <c r="A33" s="1" t="s">
        <v>2076</v>
      </c>
      <c r="B33" s="1" t="s">
        <v>515</v>
      </c>
      <c r="C33" s="1" t="s">
        <v>587</v>
      </c>
      <c r="D33" s="1" t="s">
        <v>2077</v>
      </c>
      <c r="E33" s="1" t="s">
        <v>1946</v>
      </c>
      <c r="F33" s="2">
        <v>45115</v>
      </c>
      <c r="G33" s="2">
        <v>44995</v>
      </c>
      <c r="H33" s="2" t="str">
        <f>TEXT(Ecommerce_Sales[[#This Row],[Order_Date]],"mmmm")</f>
        <v>March</v>
      </c>
      <c r="I33" s="2" t="str">
        <f>TEXT(Ecommerce_Sales[[#This Row],[Order_Date]],"yyyy")</f>
        <v>2023</v>
      </c>
      <c r="J33" s="2" t="str">
        <f>TEXT(Ecommerce_Sales[[#This Row],[Order_Date]],"mmmm")</f>
        <v>March</v>
      </c>
      <c r="K33" s="1" t="s">
        <v>1986</v>
      </c>
      <c r="L33" s="1" t="s">
        <v>2078</v>
      </c>
      <c r="M33" s="1" t="s">
        <v>2079</v>
      </c>
      <c r="N33" s="1" t="s">
        <v>1973</v>
      </c>
      <c r="O33" s="3">
        <v>404</v>
      </c>
      <c r="P33">
        <v>2</v>
      </c>
      <c r="Q33" s="3">
        <v>808</v>
      </c>
      <c r="R33" s="1" t="s">
        <v>1958</v>
      </c>
      <c r="S33" s="3">
        <v>73</v>
      </c>
      <c r="U33" t="str">
        <f>IF(Ecommerce_Sales[[#This Row],[Delivery_Time_Days]]&gt;7,"Delay",IF(Ecommerce_Sales[[#This Row],[Delivery_Time_Days]] = 0,"No delivery",IF(Ecommerce_Sales[[#This Row],[Delivery_Time_Days]]&lt;=7,"On-time")))</f>
        <v>No delivery</v>
      </c>
      <c r="V33" s="7">
        <f>Ecommerce_Sales[[#This Row],[Profit]]/Ecommerce_Sales[[#This Row],[Total_Price]]</f>
        <v>0.29950495049504949</v>
      </c>
      <c r="W33" s="3">
        <v>242</v>
      </c>
      <c r="X33" s="3"/>
    </row>
    <row r="34" spans="1:24" x14ac:dyDescent="0.25">
      <c r="A34" s="1" t="s">
        <v>2080</v>
      </c>
      <c r="B34" s="1" t="s">
        <v>1126</v>
      </c>
      <c r="C34" s="1" t="s">
        <v>1127</v>
      </c>
      <c r="D34" s="1" t="s">
        <v>2081</v>
      </c>
      <c r="E34" s="1" t="s">
        <v>1996</v>
      </c>
      <c r="F34" s="2">
        <v>45642</v>
      </c>
      <c r="G34" s="2">
        <v>45268</v>
      </c>
      <c r="H34" s="2" t="str">
        <f>TEXT(Ecommerce_Sales[[#This Row],[Order_Date]],"mmmm")</f>
        <v>December</v>
      </c>
      <c r="I34" s="2" t="str">
        <f>TEXT(Ecommerce_Sales[[#This Row],[Order_Date]],"yyyy")</f>
        <v>2023</v>
      </c>
      <c r="J34" s="2" t="str">
        <f>TEXT(Ecommerce_Sales[[#This Row],[Order_Date]],"mmmm")</f>
        <v>December</v>
      </c>
      <c r="K34" s="1" t="s">
        <v>1947</v>
      </c>
      <c r="L34" s="1" t="s">
        <v>2082</v>
      </c>
      <c r="M34" s="1" t="s">
        <v>1988</v>
      </c>
      <c r="N34" s="1" t="s">
        <v>1989</v>
      </c>
      <c r="O34" s="3">
        <v>946</v>
      </c>
      <c r="P34">
        <v>4</v>
      </c>
      <c r="Q34" s="3">
        <v>3784</v>
      </c>
      <c r="R34" s="1" t="s">
        <v>1958</v>
      </c>
      <c r="S34" s="3">
        <v>230</v>
      </c>
      <c r="T34">
        <v>8</v>
      </c>
      <c r="U34" t="str">
        <f>IF(Ecommerce_Sales[[#This Row],[Delivery_Time_Days]]&gt;7,"Delay",IF(Ecommerce_Sales[[#This Row],[Delivery_Time_Days]] = 0,"No delivery",IF(Ecommerce_Sales[[#This Row],[Delivery_Time_Days]]&lt;=7,"On-time")))</f>
        <v>Delay</v>
      </c>
      <c r="V34" s="7">
        <f>Ecommerce_Sales[[#This Row],[Profit]]/Ecommerce_Sales[[#This Row],[Total_Price]]</f>
        <v>0.25</v>
      </c>
      <c r="W34" s="3">
        <v>946</v>
      </c>
      <c r="X34" s="3"/>
    </row>
    <row r="35" spans="1:24" x14ac:dyDescent="0.25">
      <c r="A35" s="1" t="s">
        <v>2083</v>
      </c>
      <c r="B35" s="1" t="s">
        <v>1291</v>
      </c>
      <c r="C35" s="1" t="s">
        <v>1600</v>
      </c>
      <c r="D35" s="1" t="s">
        <v>2084</v>
      </c>
      <c r="E35" s="1" t="s">
        <v>1946</v>
      </c>
      <c r="F35" s="2">
        <v>44958</v>
      </c>
      <c r="G35" s="2">
        <v>44940</v>
      </c>
      <c r="H35" s="2" t="str">
        <f>TEXT(Ecommerce_Sales[[#This Row],[Order_Date]],"mmmm")</f>
        <v>January</v>
      </c>
      <c r="I35" s="2" t="str">
        <f>TEXT(Ecommerce_Sales[[#This Row],[Order_Date]],"yyyy")</f>
        <v>2023</v>
      </c>
      <c r="J35" s="2" t="str">
        <f>TEXT(Ecommerce_Sales[[#This Row],[Order_Date]],"mmmm")</f>
        <v>January</v>
      </c>
      <c r="K35" s="1" t="s">
        <v>1947</v>
      </c>
      <c r="L35" s="1" t="s">
        <v>2085</v>
      </c>
      <c r="M35" s="1" t="s">
        <v>1977</v>
      </c>
      <c r="N35" s="1" t="s">
        <v>1978</v>
      </c>
      <c r="O35" s="3">
        <v>37</v>
      </c>
      <c r="P35">
        <v>1</v>
      </c>
      <c r="Q35" s="3">
        <v>37</v>
      </c>
      <c r="R35" s="1" t="s">
        <v>1951</v>
      </c>
      <c r="S35" s="3">
        <v>5</v>
      </c>
      <c r="T35">
        <v>3</v>
      </c>
      <c r="U35" t="str">
        <f>IF(Ecommerce_Sales[[#This Row],[Delivery_Time_Days]]&gt;7,"Delay",IF(Ecommerce_Sales[[#This Row],[Delivery_Time_Days]] = 0,"No delivery",IF(Ecommerce_Sales[[#This Row],[Delivery_Time_Days]]&lt;=7,"On-time")))</f>
        <v>On-time</v>
      </c>
      <c r="V35" s="7">
        <f>Ecommerce_Sales[[#This Row],[Profit]]/Ecommerce_Sales[[#This Row],[Total_Price]]</f>
        <v>0.35135135135135137</v>
      </c>
      <c r="W35" s="3">
        <v>13</v>
      </c>
      <c r="X35" s="3"/>
    </row>
    <row r="36" spans="1:24" x14ac:dyDescent="0.25">
      <c r="A36" s="1" t="s">
        <v>2086</v>
      </c>
      <c r="B36" s="1" t="s">
        <v>641</v>
      </c>
      <c r="C36" s="1" t="s">
        <v>642</v>
      </c>
      <c r="D36" s="1" t="s">
        <v>2087</v>
      </c>
      <c r="E36" s="1" t="s">
        <v>1961</v>
      </c>
      <c r="F36" s="2">
        <v>45353</v>
      </c>
      <c r="G36" s="2">
        <v>45072</v>
      </c>
      <c r="H36" s="2" t="str">
        <f>TEXT(Ecommerce_Sales[[#This Row],[Order_Date]],"mmmm")</f>
        <v>May</v>
      </c>
      <c r="I36" s="2" t="str">
        <f>TEXT(Ecommerce_Sales[[#This Row],[Order_Date]],"yyyy")</f>
        <v>2023</v>
      </c>
      <c r="J36" s="2" t="str">
        <f>TEXT(Ecommerce_Sales[[#This Row],[Order_Date]],"mmmm")</f>
        <v>May</v>
      </c>
      <c r="K36" s="1" t="s">
        <v>1986</v>
      </c>
      <c r="L36" s="1" t="s">
        <v>2088</v>
      </c>
      <c r="M36" s="1" t="s">
        <v>2072</v>
      </c>
      <c r="N36" s="1" t="s">
        <v>1950</v>
      </c>
      <c r="O36" s="3">
        <v>632</v>
      </c>
      <c r="P36">
        <v>5</v>
      </c>
      <c r="Q36" s="3">
        <v>3162</v>
      </c>
      <c r="R36" s="1" t="s">
        <v>1951</v>
      </c>
      <c r="S36" s="3">
        <v>247</v>
      </c>
      <c r="U36" t="str">
        <f>IF(Ecommerce_Sales[[#This Row],[Delivery_Time_Days]]&gt;7,"Delay",IF(Ecommerce_Sales[[#This Row],[Delivery_Time_Days]] = 0,"No delivery",IF(Ecommerce_Sales[[#This Row],[Delivery_Time_Days]]&lt;=7,"On-time")))</f>
        <v>No delivery</v>
      </c>
      <c r="V36" s="7">
        <f>Ecommerce_Sales[[#This Row],[Profit]]/Ecommerce_Sales[[#This Row],[Total_Price]]</f>
        <v>0.40006325110689439</v>
      </c>
      <c r="W36" s="3">
        <v>1265</v>
      </c>
      <c r="X36" s="3"/>
    </row>
    <row r="37" spans="1:24" x14ac:dyDescent="0.25">
      <c r="A37" s="1" t="s">
        <v>2089</v>
      </c>
      <c r="B37" s="1" t="s">
        <v>460</v>
      </c>
      <c r="C37" s="1" t="s">
        <v>461</v>
      </c>
      <c r="D37" s="1" t="s">
        <v>2090</v>
      </c>
      <c r="E37" s="1" t="s">
        <v>1961</v>
      </c>
      <c r="F37" s="2">
        <v>45201</v>
      </c>
      <c r="G37" s="2">
        <v>45049</v>
      </c>
      <c r="H37" s="2" t="str">
        <f>TEXT(Ecommerce_Sales[[#This Row],[Order_Date]],"mmmm")</f>
        <v>May</v>
      </c>
      <c r="I37" s="2" t="str">
        <f>TEXT(Ecommerce_Sales[[#This Row],[Order_Date]],"yyyy")</f>
        <v>2023</v>
      </c>
      <c r="J37" s="2" t="str">
        <f>TEXT(Ecommerce_Sales[[#This Row],[Order_Date]],"mmmm")</f>
        <v>May</v>
      </c>
      <c r="K37" s="1" t="s">
        <v>1986</v>
      </c>
      <c r="L37" s="1" t="s">
        <v>2091</v>
      </c>
      <c r="M37" s="1" t="s">
        <v>2065</v>
      </c>
      <c r="N37" s="1" t="s">
        <v>1978</v>
      </c>
      <c r="O37" s="3">
        <v>806</v>
      </c>
      <c r="P37">
        <v>5</v>
      </c>
      <c r="Q37" s="3">
        <v>4031</v>
      </c>
      <c r="R37" s="1" t="s">
        <v>1958</v>
      </c>
      <c r="S37" s="3">
        <v>517</v>
      </c>
      <c r="U37" t="str">
        <f>IF(Ecommerce_Sales[[#This Row],[Delivery_Time_Days]]&gt;7,"Delay",IF(Ecommerce_Sales[[#This Row],[Delivery_Time_Days]] = 0,"No delivery",IF(Ecommerce_Sales[[#This Row],[Delivery_Time_Days]]&lt;=7,"On-time")))</f>
        <v>No delivery</v>
      </c>
      <c r="V37" s="7">
        <f>Ecommerce_Sales[[#This Row],[Profit]]/Ecommerce_Sales[[#This Row],[Total_Price]]</f>
        <v>0.35003721161002233</v>
      </c>
      <c r="W37" s="3">
        <v>1411</v>
      </c>
      <c r="X37" s="3"/>
    </row>
    <row r="38" spans="1:24" x14ac:dyDescent="0.25">
      <c r="A38" s="1" t="s">
        <v>2092</v>
      </c>
      <c r="B38" s="1" t="s">
        <v>1223</v>
      </c>
      <c r="C38" s="1" t="s">
        <v>1224</v>
      </c>
      <c r="D38" s="1" t="s">
        <v>2093</v>
      </c>
      <c r="E38" s="1" t="s">
        <v>1946</v>
      </c>
      <c r="F38" s="2">
        <v>45072</v>
      </c>
      <c r="G38" s="2">
        <v>45524</v>
      </c>
      <c r="H38" s="2" t="str">
        <f>TEXT(Ecommerce_Sales[[#This Row],[Order_Date]],"mmmm")</f>
        <v>August</v>
      </c>
      <c r="I38" s="2" t="str">
        <f>TEXT(Ecommerce_Sales[[#This Row],[Order_Date]],"yyyy")</f>
        <v>2024</v>
      </c>
      <c r="J38" s="2" t="str">
        <f>TEXT(Ecommerce_Sales[[#This Row],[Order_Date]],"mmmm")</f>
        <v>August</v>
      </c>
      <c r="K38" s="1" t="s">
        <v>1947</v>
      </c>
      <c r="L38" s="1" t="s">
        <v>2094</v>
      </c>
      <c r="M38" s="1" t="s">
        <v>2007</v>
      </c>
      <c r="N38" s="1" t="s">
        <v>1973</v>
      </c>
      <c r="O38" s="3">
        <v>1028</v>
      </c>
      <c r="P38">
        <v>6</v>
      </c>
      <c r="Q38" s="3">
        <v>6170</v>
      </c>
      <c r="R38" s="1" t="s">
        <v>1958</v>
      </c>
      <c r="S38" s="3">
        <v>590</v>
      </c>
      <c r="T38">
        <v>9</v>
      </c>
      <c r="U38" t="str">
        <f>IF(Ecommerce_Sales[[#This Row],[Delivery_Time_Days]]&gt;7,"Delay",IF(Ecommerce_Sales[[#This Row],[Delivery_Time_Days]] = 0,"No delivery",IF(Ecommerce_Sales[[#This Row],[Delivery_Time_Days]]&lt;=7,"On-time")))</f>
        <v>Delay</v>
      </c>
      <c r="V38" s="7">
        <f>Ecommerce_Sales[[#This Row],[Profit]]/Ecommerce_Sales[[#This Row],[Total_Price]]</f>
        <v>0.3</v>
      </c>
      <c r="W38" s="3">
        <v>1851</v>
      </c>
      <c r="X38" s="3"/>
    </row>
    <row r="39" spans="1:24" x14ac:dyDescent="0.25">
      <c r="A39" s="1" t="s">
        <v>2095</v>
      </c>
      <c r="B39" s="1" t="s">
        <v>743</v>
      </c>
      <c r="C39" s="1" t="s">
        <v>744</v>
      </c>
      <c r="D39" s="1" t="s">
        <v>2096</v>
      </c>
      <c r="E39" s="1" t="s">
        <v>1961</v>
      </c>
      <c r="F39" s="2">
        <v>45395</v>
      </c>
      <c r="G39" s="2">
        <v>45503</v>
      </c>
      <c r="H39" s="2" t="str">
        <f>TEXT(Ecommerce_Sales[[#This Row],[Order_Date]],"mmmm")</f>
        <v>July</v>
      </c>
      <c r="I39" s="2" t="str">
        <f>TEXT(Ecommerce_Sales[[#This Row],[Order_Date]],"yyyy")</f>
        <v>2024</v>
      </c>
      <c r="J39" s="2" t="str">
        <f>TEXT(Ecommerce_Sales[[#This Row],[Order_Date]],"mmmm")</f>
        <v>July</v>
      </c>
      <c r="K39" s="1" t="s">
        <v>1947</v>
      </c>
      <c r="L39" s="1" t="s">
        <v>2097</v>
      </c>
      <c r="M39" s="1" t="s">
        <v>2043</v>
      </c>
      <c r="N39" s="1" t="s">
        <v>1989</v>
      </c>
      <c r="O39" s="3">
        <v>443</v>
      </c>
      <c r="P39">
        <v>5</v>
      </c>
      <c r="Q39" s="3">
        <v>2214</v>
      </c>
      <c r="R39" s="1" t="s">
        <v>1958</v>
      </c>
      <c r="S39" s="3">
        <v>321</v>
      </c>
      <c r="T39">
        <v>10</v>
      </c>
      <c r="U39" t="str">
        <f>IF(Ecommerce_Sales[[#This Row],[Delivery_Time_Days]]&gt;7,"Delay",IF(Ecommerce_Sales[[#This Row],[Delivery_Time_Days]] = 0,"No delivery",IF(Ecommerce_Sales[[#This Row],[Delivery_Time_Days]]&lt;=7,"On-time")))</f>
        <v>Delay</v>
      </c>
      <c r="V39" s="7">
        <f>Ecommerce_Sales[[#This Row],[Profit]]/Ecommerce_Sales[[#This Row],[Total_Price]]</f>
        <v>0.25022583559168926</v>
      </c>
      <c r="W39" s="3">
        <v>554</v>
      </c>
      <c r="X39" s="3"/>
    </row>
    <row r="40" spans="1:24" x14ac:dyDescent="0.25">
      <c r="A40" s="1" t="s">
        <v>2098</v>
      </c>
      <c r="B40" s="1" t="s">
        <v>458</v>
      </c>
      <c r="C40" s="1" t="s">
        <v>459</v>
      </c>
      <c r="D40" s="1" t="s">
        <v>2099</v>
      </c>
      <c r="E40" s="1" t="s">
        <v>1946</v>
      </c>
      <c r="F40" s="2">
        <v>45619</v>
      </c>
      <c r="G40" s="2">
        <v>45052</v>
      </c>
      <c r="H40" s="2" t="str">
        <f>TEXT(Ecommerce_Sales[[#This Row],[Order_Date]],"mmmm")</f>
        <v>May</v>
      </c>
      <c r="I40" s="2" t="str">
        <f>TEXT(Ecommerce_Sales[[#This Row],[Order_Date]],"yyyy")</f>
        <v>2023</v>
      </c>
      <c r="J40" s="2" t="str">
        <f>TEXT(Ecommerce_Sales[[#This Row],[Order_Date]],"mmmm")</f>
        <v>May</v>
      </c>
      <c r="K40" s="1" t="s">
        <v>1992</v>
      </c>
      <c r="L40" s="1" t="s">
        <v>2100</v>
      </c>
      <c r="M40" s="1" t="s">
        <v>2054</v>
      </c>
      <c r="N40" s="1" t="s">
        <v>1957</v>
      </c>
      <c r="O40" s="3">
        <v>555</v>
      </c>
      <c r="P40">
        <v>5</v>
      </c>
      <c r="Q40" s="3">
        <v>2775</v>
      </c>
      <c r="R40" s="1" t="s">
        <v>1958</v>
      </c>
      <c r="S40" s="3">
        <v>231</v>
      </c>
      <c r="U40" t="str">
        <f>IF(Ecommerce_Sales[[#This Row],[Delivery_Time_Days]]&gt;7,"Delay",IF(Ecommerce_Sales[[#This Row],[Delivery_Time_Days]] = 0,"No delivery",IF(Ecommerce_Sales[[#This Row],[Delivery_Time_Days]]&lt;=7,"On-time")))</f>
        <v>No delivery</v>
      </c>
      <c r="V40" s="7">
        <f>Ecommerce_Sales[[#This Row],[Profit]]/Ecommerce_Sales[[#This Row],[Total_Price]]</f>
        <v>0.14990990990990991</v>
      </c>
      <c r="W40" s="3">
        <v>416</v>
      </c>
      <c r="X40" s="3"/>
    </row>
    <row r="41" spans="1:24" x14ac:dyDescent="0.25">
      <c r="A41" s="1" t="s">
        <v>2101</v>
      </c>
      <c r="B41" s="1" t="s">
        <v>894</v>
      </c>
      <c r="C41" s="1" t="s">
        <v>895</v>
      </c>
      <c r="D41" s="1" t="s">
        <v>2102</v>
      </c>
      <c r="E41" s="1" t="s">
        <v>1966</v>
      </c>
      <c r="F41" s="2">
        <v>45311</v>
      </c>
      <c r="G41" s="2">
        <v>45172</v>
      </c>
      <c r="H41" s="2" t="str">
        <f>TEXT(Ecommerce_Sales[[#This Row],[Order_Date]],"mmmm")</f>
        <v>September</v>
      </c>
      <c r="I41" s="2" t="str">
        <f>TEXT(Ecommerce_Sales[[#This Row],[Order_Date]],"yyyy")</f>
        <v>2023</v>
      </c>
      <c r="J41" s="2" t="str">
        <f>TEXT(Ecommerce_Sales[[#This Row],[Order_Date]],"mmmm")</f>
        <v>September</v>
      </c>
      <c r="K41" s="1" t="s">
        <v>1992</v>
      </c>
      <c r="L41" s="1" t="s">
        <v>2103</v>
      </c>
      <c r="M41" s="1" t="s">
        <v>2104</v>
      </c>
      <c r="N41" s="1" t="s">
        <v>1978</v>
      </c>
      <c r="O41" s="3">
        <v>825</v>
      </c>
      <c r="P41">
        <v>4</v>
      </c>
      <c r="Q41" s="3">
        <v>3302</v>
      </c>
      <c r="R41" s="1" t="s">
        <v>1958</v>
      </c>
      <c r="S41" s="3">
        <v>229</v>
      </c>
      <c r="U41" t="str">
        <f>IF(Ecommerce_Sales[[#This Row],[Delivery_Time_Days]]&gt;7,"Delay",IF(Ecommerce_Sales[[#This Row],[Delivery_Time_Days]] = 0,"No delivery",IF(Ecommerce_Sales[[#This Row],[Delivery_Time_Days]]&lt;=7,"On-time")))</f>
        <v>No delivery</v>
      </c>
      <c r="V41" s="7">
        <f>Ecommerce_Sales[[#This Row],[Profit]]/Ecommerce_Sales[[#This Row],[Total_Price]]</f>
        <v>0.35009085402786189</v>
      </c>
      <c r="W41" s="3">
        <v>1156</v>
      </c>
      <c r="X41" s="3"/>
    </row>
    <row r="42" spans="1:24" x14ac:dyDescent="0.25">
      <c r="A42" s="1" t="s">
        <v>2105</v>
      </c>
      <c r="B42" s="1" t="s">
        <v>444</v>
      </c>
      <c r="C42" s="1" t="s">
        <v>445</v>
      </c>
      <c r="D42" s="1" t="s">
        <v>2106</v>
      </c>
      <c r="E42" s="1" t="s">
        <v>1946</v>
      </c>
      <c r="F42" s="2">
        <v>45651</v>
      </c>
      <c r="G42" s="2">
        <v>45540</v>
      </c>
      <c r="H42" s="2" t="str">
        <f>TEXT(Ecommerce_Sales[[#This Row],[Order_Date]],"mmmm")</f>
        <v>September</v>
      </c>
      <c r="I42" s="2" t="str">
        <f>TEXT(Ecommerce_Sales[[#This Row],[Order_Date]],"yyyy")</f>
        <v>2024</v>
      </c>
      <c r="J42" s="2" t="str">
        <f>TEXT(Ecommerce_Sales[[#This Row],[Order_Date]],"mmmm")</f>
        <v>September</v>
      </c>
      <c r="K42" s="1" t="s">
        <v>1992</v>
      </c>
      <c r="L42" s="1" t="s">
        <v>2107</v>
      </c>
      <c r="M42" s="1" t="s">
        <v>2079</v>
      </c>
      <c r="N42" s="1" t="s">
        <v>1973</v>
      </c>
      <c r="O42" s="3">
        <v>202</v>
      </c>
      <c r="P42">
        <v>5</v>
      </c>
      <c r="Q42" s="3">
        <v>1008</v>
      </c>
      <c r="R42" s="1" t="s">
        <v>1951</v>
      </c>
      <c r="S42" s="3">
        <v>55</v>
      </c>
      <c r="U42" t="str">
        <f>IF(Ecommerce_Sales[[#This Row],[Delivery_Time_Days]]&gt;7,"Delay",IF(Ecommerce_Sales[[#This Row],[Delivery_Time_Days]] = 0,"No delivery",IF(Ecommerce_Sales[[#This Row],[Delivery_Time_Days]]&lt;=7,"On-time")))</f>
        <v>No delivery</v>
      </c>
      <c r="V42" s="7">
        <f>Ecommerce_Sales[[#This Row],[Profit]]/Ecommerce_Sales[[#This Row],[Total_Price]]</f>
        <v>0.29960317460317459</v>
      </c>
      <c r="W42" s="3">
        <v>302</v>
      </c>
      <c r="X42" s="3"/>
    </row>
    <row r="43" spans="1:24" x14ac:dyDescent="0.25">
      <c r="A43" s="1" t="s">
        <v>2108</v>
      </c>
      <c r="B43" s="1" t="s">
        <v>1397</v>
      </c>
      <c r="C43" s="1" t="s">
        <v>1398</v>
      </c>
      <c r="D43" s="1" t="s">
        <v>2109</v>
      </c>
      <c r="E43" s="1" t="s">
        <v>1961</v>
      </c>
      <c r="F43" s="2">
        <v>45459</v>
      </c>
      <c r="G43" s="2">
        <v>45519</v>
      </c>
      <c r="H43" s="2" t="str">
        <f>TEXT(Ecommerce_Sales[[#This Row],[Order_Date]],"mmmm")</f>
        <v>August</v>
      </c>
      <c r="I43" s="2" t="str">
        <f>TEXT(Ecommerce_Sales[[#This Row],[Order_Date]],"yyyy")</f>
        <v>2024</v>
      </c>
      <c r="J43" s="2" t="str">
        <f>TEXT(Ecommerce_Sales[[#This Row],[Order_Date]],"mmmm")</f>
        <v>August</v>
      </c>
      <c r="K43" s="1" t="s">
        <v>1947</v>
      </c>
      <c r="L43" s="1" t="s">
        <v>2110</v>
      </c>
      <c r="M43" s="1" t="s">
        <v>2054</v>
      </c>
      <c r="N43" s="1" t="s">
        <v>1957</v>
      </c>
      <c r="O43" s="3">
        <v>1249</v>
      </c>
      <c r="P43">
        <v>2</v>
      </c>
      <c r="Q43" s="3">
        <v>2497</v>
      </c>
      <c r="R43" s="1" t="s">
        <v>1958</v>
      </c>
      <c r="S43" s="3">
        <v>125</v>
      </c>
      <c r="T43">
        <v>4</v>
      </c>
      <c r="U43" t="str">
        <f>IF(Ecommerce_Sales[[#This Row],[Delivery_Time_Days]]&gt;7,"Delay",IF(Ecommerce_Sales[[#This Row],[Delivery_Time_Days]] = 0,"No delivery",IF(Ecommerce_Sales[[#This Row],[Delivery_Time_Days]]&lt;=7,"On-time")))</f>
        <v>On-time</v>
      </c>
      <c r="V43" s="7">
        <f>Ecommerce_Sales[[#This Row],[Profit]]/Ecommerce_Sales[[#This Row],[Total_Price]]</f>
        <v>0.15018021625951142</v>
      </c>
      <c r="W43" s="3">
        <v>375</v>
      </c>
      <c r="X43" s="3"/>
    </row>
    <row r="44" spans="1:24" x14ac:dyDescent="0.25">
      <c r="A44" s="1" t="s">
        <v>2111</v>
      </c>
      <c r="B44" s="1" t="s">
        <v>100</v>
      </c>
      <c r="C44" s="1" t="s">
        <v>101</v>
      </c>
      <c r="D44" s="1" t="s">
        <v>2112</v>
      </c>
      <c r="E44" s="1" t="s">
        <v>2005</v>
      </c>
      <c r="F44" s="2">
        <v>45206</v>
      </c>
      <c r="G44" s="2">
        <v>45179</v>
      </c>
      <c r="H44" s="2" t="str">
        <f>TEXT(Ecommerce_Sales[[#This Row],[Order_Date]],"mmmm")</f>
        <v>September</v>
      </c>
      <c r="I44" s="2" t="str">
        <f>TEXT(Ecommerce_Sales[[#This Row],[Order_Date]],"yyyy")</f>
        <v>2023</v>
      </c>
      <c r="J44" s="2" t="str">
        <f>TEXT(Ecommerce_Sales[[#This Row],[Order_Date]],"mmmm")</f>
        <v>September</v>
      </c>
      <c r="K44" s="1" t="s">
        <v>1986</v>
      </c>
      <c r="L44" s="1" t="s">
        <v>2113</v>
      </c>
      <c r="M44" s="1" t="s">
        <v>2079</v>
      </c>
      <c r="N44" s="1" t="s">
        <v>1973</v>
      </c>
      <c r="O44" s="3">
        <v>160</v>
      </c>
      <c r="P44">
        <v>5</v>
      </c>
      <c r="Q44" s="3">
        <v>801</v>
      </c>
      <c r="R44" s="1" t="s">
        <v>1958</v>
      </c>
      <c r="S44" s="3">
        <v>114</v>
      </c>
      <c r="U44" t="str">
        <f>IF(Ecommerce_Sales[[#This Row],[Delivery_Time_Days]]&gt;7,"Delay",IF(Ecommerce_Sales[[#This Row],[Delivery_Time_Days]] = 0,"No delivery",IF(Ecommerce_Sales[[#This Row],[Delivery_Time_Days]]&lt;=7,"On-time")))</f>
        <v>No delivery</v>
      </c>
      <c r="V44" s="7">
        <f>Ecommerce_Sales[[#This Row],[Profit]]/Ecommerce_Sales[[#This Row],[Total_Price]]</f>
        <v>0.29962546816479402</v>
      </c>
      <c r="W44" s="3">
        <v>240</v>
      </c>
      <c r="X44" s="3"/>
    </row>
    <row r="45" spans="1:24" x14ac:dyDescent="0.25">
      <c r="A45" s="1" t="s">
        <v>2114</v>
      </c>
      <c r="B45" s="1" t="s">
        <v>326</v>
      </c>
      <c r="C45" s="1" t="s">
        <v>327</v>
      </c>
      <c r="D45" s="1" t="s">
        <v>2115</v>
      </c>
      <c r="E45" s="1" t="s">
        <v>1966</v>
      </c>
      <c r="F45" s="2">
        <v>45138</v>
      </c>
      <c r="G45" s="2">
        <v>45649</v>
      </c>
      <c r="H45" s="2" t="str">
        <f>TEXT(Ecommerce_Sales[[#This Row],[Order_Date]],"mmmm")</f>
        <v>December</v>
      </c>
      <c r="I45" s="2" t="str">
        <f>TEXT(Ecommerce_Sales[[#This Row],[Order_Date]],"yyyy")</f>
        <v>2024</v>
      </c>
      <c r="J45" s="2" t="str">
        <f>TEXT(Ecommerce_Sales[[#This Row],[Order_Date]],"mmmm")</f>
        <v>December</v>
      </c>
      <c r="K45" s="1" t="s">
        <v>1947</v>
      </c>
      <c r="L45" s="1" t="s">
        <v>2116</v>
      </c>
      <c r="M45" s="1" t="s">
        <v>1949</v>
      </c>
      <c r="N45" s="1" t="s">
        <v>1950</v>
      </c>
      <c r="O45" s="3">
        <v>541</v>
      </c>
      <c r="P45">
        <v>2</v>
      </c>
      <c r="Q45" s="3">
        <v>1082</v>
      </c>
      <c r="R45" s="1" t="s">
        <v>1958</v>
      </c>
      <c r="S45" s="3">
        <v>104</v>
      </c>
      <c r="T45">
        <v>4</v>
      </c>
      <c r="U45" t="str">
        <f>IF(Ecommerce_Sales[[#This Row],[Delivery_Time_Days]]&gt;7,"Delay",IF(Ecommerce_Sales[[#This Row],[Delivery_Time_Days]] = 0,"No delivery",IF(Ecommerce_Sales[[#This Row],[Delivery_Time_Days]]&lt;=7,"On-time")))</f>
        <v>On-time</v>
      </c>
      <c r="V45" s="7">
        <f>Ecommerce_Sales[[#This Row],[Profit]]/Ecommerce_Sales[[#This Row],[Total_Price]]</f>
        <v>0.400184842883549</v>
      </c>
      <c r="W45" s="3">
        <v>433</v>
      </c>
      <c r="X45" s="3"/>
    </row>
    <row r="46" spans="1:24" x14ac:dyDescent="0.25">
      <c r="A46" s="1" t="s">
        <v>2117</v>
      </c>
      <c r="B46" s="1" t="s">
        <v>32</v>
      </c>
      <c r="C46" s="1" t="s">
        <v>33</v>
      </c>
      <c r="D46" s="1" t="s">
        <v>2118</v>
      </c>
      <c r="E46" s="1" t="s">
        <v>1961</v>
      </c>
      <c r="F46" s="2">
        <v>45247</v>
      </c>
      <c r="G46" s="2">
        <v>45245</v>
      </c>
      <c r="H46" s="2" t="str">
        <f>TEXT(Ecommerce_Sales[[#This Row],[Order_Date]],"mmmm")</f>
        <v>November</v>
      </c>
      <c r="I46" s="2" t="str">
        <f>TEXT(Ecommerce_Sales[[#This Row],[Order_Date]],"yyyy")</f>
        <v>2023</v>
      </c>
      <c r="J46" s="2" t="str">
        <f>TEXT(Ecommerce_Sales[[#This Row],[Order_Date]],"mmmm")</f>
        <v>November</v>
      </c>
      <c r="K46" s="1" t="s">
        <v>1947</v>
      </c>
      <c r="L46" s="1" t="s">
        <v>2119</v>
      </c>
      <c r="M46" s="1" t="s">
        <v>1956</v>
      </c>
      <c r="N46" s="1" t="s">
        <v>1957</v>
      </c>
      <c r="O46" s="3">
        <v>102</v>
      </c>
      <c r="P46">
        <v>4</v>
      </c>
      <c r="Q46" s="3">
        <v>410</v>
      </c>
      <c r="R46" s="1" t="s">
        <v>1951</v>
      </c>
      <c r="S46" s="3">
        <v>22</v>
      </c>
      <c r="T46">
        <v>7</v>
      </c>
      <c r="U46" t="str">
        <f>IF(Ecommerce_Sales[[#This Row],[Delivery_Time_Days]]&gt;7,"Delay",IF(Ecommerce_Sales[[#This Row],[Delivery_Time_Days]] = 0,"No delivery",IF(Ecommerce_Sales[[#This Row],[Delivery_Time_Days]]&lt;=7,"On-time")))</f>
        <v>On-time</v>
      </c>
      <c r="V46" s="7">
        <f>Ecommerce_Sales[[#This Row],[Profit]]/Ecommerce_Sales[[#This Row],[Total_Price]]</f>
        <v>0.14878048780487804</v>
      </c>
      <c r="W46" s="3">
        <v>61</v>
      </c>
      <c r="X46" s="3"/>
    </row>
    <row r="47" spans="1:24" x14ac:dyDescent="0.25">
      <c r="A47" s="1" t="s">
        <v>2120</v>
      </c>
      <c r="B47" s="1" t="s">
        <v>1165</v>
      </c>
      <c r="C47" s="1" t="s">
        <v>1166</v>
      </c>
      <c r="D47" s="1" t="s">
        <v>2121</v>
      </c>
      <c r="E47" s="1" t="s">
        <v>1946</v>
      </c>
      <c r="F47" s="2">
        <v>45312</v>
      </c>
      <c r="G47" s="2">
        <v>45013</v>
      </c>
      <c r="H47" s="2" t="str">
        <f>TEXT(Ecommerce_Sales[[#This Row],[Order_Date]],"mmmm")</f>
        <v>March</v>
      </c>
      <c r="I47" s="2" t="str">
        <f>TEXT(Ecommerce_Sales[[#This Row],[Order_Date]],"yyyy")</f>
        <v>2023</v>
      </c>
      <c r="J47" s="2" t="str">
        <f>TEXT(Ecommerce_Sales[[#This Row],[Order_Date]],"mmmm")</f>
        <v>March</v>
      </c>
      <c r="K47" s="1" t="s">
        <v>1947</v>
      </c>
      <c r="L47" s="1" t="s">
        <v>2122</v>
      </c>
      <c r="M47" s="1" t="s">
        <v>1977</v>
      </c>
      <c r="N47" s="1" t="s">
        <v>1978</v>
      </c>
      <c r="O47" s="3">
        <v>890</v>
      </c>
      <c r="P47">
        <v>4</v>
      </c>
      <c r="Q47" s="3">
        <v>3561</v>
      </c>
      <c r="R47" s="1" t="s">
        <v>2008</v>
      </c>
      <c r="S47" s="3">
        <v>328</v>
      </c>
      <c r="T47">
        <v>2</v>
      </c>
      <c r="U47" t="str">
        <f>IF(Ecommerce_Sales[[#This Row],[Delivery_Time_Days]]&gt;7,"Delay",IF(Ecommerce_Sales[[#This Row],[Delivery_Time_Days]] = 0,"No delivery",IF(Ecommerce_Sales[[#This Row],[Delivery_Time_Days]]&lt;=7,"On-time")))</f>
        <v>On-time</v>
      </c>
      <c r="V47" s="7">
        <f>Ecommerce_Sales[[#This Row],[Profit]]/Ecommerce_Sales[[#This Row],[Total_Price]]</f>
        <v>0.34990171300196576</v>
      </c>
      <c r="W47" s="3">
        <v>1246</v>
      </c>
      <c r="X47" s="3"/>
    </row>
    <row r="48" spans="1:24" x14ac:dyDescent="0.25">
      <c r="A48" s="1" t="s">
        <v>2123</v>
      </c>
      <c r="B48" s="1" t="s">
        <v>1633</v>
      </c>
      <c r="C48" s="1" t="s">
        <v>1634</v>
      </c>
      <c r="D48" s="1" t="s">
        <v>2124</v>
      </c>
      <c r="E48" s="1" t="s">
        <v>2005</v>
      </c>
      <c r="F48" s="2">
        <v>45236</v>
      </c>
      <c r="G48" s="2">
        <v>45165</v>
      </c>
      <c r="H48" s="2" t="str">
        <f>TEXT(Ecommerce_Sales[[#This Row],[Order_Date]],"mmmm")</f>
        <v>August</v>
      </c>
      <c r="I48" s="2" t="str">
        <f>TEXT(Ecommerce_Sales[[#This Row],[Order_Date]],"yyyy")</f>
        <v>2023</v>
      </c>
      <c r="J48" s="2" t="str">
        <f>TEXT(Ecommerce_Sales[[#This Row],[Order_Date]],"mmmm")</f>
        <v>August</v>
      </c>
      <c r="K48" s="1" t="s">
        <v>1947</v>
      </c>
      <c r="L48" s="1" t="s">
        <v>2050</v>
      </c>
      <c r="M48" s="1" t="s">
        <v>2047</v>
      </c>
      <c r="N48" s="1" t="s">
        <v>1989</v>
      </c>
      <c r="O48" s="3">
        <v>620</v>
      </c>
      <c r="P48">
        <v>2</v>
      </c>
      <c r="Q48" s="3">
        <v>1240</v>
      </c>
      <c r="R48" s="1" t="s">
        <v>1958</v>
      </c>
      <c r="S48" s="3">
        <v>100</v>
      </c>
      <c r="T48">
        <v>10</v>
      </c>
      <c r="U48" t="str">
        <f>IF(Ecommerce_Sales[[#This Row],[Delivery_Time_Days]]&gt;7,"Delay",IF(Ecommerce_Sales[[#This Row],[Delivery_Time_Days]] = 0,"No delivery",IF(Ecommerce_Sales[[#This Row],[Delivery_Time_Days]]&lt;=7,"On-time")))</f>
        <v>Delay</v>
      </c>
      <c r="V48" s="7">
        <f>Ecommerce_Sales[[#This Row],[Profit]]/Ecommerce_Sales[[#This Row],[Total_Price]]</f>
        <v>0.25</v>
      </c>
      <c r="W48" s="3">
        <v>310</v>
      </c>
      <c r="X48" s="3"/>
    </row>
    <row r="49" spans="1:24" x14ac:dyDescent="0.25">
      <c r="A49" s="1" t="s">
        <v>2125</v>
      </c>
      <c r="B49" s="1" t="s">
        <v>280</v>
      </c>
      <c r="C49" s="1" t="s">
        <v>281</v>
      </c>
      <c r="D49" s="1" t="s">
        <v>2126</v>
      </c>
      <c r="E49" s="1" t="s">
        <v>1966</v>
      </c>
      <c r="F49" s="2">
        <v>45208</v>
      </c>
      <c r="G49" s="2">
        <v>45544</v>
      </c>
      <c r="H49" s="2" t="str">
        <f>TEXT(Ecommerce_Sales[[#This Row],[Order_Date]],"mmmm")</f>
        <v>September</v>
      </c>
      <c r="I49" s="2" t="str">
        <f>TEXT(Ecommerce_Sales[[#This Row],[Order_Date]],"yyyy")</f>
        <v>2024</v>
      </c>
      <c r="J49" s="2" t="str">
        <f>TEXT(Ecommerce_Sales[[#This Row],[Order_Date]],"mmmm")</f>
        <v>September</v>
      </c>
      <c r="K49" s="1" t="s">
        <v>1947</v>
      </c>
      <c r="L49" s="1" t="s">
        <v>2127</v>
      </c>
      <c r="M49" s="1" t="s">
        <v>2058</v>
      </c>
      <c r="N49" s="1" t="s">
        <v>1950</v>
      </c>
      <c r="O49" s="3">
        <v>242</v>
      </c>
      <c r="P49">
        <v>4</v>
      </c>
      <c r="Q49" s="3">
        <v>967</v>
      </c>
      <c r="R49" s="1" t="s">
        <v>2016</v>
      </c>
      <c r="S49" s="3">
        <v>50</v>
      </c>
      <c r="T49">
        <v>7</v>
      </c>
      <c r="U49" t="str">
        <f>IF(Ecommerce_Sales[[#This Row],[Delivery_Time_Days]]&gt;7,"Delay",IF(Ecommerce_Sales[[#This Row],[Delivery_Time_Days]] = 0,"No delivery",IF(Ecommerce_Sales[[#This Row],[Delivery_Time_Days]]&lt;=7,"On-time")))</f>
        <v>On-time</v>
      </c>
      <c r="V49" s="7">
        <f>Ecommerce_Sales[[#This Row],[Profit]]/Ecommerce_Sales[[#This Row],[Total_Price]]</f>
        <v>0.40020682523267836</v>
      </c>
      <c r="W49" s="3">
        <v>387</v>
      </c>
      <c r="X49" s="3"/>
    </row>
    <row r="50" spans="1:24" x14ac:dyDescent="0.25">
      <c r="A50" s="1" t="s">
        <v>2128</v>
      </c>
      <c r="B50" s="1" t="s">
        <v>314</v>
      </c>
      <c r="C50" s="1" t="s">
        <v>315</v>
      </c>
      <c r="D50" s="1" t="s">
        <v>2129</v>
      </c>
      <c r="E50" s="1" t="s">
        <v>1961</v>
      </c>
      <c r="F50" s="2">
        <v>45606</v>
      </c>
      <c r="G50" s="2">
        <v>45394</v>
      </c>
      <c r="H50" s="2" t="str">
        <f>TEXT(Ecommerce_Sales[[#This Row],[Order_Date]],"mmmm")</f>
        <v>April</v>
      </c>
      <c r="I50" s="2" t="str">
        <f>TEXT(Ecommerce_Sales[[#This Row],[Order_Date]],"yyyy")</f>
        <v>2024</v>
      </c>
      <c r="J50" s="2" t="str">
        <f>TEXT(Ecommerce_Sales[[#This Row],[Order_Date]],"mmmm")</f>
        <v>April</v>
      </c>
      <c r="K50" s="1" t="s">
        <v>1947</v>
      </c>
      <c r="L50" s="1" t="s">
        <v>2130</v>
      </c>
      <c r="M50" s="1" t="s">
        <v>2054</v>
      </c>
      <c r="N50" s="1" t="s">
        <v>1957</v>
      </c>
      <c r="O50" s="3">
        <v>602</v>
      </c>
      <c r="P50">
        <v>2</v>
      </c>
      <c r="Q50" s="3">
        <v>1203</v>
      </c>
      <c r="R50" s="1" t="s">
        <v>1958</v>
      </c>
      <c r="S50" s="3">
        <v>168</v>
      </c>
      <c r="T50">
        <v>5</v>
      </c>
      <c r="U50" t="str">
        <f>IF(Ecommerce_Sales[[#This Row],[Delivery_Time_Days]]&gt;7,"Delay",IF(Ecommerce_Sales[[#This Row],[Delivery_Time_Days]] = 0,"No delivery",IF(Ecommerce_Sales[[#This Row],[Delivery_Time_Days]]&lt;=7,"On-time")))</f>
        <v>On-time</v>
      </c>
      <c r="V50" s="7">
        <f>Ecommerce_Sales[[#This Row],[Profit]]/Ecommerce_Sales[[#This Row],[Total_Price]]</f>
        <v>0.15045719035743974</v>
      </c>
      <c r="W50" s="3">
        <v>181</v>
      </c>
      <c r="X50" s="3"/>
    </row>
    <row r="51" spans="1:24" x14ac:dyDescent="0.25">
      <c r="A51" s="1" t="s">
        <v>2131</v>
      </c>
      <c r="B51" s="1" t="s">
        <v>936</v>
      </c>
      <c r="C51" s="1" t="s">
        <v>937</v>
      </c>
      <c r="D51" s="1" t="s">
        <v>2132</v>
      </c>
      <c r="E51" s="1" t="s">
        <v>1996</v>
      </c>
      <c r="F51" s="2">
        <v>45291</v>
      </c>
      <c r="G51" s="2">
        <v>45410</v>
      </c>
      <c r="H51" s="2" t="str">
        <f>TEXT(Ecommerce_Sales[[#This Row],[Order_Date]],"mmmm")</f>
        <v>April</v>
      </c>
      <c r="I51" s="2" t="str">
        <f>TEXT(Ecommerce_Sales[[#This Row],[Order_Date]],"yyyy")</f>
        <v>2024</v>
      </c>
      <c r="J51" s="2" t="str">
        <f>TEXT(Ecommerce_Sales[[#This Row],[Order_Date]],"mmmm")</f>
        <v>April</v>
      </c>
      <c r="K51" s="1" t="s">
        <v>1947</v>
      </c>
      <c r="L51" s="1" t="s">
        <v>2133</v>
      </c>
      <c r="M51" s="1" t="s">
        <v>1998</v>
      </c>
      <c r="N51" s="1" t="s">
        <v>1973</v>
      </c>
      <c r="O51" s="3">
        <v>304</v>
      </c>
      <c r="P51">
        <v>1</v>
      </c>
      <c r="Q51" s="3">
        <v>304</v>
      </c>
      <c r="R51" s="1" t="s">
        <v>1958</v>
      </c>
      <c r="S51" s="3">
        <v>31</v>
      </c>
      <c r="T51">
        <v>2</v>
      </c>
      <c r="U51" t="str">
        <f>IF(Ecommerce_Sales[[#This Row],[Delivery_Time_Days]]&gt;7,"Delay",IF(Ecommerce_Sales[[#This Row],[Delivery_Time_Days]] = 0,"No delivery",IF(Ecommerce_Sales[[#This Row],[Delivery_Time_Days]]&lt;=7,"On-time")))</f>
        <v>On-time</v>
      </c>
      <c r="V51" s="7">
        <f>Ecommerce_Sales[[#This Row],[Profit]]/Ecommerce_Sales[[#This Row],[Total_Price]]</f>
        <v>0.29934210526315791</v>
      </c>
      <c r="W51" s="3">
        <v>91</v>
      </c>
      <c r="X51" s="3"/>
    </row>
    <row r="52" spans="1:24" x14ac:dyDescent="0.25">
      <c r="A52" s="1" t="s">
        <v>2134</v>
      </c>
      <c r="B52" s="1" t="s">
        <v>713</v>
      </c>
      <c r="C52" s="1" t="s">
        <v>714</v>
      </c>
      <c r="D52" s="1" t="s">
        <v>2135</v>
      </c>
      <c r="E52" s="1" t="s">
        <v>2005</v>
      </c>
      <c r="F52" s="2">
        <v>45324</v>
      </c>
      <c r="G52" s="2">
        <v>45040</v>
      </c>
      <c r="H52" s="2" t="str">
        <f>TEXT(Ecommerce_Sales[[#This Row],[Order_Date]],"mmmm")</f>
        <v>April</v>
      </c>
      <c r="I52" s="2" t="str">
        <f>TEXT(Ecommerce_Sales[[#This Row],[Order_Date]],"yyyy")</f>
        <v>2023</v>
      </c>
      <c r="J52" s="2" t="str">
        <f>TEXT(Ecommerce_Sales[[#This Row],[Order_Date]],"mmmm")</f>
        <v>April</v>
      </c>
      <c r="K52" s="1" t="s">
        <v>1947</v>
      </c>
      <c r="L52" s="1" t="s">
        <v>2136</v>
      </c>
      <c r="M52" s="1" t="s">
        <v>1972</v>
      </c>
      <c r="N52" s="1" t="s">
        <v>1973</v>
      </c>
      <c r="O52" s="3">
        <v>317</v>
      </c>
      <c r="P52">
        <v>1</v>
      </c>
      <c r="Q52" s="3">
        <v>317</v>
      </c>
      <c r="R52" s="1" t="s">
        <v>1958</v>
      </c>
      <c r="S52" s="3">
        <v>27</v>
      </c>
      <c r="T52">
        <v>7</v>
      </c>
      <c r="U52" t="str">
        <f>IF(Ecommerce_Sales[[#This Row],[Delivery_Time_Days]]&gt;7,"Delay",IF(Ecommerce_Sales[[#This Row],[Delivery_Time_Days]] = 0,"No delivery",IF(Ecommerce_Sales[[#This Row],[Delivery_Time_Days]]&lt;=7,"On-time")))</f>
        <v>On-time</v>
      </c>
      <c r="V52" s="7">
        <f>Ecommerce_Sales[[#This Row],[Profit]]/Ecommerce_Sales[[#This Row],[Total_Price]]</f>
        <v>0.29968454258675081</v>
      </c>
      <c r="W52" s="3">
        <v>95</v>
      </c>
      <c r="X52" s="3"/>
    </row>
    <row r="53" spans="1:24" x14ac:dyDescent="0.25">
      <c r="A53" s="1" t="s">
        <v>2137</v>
      </c>
      <c r="B53" s="1" t="s">
        <v>232</v>
      </c>
      <c r="C53" s="1" t="s">
        <v>233</v>
      </c>
      <c r="D53" s="1" t="s">
        <v>2138</v>
      </c>
      <c r="E53" s="1" t="s">
        <v>1946</v>
      </c>
      <c r="F53" s="2">
        <v>45120</v>
      </c>
      <c r="G53" s="2">
        <v>45554</v>
      </c>
      <c r="H53" s="2" t="str">
        <f>TEXT(Ecommerce_Sales[[#This Row],[Order_Date]],"mmmm")</f>
        <v>September</v>
      </c>
      <c r="I53" s="2" t="str">
        <f>TEXT(Ecommerce_Sales[[#This Row],[Order_Date]],"yyyy")</f>
        <v>2024</v>
      </c>
      <c r="J53" s="2" t="str">
        <f>TEXT(Ecommerce_Sales[[#This Row],[Order_Date]],"mmmm")</f>
        <v>September</v>
      </c>
      <c r="K53" s="1" t="s">
        <v>1986</v>
      </c>
      <c r="L53" s="1" t="s">
        <v>2139</v>
      </c>
      <c r="M53" s="1" t="s">
        <v>2072</v>
      </c>
      <c r="N53" s="1" t="s">
        <v>1950</v>
      </c>
      <c r="O53" s="3">
        <v>56</v>
      </c>
      <c r="P53">
        <v>1</v>
      </c>
      <c r="Q53" s="3">
        <v>56</v>
      </c>
      <c r="R53" s="1" t="s">
        <v>2008</v>
      </c>
      <c r="S53" s="3">
        <v>3</v>
      </c>
      <c r="U53" t="str">
        <f>IF(Ecommerce_Sales[[#This Row],[Delivery_Time_Days]]&gt;7,"Delay",IF(Ecommerce_Sales[[#This Row],[Delivery_Time_Days]] = 0,"No delivery",IF(Ecommerce_Sales[[#This Row],[Delivery_Time_Days]]&lt;=7,"On-time")))</f>
        <v>No delivery</v>
      </c>
      <c r="V53" s="7">
        <f>Ecommerce_Sales[[#This Row],[Profit]]/Ecommerce_Sales[[#This Row],[Total_Price]]</f>
        <v>0.39285714285714285</v>
      </c>
      <c r="W53" s="3">
        <v>22</v>
      </c>
      <c r="X53" s="3"/>
    </row>
    <row r="54" spans="1:24" x14ac:dyDescent="0.25">
      <c r="A54" s="1" t="s">
        <v>2140</v>
      </c>
      <c r="B54" s="1" t="s">
        <v>1379</v>
      </c>
      <c r="C54" s="1" t="s">
        <v>1380</v>
      </c>
      <c r="D54" s="1" t="s">
        <v>2141</v>
      </c>
      <c r="E54" s="1" t="s">
        <v>1946</v>
      </c>
      <c r="F54" s="2">
        <v>45405</v>
      </c>
      <c r="G54" s="2">
        <v>45443</v>
      </c>
      <c r="H54" s="2" t="str">
        <f>TEXT(Ecommerce_Sales[[#This Row],[Order_Date]],"mmmm")</f>
        <v>May</v>
      </c>
      <c r="I54" s="2" t="str">
        <f>TEXT(Ecommerce_Sales[[#This Row],[Order_Date]],"yyyy")</f>
        <v>2024</v>
      </c>
      <c r="J54" s="2" t="str">
        <f>TEXT(Ecommerce_Sales[[#This Row],[Order_Date]],"mmmm")</f>
        <v>May</v>
      </c>
      <c r="K54" s="1" t="s">
        <v>1947</v>
      </c>
      <c r="L54" s="1" t="s">
        <v>2142</v>
      </c>
      <c r="M54" s="1" t="s">
        <v>1972</v>
      </c>
      <c r="N54" s="1" t="s">
        <v>1973</v>
      </c>
      <c r="O54" s="3">
        <v>842</v>
      </c>
      <c r="P54">
        <v>2</v>
      </c>
      <c r="Q54" s="3">
        <v>1683</v>
      </c>
      <c r="R54" s="1" t="s">
        <v>1951</v>
      </c>
      <c r="S54" s="3">
        <v>108</v>
      </c>
      <c r="T54">
        <v>7</v>
      </c>
      <c r="U54" t="str">
        <f>IF(Ecommerce_Sales[[#This Row],[Delivery_Time_Days]]&gt;7,"Delay",IF(Ecommerce_Sales[[#This Row],[Delivery_Time_Days]] = 0,"No delivery",IF(Ecommerce_Sales[[#This Row],[Delivery_Time_Days]]&lt;=7,"On-time")))</f>
        <v>On-time</v>
      </c>
      <c r="V54" s="7">
        <f>Ecommerce_Sales[[#This Row],[Profit]]/Ecommerce_Sales[[#This Row],[Total_Price]]</f>
        <v>0.30005941770647654</v>
      </c>
      <c r="W54" s="3">
        <v>505</v>
      </c>
      <c r="X54" s="3"/>
    </row>
    <row r="55" spans="1:24" x14ac:dyDescent="0.25">
      <c r="A55" s="1" t="s">
        <v>2143</v>
      </c>
      <c r="B55" s="1" t="s">
        <v>1497</v>
      </c>
      <c r="C55" s="1" t="s">
        <v>1498</v>
      </c>
      <c r="D55" s="1" t="s">
        <v>2144</v>
      </c>
      <c r="E55" s="1" t="s">
        <v>2005</v>
      </c>
      <c r="F55" s="2">
        <v>45209</v>
      </c>
      <c r="G55" s="2">
        <v>45149</v>
      </c>
      <c r="H55" s="2" t="str">
        <f>TEXT(Ecommerce_Sales[[#This Row],[Order_Date]],"mmmm")</f>
        <v>August</v>
      </c>
      <c r="I55" s="2" t="str">
        <f>TEXT(Ecommerce_Sales[[#This Row],[Order_Date]],"yyyy")</f>
        <v>2023</v>
      </c>
      <c r="J55" s="2" t="str">
        <f>TEXT(Ecommerce_Sales[[#This Row],[Order_Date]],"mmmm")</f>
        <v>August</v>
      </c>
      <c r="K55" s="1" t="s">
        <v>1947</v>
      </c>
      <c r="L55" s="1" t="s">
        <v>2145</v>
      </c>
      <c r="M55" s="1" t="s">
        <v>2030</v>
      </c>
      <c r="N55" s="1" t="s">
        <v>1978</v>
      </c>
      <c r="O55" s="3">
        <v>426</v>
      </c>
      <c r="P55">
        <v>3</v>
      </c>
      <c r="Q55" s="3">
        <v>1278</v>
      </c>
      <c r="R55" s="1" t="s">
        <v>1951</v>
      </c>
      <c r="S55" s="3">
        <v>75</v>
      </c>
      <c r="T55">
        <v>3</v>
      </c>
      <c r="U55" t="str">
        <f>IF(Ecommerce_Sales[[#This Row],[Delivery_Time_Days]]&gt;7,"Delay",IF(Ecommerce_Sales[[#This Row],[Delivery_Time_Days]] = 0,"No delivery",IF(Ecommerce_Sales[[#This Row],[Delivery_Time_Days]]&lt;=7,"On-time")))</f>
        <v>On-time</v>
      </c>
      <c r="V55" s="7">
        <f>Ecommerce_Sales[[#This Row],[Profit]]/Ecommerce_Sales[[#This Row],[Total_Price]]</f>
        <v>0.34976525821596244</v>
      </c>
      <c r="W55" s="3">
        <v>447</v>
      </c>
      <c r="X55" s="3"/>
    </row>
    <row r="56" spans="1:24" x14ac:dyDescent="0.25">
      <c r="A56" s="1" t="s">
        <v>2146</v>
      </c>
      <c r="B56" s="1" t="s">
        <v>1598</v>
      </c>
      <c r="C56" s="1" t="s">
        <v>1599</v>
      </c>
      <c r="D56" s="1" t="s">
        <v>2147</v>
      </c>
      <c r="E56" s="1" t="s">
        <v>1954</v>
      </c>
      <c r="F56" s="2">
        <v>45265</v>
      </c>
      <c r="G56" s="2">
        <v>45069</v>
      </c>
      <c r="H56" s="2" t="str">
        <f>TEXT(Ecommerce_Sales[[#This Row],[Order_Date]],"mmmm")</f>
        <v>May</v>
      </c>
      <c r="I56" s="2" t="str">
        <f>TEXT(Ecommerce_Sales[[#This Row],[Order_Date]],"yyyy")</f>
        <v>2023</v>
      </c>
      <c r="J56" s="2" t="str">
        <f>TEXT(Ecommerce_Sales[[#This Row],[Order_Date]],"mmmm")</f>
        <v>May</v>
      </c>
      <c r="K56" s="1" t="s">
        <v>1947</v>
      </c>
      <c r="L56" s="1" t="s">
        <v>2148</v>
      </c>
      <c r="M56" s="1" t="s">
        <v>2047</v>
      </c>
      <c r="N56" s="1" t="s">
        <v>1989</v>
      </c>
      <c r="O56" s="3">
        <v>1095</v>
      </c>
      <c r="P56">
        <v>1</v>
      </c>
      <c r="Q56" s="3">
        <v>1095</v>
      </c>
      <c r="R56" s="1" t="s">
        <v>2008</v>
      </c>
      <c r="S56" s="3">
        <v>85</v>
      </c>
      <c r="T56">
        <v>8</v>
      </c>
      <c r="U56" t="str">
        <f>IF(Ecommerce_Sales[[#This Row],[Delivery_Time_Days]]&gt;7,"Delay",IF(Ecommerce_Sales[[#This Row],[Delivery_Time_Days]] = 0,"No delivery",IF(Ecommerce_Sales[[#This Row],[Delivery_Time_Days]]&lt;=7,"On-time")))</f>
        <v>Delay</v>
      </c>
      <c r="V56" s="7">
        <f>Ecommerce_Sales[[#This Row],[Profit]]/Ecommerce_Sales[[#This Row],[Total_Price]]</f>
        <v>0.25022831050228311</v>
      </c>
      <c r="W56" s="3">
        <v>274</v>
      </c>
      <c r="X56" s="3"/>
    </row>
    <row r="57" spans="1:24" x14ac:dyDescent="0.25">
      <c r="A57" s="1" t="s">
        <v>2149</v>
      </c>
      <c r="B57" s="1" t="s">
        <v>1497</v>
      </c>
      <c r="C57" s="1" t="s">
        <v>1498</v>
      </c>
      <c r="D57" s="1" t="s">
        <v>2144</v>
      </c>
      <c r="E57" s="1" t="s">
        <v>2005</v>
      </c>
      <c r="F57" s="2">
        <v>45209</v>
      </c>
      <c r="G57" s="2">
        <v>45446</v>
      </c>
      <c r="H57" s="2" t="str">
        <f>TEXT(Ecommerce_Sales[[#This Row],[Order_Date]],"mmmm")</f>
        <v>June</v>
      </c>
      <c r="I57" s="2" t="str">
        <f>TEXT(Ecommerce_Sales[[#This Row],[Order_Date]],"yyyy")</f>
        <v>2024</v>
      </c>
      <c r="J57" s="2" t="str">
        <f>TEXT(Ecommerce_Sales[[#This Row],[Order_Date]],"mmmm")</f>
        <v>June</v>
      </c>
      <c r="K57" s="1" t="s">
        <v>1947</v>
      </c>
      <c r="L57" s="1" t="s">
        <v>2150</v>
      </c>
      <c r="M57" s="1" t="s">
        <v>2026</v>
      </c>
      <c r="N57" s="1" t="s">
        <v>1978</v>
      </c>
      <c r="O57" s="3">
        <v>511</v>
      </c>
      <c r="P57">
        <v>6</v>
      </c>
      <c r="Q57" s="3">
        <v>3065</v>
      </c>
      <c r="R57" s="1" t="s">
        <v>1958</v>
      </c>
      <c r="S57" s="3">
        <v>204</v>
      </c>
      <c r="T57">
        <v>4</v>
      </c>
      <c r="U57" t="str">
        <f>IF(Ecommerce_Sales[[#This Row],[Delivery_Time_Days]]&gt;7,"Delay",IF(Ecommerce_Sales[[#This Row],[Delivery_Time_Days]] = 0,"No delivery",IF(Ecommerce_Sales[[#This Row],[Delivery_Time_Days]]&lt;=7,"On-time")))</f>
        <v>On-time</v>
      </c>
      <c r="V57" s="7">
        <f>Ecommerce_Sales[[#This Row],[Profit]]/Ecommerce_Sales[[#This Row],[Total_Price]]</f>
        <v>0.35008156606851548</v>
      </c>
      <c r="W57" s="3">
        <v>1073</v>
      </c>
      <c r="X57" s="3"/>
    </row>
    <row r="58" spans="1:24" x14ac:dyDescent="0.25">
      <c r="A58" s="1" t="s">
        <v>2151</v>
      </c>
      <c r="B58" s="1" t="s">
        <v>398</v>
      </c>
      <c r="C58" s="1" t="s">
        <v>399</v>
      </c>
      <c r="D58" s="1" t="s">
        <v>2152</v>
      </c>
      <c r="E58" s="1" t="s">
        <v>1961</v>
      </c>
      <c r="F58" s="2">
        <v>44980</v>
      </c>
      <c r="G58" s="2">
        <v>45297</v>
      </c>
      <c r="H58" s="2" t="str">
        <f>TEXT(Ecommerce_Sales[[#This Row],[Order_Date]],"mmmm")</f>
        <v>January</v>
      </c>
      <c r="I58" s="2" t="str">
        <f>TEXT(Ecommerce_Sales[[#This Row],[Order_Date]],"yyyy")</f>
        <v>2024</v>
      </c>
      <c r="J58" s="2" t="str">
        <f>TEXT(Ecommerce_Sales[[#This Row],[Order_Date]],"mmmm")</f>
        <v>January</v>
      </c>
      <c r="K58" s="1" t="s">
        <v>1947</v>
      </c>
      <c r="L58" s="1" t="s">
        <v>2153</v>
      </c>
      <c r="M58" s="1" t="s">
        <v>1968</v>
      </c>
      <c r="N58" s="1" t="s">
        <v>1957</v>
      </c>
      <c r="O58" s="3">
        <v>869</v>
      </c>
      <c r="P58">
        <v>1</v>
      </c>
      <c r="Q58" s="3">
        <v>869</v>
      </c>
      <c r="R58" s="1" t="s">
        <v>1951</v>
      </c>
      <c r="S58" s="3">
        <v>89</v>
      </c>
      <c r="T58">
        <v>7</v>
      </c>
      <c r="U58" t="str">
        <f>IF(Ecommerce_Sales[[#This Row],[Delivery_Time_Days]]&gt;7,"Delay",IF(Ecommerce_Sales[[#This Row],[Delivery_Time_Days]] = 0,"No delivery",IF(Ecommerce_Sales[[#This Row],[Delivery_Time_Days]]&lt;=7,"On-time")))</f>
        <v>On-time</v>
      </c>
      <c r="V58" s="7">
        <f>Ecommerce_Sales[[#This Row],[Profit]]/Ecommerce_Sales[[#This Row],[Total_Price]]</f>
        <v>0.14959723820483314</v>
      </c>
      <c r="W58" s="3">
        <v>130</v>
      </c>
      <c r="X58" s="3"/>
    </row>
    <row r="59" spans="1:24" x14ac:dyDescent="0.25">
      <c r="A59" s="1" t="s">
        <v>2154</v>
      </c>
      <c r="B59" s="1" t="s">
        <v>870</v>
      </c>
      <c r="C59" s="1" t="s">
        <v>552</v>
      </c>
      <c r="D59" s="1" t="s">
        <v>2155</v>
      </c>
      <c r="E59" s="1" t="s">
        <v>2005</v>
      </c>
      <c r="F59" s="2">
        <v>45445</v>
      </c>
      <c r="G59" s="2">
        <v>45579</v>
      </c>
      <c r="H59" s="2" t="str">
        <f>TEXT(Ecommerce_Sales[[#This Row],[Order_Date]],"mmmm")</f>
        <v>October</v>
      </c>
      <c r="I59" s="2" t="str">
        <f>TEXT(Ecommerce_Sales[[#This Row],[Order_Date]],"yyyy")</f>
        <v>2024</v>
      </c>
      <c r="J59" s="2" t="str">
        <f>TEXT(Ecommerce_Sales[[#This Row],[Order_Date]],"mmmm")</f>
        <v>October</v>
      </c>
      <c r="K59" s="1" t="s">
        <v>1947</v>
      </c>
      <c r="L59" s="1" t="s">
        <v>2156</v>
      </c>
      <c r="M59" s="1" t="s">
        <v>2058</v>
      </c>
      <c r="N59" s="1" t="s">
        <v>1950</v>
      </c>
      <c r="O59" s="3">
        <v>931</v>
      </c>
      <c r="P59">
        <v>2</v>
      </c>
      <c r="Q59" s="3">
        <v>1861</v>
      </c>
      <c r="R59" s="1" t="s">
        <v>1958</v>
      </c>
      <c r="S59" s="3">
        <v>189</v>
      </c>
      <c r="T59">
        <v>5</v>
      </c>
      <c r="U59" t="str">
        <f>IF(Ecommerce_Sales[[#This Row],[Delivery_Time_Days]]&gt;7,"Delay",IF(Ecommerce_Sales[[#This Row],[Delivery_Time_Days]] = 0,"No delivery",IF(Ecommerce_Sales[[#This Row],[Delivery_Time_Days]]&lt;=7,"On-time")))</f>
        <v>On-time</v>
      </c>
      <c r="V59" s="7">
        <f>Ecommerce_Sales[[#This Row],[Profit]]/Ecommerce_Sales[[#This Row],[Total_Price]]</f>
        <v>0.40032240730789898</v>
      </c>
      <c r="W59" s="3">
        <v>745</v>
      </c>
      <c r="X59" s="3"/>
    </row>
    <row r="60" spans="1:24" x14ac:dyDescent="0.25">
      <c r="A60" s="1" t="s">
        <v>2157</v>
      </c>
      <c r="B60" s="1" t="s">
        <v>867</v>
      </c>
      <c r="C60" s="1" t="s">
        <v>868</v>
      </c>
      <c r="D60" s="1" t="s">
        <v>2158</v>
      </c>
      <c r="E60" s="1" t="s">
        <v>2005</v>
      </c>
      <c r="F60" s="2">
        <v>45451</v>
      </c>
      <c r="G60" s="2">
        <v>45248</v>
      </c>
      <c r="H60" s="2" t="str">
        <f>TEXT(Ecommerce_Sales[[#This Row],[Order_Date]],"mmmm")</f>
        <v>November</v>
      </c>
      <c r="I60" s="2" t="str">
        <f>TEXT(Ecommerce_Sales[[#This Row],[Order_Date]],"yyyy")</f>
        <v>2023</v>
      </c>
      <c r="J60" s="2" t="str">
        <f>TEXT(Ecommerce_Sales[[#This Row],[Order_Date]],"mmmm")</f>
        <v>November</v>
      </c>
      <c r="K60" s="1" t="s">
        <v>1947</v>
      </c>
      <c r="L60" s="1" t="s">
        <v>2159</v>
      </c>
      <c r="M60" s="1" t="s">
        <v>2058</v>
      </c>
      <c r="N60" s="1" t="s">
        <v>1950</v>
      </c>
      <c r="O60" s="3">
        <v>1433</v>
      </c>
      <c r="P60">
        <v>4</v>
      </c>
      <c r="Q60" s="3">
        <v>5731</v>
      </c>
      <c r="R60" s="1" t="s">
        <v>2016</v>
      </c>
      <c r="S60" s="3">
        <v>291</v>
      </c>
      <c r="T60">
        <v>5</v>
      </c>
      <c r="U60" t="str">
        <f>IF(Ecommerce_Sales[[#This Row],[Delivery_Time_Days]]&gt;7,"Delay",IF(Ecommerce_Sales[[#This Row],[Delivery_Time_Days]] = 0,"No delivery",IF(Ecommerce_Sales[[#This Row],[Delivery_Time_Days]]&lt;=7,"On-time")))</f>
        <v>On-time</v>
      </c>
      <c r="V60" s="7">
        <f>Ecommerce_Sales[[#This Row],[Profit]]/Ecommerce_Sales[[#This Row],[Total_Price]]</f>
        <v>0.39993020415285291</v>
      </c>
      <c r="W60" s="3">
        <v>2292</v>
      </c>
      <c r="X60" s="3"/>
    </row>
    <row r="61" spans="1:24" x14ac:dyDescent="0.25">
      <c r="A61" s="1" t="s">
        <v>2160</v>
      </c>
      <c r="B61" s="1" t="s">
        <v>1441</v>
      </c>
      <c r="C61" s="1" t="s">
        <v>1442</v>
      </c>
      <c r="D61" s="1" t="s">
        <v>2161</v>
      </c>
      <c r="E61" s="1" t="s">
        <v>2005</v>
      </c>
      <c r="F61" s="2">
        <v>45356</v>
      </c>
      <c r="G61" s="2">
        <v>45314</v>
      </c>
      <c r="H61" s="2" t="str">
        <f>TEXT(Ecommerce_Sales[[#This Row],[Order_Date]],"mmmm")</f>
        <v>January</v>
      </c>
      <c r="I61" s="2" t="str">
        <f>TEXT(Ecommerce_Sales[[#This Row],[Order_Date]],"yyyy")</f>
        <v>2024</v>
      </c>
      <c r="J61" s="2" t="str">
        <f>TEXT(Ecommerce_Sales[[#This Row],[Order_Date]],"mmmm")</f>
        <v>January</v>
      </c>
      <c r="K61" s="1" t="s">
        <v>1947</v>
      </c>
      <c r="L61" s="1" t="s">
        <v>2162</v>
      </c>
      <c r="M61" s="1" t="s">
        <v>1988</v>
      </c>
      <c r="N61" s="1" t="s">
        <v>1989</v>
      </c>
      <c r="O61" s="3">
        <v>278</v>
      </c>
      <c r="P61">
        <v>2</v>
      </c>
      <c r="Q61" s="3">
        <v>555</v>
      </c>
      <c r="R61" s="1" t="s">
        <v>1958</v>
      </c>
      <c r="S61" s="3">
        <v>33</v>
      </c>
      <c r="T61">
        <v>2</v>
      </c>
      <c r="U61" t="str">
        <f>IF(Ecommerce_Sales[[#This Row],[Delivery_Time_Days]]&gt;7,"Delay",IF(Ecommerce_Sales[[#This Row],[Delivery_Time_Days]] = 0,"No delivery",IF(Ecommerce_Sales[[#This Row],[Delivery_Time_Days]]&lt;=7,"On-time")))</f>
        <v>On-time</v>
      </c>
      <c r="V61" s="7">
        <f>Ecommerce_Sales[[#This Row],[Profit]]/Ecommerce_Sales[[#This Row],[Total_Price]]</f>
        <v>0.25045045045045045</v>
      </c>
      <c r="W61" s="3">
        <v>139</v>
      </c>
      <c r="X61" s="3"/>
    </row>
    <row r="62" spans="1:24" x14ac:dyDescent="0.25">
      <c r="A62" s="1" t="s">
        <v>2163</v>
      </c>
      <c r="B62" s="1" t="s">
        <v>1169</v>
      </c>
      <c r="C62" s="1" t="s">
        <v>1170</v>
      </c>
      <c r="D62" s="1" t="s">
        <v>2135</v>
      </c>
      <c r="E62" s="1" t="s">
        <v>1996</v>
      </c>
      <c r="F62" s="2">
        <v>45582</v>
      </c>
      <c r="G62" s="2">
        <v>45432</v>
      </c>
      <c r="H62" s="2" t="str">
        <f>TEXT(Ecommerce_Sales[[#This Row],[Order_Date]],"mmmm")</f>
        <v>May</v>
      </c>
      <c r="I62" s="2" t="str">
        <f>TEXT(Ecommerce_Sales[[#This Row],[Order_Date]],"yyyy")</f>
        <v>2024</v>
      </c>
      <c r="J62" s="2" t="str">
        <f>TEXT(Ecommerce_Sales[[#This Row],[Order_Date]],"mmmm")</f>
        <v>May</v>
      </c>
      <c r="K62" s="1" t="s">
        <v>1947</v>
      </c>
      <c r="L62" s="1" t="s">
        <v>2164</v>
      </c>
      <c r="M62" s="1" t="s">
        <v>1977</v>
      </c>
      <c r="N62" s="1" t="s">
        <v>1978</v>
      </c>
      <c r="O62" s="3">
        <v>503</v>
      </c>
      <c r="P62">
        <v>5</v>
      </c>
      <c r="Q62" s="3">
        <v>2514</v>
      </c>
      <c r="R62" s="1" t="s">
        <v>1951</v>
      </c>
      <c r="S62" s="3">
        <v>239</v>
      </c>
      <c r="T62">
        <v>8</v>
      </c>
      <c r="U62" t="str">
        <f>IF(Ecommerce_Sales[[#This Row],[Delivery_Time_Days]]&gt;7,"Delay",IF(Ecommerce_Sales[[#This Row],[Delivery_Time_Days]] = 0,"No delivery",IF(Ecommerce_Sales[[#This Row],[Delivery_Time_Days]]&lt;=7,"On-time")))</f>
        <v>Delay</v>
      </c>
      <c r="V62" s="7">
        <f>Ecommerce_Sales[[#This Row],[Profit]]/Ecommerce_Sales[[#This Row],[Total_Price]]</f>
        <v>0.35003977724741447</v>
      </c>
      <c r="W62" s="3">
        <v>880</v>
      </c>
      <c r="X62" s="3"/>
    </row>
    <row r="63" spans="1:24" x14ac:dyDescent="0.25">
      <c r="A63" s="1" t="s">
        <v>2165</v>
      </c>
      <c r="B63" s="1" t="s">
        <v>1549</v>
      </c>
      <c r="C63" s="1" t="s">
        <v>1550</v>
      </c>
      <c r="D63" s="1" t="s">
        <v>2166</v>
      </c>
      <c r="E63" s="1" t="s">
        <v>1946</v>
      </c>
      <c r="F63" s="2">
        <v>45359</v>
      </c>
      <c r="G63" s="2">
        <v>45433</v>
      </c>
      <c r="H63" s="2" t="str">
        <f>TEXT(Ecommerce_Sales[[#This Row],[Order_Date]],"mmmm")</f>
        <v>May</v>
      </c>
      <c r="I63" s="2" t="str">
        <f>TEXT(Ecommerce_Sales[[#This Row],[Order_Date]],"yyyy")</f>
        <v>2024</v>
      </c>
      <c r="J63" s="2" t="str">
        <f>TEXT(Ecommerce_Sales[[#This Row],[Order_Date]],"mmmm")</f>
        <v>May</v>
      </c>
      <c r="K63" s="1" t="s">
        <v>1947</v>
      </c>
      <c r="L63" s="1" t="s">
        <v>2167</v>
      </c>
      <c r="M63" s="1" t="s">
        <v>2043</v>
      </c>
      <c r="N63" s="1" t="s">
        <v>1989</v>
      </c>
      <c r="O63" s="3">
        <v>157</v>
      </c>
      <c r="P63">
        <v>2</v>
      </c>
      <c r="Q63" s="3">
        <v>314</v>
      </c>
      <c r="R63" s="1" t="s">
        <v>1958</v>
      </c>
      <c r="S63" s="3">
        <v>34</v>
      </c>
      <c r="T63">
        <v>7</v>
      </c>
      <c r="U63" t="str">
        <f>IF(Ecommerce_Sales[[#This Row],[Delivery_Time_Days]]&gt;7,"Delay",IF(Ecommerce_Sales[[#This Row],[Delivery_Time_Days]] = 0,"No delivery",IF(Ecommerce_Sales[[#This Row],[Delivery_Time_Days]]&lt;=7,"On-time")))</f>
        <v>On-time</v>
      </c>
      <c r="V63" s="7">
        <f>Ecommerce_Sales[[#This Row],[Profit]]/Ecommerce_Sales[[#This Row],[Total_Price]]</f>
        <v>0.24840764331210191</v>
      </c>
      <c r="W63" s="3">
        <v>78</v>
      </c>
      <c r="X63" s="3"/>
    </row>
    <row r="64" spans="1:24" x14ac:dyDescent="0.25">
      <c r="A64" s="1" t="s">
        <v>2168</v>
      </c>
      <c r="B64" s="1" t="s">
        <v>1635</v>
      </c>
      <c r="C64" s="1" t="s">
        <v>1636</v>
      </c>
      <c r="D64" s="1" t="s">
        <v>2169</v>
      </c>
      <c r="E64" s="1" t="s">
        <v>1966</v>
      </c>
      <c r="F64" s="2">
        <v>45636</v>
      </c>
      <c r="G64" s="2">
        <v>45021</v>
      </c>
      <c r="H64" s="2" t="str">
        <f>TEXT(Ecommerce_Sales[[#This Row],[Order_Date]],"mmmm")</f>
        <v>April</v>
      </c>
      <c r="I64" s="2" t="str">
        <f>TEXT(Ecommerce_Sales[[#This Row],[Order_Date]],"yyyy")</f>
        <v>2023</v>
      </c>
      <c r="J64" s="2" t="str">
        <f>TEXT(Ecommerce_Sales[[#This Row],[Order_Date]],"mmmm")</f>
        <v>April</v>
      </c>
      <c r="K64" s="1" t="s">
        <v>1947</v>
      </c>
      <c r="L64" s="1" t="s">
        <v>2170</v>
      </c>
      <c r="M64" s="1" t="s">
        <v>2079</v>
      </c>
      <c r="N64" s="1" t="s">
        <v>1973</v>
      </c>
      <c r="O64" s="3">
        <v>96</v>
      </c>
      <c r="P64">
        <v>5</v>
      </c>
      <c r="Q64" s="3">
        <v>481</v>
      </c>
      <c r="R64" s="1" t="s">
        <v>1958</v>
      </c>
      <c r="S64" s="3">
        <v>45</v>
      </c>
      <c r="T64">
        <v>10</v>
      </c>
      <c r="U64" t="str">
        <f>IF(Ecommerce_Sales[[#This Row],[Delivery_Time_Days]]&gt;7,"Delay",IF(Ecommerce_Sales[[#This Row],[Delivery_Time_Days]] = 0,"No delivery",IF(Ecommerce_Sales[[#This Row],[Delivery_Time_Days]]&lt;=7,"On-time")))</f>
        <v>Delay</v>
      </c>
      <c r="V64" s="7">
        <f>Ecommerce_Sales[[#This Row],[Profit]]/Ecommerce_Sales[[#This Row],[Total_Price]]</f>
        <v>0.29937629937629939</v>
      </c>
      <c r="W64" s="3">
        <v>144</v>
      </c>
      <c r="X64" s="3"/>
    </row>
    <row r="65" spans="1:24" x14ac:dyDescent="0.25">
      <c r="A65" s="1" t="s">
        <v>2171</v>
      </c>
      <c r="B65" s="1" t="s">
        <v>112</v>
      </c>
      <c r="C65" s="1" t="s">
        <v>113</v>
      </c>
      <c r="D65" s="1" t="s">
        <v>2172</v>
      </c>
      <c r="E65" s="1" t="s">
        <v>1961</v>
      </c>
      <c r="F65" s="2">
        <v>45386</v>
      </c>
      <c r="G65" s="2">
        <v>45366</v>
      </c>
      <c r="H65" s="2" t="str">
        <f>TEXT(Ecommerce_Sales[[#This Row],[Order_Date]],"mmmm")</f>
        <v>March</v>
      </c>
      <c r="I65" s="2" t="str">
        <f>TEXT(Ecommerce_Sales[[#This Row],[Order_Date]],"yyyy")</f>
        <v>2024</v>
      </c>
      <c r="J65" s="2" t="str">
        <f>TEXT(Ecommerce_Sales[[#This Row],[Order_Date]],"mmmm")</f>
        <v>March</v>
      </c>
      <c r="K65" s="1" t="s">
        <v>1947</v>
      </c>
      <c r="L65" s="1" t="s">
        <v>2173</v>
      </c>
      <c r="M65" s="1" t="s">
        <v>2007</v>
      </c>
      <c r="N65" s="1" t="s">
        <v>1973</v>
      </c>
      <c r="O65" s="3">
        <v>553</v>
      </c>
      <c r="P65">
        <v>2</v>
      </c>
      <c r="Q65" s="3">
        <v>1106</v>
      </c>
      <c r="R65" s="1" t="s">
        <v>1958</v>
      </c>
      <c r="S65" s="3">
        <v>88</v>
      </c>
      <c r="T65">
        <v>10</v>
      </c>
      <c r="U65" t="str">
        <f>IF(Ecommerce_Sales[[#This Row],[Delivery_Time_Days]]&gt;7,"Delay",IF(Ecommerce_Sales[[#This Row],[Delivery_Time_Days]] = 0,"No delivery",IF(Ecommerce_Sales[[#This Row],[Delivery_Time_Days]]&lt;=7,"On-time")))</f>
        <v>Delay</v>
      </c>
      <c r="V65" s="7">
        <f>Ecommerce_Sales[[#This Row],[Profit]]/Ecommerce_Sales[[#This Row],[Total_Price]]</f>
        <v>0.30018083182640143</v>
      </c>
      <c r="W65" s="3">
        <v>332</v>
      </c>
      <c r="X65" s="3"/>
    </row>
    <row r="66" spans="1:24" x14ac:dyDescent="0.25">
      <c r="A66" s="1" t="s">
        <v>2174</v>
      </c>
      <c r="B66" s="1" t="s">
        <v>545</v>
      </c>
      <c r="C66" s="1" t="s">
        <v>799</v>
      </c>
      <c r="D66" s="1" t="s">
        <v>2175</v>
      </c>
      <c r="E66" s="1" t="s">
        <v>1981</v>
      </c>
      <c r="F66" s="2">
        <v>45643</v>
      </c>
      <c r="G66" s="2">
        <v>45269</v>
      </c>
      <c r="H66" s="2" t="str">
        <f>TEXT(Ecommerce_Sales[[#This Row],[Order_Date]],"mmmm")</f>
        <v>December</v>
      </c>
      <c r="I66" s="2" t="str">
        <f>TEXT(Ecommerce_Sales[[#This Row],[Order_Date]],"yyyy")</f>
        <v>2023</v>
      </c>
      <c r="J66" s="2" t="str">
        <f>TEXT(Ecommerce_Sales[[#This Row],[Order_Date]],"mmmm")</f>
        <v>December</v>
      </c>
      <c r="K66" s="1" t="s">
        <v>1947</v>
      </c>
      <c r="L66" s="1" t="s">
        <v>2176</v>
      </c>
      <c r="M66" s="1" t="s">
        <v>1998</v>
      </c>
      <c r="N66" s="1" t="s">
        <v>1973</v>
      </c>
      <c r="O66" s="3">
        <v>84</v>
      </c>
      <c r="P66">
        <v>4</v>
      </c>
      <c r="Q66" s="3">
        <v>337</v>
      </c>
      <c r="R66" s="1" t="s">
        <v>1951</v>
      </c>
      <c r="S66" s="3">
        <v>36</v>
      </c>
      <c r="T66">
        <v>6</v>
      </c>
      <c r="U66" t="str">
        <f>IF(Ecommerce_Sales[[#This Row],[Delivery_Time_Days]]&gt;7,"Delay",IF(Ecommerce_Sales[[#This Row],[Delivery_Time_Days]] = 0,"No delivery",IF(Ecommerce_Sales[[#This Row],[Delivery_Time_Days]]&lt;=7,"On-time")))</f>
        <v>On-time</v>
      </c>
      <c r="V66" s="7">
        <f>Ecommerce_Sales[[#This Row],[Profit]]/Ecommerce_Sales[[#This Row],[Total_Price]]</f>
        <v>0.29970326409495551</v>
      </c>
      <c r="W66" s="3">
        <v>101</v>
      </c>
      <c r="X66" s="3"/>
    </row>
    <row r="67" spans="1:24" x14ac:dyDescent="0.25">
      <c r="A67" s="1" t="s">
        <v>2177</v>
      </c>
      <c r="B67" s="1" t="s">
        <v>863</v>
      </c>
      <c r="C67" s="1" t="s">
        <v>864</v>
      </c>
      <c r="D67" s="1" t="s">
        <v>2178</v>
      </c>
      <c r="E67" s="1" t="s">
        <v>1961</v>
      </c>
      <c r="F67" s="2">
        <v>45176</v>
      </c>
      <c r="G67" s="2">
        <v>45290</v>
      </c>
      <c r="H67" s="2" t="str">
        <f>TEXT(Ecommerce_Sales[[#This Row],[Order_Date]],"mmmm")</f>
        <v>December</v>
      </c>
      <c r="I67" s="2" t="str">
        <f>TEXT(Ecommerce_Sales[[#This Row],[Order_Date]],"yyyy")</f>
        <v>2023</v>
      </c>
      <c r="J67" s="2" t="str">
        <f>TEXT(Ecommerce_Sales[[#This Row],[Order_Date]],"mmmm")</f>
        <v>December</v>
      </c>
      <c r="K67" s="1" t="s">
        <v>1947</v>
      </c>
      <c r="L67" s="1" t="s">
        <v>2179</v>
      </c>
      <c r="M67" s="1" t="s">
        <v>2072</v>
      </c>
      <c r="N67" s="1" t="s">
        <v>1950</v>
      </c>
      <c r="O67" s="3">
        <v>1699</v>
      </c>
      <c r="P67">
        <v>6</v>
      </c>
      <c r="Q67" s="3">
        <v>10197</v>
      </c>
      <c r="R67" s="1" t="s">
        <v>2008</v>
      </c>
      <c r="S67" s="3">
        <v>958</v>
      </c>
      <c r="T67">
        <v>8</v>
      </c>
      <c r="U67" t="str">
        <f>IF(Ecommerce_Sales[[#This Row],[Delivery_Time_Days]]&gt;7,"Delay",IF(Ecommerce_Sales[[#This Row],[Delivery_Time_Days]] = 0,"No delivery",IF(Ecommerce_Sales[[#This Row],[Delivery_Time_Days]]&lt;=7,"On-time")))</f>
        <v>Delay</v>
      </c>
      <c r="V67" s="7">
        <f>Ecommerce_Sales[[#This Row],[Profit]]/Ecommerce_Sales[[#This Row],[Total_Price]]</f>
        <v>0.40001961361184663</v>
      </c>
      <c r="W67" s="3">
        <v>4079</v>
      </c>
      <c r="X67" s="3"/>
    </row>
    <row r="68" spans="1:24" x14ac:dyDescent="0.25">
      <c r="A68" s="1" t="s">
        <v>2180</v>
      </c>
      <c r="B68" s="1" t="s">
        <v>18</v>
      </c>
      <c r="C68" s="1" t="s">
        <v>19</v>
      </c>
      <c r="D68" s="1" t="s">
        <v>2181</v>
      </c>
      <c r="E68" s="1" t="s">
        <v>1946</v>
      </c>
      <c r="F68" s="2">
        <v>45294</v>
      </c>
      <c r="G68" s="2">
        <v>45100</v>
      </c>
      <c r="H68" s="2" t="str">
        <f>TEXT(Ecommerce_Sales[[#This Row],[Order_Date]],"mmmm")</f>
        <v>June</v>
      </c>
      <c r="I68" s="2" t="str">
        <f>TEXT(Ecommerce_Sales[[#This Row],[Order_Date]],"yyyy")</f>
        <v>2023</v>
      </c>
      <c r="J68" s="2" t="str">
        <f>TEXT(Ecommerce_Sales[[#This Row],[Order_Date]],"mmmm")</f>
        <v>June</v>
      </c>
      <c r="K68" s="1" t="s">
        <v>1947</v>
      </c>
      <c r="L68" s="1" t="s">
        <v>2182</v>
      </c>
      <c r="M68" s="1" t="s">
        <v>1998</v>
      </c>
      <c r="N68" s="1" t="s">
        <v>1973</v>
      </c>
      <c r="O68" s="3">
        <v>871</v>
      </c>
      <c r="P68">
        <v>3</v>
      </c>
      <c r="Q68" s="3">
        <v>2613</v>
      </c>
      <c r="R68" s="1" t="s">
        <v>1951</v>
      </c>
      <c r="S68" s="3">
        <v>304</v>
      </c>
      <c r="T68">
        <v>7</v>
      </c>
      <c r="U68" t="str">
        <f>IF(Ecommerce_Sales[[#This Row],[Delivery_Time_Days]]&gt;7,"Delay",IF(Ecommerce_Sales[[#This Row],[Delivery_Time_Days]] = 0,"No delivery",IF(Ecommerce_Sales[[#This Row],[Delivery_Time_Days]]&lt;=7,"On-time")))</f>
        <v>On-time</v>
      </c>
      <c r="V68" s="7">
        <f>Ecommerce_Sales[[#This Row],[Profit]]/Ecommerce_Sales[[#This Row],[Total_Price]]</f>
        <v>0.30003827018752394</v>
      </c>
      <c r="W68" s="3">
        <v>784</v>
      </c>
      <c r="X68" s="3"/>
    </row>
    <row r="69" spans="1:24" x14ac:dyDescent="0.25">
      <c r="A69" s="1" t="s">
        <v>2183</v>
      </c>
      <c r="B69" s="1" t="s">
        <v>734</v>
      </c>
      <c r="C69" s="1" t="s">
        <v>735</v>
      </c>
      <c r="D69" s="1" t="s">
        <v>2184</v>
      </c>
      <c r="E69" s="1" t="s">
        <v>1946</v>
      </c>
      <c r="F69" s="2">
        <v>45640</v>
      </c>
      <c r="G69" s="2">
        <v>45228</v>
      </c>
      <c r="H69" s="2" t="str">
        <f>TEXT(Ecommerce_Sales[[#This Row],[Order_Date]],"mmmm")</f>
        <v>October</v>
      </c>
      <c r="I69" s="2" t="str">
        <f>TEXT(Ecommerce_Sales[[#This Row],[Order_Date]],"yyyy")</f>
        <v>2023</v>
      </c>
      <c r="J69" s="2" t="str">
        <f>TEXT(Ecommerce_Sales[[#This Row],[Order_Date]],"mmmm")</f>
        <v>October</v>
      </c>
      <c r="K69" s="1" t="s">
        <v>1947</v>
      </c>
      <c r="L69" s="1" t="s">
        <v>2185</v>
      </c>
      <c r="M69" s="1" t="s">
        <v>2007</v>
      </c>
      <c r="N69" s="1" t="s">
        <v>1973</v>
      </c>
      <c r="O69" s="3">
        <v>862</v>
      </c>
      <c r="P69">
        <v>2</v>
      </c>
      <c r="Q69" s="3">
        <v>1724</v>
      </c>
      <c r="R69" s="1" t="s">
        <v>2016</v>
      </c>
      <c r="S69" s="3">
        <v>236</v>
      </c>
      <c r="T69">
        <v>6</v>
      </c>
      <c r="U69" t="str">
        <f>IF(Ecommerce_Sales[[#This Row],[Delivery_Time_Days]]&gt;7,"Delay",IF(Ecommerce_Sales[[#This Row],[Delivery_Time_Days]] = 0,"No delivery",IF(Ecommerce_Sales[[#This Row],[Delivery_Time_Days]]&lt;=7,"On-time")))</f>
        <v>On-time</v>
      </c>
      <c r="V69" s="7">
        <f>Ecommerce_Sales[[#This Row],[Profit]]/Ecommerce_Sales[[#This Row],[Total_Price]]</f>
        <v>0.29988399071925753</v>
      </c>
      <c r="W69" s="3">
        <v>517</v>
      </c>
      <c r="X69" s="3"/>
    </row>
    <row r="70" spans="1:24" x14ac:dyDescent="0.25">
      <c r="A70" s="1" t="s">
        <v>2186</v>
      </c>
      <c r="B70" s="1" t="s">
        <v>1549</v>
      </c>
      <c r="C70" s="1" t="s">
        <v>1550</v>
      </c>
      <c r="D70" s="1" t="s">
        <v>2166</v>
      </c>
      <c r="E70" s="1" t="s">
        <v>1946</v>
      </c>
      <c r="F70" s="2">
        <v>45359</v>
      </c>
      <c r="G70" s="2">
        <v>45217</v>
      </c>
      <c r="H70" s="2" t="str">
        <f>TEXT(Ecommerce_Sales[[#This Row],[Order_Date]],"mmmm")</f>
        <v>October</v>
      </c>
      <c r="I70" s="2" t="str">
        <f>TEXT(Ecommerce_Sales[[#This Row],[Order_Date]],"yyyy")</f>
        <v>2023</v>
      </c>
      <c r="J70" s="2" t="str">
        <f>TEXT(Ecommerce_Sales[[#This Row],[Order_Date]],"mmmm")</f>
        <v>October</v>
      </c>
      <c r="K70" s="1" t="s">
        <v>1947</v>
      </c>
      <c r="L70" s="1" t="s">
        <v>2187</v>
      </c>
      <c r="M70" s="1" t="s">
        <v>1956</v>
      </c>
      <c r="N70" s="1" t="s">
        <v>1957</v>
      </c>
      <c r="O70" s="3">
        <v>334</v>
      </c>
      <c r="P70">
        <v>2</v>
      </c>
      <c r="Q70" s="3">
        <v>668</v>
      </c>
      <c r="R70" s="1" t="s">
        <v>1958</v>
      </c>
      <c r="S70" s="3">
        <v>62</v>
      </c>
      <c r="T70">
        <v>3</v>
      </c>
      <c r="U70" t="str">
        <f>IF(Ecommerce_Sales[[#This Row],[Delivery_Time_Days]]&gt;7,"Delay",IF(Ecommerce_Sales[[#This Row],[Delivery_Time_Days]] = 0,"No delivery",IF(Ecommerce_Sales[[#This Row],[Delivery_Time_Days]]&lt;=7,"On-time")))</f>
        <v>On-time</v>
      </c>
      <c r="V70" s="7">
        <f>Ecommerce_Sales[[#This Row],[Profit]]/Ecommerce_Sales[[#This Row],[Total_Price]]</f>
        <v>0.1497005988023952</v>
      </c>
      <c r="W70" s="3">
        <v>100</v>
      </c>
      <c r="X70" s="3"/>
    </row>
    <row r="71" spans="1:24" x14ac:dyDescent="0.25">
      <c r="A71" s="1" t="s">
        <v>2188</v>
      </c>
      <c r="B71" s="1" t="s">
        <v>499</v>
      </c>
      <c r="C71" s="1" t="s">
        <v>500</v>
      </c>
      <c r="D71" s="1" t="s">
        <v>2189</v>
      </c>
      <c r="E71" s="1" t="s">
        <v>1981</v>
      </c>
      <c r="F71" s="2">
        <v>45073</v>
      </c>
      <c r="G71" s="2">
        <v>45317</v>
      </c>
      <c r="H71" s="2" t="str">
        <f>TEXT(Ecommerce_Sales[[#This Row],[Order_Date]],"mmmm")</f>
        <v>January</v>
      </c>
      <c r="I71" s="2" t="str">
        <f>TEXT(Ecommerce_Sales[[#This Row],[Order_Date]],"yyyy")</f>
        <v>2024</v>
      </c>
      <c r="J71" s="2" t="str">
        <f>TEXT(Ecommerce_Sales[[#This Row],[Order_Date]],"mmmm")</f>
        <v>January</v>
      </c>
      <c r="K71" s="1" t="s">
        <v>1947</v>
      </c>
      <c r="L71" s="1" t="s">
        <v>2190</v>
      </c>
      <c r="M71" s="1" t="s">
        <v>1956</v>
      </c>
      <c r="N71" s="1" t="s">
        <v>1957</v>
      </c>
      <c r="O71" s="3">
        <v>765</v>
      </c>
      <c r="P71">
        <v>1</v>
      </c>
      <c r="Q71" s="3">
        <v>765</v>
      </c>
      <c r="R71" s="1" t="s">
        <v>1951</v>
      </c>
      <c r="S71" s="3">
        <v>95</v>
      </c>
      <c r="T71">
        <v>4</v>
      </c>
      <c r="U71" t="str">
        <f>IF(Ecommerce_Sales[[#This Row],[Delivery_Time_Days]]&gt;7,"Delay",IF(Ecommerce_Sales[[#This Row],[Delivery_Time_Days]] = 0,"No delivery",IF(Ecommerce_Sales[[#This Row],[Delivery_Time_Days]]&lt;=7,"On-time")))</f>
        <v>On-time</v>
      </c>
      <c r="V71" s="7">
        <f>Ecommerce_Sales[[#This Row],[Profit]]/Ecommerce_Sales[[#This Row],[Total_Price]]</f>
        <v>0.15032679738562091</v>
      </c>
      <c r="W71" s="3">
        <v>115</v>
      </c>
      <c r="X71" s="3"/>
    </row>
    <row r="72" spans="1:24" x14ac:dyDescent="0.25">
      <c r="A72" s="1" t="s">
        <v>2191</v>
      </c>
      <c r="B72" s="1" t="s">
        <v>1650</v>
      </c>
      <c r="C72" s="1" t="s">
        <v>1651</v>
      </c>
      <c r="D72" s="1" t="s">
        <v>2192</v>
      </c>
      <c r="E72" s="1" t="s">
        <v>1961</v>
      </c>
      <c r="F72" s="2">
        <v>45393</v>
      </c>
      <c r="G72" s="2">
        <v>45095</v>
      </c>
      <c r="H72" s="2" t="str">
        <f>TEXT(Ecommerce_Sales[[#This Row],[Order_Date]],"mmmm")</f>
        <v>June</v>
      </c>
      <c r="I72" s="2" t="str">
        <f>TEXT(Ecommerce_Sales[[#This Row],[Order_Date]],"yyyy")</f>
        <v>2023</v>
      </c>
      <c r="J72" s="2" t="str">
        <f>TEXT(Ecommerce_Sales[[#This Row],[Order_Date]],"mmmm")</f>
        <v>June</v>
      </c>
      <c r="K72" s="1" t="s">
        <v>1947</v>
      </c>
      <c r="L72" s="1" t="s">
        <v>2193</v>
      </c>
      <c r="M72" s="1" t="s">
        <v>2026</v>
      </c>
      <c r="N72" s="1" t="s">
        <v>1978</v>
      </c>
      <c r="O72" s="3">
        <v>909</v>
      </c>
      <c r="P72">
        <v>3</v>
      </c>
      <c r="Q72" s="3">
        <v>2727</v>
      </c>
      <c r="R72" s="1" t="s">
        <v>1958</v>
      </c>
      <c r="S72" s="3">
        <v>357</v>
      </c>
      <c r="T72">
        <v>3</v>
      </c>
      <c r="U72" t="str">
        <f>IF(Ecommerce_Sales[[#This Row],[Delivery_Time_Days]]&gt;7,"Delay",IF(Ecommerce_Sales[[#This Row],[Delivery_Time_Days]] = 0,"No delivery",IF(Ecommerce_Sales[[#This Row],[Delivery_Time_Days]]&lt;=7,"On-time")))</f>
        <v>On-time</v>
      </c>
      <c r="V72" s="7">
        <f>Ecommerce_Sales[[#This Row],[Profit]]/Ecommerce_Sales[[#This Row],[Total_Price]]</f>
        <v>0.34983498349834985</v>
      </c>
      <c r="W72" s="3">
        <v>954</v>
      </c>
      <c r="X72" s="3"/>
    </row>
    <row r="73" spans="1:24" x14ac:dyDescent="0.25">
      <c r="A73" s="1" t="s">
        <v>2194</v>
      </c>
      <c r="B73" s="1" t="s">
        <v>1405</v>
      </c>
      <c r="C73" s="1" t="s">
        <v>1406</v>
      </c>
      <c r="D73" s="1" t="s">
        <v>2195</v>
      </c>
      <c r="E73" s="1" t="s">
        <v>1954</v>
      </c>
      <c r="F73" s="2">
        <v>45300</v>
      </c>
      <c r="G73" s="2">
        <v>45053</v>
      </c>
      <c r="H73" s="2" t="str">
        <f>TEXT(Ecommerce_Sales[[#This Row],[Order_Date]],"mmmm")</f>
        <v>May</v>
      </c>
      <c r="I73" s="2" t="str">
        <f>TEXT(Ecommerce_Sales[[#This Row],[Order_Date]],"yyyy")</f>
        <v>2023</v>
      </c>
      <c r="J73" s="2" t="str">
        <f>TEXT(Ecommerce_Sales[[#This Row],[Order_Date]],"mmmm")</f>
        <v>May</v>
      </c>
      <c r="K73" s="1" t="s">
        <v>1947</v>
      </c>
      <c r="L73" s="1" t="s">
        <v>2196</v>
      </c>
      <c r="M73" s="1" t="s">
        <v>1972</v>
      </c>
      <c r="N73" s="1" t="s">
        <v>1973</v>
      </c>
      <c r="O73" s="3">
        <v>590</v>
      </c>
      <c r="P73">
        <v>4</v>
      </c>
      <c r="Q73" s="3">
        <v>2362</v>
      </c>
      <c r="R73" s="1" t="s">
        <v>1958</v>
      </c>
      <c r="S73" s="3">
        <v>143</v>
      </c>
      <c r="T73">
        <v>3</v>
      </c>
      <c r="U73" t="str">
        <f>IF(Ecommerce_Sales[[#This Row],[Delivery_Time_Days]]&gt;7,"Delay",IF(Ecommerce_Sales[[#This Row],[Delivery_Time_Days]] = 0,"No delivery",IF(Ecommerce_Sales[[#This Row],[Delivery_Time_Days]]&lt;=7,"On-time")))</f>
        <v>On-time</v>
      </c>
      <c r="V73" s="7">
        <f>Ecommerce_Sales[[#This Row],[Profit]]/Ecommerce_Sales[[#This Row],[Total_Price]]</f>
        <v>0.30016934801016087</v>
      </c>
      <c r="W73" s="3">
        <v>709</v>
      </c>
      <c r="X73" s="3"/>
    </row>
    <row r="74" spans="1:24" x14ac:dyDescent="0.25">
      <c r="A74" s="1" t="s">
        <v>2197</v>
      </c>
      <c r="B74" s="1" t="s">
        <v>1277</v>
      </c>
      <c r="C74" s="1" t="s">
        <v>1278</v>
      </c>
      <c r="D74" s="1" t="s">
        <v>2198</v>
      </c>
      <c r="E74" s="1" t="s">
        <v>2005</v>
      </c>
      <c r="F74" s="2">
        <v>44988</v>
      </c>
      <c r="G74" s="2">
        <v>45024</v>
      </c>
      <c r="H74" s="2" t="str">
        <f>TEXT(Ecommerce_Sales[[#This Row],[Order_Date]],"mmmm")</f>
        <v>April</v>
      </c>
      <c r="I74" s="2" t="str">
        <f>TEXT(Ecommerce_Sales[[#This Row],[Order_Date]],"yyyy")</f>
        <v>2023</v>
      </c>
      <c r="J74" s="2" t="str">
        <f>TEXT(Ecommerce_Sales[[#This Row],[Order_Date]],"mmmm")</f>
        <v>April</v>
      </c>
      <c r="K74" s="1" t="s">
        <v>1992</v>
      </c>
      <c r="L74" s="1" t="s">
        <v>2199</v>
      </c>
      <c r="M74" s="1" t="s">
        <v>1963</v>
      </c>
      <c r="N74" s="1" t="s">
        <v>1957</v>
      </c>
      <c r="O74" s="3">
        <v>834</v>
      </c>
      <c r="P74">
        <v>1</v>
      </c>
      <c r="Q74" s="3">
        <v>834</v>
      </c>
      <c r="R74" s="1" t="s">
        <v>1951</v>
      </c>
      <c r="S74" s="3">
        <v>104</v>
      </c>
      <c r="U74" t="str">
        <f>IF(Ecommerce_Sales[[#This Row],[Delivery_Time_Days]]&gt;7,"Delay",IF(Ecommerce_Sales[[#This Row],[Delivery_Time_Days]] = 0,"No delivery",IF(Ecommerce_Sales[[#This Row],[Delivery_Time_Days]]&lt;=7,"On-time")))</f>
        <v>No delivery</v>
      </c>
      <c r="V74" s="7">
        <f>Ecommerce_Sales[[#This Row],[Profit]]/Ecommerce_Sales[[#This Row],[Total_Price]]</f>
        <v>0.1498800959232614</v>
      </c>
      <c r="W74" s="3">
        <v>125</v>
      </c>
      <c r="X74" s="3"/>
    </row>
    <row r="75" spans="1:24" x14ac:dyDescent="0.25">
      <c r="A75" s="1" t="s">
        <v>2200</v>
      </c>
      <c r="B75" s="1" t="s">
        <v>418</v>
      </c>
      <c r="C75" s="1" t="s">
        <v>419</v>
      </c>
      <c r="D75" s="1" t="s">
        <v>2201</v>
      </c>
      <c r="E75" s="1" t="s">
        <v>1961</v>
      </c>
      <c r="F75" s="2">
        <v>45044</v>
      </c>
      <c r="G75" s="2">
        <v>45040</v>
      </c>
      <c r="H75" s="2" t="str">
        <f>TEXT(Ecommerce_Sales[[#This Row],[Order_Date]],"mmmm")</f>
        <v>April</v>
      </c>
      <c r="I75" s="2" t="str">
        <f>TEXT(Ecommerce_Sales[[#This Row],[Order_Date]],"yyyy")</f>
        <v>2023</v>
      </c>
      <c r="J75" s="2" t="str">
        <f>TEXT(Ecommerce_Sales[[#This Row],[Order_Date]],"mmmm")</f>
        <v>April</v>
      </c>
      <c r="K75" s="1" t="s">
        <v>1947</v>
      </c>
      <c r="L75" s="1" t="s">
        <v>2202</v>
      </c>
      <c r="M75" s="1" t="s">
        <v>2079</v>
      </c>
      <c r="N75" s="1" t="s">
        <v>1973</v>
      </c>
      <c r="O75" s="3">
        <v>361</v>
      </c>
      <c r="P75">
        <v>5</v>
      </c>
      <c r="Q75" s="3">
        <v>1804</v>
      </c>
      <c r="R75" s="1" t="s">
        <v>1951</v>
      </c>
      <c r="S75" s="3">
        <v>127</v>
      </c>
      <c r="T75">
        <v>8</v>
      </c>
      <c r="U75" t="str">
        <f>IF(Ecommerce_Sales[[#This Row],[Delivery_Time_Days]]&gt;7,"Delay",IF(Ecommerce_Sales[[#This Row],[Delivery_Time_Days]] = 0,"No delivery",IF(Ecommerce_Sales[[#This Row],[Delivery_Time_Days]]&lt;=7,"On-time")))</f>
        <v>Delay</v>
      </c>
      <c r="V75" s="7">
        <f>Ecommerce_Sales[[#This Row],[Profit]]/Ecommerce_Sales[[#This Row],[Total_Price]]</f>
        <v>0.29988913525498889</v>
      </c>
      <c r="W75" s="3">
        <v>541</v>
      </c>
      <c r="X75" s="3"/>
    </row>
    <row r="76" spans="1:24" x14ac:dyDescent="0.25">
      <c r="A76" s="1" t="s">
        <v>2203</v>
      </c>
      <c r="B76" s="1" t="s">
        <v>1659</v>
      </c>
      <c r="C76" s="1" t="s">
        <v>1660</v>
      </c>
      <c r="D76" s="1" t="s">
        <v>2204</v>
      </c>
      <c r="E76" s="1" t="s">
        <v>1946</v>
      </c>
      <c r="F76" s="2">
        <v>45049</v>
      </c>
      <c r="G76" s="2">
        <v>45235</v>
      </c>
      <c r="H76" s="2" t="str">
        <f>TEXT(Ecommerce_Sales[[#This Row],[Order_Date]],"mmmm")</f>
        <v>November</v>
      </c>
      <c r="I76" s="2" t="str">
        <f>TEXT(Ecommerce_Sales[[#This Row],[Order_Date]],"yyyy")</f>
        <v>2023</v>
      </c>
      <c r="J76" s="2" t="str">
        <f>TEXT(Ecommerce_Sales[[#This Row],[Order_Date]],"mmmm")</f>
        <v>November</v>
      </c>
      <c r="K76" s="1" t="s">
        <v>1947</v>
      </c>
      <c r="L76" s="1" t="s">
        <v>2205</v>
      </c>
      <c r="M76" s="1" t="s">
        <v>2058</v>
      </c>
      <c r="N76" s="1" t="s">
        <v>1950</v>
      </c>
      <c r="O76" s="3">
        <v>870</v>
      </c>
      <c r="P76">
        <v>4</v>
      </c>
      <c r="Q76" s="3">
        <v>3480</v>
      </c>
      <c r="R76" s="1" t="s">
        <v>1958</v>
      </c>
      <c r="S76" s="3">
        <v>477</v>
      </c>
      <c r="T76">
        <v>10</v>
      </c>
      <c r="U76" t="str">
        <f>IF(Ecommerce_Sales[[#This Row],[Delivery_Time_Days]]&gt;7,"Delay",IF(Ecommerce_Sales[[#This Row],[Delivery_Time_Days]] = 0,"No delivery",IF(Ecommerce_Sales[[#This Row],[Delivery_Time_Days]]&lt;=7,"On-time")))</f>
        <v>Delay</v>
      </c>
      <c r="V76" s="7">
        <f>Ecommerce_Sales[[#This Row],[Profit]]/Ecommerce_Sales[[#This Row],[Total_Price]]</f>
        <v>0.4</v>
      </c>
      <c r="W76" s="3">
        <v>1392</v>
      </c>
      <c r="X76" s="3"/>
    </row>
    <row r="77" spans="1:24" x14ac:dyDescent="0.25">
      <c r="A77" s="1" t="s">
        <v>2206</v>
      </c>
      <c r="B77" s="1" t="s">
        <v>541</v>
      </c>
      <c r="C77" s="1" t="s">
        <v>542</v>
      </c>
      <c r="D77" s="1" t="s">
        <v>2207</v>
      </c>
      <c r="E77" s="1" t="s">
        <v>1966</v>
      </c>
      <c r="F77" s="2">
        <v>45447</v>
      </c>
      <c r="G77" s="2">
        <v>45622</v>
      </c>
      <c r="H77" s="2" t="str">
        <f>TEXT(Ecommerce_Sales[[#This Row],[Order_Date]],"mmmm")</f>
        <v>November</v>
      </c>
      <c r="I77" s="2" t="str">
        <f>TEXT(Ecommerce_Sales[[#This Row],[Order_Date]],"yyyy")</f>
        <v>2024</v>
      </c>
      <c r="J77" s="2" t="str">
        <f>TEXT(Ecommerce_Sales[[#This Row],[Order_Date]],"mmmm")</f>
        <v>November</v>
      </c>
      <c r="K77" s="1" t="s">
        <v>1947</v>
      </c>
      <c r="L77" s="1" t="s">
        <v>2208</v>
      </c>
      <c r="M77" s="1" t="s">
        <v>1998</v>
      </c>
      <c r="N77" s="1" t="s">
        <v>1973</v>
      </c>
      <c r="O77" s="3">
        <v>798</v>
      </c>
      <c r="P77">
        <v>6</v>
      </c>
      <c r="Q77" s="3">
        <v>4789</v>
      </c>
      <c r="R77" s="1" t="s">
        <v>2008</v>
      </c>
      <c r="S77" s="3">
        <v>564</v>
      </c>
      <c r="T77">
        <v>8</v>
      </c>
      <c r="U77" t="str">
        <f>IF(Ecommerce_Sales[[#This Row],[Delivery_Time_Days]]&gt;7,"Delay",IF(Ecommerce_Sales[[#This Row],[Delivery_Time_Days]] = 0,"No delivery",IF(Ecommerce_Sales[[#This Row],[Delivery_Time_Days]]&lt;=7,"On-time")))</f>
        <v>Delay</v>
      </c>
      <c r="V77" s="7">
        <f>Ecommerce_Sales[[#This Row],[Profit]]/Ecommerce_Sales[[#This Row],[Total_Price]]</f>
        <v>0.3000626435581541</v>
      </c>
      <c r="W77" s="3">
        <v>1437</v>
      </c>
      <c r="X77" s="3"/>
    </row>
    <row r="78" spans="1:24" x14ac:dyDescent="0.25">
      <c r="A78" s="1" t="s">
        <v>2209</v>
      </c>
      <c r="B78" s="1" t="s">
        <v>276</v>
      </c>
      <c r="C78" s="1" t="s">
        <v>277</v>
      </c>
      <c r="D78" s="1" t="s">
        <v>2210</v>
      </c>
      <c r="E78" s="1" t="s">
        <v>2005</v>
      </c>
      <c r="F78" s="2">
        <v>45228</v>
      </c>
      <c r="G78" s="2">
        <v>45643</v>
      </c>
      <c r="H78" s="2" t="str">
        <f>TEXT(Ecommerce_Sales[[#This Row],[Order_Date]],"mmmm")</f>
        <v>December</v>
      </c>
      <c r="I78" s="2" t="str">
        <f>TEXT(Ecommerce_Sales[[#This Row],[Order_Date]],"yyyy")</f>
        <v>2024</v>
      </c>
      <c r="J78" s="2" t="str">
        <f>TEXT(Ecommerce_Sales[[#This Row],[Order_Date]],"mmmm")</f>
        <v>December</v>
      </c>
      <c r="K78" s="1" t="s">
        <v>1947</v>
      </c>
      <c r="L78" s="1" t="s">
        <v>2211</v>
      </c>
      <c r="M78" s="1" t="s">
        <v>2054</v>
      </c>
      <c r="N78" s="1" t="s">
        <v>1957</v>
      </c>
      <c r="O78" s="3">
        <v>773</v>
      </c>
      <c r="P78">
        <v>6</v>
      </c>
      <c r="Q78" s="3">
        <v>4638</v>
      </c>
      <c r="R78" s="1" t="s">
        <v>1951</v>
      </c>
      <c r="S78" s="3">
        <v>524</v>
      </c>
      <c r="T78">
        <v>6</v>
      </c>
      <c r="U78" t="str">
        <f>IF(Ecommerce_Sales[[#This Row],[Delivery_Time_Days]]&gt;7,"Delay",IF(Ecommerce_Sales[[#This Row],[Delivery_Time_Days]] = 0,"No delivery",IF(Ecommerce_Sales[[#This Row],[Delivery_Time_Days]]&lt;=7,"On-time")))</f>
        <v>On-time</v>
      </c>
      <c r="V78" s="7">
        <f>Ecommerce_Sales[[#This Row],[Profit]]/Ecommerce_Sales[[#This Row],[Total_Price]]</f>
        <v>0.1500646830530401</v>
      </c>
      <c r="W78" s="3">
        <v>696</v>
      </c>
      <c r="X78" s="3"/>
    </row>
    <row r="79" spans="1:24" x14ac:dyDescent="0.25">
      <c r="A79" s="1" t="s">
        <v>2212</v>
      </c>
      <c r="B79" s="1" t="s">
        <v>44</v>
      </c>
      <c r="C79" s="1" t="s">
        <v>869</v>
      </c>
      <c r="D79" s="1" t="s">
        <v>2213</v>
      </c>
      <c r="E79" s="1" t="s">
        <v>1996</v>
      </c>
      <c r="F79" s="2">
        <v>45437</v>
      </c>
      <c r="G79" s="2">
        <v>45027</v>
      </c>
      <c r="H79" s="2" t="str">
        <f>TEXT(Ecommerce_Sales[[#This Row],[Order_Date]],"mmmm")</f>
        <v>April</v>
      </c>
      <c r="I79" s="2" t="str">
        <f>TEXT(Ecommerce_Sales[[#This Row],[Order_Date]],"yyyy")</f>
        <v>2023</v>
      </c>
      <c r="J79" s="2" t="str">
        <f>TEXT(Ecommerce_Sales[[#This Row],[Order_Date]],"mmmm")</f>
        <v>April</v>
      </c>
      <c r="K79" s="1" t="s">
        <v>1947</v>
      </c>
      <c r="L79" s="1" t="s">
        <v>2214</v>
      </c>
      <c r="M79" s="1" t="s">
        <v>1998</v>
      </c>
      <c r="N79" s="1" t="s">
        <v>1973</v>
      </c>
      <c r="O79" s="3">
        <v>89</v>
      </c>
      <c r="P79">
        <v>3</v>
      </c>
      <c r="Q79" s="3">
        <v>266</v>
      </c>
      <c r="R79" s="1" t="s">
        <v>2008</v>
      </c>
      <c r="S79" s="3">
        <v>15</v>
      </c>
      <c r="T79">
        <v>2</v>
      </c>
      <c r="U79" t="str">
        <f>IF(Ecommerce_Sales[[#This Row],[Delivery_Time_Days]]&gt;7,"Delay",IF(Ecommerce_Sales[[#This Row],[Delivery_Time_Days]] = 0,"No delivery",IF(Ecommerce_Sales[[#This Row],[Delivery_Time_Days]]&lt;=7,"On-time")))</f>
        <v>On-time</v>
      </c>
      <c r="V79" s="7">
        <f>Ecommerce_Sales[[#This Row],[Profit]]/Ecommerce_Sales[[#This Row],[Total_Price]]</f>
        <v>0.3007518796992481</v>
      </c>
      <c r="W79" s="3">
        <v>80</v>
      </c>
      <c r="X79" s="3"/>
    </row>
    <row r="80" spans="1:24" x14ac:dyDescent="0.25">
      <c r="A80" s="1" t="s">
        <v>2215</v>
      </c>
      <c r="B80" s="1" t="s">
        <v>1177</v>
      </c>
      <c r="C80" s="1" t="s">
        <v>1178</v>
      </c>
      <c r="D80" s="1" t="s">
        <v>2216</v>
      </c>
      <c r="E80" s="1" t="s">
        <v>1966</v>
      </c>
      <c r="F80" s="2">
        <v>45561</v>
      </c>
      <c r="G80" s="2">
        <v>44942</v>
      </c>
      <c r="H80" s="2" t="str">
        <f>TEXT(Ecommerce_Sales[[#This Row],[Order_Date]],"mmmm")</f>
        <v>January</v>
      </c>
      <c r="I80" s="2" t="str">
        <f>TEXT(Ecommerce_Sales[[#This Row],[Order_Date]],"yyyy")</f>
        <v>2023</v>
      </c>
      <c r="J80" s="2" t="str">
        <f>TEXT(Ecommerce_Sales[[#This Row],[Order_Date]],"mmmm")</f>
        <v>January</v>
      </c>
      <c r="K80" s="1" t="s">
        <v>1947</v>
      </c>
      <c r="L80" s="1" t="s">
        <v>2217</v>
      </c>
      <c r="M80" s="1" t="s">
        <v>1972</v>
      </c>
      <c r="N80" s="1" t="s">
        <v>1973</v>
      </c>
      <c r="O80" s="3">
        <v>724</v>
      </c>
      <c r="P80">
        <v>2</v>
      </c>
      <c r="Q80" s="3">
        <v>1449</v>
      </c>
      <c r="R80" s="1" t="s">
        <v>1958</v>
      </c>
      <c r="S80" s="3">
        <v>132</v>
      </c>
      <c r="T80">
        <v>9</v>
      </c>
      <c r="U80" t="str">
        <f>IF(Ecommerce_Sales[[#This Row],[Delivery_Time_Days]]&gt;7,"Delay",IF(Ecommerce_Sales[[#This Row],[Delivery_Time_Days]] = 0,"No delivery",IF(Ecommerce_Sales[[#This Row],[Delivery_Time_Days]]&lt;=7,"On-time")))</f>
        <v>Delay</v>
      </c>
      <c r="V80" s="7">
        <f>Ecommerce_Sales[[#This Row],[Profit]]/Ecommerce_Sales[[#This Row],[Total_Price]]</f>
        <v>0.30020703933747411</v>
      </c>
      <c r="W80" s="3">
        <v>435</v>
      </c>
      <c r="X80" s="3"/>
    </row>
    <row r="81" spans="1:24" x14ac:dyDescent="0.25">
      <c r="A81" s="1" t="s">
        <v>2218</v>
      </c>
      <c r="B81" s="1" t="s">
        <v>446</v>
      </c>
      <c r="C81" s="1" t="s">
        <v>447</v>
      </c>
      <c r="D81" s="1" t="s">
        <v>2219</v>
      </c>
      <c r="E81" s="1" t="s">
        <v>1966</v>
      </c>
      <c r="F81" s="2">
        <v>45357</v>
      </c>
      <c r="G81" s="2">
        <v>45087</v>
      </c>
      <c r="H81" s="2" t="str">
        <f>TEXT(Ecommerce_Sales[[#This Row],[Order_Date]],"mmmm")</f>
        <v>June</v>
      </c>
      <c r="I81" s="2" t="str">
        <f>TEXT(Ecommerce_Sales[[#This Row],[Order_Date]],"yyyy")</f>
        <v>2023</v>
      </c>
      <c r="J81" s="2" t="str">
        <f>TEXT(Ecommerce_Sales[[#This Row],[Order_Date]],"mmmm")</f>
        <v>June</v>
      </c>
      <c r="K81" s="1" t="s">
        <v>1947</v>
      </c>
      <c r="L81" s="1" t="s">
        <v>2220</v>
      </c>
      <c r="M81" s="1" t="s">
        <v>2002</v>
      </c>
      <c r="N81" s="1" t="s">
        <v>1989</v>
      </c>
      <c r="O81" s="3">
        <v>387</v>
      </c>
      <c r="P81">
        <v>3</v>
      </c>
      <c r="Q81" s="3">
        <v>1160</v>
      </c>
      <c r="R81" s="1" t="s">
        <v>1958</v>
      </c>
      <c r="S81" s="3">
        <v>90</v>
      </c>
      <c r="T81">
        <v>3</v>
      </c>
      <c r="U81" t="str">
        <f>IF(Ecommerce_Sales[[#This Row],[Delivery_Time_Days]]&gt;7,"Delay",IF(Ecommerce_Sales[[#This Row],[Delivery_Time_Days]] = 0,"No delivery",IF(Ecommerce_Sales[[#This Row],[Delivery_Time_Days]]&lt;=7,"On-time")))</f>
        <v>On-time</v>
      </c>
      <c r="V81" s="7">
        <f>Ecommerce_Sales[[#This Row],[Profit]]/Ecommerce_Sales[[#This Row],[Total_Price]]</f>
        <v>0.25</v>
      </c>
      <c r="W81" s="3">
        <v>290</v>
      </c>
      <c r="X81" s="3"/>
    </row>
    <row r="82" spans="1:24" x14ac:dyDescent="0.25">
      <c r="A82" s="1" t="s">
        <v>2221</v>
      </c>
      <c r="B82" s="1" t="s">
        <v>56</v>
      </c>
      <c r="C82" s="1" t="s">
        <v>57</v>
      </c>
      <c r="D82" s="1" t="s">
        <v>2222</v>
      </c>
      <c r="E82" s="1" t="s">
        <v>1966</v>
      </c>
      <c r="F82" s="2">
        <v>45419</v>
      </c>
      <c r="G82" s="2">
        <v>45649</v>
      </c>
      <c r="H82" s="2" t="str">
        <f>TEXT(Ecommerce_Sales[[#This Row],[Order_Date]],"mmmm")</f>
        <v>December</v>
      </c>
      <c r="I82" s="2" t="str">
        <f>TEXT(Ecommerce_Sales[[#This Row],[Order_Date]],"yyyy")</f>
        <v>2024</v>
      </c>
      <c r="J82" s="2" t="str">
        <f>TEXT(Ecommerce_Sales[[#This Row],[Order_Date]],"mmmm")</f>
        <v>December</v>
      </c>
      <c r="K82" s="1" t="s">
        <v>1947</v>
      </c>
      <c r="L82" s="1" t="s">
        <v>2223</v>
      </c>
      <c r="M82" s="1" t="s">
        <v>2043</v>
      </c>
      <c r="N82" s="1" t="s">
        <v>1989</v>
      </c>
      <c r="O82" s="3">
        <v>493</v>
      </c>
      <c r="P82">
        <v>4</v>
      </c>
      <c r="Q82" s="3">
        <v>1973</v>
      </c>
      <c r="R82" s="1" t="s">
        <v>1958</v>
      </c>
      <c r="S82" s="3">
        <v>181</v>
      </c>
      <c r="T82">
        <v>8</v>
      </c>
      <c r="U82" t="str">
        <f>IF(Ecommerce_Sales[[#This Row],[Delivery_Time_Days]]&gt;7,"Delay",IF(Ecommerce_Sales[[#This Row],[Delivery_Time_Days]] = 0,"No delivery",IF(Ecommerce_Sales[[#This Row],[Delivery_Time_Days]]&lt;=7,"On-time")))</f>
        <v>Delay</v>
      </c>
      <c r="V82" s="7">
        <f>Ecommerce_Sales[[#This Row],[Profit]]/Ecommerce_Sales[[#This Row],[Total_Price]]</f>
        <v>0.24987328940699444</v>
      </c>
      <c r="W82" s="3">
        <v>493</v>
      </c>
      <c r="X82" s="3"/>
    </row>
    <row r="83" spans="1:24" x14ac:dyDescent="0.25">
      <c r="A83" s="1" t="s">
        <v>2224</v>
      </c>
      <c r="B83" s="1" t="s">
        <v>1371</v>
      </c>
      <c r="C83" s="1" t="s">
        <v>1372</v>
      </c>
      <c r="D83" s="1" t="s">
        <v>2225</v>
      </c>
      <c r="E83" s="1" t="s">
        <v>1996</v>
      </c>
      <c r="F83" s="2">
        <v>44971</v>
      </c>
      <c r="G83" s="2">
        <v>45450</v>
      </c>
      <c r="H83" s="2" t="str">
        <f>TEXT(Ecommerce_Sales[[#This Row],[Order_Date]],"mmmm")</f>
        <v>June</v>
      </c>
      <c r="I83" s="2" t="str">
        <f>TEXT(Ecommerce_Sales[[#This Row],[Order_Date]],"yyyy")</f>
        <v>2024</v>
      </c>
      <c r="J83" s="2" t="str">
        <f>TEXT(Ecommerce_Sales[[#This Row],[Order_Date]],"mmmm")</f>
        <v>June</v>
      </c>
      <c r="K83" s="1" t="s">
        <v>1947</v>
      </c>
      <c r="L83" s="1" t="s">
        <v>2226</v>
      </c>
      <c r="M83" s="1" t="s">
        <v>1972</v>
      </c>
      <c r="N83" s="1" t="s">
        <v>1973</v>
      </c>
      <c r="O83" s="3">
        <v>127</v>
      </c>
      <c r="P83">
        <v>4</v>
      </c>
      <c r="Q83" s="3">
        <v>507</v>
      </c>
      <c r="R83" s="1" t="s">
        <v>1958</v>
      </c>
      <c r="S83" s="3">
        <v>39</v>
      </c>
      <c r="T83">
        <v>9</v>
      </c>
      <c r="U83" t="str">
        <f>IF(Ecommerce_Sales[[#This Row],[Delivery_Time_Days]]&gt;7,"Delay",IF(Ecommerce_Sales[[#This Row],[Delivery_Time_Days]] = 0,"No delivery",IF(Ecommerce_Sales[[#This Row],[Delivery_Time_Days]]&lt;=7,"On-time")))</f>
        <v>Delay</v>
      </c>
      <c r="V83" s="7">
        <f>Ecommerce_Sales[[#This Row],[Profit]]/Ecommerce_Sales[[#This Row],[Total_Price]]</f>
        <v>0.29980276134122286</v>
      </c>
      <c r="W83" s="3">
        <v>152</v>
      </c>
      <c r="X83" s="3"/>
    </row>
    <row r="84" spans="1:24" x14ac:dyDescent="0.25">
      <c r="A84" s="1" t="s">
        <v>2227</v>
      </c>
      <c r="B84" s="1" t="s">
        <v>1252</v>
      </c>
      <c r="C84" s="1" t="s">
        <v>1253</v>
      </c>
      <c r="D84" s="1" t="s">
        <v>2228</v>
      </c>
      <c r="E84" s="1" t="s">
        <v>1966</v>
      </c>
      <c r="F84" s="2">
        <v>45378</v>
      </c>
      <c r="G84" s="2">
        <v>45484</v>
      </c>
      <c r="H84" s="2" t="str">
        <f>TEXT(Ecommerce_Sales[[#This Row],[Order_Date]],"mmmm")</f>
        <v>July</v>
      </c>
      <c r="I84" s="2" t="str">
        <f>TEXT(Ecommerce_Sales[[#This Row],[Order_Date]],"yyyy")</f>
        <v>2024</v>
      </c>
      <c r="J84" s="2" t="str">
        <f>TEXT(Ecommerce_Sales[[#This Row],[Order_Date]],"mmmm")</f>
        <v>July</v>
      </c>
      <c r="K84" s="1" t="s">
        <v>1947</v>
      </c>
      <c r="L84" s="1" t="s">
        <v>2229</v>
      </c>
      <c r="M84" s="1" t="s">
        <v>1956</v>
      </c>
      <c r="N84" s="1" t="s">
        <v>1957</v>
      </c>
      <c r="O84" s="3">
        <v>501</v>
      </c>
      <c r="P84">
        <v>2</v>
      </c>
      <c r="Q84" s="3">
        <v>1002</v>
      </c>
      <c r="R84" s="1" t="s">
        <v>1951</v>
      </c>
      <c r="S84" s="3">
        <v>146</v>
      </c>
      <c r="T84">
        <v>10</v>
      </c>
      <c r="U84" t="str">
        <f>IF(Ecommerce_Sales[[#This Row],[Delivery_Time_Days]]&gt;7,"Delay",IF(Ecommerce_Sales[[#This Row],[Delivery_Time_Days]] = 0,"No delivery",IF(Ecommerce_Sales[[#This Row],[Delivery_Time_Days]]&lt;=7,"On-time")))</f>
        <v>Delay</v>
      </c>
      <c r="V84" s="7">
        <f>Ecommerce_Sales[[#This Row],[Profit]]/Ecommerce_Sales[[#This Row],[Total_Price]]</f>
        <v>0.1497005988023952</v>
      </c>
      <c r="W84" s="3">
        <v>150</v>
      </c>
      <c r="X84" s="3"/>
    </row>
    <row r="85" spans="1:24" x14ac:dyDescent="0.25">
      <c r="A85" s="1" t="s">
        <v>2230</v>
      </c>
      <c r="B85" s="1" t="s">
        <v>840</v>
      </c>
      <c r="C85" s="1" t="s">
        <v>841</v>
      </c>
      <c r="D85" s="1" t="s">
        <v>2231</v>
      </c>
      <c r="E85" s="1" t="s">
        <v>1981</v>
      </c>
      <c r="F85" s="2">
        <v>44935</v>
      </c>
      <c r="G85" s="2">
        <v>45085</v>
      </c>
      <c r="H85" s="2" t="str">
        <f>TEXT(Ecommerce_Sales[[#This Row],[Order_Date]],"mmmm")</f>
        <v>June</v>
      </c>
      <c r="I85" s="2" t="str">
        <f>TEXT(Ecommerce_Sales[[#This Row],[Order_Date]],"yyyy")</f>
        <v>2023</v>
      </c>
      <c r="J85" s="2" t="str">
        <f>TEXT(Ecommerce_Sales[[#This Row],[Order_Date]],"mmmm")</f>
        <v>June</v>
      </c>
      <c r="K85" s="1" t="s">
        <v>1947</v>
      </c>
      <c r="L85" s="1" t="s">
        <v>2232</v>
      </c>
      <c r="M85" s="1" t="s">
        <v>1968</v>
      </c>
      <c r="N85" s="1" t="s">
        <v>1957</v>
      </c>
      <c r="O85" s="3">
        <v>628</v>
      </c>
      <c r="P85">
        <v>4</v>
      </c>
      <c r="Q85" s="3">
        <v>2510</v>
      </c>
      <c r="R85" s="1" t="s">
        <v>1958</v>
      </c>
      <c r="S85" s="3">
        <v>292</v>
      </c>
      <c r="T85">
        <v>4</v>
      </c>
      <c r="U85" t="str">
        <f>IF(Ecommerce_Sales[[#This Row],[Delivery_Time_Days]]&gt;7,"Delay",IF(Ecommerce_Sales[[#This Row],[Delivery_Time_Days]] = 0,"No delivery",IF(Ecommerce_Sales[[#This Row],[Delivery_Time_Days]]&lt;=7,"On-time")))</f>
        <v>On-time</v>
      </c>
      <c r="V85" s="7">
        <f>Ecommerce_Sales[[#This Row],[Profit]]/Ecommerce_Sales[[#This Row],[Total_Price]]</f>
        <v>0.150199203187251</v>
      </c>
      <c r="W85" s="3">
        <v>377</v>
      </c>
      <c r="X85" s="3"/>
    </row>
    <row r="86" spans="1:24" x14ac:dyDescent="0.25">
      <c r="A86" s="1" t="s">
        <v>2233</v>
      </c>
      <c r="B86" s="1" t="s">
        <v>116</v>
      </c>
      <c r="C86" s="1" t="s">
        <v>117</v>
      </c>
      <c r="D86" s="1" t="s">
        <v>2234</v>
      </c>
      <c r="E86" s="1" t="s">
        <v>1946</v>
      </c>
      <c r="F86" s="2">
        <v>45233</v>
      </c>
      <c r="G86" s="2">
        <v>45175</v>
      </c>
      <c r="H86" s="2" t="str">
        <f>TEXT(Ecommerce_Sales[[#This Row],[Order_Date]],"mmmm")</f>
        <v>September</v>
      </c>
      <c r="I86" s="2" t="str">
        <f>TEXT(Ecommerce_Sales[[#This Row],[Order_Date]],"yyyy")</f>
        <v>2023</v>
      </c>
      <c r="J86" s="2" t="str">
        <f>TEXT(Ecommerce_Sales[[#This Row],[Order_Date]],"mmmm")</f>
        <v>September</v>
      </c>
      <c r="K86" s="1" t="s">
        <v>1947</v>
      </c>
      <c r="L86" s="1" t="s">
        <v>2235</v>
      </c>
      <c r="M86" s="1" t="s">
        <v>2054</v>
      </c>
      <c r="N86" s="1" t="s">
        <v>1957</v>
      </c>
      <c r="O86" s="3">
        <v>909</v>
      </c>
      <c r="P86">
        <v>3</v>
      </c>
      <c r="Q86" s="3">
        <v>2726</v>
      </c>
      <c r="R86" s="1" t="s">
        <v>1958</v>
      </c>
      <c r="S86" s="3">
        <v>172</v>
      </c>
      <c r="T86">
        <v>3</v>
      </c>
      <c r="U86" t="str">
        <f>IF(Ecommerce_Sales[[#This Row],[Delivery_Time_Days]]&gt;7,"Delay",IF(Ecommerce_Sales[[#This Row],[Delivery_Time_Days]] = 0,"No delivery",IF(Ecommerce_Sales[[#This Row],[Delivery_Time_Days]]&lt;=7,"On-time")))</f>
        <v>On-time</v>
      </c>
      <c r="V86" s="7">
        <f>Ecommerce_Sales[[#This Row],[Profit]]/Ecommerce_Sales[[#This Row],[Total_Price]]</f>
        <v>0.15003668378576668</v>
      </c>
      <c r="W86" s="3">
        <v>409</v>
      </c>
      <c r="X86" s="3"/>
    </row>
    <row r="87" spans="1:24" x14ac:dyDescent="0.25">
      <c r="A87" s="1" t="s">
        <v>2236</v>
      </c>
      <c r="B87" s="1" t="s">
        <v>594</v>
      </c>
      <c r="C87" s="1" t="s">
        <v>595</v>
      </c>
      <c r="D87" s="1" t="s">
        <v>2237</v>
      </c>
      <c r="E87" s="1" t="s">
        <v>1996</v>
      </c>
      <c r="F87" s="2">
        <v>45385</v>
      </c>
      <c r="G87" s="2">
        <v>45622</v>
      </c>
      <c r="H87" s="2" t="str">
        <f>TEXT(Ecommerce_Sales[[#This Row],[Order_Date]],"mmmm")</f>
        <v>November</v>
      </c>
      <c r="I87" s="2" t="str">
        <f>TEXT(Ecommerce_Sales[[#This Row],[Order_Date]],"yyyy")</f>
        <v>2024</v>
      </c>
      <c r="J87" s="2" t="str">
        <f>TEXT(Ecommerce_Sales[[#This Row],[Order_Date]],"mmmm")</f>
        <v>November</v>
      </c>
      <c r="K87" s="1" t="s">
        <v>1992</v>
      </c>
      <c r="L87" s="1" t="s">
        <v>2238</v>
      </c>
      <c r="M87" s="1" t="s">
        <v>1983</v>
      </c>
      <c r="N87" s="1" t="s">
        <v>1950</v>
      </c>
      <c r="O87" s="3">
        <v>796</v>
      </c>
      <c r="P87">
        <v>1</v>
      </c>
      <c r="Q87" s="3">
        <v>796</v>
      </c>
      <c r="R87" s="1" t="s">
        <v>1951</v>
      </c>
      <c r="S87" s="3">
        <v>71</v>
      </c>
      <c r="U87" t="str">
        <f>IF(Ecommerce_Sales[[#This Row],[Delivery_Time_Days]]&gt;7,"Delay",IF(Ecommerce_Sales[[#This Row],[Delivery_Time_Days]] = 0,"No delivery",IF(Ecommerce_Sales[[#This Row],[Delivery_Time_Days]]&lt;=7,"On-time")))</f>
        <v>No delivery</v>
      </c>
      <c r="V87" s="7">
        <f>Ecommerce_Sales[[#This Row],[Profit]]/Ecommerce_Sales[[#This Row],[Total_Price]]</f>
        <v>0.39949748743718594</v>
      </c>
      <c r="W87" s="3">
        <v>318</v>
      </c>
      <c r="X87" s="3"/>
    </row>
    <row r="88" spans="1:24" x14ac:dyDescent="0.25">
      <c r="A88" s="1" t="s">
        <v>2239</v>
      </c>
      <c r="B88" s="1" t="s">
        <v>1669</v>
      </c>
      <c r="C88" s="1" t="s">
        <v>1670</v>
      </c>
      <c r="D88" s="1" t="s">
        <v>2070</v>
      </c>
      <c r="E88" s="1" t="s">
        <v>1981</v>
      </c>
      <c r="F88" s="2">
        <v>45280</v>
      </c>
      <c r="G88" s="2">
        <v>45254</v>
      </c>
      <c r="H88" s="2" t="str">
        <f>TEXT(Ecommerce_Sales[[#This Row],[Order_Date]],"mmmm")</f>
        <v>November</v>
      </c>
      <c r="I88" s="2" t="str">
        <f>TEXT(Ecommerce_Sales[[#This Row],[Order_Date]],"yyyy")</f>
        <v>2023</v>
      </c>
      <c r="J88" s="2" t="str">
        <f>TEXT(Ecommerce_Sales[[#This Row],[Order_Date]],"mmmm")</f>
        <v>November</v>
      </c>
      <c r="K88" s="1" t="s">
        <v>1947</v>
      </c>
      <c r="L88" s="1" t="s">
        <v>2240</v>
      </c>
      <c r="M88" s="1" t="s">
        <v>2030</v>
      </c>
      <c r="N88" s="1" t="s">
        <v>1978</v>
      </c>
      <c r="O88" s="3">
        <v>100</v>
      </c>
      <c r="P88">
        <v>6</v>
      </c>
      <c r="Q88" s="3">
        <v>601</v>
      </c>
      <c r="R88" s="1" t="s">
        <v>1951</v>
      </c>
      <c r="S88" s="3">
        <v>59</v>
      </c>
      <c r="T88">
        <v>2</v>
      </c>
      <c r="U88" t="str">
        <f>IF(Ecommerce_Sales[[#This Row],[Delivery_Time_Days]]&gt;7,"Delay",IF(Ecommerce_Sales[[#This Row],[Delivery_Time_Days]] = 0,"No delivery",IF(Ecommerce_Sales[[#This Row],[Delivery_Time_Days]]&lt;=7,"On-time")))</f>
        <v>On-time</v>
      </c>
      <c r="V88" s="7">
        <f>Ecommerce_Sales[[#This Row],[Profit]]/Ecommerce_Sales[[#This Row],[Total_Price]]</f>
        <v>0.34941763727121466</v>
      </c>
      <c r="W88" s="3">
        <v>210</v>
      </c>
      <c r="X88" s="3"/>
    </row>
    <row r="89" spans="1:24" x14ac:dyDescent="0.25">
      <c r="A89" s="1" t="s">
        <v>2241</v>
      </c>
      <c r="B89" s="1" t="s">
        <v>871</v>
      </c>
      <c r="C89" s="1" t="s">
        <v>872</v>
      </c>
      <c r="D89" s="1" t="s">
        <v>2242</v>
      </c>
      <c r="E89" s="1" t="s">
        <v>1996</v>
      </c>
      <c r="F89" s="2">
        <v>45067</v>
      </c>
      <c r="G89" s="2">
        <v>45117</v>
      </c>
      <c r="H89" s="2" t="str">
        <f>TEXT(Ecommerce_Sales[[#This Row],[Order_Date]],"mmmm")</f>
        <v>July</v>
      </c>
      <c r="I89" s="2" t="str">
        <f>TEXT(Ecommerce_Sales[[#This Row],[Order_Date]],"yyyy")</f>
        <v>2023</v>
      </c>
      <c r="J89" s="2" t="str">
        <f>TEXT(Ecommerce_Sales[[#This Row],[Order_Date]],"mmmm")</f>
        <v>July</v>
      </c>
      <c r="K89" s="1" t="s">
        <v>1947</v>
      </c>
      <c r="L89" s="1" t="s">
        <v>2243</v>
      </c>
      <c r="M89" s="1" t="s">
        <v>2072</v>
      </c>
      <c r="N89" s="1" t="s">
        <v>1950</v>
      </c>
      <c r="O89" s="3">
        <v>336</v>
      </c>
      <c r="P89">
        <v>6</v>
      </c>
      <c r="Q89" s="3">
        <v>2016</v>
      </c>
      <c r="R89" s="1" t="s">
        <v>1958</v>
      </c>
      <c r="S89" s="3">
        <v>104</v>
      </c>
      <c r="T89">
        <v>5</v>
      </c>
      <c r="U89" t="str">
        <f>IF(Ecommerce_Sales[[#This Row],[Delivery_Time_Days]]&gt;7,"Delay",IF(Ecommerce_Sales[[#This Row],[Delivery_Time_Days]] = 0,"No delivery",IF(Ecommerce_Sales[[#This Row],[Delivery_Time_Days]]&lt;=7,"On-time")))</f>
        <v>On-time</v>
      </c>
      <c r="V89" s="7">
        <f>Ecommerce_Sales[[#This Row],[Profit]]/Ecommerce_Sales[[#This Row],[Total_Price]]</f>
        <v>0.39980158730158732</v>
      </c>
      <c r="W89" s="3">
        <v>806</v>
      </c>
      <c r="X89" s="3"/>
    </row>
    <row r="90" spans="1:24" x14ac:dyDescent="0.25">
      <c r="A90" s="1" t="s">
        <v>2244</v>
      </c>
      <c r="B90" s="1" t="s">
        <v>958</v>
      </c>
      <c r="C90" s="1" t="s">
        <v>959</v>
      </c>
      <c r="D90" s="1" t="s">
        <v>2245</v>
      </c>
      <c r="E90" s="1" t="s">
        <v>2005</v>
      </c>
      <c r="F90" s="2">
        <v>45045</v>
      </c>
      <c r="G90" s="2">
        <v>45458</v>
      </c>
      <c r="H90" s="2" t="str">
        <f>TEXT(Ecommerce_Sales[[#This Row],[Order_Date]],"mmmm")</f>
        <v>June</v>
      </c>
      <c r="I90" s="2" t="str">
        <f>TEXT(Ecommerce_Sales[[#This Row],[Order_Date]],"yyyy")</f>
        <v>2024</v>
      </c>
      <c r="J90" s="2" t="str">
        <f>TEXT(Ecommerce_Sales[[#This Row],[Order_Date]],"mmmm")</f>
        <v>June</v>
      </c>
      <c r="K90" s="1" t="s">
        <v>1947</v>
      </c>
      <c r="L90" s="1" t="s">
        <v>2246</v>
      </c>
      <c r="M90" s="1" t="s">
        <v>2247</v>
      </c>
      <c r="N90" s="1" t="s">
        <v>1957</v>
      </c>
      <c r="O90" s="3">
        <v>704</v>
      </c>
      <c r="P90">
        <v>3</v>
      </c>
      <c r="Q90" s="3">
        <v>2112</v>
      </c>
      <c r="R90" s="1" t="s">
        <v>1958</v>
      </c>
      <c r="S90" s="3">
        <v>294</v>
      </c>
      <c r="T90">
        <v>2</v>
      </c>
      <c r="U90" t="str">
        <f>IF(Ecommerce_Sales[[#This Row],[Delivery_Time_Days]]&gt;7,"Delay",IF(Ecommerce_Sales[[#This Row],[Delivery_Time_Days]] = 0,"No delivery",IF(Ecommerce_Sales[[#This Row],[Delivery_Time_Days]]&lt;=7,"On-time")))</f>
        <v>On-time</v>
      </c>
      <c r="V90" s="7">
        <f>Ecommerce_Sales[[#This Row],[Profit]]/Ecommerce_Sales[[#This Row],[Total_Price]]</f>
        <v>0.15009469696969696</v>
      </c>
      <c r="W90" s="3">
        <v>317</v>
      </c>
      <c r="X90" s="3"/>
    </row>
    <row r="91" spans="1:24" x14ac:dyDescent="0.25">
      <c r="A91" s="1" t="s">
        <v>2248</v>
      </c>
      <c r="B91" s="1" t="s">
        <v>52</v>
      </c>
      <c r="C91" s="1" t="s">
        <v>53</v>
      </c>
      <c r="D91" s="1" t="s">
        <v>2249</v>
      </c>
      <c r="E91" s="1" t="s">
        <v>1996</v>
      </c>
      <c r="F91" s="2">
        <v>45460</v>
      </c>
      <c r="G91" s="2">
        <v>45112</v>
      </c>
      <c r="H91" s="2" t="str">
        <f>TEXT(Ecommerce_Sales[[#This Row],[Order_Date]],"mmmm")</f>
        <v>July</v>
      </c>
      <c r="I91" s="2" t="str">
        <f>TEXT(Ecommerce_Sales[[#This Row],[Order_Date]],"yyyy")</f>
        <v>2023</v>
      </c>
      <c r="J91" s="2" t="str">
        <f>TEXT(Ecommerce_Sales[[#This Row],[Order_Date]],"mmmm")</f>
        <v>July</v>
      </c>
      <c r="K91" s="1" t="s">
        <v>1947</v>
      </c>
      <c r="L91" s="1" t="s">
        <v>2250</v>
      </c>
      <c r="M91" s="1" t="s">
        <v>1977</v>
      </c>
      <c r="N91" s="1" t="s">
        <v>1978</v>
      </c>
      <c r="O91" s="3">
        <v>599</v>
      </c>
      <c r="P91">
        <v>2</v>
      </c>
      <c r="Q91" s="3">
        <v>1198</v>
      </c>
      <c r="R91" s="1" t="s">
        <v>2012</v>
      </c>
      <c r="S91" s="3">
        <v>141</v>
      </c>
      <c r="T91">
        <v>4</v>
      </c>
      <c r="U91" t="str">
        <f>IF(Ecommerce_Sales[[#This Row],[Delivery_Time_Days]]&gt;7,"Delay",IF(Ecommerce_Sales[[#This Row],[Delivery_Time_Days]] = 0,"No delivery",IF(Ecommerce_Sales[[#This Row],[Delivery_Time_Days]]&lt;=7,"On-time")))</f>
        <v>On-time</v>
      </c>
      <c r="V91" s="7">
        <f>Ecommerce_Sales[[#This Row],[Profit]]/Ecommerce_Sales[[#This Row],[Total_Price]]</f>
        <v>0.34974958263772954</v>
      </c>
      <c r="W91" s="3">
        <v>419</v>
      </c>
      <c r="X91" s="3"/>
    </row>
    <row r="92" spans="1:24" x14ac:dyDescent="0.25">
      <c r="A92" s="1" t="s">
        <v>2251</v>
      </c>
      <c r="B92" s="1" t="s">
        <v>908</v>
      </c>
      <c r="C92" s="1" t="s">
        <v>909</v>
      </c>
      <c r="D92" s="1" t="s">
        <v>2252</v>
      </c>
      <c r="E92" s="1" t="s">
        <v>1996</v>
      </c>
      <c r="F92" s="2">
        <v>44940</v>
      </c>
      <c r="G92" s="2">
        <v>45544</v>
      </c>
      <c r="H92" s="2" t="str">
        <f>TEXT(Ecommerce_Sales[[#This Row],[Order_Date]],"mmmm")</f>
        <v>September</v>
      </c>
      <c r="I92" s="2" t="str">
        <f>TEXT(Ecommerce_Sales[[#This Row],[Order_Date]],"yyyy")</f>
        <v>2024</v>
      </c>
      <c r="J92" s="2" t="str">
        <f>TEXT(Ecommerce_Sales[[#This Row],[Order_Date]],"mmmm")</f>
        <v>September</v>
      </c>
      <c r="K92" s="1" t="s">
        <v>1947</v>
      </c>
      <c r="L92" s="1" t="s">
        <v>2253</v>
      </c>
      <c r="M92" s="1" t="s">
        <v>1988</v>
      </c>
      <c r="N92" s="1" t="s">
        <v>1989</v>
      </c>
      <c r="O92" s="3">
        <v>484</v>
      </c>
      <c r="P92">
        <v>4</v>
      </c>
      <c r="Q92" s="3">
        <v>1937</v>
      </c>
      <c r="R92" s="1" t="s">
        <v>2008</v>
      </c>
      <c r="S92" s="3">
        <v>290</v>
      </c>
      <c r="T92">
        <v>5</v>
      </c>
      <c r="U92" t="str">
        <f>IF(Ecommerce_Sales[[#This Row],[Delivery_Time_Days]]&gt;7,"Delay",IF(Ecommerce_Sales[[#This Row],[Delivery_Time_Days]] = 0,"No delivery",IF(Ecommerce_Sales[[#This Row],[Delivery_Time_Days]]&lt;=7,"On-time")))</f>
        <v>On-time</v>
      </c>
      <c r="V92" s="7">
        <f>Ecommerce_Sales[[#This Row],[Profit]]/Ecommerce_Sales[[#This Row],[Total_Price]]</f>
        <v>0.24987093443469283</v>
      </c>
      <c r="W92" s="3">
        <v>484</v>
      </c>
      <c r="X92" s="3"/>
    </row>
    <row r="93" spans="1:24" x14ac:dyDescent="0.25">
      <c r="A93" s="1" t="s">
        <v>2254</v>
      </c>
      <c r="B93" s="1" t="s">
        <v>1333</v>
      </c>
      <c r="C93" s="1" t="s">
        <v>1334</v>
      </c>
      <c r="D93" s="1" t="s">
        <v>2255</v>
      </c>
      <c r="E93" s="1" t="s">
        <v>1954</v>
      </c>
      <c r="F93" s="2">
        <v>44935</v>
      </c>
      <c r="G93" s="2">
        <v>44931</v>
      </c>
      <c r="H93" s="2" t="str">
        <f>TEXT(Ecommerce_Sales[[#This Row],[Order_Date]],"mmmm")</f>
        <v>January</v>
      </c>
      <c r="I93" s="2" t="str">
        <f>TEXT(Ecommerce_Sales[[#This Row],[Order_Date]],"yyyy")</f>
        <v>2023</v>
      </c>
      <c r="J93" s="2" t="str">
        <f>TEXT(Ecommerce_Sales[[#This Row],[Order_Date]],"mmmm")</f>
        <v>January</v>
      </c>
      <c r="K93" s="1" t="s">
        <v>1947</v>
      </c>
      <c r="L93" s="1" t="s">
        <v>2256</v>
      </c>
      <c r="M93" s="1" t="s">
        <v>2047</v>
      </c>
      <c r="N93" s="1" t="s">
        <v>1989</v>
      </c>
      <c r="O93" s="3">
        <v>195</v>
      </c>
      <c r="P93">
        <v>1</v>
      </c>
      <c r="Q93" s="3">
        <v>195</v>
      </c>
      <c r="R93" s="1" t="s">
        <v>1951</v>
      </c>
      <c r="S93" s="3">
        <v>15</v>
      </c>
      <c r="T93">
        <v>6</v>
      </c>
      <c r="U93" t="str">
        <f>IF(Ecommerce_Sales[[#This Row],[Delivery_Time_Days]]&gt;7,"Delay",IF(Ecommerce_Sales[[#This Row],[Delivery_Time_Days]] = 0,"No delivery",IF(Ecommerce_Sales[[#This Row],[Delivery_Time_Days]]&lt;=7,"On-time")))</f>
        <v>On-time</v>
      </c>
      <c r="V93" s="7">
        <f>Ecommerce_Sales[[#This Row],[Profit]]/Ecommerce_Sales[[#This Row],[Total_Price]]</f>
        <v>0.25128205128205128</v>
      </c>
      <c r="W93" s="3">
        <v>49</v>
      </c>
      <c r="X93" s="3"/>
    </row>
    <row r="94" spans="1:24" x14ac:dyDescent="0.25">
      <c r="A94" s="1" t="s">
        <v>2257</v>
      </c>
      <c r="B94" s="1" t="s">
        <v>354</v>
      </c>
      <c r="C94" s="1" t="s">
        <v>355</v>
      </c>
      <c r="D94" s="1" t="s">
        <v>2258</v>
      </c>
      <c r="E94" s="1" t="s">
        <v>2005</v>
      </c>
      <c r="F94" s="2">
        <v>45029</v>
      </c>
      <c r="G94" s="2">
        <v>44960</v>
      </c>
      <c r="H94" s="2" t="str">
        <f>TEXT(Ecommerce_Sales[[#This Row],[Order_Date]],"mmmm")</f>
        <v>February</v>
      </c>
      <c r="I94" s="2" t="str">
        <f>TEXT(Ecommerce_Sales[[#This Row],[Order_Date]],"yyyy")</f>
        <v>2023</v>
      </c>
      <c r="J94" s="2" t="str">
        <f>TEXT(Ecommerce_Sales[[#This Row],[Order_Date]],"mmmm")</f>
        <v>February</v>
      </c>
      <c r="K94" s="1" t="s">
        <v>1947</v>
      </c>
      <c r="L94" s="1" t="s">
        <v>2259</v>
      </c>
      <c r="M94" s="1" t="s">
        <v>2002</v>
      </c>
      <c r="N94" s="1" t="s">
        <v>1989</v>
      </c>
      <c r="O94" s="3">
        <v>447</v>
      </c>
      <c r="P94">
        <v>1</v>
      </c>
      <c r="Q94" s="3">
        <v>447</v>
      </c>
      <c r="R94" s="1" t="s">
        <v>1951</v>
      </c>
      <c r="S94" s="3">
        <v>49</v>
      </c>
      <c r="T94">
        <v>7</v>
      </c>
      <c r="U94" t="str">
        <f>IF(Ecommerce_Sales[[#This Row],[Delivery_Time_Days]]&gt;7,"Delay",IF(Ecommerce_Sales[[#This Row],[Delivery_Time_Days]] = 0,"No delivery",IF(Ecommerce_Sales[[#This Row],[Delivery_Time_Days]]&lt;=7,"On-time")))</f>
        <v>On-time</v>
      </c>
      <c r="V94" s="7">
        <f>Ecommerce_Sales[[#This Row],[Profit]]/Ecommerce_Sales[[#This Row],[Total_Price]]</f>
        <v>0.2505592841163311</v>
      </c>
      <c r="W94" s="3">
        <v>112</v>
      </c>
      <c r="X94" s="3"/>
    </row>
    <row r="95" spans="1:24" x14ac:dyDescent="0.25">
      <c r="A95" s="1" t="s">
        <v>2260</v>
      </c>
      <c r="B95" s="1" t="s">
        <v>810</v>
      </c>
      <c r="C95" s="1" t="s">
        <v>811</v>
      </c>
      <c r="D95" s="1" t="s">
        <v>2261</v>
      </c>
      <c r="E95" s="1" t="s">
        <v>1981</v>
      </c>
      <c r="F95" s="2">
        <v>45228</v>
      </c>
      <c r="G95" s="2">
        <v>45424</v>
      </c>
      <c r="H95" s="2" t="str">
        <f>TEXT(Ecommerce_Sales[[#This Row],[Order_Date]],"mmmm")</f>
        <v>May</v>
      </c>
      <c r="I95" s="2" t="str">
        <f>TEXT(Ecommerce_Sales[[#This Row],[Order_Date]],"yyyy")</f>
        <v>2024</v>
      </c>
      <c r="J95" s="2" t="str">
        <f>TEXT(Ecommerce_Sales[[#This Row],[Order_Date]],"mmmm")</f>
        <v>May</v>
      </c>
      <c r="K95" s="1" t="s">
        <v>1947</v>
      </c>
      <c r="L95" s="1" t="s">
        <v>2262</v>
      </c>
      <c r="M95" s="1" t="s">
        <v>2047</v>
      </c>
      <c r="N95" s="1" t="s">
        <v>1989</v>
      </c>
      <c r="O95" s="3">
        <v>760</v>
      </c>
      <c r="P95">
        <v>4</v>
      </c>
      <c r="Q95" s="3">
        <v>3039</v>
      </c>
      <c r="R95" s="1" t="s">
        <v>1958</v>
      </c>
      <c r="S95" s="3">
        <v>172</v>
      </c>
      <c r="T95">
        <v>5</v>
      </c>
      <c r="U95" t="str">
        <f>IF(Ecommerce_Sales[[#This Row],[Delivery_Time_Days]]&gt;7,"Delay",IF(Ecommerce_Sales[[#This Row],[Delivery_Time_Days]] = 0,"No delivery",IF(Ecommerce_Sales[[#This Row],[Delivery_Time_Days]]&lt;=7,"On-time")))</f>
        <v>On-time</v>
      </c>
      <c r="V95" s="7">
        <f>Ecommerce_Sales[[#This Row],[Profit]]/Ecommerce_Sales[[#This Row],[Total_Price]]</f>
        <v>0.25008226390259952</v>
      </c>
      <c r="W95" s="3">
        <v>760</v>
      </c>
      <c r="X95" s="3"/>
    </row>
    <row r="96" spans="1:24" x14ac:dyDescent="0.25">
      <c r="A96" s="1" t="s">
        <v>2263</v>
      </c>
      <c r="B96" s="1" t="s">
        <v>1728</v>
      </c>
      <c r="C96" s="1" t="s">
        <v>1729</v>
      </c>
      <c r="D96" s="1" t="s">
        <v>2264</v>
      </c>
      <c r="E96" s="1" t="s">
        <v>1954</v>
      </c>
      <c r="F96" s="2">
        <v>45537</v>
      </c>
      <c r="G96" s="2">
        <v>45088</v>
      </c>
      <c r="H96" s="2" t="str">
        <f>TEXT(Ecommerce_Sales[[#This Row],[Order_Date]],"mmmm")</f>
        <v>June</v>
      </c>
      <c r="I96" s="2" t="str">
        <f>TEXT(Ecommerce_Sales[[#This Row],[Order_Date]],"yyyy")</f>
        <v>2023</v>
      </c>
      <c r="J96" s="2" t="str">
        <f>TEXT(Ecommerce_Sales[[#This Row],[Order_Date]],"mmmm")</f>
        <v>June</v>
      </c>
      <c r="K96" s="1" t="s">
        <v>1947</v>
      </c>
      <c r="L96" s="1" t="s">
        <v>2265</v>
      </c>
      <c r="M96" s="1" t="s">
        <v>2002</v>
      </c>
      <c r="N96" s="1" t="s">
        <v>1989</v>
      </c>
      <c r="O96" s="3">
        <v>349</v>
      </c>
      <c r="P96">
        <v>3</v>
      </c>
      <c r="Q96" s="3">
        <v>1047</v>
      </c>
      <c r="R96" s="1" t="s">
        <v>1958</v>
      </c>
      <c r="S96" s="3">
        <v>115</v>
      </c>
      <c r="T96">
        <v>10</v>
      </c>
      <c r="U96" t="str">
        <f>IF(Ecommerce_Sales[[#This Row],[Delivery_Time_Days]]&gt;7,"Delay",IF(Ecommerce_Sales[[#This Row],[Delivery_Time_Days]] = 0,"No delivery",IF(Ecommerce_Sales[[#This Row],[Delivery_Time_Days]]&lt;=7,"On-time")))</f>
        <v>Delay</v>
      </c>
      <c r="V96" s="7">
        <f>Ecommerce_Sales[[#This Row],[Profit]]/Ecommerce_Sales[[#This Row],[Total_Price]]</f>
        <v>0.25023877745940781</v>
      </c>
      <c r="W96" s="3">
        <v>262</v>
      </c>
      <c r="X96" s="3"/>
    </row>
    <row r="97" spans="1:24" x14ac:dyDescent="0.25">
      <c r="A97" s="1" t="s">
        <v>2266</v>
      </c>
      <c r="B97" s="1" t="s">
        <v>0</v>
      </c>
      <c r="C97" s="1" t="s">
        <v>1</v>
      </c>
      <c r="D97" s="1" t="s">
        <v>2267</v>
      </c>
      <c r="E97" s="1" t="s">
        <v>1961</v>
      </c>
      <c r="F97" s="2">
        <v>45263</v>
      </c>
      <c r="G97" s="2">
        <v>45058</v>
      </c>
      <c r="H97" s="2" t="str">
        <f>TEXT(Ecommerce_Sales[[#This Row],[Order_Date]],"mmmm")</f>
        <v>May</v>
      </c>
      <c r="I97" s="2" t="str">
        <f>TEXT(Ecommerce_Sales[[#This Row],[Order_Date]],"yyyy")</f>
        <v>2023</v>
      </c>
      <c r="J97" s="2" t="str">
        <f>TEXT(Ecommerce_Sales[[#This Row],[Order_Date]],"mmmm")</f>
        <v>May</v>
      </c>
      <c r="K97" s="1" t="s">
        <v>1947</v>
      </c>
      <c r="L97" s="1" t="s">
        <v>2268</v>
      </c>
      <c r="M97" s="1" t="s">
        <v>2072</v>
      </c>
      <c r="N97" s="1" t="s">
        <v>1950</v>
      </c>
      <c r="O97" s="3">
        <v>468</v>
      </c>
      <c r="P97">
        <v>3</v>
      </c>
      <c r="Q97" s="3">
        <v>1404</v>
      </c>
      <c r="R97" s="1" t="s">
        <v>1951</v>
      </c>
      <c r="S97" s="3">
        <v>85</v>
      </c>
      <c r="T97">
        <v>10</v>
      </c>
      <c r="U97" t="str">
        <f>IF(Ecommerce_Sales[[#This Row],[Delivery_Time_Days]]&gt;7,"Delay",IF(Ecommerce_Sales[[#This Row],[Delivery_Time_Days]] = 0,"No delivery",IF(Ecommerce_Sales[[#This Row],[Delivery_Time_Days]]&lt;=7,"On-time")))</f>
        <v>Delay</v>
      </c>
      <c r="V97" s="7">
        <f>Ecommerce_Sales[[#This Row],[Profit]]/Ecommerce_Sales[[#This Row],[Total_Price]]</f>
        <v>0.40028490028490027</v>
      </c>
      <c r="W97" s="3">
        <v>562</v>
      </c>
      <c r="X97" s="3"/>
    </row>
    <row r="98" spans="1:24" x14ac:dyDescent="0.25">
      <c r="A98" s="1" t="s">
        <v>2269</v>
      </c>
      <c r="B98" s="1" t="s">
        <v>158</v>
      </c>
      <c r="C98" s="1" t="s">
        <v>159</v>
      </c>
      <c r="D98" s="1" t="s">
        <v>2270</v>
      </c>
      <c r="E98" s="1" t="s">
        <v>1966</v>
      </c>
      <c r="F98" s="2">
        <v>45267</v>
      </c>
      <c r="G98" s="2">
        <v>45388</v>
      </c>
      <c r="H98" s="2" t="str">
        <f>TEXT(Ecommerce_Sales[[#This Row],[Order_Date]],"mmmm")</f>
        <v>April</v>
      </c>
      <c r="I98" s="2" t="str">
        <f>TEXT(Ecommerce_Sales[[#This Row],[Order_Date]],"yyyy")</f>
        <v>2024</v>
      </c>
      <c r="J98" s="2" t="str">
        <f>TEXT(Ecommerce_Sales[[#This Row],[Order_Date]],"mmmm")</f>
        <v>April</v>
      </c>
      <c r="K98" s="1" t="s">
        <v>1947</v>
      </c>
      <c r="L98" s="1" t="s">
        <v>2271</v>
      </c>
      <c r="M98" s="1" t="s">
        <v>1998</v>
      </c>
      <c r="N98" s="1" t="s">
        <v>1973</v>
      </c>
      <c r="O98" s="3">
        <v>386</v>
      </c>
      <c r="P98">
        <v>5</v>
      </c>
      <c r="Q98" s="3">
        <v>1928</v>
      </c>
      <c r="R98" s="1" t="s">
        <v>1958</v>
      </c>
      <c r="S98" s="3">
        <v>203</v>
      </c>
      <c r="T98">
        <v>4</v>
      </c>
      <c r="U98" t="str">
        <f>IF(Ecommerce_Sales[[#This Row],[Delivery_Time_Days]]&gt;7,"Delay",IF(Ecommerce_Sales[[#This Row],[Delivery_Time_Days]] = 0,"No delivery",IF(Ecommerce_Sales[[#This Row],[Delivery_Time_Days]]&lt;=7,"On-time")))</f>
        <v>On-time</v>
      </c>
      <c r="V98" s="7">
        <f>Ecommerce_Sales[[#This Row],[Profit]]/Ecommerce_Sales[[#This Row],[Total_Price]]</f>
        <v>0.29979253112033194</v>
      </c>
      <c r="W98" s="3">
        <v>578</v>
      </c>
      <c r="X98" s="3"/>
    </row>
    <row r="99" spans="1:24" x14ac:dyDescent="0.25">
      <c r="A99" s="1" t="s">
        <v>2272</v>
      </c>
      <c r="B99" s="1" t="s">
        <v>598</v>
      </c>
      <c r="C99" s="1" t="s">
        <v>599</v>
      </c>
      <c r="D99" s="1" t="s">
        <v>2273</v>
      </c>
      <c r="E99" s="1" t="s">
        <v>1966</v>
      </c>
      <c r="F99" s="2">
        <v>45163</v>
      </c>
      <c r="G99" s="2">
        <v>45106</v>
      </c>
      <c r="H99" s="2" t="str">
        <f>TEXT(Ecommerce_Sales[[#This Row],[Order_Date]],"mmmm")</f>
        <v>June</v>
      </c>
      <c r="I99" s="2" t="str">
        <f>TEXT(Ecommerce_Sales[[#This Row],[Order_Date]],"yyyy")</f>
        <v>2023</v>
      </c>
      <c r="J99" s="2" t="str">
        <f>TEXT(Ecommerce_Sales[[#This Row],[Order_Date]],"mmmm")</f>
        <v>June</v>
      </c>
      <c r="K99" s="1" t="s">
        <v>1986</v>
      </c>
      <c r="L99" s="1" t="s">
        <v>2274</v>
      </c>
      <c r="M99" s="1" t="s">
        <v>2072</v>
      </c>
      <c r="N99" s="1" t="s">
        <v>1950</v>
      </c>
      <c r="O99" s="3">
        <v>87</v>
      </c>
      <c r="P99">
        <v>2</v>
      </c>
      <c r="Q99" s="3">
        <v>174</v>
      </c>
      <c r="R99" s="1" t="s">
        <v>1958</v>
      </c>
      <c r="S99" s="3">
        <v>10</v>
      </c>
      <c r="U99" t="str">
        <f>IF(Ecommerce_Sales[[#This Row],[Delivery_Time_Days]]&gt;7,"Delay",IF(Ecommerce_Sales[[#This Row],[Delivery_Time_Days]] = 0,"No delivery",IF(Ecommerce_Sales[[#This Row],[Delivery_Time_Days]]&lt;=7,"On-time")))</f>
        <v>No delivery</v>
      </c>
      <c r="V99" s="7">
        <f>Ecommerce_Sales[[#This Row],[Profit]]/Ecommerce_Sales[[#This Row],[Total_Price]]</f>
        <v>0.40229885057471265</v>
      </c>
      <c r="W99" s="3">
        <v>70</v>
      </c>
      <c r="X99" s="3"/>
    </row>
    <row r="100" spans="1:24" x14ac:dyDescent="0.25">
      <c r="A100" s="1" t="s">
        <v>2275</v>
      </c>
      <c r="B100" s="1" t="s">
        <v>1426</v>
      </c>
      <c r="C100" s="1" t="s">
        <v>1427</v>
      </c>
      <c r="D100" s="1" t="s">
        <v>2276</v>
      </c>
      <c r="E100" s="1" t="s">
        <v>1946</v>
      </c>
      <c r="F100" s="2">
        <v>45386</v>
      </c>
      <c r="G100" s="2">
        <v>45158</v>
      </c>
      <c r="H100" s="2" t="str">
        <f>TEXT(Ecommerce_Sales[[#This Row],[Order_Date]],"mmmm")</f>
        <v>August</v>
      </c>
      <c r="I100" s="2" t="str">
        <f>TEXT(Ecommerce_Sales[[#This Row],[Order_Date]],"yyyy")</f>
        <v>2023</v>
      </c>
      <c r="J100" s="2" t="str">
        <f>TEXT(Ecommerce_Sales[[#This Row],[Order_Date]],"mmmm")</f>
        <v>August</v>
      </c>
      <c r="K100" s="1" t="s">
        <v>1947</v>
      </c>
      <c r="L100" s="1" t="s">
        <v>2277</v>
      </c>
      <c r="M100" s="1" t="s">
        <v>1949</v>
      </c>
      <c r="N100" s="1" t="s">
        <v>1950</v>
      </c>
      <c r="O100" s="3">
        <v>748</v>
      </c>
      <c r="P100">
        <v>2</v>
      </c>
      <c r="Q100" s="3">
        <v>1495</v>
      </c>
      <c r="R100" s="1" t="s">
        <v>1951</v>
      </c>
      <c r="S100" s="3">
        <v>123</v>
      </c>
      <c r="T100">
        <v>10</v>
      </c>
      <c r="U100" t="str">
        <f>IF(Ecommerce_Sales[[#This Row],[Delivery_Time_Days]]&gt;7,"Delay",IF(Ecommerce_Sales[[#This Row],[Delivery_Time_Days]] = 0,"No delivery",IF(Ecommerce_Sales[[#This Row],[Delivery_Time_Days]]&lt;=7,"On-time")))</f>
        <v>Delay</v>
      </c>
      <c r="V100" s="7">
        <f>Ecommerce_Sales[[#This Row],[Profit]]/Ecommerce_Sales[[#This Row],[Total_Price]]</f>
        <v>0.4</v>
      </c>
      <c r="W100" s="3">
        <v>598</v>
      </c>
      <c r="X100" s="3"/>
    </row>
    <row r="101" spans="1:24" x14ac:dyDescent="0.25">
      <c r="A101" s="1" t="s">
        <v>2278</v>
      </c>
      <c r="B101" s="1" t="s">
        <v>507</v>
      </c>
      <c r="C101" s="1" t="s">
        <v>740</v>
      </c>
      <c r="D101" s="1" t="s">
        <v>2279</v>
      </c>
      <c r="E101" s="1" t="s">
        <v>1996</v>
      </c>
      <c r="F101" s="2">
        <v>45335</v>
      </c>
      <c r="G101" s="2">
        <v>45513</v>
      </c>
      <c r="H101" s="2" t="str">
        <f>TEXT(Ecommerce_Sales[[#This Row],[Order_Date]],"mmmm")</f>
        <v>August</v>
      </c>
      <c r="I101" s="2" t="str">
        <f>TEXT(Ecommerce_Sales[[#This Row],[Order_Date]],"yyyy")</f>
        <v>2024</v>
      </c>
      <c r="J101" s="2" t="str">
        <f>TEXT(Ecommerce_Sales[[#This Row],[Order_Date]],"mmmm")</f>
        <v>August</v>
      </c>
      <c r="K101" s="1" t="s">
        <v>1947</v>
      </c>
      <c r="L101" s="1" t="s">
        <v>2280</v>
      </c>
      <c r="M101" s="1" t="s">
        <v>1988</v>
      </c>
      <c r="N101" s="1" t="s">
        <v>1989</v>
      </c>
      <c r="O101" s="3">
        <v>952</v>
      </c>
      <c r="P101">
        <v>1</v>
      </c>
      <c r="Q101" s="3">
        <v>952</v>
      </c>
      <c r="R101" s="1" t="s">
        <v>1951</v>
      </c>
      <c r="S101" s="3">
        <v>66</v>
      </c>
      <c r="T101">
        <v>2</v>
      </c>
      <c r="U101" t="str">
        <f>IF(Ecommerce_Sales[[#This Row],[Delivery_Time_Days]]&gt;7,"Delay",IF(Ecommerce_Sales[[#This Row],[Delivery_Time_Days]] = 0,"No delivery",IF(Ecommerce_Sales[[#This Row],[Delivery_Time_Days]]&lt;=7,"On-time")))</f>
        <v>On-time</v>
      </c>
      <c r="V101" s="7">
        <f>Ecommerce_Sales[[#This Row],[Profit]]/Ecommerce_Sales[[#This Row],[Total_Price]]</f>
        <v>0.25</v>
      </c>
      <c r="W101" s="3">
        <v>238</v>
      </c>
      <c r="X101" s="3"/>
    </row>
    <row r="102" spans="1:24" x14ac:dyDescent="0.25">
      <c r="A102" s="1" t="s">
        <v>2281</v>
      </c>
      <c r="B102" s="1" t="s">
        <v>1187</v>
      </c>
      <c r="C102" s="1" t="s">
        <v>1188</v>
      </c>
      <c r="D102" s="1" t="s">
        <v>2282</v>
      </c>
      <c r="E102" s="1" t="s">
        <v>1946</v>
      </c>
      <c r="F102" s="2">
        <v>45431</v>
      </c>
      <c r="G102" s="2">
        <v>45028</v>
      </c>
      <c r="H102" s="2" t="str">
        <f>TEXT(Ecommerce_Sales[[#This Row],[Order_Date]],"mmmm")</f>
        <v>April</v>
      </c>
      <c r="I102" s="2" t="str">
        <f>TEXT(Ecommerce_Sales[[#This Row],[Order_Date]],"yyyy")</f>
        <v>2023</v>
      </c>
      <c r="J102" s="2" t="str">
        <f>TEXT(Ecommerce_Sales[[#This Row],[Order_Date]],"mmmm")</f>
        <v>April</v>
      </c>
      <c r="K102" s="1" t="s">
        <v>1947</v>
      </c>
      <c r="L102" s="1" t="s">
        <v>2283</v>
      </c>
      <c r="M102" s="1" t="s">
        <v>1988</v>
      </c>
      <c r="N102" s="1" t="s">
        <v>1989</v>
      </c>
      <c r="O102" s="3">
        <v>596</v>
      </c>
      <c r="P102">
        <v>2</v>
      </c>
      <c r="Q102" s="3">
        <v>1192</v>
      </c>
      <c r="R102" s="1" t="s">
        <v>1958</v>
      </c>
      <c r="S102" s="3">
        <v>139</v>
      </c>
      <c r="T102">
        <v>10</v>
      </c>
      <c r="U102" t="str">
        <f>IF(Ecommerce_Sales[[#This Row],[Delivery_Time_Days]]&gt;7,"Delay",IF(Ecommerce_Sales[[#This Row],[Delivery_Time_Days]] = 0,"No delivery",IF(Ecommerce_Sales[[#This Row],[Delivery_Time_Days]]&lt;=7,"On-time")))</f>
        <v>Delay</v>
      </c>
      <c r="V102" s="7">
        <f>Ecommerce_Sales[[#This Row],[Profit]]/Ecommerce_Sales[[#This Row],[Total_Price]]</f>
        <v>0.25</v>
      </c>
      <c r="W102" s="3">
        <v>298</v>
      </c>
      <c r="X102" s="3"/>
    </row>
    <row r="103" spans="1:24" x14ac:dyDescent="0.25">
      <c r="A103" s="1" t="s">
        <v>2284</v>
      </c>
      <c r="B103" s="1" t="s">
        <v>456</v>
      </c>
      <c r="C103" s="1" t="s">
        <v>457</v>
      </c>
      <c r="D103" s="1" t="s">
        <v>2285</v>
      </c>
      <c r="E103" s="1" t="s">
        <v>1996</v>
      </c>
      <c r="F103" s="2">
        <v>45273</v>
      </c>
      <c r="G103" s="2">
        <v>45347</v>
      </c>
      <c r="H103" s="2" t="str">
        <f>TEXT(Ecommerce_Sales[[#This Row],[Order_Date]],"mmmm")</f>
        <v>February</v>
      </c>
      <c r="I103" s="2" t="str">
        <f>TEXT(Ecommerce_Sales[[#This Row],[Order_Date]],"yyyy")</f>
        <v>2024</v>
      </c>
      <c r="J103" s="2" t="str">
        <f>TEXT(Ecommerce_Sales[[#This Row],[Order_Date]],"mmmm")</f>
        <v>February</v>
      </c>
      <c r="K103" s="1" t="s">
        <v>1947</v>
      </c>
      <c r="L103" s="1" t="s">
        <v>2286</v>
      </c>
      <c r="M103" s="1" t="s">
        <v>1956</v>
      </c>
      <c r="N103" s="1" t="s">
        <v>1957</v>
      </c>
      <c r="O103" s="3">
        <v>547</v>
      </c>
      <c r="P103">
        <v>1</v>
      </c>
      <c r="Q103" s="3">
        <v>547</v>
      </c>
      <c r="R103" s="1" t="s">
        <v>1951</v>
      </c>
      <c r="S103" s="3">
        <v>59</v>
      </c>
      <c r="T103">
        <v>6</v>
      </c>
      <c r="U103" t="str">
        <f>IF(Ecommerce_Sales[[#This Row],[Delivery_Time_Days]]&gt;7,"Delay",IF(Ecommerce_Sales[[#This Row],[Delivery_Time_Days]] = 0,"No delivery",IF(Ecommerce_Sales[[#This Row],[Delivery_Time_Days]]&lt;=7,"On-time")))</f>
        <v>On-time</v>
      </c>
      <c r="V103" s="7">
        <f>Ecommerce_Sales[[#This Row],[Profit]]/Ecommerce_Sales[[#This Row],[Total_Price]]</f>
        <v>0.14990859232175502</v>
      </c>
      <c r="W103" s="3">
        <v>82</v>
      </c>
      <c r="X103" s="3"/>
    </row>
    <row r="104" spans="1:24" x14ac:dyDescent="0.25">
      <c r="A104" s="1" t="s">
        <v>2287</v>
      </c>
      <c r="B104" s="1" t="s">
        <v>624</v>
      </c>
      <c r="C104" s="1" t="s">
        <v>625</v>
      </c>
      <c r="D104" s="1" t="s">
        <v>2288</v>
      </c>
      <c r="E104" s="1" t="s">
        <v>2005</v>
      </c>
      <c r="F104" s="2">
        <v>44935</v>
      </c>
      <c r="G104" s="2">
        <v>45262</v>
      </c>
      <c r="H104" s="2" t="str">
        <f>TEXT(Ecommerce_Sales[[#This Row],[Order_Date]],"mmmm")</f>
        <v>December</v>
      </c>
      <c r="I104" s="2" t="str">
        <f>TEXT(Ecommerce_Sales[[#This Row],[Order_Date]],"yyyy")</f>
        <v>2023</v>
      </c>
      <c r="J104" s="2" t="str">
        <f>TEXT(Ecommerce_Sales[[#This Row],[Order_Date]],"mmmm")</f>
        <v>December</v>
      </c>
      <c r="K104" s="1" t="s">
        <v>1947</v>
      </c>
      <c r="L104" s="1" t="s">
        <v>2289</v>
      </c>
      <c r="M104" s="1" t="s">
        <v>2079</v>
      </c>
      <c r="N104" s="1" t="s">
        <v>1973</v>
      </c>
      <c r="O104" s="3">
        <v>828</v>
      </c>
      <c r="P104">
        <v>4</v>
      </c>
      <c r="Q104" s="3">
        <v>3313</v>
      </c>
      <c r="R104" s="1" t="s">
        <v>2008</v>
      </c>
      <c r="S104" s="3">
        <v>376</v>
      </c>
      <c r="T104">
        <v>2</v>
      </c>
      <c r="U104" t="str">
        <f>IF(Ecommerce_Sales[[#This Row],[Delivery_Time_Days]]&gt;7,"Delay",IF(Ecommerce_Sales[[#This Row],[Delivery_Time_Days]] = 0,"No delivery",IF(Ecommerce_Sales[[#This Row],[Delivery_Time_Days]]&lt;=7,"On-time")))</f>
        <v>On-time</v>
      </c>
      <c r="V104" s="7">
        <f>Ecommerce_Sales[[#This Row],[Profit]]/Ecommerce_Sales[[#This Row],[Total_Price]]</f>
        <v>0.30003018412315124</v>
      </c>
      <c r="W104" s="3">
        <v>994</v>
      </c>
      <c r="X104" s="3"/>
    </row>
    <row r="105" spans="1:24" x14ac:dyDescent="0.25">
      <c r="A105" s="1" t="s">
        <v>2290</v>
      </c>
      <c r="B105" s="1" t="s">
        <v>732</v>
      </c>
      <c r="C105" s="1" t="s">
        <v>733</v>
      </c>
      <c r="D105" s="1" t="s">
        <v>2291</v>
      </c>
      <c r="E105" s="1" t="s">
        <v>1996</v>
      </c>
      <c r="F105" s="2">
        <v>45513</v>
      </c>
      <c r="G105" s="2">
        <v>45601</v>
      </c>
      <c r="H105" s="2" t="str">
        <f>TEXT(Ecommerce_Sales[[#This Row],[Order_Date]],"mmmm")</f>
        <v>November</v>
      </c>
      <c r="I105" s="2" t="str">
        <f>TEXT(Ecommerce_Sales[[#This Row],[Order_Date]],"yyyy")</f>
        <v>2024</v>
      </c>
      <c r="J105" s="2" t="str">
        <f>TEXT(Ecommerce_Sales[[#This Row],[Order_Date]],"mmmm")</f>
        <v>November</v>
      </c>
      <c r="K105" s="1" t="s">
        <v>1947</v>
      </c>
      <c r="L105" s="1" t="s">
        <v>2292</v>
      </c>
      <c r="M105" s="1" t="s">
        <v>2079</v>
      </c>
      <c r="N105" s="1" t="s">
        <v>1973</v>
      </c>
      <c r="O105" s="3">
        <v>371</v>
      </c>
      <c r="P105">
        <v>4</v>
      </c>
      <c r="Q105" s="3">
        <v>1485</v>
      </c>
      <c r="R105" s="1" t="s">
        <v>1958</v>
      </c>
      <c r="S105" s="3">
        <v>120</v>
      </c>
      <c r="T105">
        <v>4</v>
      </c>
      <c r="U105" t="str">
        <f>IF(Ecommerce_Sales[[#This Row],[Delivery_Time_Days]]&gt;7,"Delay",IF(Ecommerce_Sales[[#This Row],[Delivery_Time_Days]] = 0,"No delivery",IF(Ecommerce_Sales[[#This Row],[Delivery_Time_Days]]&lt;=7,"On-time")))</f>
        <v>On-time</v>
      </c>
      <c r="V105" s="7">
        <f>Ecommerce_Sales[[#This Row],[Profit]]/Ecommerce_Sales[[#This Row],[Total_Price]]</f>
        <v>0.29966329966329969</v>
      </c>
      <c r="W105" s="3">
        <v>445</v>
      </c>
      <c r="X105" s="3"/>
    </row>
    <row r="106" spans="1:24" x14ac:dyDescent="0.25">
      <c r="A106" s="1" t="s">
        <v>2293</v>
      </c>
      <c r="B106" s="1" t="s">
        <v>1557</v>
      </c>
      <c r="C106" s="1" t="s">
        <v>1558</v>
      </c>
      <c r="D106" s="1" t="s">
        <v>2294</v>
      </c>
      <c r="E106" s="1" t="s">
        <v>1954</v>
      </c>
      <c r="F106" s="2">
        <v>45548</v>
      </c>
      <c r="G106" s="2">
        <v>45077</v>
      </c>
      <c r="H106" s="2" t="str">
        <f>TEXT(Ecommerce_Sales[[#This Row],[Order_Date]],"mmmm")</f>
        <v>May</v>
      </c>
      <c r="I106" s="2" t="str">
        <f>TEXT(Ecommerce_Sales[[#This Row],[Order_Date]],"yyyy")</f>
        <v>2023</v>
      </c>
      <c r="J106" s="2" t="str">
        <f>TEXT(Ecommerce_Sales[[#This Row],[Order_Date]],"mmmm")</f>
        <v>May</v>
      </c>
      <c r="K106" s="1" t="s">
        <v>1947</v>
      </c>
      <c r="L106" s="1" t="s">
        <v>2295</v>
      </c>
      <c r="M106" s="1" t="s">
        <v>2104</v>
      </c>
      <c r="N106" s="1" t="s">
        <v>1978</v>
      </c>
      <c r="O106" s="3">
        <v>531</v>
      </c>
      <c r="P106">
        <v>4</v>
      </c>
      <c r="Q106" s="3">
        <v>2123</v>
      </c>
      <c r="R106" s="1" t="s">
        <v>1958</v>
      </c>
      <c r="S106" s="3">
        <v>214</v>
      </c>
      <c r="T106">
        <v>8</v>
      </c>
      <c r="U106" t="str">
        <f>IF(Ecommerce_Sales[[#This Row],[Delivery_Time_Days]]&gt;7,"Delay",IF(Ecommerce_Sales[[#This Row],[Delivery_Time_Days]] = 0,"No delivery",IF(Ecommerce_Sales[[#This Row],[Delivery_Time_Days]]&lt;=7,"On-time")))</f>
        <v>Delay</v>
      </c>
      <c r="V106" s="7">
        <f>Ecommerce_Sales[[#This Row],[Profit]]/Ecommerce_Sales[[#This Row],[Total_Price]]</f>
        <v>0.34997644842204428</v>
      </c>
      <c r="W106" s="3">
        <v>743</v>
      </c>
      <c r="X106" s="3"/>
    </row>
    <row r="107" spans="1:24" x14ac:dyDescent="0.25">
      <c r="A107" s="1" t="s">
        <v>2296</v>
      </c>
      <c r="B107" s="1" t="s">
        <v>22</v>
      </c>
      <c r="C107" s="1" t="s">
        <v>751</v>
      </c>
      <c r="D107" s="1" t="s">
        <v>2297</v>
      </c>
      <c r="E107" s="1" t="s">
        <v>2005</v>
      </c>
      <c r="F107" s="2">
        <v>45184</v>
      </c>
      <c r="G107" s="2">
        <v>45041</v>
      </c>
      <c r="H107" s="2" t="str">
        <f>TEXT(Ecommerce_Sales[[#This Row],[Order_Date]],"mmmm")</f>
        <v>April</v>
      </c>
      <c r="I107" s="2" t="str">
        <f>TEXT(Ecommerce_Sales[[#This Row],[Order_Date]],"yyyy")</f>
        <v>2023</v>
      </c>
      <c r="J107" s="2" t="str">
        <f>TEXT(Ecommerce_Sales[[#This Row],[Order_Date]],"mmmm")</f>
        <v>April</v>
      </c>
      <c r="K107" s="1" t="s">
        <v>1947</v>
      </c>
      <c r="L107" s="1" t="s">
        <v>2298</v>
      </c>
      <c r="M107" s="1" t="s">
        <v>2247</v>
      </c>
      <c r="N107" s="1" t="s">
        <v>1957</v>
      </c>
      <c r="O107" s="3">
        <v>652</v>
      </c>
      <c r="P107">
        <v>2</v>
      </c>
      <c r="Q107" s="3">
        <v>1304</v>
      </c>
      <c r="R107" s="1" t="s">
        <v>1951</v>
      </c>
      <c r="S107" s="3">
        <v>115</v>
      </c>
      <c r="T107">
        <v>9</v>
      </c>
      <c r="U107" t="str">
        <f>IF(Ecommerce_Sales[[#This Row],[Delivery_Time_Days]]&gt;7,"Delay",IF(Ecommerce_Sales[[#This Row],[Delivery_Time_Days]] = 0,"No delivery",IF(Ecommerce_Sales[[#This Row],[Delivery_Time_Days]]&lt;=7,"On-time")))</f>
        <v>Delay</v>
      </c>
      <c r="V107" s="7">
        <f>Ecommerce_Sales[[#This Row],[Profit]]/Ecommerce_Sales[[#This Row],[Total_Price]]</f>
        <v>0.15030674846625766</v>
      </c>
      <c r="W107" s="3">
        <v>196</v>
      </c>
      <c r="X107" s="3"/>
    </row>
    <row r="108" spans="1:24" x14ac:dyDescent="0.25">
      <c r="A108" s="1" t="s">
        <v>2299</v>
      </c>
      <c r="B108" s="1" t="s">
        <v>1271</v>
      </c>
      <c r="C108" s="1" t="s">
        <v>1272</v>
      </c>
      <c r="D108" s="1" t="s">
        <v>2300</v>
      </c>
      <c r="E108" s="1" t="s">
        <v>1946</v>
      </c>
      <c r="F108" s="2">
        <v>45487</v>
      </c>
      <c r="G108" s="2">
        <v>45348</v>
      </c>
      <c r="H108" s="2" t="str">
        <f>TEXT(Ecommerce_Sales[[#This Row],[Order_Date]],"mmmm")</f>
        <v>February</v>
      </c>
      <c r="I108" s="2" t="str">
        <f>TEXT(Ecommerce_Sales[[#This Row],[Order_Date]],"yyyy")</f>
        <v>2024</v>
      </c>
      <c r="J108" s="2" t="str">
        <f>TEXT(Ecommerce_Sales[[#This Row],[Order_Date]],"mmmm")</f>
        <v>February</v>
      </c>
      <c r="K108" s="1" t="s">
        <v>1947</v>
      </c>
      <c r="L108" s="1" t="s">
        <v>2301</v>
      </c>
      <c r="M108" s="1" t="s">
        <v>2247</v>
      </c>
      <c r="N108" s="1" t="s">
        <v>1957</v>
      </c>
      <c r="O108" s="3">
        <v>850</v>
      </c>
      <c r="P108">
        <v>2</v>
      </c>
      <c r="Q108" s="3">
        <v>1700</v>
      </c>
      <c r="R108" s="1" t="s">
        <v>1958</v>
      </c>
      <c r="S108" s="3">
        <v>149</v>
      </c>
      <c r="T108">
        <v>9</v>
      </c>
      <c r="U108" t="str">
        <f>IF(Ecommerce_Sales[[#This Row],[Delivery_Time_Days]]&gt;7,"Delay",IF(Ecommerce_Sales[[#This Row],[Delivery_Time_Days]] = 0,"No delivery",IF(Ecommerce_Sales[[#This Row],[Delivery_Time_Days]]&lt;=7,"On-time")))</f>
        <v>Delay</v>
      </c>
      <c r="V108" s="7">
        <f>Ecommerce_Sales[[#This Row],[Profit]]/Ecommerce_Sales[[#This Row],[Total_Price]]</f>
        <v>0.15</v>
      </c>
      <c r="W108" s="3">
        <v>255</v>
      </c>
      <c r="X108" s="3"/>
    </row>
    <row r="109" spans="1:24" x14ac:dyDescent="0.25">
      <c r="A109" s="1" t="s">
        <v>2302</v>
      </c>
      <c r="B109" s="1" t="s">
        <v>1707</v>
      </c>
      <c r="C109" s="1" t="s">
        <v>1708</v>
      </c>
      <c r="D109" s="1" t="s">
        <v>2303</v>
      </c>
      <c r="E109" s="1" t="s">
        <v>1966</v>
      </c>
      <c r="F109" s="2">
        <v>45128</v>
      </c>
      <c r="G109" s="2">
        <v>45327</v>
      </c>
      <c r="H109" s="2" t="str">
        <f>TEXT(Ecommerce_Sales[[#This Row],[Order_Date]],"mmmm")</f>
        <v>February</v>
      </c>
      <c r="I109" s="2" t="str">
        <f>TEXT(Ecommerce_Sales[[#This Row],[Order_Date]],"yyyy")</f>
        <v>2024</v>
      </c>
      <c r="J109" s="2" t="str">
        <f>TEXT(Ecommerce_Sales[[#This Row],[Order_Date]],"mmmm")</f>
        <v>February</v>
      </c>
      <c r="K109" s="1" t="s">
        <v>1947</v>
      </c>
      <c r="L109" s="1" t="s">
        <v>2304</v>
      </c>
      <c r="M109" s="1" t="s">
        <v>1988</v>
      </c>
      <c r="N109" s="1" t="s">
        <v>1989</v>
      </c>
      <c r="O109" s="3">
        <v>208</v>
      </c>
      <c r="P109">
        <v>4</v>
      </c>
      <c r="Q109" s="3">
        <v>831</v>
      </c>
      <c r="R109" s="1" t="s">
        <v>1958</v>
      </c>
      <c r="S109" s="3">
        <v>48</v>
      </c>
      <c r="T109">
        <v>5</v>
      </c>
      <c r="U109" t="str">
        <f>IF(Ecommerce_Sales[[#This Row],[Delivery_Time_Days]]&gt;7,"Delay",IF(Ecommerce_Sales[[#This Row],[Delivery_Time_Days]] = 0,"No delivery",IF(Ecommerce_Sales[[#This Row],[Delivery_Time_Days]]&lt;=7,"On-time")))</f>
        <v>On-time</v>
      </c>
      <c r="V109" s="7">
        <f>Ecommerce_Sales[[#This Row],[Profit]]/Ecommerce_Sales[[#This Row],[Total_Price]]</f>
        <v>0.25030084235860411</v>
      </c>
      <c r="W109" s="3">
        <v>208</v>
      </c>
      <c r="X109" s="3"/>
    </row>
    <row r="110" spans="1:24" x14ac:dyDescent="0.25">
      <c r="A110" s="1" t="s">
        <v>2305</v>
      </c>
      <c r="B110" s="1" t="s">
        <v>507</v>
      </c>
      <c r="C110" s="1" t="s">
        <v>740</v>
      </c>
      <c r="D110" s="1" t="s">
        <v>2279</v>
      </c>
      <c r="E110" s="1" t="s">
        <v>1996</v>
      </c>
      <c r="F110" s="2">
        <v>45335</v>
      </c>
      <c r="G110" s="2">
        <v>45593</v>
      </c>
      <c r="H110" s="2" t="str">
        <f>TEXT(Ecommerce_Sales[[#This Row],[Order_Date]],"mmmm")</f>
        <v>October</v>
      </c>
      <c r="I110" s="2" t="str">
        <f>TEXT(Ecommerce_Sales[[#This Row],[Order_Date]],"yyyy")</f>
        <v>2024</v>
      </c>
      <c r="J110" s="2" t="str">
        <f>TEXT(Ecommerce_Sales[[#This Row],[Order_Date]],"mmmm")</f>
        <v>October</v>
      </c>
      <c r="K110" s="1" t="s">
        <v>1947</v>
      </c>
      <c r="L110" s="1" t="s">
        <v>2306</v>
      </c>
      <c r="M110" s="1" t="s">
        <v>2247</v>
      </c>
      <c r="N110" s="1" t="s">
        <v>1957</v>
      </c>
      <c r="O110" s="3">
        <v>91</v>
      </c>
      <c r="P110">
        <v>4</v>
      </c>
      <c r="Q110" s="3">
        <v>366</v>
      </c>
      <c r="R110" s="1" t="s">
        <v>1958</v>
      </c>
      <c r="S110" s="3">
        <v>41</v>
      </c>
      <c r="T110">
        <v>2</v>
      </c>
      <c r="U110" t="str">
        <f>IF(Ecommerce_Sales[[#This Row],[Delivery_Time_Days]]&gt;7,"Delay",IF(Ecommerce_Sales[[#This Row],[Delivery_Time_Days]] = 0,"No delivery",IF(Ecommerce_Sales[[#This Row],[Delivery_Time_Days]]&lt;=7,"On-time")))</f>
        <v>On-time</v>
      </c>
      <c r="V110" s="7">
        <f>Ecommerce_Sales[[#This Row],[Profit]]/Ecommerce_Sales[[#This Row],[Total_Price]]</f>
        <v>0.15027322404371585</v>
      </c>
      <c r="W110" s="3">
        <v>55</v>
      </c>
      <c r="X110" s="3"/>
    </row>
    <row r="111" spans="1:24" x14ac:dyDescent="0.25">
      <c r="A111" s="1" t="s">
        <v>2307</v>
      </c>
      <c r="B111" s="1" t="s">
        <v>54</v>
      </c>
      <c r="C111" s="1" t="s">
        <v>55</v>
      </c>
      <c r="D111" s="1" t="s">
        <v>2308</v>
      </c>
      <c r="E111" s="1" t="s">
        <v>1961</v>
      </c>
      <c r="F111" s="2">
        <v>45261</v>
      </c>
      <c r="G111" s="2">
        <v>45285</v>
      </c>
      <c r="H111" s="2" t="str">
        <f>TEXT(Ecommerce_Sales[[#This Row],[Order_Date]],"mmmm")</f>
        <v>December</v>
      </c>
      <c r="I111" s="2" t="str">
        <f>TEXT(Ecommerce_Sales[[#This Row],[Order_Date]],"yyyy")</f>
        <v>2023</v>
      </c>
      <c r="J111" s="2" t="str">
        <f>TEXT(Ecommerce_Sales[[#This Row],[Order_Date]],"mmmm")</f>
        <v>December</v>
      </c>
      <c r="K111" s="1" t="s">
        <v>1947</v>
      </c>
      <c r="L111" s="1" t="s">
        <v>2309</v>
      </c>
      <c r="M111" s="1" t="s">
        <v>1983</v>
      </c>
      <c r="N111" s="1" t="s">
        <v>1950</v>
      </c>
      <c r="O111" s="3">
        <v>205</v>
      </c>
      <c r="P111">
        <v>6</v>
      </c>
      <c r="Q111" s="3">
        <v>1231</v>
      </c>
      <c r="R111" s="1" t="s">
        <v>1958</v>
      </c>
      <c r="S111" s="3">
        <v>173</v>
      </c>
      <c r="T111">
        <v>4</v>
      </c>
      <c r="U111" t="str">
        <f>IF(Ecommerce_Sales[[#This Row],[Delivery_Time_Days]]&gt;7,"Delay",IF(Ecommerce_Sales[[#This Row],[Delivery_Time_Days]] = 0,"No delivery",IF(Ecommerce_Sales[[#This Row],[Delivery_Time_Days]]&lt;=7,"On-time")))</f>
        <v>On-time</v>
      </c>
      <c r="V111" s="7">
        <f>Ecommerce_Sales[[#This Row],[Profit]]/Ecommerce_Sales[[#This Row],[Total_Price]]</f>
        <v>0.39967506092607635</v>
      </c>
      <c r="W111" s="3">
        <v>492</v>
      </c>
      <c r="X111" s="3"/>
    </row>
    <row r="112" spans="1:24" x14ac:dyDescent="0.25">
      <c r="A112" s="1" t="s">
        <v>2310</v>
      </c>
      <c r="B112" s="1" t="s">
        <v>1712</v>
      </c>
      <c r="C112" s="1" t="s">
        <v>481</v>
      </c>
      <c r="D112" s="1" t="s">
        <v>2311</v>
      </c>
      <c r="E112" s="1" t="s">
        <v>2005</v>
      </c>
      <c r="F112" s="2">
        <v>45573</v>
      </c>
      <c r="G112" s="2">
        <v>44941</v>
      </c>
      <c r="H112" s="2" t="str">
        <f>TEXT(Ecommerce_Sales[[#This Row],[Order_Date]],"mmmm")</f>
        <v>January</v>
      </c>
      <c r="I112" s="2" t="str">
        <f>TEXT(Ecommerce_Sales[[#This Row],[Order_Date]],"yyyy")</f>
        <v>2023</v>
      </c>
      <c r="J112" s="2" t="str">
        <f>TEXT(Ecommerce_Sales[[#This Row],[Order_Date]],"mmmm")</f>
        <v>January</v>
      </c>
      <c r="K112" s="1" t="s">
        <v>1947</v>
      </c>
      <c r="L112" s="1" t="s">
        <v>2312</v>
      </c>
      <c r="M112" s="1" t="s">
        <v>1977</v>
      </c>
      <c r="N112" s="1" t="s">
        <v>1978</v>
      </c>
      <c r="O112" s="3">
        <v>161</v>
      </c>
      <c r="P112">
        <v>3</v>
      </c>
      <c r="Q112" s="3">
        <v>484</v>
      </c>
      <c r="R112" s="1" t="s">
        <v>1951</v>
      </c>
      <c r="S112" s="3">
        <v>47</v>
      </c>
      <c r="T112">
        <v>10</v>
      </c>
      <c r="U112" t="str">
        <f>IF(Ecommerce_Sales[[#This Row],[Delivery_Time_Days]]&gt;7,"Delay",IF(Ecommerce_Sales[[#This Row],[Delivery_Time_Days]] = 0,"No delivery",IF(Ecommerce_Sales[[#This Row],[Delivery_Time_Days]]&lt;=7,"On-time")))</f>
        <v>Delay</v>
      </c>
      <c r="V112" s="7">
        <f>Ecommerce_Sales[[#This Row],[Profit]]/Ecommerce_Sales[[#This Row],[Total_Price]]</f>
        <v>0.34917355371900827</v>
      </c>
      <c r="W112" s="3">
        <v>169</v>
      </c>
      <c r="X112" s="3"/>
    </row>
    <row r="113" spans="1:24" x14ac:dyDescent="0.25">
      <c r="A113" s="1" t="s">
        <v>2313</v>
      </c>
      <c r="B113" s="1" t="s">
        <v>836</v>
      </c>
      <c r="C113" s="1" t="s">
        <v>837</v>
      </c>
      <c r="D113" s="1" t="s">
        <v>2314</v>
      </c>
      <c r="E113" s="1" t="s">
        <v>1966</v>
      </c>
      <c r="F113" s="2">
        <v>45350</v>
      </c>
      <c r="G113" s="2">
        <v>44934</v>
      </c>
      <c r="H113" s="2" t="str">
        <f>TEXT(Ecommerce_Sales[[#This Row],[Order_Date]],"mmmm")</f>
        <v>January</v>
      </c>
      <c r="I113" s="2" t="str">
        <f>TEXT(Ecommerce_Sales[[#This Row],[Order_Date]],"yyyy")</f>
        <v>2023</v>
      </c>
      <c r="J113" s="2" t="str">
        <f>TEXT(Ecommerce_Sales[[#This Row],[Order_Date]],"mmmm")</f>
        <v>January</v>
      </c>
      <c r="K113" s="1" t="s">
        <v>1947</v>
      </c>
      <c r="L113" s="1" t="s">
        <v>2315</v>
      </c>
      <c r="M113" s="1" t="s">
        <v>2007</v>
      </c>
      <c r="N113" s="1" t="s">
        <v>1973</v>
      </c>
      <c r="O113" s="3">
        <v>434</v>
      </c>
      <c r="P113">
        <v>3</v>
      </c>
      <c r="Q113" s="3">
        <v>1301</v>
      </c>
      <c r="R113" s="1" t="s">
        <v>1958</v>
      </c>
      <c r="S113" s="3">
        <v>95</v>
      </c>
      <c r="T113">
        <v>3</v>
      </c>
      <c r="U113" t="str">
        <f>IF(Ecommerce_Sales[[#This Row],[Delivery_Time_Days]]&gt;7,"Delay",IF(Ecommerce_Sales[[#This Row],[Delivery_Time_Days]] = 0,"No delivery",IF(Ecommerce_Sales[[#This Row],[Delivery_Time_Days]]&lt;=7,"On-time")))</f>
        <v>On-time</v>
      </c>
      <c r="V113" s="7">
        <f>Ecommerce_Sales[[#This Row],[Profit]]/Ecommerce_Sales[[#This Row],[Total_Price]]</f>
        <v>0.2997694081475788</v>
      </c>
      <c r="W113" s="3">
        <v>390</v>
      </c>
      <c r="X113" s="3"/>
    </row>
    <row r="114" spans="1:24" x14ac:dyDescent="0.25">
      <c r="A114" s="1" t="s">
        <v>2316</v>
      </c>
      <c r="B114" s="1" t="s">
        <v>1321</v>
      </c>
      <c r="C114" s="1" t="s">
        <v>1322</v>
      </c>
      <c r="D114" s="1" t="s">
        <v>2317</v>
      </c>
      <c r="E114" s="1" t="s">
        <v>1996</v>
      </c>
      <c r="F114" s="2">
        <v>45489</v>
      </c>
      <c r="G114" s="2">
        <v>45231</v>
      </c>
      <c r="H114" s="2" t="str">
        <f>TEXT(Ecommerce_Sales[[#This Row],[Order_Date]],"mmmm")</f>
        <v>November</v>
      </c>
      <c r="I114" s="2" t="str">
        <f>TEXT(Ecommerce_Sales[[#This Row],[Order_Date]],"yyyy")</f>
        <v>2023</v>
      </c>
      <c r="J114" s="2" t="str">
        <f>TEXT(Ecommerce_Sales[[#This Row],[Order_Date]],"mmmm")</f>
        <v>November</v>
      </c>
      <c r="K114" s="1" t="s">
        <v>1947</v>
      </c>
      <c r="L114" s="1" t="s">
        <v>2318</v>
      </c>
      <c r="M114" s="1" t="s">
        <v>2072</v>
      </c>
      <c r="N114" s="1" t="s">
        <v>1950</v>
      </c>
      <c r="O114" s="3">
        <v>198</v>
      </c>
      <c r="P114">
        <v>3</v>
      </c>
      <c r="Q114" s="3">
        <v>593</v>
      </c>
      <c r="R114" s="1" t="s">
        <v>1951</v>
      </c>
      <c r="S114" s="3">
        <v>84</v>
      </c>
      <c r="T114">
        <v>10</v>
      </c>
      <c r="U114" t="str">
        <f>IF(Ecommerce_Sales[[#This Row],[Delivery_Time_Days]]&gt;7,"Delay",IF(Ecommerce_Sales[[#This Row],[Delivery_Time_Days]] = 0,"No delivery",IF(Ecommerce_Sales[[#This Row],[Delivery_Time_Days]]&lt;=7,"On-time")))</f>
        <v>Delay</v>
      </c>
      <c r="V114" s="7">
        <f>Ecommerce_Sales[[#This Row],[Profit]]/Ecommerce_Sales[[#This Row],[Total_Price]]</f>
        <v>0.3996627318718381</v>
      </c>
      <c r="W114" s="3">
        <v>237</v>
      </c>
      <c r="X114" s="3"/>
    </row>
    <row r="115" spans="1:24" x14ac:dyDescent="0.25">
      <c r="A115" s="1" t="s">
        <v>2319</v>
      </c>
      <c r="B115" s="1" t="s">
        <v>1319</v>
      </c>
      <c r="C115" s="1" t="s">
        <v>1320</v>
      </c>
      <c r="D115" s="1" t="s">
        <v>2320</v>
      </c>
      <c r="E115" s="1" t="s">
        <v>1996</v>
      </c>
      <c r="F115" s="2">
        <v>45312</v>
      </c>
      <c r="G115" s="2">
        <v>45462</v>
      </c>
      <c r="H115" s="2" t="str">
        <f>TEXT(Ecommerce_Sales[[#This Row],[Order_Date]],"mmmm")</f>
        <v>June</v>
      </c>
      <c r="I115" s="2" t="str">
        <f>TEXT(Ecommerce_Sales[[#This Row],[Order_Date]],"yyyy")</f>
        <v>2024</v>
      </c>
      <c r="J115" s="2" t="str">
        <f>TEXT(Ecommerce_Sales[[#This Row],[Order_Date]],"mmmm")</f>
        <v>June</v>
      </c>
      <c r="K115" s="1" t="s">
        <v>1992</v>
      </c>
      <c r="L115" s="1" t="s">
        <v>2321</v>
      </c>
      <c r="M115" s="1" t="s">
        <v>1988</v>
      </c>
      <c r="N115" s="1" t="s">
        <v>1989</v>
      </c>
      <c r="O115" s="3">
        <v>514</v>
      </c>
      <c r="P115">
        <v>6</v>
      </c>
      <c r="Q115" s="3">
        <v>3082</v>
      </c>
      <c r="R115" s="1" t="s">
        <v>2008</v>
      </c>
      <c r="S115" s="3">
        <v>246</v>
      </c>
      <c r="U115" t="str">
        <f>IF(Ecommerce_Sales[[#This Row],[Delivery_Time_Days]]&gt;7,"Delay",IF(Ecommerce_Sales[[#This Row],[Delivery_Time_Days]] = 0,"No delivery",IF(Ecommerce_Sales[[#This Row],[Delivery_Time_Days]]&lt;=7,"On-time")))</f>
        <v>No delivery</v>
      </c>
      <c r="V115" s="7">
        <f>Ecommerce_Sales[[#This Row],[Profit]]/Ecommerce_Sales[[#This Row],[Total_Price]]</f>
        <v>0.2501622323166775</v>
      </c>
      <c r="W115" s="3">
        <v>771</v>
      </c>
      <c r="X115" s="3"/>
    </row>
    <row r="116" spans="1:24" x14ac:dyDescent="0.25">
      <c r="A116" s="1" t="s">
        <v>2322</v>
      </c>
      <c r="B116" s="1" t="s">
        <v>1017</v>
      </c>
      <c r="C116" s="1" t="s">
        <v>1018</v>
      </c>
      <c r="D116" s="1" t="s">
        <v>2323</v>
      </c>
      <c r="E116" s="1" t="s">
        <v>1954</v>
      </c>
      <c r="F116" s="2">
        <v>45197</v>
      </c>
      <c r="G116" s="2">
        <v>45352</v>
      </c>
      <c r="H116" s="2" t="str">
        <f>TEXT(Ecommerce_Sales[[#This Row],[Order_Date]],"mmmm")</f>
        <v>March</v>
      </c>
      <c r="I116" s="2" t="str">
        <f>TEXT(Ecommerce_Sales[[#This Row],[Order_Date]],"yyyy")</f>
        <v>2024</v>
      </c>
      <c r="J116" s="2" t="str">
        <f>TEXT(Ecommerce_Sales[[#This Row],[Order_Date]],"mmmm")</f>
        <v>March</v>
      </c>
      <c r="K116" s="1" t="s">
        <v>1947</v>
      </c>
      <c r="L116" s="1" t="s">
        <v>2324</v>
      </c>
      <c r="M116" s="1" t="s">
        <v>1977</v>
      </c>
      <c r="N116" s="1" t="s">
        <v>1978</v>
      </c>
      <c r="O116" s="3">
        <v>389</v>
      </c>
      <c r="P116">
        <v>5</v>
      </c>
      <c r="Q116" s="3">
        <v>1943</v>
      </c>
      <c r="R116" s="1" t="s">
        <v>2012</v>
      </c>
      <c r="S116" s="3">
        <v>257</v>
      </c>
      <c r="T116">
        <v>6</v>
      </c>
      <c r="U116" t="str">
        <f>IF(Ecommerce_Sales[[#This Row],[Delivery_Time_Days]]&gt;7,"Delay",IF(Ecommerce_Sales[[#This Row],[Delivery_Time_Days]] = 0,"No delivery",IF(Ecommerce_Sales[[#This Row],[Delivery_Time_Days]]&lt;=7,"On-time")))</f>
        <v>On-time</v>
      </c>
      <c r="V116" s="7">
        <f>Ecommerce_Sales[[#This Row],[Profit]]/Ecommerce_Sales[[#This Row],[Total_Price]]</f>
        <v>0.34997426659804426</v>
      </c>
      <c r="W116" s="3">
        <v>680</v>
      </c>
      <c r="X116" s="3"/>
    </row>
    <row r="117" spans="1:24" x14ac:dyDescent="0.25">
      <c r="A117" s="1" t="s">
        <v>2325</v>
      </c>
      <c r="B117" s="1" t="s">
        <v>1091</v>
      </c>
      <c r="C117" s="1" t="s">
        <v>1092</v>
      </c>
      <c r="D117" s="1" t="s">
        <v>2326</v>
      </c>
      <c r="E117" s="1" t="s">
        <v>2005</v>
      </c>
      <c r="F117" s="2">
        <v>45011</v>
      </c>
      <c r="G117" s="2">
        <v>45089</v>
      </c>
      <c r="H117" s="2" t="str">
        <f>TEXT(Ecommerce_Sales[[#This Row],[Order_Date]],"mmmm")</f>
        <v>June</v>
      </c>
      <c r="I117" s="2" t="str">
        <f>TEXT(Ecommerce_Sales[[#This Row],[Order_Date]],"yyyy")</f>
        <v>2023</v>
      </c>
      <c r="J117" s="2" t="str">
        <f>TEXT(Ecommerce_Sales[[#This Row],[Order_Date]],"mmmm")</f>
        <v>June</v>
      </c>
      <c r="K117" s="1" t="s">
        <v>1947</v>
      </c>
      <c r="L117" s="1" t="s">
        <v>2327</v>
      </c>
      <c r="M117" s="1" t="s">
        <v>2026</v>
      </c>
      <c r="N117" s="1" t="s">
        <v>1978</v>
      </c>
      <c r="O117" s="3">
        <v>1041</v>
      </c>
      <c r="P117">
        <v>1</v>
      </c>
      <c r="Q117" s="3">
        <v>1041</v>
      </c>
      <c r="R117" s="1" t="s">
        <v>1958</v>
      </c>
      <c r="S117" s="3">
        <v>58</v>
      </c>
      <c r="T117">
        <v>8</v>
      </c>
      <c r="U117" t="str">
        <f>IF(Ecommerce_Sales[[#This Row],[Delivery_Time_Days]]&gt;7,"Delay",IF(Ecommerce_Sales[[#This Row],[Delivery_Time_Days]] = 0,"No delivery",IF(Ecommerce_Sales[[#This Row],[Delivery_Time_Days]]&lt;=7,"On-time")))</f>
        <v>Delay</v>
      </c>
      <c r="V117" s="7">
        <f>Ecommerce_Sales[[#This Row],[Profit]]/Ecommerce_Sales[[#This Row],[Total_Price]]</f>
        <v>0.34966378482228627</v>
      </c>
      <c r="W117" s="3">
        <v>364</v>
      </c>
      <c r="X117" s="3"/>
    </row>
    <row r="118" spans="1:24" x14ac:dyDescent="0.25">
      <c r="A118" s="1" t="s">
        <v>2328</v>
      </c>
      <c r="B118" s="1" t="s">
        <v>614</v>
      </c>
      <c r="C118" s="1" t="s">
        <v>615</v>
      </c>
      <c r="D118" s="1" t="s">
        <v>2329</v>
      </c>
      <c r="E118" s="1" t="s">
        <v>1946</v>
      </c>
      <c r="F118" s="2">
        <v>45205</v>
      </c>
      <c r="G118" s="2">
        <v>45112</v>
      </c>
      <c r="H118" s="2" t="str">
        <f>TEXT(Ecommerce_Sales[[#This Row],[Order_Date]],"mmmm")</f>
        <v>July</v>
      </c>
      <c r="I118" s="2" t="str">
        <f>TEXT(Ecommerce_Sales[[#This Row],[Order_Date]],"yyyy")</f>
        <v>2023</v>
      </c>
      <c r="J118" s="2" t="str">
        <f>TEXT(Ecommerce_Sales[[#This Row],[Order_Date]],"mmmm")</f>
        <v>July</v>
      </c>
      <c r="K118" s="1" t="s">
        <v>1947</v>
      </c>
      <c r="L118" s="1" t="s">
        <v>2330</v>
      </c>
      <c r="M118" s="1" t="s">
        <v>1988</v>
      </c>
      <c r="N118" s="1" t="s">
        <v>1989</v>
      </c>
      <c r="O118" s="3">
        <v>174</v>
      </c>
      <c r="P118">
        <v>5</v>
      </c>
      <c r="Q118" s="3">
        <v>870</v>
      </c>
      <c r="R118" s="1" t="s">
        <v>1958</v>
      </c>
      <c r="S118" s="3">
        <v>124</v>
      </c>
      <c r="T118">
        <v>10</v>
      </c>
      <c r="U118" t="str">
        <f>IF(Ecommerce_Sales[[#This Row],[Delivery_Time_Days]]&gt;7,"Delay",IF(Ecommerce_Sales[[#This Row],[Delivery_Time_Days]] = 0,"No delivery",IF(Ecommerce_Sales[[#This Row],[Delivery_Time_Days]]&lt;=7,"On-time")))</f>
        <v>Delay</v>
      </c>
      <c r="V118" s="7">
        <f>Ecommerce_Sales[[#This Row],[Profit]]/Ecommerce_Sales[[#This Row],[Total_Price]]</f>
        <v>0.24942528735632183</v>
      </c>
      <c r="W118" s="3">
        <v>217</v>
      </c>
      <c r="X118" s="3"/>
    </row>
    <row r="119" spans="1:24" x14ac:dyDescent="0.25">
      <c r="A119" s="1" t="s">
        <v>2331</v>
      </c>
      <c r="B119" s="1" t="s">
        <v>84</v>
      </c>
      <c r="C119" s="1" t="s">
        <v>85</v>
      </c>
      <c r="D119" s="1" t="s">
        <v>2332</v>
      </c>
      <c r="E119" s="1" t="s">
        <v>1996</v>
      </c>
      <c r="F119" s="2">
        <v>45111</v>
      </c>
      <c r="G119" s="2">
        <v>45051</v>
      </c>
      <c r="H119" s="2" t="str">
        <f>TEXT(Ecommerce_Sales[[#This Row],[Order_Date]],"mmmm")</f>
        <v>May</v>
      </c>
      <c r="I119" s="2" t="str">
        <f>TEXT(Ecommerce_Sales[[#This Row],[Order_Date]],"yyyy")</f>
        <v>2023</v>
      </c>
      <c r="J119" s="2" t="str">
        <f>TEXT(Ecommerce_Sales[[#This Row],[Order_Date]],"mmmm")</f>
        <v>May</v>
      </c>
      <c r="K119" s="1" t="s">
        <v>1947</v>
      </c>
      <c r="L119" s="1" t="s">
        <v>2333</v>
      </c>
      <c r="M119" s="1" t="s">
        <v>2072</v>
      </c>
      <c r="N119" s="1" t="s">
        <v>1950</v>
      </c>
      <c r="O119" s="3">
        <v>851</v>
      </c>
      <c r="P119">
        <v>4</v>
      </c>
      <c r="Q119" s="3">
        <v>3404</v>
      </c>
      <c r="R119" s="1" t="s">
        <v>1958</v>
      </c>
      <c r="S119" s="3">
        <v>368</v>
      </c>
      <c r="T119">
        <v>6</v>
      </c>
      <c r="U119" t="str">
        <f>IF(Ecommerce_Sales[[#This Row],[Delivery_Time_Days]]&gt;7,"Delay",IF(Ecommerce_Sales[[#This Row],[Delivery_Time_Days]] = 0,"No delivery",IF(Ecommerce_Sales[[#This Row],[Delivery_Time_Days]]&lt;=7,"On-time")))</f>
        <v>On-time</v>
      </c>
      <c r="V119" s="7">
        <f>Ecommerce_Sales[[#This Row],[Profit]]/Ecommerce_Sales[[#This Row],[Total_Price]]</f>
        <v>0.40011750881316099</v>
      </c>
      <c r="W119" s="3">
        <v>1362</v>
      </c>
      <c r="X119" s="3"/>
    </row>
    <row r="120" spans="1:24" x14ac:dyDescent="0.25">
      <c r="A120" s="1" t="s">
        <v>2334</v>
      </c>
      <c r="B120" s="1" t="s">
        <v>264</v>
      </c>
      <c r="C120" s="1" t="s">
        <v>265</v>
      </c>
      <c r="D120" s="1" t="s">
        <v>2335</v>
      </c>
      <c r="E120" s="1" t="s">
        <v>1946</v>
      </c>
      <c r="F120" s="2">
        <v>44945</v>
      </c>
      <c r="G120" s="2">
        <v>45649</v>
      </c>
      <c r="H120" s="2" t="str">
        <f>TEXT(Ecommerce_Sales[[#This Row],[Order_Date]],"mmmm")</f>
        <v>December</v>
      </c>
      <c r="I120" s="2" t="str">
        <f>TEXT(Ecommerce_Sales[[#This Row],[Order_Date]],"yyyy")</f>
        <v>2024</v>
      </c>
      <c r="J120" s="2" t="str">
        <f>TEXT(Ecommerce_Sales[[#This Row],[Order_Date]],"mmmm")</f>
        <v>December</v>
      </c>
      <c r="K120" s="1" t="s">
        <v>1947</v>
      </c>
      <c r="L120" s="1" t="s">
        <v>2336</v>
      </c>
      <c r="M120" s="1" t="s">
        <v>2072</v>
      </c>
      <c r="N120" s="1" t="s">
        <v>1950</v>
      </c>
      <c r="O120" s="3">
        <v>104</v>
      </c>
      <c r="P120">
        <v>10</v>
      </c>
      <c r="Q120" s="3">
        <v>1043</v>
      </c>
      <c r="R120" s="1" t="s">
        <v>2008</v>
      </c>
      <c r="S120" s="3">
        <v>82</v>
      </c>
      <c r="T120">
        <v>2</v>
      </c>
      <c r="U120" t="str">
        <f>IF(Ecommerce_Sales[[#This Row],[Delivery_Time_Days]]&gt;7,"Delay",IF(Ecommerce_Sales[[#This Row],[Delivery_Time_Days]] = 0,"No delivery",IF(Ecommerce_Sales[[#This Row],[Delivery_Time_Days]]&lt;=7,"On-time")))</f>
        <v>On-time</v>
      </c>
      <c r="V120" s="7">
        <f>Ecommerce_Sales[[#This Row],[Profit]]/Ecommerce_Sales[[#This Row],[Total_Price]]</f>
        <v>0.39980824544582932</v>
      </c>
      <c r="W120" s="3">
        <v>417</v>
      </c>
      <c r="X120" s="3"/>
    </row>
    <row r="121" spans="1:24" x14ac:dyDescent="0.25">
      <c r="A121" s="1" t="s">
        <v>2337</v>
      </c>
      <c r="B121" s="1" t="s">
        <v>1211</v>
      </c>
      <c r="C121" s="1" t="s">
        <v>1212</v>
      </c>
      <c r="D121" s="1" t="s">
        <v>2338</v>
      </c>
      <c r="E121" s="1" t="s">
        <v>1946</v>
      </c>
      <c r="F121" s="2">
        <v>45040</v>
      </c>
      <c r="G121" s="2">
        <v>45481</v>
      </c>
      <c r="H121" s="2" t="str">
        <f>TEXT(Ecommerce_Sales[[#This Row],[Order_Date]],"mmmm")</f>
        <v>July</v>
      </c>
      <c r="I121" s="2" t="str">
        <f>TEXT(Ecommerce_Sales[[#This Row],[Order_Date]],"yyyy")</f>
        <v>2024</v>
      </c>
      <c r="J121" s="2" t="str">
        <f>TEXT(Ecommerce_Sales[[#This Row],[Order_Date]],"mmmm")</f>
        <v>July</v>
      </c>
      <c r="K121" s="1" t="s">
        <v>1947</v>
      </c>
      <c r="L121" s="1" t="s">
        <v>2339</v>
      </c>
      <c r="M121" s="1" t="s">
        <v>1977</v>
      </c>
      <c r="N121" s="1" t="s">
        <v>1978</v>
      </c>
      <c r="O121" s="3">
        <v>114</v>
      </c>
      <c r="P121">
        <v>5</v>
      </c>
      <c r="Q121" s="3">
        <v>571</v>
      </c>
      <c r="R121" s="1" t="s">
        <v>2008</v>
      </c>
      <c r="S121" s="3">
        <v>59</v>
      </c>
      <c r="T121">
        <v>3</v>
      </c>
      <c r="U121" t="str">
        <f>IF(Ecommerce_Sales[[#This Row],[Delivery_Time_Days]]&gt;7,"Delay",IF(Ecommerce_Sales[[#This Row],[Delivery_Time_Days]] = 0,"No delivery",IF(Ecommerce_Sales[[#This Row],[Delivery_Time_Days]]&lt;=7,"On-time")))</f>
        <v>On-time</v>
      </c>
      <c r="V121" s="7">
        <f>Ecommerce_Sales[[#This Row],[Profit]]/Ecommerce_Sales[[#This Row],[Total_Price]]</f>
        <v>0.35026269702276708</v>
      </c>
      <c r="W121" s="3">
        <v>200</v>
      </c>
      <c r="X121" s="3"/>
    </row>
    <row r="122" spans="1:24" x14ac:dyDescent="0.25">
      <c r="A122" s="1" t="s">
        <v>2340</v>
      </c>
      <c r="B122" s="1" t="s">
        <v>1169</v>
      </c>
      <c r="C122" s="1" t="s">
        <v>1170</v>
      </c>
      <c r="D122" s="1" t="s">
        <v>2135</v>
      </c>
      <c r="E122" s="1" t="s">
        <v>1996</v>
      </c>
      <c r="F122" s="2">
        <v>45582</v>
      </c>
      <c r="G122" s="2">
        <v>45429</v>
      </c>
      <c r="H122" s="2" t="str">
        <f>TEXT(Ecommerce_Sales[[#This Row],[Order_Date]],"mmmm")</f>
        <v>May</v>
      </c>
      <c r="I122" s="2" t="str">
        <f>TEXT(Ecommerce_Sales[[#This Row],[Order_Date]],"yyyy")</f>
        <v>2024</v>
      </c>
      <c r="J122" s="2" t="str">
        <f>TEXT(Ecommerce_Sales[[#This Row],[Order_Date]],"mmmm")</f>
        <v>May</v>
      </c>
      <c r="K122" s="1" t="s">
        <v>1947</v>
      </c>
      <c r="L122" s="1" t="s">
        <v>2341</v>
      </c>
      <c r="M122" s="1" t="s">
        <v>2104</v>
      </c>
      <c r="N122" s="1" t="s">
        <v>1978</v>
      </c>
      <c r="O122" s="3">
        <v>21</v>
      </c>
      <c r="P122">
        <v>2</v>
      </c>
      <c r="Q122" s="3">
        <v>43</v>
      </c>
      <c r="R122" s="1" t="s">
        <v>1958</v>
      </c>
      <c r="S122" s="3">
        <v>5</v>
      </c>
      <c r="T122">
        <v>9</v>
      </c>
      <c r="U122" t="str">
        <f>IF(Ecommerce_Sales[[#This Row],[Delivery_Time_Days]]&gt;7,"Delay",IF(Ecommerce_Sales[[#This Row],[Delivery_Time_Days]] = 0,"No delivery",IF(Ecommerce_Sales[[#This Row],[Delivery_Time_Days]]&lt;=7,"On-time")))</f>
        <v>Delay</v>
      </c>
      <c r="V122" s="7">
        <f>Ecommerce_Sales[[#This Row],[Profit]]/Ecommerce_Sales[[#This Row],[Total_Price]]</f>
        <v>0.34883720930232559</v>
      </c>
      <c r="W122" s="3">
        <v>15</v>
      </c>
      <c r="X122" s="3"/>
    </row>
    <row r="123" spans="1:24" x14ac:dyDescent="0.25">
      <c r="A123" s="1" t="s">
        <v>2342</v>
      </c>
      <c r="B123" s="1" t="s">
        <v>148</v>
      </c>
      <c r="C123" s="1" t="s">
        <v>664</v>
      </c>
      <c r="D123" s="1" t="s">
        <v>2343</v>
      </c>
      <c r="E123" s="1" t="s">
        <v>1966</v>
      </c>
      <c r="F123" s="2">
        <v>45565</v>
      </c>
      <c r="G123" s="2">
        <v>45617</v>
      </c>
      <c r="H123" s="2" t="str">
        <f>TEXT(Ecommerce_Sales[[#This Row],[Order_Date]],"mmmm")</f>
        <v>November</v>
      </c>
      <c r="I123" s="2" t="str">
        <f>TEXT(Ecommerce_Sales[[#This Row],[Order_Date]],"yyyy")</f>
        <v>2024</v>
      </c>
      <c r="J123" s="2" t="str">
        <f>TEXT(Ecommerce_Sales[[#This Row],[Order_Date]],"mmmm")</f>
        <v>November</v>
      </c>
      <c r="K123" s="1" t="s">
        <v>1947</v>
      </c>
      <c r="L123" s="1" t="s">
        <v>2344</v>
      </c>
      <c r="M123" s="1" t="s">
        <v>2065</v>
      </c>
      <c r="N123" s="1" t="s">
        <v>1978</v>
      </c>
      <c r="O123" s="3">
        <v>1415</v>
      </c>
      <c r="P123">
        <v>6</v>
      </c>
      <c r="Q123" s="3">
        <v>8492</v>
      </c>
      <c r="R123" s="1" t="s">
        <v>1958</v>
      </c>
      <c r="S123" s="3">
        <v>460</v>
      </c>
      <c r="T123">
        <v>2</v>
      </c>
      <c r="U123" t="str">
        <f>IF(Ecommerce_Sales[[#This Row],[Delivery_Time_Days]]&gt;7,"Delay",IF(Ecommerce_Sales[[#This Row],[Delivery_Time_Days]] = 0,"No delivery",IF(Ecommerce_Sales[[#This Row],[Delivery_Time_Days]]&lt;=7,"On-time")))</f>
        <v>On-time</v>
      </c>
      <c r="V123" s="7">
        <f>Ecommerce_Sales[[#This Row],[Profit]]/Ecommerce_Sales[[#This Row],[Total_Price]]</f>
        <v>0.34997644842204428</v>
      </c>
      <c r="W123" s="3">
        <v>2972</v>
      </c>
      <c r="X123" s="3"/>
    </row>
    <row r="124" spans="1:24" x14ac:dyDescent="0.25">
      <c r="A124" s="1" t="s">
        <v>2345</v>
      </c>
      <c r="B124" s="1" t="s">
        <v>1924</v>
      </c>
      <c r="C124" s="1" t="s">
        <v>1925</v>
      </c>
      <c r="D124" s="1" t="s">
        <v>2346</v>
      </c>
      <c r="E124" s="1" t="s">
        <v>1966</v>
      </c>
      <c r="F124" s="2">
        <v>45547</v>
      </c>
      <c r="G124" s="2">
        <v>45085</v>
      </c>
      <c r="H124" s="2" t="str">
        <f>TEXT(Ecommerce_Sales[[#This Row],[Order_Date]],"mmmm")</f>
        <v>June</v>
      </c>
      <c r="I124" s="2" t="str">
        <f>TEXT(Ecommerce_Sales[[#This Row],[Order_Date]],"yyyy")</f>
        <v>2023</v>
      </c>
      <c r="J124" s="2" t="str">
        <f>TEXT(Ecommerce_Sales[[#This Row],[Order_Date]],"mmmm")</f>
        <v>June</v>
      </c>
      <c r="K124" s="1" t="s">
        <v>1947</v>
      </c>
      <c r="L124" s="1" t="s">
        <v>2347</v>
      </c>
      <c r="M124" s="1" t="s">
        <v>1968</v>
      </c>
      <c r="N124" s="1" t="s">
        <v>1957</v>
      </c>
      <c r="O124" s="3">
        <v>102</v>
      </c>
      <c r="P124">
        <v>2</v>
      </c>
      <c r="Q124" s="3">
        <v>205</v>
      </c>
      <c r="R124" s="1" t="s">
        <v>1958</v>
      </c>
      <c r="S124" s="3">
        <v>24</v>
      </c>
      <c r="T124">
        <v>8</v>
      </c>
      <c r="U124" t="str">
        <f>IF(Ecommerce_Sales[[#This Row],[Delivery_Time_Days]]&gt;7,"Delay",IF(Ecommerce_Sales[[#This Row],[Delivery_Time_Days]] = 0,"No delivery",IF(Ecommerce_Sales[[#This Row],[Delivery_Time_Days]]&lt;=7,"On-time")))</f>
        <v>Delay</v>
      </c>
      <c r="V124" s="7">
        <f>Ecommerce_Sales[[#This Row],[Profit]]/Ecommerce_Sales[[#This Row],[Total_Price]]</f>
        <v>0.15121951219512195</v>
      </c>
      <c r="W124" s="3">
        <v>31</v>
      </c>
      <c r="X124" s="3"/>
    </row>
    <row r="125" spans="1:24" x14ac:dyDescent="0.25">
      <c r="A125" s="1" t="s">
        <v>2348</v>
      </c>
      <c r="B125" s="1" t="s">
        <v>1612</v>
      </c>
      <c r="C125" s="1" t="s">
        <v>1613</v>
      </c>
      <c r="D125" s="1" t="s">
        <v>2349</v>
      </c>
      <c r="E125" s="1" t="s">
        <v>1966</v>
      </c>
      <c r="F125" s="2">
        <v>45597</v>
      </c>
      <c r="G125" s="2">
        <v>45169</v>
      </c>
      <c r="H125" s="2" t="str">
        <f>TEXT(Ecommerce_Sales[[#This Row],[Order_Date]],"mmmm")</f>
        <v>August</v>
      </c>
      <c r="I125" s="2" t="str">
        <f>TEXT(Ecommerce_Sales[[#This Row],[Order_Date]],"yyyy")</f>
        <v>2023</v>
      </c>
      <c r="J125" s="2" t="str">
        <f>TEXT(Ecommerce_Sales[[#This Row],[Order_Date]],"mmmm")</f>
        <v>August</v>
      </c>
      <c r="K125" s="1" t="s">
        <v>1947</v>
      </c>
      <c r="L125" s="1" t="s">
        <v>2350</v>
      </c>
      <c r="M125" s="1" t="s">
        <v>2043</v>
      </c>
      <c r="N125" s="1" t="s">
        <v>1989</v>
      </c>
      <c r="O125" s="3">
        <v>1039</v>
      </c>
      <c r="P125">
        <v>2</v>
      </c>
      <c r="Q125" s="3">
        <v>2078</v>
      </c>
      <c r="R125" s="1" t="s">
        <v>1951</v>
      </c>
      <c r="S125" s="3">
        <v>115</v>
      </c>
      <c r="T125">
        <v>10</v>
      </c>
      <c r="U125" t="str">
        <f>IF(Ecommerce_Sales[[#This Row],[Delivery_Time_Days]]&gt;7,"Delay",IF(Ecommerce_Sales[[#This Row],[Delivery_Time_Days]] = 0,"No delivery",IF(Ecommerce_Sales[[#This Row],[Delivery_Time_Days]]&lt;=7,"On-time")))</f>
        <v>Delay</v>
      </c>
      <c r="V125" s="7">
        <f>Ecommerce_Sales[[#This Row],[Profit]]/Ecommerce_Sales[[#This Row],[Total_Price]]</f>
        <v>0.24975938402309913</v>
      </c>
      <c r="W125" s="3">
        <v>519</v>
      </c>
      <c r="X125" s="3"/>
    </row>
    <row r="126" spans="1:24" x14ac:dyDescent="0.25">
      <c r="A126" s="1" t="s">
        <v>2351</v>
      </c>
      <c r="B126" s="1" t="s">
        <v>390</v>
      </c>
      <c r="C126" s="1" t="s">
        <v>391</v>
      </c>
      <c r="D126" s="1" t="s">
        <v>2352</v>
      </c>
      <c r="E126" s="1" t="s">
        <v>1966</v>
      </c>
      <c r="F126" s="2">
        <v>45102</v>
      </c>
      <c r="G126" s="2">
        <v>45628</v>
      </c>
      <c r="H126" s="2" t="str">
        <f>TEXT(Ecommerce_Sales[[#This Row],[Order_Date]],"mmmm")</f>
        <v>December</v>
      </c>
      <c r="I126" s="2" t="str">
        <f>TEXT(Ecommerce_Sales[[#This Row],[Order_Date]],"yyyy")</f>
        <v>2024</v>
      </c>
      <c r="J126" s="2" t="str">
        <f>TEXT(Ecommerce_Sales[[#This Row],[Order_Date]],"mmmm")</f>
        <v>December</v>
      </c>
      <c r="K126" s="1" t="s">
        <v>1947</v>
      </c>
      <c r="L126" s="1" t="s">
        <v>2353</v>
      </c>
      <c r="M126" s="1" t="s">
        <v>1998</v>
      </c>
      <c r="N126" s="1" t="s">
        <v>1973</v>
      </c>
      <c r="O126" s="3">
        <v>540</v>
      </c>
      <c r="P126">
        <v>8</v>
      </c>
      <c r="Q126" s="3">
        <v>4320</v>
      </c>
      <c r="R126" s="1" t="s">
        <v>1958</v>
      </c>
      <c r="S126" s="3">
        <v>589</v>
      </c>
      <c r="T126">
        <v>3</v>
      </c>
      <c r="U126" t="str">
        <f>IF(Ecommerce_Sales[[#This Row],[Delivery_Time_Days]]&gt;7,"Delay",IF(Ecommerce_Sales[[#This Row],[Delivery_Time_Days]] = 0,"No delivery",IF(Ecommerce_Sales[[#This Row],[Delivery_Time_Days]]&lt;=7,"On-time")))</f>
        <v>On-time</v>
      </c>
      <c r="V126" s="7">
        <f>Ecommerce_Sales[[#This Row],[Profit]]/Ecommerce_Sales[[#This Row],[Total_Price]]</f>
        <v>0.3</v>
      </c>
      <c r="W126" s="3">
        <v>1296</v>
      </c>
      <c r="X126" s="3"/>
    </row>
    <row r="127" spans="1:24" x14ac:dyDescent="0.25">
      <c r="A127" s="1" t="s">
        <v>2354</v>
      </c>
      <c r="B127" s="1" t="s">
        <v>246</v>
      </c>
      <c r="C127" s="1" t="s">
        <v>1628</v>
      </c>
      <c r="D127" s="1" t="s">
        <v>2355</v>
      </c>
      <c r="E127" s="1" t="s">
        <v>2005</v>
      </c>
      <c r="F127" s="2">
        <v>44987</v>
      </c>
      <c r="G127" s="2">
        <v>45110</v>
      </c>
      <c r="H127" s="2" t="str">
        <f>TEXT(Ecommerce_Sales[[#This Row],[Order_Date]],"mmmm")</f>
        <v>July</v>
      </c>
      <c r="I127" s="2" t="str">
        <f>TEXT(Ecommerce_Sales[[#This Row],[Order_Date]],"yyyy")</f>
        <v>2023</v>
      </c>
      <c r="J127" s="2" t="str">
        <f>TEXT(Ecommerce_Sales[[#This Row],[Order_Date]],"mmmm")</f>
        <v>July</v>
      </c>
      <c r="K127" s="1" t="s">
        <v>1947</v>
      </c>
      <c r="L127" s="1" t="s">
        <v>2356</v>
      </c>
      <c r="M127" s="1" t="s">
        <v>2047</v>
      </c>
      <c r="N127" s="1" t="s">
        <v>1989</v>
      </c>
      <c r="O127" s="3">
        <v>569</v>
      </c>
      <c r="P127">
        <v>1</v>
      </c>
      <c r="Q127" s="3">
        <v>569</v>
      </c>
      <c r="R127" s="1" t="s">
        <v>2008</v>
      </c>
      <c r="S127" s="3">
        <v>43</v>
      </c>
      <c r="T127">
        <v>3</v>
      </c>
      <c r="U127" t="str">
        <f>IF(Ecommerce_Sales[[#This Row],[Delivery_Time_Days]]&gt;7,"Delay",IF(Ecommerce_Sales[[#This Row],[Delivery_Time_Days]] = 0,"No delivery",IF(Ecommerce_Sales[[#This Row],[Delivery_Time_Days]]&lt;=7,"On-time")))</f>
        <v>On-time</v>
      </c>
      <c r="V127" s="7">
        <f>Ecommerce_Sales[[#This Row],[Profit]]/Ecommerce_Sales[[#This Row],[Total_Price]]</f>
        <v>0.24956063268892795</v>
      </c>
      <c r="W127" s="3">
        <v>142</v>
      </c>
      <c r="X127" s="3"/>
    </row>
    <row r="128" spans="1:24" x14ac:dyDescent="0.25">
      <c r="A128" s="1" t="s">
        <v>2357</v>
      </c>
      <c r="B128" s="1" t="s">
        <v>1071</v>
      </c>
      <c r="C128" s="1" t="s">
        <v>1072</v>
      </c>
      <c r="D128" s="1" t="s">
        <v>2358</v>
      </c>
      <c r="E128" s="1" t="s">
        <v>1996</v>
      </c>
      <c r="F128" s="2">
        <v>45539</v>
      </c>
      <c r="G128" s="2">
        <v>45403</v>
      </c>
      <c r="H128" s="2" t="str">
        <f>TEXT(Ecommerce_Sales[[#This Row],[Order_Date]],"mmmm")</f>
        <v>April</v>
      </c>
      <c r="I128" s="2" t="str">
        <f>TEXT(Ecommerce_Sales[[#This Row],[Order_Date]],"yyyy")</f>
        <v>2024</v>
      </c>
      <c r="J128" s="2" t="str">
        <f>TEXT(Ecommerce_Sales[[#This Row],[Order_Date]],"mmmm")</f>
        <v>April</v>
      </c>
      <c r="K128" s="1" t="s">
        <v>1986</v>
      </c>
      <c r="L128" s="1" t="s">
        <v>2359</v>
      </c>
      <c r="M128" s="1" t="s">
        <v>2079</v>
      </c>
      <c r="N128" s="1" t="s">
        <v>1973</v>
      </c>
      <c r="O128" s="3">
        <v>125</v>
      </c>
      <c r="P128">
        <v>5</v>
      </c>
      <c r="Q128" s="3">
        <v>627</v>
      </c>
      <c r="R128" s="1" t="s">
        <v>1958</v>
      </c>
      <c r="S128" s="3">
        <v>35</v>
      </c>
      <c r="U128" t="str">
        <f>IF(Ecommerce_Sales[[#This Row],[Delivery_Time_Days]]&gt;7,"Delay",IF(Ecommerce_Sales[[#This Row],[Delivery_Time_Days]] = 0,"No delivery",IF(Ecommerce_Sales[[#This Row],[Delivery_Time_Days]]&lt;=7,"On-time")))</f>
        <v>No delivery</v>
      </c>
      <c r="V128" s="7">
        <f>Ecommerce_Sales[[#This Row],[Profit]]/Ecommerce_Sales[[#This Row],[Total_Price]]</f>
        <v>0.29984051036682613</v>
      </c>
      <c r="W128" s="3">
        <v>188</v>
      </c>
      <c r="X128" s="3"/>
    </row>
    <row r="129" spans="1:24" x14ac:dyDescent="0.25">
      <c r="A129" s="1" t="s">
        <v>2360</v>
      </c>
      <c r="B129" s="1" t="s">
        <v>1884</v>
      </c>
      <c r="C129" s="1" t="s">
        <v>1885</v>
      </c>
      <c r="D129" s="1" t="s">
        <v>2361</v>
      </c>
      <c r="E129" s="1" t="s">
        <v>1996</v>
      </c>
      <c r="F129" s="2">
        <v>45153</v>
      </c>
      <c r="G129" s="2">
        <v>45240</v>
      </c>
      <c r="H129" s="2" t="str">
        <f>TEXT(Ecommerce_Sales[[#This Row],[Order_Date]],"mmmm")</f>
        <v>November</v>
      </c>
      <c r="I129" s="2" t="str">
        <f>TEXT(Ecommerce_Sales[[#This Row],[Order_Date]],"yyyy")</f>
        <v>2023</v>
      </c>
      <c r="J129" s="2" t="str">
        <f>TEXT(Ecommerce_Sales[[#This Row],[Order_Date]],"mmmm")</f>
        <v>November</v>
      </c>
      <c r="K129" s="1" t="s">
        <v>1992</v>
      </c>
      <c r="L129" s="1" t="s">
        <v>2362</v>
      </c>
      <c r="M129" s="1" t="s">
        <v>2065</v>
      </c>
      <c r="N129" s="1" t="s">
        <v>1978</v>
      </c>
      <c r="O129" s="3">
        <v>318</v>
      </c>
      <c r="P129">
        <v>6</v>
      </c>
      <c r="Q129" s="3">
        <v>1909</v>
      </c>
      <c r="R129" s="1" t="s">
        <v>1958</v>
      </c>
      <c r="S129" s="3">
        <v>253</v>
      </c>
      <c r="U129" t="str">
        <f>IF(Ecommerce_Sales[[#This Row],[Delivery_Time_Days]]&gt;7,"Delay",IF(Ecommerce_Sales[[#This Row],[Delivery_Time_Days]] = 0,"No delivery",IF(Ecommerce_Sales[[#This Row],[Delivery_Time_Days]]&lt;=7,"On-time")))</f>
        <v>No delivery</v>
      </c>
      <c r="V129" s="7">
        <f>Ecommerce_Sales[[#This Row],[Profit]]/Ecommerce_Sales[[#This Row],[Total_Price]]</f>
        <v>0.3499214248297538</v>
      </c>
      <c r="W129" s="3">
        <v>668</v>
      </c>
      <c r="X129" s="3"/>
    </row>
    <row r="130" spans="1:24" x14ac:dyDescent="0.25">
      <c r="A130" s="1" t="s">
        <v>2363</v>
      </c>
      <c r="B130" s="1" t="s">
        <v>1555</v>
      </c>
      <c r="C130" s="1" t="s">
        <v>1556</v>
      </c>
      <c r="D130" s="1" t="s">
        <v>2364</v>
      </c>
      <c r="E130" s="1" t="s">
        <v>1981</v>
      </c>
      <c r="F130" s="2">
        <v>45080</v>
      </c>
      <c r="G130" s="2">
        <v>45098</v>
      </c>
      <c r="H130" s="2" t="str">
        <f>TEXT(Ecommerce_Sales[[#This Row],[Order_Date]],"mmmm")</f>
        <v>June</v>
      </c>
      <c r="I130" s="2" t="str">
        <f>TEXT(Ecommerce_Sales[[#This Row],[Order_Date]],"yyyy")</f>
        <v>2023</v>
      </c>
      <c r="J130" s="2" t="str">
        <f>TEXT(Ecommerce_Sales[[#This Row],[Order_Date]],"mmmm")</f>
        <v>June</v>
      </c>
      <c r="K130" s="1" t="s">
        <v>1947</v>
      </c>
      <c r="L130" s="1" t="s">
        <v>2365</v>
      </c>
      <c r="M130" s="1" t="s">
        <v>2002</v>
      </c>
      <c r="N130" s="1" t="s">
        <v>1989</v>
      </c>
      <c r="O130" s="3">
        <v>206</v>
      </c>
      <c r="P130">
        <v>3</v>
      </c>
      <c r="Q130" s="3">
        <v>619</v>
      </c>
      <c r="R130" s="1" t="s">
        <v>2008</v>
      </c>
      <c r="S130" s="3">
        <v>48</v>
      </c>
      <c r="T130">
        <v>8</v>
      </c>
      <c r="U130" t="str">
        <f>IF(Ecommerce_Sales[[#This Row],[Delivery_Time_Days]]&gt;7,"Delay",IF(Ecommerce_Sales[[#This Row],[Delivery_Time_Days]] = 0,"No delivery",IF(Ecommerce_Sales[[#This Row],[Delivery_Time_Days]]&lt;=7,"On-time")))</f>
        <v>Delay</v>
      </c>
      <c r="V130" s="7">
        <f>Ecommerce_Sales[[#This Row],[Profit]]/Ecommerce_Sales[[#This Row],[Total_Price]]</f>
        <v>0.25040387722132473</v>
      </c>
      <c r="W130" s="3">
        <v>155</v>
      </c>
      <c r="X130" s="3"/>
    </row>
    <row r="131" spans="1:24" x14ac:dyDescent="0.25">
      <c r="A131" s="1" t="s">
        <v>2366</v>
      </c>
      <c r="B131" s="1" t="s">
        <v>1041</v>
      </c>
      <c r="C131" s="1" t="s">
        <v>1042</v>
      </c>
      <c r="D131" s="1" t="s">
        <v>2367</v>
      </c>
      <c r="E131" s="1" t="s">
        <v>1981</v>
      </c>
      <c r="F131" s="2">
        <v>45265</v>
      </c>
      <c r="G131" s="2">
        <v>45566</v>
      </c>
      <c r="H131" s="2" t="str">
        <f>TEXT(Ecommerce_Sales[[#This Row],[Order_Date]],"mmmm")</f>
        <v>October</v>
      </c>
      <c r="I131" s="2" t="str">
        <f>TEXT(Ecommerce_Sales[[#This Row],[Order_Date]],"yyyy")</f>
        <v>2024</v>
      </c>
      <c r="J131" s="2" t="str">
        <f>TEXT(Ecommerce_Sales[[#This Row],[Order_Date]],"mmmm")</f>
        <v>October</v>
      </c>
      <c r="K131" s="1" t="s">
        <v>1986</v>
      </c>
      <c r="L131" s="1" t="s">
        <v>2368</v>
      </c>
      <c r="M131" s="1" t="s">
        <v>2047</v>
      </c>
      <c r="N131" s="1" t="s">
        <v>1989</v>
      </c>
      <c r="O131" s="3">
        <v>694</v>
      </c>
      <c r="P131">
        <v>6</v>
      </c>
      <c r="Q131" s="3">
        <v>4166</v>
      </c>
      <c r="R131" s="1" t="s">
        <v>1951</v>
      </c>
      <c r="S131" s="3">
        <v>288</v>
      </c>
      <c r="U131" t="str">
        <f>IF(Ecommerce_Sales[[#This Row],[Delivery_Time_Days]]&gt;7,"Delay",IF(Ecommerce_Sales[[#This Row],[Delivery_Time_Days]] = 0,"No delivery",IF(Ecommerce_Sales[[#This Row],[Delivery_Time_Days]]&lt;=7,"On-time")))</f>
        <v>No delivery</v>
      </c>
      <c r="V131" s="7">
        <f>Ecommerce_Sales[[#This Row],[Profit]]/Ecommerce_Sales[[#This Row],[Total_Price]]</f>
        <v>0.25012001920307247</v>
      </c>
      <c r="W131" s="3">
        <v>1042</v>
      </c>
      <c r="X131" s="3"/>
    </row>
    <row r="132" spans="1:24" x14ac:dyDescent="0.25">
      <c r="A132" s="1" t="s">
        <v>2369</v>
      </c>
      <c r="B132" s="1" t="s">
        <v>513</v>
      </c>
      <c r="C132" s="1" t="s">
        <v>514</v>
      </c>
      <c r="D132" s="1" t="s">
        <v>2370</v>
      </c>
      <c r="E132" s="1" t="s">
        <v>1981</v>
      </c>
      <c r="F132" s="2">
        <v>45184</v>
      </c>
      <c r="G132" s="2">
        <v>45610</v>
      </c>
      <c r="H132" s="2" t="str">
        <f>TEXT(Ecommerce_Sales[[#This Row],[Order_Date]],"mmmm")</f>
        <v>November</v>
      </c>
      <c r="I132" s="2" t="str">
        <f>TEXT(Ecommerce_Sales[[#This Row],[Order_Date]],"yyyy")</f>
        <v>2024</v>
      </c>
      <c r="J132" s="2" t="str">
        <f>TEXT(Ecommerce_Sales[[#This Row],[Order_Date]],"mmmm")</f>
        <v>November</v>
      </c>
      <c r="K132" s="1" t="s">
        <v>1947</v>
      </c>
      <c r="L132" s="1" t="s">
        <v>2371</v>
      </c>
      <c r="M132" s="1" t="s">
        <v>1963</v>
      </c>
      <c r="N132" s="1" t="s">
        <v>1957</v>
      </c>
      <c r="O132" s="3">
        <v>732</v>
      </c>
      <c r="P132">
        <v>7</v>
      </c>
      <c r="Q132" s="3">
        <v>5127</v>
      </c>
      <c r="R132" s="1" t="s">
        <v>1958</v>
      </c>
      <c r="S132" s="3">
        <v>455</v>
      </c>
      <c r="T132">
        <v>6</v>
      </c>
      <c r="U132" t="str">
        <f>IF(Ecommerce_Sales[[#This Row],[Delivery_Time_Days]]&gt;7,"Delay",IF(Ecommerce_Sales[[#This Row],[Delivery_Time_Days]] = 0,"No delivery",IF(Ecommerce_Sales[[#This Row],[Delivery_Time_Days]]&lt;=7,"On-time")))</f>
        <v>On-time</v>
      </c>
      <c r="V132" s="7">
        <f>Ecommerce_Sales[[#This Row],[Profit]]/Ecommerce_Sales[[#This Row],[Total_Price]]</f>
        <v>0.14999024770821143</v>
      </c>
      <c r="W132" s="3">
        <v>769</v>
      </c>
      <c r="X132" s="3"/>
    </row>
    <row r="133" spans="1:24" x14ac:dyDescent="0.25">
      <c r="A133" s="1" t="s">
        <v>2372</v>
      </c>
      <c r="B133" s="1" t="s">
        <v>1586</v>
      </c>
      <c r="C133" s="1" t="s">
        <v>1587</v>
      </c>
      <c r="D133" s="1" t="s">
        <v>2373</v>
      </c>
      <c r="E133" s="1" t="s">
        <v>1954</v>
      </c>
      <c r="F133" s="2">
        <v>45081</v>
      </c>
      <c r="G133" s="2">
        <v>45245</v>
      </c>
      <c r="H133" s="2" t="str">
        <f>TEXT(Ecommerce_Sales[[#This Row],[Order_Date]],"mmmm")</f>
        <v>November</v>
      </c>
      <c r="I133" s="2" t="str">
        <f>TEXT(Ecommerce_Sales[[#This Row],[Order_Date]],"yyyy")</f>
        <v>2023</v>
      </c>
      <c r="J133" s="2" t="str">
        <f>TEXT(Ecommerce_Sales[[#This Row],[Order_Date]],"mmmm")</f>
        <v>November</v>
      </c>
      <c r="K133" s="1" t="s">
        <v>1947</v>
      </c>
      <c r="L133" s="1" t="s">
        <v>2374</v>
      </c>
      <c r="M133" s="1" t="s">
        <v>1988</v>
      </c>
      <c r="N133" s="1" t="s">
        <v>1989</v>
      </c>
      <c r="O133" s="3">
        <v>1037</v>
      </c>
      <c r="P133">
        <v>3</v>
      </c>
      <c r="Q133" s="3">
        <v>3110</v>
      </c>
      <c r="R133" s="1" t="s">
        <v>1951</v>
      </c>
      <c r="S133" s="3">
        <v>376</v>
      </c>
      <c r="T133">
        <v>3</v>
      </c>
      <c r="U133" t="str">
        <f>IF(Ecommerce_Sales[[#This Row],[Delivery_Time_Days]]&gt;7,"Delay",IF(Ecommerce_Sales[[#This Row],[Delivery_Time_Days]] = 0,"No delivery",IF(Ecommerce_Sales[[#This Row],[Delivery_Time_Days]]&lt;=7,"On-time")))</f>
        <v>On-time</v>
      </c>
      <c r="V133" s="7">
        <f>Ecommerce_Sales[[#This Row],[Profit]]/Ecommerce_Sales[[#This Row],[Total_Price]]</f>
        <v>0.25016077170418005</v>
      </c>
      <c r="W133" s="3">
        <v>778</v>
      </c>
      <c r="X133" s="3"/>
    </row>
    <row r="134" spans="1:24" x14ac:dyDescent="0.25">
      <c r="A134" s="1" t="s">
        <v>2375</v>
      </c>
      <c r="B134" s="1" t="s">
        <v>1205</v>
      </c>
      <c r="C134" s="1" t="s">
        <v>1206</v>
      </c>
      <c r="D134" s="1" t="s">
        <v>2376</v>
      </c>
      <c r="E134" s="1" t="s">
        <v>1961</v>
      </c>
      <c r="F134" s="2">
        <v>45373</v>
      </c>
      <c r="G134" s="2">
        <v>45511</v>
      </c>
      <c r="H134" s="2" t="str">
        <f>TEXT(Ecommerce_Sales[[#This Row],[Order_Date]],"mmmm")</f>
        <v>August</v>
      </c>
      <c r="I134" s="2" t="str">
        <f>TEXT(Ecommerce_Sales[[#This Row],[Order_Date]],"yyyy")</f>
        <v>2024</v>
      </c>
      <c r="J134" s="2" t="str">
        <f>TEXT(Ecommerce_Sales[[#This Row],[Order_Date]],"mmmm")</f>
        <v>August</v>
      </c>
      <c r="K134" s="1" t="s">
        <v>1992</v>
      </c>
      <c r="L134" s="1" t="s">
        <v>2377</v>
      </c>
      <c r="M134" s="1" t="s">
        <v>1956</v>
      </c>
      <c r="N134" s="1" t="s">
        <v>1957</v>
      </c>
      <c r="O134" s="3">
        <v>1181</v>
      </c>
      <c r="P134">
        <v>3</v>
      </c>
      <c r="Q134" s="3">
        <v>3542</v>
      </c>
      <c r="R134" s="1" t="s">
        <v>1958</v>
      </c>
      <c r="S134" s="3">
        <v>402</v>
      </c>
      <c r="U134" t="str">
        <f>IF(Ecommerce_Sales[[#This Row],[Delivery_Time_Days]]&gt;7,"Delay",IF(Ecommerce_Sales[[#This Row],[Delivery_Time_Days]] = 0,"No delivery",IF(Ecommerce_Sales[[#This Row],[Delivery_Time_Days]]&lt;=7,"On-time")))</f>
        <v>No delivery</v>
      </c>
      <c r="V134" s="7">
        <f>Ecommerce_Sales[[#This Row],[Profit]]/Ecommerce_Sales[[#This Row],[Total_Price]]</f>
        <v>0.14991530208921514</v>
      </c>
      <c r="W134" s="3">
        <v>531</v>
      </c>
      <c r="X134" s="3"/>
    </row>
    <row r="135" spans="1:24" x14ac:dyDescent="0.25">
      <c r="A135" s="1" t="s">
        <v>2378</v>
      </c>
      <c r="B135" s="1" t="s">
        <v>643</v>
      </c>
      <c r="C135" s="1" t="s">
        <v>644</v>
      </c>
      <c r="D135" s="1" t="s">
        <v>2379</v>
      </c>
      <c r="E135" s="1" t="s">
        <v>1946</v>
      </c>
      <c r="F135" s="2">
        <v>45473</v>
      </c>
      <c r="G135" s="2">
        <v>45100</v>
      </c>
      <c r="H135" s="2" t="str">
        <f>TEXT(Ecommerce_Sales[[#This Row],[Order_Date]],"mmmm")</f>
        <v>June</v>
      </c>
      <c r="I135" s="2" t="str">
        <f>TEXT(Ecommerce_Sales[[#This Row],[Order_Date]],"yyyy")</f>
        <v>2023</v>
      </c>
      <c r="J135" s="2" t="str">
        <f>TEXT(Ecommerce_Sales[[#This Row],[Order_Date]],"mmmm")</f>
        <v>June</v>
      </c>
      <c r="K135" s="1" t="s">
        <v>1947</v>
      </c>
      <c r="L135" s="1" t="s">
        <v>2380</v>
      </c>
      <c r="M135" s="1" t="s">
        <v>1983</v>
      </c>
      <c r="N135" s="1" t="s">
        <v>1950</v>
      </c>
      <c r="O135" s="3">
        <v>631</v>
      </c>
      <c r="P135">
        <v>3</v>
      </c>
      <c r="Q135" s="3">
        <v>1894</v>
      </c>
      <c r="R135" s="1" t="s">
        <v>1951</v>
      </c>
      <c r="S135" s="3">
        <v>117</v>
      </c>
      <c r="T135">
        <v>3</v>
      </c>
      <c r="U135" t="str">
        <f>IF(Ecommerce_Sales[[#This Row],[Delivery_Time_Days]]&gt;7,"Delay",IF(Ecommerce_Sales[[#This Row],[Delivery_Time_Days]] = 0,"No delivery",IF(Ecommerce_Sales[[#This Row],[Delivery_Time_Days]]&lt;=7,"On-time")))</f>
        <v>On-time</v>
      </c>
      <c r="V135" s="7">
        <f>Ecommerce_Sales[[#This Row],[Profit]]/Ecommerce_Sales[[#This Row],[Total_Price]]</f>
        <v>0.40021119324181625</v>
      </c>
      <c r="W135" s="3">
        <v>758</v>
      </c>
      <c r="X135" s="3"/>
    </row>
    <row r="136" spans="1:24" x14ac:dyDescent="0.25">
      <c r="A136" s="1" t="s">
        <v>2381</v>
      </c>
      <c r="B136" s="1" t="s">
        <v>1175</v>
      </c>
      <c r="C136" s="1" t="s">
        <v>1176</v>
      </c>
      <c r="D136" s="1" t="s">
        <v>2382</v>
      </c>
      <c r="E136" s="1" t="s">
        <v>1966</v>
      </c>
      <c r="F136" s="2">
        <v>45465</v>
      </c>
      <c r="G136" s="2">
        <v>45486</v>
      </c>
      <c r="H136" s="2" t="str">
        <f>TEXT(Ecommerce_Sales[[#This Row],[Order_Date]],"mmmm")</f>
        <v>July</v>
      </c>
      <c r="I136" s="2" t="str">
        <f>TEXT(Ecommerce_Sales[[#This Row],[Order_Date]],"yyyy")</f>
        <v>2024</v>
      </c>
      <c r="J136" s="2" t="str">
        <f>TEXT(Ecommerce_Sales[[#This Row],[Order_Date]],"mmmm")</f>
        <v>July</v>
      </c>
      <c r="K136" s="1" t="s">
        <v>1947</v>
      </c>
      <c r="L136" s="1" t="s">
        <v>2383</v>
      </c>
      <c r="M136" s="1" t="s">
        <v>2079</v>
      </c>
      <c r="N136" s="1" t="s">
        <v>1973</v>
      </c>
      <c r="O136" s="3">
        <v>126</v>
      </c>
      <c r="P136">
        <v>1</v>
      </c>
      <c r="Q136" s="3">
        <v>126</v>
      </c>
      <c r="R136" s="1" t="s">
        <v>1958</v>
      </c>
      <c r="S136" s="3">
        <v>12</v>
      </c>
      <c r="T136">
        <v>5</v>
      </c>
      <c r="U136" t="str">
        <f>IF(Ecommerce_Sales[[#This Row],[Delivery_Time_Days]]&gt;7,"Delay",IF(Ecommerce_Sales[[#This Row],[Delivery_Time_Days]] = 0,"No delivery",IF(Ecommerce_Sales[[#This Row],[Delivery_Time_Days]]&lt;=7,"On-time")))</f>
        <v>On-time</v>
      </c>
      <c r="V136" s="7">
        <f>Ecommerce_Sales[[#This Row],[Profit]]/Ecommerce_Sales[[#This Row],[Total_Price]]</f>
        <v>0.30158730158730157</v>
      </c>
      <c r="W136" s="3">
        <v>38</v>
      </c>
      <c r="X136" s="3"/>
    </row>
    <row r="137" spans="1:24" x14ac:dyDescent="0.25">
      <c r="A137" s="1" t="s">
        <v>2384</v>
      </c>
      <c r="B137" s="1" t="s">
        <v>0</v>
      </c>
      <c r="C137" s="1" t="s">
        <v>1</v>
      </c>
      <c r="D137" s="1" t="s">
        <v>2267</v>
      </c>
      <c r="E137" s="1" t="s">
        <v>1961</v>
      </c>
      <c r="F137" s="2">
        <v>45263</v>
      </c>
      <c r="G137" s="2">
        <v>45292</v>
      </c>
      <c r="H137" s="2" t="str">
        <f>TEXT(Ecommerce_Sales[[#This Row],[Order_Date]],"mmmm")</f>
        <v>January</v>
      </c>
      <c r="I137" s="2" t="str">
        <f>TEXT(Ecommerce_Sales[[#This Row],[Order_Date]],"yyyy")</f>
        <v>2024</v>
      </c>
      <c r="J137" s="2" t="str">
        <f>TEXT(Ecommerce_Sales[[#This Row],[Order_Date]],"mmmm")</f>
        <v>January</v>
      </c>
      <c r="K137" s="1" t="s">
        <v>1947</v>
      </c>
      <c r="L137" s="1" t="s">
        <v>2385</v>
      </c>
      <c r="M137" s="1" t="s">
        <v>2007</v>
      </c>
      <c r="N137" s="1" t="s">
        <v>1973</v>
      </c>
      <c r="O137" s="3">
        <v>815</v>
      </c>
      <c r="P137">
        <v>2</v>
      </c>
      <c r="Q137" s="3">
        <v>1631</v>
      </c>
      <c r="R137" s="1" t="s">
        <v>1951</v>
      </c>
      <c r="S137" s="3">
        <v>239</v>
      </c>
      <c r="T137">
        <v>4</v>
      </c>
      <c r="U137" t="str">
        <f>IF(Ecommerce_Sales[[#This Row],[Delivery_Time_Days]]&gt;7,"Delay",IF(Ecommerce_Sales[[#This Row],[Delivery_Time_Days]] = 0,"No delivery",IF(Ecommerce_Sales[[#This Row],[Delivery_Time_Days]]&lt;=7,"On-time")))</f>
        <v>On-time</v>
      </c>
      <c r="V137" s="7">
        <f>Ecommerce_Sales[[#This Row],[Profit]]/Ecommerce_Sales[[#This Row],[Total_Price]]</f>
        <v>0.2998160637645616</v>
      </c>
      <c r="W137" s="3">
        <v>489</v>
      </c>
      <c r="X137" s="3"/>
    </row>
    <row r="138" spans="1:24" x14ac:dyDescent="0.25">
      <c r="A138" s="1" t="s">
        <v>2386</v>
      </c>
      <c r="B138" s="1" t="s">
        <v>12</v>
      </c>
      <c r="C138" s="1" t="s">
        <v>13</v>
      </c>
      <c r="D138" s="1" t="s">
        <v>2387</v>
      </c>
      <c r="E138" s="1" t="s">
        <v>1981</v>
      </c>
      <c r="F138" s="2">
        <v>45304</v>
      </c>
      <c r="G138" s="2">
        <v>45005</v>
      </c>
      <c r="H138" s="2" t="str">
        <f>TEXT(Ecommerce_Sales[[#This Row],[Order_Date]],"mmmm")</f>
        <v>March</v>
      </c>
      <c r="I138" s="2" t="str">
        <f>TEXT(Ecommerce_Sales[[#This Row],[Order_Date]],"yyyy")</f>
        <v>2023</v>
      </c>
      <c r="J138" s="2" t="str">
        <f>TEXT(Ecommerce_Sales[[#This Row],[Order_Date]],"mmmm")</f>
        <v>March</v>
      </c>
      <c r="K138" s="1" t="s">
        <v>1947</v>
      </c>
      <c r="L138" s="1" t="s">
        <v>2388</v>
      </c>
      <c r="M138" s="1" t="s">
        <v>2007</v>
      </c>
      <c r="N138" s="1" t="s">
        <v>1973</v>
      </c>
      <c r="O138" s="3">
        <v>643</v>
      </c>
      <c r="P138">
        <v>1</v>
      </c>
      <c r="Q138" s="3">
        <v>643</v>
      </c>
      <c r="R138" s="1" t="s">
        <v>2016</v>
      </c>
      <c r="S138" s="3">
        <v>45</v>
      </c>
      <c r="T138">
        <v>6</v>
      </c>
      <c r="U138" t="str">
        <f>IF(Ecommerce_Sales[[#This Row],[Delivery_Time_Days]]&gt;7,"Delay",IF(Ecommerce_Sales[[#This Row],[Delivery_Time_Days]] = 0,"No delivery",IF(Ecommerce_Sales[[#This Row],[Delivery_Time_Days]]&lt;=7,"On-time")))</f>
        <v>On-time</v>
      </c>
      <c r="V138" s="7">
        <f>Ecommerce_Sales[[#This Row],[Profit]]/Ecommerce_Sales[[#This Row],[Total_Price]]</f>
        <v>0.30015552099533438</v>
      </c>
      <c r="W138" s="3">
        <v>193</v>
      </c>
      <c r="X138" s="3"/>
    </row>
    <row r="139" spans="1:24" x14ac:dyDescent="0.25">
      <c r="A139" s="1" t="s">
        <v>2389</v>
      </c>
      <c r="B139" s="1" t="s">
        <v>222</v>
      </c>
      <c r="C139" s="1" t="s">
        <v>223</v>
      </c>
      <c r="D139" s="1" t="s">
        <v>2390</v>
      </c>
      <c r="E139" s="1" t="s">
        <v>1996</v>
      </c>
      <c r="F139" s="2">
        <v>45391</v>
      </c>
      <c r="G139" s="2">
        <v>45630</v>
      </c>
      <c r="H139" s="2" t="str">
        <f>TEXT(Ecommerce_Sales[[#This Row],[Order_Date]],"mmmm")</f>
        <v>December</v>
      </c>
      <c r="I139" s="2" t="str">
        <f>TEXT(Ecommerce_Sales[[#This Row],[Order_Date]],"yyyy")</f>
        <v>2024</v>
      </c>
      <c r="J139" s="2" t="str">
        <f>TEXT(Ecommerce_Sales[[#This Row],[Order_Date]],"mmmm")</f>
        <v>December</v>
      </c>
      <c r="K139" s="1" t="s">
        <v>1986</v>
      </c>
      <c r="L139" s="1" t="s">
        <v>2391</v>
      </c>
      <c r="M139" s="1" t="s">
        <v>2007</v>
      </c>
      <c r="N139" s="1" t="s">
        <v>1973</v>
      </c>
      <c r="O139" s="3">
        <v>587</v>
      </c>
      <c r="P139">
        <v>8</v>
      </c>
      <c r="Q139" s="3">
        <v>4697</v>
      </c>
      <c r="R139" s="1" t="s">
        <v>1958</v>
      </c>
      <c r="S139" s="3">
        <v>274</v>
      </c>
      <c r="U139" t="str">
        <f>IF(Ecommerce_Sales[[#This Row],[Delivery_Time_Days]]&gt;7,"Delay",IF(Ecommerce_Sales[[#This Row],[Delivery_Time_Days]] = 0,"No delivery",IF(Ecommerce_Sales[[#This Row],[Delivery_Time_Days]]&lt;=7,"On-time")))</f>
        <v>No delivery</v>
      </c>
      <c r="V139" s="7">
        <f>Ecommerce_Sales[[#This Row],[Profit]]/Ecommerce_Sales[[#This Row],[Total_Price]]</f>
        <v>0.29997870981477537</v>
      </c>
      <c r="W139" s="3">
        <v>1409</v>
      </c>
      <c r="X139" s="3"/>
    </row>
    <row r="140" spans="1:24" x14ac:dyDescent="0.25">
      <c r="A140" s="1" t="s">
        <v>2392</v>
      </c>
      <c r="B140" s="1" t="s">
        <v>468</v>
      </c>
      <c r="C140" s="1" t="s">
        <v>469</v>
      </c>
      <c r="D140" s="1" t="s">
        <v>2393</v>
      </c>
      <c r="E140" s="1" t="s">
        <v>1981</v>
      </c>
      <c r="F140" s="2">
        <v>44945</v>
      </c>
      <c r="G140" s="2">
        <v>45370</v>
      </c>
      <c r="H140" s="2" t="str">
        <f>TEXT(Ecommerce_Sales[[#This Row],[Order_Date]],"mmmm")</f>
        <v>March</v>
      </c>
      <c r="I140" s="2" t="str">
        <f>TEXT(Ecommerce_Sales[[#This Row],[Order_Date]],"yyyy")</f>
        <v>2024</v>
      </c>
      <c r="J140" s="2" t="str">
        <f>TEXT(Ecommerce_Sales[[#This Row],[Order_Date]],"mmmm")</f>
        <v>March</v>
      </c>
      <c r="K140" s="1" t="s">
        <v>1947</v>
      </c>
      <c r="L140" s="1" t="s">
        <v>2394</v>
      </c>
      <c r="M140" s="1" t="s">
        <v>2065</v>
      </c>
      <c r="N140" s="1" t="s">
        <v>1978</v>
      </c>
      <c r="O140" s="3">
        <v>469</v>
      </c>
      <c r="P140">
        <v>1</v>
      </c>
      <c r="Q140" s="3">
        <v>469</v>
      </c>
      <c r="R140" s="1" t="s">
        <v>2008</v>
      </c>
      <c r="S140" s="3">
        <v>44</v>
      </c>
      <c r="T140">
        <v>7</v>
      </c>
      <c r="U140" t="str">
        <f>IF(Ecommerce_Sales[[#This Row],[Delivery_Time_Days]]&gt;7,"Delay",IF(Ecommerce_Sales[[#This Row],[Delivery_Time_Days]] = 0,"No delivery",IF(Ecommerce_Sales[[#This Row],[Delivery_Time_Days]]&lt;=7,"On-time")))</f>
        <v>On-time</v>
      </c>
      <c r="V140" s="7">
        <f>Ecommerce_Sales[[#This Row],[Profit]]/Ecommerce_Sales[[#This Row],[Total_Price]]</f>
        <v>0.34968017057569295</v>
      </c>
      <c r="W140" s="3">
        <v>164</v>
      </c>
      <c r="X140" s="3"/>
    </row>
    <row r="141" spans="1:24" x14ac:dyDescent="0.25">
      <c r="A141" s="1" t="s">
        <v>2395</v>
      </c>
      <c r="B141" s="1" t="s">
        <v>992</v>
      </c>
      <c r="C141" s="1" t="s">
        <v>993</v>
      </c>
      <c r="D141" s="1" t="s">
        <v>2396</v>
      </c>
      <c r="E141" s="1" t="s">
        <v>1996</v>
      </c>
      <c r="F141" s="2">
        <v>45493</v>
      </c>
      <c r="G141" s="2">
        <v>45215</v>
      </c>
      <c r="H141" s="2" t="str">
        <f>TEXT(Ecommerce_Sales[[#This Row],[Order_Date]],"mmmm")</f>
        <v>October</v>
      </c>
      <c r="I141" s="2" t="str">
        <f>TEXT(Ecommerce_Sales[[#This Row],[Order_Date]],"yyyy")</f>
        <v>2023</v>
      </c>
      <c r="J141" s="2" t="str">
        <f>TEXT(Ecommerce_Sales[[#This Row],[Order_Date]],"mmmm")</f>
        <v>October</v>
      </c>
      <c r="K141" s="1" t="s">
        <v>1947</v>
      </c>
      <c r="L141" s="1" t="s">
        <v>2397</v>
      </c>
      <c r="M141" s="1" t="s">
        <v>2043</v>
      </c>
      <c r="N141" s="1" t="s">
        <v>1989</v>
      </c>
      <c r="O141" s="3">
        <v>479</v>
      </c>
      <c r="P141">
        <v>2</v>
      </c>
      <c r="Q141" s="3">
        <v>958</v>
      </c>
      <c r="R141" s="1" t="s">
        <v>1951</v>
      </c>
      <c r="S141" s="3">
        <v>141</v>
      </c>
      <c r="T141">
        <v>7</v>
      </c>
      <c r="U141" t="str">
        <f>IF(Ecommerce_Sales[[#This Row],[Delivery_Time_Days]]&gt;7,"Delay",IF(Ecommerce_Sales[[#This Row],[Delivery_Time_Days]] = 0,"No delivery",IF(Ecommerce_Sales[[#This Row],[Delivery_Time_Days]]&lt;=7,"On-time")))</f>
        <v>On-time</v>
      </c>
      <c r="V141" s="7">
        <f>Ecommerce_Sales[[#This Row],[Profit]]/Ecommerce_Sales[[#This Row],[Total_Price]]</f>
        <v>0.24947807933194155</v>
      </c>
      <c r="W141" s="3">
        <v>239</v>
      </c>
      <c r="X141" s="3"/>
    </row>
    <row r="142" spans="1:24" x14ac:dyDescent="0.25">
      <c r="A142" s="1" t="s">
        <v>2398</v>
      </c>
      <c r="B142" s="1" t="s">
        <v>894</v>
      </c>
      <c r="C142" s="1" t="s">
        <v>895</v>
      </c>
      <c r="D142" s="1" t="s">
        <v>2102</v>
      </c>
      <c r="E142" s="1" t="s">
        <v>1966</v>
      </c>
      <c r="F142" s="2">
        <v>45311</v>
      </c>
      <c r="G142" s="2">
        <v>45174</v>
      </c>
      <c r="H142" s="2" t="str">
        <f>TEXT(Ecommerce_Sales[[#This Row],[Order_Date]],"mmmm")</f>
        <v>September</v>
      </c>
      <c r="I142" s="2" t="str">
        <f>TEXT(Ecommerce_Sales[[#This Row],[Order_Date]],"yyyy")</f>
        <v>2023</v>
      </c>
      <c r="J142" s="2" t="str">
        <f>TEXT(Ecommerce_Sales[[#This Row],[Order_Date]],"mmmm")</f>
        <v>September</v>
      </c>
      <c r="K142" s="1" t="s">
        <v>1947</v>
      </c>
      <c r="L142" s="1" t="s">
        <v>2399</v>
      </c>
      <c r="M142" s="1" t="s">
        <v>2043</v>
      </c>
      <c r="N142" s="1" t="s">
        <v>1989</v>
      </c>
      <c r="O142" s="3">
        <v>1078</v>
      </c>
      <c r="P142">
        <v>5</v>
      </c>
      <c r="Q142" s="3">
        <v>5391</v>
      </c>
      <c r="R142" s="1" t="s">
        <v>1951</v>
      </c>
      <c r="S142" s="3">
        <v>475</v>
      </c>
      <c r="T142">
        <v>6</v>
      </c>
      <c r="U142" t="str">
        <f>IF(Ecommerce_Sales[[#This Row],[Delivery_Time_Days]]&gt;7,"Delay",IF(Ecommerce_Sales[[#This Row],[Delivery_Time_Days]] = 0,"No delivery",IF(Ecommerce_Sales[[#This Row],[Delivery_Time_Days]]&lt;=7,"On-time")))</f>
        <v>On-time</v>
      </c>
      <c r="V142" s="7">
        <f>Ecommerce_Sales[[#This Row],[Profit]]/Ecommerce_Sales[[#This Row],[Total_Price]]</f>
        <v>0.25004637358560566</v>
      </c>
      <c r="W142" s="3">
        <v>1348</v>
      </c>
      <c r="X142" s="3"/>
    </row>
    <row r="143" spans="1:24" x14ac:dyDescent="0.25">
      <c r="A143" s="1" t="s">
        <v>2400</v>
      </c>
      <c r="B143" s="1" t="s">
        <v>1749</v>
      </c>
      <c r="C143" s="1" t="s">
        <v>1750</v>
      </c>
      <c r="D143" s="1" t="s">
        <v>2401</v>
      </c>
      <c r="E143" s="1" t="s">
        <v>1954</v>
      </c>
      <c r="F143" s="2">
        <v>45044</v>
      </c>
      <c r="G143" s="2">
        <v>45385</v>
      </c>
      <c r="H143" s="2" t="str">
        <f>TEXT(Ecommerce_Sales[[#This Row],[Order_Date]],"mmmm")</f>
        <v>April</v>
      </c>
      <c r="I143" s="2" t="str">
        <f>TEXT(Ecommerce_Sales[[#This Row],[Order_Date]],"yyyy")</f>
        <v>2024</v>
      </c>
      <c r="J143" s="2" t="str">
        <f>TEXT(Ecommerce_Sales[[#This Row],[Order_Date]],"mmmm")</f>
        <v>April</v>
      </c>
      <c r="K143" s="1" t="s">
        <v>1986</v>
      </c>
      <c r="L143" s="1" t="s">
        <v>2402</v>
      </c>
      <c r="M143" s="1" t="s">
        <v>2007</v>
      </c>
      <c r="N143" s="1" t="s">
        <v>1973</v>
      </c>
      <c r="O143" s="3">
        <v>816</v>
      </c>
      <c r="P143">
        <v>3</v>
      </c>
      <c r="Q143" s="3">
        <v>2448</v>
      </c>
      <c r="R143" s="1" t="s">
        <v>1951</v>
      </c>
      <c r="S143" s="3">
        <v>164</v>
      </c>
      <c r="U143" t="str">
        <f>IF(Ecommerce_Sales[[#This Row],[Delivery_Time_Days]]&gt;7,"Delay",IF(Ecommerce_Sales[[#This Row],[Delivery_Time_Days]] = 0,"No delivery",IF(Ecommerce_Sales[[#This Row],[Delivery_Time_Days]]&lt;=7,"On-time")))</f>
        <v>No delivery</v>
      </c>
      <c r="V143" s="7">
        <f>Ecommerce_Sales[[#This Row],[Profit]]/Ecommerce_Sales[[#This Row],[Total_Price]]</f>
        <v>0.30024509803921567</v>
      </c>
      <c r="W143" s="3">
        <v>735</v>
      </c>
      <c r="X143" s="3"/>
    </row>
    <row r="144" spans="1:24" x14ac:dyDescent="0.25">
      <c r="A144" s="1" t="s">
        <v>2403</v>
      </c>
      <c r="B144" s="1" t="s">
        <v>1291</v>
      </c>
      <c r="C144" s="1" t="s">
        <v>1292</v>
      </c>
      <c r="D144" s="1" t="s">
        <v>2404</v>
      </c>
      <c r="E144" s="1" t="s">
        <v>1996</v>
      </c>
      <c r="F144" s="2">
        <v>45355</v>
      </c>
      <c r="G144" s="2">
        <v>45156</v>
      </c>
      <c r="H144" s="2" t="str">
        <f>TEXT(Ecommerce_Sales[[#This Row],[Order_Date]],"mmmm")</f>
        <v>August</v>
      </c>
      <c r="I144" s="2" t="str">
        <f>TEXT(Ecommerce_Sales[[#This Row],[Order_Date]],"yyyy")</f>
        <v>2023</v>
      </c>
      <c r="J144" s="2" t="str">
        <f>TEXT(Ecommerce_Sales[[#This Row],[Order_Date]],"mmmm")</f>
        <v>August</v>
      </c>
      <c r="K144" s="1" t="s">
        <v>1992</v>
      </c>
      <c r="L144" s="1" t="s">
        <v>2405</v>
      </c>
      <c r="M144" s="1" t="s">
        <v>2007</v>
      </c>
      <c r="N144" s="1" t="s">
        <v>1973</v>
      </c>
      <c r="O144" s="3">
        <v>178</v>
      </c>
      <c r="P144">
        <v>6</v>
      </c>
      <c r="Q144" s="3">
        <v>1066</v>
      </c>
      <c r="R144" s="1" t="s">
        <v>1951</v>
      </c>
      <c r="S144" s="3">
        <v>131</v>
      </c>
      <c r="U144" t="str">
        <f>IF(Ecommerce_Sales[[#This Row],[Delivery_Time_Days]]&gt;7,"Delay",IF(Ecommerce_Sales[[#This Row],[Delivery_Time_Days]] = 0,"No delivery",IF(Ecommerce_Sales[[#This Row],[Delivery_Time_Days]]&lt;=7,"On-time")))</f>
        <v>No delivery</v>
      </c>
      <c r="V144" s="7">
        <f>Ecommerce_Sales[[#This Row],[Profit]]/Ecommerce_Sales[[#This Row],[Total_Price]]</f>
        <v>0.30018761726078802</v>
      </c>
      <c r="W144" s="3">
        <v>320</v>
      </c>
      <c r="X144" s="3"/>
    </row>
    <row r="145" spans="1:24" x14ac:dyDescent="0.25">
      <c r="A145" s="1" t="s">
        <v>2406</v>
      </c>
      <c r="B145" s="1" t="s">
        <v>1759</v>
      </c>
      <c r="C145" s="1" t="s">
        <v>1760</v>
      </c>
      <c r="D145" s="1" t="s">
        <v>2407</v>
      </c>
      <c r="E145" s="1" t="s">
        <v>1954</v>
      </c>
      <c r="F145" s="2">
        <v>45556</v>
      </c>
      <c r="G145" s="2">
        <v>45330</v>
      </c>
      <c r="H145" s="2" t="str">
        <f>TEXT(Ecommerce_Sales[[#This Row],[Order_Date]],"mmmm")</f>
        <v>February</v>
      </c>
      <c r="I145" s="2" t="str">
        <f>TEXT(Ecommerce_Sales[[#This Row],[Order_Date]],"yyyy")</f>
        <v>2024</v>
      </c>
      <c r="J145" s="2" t="str">
        <f>TEXT(Ecommerce_Sales[[#This Row],[Order_Date]],"mmmm")</f>
        <v>February</v>
      </c>
      <c r="K145" s="1" t="s">
        <v>1947</v>
      </c>
      <c r="L145" s="1" t="s">
        <v>2408</v>
      </c>
      <c r="M145" s="1" t="s">
        <v>2007</v>
      </c>
      <c r="N145" s="1" t="s">
        <v>1973</v>
      </c>
      <c r="O145" s="3">
        <v>922</v>
      </c>
      <c r="P145">
        <v>4</v>
      </c>
      <c r="Q145" s="3">
        <v>3687</v>
      </c>
      <c r="R145" s="1" t="s">
        <v>1958</v>
      </c>
      <c r="S145" s="3">
        <v>414</v>
      </c>
      <c r="T145">
        <v>8</v>
      </c>
      <c r="U145" t="str">
        <f>IF(Ecommerce_Sales[[#This Row],[Delivery_Time_Days]]&gt;7,"Delay",IF(Ecommerce_Sales[[#This Row],[Delivery_Time_Days]] = 0,"No delivery",IF(Ecommerce_Sales[[#This Row],[Delivery_Time_Days]]&lt;=7,"On-time")))</f>
        <v>Delay</v>
      </c>
      <c r="V145" s="7">
        <f>Ecommerce_Sales[[#This Row],[Profit]]/Ecommerce_Sales[[#This Row],[Total_Price]]</f>
        <v>0.29997287767832925</v>
      </c>
      <c r="W145" s="3">
        <v>1106</v>
      </c>
      <c r="X145" s="3"/>
    </row>
    <row r="146" spans="1:24" x14ac:dyDescent="0.25">
      <c r="A146" s="1" t="s">
        <v>2409</v>
      </c>
      <c r="B146" s="1" t="s">
        <v>234</v>
      </c>
      <c r="C146" s="1" t="s">
        <v>235</v>
      </c>
      <c r="D146" s="1" t="s">
        <v>2410</v>
      </c>
      <c r="E146" s="1" t="s">
        <v>1996</v>
      </c>
      <c r="F146" s="2">
        <v>45139</v>
      </c>
      <c r="G146" s="2">
        <v>45615</v>
      </c>
      <c r="H146" s="2" t="str">
        <f>TEXT(Ecommerce_Sales[[#This Row],[Order_Date]],"mmmm")</f>
        <v>November</v>
      </c>
      <c r="I146" s="2" t="str">
        <f>TEXT(Ecommerce_Sales[[#This Row],[Order_Date]],"yyyy")</f>
        <v>2024</v>
      </c>
      <c r="J146" s="2" t="str">
        <f>TEXT(Ecommerce_Sales[[#This Row],[Order_Date]],"mmmm")</f>
        <v>November</v>
      </c>
      <c r="K146" s="1" t="s">
        <v>1947</v>
      </c>
      <c r="L146" s="1" t="s">
        <v>2411</v>
      </c>
      <c r="M146" s="1" t="s">
        <v>2026</v>
      </c>
      <c r="N146" s="1" t="s">
        <v>1978</v>
      </c>
      <c r="O146" s="3">
        <v>469</v>
      </c>
      <c r="P146">
        <v>3</v>
      </c>
      <c r="Q146" s="3">
        <v>1408</v>
      </c>
      <c r="R146" s="1" t="s">
        <v>1958</v>
      </c>
      <c r="S146" s="3">
        <v>98</v>
      </c>
      <c r="T146">
        <v>5</v>
      </c>
      <c r="U146" t="str">
        <f>IF(Ecommerce_Sales[[#This Row],[Delivery_Time_Days]]&gt;7,"Delay",IF(Ecommerce_Sales[[#This Row],[Delivery_Time_Days]] = 0,"No delivery",IF(Ecommerce_Sales[[#This Row],[Delivery_Time_Days]]&lt;=7,"On-time")))</f>
        <v>On-time</v>
      </c>
      <c r="V146" s="7">
        <f>Ecommerce_Sales[[#This Row],[Profit]]/Ecommerce_Sales[[#This Row],[Total_Price]]</f>
        <v>0.35014204545454547</v>
      </c>
      <c r="W146" s="3">
        <v>493</v>
      </c>
      <c r="X146" s="3"/>
    </row>
    <row r="147" spans="1:24" x14ac:dyDescent="0.25">
      <c r="A147" s="1" t="s">
        <v>2412</v>
      </c>
      <c r="B147" s="1" t="s">
        <v>248</v>
      </c>
      <c r="C147" s="1" t="s">
        <v>626</v>
      </c>
      <c r="D147" s="1" t="s">
        <v>2413</v>
      </c>
      <c r="E147" s="1" t="s">
        <v>1954</v>
      </c>
      <c r="F147" s="2">
        <v>45116</v>
      </c>
      <c r="G147" s="2">
        <v>45102</v>
      </c>
      <c r="H147" s="2" t="str">
        <f>TEXT(Ecommerce_Sales[[#This Row],[Order_Date]],"mmmm")</f>
        <v>June</v>
      </c>
      <c r="I147" s="2" t="str">
        <f>TEXT(Ecommerce_Sales[[#This Row],[Order_Date]],"yyyy")</f>
        <v>2023</v>
      </c>
      <c r="J147" s="2" t="str">
        <f>TEXT(Ecommerce_Sales[[#This Row],[Order_Date]],"mmmm")</f>
        <v>June</v>
      </c>
      <c r="K147" s="1" t="s">
        <v>1992</v>
      </c>
      <c r="L147" s="1" t="s">
        <v>2414</v>
      </c>
      <c r="M147" s="1" t="s">
        <v>2007</v>
      </c>
      <c r="N147" s="1" t="s">
        <v>1973</v>
      </c>
      <c r="O147" s="3">
        <v>231</v>
      </c>
      <c r="P147">
        <v>4</v>
      </c>
      <c r="Q147" s="3">
        <v>925</v>
      </c>
      <c r="R147" s="1" t="s">
        <v>1951</v>
      </c>
      <c r="S147" s="3">
        <v>135</v>
      </c>
      <c r="U147" t="str">
        <f>IF(Ecommerce_Sales[[#This Row],[Delivery_Time_Days]]&gt;7,"Delay",IF(Ecommerce_Sales[[#This Row],[Delivery_Time_Days]] = 0,"No delivery",IF(Ecommerce_Sales[[#This Row],[Delivery_Time_Days]]&lt;=7,"On-time")))</f>
        <v>No delivery</v>
      </c>
      <c r="V147" s="7">
        <f>Ecommerce_Sales[[#This Row],[Profit]]/Ecommerce_Sales[[#This Row],[Total_Price]]</f>
        <v>0.30054054054054052</v>
      </c>
      <c r="W147" s="3">
        <v>278</v>
      </c>
      <c r="X147" s="3"/>
    </row>
    <row r="148" spans="1:24" x14ac:dyDescent="0.25">
      <c r="A148" s="1" t="s">
        <v>2415</v>
      </c>
      <c r="B148" s="1" t="s">
        <v>150</v>
      </c>
      <c r="C148" s="1" t="s">
        <v>151</v>
      </c>
      <c r="D148" s="1" t="s">
        <v>2416</v>
      </c>
      <c r="E148" s="1" t="s">
        <v>1961</v>
      </c>
      <c r="F148" s="2">
        <v>45431</v>
      </c>
      <c r="G148" s="2">
        <v>45608</v>
      </c>
      <c r="H148" s="2" t="str">
        <f>TEXT(Ecommerce_Sales[[#This Row],[Order_Date]],"mmmm")</f>
        <v>November</v>
      </c>
      <c r="I148" s="2" t="str">
        <f>TEXT(Ecommerce_Sales[[#This Row],[Order_Date]],"yyyy")</f>
        <v>2024</v>
      </c>
      <c r="J148" s="2" t="str">
        <f>TEXT(Ecommerce_Sales[[#This Row],[Order_Date]],"mmmm")</f>
        <v>November</v>
      </c>
      <c r="K148" s="1" t="s">
        <v>1947</v>
      </c>
      <c r="L148" s="1" t="s">
        <v>2417</v>
      </c>
      <c r="M148" s="1" t="s">
        <v>2054</v>
      </c>
      <c r="N148" s="1" t="s">
        <v>1957</v>
      </c>
      <c r="O148" s="3">
        <v>316</v>
      </c>
      <c r="P148">
        <v>3</v>
      </c>
      <c r="Q148" s="3">
        <v>949</v>
      </c>
      <c r="R148" s="1" t="s">
        <v>1958</v>
      </c>
      <c r="S148" s="3">
        <v>132</v>
      </c>
      <c r="T148">
        <v>5</v>
      </c>
      <c r="U148" t="str">
        <f>IF(Ecommerce_Sales[[#This Row],[Delivery_Time_Days]]&gt;7,"Delay",IF(Ecommerce_Sales[[#This Row],[Delivery_Time_Days]] = 0,"No delivery",IF(Ecommerce_Sales[[#This Row],[Delivery_Time_Days]]&lt;=7,"On-time")))</f>
        <v>On-time</v>
      </c>
      <c r="V148" s="7">
        <f>Ecommerce_Sales[[#This Row],[Profit]]/Ecommerce_Sales[[#This Row],[Total_Price]]</f>
        <v>0.14963119072708114</v>
      </c>
      <c r="W148" s="3">
        <v>142</v>
      </c>
      <c r="X148" s="3"/>
    </row>
    <row r="149" spans="1:24" x14ac:dyDescent="0.25">
      <c r="A149" s="1" t="s">
        <v>2418</v>
      </c>
      <c r="B149" s="1" t="s">
        <v>426</v>
      </c>
      <c r="C149" s="1" t="s">
        <v>427</v>
      </c>
      <c r="D149" s="1" t="s">
        <v>2419</v>
      </c>
      <c r="E149" s="1" t="s">
        <v>1996</v>
      </c>
      <c r="F149" s="2">
        <v>45155</v>
      </c>
      <c r="G149" s="2">
        <v>45232</v>
      </c>
      <c r="H149" s="2" t="str">
        <f>TEXT(Ecommerce_Sales[[#This Row],[Order_Date]],"mmmm")</f>
        <v>November</v>
      </c>
      <c r="I149" s="2" t="str">
        <f>TEXT(Ecommerce_Sales[[#This Row],[Order_Date]],"yyyy")</f>
        <v>2023</v>
      </c>
      <c r="J149" s="2" t="str">
        <f>TEXT(Ecommerce_Sales[[#This Row],[Order_Date]],"mmmm")</f>
        <v>November</v>
      </c>
      <c r="K149" s="1" t="s">
        <v>1947</v>
      </c>
      <c r="L149" s="1" t="s">
        <v>2420</v>
      </c>
      <c r="M149" s="1" t="s">
        <v>2058</v>
      </c>
      <c r="N149" s="1" t="s">
        <v>1950</v>
      </c>
      <c r="O149" s="3">
        <v>790</v>
      </c>
      <c r="P149">
        <v>3</v>
      </c>
      <c r="Q149" s="3">
        <v>2371</v>
      </c>
      <c r="R149" s="1" t="s">
        <v>2012</v>
      </c>
      <c r="S149" s="3">
        <v>305</v>
      </c>
      <c r="T149">
        <v>10</v>
      </c>
      <c r="U149" t="str">
        <f>IF(Ecommerce_Sales[[#This Row],[Delivery_Time_Days]]&gt;7,"Delay",IF(Ecommerce_Sales[[#This Row],[Delivery_Time_Days]] = 0,"No delivery",IF(Ecommerce_Sales[[#This Row],[Delivery_Time_Days]]&lt;=7,"On-time")))</f>
        <v>Delay</v>
      </c>
      <c r="V149" s="7">
        <f>Ecommerce_Sales[[#This Row],[Profit]]/Ecommerce_Sales[[#This Row],[Total_Price]]</f>
        <v>0.3998312948123155</v>
      </c>
      <c r="W149" s="3">
        <v>948</v>
      </c>
      <c r="X149" s="3"/>
    </row>
    <row r="150" spans="1:24" x14ac:dyDescent="0.25">
      <c r="A150" s="1" t="s">
        <v>2421</v>
      </c>
      <c r="B150" s="1" t="s">
        <v>362</v>
      </c>
      <c r="C150" s="1" t="s">
        <v>363</v>
      </c>
      <c r="D150" s="1" t="s">
        <v>2422</v>
      </c>
      <c r="E150" s="1" t="s">
        <v>1946</v>
      </c>
      <c r="F150" s="2">
        <v>45317</v>
      </c>
      <c r="G150" s="2">
        <v>45324</v>
      </c>
      <c r="H150" s="2" t="str">
        <f>TEXT(Ecommerce_Sales[[#This Row],[Order_Date]],"mmmm")</f>
        <v>February</v>
      </c>
      <c r="I150" s="2" t="str">
        <f>TEXT(Ecommerce_Sales[[#This Row],[Order_Date]],"yyyy")</f>
        <v>2024</v>
      </c>
      <c r="J150" s="2" t="str">
        <f>TEXT(Ecommerce_Sales[[#This Row],[Order_Date]],"mmmm")</f>
        <v>February</v>
      </c>
      <c r="K150" s="1" t="s">
        <v>1947</v>
      </c>
      <c r="L150" s="1" t="s">
        <v>2423</v>
      </c>
      <c r="M150" s="1" t="s">
        <v>1998</v>
      </c>
      <c r="N150" s="1" t="s">
        <v>1973</v>
      </c>
      <c r="O150" s="3">
        <v>825</v>
      </c>
      <c r="P150">
        <v>1</v>
      </c>
      <c r="Q150" s="3">
        <v>825</v>
      </c>
      <c r="R150" s="1" t="s">
        <v>1958</v>
      </c>
      <c r="S150" s="3">
        <v>85</v>
      </c>
      <c r="T150">
        <v>5</v>
      </c>
      <c r="U150" t="str">
        <f>IF(Ecommerce_Sales[[#This Row],[Delivery_Time_Days]]&gt;7,"Delay",IF(Ecommerce_Sales[[#This Row],[Delivery_Time_Days]] = 0,"No delivery",IF(Ecommerce_Sales[[#This Row],[Delivery_Time_Days]]&lt;=7,"On-time")))</f>
        <v>On-time</v>
      </c>
      <c r="V150" s="7">
        <f>Ecommerce_Sales[[#This Row],[Profit]]/Ecommerce_Sales[[#This Row],[Total_Price]]</f>
        <v>0.29939393939393938</v>
      </c>
      <c r="W150" s="3">
        <v>247</v>
      </c>
      <c r="X150" s="3"/>
    </row>
    <row r="151" spans="1:24" x14ac:dyDescent="0.25">
      <c r="A151" s="1" t="s">
        <v>2424</v>
      </c>
      <c r="B151" s="1" t="s">
        <v>264</v>
      </c>
      <c r="C151" s="1" t="s">
        <v>265</v>
      </c>
      <c r="D151" s="1" t="s">
        <v>2335</v>
      </c>
      <c r="E151" s="1" t="s">
        <v>1946</v>
      </c>
      <c r="F151" s="2">
        <v>44945</v>
      </c>
      <c r="G151" s="2">
        <v>45117</v>
      </c>
      <c r="H151" s="2" t="str">
        <f>TEXT(Ecommerce_Sales[[#This Row],[Order_Date]],"mmmm")</f>
        <v>July</v>
      </c>
      <c r="I151" s="2" t="str">
        <f>TEXT(Ecommerce_Sales[[#This Row],[Order_Date]],"yyyy")</f>
        <v>2023</v>
      </c>
      <c r="J151" s="2" t="str">
        <f>TEXT(Ecommerce_Sales[[#This Row],[Order_Date]],"mmmm")</f>
        <v>July</v>
      </c>
      <c r="K151" s="1" t="s">
        <v>1947</v>
      </c>
      <c r="L151" s="1" t="s">
        <v>2425</v>
      </c>
      <c r="M151" s="1" t="s">
        <v>1988</v>
      </c>
      <c r="N151" s="1" t="s">
        <v>1989</v>
      </c>
      <c r="O151" s="3">
        <v>1065</v>
      </c>
      <c r="P151">
        <v>6</v>
      </c>
      <c r="Q151" s="3">
        <v>6389</v>
      </c>
      <c r="R151" s="1" t="s">
        <v>2016</v>
      </c>
      <c r="S151" s="3">
        <v>840</v>
      </c>
      <c r="T151">
        <v>10</v>
      </c>
      <c r="U151" t="str">
        <f>IF(Ecommerce_Sales[[#This Row],[Delivery_Time_Days]]&gt;7,"Delay",IF(Ecommerce_Sales[[#This Row],[Delivery_Time_Days]] = 0,"No delivery",IF(Ecommerce_Sales[[#This Row],[Delivery_Time_Days]]&lt;=7,"On-time")))</f>
        <v>Delay</v>
      </c>
      <c r="V151" s="7">
        <f>Ecommerce_Sales[[#This Row],[Profit]]/Ecommerce_Sales[[#This Row],[Total_Price]]</f>
        <v>0.24996087024573485</v>
      </c>
      <c r="W151" s="3">
        <v>1597</v>
      </c>
      <c r="X151" s="3"/>
    </row>
    <row r="152" spans="1:24" x14ac:dyDescent="0.25">
      <c r="A152" s="1" t="s">
        <v>2426</v>
      </c>
      <c r="B152" s="1" t="s">
        <v>912</v>
      </c>
      <c r="C152" s="1" t="s">
        <v>913</v>
      </c>
      <c r="D152" s="1" t="s">
        <v>2427</v>
      </c>
      <c r="E152" s="1" t="s">
        <v>1961</v>
      </c>
      <c r="F152" s="2">
        <v>45458</v>
      </c>
      <c r="G152" s="2">
        <v>45220</v>
      </c>
      <c r="H152" s="2" t="str">
        <f>TEXT(Ecommerce_Sales[[#This Row],[Order_Date]],"mmmm")</f>
        <v>October</v>
      </c>
      <c r="I152" s="2" t="str">
        <f>TEXT(Ecommerce_Sales[[#This Row],[Order_Date]],"yyyy")</f>
        <v>2023</v>
      </c>
      <c r="J152" s="2" t="str">
        <f>TEXT(Ecommerce_Sales[[#This Row],[Order_Date]],"mmmm")</f>
        <v>October</v>
      </c>
      <c r="K152" s="1" t="s">
        <v>1947</v>
      </c>
      <c r="L152" s="1" t="s">
        <v>2428</v>
      </c>
      <c r="M152" s="1" t="s">
        <v>1998</v>
      </c>
      <c r="N152" s="1" t="s">
        <v>1973</v>
      </c>
      <c r="O152" s="3">
        <v>608</v>
      </c>
      <c r="P152">
        <v>3</v>
      </c>
      <c r="Q152" s="3">
        <v>1825</v>
      </c>
      <c r="R152" s="1" t="s">
        <v>1958</v>
      </c>
      <c r="S152" s="3">
        <v>270</v>
      </c>
      <c r="T152">
        <v>6</v>
      </c>
      <c r="U152" t="str">
        <f>IF(Ecommerce_Sales[[#This Row],[Delivery_Time_Days]]&gt;7,"Delay",IF(Ecommerce_Sales[[#This Row],[Delivery_Time_Days]] = 0,"No delivery",IF(Ecommerce_Sales[[#This Row],[Delivery_Time_Days]]&lt;=7,"On-time")))</f>
        <v>On-time</v>
      </c>
      <c r="V152" s="7">
        <f>Ecommerce_Sales[[#This Row],[Profit]]/Ecommerce_Sales[[#This Row],[Total_Price]]</f>
        <v>0.29972602739726029</v>
      </c>
      <c r="W152" s="3">
        <v>547</v>
      </c>
      <c r="X152" s="3"/>
    </row>
    <row r="153" spans="1:24" x14ac:dyDescent="0.25">
      <c r="A153" s="1" t="s">
        <v>2429</v>
      </c>
      <c r="B153" s="1" t="s">
        <v>1065</v>
      </c>
      <c r="C153" s="1" t="s">
        <v>1066</v>
      </c>
      <c r="D153" s="1" t="s">
        <v>2430</v>
      </c>
      <c r="E153" s="1" t="s">
        <v>1981</v>
      </c>
      <c r="F153" s="2">
        <v>45009</v>
      </c>
      <c r="G153" s="2">
        <v>45536</v>
      </c>
      <c r="H153" s="2" t="str">
        <f>TEXT(Ecommerce_Sales[[#This Row],[Order_Date]],"mmmm")</f>
        <v>September</v>
      </c>
      <c r="I153" s="2" t="str">
        <f>TEXT(Ecommerce_Sales[[#This Row],[Order_Date]],"yyyy")</f>
        <v>2024</v>
      </c>
      <c r="J153" s="2" t="str">
        <f>TEXT(Ecommerce_Sales[[#This Row],[Order_Date]],"mmmm")</f>
        <v>September</v>
      </c>
      <c r="K153" s="1" t="s">
        <v>1947</v>
      </c>
      <c r="L153" s="1" t="s">
        <v>2431</v>
      </c>
      <c r="M153" s="1" t="s">
        <v>2002</v>
      </c>
      <c r="N153" s="1" t="s">
        <v>1989</v>
      </c>
      <c r="O153" s="3">
        <v>91</v>
      </c>
      <c r="P153">
        <v>4</v>
      </c>
      <c r="Q153" s="3">
        <v>366</v>
      </c>
      <c r="R153" s="1" t="s">
        <v>1958</v>
      </c>
      <c r="S153" s="3">
        <v>22</v>
      </c>
      <c r="T153">
        <v>8</v>
      </c>
      <c r="U153" t="str">
        <f>IF(Ecommerce_Sales[[#This Row],[Delivery_Time_Days]]&gt;7,"Delay",IF(Ecommerce_Sales[[#This Row],[Delivery_Time_Days]] = 0,"No delivery",IF(Ecommerce_Sales[[#This Row],[Delivery_Time_Days]]&lt;=7,"On-time")))</f>
        <v>Delay</v>
      </c>
      <c r="V153" s="7">
        <f>Ecommerce_Sales[[#This Row],[Profit]]/Ecommerce_Sales[[#This Row],[Total_Price]]</f>
        <v>0.24863387978142076</v>
      </c>
      <c r="W153" s="3">
        <v>91</v>
      </c>
      <c r="X153" s="3"/>
    </row>
    <row r="154" spans="1:24" x14ac:dyDescent="0.25">
      <c r="A154" s="1" t="s">
        <v>2432</v>
      </c>
      <c r="B154" s="1" t="s">
        <v>962</v>
      </c>
      <c r="C154" s="1" t="s">
        <v>963</v>
      </c>
      <c r="D154" s="1" t="s">
        <v>2433</v>
      </c>
      <c r="E154" s="1" t="s">
        <v>1981</v>
      </c>
      <c r="F154" s="2">
        <v>45575</v>
      </c>
      <c r="G154" s="2">
        <v>45262</v>
      </c>
      <c r="H154" s="2" t="str">
        <f>TEXT(Ecommerce_Sales[[#This Row],[Order_Date]],"mmmm")</f>
        <v>December</v>
      </c>
      <c r="I154" s="2" t="str">
        <f>TEXT(Ecommerce_Sales[[#This Row],[Order_Date]],"yyyy")</f>
        <v>2023</v>
      </c>
      <c r="J154" s="2" t="str">
        <f>TEXT(Ecommerce_Sales[[#This Row],[Order_Date]],"mmmm")</f>
        <v>December</v>
      </c>
      <c r="K154" s="1" t="s">
        <v>1947</v>
      </c>
      <c r="L154" s="1" t="s">
        <v>2434</v>
      </c>
      <c r="M154" s="1" t="s">
        <v>1963</v>
      </c>
      <c r="N154" s="1" t="s">
        <v>1957</v>
      </c>
      <c r="O154" s="3">
        <v>1217</v>
      </c>
      <c r="P154">
        <v>4</v>
      </c>
      <c r="Q154" s="3">
        <v>4867</v>
      </c>
      <c r="R154" s="1" t="s">
        <v>1958</v>
      </c>
      <c r="S154" s="3">
        <v>563</v>
      </c>
      <c r="T154">
        <v>8</v>
      </c>
      <c r="U154" t="str">
        <f>IF(Ecommerce_Sales[[#This Row],[Delivery_Time_Days]]&gt;7,"Delay",IF(Ecommerce_Sales[[#This Row],[Delivery_Time_Days]] = 0,"No delivery",IF(Ecommerce_Sales[[#This Row],[Delivery_Time_Days]]&lt;=7,"On-time")))</f>
        <v>Delay</v>
      </c>
      <c r="V154" s="7">
        <f>Ecommerce_Sales[[#This Row],[Profit]]/Ecommerce_Sales[[#This Row],[Total_Price]]</f>
        <v>0.14998972673104582</v>
      </c>
      <c r="W154" s="3">
        <v>730</v>
      </c>
      <c r="X154" s="3"/>
    </row>
    <row r="155" spans="1:24" x14ac:dyDescent="0.25">
      <c r="A155" s="1" t="s">
        <v>2435</v>
      </c>
      <c r="B155" s="1" t="s">
        <v>1051</v>
      </c>
      <c r="C155" s="1" t="s">
        <v>1052</v>
      </c>
      <c r="D155" s="1" t="s">
        <v>2436</v>
      </c>
      <c r="E155" s="1" t="s">
        <v>1996</v>
      </c>
      <c r="F155" s="2">
        <v>45438</v>
      </c>
      <c r="G155" s="2">
        <v>45190</v>
      </c>
      <c r="H155" s="2" t="str">
        <f>TEXT(Ecommerce_Sales[[#This Row],[Order_Date]],"mmmm")</f>
        <v>September</v>
      </c>
      <c r="I155" s="2" t="str">
        <f>TEXT(Ecommerce_Sales[[#This Row],[Order_Date]],"yyyy")</f>
        <v>2023</v>
      </c>
      <c r="J155" s="2" t="str">
        <f>TEXT(Ecommerce_Sales[[#This Row],[Order_Date]],"mmmm")</f>
        <v>September</v>
      </c>
      <c r="K155" s="1" t="s">
        <v>1947</v>
      </c>
      <c r="L155" s="1" t="s">
        <v>2437</v>
      </c>
      <c r="M155" s="1" t="s">
        <v>1998</v>
      </c>
      <c r="N155" s="1" t="s">
        <v>1973</v>
      </c>
      <c r="O155" s="3">
        <v>78</v>
      </c>
      <c r="P155">
        <v>5</v>
      </c>
      <c r="Q155" s="3">
        <v>390</v>
      </c>
      <c r="R155" s="1" t="s">
        <v>1958</v>
      </c>
      <c r="S155" s="3">
        <v>48</v>
      </c>
      <c r="T155">
        <v>2</v>
      </c>
      <c r="U155" t="str">
        <f>IF(Ecommerce_Sales[[#This Row],[Delivery_Time_Days]]&gt;7,"Delay",IF(Ecommerce_Sales[[#This Row],[Delivery_Time_Days]] = 0,"No delivery",IF(Ecommerce_Sales[[#This Row],[Delivery_Time_Days]]&lt;=7,"On-time")))</f>
        <v>On-time</v>
      </c>
      <c r="V155" s="7">
        <f>Ecommerce_Sales[[#This Row],[Profit]]/Ecommerce_Sales[[#This Row],[Total_Price]]</f>
        <v>0.3</v>
      </c>
      <c r="W155" s="3">
        <v>117</v>
      </c>
      <c r="X155" s="3"/>
    </row>
    <row r="156" spans="1:24" x14ac:dyDescent="0.25">
      <c r="A156" s="1" t="s">
        <v>2438</v>
      </c>
      <c r="B156" s="1" t="s">
        <v>464</v>
      </c>
      <c r="C156" s="1" t="s">
        <v>814</v>
      </c>
      <c r="D156" s="1" t="s">
        <v>2439</v>
      </c>
      <c r="E156" s="1" t="s">
        <v>1961</v>
      </c>
      <c r="F156" s="2">
        <v>45549</v>
      </c>
      <c r="G156" s="2">
        <v>45245</v>
      </c>
      <c r="H156" s="2" t="str">
        <f>TEXT(Ecommerce_Sales[[#This Row],[Order_Date]],"mmmm")</f>
        <v>November</v>
      </c>
      <c r="I156" s="2" t="str">
        <f>TEXT(Ecommerce_Sales[[#This Row],[Order_Date]],"yyyy")</f>
        <v>2023</v>
      </c>
      <c r="J156" s="2" t="str">
        <f>TEXT(Ecommerce_Sales[[#This Row],[Order_Date]],"mmmm")</f>
        <v>November</v>
      </c>
      <c r="K156" s="1" t="s">
        <v>1947</v>
      </c>
      <c r="L156" s="1" t="s">
        <v>2440</v>
      </c>
      <c r="M156" s="1" t="s">
        <v>2026</v>
      </c>
      <c r="N156" s="1" t="s">
        <v>1978</v>
      </c>
      <c r="O156" s="3">
        <v>555</v>
      </c>
      <c r="P156">
        <v>6</v>
      </c>
      <c r="Q156" s="3">
        <v>3329</v>
      </c>
      <c r="R156" s="1" t="s">
        <v>1958</v>
      </c>
      <c r="S156" s="3">
        <v>353</v>
      </c>
      <c r="T156">
        <v>5</v>
      </c>
      <c r="U156" t="str">
        <f>IF(Ecommerce_Sales[[#This Row],[Delivery_Time_Days]]&gt;7,"Delay",IF(Ecommerce_Sales[[#This Row],[Delivery_Time_Days]] = 0,"No delivery",IF(Ecommerce_Sales[[#This Row],[Delivery_Time_Days]]&lt;=7,"On-time")))</f>
        <v>On-time</v>
      </c>
      <c r="V156" s="7">
        <f>Ecommerce_Sales[[#This Row],[Profit]]/Ecommerce_Sales[[#This Row],[Total_Price]]</f>
        <v>0.34995494142385103</v>
      </c>
      <c r="W156" s="3">
        <v>1165</v>
      </c>
      <c r="X156" s="3"/>
    </row>
    <row r="157" spans="1:24" x14ac:dyDescent="0.25">
      <c r="A157" s="1" t="s">
        <v>2441</v>
      </c>
      <c r="B157" s="1" t="s">
        <v>1285</v>
      </c>
      <c r="C157" s="1" t="s">
        <v>1286</v>
      </c>
      <c r="D157" s="1" t="s">
        <v>2442</v>
      </c>
      <c r="E157" s="1" t="s">
        <v>2005</v>
      </c>
      <c r="F157" s="2">
        <v>45169</v>
      </c>
      <c r="G157" s="2">
        <v>44964</v>
      </c>
      <c r="H157" s="2" t="str">
        <f>TEXT(Ecommerce_Sales[[#This Row],[Order_Date]],"mmmm")</f>
        <v>February</v>
      </c>
      <c r="I157" s="2" t="str">
        <f>TEXT(Ecommerce_Sales[[#This Row],[Order_Date]],"yyyy")</f>
        <v>2023</v>
      </c>
      <c r="J157" s="2" t="str">
        <f>TEXT(Ecommerce_Sales[[#This Row],[Order_Date]],"mmmm")</f>
        <v>February</v>
      </c>
      <c r="K157" s="1" t="s">
        <v>1992</v>
      </c>
      <c r="L157" s="1" t="s">
        <v>2443</v>
      </c>
      <c r="M157" s="1" t="s">
        <v>2026</v>
      </c>
      <c r="N157" s="1" t="s">
        <v>1978</v>
      </c>
      <c r="O157" s="3">
        <v>172</v>
      </c>
      <c r="P157">
        <v>3</v>
      </c>
      <c r="Q157" s="3">
        <v>517</v>
      </c>
      <c r="R157" s="1" t="s">
        <v>2012</v>
      </c>
      <c r="S157" s="3">
        <v>56</v>
      </c>
      <c r="U157" t="str">
        <f>IF(Ecommerce_Sales[[#This Row],[Delivery_Time_Days]]&gt;7,"Delay",IF(Ecommerce_Sales[[#This Row],[Delivery_Time_Days]] = 0,"No delivery",IF(Ecommerce_Sales[[#This Row],[Delivery_Time_Days]]&lt;=7,"On-time")))</f>
        <v>No delivery</v>
      </c>
      <c r="V157" s="7">
        <f>Ecommerce_Sales[[#This Row],[Profit]]/Ecommerce_Sales[[#This Row],[Total_Price]]</f>
        <v>0.35009671179883944</v>
      </c>
      <c r="W157" s="3">
        <v>181</v>
      </c>
      <c r="X157" s="3"/>
    </row>
    <row r="158" spans="1:24" x14ac:dyDescent="0.25">
      <c r="A158" s="1" t="s">
        <v>2444</v>
      </c>
      <c r="B158" s="1" t="s">
        <v>754</v>
      </c>
      <c r="C158" s="1" t="s">
        <v>755</v>
      </c>
      <c r="D158" s="1" t="s">
        <v>2445</v>
      </c>
      <c r="E158" s="1" t="s">
        <v>1946</v>
      </c>
      <c r="F158" s="2">
        <v>45412</v>
      </c>
      <c r="G158" s="2">
        <v>45482</v>
      </c>
      <c r="H158" s="2" t="str">
        <f>TEXT(Ecommerce_Sales[[#This Row],[Order_Date]],"mmmm")</f>
        <v>July</v>
      </c>
      <c r="I158" s="2" t="str">
        <f>TEXT(Ecommerce_Sales[[#This Row],[Order_Date]],"yyyy")</f>
        <v>2024</v>
      </c>
      <c r="J158" s="2" t="str">
        <f>TEXT(Ecommerce_Sales[[#This Row],[Order_Date]],"mmmm")</f>
        <v>July</v>
      </c>
      <c r="K158" s="1" t="s">
        <v>1947</v>
      </c>
      <c r="L158" s="1" t="s">
        <v>2446</v>
      </c>
      <c r="M158" s="1" t="s">
        <v>2104</v>
      </c>
      <c r="N158" s="1" t="s">
        <v>1978</v>
      </c>
      <c r="O158" s="3">
        <v>1108</v>
      </c>
      <c r="P158">
        <v>5</v>
      </c>
      <c r="Q158" s="3">
        <v>5538</v>
      </c>
      <c r="R158" s="1" t="s">
        <v>1958</v>
      </c>
      <c r="S158" s="3">
        <v>307</v>
      </c>
      <c r="T158">
        <v>6</v>
      </c>
      <c r="U158" t="str">
        <f>IF(Ecommerce_Sales[[#This Row],[Delivery_Time_Days]]&gt;7,"Delay",IF(Ecommerce_Sales[[#This Row],[Delivery_Time_Days]] = 0,"No delivery",IF(Ecommerce_Sales[[#This Row],[Delivery_Time_Days]]&lt;=7,"On-time")))</f>
        <v>On-time</v>
      </c>
      <c r="V158" s="7">
        <f>Ecommerce_Sales[[#This Row],[Profit]]/Ecommerce_Sales[[#This Row],[Total_Price]]</f>
        <v>0.34994582881906827</v>
      </c>
      <c r="W158" s="3">
        <v>1938</v>
      </c>
      <c r="X158" s="3"/>
    </row>
    <row r="159" spans="1:24" x14ac:dyDescent="0.25">
      <c r="A159" s="1" t="s">
        <v>2447</v>
      </c>
      <c r="B159" s="1" t="s">
        <v>817</v>
      </c>
      <c r="C159" s="1" t="s">
        <v>818</v>
      </c>
      <c r="D159" s="1" t="s">
        <v>2448</v>
      </c>
      <c r="E159" s="1" t="s">
        <v>1996</v>
      </c>
      <c r="F159" s="2">
        <v>45228</v>
      </c>
      <c r="G159" s="2">
        <v>45239</v>
      </c>
      <c r="H159" s="2" t="str">
        <f>TEXT(Ecommerce_Sales[[#This Row],[Order_Date]],"mmmm")</f>
        <v>November</v>
      </c>
      <c r="I159" s="2" t="str">
        <f>TEXT(Ecommerce_Sales[[#This Row],[Order_Date]],"yyyy")</f>
        <v>2023</v>
      </c>
      <c r="J159" s="2" t="str">
        <f>TEXT(Ecommerce_Sales[[#This Row],[Order_Date]],"mmmm")</f>
        <v>November</v>
      </c>
      <c r="K159" s="1" t="s">
        <v>1947</v>
      </c>
      <c r="L159" s="1" t="s">
        <v>2449</v>
      </c>
      <c r="M159" s="1" t="s">
        <v>1983</v>
      </c>
      <c r="N159" s="1" t="s">
        <v>1950</v>
      </c>
      <c r="O159" s="3">
        <v>703</v>
      </c>
      <c r="P159">
        <v>6</v>
      </c>
      <c r="Q159" s="3">
        <v>4217</v>
      </c>
      <c r="R159" s="1" t="s">
        <v>1951</v>
      </c>
      <c r="S159" s="3">
        <v>371</v>
      </c>
      <c r="T159">
        <v>3</v>
      </c>
      <c r="U159" t="str">
        <f>IF(Ecommerce_Sales[[#This Row],[Delivery_Time_Days]]&gt;7,"Delay",IF(Ecommerce_Sales[[#This Row],[Delivery_Time_Days]] = 0,"No delivery",IF(Ecommerce_Sales[[#This Row],[Delivery_Time_Days]]&lt;=7,"On-time")))</f>
        <v>On-time</v>
      </c>
      <c r="V159" s="7">
        <f>Ecommerce_Sales[[#This Row],[Profit]]/Ecommerce_Sales[[#This Row],[Total_Price]]</f>
        <v>0.40004742708086316</v>
      </c>
      <c r="W159" s="3">
        <v>1687</v>
      </c>
      <c r="X159" s="3"/>
    </row>
    <row r="160" spans="1:24" x14ac:dyDescent="0.25">
      <c r="A160" s="1" t="s">
        <v>2450</v>
      </c>
      <c r="B160" s="1" t="s">
        <v>112</v>
      </c>
      <c r="C160" s="1" t="s">
        <v>113</v>
      </c>
      <c r="D160" s="1" t="s">
        <v>2172</v>
      </c>
      <c r="E160" s="1" t="s">
        <v>1961</v>
      </c>
      <c r="F160" s="2">
        <v>45386</v>
      </c>
      <c r="G160" s="2">
        <v>44941</v>
      </c>
      <c r="H160" s="2" t="str">
        <f>TEXT(Ecommerce_Sales[[#This Row],[Order_Date]],"mmmm")</f>
        <v>January</v>
      </c>
      <c r="I160" s="2" t="str">
        <f>TEXT(Ecommerce_Sales[[#This Row],[Order_Date]],"yyyy")</f>
        <v>2023</v>
      </c>
      <c r="J160" s="2" t="str">
        <f>TEXT(Ecommerce_Sales[[#This Row],[Order_Date]],"mmmm")</f>
        <v>January</v>
      </c>
      <c r="K160" s="1" t="s">
        <v>1992</v>
      </c>
      <c r="L160" s="1" t="s">
        <v>2451</v>
      </c>
      <c r="M160" s="1" t="s">
        <v>1983</v>
      </c>
      <c r="N160" s="1" t="s">
        <v>1950</v>
      </c>
      <c r="O160" s="3">
        <v>110</v>
      </c>
      <c r="P160">
        <v>4</v>
      </c>
      <c r="Q160" s="3">
        <v>439</v>
      </c>
      <c r="R160" s="1" t="s">
        <v>1958</v>
      </c>
      <c r="S160" s="3">
        <v>44</v>
      </c>
      <c r="U160" t="str">
        <f>IF(Ecommerce_Sales[[#This Row],[Delivery_Time_Days]]&gt;7,"Delay",IF(Ecommerce_Sales[[#This Row],[Delivery_Time_Days]] = 0,"No delivery",IF(Ecommerce_Sales[[#This Row],[Delivery_Time_Days]]&lt;=7,"On-time")))</f>
        <v>No delivery</v>
      </c>
      <c r="V160" s="7">
        <f>Ecommerce_Sales[[#This Row],[Profit]]/Ecommerce_Sales[[#This Row],[Total_Price]]</f>
        <v>0.40091116173120728</v>
      </c>
      <c r="W160" s="3">
        <v>176</v>
      </c>
      <c r="X160" s="3"/>
    </row>
    <row r="161" spans="1:24" x14ac:dyDescent="0.25">
      <c r="A161" s="1" t="s">
        <v>2452</v>
      </c>
      <c r="B161" s="1" t="s">
        <v>1553</v>
      </c>
      <c r="C161" s="1" t="s">
        <v>1554</v>
      </c>
      <c r="D161" s="1" t="s">
        <v>2453</v>
      </c>
      <c r="E161" s="1" t="s">
        <v>1981</v>
      </c>
      <c r="F161" s="2">
        <v>45302</v>
      </c>
      <c r="G161" s="2">
        <v>45400</v>
      </c>
      <c r="H161" s="2" t="str">
        <f>TEXT(Ecommerce_Sales[[#This Row],[Order_Date]],"mmmm")</f>
        <v>April</v>
      </c>
      <c r="I161" s="2" t="str">
        <f>TEXT(Ecommerce_Sales[[#This Row],[Order_Date]],"yyyy")</f>
        <v>2024</v>
      </c>
      <c r="J161" s="2" t="str">
        <f>TEXT(Ecommerce_Sales[[#This Row],[Order_Date]],"mmmm")</f>
        <v>April</v>
      </c>
      <c r="K161" s="1" t="s">
        <v>1947</v>
      </c>
      <c r="L161" s="1" t="s">
        <v>2454</v>
      </c>
      <c r="M161" s="1" t="s">
        <v>2054</v>
      </c>
      <c r="N161" s="1" t="s">
        <v>1957</v>
      </c>
      <c r="O161" s="3">
        <v>1036</v>
      </c>
      <c r="P161">
        <v>5</v>
      </c>
      <c r="Q161" s="3">
        <v>5180</v>
      </c>
      <c r="R161" s="1" t="s">
        <v>2012</v>
      </c>
      <c r="S161" s="3">
        <v>529</v>
      </c>
      <c r="T161">
        <v>2</v>
      </c>
      <c r="U161" t="str">
        <f>IF(Ecommerce_Sales[[#This Row],[Delivery_Time_Days]]&gt;7,"Delay",IF(Ecommerce_Sales[[#This Row],[Delivery_Time_Days]] = 0,"No delivery",IF(Ecommerce_Sales[[#This Row],[Delivery_Time_Days]]&lt;=7,"On-time")))</f>
        <v>On-time</v>
      </c>
      <c r="V161" s="7">
        <f>Ecommerce_Sales[[#This Row],[Profit]]/Ecommerce_Sales[[#This Row],[Total_Price]]</f>
        <v>0.15</v>
      </c>
      <c r="W161" s="3">
        <v>777</v>
      </c>
      <c r="X161" s="3"/>
    </row>
    <row r="162" spans="1:24" x14ac:dyDescent="0.25">
      <c r="A162" s="1" t="s">
        <v>2455</v>
      </c>
      <c r="B162" s="1" t="s">
        <v>52</v>
      </c>
      <c r="C162" s="1" t="s">
        <v>53</v>
      </c>
      <c r="D162" s="1" t="s">
        <v>2249</v>
      </c>
      <c r="E162" s="1" t="s">
        <v>1996</v>
      </c>
      <c r="F162" s="2">
        <v>45460</v>
      </c>
      <c r="G162" s="2">
        <v>45077</v>
      </c>
      <c r="H162" s="2" t="str">
        <f>TEXT(Ecommerce_Sales[[#This Row],[Order_Date]],"mmmm")</f>
        <v>May</v>
      </c>
      <c r="I162" s="2" t="str">
        <f>TEXT(Ecommerce_Sales[[#This Row],[Order_Date]],"yyyy")</f>
        <v>2023</v>
      </c>
      <c r="J162" s="2" t="str">
        <f>TEXT(Ecommerce_Sales[[#This Row],[Order_Date]],"mmmm")</f>
        <v>May</v>
      </c>
      <c r="K162" s="1" t="s">
        <v>1947</v>
      </c>
      <c r="L162" s="1" t="s">
        <v>2456</v>
      </c>
      <c r="M162" s="1" t="s">
        <v>1949</v>
      </c>
      <c r="N162" s="1" t="s">
        <v>1950</v>
      </c>
      <c r="O162" s="3">
        <v>926</v>
      </c>
      <c r="P162">
        <v>5</v>
      </c>
      <c r="Q162" s="3">
        <v>4632</v>
      </c>
      <c r="R162" s="1" t="s">
        <v>1958</v>
      </c>
      <c r="S162" s="3">
        <v>327</v>
      </c>
      <c r="T162">
        <v>4</v>
      </c>
      <c r="U162" t="str">
        <f>IF(Ecommerce_Sales[[#This Row],[Delivery_Time_Days]]&gt;7,"Delay",IF(Ecommerce_Sales[[#This Row],[Delivery_Time_Days]] = 0,"No delivery",IF(Ecommerce_Sales[[#This Row],[Delivery_Time_Days]]&lt;=7,"On-time")))</f>
        <v>On-time</v>
      </c>
      <c r="V162" s="7">
        <f>Ecommerce_Sales[[#This Row],[Profit]]/Ecommerce_Sales[[#This Row],[Total_Price]]</f>
        <v>0.40004317789291882</v>
      </c>
      <c r="W162" s="3">
        <v>1853</v>
      </c>
      <c r="X162" s="3"/>
    </row>
    <row r="163" spans="1:24" x14ac:dyDescent="0.25">
      <c r="A163" s="1" t="s">
        <v>2457</v>
      </c>
      <c r="B163" s="1" t="s">
        <v>1067</v>
      </c>
      <c r="C163" s="1" t="s">
        <v>1068</v>
      </c>
      <c r="D163" s="1" t="s">
        <v>2458</v>
      </c>
      <c r="E163" s="1" t="s">
        <v>2005</v>
      </c>
      <c r="F163" s="2">
        <v>45329</v>
      </c>
      <c r="G163" s="2">
        <v>45560</v>
      </c>
      <c r="H163" s="2" t="str">
        <f>TEXT(Ecommerce_Sales[[#This Row],[Order_Date]],"mmmm")</f>
        <v>September</v>
      </c>
      <c r="I163" s="2" t="str">
        <f>TEXT(Ecommerce_Sales[[#This Row],[Order_Date]],"yyyy")</f>
        <v>2024</v>
      </c>
      <c r="J163" s="2" t="str">
        <f>TEXT(Ecommerce_Sales[[#This Row],[Order_Date]],"mmmm")</f>
        <v>September</v>
      </c>
      <c r="K163" s="1" t="s">
        <v>1947</v>
      </c>
      <c r="L163" s="1" t="s">
        <v>2459</v>
      </c>
      <c r="M163" s="1" t="s">
        <v>2079</v>
      </c>
      <c r="N163" s="1" t="s">
        <v>1973</v>
      </c>
      <c r="O163" s="3">
        <v>639</v>
      </c>
      <c r="P163">
        <v>5</v>
      </c>
      <c r="Q163" s="3">
        <v>3196</v>
      </c>
      <c r="R163" s="1" t="s">
        <v>2008</v>
      </c>
      <c r="S163" s="3">
        <v>261</v>
      </c>
      <c r="T163">
        <v>6</v>
      </c>
      <c r="U163" t="str">
        <f>IF(Ecommerce_Sales[[#This Row],[Delivery_Time_Days]]&gt;7,"Delay",IF(Ecommerce_Sales[[#This Row],[Delivery_Time_Days]] = 0,"No delivery",IF(Ecommerce_Sales[[#This Row],[Delivery_Time_Days]]&lt;=7,"On-time")))</f>
        <v>On-time</v>
      </c>
      <c r="V163" s="7">
        <f>Ecommerce_Sales[[#This Row],[Profit]]/Ecommerce_Sales[[#This Row],[Total_Price]]</f>
        <v>0.30006257822277849</v>
      </c>
      <c r="W163" s="3">
        <v>959</v>
      </c>
      <c r="X163" s="3"/>
    </row>
    <row r="164" spans="1:24" x14ac:dyDescent="0.25">
      <c r="A164" s="1" t="s">
        <v>2460</v>
      </c>
      <c r="B164" s="1" t="s">
        <v>958</v>
      </c>
      <c r="C164" s="1" t="s">
        <v>959</v>
      </c>
      <c r="D164" s="1" t="s">
        <v>2245</v>
      </c>
      <c r="E164" s="1" t="s">
        <v>2005</v>
      </c>
      <c r="F164" s="2">
        <v>45045</v>
      </c>
      <c r="G164" s="2">
        <v>45162</v>
      </c>
      <c r="H164" s="2" t="str">
        <f>TEXT(Ecommerce_Sales[[#This Row],[Order_Date]],"mmmm")</f>
        <v>August</v>
      </c>
      <c r="I164" s="2" t="str">
        <f>TEXT(Ecommerce_Sales[[#This Row],[Order_Date]],"yyyy")</f>
        <v>2023</v>
      </c>
      <c r="J164" s="2" t="str">
        <f>TEXT(Ecommerce_Sales[[#This Row],[Order_Date]],"mmmm")</f>
        <v>August</v>
      </c>
      <c r="K164" s="1" t="s">
        <v>1992</v>
      </c>
      <c r="L164" s="1" t="s">
        <v>2461</v>
      </c>
      <c r="M164" s="1" t="s">
        <v>2047</v>
      </c>
      <c r="N164" s="1" t="s">
        <v>1989</v>
      </c>
      <c r="O164" s="3">
        <v>602</v>
      </c>
      <c r="P164">
        <v>3</v>
      </c>
      <c r="Q164" s="3">
        <v>1806</v>
      </c>
      <c r="R164" s="1" t="s">
        <v>2016</v>
      </c>
      <c r="S164" s="3">
        <v>106</v>
      </c>
      <c r="U164" t="str">
        <f>IF(Ecommerce_Sales[[#This Row],[Delivery_Time_Days]]&gt;7,"Delay",IF(Ecommerce_Sales[[#This Row],[Delivery_Time_Days]] = 0,"No delivery",IF(Ecommerce_Sales[[#This Row],[Delivery_Time_Days]]&lt;=7,"On-time")))</f>
        <v>No delivery</v>
      </c>
      <c r="V164" s="7">
        <f>Ecommerce_Sales[[#This Row],[Profit]]/Ecommerce_Sales[[#This Row],[Total_Price]]</f>
        <v>0.25027685492801771</v>
      </c>
      <c r="W164" s="3">
        <v>452</v>
      </c>
      <c r="X164" s="3"/>
    </row>
    <row r="165" spans="1:24" x14ac:dyDescent="0.25">
      <c r="A165" s="1" t="s">
        <v>2462</v>
      </c>
      <c r="B165" s="1" t="s">
        <v>910</v>
      </c>
      <c r="C165" s="1" t="s">
        <v>911</v>
      </c>
      <c r="D165" s="1" t="s">
        <v>2463</v>
      </c>
      <c r="E165" s="1" t="s">
        <v>1954</v>
      </c>
      <c r="F165" s="2">
        <v>45616</v>
      </c>
      <c r="G165" s="2">
        <v>45438</v>
      </c>
      <c r="H165" s="2" t="str">
        <f>TEXT(Ecommerce_Sales[[#This Row],[Order_Date]],"mmmm")</f>
        <v>May</v>
      </c>
      <c r="I165" s="2" t="str">
        <f>TEXT(Ecommerce_Sales[[#This Row],[Order_Date]],"yyyy")</f>
        <v>2024</v>
      </c>
      <c r="J165" s="2" t="str">
        <f>TEXT(Ecommerce_Sales[[#This Row],[Order_Date]],"mmmm")</f>
        <v>May</v>
      </c>
      <c r="K165" s="1" t="s">
        <v>1947</v>
      </c>
      <c r="L165" s="1" t="s">
        <v>2464</v>
      </c>
      <c r="M165" s="1" t="s">
        <v>2058</v>
      </c>
      <c r="N165" s="1" t="s">
        <v>1950</v>
      </c>
      <c r="O165" s="3">
        <v>894</v>
      </c>
      <c r="P165">
        <v>4</v>
      </c>
      <c r="Q165" s="3">
        <v>3575</v>
      </c>
      <c r="R165" s="1" t="s">
        <v>1958</v>
      </c>
      <c r="S165" s="3">
        <v>261</v>
      </c>
      <c r="T165">
        <v>7</v>
      </c>
      <c r="U165" t="str">
        <f>IF(Ecommerce_Sales[[#This Row],[Delivery_Time_Days]]&gt;7,"Delay",IF(Ecommerce_Sales[[#This Row],[Delivery_Time_Days]] = 0,"No delivery",IF(Ecommerce_Sales[[#This Row],[Delivery_Time_Days]]&lt;=7,"On-time")))</f>
        <v>On-time</v>
      </c>
      <c r="V165" s="7">
        <f>Ecommerce_Sales[[#This Row],[Profit]]/Ecommerce_Sales[[#This Row],[Total_Price]]</f>
        <v>0.4</v>
      </c>
      <c r="W165" s="3">
        <v>1430</v>
      </c>
      <c r="X165" s="3"/>
    </row>
    <row r="166" spans="1:24" x14ac:dyDescent="0.25">
      <c r="A166" s="1" t="s">
        <v>2465</v>
      </c>
      <c r="B166" s="1" t="s">
        <v>892</v>
      </c>
      <c r="C166" s="1" t="s">
        <v>893</v>
      </c>
      <c r="D166" s="1" t="s">
        <v>2466</v>
      </c>
      <c r="E166" s="1" t="s">
        <v>1961</v>
      </c>
      <c r="F166" s="2">
        <v>45581</v>
      </c>
      <c r="G166" s="2">
        <v>45562</v>
      </c>
      <c r="H166" s="2" t="str">
        <f>TEXT(Ecommerce_Sales[[#This Row],[Order_Date]],"mmmm")</f>
        <v>September</v>
      </c>
      <c r="I166" s="2" t="str">
        <f>TEXT(Ecommerce_Sales[[#This Row],[Order_Date]],"yyyy")</f>
        <v>2024</v>
      </c>
      <c r="J166" s="2" t="str">
        <f>TEXT(Ecommerce_Sales[[#This Row],[Order_Date]],"mmmm")</f>
        <v>September</v>
      </c>
      <c r="K166" s="1" t="s">
        <v>1992</v>
      </c>
      <c r="L166" s="1" t="s">
        <v>2467</v>
      </c>
      <c r="M166" s="1" t="s">
        <v>1949</v>
      </c>
      <c r="N166" s="1" t="s">
        <v>1950</v>
      </c>
      <c r="O166" s="3">
        <v>23</v>
      </c>
      <c r="P166">
        <v>5</v>
      </c>
      <c r="Q166" s="3">
        <v>115</v>
      </c>
      <c r="R166" s="1" t="s">
        <v>1958</v>
      </c>
      <c r="S166" s="3">
        <v>6</v>
      </c>
      <c r="U166" t="str">
        <f>IF(Ecommerce_Sales[[#This Row],[Delivery_Time_Days]]&gt;7,"Delay",IF(Ecommerce_Sales[[#This Row],[Delivery_Time_Days]] = 0,"No delivery",IF(Ecommerce_Sales[[#This Row],[Delivery_Time_Days]]&lt;=7,"On-time")))</f>
        <v>No delivery</v>
      </c>
      <c r="V166" s="7">
        <f>Ecommerce_Sales[[#This Row],[Profit]]/Ecommerce_Sales[[#This Row],[Total_Price]]</f>
        <v>0.4</v>
      </c>
      <c r="W166" s="3">
        <v>46</v>
      </c>
      <c r="X166" s="3"/>
    </row>
    <row r="167" spans="1:24" x14ac:dyDescent="0.25">
      <c r="A167" s="1" t="s">
        <v>2468</v>
      </c>
      <c r="B167" s="1" t="s">
        <v>823</v>
      </c>
      <c r="C167" s="1" t="s">
        <v>824</v>
      </c>
      <c r="D167" s="1" t="s">
        <v>2469</v>
      </c>
      <c r="E167" s="1" t="s">
        <v>1961</v>
      </c>
      <c r="F167" s="2">
        <v>45554</v>
      </c>
      <c r="G167" s="2">
        <v>45491</v>
      </c>
      <c r="H167" s="2" t="str">
        <f>TEXT(Ecommerce_Sales[[#This Row],[Order_Date]],"mmmm")</f>
        <v>July</v>
      </c>
      <c r="I167" s="2" t="str">
        <f>TEXT(Ecommerce_Sales[[#This Row],[Order_Date]],"yyyy")</f>
        <v>2024</v>
      </c>
      <c r="J167" s="2" t="str">
        <f>TEXT(Ecommerce_Sales[[#This Row],[Order_Date]],"mmmm")</f>
        <v>July</v>
      </c>
      <c r="K167" s="1" t="s">
        <v>1986</v>
      </c>
      <c r="L167" s="1" t="s">
        <v>2470</v>
      </c>
      <c r="M167" s="1" t="s">
        <v>2079</v>
      </c>
      <c r="N167" s="1" t="s">
        <v>1973</v>
      </c>
      <c r="O167" s="3">
        <v>603</v>
      </c>
      <c r="P167">
        <v>3</v>
      </c>
      <c r="Q167" s="3">
        <v>1809</v>
      </c>
      <c r="R167" s="1" t="s">
        <v>1958</v>
      </c>
      <c r="S167" s="3">
        <v>186</v>
      </c>
      <c r="U167" t="str">
        <f>IF(Ecommerce_Sales[[#This Row],[Delivery_Time_Days]]&gt;7,"Delay",IF(Ecommerce_Sales[[#This Row],[Delivery_Time_Days]] = 0,"No delivery",IF(Ecommerce_Sales[[#This Row],[Delivery_Time_Days]]&lt;=7,"On-time")))</f>
        <v>No delivery</v>
      </c>
      <c r="V167" s="7">
        <f>Ecommerce_Sales[[#This Row],[Profit]]/Ecommerce_Sales[[#This Row],[Total_Price]]</f>
        <v>0.30016583747927034</v>
      </c>
      <c r="W167" s="3">
        <v>543</v>
      </c>
      <c r="X167" s="3"/>
    </row>
    <row r="168" spans="1:24" x14ac:dyDescent="0.25">
      <c r="A168" s="1" t="s">
        <v>2471</v>
      </c>
      <c r="B168" s="1" t="s">
        <v>1240</v>
      </c>
      <c r="C168" s="1" t="s">
        <v>1241</v>
      </c>
      <c r="D168" s="1" t="s">
        <v>2472</v>
      </c>
      <c r="E168" s="1" t="s">
        <v>1966</v>
      </c>
      <c r="F168" s="2">
        <v>45026</v>
      </c>
      <c r="G168" s="2">
        <v>44953</v>
      </c>
      <c r="H168" s="2" t="str">
        <f>TEXT(Ecommerce_Sales[[#This Row],[Order_Date]],"mmmm")</f>
        <v>January</v>
      </c>
      <c r="I168" s="2" t="str">
        <f>TEXT(Ecommerce_Sales[[#This Row],[Order_Date]],"yyyy")</f>
        <v>2023</v>
      </c>
      <c r="J168" s="2" t="str">
        <f>TEXT(Ecommerce_Sales[[#This Row],[Order_Date]],"mmmm")</f>
        <v>January</v>
      </c>
      <c r="K168" s="1" t="s">
        <v>1947</v>
      </c>
      <c r="L168" s="1" t="s">
        <v>2473</v>
      </c>
      <c r="M168" s="1" t="s">
        <v>2054</v>
      </c>
      <c r="N168" s="1" t="s">
        <v>1957</v>
      </c>
      <c r="O168" s="3">
        <v>151</v>
      </c>
      <c r="P168">
        <v>2</v>
      </c>
      <c r="Q168" s="3">
        <v>302</v>
      </c>
      <c r="R168" s="1" t="s">
        <v>1958</v>
      </c>
      <c r="S168" s="3">
        <v>31</v>
      </c>
      <c r="T168">
        <v>4</v>
      </c>
      <c r="U168" t="str">
        <f>IF(Ecommerce_Sales[[#This Row],[Delivery_Time_Days]]&gt;7,"Delay",IF(Ecommerce_Sales[[#This Row],[Delivery_Time_Days]] = 0,"No delivery",IF(Ecommerce_Sales[[#This Row],[Delivery_Time_Days]]&lt;=7,"On-time")))</f>
        <v>On-time</v>
      </c>
      <c r="V168" s="7">
        <f>Ecommerce_Sales[[#This Row],[Profit]]/Ecommerce_Sales[[#This Row],[Total_Price]]</f>
        <v>0.1490066225165563</v>
      </c>
      <c r="W168" s="3">
        <v>45</v>
      </c>
      <c r="X168" s="3"/>
    </row>
    <row r="169" spans="1:24" x14ac:dyDescent="0.25">
      <c r="A169" s="1" t="s">
        <v>2474</v>
      </c>
      <c r="B169" s="1" t="s">
        <v>945</v>
      </c>
      <c r="C169" s="1" t="s">
        <v>946</v>
      </c>
      <c r="D169" s="1" t="s">
        <v>2475</v>
      </c>
      <c r="E169" s="1" t="s">
        <v>1961</v>
      </c>
      <c r="F169" s="2">
        <v>45347</v>
      </c>
      <c r="G169" s="2">
        <v>45504</v>
      </c>
      <c r="H169" s="2" t="str">
        <f>TEXT(Ecommerce_Sales[[#This Row],[Order_Date]],"mmmm")</f>
        <v>July</v>
      </c>
      <c r="I169" s="2" t="str">
        <f>TEXT(Ecommerce_Sales[[#This Row],[Order_Date]],"yyyy")</f>
        <v>2024</v>
      </c>
      <c r="J169" s="2" t="str">
        <f>TEXT(Ecommerce_Sales[[#This Row],[Order_Date]],"mmmm")</f>
        <v>July</v>
      </c>
      <c r="K169" s="1" t="s">
        <v>1986</v>
      </c>
      <c r="L169" s="1" t="s">
        <v>2476</v>
      </c>
      <c r="M169" s="1" t="s">
        <v>2047</v>
      </c>
      <c r="N169" s="1" t="s">
        <v>1989</v>
      </c>
      <c r="O169" s="3">
        <v>253</v>
      </c>
      <c r="P169">
        <v>3</v>
      </c>
      <c r="Q169" s="3">
        <v>759</v>
      </c>
      <c r="R169" s="1" t="s">
        <v>1951</v>
      </c>
      <c r="S169" s="3">
        <v>109</v>
      </c>
      <c r="U169" t="str">
        <f>IF(Ecommerce_Sales[[#This Row],[Delivery_Time_Days]]&gt;7,"Delay",IF(Ecommerce_Sales[[#This Row],[Delivery_Time_Days]] = 0,"No delivery",IF(Ecommerce_Sales[[#This Row],[Delivery_Time_Days]]&lt;=7,"On-time")))</f>
        <v>No delivery</v>
      </c>
      <c r="V169" s="7">
        <f>Ecommerce_Sales[[#This Row],[Profit]]/Ecommerce_Sales[[#This Row],[Total_Price]]</f>
        <v>0.25032938076416339</v>
      </c>
      <c r="W169" s="3">
        <v>190</v>
      </c>
      <c r="X169" s="3"/>
    </row>
    <row r="170" spans="1:24" x14ac:dyDescent="0.25">
      <c r="A170" s="1" t="s">
        <v>2477</v>
      </c>
      <c r="B170" s="1" t="s">
        <v>1211</v>
      </c>
      <c r="C170" s="1" t="s">
        <v>1212</v>
      </c>
      <c r="D170" s="1" t="s">
        <v>2338</v>
      </c>
      <c r="E170" s="1" t="s">
        <v>1946</v>
      </c>
      <c r="F170" s="2">
        <v>45040</v>
      </c>
      <c r="G170" s="2">
        <v>45047</v>
      </c>
      <c r="H170" s="2" t="str">
        <f>TEXT(Ecommerce_Sales[[#This Row],[Order_Date]],"mmmm")</f>
        <v>May</v>
      </c>
      <c r="I170" s="2" t="str">
        <f>TEXT(Ecommerce_Sales[[#This Row],[Order_Date]],"yyyy")</f>
        <v>2023</v>
      </c>
      <c r="J170" s="2" t="str">
        <f>TEXT(Ecommerce_Sales[[#This Row],[Order_Date]],"mmmm")</f>
        <v>May</v>
      </c>
      <c r="K170" s="1" t="s">
        <v>1947</v>
      </c>
      <c r="L170" s="1" t="s">
        <v>2478</v>
      </c>
      <c r="M170" s="1" t="s">
        <v>1988</v>
      </c>
      <c r="N170" s="1" t="s">
        <v>1989</v>
      </c>
      <c r="O170" s="3">
        <v>542</v>
      </c>
      <c r="P170">
        <v>1</v>
      </c>
      <c r="Q170" s="3">
        <v>542</v>
      </c>
      <c r="R170" s="1" t="s">
        <v>1958</v>
      </c>
      <c r="S170" s="3">
        <v>64</v>
      </c>
      <c r="T170">
        <v>6</v>
      </c>
      <c r="U170" t="str">
        <f>IF(Ecommerce_Sales[[#This Row],[Delivery_Time_Days]]&gt;7,"Delay",IF(Ecommerce_Sales[[#This Row],[Delivery_Time_Days]] = 0,"No delivery",IF(Ecommerce_Sales[[#This Row],[Delivery_Time_Days]]&lt;=7,"On-time")))</f>
        <v>On-time</v>
      </c>
      <c r="V170" s="7">
        <f>Ecommerce_Sales[[#This Row],[Profit]]/Ecommerce_Sales[[#This Row],[Total_Price]]</f>
        <v>0.25092250922509224</v>
      </c>
      <c r="W170" s="3">
        <v>136</v>
      </c>
      <c r="X170" s="3"/>
    </row>
    <row r="171" spans="1:24" x14ac:dyDescent="0.25">
      <c r="A171" s="1" t="s">
        <v>2479</v>
      </c>
      <c r="B171" s="1" t="s">
        <v>1882</v>
      </c>
      <c r="C171" s="1" t="s">
        <v>1883</v>
      </c>
      <c r="D171" s="1" t="s">
        <v>2480</v>
      </c>
      <c r="E171" s="1" t="s">
        <v>1961</v>
      </c>
      <c r="F171" s="2">
        <v>45003</v>
      </c>
      <c r="G171" s="2">
        <v>45416</v>
      </c>
      <c r="H171" s="2" t="str">
        <f>TEXT(Ecommerce_Sales[[#This Row],[Order_Date]],"mmmm")</f>
        <v>May</v>
      </c>
      <c r="I171" s="2" t="str">
        <f>TEXT(Ecommerce_Sales[[#This Row],[Order_Date]],"yyyy")</f>
        <v>2024</v>
      </c>
      <c r="J171" s="2" t="str">
        <f>TEXT(Ecommerce_Sales[[#This Row],[Order_Date]],"mmmm")</f>
        <v>May</v>
      </c>
      <c r="K171" s="1" t="s">
        <v>1986</v>
      </c>
      <c r="L171" s="1" t="s">
        <v>2481</v>
      </c>
      <c r="M171" s="1" t="s">
        <v>2079</v>
      </c>
      <c r="N171" s="1" t="s">
        <v>1973</v>
      </c>
      <c r="O171" s="3">
        <v>723</v>
      </c>
      <c r="P171">
        <v>2</v>
      </c>
      <c r="Q171" s="3">
        <v>1445</v>
      </c>
      <c r="R171" s="1" t="s">
        <v>1958</v>
      </c>
      <c r="S171" s="3">
        <v>74</v>
      </c>
      <c r="U171" t="str">
        <f>IF(Ecommerce_Sales[[#This Row],[Delivery_Time_Days]]&gt;7,"Delay",IF(Ecommerce_Sales[[#This Row],[Delivery_Time_Days]] = 0,"No delivery",IF(Ecommerce_Sales[[#This Row],[Delivery_Time_Days]]&lt;=7,"On-time")))</f>
        <v>No delivery</v>
      </c>
      <c r="V171" s="7">
        <f>Ecommerce_Sales[[#This Row],[Profit]]/Ecommerce_Sales[[#This Row],[Total_Price]]</f>
        <v>0.30034602076124567</v>
      </c>
      <c r="W171" s="3">
        <v>434</v>
      </c>
      <c r="X171" s="3"/>
    </row>
    <row r="172" spans="1:24" x14ac:dyDescent="0.25">
      <c r="A172" s="1" t="s">
        <v>2482</v>
      </c>
      <c r="B172" s="1" t="s">
        <v>234</v>
      </c>
      <c r="C172" s="1" t="s">
        <v>235</v>
      </c>
      <c r="D172" s="1" t="s">
        <v>2410</v>
      </c>
      <c r="E172" s="1" t="s">
        <v>1996</v>
      </c>
      <c r="F172" s="2">
        <v>45139</v>
      </c>
      <c r="G172" s="2">
        <v>45214</v>
      </c>
      <c r="H172" s="2" t="str">
        <f>TEXT(Ecommerce_Sales[[#This Row],[Order_Date]],"mmmm")</f>
        <v>October</v>
      </c>
      <c r="I172" s="2" t="str">
        <f>TEXT(Ecommerce_Sales[[#This Row],[Order_Date]],"yyyy")</f>
        <v>2023</v>
      </c>
      <c r="J172" s="2" t="str">
        <f>TEXT(Ecommerce_Sales[[#This Row],[Order_Date]],"mmmm")</f>
        <v>October</v>
      </c>
      <c r="K172" s="1" t="s">
        <v>1947</v>
      </c>
      <c r="L172" s="1" t="s">
        <v>2483</v>
      </c>
      <c r="M172" s="1" t="s">
        <v>2104</v>
      </c>
      <c r="N172" s="1" t="s">
        <v>1978</v>
      </c>
      <c r="O172" s="3">
        <v>740</v>
      </c>
      <c r="P172">
        <v>1</v>
      </c>
      <c r="Q172" s="3">
        <v>740</v>
      </c>
      <c r="R172" s="1" t="s">
        <v>1951</v>
      </c>
      <c r="S172" s="3">
        <v>89</v>
      </c>
      <c r="T172">
        <v>8</v>
      </c>
      <c r="U172" t="str">
        <f>IF(Ecommerce_Sales[[#This Row],[Delivery_Time_Days]]&gt;7,"Delay",IF(Ecommerce_Sales[[#This Row],[Delivery_Time_Days]] = 0,"No delivery",IF(Ecommerce_Sales[[#This Row],[Delivery_Time_Days]]&lt;=7,"On-time")))</f>
        <v>Delay</v>
      </c>
      <c r="V172" s="7">
        <f>Ecommerce_Sales[[#This Row],[Profit]]/Ecommerce_Sales[[#This Row],[Total_Price]]</f>
        <v>0.35</v>
      </c>
      <c r="W172" s="3">
        <v>259</v>
      </c>
      <c r="X172" s="3"/>
    </row>
    <row r="173" spans="1:24" x14ac:dyDescent="0.25">
      <c r="A173" s="1" t="s">
        <v>2484</v>
      </c>
      <c r="B173" s="1" t="s">
        <v>2</v>
      </c>
      <c r="C173" s="1" t="s">
        <v>3</v>
      </c>
      <c r="D173" s="1" t="s">
        <v>2485</v>
      </c>
      <c r="E173" s="1" t="s">
        <v>1946</v>
      </c>
      <c r="F173" s="2">
        <v>45597</v>
      </c>
      <c r="G173" s="2">
        <v>45046</v>
      </c>
      <c r="H173" s="2" t="str">
        <f>TEXT(Ecommerce_Sales[[#This Row],[Order_Date]],"mmmm")</f>
        <v>April</v>
      </c>
      <c r="I173" s="2" t="str">
        <f>TEXT(Ecommerce_Sales[[#This Row],[Order_Date]],"yyyy")</f>
        <v>2023</v>
      </c>
      <c r="J173" s="2" t="str">
        <f>TEXT(Ecommerce_Sales[[#This Row],[Order_Date]],"mmmm")</f>
        <v>April</v>
      </c>
      <c r="K173" s="1" t="s">
        <v>1947</v>
      </c>
      <c r="L173" s="1" t="s">
        <v>2486</v>
      </c>
      <c r="M173" s="1" t="s">
        <v>2072</v>
      </c>
      <c r="N173" s="1" t="s">
        <v>1950</v>
      </c>
      <c r="O173" s="3">
        <v>1044</v>
      </c>
      <c r="P173">
        <v>2</v>
      </c>
      <c r="Q173" s="3">
        <v>2087</v>
      </c>
      <c r="R173" s="1" t="s">
        <v>1958</v>
      </c>
      <c r="S173" s="3">
        <v>237</v>
      </c>
      <c r="T173">
        <v>8</v>
      </c>
      <c r="U173" t="str">
        <f>IF(Ecommerce_Sales[[#This Row],[Delivery_Time_Days]]&gt;7,"Delay",IF(Ecommerce_Sales[[#This Row],[Delivery_Time_Days]] = 0,"No delivery",IF(Ecommerce_Sales[[#This Row],[Delivery_Time_Days]]&lt;=7,"On-time")))</f>
        <v>Delay</v>
      </c>
      <c r="V173" s="7">
        <f>Ecommerce_Sales[[#This Row],[Profit]]/Ecommerce_Sales[[#This Row],[Total_Price]]</f>
        <v>0.40009583133684717</v>
      </c>
      <c r="W173" s="3">
        <v>835</v>
      </c>
      <c r="X173" s="3"/>
    </row>
    <row r="174" spans="1:24" x14ac:dyDescent="0.25">
      <c r="A174" s="1" t="s">
        <v>2487</v>
      </c>
      <c r="B174" s="1" t="s">
        <v>955</v>
      </c>
      <c r="C174" s="1" t="s">
        <v>956</v>
      </c>
      <c r="D174" s="1" t="s">
        <v>2488</v>
      </c>
      <c r="E174" s="1" t="s">
        <v>1946</v>
      </c>
      <c r="F174" s="2">
        <v>45071</v>
      </c>
      <c r="G174" s="2">
        <v>45002</v>
      </c>
      <c r="H174" s="2" t="str">
        <f>TEXT(Ecommerce_Sales[[#This Row],[Order_Date]],"mmmm")</f>
        <v>March</v>
      </c>
      <c r="I174" s="2" t="str">
        <f>TEXT(Ecommerce_Sales[[#This Row],[Order_Date]],"yyyy")</f>
        <v>2023</v>
      </c>
      <c r="J174" s="2" t="str">
        <f>TEXT(Ecommerce_Sales[[#This Row],[Order_Date]],"mmmm")</f>
        <v>March</v>
      </c>
      <c r="K174" s="1" t="s">
        <v>1947</v>
      </c>
      <c r="L174" s="1" t="s">
        <v>2489</v>
      </c>
      <c r="M174" s="1" t="s">
        <v>1988</v>
      </c>
      <c r="N174" s="1" t="s">
        <v>1989</v>
      </c>
      <c r="O174" s="3">
        <v>779</v>
      </c>
      <c r="P174">
        <v>3</v>
      </c>
      <c r="Q174" s="3">
        <v>2338</v>
      </c>
      <c r="R174" s="1" t="s">
        <v>1958</v>
      </c>
      <c r="S174" s="3">
        <v>146</v>
      </c>
      <c r="T174">
        <v>10</v>
      </c>
      <c r="U174" t="str">
        <f>IF(Ecommerce_Sales[[#This Row],[Delivery_Time_Days]]&gt;7,"Delay",IF(Ecommerce_Sales[[#This Row],[Delivery_Time_Days]] = 0,"No delivery",IF(Ecommerce_Sales[[#This Row],[Delivery_Time_Days]]&lt;=7,"On-time")))</f>
        <v>Delay</v>
      </c>
      <c r="V174" s="7">
        <f>Ecommerce_Sales[[#This Row],[Profit]]/Ecommerce_Sales[[#This Row],[Total_Price]]</f>
        <v>0.25021385799828916</v>
      </c>
      <c r="W174" s="3">
        <v>585</v>
      </c>
      <c r="X174" s="3"/>
    </row>
    <row r="175" spans="1:24" x14ac:dyDescent="0.25">
      <c r="A175" s="1" t="s">
        <v>2490</v>
      </c>
      <c r="B175" s="1" t="s">
        <v>46</v>
      </c>
      <c r="C175" s="1" t="s">
        <v>47</v>
      </c>
      <c r="D175" s="1" t="s">
        <v>2491</v>
      </c>
      <c r="E175" s="1" t="s">
        <v>1996</v>
      </c>
      <c r="F175" s="2">
        <v>45449</v>
      </c>
      <c r="G175" s="2">
        <v>45443</v>
      </c>
      <c r="H175" s="2" t="str">
        <f>TEXT(Ecommerce_Sales[[#This Row],[Order_Date]],"mmmm")</f>
        <v>May</v>
      </c>
      <c r="I175" s="2" t="str">
        <f>TEXT(Ecommerce_Sales[[#This Row],[Order_Date]],"yyyy")</f>
        <v>2024</v>
      </c>
      <c r="J175" s="2" t="str">
        <f>TEXT(Ecommerce_Sales[[#This Row],[Order_Date]],"mmmm")</f>
        <v>May</v>
      </c>
      <c r="K175" s="1" t="s">
        <v>1947</v>
      </c>
      <c r="L175" s="1" t="s">
        <v>2492</v>
      </c>
      <c r="M175" s="1" t="s">
        <v>2065</v>
      </c>
      <c r="N175" s="1" t="s">
        <v>1978</v>
      </c>
      <c r="O175" s="3">
        <v>682</v>
      </c>
      <c r="P175">
        <v>2</v>
      </c>
      <c r="Q175" s="3">
        <v>1364</v>
      </c>
      <c r="R175" s="1" t="s">
        <v>1958</v>
      </c>
      <c r="S175" s="3">
        <v>75</v>
      </c>
      <c r="T175">
        <v>3</v>
      </c>
      <c r="U175" t="str">
        <f>IF(Ecommerce_Sales[[#This Row],[Delivery_Time_Days]]&gt;7,"Delay",IF(Ecommerce_Sales[[#This Row],[Delivery_Time_Days]] = 0,"No delivery",IF(Ecommerce_Sales[[#This Row],[Delivery_Time_Days]]&lt;=7,"On-time")))</f>
        <v>On-time</v>
      </c>
      <c r="V175" s="7">
        <f>Ecommerce_Sales[[#This Row],[Profit]]/Ecommerce_Sales[[#This Row],[Total_Price]]</f>
        <v>0.34970674486803521</v>
      </c>
      <c r="W175" s="3">
        <v>477</v>
      </c>
      <c r="X175" s="3"/>
    </row>
    <row r="176" spans="1:24" x14ac:dyDescent="0.25">
      <c r="A176" s="1" t="s">
        <v>2493</v>
      </c>
      <c r="B176" s="1" t="s">
        <v>1470</v>
      </c>
      <c r="C176" s="1" t="s">
        <v>1471</v>
      </c>
      <c r="D176" s="1" t="s">
        <v>2494</v>
      </c>
      <c r="E176" s="1" t="s">
        <v>2005</v>
      </c>
      <c r="F176" s="2">
        <v>45354</v>
      </c>
      <c r="G176" s="2">
        <v>44999</v>
      </c>
      <c r="H176" s="2" t="str">
        <f>TEXT(Ecommerce_Sales[[#This Row],[Order_Date]],"mmmm")</f>
        <v>March</v>
      </c>
      <c r="I176" s="2" t="str">
        <f>TEXT(Ecommerce_Sales[[#This Row],[Order_Date]],"yyyy")</f>
        <v>2023</v>
      </c>
      <c r="J176" s="2" t="str">
        <f>TEXT(Ecommerce_Sales[[#This Row],[Order_Date]],"mmmm")</f>
        <v>March</v>
      </c>
      <c r="K176" s="1" t="s">
        <v>1986</v>
      </c>
      <c r="L176" s="1" t="s">
        <v>2495</v>
      </c>
      <c r="M176" s="1" t="s">
        <v>2079</v>
      </c>
      <c r="N176" s="1" t="s">
        <v>1973</v>
      </c>
      <c r="O176" s="3">
        <v>874</v>
      </c>
      <c r="P176">
        <v>5</v>
      </c>
      <c r="Q176" s="3">
        <v>4368</v>
      </c>
      <c r="R176" s="1" t="s">
        <v>1951</v>
      </c>
      <c r="S176" s="3">
        <v>514</v>
      </c>
      <c r="U176" t="str">
        <f>IF(Ecommerce_Sales[[#This Row],[Delivery_Time_Days]]&gt;7,"Delay",IF(Ecommerce_Sales[[#This Row],[Delivery_Time_Days]] = 0,"No delivery",IF(Ecommerce_Sales[[#This Row],[Delivery_Time_Days]]&lt;=7,"On-time")))</f>
        <v>No delivery</v>
      </c>
      <c r="V176" s="7">
        <f>Ecommerce_Sales[[#This Row],[Profit]]/Ecommerce_Sales[[#This Row],[Total_Price]]</f>
        <v>0.2999084249084249</v>
      </c>
      <c r="W176" s="3">
        <v>1310</v>
      </c>
      <c r="X176" s="3"/>
    </row>
    <row r="177" spans="1:24" x14ac:dyDescent="0.25">
      <c r="A177" s="1" t="s">
        <v>2496</v>
      </c>
      <c r="B177" s="1" t="s">
        <v>490</v>
      </c>
      <c r="C177" s="1" t="s">
        <v>491</v>
      </c>
      <c r="D177" s="1" t="s">
        <v>2497</v>
      </c>
      <c r="E177" s="1" t="s">
        <v>2005</v>
      </c>
      <c r="F177" s="2">
        <v>45349</v>
      </c>
      <c r="G177" s="2">
        <v>45588</v>
      </c>
      <c r="H177" s="2" t="str">
        <f>TEXT(Ecommerce_Sales[[#This Row],[Order_Date]],"mmmm")</f>
        <v>October</v>
      </c>
      <c r="I177" s="2" t="str">
        <f>TEXT(Ecommerce_Sales[[#This Row],[Order_Date]],"yyyy")</f>
        <v>2024</v>
      </c>
      <c r="J177" s="2" t="str">
        <f>TEXT(Ecommerce_Sales[[#This Row],[Order_Date]],"mmmm")</f>
        <v>October</v>
      </c>
      <c r="K177" s="1" t="s">
        <v>1947</v>
      </c>
      <c r="L177" s="1" t="s">
        <v>2414</v>
      </c>
      <c r="M177" s="1" t="s">
        <v>1968</v>
      </c>
      <c r="N177" s="1" t="s">
        <v>1957</v>
      </c>
      <c r="O177" s="3">
        <v>204</v>
      </c>
      <c r="P177">
        <v>3</v>
      </c>
      <c r="Q177" s="3">
        <v>612</v>
      </c>
      <c r="R177" s="1" t="s">
        <v>1958</v>
      </c>
      <c r="S177" s="3">
        <v>64</v>
      </c>
      <c r="T177">
        <v>3</v>
      </c>
      <c r="U177" t="str">
        <f>IF(Ecommerce_Sales[[#This Row],[Delivery_Time_Days]]&gt;7,"Delay",IF(Ecommerce_Sales[[#This Row],[Delivery_Time_Days]] = 0,"No delivery",IF(Ecommerce_Sales[[#This Row],[Delivery_Time_Days]]&lt;=7,"On-time")))</f>
        <v>On-time</v>
      </c>
      <c r="V177" s="7">
        <f>Ecommerce_Sales[[#This Row],[Profit]]/Ecommerce_Sales[[#This Row],[Total_Price]]</f>
        <v>0.15032679738562091</v>
      </c>
      <c r="W177" s="3">
        <v>92</v>
      </c>
      <c r="X177" s="3"/>
    </row>
    <row r="178" spans="1:24" x14ac:dyDescent="0.25">
      <c r="A178" s="1" t="s">
        <v>2498</v>
      </c>
      <c r="B178" s="1" t="s">
        <v>1918</v>
      </c>
      <c r="C178" s="1" t="s">
        <v>1919</v>
      </c>
      <c r="D178" s="1" t="s">
        <v>2499</v>
      </c>
      <c r="E178" s="1" t="s">
        <v>1966</v>
      </c>
      <c r="F178" s="2">
        <v>45143</v>
      </c>
      <c r="G178" s="2">
        <v>45386</v>
      </c>
      <c r="H178" s="2" t="str">
        <f>TEXT(Ecommerce_Sales[[#This Row],[Order_Date]],"mmmm")</f>
        <v>April</v>
      </c>
      <c r="I178" s="2" t="str">
        <f>TEXT(Ecommerce_Sales[[#This Row],[Order_Date]],"yyyy")</f>
        <v>2024</v>
      </c>
      <c r="J178" s="2" t="str">
        <f>TEXT(Ecommerce_Sales[[#This Row],[Order_Date]],"mmmm")</f>
        <v>April</v>
      </c>
      <c r="K178" s="1" t="s">
        <v>1992</v>
      </c>
      <c r="L178" s="1" t="s">
        <v>2500</v>
      </c>
      <c r="M178" s="1" t="s">
        <v>1998</v>
      </c>
      <c r="N178" s="1" t="s">
        <v>1973</v>
      </c>
      <c r="O178" s="3">
        <v>468</v>
      </c>
      <c r="P178">
        <v>1</v>
      </c>
      <c r="Q178" s="3">
        <v>468</v>
      </c>
      <c r="R178" s="1" t="s">
        <v>1951</v>
      </c>
      <c r="S178" s="3">
        <v>40</v>
      </c>
      <c r="U178" t="str">
        <f>IF(Ecommerce_Sales[[#This Row],[Delivery_Time_Days]]&gt;7,"Delay",IF(Ecommerce_Sales[[#This Row],[Delivery_Time_Days]] = 0,"No delivery",IF(Ecommerce_Sales[[#This Row],[Delivery_Time_Days]]&lt;=7,"On-time")))</f>
        <v>No delivery</v>
      </c>
      <c r="V178" s="7">
        <f>Ecommerce_Sales[[#This Row],[Profit]]/Ecommerce_Sales[[#This Row],[Total_Price]]</f>
        <v>0.29914529914529914</v>
      </c>
      <c r="W178" s="3">
        <v>140</v>
      </c>
      <c r="X178" s="3"/>
    </row>
    <row r="179" spans="1:24" x14ac:dyDescent="0.25">
      <c r="A179" s="1" t="s">
        <v>2501</v>
      </c>
      <c r="B179" s="1" t="s">
        <v>278</v>
      </c>
      <c r="C179" s="1" t="s">
        <v>279</v>
      </c>
      <c r="D179" s="1" t="s">
        <v>2502</v>
      </c>
      <c r="E179" s="1" t="s">
        <v>1966</v>
      </c>
      <c r="F179" s="2">
        <v>45443</v>
      </c>
      <c r="G179" s="2">
        <v>45644</v>
      </c>
      <c r="H179" s="2" t="str">
        <f>TEXT(Ecommerce_Sales[[#This Row],[Order_Date]],"mmmm")</f>
        <v>December</v>
      </c>
      <c r="I179" s="2" t="str">
        <f>TEXT(Ecommerce_Sales[[#This Row],[Order_Date]],"yyyy")</f>
        <v>2024</v>
      </c>
      <c r="J179" s="2" t="str">
        <f>TEXT(Ecommerce_Sales[[#This Row],[Order_Date]],"mmmm")</f>
        <v>December</v>
      </c>
      <c r="K179" s="1" t="s">
        <v>1947</v>
      </c>
      <c r="L179" s="1" t="s">
        <v>2503</v>
      </c>
      <c r="M179" s="1" t="s">
        <v>1972</v>
      </c>
      <c r="N179" s="1" t="s">
        <v>1973</v>
      </c>
      <c r="O179" s="3">
        <v>1598</v>
      </c>
      <c r="P179">
        <v>4</v>
      </c>
      <c r="Q179" s="3">
        <v>6391</v>
      </c>
      <c r="R179" s="1" t="s">
        <v>1951</v>
      </c>
      <c r="S179" s="3">
        <v>525</v>
      </c>
      <c r="T179">
        <v>9</v>
      </c>
      <c r="U179" t="str">
        <f>IF(Ecommerce_Sales[[#This Row],[Delivery_Time_Days]]&gt;7,"Delay",IF(Ecommerce_Sales[[#This Row],[Delivery_Time_Days]] = 0,"No delivery",IF(Ecommerce_Sales[[#This Row],[Delivery_Time_Days]]&lt;=7,"On-time")))</f>
        <v>Delay</v>
      </c>
      <c r="V179" s="7">
        <f>Ecommerce_Sales[[#This Row],[Profit]]/Ecommerce_Sales[[#This Row],[Total_Price]]</f>
        <v>0.29995305898920355</v>
      </c>
      <c r="W179" s="3">
        <v>1917</v>
      </c>
      <c r="X179" s="3"/>
    </row>
    <row r="180" spans="1:24" x14ac:dyDescent="0.25">
      <c r="A180" s="1" t="s">
        <v>2504</v>
      </c>
      <c r="B180" s="1" t="s">
        <v>1508</v>
      </c>
      <c r="C180" s="1" t="s">
        <v>1509</v>
      </c>
      <c r="D180" s="1" t="s">
        <v>2505</v>
      </c>
      <c r="E180" s="1" t="s">
        <v>1954</v>
      </c>
      <c r="F180" s="2">
        <v>45398</v>
      </c>
      <c r="G180" s="2">
        <v>45288</v>
      </c>
      <c r="H180" s="2" t="str">
        <f>TEXT(Ecommerce_Sales[[#This Row],[Order_Date]],"mmmm")</f>
        <v>December</v>
      </c>
      <c r="I180" s="2" t="str">
        <f>TEXT(Ecommerce_Sales[[#This Row],[Order_Date]],"yyyy")</f>
        <v>2023</v>
      </c>
      <c r="J180" s="2" t="str">
        <f>TEXT(Ecommerce_Sales[[#This Row],[Order_Date]],"mmmm")</f>
        <v>December</v>
      </c>
      <c r="K180" s="1" t="s">
        <v>1947</v>
      </c>
      <c r="L180" s="1" t="s">
        <v>2506</v>
      </c>
      <c r="M180" s="1" t="s">
        <v>2072</v>
      </c>
      <c r="N180" s="1" t="s">
        <v>1950</v>
      </c>
      <c r="O180" s="3">
        <v>220</v>
      </c>
      <c r="P180">
        <v>10</v>
      </c>
      <c r="Q180" s="3">
        <v>2197</v>
      </c>
      <c r="R180" s="1" t="s">
        <v>1951</v>
      </c>
      <c r="S180" s="3">
        <v>297</v>
      </c>
      <c r="T180">
        <v>10</v>
      </c>
      <c r="U180" t="str">
        <f>IF(Ecommerce_Sales[[#This Row],[Delivery_Time_Days]]&gt;7,"Delay",IF(Ecommerce_Sales[[#This Row],[Delivery_Time_Days]] = 0,"No delivery",IF(Ecommerce_Sales[[#This Row],[Delivery_Time_Days]]&lt;=7,"On-time")))</f>
        <v>Delay</v>
      </c>
      <c r="V180" s="7">
        <f>Ecommerce_Sales[[#This Row],[Profit]]/Ecommerce_Sales[[#This Row],[Total_Price]]</f>
        <v>0.40009103322712791</v>
      </c>
      <c r="W180" s="3">
        <v>879</v>
      </c>
      <c r="X180" s="3"/>
    </row>
    <row r="181" spans="1:24" x14ac:dyDescent="0.25">
      <c r="A181" s="1" t="s">
        <v>2507</v>
      </c>
      <c r="B181" s="1" t="s">
        <v>28</v>
      </c>
      <c r="C181" s="1" t="s">
        <v>29</v>
      </c>
      <c r="D181" s="1" t="s">
        <v>2508</v>
      </c>
      <c r="E181" s="1" t="s">
        <v>1954</v>
      </c>
      <c r="F181" s="2">
        <v>45332</v>
      </c>
      <c r="G181" s="2">
        <v>45315</v>
      </c>
      <c r="H181" s="2" t="str">
        <f>TEXT(Ecommerce_Sales[[#This Row],[Order_Date]],"mmmm")</f>
        <v>January</v>
      </c>
      <c r="I181" s="2" t="str">
        <f>TEXT(Ecommerce_Sales[[#This Row],[Order_Date]],"yyyy")</f>
        <v>2024</v>
      </c>
      <c r="J181" s="2" t="str">
        <f>TEXT(Ecommerce_Sales[[#This Row],[Order_Date]],"mmmm")</f>
        <v>January</v>
      </c>
      <c r="K181" s="1" t="s">
        <v>1947</v>
      </c>
      <c r="L181" s="1" t="s">
        <v>2509</v>
      </c>
      <c r="M181" s="1" t="s">
        <v>1977</v>
      </c>
      <c r="N181" s="1" t="s">
        <v>1978</v>
      </c>
      <c r="O181" s="3">
        <v>265</v>
      </c>
      <c r="P181">
        <v>1</v>
      </c>
      <c r="Q181" s="3">
        <v>265</v>
      </c>
      <c r="R181" s="1" t="s">
        <v>1951</v>
      </c>
      <c r="S181" s="3">
        <v>34</v>
      </c>
      <c r="T181">
        <v>5</v>
      </c>
      <c r="U181" t="str">
        <f>IF(Ecommerce_Sales[[#This Row],[Delivery_Time_Days]]&gt;7,"Delay",IF(Ecommerce_Sales[[#This Row],[Delivery_Time_Days]] = 0,"No delivery",IF(Ecommerce_Sales[[#This Row],[Delivery_Time_Days]]&lt;=7,"On-time")))</f>
        <v>On-time</v>
      </c>
      <c r="V181" s="7">
        <f>Ecommerce_Sales[[#This Row],[Profit]]/Ecommerce_Sales[[#This Row],[Total_Price]]</f>
        <v>0.35094339622641507</v>
      </c>
      <c r="W181" s="3">
        <v>93</v>
      </c>
      <c r="X181" s="3"/>
    </row>
    <row r="182" spans="1:24" x14ac:dyDescent="0.25">
      <c r="A182" s="1" t="s">
        <v>2510</v>
      </c>
      <c r="B182" s="1" t="s">
        <v>926</v>
      </c>
      <c r="C182" s="1" t="s">
        <v>927</v>
      </c>
      <c r="D182" s="1" t="s">
        <v>2511</v>
      </c>
      <c r="E182" s="1" t="s">
        <v>1966</v>
      </c>
      <c r="F182" s="2">
        <v>45397</v>
      </c>
      <c r="G182" s="2">
        <v>45554</v>
      </c>
      <c r="H182" s="2" t="str">
        <f>TEXT(Ecommerce_Sales[[#This Row],[Order_Date]],"mmmm")</f>
        <v>September</v>
      </c>
      <c r="I182" s="2" t="str">
        <f>TEXT(Ecommerce_Sales[[#This Row],[Order_Date]],"yyyy")</f>
        <v>2024</v>
      </c>
      <c r="J182" s="2" t="str">
        <f>TEXT(Ecommerce_Sales[[#This Row],[Order_Date]],"mmmm")</f>
        <v>September</v>
      </c>
      <c r="K182" s="1" t="s">
        <v>1947</v>
      </c>
      <c r="L182" s="1" t="s">
        <v>2512</v>
      </c>
      <c r="M182" s="1" t="s">
        <v>2007</v>
      </c>
      <c r="N182" s="1" t="s">
        <v>1973</v>
      </c>
      <c r="O182" s="3">
        <v>378</v>
      </c>
      <c r="P182">
        <v>2</v>
      </c>
      <c r="Q182" s="3">
        <v>755</v>
      </c>
      <c r="R182" s="1" t="s">
        <v>1958</v>
      </c>
      <c r="S182" s="3">
        <v>45</v>
      </c>
      <c r="T182">
        <v>5</v>
      </c>
      <c r="U182" t="str">
        <f>IF(Ecommerce_Sales[[#This Row],[Delivery_Time_Days]]&gt;7,"Delay",IF(Ecommerce_Sales[[#This Row],[Delivery_Time_Days]] = 0,"No delivery",IF(Ecommerce_Sales[[#This Row],[Delivery_Time_Days]]&lt;=7,"On-time")))</f>
        <v>On-time</v>
      </c>
      <c r="V182" s="7">
        <f>Ecommerce_Sales[[#This Row],[Profit]]/Ecommerce_Sales[[#This Row],[Total_Price]]</f>
        <v>0.30066225165562915</v>
      </c>
      <c r="W182" s="3">
        <v>227</v>
      </c>
      <c r="X182" s="3"/>
    </row>
    <row r="183" spans="1:24" x14ac:dyDescent="0.25">
      <c r="A183" s="1" t="s">
        <v>2513</v>
      </c>
      <c r="B183" s="1" t="s">
        <v>545</v>
      </c>
      <c r="C183" s="1" t="s">
        <v>546</v>
      </c>
      <c r="D183" s="1" t="s">
        <v>2514</v>
      </c>
      <c r="E183" s="1" t="s">
        <v>1954</v>
      </c>
      <c r="F183" s="2">
        <v>45016</v>
      </c>
      <c r="G183" s="2">
        <v>45166</v>
      </c>
      <c r="H183" s="2" t="str">
        <f>TEXT(Ecommerce_Sales[[#This Row],[Order_Date]],"mmmm")</f>
        <v>August</v>
      </c>
      <c r="I183" s="2" t="str">
        <f>TEXT(Ecommerce_Sales[[#This Row],[Order_Date]],"yyyy")</f>
        <v>2023</v>
      </c>
      <c r="J183" s="2" t="str">
        <f>TEXT(Ecommerce_Sales[[#This Row],[Order_Date]],"mmmm")</f>
        <v>August</v>
      </c>
      <c r="K183" s="1" t="s">
        <v>1986</v>
      </c>
      <c r="L183" s="1" t="s">
        <v>2515</v>
      </c>
      <c r="M183" s="1" t="s">
        <v>2047</v>
      </c>
      <c r="N183" s="1" t="s">
        <v>1989</v>
      </c>
      <c r="O183" s="3">
        <v>222</v>
      </c>
      <c r="P183">
        <v>2</v>
      </c>
      <c r="Q183" s="3">
        <v>444</v>
      </c>
      <c r="R183" s="1" t="s">
        <v>1951</v>
      </c>
      <c r="S183" s="3">
        <v>42</v>
      </c>
      <c r="U183" t="str">
        <f>IF(Ecommerce_Sales[[#This Row],[Delivery_Time_Days]]&gt;7,"Delay",IF(Ecommerce_Sales[[#This Row],[Delivery_Time_Days]] = 0,"No delivery",IF(Ecommerce_Sales[[#This Row],[Delivery_Time_Days]]&lt;=7,"On-time")))</f>
        <v>No delivery</v>
      </c>
      <c r="V183" s="7">
        <f>Ecommerce_Sales[[#This Row],[Profit]]/Ecommerce_Sales[[#This Row],[Total_Price]]</f>
        <v>0.25</v>
      </c>
      <c r="W183" s="3">
        <v>111</v>
      </c>
      <c r="X183" s="3"/>
    </row>
    <row r="184" spans="1:24" x14ac:dyDescent="0.25">
      <c r="A184" s="1" t="s">
        <v>2516</v>
      </c>
      <c r="B184" s="1" t="s">
        <v>1747</v>
      </c>
      <c r="C184" s="1" t="s">
        <v>1748</v>
      </c>
      <c r="D184" s="1" t="s">
        <v>2517</v>
      </c>
      <c r="E184" s="1" t="s">
        <v>1966</v>
      </c>
      <c r="F184" s="2">
        <v>45625</v>
      </c>
      <c r="G184" s="2">
        <v>45236</v>
      </c>
      <c r="H184" s="2" t="str">
        <f>TEXT(Ecommerce_Sales[[#This Row],[Order_Date]],"mmmm")</f>
        <v>November</v>
      </c>
      <c r="I184" s="2" t="str">
        <f>TEXT(Ecommerce_Sales[[#This Row],[Order_Date]],"yyyy")</f>
        <v>2023</v>
      </c>
      <c r="J184" s="2" t="str">
        <f>TEXT(Ecommerce_Sales[[#This Row],[Order_Date]],"mmmm")</f>
        <v>November</v>
      </c>
      <c r="K184" s="1" t="s">
        <v>1947</v>
      </c>
      <c r="L184" s="1" t="s">
        <v>2518</v>
      </c>
      <c r="M184" s="1" t="s">
        <v>2104</v>
      </c>
      <c r="N184" s="1" t="s">
        <v>1978</v>
      </c>
      <c r="O184" s="3">
        <v>1320</v>
      </c>
      <c r="P184">
        <v>7</v>
      </c>
      <c r="Q184" s="3">
        <v>9237</v>
      </c>
      <c r="R184" s="1" t="s">
        <v>1958</v>
      </c>
      <c r="S184" s="3">
        <v>975</v>
      </c>
      <c r="T184">
        <v>10</v>
      </c>
      <c r="U184" t="str">
        <f>IF(Ecommerce_Sales[[#This Row],[Delivery_Time_Days]]&gt;7,"Delay",IF(Ecommerce_Sales[[#This Row],[Delivery_Time_Days]] = 0,"No delivery",IF(Ecommerce_Sales[[#This Row],[Delivery_Time_Days]]&lt;=7,"On-time")))</f>
        <v>Delay</v>
      </c>
      <c r="V184" s="7">
        <f>Ecommerce_Sales[[#This Row],[Profit]]/Ecommerce_Sales[[#This Row],[Total_Price]]</f>
        <v>0.35000541301288296</v>
      </c>
      <c r="W184" s="3">
        <v>3233</v>
      </c>
      <c r="X184" s="3"/>
    </row>
    <row r="185" spans="1:24" x14ac:dyDescent="0.25">
      <c r="A185" s="1" t="s">
        <v>2519</v>
      </c>
      <c r="B185" s="1" t="s">
        <v>725</v>
      </c>
      <c r="C185" s="1" t="s">
        <v>379</v>
      </c>
      <c r="D185" s="1" t="s">
        <v>2520</v>
      </c>
      <c r="E185" s="1" t="s">
        <v>2005</v>
      </c>
      <c r="F185" s="2">
        <v>45137</v>
      </c>
      <c r="G185" s="2">
        <v>45320</v>
      </c>
      <c r="H185" s="2" t="str">
        <f>TEXT(Ecommerce_Sales[[#This Row],[Order_Date]],"mmmm")</f>
        <v>January</v>
      </c>
      <c r="I185" s="2" t="str">
        <f>TEXT(Ecommerce_Sales[[#This Row],[Order_Date]],"yyyy")</f>
        <v>2024</v>
      </c>
      <c r="J185" s="2" t="str">
        <f>TEXT(Ecommerce_Sales[[#This Row],[Order_Date]],"mmmm")</f>
        <v>January</v>
      </c>
      <c r="K185" s="1" t="s">
        <v>1947</v>
      </c>
      <c r="L185" s="1" t="s">
        <v>2521</v>
      </c>
      <c r="M185" s="1" t="s">
        <v>2054</v>
      </c>
      <c r="N185" s="1" t="s">
        <v>1957</v>
      </c>
      <c r="O185" s="3">
        <v>454</v>
      </c>
      <c r="P185">
        <v>2</v>
      </c>
      <c r="Q185" s="3">
        <v>909</v>
      </c>
      <c r="R185" s="1" t="s">
        <v>1951</v>
      </c>
      <c r="S185" s="3">
        <v>77</v>
      </c>
      <c r="T185">
        <v>6</v>
      </c>
      <c r="U185" t="str">
        <f>IF(Ecommerce_Sales[[#This Row],[Delivery_Time_Days]]&gt;7,"Delay",IF(Ecommerce_Sales[[#This Row],[Delivery_Time_Days]] = 0,"No delivery",IF(Ecommerce_Sales[[#This Row],[Delivery_Time_Days]]&lt;=7,"On-time")))</f>
        <v>On-time</v>
      </c>
      <c r="V185" s="7">
        <f>Ecommerce_Sales[[#This Row],[Profit]]/Ecommerce_Sales[[#This Row],[Total_Price]]</f>
        <v>0.14961496149614961</v>
      </c>
      <c r="W185" s="3">
        <v>136</v>
      </c>
      <c r="X185" s="3"/>
    </row>
    <row r="186" spans="1:24" x14ac:dyDescent="0.25">
      <c r="A186" s="1" t="s">
        <v>2522</v>
      </c>
      <c r="B186" s="1" t="s">
        <v>529</v>
      </c>
      <c r="C186" s="1" t="s">
        <v>530</v>
      </c>
      <c r="D186" s="1" t="s">
        <v>2523</v>
      </c>
      <c r="E186" s="1" t="s">
        <v>1946</v>
      </c>
      <c r="F186" s="2">
        <v>44945</v>
      </c>
      <c r="G186" s="2">
        <v>45453</v>
      </c>
      <c r="H186" s="2" t="str">
        <f>TEXT(Ecommerce_Sales[[#This Row],[Order_Date]],"mmmm")</f>
        <v>June</v>
      </c>
      <c r="I186" s="2" t="str">
        <f>TEXT(Ecommerce_Sales[[#This Row],[Order_Date]],"yyyy")</f>
        <v>2024</v>
      </c>
      <c r="J186" s="2" t="str">
        <f>TEXT(Ecommerce_Sales[[#This Row],[Order_Date]],"mmmm")</f>
        <v>June</v>
      </c>
      <c r="K186" s="1" t="s">
        <v>1947</v>
      </c>
      <c r="L186" s="1" t="s">
        <v>2524</v>
      </c>
      <c r="M186" s="1" t="s">
        <v>2007</v>
      </c>
      <c r="N186" s="1" t="s">
        <v>1973</v>
      </c>
      <c r="O186" s="3">
        <v>264</v>
      </c>
      <c r="P186">
        <v>2</v>
      </c>
      <c r="Q186" s="3">
        <v>528</v>
      </c>
      <c r="R186" s="1" t="s">
        <v>2008</v>
      </c>
      <c r="S186" s="3">
        <v>68</v>
      </c>
      <c r="T186">
        <v>8</v>
      </c>
      <c r="U186" t="str">
        <f>IF(Ecommerce_Sales[[#This Row],[Delivery_Time_Days]]&gt;7,"Delay",IF(Ecommerce_Sales[[#This Row],[Delivery_Time_Days]] = 0,"No delivery",IF(Ecommerce_Sales[[#This Row],[Delivery_Time_Days]]&lt;=7,"On-time")))</f>
        <v>Delay</v>
      </c>
      <c r="V186" s="7">
        <f>Ecommerce_Sales[[#This Row],[Profit]]/Ecommerce_Sales[[#This Row],[Total_Price]]</f>
        <v>0.29924242424242425</v>
      </c>
      <c r="W186" s="3">
        <v>158</v>
      </c>
      <c r="X186" s="3"/>
    </row>
    <row r="187" spans="1:24" x14ac:dyDescent="0.25">
      <c r="A187" s="1" t="s">
        <v>2525</v>
      </c>
      <c r="B187" s="1" t="s">
        <v>1826</v>
      </c>
      <c r="C187" s="1" t="s">
        <v>1827</v>
      </c>
      <c r="D187" s="1" t="s">
        <v>2526</v>
      </c>
      <c r="E187" s="1" t="s">
        <v>1996</v>
      </c>
      <c r="F187" s="2">
        <v>45008</v>
      </c>
      <c r="G187" s="2">
        <v>45068</v>
      </c>
      <c r="H187" s="2" t="str">
        <f>TEXT(Ecommerce_Sales[[#This Row],[Order_Date]],"mmmm")</f>
        <v>May</v>
      </c>
      <c r="I187" s="2" t="str">
        <f>TEXT(Ecommerce_Sales[[#This Row],[Order_Date]],"yyyy")</f>
        <v>2023</v>
      </c>
      <c r="J187" s="2" t="str">
        <f>TEXT(Ecommerce_Sales[[#This Row],[Order_Date]],"mmmm")</f>
        <v>May</v>
      </c>
      <c r="K187" s="1" t="s">
        <v>1992</v>
      </c>
      <c r="L187" s="1" t="s">
        <v>2527</v>
      </c>
      <c r="M187" s="1" t="s">
        <v>2072</v>
      </c>
      <c r="N187" s="1" t="s">
        <v>1950</v>
      </c>
      <c r="O187" s="3">
        <v>842</v>
      </c>
      <c r="P187">
        <v>1</v>
      </c>
      <c r="Q187" s="3">
        <v>842</v>
      </c>
      <c r="R187" s="1" t="s">
        <v>1951</v>
      </c>
      <c r="S187" s="3">
        <v>112</v>
      </c>
      <c r="U187" t="str">
        <f>IF(Ecommerce_Sales[[#This Row],[Delivery_Time_Days]]&gt;7,"Delay",IF(Ecommerce_Sales[[#This Row],[Delivery_Time_Days]] = 0,"No delivery",IF(Ecommerce_Sales[[#This Row],[Delivery_Time_Days]]&lt;=7,"On-time")))</f>
        <v>No delivery</v>
      </c>
      <c r="V187" s="7">
        <f>Ecommerce_Sales[[#This Row],[Profit]]/Ecommerce_Sales[[#This Row],[Total_Price]]</f>
        <v>0.4002375296912114</v>
      </c>
      <c r="W187" s="3">
        <v>337</v>
      </c>
      <c r="X187" s="3"/>
    </row>
    <row r="188" spans="1:24" x14ac:dyDescent="0.25">
      <c r="A188" s="1" t="s">
        <v>2528</v>
      </c>
      <c r="B188" s="1" t="s">
        <v>819</v>
      </c>
      <c r="C188" s="1" t="s">
        <v>820</v>
      </c>
      <c r="D188" s="1" t="s">
        <v>2529</v>
      </c>
      <c r="E188" s="1" t="s">
        <v>1946</v>
      </c>
      <c r="F188" s="2">
        <v>45415</v>
      </c>
      <c r="G188" s="2">
        <v>45388</v>
      </c>
      <c r="H188" s="2" t="str">
        <f>TEXT(Ecommerce_Sales[[#This Row],[Order_Date]],"mmmm")</f>
        <v>April</v>
      </c>
      <c r="I188" s="2" t="str">
        <f>TEXT(Ecommerce_Sales[[#This Row],[Order_Date]],"yyyy")</f>
        <v>2024</v>
      </c>
      <c r="J188" s="2" t="str">
        <f>TEXT(Ecommerce_Sales[[#This Row],[Order_Date]],"mmmm")</f>
        <v>April</v>
      </c>
      <c r="K188" s="1" t="s">
        <v>1947</v>
      </c>
      <c r="L188" s="1" t="s">
        <v>2530</v>
      </c>
      <c r="M188" s="1" t="s">
        <v>2030</v>
      </c>
      <c r="N188" s="1" t="s">
        <v>1978</v>
      </c>
      <c r="O188" s="3">
        <v>564</v>
      </c>
      <c r="P188">
        <v>3</v>
      </c>
      <c r="Q188" s="3">
        <v>1691</v>
      </c>
      <c r="R188" s="1" t="s">
        <v>1958</v>
      </c>
      <c r="S188" s="3">
        <v>140</v>
      </c>
      <c r="T188">
        <v>7</v>
      </c>
      <c r="U188" t="str">
        <f>IF(Ecommerce_Sales[[#This Row],[Delivery_Time_Days]]&gt;7,"Delay",IF(Ecommerce_Sales[[#This Row],[Delivery_Time_Days]] = 0,"No delivery",IF(Ecommerce_Sales[[#This Row],[Delivery_Time_Days]]&lt;=7,"On-time")))</f>
        <v>On-time</v>
      </c>
      <c r="V188" s="7">
        <f>Ecommerce_Sales[[#This Row],[Profit]]/Ecommerce_Sales[[#This Row],[Total_Price]]</f>
        <v>0.35008870490833827</v>
      </c>
      <c r="W188" s="3">
        <v>592</v>
      </c>
      <c r="X188" s="3"/>
    </row>
    <row r="189" spans="1:24" x14ac:dyDescent="0.25">
      <c r="A189" s="1" t="s">
        <v>2531</v>
      </c>
      <c r="B189" s="1" t="s">
        <v>1331</v>
      </c>
      <c r="C189" s="1" t="s">
        <v>1332</v>
      </c>
      <c r="D189" s="1" t="s">
        <v>2532</v>
      </c>
      <c r="E189" s="1" t="s">
        <v>2005</v>
      </c>
      <c r="F189" s="2">
        <v>44953</v>
      </c>
      <c r="G189" s="2">
        <v>45051</v>
      </c>
      <c r="H189" s="2" t="str">
        <f>TEXT(Ecommerce_Sales[[#This Row],[Order_Date]],"mmmm")</f>
        <v>May</v>
      </c>
      <c r="I189" s="2" t="str">
        <f>TEXT(Ecommerce_Sales[[#This Row],[Order_Date]],"yyyy")</f>
        <v>2023</v>
      </c>
      <c r="J189" s="2" t="str">
        <f>TEXT(Ecommerce_Sales[[#This Row],[Order_Date]],"mmmm")</f>
        <v>May</v>
      </c>
      <c r="K189" s="1" t="s">
        <v>1947</v>
      </c>
      <c r="L189" s="1" t="s">
        <v>2533</v>
      </c>
      <c r="M189" s="1" t="s">
        <v>2058</v>
      </c>
      <c r="N189" s="1" t="s">
        <v>1950</v>
      </c>
      <c r="O189" s="3">
        <v>1069</v>
      </c>
      <c r="P189">
        <v>4</v>
      </c>
      <c r="Q189" s="3">
        <v>4276</v>
      </c>
      <c r="R189" s="1" t="s">
        <v>1958</v>
      </c>
      <c r="S189" s="3">
        <v>490</v>
      </c>
      <c r="T189">
        <v>7</v>
      </c>
      <c r="U189" t="str">
        <f>IF(Ecommerce_Sales[[#This Row],[Delivery_Time_Days]]&gt;7,"Delay",IF(Ecommerce_Sales[[#This Row],[Delivery_Time_Days]] = 0,"No delivery",IF(Ecommerce_Sales[[#This Row],[Delivery_Time_Days]]&lt;=7,"On-time")))</f>
        <v>On-time</v>
      </c>
      <c r="V189" s="7">
        <f>Ecommerce_Sales[[#This Row],[Profit]]/Ecommerce_Sales[[#This Row],[Total_Price]]</f>
        <v>0.39990645463049579</v>
      </c>
      <c r="W189" s="3">
        <v>1710</v>
      </c>
      <c r="X189" s="3"/>
    </row>
    <row r="190" spans="1:24" x14ac:dyDescent="0.25">
      <c r="A190" s="1" t="s">
        <v>2534</v>
      </c>
      <c r="B190" s="1" t="s">
        <v>274</v>
      </c>
      <c r="C190" s="1" t="s">
        <v>275</v>
      </c>
      <c r="D190" s="1" t="s">
        <v>2535</v>
      </c>
      <c r="E190" s="1" t="s">
        <v>1966</v>
      </c>
      <c r="F190" s="2">
        <v>44954</v>
      </c>
      <c r="G190" s="2">
        <v>45170</v>
      </c>
      <c r="H190" s="2" t="str">
        <f>TEXT(Ecommerce_Sales[[#This Row],[Order_Date]],"mmmm")</f>
        <v>September</v>
      </c>
      <c r="I190" s="2" t="str">
        <f>TEXT(Ecommerce_Sales[[#This Row],[Order_Date]],"yyyy")</f>
        <v>2023</v>
      </c>
      <c r="J190" s="2" t="str">
        <f>TEXT(Ecommerce_Sales[[#This Row],[Order_Date]],"mmmm")</f>
        <v>September</v>
      </c>
      <c r="K190" s="1" t="s">
        <v>1947</v>
      </c>
      <c r="L190" s="1" t="s">
        <v>2536</v>
      </c>
      <c r="M190" s="1" t="s">
        <v>2072</v>
      </c>
      <c r="N190" s="1" t="s">
        <v>1950</v>
      </c>
      <c r="O190" s="3">
        <v>1085</v>
      </c>
      <c r="P190">
        <v>1</v>
      </c>
      <c r="Q190" s="3">
        <v>1085</v>
      </c>
      <c r="R190" s="1" t="s">
        <v>1951</v>
      </c>
      <c r="S190" s="3">
        <v>101</v>
      </c>
      <c r="T190">
        <v>4</v>
      </c>
      <c r="U190" t="str">
        <f>IF(Ecommerce_Sales[[#This Row],[Delivery_Time_Days]]&gt;7,"Delay",IF(Ecommerce_Sales[[#This Row],[Delivery_Time_Days]] = 0,"No delivery",IF(Ecommerce_Sales[[#This Row],[Delivery_Time_Days]]&lt;=7,"On-time")))</f>
        <v>On-time</v>
      </c>
      <c r="V190" s="7">
        <f>Ecommerce_Sales[[#This Row],[Profit]]/Ecommerce_Sales[[#This Row],[Total_Price]]</f>
        <v>0.4</v>
      </c>
      <c r="W190" s="3">
        <v>434</v>
      </c>
      <c r="X190" s="3"/>
    </row>
    <row r="191" spans="1:24" x14ac:dyDescent="0.25">
      <c r="A191" s="1" t="s">
        <v>2537</v>
      </c>
      <c r="B191" s="1" t="s">
        <v>1373</v>
      </c>
      <c r="C191" s="1" t="s">
        <v>1374</v>
      </c>
      <c r="D191" s="1" t="s">
        <v>2538</v>
      </c>
      <c r="E191" s="1" t="s">
        <v>1996</v>
      </c>
      <c r="F191" s="2">
        <v>45110</v>
      </c>
      <c r="G191" s="2">
        <v>45168</v>
      </c>
      <c r="H191" s="2" t="str">
        <f>TEXT(Ecommerce_Sales[[#This Row],[Order_Date]],"mmmm")</f>
        <v>August</v>
      </c>
      <c r="I191" s="2" t="str">
        <f>TEXT(Ecommerce_Sales[[#This Row],[Order_Date]],"yyyy")</f>
        <v>2023</v>
      </c>
      <c r="J191" s="2" t="str">
        <f>TEXT(Ecommerce_Sales[[#This Row],[Order_Date]],"mmmm")</f>
        <v>August</v>
      </c>
      <c r="K191" s="1" t="s">
        <v>1947</v>
      </c>
      <c r="L191" s="1" t="s">
        <v>2539</v>
      </c>
      <c r="M191" s="1" t="s">
        <v>2058</v>
      </c>
      <c r="N191" s="1" t="s">
        <v>1950</v>
      </c>
      <c r="O191" s="3">
        <v>260</v>
      </c>
      <c r="P191">
        <v>2</v>
      </c>
      <c r="Q191" s="3">
        <v>520</v>
      </c>
      <c r="R191" s="1" t="s">
        <v>1951</v>
      </c>
      <c r="S191" s="3">
        <v>57</v>
      </c>
      <c r="T191">
        <v>4</v>
      </c>
      <c r="U191" t="str">
        <f>IF(Ecommerce_Sales[[#This Row],[Delivery_Time_Days]]&gt;7,"Delay",IF(Ecommerce_Sales[[#This Row],[Delivery_Time_Days]] = 0,"No delivery",IF(Ecommerce_Sales[[#This Row],[Delivery_Time_Days]]&lt;=7,"On-time")))</f>
        <v>On-time</v>
      </c>
      <c r="V191" s="7">
        <f>Ecommerce_Sales[[#This Row],[Profit]]/Ecommerce_Sales[[#This Row],[Total_Price]]</f>
        <v>0.4</v>
      </c>
      <c r="W191" s="3">
        <v>208</v>
      </c>
      <c r="X191" s="3"/>
    </row>
    <row r="192" spans="1:24" x14ac:dyDescent="0.25">
      <c r="A192" s="1" t="s">
        <v>2540</v>
      </c>
      <c r="B192" s="1" t="s">
        <v>1221</v>
      </c>
      <c r="C192" s="1" t="s">
        <v>1222</v>
      </c>
      <c r="D192" s="1" t="s">
        <v>2541</v>
      </c>
      <c r="E192" s="1" t="s">
        <v>2005</v>
      </c>
      <c r="F192" s="2">
        <v>45382</v>
      </c>
      <c r="G192" s="2">
        <v>45470</v>
      </c>
      <c r="H192" s="2" t="str">
        <f>TEXT(Ecommerce_Sales[[#This Row],[Order_Date]],"mmmm")</f>
        <v>June</v>
      </c>
      <c r="I192" s="2" t="str">
        <f>TEXT(Ecommerce_Sales[[#This Row],[Order_Date]],"yyyy")</f>
        <v>2024</v>
      </c>
      <c r="J192" s="2" t="str">
        <f>TEXT(Ecommerce_Sales[[#This Row],[Order_Date]],"mmmm")</f>
        <v>June</v>
      </c>
      <c r="K192" s="1" t="s">
        <v>1947</v>
      </c>
      <c r="L192" s="1" t="s">
        <v>2542</v>
      </c>
      <c r="M192" s="1" t="s">
        <v>1998</v>
      </c>
      <c r="N192" s="1" t="s">
        <v>1973</v>
      </c>
      <c r="O192" s="3">
        <v>25</v>
      </c>
      <c r="P192">
        <v>1</v>
      </c>
      <c r="Q192" s="3">
        <v>25</v>
      </c>
      <c r="R192" s="1" t="s">
        <v>2016</v>
      </c>
      <c r="S192" s="3">
        <v>3</v>
      </c>
      <c r="T192">
        <v>8</v>
      </c>
      <c r="U192" t="str">
        <f>IF(Ecommerce_Sales[[#This Row],[Delivery_Time_Days]]&gt;7,"Delay",IF(Ecommerce_Sales[[#This Row],[Delivery_Time_Days]] = 0,"No delivery",IF(Ecommerce_Sales[[#This Row],[Delivery_Time_Days]]&lt;=7,"On-time")))</f>
        <v>Delay</v>
      </c>
      <c r="V192" s="7">
        <f>Ecommerce_Sales[[#This Row],[Profit]]/Ecommerce_Sales[[#This Row],[Total_Price]]</f>
        <v>0.32</v>
      </c>
      <c r="W192" s="3">
        <v>8</v>
      </c>
      <c r="X192" s="3"/>
    </row>
    <row r="193" spans="1:24" x14ac:dyDescent="0.25">
      <c r="A193" s="1" t="s">
        <v>2543</v>
      </c>
      <c r="B193" s="1" t="s">
        <v>76</v>
      </c>
      <c r="C193" s="1" t="s">
        <v>77</v>
      </c>
      <c r="D193" s="1" t="s">
        <v>2544</v>
      </c>
      <c r="E193" s="1" t="s">
        <v>1981</v>
      </c>
      <c r="F193" s="2">
        <v>45400</v>
      </c>
      <c r="G193" s="2">
        <v>45653</v>
      </c>
      <c r="H193" s="2" t="str">
        <f>TEXT(Ecommerce_Sales[[#This Row],[Order_Date]],"mmmm")</f>
        <v>December</v>
      </c>
      <c r="I193" s="2" t="str">
        <f>TEXT(Ecommerce_Sales[[#This Row],[Order_Date]],"yyyy")</f>
        <v>2024</v>
      </c>
      <c r="J193" s="2" t="str">
        <f>TEXT(Ecommerce_Sales[[#This Row],[Order_Date]],"mmmm")</f>
        <v>December</v>
      </c>
      <c r="K193" s="1" t="s">
        <v>1947</v>
      </c>
      <c r="L193" s="1" t="s">
        <v>2545</v>
      </c>
      <c r="M193" s="1" t="s">
        <v>2058</v>
      </c>
      <c r="N193" s="1" t="s">
        <v>1950</v>
      </c>
      <c r="O193" s="3">
        <v>194</v>
      </c>
      <c r="P193">
        <v>4</v>
      </c>
      <c r="Q193" s="3">
        <v>778</v>
      </c>
      <c r="R193" s="1" t="s">
        <v>1951</v>
      </c>
      <c r="S193" s="3">
        <v>103</v>
      </c>
      <c r="T193">
        <v>7</v>
      </c>
      <c r="U193" t="str">
        <f>IF(Ecommerce_Sales[[#This Row],[Delivery_Time_Days]]&gt;7,"Delay",IF(Ecommerce_Sales[[#This Row],[Delivery_Time_Days]] = 0,"No delivery",IF(Ecommerce_Sales[[#This Row],[Delivery_Time_Days]]&lt;=7,"On-time")))</f>
        <v>On-time</v>
      </c>
      <c r="V193" s="7">
        <f>Ecommerce_Sales[[#This Row],[Profit]]/Ecommerce_Sales[[#This Row],[Total_Price]]</f>
        <v>0.39974293059125965</v>
      </c>
      <c r="W193" s="3">
        <v>311</v>
      </c>
      <c r="X193" s="3"/>
    </row>
    <row r="194" spans="1:24" x14ac:dyDescent="0.25">
      <c r="A194" s="1" t="s">
        <v>2546</v>
      </c>
      <c r="B194" s="1" t="s">
        <v>1230</v>
      </c>
      <c r="C194" s="1" t="s">
        <v>1231</v>
      </c>
      <c r="D194" s="1" t="s">
        <v>2547</v>
      </c>
      <c r="E194" s="1" t="s">
        <v>1966</v>
      </c>
      <c r="F194" s="2">
        <v>45218</v>
      </c>
      <c r="G194" s="2">
        <v>45138</v>
      </c>
      <c r="H194" s="2" t="str">
        <f>TEXT(Ecommerce_Sales[[#This Row],[Order_Date]],"mmmm")</f>
        <v>July</v>
      </c>
      <c r="I194" s="2" t="str">
        <f>TEXT(Ecommerce_Sales[[#This Row],[Order_Date]],"yyyy")</f>
        <v>2023</v>
      </c>
      <c r="J194" s="2" t="str">
        <f>TEXT(Ecommerce_Sales[[#This Row],[Order_Date]],"mmmm")</f>
        <v>July</v>
      </c>
      <c r="K194" s="1" t="s">
        <v>1947</v>
      </c>
      <c r="L194" s="1" t="s">
        <v>2548</v>
      </c>
      <c r="M194" s="1" t="s">
        <v>2054</v>
      </c>
      <c r="N194" s="1" t="s">
        <v>1957</v>
      </c>
      <c r="O194" s="3">
        <v>1284</v>
      </c>
      <c r="P194">
        <v>2</v>
      </c>
      <c r="Q194" s="3">
        <v>2567</v>
      </c>
      <c r="R194" s="1" t="s">
        <v>1951</v>
      </c>
      <c r="S194" s="3">
        <v>201</v>
      </c>
      <c r="T194">
        <v>9</v>
      </c>
      <c r="U194" t="str">
        <f>IF(Ecommerce_Sales[[#This Row],[Delivery_Time_Days]]&gt;7,"Delay",IF(Ecommerce_Sales[[#This Row],[Delivery_Time_Days]] = 0,"No delivery",IF(Ecommerce_Sales[[#This Row],[Delivery_Time_Days]]&lt;=7,"On-time")))</f>
        <v>Delay</v>
      </c>
      <c r="V194" s="7">
        <f>Ecommerce_Sales[[#This Row],[Profit]]/Ecommerce_Sales[[#This Row],[Total_Price]]</f>
        <v>0.14998052201012854</v>
      </c>
      <c r="W194" s="3">
        <v>385</v>
      </c>
      <c r="X194" s="3"/>
    </row>
    <row r="195" spans="1:24" x14ac:dyDescent="0.25">
      <c r="A195" s="1" t="s">
        <v>2549</v>
      </c>
      <c r="B195" s="1" t="s">
        <v>250</v>
      </c>
      <c r="C195" s="1" t="s">
        <v>975</v>
      </c>
      <c r="D195" s="1" t="s">
        <v>2550</v>
      </c>
      <c r="E195" s="1" t="s">
        <v>2005</v>
      </c>
      <c r="F195" s="2">
        <v>45626</v>
      </c>
      <c r="G195" s="2">
        <v>45426</v>
      </c>
      <c r="H195" s="2" t="str">
        <f>TEXT(Ecommerce_Sales[[#This Row],[Order_Date]],"mmmm")</f>
        <v>May</v>
      </c>
      <c r="I195" s="2" t="str">
        <f>TEXT(Ecommerce_Sales[[#This Row],[Order_Date]],"yyyy")</f>
        <v>2024</v>
      </c>
      <c r="J195" s="2" t="str">
        <f>TEXT(Ecommerce_Sales[[#This Row],[Order_Date]],"mmmm")</f>
        <v>May</v>
      </c>
      <c r="K195" s="1" t="s">
        <v>1992</v>
      </c>
      <c r="L195" s="1" t="s">
        <v>2551</v>
      </c>
      <c r="M195" s="1" t="s">
        <v>1972</v>
      </c>
      <c r="N195" s="1" t="s">
        <v>1973</v>
      </c>
      <c r="O195" s="3">
        <v>130</v>
      </c>
      <c r="P195">
        <v>4</v>
      </c>
      <c r="Q195" s="3">
        <v>520</v>
      </c>
      <c r="R195" s="1" t="s">
        <v>1958</v>
      </c>
      <c r="S195" s="3">
        <v>62</v>
      </c>
      <c r="U195" t="str">
        <f>IF(Ecommerce_Sales[[#This Row],[Delivery_Time_Days]]&gt;7,"Delay",IF(Ecommerce_Sales[[#This Row],[Delivery_Time_Days]] = 0,"No delivery",IF(Ecommerce_Sales[[#This Row],[Delivery_Time_Days]]&lt;=7,"On-time")))</f>
        <v>No delivery</v>
      </c>
      <c r="V195" s="7">
        <f>Ecommerce_Sales[[#This Row],[Profit]]/Ecommerce_Sales[[#This Row],[Total_Price]]</f>
        <v>0.3</v>
      </c>
      <c r="W195" s="3">
        <v>156</v>
      </c>
      <c r="X195" s="3"/>
    </row>
    <row r="196" spans="1:24" x14ac:dyDescent="0.25">
      <c r="A196" s="1" t="s">
        <v>2552</v>
      </c>
      <c r="B196" s="1" t="s">
        <v>795</v>
      </c>
      <c r="C196" s="1" t="s">
        <v>796</v>
      </c>
      <c r="D196" s="1" t="s">
        <v>2553</v>
      </c>
      <c r="E196" s="1" t="s">
        <v>1954</v>
      </c>
      <c r="F196" s="2">
        <v>45100</v>
      </c>
      <c r="G196" s="2">
        <v>45227</v>
      </c>
      <c r="H196" s="2" t="str">
        <f>TEXT(Ecommerce_Sales[[#This Row],[Order_Date]],"mmmm")</f>
        <v>October</v>
      </c>
      <c r="I196" s="2" t="str">
        <f>TEXT(Ecommerce_Sales[[#This Row],[Order_Date]],"yyyy")</f>
        <v>2023</v>
      </c>
      <c r="J196" s="2" t="str">
        <f>TEXT(Ecommerce_Sales[[#This Row],[Order_Date]],"mmmm")</f>
        <v>October</v>
      </c>
      <c r="K196" s="1" t="s">
        <v>1947</v>
      </c>
      <c r="L196" s="1" t="s">
        <v>2554</v>
      </c>
      <c r="M196" s="1" t="s">
        <v>2104</v>
      </c>
      <c r="N196" s="1" t="s">
        <v>1978</v>
      </c>
      <c r="O196" s="3">
        <v>512</v>
      </c>
      <c r="P196">
        <v>2</v>
      </c>
      <c r="Q196" s="3">
        <v>1023</v>
      </c>
      <c r="R196" s="1" t="s">
        <v>2008</v>
      </c>
      <c r="S196" s="3">
        <v>87</v>
      </c>
      <c r="T196">
        <v>8</v>
      </c>
      <c r="U196" t="str">
        <f>IF(Ecommerce_Sales[[#This Row],[Delivery_Time_Days]]&gt;7,"Delay",IF(Ecommerce_Sales[[#This Row],[Delivery_Time_Days]] = 0,"No delivery",IF(Ecommerce_Sales[[#This Row],[Delivery_Time_Days]]&lt;=7,"On-time")))</f>
        <v>Delay</v>
      </c>
      <c r="V196" s="7">
        <f>Ecommerce_Sales[[#This Row],[Profit]]/Ecommerce_Sales[[#This Row],[Total_Price]]</f>
        <v>0.34995112414467255</v>
      </c>
      <c r="W196" s="3">
        <v>358</v>
      </c>
      <c r="X196" s="3"/>
    </row>
    <row r="197" spans="1:24" x14ac:dyDescent="0.25">
      <c r="A197" s="1" t="s">
        <v>2555</v>
      </c>
      <c r="B197" s="1" t="s">
        <v>561</v>
      </c>
      <c r="C197" s="1" t="s">
        <v>1627</v>
      </c>
      <c r="D197" s="1" t="s">
        <v>2556</v>
      </c>
      <c r="E197" s="1" t="s">
        <v>1966</v>
      </c>
      <c r="F197" s="2">
        <v>45476</v>
      </c>
      <c r="G197" s="2">
        <v>45342</v>
      </c>
      <c r="H197" s="2" t="str">
        <f>TEXT(Ecommerce_Sales[[#This Row],[Order_Date]],"mmmm")</f>
        <v>February</v>
      </c>
      <c r="I197" s="2" t="str">
        <f>TEXT(Ecommerce_Sales[[#This Row],[Order_Date]],"yyyy")</f>
        <v>2024</v>
      </c>
      <c r="J197" s="2" t="str">
        <f>TEXT(Ecommerce_Sales[[#This Row],[Order_Date]],"mmmm")</f>
        <v>February</v>
      </c>
      <c r="K197" s="1" t="s">
        <v>1947</v>
      </c>
      <c r="L197" s="1" t="s">
        <v>2557</v>
      </c>
      <c r="M197" s="1" t="s">
        <v>1968</v>
      </c>
      <c r="N197" s="1" t="s">
        <v>1957</v>
      </c>
      <c r="O197" s="3">
        <v>295</v>
      </c>
      <c r="P197">
        <v>1</v>
      </c>
      <c r="Q197" s="3">
        <v>295</v>
      </c>
      <c r="R197" s="1" t="s">
        <v>1958</v>
      </c>
      <c r="S197" s="3">
        <v>27</v>
      </c>
      <c r="T197">
        <v>7</v>
      </c>
      <c r="U197" t="str">
        <f>IF(Ecommerce_Sales[[#This Row],[Delivery_Time_Days]]&gt;7,"Delay",IF(Ecommerce_Sales[[#This Row],[Delivery_Time_Days]] = 0,"No delivery",IF(Ecommerce_Sales[[#This Row],[Delivery_Time_Days]]&lt;=7,"On-time")))</f>
        <v>On-time</v>
      </c>
      <c r="V197" s="7">
        <f>Ecommerce_Sales[[#This Row],[Profit]]/Ecommerce_Sales[[#This Row],[Total_Price]]</f>
        <v>0.14915254237288136</v>
      </c>
      <c r="W197" s="3">
        <v>44</v>
      </c>
      <c r="X197" s="3"/>
    </row>
    <row r="198" spans="1:24" x14ac:dyDescent="0.25">
      <c r="A198" s="1" t="s">
        <v>2558</v>
      </c>
      <c r="B198" s="1" t="s">
        <v>1173</v>
      </c>
      <c r="C198" s="1" t="s">
        <v>1174</v>
      </c>
      <c r="D198" s="1" t="s">
        <v>2559</v>
      </c>
      <c r="E198" s="1" t="s">
        <v>1961</v>
      </c>
      <c r="F198" s="2">
        <v>45455</v>
      </c>
      <c r="G198" s="2">
        <v>45302</v>
      </c>
      <c r="H198" s="2" t="str">
        <f>TEXT(Ecommerce_Sales[[#This Row],[Order_Date]],"mmmm")</f>
        <v>January</v>
      </c>
      <c r="I198" s="2" t="str">
        <f>TEXT(Ecommerce_Sales[[#This Row],[Order_Date]],"yyyy")</f>
        <v>2024</v>
      </c>
      <c r="J198" s="2" t="str">
        <f>TEXT(Ecommerce_Sales[[#This Row],[Order_Date]],"mmmm")</f>
        <v>January</v>
      </c>
      <c r="K198" s="1" t="s">
        <v>1947</v>
      </c>
      <c r="L198" s="1" t="s">
        <v>2560</v>
      </c>
      <c r="M198" s="1" t="s">
        <v>2104</v>
      </c>
      <c r="N198" s="1" t="s">
        <v>1978</v>
      </c>
      <c r="O198" s="3">
        <v>355</v>
      </c>
      <c r="P198">
        <v>3</v>
      </c>
      <c r="Q198" s="3">
        <v>1064</v>
      </c>
      <c r="R198" s="1" t="s">
        <v>1958</v>
      </c>
      <c r="S198" s="3">
        <v>146</v>
      </c>
      <c r="T198">
        <v>10</v>
      </c>
      <c r="U198" t="str">
        <f>IF(Ecommerce_Sales[[#This Row],[Delivery_Time_Days]]&gt;7,"Delay",IF(Ecommerce_Sales[[#This Row],[Delivery_Time_Days]] = 0,"No delivery",IF(Ecommerce_Sales[[#This Row],[Delivery_Time_Days]]&lt;=7,"On-time")))</f>
        <v>Delay</v>
      </c>
      <c r="V198" s="7">
        <f>Ecommerce_Sales[[#This Row],[Profit]]/Ecommerce_Sales[[#This Row],[Total_Price]]</f>
        <v>0.34962406015037595</v>
      </c>
      <c r="W198" s="3">
        <v>372</v>
      </c>
      <c r="X198" s="3"/>
    </row>
    <row r="199" spans="1:24" x14ac:dyDescent="0.25">
      <c r="A199" s="1" t="s">
        <v>2561</v>
      </c>
      <c r="B199" s="1" t="s">
        <v>685</v>
      </c>
      <c r="C199" s="1" t="s">
        <v>686</v>
      </c>
      <c r="D199" s="1" t="s">
        <v>2562</v>
      </c>
      <c r="E199" s="1" t="s">
        <v>2005</v>
      </c>
      <c r="F199" s="2">
        <v>45285</v>
      </c>
      <c r="G199" s="2">
        <v>45228</v>
      </c>
      <c r="H199" s="2" t="str">
        <f>TEXT(Ecommerce_Sales[[#This Row],[Order_Date]],"mmmm")</f>
        <v>October</v>
      </c>
      <c r="I199" s="2" t="str">
        <f>TEXT(Ecommerce_Sales[[#This Row],[Order_Date]],"yyyy")</f>
        <v>2023</v>
      </c>
      <c r="J199" s="2" t="str">
        <f>TEXT(Ecommerce_Sales[[#This Row],[Order_Date]],"mmmm")</f>
        <v>October</v>
      </c>
      <c r="K199" s="1" t="s">
        <v>1947</v>
      </c>
      <c r="L199" s="1" t="s">
        <v>2563</v>
      </c>
      <c r="M199" s="1" t="s">
        <v>1998</v>
      </c>
      <c r="N199" s="1" t="s">
        <v>1973</v>
      </c>
      <c r="O199" s="3">
        <v>1153</v>
      </c>
      <c r="P199">
        <v>2</v>
      </c>
      <c r="Q199" s="3">
        <v>2306</v>
      </c>
      <c r="R199" s="1" t="s">
        <v>1951</v>
      </c>
      <c r="S199" s="3">
        <v>283</v>
      </c>
      <c r="T199">
        <v>3</v>
      </c>
      <c r="U199" t="str">
        <f>IF(Ecommerce_Sales[[#This Row],[Delivery_Time_Days]]&gt;7,"Delay",IF(Ecommerce_Sales[[#This Row],[Delivery_Time_Days]] = 0,"No delivery",IF(Ecommerce_Sales[[#This Row],[Delivery_Time_Days]]&lt;=7,"On-time")))</f>
        <v>On-time</v>
      </c>
      <c r="V199" s="7">
        <f>Ecommerce_Sales[[#This Row],[Profit]]/Ecommerce_Sales[[#This Row],[Total_Price]]</f>
        <v>0.30008673026886384</v>
      </c>
      <c r="W199" s="3">
        <v>692</v>
      </c>
      <c r="X199" s="3"/>
    </row>
    <row r="200" spans="1:24" x14ac:dyDescent="0.25">
      <c r="A200" s="1" t="s">
        <v>2564</v>
      </c>
      <c r="B200" s="1" t="s">
        <v>635</v>
      </c>
      <c r="C200" s="1" t="s">
        <v>636</v>
      </c>
      <c r="D200" s="1" t="s">
        <v>2565</v>
      </c>
      <c r="E200" s="1" t="s">
        <v>1961</v>
      </c>
      <c r="F200" s="2">
        <v>45190</v>
      </c>
      <c r="G200" s="2">
        <v>45212</v>
      </c>
      <c r="H200" s="2" t="str">
        <f>TEXT(Ecommerce_Sales[[#This Row],[Order_Date]],"mmmm")</f>
        <v>October</v>
      </c>
      <c r="I200" s="2" t="str">
        <f>TEXT(Ecommerce_Sales[[#This Row],[Order_Date]],"yyyy")</f>
        <v>2023</v>
      </c>
      <c r="J200" s="2" t="str">
        <f>TEXT(Ecommerce_Sales[[#This Row],[Order_Date]],"mmmm")</f>
        <v>October</v>
      </c>
      <c r="K200" s="1" t="s">
        <v>1947</v>
      </c>
      <c r="L200" s="1" t="s">
        <v>2566</v>
      </c>
      <c r="M200" s="1" t="s">
        <v>2072</v>
      </c>
      <c r="N200" s="1" t="s">
        <v>1950</v>
      </c>
      <c r="O200" s="3">
        <v>457</v>
      </c>
      <c r="P200">
        <v>1</v>
      </c>
      <c r="Q200" s="3">
        <v>457</v>
      </c>
      <c r="R200" s="1" t="s">
        <v>1958</v>
      </c>
      <c r="S200" s="3">
        <v>50</v>
      </c>
      <c r="T200">
        <v>3</v>
      </c>
      <c r="U200" t="str">
        <f>IF(Ecommerce_Sales[[#This Row],[Delivery_Time_Days]]&gt;7,"Delay",IF(Ecommerce_Sales[[#This Row],[Delivery_Time_Days]] = 0,"No delivery",IF(Ecommerce_Sales[[#This Row],[Delivery_Time_Days]]&lt;=7,"On-time")))</f>
        <v>On-time</v>
      </c>
      <c r="V200" s="7">
        <f>Ecommerce_Sales[[#This Row],[Profit]]/Ecommerce_Sales[[#This Row],[Total_Price]]</f>
        <v>0.40043763676148797</v>
      </c>
      <c r="W200" s="3">
        <v>183</v>
      </c>
      <c r="X200" s="3"/>
    </row>
    <row r="201" spans="1:24" x14ac:dyDescent="0.25">
      <c r="A201" s="1" t="s">
        <v>2567</v>
      </c>
      <c r="B201" s="1" t="s">
        <v>338</v>
      </c>
      <c r="C201" s="1" t="s">
        <v>339</v>
      </c>
      <c r="D201" s="1" t="s">
        <v>2568</v>
      </c>
      <c r="E201" s="1" t="s">
        <v>1981</v>
      </c>
      <c r="F201" s="2">
        <v>45309</v>
      </c>
      <c r="G201" s="2">
        <v>45157</v>
      </c>
      <c r="H201" s="2" t="str">
        <f>TEXT(Ecommerce_Sales[[#This Row],[Order_Date]],"mmmm")</f>
        <v>August</v>
      </c>
      <c r="I201" s="2" t="str">
        <f>TEXT(Ecommerce_Sales[[#This Row],[Order_Date]],"yyyy")</f>
        <v>2023</v>
      </c>
      <c r="J201" s="2" t="str">
        <f>TEXT(Ecommerce_Sales[[#This Row],[Order_Date]],"mmmm")</f>
        <v>August</v>
      </c>
      <c r="K201" s="1" t="s">
        <v>1986</v>
      </c>
      <c r="L201" s="1" t="s">
        <v>2569</v>
      </c>
      <c r="M201" s="1" t="s">
        <v>1949</v>
      </c>
      <c r="N201" s="1" t="s">
        <v>1950</v>
      </c>
      <c r="O201" s="3">
        <v>1177</v>
      </c>
      <c r="P201">
        <v>6</v>
      </c>
      <c r="Q201" s="3">
        <v>7065</v>
      </c>
      <c r="R201" s="1" t="s">
        <v>1958</v>
      </c>
      <c r="S201" s="3">
        <v>370</v>
      </c>
      <c r="U201" t="str">
        <f>IF(Ecommerce_Sales[[#This Row],[Delivery_Time_Days]]&gt;7,"Delay",IF(Ecommerce_Sales[[#This Row],[Delivery_Time_Days]] = 0,"No delivery",IF(Ecommerce_Sales[[#This Row],[Delivery_Time_Days]]&lt;=7,"On-time")))</f>
        <v>No delivery</v>
      </c>
      <c r="V201" s="7">
        <f>Ecommerce_Sales[[#This Row],[Profit]]/Ecommerce_Sales[[#This Row],[Total_Price]]</f>
        <v>0.4</v>
      </c>
      <c r="W201" s="3">
        <v>2826</v>
      </c>
      <c r="X201" s="3"/>
    </row>
    <row r="202" spans="1:24" x14ac:dyDescent="0.25">
      <c r="A202" s="1" t="s">
        <v>2570</v>
      </c>
      <c r="B202" s="1" t="s">
        <v>1232</v>
      </c>
      <c r="C202" s="1" t="s">
        <v>1233</v>
      </c>
      <c r="D202" s="1" t="s">
        <v>2052</v>
      </c>
      <c r="E202" s="1" t="s">
        <v>1961</v>
      </c>
      <c r="F202" s="2">
        <v>45272</v>
      </c>
      <c r="G202" s="2">
        <v>45321</v>
      </c>
      <c r="H202" s="2" t="str">
        <f>TEXT(Ecommerce_Sales[[#This Row],[Order_Date]],"mmmm")</f>
        <v>January</v>
      </c>
      <c r="I202" s="2" t="str">
        <f>TEXT(Ecommerce_Sales[[#This Row],[Order_Date]],"yyyy")</f>
        <v>2024</v>
      </c>
      <c r="J202" s="2" t="str">
        <f>TEXT(Ecommerce_Sales[[#This Row],[Order_Date]],"mmmm")</f>
        <v>January</v>
      </c>
      <c r="K202" s="1" t="s">
        <v>1947</v>
      </c>
      <c r="L202" s="1" t="s">
        <v>2571</v>
      </c>
      <c r="M202" s="1" t="s">
        <v>2072</v>
      </c>
      <c r="N202" s="1" t="s">
        <v>1950</v>
      </c>
      <c r="O202" s="3">
        <v>474</v>
      </c>
      <c r="P202">
        <v>4</v>
      </c>
      <c r="Q202" s="3">
        <v>1897</v>
      </c>
      <c r="R202" s="1" t="s">
        <v>2008</v>
      </c>
      <c r="S202" s="3">
        <v>183</v>
      </c>
      <c r="T202">
        <v>2</v>
      </c>
      <c r="U202" t="str">
        <f>IF(Ecommerce_Sales[[#This Row],[Delivery_Time_Days]]&gt;7,"Delay",IF(Ecommerce_Sales[[#This Row],[Delivery_Time_Days]] = 0,"No delivery",IF(Ecommerce_Sales[[#This Row],[Delivery_Time_Days]]&lt;=7,"On-time")))</f>
        <v>On-time</v>
      </c>
      <c r="V202" s="7">
        <f>Ecommerce_Sales[[#This Row],[Profit]]/Ecommerce_Sales[[#This Row],[Total_Price]]</f>
        <v>0.40010542962572482</v>
      </c>
      <c r="W202" s="3">
        <v>759</v>
      </c>
      <c r="X202" s="3"/>
    </row>
    <row r="203" spans="1:24" x14ac:dyDescent="0.25">
      <c r="A203" s="1" t="s">
        <v>2572</v>
      </c>
      <c r="B203" s="1" t="s">
        <v>1079</v>
      </c>
      <c r="C203" s="1" t="s">
        <v>1080</v>
      </c>
      <c r="D203" s="1" t="s">
        <v>2573</v>
      </c>
      <c r="E203" s="1" t="s">
        <v>1981</v>
      </c>
      <c r="F203" s="2">
        <v>45399</v>
      </c>
      <c r="G203" s="2">
        <v>45532</v>
      </c>
      <c r="H203" s="2" t="str">
        <f>TEXT(Ecommerce_Sales[[#This Row],[Order_Date]],"mmmm")</f>
        <v>August</v>
      </c>
      <c r="I203" s="2" t="str">
        <f>TEXT(Ecommerce_Sales[[#This Row],[Order_Date]],"yyyy")</f>
        <v>2024</v>
      </c>
      <c r="J203" s="2" t="str">
        <f>TEXT(Ecommerce_Sales[[#This Row],[Order_Date]],"mmmm")</f>
        <v>August</v>
      </c>
      <c r="K203" s="1" t="s">
        <v>1947</v>
      </c>
      <c r="L203" s="1" t="s">
        <v>2574</v>
      </c>
      <c r="M203" s="1" t="s">
        <v>2079</v>
      </c>
      <c r="N203" s="1" t="s">
        <v>1973</v>
      </c>
      <c r="O203" s="3">
        <v>245</v>
      </c>
      <c r="P203">
        <v>5</v>
      </c>
      <c r="Q203" s="3">
        <v>1223</v>
      </c>
      <c r="R203" s="1" t="s">
        <v>1958</v>
      </c>
      <c r="S203" s="3">
        <v>131</v>
      </c>
      <c r="T203">
        <v>2</v>
      </c>
      <c r="U203" t="str">
        <f>IF(Ecommerce_Sales[[#This Row],[Delivery_Time_Days]]&gt;7,"Delay",IF(Ecommerce_Sales[[#This Row],[Delivery_Time_Days]] = 0,"No delivery",IF(Ecommerce_Sales[[#This Row],[Delivery_Time_Days]]&lt;=7,"On-time")))</f>
        <v>On-time</v>
      </c>
      <c r="V203" s="7">
        <f>Ecommerce_Sales[[#This Row],[Profit]]/Ecommerce_Sales[[#This Row],[Total_Price]]</f>
        <v>0.30008176614881438</v>
      </c>
      <c r="W203" s="3">
        <v>367</v>
      </c>
      <c r="X203" s="3"/>
    </row>
    <row r="204" spans="1:24" x14ac:dyDescent="0.25">
      <c r="A204" s="1" t="s">
        <v>2575</v>
      </c>
      <c r="B204" s="1" t="s">
        <v>1897</v>
      </c>
      <c r="C204" s="1" t="s">
        <v>1898</v>
      </c>
      <c r="D204" s="1" t="s">
        <v>2576</v>
      </c>
      <c r="E204" s="1" t="s">
        <v>1981</v>
      </c>
      <c r="F204" s="2">
        <v>45203</v>
      </c>
      <c r="G204" s="2">
        <v>45222</v>
      </c>
      <c r="H204" s="2" t="str">
        <f>TEXT(Ecommerce_Sales[[#This Row],[Order_Date]],"mmmm")</f>
        <v>October</v>
      </c>
      <c r="I204" s="2" t="str">
        <f>TEXT(Ecommerce_Sales[[#This Row],[Order_Date]],"yyyy")</f>
        <v>2023</v>
      </c>
      <c r="J204" s="2" t="str">
        <f>TEXT(Ecommerce_Sales[[#This Row],[Order_Date]],"mmmm")</f>
        <v>October</v>
      </c>
      <c r="K204" s="1" t="s">
        <v>1947</v>
      </c>
      <c r="L204" s="1" t="s">
        <v>2577</v>
      </c>
      <c r="M204" s="1" t="s">
        <v>1972</v>
      </c>
      <c r="N204" s="1" t="s">
        <v>1973</v>
      </c>
      <c r="O204" s="3">
        <v>1079</v>
      </c>
      <c r="P204">
        <v>1</v>
      </c>
      <c r="Q204" s="3">
        <v>1079</v>
      </c>
      <c r="R204" s="1" t="s">
        <v>1958</v>
      </c>
      <c r="S204" s="3">
        <v>131</v>
      </c>
      <c r="T204">
        <v>7</v>
      </c>
      <c r="U204" t="str">
        <f>IF(Ecommerce_Sales[[#This Row],[Delivery_Time_Days]]&gt;7,"Delay",IF(Ecommerce_Sales[[#This Row],[Delivery_Time_Days]] = 0,"No delivery",IF(Ecommerce_Sales[[#This Row],[Delivery_Time_Days]]&lt;=7,"On-time")))</f>
        <v>On-time</v>
      </c>
      <c r="V204" s="7">
        <f>Ecommerce_Sales[[#This Row],[Profit]]/Ecommerce_Sales[[#This Row],[Total_Price]]</f>
        <v>0.30027803521779428</v>
      </c>
      <c r="W204" s="3">
        <v>324</v>
      </c>
      <c r="X204" s="3"/>
    </row>
    <row r="205" spans="1:24" x14ac:dyDescent="0.25">
      <c r="A205" s="1" t="s">
        <v>2578</v>
      </c>
      <c r="B205" s="1" t="s">
        <v>1621</v>
      </c>
      <c r="C205" s="1" t="s">
        <v>1622</v>
      </c>
      <c r="D205" s="1" t="s">
        <v>2579</v>
      </c>
      <c r="E205" s="1" t="s">
        <v>2005</v>
      </c>
      <c r="F205" s="2">
        <v>45220</v>
      </c>
      <c r="G205" s="2">
        <v>45098</v>
      </c>
      <c r="H205" s="2" t="str">
        <f>TEXT(Ecommerce_Sales[[#This Row],[Order_Date]],"mmmm")</f>
        <v>June</v>
      </c>
      <c r="I205" s="2" t="str">
        <f>TEXT(Ecommerce_Sales[[#This Row],[Order_Date]],"yyyy")</f>
        <v>2023</v>
      </c>
      <c r="J205" s="2" t="str">
        <f>TEXT(Ecommerce_Sales[[#This Row],[Order_Date]],"mmmm")</f>
        <v>June</v>
      </c>
      <c r="K205" s="1" t="s">
        <v>1947</v>
      </c>
      <c r="L205" s="1" t="s">
        <v>2580</v>
      </c>
      <c r="M205" s="1" t="s">
        <v>2104</v>
      </c>
      <c r="N205" s="1" t="s">
        <v>1978</v>
      </c>
      <c r="O205" s="3">
        <v>762</v>
      </c>
      <c r="P205">
        <v>6</v>
      </c>
      <c r="Q205" s="3">
        <v>4570</v>
      </c>
      <c r="R205" s="1" t="s">
        <v>1951</v>
      </c>
      <c r="S205" s="3">
        <v>377</v>
      </c>
      <c r="T205">
        <v>10</v>
      </c>
      <c r="U205" t="str">
        <f>IF(Ecommerce_Sales[[#This Row],[Delivery_Time_Days]]&gt;7,"Delay",IF(Ecommerce_Sales[[#This Row],[Delivery_Time_Days]] = 0,"No delivery",IF(Ecommerce_Sales[[#This Row],[Delivery_Time_Days]]&lt;=7,"On-time")))</f>
        <v>Delay</v>
      </c>
      <c r="V205" s="7">
        <f>Ecommerce_Sales[[#This Row],[Profit]]/Ecommerce_Sales[[#This Row],[Total_Price]]</f>
        <v>0.34989059080962803</v>
      </c>
      <c r="W205" s="3">
        <v>1599</v>
      </c>
      <c r="X205" s="3"/>
    </row>
    <row r="206" spans="1:24" x14ac:dyDescent="0.25">
      <c r="A206" s="1" t="s">
        <v>2581</v>
      </c>
      <c r="B206" s="1" t="s">
        <v>685</v>
      </c>
      <c r="C206" s="1" t="s">
        <v>686</v>
      </c>
      <c r="D206" s="1" t="s">
        <v>2562</v>
      </c>
      <c r="E206" s="1" t="s">
        <v>2005</v>
      </c>
      <c r="F206" s="2">
        <v>45285</v>
      </c>
      <c r="G206" s="2">
        <v>45187</v>
      </c>
      <c r="H206" s="2" t="str">
        <f>TEXT(Ecommerce_Sales[[#This Row],[Order_Date]],"mmmm")</f>
        <v>September</v>
      </c>
      <c r="I206" s="2" t="str">
        <f>TEXT(Ecommerce_Sales[[#This Row],[Order_Date]],"yyyy")</f>
        <v>2023</v>
      </c>
      <c r="J206" s="2" t="str">
        <f>TEXT(Ecommerce_Sales[[#This Row],[Order_Date]],"mmmm")</f>
        <v>September</v>
      </c>
      <c r="K206" s="1" t="s">
        <v>1947</v>
      </c>
      <c r="L206" s="1" t="s">
        <v>2582</v>
      </c>
      <c r="M206" s="1" t="s">
        <v>2058</v>
      </c>
      <c r="N206" s="1" t="s">
        <v>1950</v>
      </c>
      <c r="O206" s="3">
        <v>734</v>
      </c>
      <c r="P206">
        <v>5</v>
      </c>
      <c r="Q206" s="3">
        <v>3669</v>
      </c>
      <c r="R206" s="1" t="s">
        <v>1958</v>
      </c>
      <c r="S206" s="3">
        <v>500</v>
      </c>
      <c r="T206">
        <v>9</v>
      </c>
      <c r="U206" t="str">
        <f>IF(Ecommerce_Sales[[#This Row],[Delivery_Time_Days]]&gt;7,"Delay",IF(Ecommerce_Sales[[#This Row],[Delivery_Time_Days]] = 0,"No delivery",IF(Ecommerce_Sales[[#This Row],[Delivery_Time_Days]]&lt;=7,"On-time")))</f>
        <v>Delay</v>
      </c>
      <c r="V206" s="7">
        <f>Ecommerce_Sales[[#This Row],[Profit]]/Ecommerce_Sales[[#This Row],[Total_Price]]</f>
        <v>0.40010902153175254</v>
      </c>
      <c r="W206" s="3">
        <v>1468</v>
      </c>
      <c r="X206" s="3"/>
    </row>
    <row r="207" spans="1:24" x14ac:dyDescent="0.25">
      <c r="A207" s="1" t="s">
        <v>2583</v>
      </c>
      <c r="B207" s="1" t="s">
        <v>567</v>
      </c>
      <c r="C207" s="1" t="s">
        <v>568</v>
      </c>
      <c r="D207" s="1" t="s">
        <v>2584</v>
      </c>
      <c r="E207" s="1" t="s">
        <v>1954</v>
      </c>
      <c r="F207" s="2">
        <v>45217</v>
      </c>
      <c r="G207" s="2">
        <v>45593</v>
      </c>
      <c r="H207" s="2" t="str">
        <f>TEXT(Ecommerce_Sales[[#This Row],[Order_Date]],"mmmm")</f>
        <v>October</v>
      </c>
      <c r="I207" s="2" t="str">
        <f>TEXT(Ecommerce_Sales[[#This Row],[Order_Date]],"yyyy")</f>
        <v>2024</v>
      </c>
      <c r="J207" s="2" t="str">
        <f>TEXT(Ecommerce_Sales[[#This Row],[Order_Date]],"mmmm")</f>
        <v>October</v>
      </c>
      <c r="K207" s="1" t="s">
        <v>1947</v>
      </c>
      <c r="L207" s="1" t="s">
        <v>2585</v>
      </c>
      <c r="M207" s="1" t="s">
        <v>2079</v>
      </c>
      <c r="N207" s="1" t="s">
        <v>1973</v>
      </c>
      <c r="O207" s="3">
        <v>321</v>
      </c>
      <c r="P207">
        <v>4</v>
      </c>
      <c r="Q207" s="3">
        <v>1285</v>
      </c>
      <c r="R207" s="1" t="s">
        <v>1951</v>
      </c>
      <c r="S207" s="3">
        <v>171</v>
      </c>
      <c r="T207">
        <v>4</v>
      </c>
      <c r="U207" t="str">
        <f>IF(Ecommerce_Sales[[#This Row],[Delivery_Time_Days]]&gt;7,"Delay",IF(Ecommerce_Sales[[#This Row],[Delivery_Time_Days]] = 0,"No delivery",IF(Ecommerce_Sales[[#This Row],[Delivery_Time_Days]]&lt;=7,"On-time")))</f>
        <v>On-time</v>
      </c>
      <c r="V207" s="7">
        <f>Ecommerce_Sales[[#This Row],[Profit]]/Ecommerce_Sales[[#This Row],[Total_Price]]</f>
        <v>0.30038910505836575</v>
      </c>
      <c r="W207" s="3">
        <v>386</v>
      </c>
      <c r="X207" s="3"/>
    </row>
    <row r="208" spans="1:24" x14ac:dyDescent="0.25">
      <c r="A208" s="1" t="s">
        <v>2586</v>
      </c>
      <c r="B208" s="1" t="s">
        <v>836</v>
      </c>
      <c r="C208" s="1" t="s">
        <v>837</v>
      </c>
      <c r="D208" s="1" t="s">
        <v>2314</v>
      </c>
      <c r="E208" s="1" t="s">
        <v>1966</v>
      </c>
      <c r="F208" s="2">
        <v>45350</v>
      </c>
      <c r="G208" s="2">
        <v>45549</v>
      </c>
      <c r="H208" s="2" t="str">
        <f>TEXT(Ecommerce_Sales[[#This Row],[Order_Date]],"mmmm")</f>
        <v>September</v>
      </c>
      <c r="I208" s="2" t="str">
        <f>TEXT(Ecommerce_Sales[[#This Row],[Order_Date]],"yyyy")</f>
        <v>2024</v>
      </c>
      <c r="J208" s="2" t="str">
        <f>TEXT(Ecommerce_Sales[[#This Row],[Order_Date]],"mmmm")</f>
        <v>September</v>
      </c>
      <c r="K208" s="1" t="s">
        <v>1947</v>
      </c>
      <c r="L208" s="1" t="s">
        <v>2587</v>
      </c>
      <c r="M208" s="1" t="s">
        <v>2072</v>
      </c>
      <c r="N208" s="1" t="s">
        <v>1950</v>
      </c>
      <c r="O208" s="3">
        <v>97</v>
      </c>
      <c r="P208">
        <v>3</v>
      </c>
      <c r="Q208" s="3">
        <v>291</v>
      </c>
      <c r="R208" s="1" t="s">
        <v>1951</v>
      </c>
      <c r="S208" s="3">
        <v>38</v>
      </c>
      <c r="T208">
        <v>10</v>
      </c>
      <c r="U208" t="str">
        <f>IF(Ecommerce_Sales[[#This Row],[Delivery_Time_Days]]&gt;7,"Delay",IF(Ecommerce_Sales[[#This Row],[Delivery_Time_Days]] = 0,"No delivery",IF(Ecommerce_Sales[[#This Row],[Delivery_Time_Days]]&lt;=7,"On-time")))</f>
        <v>Delay</v>
      </c>
      <c r="V208" s="7">
        <f>Ecommerce_Sales[[#This Row],[Profit]]/Ecommerce_Sales[[#This Row],[Total_Price]]</f>
        <v>0.39862542955326463</v>
      </c>
      <c r="W208" s="3">
        <v>116</v>
      </c>
      <c r="X208" s="3"/>
    </row>
    <row r="209" spans="1:24" x14ac:dyDescent="0.25">
      <c r="A209" s="1" t="s">
        <v>2588</v>
      </c>
      <c r="B209" s="1" t="s">
        <v>1302</v>
      </c>
      <c r="C209" s="1" t="s">
        <v>1303</v>
      </c>
      <c r="D209" s="1" t="s">
        <v>2589</v>
      </c>
      <c r="E209" s="1" t="s">
        <v>1946</v>
      </c>
      <c r="F209" s="2">
        <v>45394</v>
      </c>
      <c r="G209" s="2">
        <v>45488</v>
      </c>
      <c r="H209" s="2" t="str">
        <f>TEXT(Ecommerce_Sales[[#This Row],[Order_Date]],"mmmm")</f>
        <v>July</v>
      </c>
      <c r="I209" s="2" t="str">
        <f>TEXT(Ecommerce_Sales[[#This Row],[Order_Date]],"yyyy")</f>
        <v>2024</v>
      </c>
      <c r="J209" s="2" t="str">
        <f>TEXT(Ecommerce_Sales[[#This Row],[Order_Date]],"mmmm")</f>
        <v>July</v>
      </c>
      <c r="K209" s="1" t="s">
        <v>1947</v>
      </c>
      <c r="L209" s="1" t="s">
        <v>2590</v>
      </c>
      <c r="M209" s="1" t="s">
        <v>2079</v>
      </c>
      <c r="N209" s="1" t="s">
        <v>1973</v>
      </c>
      <c r="O209" s="3">
        <v>1177</v>
      </c>
      <c r="P209">
        <v>3</v>
      </c>
      <c r="Q209" s="3">
        <v>3530</v>
      </c>
      <c r="R209" s="1" t="s">
        <v>1958</v>
      </c>
      <c r="S209" s="3">
        <v>252</v>
      </c>
      <c r="T209">
        <v>3</v>
      </c>
      <c r="U209" t="str">
        <f>IF(Ecommerce_Sales[[#This Row],[Delivery_Time_Days]]&gt;7,"Delay",IF(Ecommerce_Sales[[#This Row],[Delivery_Time_Days]] = 0,"No delivery",IF(Ecommerce_Sales[[#This Row],[Delivery_Time_Days]]&lt;=7,"On-time")))</f>
        <v>On-time</v>
      </c>
      <c r="V209" s="7">
        <f>Ecommerce_Sales[[#This Row],[Profit]]/Ecommerce_Sales[[#This Row],[Total_Price]]</f>
        <v>0.3</v>
      </c>
      <c r="W209" s="3">
        <v>1059</v>
      </c>
      <c r="X209" s="3"/>
    </row>
    <row r="210" spans="1:24" x14ac:dyDescent="0.25">
      <c r="A210" s="1" t="s">
        <v>2591</v>
      </c>
      <c r="B210" s="1" t="s">
        <v>519</v>
      </c>
      <c r="C210" s="1" t="s">
        <v>520</v>
      </c>
      <c r="D210" s="1" t="s">
        <v>2592</v>
      </c>
      <c r="E210" s="1" t="s">
        <v>1961</v>
      </c>
      <c r="F210" s="2">
        <v>45287</v>
      </c>
      <c r="G210" s="2">
        <v>45624</v>
      </c>
      <c r="H210" s="2" t="str">
        <f>TEXT(Ecommerce_Sales[[#This Row],[Order_Date]],"mmmm")</f>
        <v>November</v>
      </c>
      <c r="I210" s="2" t="str">
        <f>TEXT(Ecommerce_Sales[[#This Row],[Order_Date]],"yyyy")</f>
        <v>2024</v>
      </c>
      <c r="J210" s="2" t="str">
        <f>TEXT(Ecommerce_Sales[[#This Row],[Order_Date]],"mmmm")</f>
        <v>November</v>
      </c>
      <c r="K210" s="1" t="s">
        <v>1947</v>
      </c>
      <c r="L210" s="1" t="s">
        <v>2593</v>
      </c>
      <c r="M210" s="1" t="s">
        <v>2104</v>
      </c>
      <c r="N210" s="1" t="s">
        <v>1978</v>
      </c>
      <c r="O210" s="3">
        <v>1333</v>
      </c>
      <c r="P210">
        <v>7</v>
      </c>
      <c r="Q210" s="3">
        <v>9332</v>
      </c>
      <c r="R210" s="1" t="s">
        <v>1951</v>
      </c>
      <c r="S210" s="3">
        <v>908</v>
      </c>
      <c r="T210">
        <v>4</v>
      </c>
      <c r="U210" t="str">
        <f>IF(Ecommerce_Sales[[#This Row],[Delivery_Time_Days]]&gt;7,"Delay",IF(Ecommerce_Sales[[#This Row],[Delivery_Time_Days]] = 0,"No delivery",IF(Ecommerce_Sales[[#This Row],[Delivery_Time_Days]]&lt;=7,"On-time")))</f>
        <v>On-time</v>
      </c>
      <c r="V210" s="7">
        <f>Ecommerce_Sales[[#This Row],[Profit]]/Ecommerce_Sales[[#This Row],[Total_Price]]</f>
        <v>0.34997856836690955</v>
      </c>
      <c r="W210" s="3">
        <v>3266</v>
      </c>
      <c r="X210" s="3"/>
    </row>
    <row r="211" spans="1:24" x14ac:dyDescent="0.25">
      <c r="A211" s="1" t="s">
        <v>2594</v>
      </c>
      <c r="B211" s="1" t="s">
        <v>1183</v>
      </c>
      <c r="C211" s="1" t="s">
        <v>1184</v>
      </c>
      <c r="D211" s="1" t="s">
        <v>2595</v>
      </c>
      <c r="E211" s="1" t="s">
        <v>1966</v>
      </c>
      <c r="F211" s="2">
        <v>44966</v>
      </c>
      <c r="G211" s="2">
        <v>45024</v>
      </c>
      <c r="H211" s="2" t="str">
        <f>TEXT(Ecommerce_Sales[[#This Row],[Order_Date]],"mmmm")</f>
        <v>April</v>
      </c>
      <c r="I211" s="2" t="str">
        <f>TEXT(Ecommerce_Sales[[#This Row],[Order_Date]],"yyyy")</f>
        <v>2023</v>
      </c>
      <c r="J211" s="2" t="str">
        <f>TEXT(Ecommerce_Sales[[#This Row],[Order_Date]],"mmmm")</f>
        <v>April</v>
      </c>
      <c r="K211" s="1" t="s">
        <v>1947</v>
      </c>
      <c r="L211" s="1" t="s">
        <v>2596</v>
      </c>
      <c r="M211" s="1" t="s">
        <v>2065</v>
      </c>
      <c r="N211" s="1" t="s">
        <v>1978</v>
      </c>
      <c r="O211" s="3">
        <v>783</v>
      </c>
      <c r="P211">
        <v>1</v>
      </c>
      <c r="Q211" s="3">
        <v>783</v>
      </c>
      <c r="R211" s="1" t="s">
        <v>1958</v>
      </c>
      <c r="S211" s="3">
        <v>52</v>
      </c>
      <c r="T211">
        <v>4</v>
      </c>
      <c r="U211" t="str">
        <f>IF(Ecommerce_Sales[[#This Row],[Delivery_Time_Days]]&gt;7,"Delay",IF(Ecommerce_Sales[[#This Row],[Delivery_Time_Days]] = 0,"No delivery",IF(Ecommerce_Sales[[#This Row],[Delivery_Time_Days]]&lt;=7,"On-time")))</f>
        <v>On-time</v>
      </c>
      <c r="V211" s="7">
        <f>Ecommerce_Sales[[#This Row],[Profit]]/Ecommerce_Sales[[#This Row],[Total_Price]]</f>
        <v>0.34993614303959131</v>
      </c>
      <c r="W211" s="3">
        <v>274</v>
      </c>
      <c r="X211" s="3"/>
    </row>
    <row r="212" spans="1:24" x14ac:dyDescent="0.25">
      <c r="A212" s="1" t="s">
        <v>2597</v>
      </c>
      <c r="B212" s="1" t="s">
        <v>1818</v>
      </c>
      <c r="C212" s="1" t="s">
        <v>1819</v>
      </c>
      <c r="D212" s="1" t="s">
        <v>2598</v>
      </c>
      <c r="E212" s="1" t="s">
        <v>1954</v>
      </c>
      <c r="F212" s="2">
        <v>45333</v>
      </c>
      <c r="G212" s="2">
        <v>45099</v>
      </c>
      <c r="H212" s="2" t="str">
        <f>TEXT(Ecommerce_Sales[[#This Row],[Order_Date]],"mmmm")</f>
        <v>June</v>
      </c>
      <c r="I212" s="2" t="str">
        <f>TEXT(Ecommerce_Sales[[#This Row],[Order_Date]],"yyyy")</f>
        <v>2023</v>
      </c>
      <c r="J212" s="2" t="str">
        <f>TEXT(Ecommerce_Sales[[#This Row],[Order_Date]],"mmmm")</f>
        <v>June</v>
      </c>
      <c r="K212" s="1" t="s">
        <v>1947</v>
      </c>
      <c r="L212" s="1" t="s">
        <v>2223</v>
      </c>
      <c r="M212" s="1" t="s">
        <v>2047</v>
      </c>
      <c r="N212" s="1" t="s">
        <v>1989</v>
      </c>
      <c r="O212" s="3">
        <v>290</v>
      </c>
      <c r="P212">
        <v>4</v>
      </c>
      <c r="Q212" s="3">
        <v>1160</v>
      </c>
      <c r="R212" s="1" t="s">
        <v>1951</v>
      </c>
      <c r="S212" s="3">
        <v>112</v>
      </c>
      <c r="T212">
        <v>10</v>
      </c>
      <c r="U212" t="str">
        <f>IF(Ecommerce_Sales[[#This Row],[Delivery_Time_Days]]&gt;7,"Delay",IF(Ecommerce_Sales[[#This Row],[Delivery_Time_Days]] = 0,"No delivery",IF(Ecommerce_Sales[[#This Row],[Delivery_Time_Days]]&lt;=7,"On-time")))</f>
        <v>Delay</v>
      </c>
      <c r="V212" s="7">
        <f>Ecommerce_Sales[[#This Row],[Profit]]/Ecommerce_Sales[[#This Row],[Total_Price]]</f>
        <v>0.25</v>
      </c>
      <c r="W212" s="3">
        <v>290</v>
      </c>
      <c r="X212" s="3"/>
    </row>
    <row r="213" spans="1:24" x14ac:dyDescent="0.25">
      <c r="A213" s="1" t="s">
        <v>2599</v>
      </c>
      <c r="B213" s="1" t="s">
        <v>871</v>
      </c>
      <c r="C213" s="1" t="s">
        <v>872</v>
      </c>
      <c r="D213" s="1" t="s">
        <v>2242</v>
      </c>
      <c r="E213" s="1" t="s">
        <v>1996</v>
      </c>
      <c r="F213" s="2">
        <v>45067</v>
      </c>
      <c r="G213" s="2">
        <v>45236</v>
      </c>
      <c r="H213" s="2" t="str">
        <f>TEXT(Ecommerce_Sales[[#This Row],[Order_Date]],"mmmm")</f>
        <v>November</v>
      </c>
      <c r="I213" s="2" t="str">
        <f>TEXT(Ecommerce_Sales[[#This Row],[Order_Date]],"yyyy")</f>
        <v>2023</v>
      </c>
      <c r="J213" s="2" t="str">
        <f>TEXT(Ecommerce_Sales[[#This Row],[Order_Date]],"mmmm")</f>
        <v>November</v>
      </c>
      <c r="K213" s="1" t="s">
        <v>1947</v>
      </c>
      <c r="L213" s="1" t="s">
        <v>2600</v>
      </c>
      <c r="M213" s="1" t="s">
        <v>1988</v>
      </c>
      <c r="N213" s="1" t="s">
        <v>1989</v>
      </c>
      <c r="O213" s="3">
        <v>945</v>
      </c>
      <c r="P213">
        <v>6</v>
      </c>
      <c r="Q213" s="3">
        <v>5668</v>
      </c>
      <c r="R213" s="1" t="s">
        <v>1951</v>
      </c>
      <c r="S213" s="3">
        <v>415</v>
      </c>
      <c r="T213">
        <v>3</v>
      </c>
      <c r="U213" t="str">
        <f>IF(Ecommerce_Sales[[#This Row],[Delivery_Time_Days]]&gt;7,"Delay",IF(Ecommerce_Sales[[#This Row],[Delivery_Time_Days]] = 0,"No delivery",IF(Ecommerce_Sales[[#This Row],[Delivery_Time_Days]]&lt;=7,"On-time")))</f>
        <v>On-time</v>
      </c>
      <c r="V213" s="7">
        <f>Ecommerce_Sales[[#This Row],[Profit]]/Ecommerce_Sales[[#This Row],[Total_Price]]</f>
        <v>0.25</v>
      </c>
      <c r="W213" s="3">
        <v>1417</v>
      </c>
      <c r="X213" s="3"/>
    </row>
    <row r="214" spans="1:24" x14ac:dyDescent="0.25">
      <c r="A214" s="1" t="s">
        <v>2601</v>
      </c>
      <c r="B214" s="1" t="s">
        <v>525</v>
      </c>
      <c r="C214" s="1" t="s">
        <v>1270</v>
      </c>
      <c r="D214" s="1" t="s">
        <v>2602</v>
      </c>
      <c r="E214" s="1" t="s">
        <v>1981</v>
      </c>
      <c r="F214" s="2">
        <v>45434</v>
      </c>
      <c r="G214" s="2">
        <v>45108</v>
      </c>
      <c r="H214" s="2" t="str">
        <f>TEXT(Ecommerce_Sales[[#This Row],[Order_Date]],"mmmm")</f>
        <v>July</v>
      </c>
      <c r="I214" s="2" t="str">
        <f>TEXT(Ecommerce_Sales[[#This Row],[Order_Date]],"yyyy")</f>
        <v>2023</v>
      </c>
      <c r="J214" s="2" t="str">
        <f>TEXT(Ecommerce_Sales[[#This Row],[Order_Date]],"mmmm")</f>
        <v>July</v>
      </c>
      <c r="K214" s="1" t="s">
        <v>1947</v>
      </c>
      <c r="L214" s="1" t="s">
        <v>2603</v>
      </c>
      <c r="M214" s="1" t="s">
        <v>2002</v>
      </c>
      <c r="N214" s="1" t="s">
        <v>1989</v>
      </c>
      <c r="O214" s="3">
        <v>316</v>
      </c>
      <c r="P214">
        <v>3</v>
      </c>
      <c r="Q214" s="3">
        <v>949</v>
      </c>
      <c r="R214" s="1" t="s">
        <v>1951</v>
      </c>
      <c r="S214" s="3">
        <v>121</v>
      </c>
      <c r="T214">
        <v>9</v>
      </c>
      <c r="U214" t="str">
        <f>IF(Ecommerce_Sales[[#This Row],[Delivery_Time_Days]]&gt;7,"Delay",IF(Ecommerce_Sales[[#This Row],[Delivery_Time_Days]] = 0,"No delivery",IF(Ecommerce_Sales[[#This Row],[Delivery_Time_Days]]&lt;=7,"On-time")))</f>
        <v>Delay</v>
      </c>
      <c r="V214" s="7">
        <f>Ecommerce_Sales[[#This Row],[Profit]]/Ecommerce_Sales[[#This Row],[Total_Price]]</f>
        <v>0.24973656480505796</v>
      </c>
      <c r="W214" s="3">
        <v>237</v>
      </c>
      <c r="X214" s="3"/>
    </row>
    <row r="215" spans="1:24" x14ac:dyDescent="0.25">
      <c r="A215" s="1" t="s">
        <v>2604</v>
      </c>
      <c r="B215" s="1" t="s">
        <v>1601</v>
      </c>
      <c r="C215" s="1" t="s">
        <v>1602</v>
      </c>
      <c r="D215" s="1" t="s">
        <v>2605</v>
      </c>
      <c r="E215" s="1" t="s">
        <v>1966</v>
      </c>
      <c r="F215" s="2">
        <v>45234</v>
      </c>
      <c r="G215" s="2">
        <v>45218</v>
      </c>
      <c r="H215" s="2" t="str">
        <f>TEXT(Ecommerce_Sales[[#This Row],[Order_Date]],"mmmm")</f>
        <v>October</v>
      </c>
      <c r="I215" s="2" t="str">
        <f>TEXT(Ecommerce_Sales[[#This Row],[Order_Date]],"yyyy")</f>
        <v>2023</v>
      </c>
      <c r="J215" s="2" t="str">
        <f>TEXT(Ecommerce_Sales[[#This Row],[Order_Date]],"mmmm")</f>
        <v>October</v>
      </c>
      <c r="K215" s="1" t="s">
        <v>1947</v>
      </c>
      <c r="L215" s="1" t="s">
        <v>2606</v>
      </c>
      <c r="M215" s="1" t="s">
        <v>1963</v>
      </c>
      <c r="N215" s="1" t="s">
        <v>1957</v>
      </c>
      <c r="O215" s="3">
        <v>469</v>
      </c>
      <c r="P215">
        <v>4</v>
      </c>
      <c r="Q215" s="3">
        <v>1876</v>
      </c>
      <c r="R215" s="1" t="s">
        <v>1958</v>
      </c>
      <c r="S215" s="3">
        <v>229</v>
      </c>
      <c r="T215">
        <v>8</v>
      </c>
      <c r="U215" t="str">
        <f>IF(Ecommerce_Sales[[#This Row],[Delivery_Time_Days]]&gt;7,"Delay",IF(Ecommerce_Sales[[#This Row],[Delivery_Time_Days]] = 0,"No delivery",IF(Ecommerce_Sales[[#This Row],[Delivery_Time_Days]]&lt;=7,"On-time")))</f>
        <v>Delay</v>
      </c>
      <c r="V215" s="7">
        <f>Ecommerce_Sales[[#This Row],[Profit]]/Ecommerce_Sales[[#This Row],[Total_Price]]</f>
        <v>0.14978678038379531</v>
      </c>
      <c r="W215" s="3">
        <v>281</v>
      </c>
      <c r="X215" s="3"/>
    </row>
    <row r="216" spans="1:24" x14ac:dyDescent="0.25">
      <c r="A216" s="1" t="s">
        <v>2607</v>
      </c>
      <c r="B216" s="1" t="s">
        <v>723</v>
      </c>
      <c r="C216" s="1" t="s">
        <v>724</v>
      </c>
      <c r="D216" s="1" t="s">
        <v>2608</v>
      </c>
      <c r="E216" s="1" t="s">
        <v>1981</v>
      </c>
      <c r="F216" s="2">
        <v>45130</v>
      </c>
      <c r="G216" s="2">
        <v>45256</v>
      </c>
      <c r="H216" s="2" t="str">
        <f>TEXT(Ecommerce_Sales[[#This Row],[Order_Date]],"mmmm")</f>
        <v>November</v>
      </c>
      <c r="I216" s="2" t="str">
        <f>TEXT(Ecommerce_Sales[[#This Row],[Order_Date]],"yyyy")</f>
        <v>2023</v>
      </c>
      <c r="J216" s="2" t="str">
        <f>TEXT(Ecommerce_Sales[[#This Row],[Order_Date]],"mmmm")</f>
        <v>November</v>
      </c>
      <c r="K216" s="1" t="s">
        <v>1947</v>
      </c>
      <c r="L216" s="1" t="s">
        <v>2609</v>
      </c>
      <c r="M216" s="1" t="s">
        <v>2247</v>
      </c>
      <c r="N216" s="1" t="s">
        <v>1957</v>
      </c>
      <c r="O216" s="3">
        <v>210</v>
      </c>
      <c r="P216">
        <v>3</v>
      </c>
      <c r="Q216" s="3">
        <v>629</v>
      </c>
      <c r="R216" s="1" t="s">
        <v>1958</v>
      </c>
      <c r="S216" s="3">
        <v>84</v>
      </c>
      <c r="T216">
        <v>10</v>
      </c>
      <c r="U216" t="str">
        <f>IF(Ecommerce_Sales[[#This Row],[Delivery_Time_Days]]&gt;7,"Delay",IF(Ecommerce_Sales[[#This Row],[Delivery_Time_Days]] = 0,"No delivery",IF(Ecommerce_Sales[[#This Row],[Delivery_Time_Days]]&lt;=7,"On-time")))</f>
        <v>Delay</v>
      </c>
      <c r="V216" s="7">
        <f>Ecommerce_Sales[[#This Row],[Profit]]/Ecommerce_Sales[[#This Row],[Total_Price]]</f>
        <v>0.1494435612082671</v>
      </c>
      <c r="W216" s="3">
        <v>94</v>
      </c>
      <c r="X216" s="3"/>
    </row>
    <row r="217" spans="1:24" x14ac:dyDescent="0.25">
      <c r="A217" s="1" t="s">
        <v>2610</v>
      </c>
      <c r="B217" s="1" t="s">
        <v>1161</v>
      </c>
      <c r="C217" s="1" t="s">
        <v>1162</v>
      </c>
      <c r="D217" s="1" t="s">
        <v>2611</v>
      </c>
      <c r="E217" s="1" t="s">
        <v>2005</v>
      </c>
      <c r="F217" s="2">
        <v>45412</v>
      </c>
      <c r="G217" s="2">
        <v>45362</v>
      </c>
      <c r="H217" s="2" t="str">
        <f>TEXT(Ecommerce_Sales[[#This Row],[Order_Date]],"mmmm")</f>
        <v>March</v>
      </c>
      <c r="I217" s="2" t="str">
        <f>TEXT(Ecommerce_Sales[[#This Row],[Order_Date]],"yyyy")</f>
        <v>2024</v>
      </c>
      <c r="J217" s="2" t="str">
        <f>TEXT(Ecommerce_Sales[[#This Row],[Order_Date]],"mmmm")</f>
        <v>March</v>
      </c>
      <c r="K217" s="1" t="s">
        <v>1986</v>
      </c>
      <c r="L217" s="1" t="s">
        <v>2612</v>
      </c>
      <c r="M217" s="1" t="s">
        <v>2043</v>
      </c>
      <c r="N217" s="1" t="s">
        <v>1989</v>
      </c>
      <c r="O217" s="3">
        <v>156</v>
      </c>
      <c r="P217">
        <v>1</v>
      </c>
      <c r="Q217" s="3">
        <v>156</v>
      </c>
      <c r="R217" s="1" t="s">
        <v>1951</v>
      </c>
      <c r="S217" s="3">
        <v>17</v>
      </c>
      <c r="U217" t="str">
        <f>IF(Ecommerce_Sales[[#This Row],[Delivery_Time_Days]]&gt;7,"Delay",IF(Ecommerce_Sales[[#This Row],[Delivery_Time_Days]] = 0,"No delivery",IF(Ecommerce_Sales[[#This Row],[Delivery_Time_Days]]&lt;=7,"On-time")))</f>
        <v>No delivery</v>
      </c>
      <c r="V217" s="7">
        <f>Ecommerce_Sales[[#This Row],[Profit]]/Ecommerce_Sales[[#This Row],[Total_Price]]</f>
        <v>0.25</v>
      </c>
      <c r="W217" s="3">
        <v>39</v>
      </c>
      <c r="X217" s="3"/>
    </row>
    <row r="218" spans="1:24" x14ac:dyDescent="0.25">
      <c r="A218" s="1" t="s">
        <v>2613</v>
      </c>
      <c r="B218" s="1" t="s">
        <v>1195</v>
      </c>
      <c r="C218" s="1" t="s">
        <v>1196</v>
      </c>
      <c r="D218" s="1" t="s">
        <v>2614</v>
      </c>
      <c r="E218" s="1" t="s">
        <v>1961</v>
      </c>
      <c r="F218" s="2">
        <v>45129</v>
      </c>
      <c r="G218" s="2">
        <v>44990</v>
      </c>
      <c r="H218" s="2" t="str">
        <f>TEXT(Ecommerce_Sales[[#This Row],[Order_Date]],"mmmm")</f>
        <v>March</v>
      </c>
      <c r="I218" s="2" t="str">
        <f>TEXT(Ecommerce_Sales[[#This Row],[Order_Date]],"yyyy")</f>
        <v>2023</v>
      </c>
      <c r="J218" s="2" t="str">
        <f>TEXT(Ecommerce_Sales[[#This Row],[Order_Date]],"mmmm")</f>
        <v>March</v>
      </c>
      <c r="K218" s="1" t="s">
        <v>1947</v>
      </c>
      <c r="L218" s="1" t="s">
        <v>2615</v>
      </c>
      <c r="M218" s="1" t="s">
        <v>2043</v>
      </c>
      <c r="N218" s="1" t="s">
        <v>1989</v>
      </c>
      <c r="O218" s="3">
        <v>334</v>
      </c>
      <c r="P218">
        <v>3</v>
      </c>
      <c r="Q218" s="3">
        <v>1001</v>
      </c>
      <c r="R218" s="1" t="s">
        <v>1958</v>
      </c>
      <c r="S218" s="3">
        <v>111</v>
      </c>
      <c r="T218">
        <v>8</v>
      </c>
      <c r="U218" t="str">
        <f>IF(Ecommerce_Sales[[#This Row],[Delivery_Time_Days]]&gt;7,"Delay",IF(Ecommerce_Sales[[#This Row],[Delivery_Time_Days]] = 0,"No delivery",IF(Ecommerce_Sales[[#This Row],[Delivery_Time_Days]]&lt;=7,"On-time")))</f>
        <v>Delay</v>
      </c>
      <c r="V218" s="7">
        <f>Ecommerce_Sales[[#This Row],[Profit]]/Ecommerce_Sales[[#This Row],[Total_Price]]</f>
        <v>0.24975024975024976</v>
      </c>
      <c r="W218" s="3">
        <v>250</v>
      </c>
      <c r="X218" s="3"/>
    </row>
    <row r="219" spans="1:24" x14ac:dyDescent="0.25">
      <c r="A219" s="1" t="s">
        <v>2616</v>
      </c>
      <c r="B219" s="1" t="s">
        <v>990</v>
      </c>
      <c r="C219" s="1" t="s">
        <v>991</v>
      </c>
      <c r="D219" s="1" t="s">
        <v>2617</v>
      </c>
      <c r="E219" s="1" t="s">
        <v>1996</v>
      </c>
      <c r="F219" s="2">
        <v>45157</v>
      </c>
      <c r="G219" s="2">
        <v>45509</v>
      </c>
      <c r="H219" s="2" t="str">
        <f>TEXT(Ecommerce_Sales[[#This Row],[Order_Date]],"mmmm")</f>
        <v>August</v>
      </c>
      <c r="I219" s="2" t="str">
        <f>TEXT(Ecommerce_Sales[[#This Row],[Order_Date]],"yyyy")</f>
        <v>2024</v>
      </c>
      <c r="J219" s="2" t="str">
        <f>TEXT(Ecommerce_Sales[[#This Row],[Order_Date]],"mmmm")</f>
        <v>August</v>
      </c>
      <c r="K219" s="1" t="s">
        <v>1986</v>
      </c>
      <c r="L219" s="1" t="s">
        <v>2618</v>
      </c>
      <c r="M219" s="1" t="s">
        <v>2002</v>
      </c>
      <c r="N219" s="1" t="s">
        <v>1989</v>
      </c>
      <c r="O219" s="3">
        <v>489</v>
      </c>
      <c r="P219">
        <v>3</v>
      </c>
      <c r="Q219" s="3">
        <v>1468</v>
      </c>
      <c r="R219" s="1" t="s">
        <v>1951</v>
      </c>
      <c r="S219" s="3">
        <v>204</v>
      </c>
      <c r="U219" t="str">
        <f>IF(Ecommerce_Sales[[#This Row],[Delivery_Time_Days]]&gt;7,"Delay",IF(Ecommerce_Sales[[#This Row],[Delivery_Time_Days]] = 0,"No delivery",IF(Ecommerce_Sales[[#This Row],[Delivery_Time_Days]]&lt;=7,"On-time")))</f>
        <v>No delivery</v>
      </c>
      <c r="V219" s="7">
        <f>Ecommerce_Sales[[#This Row],[Profit]]/Ecommerce_Sales[[#This Row],[Total_Price]]</f>
        <v>0.25</v>
      </c>
      <c r="W219" s="3">
        <v>367</v>
      </c>
      <c r="X219" s="3"/>
    </row>
    <row r="220" spans="1:24" x14ac:dyDescent="0.25">
      <c r="A220" s="1" t="s">
        <v>2619</v>
      </c>
      <c r="B220" s="1" t="s">
        <v>545</v>
      </c>
      <c r="C220" s="1" t="s">
        <v>799</v>
      </c>
      <c r="D220" s="1" t="s">
        <v>2175</v>
      </c>
      <c r="E220" s="1" t="s">
        <v>1981</v>
      </c>
      <c r="F220" s="2">
        <v>45643</v>
      </c>
      <c r="G220" s="2">
        <v>45510</v>
      </c>
      <c r="H220" s="2" t="str">
        <f>TEXT(Ecommerce_Sales[[#This Row],[Order_Date]],"mmmm")</f>
        <v>August</v>
      </c>
      <c r="I220" s="2" t="str">
        <f>TEXT(Ecommerce_Sales[[#This Row],[Order_Date]],"yyyy")</f>
        <v>2024</v>
      </c>
      <c r="J220" s="2" t="str">
        <f>TEXT(Ecommerce_Sales[[#This Row],[Order_Date]],"mmmm")</f>
        <v>August</v>
      </c>
      <c r="K220" s="1" t="s">
        <v>1992</v>
      </c>
      <c r="L220" s="1" t="s">
        <v>2620</v>
      </c>
      <c r="M220" s="1" t="s">
        <v>2030</v>
      </c>
      <c r="N220" s="1" t="s">
        <v>1978</v>
      </c>
      <c r="O220" s="3">
        <v>775</v>
      </c>
      <c r="P220">
        <v>6</v>
      </c>
      <c r="Q220" s="3">
        <v>4650</v>
      </c>
      <c r="R220" s="1" t="s">
        <v>1958</v>
      </c>
      <c r="S220" s="3">
        <v>328</v>
      </c>
      <c r="U220" t="str">
        <f>IF(Ecommerce_Sales[[#This Row],[Delivery_Time_Days]]&gt;7,"Delay",IF(Ecommerce_Sales[[#This Row],[Delivery_Time_Days]] = 0,"No delivery",IF(Ecommerce_Sales[[#This Row],[Delivery_Time_Days]]&lt;=7,"On-time")))</f>
        <v>No delivery</v>
      </c>
      <c r="V220" s="7">
        <f>Ecommerce_Sales[[#This Row],[Profit]]/Ecommerce_Sales[[#This Row],[Total_Price]]</f>
        <v>0.35010752688172042</v>
      </c>
      <c r="W220" s="3">
        <v>1628</v>
      </c>
      <c r="X220" s="3"/>
    </row>
    <row r="221" spans="1:24" x14ac:dyDescent="0.25">
      <c r="A221" s="1" t="s">
        <v>2621</v>
      </c>
      <c r="B221" s="1" t="s">
        <v>1663</v>
      </c>
      <c r="C221" s="1" t="s">
        <v>1664</v>
      </c>
      <c r="D221" s="1" t="s">
        <v>2622</v>
      </c>
      <c r="E221" s="1" t="s">
        <v>1981</v>
      </c>
      <c r="F221" s="2">
        <v>45061</v>
      </c>
      <c r="G221" s="2">
        <v>45377</v>
      </c>
      <c r="H221" s="2" t="str">
        <f>TEXT(Ecommerce_Sales[[#This Row],[Order_Date]],"mmmm")</f>
        <v>March</v>
      </c>
      <c r="I221" s="2" t="str">
        <f>TEXT(Ecommerce_Sales[[#This Row],[Order_Date]],"yyyy")</f>
        <v>2024</v>
      </c>
      <c r="J221" s="2" t="str">
        <f>TEXT(Ecommerce_Sales[[#This Row],[Order_Date]],"mmmm")</f>
        <v>March</v>
      </c>
      <c r="K221" s="1" t="s">
        <v>1947</v>
      </c>
      <c r="L221" s="1" t="s">
        <v>2623</v>
      </c>
      <c r="M221" s="1" t="s">
        <v>1949</v>
      </c>
      <c r="N221" s="1" t="s">
        <v>1950</v>
      </c>
      <c r="O221" s="3">
        <v>677</v>
      </c>
      <c r="P221">
        <v>5</v>
      </c>
      <c r="Q221" s="3">
        <v>3386</v>
      </c>
      <c r="R221" s="1" t="s">
        <v>1951</v>
      </c>
      <c r="S221" s="3">
        <v>186</v>
      </c>
      <c r="T221">
        <v>3</v>
      </c>
      <c r="U221" t="str">
        <f>IF(Ecommerce_Sales[[#This Row],[Delivery_Time_Days]]&gt;7,"Delay",IF(Ecommerce_Sales[[#This Row],[Delivery_Time_Days]] = 0,"No delivery",IF(Ecommerce_Sales[[#This Row],[Delivery_Time_Days]]&lt;=7,"On-time")))</f>
        <v>On-time</v>
      </c>
      <c r="V221" s="7">
        <f>Ecommerce_Sales[[#This Row],[Profit]]/Ecommerce_Sales[[#This Row],[Total_Price]]</f>
        <v>0.39988186650915536</v>
      </c>
      <c r="W221" s="3">
        <v>1354</v>
      </c>
      <c r="X221" s="3"/>
    </row>
    <row r="222" spans="1:24" x14ac:dyDescent="0.25">
      <c r="A222" s="1" t="s">
        <v>2624</v>
      </c>
      <c r="B222" s="1" t="s">
        <v>98</v>
      </c>
      <c r="C222" s="1" t="s">
        <v>99</v>
      </c>
      <c r="D222" s="1" t="s">
        <v>2625</v>
      </c>
      <c r="E222" s="1" t="s">
        <v>1966</v>
      </c>
      <c r="F222" s="2">
        <v>45117</v>
      </c>
      <c r="G222" s="2">
        <v>45566</v>
      </c>
      <c r="H222" s="2" t="str">
        <f>TEXT(Ecommerce_Sales[[#This Row],[Order_Date]],"mmmm")</f>
        <v>October</v>
      </c>
      <c r="I222" s="2" t="str">
        <f>TEXT(Ecommerce_Sales[[#This Row],[Order_Date]],"yyyy")</f>
        <v>2024</v>
      </c>
      <c r="J222" s="2" t="str">
        <f>TEXT(Ecommerce_Sales[[#This Row],[Order_Date]],"mmmm")</f>
        <v>October</v>
      </c>
      <c r="K222" s="1" t="s">
        <v>1947</v>
      </c>
      <c r="L222" s="1" t="s">
        <v>2626</v>
      </c>
      <c r="M222" s="1" t="s">
        <v>2002</v>
      </c>
      <c r="N222" s="1" t="s">
        <v>1989</v>
      </c>
      <c r="O222" s="3">
        <v>630</v>
      </c>
      <c r="P222">
        <v>4</v>
      </c>
      <c r="Q222" s="3">
        <v>2521</v>
      </c>
      <c r="R222" s="1" t="s">
        <v>1951</v>
      </c>
      <c r="S222" s="3">
        <v>340</v>
      </c>
      <c r="T222">
        <v>3</v>
      </c>
      <c r="U222" t="str">
        <f>IF(Ecommerce_Sales[[#This Row],[Delivery_Time_Days]]&gt;7,"Delay",IF(Ecommerce_Sales[[#This Row],[Delivery_Time_Days]] = 0,"No delivery",IF(Ecommerce_Sales[[#This Row],[Delivery_Time_Days]]&lt;=7,"On-time")))</f>
        <v>On-time</v>
      </c>
      <c r="V222" s="7">
        <f>Ecommerce_Sales[[#This Row],[Profit]]/Ecommerce_Sales[[#This Row],[Total_Price]]</f>
        <v>0.24990083300277668</v>
      </c>
      <c r="W222" s="3">
        <v>630</v>
      </c>
      <c r="X222" s="3"/>
    </row>
    <row r="223" spans="1:24" x14ac:dyDescent="0.25">
      <c r="A223" s="1" t="s">
        <v>2627</v>
      </c>
      <c r="B223" s="1" t="s">
        <v>1343</v>
      </c>
      <c r="C223" s="1" t="s">
        <v>1344</v>
      </c>
      <c r="D223" s="1" t="s">
        <v>2628</v>
      </c>
      <c r="E223" s="1" t="s">
        <v>1996</v>
      </c>
      <c r="F223" s="2">
        <v>44999</v>
      </c>
      <c r="G223" s="2">
        <v>45428</v>
      </c>
      <c r="H223" s="2" t="str">
        <f>TEXT(Ecommerce_Sales[[#This Row],[Order_Date]],"mmmm")</f>
        <v>May</v>
      </c>
      <c r="I223" s="2" t="str">
        <f>TEXT(Ecommerce_Sales[[#This Row],[Order_Date]],"yyyy")</f>
        <v>2024</v>
      </c>
      <c r="J223" s="2" t="str">
        <f>TEXT(Ecommerce_Sales[[#This Row],[Order_Date]],"mmmm")</f>
        <v>May</v>
      </c>
      <c r="K223" s="1" t="s">
        <v>1947</v>
      </c>
      <c r="L223" s="1" t="s">
        <v>2629</v>
      </c>
      <c r="M223" s="1" t="s">
        <v>2065</v>
      </c>
      <c r="N223" s="1" t="s">
        <v>1978</v>
      </c>
      <c r="O223" s="3">
        <v>411</v>
      </c>
      <c r="P223">
        <v>4</v>
      </c>
      <c r="Q223" s="3">
        <v>1644</v>
      </c>
      <c r="R223" s="1" t="s">
        <v>2008</v>
      </c>
      <c r="S223" s="3">
        <v>184</v>
      </c>
      <c r="T223">
        <v>2</v>
      </c>
      <c r="U223" t="str">
        <f>IF(Ecommerce_Sales[[#This Row],[Delivery_Time_Days]]&gt;7,"Delay",IF(Ecommerce_Sales[[#This Row],[Delivery_Time_Days]] = 0,"No delivery",IF(Ecommerce_Sales[[#This Row],[Delivery_Time_Days]]&lt;=7,"On-time")))</f>
        <v>On-time</v>
      </c>
      <c r="V223" s="7">
        <f>Ecommerce_Sales[[#This Row],[Profit]]/Ecommerce_Sales[[#This Row],[Total_Price]]</f>
        <v>0.3497566909975669</v>
      </c>
      <c r="W223" s="3">
        <v>575</v>
      </c>
      <c r="X223" s="3"/>
    </row>
    <row r="224" spans="1:24" x14ac:dyDescent="0.25">
      <c r="A224" s="1" t="s">
        <v>2630</v>
      </c>
      <c r="B224" s="1" t="s">
        <v>470</v>
      </c>
      <c r="C224" s="1" t="s">
        <v>471</v>
      </c>
      <c r="D224" s="1" t="s">
        <v>2631</v>
      </c>
      <c r="E224" s="1" t="s">
        <v>1981</v>
      </c>
      <c r="F224" s="2">
        <v>45228</v>
      </c>
      <c r="G224" s="2">
        <v>45095</v>
      </c>
      <c r="H224" s="2" t="str">
        <f>TEXT(Ecommerce_Sales[[#This Row],[Order_Date]],"mmmm")</f>
        <v>June</v>
      </c>
      <c r="I224" s="2" t="str">
        <f>TEXT(Ecommerce_Sales[[#This Row],[Order_Date]],"yyyy")</f>
        <v>2023</v>
      </c>
      <c r="J224" s="2" t="str">
        <f>TEXT(Ecommerce_Sales[[#This Row],[Order_Date]],"mmmm")</f>
        <v>June</v>
      </c>
      <c r="K224" s="1" t="s">
        <v>1947</v>
      </c>
      <c r="L224" s="1" t="s">
        <v>2632</v>
      </c>
      <c r="M224" s="1" t="s">
        <v>2072</v>
      </c>
      <c r="N224" s="1" t="s">
        <v>1950</v>
      </c>
      <c r="O224" s="3">
        <v>902</v>
      </c>
      <c r="P224">
        <v>1</v>
      </c>
      <c r="Q224" s="3">
        <v>902</v>
      </c>
      <c r="R224" s="1" t="s">
        <v>1951</v>
      </c>
      <c r="S224" s="3">
        <v>102</v>
      </c>
      <c r="T224">
        <v>5</v>
      </c>
      <c r="U224" t="str">
        <f>IF(Ecommerce_Sales[[#This Row],[Delivery_Time_Days]]&gt;7,"Delay",IF(Ecommerce_Sales[[#This Row],[Delivery_Time_Days]] = 0,"No delivery",IF(Ecommerce_Sales[[#This Row],[Delivery_Time_Days]]&lt;=7,"On-time")))</f>
        <v>On-time</v>
      </c>
      <c r="V224" s="7">
        <f>Ecommerce_Sales[[#This Row],[Profit]]/Ecommerce_Sales[[#This Row],[Total_Price]]</f>
        <v>0.40022172949002216</v>
      </c>
      <c r="W224" s="3">
        <v>361</v>
      </c>
      <c r="X224" s="3"/>
    </row>
    <row r="225" spans="1:24" x14ac:dyDescent="0.25">
      <c r="A225" s="1" t="s">
        <v>2633</v>
      </c>
      <c r="B225" s="1" t="s">
        <v>1619</v>
      </c>
      <c r="C225" s="1" t="s">
        <v>1620</v>
      </c>
      <c r="D225" s="1" t="s">
        <v>2634</v>
      </c>
      <c r="E225" s="1" t="s">
        <v>2005</v>
      </c>
      <c r="F225" s="2">
        <v>45171</v>
      </c>
      <c r="G225" s="2">
        <v>45209</v>
      </c>
      <c r="H225" s="2" t="str">
        <f>TEXT(Ecommerce_Sales[[#This Row],[Order_Date]],"mmmm")</f>
        <v>October</v>
      </c>
      <c r="I225" s="2" t="str">
        <f>TEXT(Ecommerce_Sales[[#This Row],[Order_Date]],"yyyy")</f>
        <v>2023</v>
      </c>
      <c r="J225" s="2" t="str">
        <f>TEXT(Ecommerce_Sales[[#This Row],[Order_Date]],"mmmm")</f>
        <v>October</v>
      </c>
      <c r="K225" s="1" t="s">
        <v>1947</v>
      </c>
      <c r="L225" s="1" t="s">
        <v>2635</v>
      </c>
      <c r="M225" s="1" t="s">
        <v>2002</v>
      </c>
      <c r="N225" s="1" t="s">
        <v>1989</v>
      </c>
      <c r="O225" s="3">
        <v>96</v>
      </c>
      <c r="P225">
        <v>1</v>
      </c>
      <c r="Q225" s="3">
        <v>96</v>
      </c>
      <c r="R225" s="1" t="s">
        <v>2008</v>
      </c>
      <c r="S225" s="3">
        <v>6</v>
      </c>
      <c r="T225">
        <v>2</v>
      </c>
      <c r="U225" t="str">
        <f>IF(Ecommerce_Sales[[#This Row],[Delivery_Time_Days]]&gt;7,"Delay",IF(Ecommerce_Sales[[#This Row],[Delivery_Time_Days]] = 0,"No delivery",IF(Ecommerce_Sales[[#This Row],[Delivery_Time_Days]]&lt;=7,"On-time")))</f>
        <v>On-time</v>
      </c>
      <c r="V225" s="7">
        <f>Ecommerce_Sales[[#This Row],[Profit]]/Ecommerce_Sales[[#This Row],[Total_Price]]</f>
        <v>0.25</v>
      </c>
      <c r="W225" s="3">
        <v>24</v>
      </c>
      <c r="X225" s="3"/>
    </row>
    <row r="226" spans="1:24" x14ac:dyDescent="0.25">
      <c r="A226" s="1" t="s">
        <v>2636</v>
      </c>
      <c r="B226" s="1" t="s">
        <v>1625</v>
      </c>
      <c r="C226" s="1" t="s">
        <v>1626</v>
      </c>
      <c r="D226" s="1" t="s">
        <v>2637</v>
      </c>
      <c r="E226" s="1" t="s">
        <v>1981</v>
      </c>
      <c r="F226" s="2">
        <v>45569</v>
      </c>
      <c r="G226" s="2">
        <v>45390</v>
      </c>
      <c r="H226" s="2" t="str">
        <f>TEXT(Ecommerce_Sales[[#This Row],[Order_Date]],"mmmm")</f>
        <v>April</v>
      </c>
      <c r="I226" s="2" t="str">
        <f>TEXT(Ecommerce_Sales[[#This Row],[Order_Date]],"yyyy")</f>
        <v>2024</v>
      </c>
      <c r="J226" s="2" t="str">
        <f>TEXT(Ecommerce_Sales[[#This Row],[Order_Date]],"mmmm")</f>
        <v>April</v>
      </c>
      <c r="K226" s="1" t="s">
        <v>1947</v>
      </c>
      <c r="L226" s="1" t="s">
        <v>2638</v>
      </c>
      <c r="M226" s="1" t="s">
        <v>2047</v>
      </c>
      <c r="N226" s="1" t="s">
        <v>1989</v>
      </c>
      <c r="O226" s="3">
        <v>757</v>
      </c>
      <c r="P226">
        <v>2</v>
      </c>
      <c r="Q226" s="3">
        <v>1515</v>
      </c>
      <c r="R226" s="1" t="s">
        <v>1951</v>
      </c>
      <c r="S226" s="3">
        <v>200</v>
      </c>
      <c r="T226">
        <v>10</v>
      </c>
      <c r="U226" t="str">
        <f>IF(Ecommerce_Sales[[#This Row],[Delivery_Time_Days]]&gt;7,"Delay",IF(Ecommerce_Sales[[#This Row],[Delivery_Time_Days]] = 0,"No delivery",IF(Ecommerce_Sales[[#This Row],[Delivery_Time_Days]]&lt;=7,"On-time")))</f>
        <v>Delay</v>
      </c>
      <c r="V226" s="7">
        <f>Ecommerce_Sales[[#This Row],[Profit]]/Ecommerce_Sales[[#This Row],[Total_Price]]</f>
        <v>0.25016501650165018</v>
      </c>
      <c r="W226" s="3">
        <v>379</v>
      </c>
      <c r="X226" s="3"/>
    </row>
    <row r="227" spans="1:24" x14ac:dyDescent="0.25">
      <c r="A227" s="1" t="s">
        <v>2639</v>
      </c>
      <c r="B227" s="1" t="s">
        <v>1029</v>
      </c>
      <c r="C227" s="1" t="s">
        <v>1030</v>
      </c>
      <c r="D227" s="1" t="s">
        <v>2640</v>
      </c>
      <c r="E227" s="1" t="s">
        <v>1946</v>
      </c>
      <c r="F227" s="2">
        <v>45466</v>
      </c>
      <c r="G227" s="2">
        <v>44961</v>
      </c>
      <c r="H227" s="2" t="str">
        <f>TEXT(Ecommerce_Sales[[#This Row],[Order_Date]],"mmmm")</f>
        <v>February</v>
      </c>
      <c r="I227" s="2" t="str">
        <f>TEXT(Ecommerce_Sales[[#This Row],[Order_Date]],"yyyy")</f>
        <v>2023</v>
      </c>
      <c r="J227" s="2" t="str">
        <f>TEXT(Ecommerce_Sales[[#This Row],[Order_Date]],"mmmm")</f>
        <v>February</v>
      </c>
      <c r="K227" s="1" t="s">
        <v>1947</v>
      </c>
      <c r="L227" s="1" t="s">
        <v>2641</v>
      </c>
      <c r="M227" s="1" t="s">
        <v>2104</v>
      </c>
      <c r="N227" s="1" t="s">
        <v>1978</v>
      </c>
      <c r="O227" s="3">
        <v>945</v>
      </c>
      <c r="P227">
        <v>1</v>
      </c>
      <c r="Q227" s="3">
        <v>945</v>
      </c>
      <c r="R227" s="1" t="s">
        <v>1958</v>
      </c>
      <c r="S227" s="3">
        <v>61</v>
      </c>
      <c r="T227">
        <v>2</v>
      </c>
      <c r="U227" t="str">
        <f>IF(Ecommerce_Sales[[#This Row],[Delivery_Time_Days]]&gt;7,"Delay",IF(Ecommerce_Sales[[#This Row],[Delivery_Time_Days]] = 0,"No delivery",IF(Ecommerce_Sales[[#This Row],[Delivery_Time_Days]]&lt;=7,"On-time")))</f>
        <v>On-time</v>
      </c>
      <c r="V227" s="7">
        <f>Ecommerce_Sales[[#This Row],[Profit]]/Ecommerce_Sales[[#This Row],[Total_Price]]</f>
        <v>0.35026455026455028</v>
      </c>
      <c r="W227" s="3">
        <v>331</v>
      </c>
      <c r="X227" s="3"/>
    </row>
    <row r="228" spans="1:24" x14ac:dyDescent="0.25">
      <c r="A228" s="1" t="s">
        <v>2642</v>
      </c>
      <c r="B228" s="1" t="s">
        <v>495</v>
      </c>
      <c r="C228" s="1" t="s">
        <v>496</v>
      </c>
      <c r="D228" s="1" t="s">
        <v>2643</v>
      </c>
      <c r="E228" s="1" t="s">
        <v>2005</v>
      </c>
      <c r="F228" s="2">
        <v>45518</v>
      </c>
      <c r="G228" s="2">
        <v>45436</v>
      </c>
      <c r="H228" s="2" t="str">
        <f>TEXT(Ecommerce_Sales[[#This Row],[Order_Date]],"mmmm")</f>
        <v>May</v>
      </c>
      <c r="I228" s="2" t="str">
        <f>TEXT(Ecommerce_Sales[[#This Row],[Order_Date]],"yyyy")</f>
        <v>2024</v>
      </c>
      <c r="J228" s="2" t="str">
        <f>TEXT(Ecommerce_Sales[[#This Row],[Order_Date]],"mmmm")</f>
        <v>May</v>
      </c>
      <c r="K228" s="1" t="s">
        <v>1947</v>
      </c>
      <c r="L228" s="1" t="s">
        <v>2644</v>
      </c>
      <c r="M228" s="1" t="s">
        <v>2072</v>
      </c>
      <c r="N228" s="1" t="s">
        <v>1950</v>
      </c>
      <c r="O228" s="3">
        <v>374</v>
      </c>
      <c r="P228">
        <v>3</v>
      </c>
      <c r="Q228" s="3">
        <v>1122</v>
      </c>
      <c r="R228" s="1" t="s">
        <v>2012</v>
      </c>
      <c r="S228" s="3">
        <v>131</v>
      </c>
      <c r="T228">
        <v>8</v>
      </c>
      <c r="U228" t="str">
        <f>IF(Ecommerce_Sales[[#This Row],[Delivery_Time_Days]]&gt;7,"Delay",IF(Ecommerce_Sales[[#This Row],[Delivery_Time_Days]] = 0,"No delivery",IF(Ecommerce_Sales[[#This Row],[Delivery_Time_Days]]&lt;=7,"On-time")))</f>
        <v>Delay</v>
      </c>
      <c r="V228" s="7">
        <f>Ecommerce_Sales[[#This Row],[Profit]]/Ecommerce_Sales[[#This Row],[Total_Price]]</f>
        <v>0.40017825311942962</v>
      </c>
      <c r="W228" s="3">
        <v>449</v>
      </c>
      <c r="X228" s="3"/>
    </row>
    <row r="229" spans="1:24" x14ac:dyDescent="0.25">
      <c r="A229" s="1" t="s">
        <v>2645</v>
      </c>
      <c r="B229" s="1" t="s">
        <v>1607</v>
      </c>
      <c r="C229" s="1" t="s">
        <v>1608</v>
      </c>
      <c r="D229" s="1" t="s">
        <v>2646</v>
      </c>
      <c r="E229" s="1" t="s">
        <v>1954</v>
      </c>
      <c r="F229" s="2">
        <v>45470</v>
      </c>
      <c r="G229" s="2">
        <v>44947</v>
      </c>
      <c r="H229" s="2" t="str">
        <f>TEXT(Ecommerce_Sales[[#This Row],[Order_Date]],"mmmm")</f>
        <v>January</v>
      </c>
      <c r="I229" s="2" t="str">
        <f>TEXT(Ecommerce_Sales[[#This Row],[Order_Date]],"yyyy")</f>
        <v>2023</v>
      </c>
      <c r="J229" s="2" t="str">
        <f>TEXT(Ecommerce_Sales[[#This Row],[Order_Date]],"mmmm")</f>
        <v>January</v>
      </c>
      <c r="K229" s="1" t="s">
        <v>1947</v>
      </c>
      <c r="L229" s="1" t="s">
        <v>2647</v>
      </c>
      <c r="M229" s="1" t="s">
        <v>2026</v>
      </c>
      <c r="N229" s="1" t="s">
        <v>1978</v>
      </c>
      <c r="O229" s="3">
        <v>404</v>
      </c>
      <c r="P229">
        <v>2</v>
      </c>
      <c r="Q229" s="3">
        <v>809</v>
      </c>
      <c r="R229" s="1" t="s">
        <v>2016</v>
      </c>
      <c r="S229" s="3">
        <v>116</v>
      </c>
      <c r="T229">
        <v>6</v>
      </c>
      <c r="U229" t="str">
        <f>IF(Ecommerce_Sales[[#This Row],[Delivery_Time_Days]]&gt;7,"Delay",IF(Ecommerce_Sales[[#This Row],[Delivery_Time_Days]] = 0,"No delivery",IF(Ecommerce_Sales[[#This Row],[Delivery_Time_Days]]&lt;=7,"On-time")))</f>
        <v>On-time</v>
      </c>
      <c r="V229" s="7">
        <f>Ecommerce_Sales[[#This Row],[Profit]]/Ecommerce_Sales[[#This Row],[Total_Price]]</f>
        <v>0.34981458590852904</v>
      </c>
      <c r="W229" s="3">
        <v>283</v>
      </c>
      <c r="X229" s="3"/>
    </row>
    <row r="230" spans="1:24" x14ac:dyDescent="0.25">
      <c r="A230" s="1" t="s">
        <v>2648</v>
      </c>
      <c r="B230" s="1" t="s">
        <v>852</v>
      </c>
      <c r="C230" s="1" t="s">
        <v>853</v>
      </c>
      <c r="D230" s="1" t="s">
        <v>2649</v>
      </c>
      <c r="E230" s="1" t="s">
        <v>1954</v>
      </c>
      <c r="F230" s="2">
        <v>45028</v>
      </c>
      <c r="G230" s="2">
        <v>45546</v>
      </c>
      <c r="H230" s="2" t="str">
        <f>TEXT(Ecommerce_Sales[[#This Row],[Order_Date]],"mmmm")</f>
        <v>September</v>
      </c>
      <c r="I230" s="2" t="str">
        <f>TEXT(Ecommerce_Sales[[#This Row],[Order_Date]],"yyyy")</f>
        <v>2024</v>
      </c>
      <c r="J230" s="2" t="str">
        <f>TEXT(Ecommerce_Sales[[#This Row],[Order_Date]],"mmmm")</f>
        <v>September</v>
      </c>
      <c r="K230" s="1" t="s">
        <v>1986</v>
      </c>
      <c r="L230" s="1" t="s">
        <v>2214</v>
      </c>
      <c r="M230" s="1" t="s">
        <v>1968</v>
      </c>
      <c r="N230" s="1" t="s">
        <v>1957</v>
      </c>
      <c r="O230" s="3">
        <v>447</v>
      </c>
      <c r="P230">
        <v>5</v>
      </c>
      <c r="Q230" s="3">
        <v>2235</v>
      </c>
      <c r="R230" s="1" t="s">
        <v>1958</v>
      </c>
      <c r="S230" s="3">
        <v>286</v>
      </c>
      <c r="U230" t="str">
        <f>IF(Ecommerce_Sales[[#This Row],[Delivery_Time_Days]]&gt;7,"Delay",IF(Ecommerce_Sales[[#This Row],[Delivery_Time_Days]] = 0,"No delivery",IF(Ecommerce_Sales[[#This Row],[Delivery_Time_Days]]&lt;=7,"On-time")))</f>
        <v>No delivery</v>
      </c>
      <c r="V230" s="7">
        <f>Ecommerce_Sales[[#This Row],[Profit]]/Ecommerce_Sales[[#This Row],[Total_Price]]</f>
        <v>0.14988814317673377</v>
      </c>
      <c r="W230" s="3">
        <v>335</v>
      </c>
      <c r="X230" s="3"/>
    </row>
    <row r="231" spans="1:24" x14ac:dyDescent="0.25">
      <c r="A231" s="1" t="s">
        <v>2650</v>
      </c>
      <c r="B231" s="1" t="s">
        <v>102</v>
      </c>
      <c r="C231" s="1" t="s">
        <v>103</v>
      </c>
      <c r="D231" s="1" t="s">
        <v>2651</v>
      </c>
      <c r="E231" s="1" t="s">
        <v>1946</v>
      </c>
      <c r="F231" s="2">
        <v>45465</v>
      </c>
      <c r="G231" s="2">
        <v>45285</v>
      </c>
      <c r="H231" s="2" t="str">
        <f>TEXT(Ecommerce_Sales[[#This Row],[Order_Date]],"mmmm")</f>
        <v>December</v>
      </c>
      <c r="I231" s="2" t="str">
        <f>TEXT(Ecommerce_Sales[[#This Row],[Order_Date]],"yyyy")</f>
        <v>2023</v>
      </c>
      <c r="J231" s="2" t="str">
        <f>TEXT(Ecommerce_Sales[[#This Row],[Order_Date]],"mmmm")</f>
        <v>December</v>
      </c>
      <c r="K231" s="1" t="s">
        <v>1947</v>
      </c>
      <c r="L231" s="1" t="s">
        <v>2652</v>
      </c>
      <c r="M231" s="1" t="s">
        <v>2047</v>
      </c>
      <c r="N231" s="1" t="s">
        <v>1989</v>
      </c>
      <c r="O231" s="3">
        <v>1355</v>
      </c>
      <c r="P231">
        <v>2</v>
      </c>
      <c r="Q231" s="3">
        <v>2710</v>
      </c>
      <c r="R231" s="1" t="s">
        <v>2008</v>
      </c>
      <c r="S231" s="3">
        <v>389</v>
      </c>
      <c r="T231">
        <v>3</v>
      </c>
      <c r="U231" t="str">
        <f>IF(Ecommerce_Sales[[#This Row],[Delivery_Time_Days]]&gt;7,"Delay",IF(Ecommerce_Sales[[#This Row],[Delivery_Time_Days]] = 0,"No delivery",IF(Ecommerce_Sales[[#This Row],[Delivery_Time_Days]]&lt;=7,"On-time")))</f>
        <v>On-time</v>
      </c>
      <c r="V231" s="7">
        <f>Ecommerce_Sales[[#This Row],[Profit]]/Ecommerce_Sales[[#This Row],[Total_Price]]</f>
        <v>0.24981549815498155</v>
      </c>
      <c r="W231" s="3">
        <v>677</v>
      </c>
      <c r="X231" s="3"/>
    </row>
    <row r="232" spans="1:24" x14ac:dyDescent="0.25">
      <c r="A232" s="1" t="s">
        <v>2653</v>
      </c>
      <c r="B232" s="1" t="s">
        <v>80</v>
      </c>
      <c r="C232" s="1" t="s">
        <v>81</v>
      </c>
      <c r="D232" s="1" t="s">
        <v>2654</v>
      </c>
      <c r="E232" s="1" t="s">
        <v>1966</v>
      </c>
      <c r="F232" s="2">
        <v>45077</v>
      </c>
      <c r="G232" s="2">
        <v>45474</v>
      </c>
      <c r="H232" s="2" t="str">
        <f>TEXT(Ecommerce_Sales[[#This Row],[Order_Date]],"mmmm")</f>
        <v>July</v>
      </c>
      <c r="I232" s="2" t="str">
        <f>TEXT(Ecommerce_Sales[[#This Row],[Order_Date]],"yyyy")</f>
        <v>2024</v>
      </c>
      <c r="J232" s="2" t="str">
        <f>TEXT(Ecommerce_Sales[[#This Row],[Order_Date]],"mmmm")</f>
        <v>July</v>
      </c>
      <c r="K232" s="1" t="s">
        <v>1947</v>
      </c>
      <c r="L232" s="1" t="s">
        <v>2655</v>
      </c>
      <c r="M232" s="1" t="s">
        <v>2079</v>
      </c>
      <c r="N232" s="1" t="s">
        <v>1973</v>
      </c>
      <c r="O232" s="3">
        <v>741</v>
      </c>
      <c r="P232">
        <v>3</v>
      </c>
      <c r="Q232" s="3">
        <v>2222</v>
      </c>
      <c r="R232" s="1" t="s">
        <v>1951</v>
      </c>
      <c r="S232" s="3">
        <v>202</v>
      </c>
      <c r="T232">
        <v>8</v>
      </c>
      <c r="U232" t="str">
        <f>IF(Ecommerce_Sales[[#This Row],[Delivery_Time_Days]]&gt;7,"Delay",IF(Ecommerce_Sales[[#This Row],[Delivery_Time_Days]] = 0,"No delivery",IF(Ecommerce_Sales[[#This Row],[Delivery_Time_Days]]&lt;=7,"On-time")))</f>
        <v>Delay</v>
      </c>
      <c r="V232" s="7">
        <f>Ecommerce_Sales[[#This Row],[Profit]]/Ecommerce_Sales[[#This Row],[Total_Price]]</f>
        <v>0.30018001800180016</v>
      </c>
      <c r="W232" s="3">
        <v>667</v>
      </c>
      <c r="X232" s="3"/>
    </row>
    <row r="233" spans="1:24" x14ac:dyDescent="0.25">
      <c r="A233" s="1" t="s">
        <v>2656</v>
      </c>
      <c r="B233" s="1" t="s">
        <v>614</v>
      </c>
      <c r="C233" s="1" t="s">
        <v>615</v>
      </c>
      <c r="D233" s="1" t="s">
        <v>2329</v>
      </c>
      <c r="E233" s="1" t="s">
        <v>1946</v>
      </c>
      <c r="F233" s="2">
        <v>45205</v>
      </c>
      <c r="G233" s="2">
        <v>44953</v>
      </c>
      <c r="H233" s="2" t="str">
        <f>TEXT(Ecommerce_Sales[[#This Row],[Order_Date]],"mmmm")</f>
        <v>January</v>
      </c>
      <c r="I233" s="2" t="str">
        <f>TEXT(Ecommerce_Sales[[#This Row],[Order_Date]],"yyyy")</f>
        <v>2023</v>
      </c>
      <c r="J233" s="2" t="str">
        <f>TEXT(Ecommerce_Sales[[#This Row],[Order_Date]],"mmmm")</f>
        <v>January</v>
      </c>
      <c r="K233" s="1" t="s">
        <v>1947</v>
      </c>
      <c r="L233" s="1" t="s">
        <v>2657</v>
      </c>
      <c r="M233" s="1" t="s">
        <v>2043</v>
      </c>
      <c r="N233" s="1" t="s">
        <v>1989</v>
      </c>
      <c r="O233" s="3">
        <v>34</v>
      </c>
      <c r="P233">
        <v>1</v>
      </c>
      <c r="Q233" s="3">
        <v>34</v>
      </c>
      <c r="R233" s="1" t="s">
        <v>1958</v>
      </c>
      <c r="S233" s="3">
        <v>5</v>
      </c>
      <c r="T233">
        <v>6</v>
      </c>
      <c r="U233" t="str">
        <f>IF(Ecommerce_Sales[[#This Row],[Delivery_Time_Days]]&gt;7,"Delay",IF(Ecommerce_Sales[[#This Row],[Delivery_Time_Days]] = 0,"No delivery",IF(Ecommerce_Sales[[#This Row],[Delivery_Time_Days]]&lt;=7,"On-time")))</f>
        <v>On-time</v>
      </c>
      <c r="V233" s="7">
        <f>Ecommerce_Sales[[#This Row],[Profit]]/Ecommerce_Sales[[#This Row],[Total_Price]]</f>
        <v>0.23529411764705882</v>
      </c>
      <c r="W233" s="3">
        <v>8</v>
      </c>
      <c r="X233" s="3"/>
    </row>
    <row r="234" spans="1:24" x14ac:dyDescent="0.25">
      <c r="A234" s="1" t="s">
        <v>2658</v>
      </c>
      <c r="B234" s="1" t="s">
        <v>18</v>
      </c>
      <c r="C234" s="1" t="s">
        <v>19</v>
      </c>
      <c r="D234" s="1" t="s">
        <v>2181</v>
      </c>
      <c r="E234" s="1" t="s">
        <v>1946</v>
      </c>
      <c r="F234" s="2">
        <v>45294</v>
      </c>
      <c r="G234" s="2">
        <v>45090</v>
      </c>
      <c r="H234" s="2" t="str">
        <f>TEXT(Ecommerce_Sales[[#This Row],[Order_Date]],"mmmm")</f>
        <v>June</v>
      </c>
      <c r="I234" s="2" t="str">
        <f>TEXT(Ecommerce_Sales[[#This Row],[Order_Date]],"yyyy")</f>
        <v>2023</v>
      </c>
      <c r="J234" s="2" t="str">
        <f>TEXT(Ecommerce_Sales[[#This Row],[Order_Date]],"mmmm")</f>
        <v>June</v>
      </c>
      <c r="K234" s="1" t="s">
        <v>1947</v>
      </c>
      <c r="L234" s="1" t="s">
        <v>2659</v>
      </c>
      <c r="M234" s="1" t="s">
        <v>2072</v>
      </c>
      <c r="N234" s="1" t="s">
        <v>1950</v>
      </c>
      <c r="O234" s="3">
        <v>1039</v>
      </c>
      <c r="P234">
        <v>1</v>
      </c>
      <c r="Q234" s="3">
        <v>1039</v>
      </c>
      <c r="R234" s="1" t="s">
        <v>1958</v>
      </c>
      <c r="S234" s="3">
        <v>113</v>
      </c>
      <c r="T234">
        <v>8</v>
      </c>
      <c r="U234" t="str">
        <f>IF(Ecommerce_Sales[[#This Row],[Delivery_Time_Days]]&gt;7,"Delay",IF(Ecommerce_Sales[[#This Row],[Delivery_Time_Days]] = 0,"No delivery",IF(Ecommerce_Sales[[#This Row],[Delivery_Time_Days]]&lt;=7,"On-time")))</f>
        <v>Delay</v>
      </c>
      <c r="V234" s="7">
        <f>Ecommerce_Sales[[#This Row],[Profit]]/Ecommerce_Sales[[#This Row],[Total_Price]]</f>
        <v>0.40038498556304136</v>
      </c>
      <c r="W234" s="3">
        <v>416</v>
      </c>
      <c r="X234" s="3"/>
    </row>
    <row r="235" spans="1:24" x14ac:dyDescent="0.25">
      <c r="A235" s="1" t="s">
        <v>2660</v>
      </c>
      <c r="B235" s="1" t="s">
        <v>1703</v>
      </c>
      <c r="C235" s="1" t="s">
        <v>1704</v>
      </c>
      <c r="D235" s="1" t="s">
        <v>2661</v>
      </c>
      <c r="E235" s="1" t="s">
        <v>1996</v>
      </c>
      <c r="F235" s="2">
        <v>45110</v>
      </c>
      <c r="G235" s="2">
        <v>45060</v>
      </c>
      <c r="H235" s="2" t="str">
        <f>TEXT(Ecommerce_Sales[[#This Row],[Order_Date]],"mmmm")</f>
        <v>May</v>
      </c>
      <c r="I235" s="2" t="str">
        <f>TEXT(Ecommerce_Sales[[#This Row],[Order_Date]],"yyyy")</f>
        <v>2023</v>
      </c>
      <c r="J235" s="2" t="str">
        <f>TEXT(Ecommerce_Sales[[#This Row],[Order_Date]],"mmmm")</f>
        <v>May</v>
      </c>
      <c r="K235" s="1" t="s">
        <v>1947</v>
      </c>
      <c r="L235" s="1" t="s">
        <v>2662</v>
      </c>
      <c r="M235" s="1" t="s">
        <v>2079</v>
      </c>
      <c r="N235" s="1" t="s">
        <v>1973</v>
      </c>
      <c r="O235" s="3">
        <v>79</v>
      </c>
      <c r="P235">
        <v>2</v>
      </c>
      <c r="Q235" s="3">
        <v>157</v>
      </c>
      <c r="R235" s="1" t="s">
        <v>2016</v>
      </c>
      <c r="S235" s="3">
        <v>13</v>
      </c>
      <c r="T235">
        <v>2</v>
      </c>
      <c r="U235" t="str">
        <f>IF(Ecommerce_Sales[[#This Row],[Delivery_Time_Days]]&gt;7,"Delay",IF(Ecommerce_Sales[[#This Row],[Delivery_Time_Days]] = 0,"No delivery",IF(Ecommerce_Sales[[#This Row],[Delivery_Time_Days]]&lt;=7,"On-time")))</f>
        <v>On-time</v>
      </c>
      <c r="V235" s="7">
        <f>Ecommerce_Sales[[#This Row],[Profit]]/Ecommerce_Sales[[#This Row],[Total_Price]]</f>
        <v>0.29936305732484075</v>
      </c>
      <c r="W235" s="3">
        <v>47</v>
      </c>
      <c r="X235" s="3"/>
    </row>
    <row r="236" spans="1:24" x14ac:dyDescent="0.25">
      <c r="A236" s="1" t="s">
        <v>2663</v>
      </c>
      <c r="B236" s="1" t="s">
        <v>1705</v>
      </c>
      <c r="C236" s="1" t="s">
        <v>1706</v>
      </c>
      <c r="D236" s="1" t="s">
        <v>2664</v>
      </c>
      <c r="E236" s="1" t="s">
        <v>1946</v>
      </c>
      <c r="F236" s="2">
        <v>45011</v>
      </c>
      <c r="G236" s="2">
        <v>44945</v>
      </c>
      <c r="H236" s="2" t="str">
        <f>TEXT(Ecommerce_Sales[[#This Row],[Order_Date]],"mmmm")</f>
        <v>January</v>
      </c>
      <c r="I236" s="2" t="str">
        <f>TEXT(Ecommerce_Sales[[#This Row],[Order_Date]],"yyyy")</f>
        <v>2023</v>
      </c>
      <c r="J236" s="2" t="str">
        <f>TEXT(Ecommerce_Sales[[#This Row],[Order_Date]],"mmmm")</f>
        <v>January</v>
      </c>
      <c r="K236" s="1" t="s">
        <v>1947</v>
      </c>
      <c r="L236" s="1" t="s">
        <v>2665</v>
      </c>
      <c r="M236" s="1" t="s">
        <v>1972</v>
      </c>
      <c r="N236" s="1" t="s">
        <v>1973</v>
      </c>
      <c r="O236" s="3">
        <v>151</v>
      </c>
      <c r="P236">
        <v>3</v>
      </c>
      <c r="Q236" s="3">
        <v>453</v>
      </c>
      <c r="R236" s="1" t="s">
        <v>2016</v>
      </c>
      <c r="S236" s="3">
        <v>34</v>
      </c>
      <c r="T236">
        <v>6</v>
      </c>
      <c r="U236" t="str">
        <f>IF(Ecommerce_Sales[[#This Row],[Delivery_Time_Days]]&gt;7,"Delay",IF(Ecommerce_Sales[[#This Row],[Delivery_Time_Days]] = 0,"No delivery",IF(Ecommerce_Sales[[#This Row],[Delivery_Time_Days]]&lt;=7,"On-time")))</f>
        <v>On-time</v>
      </c>
      <c r="V236" s="7">
        <f>Ecommerce_Sales[[#This Row],[Profit]]/Ecommerce_Sales[[#This Row],[Total_Price]]</f>
        <v>0.30022075055187636</v>
      </c>
      <c r="W236" s="3">
        <v>136</v>
      </c>
      <c r="X236" s="3"/>
    </row>
    <row r="237" spans="1:24" x14ac:dyDescent="0.25">
      <c r="A237" s="1" t="s">
        <v>2666</v>
      </c>
      <c r="B237" s="1" t="s">
        <v>196</v>
      </c>
      <c r="C237" s="1" t="s">
        <v>197</v>
      </c>
      <c r="D237" s="1" t="s">
        <v>2667</v>
      </c>
      <c r="E237" s="1" t="s">
        <v>1966</v>
      </c>
      <c r="F237" s="2">
        <v>45513</v>
      </c>
      <c r="G237" s="2">
        <v>45656</v>
      </c>
      <c r="H237" s="2" t="str">
        <f>TEXT(Ecommerce_Sales[[#This Row],[Order_Date]],"mmmm")</f>
        <v>December</v>
      </c>
      <c r="I237" s="2" t="str">
        <f>TEXT(Ecommerce_Sales[[#This Row],[Order_Date]],"yyyy")</f>
        <v>2024</v>
      </c>
      <c r="J237" s="2" t="str">
        <f>TEXT(Ecommerce_Sales[[#This Row],[Order_Date]],"mmmm")</f>
        <v>December</v>
      </c>
      <c r="K237" s="1" t="s">
        <v>1947</v>
      </c>
      <c r="L237" s="1" t="s">
        <v>2668</v>
      </c>
      <c r="M237" s="1" t="s">
        <v>1983</v>
      </c>
      <c r="N237" s="1" t="s">
        <v>1950</v>
      </c>
      <c r="O237" s="3">
        <v>434</v>
      </c>
      <c r="P237">
        <v>8</v>
      </c>
      <c r="Q237" s="3">
        <v>3470</v>
      </c>
      <c r="R237" s="1" t="s">
        <v>2012</v>
      </c>
      <c r="S237" s="3">
        <v>500</v>
      </c>
      <c r="T237">
        <v>2</v>
      </c>
      <c r="U237" t="str">
        <f>IF(Ecommerce_Sales[[#This Row],[Delivery_Time_Days]]&gt;7,"Delay",IF(Ecommerce_Sales[[#This Row],[Delivery_Time_Days]] = 0,"No delivery",IF(Ecommerce_Sales[[#This Row],[Delivery_Time_Days]]&lt;=7,"On-time")))</f>
        <v>On-time</v>
      </c>
      <c r="V237" s="7">
        <f>Ecommerce_Sales[[#This Row],[Profit]]/Ecommerce_Sales[[#This Row],[Total_Price]]</f>
        <v>0.4</v>
      </c>
      <c r="W237" s="3">
        <v>1388</v>
      </c>
      <c r="X237" s="3"/>
    </row>
    <row r="238" spans="1:24" x14ac:dyDescent="0.25">
      <c r="A238" s="1" t="s">
        <v>2669</v>
      </c>
      <c r="B238" s="1" t="s">
        <v>360</v>
      </c>
      <c r="C238" s="1" t="s">
        <v>361</v>
      </c>
      <c r="D238" s="1" t="s">
        <v>2670</v>
      </c>
      <c r="E238" s="1" t="s">
        <v>1961</v>
      </c>
      <c r="F238" s="2">
        <v>45419</v>
      </c>
      <c r="G238" s="2">
        <v>45634</v>
      </c>
      <c r="H238" s="2" t="str">
        <f>TEXT(Ecommerce_Sales[[#This Row],[Order_Date]],"mmmm")</f>
        <v>December</v>
      </c>
      <c r="I238" s="2" t="str">
        <f>TEXT(Ecommerce_Sales[[#This Row],[Order_Date]],"yyyy")</f>
        <v>2024</v>
      </c>
      <c r="J238" s="2" t="str">
        <f>TEXT(Ecommerce_Sales[[#This Row],[Order_Date]],"mmmm")</f>
        <v>December</v>
      </c>
      <c r="K238" s="1" t="s">
        <v>1986</v>
      </c>
      <c r="L238" s="1" t="s">
        <v>2671</v>
      </c>
      <c r="M238" s="1" t="s">
        <v>1949</v>
      </c>
      <c r="N238" s="1" t="s">
        <v>1950</v>
      </c>
      <c r="O238" s="3">
        <v>1420</v>
      </c>
      <c r="P238">
        <v>4</v>
      </c>
      <c r="Q238" s="3">
        <v>5680</v>
      </c>
      <c r="R238" s="1" t="s">
        <v>1951</v>
      </c>
      <c r="S238" s="3">
        <v>565</v>
      </c>
      <c r="U238" t="str">
        <f>IF(Ecommerce_Sales[[#This Row],[Delivery_Time_Days]]&gt;7,"Delay",IF(Ecommerce_Sales[[#This Row],[Delivery_Time_Days]] = 0,"No delivery",IF(Ecommerce_Sales[[#This Row],[Delivery_Time_Days]]&lt;=7,"On-time")))</f>
        <v>No delivery</v>
      </c>
      <c r="V238" s="7">
        <f>Ecommerce_Sales[[#This Row],[Profit]]/Ecommerce_Sales[[#This Row],[Total_Price]]</f>
        <v>0.4</v>
      </c>
      <c r="W238" s="3">
        <v>2272</v>
      </c>
      <c r="X238" s="3"/>
    </row>
    <row r="239" spans="1:24" x14ac:dyDescent="0.25">
      <c r="A239" s="1" t="s">
        <v>2672</v>
      </c>
      <c r="B239" s="1" t="s">
        <v>248</v>
      </c>
      <c r="C239" s="1" t="s">
        <v>626</v>
      </c>
      <c r="D239" s="1" t="s">
        <v>2413</v>
      </c>
      <c r="E239" s="1" t="s">
        <v>1954</v>
      </c>
      <c r="F239" s="2">
        <v>45116</v>
      </c>
      <c r="G239" s="2">
        <v>44934</v>
      </c>
      <c r="H239" s="2" t="str">
        <f>TEXT(Ecommerce_Sales[[#This Row],[Order_Date]],"mmmm")</f>
        <v>January</v>
      </c>
      <c r="I239" s="2" t="str">
        <f>TEXT(Ecommerce_Sales[[#This Row],[Order_Date]],"yyyy")</f>
        <v>2023</v>
      </c>
      <c r="J239" s="2" t="str">
        <f>TEXT(Ecommerce_Sales[[#This Row],[Order_Date]],"mmmm")</f>
        <v>January</v>
      </c>
      <c r="K239" s="1" t="s">
        <v>1986</v>
      </c>
      <c r="L239" s="1" t="s">
        <v>2673</v>
      </c>
      <c r="M239" s="1" t="s">
        <v>1949</v>
      </c>
      <c r="N239" s="1" t="s">
        <v>1950</v>
      </c>
      <c r="O239" s="3">
        <v>800</v>
      </c>
      <c r="P239">
        <v>3</v>
      </c>
      <c r="Q239" s="3">
        <v>2399</v>
      </c>
      <c r="R239" s="1" t="s">
        <v>2008</v>
      </c>
      <c r="S239" s="3">
        <v>290</v>
      </c>
      <c r="U239" t="str">
        <f>IF(Ecommerce_Sales[[#This Row],[Delivery_Time_Days]]&gt;7,"Delay",IF(Ecommerce_Sales[[#This Row],[Delivery_Time_Days]] = 0,"No delivery",IF(Ecommerce_Sales[[#This Row],[Delivery_Time_Days]]&lt;=7,"On-time")))</f>
        <v>No delivery</v>
      </c>
      <c r="V239" s="7">
        <f>Ecommerce_Sales[[#This Row],[Profit]]/Ecommerce_Sales[[#This Row],[Total_Price]]</f>
        <v>0.40016673614005838</v>
      </c>
      <c r="W239" s="3">
        <v>960</v>
      </c>
      <c r="X239" s="3"/>
    </row>
    <row r="240" spans="1:24" x14ac:dyDescent="0.25">
      <c r="A240" s="1" t="s">
        <v>2674</v>
      </c>
      <c r="B240" s="1" t="s">
        <v>830</v>
      </c>
      <c r="C240" s="1" t="s">
        <v>831</v>
      </c>
      <c r="D240" s="1" t="s">
        <v>2675</v>
      </c>
      <c r="E240" s="1" t="s">
        <v>1946</v>
      </c>
      <c r="F240" s="2">
        <v>45642</v>
      </c>
      <c r="G240" s="2">
        <v>45484</v>
      </c>
      <c r="H240" s="2" t="str">
        <f>TEXT(Ecommerce_Sales[[#This Row],[Order_Date]],"mmmm")</f>
        <v>July</v>
      </c>
      <c r="I240" s="2" t="str">
        <f>TEXT(Ecommerce_Sales[[#This Row],[Order_Date]],"yyyy")</f>
        <v>2024</v>
      </c>
      <c r="J240" s="2" t="str">
        <f>TEXT(Ecommerce_Sales[[#This Row],[Order_Date]],"mmmm")</f>
        <v>July</v>
      </c>
      <c r="K240" s="1" t="s">
        <v>1947</v>
      </c>
      <c r="L240" s="1" t="s">
        <v>2676</v>
      </c>
      <c r="M240" s="1" t="s">
        <v>2104</v>
      </c>
      <c r="N240" s="1" t="s">
        <v>1978</v>
      </c>
      <c r="O240" s="3">
        <v>597</v>
      </c>
      <c r="P240">
        <v>6</v>
      </c>
      <c r="Q240" s="3">
        <v>3580</v>
      </c>
      <c r="R240" s="1" t="s">
        <v>1958</v>
      </c>
      <c r="S240" s="3">
        <v>351</v>
      </c>
      <c r="T240">
        <v>9</v>
      </c>
      <c r="U240" t="str">
        <f>IF(Ecommerce_Sales[[#This Row],[Delivery_Time_Days]]&gt;7,"Delay",IF(Ecommerce_Sales[[#This Row],[Delivery_Time_Days]] = 0,"No delivery",IF(Ecommerce_Sales[[#This Row],[Delivery_Time_Days]]&lt;=7,"On-time")))</f>
        <v>Delay</v>
      </c>
      <c r="V240" s="7">
        <f>Ecommerce_Sales[[#This Row],[Profit]]/Ecommerce_Sales[[#This Row],[Total_Price]]</f>
        <v>0.35</v>
      </c>
      <c r="W240" s="3">
        <v>1253</v>
      </c>
      <c r="X240" s="3"/>
    </row>
    <row r="241" spans="1:24" x14ac:dyDescent="0.25">
      <c r="A241" s="1" t="s">
        <v>2677</v>
      </c>
      <c r="B241" s="1" t="s">
        <v>978</v>
      </c>
      <c r="C241" s="1" t="s">
        <v>979</v>
      </c>
      <c r="D241" s="1" t="s">
        <v>2678</v>
      </c>
      <c r="E241" s="1" t="s">
        <v>1961</v>
      </c>
      <c r="F241" s="2">
        <v>45601</v>
      </c>
      <c r="G241" s="2">
        <v>45061</v>
      </c>
      <c r="H241" s="2" t="str">
        <f>TEXT(Ecommerce_Sales[[#This Row],[Order_Date]],"mmmm")</f>
        <v>May</v>
      </c>
      <c r="I241" s="2" t="str">
        <f>TEXT(Ecommerce_Sales[[#This Row],[Order_Date]],"yyyy")</f>
        <v>2023</v>
      </c>
      <c r="J241" s="2" t="str">
        <f>TEXT(Ecommerce_Sales[[#This Row],[Order_Date]],"mmmm")</f>
        <v>May</v>
      </c>
      <c r="K241" s="1" t="s">
        <v>1947</v>
      </c>
      <c r="L241" s="1" t="s">
        <v>2679</v>
      </c>
      <c r="M241" s="1" t="s">
        <v>1963</v>
      </c>
      <c r="N241" s="1" t="s">
        <v>1957</v>
      </c>
      <c r="O241" s="3">
        <v>863</v>
      </c>
      <c r="P241">
        <v>4</v>
      </c>
      <c r="Q241" s="3">
        <v>3453</v>
      </c>
      <c r="R241" s="1" t="s">
        <v>2008</v>
      </c>
      <c r="S241" s="3">
        <v>304</v>
      </c>
      <c r="T241">
        <v>5</v>
      </c>
      <c r="U241" t="str">
        <f>IF(Ecommerce_Sales[[#This Row],[Delivery_Time_Days]]&gt;7,"Delay",IF(Ecommerce_Sales[[#This Row],[Delivery_Time_Days]] = 0,"No delivery",IF(Ecommerce_Sales[[#This Row],[Delivery_Time_Days]]&lt;=7,"On-time")))</f>
        <v>On-time</v>
      </c>
      <c r="V241" s="7">
        <f>Ecommerce_Sales[[#This Row],[Profit]]/Ecommerce_Sales[[#This Row],[Total_Price]]</f>
        <v>0.1500144801621778</v>
      </c>
      <c r="W241" s="3">
        <v>518</v>
      </c>
      <c r="X241" s="3"/>
    </row>
    <row r="242" spans="1:24" x14ac:dyDescent="0.25">
      <c r="A242" s="1" t="s">
        <v>2680</v>
      </c>
      <c r="B242" s="1" t="s">
        <v>565</v>
      </c>
      <c r="C242" s="1" t="s">
        <v>566</v>
      </c>
      <c r="D242" s="1" t="s">
        <v>2681</v>
      </c>
      <c r="E242" s="1" t="s">
        <v>2005</v>
      </c>
      <c r="F242" s="2">
        <v>45008</v>
      </c>
      <c r="G242" s="2">
        <v>45113</v>
      </c>
      <c r="H242" s="2" t="str">
        <f>TEXT(Ecommerce_Sales[[#This Row],[Order_Date]],"mmmm")</f>
        <v>July</v>
      </c>
      <c r="I242" s="2" t="str">
        <f>TEXT(Ecommerce_Sales[[#This Row],[Order_Date]],"yyyy")</f>
        <v>2023</v>
      </c>
      <c r="J242" s="2" t="str">
        <f>TEXT(Ecommerce_Sales[[#This Row],[Order_Date]],"mmmm")</f>
        <v>July</v>
      </c>
      <c r="K242" s="1" t="s">
        <v>1986</v>
      </c>
      <c r="L242" s="1" t="s">
        <v>2682</v>
      </c>
      <c r="M242" s="1" t="s">
        <v>1949</v>
      </c>
      <c r="N242" s="1" t="s">
        <v>1950</v>
      </c>
      <c r="O242" s="3">
        <v>716</v>
      </c>
      <c r="P242">
        <v>3</v>
      </c>
      <c r="Q242" s="3">
        <v>2149</v>
      </c>
      <c r="R242" s="1" t="s">
        <v>2008</v>
      </c>
      <c r="S242" s="3">
        <v>144</v>
      </c>
      <c r="U242" t="str">
        <f>IF(Ecommerce_Sales[[#This Row],[Delivery_Time_Days]]&gt;7,"Delay",IF(Ecommerce_Sales[[#This Row],[Delivery_Time_Days]] = 0,"No delivery",IF(Ecommerce_Sales[[#This Row],[Delivery_Time_Days]]&lt;=7,"On-time")))</f>
        <v>No delivery</v>
      </c>
      <c r="V242" s="7">
        <f>Ecommerce_Sales[[#This Row],[Profit]]/Ecommerce_Sales[[#This Row],[Total_Price]]</f>
        <v>0.40018613308515588</v>
      </c>
      <c r="W242" s="3">
        <v>860</v>
      </c>
      <c r="X242" s="3"/>
    </row>
    <row r="243" spans="1:24" x14ac:dyDescent="0.25">
      <c r="A243" s="1" t="s">
        <v>2683</v>
      </c>
      <c r="B243" s="1" t="s">
        <v>484</v>
      </c>
      <c r="C243" s="1" t="s">
        <v>485</v>
      </c>
      <c r="D243" s="1" t="s">
        <v>2684</v>
      </c>
      <c r="E243" s="1" t="s">
        <v>1996</v>
      </c>
      <c r="F243" s="2">
        <v>45062</v>
      </c>
      <c r="G243" s="2">
        <v>45171</v>
      </c>
      <c r="H243" s="2" t="str">
        <f>TEXT(Ecommerce_Sales[[#This Row],[Order_Date]],"mmmm")</f>
        <v>September</v>
      </c>
      <c r="I243" s="2" t="str">
        <f>TEXT(Ecommerce_Sales[[#This Row],[Order_Date]],"yyyy")</f>
        <v>2023</v>
      </c>
      <c r="J243" s="2" t="str">
        <f>TEXT(Ecommerce_Sales[[#This Row],[Order_Date]],"mmmm")</f>
        <v>September</v>
      </c>
      <c r="K243" s="1" t="s">
        <v>1947</v>
      </c>
      <c r="L243" s="1" t="s">
        <v>2685</v>
      </c>
      <c r="M243" s="1" t="s">
        <v>1983</v>
      </c>
      <c r="N243" s="1" t="s">
        <v>1950</v>
      </c>
      <c r="O243" s="3">
        <v>665</v>
      </c>
      <c r="P243">
        <v>1</v>
      </c>
      <c r="Q243" s="3">
        <v>665</v>
      </c>
      <c r="R243" s="1" t="s">
        <v>1958</v>
      </c>
      <c r="S243" s="3">
        <v>95</v>
      </c>
      <c r="T243">
        <v>10</v>
      </c>
      <c r="U243" t="str">
        <f>IF(Ecommerce_Sales[[#This Row],[Delivery_Time_Days]]&gt;7,"Delay",IF(Ecommerce_Sales[[#This Row],[Delivery_Time_Days]] = 0,"No delivery",IF(Ecommerce_Sales[[#This Row],[Delivery_Time_Days]]&lt;=7,"On-time")))</f>
        <v>Delay</v>
      </c>
      <c r="V243" s="7">
        <f>Ecommerce_Sales[[#This Row],[Profit]]/Ecommerce_Sales[[#This Row],[Total_Price]]</f>
        <v>0.4</v>
      </c>
      <c r="W243" s="3">
        <v>266</v>
      </c>
      <c r="X243" s="3"/>
    </row>
    <row r="244" spans="1:24" x14ac:dyDescent="0.25">
      <c r="A244" s="1" t="s">
        <v>2686</v>
      </c>
      <c r="B244" s="1" t="s">
        <v>144</v>
      </c>
      <c r="C244" s="1" t="s">
        <v>145</v>
      </c>
      <c r="D244" s="1" t="s">
        <v>2010</v>
      </c>
      <c r="E244" s="1" t="s">
        <v>1996</v>
      </c>
      <c r="F244" s="2">
        <v>45655</v>
      </c>
      <c r="G244" s="2">
        <v>44968</v>
      </c>
      <c r="H244" s="2" t="str">
        <f>TEXT(Ecommerce_Sales[[#This Row],[Order_Date]],"mmmm")</f>
        <v>February</v>
      </c>
      <c r="I244" s="2" t="str">
        <f>TEXT(Ecommerce_Sales[[#This Row],[Order_Date]],"yyyy")</f>
        <v>2023</v>
      </c>
      <c r="J244" s="2" t="str">
        <f>TEXT(Ecommerce_Sales[[#This Row],[Order_Date]],"mmmm")</f>
        <v>February</v>
      </c>
      <c r="K244" s="1" t="s">
        <v>1986</v>
      </c>
      <c r="L244" s="1" t="s">
        <v>2687</v>
      </c>
      <c r="M244" s="1" t="s">
        <v>2058</v>
      </c>
      <c r="N244" s="1" t="s">
        <v>1950</v>
      </c>
      <c r="O244" s="3">
        <v>439</v>
      </c>
      <c r="P244">
        <v>2</v>
      </c>
      <c r="Q244" s="3">
        <v>878</v>
      </c>
      <c r="R244" s="1" t="s">
        <v>1958</v>
      </c>
      <c r="S244" s="3">
        <v>81</v>
      </c>
      <c r="U244" t="str">
        <f>IF(Ecommerce_Sales[[#This Row],[Delivery_Time_Days]]&gt;7,"Delay",IF(Ecommerce_Sales[[#This Row],[Delivery_Time_Days]] = 0,"No delivery",IF(Ecommerce_Sales[[#This Row],[Delivery_Time_Days]]&lt;=7,"On-time")))</f>
        <v>No delivery</v>
      </c>
      <c r="V244" s="7">
        <f>Ecommerce_Sales[[#This Row],[Profit]]/Ecommerce_Sales[[#This Row],[Total_Price]]</f>
        <v>0.39977220956719817</v>
      </c>
      <c r="W244" s="3">
        <v>351</v>
      </c>
      <c r="X244" s="3"/>
    </row>
    <row r="245" spans="1:24" x14ac:dyDescent="0.25">
      <c r="A245" s="1" t="s">
        <v>2688</v>
      </c>
      <c r="B245" s="1" t="s">
        <v>879</v>
      </c>
      <c r="C245" s="1" t="s">
        <v>880</v>
      </c>
      <c r="D245" s="1" t="s">
        <v>2689</v>
      </c>
      <c r="E245" s="1" t="s">
        <v>2005</v>
      </c>
      <c r="F245" s="2">
        <v>44942</v>
      </c>
      <c r="G245" s="2">
        <v>45566</v>
      </c>
      <c r="H245" s="2" t="str">
        <f>TEXT(Ecommerce_Sales[[#This Row],[Order_Date]],"mmmm")</f>
        <v>October</v>
      </c>
      <c r="I245" s="2" t="str">
        <f>TEXT(Ecommerce_Sales[[#This Row],[Order_Date]],"yyyy")</f>
        <v>2024</v>
      </c>
      <c r="J245" s="2" t="str">
        <f>TEXT(Ecommerce_Sales[[#This Row],[Order_Date]],"mmmm")</f>
        <v>October</v>
      </c>
      <c r="K245" s="1" t="s">
        <v>1947</v>
      </c>
      <c r="L245" s="1" t="s">
        <v>2690</v>
      </c>
      <c r="M245" s="1" t="s">
        <v>2072</v>
      </c>
      <c r="N245" s="1" t="s">
        <v>1950</v>
      </c>
      <c r="O245" s="3">
        <v>892</v>
      </c>
      <c r="P245">
        <v>1</v>
      </c>
      <c r="Q245" s="3">
        <v>892</v>
      </c>
      <c r="R245" s="1" t="s">
        <v>1951</v>
      </c>
      <c r="S245" s="3">
        <v>54</v>
      </c>
      <c r="T245">
        <v>10</v>
      </c>
      <c r="U245" t="str">
        <f>IF(Ecommerce_Sales[[#This Row],[Delivery_Time_Days]]&gt;7,"Delay",IF(Ecommerce_Sales[[#This Row],[Delivery_Time_Days]] = 0,"No delivery",IF(Ecommerce_Sales[[#This Row],[Delivery_Time_Days]]&lt;=7,"On-time")))</f>
        <v>Delay</v>
      </c>
      <c r="V245" s="7">
        <f>Ecommerce_Sales[[#This Row],[Profit]]/Ecommerce_Sales[[#This Row],[Total_Price]]</f>
        <v>0.40022421524663676</v>
      </c>
      <c r="W245" s="3">
        <v>357</v>
      </c>
      <c r="X245" s="3"/>
    </row>
    <row r="246" spans="1:24" x14ac:dyDescent="0.25">
      <c r="A246" s="1" t="s">
        <v>2691</v>
      </c>
      <c r="B246" s="1" t="s">
        <v>495</v>
      </c>
      <c r="C246" s="1" t="s">
        <v>496</v>
      </c>
      <c r="D246" s="1" t="s">
        <v>2643</v>
      </c>
      <c r="E246" s="1" t="s">
        <v>2005</v>
      </c>
      <c r="F246" s="2">
        <v>45518</v>
      </c>
      <c r="G246" s="2">
        <v>45332</v>
      </c>
      <c r="H246" s="2" t="str">
        <f>TEXT(Ecommerce_Sales[[#This Row],[Order_Date]],"mmmm")</f>
        <v>February</v>
      </c>
      <c r="I246" s="2" t="str">
        <f>TEXT(Ecommerce_Sales[[#This Row],[Order_Date]],"yyyy")</f>
        <v>2024</v>
      </c>
      <c r="J246" s="2" t="str">
        <f>TEXT(Ecommerce_Sales[[#This Row],[Order_Date]],"mmmm")</f>
        <v>February</v>
      </c>
      <c r="K246" s="1" t="s">
        <v>1947</v>
      </c>
      <c r="L246" s="1" t="s">
        <v>2692</v>
      </c>
      <c r="M246" s="1" t="s">
        <v>2104</v>
      </c>
      <c r="N246" s="1" t="s">
        <v>1978</v>
      </c>
      <c r="O246" s="3">
        <v>195</v>
      </c>
      <c r="P246">
        <v>1</v>
      </c>
      <c r="Q246" s="3">
        <v>195</v>
      </c>
      <c r="R246" s="1" t="s">
        <v>2016</v>
      </c>
      <c r="S246" s="3">
        <v>17</v>
      </c>
      <c r="T246">
        <v>2</v>
      </c>
      <c r="U246" t="str">
        <f>IF(Ecommerce_Sales[[#This Row],[Delivery_Time_Days]]&gt;7,"Delay",IF(Ecommerce_Sales[[#This Row],[Delivery_Time_Days]] = 0,"No delivery",IF(Ecommerce_Sales[[#This Row],[Delivery_Time_Days]]&lt;=7,"On-time")))</f>
        <v>On-time</v>
      </c>
      <c r="V246" s="7">
        <f>Ecommerce_Sales[[#This Row],[Profit]]/Ecommerce_Sales[[#This Row],[Total_Price]]</f>
        <v>0.3487179487179487</v>
      </c>
      <c r="W246" s="3">
        <v>68</v>
      </c>
      <c r="X246" s="3"/>
    </row>
    <row r="247" spans="1:24" x14ac:dyDescent="0.25">
      <c r="A247" s="1" t="s">
        <v>2693</v>
      </c>
      <c r="B247" s="1" t="s">
        <v>928</v>
      </c>
      <c r="C247" s="1" t="s">
        <v>929</v>
      </c>
      <c r="D247" s="1" t="s">
        <v>2694</v>
      </c>
      <c r="E247" s="1" t="s">
        <v>1966</v>
      </c>
      <c r="F247" s="2">
        <v>45535</v>
      </c>
      <c r="G247" s="2">
        <v>45357</v>
      </c>
      <c r="H247" s="2" t="str">
        <f>TEXT(Ecommerce_Sales[[#This Row],[Order_Date]],"mmmm")</f>
        <v>March</v>
      </c>
      <c r="I247" s="2" t="str">
        <f>TEXT(Ecommerce_Sales[[#This Row],[Order_Date]],"yyyy")</f>
        <v>2024</v>
      </c>
      <c r="J247" s="2" t="str">
        <f>TEXT(Ecommerce_Sales[[#This Row],[Order_Date]],"mmmm")</f>
        <v>March</v>
      </c>
      <c r="K247" s="1" t="s">
        <v>1947</v>
      </c>
      <c r="L247" s="1" t="s">
        <v>2695</v>
      </c>
      <c r="M247" s="1" t="s">
        <v>1972</v>
      </c>
      <c r="N247" s="1" t="s">
        <v>1973</v>
      </c>
      <c r="O247" s="3">
        <v>796</v>
      </c>
      <c r="P247">
        <v>1</v>
      </c>
      <c r="Q247" s="3">
        <v>796</v>
      </c>
      <c r="R247" s="1" t="s">
        <v>1958</v>
      </c>
      <c r="S247" s="3">
        <v>57</v>
      </c>
      <c r="T247">
        <v>10</v>
      </c>
      <c r="U247" t="str">
        <f>IF(Ecommerce_Sales[[#This Row],[Delivery_Time_Days]]&gt;7,"Delay",IF(Ecommerce_Sales[[#This Row],[Delivery_Time_Days]] = 0,"No delivery",IF(Ecommerce_Sales[[#This Row],[Delivery_Time_Days]]&lt;=7,"On-time")))</f>
        <v>Delay</v>
      </c>
      <c r="V247" s="7">
        <f>Ecommerce_Sales[[#This Row],[Profit]]/Ecommerce_Sales[[#This Row],[Total_Price]]</f>
        <v>0.30025125628140703</v>
      </c>
      <c r="W247" s="3">
        <v>239</v>
      </c>
      <c r="X247" s="3"/>
    </row>
    <row r="248" spans="1:24" x14ac:dyDescent="0.25">
      <c r="A248" s="1" t="s">
        <v>2696</v>
      </c>
      <c r="B248" s="1" t="s">
        <v>1735</v>
      </c>
      <c r="C248" s="1" t="s">
        <v>1736</v>
      </c>
      <c r="D248" s="1" t="s">
        <v>2697</v>
      </c>
      <c r="E248" s="1" t="s">
        <v>1961</v>
      </c>
      <c r="F248" s="2">
        <v>44943</v>
      </c>
      <c r="G248" s="2">
        <v>45379</v>
      </c>
      <c r="H248" s="2" t="str">
        <f>TEXT(Ecommerce_Sales[[#This Row],[Order_Date]],"mmmm")</f>
        <v>March</v>
      </c>
      <c r="I248" s="2" t="str">
        <f>TEXT(Ecommerce_Sales[[#This Row],[Order_Date]],"yyyy")</f>
        <v>2024</v>
      </c>
      <c r="J248" s="2" t="str">
        <f>TEXT(Ecommerce_Sales[[#This Row],[Order_Date]],"mmmm")</f>
        <v>March</v>
      </c>
      <c r="K248" s="1" t="s">
        <v>1986</v>
      </c>
      <c r="L248" s="1" t="s">
        <v>2698</v>
      </c>
      <c r="M248" s="1" t="s">
        <v>2054</v>
      </c>
      <c r="N248" s="1" t="s">
        <v>1957</v>
      </c>
      <c r="O248" s="3">
        <v>539</v>
      </c>
      <c r="P248">
        <v>4</v>
      </c>
      <c r="Q248" s="3">
        <v>2154</v>
      </c>
      <c r="R248" s="1" t="s">
        <v>2008</v>
      </c>
      <c r="S248" s="3">
        <v>176</v>
      </c>
      <c r="U248" t="str">
        <f>IF(Ecommerce_Sales[[#This Row],[Delivery_Time_Days]]&gt;7,"Delay",IF(Ecommerce_Sales[[#This Row],[Delivery_Time_Days]] = 0,"No delivery",IF(Ecommerce_Sales[[#This Row],[Delivery_Time_Days]]&lt;=7,"On-time")))</f>
        <v>No delivery</v>
      </c>
      <c r="V248" s="7">
        <f>Ecommerce_Sales[[#This Row],[Profit]]/Ecommerce_Sales[[#This Row],[Total_Price]]</f>
        <v>0.14995357474466109</v>
      </c>
      <c r="W248" s="3">
        <v>323</v>
      </c>
      <c r="X248" s="3"/>
    </row>
    <row r="249" spans="1:24" x14ac:dyDescent="0.25">
      <c r="A249" s="1" t="s">
        <v>2699</v>
      </c>
      <c r="B249" s="1" t="s">
        <v>1379</v>
      </c>
      <c r="C249" s="1" t="s">
        <v>1380</v>
      </c>
      <c r="D249" s="1" t="s">
        <v>2141</v>
      </c>
      <c r="E249" s="1" t="s">
        <v>1946</v>
      </c>
      <c r="F249" s="2">
        <v>45405</v>
      </c>
      <c r="G249" s="2">
        <v>45186</v>
      </c>
      <c r="H249" s="2" t="str">
        <f>TEXT(Ecommerce_Sales[[#This Row],[Order_Date]],"mmmm")</f>
        <v>September</v>
      </c>
      <c r="I249" s="2" t="str">
        <f>TEXT(Ecommerce_Sales[[#This Row],[Order_Date]],"yyyy")</f>
        <v>2023</v>
      </c>
      <c r="J249" s="2" t="str">
        <f>TEXT(Ecommerce_Sales[[#This Row],[Order_Date]],"mmmm")</f>
        <v>September</v>
      </c>
      <c r="K249" s="1" t="s">
        <v>1986</v>
      </c>
      <c r="L249" s="1" t="s">
        <v>2700</v>
      </c>
      <c r="M249" s="1" t="s">
        <v>2247</v>
      </c>
      <c r="N249" s="1" t="s">
        <v>1957</v>
      </c>
      <c r="O249" s="3">
        <v>504</v>
      </c>
      <c r="P249">
        <v>2</v>
      </c>
      <c r="Q249" s="3">
        <v>1008</v>
      </c>
      <c r="R249" s="1" t="s">
        <v>1951</v>
      </c>
      <c r="S249" s="3">
        <v>118</v>
      </c>
      <c r="U249" t="str">
        <f>IF(Ecommerce_Sales[[#This Row],[Delivery_Time_Days]]&gt;7,"Delay",IF(Ecommerce_Sales[[#This Row],[Delivery_Time_Days]] = 0,"No delivery",IF(Ecommerce_Sales[[#This Row],[Delivery_Time_Days]]&lt;=7,"On-time")))</f>
        <v>No delivery</v>
      </c>
      <c r="V249" s="7">
        <f>Ecommerce_Sales[[#This Row],[Profit]]/Ecommerce_Sales[[#This Row],[Total_Price]]</f>
        <v>0.1498015873015873</v>
      </c>
      <c r="W249" s="3">
        <v>151</v>
      </c>
      <c r="X249" s="3"/>
    </row>
    <row r="250" spans="1:24" x14ac:dyDescent="0.25">
      <c r="A250" s="1" t="s">
        <v>2701</v>
      </c>
      <c r="B250" s="1" t="s">
        <v>124</v>
      </c>
      <c r="C250" s="1" t="s">
        <v>125</v>
      </c>
      <c r="D250" s="1" t="s">
        <v>2702</v>
      </c>
      <c r="E250" s="1" t="s">
        <v>1954</v>
      </c>
      <c r="F250" s="2">
        <v>44985</v>
      </c>
      <c r="G250" s="2">
        <v>45029</v>
      </c>
      <c r="H250" s="2" t="str">
        <f>TEXT(Ecommerce_Sales[[#This Row],[Order_Date]],"mmmm")</f>
        <v>April</v>
      </c>
      <c r="I250" s="2" t="str">
        <f>TEXT(Ecommerce_Sales[[#This Row],[Order_Date]],"yyyy")</f>
        <v>2023</v>
      </c>
      <c r="J250" s="2" t="str">
        <f>TEXT(Ecommerce_Sales[[#This Row],[Order_Date]],"mmmm")</f>
        <v>April</v>
      </c>
      <c r="K250" s="1" t="s">
        <v>1986</v>
      </c>
      <c r="L250" s="1" t="s">
        <v>2703</v>
      </c>
      <c r="M250" s="1" t="s">
        <v>1956</v>
      </c>
      <c r="N250" s="1" t="s">
        <v>1957</v>
      </c>
      <c r="O250" s="3">
        <v>153</v>
      </c>
      <c r="P250">
        <v>4</v>
      </c>
      <c r="Q250" s="3">
        <v>613</v>
      </c>
      <c r="R250" s="1" t="s">
        <v>1958</v>
      </c>
      <c r="S250" s="3">
        <v>51</v>
      </c>
      <c r="U250" t="str">
        <f>IF(Ecommerce_Sales[[#This Row],[Delivery_Time_Days]]&gt;7,"Delay",IF(Ecommerce_Sales[[#This Row],[Delivery_Time_Days]] = 0,"No delivery",IF(Ecommerce_Sales[[#This Row],[Delivery_Time_Days]]&lt;=7,"On-time")))</f>
        <v>No delivery</v>
      </c>
      <c r="V250" s="7">
        <f>Ecommerce_Sales[[#This Row],[Profit]]/Ecommerce_Sales[[#This Row],[Total_Price]]</f>
        <v>0.1500815660685155</v>
      </c>
      <c r="W250" s="3">
        <v>92</v>
      </c>
      <c r="X250" s="3"/>
    </row>
    <row r="251" spans="1:24" x14ac:dyDescent="0.25">
      <c r="A251" s="1" t="s">
        <v>2704</v>
      </c>
      <c r="B251" s="1" t="s">
        <v>166</v>
      </c>
      <c r="C251" s="1" t="s">
        <v>167</v>
      </c>
      <c r="D251" s="1" t="s">
        <v>2705</v>
      </c>
      <c r="E251" s="1" t="s">
        <v>1966</v>
      </c>
      <c r="F251" s="2">
        <v>45141</v>
      </c>
      <c r="G251" s="2">
        <v>45608</v>
      </c>
      <c r="H251" s="2" t="str">
        <f>TEXT(Ecommerce_Sales[[#This Row],[Order_Date]],"mmmm")</f>
        <v>November</v>
      </c>
      <c r="I251" s="2" t="str">
        <f>TEXT(Ecommerce_Sales[[#This Row],[Order_Date]],"yyyy")</f>
        <v>2024</v>
      </c>
      <c r="J251" s="2" t="str">
        <f>TEXT(Ecommerce_Sales[[#This Row],[Order_Date]],"mmmm")</f>
        <v>November</v>
      </c>
      <c r="K251" s="1" t="s">
        <v>1947</v>
      </c>
      <c r="L251" s="1" t="s">
        <v>2706</v>
      </c>
      <c r="M251" s="1" t="s">
        <v>1977</v>
      </c>
      <c r="N251" s="1" t="s">
        <v>1978</v>
      </c>
      <c r="O251" s="3">
        <v>219</v>
      </c>
      <c r="P251">
        <v>4</v>
      </c>
      <c r="Q251" s="3">
        <v>876</v>
      </c>
      <c r="R251" s="1" t="s">
        <v>1958</v>
      </c>
      <c r="S251" s="3">
        <v>62</v>
      </c>
      <c r="T251">
        <v>2</v>
      </c>
      <c r="U251" t="str">
        <f>IF(Ecommerce_Sales[[#This Row],[Delivery_Time_Days]]&gt;7,"Delay",IF(Ecommerce_Sales[[#This Row],[Delivery_Time_Days]] = 0,"No delivery",IF(Ecommerce_Sales[[#This Row],[Delivery_Time_Days]]&lt;=7,"On-time")))</f>
        <v>On-time</v>
      </c>
      <c r="V251" s="7">
        <f>Ecommerce_Sales[[#This Row],[Profit]]/Ecommerce_Sales[[#This Row],[Total_Price]]</f>
        <v>0.3504566210045662</v>
      </c>
      <c r="W251" s="3">
        <v>307</v>
      </c>
      <c r="X251" s="3"/>
    </row>
    <row r="252" spans="1:24" x14ac:dyDescent="0.25">
      <c r="A252" s="1" t="s">
        <v>2707</v>
      </c>
      <c r="B252" s="1" t="s">
        <v>1808</v>
      </c>
      <c r="C252" s="1" t="s">
        <v>1809</v>
      </c>
      <c r="D252" s="1" t="s">
        <v>2708</v>
      </c>
      <c r="E252" s="1" t="s">
        <v>2005</v>
      </c>
      <c r="F252" s="2">
        <v>45342</v>
      </c>
      <c r="G252" s="2">
        <v>45073</v>
      </c>
      <c r="H252" s="2" t="str">
        <f>TEXT(Ecommerce_Sales[[#This Row],[Order_Date]],"mmmm")</f>
        <v>May</v>
      </c>
      <c r="I252" s="2" t="str">
        <f>TEXT(Ecommerce_Sales[[#This Row],[Order_Date]],"yyyy")</f>
        <v>2023</v>
      </c>
      <c r="J252" s="2" t="str">
        <f>TEXT(Ecommerce_Sales[[#This Row],[Order_Date]],"mmmm")</f>
        <v>May</v>
      </c>
      <c r="K252" s="1" t="s">
        <v>1947</v>
      </c>
      <c r="L252" s="1" t="s">
        <v>2107</v>
      </c>
      <c r="M252" s="1" t="s">
        <v>1968</v>
      </c>
      <c r="N252" s="1" t="s">
        <v>1957</v>
      </c>
      <c r="O252" s="3">
        <v>184</v>
      </c>
      <c r="P252">
        <v>1</v>
      </c>
      <c r="Q252" s="3">
        <v>184</v>
      </c>
      <c r="R252" s="1" t="s">
        <v>1958</v>
      </c>
      <c r="S252" s="3">
        <v>9</v>
      </c>
      <c r="T252">
        <v>3</v>
      </c>
      <c r="U252" t="str">
        <f>IF(Ecommerce_Sales[[#This Row],[Delivery_Time_Days]]&gt;7,"Delay",IF(Ecommerce_Sales[[#This Row],[Delivery_Time_Days]] = 0,"No delivery",IF(Ecommerce_Sales[[#This Row],[Delivery_Time_Days]]&lt;=7,"On-time")))</f>
        <v>On-time</v>
      </c>
      <c r="V252" s="7">
        <f>Ecommerce_Sales[[#This Row],[Profit]]/Ecommerce_Sales[[#This Row],[Total_Price]]</f>
        <v>0.15217391304347827</v>
      </c>
      <c r="W252" s="3">
        <v>28</v>
      </c>
      <c r="X252" s="3"/>
    </row>
    <row r="253" spans="1:24" x14ac:dyDescent="0.25">
      <c r="A253" s="1" t="s">
        <v>2709</v>
      </c>
      <c r="B253" s="1" t="s">
        <v>741</v>
      </c>
      <c r="C253" s="1" t="s">
        <v>742</v>
      </c>
      <c r="D253" s="1" t="s">
        <v>2710</v>
      </c>
      <c r="E253" s="1" t="s">
        <v>2005</v>
      </c>
      <c r="F253" s="2">
        <v>45494</v>
      </c>
      <c r="G253" s="2">
        <v>45173</v>
      </c>
      <c r="H253" s="2" t="str">
        <f>TEXT(Ecommerce_Sales[[#This Row],[Order_Date]],"mmmm")</f>
        <v>September</v>
      </c>
      <c r="I253" s="2" t="str">
        <f>TEXT(Ecommerce_Sales[[#This Row],[Order_Date]],"yyyy")</f>
        <v>2023</v>
      </c>
      <c r="J253" s="2" t="str">
        <f>TEXT(Ecommerce_Sales[[#This Row],[Order_Date]],"mmmm")</f>
        <v>September</v>
      </c>
      <c r="K253" s="1" t="s">
        <v>1947</v>
      </c>
      <c r="L253" s="1" t="s">
        <v>2711</v>
      </c>
      <c r="M253" s="1" t="s">
        <v>2047</v>
      </c>
      <c r="N253" s="1" t="s">
        <v>1989</v>
      </c>
      <c r="O253" s="3">
        <v>560</v>
      </c>
      <c r="P253">
        <v>1</v>
      </c>
      <c r="Q253" s="3">
        <v>560</v>
      </c>
      <c r="R253" s="1" t="s">
        <v>1951</v>
      </c>
      <c r="S253" s="3">
        <v>50</v>
      </c>
      <c r="T253">
        <v>7</v>
      </c>
      <c r="U253" t="str">
        <f>IF(Ecommerce_Sales[[#This Row],[Delivery_Time_Days]]&gt;7,"Delay",IF(Ecommerce_Sales[[#This Row],[Delivery_Time_Days]] = 0,"No delivery",IF(Ecommerce_Sales[[#This Row],[Delivery_Time_Days]]&lt;=7,"On-time")))</f>
        <v>On-time</v>
      </c>
      <c r="V253" s="7">
        <f>Ecommerce_Sales[[#This Row],[Profit]]/Ecommerce_Sales[[#This Row],[Total_Price]]</f>
        <v>0.25</v>
      </c>
      <c r="W253" s="3">
        <v>140</v>
      </c>
      <c r="X253" s="3"/>
    </row>
    <row r="254" spans="1:24" x14ac:dyDescent="0.25">
      <c r="A254" s="1" t="s">
        <v>2712</v>
      </c>
      <c r="B254" s="1" t="s">
        <v>116</v>
      </c>
      <c r="C254" s="1" t="s">
        <v>117</v>
      </c>
      <c r="D254" s="1" t="s">
        <v>2234</v>
      </c>
      <c r="E254" s="1" t="s">
        <v>1946</v>
      </c>
      <c r="F254" s="2">
        <v>45233</v>
      </c>
      <c r="G254" s="2">
        <v>45306</v>
      </c>
      <c r="H254" s="2" t="str">
        <f>TEXT(Ecommerce_Sales[[#This Row],[Order_Date]],"mmmm")</f>
        <v>January</v>
      </c>
      <c r="I254" s="2" t="str">
        <f>TEXT(Ecommerce_Sales[[#This Row],[Order_Date]],"yyyy")</f>
        <v>2024</v>
      </c>
      <c r="J254" s="2" t="str">
        <f>TEXT(Ecommerce_Sales[[#This Row],[Order_Date]],"mmmm")</f>
        <v>January</v>
      </c>
      <c r="K254" s="1" t="s">
        <v>1947</v>
      </c>
      <c r="L254" s="1" t="s">
        <v>2713</v>
      </c>
      <c r="M254" s="1" t="s">
        <v>1977</v>
      </c>
      <c r="N254" s="1" t="s">
        <v>1978</v>
      </c>
      <c r="O254" s="3">
        <v>148</v>
      </c>
      <c r="P254">
        <v>3</v>
      </c>
      <c r="Q254" s="3">
        <v>444</v>
      </c>
      <c r="R254" s="1" t="s">
        <v>1951</v>
      </c>
      <c r="S254" s="3">
        <v>47</v>
      </c>
      <c r="T254">
        <v>8</v>
      </c>
      <c r="U254" t="str">
        <f>IF(Ecommerce_Sales[[#This Row],[Delivery_Time_Days]]&gt;7,"Delay",IF(Ecommerce_Sales[[#This Row],[Delivery_Time_Days]] = 0,"No delivery",IF(Ecommerce_Sales[[#This Row],[Delivery_Time_Days]]&lt;=7,"On-time")))</f>
        <v>Delay</v>
      </c>
      <c r="V254" s="7">
        <f>Ecommerce_Sales[[#This Row],[Profit]]/Ecommerce_Sales[[#This Row],[Total_Price]]</f>
        <v>0.34909909909909909</v>
      </c>
      <c r="W254" s="3">
        <v>155</v>
      </c>
      <c r="X254" s="3"/>
    </row>
    <row r="255" spans="1:24" x14ac:dyDescent="0.25">
      <c r="A255" s="1" t="s">
        <v>2714</v>
      </c>
      <c r="B255" s="1" t="s">
        <v>10</v>
      </c>
      <c r="C255" s="1" t="s">
        <v>11</v>
      </c>
      <c r="D255" s="1" t="s">
        <v>2715</v>
      </c>
      <c r="E255" s="1" t="s">
        <v>1981</v>
      </c>
      <c r="F255" s="2">
        <v>45173</v>
      </c>
      <c r="G255" s="2">
        <v>45645</v>
      </c>
      <c r="H255" s="2" t="str">
        <f>TEXT(Ecommerce_Sales[[#This Row],[Order_Date]],"mmmm")</f>
        <v>December</v>
      </c>
      <c r="I255" s="2" t="str">
        <f>TEXT(Ecommerce_Sales[[#This Row],[Order_Date]],"yyyy")</f>
        <v>2024</v>
      </c>
      <c r="J255" s="2" t="str">
        <f>TEXT(Ecommerce_Sales[[#This Row],[Order_Date]],"mmmm")</f>
        <v>December</v>
      </c>
      <c r="K255" s="1" t="s">
        <v>1947</v>
      </c>
      <c r="L255" s="1" t="s">
        <v>2716</v>
      </c>
      <c r="M255" s="1" t="s">
        <v>1968</v>
      </c>
      <c r="N255" s="1" t="s">
        <v>1957</v>
      </c>
      <c r="O255" s="3">
        <v>882</v>
      </c>
      <c r="P255">
        <v>8</v>
      </c>
      <c r="Q255" s="3">
        <v>7059</v>
      </c>
      <c r="R255" s="1" t="s">
        <v>1958</v>
      </c>
      <c r="S255" s="3">
        <v>526</v>
      </c>
      <c r="T255">
        <v>9</v>
      </c>
      <c r="U255" t="str">
        <f>IF(Ecommerce_Sales[[#This Row],[Delivery_Time_Days]]&gt;7,"Delay",IF(Ecommerce_Sales[[#This Row],[Delivery_Time_Days]] = 0,"No delivery",IF(Ecommerce_Sales[[#This Row],[Delivery_Time_Days]]&lt;=7,"On-time")))</f>
        <v>Delay</v>
      </c>
      <c r="V255" s="7">
        <f>Ecommerce_Sales[[#This Row],[Profit]]/Ecommerce_Sales[[#This Row],[Total_Price]]</f>
        <v>0.15002124946876327</v>
      </c>
      <c r="W255" s="3">
        <v>1059</v>
      </c>
      <c r="X255" s="3"/>
    </row>
    <row r="256" spans="1:24" x14ac:dyDescent="0.25">
      <c r="A256" s="1" t="s">
        <v>2717</v>
      </c>
      <c r="B256" s="1" t="s">
        <v>1385</v>
      </c>
      <c r="C256" s="1" t="s">
        <v>1386</v>
      </c>
      <c r="D256" s="1" t="s">
        <v>2718</v>
      </c>
      <c r="E256" s="1" t="s">
        <v>1981</v>
      </c>
      <c r="F256" s="2">
        <v>45191</v>
      </c>
      <c r="G256" s="2">
        <v>45449</v>
      </c>
      <c r="H256" s="2" t="str">
        <f>TEXT(Ecommerce_Sales[[#This Row],[Order_Date]],"mmmm")</f>
        <v>June</v>
      </c>
      <c r="I256" s="2" t="str">
        <f>TEXT(Ecommerce_Sales[[#This Row],[Order_Date]],"yyyy")</f>
        <v>2024</v>
      </c>
      <c r="J256" s="2" t="str">
        <f>TEXT(Ecommerce_Sales[[#This Row],[Order_Date]],"mmmm")</f>
        <v>June</v>
      </c>
      <c r="K256" s="1" t="s">
        <v>1947</v>
      </c>
      <c r="L256" s="1" t="s">
        <v>2719</v>
      </c>
      <c r="M256" s="1" t="s">
        <v>2054</v>
      </c>
      <c r="N256" s="1" t="s">
        <v>1957</v>
      </c>
      <c r="O256" s="3">
        <v>927</v>
      </c>
      <c r="P256">
        <v>1</v>
      </c>
      <c r="Q256" s="3">
        <v>927</v>
      </c>
      <c r="R256" s="1" t="s">
        <v>2008</v>
      </c>
      <c r="S256" s="3">
        <v>134</v>
      </c>
      <c r="T256">
        <v>6</v>
      </c>
      <c r="U256" t="str">
        <f>IF(Ecommerce_Sales[[#This Row],[Delivery_Time_Days]]&gt;7,"Delay",IF(Ecommerce_Sales[[#This Row],[Delivery_Time_Days]] = 0,"No delivery",IF(Ecommerce_Sales[[#This Row],[Delivery_Time_Days]]&lt;=7,"On-time")))</f>
        <v>On-time</v>
      </c>
      <c r="V256" s="7">
        <f>Ecommerce_Sales[[#This Row],[Profit]]/Ecommerce_Sales[[#This Row],[Total_Price]]</f>
        <v>0.1499460625674218</v>
      </c>
      <c r="W256" s="3">
        <v>139</v>
      </c>
      <c r="X256" s="3"/>
    </row>
    <row r="257" spans="1:24" x14ac:dyDescent="0.25">
      <c r="A257" s="1" t="s">
        <v>2720</v>
      </c>
      <c r="B257" s="1" t="s">
        <v>90</v>
      </c>
      <c r="C257" s="1" t="s">
        <v>91</v>
      </c>
      <c r="D257" s="1" t="s">
        <v>2721</v>
      </c>
      <c r="E257" s="1" t="s">
        <v>2005</v>
      </c>
      <c r="F257" s="2">
        <v>45003</v>
      </c>
      <c r="G257" s="2">
        <v>45653</v>
      </c>
      <c r="H257" s="2" t="str">
        <f>TEXT(Ecommerce_Sales[[#This Row],[Order_Date]],"mmmm")</f>
        <v>December</v>
      </c>
      <c r="I257" s="2" t="str">
        <f>TEXT(Ecommerce_Sales[[#This Row],[Order_Date]],"yyyy")</f>
        <v>2024</v>
      </c>
      <c r="J257" s="2" t="str">
        <f>TEXT(Ecommerce_Sales[[#This Row],[Order_Date]],"mmmm")</f>
        <v>December</v>
      </c>
      <c r="K257" s="1" t="s">
        <v>1947</v>
      </c>
      <c r="L257" s="1" t="s">
        <v>2722</v>
      </c>
      <c r="M257" s="1" t="s">
        <v>1972</v>
      </c>
      <c r="N257" s="1" t="s">
        <v>1973</v>
      </c>
      <c r="O257" s="3">
        <v>1678</v>
      </c>
      <c r="P257">
        <v>6</v>
      </c>
      <c r="Q257" s="3">
        <v>10070</v>
      </c>
      <c r="R257" s="1" t="s">
        <v>1951</v>
      </c>
      <c r="S257" s="3">
        <v>1280</v>
      </c>
      <c r="T257">
        <v>5</v>
      </c>
      <c r="U257" t="str">
        <f>IF(Ecommerce_Sales[[#This Row],[Delivery_Time_Days]]&gt;7,"Delay",IF(Ecommerce_Sales[[#This Row],[Delivery_Time_Days]] = 0,"No delivery",IF(Ecommerce_Sales[[#This Row],[Delivery_Time_Days]]&lt;=7,"On-time")))</f>
        <v>On-time</v>
      </c>
      <c r="V257" s="7">
        <f>Ecommerce_Sales[[#This Row],[Profit]]/Ecommerce_Sales[[#This Row],[Total_Price]]</f>
        <v>0.3</v>
      </c>
      <c r="W257" s="3">
        <v>3021</v>
      </c>
      <c r="X257" s="3"/>
    </row>
    <row r="258" spans="1:24" x14ac:dyDescent="0.25">
      <c r="A258" s="1" t="s">
        <v>2723</v>
      </c>
      <c r="B258" s="1" t="s">
        <v>1262</v>
      </c>
      <c r="C258" s="1" t="s">
        <v>1263</v>
      </c>
      <c r="D258" s="1" t="s">
        <v>2724</v>
      </c>
      <c r="E258" s="1" t="s">
        <v>1981</v>
      </c>
      <c r="F258" s="2">
        <v>45147</v>
      </c>
      <c r="G258" s="2">
        <v>45498</v>
      </c>
      <c r="H258" s="2" t="str">
        <f>TEXT(Ecommerce_Sales[[#This Row],[Order_Date]],"mmmm")</f>
        <v>July</v>
      </c>
      <c r="I258" s="2" t="str">
        <f>TEXT(Ecommerce_Sales[[#This Row],[Order_Date]],"yyyy")</f>
        <v>2024</v>
      </c>
      <c r="J258" s="2" t="str">
        <f>TEXT(Ecommerce_Sales[[#This Row],[Order_Date]],"mmmm")</f>
        <v>July</v>
      </c>
      <c r="K258" s="1" t="s">
        <v>1947</v>
      </c>
      <c r="L258" s="1" t="s">
        <v>2725</v>
      </c>
      <c r="M258" s="1" t="s">
        <v>2072</v>
      </c>
      <c r="N258" s="1" t="s">
        <v>1950</v>
      </c>
      <c r="O258" s="3">
        <v>450</v>
      </c>
      <c r="P258">
        <v>3</v>
      </c>
      <c r="Q258" s="3">
        <v>1350</v>
      </c>
      <c r="R258" s="1" t="s">
        <v>1951</v>
      </c>
      <c r="S258" s="3">
        <v>123</v>
      </c>
      <c r="T258">
        <v>10</v>
      </c>
      <c r="U258" t="str">
        <f>IF(Ecommerce_Sales[[#This Row],[Delivery_Time_Days]]&gt;7,"Delay",IF(Ecommerce_Sales[[#This Row],[Delivery_Time_Days]] = 0,"No delivery",IF(Ecommerce_Sales[[#This Row],[Delivery_Time_Days]]&lt;=7,"On-time")))</f>
        <v>Delay</v>
      </c>
      <c r="V258" s="7">
        <f>Ecommerce_Sales[[#This Row],[Profit]]/Ecommerce_Sales[[#This Row],[Total_Price]]</f>
        <v>0.4</v>
      </c>
      <c r="W258" s="3">
        <v>540</v>
      </c>
      <c r="X258" s="3"/>
    </row>
    <row r="259" spans="1:24" x14ac:dyDescent="0.25">
      <c r="A259" s="1" t="s">
        <v>2726</v>
      </c>
      <c r="B259" s="1" t="s">
        <v>426</v>
      </c>
      <c r="C259" s="1" t="s">
        <v>427</v>
      </c>
      <c r="D259" s="1" t="s">
        <v>2419</v>
      </c>
      <c r="E259" s="1" t="s">
        <v>1996</v>
      </c>
      <c r="F259" s="2">
        <v>45155</v>
      </c>
      <c r="G259" s="2">
        <v>45412</v>
      </c>
      <c r="H259" s="2" t="str">
        <f>TEXT(Ecommerce_Sales[[#This Row],[Order_Date]],"mmmm")</f>
        <v>April</v>
      </c>
      <c r="I259" s="2" t="str">
        <f>TEXT(Ecommerce_Sales[[#This Row],[Order_Date]],"yyyy")</f>
        <v>2024</v>
      </c>
      <c r="J259" s="2" t="str">
        <f>TEXT(Ecommerce_Sales[[#This Row],[Order_Date]],"mmmm")</f>
        <v>April</v>
      </c>
      <c r="K259" s="1" t="s">
        <v>1947</v>
      </c>
      <c r="L259" s="1" t="s">
        <v>2727</v>
      </c>
      <c r="M259" s="1" t="s">
        <v>1949</v>
      </c>
      <c r="N259" s="1" t="s">
        <v>1950</v>
      </c>
      <c r="O259" s="3">
        <v>1018</v>
      </c>
      <c r="P259">
        <v>3</v>
      </c>
      <c r="Q259" s="3">
        <v>3053</v>
      </c>
      <c r="R259" s="1" t="s">
        <v>1951</v>
      </c>
      <c r="S259" s="3">
        <v>223</v>
      </c>
      <c r="T259">
        <v>10</v>
      </c>
      <c r="U259" t="str">
        <f>IF(Ecommerce_Sales[[#This Row],[Delivery_Time_Days]]&gt;7,"Delay",IF(Ecommerce_Sales[[#This Row],[Delivery_Time_Days]] = 0,"No delivery",IF(Ecommerce_Sales[[#This Row],[Delivery_Time_Days]]&lt;=7,"On-time")))</f>
        <v>Delay</v>
      </c>
      <c r="V259" s="7">
        <f>Ecommerce_Sales[[#This Row],[Profit]]/Ecommerce_Sales[[#This Row],[Total_Price]]</f>
        <v>0.39993449066491976</v>
      </c>
      <c r="W259" s="3">
        <v>1221</v>
      </c>
      <c r="X259" s="3"/>
    </row>
    <row r="260" spans="1:24" x14ac:dyDescent="0.25">
      <c r="A260" s="1" t="s">
        <v>2728</v>
      </c>
      <c r="B260" s="1" t="s">
        <v>1238</v>
      </c>
      <c r="C260" s="1" t="s">
        <v>1239</v>
      </c>
      <c r="D260" s="1" t="s">
        <v>2729</v>
      </c>
      <c r="E260" s="1" t="s">
        <v>1954</v>
      </c>
      <c r="F260" s="2">
        <v>45073</v>
      </c>
      <c r="G260" s="2">
        <v>44968</v>
      </c>
      <c r="H260" s="2" t="str">
        <f>TEXT(Ecommerce_Sales[[#This Row],[Order_Date]],"mmmm")</f>
        <v>February</v>
      </c>
      <c r="I260" s="2" t="str">
        <f>TEXT(Ecommerce_Sales[[#This Row],[Order_Date]],"yyyy")</f>
        <v>2023</v>
      </c>
      <c r="J260" s="2" t="str">
        <f>TEXT(Ecommerce_Sales[[#This Row],[Order_Date]],"mmmm")</f>
        <v>February</v>
      </c>
      <c r="K260" s="1" t="s">
        <v>1947</v>
      </c>
      <c r="L260" s="1" t="s">
        <v>2730</v>
      </c>
      <c r="M260" s="1" t="s">
        <v>2058</v>
      </c>
      <c r="N260" s="1" t="s">
        <v>1950</v>
      </c>
      <c r="O260" s="3">
        <v>694</v>
      </c>
      <c r="P260">
        <v>4</v>
      </c>
      <c r="Q260" s="3">
        <v>2774</v>
      </c>
      <c r="R260" s="1" t="s">
        <v>1958</v>
      </c>
      <c r="S260" s="3">
        <v>323</v>
      </c>
      <c r="T260">
        <v>3</v>
      </c>
      <c r="U260" t="str">
        <f>IF(Ecommerce_Sales[[#This Row],[Delivery_Time_Days]]&gt;7,"Delay",IF(Ecommerce_Sales[[#This Row],[Delivery_Time_Days]] = 0,"No delivery",IF(Ecommerce_Sales[[#This Row],[Delivery_Time_Days]]&lt;=7,"On-time")))</f>
        <v>On-time</v>
      </c>
      <c r="V260" s="7">
        <f>Ecommerce_Sales[[#This Row],[Profit]]/Ecommerce_Sales[[#This Row],[Total_Price]]</f>
        <v>0.4001441961067051</v>
      </c>
      <c r="W260" s="3">
        <v>1110</v>
      </c>
      <c r="X260" s="3"/>
    </row>
    <row r="261" spans="1:24" x14ac:dyDescent="0.25">
      <c r="A261" s="1" t="s">
        <v>2731</v>
      </c>
      <c r="B261" s="1" t="s">
        <v>458</v>
      </c>
      <c r="C261" s="1" t="s">
        <v>459</v>
      </c>
      <c r="D261" s="1" t="s">
        <v>2099</v>
      </c>
      <c r="E261" s="1" t="s">
        <v>1946</v>
      </c>
      <c r="F261" s="2">
        <v>45619</v>
      </c>
      <c r="G261" s="2">
        <v>45613</v>
      </c>
      <c r="H261" s="2" t="str">
        <f>TEXT(Ecommerce_Sales[[#This Row],[Order_Date]],"mmmm")</f>
        <v>November</v>
      </c>
      <c r="I261" s="2" t="str">
        <f>TEXT(Ecommerce_Sales[[#This Row],[Order_Date]],"yyyy")</f>
        <v>2024</v>
      </c>
      <c r="J261" s="2" t="str">
        <f>TEXT(Ecommerce_Sales[[#This Row],[Order_Date]],"mmmm")</f>
        <v>November</v>
      </c>
      <c r="K261" s="1" t="s">
        <v>1947</v>
      </c>
      <c r="L261" s="1" t="s">
        <v>2732</v>
      </c>
      <c r="M261" s="1" t="s">
        <v>1956</v>
      </c>
      <c r="N261" s="1" t="s">
        <v>1957</v>
      </c>
      <c r="O261" s="3">
        <v>1387</v>
      </c>
      <c r="P261">
        <v>3</v>
      </c>
      <c r="Q261" s="3">
        <v>4162</v>
      </c>
      <c r="R261" s="1" t="s">
        <v>1958</v>
      </c>
      <c r="S261" s="3">
        <v>370</v>
      </c>
      <c r="T261">
        <v>6</v>
      </c>
      <c r="U261" t="str">
        <f>IF(Ecommerce_Sales[[#This Row],[Delivery_Time_Days]]&gt;7,"Delay",IF(Ecommerce_Sales[[#This Row],[Delivery_Time_Days]] = 0,"No delivery",IF(Ecommerce_Sales[[#This Row],[Delivery_Time_Days]]&lt;=7,"On-time")))</f>
        <v>On-time</v>
      </c>
      <c r="V261" s="7">
        <f>Ecommerce_Sales[[#This Row],[Profit]]/Ecommerce_Sales[[#This Row],[Total_Price]]</f>
        <v>0.14992791926958193</v>
      </c>
      <c r="W261" s="3">
        <v>624</v>
      </c>
      <c r="X261" s="3"/>
    </row>
    <row r="262" spans="1:24" x14ac:dyDescent="0.25">
      <c r="A262" s="1" t="s">
        <v>2733</v>
      </c>
      <c r="B262" s="1" t="s">
        <v>812</v>
      </c>
      <c r="C262" s="1" t="s">
        <v>813</v>
      </c>
      <c r="D262" s="1" t="s">
        <v>2734</v>
      </c>
      <c r="E262" s="1" t="s">
        <v>1981</v>
      </c>
      <c r="F262" s="2">
        <v>45618</v>
      </c>
      <c r="G262" s="2">
        <v>45443</v>
      </c>
      <c r="H262" s="2" t="str">
        <f>TEXT(Ecommerce_Sales[[#This Row],[Order_Date]],"mmmm")</f>
        <v>May</v>
      </c>
      <c r="I262" s="2" t="str">
        <f>TEXT(Ecommerce_Sales[[#This Row],[Order_Date]],"yyyy")</f>
        <v>2024</v>
      </c>
      <c r="J262" s="2" t="str">
        <f>TEXT(Ecommerce_Sales[[#This Row],[Order_Date]],"mmmm")</f>
        <v>May</v>
      </c>
      <c r="K262" s="1" t="s">
        <v>1947</v>
      </c>
      <c r="L262" s="1" t="s">
        <v>2735</v>
      </c>
      <c r="M262" s="1" t="s">
        <v>2247</v>
      </c>
      <c r="N262" s="1" t="s">
        <v>1957</v>
      </c>
      <c r="O262" s="3">
        <v>286</v>
      </c>
      <c r="P262">
        <v>5</v>
      </c>
      <c r="Q262" s="3">
        <v>1432</v>
      </c>
      <c r="R262" s="1" t="s">
        <v>1958</v>
      </c>
      <c r="S262" s="3">
        <v>139</v>
      </c>
      <c r="T262">
        <v>7</v>
      </c>
      <c r="U262" t="str">
        <f>IF(Ecommerce_Sales[[#This Row],[Delivery_Time_Days]]&gt;7,"Delay",IF(Ecommerce_Sales[[#This Row],[Delivery_Time_Days]] = 0,"No delivery",IF(Ecommerce_Sales[[#This Row],[Delivery_Time_Days]]&lt;=7,"On-time")))</f>
        <v>On-time</v>
      </c>
      <c r="V262" s="7">
        <f>Ecommerce_Sales[[#This Row],[Profit]]/Ecommerce_Sales[[#This Row],[Total_Price]]</f>
        <v>0.15013966480446927</v>
      </c>
      <c r="W262" s="3">
        <v>215</v>
      </c>
      <c r="X262" s="3"/>
    </row>
    <row r="263" spans="1:24" x14ac:dyDescent="0.25">
      <c r="A263" s="1" t="s">
        <v>2736</v>
      </c>
      <c r="B263" s="1" t="s">
        <v>1181</v>
      </c>
      <c r="C263" s="1" t="s">
        <v>1182</v>
      </c>
      <c r="D263" s="1" t="s">
        <v>2737</v>
      </c>
      <c r="E263" s="1" t="s">
        <v>1981</v>
      </c>
      <c r="F263" s="2">
        <v>45393</v>
      </c>
      <c r="G263" s="2">
        <v>45409</v>
      </c>
      <c r="H263" s="2" t="str">
        <f>TEXT(Ecommerce_Sales[[#This Row],[Order_Date]],"mmmm")</f>
        <v>April</v>
      </c>
      <c r="I263" s="2" t="str">
        <f>TEXT(Ecommerce_Sales[[#This Row],[Order_Date]],"yyyy")</f>
        <v>2024</v>
      </c>
      <c r="J263" s="2" t="str">
        <f>TEXT(Ecommerce_Sales[[#This Row],[Order_Date]],"mmmm")</f>
        <v>April</v>
      </c>
      <c r="K263" s="1" t="s">
        <v>1947</v>
      </c>
      <c r="L263" s="1" t="s">
        <v>2738</v>
      </c>
      <c r="M263" s="1" t="s">
        <v>2247</v>
      </c>
      <c r="N263" s="1" t="s">
        <v>1957</v>
      </c>
      <c r="O263" s="3">
        <v>678</v>
      </c>
      <c r="P263">
        <v>2</v>
      </c>
      <c r="Q263" s="3">
        <v>1356</v>
      </c>
      <c r="R263" s="1" t="s">
        <v>1958</v>
      </c>
      <c r="S263" s="3">
        <v>119</v>
      </c>
      <c r="T263">
        <v>4</v>
      </c>
      <c r="U263" t="str">
        <f>IF(Ecommerce_Sales[[#This Row],[Delivery_Time_Days]]&gt;7,"Delay",IF(Ecommerce_Sales[[#This Row],[Delivery_Time_Days]] = 0,"No delivery",IF(Ecommerce_Sales[[#This Row],[Delivery_Time_Days]]&lt;=7,"On-time")))</f>
        <v>On-time</v>
      </c>
      <c r="V263" s="7">
        <f>Ecommerce_Sales[[#This Row],[Profit]]/Ecommerce_Sales[[#This Row],[Total_Price]]</f>
        <v>0.14970501474926254</v>
      </c>
      <c r="W263" s="3">
        <v>203</v>
      </c>
      <c r="X263" s="3"/>
    </row>
    <row r="264" spans="1:24" x14ac:dyDescent="0.25">
      <c r="A264" s="1" t="s">
        <v>2739</v>
      </c>
      <c r="B264" s="1" t="s">
        <v>795</v>
      </c>
      <c r="C264" s="1" t="s">
        <v>796</v>
      </c>
      <c r="D264" s="1" t="s">
        <v>2553</v>
      </c>
      <c r="E264" s="1" t="s">
        <v>1954</v>
      </c>
      <c r="F264" s="2">
        <v>45100</v>
      </c>
      <c r="G264" s="2">
        <v>45271</v>
      </c>
      <c r="H264" s="2" t="str">
        <f>TEXT(Ecommerce_Sales[[#This Row],[Order_Date]],"mmmm")</f>
        <v>December</v>
      </c>
      <c r="I264" s="2" t="str">
        <f>TEXT(Ecommerce_Sales[[#This Row],[Order_Date]],"yyyy")</f>
        <v>2023</v>
      </c>
      <c r="J264" s="2" t="str">
        <f>TEXT(Ecommerce_Sales[[#This Row],[Order_Date]],"mmmm")</f>
        <v>December</v>
      </c>
      <c r="K264" s="1" t="s">
        <v>1947</v>
      </c>
      <c r="L264" s="1" t="s">
        <v>2740</v>
      </c>
      <c r="M264" s="1" t="s">
        <v>2054</v>
      </c>
      <c r="N264" s="1" t="s">
        <v>1957</v>
      </c>
      <c r="O264" s="3">
        <v>100</v>
      </c>
      <c r="P264">
        <v>10</v>
      </c>
      <c r="Q264" s="3">
        <v>997</v>
      </c>
      <c r="R264" s="1" t="s">
        <v>1958</v>
      </c>
      <c r="S264" s="3">
        <v>107</v>
      </c>
      <c r="T264">
        <v>5</v>
      </c>
      <c r="U264" t="str">
        <f>IF(Ecommerce_Sales[[#This Row],[Delivery_Time_Days]]&gt;7,"Delay",IF(Ecommerce_Sales[[#This Row],[Delivery_Time_Days]] = 0,"No delivery",IF(Ecommerce_Sales[[#This Row],[Delivery_Time_Days]]&lt;=7,"On-time")))</f>
        <v>On-time</v>
      </c>
      <c r="V264" s="7">
        <f>Ecommerce_Sales[[#This Row],[Profit]]/Ecommerce_Sales[[#This Row],[Total_Price]]</f>
        <v>0.14944834503510532</v>
      </c>
      <c r="W264" s="3">
        <v>149</v>
      </c>
      <c r="X264" s="3"/>
    </row>
    <row r="265" spans="1:24" x14ac:dyDescent="0.25">
      <c r="A265" s="1" t="s">
        <v>2741</v>
      </c>
      <c r="B265" s="1" t="s">
        <v>1230</v>
      </c>
      <c r="C265" s="1" t="s">
        <v>1231</v>
      </c>
      <c r="D265" s="1" t="s">
        <v>2547</v>
      </c>
      <c r="E265" s="1" t="s">
        <v>1966</v>
      </c>
      <c r="F265" s="2">
        <v>45218</v>
      </c>
      <c r="G265" s="2">
        <v>45136</v>
      </c>
      <c r="H265" s="2" t="str">
        <f>TEXT(Ecommerce_Sales[[#This Row],[Order_Date]],"mmmm")</f>
        <v>July</v>
      </c>
      <c r="I265" s="2" t="str">
        <f>TEXT(Ecommerce_Sales[[#This Row],[Order_Date]],"yyyy")</f>
        <v>2023</v>
      </c>
      <c r="J265" s="2" t="str">
        <f>TEXT(Ecommerce_Sales[[#This Row],[Order_Date]],"mmmm")</f>
        <v>July</v>
      </c>
      <c r="K265" s="1" t="s">
        <v>1947</v>
      </c>
      <c r="L265" s="1" t="s">
        <v>2742</v>
      </c>
      <c r="M265" s="1" t="s">
        <v>2072</v>
      </c>
      <c r="N265" s="1" t="s">
        <v>1950</v>
      </c>
      <c r="O265" s="3">
        <v>1020</v>
      </c>
      <c r="P265">
        <v>6</v>
      </c>
      <c r="Q265" s="3">
        <v>6119</v>
      </c>
      <c r="R265" s="1" t="s">
        <v>1958</v>
      </c>
      <c r="S265" s="3">
        <v>593</v>
      </c>
      <c r="T265">
        <v>8</v>
      </c>
      <c r="U265" t="str">
        <f>IF(Ecommerce_Sales[[#This Row],[Delivery_Time_Days]]&gt;7,"Delay",IF(Ecommerce_Sales[[#This Row],[Delivery_Time_Days]] = 0,"No delivery",IF(Ecommerce_Sales[[#This Row],[Delivery_Time_Days]]&lt;=7,"On-time")))</f>
        <v>Delay</v>
      </c>
      <c r="V265" s="7">
        <f>Ecommerce_Sales[[#This Row],[Profit]]/Ecommerce_Sales[[#This Row],[Total_Price]]</f>
        <v>0.40006537015852262</v>
      </c>
      <c r="W265" s="3">
        <v>2448</v>
      </c>
      <c r="X265" s="3"/>
    </row>
    <row r="266" spans="1:24" x14ac:dyDescent="0.25">
      <c r="A266" s="1" t="s">
        <v>2743</v>
      </c>
      <c r="B266" s="1" t="s">
        <v>1341</v>
      </c>
      <c r="C266" s="1" t="s">
        <v>1342</v>
      </c>
      <c r="D266" s="1" t="s">
        <v>2744</v>
      </c>
      <c r="E266" s="1" t="s">
        <v>1961</v>
      </c>
      <c r="F266" s="2">
        <v>45485</v>
      </c>
      <c r="G266" s="2">
        <v>45254</v>
      </c>
      <c r="H266" s="2" t="str">
        <f>TEXT(Ecommerce_Sales[[#This Row],[Order_Date]],"mmmm")</f>
        <v>November</v>
      </c>
      <c r="I266" s="2" t="str">
        <f>TEXT(Ecommerce_Sales[[#This Row],[Order_Date]],"yyyy")</f>
        <v>2023</v>
      </c>
      <c r="J266" s="2" t="str">
        <f>TEXT(Ecommerce_Sales[[#This Row],[Order_Date]],"mmmm")</f>
        <v>November</v>
      </c>
      <c r="K266" s="1" t="s">
        <v>1986</v>
      </c>
      <c r="L266" s="1" t="s">
        <v>2745</v>
      </c>
      <c r="M266" s="1" t="s">
        <v>1998</v>
      </c>
      <c r="N266" s="1" t="s">
        <v>1973</v>
      </c>
      <c r="O266" s="3">
        <v>861</v>
      </c>
      <c r="P266">
        <v>7</v>
      </c>
      <c r="Q266" s="3">
        <v>6024</v>
      </c>
      <c r="R266" s="1" t="s">
        <v>1951</v>
      </c>
      <c r="S266" s="3">
        <v>831</v>
      </c>
      <c r="U266" t="str">
        <f>IF(Ecommerce_Sales[[#This Row],[Delivery_Time_Days]]&gt;7,"Delay",IF(Ecommerce_Sales[[#This Row],[Delivery_Time_Days]] = 0,"No delivery",IF(Ecommerce_Sales[[#This Row],[Delivery_Time_Days]]&lt;=7,"On-time")))</f>
        <v>No delivery</v>
      </c>
      <c r="V266" s="7">
        <f>Ecommerce_Sales[[#This Row],[Profit]]/Ecommerce_Sales[[#This Row],[Total_Price]]</f>
        <v>0.29996679946879151</v>
      </c>
      <c r="W266" s="3">
        <v>1807</v>
      </c>
      <c r="X266" s="3"/>
    </row>
    <row r="267" spans="1:24" x14ac:dyDescent="0.25">
      <c r="A267" s="1" t="s">
        <v>2746</v>
      </c>
      <c r="B267" s="1" t="s">
        <v>74</v>
      </c>
      <c r="C267" s="1" t="s">
        <v>75</v>
      </c>
      <c r="D267" s="1" t="s">
        <v>2747</v>
      </c>
      <c r="E267" s="1" t="s">
        <v>1946</v>
      </c>
      <c r="F267" s="2">
        <v>45007</v>
      </c>
      <c r="G267" s="2">
        <v>45523</v>
      </c>
      <c r="H267" s="2" t="str">
        <f>TEXT(Ecommerce_Sales[[#This Row],[Order_Date]],"mmmm")</f>
        <v>August</v>
      </c>
      <c r="I267" s="2" t="str">
        <f>TEXT(Ecommerce_Sales[[#This Row],[Order_Date]],"yyyy")</f>
        <v>2024</v>
      </c>
      <c r="J267" s="2" t="str">
        <f>TEXT(Ecommerce_Sales[[#This Row],[Order_Date]],"mmmm")</f>
        <v>August</v>
      </c>
      <c r="K267" s="1" t="s">
        <v>1947</v>
      </c>
      <c r="L267" s="1" t="s">
        <v>2748</v>
      </c>
      <c r="M267" s="1" t="s">
        <v>2065</v>
      </c>
      <c r="N267" s="1" t="s">
        <v>1978</v>
      </c>
      <c r="O267" s="3">
        <v>311</v>
      </c>
      <c r="P267">
        <v>5</v>
      </c>
      <c r="Q267" s="3">
        <v>1557</v>
      </c>
      <c r="R267" s="1" t="s">
        <v>1951</v>
      </c>
      <c r="S267" s="3">
        <v>200</v>
      </c>
      <c r="T267">
        <v>2</v>
      </c>
      <c r="U267" t="str">
        <f>IF(Ecommerce_Sales[[#This Row],[Delivery_Time_Days]]&gt;7,"Delay",IF(Ecommerce_Sales[[#This Row],[Delivery_Time_Days]] = 0,"No delivery",IF(Ecommerce_Sales[[#This Row],[Delivery_Time_Days]]&lt;=7,"On-time")))</f>
        <v>On-time</v>
      </c>
      <c r="V267" s="7">
        <f>Ecommerce_Sales[[#This Row],[Profit]]/Ecommerce_Sales[[#This Row],[Total_Price]]</f>
        <v>0.35003211303789339</v>
      </c>
      <c r="W267" s="3">
        <v>545</v>
      </c>
      <c r="X267" s="3"/>
    </row>
    <row r="268" spans="1:24" x14ac:dyDescent="0.25">
      <c r="A268" s="1" t="s">
        <v>2749</v>
      </c>
      <c r="B268" s="1" t="s">
        <v>1596</v>
      </c>
      <c r="C268" s="1" t="s">
        <v>1597</v>
      </c>
      <c r="D268" s="1" t="s">
        <v>2750</v>
      </c>
      <c r="E268" s="1" t="s">
        <v>1996</v>
      </c>
      <c r="F268" s="2">
        <v>45403</v>
      </c>
      <c r="G268" s="2">
        <v>45123</v>
      </c>
      <c r="H268" s="2" t="str">
        <f>TEXT(Ecommerce_Sales[[#This Row],[Order_Date]],"mmmm")</f>
        <v>July</v>
      </c>
      <c r="I268" s="2" t="str">
        <f>TEXT(Ecommerce_Sales[[#This Row],[Order_Date]],"yyyy")</f>
        <v>2023</v>
      </c>
      <c r="J268" s="2" t="str">
        <f>TEXT(Ecommerce_Sales[[#This Row],[Order_Date]],"mmmm")</f>
        <v>July</v>
      </c>
      <c r="K268" s="1" t="s">
        <v>1947</v>
      </c>
      <c r="L268" s="1" t="s">
        <v>2751</v>
      </c>
      <c r="M268" s="1" t="s">
        <v>2043</v>
      </c>
      <c r="N268" s="1" t="s">
        <v>1989</v>
      </c>
      <c r="O268" s="3">
        <v>730</v>
      </c>
      <c r="P268">
        <v>3</v>
      </c>
      <c r="Q268" s="3">
        <v>2190</v>
      </c>
      <c r="R268" s="1" t="s">
        <v>2008</v>
      </c>
      <c r="S268" s="3">
        <v>274</v>
      </c>
      <c r="T268">
        <v>10</v>
      </c>
      <c r="U268" t="str">
        <f>IF(Ecommerce_Sales[[#This Row],[Delivery_Time_Days]]&gt;7,"Delay",IF(Ecommerce_Sales[[#This Row],[Delivery_Time_Days]] = 0,"No delivery",IF(Ecommerce_Sales[[#This Row],[Delivery_Time_Days]]&lt;=7,"On-time")))</f>
        <v>Delay</v>
      </c>
      <c r="V268" s="7">
        <f>Ecommerce_Sales[[#This Row],[Profit]]/Ecommerce_Sales[[#This Row],[Total_Price]]</f>
        <v>0.25022831050228311</v>
      </c>
      <c r="W268" s="3">
        <v>548</v>
      </c>
      <c r="X268" s="3"/>
    </row>
    <row r="269" spans="1:24" x14ac:dyDescent="0.25">
      <c r="A269" s="1" t="s">
        <v>2752</v>
      </c>
      <c r="B269" s="1" t="s">
        <v>549</v>
      </c>
      <c r="C269" s="1" t="s">
        <v>550</v>
      </c>
      <c r="D269" s="1" t="s">
        <v>2753</v>
      </c>
      <c r="E269" s="1" t="s">
        <v>1946</v>
      </c>
      <c r="F269" s="2">
        <v>45171</v>
      </c>
      <c r="G269" s="2">
        <v>45577</v>
      </c>
      <c r="H269" s="2" t="str">
        <f>TEXT(Ecommerce_Sales[[#This Row],[Order_Date]],"mmmm")</f>
        <v>October</v>
      </c>
      <c r="I269" s="2" t="str">
        <f>TEXT(Ecommerce_Sales[[#This Row],[Order_Date]],"yyyy")</f>
        <v>2024</v>
      </c>
      <c r="J269" s="2" t="str">
        <f>TEXT(Ecommerce_Sales[[#This Row],[Order_Date]],"mmmm")</f>
        <v>October</v>
      </c>
      <c r="K269" s="1" t="s">
        <v>1947</v>
      </c>
      <c r="L269" s="1" t="s">
        <v>2754</v>
      </c>
      <c r="M269" s="1" t="s">
        <v>2054</v>
      </c>
      <c r="N269" s="1" t="s">
        <v>1957</v>
      </c>
      <c r="O269" s="3">
        <v>73</v>
      </c>
      <c r="P269">
        <v>3</v>
      </c>
      <c r="Q269" s="3">
        <v>218</v>
      </c>
      <c r="R269" s="1" t="s">
        <v>1958</v>
      </c>
      <c r="S269" s="3">
        <v>14</v>
      </c>
      <c r="T269">
        <v>8</v>
      </c>
      <c r="U269" t="str">
        <f>IF(Ecommerce_Sales[[#This Row],[Delivery_Time_Days]]&gt;7,"Delay",IF(Ecommerce_Sales[[#This Row],[Delivery_Time_Days]] = 0,"No delivery",IF(Ecommerce_Sales[[#This Row],[Delivery_Time_Days]]&lt;=7,"On-time")))</f>
        <v>Delay</v>
      </c>
      <c r="V269" s="7">
        <f>Ecommerce_Sales[[#This Row],[Profit]]/Ecommerce_Sales[[#This Row],[Total_Price]]</f>
        <v>0.15137614678899083</v>
      </c>
      <c r="W269" s="3">
        <v>33</v>
      </c>
      <c r="X269" s="3"/>
    </row>
    <row r="270" spans="1:24" x14ac:dyDescent="0.25">
      <c r="A270" s="1" t="s">
        <v>2755</v>
      </c>
      <c r="B270" s="1" t="s">
        <v>600</v>
      </c>
      <c r="C270" s="1" t="s">
        <v>601</v>
      </c>
      <c r="D270" s="1" t="s">
        <v>2756</v>
      </c>
      <c r="E270" s="1" t="s">
        <v>1954</v>
      </c>
      <c r="F270" s="2">
        <v>45218</v>
      </c>
      <c r="G270" s="2">
        <v>45144</v>
      </c>
      <c r="H270" s="2" t="str">
        <f>TEXT(Ecommerce_Sales[[#This Row],[Order_Date]],"mmmm")</f>
        <v>August</v>
      </c>
      <c r="I270" s="2" t="str">
        <f>TEXT(Ecommerce_Sales[[#This Row],[Order_Date]],"yyyy")</f>
        <v>2023</v>
      </c>
      <c r="J270" s="2" t="str">
        <f>TEXT(Ecommerce_Sales[[#This Row],[Order_Date]],"mmmm")</f>
        <v>August</v>
      </c>
      <c r="K270" s="1" t="s">
        <v>1947</v>
      </c>
      <c r="L270" s="1" t="s">
        <v>2757</v>
      </c>
      <c r="M270" s="1" t="s">
        <v>1949</v>
      </c>
      <c r="N270" s="1" t="s">
        <v>1950</v>
      </c>
      <c r="O270" s="3">
        <v>908</v>
      </c>
      <c r="P270">
        <v>6</v>
      </c>
      <c r="Q270" s="3">
        <v>5448</v>
      </c>
      <c r="R270" s="1" t="s">
        <v>2016</v>
      </c>
      <c r="S270" s="3">
        <v>714</v>
      </c>
      <c r="T270">
        <v>5</v>
      </c>
      <c r="U270" t="str">
        <f>IF(Ecommerce_Sales[[#This Row],[Delivery_Time_Days]]&gt;7,"Delay",IF(Ecommerce_Sales[[#This Row],[Delivery_Time_Days]] = 0,"No delivery",IF(Ecommerce_Sales[[#This Row],[Delivery_Time_Days]]&lt;=7,"On-time")))</f>
        <v>On-time</v>
      </c>
      <c r="V270" s="7">
        <f>Ecommerce_Sales[[#This Row],[Profit]]/Ecommerce_Sales[[#This Row],[Total_Price]]</f>
        <v>0.39996328928046992</v>
      </c>
      <c r="W270" s="3">
        <v>2179</v>
      </c>
      <c r="X270" s="3"/>
    </row>
    <row r="271" spans="1:24" x14ac:dyDescent="0.25">
      <c r="A271" s="1" t="s">
        <v>2758</v>
      </c>
      <c r="B271" s="1" t="s">
        <v>246</v>
      </c>
      <c r="C271" s="1" t="s">
        <v>247</v>
      </c>
      <c r="D271" s="1" t="s">
        <v>2759</v>
      </c>
      <c r="E271" s="1" t="s">
        <v>1981</v>
      </c>
      <c r="F271" s="2">
        <v>44927</v>
      </c>
      <c r="G271" s="2">
        <v>45543</v>
      </c>
      <c r="H271" s="2" t="str">
        <f>TEXT(Ecommerce_Sales[[#This Row],[Order_Date]],"mmmm")</f>
        <v>September</v>
      </c>
      <c r="I271" s="2" t="str">
        <f>TEXT(Ecommerce_Sales[[#This Row],[Order_Date]],"yyyy")</f>
        <v>2024</v>
      </c>
      <c r="J271" s="2" t="str">
        <f>TEXT(Ecommerce_Sales[[#This Row],[Order_Date]],"mmmm")</f>
        <v>September</v>
      </c>
      <c r="K271" s="1" t="s">
        <v>1947</v>
      </c>
      <c r="L271" s="1" t="s">
        <v>2760</v>
      </c>
      <c r="M271" s="1" t="s">
        <v>1998</v>
      </c>
      <c r="N271" s="1" t="s">
        <v>1973</v>
      </c>
      <c r="O271" s="3">
        <v>690</v>
      </c>
      <c r="P271">
        <v>5</v>
      </c>
      <c r="Q271" s="3">
        <v>3448</v>
      </c>
      <c r="R271" s="1" t="s">
        <v>1951</v>
      </c>
      <c r="S271" s="3">
        <v>407</v>
      </c>
      <c r="T271">
        <v>3</v>
      </c>
      <c r="U271" t="str">
        <f>IF(Ecommerce_Sales[[#This Row],[Delivery_Time_Days]]&gt;7,"Delay",IF(Ecommerce_Sales[[#This Row],[Delivery_Time_Days]] = 0,"No delivery",IF(Ecommerce_Sales[[#This Row],[Delivery_Time_Days]]&lt;=7,"On-time")))</f>
        <v>On-time</v>
      </c>
      <c r="V271" s="7">
        <f>Ecommerce_Sales[[#This Row],[Profit]]/Ecommerce_Sales[[#This Row],[Total_Price]]</f>
        <v>0.29988399071925753</v>
      </c>
      <c r="W271" s="3">
        <v>1034</v>
      </c>
      <c r="X271" s="3"/>
    </row>
    <row r="272" spans="1:24" x14ac:dyDescent="0.25">
      <c r="A272" s="1" t="s">
        <v>2761</v>
      </c>
      <c r="B272" s="1" t="s">
        <v>430</v>
      </c>
      <c r="C272" s="1" t="s">
        <v>431</v>
      </c>
      <c r="D272" s="1" t="s">
        <v>2762</v>
      </c>
      <c r="E272" s="1" t="s">
        <v>1961</v>
      </c>
      <c r="F272" s="2">
        <v>45521</v>
      </c>
      <c r="G272" s="2">
        <v>44970</v>
      </c>
      <c r="H272" s="2" t="str">
        <f>TEXT(Ecommerce_Sales[[#This Row],[Order_Date]],"mmmm")</f>
        <v>February</v>
      </c>
      <c r="I272" s="2" t="str">
        <f>TEXT(Ecommerce_Sales[[#This Row],[Order_Date]],"yyyy")</f>
        <v>2023</v>
      </c>
      <c r="J272" s="2" t="str">
        <f>TEXT(Ecommerce_Sales[[#This Row],[Order_Date]],"mmmm")</f>
        <v>February</v>
      </c>
      <c r="K272" s="1" t="s">
        <v>1992</v>
      </c>
      <c r="L272" s="1" t="s">
        <v>2763</v>
      </c>
      <c r="M272" s="1" t="s">
        <v>2002</v>
      </c>
      <c r="N272" s="1" t="s">
        <v>1989</v>
      </c>
      <c r="O272" s="3">
        <v>167</v>
      </c>
      <c r="P272">
        <v>3</v>
      </c>
      <c r="Q272" s="3">
        <v>500</v>
      </c>
      <c r="R272" s="1" t="s">
        <v>1958</v>
      </c>
      <c r="S272" s="3">
        <v>27</v>
      </c>
      <c r="U272" t="str">
        <f>IF(Ecommerce_Sales[[#This Row],[Delivery_Time_Days]]&gt;7,"Delay",IF(Ecommerce_Sales[[#This Row],[Delivery_Time_Days]] = 0,"No delivery",IF(Ecommerce_Sales[[#This Row],[Delivery_Time_Days]]&lt;=7,"On-time")))</f>
        <v>No delivery</v>
      </c>
      <c r="V272" s="7">
        <f>Ecommerce_Sales[[#This Row],[Profit]]/Ecommerce_Sales[[#This Row],[Total_Price]]</f>
        <v>0.25</v>
      </c>
      <c r="W272" s="3">
        <v>125</v>
      </c>
      <c r="X272" s="3"/>
    </row>
    <row r="273" spans="1:24" x14ac:dyDescent="0.25">
      <c r="A273" s="1" t="s">
        <v>2764</v>
      </c>
      <c r="B273" s="1" t="s">
        <v>1213</v>
      </c>
      <c r="C273" s="1" t="s">
        <v>1214</v>
      </c>
      <c r="D273" s="1" t="s">
        <v>1991</v>
      </c>
      <c r="E273" s="1" t="s">
        <v>1966</v>
      </c>
      <c r="F273" s="2">
        <v>45337</v>
      </c>
      <c r="G273" s="2">
        <v>44935</v>
      </c>
      <c r="H273" s="2" t="str">
        <f>TEXT(Ecommerce_Sales[[#This Row],[Order_Date]],"mmmm")</f>
        <v>January</v>
      </c>
      <c r="I273" s="2" t="str">
        <f>TEXT(Ecommerce_Sales[[#This Row],[Order_Date]],"yyyy")</f>
        <v>2023</v>
      </c>
      <c r="J273" s="2" t="str">
        <f>TEXT(Ecommerce_Sales[[#This Row],[Order_Date]],"mmmm")</f>
        <v>January</v>
      </c>
      <c r="K273" s="1" t="s">
        <v>1986</v>
      </c>
      <c r="L273" s="1" t="s">
        <v>2765</v>
      </c>
      <c r="M273" s="1" t="s">
        <v>2104</v>
      </c>
      <c r="N273" s="1" t="s">
        <v>1978</v>
      </c>
      <c r="O273" s="3">
        <v>844</v>
      </c>
      <c r="P273">
        <v>1</v>
      </c>
      <c r="Q273" s="3">
        <v>844</v>
      </c>
      <c r="R273" s="1" t="s">
        <v>1958</v>
      </c>
      <c r="S273" s="3">
        <v>104</v>
      </c>
      <c r="U273" t="str">
        <f>IF(Ecommerce_Sales[[#This Row],[Delivery_Time_Days]]&gt;7,"Delay",IF(Ecommerce_Sales[[#This Row],[Delivery_Time_Days]] = 0,"No delivery",IF(Ecommerce_Sales[[#This Row],[Delivery_Time_Days]]&lt;=7,"On-time")))</f>
        <v>No delivery</v>
      </c>
      <c r="V273" s="7">
        <f>Ecommerce_Sales[[#This Row],[Profit]]/Ecommerce_Sales[[#This Row],[Total_Price]]</f>
        <v>0.34952606635071087</v>
      </c>
      <c r="W273" s="3">
        <v>295</v>
      </c>
      <c r="X273" s="3"/>
    </row>
    <row r="274" spans="1:24" x14ac:dyDescent="0.25">
      <c r="A274" s="1" t="s">
        <v>2766</v>
      </c>
      <c r="B274" s="1" t="s">
        <v>48</v>
      </c>
      <c r="C274" s="1" t="s">
        <v>49</v>
      </c>
      <c r="D274" s="1" t="s">
        <v>2767</v>
      </c>
      <c r="E274" s="1" t="s">
        <v>1966</v>
      </c>
      <c r="F274" s="2">
        <v>45036</v>
      </c>
      <c r="G274" s="2">
        <v>45229</v>
      </c>
      <c r="H274" s="2" t="str">
        <f>TEXT(Ecommerce_Sales[[#This Row],[Order_Date]],"mmmm")</f>
        <v>October</v>
      </c>
      <c r="I274" s="2" t="str">
        <f>TEXT(Ecommerce_Sales[[#This Row],[Order_Date]],"yyyy")</f>
        <v>2023</v>
      </c>
      <c r="J274" s="2" t="str">
        <f>TEXT(Ecommerce_Sales[[#This Row],[Order_Date]],"mmmm")</f>
        <v>October</v>
      </c>
      <c r="K274" s="1" t="s">
        <v>1947</v>
      </c>
      <c r="L274" s="1" t="s">
        <v>2768</v>
      </c>
      <c r="M274" s="1" t="s">
        <v>1977</v>
      </c>
      <c r="N274" s="1" t="s">
        <v>1978</v>
      </c>
      <c r="O274" s="3">
        <v>395</v>
      </c>
      <c r="P274">
        <v>3</v>
      </c>
      <c r="Q274" s="3">
        <v>1184</v>
      </c>
      <c r="R274" s="1" t="s">
        <v>2012</v>
      </c>
      <c r="S274" s="3">
        <v>172</v>
      </c>
      <c r="T274">
        <v>5</v>
      </c>
      <c r="U274" t="str">
        <f>IF(Ecommerce_Sales[[#This Row],[Delivery_Time_Days]]&gt;7,"Delay",IF(Ecommerce_Sales[[#This Row],[Delivery_Time_Days]] = 0,"No delivery",IF(Ecommerce_Sales[[#This Row],[Delivery_Time_Days]]&lt;=7,"On-time")))</f>
        <v>On-time</v>
      </c>
      <c r="V274" s="7">
        <f>Ecommerce_Sales[[#This Row],[Profit]]/Ecommerce_Sales[[#This Row],[Total_Price]]</f>
        <v>0.34966216216216217</v>
      </c>
      <c r="W274" s="3">
        <v>414</v>
      </c>
      <c r="X274" s="3"/>
    </row>
    <row r="275" spans="1:24" x14ac:dyDescent="0.25">
      <c r="A275" s="1" t="s">
        <v>2769</v>
      </c>
      <c r="B275" s="1" t="s">
        <v>881</v>
      </c>
      <c r="C275" s="1" t="s">
        <v>882</v>
      </c>
      <c r="D275" s="1" t="s">
        <v>2770</v>
      </c>
      <c r="E275" s="1" t="s">
        <v>1954</v>
      </c>
      <c r="F275" s="2">
        <v>45222</v>
      </c>
      <c r="G275" s="2">
        <v>45388</v>
      </c>
      <c r="H275" s="2" t="str">
        <f>TEXT(Ecommerce_Sales[[#This Row],[Order_Date]],"mmmm")</f>
        <v>April</v>
      </c>
      <c r="I275" s="2" t="str">
        <f>TEXT(Ecommerce_Sales[[#This Row],[Order_Date]],"yyyy")</f>
        <v>2024</v>
      </c>
      <c r="J275" s="2" t="str">
        <f>TEXT(Ecommerce_Sales[[#This Row],[Order_Date]],"mmmm")</f>
        <v>April</v>
      </c>
      <c r="K275" s="1" t="s">
        <v>1947</v>
      </c>
      <c r="L275" s="1" t="s">
        <v>2771</v>
      </c>
      <c r="M275" s="1" t="s">
        <v>2007</v>
      </c>
      <c r="N275" s="1" t="s">
        <v>1973</v>
      </c>
      <c r="O275" s="3">
        <v>824</v>
      </c>
      <c r="P275">
        <v>5</v>
      </c>
      <c r="Q275" s="3">
        <v>4118</v>
      </c>
      <c r="R275" s="1" t="s">
        <v>1958</v>
      </c>
      <c r="S275" s="3">
        <v>378</v>
      </c>
      <c r="T275">
        <v>7</v>
      </c>
      <c r="U275" t="str">
        <f>IF(Ecommerce_Sales[[#This Row],[Delivery_Time_Days]]&gt;7,"Delay",IF(Ecommerce_Sales[[#This Row],[Delivery_Time_Days]] = 0,"No delivery",IF(Ecommerce_Sales[[#This Row],[Delivery_Time_Days]]&lt;=7,"On-time")))</f>
        <v>On-time</v>
      </c>
      <c r="V275" s="7">
        <f>Ecommerce_Sales[[#This Row],[Profit]]/Ecommerce_Sales[[#This Row],[Total_Price]]</f>
        <v>0.29990286546867412</v>
      </c>
      <c r="W275" s="3">
        <v>1235</v>
      </c>
      <c r="X275" s="3"/>
    </row>
    <row r="276" spans="1:24" x14ac:dyDescent="0.25">
      <c r="A276" s="1" t="s">
        <v>2772</v>
      </c>
      <c r="B276" s="1" t="s">
        <v>1077</v>
      </c>
      <c r="C276" s="1" t="s">
        <v>1078</v>
      </c>
      <c r="D276" s="1" t="s">
        <v>2773</v>
      </c>
      <c r="E276" s="1" t="s">
        <v>1946</v>
      </c>
      <c r="F276" s="2">
        <v>45390</v>
      </c>
      <c r="G276" s="2">
        <v>45018</v>
      </c>
      <c r="H276" s="2" t="str">
        <f>TEXT(Ecommerce_Sales[[#This Row],[Order_Date]],"mmmm")</f>
        <v>April</v>
      </c>
      <c r="I276" s="2" t="str">
        <f>TEXT(Ecommerce_Sales[[#This Row],[Order_Date]],"yyyy")</f>
        <v>2023</v>
      </c>
      <c r="J276" s="2" t="str">
        <f>TEXT(Ecommerce_Sales[[#This Row],[Order_Date]],"mmmm")</f>
        <v>April</v>
      </c>
      <c r="K276" s="1" t="s">
        <v>1947</v>
      </c>
      <c r="L276" s="1" t="s">
        <v>2774</v>
      </c>
      <c r="M276" s="1" t="s">
        <v>1956</v>
      </c>
      <c r="N276" s="1" t="s">
        <v>1957</v>
      </c>
      <c r="O276" s="3">
        <v>809</v>
      </c>
      <c r="P276">
        <v>1</v>
      </c>
      <c r="Q276" s="3">
        <v>809</v>
      </c>
      <c r="R276" s="1" t="s">
        <v>1958</v>
      </c>
      <c r="S276" s="3">
        <v>43</v>
      </c>
      <c r="T276">
        <v>10</v>
      </c>
      <c r="U276" t="str">
        <f>IF(Ecommerce_Sales[[#This Row],[Delivery_Time_Days]]&gt;7,"Delay",IF(Ecommerce_Sales[[#This Row],[Delivery_Time_Days]] = 0,"No delivery",IF(Ecommerce_Sales[[#This Row],[Delivery_Time_Days]]&lt;=7,"On-time")))</f>
        <v>Delay</v>
      </c>
      <c r="V276" s="7">
        <f>Ecommerce_Sales[[#This Row],[Profit]]/Ecommerce_Sales[[#This Row],[Total_Price]]</f>
        <v>0.14956736711990112</v>
      </c>
      <c r="W276" s="3">
        <v>121</v>
      </c>
      <c r="X276" s="3"/>
    </row>
    <row r="277" spans="1:24" x14ac:dyDescent="0.25">
      <c r="A277" s="1" t="s">
        <v>2775</v>
      </c>
      <c r="B277" s="1" t="s">
        <v>1157</v>
      </c>
      <c r="C277" s="1" t="s">
        <v>1730</v>
      </c>
      <c r="D277" s="1" t="s">
        <v>2776</v>
      </c>
      <c r="E277" s="1" t="s">
        <v>1981</v>
      </c>
      <c r="F277" s="2">
        <v>44942</v>
      </c>
      <c r="G277" s="2">
        <v>45417</v>
      </c>
      <c r="H277" s="2" t="str">
        <f>TEXT(Ecommerce_Sales[[#This Row],[Order_Date]],"mmmm")</f>
        <v>May</v>
      </c>
      <c r="I277" s="2" t="str">
        <f>TEXT(Ecommerce_Sales[[#This Row],[Order_Date]],"yyyy")</f>
        <v>2024</v>
      </c>
      <c r="J277" s="2" t="str">
        <f>TEXT(Ecommerce_Sales[[#This Row],[Order_Date]],"mmmm")</f>
        <v>May</v>
      </c>
      <c r="K277" s="1" t="s">
        <v>1947</v>
      </c>
      <c r="L277" s="1" t="s">
        <v>2777</v>
      </c>
      <c r="M277" s="1" t="s">
        <v>1968</v>
      </c>
      <c r="N277" s="1" t="s">
        <v>1957</v>
      </c>
      <c r="O277" s="3">
        <v>401</v>
      </c>
      <c r="P277">
        <v>1</v>
      </c>
      <c r="Q277" s="3">
        <v>401</v>
      </c>
      <c r="R277" s="1" t="s">
        <v>1951</v>
      </c>
      <c r="S277" s="3">
        <v>29</v>
      </c>
      <c r="T277">
        <v>5</v>
      </c>
      <c r="U277" t="str">
        <f>IF(Ecommerce_Sales[[#This Row],[Delivery_Time_Days]]&gt;7,"Delay",IF(Ecommerce_Sales[[#This Row],[Delivery_Time_Days]] = 0,"No delivery",IF(Ecommerce_Sales[[#This Row],[Delivery_Time_Days]]&lt;=7,"On-time")))</f>
        <v>On-time</v>
      </c>
      <c r="V277" s="7">
        <f>Ecommerce_Sales[[#This Row],[Profit]]/Ecommerce_Sales[[#This Row],[Total_Price]]</f>
        <v>0.14962593516209477</v>
      </c>
      <c r="W277" s="3">
        <v>60</v>
      </c>
      <c r="X277" s="3"/>
    </row>
    <row r="278" spans="1:24" x14ac:dyDescent="0.25">
      <c r="A278" s="1" t="s">
        <v>2778</v>
      </c>
      <c r="B278" s="1" t="s">
        <v>1163</v>
      </c>
      <c r="C278" s="1" t="s">
        <v>1246</v>
      </c>
      <c r="D278" s="1" t="s">
        <v>2779</v>
      </c>
      <c r="E278" s="1" t="s">
        <v>1966</v>
      </c>
      <c r="F278" s="2">
        <v>45076</v>
      </c>
      <c r="G278" s="2">
        <v>45402</v>
      </c>
      <c r="H278" s="2" t="str">
        <f>TEXT(Ecommerce_Sales[[#This Row],[Order_Date]],"mmmm")</f>
        <v>April</v>
      </c>
      <c r="I278" s="2" t="str">
        <f>TEXT(Ecommerce_Sales[[#This Row],[Order_Date]],"yyyy")</f>
        <v>2024</v>
      </c>
      <c r="J278" s="2" t="str">
        <f>TEXT(Ecommerce_Sales[[#This Row],[Order_Date]],"mmmm")</f>
        <v>April</v>
      </c>
      <c r="K278" s="1" t="s">
        <v>1947</v>
      </c>
      <c r="L278" s="1" t="s">
        <v>2780</v>
      </c>
      <c r="M278" s="1" t="s">
        <v>1972</v>
      </c>
      <c r="N278" s="1" t="s">
        <v>1973</v>
      </c>
      <c r="O278" s="3">
        <v>890</v>
      </c>
      <c r="P278">
        <v>5</v>
      </c>
      <c r="Q278" s="3">
        <v>4451</v>
      </c>
      <c r="R278" s="1" t="s">
        <v>1958</v>
      </c>
      <c r="S278" s="3">
        <v>363</v>
      </c>
      <c r="T278">
        <v>10</v>
      </c>
      <c r="U278" t="str">
        <f>IF(Ecommerce_Sales[[#This Row],[Delivery_Time_Days]]&gt;7,"Delay",IF(Ecommerce_Sales[[#This Row],[Delivery_Time_Days]] = 0,"No delivery",IF(Ecommerce_Sales[[#This Row],[Delivery_Time_Days]]&lt;=7,"On-time")))</f>
        <v>Delay</v>
      </c>
      <c r="V278" s="7">
        <f>Ecommerce_Sales[[#This Row],[Profit]]/Ecommerce_Sales[[#This Row],[Total_Price]]</f>
        <v>0.29993259941586159</v>
      </c>
      <c r="W278" s="3">
        <v>1335</v>
      </c>
      <c r="X278" s="3"/>
    </row>
    <row r="279" spans="1:24" x14ac:dyDescent="0.25">
      <c r="A279" s="1" t="s">
        <v>2781</v>
      </c>
      <c r="B279" s="1" t="s">
        <v>1395</v>
      </c>
      <c r="C279" s="1" t="s">
        <v>1396</v>
      </c>
      <c r="D279" s="1" t="s">
        <v>2782</v>
      </c>
      <c r="E279" s="1" t="s">
        <v>1996</v>
      </c>
      <c r="F279" s="2">
        <v>45491</v>
      </c>
      <c r="G279" s="2">
        <v>45390</v>
      </c>
      <c r="H279" s="2" t="str">
        <f>TEXT(Ecommerce_Sales[[#This Row],[Order_Date]],"mmmm")</f>
        <v>April</v>
      </c>
      <c r="I279" s="2" t="str">
        <f>TEXT(Ecommerce_Sales[[#This Row],[Order_Date]],"yyyy")</f>
        <v>2024</v>
      </c>
      <c r="J279" s="2" t="str">
        <f>TEXT(Ecommerce_Sales[[#This Row],[Order_Date]],"mmmm")</f>
        <v>April</v>
      </c>
      <c r="K279" s="1" t="s">
        <v>1947</v>
      </c>
      <c r="L279" s="1" t="s">
        <v>2783</v>
      </c>
      <c r="M279" s="1" t="s">
        <v>1983</v>
      </c>
      <c r="N279" s="1" t="s">
        <v>1950</v>
      </c>
      <c r="O279" s="3">
        <v>532</v>
      </c>
      <c r="P279">
        <v>3</v>
      </c>
      <c r="Q279" s="3">
        <v>1595</v>
      </c>
      <c r="R279" s="1" t="s">
        <v>2008</v>
      </c>
      <c r="S279" s="3">
        <v>178</v>
      </c>
      <c r="T279">
        <v>10</v>
      </c>
      <c r="U279" t="str">
        <f>IF(Ecommerce_Sales[[#This Row],[Delivery_Time_Days]]&gt;7,"Delay",IF(Ecommerce_Sales[[#This Row],[Delivery_Time_Days]] = 0,"No delivery",IF(Ecommerce_Sales[[#This Row],[Delivery_Time_Days]]&lt;=7,"On-time")))</f>
        <v>Delay</v>
      </c>
      <c r="V279" s="7">
        <f>Ecommerce_Sales[[#This Row],[Profit]]/Ecommerce_Sales[[#This Row],[Total_Price]]</f>
        <v>0.4</v>
      </c>
      <c r="W279" s="3">
        <v>638</v>
      </c>
      <c r="X279" s="3"/>
    </row>
    <row r="280" spans="1:24" x14ac:dyDescent="0.25">
      <c r="A280" s="1" t="s">
        <v>2784</v>
      </c>
      <c r="B280" s="1" t="s">
        <v>458</v>
      </c>
      <c r="C280" s="1" t="s">
        <v>459</v>
      </c>
      <c r="D280" s="1" t="s">
        <v>2099</v>
      </c>
      <c r="E280" s="1" t="s">
        <v>1946</v>
      </c>
      <c r="F280" s="2">
        <v>45619</v>
      </c>
      <c r="G280" s="2">
        <v>45002</v>
      </c>
      <c r="H280" s="2" t="str">
        <f>TEXT(Ecommerce_Sales[[#This Row],[Order_Date]],"mmmm")</f>
        <v>March</v>
      </c>
      <c r="I280" s="2" t="str">
        <f>TEXT(Ecommerce_Sales[[#This Row],[Order_Date]],"yyyy")</f>
        <v>2023</v>
      </c>
      <c r="J280" s="2" t="str">
        <f>TEXT(Ecommerce_Sales[[#This Row],[Order_Date]],"mmmm")</f>
        <v>March</v>
      </c>
      <c r="K280" s="1" t="s">
        <v>1947</v>
      </c>
      <c r="L280" s="1" t="s">
        <v>2785</v>
      </c>
      <c r="M280" s="1" t="s">
        <v>2079</v>
      </c>
      <c r="N280" s="1" t="s">
        <v>1973</v>
      </c>
      <c r="O280" s="3">
        <v>210</v>
      </c>
      <c r="P280">
        <v>5</v>
      </c>
      <c r="Q280" s="3">
        <v>1048</v>
      </c>
      <c r="R280" s="1" t="s">
        <v>1958</v>
      </c>
      <c r="S280" s="3">
        <v>152</v>
      </c>
      <c r="T280">
        <v>2</v>
      </c>
      <c r="U280" t="str">
        <f>IF(Ecommerce_Sales[[#This Row],[Delivery_Time_Days]]&gt;7,"Delay",IF(Ecommerce_Sales[[#This Row],[Delivery_Time_Days]] = 0,"No delivery",IF(Ecommerce_Sales[[#This Row],[Delivery_Time_Days]]&lt;=7,"On-time")))</f>
        <v>On-time</v>
      </c>
      <c r="V280" s="7">
        <f>Ecommerce_Sales[[#This Row],[Profit]]/Ecommerce_Sales[[#This Row],[Total_Price]]</f>
        <v>0.29961832061068705</v>
      </c>
      <c r="W280" s="3">
        <v>314</v>
      </c>
      <c r="X280" s="3"/>
    </row>
    <row r="281" spans="1:24" x14ac:dyDescent="0.25">
      <c r="A281" s="1" t="s">
        <v>2786</v>
      </c>
      <c r="B281" s="1" t="s">
        <v>44</v>
      </c>
      <c r="C281" s="1" t="s">
        <v>45</v>
      </c>
      <c r="D281" s="1" t="s">
        <v>2787</v>
      </c>
      <c r="E281" s="1" t="s">
        <v>1961</v>
      </c>
      <c r="F281" s="2">
        <v>45088</v>
      </c>
      <c r="G281" s="2">
        <v>45637</v>
      </c>
      <c r="H281" s="2" t="str">
        <f>TEXT(Ecommerce_Sales[[#This Row],[Order_Date]],"mmmm")</f>
        <v>December</v>
      </c>
      <c r="I281" s="2" t="str">
        <f>TEXT(Ecommerce_Sales[[#This Row],[Order_Date]],"yyyy")</f>
        <v>2024</v>
      </c>
      <c r="J281" s="2" t="str">
        <f>TEXT(Ecommerce_Sales[[#This Row],[Order_Date]],"mmmm")</f>
        <v>December</v>
      </c>
      <c r="K281" s="1" t="s">
        <v>1947</v>
      </c>
      <c r="L281" s="1" t="s">
        <v>2788</v>
      </c>
      <c r="M281" s="1" t="s">
        <v>2007</v>
      </c>
      <c r="N281" s="1" t="s">
        <v>1973</v>
      </c>
      <c r="O281" s="3">
        <v>1487</v>
      </c>
      <c r="P281">
        <v>8</v>
      </c>
      <c r="Q281" s="3">
        <v>11897</v>
      </c>
      <c r="R281" s="1" t="s">
        <v>1951</v>
      </c>
      <c r="S281" s="3">
        <v>1355</v>
      </c>
      <c r="T281">
        <v>10</v>
      </c>
      <c r="U281" t="str">
        <f>IF(Ecommerce_Sales[[#This Row],[Delivery_Time_Days]]&gt;7,"Delay",IF(Ecommerce_Sales[[#This Row],[Delivery_Time_Days]] = 0,"No delivery",IF(Ecommerce_Sales[[#This Row],[Delivery_Time_Days]]&lt;=7,"On-time")))</f>
        <v>Delay</v>
      </c>
      <c r="V281" s="7">
        <f>Ecommerce_Sales[[#This Row],[Profit]]/Ecommerce_Sales[[#This Row],[Total_Price]]</f>
        <v>0.29999159451962681</v>
      </c>
      <c r="W281" s="3">
        <v>3569</v>
      </c>
      <c r="X281" s="3"/>
    </row>
    <row r="282" spans="1:24" x14ac:dyDescent="0.25">
      <c r="A282" s="1" t="s">
        <v>2789</v>
      </c>
      <c r="B282" s="1" t="s">
        <v>958</v>
      </c>
      <c r="C282" s="1" t="s">
        <v>959</v>
      </c>
      <c r="D282" s="1" t="s">
        <v>2245</v>
      </c>
      <c r="E282" s="1" t="s">
        <v>2005</v>
      </c>
      <c r="F282" s="2">
        <v>45045</v>
      </c>
      <c r="G282" s="2">
        <v>45068</v>
      </c>
      <c r="H282" s="2" t="str">
        <f>TEXT(Ecommerce_Sales[[#This Row],[Order_Date]],"mmmm")</f>
        <v>May</v>
      </c>
      <c r="I282" s="2" t="str">
        <f>TEXT(Ecommerce_Sales[[#This Row],[Order_Date]],"yyyy")</f>
        <v>2023</v>
      </c>
      <c r="J282" s="2" t="str">
        <f>TEXT(Ecommerce_Sales[[#This Row],[Order_Date]],"mmmm")</f>
        <v>May</v>
      </c>
      <c r="K282" s="1" t="s">
        <v>1986</v>
      </c>
      <c r="L282" s="1" t="s">
        <v>2790</v>
      </c>
      <c r="M282" s="1" t="s">
        <v>1983</v>
      </c>
      <c r="N282" s="1" t="s">
        <v>1950</v>
      </c>
      <c r="O282" s="3">
        <v>83</v>
      </c>
      <c r="P282">
        <v>3</v>
      </c>
      <c r="Q282" s="3">
        <v>249</v>
      </c>
      <c r="R282" s="1" t="s">
        <v>2008</v>
      </c>
      <c r="S282" s="3">
        <v>21</v>
      </c>
      <c r="U282" t="str">
        <f>IF(Ecommerce_Sales[[#This Row],[Delivery_Time_Days]]&gt;7,"Delay",IF(Ecommerce_Sales[[#This Row],[Delivery_Time_Days]] = 0,"No delivery",IF(Ecommerce_Sales[[#This Row],[Delivery_Time_Days]]&lt;=7,"On-time")))</f>
        <v>No delivery</v>
      </c>
      <c r="V282" s="7">
        <f>Ecommerce_Sales[[#This Row],[Profit]]/Ecommerce_Sales[[#This Row],[Total_Price]]</f>
        <v>0.40160642570281124</v>
      </c>
      <c r="W282" s="3">
        <v>100</v>
      </c>
      <c r="X282" s="3"/>
    </row>
    <row r="283" spans="1:24" x14ac:dyDescent="0.25">
      <c r="A283" s="1" t="s">
        <v>2791</v>
      </c>
      <c r="B283" s="1" t="s">
        <v>370</v>
      </c>
      <c r="C283" s="1" t="s">
        <v>371</v>
      </c>
      <c r="D283" s="1" t="s">
        <v>2792</v>
      </c>
      <c r="E283" s="1" t="s">
        <v>1996</v>
      </c>
      <c r="F283" s="2">
        <v>45270</v>
      </c>
      <c r="G283" s="2">
        <v>45592</v>
      </c>
      <c r="H283" s="2" t="str">
        <f>TEXT(Ecommerce_Sales[[#This Row],[Order_Date]],"mmmm")</f>
        <v>October</v>
      </c>
      <c r="I283" s="2" t="str">
        <f>TEXT(Ecommerce_Sales[[#This Row],[Order_Date]],"yyyy")</f>
        <v>2024</v>
      </c>
      <c r="J283" s="2" t="str">
        <f>TEXT(Ecommerce_Sales[[#This Row],[Order_Date]],"mmmm")</f>
        <v>October</v>
      </c>
      <c r="K283" s="1" t="s">
        <v>1947</v>
      </c>
      <c r="L283" s="1" t="s">
        <v>1982</v>
      </c>
      <c r="M283" s="1" t="s">
        <v>2058</v>
      </c>
      <c r="N283" s="1" t="s">
        <v>1950</v>
      </c>
      <c r="O283" s="3">
        <v>469</v>
      </c>
      <c r="P283">
        <v>3</v>
      </c>
      <c r="Q283" s="3">
        <v>1407</v>
      </c>
      <c r="R283" s="1" t="s">
        <v>1958</v>
      </c>
      <c r="S283" s="3">
        <v>87</v>
      </c>
      <c r="T283">
        <v>3</v>
      </c>
      <c r="U283" t="str">
        <f>IF(Ecommerce_Sales[[#This Row],[Delivery_Time_Days]]&gt;7,"Delay",IF(Ecommerce_Sales[[#This Row],[Delivery_Time_Days]] = 0,"No delivery",IF(Ecommerce_Sales[[#This Row],[Delivery_Time_Days]]&lt;=7,"On-time")))</f>
        <v>On-time</v>
      </c>
      <c r="V283" s="7">
        <f>Ecommerce_Sales[[#This Row],[Profit]]/Ecommerce_Sales[[#This Row],[Total_Price]]</f>
        <v>0.40014214641080315</v>
      </c>
      <c r="W283" s="3">
        <v>563</v>
      </c>
      <c r="X283" s="3"/>
    </row>
    <row r="284" spans="1:24" x14ac:dyDescent="0.25">
      <c r="A284" s="1" t="s">
        <v>2793</v>
      </c>
      <c r="B284" s="1" t="s">
        <v>478</v>
      </c>
      <c r="C284" s="1" t="s">
        <v>479</v>
      </c>
      <c r="D284" s="1" t="s">
        <v>2794</v>
      </c>
      <c r="E284" s="1" t="s">
        <v>1946</v>
      </c>
      <c r="F284" s="2">
        <v>45264</v>
      </c>
      <c r="G284" s="2">
        <v>45261</v>
      </c>
      <c r="H284" s="2" t="str">
        <f>TEXT(Ecommerce_Sales[[#This Row],[Order_Date]],"mmmm")</f>
        <v>December</v>
      </c>
      <c r="I284" s="2" t="str">
        <f>TEXT(Ecommerce_Sales[[#This Row],[Order_Date]],"yyyy")</f>
        <v>2023</v>
      </c>
      <c r="J284" s="2" t="str">
        <f>TEXT(Ecommerce_Sales[[#This Row],[Order_Date]],"mmmm")</f>
        <v>December</v>
      </c>
      <c r="K284" s="1" t="s">
        <v>1947</v>
      </c>
      <c r="L284" s="1" t="s">
        <v>2795</v>
      </c>
      <c r="M284" s="1" t="s">
        <v>2054</v>
      </c>
      <c r="N284" s="1" t="s">
        <v>1957</v>
      </c>
      <c r="O284" s="3">
        <v>1910</v>
      </c>
      <c r="P284">
        <v>2</v>
      </c>
      <c r="Q284" s="3">
        <v>3820</v>
      </c>
      <c r="R284" s="1" t="s">
        <v>1951</v>
      </c>
      <c r="S284" s="3">
        <v>546</v>
      </c>
      <c r="T284">
        <v>10</v>
      </c>
      <c r="U284" t="str">
        <f>IF(Ecommerce_Sales[[#This Row],[Delivery_Time_Days]]&gt;7,"Delay",IF(Ecommerce_Sales[[#This Row],[Delivery_Time_Days]] = 0,"No delivery",IF(Ecommerce_Sales[[#This Row],[Delivery_Time_Days]]&lt;=7,"On-time")))</f>
        <v>Delay</v>
      </c>
      <c r="V284" s="7">
        <f>Ecommerce_Sales[[#This Row],[Profit]]/Ecommerce_Sales[[#This Row],[Total_Price]]</f>
        <v>0.15</v>
      </c>
      <c r="W284" s="3">
        <v>573</v>
      </c>
      <c r="X284" s="3"/>
    </row>
    <row r="285" spans="1:24" x14ac:dyDescent="0.25">
      <c r="A285" s="1" t="s">
        <v>2796</v>
      </c>
      <c r="B285" s="1" t="s">
        <v>1545</v>
      </c>
      <c r="C285" s="1" t="s">
        <v>1546</v>
      </c>
      <c r="D285" s="1" t="s">
        <v>2797</v>
      </c>
      <c r="E285" s="1" t="s">
        <v>1946</v>
      </c>
      <c r="F285" s="2">
        <v>45232</v>
      </c>
      <c r="G285" s="2">
        <v>45134</v>
      </c>
      <c r="H285" s="2" t="str">
        <f>TEXT(Ecommerce_Sales[[#This Row],[Order_Date]],"mmmm")</f>
        <v>July</v>
      </c>
      <c r="I285" s="2" t="str">
        <f>TEXT(Ecommerce_Sales[[#This Row],[Order_Date]],"yyyy")</f>
        <v>2023</v>
      </c>
      <c r="J285" s="2" t="str">
        <f>TEXT(Ecommerce_Sales[[#This Row],[Order_Date]],"mmmm")</f>
        <v>July</v>
      </c>
      <c r="K285" s="1" t="s">
        <v>1947</v>
      </c>
      <c r="L285" s="1" t="s">
        <v>2798</v>
      </c>
      <c r="M285" s="1" t="s">
        <v>1983</v>
      </c>
      <c r="N285" s="1" t="s">
        <v>1950</v>
      </c>
      <c r="O285" s="3">
        <v>374</v>
      </c>
      <c r="P285">
        <v>3</v>
      </c>
      <c r="Q285" s="3">
        <v>1123</v>
      </c>
      <c r="R285" s="1" t="s">
        <v>2016</v>
      </c>
      <c r="S285" s="3">
        <v>167</v>
      </c>
      <c r="T285">
        <v>10</v>
      </c>
      <c r="U285" t="str">
        <f>IF(Ecommerce_Sales[[#This Row],[Delivery_Time_Days]]&gt;7,"Delay",IF(Ecommerce_Sales[[#This Row],[Delivery_Time_Days]] = 0,"No delivery",IF(Ecommerce_Sales[[#This Row],[Delivery_Time_Days]]&lt;=7,"On-time")))</f>
        <v>Delay</v>
      </c>
      <c r="V285" s="7">
        <f>Ecommerce_Sales[[#This Row],[Profit]]/Ecommerce_Sales[[#This Row],[Total_Price]]</f>
        <v>0.39982190560997327</v>
      </c>
      <c r="W285" s="3">
        <v>449</v>
      </c>
      <c r="X285" s="3"/>
    </row>
    <row r="286" spans="1:24" x14ac:dyDescent="0.25">
      <c r="A286" s="1" t="s">
        <v>2799</v>
      </c>
      <c r="B286" s="1" t="s">
        <v>40</v>
      </c>
      <c r="C286" s="1" t="s">
        <v>41</v>
      </c>
      <c r="D286" s="1" t="s">
        <v>2800</v>
      </c>
      <c r="E286" s="1" t="s">
        <v>1954</v>
      </c>
      <c r="F286" s="2">
        <v>45493</v>
      </c>
      <c r="G286" s="2">
        <v>45183</v>
      </c>
      <c r="H286" s="2" t="str">
        <f>TEXT(Ecommerce_Sales[[#This Row],[Order_Date]],"mmmm")</f>
        <v>September</v>
      </c>
      <c r="I286" s="2" t="str">
        <f>TEXT(Ecommerce_Sales[[#This Row],[Order_Date]],"yyyy")</f>
        <v>2023</v>
      </c>
      <c r="J286" s="2" t="str">
        <f>TEXT(Ecommerce_Sales[[#This Row],[Order_Date]],"mmmm")</f>
        <v>September</v>
      </c>
      <c r="K286" s="1" t="s">
        <v>1947</v>
      </c>
      <c r="L286" s="1" t="s">
        <v>2801</v>
      </c>
      <c r="M286" s="1" t="s">
        <v>2058</v>
      </c>
      <c r="N286" s="1" t="s">
        <v>1950</v>
      </c>
      <c r="O286" s="3">
        <v>168</v>
      </c>
      <c r="P286">
        <v>5</v>
      </c>
      <c r="Q286" s="3">
        <v>842</v>
      </c>
      <c r="R286" s="1" t="s">
        <v>2012</v>
      </c>
      <c r="S286" s="3">
        <v>107</v>
      </c>
      <c r="T286">
        <v>5</v>
      </c>
      <c r="U286" t="str">
        <f>IF(Ecommerce_Sales[[#This Row],[Delivery_Time_Days]]&gt;7,"Delay",IF(Ecommerce_Sales[[#This Row],[Delivery_Time_Days]] = 0,"No delivery",IF(Ecommerce_Sales[[#This Row],[Delivery_Time_Days]]&lt;=7,"On-time")))</f>
        <v>On-time</v>
      </c>
      <c r="V286" s="7">
        <f>Ecommerce_Sales[[#This Row],[Profit]]/Ecommerce_Sales[[#This Row],[Total_Price]]</f>
        <v>0.4002375296912114</v>
      </c>
      <c r="W286" s="3">
        <v>337</v>
      </c>
      <c r="X286" s="3"/>
    </row>
    <row r="287" spans="1:24" x14ac:dyDescent="0.25">
      <c r="A287" s="1" t="s">
        <v>2802</v>
      </c>
      <c r="B287" s="1" t="s">
        <v>726</v>
      </c>
      <c r="C287" s="1" t="s">
        <v>727</v>
      </c>
      <c r="D287" s="1" t="s">
        <v>2803</v>
      </c>
      <c r="E287" s="1" t="s">
        <v>1966</v>
      </c>
      <c r="F287" s="2">
        <v>45179</v>
      </c>
      <c r="G287" s="2">
        <v>45383</v>
      </c>
      <c r="H287" s="2" t="str">
        <f>TEXT(Ecommerce_Sales[[#This Row],[Order_Date]],"mmmm")</f>
        <v>April</v>
      </c>
      <c r="I287" s="2" t="str">
        <f>TEXT(Ecommerce_Sales[[#This Row],[Order_Date]],"yyyy")</f>
        <v>2024</v>
      </c>
      <c r="J287" s="2" t="str">
        <f>TEXT(Ecommerce_Sales[[#This Row],[Order_Date]],"mmmm")</f>
        <v>April</v>
      </c>
      <c r="K287" s="1" t="s">
        <v>1947</v>
      </c>
      <c r="L287" s="1" t="s">
        <v>2804</v>
      </c>
      <c r="M287" s="1" t="s">
        <v>2043</v>
      </c>
      <c r="N287" s="1" t="s">
        <v>1989</v>
      </c>
      <c r="O287" s="3">
        <v>305</v>
      </c>
      <c r="P287">
        <v>2</v>
      </c>
      <c r="Q287" s="3">
        <v>611</v>
      </c>
      <c r="R287" s="1" t="s">
        <v>1958</v>
      </c>
      <c r="S287" s="3">
        <v>38</v>
      </c>
      <c r="T287">
        <v>10</v>
      </c>
      <c r="U287" t="str">
        <f>IF(Ecommerce_Sales[[#This Row],[Delivery_Time_Days]]&gt;7,"Delay",IF(Ecommerce_Sales[[#This Row],[Delivery_Time_Days]] = 0,"No delivery",IF(Ecommerce_Sales[[#This Row],[Delivery_Time_Days]]&lt;=7,"On-time")))</f>
        <v>Delay</v>
      </c>
      <c r="V287" s="7">
        <f>Ecommerce_Sales[[#This Row],[Profit]]/Ecommerce_Sales[[#This Row],[Total_Price]]</f>
        <v>0.25040916530278234</v>
      </c>
      <c r="W287" s="3">
        <v>153</v>
      </c>
      <c r="X287" s="3"/>
    </row>
    <row r="288" spans="1:24" x14ac:dyDescent="0.25">
      <c r="A288" s="1" t="s">
        <v>2805</v>
      </c>
      <c r="B288" s="1" t="s">
        <v>238</v>
      </c>
      <c r="C288" s="1" t="s">
        <v>239</v>
      </c>
      <c r="D288" s="1" t="s">
        <v>2063</v>
      </c>
      <c r="E288" s="1" t="s">
        <v>1981</v>
      </c>
      <c r="F288" s="2">
        <v>45599</v>
      </c>
      <c r="G288" s="2">
        <v>45156</v>
      </c>
      <c r="H288" s="2" t="str">
        <f>TEXT(Ecommerce_Sales[[#This Row],[Order_Date]],"mmmm")</f>
        <v>August</v>
      </c>
      <c r="I288" s="2" t="str">
        <f>TEXT(Ecommerce_Sales[[#This Row],[Order_Date]],"yyyy")</f>
        <v>2023</v>
      </c>
      <c r="J288" s="2" t="str">
        <f>TEXT(Ecommerce_Sales[[#This Row],[Order_Date]],"mmmm")</f>
        <v>August</v>
      </c>
      <c r="K288" s="1" t="s">
        <v>1986</v>
      </c>
      <c r="L288" s="1" t="s">
        <v>2806</v>
      </c>
      <c r="M288" s="1" t="s">
        <v>2007</v>
      </c>
      <c r="N288" s="1" t="s">
        <v>1973</v>
      </c>
      <c r="O288" s="3">
        <v>880</v>
      </c>
      <c r="P288">
        <v>6</v>
      </c>
      <c r="Q288" s="3">
        <v>5282</v>
      </c>
      <c r="R288" s="1" t="s">
        <v>1958</v>
      </c>
      <c r="S288" s="3">
        <v>416</v>
      </c>
      <c r="U288" t="str">
        <f>IF(Ecommerce_Sales[[#This Row],[Delivery_Time_Days]]&gt;7,"Delay",IF(Ecommerce_Sales[[#This Row],[Delivery_Time_Days]] = 0,"No delivery",IF(Ecommerce_Sales[[#This Row],[Delivery_Time_Days]]&lt;=7,"On-time")))</f>
        <v>No delivery</v>
      </c>
      <c r="V288" s="7">
        <f>Ecommerce_Sales[[#This Row],[Profit]]/Ecommerce_Sales[[#This Row],[Total_Price]]</f>
        <v>0.30007572889057177</v>
      </c>
      <c r="W288" s="3">
        <v>1585</v>
      </c>
      <c r="X288" s="3"/>
    </row>
    <row r="289" spans="1:24" x14ac:dyDescent="0.25">
      <c r="A289" s="1" t="s">
        <v>2807</v>
      </c>
      <c r="B289" s="1" t="s">
        <v>600</v>
      </c>
      <c r="C289" s="1" t="s">
        <v>601</v>
      </c>
      <c r="D289" s="1" t="s">
        <v>2756</v>
      </c>
      <c r="E289" s="1" t="s">
        <v>1954</v>
      </c>
      <c r="F289" s="2">
        <v>45218</v>
      </c>
      <c r="G289" s="2">
        <v>45290</v>
      </c>
      <c r="H289" s="2" t="str">
        <f>TEXT(Ecommerce_Sales[[#This Row],[Order_Date]],"mmmm")</f>
        <v>December</v>
      </c>
      <c r="I289" s="2" t="str">
        <f>TEXT(Ecommerce_Sales[[#This Row],[Order_Date]],"yyyy")</f>
        <v>2023</v>
      </c>
      <c r="J289" s="2" t="str">
        <f>TEXT(Ecommerce_Sales[[#This Row],[Order_Date]],"mmmm")</f>
        <v>December</v>
      </c>
      <c r="K289" s="1" t="s">
        <v>1947</v>
      </c>
      <c r="L289" s="1" t="s">
        <v>2808</v>
      </c>
      <c r="M289" s="1" t="s">
        <v>2002</v>
      </c>
      <c r="N289" s="1" t="s">
        <v>1989</v>
      </c>
      <c r="O289" s="3">
        <v>1029</v>
      </c>
      <c r="P289">
        <v>2</v>
      </c>
      <c r="Q289" s="3">
        <v>2059</v>
      </c>
      <c r="R289" s="1" t="s">
        <v>1958</v>
      </c>
      <c r="S289" s="3">
        <v>226</v>
      </c>
      <c r="T289">
        <v>9</v>
      </c>
      <c r="U289" t="str">
        <f>IF(Ecommerce_Sales[[#This Row],[Delivery_Time_Days]]&gt;7,"Delay",IF(Ecommerce_Sales[[#This Row],[Delivery_Time_Days]] = 0,"No delivery",IF(Ecommerce_Sales[[#This Row],[Delivery_Time_Days]]&lt;=7,"On-time")))</f>
        <v>Delay</v>
      </c>
      <c r="V289" s="7">
        <f>Ecommerce_Sales[[#This Row],[Profit]]/Ecommerce_Sales[[#This Row],[Total_Price]]</f>
        <v>0.25012141816415734</v>
      </c>
      <c r="W289" s="3">
        <v>515</v>
      </c>
      <c r="X289" s="3"/>
    </row>
    <row r="290" spans="1:24" x14ac:dyDescent="0.25">
      <c r="A290" s="1" t="s">
        <v>2809</v>
      </c>
      <c r="B290" s="1" t="s">
        <v>42</v>
      </c>
      <c r="C290" s="1" t="s">
        <v>43</v>
      </c>
      <c r="D290" s="1" t="s">
        <v>2810</v>
      </c>
      <c r="E290" s="1" t="s">
        <v>1946</v>
      </c>
      <c r="F290" s="2">
        <v>45184</v>
      </c>
      <c r="G290" s="2">
        <v>45628</v>
      </c>
      <c r="H290" s="2" t="str">
        <f>TEXT(Ecommerce_Sales[[#This Row],[Order_Date]],"mmmm")</f>
        <v>December</v>
      </c>
      <c r="I290" s="2" t="str">
        <f>TEXT(Ecommerce_Sales[[#This Row],[Order_Date]],"yyyy")</f>
        <v>2024</v>
      </c>
      <c r="J290" s="2" t="str">
        <f>TEXT(Ecommerce_Sales[[#This Row],[Order_Date]],"mmmm")</f>
        <v>December</v>
      </c>
      <c r="K290" s="1" t="s">
        <v>1947</v>
      </c>
      <c r="L290" s="1" t="s">
        <v>2811</v>
      </c>
      <c r="M290" s="1" t="s">
        <v>1998</v>
      </c>
      <c r="N290" s="1" t="s">
        <v>1973</v>
      </c>
      <c r="O290" s="3">
        <v>1336</v>
      </c>
      <c r="P290">
        <v>6</v>
      </c>
      <c r="Q290" s="3">
        <v>8014</v>
      </c>
      <c r="R290" s="1" t="s">
        <v>1958</v>
      </c>
      <c r="S290" s="3">
        <v>875</v>
      </c>
      <c r="T290">
        <v>9</v>
      </c>
      <c r="U290" t="str">
        <f>IF(Ecommerce_Sales[[#This Row],[Delivery_Time_Days]]&gt;7,"Delay",IF(Ecommerce_Sales[[#This Row],[Delivery_Time_Days]] = 0,"No delivery",IF(Ecommerce_Sales[[#This Row],[Delivery_Time_Days]]&lt;=7,"On-time")))</f>
        <v>Delay</v>
      </c>
      <c r="V290" s="7">
        <f>Ecommerce_Sales[[#This Row],[Profit]]/Ecommerce_Sales[[#This Row],[Total_Price]]</f>
        <v>0.29997504367357125</v>
      </c>
      <c r="W290" s="3">
        <v>2404</v>
      </c>
      <c r="X290" s="3"/>
    </row>
    <row r="291" spans="1:24" x14ac:dyDescent="0.25">
      <c r="A291" s="1" t="s">
        <v>2812</v>
      </c>
      <c r="B291" s="1" t="s">
        <v>1081</v>
      </c>
      <c r="C291" s="1" t="s">
        <v>1082</v>
      </c>
      <c r="D291" s="1" t="s">
        <v>2813</v>
      </c>
      <c r="E291" s="1" t="s">
        <v>1966</v>
      </c>
      <c r="F291" s="2">
        <v>45475</v>
      </c>
      <c r="G291" s="2">
        <v>45581</v>
      </c>
      <c r="H291" s="2" t="str">
        <f>TEXT(Ecommerce_Sales[[#This Row],[Order_Date]],"mmmm")</f>
        <v>October</v>
      </c>
      <c r="I291" s="2" t="str">
        <f>TEXT(Ecommerce_Sales[[#This Row],[Order_Date]],"yyyy")</f>
        <v>2024</v>
      </c>
      <c r="J291" s="2" t="str">
        <f>TEXT(Ecommerce_Sales[[#This Row],[Order_Date]],"mmmm")</f>
        <v>October</v>
      </c>
      <c r="K291" s="1" t="s">
        <v>1947</v>
      </c>
      <c r="L291" s="1" t="s">
        <v>2814</v>
      </c>
      <c r="M291" s="1" t="s">
        <v>1972</v>
      </c>
      <c r="N291" s="1" t="s">
        <v>1973</v>
      </c>
      <c r="O291" s="3">
        <v>163</v>
      </c>
      <c r="P291">
        <v>4</v>
      </c>
      <c r="Q291" s="3">
        <v>654</v>
      </c>
      <c r="R291" s="1" t="s">
        <v>1958</v>
      </c>
      <c r="S291" s="3">
        <v>34</v>
      </c>
      <c r="T291">
        <v>4</v>
      </c>
      <c r="U291" t="str">
        <f>IF(Ecommerce_Sales[[#This Row],[Delivery_Time_Days]]&gt;7,"Delay",IF(Ecommerce_Sales[[#This Row],[Delivery_Time_Days]] = 0,"No delivery",IF(Ecommerce_Sales[[#This Row],[Delivery_Time_Days]]&lt;=7,"On-time")))</f>
        <v>On-time</v>
      </c>
      <c r="V291" s="7">
        <f>Ecommerce_Sales[[#This Row],[Profit]]/Ecommerce_Sales[[#This Row],[Total_Price]]</f>
        <v>0.29969418960244648</v>
      </c>
      <c r="W291" s="3">
        <v>196</v>
      </c>
      <c r="X291" s="3"/>
    </row>
    <row r="292" spans="1:24" x14ac:dyDescent="0.25">
      <c r="A292" s="1" t="s">
        <v>2815</v>
      </c>
      <c r="B292" s="1" t="s">
        <v>1264</v>
      </c>
      <c r="C292" s="1" t="s">
        <v>1265</v>
      </c>
      <c r="D292" s="1" t="s">
        <v>2816</v>
      </c>
      <c r="E292" s="1" t="s">
        <v>1946</v>
      </c>
      <c r="F292" s="2">
        <v>45174</v>
      </c>
      <c r="G292" s="2">
        <v>45387</v>
      </c>
      <c r="H292" s="2" t="str">
        <f>TEXT(Ecommerce_Sales[[#This Row],[Order_Date]],"mmmm")</f>
        <v>April</v>
      </c>
      <c r="I292" s="2" t="str">
        <f>TEXT(Ecommerce_Sales[[#This Row],[Order_Date]],"yyyy")</f>
        <v>2024</v>
      </c>
      <c r="J292" s="2" t="str">
        <f>TEXT(Ecommerce_Sales[[#This Row],[Order_Date]],"mmmm")</f>
        <v>April</v>
      </c>
      <c r="K292" s="1" t="s">
        <v>1947</v>
      </c>
      <c r="L292" s="1" t="s">
        <v>2817</v>
      </c>
      <c r="M292" s="1" t="s">
        <v>2072</v>
      </c>
      <c r="N292" s="1" t="s">
        <v>1950</v>
      </c>
      <c r="O292" s="3">
        <v>36</v>
      </c>
      <c r="P292">
        <v>2</v>
      </c>
      <c r="Q292" s="3">
        <v>72</v>
      </c>
      <c r="R292" s="1" t="s">
        <v>2012</v>
      </c>
      <c r="S292" s="3">
        <v>9</v>
      </c>
      <c r="T292">
        <v>9</v>
      </c>
      <c r="U292" t="str">
        <f>IF(Ecommerce_Sales[[#This Row],[Delivery_Time_Days]]&gt;7,"Delay",IF(Ecommerce_Sales[[#This Row],[Delivery_Time_Days]] = 0,"No delivery",IF(Ecommerce_Sales[[#This Row],[Delivery_Time_Days]]&lt;=7,"On-time")))</f>
        <v>Delay</v>
      </c>
      <c r="V292" s="7">
        <f>Ecommerce_Sales[[#This Row],[Profit]]/Ecommerce_Sales[[#This Row],[Total_Price]]</f>
        <v>0.40277777777777779</v>
      </c>
      <c r="W292" s="3">
        <v>29</v>
      </c>
      <c r="X292" s="3"/>
    </row>
    <row r="293" spans="1:24" x14ac:dyDescent="0.25">
      <c r="A293" s="1" t="s">
        <v>2818</v>
      </c>
      <c r="B293" s="1" t="s">
        <v>1579</v>
      </c>
      <c r="C293" s="1" t="s">
        <v>1580</v>
      </c>
      <c r="D293" s="1" t="s">
        <v>2819</v>
      </c>
      <c r="E293" s="1" t="s">
        <v>1966</v>
      </c>
      <c r="F293" s="2">
        <v>44975</v>
      </c>
      <c r="G293" s="2">
        <v>45261</v>
      </c>
      <c r="H293" s="2" t="str">
        <f>TEXT(Ecommerce_Sales[[#This Row],[Order_Date]],"mmmm")</f>
        <v>December</v>
      </c>
      <c r="I293" s="2" t="str">
        <f>TEXT(Ecommerce_Sales[[#This Row],[Order_Date]],"yyyy")</f>
        <v>2023</v>
      </c>
      <c r="J293" s="2" t="str">
        <f>TEXT(Ecommerce_Sales[[#This Row],[Order_Date]],"mmmm")</f>
        <v>December</v>
      </c>
      <c r="K293" s="1" t="s">
        <v>1947</v>
      </c>
      <c r="L293" s="1" t="s">
        <v>2820</v>
      </c>
      <c r="M293" s="1" t="s">
        <v>2247</v>
      </c>
      <c r="N293" s="1" t="s">
        <v>1957</v>
      </c>
      <c r="O293" s="3">
        <v>968</v>
      </c>
      <c r="P293">
        <v>2</v>
      </c>
      <c r="Q293" s="3">
        <v>1936</v>
      </c>
      <c r="R293" s="1" t="s">
        <v>1958</v>
      </c>
      <c r="S293" s="3">
        <v>144</v>
      </c>
      <c r="T293">
        <v>8</v>
      </c>
      <c r="U293" t="str">
        <f>IF(Ecommerce_Sales[[#This Row],[Delivery_Time_Days]]&gt;7,"Delay",IF(Ecommerce_Sales[[#This Row],[Delivery_Time_Days]] = 0,"No delivery",IF(Ecommerce_Sales[[#This Row],[Delivery_Time_Days]]&lt;=7,"On-time")))</f>
        <v>Delay</v>
      </c>
      <c r="V293" s="7">
        <f>Ecommerce_Sales[[#This Row],[Profit]]/Ecommerce_Sales[[#This Row],[Total_Price]]</f>
        <v>0.14979338842975207</v>
      </c>
      <c r="W293" s="3">
        <v>290</v>
      </c>
      <c r="X293" s="3"/>
    </row>
    <row r="294" spans="1:24" x14ac:dyDescent="0.25">
      <c r="A294" s="1" t="s">
        <v>2821</v>
      </c>
      <c r="B294" s="1" t="s">
        <v>432</v>
      </c>
      <c r="C294" s="1" t="s">
        <v>433</v>
      </c>
      <c r="D294" s="1" t="s">
        <v>2822</v>
      </c>
      <c r="E294" s="1" t="s">
        <v>1981</v>
      </c>
      <c r="F294" s="2">
        <v>45363</v>
      </c>
      <c r="G294" s="2">
        <v>45518</v>
      </c>
      <c r="H294" s="2" t="str">
        <f>TEXT(Ecommerce_Sales[[#This Row],[Order_Date]],"mmmm")</f>
        <v>August</v>
      </c>
      <c r="I294" s="2" t="str">
        <f>TEXT(Ecommerce_Sales[[#This Row],[Order_Date]],"yyyy")</f>
        <v>2024</v>
      </c>
      <c r="J294" s="2" t="str">
        <f>TEXT(Ecommerce_Sales[[#This Row],[Order_Date]],"mmmm")</f>
        <v>August</v>
      </c>
      <c r="K294" s="1" t="s">
        <v>1947</v>
      </c>
      <c r="L294" s="1" t="s">
        <v>2823</v>
      </c>
      <c r="M294" s="1" t="s">
        <v>1998</v>
      </c>
      <c r="N294" s="1" t="s">
        <v>1973</v>
      </c>
      <c r="O294" s="3">
        <v>799</v>
      </c>
      <c r="P294">
        <v>5</v>
      </c>
      <c r="Q294" s="3">
        <v>3996</v>
      </c>
      <c r="R294" s="1" t="s">
        <v>2012</v>
      </c>
      <c r="S294" s="3">
        <v>274</v>
      </c>
      <c r="T294">
        <v>8</v>
      </c>
      <c r="U294" t="str">
        <f>IF(Ecommerce_Sales[[#This Row],[Delivery_Time_Days]]&gt;7,"Delay",IF(Ecommerce_Sales[[#This Row],[Delivery_Time_Days]] = 0,"No delivery",IF(Ecommerce_Sales[[#This Row],[Delivery_Time_Days]]&lt;=7,"On-time")))</f>
        <v>Delay</v>
      </c>
      <c r="V294" s="7">
        <f>Ecommerce_Sales[[#This Row],[Profit]]/Ecommerce_Sales[[#This Row],[Total_Price]]</f>
        <v>0.30005005005005003</v>
      </c>
      <c r="W294" s="3">
        <v>1199</v>
      </c>
      <c r="X294" s="3"/>
    </row>
    <row r="295" spans="1:24" x14ac:dyDescent="0.25">
      <c r="A295" s="1" t="s">
        <v>2824</v>
      </c>
      <c r="B295" s="1" t="s">
        <v>1539</v>
      </c>
      <c r="C295" s="1" t="s">
        <v>1540</v>
      </c>
      <c r="D295" s="1" t="s">
        <v>2825</v>
      </c>
      <c r="E295" s="1" t="s">
        <v>1981</v>
      </c>
      <c r="F295" s="2">
        <v>45031</v>
      </c>
      <c r="G295" s="2">
        <v>45287</v>
      </c>
      <c r="H295" s="2" t="str">
        <f>TEXT(Ecommerce_Sales[[#This Row],[Order_Date]],"mmmm")</f>
        <v>December</v>
      </c>
      <c r="I295" s="2" t="str">
        <f>TEXT(Ecommerce_Sales[[#This Row],[Order_Date]],"yyyy")</f>
        <v>2023</v>
      </c>
      <c r="J295" s="2" t="str">
        <f>TEXT(Ecommerce_Sales[[#This Row],[Order_Date]],"mmmm")</f>
        <v>December</v>
      </c>
      <c r="K295" s="1" t="s">
        <v>1947</v>
      </c>
      <c r="L295" s="1" t="s">
        <v>2826</v>
      </c>
      <c r="M295" s="1" t="s">
        <v>1972</v>
      </c>
      <c r="N295" s="1" t="s">
        <v>1973</v>
      </c>
      <c r="O295" s="3">
        <v>394</v>
      </c>
      <c r="P295">
        <v>2</v>
      </c>
      <c r="Q295" s="3">
        <v>788</v>
      </c>
      <c r="R295" s="1" t="s">
        <v>1951</v>
      </c>
      <c r="S295" s="3">
        <v>59</v>
      </c>
      <c r="T295">
        <v>5</v>
      </c>
      <c r="U295" t="str">
        <f>IF(Ecommerce_Sales[[#This Row],[Delivery_Time_Days]]&gt;7,"Delay",IF(Ecommerce_Sales[[#This Row],[Delivery_Time_Days]] = 0,"No delivery",IF(Ecommerce_Sales[[#This Row],[Delivery_Time_Days]]&lt;=7,"On-time")))</f>
        <v>On-time</v>
      </c>
      <c r="V295" s="7">
        <f>Ecommerce_Sales[[#This Row],[Profit]]/Ecommerce_Sales[[#This Row],[Total_Price]]</f>
        <v>0.29949238578680204</v>
      </c>
      <c r="W295" s="3">
        <v>236</v>
      </c>
      <c r="X295" s="3"/>
    </row>
    <row r="296" spans="1:24" x14ac:dyDescent="0.25">
      <c r="A296" s="1" t="s">
        <v>2827</v>
      </c>
      <c r="B296" s="1" t="s">
        <v>1718</v>
      </c>
      <c r="C296" s="1" t="s">
        <v>1719</v>
      </c>
      <c r="D296" s="1" t="s">
        <v>2828</v>
      </c>
      <c r="E296" s="1" t="s">
        <v>1961</v>
      </c>
      <c r="F296" s="2">
        <v>45106</v>
      </c>
      <c r="G296" s="2">
        <v>45192</v>
      </c>
      <c r="H296" s="2" t="str">
        <f>TEXT(Ecommerce_Sales[[#This Row],[Order_Date]],"mmmm")</f>
        <v>September</v>
      </c>
      <c r="I296" s="2" t="str">
        <f>TEXT(Ecommerce_Sales[[#This Row],[Order_Date]],"yyyy")</f>
        <v>2023</v>
      </c>
      <c r="J296" s="2" t="str">
        <f>TEXT(Ecommerce_Sales[[#This Row],[Order_Date]],"mmmm")</f>
        <v>September</v>
      </c>
      <c r="K296" s="1" t="s">
        <v>1947</v>
      </c>
      <c r="L296" s="1" t="s">
        <v>2829</v>
      </c>
      <c r="M296" s="1" t="s">
        <v>1972</v>
      </c>
      <c r="N296" s="1" t="s">
        <v>1973</v>
      </c>
      <c r="O296" s="3">
        <v>799</v>
      </c>
      <c r="P296">
        <v>4</v>
      </c>
      <c r="Q296" s="3">
        <v>3195</v>
      </c>
      <c r="R296" s="1" t="s">
        <v>1958</v>
      </c>
      <c r="S296" s="3">
        <v>163</v>
      </c>
      <c r="T296">
        <v>10</v>
      </c>
      <c r="U296" t="str">
        <f>IF(Ecommerce_Sales[[#This Row],[Delivery_Time_Days]]&gt;7,"Delay",IF(Ecommerce_Sales[[#This Row],[Delivery_Time_Days]] = 0,"No delivery",IF(Ecommerce_Sales[[#This Row],[Delivery_Time_Days]]&lt;=7,"On-time")))</f>
        <v>Delay</v>
      </c>
      <c r="V296" s="7">
        <f>Ecommerce_Sales[[#This Row],[Profit]]/Ecommerce_Sales[[#This Row],[Total_Price]]</f>
        <v>0.29984350547730831</v>
      </c>
      <c r="W296" s="3">
        <v>958</v>
      </c>
      <c r="X296" s="3"/>
    </row>
    <row r="297" spans="1:24" x14ac:dyDescent="0.25">
      <c r="A297" s="1" t="s">
        <v>2830</v>
      </c>
      <c r="B297" s="1" t="s">
        <v>493</v>
      </c>
      <c r="C297" s="1" t="s">
        <v>494</v>
      </c>
      <c r="D297" s="1" t="s">
        <v>1975</v>
      </c>
      <c r="E297" s="1" t="s">
        <v>1966</v>
      </c>
      <c r="F297" s="2">
        <v>45446</v>
      </c>
      <c r="G297" s="2">
        <v>45549</v>
      </c>
      <c r="H297" s="2" t="str">
        <f>TEXT(Ecommerce_Sales[[#This Row],[Order_Date]],"mmmm")</f>
        <v>September</v>
      </c>
      <c r="I297" s="2" t="str">
        <f>TEXT(Ecommerce_Sales[[#This Row],[Order_Date]],"yyyy")</f>
        <v>2024</v>
      </c>
      <c r="J297" s="2" t="str">
        <f>TEXT(Ecommerce_Sales[[#This Row],[Order_Date]],"mmmm")</f>
        <v>September</v>
      </c>
      <c r="K297" s="1" t="s">
        <v>1947</v>
      </c>
      <c r="L297" s="1" t="s">
        <v>2831</v>
      </c>
      <c r="M297" s="1" t="s">
        <v>1949</v>
      </c>
      <c r="N297" s="1" t="s">
        <v>1950</v>
      </c>
      <c r="O297" s="3">
        <v>682</v>
      </c>
      <c r="P297">
        <v>5</v>
      </c>
      <c r="Q297" s="3">
        <v>3410</v>
      </c>
      <c r="R297" s="1" t="s">
        <v>1958</v>
      </c>
      <c r="S297" s="3">
        <v>432</v>
      </c>
      <c r="T297">
        <v>7</v>
      </c>
      <c r="U297" t="str">
        <f>IF(Ecommerce_Sales[[#This Row],[Delivery_Time_Days]]&gt;7,"Delay",IF(Ecommerce_Sales[[#This Row],[Delivery_Time_Days]] = 0,"No delivery",IF(Ecommerce_Sales[[#This Row],[Delivery_Time_Days]]&lt;=7,"On-time")))</f>
        <v>On-time</v>
      </c>
      <c r="V297" s="7">
        <f>Ecommerce_Sales[[#This Row],[Profit]]/Ecommerce_Sales[[#This Row],[Total_Price]]</f>
        <v>0.4</v>
      </c>
      <c r="W297" s="3">
        <v>1364</v>
      </c>
      <c r="X297" s="3"/>
    </row>
    <row r="298" spans="1:24" x14ac:dyDescent="0.25">
      <c r="A298" s="1" t="s">
        <v>2832</v>
      </c>
      <c r="B298" s="1" t="s">
        <v>1557</v>
      </c>
      <c r="C298" s="1" t="s">
        <v>1558</v>
      </c>
      <c r="D298" s="1" t="s">
        <v>2294</v>
      </c>
      <c r="E298" s="1" t="s">
        <v>1954</v>
      </c>
      <c r="F298" s="2">
        <v>45548</v>
      </c>
      <c r="G298" s="2">
        <v>44961</v>
      </c>
      <c r="H298" s="2" t="str">
        <f>TEXT(Ecommerce_Sales[[#This Row],[Order_Date]],"mmmm")</f>
        <v>February</v>
      </c>
      <c r="I298" s="2" t="str">
        <f>TEXT(Ecommerce_Sales[[#This Row],[Order_Date]],"yyyy")</f>
        <v>2023</v>
      </c>
      <c r="J298" s="2" t="str">
        <f>TEXT(Ecommerce_Sales[[#This Row],[Order_Date]],"mmmm")</f>
        <v>February</v>
      </c>
      <c r="K298" s="1" t="s">
        <v>1947</v>
      </c>
      <c r="L298" s="1" t="s">
        <v>2833</v>
      </c>
      <c r="M298" s="1" t="s">
        <v>1956</v>
      </c>
      <c r="N298" s="1" t="s">
        <v>1957</v>
      </c>
      <c r="O298" s="3">
        <v>396</v>
      </c>
      <c r="P298">
        <v>2</v>
      </c>
      <c r="Q298" s="3">
        <v>791</v>
      </c>
      <c r="R298" s="1" t="s">
        <v>1958</v>
      </c>
      <c r="S298" s="3">
        <v>61</v>
      </c>
      <c r="T298">
        <v>5</v>
      </c>
      <c r="U298" t="str">
        <f>IF(Ecommerce_Sales[[#This Row],[Delivery_Time_Days]]&gt;7,"Delay",IF(Ecommerce_Sales[[#This Row],[Delivery_Time_Days]] = 0,"No delivery",IF(Ecommerce_Sales[[#This Row],[Delivery_Time_Days]]&lt;=7,"On-time")))</f>
        <v>On-time</v>
      </c>
      <c r="V298" s="7">
        <f>Ecommerce_Sales[[#This Row],[Profit]]/Ecommerce_Sales[[#This Row],[Total_Price]]</f>
        <v>0.15044247787610621</v>
      </c>
      <c r="W298" s="3">
        <v>119</v>
      </c>
      <c r="X298" s="3"/>
    </row>
    <row r="299" spans="1:24" x14ac:dyDescent="0.25">
      <c r="A299" s="1" t="s">
        <v>2834</v>
      </c>
      <c r="B299" s="1" t="s">
        <v>1119</v>
      </c>
      <c r="C299" s="1" t="s">
        <v>1120</v>
      </c>
      <c r="D299" s="1" t="s">
        <v>1985</v>
      </c>
      <c r="E299" s="1" t="s">
        <v>1966</v>
      </c>
      <c r="F299" s="2">
        <v>45368</v>
      </c>
      <c r="G299" s="2">
        <v>45570</v>
      </c>
      <c r="H299" s="2" t="str">
        <f>TEXT(Ecommerce_Sales[[#This Row],[Order_Date]],"mmmm")</f>
        <v>October</v>
      </c>
      <c r="I299" s="2" t="str">
        <f>TEXT(Ecommerce_Sales[[#This Row],[Order_Date]],"yyyy")</f>
        <v>2024</v>
      </c>
      <c r="J299" s="2" t="str">
        <f>TEXT(Ecommerce_Sales[[#This Row],[Order_Date]],"mmmm")</f>
        <v>October</v>
      </c>
      <c r="K299" s="1" t="s">
        <v>1947</v>
      </c>
      <c r="L299" s="1" t="s">
        <v>2835</v>
      </c>
      <c r="M299" s="1" t="s">
        <v>2065</v>
      </c>
      <c r="N299" s="1" t="s">
        <v>1978</v>
      </c>
      <c r="O299" s="3">
        <v>1113</v>
      </c>
      <c r="P299">
        <v>1</v>
      </c>
      <c r="Q299" s="3">
        <v>1113</v>
      </c>
      <c r="R299" s="1" t="s">
        <v>1958</v>
      </c>
      <c r="S299" s="3">
        <v>106</v>
      </c>
      <c r="T299">
        <v>5</v>
      </c>
      <c r="U299" t="str">
        <f>IF(Ecommerce_Sales[[#This Row],[Delivery_Time_Days]]&gt;7,"Delay",IF(Ecommerce_Sales[[#This Row],[Delivery_Time_Days]] = 0,"No delivery",IF(Ecommerce_Sales[[#This Row],[Delivery_Time_Days]]&lt;=7,"On-time")))</f>
        <v>On-time</v>
      </c>
      <c r="V299" s="7">
        <f>Ecommerce_Sales[[#This Row],[Profit]]/Ecommerce_Sales[[#This Row],[Total_Price]]</f>
        <v>0.34950584007187779</v>
      </c>
      <c r="W299" s="3">
        <v>389</v>
      </c>
      <c r="X299" s="3"/>
    </row>
    <row r="300" spans="1:24" x14ac:dyDescent="0.25">
      <c r="A300" s="1" t="s">
        <v>2836</v>
      </c>
      <c r="B300" s="1" t="s">
        <v>438</v>
      </c>
      <c r="C300" s="1" t="s">
        <v>439</v>
      </c>
      <c r="D300" s="1" t="s">
        <v>2837</v>
      </c>
      <c r="E300" s="1" t="s">
        <v>2005</v>
      </c>
      <c r="F300" s="2">
        <v>45092</v>
      </c>
      <c r="G300" s="2">
        <v>45055</v>
      </c>
      <c r="H300" s="2" t="str">
        <f>TEXT(Ecommerce_Sales[[#This Row],[Order_Date]],"mmmm")</f>
        <v>May</v>
      </c>
      <c r="I300" s="2" t="str">
        <f>TEXT(Ecommerce_Sales[[#This Row],[Order_Date]],"yyyy")</f>
        <v>2023</v>
      </c>
      <c r="J300" s="2" t="str">
        <f>TEXT(Ecommerce_Sales[[#This Row],[Order_Date]],"mmmm")</f>
        <v>May</v>
      </c>
      <c r="K300" s="1" t="s">
        <v>1947</v>
      </c>
      <c r="L300" s="1" t="s">
        <v>2838</v>
      </c>
      <c r="M300" s="1" t="s">
        <v>2072</v>
      </c>
      <c r="N300" s="1" t="s">
        <v>1950</v>
      </c>
      <c r="O300" s="3">
        <v>558</v>
      </c>
      <c r="P300">
        <v>1</v>
      </c>
      <c r="Q300" s="3">
        <v>558</v>
      </c>
      <c r="R300" s="1" t="s">
        <v>1958</v>
      </c>
      <c r="S300" s="3">
        <v>70</v>
      </c>
      <c r="T300">
        <v>7</v>
      </c>
      <c r="U300" t="str">
        <f>IF(Ecommerce_Sales[[#This Row],[Delivery_Time_Days]]&gt;7,"Delay",IF(Ecommerce_Sales[[#This Row],[Delivery_Time_Days]] = 0,"No delivery",IF(Ecommerce_Sales[[#This Row],[Delivery_Time_Days]]&lt;=7,"On-time")))</f>
        <v>On-time</v>
      </c>
      <c r="V300" s="7">
        <f>Ecommerce_Sales[[#This Row],[Profit]]/Ecommerce_Sales[[#This Row],[Total_Price]]</f>
        <v>0.3996415770609319</v>
      </c>
      <c r="W300" s="3">
        <v>223</v>
      </c>
      <c r="X300" s="3"/>
    </row>
    <row r="301" spans="1:24" x14ac:dyDescent="0.25">
      <c r="A301" s="1" t="s">
        <v>2839</v>
      </c>
      <c r="B301" s="1" t="s">
        <v>1654</v>
      </c>
      <c r="C301" s="1" t="s">
        <v>1655</v>
      </c>
      <c r="D301" s="1" t="s">
        <v>2840</v>
      </c>
      <c r="E301" s="1" t="s">
        <v>1961</v>
      </c>
      <c r="F301" s="2">
        <v>45091</v>
      </c>
      <c r="G301" s="2">
        <v>44980</v>
      </c>
      <c r="H301" s="2" t="str">
        <f>TEXT(Ecommerce_Sales[[#This Row],[Order_Date]],"mmmm")</f>
        <v>February</v>
      </c>
      <c r="I301" s="2" t="str">
        <f>TEXT(Ecommerce_Sales[[#This Row],[Order_Date]],"yyyy")</f>
        <v>2023</v>
      </c>
      <c r="J301" s="2" t="str">
        <f>TEXT(Ecommerce_Sales[[#This Row],[Order_Date]],"mmmm")</f>
        <v>February</v>
      </c>
      <c r="K301" s="1" t="s">
        <v>1947</v>
      </c>
      <c r="L301" s="1" t="s">
        <v>2841</v>
      </c>
      <c r="M301" s="1" t="s">
        <v>1956</v>
      </c>
      <c r="N301" s="1" t="s">
        <v>1957</v>
      </c>
      <c r="O301" s="3">
        <v>786</v>
      </c>
      <c r="P301">
        <v>1</v>
      </c>
      <c r="Q301" s="3">
        <v>786</v>
      </c>
      <c r="R301" s="1" t="s">
        <v>1951</v>
      </c>
      <c r="S301" s="3">
        <v>89</v>
      </c>
      <c r="T301">
        <v>3</v>
      </c>
      <c r="U301" t="str">
        <f>IF(Ecommerce_Sales[[#This Row],[Delivery_Time_Days]]&gt;7,"Delay",IF(Ecommerce_Sales[[#This Row],[Delivery_Time_Days]] = 0,"No delivery",IF(Ecommerce_Sales[[#This Row],[Delivery_Time_Days]]&lt;=7,"On-time")))</f>
        <v>On-time</v>
      </c>
      <c r="V301" s="7">
        <f>Ecommerce_Sales[[#This Row],[Profit]]/Ecommerce_Sales[[#This Row],[Total_Price]]</f>
        <v>0.15012722646310434</v>
      </c>
      <c r="W301" s="3">
        <v>118</v>
      </c>
      <c r="X301" s="3"/>
    </row>
    <row r="302" spans="1:24" x14ac:dyDescent="0.25">
      <c r="A302" s="1" t="s">
        <v>2842</v>
      </c>
      <c r="B302" s="1" t="s">
        <v>1171</v>
      </c>
      <c r="C302" s="1" t="s">
        <v>1172</v>
      </c>
      <c r="D302" s="1" t="s">
        <v>2843</v>
      </c>
      <c r="E302" s="1" t="s">
        <v>1961</v>
      </c>
      <c r="F302" s="2">
        <v>45214</v>
      </c>
      <c r="G302" s="2">
        <v>45013</v>
      </c>
      <c r="H302" s="2" t="str">
        <f>TEXT(Ecommerce_Sales[[#This Row],[Order_Date]],"mmmm")</f>
        <v>March</v>
      </c>
      <c r="I302" s="2" t="str">
        <f>TEXT(Ecommerce_Sales[[#This Row],[Order_Date]],"yyyy")</f>
        <v>2023</v>
      </c>
      <c r="J302" s="2" t="str">
        <f>TEXT(Ecommerce_Sales[[#This Row],[Order_Date]],"mmmm")</f>
        <v>March</v>
      </c>
      <c r="K302" s="1" t="s">
        <v>1947</v>
      </c>
      <c r="L302" s="1" t="s">
        <v>2844</v>
      </c>
      <c r="M302" s="1" t="s">
        <v>1963</v>
      </c>
      <c r="N302" s="1" t="s">
        <v>1957</v>
      </c>
      <c r="O302" s="3">
        <v>751</v>
      </c>
      <c r="P302">
        <v>4</v>
      </c>
      <c r="Q302" s="3">
        <v>3006</v>
      </c>
      <c r="R302" s="1" t="s">
        <v>1951</v>
      </c>
      <c r="S302" s="3">
        <v>334</v>
      </c>
      <c r="T302">
        <v>3</v>
      </c>
      <c r="U302" t="str">
        <f>IF(Ecommerce_Sales[[#This Row],[Delivery_Time_Days]]&gt;7,"Delay",IF(Ecommerce_Sales[[#This Row],[Delivery_Time_Days]] = 0,"No delivery",IF(Ecommerce_Sales[[#This Row],[Delivery_Time_Days]]&lt;=7,"On-time")))</f>
        <v>On-time</v>
      </c>
      <c r="V302" s="7">
        <f>Ecommerce_Sales[[#This Row],[Profit]]/Ecommerce_Sales[[#This Row],[Total_Price]]</f>
        <v>0.15003326679973386</v>
      </c>
      <c r="W302" s="3">
        <v>451</v>
      </c>
      <c r="X302" s="3"/>
    </row>
    <row r="303" spans="1:24" x14ac:dyDescent="0.25">
      <c r="A303" s="1" t="s">
        <v>2845</v>
      </c>
      <c r="B303" s="1" t="s">
        <v>918</v>
      </c>
      <c r="C303" s="1" t="s">
        <v>919</v>
      </c>
      <c r="D303" s="1" t="s">
        <v>2846</v>
      </c>
      <c r="E303" s="1" t="s">
        <v>1966</v>
      </c>
      <c r="F303" s="2">
        <v>45574</v>
      </c>
      <c r="G303" s="2">
        <v>45004</v>
      </c>
      <c r="H303" s="2" t="str">
        <f>TEXT(Ecommerce_Sales[[#This Row],[Order_Date]],"mmmm")</f>
        <v>March</v>
      </c>
      <c r="I303" s="2" t="str">
        <f>TEXT(Ecommerce_Sales[[#This Row],[Order_Date]],"yyyy")</f>
        <v>2023</v>
      </c>
      <c r="J303" s="2" t="str">
        <f>TEXT(Ecommerce_Sales[[#This Row],[Order_Date]],"mmmm")</f>
        <v>March</v>
      </c>
      <c r="K303" s="1" t="s">
        <v>1992</v>
      </c>
      <c r="L303" s="1" t="s">
        <v>2847</v>
      </c>
      <c r="M303" s="1" t="s">
        <v>2079</v>
      </c>
      <c r="N303" s="1" t="s">
        <v>1973</v>
      </c>
      <c r="O303" s="3">
        <v>609</v>
      </c>
      <c r="P303">
        <v>1</v>
      </c>
      <c r="Q303" s="3">
        <v>609</v>
      </c>
      <c r="R303" s="1" t="s">
        <v>1958</v>
      </c>
      <c r="S303" s="3">
        <v>66</v>
      </c>
      <c r="U303" t="str">
        <f>IF(Ecommerce_Sales[[#This Row],[Delivery_Time_Days]]&gt;7,"Delay",IF(Ecommerce_Sales[[#This Row],[Delivery_Time_Days]] = 0,"No delivery",IF(Ecommerce_Sales[[#This Row],[Delivery_Time_Days]]&lt;=7,"On-time")))</f>
        <v>No delivery</v>
      </c>
      <c r="V303" s="7">
        <f>Ecommerce_Sales[[#This Row],[Profit]]/Ecommerce_Sales[[#This Row],[Total_Price]]</f>
        <v>0.30049261083743845</v>
      </c>
      <c r="W303" s="3">
        <v>183</v>
      </c>
      <c r="X303" s="3"/>
    </row>
    <row r="304" spans="1:24" x14ac:dyDescent="0.25">
      <c r="A304" s="1" t="s">
        <v>2848</v>
      </c>
      <c r="B304" s="1" t="s">
        <v>224</v>
      </c>
      <c r="C304" s="1" t="s">
        <v>225</v>
      </c>
      <c r="D304" s="1" t="s">
        <v>2849</v>
      </c>
      <c r="E304" s="1" t="s">
        <v>1966</v>
      </c>
      <c r="F304" s="2">
        <v>45249</v>
      </c>
      <c r="G304" s="2">
        <v>45645</v>
      </c>
      <c r="H304" s="2" t="str">
        <f>TEXT(Ecommerce_Sales[[#This Row],[Order_Date]],"mmmm")</f>
        <v>December</v>
      </c>
      <c r="I304" s="2" t="str">
        <f>TEXT(Ecommerce_Sales[[#This Row],[Order_Date]],"yyyy")</f>
        <v>2024</v>
      </c>
      <c r="J304" s="2" t="str">
        <f>TEXT(Ecommerce_Sales[[#This Row],[Order_Date]],"mmmm")</f>
        <v>December</v>
      </c>
      <c r="K304" s="1" t="s">
        <v>1947</v>
      </c>
      <c r="L304" s="1" t="s">
        <v>2850</v>
      </c>
      <c r="M304" s="1" t="s">
        <v>2072</v>
      </c>
      <c r="N304" s="1" t="s">
        <v>1950</v>
      </c>
      <c r="O304" s="3">
        <v>875</v>
      </c>
      <c r="P304">
        <v>2</v>
      </c>
      <c r="Q304" s="3">
        <v>1749</v>
      </c>
      <c r="R304" s="1" t="s">
        <v>2016</v>
      </c>
      <c r="S304" s="3">
        <v>97</v>
      </c>
      <c r="T304">
        <v>5</v>
      </c>
      <c r="U304" t="str">
        <f>IF(Ecommerce_Sales[[#This Row],[Delivery_Time_Days]]&gt;7,"Delay",IF(Ecommerce_Sales[[#This Row],[Delivery_Time_Days]] = 0,"No delivery",IF(Ecommerce_Sales[[#This Row],[Delivery_Time_Days]]&lt;=7,"On-time")))</f>
        <v>On-time</v>
      </c>
      <c r="V304" s="7">
        <f>Ecommerce_Sales[[#This Row],[Profit]]/Ecommerce_Sales[[#This Row],[Total_Price]]</f>
        <v>0.40022870211549455</v>
      </c>
      <c r="W304" s="3">
        <v>700</v>
      </c>
      <c r="X304" s="3"/>
    </row>
    <row r="305" spans="1:25" x14ac:dyDescent="0.25">
      <c r="A305" s="1" t="s">
        <v>2851</v>
      </c>
      <c r="B305" s="1" t="s">
        <v>1287</v>
      </c>
      <c r="C305" s="1" t="s">
        <v>1288</v>
      </c>
      <c r="D305" s="1" t="s">
        <v>2852</v>
      </c>
      <c r="E305" s="1" t="s">
        <v>1946</v>
      </c>
      <c r="F305" s="2">
        <v>45573</v>
      </c>
      <c r="G305" s="2">
        <v>45275</v>
      </c>
      <c r="H305" s="2" t="str">
        <f>TEXT(Ecommerce_Sales[[#This Row],[Order_Date]],"mmmm")</f>
        <v>December</v>
      </c>
      <c r="I305" s="2" t="str">
        <f>TEXT(Ecommerce_Sales[[#This Row],[Order_Date]],"yyyy")</f>
        <v>2023</v>
      </c>
      <c r="J305" s="2" t="str">
        <f>TEXT(Ecommerce_Sales[[#This Row],[Order_Date]],"mmmm")</f>
        <v>December</v>
      </c>
      <c r="K305" s="1" t="s">
        <v>1947</v>
      </c>
      <c r="L305" s="1" t="s">
        <v>2853</v>
      </c>
      <c r="M305" s="1" t="s">
        <v>2007</v>
      </c>
      <c r="N305" s="1" t="s">
        <v>1973</v>
      </c>
      <c r="O305" s="3">
        <v>248</v>
      </c>
      <c r="P305">
        <v>8</v>
      </c>
      <c r="Q305" s="3">
        <v>1984</v>
      </c>
      <c r="R305" s="1" t="s">
        <v>1951</v>
      </c>
      <c r="S305" s="3">
        <v>255</v>
      </c>
      <c r="T305">
        <v>7</v>
      </c>
      <c r="U305" t="str">
        <f>IF(Ecommerce_Sales[[#This Row],[Delivery_Time_Days]]&gt;7,"Delay",IF(Ecommerce_Sales[[#This Row],[Delivery_Time_Days]] = 0,"No delivery",IF(Ecommerce_Sales[[#This Row],[Delivery_Time_Days]]&lt;=7,"On-time")))</f>
        <v>On-time</v>
      </c>
      <c r="V305" s="7">
        <f>Ecommerce_Sales[[#This Row],[Profit]]/Ecommerce_Sales[[#This Row],[Total_Price]]</f>
        <v>0.29989919354838712</v>
      </c>
      <c r="W305" s="3">
        <v>595</v>
      </c>
      <c r="X305" s="3"/>
    </row>
    <row r="306" spans="1:25" x14ac:dyDescent="0.25">
      <c r="A306" s="1" t="s">
        <v>2854</v>
      </c>
      <c r="B306" s="1" t="s">
        <v>1077</v>
      </c>
      <c r="C306" s="1" t="s">
        <v>1078</v>
      </c>
      <c r="D306" s="1" t="s">
        <v>2773</v>
      </c>
      <c r="E306" s="1" t="s">
        <v>1946</v>
      </c>
      <c r="F306" s="2">
        <v>45390</v>
      </c>
      <c r="G306" s="2">
        <v>45546</v>
      </c>
      <c r="H306" s="2" t="str">
        <f>TEXT(Ecommerce_Sales[[#This Row],[Order_Date]],"mmmm")</f>
        <v>September</v>
      </c>
      <c r="I306" s="2" t="str">
        <f>TEXT(Ecommerce_Sales[[#This Row],[Order_Date]],"yyyy")</f>
        <v>2024</v>
      </c>
      <c r="J306" s="2" t="str">
        <f>TEXT(Ecommerce_Sales[[#This Row],[Order_Date]],"mmmm")</f>
        <v>September</v>
      </c>
      <c r="K306" s="1" t="s">
        <v>1947</v>
      </c>
      <c r="L306" s="1" t="s">
        <v>2473</v>
      </c>
      <c r="M306" s="1" t="s">
        <v>2002</v>
      </c>
      <c r="N306" s="1" t="s">
        <v>1989</v>
      </c>
      <c r="O306" s="3">
        <v>17</v>
      </c>
      <c r="P306">
        <v>4</v>
      </c>
      <c r="Q306" s="3">
        <v>67</v>
      </c>
      <c r="R306" s="1" t="s">
        <v>1958</v>
      </c>
      <c r="S306" s="3">
        <v>6</v>
      </c>
      <c r="T306">
        <v>5</v>
      </c>
      <c r="U306" t="str">
        <f>IF(Ecommerce_Sales[[#This Row],[Delivery_Time_Days]]&gt;7,"Delay",IF(Ecommerce_Sales[[#This Row],[Delivery_Time_Days]] = 0,"No delivery",IF(Ecommerce_Sales[[#This Row],[Delivery_Time_Days]]&lt;=7,"On-time")))</f>
        <v>On-time</v>
      </c>
      <c r="V306" s="7">
        <f>Ecommerce_Sales[[#This Row],[Profit]]/Ecommerce_Sales[[#This Row],[Total_Price]]</f>
        <v>0.2537313432835821</v>
      </c>
      <c r="W306" s="3">
        <v>17</v>
      </c>
      <c r="X306" s="3"/>
    </row>
    <row r="307" spans="1:25" x14ac:dyDescent="0.25">
      <c r="A307" s="1" t="s">
        <v>2855</v>
      </c>
      <c r="B307" s="1" t="s">
        <v>466</v>
      </c>
      <c r="C307" s="1" t="s">
        <v>467</v>
      </c>
      <c r="D307" s="1" t="s">
        <v>2856</v>
      </c>
      <c r="E307" s="1" t="s">
        <v>1966</v>
      </c>
      <c r="F307" s="2">
        <v>45302</v>
      </c>
      <c r="G307" s="2">
        <v>45115</v>
      </c>
      <c r="H307" s="2" t="str">
        <f>TEXT(Ecommerce_Sales[[#This Row],[Order_Date]],"mmmm")</f>
        <v>July</v>
      </c>
      <c r="I307" s="2" t="str">
        <f>TEXT(Ecommerce_Sales[[#This Row],[Order_Date]],"yyyy")</f>
        <v>2023</v>
      </c>
      <c r="J307" s="2" t="str">
        <f>TEXT(Ecommerce_Sales[[#This Row],[Order_Date]],"mmmm")</f>
        <v>July</v>
      </c>
      <c r="K307" s="1" t="s">
        <v>1947</v>
      </c>
      <c r="L307" s="1" t="s">
        <v>2857</v>
      </c>
      <c r="M307" s="1" t="s">
        <v>2043</v>
      </c>
      <c r="N307" s="1" t="s">
        <v>1989</v>
      </c>
      <c r="O307" s="3">
        <v>278</v>
      </c>
      <c r="P307">
        <v>2</v>
      </c>
      <c r="Q307" s="3">
        <v>556</v>
      </c>
      <c r="R307" s="1" t="s">
        <v>1958</v>
      </c>
      <c r="S307" s="3">
        <v>52</v>
      </c>
      <c r="T307">
        <v>5</v>
      </c>
      <c r="U307" t="str">
        <f>IF(Ecommerce_Sales[[#This Row],[Delivery_Time_Days]]&gt;7,"Delay",IF(Ecommerce_Sales[[#This Row],[Delivery_Time_Days]] = 0,"No delivery",IF(Ecommerce_Sales[[#This Row],[Delivery_Time_Days]]&lt;=7,"On-time")))</f>
        <v>On-time</v>
      </c>
      <c r="V307" s="7">
        <f>Ecommerce_Sales[[#This Row],[Profit]]/Ecommerce_Sales[[#This Row],[Total_Price]]</f>
        <v>0.25</v>
      </c>
      <c r="W307" s="3">
        <v>139</v>
      </c>
      <c r="X307" s="3"/>
    </row>
    <row r="308" spans="1:25" x14ac:dyDescent="0.25">
      <c r="A308" s="1" t="s">
        <v>2858</v>
      </c>
      <c r="B308" s="1" t="s">
        <v>1763</v>
      </c>
      <c r="C308" s="1" t="s">
        <v>1764</v>
      </c>
      <c r="D308" s="1" t="s">
        <v>2859</v>
      </c>
      <c r="E308" s="1" t="s">
        <v>1961</v>
      </c>
      <c r="F308" s="2">
        <v>45136</v>
      </c>
      <c r="G308" s="2">
        <v>45403</v>
      </c>
      <c r="H308" s="2" t="str">
        <f>TEXT(Ecommerce_Sales[[#This Row],[Order_Date]],"mmmm")</f>
        <v>April</v>
      </c>
      <c r="I308" s="2" t="str">
        <f>TEXT(Ecommerce_Sales[[#This Row],[Order_Date]],"yyyy")</f>
        <v>2024</v>
      </c>
      <c r="J308" s="2" t="str">
        <f>TEXT(Ecommerce_Sales[[#This Row],[Order_Date]],"mmmm")</f>
        <v>April</v>
      </c>
      <c r="K308" s="1" t="s">
        <v>1947</v>
      </c>
      <c r="L308" s="1" t="s">
        <v>2860</v>
      </c>
      <c r="M308" s="1" t="s">
        <v>2065</v>
      </c>
      <c r="N308" s="1" t="s">
        <v>1978</v>
      </c>
      <c r="O308" s="3">
        <v>153</v>
      </c>
      <c r="P308">
        <v>1</v>
      </c>
      <c r="Q308" s="3">
        <v>153</v>
      </c>
      <c r="R308" s="1" t="s">
        <v>1958</v>
      </c>
      <c r="S308" s="3">
        <v>18</v>
      </c>
      <c r="T308">
        <v>7</v>
      </c>
      <c r="U308" t="str">
        <f>IF(Ecommerce_Sales[[#This Row],[Delivery_Time_Days]]&gt;7,"Delay",IF(Ecommerce_Sales[[#This Row],[Delivery_Time_Days]] = 0,"No delivery",IF(Ecommerce_Sales[[#This Row],[Delivery_Time_Days]]&lt;=7,"On-time")))</f>
        <v>On-time</v>
      </c>
      <c r="V308" s="7">
        <f>Ecommerce_Sales[[#This Row],[Profit]]/Ecommerce_Sales[[#This Row],[Total_Price]]</f>
        <v>0.35294117647058826</v>
      </c>
      <c r="W308" s="3">
        <v>54</v>
      </c>
      <c r="X308" s="3"/>
    </row>
    <row r="309" spans="1:25" x14ac:dyDescent="0.25">
      <c r="A309" s="1" t="s">
        <v>2861</v>
      </c>
      <c r="B309" s="1" t="s">
        <v>286</v>
      </c>
      <c r="C309" s="1" t="s">
        <v>287</v>
      </c>
      <c r="D309" s="1" t="s">
        <v>2862</v>
      </c>
      <c r="E309" s="1" t="s">
        <v>2005</v>
      </c>
      <c r="F309" s="2">
        <v>45327</v>
      </c>
      <c r="G309" s="2">
        <v>45532</v>
      </c>
      <c r="H309" s="2" t="str">
        <f>TEXT(Ecommerce_Sales[[#This Row],[Order_Date]],"mmmm")</f>
        <v>August</v>
      </c>
      <c r="I309" s="2" t="str">
        <f>TEXT(Ecommerce_Sales[[#This Row],[Order_Date]],"yyyy")</f>
        <v>2024</v>
      </c>
      <c r="J309" s="2" t="str">
        <f>TEXT(Ecommerce_Sales[[#This Row],[Order_Date]],"mmmm")</f>
        <v>August</v>
      </c>
      <c r="K309" s="1" t="s">
        <v>1947</v>
      </c>
      <c r="L309" s="1" t="s">
        <v>2863</v>
      </c>
      <c r="M309" s="1" t="s">
        <v>2072</v>
      </c>
      <c r="N309" s="1" t="s">
        <v>1950</v>
      </c>
      <c r="O309" s="3">
        <v>279</v>
      </c>
      <c r="P309">
        <v>6</v>
      </c>
      <c r="Q309" s="3">
        <v>1676</v>
      </c>
      <c r="R309" s="1" t="s">
        <v>2016</v>
      </c>
      <c r="S309" s="3">
        <v>181</v>
      </c>
      <c r="T309">
        <v>7</v>
      </c>
      <c r="U309" t="str">
        <f>IF(Ecommerce_Sales[[#This Row],[Delivery_Time_Days]]&gt;7,"Delay",IF(Ecommerce_Sales[[#This Row],[Delivery_Time_Days]] = 0,"No delivery",IF(Ecommerce_Sales[[#This Row],[Delivery_Time_Days]]&lt;=7,"On-time")))</f>
        <v>On-time</v>
      </c>
      <c r="V309" s="7">
        <f>Ecommerce_Sales[[#This Row],[Profit]]/Ecommerce_Sales[[#This Row],[Total_Price]]</f>
        <v>0.3997613365155131</v>
      </c>
      <c r="W309" s="3">
        <v>670</v>
      </c>
      <c r="X309" s="3"/>
    </row>
    <row r="310" spans="1:25" x14ac:dyDescent="0.25">
      <c r="A310" s="1" t="s">
        <v>2864</v>
      </c>
      <c r="B310" s="1" t="s">
        <v>1199</v>
      </c>
      <c r="C310" s="1" t="s">
        <v>1200</v>
      </c>
      <c r="D310" s="1" t="s">
        <v>2865</v>
      </c>
      <c r="E310" s="1" t="s">
        <v>1966</v>
      </c>
      <c r="F310" s="2">
        <v>45056</v>
      </c>
      <c r="G310" s="2">
        <v>44935</v>
      </c>
      <c r="H310" s="2" t="str">
        <f>TEXT(Ecommerce_Sales[[#This Row],[Order_Date]],"mmmm")</f>
        <v>January</v>
      </c>
      <c r="I310" s="2" t="str">
        <f>TEXT(Ecommerce_Sales[[#This Row],[Order_Date]],"yyyy")</f>
        <v>2023</v>
      </c>
      <c r="J310" s="2" t="str">
        <f>TEXT(Ecommerce_Sales[[#This Row],[Order_Date]],"mmmm")</f>
        <v>January</v>
      </c>
      <c r="K310" s="1" t="s">
        <v>1992</v>
      </c>
      <c r="L310" s="1" t="s">
        <v>2866</v>
      </c>
      <c r="M310" s="1" t="s">
        <v>1968</v>
      </c>
      <c r="N310" s="1" t="s">
        <v>1957</v>
      </c>
      <c r="O310" s="3">
        <v>545</v>
      </c>
      <c r="P310">
        <v>2</v>
      </c>
      <c r="Q310" s="3">
        <v>1090</v>
      </c>
      <c r="R310" s="1" t="s">
        <v>2008</v>
      </c>
      <c r="S310" s="3">
        <v>60</v>
      </c>
      <c r="U310" t="str">
        <f>IF(Ecommerce_Sales[[#This Row],[Delivery_Time_Days]]&gt;7,"Delay",IF(Ecommerce_Sales[[#This Row],[Delivery_Time_Days]] = 0,"No delivery",IF(Ecommerce_Sales[[#This Row],[Delivery_Time_Days]]&lt;=7,"On-time")))</f>
        <v>No delivery</v>
      </c>
      <c r="V310" s="7">
        <f>Ecommerce_Sales[[#This Row],[Profit]]/Ecommerce_Sales[[#This Row],[Total_Price]]</f>
        <v>0.15045871559633028</v>
      </c>
      <c r="W310" s="3">
        <v>164</v>
      </c>
      <c r="X310" s="3"/>
    </row>
    <row r="311" spans="1:25" x14ac:dyDescent="0.25">
      <c r="A311" s="1" t="s">
        <v>2867</v>
      </c>
      <c r="B311" s="1" t="s">
        <v>1258</v>
      </c>
      <c r="C311" s="1" t="s">
        <v>1259</v>
      </c>
      <c r="D311" s="1" t="s">
        <v>2868</v>
      </c>
      <c r="E311" s="1" t="s">
        <v>1954</v>
      </c>
      <c r="F311" s="2">
        <v>45076</v>
      </c>
      <c r="G311" s="2">
        <v>44977</v>
      </c>
      <c r="H311" s="2" t="str">
        <f>TEXT(Ecommerce_Sales[[#This Row],[Order_Date]],"mmmm")</f>
        <v>February</v>
      </c>
      <c r="I311" s="2" t="str">
        <f>TEXT(Ecommerce_Sales[[#This Row],[Order_Date]],"yyyy")</f>
        <v>2023</v>
      </c>
      <c r="J311" s="2" t="str">
        <f>TEXT(Ecommerce_Sales[[#This Row],[Order_Date]],"mmmm")</f>
        <v>February</v>
      </c>
      <c r="K311" s="1" t="s">
        <v>1947</v>
      </c>
      <c r="L311" s="1" t="s">
        <v>2869</v>
      </c>
      <c r="M311" s="1" t="s">
        <v>1972</v>
      </c>
      <c r="N311" s="1" t="s">
        <v>1973</v>
      </c>
      <c r="O311" s="3">
        <v>808</v>
      </c>
      <c r="P311">
        <v>1</v>
      </c>
      <c r="Q311" s="3">
        <v>808</v>
      </c>
      <c r="R311" s="1" t="s">
        <v>2008</v>
      </c>
      <c r="S311" s="3">
        <v>113</v>
      </c>
      <c r="T311">
        <v>4</v>
      </c>
      <c r="U311" t="str">
        <f>IF(Ecommerce_Sales[[#This Row],[Delivery_Time_Days]]&gt;7,"Delay",IF(Ecommerce_Sales[[#This Row],[Delivery_Time_Days]] = 0,"No delivery",IF(Ecommerce_Sales[[#This Row],[Delivery_Time_Days]]&lt;=7,"On-time")))</f>
        <v>On-time</v>
      </c>
      <c r="V311" s="7">
        <f>Ecommerce_Sales[[#This Row],[Profit]]/Ecommerce_Sales[[#This Row],[Total_Price]]</f>
        <v>0.29950495049504949</v>
      </c>
      <c r="W311" s="3">
        <v>242</v>
      </c>
      <c r="X311" s="3"/>
    </row>
    <row r="312" spans="1:25" x14ac:dyDescent="0.25">
      <c r="A312" s="1" t="s">
        <v>2870</v>
      </c>
      <c r="B312" s="1" t="s">
        <v>102</v>
      </c>
      <c r="C312" s="1" t="s">
        <v>103</v>
      </c>
      <c r="D312" s="1" t="s">
        <v>2651</v>
      </c>
      <c r="E312" s="1" t="s">
        <v>1946</v>
      </c>
      <c r="F312" s="2">
        <v>45465</v>
      </c>
      <c r="G312" s="2">
        <v>45107</v>
      </c>
      <c r="H312" s="2" t="str">
        <f>TEXT(Ecommerce_Sales[[#This Row],[Order_Date]],"mmmm")</f>
        <v>June</v>
      </c>
      <c r="I312" s="2" t="str">
        <f>TEXT(Ecommerce_Sales[[#This Row],[Order_Date]],"yyyy")</f>
        <v>2023</v>
      </c>
      <c r="J312" s="2" t="str">
        <f>TEXT(Ecommerce_Sales[[#This Row],[Order_Date]],"mmmm")</f>
        <v>June</v>
      </c>
      <c r="K312" s="1" t="s">
        <v>1947</v>
      </c>
      <c r="L312" s="1" t="s">
        <v>2871</v>
      </c>
      <c r="M312" s="1" t="s">
        <v>2047</v>
      </c>
      <c r="N312" s="1" t="s">
        <v>1989</v>
      </c>
      <c r="O312" s="3">
        <v>414</v>
      </c>
      <c r="P312">
        <v>4</v>
      </c>
      <c r="Q312" s="3">
        <v>1655</v>
      </c>
      <c r="R312" s="1" t="s">
        <v>1958</v>
      </c>
      <c r="S312" s="3">
        <v>198</v>
      </c>
      <c r="T312">
        <v>8</v>
      </c>
      <c r="U312" t="str">
        <f>IF(Ecommerce_Sales[[#This Row],[Delivery_Time_Days]]&gt;7,"Delay",IF(Ecommerce_Sales[[#This Row],[Delivery_Time_Days]] = 0,"No delivery",IF(Ecommerce_Sales[[#This Row],[Delivery_Time_Days]]&lt;=7,"On-time")))</f>
        <v>Delay</v>
      </c>
      <c r="V312" s="7">
        <f>Ecommerce_Sales[[#This Row],[Profit]]/Ecommerce_Sales[[#This Row],[Total_Price]]</f>
        <v>0.2501510574018127</v>
      </c>
      <c r="W312" s="3">
        <v>414</v>
      </c>
      <c r="X312" s="3"/>
    </row>
    <row r="313" spans="1:25" x14ac:dyDescent="0.25">
      <c r="A313" s="1" t="s">
        <v>2872</v>
      </c>
      <c r="B313" s="1" t="s">
        <v>108</v>
      </c>
      <c r="C313" s="1" t="s">
        <v>109</v>
      </c>
      <c r="D313" s="1" t="s">
        <v>2067</v>
      </c>
      <c r="E313" s="1" t="s">
        <v>1996</v>
      </c>
      <c r="F313" s="2">
        <v>45313</v>
      </c>
      <c r="G313" s="2">
        <v>44950</v>
      </c>
      <c r="H313" s="2" t="str">
        <f>TEXT(Ecommerce_Sales[[#This Row],[Order_Date]],"mmmm")</f>
        <v>January</v>
      </c>
      <c r="I313" s="2" t="str">
        <f>TEXT(Ecommerce_Sales[[#This Row],[Order_Date]],"yyyy")</f>
        <v>2023</v>
      </c>
      <c r="J313" s="2" t="str">
        <f>TEXT(Ecommerce_Sales[[#This Row],[Order_Date]],"mmmm")</f>
        <v>January</v>
      </c>
      <c r="K313" s="1" t="s">
        <v>1986</v>
      </c>
      <c r="L313" s="1" t="s">
        <v>2873</v>
      </c>
      <c r="M313" s="1" t="s">
        <v>2007</v>
      </c>
      <c r="N313" s="1" t="s">
        <v>1973</v>
      </c>
      <c r="O313" s="3">
        <v>89</v>
      </c>
      <c r="P313">
        <v>1</v>
      </c>
      <c r="Q313" s="3">
        <v>89</v>
      </c>
      <c r="R313" s="1" t="s">
        <v>1951</v>
      </c>
      <c r="S313" s="3">
        <v>9</v>
      </c>
      <c r="U313" t="str">
        <f>IF(Ecommerce_Sales[[#This Row],[Delivery_Time_Days]]&gt;7,"Delay",IF(Ecommerce_Sales[[#This Row],[Delivery_Time_Days]] = 0,"No delivery",IF(Ecommerce_Sales[[#This Row],[Delivery_Time_Days]]&lt;=7,"On-time")))</f>
        <v>No delivery</v>
      </c>
      <c r="V313" s="7">
        <f>Ecommerce_Sales[[#This Row],[Profit]]/Ecommerce_Sales[[#This Row],[Total_Price]]</f>
        <v>0.30337078651685395</v>
      </c>
      <c r="W313" s="3">
        <v>27</v>
      </c>
      <c r="X313" s="3"/>
    </row>
    <row r="314" spans="1:25" x14ac:dyDescent="0.25">
      <c r="A314" s="1" t="s">
        <v>2874</v>
      </c>
      <c r="B314" s="1" t="s">
        <v>168</v>
      </c>
      <c r="C314" s="1" t="s">
        <v>169</v>
      </c>
      <c r="D314" s="1" t="s">
        <v>2875</v>
      </c>
      <c r="E314" s="1" t="s">
        <v>1946</v>
      </c>
      <c r="F314" s="2">
        <v>45046</v>
      </c>
      <c r="G314" s="2">
        <v>45355</v>
      </c>
      <c r="H314" s="2" t="str">
        <f>TEXT(Ecommerce_Sales[[#This Row],[Order_Date]],"mmmm")</f>
        <v>March</v>
      </c>
      <c r="I314" s="2" t="str">
        <f>TEXT(Ecommerce_Sales[[#This Row],[Order_Date]],"yyyy")</f>
        <v>2024</v>
      </c>
      <c r="J314" s="2" t="str">
        <f>TEXT(Ecommerce_Sales[[#This Row],[Order_Date]],"mmmm")</f>
        <v>March</v>
      </c>
      <c r="K314" s="1" t="s">
        <v>1947</v>
      </c>
      <c r="L314" s="1" t="s">
        <v>2876</v>
      </c>
      <c r="M314" s="1" t="s">
        <v>1972</v>
      </c>
      <c r="N314" s="1" t="s">
        <v>1973</v>
      </c>
      <c r="O314" s="3">
        <v>593</v>
      </c>
      <c r="P314">
        <v>1</v>
      </c>
      <c r="Q314" s="3">
        <v>593</v>
      </c>
      <c r="R314" s="1" t="s">
        <v>1958</v>
      </c>
      <c r="S314" s="3">
        <v>78</v>
      </c>
      <c r="T314">
        <v>10</v>
      </c>
      <c r="U314" t="str">
        <f>IF(Ecommerce_Sales[[#This Row],[Delivery_Time_Days]]&gt;7,"Delay",IF(Ecommerce_Sales[[#This Row],[Delivery_Time_Days]] = 0,"No delivery",IF(Ecommerce_Sales[[#This Row],[Delivery_Time_Days]]&lt;=7,"On-time")))</f>
        <v>Delay</v>
      </c>
      <c r="V314" s="7">
        <f>Ecommerce_Sales[[#This Row],[Profit]]/Ecommerce_Sales[[#This Row],[Total_Price]]</f>
        <v>0.30016863406408095</v>
      </c>
      <c r="W314" s="3">
        <v>178</v>
      </c>
      <c r="X314" s="3"/>
    </row>
    <row r="315" spans="1:25" x14ac:dyDescent="0.25">
      <c r="A315" s="1" t="s">
        <v>2877</v>
      </c>
      <c r="B315" s="1" t="s">
        <v>728</v>
      </c>
      <c r="C315" s="1" t="s">
        <v>729</v>
      </c>
      <c r="D315" s="1" t="s">
        <v>2878</v>
      </c>
      <c r="E315" s="1" t="s">
        <v>2005</v>
      </c>
      <c r="F315" s="2">
        <v>45438</v>
      </c>
      <c r="G315" s="2">
        <v>45130</v>
      </c>
      <c r="H315" s="2" t="str">
        <f>TEXT(Ecommerce_Sales[[#This Row],[Order_Date]],"mmmm")</f>
        <v>July</v>
      </c>
      <c r="I315" s="2" t="str">
        <f>TEXT(Ecommerce_Sales[[#This Row],[Order_Date]],"yyyy")</f>
        <v>2023</v>
      </c>
      <c r="J315" s="2" t="str">
        <f>TEXT(Ecommerce_Sales[[#This Row],[Order_Date]],"mmmm")</f>
        <v>July</v>
      </c>
      <c r="K315" s="1" t="s">
        <v>1947</v>
      </c>
      <c r="L315" s="1" t="s">
        <v>2879</v>
      </c>
      <c r="M315" s="1" t="s">
        <v>2065</v>
      </c>
      <c r="N315" s="1" t="s">
        <v>1978</v>
      </c>
      <c r="O315" s="3">
        <v>550</v>
      </c>
      <c r="P315">
        <v>5</v>
      </c>
      <c r="Q315" s="3">
        <v>2750</v>
      </c>
      <c r="R315" s="1" t="s">
        <v>1951</v>
      </c>
      <c r="S315" s="3">
        <v>297</v>
      </c>
      <c r="T315">
        <v>7</v>
      </c>
      <c r="U315" t="str">
        <f>IF(Ecommerce_Sales[[#This Row],[Delivery_Time_Days]]&gt;7,"Delay",IF(Ecommerce_Sales[[#This Row],[Delivery_Time_Days]] = 0,"No delivery",IF(Ecommerce_Sales[[#This Row],[Delivery_Time_Days]]&lt;=7,"On-time")))</f>
        <v>On-time</v>
      </c>
      <c r="V315" s="7">
        <f>Ecommerce_Sales[[#This Row],[Profit]]/Ecommerce_Sales[[#This Row],[Total_Price]]</f>
        <v>0.35018181818181821</v>
      </c>
      <c r="W315" s="3">
        <v>963</v>
      </c>
      <c r="X315" s="3"/>
      <c r="Y315">
        <f>CORREL(Ecommerce_Sales[Shipping_Cost],Ecommerce_Sales[Total_Price])</f>
        <v>0.93128973205678167</v>
      </c>
    </row>
    <row r="316" spans="1:25" x14ac:dyDescent="0.25">
      <c r="A316" s="1" t="s">
        <v>2880</v>
      </c>
      <c r="B316" s="1" t="s">
        <v>60</v>
      </c>
      <c r="C316" s="1" t="s">
        <v>61</v>
      </c>
      <c r="D316" s="1" t="s">
        <v>2881</v>
      </c>
      <c r="E316" s="1" t="s">
        <v>1954</v>
      </c>
      <c r="F316" s="2">
        <v>45212</v>
      </c>
      <c r="G316" s="2">
        <v>45219</v>
      </c>
      <c r="H316" s="2" t="str">
        <f>TEXT(Ecommerce_Sales[[#This Row],[Order_Date]],"mmmm")</f>
        <v>October</v>
      </c>
      <c r="I316" s="2" t="str">
        <f>TEXT(Ecommerce_Sales[[#This Row],[Order_Date]],"yyyy")</f>
        <v>2023</v>
      </c>
      <c r="J316" s="2" t="str">
        <f>TEXT(Ecommerce_Sales[[#This Row],[Order_Date]],"mmmm")</f>
        <v>October</v>
      </c>
      <c r="K316" s="1" t="s">
        <v>1947</v>
      </c>
      <c r="L316" s="1" t="s">
        <v>2882</v>
      </c>
      <c r="M316" s="1" t="s">
        <v>1956</v>
      </c>
      <c r="N316" s="1" t="s">
        <v>1957</v>
      </c>
      <c r="O316" s="3">
        <v>1054</v>
      </c>
      <c r="P316">
        <v>3</v>
      </c>
      <c r="Q316" s="3">
        <v>3162</v>
      </c>
      <c r="R316" s="1" t="s">
        <v>1951</v>
      </c>
      <c r="S316" s="3">
        <v>288</v>
      </c>
      <c r="T316">
        <v>2</v>
      </c>
      <c r="U316" t="str">
        <f>IF(Ecommerce_Sales[[#This Row],[Delivery_Time_Days]]&gt;7,"Delay",IF(Ecommerce_Sales[[#This Row],[Delivery_Time_Days]] = 0,"No delivery",IF(Ecommerce_Sales[[#This Row],[Delivery_Time_Days]]&lt;=7,"On-time")))</f>
        <v>On-time</v>
      </c>
      <c r="V316" s="7">
        <f>Ecommerce_Sales[[#This Row],[Profit]]/Ecommerce_Sales[[#This Row],[Total_Price]]</f>
        <v>0.14990512333965844</v>
      </c>
      <c r="W316" s="3">
        <v>474</v>
      </c>
      <c r="X316" s="3"/>
    </row>
    <row r="317" spans="1:25" x14ac:dyDescent="0.25">
      <c r="A317" s="1" t="s">
        <v>2883</v>
      </c>
      <c r="B317" s="1" t="s">
        <v>1331</v>
      </c>
      <c r="C317" s="1" t="s">
        <v>1332</v>
      </c>
      <c r="D317" s="1" t="s">
        <v>2532</v>
      </c>
      <c r="E317" s="1" t="s">
        <v>2005</v>
      </c>
      <c r="F317" s="2">
        <v>44953</v>
      </c>
      <c r="G317" s="2">
        <v>45205</v>
      </c>
      <c r="H317" s="2" t="str">
        <f>TEXT(Ecommerce_Sales[[#This Row],[Order_Date]],"mmmm")</f>
        <v>October</v>
      </c>
      <c r="I317" s="2" t="str">
        <f>TEXT(Ecommerce_Sales[[#This Row],[Order_Date]],"yyyy")</f>
        <v>2023</v>
      </c>
      <c r="J317" s="2" t="str">
        <f>TEXT(Ecommerce_Sales[[#This Row],[Order_Date]],"mmmm")</f>
        <v>October</v>
      </c>
      <c r="K317" s="1" t="s">
        <v>1947</v>
      </c>
      <c r="L317" s="1" t="s">
        <v>2884</v>
      </c>
      <c r="M317" s="1" t="s">
        <v>1977</v>
      </c>
      <c r="N317" s="1" t="s">
        <v>1978</v>
      </c>
      <c r="O317" s="3">
        <v>421</v>
      </c>
      <c r="P317">
        <v>1</v>
      </c>
      <c r="Q317" s="3">
        <v>421</v>
      </c>
      <c r="R317" s="1" t="s">
        <v>1951</v>
      </c>
      <c r="S317" s="3">
        <v>25</v>
      </c>
      <c r="T317">
        <v>9</v>
      </c>
      <c r="U317" t="str">
        <f>IF(Ecommerce_Sales[[#This Row],[Delivery_Time_Days]]&gt;7,"Delay",IF(Ecommerce_Sales[[#This Row],[Delivery_Time_Days]] = 0,"No delivery",IF(Ecommerce_Sales[[#This Row],[Delivery_Time_Days]]&lt;=7,"On-time")))</f>
        <v>Delay</v>
      </c>
      <c r="V317" s="7">
        <f>Ecommerce_Sales[[#This Row],[Profit]]/Ecommerce_Sales[[#This Row],[Total_Price]]</f>
        <v>0.34916864608076009</v>
      </c>
      <c r="W317" s="3">
        <v>147</v>
      </c>
      <c r="X317" s="3"/>
    </row>
    <row r="318" spans="1:25" x14ac:dyDescent="0.25">
      <c r="A318" s="1" t="s">
        <v>2885</v>
      </c>
      <c r="B318" s="1" t="s">
        <v>1100</v>
      </c>
      <c r="C318" s="1" t="s">
        <v>1101</v>
      </c>
      <c r="D318" s="1" t="s">
        <v>2886</v>
      </c>
      <c r="E318" s="1" t="s">
        <v>1946</v>
      </c>
      <c r="F318" s="2">
        <v>45092</v>
      </c>
      <c r="G318" s="2">
        <v>45288</v>
      </c>
      <c r="H318" s="2" t="str">
        <f>TEXT(Ecommerce_Sales[[#This Row],[Order_Date]],"mmmm")</f>
        <v>December</v>
      </c>
      <c r="I318" s="2" t="str">
        <f>TEXT(Ecommerce_Sales[[#This Row],[Order_Date]],"yyyy")</f>
        <v>2023</v>
      </c>
      <c r="J318" s="2" t="str">
        <f>TEXT(Ecommerce_Sales[[#This Row],[Order_Date]],"mmmm")</f>
        <v>December</v>
      </c>
      <c r="K318" s="1" t="s">
        <v>1947</v>
      </c>
      <c r="L318" s="1" t="s">
        <v>2887</v>
      </c>
      <c r="M318" s="1" t="s">
        <v>2043</v>
      </c>
      <c r="N318" s="1" t="s">
        <v>1989</v>
      </c>
      <c r="O318" s="3">
        <v>755</v>
      </c>
      <c r="P318">
        <v>10</v>
      </c>
      <c r="Q318" s="3">
        <v>7547</v>
      </c>
      <c r="R318" s="1" t="s">
        <v>1951</v>
      </c>
      <c r="S318" s="3">
        <v>475</v>
      </c>
      <c r="T318">
        <v>3</v>
      </c>
      <c r="U318" t="str">
        <f>IF(Ecommerce_Sales[[#This Row],[Delivery_Time_Days]]&gt;7,"Delay",IF(Ecommerce_Sales[[#This Row],[Delivery_Time_Days]] = 0,"No delivery",IF(Ecommerce_Sales[[#This Row],[Delivery_Time_Days]]&lt;=7,"On-time")))</f>
        <v>On-time</v>
      </c>
      <c r="V318" s="7">
        <f>Ecommerce_Sales[[#This Row],[Profit]]/Ecommerce_Sales[[#This Row],[Total_Price]]</f>
        <v>0.25003312574532927</v>
      </c>
      <c r="W318" s="3">
        <v>1887</v>
      </c>
      <c r="X318" s="3"/>
    </row>
    <row r="319" spans="1:25" x14ac:dyDescent="0.25">
      <c r="A319" s="1" t="s">
        <v>2888</v>
      </c>
      <c r="B319" s="1" t="s">
        <v>1095</v>
      </c>
      <c r="C319" s="1" t="s">
        <v>1096</v>
      </c>
      <c r="D319" s="1" t="s">
        <v>2889</v>
      </c>
      <c r="E319" s="1" t="s">
        <v>2005</v>
      </c>
      <c r="F319" s="2">
        <v>45472</v>
      </c>
      <c r="G319" s="2">
        <v>45210</v>
      </c>
      <c r="H319" s="2" t="str">
        <f>TEXT(Ecommerce_Sales[[#This Row],[Order_Date]],"mmmm")</f>
        <v>October</v>
      </c>
      <c r="I319" s="2" t="str">
        <f>TEXT(Ecommerce_Sales[[#This Row],[Order_Date]],"yyyy")</f>
        <v>2023</v>
      </c>
      <c r="J319" s="2" t="str">
        <f>TEXT(Ecommerce_Sales[[#This Row],[Order_Date]],"mmmm")</f>
        <v>October</v>
      </c>
      <c r="K319" s="1" t="s">
        <v>1947</v>
      </c>
      <c r="L319" s="1" t="s">
        <v>2890</v>
      </c>
      <c r="M319" s="1" t="s">
        <v>1998</v>
      </c>
      <c r="N319" s="1" t="s">
        <v>1973</v>
      </c>
      <c r="O319" s="3">
        <v>731</v>
      </c>
      <c r="P319">
        <v>6</v>
      </c>
      <c r="Q319" s="3">
        <v>4385</v>
      </c>
      <c r="R319" s="1" t="s">
        <v>1958</v>
      </c>
      <c r="S319" s="3">
        <v>383</v>
      </c>
      <c r="T319">
        <v>7</v>
      </c>
      <c r="U319" t="str">
        <f>IF(Ecommerce_Sales[[#This Row],[Delivery_Time_Days]]&gt;7,"Delay",IF(Ecommerce_Sales[[#This Row],[Delivery_Time_Days]] = 0,"No delivery",IF(Ecommerce_Sales[[#This Row],[Delivery_Time_Days]]&lt;=7,"On-time")))</f>
        <v>On-time</v>
      </c>
      <c r="V319" s="7">
        <f>Ecommerce_Sales[[#This Row],[Profit]]/Ecommerce_Sales[[#This Row],[Total_Price]]</f>
        <v>0.29988597491448121</v>
      </c>
      <c r="W319" s="3">
        <v>1315</v>
      </c>
      <c r="X319" s="3"/>
    </row>
    <row r="320" spans="1:25" x14ac:dyDescent="0.25">
      <c r="A320" s="1" t="s">
        <v>2891</v>
      </c>
      <c r="B320" s="1" t="s">
        <v>529</v>
      </c>
      <c r="C320" s="1" t="s">
        <v>530</v>
      </c>
      <c r="D320" s="1" t="s">
        <v>2523</v>
      </c>
      <c r="E320" s="1" t="s">
        <v>1946</v>
      </c>
      <c r="F320" s="2">
        <v>44945</v>
      </c>
      <c r="G320" s="2">
        <v>45607</v>
      </c>
      <c r="H320" s="2" t="str">
        <f>TEXT(Ecommerce_Sales[[#This Row],[Order_Date]],"mmmm")</f>
        <v>November</v>
      </c>
      <c r="I320" s="2" t="str">
        <f>TEXT(Ecommerce_Sales[[#This Row],[Order_Date]],"yyyy")</f>
        <v>2024</v>
      </c>
      <c r="J320" s="2" t="str">
        <f>TEXT(Ecommerce_Sales[[#This Row],[Order_Date]],"mmmm")</f>
        <v>November</v>
      </c>
      <c r="K320" s="1" t="s">
        <v>1947</v>
      </c>
      <c r="L320" s="1" t="s">
        <v>2785</v>
      </c>
      <c r="M320" s="1" t="s">
        <v>2065</v>
      </c>
      <c r="N320" s="1" t="s">
        <v>1978</v>
      </c>
      <c r="O320" s="3">
        <v>465</v>
      </c>
      <c r="P320">
        <v>6</v>
      </c>
      <c r="Q320" s="3">
        <v>2790</v>
      </c>
      <c r="R320" s="1" t="s">
        <v>1958</v>
      </c>
      <c r="S320" s="3">
        <v>356</v>
      </c>
      <c r="T320">
        <v>8</v>
      </c>
      <c r="U320" t="str">
        <f>IF(Ecommerce_Sales[[#This Row],[Delivery_Time_Days]]&gt;7,"Delay",IF(Ecommerce_Sales[[#This Row],[Delivery_Time_Days]] = 0,"No delivery",IF(Ecommerce_Sales[[#This Row],[Delivery_Time_Days]]&lt;=7,"On-time")))</f>
        <v>Delay</v>
      </c>
      <c r="V320" s="7">
        <f>Ecommerce_Sales[[#This Row],[Profit]]/Ecommerce_Sales[[#This Row],[Total_Price]]</f>
        <v>0.35017921146953407</v>
      </c>
      <c r="W320" s="3">
        <v>977</v>
      </c>
      <c r="X320" s="3"/>
    </row>
    <row r="321" spans="1:24" x14ac:dyDescent="0.25">
      <c r="A321" s="1" t="s">
        <v>2892</v>
      </c>
      <c r="B321" s="1" t="s">
        <v>577</v>
      </c>
      <c r="C321" s="1" t="s">
        <v>578</v>
      </c>
      <c r="D321" s="1" t="s">
        <v>2893</v>
      </c>
      <c r="E321" s="1" t="s">
        <v>2005</v>
      </c>
      <c r="F321" s="2">
        <v>45310</v>
      </c>
      <c r="G321" s="2">
        <v>45627</v>
      </c>
      <c r="H321" s="2" t="str">
        <f>TEXT(Ecommerce_Sales[[#This Row],[Order_Date]],"mmmm")</f>
        <v>December</v>
      </c>
      <c r="I321" s="2" t="str">
        <f>TEXT(Ecommerce_Sales[[#This Row],[Order_Date]],"yyyy")</f>
        <v>2024</v>
      </c>
      <c r="J321" s="2" t="str">
        <f>TEXT(Ecommerce_Sales[[#This Row],[Order_Date]],"mmmm")</f>
        <v>December</v>
      </c>
      <c r="K321" s="1" t="s">
        <v>1947</v>
      </c>
      <c r="L321" s="1" t="s">
        <v>2894</v>
      </c>
      <c r="M321" s="1" t="s">
        <v>2054</v>
      </c>
      <c r="N321" s="1" t="s">
        <v>1957</v>
      </c>
      <c r="O321" s="3">
        <v>1385</v>
      </c>
      <c r="P321">
        <v>2</v>
      </c>
      <c r="Q321" s="3">
        <v>2770</v>
      </c>
      <c r="R321" s="1" t="s">
        <v>1951</v>
      </c>
      <c r="S321" s="3">
        <v>227</v>
      </c>
      <c r="T321">
        <v>8</v>
      </c>
      <c r="U321" t="str">
        <f>IF(Ecommerce_Sales[[#This Row],[Delivery_Time_Days]]&gt;7,"Delay",IF(Ecommerce_Sales[[#This Row],[Delivery_Time_Days]] = 0,"No delivery",IF(Ecommerce_Sales[[#This Row],[Delivery_Time_Days]]&lt;=7,"On-time")))</f>
        <v>Delay</v>
      </c>
      <c r="V321" s="7">
        <f>Ecommerce_Sales[[#This Row],[Profit]]/Ecommerce_Sales[[#This Row],[Total_Price]]</f>
        <v>0.15018050541516245</v>
      </c>
      <c r="W321" s="3">
        <v>416</v>
      </c>
      <c r="X321" s="3"/>
    </row>
    <row r="322" spans="1:24" x14ac:dyDescent="0.25">
      <c r="A322" s="1" t="s">
        <v>2895</v>
      </c>
      <c r="B322" s="1" t="s">
        <v>912</v>
      </c>
      <c r="C322" s="1" t="s">
        <v>913</v>
      </c>
      <c r="D322" s="1" t="s">
        <v>2427</v>
      </c>
      <c r="E322" s="1" t="s">
        <v>1961</v>
      </c>
      <c r="F322" s="2">
        <v>45458</v>
      </c>
      <c r="G322" s="2">
        <v>44967</v>
      </c>
      <c r="H322" s="2" t="str">
        <f>TEXT(Ecommerce_Sales[[#This Row],[Order_Date]],"mmmm")</f>
        <v>February</v>
      </c>
      <c r="I322" s="2" t="str">
        <f>TEXT(Ecommerce_Sales[[#This Row],[Order_Date]],"yyyy")</f>
        <v>2023</v>
      </c>
      <c r="J322" s="2" t="str">
        <f>TEXT(Ecommerce_Sales[[#This Row],[Order_Date]],"mmmm")</f>
        <v>February</v>
      </c>
      <c r="K322" s="1" t="s">
        <v>1992</v>
      </c>
      <c r="L322" s="1" t="s">
        <v>2896</v>
      </c>
      <c r="M322" s="1" t="s">
        <v>2079</v>
      </c>
      <c r="N322" s="1" t="s">
        <v>1973</v>
      </c>
      <c r="O322" s="3">
        <v>274</v>
      </c>
      <c r="P322">
        <v>3</v>
      </c>
      <c r="Q322" s="3">
        <v>823</v>
      </c>
      <c r="R322" s="1" t="s">
        <v>1958</v>
      </c>
      <c r="S322" s="3">
        <v>60</v>
      </c>
      <c r="U322" t="str">
        <f>IF(Ecommerce_Sales[[#This Row],[Delivery_Time_Days]]&gt;7,"Delay",IF(Ecommerce_Sales[[#This Row],[Delivery_Time_Days]] = 0,"No delivery",IF(Ecommerce_Sales[[#This Row],[Delivery_Time_Days]]&lt;=7,"On-time")))</f>
        <v>No delivery</v>
      </c>
      <c r="V322" s="7">
        <f>Ecommerce_Sales[[#This Row],[Profit]]/Ecommerce_Sales[[#This Row],[Total_Price]]</f>
        <v>0.30012150668286758</v>
      </c>
      <c r="W322" s="3">
        <v>247</v>
      </c>
      <c r="X322" s="3"/>
    </row>
    <row r="323" spans="1:24" x14ac:dyDescent="0.25">
      <c r="A323" s="1" t="s">
        <v>2897</v>
      </c>
      <c r="B323" s="1" t="s">
        <v>320</v>
      </c>
      <c r="C323" s="1" t="s">
        <v>321</v>
      </c>
      <c r="D323" s="1" t="s">
        <v>2898</v>
      </c>
      <c r="E323" s="1" t="s">
        <v>2005</v>
      </c>
      <c r="F323" s="2">
        <v>44957</v>
      </c>
      <c r="G323" s="2">
        <v>45596</v>
      </c>
      <c r="H323" s="2" t="str">
        <f>TEXT(Ecommerce_Sales[[#This Row],[Order_Date]],"mmmm")</f>
        <v>October</v>
      </c>
      <c r="I323" s="2" t="str">
        <f>TEXT(Ecommerce_Sales[[#This Row],[Order_Date]],"yyyy")</f>
        <v>2024</v>
      </c>
      <c r="J323" s="2" t="str">
        <f>TEXT(Ecommerce_Sales[[#This Row],[Order_Date]],"mmmm")</f>
        <v>October</v>
      </c>
      <c r="K323" s="1" t="s">
        <v>1947</v>
      </c>
      <c r="L323" s="1" t="s">
        <v>2899</v>
      </c>
      <c r="M323" s="1" t="s">
        <v>2058</v>
      </c>
      <c r="N323" s="1" t="s">
        <v>1950</v>
      </c>
      <c r="O323" s="3">
        <v>1199</v>
      </c>
      <c r="P323">
        <v>1</v>
      </c>
      <c r="Q323" s="3">
        <v>1199</v>
      </c>
      <c r="R323" s="1" t="s">
        <v>2012</v>
      </c>
      <c r="S323" s="3">
        <v>162</v>
      </c>
      <c r="T323">
        <v>5</v>
      </c>
      <c r="U323" t="str">
        <f>IF(Ecommerce_Sales[[#This Row],[Delivery_Time_Days]]&gt;7,"Delay",IF(Ecommerce_Sales[[#This Row],[Delivery_Time_Days]] = 0,"No delivery",IF(Ecommerce_Sales[[#This Row],[Delivery_Time_Days]]&lt;=7,"On-time")))</f>
        <v>On-time</v>
      </c>
      <c r="V323" s="7">
        <f>Ecommerce_Sales[[#This Row],[Profit]]/Ecommerce_Sales[[#This Row],[Total_Price]]</f>
        <v>0.40033361134278567</v>
      </c>
      <c r="W323" s="3">
        <v>480</v>
      </c>
      <c r="X323" s="3"/>
    </row>
    <row r="324" spans="1:24" x14ac:dyDescent="0.25">
      <c r="A324" s="1" t="s">
        <v>2900</v>
      </c>
      <c r="B324" s="1" t="s">
        <v>298</v>
      </c>
      <c r="C324" s="1" t="s">
        <v>299</v>
      </c>
      <c r="D324" s="1" t="s">
        <v>2901</v>
      </c>
      <c r="E324" s="1" t="s">
        <v>2005</v>
      </c>
      <c r="F324" s="2">
        <v>45556</v>
      </c>
      <c r="G324" s="2">
        <v>45077</v>
      </c>
      <c r="H324" s="2" t="str">
        <f>TEXT(Ecommerce_Sales[[#This Row],[Order_Date]],"mmmm")</f>
        <v>May</v>
      </c>
      <c r="I324" s="2" t="str">
        <f>TEXT(Ecommerce_Sales[[#This Row],[Order_Date]],"yyyy")</f>
        <v>2023</v>
      </c>
      <c r="J324" s="2" t="str">
        <f>TEXT(Ecommerce_Sales[[#This Row],[Order_Date]],"mmmm")</f>
        <v>May</v>
      </c>
      <c r="K324" s="1" t="s">
        <v>1947</v>
      </c>
      <c r="L324" s="1" t="s">
        <v>2902</v>
      </c>
      <c r="M324" s="1" t="s">
        <v>1998</v>
      </c>
      <c r="N324" s="1" t="s">
        <v>1973</v>
      </c>
      <c r="O324" s="3">
        <v>509</v>
      </c>
      <c r="P324">
        <v>5</v>
      </c>
      <c r="Q324" s="3">
        <v>2545</v>
      </c>
      <c r="R324" s="1" t="s">
        <v>1958</v>
      </c>
      <c r="S324" s="3">
        <v>130</v>
      </c>
      <c r="T324">
        <v>3</v>
      </c>
      <c r="U324" t="str">
        <f>IF(Ecommerce_Sales[[#This Row],[Delivery_Time_Days]]&gt;7,"Delay",IF(Ecommerce_Sales[[#This Row],[Delivery_Time_Days]] = 0,"No delivery",IF(Ecommerce_Sales[[#This Row],[Delivery_Time_Days]]&lt;=7,"On-time")))</f>
        <v>On-time</v>
      </c>
      <c r="V324" s="7">
        <f>Ecommerce_Sales[[#This Row],[Profit]]/Ecommerce_Sales[[#This Row],[Total_Price]]</f>
        <v>0.30019646365422398</v>
      </c>
      <c r="W324" s="3">
        <v>764</v>
      </c>
      <c r="X324" s="3"/>
    </row>
    <row r="325" spans="1:24" x14ac:dyDescent="0.25">
      <c r="A325" s="1" t="s">
        <v>2903</v>
      </c>
      <c r="B325" s="1" t="s">
        <v>645</v>
      </c>
      <c r="C325" s="1" t="s">
        <v>646</v>
      </c>
      <c r="D325" s="1" t="s">
        <v>2904</v>
      </c>
      <c r="E325" s="1" t="s">
        <v>1946</v>
      </c>
      <c r="F325" s="2">
        <v>45213</v>
      </c>
      <c r="G325" s="2">
        <v>45597</v>
      </c>
      <c r="H325" s="2" t="str">
        <f>TEXT(Ecommerce_Sales[[#This Row],[Order_Date]],"mmmm")</f>
        <v>November</v>
      </c>
      <c r="I325" s="2" t="str">
        <f>TEXT(Ecommerce_Sales[[#This Row],[Order_Date]],"yyyy")</f>
        <v>2024</v>
      </c>
      <c r="J325" s="2" t="str">
        <f>TEXT(Ecommerce_Sales[[#This Row],[Order_Date]],"mmmm")</f>
        <v>November</v>
      </c>
      <c r="K325" s="1" t="s">
        <v>1947</v>
      </c>
      <c r="L325" s="1" t="s">
        <v>2905</v>
      </c>
      <c r="M325" s="1" t="s">
        <v>2047</v>
      </c>
      <c r="N325" s="1" t="s">
        <v>1989</v>
      </c>
      <c r="O325" s="3">
        <v>1447</v>
      </c>
      <c r="P325">
        <v>1</v>
      </c>
      <c r="Q325" s="3">
        <v>1447</v>
      </c>
      <c r="R325" s="1" t="s">
        <v>1951</v>
      </c>
      <c r="S325" s="3">
        <v>110</v>
      </c>
      <c r="T325">
        <v>7</v>
      </c>
      <c r="U325" t="str">
        <f>IF(Ecommerce_Sales[[#This Row],[Delivery_Time_Days]]&gt;7,"Delay",IF(Ecommerce_Sales[[#This Row],[Delivery_Time_Days]] = 0,"No delivery",IF(Ecommerce_Sales[[#This Row],[Delivery_Time_Days]]&lt;=7,"On-time")))</f>
        <v>On-time</v>
      </c>
      <c r="V325" s="7">
        <f>Ecommerce_Sales[[#This Row],[Profit]]/Ecommerce_Sales[[#This Row],[Total_Price]]</f>
        <v>0.25017277125086385</v>
      </c>
      <c r="W325" s="3">
        <v>362</v>
      </c>
      <c r="X325" s="3"/>
    </row>
    <row r="326" spans="1:24" x14ac:dyDescent="0.25">
      <c r="A326" s="1" t="s">
        <v>2906</v>
      </c>
      <c r="B326" s="1" t="s">
        <v>460</v>
      </c>
      <c r="C326" s="1" t="s">
        <v>461</v>
      </c>
      <c r="D326" s="1" t="s">
        <v>2090</v>
      </c>
      <c r="E326" s="1" t="s">
        <v>1961</v>
      </c>
      <c r="F326" s="2">
        <v>45201</v>
      </c>
      <c r="G326" s="2">
        <v>44986</v>
      </c>
      <c r="H326" s="2" t="str">
        <f>TEXT(Ecommerce_Sales[[#This Row],[Order_Date]],"mmmm")</f>
        <v>March</v>
      </c>
      <c r="I326" s="2" t="str">
        <f>TEXT(Ecommerce_Sales[[#This Row],[Order_Date]],"yyyy")</f>
        <v>2023</v>
      </c>
      <c r="J326" s="2" t="str">
        <f>TEXT(Ecommerce_Sales[[#This Row],[Order_Date]],"mmmm")</f>
        <v>March</v>
      </c>
      <c r="K326" s="1" t="s">
        <v>1986</v>
      </c>
      <c r="L326" s="1" t="s">
        <v>2871</v>
      </c>
      <c r="M326" s="1" t="s">
        <v>1983</v>
      </c>
      <c r="N326" s="1" t="s">
        <v>1950</v>
      </c>
      <c r="O326" s="3">
        <v>117</v>
      </c>
      <c r="P326">
        <v>2</v>
      </c>
      <c r="Q326" s="3">
        <v>233</v>
      </c>
      <c r="R326" s="1" t="s">
        <v>2016</v>
      </c>
      <c r="S326" s="3">
        <v>22</v>
      </c>
      <c r="U326" t="str">
        <f>IF(Ecommerce_Sales[[#This Row],[Delivery_Time_Days]]&gt;7,"Delay",IF(Ecommerce_Sales[[#This Row],[Delivery_Time_Days]] = 0,"No delivery",IF(Ecommerce_Sales[[#This Row],[Delivery_Time_Days]]&lt;=7,"On-time")))</f>
        <v>No delivery</v>
      </c>
      <c r="V326" s="7">
        <f>Ecommerce_Sales[[#This Row],[Profit]]/Ecommerce_Sales[[#This Row],[Total_Price]]</f>
        <v>0.39914163090128757</v>
      </c>
      <c r="W326" s="3">
        <v>93</v>
      </c>
      <c r="X326" s="3"/>
    </row>
    <row r="327" spans="1:24" x14ac:dyDescent="0.25">
      <c r="A327" s="1" t="s">
        <v>2907</v>
      </c>
      <c r="B327" s="1" t="s">
        <v>639</v>
      </c>
      <c r="C327" s="1" t="s">
        <v>640</v>
      </c>
      <c r="D327" s="1" t="s">
        <v>2908</v>
      </c>
      <c r="E327" s="1" t="s">
        <v>1954</v>
      </c>
      <c r="F327" s="2">
        <v>45594</v>
      </c>
      <c r="G327" s="2">
        <v>45140</v>
      </c>
      <c r="H327" s="2" t="str">
        <f>TEXT(Ecommerce_Sales[[#This Row],[Order_Date]],"mmmm")</f>
        <v>August</v>
      </c>
      <c r="I327" s="2" t="str">
        <f>TEXT(Ecommerce_Sales[[#This Row],[Order_Date]],"yyyy")</f>
        <v>2023</v>
      </c>
      <c r="J327" s="2" t="str">
        <f>TEXT(Ecommerce_Sales[[#This Row],[Order_Date]],"mmmm")</f>
        <v>August</v>
      </c>
      <c r="K327" s="1" t="s">
        <v>1947</v>
      </c>
      <c r="L327" s="1" t="s">
        <v>2909</v>
      </c>
      <c r="M327" s="1" t="s">
        <v>2043</v>
      </c>
      <c r="N327" s="1" t="s">
        <v>1989</v>
      </c>
      <c r="O327" s="3">
        <v>188</v>
      </c>
      <c r="P327">
        <v>5</v>
      </c>
      <c r="Q327" s="3">
        <v>942</v>
      </c>
      <c r="R327" s="1" t="s">
        <v>1958</v>
      </c>
      <c r="S327" s="3">
        <v>82</v>
      </c>
      <c r="T327">
        <v>6</v>
      </c>
      <c r="U327" t="str">
        <f>IF(Ecommerce_Sales[[#This Row],[Delivery_Time_Days]]&gt;7,"Delay",IF(Ecommerce_Sales[[#This Row],[Delivery_Time_Days]] = 0,"No delivery",IF(Ecommerce_Sales[[#This Row],[Delivery_Time_Days]]&lt;=7,"On-time")))</f>
        <v>On-time</v>
      </c>
      <c r="V327" s="7">
        <f>Ecommerce_Sales[[#This Row],[Profit]]/Ecommerce_Sales[[#This Row],[Total_Price]]</f>
        <v>0.2505307855626327</v>
      </c>
      <c r="W327" s="3">
        <v>236</v>
      </c>
      <c r="X327" s="3"/>
    </row>
    <row r="328" spans="1:24" x14ac:dyDescent="0.25">
      <c r="A328" s="1" t="s">
        <v>2910</v>
      </c>
      <c r="B328" s="1" t="s">
        <v>1713</v>
      </c>
      <c r="C328" s="1" t="s">
        <v>1714</v>
      </c>
      <c r="D328" s="1" t="s">
        <v>2911</v>
      </c>
      <c r="E328" s="1" t="s">
        <v>2005</v>
      </c>
      <c r="F328" s="2">
        <v>45480</v>
      </c>
      <c r="G328" s="2">
        <v>45258</v>
      </c>
      <c r="H328" s="2" t="str">
        <f>TEXT(Ecommerce_Sales[[#This Row],[Order_Date]],"mmmm")</f>
        <v>November</v>
      </c>
      <c r="I328" s="2" t="str">
        <f>TEXT(Ecommerce_Sales[[#This Row],[Order_Date]],"yyyy")</f>
        <v>2023</v>
      </c>
      <c r="J328" s="2" t="str">
        <f>TEXT(Ecommerce_Sales[[#This Row],[Order_Date]],"mmmm")</f>
        <v>November</v>
      </c>
      <c r="K328" s="1" t="s">
        <v>1947</v>
      </c>
      <c r="L328" s="1" t="s">
        <v>2912</v>
      </c>
      <c r="M328" s="1" t="s">
        <v>1998</v>
      </c>
      <c r="N328" s="1" t="s">
        <v>1973</v>
      </c>
      <c r="O328" s="3">
        <v>32</v>
      </c>
      <c r="P328">
        <v>1</v>
      </c>
      <c r="Q328" s="3">
        <v>32</v>
      </c>
      <c r="R328" s="1" t="s">
        <v>1951</v>
      </c>
      <c r="S328" s="3">
        <v>2</v>
      </c>
      <c r="T328">
        <v>4</v>
      </c>
      <c r="U328" t="str">
        <f>IF(Ecommerce_Sales[[#This Row],[Delivery_Time_Days]]&gt;7,"Delay",IF(Ecommerce_Sales[[#This Row],[Delivery_Time_Days]] = 0,"No delivery",IF(Ecommerce_Sales[[#This Row],[Delivery_Time_Days]]&lt;=7,"On-time")))</f>
        <v>On-time</v>
      </c>
      <c r="V328" s="7">
        <f>Ecommerce_Sales[[#This Row],[Profit]]/Ecommerce_Sales[[#This Row],[Total_Price]]</f>
        <v>0.3125</v>
      </c>
      <c r="W328" s="3">
        <v>10</v>
      </c>
      <c r="X328" s="3"/>
    </row>
    <row r="329" spans="1:24" x14ac:dyDescent="0.25">
      <c r="A329" s="1" t="s">
        <v>2913</v>
      </c>
      <c r="B329" s="1" t="s">
        <v>1731</v>
      </c>
      <c r="C329" s="1" t="s">
        <v>1732</v>
      </c>
      <c r="D329" s="1" t="s">
        <v>2914</v>
      </c>
      <c r="E329" s="1" t="s">
        <v>1966</v>
      </c>
      <c r="F329" s="2">
        <v>45424</v>
      </c>
      <c r="G329" s="2">
        <v>45309</v>
      </c>
      <c r="H329" s="2" t="str">
        <f>TEXT(Ecommerce_Sales[[#This Row],[Order_Date]],"mmmm")</f>
        <v>January</v>
      </c>
      <c r="I329" s="2" t="str">
        <f>TEXT(Ecommerce_Sales[[#This Row],[Order_Date]],"yyyy")</f>
        <v>2024</v>
      </c>
      <c r="J329" s="2" t="str">
        <f>TEXT(Ecommerce_Sales[[#This Row],[Order_Date]],"mmmm")</f>
        <v>January</v>
      </c>
      <c r="K329" s="1" t="s">
        <v>1986</v>
      </c>
      <c r="L329" s="1" t="s">
        <v>2915</v>
      </c>
      <c r="M329" s="1" t="s">
        <v>1983</v>
      </c>
      <c r="N329" s="1" t="s">
        <v>1950</v>
      </c>
      <c r="O329" s="3">
        <v>875</v>
      </c>
      <c r="P329">
        <v>3</v>
      </c>
      <c r="Q329" s="3">
        <v>2625</v>
      </c>
      <c r="R329" s="1" t="s">
        <v>1958</v>
      </c>
      <c r="S329" s="3">
        <v>217</v>
      </c>
      <c r="U329" t="str">
        <f>IF(Ecommerce_Sales[[#This Row],[Delivery_Time_Days]]&gt;7,"Delay",IF(Ecommerce_Sales[[#This Row],[Delivery_Time_Days]] = 0,"No delivery",IF(Ecommerce_Sales[[#This Row],[Delivery_Time_Days]]&lt;=7,"On-time")))</f>
        <v>No delivery</v>
      </c>
      <c r="V329" s="7">
        <f>Ecommerce_Sales[[#This Row],[Profit]]/Ecommerce_Sales[[#This Row],[Total_Price]]</f>
        <v>0.4</v>
      </c>
      <c r="W329" s="3">
        <v>1050</v>
      </c>
      <c r="X329" s="3"/>
    </row>
    <row r="330" spans="1:24" x14ac:dyDescent="0.25">
      <c r="A330" s="1" t="s">
        <v>2916</v>
      </c>
      <c r="B330" s="1" t="s">
        <v>920</v>
      </c>
      <c r="C330" s="1" t="s">
        <v>921</v>
      </c>
      <c r="D330" s="1" t="s">
        <v>2917</v>
      </c>
      <c r="E330" s="1" t="s">
        <v>1966</v>
      </c>
      <c r="F330" s="2">
        <v>45189</v>
      </c>
      <c r="G330" s="2">
        <v>45177</v>
      </c>
      <c r="H330" s="2" t="str">
        <f>TEXT(Ecommerce_Sales[[#This Row],[Order_Date]],"mmmm")</f>
        <v>September</v>
      </c>
      <c r="I330" s="2" t="str">
        <f>TEXT(Ecommerce_Sales[[#This Row],[Order_Date]],"yyyy")</f>
        <v>2023</v>
      </c>
      <c r="J330" s="2" t="str">
        <f>TEXT(Ecommerce_Sales[[#This Row],[Order_Date]],"mmmm")</f>
        <v>September</v>
      </c>
      <c r="K330" s="1" t="s">
        <v>1947</v>
      </c>
      <c r="L330" s="1" t="s">
        <v>2918</v>
      </c>
      <c r="M330" s="1" t="s">
        <v>2104</v>
      </c>
      <c r="N330" s="1" t="s">
        <v>1978</v>
      </c>
      <c r="O330" s="3">
        <v>968</v>
      </c>
      <c r="P330">
        <v>3</v>
      </c>
      <c r="Q330" s="3">
        <v>2903</v>
      </c>
      <c r="R330" s="1" t="s">
        <v>1958</v>
      </c>
      <c r="S330" s="3">
        <v>390</v>
      </c>
      <c r="T330">
        <v>6</v>
      </c>
      <c r="U330" t="str">
        <f>IF(Ecommerce_Sales[[#This Row],[Delivery_Time_Days]]&gt;7,"Delay",IF(Ecommerce_Sales[[#This Row],[Delivery_Time_Days]] = 0,"No delivery",IF(Ecommerce_Sales[[#This Row],[Delivery_Time_Days]]&lt;=7,"On-time")))</f>
        <v>On-time</v>
      </c>
      <c r="V330" s="7">
        <f>Ecommerce_Sales[[#This Row],[Profit]]/Ecommerce_Sales[[#This Row],[Total_Price]]</f>
        <v>0.34998277643816739</v>
      </c>
      <c r="W330" s="3">
        <v>1016</v>
      </c>
      <c r="X330" s="3"/>
    </row>
    <row r="331" spans="1:24" x14ac:dyDescent="0.25">
      <c r="A331" s="1" t="s">
        <v>2919</v>
      </c>
      <c r="B331" s="1" t="s">
        <v>984</v>
      </c>
      <c r="C331" s="1" t="s">
        <v>985</v>
      </c>
      <c r="D331" s="1" t="s">
        <v>2920</v>
      </c>
      <c r="E331" s="1" t="s">
        <v>1961</v>
      </c>
      <c r="F331" s="2">
        <v>45528</v>
      </c>
      <c r="G331" s="2">
        <v>45569</v>
      </c>
      <c r="H331" s="2" t="str">
        <f>TEXT(Ecommerce_Sales[[#This Row],[Order_Date]],"mmmm")</f>
        <v>October</v>
      </c>
      <c r="I331" s="2" t="str">
        <f>TEXT(Ecommerce_Sales[[#This Row],[Order_Date]],"yyyy")</f>
        <v>2024</v>
      </c>
      <c r="J331" s="2" t="str">
        <f>TEXT(Ecommerce_Sales[[#This Row],[Order_Date]],"mmmm")</f>
        <v>October</v>
      </c>
      <c r="K331" s="1" t="s">
        <v>1947</v>
      </c>
      <c r="L331" s="1" t="s">
        <v>2921</v>
      </c>
      <c r="M331" s="1" t="s">
        <v>1983</v>
      </c>
      <c r="N331" s="1" t="s">
        <v>1950</v>
      </c>
      <c r="O331" s="3">
        <v>529</v>
      </c>
      <c r="P331">
        <v>3</v>
      </c>
      <c r="Q331" s="3">
        <v>1587</v>
      </c>
      <c r="R331" s="1" t="s">
        <v>1951</v>
      </c>
      <c r="S331" s="3">
        <v>176</v>
      </c>
      <c r="T331">
        <v>2</v>
      </c>
      <c r="U331" t="str">
        <f>IF(Ecommerce_Sales[[#This Row],[Delivery_Time_Days]]&gt;7,"Delay",IF(Ecommerce_Sales[[#This Row],[Delivery_Time_Days]] = 0,"No delivery",IF(Ecommerce_Sales[[#This Row],[Delivery_Time_Days]]&lt;=7,"On-time")))</f>
        <v>On-time</v>
      </c>
      <c r="V331" s="7">
        <f>Ecommerce_Sales[[#This Row],[Profit]]/Ecommerce_Sales[[#This Row],[Total_Price]]</f>
        <v>0.40012602394454949</v>
      </c>
      <c r="W331" s="3">
        <v>635</v>
      </c>
      <c r="X331" s="3"/>
    </row>
    <row r="332" spans="1:24" x14ac:dyDescent="0.25">
      <c r="A332" s="1" t="s">
        <v>2922</v>
      </c>
      <c r="B332" s="1" t="s">
        <v>810</v>
      </c>
      <c r="C332" s="1" t="s">
        <v>811</v>
      </c>
      <c r="D332" s="1" t="s">
        <v>2261</v>
      </c>
      <c r="E332" s="1" t="s">
        <v>1981</v>
      </c>
      <c r="F332" s="2">
        <v>45228</v>
      </c>
      <c r="G332" s="2">
        <v>45294</v>
      </c>
      <c r="H332" s="2" t="str">
        <f>TEXT(Ecommerce_Sales[[#This Row],[Order_Date]],"mmmm")</f>
        <v>January</v>
      </c>
      <c r="I332" s="2" t="str">
        <f>TEXT(Ecommerce_Sales[[#This Row],[Order_Date]],"yyyy")</f>
        <v>2024</v>
      </c>
      <c r="J332" s="2" t="str">
        <f>TEXT(Ecommerce_Sales[[#This Row],[Order_Date]],"mmmm")</f>
        <v>January</v>
      </c>
      <c r="K332" s="1" t="s">
        <v>1947</v>
      </c>
      <c r="L332" s="1" t="s">
        <v>2923</v>
      </c>
      <c r="M332" s="1" t="s">
        <v>2002</v>
      </c>
      <c r="N332" s="1" t="s">
        <v>1989</v>
      </c>
      <c r="O332" s="3">
        <v>412</v>
      </c>
      <c r="P332">
        <v>1</v>
      </c>
      <c r="Q332" s="3">
        <v>412</v>
      </c>
      <c r="R332" s="1" t="s">
        <v>2016</v>
      </c>
      <c r="S332" s="3">
        <v>27</v>
      </c>
      <c r="T332">
        <v>8</v>
      </c>
      <c r="U332" t="str">
        <f>IF(Ecommerce_Sales[[#This Row],[Delivery_Time_Days]]&gt;7,"Delay",IF(Ecommerce_Sales[[#This Row],[Delivery_Time_Days]] = 0,"No delivery",IF(Ecommerce_Sales[[#This Row],[Delivery_Time_Days]]&lt;=7,"On-time")))</f>
        <v>Delay</v>
      </c>
      <c r="V332" s="7">
        <f>Ecommerce_Sales[[#This Row],[Profit]]/Ecommerce_Sales[[#This Row],[Total_Price]]</f>
        <v>0.25</v>
      </c>
      <c r="W332" s="3">
        <v>103</v>
      </c>
      <c r="X332" s="3"/>
    </row>
    <row r="333" spans="1:24" x14ac:dyDescent="0.25">
      <c r="A333" s="1" t="s">
        <v>2924</v>
      </c>
      <c r="B333" s="1" t="s">
        <v>350</v>
      </c>
      <c r="C333" s="1" t="s">
        <v>351</v>
      </c>
      <c r="D333" s="1" t="s">
        <v>2925</v>
      </c>
      <c r="E333" s="1" t="s">
        <v>1996</v>
      </c>
      <c r="F333" s="2">
        <v>45145</v>
      </c>
      <c r="G333" s="2">
        <v>45136</v>
      </c>
      <c r="H333" s="2" t="str">
        <f>TEXT(Ecommerce_Sales[[#This Row],[Order_Date]],"mmmm")</f>
        <v>July</v>
      </c>
      <c r="I333" s="2" t="str">
        <f>TEXT(Ecommerce_Sales[[#This Row],[Order_Date]],"yyyy")</f>
        <v>2023</v>
      </c>
      <c r="J333" s="2" t="str">
        <f>TEXT(Ecommerce_Sales[[#This Row],[Order_Date]],"mmmm")</f>
        <v>July</v>
      </c>
      <c r="K333" s="1" t="s">
        <v>1947</v>
      </c>
      <c r="L333" s="1" t="s">
        <v>2926</v>
      </c>
      <c r="M333" s="1" t="s">
        <v>2104</v>
      </c>
      <c r="N333" s="1" t="s">
        <v>1978</v>
      </c>
      <c r="O333" s="3">
        <v>868</v>
      </c>
      <c r="P333">
        <v>5</v>
      </c>
      <c r="Q333" s="3">
        <v>4338</v>
      </c>
      <c r="R333" s="1" t="s">
        <v>1951</v>
      </c>
      <c r="S333" s="3">
        <v>539</v>
      </c>
      <c r="T333">
        <v>9</v>
      </c>
      <c r="U333" t="str">
        <f>IF(Ecommerce_Sales[[#This Row],[Delivery_Time_Days]]&gt;7,"Delay",IF(Ecommerce_Sales[[#This Row],[Delivery_Time_Days]] = 0,"No delivery",IF(Ecommerce_Sales[[#This Row],[Delivery_Time_Days]]&lt;=7,"On-time")))</f>
        <v>Delay</v>
      </c>
      <c r="V333" s="7">
        <f>Ecommerce_Sales[[#This Row],[Profit]]/Ecommerce_Sales[[#This Row],[Total_Price]]</f>
        <v>0.34993084370677729</v>
      </c>
      <c r="W333" s="3">
        <v>1518</v>
      </c>
      <c r="X333" s="3"/>
    </row>
    <row r="334" spans="1:24" x14ac:dyDescent="0.25">
      <c r="A334" s="1" t="s">
        <v>2927</v>
      </c>
      <c r="B334" s="1" t="s">
        <v>922</v>
      </c>
      <c r="C334" s="1" t="s">
        <v>923</v>
      </c>
      <c r="D334" s="1" t="s">
        <v>2928</v>
      </c>
      <c r="E334" s="1" t="s">
        <v>1946</v>
      </c>
      <c r="F334" s="2">
        <v>45122</v>
      </c>
      <c r="G334" s="2">
        <v>45428</v>
      </c>
      <c r="H334" s="2" t="str">
        <f>TEXT(Ecommerce_Sales[[#This Row],[Order_Date]],"mmmm")</f>
        <v>May</v>
      </c>
      <c r="I334" s="2" t="str">
        <f>TEXT(Ecommerce_Sales[[#This Row],[Order_Date]],"yyyy")</f>
        <v>2024</v>
      </c>
      <c r="J334" s="2" t="str">
        <f>TEXT(Ecommerce_Sales[[#This Row],[Order_Date]],"mmmm")</f>
        <v>May</v>
      </c>
      <c r="K334" s="1" t="s">
        <v>1947</v>
      </c>
      <c r="L334" s="1" t="s">
        <v>2929</v>
      </c>
      <c r="M334" s="1" t="s">
        <v>1988</v>
      </c>
      <c r="N334" s="1" t="s">
        <v>1989</v>
      </c>
      <c r="O334" s="3">
        <v>1009</v>
      </c>
      <c r="P334">
        <v>2</v>
      </c>
      <c r="Q334" s="3">
        <v>2018</v>
      </c>
      <c r="R334" s="1" t="s">
        <v>2016</v>
      </c>
      <c r="S334" s="3">
        <v>272</v>
      </c>
      <c r="T334">
        <v>10</v>
      </c>
      <c r="U334" t="str">
        <f>IF(Ecommerce_Sales[[#This Row],[Delivery_Time_Days]]&gt;7,"Delay",IF(Ecommerce_Sales[[#This Row],[Delivery_Time_Days]] = 0,"No delivery",IF(Ecommerce_Sales[[#This Row],[Delivery_Time_Days]]&lt;=7,"On-time")))</f>
        <v>Delay</v>
      </c>
      <c r="V334" s="7">
        <f>Ecommerce_Sales[[#This Row],[Profit]]/Ecommerce_Sales[[#This Row],[Total_Price]]</f>
        <v>0.24975222993062438</v>
      </c>
      <c r="W334" s="3">
        <v>504</v>
      </c>
      <c r="X334" s="3"/>
    </row>
    <row r="335" spans="1:24" x14ac:dyDescent="0.25">
      <c r="A335" s="1" t="s">
        <v>2930</v>
      </c>
      <c r="B335" s="1" t="s">
        <v>817</v>
      </c>
      <c r="C335" s="1" t="s">
        <v>818</v>
      </c>
      <c r="D335" s="1" t="s">
        <v>2448</v>
      </c>
      <c r="E335" s="1" t="s">
        <v>1996</v>
      </c>
      <c r="F335" s="2">
        <v>45228</v>
      </c>
      <c r="G335" s="2">
        <v>45058</v>
      </c>
      <c r="H335" s="2" t="str">
        <f>TEXT(Ecommerce_Sales[[#This Row],[Order_Date]],"mmmm")</f>
        <v>May</v>
      </c>
      <c r="I335" s="2" t="str">
        <f>TEXT(Ecommerce_Sales[[#This Row],[Order_Date]],"yyyy")</f>
        <v>2023</v>
      </c>
      <c r="J335" s="2" t="str">
        <f>TEXT(Ecommerce_Sales[[#This Row],[Order_Date]],"mmmm")</f>
        <v>May</v>
      </c>
      <c r="K335" s="1" t="s">
        <v>1947</v>
      </c>
      <c r="L335" s="1" t="s">
        <v>2446</v>
      </c>
      <c r="M335" s="1" t="s">
        <v>2043</v>
      </c>
      <c r="N335" s="1" t="s">
        <v>1989</v>
      </c>
      <c r="O335" s="3">
        <v>240</v>
      </c>
      <c r="P335">
        <v>4</v>
      </c>
      <c r="Q335" s="3">
        <v>959</v>
      </c>
      <c r="R335" s="1" t="s">
        <v>1958</v>
      </c>
      <c r="S335" s="3">
        <v>77</v>
      </c>
      <c r="T335">
        <v>9</v>
      </c>
      <c r="U335" t="str">
        <f>IF(Ecommerce_Sales[[#This Row],[Delivery_Time_Days]]&gt;7,"Delay",IF(Ecommerce_Sales[[#This Row],[Delivery_Time_Days]] = 0,"No delivery",IF(Ecommerce_Sales[[#This Row],[Delivery_Time_Days]]&lt;=7,"On-time")))</f>
        <v>Delay</v>
      </c>
      <c r="V335" s="7">
        <f>Ecommerce_Sales[[#This Row],[Profit]]/Ecommerce_Sales[[#This Row],[Total_Price]]</f>
        <v>0.25026068821689262</v>
      </c>
      <c r="W335" s="3">
        <v>240</v>
      </c>
      <c r="X335" s="3"/>
    </row>
    <row r="336" spans="1:24" x14ac:dyDescent="0.25">
      <c r="A336" s="1" t="s">
        <v>2931</v>
      </c>
      <c r="B336" s="1" t="s">
        <v>1577</v>
      </c>
      <c r="C336" s="1" t="s">
        <v>1578</v>
      </c>
      <c r="D336" s="1" t="s">
        <v>2932</v>
      </c>
      <c r="E336" s="1" t="s">
        <v>2005</v>
      </c>
      <c r="F336" s="2">
        <v>45113</v>
      </c>
      <c r="G336" s="2">
        <v>45373</v>
      </c>
      <c r="H336" s="2" t="str">
        <f>TEXT(Ecommerce_Sales[[#This Row],[Order_Date]],"mmmm")</f>
        <v>March</v>
      </c>
      <c r="I336" s="2" t="str">
        <f>TEXT(Ecommerce_Sales[[#This Row],[Order_Date]],"yyyy")</f>
        <v>2024</v>
      </c>
      <c r="J336" s="2" t="str">
        <f>TEXT(Ecommerce_Sales[[#This Row],[Order_Date]],"mmmm")</f>
        <v>March</v>
      </c>
      <c r="K336" s="1" t="s">
        <v>1947</v>
      </c>
      <c r="L336" s="1" t="s">
        <v>2933</v>
      </c>
      <c r="M336" s="1" t="s">
        <v>2065</v>
      </c>
      <c r="N336" s="1" t="s">
        <v>1978</v>
      </c>
      <c r="O336" s="3">
        <v>925</v>
      </c>
      <c r="P336">
        <v>2</v>
      </c>
      <c r="Q336" s="3">
        <v>1850</v>
      </c>
      <c r="R336" s="1" t="s">
        <v>1958</v>
      </c>
      <c r="S336" s="3">
        <v>95</v>
      </c>
      <c r="T336">
        <v>4</v>
      </c>
      <c r="U336" t="str">
        <f>IF(Ecommerce_Sales[[#This Row],[Delivery_Time_Days]]&gt;7,"Delay",IF(Ecommerce_Sales[[#This Row],[Delivery_Time_Days]] = 0,"No delivery",IF(Ecommerce_Sales[[#This Row],[Delivery_Time_Days]]&lt;=7,"On-time")))</f>
        <v>On-time</v>
      </c>
      <c r="V336" s="7">
        <f>Ecommerce_Sales[[#This Row],[Profit]]/Ecommerce_Sales[[#This Row],[Total_Price]]</f>
        <v>0.35027027027027025</v>
      </c>
      <c r="W336" s="3">
        <v>648</v>
      </c>
      <c r="X336" s="3"/>
    </row>
    <row r="337" spans="1:24" x14ac:dyDescent="0.25">
      <c r="A337" s="1" t="s">
        <v>2934</v>
      </c>
      <c r="B337" s="1" t="s">
        <v>1724</v>
      </c>
      <c r="C337" s="1" t="s">
        <v>1725</v>
      </c>
      <c r="D337" s="1" t="s">
        <v>2935</v>
      </c>
      <c r="E337" s="1" t="s">
        <v>2005</v>
      </c>
      <c r="F337" s="2">
        <v>45574</v>
      </c>
      <c r="G337" s="2">
        <v>45319</v>
      </c>
      <c r="H337" s="2" t="str">
        <f>TEXT(Ecommerce_Sales[[#This Row],[Order_Date]],"mmmm")</f>
        <v>January</v>
      </c>
      <c r="I337" s="2" t="str">
        <f>TEXT(Ecommerce_Sales[[#This Row],[Order_Date]],"yyyy")</f>
        <v>2024</v>
      </c>
      <c r="J337" s="2" t="str">
        <f>TEXT(Ecommerce_Sales[[#This Row],[Order_Date]],"mmmm")</f>
        <v>January</v>
      </c>
      <c r="K337" s="1" t="s">
        <v>1947</v>
      </c>
      <c r="L337" s="1" t="s">
        <v>2936</v>
      </c>
      <c r="M337" s="1" t="s">
        <v>2247</v>
      </c>
      <c r="N337" s="1" t="s">
        <v>1957</v>
      </c>
      <c r="O337" s="3">
        <v>407</v>
      </c>
      <c r="P337">
        <v>2</v>
      </c>
      <c r="Q337" s="3">
        <v>814</v>
      </c>
      <c r="R337" s="1" t="s">
        <v>1951</v>
      </c>
      <c r="S337" s="3">
        <v>119</v>
      </c>
      <c r="T337">
        <v>5</v>
      </c>
      <c r="U337" t="str">
        <f>IF(Ecommerce_Sales[[#This Row],[Delivery_Time_Days]]&gt;7,"Delay",IF(Ecommerce_Sales[[#This Row],[Delivery_Time_Days]] = 0,"No delivery",IF(Ecommerce_Sales[[#This Row],[Delivery_Time_Days]]&lt;=7,"On-time")))</f>
        <v>On-time</v>
      </c>
      <c r="V337" s="7">
        <f>Ecommerce_Sales[[#This Row],[Profit]]/Ecommerce_Sales[[#This Row],[Total_Price]]</f>
        <v>0.14987714987714987</v>
      </c>
      <c r="W337" s="3">
        <v>122</v>
      </c>
      <c r="X337" s="3"/>
    </row>
    <row r="338" spans="1:24" x14ac:dyDescent="0.25">
      <c r="A338" s="1" t="s">
        <v>2937</v>
      </c>
      <c r="B338" s="1" t="s">
        <v>1264</v>
      </c>
      <c r="C338" s="1" t="s">
        <v>1265</v>
      </c>
      <c r="D338" s="1" t="s">
        <v>2816</v>
      </c>
      <c r="E338" s="1" t="s">
        <v>1946</v>
      </c>
      <c r="F338" s="2">
        <v>45174</v>
      </c>
      <c r="G338" s="2">
        <v>45093</v>
      </c>
      <c r="H338" s="2" t="str">
        <f>TEXT(Ecommerce_Sales[[#This Row],[Order_Date]],"mmmm")</f>
        <v>June</v>
      </c>
      <c r="I338" s="2" t="str">
        <f>TEXT(Ecommerce_Sales[[#This Row],[Order_Date]],"yyyy")</f>
        <v>2023</v>
      </c>
      <c r="J338" s="2" t="str">
        <f>TEXT(Ecommerce_Sales[[#This Row],[Order_Date]],"mmmm")</f>
        <v>June</v>
      </c>
      <c r="K338" s="1" t="s">
        <v>1986</v>
      </c>
      <c r="L338" s="1" t="s">
        <v>2938</v>
      </c>
      <c r="M338" s="1" t="s">
        <v>2247</v>
      </c>
      <c r="N338" s="1" t="s">
        <v>1957</v>
      </c>
      <c r="O338" s="3">
        <v>1197</v>
      </c>
      <c r="P338">
        <v>4</v>
      </c>
      <c r="Q338" s="3">
        <v>4786</v>
      </c>
      <c r="R338" s="1" t="s">
        <v>1951</v>
      </c>
      <c r="S338" s="3">
        <v>442</v>
      </c>
      <c r="U338" t="str">
        <f>IF(Ecommerce_Sales[[#This Row],[Delivery_Time_Days]]&gt;7,"Delay",IF(Ecommerce_Sales[[#This Row],[Delivery_Time_Days]] = 0,"No delivery",IF(Ecommerce_Sales[[#This Row],[Delivery_Time_Days]]&lt;=7,"On-time")))</f>
        <v>No delivery</v>
      </c>
      <c r="V338" s="7">
        <f>Ecommerce_Sales[[#This Row],[Profit]]/Ecommerce_Sales[[#This Row],[Total_Price]]</f>
        <v>0.15002089427496865</v>
      </c>
      <c r="W338" s="3">
        <v>718</v>
      </c>
      <c r="X338" s="3"/>
    </row>
    <row r="339" spans="1:24" x14ac:dyDescent="0.25">
      <c r="A339" s="1" t="s">
        <v>2939</v>
      </c>
      <c r="B339" s="1" t="s">
        <v>1311</v>
      </c>
      <c r="C339" s="1" t="s">
        <v>1312</v>
      </c>
      <c r="D339" s="1" t="s">
        <v>2940</v>
      </c>
      <c r="E339" s="1" t="s">
        <v>1996</v>
      </c>
      <c r="F339" s="2">
        <v>45201</v>
      </c>
      <c r="G339" s="2">
        <v>45150</v>
      </c>
      <c r="H339" s="2" t="str">
        <f>TEXT(Ecommerce_Sales[[#This Row],[Order_Date]],"mmmm")</f>
        <v>August</v>
      </c>
      <c r="I339" s="2" t="str">
        <f>TEXT(Ecommerce_Sales[[#This Row],[Order_Date]],"yyyy")</f>
        <v>2023</v>
      </c>
      <c r="J339" s="2" t="str">
        <f>TEXT(Ecommerce_Sales[[#This Row],[Order_Date]],"mmmm")</f>
        <v>August</v>
      </c>
      <c r="K339" s="1" t="s">
        <v>1947</v>
      </c>
      <c r="L339" s="1" t="s">
        <v>2941</v>
      </c>
      <c r="M339" s="1" t="s">
        <v>1968</v>
      </c>
      <c r="N339" s="1" t="s">
        <v>1957</v>
      </c>
      <c r="O339" s="3">
        <v>512</v>
      </c>
      <c r="P339">
        <v>3</v>
      </c>
      <c r="Q339" s="3">
        <v>1535</v>
      </c>
      <c r="R339" s="1" t="s">
        <v>1958</v>
      </c>
      <c r="S339" s="3">
        <v>166</v>
      </c>
      <c r="T339">
        <v>9</v>
      </c>
      <c r="U339" t="str">
        <f>IF(Ecommerce_Sales[[#This Row],[Delivery_Time_Days]]&gt;7,"Delay",IF(Ecommerce_Sales[[#This Row],[Delivery_Time_Days]] = 0,"No delivery",IF(Ecommerce_Sales[[#This Row],[Delivery_Time_Days]]&lt;=7,"On-time")))</f>
        <v>Delay</v>
      </c>
      <c r="V339" s="7">
        <f>Ecommerce_Sales[[#This Row],[Profit]]/Ecommerce_Sales[[#This Row],[Total_Price]]</f>
        <v>0.14983713355048861</v>
      </c>
      <c r="W339" s="3">
        <v>230</v>
      </c>
      <c r="X339" s="3"/>
    </row>
    <row r="340" spans="1:24" x14ac:dyDescent="0.25">
      <c r="A340" s="1" t="s">
        <v>2942</v>
      </c>
      <c r="B340" s="1" t="s">
        <v>781</v>
      </c>
      <c r="C340" s="1" t="s">
        <v>782</v>
      </c>
      <c r="D340" s="1" t="s">
        <v>2943</v>
      </c>
      <c r="E340" s="1" t="s">
        <v>1961</v>
      </c>
      <c r="F340" s="2">
        <v>45607</v>
      </c>
      <c r="G340" s="2">
        <v>45108</v>
      </c>
      <c r="H340" s="2" t="str">
        <f>TEXT(Ecommerce_Sales[[#This Row],[Order_Date]],"mmmm")</f>
        <v>July</v>
      </c>
      <c r="I340" s="2" t="str">
        <f>TEXT(Ecommerce_Sales[[#This Row],[Order_Date]],"yyyy")</f>
        <v>2023</v>
      </c>
      <c r="J340" s="2" t="str">
        <f>TEXT(Ecommerce_Sales[[#This Row],[Order_Date]],"mmmm")</f>
        <v>July</v>
      </c>
      <c r="K340" s="1" t="s">
        <v>1947</v>
      </c>
      <c r="L340" s="1" t="s">
        <v>2944</v>
      </c>
      <c r="M340" s="1" t="s">
        <v>2002</v>
      </c>
      <c r="N340" s="1" t="s">
        <v>1989</v>
      </c>
      <c r="O340" s="3">
        <v>632</v>
      </c>
      <c r="P340">
        <v>5</v>
      </c>
      <c r="Q340" s="3">
        <v>3158</v>
      </c>
      <c r="R340" s="1" t="s">
        <v>1958</v>
      </c>
      <c r="S340" s="3">
        <v>308</v>
      </c>
      <c r="T340">
        <v>2</v>
      </c>
      <c r="U340" t="str">
        <f>IF(Ecommerce_Sales[[#This Row],[Delivery_Time_Days]]&gt;7,"Delay",IF(Ecommerce_Sales[[#This Row],[Delivery_Time_Days]] = 0,"No delivery",IF(Ecommerce_Sales[[#This Row],[Delivery_Time_Days]]&lt;=7,"On-time")))</f>
        <v>On-time</v>
      </c>
      <c r="V340" s="7">
        <f>Ecommerce_Sales[[#This Row],[Profit]]/Ecommerce_Sales[[#This Row],[Total_Price]]</f>
        <v>0.24984167194426851</v>
      </c>
      <c r="W340" s="3">
        <v>789</v>
      </c>
      <c r="X340" s="3"/>
    </row>
    <row r="341" spans="1:24" x14ac:dyDescent="0.25">
      <c r="A341" s="1" t="s">
        <v>2945</v>
      </c>
      <c r="B341" s="1" t="s">
        <v>932</v>
      </c>
      <c r="C341" s="1" t="s">
        <v>933</v>
      </c>
      <c r="D341" s="1" t="s">
        <v>2946</v>
      </c>
      <c r="E341" s="1" t="s">
        <v>1981</v>
      </c>
      <c r="F341" s="2">
        <v>45589</v>
      </c>
      <c r="G341" s="2">
        <v>44934</v>
      </c>
      <c r="H341" s="2" t="str">
        <f>TEXT(Ecommerce_Sales[[#This Row],[Order_Date]],"mmmm")</f>
        <v>January</v>
      </c>
      <c r="I341" s="2" t="str">
        <f>TEXT(Ecommerce_Sales[[#This Row],[Order_Date]],"yyyy")</f>
        <v>2023</v>
      </c>
      <c r="J341" s="2" t="str">
        <f>TEXT(Ecommerce_Sales[[#This Row],[Order_Date]],"mmmm")</f>
        <v>January</v>
      </c>
      <c r="K341" s="1" t="s">
        <v>1992</v>
      </c>
      <c r="L341" s="1" t="s">
        <v>2947</v>
      </c>
      <c r="M341" s="1" t="s">
        <v>2047</v>
      </c>
      <c r="N341" s="1" t="s">
        <v>1989</v>
      </c>
      <c r="O341" s="3">
        <v>866</v>
      </c>
      <c r="P341">
        <v>1</v>
      </c>
      <c r="Q341" s="3">
        <v>866</v>
      </c>
      <c r="R341" s="1" t="s">
        <v>1951</v>
      </c>
      <c r="S341" s="3">
        <v>64</v>
      </c>
      <c r="U341" t="str">
        <f>IF(Ecommerce_Sales[[#This Row],[Delivery_Time_Days]]&gt;7,"Delay",IF(Ecommerce_Sales[[#This Row],[Delivery_Time_Days]] = 0,"No delivery",IF(Ecommerce_Sales[[#This Row],[Delivery_Time_Days]]&lt;=7,"On-time")))</f>
        <v>No delivery</v>
      </c>
      <c r="V341" s="7">
        <f>Ecommerce_Sales[[#This Row],[Profit]]/Ecommerce_Sales[[#This Row],[Total_Price]]</f>
        <v>0.24942263279445728</v>
      </c>
      <c r="W341" s="3">
        <v>216</v>
      </c>
      <c r="X341" s="3"/>
    </row>
    <row r="342" spans="1:24" x14ac:dyDescent="0.25">
      <c r="A342" s="1" t="s">
        <v>2948</v>
      </c>
      <c r="B342" s="1" t="s">
        <v>527</v>
      </c>
      <c r="C342" s="1" t="s">
        <v>528</v>
      </c>
      <c r="D342" s="1" t="s">
        <v>2949</v>
      </c>
      <c r="E342" s="1" t="s">
        <v>1966</v>
      </c>
      <c r="F342" s="2">
        <v>45404</v>
      </c>
      <c r="G342" s="2">
        <v>45122</v>
      </c>
      <c r="H342" s="2" t="str">
        <f>TEXT(Ecommerce_Sales[[#This Row],[Order_Date]],"mmmm")</f>
        <v>July</v>
      </c>
      <c r="I342" s="2" t="str">
        <f>TEXT(Ecommerce_Sales[[#This Row],[Order_Date]],"yyyy")</f>
        <v>2023</v>
      </c>
      <c r="J342" s="2" t="str">
        <f>TEXT(Ecommerce_Sales[[#This Row],[Order_Date]],"mmmm")</f>
        <v>July</v>
      </c>
      <c r="K342" s="1" t="s">
        <v>1947</v>
      </c>
      <c r="L342" s="1" t="s">
        <v>2950</v>
      </c>
      <c r="M342" s="1" t="s">
        <v>2030</v>
      </c>
      <c r="N342" s="1" t="s">
        <v>1978</v>
      </c>
      <c r="O342" s="3">
        <v>1268</v>
      </c>
      <c r="P342">
        <v>3</v>
      </c>
      <c r="Q342" s="3">
        <v>3805</v>
      </c>
      <c r="R342" s="1" t="s">
        <v>1958</v>
      </c>
      <c r="S342" s="3">
        <v>508</v>
      </c>
      <c r="T342">
        <v>8</v>
      </c>
      <c r="U342" t="str">
        <f>IF(Ecommerce_Sales[[#This Row],[Delivery_Time_Days]]&gt;7,"Delay",IF(Ecommerce_Sales[[#This Row],[Delivery_Time_Days]] = 0,"No delivery",IF(Ecommerce_Sales[[#This Row],[Delivery_Time_Days]]&lt;=7,"On-time")))</f>
        <v>Delay</v>
      </c>
      <c r="V342" s="7">
        <f>Ecommerce_Sales[[#This Row],[Profit]]/Ecommerce_Sales[[#This Row],[Total_Price]]</f>
        <v>0.35006570302233903</v>
      </c>
      <c r="W342" s="3">
        <v>1332</v>
      </c>
      <c r="X342" s="3"/>
    </row>
    <row r="343" spans="1:24" x14ac:dyDescent="0.25">
      <c r="A343" s="1" t="s">
        <v>2951</v>
      </c>
      <c r="B343" s="1" t="s">
        <v>553</v>
      </c>
      <c r="C343" s="1" t="s">
        <v>554</v>
      </c>
      <c r="D343" s="1" t="s">
        <v>1995</v>
      </c>
      <c r="E343" s="1" t="s">
        <v>1996</v>
      </c>
      <c r="F343" s="2">
        <v>45458</v>
      </c>
      <c r="G343" s="2">
        <v>45335</v>
      </c>
      <c r="H343" s="2" t="str">
        <f>TEXT(Ecommerce_Sales[[#This Row],[Order_Date]],"mmmm")</f>
        <v>February</v>
      </c>
      <c r="I343" s="2" t="str">
        <f>TEXT(Ecommerce_Sales[[#This Row],[Order_Date]],"yyyy")</f>
        <v>2024</v>
      </c>
      <c r="J343" s="2" t="str">
        <f>TEXT(Ecommerce_Sales[[#This Row],[Order_Date]],"mmmm")</f>
        <v>February</v>
      </c>
      <c r="K343" s="1" t="s">
        <v>1986</v>
      </c>
      <c r="L343" s="1" t="s">
        <v>2952</v>
      </c>
      <c r="M343" s="1" t="s">
        <v>2065</v>
      </c>
      <c r="N343" s="1" t="s">
        <v>1978</v>
      </c>
      <c r="O343" s="3">
        <v>202</v>
      </c>
      <c r="P343">
        <v>4</v>
      </c>
      <c r="Q343" s="3">
        <v>807</v>
      </c>
      <c r="R343" s="1" t="s">
        <v>1958</v>
      </c>
      <c r="S343" s="3">
        <v>75</v>
      </c>
      <c r="U343" t="str">
        <f>IF(Ecommerce_Sales[[#This Row],[Delivery_Time_Days]]&gt;7,"Delay",IF(Ecommerce_Sales[[#This Row],[Delivery_Time_Days]] = 0,"No delivery",IF(Ecommerce_Sales[[#This Row],[Delivery_Time_Days]]&lt;=7,"On-time")))</f>
        <v>No delivery</v>
      </c>
      <c r="V343" s="7">
        <f>Ecommerce_Sales[[#This Row],[Profit]]/Ecommerce_Sales[[#This Row],[Total_Price]]</f>
        <v>0.34944237918215615</v>
      </c>
      <c r="W343" s="3">
        <v>282</v>
      </c>
      <c r="X343" s="3"/>
    </row>
    <row r="344" spans="1:24" x14ac:dyDescent="0.25">
      <c r="A344" s="1" t="s">
        <v>2953</v>
      </c>
      <c r="B344" s="1" t="s">
        <v>474</v>
      </c>
      <c r="C344" s="1" t="s">
        <v>475</v>
      </c>
      <c r="D344" s="1" t="s">
        <v>2954</v>
      </c>
      <c r="E344" s="1" t="s">
        <v>1954</v>
      </c>
      <c r="F344" s="2">
        <v>45552</v>
      </c>
      <c r="G344" s="2">
        <v>45211</v>
      </c>
      <c r="H344" s="2" t="str">
        <f>TEXT(Ecommerce_Sales[[#This Row],[Order_Date]],"mmmm")</f>
        <v>October</v>
      </c>
      <c r="I344" s="2" t="str">
        <f>TEXT(Ecommerce_Sales[[#This Row],[Order_Date]],"yyyy")</f>
        <v>2023</v>
      </c>
      <c r="J344" s="2" t="str">
        <f>TEXT(Ecommerce_Sales[[#This Row],[Order_Date]],"mmmm")</f>
        <v>October</v>
      </c>
      <c r="K344" s="1" t="s">
        <v>1947</v>
      </c>
      <c r="L344" s="1" t="s">
        <v>2955</v>
      </c>
      <c r="M344" s="1" t="s">
        <v>2054</v>
      </c>
      <c r="N344" s="1" t="s">
        <v>1957</v>
      </c>
      <c r="O344" s="3">
        <v>650</v>
      </c>
      <c r="P344">
        <v>6</v>
      </c>
      <c r="Q344" s="3">
        <v>3900</v>
      </c>
      <c r="R344" s="1" t="s">
        <v>2016</v>
      </c>
      <c r="S344" s="3">
        <v>423</v>
      </c>
      <c r="T344">
        <v>3</v>
      </c>
      <c r="U344" t="str">
        <f>IF(Ecommerce_Sales[[#This Row],[Delivery_Time_Days]]&gt;7,"Delay",IF(Ecommerce_Sales[[#This Row],[Delivery_Time_Days]] = 0,"No delivery",IF(Ecommerce_Sales[[#This Row],[Delivery_Time_Days]]&lt;=7,"On-time")))</f>
        <v>On-time</v>
      </c>
      <c r="V344" s="7">
        <f>Ecommerce_Sales[[#This Row],[Profit]]/Ecommerce_Sales[[#This Row],[Total_Price]]</f>
        <v>0.15</v>
      </c>
      <c r="W344" s="3">
        <v>585</v>
      </c>
      <c r="X344" s="3"/>
    </row>
    <row r="345" spans="1:24" x14ac:dyDescent="0.25">
      <c r="A345" s="1" t="s">
        <v>2956</v>
      </c>
      <c r="B345" s="1" t="s">
        <v>871</v>
      </c>
      <c r="C345" s="1" t="s">
        <v>872</v>
      </c>
      <c r="D345" s="1" t="s">
        <v>2242</v>
      </c>
      <c r="E345" s="1" t="s">
        <v>1996</v>
      </c>
      <c r="F345" s="2">
        <v>45067</v>
      </c>
      <c r="G345" s="2">
        <v>44954</v>
      </c>
      <c r="H345" s="2" t="str">
        <f>TEXT(Ecommerce_Sales[[#This Row],[Order_Date]],"mmmm")</f>
        <v>January</v>
      </c>
      <c r="I345" s="2" t="str">
        <f>TEXT(Ecommerce_Sales[[#This Row],[Order_Date]],"yyyy")</f>
        <v>2023</v>
      </c>
      <c r="J345" s="2" t="str">
        <f>TEXT(Ecommerce_Sales[[#This Row],[Order_Date]],"mmmm")</f>
        <v>January</v>
      </c>
      <c r="K345" s="1" t="s">
        <v>1992</v>
      </c>
      <c r="L345" s="1" t="s">
        <v>2957</v>
      </c>
      <c r="M345" s="1" t="s">
        <v>2058</v>
      </c>
      <c r="N345" s="1" t="s">
        <v>1950</v>
      </c>
      <c r="O345" s="3">
        <v>394</v>
      </c>
      <c r="P345">
        <v>1</v>
      </c>
      <c r="Q345" s="3">
        <v>394</v>
      </c>
      <c r="R345" s="1" t="s">
        <v>2016</v>
      </c>
      <c r="S345" s="3">
        <v>29</v>
      </c>
      <c r="U345" t="str">
        <f>IF(Ecommerce_Sales[[#This Row],[Delivery_Time_Days]]&gt;7,"Delay",IF(Ecommerce_Sales[[#This Row],[Delivery_Time_Days]] = 0,"No delivery",IF(Ecommerce_Sales[[#This Row],[Delivery_Time_Days]]&lt;=7,"On-time")))</f>
        <v>No delivery</v>
      </c>
      <c r="V345" s="7">
        <f>Ecommerce_Sales[[#This Row],[Profit]]/Ecommerce_Sales[[#This Row],[Total_Price]]</f>
        <v>0.40101522842639592</v>
      </c>
      <c r="W345" s="3">
        <v>158</v>
      </c>
      <c r="X345" s="3"/>
    </row>
    <row r="346" spans="1:24" x14ac:dyDescent="0.25">
      <c r="A346" s="1" t="s">
        <v>2958</v>
      </c>
      <c r="B346" s="1" t="s">
        <v>184</v>
      </c>
      <c r="C346" s="1" t="s">
        <v>185</v>
      </c>
      <c r="D346" s="1" t="s">
        <v>2959</v>
      </c>
      <c r="E346" s="1" t="s">
        <v>2005</v>
      </c>
      <c r="F346" s="2">
        <v>45464</v>
      </c>
      <c r="G346" s="2">
        <v>45400</v>
      </c>
      <c r="H346" s="2" t="str">
        <f>TEXT(Ecommerce_Sales[[#This Row],[Order_Date]],"mmmm")</f>
        <v>April</v>
      </c>
      <c r="I346" s="2" t="str">
        <f>TEXT(Ecommerce_Sales[[#This Row],[Order_Date]],"yyyy")</f>
        <v>2024</v>
      </c>
      <c r="J346" s="2" t="str">
        <f>TEXT(Ecommerce_Sales[[#This Row],[Order_Date]],"mmmm")</f>
        <v>April</v>
      </c>
      <c r="K346" s="1" t="s">
        <v>1947</v>
      </c>
      <c r="L346" s="1" t="s">
        <v>2960</v>
      </c>
      <c r="M346" s="1" t="s">
        <v>2065</v>
      </c>
      <c r="N346" s="1" t="s">
        <v>1978</v>
      </c>
      <c r="O346" s="3">
        <v>486</v>
      </c>
      <c r="P346">
        <v>1</v>
      </c>
      <c r="Q346" s="3">
        <v>486</v>
      </c>
      <c r="R346" s="1" t="s">
        <v>1958</v>
      </c>
      <c r="S346" s="3">
        <v>25</v>
      </c>
      <c r="T346">
        <v>2</v>
      </c>
      <c r="U346" t="str">
        <f>IF(Ecommerce_Sales[[#This Row],[Delivery_Time_Days]]&gt;7,"Delay",IF(Ecommerce_Sales[[#This Row],[Delivery_Time_Days]] = 0,"No delivery",IF(Ecommerce_Sales[[#This Row],[Delivery_Time_Days]]&lt;=7,"On-time")))</f>
        <v>On-time</v>
      </c>
      <c r="V346" s="7">
        <f>Ecommerce_Sales[[#This Row],[Profit]]/Ecommerce_Sales[[#This Row],[Total_Price]]</f>
        <v>0.34979423868312759</v>
      </c>
      <c r="W346" s="3">
        <v>170</v>
      </c>
      <c r="X346" s="3"/>
    </row>
    <row r="347" spans="1:24" x14ac:dyDescent="0.25">
      <c r="A347" s="1" t="s">
        <v>2961</v>
      </c>
      <c r="B347" s="1" t="s">
        <v>1393</v>
      </c>
      <c r="C347" s="1" t="s">
        <v>1394</v>
      </c>
      <c r="D347" s="1" t="s">
        <v>2962</v>
      </c>
      <c r="E347" s="1" t="s">
        <v>1966</v>
      </c>
      <c r="F347" s="2">
        <v>45138</v>
      </c>
      <c r="G347" s="2">
        <v>45518</v>
      </c>
      <c r="H347" s="2" t="str">
        <f>TEXT(Ecommerce_Sales[[#This Row],[Order_Date]],"mmmm")</f>
        <v>August</v>
      </c>
      <c r="I347" s="2" t="str">
        <f>TEXT(Ecommerce_Sales[[#This Row],[Order_Date]],"yyyy")</f>
        <v>2024</v>
      </c>
      <c r="J347" s="2" t="str">
        <f>TEXT(Ecommerce_Sales[[#This Row],[Order_Date]],"mmmm")</f>
        <v>August</v>
      </c>
      <c r="K347" s="1" t="s">
        <v>1947</v>
      </c>
      <c r="L347" s="1" t="s">
        <v>2963</v>
      </c>
      <c r="M347" s="1" t="s">
        <v>1983</v>
      </c>
      <c r="N347" s="1" t="s">
        <v>1950</v>
      </c>
      <c r="O347" s="3">
        <v>1001</v>
      </c>
      <c r="P347">
        <v>3</v>
      </c>
      <c r="Q347" s="3">
        <v>3002</v>
      </c>
      <c r="R347" s="1" t="s">
        <v>2008</v>
      </c>
      <c r="S347" s="3">
        <v>439</v>
      </c>
      <c r="T347">
        <v>10</v>
      </c>
      <c r="U347" t="str">
        <f>IF(Ecommerce_Sales[[#This Row],[Delivery_Time_Days]]&gt;7,"Delay",IF(Ecommerce_Sales[[#This Row],[Delivery_Time_Days]] = 0,"No delivery",IF(Ecommerce_Sales[[#This Row],[Delivery_Time_Days]]&lt;=7,"On-time")))</f>
        <v>Delay</v>
      </c>
      <c r="V347" s="7">
        <f>Ecommerce_Sales[[#This Row],[Profit]]/Ecommerce_Sales[[#This Row],[Total_Price]]</f>
        <v>0.40006662225183209</v>
      </c>
      <c r="W347" s="3">
        <v>1201</v>
      </c>
      <c r="X347" s="3"/>
    </row>
    <row r="348" spans="1:24" x14ac:dyDescent="0.25">
      <c r="A348" s="1" t="s">
        <v>2964</v>
      </c>
      <c r="B348" s="1" t="s">
        <v>1403</v>
      </c>
      <c r="C348" s="1" t="s">
        <v>1404</v>
      </c>
      <c r="D348" s="1" t="s">
        <v>2965</v>
      </c>
      <c r="E348" s="1" t="s">
        <v>1996</v>
      </c>
      <c r="F348" s="2">
        <v>45050</v>
      </c>
      <c r="G348" s="2">
        <v>45404</v>
      </c>
      <c r="H348" s="2" t="str">
        <f>TEXT(Ecommerce_Sales[[#This Row],[Order_Date]],"mmmm")</f>
        <v>April</v>
      </c>
      <c r="I348" s="2" t="str">
        <f>TEXT(Ecommerce_Sales[[#This Row],[Order_Date]],"yyyy")</f>
        <v>2024</v>
      </c>
      <c r="J348" s="2" t="str">
        <f>TEXT(Ecommerce_Sales[[#This Row],[Order_Date]],"mmmm")</f>
        <v>April</v>
      </c>
      <c r="K348" s="1" t="s">
        <v>1947</v>
      </c>
      <c r="L348" s="1" t="s">
        <v>2966</v>
      </c>
      <c r="M348" s="1" t="s">
        <v>2026</v>
      </c>
      <c r="N348" s="1" t="s">
        <v>1978</v>
      </c>
      <c r="O348" s="3">
        <v>923</v>
      </c>
      <c r="P348">
        <v>1</v>
      </c>
      <c r="Q348" s="3">
        <v>923</v>
      </c>
      <c r="R348" s="1" t="s">
        <v>1958</v>
      </c>
      <c r="S348" s="3">
        <v>131</v>
      </c>
      <c r="T348">
        <v>7</v>
      </c>
      <c r="U348" t="str">
        <f>IF(Ecommerce_Sales[[#This Row],[Delivery_Time_Days]]&gt;7,"Delay",IF(Ecommerce_Sales[[#This Row],[Delivery_Time_Days]] = 0,"No delivery",IF(Ecommerce_Sales[[#This Row],[Delivery_Time_Days]]&lt;=7,"On-time")))</f>
        <v>On-time</v>
      </c>
      <c r="V348" s="7">
        <f>Ecommerce_Sales[[#This Row],[Profit]]/Ecommerce_Sales[[#This Row],[Total_Price]]</f>
        <v>0.34994582881906827</v>
      </c>
      <c r="W348" s="3">
        <v>323</v>
      </c>
      <c r="X348" s="3"/>
    </row>
    <row r="349" spans="1:24" x14ac:dyDescent="0.25">
      <c r="A349" s="1" t="s">
        <v>2967</v>
      </c>
      <c r="B349" s="1" t="s">
        <v>448</v>
      </c>
      <c r="C349" s="1" t="s">
        <v>449</v>
      </c>
      <c r="D349" s="1" t="s">
        <v>1965</v>
      </c>
      <c r="E349" s="1" t="s">
        <v>1966</v>
      </c>
      <c r="F349" s="2">
        <v>45186</v>
      </c>
      <c r="G349" s="2">
        <v>45414</v>
      </c>
      <c r="H349" s="2" t="str">
        <f>TEXT(Ecommerce_Sales[[#This Row],[Order_Date]],"mmmm")</f>
        <v>May</v>
      </c>
      <c r="I349" s="2" t="str">
        <f>TEXT(Ecommerce_Sales[[#This Row],[Order_Date]],"yyyy")</f>
        <v>2024</v>
      </c>
      <c r="J349" s="2" t="str">
        <f>TEXT(Ecommerce_Sales[[#This Row],[Order_Date]],"mmmm")</f>
        <v>May</v>
      </c>
      <c r="K349" s="1" t="s">
        <v>1947</v>
      </c>
      <c r="L349" s="1" t="s">
        <v>2968</v>
      </c>
      <c r="M349" s="1" t="s">
        <v>1988</v>
      </c>
      <c r="N349" s="1" t="s">
        <v>1989</v>
      </c>
      <c r="O349" s="3">
        <v>1043</v>
      </c>
      <c r="P349">
        <v>5</v>
      </c>
      <c r="Q349" s="3">
        <v>5216</v>
      </c>
      <c r="R349" s="1" t="s">
        <v>1958</v>
      </c>
      <c r="S349" s="3">
        <v>347</v>
      </c>
      <c r="T349">
        <v>3</v>
      </c>
      <c r="U349" t="str">
        <f>IF(Ecommerce_Sales[[#This Row],[Delivery_Time_Days]]&gt;7,"Delay",IF(Ecommerce_Sales[[#This Row],[Delivery_Time_Days]] = 0,"No delivery",IF(Ecommerce_Sales[[#This Row],[Delivery_Time_Days]]&lt;=7,"On-time")))</f>
        <v>On-time</v>
      </c>
      <c r="V349" s="7">
        <f>Ecommerce_Sales[[#This Row],[Profit]]/Ecommerce_Sales[[#This Row],[Total_Price]]</f>
        <v>0.25</v>
      </c>
      <c r="W349" s="3">
        <v>1304</v>
      </c>
      <c r="X349" s="3"/>
    </row>
    <row r="350" spans="1:24" x14ac:dyDescent="0.25">
      <c r="A350" s="1" t="s">
        <v>2969</v>
      </c>
      <c r="B350" s="1" t="s">
        <v>885</v>
      </c>
      <c r="C350" s="1" t="s">
        <v>886</v>
      </c>
      <c r="D350" s="1" t="s">
        <v>2970</v>
      </c>
      <c r="E350" s="1" t="s">
        <v>1954</v>
      </c>
      <c r="F350" s="2">
        <v>44973</v>
      </c>
      <c r="G350" s="2">
        <v>45563</v>
      </c>
      <c r="H350" s="2" t="str">
        <f>TEXT(Ecommerce_Sales[[#This Row],[Order_Date]],"mmmm")</f>
        <v>September</v>
      </c>
      <c r="I350" s="2" t="str">
        <f>TEXT(Ecommerce_Sales[[#This Row],[Order_Date]],"yyyy")</f>
        <v>2024</v>
      </c>
      <c r="J350" s="2" t="str">
        <f>TEXT(Ecommerce_Sales[[#This Row],[Order_Date]],"mmmm")</f>
        <v>September</v>
      </c>
      <c r="K350" s="1" t="s">
        <v>1947</v>
      </c>
      <c r="L350" s="1" t="s">
        <v>2971</v>
      </c>
      <c r="M350" s="1" t="s">
        <v>1998</v>
      </c>
      <c r="N350" s="1" t="s">
        <v>1973</v>
      </c>
      <c r="O350" s="3">
        <v>81</v>
      </c>
      <c r="P350">
        <v>4</v>
      </c>
      <c r="Q350" s="3">
        <v>323</v>
      </c>
      <c r="R350" s="1" t="s">
        <v>1958</v>
      </c>
      <c r="S350" s="3">
        <v>32</v>
      </c>
      <c r="T350">
        <v>9</v>
      </c>
      <c r="U350" t="str">
        <f>IF(Ecommerce_Sales[[#This Row],[Delivery_Time_Days]]&gt;7,"Delay",IF(Ecommerce_Sales[[#This Row],[Delivery_Time_Days]] = 0,"No delivery",IF(Ecommerce_Sales[[#This Row],[Delivery_Time_Days]]&lt;=7,"On-time")))</f>
        <v>Delay</v>
      </c>
      <c r="V350" s="7">
        <f>Ecommerce_Sales[[#This Row],[Profit]]/Ecommerce_Sales[[#This Row],[Total_Price]]</f>
        <v>0.30030959752321984</v>
      </c>
      <c r="W350" s="3">
        <v>97</v>
      </c>
      <c r="X350" s="3"/>
    </row>
    <row r="351" spans="1:24" x14ac:dyDescent="0.25">
      <c r="A351" s="1" t="s">
        <v>2972</v>
      </c>
      <c r="B351" s="1" t="s">
        <v>1157</v>
      </c>
      <c r="C351" s="1" t="s">
        <v>1730</v>
      </c>
      <c r="D351" s="1" t="s">
        <v>2776</v>
      </c>
      <c r="E351" s="1" t="s">
        <v>1981</v>
      </c>
      <c r="F351" s="2">
        <v>44942</v>
      </c>
      <c r="G351" s="2">
        <v>45428</v>
      </c>
      <c r="H351" s="2" t="str">
        <f>TEXT(Ecommerce_Sales[[#This Row],[Order_Date]],"mmmm")</f>
        <v>May</v>
      </c>
      <c r="I351" s="2" t="str">
        <f>TEXT(Ecommerce_Sales[[#This Row],[Order_Date]],"yyyy")</f>
        <v>2024</v>
      </c>
      <c r="J351" s="2" t="str">
        <f>TEXT(Ecommerce_Sales[[#This Row],[Order_Date]],"mmmm")</f>
        <v>May</v>
      </c>
      <c r="K351" s="1" t="s">
        <v>1947</v>
      </c>
      <c r="L351" s="1" t="s">
        <v>2973</v>
      </c>
      <c r="M351" s="1" t="s">
        <v>2079</v>
      </c>
      <c r="N351" s="1" t="s">
        <v>1973</v>
      </c>
      <c r="O351" s="3">
        <v>176</v>
      </c>
      <c r="P351">
        <v>4</v>
      </c>
      <c r="Q351" s="3">
        <v>703</v>
      </c>
      <c r="R351" s="1" t="s">
        <v>1958</v>
      </c>
      <c r="S351" s="3">
        <v>76</v>
      </c>
      <c r="T351">
        <v>2</v>
      </c>
      <c r="U351" t="str">
        <f>IF(Ecommerce_Sales[[#This Row],[Delivery_Time_Days]]&gt;7,"Delay",IF(Ecommerce_Sales[[#This Row],[Delivery_Time_Days]] = 0,"No delivery",IF(Ecommerce_Sales[[#This Row],[Delivery_Time_Days]]&lt;=7,"On-time")))</f>
        <v>On-time</v>
      </c>
      <c r="V351" s="7">
        <f>Ecommerce_Sales[[#This Row],[Profit]]/Ecommerce_Sales[[#This Row],[Total_Price]]</f>
        <v>0.30014224751066854</v>
      </c>
      <c r="W351" s="3">
        <v>211</v>
      </c>
      <c r="X351" s="3"/>
    </row>
    <row r="352" spans="1:24" x14ac:dyDescent="0.25">
      <c r="A352" s="1" t="s">
        <v>2974</v>
      </c>
      <c r="B352" s="1" t="s">
        <v>1037</v>
      </c>
      <c r="C352" s="1" t="s">
        <v>1229</v>
      </c>
      <c r="D352" s="1" t="s">
        <v>2975</v>
      </c>
      <c r="E352" s="1" t="s">
        <v>1961</v>
      </c>
      <c r="F352" s="2">
        <v>45258</v>
      </c>
      <c r="G352" s="2">
        <v>45234</v>
      </c>
      <c r="H352" s="2" t="str">
        <f>TEXT(Ecommerce_Sales[[#This Row],[Order_Date]],"mmmm")</f>
        <v>November</v>
      </c>
      <c r="I352" s="2" t="str">
        <f>TEXT(Ecommerce_Sales[[#This Row],[Order_Date]],"yyyy")</f>
        <v>2023</v>
      </c>
      <c r="J352" s="2" t="str">
        <f>TEXT(Ecommerce_Sales[[#This Row],[Order_Date]],"mmmm")</f>
        <v>November</v>
      </c>
      <c r="K352" s="1" t="s">
        <v>1947</v>
      </c>
      <c r="L352" s="1" t="s">
        <v>2976</v>
      </c>
      <c r="M352" s="1" t="s">
        <v>1972</v>
      </c>
      <c r="N352" s="1" t="s">
        <v>1973</v>
      </c>
      <c r="O352" s="3">
        <v>1168</v>
      </c>
      <c r="P352">
        <v>4</v>
      </c>
      <c r="Q352" s="3">
        <v>4671</v>
      </c>
      <c r="R352" s="1" t="s">
        <v>1958</v>
      </c>
      <c r="S352" s="3">
        <v>347</v>
      </c>
      <c r="T352">
        <v>9</v>
      </c>
      <c r="U352" t="str">
        <f>IF(Ecommerce_Sales[[#This Row],[Delivery_Time_Days]]&gt;7,"Delay",IF(Ecommerce_Sales[[#This Row],[Delivery_Time_Days]] = 0,"No delivery",IF(Ecommerce_Sales[[#This Row],[Delivery_Time_Days]]&lt;=7,"On-time")))</f>
        <v>Delay</v>
      </c>
      <c r="V352" s="7">
        <f>Ecommerce_Sales[[#This Row],[Profit]]/Ecommerce_Sales[[#This Row],[Total_Price]]</f>
        <v>0.29993577392421322</v>
      </c>
      <c r="W352" s="3">
        <v>1401</v>
      </c>
      <c r="X352" s="3"/>
    </row>
    <row r="353" spans="1:24" x14ac:dyDescent="0.25">
      <c r="A353" s="1" t="s">
        <v>2977</v>
      </c>
      <c r="B353" s="1" t="s">
        <v>411</v>
      </c>
      <c r="C353" s="1" t="s">
        <v>412</v>
      </c>
      <c r="D353" s="1" t="s">
        <v>2978</v>
      </c>
      <c r="E353" s="1" t="s">
        <v>1961</v>
      </c>
      <c r="F353" s="2">
        <v>45219</v>
      </c>
      <c r="G353" s="2">
        <v>44965</v>
      </c>
      <c r="H353" s="2" t="str">
        <f>TEXT(Ecommerce_Sales[[#This Row],[Order_Date]],"mmmm")</f>
        <v>February</v>
      </c>
      <c r="I353" s="2" t="str">
        <f>TEXT(Ecommerce_Sales[[#This Row],[Order_Date]],"yyyy")</f>
        <v>2023</v>
      </c>
      <c r="J353" s="2" t="str">
        <f>TEXT(Ecommerce_Sales[[#This Row],[Order_Date]],"mmmm")</f>
        <v>February</v>
      </c>
      <c r="K353" s="1" t="s">
        <v>1947</v>
      </c>
      <c r="L353" s="1" t="s">
        <v>2979</v>
      </c>
      <c r="M353" s="1" t="s">
        <v>1998</v>
      </c>
      <c r="N353" s="1" t="s">
        <v>1973</v>
      </c>
      <c r="O353" s="3">
        <v>281</v>
      </c>
      <c r="P353">
        <v>3</v>
      </c>
      <c r="Q353" s="3">
        <v>842</v>
      </c>
      <c r="R353" s="1" t="s">
        <v>1951</v>
      </c>
      <c r="S353" s="3">
        <v>111</v>
      </c>
      <c r="T353">
        <v>9</v>
      </c>
      <c r="U353" t="str">
        <f>IF(Ecommerce_Sales[[#This Row],[Delivery_Time_Days]]&gt;7,"Delay",IF(Ecommerce_Sales[[#This Row],[Delivery_Time_Days]] = 0,"No delivery",IF(Ecommerce_Sales[[#This Row],[Delivery_Time_Days]]&lt;=7,"On-time")))</f>
        <v>Delay</v>
      </c>
      <c r="V353" s="7">
        <f>Ecommerce_Sales[[#This Row],[Profit]]/Ecommerce_Sales[[#This Row],[Total_Price]]</f>
        <v>0.29928741092636579</v>
      </c>
      <c r="W353" s="3">
        <v>252</v>
      </c>
      <c r="X353" s="3"/>
    </row>
    <row r="354" spans="1:24" x14ac:dyDescent="0.25">
      <c r="A354" s="1" t="s">
        <v>2980</v>
      </c>
      <c r="B354" s="1" t="s">
        <v>1313</v>
      </c>
      <c r="C354" s="1" t="s">
        <v>1314</v>
      </c>
      <c r="D354" s="1" t="s">
        <v>2981</v>
      </c>
      <c r="E354" s="1" t="s">
        <v>1966</v>
      </c>
      <c r="F354" s="2">
        <v>45390</v>
      </c>
      <c r="G354" s="2">
        <v>45509</v>
      </c>
      <c r="H354" s="2" t="str">
        <f>TEXT(Ecommerce_Sales[[#This Row],[Order_Date]],"mmmm")</f>
        <v>August</v>
      </c>
      <c r="I354" s="2" t="str">
        <f>TEXT(Ecommerce_Sales[[#This Row],[Order_Date]],"yyyy")</f>
        <v>2024</v>
      </c>
      <c r="J354" s="2" t="str">
        <f>TEXT(Ecommerce_Sales[[#This Row],[Order_Date]],"mmmm")</f>
        <v>August</v>
      </c>
      <c r="K354" s="1" t="s">
        <v>1947</v>
      </c>
      <c r="L354" s="1" t="s">
        <v>2982</v>
      </c>
      <c r="M354" s="1" t="s">
        <v>1998</v>
      </c>
      <c r="N354" s="1" t="s">
        <v>1973</v>
      </c>
      <c r="O354" s="3">
        <v>250</v>
      </c>
      <c r="P354">
        <v>2</v>
      </c>
      <c r="Q354" s="3">
        <v>501</v>
      </c>
      <c r="R354" s="1" t="s">
        <v>1958</v>
      </c>
      <c r="S354" s="3">
        <v>32</v>
      </c>
      <c r="T354">
        <v>8</v>
      </c>
      <c r="U354" t="str">
        <f>IF(Ecommerce_Sales[[#This Row],[Delivery_Time_Days]]&gt;7,"Delay",IF(Ecommerce_Sales[[#This Row],[Delivery_Time_Days]] = 0,"No delivery",IF(Ecommerce_Sales[[#This Row],[Delivery_Time_Days]]&lt;=7,"On-time")))</f>
        <v>Delay</v>
      </c>
      <c r="V354" s="7">
        <f>Ecommerce_Sales[[#This Row],[Profit]]/Ecommerce_Sales[[#This Row],[Total_Price]]</f>
        <v>0.29940119760479039</v>
      </c>
      <c r="W354" s="3">
        <v>150</v>
      </c>
      <c r="X354" s="3"/>
    </row>
    <row r="355" spans="1:24" x14ac:dyDescent="0.25">
      <c r="A355" s="1" t="s">
        <v>2983</v>
      </c>
      <c r="B355" s="1" t="s">
        <v>1113</v>
      </c>
      <c r="C355" s="1" t="s">
        <v>1114</v>
      </c>
      <c r="D355" s="1" t="s">
        <v>2984</v>
      </c>
      <c r="E355" s="1" t="s">
        <v>2005</v>
      </c>
      <c r="F355" s="2">
        <v>45506</v>
      </c>
      <c r="G355" s="2">
        <v>45088</v>
      </c>
      <c r="H355" s="2" t="str">
        <f>TEXT(Ecommerce_Sales[[#This Row],[Order_Date]],"mmmm")</f>
        <v>June</v>
      </c>
      <c r="I355" s="2" t="str">
        <f>TEXT(Ecommerce_Sales[[#This Row],[Order_Date]],"yyyy")</f>
        <v>2023</v>
      </c>
      <c r="J355" s="2" t="str">
        <f>TEXT(Ecommerce_Sales[[#This Row],[Order_Date]],"mmmm")</f>
        <v>June</v>
      </c>
      <c r="K355" s="1" t="s">
        <v>1947</v>
      </c>
      <c r="L355" s="1" t="s">
        <v>2985</v>
      </c>
      <c r="M355" s="1" t="s">
        <v>1949</v>
      </c>
      <c r="N355" s="1" t="s">
        <v>1950</v>
      </c>
      <c r="O355" s="3">
        <v>806</v>
      </c>
      <c r="P355">
        <v>6</v>
      </c>
      <c r="Q355" s="3">
        <v>4833</v>
      </c>
      <c r="R355" s="1" t="s">
        <v>1951</v>
      </c>
      <c r="S355" s="3">
        <v>680</v>
      </c>
      <c r="T355">
        <v>10</v>
      </c>
      <c r="U355" t="str">
        <f>IF(Ecommerce_Sales[[#This Row],[Delivery_Time_Days]]&gt;7,"Delay",IF(Ecommerce_Sales[[#This Row],[Delivery_Time_Days]] = 0,"No delivery",IF(Ecommerce_Sales[[#This Row],[Delivery_Time_Days]]&lt;=7,"On-time")))</f>
        <v>Delay</v>
      </c>
      <c r="V355" s="7">
        <f>Ecommerce_Sales[[#This Row],[Profit]]/Ecommerce_Sales[[#This Row],[Total_Price]]</f>
        <v>0.39995861783571279</v>
      </c>
      <c r="W355" s="3">
        <v>1933</v>
      </c>
      <c r="X355" s="3"/>
    </row>
    <row r="356" spans="1:24" x14ac:dyDescent="0.25">
      <c r="A356" s="1" t="s">
        <v>2986</v>
      </c>
      <c r="B356" s="1" t="s">
        <v>32</v>
      </c>
      <c r="C356" s="1" t="s">
        <v>33</v>
      </c>
      <c r="D356" s="1" t="s">
        <v>2118</v>
      </c>
      <c r="E356" s="1" t="s">
        <v>1961</v>
      </c>
      <c r="F356" s="2">
        <v>45247</v>
      </c>
      <c r="G356" s="2">
        <v>44979</v>
      </c>
      <c r="H356" s="2" t="str">
        <f>TEXT(Ecommerce_Sales[[#This Row],[Order_Date]],"mmmm")</f>
        <v>February</v>
      </c>
      <c r="I356" s="2" t="str">
        <f>TEXT(Ecommerce_Sales[[#This Row],[Order_Date]],"yyyy")</f>
        <v>2023</v>
      </c>
      <c r="J356" s="2" t="str">
        <f>TEXT(Ecommerce_Sales[[#This Row],[Order_Date]],"mmmm")</f>
        <v>February</v>
      </c>
      <c r="K356" s="1" t="s">
        <v>1992</v>
      </c>
      <c r="L356" s="1" t="s">
        <v>2987</v>
      </c>
      <c r="M356" s="1" t="s">
        <v>1972</v>
      </c>
      <c r="N356" s="1" t="s">
        <v>1973</v>
      </c>
      <c r="O356" s="3">
        <v>943</v>
      </c>
      <c r="P356">
        <v>2</v>
      </c>
      <c r="Q356" s="3">
        <v>1885</v>
      </c>
      <c r="R356" s="1" t="s">
        <v>1958</v>
      </c>
      <c r="S356" s="3">
        <v>142</v>
      </c>
      <c r="U356" t="str">
        <f>IF(Ecommerce_Sales[[#This Row],[Delivery_Time_Days]]&gt;7,"Delay",IF(Ecommerce_Sales[[#This Row],[Delivery_Time_Days]] = 0,"No delivery",IF(Ecommerce_Sales[[#This Row],[Delivery_Time_Days]]&lt;=7,"On-time")))</f>
        <v>No delivery</v>
      </c>
      <c r="V356" s="7">
        <f>Ecommerce_Sales[[#This Row],[Profit]]/Ecommerce_Sales[[#This Row],[Total_Price]]</f>
        <v>0.30026525198938991</v>
      </c>
      <c r="W356" s="3">
        <v>566</v>
      </c>
      <c r="X356" s="3"/>
    </row>
    <row r="357" spans="1:24" x14ac:dyDescent="0.25">
      <c r="A357" s="1" t="s">
        <v>2988</v>
      </c>
      <c r="B357" s="1" t="s">
        <v>697</v>
      </c>
      <c r="C357" s="1" t="s">
        <v>698</v>
      </c>
      <c r="D357" s="1" t="s">
        <v>2989</v>
      </c>
      <c r="E357" s="1" t="s">
        <v>1996</v>
      </c>
      <c r="F357" s="2">
        <v>45568</v>
      </c>
      <c r="G357" s="2">
        <v>45608</v>
      </c>
      <c r="H357" s="2" t="str">
        <f>TEXT(Ecommerce_Sales[[#This Row],[Order_Date]],"mmmm")</f>
        <v>November</v>
      </c>
      <c r="I357" s="2" t="str">
        <f>TEXT(Ecommerce_Sales[[#This Row],[Order_Date]],"yyyy")</f>
        <v>2024</v>
      </c>
      <c r="J357" s="2" t="str">
        <f>TEXT(Ecommerce_Sales[[#This Row],[Order_Date]],"mmmm")</f>
        <v>November</v>
      </c>
      <c r="K357" s="1" t="s">
        <v>1947</v>
      </c>
      <c r="L357" s="1" t="s">
        <v>2990</v>
      </c>
      <c r="M357" s="1" t="s">
        <v>1972</v>
      </c>
      <c r="N357" s="1" t="s">
        <v>1973</v>
      </c>
      <c r="O357" s="3">
        <v>622</v>
      </c>
      <c r="P357">
        <v>3</v>
      </c>
      <c r="Q357" s="3">
        <v>1865</v>
      </c>
      <c r="R357" s="1" t="s">
        <v>1958</v>
      </c>
      <c r="S357" s="3">
        <v>226</v>
      </c>
      <c r="T357">
        <v>5</v>
      </c>
      <c r="U357" t="str">
        <f>IF(Ecommerce_Sales[[#This Row],[Delivery_Time_Days]]&gt;7,"Delay",IF(Ecommerce_Sales[[#This Row],[Delivery_Time_Days]] = 0,"No delivery",IF(Ecommerce_Sales[[#This Row],[Delivery_Time_Days]]&lt;=7,"On-time")))</f>
        <v>On-time</v>
      </c>
      <c r="V357" s="7">
        <f>Ecommerce_Sales[[#This Row],[Profit]]/Ecommerce_Sales[[#This Row],[Total_Price]]</f>
        <v>0.30026809651474529</v>
      </c>
      <c r="W357" s="3">
        <v>560</v>
      </c>
      <c r="X357" s="3"/>
    </row>
    <row r="358" spans="1:24" x14ac:dyDescent="0.25">
      <c r="A358" s="1" t="s">
        <v>2991</v>
      </c>
      <c r="B358" s="1" t="s">
        <v>1859</v>
      </c>
      <c r="C358" s="1" t="s">
        <v>1860</v>
      </c>
      <c r="D358" s="1" t="s">
        <v>2992</v>
      </c>
      <c r="E358" s="1" t="s">
        <v>1996</v>
      </c>
      <c r="F358" s="2">
        <v>45178</v>
      </c>
      <c r="G358" s="2">
        <v>45134</v>
      </c>
      <c r="H358" s="2" t="str">
        <f>TEXT(Ecommerce_Sales[[#This Row],[Order_Date]],"mmmm")</f>
        <v>July</v>
      </c>
      <c r="I358" s="2" t="str">
        <f>TEXT(Ecommerce_Sales[[#This Row],[Order_Date]],"yyyy")</f>
        <v>2023</v>
      </c>
      <c r="J358" s="2" t="str">
        <f>TEXT(Ecommerce_Sales[[#This Row],[Order_Date]],"mmmm")</f>
        <v>July</v>
      </c>
      <c r="K358" s="1" t="s">
        <v>1947</v>
      </c>
      <c r="L358" s="1" t="s">
        <v>2993</v>
      </c>
      <c r="M358" s="1" t="s">
        <v>1949</v>
      </c>
      <c r="N358" s="1" t="s">
        <v>1950</v>
      </c>
      <c r="O358" s="3">
        <v>454</v>
      </c>
      <c r="P358">
        <v>1</v>
      </c>
      <c r="Q358" s="3">
        <v>454</v>
      </c>
      <c r="R358" s="1" t="s">
        <v>1958</v>
      </c>
      <c r="S358" s="3">
        <v>50</v>
      </c>
      <c r="T358">
        <v>9</v>
      </c>
      <c r="U358" t="str">
        <f>IF(Ecommerce_Sales[[#This Row],[Delivery_Time_Days]]&gt;7,"Delay",IF(Ecommerce_Sales[[#This Row],[Delivery_Time_Days]] = 0,"No delivery",IF(Ecommerce_Sales[[#This Row],[Delivery_Time_Days]]&lt;=7,"On-time")))</f>
        <v>Delay</v>
      </c>
      <c r="V358" s="7">
        <f>Ecommerce_Sales[[#This Row],[Profit]]/Ecommerce_Sales[[#This Row],[Total_Price]]</f>
        <v>0.39867841409691629</v>
      </c>
      <c r="W358" s="3">
        <v>181</v>
      </c>
      <c r="X358" s="3"/>
    </row>
    <row r="359" spans="1:24" x14ac:dyDescent="0.25">
      <c r="A359" s="1" t="s">
        <v>2994</v>
      </c>
      <c r="B359" s="1" t="s">
        <v>980</v>
      </c>
      <c r="C359" s="1" t="s">
        <v>981</v>
      </c>
      <c r="D359" s="1" t="s">
        <v>2995</v>
      </c>
      <c r="E359" s="1" t="s">
        <v>1966</v>
      </c>
      <c r="F359" s="2">
        <v>45140</v>
      </c>
      <c r="G359" s="2">
        <v>45577</v>
      </c>
      <c r="H359" s="2" t="str">
        <f>TEXT(Ecommerce_Sales[[#This Row],[Order_Date]],"mmmm")</f>
        <v>October</v>
      </c>
      <c r="I359" s="2" t="str">
        <f>TEXT(Ecommerce_Sales[[#This Row],[Order_Date]],"yyyy")</f>
        <v>2024</v>
      </c>
      <c r="J359" s="2" t="str">
        <f>TEXT(Ecommerce_Sales[[#This Row],[Order_Date]],"mmmm")</f>
        <v>October</v>
      </c>
      <c r="K359" s="1" t="s">
        <v>1947</v>
      </c>
      <c r="L359" s="1" t="s">
        <v>2996</v>
      </c>
      <c r="M359" s="1" t="s">
        <v>2043</v>
      </c>
      <c r="N359" s="1" t="s">
        <v>1989</v>
      </c>
      <c r="O359" s="3">
        <v>1054</v>
      </c>
      <c r="P359">
        <v>1</v>
      </c>
      <c r="Q359" s="3">
        <v>1054</v>
      </c>
      <c r="R359" s="1" t="s">
        <v>1958</v>
      </c>
      <c r="S359" s="3">
        <v>109</v>
      </c>
      <c r="T359">
        <v>5</v>
      </c>
      <c r="U359" t="str">
        <f>IF(Ecommerce_Sales[[#This Row],[Delivery_Time_Days]]&gt;7,"Delay",IF(Ecommerce_Sales[[#This Row],[Delivery_Time_Days]] = 0,"No delivery",IF(Ecommerce_Sales[[#This Row],[Delivery_Time_Days]]&lt;=7,"On-time")))</f>
        <v>On-time</v>
      </c>
      <c r="V359" s="7">
        <f>Ecommerce_Sales[[#This Row],[Profit]]/Ecommerce_Sales[[#This Row],[Total_Price]]</f>
        <v>0.25047438330170779</v>
      </c>
      <c r="W359" s="3">
        <v>264</v>
      </c>
      <c r="X359" s="3"/>
    </row>
    <row r="360" spans="1:24" x14ac:dyDescent="0.25">
      <c r="A360" s="1" t="s">
        <v>2997</v>
      </c>
      <c r="B360" s="1" t="s">
        <v>1195</v>
      </c>
      <c r="C360" s="1" t="s">
        <v>1196</v>
      </c>
      <c r="D360" s="1" t="s">
        <v>2614</v>
      </c>
      <c r="E360" s="1" t="s">
        <v>1961</v>
      </c>
      <c r="F360" s="2">
        <v>45129</v>
      </c>
      <c r="G360" s="2">
        <v>45496</v>
      </c>
      <c r="H360" s="2" t="str">
        <f>TEXT(Ecommerce_Sales[[#This Row],[Order_Date]],"mmmm")</f>
        <v>July</v>
      </c>
      <c r="I360" s="2" t="str">
        <f>TEXT(Ecommerce_Sales[[#This Row],[Order_Date]],"yyyy")</f>
        <v>2024</v>
      </c>
      <c r="J360" s="2" t="str">
        <f>TEXT(Ecommerce_Sales[[#This Row],[Order_Date]],"mmmm")</f>
        <v>July</v>
      </c>
      <c r="K360" s="1" t="s">
        <v>1986</v>
      </c>
      <c r="L360" s="1" t="s">
        <v>2998</v>
      </c>
      <c r="M360" s="1" t="s">
        <v>2079</v>
      </c>
      <c r="N360" s="1" t="s">
        <v>1973</v>
      </c>
      <c r="O360" s="3">
        <v>953</v>
      </c>
      <c r="P360">
        <v>5</v>
      </c>
      <c r="Q360" s="3">
        <v>4764</v>
      </c>
      <c r="R360" s="1" t="s">
        <v>1958</v>
      </c>
      <c r="S360" s="3">
        <v>530</v>
      </c>
      <c r="U360" t="str">
        <f>IF(Ecommerce_Sales[[#This Row],[Delivery_Time_Days]]&gt;7,"Delay",IF(Ecommerce_Sales[[#This Row],[Delivery_Time_Days]] = 0,"No delivery",IF(Ecommerce_Sales[[#This Row],[Delivery_Time_Days]]&lt;=7,"On-time")))</f>
        <v>No delivery</v>
      </c>
      <c r="V360" s="7">
        <f>Ecommerce_Sales[[#This Row],[Profit]]/Ecommerce_Sales[[#This Row],[Total_Price]]</f>
        <v>0.29995801847187237</v>
      </c>
      <c r="W360" s="3">
        <v>1429</v>
      </c>
      <c r="X360" s="3"/>
    </row>
    <row r="361" spans="1:24" x14ac:dyDescent="0.25">
      <c r="A361" s="1" t="s">
        <v>2999</v>
      </c>
      <c r="B361" s="1" t="s">
        <v>1447</v>
      </c>
      <c r="C361" s="1" t="s">
        <v>1448</v>
      </c>
      <c r="D361" s="1" t="s">
        <v>3000</v>
      </c>
      <c r="E361" s="1" t="s">
        <v>1961</v>
      </c>
      <c r="F361" s="2">
        <v>45525</v>
      </c>
      <c r="G361" s="2">
        <v>45434</v>
      </c>
      <c r="H361" s="2" t="str">
        <f>TEXT(Ecommerce_Sales[[#This Row],[Order_Date]],"mmmm")</f>
        <v>May</v>
      </c>
      <c r="I361" s="2" t="str">
        <f>TEXT(Ecommerce_Sales[[#This Row],[Order_Date]],"yyyy")</f>
        <v>2024</v>
      </c>
      <c r="J361" s="2" t="str">
        <f>TEXT(Ecommerce_Sales[[#This Row],[Order_Date]],"mmmm")</f>
        <v>May</v>
      </c>
      <c r="K361" s="1" t="s">
        <v>1947</v>
      </c>
      <c r="L361" s="1" t="s">
        <v>2500</v>
      </c>
      <c r="M361" s="1" t="s">
        <v>1963</v>
      </c>
      <c r="N361" s="1" t="s">
        <v>1957</v>
      </c>
      <c r="O361" s="3">
        <v>679</v>
      </c>
      <c r="P361">
        <v>2</v>
      </c>
      <c r="Q361" s="3">
        <v>1359</v>
      </c>
      <c r="R361" s="1" t="s">
        <v>1951</v>
      </c>
      <c r="S361" s="3">
        <v>90</v>
      </c>
      <c r="T361">
        <v>4</v>
      </c>
      <c r="U361" t="str">
        <f>IF(Ecommerce_Sales[[#This Row],[Delivery_Time_Days]]&gt;7,"Delay",IF(Ecommerce_Sales[[#This Row],[Delivery_Time_Days]] = 0,"No delivery",IF(Ecommerce_Sales[[#This Row],[Delivery_Time_Days]]&lt;=7,"On-time")))</f>
        <v>On-time</v>
      </c>
      <c r="V361" s="7">
        <f>Ecommerce_Sales[[#This Row],[Profit]]/Ecommerce_Sales[[#This Row],[Total_Price]]</f>
        <v>0.15011037527593818</v>
      </c>
      <c r="W361" s="3">
        <v>204</v>
      </c>
      <c r="X361" s="3"/>
    </row>
    <row r="362" spans="1:24" x14ac:dyDescent="0.25">
      <c r="A362" s="1" t="s">
        <v>3001</v>
      </c>
      <c r="B362" s="1" t="s">
        <v>128</v>
      </c>
      <c r="C362" s="1" t="s">
        <v>129</v>
      </c>
      <c r="D362" s="1" t="s">
        <v>3002</v>
      </c>
      <c r="E362" s="1" t="s">
        <v>1946</v>
      </c>
      <c r="F362" s="2">
        <v>45373</v>
      </c>
      <c r="G362" s="2">
        <v>45367</v>
      </c>
      <c r="H362" s="2" t="str">
        <f>TEXT(Ecommerce_Sales[[#This Row],[Order_Date]],"mmmm")</f>
        <v>March</v>
      </c>
      <c r="I362" s="2" t="str">
        <f>TEXT(Ecommerce_Sales[[#This Row],[Order_Date]],"yyyy")</f>
        <v>2024</v>
      </c>
      <c r="J362" s="2" t="str">
        <f>TEXT(Ecommerce_Sales[[#This Row],[Order_Date]],"mmmm")</f>
        <v>March</v>
      </c>
      <c r="K362" s="1" t="s">
        <v>1947</v>
      </c>
      <c r="L362" s="1" t="s">
        <v>3003</v>
      </c>
      <c r="M362" s="1" t="s">
        <v>1968</v>
      </c>
      <c r="N362" s="1" t="s">
        <v>1957</v>
      </c>
      <c r="O362" s="3">
        <v>503</v>
      </c>
      <c r="P362">
        <v>2</v>
      </c>
      <c r="Q362" s="3">
        <v>1006</v>
      </c>
      <c r="R362" s="1" t="s">
        <v>1951</v>
      </c>
      <c r="S362" s="3">
        <v>130</v>
      </c>
      <c r="T362">
        <v>10</v>
      </c>
      <c r="U362" t="str">
        <f>IF(Ecommerce_Sales[[#This Row],[Delivery_Time_Days]]&gt;7,"Delay",IF(Ecommerce_Sales[[#This Row],[Delivery_Time_Days]] = 0,"No delivery",IF(Ecommerce_Sales[[#This Row],[Delivery_Time_Days]]&lt;=7,"On-time")))</f>
        <v>Delay</v>
      </c>
      <c r="V362" s="7">
        <f>Ecommerce_Sales[[#This Row],[Profit]]/Ecommerce_Sales[[#This Row],[Total_Price]]</f>
        <v>0.15009940357852883</v>
      </c>
      <c r="W362" s="3">
        <v>151</v>
      </c>
      <c r="X362" s="3"/>
    </row>
    <row r="363" spans="1:24" x14ac:dyDescent="0.25">
      <c r="A363" s="1" t="s">
        <v>3004</v>
      </c>
      <c r="B363" s="1" t="s">
        <v>738</v>
      </c>
      <c r="C363" s="1" t="s">
        <v>739</v>
      </c>
      <c r="D363" s="1" t="s">
        <v>3005</v>
      </c>
      <c r="E363" s="1" t="s">
        <v>1996</v>
      </c>
      <c r="F363" s="2">
        <v>45601</v>
      </c>
      <c r="G363" s="2">
        <v>45046</v>
      </c>
      <c r="H363" s="2" t="str">
        <f>TEXT(Ecommerce_Sales[[#This Row],[Order_Date]],"mmmm")</f>
        <v>April</v>
      </c>
      <c r="I363" s="2" t="str">
        <f>TEXT(Ecommerce_Sales[[#This Row],[Order_Date]],"yyyy")</f>
        <v>2023</v>
      </c>
      <c r="J363" s="2" t="str">
        <f>TEXT(Ecommerce_Sales[[#This Row],[Order_Date]],"mmmm")</f>
        <v>April</v>
      </c>
      <c r="K363" s="1" t="s">
        <v>1947</v>
      </c>
      <c r="L363" s="1" t="s">
        <v>3006</v>
      </c>
      <c r="M363" s="1" t="s">
        <v>2104</v>
      </c>
      <c r="N363" s="1" t="s">
        <v>1978</v>
      </c>
      <c r="O363" s="3">
        <v>1029</v>
      </c>
      <c r="P363">
        <v>1</v>
      </c>
      <c r="Q363" s="3">
        <v>1029</v>
      </c>
      <c r="R363" s="1" t="s">
        <v>2012</v>
      </c>
      <c r="S363" s="3">
        <v>103</v>
      </c>
      <c r="T363">
        <v>2</v>
      </c>
      <c r="U363" t="str">
        <f>IF(Ecommerce_Sales[[#This Row],[Delivery_Time_Days]]&gt;7,"Delay",IF(Ecommerce_Sales[[#This Row],[Delivery_Time_Days]] = 0,"No delivery",IF(Ecommerce_Sales[[#This Row],[Delivery_Time_Days]]&lt;=7,"On-time")))</f>
        <v>On-time</v>
      </c>
      <c r="V363" s="7">
        <f>Ecommerce_Sales[[#This Row],[Profit]]/Ecommerce_Sales[[#This Row],[Total_Price]]</f>
        <v>0.3498542274052478</v>
      </c>
      <c r="W363" s="3">
        <v>360</v>
      </c>
      <c r="X363" s="3"/>
    </row>
    <row r="364" spans="1:24" x14ac:dyDescent="0.25">
      <c r="A364" s="1" t="s">
        <v>3007</v>
      </c>
      <c r="B364" s="1" t="s">
        <v>1240</v>
      </c>
      <c r="C364" s="1" t="s">
        <v>1241</v>
      </c>
      <c r="D364" s="1" t="s">
        <v>2472</v>
      </c>
      <c r="E364" s="1" t="s">
        <v>1966</v>
      </c>
      <c r="F364" s="2">
        <v>45026</v>
      </c>
      <c r="G364" s="2">
        <v>45150</v>
      </c>
      <c r="H364" s="2" t="str">
        <f>TEXT(Ecommerce_Sales[[#This Row],[Order_Date]],"mmmm")</f>
        <v>August</v>
      </c>
      <c r="I364" s="2" t="str">
        <f>TEXT(Ecommerce_Sales[[#This Row],[Order_Date]],"yyyy")</f>
        <v>2023</v>
      </c>
      <c r="J364" s="2" t="str">
        <f>TEXT(Ecommerce_Sales[[#This Row],[Order_Date]],"mmmm")</f>
        <v>August</v>
      </c>
      <c r="K364" s="1" t="s">
        <v>1947</v>
      </c>
      <c r="L364" s="1" t="s">
        <v>3008</v>
      </c>
      <c r="M364" s="1" t="s">
        <v>2065</v>
      </c>
      <c r="N364" s="1" t="s">
        <v>1978</v>
      </c>
      <c r="O364" s="3">
        <v>960</v>
      </c>
      <c r="P364">
        <v>5</v>
      </c>
      <c r="Q364" s="3">
        <v>4798</v>
      </c>
      <c r="R364" s="1" t="s">
        <v>1958</v>
      </c>
      <c r="S364" s="3">
        <v>594</v>
      </c>
      <c r="T364">
        <v>8</v>
      </c>
      <c r="U364" t="str">
        <f>IF(Ecommerce_Sales[[#This Row],[Delivery_Time_Days]]&gt;7,"Delay",IF(Ecommerce_Sales[[#This Row],[Delivery_Time_Days]] = 0,"No delivery",IF(Ecommerce_Sales[[#This Row],[Delivery_Time_Days]]&lt;=7,"On-time")))</f>
        <v>Delay</v>
      </c>
      <c r="V364" s="7">
        <f>Ecommerce_Sales[[#This Row],[Profit]]/Ecommerce_Sales[[#This Row],[Total_Price]]</f>
        <v>0.34993747394747809</v>
      </c>
      <c r="W364" s="3">
        <v>1679</v>
      </c>
      <c r="X364" s="3"/>
    </row>
    <row r="365" spans="1:24" x14ac:dyDescent="0.25">
      <c r="A365" s="1" t="s">
        <v>3009</v>
      </c>
      <c r="B365" s="1" t="s">
        <v>1366</v>
      </c>
      <c r="C365" s="1" t="s">
        <v>1367</v>
      </c>
      <c r="D365" s="1" t="s">
        <v>3010</v>
      </c>
      <c r="E365" s="1" t="s">
        <v>1996</v>
      </c>
      <c r="F365" s="2">
        <v>45330</v>
      </c>
      <c r="G365" s="2">
        <v>45376</v>
      </c>
      <c r="H365" s="2" t="str">
        <f>TEXT(Ecommerce_Sales[[#This Row],[Order_Date]],"mmmm")</f>
        <v>March</v>
      </c>
      <c r="I365" s="2" t="str">
        <f>TEXT(Ecommerce_Sales[[#This Row],[Order_Date]],"yyyy")</f>
        <v>2024</v>
      </c>
      <c r="J365" s="2" t="str">
        <f>TEXT(Ecommerce_Sales[[#This Row],[Order_Date]],"mmmm")</f>
        <v>March</v>
      </c>
      <c r="K365" s="1" t="s">
        <v>1947</v>
      </c>
      <c r="L365" s="1" t="s">
        <v>3011</v>
      </c>
      <c r="M365" s="1" t="s">
        <v>2043</v>
      </c>
      <c r="N365" s="1" t="s">
        <v>1989</v>
      </c>
      <c r="O365" s="3">
        <v>272</v>
      </c>
      <c r="P365">
        <v>1</v>
      </c>
      <c r="Q365" s="3">
        <v>272</v>
      </c>
      <c r="R365" s="1" t="s">
        <v>1958</v>
      </c>
      <c r="S365" s="3">
        <v>21</v>
      </c>
      <c r="T365">
        <v>10</v>
      </c>
      <c r="U365" t="str">
        <f>IF(Ecommerce_Sales[[#This Row],[Delivery_Time_Days]]&gt;7,"Delay",IF(Ecommerce_Sales[[#This Row],[Delivery_Time_Days]] = 0,"No delivery",IF(Ecommerce_Sales[[#This Row],[Delivery_Time_Days]]&lt;=7,"On-time")))</f>
        <v>Delay</v>
      </c>
      <c r="V365" s="7">
        <f>Ecommerce_Sales[[#This Row],[Profit]]/Ecommerce_Sales[[#This Row],[Total_Price]]</f>
        <v>0.25</v>
      </c>
      <c r="W365" s="3">
        <v>68</v>
      </c>
      <c r="X365" s="3"/>
    </row>
    <row r="366" spans="1:24" x14ac:dyDescent="0.25">
      <c r="A366" s="1" t="s">
        <v>3012</v>
      </c>
      <c r="B366" s="1" t="s">
        <v>877</v>
      </c>
      <c r="C366" s="1" t="s">
        <v>878</v>
      </c>
      <c r="D366" s="1" t="s">
        <v>3013</v>
      </c>
      <c r="E366" s="1" t="s">
        <v>1946</v>
      </c>
      <c r="F366" s="2">
        <v>45177</v>
      </c>
      <c r="G366" s="2">
        <v>45052</v>
      </c>
      <c r="H366" s="2" t="str">
        <f>TEXT(Ecommerce_Sales[[#This Row],[Order_Date]],"mmmm")</f>
        <v>May</v>
      </c>
      <c r="I366" s="2" t="str">
        <f>TEXT(Ecommerce_Sales[[#This Row],[Order_Date]],"yyyy")</f>
        <v>2023</v>
      </c>
      <c r="J366" s="2" t="str">
        <f>TEXT(Ecommerce_Sales[[#This Row],[Order_Date]],"mmmm")</f>
        <v>May</v>
      </c>
      <c r="K366" s="1" t="s">
        <v>1947</v>
      </c>
      <c r="L366" s="1" t="s">
        <v>2518</v>
      </c>
      <c r="M366" s="1" t="s">
        <v>1988</v>
      </c>
      <c r="N366" s="1" t="s">
        <v>1989</v>
      </c>
      <c r="O366" s="3">
        <v>403</v>
      </c>
      <c r="P366">
        <v>1</v>
      </c>
      <c r="Q366" s="3">
        <v>403</v>
      </c>
      <c r="R366" s="1" t="s">
        <v>1958</v>
      </c>
      <c r="S366" s="3">
        <v>55</v>
      </c>
      <c r="T366">
        <v>3</v>
      </c>
      <c r="U366" t="str">
        <f>IF(Ecommerce_Sales[[#This Row],[Delivery_Time_Days]]&gt;7,"Delay",IF(Ecommerce_Sales[[#This Row],[Delivery_Time_Days]] = 0,"No delivery",IF(Ecommerce_Sales[[#This Row],[Delivery_Time_Days]]&lt;=7,"On-time")))</f>
        <v>On-time</v>
      </c>
      <c r="V366" s="7">
        <f>Ecommerce_Sales[[#This Row],[Profit]]/Ecommerce_Sales[[#This Row],[Total_Price]]</f>
        <v>0.25062034739454092</v>
      </c>
      <c r="W366" s="3">
        <v>101</v>
      </c>
      <c r="X366" s="3"/>
    </row>
    <row r="367" spans="1:24" x14ac:dyDescent="0.25">
      <c r="A367" s="1" t="s">
        <v>3014</v>
      </c>
      <c r="B367" s="1" t="s">
        <v>1242</v>
      </c>
      <c r="C367" s="1" t="s">
        <v>1243</v>
      </c>
      <c r="D367" s="1" t="s">
        <v>3015</v>
      </c>
      <c r="E367" s="1" t="s">
        <v>1966</v>
      </c>
      <c r="F367" s="2">
        <v>45452</v>
      </c>
      <c r="G367" s="2">
        <v>45245</v>
      </c>
      <c r="H367" s="2" t="str">
        <f>TEXT(Ecommerce_Sales[[#This Row],[Order_Date]],"mmmm")</f>
        <v>November</v>
      </c>
      <c r="I367" s="2" t="str">
        <f>TEXT(Ecommerce_Sales[[#This Row],[Order_Date]],"yyyy")</f>
        <v>2023</v>
      </c>
      <c r="J367" s="2" t="str">
        <f>TEXT(Ecommerce_Sales[[#This Row],[Order_Date]],"mmmm")</f>
        <v>November</v>
      </c>
      <c r="K367" s="1" t="s">
        <v>1947</v>
      </c>
      <c r="L367" s="1" t="s">
        <v>3016</v>
      </c>
      <c r="M367" s="1" t="s">
        <v>2047</v>
      </c>
      <c r="N367" s="1" t="s">
        <v>1989</v>
      </c>
      <c r="O367" s="3">
        <v>719</v>
      </c>
      <c r="P367">
        <v>6</v>
      </c>
      <c r="Q367" s="3">
        <v>4312</v>
      </c>
      <c r="R367" s="1" t="s">
        <v>1958</v>
      </c>
      <c r="S367" s="3">
        <v>249</v>
      </c>
      <c r="T367">
        <v>2</v>
      </c>
      <c r="U367" t="str">
        <f>IF(Ecommerce_Sales[[#This Row],[Delivery_Time_Days]]&gt;7,"Delay",IF(Ecommerce_Sales[[#This Row],[Delivery_Time_Days]] = 0,"No delivery",IF(Ecommerce_Sales[[#This Row],[Delivery_Time_Days]]&lt;=7,"On-time")))</f>
        <v>On-time</v>
      </c>
      <c r="V367" s="7">
        <f>Ecommerce_Sales[[#This Row],[Profit]]/Ecommerce_Sales[[#This Row],[Total_Price]]</f>
        <v>0.25</v>
      </c>
      <c r="W367" s="3">
        <v>1078</v>
      </c>
      <c r="X367" s="3"/>
    </row>
    <row r="368" spans="1:24" x14ac:dyDescent="0.25">
      <c r="A368" s="1" t="s">
        <v>3017</v>
      </c>
      <c r="B368" s="1" t="s">
        <v>378</v>
      </c>
      <c r="C368" s="1" t="s">
        <v>379</v>
      </c>
      <c r="D368" s="1" t="s">
        <v>3018</v>
      </c>
      <c r="E368" s="1" t="s">
        <v>1946</v>
      </c>
      <c r="F368" s="2">
        <v>44981</v>
      </c>
      <c r="G368" s="2">
        <v>45141</v>
      </c>
      <c r="H368" s="2" t="str">
        <f>TEXT(Ecommerce_Sales[[#This Row],[Order_Date]],"mmmm")</f>
        <v>August</v>
      </c>
      <c r="I368" s="2" t="str">
        <f>TEXT(Ecommerce_Sales[[#This Row],[Order_Date]],"yyyy")</f>
        <v>2023</v>
      </c>
      <c r="J368" s="2" t="str">
        <f>TEXT(Ecommerce_Sales[[#This Row],[Order_Date]],"mmmm")</f>
        <v>August</v>
      </c>
      <c r="K368" s="1" t="s">
        <v>1947</v>
      </c>
      <c r="L368" s="1" t="s">
        <v>3019</v>
      </c>
      <c r="M368" s="1" t="s">
        <v>1972</v>
      </c>
      <c r="N368" s="1" t="s">
        <v>1973</v>
      </c>
      <c r="O368" s="3">
        <v>593</v>
      </c>
      <c r="P368">
        <v>1</v>
      </c>
      <c r="Q368" s="3">
        <v>593</v>
      </c>
      <c r="R368" s="1" t="s">
        <v>2008</v>
      </c>
      <c r="S368" s="3">
        <v>76</v>
      </c>
      <c r="T368">
        <v>9</v>
      </c>
      <c r="U368" t="str">
        <f>IF(Ecommerce_Sales[[#This Row],[Delivery_Time_Days]]&gt;7,"Delay",IF(Ecommerce_Sales[[#This Row],[Delivery_Time_Days]] = 0,"No delivery",IF(Ecommerce_Sales[[#This Row],[Delivery_Time_Days]]&lt;=7,"On-time")))</f>
        <v>Delay</v>
      </c>
      <c r="V368" s="7">
        <f>Ecommerce_Sales[[#This Row],[Profit]]/Ecommerce_Sales[[#This Row],[Total_Price]]</f>
        <v>0.30016863406408095</v>
      </c>
      <c r="W368" s="3">
        <v>178</v>
      </c>
      <c r="X368" s="3"/>
    </row>
    <row r="369" spans="1:24" x14ac:dyDescent="0.25">
      <c r="A369" s="1" t="s">
        <v>3020</v>
      </c>
      <c r="B369" s="1" t="s">
        <v>1586</v>
      </c>
      <c r="C369" s="1" t="s">
        <v>1587</v>
      </c>
      <c r="D369" s="1" t="s">
        <v>2373</v>
      </c>
      <c r="E369" s="1" t="s">
        <v>1954</v>
      </c>
      <c r="F369" s="2">
        <v>45081</v>
      </c>
      <c r="G369" s="2">
        <v>45016</v>
      </c>
      <c r="H369" s="2" t="str">
        <f>TEXT(Ecommerce_Sales[[#This Row],[Order_Date]],"mmmm")</f>
        <v>March</v>
      </c>
      <c r="I369" s="2" t="str">
        <f>TEXT(Ecommerce_Sales[[#This Row],[Order_Date]],"yyyy")</f>
        <v>2023</v>
      </c>
      <c r="J369" s="2" t="str">
        <f>TEXT(Ecommerce_Sales[[#This Row],[Order_Date]],"mmmm")</f>
        <v>March</v>
      </c>
      <c r="K369" s="1" t="s">
        <v>1947</v>
      </c>
      <c r="L369" s="1" t="s">
        <v>3021</v>
      </c>
      <c r="M369" s="1" t="s">
        <v>2043</v>
      </c>
      <c r="N369" s="1" t="s">
        <v>1989</v>
      </c>
      <c r="O369" s="3">
        <v>364</v>
      </c>
      <c r="P369">
        <v>3</v>
      </c>
      <c r="Q369" s="3">
        <v>1093</v>
      </c>
      <c r="R369" s="1" t="s">
        <v>2016</v>
      </c>
      <c r="S369" s="3">
        <v>150</v>
      </c>
      <c r="T369">
        <v>6</v>
      </c>
      <c r="U369" t="str">
        <f>IF(Ecommerce_Sales[[#This Row],[Delivery_Time_Days]]&gt;7,"Delay",IF(Ecommerce_Sales[[#This Row],[Delivery_Time_Days]] = 0,"No delivery",IF(Ecommerce_Sales[[#This Row],[Delivery_Time_Days]]&lt;=7,"On-time")))</f>
        <v>On-time</v>
      </c>
      <c r="V369" s="7">
        <f>Ecommerce_Sales[[#This Row],[Profit]]/Ecommerce_Sales[[#This Row],[Total_Price]]</f>
        <v>0.24977127172918573</v>
      </c>
      <c r="W369" s="3">
        <v>273</v>
      </c>
      <c r="X369" s="3"/>
    </row>
    <row r="370" spans="1:24" x14ac:dyDescent="0.25">
      <c r="A370" s="1" t="s">
        <v>3022</v>
      </c>
      <c r="B370" s="1" t="s">
        <v>264</v>
      </c>
      <c r="C370" s="1" t="s">
        <v>265</v>
      </c>
      <c r="D370" s="1" t="s">
        <v>2335</v>
      </c>
      <c r="E370" s="1" t="s">
        <v>1946</v>
      </c>
      <c r="F370" s="2">
        <v>44945</v>
      </c>
      <c r="G370" s="2">
        <v>45240</v>
      </c>
      <c r="H370" s="2" t="str">
        <f>TEXT(Ecommerce_Sales[[#This Row],[Order_Date]],"mmmm")</f>
        <v>November</v>
      </c>
      <c r="I370" s="2" t="str">
        <f>TEXT(Ecommerce_Sales[[#This Row],[Order_Date]],"yyyy")</f>
        <v>2023</v>
      </c>
      <c r="J370" s="2" t="str">
        <f>TEXT(Ecommerce_Sales[[#This Row],[Order_Date]],"mmmm")</f>
        <v>November</v>
      </c>
      <c r="K370" s="1" t="s">
        <v>1947</v>
      </c>
      <c r="L370" s="1" t="s">
        <v>3023</v>
      </c>
      <c r="M370" s="1" t="s">
        <v>1998</v>
      </c>
      <c r="N370" s="1" t="s">
        <v>1973</v>
      </c>
      <c r="O370" s="3">
        <v>114</v>
      </c>
      <c r="P370">
        <v>6</v>
      </c>
      <c r="Q370" s="3">
        <v>685</v>
      </c>
      <c r="R370" s="1" t="s">
        <v>2012</v>
      </c>
      <c r="S370" s="3">
        <v>55</v>
      </c>
      <c r="T370">
        <v>9</v>
      </c>
      <c r="U370" t="str">
        <f>IF(Ecommerce_Sales[[#This Row],[Delivery_Time_Days]]&gt;7,"Delay",IF(Ecommerce_Sales[[#This Row],[Delivery_Time_Days]] = 0,"No delivery",IF(Ecommerce_Sales[[#This Row],[Delivery_Time_Days]]&lt;=7,"On-time")))</f>
        <v>Delay</v>
      </c>
      <c r="V370" s="7">
        <f>Ecommerce_Sales[[#This Row],[Profit]]/Ecommerce_Sales[[#This Row],[Total_Price]]</f>
        <v>0.29927007299270075</v>
      </c>
      <c r="W370" s="3">
        <v>205</v>
      </c>
      <c r="X370" s="3"/>
    </row>
    <row r="371" spans="1:24" x14ac:dyDescent="0.25">
      <c r="A371" s="1" t="s">
        <v>3024</v>
      </c>
      <c r="B371" s="1" t="s">
        <v>1219</v>
      </c>
      <c r="C371" s="1" t="s">
        <v>1220</v>
      </c>
      <c r="D371" s="1" t="s">
        <v>3025</v>
      </c>
      <c r="E371" s="1" t="s">
        <v>1981</v>
      </c>
      <c r="F371" s="2">
        <v>45263</v>
      </c>
      <c r="G371" s="2">
        <v>44998</v>
      </c>
      <c r="H371" s="2" t="str">
        <f>TEXT(Ecommerce_Sales[[#This Row],[Order_Date]],"mmmm")</f>
        <v>March</v>
      </c>
      <c r="I371" s="2" t="str">
        <f>TEXT(Ecommerce_Sales[[#This Row],[Order_Date]],"yyyy")</f>
        <v>2023</v>
      </c>
      <c r="J371" s="2" t="str">
        <f>TEXT(Ecommerce_Sales[[#This Row],[Order_Date]],"mmmm")</f>
        <v>March</v>
      </c>
      <c r="K371" s="1" t="s">
        <v>1947</v>
      </c>
      <c r="L371" s="1" t="s">
        <v>3026</v>
      </c>
      <c r="M371" s="1" t="s">
        <v>1988</v>
      </c>
      <c r="N371" s="1" t="s">
        <v>1989</v>
      </c>
      <c r="O371" s="3">
        <v>850</v>
      </c>
      <c r="P371">
        <v>1</v>
      </c>
      <c r="Q371" s="3">
        <v>850</v>
      </c>
      <c r="R371" s="1" t="s">
        <v>1958</v>
      </c>
      <c r="S371" s="3">
        <v>43</v>
      </c>
      <c r="T371">
        <v>7</v>
      </c>
      <c r="U371" t="str">
        <f>IF(Ecommerce_Sales[[#This Row],[Delivery_Time_Days]]&gt;7,"Delay",IF(Ecommerce_Sales[[#This Row],[Delivery_Time_Days]] = 0,"No delivery",IF(Ecommerce_Sales[[#This Row],[Delivery_Time_Days]]&lt;=7,"On-time")))</f>
        <v>On-time</v>
      </c>
      <c r="V371" s="7">
        <f>Ecommerce_Sales[[#This Row],[Profit]]/Ecommerce_Sales[[#This Row],[Total_Price]]</f>
        <v>0.24941176470588236</v>
      </c>
      <c r="W371" s="3">
        <v>212</v>
      </c>
      <c r="X371" s="3"/>
    </row>
    <row r="372" spans="1:24" x14ac:dyDescent="0.25">
      <c r="A372" s="1" t="s">
        <v>3027</v>
      </c>
      <c r="B372" s="1" t="s">
        <v>38</v>
      </c>
      <c r="C372" s="1" t="s">
        <v>39</v>
      </c>
      <c r="D372" s="1" t="s">
        <v>3028</v>
      </c>
      <c r="E372" s="1" t="s">
        <v>1981</v>
      </c>
      <c r="F372" s="2">
        <v>45211</v>
      </c>
      <c r="G372" s="2">
        <v>45294</v>
      </c>
      <c r="H372" s="2" t="str">
        <f>TEXT(Ecommerce_Sales[[#This Row],[Order_Date]],"mmmm")</f>
        <v>January</v>
      </c>
      <c r="I372" s="2" t="str">
        <f>TEXT(Ecommerce_Sales[[#This Row],[Order_Date]],"yyyy")</f>
        <v>2024</v>
      </c>
      <c r="J372" s="2" t="str">
        <f>TEXT(Ecommerce_Sales[[#This Row],[Order_Date]],"mmmm")</f>
        <v>January</v>
      </c>
      <c r="K372" s="1" t="s">
        <v>1947</v>
      </c>
      <c r="L372" s="1" t="s">
        <v>3029</v>
      </c>
      <c r="M372" s="1" t="s">
        <v>2026</v>
      </c>
      <c r="N372" s="1" t="s">
        <v>1978</v>
      </c>
      <c r="O372" s="3">
        <v>342</v>
      </c>
      <c r="P372">
        <v>1</v>
      </c>
      <c r="Q372" s="3">
        <v>342</v>
      </c>
      <c r="R372" s="1" t="s">
        <v>1951</v>
      </c>
      <c r="S372" s="3">
        <v>18</v>
      </c>
      <c r="T372">
        <v>2</v>
      </c>
      <c r="U372" t="str">
        <f>IF(Ecommerce_Sales[[#This Row],[Delivery_Time_Days]]&gt;7,"Delay",IF(Ecommerce_Sales[[#This Row],[Delivery_Time_Days]] = 0,"No delivery",IF(Ecommerce_Sales[[#This Row],[Delivery_Time_Days]]&lt;=7,"On-time")))</f>
        <v>On-time</v>
      </c>
      <c r="V372" s="7">
        <f>Ecommerce_Sales[[#This Row],[Profit]]/Ecommerce_Sales[[#This Row],[Total_Price]]</f>
        <v>0.35087719298245612</v>
      </c>
      <c r="W372" s="3">
        <v>120</v>
      </c>
      <c r="X372" s="3"/>
    </row>
    <row r="373" spans="1:24" x14ac:dyDescent="0.25">
      <c r="A373" s="1" t="s">
        <v>3030</v>
      </c>
      <c r="B373" s="1" t="s">
        <v>1219</v>
      </c>
      <c r="C373" s="1" t="s">
        <v>1220</v>
      </c>
      <c r="D373" s="1" t="s">
        <v>3025</v>
      </c>
      <c r="E373" s="1" t="s">
        <v>1981</v>
      </c>
      <c r="F373" s="2">
        <v>45263</v>
      </c>
      <c r="G373" s="2">
        <v>45485</v>
      </c>
      <c r="H373" s="2" t="str">
        <f>TEXT(Ecommerce_Sales[[#This Row],[Order_Date]],"mmmm")</f>
        <v>July</v>
      </c>
      <c r="I373" s="2" t="str">
        <f>TEXT(Ecommerce_Sales[[#This Row],[Order_Date]],"yyyy")</f>
        <v>2024</v>
      </c>
      <c r="J373" s="2" t="str">
        <f>TEXT(Ecommerce_Sales[[#This Row],[Order_Date]],"mmmm")</f>
        <v>July</v>
      </c>
      <c r="K373" s="1" t="s">
        <v>1992</v>
      </c>
      <c r="L373" s="1" t="s">
        <v>3031</v>
      </c>
      <c r="M373" s="1" t="s">
        <v>1983</v>
      </c>
      <c r="N373" s="1" t="s">
        <v>1950</v>
      </c>
      <c r="O373" s="3">
        <v>1157</v>
      </c>
      <c r="P373">
        <v>2</v>
      </c>
      <c r="Q373" s="3">
        <v>2314</v>
      </c>
      <c r="R373" s="1" t="s">
        <v>2016</v>
      </c>
      <c r="S373" s="3">
        <v>199</v>
      </c>
      <c r="U373" t="str">
        <f>IF(Ecommerce_Sales[[#This Row],[Delivery_Time_Days]]&gt;7,"Delay",IF(Ecommerce_Sales[[#This Row],[Delivery_Time_Days]] = 0,"No delivery",IF(Ecommerce_Sales[[#This Row],[Delivery_Time_Days]]&lt;=7,"On-time")))</f>
        <v>No delivery</v>
      </c>
      <c r="V373" s="7">
        <f>Ecommerce_Sales[[#This Row],[Profit]]/Ecommerce_Sales[[#This Row],[Total_Price]]</f>
        <v>0.40017286084701814</v>
      </c>
      <c r="W373" s="3">
        <v>926</v>
      </c>
      <c r="X373" s="3"/>
    </row>
    <row r="374" spans="1:24" x14ac:dyDescent="0.25">
      <c r="A374" s="1" t="s">
        <v>3032</v>
      </c>
      <c r="B374" s="1" t="s">
        <v>1681</v>
      </c>
      <c r="C374" s="1" t="s">
        <v>1682</v>
      </c>
      <c r="D374" s="1" t="s">
        <v>3033</v>
      </c>
      <c r="E374" s="1" t="s">
        <v>1981</v>
      </c>
      <c r="F374" s="2">
        <v>45532</v>
      </c>
      <c r="G374" s="2">
        <v>44936</v>
      </c>
      <c r="H374" s="2" t="str">
        <f>TEXT(Ecommerce_Sales[[#This Row],[Order_Date]],"mmmm")</f>
        <v>January</v>
      </c>
      <c r="I374" s="2" t="str">
        <f>TEXT(Ecommerce_Sales[[#This Row],[Order_Date]],"yyyy")</f>
        <v>2023</v>
      </c>
      <c r="J374" s="2" t="str">
        <f>TEXT(Ecommerce_Sales[[#This Row],[Order_Date]],"mmmm")</f>
        <v>January</v>
      </c>
      <c r="K374" s="1" t="s">
        <v>1947</v>
      </c>
      <c r="L374" s="1" t="s">
        <v>2668</v>
      </c>
      <c r="M374" s="1" t="s">
        <v>1956</v>
      </c>
      <c r="N374" s="1" t="s">
        <v>1957</v>
      </c>
      <c r="O374" s="3">
        <v>804</v>
      </c>
      <c r="P374">
        <v>1</v>
      </c>
      <c r="Q374" s="3">
        <v>804</v>
      </c>
      <c r="R374" s="1" t="s">
        <v>2012</v>
      </c>
      <c r="S374" s="3">
        <v>94</v>
      </c>
      <c r="T374">
        <v>2</v>
      </c>
      <c r="U374" t="str">
        <f>IF(Ecommerce_Sales[[#This Row],[Delivery_Time_Days]]&gt;7,"Delay",IF(Ecommerce_Sales[[#This Row],[Delivery_Time_Days]] = 0,"No delivery",IF(Ecommerce_Sales[[#This Row],[Delivery_Time_Days]]&lt;=7,"On-time")))</f>
        <v>On-time</v>
      </c>
      <c r="V374" s="7">
        <f>Ecommerce_Sales[[#This Row],[Profit]]/Ecommerce_Sales[[#This Row],[Total_Price]]</f>
        <v>0.15049751243781095</v>
      </c>
      <c r="W374" s="3">
        <v>121</v>
      </c>
      <c r="X374" s="3"/>
    </row>
    <row r="375" spans="1:24" x14ac:dyDescent="0.25">
      <c r="A375" s="1" t="s">
        <v>3034</v>
      </c>
      <c r="B375" s="1" t="s">
        <v>531</v>
      </c>
      <c r="C375" s="1" t="s">
        <v>532</v>
      </c>
      <c r="D375" s="1" t="s">
        <v>2074</v>
      </c>
      <c r="E375" s="1" t="s">
        <v>1954</v>
      </c>
      <c r="F375" s="2">
        <v>45530</v>
      </c>
      <c r="G375" s="2">
        <v>45507</v>
      </c>
      <c r="H375" s="2" t="str">
        <f>TEXT(Ecommerce_Sales[[#This Row],[Order_Date]],"mmmm")</f>
        <v>August</v>
      </c>
      <c r="I375" s="2" t="str">
        <f>TEXT(Ecommerce_Sales[[#This Row],[Order_Date]],"yyyy")</f>
        <v>2024</v>
      </c>
      <c r="J375" s="2" t="str">
        <f>TEXT(Ecommerce_Sales[[#This Row],[Order_Date]],"mmmm")</f>
        <v>August</v>
      </c>
      <c r="K375" s="1" t="s">
        <v>1947</v>
      </c>
      <c r="L375" s="1" t="s">
        <v>3035</v>
      </c>
      <c r="M375" s="1" t="s">
        <v>1983</v>
      </c>
      <c r="N375" s="1" t="s">
        <v>1950</v>
      </c>
      <c r="O375" s="3">
        <v>688</v>
      </c>
      <c r="P375">
        <v>3</v>
      </c>
      <c r="Q375" s="3">
        <v>2063</v>
      </c>
      <c r="R375" s="1" t="s">
        <v>2016</v>
      </c>
      <c r="S375" s="3">
        <v>191</v>
      </c>
      <c r="T375">
        <v>7</v>
      </c>
      <c r="U375" t="str">
        <f>IF(Ecommerce_Sales[[#This Row],[Delivery_Time_Days]]&gt;7,"Delay",IF(Ecommerce_Sales[[#This Row],[Delivery_Time_Days]] = 0,"No delivery",IF(Ecommerce_Sales[[#This Row],[Delivery_Time_Days]]&lt;=7,"On-time")))</f>
        <v>On-time</v>
      </c>
      <c r="V375" s="7">
        <f>Ecommerce_Sales[[#This Row],[Profit]]/Ecommerce_Sales[[#This Row],[Total_Price]]</f>
        <v>0.39990305380513813</v>
      </c>
      <c r="W375" s="3">
        <v>825</v>
      </c>
      <c r="X375" s="3"/>
    </row>
    <row r="376" spans="1:24" x14ac:dyDescent="0.25">
      <c r="A376" s="1" t="s">
        <v>3036</v>
      </c>
      <c r="B376" s="1" t="s">
        <v>46</v>
      </c>
      <c r="C376" s="1" t="s">
        <v>47</v>
      </c>
      <c r="D376" s="1" t="s">
        <v>2491</v>
      </c>
      <c r="E376" s="1" t="s">
        <v>1996</v>
      </c>
      <c r="F376" s="2">
        <v>45449</v>
      </c>
      <c r="G376" s="2">
        <v>45119</v>
      </c>
      <c r="H376" s="2" t="str">
        <f>TEXT(Ecommerce_Sales[[#This Row],[Order_Date]],"mmmm")</f>
        <v>July</v>
      </c>
      <c r="I376" s="2" t="str">
        <f>TEXT(Ecommerce_Sales[[#This Row],[Order_Date]],"yyyy")</f>
        <v>2023</v>
      </c>
      <c r="J376" s="2" t="str">
        <f>TEXT(Ecommerce_Sales[[#This Row],[Order_Date]],"mmmm")</f>
        <v>July</v>
      </c>
      <c r="K376" s="1" t="s">
        <v>1992</v>
      </c>
      <c r="L376" s="1" t="s">
        <v>3037</v>
      </c>
      <c r="M376" s="1" t="s">
        <v>2043</v>
      </c>
      <c r="N376" s="1" t="s">
        <v>1989</v>
      </c>
      <c r="O376" s="3">
        <v>1072</v>
      </c>
      <c r="P376">
        <v>1</v>
      </c>
      <c r="Q376" s="3">
        <v>1072</v>
      </c>
      <c r="R376" s="1" t="s">
        <v>1951</v>
      </c>
      <c r="S376" s="3">
        <v>136</v>
      </c>
      <c r="U376" t="str">
        <f>IF(Ecommerce_Sales[[#This Row],[Delivery_Time_Days]]&gt;7,"Delay",IF(Ecommerce_Sales[[#This Row],[Delivery_Time_Days]] = 0,"No delivery",IF(Ecommerce_Sales[[#This Row],[Delivery_Time_Days]]&lt;=7,"On-time")))</f>
        <v>No delivery</v>
      </c>
      <c r="V376" s="7">
        <f>Ecommerce_Sales[[#This Row],[Profit]]/Ecommerce_Sales[[#This Row],[Total_Price]]</f>
        <v>0.25</v>
      </c>
      <c r="W376" s="3">
        <v>268</v>
      </c>
      <c r="X376" s="3"/>
    </row>
    <row r="377" spans="1:24" x14ac:dyDescent="0.25">
      <c r="A377" s="1" t="s">
        <v>3038</v>
      </c>
      <c r="B377" s="1" t="s">
        <v>808</v>
      </c>
      <c r="C377" s="1" t="s">
        <v>809</v>
      </c>
      <c r="D377" s="1" t="s">
        <v>3039</v>
      </c>
      <c r="E377" s="1" t="s">
        <v>1996</v>
      </c>
      <c r="F377" s="2">
        <v>45197</v>
      </c>
      <c r="G377" s="2">
        <v>45543</v>
      </c>
      <c r="H377" s="2" t="str">
        <f>TEXT(Ecommerce_Sales[[#This Row],[Order_Date]],"mmmm")</f>
        <v>September</v>
      </c>
      <c r="I377" s="2" t="str">
        <f>TEXT(Ecommerce_Sales[[#This Row],[Order_Date]],"yyyy")</f>
        <v>2024</v>
      </c>
      <c r="J377" s="2" t="str">
        <f>TEXT(Ecommerce_Sales[[#This Row],[Order_Date]],"mmmm")</f>
        <v>September</v>
      </c>
      <c r="K377" s="1" t="s">
        <v>1947</v>
      </c>
      <c r="L377" s="1" t="s">
        <v>3040</v>
      </c>
      <c r="M377" s="1" t="s">
        <v>2002</v>
      </c>
      <c r="N377" s="1" t="s">
        <v>1989</v>
      </c>
      <c r="O377" s="3">
        <v>226</v>
      </c>
      <c r="P377">
        <v>2</v>
      </c>
      <c r="Q377" s="3">
        <v>453</v>
      </c>
      <c r="R377" s="1" t="s">
        <v>1958</v>
      </c>
      <c r="S377" s="3">
        <v>45</v>
      </c>
      <c r="T377">
        <v>7</v>
      </c>
      <c r="U377" t="str">
        <f>IF(Ecommerce_Sales[[#This Row],[Delivery_Time_Days]]&gt;7,"Delay",IF(Ecommerce_Sales[[#This Row],[Delivery_Time_Days]] = 0,"No delivery",IF(Ecommerce_Sales[[#This Row],[Delivery_Time_Days]]&lt;=7,"On-time")))</f>
        <v>On-time</v>
      </c>
      <c r="V377" s="7">
        <f>Ecommerce_Sales[[#This Row],[Profit]]/Ecommerce_Sales[[#This Row],[Total_Price]]</f>
        <v>0.24944812362030905</v>
      </c>
      <c r="W377" s="3">
        <v>113</v>
      </c>
      <c r="X377" s="3"/>
    </row>
    <row r="378" spans="1:24" x14ac:dyDescent="0.25">
      <c r="A378" s="1" t="s">
        <v>3041</v>
      </c>
      <c r="B378" s="1" t="s">
        <v>413</v>
      </c>
      <c r="C378" s="1" t="s">
        <v>414</v>
      </c>
      <c r="D378" s="1" t="s">
        <v>3042</v>
      </c>
      <c r="E378" s="1" t="s">
        <v>1954</v>
      </c>
      <c r="F378" s="2">
        <v>45135</v>
      </c>
      <c r="G378" s="2">
        <v>45566</v>
      </c>
      <c r="H378" s="2" t="str">
        <f>TEXT(Ecommerce_Sales[[#This Row],[Order_Date]],"mmmm")</f>
        <v>October</v>
      </c>
      <c r="I378" s="2" t="str">
        <f>TEXT(Ecommerce_Sales[[#This Row],[Order_Date]],"yyyy")</f>
        <v>2024</v>
      </c>
      <c r="J378" s="2" t="str">
        <f>TEXT(Ecommerce_Sales[[#This Row],[Order_Date]],"mmmm")</f>
        <v>October</v>
      </c>
      <c r="K378" s="1" t="s">
        <v>1992</v>
      </c>
      <c r="L378" s="1" t="s">
        <v>3043</v>
      </c>
      <c r="M378" s="1" t="s">
        <v>1977</v>
      </c>
      <c r="N378" s="1" t="s">
        <v>1978</v>
      </c>
      <c r="O378" s="3">
        <v>1023</v>
      </c>
      <c r="P378">
        <v>3</v>
      </c>
      <c r="Q378" s="3">
        <v>3068</v>
      </c>
      <c r="R378" s="1" t="s">
        <v>1958</v>
      </c>
      <c r="S378" s="3">
        <v>330</v>
      </c>
      <c r="U378" t="str">
        <f>IF(Ecommerce_Sales[[#This Row],[Delivery_Time_Days]]&gt;7,"Delay",IF(Ecommerce_Sales[[#This Row],[Delivery_Time_Days]] = 0,"No delivery",IF(Ecommerce_Sales[[#This Row],[Delivery_Time_Days]]&lt;=7,"On-time")))</f>
        <v>No delivery</v>
      </c>
      <c r="V378" s="7">
        <f>Ecommerce_Sales[[#This Row],[Profit]]/Ecommerce_Sales[[#This Row],[Total_Price]]</f>
        <v>0.35006518904823991</v>
      </c>
      <c r="W378" s="3">
        <v>1074</v>
      </c>
      <c r="X378" s="3"/>
    </row>
    <row r="379" spans="1:24" x14ac:dyDescent="0.25">
      <c r="A379" s="1" t="s">
        <v>3044</v>
      </c>
      <c r="B379" s="1" t="s">
        <v>945</v>
      </c>
      <c r="C379" s="1" t="s">
        <v>946</v>
      </c>
      <c r="D379" s="1" t="s">
        <v>2475</v>
      </c>
      <c r="E379" s="1" t="s">
        <v>1961</v>
      </c>
      <c r="F379" s="2">
        <v>45347</v>
      </c>
      <c r="G379" s="2">
        <v>45296</v>
      </c>
      <c r="H379" s="2" t="str">
        <f>TEXT(Ecommerce_Sales[[#This Row],[Order_Date]],"mmmm")</f>
        <v>January</v>
      </c>
      <c r="I379" s="2" t="str">
        <f>TEXT(Ecommerce_Sales[[#This Row],[Order_Date]],"yyyy")</f>
        <v>2024</v>
      </c>
      <c r="J379" s="2" t="str">
        <f>TEXT(Ecommerce_Sales[[#This Row],[Order_Date]],"mmmm")</f>
        <v>January</v>
      </c>
      <c r="K379" s="1" t="s">
        <v>1947</v>
      </c>
      <c r="L379" s="1" t="s">
        <v>3045</v>
      </c>
      <c r="M379" s="1" t="s">
        <v>1988</v>
      </c>
      <c r="N379" s="1" t="s">
        <v>1989</v>
      </c>
      <c r="O379" s="3">
        <v>81</v>
      </c>
      <c r="P379">
        <v>2</v>
      </c>
      <c r="Q379" s="3">
        <v>163</v>
      </c>
      <c r="R379" s="1" t="s">
        <v>1958</v>
      </c>
      <c r="S379" s="3">
        <v>9</v>
      </c>
      <c r="T379">
        <v>10</v>
      </c>
      <c r="U379" t="str">
        <f>IF(Ecommerce_Sales[[#This Row],[Delivery_Time_Days]]&gt;7,"Delay",IF(Ecommerce_Sales[[#This Row],[Delivery_Time_Days]] = 0,"No delivery",IF(Ecommerce_Sales[[#This Row],[Delivery_Time_Days]]&lt;=7,"On-time")))</f>
        <v>Delay</v>
      </c>
      <c r="V379" s="7">
        <f>Ecommerce_Sales[[#This Row],[Profit]]/Ecommerce_Sales[[#This Row],[Total_Price]]</f>
        <v>0.25153374233128833</v>
      </c>
      <c r="W379" s="3">
        <v>41</v>
      </c>
      <c r="X379" s="3"/>
    </row>
    <row r="380" spans="1:24" x14ac:dyDescent="0.25">
      <c r="A380" s="1" t="s">
        <v>3046</v>
      </c>
      <c r="B380" s="1" t="s">
        <v>924</v>
      </c>
      <c r="C380" s="1" t="s">
        <v>925</v>
      </c>
      <c r="D380" s="1" t="s">
        <v>3047</v>
      </c>
      <c r="E380" s="1" t="s">
        <v>1966</v>
      </c>
      <c r="F380" s="2">
        <v>45470</v>
      </c>
      <c r="G380" s="2">
        <v>45459</v>
      </c>
      <c r="H380" s="2" t="str">
        <f>TEXT(Ecommerce_Sales[[#This Row],[Order_Date]],"mmmm")</f>
        <v>June</v>
      </c>
      <c r="I380" s="2" t="str">
        <f>TEXT(Ecommerce_Sales[[#This Row],[Order_Date]],"yyyy")</f>
        <v>2024</v>
      </c>
      <c r="J380" s="2" t="str">
        <f>TEXT(Ecommerce_Sales[[#This Row],[Order_Date]],"mmmm")</f>
        <v>June</v>
      </c>
      <c r="K380" s="1" t="s">
        <v>1947</v>
      </c>
      <c r="L380" s="1" t="s">
        <v>3048</v>
      </c>
      <c r="M380" s="1" t="s">
        <v>2002</v>
      </c>
      <c r="N380" s="1" t="s">
        <v>1989</v>
      </c>
      <c r="O380" s="3">
        <v>152</v>
      </c>
      <c r="P380">
        <v>3</v>
      </c>
      <c r="Q380" s="3">
        <v>456</v>
      </c>
      <c r="R380" s="1" t="s">
        <v>1958</v>
      </c>
      <c r="S380" s="3">
        <v>58</v>
      </c>
      <c r="T380">
        <v>5</v>
      </c>
      <c r="U380" t="str">
        <f>IF(Ecommerce_Sales[[#This Row],[Delivery_Time_Days]]&gt;7,"Delay",IF(Ecommerce_Sales[[#This Row],[Delivery_Time_Days]] = 0,"No delivery",IF(Ecommerce_Sales[[#This Row],[Delivery_Time_Days]]&lt;=7,"On-time")))</f>
        <v>On-time</v>
      </c>
      <c r="V380" s="7">
        <f>Ecommerce_Sales[[#This Row],[Profit]]/Ecommerce_Sales[[#This Row],[Total_Price]]</f>
        <v>0.25</v>
      </c>
      <c r="W380" s="3">
        <v>114</v>
      </c>
      <c r="X380" s="3"/>
    </row>
    <row r="381" spans="1:24" x14ac:dyDescent="0.25">
      <c r="A381" s="1" t="s">
        <v>3049</v>
      </c>
      <c r="B381" s="1" t="s">
        <v>1590</v>
      </c>
      <c r="C381" s="1" t="s">
        <v>1591</v>
      </c>
      <c r="D381" s="1" t="s">
        <v>3050</v>
      </c>
      <c r="E381" s="1" t="s">
        <v>1966</v>
      </c>
      <c r="F381" s="2">
        <v>45186</v>
      </c>
      <c r="G381" s="2">
        <v>45050</v>
      </c>
      <c r="H381" s="2" t="str">
        <f>TEXT(Ecommerce_Sales[[#This Row],[Order_Date]],"mmmm")</f>
        <v>May</v>
      </c>
      <c r="I381" s="2" t="str">
        <f>TEXT(Ecommerce_Sales[[#This Row],[Order_Date]],"yyyy")</f>
        <v>2023</v>
      </c>
      <c r="J381" s="2" t="str">
        <f>TEXT(Ecommerce_Sales[[#This Row],[Order_Date]],"mmmm")</f>
        <v>May</v>
      </c>
      <c r="K381" s="1" t="s">
        <v>1947</v>
      </c>
      <c r="L381" s="1" t="s">
        <v>3051</v>
      </c>
      <c r="M381" s="1" t="s">
        <v>2026</v>
      </c>
      <c r="N381" s="1" t="s">
        <v>1978</v>
      </c>
      <c r="O381" s="3">
        <v>1095</v>
      </c>
      <c r="P381">
        <v>1</v>
      </c>
      <c r="Q381" s="3">
        <v>1095</v>
      </c>
      <c r="R381" s="1" t="s">
        <v>1951</v>
      </c>
      <c r="S381" s="3">
        <v>161</v>
      </c>
      <c r="T381">
        <v>5</v>
      </c>
      <c r="U381" t="str">
        <f>IF(Ecommerce_Sales[[#This Row],[Delivery_Time_Days]]&gt;7,"Delay",IF(Ecommerce_Sales[[#This Row],[Delivery_Time_Days]] = 0,"No delivery",IF(Ecommerce_Sales[[#This Row],[Delivery_Time_Days]]&lt;=7,"On-time")))</f>
        <v>On-time</v>
      </c>
      <c r="V381" s="7">
        <f>Ecommerce_Sales[[#This Row],[Profit]]/Ecommerce_Sales[[#This Row],[Total_Price]]</f>
        <v>0.34977168949771692</v>
      </c>
      <c r="W381" s="3">
        <v>383</v>
      </c>
      <c r="X381" s="3"/>
    </row>
    <row r="382" spans="1:24" x14ac:dyDescent="0.25">
      <c r="A382" s="1" t="s">
        <v>3052</v>
      </c>
      <c r="B382" s="1" t="s">
        <v>14</v>
      </c>
      <c r="C382" s="1" t="s">
        <v>15</v>
      </c>
      <c r="D382" s="1" t="s">
        <v>3053</v>
      </c>
      <c r="E382" s="1" t="s">
        <v>1946</v>
      </c>
      <c r="F382" s="2">
        <v>45003</v>
      </c>
      <c r="G382" s="2">
        <v>44972</v>
      </c>
      <c r="H382" s="2" t="str">
        <f>TEXT(Ecommerce_Sales[[#This Row],[Order_Date]],"mmmm")</f>
        <v>February</v>
      </c>
      <c r="I382" s="2" t="str">
        <f>TEXT(Ecommerce_Sales[[#This Row],[Order_Date]],"yyyy")</f>
        <v>2023</v>
      </c>
      <c r="J382" s="2" t="str">
        <f>TEXT(Ecommerce_Sales[[#This Row],[Order_Date]],"mmmm")</f>
        <v>February</v>
      </c>
      <c r="K382" s="1" t="s">
        <v>1947</v>
      </c>
      <c r="L382" s="1" t="s">
        <v>3054</v>
      </c>
      <c r="M382" s="1" t="s">
        <v>2002</v>
      </c>
      <c r="N382" s="1" t="s">
        <v>1989</v>
      </c>
      <c r="O382" s="3">
        <v>353</v>
      </c>
      <c r="P382">
        <v>1</v>
      </c>
      <c r="Q382" s="3">
        <v>353</v>
      </c>
      <c r="R382" s="1" t="s">
        <v>1958</v>
      </c>
      <c r="S382" s="3">
        <v>48</v>
      </c>
      <c r="T382">
        <v>8</v>
      </c>
      <c r="U382" t="str">
        <f>IF(Ecommerce_Sales[[#This Row],[Delivery_Time_Days]]&gt;7,"Delay",IF(Ecommerce_Sales[[#This Row],[Delivery_Time_Days]] = 0,"No delivery",IF(Ecommerce_Sales[[#This Row],[Delivery_Time_Days]]&lt;=7,"On-time")))</f>
        <v>Delay</v>
      </c>
      <c r="V382" s="7">
        <f>Ecommerce_Sales[[#This Row],[Profit]]/Ecommerce_Sales[[#This Row],[Total_Price]]</f>
        <v>0.24929178470254956</v>
      </c>
      <c r="W382" s="3">
        <v>88</v>
      </c>
      <c r="X382" s="3"/>
    </row>
    <row r="383" spans="1:24" x14ac:dyDescent="0.25">
      <c r="A383" s="1" t="s">
        <v>3055</v>
      </c>
      <c r="B383" s="1" t="s">
        <v>766</v>
      </c>
      <c r="C383" s="1" t="s">
        <v>767</v>
      </c>
      <c r="D383" s="1" t="s">
        <v>3056</v>
      </c>
      <c r="E383" s="1" t="s">
        <v>1981</v>
      </c>
      <c r="F383" s="2">
        <v>45624</v>
      </c>
      <c r="G383" s="2">
        <v>45624</v>
      </c>
      <c r="H383" s="2" t="str">
        <f>TEXT(Ecommerce_Sales[[#This Row],[Order_Date]],"mmmm")</f>
        <v>November</v>
      </c>
      <c r="I383" s="2" t="str">
        <f>TEXT(Ecommerce_Sales[[#This Row],[Order_Date]],"yyyy")</f>
        <v>2024</v>
      </c>
      <c r="J383" s="2" t="str">
        <f>TEXT(Ecommerce_Sales[[#This Row],[Order_Date]],"mmmm")</f>
        <v>November</v>
      </c>
      <c r="K383" s="1" t="s">
        <v>1947</v>
      </c>
      <c r="L383" s="1" t="s">
        <v>3057</v>
      </c>
      <c r="M383" s="1" t="s">
        <v>2026</v>
      </c>
      <c r="N383" s="1" t="s">
        <v>1978</v>
      </c>
      <c r="O383" s="3">
        <v>1484</v>
      </c>
      <c r="P383">
        <v>3</v>
      </c>
      <c r="Q383" s="3">
        <v>4452</v>
      </c>
      <c r="R383" s="1" t="s">
        <v>1958</v>
      </c>
      <c r="S383" s="3">
        <v>568</v>
      </c>
      <c r="T383">
        <v>9</v>
      </c>
      <c r="U383" t="str">
        <f>IF(Ecommerce_Sales[[#This Row],[Delivery_Time_Days]]&gt;7,"Delay",IF(Ecommerce_Sales[[#This Row],[Delivery_Time_Days]] = 0,"No delivery",IF(Ecommerce_Sales[[#This Row],[Delivery_Time_Days]]&lt;=7,"On-time")))</f>
        <v>Delay</v>
      </c>
      <c r="V383" s="7">
        <f>Ecommerce_Sales[[#This Row],[Profit]]/Ecommerce_Sales[[#This Row],[Total_Price]]</f>
        <v>0.3499550763701707</v>
      </c>
      <c r="W383" s="3">
        <v>1558</v>
      </c>
      <c r="X383" s="3"/>
    </row>
    <row r="384" spans="1:24" x14ac:dyDescent="0.25">
      <c r="A384" s="1" t="s">
        <v>3058</v>
      </c>
      <c r="B384" s="1" t="s">
        <v>1201</v>
      </c>
      <c r="C384" s="1" t="s">
        <v>1202</v>
      </c>
      <c r="D384" s="1" t="s">
        <v>3059</v>
      </c>
      <c r="E384" s="1" t="s">
        <v>1946</v>
      </c>
      <c r="F384" s="2">
        <v>45015</v>
      </c>
      <c r="G384" s="2">
        <v>44995</v>
      </c>
      <c r="H384" s="2" t="str">
        <f>TEXT(Ecommerce_Sales[[#This Row],[Order_Date]],"mmmm")</f>
        <v>March</v>
      </c>
      <c r="I384" s="2" t="str">
        <f>TEXT(Ecommerce_Sales[[#This Row],[Order_Date]],"yyyy")</f>
        <v>2023</v>
      </c>
      <c r="J384" s="2" t="str">
        <f>TEXT(Ecommerce_Sales[[#This Row],[Order_Date]],"mmmm")</f>
        <v>March</v>
      </c>
      <c r="K384" s="1" t="s">
        <v>1947</v>
      </c>
      <c r="L384" s="1" t="s">
        <v>3060</v>
      </c>
      <c r="M384" s="1" t="s">
        <v>2065</v>
      </c>
      <c r="N384" s="1" t="s">
        <v>1978</v>
      </c>
      <c r="O384" s="3">
        <v>683</v>
      </c>
      <c r="P384">
        <v>1</v>
      </c>
      <c r="Q384" s="3">
        <v>683</v>
      </c>
      <c r="R384" s="1" t="s">
        <v>1958</v>
      </c>
      <c r="S384" s="3">
        <v>99</v>
      </c>
      <c r="T384">
        <v>5</v>
      </c>
      <c r="U384" t="str">
        <f>IF(Ecommerce_Sales[[#This Row],[Delivery_Time_Days]]&gt;7,"Delay",IF(Ecommerce_Sales[[#This Row],[Delivery_Time_Days]] = 0,"No delivery",IF(Ecommerce_Sales[[#This Row],[Delivery_Time_Days]]&lt;=7,"On-time")))</f>
        <v>On-time</v>
      </c>
      <c r="V384" s="7">
        <f>Ecommerce_Sales[[#This Row],[Profit]]/Ecommerce_Sales[[#This Row],[Total_Price]]</f>
        <v>0.34992679355783307</v>
      </c>
      <c r="W384" s="3">
        <v>239</v>
      </c>
      <c r="X384" s="3"/>
    </row>
    <row r="385" spans="1:24" x14ac:dyDescent="0.25">
      <c r="A385" s="1" t="s">
        <v>3061</v>
      </c>
      <c r="B385" s="1" t="s">
        <v>1431</v>
      </c>
      <c r="C385" s="1" t="s">
        <v>1432</v>
      </c>
      <c r="D385" s="1" t="s">
        <v>3062</v>
      </c>
      <c r="E385" s="1" t="s">
        <v>1954</v>
      </c>
      <c r="F385" s="2">
        <v>45357</v>
      </c>
      <c r="G385" s="2">
        <v>45177</v>
      </c>
      <c r="H385" s="2" t="str">
        <f>TEXT(Ecommerce_Sales[[#This Row],[Order_Date]],"mmmm")</f>
        <v>September</v>
      </c>
      <c r="I385" s="2" t="str">
        <f>TEXT(Ecommerce_Sales[[#This Row],[Order_Date]],"yyyy")</f>
        <v>2023</v>
      </c>
      <c r="J385" s="2" t="str">
        <f>TEXT(Ecommerce_Sales[[#This Row],[Order_Date]],"mmmm")</f>
        <v>September</v>
      </c>
      <c r="K385" s="1" t="s">
        <v>1947</v>
      </c>
      <c r="L385" s="1" t="s">
        <v>3063</v>
      </c>
      <c r="M385" s="1" t="s">
        <v>2002</v>
      </c>
      <c r="N385" s="1" t="s">
        <v>1989</v>
      </c>
      <c r="O385" s="3">
        <v>697</v>
      </c>
      <c r="P385">
        <v>4</v>
      </c>
      <c r="Q385" s="3">
        <v>2790</v>
      </c>
      <c r="R385" s="1" t="s">
        <v>1951</v>
      </c>
      <c r="S385" s="3">
        <v>394</v>
      </c>
      <c r="T385">
        <v>7</v>
      </c>
      <c r="U385" t="str">
        <f>IF(Ecommerce_Sales[[#This Row],[Delivery_Time_Days]]&gt;7,"Delay",IF(Ecommerce_Sales[[#This Row],[Delivery_Time_Days]] = 0,"No delivery",IF(Ecommerce_Sales[[#This Row],[Delivery_Time_Days]]&lt;=7,"On-time")))</f>
        <v>On-time</v>
      </c>
      <c r="V385" s="7">
        <f>Ecommerce_Sales[[#This Row],[Profit]]/Ecommerce_Sales[[#This Row],[Total_Price]]</f>
        <v>0.24982078853046594</v>
      </c>
      <c r="W385" s="3">
        <v>697</v>
      </c>
      <c r="X385" s="3"/>
    </row>
    <row r="386" spans="1:24" x14ac:dyDescent="0.25">
      <c r="A386" s="1" t="s">
        <v>3064</v>
      </c>
      <c r="B386" s="1" t="s">
        <v>206</v>
      </c>
      <c r="C386" s="1" t="s">
        <v>1099</v>
      </c>
      <c r="D386" s="1" t="s">
        <v>3065</v>
      </c>
      <c r="E386" s="1" t="s">
        <v>1961</v>
      </c>
      <c r="F386" s="2">
        <v>45122</v>
      </c>
      <c r="G386" s="2">
        <v>44942</v>
      </c>
      <c r="H386" s="2" t="str">
        <f>TEXT(Ecommerce_Sales[[#This Row],[Order_Date]],"mmmm")</f>
        <v>January</v>
      </c>
      <c r="I386" s="2" t="str">
        <f>TEXT(Ecommerce_Sales[[#This Row],[Order_Date]],"yyyy")</f>
        <v>2023</v>
      </c>
      <c r="J386" s="2" t="str">
        <f>TEXT(Ecommerce_Sales[[#This Row],[Order_Date]],"mmmm")</f>
        <v>January</v>
      </c>
      <c r="K386" s="1" t="s">
        <v>1992</v>
      </c>
      <c r="L386" s="1" t="s">
        <v>3066</v>
      </c>
      <c r="M386" s="1" t="s">
        <v>2047</v>
      </c>
      <c r="N386" s="1" t="s">
        <v>1989</v>
      </c>
      <c r="O386" s="3">
        <v>879</v>
      </c>
      <c r="P386">
        <v>2</v>
      </c>
      <c r="Q386" s="3">
        <v>1758</v>
      </c>
      <c r="R386" s="1" t="s">
        <v>1958</v>
      </c>
      <c r="S386" s="3">
        <v>101</v>
      </c>
      <c r="U386" t="str">
        <f>IF(Ecommerce_Sales[[#This Row],[Delivery_Time_Days]]&gt;7,"Delay",IF(Ecommerce_Sales[[#This Row],[Delivery_Time_Days]] = 0,"No delivery",IF(Ecommerce_Sales[[#This Row],[Delivery_Time_Days]]&lt;=7,"On-time")))</f>
        <v>No delivery</v>
      </c>
      <c r="V386" s="7">
        <f>Ecommerce_Sales[[#This Row],[Profit]]/Ecommerce_Sales[[#This Row],[Total_Price]]</f>
        <v>0.25028441410693969</v>
      </c>
      <c r="W386" s="3">
        <v>440</v>
      </c>
      <c r="X386" s="3"/>
    </row>
    <row r="387" spans="1:24" x14ac:dyDescent="0.25">
      <c r="A387" s="1" t="s">
        <v>3067</v>
      </c>
      <c r="B387" s="1" t="s">
        <v>150</v>
      </c>
      <c r="C387" s="1" t="s">
        <v>151</v>
      </c>
      <c r="D387" s="1" t="s">
        <v>2416</v>
      </c>
      <c r="E387" s="1" t="s">
        <v>1961</v>
      </c>
      <c r="F387" s="2">
        <v>45431</v>
      </c>
      <c r="G387" s="2">
        <v>45357</v>
      </c>
      <c r="H387" s="2" t="str">
        <f>TEXT(Ecommerce_Sales[[#This Row],[Order_Date]],"mmmm")</f>
        <v>March</v>
      </c>
      <c r="I387" s="2" t="str">
        <f>TEXT(Ecommerce_Sales[[#This Row],[Order_Date]],"yyyy")</f>
        <v>2024</v>
      </c>
      <c r="J387" s="2" t="str">
        <f>TEXT(Ecommerce_Sales[[#This Row],[Order_Date]],"mmmm")</f>
        <v>March</v>
      </c>
      <c r="K387" s="1" t="s">
        <v>1986</v>
      </c>
      <c r="L387" s="1" t="s">
        <v>3068</v>
      </c>
      <c r="M387" s="1" t="s">
        <v>2030</v>
      </c>
      <c r="N387" s="1" t="s">
        <v>1978</v>
      </c>
      <c r="O387" s="3">
        <v>815</v>
      </c>
      <c r="P387">
        <v>4</v>
      </c>
      <c r="Q387" s="3">
        <v>3261</v>
      </c>
      <c r="R387" s="1" t="s">
        <v>1958</v>
      </c>
      <c r="S387" s="3">
        <v>465</v>
      </c>
      <c r="U387" t="str">
        <f>IF(Ecommerce_Sales[[#This Row],[Delivery_Time_Days]]&gt;7,"Delay",IF(Ecommerce_Sales[[#This Row],[Delivery_Time_Days]] = 0,"No delivery",IF(Ecommerce_Sales[[#This Row],[Delivery_Time_Days]]&lt;=7,"On-time")))</f>
        <v>No delivery</v>
      </c>
      <c r="V387" s="7">
        <f>Ecommerce_Sales[[#This Row],[Profit]]/Ecommerce_Sales[[#This Row],[Total_Price]]</f>
        <v>0.34989267095982829</v>
      </c>
      <c r="W387" s="3">
        <v>1141</v>
      </c>
      <c r="X387" s="3"/>
    </row>
    <row r="388" spans="1:24" x14ac:dyDescent="0.25">
      <c r="A388" s="1" t="s">
        <v>3069</v>
      </c>
      <c r="B388" s="1" t="s">
        <v>262</v>
      </c>
      <c r="C388" s="1" t="s">
        <v>263</v>
      </c>
      <c r="D388" s="1" t="s">
        <v>3070</v>
      </c>
      <c r="E388" s="1" t="s">
        <v>1946</v>
      </c>
      <c r="F388" s="2">
        <v>44997</v>
      </c>
      <c r="G388" s="2">
        <v>45656</v>
      </c>
      <c r="H388" s="2" t="str">
        <f>TEXT(Ecommerce_Sales[[#This Row],[Order_Date]],"mmmm")</f>
        <v>December</v>
      </c>
      <c r="I388" s="2" t="str">
        <f>TEXT(Ecommerce_Sales[[#This Row],[Order_Date]],"yyyy")</f>
        <v>2024</v>
      </c>
      <c r="J388" s="2" t="str">
        <f>TEXT(Ecommerce_Sales[[#This Row],[Order_Date]],"mmmm")</f>
        <v>December</v>
      </c>
      <c r="K388" s="1" t="s">
        <v>1947</v>
      </c>
      <c r="L388" s="1" t="s">
        <v>3071</v>
      </c>
      <c r="M388" s="1" t="s">
        <v>2007</v>
      </c>
      <c r="N388" s="1" t="s">
        <v>1973</v>
      </c>
      <c r="O388" s="3">
        <v>1696</v>
      </c>
      <c r="P388">
        <v>4</v>
      </c>
      <c r="Q388" s="3">
        <v>6785</v>
      </c>
      <c r="R388" s="1" t="s">
        <v>1958</v>
      </c>
      <c r="S388" s="3">
        <v>522</v>
      </c>
      <c r="T388">
        <v>7</v>
      </c>
      <c r="U388" t="str">
        <f>IF(Ecommerce_Sales[[#This Row],[Delivery_Time_Days]]&gt;7,"Delay",IF(Ecommerce_Sales[[#This Row],[Delivery_Time_Days]] = 0,"No delivery",IF(Ecommerce_Sales[[#This Row],[Delivery_Time_Days]]&lt;=7,"On-time")))</f>
        <v>On-time</v>
      </c>
      <c r="V388" s="7">
        <f>Ecommerce_Sales[[#This Row],[Profit]]/Ecommerce_Sales[[#This Row],[Total_Price]]</f>
        <v>0.29992630803242448</v>
      </c>
      <c r="W388" s="3">
        <v>2035</v>
      </c>
      <c r="X388" s="3"/>
    </row>
    <row r="389" spans="1:24" x14ac:dyDescent="0.25">
      <c r="A389" s="1" t="s">
        <v>3072</v>
      </c>
      <c r="B389" s="1" t="s">
        <v>1476</v>
      </c>
      <c r="C389" s="1" t="s">
        <v>1477</v>
      </c>
      <c r="D389" s="1" t="s">
        <v>3073</v>
      </c>
      <c r="E389" s="1" t="s">
        <v>1946</v>
      </c>
      <c r="F389" s="2">
        <v>45273</v>
      </c>
      <c r="G389" s="2">
        <v>45438</v>
      </c>
      <c r="H389" s="2" t="str">
        <f>TEXT(Ecommerce_Sales[[#This Row],[Order_Date]],"mmmm")</f>
        <v>May</v>
      </c>
      <c r="I389" s="2" t="str">
        <f>TEXT(Ecommerce_Sales[[#This Row],[Order_Date]],"yyyy")</f>
        <v>2024</v>
      </c>
      <c r="J389" s="2" t="str">
        <f>TEXT(Ecommerce_Sales[[#This Row],[Order_Date]],"mmmm")</f>
        <v>May</v>
      </c>
      <c r="K389" s="1" t="s">
        <v>1947</v>
      </c>
      <c r="L389" s="1" t="s">
        <v>3074</v>
      </c>
      <c r="M389" s="1" t="s">
        <v>1983</v>
      </c>
      <c r="N389" s="1" t="s">
        <v>1950</v>
      </c>
      <c r="O389" s="3">
        <v>590</v>
      </c>
      <c r="P389">
        <v>3</v>
      </c>
      <c r="Q389" s="3">
        <v>1771</v>
      </c>
      <c r="R389" s="1" t="s">
        <v>1958</v>
      </c>
      <c r="S389" s="3">
        <v>244</v>
      </c>
      <c r="T389">
        <v>7</v>
      </c>
      <c r="U389" t="str">
        <f>IF(Ecommerce_Sales[[#This Row],[Delivery_Time_Days]]&gt;7,"Delay",IF(Ecommerce_Sales[[#This Row],[Delivery_Time_Days]] = 0,"No delivery",IF(Ecommerce_Sales[[#This Row],[Delivery_Time_Days]]&lt;=7,"On-time")))</f>
        <v>On-time</v>
      </c>
      <c r="V389" s="7">
        <f>Ecommerce_Sales[[#This Row],[Profit]]/Ecommerce_Sales[[#This Row],[Total_Price]]</f>
        <v>0.39977413890457369</v>
      </c>
      <c r="W389" s="3">
        <v>708</v>
      </c>
      <c r="X389" s="3"/>
    </row>
    <row r="390" spans="1:24" x14ac:dyDescent="0.25">
      <c r="A390" s="1" t="s">
        <v>3075</v>
      </c>
      <c r="B390" s="1" t="s">
        <v>280</v>
      </c>
      <c r="C390" s="1" t="s">
        <v>667</v>
      </c>
      <c r="D390" s="1" t="s">
        <v>3076</v>
      </c>
      <c r="E390" s="1" t="s">
        <v>1966</v>
      </c>
      <c r="F390" s="2">
        <v>45196</v>
      </c>
      <c r="G390" s="2">
        <v>45466</v>
      </c>
      <c r="H390" s="2" t="str">
        <f>TEXT(Ecommerce_Sales[[#This Row],[Order_Date]],"mmmm")</f>
        <v>June</v>
      </c>
      <c r="I390" s="2" t="str">
        <f>TEXT(Ecommerce_Sales[[#This Row],[Order_Date]],"yyyy")</f>
        <v>2024</v>
      </c>
      <c r="J390" s="2" t="str">
        <f>TEXT(Ecommerce_Sales[[#This Row],[Order_Date]],"mmmm")</f>
        <v>June</v>
      </c>
      <c r="K390" s="1" t="s">
        <v>1947</v>
      </c>
      <c r="L390" s="1" t="s">
        <v>3077</v>
      </c>
      <c r="M390" s="1" t="s">
        <v>2007</v>
      </c>
      <c r="N390" s="1" t="s">
        <v>1973</v>
      </c>
      <c r="O390" s="3">
        <v>709</v>
      </c>
      <c r="P390">
        <v>4</v>
      </c>
      <c r="Q390" s="3">
        <v>2838</v>
      </c>
      <c r="R390" s="1" t="s">
        <v>2008</v>
      </c>
      <c r="S390" s="3">
        <v>329</v>
      </c>
      <c r="T390">
        <v>6</v>
      </c>
      <c r="U390" t="str">
        <f>IF(Ecommerce_Sales[[#This Row],[Delivery_Time_Days]]&gt;7,"Delay",IF(Ecommerce_Sales[[#This Row],[Delivery_Time_Days]] = 0,"No delivery",IF(Ecommerce_Sales[[#This Row],[Delivery_Time_Days]]&lt;=7,"On-time")))</f>
        <v>On-time</v>
      </c>
      <c r="V390" s="7">
        <f>Ecommerce_Sales[[#This Row],[Profit]]/Ecommerce_Sales[[#This Row],[Total_Price]]</f>
        <v>0.29985905567300913</v>
      </c>
      <c r="W390" s="3">
        <v>851</v>
      </c>
      <c r="X390" s="3"/>
    </row>
    <row r="391" spans="1:24" x14ac:dyDescent="0.25">
      <c r="A391" s="1" t="s">
        <v>3078</v>
      </c>
      <c r="B391" s="1" t="s">
        <v>78</v>
      </c>
      <c r="C391" s="1" t="s">
        <v>79</v>
      </c>
      <c r="D391" s="1" t="s">
        <v>3079</v>
      </c>
      <c r="E391" s="1" t="s">
        <v>1946</v>
      </c>
      <c r="F391" s="2">
        <v>44984</v>
      </c>
      <c r="G391" s="2">
        <v>45361</v>
      </c>
      <c r="H391" s="2" t="str">
        <f>TEXT(Ecommerce_Sales[[#This Row],[Order_Date]],"mmmm")</f>
        <v>March</v>
      </c>
      <c r="I391" s="2" t="str">
        <f>TEXT(Ecommerce_Sales[[#This Row],[Order_Date]],"yyyy")</f>
        <v>2024</v>
      </c>
      <c r="J391" s="2" t="str">
        <f>TEXT(Ecommerce_Sales[[#This Row],[Order_Date]],"mmmm")</f>
        <v>March</v>
      </c>
      <c r="K391" s="1" t="s">
        <v>1947</v>
      </c>
      <c r="L391" s="1" t="s">
        <v>3080</v>
      </c>
      <c r="M391" s="1" t="s">
        <v>1968</v>
      </c>
      <c r="N391" s="1" t="s">
        <v>1957</v>
      </c>
      <c r="O391" s="3">
        <v>831</v>
      </c>
      <c r="P391">
        <v>5</v>
      </c>
      <c r="Q391" s="3">
        <v>4153</v>
      </c>
      <c r="R391" s="1" t="s">
        <v>1951</v>
      </c>
      <c r="S391" s="3">
        <v>505</v>
      </c>
      <c r="T391">
        <v>9</v>
      </c>
      <c r="U391" t="str">
        <f>IF(Ecommerce_Sales[[#This Row],[Delivery_Time_Days]]&gt;7,"Delay",IF(Ecommerce_Sales[[#This Row],[Delivery_Time_Days]] = 0,"No delivery",IF(Ecommerce_Sales[[#This Row],[Delivery_Time_Days]]&lt;=7,"On-time")))</f>
        <v>Delay</v>
      </c>
      <c r="V391" s="7">
        <f>Ecommerce_Sales[[#This Row],[Profit]]/Ecommerce_Sales[[#This Row],[Total_Price]]</f>
        <v>0.15001203948952566</v>
      </c>
      <c r="W391" s="3">
        <v>623</v>
      </c>
      <c r="X391" s="3"/>
    </row>
    <row r="392" spans="1:24" x14ac:dyDescent="0.25">
      <c r="A392" s="1" t="s">
        <v>3081</v>
      </c>
      <c r="B392" s="1" t="s">
        <v>573</v>
      </c>
      <c r="C392" s="1" t="s">
        <v>574</v>
      </c>
      <c r="D392" s="1" t="s">
        <v>3082</v>
      </c>
      <c r="E392" s="1" t="s">
        <v>1966</v>
      </c>
      <c r="F392" s="2">
        <v>45092</v>
      </c>
      <c r="G392" s="2">
        <v>45021</v>
      </c>
      <c r="H392" s="2" t="str">
        <f>TEXT(Ecommerce_Sales[[#This Row],[Order_Date]],"mmmm")</f>
        <v>April</v>
      </c>
      <c r="I392" s="2" t="str">
        <f>TEXT(Ecommerce_Sales[[#This Row],[Order_Date]],"yyyy")</f>
        <v>2023</v>
      </c>
      <c r="J392" s="2" t="str">
        <f>TEXT(Ecommerce_Sales[[#This Row],[Order_Date]],"mmmm")</f>
        <v>April</v>
      </c>
      <c r="K392" s="1" t="s">
        <v>1947</v>
      </c>
      <c r="L392" s="1" t="s">
        <v>3083</v>
      </c>
      <c r="M392" s="1" t="s">
        <v>2104</v>
      </c>
      <c r="N392" s="1" t="s">
        <v>1978</v>
      </c>
      <c r="O392" s="3">
        <v>736</v>
      </c>
      <c r="P392">
        <v>2</v>
      </c>
      <c r="Q392" s="3">
        <v>1473</v>
      </c>
      <c r="R392" s="1" t="s">
        <v>1958</v>
      </c>
      <c r="S392" s="3">
        <v>128</v>
      </c>
      <c r="T392">
        <v>5</v>
      </c>
      <c r="U392" t="str">
        <f>IF(Ecommerce_Sales[[#This Row],[Delivery_Time_Days]]&gt;7,"Delay",IF(Ecommerce_Sales[[#This Row],[Delivery_Time_Days]] = 0,"No delivery",IF(Ecommerce_Sales[[#This Row],[Delivery_Time_Days]]&lt;=7,"On-time")))</f>
        <v>On-time</v>
      </c>
      <c r="V392" s="7">
        <f>Ecommerce_Sales[[#This Row],[Profit]]/Ecommerce_Sales[[#This Row],[Total_Price]]</f>
        <v>0.34962661235573661</v>
      </c>
      <c r="W392" s="3">
        <v>515</v>
      </c>
      <c r="X392" s="3"/>
    </row>
    <row r="393" spans="1:24" x14ac:dyDescent="0.25">
      <c r="A393" s="1" t="s">
        <v>3084</v>
      </c>
      <c r="B393" s="1" t="s">
        <v>1559</v>
      </c>
      <c r="C393" s="1" t="s">
        <v>1560</v>
      </c>
      <c r="D393" s="1" t="s">
        <v>1945</v>
      </c>
      <c r="E393" s="1" t="s">
        <v>1946</v>
      </c>
      <c r="F393" s="2">
        <v>45324</v>
      </c>
      <c r="G393" s="2">
        <v>45256</v>
      </c>
      <c r="H393" s="2" t="str">
        <f>TEXT(Ecommerce_Sales[[#This Row],[Order_Date]],"mmmm")</f>
        <v>November</v>
      </c>
      <c r="I393" s="2" t="str">
        <f>TEXT(Ecommerce_Sales[[#This Row],[Order_Date]],"yyyy")</f>
        <v>2023</v>
      </c>
      <c r="J393" s="2" t="str">
        <f>TEXT(Ecommerce_Sales[[#This Row],[Order_Date]],"mmmm")</f>
        <v>November</v>
      </c>
      <c r="K393" s="1" t="s">
        <v>1947</v>
      </c>
      <c r="L393" s="1" t="s">
        <v>3085</v>
      </c>
      <c r="M393" s="1" t="s">
        <v>1988</v>
      </c>
      <c r="N393" s="1" t="s">
        <v>1989</v>
      </c>
      <c r="O393" s="3">
        <v>1307</v>
      </c>
      <c r="P393">
        <v>3</v>
      </c>
      <c r="Q393" s="3">
        <v>3920</v>
      </c>
      <c r="R393" s="1" t="s">
        <v>1958</v>
      </c>
      <c r="S393" s="3">
        <v>539</v>
      </c>
      <c r="T393">
        <v>2</v>
      </c>
      <c r="U393" t="str">
        <f>IF(Ecommerce_Sales[[#This Row],[Delivery_Time_Days]]&gt;7,"Delay",IF(Ecommerce_Sales[[#This Row],[Delivery_Time_Days]] = 0,"No delivery",IF(Ecommerce_Sales[[#This Row],[Delivery_Time_Days]]&lt;=7,"On-time")))</f>
        <v>On-time</v>
      </c>
      <c r="V393" s="7">
        <f>Ecommerce_Sales[[#This Row],[Profit]]/Ecommerce_Sales[[#This Row],[Total_Price]]</f>
        <v>0.25</v>
      </c>
      <c r="W393" s="3">
        <v>980</v>
      </c>
      <c r="X393" s="3"/>
    </row>
    <row r="394" spans="1:24" x14ac:dyDescent="0.25">
      <c r="A394" s="1" t="s">
        <v>3086</v>
      </c>
      <c r="B394" s="1" t="s">
        <v>112</v>
      </c>
      <c r="C394" s="1" t="s">
        <v>113</v>
      </c>
      <c r="D394" s="1" t="s">
        <v>2172</v>
      </c>
      <c r="E394" s="1" t="s">
        <v>1961</v>
      </c>
      <c r="F394" s="2">
        <v>45386</v>
      </c>
      <c r="G394" s="2">
        <v>45572</v>
      </c>
      <c r="H394" s="2" t="str">
        <f>TEXT(Ecommerce_Sales[[#This Row],[Order_Date]],"mmmm")</f>
        <v>October</v>
      </c>
      <c r="I394" s="2" t="str">
        <f>TEXT(Ecommerce_Sales[[#This Row],[Order_Date]],"yyyy")</f>
        <v>2024</v>
      </c>
      <c r="J394" s="2" t="str">
        <f>TEXT(Ecommerce_Sales[[#This Row],[Order_Date]],"mmmm")</f>
        <v>October</v>
      </c>
      <c r="K394" s="1" t="s">
        <v>1947</v>
      </c>
      <c r="L394" s="1" t="s">
        <v>3087</v>
      </c>
      <c r="M394" s="1" t="s">
        <v>2065</v>
      </c>
      <c r="N394" s="1" t="s">
        <v>1978</v>
      </c>
      <c r="O394" s="3">
        <v>469</v>
      </c>
      <c r="P394">
        <v>3</v>
      </c>
      <c r="Q394" s="3">
        <v>1407</v>
      </c>
      <c r="R394" s="1" t="s">
        <v>2008</v>
      </c>
      <c r="S394" s="3">
        <v>131</v>
      </c>
      <c r="T394">
        <v>9</v>
      </c>
      <c r="U394" t="str">
        <f>IF(Ecommerce_Sales[[#This Row],[Delivery_Time_Days]]&gt;7,"Delay",IF(Ecommerce_Sales[[#This Row],[Delivery_Time_Days]] = 0,"No delivery",IF(Ecommerce_Sales[[#This Row],[Delivery_Time_Days]]&lt;=7,"On-time")))</f>
        <v>Delay</v>
      </c>
      <c r="V394" s="7">
        <f>Ecommerce_Sales[[#This Row],[Profit]]/Ecommerce_Sales[[#This Row],[Total_Price]]</f>
        <v>0.35039090262970862</v>
      </c>
      <c r="W394" s="3">
        <v>493</v>
      </c>
      <c r="X394" s="3"/>
    </row>
    <row r="395" spans="1:24" x14ac:dyDescent="0.25">
      <c r="A395" s="1" t="s">
        <v>3088</v>
      </c>
      <c r="B395" s="1" t="s">
        <v>1468</v>
      </c>
      <c r="C395" s="1" t="s">
        <v>1469</v>
      </c>
      <c r="D395" s="1" t="s">
        <v>3089</v>
      </c>
      <c r="E395" s="1" t="s">
        <v>1996</v>
      </c>
      <c r="F395" s="2">
        <v>45556</v>
      </c>
      <c r="G395" s="2">
        <v>45525</v>
      </c>
      <c r="H395" s="2" t="str">
        <f>TEXT(Ecommerce_Sales[[#This Row],[Order_Date]],"mmmm")</f>
        <v>August</v>
      </c>
      <c r="I395" s="2" t="str">
        <f>TEXT(Ecommerce_Sales[[#This Row],[Order_Date]],"yyyy")</f>
        <v>2024</v>
      </c>
      <c r="J395" s="2" t="str">
        <f>TEXT(Ecommerce_Sales[[#This Row],[Order_Date]],"mmmm")</f>
        <v>August</v>
      </c>
      <c r="K395" s="1" t="s">
        <v>1947</v>
      </c>
      <c r="L395" s="1" t="s">
        <v>3090</v>
      </c>
      <c r="M395" s="1" t="s">
        <v>2043</v>
      </c>
      <c r="N395" s="1" t="s">
        <v>1989</v>
      </c>
      <c r="O395" s="3">
        <v>350</v>
      </c>
      <c r="P395">
        <v>5</v>
      </c>
      <c r="Q395" s="3">
        <v>1751</v>
      </c>
      <c r="R395" s="1" t="s">
        <v>1958</v>
      </c>
      <c r="S395" s="3">
        <v>259</v>
      </c>
      <c r="T395">
        <v>3</v>
      </c>
      <c r="U395" t="str">
        <f>IF(Ecommerce_Sales[[#This Row],[Delivery_Time_Days]]&gt;7,"Delay",IF(Ecommerce_Sales[[#This Row],[Delivery_Time_Days]] = 0,"No delivery",IF(Ecommerce_Sales[[#This Row],[Delivery_Time_Days]]&lt;=7,"On-time")))</f>
        <v>On-time</v>
      </c>
      <c r="V395" s="7">
        <f>Ecommerce_Sales[[#This Row],[Profit]]/Ecommerce_Sales[[#This Row],[Total_Price]]</f>
        <v>0.25014277555682468</v>
      </c>
      <c r="W395" s="3">
        <v>438</v>
      </c>
      <c r="X395" s="3"/>
    </row>
    <row r="396" spans="1:24" x14ac:dyDescent="0.25">
      <c r="A396" s="1" t="s">
        <v>3091</v>
      </c>
      <c r="B396" s="1" t="s">
        <v>146</v>
      </c>
      <c r="C396" s="1" t="s">
        <v>147</v>
      </c>
      <c r="D396" s="1" t="s">
        <v>3092</v>
      </c>
      <c r="E396" s="1" t="s">
        <v>1996</v>
      </c>
      <c r="F396" s="2">
        <v>44974</v>
      </c>
      <c r="G396" s="2">
        <v>45588</v>
      </c>
      <c r="H396" s="2" t="str">
        <f>TEXT(Ecommerce_Sales[[#This Row],[Order_Date]],"mmmm")</f>
        <v>October</v>
      </c>
      <c r="I396" s="2" t="str">
        <f>TEXT(Ecommerce_Sales[[#This Row],[Order_Date]],"yyyy")</f>
        <v>2024</v>
      </c>
      <c r="J396" s="2" t="str">
        <f>TEXT(Ecommerce_Sales[[#This Row],[Order_Date]],"mmmm")</f>
        <v>October</v>
      </c>
      <c r="K396" s="1" t="s">
        <v>1947</v>
      </c>
      <c r="L396" s="1" t="s">
        <v>3093</v>
      </c>
      <c r="M396" s="1" t="s">
        <v>2058</v>
      </c>
      <c r="N396" s="1" t="s">
        <v>1950</v>
      </c>
      <c r="O396" s="3">
        <v>285</v>
      </c>
      <c r="P396">
        <v>4</v>
      </c>
      <c r="Q396" s="3">
        <v>1141</v>
      </c>
      <c r="R396" s="1" t="s">
        <v>1958</v>
      </c>
      <c r="S396" s="3">
        <v>67</v>
      </c>
      <c r="T396">
        <v>6</v>
      </c>
      <c r="U396" t="str">
        <f>IF(Ecommerce_Sales[[#This Row],[Delivery_Time_Days]]&gt;7,"Delay",IF(Ecommerce_Sales[[#This Row],[Delivery_Time_Days]] = 0,"No delivery",IF(Ecommerce_Sales[[#This Row],[Delivery_Time_Days]]&lt;=7,"On-time")))</f>
        <v>On-time</v>
      </c>
      <c r="V396" s="7">
        <f>Ecommerce_Sales[[#This Row],[Profit]]/Ecommerce_Sales[[#This Row],[Total_Price]]</f>
        <v>0.39964943032427697</v>
      </c>
      <c r="W396" s="3">
        <v>456</v>
      </c>
      <c r="X396" s="3"/>
    </row>
    <row r="397" spans="1:24" x14ac:dyDescent="0.25">
      <c r="A397" s="1" t="s">
        <v>3094</v>
      </c>
      <c r="B397" s="1" t="s">
        <v>846</v>
      </c>
      <c r="C397" s="1" t="s">
        <v>847</v>
      </c>
      <c r="D397" s="1" t="s">
        <v>2028</v>
      </c>
      <c r="E397" s="1" t="s">
        <v>1946</v>
      </c>
      <c r="F397" s="2">
        <v>44972</v>
      </c>
      <c r="G397" s="2">
        <v>45050</v>
      </c>
      <c r="H397" s="2" t="str">
        <f>TEXT(Ecommerce_Sales[[#This Row],[Order_Date]],"mmmm")</f>
        <v>May</v>
      </c>
      <c r="I397" s="2" t="str">
        <f>TEXT(Ecommerce_Sales[[#This Row],[Order_Date]],"yyyy")</f>
        <v>2023</v>
      </c>
      <c r="J397" s="2" t="str">
        <f>TEXT(Ecommerce_Sales[[#This Row],[Order_Date]],"mmmm")</f>
        <v>May</v>
      </c>
      <c r="K397" s="1" t="s">
        <v>1947</v>
      </c>
      <c r="L397" s="1" t="s">
        <v>3095</v>
      </c>
      <c r="M397" s="1" t="s">
        <v>1972</v>
      </c>
      <c r="N397" s="1" t="s">
        <v>1973</v>
      </c>
      <c r="O397" s="3">
        <v>208</v>
      </c>
      <c r="P397">
        <v>3</v>
      </c>
      <c r="Q397" s="3">
        <v>623</v>
      </c>
      <c r="R397" s="1" t="s">
        <v>1958</v>
      </c>
      <c r="S397" s="3">
        <v>74</v>
      </c>
      <c r="T397">
        <v>10</v>
      </c>
      <c r="U397" t="str">
        <f>IF(Ecommerce_Sales[[#This Row],[Delivery_Time_Days]]&gt;7,"Delay",IF(Ecommerce_Sales[[#This Row],[Delivery_Time_Days]] = 0,"No delivery",IF(Ecommerce_Sales[[#This Row],[Delivery_Time_Days]]&lt;=7,"On-time")))</f>
        <v>Delay</v>
      </c>
      <c r="V397" s="7">
        <f>Ecommerce_Sales[[#This Row],[Profit]]/Ecommerce_Sales[[#This Row],[Total_Price]]</f>
        <v>0.3001605136436597</v>
      </c>
      <c r="W397" s="3">
        <v>187</v>
      </c>
      <c r="X397" s="3"/>
    </row>
    <row r="398" spans="1:24" x14ac:dyDescent="0.25">
      <c r="A398" s="1" t="s">
        <v>3096</v>
      </c>
      <c r="B398" s="1" t="s">
        <v>94</v>
      </c>
      <c r="C398" s="1" t="s">
        <v>95</v>
      </c>
      <c r="D398" s="1" t="s">
        <v>3097</v>
      </c>
      <c r="E398" s="1" t="s">
        <v>1996</v>
      </c>
      <c r="F398" s="2">
        <v>45468</v>
      </c>
      <c r="G398" s="2">
        <v>45113</v>
      </c>
      <c r="H398" s="2" t="str">
        <f>TEXT(Ecommerce_Sales[[#This Row],[Order_Date]],"mmmm")</f>
        <v>July</v>
      </c>
      <c r="I398" s="2" t="str">
        <f>TEXT(Ecommerce_Sales[[#This Row],[Order_Date]],"yyyy")</f>
        <v>2023</v>
      </c>
      <c r="J398" s="2" t="str">
        <f>TEXT(Ecommerce_Sales[[#This Row],[Order_Date]],"mmmm")</f>
        <v>July</v>
      </c>
      <c r="K398" s="1" t="s">
        <v>1947</v>
      </c>
      <c r="L398" s="1" t="s">
        <v>3098</v>
      </c>
      <c r="M398" s="1" t="s">
        <v>2104</v>
      </c>
      <c r="N398" s="1" t="s">
        <v>1978</v>
      </c>
      <c r="O398" s="3">
        <v>831</v>
      </c>
      <c r="P398">
        <v>1</v>
      </c>
      <c r="Q398" s="3">
        <v>831</v>
      </c>
      <c r="R398" s="1" t="s">
        <v>1951</v>
      </c>
      <c r="S398" s="3">
        <v>72</v>
      </c>
      <c r="T398">
        <v>5</v>
      </c>
      <c r="U398" t="str">
        <f>IF(Ecommerce_Sales[[#This Row],[Delivery_Time_Days]]&gt;7,"Delay",IF(Ecommerce_Sales[[#This Row],[Delivery_Time_Days]] = 0,"No delivery",IF(Ecommerce_Sales[[#This Row],[Delivery_Time_Days]]&lt;=7,"On-time")))</f>
        <v>On-time</v>
      </c>
      <c r="V398" s="7">
        <f>Ecommerce_Sales[[#This Row],[Profit]]/Ecommerce_Sales[[#This Row],[Total_Price]]</f>
        <v>0.35018050541516244</v>
      </c>
      <c r="W398" s="3">
        <v>291</v>
      </c>
      <c r="X398" s="3"/>
    </row>
    <row r="399" spans="1:24" x14ac:dyDescent="0.25">
      <c r="A399" s="1" t="s">
        <v>3099</v>
      </c>
      <c r="B399" s="1" t="s">
        <v>513</v>
      </c>
      <c r="C399" s="1" t="s">
        <v>514</v>
      </c>
      <c r="D399" s="1" t="s">
        <v>2370</v>
      </c>
      <c r="E399" s="1" t="s">
        <v>1981</v>
      </c>
      <c r="F399" s="2">
        <v>45184</v>
      </c>
      <c r="G399" s="2">
        <v>45312</v>
      </c>
      <c r="H399" s="2" t="str">
        <f>TEXT(Ecommerce_Sales[[#This Row],[Order_Date]],"mmmm")</f>
        <v>January</v>
      </c>
      <c r="I399" s="2" t="str">
        <f>TEXT(Ecommerce_Sales[[#This Row],[Order_Date]],"yyyy")</f>
        <v>2024</v>
      </c>
      <c r="J399" s="2" t="str">
        <f>TEXT(Ecommerce_Sales[[#This Row],[Order_Date]],"mmmm")</f>
        <v>January</v>
      </c>
      <c r="K399" s="1" t="s">
        <v>1947</v>
      </c>
      <c r="L399" s="1" t="s">
        <v>3100</v>
      </c>
      <c r="M399" s="1" t="s">
        <v>1949</v>
      </c>
      <c r="N399" s="1" t="s">
        <v>1950</v>
      </c>
      <c r="O399" s="3">
        <v>514</v>
      </c>
      <c r="P399">
        <v>4</v>
      </c>
      <c r="Q399" s="3">
        <v>2056</v>
      </c>
      <c r="R399" s="1" t="s">
        <v>1958</v>
      </c>
      <c r="S399" s="3">
        <v>232</v>
      </c>
      <c r="T399">
        <v>5</v>
      </c>
      <c r="U399" t="str">
        <f>IF(Ecommerce_Sales[[#This Row],[Delivery_Time_Days]]&gt;7,"Delay",IF(Ecommerce_Sales[[#This Row],[Delivery_Time_Days]] = 0,"No delivery",IF(Ecommerce_Sales[[#This Row],[Delivery_Time_Days]]&lt;=7,"On-time")))</f>
        <v>On-time</v>
      </c>
      <c r="V399" s="7">
        <f>Ecommerce_Sales[[#This Row],[Profit]]/Ecommerce_Sales[[#This Row],[Total_Price]]</f>
        <v>0.39980544747081714</v>
      </c>
      <c r="W399" s="3">
        <v>822</v>
      </c>
      <c r="X399" s="3"/>
    </row>
    <row r="400" spans="1:24" x14ac:dyDescent="0.25">
      <c r="A400" s="1" t="s">
        <v>3101</v>
      </c>
      <c r="B400" s="1" t="s">
        <v>1584</v>
      </c>
      <c r="C400" s="1" t="s">
        <v>1585</v>
      </c>
      <c r="D400" s="1" t="s">
        <v>3102</v>
      </c>
      <c r="E400" s="1" t="s">
        <v>1954</v>
      </c>
      <c r="F400" s="2">
        <v>45373</v>
      </c>
      <c r="G400" s="2">
        <v>44982</v>
      </c>
      <c r="H400" s="2" t="str">
        <f>TEXT(Ecommerce_Sales[[#This Row],[Order_Date]],"mmmm")</f>
        <v>February</v>
      </c>
      <c r="I400" s="2" t="str">
        <f>TEXT(Ecommerce_Sales[[#This Row],[Order_Date]],"yyyy")</f>
        <v>2023</v>
      </c>
      <c r="J400" s="2" t="str">
        <f>TEXT(Ecommerce_Sales[[#This Row],[Order_Date]],"mmmm")</f>
        <v>February</v>
      </c>
      <c r="K400" s="1" t="s">
        <v>1947</v>
      </c>
      <c r="L400" s="1" t="s">
        <v>3103</v>
      </c>
      <c r="M400" s="1" t="s">
        <v>1998</v>
      </c>
      <c r="N400" s="1" t="s">
        <v>1973</v>
      </c>
      <c r="O400" s="3">
        <v>870</v>
      </c>
      <c r="P400">
        <v>1</v>
      </c>
      <c r="Q400" s="3">
        <v>870</v>
      </c>
      <c r="R400" s="1" t="s">
        <v>1958</v>
      </c>
      <c r="S400" s="3">
        <v>118</v>
      </c>
      <c r="T400">
        <v>6</v>
      </c>
      <c r="U400" t="str">
        <f>IF(Ecommerce_Sales[[#This Row],[Delivery_Time_Days]]&gt;7,"Delay",IF(Ecommerce_Sales[[#This Row],[Delivery_Time_Days]] = 0,"No delivery",IF(Ecommerce_Sales[[#This Row],[Delivery_Time_Days]]&lt;=7,"On-time")))</f>
        <v>On-time</v>
      </c>
      <c r="V400" s="7">
        <f>Ecommerce_Sales[[#This Row],[Profit]]/Ecommerce_Sales[[#This Row],[Total_Price]]</f>
        <v>0.3</v>
      </c>
      <c r="W400" s="3">
        <v>261</v>
      </c>
      <c r="X400" s="3"/>
    </row>
    <row r="401" spans="1:24" x14ac:dyDescent="0.25">
      <c r="A401" s="1" t="s">
        <v>3104</v>
      </c>
      <c r="B401" s="1" t="s">
        <v>875</v>
      </c>
      <c r="C401" s="1" t="s">
        <v>876</v>
      </c>
      <c r="D401" s="1" t="s">
        <v>3105</v>
      </c>
      <c r="E401" s="1" t="s">
        <v>1996</v>
      </c>
      <c r="F401" s="2">
        <v>45256</v>
      </c>
      <c r="G401" s="2">
        <v>45152</v>
      </c>
      <c r="H401" s="2" t="str">
        <f>TEXT(Ecommerce_Sales[[#This Row],[Order_Date]],"mmmm")</f>
        <v>August</v>
      </c>
      <c r="I401" s="2" t="str">
        <f>TEXT(Ecommerce_Sales[[#This Row],[Order_Date]],"yyyy")</f>
        <v>2023</v>
      </c>
      <c r="J401" s="2" t="str">
        <f>TEXT(Ecommerce_Sales[[#This Row],[Order_Date]],"mmmm")</f>
        <v>August</v>
      </c>
      <c r="K401" s="1" t="s">
        <v>1947</v>
      </c>
      <c r="L401" s="1" t="s">
        <v>3106</v>
      </c>
      <c r="M401" s="1" t="s">
        <v>1998</v>
      </c>
      <c r="N401" s="1" t="s">
        <v>1973</v>
      </c>
      <c r="O401" s="3">
        <v>1233</v>
      </c>
      <c r="P401">
        <v>3</v>
      </c>
      <c r="Q401" s="3">
        <v>3699</v>
      </c>
      <c r="R401" s="1" t="s">
        <v>1958</v>
      </c>
      <c r="S401" s="3">
        <v>317</v>
      </c>
      <c r="T401">
        <v>2</v>
      </c>
      <c r="U401" t="str">
        <f>IF(Ecommerce_Sales[[#This Row],[Delivery_Time_Days]]&gt;7,"Delay",IF(Ecommerce_Sales[[#This Row],[Delivery_Time_Days]] = 0,"No delivery",IF(Ecommerce_Sales[[#This Row],[Delivery_Time_Days]]&lt;=7,"On-time")))</f>
        <v>On-time</v>
      </c>
      <c r="V401" s="7">
        <f>Ecommerce_Sales[[#This Row],[Profit]]/Ecommerce_Sales[[#This Row],[Total_Price]]</f>
        <v>0.30008110300081103</v>
      </c>
      <c r="W401" s="3">
        <v>1110</v>
      </c>
      <c r="X401" s="3"/>
    </row>
    <row r="402" spans="1:24" x14ac:dyDescent="0.25">
      <c r="A402" s="1" t="s">
        <v>3107</v>
      </c>
      <c r="B402" s="1" t="s">
        <v>72</v>
      </c>
      <c r="C402" s="1" t="s">
        <v>73</v>
      </c>
      <c r="D402" s="1" t="s">
        <v>3108</v>
      </c>
      <c r="E402" s="1" t="s">
        <v>1966</v>
      </c>
      <c r="F402" s="2">
        <v>45502</v>
      </c>
      <c r="G402" s="2">
        <v>45179</v>
      </c>
      <c r="H402" s="2" t="str">
        <f>TEXT(Ecommerce_Sales[[#This Row],[Order_Date]],"mmmm")</f>
        <v>September</v>
      </c>
      <c r="I402" s="2" t="str">
        <f>TEXT(Ecommerce_Sales[[#This Row],[Order_Date]],"yyyy")</f>
        <v>2023</v>
      </c>
      <c r="J402" s="2" t="str">
        <f>TEXT(Ecommerce_Sales[[#This Row],[Order_Date]],"mmmm")</f>
        <v>September</v>
      </c>
      <c r="K402" s="1" t="s">
        <v>1947</v>
      </c>
      <c r="L402" s="1" t="s">
        <v>3109</v>
      </c>
      <c r="M402" s="1" t="s">
        <v>2007</v>
      </c>
      <c r="N402" s="1" t="s">
        <v>1973</v>
      </c>
      <c r="O402" s="3">
        <v>20</v>
      </c>
      <c r="P402">
        <v>1</v>
      </c>
      <c r="Q402" s="3">
        <v>20</v>
      </c>
      <c r="R402" s="1" t="s">
        <v>1951</v>
      </c>
      <c r="S402" s="3">
        <v>3</v>
      </c>
      <c r="T402">
        <v>7</v>
      </c>
      <c r="U402" t="str">
        <f>IF(Ecommerce_Sales[[#This Row],[Delivery_Time_Days]]&gt;7,"Delay",IF(Ecommerce_Sales[[#This Row],[Delivery_Time_Days]] = 0,"No delivery",IF(Ecommerce_Sales[[#This Row],[Delivery_Time_Days]]&lt;=7,"On-time")))</f>
        <v>On-time</v>
      </c>
      <c r="V402" s="7">
        <f>Ecommerce_Sales[[#This Row],[Profit]]/Ecommerce_Sales[[#This Row],[Total_Price]]</f>
        <v>0.3</v>
      </c>
      <c r="W402" s="3">
        <v>6</v>
      </c>
      <c r="X402" s="3"/>
    </row>
    <row r="403" spans="1:24" x14ac:dyDescent="0.25">
      <c r="A403" s="1" t="s">
        <v>3110</v>
      </c>
      <c r="B403" s="1" t="s">
        <v>86</v>
      </c>
      <c r="C403" s="1" t="s">
        <v>87</v>
      </c>
      <c r="D403" s="1" t="s">
        <v>3111</v>
      </c>
      <c r="E403" s="1" t="s">
        <v>1996</v>
      </c>
      <c r="F403" s="2">
        <v>45491</v>
      </c>
      <c r="G403" s="2">
        <v>45598</v>
      </c>
      <c r="H403" s="2" t="str">
        <f>TEXT(Ecommerce_Sales[[#This Row],[Order_Date]],"mmmm")</f>
        <v>November</v>
      </c>
      <c r="I403" s="2" t="str">
        <f>TEXT(Ecommerce_Sales[[#This Row],[Order_Date]],"yyyy")</f>
        <v>2024</v>
      </c>
      <c r="J403" s="2" t="str">
        <f>TEXT(Ecommerce_Sales[[#This Row],[Order_Date]],"mmmm")</f>
        <v>November</v>
      </c>
      <c r="K403" s="1" t="s">
        <v>1947</v>
      </c>
      <c r="L403" s="1" t="s">
        <v>3112</v>
      </c>
      <c r="M403" s="1" t="s">
        <v>1988</v>
      </c>
      <c r="N403" s="1" t="s">
        <v>1989</v>
      </c>
      <c r="O403" s="3">
        <v>1386</v>
      </c>
      <c r="P403">
        <v>6</v>
      </c>
      <c r="Q403" s="3">
        <v>8316</v>
      </c>
      <c r="R403" s="1" t="s">
        <v>1958</v>
      </c>
      <c r="S403" s="3">
        <v>1119</v>
      </c>
      <c r="T403">
        <v>7</v>
      </c>
      <c r="U403" t="str">
        <f>IF(Ecommerce_Sales[[#This Row],[Delivery_Time_Days]]&gt;7,"Delay",IF(Ecommerce_Sales[[#This Row],[Delivery_Time_Days]] = 0,"No delivery",IF(Ecommerce_Sales[[#This Row],[Delivery_Time_Days]]&lt;=7,"On-time")))</f>
        <v>On-time</v>
      </c>
      <c r="V403" s="7">
        <f>Ecommerce_Sales[[#This Row],[Profit]]/Ecommerce_Sales[[#This Row],[Total_Price]]</f>
        <v>0.25</v>
      </c>
      <c r="W403" s="3">
        <v>2079</v>
      </c>
      <c r="X403" s="3"/>
    </row>
    <row r="404" spans="1:24" x14ac:dyDescent="0.25">
      <c r="A404" s="1" t="s">
        <v>3113</v>
      </c>
      <c r="B404" s="1" t="s">
        <v>1749</v>
      </c>
      <c r="C404" s="1" t="s">
        <v>1750</v>
      </c>
      <c r="D404" s="1" t="s">
        <v>2401</v>
      </c>
      <c r="E404" s="1" t="s">
        <v>1954</v>
      </c>
      <c r="F404" s="2">
        <v>45044</v>
      </c>
      <c r="G404" s="2">
        <v>45034</v>
      </c>
      <c r="H404" s="2" t="str">
        <f>TEXT(Ecommerce_Sales[[#This Row],[Order_Date]],"mmmm")</f>
        <v>April</v>
      </c>
      <c r="I404" s="2" t="str">
        <f>TEXT(Ecommerce_Sales[[#This Row],[Order_Date]],"yyyy")</f>
        <v>2023</v>
      </c>
      <c r="J404" s="2" t="str">
        <f>TEXT(Ecommerce_Sales[[#This Row],[Order_Date]],"mmmm")</f>
        <v>April</v>
      </c>
      <c r="K404" s="1" t="s">
        <v>1992</v>
      </c>
      <c r="L404" s="1" t="s">
        <v>3114</v>
      </c>
      <c r="M404" s="1" t="s">
        <v>2104</v>
      </c>
      <c r="N404" s="1" t="s">
        <v>1978</v>
      </c>
      <c r="O404" s="3">
        <v>913</v>
      </c>
      <c r="P404">
        <v>2</v>
      </c>
      <c r="Q404" s="3">
        <v>1826</v>
      </c>
      <c r="R404" s="1" t="s">
        <v>1951</v>
      </c>
      <c r="S404" s="3">
        <v>129</v>
      </c>
      <c r="U404" t="str">
        <f>IF(Ecommerce_Sales[[#This Row],[Delivery_Time_Days]]&gt;7,"Delay",IF(Ecommerce_Sales[[#This Row],[Delivery_Time_Days]] = 0,"No delivery",IF(Ecommerce_Sales[[#This Row],[Delivery_Time_Days]]&lt;=7,"On-time")))</f>
        <v>No delivery</v>
      </c>
      <c r="V404" s="7">
        <f>Ecommerce_Sales[[#This Row],[Profit]]/Ecommerce_Sales[[#This Row],[Total_Price]]</f>
        <v>0.34994523548740414</v>
      </c>
      <c r="W404" s="3">
        <v>639</v>
      </c>
      <c r="X404" s="3"/>
    </row>
    <row r="405" spans="1:24" x14ac:dyDescent="0.25">
      <c r="A405" s="1" t="s">
        <v>3115</v>
      </c>
      <c r="B405" s="1" t="s">
        <v>1880</v>
      </c>
      <c r="C405" s="1" t="s">
        <v>1881</v>
      </c>
      <c r="D405" s="1" t="s">
        <v>3116</v>
      </c>
      <c r="E405" s="1" t="s">
        <v>1996</v>
      </c>
      <c r="F405" s="2">
        <v>45628</v>
      </c>
      <c r="G405" s="2">
        <v>45088</v>
      </c>
      <c r="H405" s="2" t="str">
        <f>TEXT(Ecommerce_Sales[[#This Row],[Order_Date]],"mmmm")</f>
        <v>June</v>
      </c>
      <c r="I405" s="2" t="str">
        <f>TEXT(Ecommerce_Sales[[#This Row],[Order_Date]],"yyyy")</f>
        <v>2023</v>
      </c>
      <c r="J405" s="2" t="str">
        <f>TEXT(Ecommerce_Sales[[#This Row],[Order_Date]],"mmmm")</f>
        <v>June</v>
      </c>
      <c r="K405" s="1" t="s">
        <v>1947</v>
      </c>
      <c r="L405" s="1" t="s">
        <v>3117</v>
      </c>
      <c r="M405" s="1" t="s">
        <v>1998</v>
      </c>
      <c r="N405" s="1" t="s">
        <v>1973</v>
      </c>
      <c r="O405" s="3">
        <v>196</v>
      </c>
      <c r="P405">
        <v>4</v>
      </c>
      <c r="Q405" s="3">
        <v>785</v>
      </c>
      <c r="R405" s="1" t="s">
        <v>1958</v>
      </c>
      <c r="S405" s="3">
        <v>42</v>
      </c>
      <c r="T405">
        <v>5</v>
      </c>
      <c r="U405" t="str">
        <f>IF(Ecommerce_Sales[[#This Row],[Delivery_Time_Days]]&gt;7,"Delay",IF(Ecommerce_Sales[[#This Row],[Delivery_Time_Days]] = 0,"No delivery",IF(Ecommerce_Sales[[#This Row],[Delivery_Time_Days]]&lt;=7,"On-time")))</f>
        <v>On-time</v>
      </c>
      <c r="V405" s="7">
        <f>Ecommerce_Sales[[#This Row],[Profit]]/Ecommerce_Sales[[#This Row],[Total_Price]]</f>
        <v>0.29936305732484075</v>
      </c>
      <c r="W405" s="3">
        <v>235</v>
      </c>
      <c r="X405" s="3"/>
    </row>
    <row r="406" spans="1:24" x14ac:dyDescent="0.25">
      <c r="A406" s="1" t="s">
        <v>3118</v>
      </c>
      <c r="B406" s="1" t="s">
        <v>476</v>
      </c>
      <c r="C406" s="1" t="s">
        <v>477</v>
      </c>
      <c r="D406" s="1" t="s">
        <v>3119</v>
      </c>
      <c r="E406" s="1" t="s">
        <v>1946</v>
      </c>
      <c r="F406" s="2">
        <v>45590</v>
      </c>
      <c r="G406" s="2">
        <v>45529</v>
      </c>
      <c r="H406" s="2" t="str">
        <f>TEXT(Ecommerce_Sales[[#This Row],[Order_Date]],"mmmm")</f>
        <v>August</v>
      </c>
      <c r="I406" s="2" t="str">
        <f>TEXT(Ecommerce_Sales[[#This Row],[Order_Date]],"yyyy")</f>
        <v>2024</v>
      </c>
      <c r="J406" s="2" t="str">
        <f>TEXT(Ecommerce_Sales[[#This Row],[Order_Date]],"mmmm")</f>
        <v>August</v>
      </c>
      <c r="K406" s="1" t="s">
        <v>1986</v>
      </c>
      <c r="L406" s="1" t="s">
        <v>3120</v>
      </c>
      <c r="M406" s="1" t="s">
        <v>1949</v>
      </c>
      <c r="N406" s="1" t="s">
        <v>1950</v>
      </c>
      <c r="O406" s="3">
        <v>806</v>
      </c>
      <c r="P406">
        <v>3</v>
      </c>
      <c r="Q406" s="3">
        <v>2419</v>
      </c>
      <c r="R406" s="1" t="s">
        <v>1958</v>
      </c>
      <c r="S406" s="3">
        <v>264</v>
      </c>
      <c r="U406" t="str">
        <f>IF(Ecommerce_Sales[[#This Row],[Delivery_Time_Days]]&gt;7,"Delay",IF(Ecommerce_Sales[[#This Row],[Delivery_Time_Days]] = 0,"No delivery",IF(Ecommerce_Sales[[#This Row],[Delivery_Time_Days]]&lt;=7,"On-time")))</f>
        <v>No delivery</v>
      </c>
      <c r="V406" s="7">
        <f>Ecommerce_Sales[[#This Row],[Profit]]/Ecommerce_Sales[[#This Row],[Total_Price]]</f>
        <v>0.40016535758577926</v>
      </c>
      <c r="W406" s="3">
        <v>968</v>
      </c>
      <c r="X406" s="3"/>
    </row>
    <row r="407" spans="1:24" x14ac:dyDescent="0.25">
      <c r="A407" s="1" t="s">
        <v>3121</v>
      </c>
      <c r="B407" s="1" t="s">
        <v>218</v>
      </c>
      <c r="C407" s="1" t="s">
        <v>219</v>
      </c>
      <c r="D407" s="1" t="s">
        <v>3122</v>
      </c>
      <c r="E407" s="1" t="s">
        <v>2005</v>
      </c>
      <c r="F407" s="2">
        <v>45551</v>
      </c>
      <c r="G407" s="2">
        <v>45466</v>
      </c>
      <c r="H407" s="2" t="str">
        <f>TEXT(Ecommerce_Sales[[#This Row],[Order_Date]],"mmmm")</f>
        <v>June</v>
      </c>
      <c r="I407" s="2" t="str">
        <f>TEXT(Ecommerce_Sales[[#This Row],[Order_Date]],"yyyy")</f>
        <v>2024</v>
      </c>
      <c r="J407" s="2" t="str">
        <f>TEXT(Ecommerce_Sales[[#This Row],[Order_Date]],"mmmm")</f>
        <v>June</v>
      </c>
      <c r="K407" s="1" t="s">
        <v>1947</v>
      </c>
      <c r="L407" s="1" t="s">
        <v>3123</v>
      </c>
      <c r="M407" s="1" t="s">
        <v>2054</v>
      </c>
      <c r="N407" s="1" t="s">
        <v>1957</v>
      </c>
      <c r="O407" s="3">
        <v>646</v>
      </c>
      <c r="P407">
        <v>1</v>
      </c>
      <c r="Q407" s="3">
        <v>646</v>
      </c>
      <c r="R407" s="1" t="s">
        <v>1958</v>
      </c>
      <c r="S407" s="3">
        <v>89</v>
      </c>
      <c r="T407">
        <v>3</v>
      </c>
      <c r="U407" t="str">
        <f>IF(Ecommerce_Sales[[#This Row],[Delivery_Time_Days]]&gt;7,"Delay",IF(Ecommerce_Sales[[#This Row],[Delivery_Time_Days]] = 0,"No delivery",IF(Ecommerce_Sales[[#This Row],[Delivery_Time_Days]]&lt;=7,"On-time")))</f>
        <v>On-time</v>
      </c>
      <c r="V407" s="7">
        <f>Ecommerce_Sales[[#This Row],[Profit]]/Ecommerce_Sales[[#This Row],[Total_Price]]</f>
        <v>0.15015479876160992</v>
      </c>
      <c r="W407" s="3">
        <v>97</v>
      </c>
      <c r="X407" s="3"/>
    </row>
    <row r="408" spans="1:24" x14ac:dyDescent="0.25">
      <c r="A408" s="1" t="s">
        <v>3124</v>
      </c>
      <c r="B408" s="1" t="s">
        <v>94</v>
      </c>
      <c r="C408" s="1" t="s">
        <v>95</v>
      </c>
      <c r="D408" s="1" t="s">
        <v>3097</v>
      </c>
      <c r="E408" s="1" t="s">
        <v>1996</v>
      </c>
      <c r="F408" s="2">
        <v>45468</v>
      </c>
      <c r="G408" s="2">
        <v>45603</v>
      </c>
      <c r="H408" s="2" t="str">
        <f>TEXT(Ecommerce_Sales[[#This Row],[Order_Date]],"mmmm")</f>
        <v>November</v>
      </c>
      <c r="I408" s="2" t="str">
        <f>TEXT(Ecommerce_Sales[[#This Row],[Order_Date]],"yyyy")</f>
        <v>2024</v>
      </c>
      <c r="J408" s="2" t="str">
        <f>TEXT(Ecommerce_Sales[[#This Row],[Order_Date]],"mmmm")</f>
        <v>November</v>
      </c>
      <c r="K408" s="1" t="s">
        <v>1947</v>
      </c>
      <c r="L408" s="1" t="s">
        <v>3125</v>
      </c>
      <c r="M408" s="1" t="s">
        <v>1956</v>
      </c>
      <c r="N408" s="1" t="s">
        <v>1957</v>
      </c>
      <c r="O408" s="3">
        <v>954</v>
      </c>
      <c r="P408">
        <v>1</v>
      </c>
      <c r="Q408" s="3">
        <v>954</v>
      </c>
      <c r="R408" s="1" t="s">
        <v>1958</v>
      </c>
      <c r="S408" s="3">
        <v>96</v>
      </c>
      <c r="T408">
        <v>7</v>
      </c>
      <c r="U408" t="str">
        <f>IF(Ecommerce_Sales[[#This Row],[Delivery_Time_Days]]&gt;7,"Delay",IF(Ecommerce_Sales[[#This Row],[Delivery_Time_Days]] = 0,"No delivery",IF(Ecommerce_Sales[[#This Row],[Delivery_Time_Days]]&lt;=7,"On-time")))</f>
        <v>On-time</v>
      </c>
      <c r="V408" s="7">
        <f>Ecommerce_Sales[[#This Row],[Profit]]/Ecommerce_Sales[[#This Row],[Total_Price]]</f>
        <v>0.14989517819706499</v>
      </c>
      <c r="W408" s="3">
        <v>143</v>
      </c>
      <c r="X408" s="3"/>
    </row>
    <row r="409" spans="1:24" x14ac:dyDescent="0.25">
      <c r="A409" s="1" t="s">
        <v>3126</v>
      </c>
      <c r="B409" s="1" t="s">
        <v>577</v>
      </c>
      <c r="C409" s="1" t="s">
        <v>578</v>
      </c>
      <c r="D409" s="1" t="s">
        <v>2893</v>
      </c>
      <c r="E409" s="1" t="s">
        <v>2005</v>
      </c>
      <c r="F409" s="2">
        <v>45310</v>
      </c>
      <c r="G409" s="2">
        <v>45430</v>
      </c>
      <c r="H409" s="2" t="str">
        <f>TEXT(Ecommerce_Sales[[#This Row],[Order_Date]],"mmmm")</f>
        <v>May</v>
      </c>
      <c r="I409" s="2" t="str">
        <f>TEXT(Ecommerce_Sales[[#This Row],[Order_Date]],"yyyy")</f>
        <v>2024</v>
      </c>
      <c r="J409" s="2" t="str">
        <f>TEXT(Ecommerce_Sales[[#This Row],[Order_Date]],"mmmm")</f>
        <v>May</v>
      </c>
      <c r="K409" s="1" t="s">
        <v>1947</v>
      </c>
      <c r="L409" s="1" t="s">
        <v>3127</v>
      </c>
      <c r="M409" s="1" t="s">
        <v>2065</v>
      </c>
      <c r="N409" s="1" t="s">
        <v>1978</v>
      </c>
      <c r="O409" s="3">
        <v>386</v>
      </c>
      <c r="P409">
        <v>3</v>
      </c>
      <c r="Q409" s="3">
        <v>1157</v>
      </c>
      <c r="R409" s="1" t="s">
        <v>1958</v>
      </c>
      <c r="S409" s="3">
        <v>98</v>
      </c>
      <c r="T409">
        <v>2</v>
      </c>
      <c r="U409" t="str">
        <f>IF(Ecommerce_Sales[[#This Row],[Delivery_Time_Days]]&gt;7,"Delay",IF(Ecommerce_Sales[[#This Row],[Delivery_Time_Days]] = 0,"No delivery",IF(Ecommerce_Sales[[#This Row],[Delivery_Time_Days]]&lt;=7,"On-time")))</f>
        <v>On-time</v>
      </c>
      <c r="V409" s="7">
        <f>Ecommerce_Sales[[#This Row],[Profit]]/Ecommerce_Sales[[#This Row],[Total_Price]]</f>
        <v>0.35004321521175452</v>
      </c>
      <c r="W409" s="3">
        <v>405</v>
      </c>
      <c r="X409" s="3"/>
    </row>
    <row r="410" spans="1:24" x14ac:dyDescent="0.25">
      <c r="A410" s="1" t="s">
        <v>3128</v>
      </c>
      <c r="B410" s="1" t="s">
        <v>260</v>
      </c>
      <c r="C410" s="1" t="s">
        <v>261</v>
      </c>
      <c r="D410" s="1" t="s">
        <v>3129</v>
      </c>
      <c r="E410" s="1" t="s">
        <v>1966</v>
      </c>
      <c r="F410" s="2">
        <v>45278</v>
      </c>
      <c r="G410" s="2">
        <v>45648</v>
      </c>
      <c r="H410" s="2" t="str">
        <f>TEXT(Ecommerce_Sales[[#This Row],[Order_Date]],"mmmm")</f>
        <v>December</v>
      </c>
      <c r="I410" s="2" t="str">
        <f>TEXT(Ecommerce_Sales[[#This Row],[Order_Date]],"yyyy")</f>
        <v>2024</v>
      </c>
      <c r="J410" s="2" t="str">
        <f>TEXT(Ecommerce_Sales[[#This Row],[Order_Date]],"mmmm")</f>
        <v>December</v>
      </c>
      <c r="K410" s="1" t="s">
        <v>1947</v>
      </c>
      <c r="L410" s="1" t="s">
        <v>3130</v>
      </c>
      <c r="M410" s="1" t="s">
        <v>2007</v>
      </c>
      <c r="N410" s="1" t="s">
        <v>1973</v>
      </c>
      <c r="O410" s="3">
        <v>755</v>
      </c>
      <c r="P410">
        <v>2</v>
      </c>
      <c r="Q410" s="3">
        <v>1510</v>
      </c>
      <c r="R410" s="1" t="s">
        <v>2016</v>
      </c>
      <c r="S410" s="3">
        <v>183</v>
      </c>
      <c r="T410">
        <v>4</v>
      </c>
      <c r="U410" t="str">
        <f>IF(Ecommerce_Sales[[#This Row],[Delivery_Time_Days]]&gt;7,"Delay",IF(Ecommerce_Sales[[#This Row],[Delivery_Time_Days]] = 0,"No delivery",IF(Ecommerce_Sales[[#This Row],[Delivery_Time_Days]]&lt;=7,"On-time")))</f>
        <v>On-time</v>
      </c>
      <c r="V410" s="7">
        <f>Ecommerce_Sales[[#This Row],[Profit]]/Ecommerce_Sales[[#This Row],[Total_Price]]</f>
        <v>0.3</v>
      </c>
      <c r="W410" s="3">
        <v>453</v>
      </c>
      <c r="X410" s="3"/>
    </row>
    <row r="411" spans="1:24" x14ac:dyDescent="0.25">
      <c r="A411" s="1" t="s">
        <v>3131</v>
      </c>
      <c r="B411" s="1" t="s">
        <v>222</v>
      </c>
      <c r="C411" s="1" t="s">
        <v>223</v>
      </c>
      <c r="D411" s="1" t="s">
        <v>2390</v>
      </c>
      <c r="E411" s="1" t="s">
        <v>1996</v>
      </c>
      <c r="F411" s="2">
        <v>45391</v>
      </c>
      <c r="G411" s="2">
        <v>45012</v>
      </c>
      <c r="H411" s="2" t="str">
        <f>TEXT(Ecommerce_Sales[[#This Row],[Order_Date]],"mmmm")</f>
        <v>March</v>
      </c>
      <c r="I411" s="2" t="str">
        <f>TEXT(Ecommerce_Sales[[#This Row],[Order_Date]],"yyyy")</f>
        <v>2023</v>
      </c>
      <c r="J411" s="2" t="str">
        <f>TEXT(Ecommerce_Sales[[#This Row],[Order_Date]],"mmmm")</f>
        <v>March</v>
      </c>
      <c r="K411" s="1" t="s">
        <v>1947</v>
      </c>
      <c r="L411" s="1" t="s">
        <v>3132</v>
      </c>
      <c r="M411" s="1" t="s">
        <v>2030</v>
      </c>
      <c r="N411" s="1" t="s">
        <v>1978</v>
      </c>
      <c r="O411" s="3">
        <v>581</v>
      </c>
      <c r="P411">
        <v>1</v>
      </c>
      <c r="Q411" s="3">
        <v>581</v>
      </c>
      <c r="R411" s="1" t="s">
        <v>1958</v>
      </c>
      <c r="S411" s="3">
        <v>81</v>
      </c>
      <c r="T411">
        <v>10</v>
      </c>
      <c r="U411" t="str">
        <f>IF(Ecommerce_Sales[[#This Row],[Delivery_Time_Days]]&gt;7,"Delay",IF(Ecommerce_Sales[[#This Row],[Delivery_Time_Days]] = 0,"No delivery",IF(Ecommerce_Sales[[#This Row],[Delivery_Time_Days]]&lt;=7,"On-time")))</f>
        <v>Delay</v>
      </c>
      <c r="V411" s="7">
        <f>Ecommerce_Sales[[#This Row],[Profit]]/Ecommerce_Sales[[#This Row],[Total_Price]]</f>
        <v>0.3493975903614458</v>
      </c>
      <c r="W411" s="3">
        <v>203</v>
      </c>
      <c r="X411" s="3"/>
    </row>
    <row r="412" spans="1:24" x14ac:dyDescent="0.25">
      <c r="A412" s="1" t="s">
        <v>3133</v>
      </c>
      <c r="B412" s="1" t="s">
        <v>88</v>
      </c>
      <c r="C412" s="1" t="s">
        <v>89</v>
      </c>
      <c r="D412" s="1" t="s">
        <v>3134</v>
      </c>
      <c r="E412" s="1" t="s">
        <v>1961</v>
      </c>
      <c r="F412" s="2">
        <v>45107</v>
      </c>
      <c r="G412" s="2">
        <v>45491</v>
      </c>
      <c r="H412" s="2" t="str">
        <f>TEXT(Ecommerce_Sales[[#This Row],[Order_Date]],"mmmm")</f>
        <v>July</v>
      </c>
      <c r="I412" s="2" t="str">
        <f>TEXT(Ecommerce_Sales[[#This Row],[Order_Date]],"yyyy")</f>
        <v>2024</v>
      </c>
      <c r="J412" s="2" t="str">
        <f>TEXT(Ecommerce_Sales[[#This Row],[Order_Date]],"mmmm")</f>
        <v>July</v>
      </c>
      <c r="K412" s="1" t="s">
        <v>1947</v>
      </c>
      <c r="L412" s="1" t="s">
        <v>3135</v>
      </c>
      <c r="M412" s="1" t="s">
        <v>1998</v>
      </c>
      <c r="N412" s="1" t="s">
        <v>1973</v>
      </c>
      <c r="O412" s="3">
        <v>735</v>
      </c>
      <c r="P412">
        <v>5</v>
      </c>
      <c r="Q412" s="3">
        <v>3676</v>
      </c>
      <c r="R412" s="1" t="s">
        <v>1951</v>
      </c>
      <c r="S412" s="3">
        <v>509</v>
      </c>
      <c r="T412">
        <v>5</v>
      </c>
      <c r="U412" t="str">
        <f>IF(Ecommerce_Sales[[#This Row],[Delivery_Time_Days]]&gt;7,"Delay",IF(Ecommerce_Sales[[#This Row],[Delivery_Time_Days]] = 0,"No delivery",IF(Ecommerce_Sales[[#This Row],[Delivery_Time_Days]]&lt;=7,"On-time")))</f>
        <v>On-time</v>
      </c>
      <c r="V412" s="7">
        <f>Ecommerce_Sales[[#This Row],[Profit]]/Ecommerce_Sales[[#This Row],[Total_Price]]</f>
        <v>0.30005440696409141</v>
      </c>
      <c r="W412" s="3">
        <v>1103</v>
      </c>
      <c r="X412" s="3"/>
    </row>
    <row r="413" spans="1:24" x14ac:dyDescent="0.25">
      <c r="A413" s="1" t="s">
        <v>3136</v>
      </c>
      <c r="B413" s="1" t="s">
        <v>38</v>
      </c>
      <c r="C413" s="1" t="s">
        <v>39</v>
      </c>
      <c r="D413" s="1" t="s">
        <v>3028</v>
      </c>
      <c r="E413" s="1" t="s">
        <v>1981</v>
      </c>
      <c r="F413" s="2">
        <v>45211</v>
      </c>
      <c r="G413" s="2">
        <v>45348</v>
      </c>
      <c r="H413" s="2" t="str">
        <f>TEXT(Ecommerce_Sales[[#This Row],[Order_Date]],"mmmm")</f>
        <v>February</v>
      </c>
      <c r="I413" s="2" t="str">
        <f>TEXT(Ecommerce_Sales[[#This Row],[Order_Date]],"yyyy")</f>
        <v>2024</v>
      </c>
      <c r="J413" s="2" t="str">
        <f>TEXT(Ecommerce_Sales[[#This Row],[Order_Date]],"mmmm")</f>
        <v>February</v>
      </c>
      <c r="K413" s="1" t="s">
        <v>1986</v>
      </c>
      <c r="L413" s="1" t="s">
        <v>3137</v>
      </c>
      <c r="M413" s="1" t="s">
        <v>2030</v>
      </c>
      <c r="N413" s="1" t="s">
        <v>1978</v>
      </c>
      <c r="O413" s="3">
        <v>304</v>
      </c>
      <c r="P413">
        <v>2</v>
      </c>
      <c r="Q413" s="3">
        <v>607</v>
      </c>
      <c r="R413" s="1" t="s">
        <v>1958</v>
      </c>
      <c r="S413" s="3">
        <v>46</v>
      </c>
      <c r="U413" t="str">
        <f>IF(Ecommerce_Sales[[#This Row],[Delivery_Time_Days]]&gt;7,"Delay",IF(Ecommerce_Sales[[#This Row],[Delivery_Time_Days]] = 0,"No delivery",IF(Ecommerce_Sales[[#This Row],[Delivery_Time_Days]]&lt;=7,"On-time")))</f>
        <v>No delivery</v>
      </c>
      <c r="V413" s="7">
        <f>Ecommerce_Sales[[#This Row],[Profit]]/Ecommerce_Sales[[#This Row],[Total_Price]]</f>
        <v>0.35090609555189456</v>
      </c>
      <c r="W413" s="3">
        <v>213</v>
      </c>
      <c r="X413" s="3"/>
    </row>
    <row r="414" spans="1:24" x14ac:dyDescent="0.25">
      <c r="A414" s="1" t="s">
        <v>3138</v>
      </c>
      <c r="B414" s="1" t="s">
        <v>452</v>
      </c>
      <c r="C414" s="1" t="s">
        <v>453</v>
      </c>
      <c r="D414" s="1" t="s">
        <v>3139</v>
      </c>
      <c r="E414" s="1" t="s">
        <v>1954</v>
      </c>
      <c r="F414" s="2">
        <v>45617</v>
      </c>
      <c r="G414" s="2">
        <v>45209</v>
      </c>
      <c r="H414" s="2" t="str">
        <f>TEXT(Ecommerce_Sales[[#This Row],[Order_Date]],"mmmm")</f>
        <v>October</v>
      </c>
      <c r="I414" s="2" t="str">
        <f>TEXT(Ecommerce_Sales[[#This Row],[Order_Date]],"yyyy")</f>
        <v>2023</v>
      </c>
      <c r="J414" s="2" t="str">
        <f>TEXT(Ecommerce_Sales[[#This Row],[Order_Date]],"mmmm")</f>
        <v>October</v>
      </c>
      <c r="K414" s="1" t="s">
        <v>1947</v>
      </c>
      <c r="L414" s="1" t="s">
        <v>3140</v>
      </c>
      <c r="M414" s="1" t="s">
        <v>2058</v>
      </c>
      <c r="N414" s="1" t="s">
        <v>1950</v>
      </c>
      <c r="O414" s="3">
        <v>135</v>
      </c>
      <c r="P414">
        <v>6</v>
      </c>
      <c r="Q414" s="3">
        <v>811</v>
      </c>
      <c r="R414" s="1" t="s">
        <v>2008</v>
      </c>
      <c r="S414" s="3">
        <v>102</v>
      </c>
      <c r="T414">
        <v>7</v>
      </c>
      <c r="U414" t="str">
        <f>IF(Ecommerce_Sales[[#This Row],[Delivery_Time_Days]]&gt;7,"Delay",IF(Ecommerce_Sales[[#This Row],[Delivery_Time_Days]] = 0,"No delivery",IF(Ecommerce_Sales[[#This Row],[Delivery_Time_Days]]&lt;=7,"On-time")))</f>
        <v>On-time</v>
      </c>
      <c r="V414" s="7">
        <f>Ecommerce_Sales[[#This Row],[Profit]]/Ecommerce_Sales[[#This Row],[Total_Price]]</f>
        <v>0.3995067817509248</v>
      </c>
      <c r="W414" s="3">
        <v>324</v>
      </c>
      <c r="X414" s="3"/>
    </row>
    <row r="415" spans="1:24" x14ac:dyDescent="0.25">
      <c r="A415" s="1" t="s">
        <v>3141</v>
      </c>
      <c r="B415" s="1" t="s">
        <v>1075</v>
      </c>
      <c r="C415" s="1" t="s">
        <v>1076</v>
      </c>
      <c r="D415" s="1" t="s">
        <v>3142</v>
      </c>
      <c r="E415" s="1" t="s">
        <v>1996</v>
      </c>
      <c r="F415" s="2">
        <v>45365</v>
      </c>
      <c r="G415" s="2">
        <v>45519</v>
      </c>
      <c r="H415" s="2" t="str">
        <f>TEXT(Ecommerce_Sales[[#This Row],[Order_Date]],"mmmm")</f>
        <v>August</v>
      </c>
      <c r="I415" s="2" t="str">
        <f>TEXT(Ecommerce_Sales[[#This Row],[Order_Date]],"yyyy")</f>
        <v>2024</v>
      </c>
      <c r="J415" s="2" t="str">
        <f>TEXT(Ecommerce_Sales[[#This Row],[Order_Date]],"mmmm")</f>
        <v>August</v>
      </c>
      <c r="K415" s="1" t="s">
        <v>1992</v>
      </c>
      <c r="L415" s="1" t="s">
        <v>3143</v>
      </c>
      <c r="M415" s="1" t="s">
        <v>1998</v>
      </c>
      <c r="N415" s="1" t="s">
        <v>1973</v>
      </c>
      <c r="O415" s="3">
        <v>413</v>
      </c>
      <c r="P415">
        <v>1</v>
      </c>
      <c r="Q415" s="3">
        <v>413</v>
      </c>
      <c r="R415" s="1" t="s">
        <v>2008</v>
      </c>
      <c r="S415" s="3">
        <v>47</v>
      </c>
      <c r="U415" t="str">
        <f>IF(Ecommerce_Sales[[#This Row],[Delivery_Time_Days]]&gt;7,"Delay",IF(Ecommerce_Sales[[#This Row],[Delivery_Time_Days]] = 0,"No delivery",IF(Ecommerce_Sales[[#This Row],[Delivery_Time_Days]]&lt;=7,"On-time")))</f>
        <v>No delivery</v>
      </c>
      <c r="V415" s="7">
        <f>Ecommerce_Sales[[#This Row],[Profit]]/Ecommerce_Sales[[#This Row],[Total_Price]]</f>
        <v>0.30024213075060535</v>
      </c>
      <c r="W415" s="3">
        <v>124</v>
      </c>
      <c r="X415" s="3"/>
    </row>
    <row r="416" spans="1:24" x14ac:dyDescent="0.25">
      <c r="A416" s="1" t="s">
        <v>3144</v>
      </c>
      <c r="B416" s="1" t="s">
        <v>1234</v>
      </c>
      <c r="C416" s="1" t="s">
        <v>1235</v>
      </c>
      <c r="D416" s="1" t="s">
        <v>3145</v>
      </c>
      <c r="E416" s="1" t="s">
        <v>1996</v>
      </c>
      <c r="F416" s="2">
        <v>45180</v>
      </c>
      <c r="G416" s="2">
        <v>45473</v>
      </c>
      <c r="H416" s="2" t="str">
        <f>TEXT(Ecommerce_Sales[[#This Row],[Order_Date]],"mmmm")</f>
        <v>June</v>
      </c>
      <c r="I416" s="2" t="str">
        <f>TEXT(Ecommerce_Sales[[#This Row],[Order_Date]],"yyyy")</f>
        <v>2024</v>
      </c>
      <c r="J416" s="2" t="str">
        <f>TEXT(Ecommerce_Sales[[#This Row],[Order_Date]],"mmmm")</f>
        <v>June</v>
      </c>
      <c r="K416" s="1" t="s">
        <v>1947</v>
      </c>
      <c r="L416" s="1" t="s">
        <v>3146</v>
      </c>
      <c r="M416" s="1" t="s">
        <v>1998</v>
      </c>
      <c r="N416" s="1" t="s">
        <v>1973</v>
      </c>
      <c r="O416" s="3">
        <v>1063</v>
      </c>
      <c r="P416">
        <v>2</v>
      </c>
      <c r="Q416" s="3">
        <v>2127</v>
      </c>
      <c r="R416" s="1" t="s">
        <v>1951</v>
      </c>
      <c r="S416" s="3">
        <v>177</v>
      </c>
      <c r="T416">
        <v>10</v>
      </c>
      <c r="U416" t="str">
        <f>IF(Ecommerce_Sales[[#This Row],[Delivery_Time_Days]]&gt;7,"Delay",IF(Ecommerce_Sales[[#This Row],[Delivery_Time_Days]] = 0,"No delivery",IF(Ecommerce_Sales[[#This Row],[Delivery_Time_Days]]&lt;=7,"On-time")))</f>
        <v>Delay</v>
      </c>
      <c r="V416" s="7">
        <f>Ecommerce_Sales[[#This Row],[Profit]]/Ecommerce_Sales[[#This Row],[Total_Price]]</f>
        <v>0.29995298542548188</v>
      </c>
      <c r="W416" s="3">
        <v>638</v>
      </c>
      <c r="X416" s="3"/>
    </row>
    <row r="417" spans="1:24" x14ac:dyDescent="0.25">
      <c r="A417" s="1" t="s">
        <v>3147</v>
      </c>
      <c r="B417" s="1" t="s">
        <v>464</v>
      </c>
      <c r="C417" s="1" t="s">
        <v>814</v>
      </c>
      <c r="D417" s="1" t="s">
        <v>2439</v>
      </c>
      <c r="E417" s="1" t="s">
        <v>1961</v>
      </c>
      <c r="F417" s="2">
        <v>45549</v>
      </c>
      <c r="G417" s="2">
        <v>45522</v>
      </c>
      <c r="H417" s="2" t="str">
        <f>TEXT(Ecommerce_Sales[[#This Row],[Order_Date]],"mmmm")</f>
        <v>August</v>
      </c>
      <c r="I417" s="2" t="str">
        <f>TEXT(Ecommerce_Sales[[#This Row],[Order_Date]],"yyyy")</f>
        <v>2024</v>
      </c>
      <c r="J417" s="2" t="str">
        <f>TEXT(Ecommerce_Sales[[#This Row],[Order_Date]],"mmmm")</f>
        <v>August</v>
      </c>
      <c r="K417" s="1" t="s">
        <v>1947</v>
      </c>
      <c r="L417" s="1" t="s">
        <v>3148</v>
      </c>
      <c r="M417" s="1" t="s">
        <v>2030</v>
      </c>
      <c r="N417" s="1" t="s">
        <v>1978</v>
      </c>
      <c r="O417" s="3">
        <v>711</v>
      </c>
      <c r="P417">
        <v>1</v>
      </c>
      <c r="Q417" s="3">
        <v>711</v>
      </c>
      <c r="R417" s="1" t="s">
        <v>1958</v>
      </c>
      <c r="S417" s="3">
        <v>88</v>
      </c>
      <c r="T417">
        <v>7</v>
      </c>
      <c r="U417" t="str">
        <f>IF(Ecommerce_Sales[[#This Row],[Delivery_Time_Days]]&gt;7,"Delay",IF(Ecommerce_Sales[[#This Row],[Delivery_Time_Days]] = 0,"No delivery",IF(Ecommerce_Sales[[#This Row],[Delivery_Time_Days]]&lt;=7,"On-time")))</f>
        <v>On-time</v>
      </c>
      <c r="V417" s="7">
        <f>Ecommerce_Sales[[#This Row],[Profit]]/Ecommerce_Sales[[#This Row],[Total_Price]]</f>
        <v>0.35021097046413502</v>
      </c>
      <c r="W417" s="3">
        <v>249</v>
      </c>
      <c r="X417" s="3"/>
    </row>
    <row r="418" spans="1:24" x14ac:dyDescent="0.25">
      <c r="A418" s="1" t="s">
        <v>3149</v>
      </c>
      <c r="B418" s="1" t="s">
        <v>772</v>
      </c>
      <c r="C418" s="1" t="s">
        <v>773</v>
      </c>
      <c r="D418" s="1" t="s">
        <v>3150</v>
      </c>
      <c r="E418" s="1" t="s">
        <v>1961</v>
      </c>
      <c r="F418" s="2">
        <v>44966</v>
      </c>
      <c r="G418" s="2">
        <v>45588</v>
      </c>
      <c r="H418" s="2" t="str">
        <f>TEXT(Ecommerce_Sales[[#This Row],[Order_Date]],"mmmm")</f>
        <v>October</v>
      </c>
      <c r="I418" s="2" t="str">
        <f>TEXT(Ecommerce_Sales[[#This Row],[Order_Date]],"yyyy")</f>
        <v>2024</v>
      </c>
      <c r="J418" s="2" t="str">
        <f>TEXT(Ecommerce_Sales[[#This Row],[Order_Date]],"mmmm")</f>
        <v>October</v>
      </c>
      <c r="K418" s="1" t="s">
        <v>1947</v>
      </c>
      <c r="L418" s="1" t="s">
        <v>3151</v>
      </c>
      <c r="M418" s="1" t="s">
        <v>1983</v>
      </c>
      <c r="N418" s="1" t="s">
        <v>1950</v>
      </c>
      <c r="O418" s="3">
        <v>275</v>
      </c>
      <c r="P418">
        <v>3</v>
      </c>
      <c r="Q418" s="3">
        <v>826</v>
      </c>
      <c r="R418" s="1" t="s">
        <v>2008</v>
      </c>
      <c r="S418" s="3">
        <v>59</v>
      </c>
      <c r="T418">
        <v>2</v>
      </c>
      <c r="U418" t="str">
        <f>IF(Ecommerce_Sales[[#This Row],[Delivery_Time_Days]]&gt;7,"Delay",IF(Ecommerce_Sales[[#This Row],[Delivery_Time_Days]] = 0,"No delivery",IF(Ecommerce_Sales[[#This Row],[Delivery_Time_Days]]&lt;=7,"On-time")))</f>
        <v>On-time</v>
      </c>
      <c r="V418" s="7">
        <f>Ecommerce_Sales[[#This Row],[Profit]]/Ecommerce_Sales[[#This Row],[Total_Price]]</f>
        <v>0.39951573849878935</v>
      </c>
      <c r="W418" s="3">
        <v>330</v>
      </c>
      <c r="X418" s="3"/>
    </row>
    <row r="419" spans="1:24" x14ac:dyDescent="0.25">
      <c r="A419" s="1" t="s">
        <v>3152</v>
      </c>
      <c r="B419" s="1" t="s">
        <v>1526</v>
      </c>
      <c r="C419" s="1" t="s">
        <v>1527</v>
      </c>
      <c r="D419" s="1" t="s">
        <v>3153</v>
      </c>
      <c r="E419" s="1" t="s">
        <v>1946</v>
      </c>
      <c r="F419" s="2">
        <v>45161</v>
      </c>
      <c r="G419" s="2">
        <v>45515</v>
      </c>
      <c r="H419" s="2" t="str">
        <f>TEXT(Ecommerce_Sales[[#This Row],[Order_Date]],"mmmm")</f>
        <v>August</v>
      </c>
      <c r="I419" s="2" t="str">
        <f>TEXT(Ecommerce_Sales[[#This Row],[Order_Date]],"yyyy")</f>
        <v>2024</v>
      </c>
      <c r="J419" s="2" t="str">
        <f>TEXT(Ecommerce_Sales[[#This Row],[Order_Date]],"mmmm")</f>
        <v>August</v>
      </c>
      <c r="K419" s="1" t="s">
        <v>1947</v>
      </c>
      <c r="L419" s="1" t="s">
        <v>3154</v>
      </c>
      <c r="M419" s="1" t="s">
        <v>2007</v>
      </c>
      <c r="N419" s="1" t="s">
        <v>1973</v>
      </c>
      <c r="O419" s="3">
        <v>527</v>
      </c>
      <c r="P419">
        <v>6</v>
      </c>
      <c r="Q419" s="3">
        <v>3162</v>
      </c>
      <c r="R419" s="1" t="s">
        <v>2008</v>
      </c>
      <c r="S419" s="3">
        <v>290</v>
      </c>
      <c r="T419">
        <v>3</v>
      </c>
      <c r="U419" t="str">
        <f>IF(Ecommerce_Sales[[#This Row],[Delivery_Time_Days]]&gt;7,"Delay",IF(Ecommerce_Sales[[#This Row],[Delivery_Time_Days]] = 0,"No delivery",IF(Ecommerce_Sales[[#This Row],[Delivery_Time_Days]]&lt;=7,"On-time")))</f>
        <v>On-time</v>
      </c>
      <c r="V419" s="7">
        <f>Ecommerce_Sales[[#This Row],[Profit]]/Ecommerce_Sales[[#This Row],[Total_Price]]</f>
        <v>0.30012650221378873</v>
      </c>
      <c r="W419" s="3">
        <v>949</v>
      </c>
      <c r="X419" s="3"/>
    </row>
    <row r="420" spans="1:24" x14ac:dyDescent="0.25">
      <c r="A420" s="1" t="s">
        <v>3155</v>
      </c>
      <c r="B420" s="1" t="s">
        <v>1187</v>
      </c>
      <c r="C420" s="1" t="s">
        <v>1188</v>
      </c>
      <c r="D420" s="1" t="s">
        <v>2282</v>
      </c>
      <c r="E420" s="1" t="s">
        <v>1946</v>
      </c>
      <c r="F420" s="2">
        <v>45431</v>
      </c>
      <c r="G420" s="2">
        <v>45181</v>
      </c>
      <c r="H420" s="2" t="str">
        <f>TEXT(Ecommerce_Sales[[#This Row],[Order_Date]],"mmmm")</f>
        <v>September</v>
      </c>
      <c r="I420" s="2" t="str">
        <f>TEXT(Ecommerce_Sales[[#This Row],[Order_Date]],"yyyy")</f>
        <v>2023</v>
      </c>
      <c r="J420" s="2" t="str">
        <f>TEXT(Ecommerce_Sales[[#This Row],[Order_Date]],"mmmm")</f>
        <v>September</v>
      </c>
      <c r="K420" s="1" t="s">
        <v>1947</v>
      </c>
      <c r="L420" s="1" t="s">
        <v>3156</v>
      </c>
      <c r="M420" s="1" t="s">
        <v>2007</v>
      </c>
      <c r="N420" s="1" t="s">
        <v>1973</v>
      </c>
      <c r="O420" s="3">
        <v>375</v>
      </c>
      <c r="P420">
        <v>3</v>
      </c>
      <c r="Q420" s="3">
        <v>1124</v>
      </c>
      <c r="R420" s="1" t="s">
        <v>1958</v>
      </c>
      <c r="S420" s="3">
        <v>58</v>
      </c>
      <c r="T420">
        <v>8</v>
      </c>
      <c r="U420" t="str">
        <f>IF(Ecommerce_Sales[[#This Row],[Delivery_Time_Days]]&gt;7,"Delay",IF(Ecommerce_Sales[[#This Row],[Delivery_Time_Days]] = 0,"No delivery",IF(Ecommerce_Sales[[#This Row],[Delivery_Time_Days]]&lt;=7,"On-time")))</f>
        <v>Delay</v>
      </c>
      <c r="V420" s="7">
        <f>Ecommerce_Sales[[#This Row],[Profit]]/Ecommerce_Sales[[#This Row],[Total_Price]]</f>
        <v>0.29982206405693951</v>
      </c>
      <c r="W420" s="3">
        <v>337</v>
      </c>
      <c r="X420" s="3"/>
    </row>
    <row r="421" spans="1:24" x14ac:dyDescent="0.25">
      <c r="A421" s="1" t="s">
        <v>3157</v>
      </c>
      <c r="B421" s="1" t="s">
        <v>1920</v>
      </c>
      <c r="C421" s="1" t="s">
        <v>1921</v>
      </c>
      <c r="D421" s="1" t="s">
        <v>3158</v>
      </c>
      <c r="E421" s="1" t="s">
        <v>1981</v>
      </c>
      <c r="F421" s="2">
        <v>45206</v>
      </c>
      <c r="G421" s="2">
        <v>45380</v>
      </c>
      <c r="H421" s="2" t="str">
        <f>TEXT(Ecommerce_Sales[[#This Row],[Order_Date]],"mmmm")</f>
        <v>March</v>
      </c>
      <c r="I421" s="2" t="str">
        <f>TEXT(Ecommerce_Sales[[#This Row],[Order_Date]],"yyyy")</f>
        <v>2024</v>
      </c>
      <c r="J421" s="2" t="str">
        <f>TEXT(Ecommerce_Sales[[#This Row],[Order_Date]],"mmmm")</f>
        <v>March</v>
      </c>
      <c r="K421" s="1" t="s">
        <v>1947</v>
      </c>
      <c r="L421" s="1" t="s">
        <v>3159</v>
      </c>
      <c r="M421" s="1" t="s">
        <v>2007</v>
      </c>
      <c r="N421" s="1" t="s">
        <v>1973</v>
      </c>
      <c r="O421" s="3">
        <v>869</v>
      </c>
      <c r="P421">
        <v>1</v>
      </c>
      <c r="Q421" s="3">
        <v>869</v>
      </c>
      <c r="R421" s="1" t="s">
        <v>1958</v>
      </c>
      <c r="S421" s="3">
        <v>110</v>
      </c>
      <c r="T421">
        <v>2</v>
      </c>
      <c r="U421" t="str">
        <f>IF(Ecommerce_Sales[[#This Row],[Delivery_Time_Days]]&gt;7,"Delay",IF(Ecommerce_Sales[[#This Row],[Delivery_Time_Days]] = 0,"No delivery",IF(Ecommerce_Sales[[#This Row],[Delivery_Time_Days]]&lt;=7,"On-time")))</f>
        <v>On-time</v>
      </c>
      <c r="V421" s="7">
        <f>Ecommerce_Sales[[#This Row],[Profit]]/Ecommerce_Sales[[#This Row],[Total_Price]]</f>
        <v>0.30034522439585731</v>
      </c>
      <c r="W421" s="3">
        <v>261</v>
      </c>
      <c r="X421" s="3"/>
    </row>
    <row r="422" spans="1:24" x14ac:dyDescent="0.25">
      <c r="A422" s="1" t="s">
        <v>3160</v>
      </c>
      <c r="B422" s="1" t="s">
        <v>858</v>
      </c>
      <c r="C422" s="1" t="s">
        <v>859</v>
      </c>
      <c r="D422" s="1" t="s">
        <v>3161</v>
      </c>
      <c r="E422" s="1" t="s">
        <v>1981</v>
      </c>
      <c r="F422" s="2">
        <v>45417</v>
      </c>
      <c r="G422" s="2">
        <v>45532</v>
      </c>
      <c r="H422" s="2" t="str">
        <f>TEXT(Ecommerce_Sales[[#This Row],[Order_Date]],"mmmm")</f>
        <v>August</v>
      </c>
      <c r="I422" s="2" t="str">
        <f>TEXT(Ecommerce_Sales[[#This Row],[Order_Date]],"yyyy")</f>
        <v>2024</v>
      </c>
      <c r="J422" s="2" t="str">
        <f>TEXT(Ecommerce_Sales[[#This Row],[Order_Date]],"mmmm")</f>
        <v>August</v>
      </c>
      <c r="K422" s="1" t="s">
        <v>1986</v>
      </c>
      <c r="L422" s="1" t="s">
        <v>3162</v>
      </c>
      <c r="M422" s="1" t="s">
        <v>2079</v>
      </c>
      <c r="N422" s="1" t="s">
        <v>1973</v>
      </c>
      <c r="O422" s="3">
        <v>109</v>
      </c>
      <c r="P422">
        <v>3</v>
      </c>
      <c r="Q422" s="3">
        <v>327</v>
      </c>
      <c r="R422" s="1" t="s">
        <v>1958</v>
      </c>
      <c r="S422" s="3">
        <v>48</v>
      </c>
      <c r="U422" t="str">
        <f>IF(Ecommerce_Sales[[#This Row],[Delivery_Time_Days]]&gt;7,"Delay",IF(Ecommerce_Sales[[#This Row],[Delivery_Time_Days]] = 0,"No delivery",IF(Ecommerce_Sales[[#This Row],[Delivery_Time_Days]]&lt;=7,"On-time")))</f>
        <v>No delivery</v>
      </c>
      <c r="V422" s="7">
        <f>Ecommerce_Sales[[#This Row],[Profit]]/Ecommerce_Sales[[#This Row],[Total_Price]]</f>
        <v>0.29969418960244648</v>
      </c>
      <c r="W422" s="3">
        <v>98</v>
      </c>
      <c r="X422" s="3"/>
    </row>
    <row r="423" spans="1:24" x14ac:dyDescent="0.25">
      <c r="A423" s="1" t="s">
        <v>3163</v>
      </c>
      <c r="B423" s="1" t="s">
        <v>834</v>
      </c>
      <c r="C423" s="1" t="s">
        <v>835</v>
      </c>
      <c r="D423" s="1" t="s">
        <v>3164</v>
      </c>
      <c r="E423" s="1" t="s">
        <v>2005</v>
      </c>
      <c r="F423" s="2">
        <v>45209</v>
      </c>
      <c r="G423" s="2">
        <v>45361</v>
      </c>
      <c r="H423" s="2" t="str">
        <f>TEXT(Ecommerce_Sales[[#This Row],[Order_Date]],"mmmm")</f>
        <v>March</v>
      </c>
      <c r="I423" s="2" t="str">
        <f>TEXT(Ecommerce_Sales[[#This Row],[Order_Date]],"yyyy")</f>
        <v>2024</v>
      </c>
      <c r="J423" s="2" t="str">
        <f>TEXT(Ecommerce_Sales[[#This Row],[Order_Date]],"mmmm")</f>
        <v>March</v>
      </c>
      <c r="K423" s="1" t="s">
        <v>1947</v>
      </c>
      <c r="L423" s="1" t="s">
        <v>3165</v>
      </c>
      <c r="M423" s="1" t="s">
        <v>1988</v>
      </c>
      <c r="N423" s="1" t="s">
        <v>1989</v>
      </c>
      <c r="O423" s="3">
        <v>632</v>
      </c>
      <c r="P423">
        <v>3</v>
      </c>
      <c r="Q423" s="3">
        <v>1896</v>
      </c>
      <c r="R423" s="1" t="s">
        <v>1958</v>
      </c>
      <c r="S423" s="3">
        <v>168</v>
      </c>
      <c r="T423">
        <v>6</v>
      </c>
      <c r="U423" t="str">
        <f>IF(Ecommerce_Sales[[#This Row],[Delivery_Time_Days]]&gt;7,"Delay",IF(Ecommerce_Sales[[#This Row],[Delivery_Time_Days]] = 0,"No delivery",IF(Ecommerce_Sales[[#This Row],[Delivery_Time_Days]]&lt;=7,"On-time")))</f>
        <v>On-time</v>
      </c>
      <c r="V423" s="7">
        <f>Ecommerce_Sales[[#This Row],[Profit]]/Ecommerce_Sales[[#This Row],[Total_Price]]</f>
        <v>0.25</v>
      </c>
      <c r="W423" s="3">
        <v>474</v>
      </c>
      <c r="X423" s="3"/>
    </row>
    <row r="424" spans="1:24" x14ac:dyDescent="0.25">
      <c r="A424" s="1" t="s">
        <v>3166</v>
      </c>
      <c r="B424" s="1" t="s">
        <v>1009</v>
      </c>
      <c r="C424" s="1" t="s">
        <v>1010</v>
      </c>
      <c r="D424" s="1" t="s">
        <v>2045</v>
      </c>
      <c r="E424" s="1" t="s">
        <v>1946</v>
      </c>
      <c r="F424" s="2">
        <v>45324</v>
      </c>
      <c r="G424" s="2">
        <v>45113</v>
      </c>
      <c r="H424" s="2" t="str">
        <f>TEXT(Ecommerce_Sales[[#This Row],[Order_Date]],"mmmm")</f>
        <v>July</v>
      </c>
      <c r="I424" s="2" t="str">
        <f>TEXT(Ecommerce_Sales[[#This Row],[Order_Date]],"yyyy")</f>
        <v>2023</v>
      </c>
      <c r="J424" s="2" t="str">
        <f>TEXT(Ecommerce_Sales[[#This Row],[Order_Date]],"mmmm")</f>
        <v>July</v>
      </c>
      <c r="K424" s="1" t="s">
        <v>1947</v>
      </c>
      <c r="L424" s="1" t="s">
        <v>3167</v>
      </c>
      <c r="M424" s="1" t="s">
        <v>2030</v>
      </c>
      <c r="N424" s="1" t="s">
        <v>1978</v>
      </c>
      <c r="O424" s="3">
        <v>71</v>
      </c>
      <c r="P424">
        <v>5</v>
      </c>
      <c r="Q424" s="3">
        <v>357</v>
      </c>
      <c r="R424" s="1" t="s">
        <v>2012</v>
      </c>
      <c r="S424" s="3">
        <v>36</v>
      </c>
      <c r="T424">
        <v>10</v>
      </c>
      <c r="U424" t="str">
        <f>IF(Ecommerce_Sales[[#This Row],[Delivery_Time_Days]]&gt;7,"Delay",IF(Ecommerce_Sales[[#This Row],[Delivery_Time_Days]] = 0,"No delivery",IF(Ecommerce_Sales[[#This Row],[Delivery_Time_Days]]&lt;=7,"On-time")))</f>
        <v>Delay</v>
      </c>
      <c r="V424" s="7">
        <f>Ecommerce_Sales[[#This Row],[Profit]]/Ecommerce_Sales[[#This Row],[Total_Price]]</f>
        <v>0.35014005602240894</v>
      </c>
      <c r="W424" s="3">
        <v>125</v>
      </c>
      <c r="X424" s="3"/>
    </row>
    <row r="425" spans="1:24" x14ac:dyDescent="0.25">
      <c r="A425" s="1" t="s">
        <v>3168</v>
      </c>
      <c r="B425" s="1" t="s">
        <v>1306</v>
      </c>
      <c r="C425" s="1" t="s">
        <v>1307</v>
      </c>
      <c r="D425" s="1" t="s">
        <v>3169</v>
      </c>
      <c r="E425" s="1" t="s">
        <v>1946</v>
      </c>
      <c r="F425" s="2">
        <v>44993</v>
      </c>
      <c r="G425" s="2">
        <v>45487</v>
      </c>
      <c r="H425" s="2" t="str">
        <f>TEXT(Ecommerce_Sales[[#This Row],[Order_Date]],"mmmm")</f>
        <v>July</v>
      </c>
      <c r="I425" s="2" t="str">
        <f>TEXT(Ecommerce_Sales[[#This Row],[Order_Date]],"yyyy")</f>
        <v>2024</v>
      </c>
      <c r="J425" s="2" t="str">
        <f>TEXT(Ecommerce_Sales[[#This Row],[Order_Date]],"mmmm")</f>
        <v>July</v>
      </c>
      <c r="K425" s="1" t="s">
        <v>1947</v>
      </c>
      <c r="L425" s="1" t="s">
        <v>3170</v>
      </c>
      <c r="M425" s="1" t="s">
        <v>2247</v>
      </c>
      <c r="N425" s="1" t="s">
        <v>1957</v>
      </c>
      <c r="O425" s="3">
        <v>1082</v>
      </c>
      <c r="P425">
        <v>1</v>
      </c>
      <c r="Q425" s="3">
        <v>1082</v>
      </c>
      <c r="R425" s="1" t="s">
        <v>1958</v>
      </c>
      <c r="S425" s="3">
        <v>152</v>
      </c>
      <c r="T425">
        <v>9</v>
      </c>
      <c r="U425" t="str">
        <f>IF(Ecommerce_Sales[[#This Row],[Delivery_Time_Days]]&gt;7,"Delay",IF(Ecommerce_Sales[[#This Row],[Delivery_Time_Days]] = 0,"No delivery",IF(Ecommerce_Sales[[#This Row],[Delivery_Time_Days]]&lt;=7,"On-time")))</f>
        <v>Delay</v>
      </c>
      <c r="V425" s="7">
        <f>Ecommerce_Sales[[#This Row],[Profit]]/Ecommerce_Sales[[#This Row],[Total_Price]]</f>
        <v>0.14972273567467653</v>
      </c>
      <c r="W425" s="3">
        <v>162</v>
      </c>
      <c r="X425" s="3"/>
    </row>
    <row r="426" spans="1:24" x14ac:dyDescent="0.25">
      <c r="A426" s="1" t="s">
        <v>3171</v>
      </c>
      <c r="B426" s="1" t="s">
        <v>978</v>
      </c>
      <c r="C426" s="1" t="s">
        <v>979</v>
      </c>
      <c r="D426" s="1" t="s">
        <v>2678</v>
      </c>
      <c r="E426" s="1" t="s">
        <v>1961</v>
      </c>
      <c r="F426" s="2">
        <v>45601</v>
      </c>
      <c r="G426" s="2">
        <v>45400</v>
      </c>
      <c r="H426" s="2" t="str">
        <f>TEXT(Ecommerce_Sales[[#This Row],[Order_Date]],"mmmm")</f>
        <v>April</v>
      </c>
      <c r="I426" s="2" t="str">
        <f>TEXT(Ecommerce_Sales[[#This Row],[Order_Date]],"yyyy")</f>
        <v>2024</v>
      </c>
      <c r="J426" s="2" t="str">
        <f>TEXT(Ecommerce_Sales[[#This Row],[Order_Date]],"mmmm")</f>
        <v>April</v>
      </c>
      <c r="K426" s="1" t="s">
        <v>1947</v>
      </c>
      <c r="L426" s="1" t="s">
        <v>3172</v>
      </c>
      <c r="M426" s="1" t="s">
        <v>1988</v>
      </c>
      <c r="N426" s="1" t="s">
        <v>1989</v>
      </c>
      <c r="O426" s="3">
        <v>222</v>
      </c>
      <c r="P426">
        <v>5</v>
      </c>
      <c r="Q426" s="3">
        <v>1110</v>
      </c>
      <c r="R426" s="1" t="s">
        <v>1951</v>
      </c>
      <c r="S426" s="3">
        <v>59</v>
      </c>
      <c r="T426">
        <v>2</v>
      </c>
      <c r="U426" t="str">
        <f>IF(Ecommerce_Sales[[#This Row],[Delivery_Time_Days]]&gt;7,"Delay",IF(Ecommerce_Sales[[#This Row],[Delivery_Time_Days]] = 0,"No delivery",IF(Ecommerce_Sales[[#This Row],[Delivery_Time_Days]]&lt;=7,"On-time")))</f>
        <v>On-time</v>
      </c>
      <c r="V426" s="7">
        <f>Ecommerce_Sales[[#This Row],[Profit]]/Ecommerce_Sales[[#This Row],[Total_Price]]</f>
        <v>0.24954954954954955</v>
      </c>
      <c r="W426" s="3">
        <v>277</v>
      </c>
      <c r="X426" s="3"/>
    </row>
    <row r="427" spans="1:24" x14ac:dyDescent="0.25">
      <c r="A427" s="1" t="s">
        <v>3173</v>
      </c>
      <c r="B427" s="1" t="s">
        <v>1369</v>
      </c>
      <c r="C427" s="1" t="s">
        <v>1370</v>
      </c>
      <c r="D427" s="1" t="s">
        <v>3174</v>
      </c>
      <c r="E427" s="1" t="s">
        <v>1961</v>
      </c>
      <c r="F427" s="2">
        <v>45364</v>
      </c>
      <c r="G427" s="2">
        <v>44966</v>
      </c>
      <c r="H427" s="2" t="str">
        <f>TEXT(Ecommerce_Sales[[#This Row],[Order_Date]],"mmmm")</f>
        <v>February</v>
      </c>
      <c r="I427" s="2" t="str">
        <f>TEXT(Ecommerce_Sales[[#This Row],[Order_Date]],"yyyy")</f>
        <v>2023</v>
      </c>
      <c r="J427" s="2" t="str">
        <f>TEXT(Ecommerce_Sales[[#This Row],[Order_Date]],"mmmm")</f>
        <v>February</v>
      </c>
      <c r="K427" s="1" t="s">
        <v>1947</v>
      </c>
      <c r="L427" s="1" t="s">
        <v>3175</v>
      </c>
      <c r="M427" s="1" t="s">
        <v>1956</v>
      </c>
      <c r="N427" s="1" t="s">
        <v>1957</v>
      </c>
      <c r="O427" s="3">
        <v>118</v>
      </c>
      <c r="P427">
        <v>4</v>
      </c>
      <c r="Q427" s="3">
        <v>471</v>
      </c>
      <c r="R427" s="1" t="s">
        <v>1951</v>
      </c>
      <c r="S427" s="3">
        <v>52</v>
      </c>
      <c r="T427">
        <v>9</v>
      </c>
      <c r="U427" t="str">
        <f>IF(Ecommerce_Sales[[#This Row],[Delivery_Time_Days]]&gt;7,"Delay",IF(Ecommerce_Sales[[#This Row],[Delivery_Time_Days]] = 0,"No delivery",IF(Ecommerce_Sales[[#This Row],[Delivery_Time_Days]]&lt;=7,"On-time")))</f>
        <v>Delay</v>
      </c>
      <c r="V427" s="7">
        <f>Ecommerce_Sales[[#This Row],[Profit]]/Ecommerce_Sales[[#This Row],[Total_Price]]</f>
        <v>0.15074309978768577</v>
      </c>
      <c r="W427" s="3">
        <v>71</v>
      </c>
      <c r="X427" s="3"/>
    </row>
    <row r="428" spans="1:24" x14ac:dyDescent="0.25">
      <c r="A428" s="1" t="s">
        <v>3176</v>
      </c>
      <c r="B428" s="1" t="s">
        <v>478</v>
      </c>
      <c r="C428" s="1" t="s">
        <v>479</v>
      </c>
      <c r="D428" s="1" t="s">
        <v>2794</v>
      </c>
      <c r="E428" s="1" t="s">
        <v>1946</v>
      </c>
      <c r="F428" s="2">
        <v>45264</v>
      </c>
      <c r="G428" s="2">
        <v>45028</v>
      </c>
      <c r="H428" s="2" t="str">
        <f>TEXT(Ecommerce_Sales[[#This Row],[Order_Date]],"mmmm")</f>
        <v>April</v>
      </c>
      <c r="I428" s="2" t="str">
        <f>TEXT(Ecommerce_Sales[[#This Row],[Order_Date]],"yyyy")</f>
        <v>2023</v>
      </c>
      <c r="J428" s="2" t="str">
        <f>TEXT(Ecommerce_Sales[[#This Row],[Order_Date]],"mmmm")</f>
        <v>April</v>
      </c>
      <c r="K428" s="1" t="s">
        <v>1947</v>
      </c>
      <c r="L428" s="1" t="s">
        <v>2110</v>
      </c>
      <c r="M428" s="1" t="s">
        <v>2002</v>
      </c>
      <c r="N428" s="1" t="s">
        <v>1989</v>
      </c>
      <c r="O428" s="3">
        <v>112</v>
      </c>
      <c r="P428">
        <v>4</v>
      </c>
      <c r="Q428" s="3">
        <v>447</v>
      </c>
      <c r="R428" s="1" t="s">
        <v>1951</v>
      </c>
      <c r="S428" s="3">
        <v>34</v>
      </c>
      <c r="T428">
        <v>4</v>
      </c>
      <c r="U428" t="str">
        <f>IF(Ecommerce_Sales[[#This Row],[Delivery_Time_Days]]&gt;7,"Delay",IF(Ecommerce_Sales[[#This Row],[Delivery_Time_Days]] = 0,"No delivery",IF(Ecommerce_Sales[[#This Row],[Delivery_Time_Days]]&lt;=7,"On-time")))</f>
        <v>On-time</v>
      </c>
      <c r="V428" s="7">
        <f>Ecommerce_Sales[[#This Row],[Profit]]/Ecommerce_Sales[[#This Row],[Total_Price]]</f>
        <v>0.2505592841163311</v>
      </c>
      <c r="W428" s="3">
        <v>112</v>
      </c>
      <c r="X428" s="3"/>
    </row>
    <row r="429" spans="1:24" x14ac:dyDescent="0.25">
      <c r="A429" s="1" t="s">
        <v>3177</v>
      </c>
      <c r="B429" s="1" t="s">
        <v>1175</v>
      </c>
      <c r="C429" s="1" t="s">
        <v>1176</v>
      </c>
      <c r="D429" s="1" t="s">
        <v>2382</v>
      </c>
      <c r="E429" s="1" t="s">
        <v>1966</v>
      </c>
      <c r="F429" s="2">
        <v>45465</v>
      </c>
      <c r="G429" s="2">
        <v>45038</v>
      </c>
      <c r="H429" s="2" t="str">
        <f>TEXT(Ecommerce_Sales[[#This Row],[Order_Date]],"mmmm")</f>
        <v>April</v>
      </c>
      <c r="I429" s="2" t="str">
        <f>TEXT(Ecommerce_Sales[[#This Row],[Order_Date]],"yyyy")</f>
        <v>2023</v>
      </c>
      <c r="J429" s="2" t="str">
        <f>TEXT(Ecommerce_Sales[[#This Row],[Order_Date]],"mmmm")</f>
        <v>April</v>
      </c>
      <c r="K429" s="1" t="s">
        <v>1992</v>
      </c>
      <c r="L429" s="1" t="s">
        <v>3178</v>
      </c>
      <c r="M429" s="1" t="s">
        <v>2030</v>
      </c>
      <c r="N429" s="1" t="s">
        <v>1978</v>
      </c>
      <c r="O429" s="3">
        <v>867</v>
      </c>
      <c r="P429">
        <v>2</v>
      </c>
      <c r="Q429" s="3">
        <v>1733</v>
      </c>
      <c r="R429" s="1" t="s">
        <v>1951</v>
      </c>
      <c r="S429" s="3">
        <v>233</v>
      </c>
      <c r="U429" t="str">
        <f>IF(Ecommerce_Sales[[#This Row],[Delivery_Time_Days]]&gt;7,"Delay",IF(Ecommerce_Sales[[#This Row],[Delivery_Time_Days]] = 0,"No delivery",IF(Ecommerce_Sales[[#This Row],[Delivery_Time_Days]]&lt;=7,"On-time")))</f>
        <v>No delivery</v>
      </c>
      <c r="V429" s="7">
        <f>Ecommerce_Sales[[#This Row],[Profit]]/Ecommerce_Sales[[#This Row],[Total_Price]]</f>
        <v>0.35025966532025388</v>
      </c>
      <c r="W429" s="3">
        <v>607</v>
      </c>
      <c r="X429" s="3"/>
    </row>
    <row r="430" spans="1:24" x14ac:dyDescent="0.25">
      <c r="A430" s="1" t="s">
        <v>3179</v>
      </c>
      <c r="B430" s="1" t="s">
        <v>14</v>
      </c>
      <c r="C430" s="1" t="s">
        <v>15</v>
      </c>
      <c r="D430" s="1" t="s">
        <v>3053</v>
      </c>
      <c r="E430" s="1" t="s">
        <v>1946</v>
      </c>
      <c r="F430" s="2">
        <v>45003</v>
      </c>
      <c r="G430" s="2">
        <v>45044</v>
      </c>
      <c r="H430" s="2" t="str">
        <f>TEXT(Ecommerce_Sales[[#This Row],[Order_Date]],"mmmm")</f>
        <v>April</v>
      </c>
      <c r="I430" s="2" t="str">
        <f>TEXT(Ecommerce_Sales[[#This Row],[Order_Date]],"yyyy")</f>
        <v>2023</v>
      </c>
      <c r="J430" s="2" t="str">
        <f>TEXT(Ecommerce_Sales[[#This Row],[Order_Date]],"mmmm")</f>
        <v>April</v>
      </c>
      <c r="K430" s="1" t="s">
        <v>1947</v>
      </c>
      <c r="L430" s="1" t="s">
        <v>3180</v>
      </c>
      <c r="M430" s="1" t="s">
        <v>2058</v>
      </c>
      <c r="N430" s="1" t="s">
        <v>1950</v>
      </c>
      <c r="O430" s="3">
        <v>742</v>
      </c>
      <c r="P430">
        <v>4</v>
      </c>
      <c r="Q430" s="3">
        <v>2969</v>
      </c>
      <c r="R430" s="1" t="s">
        <v>1958</v>
      </c>
      <c r="S430" s="3">
        <v>178</v>
      </c>
      <c r="T430">
        <v>2</v>
      </c>
      <c r="U430" t="str">
        <f>IF(Ecommerce_Sales[[#This Row],[Delivery_Time_Days]]&gt;7,"Delay",IF(Ecommerce_Sales[[#This Row],[Delivery_Time_Days]] = 0,"No delivery",IF(Ecommerce_Sales[[#This Row],[Delivery_Time_Days]]&lt;=7,"On-time")))</f>
        <v>On-time</v>
      </c>
      <c r="V430" s="7">
        <f>Ecommerce_Sales[[#This Row],[Profit]]/Ecommerce_Sales[[#This Row],[Total_Price]]</f>
        <v>0.40013472549680029</v>
      </c>
      <c r="W430" s="3">
        <v>1188</v>
      </c>
      <c r="X430" s="3"/>
    </row>
    <row r="431" spans="1:24" x14ac:dyDescent="0.25">
      <c r="A431" s="1" t="s">
        <v>3181</v>
      </c>
      <c r="B431" s="1" t="s">
        <v>482</v>
      </c>
      <c r="C431" s="1" t="s">
        <v>483</v>
      </c>
      <c r="D431" s="1" t="s">
        <v>3182</v>
      </c>
      <c r="E431" s="1" t="s">
        <v>1961</v>
      </c>
      <c r="F431" s="2">
        <v>45019</v>
      </c>
      <c r="G431" s="2">
        <v>45021</v>
      </c>
      <c r="H431" s="2" t="str">
        <f>TEXT(Ecommerce_Sales[[#This Row],[Order_Date]],"mmmm")</f>
        <v>April</v>
      </c>
      <c r="I431" s="2" t="str">
        <f>TEXT(Ecommerce_Sales[[#This Row],[Order_Date]],"yyyy")</f>
        <v>2023</v>
      </c>
      <c r="J431" s="2" t="str">
        <f>TEXT(Ecommerce_Sales[[#This Row],[Order_Date]],"mmmm")</f>
        <v>April</v>
      </c>
      <c r="K431" s="1" t="s">
        <v>1992</v>
      </c>
      <c r="L431" s="1" t="s">
        <v>3183</v>
      </c>
      <c r="M431" s="1" t="s">
        <v>1977</v>
      </c>
      <c r="N431" s="1" t="s">
        <v>1978</v>
      </c>
      <c r="O431" s="3">
        <v>244</v>
      </c>
      <c r="P431">
        <v>4</v>
      </c>
      <c r="Q431" s="3">
        <v>975</v>
      </c>
      <c r="R431" s="1" t="s">
        <v>1958</v>
      </c>
      <c r="S431" s="3">
        <v>98</v>
      </c>
      <c r="U431" t="str">
        <f>IF(Ecommerce_Sales[[#This Row],[Delivery_Time_Days]]&gt;7,"Delay",IF(Ecommerce_Sales[[#This Row],[Delivery_Time_Days]] = 0,"No delivery",IF(Ecommerce_Sales[[#This Row],[Delivery_Time_Days]]&lt;=7,"On-time")))</f>
        <v>No delivery</v>
      </c>
      <c r="V431" s="7">
        <f>Ecommerce_Sales[[#This Row],[Profit]]/Ecommerce_Sales[[#This Row],[Total_Price]]</f>
        <v>0.34974358974358977</v>
      </c>
      <c r="W431" s="3">
        <v>341</v>
      </c>
      <c r="X431" s="3"/>
    </row>
    <row r="432" spans="1:24" x14ac:dyDescent="0.25">
      <c r="A432" s="1" t="s">
        <v>3184</v>
      </c>
      <c r="B432" s="1" t="s">
        <v>1661</v>
      </c>
      <c r="C432" s="1" t="s">
        <v>1662</v>
      </c>
      <c r="D432" s="1" t="s">
        <v>3185</v>
      </c>
      <c r="E432" s="1" t="s">
        <v>1981</v>
      </c>
      <c r="F432" s="2">
        <v>45037</v>
      </c>
      <c r="G432" s="2">
        <v>45115</v>
      </c>
      <c r="H432" s="2" t="str">
        <f>TEXT(Ecommerce_Sales[[#This Row],[Order_Date]],"mmmm")</f>
        <v>July</v>
      </c>
      <c r="I432" s="2" t="str">
        <f>TEXT(Ecommerce_Sales[[#This Row],[Order_Date]],"yyyy")</f>
        <v>2023</v>
      </c>
      <c r="J432" s="2" t="str">
        <f>TEXT(Ecommerce_Sales[[#This Row],[Order_Date]],"mmmm")</f>
        <v>July</v>
      </c>
      <c r="K432" s="1" t="s">
        <v>1947</v>
      </c>
      <c r="L432" s="1" t="s">
        <v>3186</v>
      </c>
      <c r="M432" s="1" t="s">
        <v>2047</v>
      </c>
      <c r="N432" s="1" t="s">
        <v>1989</v>
      </c>
      <c r="O432" s="3">
        <v>213</v>
      </c>
      <c r="P432">
        <v>6</v>
      </c>
      <c r="Q432" s="3">
        <v>1278</v>
      </c>
      <c r="R432" s="1" t="s">
        <v>1958</v>
      </c>
      <c r="S432" s="3">
        <v>91</v>
      </c>
      <c r="T432">
        <v>3</v>
      </c>
      <c r="U432" t="str">
        <f>IF(Ecommerce_Sales[[#This Row],[Delivery_Time_Days]]&gt;7,"Delay",IF(Ecommerce_Sales[[#This Row],[Delivery_Time_Days]] = 0,"No delivery",IF(Ecommerce_Sales[[#This Row],[Delivery_Time_Days]]&lt;=7,"On-time")))</f>
        <v>On-time</v>
      </c>
      <c r="V432" s="7">
        <f>Ecommerce_Sales[[#This Row],[Profit]]/Ecommerce_Sales[[#This Row],[Total_Price]]</f>
        <v>0.25039123630672927</v>
      </c>
      <c r="W432" s="3">
        <v>320</v>
      </c>
      <c r="X432" s="3"/>
    </row>
    <row r="433" spans="1:24" x14ac:dyDescent="0.25">
      <c r="A433" s="1" t="s">
        <v>3187</v>
      </c>
      <c r="B433" s="1" t="s">
        <v>932</v>
      </c>
      <c r="C433" s="1" t="s">
        <v>933</v>
      </c>
      <c r="D433" s="1" t="s">
        <v>2946</v>
      </c>
      <c r="E433" s="1" t="s">
        <v>1981</v>
      </c>
      <c r="F433" s="2">
        <v>45589</v>
      </c>
      <c r="G433" s="2">
        <v>45388</v>
      </c>
      <c r="H433" s="2" t="str">
        <f>TEXT(Ecommerce_Sales[[#This Row],[Order_Date]],"mmmm")</f>
        <v>April</v>
      </c>
      <c r="I433" s="2" t="str">
        <f>TEXT(Ecommerce_Sales[[#This Row],[Order_Date]],"yyyy")</f>
        <v>2024</v>
      </c>
      <c r="J433" s="2" t="str">
        <f>TEXT(Ecommerce_Sales[[#This Row],[Order_Date]],"mmmm")</f>
        <v>April</v>
      </c>
      <c r="K433" s="1" t="s">
        <v>1947</v>
      </c>
      <c r="L433" s="1" t="s">
        <v>3188</v>
      </c>
      <c r="M433" s="1" t="s">
        <v>2007</v>
      </c>
      <c r="N433" s="1" t="s">
        <v>1973</v>
      </c>
      <c r="O433" s="3">
        <v>193</v>
      </c>
      <c r="P433">
        <v>5</v>
      </c>
      <c r="Q433" s="3">
        <v>963</v>
      </c>
      <c r="R433" s="1" t="s">
        <v>1958</v>
      </c>
      <c r="S433" s="3">
        <v>133</v>
      </c>
      <c r="T433">
        <v>9</v>
      </c>
      <c r="U433" t="str">
        <f>IF(Ecommerce_Sales[[#This Row],[Delivery_Time_Days]]&gt;7,"Delay",IF(Ecommerce_Sales[[#This Row],[Delivery_Time_Days]] = 0,"No delivery",IF(Ecommerce_Sales[[#This Row],[Delivery_Time_Days]]&lt;=7,"On-time")))</f>
        <v>Delay</v>
      </c>
      <c r="V433" s="7">
        <f>Ecommerce_Sales[[#This Row],[Profit]]/Ecommerce_Sales[[#This Row],[Total_Price]]</f>
        <v>0.30010384215991692</v>
      </c>
      <c r="W433" s="3">
        <v>289</v>
      </c>
      <c r="X433" s="3"/>
    </row>
    <row r="434" spans="1:24" x14ac:dyDescent="0.25">
      <c r="A434" s="1" t="s">
        <v>3189</v>
      </c>
      <c r="B434" s="1" t="s">
        <v>1171</v>
      </c>
      <c r="C434" s="1" t="s">
        <v>1172</v>
      </c>
      <c r="D434" s="1" t="s">
        <v>2843</v>
      </c>
      <c r="E434" s="1" t="s">
        <v>1961</v>
      </c>
      <c r="F434" s="2">
        <v>45214</v>
      </c>
      <c r="G434" s="2">
        <v>45019</v>
      </c>
      <c r="H434" s="2" t="str">
        <f>TEXT(Ecommerce_Sales[[#This Row],[Order_Date]],"mmmm")</f>
        <v>April</v>
      </c>
      <c r="I434" s="2" t="str">
        <f>TEXT(Ecommerce_Sales[[#This Row],[Order_Date]],"yyyy")</f>
        <v>2023</v>
      </c>
      <c r="J434" s="2" t="str">
        <f>TEXT(Ecommerce_Sales[[#This Row],[Order_Date]],"mmmm")</f>
        <v>April</v>
      </c>
      <c r="K434" s="1" t="s">
        <v>1947</v>
      </c>
      <c r="L434" s="1" t="s">
        <v>3190</v>
      </c>
      <c r="M434" s="1" t="s">
        <v>1983</v>
      </c>
      <c r="N434" s="1" t="s">
        <v>1950</v>
      </c>
      <c r="O434" s="3">
        <v>739</v>
      </c>
      <c r="P434">
        <v>4</v>
      </c>
      <c r="Q434" s="3">
        <v>2954</v>
      </c>
      <c r="R434" s="1" t="s">
        <v>1958</v>
      </c>
      <c r="S434" s="3">
        <v>402</v>
      </c>
      <c r="T434">
        <v>9</v>
      </c>
      <c r="U434" t="str">
        <f>IF(Ecommerce_Sales[[#This Row],[Delivery_Time_Days]]&gt;7,"Delay",IF(Ecommerce_Sales[[#This Row],[Delivery_Time_Days]] = 0,"No delivery",IF(Ecommerce_Sales[[#This Row],[Delivery_Time_Days]]&lt;=7,"On-time")))</f>
        <v>Delay</v>
      </c>
      <c r="V434" s="7">
        <f>Ecommerce_Sales[[#This Row],[Profit]]/Ecommerce_Sales[[#This Row],[Total_Price]]</f>
        <v>0.40013540961408262</v>
      </c>
      <c r="W434" s="3">
        <v>1182</v>
      </c>
      <c r="X434" s="3"/>
    </row>
    <row r="435" spans="1:24" x14ac:dyDescent="0.25">
      <c r="A435" s="1" t="s">
        <v>3191</v>
      </c>
      <c r="B435" s="1" t="s">
        <v>852</v>
      </c>
      <c r="C435" s="1" t="s">
        <v>853</v>
      </c>
      <c r="D435" s="1" t="s">
        <v>2649</v>
      </c>
      <c r="E435" s="1" t="s">
        <v>1954</v>
      </c>
      <c r="F435" s="2">
        <v>45028</v>
      </c>
      <c r="G435" s="2">
        <v>45014</v>
      </c>
      <c r="H435" s="2" t="str">
        <f>TEXT(Ecommerce_Sales[[#This Row],[Order_Date]],"mmmm")</f>
        <v>March</v>
      </c>
      <c r="I435" s="2" t="str">
        <f>TEXT(Ecommerce_Sales[[#This Row],[Order_Date]],"yyyy")</f>
        <v>2023</v>
      </c>
      <c r="J435" s="2" t="str">
        <f>TEXT(Ecommerce_Sales[[#This Row],[Order_Date]],"mmmm")</f>
        <v>March</v>
      </c>
      <c r="K435" s="1" t="s">
        <v>1947</v>
      </c>
      <c r="L435" s="1" t="s">
        <v>3192</v>
      </c>
      <c r="M435" s="1" t="s">
        <v>2030</v>
      </c>
      <c r="N435" s="1" t="s">
        <v>1978</v>
      </c>
      <c r="O435" s="3">
        <v>226</v>
      </c>
      <c r="P435">
        <v>2</v>
      </c>
      <c r="Q435" s="3">
        <v>451</v>
      </c>
      <c r="R435" s="1" t="s">
        <v>2008</v>
      </c>
      <c r="S435" s="3">
        <v>28</v>
      </c>
      <c r="T435">
        <v>3</v>
      </c>
      <c r="U435" t="str">
        <f>IF(Ecommerce_Sales[[#This Row],[Delivery_Time_Days]]&gt;7,"Delay",IF(Ecommerce_Sales[[#This Row],[Delivery_Time_Days]] = 0,"No delivery",IF(Ecommerce_Sales[[#This Row],[Delivery_Time_Days]]&lt;=7,"On-time")))</f>
        <v>On-time</v>
      </c>
      <c r="V435" s="7">
        <f>Ecommerce_Sales[[#This Row],[Profit]]/Ecommerce_Sales[[#This Row],[Total_Price]]</f>
        <v>0.35033259423503327</v>
      </c>
      <c r="W435" s="3">
        <v>158</v>
      </c>
      <c r="X435" s="3"/>
    </row>
    <row r="436" spans="1:24" x14ac:dyDescent="0.25">
      <c r="A436" s="1" t="s">
        <v>3193</v>
      </c>
      <c r="B436" s="1" t="s">
        <v>867</v>
      </c>
      <c r="C436" s="1" t="s">
        <v>868</v>
      </c>
      <c r="D436" s="1" t="s">
        <v>2158</v>
      </c>
      <c r="E436" s="1" t="s">
        <v>2005</v>
      </c>
      <c r="F436" s="2">
        <v>45451</v>
      </c>
      <c r="G436" s="2">
        <v>45335</v>
      </c>
      <c r="H436" s="2" t="str">
        <f>TEXT(Ecommerce_Sales[[#This Row],[Order_Date]],"mmmm")</f>
        <v>February</v>
      </c>
      <c r="I436" s="2" t="str">
        <f>TEXT(Ecommerce_Sales[[#This Row],[Order_Date]],"yyyy")</f>
        <v>2024</v>
      </c>
      <c r="J436" s="2" t="str">
        <f>TEXT(Ecommerce_Sales[[#This Row],[Order_Date]],"mmmm")</f>
        <v>February</v>
      </c>
      <c r="K436" s="1" t="s">
        <v>1947</v>
      </c>
      <c r="L436" s="1" t="s">
        <v>3194</v>
      </c>
      <c r="M436" s="1" t="s">
        <v>1968</v>
      </c>
      <c r="N436" s="1" t="s">
        <v>1957</v>
      </c>
      <c r="O436" s="3">
        <v>135</v>
      </c>
      <c r="P436">
        <v>2</v>
      </c>
      <c r="Q436" s="3">
        <v>271</v>
      </c>
      <c r="R436" s="1" t="s">
        <v>1958</v>
      </c>
      <c r="S436" s="3">
        <v>33</v>
      </c>
      <c r="T436">
        <v>10</v>
      </c>
      <c r="U436" t="str">
        <f>IF(Ecommerce_Sales[[#This Row],[Delivery_Time_Days]]&gt;7,"Delay",IF(Ecommerce_Sales[[#This Row],[Delivery_Time_Days]] = 0,"No delivery",IF(Ecommerce_Sales[[#This Row],[Delivery_Time_Days]]&lt;=7,"On-time")))</f>
        <v>Delay</v>
      </c>
      <c r="V436" s="7">
        <f>Ecommerce_Sales[[#This Row],[Profit]]/Ecommerce_Sales[[#This Row],[Total_Price]]</f>
        <v>0.15129151291512916</v>
      </c>
      <c r="W436" s="3">
        <v>41</v>
      </c>
      <c r="X436" s="3"/>
    </row>
    <row r="437" spans="1:24" x14ac:dyDescent="0.25">
      <c r="A437" s="1" t="s">
        <v>3195</v>
      </c>
      <c r="B437" s="1" t="s">
        <v>306</v>
      </c>
      <c r="C437" s="1" t="s">
        <v>1536</v>
      </c>
      <c r="D437" s="1" t="s">
        <v>3196</v>
      </c>
      <c r="E437" s="1" t="s">
        <v>2005</v>
      </c>
      <c r="F437" s="2">
        <v>45557</v>
      </c>
      <c r="G437" s="2">
        <v>45248</v>
      </c>
      <c r="H437" s="2" t="str">
        <f>TEXT(Ecommerce_Sales[[#This Row],[Order_Date]],"mmmm")</f>
        <v>November</v>
      </c>
      <c r="I437" s="2" t="str">
        <f>TEXT(Ecommerce_Sales[[#This Row],[Order_Date]],"yyyy")</f>
        <v>2023</v>
      </c>
      <c r="J437" s="2" t="str">
        <f>TEXT(Ecommerce_Sales[[#This Row],[Order_Date]],"mmmm")</f>
        <v>November</v>
      </c>
      <c r="K437" s="1" t="s">
        <v>1992</v>
      </c>
      <c r="L437" s="1" t="s">
        <v>3197</v>
      </c>
      <c r="M437" s="1" t="s">
        <v>2065</v>
      </c>
      <c r="N437" s="1" t="s">
        <v>1978</v>
      </c>
      <c r="O437" s="3">
        <v>791</v>
      </c>
      <c r="P437">
        <v>3</v>
      </c>
      <c r="Q437" s="3">
        <v>2373</v>
      </c>
      <c r="R437" s="1" t="s">
        <v>2008</v>
      </c>
      <c r="S437" s="3">
        <v>222</v>
      </c>
      <c r="U437" t="str">
        <f>IF(Ecommerce_Sales[[#This Row],[Delivery_Time_Days]]&gt;7,"Delay",IF(Ecommerce_Sales[[#This Row],[Delivery_Time_Days]] = 0,"No delivery",IF(Ecommerce_Sales[[#This Row],[Delivery_Time_Days]]&lt;=7,"On-time")))</f>
        <v>No delivery</v>
      </c>
      <c r="V437" s="7">
        <f>Ecommerce_Sales[[#This Row],[Profit]]/Ecommerce_Sales[[#This Row],[Total_Price]]</f>
        <v>0.3501896333754741</v>
      </c>
      <c r="W437" s="3">
        <v>831</v>
      </c>
      <c r="X437" s="3"/>
    </row>
    <row r="438" spans="1:24" x14ac:dyDescent="0.25">
      <c r="A438" s="1" t="s">
        <v>3198</v>
      </c>
      <c r="B438" s="1" t="s">
        <v>1625</v>
      </c>
      <c r="C438" s="1" t="s">
        <v>1626</v>
      </c>
      <c r="D438" s="1" t="s">
        <v>2637</v>
      </c>
      <c r="E438" s="1" t="s">
        <v>1981</v>
      </c>
      <c r="F438" s="2">
        <v>45569</v>
      </c>
      <c r="G438" s="2">
        <v>45324</v>
      </c>
      <c r="H438" s="2" t="str">
        <f>TEXT(Ecommerce_Sales[[#This Row],[Order_Date]],"mmmm")</f>
        <v>February</v>
      </c>
      <c r="I438" s="2" t="str">
        <f>TEXT(Ecommerce_Sales[[#This Row],[Order_Date]],"yyyy")</f>
        <v>2024</v>
      </c>
      <c r="J438" s="2" t="str">
        <f>TEXT(Ecommerce_Sales[[#This Row],[Order_Date]],"mmmm")</f>
        <v>February</v>
      </c>
      <c r="K438" s="1" t="s">
        <v>1947</v>
      </c>
      <c r="L438" s="1" t="s">
        <v>3199</v>
      </c>
      <c r="M438" s="1" t="s">
        <v>2007</v>
      </c>
      <c r="N438" s="1" t="s">
        <v>1973</v>
      </c>
      <c r="O438" s="3">
        <v>202</v>
      </c>
      <c r="P438">
        <v>3</v>
      </c>
      <c r="Q438" s="3">
        <v>605</v>
      </c>
      <c r="R438" s="1" t="s">
        <v>1958</v>
      </c>
      <c r="S438" s="3">
        <v>83</v>
      </c>
      <c r="T438">
        <v>9</v>
      </c>
      <c r="U438" t="str">
        <f>IF(Ecommerce_Sales[[#This Row],[Delivery_Time_Days]]&gt;7,"Delay",IF(Ecommerce_Sales[[#This Row],[Delivery_Time_Days]] = 0,"No delivery",IF(Ecommerce_Sales[[#This Row],[Delivery_Time_Days]]&lt;=7,"On-time")))</f>
        <v>Delay</v>
      </c>
      <c r="V438" s="7">
        <f>Ecommerce_Sales[[#This Row],[Profit]]/Ecommerce_Sales[[#This Row],[Total_Price]]</f>
        <v>0.29917355371900828</v>
      </c>
      <c r="W438" s="3">
        <v>181</v>
      </c>
      <c r="X438" s="3"/>
    </row>
    <row r="439" spans="1:24" x14ac:dyDescent="0.25">
      <c r="A439" s="1" t="s">
        <v>3200</v>
      </c>
      <c r="B439" s="1" t="s">
        <v>46</v>
      </c>
      <c r="C439" s="1" t="s">
        <v>47</v>
      </c>
      <c r="D439" s="1" t="s">
        <v>2491</v>
      </c>
      <c r="E439" s="1" t="s">
        <v>1996</v>
      </c>
      <c r="F439" s="2">
        <v>45449</v>
      </c>
      <c r="G439" s="2">
        <v>45556</v>
      </c>
      <c r="H439" s="2" t="str">
        <f>TEXT(Ecommerce_Sales[[#This Row],[Order_Date]],"mmmm")</f>
        <v>September</v>
      </c>
      <c r="I439" s="2" t="str">
        <f>TEXT(Ecommerce_Sales[[#This Row],[Order_Date]],"yyyy")</f>
        <v>2024</v>
      </c>
      <c r="J439" s="2" t="str">
        <f>TEXT(Ecommerce_Sales[[#This Row],[Order_Date]],"mmmm")</f>
        <v>September</v>
      </c>
      <c r="K439" s="1" t="s">
        <v>1947</v>
      </c>
      <c r="L439" s="1" t="s">
        <v>3201</v>
      </c>
      <c r="M439" s="1" t="s">
        <v>1972</v>
      </c>
      <c r="N439" s="1" t="s">
        <v>1973</v>
      </c>
      <c r="O439" s="3">
        <v>983</v>
      </c>
      <c r="P439">
        <v>5</v>
      </c>
      <c r="Q439" s="3">
        <v>4917</v>
      </c>
      <c r="R439" s="1" t="s">
        <v>2008</v>
      </c>
      <c r="S439" s="3">
        <v>606</v>
      </c>
      <c r="T439">
        <v>9</v>
      </c>
      <c r="U439" t="str">
        <f>IF(Ecommerce_Sales[[#This Row],[Delivery_Time_Days]]&gt;7,"Delay",IF(Ecommerce_Sales[[#This Row],[Delivery_Time_Days]] = 0,"No delivery",IF(Ecommerce_Sales[[#This Row],[Delivery_Time_Days]]&lt;=7,"On-time")))</f>
        <v>Delay</v>
      </c>
      <c r="V439" s="7">
        <f>Ecommerce_Sales[[#This Row],[Profit]]/Ecommerce_Sales[[#This Row],[Total_Price]]</f>
        <v>0.29997966239576979</v>
      </c>
      <c r="W439" s="3">
        <v>1475</v>
      </c>
      <c r="X439" s="3"/>
    </row>
    <row r="440" spans="1:24" x14ac:dyDescent="0.25">
      <c r="A440" s="1" t="s">
        <v>3202</v>
      </c>
      <c r="B440" s="1" t="s">
        <v>384</v>
      </c>
      <c r="C440" s="1" t="s">
        <v>385</v>
      </c>
      <c r="D440" s="1" t="s">
        <v>3203</v>
      </c>
      <c r="E440" s="1" t="s">
        <v>1981</v>
      </c>
      <c r="F440" s="2">
        <v>45211</v>
      </c>
      <c r="G440" s="2">
        <v>45088</v>
      </c>
      <c r="H440" s="2" t="str">
        <f>TEXT(Ecommerce_Sales[[#This Row],[Order_Date]],"mmmm")</f>
        <v>June</v>
      </c>
      <c r="I440" s="2" t="str">
        <f>TEXT(Ecommerce_Sales[[#This Row],[Order_Date]],"yyyy")</f>
        <v>2023</v>
      </c>
      <c r="J440" s="2" t="str">
        <f>TEXT(Ecommerce_Sales[[#This Row],[Order_Date]],"mmmm")</f>
        <v>June</v>
      </c>
      <c r="K440" s="1" t="s">
        <v>1947</v>
      </c>
      <c r="L440" s="1" t="s">
        <v>3204</v>
      </c>
      <c r="M440" s="1" t="s">
        <v>2079</v>
      </c>
      <c r="N440" s="1" t="s">
        <v>1973</v>
      </c>
      <c r="O440" s="3">
        <v>1009</v>
      </c>
      <c r="P440">
        <v>4</v>
      </c>
      <c r="Q440" s="3">
        <v>4036</v>
      </c>
      <c r="R440" s="1" t="s">
        <v>1958</v>
      </c>
      <c r="S440" s="3">
        <v>585</v>
      </c>
      <c r="T440">
        <v>4</v>
      </c>
      <c r="U440" t="str">
        <f>IF(Ecommerce_Sales[[#This Row],[Delivery_Time_Days]]&gt;7,"Delay",IF(Ecommerce_Sales[[#This Row],[Delivery_Time_Days]] = 0,"No delivery",IF(Ecommerce_Sales[[#This Row],[Delivery_Time_Days]]&lt;=7,"On-time")))</f>
        <v>On-time</v>
      </c>
      <c r="V440" s="7">
        <f>Ecommerce_Sales[[#This Row],[Profit]]/Ecommerce_Sales[[#This Row],[Total_Price]]</f>
        <v>0.30004955401387512</v>
      </c>
      <c r="W440" s="3">
        <v>1211</v>
      </c>
      <c r="X440" s="3"/>
    </row>
    <row r="441" spans="1:24" x14ac:dyDescent="0.25">
      <c r="A441" s="1" t="s">
        <v>3205</v>
      </c>
      <c r="B441" s="1" t="s">
        <v>1631</v>
      </c>
      <c r="C441" s="1" t="s">
        <v>1632</v>
      </c>
      <c r="D441" s="1" t="s">
        <v>3206</v>
      </c>
      <c r="E441" s="1" t="s">
        <v>2005</v>
      </c>
      <c r="F441" s="2">
        <v>45462</v>
      </c>
      <c r="G441" s="2">
        <v>45053</v>
      </c>
      <c r="H441" s="2" t="str">
        <f>TEXT(Ecommerce_Sales[[#This Row],[Order_Date]],"mmmm")</f>
        <v>May</v>
      </c>
      <c r="I441" s="2" t="str">
        <f>TEXT(Ecommerce_Sales[[#This Row],[Order_Date]],"yyyy")</f>
        <v>2023</v>
      </c>
      <c r="J441" s="2" t="str">
        <f>TEXT(Ecommerce_Sales[[#This Row],[Order_Date]],"mmmm")</f>
        <v>May</v>
      </c>
      <c r="K441" s="1" t="s">
        <v>1947</v>
      </c>
      <c r="L441" s="1" t="s">
        <v>3207</v>
      </c>
      <c r="M441" s="1" t="s">
        <v>2104</v>
      </c>
      <c r="N441" s="1" t="s">
        <v>1978</v>
      </c>
      <c r="O441" s="3">
        <v>354</v>
      </c>
      <c r="P441">
        <v>2</v>
      </c>
      <c r="Q441" s="3">
        <v>707</v>
      </c>
      <c r="R441" s="1" t="s">
        <v>2016</v>
      </c>
      <c r="S441" s="3">
        <v>96</v>
      </c>
      <c r="T441">
        <v>10</v>
      </c>
      <c r="U441" t="str">
        <f>IF(Ecommerce_Sales[[#This Row],[Delivery_Time_Days]]&gt;7,"Delay",IF(Ecommerce_Sales[[#This Row],[Delivery_Time_Days]] = 0,"No delivery",IF(Ecommerce_Sales[[#This Row],[Delivery_Time_Days]]&lt;=7,"On-time")))</f>
        <v>Delay</v>
      </c>
      <c r="V441" s="7">
        <f>Ecommerce_Sales[[#This Row],[Profit]]/Ecommerce_Sales[[#This Row],[Total_Price]]</f>
        <v>0.34936350777934938</v>
      </c>
      <c r="W441" s="3">
        <v>247</v>
      </c>
      <c r="X441" s="3"/>
    </row>
    <row r="442" spans="1:24" x14ac:dyDescent="0.25">
      <c r="A442" s="1" t="s">
        <v>3208</v>
      </c>
      <c r="B442" s="1" t="s">
        <v>743</v>
      </c>
      <c r="C442" s="1" t="s">
        <v>744</v>
      </c>
      <c r="D442" s="1" t="s">
        <v>2096</v>
      </c>
      <c r="E442" s="1" t="s">
        <v>1961</v>
      </c>
      <c r="F442" s="2">
        <v>45395</v>
      </c>
      <c r="G442" s="2">
        <v>45619</v>
      </c>
      <c r="H442" s="2" t="str">
        <f>TEXT(Ecommerce_Sales[[#This Row],[Order_Date]],"mmmm")</f>
        <v>November</v>
      </c>
      <c r="I442" s="2" t="str">
        <f>TEXT(Ecommerce_Sales[[#This Row],[Order_Date]],"yyyy")</f>
        <v>2024</v>
      </c>
      <c r="J442" s="2" t="str">
        <f>TEXT(Ecommerce_Sales[[#This Row],[Order_Date]],"mmmm")</f>
        <v>November</v>
      </c>
      <c r="K442" s="1" t="s">
        <v>1947</v>
      </c>
      <c r="L442" s="1" t="s">
        <v>3209</v>
      </c>
      <c r="M442" s="1" t="s">
        <v>1998</v>
      </c>
      <c r="N442" s="1" t="s">
        <v>1973</v>
      </c>
      <c r="O442" s="3">
        <v>166</v>
      </c>
      <c r="P442">
        <v>7</v>
      </c>
      <c r="Q442" s="3">
        <v>1160</v>
      </c>
      <c r="R442" s="1" t="s">
        <v>1958</v>
      </c>
      <c r="S442" s="3">
        <v>134</v>
      </c>
      <c r="T442">
        <v>9</v>
      </c>
      <c r="U442" t="str">
        <f>IF(Ecommerce_Sales[[#This Row],[Delivery_Time_Days]]&gt;7,"Delay",IF(Ecommerce_Sales[[#This Row],[Delivery_Time_Days]] = 0,"No delivery",IF(Ecommerce_Sales[[#This Row],[Delivery_Time_Days]]&lt;=7,"On-time")))</f>
        <v>Delay</v>
      </c>
      <c r="V442" s="7">
        <f>Ecommerce_Sales[[#This Row],[Profit]]/Ecommerce_Sales[[#This Row],[Total_Price]]</f>
        <v>0.3</v>
      </c>
      <c r="W442" s="3">
        <v>348</v>
      </c>
      <c r="X442" s="3"/>
    </row>
    <row r="443" spans="1:24" x14ac:dyDescent="0.25">
      <c r="A443" s="1" t="s">
        <v>3210</v>
      </c>
      <c r="B443" s="1" t="s">
        <v>774</v>
      </c>
      <c r="C443" s="1" t="s">
        <v>775</v>
      </c>
      <c r="D443" s="1" t="s">
        <v>3211</v>
      </c>
      <c r="E443" s="1" t="s">
        <v>2005</v>
      </c>
      <c r="F443" s="2">
        <v>45588</v>
      </c>
      <c r="G443" s="2">
        <v>45611</v>
      </c>
      <c r="H443" s="2" t="str">
        <f>TEXT(Ecommerce_Sales[[#This Row],[Order_Date]],"mmmm")</f>
        <v>November</v>
      </c>
      <c r="I443" s="2" t="str">
        <f>TEXT(Ecommerce_Sales[[#This Row],[Order_Date]],"yyyy")</f>
        <v>2024</v>
      </c>
      <c r="J443" s="2" t="str">
        <f>TEXT(Ecommerce_Sales[[#This Row],[Order_Date]],"mmmm")</f>
        <v>November</v>
      </c>
      <c r="K443" s="1" t="s">
        <v>1947</v>
      </c>
      <c r="L443" s="1" t="s">
        <v>3212</v>
      </c>
      <c r="M443" s="1" t="s">
        <v>2104</v>
      </c>
      <c r="N443" s="1" t="s">
        <v>1978</v>
      </c>
      <c r="O443" s="3">
        <v>438</v>
      </c>
      <c r="P443">
        <v>3</v>
      </c>
      <c r="Q443" s="3">
        <v>1315</v>
      </c>
      <c r="R443" s="1" t="s">
        <v>1958</v>
      </c>
      <c r="S443" s="3">
        <v>90</v>
      </c>
      <c r="T443">
        <v>8</v>
      </c>
      <c r="U443" t="str">
        <f>IF(Ecommerce_Sales[[#This Row],[Delivery_Time_Days]]&gt;7,"Delay",IF(Ecommerce_Sales[[#This Row],[Delivery_Time_Days]] = 0,"No delivery",IF(Ecommerce_Sales[[#This Row],[Delivery_Time_Days]]&lt;=7,"On-time")))</f>
        <v>Delay</v>
      </c>
      <c r="V443" s="7">
        <f>Ecommerce_Sales[[#This Row],[Profit]]/Ecommerce_Sales[[#This Row],[Total_Price]]</f>
        <v>0.34980988593155893</v>
      </c>
      <c r="W443" s="3">
        <v>460</v>
      </c>
      <c r="X443" s="3"/>
    </row>
    <row r="444" spans="1:24" x14ac:dyDescent="0.25">
      <c r="A444" s="1" t="s">
        <v>3213</v>
      </c>
      <c r="B444" s="1" t="s">
        <v>186</v>
      </c>
      <c r="C444" s="1" t="s">
        <v>187</v>
      </c>
      <c r="D444" s="1" t="s">
        <v>3214</v>
      </c>
      <c r="E444" s="1" t="s">
        <v>1961</v>
      </c>
      <c r="F444" s="2">
        <v>45197</v>
      </c>
      <c r="G444" s="2">
        <v>44950</v>
      </c>
      <c r="H444" s="2" t="str">
        <f>TEXT(Ecommerce_Sales[[#This Row],[Order_Date]],"mmmm")</f>
        <v>January</v>
      </c>
      <c r="I444" s="2" t="str">
        <f>TEXT(Ecommerce_Sales[[#This Row],[Order_Date]],"yyyy")</f>
        <v>2023</v>
      </c>
      <c r="J444" s="2" t="str">
        <f>TEXT(Ecommerce_Sales[[#This Row],[Order_Date]],"mmmm")</f>
        <v>January</v>
      </c>
      <c r="K444" s="1" t="s">
        <v>1986</v>
      </c>
      <c r="L444" s="1" t="s">
        <v>3215</v>
      </c>
      <c r="M444" s="1" t="s">
        <v>2065</v>
      </c>
      <c r="N444" s="1" t="s">
        <v>1978</v>
      </c>
      <c r="O444" s="3">
        <v>631</v>
      </c>
      <c r="P444">
        <v>1</v>
      </c>
      <c r="Q444" s="3">
        <v>631</v>
      </c>
      <c r="R444" s="1" t="s">
        <v>1958</v>
      </c>
      <c r="S444" s="3">
        <v>73</v>
      </c>
      <c r="U444" t="str">
        <f>IF(Ecommerce_Sales[[#This Row],[Delivery_Time_Days]]&gt;7,"Delay",IF(Ecommerce_Sales[[#This Row],[Delivery_Time_Days]] = 0,"No delivery",IF(Ecommerce_Sales[[#This Row],[Delivery_Time_Days]]&lt;=7,"On-time")))</f>
        <v>No delivery</v>
      </c>
      <c r="V444" s="7">
        <f>Ecommerce_Sales[[#This Row],[Profit]]/Ecommerce_Sales[[#This Row],[Total_Price]]</f>
        <v>0.35023771790808239</v>
      </c>
      <c r="W444" s="3">
        <v>221</v>
      </c>
      <c r="X444" s="3"/>
    </row>
    <row r="445" spans="1:24" x14ac:dyDescent="0.25">
      <c r="A445" s="1" t="s">
        <v>3216</v>
      </c>
      <c r="B445" s="1" t="s">
        <v>432</v>
      </c>
      <c r="C445" s="1" t="s">
        <v>433</v>
      </c>
      <c r="D445" s="1" t="s">
        <v>2822</v>
      </c>
      <c r="E445" s="1" t="s">
        <v>1981</v>
      </c>
      <c r="F445" s="2">
        <v>45363</v>
      </c>
      <c r="G445" s="2">
        <v>45593</v>
      </c>
      <c r="H445" s="2" t="str">
        <f>TEXT(Ecommerce_Sales[[#This Row],[Order_Date]],"mmmm")</f>
        <v>October</v>
      </c>
      <c r="I445" s="2" t="str">
        <f>TEXT(Ecommerce_Sales[[#This Row],[Order_Date]],"yyyy")</f>
        <v>2024</v>
      </c>
      <c r="J445" s="2" t="str">
        <f>TEXT(Ecommerce_Sales[[#This Row],[Order_Date]],"mmmm")</f>
        <v>October</v>
      </c>
      <c r="K445" s="1" t="s">
        <v>1947</v>
      </c>
      <c r="L445" s="1" t="s">
        <v>3217</v>
      </c>
      <c r="M445" s="1" t="s">
        <v>1963</v>
      </c>
      <c r="N445" s="1" t="s">
        <v>1957</v>
      </c>
      <c r="O445" s="3">
        <v>237</v>
      </c>
      <c r="P445">
        <v>2</v>
      </c>
      <c r="Q445" s="3">
        <v>474</v>
      </c>
      <c r="R445" s="1" t="s">
        <v>1958</v>
      </c>
      <c r="S445" s="3">
        <v>38</v>
      </c>
      <c r="T445">
        <v>10</v>
      </c>
      <c r="U445" t="str">
        <f>IF(Ecommerce_Sales[[#This Row],[Delivery_Time_Days]]&gt;7,"Delay",IF(Ecommerce_Sales[[#This Row],[Delivery_Time_Days]] = 0,"No delivery",IF(Ecommerce_Sales[[#This Row],[Delivery_Time_Days]]&lt;=7,"On-time")))</f>
        <v>Delay</v>
      </c>
      <c r="V445" s="7">
        <f>Ecommerce_Sales[[#This Row],[Profit]]/Ecommerce_Sales[[#This Row],[Total_Price]]</f>
        <v>0.14978902953586498</v>
      </c>
      <c r="W445" s="3">
        <v>71</v>
      </c>
      <c r="X445" s="3"/>
    </row>
    <row r="446" spans="1:24" x14ac:dyDescent="0.25">
      <c r="A446" s="1" t="s">
        <v>3218</v>
      </c>
      <c r="B446" s="1" t="s">
        <v>438</v>
      </c>
      <c r="C446" s="1" t="s">
        <v>439</v>
      </c>
      <c r="D446" s="1" t="s">
        <v>2837</v>
      </c>
      <c r="E446" s="1" t="s">
        <v>2005</v>
      </c>
      <c r="F446" s="2">
        <v>45092</v>
      </c>
      <c r="G446" s="2">
        <v>45258</v>
      </c>
      <c r="H446" s="2" t="str">
        <f>TEXT(Ecommerce_Sales[[#This Row],[Order_Date]],"mmmm")</f>
        <v>November</v>
      </c>
      <c r="I446" s="2" t="str">
        <f>TEXT(Ecommerce_Sales[[#This Row],[Order_Date]],"yyyy")</f>
        <v>2023</v>
      </c>
      <c r="J446" s="2" t="str">
        <f>TEXT(Ecommerce_Sales[[#This Row],[Order_Date]],"mmmm")</f>
        <v>November</v>
      </c>
      <c r="K446" s="1" t="s">
        <v>1947</v>
      </c>
      <c r="L446" s="1" t="s">
        <v>3219</v>
      </c>
      <c r="M446" s="1" t="s">
        <v>2043</v>
      </c>
      <c r="N446" s="1" t="s">
        <v>1989</v>
      </c>
      <c r="O446" s="3">
        <v>537</v>
      </c>
      <c r="P446">
        <v>7</v>
      </c>
      <c r="Q446" s="3">
        <v>3757</v>
      </c>
      <c r="R446" s="1" t="s">
        <v>1951</v>
      </c>
      <c r="S446" s="3">
        <v>394</v>
      </c>
      <c r="T446">
        <v>10</v>
      </c>
      <c r="U446" t="str">
        <f>IF(Ecommerce_Sales[[#This Row],[Delivery_Time_Days]]&gt;7,"Delay",IF(Ecommerce_Sales[[#This Row],[Delivery_Time_Days]] = 0,"No delivery",IF(Ecommerce_Sales[[#This Row],[Delivery_Time_Days]]&lt;=7,"On-time")))</f>
        <v>Delay</v>
      </c>
      <c r="V446" s="7">
        <f>Ecommerce_Sales[[#This Row],[Profit]]/Ecommerce_Sales[[#This Row],[Total_Price]]</f>
        <v>0.24993345754591428</v>
      </c>
      <c r="W446" s="3">
        <v>939</v>
      </c>
      <c r="X446" s="3"/>
    </row>
    <row r="447" spans="1:24" x14ac:dyDescent="0.25">
      <c r="A447" s="1" t="s">
        <v>3220</v>
      </c>
      <c r="B447" s="1" t="s">
        <v>82</v>
      </c>
      <c r="C447" s="1" t="s">
        <v>83</v>
      </c>
      <c r="D447" s="1" t="s">
        <v>3221</v>
      </c>
      <c r="E447" s="1" t="s">
        <v>1946</v>
      </c>
      <c r="F447" s="2">
        <v>45029</v>
      </c>
      <c r="G447" s="2">
        <v>45330</v>
      </c>
      <c r="H447" s="2" t="str">
        <f>TEXT(Ecommerce_Sales[[#This Row],[Order_Date]],"mmmm")</f>
        <v>February</v>
      </c>
      <c r="I447" s="2" t="str">
        <f>TEXT(Ecommerce_Sales[[#This Row],[Order_Date]],"yyyy")</f>
        <v>2024</v>
      </c>
      <c r="J447" s="2" t="str">
        <f>TEXT(Ecommerce_Sales[[#This Row],[Order_Date]],"mmmm")</f>
        <v>February</v>
      </c>
      <c r="K447" s="1" t="s">
        <v>1947</v>
      </c>
      <c r="L447" s="1" t="s">
        <v>3222</v>
      </c>
      <c r="M447" s="1" t="s">
        <v>1972</v>
      </c>
      <c r="N447" s="1" t="s">
        <v>1973</v>
      </c>
      <c r="O447" s="3">
        <v>749</v>
      </c>
      <c r="P447">
        <v>1</v>
      </c>
      <c r="Q447" s="3">
        <v>749</v>
      </c>
      <c r="R447" s="1" t="s">
        <v>1951</v>
      </c>
      <c r="S447" s="3">
        <v>62</v>
      </c>
      <c r="T447">
        <v>3</v>
      </c>
      <c r="U447" t="str">
        <f>IF(Ecommerce_Sales[[#This Row],[Delivery_Time_Days]]&gt;7,"Delay",IF(Ecommerce_Sales[[#This Row],[Delivery_Time_Days]] = 0,"No delivery",IF(Ecommerce_Sales[[#This Row],[Delivery_Time_Days]]&lt;=7,"On-time")))</f>
        <v>On-time</v>
      </c>
      <c r="V447" s="7">
        <f>Ecommerce_Sales[[#This Row],[Profit]]/Ecommerce_Sales[[#This Row],[Total_Price]]</f>
        <v>0.30040053404539385</v>
      </c>
      <c r="W447" s="3">
        <v>225</v>
      </c>
      <c r="X447" s="3"/>
    </row>
    <row r="448" spans="1:24" x14ac:dyDescent="0.25">
      <c r="A448" s="1" t="s">
        <v>3223</v>
      </c>
      <c r="B448" s="1" t="s">
        <v>474</v>
      </c>
      <c r="C448" s="1" t="s">
        <v>475</v>
      </c>
      <c r="D448" s="1" t="s">
        <v>2954</v>
      </c>
      <c r="E448" s="1" t="s">
        <v>1954</v>
      </c>
      <c r="F448" s="2">
        <v>45552</v>
      </c>
      <c r="G448" s="2">
        <v>45618</v>
      </c>
      <c r="H448" s="2" t="str">
        <f>TEXT(Ecommerce_Sales[[#This Row],[Order_Date]],"mmmm")</f>
        <v>November</v>
      </c>
      <c r="I448" s="2" t="str">
        <f>TEXT(Ecommerce_Sales[[#This Row],[Order_Date]],"yyyy")</f>
        <v>2024</v>
      </c>
      <c r="J448" s="2" t="str">
        <f>TEXT(Ecommerce_Sales[[#This Row],[Order_Date]],"mmmm")</f>
        <v>November</v>
      </c>
      <c r="K448" s="1" t="s">
        <v>1947</v>
      </c>
      <c r="L448" s="1" t="s">
        <v>3224</v>
      </c>
      <c r="M448" s="1" t="s">
        <v>2043</v>
      </c>
      <c r="N448" s="1" t="s">
        <v>1989</v>
      </c>
      <c r="O448" s="3">
        <v>29</v>
      </c>
      <c r="P448">
        <v>7</v>
      </c>
      <c r="Q448" s="3">
        <v>201</v>
      </c>
      <c r="R448" s="1" t="s">
        <v>2008</v>
      </c>
      <c r="S448" s="3">
        <v>17</v>
      </c>
      <c r="T448">
        <v>9</v>
      </c>
      <c r="U448" t="str">
        <f>IF(Ecommerce_Sales[[#This Row],[Delivery_Time_Days]]&gt;7,"Delay",IF(Ecommerce_Sales[[#This Row],[Delivery_Time_Days]] = 0,"No delivery",IF(Ecommerce_Sales[[#This Row],[Delivery_Time_Days]]&lt;=7,"On-time")))</f>
        <v>Delay</v>
      </c>
      <c r="V448" s="7">
        <f>Ecommerce_Sales[[#This Row],[Profit]]/Ecommerce_Sales[[#This Row],[Total_Price]]</f>
        <v>0.24875621890547264</v>
      </c>
      <c r="W448" s="3">
        <v>50</v>
      </c>
      <c r="X448" s="3"/>
    </row>
    <row r="449" spans="1:24" x14ac:dyDescent="0.25">
      <c r="A449" s="1" t="s">
        <v>3225</v>
      </c>
      <c r="B449" s="1" t="s">
        <v>916</v>
      </c>
      <c r="C449" s="1" t="s">
        <v>917</v>
      </c>
      <c r="D449" s="1" t="s">
        <v>3226</v>
      </c>
      <c r="E449" s="1" t="s">
        <v>1946</v>
      </c>
      <c r="F449" s="2">
        <v>45252</v>
      </c>
      <c r="G449" s="2">
        <v>45083</v>
      </c>
      <c r="H449" s="2" t="str">
        <f>TEXT(Ecommerce_Sales[[#This Row],[Order_Date]],"mmmm")</f>
        <v>June</v>
      </c>
      <c r="I449" s="2" t="str">
        <f>TEXT(Ecommerce_Sales[[#This Row],[Order_Date]],"yyyy")</f>
        <v>2023</v>
      </c>
      <c r="J449" s="2" t="str">
        <f>TEXT(Ecommerce_Sales[[#This Row],[Order_Date]],"mmmm")</f>
        <v>June</v>
      </c>
      <c r="K449" s="1" t="s">
        <v>1992</v>
      </c>
      <c r="L449" s="1" t="s">
        <v>3227</v>
      </c>
      <c r="M449" s="1" t="s">
        <v>2247</v>
      </c>
      <c r="N449" s="1" t="s">
        <v>1957</v>
      </c>
      <c r="O449" s="3">
        <v>357</v>
      </c>
      <c r="P449">
        <v>1</v>
      </c>
      <c r="Q449" s="3">
        <v>357</v>
      </c>
      <c r="R449" s="1" t="s">
        <v>2012</v>
      </c>
      <c r="S449" s="3">
        <v>51</v>
      </c>
      <c r="U449" t="str">
        <f>IF(Ecommerce_Sales[[#This Row],[Delivery_Time_Days]]&gt;7,"Delay",IF(Ecommerce_Sales[[#This Row],[Delivery_Time_Days]] = 0,"No delivery",IF(Ecommerce_Sales[[#This Row],[Delivery_Time_Days]]&lt;=7,"On-time")))</f>
        <v>No delivery</v>
      </c>
      <c r="V449" s="7">
        <f>Ecommerce_Sales[[#This Row],[Profit]]/Ecommerce_Sales[[#This Row],[Total_Price]]</f>
        <v>0.15126050420168066</v>
      </c>
      <c r="W449" s="3">
        <v>54</v>
      </c>
      <c r="X449" s="3"/>
    </row>
    <row r="450" spans="1:24" x14ac:dyDescent="0.25">
      <c r="A450" s="1" t="s">
        <v>3228</v>
      </c>
      <c r="B450" s="1" t="s">
        <v>680</v>
      </c>
      <c r="C450" s="1" t="s">
        <v>681</v>
      </c>
      <c r="D450" s="1" t="s">
        <v>3229</v>
      </c>
      <c r="E450" s="1" t="s">
        <v>1946</v>
      </c>
      <c r="F450" s="2">
        <v>45521</v>
      </c>
      <c r="G450" s="2">
        <v>45616</v>
      </c>
      <c r="H450" s="2" t="str">
        <f>TEXT(Ecommerce_Sales[[#This Row],[Order_Date]],"mmmm")</f>
        <v>November</v>
      </c>
      <c r="I450" s="2" t="str">
        <f>TEXT(Ecommerce_Sales[[#This Row],[Order_Date]],"yyyy")</f>
        <v>2024</v>
      </c>
      <c r="J450" s="2" t="str">
        <f>TEXT(Ecommerce_Sales[[#This Row],[Order_Date]],"mmmm")</f>
        <v>November</v>
      </c>
      <c r="K450" s="1" t="s">
        <v>1947</v>
      </c>
      <c r="L450" s="1" t="s">
        <v>3230</v>
      </c>
      <c r="M450" s="1" t="s">
        <v>2047</v>
      </c>
      <c r="N450" s="1" t="s">
        <v>1989</v>
      </c>
      <c r="O450" s="3">
        <v>1016</v>
      </c>
      <c r="P450">
        <v>4</v>
      </c>
      <c r="Q450" s="3">
        <v>4065</v>
      </c>
      <c r="R450" s="1" t="s">
        <v>1958</v>
      </c>
      <c r="S450" s="3">
        <v>216</v>
      </c>
      <c r="T450">
        <v>7</v>
      </c>
      <c r="U450" t="str">
        <f>IF(Ecommerce_Sales[[#This Row],[Delivery_Time_Days]]&gt;7,"Delay",IF(Ecommerce_Sales[[#This Row],[Delivery_Time_Days]] = 0,"No delivery",IF(Ecommerce_Sales[[#This Row],[Delivery_Time_Days]]&lt;=7,"On-time")))</f>
        <v>On-time</v>
      </c>
      <c r="V450" s="7">
        <f>Ecommerce_Sales[[#This Row],[Profit]]/Ecommerce_Sales[[#This Row],[Total_Price]]</f>
        <v>0.24993849938499385</v>
      </c>
      <c r="W450" s="3">
        <v>1016</v>
      </c>
      <c r="X450" s="3"/>
    </row>
    <row r="451" spans="1:24" x14ac:dyDescent="0.25">
      <c r="A451" s="1" t="s">
        <v>3231</v>
      </c>
      <c r="B451" s="1" t="s">
        <v>555</v>
      </c>
      <c r="C451" s="1" t="s">
        <v>556</v>
      </c>
      <c r="D451" s="1" t="s">
        <v>3232</v>
      </c>
      <c r="E451" s="1" t="s">
        <v>1954</v>
      </c>
      <c r="F451" s="2">
        <v>45154</v>
      </c>
      <c r="G451" s="2">
        <v>45190</v>
      </c>
      <c r="H451" s="2" t="str">
        <f>TEXT(Ecommerce_Sales[[#This Row],[Order_Date]],"mmmm")</f>
        <v>September</v>
      </c>
      <c r="I451" s="2" t="str">
        <f>TEXT(Ecommerce_Sales[[#This Row],[Order_Date]],"yyyy")</f>
        <v>2023</v>
      </c>
      <c r="J451" s="2" t="str">
        <f>TEXT(Ecommerce_Sales[[#This Row],[Order_Date]],"mmmm")</f>
        <v>September</v>
      </c>
      <c r="K451" s="1" t="s">
        <v>1947</v>
      </c>
      <c r="L451" s="1" t="s">
        <v>3233</v>
      </c>
      <c r="M451" s="1" t="s">
        <v>1983</v>
      </c>
      <c r="N451" s="1" t="s">
        <v>1950</v>
      </c>
      <c r="O451" s="3">
        <v>1033</v>
      </c>
      <c r="P451">
        <v>1</v>
      </c>
      <c r="Q451" s="3">
        <v>1033</v>
      </c>
      <c r="R451" s="1" t="s">
        <v>2008</v>
      </c>
      <c r="S451" s="3">
        <v>118</v>
      </c>
      <c r="T451">
        <v>4</v>
      </c>
      <c r="U451" t="str">
        <f>IF(Ecommerce_Sales[[#This Row],[Delivery_Time_Days]]&gt;7,"Delay",IF(Ecommerce_Sales[[#This Row],[Delivery_Time_Days]] = 0,"No delivery",IF(Ecommerce_Sales[[#This Row],[Delivery_Time_Days]]&lt;=7,"On-time")))</f>
        <v>On-time</v>
      </c>
      <c r="V451" s="7">
        <f>Ecommerce_Sales[[#This Row],[Profit]]/Ecommerce_Sales[[#This Row],[Total_Price]]</f>
        <v>0.39980638915779282</v>
      </c>
      <c r="W451" s="3">
        <v>413</v>
      </c>
      <c r="X451" s="3"/>
    </row>
    <row r="452" spans="1:24" x14ac:dyDescent="0.25">
      <c r="A452" s="1" t="s">
        <v>3234</v>
      </c>
      <c r="B452" s="1" t="s">
        <v>1510</v>
      </c>
      <c r="C452" s="1" t="s">
        <v>1511</v>
      </c>
      <c r="D452" s="1" t="s">
        <v>3235</v>
      </c>
      <c r="E452" s="1" t="s">
        <v>1954</v>
      </c>
      <c r="F452" s="2">
        <v>45612</v>
      </c>
      <c r="G452" s="2">
        <v>45525</v>
      </c>
      <c r="H452" s="2" t="str">
        <f>TEXT(Ecommerce_Sales[[#This Row],[Order_Date]],"mmmm")</f>
        <v>August</v>
      </c>
      <c r="I452" s="2" t="str">
        <f>TEXT(Ecommerce_Sales[[#This Row],[Order_Date]],"yyyy")</f>
        <v>2024</v>
      </c>
      <c r="J452" s="2" t="str">
        <f>TEXT(Ecommerce_Sales[[#This Row],[Order_Date]],"mmmm")</f>
        <v>August</v>
      </c>
      <c r="K452" s="1" t="s">
        <v>1947</v>
      </c>
      <c r="L452" s="1" t="s">
        <v>3236</v>
      </c>
      <c r="M452" s="1" t="s">
        <v>1968</v>
      </c>
      <c r="N452" s="1" t="s">
        <v>1957</v>
      </c>
      <c r="O452" s="3">
        <v>503</v>
      </c>
      <c r="P452">
        <v>1</v>
      </c>
      <c r="Q452" s="3">
        <v>503</v>
      </c>
      <c r="R452" s="1" t="s">
        <v>1951</v>
      </c>
      <c r="S452" s="3">
        <v>71</v>
      </c>
      <c r="T452">
        <v>7</v>
      </c>
      <c r="U452" t="str">
        <f>IF(Ecommerce_Sales[[#This Row],[Delivery_Time_Days]]&gt;7,"Delay",IF(Ecommerce_Sales[[#This Row],[Delivery_Time_Days]] = 0,"No delivery",IF(Ecommerce_Sales[[#This Row],[Delivery_Time_Days]]&lt;=7,"On-time")))</f>
        <v>On-time</v>
      </c>
      <c r="V452" s="7">
        <f>Ecommerce_Sales[[#This Row],[Profit]]/Ecommerce_Sales[[#This Row],[Total_Price]]</f>
        <v>0.14910536779324055</v>
      </c>
      <c r="W452" s="3">
        <v>75</v>
      </c>
      <c r="X452" s="3"/>
    </row>
    <row r="453" spans="1:24" x14ac:dyDescent="0.25">
      <c r="A453" s="1" t="s">
        <v>3237</v>
      </c>
      <c r="B453" s="1" t="s">
        <v>1009</v>
      </c>
      <c r="C453" s="1" t="s">
        <v>1010</v>
      </c>
      <c r="D453" s="1" t="s">
        <v>2045</v>
      </c>
      <c r="E453" s="1" t="s">
        <v>1946</v>
      </c>
      <c r="F453" s="2">
        <v>45324</v>
      </c>
      <c r="G453" s="2">
        <v>45567</v>
      </c>
      <c r="H453" s="2" t="str">
        <f>TEXT(Ecommerce_Sales[[#This Row],[Order_Date]],"mmmm")</f>
        <v>October</v>
      </c>
      <c r="I453" s="2" t="str">
        <f>TEXT(Ecommerce_Sales[[#This Row],[Order_Date]],"yyyy")</f>
        <v>2024</v>
      </c>
      <c r="J453" s="2" t="str">
        <f>TEXT(Ecommerce_Sales[[#This Row],[Order_Date]],"mmmm")</f>
        <v>October</v>
      </c>
      <c r="K453" s="1" t="s">
        <v>1947</v>
      </c>
      <c r="L453" s="1" t="s">
        <v>3238</v>
      </c>
      <c r="M453" s="1" t="s">
        <v>2047</v>
      </c>
      <c r="N453" s="1" t="s">
        <v>1989</v>
      </c>
      <c r="O453" s="3">
        <v>401</v>
      </c>
      <c r="P453">
        <v>3</v>
      </c>
      <c r="Q453" s="3">
        <v>1202</v>
      </c>
      <c r="R453" s="1" t="s">
        <v>1951</v>
      </c>
      <c r="S453" s="3">
        <v>105</v>
      </c>
      <c r="T453">
        <v>5</v>
      </c>
      <c r="U453" t="str">
        <f>IF(Ecommerce_Sales[[#This Row],[Delivery_Time_Days]]&gt;7,"Delay",IF(Ecommerce_Sales[[#This Row],[Delivery_Time_Days]] = 0,"No delivery",IF(Ecommerce_Sales[[#This Row],[Delivery_Time_Days]]&lt;=7,"On-time")))</f>
        <v>On-time</v>
      </c>
      <c r="V453" s="7">
        <f>Ecommerce_Sales[[#This Row],[Profit]]/Ecommerce_Sales[[#This Row],[Total_Price]]</f>
        <v>0.25041597337770383</v>
      </c>
      <c r="W453" s="3">
        <v>301</v>
      </c>
      <c r="X453" s="3"/>
    </row>
    <row r="454" spans="1:24" x14ac:dyDescent="0.25">
      <c r="A454" s="1" t="s">
        <v>3239</v>
      </c>
      <c r="B454" s="1" t="s">
        <v>631</v>
      </c>
      <c r="C454" s="1" t="s">
        <v>1247</v>
      </c>
      <c r="D454" s="1" t="s">
        <v>3240</v>
      </c>
      <c r="E454" s="1" t="s">
        <v>2005</v>
      </c>
      <c r="F454" s="2">
        <v>45390</v>
      </c>
      <c r="G454" s="2">
        <v>45112</v>
      </c>
      <c r="H454" s="2" t="str">
        <f>TEXT(Ecommerce_Sales[[#This Row],[Order_Date]],"mmmm")</f>
        <v>July</v>
      </c>
      <c r="I454" s="2" t="str">
        <f>TEXT(Ecommerce_Sales[[#This Row],[Order_Date]],"yyyy")</f>
        <v>2023</v>
      </c>
      <c r="J454" s="2" t="str">
        <f>TEXT(Ecommerce_Sales[[#This Row],[Order_Date]],"mmmm")</f>
        <v>July</v>
      </c>
      <c r="K454" s="1" t="s">
        <v>1947</v>
      </c>
      <c r="L454" s="1" t="s">
        <v>3241</v>
      </c>
      <c r="M454" s="1" t="s">
        <v>2065</v>
      </c>
      <c r="N454" s="1" t="s">
        <v>1978</v>
      </c>
      <c r="O454" s="3">
        <v>672</v>
      </c>
      <c r="P454">
        <v>3</v>
      </c>
      <c r="Q454" s="3">
        <v>2016</v>
      </c>
      <c r="R454" s="1" t="s">
        <v>1958</v>
      </c>
      <c r="S454" s="3">
        <v>118</v>
      </c>
      <c r="T454">
        <v>6</v>
      </c>
      <c r="U454" t="str">
        <f>IF(Ecommerce_Sales[[#This Row],[Delivery_Time_Days]]&gt;7,"Delay",IF(Ecommerce_Sales[[#This Row],[Delivery_Time_Days]] = 0,"No delivery",IF(Ecommerce_Sales[[#This Row],[Delivery_Time_Days]]&lt;=7,"On-time")))</f>
        <v>On-time</v>
      </c>
      <c r="V454" s="7">
        <f>Ecommerce_Sales[[#This Row],[Profit]]/Ecommerce_Sales[[#This Row],[Total_Price]]</f>
        <v>0.35019841269841268</v>
      </c>
      <c r="W454" s="3">
        <v>706</v>
      </c>
      <c r="X454" s="3"/>
    </row>
    <row r="455" spans="1:24" x14ac:dyDescent="0.25">
      <c r="A455" s="1" t="s">
        <v>3242</v>
      </c>
      <c r="B455" s="1" t="s">
        <v>142</v>
      </c>
      <c r="C455" s="1" t="s">
        <v>143</v>
      </c>
      <c r="D455" s="1" t="s">
        <v>3243</v>
      </c>
      <c r="E455" s="1" t="s">
        <v>1961</v>
      </c>
      <c r="F455" s="2">
        <v>45594</v>
      </c>
      <c r="G455" s="2">
        <v>45361</v>
      </c>
      <c r="H455" s="2" t="str">
        <f>TEXT(Ecommerce_Sales[[#This Row],[Order_Date]],"mmmm")</f>
        <v>March</v>
      </c>
      <c r="I455" s="2" t="str">
        <f>TEXT(Ecommerce_Sales[[#This Row],[Order_Date]],"yyyy")</f>
        <v>2024</v>
      </c>
      <c r="J455" s="2" t="str">
        <f>TEXT(Ecommerce_Sales[[#This Row],[Order_Date]],"mmmm")</f>
        <v>March</v>
      </c>
      <c r="K455" s="1" t="s">
        <v>1986</v>
      </c>
      <c r="L455" s="1" t="s">
        <v>3244</v>
      </c>
      <c r="M455" s="1" t="s">
        <v>1956</v>
      </c>
      <c r="N455" s="1" t="s">
        <v>1957</v>
      </c>
      <c r="O455" s="3">
        <v>735</v>
      </c>
      <c r="P455">
        <v>1</v>
      </c>
      <c r="Q455" s="3">
        <v>735</v>
      </c>
      <c r="R455" s="1" t="s">
        <v>1951</v>
      </c>
      <c r="S455" s="3">
        <v>73</v>
      </c>
      <c r="U455" t="str">
        <f>IF(Ecommerce_Sales[[#This Row],[Delivery_Time_Days]]&gt;7,"Delay",IF(Ecommerce_Sales[[#This Row],[Delivery_Time_Days]] = 0,"No delivery",IF(Ecommerce_Sales[[#This Row],[Delivery_Time_Days]]&lt;=7,"On-time")))</f>
        <v>No delivery</v>
      </c>
      <c r="V455" s="7">
        <f>Ecommerce_Sales[[#This Row],[Profit]]/Ecommerce_Sales[[#This Row],[Total_Price]]</f>
        <v>0.14965986394557823</v>
      </c>
      <c r="W455" s="3">
        <v>110</v>
      </c>
      <c r="X455" s="3"/>
    </row>
    <row r="456" spans="1:24" x14ac:dyDescent="0.25">
      <c r="A456" s="1" t="s">
        <v>3245</v>
      </c>
      <c r="B456" s="1" t="s">
        <v>90</v>
      </c>
      <c r="C456" s="1" t="s">
        <v>91</v>
      </c>
      <c r="D456" s="1" t="s">
        <v>2721</v>
      </c>
      <c r="E456" s="1" t="s">
        <v>2005</v>
      </c>
      <c r="F456" s="2">
        <v>45003</v>
      </c>
      <c r="G456" s="2">
        <v>45641</v>
      </c>
      <c r="H456" s="2" t="str">
        <f>TEXT(Ecommerce_Sales[[#This Row],[Order_Date]],"mmmm")</f>
        <v>December</v>
      </c>
      <c r="I456" s="2" t="str">
        <f>TEXT(Ecommerce_Sales[[#This Row],[Order_Date]],"yyyy")</f>
        <v>2024</v>
      </c>
      <c r="J456" s="2" t="str">
        <f>TEXT(Ecommerce_Sales[[#This Row],[Order_Date]],"mmmm")</f>
        <v>December</v>
      </c>
      <c r="K456" s="1" t="s">
        <v>1947</v>
      </c>
      <c r="L456" s="1" t="s">
        <v>3246</v>
      </c>
      <c r="M456" s="1" t="s">
        <v>2043</v>
      </c>
      <c r="N456" s="1" t="s">
        <v>1989</v>
      </c>
      <c r="O456" s="3">
        <v>984</v>
      </c>
      <c r="P456">
        <v>4</v>
      </c>
      <c r="Q456" s="3">
        <v>3935</v>
      </c>
      <c r="R456" s="1" t="s">
        <v>1958</v>
      </c>
      <c r="S456" s="3">
        <v>328</v>
      </c>
      <c r="T456">
        <v>2</v>
      </c>
      <c r="U456" t="str">
        <f>IF(Ecommerce_Sales[[#This Row],[Delivery_Time_Days]]&gt;7,"Delay",IF(Ecommerce_Sales[[#This Row],[Delivery_Time_Days]] = 0,"No delivery",IF(Ecommerce_Sales[[#This Row],[Delivery_Time_Days]]&lt;=7,"On-time")))</f>
        <v>On-time</v>
      </c>
      <c r="V456" s="7">
        <f>Ecommerce_Sales[[#This Row],[Profit]]/Ecommerce_Sales[[#This Row],[Total_Price]]</f>
        <v>0.25006353240152479</v>
      </c>
      <c r="W456" s="3">
        <v>984</v>
      </c>
      <c r="X456" s="3"/>
    </row>
    <row r="457" spans="1:24" x14ac:dyDescent="0.25">
      <c r="A457" s="1" t="s">
        <v>3247</v>
      </c>
      <c r="B457" s="1" t="s">
        <v>1439</v>
      </c>
      <c r="C457" s="1" t="s">
        <v>1440</v>
      </c>
      <c r="D457" s="1" t="s">
        <v>3248</v>
      </c>
      <c r="E457" s="1" t="s">
        <v>1966</v>
      </c>
      <c r="F457" s="2">
        <v>45416</v>
      </c>
      <c r="G457" s="2">
        <v>45516</v>
      </c>
      <c r="H457" s="2" t="str">
        <f>TEXT(Ecommerce_Sales[[#This Row],[Order_Date]],"mmmm")</f>
        <v>August</v>
      </c>
      <c r="I457" s="2" t="str">
        <f>TEXT(Ecommerce_Sales[[#This Row],[Order_Date]],"yyyy")</f>
        <v>2024</v>
      </c>
      <c r="J457" s="2" t="str">
        <f>TEXT(Ecommerce_Sales[[#This Row],[Order_Date]],"mmmm")</f>
        <v>August</v>
      </c>
      <c r="K457" s="1" t="s">
        <v>1947</v>
      </c>
      <c r="L457" s="1" t="s">
        <v>3249</v>
      </c>
      <c r="M457" s="1" t="s">
        <v>1977</v>
      </c>
      <c r="N457" s="1" t="s">
        <v>1978</v>
      </c>
      <c r="O457" s="3">
        <v>206</v>
      </c>
      <c r="P457">
        <v>3</v>
      </c>
      <c r="Q457" s="3">
        <v>617</v>
      </c>
      <c r="R457" s="1" t="s">
        <v>1958</v>
      </c>
      <c r="S457" s="3">
        <v>34</v>
      </c>
      <c r="T457">
        <v>9</v>
      </c>
      <c r="U457" t="str">
        <f>IF(Ecommerce_Sales[[#This Row],[Delivery_Time_Days]]&gt;7,"Delay",IF(Ecommerce_Sales[[#This Row],[Delivery_Time_Days]] = 0,"No delivery",IF(Ecommerce_Sales[[#This Row],[Delivery_Time_Days]]&lt;=7,"On-time")))</f>
        <v>Delay</v>
      </c>
      <c r="V457" s="7">
        <f>Ecommerce_Sales[[#This Row],[Profit]]/Ecommerce_Sales[[#This Row],[Total_Price]]</f>
        <v>0.35008103727714751</v>
      </c>
      <c r="W457" s="3">
        <v>216</v>
      </c>
      <c r="X457" s="3"/>
    </row>
    <row r="458" spans="1:24" x14ac:dyDescent="0.25">
      <c r="A458" s="1" t="s">
        <v>3250</v>
      </c>
      <c r="B458" s="1" t="s">
        <v>1439</v>
      </c>
      <c r="C458" s="1" t="s">
        <v>1641</v>
      </c>
      <c r="D458" s="1" t="s">
        <v>3251</v>
      </c>
      <c r="E458" s="1" t="s">
        <v>2005</v>
      </c>
      <c r="F458" s="2">
        <v>44976</v>
      </c>
      <c r="G458" s="2">
        <v>45203</v>
      </c>
      <c r="H458" s="2" t="str">
        <f>TEXT(Ecommerce_Sales[[#This Row],[Order_Date]],"mmmm")</f>
        <v>October</v>
      </c>
      <c r="I458" s="2" t="str">
        <f>TEXT(Ecommerce_Sales[[#This Row],[Order_Date]],"yyyy")</f>
        <v>2023</v>
      </c>
      <c r="J458" s="2" t="str">
        <f>TEXT(Ecommerce_Sales[[#This Row],[Order_Date]],"mmmm")</f>
        <v>October</v>
      </c>
      <c r="K458" s="1" t="s">
        <v>1947</v>
      </c>
      <c r="L458" s="1" t="s">
        <v>3252</v>
      </c>
      <c r="M458" s="1" t="s">
        <v>2072</v>
      </c>
      <c r="N458" s="1" t="s">
        <v>1950</v>
      </c>
      <c r="O458" s="3">
        <v>1091</v>
      </c>
      <c r="P458">
        <v>6</v>
      </c>
      <c r="Q458" s="3">
        <v>6547</v>
      </c>
      <c r="R458" s="1" t="s">
        <v>1958</v>
      </c>
      <c r="S458" s="3">
        <v>354</v>
      </c>
      <c r="T458">
        <v>2</v>
      </c>
      <c r="U458" t="str">
        <f>IF(Ecommerce_Sales[[#This Row],[Delivery_Time_Days]]&gt;7,"Delay",IF(Ecommerce_Sales[[#This Row],[Delivery_Time_Days]] = 0,"No delivery",IF(Ecommerce_Sales[[#This Row],[Delivery_Time_Days]]&lt;=7,"On-time")))</f>
        <v>On-time</v>
      </c>
      <c r="V458" s="7">
        <f>Ecommerce_Sales[[#This Row],[Profit]]/Ecommerce_Sales[[#This Row],[Total_Price]]</f>
        <v>0.40003054834275242</v>
      </c>
      <c r="W458" s="3">
        <v>2619</v>
      </c>
      <c r="X458" s="3"/>
    </row>
    <row r="459" spans="1:24" x14ac:dyDescent="0.25">
      <c r="A459" s="1" t="s">
        <v>3253</v>
      </c>
      <c r="B459" s="1" t="s">
        <v>1033</v>
      </c>
      <c r="C459" s="1" t="s">
        <v>1034</v>
      </c>
      <c r="D459" s="1" t="s">
        <v>3254</v>
      </c>
      <c r="E459" s="1" t="s">
        <v>1981</v>
      </c>
      <c r="F459" s="2">
        <v>45532</v>
      </c>
      <c r="G459" s="2">
        <v>45368</v>
      </c>
      <c r="H459" s="2" t="str">
        <f>TEXT(Ecommerce_Sales[[#This Row],[Order_Date]],"mmmm")</f>
        <v>March</v>
      </c>
      <c r="I459" s="2" t="str">
        <f>TEXT(Ecommerce_Sales[[#This Row],[Order_Date]],"yyyy")</f>
        <v>2024</v>
      </c>
      <c r="J459" s="2" t="str">
        <f>TEXT(Ecommerce_Sales[[#This Row],[Order_Date]],"mmmm")</f>
        <v>March</v>
      </c>
      <c r="K459" s="1" t="s">
        <v>1986</v>
      </c>
      <c r="L459" s="1" t="s">
        <v>3255</v>
      </c>
      <c r="M459" s="1" t="s">
        <v>1983</v>
      </c>
      <c r="N459" s="1" t="s">
        <v>1950</v>
      </c>
      <c r="O459" s="3">
        <v>464</v>
      </c>
      <c r="P459">
        <v>5</v>
      </c>
      <c r="Q459" s="3">
        <v>2322</v>
      </c>
      <c r="R459" s="1" t="s">
        <v>1951</v>
      </c>
      <c r="S459" s="3">
        <v>180</v>
      </c>
      <c r="U459" t="str">
        <f>IF(Ecommerce_Sales[[#This Row],[Delivery_Time_Days]]&gt;7,"Delay",IF(Ecommerce_Sales[[#This Row],[Delivery_Time_Days]] = 0,"No delivery",IF(Ecommerce_Sales[[#This Row],[Delivery_Time_Days]]&lt;=7,"On-time")))</f>
        <v>No delivery</v>
      </c>
      <c r="V459" s="7">
        <f>Ecommerce_Sales[[#This Row],[Profit]]/Ecommerce_Sales[[#This Row],[Total_Price]]</f>
        <v>0.40008613264427217</v>
      </c>
      <c r="W459" s="3">
        <v>929</v>
      </c>
      <c r="X459" s="3"/>
    </row>
    <row r="460" spans="1:24" x14ac:dyDescent="0.25">
      <c r="A460" s="1" t="s">
        <v>3256</v>
      </c>
      <c r="B460" s="1" t="s">
        <v>531</v>
      </c>
      <c r="C460" s="1" t="s">
        <v>532</v>
      </c>
      <c r="D460" s="1" t="s">
        <v>2074</v>
      </c>
      <c r="E460" s="1" t="s">
        <v>1954</v>
      </c>
      <c r="F460" s="2">
        <v>45530</v>
      </c>
      <c r="G460" s="2">
        <v>45109</v>
      </c>
      <c r="H460" s="2" t="str">
        <f>TEXT(Ecommerce_Sales[[#This Row],[Order_Date]],"mmmm")</f>
        <v>July</v>
      </c>
      <c r="I460" s="2" t="str">
        <f>TEXT(Ecommerce_Sales[[#This Row],[Order_Date]],"yyyy")</f>
        <v>2023</v>
      </c>
      <c r="J460" s="2" t="str">
        <f>TEXT(Ecommerce_Sales[[#This Row],[Order_Date]],"mmmm")</f>
        <v>July</v>
      </c>
      <c r="K460" s="1" t="s">
        <v>1947</v>
      </c>
      <c r="L460" s="1" t="s">
        <v>3257</v>
      </c>
      <c r="M460" s="1" t="s">
        <v>2043</v>
      </c>
      <c r="N460" s="1" t="s">
        <v>1989</v>
      </c>
      <c r="O460" s="3">
        <v>1014</v>
      </c>
      <c r="P460">
        <v>6</v>
      </c>
      <c r="Q460" s="3">
        <v>6083</v>
      </c>
      <c r="R460" s="1" t="s">
        <v>1958</v>
      </c>
      <c r="S460" s="3">
        <v>649</v>
      </c>
      <c r="T460">
        <v>4</v>
      </c>
      <c r="U460" t="str">
        <f>IF(Ecommerce_Sales[[#This Row],[Delivery_Time_Days]]&gt;7,"Delay",IF(Ecommerce_Sales[[#This Row],[Delivery_Time_Days]] = 0,"No delivery",IF(Ecommerce_Sales[[#This Row],[Delivery_Time_Days]]&lt;=7,"On-time")))</f>
        <v>On-time</v>
      </c>
      <c r="V460" s="7">
        <f>Ecommerce_Sales[[#This Row],[Profit]]/Ecommerce_Sales[[#This Row],[Total_Price]]</f>
        <v>0.25004109814236397</v>
      </c>
      <c r="W460" s="3">
        <v>1521</v>
      </c>
      <c r="X460" s="3"/>
    </row>
    <row r="461" spans="1:24" x14ac:dyDescent="0.25">
      <c r="A461" s="1" t="s">
        <v>3258</v>
      </c>
      <c r="B461" s="1" t="s">
        <v>1279</v>
      </c>
      <c r="C461" s="1" t="s">
        <v>1280</v>
      </c>
      <c r="D461" s="1" t="s">
        <v>3259</v>
      </c>
      <c r="E461" s="1" t="s">
        <v>1961</v>
      </c>
      <c r="F461" s="2">
        <v>44942</v>
      </c>
      <c r="G461" s="2">
        <v>45159</v>
      </c>
      <c r="H461" s="2" t="str">
        <f>TEXT(Ecommerce_Sales[[#This Row],[Order_Date]],"mmmm")</f>
        <v>August</v>
      </c>
      <c r="I461" s="2" t="str">
        <f>TEXT(Ecommerce_Sales[[#This Row],[Order_Date]],"yyyy")</f>
        <v>2023</v>
      </c>
      <c r="J461" s="2" t="str">
        <f>TEXT(Ecommerce_Sales[[#This Row],[Order_Date]],"mmmm")</f>
        <v>August</v>
      </c>
      <c r="K461" s="1" t="s">
        <v>1947</v>
      </c>
      <c r="L461" s="1" t="s">
        <v>3260</v>
      </c>
      <c r="M461" s="1" t="s">
        <v>2026</v>
      </c>
      <c r="N461" s="1" t="s">
        <v>1978</v>
      </c>
      <c r="O461" s="3">
        <v>114</v>
      </c>
      <c r="P461">
        <v>6</v>
      </c>
      <c r="Q461" s="3">
        <v>686</v>
      </c>
      <c r="R461" s="1" t="s">
        <v>1951</v>
      </c>
      <c r="S461" s="3">
        <v>58</v>
      </c>
      <c r="T461">
        <v>3</v>
      </c>
      <c r="U461" t="str">
        <f>IF(Ecommerce_Sales[[#This Row],[Delivery_Time_Days]]&gt;7,"Delay",IF(Ecommerce_Sales[[#This Row],[Delivery_Time_Days]] = 0,"No delivery",IF(Ecommerce_Sales[[#This Row],[Delivery_Time_Days]]&lt;=7,"On-time")))</f>
        <v>On-time</v>
      </c>
      <c r="V461" s="7">
        <f>Ecommerce_Sales[[#This Row],[Profit]]/Ecommerce_Sales[[#This Row],[Total_Price]]</f>
        <v>0.3498542274052478</v>
      </c>
      <c r="W461" s="3">
        <v>240</v>
      </c>
      <c r="X461" s="3"/>
    </row>
    <row r="462" spans="1:24" x14ac:dyDescent="0.25">
      <c r="A462" s="1" t="s">
        <v>3261</v>
      </c>
      <c r="B462" s="1" t="s">
        <v>1549</v>
      </c>
      <c r="C462" s="1" t="s">
        <v>1550</v>
      </c>
      <c r="D462" s="1" t="s">
        <v>2166</v>
      </c>
      <c r="E462" s="1" t="s">
        <v>1946</v>
      </c>
      <c r="F462" s="2">
        <v>45359</v>
      </c>
      <c r="G462" s="2">
        <v>45210</v>
      </c>
      <c r="H462" s="2" t="str">
        <f>TEXT(Ecommerce_Sales[[#This Row],[Order_Date]],"mmmm")</f>
        <v>October</v>
      </c>
      <c r="I462" s="2" t="str">
        <f>TEXT(Ecommerce_Sales[[#This Row],[Order_Date]],"yyyy")</f>
        <v>2023</v>
      </c>
      <c r="J462" s="2" t="str">
        <f>TEXT(Ecommerce_Sales[[#This Row],[Order_Date]],"mmmm")</f>
        <v>October</v>
      </c>
      <c r="K462" s="1" t="s">
        <v>1947</v>
      </c>
      <c r="L462" s="1" t="s">
        <v>3262</v>
      </c>
      <c r="M462" s="1" t="s">
        <v>1956</v>
      </c>
      <c r="N462" s="1" t="s">
        <v>1957</v>
      </c>
      <c r="O462" s="3">
        <v>321</v>
      </c>
      <c r="P462">
        <v>4</v>
      </c>
      <c r="Q462" s="3">
        <v>1285</v>
      </c>
      <c r="R462" s="1" t="s">
        <v>1958</v>
      </c>
      <c r="S462" s="3">
        <v>191</v>
      </c>
      <c r="T462">
        <v>3</v>
      </c>
      <c r="U462" t="str">
        <f>IF(Ecommerce_Sales[[#This Row],[Delivery_Time_Days]]&gt;7,"Delay",IF(Ecommerce_Sales[[#This Row],[Delivery_Time_Days]] = 0,"No delivery",IF(Ecommerce_Sales[[#This Row],[Delivery_Time_Days]]&lt;=7,"On-time")))</f>
        <v>On-time</v>
      </c>
      <c r="V462" s="7">
        <f>Ecommerce_Sales[[#This Row],[Profit]]/Ecommerce_Sales[[#This Row],[Total_Price]]</f>
        <v>0.15019455252918287</v>
      </c>
      <c r="W462" s="3">
        <v>193</v>
      </c>
      <c r="X462" s="3"/>
    </row>
    <row r="463" spans="1:24" x14ac:dyDescent="0.25">
      <c r="A463" s="1" t="s">
        <v>3263</v>
      </c>
      <c r="B463" s="1" t="s">
        <v>1383</v>
      </c>
      <c r="C463" s="1" t="s">
        <v>1384</v>
      </c>
      <c r="D463" s="1" t="s">
        <v>3264</v>
      </c>
      <c r="E463" s="1" t="s">
        <v>2005</v>
      </c>
      <c r="F463" s="2">
        <v>45407</v>
      </c>
      <c r="G463" s="2">
        <v>45501</v>
      </c>
      <c r="H463" s="2" t="str">
        <f>TEXT(Ecommerce_Sales[[#This Row],[Order_Date]],"mmmm")</f>
        <v>July</v>
      </c>
      <c r="I463" s="2" t="str">
        <f>TEXT(Ecommerce_Sales[[#This Row],[Order_Date]],"yyyy")</f>
        <v>2024</v>
      </c>
      <c r="J463" s="2" t="str">
        <f>TEXT(Ecommerce_Sales[[#This Row],[Order_Date]],"mmmm")</f>
        <v>July</v>
      </c>
      <c r="K463" s="1" t="s">
        <v>1947</v>
      </c>
      <c r="L463" s="1" t="s">
        <v>3265</v>
      </c>
      <c r="M463" s="1" t="s">
        <v>2047</v>
      </c>
      <c r="N463" s="1" t="s">
        <v>1989</v>
      </c>
      <c r="O463" s="3">
        <v>976</v>
      </c>
      <c r="P463">
        <v>6</v>
      </c>
      <c r="Q463" s="3">
        <v>5858</v>
      </c>
      <c r="R463" s="1" t="s">
        <v>1951</v>
      </c>
      <c r="S463" s="3">
        <v>860</v>
      </c>
      <c r="T463">
        <v>6</v>
      </c>
      <c r="U463" t="str">
        <f>IF(Ecommerce_Sales[[#This Row],[Delivery_Time_Days]]&gt;7,"Delay",IF(Ecommerce_Sales[[#This Row],[Delivery_Time_Days]] = 0,"No delivery",IF(Ecommerce_Sales[[#This Row],[Delivery_Time_Days]]&lt;=7,"On-time")))</f>
        <v>On-time</v>
      </c>
      <c r="V463" s="7">
        <f>Ecommerce_Sales[[#This Row],[Profit]]/Ecommerce_Sales[[#This Row],[Total_Price]]</f>
        <v>0.25008535336292248</v>
      </c>
      <c r="W463" s="3">
        <v>1465</v>
      </c>
      <c r="X463" s="3"/>
    </row>
    <row r="464" spans="1:24" x14ac:dyDescent="0.25">
      <c r="A464" s="1" t="s">
        <v>3266</v>
      </c>
      <c r="B464" s="1" t="s">
        <v>208</v>
      </c>
      <c r="C464" s="1" t="s">
        <v>209</v>
      </c>
      <c r="D464" s="1" t="s">
        <v>3267</v>
      </c>
      <c r="E464" s="1" t="s">
        <v>1981</v>
      </c>
      <c r="F464" s="2">
        <v>45649</v>
      </c>
      <c r="G464" s="2">
        <v>45563</v>
      </c>
      <c r="H464" s="2" t="str">
        <f>TEXT(Ecommerce_Sales[[#This Row],[Order_Date]],"mmmm")</f>
        <v>September</v>
      </c>
      <c r="I464" s="2" t="str">
        <f>TEXT(Ecommerce_Sales[[#This Row],[Order_Date]],"yyyy")</f>
        <v>2024</v>
      </c>
      <c r="J464" s="2" t="str">
        <f>TEXT(Ecommerce_Sales[[#This Row],[Order_Date]],"mmmm")</f>
        <v>September</v>
      </c>
      <c r="K464" s="1" t="s">
        <v>1947</v>
      </c>
      <c r="L464" s="1" t="s">
        <v>3268</v>
      </c>
      <c r="M464" s="1" t="s">
        <v>1968</v>
      </c>
      <c r="N464" s="1" t="s">
        <v>1957</v>
      </c>
      <c r="O464" s="3">
        <v>1027</v>
      </c>
      <c r="P464">
        <v>2</v>
      </c>
      <c r="Q464" s="3">
        <v>2054</v>
      </c>
      <c r="R464" s="1" t="s">
        <v>1951</v>
      </c>
      <c r="S464" s="3">
        <v>194</v>
      </c>
      <c r="T464">
        <v>7</v>
      </c>
      <c r="U464" t="str">
        <f>IF(Ecommerce_Sales[[#This Row],[Delivery_Time_Days]]&gt;7,"Delay",IF(Ecommerce_Sales[[#This Row],[Delivery_Time_Days]] = 0,"No delivery",IF(Ecommerce_Sales[[#This Row],[Delivery_Time_Days]]&lt;=7,"On-time")))</f>
        <v>On-time</v>
      </c>
      <c r="V464" s="7">
        <f>Ecommerce_Sales[[#This Row],[Profit]]/Ecommerce_Sales[[#This Row],[Total_Price]]</f>
        <v>0.14995131450827653</v>
      </c>
      <c r="W464" s="3">
        <v>308</v>
      </c>
      <c r="X464" s="3"/>
    </row>
    <row r="465" spans="1:24" x14ac:dyDescent="0.25">
      <c r="A465" s="1" t="s">
        <v>3269</v>
      </c>
      <c r="B465" s="1" t="s">
        <v>20</v>
      </c>
      <c r="C465" s="1" t="s">
        <v>21</v>
      </c>
      <c r="D465" s="1" t="s">
        <v>1960</v>
      </c>
      <c r="E465" s="1" t="s">
        <v>1961</v>
      </c>
      <c r="F465" s="2">
        <v>45440</v>
      </c>
      <c r="G465" s="2">
        <v>45334</v>
      </c>
      <c r="H465" s="2" t="str">
        <f>TEXT(Ecommerce_Sales[[#This Row],[Order_Date]],"mmmm")</f>
        <v>February</v>
      </c>
      <c r="I465" s="2" t="str">
        <f>TEXT(Ecommerce_Sales[[#This Row],[Order_Date]],"yyyy")</f>
        <v>2024</v>
      </c>
      <c r="J465" s="2" t="str">
        <f>TEXT(Ecommerce_Sales[[#This Row],[Order_Date]],"mmmm")</f>
        <v>February</v>
      </c>
      <c r="K465" s="1" t="s">
        <v>1947</v>
      </c>
      <c r="L465" s="1" t="s">
        <v>3270</v>
      </c>
      <c r="M465" s="1" t="s">
        <v>2002</v>
      </c>
      <c r="N465" s="1" t="s">
        <v>1989</v>
      </c>
      <c r="O465" s="3">
        <v>518</v>
      </c>
      <c r="P465">
        <v>1</v>
      </c>
      <c r="Q465" s="3">
        <v>518</v>
      </c>
      <c r="R465" s="1" t="s">
        <v>1958</v>
      </c>
      <c r="S465" s="3">
        <v>27</v>
      </c>
      <c r="T465">
        <v>9</v>
      </c>
      <c r="U465" t="str">
        <f>IF(Ecommerce_Sales[[#This Row],[Delivery_Time_Days]]&gt;7,"Delay",IF(Ecommerce_Sales[[#This Row],[Delivery_Time_Days]] = 0,"No delivery",IF(Ecommerce_Sales[[#This Row],[Delivery_Time_Days]]&lt;=7,"On-time")))</f>
        <v>Delay</v>
      </c>
      <c r="V465" s="7">
        <f>Ecommerce_Sales[[#This Row],[Profit]]/Ecommerce_Sales[[#This Row],[Total_Price]]</f>
        <v>0.25096525096525096</v>
      </c>
      <c r="W465" s="3">
        <v>130</v>
      </c>
      <c r="X465" s="3"/>
    </row>
    <row r="466" spans="1:24" x14ac:dyDescent="0.25">
      <c r="A466" s="1" t="s">
        <v>3271</v>
      </c>
      <c r="B466" s="1" t="s">
        <v>1215</v>
      </c>
      <c r="C466" s="1" t="s">
        <v>1216</v>
      </c>
      <c r="D466" s="1" t="s">
        <v>3272</v>
      </c>
      <c r="E466" s="1" t="s">
        <v>1981</v>
      </c>
      <c r="F466" s="2">
        <v>45446</v>
      </c>
      <c r="G466" s="2">
        <v>45219</v>
      </c>
      <c r="H466" s="2" t="str">
        <f>TEXT(Ecommerce_Sales[[#This Row],[Order_Date]],"mmmm")</f>
        <v>October</v>
      </c>
      <c r="I466" s="2" t="str">
        <f>TEXT(Ecommerce_Sales[[#This Row],[Order_Date]],"yyyy")</f>
        <v>2023</v>
      </c>
      <c r="J466" s="2" t="str">
        <f>TEXT(Ecommerce_Sales[[#This Row],[Order_Date]],"mmmm")</f>
        <v>October</v>
      </c>
      <c r="K466" s="1" t="s">
        <v>1947</v>
      </c>
      <c r="L466" s="1" t="s">
        <v>2388</v>
      </c>
      <c r="M466" s="1" t="s">
        <v>2079</v>
      </c>
      <c r="N466" s="1" t="s">
        <v>1973</v>
      </c>
      <c r="O466" s="3">
        <v>48</v>
      </c>
      <c r="P466">
        <v>4</v>
      </c>
      <c r="Q466" s="3">
        <v>191</v>
      </c>
      <c r="R466" s="1" t="s">
        <v>2016</v>
      </c>
      <c r="S466" s="3">
        <v>28</v>
      </c>
      <c r="T466">
        <v>9</v>
      </c>
      <c r="U466" t="str">
        <f>IF(Ecommerce_Sales[[#This Row],[Delivery_Time_Days]]&gt;7,"Delay",IF(Ecommerce_Sales[[#This Row],[Delivery_Time_Days]] = 0,"No delivery",IF(Ecommerce_Sales[[#This Row],[Delivery_Time_Days]]&lt;=7,"On-time")))</f>
        <v>Delay</v>
      </c>
      <c r="V466" s="7">
        <f>Ecommerce_Sales[[#This Row],[Profit]]/Ecommerce_Sales[[#This Row],[Total_Price]]</f>
        <v>0.29842931937172773</v>
      </c>
      <c r="W466" s="3">
        <v>57</v>
      </c>
      <c r="X466" s="3"/>
    </row>
    <row r="467" spans="1:24" x14ac:dyDescent="0.25">
      <c r="A467" s="1" t="s">
        <v>3273</v>
      </c>
      <c r="B467" s="1" t="s">
        <v>18</v>
      </c>
      <c r="C467" s="1" t="s">
        <v>19</v>
      </c>
      <c r="D467" s="1" t="s">
        <v>2181</v>
      </c>
      <c r="E467" s="1" t="s">
        <v>1946</v>
      </c>
      <c r="F467" s="2">
        <v>45294</v>
      </c>
      <c r="G467" s="2">
        <v>45556</v>
      </c>
      <c r="H467" s="2" t="str">
        <f>TEXT(Ecommerce_Sales[[#This Row],[Order_Date]],"mmmm")</f>
        <v>September</v>
      </c>
      <c r="I467" s="2" t="str">
        <f>TEXT(Ecommerce_Sales[[#This Row],[Order_Date]],"yyyy")</f>
        <v>2024</v>
      </c>
      <c r="J467" s="2" t="str">
        <f>TEXT(Ecommerce_Sales[[#This Row],[Order_Date]],"mmmm")</f>
        <v>September</v>
      </c>
      <c r="K467" s="1" t="s">
        <v>1947</v>
      </c>
      <c r="L467" s="1" t="s">
        <v>3274</v>
      </c>
      <c r="M467" s="1" t="s">
        <v>1972</v>
      </c>
      <c r="N467" s="1" t="s">
        <v>1973</v>
      </c>
      <c r="O467" s="3">
        <v>840</v>
      </c>
      <c r="P467">
        <v>1</v>
      </c>
      <c r="Q467" s="3">
        <v>840</v>
      </c>
      <c r="R467" s="1" t="s">
        <v>1958</v>
      </c>
      <c r="S467" s="3">
        <v>119</v>
      </c>
      <c r="T467">
        <v>5</v>
      </c>
      <c r="U467" t="str">
        <f>IF(Ecommerce_Sales[[#This Row],[Delivery_Time_Days]]&gt;7,"Delay",IF(Ecommerce_Sales[[#This Row],[Delivery_Time_Days]] = 0,"No delivery",IF(Ecommerce_Sales[[#This Row],[Delivery_Time_Days]]&lt;=7,"On-time")))</f>
        <v>On-time</v>
      </c>
      <c r="V467" s="7">
        <f>Ecommerce_Sales[[#This Row],[Profit]]/Ecommerce_Sales[[#This Row],[Total_Price]]</f>
        <v>0.3</v>
      </c>
      <c r="W467" s="3">
        <v>252</v>
      </c>
      <c r="X467" s="3"/>
    </row>
    <row r="468" spans="1:24" x14ac:dyDescent="0.25">
      <c r="A468" s="1" t="s">
        <v>3275</v>
      </c>
      <c r="B468" s="1" t="s">
        <v>488</v>
      </c>
      <c r="C468" s="1" t="s">
        <v>489</v>
      </c>
      <c r="D468" s="1" t="s">
        <v>3276</v>
      </c>
      <c r="E468" s="1" t="s">
        <v>1966</v>
      </c>
      <c r="F468" s="2">
        <v>44987</v>
      </c>
      <c r="G468" s="2">
        <v>44967</v>
      </c>
      <c r="H468" s="2" t="str">
        <f>TEXT(Ecommerce_Sales[[#This Row],[Order_Date]],"mmmm")</f>
        <v>February</v>
      </c>
      <c r="I468" s="2" t="str">
        <f>TEXT(Ecommerce_Sales[[#This Row],[Order_Date]],"yyyy")</f>
        <v>2023</v>
      </c>
      <c r="J468" s="2" t="str">
        <f>TEXT(Ecommerce_Sales[[#This Row],[Order_Date]],"mmmm")</f>
        <v>February</v>
      </c>
      <c r="K468" s="1" t="s">
        <v>1947</v>
      </c>
      <c r="L468" s="1" t="s">
        <v>3277</v>
      </c>
      <c r="M468" s="1" t="s">
        <v>1977</v>
      </c>
      <c r="N468" s="1" t="s">
        <v>1978</v>
      </c>
      <c r="O468" s="3">
        <v>672</v>
      </c>
      <c r="P468">
        <v>2</v>
      </c>
      <c r="Q468" s="3">
        <v>1343</v>
      </c>
      <c r="R468" s="1" t="s">
        <v>1958</v>
      </c>
      <c r="S468" s="3">
        <v>90</v>
      </c>
      <c r="T468">
        <v>9</v>
      </c>
      <c r="U468" t="str">
        <f>IF(Ecommerce_Sales[[#This Row],[Delivery_Time_Days]]&gt;7,"Delay",IF(Ecommerce_Sales[[#This Row],[Delivery_Time_Days]] = 0,"No delivery",IF(Ecommerce_Sales[[#This Row],[Delivery_Time_Days]]&lt;=7,"On-time")))</f>
        <v>Delay</v>
      </c>
      <c r="V468" s="7">
        <f>Ecommerce_Sales[[#This Row],[Profit]]/Ecommerce_Sales[[#This Row],[Total_Price]]</f>
        <v>0.34996276991809383</v>
      </c>
      <c r="W468" s="3">
        <v>470</v>
      </c>
      <c r="X468" s="3"/>
    </row>
    <row r="469" spans="1:24" x14ac:dyDescent="0.25">
      <c r="A469" s="1" t="s">
        <v>3278</v>
      </c>
      <c r="B469" s="1" t="s">
        <v>678</v>
      </c>
      <c r="C469" s="1" t="s">
        <v>679</v>
      </c>
      <c r="D469" s="1" t="s">
        <v>3279</v>
      </c>
      <c r="E469" s="1" t="s">
        <v>1946</v>
      </c>
      <c r="F469" s="2">
        <v>45078</v>
      </c>
      <c r="G469" s="2">
        <v>45036</v>
      </c>
      <c r="H469" s="2" t="str">
        <f>TEXT(Ecommerce_Sales[[#This Row],[Order_Date]],"mmmm")</f>
        <v>April</v>
      </c>
      <c r="I469" s="2" t="str">
        <f>TEXT(Ecommerce_Sales[[#This Row],[Order_Date]],"yyyy")</f>
        <v>2023</v>
      </c>
      <c r="J469" s="2" t="str">
        <f>TEXT(Ecommerce_Sales[[#This Row],[Order_Date]],"mmmm")</f>
        <v>April</v>
      </c>
      <c r="K469" s="1" t="s">
        <v>1947</v>
      </c>
      <c r="L469" s="1" t="s">
        <v>3280</v>
      </c>
      <c r="M469" s="1" t="s">
        <v>2026</v>
      </c>
      <c r="N469" s="1" t="s">
        <v>1978</v>
      </c>
      <c r="O469" s="3">
        <v>50</v>
      </c>
      <c r="P469">
        <v>4</v>
      </c>
      <c r="Q469" s="3">
        <v>200</v>
      </c>
      <c r="R469" s="1" t="s">
        <v>2012</v>
      </c>
      <c r="S469" s="3">
        <v>19</v>
      </c>
      <c r="T469">
        <v>3</v>
      </c>
      <c r="U469" t="str">
        <f>IF(Ecommerce_Sales[[#This Row],[Delivery_Time_Days]]&gt;7,"Delay",IF(Ecommerce_Sales[[#This Row],[Delivery_Time_Days]] = 0,"No delivery",IF(Ecommerce_Sales[[#This Row],[Delivery_Time_Days]]&lt;=7,"On-time")))</f>
        <v>On-time</v>
      </c>
      <c r="V469" s="7">
        <f>Ecommerce_Sales[[#This Row],[Profit]]/Ecommerce_Sales[[#This Row],[Total_Price]]</f>
        <v>0.35</v>
      </c>
      <c r="W469" s="3">
        <v>70</v>
      </c>
      <c r="X469" s="3"/>
    </row>
    <row r="470" spans="1:24" x14ac:dyDescent="0.25">
      <c r="A470" s="1" t="s">
        <v>3281</v>
      </c>
      <c r="B470" s="1" t="s">
        <v>1063</v>
      </c>
      <c r="C470" s="1" t="s">
        <v>1064</v>
      </c>
      <c r="D470" s="1" t="s">
        <v>3282</v>
      </c>
      <c r="E470" s="1" t="s">
        <v>1946</v>
      </c>
      <c r="F470" s="2">
        <v>45113</v>
      </c>
      <c r="G470" s="2">
        <v>45532</v>
      </c>
      <c r="H470" s="2" t="str">
        <f>TEXT(Ecommerce_Sales[[#This Row],[Order_Date]],"mmmm")</f>
        <v>August</v>
      </c>
      <c r="I470" s="2" t="str">
        <f>TEXT(Ecommerce_Sales[[#This Row],[Order_Date]],"yyyy")</f>
        <v>2024</v>
      </c>
      <c r="J470" s="2" t="str">
        <f>TEXT(Ecommerce_Sales[[#This Row],[Order_Date]],"mmmm")</f>
        <v>August</v>
      </c>
      <c r="K470" s="1" t="s">
        <v>1947</v>
      </c>
      <c r="L470" s="1" t="s">
        <v>3283</v>
      </c>
      <c r="M470" s="1" t="s">
        <v>1972</v>
      </c>
      <c r="N470" s="1" t="s">
        <v>1973</v>
      </c>
      <c r="O470" s="3">
        <v>69</v>
      </c>
      <c r="P470">
        <v>6</v>
      </c>
      <c r="Q470" s="3">
        <v>416</v>
      </c>
      <c r="R470" s="1" t="s">
        <v>1958</v>
      </c>
      <c r="S470" s="3">
        <v>41</v>
      </c>
      <c r="T470">
        <v>6</v>
      </c>
      <c r="U470" t="str">
        <f>IF(Ecommerce_Sales[[#This Row],[Delivery_Time_Days]]&gt;7,"Delay",IF(Ecommerce_Sales[[#This Row],[Delivery_Time_Days]] = 0,"No delivery",IF(Ecommerce_Sales[[#This Row],[Delivery_Time_Days]]&lt;=7,"On-time")))</f>
        <v>On-time</v>
      </c>
      <c r="V470" s="7">
        <f>Ecommerce_Sales[[#This Row],[Profit]]/Ecommerce_Sales[[#This Row],[Total_Price]]</f>
        <v>0.30048076923076922</v>
      </c>
      <c r="W470" s="3">
        <v>125</v>
      </c>
      <c r="X470" s="3"/>
    </row>
    <row r="471" spans="1:24" x14ac:dyDescent="0.25">
      <c r="A471" s="1" t="s">
        <v>3284</v>
      </c>
      <c r="B471" s="1" t="s">
        <v>334</v>
      </c>
      <c r="C471" s="1" t="s">
        <v>335</v>
      </c>
      <c r="D471" s="1" t="s">
        <v>3285</v>
      </c>
      <c r="E471" s="1" t="s">
        <v>2005</v>
      </c>
      <c r="F471" s="2">
        <v>45142</v>
      </c>
      <c r="G471" s="2">
        <v>45443</v>
      </c>
      <c r="H471" s="2" t="str">
        <f>TEXT(Ecommerce_Sales[[#This Row],[Order_Date]],"mmmm")</f>
        <v>May</v>
      </c>
      <c r="I471" s="2" t="str">
        <f>TEXT(Ecommerce_Sales[[#This Row],[Order_Date]],"yyyy")</f>
        <v>2024</v>
      </c>
      <c r="J471" s="2" t="str">
        <f>TEXT(Ecommerce_Sales[[#This Row],[Order_Date]],"mmmm")</f>
        <v>May</v>
      </c>
      <c r="K471" s="1" t="s">
        <v>1947</v>
      </c>
      <c r="L471" s="1" t="s">
        <v>3286</v>
      </c>
      <c r="M471" s="1" t="s">
        <v>2007</v>
      </c>
      <c r="N471" s="1" t="s">
        <v>1973</v>
      </c>
      <c r="O471" s="3">
        <v>50</v>
      </c>
      <c r="P471">
        <v>5</v>
      </c>
      <c r="Q471" s="3">
        <v>251</v>
      </c>
      <c r="R471" s="1" t="s">
        <v>1958</v>
      </c>
      <c r="S471" s="3">
        <v>34</v>
      </c>
      <c r="T471">
        <v>5</v>
      </c>
      <c r="U471" t="str">
        <f>IF(Ecommerce_Sales[[#This Row],[Delivery_Time_Days]]&gt;7,"Delay",IF(Ecommerce_Sales[[#This Row],[Delivery_Time_Days]] = 0,"No delivery",IF(Ecommerce_Sales[[#This Row],[Delivery_Time_Days]]&lt;=7,"On-time")))</f>
        <v>On-time</v>
      </c>
      <c r="V471" s="7">
        <f>Ecommerce_Sales[[#This Row],[Profit]]/Ecommerce_Sales[[#This Row],[Total_Price]]</f>
        <v>0.29880478087649404</v>
      </c>
      <c r="W471" s="3">
        <v>75</v>
      </c>
      <c r="X471" s="3"/>
    </row>
    <row r="472" spans="1:24" x14ac:dyDescent="0.25">
      <c r="A472" s="1" t="s">
        <v>3287</v>
      </c>
      <c r="B472" s="1" t="s">
        <v>1327</v>
      </c>
      <c r="C472" s="1" t="s">
        <v>1328</v>
      </c>
      <c r="D472" s="1" t="s">
        <v>3288</v>
      </c>
      <c r="E472" s="1" t="s">
        <v>1954</v>
      </c>
      <c r="F472" s="2">
        <v>45483</v>
      </c>
      <c r="G472" s="2">
        <v>45085</v>
      </c>
      <c r="H472" s="2" t="str">
        <f>TEXT(Ecommerce_Sales[[#This Row],[Order_Date]],"mmmm")</f>
        <v>June</v>
      </c>
      <c r="I472" s="2" t="str">
        <f>TEXT(Ecommerce_Sales[[#This Row],[Order_Date]],"yyyy")</f>
        <v>2023</v>
      </c>
      <c r="J472" s="2" t="str">
        <f>TEXT(Ecommerce_Sales[[#This Row],[Order_Date]],"mmmm")</f>
        <v>June</v>
      </c>
      <c r="K472" s="1" t="s">
        <v>1947</v>
      </c>
      <c r="L472" s="1" t="s">
        <v>3289</v>
      </c>
      <c r="M472" s="1" t="s">
        <v>2072</v>
      </c>
      <c r="N472" s="1" t="s">
        <v>1950</v>
      </c>
      <c r="O472" s="3">
        <v>915</v>
      </c>
      <c r="P472">
        <v>2</v>
      </c>
      <c r="Q472" s="3">
        <v>1830</v>
      </c>
      <c r="R472" s="1" t="s">
        <v>1958</v>
      </c>
      <c r="S472" s="3">
        <v>269</v>
      </c>
      <c r="T472">
        <v>9</v>
      </c>
      <c r="U472" t="str">
        <f>IF(Ecommerce_Sales[[#This Row],[Delivery_Time_Days]]&gt;7,"Delay",IF(Ecommerce_Sales[[#This Row],[Delivery_Time_Days]] = 0,"No delivery",IF(Ecommerce_Sales[[#This Row],[Delivery_Time_Days]]&lt;=7,"On-time")))</f>
        <v>Delay</v>
      </c>
      <c r="V472" s="7">
        <f>Ecommerce_Sales[[#This Row],[Profit]]/Ecommerce_Sales[[#This Row],[Total_Price]]</f>
        <v>0.4</v>
      </c>
      <c r="W472" s="3">
        <v>732</v>
      </c>
      <c r="X472" s="3"/>
    </row>
    <row r="473" spans="1:24" x14ac:dyDescent="0.25">
      <c r="A473" s="1" t="s">
        <v>3290</v>
      </c>
      <c r="B473" s="1" t="s">
        <v>545</v>
      </c>
      <c r="C473" s="1" t="s">
        <v>546</v>
      </c>
      <c r="D473" s="1" t="s">
        <v>2514</v>
      </c>
      <c r="E473" s="1" t="s">
        <v>1954</v>
      </c>
      <c r="F473" s="2">
        <v>45016</v>
      </c>
      <c r="G473" s="2">
        <v>45262</v>
      </c>
      <c r="H473" s="2" t="str">
        <f>TEXT(Ecommerce_Sales[[#This Row],[Order_Date]],"mmmm")</f>
        <v>December</v>
      </c>
      <c r="I473" s="2" t="str">
        <f>TEXT(Ecommerce_Sales[[#This Row],[Order_Date]],"yyyy")</f>
        <v>2023</v>
      </c>
      <c r="J473" s="2" t="str">
        <f>TEXT(Ecommerce_Sales[[#This Row],[Order_Date]],"mmmm")</f>
        <v>December</v>
      </c>
      <c r="K473" s="1" t="s">
        <v>1992</v>
      </c>
      <c r="L473" s="1" t="s">
        <v>3291</v>
      </c>
      <c r="M473" s="1" t="s">
        <v>2047</v>
      </c>
      <c r="N473" s="1" t="s">
        <v>1989</v>
      </c>
      <c r="O473" s="3">
        <v>783</v>
      </c>
      <c r="P473">
        <v>8</v>
      </c>
      <c r="Q473" s="3">
        <v>6261</v>
      </c>
      <c r="R473" s="1" t="s">
        <v>2012</v>
      </c>
      <c r="S473" s="3">
        <v>352</v>
      </c>
      <c r="U473" t="str">
        <f>IF(Ecommerce_Sales[[#This Row],[Delivery_Time_Days]]&gt;7,"Delay",IF(Ecommerce_Sales[[#This Row],[Delivery_Time_Days]] = 0,"No delivery",IF(Ecommerce_Sales[[#This Row],[Delivery_Time_Days]]&lt;=7,"On-time")))</f>
        <v>No delivery</v>
      </c>
      <c r="V473" s="7">
        <f>Ecommerce_Sales[[#This Row],[Profit]]/Ecommerce_Sales[[#This Row],[Total_Price]]</f>
        <v>0.2499600702763137</v>
      </c>
      <c r="W473" s="3">
        <v>1565</v>
      </c>
      <c r="X473" s="3"/>
    </row>
    <row r="474" spans="1:24" x14ac:dyDescent="0.25">
      <c r="A474" s="1" t="s">
        <v>3292</v>
      </c>
      <c r="B474" s="1" t="s">
        <v>1616</v>
      </c>
      <c r="C474" s="1" t="s">
        <v>1617</v>
      </c>
      <c r="D474" s="1" t="s">
        <v>3293</v>
      </c>
      <c r="E474" s="1" t="s">
        <v>1954</v>
      </c>
      <c r="F474" s="2">
        <v>45635</v>
      </c>
      <c r="G474" s="2">
        <v>45270</v>
      </c>
      <c r="H474" s="2" t="str">
        <f>TEXT(Ecommerce_Sales[[#This Row],[Order_Date]],"mmmm")</f>
        <v>December</v>
      </c>
      <c r="I474" s="2" t="str">
        <f>TEXT(Ecommerce_Sales[[#This Row],[Order_Date]],"yyyy")</f>
        <v>2023</v>
      </c>
      <c r="J474" s="2" t="str">
        <f>TEXT(Ecommerce_Sales[[#This Row],[Order_Date]],"mmmm")</f>
        <v>December</v>
      </c>
      <c r="K474" s="1" t="s">
        <v>1986</v>
      </c>
      <c r="L474" s="1" t="s">
        <v>3294</v>
      </c>
      <c r="M474" s="1" t="s">
        <v>2030</v>
      </c>
      <c r="N474" s="1" t="s">
        <v>1978</v>
      </c>
      <c r="O474" s="3">
        <v>1064</v>
      </c>
      <c r="P474">
        <v>8</v>
      </c>
      <c r="Q474" s="3">
        <v>8513</v>
      </c>
      <c r="R474" s="1" t="s">
        <v>2008</v>
      </c>
      <c r="S474" s="3">
        <v>628</v>
      </c>
      <c r="U474" t="str">
        <f>IF(Ecommerce_Sales[[#This Row],[Delivery_Time_Days]]&gt;7,"Delay",IF(Ecommerce_Sales[[#This Row],[Delivery_Time_Days]] = 0,"No delivery",IF(Ecommerce_Sales[[#This Row],[Delivery_Time_Days]]&lt;=7,"On-time")))</f>
        <v>No delivery</v>
      </c>
      <c r="V474" s="7">
        <f>Ecommerce_Sales[[#This Row],[Profit]]/Ecommerce_Sales[[#This Row],[Total_Price]]</f>
        <v>0.3500528603312581</v>
      </c>
      <c r="W474" s="3">
        <v>2980</v>
      </c>
      <c r="X474" s="3"/>
    </row>
    <row r="475" spans="1:24" x14ac:dyDescent="0.25">
      <c r="A475" s="1" t="s">
        <v>3295</v>
      </c>
      <c r="B475" s="1" t="s">
        <v>1646</v>
      </c>
      <c r="C475" s="1" t="s">
        <v>1647</v>
      </c>
      <c r="D475" s="1" t="s">
        <v>3296</v>
      </c>
      <c r="E475" s="1" t="s">
        <v>1966</v>
      </c>
      <c r="F475" s="2">
        <v>45351</v>
      </c>
      <c r="G475" s="2">
        <v>44949</v>
      </c>
      <c r="H475" s="2" t="str">
        <f>TEXT(Ecommerce_Sales[[#This Row],[Order_Date]],"mmmm")</f>
        <v>January</v>
      </c>
      <c r="I475" s="2" t="str">
        <f>TEXT(Ecommerce_Sales[[#This Row],[Order_Date]],"yyyy")</f>
        <v>2023</v>
      </c>
      <c r="J475" s="2" t="str">
        <f>TEXT(Ecommerce_Sales[[#This Row],[Order_Date]],"mmmm")</f>
        <v>January</v>
      </c>
      <c r="K475" s="1" t="s">
        <v>1947</v>
      </c>
      <c r="L475" s="1" t="s">
        <v>3297</v>
      </c>
      <c r="M475" s="1" t="s">
        <v>1968</v>
      </c>
      <c r="N475" s="1" t="s">
        <v>1957</v>
      </c>
      <c r="O475" s="3">
        <v>189</v>
      </c>
      <c r="P475">
        <v>1</v>
      </c>
      <c r="Q475" s="3">
        <v>189</v>
      </c>
      <c r="R475" s="1" t="s">
        <v>1951</v>
      </c>
      <c r="S475" s="3">
        <v>13</v>
      </c>
      <c r="T475">
        <v>4</v>
      </c>
      <c r="U475" t="str">
        <f>IF(Ecommerce_Sales[[#This Row],[Delivery_Time_Days]]&gt;7,"Delay",IF(Ecommerce_Sales[[#This Row],[Delivery_Time_Days]] = 0,"No delivery",IF(Ecommerce_Sales[[#This Row],[Delivery_Time_Days]]&lt;=7,"On-time")))</f>
        <v>On-time</v>
      </c>
      <c r="V475" s="7">
        <f>Ecommerce_Sales[[#This Row],[Profit]]/Ecommerce_Sales[[#This Row],[Total_Price]]</f>
        <v>0.14814814814814814</v>
      </c>
      <c r="W475" s="3">
        <v>28</v>
      </c>
      <c r="X475" s="3"/>
    </row>
    <row r="476" spans="1:24" x14ac:dyDescent="0.25">
      <c r="A476" s="1" t="s">
        <v>3298</v>
      </c>
      <c r="B476" s="1" t="s">
        <v>1412</v>
      </c>
      <c r="C476" s="1" t="s">
        <v>1413</v>
      </c>
      <c r="D476" s="1" t="s">
        <v>3299</v>
      </c>
      <c r="E476" s="1" t="s">
        <v>1961</v>
      </c>
      <c r="F476" s="2">
        <v>45351</v>
      </c>
      <c r="G476" s="2">
        <v>44956</v>
      </c>
      <c r="H476" s="2" t="str">
        <f>TEXT(Ecommerce_Sales[[#This Row],[Order_Date]],"mmmm")</f>
        <v>January</v>
      </c>
      <c r="I476" s="2" t="str">
        <f>TEXT(Ecommerce_Sales[[#This Row],[Order_Date]],"yyyy")</f>
        <v>2023</v>
      </c>
      <c r="J476" s="2" t="str">
        <f>TEXT(Ecommerce_Sales[[#This Row],[Order_Date]],"mmmm")</f>
        <v>January</v>
      </c>
      <c r="K476" s="1" t="s">
        <v>1986</v>
      </c>
      <c r="L476" s="1" t="s">
        <v>3300</v>
      </c>
      <c r="M476" s="1" t="s">
        <v>1968</v>
      </c>
      <c r="N476" s="1" t="s">
        <v>1957</v>
      </c>
      <c r="O476" s="3">
        <v>844</v>
      </c>
      <c r="P476">
        <v>1</v>
      </c>
      <c r="Q476" s="3">
        <v>844</v>
      </c>
      <c r="R476" s="1" t="s">
        <v>1958</v>
      </c>
      <c r="S476" s="3">
        <v>83</v>
      </c>
      <c r="U476" t="str">
        <f>IF(Ecommerce_Sales[[#This Row],[Delivery_Time_Days]]&gt;7,"Delay",IF(Ecommerce_Sales[[#This Row],[Delivery_Time_Days]] = 0,"No delivery",IF(Ecommerce_Sales[[#This Row],[Delivery_Time_Days]]&lt;=7,"On-time")))</f>
        <v>No delivery</v>
      </c>
      <c r="V476" s="7">
        <f>Ecommerce_Sales[[#This Row],[Profit]]/Ecommerce_Sales[[#This Row],[Total_Price]]</f>
        <v>0.1504739336492891</v>
      </c>
      <c r="W476" s="3">
        <v>127</v>
      </c>
      <c r="X476" s="3"/>
    </row>
    <row r="477" spans="1:24" x14ac:dyDescent="0.25">
      <c r="A477" s="1" t="s">
        <v>3301</v>
      </c>
      <c r="B477" s="1" t="s">
        <v>709</v>
      </c>
      <c r="C477" s="1" t="s">
        <v>710</v>
      </c>
      <c r="D477" s="1" t="s">
        <v>3302</v>
      </c>
      <c r="E477" s="1" t="s">
        <v>1981</v>
      </c>
      <c r="F477" s="2">
        <v>45617</v>
      </c>
      <c r="G477" s="2">
        <v>45609</v>
      </c>
      <c r="H477" s="2" t="str">
        <f>TEXT(Ecommerce_Sales[[#This Row],[Order_Date]],"mmmm")</f>
        <v>November</v>
      </c>
      <c r="I477" s="2" t="str">
        <f>TEXT(Ecommerce_Sales[[#This Row],[Order_Date]],"yyyy")</f>
        <v>2024</v>
      </c>
      <c r="J477" s="2" t="str">
        <f>TEXT(Ecommerce_Sales[[#This Row],[Order_Date]],"mmmm")</f>
        <v>November</v>
      </c>
      <c r="K477" s="1" t="s">
        <v>1947</v>
      </c>
      <c r="L477" s="1" t="s">
        <v>3303</v>
      </c>
      <c r="M477" s="1" t="s">
        <v>1956</v>
      </c>
      <c r="N477" s="1" t="s">
        <v>1957</v>
      </c>
      <c r="O477" s="3">
        <v>294</v>
      </c>
      <c r="P477">
        <v>6</v>
      </c>
      <c r="Q477" s="3">
        <v>1762</v>
      </c>
      <c r="R477" s="1" t="s">
        <v>1951</v>
      </c>
      <c r="S477" s="3">
        <v>255</v>
      </c>
      <c r="T477">
        <v>3</v>
      </c>
      <c r="U477" t="str">
        <f>IF(Ecommerce_Sales[[#This Row],[Delivery_Time_Days]]&gt;7,"Delay",IF(Ecommerce_Sales[[#This Row],[Delivery_Time_Days]] = 0,"No delivery",IF(Ecommerce_Sales[[#This Row],[Delivery_Time_Days]]&lt;=7,"On-time")))</f>
        <v>On-time</v>
      </c>
      <c r="V477" s="7">
        <f>Ecommerce_Sales[[#This Row],[Profit]]/Ecommerce_Sales[[#This Row],[Total_Price]]</f>
        <v>0.14982973893303064</v>
      </c>
      <c r="W477" s="3">
        <v>264</v>
      </c>
      <c r="X477" s="3"/>
    </row>
    <row r="478" spans="1:24" x14ac:dyDescent="0.25">
      <c r="A478" s="1" t="s">
        <v>3304</v>
      </c>
      <c r="B478" s="1" t="s">
        <v>192</v>
      </c>
      <c r="C478" s="1" t="s">
        <v>492</v>
      </c>
      <c r="D478" s="1" t="s">
        <v>3305</v>
      </c>
      <c r="E478" s="1" t="s">
        <v>1946</v>
      </c>
      <c r="F478" s="2">
        <v>45350</v>
      </c>
      <c r="G478" s="2">
        <v>45057</v>
      </c>
      <c r="H478" s="2" t="str">
        <f>TEXT(Ecommerce_Sales[[#This Row],[Order_Date]],"mmmm")</f>
        <v>May</v>
      </c>
      <c r="I478" s="2" t="str">
        <f>TEXT(Ecommerce_Sales[[#This Row],[Order_Date]],"yyyy")</f>
        <v>2023</v>
      </c>
      <c r="J478" s="2" t="str">
        <f>TEXT(Ecommerce_Sales[[#This Row],[Order_Date]],"mmmm")</f>
        <v>May</v>
      </c>
      <c r="K478" s="1" t="s">
        <v>1947</v>
      </c>
      <c r="L478" s="1" t="s">
        <v>3306</v>
      </c>
      <c r="M478" s="1" t="s">
        <v>1977</v>
      </c>
      <c r="N478" s="1" t="s">
        <v>1978</v>
      </c>
      <c r="O478" s="3">
        <v>233</v>
      </c>
      <c r="P478">
        <v>1</v>
      </c>
      <c r="Q478" s="3">
        <v>233</v>
      </c>
      <c r="R478" s="1" t="s">
        <v>1958</v>
      </c>
      <c r="S478" s="3">
        <v>23</v>
      </c>
      <c r="T478">
        <v>3</v>
      </c>
      <c r="U478" t="str">
        <f>IF(Ecommerce_Sales[[#This Row],[Delivery_Time_Days]]&gt;7,"Delay",IF(Ecommerce_Sales[[#This Row],[Delivery_Time_Days]] = 0,"No delivery",IF(Ecommerce_Sales[[#This Row],[Delivery_Time_Days]]&lt;=7,"On-time")))</f>
        <v>On-time</v>
      </c>
      <c r="V478" s="7">
        <f>Ecommerce_Sales[[#This Row],[Profit]]/Ecommerce_Sales[[#This Row],[Total_Price]]</f>
        <v>0.34763948497854075</v>
      </c>
      <c r="W478" s="3">
        <v>81</v>
      </c>
      <c r="X478" s="3"/>
    </row>
    <row r="479" spans="1:24" x14ac:dyDescent="0.25">
      <c r="A479" s="1" t="s">
        <v>3307</v>
      </c>
      <c r="B479" s="1" t="s">
        <v>452</v>
      </c>
      <c r="C479" s="1" t="s">
        <v>453</v>
      </c>
      <c r="D479" s="1" t="s">
        <v>3139</v>
      </c>
      <c r="E479" s="1" t="s">
        <v>1954</v>
      </c>
      <c r="F479" s="2">
        <v>45617</v>
      </c>
      <c r="G479" s="2">
        <v>45019</v>
      </c>
      <c r="H479" s="2" t="str">
        <f>TEXT(Ecommerce_Sales[[#This Row],[Order_Date]],"mmmm")</f>
        <v>April</v>
      </c>
      <c r="I479" s="2" t="str">
        <f>TEXT(Ecommerce_Sales[[#This Row],[Order_Date]],"yyyy")</f>
        <v>2023</v>
      </c>
      <c r="J479" s="2" t="str">
        <f>TEXT(Ecommerce_Sales[[#This Row],[Order_Date]],"mmmm")</f>
        <v>April</v>
      </c>
      <c r="K479" s="1" t="s">
        <v>1947</v>
      </c>
      <c r="L479" s="1" t="s">
        <v>3308</v>
      </c>
      <c r="M479" s="1" t="s">
        <v>2054</v>
      </c>
      <c r="N479" s="1" t="s">
        <v>1957</v>
      </c>
      <c r="O479" s="3">
        <v>23</v>
      </c>
      <c r="P479">
        <v>4</v>
      </c>
      <c r="Q479" s="3">
        <v>90</v>
      </c>
      <c r="R479" s="1" t="s">
        <v>1958</v>
      </c>
      <c r="S479" s="3">
        <v>13</v>
      </c>
      <c r="T479">
        <v>4</v>
      </c>
      <c r="U479" t="str">
        <f>IF(Ecommerce_Sales[[#This Row],[Delivery_Time_Days]]&gt;7,"Delay",IF(Ecommerce_Sales[[#This Row],[Delivery_Time_Days]] = 0,"No delivery",IF(Ecommerce_Sales[[#This Row],[Delivery_Time_Days]]&lt;=7,"On-time")))</f>
        <v>On-time</v>
      </c>
      <c r="V479" s="7">
        <f>Ecommerce_Sales[[#This Row],[Profit]]/Ecommerce_Sales[[#This Row],[Total_Price]]</f>
        <v>0.15555555555555556</v>
      </c>
      <c r="W479" s="3">
        <v>14</v>
      </c>
      <c r="X479" s="3"/>
    </row>
    <row r="480" spans="1:24" x14ac:dyDescent="0.25">
      <c r="A480" s="1" t="s">
        <v>3309</v>
      </c>
      <c r="B480" s="1" t="s">
        <v>649</v>
      </c>
      <c r="C480" s="1" t="s">
        <v>650</v>
      </c>
      <c r="D480" s="1" t="s">
        <v>3310</v>
      </c>
      <c r="E480" s="1" t="s">
        <v>1954</v>
      </c>
      <c r="F480" s="2">
        <v>45068</v>
      </c>
      <c r="G480" s="2">
        <v>45157</v>
      </c>
      <c r="H480" s="2" t="str">
        <f>TEXT(Ecommerce_Sales[[#This Row],[Order_Date]],"mmmm")</f>
        <v>August</v>
      </c>
      <c r="I480" s="2" t="str">
        <f>TEXT(Ecommerce_Sales[[#This Row],[Order_Date]],"yyyy")</f>
        <v>2023</v>
      </c>
      <c r="J480" s="2" t="str">
        <f>TEXT(Ecommerce_Sales[[#This Row],[Order_Date]],"mmmm")</f>
        <v>August</v>
      </c>
      <c r="K480" s="1" t="s">
        <v>1986</v>
      </c>
      <c r="L480" s="1" t="s">
        <v>3311</v>
      </c>
      <c r="M480" s="1" t="s">
        <v>1963</v>
      </c>
      <c r="N480" s="1" t="s">
        <v>1957</v>
      </c>
      <c r="O480" s="3">
        <v>510</v>
      </c>
      <c r="P480">
        <v>5</v>
      </c>
      <c r="Q480" s="3">
        <v>2548</v>
      </c>
      <c r="R480" s="1" t="s">
        <v>2008</v>
      </c>
      <c r="S480" s="3">
        <v>258</v>
      </c>
      <c r="U480" t="str">
        <f>IF(Ecommerce_Sales[[#This Row],[Delivery_Time_Days]]&gt;7,"Delay",IF(Ecommerce_Sales[[#This Row],[Delivery_Time_Days]] = 0,"No delivery",IF(Ecommerce_Sales[[#This Row],[Delivery_Time_Days]]&lt;=7,"On-time")))</f>
        <v>No delivery</v>
      </c>
      <c r="V480" s="7">
        <f>Ecommerce_Sales[[#This Row],[Profit]]/Ecommerce_Sales[[#This Row],[Total_Price]]</f>
        <v>0.14992150706436422</v>
      </c>
      <c r="W480" s="3">
        <v>382</v>
      </c>
      <c r="X480" s="3"/>
    </row>
    <row r="481" spans="1:24" x14ac:dyDescent="0.25">
      <c r="A481" s="1" t="s">
        <v>3312</v>
      </c>
      <c r="B481" s="1" t="s">
        <v>1281</v>
      </c>
      <c r="C481" s="1" t="s">
        <v>1282</v>
      </c>
      <c r="D481" s="1" t="s">
        <v>3313</v>
      </c>
      <c r="E481" s="1" t="s">
        <v>1954</v>
      </c>
      <c r="F481" s="2">
        <v>45262</v>
      </c>
      <c r="G481" s="2">
        <v>45377</v>
      </c>
      <c r="H481" s="2" t="str">
        <f>TEXT(Ecommerce_Sales[[#This Row],[Order_Date]],"mmmm")</f>
        <v>March</v>
      </c>
      <c r="I481" s="2" t="str">
        <f>TEXT(Ecommerce_Sales[[#This Row],[Order_Date]],"yyyy")</f>
        <v>2024</v>
      </c>
      <c r="J481" s="2" t="str">
        <f>TEXT(Ecommerce_Sales[[#This Row],[Order_Date]],"mmmm")</f>
        <v>March</v>
      </c>
      <c r="K481" s="1" t="s">
        <v>1947</v>
      </c>
      <c r="L481" s="1" t="s">
        <v>3314</v>
      </c>
      <c r="M481" s="1" t="s">
        <v>2247</v>
      </c>
      <c r="N481" s="1" t="s">
        <v>1957</v>
      </c>
      <c r="O481" s="3">
        <v>696</v>
      </c>
      <c r="P481">
        <v>5</v>
      </c>
      <c r="Q481" s="3">
        <v>3479</v>
      </c>
      <c r="R481" s="1" t="s">
        <v>1958</v>
      </c>
      <c r="S481" s="3">
        <v>514</v>
      </c>
      <c r="T481">
        <v>8</v>
      </c>
      <c r="U481" t="str">
        <f>IF(Ecommerce_Sales[[#This Row],[Delivery_Time_Days]]&gt;7,"Delay",IF(Ecommerce_Sales[[#This Row],[Delivery_Time_Days]] = 0,"No delivery",IF(Ecommerce_Sales[[#This Row],[Delivery_Time_Days]]&lt;=7,"On-time")))</f>
        <v>Delay</v>
      </c>
      <c r="V481" s="7">
        <f>Ecommerce_Sales[[#This Row],[Profit]]/Ecommerce_Sales[[#This Row],[Total_Price]]</f>
        <v>0.15004311583788446</v>
      </c>
      <c r="W481" s="3">
        <v>522</v>
      </c>
      <c r="X481" s="3"/>
    </row>
    <row r="482" spans="1:24" x14ac:dyDescent="0.25">
      <c r="A482" s="1" t="s">
        <v>3315</v>
      </c>
      <c r="B482" s="1" t="s">
        <v>128</v>
      </c>
      <c r="C482" s="1" t="s">
        <v>129</v>
      </c>
      <c r="D482" s="1" t="s">
        <v>3002</v>
      </c>
      <c r="E482" s="1" t="s">
        <v>1946</v>
      </c>
      <c r="F482" s="2">
        <v>45373</v>
      </c>
      <c r="G482" s="2">
        <v>45256</v>
      </c>
      <c r="H482" s="2" t="str">
        <f>TEXT(Ecommerce_Sales[[#This Row],[Order_Date]],"mmmm")</f>
        <v>November</v>
      </c>
      <c r="I482" s="2" t="str">
        <f>TEXT(Ecommerce_Sales[[#This Row],[Order_Date]],"yyyy")</f>
        <v>2023</v>
      </c>
      <c r="J482" s="2" t="str">
        <f>TEXT(Ecommerce_Sales[[#This Row],[Order_Date]],"mmmm")</f>
        <v>November</v>
      </c>
      <c r="K482" s="1" t="s">
        <v>1947</v>
      </c>
      <c r="L482" s="1" t="s">
        <v>3316</v>
      </c>
      <c r="M482" s="1" t="s">
        <v>1983</v>
      </c>
      <c r="N482" s="1" t="s">
        <v>1950</v>
      </c>
      <c r="O482" s="3">
        <v>337</v>
      </c>
      <c r="P482">
        <v>4</v>
      </c>
      <c r="Q482" s="3">
        <v>1349</v>
      </c>
      <c r="R482" s="1" t="s">
        <v>1958</v>
      </c>
      <c r="S482" s="3">
        <v>73</v>
      </c>
      <c r="T482">
        <v>3</v>
      </c>
      <c r="U482" t="str">
        <f>IF(Ecommerce_Sales[[#This Row],[Delivery_Time_Days]]&gt;7,"Delay",IF(Ecommerce_Sales[[#This Row],[Delivery_Time_Days]] = 0,"No delivery",IF(Ecommerce_Sales[[#This Row],[Delivery_Time_Days]]&lt;=7,"On-time")))</f>
        <v>On-time</v>
      </c>
      <c r="V482" s="7">
        <f>Ecommerce_Sales[[#This Row],[Profit]]/Ecommerce_Sales[[#This Row],[Total_Price]]</f>
        <v>0.40029651593773163</v>
      </c>
      <c r="W482" s="3">
        <v>540</v>
      </c>
      <c r="X482" s="3"/>
    </row>
    <row r="483" spans="1:24" x14ac:dyDescent="0.25">
      <c r="A483" s="1" t="s">
        <v>3317</v>
      </c>
      <c r="B483" s="1" t="s">
        <v>1412</v>
      </c>
      <c r="C483" s="1" t="s">
        <v>1413</v>
      </c>
      <c r="D483" s="1" t="s">
        <v>3299</v>
      </c>
      <c r="E483" s="1" t="s">
        <v>1961</v>
      </c>
      <c r="F483" s="2">
        <v>45351</v>
      </c>
      <c r="G483" s="2">
        <v>45458</v>
      </c>
      <c r="H483" s="2" t="str">
        <f>TEXT(Ecommerce_Sales[[#This Row],[Order_Date]],"mmmm")</f>
        <v>June</v>
      </c>
      <c r="I483" s="2" t="str">
        <f>TEXT(Ecommerce_Sales[[#This Row],[Order_Date]],"yyyy")</f>
        <v>2024</v>
      </c>
      <c r="J483" s="2" t="str">
        <f>TEXT(Ecommerce_Sales[[#This Row],[Order_Date]],"mmmm")</f>
        <v>June</v>
      </c>
      <c r="K483" s="1" t="s">
        <v>1986</v>
      </c>
      <c r="L483" s="1" t="s">
        <v>3318</v>
      </c>
      <c r="M483" s="1" t="s">
        <v>2079</v>
      </c>
      <c r="N483" s="1" t="s">
        <v>1973</v>
      </c>
      <c r="O483" s="3">
        <v>663</v>
      </c>
      <c r="P483">
        <v>6</v>
      </c>
      <c r="Q483" s="3">
        <v>3976</v>
      </c>
      <c r="R483" s="1" t="s">
        <v>1951</v>
      </c>
      <c r="S483" s="3">
        <v>394</v>
      </c>
      <c r="U483" t="str">
        <f>IF(Ecommerce_Sales[[#This Row],[Delivery_Time_Days]]&gt;7,"Delay",IF(Ecommerce_Sales[[#This Row],[Delivery_Time_Days]] = 0,"No delivery",IF(Ecommerce_Sales[[#This Row],[Delivery_Time_Days]]&lt;=7,"On-time")))</f>
        <v>No delivery</v>
      </c>
      <c r="V483" s="7">
        <f>Ecommerce_Sales[[#This Row],[Profit]]/Ecommerce_Sales[[#This Row],[Total_Price]]</f>
        <v>0.30005030181086517</v>
      </c>
      <c r="W483" s="3">
        <v>1193</v>
      </c>
      <c r="X483" s="3"/>
    </row>
    <row r="484" spans="1:24" x14ac:dyDescent="0.25">
      <c r="A484" s="1" t="s">
        <v>3319</v>
      </c>
      <c r="B484" s="1" t="s">
        <v>1598</v>
      </c>
      <c r="C484" s="1" t="s">
        <v>1599</v>
      </c>
      <c r="D484" s="1" t="s">
        <v>2147</v>
      </c>
      <c r="E484" s="1" t="s">
        <v>1954</v>
      </c>
      <c r="F484" s="2">
        <v>45265</v>
      </c>
      <c r="G484" s="2">
        <v>45146</v>
      </c>
      <c r="H484" s="2" t="str">
        <f>TEXT(Ecommerce_Sales[[#This Row],[Order_Date]],"mmmm")</f>
        <v>August</v>
      </c>
      <c r="I484" s="2" t="str">
        <f>TEXT(Ecommerce_Sales[[#This Row],[Order_Date]],"yyyy")</f>
        <v>2023</v>
      </c>
      <c r="J484" s="2" t="str">
        <f>TEXT(Ecommerce_Sales[[#This Row],[Order_Date]],"mmmm")</f>
        <v>August</v>
      </c>
      <c r="K484" s="1" t="s">
        <v>1947</v>
      </c>
      <c r="L484" s="1" t="s">
        <v>3320</v>
      </c>
      <c r="M484" s="1" t="s">
        <v>2002</v>
      </c>
      <c r="N484" s="1" t="s">
        <v>1989</v>
      </c>
      <c r="O484" s="3">
        <v>850</v>
      </c>
      <c r="P484">
        <v>1</v>
      </c>
      <c r="Q484" s="3">
        <v>850</v>
      </c>
      <c r="R484" s="1" t="s">
        <v>1951</v>
      </c>
      <c r="S484" s="3">
        <v>72</v>
      </c>
      <c r="T484">
        <v>4</v>
      </c>
      <c r="U484" t="str">
        <f>IF(Ecommerce_Sales[[#This Row],[Delivery_Time_Days]]&gt;7,"Delay",IF(Ecommerce_Sales[[#This Row],[Delivery_Time_Days]] = 0,"No delivery",IF(Ecommerce_Sales[[#This Row],[Delivery_Time_Days]]&lt;=7,"On-time")))</f>
        <v>On-time</v>
      </c>
      <c r="V484" s="7">
        <f>Ecommerce_Sales[[#This Row],[Profit]]/Ecommerce_Sales[[#This Row],[Total_Price]]</f>
        <v>0.25058823529411767</v>
      </c>
      <c r="W484" s="3">
        <v>213</v>
      </c>
      <c r="X484" s="3"/>
    </row>
    <row r="485" spans="1:24" x14ac:dyDescent="0.25">
      <c r="A485" s="1" t="s">
        <v>3321</v>
      </c>
      <c r="B485" s="1" t="s">
        <v>752</v>
      </c>
      <c r="C485" s="1" t="s">
        <v>753</v>
      </c>
      <c r="D485" s="1" t="s">
        <v>3322</v>
      </c>
      <c r="E485" s="1" t="s">
        <v>1946</v>
      </c>
      <c r="F485" s="2">
        <v>45366</v>
      </c>
      <c r="G485" s="2">
        <v>45596</v>
      </c>
      <c r="H485" s="2" t="str">
        <f>TEXT(Ecommerce_Sales[[#This Row],[Order_Date]],"mmmm")</f>
        <v>October</v>
      </c>
      <c r="I485" s="2" t="str">
        <f>TEXT(Ecommerce_Sales[[#This Row],[Order_Date]],"yyyy")</f>
        <v>2024</v>
      </c>
      <c r="J485" s="2" t="str">
        <f>TEXT(Ecommerce_Sales[[#This Row],[Order_Date]],"mmmm")</f>
        <v>October</v>
      </c>
      <c r="K485" s="1" t="s">
        <v>1992</v>
      </c>
      <c r="L485" s="1" t="s">
        <v>2211</v>
      </c>
      <c r="M485" s="1" t="s">
        <v>1968</v>
      </c>
      <c r="N485" s="1" t="s">
        <v>1957</v>
      </c>
      <c r="O485" s="3">
        <v>73</v>
      </c>
      <c r="P485">
        <v>2</v>
      </c>
      <c r="Q485" s="3">
        <v>145</v>
      </c>
      <c r="R485" s="1" t="s">
        <v>1958</v>
      </c>
      <c r="S485" s="3">
        <v>9</v>
      </c>
      <c r="U485" t="str">
        <f>IF(Ecommerce_Sales[[#This Row],[Delivery_Time_Days]]&gt;7,"Delay",IF(Ecommerce_Sales[[#This Row],[Delivery_Time_Days]] = 0,"No delivery",IF(Ecommerce_Sales[[#This Row],[Delivery_Time_Days]]&lt;=7,"On-time")))</f>
        <v>No delivery</v>
      </c>
      <c r="V485" s="7">
        <f>Ecommerce_Sales[[#This Row],[Profit]]/Ecommerce_Sales[[#This Row],[Total_Price]]</f>
        <v>0.15172413793103448</v>
      </c>
      <c r="W485" s="3">
        <v>22</v>
      </c>
      <c r="X485" s="3"/>
    </row>
    <row r="486" spans="1:24" x14ac:dyDescent="0.25">
      <c r="A486" s="1" t="s">
        <v>3323</v>
      </c>
      <c r="B486" s="1" t="s">
        <v>198</v>
      </c>
      <c r="C486" s="1" t="s">
        <v>199</v>
      </c>
      <c r="D486" s="1" t="s">
        <v>3324</v>
      </c>
      <c r="E486" s="1" t="s">
        <v>2005</v>
      </c>
      <c r="F486" s="2">
        <v>45019</v>
      </c>
      <c r="G486" s="2">
        <v>45383</v>
      </c>
      <c r="H486" s="2" t="str">
        <f>TEXT(Ecommerce_Sales[[#This Row],[Order_Date]],"mmmm")</f>
        <v>April</v>
      </c>
      <c r="I486" s="2" t="str">
        <f>TEXT(Ecommerce_Sales[[#This Row],[Order_Date]],"yyyy")</f>
        <v>2024</v>
      </c>
      <c r="J486" s="2" t="str">
        <f>TEXT(Ecommerce_Sales[[#This Row],[Order_Date]],"mmmm")</f>
        <v>April</v>
      </c>
      <c r="K486" s="1" t="s">
        <v>1947</v>
      </c>
      <c r="L486" s="1" t="s">
        <v>3325</v>
      </c>
      <c r="M486" s="1" t="s">
        <v>1998</v>
      </c>
      <c r="N486" s="1" t="s">
        <v>1973</v>
      </c>
      <c r="O486" s="3">
        <v>279</v>
      </c>
      <c r="P486">
        <v>5</v>
      </c>
      <c r="Q486" s="3">
        <v>1397</v>
      </c>
      <c r="R486" s="1" t="s">
        <v>1958</v>
      </c>
      <c r="S486" s="3">
        <v>76</v>
      </c>
      <c r="T486">
        <v>6</v>
      </c>
      <c r="U486" t="str">
        <f>IF(Ecommerce_Sales[[#This Row],[Delivery_Time_Days]]&gt;7,"Delay",IF(Ecommerce_Sales[[#This Row],[Delivery_Time_Days]] = 0,"No delivery",IF(Ecommerce_Sales[[#This Row],[Delivery_Time_Days]]&lt;=7,"On-time")))</f>
        <v>On-time</v>
      </c>
      <c r="V486" s="7">
        <f>Ecommerce_Sales[[#This Row],[Profit]]/Ecommerce_Sales[[#This Row],[Total_Price]]</f>
        <v>0.29992841803865428</v>
      </c>
      <c r="W486" s="3">
        <v>419</v>
      </c>
      <c r="X486" s="3"/>
    </row>
    <row r="487" spans="1:24" x14ac:dyDescent="0.25">
      <c r="A487" s="1" t="s">
        <v>3326</v>
      </c>
      <c r="B487" s="1" t="s">
        <v>1317</v>
      </c>
      <c r="C487" s="1" t="s">
        <v>1318</v>
      </c>
      <c r="D487" s="1" t="s">
        <v>3327</v>
      </c>
      <c r="E487" s="1" t="s">
        <v>1981</v>
      </c>
      <c r="F487" s="2">
        <v>45241</v>
      </c>
      <c r="G487" s="2">
        <v>45509</v>
      </c>
      <c r="H487" s="2" t="str">
        <f>TEXT(Ecommerce_Sales[[#This Row],[Order_Date]],"mmmm")</f>
        <v>August</v>
      </c>
      <c r="I487" s="2" t="str">
        <f>TEXT(Ecommerce_Sales[[#This Row],[Order_Date]],"yyyy")</f>
        <v>2024</v>
      </c>
      <c r="J487" s="2" t="str">
        <f>TEXT(Ecommerce_Sales[[#This Row],[Order_Date]],"mmmm")</f>
        <v>August</v>
      </c>
      <c r="K487" s="1" t="s">
        <v>1992</v>
      </c>
      <c r="L487" s="1" t="s">
        <v>3328</v>
      </c>
      <c r="M487" s="1" t="s">
        <v>2002</v>
      </c>
      <c r="N487" s="1" t="s">
        <v>1989</v>
      </c>
      <c r="O487" s="3">
        <v>899</v>
      </c>
      <c r="P487">
        <v>2</v>
      </c>
      <c r="Q487" s="3">
        <v>1799</v>
      </c>
      <c r="R487" s="1" t="s">
        <v>1951</v>
      </c>
      <c r="S487" s="3">
        <v>178</v>
      </c>
      <c r="U487" t="str">
        <f>IF(Ecommerce_Sales[[#This Row],[Delivery_Time_Days]]&gt;7,"Delay",IF(Ecommerce_Sales[[#This Row],[Delivery_Time_Days]] = 0,"No delivery",IF(Ecommerce_Sales[[#This Row],[Delivery_Time_Days]]&lt;=7,"On-time")))</f>
        <v>No delivery</v>
      </c>
      <c r="V487" s="7">
        <f>Ecommerce_Sales[[#This Row],[Profit]]/Ecommerce_Sales[[#This Row],[Total_Price]]</f>
        <v>0.25013896609227348</v>
      </c>
      <c r="W487" s="3">
        <v>450</v>
      </c>
      <c r="X487" s="3"/>
    </row>
    <row r="488" spans="1:24" x14ac:dyDescent="0.25">
      <c r="A488" s="1" t="s">
        <v>3329</v>
      </c>
      <c r="B488" s="1" t="s">
        <v>286</v>
      </c>
      <c r="C488" s="1" t="s">
        <v>287</v>
      </c>
      <c r="D488" s="1" t="s">
        <v>2862</v>
      </c>
      <c r="E488" s="1" t="s">
        <v>2005</v>
      </c>
      <c r="F488" s="2">
        <v>45327</v>
      </c>
      <c r="G488" s="2">
        <v>45453</v>
      </c>
      <c r="H488" s="2" t="str">
        <f>TEXT(Ecommerce_Sales[[#This Row],[Order_Date]],"mmmm")</f>
        <v>June</v>
      </c>
      <c r="I488" s="2" t="str">
        <f>TEXT(Ecommerce_Sales[[#This Row],[Order_Date]],"yyyy")</f>
        <v>2024</v>
      </c>
      <c r="J488" s="2" t="str">
        <f>TEXT(Ecommerce_Sales[[#This Row],[Order_Date]],"mmmm")</f>
        <v>June</v>
      </c>
      <c r="K488" s="1" t="s">
        <v>1947</v>
      </c>
      <c r="L488" s="1" t="s">
        <v>3330</v>
      </c>
      <c r="M488" s="1" t="s">
        <v>2043</v>
      </c>
      <c r="N488" s="1" t="s">
        <v>1989</v>
      </c>
      <c r="O488" s="3">
        <v>947</v>
      </c>
      <c r="P488">
        <v>2</v>
      </c>
      <c r="Q488" s="3">
        <v>1895</v>
      </c>
      <c r="R488" s="1" t="s">
        <v>1958</v>
      </c>
      <c r="S488" s="3">
        <v>106</v>
      </c>
      <c r="T488">
        <v>10</v>
      </c>
      <c r="U488" t="str">
        <f>IF(Ecommerce_Sales[[#This Row],[Delivery_Time_Days]]&gt;7,"Delay",IF(Ecommerce_Sales[[#This Row],[Delivery_Time_Days]] = 0,"No delivery",IF(Ecommerce_Sales[[#This Row],[Delivery_Time_Days]]&lt;=7,"On-time")))</f>
        <v>Delay</v>
      </c>
      <c r="V488" s="7">
        <f>Ecommerce_Sales[[#This Row],[Profit]]/Ecommerce_Sales[[#This Row],[Total_Price]]</f>
        <v>0.25013192612137203</v>
      </c>
      <c r="W488" s="3">
        <v>474</v>
      </c>
      <c r="X488" s="3"/>
    </row>
    <row r="489" spans="1:24" x14ac:dyDescent="0.25">
      <c r="A489" s="1" t="s">
        <v>3331</v>
      </c>
      <c r="B489" s="1" t="s">
        <v>531</v>
      </c>
      <c r="C489" s="1" t="s">
        <v>532</v>
      </c>
      <c r="D489" s="1" t="s">
        <v>2074</v>
      </c>
      <c r="E489" s="1" t="s">
        <v>1954</v>
      </c>
      <c r="F489" s="2">
        <v>45530</v>
      </c>
      <c r="G489" s="2">
        <v>45477</v>
      </c>
      <c r="H489" s="2" t="str">
        <f>TEXT(Ecommerce_Sales[[#This Row],[Order_Date]],"mmmm")</f>
        <v>July</v>
      </c>
      <c r="I489" s="2" t="str">
        <f>TEXT(Ecommerce_Sales[[#This Row],[Order_Date]],"yyyy")</f>
        <v>2024</v>
      </c>
      <c r="J489" s="2" t="str">
        <f>TEXT(Ecommerce_Sales[[#This Row],[Order_Date]],"mmmm")</f>
        <v>July</v>
      </c>
      <c r="K489" s="1" t="s">
        <v>1986</v>
      </c>
      <c r="L489" s="1" t="s">
        <v>3332</v>
      </c>
      <c r="M489" s="1" t="s">
        <v>2047</v>
      </c>
      <c r="N489" s="1" t="s">
        <v>1989</v>
      </c>
      <c r="O489" s="3">
        <v>1198</v>
      </c>
      <c r="P489">
        <v>1</v>
      </c>
      <c r="Q489" s="3">
        <v>1198</v>
      </c>
      <c r="R489" s="1" t="s">
        <v>1958</v>
      </c>
      <c r="S489" s="3">
        <v>78</v>
      </c>
      <c r="U489" t="str">
        <f>IF(Ecommerce_Sales[[#This Row],[Delivery_Time_Days]]&gt;7,"Delay",IF(Ecommerce_Sales[[#This Row],[Delivery_Time_Days]] = 0,"No delivery",IF(Ecommerce_Sales[[#This Row],[Delivery_Time_Days]]&lt;=7,"On-time")))</f>
        <v>No delivery</v>
      </c>
      <c r="V489" s="7">
        <f>Ecommerce_Sales[[#This Row],[Profit]]/Ecommerce_Sales[[#This Row],[Total_Price]]</f>
        <v>0.24958263772954925</v>
      </c>
      <c r="W489" s="3">
        <v>299</v>
      </c>
      <c r="X489" s="3"/>
    </row>
    <row r="490" spans="1:24" x14ac:dyDescent="0.25">
      <c r="A490" s="1" t="s">
        <v>3333</v>
      </c>
      <c r="B490" s="1" t="s">
        <v>635</v>
      </c>
      <c r="C490" s="1" t="s">
        <v>1430</v>
      </c>
      <c r="D490" s="1" t="s">
        <v>3334</v>
      </c>
      <c r="E490" s="1" t="s">
        <v>1961</v>
      </c>
      <c r="F490" s="2">
        <v>45383</v>
      </c>
      <c r="G490" s="2">
        <v>45463</v>
      </c>
      <c r="H490" s="2" t="str">
        <f>TEXT(Ecommerce_Sales[[#This Row],[Order_Date]],"mmmm")</f>
        <v>June</v>
      </c>
      <c r="I490" s="2" t="str">
        <f>TEXT(Ecommerce_Sales[[#This Row],[Order_Date]],"yyyy")</f>
        <v>2024</v>
      </c>
      <c r="J490" s="2" t="str">
        <f>TEXT(Ecommerce_Sales[[#This Row],[Order_Date]],"mmmm")</f>
        <v>June</v>
      </c>
      <c r="K490" s="1" t="s">
        <v>1947</v>
      </c>
      <c r="L490" s="1" t="s">
        <v>3335</v>
      </c>
      <c r="M490" s="1" t="s">
        <v>2065</v>
      </c>
      <c r="N490" s="1" t="s">
        <v>1978</v>
      </c>
      <c r="O490" s="3">
        <v>706</v>
      </c>
      <c r="P490">
        <v>2</v>
      </c>
      <c r="Q490" s="3">
        <v>1411</v>
      </c>
      <c r="R490" s="1" t="s">
        <v>1958</v>
      </c>
      <c r="S490" s="3">
        <v>95</v>
      </c>
      <c r="T490">
        <v>10</v>
      </c>
      <c r="U490" t="str">
        <f>IF(Ecommerce_Sales[[#This Row],[Delivery_Time_Days]]&gt;7,"Delay",IF(Ecommerce_Sales[[#This Row],[Delivery_Time_Days]] = 0,"No delivery",IF(Ecommerce_Sales[[#This Row],[Delivery_Time_Days]]&lt;=7,"On-time")))</f>
        <v>Delay</v>
      </c>
      <c r="V490" s="7">
        <f>Ecommerce_Sales[[#This Row],[Profit]]/Ecommerce_Sales[[#This Row],[Total_Price]]</f>
        <v>0.35010630758327427</v>
      </c>
      <c r="W490" s="3">
        <v>494</v>
      </c>
      <c r="X490" s="3"/>
    </row>
    <row r="491" spans="1:24" x14ac:dyDescent="0.25">
      <c r="A491" s="1" t="s">
        <v>3336</v>
      </c>
      <c r="B491" s="1" t="s">
        <v>1782</v>
      </c>
      <c r="C491" s="1" t="s">
        <v>1783</v>
      </c>
      <c r="D491" s="1" t="s">
        <v>3337</v>
      </c>
      <c r="E491" s="1" t="s">
        <v>1954</v>
      </c>
      <c r="F491" s="2">
        <v>45520</v>
      </c>
      <c r="G491" s="2">
        <v>45251</v>
      </c>
      <c r="H491" s="2" t="str">
        <f>TEXT(Ecommerce_Sales[[#This Row],[Order_Date]],"mmmm")</f>
        <v>November</v>
      </c>
      <c r="I491" s="2" t="str">
        <f>TEXT(Ecommerce_Sales[[#This Row],[Order_Date]],"yyyy")</f>
        <v>2023</v>
      </c>
      <c r="J491" s="2" t="str">
        <f>TEXT(Ecommerce_Sales[[#This Row],[Order_Date]],"mmmm")</f>
        <v>November</v>
      </c>
      <c r="K491" s="1" t="s">
        <v>1947</v>
      </c>
      <c r="L491" s="1" t="s">
        <v>3338</v>
      </c>
      <c r="M491" s="1" t="s">
        <v>1949</v>
      </c>
      <c r="N491" s="1" t="s">
        <v>1950</v>
      </c>
      <c r="O491" s="3">
        <v>985</v>
      </c>
      <c r="P491">
        <v>4</v>
      </c>
      <c r="Q491" s="3">
        <v>3940</v>
      </c>
      <c r="R491" s="1" t="s">
        <v>1951</v>
      </c>
      <c r="S491" s="3">
        <v>520</v>
      </c>
      <c r="T491">
        <v>10</v>
      </c>
      <c r="U491" t="str">
        <f>IF(Ecommerce_Sales[[#This Row],[Delivery_Time_Days]]&gt;7,"Delay",IF(Ecommerce_Sales[[#This Row],[Delivery_Time_Days]] = 0,"No delivery",IF(Ecommerce_Sales[[#This Row],[Delivery_Time_Days]]&lt;=7,"On-time")))</f>
        <v>Delay</v>
      </c>
      <c r="V491" s="7">
        <f>Ecommerce_Sales[[#This Row],[Profit]]/Ecommerce_Sales[[#This Row],[Total_Price]]</f>
        <v>0.4</v>
      </c>
      <c r="W491" s="3">
        <v>1576</v>
      </c>
      <c r="X491" s="3"/>
    </row>
    <row r="492" spans="1:24" x14ac:dyDescent="0.25">
      <c r="A492" s="1" t="s">
        <v>3339</v>
      </c>
      <c r="B492" s="1" t="s">
        <v>545</v>
      </c>
      <c r="C492" s="1" t="s">
        <v>799</v>
      </c>
      <c r="D492" s="1" t="s">
        <v>2175</v>
      </c>
      <c r="E492" s="1" t="s">
        <v>1981</v>
      </c>
      <c r="F492" s="2">
        <v>45643</v>
      </c>
      <c r="G492" s="2">
        <v>45521</v>
      </c>
      <c r="H492" s="2" t="str">
        <f>TEXT(Ecommerce_Sales[[#This Row],[Order_Date]],"mmmm")</f>
        <v>August</v>
      </c>
      <c r="I492" s="2" t="str">
        <f>TEXT(Ecommerce_Sales[[#This Row],[Order_Date]],"yyyy")</f>
        <v>2024</v>
      </c>
      <c r="J492" s="2" t="str">
        <f>TEXT(Ecommerce_Sales[[#This Row],[Order_Date]],"mmmm")</f>
        <v>August</v>
      </c>
      <c r="K492" s="1" t="s">
        <v>1986</v>
      </c>
      <c r="L492" s="1" t="s">
        <v>3340</v>
      </c>
      <c r="M492" s="1" t="s">
        <v>1972</v>
      </c>
      <c r="N492" s="1" t="s">
        <v>1973</v>
      </c>
      <c r="O492" s="3">
        <v>158</v>
      </c>
      <c r="P492">
        <v>2</v>
      </c>
      <c r="Q492" s="3">
        <v>317</v>
      </c>
      <c r="R492" s="1" t="s">
        <v>1958</v>
      </c>
      <c r="S492" s="3">
        <v>41</v>
      </c>
      <c r="U492" t="str">
        <f>IF(Ecommerce_Sales[[#This Row],[Delivery_Time_Days]]&gt;7,"Delay",IF(Ecommerce_Sales[[#This Row],[Delivery_Time_Days]] = 0,"No delivery",IF(Ecommerce_Sales[[#This Row],[Delivery_Time_Days]]&lt;=7,"On-time")))</f>
        <v>No delivery</v>
      </c>
      <c r="V492" s="7">
        <f>Ecommerce_Sales[[#This Row],[Profit]]/Ecommerce_Sales[[#This Row],[Total_Price]]</f>
        <v>0.29968454258675081</v>
      </c>
      <c r="W492" s="3">
        <v>95</v>
      </c>
      <c r="X492" s="3"/>
    </row>
    <row r="493" spans="1:24" x14ac:dyDescent="0.25">
      <c r="A493" s="1" t="s">
        <v>3341</v>
      </c>
      <c r="B493" s="1" t="s">
        <v>292</v>
      </c>
      <c r="C493" s="1" t="s">
        <v>293</v>
      </c>
      <c r="D493" s="1" t="s">
        <v>3342</v>
      </c>
      <c r="E493" s="1" t="s">
        <v>1954</v>
      </c>
      <c r="F493" s="2">
        <v>45009</v>
      </c>
      <c r="G493" s="2">
        <v>45403</v>
      </c>
      <c r="H493" s="2" t="str">
        <f>TEXT(Ecommerce_Sales[[#This Row],[Order_Date]],"mmmm")</f>
        <v>April</v>
      </c>
      <c r="I493" s="2" t="str">
        <f>TEXT(Ecommerce_Sales[[#This Row],[Order_Date]],"yyyy")</f>
        <v>2024</v>
      </c>
      <c r="J493" s="2" t="str">
        <f>TEXT(Ecommerce_Sales[[#This Row],[Order_Date]],"mmmm")</f>
        <v>April</v>
      </c>
      <c r="K493" s="1" t="s">
        <v>1947</v>
      </c>
      <c r="L493" s="1" t="s">
        <v>3343</v>
      </c>
      <c r="M493" s="1" t="s">
        <v>1949</v>
      </c>
      <c r="N493" s="1" t="s">
        <v>1950</v>
      </c>
      <c r="O493" s="3">
        <v>554</v>
      </c>
      <c r="P493">
        <v>3</v>
      </c>
      <c r="Q493" s="3">
        <v>1662</v>
      </c>
      <c r="R493" s="1" t="s">
        <v>2012</v>
      </c>
      <c r="S493" s="3">
        <v>157</v>
      </c>
      <c r="T493">
        <v>3</v>
      </c>
      <c r="U493" t="str">
        <f>IF(Ecommerce_Sales[[#This Row],[Delivery_Time_Days]]&gt;7,"Delay",IF(Ecommerce_Sales[[#This Row],[Delivery_Time_Days]] = 0,"No delivery",IF(Ecommerce_Sales[[#This Row],[Delivery_Time_Days]]&lt;=7,"On-time")))</f>
        <v>On-time</v>
      </c>
      <c r="V493" s="7">
        <f>Ecommerce_Sales[[#This Row],[Profit]]/Ecommerce_Sales[[#This Row],[Total_Price]]</f>
        <v>0.40012033694344162</v>
      </c>
      <c r="W493" s="3">
        <v>665</v>
      </c>
      <c r="X493" s="3"/>
    </row>
    <row r="494" spans="1:24" x14ac:dyDescent="0.25">
      <c r="A494" s="1" t="s">
        <v>3344</v>
      </c>
      <c r="B494" s="1" t="s">
        <v>561</v>
      </c>
      <c r="C494" s="1" t="s">
        <v>562</v>
      </c>
      <c r="D494" s="1" t="s">
        <v>3345</v>
      </c>
      <c r="E494" s="1" t="s">
        <v>1954</v>
      </c>
      <c r="F494" s="2">
        <v>45031</v>
      </c>
      <c r="G494" s="2">
        <v>44970</v>
      </c>
      <c r="H494" s="2" t="str">
        <f>TEXT(Ecommerce_Sales[[#This Row],[Order_Date]],"mmmm")</f>
        <v>February</v>
      </c>
      <c r="I494" s="2" t="str">
        <f>TEXT(Ecommerce_Sales[[#This Row],[Order_Date]],"yyyy")</f>
        <v>2023</v>
      </c>
      <c r="J494" s="2" t="str">
        <f>TEXT(Ecommerce_Sales[[#This Row],[Order_Date]],"mmmm")</f>
        <v>February</v>
      </c>
      <c r="K494" s="1" t="s">
        <v>1947</v>
      </c>
      <c r="L494" s="1" t="s">
        <v>3346</v>
      </c>
      <c r="M494" s="1" t="s">
        <v>1949</v>
      </c>
      <c r="N494" s="1" t="s">
        <v>1950</v>
      </c>
      <c r="O494" s="3">
        <v>416</v>
      </c>
      <c r="P494">
        <v>3</v>
      </c>
      <c r="Q494" s="3">
        <v>1248</v>
      </c>
      <c r="R494" s="1" t="s">
        <v>2008</v>
      </c>
      <c r="S494" s="3">
        <v>91</v>
      </c>
      <c r="T494">
        <v>6</v>
      </c>
      <c r="U494" t="str">
        <f>IF(Ecommerce_Sales[[#This Row],[Delivery_Time_Days]]&gt;7,"Delay",IF(Ecommerce_Sales[[#This Row],[Delivery_Time_Days]] = 0,"No delivery",IF(Ecommerce_Sales[[#This Row],[Delivery_Time_Days]]&lt;=7,"On-time")))</f>
        <v>On-time</v>
      </c>
      <c r="V494" s="7">
        <f>Ecommerce_Sales[[#This Row],[Profit]]/Ecommerce_Sales[[#This Row],[Total_Price]]</f>
        <v>0.39983974358974361</v>
      </c>
      <c r="W494" s="3">
        <v>499</v>
      </c>
      <c r="X494" s="3"/>
    </row>
    <row r="495" spans="1:24" x14ac:dyDescent="0.25">
      <c r="A495" s="1" t="s">
        <v>3347</v>
      </c>
      <c r="B495" s="1" t="s">
        <v>232</v>
      </c>
      <c r="C495" s="1" t="s">
        <v>233</v>
      </c>
      <c r="D495" s="1" t="s">
        <v>2138</v>
      </c>
      <c r="E495" s="1" t="s">
        <v>1946</v>
      </c>
      <c r="F495" s="2">
        <v>45120</v>
      </c>
      <c r="G495" s="2">
        <v>45245</v>
      </c>
      <c r="H495" s="2" t="str">
        <f>TEXT(Ecommerce_Sales[[#This Row],[Order_Date]],"mmmm")</f>
        <v>November</v>
      </c>
      <c r="I495" s="2" t="str">
        <f>TEXT(Ecommerce_Sales[[#This Row],[Order_Date]],"yyyy")</f>
        <v>2023</v>
      </c>
      <c r="J495" s="2" t="str">
        <f>TEXT(Ecommerce_Sales[[#This Row],[Order_Date]],"mmmm")</f>
        <v>November</v>
      </c>
      <c r="K495" s="1" t="s">
        <v>1947</v>
      </c>
      <c r="L495" s="1" t="s">
        <v>3348</v>
      </c>
      <c r="M495" s="1" t="s">
        <v>2007</v>
      </c>
      <c r="N495" s="1" t="s">
        <v>1973</v>
      </c>
      <c r="O495" s="3">
        <v>650</v>
      </c>
      <c r="P495">
        <v>3</v>
      </c>
      <c r="Q495" s="3">
        <v>1951</v>
      </c>
      <c r="R495" s="1" t="s">
        <v>1958</v>
      </c>
      <c r="S495" s="3">
        <v>286</v>
      </c>
      <c r="T495">
        <v>8</v>
      </c>
      <c r="U495" t="str">
        <f>IF(Ecommerce_Sales[[#This Row],[Delivery_Time_Days]]&gt;7,"Delay",IF(Ecommerce_Sales[[#This Row],[Delivery_Time_Days]] = 0,"No delivery",IF(Ecommerce_Sales[[#This Row],[Delivery_Time_Days]]&lt;=7,"On-time")))</f>
        <v>Delay</v>
      </c>
      <c r="V495" s="7">
        <f>Ecommerce_Sales[[#This Row],[Profit]]/Ecommerce_Sales[[#This Row],[Total_Price]]</f>
        <v>0.29984623270117888</v>
      </c>
      <c r="W495" s="3">
        <v>585</v>
      </c>
      <c r="X495" s="3"/>
    </row>
    <row r="496" spans="1:24" x14ac:dyDescent="0.25">
      <c r="A496" s="1" t="s">
        <v>3349</v>
      </c>
      <c r="B496" s="1" t="s">
        <v>939</v>
      </c>
      <c r="C496" s="1" t="s">
        <v>1310</v>
      </c>
      <c r="D496" s="1" t="s">
        <v>3350</v>
      </c>
      <c r="E496" s="1" t="s">
        <v>1961</v>
      </c>
      <c r="F496" s="2">
        <v>45624</v>
      </c>
      <c r="G496" s="2">
        <v>45432</v>
      </c>
      <c r="H496" s="2" t="str">
        <f>TEXT(Ecommerce_Sales[[#This Row],[Order_Date]],"mmmm")</f>
        <v>May</v>
      </c>
      <c r="I496" s="2" t="str">
        <f>TEXT(Ecommerce_Sales[[#This Row],[Order_Date]],"yyyy")</f>
        <v>2024</v>
      </c>
      <c r="J496" s="2" t="str">
        <f>TEXT(Ecommerce_Sales[[#This Row],[Order_Date]],"mmmm")</f>
        <v>May</v>
      </c>
      <c r="K496" s="1" t="s">
        <v>1947</v>
      </c>
      <c r="L496" s="1" t="s">
        <v>3351</v>
      </c>
      <c r="M496" s="1" t="s">
        <v>1983</v>
      </c>
      <c r="N496" s="1" t="s">
        <v>1950</v>
      </c>
      <c r="O496" s="3">
        <v>1033</v>
      </c>
      <c r="P496">
        <v>5</v>
      </c>
      <c r="Q496" s="3">
        <v>5166</v>
      </c>
      <c r="R496" s="1" t="s">
        <v>1958</v>
      </c>
      <c r="S496" s="3">
        <v>624</v>
      </c>
      <c r="T496">
        <v>3</v>
      </c>
      <c r="U496" t="str">
        <f>IF(Ecommerce_Sales[[#This Row],[Delivery_Time_Days]]&gt;7,"Delay",IF(Ecommerce_Sales[[#This Row],[Delivery_Time_Days]] = 0,"No delivery",IF(Ecommerce_Sales[[#This Row],[Delivery_Time_Days]]&lt;=7,"On-time")))</f>
        <v>On-time</v>
      </c>
      <c r="V496" s="7">
        <f>Ecommerce_Sales[[#This Row],[Profit]]/Ecommerce_Sales[[#This Row],[Total_Price]]</f>
        <v>0.399922570654278</v>
      </c>
      <c r="W496" s="3">
        <v>2066</v>
      </c>
      <c r="X496" s="3"/>
    </row>
    <row r="497" spans="1:24" x14ac:dyDescent="0.25">
      <c r="A497" s="1" t="s">
        <v>3352</v>
      </c>
      <c r="B497" s="1" t="s">
        <v>26</v>
      </c>
      <c r="C497" s="1" t="s">
        <v>27</v>
      </c>
      <c r="D497" s="1" t="s">
        <v>3353</v>
      </c>
      <c r="E497" s="1" t="s">
        <v>1966</v>
      </c>
      <c r="F497" s="2">
        <v>44953</v>
      </c>
      <c r="G497" s="2">
        <v>45637</v>
      </c>
      <c r="H497" s="2" t="str">
        <f>TEXT(Ecommerce_Sales[[#This Row],[Order_Date]],"mmmm")</f>
        <v>December</v>
      </c>
      <c r="I497" s="2" t="str">
        <f>TEXT(Ecommerce_Sales[[#This Row],[Order_Date]],"yyyy")</f>
        <v>2024</v>
      </c>
      <c r="J497" s="2" t="str">
        <f>TEXT(Ecommerce_Sales[[#This Row],[Order_Date]],"mmmm")</f>
        <v>December</v>
      </c>
      <c r="K497" s="1" t="s">
        <v>1947</v>
      </c>
      <c r="L497" s="1" t="s">
        <v>3354</v>
      </c>
      <c r="M497" s="1" t="s">
        <v>1977</v>
      </c>
      <c r="N497" s="1" t="s">
        <v>1978</v>
      </c>
      <c r="O497" s="3">
        <v>219</v>
      </c>
      <c r="P497">
        <v>6</v>
      </c>
      <c r="Q497" s="3">
        <v>1315</v>
      </c>
      <c r="R497" s="1" t="s">
        <v>1958</v>
      </c>
      <c r="S497" s="3">
        <v>180</v>
      </c>
      <c r="T497">
        <v>3</v>
      </c>
      <c r="U497" t="str">
        <f>IF(Ecommerce_Sales[[#This Row],[Delivery_Time_Days]]&gt;7,"Delay",IF(Ecommerce_Sales[[#This Row],[Delivery_Time_Days]] = 0,"No delivery",IF(Ecommerce_Sales[[#This Row],[Delivery_Time_Days]]&lt;=7,"On-time")))</f>
        <v>On-time</v>
      </c>
      <c r="V497" s="7">
        <f>Ecommerce_Sales[[#This Row],[Profit]]/Ecommerce_Sales[[#This Row],[Total_Price]]</f>
        <v>0.34980988593155893</v>
      </c>
      <c r="W497" s="3">
        <v>460</v>
      </c>
      <c r="X497" s="3"/>
    </row>
    <row r="498" spans="1:24" x14ac:dyDescent="0.25">
      <c r="A498" s="1" t="s">
        <v>3355</v>
      </c>
      <c r="B498" s="1" t="s">
        <v>1412</v>
      </c>
      <c r="C498" s="1" t="s">
        <v>1413</v>
      </c>
      <c r="D498" s="1" t="s">
        <v>3299</v>
      </c>
      <c r="E498" s="1" t="s">
        <v>1961</v>
      </c>
      <c r="F498" s="2">
        <v>45351</v>
      </c>
      <c r="G498" s="2">
        <v>45163</v>
      </c>
      <c r="H498" s="2" t="str">
        <f>TEXT(Ecommerce_Sales[[#This Row],[Order_Date]],"mmmm")</f>
        <v>August</v>
      </c>
      <c r="I498" s="2" t="str">
        <f>TEXT(Ecommerce_Sales[[#This Row],[Order_Date]],"yyyy")</f>
        <v>2023</v>
      </c>
      <c r="J498" s="2" t="str">
        <f>TEXT(Ecommerce_Sales[[#This Row],[Order_Date]],"mmmm")</f>
        <v>August</v>
      </c>
      <c r="K498" s="1" t="s">
        <v>1947</v>
      </c>
      <c r="L498" s="1" t="s">
        <v>3356</v>
      </c>
      <c r="M498" s="1" t="s">
        <v>2079</v>
      </c>
      <c r="N498" s="1" t="s">
        <v>1973</v>
      </c>
      <c r="O498" s="3">
        <v>728</v>
      </c>
      <c r="P498">
        <v>3</v>
      </c>
      <c r="Q498" s="3">
        <v>2183</v>
      </c>
      <c r="R498" s="1" t="s">
        <v>1951</v>
      </c>
      <c r="S498" s="3">
        <v>240</v>
      </c>
      <c r="T498">
        <v>4</v>
      </c>
      <c r="U498" t="str">
        <f>IF(Ecommerce_Sales[[#This Row],[Delivery_Time_Days]]&gt;7,"Delay",IF(Ecommerce_Sales[[#This Row],[Delivery_Time_Days]] = 0,"No delivery",IF(Ecommerce_Sales[[#This Row],[Delivery_Time_Days]]&lt;=7,"On-time")))</f>
        <v>On-time</v>
      </c>
      <c r="V498" s="7">
        <f>Ecommerce_Sales[[#This Row],[Profit]]/Ecommerce_Sales[[#This Row],[Total_Price]]</f>
        <v>0.30004580852038482</v>
      </c>
      <c r="W498" s="3">
        <v>655</v>
      </c>
      <c r="X498" s="3"/>
    </row>
    <row r="499" spans="1:24" x14ac:dyDescent="0.25">
      <c r="A499" s="1" t="s">
        <v>3357</v>
      </c>
      <c r="B499" s="1" t="s">
        <v>1221</v>
      </c>
      <c r="C499" s="1" t="s">
        <v>1222</v>
      </c>
      <c r="D499" s="1" t="s">
        <v>2541</v>
      </c>
      <c r="E499" s="1" t="s">
        <v>2005</v>
      </c>
      <c r="F499" s="2">
        <v>45382</v>
      </c>
      <c r="G499" s="2">
        <v>45356</v>
      </c>
      <c r="H499" s="2" t="str">
        <f>TEXT(Ecommerce_Sales[[#This Row],[Order_Date]],"mmmm")</f>
        <v>March</v>
      </c>
      <c r="I499" s="2" t="str">
        <f>TEXT(Ecommerce_Sales[[#This Row],[Order_Date]],"yyyy")</f>
        <v>2024</v>
      </c>
      <c r="J499" s="2" t="str">
        <f>TEXT(Ecommerce_Sales[[#This Row],[Order_Date]],"mmmm")</f>
        <v>March</v>
      </c>
      <c r="K499" s="1" t="s">
        <v>1947</v>
      </c>
      <c r="L499" s="1" t="s">
        <v>3358</v>
      </c>
      <c r="M499" s="1" t="s">
        <v>2058</v>
      </c>
      <c r="N499" s="1" t="s">
        <v>1950</v>
      </c>
      <c r="O499" s="3">
        <v>461</v>
      </c>
      <c r="P499">
        <v>2</v>
      </c>
      <c r="Q499" s="3">
        <v>921</v>
      </c>
      <c r="R499" s="1" t="s">
        <v>1958</v>
      </c>
      <c r="S499" s="3">
        <v>122</v>
      </c>
      <c r="T499">
        <v>9</v>
      </c>
      <c r="U499" t="str">
        <f>IF(Ecommerce_Sales[[#This Row],[Delivery_Time_Days]]&gt;7,"Delay",IF(Ecommerce_Sales[[#This Row],[Delivery_Time_Days]] = 0,"No delivery",IF(Ecommerce_Sales[[#This Row],[Delivery_Time_Days]]&lt;=7,"On-time")))</f>
        <v>Delay</v>
      </c>
      <c r="V499" s="7">
        <f>Ecommerce_Sales[[#This Row],[Profit]]/Ecommerce_Sales[[#This Row],[Total_Price]]</f>
        <v>0.39956568946796961</v>
      </c>
      <c r="W499" s="3">
        <v>368</v>
      </c>
      <c r="X499" s="3"/>
    </row>
    <row r="500" spans="1:24" x14ac:dyDescent="0.25">
      <c r="A500" s="1" t="s">
        <v>3359</v>
      </c>
      <c r="B500" s="1" t="s">
        <v>810</v>
      </c>
      <c r="C500" s="1" t="s">
        <v>811</v>
      </c>
      <c r="D500" s="1" t="s">
        <v>2261</v>
      </c>
      <c r="E500" s="1" t="s">
        <v>1981</v>
      </c>
      <c r="F500" s="2">
        <v>45228</v>
      </c>
      <c r="G500" s="2">
        <v>45192</v>
      </c>
      <c r="H500" s="2" t="str">
        <f>TEXT(Ecommerce_Sales[[#This Row],[Order_Date]],"mmmm")</f>
        <v>September</v>
      </c>
      <c r="I500" s="2" t="str">
        <f>TEXT(Ecommerce_Sales[[#This Row],[Order_Date]],"yyyy")</f>
        <v>2023</v>
      </c>
      <c r="J500" s="2" t="str">
        <f>TEXT(Ecommerce_Sales[[#This Row],[Order_Date]],"mmmm")</f>
        <v>September</v>
      </c>
      <c r="K500" s="1" t="s">
        <v>1947</v>
      </c>
      <c r="L500" s="1" t="s">
        <v>3360</v>
      </c>
      <c r="M500" s="1" t="s">
        <v>2002</v>
      </c>
      <c r="N500" s="1" t="s">
        <v>1989</v>
      </c>
      <c r="O500" s="3">
        <v>800</v>
      </c>
      <c r="P500">
        <v>5</v>
      </c>
      <c r="Q500" s="3">
        <v>3998</v>
      </c>
      <c r="R500" s="1" t="s">
        <v>2008</v>
      </c>
      <c r="S500" s="3">
        <v>424</v>
      </c>
      <c r="T500">
        <v>5</v>
      </c>
      <c r="U500" t="str">
        <f>IF(Ecommerce_Sales[[#This Row],[Delivery_Time_Days]]&gt;7,"Delay",IF(Ecommerce_Sales[[#This Row],[Delivery_Time_Days]] = 0,"No delivery",IF(Ecommerce_Sales[[#This Row],[Delivery_Time_Days]]&lt;=7,"On-time")))</f>
        <v>On-time</v>
      </c>
      <c r="V500" s="7">
        <f>Ecommerce_Sales[[#This Row],[Profit]]/Ecommerce_Sales[[#This Row],[Total_Price]]</f>
        <v>0.25012506253126565</v>
      </c>
      <c r="W500" s="3">
        <v>1000</v>
      </c>
      <c r="X500" s="3"/>
    </row>
    <row r="501" spans="1:24" x14ac:dyDescent="0.25">
      <c r="A501" s="1" t="s">
        <v>3361</v>
      </c>
      <c r="B501" s="1" t="s">
        <v>1650</v>
      </c>
      <c r="C501" s="1" t="s">
        <v>1651</v>
      </c>
      <c r="D501" s="1" t="s">
        <v>2192</v>
      </c>
      <c r="E501" s="1" t="s">
        <v>1961</v>
      </c>
      <c r="F501" s="2">
        <v>45393</v>
      </c>
      <c r="G501" s="2">
        <v>45122</v>
      </c>
      <c r="H501" s="2" t="str">
        <f>TEXT(Ecommerce_Sales[[#This Row],[Order_Date]],"mmmm")</f>
        <v>July</v>
      </c>
      <c r="I501" s="2" t="str">
        <f>TEXT(Ecommerce_Sales[[#This Row],[Order_Date]],"yyyy")</f>
        <v>2023</v>
      </c>
      <c r="J501" s="2" t="str">
        <f>TEXT(Ecommerce_Sales[[#This Row],[Order_Date]],"mmmm")</f>
        <v>July</v>
      </c>
      <c r="K501" s="1" t="s">
        <v>1947</v>
      </c>
      <c r="L501" s="1" t="s">
        <v>3362</v>
      </c>
      <c r="M501" s="1" t="s">
        <v>1988</v>
      </c>
      <c r="N501" s="1" t="s">
        <v>1989</v>
      </c>
      <c r="O501" s="3">
        <v>264</v>
      </c>
      <c r="P501">
        <v>2</v>
      </c>
      <c r="Q501" s="3">
        <v>529</v>
      </c>
      <c r="R501" s="1" t="s">
        <v>1958</v>
      </c>
      <c r="S501" s="3">
        <v>77</v>
      </c>
      <c r="T501">
        <v>2</v>
      </c>
      <c r="U501" t="str">
        <f>IF(Ecommerce_Sales[[#This Row],[Delivery_Time_Days]]&gt;7,"Delay",IF(Ecommerce_Sales[[#This Row],[Delivery_Time_Days]] = 0,"No delivery",IF(Ecommerce_Sales[[#This Row],[Delivery_Time_Days]]&lt;=7,"On-time")))</f>
        <v>On-time</v>
      </c>
      <c r="V501" s="7">
        <f>Ecommerce_Sales[[#This Row],[Profit]]/Ecommerce_Sales[[#This Row],[Total_Price]]</f>
        <v>0.2495274102079395</v>
      </c>
      <c r="W501" s="3">
        <v>132</v>
      </c>
      <c r="X501" s="3"/>
    </row>
    <row r="502" spans="1:24" x14ac:dyDescent="0.25">
      <c r="A502" s="1" t="s">
        <v>3363</v>
      </c>
      <c r="B502" s="1" t="s">
        <v>194</v>
      </c>
      <c r="C502" s="1" t="s">
        <v>195</v>
      </c>
      <c r="D502" s="1" t="s">
        <v>3364</v>
      </c>
      <c r="E502" s="1" t="s">
        <v>1954</v>
      </c>
      <c r="F502" s="2">
        <v>45040</v>
      </c>
      <c r="G502" s="2">
        <v>45649</v>
      </c>
      <c r="H502" s="2" t="str">
        <f>TEXT(Ecommerce_Sales[[#This Row],[Order_Date]],"mmmm")</f>
        <v>December</v>
      </c>
      <c r="I502" s="2" t="str">
        <f>TEXT(Ecommerce_Sales[[#This Row],[Order_Date]],"yyyy")</f>
        <v>2024</v>
      </c>
      <c r="J502" s="2" t="str">
        <f>TEXT(Ecommerce_Sales[[#This Row],[Order_Date]],"mmmm")</f>
        <v>December</v>
      </c>
      <c r="K502" s="1" t="s">
        <v>1947</v>
      </c>
      <c r="L502" s="1" t="s">
        <v>3365</v>
      </c>
      <c r="M502" s="1" t="s">
        <v>2104</v>
      </c>
      <c r="N502" s="1" t="s">
        <v>1978</v>
      </c>
      <c r="O502" s="3">
        <v>492</v>
      </c>
      <c r="P502">
        <v>8</v>
      </c>
      <c r="Q502" s="3">
        <v>3935</v>
      </c>
      <c r="R502" s="1" t="s">
        <v>2012</v>
      </c>
      <c r="S502" s="3">
        <v>355</v>
      </c>
      <c r="T502">
        <v>4</v>
      </c>
      <c r="U502" t="str">
        <f>IF(Ecommerce_Sales[[#This Row],[Delivery_Time_Days]]&gt;7,"Delay",IF(Ecommerce_Sales[[#This Row],[Delivery_Time_Days]] = 0,"No delivery",IF(Ecommerce_Sales[[#This Row],[Delivery_Time_Days]]&lt;=7,"On-time")))</f>
        <v>On-time</v>
      </c>
      <c r="V502" s="7">
        <f>Ecommerce_Sales[[#This Row],[Profit]]/Ecommerce_Sales[[#This Row],[Total_Price]]</f>
        <v>0.34993646759847524</v>
      </c>
      <c r="W502" s="3">
        <v>1377</v>
      </c>
      <c r="X502" s="3"/>
    </row>
    <row r="503" spans="1:24" x14ac:dyDescent="0.25">
      <c r="A503" s="1" t="s">
        <v>3366</v>
      </c>
      <c r="B503" s="1" t="s">
        <v>806</v>
      </c>
      <c r="C503" s="1" t="s">
        <v>807</v>
      </c>
      <c r="D503" s="1" t="s">
        <v>3367</v>
      </c>
      <c r="E503" s="1" t="s">
        <v>2005</v>
      </c>
      <c r="F503" s="2">
        <v>45040</v>
      </c>
      <c r="G503" s="2">
        <v>45372</v>
      </c>
      <c r="H503" s="2" t="str">
        <f>TEXT(Ecommerce_Sales[[#This Row],[Order_Date]],"mmmm")</f>
        <v>March</v>
      </c>
      <c r="I503" s="2" t="str">
        <f>TEXT(Ecommerce_Sales[[#This Row],[Order_Date]],"yyyy")</f>
        <v>2024</v>
      </c>
      <c r="J503" s="2" t="str">
        <f>TEXT(Ecommerce_Sales[[#This Row],[Order_Date]],"mmmm")</f>
        <v>March</v>
      </c>
      <c r="K503" s="1" t="s">
        <v>1986</v>
      </c>
      <c r="L503" s="1" t="s">
        <v>3368</v>
      </c>
      <c r="M503" s="1" t="s">
        <v>1963</v>
      </c>
      <c r="N503" s="1" t="s">
        <v>1957</v>
      </c>
      <c r="O503" s="3">
        <v>769</v>
      </c>
      <c r="P503">
        <v>1</v>
      </c>
      <c r="Q503" s="3">
        <v>769</v>
      </c>
      <c r="R503" s="1" t="s">
        <v>2008</v>
      </c>
      <c r="S503" s="3">
        <v>78</v>
      </c>
      <c r="U503" t="str">
        <f>IF(Ecommerce_Sales[[#This Row],[Delivery_Time_Days]]&gt;7,"Delay",IF(Ecommerce_Sales[[#This Row],[Delivery_Time_Days]] = 0,"No delivery",IF(Ecommerce_Sales[[#This Row],[Delivery_Time_Days]]&lt;=7,"On-time")))</f>
        <v>No delivery</v>
      </c>
      <c r="V503" s="7">
        <f>Ecommerce_Sales[[#This Row],[Profit]]/Ecommerce_Sales[[#This Row],[Total_Price]]</f>
        <v>0.14954486345903772</v>
      </c>
      <c r="W503" s="3">
        <v>115</v>
      </c>
      <c r="X503" s="3"/>
    </row>
    <row r="504" spans="1:24" x14ac:dyDescent="0.25">
      <c r="A504" s="1" t="s">
        <v>3369</v>
      </c>
      <c r="B504" s="1" t="s">
        <v>112</v>
      </c>
      <c r="C504" s="1" t="s">
        <v>113</v>
      </c>
      <c r="D504" s="1" t="s">
        <v>2172</v>
      </c>
      <c r="E504" s="1" t="s">
        <v>1961</v>
      </c>
      <c r="F504" s="2">
        <v>45386</v>
      </c>
      <c r="G504" s="2">
        <v>45001</v>
      </c>
      <c r="H504" s="2" t="str">
        <f>TEXT(Ecommerce_Sales[[#This Row],[Order_Date]],"mmmm")</f>
        <v>March</v>
      </c>
      <c r="I504" s="2" t="str">
        <f>TEXT(Ecommerce_Sales[[#This Row],[Order_Date]],"yyyy")</f>
        <v>2023</v>
      </c>
      <c r="J504" s="2" t="str">
        <f>TEXT(Ecommerce_Sales[[#This Row],[Order_Date]],"mmmm")</f>
        <v>March</v>
      </c>
      <c r="K504" s="1" t="s">
        <v>1947</v>
      </c>
      <c r="L504" s="1" t="s">
        <v>3370</v>
      </c>
      <c r="M504" s="1" t="s">
        <v>2104</v>
      </c>
      <c r="N504" s="1" t="s">
        <v>1978</v>
      </c>
      <c r="O504" s="3">
        <v>13</v>
      </c>
      <c r="P504">
        <v>4</v>
      </c>
      <c r="Q504" s="3">
        <v>50</v>
      </c>
      <c r="R504" s="1" t="s">
        <v>1951</v>
      </c>
      <c r="S504" s="3">
        <v>6</v>
      </c>
      <c r="T504">
        <v>6</v>
      </c>
      <c r="U504" t="str">
        <f>IF(Ecommerce_Sales[[#This Row],[Delivery_Time_Days]]&gt;7,"Delay",IF(Ecommerce_Sales[[#This Row],[Delivery_Time_Days]] = 0,"No delivery",IF(Ecommerce_Sales[[#This Row],[Delivery_Time_Days]]&lt;=7,"On-time")))</f>
        <v>On-time</v>
      </c>
      <c r="V504" s="7">
        <f>Ecommerce_Sales[[#This Row],[Profit]]/Ecommerce_Sales[[#This Row],[Total_Price]]</f>
        <v>0.36</v>
      </c>
      <c r="W504" s="3">
        <v>18</v>
      </c>
      <c r="X504" s="3"/>
    </row>
    <row r="505" spans="1:24" x14ac:dyDescent="0.25">
      <c r="A505" s="1" t="s">
        <v>3371</v>
      </c>
      <c r="B505" s="1" t="s">
        <v>1694</v>
      </c>
      <c r="C505" s="1" t="s">
        <v>1695</v>
      </c>
      <c r="D505" s="1" t="s">
        <v>3372</v>
      </c>
      <c r="E505" s="1" t="s">
        <v>1961</v>
      </c>
      <c r="F505" s="2">
        <v>45003</v>
      </c>
      <c r="G505" s="2">
        <v>45207</v>
      </c>
      <c r="H505" s="2" t="str">
        <f>TEXT(Ecommerce_Sales[[#This Row],[Order_Date]],"mmmm")</f>
        <v>October</v>
      </c>
      <c r="I505" s="2" t="str">
        <f>TEXT(Ecommerce_Sales[[#This Row],[Order_Date]],"yyyy")</f>
        <v>2023</v>
      </c>
      <c r="J505" s="2" t="str">
        <f>TEXT(Ecommerce_Sales[[#This Row],[Order_Date]],"mmmm")</f>
        <v>October</v>
      </c>
      <c r="K505" s="1" t="s">
        <v>1947</v>
      </c>
      <c r="L505" s="1" t="s">
        <v>3373</v>
      </c>
      <c r="M505" s="1" t="s">
        <v>1998</v>
      </c>
      <c r="N505" s="1" t="s">
        <v>1973</v>
      </c>
      <c r="O505" s="3">
        <v>183</v>
      </c>
      <c r="P505">
        <v>6</v>
      </c>
      <c r="Q505" s="3">
        <v>1095</v>
      </c>
      <c r="R505" s="1" t="s">
        <v>1958</v>
      </c>
      <c r="S505" s="3">
        <v>96</v>
      </c>
      <c r="T505">
        <v>9</v>
      </c>
      <c r="U505" t="str">
        <f>IF(Ecommerce_Sales[[#This Row],[Delivery_Time_Days]]&gt;7,"Delay",IF(Ecommerce_Sales[[#This Row],[Delivery_Time_Days]] = 0,"No delivery",IF(Ecommerce_Sales[[#This Row],[Delivery_Time_Days]]&lt;=7,"On-time")))</f>
        <v>Delay</v>
      </c>
      <c r="V505" s="7">
        <f>Ecommerce_Sales[[#This Row],[Profit]]/Ecommerce_Sales[[#This Row],[Total_Price]]</f>
        <v>0.30045662100456622</v>
      </c>
      <c r="W505" s="3">
        <v>329</v>
      </c>
      <c r="X505" s="3"/>
    </row>
    <row r="506" spans="1:24" x14ac:dyDescent="0.25">
      <c r="A506" s="1" t="s">
        <v>3374</v>
      </c>
      <c r="B506" s="1" t="s">
        <v>840</v>
      </c>
      <c r="C506" s="1" t="s">
        <v>841</v>
      </c>
      <c r="D506" s="1" t="s">
        <v>2231</v>
      </c>
      <c r="E506" s="1" t="s">
        <v>1981</v>
      </c>
      <c r="F506" s="2">
        <v>44935</v>
      </c>
      <c r="G506" s="2">
        <v>44968</v>
      </c>
      <c r="H506" s="2" t="str">
        <f>TEXT(Ecommerce_Sales[[#This Row],[Order_Date]],"mmmm")</f>
        <v>February</v>
      </c>
      <c r="I506" s="2" t="str">
        <f>TEXT(Ecommerce_Sales[[#This Row],[Order_Date]],"yyyy")</f>
        <v>2023</v>
      </c>
      <c r="J506" s="2" t="str">
        <f>TEXT(Ecommerce_Sales[[#This Row],[Order_Date]],"mmmm")</f>
        <v>February</v>
      </c>
      <c r="K506" s="1" t="s">
        <v>1947</v>
      </c>
      <c r="L506" s="1" t="s">
        <v>3375</v>
      </c>
      <c r="M506" s="1" t="s">
        <v>2104</v>
      </c>
      <c r="N506" s="1" t="s">
        <v>1978</v>
      </c>
      <c r="O506" s="3">
        <v>14</v>
      </c>
      <c r="P506">
        <v>1</v>
      </c>
      <c r="Q506" s="3">
        <v>14</v>
      </c>
      <c r="R506" s="1" t="s">
        <v>1958</v>
      </c>
      <c r="S506" s="3">
        <v>1</v>
      </c>
      <c r="T506">
        <v>10</v>
      </c>
      <c r="U506" t="str">
        <f>IF(Ecommerce_Sales[[#This Row],[Delivery_Time_Days]]&gt;7,"Delay",IF(Ecommerce_Sales[[#This Row],[Delivery_Time_Days]] = 0,"No delivery",IF(Ecommerce_Sales[[#This Row],[Delivery_Time_Days]]&lt;=7,"On-time")))</f>
        <v>Delay</v>
      </c>
      <c r="V506" s="7">
        <f>Ecommerce_Sales[[#This Row],[Profit]]/Ecommerce_Sales[[#This Row],[Total_Price]]</f>
        <v>0.35714285714285715</v>
      </c>
      <c r="W506" s="3">
        <v>5</v>
      </c>
      <c r="X506" s="3"/>
    </row>
    <row r="507" spans="1:24" x14ac:dyDescent="0.25">
      <c r="A507" s="1" t="s">
        <v>3376</v>
      </c>
      <c r="B507" s="1" t="s">
        <v>674</v>
      </c>
      <c r="C507" s="1" t="s">
        <v>675</v>
      </c>
      <c r="D507" s="1" t="s">
        <v>3377</v>
      </c>
      <c r="E507" s="1" t="s">
        <v>1966</v>
      </c>
      <c r="F507" s="2">
        <v>45615</v>
      </c>
      <c r="G507" s="2">
        <v>45497</v>
      </c>
      <c r="H507" s="2" t="str">
        <f>TEXT(Ecommerce_Sales[[#This Row],[Order_Date]],"mmmm")</f>
        <v>July</v>
      </c>
      <c r="I507" s="2" t="str">
        <f>TEXT(Ecommerce_Sales[[#This Row],[Order_Date]],"yyyy")</f>
        <v>2024</v>
      </c>
      <c r="J507" s="2" t="str">
        <f>TEXT(Ecommerce_Sales[[#This Row],[Order_Date]],"mmmm")</f>
        <v>July</v>
      </c>
      <c r="K507" s="1" t="s">
        <v>1947</v>
      </c>
      <c r="L507" s="1" t="s">
        <v>3378</v>
      </c>
      <c r="M507" s="1" t="s">
        <v>1956</v>
      </c>
      <c r="N507" s="1" t="s">
        <v>1957</v>
      </c>
      <c r="O507" s="3">
        <v>919</v>
      </c>
      <c r="P507">
        <v>1</v>
      </c>
      <c r="Q507" s="3">
        <v>919</v>
      </c>
      <c r="R507" s="1" t="s">
        <v>1958</v>
      </c>
      <c r="S507" s="3">
        <v>94</v>
      </c>
      <c r="T507">
        <v>4</v>
      </c>
      <c r="U507" t="str">
        <f>IF(Ecommerce_Sales[[#This Row],[Delivery_Time_Days]]&gt;7,"Delay",IF(Ecommerce_Sales[[#This Row],[Delivery_Time_Days]] = 0,"No delivery",IF(Ecommerce_Sales[[#This Row],[Delivery_Time_Days]]&lt;=7,"On-time")))</f>
        <v>On-time</v>
      </c>
      <c r="V507" s="7">
        <f>Ecommerce_Sales[[#This Row],[Profit]]/Ecommerce_Sales[[#This Row],[Total_Price]]</f>
        <v>0.15016322089227421</v>
      </c>
      <c r="W507" s="3">
        <v>138</v>
      </c>
      <c r="X507" s="3"/>
    </row>
    <row r="508" spans="1:24" x14ac:dyDescent="0.25">
      <c r="A508" s="1" t="s">
        <v>3379</v>
      </c>
      <c r="B508" s="1" t="s">
        <v>1410</v>
      </c>
      <c r="C508" s="1" t="s">
        <v>1411</v>
      </c>
      <c r="D508" s="1" t="s">
        <v>3380</v>
      </c>
      <c r="E508" s="1" t="s">
        <v>1981</v>
      </c>
      <c r="F508" s="2">
        <v>45028</v>
      </c>
      <c r="G508" s="2">
        <v>45206</v>
      </c>
      <c r="H508" s="2" t="str">
        <f>TEXT(Ecommerce_Sales[[#This Row],[Order_Date]],"mmmm")</f>
        <v>October</v>
      </c>
      <c r="I508" s="2" t="str">
        <f>TEXT(Ecommerce_Sales[[#This Row],[Order_Date]],"yyyy")</f>
        <v>2023</v>
      </c>
      <c r="J508" s="2" t="str">
        <f>TEXT(Ecommerce_Sales[[#This Row],[Order_Date]],"mmmm")</f>
        <v>October</v>
      </c>
      <c r="K508" s="1" t="s">
        <v>1986</v>
      </c>
      <c r="L508" s="1" t="s">
        <v>3381</v>
      </c>
      <c r="M508" s="1" t="s">
        <v>2030</v>
      </c>
      <c r="N508" s="1" t="s">
        <v>1978</v>
      </c>
      <c r="O508" s="3">
        <v>436</v>
      </c>
      <c r="P508">
        <v>6</v>
      </c>
      <c r="Q508" s="3">
        <v>2613</v>
      </c>
      <c r="R508" s="1" t="s">
        <v>1958</v>
      </c>
      <c r="S508" s="3">
        <v>331</v>
      </c>
      <c r="U508" t="str">
        <f>IF(Ecommerce_Sales[[#This Row],[Delivery_Time_Days]]&gt;7,"Delay",IF(Ecommerce_Sales[[#This Row],[Delivery_Time_Days]] = 0,"No delivery",IF(Ecommerce_Sales[[#This Row],[Delivery_Time_Days]]&lt;=7,"On-time")))</f>
        <v>No delivery</v>
      </c>
      <c r="V508" s="7">
        <f>Ecommerce_Sales[[#This Row],[Profit]]/Ecommerce_Sales[[#This Row],[Total_Price]]</f>
        <v>0.35017221584385766</v>
      </c>
      <c r="W508" s="3">
        <v>915</v>
      </c>
      <c r="X508" s="3"/>
    </row>
    <row r="509" spans="1:24" x14ac:dyDescent="0.25">
      <c r="A509" s="1" t="s">
        <v>3382</v>
      </c>
      <c r="B509" s="1" t="s">
        <v>154</v>
      </c>
      <c r="C509" s="1" t="s">
        <v>155</v>
      </c>
      <c r="D509" s="1" t="s">
        <v>3383</v>
      </c>
      <c r="E509" s="1" t="s">
        <v>1981</v>
      </c>
      <c r="F509" s="2">
        <v>45093</v>
      </c>
      <c r="G509" s="2">
        <v>45031</v>
      </c>
      <c r="H509" s="2" t="str">
        <f>TEXT(Ecommerce_Sales[[#This Row],[Order_Date]],"mmmm")</f>
        <v>April</v>
      </c>
      <c r="I509" s="2" t="str">
        <f>TEXT(Ecommerce_Sales[[#This Row],[Order_Date]],"yyyy")</f>
        <v>2023</v>
      </c>
      <c r="J509" s="2" t="str">
        <f>TEXT(Ecommerce_Sales[[#This Row],[Order_Date]],"mmmm")</f>
        <v>April</v>
      </c>
      <c r="K509" s="1" t="s">
        <v>1947</v>
      </c>
      <c r="L509" s="1" t="s">
        <v>3384</v>
      </c>
      <c r="M509" s="1" t="s">
        <v>2247</v>
      </c>
      <c r="N509" s="1" t="s">
        <v>1957</v>
      </c>
      <c r="O509" s="3">
        <v>45</v>
      </c>
      <c r="P509">
        <v>1</v>
      </c>
      <c r="Q509" s="3">
        <v>45</v>
      </c>
      <c r="R509" s="1" t="s">
        <v>1958</v>
      </c>
      <c r="S509" s="3">
        <v>7</v>
      </c>
      <c r="T509">
        <v>9</v>
      </c>
      <c r="U509" t="str">
        <f>IF(Ecommerce_Sales[[#This Row],[Delivery_Time_Days]]&gt;7,"Delay",IF(Ecommerce_Sales[[#This Row],[Delivery_Time_Days]] = 0,"No delivery",IF(Ecommerce_Sales[[#This Row],[Delivery_Time_Days]]&lt;=7,"On-time")))</f>
        <v>Delay</v>
      </c>
      <c r="V509" s="7">
        <f>Ecommerce_Sales[[#This Row],[Profit]]/Ecommerce_Sales[[#This Row],[Total_Price]]</f>
        <v>0.15555555555555556</v>
      </c>
      <c r="W509" s="3">
        <v>7</v>
      </c>
      <c r="X509" s="3"/>
    </row>
    <row r="510" spans="1:24" x14ac:dyDescent="0.25">
      <c r="A510" s="1" t="s">
        <v>3385</v>
      </c>
      <c r="B510" s="1" t="s">
        <v>298</v>
      </c>
      <c r="C510" s="1" t="s">
        <v>299</v>
      </c>
      <c r="D510" s="1" t="s">
        <v>2901</v>
      </c>
      <c r="E510" s="1" t="s">
        <v>2005</v>
      </c>
      <c r="F510" s="2">
        <v>45556</v>
      </c>
      <c r="G510" s="2">
        <v>45205</v>
      </c>
      <c r="H510" s="2" t="str">
        <f>TEXT(Ecommerce_Sales[[#This Row],[Order_Date]],"mmmm")</f>
        <v>October</v>
      </c>
      <c r="I510" s="2" t="str">
        <f>TEXT(Ecommerce_Sales[[#This Row],[Order_Date]],"yyyy")</f>
        <v>2023</v>
      </c>
      <c r="J510" s="2" t="str">
        <f>TEXT(Ecommerce_Sales[[#This Row],[Order_Date]],"mmmm")</f>
        <v>October</v>
      </c>
      <c r="K510" s="1" t="s">
        <v>1947</v>
      </c>
      <c r="L510" s="1" t="s">
        <v>3386</v>
      </c>
      <c r="M510" s="1" t="s">
        <v>1983</v>
      </c>
      <c r="N510" s="1" t="s">
        <v>1950</v>
      </c>
      <c r="O510" s="3">
        <v>539</v>
      </c>
      <c r="P510">
        <v>1</v>
      </c>
      <c r="Q510" s="3">
        <v>539</v>
      </c>
      <c r="R510" s="1" t="s">
        <v>1951</v>
      </c>
      <c r="S510" s="3">
        <v>52</v>
      </c>
      <c r="T510">
        <v>10</v>
      </c>
      <c r="U510" t="str">
        <f>IF(Ecommerce_Sales[[#This Row],[Delivery_Time_Days]]&gt;7,"Delay",IF(Ecommerce_Sales[[#This Row],[Delivery_Time_Days]] = 0,"No delivery",IF(Ecommerce_Sales[[#This Row],[Delivery_Time_Days]]&lt;=7,"On-time")))</f>
        <v>Delay</v>
      </c>
      <c r="V510" s="7">
        <f>Ecommerce_Sales[[#This Row],[Profit]]/Ecommerce_Sales[[#This Row],[Total_Price]]</f>
        <v>0.4007421150278293</v>
      </c>
      <c r="W510" s="3">
        <v>216</v>
      </c>
      <c r="X510" s="3"/>
    </row>
    <row r="511" spans="1:24" x14ac:dyDescent="0.25">
      <c r="A511" s="1" t="s">
        <v>3387</v>
      </c>
      <c r="B511" s="1" t="s">
        <v>1045</v>
      </c>
      <c r="C511" s="1" t="s">
        <v>1046</v>
      </c>
      <c r="D511" s="1" t="s">
        <v>3388</v>
      </c>
      <c r="E511" s="1" t="s">
        <v>1996</v>
      </c>
      <c r="F511" s="2">
        <v>45322</v>
      </c>
      <c r="G511" s="2">
        <v>45442</v>
      </c>
      <c r="H511" s="2" t="str">
        <f>TEXT(Ecommerce_Sales[[#This Row],[Order_Date]],"mmmm")</f>
        <v>May</v>
      </c>
      <c r="I511" s="2" t="str">
        <f>TEXT(Ecommerce_Sales[[#This Row],[Order_Date]],"yyyy")</f>
        <v>2024</v>
      </c>
      <c r="J511" s="2" t="str">
        <f>TEXT(Ecommerce_Sales[[#This Row],[Order_Date]],"mmmm")</f>
        <v>May</v>
      </c>
      <c r="K511" s="1" t="s">
        <v>1947</v>
      </c>
      <c r="L511" s="1" t="s">
        <v>3389</v>
      </c>
      <c r="M511" s="1" t="s">
        <v>1949</v>
      </c>
      <c r="N511" s="1" t="s">
        <v>1950</v>
      </c>
      <c r="O511" s="3">
        <v>799</v>
      </c>
      <c r="P511">
        <v>5</v>
      </c>
      <c r="Q511" s="3">
        <v>3994</v>
      </c>
      <c r="R511" s="1" t="s">
        <v>1958</v>
      </c>
      <c r="S511" s="3">
        <v>314</v>
      </c>
      <c r="T511">
        <v>3</v>
      </c>
      <c r="U511" t="str">
        <f>IF(Ecommerce_Sales[[#This Row],[Delivery_Time_Days]]&gt;7,"Delay",IF(Ecommerce_Sales[[#This Row],[Delivery_Time_Days]] = 0,"No delivery",IF(Ecommerce_Sales[[#This Row],[Delivery_Time_Days]]&lt;=7,"On-time")))</f>
        <v>On-time</v>
      </c>
      <c r="V511" s="7">
        <f>Ecommerce_Sales[[#This Row],[Profit]]/Ecommerce_Sales[[#This Row],[Total_Price]]</f>
        <v>0.40010015022533801</v>
      </c>
      <c r="W511" s="3">
        <v>1598</v>
      </c>
      <c r="X511" s="3"/>
    </row>
    <row r="512" spans="1:24" x14ac:dyDescent="0.25">
      <c r="A512" s="1" t="s">
        <v>3390</v>
      </c>
      <c r="B512" s="1" t="s">
        <v>1254</v>
      </c>
      <c r="C512" s="1" t="s">
        <v>1255</v>
      </c>
      <c r="D512" s="1" t="s">
        <v>1970</v>
      </c>
      <c r="E512" s="1" t="s">
        <v>1961</v>
      </c>
      <c r="F512" s="2">
        <v>45076</v>
      </c>
      <c r="G512" s="2">
        <v>45517</v>
      </c>
      <c r="H512" s="2" t="str">
        <f>TEXT(Ecommerce_Sales[[#This Row],[Order_Date]],"mmmm")</f>
        <v>August</v>
      </c>
      <c r="I512" s="2" t="str">
        <f>TEXT(Ecommerce_Sales[[#This Row],[Order_Date]],"yyyy")</f>
        <v>2024</v>
      </c>
      <c r="J512" s="2" t="str">
        <f>TEXT(Ecommerce_Sales[[#This Row],[Order_Date]],"mmmm")</f>
        <v>August</v>
      </c>
      <c r="K512" s="1" t="s">
        <v>1947</v>
      </c>
      <c r="L512" s="1" t="s">
        <v>3391</v>
      </c>
      <c r="M512" s="1" t="s">
        <v>1963</v>
      </c>
      <c r="N512" s="1" t="s">
        <v>1957</v>
      </c>
      <c r="O512" s="3">
        <v>978</v>
      </c>
      <c r="P512">
        <v>1</v>
      </c>
      <c r="Q512" s="3">
        <v>978</v>
      </c>
      <c r="R512" s="1" t="s">
        <v>1958</v>
      </c>
      <c r="S512" s="3">
        <v>141</v>
      </c>
      <c r="T512">
        <v>6</v>
      </c>
      <c r="U512" t="str">
        <f>IF(Ecommerce_Sales[[#This Row],[Delivery_Time_Days]]&gt;7,"Delay",IF(Ecommerce_Sales[[#This Row],[Delivery_Time_Days]] = 0,"No delivery",IF(Ecommerce_Sales[[#This Row],[Delivery_Time_Days]]&lt;=7,"On-time")))</f>
        <v>On-time</v>
      </c>
      <c r="V512" s="7">
        <f>Ecommerce_Sales[[#This Row],[Profit]]/Ecommerce_Sales[[#This Row],[Total_Price]]</f>
        <v>0.15030674846625766</v>
      </c>
      <c r="W512" s="3">
        <v>147</v>
      </c>
      <c r="X512" s="3"/>
    </row>
    <row r="513" spans="1:24" x14ac:dyDescent="0.25">
      <c r="A513" s="1" t="s">
        <v>3392</v>
      </c>
      <c r="B513" s="1" t="s">
        <v>1134</v>
      </c>
      <c r="C513" s="1" t="s">
        <v>1135</v>
      </c>
      <c r="D513" s="1" t="s">
        <v>3393</v>
      </c>
      <c r="E513" s="1" t="s">
        <v>1946</v>
      </c>
      <c r="F513" s="2">
        <v>45228</v>
      </c>
      <c r="G513" s="2">
        <v>45034</v>
      </c>
      <c r="H513" s="2" t="str">
        <f>TEXT(Ecommerce_Sales[[#This Row],[Order_Date]],"mmmm")</f>
        <v>April</v>
      </c>
      <c r="I513" s="2" t="str">
        <f>TEXT(Ecommerce_Sales[[#This Row],[Order_Date]],"yyyy")</f>
        <v>2023</v>
      </c>
      <c r="J513" s="2" t="str">
        <f>TEXT(Ecommerce_Sales[[#This Row],[Order_Date]],"mmmm")</f>
        <v>April</v>
      </c>
      <c r="K513" s="1" t="s">
        <v>1947</v>
      </c>
      <c r="L513" s="1" t="s">
        <v>3394</v>
      </c>
      <c r="M513" s="1" t="s">
        <v>1983</v>
      </c>
      <c r="N513" s="1" t="s">
        <v>1950</v>
      </c>
      <c r="O513" s="3">
        <v>537</v>
      </c>
      <c r="P513">
        <v>3</v>
      </c>
      <c r="Q513" s="3">
        <v>1610</v>
      </c>
      <c r="R513" s="1" t="s">
        <v>1958</v>
      </c>
      <c r="S513" s="3">
        <v>233</v>
      </c>
      <c r="T513">
        <v>6</v>
      </c>
      <c r="U513" t="str">
        <f>IF(Ecommerce_Sales[[#This Row],[Delivery_Time_Days]]&gt;7,"Delay",IF(Ecommerce_Sales[[#This Row],[Delivery_Time_Days]] = 0,"No delivery",IF(Ecommerce_Sales[[#This Row],[Delivery_Time_Days]]&lt;=7,"On-time")))</f>
        <v>On-time</v>
      </c>
      <c r="V513" s="7">
        <f>Ecommerce_Sales[[#This Row],[Profit]]/Ecommerce_Sales[[#This Row],[Total_Price]]</f>
        <v>0.4</v>
      </c>
      <c r="W513" s="3">
        <v>644</v>
      </c>
      <c r="X513" s="3"/>
    </row>
    <row r="514" spans="1:24" x14ac:dyDescent="0.25">
      <c r="A514" s="1" t="s">
        <v>3395</v>
      </c>
      <c r="B514" s="1" t="s">
        <v>160</v>
      </c>
      <c r="C514" s="1" t="s">
        <v>161</v>
      </c>
      <c r="D514" s="1" t="s">
        <v>3396</v>
      </c>
      <c r="E514" s="1" t="s">
        <v>2005</v>
      </c>
      <c r="F514" s="2">
        <v>45489</v>
      </c>
      <c r="G514" s="2">
        <v>45652</v>
      </c>
      <c r="H514" s="2" t="str">
        <f>TEXT(Ecommerce_Sales[[#This Row],[Order_Date]],"mmmm")</f>
        <v>December</v>
      </c>
      <c r="I514" s="2" t="str">
        <f>TEXT(Ecommerce_Sales[[#This Row],[Order_Date]],"yyyy")</f>
        <v>2024</v>
      </c>
      <c r="J514" s="2" t="str">
        <f>TEXT(Ecommerce_Sales[[#This Row],[Order_Date]],"mmmm")</f>
        <v>December</v>
      </c>
      <c r="K514" s="1" t="s">
        <v>1947</v>
      </c>
      <c r="L514" s="1" t="s">
        <v>2838</v>
      </c>
      <c r="M514" s="1" t="s">
        <v>2054</v>
      </c>
      <c r="N514" s="1" t="s">
        <v>1957</v>
      </c>
      <c r="O514" s="3">
        <v>1650</v>
      </c>
      <c r="P514">
        <v>8</v>
      </c>
      <c r="Q514" s="3">
        <v>13199</v>
      </c>
      <c r="R514" s="1" t="s">
        <v>1958</v>
      </c>
      <c r="S514" s="3">
        <v>1138</v>
      </c>
      <c r="T514">
        <v>9</v>
      </c>
      <c r="U514" t="str">
        <f>IF(Ecommerce_Sales[[#This Row],[Delivery_Time_Days]]&gt;7,"Delay",IF(Ecommerce_Sales[[#This Row],[Delivery_Time_Days]] = 0,"No delivery",IF(Ecommerce_Sales[[#This Row],[Delivery_Time_Days]]&lt;=7,"On-time")))</f>
        <v>Delay</v>
      </c>
      <c r="V514" s="7">
        <f>Ecommerce_Sales[[#This Row],[Profit]]/Ecommerce_Sales[[#This Row],[Total_Price]]</f>
        <v>0.1500113644973104</v>
      </c>
      <c r="W514" s="3">
        <v>1980</v>
      </c>
      <c r="X514" s="3"/>
    </row>
    <row r="515" spans="1:24" x14ac:dyDescent="0.25">
      <c r="A515" s="1" t="s">
        <v>3397</v>
      </c>
      <c r="B515" s="1" t="s">
        <v>604</v>
      </c>
      <c r="C515" s="1" t="s">
        <v>605</v>
      </c>
      <c r="D515" s="1" t="s">
        <v>3398</v>
      </c>
      <c r="E515" s="1" t="s">
        <v>1966</v>
      </c>
      <c r="F515" s="2">
        <v>45003</v>
      </c>
      <c r="G515" s="2">
        <v>44935</v>
      </c>
      <c r="H515" s="2" t="str">
        <f>TEXT(Ecommerce_Sales[[#This Row],[Order_Date]],"mmmm")</f>
        <v>January</v>
      </c>
      <c r="I515" s="2" t="str">
        <f>TEXT(Ecommerce_Sales[[#This Row],[Order_Date]],"yyyy")</f>
        <v>2023</v>
      </c>
      <c r="J515" s="2" t="str">
        <f>TEXT(Ecommerce_Sales[[#This Row],[Order_Date]],"mmmm")</f>
        <v>January</v>
      </c>
      <c r="K515" s="1" t="s">
        <v>1947</v>
      </c>
      <c r="L515" s="1" t="s">
        <v>3399</v>
      </c>
      <c r="M515" s="1" t="s">
        <v>1977</v>
      </c>
      <c r="N515" s="1" t="s">
        <v>1978</v>
      </c>
      <c r="O515" s="3">
        <v>635</v>
      </c>
      <c r="P515">
        <v>2</v>
      </c>
      <c r="Q515" s="3">
        <v>1271</v>
      </c>
      <c r="R515" s="1" t="s">
        <v>1958</v>
      </c>
      <c r="S515" s="3">
        <v>164</v>
      </c>
      <c r="T515">
        <v>2</v>
      </c>
      <c r="U515" t="str">
        <f>IF(Ecommerce_Sales[[#This Row],[Delivery_Time_Days]]&gt;7,"Delay",IF(Ecommerce_Sales[[#This Row],[Delivery_Time_Days]] = 0,"No delivery",IF(Ecommerce_Sales[[#This Row],[Delivery_Time_Days]]&lt;=7,"On-time")))</f>
        <v>On-time</v>
      </c>
      <c r="V515" s="7">
        <f>Ecommerce_Sales[[#This Row],[Profit]]/Ecommerce_Sales[[#This Row],[Total_Price]]</f>
        <v>0.35011801730920533</v>
      </c>
      <c r="W515" s="3">
        <v>445</v>
      </c>
      <c r="X515" s="3"/>
    </row>
    <row r="516" spans="1:24" x14ac:dyDescent="0.25">
      <c r="A516" s="1" t="s">
        <v>3400</v>
      </c>
      <c r="B516" s="1" t="s">
        <v>1177</v>
      </c>
      <c r="C516" s="1" t="s">
        <v>1178</v>
      </c>
      <c r="D516" s="1" t="s">
        <v>2216</v>
      </c>
      <c r="E516" s="1" t="s">
        <v>1966</v>
      </c>
      <c r="F516" s="2">
        <v>45561</v>
      </c>
      <c r="G516" s="2">
        <v>45431</v>
      </c>
      <c r="H516" s="2" t="str">
        <f>TEXT(Ecommerce_Sales[[#This Row],[Order_Date]],"mmmm")</f>
        <v>May</v>
      </c>
      <c r="I516" s="2" t="str">
        <f>TEXT(Ecommerce_Sales[[#This Row],[Order_Date]],"yyyy")</f>
        <v>2024</v>
      </c>
      <c r="J516" s="2" t="str">
        <f>TEXT(Ecommerce_Sales[[#This Row],[Order_Date]],"mmmm")</f>
        <v>May</v>
      </c>
      <c r="K516" s="1" t="s">
        <v>1947</v>
      </c>
      <c r="L516" s="1" t="s">
        <v>3401</v>
      </c>
      <c r="M516" s="1" t="s">
        <v>1972</v>
      </c>
      <c r="N516" s="1" t="s">
        <v>1973</v>
      </c>
      <c r="O516" s="3">
        <v>609</v>
      </c>
      <c r="P516">
        <v>2</v>
      </c>
      <c r="Q516" s="3">
        <v>1218</v>
      </c>
      <c r="R516" s="1" t="s">
        <v>1958</v>
      </c>
      <c r="S516" s="3">
        <v>70</v>
      </c>
      <c r="T516">
        <v>2</v>
      </c>
      <c r="U516" t="str">
        <f>IF(Ecommerce_Sales[[#This Row],[Delivery_Time_Days]]&gt;7,"Delay",IF(Ecommerce_Sales[[#This Row],[Delivery_Time_Days]] = 0,"No delivery",IF(Ecommerce_Sales[[#This Row],[Delivery_Time_Days]]&lt;=7,"On-time")))</f>
        <v>On-time</v>
      </c>
      <c r="V516" s="7">
        <f>Ecommerce_Sales[[#This Row],[Profit]]/Ecommerce_Sales[[#This Row],[Total_Price]]</f>
        <v>0.29967159277504107</v>
      </c>
      <c r="W516" s="3">
        <v>365</v>
      </c>
      <c r="X516" s="3"/>
    </row>
    <row r="517" spans="1:24" x14ac:dyDescent="0.25">
      <c r="A517" s="1" t="s">
        <v>3402</v>
      </c>
      <c r="B517" s="1" t="s">
        <v>1260</v>
      </c>
      <c r="C517" s="1" t="s">
        <v>1261</v>
      </c>
      <c r="D517" s="1" t="s">
        <v>3403</v>
      </c>
      <c r="E517" s="1" t="s">
        <v>1954</v>
      </c>
      <c r="F517" s="2">
        <v>45405</v>
      </c>
      <c r="G517" s="2">
        <v>45284</v>
      </c>
      <c r="H517" s="2" t="str">
        <f>TEXT(Ecommerce_Sales[[#This Row],[Order_Date]],"mmmm")</f>
        <v>December</v>
      </c>
      <c r="I517" s="2" t="str">
        <f>TEXT(Ecommerce_Sales[[#This Row],[Order_Date]],"yyyy")</f>
        <v>2023</v>
      </c>
      <c r="J517" s="2" t="str">
        <f>TEXT(Ecommerce_Sales[[#This Row],[Order_Date]],"mmmm")</f>
        <v>December</v>
      </c>
      <c r="K517" s="1" t="s">
        <v>1986</v>
      </c>
      <c r="L517" s="1" t="s">
        <v>3404</v>
      </c>
      <c r="M517" s="1" t="s">
        <v>1988</v>
      </c>
      <c r="N517" s="1" t="s">
        <v>1989</v>
      </c>
      <c r="O517" s="3">
        <v>730</v>
      </c>
      <c r="P517">
        <v>4</v>
      </c>
      <c r="Q517" s="3">
        <v>2919</v>
      </c>
      <c r="R517" s="1" t="s">
        <v>1951</v>
      </c>
      <c r="S517" s="3">
        <v>369</v>
      </c>
      <c r="U517" t="str">
        <f>IF(Ecommerce_Sales[[#This Row],[Delivery_Time_Days]]&gt;7,"Delay",IF(Ecommerce_Sales[[#This Row],[Delivery_Time_Days]] = 0,"No delivery",IF(Ecommerce_Sales[[#This Row],[Delivery_Time_Days]]&lt;=7,"On-time")))</f>
        <v>No delivery</v>
      </c>
      <c r="V517" s="7">
        <f>Ecommerce_Sales[[#This Row],[Profit]]/Ecommerce_Sales[[#This Row],[Total_Price]]</f>
        <v>0.25008564576909903</v>
      </c>
      <c r="W517" s="3">
        <v>730</v>
      </c>
      <c r="X517" s="3"/>
    </row>
    <row r="518" spans="1:24" x14ac:dyDescent="0.25">
      <c r="A518" s="1" t="s">
        <v>3405</v>
      </c>
      <c r="B518" s="1" t="s">
        <v>40</v>
      </c>
      <c r="C518" s="1" t="s">
        <v>41</v>
      </c>
      <c r="D518" s="1" t="s">
        <v>2800</v>
      </c>
      <c r="E518" s="1" t="s">
        <v>1954</v>
      </c>
      <c r="F518" s="2">
        <v>45493</v>
      </c>
      <c r="G518" s="2">
        <v>44930</v>
      </c>
      <c r="H518" s="2" t="str">
        <f>TEXT(Ecommerce_Sales[[#This Row],[Order_Date]],"mmmm")</f>
        <v>January</v>
      </c>
      <c r="I518" s="2" t="str">
        <f>TEXT(Ecommerce_Sales[[#This Row],[Order_Date]],"yyyy")</f>
        <v>2023</v>
      </c>
      <c r="J518" s="2" t="str">
        <f>TEXT(Ecommerce_Sales[[#This Row],[Order_Date]],"mmmm")</f>
        <v>January</v>
      </c>
      <c r="K518" s="1" t="s">
        <v>1986</v>
      </c>
      <c r="L518" s="1" t="s">
        <v>3406</v>
      </c>
      <c r="M518" s="1" t="s">
        <v>2072</v>
      </c>
      <c r="N518" s="1" t="s">
        <v>1950</v>
      </c>
      <c r="O518" s="3">
        <v>826</v>
      </c>
      <c r="P518">
        <v>1</v>
      </c>
      <c r="Q518" s="3">
        <v>826</v>
      </c>
      <c r="R518" s="1" t="s">
        <v>1958</v>
      </c>
      <c r="S518" s="3">
        <v>46</v>
      </c>
      <c r="U518" t="str">
        <f>IF(Ecommerce_Sales[[#This Row],[Delivery_Time_Days]]&gt;7,"Delay",IF(Ecommerce_Sales[[#This Row],[Delivery_Time_Days]] = 0,"No delivery",IF(Ecommerce_Sales[[#This Row],[Delivery_Time_Days]]&lt;=7,"On-time")))</f>
        <v>No delivery</v>
      </c>
      <c r="V518" s="7">
        <f>Ecommerce_Sales[[#This Row],[Profit]]/Ecommerce_Sales[[#This Row],[Total_Price]]</f>
        <v>0.39951573849878935</v>
      </c>
      <c r="W518" s="3">
        <v>330</v>
      </c>
      <c r="X518" s="3"/>
    </row>
    <row r="519" spans="1:24" x14ac:dyDescent="0.25">
      <c r="A519" s="1" t="s">
        <v>3407</v>
      </c>
      <c r="B519" s="1" t="s">
        <v>1079</v>
      </c>
      <c r="C519" s="1" t="s">
        <v>1080</v>
      </c>
      <c r="D519" s="1" t="s">
        <v>2573</v>
      </c>
      <c r="E519" s="1" t="s">
        <v>1981</v>
      </c>
      <c r="F519" s="2">
        <v>45399</v>
      </c>
      <c r="G519" s="2">
        <v>45061</v>
      </c>
      <c r="H519" s="2" t="str">
        <f>TEXT(Ecommerce_Sales[[#This Row],[Order_Date]],"mmmm")</f>
        <v>May</v>
      </c>
      <c r="I519" s="2" t="str">
        <f>TEXT(Ecommerce_Sales[[#This Row],[Order_Date]],"yyyy")</f>
        <v>2023</v>
      </c>
      <c r="J519" s="2" t="str">
        <f>TEXT(Ecommerce_Sales[[#This Row],[Order_Date]],"mmmm")</f>
        <v>May</v>
      </c>
      <c r="K519" s="1" t="s">
        <v>1947</v>
      </c>
      <c r="L519" s="1" t="s">
        <v>3408</v>
      </c>
      <c r="M519" s="1" t="s">
        <v>2072</v>
      </c>
      <c r="N519" s="1" t="s">
        <v>1950</v>
      </c>
      <c r="O519" s="3">
        <v>61</v>
      </c>
      <c r="P519">
        <v>1</v>
      </c>
      <c r="Q519" s="3">
        <v>61</v>
      </c>
      <c r="R519" s="1" t="s">
        <v>1958</v>
      </c>
      <c r="S519" s="3">
        <v>5</v>
      </c>
      <c r="T519">
        <v>5</v>
      </c>
      <c r="U519" t="str">
        <f>IF(Ecommerce_Sales[[#This Row],[Delivery_Time_Days]]&gt;7,"Delay",IF(Ecommerce_Sales[[#This Row],[Delivery_Time_Days]] = 0,"No delivery",IF(Ecommerce_Sales[[#This Row],[Delivery_Time_Days]]&lt;=7,"On-time")))</f>
        <v>On-time</v>
      </c>
      <c r="V519" s="7">
        <f>Ecommerce_Sales[[#This Row],[Profit]]/Ecommerce_Sales[[#This Row],[Total_Price]]</f>
        <v>0.39344262295081966</v>
      </c>
      <c r="W519" s="3">
        <v>24</v>
      </c>
      <c r="X519" s="3"/>
    </row>
    <row r="520" spans="1:24" x14ac:dyDescent="0.25">
      <c r="A520" s="1" t="s">
        <v>3409</v>
      </c>
      <c r="B520" s="1" t="s">
        <v>468</v>
      </c>
      <c r="C520" s="1" t="s">
        <v>469</v>
      </c>
      <c r="D520" s="1" t="s">
        <v>2393</v>
      </c>
      <c r="E520" s="1" t="s">
        <v>1981</v>
      </c>
      <c r="F520" s="2">
        <v>44945</v>
      </c>
      <c r="G520" s="2">
        <v>45180</v>
      </c>
      <c r="H520" s="2" t="str">
        <f>TEXT(Ecommerce_Sales[[#This Row],[Order_Date]],"mmmm")</f>
        <v>September</v>
      </c>
      <c r="I520" s="2" t="str">
        <f>TEXT(Ecommerce_Sales[[#This Row],[Order_Date]],"yyyy")</f>
        <v>2023</v>
      </c>
      <c r="J520" s="2" t="str">
        <f>TEXT(Ecommerce_Sales[[#This Row],[Order_Date]],"mmmm")</f>
        <v>September</v>
      </c>
      <c r="K520" s="1" t="s">
        <v>1947</v>
      </c>
      <c r="L520" s="1" t="s">
        <v>3410</v>
      </c>
      <c r="M520" s="1" t="s">
        <v>2065</v>
      </c>
      <c r="N520" s="1" t="s">
        <v>1978</v>
      </c>
      <c r="O520" s="3">
        <v>258</v>
      </c>
      <c r="P520">
        <v>5</v>
      </c>
      <c r="Q520" s="3">
        <v>1289</v>
      </c>
      <c r="R520" s="1" t="s">
        <v>1958</v>
      </c>
      <c r="S520" s="3">
        <v>133</v>
      </c>
      <c r="T520">
        <v>9</v>
      </c>
      <c r="U520" t="str">
        <f>IF(Ecommerce_Sales[[#This Row],[Delivery_Time_Days]]&gt;7,"Delay",IF(Ecommerce_Sales[[#This Row],[Delivery_Time_Days]] = 0,"No delivery",IF(Ecommerce_Sales[[#This Row],[Delivery_Time_Days]]&lt;=7,"On-time")))</f>
        <v>Delay</v>
      </c>
      <c r="V520" s="7">
        <f>Ecommerce_Sales[[#This Row],[Profit]]/Ecommerce_Sales[[#This Row],[Total_Price]]</f>
        <v>0.34988363072148954</v>
      </c>
      <c r="W520" s="3">
        <v>451</v>
      </c>
      <c r="X520" s="3"/>
    </row>
    <row r="521" spans="1:24" x14ac:dyDescent="0.25">
      <c r="A521" s="1" t="s">
        <v>3411</v>
      </c>
      <c r="B521" s="1" t="s">
        <v>1555</v>
      </c>
      <c r="C521" s="1" t="s">
        <v>1556</v>
      </c>
      <c r="D521" s="1" t="s">
        <v>2364</v>
      </c>
      <c r="E521" s="1" t="s">
        <v>1981</v>
      </c>
      <c r="F521" s="2">
        <v>45080</v>
      </c>
      <c r="G521" s="2">
        <v>45413</v>
      </c>
      <c r="H521" s="2" t="str">
        <f>TEXT(Ecommerce_Sales[[#This Row],[Order_Date]],"mmmm")</f>
        <v>May</v>
      </c>
      <c r="I521" s="2" t="str">
        <f>TEXT(Ecommerce_Sales[[#This Row],[Order_Date]],"yyyy")</f>
        <v>2024</v>
      </c>
      <c r="J521" s="2" t="str">
        <f>TEXT(Ecommerce_Sales[[#This Row],[Order_Date]],"mmmm")</f>
        <v>May</v>
      </c>
      <c r="K521" s="1" t="s">
        <v>1947</v>
      </c>
      <c r="L521" s="1" t="s">
        <v>3412</v>
      </c>
      <c r="M521" s="1" t="s">
        <v>2054</v>
      </c>
      <c r="N521" s="1" t="s">
        <v>1957</v>
      </c>
      <c r="O521" s="3">
        <v>264</v>
      </c>
      <c r="P521">
        <v>2</v>
      </c>
      <c r="Q521" s="3">
        <v>528</v>
      </c>
      <c r="R521" s="1" t="s">
        <v>1958</v>
      </c>
      <c r="S521" s="3">
        <v>31</v>
      </c>
      <c r="T521">
        <v>7</v>
      </c>
      <c r="U521" t="str">
        <f>IF(Ecommerce_Sales[[#This Row],[Delivery_Time_Days]]&gt;7,"Delay",IF(Ecommerce_Sales[[#This Row],[Delivery_Time_Days]] = 0,"No delivery",IF(Ecommerce_Sales[[#This Row],[Delivery_Time_Days]]&lt;=7,"On-time")))</f>
        <v>On-time</v>
      </c>
      <c r="V521" s="7">
        <f>Ecommerce_Sales[[#This Row],[Profit]]/Ecommerce_Sales[[#This Row],[Total_Price]]</f>
        <v>0.14962121212121213</v>
      </c>
      <c r="W521" s="3">
        <v>79</v>
      </c>
      <c r="X521" s="3"/>
    </row>
    <row r="522" spans="1:24" x14ac:dyDescent="0.25">
      <c r="A522" s="1" t="s">
        <v>3413</v>
      </c>
      <c r="B522" s="1" t="s">
        <v>672</v>
      </c>
      <c r="C522" s="1" t="s">
        <v>673</v>
      </c>
      <c r="D522" s="1" t="s">
        <v>3414</v>
      </c>
      <c r="E522" s="1" t="s">
        <v>2005</v>
      </c>
      <c r="F522" s="2">
        <v>45071</v>
      </c>
      <c r="G522" s="2">
        <v>45276</v>
      </c>
      <c r="H522" s="2" t="str">
        <f>TEXT(Ecommerce_Sales[[#This Row],[Order_Date]],"mmmm")</f>
        <v>December</v>
      </c>
      <c r="I522" s="2" t="str">
        <f>TEXT(Ecommerce_Sales[[#This Row],[Order_Date]],"yyyy")</f>
        <v>2023</v>
      </c>
      <c r="J522" s="2" t="str">
        <f>TEXT(Ecommerce_Sales[[#This Row],[Order_Date]],"mmmm")</f>
        <v>December</v>
      </c>
      <c r="K522" s="1" t="s">
        <v>1947</v>
      </c>
      <c r="L522" s="1" t="s">
        <v>3415</v>
      </c>
      <c r="M522" s="1" t="s">
        <v>2079</v>
      </c>
      <c r="N522" s="1" t="s">
        <v>1973</v>
      </c>
      <c r="O522" s="3">
        <v>688</v>
      </c>
      <c r="P522">
        <v>4</v>
      </c>
      <c r="Q522" s="3">
        <v>2751</v>
      </c>
      <c r="R522" s="1" t="s">
        <v>1951</v>
      </c>
      <c r="S522" s="3">
        <v>307</v>
      </c>
      <c r="T522">
        <v>3</v>
      </c>
      <c r="U522" t="str">
        <f>IF(Ecommerce_Sales[[#This Row],[Delivery_Time_Days]]&gt;7,"Delay",IF(Ecommerce_Sales[[#This Row],[Delivery_Time_Days]] = 0,"No delivery",IF(Ecommerce_Sales[[#This Row],[Delivery_Time_Days]]&lt;=7,"On-time")))</f>
        <v>On-time</v>
      </c>
      <c r="V522" s="7">
        <f>Ecommerce_Sales[[#This Row],[Profit]]/Ecommerce_Sales[[#This Row],[Total_Price]]</f>
        <v>0.2998909487459106</v>
      </c>
      <c r="W522" s="3">
        <v>825</v>
      </c>
      <c r="X522" s="3"/>
    </row>
    <row r="523" spans="1:24" x14ac:dyDescent="0.25">
      <c r="A523" s="1" t="s">
        <v>3416</v>
      </c>
      <c r="B523" s="1" t="s">
        <v>1418</v>
      </c>
      <c r="C523" s="1" t="s">
        <v>1419</v>
      </c>
      <c r="D523" s="1" t="s">
        <v>3417</v>
      </c>
      <c r="E523" s="1" t="s">
        <v>1966</v>
      </c>
      <c r="F523" s="2">
        <v>45534</v>
      </c>
      <c r="G523" s="2">
        <v>45142</v>
      </c>
      <c r="H523" s="2" t="str">
        <f>TEXT(Ecommerce_Sales[[#This Row],[Order_Date]],"mmmm")</f>
        <v>August</v>
      </c>
      <c r="I523" s="2" t="str">
        <f>TEXT(Ecommerce_Sales[[#This Row],[Order_Date]],"yyyy")</f>
        <v>2023</v>
      </c>
      <c r="J523" s="2" t="str">
        <f>TEXT(Ecommerce_Sales[[#This Row],[Order_Date]],"mmmm")</f>
        <v>August</v>
      </c>
      <c r="K523" s="1" t="s">
        <v>1947</v>
      </c>
      <c r="L523" s="1" t="s">
        <v>3418</v>
      </c>
      <c r="M523" s="1" t="s">
        <v>1983</v>
      </c>
      <c r="N523" s="1" t="s">
        <v>1950</v>
      </c>
      <c r="O523" s="3">
        <v>497</v>
      </c>
      <c r="P523">
        <v>1</v>
      </c>
      <c r="Q523" s="3">
        <v>497</v>
      </c>
      <c r="R523" s="1" t="s">
        <v>2016</v>
      </c>
      <c r="S523" s="3">
        <v>28</v>
      </c>
      <c r="T523">
        <v>2</v>
      </c>
      <c r="U523" t="str">
        <f>IF(Ecommerce_Sales[[#This Row],[Delivery_Time_Days]]&gt;7,"Delay",IF(Ecommerce_Sales[[#This Row],[Delivery_Time_Days]] = 0,"No delivery",IF(Ecommerce_Sales[[#This Row],[Delivery_Time_Days]]&lt;=7,"On-time")))</f>
        <v>On-time</v>
      </c>
      <c r="V523" s="7">
        <f>Ecommerce_Sales[[#This Row],[Profit]]/Ecommerce_Sales[[#This Row],[Total_Price]]</f>
        <v>0.40040241448692154</v>
      </c>
      <c r="W523" s="3">
        <v>199</v>
      </c>
      <c r="X523" s="3"/>
    </row>
    <row r="524" spans="1:24" x14ac:dyDescent="0.25">
      <c r="A524" s="1" t="s">
        <v>3419</v>
      </c>
      <c r="B524" s="1" t="s">
        <v>490</v>
      </c>
      <c r="C524" s="1" t="s">
        <v>491</v>
      </c>
      <c r="D524" s="1" t="s">
        <v>2497</v>
      </c>
      <c r="E524" s="1" t="s">
        <v>2005</v>
      </c>
      <c r="F524" s="2">
        <v>45349</v>
      </c>
      <c r="G524" s="2">
        <v>45239</v>
      </c>
      <c r="H524" s="2" t="str">
        <f>TEXT(Ecommerce_Sales[[#This Row],[Order_Date]],"mmmm")</f>
        <v>November</v>
      </c>
      <c r="I524" s="2" t="str">
        <f>TEXT(Ecommerce_Sales[[#This Row],[Order_Date]],"yyyy")</f>
        <v>2023</v>
      </c>
      <c r="J524" s="2" t="str">
        <f>TEXT(Ecommerce_Sales[[#This Row],[Order_Date]],"mmmm")</f>
        <v>November</v>
      </c>
      <c r="K524" s="1" t="s">
        <v>1947</v>
      </c>
      <c r="L524" s="1" t="s">
        <v>3420</v>
      </c>
      <c r="M524" s="1" t="s">
        <v>2007</v>
      </c>
      <c r="N524" s="1" t="s">
        <v>1973</v>
      </c>
      <c r="O524" s="3">
        <v>177</v>
      </c>
      <c r="P524">
        <v>7</v>
      </c>
      <c r="Q524" s="3">
        <v>1240</v>
      </c>
      <c r="R524" s="1" t="s">
        <v>1958</v>
      </c>
      <c r="S524" s="3">
        <v>97</v>
      </c>
      <c r="T524">
        <v>7</v>
      </c>
      <c r="U524" t="str">
        <f>IF(Ecommerce_Sales[[#This Row],[Delivery_Time_Days]]&gt;7,"Delay",IF(Ecommerce_Sales[[#This Row],[Delivery_Time_Days]] = 0,"No delivery",IF(Ecommerce_Sales[[#This Row],[Delivery_Time_Days]]&lt;=7,"On-time")))</f>
        <v>On-time</v>
      </c>
      <c r="V524" s="7">
        <f>Ecommerce_Sales[[#This Row],[Profit]]/Ecommerce_Sales[[#This Row],[Total_Price]]</f>
        <v>0.3</v>
      </c>
      <c r="W524" s="3">
        <v>372</v>
      </c>
      <c r="X524" s="3"/>
    </row>
    <row r="525" spans="1:24" x14ac:dyDescent="0.25">
      <c r="A525" s="1" t="s">
        <v>3421</v>
      </c>
      <c r="B525" s="1" t="s">
        <v>1299</v>
      </c>
      <c r="C525" s="1" t="s">
        <v>1300</v>
      </c>
      <c r="D525" s="1" t="s">
        <v>3422</v>
      </c>
      <c r="E525" s="1" t="s">
        <v>2005</v>
      </c>
      <c r="F525" s="2">
        <v>45149</v>
      </c>
      <c r="G525" s="2">
        <v>45080</v>
      </c>
      <c r="H525" s="2" t="str">
        <f>TEXT(Ecommerce_Sales[[#This Row],[Order_Date]],"mmmm")</f>
        <v>June</v>
      </c>
      <c r="I525" s="2" t="str">
        <f>TEXT(Ecommerce_Sales[[#This Row],[Order_Date]],"yyyy")</f>
        <v>2023</v>
      </c>
      <c r="J525" s="2" t="str">
        <f>TEXT(Ecommerce_Sales[[#This Row],[Order_Date]],"mmmm")</f>
        <v>June</v>
      </c>
      <c r="K525" s="1" t="s">
        <v>1947</v>
      </c>
      <c r="L525" s="1" t="s">
        <v>3423</v>
      </c>
      <c r="M525" s="1" t="s">
        <v>2247</v>
      </c>
      <c r="N525" s="1" t="s">
        <v>1957</v>
      </c>
      <c r="O525" s="3">
        <v>720</v>
      </c>
      <c r="P525">
        <v>4</v>
      </c>
      <c r="Q525" s="3">
        <v>2878</v>
      </c>
      <c r="R525" s="1" t="s">
        <v>1958</v>
      </c>
      <c r="S525" s="3">
        <v>419</v>
      </c>
      <c r="T525">
        <v>8</v>
      </c>
      <c r="U525" t="str">
        <f>IF(Ecommerce_Sales[[#This Row],[Delivery_Time_Days]]&gt;7,"Delay",IF(Ecommerce_Sales[[#This Row],[Delivery_Time_Days]] = 0,"No delivery",IF(Ecommerce_Sales[[#This Row],[Delivery_Time_Days]]&lt;=7,"On-time")))</f>
        <v>Delay</v>
      </c>
      <c r="V525" s="7">
        <f>Ecommerce_Sales[[#This Row],[Profit]]/Ecommerce_Sales[[#This Row],[Total_Price]]</f>
        <v>0.15010423905489922</v>
      </c>
      <c r="W525" s="3">
        <v>432</v>
      </c>
      <c r="X525" s="3"/>
    </row>
    <row r="526" spans="1:24" x14ac:dyDescent="0.25">
      <c r="A526" s="1" t="s">
        <v>3424</v>
      </c>
      <c r="B526" s="1" t="s">
        <v>88</v>
      </c>
      <c r="C526" s="1" t="s">
        <v>89</v>
      </c>
      <c r="D526" s="1" t="s">
        <v>3134</v>
      </c>
      <c r="E526" s="1" t="s">
        <v>1961</v>
      </c>
      <c r="F526" s="2">
        <v>45107</v>
      </c>
      <c r="G526" s="2">
        <v>45514</v>
      </c>
      <c r="H526" s="2" t="str">
        <f>TEXT(Ecommerce_Sales[[#This Row],[Order_Date]],"mmmm")</f>
        <v>August</v>
      </c>
      <c r="I526" s="2" t="str">
        <f>TEXT(Ecommerce_Sales[[#This Row],[Order_Date]],"yyyy")</f>
        <v>2024</v>
      </c>
      <c r="J526" s="2" t="str">
        <f>TEXT(Ecommerce_Sales[[#This Row],[Order_Date]],"mmmm")</f>
        <v>August</v>
      </c>
      <c r="K526" s="1" t="s">
        <v>1947</v>
      </c>
      <c r="L526" s="1" t="s">
        <v>3425</v>
      </c>
      <c r="M526" s="1" t="s">
        <v>2047</v>
      </c>
      <c r="N526" s="1" t="s">
        <v>1989</v>
      </c>
      <c r="O526" s="3">
        <v>534</v>
      </c>
      <c r="P526">
        <v>1</v>
      </c>
      <c r="Q526" s="3">
        <v>534</v>
      </c>
      <c r="R526" s="1" t="s">
        <v>1958</v>
      </c>
      <c r="S526" s="3">
        <v>50</v>
      </c>
      <c r="T526">
        <v>10</v>
      </c>
      <c r="U526" t="str">
        <f>IF(Ecommerce_Sales[[#This Row],[Delivery_Time_Days]]&gt;7,"Delay",IF(Ecommerce_Sales[[#This Row],[Delivery_Time_Days]] = 0,"No delivery",IF(Ecommerce_Sales[[#This Row],[Delivery_Time_Days]]&lt;=7,"On-time")))</f>
        <v>Delay</v>
      </c>
      <c r="V526" s="7">
        <f>Ecommerce_Sales[[#This Row],[Profit]]/Ecommerce_Sales[[#This Row],[Total_Price]]</f>
        <v>0.24906367041198502</v>
      </c>
      <c r="W526" s="3">
        <v>133</v>
      </c>
      <c r="X526" s="3"/>
    </row>
    <row r="527" spans="1:24" x14ac:dyDescent="0.25">
      <c r="A527" s="1" t="s">
        <v>3426</v>
      </c>
      <c r="B527" s="1" t="s">
        <v>1569</v>
      </c>
      <c r="C527" s="1" t="s">
        <v>1570</v>
      </c>
      <c r="D527" s="1" t="s">
        <v>3427</v>
      </c>
      <c r="E527" s="1" t="s">
        <v>1961</v>
      </c>
      <c r="F527" s="2">
        <v>45462</v>
      </c>
      <c r="G527" s="2">
        <v>45196</v>
      </c>
      <c r="H527" s="2" t="str">
        <f>TEXT(Ecommerce_Sales[[#This Row],[Order_Date]],"mmmm")</f>
        <v>September</v>
      </c>
      <c r="I527" s="2" t="str">
        <f>TEXT(Ecommerce_Sales[[#This Row],[Order_Date]],"yyyy")</f>
        <v>2023</v>
      </c>
      <c r="J527" s="2" t="str">
        <f>TEXT(Ecommerce_Sales[[#This Row],[Order_Date]],"mmmm")</f>
        <v>September</v>
      </c>
      <c r="K527" s="1" t="s">
        <v>1947</v>
      </c>
      <c r="L527" s="1" t="s">
        <v>3428</v>
      </c>
      <c r="M527" s="1" t="s">
        <v>1977</v>
      </c>
      <c r="N527" s="1" t="s">
        <v>1978</v>
      </c>
      <c r="O527" s="3">
        <v>866</v>
      </c>
      <c r="P527">
        <v>4</v>
      </c>
      <c r="Q527" s="3">
        <v>3462</v>
      </c>
      <c r="R527" s="1" t="s">
        <v>1958</v>
      </c>
      <c r="S527" s="3">
        <v>249</v>
      </c>
      <c r="T527">
        <v>9</v>
      </c>
      <c r="U527" t="str">
        <f>IF(Ecommerce_Sales[[#This Row],[Delivery_Time_Days]]&gt;7,"Delay",IF(Ecommerce_Sales[[#This Row],[Delivery_Time_Days]] = 0,"No delivery",IF(Ecommerce_Sales[[#This Row],[Delivery_Time_Days]]&lt;=7,"On-time")))</f>
        <v>Delay</v>
      </c>
      <c r="V527" s="7">
        <f>Ecommerce_Sales[[#This Row],[Profit]]/Ecommerce_Sales[[#This Row],[Total_Price]]</f>
        <v>0.35008665511265163</v>
      </c>
      <c r="W527" s="3">
        <v>1212</v>
      </c>
      <c r="X527" s="3"/>
    </row>
    <row r="528" spans="1:24" x14ac:dyDescent="0.25">
      <c r="A528" s="1" t="s">
        <v>3429</v>
      </c>
      <c r="B528" s="1" t="s">
        <v>1227</v>
      </c>
      <c r="C528" s="1" t="s">
        <v>1228</v>
      </c>
      <c r="D528" s="1" t="s">
        <v>3430</v>
      </c>
      <c r="E528" s="1" t="s">
        <v>2005</v>
      </c>
      <c r="F528" s="2">
        <v>45520</v>
      </c>
      <c r="G528" s="2">
        <v>45110</v>
      </c>
      <c r="H528" s="2" t="str">
        <f>TEXT(Ecommerce_Sales[[#This Row],[Order_Date]],"mmmm")</f>
        <v>July</v>
      </c>
      <c r="I528" s="2" t="str">
        <f>TEXT(Ecommerce_Sales[[#This Row],[Order_Date]],"yyyy")</f>
        <v>2023</v>
      </c>
      <c r="J528" s="2" t="str">
        <f>TEXT(Ecommerce_Sales[[#This Row],[Order_Date]],"mmmm")</f>
        <v>July</v>
      </c>
      <c r="K528" s="1" t="s">
        <v>1992</v>
      </c>
      <c r="L528" s="1" t="s">
        <v>3431</v>
      </c>
      <c r="M528" s="1" t="s">
        <v>2058</v>
      </c>
      <c r="N528" s="1" t="s">
        <v>1950</v>
      </c>
      <c r="O528" s="3">
        <v>631</v>
      </c>
      <c r="P528">
        <v>1</v>
      </c>
      <c r="Q528" s="3">
        <v>631</v>
      </c>
      <c r="R528" s="1" t="s">
        <v>1958</v>
      </c>
      <c r="S528" s="3">
        <v>57</v>
      </c>
      <c r="U528" t="str">
        <f>IF(Ecommerce_Sales[[#This Row],[Delivery_Time_Days]]&gt;7,"Delay",IF(Ecommerce_Sales[[#This Row],[Delivery_Time_Days]] = 0,"No delivery",IF(Ecommerce_Sales[[#This Row],[Delivery_Time_Days]]&lt;=7,"On-time")))</f>
        <v>No delivery</v>
      </c>
      <c r="V528" s="7">
        <f>Ecommerce_Sales[[#This Row],[Profit]]/Ecommerce_Sales[[#This Row],[Total_Price]]</f>
        <v>0.39936608557844688</v>
      </c>
      <c r="W528" s="3">
        <v>252</v>
      </c>
      <c r="X528" s="3"/>
    </row>
    <row r="529" spans="1:24" x14ac:dyDescent="0.25">
      <c r="A529" s="1" t="s">
        <v>3432</v>
      </c>
      <c r="B529" s="1" t="s">
        <v>783</v>
      </c>
      <c r="C529" s="1" t="s">
        <v>784</v>
      </c>
      <c r="D529" s="1" t="s">
        <v>3433</v>
      </c>
      <c r="E529" s="1" t="s">
        <v>1961</v>
      </c>
      <c r="F529" s="2">
        <v>45152</v>
      </c>
      <c r="G529" s="2">
        <v>45042</v>
      </c>
      <c r="H529" s="2" t="str">
        <f>TEXT(Ecommerce_Sales[[#This Row],[Order_Date]],"mmmm")</f>
        <v>April</v>
      </c>
      <c r="I529" s="2" t="str">
        <f>TEXT(Ecommerce_Sales[[#This Row],[Order_Date]],"yyyy")</f>
        <v>2023</v>
      </c>
      <c r="J529" s="2" t="str">
        <f>TEXT(Ecommerce_Sales[[#This Row],[Order_Date]],"mmmm")</f>
        <v>April</v>
      </c>
      <c r="K529" s="1" t="s">
        <v>1947</v>
      </c>
      <c r="L529" s="1" t="s">
        <v>3434</v>
      </c>
      <c r="M529" s="1" t="s">
        <v>1988</v>
      </c>
      <c r="N529" s="1" t="s">
        <v>1989</v>
      </c>
      <c r="O529" s="3">
        <v>953</v>
      </c>
      <c r="P529">
        <v>3</v>
      </c>
      <c r="Q529" s="3">
        <v>2860</v>
      </c>
      <c r="R529" s="1" t="s">
        <v>2012</v>
      </c>
      <c r="S529" s="3">
        <v>236</v>
      </c>
      <c r="T529">
        <v>3</v>
      </c>
      <c r="U529" t="str">
        <f>IF(Ecommerce_Sales[[#This Row],[Delivery_Time_Days]]&gt;7,"Delay",IF(Ecommerce_Sales[[#This Row],[Delivery_Time_Days]] = 0,"No delivery",IF(Ecommerce_Sales[[#This Row],[Delivery_Time_Days]]&lt;=7,"On-time")))</f>
        <v>On-time</v>
      </c>
      <c r="V529" s="7">
        <f>Ecommerce_Sales[[#This Row],[Profit]]/Ecommerce_Sales[[#This Row],[Total_Price]]</f>
        <v>0.25</v>
      </c>
      <c r="W529" s="3">
        <v>715</v>
      </c>
      <c r="X529" s="3"/>
    </row>
    <row r="530" spans="1:24" x14ac:dyDescent="0.25">
      <c r="A530" s="1" t="s">
        <v>3435</v>
      </c>
      <c r="B530" s="1" t="s">
        <v>1193</v>
      </c>
      <c r="C530" s="1" t="s">
        <v>1194</v>
      </c>
      <c r="D530" s="1" t="s">
        <v>3436</v>
      </c>
      <c r="E530" s="1" t="s">
        <v>1996</v>
      </c>
      <c r="F530" s="2">
        <v>45346</v>
      </c>
      <c r="G530" s="2">
        <v>45144</v>
      </c>
      <c r="H530" s="2" t="str">
        <f>TEXT(Ecommerce_Sales[[#This Row],[Order_Date]],"mmmm")</f>
        <v>August</v>
      </c>
      <c r="I530" s="2" t="str">
        <f>TEXT(Ecommerce_Sales[[#This Row],[Order_Date]],"yyyy")</f>
        <v>2023</v>
      </c>
      <c r="J530" s="2" t="str">
        <f>TEXT(Ecommerce_Sales[[#This Row],[Order_Date]],"mmmm")</f>
        <v>August</v>
      </c>
      <c r="K530" s="1" t="s">
        <v>1947</v>
      </c>
      <c r="L530" s="1" t="s">
        <v>3437</v>
      </c>
      <c r="M530" s="1" t="s">
        <v>2030</v>
      </c>
      <c r="N530" s="1" t="s">
        <v>1978</v>
      </c>
      <c r="O530" s="3">
        <v>953</v>
      </c>
      <c r="P530">
        <v>6</v>
      </c>
      <c r="Q530" s="3">
        <v>5718</v>
      </c>
      <c r="R530" s="1" t="s">
        <v>1958</v>
      </c>
      <c r="S530" s="3">
        <v>591</v>
      </c>
      <c r="T530">
        <v>2</v>
      </c>
      <c r="U530" t="str">
        <f>IF(Ecommerce_Sales[[#This Row],[Delivery_Time_Days]]&gt;7,"Delay",IF(Ecommerce_Sales[[#This Row],[Delivery_Time_Days]] = 0,"No delivery",IF(Ecommerce_Sales[[#This Row],[Delivery_Time_Days]]&lt;=7,"On-time")))</f>
        <v>On-time</v>
      </c>
      <c r="V530" s="7">
        <f>Ecommerce_Sales[[#This Row],[Profit]]/Ecommerce_Sales[[#This Row],[Total_Price]]</f>
        <v>0.34994753410283314</v>
      </c>
      <c r="W530" s="3">
        <v>2001</v>
      </c>
      <c r="X530" s="3"/>
    </row>
    <row r="531" spans="1:24" x14ac:dyDescent="0.25">
      <c r="A531" s="1" t="s">
        <v>3438</v>
      </c>
      <c r="B531" s="1" t="s">
        <v>426</v>
      </c>
      <c r="C531" s="1" t="s">
        <v>427</v>
      </c>
      <c r="D531" s="1" t="s">
        <v>2419</v>
      </c>
      <c r="E531" s="1" t="s">
        <v>1996</v>
      </c>
      <c r="F531" s="2">
        <v>45155</v>
      </c>
      <c r="G531" s="2">
        <v>45602</v>
      </c>
      <c r="H531" s="2" t="str">
        <f>TEXT(Ecommerce_Sales[[#This Row],[Order_Date]],"mmmm")</f>
        <v>November</v>
      </c>
      <c r="I531" s="2" t="str">
        <f>TEXT(Ecommerce_Sales[[#This Row],[Order_Date]],"yyyy")</f>
        <v>2024</v>
      </c>
      <c r="J531" s="2" t="str">
        <f>TEXT(Ecommerce_Sales[[#This Row],[Order_Date]],"mmmm")</f>
        <v>November</v>
      </c>
      <c r="K531" s="1" t="s">
        <v>1986</v>
      </c>
      <c r="L531" s="1" t="s">
        <v>3439</v>
      </c>
      <c r="M531" s="1" t="s">
        <v>2043</v>
      </c>
      <c r="N531" s="1" t="s">
        <v>1989</v>
      </c>
      <c r="O531" s="3">
        <v>1342</v>
      </c>
      <c r="P531">
        <v>4</v>
      </c>
      <c r="Q531" s="3">
        <v>5368</v>
      </c>
      <c r="R531" s="1" t="s">
        <v>1958</v>
      </c>
      <c r="S531" s="3">
        <v>354</v>
      </c>
      <c r="U531" t="str">
        <f>IF(Ecommerce_Sales[[#This Row],[Delivery_Time_Days]]&gt;7,"Delay",IF(Ecommerce_Sales[[#This Row],[Delivery_Time_Days]] = 0,"No delivery",IF(Ecommerce_Sales[[#This Row],[Delivery_Time_Days]]&lt;=7,"On-time")))</f>
        <v>No delivery</v>
      </c>
      <c r="V531" s="7">
        <f>Ecommerce_Sales[[#This Row],[Profit]]/Ecommerce_Sales[[#This Row],[Total_Price]]</f>
        <v>0.25</v>
      </c>
      <c r="W531" s="3">
        <v>1342</v>
      </c>
      <c r="X531" s="3"/>
    </row>
    <row r="532" spans="1:24" x14ac:dyDescent="0.25">
      <c r="A532" s="1" t="s">
        <v>3440</v>
      </c>
      <c r="B532" s="1" t="s">
        <v>1424</v>
      </c>
      <c r="C532" s="1" t="s">
        <v>1425</v>
      </c>
      <c r="D532" s="1" t="s">
        <v>3441</v>
      </c>
      <c r="E532" s="1" t="s">
        <v>2005</v>
      </c>
      <c r="F532" s="2">
        <v>45426</v>
      </c>
      <c r="G532" s="2">
        <v>45485</v>
      </c>
      <c r="H532" s="2" t="str">
        <f>TEXT(Ecommerce_Sales[[#This Row],[Order_Date]],"mmmm")</f>
        <v>July</v>
      </c>
      <c r="I532" s="2" t="str">
        <f>TEXT(Ecommerce_Sales[[#This Row],[Order_Date]],"yyyy")</f>
        <v>2024</v>
      </c>
      <c r="J532" s="2" t="str">
        <f>TEXT(Ecommerce_Sales[[#This Row],[Order_Date]],"mmmm")</f>
        <v>July</v>
      </c>
      <c r="K532" s="1" t="s">
        <v>1947</v>
      </c>
      <c r="L532" s="1" t="s">
        <v>3442</v>
      </c>
      <c r="M532" s="1" t="s">
        <v>2104</v>
      </c>
      <c r="N532" s="1" t="s">
        <v>1978</v>
      </c>
      <c r="O532" s="3">
        <v>825</v>
      </c>
      <c r="P532">
        <v>2</v>
      </c>
      <c r="Q532" s="3">
        <v>1650</v>
      </c>
      <c r="R532" s="1" t="s">
        <v>1951</v>
      </c>
      <c r="S532" s="3">
        <v>173</v>
      </c>
      <c r="T532">
        <v>7</v>
      </c>
      <c r="U532" t="str">
        <f>IF(Ecommerce_Sales[[#This Row],[Delivery_Time_Days]]&gt;7,"Delay",IF(Ecommerce_Sales[[#This Row],[Delivery_Time_Days]] = 0,"No delivery",IF(Ecommerce_Sales[[#This Row],[Delivery_Time_Days]]&lt;=7,"On-time")))</f>
        <v>On-time</v>
      </c>
      <c r="V532" s="7">
        <f>Ecommerce_Sales[[#This Row],[Profit]]/Ecommerce_Sales[[#This Row],[Total_Price]]</f>
        <v>0.34969696969696967</v>
      </c>
      <c r="W532" s="3">
        <v>577</v>
      </c>
      <c r="X532" s="3"/>
    </row>
    <row r="533" spans="1:24" x14ac:dyDescent="0.25">
      <c r="A533" s="1" t="s">
        <v>3443</v>
      </c>
      <c r="B533" s="1" t="s">
        <v>547</v>
      </c>
      <c r="C533" s="1" t="s">
        <v>548</v>
      </c>
      <c r="D533" s="1" t="s">
        <v>3444</v>
      </c>
      <c r="E533" s="1" t="s">
        <v>1966</v>
      </c>
      <c r="F533" s="2">
        <v>45000</v>
      </c>
      <c r="G533" s="2">
        <v>45008</v>
      </c>
      <c r="H533" s="2" t="str">
        <f>TEXT(Ecommerce_Sales[[#This Row],[Order_Date]],"mmmm")</f>
        <v>March</v>
      </c>
      <c r="I533" s="2" t="str">
        <f>TEXT(Ecommerce_Sales[[#This Row],[Order_Date]],"yyyy")</f>
        <v>2023</v>
      </c>
      <c r="J533" s="2" t="str">
        <f>TEXT(Ecommerce_Sales[[#This Row],[Order_Date]],"mmmm")</f>
        <v>March</v>
      </c>
      <c r="K533" s="1" t="s">
        <v>1947</v>
      </c>
      <c r="L533" s="1" t="s">
        <v>3445</v>
      </c>
      <c r="M533" s="1" t="s">
        <v>2058</v>
      </c>
      <c r="N533" s="1" t="s">
        <v>1950</v>
      </c>
      <c r="O533" s="3">
        <v>739</v>
      </c>
      <c r="P533">
        <v>1</v>
      </c>
      <c r="Q533" s="3">
        <v>739</v>
      </c>
      <c r="R533" s="1" t="s">
        <v>1951</v>
      </c>
      <c r="S533" s="3">
        <v>56</v>
      </c>
      <c r="T533">
        <v>2</v>
      </c>
      <c r="U533" t="str">
        <f>IF(Ecommerce_Sales[[#This Row],[Delivery_Time_Days]]&gt;7,"Delay",IF(Ecommerce_Sales[[#This Row],[Delivery_Time_Days]] = 0,"No delivery",IF(Ecommerce_Sales[[#This Row],[Delivery_Time_Days]]&lt;=7,"On-time")))</f>
        <v>On-time</v>
      </c>
      <c r="V533" s="7">
        <f>Ecommerce_Sales[[#This Row],[Profit]]/Ecommerce_Sales[[#This Row],[Total_Price]]</f>
        <v>0.40054127198917455</v>
      </c>
      <c r="W533" s="3">
        <v>296</v>
      </c>
      <c r="X533" s="3"/>
    </row>
    <row r="534" spans="1:24" x14ac:dyDescent="0.25">
      <c r="A534" s="1" t="s">
        <v>3446</v>
      </c>
      <c r="B534" s="1" t="s">
        <v>902</v>
      </c>
      <c r="C534" s="1" t="s">
        <v>903</v>
      </c>
      <c r="D534" s="1" t="s">
        <v>3447</v>
      </c>
      <c r="E534" s="1" t="s">
        <v>1981</v>
      </c>
      <c r="F534" s="2">
        <v>45223</v>
      </c>
      <c r="G534" s="2">
        <v>45039</v>
      </c>
      <c r="H534" s="2" t="str">
        <f>TEXT(Ecommerce_Sales[[#This Row],[Order_Date]],"mmmm")</f>
        <v>April</v>
      </c>
      <c r="I534" s="2" t="str">
        <f>TEXT(Ecommerce_Sales[[#This Row],[Order_Date]],"yyyy")</f>
        <v>2023</v>
      </c>
      <c r="J534" s="2" t="str">
        <f>TEXT(Ecommerce_Sales[[#This Row],[Order_Date]],"mmmm")</f>
        <v>April</v>
      </c>
      <c r="K534" s="1" t="s">
        <v>1947</v>
      </c>
      <c r="L534" s="1" t="s">
        <v>3448</v>
      </c>
      <c r="M534" s="1" t="s">
        <v>1949</v>
      </c>
      <c r="N534" s="1" t="s">
        <v>1950</v>
      </c>
      <c r="O534" s="3">
        <v>87</v>
      </c>
      <c r="P534">
        <v>2</v>
      </c>
      <c r="Q534" s="3">
        <v>175</v>
      </c>
      <c r="R534" s="1" t="s">
        <v>1958</v>
      </c>
      <c r="S534" s="3">
        <v>12</v>
      </c>
      <c r="T534">
        <v>4</v>
      </c>
      <c r="U534" t="str">
        <f>IF(Ecommerce_Sales[[#This Row],[Delivery_Time_Days]]&gt;7,"Delay",IF(Ecommerce_Sales[[#This Row],[Delivery_Time_Days]] = 0,"No delivery",IF(Ecommerce_Sales[[#This Row],[Delivery_Time_Days]]&lt;=7,"On-time")))</f>
        <v>On-time</v>
      </c>
      <c r="V534" s="7">
        <f>Ecommerce_Sales[[#This Row],[Profit]]/Ecommerce_Sales[[#This Row],[Total_Price]]</f>
        <v>0.4</v>
      </c>
      <c r="W534" s="3">
        <v>70</v>
      </c>
      <c r="X534" s="3"/>
    </row>
    <row r="535" spans="1:24" x14ac:dyDescent="0.25">
      <c r="A535" s="1" t="s">
        <v>3449</v>
      </c>
      <c r="B535" s="1" t="s">
        <v>939</v>
      </c>
      <c r="C535" s="1" t="s">
        <v>940</v>
      </c>
      <c r="D535" s="1" t="s">
        <v>3450</v>
      </c>
      <c r="E535" s="1" t="s">
        <v>1946</v>
      </c>
      <c r="F535" s="2">
        <v>45130</v>
      </c>
      <c r="G535" s="2">
        <v>45394</v>
      </c>
      <c r="H535" s="2" t="str">
        <f>TEXT(Ecommerce_Sales[[#This Row],[Order_Date]],"mmmm")</f>
        <v>April</v>
      </c>
      <c r="I535" s="2" t="str">
        <f>TEXT(Ecommerce_Sales[[#This Row],[Order_Date]],"yyyy")</f>
        <v>2024</v>
      </c>
      <c r="J535" s="2" t="str">
        <f>TEXT(Ecommerce_Sales[[#This Row],[Order_Date]],"mmmm")</f>
        <v>April</v>
      </c>
      <c r="K535" s="1" t="s">
        <v>1986</v>
      </c>
      <c r="L535" s="1" t="s">
        <v>3451</v>
      </c>
      <c r="M535" s="1" t="s">
        <v>1968</v>
      </c>
      <c r="N535" s="1" t="s">
        <v>1957</v>
      </c>
      <c r="O535" s="3">
        <v>925</v>
      </c>
      <c r="P535">
        <v>1</v>
      </c>
      <c r="Q535" s="3">
        <v>925</v>
      </c>
      <c r="R535" s="1" t="s">
        <v>1951</v>
      </c>
      <c r="S535" s="3">
        <v>66</v>
      </c>
      <c r="U535" t="str">
        <f>IF(Ecommerce_Sales[[#This Row],[Delivery_Time_Days]]&gt;7,"Delay",IF(Ecommerce_Sales[[#This Row],[Delivery_Time_Days]] = 0,"No delivery",IF(Ecommerce_Sales[[#This Row],[Delivery_Time_Days]]&lt;=7,"On-time")))</f>
        <v>No delivery</v>
      </c>
      <c r="V535" s="7">
        <f>Ecommerce_Sales[[#This Row],[Profit]]/Ecommerce_Sales[[#This Row],[Total_Price]]</f>
        <v>0.15027027027027026</v>
      </c>
      <c r="W535" s="3">
        <v>139</v>
      </c>
      <c r="X535" s="3"/>
    </row>
    <row r="536" spans="1:24" x14ac:dyDescent="0.25">
      <c r="A536" s="1" t="s">
        <v>3452</v>
      </c>
      <c r="B536" s="1" t="s">
        <v>416</v>
      </c>
      <c r="C536" s="1" t="s">
        <v>417</v>
      </c>
      <c r="D536" s="1" t="s">
        <v>3453</v>
      </c>
      <c r="E536" s="1" t="s">
        <v>1954</v>
      </c>
      <c r="F536" s="2">
        <v>45387</v>
      </c>
      <c r="G536" s="2">
        <v>45505</v>
      </c>
      <c r="H536" s="2" t="str">
        <f>TEXT(Ecommerce_Sales[[#This Row],[Order_Date]],"mmmm")</f>
        <v>August</v>
      </c>
      <c r="I536" s="2" t="str">
        <f>TEXT(Ecommerce_Sales[[#This Row],[Order_Date]],"yyyy")</f>
        <v>2024</v>
      </c>
      <c r="J536" s="2" t="str">
        <f>TEXT(Ecommerce_Sales[[#This Row],[Order_Date]],"mmmm")</f>
        <v>August</v>
      </c>
      <c r="K536" s="1" t="s">
        <v>1986</v>
      </c>
      <c r="L536" s="1" t="s">
        <v>3454</v>
      </c>
      <c r="M536" s="1" t="s">
        <v>1968</v>
      </c>
      <c r="N536" s="1" t="s">
        <v>1957</v>
      </c>
      <c r="O536" s="3">
        <v>286</v>
      </c>
      <c r="P536">
        <v>6</v>
      </c>
      <c r="Q536" s="3">
        <v>1713</v>
      </c>
      <c r="R536" s="1" t="s">
        <v>1958</v>
      </c>
      <c r="S536" s="3">
        <v>151</v>
      </c>
      <c r="U536" t="str">
        <f>IF(Ecommerce_Sales[[#This Row],[Delivery_Time_Days]]&gt;7,"Delay",IF(Ecommerce_Sales[[#This Row],[Delivery_Time_Days]] = 0,"No delivery",IF(Ecommerce_Sales[[#This Row],[Delivery_Time_Days]]&lt;=7,"On-time")))</f>
        <v>No delivery</v>
      </c>
      <c r="V536" s="7">
        <f>Ecommerce_Sales[[#This Row],[Profit]]/Ecommerce_Sales[[#This Row],[Total_Price]]</f>
        <v>0.15002918855808522</v>
      </c>
      <c r="W536" s="3">
        <v>257</v>
      </c>
      <c r="X536" s="3"/>
    </row>
    <row r="537" spans="1:24" x14ac:dyDescent="0.25">
      <c r="A537" s="1" t="s">
        <v>3455</v>
      </c>
      <c r="B537" s="1" t="s">
        <v>266</v>
      </c>
      <c r="C537" s="1" t="s">
        <v>267</v>
      </c>
      <c r="D537" s="1" t="s">
        <v>3456</v>
      </c>
      <c r="E537" s="1" t="s">
        <v>1996</v>
      </c>
      <c r="F537" s="2">
        <v>45560</v>
      </c>
      <c r="G537" s="2">
        <v>45652</v>
      </c>
      <c r="H537" s="2" t="str">
        <f>TEXT(Ecommerce_Sales[[#This Row],[Order_Date]],"mmmm")</f>
        <v>December</v>
      </c>
      <c r="I537" s="2" t="str">
        <f>TEXT(Ecommerce_Sales[[#This Row],[Order_Date]],"yyyy")</f>
        <v>2024</v>
      </c>
      <c r="J537" s="2" t="str">
        <f>TEXT(Ecommerce_Sales[[#This Row],[Order_Date]],"mmmm")</f>
        <v>December</v>
      </c>
      <c r="K537" s="1" t="s">
        <v>1947</v>
      </c>
      <c r="L537" s="1" t="s">
        <v>3457</v>
      </c>
      <c r="M537" s="1" t="s">
        <v>1968</v>
      </c>
      <c r="N537" s="1" t="s">
        <v>1957</v>
      </c>
      <c r="O537" s="3">
        <v>1715</v>
      </c>
      <c r="P537">
        <v>6</v>
      </c>
      <c r="Q537" s="3">
        <v>10289</v>
      </c>
      <c r="R537" s="1" t="s">
        <v>1951</v>
      </c>
      <c r="S537" s="3">
        <v>1242</v>
      </c>
      <c r="T537">
        <v>2</v>
      </c>
      <c r="U537" t="str">
        <f>IF(Ecommerce_Sales[[#This Row],[Delivery_Time_Days]]&gt;7,"Delay",IF(Ecommerce_Sales[[#This Row],[Delivery_Time_Days]] = 0,"No delivery",IF(Ecommerce_Sales[[#This Row],[Delivery_Time_Days]]&lt;=7,"On-time")))</f>
        <v>On-time</v>
      </c>
      <c r="V537" s="7">
        <f>Ecommerce_Sales[[#This Row],[Profit]]/Ecommerce_Sales[[#This Row],[Total_Price]]</f>
        <v>0.14996598308873554</v>
      </c>
      <c r="W537" s="3">
        <v>1543</v>
      </c>
      <c r="X537" s="3"/>
    </row>
    <row r="538" spans="1:24" x14ac:dyDescent="0.25">
      <c r="A538" s="1" t="s">
        <v>3458</v>
      </c>
      <c r="B538" s="1" t="s">
        <v>1383</v>
      </c>
      <c r="C538" s="1" t="s">
        <v>1618</v>
      </c>
      <c r="D538" s="1" t="s">
        <v>3459</v>
      </c>
      <c r="E538" s="1" t="s">
        <v>1961</v>
      </c>
      <c r="F538" s="2">
        <v>45516</v>
      </c>
      <c r="G538" s="2">
        <v>45442</v>
      </c>
      <c r="H538" s="2" t="str">
        <f>TEXT(Ecommerce_Sales[[#This Row],[Order_Date]],"mmmm")</f>
        <v>May</v>
      </c>
      <c r="I538" s="2" t="str">
        <f>TEXT(Ecommerce_Sales[[#This Row],[Order_Date]],"yyyy")</f>
        <v>2024</v>
      </c>
      <c r="J538" s="2" t="str">
        <f>TEXT(Ecommerce_Sales[[#This Row],[Order_Date]],"mmmm")</f>
        <v>May</v>
      </c>
      <c r="K538" s="1" t="s">
        <v>1947</v>
      </c>
      <c r="L538" s="1" t="s">
        <v>3460</v>
      </c>
      <c r="M538" s="1" t="s">
        <v>2007</v>
      </c>
      <c r="N538" s="1" t="s">
        <v>1973</v>
      </c>
      <c r="O538" s="3">
        <v>418</v>
      </c>
      <c r="P538">
        <v>3</v>
      </c>
      <c r="Q538" s="3">
        <v>1253</v>
      </c>
      <c r="R538" s="1" t="s">
        <v>1958</v>
      </c>
      <c r="S538" s="3">
        <v>184</v>
      </c>
      <c r="T538">
        <v>8</v>
      </c>
      <c r="U538" t="str">
        <f>IF(Ecommerce_Sales[[#This Row],[Delivery_Time_Days]]&gt;7,"Delay",IF(Ecommerce_Sales[[#This Row],[Delivery_Time_Days]] = 0,"No delivery",IF(Ecommerce_Sales[[#This Row],[Delivery_Time_Days]]&lt;=7,"On-time")))</f>
        <v>Delay</v>
      </c>
      <c r="V538" s="7">
        <f>Ecommerce_Sales[[#This Row],[Profit]]/Ecommerce_Sales[[#This Row],[Total_Price]]</f>
        <v>0.30007980845969673</v>
      </c>
      <c r="W538" s="3">
        <v>376</v>
      </c>
      <c r="X538" s="3"/>
    </row>
    <row r="539" spans="1:24" x14ac:dyDescent="0.25">
      <c r="A539" s="1" t="s">
        <v>3461</v>
      </c>
      <c r="B539" s="1" t="s">
        <v>1173</v>
      </c>
      <c r="C539" s="1" t="s">
        <v>1174</v>
      </c>
      <c r="D539" s="1" t="s">
        <v>2559</v>
      </c>
      <c r="E539" s="1" t="s">
        <v>1961</v>
      </c>
      <c r="F539" s="2">
        <v>45455</v>
      </c>
      <c r="G539" s="2">
        <v>45227</v>
      </c>
      <c r="H539" s="2" t="str">
        <f>TEXT(Ecommerce_Sales[[#This Row],[Order_Date]],"mmmm")</f>
        <v>October</v>
      </c>
      <c r="I539" s="2" t="str">
        <f>TEXT(Ecommerce_Sales[[#This Row],[Order_Date]],"yyyy")</f>
        <v>2023</v>
      </c>
      <c r="J539" s="2" t="str">
        <f>TEXT(Ecommerce_Sales[[#This Row],[Order_Date]],"mmmm")</f>
        <v>October</v>
      </c>
      <c r="K539" s="1" t="s">
        <v>1947</v>
      </c>
      <c r="L539" s="1" t="s">
        <v>3462</v>
      </c>
      <c r="M539" s="1" t="s">
        <v>2072</v>
      </c>
      <c r="N539" s="1" t="s">
        <v>1950</v>
      </c>
      <c r="O539" s="3">
        <v>662</v>
      </c>
      <c r="P539">
        <v>1</v>
      </c>
      <c r="Q539" s="3">
        <v>662</v>
      </c>
      <c r="R539" s="1" t="s">
        <v>1958</v>
      </c>
      <c r="S539" s="3">
        <v>90</v>
      </c>
      <c r="T539">
        <v>8</v>
      </c>
      <c r="U539" t="str">
        <f>IF(Ecommerce_Sales[[#This Row],[Delivery_Time_Days]]&gt;7,"Delay",IF(Ecommerce_Sales[[#This Row],[Delivery_Time_Days]] = 0,"No delivery",IF(Ecommerce_Sales[[#This Row],[Delivery_Time_Days]]&lt;=7,"On-time")))</f>
        <v>Delay</v>
      </c>
      <c r="V539" s="7">
        <f>Ecommerce_Sales[[#This Row],[Profit]]/Ecommerce_Sales[[#This Row],[Total_Price]]</f>
        <v>0.40030211480362538</v>
      </c>
      <c r="W539" s="3">
        <v>265</v>
      </c>
      <c r="X539" s="3"/>
    </row>
    <row r="540" spans="1:24" x14ac:dyDescent="0.25">
      <c r="A540" s="1" t="s">
        <v>3463</v>
      </c>
      <c r="B540" s="1" t="s">
        <v>72</v>
      </c>
      <c r="C540" s="1" t="s">
        <v>73</v>
      </c>
      <c r="D540" s="1" t="s">
        <v>3108</v>
      </c>
      <c r="E540" s="1" t="s">
        <v>1966</v>
      </c>
      <c r="F540" s="2">
        <v>45502</v>
      </c>
      <c r="G540" s="2">
        <v>45385</v>
      </c>
      <c r="H540" s="2" t="str">
        <f>TEXT(Ecommerce_Sales[[#This Row],[Order_Date]],"mmmm")</f>
        <v>April</v>
      </c>
      <c r="I540" s="2" t="str">
        <f>TEXT(Ecommerce_Sales[[#This Row],[Order_Date]],"yyyy")</f>
        <v>2024</v>
      </c>
      <c r="J540" s="2" t="str">
        <f>TEXT(Ecommerce_Sales[[#This Row],[Order_Date]],"mmmm")</f>
        <v>April</v>
      </c>
      <c r="K540" s="1" t="s">
        <v>1947</v>
      </c>
      <c r="L540" s="1" t="s">
        <v>3464</v>
      </c>
      <c r="M540" s="1" t="s">
        <v>2247</v>
      </c>
      <c r="N540" s="1" t="s">
        <v>1957</v>
      </c>
      <c r="O540" s="3">
        <v>363</v>
      </c>
      <c r="P540">
        <v>4</v>
      </c>
      <c r="Q540" s="3">
        <v>1452</v>
      </c>
      <c r="R540" s="1" t="s">
        <v>1951</v>
      </c>
      <c r="S540" s="3">
        <v>118</v>
      </c>
      <c r="T540">
        <v>10</v>
      </c>
      <c r="U540" t="str">
        <f>IF(Ecommerce_Sales[[#This Row],[Delivery_Time_Days]]&gt;7,"Delay",IF(Ecommerce_Sales[[#This Row],[Delivery_Time_Days]] = 0,"No delivery",IF(Ecommerce_Sales[[#This Row],[Delivery_Time_Days]]&lt;=7,"On-time")))</f>
        <v>Delay</v>
      </c>
      <c r="V540" s="7">
        <f>Ecommerce_Sales[[#This Row],[Profit]]/Ecommerce_Sales[[#This Row],[Total_Price]]</f>
        <v>0.15013774104683195</v>
      </c>
      <c r="W540" s="3">
        <v>218</v>
      </c>
      <c r="X540" s="3"/>
    </row>
    <row r="541" spans="1:24" x14ac:dyDescent="0.25">
      <c r="A541" s="1" t="s">
        <v>3465</v>
      </c>
      <c r="B541" s="1" t="s">
        <v>527</v>
      </c>
      <c r="C541" s="1" t="s">
        <v>528</v>
      </c>
      <c r="D541" s="1" t="s">
        <v>2949</v>
      </c>
      <c r="E541" s="1" t="s">
        <v>1966</v>
      </c>
      <c r="F541" s="2">
        <v>45404</v>
      </c>
      <c r="G541" s="2">
        <v>45135</v>
      </c>
      <c r="H541" s="2" t="str">
        <f>TEXT(Ecommerce_Sales[[#This Row],[Order_Date]],"mmmm")</f>
        <v>July</v>
      </c>
      <c r="I541" s="2" t="str">
        <f>TEXT(Ecommerce_Sales[[#This Row],[Order_Date]],"yyyy")</f>
        <v>2023</v>
      </c>
      <c r="J541" s="2" t="str">
        <f>TEXT(Ecommerce_Sales[[#This Row],[Order_Date]],"mmmm")</f>
        <v>July</v>
      </c>
      <c r="K541" s="1" t="s">
        <v>1947</v>
      </c>
      <c r="L541" s="1" t="s">
        <v>3466</v>
      </c>
      <c r="M541" s="1" t="s">
        <v>1977</v>
      </c>
      <c r="N541" s="1" t="s">
        <v>1978</v>
      </c>
      <c r="O541" s="3">
        <v>105</v>
      </c>
      <c r="P541">
        <v>3</v>
      </c>
      <c r="Q541" s="3">
        <v>314</v>
      </c>
      <c r="R541" s="1" t="s">
        <v>1951</v>
      </c>
      <c r="S541" s="3">
        <v>26</v>
      </c>
      <c r="T541">
        <v>7</v>
      </c>
      <c r="U541" t="str">
        <f>IF(Ecommerce_Sales[[#This Row],[Delivery_Time_Days]]&gt;7,"Delay",IF(Ecommerce_Sales[[#This Row],[Delivery_Time_Days]] = 0,"No delivery",IF(Ecommerce_Sales[[#This Row],[Delivery_Time_Days]]&lt;=7,"On-time")))</f>
        <v>On-time</v>
      </c>
      <c r="V541" s="7">
        <f>Ecommerce_Sales[[#This Row],[Profit]]/Ecommerce_Sales[[#This Row],[Total_Price]]</f>
        <v>0.3503184713375796</v>
      </c>
      <c r="W541" s="3">
        <v>110</v>
      </c>
      <c r="X541" s="3"/>
    </row>
    <row r="542" spans="1:24" x14ac:dyDescent="0.25">
      <c r="A542" s="1" t="s">
        <v>3467</v>
      </c>
      <c r="B542" s="1" t="s">
        <v>364</v>
      </c>
      <c r="C542" s="1" t="s">
        <v>365</v>
      </c>
      <c r="D542" s="1" t="s">
        <v>3468</v>
      </c>
      <c r="E542" s="1" t="s">
        <v>1954</v>
      </c>
      <c r="F542" s="2">
        <v>45281</v>
      </c>
      <c r="G542" s="2">
        <v>45179</v>
      </c>
      <c r="H542" s="2" t="str">
        <f>TEXT(Ecommerce_Sales[[#This Row],[Order_Date]],"mmmm")</f>
        <v>September</v>
      </c>
      <c r="I542" s="2" t="str">
        <f>TEXT(Ecommerce_Sales[[#This Row],[Order_Date]],"yyyy")</f>
        <v>2023</v>
      </c>
      <c r="J542" s="2" t="str">
        <f>TEXT(Ecommerce_Sales[[#This Row],[Order_Date]],"mmmm")</f>
        <v>September</v>
      </c>
      <c r="K542" s="1" t="s">
        <v>1947</v>
      </c>
      <c r="L542" s="1" t="s">
        <v>3469</v>
      </c>
      <c r="M542" s="1" t="s">
        <v>1998</v>
      </c>
      <c r="N542" s="1" t="s">
        <v>1973</v>
      </c>
      <c r="O542" s="3">
        <v>1030</v>
      </c>
      <c r="P542">
        <v>2</v>
      </c>
      <c r="Q542" s="3">
        <v>2060</v>
      </c>
      <c r="R542" s="1" t="s">
        <v>1958</v>
      </c>
      <c r="S542" s="3">
        <v>256</v>
      </c>
      <c r="T542">
        <v>7</v>
      </c>
      <c r="U542" t="str">
        <f>IF(Ecommerce_Sales[[#This Row],[Delivery_Time_Days]]&gt;7,"Delay",IF(Ecommerce_Sales[[#This Row],[Delivery_Time_Days]] = 0,"No delivery",IF(Ecommerce_Sales[[#This Row],[Delivery_Time_Days]]&lt;=7,"On-time")))</f>
        <v>On-time</v>
      </c>
      <c r="V542" s="7">
        <f>Ecommerce_Sales[[#This Row],[Profit]]/Ecommerce_Sales[[#This Row],[Total_Price]]</f>
        <v>0.3</v>
      </c>
      <c r="W542" s="3">
        <v>618</v>
      </c>
      <c r="X542" s="3"/>
    </row>
    <row r="543" spans="1:24" x14ac:dyDescent="0.25">
      <c r="A543" s="1" t="s">
        <v>3470</v>
      </c>
      <c r="B543" s="1" t="s">
        <v>1207</v>
      </c>
      <c r="C543" s="1" t="s">
        <v>1208</v>
      </c>
      <c r="D543" s="1" t="s">
        <v>3471</v>
      </c>
      <c r="E543" s="1" t="s">
        <v>1981</v>
      </c>
      <c r="F543" s="2">
        <v>45552</v>
      </c>
      <c r="G543" s="2">
        <v>45296</v>
      </c>
      <c r="H543" s="2" t="str">
        <f>TEXT(Ecommerce_Sales[[#This Row],[Order_Date]],"mmmm")</f>
        <v>January</v>
      </c>
      <c r="I543" s="2" t="str">
        <f>TEXT(Ecommerce_Sales[[#This Row],[Order_Date]],"yyyy")</f>
        <v>2024</v>
      </c>
      <c r="J543" s="2" t="str">
        <f>TEXT(Ecommerce_Sales[[#This Row],[Order_Date]],"mmmm")</f>
        <v>January</v>
      </c>
      <c r="K543" s="1" t="s">
        <v>1947</v>
      </c>
      <c r="L543" s="1" t="s">
        <v>3472</v>
      </c>
      <c r="M543" s="1" t="s">
        <v>2065</v>
      </c>
      <c r="N543" s="1" t="s">
        <v>1978</v>
      </c>
      <c r="O543" s="3">
        <v>830</v>
      </c>
      <c r="P543">
        <v>1</v>
      </c>
      <c r="Q543" s="3">
        <v>830</v>
      </c>
      <c r="R543" s="1" t="s">
        <v>1958</v>
      </c>
      <c r="S543" s="3">
        <v>60</v>
      </c>
      <c r="T543">
        <v>2</v>
      </c>
      <c r="U543" t="str">
        <f>IF(Ecommerce_Sales[[#This Row],[Delivery_Time_Days]]&gt;7,"Delay",IF(Ecommerce_Sales[[#This Row],[Delivery_Time_Days]] = 0,"No delivery",IF(Ecommerce_Sales[[#This Row],[Delivery_Time_Days]]&lt;=7,"On-time")))</f>
        <v>On-time</v>
      </c>
      <c r="V543" s="7">
        <f>Ecommerce_Sales[[#This Row],[Profit]]/Ecommerce_Sales[[#This Row],[Total_Price]]</f>
        <v>0.3493975903614458</v>
      </c>
      <c r="W543" s="3">
        <v>290</v>
      </c>
      <c r="X543" s="3"/>
    </row>
    <row r="544" spans="1:24" x14ac:dyDescent="0.25">
      <c r="A544" s="1" t="s">
        <v>3473</v>
      </c>
      <c r="B544" s="1" t="s">
        <v>1169</v>
      </c>
      <c r="C544" s="1" t="s">
        <v>1170</v>
      </c>
      <c r="D544" s="1" t="s">
        <v>2135</v>
      </c>
      <c r="E544" s="1" t="s">
        <v>1996</v>
      </c>
      <c r="F544" s="2">
        <v>45582</v>
      </c>
      <c r="G544" s="2">
        <v>45004</v>
      </c>
      <c r="H544" s="2" t="str">
        <f>TEXT(Ecommerce_Sales[[#This Row],[Order_Date]],"mmmm")</f>
        <v>March</v>
      </c>
      <c r="I544" s="2" t="str">
        <f>TEXT(Ecommerce_Sales[[#This Row],[Order_Date]],"yyyy")</f>
        <v>2023</v>
      </c>
      <c r="J544" s="2" t="str">
        <f>TEXT(Ecommerce_Sales[[#This Row],[Order_Date]],"mmmm")</f>
        <v>March</v>
      </c>
      <c r="K544" s="1" t="s">
        <v>1947</v>
      </c>
      <c r="L544" s="1" t="s">
        <v>3474</v>
      </c>
      <c r="M544" s="1" t="s">
        <v>2079</v>
      </c>
      <c r="N544" s="1" t="s">
        <v>1973</v>
      </c>
      <c r="O544" s="3">
        <v>297</v>
      </c>
      <c r="P544">
        <v>3</v>
      </c>
      <c r="Q544" s="3">
        <v>890</v>
      </c>
      <c r="R544" s="1" t="s">
        <v>1958</v>
      </c>
      <c r="S544" s="3">
        <v>106</v>
      </c>
      <c r="T544">
        <v>10</v>
      </c>
      <c r="U544" t="str">
        <f>IF(Ecommerce_Sales[[#This Row],[Delivery_Time_Days]]&gt;7,"Delay",IF(Ecommerce_Sales[[#This Row],[Delivery_Time_Days]] = 0,"No delivery",IF(Ecommerce_Sales[[#This Row],[Delivery_Time_Days]]&lt;=7,"On-time")))</f>
        <v>Delay</v>
      </c>
      <c r="V544" s="7">
        <f>Ecommerce_Sales[[#This Row],[Profit]]/Ecommerce_Sales[[#This Row],[Total_Price]]</f>
        <v>0.3</v>
      </c>
      <c r="W544" s="3">
        <v>267</v>
      </c>
      <c r="X544" s="3"/>
    </row>
    <row r="545" spans="1:24" x14ac:dyDescent="0.25">
      <c r="A545" s="1" t="s">
        <v>3475</v>
      </c>
      <c r="B545" s="1" t="s">
        <v>806</v>
      </c>
      <c r="C545" s="1" t="s">
        <v>807</v>
      </c>
      <c r="D545" s="1" t="s">
        <v>3367</v>
      </c>
      <c r="E545" s="1" t="s">
        <v>2005</v>
      </c>
      <c r="F545" s="2">
        <v>45040</v>
      </c>
      <c r="G545" s="2">
        <v>45386</v>
      </c>
      <c r="H545" s="2" t="str">
        <f>TEXT(Ecommerce_Sales[[#This Row],[Order_Date]],"mmmm")</f>
        <v>April</v>
      </c>
      <c r="I545" s="2" t="str">
        <f>TEXT(Ecommerce_Sales[[#This Row],[Order_Date]],"yyyy")</f>
        <v>2024</v>
      </c>
      <c r="J545" s="2" t="str">
        <f>TEXT(Ecommerce_Sales[[#This Row],[Order_Date]],"mmmm")</f>
        <v>April</v>
      </c>
      <c r="K545" s="1" t="s">
        <v>1947</v>
      </c>
      <c r="L545" s="1" t="s">
        <v>3476</v>
      </c>
      <c r="M545" s="1" t="s">
        <v>1956</v>
      </c>
      <c r="N545" s="1" t="s">
        <v>1957</v>
      </c>
      <c r="O545" s="3">
        <v>759</v>
      </c>
      <c r="P545">
        <v>3</v>
      </c>
      <c r="Q545" s="3">
        <v>2276</v>
      </c>
      <c r="R545" s="1" t="s">
        <v>1951</v>
      </c>
      <c r="S545" s="3">
        <v>289</v>
      </c>
      <c r="T545">
        <v>8</v>
      </c>
      <c r="U545" t="str">
        <f>IF(Ecommerce_Sales[[#This Row],[Delivery_Time_Days]]&gt;7,"Delay",IF(Ecommerce_Sales[[#This Row],[Delivery_Time_Days]] = 0,"No delivery",IF(Ecommerce_Sales[[#This Row],[Delivery_Time_Days]]&lt;=7,"On-time")))</f>
        <v>Delay</v>
      </c>
      <c r="V545" s="7">
        <f>Ecommerce_Sales[[#This Row],[Profit]]/Ecommerce_Sales[[#This Row],[Total_Price]]</f>
        <v>0.14982425307557118</v>
      </c>
      <c r="W545" s="3">
        <v>341</v>
      </c>
      <c r="X545" s="3"/>
    </row>
    <row r="546" spans="1:24" x14ac:dyDescent="0.25">
      <c r="A546" s="1" t="s">
        <v>3477</v>
      </c>
      <c r="B546" s="1" t="s">
        <v>804</v>
      </c>
      <c r="C546" s="1" t="s">
        <v>805</v>
      </c>
      <c r="D546" s="1" t="s">
        <v>3478</v>
      </c>
      <c r="E546" s="1" t="s">
        <v>1996</v>
      </c>
      <c r="F546" s="2">
        <v>45198</v>
      </c>
      <c r="G546" s="2">
        <v>45027</v>
      </c>
      <c r="H546" s="2" t="str">
        <f>TEXT(Ecommerce_Sales[[#This Row],[Order_Date]],"mmmm")</f>
        <v>April</v>
      </c>
      <c r="I546" s="2" t="str">
        <f>TEXT(Ecommerce_Sales[[#This Row],[Order_Date]],"yyyy")</f>
        <v>2023</v>
      </c>
      <c r="J546" s="2" t="str">
        <f>TEXT(Ecommerce_Sales[[#This Row],[Order_Date]],"mmmm")</f>
        <v>April</v>
      </c>
      <c r="K546" s="1" t="s">
        <v>1947</v>
      </c>
      <c r="L546" s="1" t="s">
        <v>3479</v>
      </c>
      <c r="M546" s="1" t="s">
        <v>1988</v>
      </c>
      <c r="N546" s="1" t="s">
        <v>1989</v>
      </c>
      <c r="O546" s="3">
        <v>524</v>
      </c>
      <c r="P546">
        <v>5</v>
      </c>
      <c r="Q546" s="3">
        <v>2620</v>
      </c>
      <c r="R546" s="1" t="s">
        <v>1958</v>
      </c>
      <c r="S546" s="3">
        <v>372</v>
      </c>
      <c r="T546">
        <v>5</v>
      </c>
      <c r="U546" t="str">
        <f>IF(Ecommerce_Sales[[#This Row],[Delivery_Time_Days]]&gt;7,"Delay",IF(Ecommerce_Sales[[#This Row],[Delivery_Time_Days]] = 0,"No delivery",IF(Ecommerce_Sales[[#This Row],[Delivery_Time_Days]]&lt;=7,"On-time")))</f>
        <v>On-time</v>
      </c>
      <c r="V546" s="7">
        <f>Ecommerce_Sales[[#This Row],[Profit]]/Ecommerce_Sales[[#This Row],[Total_Price]]</f>
        <v>0.25</v>
      </c>
      <c r="W546" s="3">
        <v>655</v>
      </c>
      <c r="X546" s="3"/>
    </row>
    <row r="547" spans="1:24" x14ac:dyDescent="0.25">
      <c r="A547" s="1" t="s">
        <v>3480</v>
      </c>
      <c r="B547" s="1" t="s">
        <v>40</v>
      </c>
      <c r="C547" s="1" t="s">
        <v>41</v>
      </c>
      <c r="D547" s="1" t="s">
        <v>2800</v>
      </c>
      <c r="E547" s="1" t="s">
        <v>1954</v>
      </c>
      <c r="F547" s="2">
        <v>45493</v>
      </c>
      <c r="G547" s="2">
        <v>45646</v>
      </c>
      <c r="H547" s="2" t="str">
        <f>TEXT(Ecommerce_Sales[[#This Row],[Order_Date]],"mmmm")</f>
        <v>December</v>
      </c>
      <c r="I547" s="2" t="str">
        <f>TEXT(Ecommerce_Sales[[#This Row],[Order_Date]],"yyyy")</f>
        <v>2024</v>
      </c>
      <c r="J547" s="2" t="str">
        <f>TEXT(Ecommerce_Sales[[#This Row],[Order_Date]],"mmmm")</f>
        <v>December</v>
      </c>
      <c r="K547" s="1" t="s">
        <v>1947</v>
      </c>
      <c r="L547" s="1" t="s">
        <v>3481</v>
      </c>
      <c r="M547" s="1" t="s">
        <v>2247</v>
      </c>
      <c r="N547" s="1" t="s">
        <v>1957</v>
      </c>
      <c r="O547" s="3">
        <v>995</v>
      </c>
      <c r="P547">
        <v>8</v>
      </c>
      <c r="Q547" s="3">
        <v>7963</v>
      </c>
      <c r="R547" s="1" t="s">
        <v>1958</v>
      </c>
      <c r="S547" s="3">
        <v>1079</v>
      </c>
      <c r="T547">
        <v>6</v>
      </c>
      <c r="U547" t="str">
        <f>IF(Ecommerce_Sales[[#This Row],[Delivery_Time_Days]]&gt;7,"Delay",IF(Ecommerce_Sales[[#This Row],[Delivery_Time_Days]] = 0,"No delivery",IF(Ecommerce_Sales[[#This Row],[Delivery_Time_Days]]&lt;=7,"On-time")))</f>
        <v>On-time</v>
      </c>
      <c r="V547" s="7">
        <f>Ecommerce_Sales[[#This Row],[Profit]]/Ecommerce_Sales[[#This Row],[Total_Price]]</f>
        <v>0.14994348863493659</v>
      </c>
      <c r="W547" s="3">
        <v>1194</v>
      </c>
      <c r="X547" s="3"/>
    </row>
    <row r="548" spans="1:24" x14ac:dyDescent="0.25">
      <c r="A548" s="1" t="s">
        <v>3482</v>
      </c>
      <c r="B548" s="1" t="s">
        <v>551</v>
      </c>
      <c r="C548" s="1" t="s">
        <v>552</v>
      </c>
      <c r="D548" s="1" t="s">
        <v>3483</v>
      </c>
      <c r="E548" s="1" t="s">
        <v>2005</v>
      </c>
      <c r="F548" s="2">
        <v>45457</v>
      </c>
      <c r="G548" s="2">
        <v>45386</v>
      </c>
      <c r="H548" s="2" t="str">
        <f>TEXT(Ecommerce_Sales[[#This Row],[Order_Date]],"mmmm")</f>
        <v>April</v>
      </c>
      <c r="I548" s="2" t="str">
        <f>TEXT(Ecommerce_Sales[[#This Row],[Order_Date]],"yyyy")</f>
        <v>2024</v>
      </c>
      <c r="J548" s="2" t="str">
        <f>TEXT(Ecommerce_Sales[[#This Row],[Order_Date]],"mmmm")</f>
        <v>April</v>
      </c>
      <c r="K548" s="1" t="s">
        <v>1947</v>
      </c>
      <c r="L548" s="1" t="s">
        <v>3484</v>
      </c>
      <c r="M548" s="1" t="s">
        <v>2047</v>
      </c>
      <c r="N548" s="1" t="s">
        <v>1989</v>
      </c>
      <c r="O548" s="3">
        <v>555</v>
      </c>
      <c r="P548">
        <v>5</v>
      </c>
      <c r="Q548" s="3">
        <v>2775</v>
      </c>
      <c r="R548" s="1" t="s">
        <v>2012</v>
      </c>
      <c r="S548" s="3">
        <v>276</v>
      </c>
      <c r="T548">
        <v>4</v>
      </c>
      <c r="U548" t="str">
        <f>IF(Ecommerce_Sales[[#This Row],[Delivery_Time_Days]]&gt;7,"Delay",IF(Ecommerce_Sales[[#This Row],[Delivery_Time_Days]] = 0,"No delivery",IF(Ecommerce_Sales[[#This Row],[Delivery_Time_Days]]&lt;=7,"On-time")))</f>
        <v>On-time</v>
      </c>
      <c r="V548" s="7">
        <f>Ecommerce_Sales[[#This Row],[Profit]]/Ecommerce_Sales[[#This Row],[Total_Price]]</f>
        <v>0.25009009009009009</v>
      </c>
      <c r="W548" s="3">
        <v>694</v>
      </c>
      <c r="X548" s="3"/>
    </row>
    <row r="549" spans="1:24" x14ac:dyDescent="0.25">
      <c r="A549" s="1" t="s">
        <v>3485</v>
      </c>
      <c r="B549" s="1" t="s">
        <v>965</v>
      </c>
      <c r="C549" s="1" t="s">
        <v>966</v>
      </c>
      <c r="D549" s="1" t="s">
        <v>3486</v>
      </c>
      <c r="E549" s="1" t="s">
        <v>1946</v>
      </c>
      <c r="F549" s="2">
        <v>45032</v>
      </c>
      <c r="G549" s="2">
        <v>45187</v>
      </c>
      <c r="H549" s="2" t="str">
        <f>TEXT(Ecommerce_Sales[[#This Row],[Order_Date]],"mmmm")</f>
        <v>September</v>
      </c>
      <c r="I549" s="2" t="str">
        <f>TEXT(Ecommerce_Sales[[#This Row],[Order_Date]],"yyyy")</f>
        <v>2023</v>
      </c>
      <c r="J549" s="2" t="str">
        <f>TEXT(Ecommerce_Sales[[#This Row],[Order_Date]],"mmmm")</f>
        <v>September</v>
      </c>
      <c r="K549" s="1" t="s">
        <v>1947</v>
      </c>
      <c r="L549" s="1" t="s">
        <v>3487</v>
      </c>
      <c r="M549" s="1" t="s">
        <v>1968</v>
      </c>
      <c r="N549" s="1" t="s">
        <v>1957</v>
      </c>
      <c r="O549" s="3">
        <v>1051</v>
      </c>
      <c r="P549">
        <v>3</v>
      </c>
      <c r="Q549" s="3">
        <v>3154</v>
      </c>
      <c r="R549" s="1" t="s">
        <v>1958</v>
      </c>
      <c r="S549" s="3">
        <v>241</v>
      </c>
      <c r="T549">
        <v>2</v>
      </c>
      <c r="U549" t="str">
        <f>IF(Ecommerce_Sales[[#This Row],[Delivery_Time_Days]]&gt;7,"Delay",IF(Ecommerce_Sales[[#This Row],[Delivery_Time_Days]] = 0,"No delivery",IF(Ecommerce_Sales[[#This Row],[Delivery_Time_Days]]&lt;=7,"On-time")))</f>
        <v>On-time</v>
      </c>
      <c r="V549" s="7">
        <f>Ecommerce_Sales[[#This Row],[Profit]]/Ecommerce_Sales[[#This Row],[Total_Price]]</f>
        <v>0.14996829422954977</v>
      </c>
      <c r="W549" s="3">
        <v>473</v>
      </c>
      <c r="X549" s="3"/>
    </row>
    <row r="550" spans="1:24" x14ac:dyDescent="0.25">
      <c r="A550" s="1" t="s">
        <v>3488</v>
      </c>
      <c r="B550" s="1" t="s">
        <v>320</v>
      </c>
      <c r="C550" s="1" t="s">
        <v>321</v>
      </c>
      <c r="D550" s="1" t="s">
        <v>2898</v>
      </c>
      <c r="E550" s="1" t="s">
        <v>2005</v>
      </c>
      <c r="F550" s="2">
        <v>44957</v>
      </c>
      <c r="G550" s="2">
        <v>45633</v>
      </c>
      <c r="H550" s="2" t="str">
        <f>TEXT(Ecommerce_Sales[[#This Row],[Order_Date]],"mmmm")</f>
        <v>December</v>
      </c>
      <c r="I550" s="2" t="str">
        <f>TEXT(Ecommerce_Sales[[#This Row],[Order_Date]],"yyyy")</f>
        <v>2024</v>
      </c>
      <c r="J550" s="2" t="str">
        <f>TEXT(Ecommerce_Sales[[#This Row],[Order_Date]],"mmmm")</f>
        <v>December</v>
      </c>
      <c r="K550" s="1" t="s">
        <v>1947</v>
      </c>
      <c r="L550" s="1" t="s">
        <v>3489</v>
      </c>
      <c r="M550" s="1" t="s">
        <v>2058</v>
      </c>
      <c r="N550" s="1" t="s">
        <v>1950</v>
      </c>
      <c r="O550" s="3">
        <v>626</v>
      </c>
      <c r="P550">
        <v>10</v>
      </c>
      <c r="Q550" s="3">
        <v>6264</v>
      </c>
      <c r="R550" s="1" t="s">
        <v>2008</v>
      </c>
      <c r="S550" s="3">
        <v>392</v>
      </c>
      <c r="T550">
        <v>2</v>
      </c>
      <c r="U550" t="str">
        <f>IF(Ecommerce_Sales[[#This Row],[Delivery_Time_Days]]&gt;7,"Delay",IF(Ecommerce_Sales[[#This Row],[Delivery_Time_Days]] = 0,"No delivery",IF(Ecommerce_Sales[[#This Row],[Delivery_Time_Days]]&lt;=7,"On-time")))</f>
        <v>On-time</v>
      </c>
      <c r="V550" s="7">
        <f>Ecommerce_Sales[[#This Row],[Profit]]/Ecommerce_Sales[[#This Row],[Total_Price]]</f>
        <v>0.40006385696040869</v>
      </c>
      <c r="W550" s="3">
        <v>2506</v>
      </c>
      <c r="X550" s="3"/>
    </row>
    <row r="551" spans="1:24" x14ac:dyDescent="0.25">
      <c r="A551" s="1" t="s">
        <v>3490</v>
      </c>
      <c r="B551" s="1" t="s">
        <v>166</v>
      </c>
      <c r="C551" s="1" t="s">
        <v>167</v>
      </c>
      <c r="D551" s="1" t="s">
        <v>2705</v>
      </c>
      <c r="E551" s="1" t="s">
        <v>1966</v>
      </c>
      <c r="F551" s="2">
        <v>45141</v>
      </c>
      <c r="G551" s="2">
        <v>45403</v>
      </c>
      <c r="H551" s="2" t="str">
        <f>TEXT(Ecommerce_Sales[[#This Row],[Order_Date]],"mmmm")</f>
        <v>April</v>
      </c>
      <c r="I551" s="2" t="str">
        <f>TEXT(Ecommerce_Sales[[#This Row],[Order_Date]],"yyyy")</f>
        <v>2024</v>
      </c>
      <c r="J551" s="2" t="str">
        <f>TEXT(Ecommerce_Sales[[#This Row],[Order_Date]],"mmmm")</f>
        <v>April</v>
      </c>
      <c r="K551" s="1" t="s">
        <v>1947</v>
      </c>
      <c r="L551" s="1" t="s">
        <v>3491</v>
      </c>
      <c r="M551" s="1" t="s">
        <v>1956</v>
      </c>
      <c r="N551" s="1" t="s">
        <v>1957</v>
      </c>
      <c r="O551" s="3">
        <v>990</v>
      </c>
      <c r="P551">
        <v>1</v>
      </c>
      <c r="Q551" s="3">
        <v>990</v>
      </c>
      <c r="R551" s="1" t="s">
        <v>1951</v>
      </c>
      <c r="S551" s="3">
        <v>89</v>
      </c>
      <c r="T551">
        <v>7</v>
      </c>
      <c r="U551" t="str">
        <f>IF(Ecommerce_Sales[[#This Row],[Delivery_Time_Days]]&gt;7,"Delay",IF(Ecommerce_Sales[[#This Row],[Delivery_Time_Days]] = 0,"No delivery",IF(Ecommerce_Sales[[#This Row],[Delivery_Time_Days]]&lt;=7,"On-time")))</f>
        <v>On-time</v>
      </c>
      <c r="V551" s="7">
        <f>Ecommerce_Sales[[#This Row],[Profit]]/Ecommerce_Sales[[#This Row],[Total_Price]]</f>
        <v>0.14949494949494949</v>
      </c>
      <c r="W551" s="3">
        <v>148</v>
      </c>
      <c r="X551" s="3"/>
    </row>
    <row r="552" spans="1:24" x14ac:dyDescent="0.25">
      <c r="A552" s="1" t="s">
        <v>3492</v>
      </c>
      <c r="B552" s="1" t="s">
        <v>280</v>
      </c>
      <c r="C552" s="1" t="s">
        <v>281</v>
      </c>
      <c r="D552" s="1" t="s">
        <v>2126</v>
      </c>
      <c r="E552" s="1" t="s">
        <v>1966</v>
      </c>
      <c r="F552" s="2">
        <v>45208</v>
      </c>
      <c r="G552" s="2">
        <v>45576</v>
      </c>
      <c r="H552" s="2" t="str">
        <f>TEXT(Ecommerce_Sales[[#This Row],[Order_Date]],"mmmm")</f>
        <v>October</v>
      </c>
      <c r="I552" s="2" t="str">
        <f>TEXT(Ecommerce_Sales[[#This Row],[Order_Date]],"yyyy")</f>
        <v>2024</v>
      </c>
      <c r="J552" s="2" t="str">
        <f>TEXT(Ecommerce_Sales[[#This Row],[Order_Date]],"mmmm")</f>
        <v>October</v>
      </c>
      <c r="K552" s="1" t="s">
        <v>1947</v>
      </c>
      <c r="L552" s="1" t="s">
        <v>3493</v>
      </c>
      <c r="M552" s="1" t="s">
        <v>2030</v>
      </c>
      <c r="N552" s="1" t="s">
        <v>1978</v>
      </c>
      <c r="O552" s="3">
        <v>436</v>
      </c>
      <c r="P552">
        <v>1</v>
      </c>
      <c r="Q552" s="3">
        <v>436</v>
      </c>
      <c r="R552" s="1" t="s">
        <v>1951</v>
      </c>
      <c r="S552" s="3">
        <v>55</v>
      </c>
      <c r="T552">
        <v>10</v>
      </c>
      <c r="U552" t="str">
        <f>IF(Ecommerce_Sales[[#This Row],[Delivery_Time_Days]]&gt;7,"Delay",IF(Ecommerce_Sales[[#This Row],[Delivery_Time_Days]] = 0,"No delivery",IF(Ecommerce_Sales[[#This Row],[Delivery_Time_Days]]&lt;=7,"On-time")))</f>
        <v>Delay</v>
      </c>
      <c r="V552" s="7">
        <f>Ecommerce_Sales[[#This Row],[Profit]]/Ecommerce_Sales[[#This Row],[Total_Price]]</f>
        <v>0.35091743119266056</v>
      </c>
      <c r="W552" s="3">
        <v>153</v>
      </c>
      <c r="X552" s="3"/>
    </row>
    <row r="553" spans="1:24" x14ac:dyDescent="0.25">
      <c r="A553" s="1" t="s">
        <v>3494</v>
      </c>
      <c r="B553" s="1" t="s">
        <v>1610</v>
      </c>
      <c r="C553" s="1" t="s">
        <v>1611</v>
      </c>
      <c r="D553" s="1" t="s">
        <v>3495</v>
      </c>
      <c r="E553" s="1" t="s">
        <v>1996</v>
      </c>
      <c r="F553" s="2">
        <v>45398</v>
      </c>
      <c r="G553" s="2">
        <v>45069</v>
      </c>
      <c r="H553" s="2" t="str">
        <f>TEXT(Ecommerce_Sales[[#This Row],[Order_Date]],"mmmm")</f>
        <v>May</v>
      </c>
      <c r="I553" s="2" t="str">
        <f>TEXT(Ecommerce_Sales[[#This Row],[Order_Date]],"yyyy")</f>
        <v>2023</v>
      </c>
      <c r="J553" s="2" t="str">
        <f>TEXT(Ecommerce_Sales[[#This Row],[Order_Date]],"mmmm")</f>
        <v>May</v>
      </c>
      <c r="K553" s="1" t="s">
        <v>1947</v>
      </c>
      <c r="L553" s="1" t="s">
        <v>3496</v>
      </c>
      <c r="M553" s="1" t="s">
        <v>1998</v>
      </c>
      <c r="N553" s="1" t="s">
        <v>1973</v>
      </c>
      <c r="O553" s="3">
        <v>247</v>
      </c>
      <c r="P553">
        <v>2</v>
      </c>
      <c r="Q553" s="3">
        <v>493</v>
      </c>
      <c r="R553" s="1" t="s">
        <v>1951</v>
      </c>
      <c r="S553" s="3">
        <v>49</v>
      </c>
      <c r="T553">
        <v>5</v>
      </c>
      <c r="U553" t="str">
        <f>IF(Ecommerce_Sales[[#This Row],[Delivery_Time_Days]]&gt;7,"Delay",IF(Ecommerce_Sales[[#This Row],[Delivery_Time_Days]] = 0,"No delivery",IF(Ecommerce_Sales[[#This Row],[Delivery_Time_Days]]&lt;=7,"On-time")))</f>
        <v>On-time</v>
      </c>
      <c r="V553" s="7">
        <f>Ecommerce_Sales[[#This Row],[Profit]]/Ecommerce_Sales[[#This Row],[Total_Price]]</f>
        <v>0.30020283975659229</v>
      </c>
      <c r="W553" s="3">
        <v>148</v>
      </c>
      <c r="X553" s="3"/>
    </row>
    <row r="554" spans="1:24" x14ac:dyDescent="0.25">
      <c r="A554" s="1" t="s">
        <v>3497</v>
      </c>
      <c r="B554" s="1" t="s">
        <v>856</v>
      </c>
      <c r="C554" s="1" t="s">
        <v>857</v>
      </c>
      <c r="D554" s="1" t="s">
        <v>3498</v>
      </c>
      <c r="E554" s="1" t="s">
        <v>1961</v>
      </c>
      <c r="F554" s="2">
        <v>45149</v>
      </c>
      <c r="G554" s="2">
        <v>45095</v>
      </c>
      <c r="H554" s="2" t="str">
        <f>TEXT(Ecommerce_Sales[[#This Row],[Order_Date]],"mmmm")</f>
        <v>June</v>
      </c>
      <c r="I554" s="2" t="str">
        <f>TEXT(Ecommerce_Sales[[#This Row],[Order_Date]],"yyyy")</f>
        <v>2023</v>
      </c>
      <c r="J554" s="2" t="str">
        <f>TEXT(Ecommerce_Sales[[#This Row],[Order_Date]],"mmmm")</f>
        <v>June</v>
      </c>
      <c r="K554" s="1" t="s">
        <v>1947</v>
      </c>
      <c r="L554" s="1" t="s">
        <v>3499</v>
      </c>
      <c r="M554" s="1" t="s">
        <v>1983</v>
      </c>
      <c r="N554" s="1" t="s">
        <v>1950</v>
      </c>
      <c r="O554" s="3">
        <v>417</v>
      </c>
      <c r="P554">
        <v>4</v>
      </c>
      <c r="Q554" s="3">
        <v>1669</v>
      </c>
      <c r="R554" s="1" t="s">
        <v>1951</v>
      </c>
      <c r="S554" s="3">
        <v>176</v>
      </c>
      <c r="T554">
        <v>10</v>
      </c>
      <c r="U554" t="str">
        <f>IF(Ecommerce_Sales[[#This Row],[Delivery_Time_Days]]&gt;7,"Delay",IF(Ecommerce_Sales[[#This Row],[Delivery_Time_Days]] = 0,"No delivery",IF(Ecommerce_Sales[[#This Row],[Delivery_Time_Days]]&lt;=7,"On-time")))</f>
        <v>Delay</v>
      </c>
      <c r="V554" s="7">
        <f>Ecommerce_Sales[[#This Row],[Profit]]/Ecommerce_Sales[[#This Row],[Total_Price]]</f>
        <v>0.40023966446974235</v>
      </c>
      <c r="W554" s="3">
        <v>668</v>
      </c>
      <c r="X554" s="3"/>
    </row>
    <row r="555" spans="1:24" x14ac:dyDescent="0.25">
      <c r="A555" s="1" t="s">
        <v>3500</v>
      </c>
      <c r="B555" s="1" t="s">
        <v>436</v>
      </c>
      <c r="C555" s="1" t="s">
        <v>437</v>
      </c>
      <c r="D555" s="1" t="s">
        <v>3501</v>
      </c>
      <c r="E555" s="1" t="s">
        <v>1981</v>
      </c>
      <c r="F555" s="2">
        <v>44987</v>
      </c>
      <c r="G555" s="2">
        <v>45469</v>
      </c>
      <c r="H555" s="2" t="str">
        <f>TEXT(Ecommerce_Sales[[#This Row],[Order_Date]],"mmmm")</f>
        <v>June</v>
      </c>
      <c r="I555" s="2" t="str">
        <f>TEXT(Ecommerce_Sales[[#This Row],[Order_Date]],"yyyy")</f>
        <v>2024</v>
      </c>
      <c r="J555" s="2" t="str">
        <f>TEXT(Ecommerce_Sales[[#This Row],[Order_Date]],"mmmm")</f>
        <v>June</v>
      </c>
      <c r="K555" s="1" t="s">
        <v>1947</v>
      </c>
      <c r="L555" s="1" t="s">
        <v>3502</v>
      </c>
      <c r="M555" s="1" t="s">
        <v>1983</v>
      </c>
      <c r="N555" s="1" t="s">
        <v>1950</v>
      </c>
      <c r="O555" s="3">
        <v>19</v>
      </c>
      <c r="P555">
        <v>6</v>
      </c>
      <c r="Q555" s="3">
        <v>116</v>
      </c>
      <c r="R555" s="1" t="s">
        <v>1958</v>
      </c>
      <c r="S555" s="3">
        <v>15</v>
      </c>
      <c r="T555">
        <v>5</v>
      </c>
      <c r="U555" t="str">
        <f>IF(Ecommerce_Sales[[#This Row],[Delivery_Time_Days]]&gt;7,"Delay",IF(Ecommerce_Sales[[#This Row],[Delivery_Time_Days]] = 0,"No delivery",IF(Ecommerce_Sales[[#This Row],[Delivery_Time_Days]]&lt;=7,"On-time")))</f>
        <v>On-time</v>
      </c>
      <c r="V555" s="7">
        <f>Ecommerce_Sales[[#This Row],[Profit]]/Ecommerce_Sales[[#This Row],[Total_Price]]</f>
        <v>0.39655172413793105</v>
      </c>
      <c r="W555" s="3">
        <v>46</v>
      </c>
      <c r="X555" s="3"/>
    </row>
    <row r="556" spans="1:24" x14ac:dyDescent="0.25">
      <c r="A556" s="1" t="s">
        <v>3503</v>
      </c>
      <c r="B556" s="1" t="s">
        <v>310</v>
      </c>
      <c r="C556" s="1" t="s">
        <v>311</v>
      </c>
      <c r="D556" s="1" t="s">
        <v>3504</v>
      </c>
      <c r="E556" s="1" t="s">
        <v>1961</v>
      </c>
      <c r="F556" s="2">
        <v>45565</v>
      </c>
      <c r="G556" s="2">
        <v>45634</v>
      </c>
      <c r="H556" s="2" t="str">
        <f>TEXT(Ecommerce_Sales[[#This Row],[Order_Date]],"mmmm")</f>
        <v>December</v>
      </c>
      <c r="I556" s="2" t="str">
        <f>TEXT(Ecommerce_Sales[[#This Row],[Order_Date]],"yyyy")</f>
        <v>2024</v>
      </c>
      <c r="J556" s="2" t="str">
        <f>TEXT(Ecommerce_Sales[[#This Row],[Order_Date]],"mmmm")</f>
        <v>December</v>
      </c>
      <c r="K556" s="1" t="s">
        <v>1992</v>
      </c>
      <c r="L556" s="1" t="s">
        <v>3505</v>
      </c>
      <c r="M556" s="1" t="s">
        <v>1968</v>
      </c>
      <c r="N556" s="1" t="s">
        <v>1957</v>
      </c>
      <c r="O556" s="3">
        <v>1009</v>
      </c>
      <c r="P556">
        <v>8</v>
      </c>
      <c r="Q556" s="3">
        <v>8072</v>
      </c>
      <c r="R556" s="1" t="s">
        <v>1958</v>
      </c>
      <c r="S556" s="3">
        <v>458</v>
      </c>
      <c r="U556" t="str">
        <f>IF(Ecommerce_Sales[[#This Row],[Delivery_Time_Days]]&gt;7,"Delay",IF(Ecommerce_Sales[[#This Row],[Delivery_Time_Days]] = 0,"No delivery",IF(Ecommerce_Sales[[#This Row],[Delivery_Time_Days]]&lt;=7,"On-time")))</f>
        <v>No delivery</v>
      </c>
      <c r="V556" s="7">
        <f>Ecommerce_Sales[[#This Row],[Profit]]/Ecommerce_Sales[[#This Row],[Total_Price]]</f>
        <v>0.15002477700693756</v>
      </c>
      <c r="W556" s="3">
        <v>1211</v>
      </c>
      <c r="X556" s="3"/>
    </row>
    <row r="557" spans="1:24" x14ac:dyDescent="0.25">
      <c r="A557" s="1" t="s">
        <v>3506</v>
      </c>
      <c r="B557" s="1" t="s">
        <v>24</v>
      </c>
      <c r="C557" s="1" t="s">
        <v>25</v>
      </c>
      <c r="D557" s="1" t="s">
        <v>3507</v>
      </c>
      <c r="E557" s="1" t="s">
        <v>1954</v>
      </c>
      <c r="F557" s="2">
        <v>45534</v>
      </c>
      <c r="G557" s="2">
        <v>45005</v>
      </c>
      <c r="H557" s="2" t="str">
        <f>TEXT(Ecommerce_Sales[[#This Row],[Order_Date]],"mmmm")</f>
        <v>March</v>
      </c>
      <c r="I557" s="2" t="str">
        <f>TEXT(Ecommerce_Sales[[#This Row],[Order_Date]],"yyyy")</f>
        <v>2023</v>
      </c>
      <c r="J557" s="2" t="str">
        <f>TEXT(Ecommerce_Sales[[#This Row],[Order_Date]],"mmmm")</f>
        <v>March</v>
      </c>
      <c r="K557" s="1" t="s">
        <v>1947</v>
      </c>
      <c r="L557" s="1" t="s">
        <v>3508</v>
      </c>
      <c r="M557" s="1" t="s">
        <v>1956</v>
      </c>
      <c r="N557" s="1" t="s">
        <v>1957</v>
      </c>
      <c r="O557" s="3">
        <v>772</v>
      </c>
      <c r="P557">
        <v>2</v>
      </c>
      <c r="Q557" s="3">
        <v>1543</v>
      </c>
      <c r="R557" s="1" t="s">
        <v>1951</v>
      </c>
      <c r="S557" s="3">
        <v>158</v>
      </c>
      <c r="T557">
        <v>4</v>
      </c>
      <c r="U557" t="str">
        <f>IF(Ecommerce_Sales[[#This Row],[Delivery_Time_Days]]&gt;7,"Delay",IF(Ecommerce_Sales[[#This Row],[Delivery_Time_Days]] = 0,"No delivery",IF(Ecommerce_Sales[[#This Row],[Delivery_Time_Days]]&lt;=7,"On-time")))</f>
        <v>On-time</v>
      </c>
      <c r="V557" s="7">
        <f>Ecommerce_Sales[[#This Row],[Profit]]/Ecommerce_Sales[[#This Row],[Total_Price]]</f>
        <v>0.15035644847699287</v>
      </c>
      <c r="W557" s="3">
        <v>232</v>
      </c>
      <c r="X557" s="3"/>
    </row>
    <row r="558" spans="1:24" x14ac:dyDescent="0.25">
      <c r="A558" s="1" t="s">
        <v>3509</v>
      </c>
      <c r="B558" s="1" t="s">
        <v>1532</v>
      </c>
      <c r="C558" s="1" t="s">
        <v>1533</v>
      </c>
      <c r="D558" s="1" t="s">
        <v>3510</v>
      </c>
      <c r="E558" s="1" t="s">
        <v>2005</v>
      </c>
      <c r="F558" s="2">
        <v>45455</v>
      </c>
      <c r="G558" s="2">
        <v>45433</v>
      </c>
      <c r="H558" s="2" t="str">
        <f>TEXT(Ecommerce_Sales[[#This Row],[Order_Date]],"mmmm")</f>
        <v>May</v>
      </c>
      <c r="I558" s="2" t="str">
        <f>TEXT(Ecommerce_Sales[[#This Row],[Order_Date]],"yyyy")</f>
        <v>2024</v>
      </c>
      <c r="J558" s="2" t="str">
        <f>TEXT(Ecommerce_Sales[[#This Row],[Order_Date]],"mmmm")</f>
        <v>May</v>
      </c>
      <c r="K558" s="1" t="s">
        <v>1947</v>
      </c>
      <c r="L558" s="1" t="s">
        <v>3511</v>
      </c>
      <c r="M558" s="1" t="s">
        <v>2072</v>
      </c>
      <c r="N558" s="1" t="s">
        <v>1950</v>
      </c>
      <c r="O558" s="3">
        <v>862</v>
      </c>
      <c r="P558">
        <v>3</v>
      </c>
      <c r="Q558" s="3">
        <v>2585</v>
      </c>
      <c r="R558" s="1" t="s">
        <v>2008</v>
      </c>
      <c r="S558" s="3">
        <v>343</v>
      </c>
      <c r="T558">
        <v>3</v>
      </c>
      <c r="U558" t="str">
        <f>IF(Ecommerce_Sales[[#This Row],[Delivery_Time_Days]]&gt;7,"Delay",IF(Ecommerce_Sales[[#This Row],[Delivery_Time_Days]] = 0,"No delivery",IF(Ecommerce_Sales[[#This Row],[Delivery_Time_Days]]&lt;=7,"On-time")))</f>
        <v>On-time</v>
      </c>
      <c r="V558" s="7">
        <f>Ecommerce_Sales[[#This Row],[Profit]]/Ecommerce_Sales[[#This Row],[Total_Price]]</f>
        <v>0.4</v>
      </c>
      <c r="W558" s="3">
        <v>1034</v>
      </c>
      <c r="X558" s="3"/>
    </row>
    <row r="559" spans="1:24" x14ac:dyDescent="0.25">
      <c r="A559" s="1" t="s">
        <v>3512</v>
      </c>
      <c r="B559" s="1" t="s">
        <v>1113</v>
      </c>
      <c r="C559" s="1" t="s">
        <v>1114</v>
      </c>
      <c r="D559" s="1" t="s">
        <v>2984</v>
      </c>
      <c r="E559" s="1" t="s">
        <v>2005</v>
      </c>
      <c r="F559" s="2">
        <v>45506</v>
      </c>
      <c r="G559" s="2">
        <v>45189</v>
      </c>
      <c r="H559" s="2" t="str">
        <f>TEXT(Ecommerce_Sales[[#This Row],[Order_Date]],"mmmm")</f>
        <v>September</v>
      </c>
      <c r="I559" s="2" t="str">
        <f>TEXT(Ecommerce_Sales[[#This Row],[Order_Date]],"yyyy")</f>
        <v>2023</v>
      </c>
      <c r="J559" s="2" t="str">
        <f>TEXT(Ecommerce_Sales[[#This Row],[Order_Date]],"mmmm")</f>
        <v>September</v>
      </c>
      <c r="K559" s="1" t="s">
        <v>1947</v>
      </c>
      <c r="L559" s="1" t="s">
        <v>3513</v>
      </c>
      <c r="M559" s="1" t="s">
        <v>1968</v>
      </c>
      <c r="N559" s="1" t="s">
        <v>1957</v>
      </c>
      <c r="O559" s="3">
        <v>733</v>
      </c>
      <c r="P559">
        <v>3</v>
      </c>
      <c r="Q559" s="3">
        <v>2199</v>
      </c>
      <c r="R559" s="1" t="s">
        <v>1958</v>
      </c>
      <c r="S559" s="3">
        <v>306</v>
      </c>
      <c r="T559">
        <v>8</v>
      </c>
      <c r="U559" t="str">
        <f>IF(Ecommerce_Sales[[#This Row],[Delivery_Time_Days]]&gt;7,"Delay",IF(Ecommerce_Sales[[#This Row],[Delivery_Time_Days]] = 0,"No delivery",IF(Ecommerce_Sales[[#This Row],[Delivery_Time_Days]]&lt;=7,"On-time")))</f>
        <v>Delay</v>
      </c>
      <c r="V559" s="7">
        <f>Ecommerce_Sales[[#This Row],[Profit]]/Ecommerce_Sales[[#This Row],[Total_Price]]</f>
        <v>0.15006821282401092</v>
      </c>
      <c r="W559" s="3">
        <v>330</v>
      </c>
      <c r="X559" s="3"/>
    </row>
    <row r="560" spans="1:24" x14ac:dyDescent="0.25">
      <c r="A560" s="1" t="s">
        <v>3514</v>
      </c>
      <c r="B560" s="1" t="s">
        <v>1387</v>
      </c>
      <c r="C560" s="1" t="s">
        <v>1388</v>
      </c>
      <c r="D560" s="1" t="s">
        <v>3515</v>
      </c>
      <c r="E560" s="1" t="s">
        <v>1954</v>
      </c>
      <c r="F560" s="2">
        <v>45076</v>
      </c>
      <c r="G560" s="2">
        <v>45461</v>
      </c>
      <c r="H560" s="2" t="str">
        <f>TEXT(Ecommerce_Sales[[#This Row],[Order_Date]],"mmmm")</f>
        <v>June</v>
      </c>
      <c r="I560" s="2" t="str">
        <f>TEXT(Ecommerce_Sales[[#This Row],[Order_Date]],"yyyy")</f>
        <v>2024</v>
      </c>
      <c r="J560" s="2" t="str">
        <f>TEXT(Ecommerce_Sales[[#This Row],[Order_Date]],"mmmm")</f>
        <v>June</v>
      </c>
      <c r="K560" s="1" t="s">
        <v>1947</v>
      </c>
      <c r="L560" s="1" t="s">
        <v>3516</v>
      </c>
      <c r="M560" s="1" t="s">
        <v>2007</v>
      </c>
      <c r="N560" s="1" t="s">
        <v>1973</v>
      </c>
      <c r="O560" s="3">
        <v>698</v>
      </c>
      <c r="P560">
        <v>6</v>
      </c>
      <c r="Q560" s="3">
        <v>4190</v>
      </c>
      <c r="R560" s="1" t="s">
        <v>2008</v>
      </c>
      <c r="S560" s="3">
        <v>386</v>
      </c>
      <c r="T560">
        <v>9</v>
      </c>
      <c r="U560" t="str">
        <f>IF(Ecommerce_Sales[[#This Row],[Delivery_Time_Days]]&gt;7,"Delay",IF(Ecommerce_Sales[[#This Row],[Delivery_Time_Days]] = 0,"No delivery",IF(Ecommerce_Sales[[#This Row],[Delivery_Time_Days]]&lt;=7,"On-time")))</f>
        <v>Delay</v>
      </c>
      <c r="V560" s="7">
        <f>Ecommerce_Sales[[#This Row],[Profit]]/Ecommerce_Sales[[#This Row],[Total_Price]]</f>
        <v>0.3</v>
      </c>
      <c r="W560" s="3">
        <v>1257</v>
      </c>
      <c r="X560" s="3"/>
    </row>
    <row r="561" spans="1:24" x14ac:dyDescent="0.25">
      <c r="A561" s="1" t="s">
        <v>3517</v>
      </c>
      <c r="B561" s="1" t="s">
        <v>656</v>
      </c>
      <c r="C561" s="1" t="s">
        <v>657</v>
      </c>
      <c r="D561" s="1" t="s">
        <v>2018</v>
      </c>
      <c r="E561" s="1" t="s">
        <v>1981</v>
      </c>
      <c r="F561" s="2">
        <v>45019</v>
      </c>
      <c r="G561" s="2">
        <v>45136</v>
      </c>
      <c r="H561" s="2" t="str">
        <f>TEXT(Ecommerce_Sales[[#This Row],[Order_Date]],"mmmm")</f>
        <v>July</v>
      </c>
      <c r="I561" s="2" t="str">
        <f>TEXT(Ecommerce_Sales[[#This Row],[Order_Date]],"yyyy")</f>
        <v>2023</v>
      </c>
      <c r="J561" s="2" t="str">
        <f>TEXT(Ecommerce_Sales[[#This Row],[Order_Date]],"mmmm")</f>
        <v>July</v>
      </c>
      <c r="K561" s="1" t="s">
        <v>1947</v>
      </c>
      <c r="L561" s="1" t="s">
        <v>3518</v>
      </c>
      <c r="M561" s="1" t="s">
        <v>1972</v>
      </c>
      <c r="N561" s="1" t="s">
        <v>1973</v>
      </c>
      <c r="O561" s="3">
        <v>21</v>
      </c>
      <c r="P561">
        <v>6</v>
      </c>
      <c r="Q561" s="3">
        <v>123</v>
      </c>
      <c r="R561" s="1" t="s">
        <v>2012</v>
      </c>
      <c r="S561" s="3">
        <v>10</v>
      </c>
      <c r="T561">
        <v>9</v>
      </c>
      <c r="U561" t="str">
        <f>IF(Ecommerce_Sales[[#This Row],[Delivery_Time_Days]]&gt;7,"Delay",IF(Ecommerce_Sales[[#This Row],[Delivery_Time_Days]] = 0,"No delivery",IF(Ecommerce_Sales[[#This Row],[Delivery_Time_Days]]&lt;=7,"On-time")))</f>
        <v>Delay</v>
      </c>
      <c r="V561" s="7">
        <f>Ecommerce_Sales[[#This Row],[Profit]]/Ecommerce_Sales[[#This Row],[Total_Price]]</f>
        <v>0.30081300813008133</v>
      </c>
      <c r="W561" s="3">
        <v>37</v>
      </c>
      <c r="X561" s="3"/>
    </row>
    <row r="562" spans="1:24" x14ac:dyDescent="0.25">
      <c r="A562" s="1" t="s">
        <v>3519</v>
      </c>
      <c r="B562" s="1" t="s">
        <v>941</v>
      </c>
      <c r="C562" s="1" t="s">
        <v>942</v>
      </c>
      <c r="D562" s="1" t="s">
        <v>3520</v>
      </c>
      <c r="E562" s="1" t="s">
        <v>1981</v>
      </c>
      <c r="F562" s="2">
        <v>45497</v>
      </c>
      <c r="G562" s="2">
        <v>45306</v>
      </c>
      <c r="H562" s="2" t="str">
        <f>TEXT(Ecommerce_Sales[[#This Row],[Order_Date]],"mmmm")</f>
        <v>January</v>
      </c>
      <c r="I562" s="2" t="str">
        <f>TEXT(Ecommerce_Sales[[#This Row],[Order_Date]],"yyyy")</f>
        <v>2024</v>
      </c>
      <c r="J562" s="2" t="str">
        <f>TEXT(Ecommerce_Sales[[#This Row],[Order_Date]],"mmmm")</f>
        <v>January</v>
      </c>
      <c r="K562" s="1" t="s">
        <v>1947</v>
      </c>
      <c r="L562" s="1" t="s">
        <v>3521</v>
      </c>
      <c r="M562" s="1" t="s">
        <v>1968</v>
      </c>
      <c r="N562" s="1" t="s">
        <v>1957</v>
      </c>
      <c r="O562" s="3">
        <v>262</v>
      </c>
      <c r="P562">
        <v>1</v>
      </c>
      <c r="Q562" s="3">
        <v>262</v>
      </c>
      <c r="R562" s="1" t="s">
        <v>1958</v>
      </c>
      <c r="S562" s="3">
        <v>35</v>
      </c>
      <c r="T562">
        <v>5</v>
      </c>
      <c r="U562" t="str">
        <f>IF(Ecommerce_Sales[[#This Row],[Delivery_Time_Days]]&gt;7,"Delay",IF(Ecommerce_Sales[[#This Row],[Delivery_Time_Days]] = 0,"No delivery",IF(Ecommerce_Sales[[#This Row],[Delivery_Time_Days]]&lt;=7,"On-time")))</f>
        <v>On-time</v>
      </c>
      <c r="V562" s="7">
        <f>Ecommerce_Sales[[#This Row],[Profit]]/Ecommerce_Sales[[#This Row],[Total_Price]]</f>
        <v>0.14885496183206107</v>
      </c>
      <c r="W562" s="3">
        <v>39</v>
      </c>
      <c r="X562" s="3"/>
    </row>
    <row r="563" spans="1:24" x14ac:dyDescent="0.25">
      <c r="A563" s="1" t="s">
        <v>3522</v>
      </c>
      <c r="B563" s="1" t="s">
        <v>994</v>
      </c>
      <c r="C563" s="1" t="s">
        <v>995</v>
      </c>
      <c r="D563" s="1" t="s">
        <v>3523</v>
      </c>
      <c r="E563" s="1" t="s">
        <v>1981</v>
      </c>
      <c r="F563" s="2">
        <v>45036</v>
      </c>
      <c r="G563" s="2">
        <v>44932</v>
      </c>
      <c r="H563" s="2" t="str">
        <f>TEXT(Ecommerce_Sales[[#This Row],[Order_Date]],"mmmm")</f>
        <v>January</v>
      </c>
      <c r="I563" s="2" t="str">
        <f>TEXT(Ecommerce_Sales[[#This Row],[Order_Date]],"yyyy")</f>
        <v>2023</v>
      </c>
      <c r="J563" s="2" t="str">
        <f>TEXT(Ecommerce_Sales[[#This Row],[Order_Date]],"mmmm")</f>
        <v>January</v>
      </c>
      <c r="K563" s="1" t="s">
        <v>1947</v>
      </c>
      <c r="L563" s="1" t="s">
        <v>3524</v>
      </c>
      <c r="M563" s="1" t="s">
        <v>1968</v>
      </c>
      <c r="N563" s="1" t="s">
        <v>1957</v>
      </c>
      <c r="O563" s="3">
        <v>369</v>
      </c>
      <c r="P563">
        <v>1</v>
      </c>
      <c r="Q563" s="3">
        <v>369</v>
      </c>
      <c r="R563" s="1" t="s">
        <v>1958</v>
      </c>
      <c r="S563" s="3">
        <v>21</v>
      </c>
      <c r="T563">
        <v>9</v>
      </c>
      <c r="U563" t="str">
        <f>IF(Ecommerce_Sales[[#This Row],[Delivery_Time_Days]]&gt;7,"Delay",IF(Ecommerce_Sales[[#This Row],[Delivery_Time_Days]] = 0,"No delivery",IF(Ecommerce_Sales[[#This Row],[Delivery_Time_Days]]&lt;=7,"On-time")))</f>
        <v>Delay</v>
      </c>
      <c r="V563" s="7">
        <f>Ecommerce_Sales[[#This Row],[Profit]]/Ecommerce_Sales[[#This Row],[Total_Price]]</f>
        <v>0.14905149051490515</v>
      </c>
      <c r="W563" s="3">
        <v>55</v>
      </c>
      <c r="X563" s="3"/>
    </row>
    <row r="564" spans="1:24" x14ac:dyDescent="0.25">
      <c r="A564" s="1" t="s">
        <v>3525</v>
      </c>
      <c r="B564" s="1" t="s">
        <v>812</v>
      </c>
      <c r="C564" s="1" t="s">
        <v>813</v>
      </c>
      <c r="D564" s="1" t="s">
        <v>2734</v>
      </c>
      <c r="E564" s="1" t="s">
        <v>1981</v>
      </c>
      <c r="F564" s="2">
        <v>45618</v>
      </c>
      <c r="G564" s="2">
        <v>45115</v>
      </c>
      <c r="H564" s="2" t="str">
        <f>TEXT(Ecommerce_Sales[[#This Row],[Order_Date]],"mmmm")</f>
        <v>July</v>
      </c>
      <c r="I564" s="2" t="str">
        <f>TEXT(Ecommerce_Sales[[#This Row],[Order_Date]],"yyyy")</f>
        <v>2023</v>
      </c>
      <c r="J564" s="2" t="str">
        <f>TEXT(Ecommerce_Sales[[#This Row],[Order_Date]],"mmmm")</f>
        <v>July</v>
      </c>
      <c r="K564" s="1" t="s">
        <v>1947</v>
      </c>
      <c r="L564" s="1" t="s">
        <v>3526</v>
      </c>
      <c r="M564" s="1" t="s">
        <v>2058</v>
      </c>
      <c r="N564" s="1" t="s">
        <v>1950</v>
      </c>
      <c r="O564" s="3">
        <v>1156</v>
      </c>
      <c r="P564">
        <v>3</v>
      </c>
      <c r="Q564" s="3">
        <v>3468</v>
      </c>
      <c r="R564" s="1" t="s">
        <v>1951</v>
      </c>
      <c r="S564" s="3">
        <v>349</v>
      </c>
      <c r="T564">
        <v>7</v>
      </c>
      <c r="U564" t="str">
        <f>IF(Ecommerce_Sales[[#This Row],[Delivery_Time_Days]]&gt;7,"Delay",IF(Ecommerce_Sales[[#This Row],[Delivery_Time_Days]] = 0,"No delivery",IF(Ecommerce_Sales[[#This Row],[Delivery_Time_Days]]&lt;=7,"On-time")))</f>
        <v>On-time</v>
      </c>
      <c r="V564" s="7">
        <f>Ecommerce_Sales[[#This Row],[Profit]]/Ecommerce_Sales[[#This Row],[Total_Price]]</f>
        <v>0.39994232987312572</v>
      </c>
      <c r="W564" s="3">
        <v>1387</v>
      </c>
      <c r="X564" s="3"/>
    </row>
    <row r="565" spans="1:24" x14ac:dyDescent="0.25">
      <c r="A565" s="1" t="s">
        <v>3527</v>
      </c>
      <c r="B565" s="1" t="s">
        <v>1126</v>
      </c>
      <c r="C565" s="1" t="s">
        <v>1127</v>
      </c>
      <c r="D565" s="1" t="s">
        <v>2081</v>
      </c>
      <c r="E565" s="1" t="s">
        <v>1996</v>
      </c>
      <c r="F565" s="2">
        <v>45642</v>
      </c>
      <c r="G565" s="2">
        <v>45535</v>
      </c>
      <c r="H565" s="2" t="str">
        <f>TEXT(Ecommerce_Sales[[#This Row],[Order_Date]],"mmmm")</f>
        <v>August</v>
      </c>
      <c r="I565" s="2" t="str">
        <f>TEXT(Ecommerce_Sales[[#This Row],[Order_Date]],"yyyy")</f>
        <v>2024</v>
      </c>
      <c r="J565" s="2" t="str">
        <f>TEXT(Ecommerce_Sales[[#This Row],[Order_Date]],"mmmm")</f>
        <v>August</v>
      </c>
      <c r="K565" s="1" t="s">
        <v>1947</v>
      </c>
      <c r="L565" s="1" t="s">
        <v>3528</v>
      </c>
      <c r="M565" s="1" t="s">
        <v>2007</v>
      </c>
      <c r="N565" s="1" t="s">
        <v>1973</v>
      </c>
      <c r="O565" s="3">
        <v>529</v>
      </c>
      <c r="P565">
        <v>3</v>
      </c>
      <c r="Q565" s="3">
        <v>1588</v>
      </c>
      <c r="R565" s="1" t="s">
        <v>1951</v>
      </c>
      <c r="S565" s="3">
        <v>89</v>
      </c>
      <c r="T565">
        <v>3</v>
      </c>
      <c r="U565" t="str">
        <f>IF(Ecommerce_Sales[[#This Row],[Delivery_Time_Days]]&gt;7,"Delay",IF(Ecommerce_Sales[[#This Row],[Delivery_Time_Days]] = 0,"No delivery",IF(Ecommerce_Sales[[#This Row],[Delivery_Time_Days]]&lt;=7,"On-time")))</f>
        <v>On-time</v>
      </c>
      <c r="V565" s="7">
        <f>Ecommerce_Sales[[#This Row],[Profit]]/Ecommerce_Sales[[#This Row],[Total_Price]]</f>
        <v>0.29974811083123426</v>
      </c>
      <c r="W565" s="3">
        <v>476</v>
      </c>
      <c r="X565" s="3"/>
    </row>
    <row r="566" spans="1:24" x14ac:dyDescent="0.25">
      <c r="A566" s="1" t="s">
        <v>3529</v>
      </c>
      <c r="B566" s="1" t="s">
        <v>56</v>
      </c>
      <c r="C566" s="1" t="s">
        <v>57</v>
      </c>
      <c r="D566" s="1" t="s">
        <v>2222</v>
      </c>
      <c r="E566" s="1" t="s">
        <v>1966</v>
      </c>
      <c r="F566" s="2">
        <v>45419</v>
      </c>
      <c r="G566" s="2">
        <v>45275</v>
      </c>
      <c r="H566" s="2" t="str">
        <f>TEXT(Ecommerce_Sales[[#This Row],[Order_Date]],"mmmm")</f>
        <v>December</v>
      </c>
      <c r="I566" s="2" t="str">
        <f>TEXT(Ecommerce_Sales[[#This Row],[Order_Date]],"yyyy")</f>
        <v>2023</v>
      </c>
      <c r="J566" s="2" t="str">
        <f>TEXT(Ecommerce_Sales[[#This Row],[Order_Date]],"mmmm")</f>
        <v>December</v>
      </c>
      <c r="K566" s="1" t="s">
        <v>1947</v>
      </c>
      <c r="L566" s="1" t="s">
        <v>3530</v>
      </c>
      <c r="M566" s="1" t="s">
        <v>1956</v>
      </c>
      <c r="N566" s="1" t="s">
        <v>1957</v>
      </c>
      <c r="O566" s="3">
        <v>1458</v>
      </c>
      <c r="P566">
        <v>10</v>
      </c>
      <c r="Q566" s="3">
        <v>14578</v>
      </c>
      <c r="R566" s="1" t="s">
        <v>1958</v>
      </c>
      <c r="S566" s="3">
        <v>1570</v>
      </c>
      <c r="T566">
        <v>3</v>
      </c>
      <c r="U566" t="str">
        <f>IF(Ecommerce_Sales[[#This Row],[Delivery_Time_Days]]&gt;7,"Delay",IF(Ecommerce_Sales[[#This Row],[Delivery_Time_Days]] = 0,"No delivery",IF(Ecommerce_Sales[[#This Row],[Delivery_Time_Days]]&lt;=7,"On-time")))</f>
        <v>On-time</v>
      </c>
      <c r="V566" s="7">
        <f>Ecommerce_Sales[[#This Row],[Profit]]/Ecommerce_Sales[[#This Row],[Total_Price]]</f>
        <v>0.15002057895458912</v>
      </c>
      <c r="W566" s="3">
        <v>2187</v>
      </c>
      <c r="X566" s="3"/>
    </row>
    <row r="567" spans="1:24" x14ac:dyDescent="0.25">
      <c r="A567" s="1" t="s">
        <v>3531</v>
      </c>
      <c r="B567" s="1" t="s">
        <v>1091</v>
      </c>
      <c r="C567" s="1" t="s">
        <v>1092</v>
      </c>
      <c r="D567" s="1" t="s">
        <v>2326</v>
      </c>
      <c r="E567" s="1" t="s">
        <v>2005</v>
      </c>
      <c r="F567" s="2">
        <v>45011</v>
      </c>
      <c r="G567" s="2">
        <v>45229</v>
      </c>
      <c r="H567" s="2" t="str">
        <f>TEXT(Ecommerce_Sales[[#This Row],[Order_Date]],"mmmm")</f>
        <v>October</v>
      </c>
      <c r="I567" s="2" t="str">
        <f>TEXT(Ecommerce_Sales[[#This Row],[Order_Date]],"yyyy")</f>
        <v>2023</v>
      </c>
      <c r="J567" s="2" t="str">
        <f>TEXT(Ecommerce_Sales[[#This Row],[Order_Date]],"mmmm")</f>
        <v>October</v>
      </c>
      <c r="K567" s="1" t="s">
        <v>1947</v>
      </c>
      <c r="L567" s="1" t="s">
        <v>3532</v>
      </c>
      <c r="M567" s="1" t="s">
        <v>2079</v>
      </c>
      <c r="N567" s="1" t="s">
        <v>1973</v>
      </c>
      <c r="O567" s="3">
        <v>104</v>
      </c>
      <c r="P567">
        <v>2</v>
      </c>
      <c r="Q567" s="3">
        <v>209</v>
      </c>
      <c r="R567" s="1" t="s">
        <v>1951</v>
      </c>
      <c r="S567" s="3">
        <v>31</v>
      </c>
      <c r="T567">
        <v>10</v>
      </c>
      <c r="U567" t="str">
        <f>IF(Ecommerce_Sales[[#This Row],[Delivery_Time_Days]]&gt;7,"Delay",IF(Ecommerce_Sales[[#This Row],[Delivery_Time_Days]] = 0,"No delivery",IF(Ecommerce_Sales[[#This Row],[Delivery_Time_Days]]&lt;=7,"On-time")))</f>
        <v>Delay</v>
      </c>
      <c r="V567" s="7">
        <f>Ecommerce_Sales[[#This Row],[Profit]]/Ecommerce_Sales[[#This Row],[Total_Price]]</f>
        <v>0.30143540669856461</v>
      </c>
      <c r="W567" s="3">
        <v>63</v>
      </c>
      <c r="X567" s="3"/>
    </row>
    <row r="568" spans="1:24" x14ac:dyDescent="0.25">
      <c r="A568" s="1" t="s">
        <v>3533</v>
      </c>
      <c r="B568" s="1" t="s">
        <v>202</v>
      </c>
      <c r="C568" s="1" t="s">
        <v>203</v>
      </c>
      <c r="D568" s="1" t="s">
        <v>3534</v>
      </c>
      <c r="E568" s="1" t="s">
        <v>1954</v>
      </c>
      <c r="F568" s="2">
        <v>45318</v>
      </c>
      <c r="G568" s="2">
        <v>45604</v>
      </c>
      <c r="H568" s="2" t="str">
        <f>TEXT(Ecommerce_Sales[[#This Row],[Order_Date]],"mmmm")</f>
        <v>November</v>
      </c>
      <c r="I568" s="2" t="str">
        <f>TEXT(Ecommerce_Sales[[#This Row],[Order_Date]],"yyyy")</f>
        <v>2024</v>
      </c>
      <c r="J568" s="2" t="str">
        <f>TEXT(Ecommerce_Sales[[#This Row],[Order_Date]],"mmmm")</f>
        <v>November</v>
      </c>
      <c r="K568" s="1" t="s">
        <v>1947</v>
      </c>
      <c r="L568" s="1" t="s">
        <v>3535</v>
      </c>
      <c r="M568" s="1" t="s">
        <v>2072</v>
      </c>
      <c r="N568" s="1" t="s">
        <v>1950</v>
      </c>
      <c r="O568" s="3">
        <v>1005</v>
      </c>
      <c r="P568">
        <v>1</v>
      </c>
      <c r="Q568" s="3">
        <v>1005</v>
      </c>
      <c r="R568" s="1" t="s">
        <v>1951</v>
      </c>
      <c r="S568" s="3">
        <v>70</v>
      </c>
      <c r="T568">
        <v>5</v>
      </c>
      <c r="U568" t="str">
        <f>IF(Ecommerce_Sales[[#This Row],[Delivery_Time_Days]]&gt;7,"Delay",IF(Ecommerce_Sales[[#This Row],[Delivery_Time_Days]] = 0,"No delivery",IF(Ecommerce_Sales[[#This Row],[Delivery_Time_Days]]&lt;=7,"On-time")))</f>
        <v>On-time</v>
      </c>
      <c r="V568" s="7">
        <f>Ecommerce_Sales[[#This Row],[Profit]]/Ecommerce_Sales[[#This Row],[Total_Price]]</f>
        <v>0.4</v>
      </c>
      <c r="W568" s="3">
        <v>402</v>
      </c>
      <c r="X568" s="3"/>
    </row>
    <row r="569" spans="1:24" x14ac:dyDescent="0.25">
      <c r="A569" s="1" t="s">
        <v>3536</v>
      </c>
      <c r="B569" s="1" t="s">
        <v>148</v>
      </c>
      <c r="C569" s="1" t="s">
        <v>664</v>
      </c>
      <c r="D569" s="1" t="s">
        <v>2343</v>
      </c>
      <c r="E569" s="1" t="s">
        <v>1966</v>
      </c>
      <c r="F569" s="2">
        <v>45565</v>
      </c>
      <c r="G569" s="2">
        <v>45458</v>
      </c>
      <c r="H569" s="2" t="str">
        <f>TEXT(Ecommerce_Sales[[#This Row],[Order_Date]],"mmmm")</f>
        <v>June</v>
      </c>
      <c r="I569" s="2" t="str">
        <f>TEXT(Ecommerce_Sales[[#This Row],[Order_Date]],"yyyy")</f>
        <v>2024</v>
      </c>
      <c r="J569" s="2" t="str">
        <f>TEXT(Ecommerce_Sales[[#This Row],[Order_Date]],"mmmm")</f>
        <v>June</v>
      </c>
      <c r="K569" s="1" t="s">
        <v>1992</v>
      </c>
      <c r="L569" s="1" t="s">
        <v>3537</v>
      </c>
      <c r="M569" s="1" t="s">
        <v>2058</v>
      </c>
      <c r="N569" s="1" t="s">
        <v>1950</v>
      </c>
      <c r="O569" s="3">
        <v>950</v>
      </c>
      <c r="P569">
        <v>2</v>
      </c>
      <c r="Q569" s="3">
        <v>1900</v>
      </c>
      <c r="R569" s="1" t="s">
        <v>1958</v>
      </c>
      <c r="S569" s="3">
        <v>163</v>
      </c>
      <c r="U569" t="str">
        <f>IF(Ecommerce_Sales[[#This Row],[Delivery_Time_Days]]&gt;7,"Delay",IF(Ecommerce_Sales[[#This Row],[Delivery_Time_Days]] = 0,"No delivery",IF(Ecommerce_Sales[[#This Row],[Delivery_Time_Days]]&lt;=7,"On-time")))</f>
        <v>No delivery</v>
      </c>
      <c r="V569" s="7">
        <f>Ecommerce_Sales[[#This Row],[Profit]]/Ecommerce_Sales[[#This Row],[Total_Price]]</f>
        <v>0.4</v>
      </c>
      <c r="W569" s="3">
        <v>760</v>
      </c>
      <c r="X569" s="3"/>
    </row>
    <row r="570" spans="1:24" x14ac:dyDescent="0.25">
      <c r="A570" s="1" t="s">
        <v>3538</v>
      </c>
      <c r="B570" s="1" t="s">
        <v>547</v>
      </c>
      <c r="C570" s="1" t="s">
        <v>548</v>
      </c>
      <c r="D570" s="1" t="s">
        <v>3444</v>
      </c>
      <c r="E570" s="1" t="s">
        <v>1966</v>
      </c>
      <c r="F570" s="2">
        <v>45000</v>
      </c>
      <c r="G570" s="2">
        <v>45622</v>
      </c>
      <c r="H570" s="2" t="str">
        <f>TEXT(Ecommerce_Sales[[#This Row],[Order_Date]],"mmmm")</f>
        <v>November</v>
      </c>
      <c r="I570" s="2" t="str">
        <f>TEXT(Ecommerce_Sales[[#This Row],[Order_Date]],"yyyy")</f>
        <v>2024</v>
      </c>
      <c r="J570" s="2" t="str">
        <f>TEXT(Ecommerce_Sales[[#This Row],[Order_Date]],"mmmm")</f>
        <v>November</v>
      </c>
      <c r="K570" s="1" t="s">
        <v>1947</v>
      </c>
      <c r="L570" s="1" t="s">
        <v>3539</v>
      </c>
      <c r="M570" s="1" t="s">
        <v>2002</v>
      </c>
      <c r="N570" s="1" t="s">
        <v>1989</v>
      </c>
      <c r="O570" s="3">
        <v>273</v>
      </c>
      <c r="P570">
        <v>7</v>
      </c>
      <c r="Q570" s="3">
        <v>1909</v>
      </c>
      <c r="R570" s="1" t="s">
        <v>1951</v>
      </c>
      <c r="S570" s="3">
        <v>149</v>
      </c>
      <c r="T570">
        <v>5</v>
      </c>
      <c r="U570" t="str">
        <f>IF(Ecommerce_Sales[[#This Row],[Delivery_Time_Days]]&gt;7,"Delay",IF(Ecommerce_Sales[[#This Row],[Delivery_Time_Days]] = 0,"No delivery",IF(Ecommerce_Sales[[#This Row],[Delivery_Time_Days]]&lt;=7,"On-time")))</f>
        <v>On-time</v>
      </c>
      <c r="V570" s="7">
        <f>Ecommerce_Sales[[#This Row],[Profit]]/Ecommerce_Sales[[#This Row],[Total_Price]]</f>
        <v>0.24986904138292299</v>
      </c>
      <c r="W570" s="3">
        <v>477</v>
      </c>
      <c r="X570" s="3"/>
    </row>
    <row r="571" spans="1:24" x14ac:dyDescent="0.25">
      <c r="A571" s="1" t="s">
        <v>3540</v>
      </c>
      <c r="B571" s="1" t="s">
        <v>525</v>
      </c>
      <c r="C571" s="1" t="s">
        <v>526</v>
      </c>
      <c r="D571" s="1" t="s">
        <v>3541</v>
      </c>
      <c r="E571" s="1" t="s">
        <v>1996</v>
      </c>
      <c r="F571" s="2">
        <v>45052</v>
      </c>
      <c r="G571" s="2">
        <v>45121</v>
      </c>
      <c r="H571" s="2" t="str">
        <f>TEXT(Ecommerce_Sales[[#This Row],[Order_Date]],"mmmm")</f>
        <v>July</v>
      </c>
      <c r="I571" s="2" t="str">
        <f>TEXT(Ecommerce_Sales[[#This Row],[Order_Date]],"yyyy")</f>
        <v>2023</v>
      </c>
      <c r="J571" s="2" t="str">
        <f>TEXT(Ecommerce_Sales[[#This Row],[Order_Date]],"mmmm")</f>
        <v>July</v>
      </c>
      <c r="K571" s="1" t="s">
        <v>1947</v>
      </c>
      <c r="L571" s="1" t="s">
        <v>3542</v>
      </c>
      <c r="M571" s="1" t="s">
        <v>2079</v>
      </c>
      <c r="N571" s="1" t="s">
        <v>1973</v>
      </c>
      <c r="O571" s="3">
        <v>1055</v>
      </c>
      <c r="P571">
        <v>3</v>
      </c>
      <c r="Q571" s="3">
        <v>3164</v>
      </c>
      <c r="R571" s="1" t="s">
        <v>1951</v>
      </c>
      <c r="S571" s="3">
        <v>434</v>
      </c>
      <c r="T571">
        <v>3</v>
      </c>
      <c r="U571" t="str">
        <f>IF(Ecommerce_Sales[[#This Row],[Delivery_Time_Days]]&gt;7,"Delay",IF(Ecommerce_Sales[[#This Row],[Delivery_Time_Days]] = 0,"No delivery",IF(Ecommerce_Sales[[#This Row],[Delivery_Time_Days]]&lt;=7,"On-time")))</f>
        <v>On-time</v>
      </c>
      <c r="V571" s="7">
        <f>Ecommerce_Sales[[#This Row],[Profit]]/Ecommerce_Sales[[#This Row],[Total_Price]]</f>
        <v>0.29993678887484199</v>
      </c>
      <c r="W571" s="3">
        <v>949</v>
      </c>
      <c r="X571" s="3"/>
    </row>
    <row r="572" spans="1:24" x14ac:dyDescent="0.25">
      <c r="A572" s="1" t="s">
        <v>3543</v>
      </c>
      <c r="B572" s="1" t="s">
        <v>1596</v>
      </c>
      <c r="C572" s="1" t="s">
        <v>1597</v>
      </c>
      <c r="D572" s="1" t="s">
        <v>2750</v>
      </c>
      <c r="E572" s="1" t="s">
        <v>1996</v>
      </c>
      <c r="F572" s="2">
        <v>45403</v>
      </c>
      <c r="G572" s="2">
        <v>45391</v>
      </c>
      <c r="H572" s="2" t="str">
        <f>TEXT(Ecommerce_Sales[[#This Row],[Order_Date]],"mmmm")</f>
        <v>April</v>
      </c>
      <c r="I572" s="2" t="str">
        <f>TEXT(Ecommerce_Sales[[#This Row],[Order_Date]],"yyyy")</f>
        <v>2024</v>
      </c>
      <c r="J572" s="2" t="str">
        <f>TEXT(Ecommerce_Sales[[#This Row],[Order_Date]],"mmmm")</f>
        <v>April</v>
      </c>
      <c r="K572" s="1" t="s">
        <v>1947</v>
      </c>
      <c r="L572" s="1" t="s">
        <v>3544</v>
      </c>
      <c r="M572" s="1" t="s">
        <v>1963</v>
      </c>
      <c r="N572" s="1" t="s">
        <v>1957</v>
      </c>
      <c r="O572" s="3">
        <v>347</v>
      </c>
      <c r="P572">
        <v>2</v>
      </c>
      <c r="Q572" s="3">
        <v>695</v>
      </c>
      <c r="R572" s="1" t="s">
        <v>2008</v>
      </c>
      <c r="S572" s="3">
        <v>79</v>
      </c>
      <c r="T572">
        <v>9</v>
      </c>
      <c r="U572" t="str">
        <f>IF(Ecommerce_Sales[[#This Row],[Delivery_Time_Days]]&gt;7,"Delay",IF(Ecommerce_Sales[[#This Row],[Delivery_Time_Days]] = 0,"No delivery",IF(Ecommerce_Sales[[#This Row],[Delivery_Time_Days]]&lt;=7,"On-time")))</f>
        <v>Delay</v>
      </c>
      <c r="V572" s="7">
        <f>Ecommerce_Sales[[#This Row],[Profit]]/Ecommerce_Sales[[#This Row],[Total_Price]]</f>
        <v>0.14964028776978416</v>
      </c>
      <c r="W572" s="3">
        <v>104</v>
      </c>
      <c r="X572" s="3"/>
    </row>
    <row r="573" spans="1:24" x14ac:dyDescent="0.25">
      <c r="A573" s="1" t="s">
        <v>3545</v>
      </c>
      <c r="B573" s="1" t="s">
        <v>1549</v>
      </c>
      <c r="C573" s="1" t="s">
        <v>1550</v>
      </c>
      <c r="D573" s="1" t="s">
        <v>2166</v>
      </c>
      <c r="E573" s="1" t="s">
        <v>1946</v>
      </c>
      <c r="F573" s="2">
        <v>45359</v>
      </c>
      <c r="G573" s="2">
        <v>45013</v>
      </c>
      <c r="H573" s="2" t="str">
        <f>TEXT(Ecommerce_Sales[[#This Row],[Order_Date]],"mmmm")</f>
        <v>March</v>
      </c>
      <c r="I573" s="2" t="str">
        <f>TEXT(Ecommerce_Sales[[#This Row],[Order_Date]],"yyyy")</f>
        <v>2023</v>
      </c>
      <c r="J573" s="2" t="str">
        <f>TEXT(Ecommerce_Sales[[#This Row],[Order_Date]],"mmmm")</f>
        <v>March</v>
      </c>
      <c r="K573" s="1" t="s">
        <v>1947</v>
      </c>
      <c r="L573" s="1" t="s">
        <v>3546</v>
      </c>
      <c r="M573" s="1" t="s">
        <v>1956</v>
      </c>
      <c r="N573" s="1" t="s">
        <v>1957</v>
      </c>
      <c r="O573" s="3">
        <v>304</v>
      </c>
      <c r="P573">
        <v>1</v>
      </c>
      <c r="Q573" s="3">
        <v>304</v>
      </c>
      <c r="R573" s="1" t="s">
        <v>2008</v>
      </c>
      <c r="S573" s="3">
        <v>20</v>
      </c>
      <c r="T573">
        <v>8</v>
      </c>
      <c r="U573" t="str">
        <f>IF(Ecommerce_Sales[[#This Row],[Delivery_Time_Days]]&gt;7,"Delay",IF(Ecommerce_Sales[[#This Row],[Delivery_Time_Days]] = 0,"No delivery",IF(Ecommerce_Sales[[#This Row],[Delivery_Time_Days]]&lt;=7,"On-time")))</f>
        <v>Delay</v>
      </c>
      <c r="V573" s="7">
        <f>Ecommerce_Sales[[#This Row],[Profit]]/Ecommerce_Sales[[#This Row],[Total_Price]]</f>
        <v>0.15131578947368421</v>
      </c>
      <c r="W573" s="3">
        <v>46</v>
      </c>
      <c r="X573" s="3"/>
    </row>
    <row r="574" spans="1:24" x14ac:dyDescent="0.25">
      <c r="A574" s="1" t="s">
        <v>3547</v>
      </c>
      <c r="B574" s="1" t="s">
        <v>1065</v>
      </c>
      <c r="C574" s="1" t="s">
        <v>1066</v>
      </c>
      <c r="D574" s="1" t="s">
        <v>2430</v>
      </c>
      <c r="E574" s="1" t="s">
        <v>1981</v>
      </c>
      <c r="F574" s="2">
        <v>45009</v>
      </c>
      <c r="G574" s="2">
        <v>45015</v>
      </c>
      <c r="H574" s="2" t="str">
        <f>TEXT(Ecommerce_Sales[[#This Row],[Order_Date]],"mmmm")</f>
        <v>March</v>
      </c>
      <c r="I574" s="2" t="str">
        <f>TEXT(Ecommerce_Sales[[#This Row],[Order_Date]],"yyyy")</f>
        <v>2023</v>
      </c>
      <c r="J574" s="2" t="str">
        <f>TEXT(Ecommerce_Sales[[#This Row],[Order_Date]],"mmmm")</f>
        <v>March</v>
      </c>
      <c r="K574" s="1" t="s">
        <v>1947</v>
      </c>
      <c r="L574" s="1" t="s">
        <v>2530</v>
      </c>
      <c r="M574" s="1" t="s">
        <v>2026</v>
      </c>
      <c r="N574" s="1" t="s">
        <v>1978</v>
      </c>
      <c r="O574" s="3">
        <v>47</v>
      </c>
      <c r="P574">
        <v>2</v>
      </c>
      <c r="Q574" s="3">
        <v>94</v>
      </c>
      <c r="R574" s="1" t="s">
        <v>2016</v>
      </c>
      <c r="S574" s="3">
        <v>14</v>
      </c>
      <c r="T574">
        <v>4</v>
      </c>
      <c r="U574" t="str">
        <f>IF(Ecommerce_Sales[[#This Row],[Delivery_Time_Days]]&gt;7,"Delay",IF(Ecommerce_Sales[[#This Row],[Delivery_Time_Days]] = 0,"No delivery",IF(Ecommerce_Sales[[#This Row],[Delivery_Time_Days]]&lt;=7,"On-time")))</f>
        <v>On-time</v>
      </c>
      <c r="V574" s="7">
        <f>Ecommerce_Sales[[#This Row],[Profit]]/Ecommerce_Sales[[#This Row],[Total_Price]]</f>
        <v>0.35106382978723405</v>
      </c>
      <c r="W574" s="3">
        <v>33</v>
      </c>
      <c r="X574" s="3"/>
    </row>
    <row r="575" spans="1:24" x14ac:dyDescent="0.25">
      <c r="A575" s="1" t="s">
        <v>3548</v>
      </c>
      <c r="B575" s="1" t="s">
        <v>212</v>
      </c>
      <c r="C575" s="1" t="s">
        <v>213</v>
      </c>
      <c r="D575" s="1" t="s">
        <v>3549</v>
      </c>
      <c r="E575" s="1" t="s">
        <v>1966</v>
      </c>
      <c r="F575" s="2">
        <v>45637</v>
      </c>
      <c r="G575" s="2">
        <v>45072</v>
      </c>
      <c r="H575" s="2" t="str">
        <f>TEXT(Ecommerce_Sales[[#This Row],[Order_Date]],"mmmm")</f>
        <v>May</v>
      </c>
      <c r="I575" s="2" t="str">
        <f>TEXT(Ecommerce_Sales[[#This Row],[Order_Date]],"yyyy")</f>
        <v>2023</v>
      </c>
      <c r="J575" s="2" t="str">
        <f>TEXT(Ecommerce_Sales[[#This Row],[Order_Date]],"mmmm")</f>
        <v>May</v>
      </c>
      <c r="K575" s="1" t="s">
        <v>1947</v>
      </c>
      <c r="L575" s="1" t="s">
        <v>3550</v>
      </c>
      <c r="M575" s="1" t="s">
        <v>1988</v>
      </c>
      <c r="N575" s="1" t="s">
        <v>1989</v>
      </c>
      <c r="O575" s="3">
        <v>825</v>
      </c>
      <c r="P575">
        <v>5</v>
      </c>
      <c r="Q575" s="3">
        <v>4126</v>
      </c>
      <c r="R575" s="1" t="s">
        <v>1958</v>
      </c>
      <c r="S575" s="3">
        <v>339</v>
      </c>
      <c r="T575">
        <v>10</v>
      </c>
      <c r="U575" t="str">
        <f>IF(Ecommerce_Sales[[#This Row],[Delivery_Time_Days]]&gt;7,"Delay",IF(Ecommerce_Sales[[#This Row],[Delivery_Time_Days]] = 0,"No delivery",IF(Ecommerce_Sales[[#This Row],[Delivery_Time_Days]]&lt;=7,"On-time")))</f>
        <v>Delay</v>
      </c>
      <c r="V575" s="7">
        <f>Ecommerce_Sales[[#This Row],[Profit]]/Ecommerce_Sales[[#This Row],[Total_Price]]</f>
        <v>0.25012118274357731</v>
      </c>
      <c r="W575" s="3">
        <v>1032</v>
      </c>
      <c r="X575" s="3"/>
    </row>
    <row r="576" spans="1:24" x14ac:dyDescent="0.25">
      <c r="A576" s="1" t="s">
        <v>3551</v>
      </c>
      <c r="B576" s="1" t="s">
        <v>802</v>
      </c>
      <c r="C576" s="1" t="s">
        <v>803</v>
      </c>
      <c r="D576" s="1" t="s">
        <v>3552</v>
      </c>
      <c r="E576" s="1" t="s">
        <v>1966</v>
      </c>
      <c r="F576" s="2">
        <v>44960</v>
      </c>
      <c r="G576" s="2">
        <v>45257</v>
      </c>
      <c r="H576" s="2" t="str">
        <f>TEXT(Ecommerce_Sales[[#This Row],[Order_Date]],"mmmm")</f>
        <v>November</v>
      </c>
      <c r="I576" s="2" t="str">
        <f>TEXT(Ecommerce_Sales[[#This Row],[Order_Date]],"yyyy")</f>
        <v>2023</v>
      </c>
      <c r="J576" s="2" t="str">
        <f>TEXT(Ecommerce_Sales[[#This Row],[Order_Date]],"mmmm")</f>
        <v>November</v>
      </c>
      <c r="K576" s="1" t="s">
        <v>1947</v>
      </c>
      <c r="L576" s="1" t="s">
        <v>3553</v>
      </c>
      <c r="M576" s="1" t="s">
        <v>2079</v>
      </c>
      <c r="N576" s="1" t="s">
        <v>1973</v>
      </c>
      <c r="O576" s="3">
        <v>117</v>
      </c>
      <c r="P576">
        <v>3</v>
      </c>
      <c r="Q576" s="3">
        <v>350</v>
      </c>
      <c r="R576" s="1" t="s">
        <v>2012</v>
      </c>
      <c r="S576" s="3">
        <v>42</v>
      </c>
      <c r="T576">
        <v>7</v>
      </c>
      <c r="U576" t="str">
        <f>IF(Ecommerce_Sales[[#This Row],[Delivery_Time_Days]]&gt;7,"Delay",IF(Ecommerce_Sales[[#This Row],[Delivery_Time_Days]] = 0,"No delivery",IF(Ecommerce_Sales[[#This Row],[Delivery_Time_Days]]&lt;=7,"On-time")))</f>
        <v>On-time</v>
      </c>
      <c r="V576" s="7">
        <f>Ecommerce_Sales[[#This Row],[Profit]]/Ecommerce_Sales[[#This Row],[Total_Price]]</f>
        <v>0.3</v>
      </c>
      <c r="W576" s="3">
        <v>105</v>
      </c>
      <c r="X576" s="3"/>
    </row>
    <row r="577" spans="1:24" x14ac:dyDescent="0.25">
      <c r="A577" s="1" t="s">
        <v>3554</v>
      </c>
      <c r="B577" s="1" t="s">
        <v>0</v>
      </c>
      <c r="C577" s="1" t="s">
        <v>1</v>
      </c>
      <c r="D577" s="1" t="s">
        <v>2267</v>
      </c>
      <c r="E577" s="1" t="s">
        <v>1961</v>
      </c>
      <c r="F577" s="2">
        <v>45263</v>
      </c>
      <c r="G577" s="2">
        <v>45067</v>
      </c>
      <c r="H577" s="2" t="str">
        <f>TEXT(Ecommerce_Sales[[#This Row],[Order_Date]],"mmmm")</f>
        <v>May</v>
      </c>
      <c r="I577" s="2" t="str">
        <f>TEXT(Ecommerce_Sales[[#This Row],[Order_Date]],"yyyy")</f>
        <v>2023</v>
      </c>
      <c r="J577" s="2" t="str">
        <f>TEXT(Ecommerce_Sales[[#This Row],[Order_Date]],"mmmm")</f>
        <v>May</v>
      </c>
      <c r="K577" s="1" t="s">
        <v>1947</v>
      </c>
      <c r="L577" s="1" t="s">
        <v>3555</v>
      </c>
      <c r="M577" s="1" t="s">
        <v>2247</v>
      </c>
      <c r="N577" s="1" t="s">
        <v>1957</v>
      </c>
      <c r="O577" s="3">
        <v>281</v>
      </c>
      <c r="P577">
        <v>3</v>
      </c>
      <c r="Q577" s="3">
        <v>844</v>
      </c>
      <c r="R577" s="1" t="s">
        <v>1958</v>
      </c>
      <c r="S577" s="3">
        <v>53</v>
      </c>
      <c r="T577">
        <v>4</v>
      </c>
      <c r="U577" t="str">
        <f>IF(Ecommerce_Sales[[#This Row],[Delivery_Time_Days]]&gt;7,"Delay",IF(Ecommerce_Sales[[#This Row],[Delivery_Time_Days]] = 0,"No delivery",IF(Ecommerce_Sales[[#This Row],[Delivery_Time_Days]]&lt;=7,"On-time")))</f>
        <v>On-time</v>
      </c>
      <c r="V577" s="7">
        <f>Ecommerce_Sales[[#This Row],[Profit]]/Ecommerce_Sales[[#This Row],[Total_Price]]</f>
        <v>0.1504739336492891</v>
      </c>
      <c r="W577" s="3">
        <v>127</v>
      </c>
      <c r="X577" s="3"/>
    </row>
    <row r="578" spans="1:24" x14ac:dyDescent="0.25">
      <c r="A578" s="1" t="s">
        <v>3556</v>
      </c>
      <c r="B578" s="1" t="s">
        <v>192</v>
      </c>
      <c r="C578" s="1" t="s">
        <v>193</v>
      </c>
      <c r="D578" s="1" t="s">
        <v>3557</v>
      </c>
      <c r="E578" s="1" t="s">
        <v>1954</v>
      </c>
      <c r="F578" s="2">
        <v>45616</v>
      </c>
      <c r="G578" s="2">
        <v>44927</v>
      </c>
      <c r="H578" s="2" t="str">
        <f>TEXT(Ecommerce_Sales[[#This Row],[Order_Date]],"mmmm")</f>
        <v>January</v>
      </c>
      <c r="I578" s="2" t="str">
        <f>TEXT(Ecommerce_Sales[[#This Row],[Order_Date]],"yyyy")</f>
        <v>2023</v>
      </c>
      <c r="J578" s="2" t="str">
        <f>TEXT(Ecommerce_Sales[[#This Row],[Order_Date]],"mmmm")</f>
        <v>January</v>
      </c>
      <c r="K578" s="1" t="s">
        <v>1947</v>
      </c>
      <c r="L578" s="1" t="s">
        <v>2820</v>
      </c>
      <c r="M578" s="1" t="s">
        <v>1998</v>
      </c>
      <c r="N578" s="1" t="s">
        <v>1973</v>
      </c>
      <c r="O578" s="3">
        <v>270</v>
      </c>
      <c r="P578">
        <v>4</v>
      </c>
      <c r="Q578" s="3">
        <v>1082</v>
      </c>
      <c r="R578" s="1" t="s">
        <v>1958</v>
      </c>
      <c r="S578" s="3">
        <v>71</v>
      </c>
      <c r="T578">
        <v>9</v>
      </c>
      <c r="U578" t="str">
        <f>IF(Ecommerce_Sales[[#This Row],[Delivery_Time_Days]]&gt;7,"Delay",IF(Ecommerce_Sales[[#This Row],[Delivery_Time_Days]] = 0,"No delivery",IF(Ecommerce_Sales[[#This Row],[Delivery_Time_Days]]&lt;=7,"On-time")))</f>
        <v>Delay</v>
      </c>
      <c r="V578" s="7">
        <f>Ecommerce_Sales[[#This Row],[Profit]]/Ecommerce_Sales[[#This Row],[Total_Price]]</f>
        <v>0.29944547134935307</v>
      </c>
      <c r="W578" s="3">
        <v>324</v>
      </c>
      <c r="X578" s="3"/>
    </row>
    <row r="579" spans="1:24" x14ac:dyDescent="0.25">
      <c r="A579" s="1" t="s">
        <v>3558</v>
      </c>
      <c r="B579" s="1" t="s">
        <v>250</v>
      </c>
      <c r="C579" s="1" t="s">
        <v>251</v>
      </c>
      <c r="D579" s="1" t="s">
        <v>3559</v>
      </c>
      <c r="E579" s="1" t="s">
        <v>1981</v>
      </c>
      <c r="F579" s="2">
        <v>45050</v>
      </c>
      <c r="G579" s="2">
        <v>45084</v>
      </c>
      <c r="H579" s="2" t="str">
        <f>TEXT(Ecommerce_Sales[[#This Row],[Order_Date]],"mmmm")</f>
        <v>June</v>
      </c>
      <c r="I579" s="2" t="str">
        <f>TEXT(Ecommerce_Sales[[#This Row],[Order_Date]],"yyyy")</f>
        <v>2023</v>
      </c>
      <c r="J579" s="2" t="str">
        <f>TEXT(Ecommerce_Sales[[#This Row],[Order_Date]],"mmmm")</f>
        <v>June</v>
      </c>
      <c r="K579" s="1" t="s">
        <v>1947</v>
      </c>
      <c r="L579" s="1" t="s">
        <v>3560</v>
      </c>
      <c r="M579" s="1" t="s">
        <v>2002</v>
      </c>
      <c r="N579" s="1" t="s">
        <v>1989</v>
      </c>
      <c r="O579" s="3">
        <v>349</v>
      </c>
      <c r="P579">
        <v>3</v>
      </c>
      <c r="Q579" s="3">
        <v>1047</v>
      </c>
      <c r="R579" s="1" t="s">
        <v>2016</v>
      </c>
      <c r="S579" s="3">
        <v>146</v>
      </c>
      <c r="T579">
        <v>6</v>
      </c>
      <c r="U579" t="str">
        <f>IF(Ecommerce_Sales[[#This Row],[Delivery_Time_Days]]&gt;7,"Delay",IF(Ecommerce_Sales[[#This Row],[Delivery_Time_Days]] = 0,"No delivery",IF(Ecommerce_Sales[[#This Row],[Delivery_Time_Days]]&lt;=7,"On-time")))</f>
        <v>On-time</v>
      </c>
      <c r="V579" s="7">
        <f>Ecommerce_Sales[[#This Row],[Profit]]/Ecommerce_Sales[[#This Row],[Total_Price]]</f>
        <v>0.25023877745940781</v>
      </c>
      <c r="W579" s="3">
        <v>262</v>
      </c>
      <c r="X579" s="3"/>
    </row>
    <row r="580" spans="1:24" x14ac:dyDescent="0.25">
      <c r="A580" s="1" t="s">
        <v>3561</v>
      </c>
      <c r="B580" s="1" t="s">
        <v>1029</v>
      </c>
      <c r="C580" s="1" t="s">
        <v>1030</v>
      </c>
      <c r="D580" s="1" t="s">
        <v>2640</v>
      </c>
      <c r="E580" s="1" t="s">
        <v>1946</v>
      </c>
      <c r="F580" s="2">
        <v>45466</v>
      </c>
      <c r="G580" s="2">
        <v>45559</v>
      </c>
      <c r="H580" s="2" t="str">
        <f>TEXT(Ecommerce_Sales[[#This Row],[Order_Date]],"mmmm")</f>
        <v>September</v>
      </c>
      <c r="I580" s="2" t="str">
        <f>TEXT(Ecommerce_Sales[[#This Row],[Order_Date]],"yyyy")</f>
        <v>2024</v>
      </c>
      <c r="J580" s="2" t="str">
        <f>TEXT(Ecommerce_Sales[[#This Row],[Order_Date]],"mmmm")</f>
        <v>September</v>
      </c>
      <c r="K580" s="1" t="s">
        <v>1947</v>
      </c>
      <c r="L580" s="1" t="s">
        <v>3562</v>
      </c>
      <c r="M580" s="1" t="s">
        <v>2065</v>
      </c>
      <c r="N580" s="1" t="s">
        <v>1978</v>
      </c>
      <c r="O580" s="3">
        <v>456</v>
      </c>
      <c r="P580">
        <v>2</v>
      </c>
      <c r="Q580" s="3">
        <v>912</v>
      </c>
      <c r="R580" s="1" t="s">
        <v>1951</v>
      </c>
      <c r="S580" s="3">
        <v>48</v>
      </c>
      <c r="T580">
        <v>2</v>
      </c>
      <c r="U580" t="str">
        <f>IF(Ecommerce_Sales[[#This Row],[Delivery_Time_Days]]&gt;7,"Delay",IF(Ecommerce_Sales[[#This Row],[Delivery_Time_Days]] = 0,"No delivery",IF(Ecommerce_Sales[[#This Row],[Delivery_Time_Days]]&lt;=7,"On-time")))</f>
        <v>On-time</v>
      </c>
      <c r="V580" s="7">
        <f>Ecommerce_Sales[[#This Row],[Profit]]/Ecommerce_Sales[[#This Row],[Total_Price]]</f>
        <v>0.34978070175438597</v>
      </c>
      <c r="W580" s="3">
        <v>319</v>
      </c>
      <c r="X580" s="3"/>
    </row>
    <row r="581" spans="1:24" x14ac:dyDescent="0.25">
      <c r="A581" s="1" t="s">
        <v>3563</v>
      </c>
      <c r="B581" s="1" t="s">
        <v>1816</v>
      </c>
      <c r="C581" s="1" t="s">
        <v>1817</v>
      </c>
      <c r="D581" s="1" t="s">
        <v>3564</v>
      </c>
      <c r="E581" s="1" t="s">
        <v>1954</v>
      </c>
      <c r="F581" s="2">
        <v>45188</v>
      </c>
      <c r="G581" s="2">
        <v>45340</v>
      </c>
      <c r="H581" s="2" t="str">
        <f>TEXT(Ecommerce_Sales[[#This Row],[Order_Date]],"mmmm")</f>
        <v>February</v>
      </c>
      <c r="I581" s="2" t="str">
        <f>TEXT(Ecommerce_Sales[[#This Row],[Order_Date]],"yyyy")</f>
        <v>2024</v>
      </c>
      <c r="J581" s="2" t="str">
        <f>TEXT(Ecommerce_Sales[[#This Row],[Order_Date]],"mmmm")</f>
        <v>February</v>
      </c>
      <c r="K581" s="1" t="s">
        <v>1947</v>
      </c>
      <c r="L581" s="1" t="s">
        <v>3565</v>
      </c>
      <c r="M581" s="1" t="s">
        <v>2026</v>
      </c>
      <c r="N581" s="1" t="s">
        <v>1978</v>
      </c>
      <c r="O581" s="3">
        <v>528</v>
      </c>
      <c r="P581">
        <v>2</v>
      </c>
      <c r="Q581" s="3">
        <v>1055</v>
      </c>
      <c r="R581" s="1" t="s">
        <v>1951</v>
      </c>
      <c r="S581" s="3">
        <v>108</v>
      </c>
      <c r="T581">
        <v>3</v>
      </c>
      <c r="U581" t="str">
        <f>IF(Ecommerce_Sales[[#This Row],[Delivery_Time_Days]]&gt;7,"Delay",IF(Ecommerce_Sales[[#This Row],[Delivery_Time_Days]] = 0,"No delivery",IF(Ecommerce_Sales[[#This Row],[Delivery_Time_Days]]&lt;=7,"On-time")))</f>
        <v>On-time</v>
      </c>
      <c r="V581" s="7">
        <f>Ecommerce_Sales[[#This Row],[Profit]]/Ecommerce_Sales[[#This Row],[Total_Price]]</f>
        <v>0.34976303317535545</v>
      </c>
      <c r="W581" s="3">
        <v>369</v>
      </c>
      <c r="X581" s="3"/>
    </row>
    <row r="582" spans="1:24" x14ac:dyDescent="0.25">
      <c r="A582" s="1" t="s">
        <v>3566</v>
      </c>
      <c r="B582" s="1" t="s">
        <v>210</v>
      </c>
      <c r="C582" s="1" t="s">
        <v>211</v>
      </c>
      <c r="D582" s="1" t="s">
        <v>3567</v>
      </c>
      <c r="E582" s="1" t="s">
        <v>1954</v>
      </c>
      <c r="F582" s="2">
        <v>45049</v>
      </c>
      <c r="G582" s="2">
        <v>45052</v>
      </c>
      <c r="H582" s="2" t="str">
        <f>TEXT(Ecommerce_Sales[[#This Row],[Order_Date]],"mmmm")</f>
        <v>May</v>
      </c>
      <c r="I582" s="2" t="str">
        <f>TEXT(Ecommerce_Sales[[#This Row],[Order_Date]],"yyyy")</f>
        <v>2023</v>
      </c>
      <c r="J582" s="2" t="str">
        <f>TEXT(Ecommerce_Sales[[#This Row],[Order_Date]],"mmmm")</f>
        <v>May</v>
      </c>
      <c r="K582" s="1" t="s">
        <v>1947</v>
      </c>
      <c r="L582" s="1" t="s">
        <v>3568</v>
      </c>
      <c r="M582" s="1" t="s">
        <v>2047</v>
      </c>
      <c r="N582" s="1" t="s">
        <v>1989</v>
      </c>
      <c r="O582" s="3">
        <v>125</v>
      </c>
      <c r="P582">
        <v>3</v>
      </c>
      <c r="Q582" s="3">
        <v>376</v>
      </c>
      <c r="R582" s="1" t="s">
        <v>2016</v>
      </c>
      <c r="S582" s="3">
        <v>27</v>
      </c>
      <c r="T582">
        <v>6</v>
      </c>
      <c r="U582" t="str">
        <f>IF(Ecommerce_Sales[[#This Row],[Delivery_Time_Days]]&gt;7,"Delay",IF(Ecommerce_Sales[[#This Row],[Delivery_Time_Days]] = 0,"No delivery",IF(Ecommerce_Sales[[#This Row],[Delivery_Time_Days]]&lt;=7,"On-time")))</f>
        <v>On-time</v>
      </c>
      <c r="V582" s="7">
        <f>Ecommerce_Sales[[#This Row],[Profit]]/Ecommerce_Sales[[#This Row],[Total_Price]]</f>
        <v>0.25</v>
      </c>
      <c r="W582" s="3">
        <v>94</v>
      </c>
      <c r="X582" s="3"/>
    </row>
    <row r="583" spans="1:24" x14ac:dyDescent="0.25">
      <c r="A583" s="1" t="s">
        <v>3569</v>
      </c>
      <c r="B583" s="1" t="s">
        <v>865</v>
      </c>
      <c r="C583" s="1" t="s">
        <v>866</v>
      </c>
      <c r="D583" s="1" t="s">
        <v>3570</v>
      </c>
      <c r="E583" s="1" t="s">
        <v>1954</v>
      </c>
      <c r="F583" s="2">
        <v>45617</v>
      </c>
      <c r="G583" s="2">
        <v>45107</v>
      </c>
      <c r="H583" s="2" t="str">
        <f>TEXT(Ecommerce_Sales[[#This Row],[Order_Date]],"mmmm")</f>
        <v>June</v>
      </c>
      <c r="I583" s="2" t="str">
        <f>TEXT(Ecommerce_Sales[[#This Row],[Order_Date]],"yyyy")</f>
        <v>2023</v>
      </c>
      <c r="J583" s="2" t="str">
        <f>TEXT(Ecommerce_Sales[[#This Row],[Order_Date]],"mmmm")</f>
        <v>June</v>
      </c>
      <c r="K583" s="1" t="s">
        <v>1947</v>
      </c>
      <c r="L583" s="1" t="s">
        <v>3571</v>
      </c>
      <c r="M583" s="1" t="s">
        <v>2026</v>
      </c>
      <c r="N583" s="1" t="s">
        <v>1978</v>
      </c>
      <c r="O583" s="3">
        <v>489</v>
      </c>
      <c r="P583">
        <v>2</v>
      </c>
      <c r="Q583" s="3">
        <v>977</v>
      </c>
      <c r="R583" s="1" t="s">
        <v>1958</v>
      </c>
      <c r="S583" s="3">
        <v>85</v>
      </c>
      <c r="T583">
        <v>4</v>
      </c>
      <c r="U583" t="str">
        <f>IF(Ecommerce_Sales[[#This Row],[Delivery_Time_Days]]&gt;7,"Delay",IF(Ecommerce_Sales[[#This Row],[Delivery_Time_Days]] = 0,"No delivery",IF(Ecommerce_Sales[[#This Row],[Delivery_Time_Days]]&lt;=7,"On-time")))</f>
        <v>On-time</v>
      </c>
      <c r="V583" s="7">
        <f>Ecommerce_Sales[[#This Row],[Profit]]/Ecommerce_Sales[[#This Row],[Total_Price]]</f>
        <v>0.35005117707267142</v>
      </c>
      <c r="W583" s="3">
        <v>342</v>
      </c>
      <c r="X583" s="3"/>
    </row>
    <row r="584" spans="1:24" x14ac:dyDescent="0.25">
      <c r="A584" s="1" t="s">
        <v>3572</v>
      </c>
      <c r="B584" s="1" t="s">
        <v>557</v>
      </c>
      <c r="C584" s="1" t="s">
        <v>558</v>
      </c>
      <c r="D584" s="1" t="s">
        <v>3573</v>
      </c>
      <c r="E584" s="1" t="s">
        <v>2005</v>
      </c>
      <c r="F584" s="2">
        <v>45169</v>
      </c>
      <c r="G584" s="2">
        <v>45110</v>
      </c>
      <c r="H584" s="2" t="str">
        <f>TEXT(Ecommerce_Sales[[#This Row],[Order_Date]],"mmmm")</f>
        <v>July</v>
      </c>
      <c r="I584" s="2" t="str">
        <f>TEXT(Ecommerce_Sales[[#This Row],[Order_Date]],"yyyy")</f>
        <v>2023</v>
      </c>
      <c r="J584" s="2" t="str">
        <f>TEXT(Ecommerce_Sales[[#This Row],[Order_Date]],"mmmm")</f>
        <v>July</v>
      </c>
      <c r="K584" s="1" t="s">
        <v>1947</v>
      </c>
      <c r="L584" s="1" t="s">
        <v>3574</v>
      </c>
      <c r="M584" s="1" t="s">
        <v>2065</v>
      </c>
      <c r="N584" s="1" t="s">
        <v>1978</v>
      </c>
      <c r="O584" s="3">
        <v>556</v>
      </c>
      <c r="P584">
        <v>1</v>
      </c>
      <c r="Q584" s="3">
        <v>556</v>
      </c>
      <c r="R584" s="1" t="s">
        <v>2016</v>
      </c>
      <c r="S584" s="3">
        <v>75</v>
      </c>
      <c r="T584">
        <v>3</v>
      </c>
      <c r="U584" t="str">
        <f>IF(Ecommerce_Sales[[#This Row],[Delivery_Time_Days]]&gt;7,"Delay",IF(Ecommerce_Sales[[#This Row],[Delivery_Time_Days]] = 0,"No delivery",IF(Ecommerce_Sales[[#This Row],[Delivery_Time_Days]]&lt;=7,"On-time")))</f>
        <v>On-time</v>
      </c>
      <c r="V584" s="7">
        <f>Ecommerce_Sales[[#This Row],[Profit]]/Ecommerce_Sales[[#This Row],[Total_Price]]</f>
        <v>0.35071942446043164</v>
      </c>
      <c r="W584" s="3">
        <v>195</v>
      </c>
      <c r="X584" s="3"/>
    </row>
    <row r="585" spans="1:24" x14ac:dyDescent="0.25">
      <c r="A585" s="1" t="s">
        <v>3575</v>
      </c>
      <c r="B585" s="1" t="s">
        <v>1663</v>
      </c>
      <c r="C585" s="1" t="s">
        <v>1664</v>
      </c>
      <c r="D585" s="1" t="s">
        <v>2622</v>
      </c>
      <c r="E585" s="1" t="s">
        <v>1981</v>
      </c>
      <c r="F585" s="2">
        <v>45061</v>
      </c>
      <c r="G585" s="2">
        <v>45129</v>
      </c>
      <c r="H585" s="2" t="str">
        <f>TEXT(Ecommerce_Sales[[#This Row],[Order_Date]],"mmmm")</f>
        <v>July</v>
      </c>
      <c r="I585" s="2" t="str">
        <f>TEXT(Ecommerce_Sales[[#This Row],[Order_Date]],"yyyy")</f>
        <v>2023</v>
      </c>
      <c r="J585" s="2" t="str">
        <f>TEXT(Ecommerce_Sales[[#This Row],[Order_Date]],"mmmm")</f>
        <v>July</v>
      </c>
      <c r="K585" s="1" t="s">
        <v>1947</v>
      </c>
      <c r="L585" s="1" t="s">
        <v>3576</v>
      </c>
      <c r="M585" s="1" t="s">
        <v>1968</v>
      </c>
      <c r="N585" s="1" t="s">
        <v>1957</v>
      </c>
      <c r="O585" s="3">
        <v>401</v>
      </c>
      <c r="P585">
        <v>2</v>
      </c>
      <c r="Q585" s="3">
        <v>801</v>
      </c>
      <c r="R585" s="1" t="s">
        <v>1958</v>
      </c>
      <c r="S585" s="3">
        <v>45</v>
      </c>
      <c r="T585">
        <v>7</v>
      </c>
      <c r="U585" t="str">
        <f>IF(Ecommerce_Sales[[#This Row],[Delivery_Time_Days]]&gt;7,"Delay",IF(Ecommerce_Sales[[#This Row],[Delivery_Time_Days]] = 0,"No delivery",IF(Ecommerce_Sales[[#This Row],[Delivery_Time_Days]]&lt;=7,"On-time")))</f>
        <v>On-time</v>
      </c>
      <c r="V585" s="7">
        <f>Ecommerce_Sales[[#This Row],[Profit]]/Ecommerce_Sales[[#This Row],[Total_Price]]</f>
        <v>0.14981273408239701</v>
      </c>
      <c r="W585" s="3">
        <v>120</v>
      </c>
      <c r="X585" s="3"/>
    </row>
    <row r="586" spans="1:24" x14ac:dyDescent="0.25">
      <c r="A586" s="1" t="s">
        <v>3577</v>
      </c>
      <c r="B586" s="1" t="s">
        <v>1733</v>
      </c>
      <c r="C586" s="1" t="s">
        <v>1734</v>
      </c>
      <c r="D586" s="1" t="s">
        <v>3578</v>
      </c>
      <c r="E586" s="1" t="s">
        <v>1981</v>
      </c>
      <c r="F586" s="2">
        <v>45652</v>
      </c>
      <c r="G586" s="2">
        <v>45359</v>
      </c>
      <c r="H586" s="2" t="str">
        <f>TEXT(Ecommerce_Sales[[#This Row],[Order_Date]],"mmmm")</f>
        <v>March</v>
      </c>
      <c r="I586" s="2" t="str">
        <f>TEXT(Ecommerce_Sales[[#This Row],[Order_Date]],"yyyy")</f>
        <v>2024</v>
      </c>
      <c r="J586" s="2" t="str">
        <f>TEXT(Ecommerce_Sales[[#This Row],[Order_Date]],"mmmm")</f>
        <v>March</v>
      </c>
      <c r="K586" s="1" t="s">
        <v>1947</v>
      </c>
      <c r="L586" s="1" t="s">
        <v>3579</v>
      </c>
      <c r="M586" s="1" t="s">
        <v>1983</v>
      </c>
      <c r="N586" s="1" t="s">
        <v>1950</v>
      </c>
      <c r="O586" s="3">
        <v>124</v>
      </c>
      <c r="P586">
        <v>3</v>
      </c>
      <c r="Q586" s="3">
        <v>373</v>
      </c>
      <c r="R586" s="1" t="s">
        <v>1958</v>
      </c>
      <c r="S586" s="3">
        <v>22</v>
      </c>
      <c r="T586">
        <v>4</v>
      </c>
      <c r="U586" t="str">
        <f>IF(Ecommerce_Sales[[#This Row],[Delivery_Time_Days]]&gt;7,"Delay",IF(Ecommerce_Sales[[#This Row],[Delivery_Time_Days]] = 0,"No delivery",IF(Ecommerce_Sales[[#This Row],[Delivery_Time_Days]]&lt;=7,"On-time")))</f>
        <v>On-time</v>
      </c>
      <c r="V586" s="7">
        <f>Ecommerce_Sales[[#This Row],[Profit]]/Ecommerce_Sales[[#This Row],[Total_Price]]</f>
        <v>0.39946380697050937</v>
      </c>
      <c r="W586" s="3">
        <v>149</v>
      </c>
      <c r="X586" s="3"/>
    </row>
    <row r="587" spans="1:24" x14ac:dyDescent="0.25">
      <c r="A587" s="1" t="s">
        <v>3580</v>
      </c>
      <c r="B587" s="1" t="s">
        <v>877</v>
      </c>
      <c r="C587" s="1" t="s">
        <v>878</v>
      </c>
      <c r="D587" s="1" t="s">
        <v>3013</v>
      </c>
      <c r="E587" s="1" t="s">
        <v>1946</v>
      </c>
      <c r="F587" s="2">
        <v>45177</v>
      </c>
      <c r="G587" s="2">
        <v>45575</v>
      </c>
      <c r="H587" s="2" t="str">
        <f>TEXT(Ecommerce_Sales[[#This Row],[Order_Date]],"mmmm")</f>
        <v>October</v>
      </c>
      <c r="I587" s="2" t="str">
        <f>TEXT(Ecommerce_Sales[[#This Row],[Order_Date]],"yyyy")</f>
        <v>2024</v>
      </c>
      <c r="J587" s="2" t="str">
        <f>TEXT(Ecommerce_Sales[[#This Row],[Order_Date]],"mmmm")</f>
        <v>October</v>
      </c>
      <c r="K587" s="1" t="s">
        <v>1986</v>
      </c>
      <c r="L587" s="1" t="s">
        <v>3581</v>
      </c>
      <c r="M587" s="1" t="s">
        <v>2007</v>
      </c>
      <c r="N587" s="1" t="s">
        <v>1973</v>
      </c>
      <c r="O587" s="3">
        <v>619</v>
      </c>
      <c r="P587">
        <v>6</v>
      </c>
      <c r="Q587" s="3">
        <v>3715</v>
      </c>
      <c r="R587" s="1" t="s">
        <v>1958</v>
      </c>
      <c r="S587" s="3">
        <v>485</v>
      </c>
      <c r="U587" t="str">
        <f>IF(Ecommerce_Sales[[#This Row],[Delivery_Time_Days]]&gt;7,"Delay",IF(Ecommerce_Sales[[#This Row],[Delivery_Time_Days]] = 0,"No delivery",IF(Ecommerce_Sales[[#This Row],[Delivery_Time_Days]]&lt;=7,"On-time")))</f>
        <v>No delivery</v>
      </c>
      <c r="V587" s="7">
        <f>Ecommerce_Sales[[#This Row],[Profit]]/Ecommerce_Sales[[#This Row],[Total_Price]]</f>
        <v>0.30013458950201882</v>
      </c>
      <c r="W587" s="3">
        <v>1115</v>
      </c>
      <c r="X587" s="3"/>
    </row>
    <row r="588" spans="1:24" x14ac:dyDescent="0.25">
      <c r="A588" s="1" t="s">
        <v>3582</v>
      </c>
      <c r="B588" s="1" t="s">
        <v>1179</v>
      </c>
      <c r="C588" s="1" t="s">
        <v>1180</v>
      </c>
      <c r="D588" s="1" t="s">
        <v>3583</v>
      </c>
      <c r="E588" s="1" t="s">
        <v>1966</v>
      </c>
      <c r="F588" s="2">
        <v>45487</v>
      </c>
      <c r="G588" s="2">
        <v>45517</v>
      </c>
      <c r="H588" s="2" t="str">
        <f>TEXT(Ecommerce_Sales[[#This Row],[Order_Date]],"mmmm")</f>
        <v>August</v>
      </c>
      <c r="I588" s="2" t="str">
        <f>TEXT(Ecommerce_Sales[[#This Row],[Order_Date]],"yyyy")</f>
        <v>2024</v>
      </c>
      <c r="J588" s="2" t="str">
        <f>TEXT(Ecommerce_Sales[[#This Row],[Order_Date]],"mmmm")</f>
        <v>August</v>
      </c>
      <c r="K588" s="1" t="s">
        <v>1992</v>
      </c>
      <c r="L588" s="1" t="s">
        <v>3584</v>
      </c>
      <c r="M588" s="1" t="s">
        <v>2026</v>
      </c>
      <c r="N588" s="1" t="s">
        <v>1978</v>
      </c>
      <c r="O588" s="3">
        <v>1047</v>
      </c>
      <c r="P588">
        <v>6</v>
      </c>
      <c r="Q588" s="3">
        <v>6280</v>
      </c>
      <c r="R588" s="1" t="s">
        <v>1958</v>
      </c>
      <c r="S588" s="3">
        <v>686</v>
      </c>
      <c r="U588" t="str">
        <f>IF(Ecommerce_Sales[[#This Row],[Delivery_Time_Days]]&gt;7,"Delay",IF(Ecommerce_Sales[[#This Row],[Delivery_Time_Days]] = 0,"No delivery",IF(Ecommerce_Sales[[#This Row],[Delivery_Time_Days]]&lt;=7,"On-time")))</f>
        <v>No delivery</v>
      </c>
      <c r="V588" s="7">
        <f>Ecommerce_Sales[[#This Row],[Profit]]/Ecommerce_Sales[[#This Row],[Total_Price]]</f>
        <v>0.35</v>
      </c>
      <c r="W588" s="3">
        <v>2198</v>
      </c>
      <c r="X588" s="3"/>
    </row>
    <row r="589" spans="1:24" x14ac:dyDescent="0.25">
      <c r="A589" s="1" t="s">
        <v>3585</v>
      </c>
      <c r="B589" s="1" t="s">
        <v>1510</v>
      </c>
      <c r="C589" s="1" t="s">
        <v>1511</v>
      </c>
      <c r="D589" s="1" t="s">
        <v>3235</v>
      </c>
      <c r="E589" s="1" t="s">
        <v>1954</v>
      </c>
      <c r="F589" s="2">
        <v>45612</v>
      </c>
      <c r="G589" s="2">
        <v>45077</v>
      </c>
      <c r="H589" s="2" t="str">
        <f>TEXT(Ecommerce_Sales[[#This Row],[Order_Date]],"mmmm")</f>
        <v>May</v>
      </c>
      <c r="I589" s="2" t="str">
        <f>TEXT(Ecommerce_Sales[[#This Row],[Order_Date]],"yyyy")</f>
        <v>2023</v>
      </c>
      <c r="J589" s="2" t="str">
        <f>TEXT(Ecommerce_Sales[[#This Row],[Order_Date]],"mmmm")</f>
        <v>May</v>
      </c>
      <c r="K589" s="1" t="s">
        <v>1947</v>
      </c>
      <c r="L589" s="1" t="s">
        <v>3586</v>
      </c>
      <c r="M589" s="1" t="s">
        <v>2104</v>
      </c>
      <c r="N589" s="1" t="s">
        <v>1978</v>
      </c>
      <c r="O589" s="3">
        <v>1094</v>
      </c>
      <c r="P589">
        <v>1</v>
      </c>
      <c r="Q589" s="3">
        <v>1094</v>
      </c>
      <c r="R589" s="1" t="s">
        <v>1958</v>
      </c>
      <c r="S589" s="3">
        <v>152</v>
      </c>
      <c r="T589">
        <v>4</v>
      </c>
      <c r="U589" t="str">
        <f>IF(Ecommerce_Sales[[#This Row],[Delivery_Time_Days]]&gt;7,"Delay",IF(Ecommerce_Sales[[#This Row],[Delivery_Time_Days]] = 0,"No delivery",IF(Ecommerce_Sales[[#This Row],[Delivery_Time_Days]]&lt;=7,"On-time")))</f>
        <v>On-time</v>
      </c>
      <c r="V589" s="7">
        <f>Ecommerce_Sales[[#This Row],[Profit]]/Ecommerce_Sales[[#This Row],[Total_Price]]</f>
        <v>0.35009140767824498</v>
      </c>
      <c r="W589" s="3">
        <v>383</v>
      </c>
      <c r="X589" s="3"/>
    </row>
    <row r="590" spans="1:24" x14ac:dyDescent="0.25">
      <c r="A590" s="1" t="s">
        <v>3587</v>
      </c>
      <c r="B590" s="1" t="s">
        <v>484</v>
      </c>
      <c r="C590" s="1" t="s">
        <v>485</v>
      </c>
      <c r="D590" s="1" t="s">
        <v>2684</v>
      </c>
      <c r="E590" s="1" t="s">
        <v>1996</v>
      </c>
      <c r="F590" s="2">
        <v>45062</v>
      </c>
      <c r="G590" s="2">
        <v>45159</v>
      </c>
      <c r="H590" s="2" t="str">
        <f>TEXT(Ecommerce_Sales[[#This Row],[Order_Date]],"mmmm")</f>
        <v>August</v>
      </c>
      <c r="I590" s="2" t="str">
        <f>TEXT(Ecommerce_Sales[[#This Row],[Order_Date]],"yyyy")</f>
        <v>2023</v>
      </c>
      <c r="J590" s="2" t="str">
        <f>TEXT(Ecommerce_Sales[[#This Row],[Order_Date]],"mmmm")</f>
        <v>August</v>
      </c>
      <c r="K590" s="1" t="s">
        <v>1947</v>
      </c>
      <c r="L590" s="1" t="s">
        <v>3588</v>
      </c>
      <c r="M590" s="1" t="s">
        <v>1968</v>
      </c>
      <c r="N590" s="1" t="s">
        <v>1957</v>
      </c>
      <c r="O590" s="3">
        <v>1121</v>
      </c>
      <c r="P590">
        <v>3</v>
      </c>
      <c r="Q590" s="3">
        <v>3362</v>
      </c>
      <c r="R590" s="1" t="s">
        <v>1958</v>
      </c>
      <c r="S590" s="3">
        <v>306</v>
      </c>
      <c r="T590">
        <v>3</v>
      </c>
      <c r="U590" t="str">
        <f>IF(Ecommerce_Sales[[#This Row],[Delivery_Time_Days]]&gt;7,"Delay",IF(Ecommerce_Sales[[#This Row],[Delivery_Time_Days]] = 0,"No delivery",IF(Ecommerce_Sales[[#This Row],[Delivery_Time_Days]]&lt;=7,"On-time")))</f>
        <v>On-time</v>
      </c>
      <c r="V590" s="7">
        <f>Ecommerce_Sales[[#This Row],[Profit]]/Ecommerce_Sales[[#This Row],[Total_Price]]</f>
        <v>0.14991076740035694</v>
      </c>
      <c r="W590" s="3">
        <v>504</v>
      </c>
      <c r="X590" s="3"/>
    </row>
    <row r="591" spans="1:24" x14ac:dyDescent="0.25">
      <c r="A591" s="1" t="s">
        <v>3589</v>
      </c>
      <c r="B591" s="1" t="s">
        <v>545</v>
      </c>
      <c r="C591" s="1" t="s">
        <v>546</v>
      </c>
      <c r="D591" s="1" t="s">
        <v>2514</v>
      </c>
      <c r="E591" s="1" t="s">
        <v>1954</v>
      </c>
      <c r="F591" s="2">
        <v>45016</v>
      </c>
      <c r="G591" s="2">
        <v>45619</v>
      </c>
      <c r="H591" s="2" t="str">
        <f>TEXT(Ecommerce_Sales[[#This Row],[Order_Date]],"mmmm")</f>
        <v>November</v>
      </c>
      <c r="I591" s="2" t="str">
        <f>TEXT(Ecommerce_Sales[[#This Row],[Order_Date]],"yyyy")</f>
        <v>2024</v>
      </c>
      <c r="J591" s="2" t="str">
        <f>TEXT(Ecommerce_Sales[[#This Row],[Order_Date]],"mmmm")</f>
        <v>November</v>
      </c>
      <c r="K591" s="1" t="s">
        <v>1947</v>
      </c>
      <c r="L591" s="1" t="s">
        <v>3590</v>
      </c>
      <c r="M591" s="1" t="s">
        <v>1988</v>
      </c>
      <c r="N591" s="1" t="s">
        <v>1989</v>
      </c>
      <c r="O591" s="3">
        <v>877</v>
      </c>
      <c r="P591">
        <v>1</v>
      </c>
      <c r="Q591" s="3">
        <v>877</v>
      </c>
      <c r="R591" s="1" t="s">
        <v>1958</v>
      </c>
      <c r="S591" s="3">
        <v>96</v>
      </c>
      <c r="T591">
        <v>3</v>
      </c>
      <c r="U591" t="str">
        <f>IF(Ecommerce_Sales[[#This Row],[Delivery_Time_Days]]&gt;7,"Delay",IF(Ecommerce_Sales[[#This Row],[Delivery_Time_Days]] = 0,"No delivery",IF(Ecommerce_Sales[[#This Row],[Delivery_Time_Days]]&lt;=7,"On-time")))</f>
        <v>On-time</v>
      </c>
      <c r="V591" s="7">
        <f>Ecommerce_Sales[[#This Row],[Profit]]/Ecommerce_Sales[[#This Row],[Total_Price]]</f>
        <v>0.24971493728620298</v>
      </c>
      <c r="W591" s="3">
        <v>219</v>
      </c>
      <c r="X591" s="3"/>
    </row>
    <row r="592" spans="1:24" x14ac:dyDescent="0.25">
      <c r="A592" s="1" t="s">
        <v>3591</v>
      </c>
      <c r="B592" s="1" t="s">
        <v>1069</v>
      </c>
      <c r="C592" s="1" t="s">
        <v>1070</v>
      </c>
      <c r="D592" s="1" t="s">
        <v>3592</v>
      </c>
      <c r="E592" s="1" t="s">
        <v>1996</v>
      </c>
      <c r="F592" s="2">
        <v>45249</v>
      </c>
      <c r="G592" s="2">
        <v>45483</v>
      </c>
      <c r="H592" s="2" t="str">
        <f>TEXT(Ecommerce_Sales[[#This Row],[Order_Date]],"mmmm")</f>
        <v>July</v>
      </c>
      <c r="I592" s="2" t="str">
        <f>TEXT(Ecommerce_Sales[[#This Row],[Order_Date]],"yyyy")</f>
        <v>2024</v>
      </c>
      <c r="J592" s="2" t="str">
        <f>TEXT(Ecommerce_Sales[[#This Row],[Order_Date]],"mmmm")</f>
        <v>July</v>
      </c>
      <c r="K592" s="1" t="s">
        <v>1986</v>
      </c>
      <c r="L592" s="1" t="s">
        <v>2629</v>
      </c>
      <c r="M592" s="1" t="s">
        <v>1988</v>
      </c>
      <c r="N592" s="1" t="s">
        <v>1989</v>
      </c>
      <c r="O592" s="3">
        <v>581</v>
      </c>
      <c r="P592">
        <v>2</v>
      </c>
      <c r="Q592" s="3">
        <v>1161</v>
      </c>
      <c r="R592" s="1" t="s">
        <v>1958</v>
      </c>
      <c r="S592" s="3">
        <v>117</v>
      </c>
      <c r="U592" t="str">
        <f>IF(Ecommerce_Sales[[#This Row],[Delivery_Time_Days]]&gt;7,"Delay",IF(Ecommerce_Sales[[#This Row],[Delivery_Time_Days]] = 0,"No delivery",IF(Ecommerce_Sales[[#This Row],[Delivery_Time_Days]]&lt;=7,"On-time")))</f>
        <v>No delivery</v>
      </c>
      <c r="V592" s="7">
        <f>Ecommerce_Sales[[#This Row],[Profit]]/Ecommerce_Sales[[#This Row],[Total_Price]]</f>
        <v>0.24978466838931956</v>
      </c>
      <c r="W592" s="3">
        <v>290</v>
      </c>
      <c r="X592" s="3"/>
    </row>
    <row r="593" spans="1:24" x14ac:dyDescent="0.25">
      <c r="A593" s="1" t="s">
        <v>3593</v>
      </c>
      <c r="B593" s="1" t="s">
        <v>204</v>
      </c>
      <c r="C593" s="1" t="s">
        <v>205</v>
      </c>
      <c r="D593" s="1" t="s">
        <v>3594</v>
      </c>
      <c r="E593" s="1" t="s">
        <v>1954</v>
      </c>
      <c r="F593" s="2">
        <v>45650</v>
      </c>
      <c r="G593" s="2">
        <v>45473</v>
      </c>
      <c r="H593" s="2" t="str">
        <f>TEXT(Ecommerce_Sales[[#This Row],[Order_Date]],"mmmm")</f>
        <v>June</v>
      </c>
      <c r="I593" s="2" t="str">
        <f>TEXT(Ecommerce_Sales[[#This Row],[Order_Date]],"yyyy")</f>
        <v>2024</v>
      </c>
      <c r="J593" s="2" t="str">
        <f>TEXT(Ecommerce_Sales[[#This Row],[Order_Date]],"mmmm")</f>
        <v>June</v>
      </c>
      <c r="K593" s="1" t="s">
        <v>1947</v>
      </c>
      <c r="L593" s="1" t="s">
        <v>3595</v>
      </c>
      <c r="M593" s="1" t="s">
        <v>1963</v>
      </c>
      <c r="N593" s="1" t="s">
        <v>1957</v>
      </c>
      <c r="O593" s="3">
        <v>1124</v>
      </c>
      <c r="P593">
        <v>6</v>
      </c>
      <c r="Q593" s="3">
        <v>6741</v>
      </c>
      <c r="R593" s="1" t="s">
        <v>1951</v>
      </c>
      <c r="S593" s="3">
        <v>818</v>
      </c>
      <c r="T593">
        <v>5</v>
      </c>
      <c r="U593" t="str">
        <f>IF(Ecommerce_Sales[[#This Row],[Delivery_Time_Days]]&gt;7,"Delay",IF(Ecommerce_Sales[[#This Row],[Delivery_Time_Days]] = 0,"No delivery",IF(Ecommerce_Sales[[#This Row],[Delivery_Time_Days]]&lt;=7,"On-time")))</f>
        <v>On-time</v>
      </c>
      <c r="V593" s="7">
        <f>Ecommerce_Sales[[#This Row],[Profit]]/Ecommerce_Sales[[#This Row],[Total_Price]]</f>
        <v>0.14997774810858924</v>
      </c>
      <c r="W593" s="3">
        <v>1011</v>
      </c>
      <c r="X593" s="3"/>
    </row>
    <row r="594" spans="1:24" x14ac:dyDescent="0.25">
      <c r="A594" s="1" t="s">
        <v>3596</v>
      </c>
      <c r="B594" s="1" t="s">
        <v>1524</v>
      </c>
      <c r="C594" s="1" t="s">
        <v>1525</v>
      </c>
      <c r="D594" s="1" t="s">
        <v>3597</v>
      </c>
      <c r="E594" s="1" t="s">
        <v>1961</v>
      </c>
      <c r="F594" s="2">
        <v>45381</v>
      </c>
      <c r="G594" s="2">
        <v>44955</v>
      </c>
      <c r="H594" s="2" t="str">
        <f>TEXT(Ecommerce_Sales[[#This Row],[Order_Date]],"mmmm")</f>
        <v>January</v>
      </c>
      <c r="I594" s="2" t="str">
        <f>TEXT(Ecommerce_Sales[[#This Row],[Order_Date]],"yyyy")</f>
        <v>2023</v>
      </c>
      <c r="J594" s="2" t="str">
        <f>TEXT(Ecommerce_Sales[[#This Row],[Order_Date]],"mmmm")</f>
        <v>January</v>
      </c>
      <c r="K594" s="1" t="s">
        <v>1947</v>
      </c>
      <c r="L594" s="1" t="s">
        <v>3598</v>
      </c>
      <c r="M594" s="1" t="s">
        <v>2058</v>
      </c>
      <c r="N594" s="1" t="s">
        <v>1950</v>
      </c>
      <c r="O594" s="3">
        <v>134</v>
      </c>
      <c r="P594">
        <v>1</v>
      </c>
      <c r="Q594" s="3">
        <v>134</v>
      </c>
      <c r="R594" s="1" t="s">
        <v>1958</v>
      </c>
      <c r="S594" s="3">
        <v>7</v>
      </c>
      <c r="T594">
        <v>6</v>
      </c>
      <c r="U594" t="str">
        <f>IF(Ecommerce_Sales[[#This Row],[Delivery_Time_Days]]&gt;7,"Delay",IF(Ecommerce_Sales[[#This Row],[Delivery_Time_Days]] = 0,"No delivery",IF(Ecommerce_Sales[[#This Row],[Delivery_Time_Days]]&lt;=7,"On-time")))</f>
        <v>On-time</v>
      </c>
      <c r="V594" s="7">
        <f>Ecommerce_Sales[[#This Row],[Profit]]/Ecommerce_Sales[[#This Row],[Total_Price]]</f>
        <v>0.39552238805970147</v>
      </c>
      <c r="W594" s="3">
        <v>53</v>
      </c>
      <c r="X594" s="3"/>
    </row>
    <row r="595" spans="1:24" x14ac:dyDescent="0.25">
      <c r="A595" s="1" t="s">
        <v>3599</v>
      </c>
      <c r="B595" s="1" t="s">
        <v>984</v>
      </c>
      <c r="C595" s="1" t="s">
        <v>985</v>
      </c>
      <c r="D595" s="1" t="s">
        <v>2920</v>
      </c>
      <c r="E595" s="1" t="s">
        <v>1961</v>
      </c>
      <c r="F595" s="2">
        <v>45528</v>
      </c>
      <c r="G595" s="2">
        <v>45401</v>
      </c>
      <c r="H595" s="2" t="str">
        <f>TEXT(Ecommerce_Sales[[#This Row],[Order_Date]],"mmmm")</f>
        <v>April</v>
      </c>
      <c r="I595" s="2" t="str">
        <f>TEXT(Ecommerce_Sales[[#This Row],[Order_Date]],"yyyy")</f>
        <v>2024</v>
      </c>
      <c r="J595" s="2" t="str">
        <f>TEXT(Ecommerce_Sales[[#This Row],[Order_Date]],"mmmm")</f>
        <v>April</v>
      </c>
      <c r="K595" s="1" t="s">
        <v>1947</v>
      </c>
      <c r="L595" s="1" t="s">
        <v>3600</v>
      </c>
      <c r="M595" s="1" t="s">
        <v>1977</v>
      </c>
      <c r="N595" s="1" t="s">
        <v>1978</v>
      </c>
      <c r="O595" s="3">
        <v>751</v>
      </c>
      <c r="P595">
        <v>3</v>
      </c>
      <c r="Q595" s="3">
        <v>2254</v>
      </c>
      <c r="R595" s="1" t="s">
        <v>1951</v>
      </c>
      <c r="S595" s="3">
        <v>157</v>
      </c>
      <c r="T595">
        <v>5</v>
      </c>
      <c r="U595" t="str">
        <f>IF(Ecommerce_Sales[[#This Row],[Delivery_Time_Days]]&gt;7,"Delay",IF(Ecommerce_Sales[[#This Row],[Delivery_Time_Days]] = 0,"No delivery",IF(Ecommerce_Sales[[#This Row],[Delivery_Time_Days]]&lt;=7,"On-time")))</f>
        <v>On-time</v>
      </c>
      <c r="V595" s="7">
        <f>Ecommerce_Sales[[#This Row],[Profit]]/Ecommerce_Sales[[#This Row],[Total_Price]]</f>
        <v>0.35004436557231589</v>
      </c>
      <c r="W595" s="3">
        <v>789</v>
      </c>
      <c r="X595" s="3"/>
    </row>
    <row r="596" spans="1:24" x14ac:dyDescent="0.25">
      <c r="A596" s="1" t="s">
        <v>3601</v>
      </c>
      <c r="B596" s="1" t="s">
        <v>1209</v>
      </c>
      <c r="C596" s="1" t="s">
        <v>1210</v>
      </c>
      <c r="D596" s="1" t="s">
        <v>3602</v>
      </c>
      <c r="E596" s="1" t="s">
        <v>1961</v>
      </c>
      <c r="F596" s="2">
        <v>45433</v>
      </c>
      <c r="G596" s="2">
        <v>44941</v>
      </c>
      <c r="H596" s="2" t="str">
        <f>TEXT(Ecommerce_Sales[[#This Row],[Order_Date]],"mmmm")</f>
        <v>January</v>
      </c>
      <c r="I596" s="2" t="str">
        <f>TEXT(Ecommerce_Sales[[#This Row],[Order_Date]],"yyyy")</f>
        <v>2023</v>
      </c>
      <c r="J596" s="2" t="str">
        <f>TEXT(Ecommerce_Sales[[#This Row],[Order_Date]],"mmmm")</f>
        <v>January</v>
      </c>
      <c r="K596" s="1" t="s">
        <v>1992</v>
      </c>
      <c r="L596" s="1" t="s">
        <v>3603</v>
      </c>
      <c r="M596" s="1" t="s">
        <v>2079</v>
      </c>
      <c r="N596" s="1" t="s">
        <v>1973</v>
      </c>
      <c r="O596" s="3">
        <v>642</v>
      </c>
      <c r="P596">
        <v>4</v>
      </c>
      <c r="Q596" s="3">
        <v>2567</v>
      </c>
      <c r="R596" s="1" t="s">
        <v>1951</v>
      </c>
      <c r="S596" s="3">
        <v>295</v>
      </c>
      <c r="U596" t="str">
        <f>IF(Ecommerce_Sales[[#This Row],[Delivery_Time_Days]]&gt;7,"Delay",IF(Ecommerce_Sales[[#This Row],[Delivery_Time_Days]] = 0,"No delivery",IF(Ecommerce_Sales[[#This Row],[Delivery_Time_Days]]&lt;=7,"On-time")))</f>
        <v>No delivery</v>
      </c>
      <c r="V596" s="7">
        <f>Ecommerce_Sales[[#This Row],[Profit]]/Ecommerce_Sales[[#This Row],[Total_Price]]</f>
        <v>0.29996104402025708</v>
      </c>
      <c r="W596" s="3">
        <v>770</v>
      </c>
      <c r="X596" s="3"/>
    </row>
    <row r="597" spans="1:24" x14ac:dyDescent="0.25">
      <c r="A597" s="1" t="s">
        <v>3604</v>
      </c>
      <c r="B597" s="1" t="s">
        <v>280</v>
      </c>
      <c r="C597" s="1" t="s">
        <v>667</v>
      </c>
      <c r="D597" s="1" t="s">
        <v>3076</v>
      </c>
      <c r="E597" s="1" t="s">
        <v>1966</v>
      </c>
      <c r="F597" s="2">
        <v>45196</v>
      </c>
      <c r="G597" s="2">
        <v>45263</v>
      </c>
      <c r="H597" s="2" t="str">
        <f>TEXT(Ecommerce_Sales[[#This Row],[Order_Date]],"mmmm")</f>
        <v>December</v>
      </c>
      <c r="I597" s="2" t="str">
        <f>TEXT(Ecommerce_Sales[[#This Row],[Order_Date]],"yyyy")</f>
        <v>2023</v>
      </c>
      <c r="J597" s="2" t="str">
        <f>TEXT(Ecommerce_Sales[[#This Row],[Order_Date]],"mmmm")</f>
        <v>December</v>
      </c>
      <c r="K597" s="1" t="s">
        <v>1947</v>
      </c>
      <c r="L597" s="1" t="s">
        <v>3605</v>
      </c>
      <c r="M597" s="1" t="s">
        <v>1977</v>
      </c>
      <c r="N597" s="1" t="s">
        <v>1978</v>
      </c>
      <c r="O597" s="3">
        <v>1033</v>
      </c>
      <c r="P597">
        <v>4</v>
      </c>
      <c r="Q597" s="3">
        <v>4130</v>
      </c>
      <c r="R597" s="1" t="s">
        <v>1958</v>
      </c>
      <c r="S597" s="3">
        <v>237</v>
      </c>
      <c r="T597">
        <v>7</v>
      </c>
      <c r="U597" t="str">
        <f>IF(Ecommerce_Sales[[#This Row],[Delivery_Time_Days]]&gt;7,"Delay",IF(Ecommerce_Sales[[#This Row],[Delivery_Time_Days]] = 0,"No delivery",IF(Ecommerce_Sales[[#This Row],[Delivery_Time_Days]]&lt;=7,"On-time")))</f>
        <v>On-time</v>
      </c>
      <c r="V597" s="7">
        <f>Ecommerce_Sales[[#This Row],[Profit]]/Ecommerce_Sales[[#This Row],[Total_Price]]</f>
        <v>0.35012106537530269</v>
      </c>
      <c r="W597" s="3">
        <v>1446</v>
      </c>
      <c r="X597" s="3"/>
    </row>
    <row r="598" spans="1:24" x14ac:dyDescent="0.25">
      <c r="A598" s="1" t="s">
        <v>3606</v>
      </c>
      <c r="B598" s="1" t="s">
        <v>446</v>
      </c>
      <c r="C598" s="1" t="s">
        <v>447</v>
      </c>
      <c r="D598" s="1" t="s">
        <v>2219</v>
      </c>
      <c r="E598" s="1" t="s">
        <v>1966</v>
      </c>
      <c r="F598" s="2">
        <v>45357</v>
      </c>
      <c r="G598" s="2">
        <v>45587</v>
      </c>
      <c r="H598" s="2" t="str">
        <f>TEXT(Ecommerce_Sales[[#This Row],[Order_Date]],"mmmm")</f>
        <v>October</v>
      </c>
      <c r="I598" s="2" t="str">
        <f>TEXT(Ecommerce_Sales[[#This Row],[Order_Date]],"yyyy")</f>
        <v>2024</v>
      </c>
      <c r="J598" s="2" t="str">
        <f>TEXT(Ecommerce_Sales[[#This Row],[Order_Date]],"mmmm")</f>
        <v>October</v>
      </c>
      <c r="K598" s="1" t="s">
        <v>1947</v>
      </c>
      <c r="L598" s="1" t="s">
        <v>3016</v>
      </c>
      <c r="M598" s="1" t="s">
        <v>1977</v>
      </c>
      <c r="N598" s="1" t="s">
        <v>1978</v>
      </c>
      <c r="O598" s="3">
        <v>407</v>
      </c>
      <c r="P598">
        <v>6</v>
      </c>
      <c r="Q598" s="3">
        <v>2442</v>
      </c>
      <c r="R598" s="1" t="s">
        <v>1951</v>
      </c>
      <c r="S598" s="3">
        <v>122</v>
      </c>
      <c r="T598">
        <v>2</v>
      </c>
      <c r="U598" t="str">
        <f>IF(Ecommerce_Sales[[#This Row],[Delivery_Time_Days]]&gt;7,"Delay",IF(Ecommerce_Sales[[#This Row],[Delivery_Time_Days]] = 0,"No delivery",IF(Ecommerce_Sales[[#This Row],[Delivery_Time_Days]]&lt;=7,"On-time")))</f>
        <v>On-time</v>
      </c>
      <c r="V598" s="7">
        <f>Ecommerce_Sales[[#This Row],[Profit]]/Ecommerce_Sales[[#This Row],[Total_Price]]</f>
        <v>0.3501228501228501</v>
      </c>
      <c r="W598" s="3">
        <v>855</v>
      </c>
      <c r="X598" s="3"/>
    </row>
    <row r="599" spans="1:24" x14ac:dyDescent="0.25">
      <c r="A599" s="1" t="s">
        <v>3607</v>
      </c>
      <c r="B599" s="1" t="s">
        <v>188</v>
      </c>
      <c r="C599" s="1" t="s">
        <v>1368</v>
      </c>
      <c r="D599" s="1" t="s">
        <v>3608</v>
      </c>
      <c r="E599" s="1" t="s">
        <v>1996</v>
      </c>
      <c r="F599" s="2">
        <v>45623</v>
      </c>
      <c r="G599" s="2">
        <v>45178</v>
      </c>
      <c r="H599" s="2" t="str">
        <f>TEXT(Ecommerce_Sales[[#This Row],[Order_Date]],"mmmm")</f>
        <v>September</v>
      </c>
      <c r="I599" s="2" t="str">
        <f>TEXT(Ecommerce_Sales[[#This Row],[Order_Date]],"yyyy")</f>
        <v>2023</v>
      </c>
      <c r="J599" s="2" t="str">
        <f>TEXT(Ecommerce_Sales[[#This Row],[Order_Date]],"mmmm")</f>
        <v>September</v>
      </c>
      <c r="K599" s="1" t="s">
        <v>1947</v>
      </c>
      <c r="L599" s="1" t="s">
        <v>3609</v>
      </c>
      <c r="M599" s="1" t="s">
        <v>1983</v>
      </c>
      <c r="N599" s="1" t="s">
        <v>1950</v>
      </c>
      <c r="O599" s="3">
        <v>909</v>
      </c>
      <c r="P599">
        <v>2</v>
      </c>
      <c r="Q599" s="3">
        <v>1818</v>
      </c>
      <c r="R599" s="1" t="s">
        <v>2008</v>
      </c>
      <c r="S599" s="3">
        <v>103</v>
      </c>
      <c r="T599">
        <v>10</v>
      </c>
      <c r="U599" t="str">
        <f>IF(Ecommerce_Sales[[#This Row],[Delivery_Time_Days]]&gt;7,"Delay",IF(Ecommerce_Sales[[#This Row],[Delivery_Time_Days]] = 0,"No delivery",IF(Ecommerce_Sales[[#This Row],[Delivery_Time_Days]]&lt;=7,"On-time")))</f>
        <v>Delay</v>
      </c>
      <c r="V599" s="7">
        <f>Ecommerce_Sales[[#This Row],[Profit]]/Ecommerce_Sales[[#This Row],[Total_Price]]</f>
        <v>0.39988998899889988</v>
      </c>
      <c r="W599" s="3">
        <v>727</v>
      </c>
      <c r="X599" s="3"/>
    </row>
    <row r="600" spans="1:24" x14ac:dyDescent="0.25">
      <c r="A600" s="1" t="s">
        <v>3610</v>
      </c>
      <c r="B600" s="1" t="s">
        <v>268</v>
      </c>
      <c r="C600" s="1" t="s">
        <v>269</v>
      </c>
      <c r="D600" s="1" t="s">
        <v>3611</v>
      </c>
      <c r="E600" s="1" t="s">
        <v>1996</v>
      </c>
      <c r="F600" s="2">
        <v>45062</v>
      </c>
      <c r="G600" s="2">
        <v>45358</v>
      </c>
      <c r="H600" s="2" t="str">
        <f>TEXT(Ecommerce_Sales[[#This Row],[Order_Date]],"mmmm")</f>
        <v>March</v>
      </c>
      <c r="I600" s="2" t="str">
        <f>TEXT(Ecommerce_Sales[[#This Row],[Order_Date]],"yyyy")</f>
        <v>2024</v>
      </c>
      <c r="J600" s="2" t="str">
        <f>TEXT(Ecommerce_Sales[[#This Row],[Order_Date]],"mmmm")</f>
        <v>March</v>
      </c>
      <c r="K600" s="1" t="s">
        <v>1947</v>
      </c>
      <c r="L600" s="1" t="s">
        <v>3612</v>
      </c>
      <c r="M600" s="1" t="s">
        <v>1956</v>
      </c>
      <c r="N600" s="1" t="s">
        <v>1957</v>
      </c>
      <c r="O600" s="3">
        <v>176</v>
      </c>
      <c r="P600">
        <v>1</v>
      </c>
      <c r="Q600" s="3">
        <v>176</v>
      </c>
      <c r="R600" s="1" t="s">
        <v>1958</v>
      </c>
      <c r="S600" s="3">
        <v>26</v>
      </c>
      <c r="T600">
        <v>8</v>
      </c>
      <c r="U600" t="str">
        <f>IF(Ecommerce_Sales[[#This Row],[Delivery_Time_Days]]&gt;7,"Delay",IF(Ecommerce_Sales[[#This Row],[Delivery_Time_Days]] = 0,"No delivery",IF(Ecommerce_Sales[[#This Row],[Delivery_Time_Days]]&lt;=7,"On-time")))</f>
        <v>Delay</v>
      </c>
      <c r="V600" s="7">
        <f>Ecommerce_Sales[[#This Row],[Profit]]/Ecommerce_Sales[[#This Row],[Total_Price]]</f>
        <v>0.14772727272727273</v>
      </c>
      <c r="W600" s="3">
        <v>26</v>
      </c>
      <c r="X600" s="3"/>
    </row>
    <row r="601" spans="1:24" x14ac:dyDescent="0.25">
      <c r="A601" s="1" t="s">
        <v>3613</v>
      </c>
      <c r="B601" s="1" t="s">
        <v>721</v>
      </c>
      <c r="C601" s="1" t="s">
        <v>722</v>
      </c>
      <c r="D601" s="1" t="s">
        <v>3614</v>
      </c>
      <c r="E601" s="1" t="s">
        <v>1961</v>
      </c>
      <c r="F601" s="2">
        <v>45487</v>
      </c>
      <c r="G601" s="2">
        <v>44995</v>
      </c>
      <c r="H601" s="2" t="str">
        <f>TEXT(Ecommerce_Sales[[#This Row],[Order_Date]],"mmmm")</f>
        <v>March</v>
      </c>
      <c r="I601" s="2" t="str">
        <f>TEXT(Ecommerce_Sales[[#This Row],[Order_Date]],"yyyy")</f>
        <v>2023</v>
      </c>
      <c r="J601" s="2" t="str">
        <f>TEXT(Ecommerce_Sales[[#This Row],[Order_Date]],"mmmm")</f>
        <v>March</v>
      </c>
      <c r="K601" s="1" t="s">
        <v>1947</v>
      </c>
      <c r="L601" s="1" t="s">
        <v>3615</v>
      </c>
      <c r="M601" s="1" t="s">
        <v>1972</v>
      </c>
      <c r="N601" s="1" t="s">
        <v>1973</v>
      </c>
      <c r="O601" s="3">
        <v>340</v>
      </c>
      <c r="P601">
        <v>5</v>
      </c>
      <c r="Q601" s="3">
        <v>1701</v>
      </c>
      <c r="R601" s="1" t="s">
        <v>2016</v>
      </c>
      <c r="S601" s="3">
        <v>102</v>
      </c>
      <c r="T601">
        <v>3</v>
      </c>
      <c r="U601" t="str">
        <f>IF(Ecommerce_Sales[[#This Row],[Delivery_Time_Days]]&gt;7,"Delay",IF(Ecommerce_Sales[[#This Row],[Delivery_Time_Days]] = 0,"No delivery",IF(Ecommerce_Sales[[#This Row],[Delivery_Time_Days]]&lt;=7,"On-time")))</f>
        <v>On-time</v>
      </c>
      <c r="V601" s="7">
        <f>Ecommerce_Sales[[#This Row],[Profit]]/Ecommerce_Sales[[#This Row],[Total_Price]]</f>
        <v>0.29982363315696647</v>
      </c>
      <c r="W601" s="3">
        <v>510</v>
      </c>
      <c r="X601" s="3"/>
    </row>
    <row r="602" spans="1:24" x14ac:dyDescent="0.25">
      <c r="A602" s="1" t="s">
        <v>3616</v>
      </c>
      <c r="B602" s="1" t="s">
        <v>521</v>
      </c>
      <c r="C602" s="1" t="s">
        <v>522</v>
      </c>
      <c r="D602" s="1" t="s">
        <v>3617</v>
      </c>
      <c r="E602" s="1" t="s">
        <v>1996</v>
      </c>
      <c r="F602" s="2">
        <v>45629</v>
      </c>
      <c r="G602" s="2">
        <v>44971</v>
      </c>
      <c r="H602" s="2" t="str">
        <f>TEXT(Ecommerce_Sales[[#This Row],[Order_Date]],"mmmm")</f>
        <v>February</v>
      </c>
      <c r="I602" s="2" t="str">
        <f>TEXT(Ecommerce_Sales[[#This Row],[Order_Date]],"yyyy")</f>
        <v>2023</v>
      </c>
      <c r="J602" s="2" t="str">
        <f>TEXT(Ecommerce_Sales[[#This Row],[Order_Date]],"mmmm")</f>
        <v>February</v>
      </c>
      <c r="K602" s="1" t="s">
        <v>1947</v>
      </c>
      <c r="L602" s="1" t="s">
        <v>3618</v>
      </c>
      <c r="M602" s="1" t="s">
        <v>2058</v>
      </c>
      <c r="N602" s="1" t="s">
        <v>1950</v>
      </c>
      <c r="O602" s="3">
        <v>107</v>
      </c>
      <c r="P602">
        <v>1</v>
      </c>
      <c r="Q602" s="3">
        <v>107</v>
      </c>
      <c r="R602" s="1" t="s">
        <v>1958</v>
      </c>
      <c r="S602" s="3">
        <v>7</v>
      </c>
      <c r="T602">
        <v>7</v>
      </c>
      <c r="U602" t="str">
        <f>IF(Ecommerce_Sales[[#This Row],[Delivery_Time_Days]]&gt;7,"Delay",IF(Ecommerce_Sales[[#This Row],[Delivery_Time_Days]] = 0,"No delivery",IF(Ecommerce_Sales[[#This Row],[Delivery_Time_Days]]&lt;=7,"On-time")))</f>
        <v>On-time</v>
      </c>
      <c r="V602" s="7">
        <f>Ecommerce_Sales[[#This Row],[Profit]]/Ecommerce_Sales[[#This Row],[Total_Price]]</f>
        <v>0.40186915887850466</v>
      </c>
      <c r="W602" s="3">
        <v>43</v>
      </c>
      <c r="X602" s="3"/>
    </row>
    <row r="603" spans="1:24" x14ac:dyDescent="0.25">
      <c r="A603" s="1" t="s">
        <v>3619</v>
      </c>
      <c r="B603" s="1" t="s">
        <v>900</v>
      </c>
      <c r="C603" s="1" t="s">
        <v>901</v>
      </c>
      <c r="D603" s="1" t="s">
        <v>3620</v>
      </c>
      <c r="E603" s="1" t="s">
        <v>1946</v>
      </c>
      <c r="F603" s="2">
        <v>45347</v>
      </c>
      <c r="G603" s="2">
        <v>45582</v>
      </c>
      <c r="H603" s="2" t="str">
        <f>TEXT(Ecommerce_Sales[[#This Row],[Order_Date]],"mmmm")</f>
        <v>October</v>
      </c>
      <c r="I603" s="2" t="str">
        <f>TEXT(Ecommerce_Sales[[#This Row],[Order_Date]],"yyyy")</f>
        <v>2024</v>
      </c>
      <c r="J603" s="2" t="str">
        <f>TEXT(Ecommerce_Sales[[#This Row],[Order_Date]],"mmmm")</f>
        <v>October</v>
      </c>
      <c r="K603" s="1" t="s">
        <v>1947</v>
      </c>
      <c r="L603" s="1" t="s">
        <v>3621</v>
      </c>
      <c r="M603" s="1" t="s">
        <v>1977</v>
      </c>
      <c r="N603" s="1" t="s">
        <v>1978</v>
      </c>
      <c r="O603" s="3">
        <v>61</v>
      </c>
      <c r="P603">
        <v>6</v>
      </c>
      <c r="Q603" s="3">
        <v>368</v>
      </c>
      <c r="R603" s="1" t="s">
        <v>1958</v>
      </c>
      <c r="S603" s="3">
        <v>28</v>
      </c>
      <c r="T603">
        <v>2</v>
      </c>
      <c r="U603" t="str">
        <f>IF(Ecommerce_Sales[[#This Row],[Delivery_Time_Days]]&gt;7,"Delay",IF(Ecommerce_Sales[[#This Row],[Delivery_Time_Days]] = 0,"No delivery",IF(Ecommerce_Sales[[#This Row],[Delivery_Time_Days]]&lt;=7,"On-time")))</f>
        <v>On-time</v>
      </c>
      <c r="V603" s="7">
        <f>Ecommerce_Sales[[#This Row],[Profit]]/Ecommerce_Sales[[#This Row],[Total_Price]]</f>
        <v>0.35054347826086957</v>
      </c>
      <c r="W603" s="3">
        <v>129</v>
      </c>
      <c r="X603" s="3"/>
    </row>
    <row r="604" spans="1:24" x14ac:dyDescent="0.25">
      <c r="A604" s="1" t="s">
        <v>3622</v>
      </c>
      <c r="B604" s="1" t="s">
        <v>637</v>
      </c>
      <c r="C604" s="1" t="s">
        <v>638</v>
      </c>
      <c r="D604" s="1" t="s">
        <v>3623</v>
      </c>
      <c r="E604" s="1" t="s">
        <v>1954</v>
      </c>
      <c r="F604" s="2">
        <v>45189</v>
      </c>
      <c r="G604" s="2">
        <v>44929</v>
      </c>
      <c r="H604" s="2" t="str">
        <f>TEXT(Ecommerce_Sales[[#This Row],[Order_Date]],"mmmm")</f>
        <v>January</v>
      </c>
      <c r="I604" s="2" t="str">
        <f>TEXT(Ecommerce_Sales[[#This Row],[Order_Date]],"yyyy")</f>
        <v>2023</v>
      </c>
      <c r="J604" s="2" t="str">
        <f>TEXT(Ecommerce_Sales[[#This Row],[Order_Date]],"mmmm")</f>
        <v>January</v>
      </c>
      <c r="K604" s="1" t="s">
        <v>1947</v>
      </c>
      <c r="L604" s="1" t="s">
        <v>3624</v>
      </c>
      <c r="M604" s="1" t="s">
        <v>1998</v>
      </c>
      <c r="N604" s="1" t="s">
        <v>1973</v>
      </c>
      <c r="O604" s="3">
        <v>261</v>
      </c>
      <c r="P604">
        <v>1</v>
      </c>
      <c r="Q604" s="3">
        <v>261</v>
      </c>
      <c r="R604" s="1" t="s">
        <v>1951</v>
      </c>
      <c r="S604" s="3">
        <v>36</v>
      </c>
      <c r="T604">
        <v>6</v>
      </c>
      <c r="U604" t="str">
        <f>IF(Ecommerce_Sales[[#This Row],[Delivery_Time_Days]]&gt;7,"Delay",IF(Ecommerce_Sales[[#This Row],[Delivery_Time_Days]] = 0,"No delivery",IF(Ecommerce_Sales[[#This Row],[Delivery_Time_Days]]&lt;=7,"On-time")))</f>
        <v>On-time</v>
      </c>
      <c r="V604" s="7">
        <f>Ecommerce_Sales[[#This Row],[Profit]]/Ecommerce_Sales[[#This Row],[Total_Price]]</f>
        <v>0.2988505747126437</v>
      </c>
      <c r="W604" s="3">
        <v>78</v>
      </c>
      <c r="X604" s="3"/>
    </row>
    <row r="605" spans="1:24" x14ac:dyDescent="0.25">
      <c r="A605" s="1" t="s">
        <v>3625</v>
      </c>
      <c r="B605" s="1" t="s">
        <v>262</v>
      </c>
      <c r="C605" s="1" t="s">
        <v>263</v>
      </c>
      <c r="D605" s="1" t="s">
        <v>3070</v>
      </c>
      <c r="E605" s="1" t="s">
        <v>1946</v>
      </c>
      <c r="F605" s="2">
        <v>44997</v>
      </c>
      <c r="G605" s="2">
        <v>45421</v>
      </c>
      <c r="H605" s="2" t="str">
        <f>TEXT(Ecommerce_Sales[[#This Row],[Order_Date]],"mmmm")</f>
        <v>May</v>
      </c>
      <c r="I605" s="2" t="str">
        <f>TEXT(Ecommerce_Sales[[#This Row],[Order_Date]],"yyyy")</f>
        <v>2024</v>
      </c>
      <c r="J605" s="2" t="str">
        <f>TEXT(Ecommerce_Sales[[#This Row],[Order_Date]],"mmmm")</f>
        <v>May</v>
      </c>
      <c r="K605" s="1" t="s">
        <v>1947</v>
      </c>
      <c r="L605" s="1" t="s">
        <v>3626</v>
      </c>
      <c r="M605" s="1" t="s">
        <v>1963</v>
      </c>
      <c r="N605" s="1" t="s">
        <v>1957</v>
      </c>
      <c r="O605" s="3">
        <v>44</v>
      </c>
      <c r="P605">
        <v>4</v>
      </c>
      <c r="Q605" s="3">
        <v>175</v>
      </c>
      <c r="R605" s="1" t="s">
        <v>1951</v>
      </c>
      <c r="S605" s="3">
        <v>22</v>
      </c>
      <c r="T605">
        <v>6</v>
      </c>
      <c r="U605" t="str">
        <f>IF(Ecommerce_Sales[[#This Row],[Delivery_Time_Days]]&gt;7,"Delay",IF(Ecommerce_Sales[[#This Row],[Delivery_Time_Days]] = 0,"No delivery",IF(Ecommerce_Sales[[#This Row],[Delivery_Time_Days]]&lt;=7,"On-time")))</f>
        <v>On-time</v>
      </c>
      <c r="V605" s="7">
        <f>Ecommerce_Sales[[#This Row],[Profit]]/Ecommerce_Sales[[#This Row],[Total_Price]]</f>
        <v>0.14857142857142858</v>
      </c>
      <c r="W605" s="3">
        <v>26</v>
      </c>
      <c r="X605" s="3"/>
    </row>
    <row r="606" spans="1:24" x14ac:dyDescent="0.25">
      <c r="A606" s="1" t="s">
        <v>3627</v>
      </c>
      <c r="B606" s="1" t="s">
        <v>182</v>
      </c>
      <c r="C606" s="1" t="s">
        <v>183</v>
      </c>
      <c r="D606" s="1" t="s">
        <v>3628</v>
      </c>
      <c r="E606" s="1" t="s">
        <v>1981</v>
      </c>
      <c r="F606" s="2">
        <v>45136</v>
      </c>
      <c r="G606" s="2">
        <v>45381</v>
      </c>
      <c r="H606" s="2" t="str">
        <f>TEXT(Ecommerce_Sales[[#This Row],[Order_Date]],"mmmm")</f>
        <v>March</v>
      </c>
      <c r="I606" s="2" t="str">
        <f>TEXT(Ecommerce_Sales[[#This Row],[Order_Date]],"yyyy")</f>
        <v>2024</v>
      </c>
      <c r="J606" s="2" t="str">
        <f>TEXT(Ecommerce_Sales[[#This Row],[Order_Date]],"mmmm")</f>
        <v>March</v>
      </c>
      <c r="K606" s="1" t="s">
        <v>1947</v>
      </c>
      <c r="L606" s="1" t="s">
        <v>3629</v>
      </c>
      <c r="M606" s="1" t="s">
        <v>2002</v>
      </c>
      <c r="N606" s="1" t="s">
        <v>1989</v>
      </c>
      <c r="O606" s="3">
        <v>634</v>
      </c>
      <c r="P606">
        <v>3</v>
      </c>
      <c r="Q606" s="3">
        <v>1902</v>
      </c>
      <c r="R606" s="1" t="s">
        <v>1951</v>
      </c>
      <c r="S606" s="3">
        <v>214</v>
      </c>
      <c r="T606">
        <v>5</v>
      </c>
      <c r="U606" t="str">
        <f>IF(Ecommerce_Sales[[#This Row],[Delivery_Time_Days]]&gt;7,"Delay",IF(Ecommerce_Sales[[#This Row],[Delivery_Time_Days]] = 0,"No delivery",IF(Ecommerce_Sales[[#This Row],[Delivery_Time_Days]]&lt;=7,"On-time")))</f>
        <v>On-time</v>
      </c>
      <c r="V606" s="7">
        <f>Ecommerce_Sales[[#This Row],[Profit]]/Ecommerce_Sales[[#This Row],[Total_Price]]</f>
        <v>0.24973711882229233</v>
      </c>
      <c r="W606" s="3">
        <v>475</v>
      </c>
      <c r="X606" s="3"/>
    </row>
    <row r="607" spans="1:24" x14ac:dyDescent="0.25">
      <c r="A607" s="1" t="s">
        <v>3630</v>
      </c>
      <c r="B607" s="1" t="s">
        <v>1299</v>
      </c>
      <c r="C607" s="1" t="s">
        <v>1300</v>
      </c>
      <c r="D607" s="1" t="s">
        <v>3422</v>
      </c>
      <c r="E607" s="1" t="s">
        <v>2005</v>
      </c>
      <c r="F607" s="2">
        <v>45149</v>
      </c>
      <c r="G607" s="2">
        <v>45147</v>
      </c>
      <c r="H607" s="2" t="str">
        <f>TEXT(Ecommerce_Sales[[#This Row],[Order_Date]],"mmmm")</f>
        <v>August</v>
      </c>
      <c r="I607" s="2" t="str">
        <f>TEXT(Ecommerce_Sales[[#This Row],[Order_Date]],"yyyy")</f>
        <v>2023</v>
      </c>
      <c r="J607" s="2" t="str">
        <f>TEXT(Ecommerce_Sales[[#This Row],[Order_Date]],"mmmm")</f>
        <v>August</v>
      </c>
      <c r="K607" s="1" t="s">
        <v>1947</v>
      </c>
      <c r="L607" s="1" t="s">
        <v>3631</v>
      </c>
      <c r="M607" s="1" t="s">
        <v>2043</v>
      </c>
      <c r="N607" s="1" t="s">
        <v>1989</v>
      </c>
      <c r="O607" s="3">
        <v>444</v>
      </c>
      <c r="P607">
        <v>2</v>
      </c>
      <c r="Q607" s="3">
        <v>888</v>
      </c>
      <c r="R607" s="1" t="s">
        <v>2012</v>
      </c>
      <c r="S607" s="3">
        <v>72</v>
      </c>
      <c r="T607">
        <v>9</v>
      </c>
      <c r="U607" t="str">
        <f>IF(Ecommerce_Sales[[#This Row],[Delivery_Time_Days]]&gt;7,"Delay",IF(Ecommerce_Sales[[#This Row],[Delivery_Time_Days]] = 0,"No delivery",IF(Ecommerce_Sales[[#This Row],[Delivery_Time_Days]]&lt;=7,"On-time")))</f>
        <v>Delay</v>
      </c>
      <c r="V607" s="7">
        <f>Ecommerce_Sales[[#This Row],[Profit]]/Ecommerce_Sales[[#This Row],[Total_Price]]</f>
        <v>0.25</v>
      </c>
      <c r="W607" s="3">
        <v>222</v>
      </c>
      <c r="X607" s="3"/>
    </row>
    <row r="608" spans="1:24" x14ac:dyDescent="0.25">
      <c r="A608" s="1" t="s">
        <v>3632</v>
      </c>
      <c r="B608" s="1" t="s">
        <v>54</v>
      </c>
      <c r="C608" s="1" t="s">
        <v>55</v>
      </c>
      <c r="D608" s="1" t="s">
        <v>2308</v>
      </c>
      <c r="E608" s="1" t="s">
        <v>1961</v>
      </c>
      <c r="F608" s="2">
        <v>45261</v>
      </c>
      <c r="G608" s="2">
        <v>44929</v>
      </c>
      <c r="H608" s="2" t="str">
        <f>TEXT(Ecommerce_Sales[[#This Row],[Order_Date]],"mmmm")</f>
        <v>January</v>
      </c>
      <c r="I608" s="2" t="str">
        <f>TEXT(Ecommerce_Sales[[#This Row],[Order_Date]],"yyyy")</f>
        <v>2023</v>
      </c>
      <c r="J608" s="2" t="str">
        <f>TEXT(Ecommerce_Sales[[#This Row],[Order_Date]],"mmmm")</f>
        <v>January</v>
      </c>
      <c r="K608" s="1" t="s">
        <v>1947</v>
      </c>
      <c r="L608" s="1" t="s">
        <v>3633</v>
      </c>
      <c r="M608" s="1" t="s">
        <v>1977</v>
      </c>
      <c r="N608" s="1" t="s">
        <v>1978</v>
      </c>
      <c r="O608" s="3">
        <v>479</v>
      </c>
      <c r="P608">
        <v>3</v>
      </c>
      <c r="Q608" s="3">
        <v>1436</v>
      </c>
      <c r="R608" s="1" t="s">
        <v>1958</v>
      </c>
      <c r="S608" s="3">
        <v>209</v>
      </c>
      <c r="T608">
        <v>7</v>
      </c>
      <c r="U608" t="str">
        <f>IF(Ecommerce_Sales[[#This Row],[Delivery_Time_Days]]&gt;7,"Delay",IF(Ecommerce_Sales[[#This Row],[Delivery_Time_Days]] = 0,"No delivery",IF(Ecommerce_Sales[[#This Row],[Delivery_Time_Days]]&lt;=7,"On-time")))</f>
        <v>On-time</v>
      </c>
      <c r="V608" s="7">
        <f>Ecommerce_Sales[[#This Row],[Profit]]/Ecommerce_Sales[[#This Row],[Total_Price]]</f>
        <v>0.35027855153203341</v>
      </c>
      <c r="W608" s="3">
        <v>503</v>
      </c>
      <c r="X608" s="3"/>
    </row>
    <row r="609" spans="1:24" x14ac:dyDescent="0.25">
      <c r="A609" s="1" t="s">
        <v>3634</v>
      </c>
      <c r="B609" s="1" t="s">
        <v>1555</v>
      </c>
      <c r="C609" s="1" t="s">
        <v>1556</v>
      </c>
      <c r="D609" s="1" t="s">
        <v>2364</v>
      </c>
      <c r="E609" s="1" t="s">
        <v>1981</v>
      </c>
      <c r="F609" s="2">
        <v>45080</v>
      </c>
      <c r="G609" s="2">
        <v>45223</v>
      </c>
      <c r="H609" s="2" t="str">
        <f>TEXT(Ecommerce_Sales[[#This Row],[Order_Date]],"mmmm")</f>
        <v>October</v>
      </c>
      <c r="I609" s="2" t="str">
        <f>TEXT(Ecommerce_Sales[[#This Row],[Order_Date]],"yyyy")</f>
        <v>2023</v>
      </c>
      <c r="J609" s="2" t="str">
        <f>TEXT(Ecommerce_Sales[[#This Row],[Order_Date]],"mmmm")</f>
        <v>October</v>
      </c>
      <c r="K609" s="1" t="s">
        <v>1947</v>
      </c>
      <c r="L609" s="1" t="s">
        <v>3635</v>
      </c>
      <c r="M609" s="1" t="s">
        <v>1977</v>
      </c>
      <c r="N609" s="1" t="s">
        <v>1978</v>
      </c>
      <c r="O609" s="3">
        <v>1131</v>
      </c>
      <c r="P609">
        <v>3</v>
      </c>
      <c r="Q609" s="3">
        <v>3394</v>
      </c>
      <c r="R609" s="1" t="s">
        <v>1958</v>
      </c>
      <c r="S609" s="3">
        <v>397</v>
      </c>
      <c r="T609">
        <v>8</v>
      </c>
      <c r="U609" t="str">
        <f>IF(Ecommerce_Sales[[#This Row],[Delivery_Time_Days]]&gt;7,"Delay",IF(Ecommerce_Sales[[#This Row],[Delivery_Time_Days]] = 0,"No delivery",IF(Ecommerce_Sales[[#This Row],[Delivery_Time_Days]]&lt;=7,"On-time")))</f>
        <v>Delay</v>
      </c>
      <c r="V609" s="7">
        <f>Ecommerce_Sales[[#This Row],[Profit]]/Ecommerce_Sales[[#This Row],[Total_Price]]</f>
        <v>0.35002946375957572</v>
      </c>
      <c r="W609" s="3">
        <v>1188</v>
      </c>
      <c r="X609" s="3"/>
    </row>
    <row r="610" spans="1:24" x14ac:dyDescent="0.25">
      <c r="A610" s="1" t="s">
        <v>3636</v>
      </c>
      <c r="B610" s="1" t="s">
        <v>916</v>
      </c>
      <c r="C610" s="1" t="s">
        <v>917</v>
      </c>
      <c r="D610" s="1" t="s">
        <v>3226</v>
      </c>
      <c r="E610" s="1" t="s">
        <v>1946</v>
      </c>
      <c r="F610" s="2">
        <v>45252</v>
      </c>
      <c r="G610" s="2">
        <v>45435</v>
      </c>
      <c r="H610" s="2" t="str">
        <f>TEXT(Ecommerce_Sales[[#This Row],[Order_Date]],"mmmm")</f>
        <v>May</v>
      </c>
      <c r="I610" s="2" t="str">
        <f>TEXT(Ecommerce_Sales[[#This Row],[Order_Date]],"yyyy")</f>
        <v>2024</v>
      </c>
      <c r="J610" s="2" t="str">
        <f>TEXT(Ecommerce_Sales[[#This Row],[Order_Date]],"mmmm")</f>
        <v>May</v>
      </c>
      <c r="K610" s="1" t="s">
        <v>1986</v>
      </c>
      <c r="L610" s="1" t="s">
        <v>3637</v>
      </c>
      <c r="M610" s="1" t="s">
        <v>1983</v>
      </c>
      <c r="N610" s="1" t="s">
        <v>1950</v>
      </c>
      <c r="O610" s="3">
        <v>1086</v>
      </c>
      <c r="P610">
        <v>3</v>
      </c>
      <c r="Q610" s="3">
        <v>3258</v>
      </c>
      <c r="R610" s="1" t="s">
        <v>1958</v>
      </c>
      <c r="S610" s="3">
        <v>413</v>
      </c>
      <c r="U610" t="str">
        <f>IF(Ecommerce_Sales[[#This Row],[Delivery_Time_Days]]&gt;7,"Delay",IF(Ecommerce_Sales[[#This Row],[Delivery_Time_Days]] = 0,"No delivery",IF(Ecommerce_Sales[[#This Row],[Delivery_Time_Days]]&lt;=7,"On-time")))</f>
        <v>No delivery</v>
      </c>
      <c r="V610" s="7">
        <f>Ecommerce_Sales[[#This Row],[Profit]]/Ecommerce_Sales[[#This Row],[Total_Price]]</f>
        <v>0.39993861264579494</v>
      </c>
      <c r="W610" s="3">
        <v>1303</v>
      </c>
      <c r="X610" s="3"/>
    </row>
    <row r="611" spans="1:24" x14ac:dyDescent="0.25">
      <c r="A611" s="1" t="s">
        <v>3638</v>
      </c>
      <c r="B611" s="1" t="s">
        <v>36</v>
      </c>
      <c r="C611" s="1" t="s">
        <v>37</v>
      </c>
      <c r="D611" s="1" t="s">
        <v>3639</v>
      </c>
      <c r="E611" s="1" t="s">
        <v>1996</v>
      </c>
      <c r="F611" s="2">
        <v>45463</v>
      </c>
      <c r="G611" s="2">
        <v>45424</v>
      </c>
      <c r="H611" s="2" t="str">
        <f>TEXT(Ecommerce_Sales[[#This Row],[Order_Date]],"mmmm")</f>
        <v>May</v>
      </c>
      <c r="I611" s="2" t="str">
        <f>TEXT(Ecommerce_Sales[[#This Row],[Order_Date]],"yyyy")</f>
        <v>2024</v>
      </c>
      <c r="J611" s="2" t="str">
        <f>TEXT(Ecommerce_Sales[[#This Row],[Order_Date]],"mmmm")</f>
        <v>May</v>
      </c>
      <c r="K611" s="1" t="s">
        <v>1947</v>
      </c>
      <c r="L611" s="1" t="s">
        <v>3640</v>
      </c>
      <c r="M611" s="1" t="s">
        <v>1977</v>
      </c>
      <c r="N611" s="1" t="s">
        <v>1978</v>
      </c>
      <c r="O611" s="3">
        <v>996</v>
      </c>
      <c r="P611">
        <v>1</v>
      </c>
      <c r="Q611" s="3">
        <v>996</v>
      </c>
      <c r="R611" s="1" t="s">
        <v>2012</v>
      </c>
      <c r="S611" s="3">
        <v>79</v>
      </c>
      <c r="T611">
        <v>9</v>
      </c>
      <c r="U611" t="str">
        <f>IF(Ecommerce_Sales[[#This Row],[Delivery_Time_Days]]&gt;7,"Delay",IF(Ecommerce_Sales[[#This Row],[Delivery_Time_Days]] = 0,"No delivery",IF(Ecommerce_Sales[[#This Row],[Delivery_Time_Days]]&lt;=7,"On-time")))</f>
        <v>Delay</v>
      </c>
      <c r="V611" s="7">
        <f>Ecommerce_Sales[[#This Row],[Profit]]/Ecommerce_Sales[[#This Row],[Total_Price]]</f>
        <v>0.35040160642570284</v>
      </c>
      <c r="W611" s="3">
        <v>349</v>
      </c>
      <c r="X611" s="3"/>
    </row>
    <row r="612" spans="1:24" x14ac:dyDescent="0.25">
      <c r="A612" s="1" t="s">
        <v>3641</v>
      </c>
      <c r="B612" s="1" t="s">
        <v>575</v>
      </c>
      <c r="C612" s="1" t="s">
        <v>576</v>
      </c>
      <c r="D612" s="1" t="s">
        <v>2014</v>
      </c>
      <c r="E612" s="1" t="s">
        <v>1966</v>
      </c>
      <c r="F612" s="2">
        <v>45237</v>
      </c>
      <c r="G612" s="2">
        <v>45343</v>
      </c>
      <c r="H612" s="2" t="str">
        <f>TEXT(Ecommerce_Sales[[#This Row],[Order_Date]],"mmmm")</f>
        <v>February</v>
      </c>
      <c r="I612" s="2" t="str">
        <f>TEXT(Ecommerce_Sales[[#This Row],[Order_Date]],"yyyy")</f>
        <v>2024</v>
      </c>
      <c r="J612" s="2" t="str">
        <f>TEXT(Ecommerce_Sales[[#This Row],[Order_Date]],"mmmm")</f>
        <v>February</v>
      </c>
      <c r="K612" s="1" t="s">
        <v>1992</v>
      </c>
      <c r="L612" s="1" t="s">
        <v>3642</v>
      </c>
      <c r="M612" s="1" t="s">
        <v>1988</v>
      </c>
      <c r="N612" s="1" t="s">
        <v>1989</v>
      </c>
      <c r="O612" s="3">
        <v>920</v>
      </c>
      <c r="P612">
        <v>1</v>
      </c>
      <c r="Q612" s="3">
        <v>920</v>
      </c>
      <c r="R612" s="1" t="s">
        <v>1958</v>
      </c>
      <c r="S612" s="3">
        <v>54</v>
      </c>
      <c r="U612" t="str">
        <f>IF(Ecommerce_Sales[[#This Row],[Delivery_Time_Days]]&gt;7,"Delay",IF(Ecommerce_Sales[[#This Row],[Delivery_Time_Days]] = 0,"No delivery",IF(Ecommerce_Sales[[#This Row],[Delivery_Time_Days]]&lt;=7,"On-time")))</f>
        <v>No delivery</v>
      </c>
      <c r="V612" s="7">
        <f>Ecommerce_Sales[[#This Row],[Profit]]/Ecommerce_Sales[[#This Row],[Total_Price]]</f>
        <v>0.25</v>
      </c>
      <c r="W612" s="3">
        <v>230</v>
      </c>
      <c r="X612" s="3"/>
    </row>
    <row r="613" spans="1:24" x14ac:dyDescent="0.25">
      <c r="A613" s="1" t="s">
        <v>3643</v>
      </c>
      <c r="B613" s="1" t="s">
        <v>238</v>
      </c>
      <c r="C613" s="1" t="s">
        <v>239</v>
      </c>
      <c r="D613" s="1" t="s">
        <v>2063</v>
      </c>
      <c r="E613" s="1" t="s">
        <v>1981</v>
      </c>
      <c r="F613" s="2">
        <v>45599</v>
      </c>
      <c r="G613" s="2">
        <v>45094</v>
      </c>
      <c r="H613" s="2" t="str">
        <f>TEXT(Ecommerce_Sales[[#This Row],[Order_Date]],"mmmm")</f>
        <v>June</v>
      </c>
      <c r="I613" s="2" t="str">
        <f>TEXT(Ecommerce_Sales[[#This Row],[Order_Date]],"yyyy")</f>
        <v>2023</v>
      </c>
      <c r="J613" s="2" t="str">
        <f>TEXT(Ecommerce_Sales[[#This Row],[Order_Date]],"mmmm")</f>
        <v>June</v>
      </c>
      <c r="K613" s="1" t="s">
        <v>1986</v>
      </c>
      <c r="L613" s="1" t="s">
        <v>3644</v>
      </c>
      <c r="M613" s="1" t="s">
        <v>2104</v>
      </c>
      <c r="N613" s="1" t="s">
        <v>1978</v>
      </c>
      <c r="O613" s="3">
        <v>1046</v>
      </c>
      <c r="P613">
        <v>4</v>
      </c>
      <c r="Q613" s="3">
        <v>4183</v>
      </c>
      <c r="R613" s="1" t="s">
        <v>1958</v>
      </c>
      <c r="S613" s="3">
        <v>518</v>
      </c>
      <c r="U613" t="str">
        <f>IF(Ecommerce_Sales[[#This Row],[Delivery_Time_Days]]&gt;7,"Delay",IF(Ecommerce_Sales[[#This Row],[Delivery_Time_Days]] = 0,"No delivery",IF(Ecommerce_Sales[[#This Row],[Delivery_Time_Days]]&lt;=7,"On-time")))</f>
        <v>No delivery</v>
      </c>
      <c r="V613" s="7">
        <f>Ecommerce_Sales[[#This Row],[Profit]]/Ecommerce_Sales[[#This Row],[Total_Price]]</f>
        <v>0.34998804685632323</v>
      </c>
      <c r="W613" s="3">
        <v>1464</v>
      </c>
      <c r="X613" s="3"/>
    </row>
    <row r="614" spans="1:24" x14ac:dyDescent="0.25">
      <c r="A614" s="1" t="s">
        <v>3645</v>
      </c>
      <c r="B614" s="1" t="s">
        <v>1483</v>
      </c>
      <c r="C614" s="1" t="s">
        <v>1593</v>
      </c>
      <c r="D614" s="1" t="s">
        <v>3646</v>
      </c>
      <c r="E614" s="1" t="s">
        <v>1996</v>
      </c>
      <c r="F614" s="2">
        <v>45555</v>
      </c>
      <c r="G614" s="2">
        <v>44957</v>
      </c>
      <c r="H614" s="2" t="str">
        <f>TEXT(Ecommerce_Sales[[#This Row],[Order_Date]],"mmmm")</f>
        <v>January</v>
      </c>
      <c r="I614" s="2" t="str">
        <f>TEXT(Ecommerce_Sales[[#This Row],[Order_Date]],"yyyy")</f>
        <v>2023</v>
      </c>
      <c r="J614" s="2" t="str">
        <f>TEXT(Ecommerce_Sales[[#This Row],[Order_Date]],"mmmm")</f>
        <v>January</v>
      </c>
      <c r="K614" s="1" t="s">
        <v>1947</v>
      </c>
      <c r="L614" s="1" t="s">
        <v>3647</v>
      </c>
      <c r="M614" s="1" t="s">
        <v>2043</v>
      </c>
      <c r="N614" s="1" t="s">
        <v>1989</v>
      </c>
      <c r="O614" s="3">
        <v>87</v>
      </c>
      <c r="P614">
        <v>4</v>
      </c>
      <c r="Q614" s="3">
        <v>348</v>
      </c>
      <c r="R614" s="1" t="s">
        <v>1958</v>
      </c>
      <c r="S614" s="3">
        <v>25</v>
      </c>
      <c r="T614">
        <v>10</v>
      </c>
      <c r="U614" t="str">
        <f>IF(Ecommerce_Sales[[#This Row],[Delivery_Time_Days]]&gt;7,"Delay",IF(Ecommerce_Sales[[#This Row],[Delivery_Time_Days]] = 0,"No delivery",IF(Ecommerce_Sales[[#This Row],[Delivery_Time_Days]]&lt;=7,"On-time")))</f>
        <v>Delay</v>
      </c>
      <c r="V614" s="7">
        <f>Ecommerce_Sales[[#This Row],[Profit]]/Ecommerce_Sales[[#This Row],[Total_Price]]</f>
        <v>0.25</v>
      </c>
      <c r="W614" s="3">
        <v>87</v>
      </c>
      <c r="X614" s="3"/>
    </row>
    <row r="615" spans="1:24" x14ac:dyDescent="0.25">
      <c r="A615" s="1" t="s">
        <v>3648</v>
      </c>
      <c r="B615" s="1" t="s">
        <v>1207</v>
      </c>
      <c r="C615" s="1" t="s">
        <v>1208</v>
      </c>
      <c r="D615" s="1" t="s">
        <v>3471</v>
      </c>
      <c r="E615" s="1" t="s">
        <v>1981</v>
      </c>
      <c r="F615" s="2">
        <v>45552</v>
      </c>
      <c r="G615" s="2">
        <v>44946</v>
      </c>
      <c r="H615" s="2" t="str">
        <f>TEXT(Ecommerce_Sales[[#This Row],[Order_Date]],"mmmm")</f>
        <v>January</v>
      </c>
      <c r="I615" s="2" t="str">
        <f>TEXT(Ecommerce_Sales[[#This Row],[Order_Date]],"yyyy")</f>
        <v>2023</v>
      </c>
      <c r="J615" s="2" t="str">
        <f>TEXT(Ecommerce_Sales[[#This Row],[Order_Date]],"mmmm")</f>
        <v>January</v>
      </c>
      <c r="K615" s="1" t="s">
        <v>1947</v>
      </c>
      <c r="L615" s="1" t="s">
        <v>3649</v>
      </c>
      <c r="M615" s="1" t="s">
        <v>2104</v>
      </c>
      <c r="N615" s="1" t="s">
        <v>1978</v>
      </c>
      <c r="O615" s="3">
        <v>304</v>
      </c>
      <c r="P615">
        <v>1</v>
      </c>
      <c r="Q615" s="3">
        <v>304</v>
      </c>
      <c r="R615" s="1" t="s">
        <v>1951</v>
      </c>
      <c r="S615" s="3">
        <v>21</v>
      </c>
      <c r="T615">
        <v>3</v>
      </c>
      <c r="U615" t="str">
        <f>IF(Ecommerce_Sales[[#This Row],[Delivery_Time_Days]]&gt;7,"Delay",IF(Ecommerce_Sales[[#This Row],[Delivery_Time_Days]] = 0,"No delivery",IF(Ecommerce_Sales[[#This Row],[Delivery_Time_Days]]&lt;=7,"On-time")))</f>
        <v>On-time</v>
      </c>
      <c r="V615" s="7">
        <f>Ecommerce_Sales[[#This Row],[Profit]]/Ecommerce_Sales[[#This Row],[Total_Price]]</f>
        <v>0.34868421052631576</v>
      </c>
      <c r="W615" s="3">
        <v>106</v>
      </c>
      <c r="X615" s="3"/>
    </row>
    <row r="616" spans="1:24" x14ac:dyDescent="0.25">
      <c r="A616" s="1" t="s">
        <v>3650</v>
      </c>
      <c r="B616" s="1" t="s">
        <v>196</v>
      </c>
      <c r="C616" s="1" t="s">
        <v>827</v>
      </c>
      <c r="D616" s="1" t="s">
        <v>3651</v>
      </c>
      <c r="E616" s="1" t="s">
        <v>1996</v>
      </c>
      <c r="F616" s="2">
        <v>45571</v>
      </c>
      <c r="G616" s="2">
        <v>45439</v>
      </c>
      <c r="H616" s="2" t="str">
        <f>TEXT(Ecommerce_Sales[[#This Row],[Order_Date]],"mmmm")</f>
        <v>May</v>
      </c>
      <c r="I616" s="2" t="str">
        <f>TEXT(Ecommerce_Sales[[#This Row],[Order_Date]],"yyyy")</f>
        <v>2024</v>
      </c>
      <c r="J616" s="2" t="str">
        <f>TEXT(Ecommerce_Sales[[#This Row],[Order_Date]],"mmmm")</f>
        <v>May</v>
      </c>
      <c r="K616" s="1" t="s">
        <v>1947</v>
      </c>
      <c r="L616" s="1" t="s">
        <v>3652</v>
      </c>
      <c r="M616" s="1" t="s">
        <v>2104</v>
      </c>
      <c r="N616" s="1" t="s">
        <v>1978</v>
      </c>
      <c r="O616" s="3">
        <v>481</v>
      </c>
      <c r="P616">
        <v>5</v>
      </c>
      <c r="Q616" s="3">
        <v>2403</v>
      </c>
      <c r="R616" s="1" t="s">
        <v>1951</v>
      </c>
      <c r="S616" s="3">
        <v>338</v>
      </c>
      <c r="T616">
        <v>8</v>
      </c>
      <c r="U616" t="str">
        <f>IF(Ecommerce_Sales[[#This Row],[Delivery_Time_Days]]&gt;7,"Delay",IF(Ecommerce_Sales[[#This Row],[Delivery_Time_Days]] = 0,"No delivery",IF(Ecommerce_Sales[[#This Row],[Delivery_Time_Days]]&lt;=7,"On-time")))</f>
        <v>Delay</v>
      </c>
      <c r="V616" s="7">
        <f>Ecommerce_Sales[[#This Row],[Profit]]/Ecommerce_Sales[[#This Row],[Total_Price]]</f>
        <v>0.34997919267582189</v>
      </c>
      <c r="W616" s="3">
        <v>841</v>
      </c>
      <c r="X616" s="3"/>
    </row>
    <row r="617" spans="1:24" x14ac:dyDescent="0.25">
      <c r="A617" s="1" t="s">
        <v>3653</v>
      </c>
      <c r="B617" s="1" t="s">
        <v>214</v>
      </c>
      <c r="C617" s="1" t="s">
        <v>215</v>
      </c>
      <c r="D617" s="1" t="s">
        <v>3654</v>
      </c>
      <c r="E617" s="1" t="s">
        <v>2005</v>
      </c>
      <c r="F617" s="2">
        <v>45036</v>
      </c>
      <c r="G617" s="2">
        <v>45060</v>
      </c>
      <c r="H617" s="2" t="str">
        <f>TEXT(Ecommerce_Sales[[#This Row],[Order_Date]],"mmmm")</f>
        <v>May</v>
      </c>
      <c r="I617" s="2" t="str">
        <f>TEXT(Ecommerce_Sales[[#This Row],[Order_Date]],"yyyy")</f>
        <v>2023</v>
      </c>
      <c r="J617" s="2" t="str">
        <f>TEXT(Ecommerce_Sales[[#This Row],[Order_Date]],"mmmm")</f>
        <v>May</v>
      </c>
      <c r="K617" s="1" t="s">
        <v>1992</v>
      </c>
      <c r="L617" s="1" t="s">
        <v>3655</v>
      </c>
      <c r="M617" s="1" t="s">
        <v>1956</v>
      </c>
      <c r="N617" s="1" t="s">
        <v>1957</v>
      </c>
      <c r="O617" s="3">
        <v>245</v>
      </c>
      <c r="P617">
        <v>4</v>
      </c>
      <c r="Q617" s="3">
        <v>978</v>
      </c>
      <c r="R617" s="1" t="s">
        <v>2016</v>
      </c>
      <c r="S617" s="3">
        <v>102</v>
      </c>
      <c r="U617" t="str">
        <f>IF(Ecommerce_Sales[[#This Row],[Delivery_Time_Days]]&gt;7,"Delay",IF(Ecommerce_Sales[[#This Row],[Delivery_Time_Days]] = 0,"No delivery",IF(Ecommerce_Sales[[#This Row],[Delivery_Time_Days]]&lt;=7,"On-time")))</f>
        <v>No delivery</v>
      </c>
      <c r="V617" s="7">
        <f>Ecommerce_Sales[[#This Row],[Profit]]/Ecommerce_Sales[[#This Row],[Total_Price]]</f>
        <v>0.15030674846625766</v>
      </c>
      <c r="W617" s="3">
        <v>147</v>
      </c>
      <c r="X617" s="3"/>
    </row>
    <row r="618" spans="1:24" x14ac:dyDescent="0.25">
      <c r="A618" s="1" t="s">
        <v>3656</v>
      </c>
      <c r="B618" s="1" t="s">
        <v>614</v>
      </c>
      <c r="C618" s="1" t="s">
        <v>615</v>
      </c>
      <c r="D618" s="1" t="s">
        <v>2329</v>
      </c>
      <c r="E618" s="1" t="s">
        <v>1946</v>
      </c>
      <c r="F618" s="2">
        <v>45205</v>
      </c>
      <c r="G618" s="2">
        <v>45272</v>
      </c>
      <c r="H618" s="2" t="str">
        <f>TEXT(Ecommerce_Sales[[#This Row],[Order_Date]],"mmmm")</f>
        <v>December</v>
      </c>
      <c r="I618" s="2" t="str">
        <f>TEXT(Ecommerce_Sales[[#This Row],[Order_Date]],"yyyy")</f>
        <v>2023</v>
      </c>
      <c r="J618" s="2" t="str">
        <f>TEXT(Ecommerce_Sales[[#This Row],[Order_Date]],"mmmm")</f>
        <v>December</v>
      </c>
      <c r="K618" s="1" t="s">
        <v>1947</v>
      </c>
      <c r="L618" s="1" t="s">
        <v>3657</v>
      </c>
      <c r="M618" s="1" t="s">
        <v>1972</v>
      </c>
      <c r="N618" s="1" t="s">
        <v>1973</v>
      </c>
      <c r="O618" s="3">
        <v>592</v>
      </c>
      <c r="P618">
        <v>6</v>
      </c>
      <c r="Q618" s="3">
        <v>3553</v>
      </c>
      <c r="R618" s="1" t="s">
        <v>1958</v>
      </c>
      <c r="S618" s="3">
        <v>191</v>
      </c>
      <c r="T618">
        <v>3</v>
      </c>
      <c r="U618" t="str">
        <f>IF(Ecommerce_Sales[[#This Row],[Delivery_Time_Days]]&gt;7,"Delay",IF(Ecommerce_Sales[[#This Row],[Delivery_Time_Days]] = 0,"No delivery",IF(Ecommerce_Sales[[#This Row],[Delivery_Time_Days]]&lt;=7,"On-time")))</f>
        <v>On-time</v>
      </c>
      <c r="V618" s="7">
        <f>Ecommerce_Sales[[#This Row],[Profit]]/Ecommerce_Sales[[#This Row],[Total_Price]]</f>
        <v>0.30002814522938365</v>
      </c>
      <c r="W618" s="3">
        <v>1066</v>
      </c>
      <c r="X618" s="3"/>
    </row>
    <row r="619" spans="1:24" x14ac:dyDescent="0.25">
      <c r="A619" s="1" t="s">
        <v>3658</v>
      </c>
      <c r="B619" s="1" t="s">
        <v>1481</v>
      </c>
      <c r="C619" s="1" t="s">
        <v>1482</v>
      </c>
      <c r="D619" s="1" t="s">
        <v>3659</v>
      </c>
      <c r="E619" s="1" t="s">
        <v>1966</v>
      </c>
      <c r="F619" s="2">
        <v>44947</v>
      </c>
      <c r="G619" s="2">
        <v>45102</v>
      </c>
      <c r="H619" s="2" t="str">
        <f>TEXT(Ecommerce_Sales[[#This Row],[Order_Date]],"mmmm")</f>
        <v>June</v>
      </c>
      <c r="I619" s="2" t="str">
        <f>TEXT(Ecommerce_Sales[[#This Row],[Order_Date]],"yyyy")</f>
        <v>2023</v>
      </c>
      <c r="J619" s="2" t="str">
        <f>TEXT(Ecommerce_Sales[[#This Row],[Order_Date]],"mmmm")</f>
        <v>June</v>
      </c>
      <c r="K619" s="1" t="s">
        <v>1947</v>
      </c>
      <c r="L619" s="1" t="s">
        <v>3660</v>
      </c>
      <c r="M619" s="1" t="s">
        <v>1977</v>
      </c>
      <c r="N619" s="1" t="s">
        <v>1978</v>
      </c>
      <c r="O619" s="3">
        <v>880</v>
      </c>
      <c r="P619">
        <v>3</v>
      </c>
      <c r="Q619" s="3">
        <v>2639</v>
      </c>
      <c r="R619" s="1" t="s">
        <v>1958</v>
      </c>
      <c r="S619" s="3">
        <v>240</v>
      </c>
      <c r="T619">
        <v>10</v>
      </c>
      <c r="U619" t="str">
        <f>IF(Ecommerce_Sales[[#This Row],[Delivery_Time_Days]]&gt;7,"Delay",IF(Ecommerce_Sales[[#This Row],[Delivery_Time_Days]] = 0,"No delivery",IF(Ecommerce_Sales[[#This Row],[Delivery_Time_Days]]&lt;=7,"On-time")))</f>
        <v>Delay</v>
      </c>
      <c r="V619" s="7">
        <f>Ecommerce_Sales[[#This Row],[Profit]]/Ecommerce_Sales[[#This Row],[Total_Price]]</f>
        <v>0.35013262599469497</v>
      </c>
      <c r="W619" s="3">
        <v>924</v>
      </c>
      <c r="X619" s="3"/>
    </row>
    <row r="620" spans="1:24" x14ac:dyDescent="0.25">
      <c r="A620" s="1" t="s">
        <v>3661</v>
      </c>
      <c r="B620" s="1" t="s">
        <v>1646</v>
      </c>
      <c r="C620" s="1" t="s">
        <v>1647</v>
      </c>
      <c r="D620" s="1" t="s">
        <v>3296</v>
      </c>
      <c r="E620" s="1" t="s">
        <v>1966</v>
      </c>
      <c r="F620" s="2">
        <v>45351</v>
      </c>
      <c r="G620" s="2">
        <v>45300</v>
      </c>
      <c r="H620" s="2" t="str">
        <f>TEXT(Ecommerce_Sales[[#This Row],[Order_Date]],"mmmm")</f>
        <v>January</v>
      </c>
      <c r="I620" s="2" t="str">
        <f>TEXT(Ecommerce_Sales[[#This Row],[Order_Date]],"yyyy")</f>
        <v>2024</v>
      </c>
      <c r="J620" s="2" t="str">
        <f>TEXT(Ecommerce_Sales[[#This Row],[Order_Date]],"mmmm")</f>
        <v>January</v>
      </c>
      <c r="K620" s="1" t="s">
        <v>1992</v>
      </c>
      <c r="L620" s="1" t="s">
        <v>3662</v>
      </c>
      <c r="M620" s="1" t="s">
        <v>2058</v>
      </c>
      <c r="N620" s="1" t="s">
        <v>1950</v>
      </c>
      <c r="O620" s="3">
        <v>336</v>
      </c>
      <c r="P620">
        <v>1</v>
      </c>
      <c r="Q620" s="3">
        <v>336</v>
      </c>
      <c r="R620" s="1" t="s">
        <v>1958</v>
      </c>
      <c r="S620" s="3">
        <v>38</v>
      </c>
      <c r="U620" t="str">
        <f>IF(Ecommerce_Sales[[#This Row],[Delivery_Time_Days]]&gt;7,"Delay",IF(Ecommerce_Sales[[#This Row],[Delivery_Time_Days]] = 0,"No delivery",IF(Ecommerce_Sales[[#This Row],[Delivery_Time_Days]]&lt;=7,"On-time")))</f>
        <v>No delivery</v>
      </c>
      <c r="V620" s="7">
        <f>Ecommerce_Sales[[#This Row],[Profit]]/Ecommerce_Sales[[#This Row],[Total_Price]]</f>
        <v>0.39880952380952384</v>
      </c>
      <c r="W620" s="3">
        <v>134</v>
      </c>
      <c r="X620" s="3"/>
    </row>
    <row r="621" spans="1:24" x14ac:dyDescent="0.25">
      <c r="A621" s="1" t="s">
        <v>3663</v>
      </c>
      <c r="B621" s="1" t="s">
        <v>186</v>
      </c>
      <c r="C621" s="1" t="s">
        <v>187</v>
      </c>
      <c r="D621" s="1" t="s">
        <v>3214</v>
      </c>
      <c r="E621" s="1" t="s">
        <v>1961</v>
      </c>
      <c r="F621" s="2">
        <v>45197</v>
      </c>
      <c r="G621" s="2">
        <v>45182</v>
      </c>
      <c r="H621" s="2" t="str">
        <f>TEXT(Ecommerce_Sales[[#This Row],[Order_Date]],"mmmm")</f>
        <v>September</v>
      </c>
      <c r="I621" s="2" t="str">
        <f>TEXT(Ecommerce_Sales[[#This Row],[Order_Date]],"yyyy")</f>
        <v>2023</v>
      </c>
      <c r="J621" s="2" t="str">
        <f>TEXT(Ecommerce_Sales[[#This Row],[Order_Date]],"mmmm")</f>
        <v>September</v>
      </c>
      <c r="K621" s="1" t="s">
        <v>1947</v>
      </c>
      <c r="L621" s="1" t="s">
        <v>3664</v>
      </c>
      <c r="M621" s="1" t="s">
        <v>2054</v>
      </c>
      <c r="N621" s="1" t="s">
        <v>1957</v>
      </c>
      <c r="O621" s="3">
        <v>610</v>
      </c>
      <c r="P621">
        <v>3</v>
      </c>
      <c r="Q621" s="3">
        <v>1831</v>
      </c>
      <c r="R621" s="1" t="s">
        <v>1958</v>
      </c>
      <c r="S621" s="3">
        <v>98</v>
      </c>
      <c r="T621">
        <v>9</v>
      </c>
      <c r="U621" t="str">
        <f>IF(Ecommerce_Sales[[#This Row],[Delivery_Time_Days]]&gt;7,"Delay",IF(Ecommerce_Sales[[#This Row],[Delivery_Time_Days]] = 0,"No delivery",IF(Ecommerce_Sales[[#This Row],[Delivery_Time_Days]]&lt;=7,"On-time")))</f>
        <v>Delay</v>
      </c>
      <c r="V621" s="7">
        <f>Ecommerce_Sales[[#This Row],[Profit]]/Ecommerce_Sales[[#This Row],[Total_Price]]</f>
        <v>0.15019115237575095</v>
      </c>
      <c r="W621" s="3">
        <v>275</v>
      </c>
      <c r="X621" s="3"/>
    </row>
    <row r="622" spans="1:24" x14ac:dyDescent="0.25">
      <c r="A622" s="1" t="s">
        <v>3665</v>
      </c>
      <c r="B622" s="1" t="s">
        <v>1227</v>
      </c>
      <c r="C622" s="1" t="s">
        <v>1228</v>
      </c>
      <c r="D622" s="1" t="s">
        <v>3430</v>
      </c>
      <c r="E622" s="1" t="s">
        <v>2005</v>
      </c>
      <c r="F622" s="2">
        <v>45520</v>
      </c>
      <c r="G622" s="2">
        <v>45498</v>
      </c>
      <c r="H622" s="2" t="str">
        <f>TEXT(Ecommerce_Sales[[#This Row],[Order_Date]],"mmmm")</f>
        <v>July</v>
      </c>
      <c r="I622" s="2" t="str">
        <f>TEXT(Ecommerce_Sales[[#This Row],[Order_Date]],"yyyy")</f>
        <v>2024</v>
      </c>
      <c r="J622" s="2" t="str">
        <f>TEXT(Ecommerce_Sales[[#This Row],[Order_Date]],"mmmm")</f>
        <v>July</v>
      </c>
      <c r="K622" s="1" t="s">
        <v>1992</v>
      </c>
      <c r="L622" s="1" t="s">
        <v>3666</v>
      </c>
      <c r="M622" s="1" t="s">
        <v>1983</v>
      </c>
      <c r="N622" s="1" t="s">
        <v>1950</v>
      </c>
      <c r="O622" s="3">
        <v>1247</v>
      </c>
      <c r="P622">
        <v>1</v>
      </c>
      <c r="Q622" s="3">
        <v>1247</v>
      </c>
      <c r="R622" s="1" t="s">
        <v>1958</v>
      </c>
      <c r="S622" s="3">
        <v>140</v>
      </c>
      <c r="U622" t="str">
        <f>IF(Ecommerce_Sales[[#This Row],[Delivery_Time_Days]]&gt;7,"Delay",IF(Ecommerce_Sales[[#This Row],[Delivery_Time_Days]] = 0,"No delivery",IF(Ecommerce_Sales[[#This Row],[Delivery_Time_Days]]&lt;=7,"On-time")))</f>
        <v>No delivery</v>
      </c>
      <c r="V622" s="7">
        <f>Ecommerce_Sales[[#This Row],[Profit]]/Ecommerce_Sales[[#This Row],[Total_Price]]</f>
        <v>0.40016038492381717</v>
      </c>
      <c r="W622" s="3">
        <v>499</v>
      </c>
      <c r="X622" s="3"/>
    </row>
    <row r="623" spans="1:24" x14ac:dyDescent="0.25">
      <c r="A623" s="1" t="s">
        <v>3667</v>
      </c>
      <c r="B623" s="1" t="s">
        <v>756</v>
      </c>
      <c r="C623" s="1" t="s">
        <v>757</v>
      </c>
      <c r="D623" s="1" t="s">
        <v>3668</v>
      </c>
      <c r="E623" s="1" t="s">
        <v>1996</v>
      </c>
      <c r="F623" s="2">
        <v>45095</v>
      </c>
      <c r="G623" s="2">
        <v>45607</v>
      </c>
      <c r="H623" s="2" t="str">
        <f>TEXT(Ecommerce_Sales[[#This Row],[Order_Date]],"mmmm")</f>
        <v>November</v>
      </c>
      <c r="I623" s="2" t="str">
        <f>TEXT(Ecommerce_Sales[[#This Row],[Order_Date]],"yyyy")</f>
        <v>2024</v>
      </c>
      <c r="J623" s="2" t="str">
        <f>TEXT(Ecommerce_Sales[[#This Row],[Order_Date]],"mmmm")</f>
        <v>November</v>
      </c>
      <c r="K623" s="1" t="s">
        <v>1947</v>
      </c>
      <c r="L623" s="1" t="s">
        <v>3669</v>
      </c>
      <c r="M623" s="1" t="s">
        <v>2058</v>
      </c>
      <c r="N623" s="1" t="s">
        <v>1950</v>
      </c>
      <c r="O623" s="3">
        <v>1272</v>
      </c>
      <c r="P623">
        <v>4</v>
      </c>
      <c r="Q623" s="3">
        <v>5087</v>
      </c>
      <c r="R623" s="1" t="s">
        <v>1951</v>
      </c>
      <c r="S623" s="3">
        <v>526</v>
      </c>
      <c r="T623">
        <v>10</v>
      </c>
      <c r="U623" t="str">
        <f>IF(Ecommerce_Sales[[#This Row],[Delivery_Time_Days]]&gt;7,"Delay",IF(Ecommerce_Sales[[#This Row],[Delivery_Time_Days]] = 0,"No delivery",IF(Ecommerce_Sales[[#This Row],[Delivery_Time_Days]]&lt;=7,"On-time")))</f>
        <v>Delay</v>
      </c>
      <c r="V623" s="7">
        <f>Ecommerce_Sales[[#This Row],[Profit]]/Ecommerce_Sales[[#This Row],[Total_Price]]</f>
        <v>0.4000393159032829</v>
      </c>
      <c r="W623" s="3">
        <v>2035</v>
      </c>
      <c r="X623" s="3"/>
    </row>
    <row r="624" spans="1:24" x14ac:dyDescent="0.25">
      <c r="A624" s="1" t="s">
        <v>3670</v>
      </c>
      <c r="B624" s="1" t="s">
        <v>1526</v>
      </c>
      <c r="C624" s="1" t="s">
        <v>1527</v>
      </c>
      <c r="D624" s="1" t="s">
        <v>3153</v>
      </c>
      <c r="E624" s="1" t="s">
        <v>1946</v>
      </c>
      <c r="F624" s="2">
        <v>45161</v>
      </c>
      <c r="G624" s="2">
        <v>45305</v>
      </c>
      <c r="H624" s="2" t="str">
        <f>TEXT(Ecommerce_Sales[[#This Row],[Order_Date]],"mmmm")</f>
        <v>January</v>
      </c>
      <c r="I624" s="2" t="str">
        <f>TEXT(Ecommerce_Sales[[#This Row],[Order_Date]],"yyyy")</f>
        <v>2024</v>
      </c>
      <c r="J624" s="2" t="str">
        <f>TEXT(Ecommerce_Sales[[#This Row],[Order_Date]],"mmmm")</f>
        <v>January</v>
      </c>
      <c r="K624" s="1" t="s">
        <v>1947</v>
      </c>
      <c r="L624" s="1" t="s">
        <v>3671</v>
      </c>
      <c r="M624" s="1" t="s">
        <v>1983</v>
      </c>
      <c r="N624" s="1" t="s">
        <v>1950</v>
      </c>
      <c r="O624" s="3">
        <v>146</v>
      </c>
      <c r="P624">
        <v>1</v>
      </c>
      <c r="Q624" s="3">
        <v>146</v>
      </c>
      <c r="R624" s="1" t="s">
        <v>1958</v>
      </c>
      <c r="S624" s="3">
        <v>18</v>
      </c>
      <c r="T624">
        <v>3</v>
      </c>
      <c r="U624" t="str">
        <f>IF(Ecommerce_Sales[[#This Row],[Delivery_Time_Days]]&gt;7,"Delay",IF(Ecommerce_Sales[[#This Row],[Delivery_Time_Days]] = 0,"No delivery",IF(Ecommerce_Sales[[#This Row],[Delivery_Time_Days]]&lt;=7,"On-time")))</f>
        <v>On-time</v>
      </c>
      <c r="V624" s="7">
        <f>Ecommerce_Sales[[#This Row],[Profit]]/Ecommerce_Sales[[#This Row],[Total_Price]]</f>
        <v>0.4041095890410959</v>
      </c>
      <c r="W624" s="3">
        <v>59</v>
      </c>
      <c r="X624" s="3"/>
    </row>
    <row r="625" spans="1:24" x14ac:dyDescent="0.25">
      <c r="A625" s="1" t="s">
        <v>3672</v>
      </c>
      <c r="B625" s="1" t="s">
        <v>1262</v>
      </c>
      <c r="C625" s="1" t="s">
        <v>1263</v>
      </c>
      <c r="D625" s="1" t="s">
        <v>2724</v>
      </c>
      <c r="E625" s="1" t="s">
        <v>1981</v>
      </c>
      <c r="F625" s="2">
        <v>45147</v>
      </c>
      <c r="G625" s="2">
        <v>45074</v>
      </c>
      <c r="H625" s="2" t="str">
        <f>TEXT(Ecommerce_Sales[[#This Row],[Order_Date]],"mmmm")</f>
        <v>May</v>
      </c>
      <c r="I625" s="2" t="str">
        <f>TEXT(Ecommerce_Sales[[#This Row],[Order_Date]],"yyyy")</f>
        <v>2023</v>
      </c>
      <c r="J625" s="2" t="str">
        <f>TEXT(Ecommerce_Sales[[#This Row],[Order_Date]],"mmmm")</f>
        <v>May</v>
      </c>
      <c r="K625" s="1" t="s">
        <v>1986</v>
      </c>
      <c r="L625" s="1" t="s">
        <v>3673</v>
      </c>
      <c r="M625" s="1" t="s">
        <v>2054</v>
      </c>
      <c r="N625" s="1" t="s">
        <v>1957</v>
      </c>
      <c r="O625" s="3">
        <v>533</v>
      </c>
      <c r="P625">
        <v>2</v>
      </c>
      <c r="Q625" s="3">
        <v>1067</v>
      </c>
      <c r="R625" s="1" t="s">
        <v>1951</v>
      </c>
      <c r="S625" s="3">
        <v>120</v>
      </c>
      <c r="U625" t="str">
        <f>IF(Ecommerce_Sales[[#This Row],[Delivery_Time_Days]]&gt;7,"Delay",IF(Ecommerce_Sales[[#This Row],[Delivery_Time_Days]] = 0,"No delivery",IF(Ecommerce_Sales[[#This Row],[Delivery_Time_Days]]&lt;=7,"On-time")))</f>
        <v>No delivery</v>
      </c>
      <c r="V625" s="7">
        <f>Ecommerce_Sales[[#This Row],[Profit]]/Ecommerce_Sales[[#This Row],[Total_Price]]</f>
        <v>0.14995313964386128</v>
      </c>
      <c r="W625" s="3">
        <v>160</v>
      </c>
      <c r="X625" s="3"/>
    </row>
    <row r="626" spans="1:24" x14ac:dyDescent="0.25">
      <c r="A626" s="1" t="s">
        <v>3674</v>
      </c>
      <c r="B626" s="1" t="s">
        <v>860</v>
      </c>
      <c r="C626" s="1" t="s">
        <v>861</v>
      </c>
      <c r="D626" s="1" t="s">
        <v>2000</v>
      </c>
      <c r="E626" s="1" t="s">
        <v>1954</v>
      </c>
      <c r="F626" s="2">
        <v>45028</v>
      </c>
      <c r="G626" s="2">
        <v>45397</v>
      </c>
      <c r="H626" s="2" t="str">
        <f>TEXT(Ecommerce_Sales[[#This Row],[Order_Date]],"mmmm")</f>
        <v>April</v>
      </c>
      <c r="I626" s="2" t="str">
        <f>TEXT(Ecommerce_Sales[[#This Row],[Order_Date]],"yyyy")</f>
        <v>2024</v>
      </c>
      <c r="J626" s="2" t="str">
        <f>TEXT(Ecommerce_Sales[[#This Row],[Order_Date]],"mmmm")</f>
        <v>April</v>
      </c>
      <c r="K626" s="1" t="s">
        <v>1947</v>
      </c>
      <c r="L626" s="1" t="s">
        <v>3675</v>
      </c>
      <c r="M626" s="1" t="s">
        <v>2104</v>
      </c>
      <c r="N626" s="1" t="s">
        <v>1978</v>
      </c>
      <c r="O626" s="3">
        <v>402</v>
      </c>
      <c r="P626">
        <v>3</v>
      </c>
      <c r="Q626" s="3">
        <v>1205</v>
      </c>
      <c r="R626" s="1" t="s">
        <v>1958</v>
      </c>
      <c r="S626" s="3">
        <v>91</v>
      </c>
      <c r="T626">
        <v>8</v>
      </c>
      <c r="U626" t="str">
        <f>IF(Ecommerce_Sales[[#This Row],[Delivery_Time_Days]]&gt;7,"Delay",IF(Ecommerce_Sales[[#This Row],[Delivery_Time_Days]] = 0,"No delivery",IF(Ecommerce_Sales[[#This Row],[Delivery_Time_Days]]&lt;=7,"On-time")))</f>
        <v>Delay</v>
      </c>
      <c r="V626" s="7">
        <f>Ecommerce_Sales[[#This Row],[Profit]]/Ecommerce_Sales[[#This Row],[Total_Price]]</f>
        <v>0.35020746887966803</v>
      </c>
      <c r="W626" s="3">
        <v>422</v>
      </c>
      <c r="X626" s="3"/>
    </row>
    <row r="627" spans="1:24" x14ac:dyDescent="0.25">
      <c r="A627" s="1" t="s">
        <v>3676</v>
      </c>
      <c r="B627" s="1" t="s">
        <v>438</v>
      </c>
      <c r="C627" s="1" t="s">
        <v>439</v>
      </c>
      <c r="D627" s="1" t="s">
        <v>2837</v>
      </c>
      <c r="E627" s="1" t="s">
        <v>2005</v>
      </c>
      <c r="F627" s="2">
        <v>45092</v>
      </c>
      <c r="G627" s="2">
        <v>45393</v>
      </c>
      <c r="H627" s="2" t="str">
        <f>TEXT(Ecommerce_Sales[[#This Row],[Order_Date]],"mmmm")</f>
        <v>April</v>
      </c>
      <c r="I627" s="2" t="str">
        <f>TEXT(Ecommerce_Sales[[#This Row],[Order_Date]],"yyyy")</f>
        <v>2024</v>
      </c>
      <c r="J627" s="2" t="str">
        <f>TEXT(Ecommerce_Sales[[#This Row],[Order_Date]],"mmmm")</f>
        <v>April</v>
      </c>
      <c r="K627" s="1" t="s">
        <v>1947</v>
      </c>
      <c r="L627" s="1" t="s">
        <v>3516</v>
      </c>
      <c r="M627" s="1" t="s">
        <v>2104</v>
      </c>
      <c r="N627" s="1" t="s">
        <v>1978</v>
      </c>
      <c r="O627" s="3">
        <v>862</v>
      </c>
      <c r="P627">
        <v>4</v>
      </c>
      <c r="Q627" s="3">
        <v>3449</v>
      </c>
      <c r="R627" s="1" t="s">
        <v>1951</v>
      </c>
      <c r="S627" s="3">
        <v>342</v>
      </c>
      <c r="T627">
        <v>4</v>
      </c>
      <c r="U627" t="str">
        <f>IF(Ecommerce_Sales[[#This Row],[Delivery_Time_Days]]&gt;7,"Delay",IF(Ecommerce_Sales[[#This Row],[Delivery_Time_Days]] = 0,"No delivery",IF(Ecommerce_Sales[[#This Row],[Delivery_Time_Days]]&lt;=7,"On-time")))</f>
        <v>On-time</v>
      </c>
      <c r="V627" s="7">
        <f>Ecommerce_Sales[[#This Row],[Profit]]/Ecommerce_Sales[[#This Row],[Total_Price]]</f>
        <v>0.34995650913308207</v>
      </c>
      <c r="W627" s="3">
        <v>1207</v>
      </c>
      <c r="X627" s="3"/>
    </row>
    <row r="628" spans="1:24" x14ac:dyDescent="0.25">
      <c r="A628" s="1" t="s">
        <v>3677</v>
      </c>
      <c r="B628" s="1" t="s">
        <v>693</v>
      </c>
      <c r="C628" s="1" t="s">
        <v>694</v>
      </c>
      <c r="D628" s="1" t="s">
        <v>3678</v>
      </c>
      <c r="E628" s="1" t="s">
        <v>1996</v>
      </c>
      <c r="F628" s="2">
        <v>45610</v>
      </c>
      <c r="G628" s="2">
        <v>44928</v>
      </c>
      <c r="H628" s="2" t="str">
        <f>TEXT(Ecommerce_Sales[[#This Row],[Order_Date]],"mmmm")</f>
        <v>January</v>
      </c>
      <c r="I628" s="2" t="str">
        <f>TEXT(Ecommerce_Sales[[#This Row],[Order_Date]],"yyyy")</f>
        <v>2023</v>
      </c>
      <c r="J628" s="2" t="str">
        <f>TEXT(Ecommerce_Sales[[#This Row],[Order_Date]],"mmmm")</f>
        <v>January</v>
      </c>
      <c r="K628" s="1" t="s">
        <v>1947</v>
      </c>
      <c r="L628" s="1" t="s">
        <v>3679</v>
      </c>
      <c r="M628" s="1" t="s">
        <v>2002</v>
      </c>
      <c r="N628" s="1" t="s">
        <v>1989</v>
      </c>
      <c r="O628" s="3">
        <v>765</v>
      </c>
      <c r="P628">
        <v>4</v>
      </c>
      <c r="Q628" s="3">
        <v>3061</v>
      </c>
      <c r="R628" s="1" t="s">
        <v>1958</v>
      </c>
      <c r="S628" s="3">
        <v>350</v>
      </c>
      <c r="T628">
        <v>10</v>
      </c>
      <c r="U628" t="str">
        <f>IF(Ecommerce_Sales[[#This Row],[Delivery_Time_Days]]&gt;7,"Delay",IF(Ecommerce_Sales[[#This Row],[Delivery_Time_Days]] = 0,"No delivery",IF(Ecommerce_Sales[[#This Row],[Delivery_Time_Days]]&lt;=7,"On-time")))</f>
        <v>Delay</v>
      </c>
      <c r="V628" s="7">
        <f>Ecommerce_Sales[[#This Row],[Profit]]/Ecommerce_Sales[[#This Row],[Total_Price]]</f>
        <v>0.24991832734400524</v>
      </c>
      <c r="W628" s="3">
        <v>765</v>
      </c>
      <c r="X628" s="3"/>
    </row>
    <row r="629" spans="1:24" x14ac:dyDescent="0.25">
      <c r="A629" s="1" t="s">
        <v>3680</v>
      </c>
      <c r="B629" s="1" t="s">
        <v>66</v>
      </c>
      <c r="C629" s="1" t="s">
        <v>67</v>
      </c>
      <c r="D629" s="1" t="s">
        <v>3681</v>
      </c>
      <c r="E629" s="1" t="s">
        <v>1946</v>
      </c>
      <c r="F629" s="2">
        <v>45392</v>
      </c>
      <c r="G629" s="2">
        <v>45638</v>
      </c>
      <c r="H629" s="2" t="str">
        <f>TEXT(Ecommerce_Sales[[#This Row],[Order_Date]],"mmmm")</f>
        <v>December</v>
      </c>
      <c r="I629" s="2" t="str">
        <f>TEXT(Ecommerce_Sales[[#This Row],[Order_Date]],"yyyy")</f>
        <v>2024</v>
      </c>
      <c r="J629" s="2" t="str">
        <f>TEXT(Ecommerce_Sales[[#This Row],[Order_Date]],"mmmm")</f>
        <v>December</v>
      </c>
      <c r="K629" s="1" t="s">
        <v>1947</v>
      </c>
      <c r="L629" s="1" t="s">
        <v>3682</v>
      </c>
      <c r="M629" s="1" t="s">
        <v>2079</v>
      </c>
      <c r="N629" s="1" t="s">
        <v>1973</v>
      </c>
      <c r="O629" s="3">
        <v>94</v>
      </c>
      <c r="P629">
        <v>2</v>
      </c>
      <c r="Q629" s="3">
        <v>189</v>
      </c>
      <c r="R629" s="1" t="s">
        <v>1958</v>
      </c>
      <c r="S629" s="3">
        <v>17</v>
      </c>
      <c r="T629">
        <v>4</v>
      </c>
      <c r="U629" t="str">
        <f>IF(Ecommerce_Sales[[#This Row],[Delivery_Time_Days]]&gt;7,"Delay",IF(Ecommerce_Sales[[#This Row],[Delivery_Time_Days]] = 0,"No delivery",IF(Ecommerce_Sales[[#This Row],[Delivery_Time_Days]]&lt;=7,"On-time")))</f>
        <v>On-time</v>
      </c>
      <c r="V629" s="7">
        <f>Ecommerce_Sales[[#This Row],[Profit]]/Ecommerce_Sales[[#This Row],[Total_Price]]</f>
        <v>0.30158730158730157</v>
      </c>
      <c r="W629" s="3">
        <v>57</v>
      </c>
      <c r="X629" s="3"/>
    </row>
    <row r="630" spans="1:24" x14ac:dyDescent="0.25">
      <c r="A630" s="1" t="s">
        <v>3683</v>
      </c>
      <c r="B630" s="1" t="s">
        <v>547</v>
      </c>
      <c r="C630" s="1" t="s">
        <v>548</v>
      </c>
      <c r="D630" s="1" t="s">
        <v>3444</v>
      </c>
      <c r="E630" s="1" t="s">
        <v>1966</v>
      </c>
      <c r="F630" s="2">
        <v>45000</v>
      </c>
      <c r="G630" s="2">
        <v>45222</v>
      </c>
      <c r="H630" s="2" t="str">
        <f>TEXT(Ecommerce_Sales[[#This Row],[Order_Date]],"mmmm")</f>
        <v>October</v>
      </c>
      <c r="I630" s="2" t="str">
        <f>TEXT(Ecommerce_Sales[[#This Row],[Order_Date]],"yyyy")</f>
        <v>2023</v>
      </c>
      <c r="J630" s="2" t="str">
        <f>TEXT(Ecommerce_Sales[[#This Row],[Order_Date]],"mmmm")</f>
        <v>October</v>
      </c>
      <c r="K630" s="1" t="s">
        <v>1947</v>
      </c>
      <c r="L630" s="1" t="s">
        <v>3684</v>
      </c>
      <c r="M630" s="1" t="s">
        <v>1983</v>
      </c>
      <c r="N630" s="1" t="s">
        <v>1950</v>
      </c>
      <c r="O630" s="3">
        <v>575</v>
      </c>
      <c r="P630">
        <v>6</v>
      </c>
      <c r="Q630" s="3">
        <v>3451</v>
      </c>
      <c r="R630" s="1" t="s">
        <v>2008</v>
      </c>
      <c r="S630" s="3">
        <v>378</v>
      </c>
      <c r="T630">
        <v>3</v>
      </c>
      <c r="U630" t="str">
        <f>IF(Ecommerce_Sales[[#This Row],[Delivery_Time_Days]]&gt;7,"Delay",IF(Ecommerce_Sales[[#This Row],[Delivery_Time_Days]] = 0,"No delivery",IF(Ecommerce_Sales[[#This Row],[Delivery_Time_Days]]&lt;=7,"On-time")))</f>
        <v>On-time</v>
      </c>
      <c r="V630" s="7">
        <f>Ecommerce_Sales[[#This Row],[Profit]]/Ecommerce_Sales[[#This Row],[Total_Price]]</f>
        <v>0.39988409156766153</v>
      </c>
      <c r="W630" s="3">
        <v>1380</v>
      </c>
      <c r="X630" s="3"/>
    </row>
    <row r="631" spans="1:24" x14ac:dyDescent="0.25">
      <c r="A631" s="1" t="s">
        <v>3685</v>
      </c>
      <c r="B631" s="1" t="s">
        <v>633</v>
      </c>
      <c r="C631" s="1" t="s">
        <v>634</v>
      </c>
      <c r="D631" s="1" t="s">
        <v>3686</v>
      </c>
      <c r="E631" s="1" t="s">
        <v>1961</v>
      </c>
      <c r="F631" s="2">
        <v>45575</v>
      </c>
      <c r="G631" s="2">
        <v>45385</v>
      </c>
      <c r="H631" s="2" t="str">
        <f>TEXT(Ecommerce_Sales[[#This Row],[Order_Date]],"mmmm")</f>
        <v>April</v>
      </c>
      <c r="I631" s="2" t="str">
        <f>TEXT(Ecommerce_Sales[[#This Row],[Order_Date]],"yyyy")</f>
        <v>2024</v>
      </c>
      <c r="J631" s="2" t="str">
        <f>TEXT(Ecommerce_Sales[[#This Row],[Order_Date]],"mmmm")</f>
        <v>April</v>
      </c>
      <c r="K631" s="1" t="s">
        <v>1986</v>
      </c>
      <c r="L631" s="1" t="s">
        <v>3687</v>
      </c>
      <c r="M631" s="1" t="s">
        <v>2058</v>
      </c>
      <c r="N631" s="1" t="s">
        <v>1950</v>
      </c>
      <c r="O631" s="3">
        <v>290</v>
      </c>
      <c r="P631">
        <v>2</v>
      </c>
      <c r="Q631" s="3">
        <v>580</v>
      </c>
      <c r="R631" s="1" t="s">
        <v>2012</v>
      </c>
      <c r="S631" s="3">
        <v>33</v>
      </c>
      <c r="U631" t="str">
        <f>IF(Ecommerce_Sales[[#This Row],[Delivery_Time_Days]]&gt;7,"Delay",IF(Ecommerce_Sales[[#This Row],[Delivery_Time_Days]] = 0,"No delivery",IF(Ecommerce_Sales[[#This Row],[Delivery_Time_Days]]&lt;=7,"On-time")))</f>
        <v>No delivery</v>
      </c>
      <c r="V631" s="7">
        <f>Ecommerce_Sales[[#This Row],[Profit]]/Ecommerce_Sales[[#This Row],[Total_Price]]</f>
        <v>0.4</v>
      </c>
      <c r="W631" s="3">
        <v>232</v>
      </c>
      <c r="X631" s="3"/>
    </row>
    <row r="632" spans="1:24" x14ac:dyDescent="0.25">
      <c r="A632" s="1" t="s">
        <v>3688</v>
      </c>
      <c r="B632" s="1" t="s">
        <v>741</v>
      </c>
      <c r="C632" s="1" t="s">
        <v>742</v>
      </c>
      <c r="D632" s="1" t="s">
        <v>2710</v>
      </c>
      <c r="E632" s="1" t="s">
        <v>2005</v>
      </c>
      <c r="F632" s="2">
        <v>45494</v>
      </c>
      <c r="G632" s="2">
        <v>45598</v>
      </c>
      <c r="H632" s="2" t="str">
        <f>TEXT(Ecommerce_Sales[[#This Row],[Order_Date]],"mmmm")</f>
        <v>November</v>
      </c>
      <c r="I632" s="2" t="str">
        <f>TEXT(Ecommerce_Sales[[#This Row],[Order_Date]],"yyyy")</f>
        <v>2024</v>
      </c>
      <c r="J632" s="2" t="str">
        <f>TEXT(Ecommerce_Sales[[#This Row],[Order_Date]],"mmmm")</f>
        <v>November</v>
      </c>
      <c r="K632" s="1" t="s">
        <v>1992</v>
      </c>
      <c r="L632" s="1" t="s">
        <v>3689</v>
      </c>
      <c r="M632" s="1" t="s">
        <v>1972</v>
      </c>
      <c r="N632" s="1" t="s">
        <v>1973</v>
      </c>
      <c r="O632" s="3">
        <v>338</v>
      </c>
      <c r="P632">
        <v>7</v>
      </c>
      <c r="Q632" s="3">
        <v>2369</v>
      </c>
      <c r="R632" s="1" t="s">
        <v>1958</v>
      </c>
      <c r="S632" s="3">
        <v>232</v>
      </c>
      <c r="U632" t="str">
        <f>IF(Ecommerce_Sales[[#This Row],[Delivery_Time_Days]]&gt;7,"Delay",IF(Ecommerce_Sales[[#This Row],[Delivery_Time_Days]] = 0,"No delivery",IF(Ecommerce_Sales[[#This Row],[Delivery_Time_Days]]&lt;=7,"On-time")))</f>
        <v>No delivery</v>
      </c>
      <c r="V632" s="7">
        <f>Ecommerce_Sales[[#This Row],[Profit]]/Ecommerce_Sales[[#This Row],[Total_Price]]</f>
        <v>0.30012663571127057</v>
      </c>
      <c r="W632" s="3">
        <v>711</v>
      </c>
      <c r="X632" s="3"/>
    </row>
    <row r="633" spans="1:24" x14ac:dyDescent="0.25">
      <c r="A633" s="1" t="s">
        <v>3690</v>
      </c>
      <c r="B633" s="1" t="s">
        <v>6</v>
      </c>
      <c r="C633" s="1" t="s">
        <v>7</v>
      </c>
      <c r="D633" s="1" t="s">
        <v>3691</v>
      </c>
      <c r="E633" s="1" t="s">
        <v>1996</v>
      </c>
      <c r="F633" s="2">
        <v>45330</v>
      </c>
      <c r="G633" s="2">
        <v>45232</v>
      </c>
      <c r="H633" s="2" t="str">
        <f>TEXT(Ecommerce_Sales[[#This Row],[Order_Date]],"mmmm")</f>
        <v>November</v>
      </c>
      <c r="I633" s="2" t="str">
        <f>TEXT(Ecommerce_Sales[[#This Row],[Order_Date]],"yyyy")</f>
        <v>2023</v>
      </c>
      <c r="J633" s="2" t="str">
        <f>TEXT(Ecommerce_Sales[[#This Row],[Order_Date]],"mmmm")</f>
        <v>November</v>
      </c>
      <c r="K633" s="1" t="s">
        <v>1947</v>
      </c>
      <c r="L633" s="1" t="s">
        <v>3692</v>
      </c>
      <c r="M633" s="1" t="s">
        <v>2030</v>
      </c>
      <c r="N633" s="1" t="s">
        <v>1978</v>
      </c>
      <c r="O633" s="3">
        <v>1464</v>
      </c>
      <c r="P633">
        <v>7</v>
      </c>
      <c r="Q633" s="3">
        <v>10250</v>
      </c>
      <c r="R633" s="1" t="s">
        <v>2008</v>
      </c>
      <c r="S633" s="3">
        <v>794</v>
      </c>
      <c r="T633">
        <v>6</v>
      </c>
      <c r="U633" t="str">
        <f>IF(Ecommerce_Sales[[#This Row],[Delivery_Time_Days]]&gt;7,"Delay",IF(Ecommerce_Sales[[#This Row],[Delivery_Time_Days]] = 0,"No delivery",IF(Ecommerce_Sales[[#This Row],[Delivery_Time_Days]]&lt;=7,"On-time")))</f>
        <v>On-time</v>
      </c>
      <c r="V633" s="7">
        <f>Ecommerce_Sales[[#This Row],[Profit]]/Ecommerce_Sales[[#This Row],[Total_Price]]</f>
        <v>0.3499512195121951</v>
      </c>
      <c r="W633" s="3">
        <v>3587</v>
      </c>
      <c r="X633" s="3"/>
    </row>
    <row r="634" spans="1:24" x14ac:dyDescent="0.25">
      <c r="A634" s="1" t="s">
        <v>3693</v>
      </c>
      <c r="B634" s="1" t="s">
        <v>1266</v>
      </c>
      <c r="C634" s="1" t="s">
        <v>1267</v>
      </c>
      <c r="D634" s="1" t="s">
        <v>3694</v>
      </c>
      <c r="E634" s="1" t="s">
        <v>1954</v>
      </c>
      <c r="F634" s="2">
        <v>45606</v>
      </c>
      <c r="G634" s="2">
        <v>45152</v>
      </c>
      <c r="H634" s="2" t="str">
        <f>TEXT(Ecommerce_Sales[[#This Row],[Order_Date]],"mmmm")</f>
        <v>August</v>
      </c>
      <c r="I634" s="2" t="str">
        <f>TEXT(Ecommerce_Sales[[#This Row],[Order_Date]],"yyyy")</f>
        <v>2023</v>
      </c>
      <c r="J634" s="2" t="str">
        <f>TEXT(Ecommerce_Sales[[#This Row],[Order_Date]],"mmmm")</f>
        <v>August</v>
      </c>
      <c r="K634" s="1" t="s">
        <v>1947</v>
      </c>
      <c r="L634" s="1" t="s">
        <v>3695</v>
      </c>
      <c r="M634" s="1" t="s">
        <v>2007</v>
      </c>
      <c r="N634" s="1" t="s">
        <v>1973</v>
      </c>
      <c r="O634" s="3">
        <v>786</v>
      </c>
      <c r="P634">
        <v>1</v>
      </c>
      <c r="Q634" s="3">
        <v>786</v>
      </c>
      <c r="R634" s="1" t="s">
        <v>1951</v>
      </c>
      <c r="S634" s="3">
        <v>101</v>
      </c>
      <c r="T634">
        <v>8</v>
      </c>
      <c r="U634" t="str">
        <f>IF(Ecommerce_Sales[[#This Row],[Delivery_Time_Days]]&gt;7,"Delay",IF(Ecommerce_Sales[[#This Row],[Delivery_Time_Days]] = 0,"No delivery",IF(Ecommerce_Sales[[#This Row],[Delivery_Time_Days]]&lt;=7,"On-time")))</f>
        <v>Delay</v>
      </c>
      <c r="V634" s="7">
        <f>Ecommerce_Sales[[#This Row],[Profit]]/Ecommerce_Sales[[#This Row],[Total_Price]]</f>
        <v>0.30025445292620867</v>
      </c>
      <c r="W634" s="3">
        <v>236</v>
      </c>
      <c r="X634" s="3"/>
    </row>
    <row r="635" spans="1:24" x14ac:dyDescent="0.25">
      <c r="A635" s="1" t="s">
        <v>3696</v>
      </c>
      <c r="B635" s="1" t="s">
        <v>246</v>
      </c>
      <c r="C635" s="1" t="s">
        <v>247</v>
      </c>
      <c r="D635" s="1" t="s">
        <v>2759</v>
      </c>
      <c r="E635" s="1" t="s">
        <v>1981</v>
      </c>
      <c r="F635" s="2">
        <v>44927</v>
      </c>
      <c r="G635" s="2">
        <v>45111</v>
      </c>
      <c r="H635" s="2" t="str">
        <f>TEXT(Ecommerce_Sales[[#This Row],[Order_Date]],"mmmm")</f>
        <v>July</v>
      </c>
      <c r="I635" s="2" t="str">
        <f>TEXT(Ecommerce_Sales[[#This Row],[Order_Date]],"yyyy")</f>
        <v>2023</v>
      </c>
      <c r="J635" s="2" t="str">
        <f>TEXT(Ecommerce_Sales[[#This Row],[Order_Date]],"mmmm")</f>
        <v>July</v>
      </c>
      <c r="K635" s="1" t="s">
        <v>1986</v>
      </c>
      <c r="L635" s="1" t="s">
        <v>3697</v>
      </c>
      <c r="M635" s="1" t="s">
        <v>1998</v>
      </c>
      <c r="N635" s="1" t="s">
        <v>1973</v>
      </c>
      <c r="O635" s="3">
        <v>752</v>
      </c>
      <c r="P635">
        <v>3</v>
      </c>
      <c r="Q635" s="3">
        <v>2257</v>
      </c>
      <c r="R635" s="1" t="s">
        <v>1951</v>
      </c>
      <c r="S635" s="3">
        <v>117</v>
      </c>
      <c r="U635" t="str">
        <f>IF(Ecommerce_Sales[[#This Row],[Delivery_Time_Days]]&gt;7,"Delay",IF(Ecommerce_Sales[[#This Row],[Delivery_Time_Days]] = 0,"No delivery",IF(Ecommerce_Sales[[#This Row],[Delivery_Time_Days]]&lt;=7,"On-time")))</f>
        <v>No delivery</v>
      </c>
      <c r="V635" s="7">
        <f>Ecommerce_Sales[[#This Row],[Profit]]/Ecommerce_Sales[[#This Row],[Total_Price]]</f>
        <v>0.29995569339831635</v>
      </c>
      <c r="W635" s="3">
        <v>677</v>
      </c>
      <c r="X635" s="3"/>
    </row>
    <row r="636" spans="1:24" x14ac:dyDescent="0.25">
      <c r="A636" s="1" t="s">
        <v>3698</v>
      </c>
      <c r="B636" s="1" t="s">
        <v>1796</v>
      </c>
      <c r="C636" s="1" t="s">
        <v>1797</v>
      </c>
      <c r="D636" s="1" t="s">
        <v>3699</v>
      </c>
      <c r="E636" s="1" t="s">
        <v>1966</v>
      </c>
      <c r="F636" s="2">
        <v>45257</v>
      </c>
      <c r="G636" s="2">
        <v>44927</v>
      </c>
      <c r="H636" s="2" t="str">
        <f>TEXT(Ecommerce_Sales[[#This Row],[Order_Date]],"mmmm")</f>
        <v>January</v>
      </c>
      <c r="I636" s="2" t="str">
        <f>TEXT(Ecommerce_Sales[[#This Row],[Order_Date]],"yyyy")</f>
        <v>2023</v>
      </c>
      <c r="J636" s="2" t="str">
        <f>TEXT(Ecommerce_Sales[[#This Row],[Order_Date]],"mmmm")</f>
        <v>January</v>
      </c>
      <c r="K636" s="1" t="s">
        <v>1947</v>
      </c>
      <c r="L636" s="1" t="s">
        <v>3700</v>
      </c>
      <c r="M636" s="1" t="s">
        <v>2030</v>
      </c>
      <c r="N636" s="1" t="s">
        <v>1978</v>
      </c>
      <c r="O636" s="3">
        <v>290</v>
      </c>
      <c r="P636">
        <v>4</v>
      </c>
      <c r="Q636" s="3">
        <v>1162</v>
      </c>
      <c r="R636" s="1" t="s">
        <v>1958</v>
      </c>
      <c r="S636" s="3">
        <v>141</v>
      </c>
      <c r="T636">
        <v>6</v>
      </c>
      <c r="U636" t="str">
        <f>IF(Ecommerce_Sales[[#This Row],[Delivery_Time_Days]]&gt;7,"Delay",IF(Ecommerce_Sales[[#This Row],[Delivery_Time_Days]] = 0,"No delivery",IF(Ecommerce_Sales[[#This Row],[Delivery_Time_Days]]&lt;=7,"On-time")))</f>
        <v>On-time</v>
      </c>
      <c r="V636" s="7">
        <f>Ecommerce_Sales[[#This Row],[Profit]]/Ecommerce_Sales[[#This Row],[Total_Price]]</f>
        <v>0.35025817555938038</v>
      </c>
      <c r="W636" s="3">
        <v>407</v>
      </c>
      <c r="X636" s="3"/>
    </row>
    <row r="637" spans="1:24" x14ac:dyDescent="0.25">
      <c r="A637" s="1" t="s">
        <v>3701</v>
      </c>
      <c r="B637" s="1" t="s">
        <v>386</v>
      </c>
      <c r="C637" s="1" t="s">
        <v>387</v>
      </c>
      <c r="D637" s="1" t="s">
        <v>3702</v>
      </c>
      <c r="E637" s="1" t="s">
        <v>1996</v>
      </c>
      <c r="F637" s="2">
        <v>45448</v>
      </c>
      <c r="G637" s="2">
        <v>45124</v>
      </c>
      <c r="H637" s="2" t="str">
        <f>TEXT(Ecommerce_Sales[[#This Row],[Order_Date]],"mmmm")</f>
        <v>July</v>
      </c>
      <c r="I637" s="2" t="str">
        <f>TEXT(Ecommerce_Sales[[#This Row],[Order_Date]],"yyyy")</f>
        <v>2023</v>
      </c>
      <c r="J637" s="2" t="str">
        <f>TEXT(Ecommerce_Sales[[#This Row],[Order_Date]],"mmmm")</f>
        <v>July</v>
      </c>
      <c r="K637" s="1" t="s">
        <v>1947</v>
      </c>
      <c r="L637" s="1" t="s">
        <v>3135</v>
      </c>
      <c r="M637" s="1" t="s">
        <v>2007</v>
      </c>
      <c r="N637" s="1" t="s">
        <v>1973</v>
      </c>
      <c r="O637" s="3">
        <v>705</v>
      </c>
      <c r="P637">
        <v>6</v>
      </c>
      <c r="Q637" s="3">
        <v>4230</v>
      </c>
      <c r="R637" s="1" t="s">
        <v>1958</v>
      </c>
      <c r="S637" s="3">
        <v>423</v>
      </c>
      <c r="T637">
        <v>6</v>
      </c>
      <c r="U637" t="str">
        <f>IF(Ecommerce_Sales[[#This Row],[Delivery_Time_Days]]&gt;7,"Delay",IF(Ecommerce_Sales[[#This Row],[Delivery_Time_Days]] = 0,"No delivery",IF(Ecommerce_Sales[[#This Row],[Delivery_Time_Days]]&lt;=7,"On-time")))</f>
        <v>On-time</v>
      </c>
      <c r="V637" s="7">
        <f>Ecommerce_Sales[[#This Row],[Profit]]/Ecommerce_Sales[[#This Row],[Total_Price]]</f>
        <v>0.3</v>
      </c>
      <c r="W637" s="3">
        <v>1269</v>
      </c>
      <c r="X637" s="3"/>
    </row>
    <row r="638" spans="1:24" x14ac:dyDescent="0.25">
      <c r="A638" s="1" t="s">
        <v>3703</v>
      </c>
      <c r="B638" s="1" t="s">
        <v>986</v>
      </c>
      <c r="C638" s="1" t="s">
        <v>987</v>
      </c>
      <c r="D638" s="1" t="s">
        <v>3704</v>
      </c>
      <c r="E638" s="1" t="s">
        <v>1966</v>
      </c>
      <c r="F638" s="2">
        <v>45156</v>
      </c>
      <c r="G638" s="2">
        <v>45195</v>
      </c>
      <c r="H638" s="2" t="str">
        <f>TEXT(Ecommerce_Sales[[#This Row],[Order_Date]],"mmmm")</f>
        <v>September</v>
      </c>
      <c r="I638" s="2" t="str">
        <f>TEXT(Ecommerce_Sales[[#This Row],[Order_Date]],"yyyy")</f>
        <v>2023</v>
      </c>
      <c r="J638" s="2" t="str">
        <f>TEXT(Ecommerce_Sales[[#This Row],[Order_Date]],"mmmm")</f>
        <v>September</v>
      </c>
      <c r="K638" s="1" t="s">
        <v>1947</v>
      </c>
      <c r="L638" s="1" t="s">
        <v>3705</v>
      </c>
      <c r="M638" s="1" t="s">
        <v>2007</v>
      </c>
      <c r="N638" s="1" t="s">
        <v>1973</v>
      </c>
      <c r="O638" s="3">
        <v>226</v>
      </c>
      <c r="P638">
        <v>1</v>
      </c>
      <c r="Q638" s="3">
        <v>226</v>
      </c>
      <c r="R638" s="1" t="s">
        <v>1958</v>
      </c>
      <c r="S638" s="3">
        <v>13</v>
      </c>
      <c r="T638">
        <v>9</v>
      </c>
      <c r="U638" t="str">
        <f>IF(Ecommerce_Sales[[#This Row],[Delivery_Time_Days]]&gt;7,"Delay",IF(Ecommerce_Sales[[#This Row],[Delivery_Time_Days]] = 0,"No delivery",IF(Ecommerce_Sales[[#This Row],[Delivery_Time_Days]]&lt;=7,"On-time")))</f>
        <v>Delay</v>
      </c>
      <c r="V638" s="7">
        <f>Ecommerce_Sales[[#This Row],[Profit]]/Ecommerce_Sales[[#This Row],[Total_Price]]</f>
        <v>0.30088495575221241</v>
      </c>
      <c r="W638" s="3">
        <v>68</v>
      </c>
      <c r="X638" s="3"/>
    </row>
    <row r="639" spans="1:24" x14ac:dyDescent="0.25">
      <c r="A639" s="1" t="s">
        <v>3706</v>
      </c>
      <c r="B639" s="1" t="s">
        <v>535</v>
      </c>
      <c r="C639" s="1" t="s">
        <v>536</v>
      </c>
      <c r="D639" s="1" t="s">
        <v>3707</v>
      </c>
      <c r="E639" s="1" t="s">
        <v>1981</v>
      </c>
      <c r="F639" s="2">
        <v>45488</v>
      </c>
      <c r="G639" s="2">
        <v>45613</v>
      </c>
      <c r="H639" s="2" t="str">
        <f>TEXT(Ecommerce_Sales[[#This Row],[Order_Date]],"mmmm")</f>
        <v>November</v>
      </c>
      <c r="I639" s="2" t="str">
        <f>TEXT(Ecommerce_Sales[[#This Row],[Order_Date]],"yyyy")</f>
        <v>2024</v>
      </c>
      <c r="J639" s="2" t="str">
        <f>TEXT(Ecommerce_Sales[[#This Row],[Order_Date]],"mmmm")</f>
        <v>November</v>
      </c>
      <c r="K639" s="1" t="s">
        <v>1986</v>
      </c>
      <c r="L639" s="1" t="s">
        <v>3708</v>
      </c>
      <c r="M639" s="1" t="s">
        <v>1977</v>
      </c>
      <c r="N639" s="1" t="s">
        <v>1978</v>
      </c>
      <c r="O639" s="3">
        <v>177</v>
      </c>
      <c r="P639">
        <v>6</v>
      </c>
      <c r="Q639" s="3">
        <v>1062</v>
      </c>
      <c r="R639" s="1" t="s">
        <v>1951</v>
      </c>
      <c r="S639" s="3">
        <v>142</v>
      </c>
      <c r="U639" t="str">
        <f>IF(Ecommerce_Sales[[#This Row],[Delivery_Time_Days]]&gt;7,"Delay",IF(Ecommerce_Sales[[#This Row],[Delivery_Time_Days]] = 0,"No delivery",IF(Ecommerce_Sales[[#This Row],[Delivery_Time_Days]]&lt;=7,"On-time")))</f>
        <v>No delivery</v>
      </c>
      <c r="V639" s="7">
        <f>Ecommerce_Sales[[#This Row],[Profit]]/Ecommerce_Sales[[#This Row],[Total_Price]]</f>
        <v>0.35028248587570621</v>
      </c>
      <c r="W639" s="3">
        <v>372</v>
      </c>
      <c r="X639" s="3"/>
    </row>
    <row r="640" spans="1:24" x14ac:dyDescent="0.25">
      <c r="A640" s="1" t="s">
        <v>3709</v>
      </c>
      <c r="B640" s="1" t="s">
        <v>1703</v>
      </c>
      <c r="C640" s="1" t="s">
        <v>1704</v>
      </c>
      <c r="D640" s="1" t="s">
        <v>2661</v>
      </c>
      <c r="E640" s="1" t="s">
        <v>1996</v>
      </c>
      <c r="F640" s="2">
        <v>45110</v>
      </c>
      <c r="G640" s="2">
        <v>44942</v>
      </c>
      <c r="H640" s="2" t="str">
        <f>TEXT(Ecommerce_Sales[[#This Row],[Order_Date]],"mmmm")</f>
        <v>January</v>
      </c>
      <c r="I640" s="2" t="str">
        <f>TEXT(Ecommerce_Sales[[#This Row],[Order_Date]],"yyyy")</f>
        <v>2023</v>
      </c>
      <c r="J640" s="2" t="str">
        <f>TEXT(Ecommerce_Sales[[#This Row],[Order_Date]],"mmmm")</f>
        <v>January</v>
      </c>
      <c r="K640" s="1" t="s">
        <v>1947</v>
      </c>
      <c r="L640" s="1" t="s">
        <v>3710</v>
      </c>
      <c r="M640" s="1" t="s">
        <v>1956</v>
      </c>
      <c r="N640" s="1" t="s">
        <v>1957</v>
      </c>
      <c r="O640" s="3">
        <v>202</v>
      </c>
      <c r="P640">
        <v>4</v>
      </c>
      <c r="Q640" s="3">
        <v>807</v>
      </c>
      <c r="R640" s="1" t="s">
        <v>1958</v>
      </c>
      <c r="S640" s="3">
        <v>115</v>
      </c>
      <c r="T640">
        <v>3</v>
      </c>
      <c r="U640" t="str">
        <f>IF(Ecommerce_Sales[[#This Row],[Delivery_Time_Days]]&gt;7,"Delay",IF(Ecommerce_Sales[[#This Row],[Delivery_Time_Days]] = 0,"No delivery",IF(Ecommerce_Sales[[#This Row],[Delivery_Time_Days]]&lt;=7,"On-time")))</f>
        <v>On-time</v>
      </c>
      <c r="V640" s="7">
        <f>Ecommerce_Sales[[#This Row],[Profit]]/Ecommerce_Sales[[#This Row],[Total_Price]]</f>
        <v>0.14993804213135067</v>
      </c>
      <c r="W640" s="3">
        <v>121</v>
      </c>
      <c r="X640" s="3"/>
    </row>
    <row r="641" spans="1:24" x14ac:dyDescent="0.25">
      <c r="A641" s="1" t="s">
        <v>3711</v>
      </c>
      <c r="B641" s="1" t="s">
        <v>932</v>
      </c>
      <c r="C641" s="1" t="s">
        <v>933</v>
      </c>
      <c r="D641" s="1" t="s">
        <v>2946</v>
      </c>
      <c r="E641" s="1" t="s">
        <v>1981</v>
      </c>
      <c r="F641" s="2">
        <v>45589</v>
      </c>
      <c r="G641" s="2">
        <v>45040</v>
      </c>
      <c r="H641" s="2" t="str">
        <f>TEXT(Ecommerce_Sales[[#This Row],[Order_Date]],"mmmm")</f>
        <v>April</v>
      </c>
      <c r="I641" s="2" t="str">
        <f>TEXT(Ecommerce_Sales[[#This Row],[Order_Date]],"yyyy")</f>
        <v>2023</v>
      </c>
      <c r="J641" s="2" t="str">
        <f>TEXT(Ecommerce_Sales[[#This Row],[Order_Date]],"mmmm")</f>
        <v>April</v>
      </c>
      <c r="K641" s="1" t="s">
        <v>1947</v>
      </c>
      <c r="L641" s="1" t="s">
        <v>3712</v>
      </c>
      <c r="M641" s="1" t="s">
        <v>2065</v>
      </c>
      <c r="N641" s="1" t="s">
        <v>1978</v>
      </c>
      <c r="O641" s="3">
        <v>705</v>
      </c>
      <c r="P641">
        <v>3</v>
      </c>
      <c r="Q641" s="3">
        <v>2114</v>
      </c>
      <c r="R641" s="1" t="s">
        <v>1958</v>
      </c>
      <c r="S641" s="3">
        <v>175</v>
      </c>
      <c r="T641">
        <v>4</v>
      </c>
      <c r="U641" t="str">
        <f>IF(Ecommerce_Sales[[#This Row],[Delivery_Time_Days]]&gt;7,"Delay",IF(Ecommerce_Sales[[#This Row],[Delivery_Time_Days]] = 0,"No delivery",IF(Ecommerce_Sales[[#This Row],[Delivery_Time_Days]]&lt;=7,"On-time")))</f>
        <v>On-time</v>
      </c>
      <c r="V641" s="7">
        <f>Ecommerce_Sales[[#This Row],[Profit]]/Ecommerce_Sales[[#This Row],[Total_Price]]</f>
        <v>0.35004730368968778</v>
      </c>
      <c r="W641" s="3">
        <v>740</v>
      </c>
      <c r="X641" s="3"/>
    </row>
    <row r="642" spans="1:24" x14ac:dyDescent="0.25">
      <c r="A642" s="1" t="s">
        <v>3713</v>
      </c>
      <c r="B642" s="1" t="s">
        <v>268</v>
      </c>
      <c r="C642" s="1" t="s">
        <v>269</v>
      </c>
      <c r="D642" s="1" t="s">
        <v>3611</v>
      </c>
      <c r="E642" s="1" t="s">
        <v>1996</v>
      </c>
      <c r="F642" s="2">
        <v>45062</v>
      </c>
      <c r="G642" s="2">
        <v>45207</v>
      </c>
      <c r="H642" s="2" t="str">
        <f>TEXT(Ecommerce_Sales[[#This Row],[Order_Date]],"mmmm")</f>
        <v>October</v>
      </c>
      <c r="I642" s="2" t="str">
        <f>TEXT(Ecommerce_Sales[[#This Row],[Order_Date]],"yyyy")</f>
        <v>2023</v>
      </c>
      <c r="J642" s="2" t="str">
        <f>TEXT(Ecommerce_Sales[[#This Row],[Order_Date]],"mmmm")</f>
        <v>October</v>
      </c>
      <c r="K642" s="1" t="s">
        <v>1947</v>
      </c>
      <c r="L642" s="1" t="s">
        <v>3714</v>
      </c>
      <c r="M642" s="1" t="s">
        <v>1956</v>
      </c>
      <c r="N642" s="1" t="s">
        <v>1957</v>
      </c>
      <c r="O642" s="3">
        <v>1056</v>
      </c>
      <c r="P642">
        <v>6</v>
      </c>
      <c r="Q642" s="3">
        <v>6334</v>
      </c>
      <c r="R642" s="1" t="s">
        <v>2008</v>
      </c>
      <c r="S642" s="3">
        <v>335</v>
      </c>
      <c r="T642">
        <v>6</v>
      </c>
      <c r="U642" t="str">
        <f>IF(Ecommerce_Sales[[#This Row],[Delivery_Time_Days]]&gt;7,"Delay",IF(Ecommerce_Sales[[#This Row],[Delivery_Time_Days]] = 0,"No delivery",IF(Ecommerce_Sales[[#This Row],[Delivery_Time_Days]]&lt;=7,"On-time")))</f>
        <v>On-time</v>
      </c>
      <c r="V642" s="7">
        <f>Ecommerce_Sales[[#This Row],[Profit]]/Ecommerce_Sales[[#This Row],[Total_Price]]</f>
        <v>0.14998421218819072</v>
      </c>
      <c r="W642" s="3">
        <v>950</v>
      </c>
      <c r="X642" s="3"/>
    </row>
    <row r="643" spans="1:24" x14ac:dyDescent="0.25">
      <c r="A643" s="1" t="s">
        <v>3715</v>
      </c>
      <c r="B643" s="1" t="s">
        <v>815</v>
      </c>
      <c r="C643" s="1" t="s">
        <v>816</v>
      </c>
      <c r="D643" s="1" t="s">
        <v>3716</v>
      </c>
      <c r="E643" s="1" t="s">
        <v>1954</v>
      </c>
      <c r="F643" s="2">
        <v>45092</v>
      </c>
      <c r="G643" s="2">
        <v>45555</v>
      </c>
      <c r="H643" s="2" t="str">
        <f>TEXT(Ecommerce_Sales[[#This Row],[Order_Date]],"mmmm")</f>
        <v>September</v>
      </c>
      <c r="I643" s="2" t="str">
        <f>TEXT(Ecommerce_Sales[[#This Row],[Order_Date]],"yyyy")</f>
        <v>2024</v>
      </c>
      <c r="J643" s="2" t="str">
        <f>TEXT(Ecommerce_Sales[[#This Row],[Order_Date]],"mmmm")</f>
        <v>September</v>
      </c>
      <c r="K643" s="1" t="s">
        <v>1947</v>
      </c>
      <c r="L643" s="1" t="s">
        <v>2873</v>
      </c>
      <c r="M643" s="1" t="s">
        <v>1977</v>
      </c>
      <c r="N643" s="1" t="s">
        <v>1978</v>
      </c>
      <c r="O643" s="3">
        <v>853</v>
      </c>
      <c r="P643">
        <v>4</v>
      </c>
      <c r="Q643" s="3">
        <v>3410</v>
      </c>
      <c r="R643" s="1" t="s">
        <v>1951</v>
      </c>
      <c r="S643" s="3">
        <v>455</v>
      </c>
      <c r="T643">
        <v>2</v>
      </c>
      <c r="U643" t="str">
        <f>IF(Ecommerce_Sales[[#This Row],[Delivery_Time_Days]]&gt;7,"Delay",IF(Ecommerce_Sales[[#This Row],[Delivery_Time_Days]] = 0,"No delivery",IF(Ecommerce_Sales[[#This Row],[Delivery_Time_Days]]&lt;=7,"On-time")))</f>
        <v>On-time</v>
      </c>
      <c r="V643" s="7">
        <f>Ecommerce_Sales[[#This Row],[Profit]]/Ecommerce_Sales[[#This Row],[Total_Price]]</f>
        <v>0.35014662756598242</v>
      </c>
      <c r="W643" s="3">
        <v>1194</v>
      </c>
      <c r="X643" s="3"/>
    </row>
    <row r="644" spans="1:24" x14ac:dyDescent="0.25">
      <c r="A644" s="1" t="s">
        <v>3717</v>
      </c>
      <c r="B644" s="1" t="s">
        <v>1258</v>
      </c>
      <c r="C644" s="1" t="s">
        <v>1259</v>
      </c>
      <c r="D644" s="1" t="s">
        <v>2868</v>
      </c>
      <c r="E644" s="1" t="s">
        <v>1954</v>
      </c>
      <c r="F644" s="2">
        <v>45076</v>
      </c>
      <c r="G644" s="2">
        <v>45071</v>
      </c>
      <c r="H644" s="2" t="str">
        <f>TEXT(Ecommerce_Sales[[#This Row],[Order_Date]],"mmmm")</f>
        <v>May</v>
      </c>
      <c r="I644" s="2" t="str">
        <f>TEXT(Ecommerce_Sales[[#This Row],[Order_Date]],"yyyy")</f>
        <v>2023</v>
      </c>
      <c r="J644" s="2" t="str">
        <f>TEXT(Ecommerce_Sales[[#This Row],[Order_Date]],"mmmm")</f>
        <v>May</v>
      </c>
      <c r="K644" s="1" t="s">
        <v>1986</v>
      </c>
      <c r="L644" s="1" t="s">
        <v>3718</v>
      </c>
      <c r="M644" s="1" t="s">
        <v>1983</v>
      </c>
      <c r="N644" s="1" t="s">
        <v>1950</v>
      </c>
      <c r="O644" s="3">
        <v>997</v>
      </c>
      <c r="P644">
        <v>4</v>
      </c>
      <c r="Q644" s="3">
        <v>3987</v>
      </c>
      <c r="R644" s="1" t="s">
        <v>1951</v>
      </c>
      <c r="S644" s="3">
        <v>240</v>
      </c>
      <c r="U644" t="str">
        <f>IF(Ecommerce_Sales[[#This Row],[Delivery_Time_Days]]&gt;7,"Delay",IF(Ecommerce_Sales[[#This Row],[Delivery_Time_Days]] = 0,"No delivery",IF(Ecommerce_Sales[[#This Row],[Delivery_Time_Days]]&lt;=7,"On-time")))</f>
        <v>No delivery</v>
      </c>
      <c r="V644" s="7">
        <f>Ecommerce_Sales[[#This Row],[Profit]]/Ecommerce_Sales[[#This Row],[Total_Price]]</f>
        <v>0.40005016302984703</v>
      </c>
      <c r="W644" s="3">
        <v>1595</v>
      </c>
      <c r="X644" s="3"/>
    </row>
    <row r="645" spans="1:24" x14ac:dyDescent="0.25">
      <c r="A645" s="1" t="s">
        <v>3719</v>
      </c>
      <c r="B645" s="1" t="s">
        <v>631</v>
      </c>
      <c r="C645" s="1" t="s">
        <v>632</v>
      </c>
      <c r="D645" s="1" t="s">
        <v>3720</v>
      </c>
      <c r="E645" s="1" t="s">
        <v>1954</v>
      </c>
      <c r="F645" s="2">
        <v>45653</v>
      </c>
      <c r="G645" s="2">
        <v>45017</v>
      </c>
      <c r="H645" s="2" t="str">
        <f>TEXT(Ecommerce_Sales[[#This Row],[Order_Date]],"mmmm")</f>
        <v>April</v>
      </c>
      <c r="I645" s="2" t="str">
        <f>TEXT(Ecommerce_Sales[[#This Row],[Order_Date]],"yyyy")</f>
        <v>2023</v>
      </c>
      <c r="J645" s="2" t="str">
        <f>TEXT(Ecommerce_Sales[[#This Row],[Order_Date]],"mmmm")</f>
        <v>April</v>
      </c>
      <c r="K645" s="1" t="s">
        <v>1947</v>
      </c>
      <c r="L645" s="1" t="s">
        <v>3721</v>
      </c>
      <c r="M645" s="1" t="s">
        <v>2007</v>
      </c>
      <c r="N645" s="1" t="s">
        <v>1973</v>
      </c>
      <c r="O645" s="3">
        <v>185</v>
      </c>
      <c r="P645">
        <v>3</v>
      </c>
      <c r="Q645" s="3">
        <v>554</v>
      </c>
      <c r="R645" s="1" t="s">
        <v>1951</v>
      </c>
      <c r="S645" s="3">
        <v>78</v>
      </c>
      <c r="T645">
        <v>5</v>
      </c>
      <c r="U645" t="str">
        <f>IF(Ecommerce_Sales[[#This Row],[Delivery_Time_Days]]&gt;7,"Delay",IF(Ecommerce_Sales[[#This Row],[Delivery_Time_Days]] = 0,"No delivery",IF(Ecommerce_Sales[[#This Row],[Delivery_Time_Days]]&lt;=7,"On-time")))</f>
        <v>On-time</v>
      </c>
      <c r="V645" s="7">
        <f>Ecommerce_Sales[[#This Row],[Profit]]/Ecommerce_Sales[[#This Row],[Total_Price]]</f>
        <v>0.29963898916967507</v>
      </c>
      <c r="W645" s="3">
        <v>166</v>
      </c>
      <c r="X645" s="3"/>
    </row>
    <row r="646" spans="1:24" x14ac:dyDescent="0.25">
      <c r="A646" s="1" t="s">
        <v>3722</v>
      </c>
      <c r="B646" s="1" t="s">
        <v>1573</v>
      </c>
      <c r="C646" s="1" t="s">
        <v>1574</v>
      </c>
      <c r="D646" s="1" t="s">
        <v>3723</v>
      </c>
      <c r="E646" s="1" t="s">
        <v>1996</v>
      </c>
      <c r="F646" s="2">
        <v>45642</v>
      </c>
      <c r="G646" s="2">
        <v>45127</v>
      </c>
      <c r="H646" s="2" t="str">
        <f>TEXT(Ecommerce_Sales[[#This Row],[Order_Date]],"mmmm")</f>
        <v>July</v>
      </c>
      <c r="I646" s="2" t="str">
        <f>TEXT(Ecommerce_Sales[[#This Row],[Order_Date]],"yyyy")</f>
        <v>2023</v>
      </c>
      <c r="J646" s="2" t="str">
        <f>TEXT(Ecommerce_Sales[[#This Row],[Order_Date]],"mmmm")</f>
        <v>July</v>
      </c>
      <c r="K646" s="1" t="s">
        <v>1947</v>
      </c>
      <c r="L646" s="1" t="s">
        <v>3724</v>
      </c>
      <c r="M646" s="1" t="s">
        <v>2104</v>
      </c>
      <c r="N646" s="1" t="s">
        <v>1978</v>
      </c>
      <c r="O646" s="3">
        <v>35</v>
      </c>
      <c r="P646">
        <v>3</v>
      </c>
      <c r="Q646" s="3">
        <v>106</v>
      </c>
      <c r="R646" s="1" t="s">
        <v>2016</v>
      </c>
      <c r="S646" s="3">
        <v>14</v>
      </c>
      <c r="T646">
        <v>2</v>
      </c>
      <c r="U646" t="str">
        <f>IF(Ecommerce_Sales[[#This Row],[Delivery_Time_Days]]&gt;7,"Delay",IF(Ecommerce_Sales[[#This Row],[Delivery_Time_Days]] = 0,"No delivery",IF(Ecommerce_Sales[[#This Row],[Delivery_Time_Days]]&lt;=7,"On-time")))</f>
        <v>On-time</v>
      </c>
      <c r="V646" s="7">
        <f>Ecommerce_Sales[[#This Row],[Profit]]/Ecommerce_Sales[[#This Row],[Total_Price]]</f>
        <v>0.34905660377358488</v>
      </c>
      <c r="W646" s="3">
        <v>37</v>
      </c>
      <c r="X646" s="3"/>
    </row>
    <row r="647" spans="1:24" x14ac:dyDescent="0.25">
      <c r="A647" s="1" t="s">
        <v>3725</v>
      </c>
      <c r="B647" s="1" t="s">
        <v>50</v>
      </c>
      <c r="C647" s="1" t="s">
        <v>51</v>
      </c>
      <c r="D647" s="1" t="s">
        <v>3726</v>
      </c>
      <c r="E647" s="1" t="s">
        <v>1954</v>
      </c>
      <c r="F647" s="2">
        <v>45052</v>
      </c>
      <c r="G647" s="2">
        <v>44930</v>
      </c>
      <c r="H647" s="2" t="str">
        <f>TEXT(Ecommerce_Sales[[#This Row],[Order_Date]],"mmmm")</f>
        <v>January</v>
      </c>
      <c r="I647" s="2" t="str">
        <f>TEXT(Ecommerce_Sales[[#This Row],[Order_Date]],"yyyy")</f>
        <v>2023</v>
      </c>
      <c r="J647" s="2" t="str">
        <f>TEXT(Ecommerce_Sales[[#This Row],[Order_Date]],"mmmm")</f>
        <v>January</v>
      </c>
      <c r="K647" s="1" t="s">
        <v>1947</v>
      </c>
      <c r="L647" s="1" t="s">
        <v>3727</v>
      </c>
      <c r="M647" s="1" t="s">
        <v>2026</v>
      </c>
      <c r="N647" s="1" t="s">
        <v>1978</v>
      </c>
      <c r="O647" s="3">
        <v>386</v>
      </c>
      <c r="P647">
        <v>3</v>
      </c>
      <c r="Q647" s="3">
        <v>1157</v>
      </c>
      <c r="R647" s="1" t="s">
        <v>1958</v>
      </c>
      <c r="S647" s="3">
        <v>68</v>
      </c>
      <c r="T647">
        <v>9</v>
      </c>
      <c r="U647" t="str">
        <f>IF(Ecommerce_Sales[[#This Row],[Delivery_Time_Days]]&gt;7,"Delay",IF(Ecommerce_Sales[[#This Row],[Delivery_Time_Days]] = 0,"No delivery",IF(Ecommerce_Sales[[#This Row],[Delivery_Time_Days]]&lt;=7,"On-time")))</f>
        <v>Delay</v>
      </c>
      <c r="V647" s="7">
        <f>Ecommerce_Sales[[#This Row],[Profit]]/Ecommerce_Sales[[#This Row],[Total_Price]]</f>
        <v>0.35004321521175452</v>
      </c>
      <c r="W647" s="3">
        <v>405</v>
      </c>
      <c r="X647" s="3"/>
    </row>
    <row r="648" spans="1:24" x14ac:dyDescent="0.25">
      <c r="A648" s="1" t="s">
        <v>3728</v>
      </c>
      <c r="B648" s="1" t="s">
        <v>42</v>
      </c>
      <c r="C648" s="1" t="s">
        <v>43</v>
      </c>
      <c r="D648" s="1" t="s">
        <v>2810</v>
      </c>
      <c r="E648" s="1" t="s">
        <v>1946</v>
      </c>
      <c r="F648" s="2">
        <v>45184</v>
      </c>
      <c r="G648" s="2">
        <v>45035</v>
      </c>
      <c r="H648" s="2" t="str">
        <f>TEXT(Ecommerce_Sales[[#This Row],[Order_Date]],"mmmm")</f>
        <v>April</v>
      </c>
      <c r="I648" s="2" t="str">
        <f>TEXT(Ecommerce_Sales[[#This Row],[Order_Date]],"yyyy")</f>
        <v>2023</v>
      </c>
      <c r="J648" s="2" t="str">
        <f>TEXT(Ecommerce_Sales[[#This Row],[Order_Date]],"mmmm")</f>
        <v>April</v>
      </c>
      <c r="K648" s="1" t="s">
        <v>1947</v>
      </c>
      <c r="L648" s="1" t="s">
        <v>3729</v>
      </c>
      <c r="M648" s="1" t="s">
        <v>1963</v>
      </c>
      <c r="N648" s="1" t="s">
        <v>1957</v>
      </c>
      <c r="O648" s="3">
        <v>580</v>
      </c>
      <c r="P648">
        <v>1</v>
      </c>
      <c r="Q648" s="3">
        <v>580</v>
      </c>
      <c r="R648" s="1" t="s">
        <v>1958</v>
      </c>
      <c r="S648" s="3">
        <v>65</v>
      </c>
      <c r="T648">
        <v>7</v>
      </c>
      <c r="U648" t="str">
        <f>IF(Ecommerce_Sales[[#This Row],[Delivery_Time_Days]]&gt;7,"Delay",IF(Ecommerce_Sales[[#This Row],[Delivery_Time_Days]] = 0,"No delivery",IF(Ecommerce_Sales[[#This Row],[Delivery_Time_Days]]&lt;=7,"On-time")))</f>
        <v>On-time</v>
      </c>
      <c r="V648" s="7">
        <f>Ecommerce_Sales[[#This Row],[Profit]]/Ecommerce_Sales[[#This Row],[Total_Price]]</f>
        <v>0.15</v>
      </c>
      <c r="W648" s="3">
        <v>87</v>
      </c>
      <c r="X648" s="3"/>
    </row>
    <row r="649" spans="1:24" x14ac:dyDescent="0.25">
      <c r="A649" s="1" t="s">
        <v>3730</v>
      </c>
      <c r="B649" s="1" t="s">
        <v>46</v>
      </c>
      <c r="C649" s="1" t="s">
        <v>47</v>
      </c>
      <c r="D649" s="1" t="s">
        <v>2491</v>
      </c>
      <c r="E649" s="1" t="s">
        <v>1996</v>
      </c>
      <c r="F649" s="2">
        <v>45449</v>
      </c>
      <c r="G649" s="2">
        <v>45269</v>
      </c>
      <c r="H649" s="2" t="str">
        <f>TEXT(Ecommerce_Sales[[#This Row],[Order_Date]],"mmmm")</f>
        <v>December</v>
      </c>
      <c r="I649" s="2" t="str">
        <f>TEXT(Ecommerce_Sales[[#This Row],[Order_Date]],"yyyy")</f>
        <v>2023</v>
      </c>
      <c r="J649" s="2" t="str">
        <f>TEXT(Ecommerce_Sales[[#This Row],[Order_Date]],"mmmm")</f>
        <v>December</v>
      </c>
      <c r="K649" s="1" t="s">
        <v>1947</v>
      </c>
      <c r="L649" s="1" t="s">
        <v>3731</v>
      </c>
      <c r="M649" s="1" t="s">
        <v>2104</v>
      </c>
      <c r="N649" s="1" t="s">
        <v>1978</v>
      </c>
      <c r="O649" s="3">
        <v>1272</v>
      </c>
      <c r="P649">
        <v>8</v>
      </c>
      <c r="Q649" s="3">
        <v>10175</v>
      </c>
      <c r="R649" s="1" t="s">
        <v>1958</v>
      </c>
      <c r="S649" s="3">
        <v>946</v>
      </c>
      <c r="T649">
        <v>6</v>
      </c>
      <c r="U649" t="str">
        <f>IF(Ecommerce_Sales[[#This Row],[Delivery_Time_Days]]&gt;7,"Delay",IF(Ecommerce_Sales[[#This Row],[Delivery_Time_Days]] = 0,"No delivery",IF(Ecommerce_Sales[[#This Row],[Delivery_Time_Days]]&lt;=7,"On-time")))</f>
        <v>On-time</v>
      </c>
      <c r="V649" s="7">
        <f>Ecommerce_Sales[[#This Row],[Profit]]/Ecommerce_Sales[[#This Row],[Total_Price]]</f>
        <v>0.34997542997542996</v>
      </c>
      <c r="W649" s="3">
        <v>3561</v>
      </c>
      <c r="X649" s="3"/>
    </row>
    <row r="650" spans="1:24" x14ac:dyDescent="0.25">
      <c r="A650" s="1" t="s">
        <v>3732</v>
      </c>
      <c r="B650" s="1" t="s">
        <v>682</v>
      </c>
      <c r="C650" s="1" t="s">
        <v>683</v>
      </c>
      <c r="D650" s="1" t="s">
        <v>3733</v>
      </c>
      <c r="E650" s="1" t="s">
        <v>1954</v>
      </c>
      <c r="F650" s="2">
        <v>45645</v>
      </c>
      <c r="G650" s="2">
        <v>45403</v>
      </c>
      <c r="H650" s="2" t="str">
        <f>TEXT(Ecommerce_Sales[[#This Row],[Order_Date]],"mmmm")</f>
        <v>April</v>
      </c>
      <c r="I650" s="2" t="str">
        <f>TEXT(Ecommerce_Sales[[#This Row],[Order_Date]],"yyyy")</f>
        <v>2024</v>
      </c>
      <c r="J650" s="2" t="str">
        <f>TEXT(Ecommerce_Sales[[#This Row],[Order_Date]],"mmmm")</f>
        <v>April</v>
      </c>
      <c r="K650" s="1" t="s">
        <v>1947</v>
      </c>
      <c r="L650" s="1" t="s">
        <v>3734</v>
      </c>
      <c r="M650" s="1" t="s">
        <v>1983</v>
      </c>
      <c r="N650" s="1" t="s">
        <v>1950</v>
      </c>
      <c r="O650" s="3">
        <v>933</v>
      </c>
      <c r="P650">
        <v>2</v>
      </c>
      <c r="Q650" s="3">
        <v>1867</v>
      </c>
      <c r="R650" s="1" t="s">
        <v>1958</v>
      </c>
      <c r="S650" s="3">
        <v>159</v>
      </c>
      <c r="T650">
        <v>8</v>
      </c>
      <c r="U650" t="str">
        <f>IF(Ecommerce_Sales[[#This Row],[Delivery_Time_Days]]&gt;7,"Delay",IF(Ecommerce_Sales[[#This Row],[Delivery_Time_Days]] = 0,"No delivery",IF(Ecommerce_Sales[[#This Row],[Delivery_Time_Days]]&lt;=7,"On-time")))</f>
        <v>Delay</v>
      </c>
      <c r="V650" s="7">
        <f>Ecommerce_Sales[[#This Row],[Profit]]/Ecommerce_Sales[[#This Row],[Total_Price]]</f>
        <v>0.40010712372790574</v>
      </c>
      <c r="W650" s="3">
        <v>747</v>
      </c>
      <c r="X650" s="3"/>
    </row>
    <row r="651" spans="1:24" x14ac:dyDescent="0.25">
      <c r="A651" s="1" t="s">
        <v>3735</v>
      </c>
      <c r="B651" s="1" t="s">
        <v>50</v>
      </c>
      <c r="C651" s="1" t="s">
        <v>51</v>
      </c>
      <c r="D651" s="1" t="s">
        <v>3726</v>
      </c>
      <c r="E651" s="1" t="s">
        <v>1954</v>
      </c>
      <c r="F651" s="2">
        <v>45052</v>
      </c>
      <c r="G651" s="2">
        <v>45182</v>
      </c>
      <c r="H651" s="2" t="str">
        <f>TEXT(Ecommerce_Sales[[#This Row],[Order_Date]],"mmmm")</f>
        <v>September</v>
      </c>
      <c r="I651" s="2" t="str">
        <f>TEXT(Ecommerce_Sales[[#This Row],[Order_Date]],"yyyy")</f>
        <v>2023</v>
      </c>
      <c r="J651" s="2" t="str">
        <f>TEXT(Ecommerce_Sales[[#This Row],[Order_Date]],"mmmm")</f>
        <v>September</v>
      </c>
      <c r="K651" s="1" t="s">
        <v>1947</v>
      </c>
      <c r="L651" s="1" t="s">
        <v>3736</v>
      </c>
      <c r="M651" s="1" t="s">
        <v>1988</v>
      </c>
      <c r="N651" s="1" t="s">
        <v>1989</v>
      </c>
      <c r="O651" s="3">
        <v>57</v>
      </c>
      <c r="P651">
        <v>5</v>
      </c>
      <c r="Q651" s="3">
        <v>284</v>
      </c>
      <c r="R651" s="1" t="s">
        <v>1951</v>
      </c>
      <c r="S651" s="3">
        <v>40</v>
      </c>
      <c r="T651">
        <v>7</v>
      </c>
      <c r="U651" t="str">
        <f>IF(Ecommerce_Sales[[#This Row],[Delivery_Time_Days]]&gt;7,"Delay",IF(Ecommerce_Sales[[#This Row],[Delivery_Time_Days]] = 0,"No delivery",IF(Ecommerce_Sales[[#This Row],[Delivery_Time_Days]]&lt;=7,"On-time")))</f>
        <v>On-time</v>
      </c>
      <c r="V651" s="7">
        <f>Ecommerce_Sales[[#This Row],[Profit]]/Ecommerce_Sales[[#This Row],[Total_Price]]</f>
        <v>0.25</v>
      </c>
      <c r="W651" s="3">
        <v>71</v>
      </c>
      <c r="X651" s="3"/>
    </row>
    <row r="652" spans="1:24" x14ac:dyDescent="0.25">
      <c r="A652" s="1" t="s">
        <v>3737</v>
      </c>
      <c r="B652" s="1" t="s">
        <v>112</v>
      </c>
      <c r="C652" s="1" t="s">
        <v>113</v>
      </c>
      <c r="D652" s="1" t="s">
        <v>2172</v>
      </c>
      <c r="E652" s="1" t="s">
        <v>1961</v>
      </c>
      <c r="F652" s="2">
        <v>45386</v>
      </c>
      <c r="G652" s="2">
        <v>45651</v>
      </c>
      <c r="H652" s="2" t="str">
        <f>TEXT(Ecommerce_Sales[[#This Row],[Order_Date]],"mmmm")</f>
        <v>December</v>
      </c>
      <c r="I652" s="2" t="str">
        <f>TEXT(Ecommerce_Sales[[#This Row],[Order_Date]],"yyyy")</f>
        <v>2024</v>
      </c>
      <c r="J652" s="2" t="str">
        <f>TEXT(Ecommerce_Sales[[#This Row],[Order_Date]],"mmmm")</f>
        <v>December</v>
      </c>
      <c r="K652" s="1" t="s">
        <v>1992</v>
      </c>
      <c r="L652" s="1" t="s">
        <v>2022</v>
      </c>
      <c r="M652" s="1" t="s">
        <v>1968</v>
      </c>
      <c r="N652" s="1" t="s">
        <v>1957</v>
      </c>
      <c r="O652" s="3">
        <v>359</v>
      </c>
      <c r="P652">
        <v>6</v>
      </c>
      <c r="Q652" s="3">
        <v>2154</v>
      </c>
      <c r="R652" s="1" t="s">
        <v>1951</v>
      </c>
      <c r="S652" s="3">
        <v>261</v>
      </c>
      <c r="U652" t="str">
        <f>IF(Ecommerce_Sales[[#This Row],[Delivery_Time_Days]]&gt;7,"Delay",IF(Ecommerce_Sales[[#This Row],[Delivery_Time_Days]] = 0,"No delivery",IF(Ecommerce_Sales[[#This Row],[Delivery_Time_Days]]&lt;=7,"On-time")))</f>
        <v>No delivery</v>
      </c>
      <c r="V652" s="7">
        <f>Ecommerce_Sales[[#This Row],[Profit]]/Ecommerce_Sales[[#This Row],[Total_Price]]</f>
        <v>0.14995357474466109</v>
      </c>
      <c r="W652" s="3">
        <v>323</v>
      </c>
      <c r="X652" s="3"/>
    </row>
    <row r="653" spans="1:24" x14ac:dyDescent="0.25">
      <c r="A653" s="1" t="s">
        <v>3738</v>
      </c>
      <c r="B653" s="1" t="s">
        <v>1747</v>
      </c>
      <c r="C653" s="1" t="s">
        <v>1748</v>
      </c>
      <c r="D653" s="1" t="s">
        <v>2517</v>
      </c>
      <c r="E653" s="1" t="s">
        <v>1966</v>
      </c>
      <c r="F653" s="2">
        <v>45625</v>
      </c>
      <c r="G653" s="2">
        <v>45211</v>
      </c>
      <c r="H653" s="2" t="str">
        <f>TEXT(Ecommerce_Sales[[#This Row],[Order_Date]],"mmmm")</f>
        <v>October</v>
      </c>
      <c r="I653" s="2" t="str">
        <f>TEXT(Ecommerce_Sales[[#This Row],[Order_Date]],"yyyy")</f>
        <v>2023</v>
      </c>
      <c r="J653" s="2" t="str">
        <f>TEXT(Ecommerce_Sales[[#This Row],[Order_Date]],"mmmm")</f>
        <v>October</v>
      </c>
      <c r="K653" s="1" t="s">
        <v>1986</v>
      </c>
      <c r="L653" s="1" t="s">
        <v>3739</v>
      </c>
      <c r="M653" s="1" t="s">
        <v>1956</v>
      </c>
      <c r="N653" s="1" t="s">
        <v>1957</v>
      </c>
      <c r="O653" s="3">
        <v>137</v>
      </c>
      <c r="P653">
        <v>4</v>
      </c>
      <c r="Q653" s="3">
        <v>548</v>
      </c>
      <c r="R653" s="1" t="s">
        <v>1958</v>
      </c>
      <c r="S653" s="3">
        <v>44</v>
      </c>
      <c r="U653" t="str">
        <f>IF(Ecommerce_Sales[[#This Row],[Delivery_Time_Days]]&gt;7,"Delay",IF(Ecommerce_Sales[[#This Row],[Delivery_Time_Days]] = 0,"No delivery",IF(Ecommerce_Sales[[#This Row],[Delivery_Time_Days]]&lt;=7,"On-time")))</f>
        <v>No delivery</v>
      </c>
      <c r="V653" s="7">
        <f>Ecommerce_Sales[[#This Row],[Profit]]/Ecommerce_Sales[[#This Row],[Total_Price]]</f>
        <v>0.14963503649635038</v>
      </c>
      <c r="W653" s="3">
        <v>82</v>
      </c>
      <c r="X653" s="3"/>
    </row>
    <row r="654" spans="1:24" x14ac:dyDescent="0.25">
      <c r="A654" s="1" t="s">
        <v>3740</v>
      </c>
      <c r="B654" s="1" t="s">
        <v>334</v>
      </c>
      <c r="C654" s="1" t="s">
        <v>335</v>
      </c>
      <c r="D654" s="1" t="s">
        <v>3285</v>
      </c>
      <c r="E654" s="1" t="s">
        <v>2005</v>
      </c>
      <c r="F654" s="2">
        <v>45142</v>
      </c>
      <c r="G654" s="2">
        <v>45446</v>
      </c>
      <c r="H654" s="2" t="str">
        <f>TEXT(Ecommerce_Sales[[#This Row],[Order_Date]],"mmmm")</f>
        <v>June</v>
      </c>
      <c r="I654" s="2" t="str">
        <f>TEXT(Ecommerce_Sales[[#This Row],[Order_Date]],"yyyy")</f>
        <v>2024</v>
      </c>
      <c r="J654" s="2" t="str">
        <f>TEXT(Ecommerce_Sales[[#This Row],[Order_Date]],"mmmm")</f>
        <v>June</v>
      </c>
      <c r="K654" s="1" t="s">
        <v>1947</v>
      </c>
      <c r="L654" s="1" t="s">
        <v>3741</v>
      </c>
      <c r="M654" s="1" t="s">
        <v>2072</v>
      </c>
      <c r="N654" s="1" t="s">
        <v>1950</v>
      </c>
      <c r="O654" s="3">
        <v>322</v>
      </c>
      <c r="P654">
        <v>6</v>
      </c>
      <c r="Q654" s="3">
        <v>1935</v>
      </c>
      <c r="R654" s="1" t="s">
        <v>1958</v>
      </c>
      <c r="S654" s="3">
        <v>161</v>
      </c>
      <c r="T654">
        <v>6</v>
      </c>
      <c r="U654" t="str">
        <f>IF(Ecommerce_Sales[[#This Row],[Delivery_Time_Days]]&gt;7,"Delay",IF(Ecommerce_Sales[[#This Row],[Delivery_Time_Days]] = 0,"No delivery",IF(Ecommerce_Sales[[#This Row],[Delivery_Time_Days]]&lt;=7,"On-time")))</f>
        <v>On-time</v>
      </c>
      <c r="V654" s="7">
        <f>Ecommerce_Sales[[#This Row],[Profit]]/Ecommerce_Sales[[#This Row],[Total_Price]]</f>
        <v>0.4</v>
      </c>
      <c r="W654" s="3">
        <v>774</v>
      </c>
      <c r="X654" s="3"/>
    </row>
    <row r="655" spans="1:24" x14ac:dyDescent="0.25">
      <c r="A655" s="1" t="s">
        <v>3742</v>
      </c>
      <c r="B655" s="1" t="s">
        <v>1673</v>
      </c>
      <c r="C655" s="1" t="s">
        <v>1674</v>
      </c>
      <c r="D655" s="1" t="s">
        <v>3743</v>
      </c>
      <c r="E655" s="1" t="s">
        <v>1996</v>
      </c>
      <c r="F655" s="2">
        <v>45526</v>
      </c>
      <c r="G655" s="2">
        <v>45333</v>
      </c>
      <c r="H655" s="2" t="str">
        <f>TEXT(Ecommerce_Sales[[#This Row],[Order_Date]],"mmmm")</f>
        <v>February</v>
      </c>
      <c r="I655" s="2" t="str">
        <f>TEXT(Ecommerce_Sales[[#This Row],[Order_Date]],"yyyy")</f>
        <v>2024</v>
      </c>
      <c r="J655" s="2" t="str">
        <f>TEXT(Ecommerce_Sales[[#This Row],[Order_Date]],"mmmm")</f>
        <v>February</v>
      </c>
      <c r="K655" s="1" t="s">
        <v>1947</v>
      </c>
      <c r="L655" s="1" t="s">
        <v>3744</v>
      </c>
      <c r="M655" s="1" t="s">
        <v>1949</v>
      </c>
      <c r="N655" s="1" t="s">
        <v>1950</v>
      </c>
      <c r="O655" s="3">
        <v>69</v>
      </c>
      <c r="P655">
        <v>2</v>
      </c>
      <c r="Q655" s="3">
        <v>139</v>
      </c>
      <c r="R655" s="1" t="s">
        <v>1958</v>
      </c>
      <c r="S655" s="3">
        <v>20</v>
      </c>
      <c r="T655">
        <v>6</v>
      </c>
      <c r="U655" t="str">
        <f>IF(Ecommerce_Sales[[#This Row],[Delivery_Time_Days]]&gt;7,"Delay",IF(Ecommerce_Sales[[#This Row],[Delivery_Time_Days]] = 0,"No delivery",IF(Ecommerce_Sales[[#This Row],[Delivery_Time_Days]]&lt;=7,"On-time")))</f>
        <v>On-time</v>
      </c>
      <c r="V655" s="7">
        <f>Ecommerce_Sales[[#This Row],[Profit]]/Ecommerce_Sales[[#This Row],[Total_Price]]</f>
        <v>0.40287769784172661</v>
      </c>
      <c r="W655" s="3">
        <v>56</v>
      </c>
      <c r="X655" s="3"/>
    </row>
    <row r="656" spans="1:24" x14ac:dyDescent="0.25">
      <c r="A656" s="1" t="s">
        <v>3745</v>
      </c>
      <c r="B656" s="1" t="s">
        <v>783</v>
      </c>
      <c r="C656" s="1" t="s">
        <v>784</v>
      </c>
      <c r="D656" s="1" t="s">
        <v>3433</v>
      </c>
      <c r="E656" s="1" t="s">
        <v>1961</v>
      </c>
      <c r="F656" s="2">
        <v>45152</v>
      </c>
      <c r="G656" s="2">
        <v>44939</v>
      </c>
      <c r="H656" s="2" t="str">
        <f>TEXT(Ecommerce_Sales[[#This Row],[Order_Date]],"mmmm")</f>
        <v>January</v>
      </c>
      <c r="I656" s="2" t="str">
        <f>TEXT(Ecommerce_Sales[[#This Row],[Order_Date]],"yyyy")</f>
        <v>2023</v>
      </c>
      <c r="J656" s="2" t="str">
        <f>TEXT(Ecommerce_Sales[[#This Row],[Order_Date]],"mmmm")</f>
        <v>January</v>
      </c>
      <c r="K656" s="1" t="s">
        <v>1947</v>
      </c>
      <c r="L656" s="1" t="s">
        <v>3746</v>
      </c>
      <c r="M656" s="1" t="s">
        <v>1968</v>
      </c>
      <c r="N656" s="1" t="s">
        <v>1957</v>
      </c>
      <c r="O656" s="3">
        <v>749</v>
      </c>
      <c r="P656">
        <v>2</v>
      </c>
      <c r="Q656" s="3">
        <v>1497</v>
      </c>
      <c r="R656" s="1" t="s">
        <v>2016</v>
      </c>
      <c r="S656" s="3">
        <v>181</v>
      </c>
      <c r="T656">
        <v>4</v>
      </c>
      <c r="U656" t="str">
        <f>IF(Ecommerce_Sales[[#This Row],[Delivery_Time_Days]]&gt;7,"Delay",IF(Ecommerce_Sales[[#This Row],[Delivery_Time_Days]] = 0,"No delivery",IF(Ecommerce_Sales[[#This Row],[Delivery_Time_Days]]&lt;=7,"On-time")))</f>
        <v>On-time</v>
      </c>
      <c r="V656" s="7">
        <f>Ecommerce_Sales[[#This Row],[Profit]]/Ecommerce_Sales[[#This Row],[Total_Price]]</f>
        <v>0.15030060120240482</v>
      </c>
      <c r="W656" s="3">
        <v>225</v>
      </c>
      <c r="X656" s="3"/>
    </row>
    <row r="657" spans="1:24" x14ac:dyDescent="0.25">
      <c r="A657" s="1" t="s">
        <v>3747</v>
      </c>
      <c r="B657" s="1" t="s">
        <v>1588</v>
      </c>
      <c r="C657" s="1" t="s">
        <v>1589</v>
      </c>
      <c r="D657" s="1" t="s">
        <v>3748</v>
      </c>
      <c r="E657" s="1" t="s">
        <v>2005</v>
      </c>
      <c r="F657" s="2">
        <v>45257</v>
      </c>
      <c r="G657" s="2">
        <v>45162</v>
      </c>
      <c r="H657" s="2" t="str">
        <f>TEXT(Ecommerce_Sales[[#This Row],[Order_Date]],"mmmm")</f>
        <v>August</v>
      </c>
      <c r="I657" s="2" t="str">
        <f>TEXT(Ecommerce_Sales[[#This Row],[Order_Date]],"yyyy")</f>
        <v>2023</v>
      </c>
      <c r="J657" s="2" t="str">
        <f>TEXT(Ecommerce_Sales[[#This Row],[Order_Date]],"mmmm")</f>
        <v>August</v>
      </c>
      <c r="K657" s="1" t="s">
        <v>1947</v>
      </c>
      <c r="L657" s="1" t="s">
        <v>3749</v>
      </c>
      <c r="M657" s="1" t="s">
        <v>2058</v>
      </c>
      <c r="N657" s="1" t="s">
        <v>1950</v>
      </c>
      <c r="O657" s="3">
        <v>162</v>
      </c>
      <c r="P657">
        <v>5</v>
      </c>
      <c r="Q657" s="3">
        <v>809</v>
      </c>
      <c r="R657" s="1" t="s">
        <v>1958</v>
      </c>
      <c r="S657" s="3">
        <v>84</v>
      </c>
      <c r="T657">
        <v>6</v>
      </c>
      <c r="U657" t="str">
        <f>IF(Ecommerce_Sales[[#This Row],[Delivery_Time_Days]]&gt;7,"Delay",IF(Ecommerce_Sales[[#This Row],[Delivery_Time_Days]] = 0,"No delivery",IF(Ecommerce_Sales[[#This Row],[Delivery_Time_Days]]&lt;=7,"On-time")))</f>
        <v>On-time</v>
      </c>
      <c r="V657" s="7">
        <f>Ecommerce_Sales[[#This Row],[Profit]]/Ecommerce_Sales[[#This Row],[Total_Price]]</f>
        <v>0.40049443757725589</v>
      </c>
      <c r="W657" s="3">
        <v>324</v>
      </c>
      <c r="X657" s="3"/>
    </row>
    <row r="658" spans="1:24" x14ac:dyDescent="0.25">
      <c r="A658" s="1" t="s">
        <v>3750</v>
      </c>
      <c r="B658" s="1" t="s">
        <v>1483</v>
      </c>
      <c r="C658" s="1" t="s">
        <v>1484</v>
      </c>
      <c r="D658" s="1" t="s">
        <v>3751</v>
      </c>
      <c r="E658" s="1" t="s">
        <v>1954</v>
      </c>
      <c r="F658" s="2">
        <v>45417</v>
      </c>
      <c r="G658" s="2">
        <v>45241</v>
      </c>
      <c r="H658" s="2" t="str">
        <f>TEXT(Ecommerce_Sales[[#This Row],[Order_Date]],"mmmm")</f>
        <v>November</v>
      </c>
      <c r="I658" s="2" t="str">
        <f>TEXT(Ecommerce_Sales[[#This Row],[Order_Date]],"yyyy")</f>
        <v>2023</v>
      </c>
      <c r="J658" s="2" t="str">
        <f>TEXT(Ecommerce_Sales[[#This Row],[Order_Date]],"mmmm")</f>
        <v>November</v>
      </c>
      <c r="K658" s="1" t="s">
        <v>1986</v>
      </c>
      <c r="L658" s="1" t="s">
        <v>3752</v>
      </c>
      <c r="M658" s="1" t="s">
        <v>1998</v>
      </c>
      <c r="N658" s="1" t="s">
        <v>1973</v>
      </c>
      <c r="O658" s="3">
        <v>1312</v>
      </c>
      <c r="P658">
        <v>6</v>
      </c>
      <c r="Q658" s="3">
        <v>7875</v>
      </c>
      <c r="R658" s="1" t="s">
        <v>1958</v>
      </c>
      <c r="S658" s="3">
        <v>602</v>
      </c>
      <c r="U658" t="str">
        <f>IF(Ecommerce_Sales[[#This Row],[Delivery_Time_Days]]&gt;7,"Delay",IF(Ecommerce_Sales[[#This Row],[Delivery_Time_Days]] = 0,"No delivery",IF(Ecommerce_Sales[[#This Row],[Delivery_Time_Days]]&lt;=7,"On-time")))</f>
        <v>No delivery</v>
      </c>
      <c r="V658" s="7">
        <f>Ecommerce_Sales[[#This Row],[Profit]]/Ecommerce_Sales[[#This Row],[Total_Price]]</f>
        <v>0.29993650793650795</v>
      </c>
      <c r="W658" s="3">
        <v>2362</v>
      </c>
      <c r="X658" s="3"/>
    </row>
    <row r="659" spans="1:24" x14ac:dyDescent="0.25">
      <c r="A659" s="1" t="s">
        <v>3753</v>
      </c>
      <c r="B659" s="1" t="s">
        <v>852</v>
      </c>
      <c r="C659" s="1" t="s">
        <v>853</v>
      </c>
      <c r="D659" s="1" t="s">
        <v>2649</v>
      </c>
      <c r="E659" s="1" t="s">
        <v>1954</v>
      </c>
      <c r="F659" s="2">
        <v>45028</v>
      </c>
      <c r="G659" s="2">
        <v>45282</v>
      </c>
      <c r="H659" s="2" t="str">
        <f>TEXT(Ecommerce_Sales[[#This Row],[Order_Date]],"mmmm")</f>
        <v>December</v>
      </c>
      <c r="I659" s="2" t="str">
        <f>TEXT(Ecommerce_Sales[[#This Row],[Order_Date]],"yyyy")</f>
        <v>2023</v>
      </c>
      <c r="J659" s="2" t="str">
        <f>TEXT(Ecommerce_Sales[[#This Row],[Order_Date]],"mmmm")</f>
        <v>December</v>
      </c>
      <c r="K659" s="1" t="s">
        <v>1947</v>
      </c>
      <c r="L659" s="1" t="s">
        <v>3754</v>
      </c>
      <c r="M659" s="1" t="s">
        <v>2047</v>
      </c>
      <c r="N659" s="1" t="s">
        <v>1989</v>
      </c>
      <c r="O659" s="3">
        <v>346</v>
      </c>
      <c r="P659">
        <v>4</v>
      </c>
      <c r="Q659" s="3">
        <v>1384</v>
      </c>
      <c r="R659" s="1" t="s">
        <v>2008</v>
      </c>
      <c r="S659" s="3">
        <v>203</v>
      </c>
      <c r="T659">
        <v>4</v>
      </c>
      <c r="U659" t="str">
        <f>IF(Ecommerce_Sales[[#This Row],[Delivery_Time_Days]]&gt;7,"Delay",IF(Ecommerce_Sales[[#This Row],[Delivery_Time_Days]] = 0,"No delivery",IF(Ecommerce_Sales[[#This Row],[Delivery_Time_Days]]&lt;=7,"On-time")))</f>
        <v>On-time</v>
      </c>
      <c r="V659" s="7">
        <f>Ecommerce_Sales[[#This Row],[Profit]]/Ecommerce_Sales[[#This Row],[Total_Price]]</f>
        <v>0.25</v>
      </c>
      <c r="W659" s="3">
        <v>346</v>
      </c>
      <c r="X659" s="3"/>
    </row>
    <row r="660" spans="1:24" x14ac:dyDescent="0.25">
      <c r="A660" s="1" t="s">
        <v>3755</v>
      </c>
      <c r="B660" s="1" t="s">
        <v>1673</v>
      </c>
      <c r="C660" s="1" t="s">
        <v>1674</v>
      </c>
      <c r="D660" s="1" t="s">
        <v>3743</v>
      </c>
      <c r="E660" s="1" t="s">
        <v>1996</v>
      </c>
      <c r="F660" s="2">
        <v>45526</v>
      </c>
      <c r="G660" s="2">
        <v>45406</v>
      </c>
      <c r="H660" s="2" t="str">
        <f>TEXT(Ecommerce_Sales[[#This Row],[Order_Date]],"mmmm")</f>
        <v>April</v>
      </c>
      <c r="I660" s="2" t="str">
        <f>TEXT(Ecommerce_Sales[[#This Row],[Order_Date]],"yyyy")</f>
        <v>2024</v>
      </c>
      <c r="J660" s="2" t="str">
        <f>TEXT(Ecommerce_Sales[[#This Row],[Order_Date]],"mmmm")</f>
        <v>April</v>
      </c>
      <c r="K660" s="1" t="s">
        <v>1947</v>
      </c>
      <c r="L660" s="1" t="s">
        <v>3199</v>
      </c>
      <c r="M660" s="1" t="s">
        <v>2072</v>
      </c>
      <c r="N660" s="1" t="s">
        <v>1950</v>
      </c>
      <c r="O660" s="3">
        <v>212</v>
      </c>
      <c r="P660">
        <v>5</v>
      </c>
      <c r="Q660" s="3">
        <v>1062</v>
      </c>
      <c r="R660" s="1" t="s">
        <v>2012</v>
      </c>
      <c r="S660" s="3">
        <v>140</v>
      </c>
      <c r="T660">
        <v>6</v>
      </c>
      <c r="U660" t="str">
        <f>IF(Ecommerce_Sales[[#This Row],[Delivery_Time_Days]]&gt;7,"Delay",IF(Ecommerce_Sales[[#This Row],[Delivery_Time_Days]] = 0,"No delivery",IF(Ecommerce_Sales[[#This Row],[Delivery_Time_Days]]&lt;=7,"On-time")))</f>
        <v>On-time</v>
      </c>
      <c r="V660" s="7">
        <f>Ecommerce_Sales[[#This Row],[Profit]]/Ecommerce_Sales[[#This Row],[Total_Price]]</f>
        <v>0.40018832391713749</v>
      </c>
      <c r="W660" s="3">
        <v>425</v>
      </c>
      <c r="X660" s="3"/>
    </row>
    <row r="661" spans="1:24" x14ac:dyDescent="0.25">
      <c r="A661" s="1" t="s">
        <v>3756</v>
      </c>
      <c r="B661" s="1" t="s">
        <v>1117</v>
      </c>
      <c r="C661" s="1" t="s">
        <v>1118</v>
      </c>
      <c r="D661" s="1" t="s">
        <v>3757</v>
      </c>
      <c r="E661" s="1" t="s">
        <v>1996</v>
      </c>
      <c r="F661" s="2">
        <v>45425</v>
      </c>
      <c r="G661" s="2">
        <v>45473</v>
      </c>
      <c r="H661" s="2" t="str">
        <f>TEXT(Ecommerce_Sales[[#This Row],[Order_Date]],"mmmm")</f>
        <v>June</v>
      </c>
      <c r="I661" s="2" t="str">
        <f>TEXT(Ecommerce_Sales[[#This Row],[Order_Date]],"yyyy")</f>
        <v>2024</v>
      </c>
      <c r="J661" s="2" t="str">
        <f>TEXT(Ecommerce_Sales[[#This Row],[Order_Date]],"mmmm")</f>
        <v>June</v>
      </c>
      <c r="K661" s="1" t="s">
        <v>1992</v>
      </c>
      <c r="L661" s="1" t="s">
        <v>3758</v>
      </c>
      <c r="M661" s="1" t="s">
        <v>1988</v>
      </c>
      <c r="N661" s="1" t="s">
        <v>1989</v>
      </c>
      <c r="O661" s="3">
        <v>773</v>
      </c>
      <c r="P661">
        <v>2</v>
      </c>
      <c r="Q661" s="3">
        <v>1547</v>
      </c>
      <c r="R661" s="1" t="s">
        <v>1958</v>
      </c>
      <c r="S661" s="3">
        <v>139</v>
      </c>
      <c r="U661" t="str">
        <f>IF(Ecommerce_Sales[[#This Row],[Delivery_Time_Days]]&gt;7,"Delay",IF(Ecommerce_Sales[[#This Row],[Delivery_Time_Days]] = 0,"No delivery",IF(Ecommerce_Sales[[#This Row],[Delivery_Time_Days]]&lt;=7,"On-time")))</f>
        <v>No delivery</v>
      </c>
      <c r="V661" s="7">
        <f>Ecommerce_Sales[[#This Row],[Profit]]/Ecommerce_Sales[[#This Row],[Total_Price]]</f>
        <v>0.25016160310277957</v>
      </c>
      <c r="W661" s="3">
        <v>387</v>
      </c>
      <c r="X661" s="3"/>
    </row>
    <row r="662" spans="1:24" x14ac:dyDescent="0.25">
      <c r="A662" s="1" t="s">
        <v>3759</v>
      </c>
      <c r="B662" s="1" t="s">
        <v>649</v>
      </c>
      <c r="C662" s="1" t="s">
        <v>650</v>
      </c>
      <c r="D662" s="1" t="s">
        <v>3310</v>
      </c>
      <c r="E662" s="1" t="s">
        <v>1954</v>
      </c>
      <c r="F662" s="2">
        <v>45068</v>
      </c>
      <c r="G662" s="2">
        <v>45601</v>
      </c>
      <c r="H662" s="2" t="str">
        <f>TEXT(Ecommerce_Sales[[#This Row],[Order_Date]],"mmmm")</f>
        <v>November</v>
      </c>
      <c r="I662" s="2" t="str">
        <f>TEXT(Ecommerce_Sales[[#This Row],[Order_Date]],"yyyy")</f>
        <v>2024</v>
      </c>
      <c r="J662" s="2" t="str">
        <f>TEXT(Ecommerce_Sales[[#This Row],[Order_Date]],"mmmm")</f>
        <v>November</v>
      </c>
      <c r="K662" s="1" t="s">
        <v>1947</v>
      </c>
      <c r="L662" s="1" t="s">
        <v>3760</v>
      </c>
      <c r="M662" s="1" t="s">
        <v>2104</v>
      </c>
      <c r="N662" s="1" t="s">
        <v>1978</v>
      </c>
      <c r="O662" s="3">
        <v>883</v>
      </c>
      <c r="P662">
        <v>7</v>
      </c>
      <c r="Q662" s="3">
        <v>6181</v>
      </c>
      <c r="R662" s="1" t="s">
        <v>1951</v>
      </c>
      <c r="S662" s="3">
        <v>749</v>
      </c>
      <c r="T662">
        <v>5</v>
      </c>
      <c r="U662" t="str">
        <f>IF(Ecommerce_Sales[[#This Row],[Delivery_Time_Days]]&gt;7,"Delay",IF(Ecommerce_Sales[[#This Row],[Delivery_Time_Days]] = 0,"No delivery",IF(Ecommerce_Sales[[#This Row],[Delivery_Time_Days]]&lt;=7,"On-time")))</f>
        <v>On-time</v>
      </c>
      <c r="V662" s="7">
        <f>Ecommerce_Sales[[#This Row],[Profit]]/Ecommerce_Sales[[#This Row],[Total_Price]]</f>
        <v>0.34994337485843713</v>
      </c>
      <c r="W662" s="3">
        <v>2163</v>
      </c>
      <c r="X662" s="3"/>
    </row>
    <row r="663" spans="1:24" x14ac:dyDescent="0.25">
      <c r="A663" s="1" t="s">
        <v>3761</v>
      </c>
      <c r="B663" s="1" t="s">
        <v>1820</v>
      </c>
      <c r="C663" s="1" t="s">
        <v>1821</v>
      </c>
      <c r="D663" s="1" t="s">
        <v>3762</v>
      </c>
      <c r="E663" s="1" t="s">
        <v>1996</v>
      </c>
      <c r="F663" s="2">
        <v>45546</v>
      </c>
      <c r="G663" s="2">
        <v>45426</v>
      </c>
      <c r="H663" s="2" t="str">
        <f>TEXT(Ecommerce_Sales[[#This Row],[Order_Date]],"mmmm")</f>
        <v>May</v>
      </c>
      <c r="I663" s="2" t="str">
        <f>TEXT(Ecommerce_Sales[[#This Row],[Order_Date]],"yyyy")</f>
        <v>2024</v>
      </c>
      <c r="J663" s="2" t="str">
        <f>TEXT(Ecommerce_Sales[[#This Row],[Order_Date]],"mmmm")</f>
        <v>May</v>
      </c>
      <c r="K663" s="1" t="s">
        <v>1947</v>
      </c>
      <c r="L663" s="1" t="s">
        <v>3763</v>
      </c>
      <c r="M663" s="1" t="s">
        <v>1956</v>
      </c>
      <c r="N663" s="1" t="s">
        <v>1957</v>
      </c>
      <c r="O663" s="3">
        <v>374</v>
      </c>
      <c r="P663">
        <v>4</v>
      </c>
      <c r="Q663" s="3">
        <v>1496</v>
      </c>
      <c r="R663" s="1" t="s">
        <v>1958</v>
      </c>
      <c r="S663" s="3">
        <v>107</v>
      </c>
      <c r="T663">
        <v>7</v>
      </c>
      <c r="U663" t="str">
        <f>IF(Ecommerce_Sales[[#This Row],[Delivery_Time_Days]]&gt;7,"Delay",IF(Ecommerce_Sales[[#This Row],[Delivery_Time_Days]] = 0,"No delivery",IF(Ecommerce_Sales[[#This Row],[Delivery_Time_Days]]&lt;=7,"On-time")))</f>
        <v>On-time</v>
      </c>
      <c r="V663" s="7">
        <f>Ecommerce_Sales[[#This Row],[Profit]]/Ecommerce_Sales[[#This Row],[Total_Price]]</f>
        <v>0.1497326203208556</v>
      </c>
      <c r="W663" s="3">
        <v>224</v>
      </c>
      <c r="X663" s="3"/>
    </row>
    <row r="664" spans="1:24" x14ac:dyDescent="0.25">
      <c r="A664" s="1" t="s">
        <v>3764</v>
      </c>
      <c r="B664" s="1" t="s">
        <v>1465</v>
      </c>
      <c r="C664" s="1" t="s">
        <v>1466</v>
      </c>
      <c r="D664" s="1" t="s">
        <v>3765</v>
      </c>
      <c r="E664" s="1" t="s">
        <v>1954</v>
      </c>
      <c r="F664" s="2">
        <v>45409</v>
      </c>
      <c r="G664" s="2">
        <v>45332</v>
      </c>
      <c r="H664" s="2" t="str">
        <f>TEXT(Ecommerce_Sales[[#This Row],[Order_Date]],"mmmm")</f>
        <v>February</v>
      </c>
      <c r="I664" s="2" t="str">
        <f>TEXT(Ecommerce_Sales[[#This Row],[Order_Date]],"yyyy")</f>
        <v>2024</v>
      </c>
      <c r="J664" s="2" t="str">
        <f>TEXT(Ecommerce_Sales[[#This Row],[Order_Date]],"mmmm")</f>
        <v>February</v>
      </c>
      <c r="K664" s="1" t="s">
        <v>1947</v>
      </c>
      <c r="L664" s="1" t="s">
        <v>3766</v>
      </c>
      <c r="M664" s="1" t="s">
        <v>2104</v>
      </c>
      <c r="N664" s="1" t="s">
        <v>1978</v>
      </c>
      <c r="O664" s="3">
        <v>265</v>
      </c>
      <c r="P664">
        <v>1</v>
      </c>
      <c r="Q664" s="3">
        <v>265</v>
      </c>
      <c r="R664" s="1" t="s">
        <v>1958</v>
      </c>
      <c r="S664" s="3">
        <v>38</v>
      </c>
      <c r="T664">
        <v>7</v>
      </c>
      <c r="U664" t="str">
        <f>IF(Ecommerce_Sales[[#This Row],[Delivery_Time_Days]]&gt;7,"Delay",IF(Ecommerce_Sales[[#This Row],[Delivery_Time_Days]] = 0,"No delivery",IF(Ecommerce_Sales[[#This Row],[Delivery_Time_Days]]&lt;=7,"On-time")))</f>
        <v>On-time</v>
      </c>
      <c r="V664" s="7">
        <f>Ecommerce_Sales[[#This Row],[Profit]]/Ecommerce_Sales[[#This Row],[Total_Price]]</f>
        <v>0.35094339622641507</v>
      </c>
      <c r="W664" s="3">
        <v>93</v>
      </c>
      <c r="X664" s="3"/>
    </row>
    <row r="665" spans="1:24" x14ac:dyDescent="0.25">
      <c r="A665" s="1" t="s">
        <v>3767</v>
      </c>
      <c r="B665" s="1" t="s">
        <v>598</v>
      </c>
      <c r="C665" s="1" t="s">
        <v>599</v>
      </c>
      <c r="D665" s="1" t="s">
        <v>2273</v>
      </c>
      <c r="E665" s="1" t="s">
        <v>1966</v>
      </c>
      <c r="F665" s="2">
        <v>45163</v>
      </c>
      <c r="G665" s="2">
        <v>45530</v>
      </c>
      <c r="H665" s="2" t="str">
        <f>TEXT(Ecommerce_Sales[[#This Row],[Order_Date]],"mmmm")</f>
        <v>August</v>
      </c>
      <c r="I665" s="2" t="str">
        <f>TEXT(Ecommerce_Sales[[#This Row],[Order_Date]],"yyyy")</f>
        <v>2024</v>
      </c>
      <c r="J665" s="2" t="str">
        <f>TEXT(Ecommerce_Sales[[#This Row],[Order_Date]],"mmmm")</f>
        <v>August</v>
      </c>
      <c r="K665" s="1" t="s">
        <v>1992</v>
      </c>
      <c r="L665" s="1" t="s">
        <v>3768</v>
      </c>
      <c r="M665" s="1" t="s">
        <v>2079</v>
      </c>
      <c r="N665" s="1" t="s">
        <v>1973</v>
      </c>
      <c r="O665" s="3">
        <v>384</v>
      </c>
      <c r="P665">
        <v>5</v>
      </c>
      <c r="Q665" s="3">
        <v>1919</v>
      </c>
      <c r="R665" s="1" t="s">
        <v>1951</v>
      </c>
      <c r="S665" s="3">
        <v>173</v>
      </c>
      <c r="U665" t="str">
        <f>IF(Ecommerce_Sales[[#This Row],[Delivery_Time_Days]]&gt;7,"Delay",IF(Ecommerce_Sales[[#This Row],[Delivery_Time_Days]] = 0,"No delivery",IF(Ecommerce_Sales[[#This Row],[Delivery_Time_Days]]&lt;=7,"On-time")))</f>
        <v>No delivery</v>
      </c>
      <c r="V665" s="7">
        <f>Ecommerce_Sales[[#This Row],[Profit]]/Ecommerce_Sales[[#This Row],[Total_Price]]</f>
        <v>0.30015633142261594</v>
      </c>
      <c r="W665" s="3">
        <v>576</v>
      </c>
      <c r="X665" s="3"/>
    </row>
    <row r="666" spans="1:24" x14ac:dyDescent="0.25">
      <c r="A666" s="1" t="s">
        <v>3769</v>
      </c>
      <c r="B666" s="1" t="s">
        <v>1093</v>
      </c>
      <c r="C666" s="1" t="s">
        <v>1094</v>
      </c>
      <c r="D666" s="1" t="s">
        <v>3770</v>
      </c>
      <c r="E666" s="1" t="s">
        <v>1966</v>
      </c>
      <c r="F666" s="2">
        <v>45573</v>
      </c>
      <c r="G666" s="2">
        <v>45584</v>
      </c>
      <c r="H666" s="2" t="str">
        <f>TEXT(Ecommerce_Sales[[#This Row],[Order_Date]],"mmmm")</f>
        <v>October</v>
      </c>
      <c r="I666" s="2" t="str">
        <f>TEXT(Ecommerce_Sales[[#This Row],[Order_Date]],"yyyy")</f>
        <v>2024</v>
      </c>
      <c r="J666" s="2" t="str">
        <f>TEXT(Ecommerce_Sales[[#This Row],[Order_Date]],"mmmm")</f>
        <v>October</v>
      </c>
      <c r="K666" s="1" t="s">
        <v>1947</v>
      </c>
      <c r="L666" s="1" t="s">
        <v>3771</v>
      </c>
      <c r="M666" s="1" t="s">
        <v>2047</v>
      </c>
      <c r="N666" s="1" t="s">
        <v>1989</v>
      </c>
      <c r="O666" s="3">
        <v>770</v>
      </c>
      <c r="P666">
        <v>3</v>
      </c>
      <c r="Q666" s="3">
        <v>2309</v>
      </c>
      <c r="R666" s="1" t="s">
        <v>1951</v>
      </c>
      <c r="S666" s="3">
        <v>333</v>
      </c>
      <c r="T666">
        <v>6</v>
      </c>
      <c r="U666" t="str">
        <f>IF(Ecommerce_Sales[[#This Row],[Delivery_Time_Days]]&gt;7,"Delay",IF(Ecommerce_Sales[[#This Row],[Delivery_Time_Days]] = 0,"No delivery",IF(Ecommerce_Sales[[#This Row],[Delivery_Time_Days]]&lt;=7,"On-time")))</f>
        <v>On-time</v>
      </c>
      <c r="V666" s="7">
        <f>Ecommerce_Sales[[#This Row],[Profit]]/Ecommerce_Sales[[#This Row],[Total_Price]]</f>
        <v>0.24989172802078821</v>
      </c>
      <c r="W666" s="3">
        <v>577</v>
      </c>
      <c r="X666" s="3"/>
    </row>
    <row r="667" spans="1:24" x14ac:dyDescent="0.25">
      <c r="A667" s="1" t="s">
        <v>3772</v>
      </c>
      <c r="B667" s="1" t="s">
        <v>806</v>
      </c>
      <c r="C667" s="1" t="s">
        <v>807</v>
      </c>
      <c r="D667" s="1" t="s">
        <v>3367</v>
      </c>
      <c r="E667" s="1" t="s">
        <v>2005</v>
      </c>
      <c r="F667" s="2">
        <v>45040</v>
      </c>
      <c r="G667" s="2">
        <v>45193</v>
      </c>
      <c r="H667" s="2" t="str">
        <f>TEXT(Ecommerce_Sales[[#This Row],[Order_Date]],"mmmm")</f>
        <v>September</v>
      </c>
      <c r="I667" s="2" t="str">
        <f>TEXT(Ecommerce_Sales[[#This Row],[Order_Date]],"yyyy")</f>
        <v>2023</v>
      </c>
      <c r="J667" s="2" t="str">
        <f>TEXT(Ecommerce_Sales[[#This Row],[Order_Date]],"mmmm")</f>
        <v>September</v>
      </c>
      <c r="K667" s="1" t="s">
        <v>1947</v>
      </c>
      <c r="L667" s="1" t="s">
        <v>3773</v>
      </c>
      <c r="M667" s="1" t="s">
        <v>2043</v>
      </c>
      <c r="N667" s="1" t="s">
        <v>1989</v>
      </c>
      <c r="O667" s="3">
        <v>279</v>
      </c>
      <c r="P667">
        <v>1</v>
      </c>
      <c r="Q667" s="3">
        <v>279</v>
      </c>
      <c r="R667" s="1" t="s">
        <v>2008</v>
      </c>
      <c r="S667" s="3">
        <v>15</v>
      </c>
      <c r="T667">
        <v>10</v>
      </c>
      <c r="U667" t="str">
        <f>IF(Ecommerce_Sales[[#This Row],[Delivery_Time_Days]]&gt;7,"Delay",IF(Ecommerce_Sales[[#This Row],[Delivery_Time_Days]] = 0,"No delivery",IF(Ecommerce_Sales[[#This Row],[Delivery_Time_Days]]&lt;=7,"On-time")))</f>
        <v>Delay</v>
      </c>
      <c r="V667" s="7">
        <f>Ecommerce_Sales[[#This Row],[Profit]]/Ecommerce_Sales[[#This Row],[Total_Price]]</f>
        <v>0.25089605734767023</v>
      </c>
      <c r="W667" s="3">
        <v>70</v>
      </c>
      <c r="X667" s="3"/>
    </row>
    <row r="668" spans="1:24" x14ac:dyDescent="0.25">
      <c r="A668" s="1" t="s">
        <v>3774</v>
      </c>
      <c r="B668" s="1" t="s">
        <v>860</v>
      </c>
      <c r="C668" s="1" t="s">
        <v>861</v>
      </c>
      <c r="D668" s="1" t="s">
        <v>2000</v>
      </c>
      <c r="E668" s="1" t="s">
        <v>1954</v>
      </c>
      <c r="F668" s="2">
        <v>45028</v>
      </c>
      <c r="G668" s="2">
        <v>45191</v>
      </c>
      <c r="H668" s="2" t="str">
        <f>TEXT(Ecommerce_Sales[[#This Row],[Order_Date]],"mmmm")</f>
        <v>September</v>
      </c>
      <c r="I668" s="2" t="str">
        <f>TEXT(Ecommerce_Sales[[#This Row],[Order_Date]],"yyyy")</f>
        <v>2023</v>
      </c>
      <c r="J668" s="2" t="str">
        <f>TEXT(Ecommerce_Sales[[#This Row],[Order_Date]],"mmmm")</f>
        <v>September</v>
      </c>
      <c r="K668" s="1" t="s">
        <v>1947</v>
      </c>
      <c r="L668" s="1" t="s">
        <v>3775</v>
      </c>
      <c r="M668" s="1" t="s">
        <v>2007</v>
      </c>
      <c r="N668" s="1" t="s">
        <v>1973</v>
      </c>
      <c r="O668" s="3">
        <v>64</v>
      </c>
      <c r="P668">
        <v>5</v>
      </c>
      <c r="Q668" s="3">
        <v>319</v>
      </c>
      <c r="R668" s="1" t="s">
        <v>1958</v>
      </c>
      <c r="S668" s="3">
        <v>32</v>
      </c>
      <c r="T668">
        <v>7</v>
      </c>
      <c r="U668" t="str">
        <f>IF(Ecommerce_Sales[[#This Row],[Delivery_Time_Days]]&gt;7,"Delay",IF(Ecommerce_Sales[[#This Row],[Delivery_Time_Days]] = 0,"No delivery",IF(Ecommerce_Sales[[#This Row],[Delivery_Time_Days]]&lt;=7,"On-time")))</f>
        <v>On-time</v>
      </c>
      <c r="V668" s="7">
        <f>Ecommerce_Sales[[#This Row],[Profit]]/Ecommerce_Sales[[#This Row],[Total_Price]]</f>
        <v>0.30094043887147337</v>
      </c>
      <c r="W668" s="3">
        <v>96</v>
      </c>
      <c r="X668" s="3"/>
    </row>
    <row r="669" spans="1:24" x14ac:dyDescent="0.25">
      <c r="A669" s="1" t="s">
        <v>3776</v>
      </c>
      <c r="B669" s="1" t="s">
        <v>1191</v>
      </c>
      <c r="C669" s="1" t="s">
        <v>1192</v>
      </c>
      <c r="D669" s="1" t="s">
        <v>3777</v>
      </c>
      <c r="E669" s="1" t="s">
        <v>1946</v>
      </c>
      <c r="F669" s="2">
        <v>45004</v>
      </c>
      <c r="G669" s="2">
        <v>45310</v>
      </c>
      <c r="H669" s="2" t="str">
        <f>TEXT(Ecommerce_Sales[[#This Row],[Order_Date]],"mmmm")</f>
        <v>January</v>
      </c>
      <c r="I669" s="2" t="str">
        <f>TEXT(Ecommerce_Sales[[#This Row],[Order_Date]],"yyyy")</f>
        <v>2024</v>
      </c>
      <c r="J669" s="2" t="str">
        <f>TEXT(Ecommerce_Sales[[#This Row],[Order_Date]],"mmmm")</f>
        <v>January</v>
      </c>
      <c r="K669" s="1" t="s">
        <v>1986</v>
      </c>
      <c r="L669" s="1" t="s">
        <v>3778</v>
      </c>
      <c r="M669" s="1" t="s">
        <v>2043</v>
      </c>
      <c r="N669" s="1" t="s">
        <v>1989</v>
      </c>
      <c r="O669" s="3">
        <v>438</v>
      </c>
      <c r="P669">
        <v>1</v>
      </c>
      <c r="Q669" s="3">
        <v>438</v>
      </c>
      <c r="R669" s="1" t="s">
        <v>1958</v>
      </c>
      <c r="S669" s="3">
        <v>23</v>
      </c>
      <c r="U669" t="str">
        <f>IF(Ecommerce_Sales[[#This Row],[Delivery_Time_Days]]&gt;7,"Delay",IF(Ecommerce_Sales[[#This Row],[Delivery_Time_Days]] = 0,"No delivery",IF(Ecommerce_Sales[[#This Row],[Delivery_Time_Days]]&lt;=7,"On-time")))</f>
        <v>No delivery</v>
      </c>
      <c r="V669" s="7">
        <f>Ecommerce_Sales[[#This Row],[Profit]]/Ecommerce_Sales[[#This Row],[Total_Price]]</f>
        <v>0.24885844748858446</v>
      </c>
      <c r="W669" s="3">
        <v>109</v>
      </c>
      <c r="X669" s="3"/>
    </row>
    <row r="670" spans="1:24" x14ac:dyDescent="0.25">
      <c r="A670" s="1" t="s">
        <v>3779</v>
      </c>
      <c r="B670" s="1" t="s">
        <v>547</v>
      </c>
      <c r="C670" s="1" t="s">
        <v>548</v>
      </c>
      <c r="D670" s="1" t="s">
        <v>3444</v>
      </c>
      <c r="E670" s="1" t="s">
        <v>1966</v>
      </c>
      <c r="F670" s="2">
        <v>45000</v>
      </c>
      <c r="G670" s="2">
        <v>45065</v>
      </c>
      <c r="H670" s="2" t="str">
        <f>TEXT(Ecommerce_Sales[[#This Row],[Order_Date]],"mmmm")</f>
        <v>May</v>
      </c>
      <c r="I670" s="2" t="str">
        <f>TEXT(Ecommerce_Sales[[#This Row],[Order_Date]],"yyyy")</f>
        <v>2023</v>
      </c>
      <c r="J670" s="2" t="str">
        <f>TEXT(Ecommerce_Sales[[#This Row],[Order_Date]],"mmmm")</f>
        <v>May</v>
      </c>
      <c r="K670" s="1" t="s">
        <v>1947</v>
      </c>
      <c r="L670" s="1" t="s">
        <v>3780</v>
      </c>
      <c r="M670" s="1" t="s">
        <v>1998</v>
      </c>
      <c r="N670" s="1" t="s">
        <v>1973</v>
      </c>
      <c r="O670" s="3">
        <v>89</v>
      </c>
      <c r="P670">
        <v>4</v>
      </c>
      <c r="Q670" s="3">
        <v>355</v>
      </c>
      <c r="R670" s="1" t="s">
        <v>1958</v>
      </c>
      <c r="S670" s="3">
        <v>23</v>
      </c>
      <c r="T670">
        <v>5</v>
      </c>
      <c r="U670" t="str">
        <f>IF(Ecommerce_Sales[[#This Row],[Delivery_Time_Days]]&gt;7,"Delay",IF(Ecommerce_Sales[[#This Row],[Delivery_Time_Days]] = 0,"No delivery",IF(Ecommerce_Sales[[#This Row],[Delivery_Time_Days]]&lt;=7,"On-time")))</f>
        <v>On-time</v>
      </c>
      <c r="V670" s="7">
        <f>Ecommerce_Sales[[#This Row],[Profit]]/Ecommerce_Sales[[#This Row],[Total_Price]]</f>
        <v>0.29859154929577464</v>
      </c>
      <c r="W670" s="3">
        <v>106</v>
      </c>
      <c r="X670" s="3"/>
    </row>
    <row r="671" spans="1:24" x14ac:dyDescent="0.25">
      <c r="A671" s="1" t="s">
        <v>3781</v>
      </c>
      <c r="B671" s="1" t="s">
        <v>689</v>
      </c>
      <c r="C671" s="1" t="s">
        <v>690</v>
      </c>
      <c r="D671" s="1" t="s">
        <v>3782</v>
      </c>
      <c r="E671" s="1" t="s">
        <v>1966</v>
      </c>
      <c r="F671" s="2">
        <v>45232</v>
      </c>
      <c r="G671" s="2">
        <v>44973</v>
      </c>
      <c r="H671" s="2" t="str">
        <f>TEXT(Ecommerce_Sales[[#This Row],[Order_Date]],"mmmm")</f>
        <v>February</v>
      </c>
      <c r="I671" s="2" t="str">
        <f>TEXT(Ecommerce_Sales[[#This Row],[Order_Date]],"yyyy")</f>
        <v>2023</v>
      </c>
      <c r="J671" s="2" t="str">
        <f>TEXT(Ecommerce_Sales[[#This Row],[Order_Date]],"mmmm")</f>
        <v>February</v>
      </c>
      <c r="K671" s="1" t="s">
        <v>1947</v>
      </c>
      <c r="L671" s="1" t="s">
        <v>3783</v>
      </c>
      <c r="M671" s="1" t="s">
        <v>2079</v>
      </c>
      <c r="N671" s="1" t="s">
        <v>1973</v>
      </c>
      <c r="O671" s="3">
        <v>648</v>
      </c>
      <c r="P671">
        <v>4</v>
      </c>
      <c r="Q671" s="3">
        <v>2592</v>
      </c>
      <c r="R671" s="1" t="s">
        <v>1958</v>
      </c>
      <c r="S671" s="3">
        <v>374</v>
      </c>
      <c r="T671">
        <v>8</v>
      </c>
      <c r="U671" t="str">
        <f>IF(Ecommerce_Sales[[#This Row],[Delivery_Time_Days]]&gt;7,"Delay",IF(Ecommerce_Sales[[#This Row],[Delivery_Time_Days]] = 0,"No delivery",IF(Ecommerce_Sales[[#This Row],[Delivery_Time_Days]]&lt;=7,"On-time")))</f>
        <v>Delay</v>
      </c>
      <c r="V671" s="7">
        <f>Ecommerce_Sales[[#This Row],[Profit]]/Ecommerce_Sales[[#This Row],[Total_Price]]</f>
        <v>0.29976851851851855</v>
      </c>
      <c r="W671" s="3">
        <v>777</v>
      </c>
      <c r="X671" s="3"/>
    </row>
    <row r="672" spans="1:24" x14ac:dyDescent="0.25">
      <c r="A672" s="1" t="s">
        <v>3784</v>
      </c>
      <c r="B672" s="1" t="s">
        <v>406</v>
      </c>
      <c r="C672" s="1" t="s">
        <v>407</v>
      </c>
      <c r="D672" s="1" t="s">
        <v>3785</v>
      </c>
      <c r="E672" s="1" t="s">
        <v>1946</v>
      </c>
      <c r="F672" s="2">
        <v>45192</v>
      </c>
      <c r="G672" s="2">
        <v>45502</v>
      </c>
      <c r="H672" s="2" t="str">
        <f>TEXT(Ecommerce_Sales[[#This Row],[Order_Date]],"mmmm")</f>
        <v>July</v>
      </c>
      <c r="I672" s="2" t="str">
        <f>TEXT(Ecommerce_Sales[[#This Row],[Order_Date]],"yyyy")</f>
        <v>2024</v>
      </c>
      <c r="J672" s="2" t="str">
        <f>TEXT(Ecommerce_Sales[[#This Row],[Order_Date]],"mmmm")</f>
        <v>July</v>
      </c>
      <c r="K672" s="1" t="s">
        <v>1947</v>
      </c>
      <c r="L672" s="1" t="s">
        <v>3786</v>
      </c>
      <c r="M672" s="1" t="s">
        <v>2047</v>
      </c>
      <c r="N672" s="1" t="s">
        <v>1989</v>
      </c>
      <c r="O672" s="3">
        <v>1099</v>
      </c>
      <c r="P672">
        <v>2</v>
      </c>
      <c r="Q672" s="3">
        <v>2198</v>
      </c>
      <c r="R672" s="1" t="s">
        <v>2008</v>
      </c>
      <c r="S672" s="3">
        <v>305</v>
      </c>
      <c r="T672">
        <v>5</v>
      </c>
      <c r="U672" t="str">
        <f>IF(Ecommerce_Sales[[#This Row],[Delivery_Time_Days]]&gt;7,"Delay",IF(Ecommerce_Sales[[#This Row],[Delivery_Time_Days]] = 0,"No delivery",IF(Ecommerce_Sales[[#This Row],[Delivery_Time_Days]]&lt;=7,"On-time")))</f>
        <v>On-time</v>
      </c>
      <c r="V672" s="7">
        <f>Ecommerce_Sales[[#This Row],[Profit]]/Ecommerce_Sales[[#This Row],[Total_Price]]</f>
        <v>0.24977252047315743</v>
      </c>
      <c r="W672" s="3">
        <v>549</v>
      </c>
      <c r="X672" s="3"/>
    </row>
    <row r="673" spans="1:24" x14ac:dyDescent="0.25">
      <c r="A673" s="1" t="s">
        <v>3787</v>
      </c>
      <c r="B673" s="1" t="s">
        <v>286</v>
      </c>
      <c r="C673" s="1" t="s">
        <v>287</v>
      </c>
      <c r="D673" s="1" t="s">
        <v>2862</v>
      </c>
      <c r="E673" s="1" t="s">
        <v>2005</v>
      </c>
      <c r="F673" s="2">
        <v>45327</v>
      </c>
      <c r="G673" s="2">
        <v>45105</v>
      </c>
      <c r="H673" s="2" t="str">
        <f>TEXT(Ecommerce_Sales[[#This Row],[Order_Date]],"mmmm")</f>
        <v>June</v>
      </c>
      <c r="I673" s="2" t="str">
        <f>TEXT(Ecommerce_Sales[[#This Row],[Order_Date]],"yyyy")</f>
        <v>2023</v>
      </c>
      <c r="J673" s="2" t="str">
        <f>TEXT(Ecommerce_Sales[[#This Row],[Order_Date]],"mmmm")</f>
        <v>June</v>
      </c>
      <c r="K673" s="1" t="s">
        <v>1947</v>
      </c>
      <c r="L673" s="1" t="s">
        <v>3788</v>
      </c>
      <c r="M673" s="1" t="s">
        <v>2030</v>
      </c>
      <c r="N673" s="1" t="s">
        <v>1978</v>
      </c>
      <c r="O673" s="3">
        <v>634</v>
      </c>
      <c r="P673">
        <v>1</v>
      </c>
      <c r="Q673" s="3">
        <v>634</v>
      </c>
      <c r="R673" s="1" t="s">
        <v>1958</v>
      </c>
      <c r="S673" s="3">
        <v>91</v>
      </c>
      <c r="T673">
        <v>2</v>
      </c>
      <c r="U673" t="str">
        <f>IF(Ecommerce_Sales[[#This Row],[Delivery_Time_Days]]&gt;7,"Delay",IF(Ecommerce_Sales[[#This Row],[Delivery_Time_Days]] = 0,"No delivery",IF(Ecommerce_Sales[[#This Row],[Delivery_Time_Days]]&lt;=7,"On-time")))</f>
        <v>On-time</v>
      </c>
      <c r="V673" s="7">
        <f>Ecommerce_Sales[[#This Row],[Profit]]/Ecommerce_Sales[[#This Row],[Total_Price]]</f>
        <v>0.35015772870662459</v>
      </c>
      <c r="W673" s="3">
        <v>222</v>
      </c>
      <c r="X673" s="3"/>
    </row>
    <row r="674" spans="1:24" x14ac:dyDescent="0.25">
      <c r="A674" s="1" t="s">
        <v>3789</v>
      </c>
      <c r="B674" s="1" t="s">
        <v>30</v>
      </c>
      <c r="C674" s="1" t="s">
        <v>31</v>
      </c>
      <c r="D674" s="1" t="s">
        <v>3790</v>
      </c>
      <c r="E674" s="1" t="s">
        <v>1946</v>
      </c>
      <c r="F674" s="2">
        <v>45464</v>
      </c>
      <c r="G674" s="2">
        <v>45072</v>
      </c>
      <c r="H674" s="2" t="str">
        <f>TEXT(Ecommerce_Sales[[#This Row],[Order_Date]],"mmmm")</f>
        <v>May</v>
      </c>
      <c r="I674" s="2" t="str">
        <f>TEXT(Ecommerce_Sales[[#This Row],[Order_Date]],"yyyy")</f>
        <v>2023</v>
      </c>
      <c r="J674" s="2" t="str">
        <f>TEXT(Ecommerce_Sales[[#This Row],[Order_Date]],"mmmm")</f>
        <v>May</v>
      </c>
      <c r="K674" s="1" t="s">
        <v>1947</v>
      </c>
      <c r="L674" s="1" t="s">
        <v>3791</v>
      </c>
      <c r="M674" s="1" t="s">
        <v>2072</v>
      </c>
      <c r="N674" s="1" t="s">
        <v>1950</v>
      </c>
      <c r="O674" s="3">
        <v>580</v>
      </c>
      <c r="P674">
        <v>3</v>
      </c>
      <c r="Q674" s="3">
        <v>1740</v>
      </c>
      <c r="R674" s="1" t="s">
        <v>1958</v>
      </c>
      <c r="S674" s="3">
        <v>153</v>
      </c>
      <c r="T674">
        <v>5</v>
      </c>
      <c r="U674" t="str">
        <f>IF(Ecommerce_Sales[[#This Row],[Delivery_Time_Days]]&gt;7,"Delay",IF(Ecommerce_Sales[[#This Row],[Delivery_Time_Days]] = 0,"No delivery",IF(Ecommerce_Sales[[#This Row],[Delivery_Time_Days]]&lt;=7,"On-time")))</f>
        <v>On-time</v>
      </c>
      <c r="V674" s="7">
        <f>Ecommerce_Sales[[#This Row],[Profit]]/Ecommerce_Sales[[#This Row],[Total_Price]]</f>
        <v>0.4</v>
      </c>
      <c r="W674" s="3">
        <v>696</v>
      </c>
      <c r="X674" s="3"/>
    </row>
    <row r="675" spans="1:24" x14ac:dyDescent="0.25">
      <c r="A675" s="1" t="s">
        <v>3792</v>
      </c>
      <c r="B675" s="1" t="s">
        <v>202</v>
      </c>
      <c r="C675" s="1" t="s">
        <v>1583</v>
      </c>
      <c r="D675" s="1" t="s">
        <v>3793</v>
      </c>
      <c r="E675" s="1" t="s">
        <v>1954</v>
      </c>
      <c r="F675" s="2">
        <v>45041</v>
      </c>
      <c r="G675" s="2">
        <v>45215</v>
      </c>
      <c r="H675" s="2" t="str">
        <f>TEXT(Ecommerce_Sales[[#This Row],[Order_Date]],"mmmm")</f>
        <v>October</v>
      </c>
      <c r="I675" s="2" t="str">
        <f>TEXT(Ecommerce_Sales[[#This Row],[Order_Date]],"yyyy")</f>
        <v>2023</v>
      </c>
      <c r="J675" s="2" t="str">
        <f>TEXT(Ecommerce_Sales[[#This Row],[Order_Date]],"mmmm")</f>
        <v>October</v>
      </c>
      <c r="K675" s="1" t="s">
        <v>1947</v>
      </c>
      <c r="L675" s="1" t="s">
        <v>3794</v>
      </c>
      <c r="M675" s="1" t="s">
        <v>2030</v>
      </c>
      <c r="N675" s="1" t="s">
        <v>1978</v>
      </c>
      <c r="O675" s="3">
        <v>692</v>
      </c>
      <c r="P675">
        <v>4</v>
      </c>
      <c r="Q675" s="3">
        <v>2767</v>
      </c>
      <c r="R675" s="1" t="s">
        <v>1958</v>
      </c>
      <c r="S675" s="3">
        <v>337</v>
      </c>
      <c r="T675">
        <v>6</v>
      </c>
      <c r="U675" t="str">
        <f>IF(Ecommerce_Sales[[#This Row],[Delivery_Time_Days]]&gt;7,"Delay",IF(Ecommerce_Sales[[#This Row],[Delivery_Time_Days]] = 0,"No delivery",IF(Ecommerce_Sales[[#This Row],[Delivery_Time_Days]]&lt;=7,"On-time")))</f>
        <v>On-time</v>
      </c>
      <c r="V675" s="7">
        <f>Ecommerce_Sales[[#This Row],[Profit]]/Ecommerce_Sales[[#This Row],[Total_Price]]</f>
        <v>0.34983736899168777</v>
      </c>
      <c r="W675" s="3">
        <v>968</v>
      </c>
      <c r="X675" s="3"/>
    </row>
    <row r="676" spans="1:24" x14ac:dyDescent="0.25">
      <c r="A676" s="1" t="s">
        <v>3795</v>
      </c>
      <c r="B676" s="1" t="s">
        <v>108</v>
      </c>
      <c r="C676" s="1" t="s">
        <v>109</v>
      </c>
      <c r="D676" s="1" t="s">
        <v>2067</v>
      </c>
      <c r="E676" s="1" t="s">
        <v>1996</v>
      </c>
      <c r="F676" s="2">
        <v>45313</v>
      </c>
      <c r="G676" s="2">
        <v>45559</v>
      </c>
      <c r="H676" s="2" t="str">
        <f>TEXT(Ecommerce_Sales[[#This Row],[Order_Date]],"mmmm")</f>
        <v>September</v>
      </c>
      <c r="I676" s="2" t="str">
        <f>TEXT(Ecommerce_Sales[[#This Row],[Order_Date]],"yyyy")</f>
        <v>2024</v>
      </c>
      <c r="J676" s="2" t="str">
        <f>TEXT(Ecommerce_Sales[[#This Row],[Order_Date]],"mmmm")</f>
        <v>September</v>
      </c>
      <c r="K676" s="1" t="s">
        <v>1947</v>
      </c>
      <c r="L676" s="1" t="s">
        <v>3796</v>
      </c>
      <c r="M676" s="1" t="s">
        <v>2247</v>
      </c>
      <c r="N676" s="1" t="s">
        <v>1957</v>
      </c>
      <c r="O676" s="3">
        <v>1037</v>
      </c>
      <c r="P676">
        <v>1</v>
      </c>
      <c r="Q676" s="3">
        <v>1037</v>
      </c>
      <c r="R676" s="1" t="s">
        <v>1958</v>
      </c>
      <c r="S676" s="3">
        <v>121</v>
      </c>
      <c r="T676">
        <v>3</v>
      </c>
      <c r="U676" t="str">
        <f>IF(Ecommerce_Sales[[#This Row],[Delivery_Time_Days]]&gt;7,"Delay",IF(Ecommerce_Sales[[#This Row],[Delivery_Time_Days]] = 0,"No delivery",IF(Ecommerce_Sales[[#This Row],[Delivery_Time_Days]]&lt;=7,"On-time")))</f>
        <v>On-time</v>
      </c>
      <c r="V676" s="7">
        <f>Ecommerce_Sales[[#This Row],[Profit]]/Ecommerce_Sales[[#This Row],[Total_Price]]</f>
        <v>0.15043394406943106</v>
      </c>
      <c r="W676" s="3">
        <v>156</v>
      </c>
      <c r="X676" s="3"/>
    </row>
    <row r="677" spans="1:24" x14ac:dyDescent="0.25">
      <c r="A677" s="1" t="s">
        <v>3797</v>
      </c>
      <c r="B677" s="1" t="s">
        <v>1283</v>
      </c>
      <c r="C677" s="1" t="s">
        <v>1284</v>
      </c>
      <c r="D677" s="1" t="s">
        <v>3798</v>
      </c>
      <c r="E677" s="1" t="s">
        <v>1996</v>
      </c>
      <c r="F677" s="2">
        <v>45295</v>
      </c>
      <c r="G677" s="2">
        <v>45150</v>
      </c>
      <c r="H677" s="2" t="str">
        <f>TEXT(Ecommerce_Sales[[#This Row],[Order_Date]],"mmmm")</f>
        <v>August</v>
      </c>
      <c r="I677" s="2" t="str">
        <f>TEXT(Ecommerce_Sales[[#This Row],[Order_Date]],"yyyy")</f>
        <v>2023</v>
      </c>
      <c r="J677" s="2" t="str">
        <f>TEXT(Ecommerce_Sales[[#This Row],[Order_Date]],"mmmm")</f>
        <v>August</v>
      </c>
      <c r="K677" s="1" t="s">
        <v>1947</v>
      </c>
      <c r="L677" s="1" t="s">
        <v>3799</v>
      </c>
      <c r="M677" s="1" t="s">
        <v>2065</v>
      </c>
      <c r="N677" s="1" t="s">
        <v>1978</v>
      </c>
      <c r="O677" s="3">
        <v>75</v>
      </c>
      <c r="P677">
        <v>3</v>
      </c>
      <c r="Q677" s="3">
        <v>226</v>
      </c>
      <c r="R677" s="1" t="s">
        <v>1951</v>
      </c>
      <c r="S677" s="3">
        <v>22</v>
      </c>
      <c r="T677">
        <v>6</v>
      </c>
      <c r="U677" t="str">
        <f>IF(Ecommerce_Sales[[#This Row],[Delivery_Time_Days]]&gt;7,"Delay",IF(Ecommerce_Sales[[#This Row],[Delivery_Time_Days]] = 0,"No delivery",IF(Ecommerce_Sales[[#This Row],[Delivery_Time_Days]]&lt;=7,"On-time")))</f>
        <v>On-time</v>
      </c>
      <c r="V677" s="7">
        <f>Ecommerce_Sales[[#This Row],[Profit]]/Ecommerce_Sales[[#This Row],[Total_Price]]</f>
        <v>0.34955752212389379</v>
      </c>
      <c r="W677" s="3">
        <v>79</v>
      </c>
      <c r="X677" s="3"/>
    </row>
    <row r="678" spans="1:24" x14ac:dyDescent="0.25">
      <c r="A678" s="1" t="s">
        <v>3800</v>
      </c>
      <c r="B678" s="1" t="s">
        <v>939</v>
      </c>
      <c r="C678" s="1" t="s">
        <v>1310</v>
      </c>
      <c r="D678" s="1" t="s">
        <v>3350</v>
      </c>
      <c r="E678" s="1" t="s">
        <v>1961</v>
      </c>
      <c r="F678" s="2">
        <v>45624</v>
      </c>
      <c r="G678" s="2">
        <v>45428</v>
      </c>
      <c r="H678" s="2" t="str">
        <f>TEXT(Ecommerce_Sales[[#This Row],[Order_Date]],"mmmm")</f>
        <v>May</v>
      </c>
      <c r="I678" s="2" t="str">
        <f>TEXT(Ecommerce_Sales[[#This Row],[Order_Date]],"yyyy")</f>
        <v>2024</v>
      </c>
      <c r="J678" s="2" t="str">
        <f>TEXT(Ecommerce_Sales[[#This Row],[Order_Date]],"mmmm")</f>
        <v>May</v>
      </c>
      <c r="K678" s="1" t="s">
        <v>1992</v>
      </c>
      <c r="L678" s="1" t="s">
        <v>3801</v>
      </c>
      <c r="M678" s="1" t="s">
        <v>2043</v>
      </c>
      <c r="N678" s="1" t="s">
        <v>1989</v>
      </c>
      <c r="O678" s="3">
        <v>461</v>
      </c>
      <c r="P678">
        <v>3</v>
      </c>
      <c r="Q678" s="3">
        <v>1382</v>
      </c>
      <c r="R678" s="1" t="s">
        <v>2008</v>
      </c>
      <c r="S678" s="3">
        <v>78</v>
      </c>
      <c r="U678" t="str">
        <f>IF(Ecommerce_Sales[[#This Row],[Delivery_Time_Days]]&gt;7,"Delay",IF(Ecommerce_Sales[[#This Row],[Delivery_Time_Days]] = 0,"No delivery",IF(Ecommerce_Sales[[#This Row],[Delivery_Time_Days]]&lt;=7,"On-time")))</f>
        <v>No delivery</v>
      </c>
      <c r="V678" s="7">
        <f>Ecommerce_Sales[[#This Row],[Profit]]/Ecommerce_Sales[[#This Row],[Total_Price]]</f>
        <v>0.2503617945007236</v>
      </c>
      <c r="W678" s="3">
        <v>346</v>
      </c>
      <c r="X678" s="3"/>
    </row>
    <row r="679" spans="1:24" x14ac:dyDescent="0.25">
      <c r="A679" s="1" t="s">
        <v>3802</v>
      </c>
      <c r="B679" s="1" t="s">
        <v>413</v>
      </c>
      <c r="C679" s="1" t="s">
        <v>1592</v>
      </c>
      <c r="D679" s="1" t="s">
        <v>3803</v>
      </c>
      <c r="E679" s="1" t="s">
        <v>1961</v>
      </c>
      <c r="F679" s="2">
        <v>45163</v>
      </c>
      <c r="G679" s="2">
        <v>45343</v>
      </c>
      <c r="H679" s="2" t="str">
        <f>TEXT(Ecommerce_Sales[[#This Row],[Order_Date]],"mmmm")</f>
        <v>February</v>
      </c>
      <c r="I679" s="2" t="str">
        <f>TEXT(Ecommerce_Sales[[#This Row],[Order_Date]],"yyyy")</f>
        <v>2024</v>
      </c>
      <c r="J679" s="2" t="str">
        <f>TEXT(Ecommerce_Sales[[#This Row],[Order_Date]],"mmmm")</f>
        <v>February</v>
      </c>
      <c r="K679" s="1" t="s">
        <v>1947</v>
      </c>
      <c r="L679" s="1" t="s">
        <v>3804</v>
      </c>
      <c r="M679" s="1" t="s">
        <v>2007</v>
      </c>
      <c r="N679" s="1" t="s">
        <v>1973</v>
      </c>
      <c r="O679" s="3">
        <v>243</v>
      </c>
      <c r="P679">
        <v>1</v>
      </c>
      <c r="Q679" s="3">
        <v>243</v>
      </c>
      <c r="R679" s="1" t="s">
        <v>1958</v>
      </c>
      <c r="S679" s="3">
        <v>20</v>
      </c>
      <c r="T679">
        <v>5</v>
      </c>
      <c r="U679" t="str">
        <f>IF(Ecommerce_Sales[[#This Row],[Delivery_Time_Days]]&gt;7,"Delay",IF(Ecommerce_Sales[[#This Row],[Delivery_Time_Days]] = 0,"No delivery",IF(Ecommerce_Sales[[#This Row],[Delivery_Time_Days]]&lt;=7,"On-time")))</f>
        <v>On-time</v>
      </c>
      <c r="V679" s="7">
        <f>Ecommerce_Sales[[#This Row],[Profit]]/Ecommerce_Sales[[#This Row],[Total_Price]]</f>
        <v>0.30041152263374488</v>
      </c>
      <c r="W679" s="3">
        <v>73</v>
      </c>
      <c r="X679" s="3"/>
    </row>
    <row r="680" spans="1:24" x14ac:dyDescent="0.25">
      <c r="A680" s="1" t="s">
        <v>3805</v>
      </c>
      <c r="B680" s="1" t="s">
        <v>693</v>
      </c>
      <c r="C680" s="1" t="s">
        <v>694</v>
      </c>
      <c r="D680" s="1" t="s">
        <v>3678</v>
      </c>
      <c r="E680" s="1" t="s">
        <v>1996</v>
      </c>
      <c r="F680" s="2">
        <v>45610</v>
      </c>
      <c r="G680" s="2">
        <v>44931</v>
      </c>
      <c r="H680" s="2" t="str">
        <f>TEXT(Ecommerce_Sales[[#This Row],[Order_Date]],"mmmm")</f>
        <v>January</v>
      </c>
      <c r="I680" s="2" t="str">
        <f>TEXT(Ecommerce_Sales[[#This Row],[Order_Date]],"yyyy")</f>
        <v>2023</v>
      </c>
      <c r="J680" s="2" t="str">
        <f>TEXT(Ecommerce_Sales[[#This Row],[Order_Date]],"mmmm")</f>
        <v>January</v>
      </c>
      <c r="K680" s="1" t="s">
        <v>1947</v>
      </c>
      <c r="L680" s="1" t="s">
        <v>3806</v>
      </c>
      <c r="M680" s="1" t="s">
        <v>2047</v>
      </c>
      <c r="N680" s="1" t="s">
        <v>1989</v>
      </c>
      <c r="O680" s="3">
        <v>350</v>
      </c>
      <c r="P680">
        <v>3</v>
      </c>
      <c r="Q680" s="3">
        <v>1051</v>
      </c>
      <c r="R680" s="1" t="s">
        <v>1958</v>
      </c>
      <c r="S680" s="3">
        <v>102</v>
      </c>
      <c r="T680">
        <v>9</v>
      </c>
      <c r="U680" t="str">
        <f>IF(Ecommerce_Sales[[#This Row],[Delivery_Time_Days]]&gt;7,"Delay",IF(Ecommerce_Sales[[#This Row],[Delivery_Time_Days]] = 0,"No delivery",IF(Ecommerce_Sales[[#This Row],[Delivery_Time_Days]]&lt;=7,"On-time")))</f>
        <v>Delay</v>
      </c>
      <c r="V680" s="7">
        <f>Ecommerce_Sales[[#This Row],[Profit]]/Ecommerce_Sales[[#This Row],[Total_Price]]</f>
        <v>0.25023786869647957</v>
      </c>
      <c r="W680" s="3">
        <v>263</v>
      </c>
      <c r="X680" s="3"/>
    </row>
    <row r="681" spans="1:24" x14ac:dyDescent="0.25">
      <c r="A681" s="1" t="s">
        <v>3807</v>
      </c>
      <c r="B681" s="1" t="s">
        <v>438</v>
      </c>
      <c r="C681" s="1" t="s">
        <v>439</v>
      </c>
      <c r="D681" s="1" t="s">
        <v>2837</v>
      </c>
      <c r="E681" s="1" t="s">
        <v>2005</v>
      </c>
      <c r="F681" s="2">
        <v>45092</v>
      </c>
      <c r="G681" s="2">
        <v>45589</v>
      </c>
      <c r="H681" s="2" t="str">
        <f>TEXT(Ecommerce_Sales[[#This Row],[Order_Date]],"mmmm")</f>
        <v>October</v>
      </c>
      <c r="I681" s="2" t="str">
        <f>TEXT(Ecommerce_Sales[[#This Row],[Order_Date]],"yyyy")</f>
        <v>2024</v>
      </c>
      <c r="J681" s="2" t="str">
        <f>TEXT(Ecommerce_Sales[[#This Row],[Order_Date]],"mmmm")</f>
        <v>October</v>
      </c>
      <c r="K681" s="1" t="s">
        <v>1947</v>
      </c>
      <c r="L681" s="1" t="s">
        <v>3808</v>
      </c>
      <c r="M681" s="1" t="s">
        <v>2047</v>
      </c>
      <c r="N681" s="1" t="s">
        <v>1989</v>
      </c>
      <c r="O681" s="3">
        <v>959</v>
      </c>
      <c r="P681">
        <v>1</v>
      </c>
      <c r="Q681" s="3">
        <v>959</v>
      </c>
      <c r="R681" s="1" t="s">
        <v>1951</v>
      </c>
      <c r="S681" s="3">
        <v>97</v>
      </c>
      <c r="T681">
        <v>10</v>
      </c>
      <c r="U681" t="str">
        <f>IF(Ecommerce_Sales[[#This Row],[Delivery_Time_Days]]&gt;7,"Delay",IF(Ecommerce_Sales[[#This Row],[Delivery_Time_Days]] = 0,"No delivery",IF(Ecommerce_Sales[[#This Row],[Delivery_Time_Days]]&lt;=7,"On-time")))</f>
        <v>Delay</v>
      </c>
      <c r="V681" s="7">
        <f>Ecommerce_Sales[[#This Row],[Profit]]/Ecommerce_Sales[[#This Row],[Total_Price]]</f>
        <v>0.25026068821689262</v>
      </c>
      <c r="W681" s="3">
        <v>240</v>
      </c>
      <c r="X681" s="3"/>
    </row>
    <row r="682" spans="1:24" x14ac:dyDescent="0.25">
      <c r="A682" s="1" t="s">
        <v>3809</v>
      </c>
      <c r="B682" s="1" t="s">
        <v>986</v>
      </c>
      <c r="C682" s="1" t="s">
        <v>987</v>
      </c>
      <c r="D682" s="1" t="s">
        <v>3704</v>
      </c>
      <c r="E682" s="1" t="s">
        <v>1966</v>
      </c>
      <c r="F682" s="2">
        <v>45156</v>
      </c>
      <c r="G682" s="2">
        <v>45226</v>
      </c>
      <c r="H682" s="2" t="str">
        <f>TEXT(Ecommerce_Sales[[#This Row],[Order_Date]],"mmmm")</f>
        <v>October</v>
      </c>
      <c r="I682" s="2" t="str">
        <f>TEXT(Ecommerce_Sales[[#This Row],[Order_Date]],"yyyy")</f>
        <v>2023</v>
      </c>
      <c r="J682" s="2" t="str">
        <f>TEXT(Ecommerce_Sales[[#This Row],[Order_Date]],"mmmm")</f>
        <v>October</v>
      </c>
      <c r="K682" s="1" t="s">
        <v>1947</v>
      </c>
      <c r="L682" s="1" t="s">
        <v>3810</v>
      </c>
      <c r="M682" s="1" t="s">
        <v>2002</v>
      </c>
      <c r="N682" s="1" t="s">
        <v>1989</v>
      </c>
      <c r="O682" s="3">
        <v>22</v>
      </c>
      <c r="P682">
        <v>4</v>
      </c>
      <c r="Q682" s="3">
        <v>89</v>
      </c>
      <c r="R682" s="1" t="s">
        <v>1958</v>
      </c>
      <c r="S682" s="3">
        <v>8</v>
      </c>
      <c r="T682">
        <v>9</v>
      </c>
      <c r="U682" t="str">
        <f>IF(Ecommerce_Sales[[#This Row],[Delivery_Time_Days]]&gt;7,"Delay",IF(Ecommerce_Sales[[#This Row],[Delivery_Time_Days]] = 0,"No delivery",IF(Ecommerce_Sales[[#This Row],[Delivery_Time_Days]]&lt;=7,"On-time")))</f>
        <v>Delay</v>
      </c>
      <c r="V682" s="7">
        <f>Ecommerce_Sales[[#This Row],[Profit]]/Ecommerce_Sales[[#This Row],[Total_Price]]</f>
        <v>0.24719101123595505</v>
      </c>
      <c r="W682" s="3">
        <v>22</v>
      </c>
      <c r="X682" s="3"/>
    </row>
    <row r="683" spans="1:24" x14ac:dyDescent="0.25">
      <c r="A683" s="1" t="s">
        <v>3811</v>
      </c>
      <c r="B683" s="1" t="s">
        <v>900</v>
      </c>
      <c r="C683" s="1" t="s">
        <v>901</v>
      </c>
      <c r="D683" s="1" t="s">
        <v>3620</v>
      </c>
      <c r="E683" s="1" t="s">
        <v>1946</v>
      </c>
      <c r="F683" s="2">
        <v>45347</v>
      </c>
      <c r="G683" s="2">
        <v>45021</v>
      </c>
      <c r="H683" s="2" t="str">
        <f>TEXT(Ecommerce_Sales[[#This Row],[Order_Date]],"mmmm")</f>
        <v>April</v>
      </c>
      <c r="I683" s="2" t="str">
        <f>TEXT(Ecommerce_Sales[[#This Row],[Order_Date]],"yyyy")</f>
        <v>2023</v>
      </c>
      <c r="J683" s="2" t="str">
        <f>TEXT(Ecommerce_Sales[[#This Row],[Order_Date]],"mmmm")</f>
        <v>April</v>
      </c>
      <c r="K683" s="1" t="s">
        <v>1947</v>
      </c>
      <c r="L683" s="1" t="s">
        <v>3812</v>
      </c>
      <c r="M683" s="1" t="s">
        <v>1977</v>
      </c>
      <c r="N683" s="1" t="s">
        <v>1978</v>
      </c>
      <c r="O683" s="3">
        <v>904</v>
      </c>
      <c r="P683">
        <v>5</v>
      </c>
      <c r="Q683" s="3">
        <v>4520</v>
      </c>
      <c r="R683" s="1" t="s">
        <v>1951</v>
      </c>
      <c r="S683" s="3">
        <v>413</v>
      </c>
      <c r="T683">
        <v>4</v>
      </c>
      <c r="U683" t="str">
        <f>IF(Ecommerce_Sales[[#This Row],[Delivery_Time_Days]]&gt;7,"Delay",IF(Ecommerce_Sales[[#This Row],[Delivery_Time_Days]] = 0,"No delivery",IF(Ecommerce_Sales[[#This Row],[Delivery_Time_Days]]&lt;=7,"On-time")))</f>
        <v>On-time</v>
      </c>
      <c r="V683" s="7">
        <f>Ecommerce_Sales[[#This Row],[Profit]]/Ecommerce_Sales[[#This Row],[Total_Price]]</f>
        <v>0.35</v>
      </c>
      <c r="W683" s="3">
        <v>1582</v>
      </c>
      <c r="X683" s="3"/>
    </row>
    <row r="684" spans="1:24" x14ac:dyDescent="0.25">
      <c r="A684" s="1" t="s">
        <v>3813</v>
      </c>
      <c r="B684" s="1" t="s">
        <v>1588</v>
      </c>
      <c r="C684" s="1" t="s">
        <v>1589</v>
      </c>
      <c r="D684" s="1" t="s">
        <v>3748</v>
      </c>
      <c r="E684" s="1" t="s">
        <v>2005</v>
      </c>
      <c r="F684" s="2">
        <v>45257</v>
      </c>
      <c r="G684" s="2">
        <v>45405</v>
      </c>
      <c r="H684" s="2" t="str">
        <f>TEXT(Ecommerce_Sales[[#This Row],[Order_Date]],"mmmm")</f>
        <v>April</v>
      </c>
      <c r="I684" s="2" t="str">
        <f>TEXT(Ecommerce_Sales[[#This Row],[Order_Date]],"yyyy")</f>
        <v>2024</v>
      </c>
      <c r="J684" s="2" t="str">
        <f>TEXT(Ecommerce_Sales[[#This Row],[Order_Date]],"mmmm")</f>
        <v>April</v>
      </c>
      <c r="K684" s="1" t="s">
        <v>1992</v>
      </c>
      <c r="L684" s="1" t="s">
        <v>3814</v>
      </c>
      <c r="M684" s="1" t="s">
        <v>2072</v>
      </c>
      <c r="N684" s="1" t="s">
        <v>1950</v>
      </c>
      <c r="O684" s="3">
        <v>856</v>
      </c>
      <c r="P684">
        <v>1</v>
      </c>
      <c r="Q684" s="3">
        <v>856</v>
      </c>
      <c r="R684" s="1" t="s">
        <v>1958</v>
      </c>
      <c r="S684" s="3">
        <v>127</v>
      </c>
      <c r="U684" t="str">
        <f>IF(Ecommerce_Sales[[#This Row],[Delivery_Time_Days]]&gt;7,"Delay",IF(Ecommerce_Sales[[#This Row],[Delivery_Time_Days]] = 0,"No delivery",IF(Ecommerce_Sales[[#This Row],[Delivery_Time_Days]]&lt;=7,"On-time")))</f>
        <v>No delivery</v>
      </c>
      <c r="V684" s="7">
        <f>Ecommerce_Sales[[#This Row],[Profit]]/Ecommerce_Sales[[#This Row],[Total_Price]]</f>
        <v>0.39953271028037385</v>
      </c>
      <c r="W684" s="3">
        <v>342</v>
      </c>
      <c r="X684" s="3"/>
    </row>
    <row r="685" spans="1:24" x14ac:dyDescent="0.25">
      <c r="A685" s="1" t="s">
        <v>3815</v>
      </c>
      <c r="B685" s="1" t="s">
        <v>821</v>
      </c>
      <c r="C685" s="1" t="s">
        <v>822</v>
      </c>
      <c r="D685" s="1" t="s">
        <v>3816</v>
      </c>
      <c r="E685" s="1" t="s">
        <v>2005</v>
      </c>
      <c r="F685" s="2">
        <v>45031</v>
      </c>
      <c r="G685" s="2">
        <v>45084</v>
      </c>
      <c r="H685" s="2" t="str">
        <f>TEXT(Ecommerce_Sales[[#This Row],[Order_Date]],"mmmm")</f>
        <v>June</v>
      </c>
      <c r="I685" s="2" t="str">
        <f>TEXT(Ecommerce_Sales[[#This Row],[Order_Date]],"yyyy")</f>
        <v>2023</v>
      </c>
      <c r="J685" s="2" t="str">
        <f>TEXT(Ecommerce_Sales[[#This Row],[Order_Date]],"mmmm")</f>
        <v>June</v>
      </c>
      <c r="K685" s="1" t="s">
        <v>1947</v>
      </c>
      <c r="L685" s="1" t="s">
        <v>3817</v>
      </c>
      <c r="M685" s="1" t="s">
        <v>2079</v>
      </c>
      <c r="N685" s="1" t="s">
        <v>1973</v>
      </c>
      <c r="O685" s="3">
        <v>854</v>
      </c>
      <c r="P685">
        <v>2</v>
      </c>
      <c r="Q685" s="3">
        <v>1709</v>
      </c>
      <c r="R685" s="1" t="s">
        <v>1958</v>
      </c>
      <c r="S685" s="3">
        <v>219</v>
      </c>
      <c r="T685">
        <v>5</v>
      </c>
      <c r="U685" t="str">
        <f>IF(Ecommerce_Sales[[#This Row],[Delivery_Time_Days]]&gt;7,"Delay",IF(Ecommerce_Sales[[#This Row],[Delivery_Time_Days]] = 0,"No delivery",IF(Ecommerce_Sales[[#This Row],[Delivery_Time_Days]]&lt;=7,"On-time")))</f>
        <v>On-time</v>
      </c>
      <c r="V685" s="7">
        <f>Ecommerce_Sales[[#This Row],[Profit]]/Ecommerce_Sales[[#This Row],[Total_Price]]</f>
        <v>0.30017554125219426</v>
      </c>
      <c r="W685" s="3">
        <v>513</v>
      </c>
      <c r="X685" s="3"/>
    </row>
    <row r="686" spans="1:24" x14ac:dyDescent="0.25">
      <c r="A686" s="1" t="s">
        <v>3818</v>
      </c>
      <c r="B686" s="1" t="s">
        <v>900</v>
      </c>
      <c r="C686" s="1" t="s">
        <v>901</v>
      </c>
      <c r="D686" s="1" t="s">
        <v>3620</v>
      </c>
      <c r="E686" s="1" t="s">
        <v>1946</v>
      </c>
      <c r="F686" s="2">
        <v>45347</v>
      </c>
      <c r="G686" s="2">
        <v>45357</v>
      </c>
      <c r="H686" s="2" t="str">
        <f>TEXT(Ecommerce_Sales[[#This Row],[Order_Date]],"mmmm")</f>
        <v>March</v>
      </c>
      <c r="I686" s="2" t="str">
        <f>TEXT(Ecommerce_Sales[[#This Row],[Order_Date]],"yyyy")</f>
        <v>2024</v>
      </c>
      <c r="J686" s="2" t="str">
        <f>TEXT(Ecommerce_Sales[[#This Row],[Order_Date]],"mmmm")</f>
        <v>March</v>
      </c>
      <c r="K686" s="1" t="s">
        <v>1947</v>
      </c>
      <c r="L686" s="1" t="s">
        <v>3819</v>
      </c>
      <c r="M686" s="1" t="s">
        <v>2072</v>
      </c>
      <c r="N686" s="1" t="s">
        <v>1950</v>
      </c>
      <c r="O686" s="3">
        <v>266</v>
      </c>
      <c r="P686">
        <v>2</v>
      </c>
      <c r="Q686" s="3">
        <v>531</v>
      </c>
      <c r="R686" s="1" t="s">
        <v>1958</v>
      </c>
      <c r="S686" s="3">
        <v>32</v>
      </c>
      <c r="T686">
        <v>9</v>
      </c>
      <c r="U686" t="str">
        <f>IF(Ecommerce_Sales[[#This Row],[Delivery_Time_Days]]&gt;7,"Delay",IF(Ecommerce_Sales[[#This Row],[Delivery_Time_Days]] = 0,"No delivery",IF(Ecommerce_Sales[[#This Row],[Delivery_Time_Days]]&lt;=7,"On-time")))</f>
        <v>Delay</v>
      </c>
      <c r="V686" s="7">
        <f>Ecommerce_Sales[[#This Row],[Profit]]/Ecommerce_Sales[[#This Row],[Total_Price]]</f>
        <v>0.40112994350282488</v>
      </c>
      <c r="W686" s="3">
        <v>213</v>
      </c>
      <c r="X686" s="3"/>
    </row>
    <row r="687" spans="1:24" x14ac:dyDescent="0.25">
      <c r="A687" s="1" t="s">
        <v>3820</v>
      </c>
      <c r="B687" s="1" t="s">
        <v>825</v>
      </c>
      <c r="C687" s="1" t="s">
        <v>826</v>
      </c>
      <c r="D687" s="1" t="s">
        <v>3821</v>
      </c>
      <c r="E687" s="1" t="s">
        <v>1961</v>
      </c>
      <c r="F687" s="2">
        <v>45378</v>
      </c>
      <c r="G687" s="2">
        <v>45576</v>
      </c>
      <c r="H687" s="2" t="str">
        <f>TEXT(Ecommerce_Sales[[#This Row],[Order_Date]],"mmmm")</f>
        <v>October</v>
      </c>
      <c r="I687" s="2" t="str">
        <f>TEXT(Ecommerce_Sales[[#This Row],[Order_Date]],"yyyy")</f>
        <v>2024</v>
      </c>
      <c r="J687" s="2" t="str">
        <f>TEXT(Ecommerce_Sales[[#This Row],[Order_Date]],"mmmm")</f>
        <v>October</v>
      </c>
      <c r="K687" s="1" t="s">
        <v>1947</v>
      </c>
      <c r="L687" s="1" t="s">
        <v>3822</v>
      </c>
      <c r="M687" s="1" t="s">
        <v>2054</v>
      </c>
      <c r="N687" s="1" t="s">
        <v>1957</v>
      </c>
      <c r="O687" s="3">
        <v>686</v>
      </c>
      <c r="P687">
        <v>2</v>
      </c>
      <c r="Q687" s="3">
        <v>1373</v>
      </c>
      <c r="R687" s="1" t="s">
        <v>1958</v>
      </c>
      <c r="S687" s="3">
        <v>161</v>
      </c>
      <c r="T687">
        <v>7</v>
      </c>
      <c r="U687" t="str">
        <f>IF(Ecommerce_Sales[[#This Row],[Delivery_Time_Days]]&gt;7,"Delay",IF(Ecommerce_Sales[[#This Row],[Delivery_Time_Days]] = 0,"No delivery",IF(Ecommerce_Sales[[#This Row],[Delivery_Time_Days]]&lt;=7,"On-time")))</f>
        <v>On-time</v>
      </c>
      <c r="V687" s="7">
        <f>Ecommerce_Sales[[#This Row],[Profit]]/Ecommerce_Sales[[#This Row],[Total_Price]]</f>
        <v>0.15003641660597233</v>
      </c>
      <c r="W687" s="3">
        <v>206</v>
      </c>
      <c r="X687" s="3"/>
    </row>
    <row r="688" spans="1:24" x14ac:dyDescent="0.25">
      <c r="A688" s="1" t="s">
        <v>3823</v>
      </c>
      <c r="B688" s="1" t="s">
        <v>585</v>
      </c>
      <c r="C688" s="1" t="s">
        <v>586</v>
      </c>
      <c r="D688" s="1" t="s">
        <v>3824</v>
      </c>
      <c r="E688" s="1" t="s">
        <v>1966</v>
      </c>
      <c r="F688" s="2">
        <v>45193</v>
      </c>
      <c r="G688" s="2">
        <v>45221</v>
      </c>
      <c r="H688" s="2" t="str">
        <f>TEXT(Ecommerce_Sales[[#This Row],[Order_Date]],"mmmm")</f>
        <v>October</v>
      </c>
      <c r="I688" s="2" t="str">
        <f>TEXT(Ecommerce_Sales[[#This Row],[Order_Date]],"yyyy")</f>
        <v>2023</v>
      </c>
      <c r="J688" s="2" t="str">
        <f>TEXT(Ecommerce_Sales[[#This Row],[Order_Date]],"mmmm")</f>
        <v>October</v>
      </c>
      <c r="K688" s="1" t="s">
        <v>1947</v>
      </c>
      <c r="L688" s="1" t="s">
        <v>3825</v>
      </c>
      <c r="M688" s="1" t="s">
        <v>2026</v>
      </c>
      <c r="N688" s="1" t="s">
        <v>1978</v>
      </c>
      <c r="O688" s="3">
        <v>793</v>
      </c>
      <c r="P688">
        <v>1</v>
      </c>
      <c r="Q688" s="3">
        <v>793</v>
      </c>
      <c r="R688" s="1" t="s">
        <v>1958</v>
      </c>
      <c r="S688" s="3">
        <v>101</v>
      </c>
      <c r="T688">
        <v>2</v>
      </c>
      <c r="U688" t="str">
        <f>IF(Ecommerce_Sales[[#This Row],[Delivery_Time_Days]]&gt;7,"Delay",IF(Ecommerce_Sales[[#This Row],[Delivery_Time_Days]] = 0,"No delivery",IF(Ecommerce_Sales[[#This Row],[Delivery_Time_Days]]&lt;=7,"On-time")))</f>
        <v>On-time</v>
      </c>
      <c r="V688" s="7">
        <f>Ecommerce_Sales[[#This Row],[Profit]]/Ecommerce_Sales[[#This Row],[Total_Price]]</f>
        <v>0.35056746532156369</v>
      </c>
      <c r="W688" s="3">
        <v>278</v>
      </c>
      <c r="X688" s="3"/>
    </row>
    <row r="689" spans="1:24" x14ac:dyDescent="0.25">
      <c r="A689" s="1" t="s">
        <v>3826</v>
      </c>
      <c r="B689" s="1" t="s">
        <v>531</v>
      </c>
      <c r="C689" s="1" t="s">
        <v>532</v>
      </c>
      <c r="D689" s="1" t="s">
        <v>2074</v>
      </c>
      <c r="E689" s="1" t="s">
        <v>1954</v>
      </c>
      <c r="F689" s="2">
        <v>45530</v>
      </c>
      <c r="G689" s="2">
        <v>45117</v>
      </c>
      <c r="H689" s="2" t="str">
        <f>TEXT(Ecommerce_Sales[[#This Row],[Order_Date]],"mmmm")</f>
        <v>July</v>
      </c>
      <c r="I689" s="2" t="str">
        <f>TEXT(Ecommerce_Sales[[#This Row],[Order_Date]],"yyyy")</f>
        <v>2023</v>
      </c>
      <c r="J689" s="2" t="str">
        <f>TEXT(Ecommerce_Sales[[#This Row],[Order_Date]],"mmmm")</f>
        <v>July</v>
      </c>
      <c r="K689" s="1" t="s">
        <v>1947</v>
      </c>
      <c r="L689" s="1" t="s">
        <v>3827</v>
      </c>
      <c r="M689" s="1" t="s">
        <v>1956</v>
      </c>
      <c r="N689" s="1" t="s">
        <v>1957</v>
      </c>
      <c r="O689" s="3">
        <v>1046</v>
      </c>
      <c r="P689">
        <v>1</v>
      </c>
      <c r="Q689" s="3">
        <v>1046</v>
      </c>
      <c r="R689" s="1" t="s">
        <v>2016</v>
      </c>
      <c r="S689" s="3">
        <v>145</v>
      </c>
      <c r="T689">
        <v>3</v>
      </c>
      <c r="U689" t="str">
        <f>IF(Ecommerce_Sales[[#This Row],[Delivery_Time_Days]]&gt;7,"Delay",IF(Ecommerce_Sales[[#This Row],[Delivery_Time_Days]] = 0,"No delivery",IF(Ecommerce_Sales[[#This Row],[Delivery_Time_Days]]&lt;=7,"On-time")))</f>
        <v>On-time</v>
      </c>
      <c r="V689" s="7">
        <f>Ecommerce_Sales[[#This Row],[Profit]]/Ecommerce_Sales[[#This Row],[Total_Price]]</f>
        <v>0.15009560229445507</v>
      </c>
      <c r="W689" s="3">
        <v>157</v>
      </c>
      <c r="X689" s="3"/>
    </row>
    <row r="690" spans="1:24" x14ac:dyDescent="0.25">
      <c r="A690" s="1" t="s">
        <v>3828</v>
      </c>
      <c r="B690" s="1" t="s">
        <v>450</v>
      </c>
      <c r="C690" s="1" t="s">
        <v>451</v>
      </c>
      <c r="D690" s="1" t="s">
        <v>3829</v>
      </c>
      <c r="E690" s="1" t="s">
        <v>1966</v>
      </c>
      <c r="F690" s="2">
        <v>45426</v>
      </c>
      <c r="G690" s="2">
        <v>45596</v>
      </c>
      <c r="H690" s="2" t="str">
        <f>TEXT(Ecommerce_Sales[[#This Row],[Order_Date]],"mmmm")</f>
        <v>October</v>
      </c>
      <c r="I690" s="2" t="str">
        <f>TEXT(Ecommerce_Sales[[#This Row],[Order_Date]],"yyyy")</f>
        <v>2024</v>
      </c>
      <c r="J690" s="2" t="str">
        <f>TEXT(Ecommerce_Sales[[#This Row],[Order_Date]],"mmmm")</f>
        <v>October</v>
      </c>
      <c r="K690" s="1" t="s">
        <v>1947</v>
      </c>
      <c r="L690" s="1" t="s">
        <v>3830</v>
      </c>
      <c r="M690" s="1" t="s">
        <v>2072</v>
      </c>
      <c r="N690" s="1" t="s">
        <v>1950</v>
      </c>
      <c r="O690" s="3">
        <v>1041</v>
      </c>
      <c r="P690">
        <v>6</v>
      </c>
      <c r="Q690" s="3">
        <v>6247</v>
      </c>
      <c r="R690" s="1" t="s">
        <v>1958</v>
      </c>
      <c r="S690" s="3">
        <v>778</v>
      </c>
      <c r="T690">
        <v>3</v>
      </c>
      <c r="U690" t="str">
        <f>IF(Ecommerce_Sales[[#This Row],[Delivery_Time_Days]]&gt;7,"Delay",IF(Ecommerce_Sales[[#This Row],[Delivery_Time_Days]] = 0,"No delivery",IF(Ecommerce_Sales[[#This Row],[Delivery_Time_Days]]&lt;=7,"On-time")))</f>
        <v>On-time</v>
      </c>
      <c r="V690" s="7">
        <f>Ecommerce_Sales[[#This Row],[Profit]]/Ecommerce_Sales[[#This Row],[Total_Price]]</f>
        <v>0.40003201536737631</v>
      </c>
      <c r="W690" s="3">
        <v>2499</v>
      </c>
      <c r="X690" s="3"/>
    </row>
    <row r="691" spans="1:24" x14ac:dyDescent="0.25">
      <c r="A691" s="1" t="s">
        <v>3831</v>
      </c>
      <c r="B691" s="1" t="s">
        <v>1786</v>
      </c>
      <c r="C691" s="1" t="s">
        <v>1787</v>
      </c>
      <c r="D691" s="1" t="s">
        <v>3832</v>
      </c>
      <c r="E691" s="1" t="s">
        <v>1954</v>
      </c>
      <c r="F691" s="2">
        <v>45447</v>
      </c>
      <c r="G691" s="2">
        <v>45295</v>
      </c>
      <c r="H691" s="2" t="str">
        <f>TEXT(Ecommerce_Sales[[#This Row],[Order_Date]],"mmmm")</f>
        <v>January</v>
      </c>
      <c r="I691" s="2" t="str">
        <f>TEXT(Ecommerce_Sales[[#This Row],[Order_Date]],"yyyy")</f>
        <v>2024</v>
      </c>
      <c r="J691" s="2" t="str">
        <f>TEXT(Ecommerce_Sales[[#This Row],[Order_Date]],"mmmm")</f>
        <v>January</v>
      </c>
      <c r="K691" s="1" t="s">
        <v>1947</v>
      </c>
      <c r="L691" s="1" t="s">
        <v>3833</v>
      </c>
      <c r="M691" s="1" t="s">
        <v>2002</v>
      </c>
      <c r="N691" s="1" t="s">
        <v>1989</v>
      </c>
      <c r="O691" s="3">
        <v>164</v>
      </c>
      <c r="P691">
        <v>4</v>
      </c>
      <c r="Q691" s="3">
        <v>657</v>
      </c>
      <c r="R691" s="1" t="s">
        <v>1951</v>
      </c>
      <c r="S691" s="3">
        <v>78</v>
      </c>
      <c r="T691">
        <v>5</v>
      </c>
      <c r="U691" t="str">
        <f>IF(Ecommerce_Sales[[#This Row],[Delivery_Time_Days]]&gt;7,"Delay",IF(Ecommerce_Sales[[#This Row],[Delivery_Time_Days]] = 0,"No delivery",IF(Ecommerce_Sales[[#This Row],[Delivery_Time_Days]]&lt;=7,"On-time")))</f>
        <v>On-time</v>
      </c>
      <c r="V691" s="7">
        <f>Ecommerce_Sales[[#This Row],[Profit]]/Ecommerce_Sales[[#This Row],[Total_Price]]</f>
        <v>0.24961948249619481</v>
      </c>
      <c r="W691" s="3">
        <v>164</v>
      </c>
      <c r="X691" s="3"/>
    </row>
    <row r="692" spans="1:24" x14ac:dyDescent="0.25">
      <c r="A692" s="1" t="s">
        <v>3834</v>
      </c>
      <c r="B692" s="1" t="s">
        <v>58</v>
      </c>
      <c r="C692" s="1" t="s">
        <v>59</v>
      </c>
      <c r="D692" s="1" t="s">
        <v>3835</v>
      </c>
      <c r="E692" s="1" t="s">
        <v>1954</v>
      </c>
      <c r="F692" s="2">
        <v>45478</v>
      </c>
      <c r="G692" s="2">
        <v>45193</v>
      </c>
      <c r="H692" s="2" t="str">
        <f>TEXT(Ecommerce_Sales[[#This Row],[Order_Date]],"mmmm")</f>
        <v>September</v>
      </c>
      <c r="I692" s="2" t="str">
        <f>TEXT(Ecommerce_Sales[[#This Row],[Order_Date]],"yyyy")</f>
        <v>2023</v>
      </c>
      <c r="J692" s="2" t="str">
        <f>TEXT(Ecommerce_Sales[[#This Row],[Order_Date]],"mmmm")</f>
        <v>September</v>
      </c>
      <c r="K692" s="1" t="s">
        <v>1947</v>
      </c>
      <c r="L692" s="1" t="s">
        <v>3836</v>
      </c>
      <c r="M692" s="1" t="s">
        <v>2058</v>
      </c>
      <c r="N692" s="1" t="s">
        <v>1950</v>
      </c>
      <c r="O692" s="3">
        <v>16</v>
      </c>
      <c r="P692">
        <v>1</v>
      </c>
      <c r="Q692" s="3">
        <v>16</v>
      </c>
      <c r="R692" s="1" t="s">
        <v>1958</v>
      </c>
      <c r="S692" s="3">
        <v>2</v>
      </c>
      <c r="T692">
        <v>6</v>
      </c>
      <c r="U692" t="str">
        <f>IF(Ecommerce_Sales[[#This Row],[Delivery_Time_Days]]&gt;7,"Delay",IF(Ecommerce_Sales[[#This Row],[Delivery_Time_Days]] = 0,"No delivery",IF(Ecommerce_Sales[[#This Row],[Delivery_Time_Days]]&lt;=7,"On-time")))</f>
        <v>On-time</v>
      </c>
      <c r="V692" s="7">
        <f>Ecommerce_Sales[[#This Row],[Profit]]/Ecommerce_Sales[[#This Row],[Total_Price]]</f>
        <v>0.4375</v>
      </c>
      <c r="W692" s="3">
        <v>7</v>
      </c>
      <c r="X692" s="3"/>
    </row>
    <row r="693" spans="1:24" x14ac:dyDescent="0.25">
      <c r="A693" s="1" t="s">
        <v>3837</v>
      </c>
      <c r="B693" s="1" t="s">
        <v>1283</v>
      </c>
      <c r="C693" s="1" t="s">
        <v>1284</v>
      </c>
      <c r="D693" s="1" t="s">
        <v>3798</v>
      </c>
      <c r="E693" s="1" t="s">
        <v>1996</v>
      </c>
      <c r="F693" s="2">
        <v>45295</v>
      </c>
      <c r="G693" s="2">
        <v>45187</v>
      </c>
      <c r="H693" s="2" t="str">
        <f>TEXT(Ecommerce_Sales[[#This Row],[Order_Date]],"mmmm")</f>
        <v>September</v>
      </c>
      <c r="I693" s="2" t="str">
        <f>TEXT(Ecommerce_Sales[[#This Row],[Order_Date]],"yyyy")</f>
        <v>2023</v>
      </c>
      <c r="J693" s="2" t="str">
        <f>TEXT(Ecommerce_Sales[[#This Row],[Order_Date]],"mmmm")</f>
        <v>September</v>
      </c>
      <c r="K693" s="1" t="s">
        <v>1986</v>
      </c>
      <c r="L693" s="1" t="s">
        <v>3838</v>
      </c>
      <c r="M693" s="1" t="s">
        <v>2104</v>
      </c>
      <c r="N693" s="1" t="s">
        <v>1978</v>
      </c>
      <c r="O693" s="3">
        <v>775</v>
      </c>
      <c r="P693">
        <v>5</v>
      </c>
      <c r="Q693" s="3">
        <v>3874</v>
      </c>
      <c r="R693" s="1" t="s">
        <v>1958</v>
      </c>
      <c r="S693" s="3">
        <v>457</v>
      </c>
      <c r="U693" t="str">
        <f>IF(Ecommerce_Sales[[#This Row],[Delivery_Time_Days]]&gt;7,"Delay",IF(Ecommerce_Sales[[#This Row],[Delivery_Time_Days]] = 0,"No delivery",IF(Ecommerce_Sales[[#This Row],[Delivery_Time_Days]]&lt;=7,"On-time")))</f>
        <v>No delivery</v>
      </c>
      <c r="V693" s="7">
        <f>Ecommerce_Sales[[#This Row],[Profit]]/Ecommerce_Sales[[#This Row],[Total_Price]]</f>
        <v>0.35002581311306141</v>
      </c>
      <c r="W693" s="3">
        <v>1356</v>
      </c>
      <c r="X693" s="3"/>
    </row>
    <row r="694" spans="1:24" x14ac:dyDescent="0.25">
      <c r="A694" s="1" t="s">
        <v>3839</v>
      </c>
      <c r="B694" s="1" t="s">
        <v>600</v>
      </c>
      <c r="C694" s="1" t="s">
        <v>601</v>
      </c>
      <c r="D694" s="1" t="s">
        <v>2756</v>
      </c>
      <c r="E694" s="1" t="s">
        <v>1954</v>
      </c>
      <c r="F694" s="2">
        <v>45218</v>
      </c>
      <c r="G694" s="2">
        <v>45469</v>
      </c>
      <c r="H694" s="2" t="str">
        <f>TEXT(Ecommerce_Sales[[#This Row],[Order_Date]],"mmmm")</f>
        <v>June</v>
      </c>
      <c r="I694" s="2" t="str">
        <f>TEXT(Ecommerce_Sales[[#This Row],[Order_Date]],"yyyy")</f>
        <v>2024</v>
      </c>
      <c r="J694" s="2" t="str">
        <f>TEXT(Ecommerce_Sales[[#This Row],[Order_Date]],"mmmm")</f>
        <v>June</v>
      </c>
      <c r="K694" s="1" t="s">
        <v>1947</v>
      </c>
      <c r="L694" s="1" t="s">
        <v>3840</v>
      </c>
      <c r="M694" s="1" t="s">
        <v>1963</v>
      </c>
      <c r="N694" s="1" t="s">
        <v>1957</v>
      </c>
      <c r="O694" s="3">
        <v>264</v>
      </c>
      <c r="P694">
        <v>2</v>
      </c>
      <c r="Q694" s="3">
        <v>528</v>
      </c>
      <c r="R694" s="1" t="s">
        <v>1958</v>
      </c>
      <c r="S694" s="3">
        <v>78</v>
      </c>
      <c r="T694">
        <v>3</v>
      </c>
      <c r="U694" t="str">
        <f>IF(Ecommerce_Sales[[#This Row],[Delivery_Time_Days]]&gt;7,"Delay",IF(Ecommerce_Sales[[#This Row],[Delivery_Time_Days]] = 0,"No delivery",IF(Ecommerce_Sales[[#This Row],[Delivery_Time_Days]]&lt;=7,"On-time")))</f>
        <v>On-time</v>
      </c>
      <c r="V694" s="7">
        <f>Ecommerce_Sales[[#This Row],[Profit]]/Ecommerce_Sales[[#This Row],[Total_Price]]</f>
        <v>0.14962121212121213</v>
      </c>
      <c r="W694" s="3">
        <v>79</v>
      </c>
      <c r="X694" s="3"/>
    </row>
    <row r="695" spans="1:24" x14ac:dyDescent="0.25">
      <c r="A695" s="1" t="s">
        <v>3841</v>
      </c>
      <c r="B695" s="1" t="s">
        <v>545</v>
      </c>
      <c r="C695" s="1" t="s">
        <v>799</v>
      </c>
      <c r="D695" s="1" t="s">
        <v>2175</v>
      </c>
      <c r="E695" s="1" t="s">
        <v>1981</v>
      </c>
      <c r="F695" s="2">
        <v>45643</v>
      </c>
      <c r="G695" s="2">
        <v>45545</v>
      </c>
      <c r="H695" s="2" t="str">
        <f>TEXT(Ecommerce_Sales[[#This Row],[Order_Date]],"mmmm")</f>
        <v>September</v>
      </c>
      <c r="I695" s="2" t="str">
        <f>TEXT(Ecommerce_Sales[[#This Row],[Order_Date]],"yyyy")</f>
        <v>2024</v>
      </c>
      <c r="J695" s="2" t="str">
        <f>TEXT(Ecommerce_Sales[[#This Row],[Order_Date]],"mmmm")</f>
        <v>September</v>
      </c>
      <c r="K695" s="1" t="s">
        <v>1986</v>
      </c>
      <c r="L695" s="1" t="s">
        <v>3842</v>
      </c>
      <c r="M695" s="1" t="s">
        <v>2247</v>
      </c>
      <c r="N695" s="1" t="s">
        <v>1957</v>
      </c>
      <c r="O695" s="3">
        <v>1017</v>
      </c>
      <c r="P695">
        <v>3</v>
      </c>
      <c r="Q695" s="3">
        <v>3050</v>
      </c>
      <c r="R695" s="1" t="s">
        <v>1958</v>
      </c>
      <c r="S695" s="3">
        <v>333</v>
      </c>
      <c r="U695" t="str">
        <f>IF(Ecommerce_Sales[[#This Row],[Delivery_Time_Days]]&gt;7,"Delay",IF(Ecommerce_Sales[[#This Row],[Delivery_Time_Days]] = 0,"No delivery",IF(Ecommerce_Sales[[#This Row],[Delivery_Time_Days]]&lt;=7,"On-time")))</f>
        <v>No delivery</v>
      </c>
      <c r="V695" s="7">
        <f>Ecommerce_Sales[[#This Row],[Profit]]/Ecommerce_Sales[[#This Row],[Total_Price]]</f>
        <v>0.1501639344262295</v>
      </c>
      <c r="W695" s="3">
        <v>458</v>
      </c>
      <c r="X695" s="3"/>
    </row>
    <row r="696" spans="1:24" x14ac:dyDescent="0.25">
      <c r="A696" s="1" t="s">
        <v>3843</v>
      </c>
      <c r="B696" s="1" t="s">
        <v>188</v>
      </c>
      <c r="C696" s="1" t="s">
        <v>189</v>
      </c>
      <c r="D696" s="1" t="s">
        <v>3844</v>
      </c>
      <c r="E696" s="1" t="s">
        <v>2005</v>
      </c>
      <c r="F696" s="2">
        <v>45242</v>
      </c>
      <c r="G696" s="2">
        <v>45331</v>
      </c>
      <c r="H696" s="2" t="str">
        <f>TEXT(Ecommerce_Sales[[#This Row],[Order_Date]],"mmmm")</f>
        <v>February</v>
      </c>
      <c r="I696" s="2" t="str">
        <f>TEXT(Ecommerce_Sales[[#This Row],[Order_Date]],"yyyy")</f>
        <v>2024</v>
      </c>
      <c r="J696" s="2" t="str">
        <f>TEXT(Ecommerce_Sales[[#This Row],[Order_Date]],"mmmm")</f>
        <v>February</v>
      </c>
      <c r="K696" s="1" t="s">
        <v>1947</v>
      </c>
      <c r="L696" s="1" t="s">
        <v>3845</v>
      </c>
      <c r="M696" s="1" t="s">
        <v>2072</v>
      </c>
      <c r="N696" s="1" t="s">
        <v>1950</v>
      </c>
      <c r="O696" s="3">
        <v>136</v>
      </c>
      <c r="P696">
        <v>3</v>
      </c>
      <c r="Q696" s="3">
        <v>409</v>
      </c>
      <c r="R696" s="1" t="s">
        <v>1958</v>
      </c>
      <c r="S696" s="3">
        <v>28</v>
      </c>
      <c r="T696">
        <v>3</v>
      </c>
      <c r="U696" t="str">
        <f>IF(Ecommerce_Sales[[#This Row],[Delivery_Time_Days]]&gt;7,"Delay",IF(Ecommerce_Sales[[#This Row],[Delivery_Time_Days]] = 0,"No delivery",IF(Ecommerce_Sales[[#This Row],[Delivery_Time_Days]]&lt;=7,"On-time")))</f>
        <v>On-time</v>
      </c>
      <c r="V696" s="7">
        <f>Ecommerce_Sales[[#This Row],[Profit]]/Ecommerce_Sales[[#This Row],[Total_Price]]</f>
        <v>0.40097799511002447</v>
      </c>
      <c r="W696" s="3">
        <v>164</v>
      </c>
      <c r="X696" s="3"/>
    </row>
    <row r="697" spans="1:24" x14ac:dyDescent="0.25">
      <c r="A697" s="1" t="s">
        <v>3846</v>
      </c>
      <c r="B697" s="1" t="s">
        <v>120</v>
      </c>
      <c r="C697" s="1" t="s">
        <v>121</v>
      </c>
      <c r="D697" s="1" t="s">
        <v>3847</v>
      </c>
      <c r="E697" s="1" t="s">
        <v>1966</v>
      </c>
      <c r="F697" s="2">
        <v>45276</v>
      </c>
      <c r="G697" s="2">
        <v>45480</v>
      </c>
      <c r="H697" s="2" t="str">
        <f>TEXT(Ecommerce_Sales[[#This Row],[Order_Date]],"mmmm")</f>
        <v>July</v>
      </c>
      <c r="I697" s="2" t="str">
        <f>TEXT(Ecommerce_Sales[[#This Row],[Order_Date]],"yyyy")</f>
        <v>2024</v>
      </c>
      <c r="J697" s="2" t="str">
        <f>TEXT(Ecommerce_Sales[[#This Row],[Order_Date]],"mmmm")</f>
        <v>July</v>
      </c>
      <c r="K697" s="1" t="s">
        <v>1947</v>
      </c>
      <c r="L697" s="1" t="s">
        <v>3848</v>
      </c>
      <c r="M697" s="1" t="s">
        <v>2030</v>
      </c>
      <c r="N697" s="1" t="s">
        <v>1978</v>
      </c>
      <c r="O697" s="3">
        <v>212</v>
      </c>
      <c r="P697">
        <v>6</v>
      </c>
      <c r="Q697" s="3">
        <v>1270</v>
      </c>
      <c r="R697" s="1" t="s">
        <v>2008</v>
      </c>
      <c r="S697" s="3">
        <v>135</v>
      </c>
      <c r="T697">
        <v>6</v>
      </c>
      <c r="U697" t="str">
        <f>IF(Ecommerce_Sales[[#This Row],[Delivery_Time_Days]]&gt;7,"Delay",IF(Ecommerce_Sales[[#This Row],[Delivery_Time_Days]] = 0,"No delivery",IF(Ecommerce_Sales[[#This Row],[Delivery_Time_Days]]&lt;=7,"On-time")))</f>
        <v>On-time</v>
      </c>
      <c r="V697" s="7">
        <f>Ecommerce_Sales[[#This Row],[Profit]]/Ecommerce_Sales[[#This Row],[Total_Price]]</f>
        <v>0.34960629921259845</v>
      </c>
      <c r="W697" s="3">
        <v>444</v>
      </c>
      <c r="X697" s="3"/>
    </row>
    <row r="698" spans="1:24" x14ac:dyDescent="0.25">
      <c r="A698" s="1" t="s">
        <v>3849</v>
      </c>
      <c r="B698" s="1" t="s">
        <v>56</v>
      </c>
      <c r="C698" s="1" t="s">
        <v>887</v>
      </c>
      <c r="D698" s="1" t="s">
        <v>3850</v>
      </c>
      <c r="E698" s="1" t="s">
        <v>1981</v>
      </c>
      <c r="F698" s="2">
        <v>45488</v>
      </c>
      <c r="G698" s="2">
        <v>44930</v>
      </c>
      <c r="H698" s="2" t="str">
        <f>TEXT(Ecommerce_Sales[[#This Row],[Order_Date]],"mmmm")</f>
        <v>January</v>
      </c>
      <c r="I698" s="2" t="str">
        <f>TEXT(Ecommerce_Sales[[#This Row],[Order_Date]],"yyyy")</f>
        <v>2023</v>
      </c>
      <c r="J698" s="2" t="str">
        <f>TEXT(Ecommerce_Sales[[#This Row],[Order_Date]],"mmmm")</f>
        <v>January</v>
      </c>
      <c r="K698" s="1" t="s">
        <v>1947</v>
      </c>
      <c r="L698" s="1" t="s">
        <v>3851</v>
      </c>
      <c r="M698" s="1" t="s">
        <v>1983</v>
      </c>
      <c r="N698" s="1" t="s">
        <v>1950</v>
      </c>
      <c r="O698" s="3">
        <v>44</v>
      </c>
      <c r="P698">
        <v>1</v>
      </c>
      <c r="Q698" s="3">
        <v>44</v>
      </c>
      <c r="R698" s="1" t="s">
        <v>1951</v>
      </c>
      <c r="S698" s="3">
        <v>5</v>
      </c>
      <c r="T698">
        <v>2</v>
      </c>
      <c r="U698" t="str">
        <f>IF(Ecommerce_Sales[[#This Row],[Delivery_Time_Days]]&gt;7,"Delay",IF(Ecommerce_Sales[[#This Row],[Delivery_Time_Days]] = 0,"No delivery",IF(Ecommerce_Sales[[#This Row],[Delivery_Time_Days]]&lt;=7,"On-time")))</f>
        <v>On-time</v>
      </c>
      <c r="V698" s="7">
        <f>Ecommerce_Sales[[#This Row],[Profit]]/Ecommerce_Sales[[#This Row],[Total_Price]]</f>
        <v>0.40909090909090912</v>
      </c>
      <c r="W698" s="3">
        <v>18</v>
      </c>
      <c r="X698" s="3"/>
    </row>
    <row r="699" spans="1:24" x14ac:dyDescent="0.25">
      <c r="A699" s="1" t="s">
        <v>3852</v>
      </c>
      <c r="B699" s="1" t="s">
        <v>466</v>
      </c>
      <c r="C699" s="1" t="s">
        <v>467</v>
      </c>
      <c r="D699" s="1" t="s">
        <v>2856</v>
      </c>
      <c r="E699" s="1" t="s">
        <v>1966</v>
      </c>
      <c r="F699" s="2">
        <v>45302</v>
      </c>
      <c r="G699" s="2">
        <v>45489</v>
      </c>
      <c r="H699" s="2" t="str">
        <f>TEXT(Ecommerce_Sales[[#This Row],[Order_Date]],"mmmm")</f>
        <v>July</v>
      </c>
      <c r="I699" s="2" t="str">
        <f>TEXT(Ecommerce_Sales[[#This Row],[Order_Date]],"yyyy")</f>
        <v>2024</v>
      </c>
      <c r="J699" s="2" t="str">
        <f>TEXT(Ecommerce_Sales[[#This Row],[Order_Date]],"mmmm")</f>
        <v>July</v>
      </c>
      <c r="K699" s="1" t="s">
        <v>1947</v>
      </c>
      <c r="L699" s="1" t="s">
        <v>3853</v>
      </c>
      <c r="M699" s="1" t="s">
        <v>2047</v>
      </c>
      <c r="N699" s="1" t="s">
        <v>1989</v>
      </c>
      <c r="O699" s="3">
        <v>642</v>
      </c>
      <c r="P699">
        <v>1</v>
      </c>
      <c r="Q699" s="3">
        <v>642</v>
      </c>
      <c r="R699" s="1" t="s">
        <v>1951</v>
      </c>
      <c r="S699" s="3">
        <v>95</v>
      </c>
      <c r="T699">
        <v>6</v>
      </c>
      <c r="U699" t="str">
        <f>IF(Ecommerce_Sales[[#This Row],[Delivery_Time_Days]]&gt;7,"Delay",IF(Ecommerce_Sales[[#This Row],[Delivery_Time_Days]] = 0,"No delivery",IF(Ecommerce_Sales[[#This Row],[Delivery_Time_Days]]&lt;=7,"On-time")))</f>
        <v>On-time</v>
      </c>
      <c r="V699" s="7">
        <f>Ecommerce_Sales[[#This Row],[Profit]]/Ecommerce_Sales[[#This Row],[Total_Price]]</f>
        <v>0.24922118380062305</v>
      </c>
      <c r="W699" s="3">
        <v>160</v>
      </c>
      <c r="X699" s="3"/>
    </row>
    <row r="700" spans="1:24" x14ac:dyDescent="0.25">
      <c r="A700" s="1" t="s">
        <v>3854</v>
      </c>
      <c r="B700" s="1" t="s">
        <v>1273</v>
      </c>
      <c r="C700" s="1" t="s">
        <v>1274</v>
      </c>
      <c r="D700" s="1" t="s">
        <v>3855</v>
      </c>
      <c r="E700" s="1" t="s">
        <v>1966</v>
      </c>
      <c r="F700" s="2">
        <v>45126</v>
      </c>
      <c r="G700" s="2">
        <v>45515</v>
      </c>
      <c r="H700" s="2" t="str">
        <f>TEXT(Ecommerce_Sales[[#This Row],[Order_Date]],"mmmm")</f>
        <v>August</v>
      </c>
      <c r="I700" s="2" t="str">
        <f>TEXT(Ecommerce_Sales[[#This Row],[Order_Date]],"yyyy")</f>
        <v>2024</v>
      </c>
      <c r="J700" s="2" t="str">
        <f>TEXT(Ecommerce_Sales[[#This Row],[Order_Date]],"mmmm")</f>
        <v>August</v>
      </c>
      <c r="K700" s="1" t="s">
        <v>1947</v>
      </c>
      <c r="L700" s="1" t="s">
        <v>3856</v>
      </c>
      <c r="M700" s="1" t="s">
        <v>1972</v>
      </c>
      <c r="N700" s="1" t="s">
        <v>1973</v>
      </c>
      <c r="O700" s="3">
        <v>551</v>
      </c>
      <c r="P700">
        <v>1</v>
      </c>
      <c r="Q700" s="3">
        <v>551</v>
      </c>
      <c r="R700" s="1" t="s">
        <v>1958</v>
      </c>
      <c r="S700" s="3">
        <v>36</v>
      </c>
      <c r="T700">
        <v>5</v>
      </c>
      <c r="U700" t="str">
        <f>IF(Ecommerce_Sales[[#This Row],[Delivery_Time_Days]]&gt;7,"Delay",IF(Ecommerce_Sales[[#This Row],[Delivery_Time_Days]] = 0,"No delivery",IF(Ecommerce_Sales[[#This Row],[Delivery_Time_Days]]&lt;=7,"On-time")))</f>
        <v>On-time</v>
      </c>
      <c r="V700" s="7">
        <f>Ecommerce_Sales[[#This Row],[Profit]]/Ecommerce_Sales[[#This Row],[Total_Price]]</f>
        <v>0.29945553539019965</v>
      </c>
      <c r="W700" s="3">
        <v>165</v>
      </c>
      <c r="X700" s="3"/>
    </row>
    <row r="701" spans="1:24" x14ac:dyDescent="0.25">
      <c r="A701" s="1" t="s">
        <v>3857</v>
      </c>
      <c r="B701" s="1" t="s">
        <v>230</v>
      </c>
      <c r="C701" s="1" t="s">
        <v>231</v>
      </c>
      <c r="D701" s="1" t="s">
        <v>3858</v>
      </c>
      <c r="E701" s="1" t="s">
        <v>1946</v>
      </c>
      <c r="F701" s="2">
        <v>45252</v>
      </c>
      <c r="G701" s="2">
        <v>45086</v>
      </c>
      <c r="H701" s="2" t="str">
        <f>TEXT(Ecommerce_Sales[[#This Row],[Order_Date]],"mmmm")</f>
        <v>June</v>
      </c>
      <c r="I701" s="2" t="str">
        <f>TEXT(Ecommerce_Sales[[#This Row],[Order_Date]],"yyyy")</f>
        <v>2023</v>
      </c>
      <c r="J701" s="2" t="str">
        <f>TEXT(Ecommerce_Sales[[#This Row],[Order_Date]],"mmmm")</f>
        <v>June</v>
      </c>
      <c r="K701" s="1" t="s">
        <v>1992</v>
      </c>
      <c r="L701" s="1" t="s">
        <v>3859</v>
      </c>
      <c r="M701" s="1" t="s">
        <v>2058</v>
      </c>
      <c r="N701" s="1" t="s">
        <v>1950</v>
      </c>
      <c r="O701" s="3">
        <v>183</v>
      </c>
      <c r="P701">
        <v>6</v>
      </c>
      <c r="Q701" s="3">
        <v>1101</v>
      </c>
      <c r="R701" s="1" t="s">
        <v>1958</v>
      </c>
      <c r="S701" s="3">
        <v>127</v>
      </c>
      <c r="U701" t="str">
        <f>IF(Ecommerce_Sales[[#This Row],[Delivery_Time_Days]]&gt;7,"Delay",IF(Ecommerce_Sales[[#This Row],[Delivery_Time_Days]] = 0,"No delivery",IF(Ecommerce_Sales[[#This Row],[Delivery_Time_Days]]&lt;=7,"On-time")))</f>
        <v>No delivery</v>
      </c>
      <c r="V701" s="7">
        <f>Ecommerce_Sales[[#This Row],[Profit]]/Ecommerce_Sales[[#This Row],[Total_Price]]</f>
        <v>0.39963669391462309</v>
      </c>
      <c r="W701" s="3">
        <v>440</v>
      </c>
      <c r="X701" s="3"/>
    </row>
    <row r="702" spans="1:24" x14ac:dyDescent="0.25">
      <c r="A702" s="1" t="s">
        <v>3860</v>
      </c>
      <c r="B702" s="1" t="s">
        <v>1223</v>
      </c>
      <c r="C702" s="1" t="s">
        <v>1224</v>
      </c>
      <c r="D702" s="1" t="s">
        <v>2093</v>
      </c>
      <c r="E702" s="1" t="s">
        <v>1946</v>
      </c>
      <c r="F702" s="2">
        <v>45072</v>
      </c>
      <c r="G702" s="2">
        <v>45447</v>
      </c>
      <c r="H702" s="2" t="str">
        <f>TEXT(Ecommerce_Sales[[#This Row],[Order_Date]],"mmmm")</f>
        <v>June</v>
      </c>
      <c r="I702" s="2" t="str">
        <f>TEXT(Ecommerce_Sales[[#This Row],[Order_Date]],"yyyy")</f>
        <v>2024</v>
      </c>
      <c r="J702" s="2" t="str">
        <f>TEXT(Ecommerce_Sales[[#This Row],[Order_Date]],"mmmm")</f>
        <v>June</v>
      </c>
      <c r="K702" s="1" t="s">
        <v>1947</v>
      </c>
      <c r="L702" s="1" t="s">
        <v>3861</v>
      </c>
      <c r="M702" s="1" t="s">
        <v>2079</v>
      </c>
      <c r="N702" s="1" t="s">
        <v>1973</v>
      </c>
      <c r="O702" s="3">
        <v>741</v>
      </c>
      <c r="P702">
        <v>3</v>
      </c>
      <c r="Q702" s="3">
        <v>2223</v>
      </c>
      <c r="R702" s="1" t="s">
        <v>1958</v>
      </c>
      <c r="S702" s="3">
        <v>298</v>
      </c>
      <c r="T702">
        <v>7</v>
      </c>
      <c r="U702" t="str">
        <f>IF(Ecommerce_Sales[[#This Row],[Delivery_Time_Days]]&gt;7,"Delay",IF(Ecommerce_Sales[[#This Row],[Delivery_Time_Days]] = 0,"No delivery",IF(Ecommerce_Sales[[#This Row],[Delivery_Time_Days]]&lt;=7,"On-time")))</f>
        <v>On-time</v>
      </c>
      <c r="V702" s="7">
        <f>Ecommerce_Sales[[#This Row],[Profit]]/Ecommerce_Sales[[#This Row],[Total_Price]]</f>
        <v>0.30004498425551057</v>
      </c>
      <c r="W702" s="3">
        <v>667</v>
      </c>
      <c r="X702" s="3"/>
    </row>
    <row r="703" spans="1:24" x14ac:dyDescent="0.25">
      <c r="A703" s="1" t="s">
        <v>3862</v>
      </c>
      <c r="B703" s="1" t="s">
        <v>70</v>
      </c>
      <c r="C703" s="1" t="s">
        <v>71</v>
      </c>
      <c r="D703" s="1" t="s">
        <v>3863</v>
      </c>
      <c r="E703" s="1" t="s">
        <v>1954</v>
      </c>
      <c r="F703" s="2">
        <v>45441</v>
      </c>
      <c r="G703" s="2">
        <v>45181</v>
      </c>
      <c r="H703" s="2" t="str">
        <f>TEXT(Ecommerce_Sales[[#This Row],[Order_Date]],"mmmm")</f>
        <v>September</v>
      </c>
      <c r="I703" s="2" t="str">
        <f>TEXT(Ecommerce_Sales[[#This Row],[Order_Date]],"yyyy")</f>
        <v>2023</v>
      </c>
      <c r="J703" s="2" t="str">
        <f>TEXT(Ecommerce_Sales[[#This Row],[Order_Date]],"mmmm")</f>
        <v>September</v>
      </c>
      <c r="K703" s="1" t="s">
        <v>1947</v>
      </c>
      <c r="L703" s="1" t="s">
        <v>3864</v>
      </c>
      <c r="M703" s="1" t="s">
        <v>2054</v>
      </c>
      <c r="N703" s="1" t="s">
        <v>1957</v>
      </c>
      <c r="O703" s="3">
        <v>850</v>
      </c>
      <c r="P703">
        <v>1</v>
      </c>
      <c r="Q703" s="3">
        <v>850</v>
      </c>
      <c r="R703" s="1" t="s">
        <v>1951</v>
      </c>
      <c r="S703" s="3">
        <v>63</v>
      </c>
      <c r="T703">
        <v>5</v>
      </c>
      <c r="U703" t="str">
        <f>IF(Ecommerce_Sales[[#This Row],[Delivery_Time_Days]]&gt;7,"Delay",IF(Ecommerce_Sales[[#This Row],[Delivery_Time_Days]] = 0,"No delivery",IF(Ecommerce_Sales[[#This Row],[Delivery_Time_Days]]&lt;=7,"On-time")))</f>
        <v>On-time</v>
      </c>
      <c r="V703" s="7">
        <f>Ecommerce_Sales[[#This Row],[Profit]]/Ecommerce_Sales[[#This Row],[Total_Price]]</f>
        <v>0.14941176470588236</v>
      </c>
      <c r="W703" s="3">
        <v>127</v>
      </c>
      <c r="X703" s="3"/>
    </row>
    <row r="704" spans="1:24" x14ac:dyDescent="0.25">
      <c r="A704" s="1" t="s">
        <v>3865</v>
      </c>
      <c r="B704" s="1" t="s">
        <v>930</v>
      </c>
      <c r="C704" s="1" t="s">
        <v>931</v>
      </c>
      <c r="D704" s="1" t="s">
        <v>3866</v>
      </c>
      <c r="E704" s="1" t="s">
        <v>1966</v>
      </c>
      <c r="F704" s="2">
        <v>45004</v>
      </c>
      <c r="G704" s="2">
        <v>45465</v>
      </c>
      <c r="H704" s="2" t="str">
        <f>TEXT(Ecommerce_Sales[[#This Row],[Order_Date]],"mmmm")</f>
        <v>June</v>
      </c>
      <c r="I704" s="2" t="str">
        <f>TEXT(Ecommerce_Sales[[#This Row],[Order_Date]],"yyyy")</f>
        <v>2024</v>
      </c>
      <c r="J704" s="2" t="str">
        <f>TEXT(Ecommerce_Sales[[#This Row],[Order_Date]],"mmmm")</f>
        <v>June</v>
      </c>
      <c r="K704" s="1" t="s">
        <v>1947</v>
      </c>
      <c r="L704" s="1" t="s">
        <v>3867</v>
      </c>
      <c r="M704" s="1" t="s">
        <v>2026</v>
      </c>
      <c r="N704" s="1" t="s">
        <v>1978</v>
      </c>
      <c r="O704" s="3">
        <v>1153</v>
      </c>
      <c r="P704">
        <v>1</v>
      </c>
      <c r="Q704" s="3">
        <v>1153</v>
      </c>
      <c r="R704" s="1" t="s">
        <v>1958</v>
      </c>
      <c r="S704" s="3">
        <v>112</v>
      </c>
      <c r="T704">
        <v>5</v>
      </c>
      <c r="U704" t="str">
        <f>IF(Ecommerce_Sales[[#This Row],[Delivery_Time_Days]]&gt;7,"Delay",IF(Ecommerce_Sales[[#This Row],[Delivery_Time_Days]] = 0,"No delivery",IF(Ecommerce_Sales[[#This Row],[Delivery_Time_Days]]&lt;=7,"On-time")))</f>
        <v>On-time</v>
      </c>
      <c r="V704" s="7">
        <f>Ecommerce_Sales[[#This Row],[Profit]]/Ecommerce_Sales[[#This Row],[Total_Price]]</f>
        <v>0.35039028620988727</v>
      </c>
      <c r="W704" s="3">
        <v>404</v>
      </c>
      <c r="X704" s="3"/>
    </row>
    <row r="705" spans="1:24" x14ac:dyDescent="0.25">
      <c r="A705" s="1" t="s">
        <v>3868</v>
      </c>
      <c r="B705" s="1" t="s">
        <v>1705</v>
      </c>
      <c r="C705" s="1" t="s">
        <v>1706</v>
      </c>
      <c r="D705" s="1" t="s">
        <v>2664</v>
      </c>
      <c r="E705" s="1" t="s">
        <v>1946</v>
      </c>
      <c r="F705" s="2">
        <v>45011</v>
      </c>
      <c r="G705" s="2">
        <v>44941</v>
      </c>
      <c r="H705" s="2" t="str">
        <f>TEXT(Ecommerce_Sales[[#This Row],[Order_Date]],"mmmm")</f>
        <v>January</v>
      </c>
      <c r="I705" s="2" t="str">
        <f>TEXT(Ecommerce_Sales[[#This Row],[Order_Date]],"yyyy")</f>
        <v>2023</v>
      </c>
      <c r="J705" s="2" t="str">
        <f>TEXT(Ecommerce_Sales[[#This Row],[Order_Date]],"mmmm")</f>
        <v>January</v>
      </c>
      <c r="K705" s="1" t="s">
        <v>1947</v>
      </c>
      <c r="L705" s="1" t="s">
        <v>3869</v>
      </c>
      <c r="M705" s="1" t="s">
        <v>1983</v>
      </c>
      <c r="N705" s="1" t="s">
        <v>1950</v>
      </c>
      <c r="O705" s="3">
        <v>119</v>
      </c>
      <c r="P705">
        <v>1</v>
      </c>
      <c r="Q705" s="3">
        <v>119</v>
      </c>
      <c r="R705" s="1" t="s">
        <v>1958</v>
      </c>
      <c r="S705" s="3">
        <v>11</v>
      </c>
      <c r="T705">
        <v>5</v>
      </c>
      <c r="U705" t="str">
        <f>IF(Ecommerce_Sales[[#This Row],[Delivery_Time_Days]]&gt;7,"Delay",IF(Ecommerce_Sales[[#This Row],[Delivery_Time_Days]] = 0,"No delivery",IF(Ecommerce_Sales[[#This Row],[Delivery_Time_Days]]&lt;=7,"On-time")))</f>
        <v>On-time</v>
      </c>
      <c r="V705" s="7">
        <f>Ecommerce_Sales[[#This Row],[Profit]]/Ecommerce_Sales[[#This Row],[Total_Price]]</f>
        <v>0.3949579831932773</v>
      </c>
      <c r="W705" s="3">
        <v>47</v>
      </c>
      <c r="X705" s="3"/>
    </row>
    <row r="706" spans="1:24" x14ac:dyDescent="0.25">
      <c r="A706" s="1" t="s">
        <v>3870</v>
      </c>
      <c r="B706" s="1" t="s">
        <v>1718</v>
      </c>
      <c r="C706" s="1" t="s">
        <v>1719</v>
      </c>
      <c r="D706" s="1" t="s">
        <v>2828</v>
      </c>
      <c r="E706" s="1" t="s">
        <v>1961</v>
      </c>
      <c r="F706" s="2">
        <v>45106</v>
      </c>
      <c r="G706" s="2">
        <v>45099</v>
      </c>
      <c r="H706" s="2" t="str">
        <f>TEXT(Ecommerce_Sales[[#This Row],[Order_Date]],"mmmm")</f>
        <v>June</v>
      </c>
      <c r="I706" s="2" t="str">
        <f>TEXT(Ecommerce_Sales[[#This Row],[Order_Date]],"yyyy")</f>
        <v>2023</v>
      </c>
      <c r="J706" s="2" t="str">
        <f>TEXT(Ecommerce_Sales[[#This Row],[Order_Date]],"mmmm")</f>
        <v>June</v>
      </c>
      <c r="K706" s="1" t="s">
        <v>1947</v>
      </c>
      <c r="L706" s="1" t="s">
        <v>3871</v>
      </c>
      <c r="M706" s="1" t="s">
        <v>1972</v>
      </c>
      <c r="N706" s="1" t="s">
        <v>1973</v>
      </c>
      <c r="O706" s="3">
        <v>888</v>
      </c>
      <c r="P706">
        <v>4</v>
      </c>
      <c r="Q706" s="3">
        <v>3551</v>
      </c>
      <c r="R706" s="1" t="s">
        <v>2016</v>
      </c>
      <c r="S706" s="3">
        <v>502</v>
      </c>
      <c r="T706">
        <v>10</v>
      </c>
      <c r="U706" t="str">
        <f>IF(Ecommerce_Sales[[#This Row],[Delivery_Time_Days]]&gt;7,"Delay",IF(Ecommerce_Sales[[#This Row],[Delivery_Time_Days]] = 0,"No delivery",IF(Ecommerce_Sales[[#This Row],[Delivery_Time_Days]]&lt;=7,"On-time")))</f>
        <v>Delay</v>
      </c>
      <c r="V706" s="7">
        <f>Ecommerce_Sales[[#This Row],[Profit]]/Ecommerce_Sales[[#This Row],[Total_Price]]</f>
        <v>0.29991551675584344</v>
      </c>
      <c r="W706" s="3">
        <v>1065</v>
      </c>
      <c r="X706" s="3"/>
    </row>
    <row r="707" spans="1:24" x14ac:dyDescent="0.25">
      <c r="A707" s="1" t="s">
        <v>3872</v>
      </c>
      <c r="B707" s="1" t="s">
        <v>1687</v>
      </c>
      <c r="C707" s="1" t="s">
        <v>1688</v>
      </c>
      <c r="D707" s="1" t="s">
        <v>3873</v>
      </c>
      <c r="E707" s="1" t="s">
        <v>1946</v>
      </c>
      <c r="F707" s="2">
        <v>45618</v>
      </c>
      <c r="G707" s="2">
        <v>45058</v>
      </c>
      <c r="H707" s="2" t="str">
        <f>TEXT(Ecommerce_Sales[[#This Row],[Order_Date]],"mmmm")</f>
        <v>May</v>
      </c>
      <c r="I707" s="2" t="str">
        <f>TEXT(Ecommerce_Sales[[#This Row],[Order_Date]],"yyyy")</f>
        <v>2023</v>
      </c>
      <c r="J707" s="2" t="str">
        <f>TEXT(Ecommerce_Sales[[#This Row],[Order_Date]],"mmmm")</f>
        <v>May</v>
      </c>
      <c r="K707" s="1" t="s">
        <v>1947</v>
      </c>
      <c r="L707" s="1" t="s">
        <v>3874</v>
      </c>
      <c r="M707" s="1" t="s">
        <v>2058</v>
      </c>
      <c r="N707" s="1" t="s">
        <v>1950</v>
      </c>
      <c r="O707" s="3">
        <v>22</v>
      </c>
      <c r="P707">
        <v>1</v>
      </c>
      <c r="Q707" s="3">
        <v>22</v>
      </c>
      <c r="R707" s="1" t="s">
        <v>1958</v>
      </c>
      <c r="S707" s="3">
        <v>2</v>
      </c>
      <c r="T707">
        <v>3</v>
      </c>
      <c r="U707" t="str">
        <f>IF(Ecommerce_Sales[[#This Row],[Delivery_Time_Days]]&gt;7,"Delay",IF(Ecommerce_Sales[[#This Row],[Delivery_Time_Days]] = 0,"No delivery",IF(Ecommerce_Sales[[#This Row],[Delivery_Time_Days]]&lt;=7,"On-time")))</f>
        <v>On-time</v>
      </c>
      <c r="V707" s="7">
        <f>Ecommerce_Sales[[#This Row],[Profit]]/Ecommerce_Sales[[#This Row],[Total_Price]]</f>
        <v>0.40909090909090912</v>
      </c>
      <c r="W707" s="3">
        <v>9</v>
      </c>
      <c r="X707" s="3"/>
    </row>
    <row r="708" spans="1:24" x14ac:dyDescent="0.25">
      <c r="A708" s="1" t="s">
        <v>3875</v>
      </c>
      <c r="B708" s="1" t="s">
        <v>1728</v>
      </c>
      <c r="C708" s="1" t="s">
        <v>1729</v>
      </c>
      <c r="D708" s="1" t="s">
        <v>2264</v>
      </c>
      <c r="E708" s="1" t="s">
        <v>1954</v>
      </c>
      <c r="F708" s="2">
        <v>45537</v>
      </c>
      <c r="G708" s="2">
        <v>45429</v>
      </c>
      <c r="H708" s="2" t="str">
        <f>TEXT(Ecommerce_Sales[[#This Row],[Order_Date]],"mmmm")</f>
        <v>May</v>
      </c>
      <c r="I708" s="2" t="str">
        <f>TEXT(Ecommerce_Sales[[#This Row],[Order_Date]],"yyyy")</f>
        <v>2024</v>
      </c>
      <c r="J708" s="2" t="str">
        <f>TEXT(Ecommerce_Sales[[#This Row],[Order_Date]],"mmmm")</f>
        <v>May</v>
      </c>
      <c r="K708" s="1" t="s">
        <v>1947</v>
      </c>
      <c r="L708" s="1" t="s">
        <v>3734</v>
      </c>
      <c r="M708" s="1" t="s">
        <v>1983</v>
      </c>
      <c r="N708" s="1" t="s">
        <v>1950</v>
      </c>
      <c r="O708" s="3">
        <v>431</v>
      </c>
      <c r="P708">
        <v>4</v>
      </c>
      <c r="Q708" s="3">
        <v>1724</v>
      </c>
      <c r="R708" s="1" t="s">
        <v>1958</v>
      </c>
      <c r="S708" s="3">
        <v>217</v>
      </c>
      <c r="T708">
        <v>8</v>
      </c>
      <c r="U708" t="str">
        <f>IF(Ecommerce_Sales[[#This Row],[Delivery_Time_Days]]&gt;7,"Delay",IF(Ecommerce_Sales[[#This Row],[Delivery_Time_Days]] = 0,"No delivery",IF(Ecommerce_Sales[[#This Row],[Delivery_Time_Days]]&lt;=7,"On-time")))</f>
        <v>Delay</v>
      </c>
      <c r="V708" s="7">
        <f>Ecommerce_Sales[[#This Row],[Profit]]/Ecommerce_Sales[[#This Row],[Total_Price]]</f>
        <v>0.40023201856148494</v>
      </c>
      <c r="W708" s="3">
        <v>690</v>
      </c>
      <c r="X708" s="3"/>
    </row>
    <row r="709" spans="1:24" x14ac:dyDescent="0.25">
      <c r="A709" s="1" t="s">
        <v>3876</v>
      </c>
      <c r="B709" s="1" t="s">
        <v>1545</v>
      </c>
      <c r="C709" s="1" t="s">
        <v>1546</v>
      </c>
      <c r="D709" s="1" t="s">
        <v>2797</v>
      </c>
      <c r="E709" s="1" t="s">
        <v>1946</v>
      </c>
      <c r="F709" s="2">
        <v>45232</v>
      </c>
      <c r="G709" s="2">
        <v>45392</v>
      </c>
      <c r="H709" s="2" t="str">
        <f>TEXT(Ecommerce_Sales[[#This Row],[Order_Date]],"mmmm")</f>
        <v>April</v>
      </c>
      <c r="I709" s="2" t="str">
        <f>TEXT(Ecommerce_Sales[[#This Row],[Order_Date]],"yyyy")</f>
        <v>2024</v>
      </c>
      <c r="J709" s="2" t="str">
        <f>TEXT(Ecommerce_Sales[[#This Row],[Order_Date]],"mmmm")</f>
        <v>April</v>
      </c>
      <c r="K709" s="1" t="s">
        <v>1947</v>
      </c>
      <c r="L709" s="1" t="s">
        <v>3877</v>
      </c>
      <c r="M709" s="1" t="s">
        <v>1998</v>
      </c>
      <c r="N709" s="1" t="s">
        <v>1973</v>
      </c>
      <c r="O709" s="3">
        <v>398</v>
      </c>
      <c r="P709">
        <v>1</v>
      </c>
      <c r="Q709" s="3">
        <v>398</v>
      </c>
      <c r="R709" s="1" t="s">
        <v>1951</v>
      </c>
      <c r="S709" s="3">
        <v>57</v>
      </c>
      <c r="T709">
        <v>5</v>
      </c>
      <c r="U709" t="str">
        <f>IF(Ecommerce_Sales[[#This Row],[Delivery_Time_Days]]&gt;7,"Delay",IF(Ecommerce_Sales[[#This Row],[Delivery_Time_Days]] = 0,"No delivery",IF(Ecommerce_Sales[[#This Row],[Delivery_Time_Days]]&lt;=7,"On-time")))</f>
        <v>On-time</v>
      </c>
      <c r="V709" s="7">
        <f>Ecommerce_Sales[[#This Row],[Profit]]/Ecommerce_Sales[[#This Row],[Total_Price]]</f>
        <v>0.29899497487437188</v>
      </c>
      <c r="W709" s="3">
        <v>119</v>
      </c>
      <c r="X709" s="3"/>
    </row>
    <row r="710" spans="1:24" x14ac:dyDescent="0.25">
      <c r="A710" s="1" t="s">
        <v>3878</v>
      </c>
      <c r="B710" s="1" t="s">
        <v>637</v>
      </c>
      <c r="C710" s="1" t="s">
        <v>638</v>
      </c>
      <c r="D710" s="1" t="s">
        <v>3623</v>
      </c>
      <c r="E710" s="1" t="s">
        <v>1954</v>
      </c>
      <c r="F710" s="2">
        <v>45189</v>
      </c>
      <c r="G710" s="2">
        <v>45368</v>
      </c>
      <c r="H710" s="2" t="str">
        <f>TEXT(Ecommerce_Sales[[#This Row],[Order_Date]],"mmmm")</f>
        <v>March</v>
      </c>
      <c r="I710" s="2" t="str">
        <f>TEXT(Ecommerce_Sales[[#This Row],[Order_Date]],"yyyy")</f>
        <v>2024</v>
      </c>
      <c r="J710" s="2" t="str">
        <f>TEXT(Ecommerce_Sales[[#This Row],[Order_Date]],"mmmm")</f>
        <v>March</v>
      </c>
      <c r="K710" s="1" t="s">
        <v>1947</v>
      </c>
      <c r="L710" s="1" t="s">
        <v>2459</v>
      </c>
      <c r="M710" s="1" t="s">
        <v>1977</v>
      </c>
      <c r="N710" s="1" t="s">
        <v>1978</v>
      </c>
      <c r="O710" s="3">
        <v>605</v>
      </c>
      <c r="P710">
        <v>1</v>
      </c>
      <c r="Q710" s="3">
        <v>605</v>
      </c>
      <c r="R710" s="1" t="s">
        <v>1958</v>
      </c>
      <c r="S710" s="3">
        <v>62</v>
      </c>
      <c r="T710">
        <v>9</v>
      </c>
      <c r="U710" t="str">
        <f>IF(Ecommerce_Sales[[#This Row],[Delivery_Time_Days]]&gt;7,"Delay",IF(Ecommerce_Sales[[#This Row],[Delivery_Time_Days]] = 0,"No delivery",IF(Ecommerce_Sales[[#This Row],[Delivery_Time_Days]]&lt;=7,"On-time")))</f>
        <v>Delay</v>
      </c>
      <c r="V710" s="7">
        <f>Ecommerce_Sales[[#This Row],[Profit]]/Ecommerce_Sales[[#This Row],[Total_Price]]</f>
        <v>0.35041322314049589</v>
      </c>
      <c r="W710" s="3">
        <v>212</v>
      </c>
      <c r="X710" s="3"/>
    </row>
    <row r="711" spans="1:24" x14ac:dyDescent="0.25">
      <c r="A711" s="1" t="s">
        <v>3879</v>
      </c>
      <c r="B711" s="1" t="s">
        <v>806</v>
      </c>
      <c r="C711" s="1" t="s">
        <v>807</v>
      </c>
      <c r="D711" s="1" t="s">
        <v>3367</v>
      </c>
      <c r="E711" s="1" t="s">
        <v>2005</v>
      </c>
      <c r="F711" s="2">
        <v>45040</v>
      </c>
      <c r="G711" s="2">
        <v>45284</v>
      </c>
      <c r="H711" s="2" t="str">
        <f>TEXT(Ecommerce_Sales[[#This Row],[Order_Date]],"mmmm")</f>
        <v>December</v>
      </c>
      <c r="I711" s="2" t="str">
        <f>TEXT(Ecommerce_Sales[[#This Row],[Order_Date]],"yyyy")</f>
        <v>2023</v>
      </c>
      <c r="J711" s="2" t="str">
        <f>TEXT(Ecommerce_Sales[[#This Row],[Order_Date]],"mmmm")</f>
        <v>December</v>
      </c>
      <c r="K711" s="1" t="s">
        <v>1947</v>
      </c>
      <c r="L711" s="1" t="s">
        <v>2362</v>
      </c>
      <c r="M711" s="1" t="s">
        <v>2247</v>
      </c>
      <c r="N711" s="1" t="s">
        <v>1957</v>
      </c>
      <c r="O711" s="3">
        <v>1941</v>
      </c>
      <c r="P711">
        <v>8</v>
      </c>
      <c r="Q711" s="3">
        <v>15531</v>
      </c>
      <c r="R711" s="1" t="s">
        <v>2008</v>
      </c>
      <c r="S711" s="3">
        <v>1176</v>
      </c>
      <c r="T711">
        <v>5</v>
      </c>
      <c r="U711" t="str">
        <f>IF(Ecommerce_Sales[[#This Row],[Delivery_Time_Days]]&gt;7,"Delay",IF(Ecommerce_Sales[[#This Row],[Delivery_Time_Days]] = 0,"No delivery",IF(Ecommerce_Sales[[#This Row],[Delivery_Time_Days]]&lt;=7,"On-time")))</f>
        <v>On-time</v>
      </c>
      <c r="V711" s="7">
        <f>Ecommerce_Sales[[#This Row],[Profit]]/Ecommerce_Sales[[#This Row],[Total_Price]]</f>
        <v>0.15002253557401327</v>
      </c>
      <c r="W711" s="3">
        <v>2330</v>
      </c>
      <c r="X711" s="3"/>
    </row>
    <row r="712" spans="1:24" x14ac:dyDescent="0.25">
      <c r="A712" s="1" t="s">
        <v>3880</v>
      </c>
      <c r="B712" s="1" t="s">
        <v>466</v>
      </c>
      <c r="C712" s="1" t="s">
        <v>467</v>
      </c>
      <c r="D712" s="1" t="s">
        <v>2856</v>
      </c>
      <c r="E712" s="1" t="s">
        <v>1966</v>
      </c>
      <c r="F712" s="2">
        <v>45302</v>
      </c>
      <c r="G712" s="2">
        <v>45616</v>
      </c>
      <c r="H712" s="2" t="str">
        <f>TEXT(Ecommerce_Sales[[#This Row],[Order_Date]],"mmmm")</f>
        <v>November</v>
      </c>
      <c r="I712" s="2" t="str">
        <f>TEXT(Ecommerce_Sales[[#This Row],[Order_Date]],"yyyy")</f>
        <v>2024</v>
      </c>
      <c r="J712" s="2" t="str">
        <f>TEXT(Ecommerce_Sales[[#This Row],[Order_Date]],"mmmm")</f>
        <v>November</v>
      </c>
      <c r="K712" s="1" t="s">
        <v>1947</v>
      </c>
      <c r="L712" s="1" t="s">
        <v>3881</v>
      </c>
      <c r="M712" s="1" t="s">
        <v>2104</v>
      </c>
      <c r="N712" s="1" t="s">
        <v>1978</v>
      </c>
      <c r="O712" s="3">
        <v>1041</v>
      </c>
      <c r="P712">
        <v>3</v>
      </c>
      <c r="Q712" s="3">
        <v>3123</v>
      </c>
      <c r="R712" s="1" t="s">
        <v>1958</v>
      </c>
      <c r="S712" s="3">
        <v>463</v>
      </c>
      <c r="T712">
        <v>5</v>
      </c>
      <c r="U712" t="str">
        <f>IF(Ecommerce_Sales[[#This Row],[Delivery_Time_Days]]&gt;7,"Delay",IF(Ecommerce_Sales[[#This Row],[Delivery_Time_Days]] = 0,"No delivery",IF(Ecommerce_Sales[[#This Row],[Delivery_Time_Days]]&lt;=7,"On-time")))</f>
        <v>On-time</v>
      </c>
      <c r="V712" s="7">
        <f>Ecommerce_Sales[[#This Row],[Profit]]/Ecommerce_Sales[[#This Row],[Total_Price]]</f>
        <v>0.34998398975344219</v>
      </c>
      <c r="W712" s="3">
        <v>1093</v>
      </c>
      <c r="X712" s="3"/>
    </row>
    <row r="713" spans="1:24" x14ac:dyDescent="0.25">
      <c r="A713" s="1" t="s">
        <v>3882</v>
      </c>
      <c r="B713" s="1" t="s">
        <v>1565</v>
      </c>
      <c r="C713" s="1" t="s">
        <v>1566</v>
      </c>
      <c r="D713" s="1" t="s">
        <v>3883</v>
      </c>
      <c r="E713" s="1" t="s">
        <v>2005</v>
      </c>
      <c r="F713" s="2">
        <v>45105</v>
      </c>
      <c r="G713" s="2">
        <v>44971</v>
      </c>
      <c r="H713" s="2" t="str">
        <f>TEXT(Ecommerce_Sales[[#This Row],[Order_Date]],"mmmm")</f>
        <v>February</v>
      </c>
      <c r="I713" s="2" t="str">
        <f>TEXT(Ecommerce_Sales[[#This Row],[Order_Date]],"yyyy")</f>
        <v>2023</v>
      </c>
      <c r="J713" s="2" t="str">
        <f>TEXT(Ecommerce_Sales[[#This Row],[Order_Date]],"mmmm")</f>
        <v>February</v>
      </c>
      <c r="K713" s="1" t="s">
        <v>1947</v>
      </c>
      <c r="L713" s="1" t="s">
        <v>3884</v>
      </c>
      <c r="M713" s="1" t="s">
        <v>1998</v>
      </c>
      <c r="N713" s="1" t="s">
        <v>1973</v>
      </c>
      <c r="O713" s="3">
        <v>313</v>
      </c>
      <c r="P713">
        <v>4</v>
      </c>
      <c r="Q713" s="3">
        <v>1253</v>
      </c>
      <c r="R713" s="1" t="s">
        <v>1951</v>
      </c>
      <c r="S713" s="3">
        <v>63</v>
      </c>
      <c r="T713">
        <v>3</v>
      </c>
      <c r="U713" t="str">
        <f>IF(Ecommerce_Sales[[#This Row],[Delivery_Time_Days]]&gt;7,"Delay",IF(Ecommerce_Sales[[#This Row],[Delivery_Time_Days]] = 0,"No delivery",IF(Ecommerce_Sales[[#This Row],[Delivery_Time_Days]]&lt;=7,"On-time")))</f>
        <v>On-time</v>
      </c>
      <c r="V713" s="7">
        <f>Ecommerce_Sales[[#This Row],[Profit]]/Ecommerce_Sales[[#This Row],[Total_Price]]</f>
        <v>0.30007980845969673</v>
      </c>
      <c r="W713" s="3">
        <v>376</v>
      </c>
      <c r="X713" s="3"/>
    </row>
    <row r="714" spans="1:24" x14ac:dyDescent="0.25">
      <c r="A714" s="1" t="s">
        <v>3885</v>
      </c>
      <c r="B714" s="1" t="s">
        <v>409</v>
      </c>
      <c r="C714" s="1" t="s">
        <v>410</v>
      </c>
      <c r="D714" s="1" t="s">
        <v>3886</v>
      </c>
      <c r="E714" s="1" t="s">
        <v>1996</v>
      </c>
      <c r="F714" s="2">
        <v>45563</v>
      </c>
      <c r="G714" s="2">
        <v>45028</v>
      </c>
      <c r="H714" s="2" t="str">
        <f>TEXT(Ecommerce_Sales[[#This Row],[Order_Date]],"mmmm")</f>
        <v>April</v>
      </c>
      <c r="I714" s="2" t="str">
        <f>TEXT(Ecommerce_Sales[[#This Row],[Order_Date]],"yyyy")</f>
        <v>2023</v>
      </c>
      <c r="J714" s="2" t="str">
        <f>TEXT(Ecommerce_Sales[[#This Row],[Order_Date]],"mmmm")</f>
        <v>April</v>
      </c>
      <c r="K714" s="1" t="s">
        <v>1947</v>
      </c>
      <c r="L714" s="1" t="s">
        <v>3887</v>
      </c>
      <c r="M714" s="1" t="s">
        <v>1963</v>
      </c>
      <c r="N714" s="1" t="s">
        <v>1957</v>
      </c>
      <c r="O714" s="3">
        <v>683</v>
      </c>
      <c r="P714">
        <v>5</v>
      </c>
      <c r="Q714" s="3">
        <v>3414</v>
      </c>
      <c r="R714" s="1" t="s">
        <v>1958</v>
      </c>
      <c r="S714" s="3">
        <v>438</v>
      </c>
      <c r="T714">
        <v>2</v>
      </c>
      <c r="U714" t="str">
        <f>IF(Ecommerce_Sales[[#This Row],[Delivery_Time_Days]]&gt;7,"Delay",IF(Ecommerce_Sales[[#This Row],[Delivery_Time_Days]] = 0,"No delivery",IF(Ecommerce_Sales[[#This Row],[Delivery_Time_Days]]&lt;=7,"On-time")))</f>
        <v>On-time</v>
      </c>
      <c r="V714" s="7">
        <f>Ecommerce_Sales[[#This Row],[Profit]]/Ecommerce_Sales[[#This Row],[Total_Price]]</f>
        <v>0.14997070884592853</v>
      </c>
      <c r="W714" s="3">
        <v>512</v>
      </c>
      <c r="X714" s="3"/>
    </row>
    <row r="715" spans="1:24" x14ac:dyDescent="0.25">
      <c r="A715" s="1" t="s">
        <v>3888</v>
      </c>
      <c r="B715" s="1" t="s">
        <v>553</v>
      </c>
      <c r="C715" s="1" t="s">
        <v>554</v>
      </c>
      <c r="D715" s="1" t="s">
        <v>1995</v>
      </c>
      <c r="E715" s="1" t="s">
        <v>1996</v>
      </c>
      <c r="F715" s="2">
        <v>45458</v>
      </c>
      <c r="G715" s="2">
        <v>45419</v>
      </c>
      <c r="H715" s="2" t="str">
        <f>TEXT(Ecommerce_Sales[[#This Row],[Order_Date]],"mmmm")</f>
        <v>May</v>
      </c>
      <c r="I715" s="2" t="str">
        <f>TEXT(Ecommerce_Sales[[#This Row],[Order_Date]],"yyyy")</f>
        <v>2024</v>
      </c>
      <c r="J715" s="2" t="str">
        <f>TEXT(Ecommerce_Sales[[#This Row],[Order_Date]],"mmmm")</f>
        <v>May</v>
      </c>
      <c r="K715" s="1" t="s">
        <v>1947</v>
      </c>
      <c r="L715" s="1" t="s">
        <v>3889</v>
      </c>
      <c r="M715" s="1" t="s">
        <v>1949</v>
      </c>
      <c r="N715" s="1" t="s">
        <v>1950</v>
      </c>
      <c r="O715" s="3">
        <v>538</v>
      </c>
      <c r="P715">
        <v>1</v>
      </c>
      <c r="Q715" s="3">
        <v>538</v>
      </c>
      <c r="R715" s="1" t="s">
        <v>1951</v>
      </c>
      <c r="S715" s="3">
        <v>68</v>
      </c>
      <c r="T715">
        <v>3</v>
      </c>
      <c r="U715" t="str">
        <f>IF(Ecommerce_Sales[[#This Row],[Delivery_Time_Days]]&gt;7,"Delay",IF(Ecommerce_Sales[[#This Row],[Delivery_Time_Days]] = 0,"No delivery",IF(Ecommerce_Sales[[#This Row],[Delivery_Time_Days]]&lt;=7,"On-time")))</f>
        <v>On-time</v>
      </c>
      <c r="V715" s="7">
        <f>Ecommerce_Sales[[#This Row],[Profit]]/Ecommerce_Sales[[#This Row],[Total_Price]]</f>
        <v>0.3996282527881041</v>
      </c>
      <c r="W715" s="3">
        <v>215</v>
      </c>
      <c r="X715" s="3"/>
    </row>
    <row r="716" spans="1:24" x14ac:dyDescent="0.25">
      <c r="A716" s="1" t="s">
        <v>3890</v>
      </c>
      <c r="B716" s="1" t="s">
        <v>90</v>
      </c>
      <c r="C716" s="1" t="s">
        <v>91</v>
      </c>
      <c r="D716" s="1" t="s">
        <v>2721</v>
      </c>
      <c r="E716" s="1" t="s">
        <v>2005</v>
      </c>
      <c r="F716" s="2">
        <v>45003</v>
      </c>
      <c r="G716" s="2">
        <v>45599</v>
      </c>
      <c r="H716" s="2" t="str">
        <f>TEXT(Ecommerce_Sales[[#This Row],[Order_Date]],"mmmm")</f>
        <v>November</v>
      </c>
      <c r="I716" s="2" t="str">
        <f>TEXT(Ecommerce_Sales[[#This Row],[Order_Date]],"yyyy")</f>
        <v>2024</v>
      </c>
      <c r="J716" s="2" t="str">
        <f>TEXT(Ecommerce_Sales[[#This Row],[Order_Date]],"mmmm")</f>
        <v>November</v>
      </c>
      <c r="K716" s="1" t="s">
        <v>1947</v>
      </c>
      <c r="L716" s="1" t="s">
        <v>3891</v>
      </c>
      <c r="M716" s="1" t="s">
        <v>1988</v>
      </c>
      <c r="N716" s="1" t="s">
        <v>1989</v>
      </c>
      <c r="O716" s="3">
        <v>836</v>
      </c>
      <c r="P716">
        <v>6</v>
      </c>
      <c r="Q716" s="3">
        <v>5015</v>
      </c>
      <c r="R716" s="1" t="s">
        <v>2016</v>
      </c>
      <c r="S716" s="3">
        <v>667</v>
      </c>
      <c r="T716">
        <v>10</v>
      </c>
      <c r="U716" t="str">
        <f>IF(Ecommerce_Sales[[#This Row],[Delivery_Time_Days]]&gt;7,"Delay",IF(Ecommerce_Sales[[#This Row],[Delivery_Time_Days]] = 0,"No delivery",IF(Ecommerce_Sales[[#This Row],[Delivery_Time_Days]]&lt;=7,"On-time")))</f>
        <v>Delay</v>
      </c>
      <c r="V716" s="7">
        <f>Ecommerce_Sales[[#This Row],[Profit]]/Ecommerce_Sales[[#This Row],[Total_Price]]</f>
        <v>0.25004985044865402</v>
      </c>
      <c r="W716" s="3">
        <v>1254</v>
      </c>
      <c r="X716" s="3"/>
    </row>
    <row r="717" spans="1:24" x14ac:dyDescent="0.25">
      <c r="A717" s="1" t="s">
        <v>3892</v>
      </c>
      <c r="B717" s="1" t="s">
        <v>1304</v>
      </c>
      <c r="C717" s="1" t="s">
        <v>1305</v>
      </c>
      <c r="D717" s="1" t="s">
        <v>3893</v>
      </c>
      <c r="E717" s="1" t="s">
        <v>1966</v>
      </c>
      <c r="F717" s="2">
        <v>45102</v>
      </c>
      <c r="G717" s="2">
        <v>45297</v>
      </c>
      <c r="H717" s="2" t="str">
        <f>TEXT(Ecommerce_Sales[[#This Row],[Order_Date]],"mmmm")</f>
        <v>January</v>
      </c>
      <c r="I717" s="2" t="str">
        <f>TEXT(Ecommerce_Sales[[#This Row],[Order_Date]],"yyyy")</f>
        <v>2024</v>
      </c>
      <c r="J717" s="2" t="str">
        <f>TEXT(Ecommerce_Sales[[#This Row],[Order_Date]],"mmmm")</f>
        <v>January</v>
      </c>
      <c r="K717" s="1" t="s">
        <v>1947</v>
      </c>
      <c r="L717" s="1" t="s">
        <v>3894</v>
      </c>
      <c r="M717" s="1" t="s">
        <v>1963</v>
      </c>
      <c r="N717" s="1" t="s">
        <v>1957</v>
      </c>
      <c r="O717" s="3">
        <v>519</v>
      </c>
      <c r="P717">
        <v>2</v>
      </c>
      <c r="Q717" s="3">
        <v>1038</v>
      </c>
      <c r="R717" s="1" t="s">
        <v>1958</v>
      </c>
      <c r="S717" s="3">
        <v>135</v>
      </c>
      <c r="T717">
        <v>2</v>
      </c>
      <c r="U717" t="str">
        <f>IF(Ecommerce_Sales[[#This Row],[Delivery_Time_Days]]&gt;7,"Delay",IF(Ecommerce_Sales[[#This Row],[Delivery_Time_Days]] = 0,"No delivery",IF(Ecommerce_Sales[[#This Row],[Delivery_Time_Days]]&lt;=7,"On-time")))</f>
        <v>On-time</v>
      </c>
      <c r="V717" s="7">
        <f>Ecommerce_Sales[[#This Row],[Profit]]/Ecommerce_Sales[[#This Row],[Total_Price]]</f>
        <v>0.15028901734104047</v>
      </c>
      <c r="W717" s="3">
        <v>156</v>
      </c>
      <c r="X717" s="3"/>
    </row>
    <row r="718" spans="1:24" x14ac:dyDescent="0.25">
      <c r="A718" s="1" t="s">
        <v>3895</v>
      </c>
      <c r="B718" s="1" t="s">
        <v>1011</v>
      </c>
      <c r="C718" s="1" t="s">
        <v>1012</v>
      </c>
      <c r="D718" s="1" t="s">
        <v>3896</v>
      </c>
      <c r="E718" s="1" t="s">
        <v>1996</v>
      </c>
      <c r="F718" s="2">
        <v>45164</v>
      </c>
      <c r="G718" s="2">
        <v>45316</v>
      </c>
      <c r="H718" s="2" t="str">
        <f>TEXT(Ecommerce_Sales[[#This Row],[Order_Date]],"mmmm")</f>
        <v>January</v>
      </c>
      <c r="I718" s="2" t="str">
        <f>TEXT(Ecommerce_Sales[[#This Row],[Order_Date]],"yyyy")</f>
        <v>2024</v>
      </c>
      <c r="J718" s="2" t="str">
        <f>TEXT(Ecommerce_Sales[[#This Row],[Order_Date]],"mmmm")</f>
        <v>January</v>
      </c>
      <c r="K718" s="1" t="s">
        <v>1947</v>
      </c>
      <c r="L718" s="1" t="s">
        <v>3897</v>
      </c>
      <c r="M718" s="1" t="s">
        <v>1983</v>
      </c>
      <c r="N718" s="1" t="s">
        <v>1950</v>
      </c>
      <c r="O718" s="3">
        <v>690</v>
      </c>
      <c r="P718">
        <v>1</v>
      </c>
      <c r="Q718" s="3">
        <v>690</v>
      </c>
      <c r="R718" s="1" t="s">
        <v>1958</v>
      </c>
      <c r="S718" s="3">
        <v>35</v>
      </c>
      <c r="T718">
        <v>10</v>
      </c>
      <c r="U718" t="str">
        <f>IF(Ecommerce_Sales[[#This Row],[Delivery_Time_Days]]&gt;7,"Delay",IF(Ecommerce_Sales[[#This Row],[Delivery_Time_Days]] = 0,"No delivery",IF(Ecommerce_Sales[[#This Row],[Delivery_Time_Days]]&lt;=7,"On-time")))</f>
        <v>Delay</v>
      </c>
      <c r="V718" s="7">
        <f>Ecommerce_Sales[[#This Row],[Profit]]/Ecommerce_Sales[[#This Row],[Total_Price]]</f>
        <v>0.4</v>
      </c>
      <c r="W718" s="3">
        <v>276</v>
      </c>
      <c r="X718" s="3"/>
    </row>
    <row r="719" spans="1:24" x14ac:dyDescent="0.25">
      <c r="A719" s="1" t="s">
        <v>3898</v>
      </c>
      <c r="B719" s="1" t="s">
        <v>22</v>
      </c>
      <c r="C719" s="1" t="s">
        <v>751</v>
      </c>
      <c r="D719" s="1" t="s">
        <v>2297</v>
      </c>
      <c r="E719" s="1" t="s">
        <v>2005</v>
      </c>
      <c r="F719" s="2">
        <v>45184</v>
      </c>
      <c r="G719" s="2">
        <v>45079</v>
      </c>
      <c r="H719" s="2" t="str">
        <f>TEXT(Ecommerce_Sales[[#This Row],[Order_Date]],"mmmm")</f>
        <v>June</v>
      </c>
      <c r="I719" s="2" t="str">
        <f>TEXT(Ecommerce_Sales[[#This Row],[Order_Date]],"yyyy")</f>
        <v>2023</v>
      </c>
      <c r="J719" s="2" t="str">
        <f>TEXT(Ecommerce_Sales[[#This Row],[Order_Date]],"mmmm")</f>
        <v>June</v>
      </c>
      <c r="K719" s="1" t="s">
        <v>1947</v>
      </c>
      <c r="L719" s="1" t="s">
        <v>3899</v>
      </c>
      <c r="M719" s="1" t="s">
        <v>1983</v>
      </c>
      <c r="N719" s="1" t="s">
        <v>1950</v>
      </c>
      <c r="O719" s="3">
        <v>48</v>
      </c>
      <c r="P719">
        <v>3</v>
      </c>
      <c r="Q719" s="3">
        <v>143</v>
      </c>
      <c r="R719" s="1" t="s">
        <v>1951</v>
      </c>
      <c r="S719" s="3">
        <v>9</v>
      </c>
      <c r="T719">
        <v>6</v>
      </c>
      <c r="U719" t="str">
        <f>IF(Ecommerce_Sales[[#This Row],[Delivery_Time_Days]]&gt;7,"Delay",IF(Ecommerce_Sales[[#This Row],[Delivery_Time_Days]] = 0,"No delivery",IF(Ecommerce_Sales[[#This Row],[Delivery_Time_Days]]&lt;=7,"On-time")))</f>
        <v>On-time</v>
      </c>
      <c r="V719" s="7">
        <f>Ecommerce_Sales[[#This Row],[Profit]]/Ecommerce_Sales[[#This Row],[Total_Price]]</f>
        <v>0.39860139860139859</v>
      </c>
      <c r="W719" s="3">
        <v>57</v>
      </c>
      <c r="X719" s="3"/>
    </row>
    <row r="720" spans="1:24" x14ac:dyDescent="0.25">
      <c r="A720" s="1" t="s">
        <v>3900</v>
      </c>
      <c r="B720" s="1" t="s">
        <v>1001</v>
      </c>
      <c r="C720" s="1" t="s">
        <v>1002</v>
      </c>
      <c r="D720" s="1" t="s">
        <v>3901</v>
      </c>
      <c r="E720" s="1" t="s">
        <v>1946</v>
      </c>
      <c r="F720" s="2">
        <v>45395</v>
      </c>
      <c r="G720" s="2">
        <v>45535</v>
      </c>
      <c r="H720" s="2" t="str">
        <f>TEXT(Ecommerce_Sales[[#This Row],[Order_Date]],"mmmm")</f>
        <v>August</v>
      </c>
      <c r="I720" s="2" t="str">
        <f>TEXT(Ecommerce_Sales[[#This Row],[Order_Date]],"yyyy")</f>
        <v>2024</v>
      </c>
      <c r="J720" s="2" t="str">
        <f>TEXT(Ecommerce_Sales[[#This Row],[Order_Date]],"mmmm")</f>
        <v>August</v>
      </c>
      <c r="K720" s="1" t="s">
        <v>1947</v>
      </c>
      <c r="L720" s="1" t="s">
        <v>3902</v>
      </c>
      <c r="M720" s="1" t="s">
        <v>1956</v>
      </c>
      <c r="N720" s="1" t="s">
        <v>1957</v>
      </c>
      <c r="O720" s="3">
        <v>951</v>
      </c>
      <c r="P720">
        <v>2</v>
      </c>
      <c r="Q720" s="3">
        <v>1903</v>
      </c>
      <c r="R720" s="1" t="s">
        <v>1958</v>
      </c>
      <c r="S720" s="3">
        <v>211</v>
      </c>
      <c r="T720">
        <v>6</v>
      </c>
      <c r="U720" t="str">
        <f>IF(Ecommerce_Sales[[#This Row],[Delivery_Time_Days]]&gt;7,"Delay",IF(Ecommerce_Sales[[#This Row],[Delivery_Time_Days]] = 0,"No delivery",IF(Ecommerce_Sales[[#This Row],[Delivery_Time_Days]]&lt;=7,"On-time")))</f>
        <v>On-time</v>
      </c>
      <c r="V720" s="7">
        <f>Ecommerce_Sales[[#This Row],[Profit]]/Ecommerce_Sales[[#This Row],[Total_Price]]</f>
        <v>0.14976353126642145</v>
      </c>
      <c r="W720" s="3">
        <v>285</v>
      </c>
      <c r="X720" s="3"/>
    </row>
    <row r="721" spans="1:24" x14ac:dyDescent="0.25">
      <c r="A721" s="1" t="s">
        <v>3903</v>
      </c>
      <c r="B721" s="1" t="s">
        <v>416</v>
      </c>
      <c r="C721" s="1" t="s">
        <v>417</v>
      </c>
      <c r="D721" s="1" t="s">
        <v>3453</v>
      </c>
      <c r="E721" s="1" t="s">
        <v>1954</v>
      </c>
      <c r="F721" s="2">
        <v>45387</v>
      </c>
      <c r="G721" s="2">
        <v>45556</v>
      </c>
      <c r="H721" s="2" t="str">
        <f>TEXT(Ecommerce_Sales[[#This Row],[Order_Date]],"mmmm")</f>
        <v>September</v>
      </c>
      <c r="I721" s="2" t="str">
        <f>TEXT(Ecommerce_Sales[[#This Row],[Order_Date]],"yyyy")</f>
        <v>2024</v>
      </c>
      <c r="J721" s="2" t="str">
        <f>TEXT(Ecommerce_Sales[[#This Row],[Order_Date]],"mmmm")</f>
        <v>September</v>
      </c>
      <c r="K721" s="1" t="s">
        <v>1986</v>
      </c>
      <c r="L721" s="1" t="s">
        <v>3904</v>
      </c>
      <c r="M721" s="1" t="s">
        <v>1972</v>
      </c>
      <c r="N721" s="1" t="s">
        <v>1973</v>
      </c>
      <c r="O721" s="3">
        <v>180</v>
      </c>
      <c r="P721">
        <v>3</v>
      </c>
      <c r="Q721" s="3">
        <v>541</v>
      </c>
      <c r="R721" s="1" t="s">
        <v>1958</v>
      </c>
      <c r="S721" s="3">
        <v>58</v>
      </c>
      <c r="U721" t="str">
        <f>IF(Ecommerce_Sales[[#This Row],[Delivery_Time_Days]]&gt;7,"Delay",IF(Ecommerce_Sales[[#This Row],[Delivery_Time_Days]] = 0,"No delivery",IF(Ecommerce_Sales[[#This Row],[Delivery_Time_Days]]&lt;=7,"On-time")))</f>
        <v>No delivery</v>
      </c>
      <c r="V721" s="7">
        <f>Ecommerce_Sales[[#This Row],[Profit]]/Ecommerce_Sales[[#This Row],[Total_Price]]</f>
        <v>0.29944547134935307</v>
      </c>
      <c r="W721" s="3">
        <v>162</v>
      </c>
      <c r="X721" s="3"/>
    </row>
    <row r="722" spans="1:24" x14ac:dyDescent="0.25">
      <c r="A722" s="1" t="s">
        <v>3905</v>
      </c>
      <c r="B722" s="1" t="s">
        <v>705</v>
      </c>
      <c r="C722" s="1" t="s">
        <v>706</v>
      </c>
      <c r="D722" s="1" t="s">
        <v>3906</v>
      </c>
      <c r="E722" s="1" t="s">
        <v>1954</v>
      </c>
      <c r="F722" s="2">
        <v>45043</v>
      </c>
      <c r="G722" s="2">
        <v>45604</v>
      </c>
      <c r="H722" s="2" t="str">
        <f>TEXT(Ecommerce_Sales[[#This Row],[Order_Date]],"mmmm")</f>
        <v>November</v>
      </c>
      <c r="I722" s="2" t="str">
        <f>TEXT(Ecommerce_Sales[[#This Row],[Order_Date]],"yyyy")</f>
        <v>2024</v>
      </c>
      <c r="J722" s="2" t="str">
        <f>TEXT(Ecommerce_Sales[[#This Row],[Order_Date]],"mmmm")</f>
        <v>November</v>
      </c>
      <c r="K722" s="1" t="s">
        <v>1947</v>
      </c>
      <c r="L722" s="1" t="s">
        <v>3907</v>
      </c>
      <c r="M722" s="1" t="s">
        <v>1983</v>
      </c>
      <c r="N722" s="1" t="s">
        <v>1950</v>
      </c>
      <c r="O722" s="3">
        <v>527</v>
      </c>
      <c r="P722">
        <v>7</v>
      </c>
      <c r="Q722" s="3">
        <v>3686</v>
      </c>
      <c r="R722" s="1" t="s">
        <v>1951</v>
      </c>
      <c r="S722" s="3">
        <v>451</v>
      </c>
      <c r="T722">
        <v>8</v>
      </c>
      <c r="U722" t="str">
        <f>IF(Ecommerce_Sales[[#This Row],[Delivery_Time_Days]]&gt;7,"Delay",IF(Ecommerce_Sales[[#This Row],[Delivery_Time_Days]] = 0,"No delivery",IF(Ecommerce_Sales[[#This Row],[Delivery_Time_Days]]&lt;=7,"On-time")))</f>
        <v>Delay</v>
      </c>
      <c r="V722" s="7">
        <f>Ecommerce_Sales[[#This Row],[Profit]]/Ecommerce_Sales[[#This Row],[Total_Price]]</f>
        <v>0.39989148128052088</v>
      </c>
      <c r="W722" s="3">
        <v>1474</v>
      </c>
      <c r="X722" s="3"/>
    </row>
    <row r="723" spans="1:24" x14ac:dyDescent="0.25">
      <c r="A723" s="1" t="s">
        <v>3908</v>
      </c>
      <c r="B723" s="1" t="s">
        <v>1826</v>
      </c>
      <c r="C723" s="1" t="s">
        <v>1827</v>
      </c>
      <c r="D723" s="1" t="s">
        <v>2526</v>
      </c>
      <c r="E723" s="1" t="s">
        <v>1996</v>
      </c>
      <c r="F723" s="2">
        <v>45008</v>
      </c>
      <c r="G723" s="2">
        <v>45151</v>
      </c>
      <c r="H723" s="2" t="str">
        <f>TEXT(Ecommerce_Sales[[#This Row],[Order_Date]],"mmmm")</f>
        <v>August</v>
      </c>
      <c r="I723" s="2" t="str">
        <f>TEXT(Ecommerce_Sales[[#This Row],[Order_Date]],"yyyy")</f>
        <v>2023</v>
      </c>
      <c r="J723" s="2" t="str">
        <f>TEXT(Ecommerce_Sales[[#This Row],[Order_Date]],"mmmm")</f>
        <v>August</v>
      </c>
      <c r="K723" s="1" t="s">
        <v>1947</v>
      </c>
      <c r="L723" s="1" t="s">
        <v>3909</v>
      </c>
      <c r="M723" s="1" t="s">
        <v>1977</v>
      </c>
      <c r="N723" s="1" t="s">
        <v>1978</v>
      </c>
      <c r="O723" s="3">
        <v>244</v>
      </c>
      <c r="P723">
        <v>6</v>
      </c>
      <c r="Q723" s="3">
        <v>1465</v>
      </c>
      <c r="R723" s="1" t="s">
        <v>2012</v>
      </c>
      <c r="S723" s="3">
        <v>80</v>
      </c>
      <c r="T723">
        <v>5</v>
      </c>
      <c r="U723" t="str">
        <f>IF(Ecommerce_Sales[[#This Row],[Delivery_Time_Days]]&gt;7,"Delay",IF(Ecommerce_Sales[[#This Row],[Delivery_Time_Days]] = 0,"No delivery",IF(Ecommerce_Sales[[#This Row],[Delivery_Time_Days]]&lt;=7,"On-time")))</f>
        <v>On-time</v>
      </c>
      <c r="V723" s="7">
        <f>Ecommerce_Sales[[#This Row],[Profit]]/Ecommerce_Sales[[#This Row],[Total_Price]]</f>
        <v>0.35017064846416385</v>
      </c>
      <c r="W723" s="3">
        <v>513</v>
      </c>
      <c r="X723" s="3"/>
    </row>
    <row r="724" spans="1:24" x14ac:dyDescent="0.25">
      <c r="A724" s="1" t="s">
        <v>3910</v>
      </c>
      <c r="B724" s="1" t="s">
        <v>130</v>
      </c>
      <c r="C724" s="1" t="s">
        <v>131</v>
      </c>
      <c r="D724" s="1" t="s">
        <v>3911</v>
      </c>
      <c r="E724" s="1" t="s">
        <v>1954</v>
      </c>
      <c r="F724" s="2">
        <v>45116</v>
      </c>
      <c r="G724" s="2">
        <v>45331</v>
      </c>
      <c r="H724" s="2" t="str">
        <f>TEXT(Ecommerce_Sales[[#This Row],[Order_Date]],"mmmm")</f>
        <v>February</v>
      </c>
      <c r="I724" s="2" t="str">
        <f>TEXT(Ecommerce_Sales[[#This Row],[Order_Date]],"yyyy")</f>
        <v>2024</v>
      </c>
      <c r="J724" s="2" t="str">
        <f>TEXT(Ecommerce_Sales[[#This Row],[Order_Date]],"mmmm")</f>
        <v>February</v>
      </c>
      <c r="K724" s="1" t="s">
        <v>1947</v>
      </c>
      <c r="L724" s="1" t="s">
        <v>3912</v>
      </c>
      <c r="M724" s="1" t="s">
        <v>2072</v>
      </c>
      <c r="N724" s="1" t="s">
        <v>1950</v>
      </c>
      <c r="O724" s="3">
        <v>760</v>
      </c>
      <c r="P724">
        <v>4</v>
      </c>
      <c r="Q724" s="3">
        <v>3040</v>
      </c>
      <c r="R724" s="1" t="s">
        <v>1951</v>
      </c>
      <c r="S724" s="3">
        <v>384</v>
      </c>
      <c r="T724">
        <v>4</v>
      </c>
      <c r="U724" t="str">
        <f>IF(Ecommerce_Sales[[#This Row],[Delivery_Time_Days]]&gt;7,"Delay",IF(Ecommerce_Sales[[#This Row],[Delivery_Time_Days]] = 0,"No delivery",IF(Ecommerce_Sales[[#This Row],[Delivery_Time_Days]]&lt;=7,"On-time")))</f>
        <v>On-time</v>
      </c>
      <c r="V724" s="7">
        <f>Ecommerce_Sales[[#This Row],[Profit]]/Ecommerce_Sales[[#This Row],[Total_Price]]</f>
        <v>0.4</v>
      </c>
      <c r="W724" s="3">
        <v>1216</v>
      </c>
      <c r="X724" s="3"/>
    </row>
    <row r="725" spans="1:24" x14ac:dyDescent="0.25">
      <c r="A725" s="1" t="s">
        <v>3913</v>
      </c>
      <c r="B725" s="1" t="s">
        <v>736</v>
      </c>
      <c r="C725" s="1" t="s">
        <v>737</v>
      </c>
      <c r="D725" s="1" t="s">
        <v>3914</v>
      </c>
      <c r="E725" s="1" t="s">
        <v>1961</v>
      </c>
      <c r="F725" s="2">
        <v>44980</v>
      </c>
      <c r="G725" s="2">
        <v>45245</v>
      </c>
      <c r="H725" s="2" t="str">
        <f>TEXT(Ecommerce_Sales[[#This Row],[Order_Date]],"mmmm")</f>
        <v>November</v>
      </c>
      <c r="I725" s="2" t="str">
        <f>TEXT(Ecommerce_Sales[[#This Row],[Order_Date]],"yyyy")</f>
        <v>2023</v>
      </c>
      <c r="J725" s="2" t="str">
        <f>TEXT(Ecommerce_Sales[[#This Row],[Order_Date]],"mmmm")</f>
        <v>November</v>
      </c>
      <c r="K725" s="1" t="s">
        <v>1947</v>
      </c>
      <c r="L725" s="1" t="s">
        <v>3915</v>
      </c>
      <c r="M725" s="1" t="s">
        <v>2058</v>
      </c>
      <c r="N725" s="1" t="s">
        <v>1950</v>
      </c>
      <c r="O725" s="3">
        <v>122</v>
      </c>
      <c r="P725">
        <v>3</v>
      </c>
      <c r="Q725" s="3">
        <v>366</v>
      </c>
      <c r="R725" s="1" t="s">
        <v>1951</v>
      </c>
      <c r="S725" s="3">
        <v>52</v>
      </c>
      <c r="T725">
        <v>7</v>
      </c>
      <c r="U725" t="str">
        <f>IF(Ecommerce_Sales[[#This Row],[Delivery_Time_Days]]&gt;7,"Delay",IF(Ecommerce_Sales[[#This Row],[Delivery_Time_Days]] = 0,"No delivery",IF(Ecommerce_Sales[[#This Row],[Delivery_Time_Days]]&lt;=7,"On-time")))</f>
        <v>On-time</v>
      </c>
      <c r="V725" s="7">
        <f>Ecommerce_Sales[[#This Row],[Profit]]/Ecommerce_Sales[[#This Row],[Total_Price]]</f>
        <v>0.40163934426229508</v>
      </c>
      <c r="W725" s="3">
        <v>147</v>
      </c>
      <c r="X725" s="3"/>
    </row>
    <row r="726" spans="1:24" x14ac:dyDescent="0.25">
      <c r="A726" s="1" t="s">
        <v>3916</v>
      </c>
      <c r="B726" s="1" t="s">
        <v>1555</v>
      </c>
      <c r="C726" s="1" t="s">
        <v>1556</v>
      </c>
      <c r="D726" s="1" t="s">
        <v>2364</v>
      </c>
      <c r="E726" s="1" t="s">
        <v>1981</v>
      </c>
      <c r="F726" s="2">
        <v>45080</v>
      </c>
      <c r="G726" s="2">
        <v>45127</v>
      </c>
      <c r="H726" s="2" t="str">
        <f>TEXT(Ecommerce_Sales[[#This Row],[Order_Date]],"mmmm")</f>
        <v>July</v>
      </c>
      <c r="I726" s="2" t="str">
        <f>TEXT(Ecommerce_Sales[[#This Row],[Order_Date]],"yyyy")</f>
        <v>2023</v>
      </c>
      <c r="J726" s="2" t="str">
        <f>TEXT(Ecommerce_Sales[[#This Row],[Order_Date]],"mmmm")</f>
        <v>July</v>
      </c>
      <c r="K726" s="1" t="s">
        <v>1986</v>
      </c>
      <c r="L726" s="1" t="s">
        <v>3917</v>
      </c>
      <c r="M726" s="1" t="s">
        <v>2054</v>
      </c>
      <c r="N726" s="1" t="s">
        <v>1957</v>
      </c>
      <c r="O726" s="3">
        <v>540</v>
      </c>
      <c r="P726">
        <v>1</v>
      </c>
      <c r="Q726" s="3">
        <v>540</v>
      </c>
      <c r="R726" s="1" t="s">
        <v>1958</v>
      </c>
      <c r="S726" s="3">
        <v>49</v>
      </c>
      <c r="U726" t="str">
        <f>IF(Ecommerce_Sales[[#This Row],[Delivery_Time_Days]]&gt;7,"Delay",IF(Ecommerce_Sales[[#This Row],[Delivery_Time_Days]] = 0,"No delivery",IF(Ecommerce_Sales[[#This Row],[Delivery_Time_Days]]&lt;=7,"On-time")))</f>
        <v>No delivery</v>
      </c>
      <c r="V726" s="7">
        <f>Ecommerce_Sales[[#This Row],[Profit]]/Ecommerce_Sales[[#This Row],[Total_Price]]</f>
        <v>0.15</v>
      </c>
      <c r="W726" s="3">
        <v>81</v>
      </c>
      <c r="X726" s="3"/>
    </row>
    <row r="727" spans="1:24" x14ac:dyDescent="0.25">
      <c r="A727" s="1" t="s">
        <v>3918</v>
      </c>
      <c r="B727" s="1" t="s">
        <v>1329</v>
      </c>
      <c r="C727" s="1" t="s">
        <v>1330</v>
      </c>
      <c r="D727" s="1" t="s">
        <v>3919</v>
      </c>
      <c r="E727" s="1" t="s">
        <v>1996</v>
      </c>
      <c r="F727" s="2">
        <v>45380</v>
      </c>
      <c r="G727" s="2">
        <v>45038</v>
      </c>
      <c r="H727" s="2" t="str">
        <f>TEXT(Ecommerce_Sales[[#This Row],[Order_Date]],"mmmm")</f>
        <v>April</v>
      </c>
      <c r="I727" s="2" t="str">
        <f>TEXT(Ecommerce_Sales[[#This Row],[Order_Date]],"yyyy")</f>
        <v>2023</v>
      </c>
      <c r="J727" s="2" t="str">
        <f>TEXT(Ecommerce_Sales[[#This Row],[Order_Date]],"mmmm")</f>
        <v>April</v>
      </c>
      <c r="K727" s="1" t="s">
        <v>1947</v>
      </c>
      <c r="L727" s="1" t="s">
        <v>3920</v>
      </c>
      <c r="M727" s="1" t="s">
        <v>2002</v>
      </c>
      <c r="N727" s="1" t="s">
        <v>1989</v>
      </c>
      <c r="O727" s="3">
        <v>673</v>
      </c>
      <c r="P727">
        <v>2</v>
      </c>
      <c r="Q727" s="3">
        <v>1347</v>
      </c>
      <c r="R727" s="1" t="s">
        <v>2016</v>
      </c>
      <c r="S727" s="3">
        <v>172</v>
      </c>
      <c r="T727">
        <v>10</v>
      </c>
      <c r="U727" t="str">
        <f>IF(Ecommerce_Sales[[#This Row],[Delivery_Time_Days]]&gt;7,"Delay",IF(Ecommerce_Sales[[#This Row],[Delivery_Time_Days]] = 0,"No delivery",IF(Ecommerce_Sales[[#This Row],[Delivery_Time_Days]]&lt;=7,"On-time")))</f>
        <v>Delay</v>
      </c>
      <c r="V727" s="7">
        <f>Ecommerce_Sales[[#This Row],[Profit]]/Ecommerce_Sales[[#This Row],[Total_Price]]</f>
        <v>0.25018559762435039</v>
      </c>
      <c r="W727" s="3">
        <v>337</v>
      </c>
      <c r="X727" s="3"/>
    </row>
    <row r="728" spans="1:24" x14ac:dyDescent="0.25">
      <c r="A728" s="1" t="s">
        <v>3921</v>
      </c>
      <c r="B728" s="1" t="s">
        <v>1313</v>
      </c>
      <c r="C728" s="1" t="s">
        <v>1314</v>
      </c>
      <c r="D728" s="1" t="s">
        <v>2981</v>
      </c>
      <c r="E728" s="1" t="s">
        <v>1966</v>
      </c>
      <c r="F728" s="2">
        <v>45390</v>
      </c>
      <c r="G728" s="2">
        <v>45050</v>
      </c>
      <c r="H728" s="2" t="str">
        <f>TEXT(Ecommerce_Sales[[#This Row],[Order_Date]],"mmmm")</f>
        <v>May</v>
      </c>
      <c r="I728" s="2" t="str">
        <f>TEXT(Ecommerce_Sales[[#This Row],[Order_Date]],"yyyy")</f>
        <v>2023</v>
      </c>
      <c r="J728" s="2" t="str">
        <f>TEXT(Ecommerce_Sales[[#This Row],[Order_Date]],"mmmm")</f>
        <v>May</v>
      </c>
      <c r="K728" s="1" t="s">
        <v>1947</v>
      </c>
      <c r="L728" s="1" t="s">
        <v>3922</v>
      </c>
      <c r="M728" s="1" t="s">
        <v>2054</v>
      </c>
      <c r="N728" s="1" t="s">
        <v>1957</v>
      </c>
      <c r="O728" s="3">
        <v>756</v>
      </c>
      <c r="P728">
        <v>3</v>
      </c>
      <c r="Q728" s="3">
        <v>2269</v>
      </c>
      <c r="R728" s="1" t="s">
        <v>1958</v>
      </c>
      <c r="S728" s="3">
        <v>189</v>
      </c>
      <c r="T728">
        <v>6</v>
      </c>
      <c r="U728" t="str">
        <f>IF(Ecommerce_Sales[[#This Row],[Delivery_Time_Days]]&gt;7,"Delay",IF(Ecommerce_Sales[[#This Row],[Delivery_Time_Days]] = 0,"No delivery",IF(Ecommerce_Sales[[#This Row],[Delivery_Time_Days]]&lt;=7,"On-time")))</f>
        <v>On-time</v>
      </c>
      <c r="V728" s="7">
        <f>Ecommerce_Sales[[#This Row],[Profit]]/Ecommerce_Sales[[#This Row],[Total_Price]]</f>
        <v>0.14984574702512121</v>
      </c>
      <c r="W728" s="3">
        <v>340</v>
      </c>
      <c r="X728" s="3"/>
    </row>
    <row r="729" spans="1:24" x14ac:dyDescent="0.25">
      <c r="A729" s="1" t="s">
        <v>3923</v>
      </c>
      <c r="B729" s="1" t="s">
        <v>2</v>
      </c>
      <c r="C729" s="1" t="s">
        <v>3</v>
      </c>
      <c r="D729" s="1" t="s">
        <v>2485</v>
      </c>
      <c r="E729" s="1" t="s">
        <v>1946</v>
      </c>
      <c r="F729" s="2">
        <v>45597</v>
      </c>
      <c r="G729" s="2">
        <v>45103</v>
      </c>
      <c r="H729" s="2" t="str">
        <f>TEXT(Ecommerce_Sales[[#This Row],[Order_Date]],"mmmm")</f>
        <v>June</v>
      </c>
      <c r="I729" s="2" t="str">
        <f>TEXT(Ecommerce_Sales[[#This Row],[Order_Date]],"yyyy")</f>
        <v>2023</v>
      </c>
      <c r="J729" s="2" t="str">
        <f>TEXT(Ecommerce_Sales[[#This Row],[Order_Date]],"mmmm")</f>
        <v>June</v>
      </c>
      <c r="K729" s="1" t="s">
        <v>1947</v>
      </c>
      <c r="L729" s="1" t="s">
        <v>3924</v>
      </c>
      <c r="M729" s="1" t="s">
        <v>2054</v>
      </c>
      <c r="N729" s="1" t="s">
        <v>1957</v>
      </c>
      <c r="O729" s="3">
        <v>768</v>
      </c>
      <c r="P729">
        <v>2</v>
      </c>
      <c r="Q729" s="3">
        <v>1535</v>
      </c>
      <c r="R729" s="1" t="s">
        <v>1951</v>
      </c>
      <c r="S729" s="3">
        <v>128</v>
      </c>
      <c r="T729">
        <v>5</v>
      </c>
      <c r="U729" t="str">
        <f>IF(Ecommerce_Sales[[#This Row],[Delivery_Time_Days]]&gt;7,"Delay",IF(Ecommerce_Sales[[#This Row],[Delivery_Time_Days]] = 0,"No delivery",IF(Ecommerce_Sales[[#This Row],[Delivery_Time_Days]]&lt;=7,"On-time")))</f>
        <v>On-time</v>
      </c>
      <c r="V729" s="7">
        <f>Ecommerce_Sales[[#This Row],[Profit]]/Ecommerce_Sales[[#This Row],[Total_Price]]</f>
        <v>0.14983713355048861</v>
      </c>
      <c r="W729" s="3">
        <v>230</v>
      </c>
      <c r="X729" s="3"/>
    </row>
    <row r="730" spans="1:24" x14ac:dyDescent="0.25">
      <c r="A730" s="1" t="s">
        <v>3925</v>
      </c>
      <c r="B730" s="1" t="s">
        <v>1207</v>
      </c>
      <c r="C730" s="1" t="s">
        <v>1208</v>
      </c>
      <c r="D730" s="1" t="s">
        <v>3471</v>
      </c>
      <c r="E730" s="1" t="s">
        <v>1981</v>
      </c>
      <c r="F730" s="2">
        <v>45552</v>
      </c>
      <c r="G730" s="2">
        <v>45313</v>
      </c>
      <c r="H730" s="2" t="str">
        <f>TEXT(Ecommerce_Sales[[#This Row],[Order_Date]],"mmmm")</f>
        <v>January</v>
      </c>
      <c r="I730" s="2" t="str">
        <f>TEXT(Ecommerce_Sales[[#This Row],[Order_Date]],"yyyy")</f>
        <v>2024</v>
      </c>
      <c r="J730" s="2" t="str">
        <f>TEXT(Ecommerce_Sales[[#This Row],[Order_Date]],"mmmm")</f>
        <v>January</v>
      </c>
      <c r="K730" s="1" t="s">
        <v>1947</v>
      </c>
      <c r="L730" s="1" t="s">
        <v>3926</v>
      </c>
      <c r="M730" s="1" t="s">
        <v>1988</v>
      </c>
      <c r="N730" s="1" t="s">
        <v>1989</v>
      </c>
      <c r="O730" s="3">
        <v>523</v>
      </c>
      <c r="P730">
        <v>3</v>
      </c>
      <c r="Q730" s="3">
        <v>1569</v>
      </c>
      <c r="R730" s="1" t="s">
        <v>1958</v>
      </c>
      <c r="S730" s="3">
        <v>189</v>
      </c>
      <c r="T730">
        <v>3</v>
      </c>
      <c r="U730" t="str">
        <f>IF(Ecommerce_Sales[[#This Row],[Delivery_Time_Days]]&gt;7,"Delay",IF(Ecommerce_Sales[[#This Row],[Delivery_Time_Days]] = 0,"No delivery",IF(Ecommerce_Sales[[#This Row],[Delivery_Time_Days]]&lt;=7,"On-time")))</f>
        <v>On-time</v>
      </c>
      <c r="V730" s="7">
        <f>Ecommerce_Sales[[#This Row],[Profit]]/Ecommerce_Sales[[#This Row],[Total_Price]]</f>
        <v>0.24984066284257489</v>
      </c>
      <c r="W730" s="3">
        <v>392</v>
      </c>
      <c r="X730" s="3"/>
    </row>
    <row r="731" spans="1:24" x14ac:dyDescent="0.25">
      <c r="A731" s="1" t="s">
        <v>3927</v>
      </c>
      <c r="B731" s="1" t="s">
        <v>1441</v>
      </c>
      <c r="C731" s="1" t="s">
        <v>1442</v>
      </c>
      <c r="D731" s="1" t="s">
        <v>2161</v>
      </c>
      <c r="E731" s="1" t="s">
        <v>2005</v>
      </c>
      <c r="F731" s="2">
        <v>45356</v>
      </c>
      <c r="G731" s="2">
        <v>44945</v>
      </c>
      <c r="H731" s="2" t="str">
        <f>TEXT(Ecommerce_Sales[[#This Row],[Order_Date]],"mmmm")</f>
        <v>January</v>
      </c>
      <c r="I731" s="2" t="str">
        <f>TEXT(Ecommerce_Sales[[#This Row],[Order_Date]],"yyyy")</f>
        <v>2023</v>
      </c>
      <c r="J731" s="2" t="str">
        <f>TEXT(Ecommerce_Sales[[#This Row],[Order_Date]],"mmmm")</f>
        <v>January</v>
      </c>
      <c r="K731" s="1" t="s">
        <v>1947</v>
      </c>
      <c r="L731" s="1" t="s">
        <v>3928</v>
      </c>
      <c r="M731" s="1" t="s">
        <v>2065</v>
      </c>
      <c r="N731" s="1" t="s">
        <v>1978</v>
      </c>
      <c r="O731" s="3">
        <v>403</v>
      </c>
      <c r="P731">
        <v>3</v>
      </c>
      <c r="Q731" s="3">
        <v>1209</v>
      </c>
      <c r="R731" s="1" t="s">
        <v>2012</v>
      </c>
      <c r="S731" s="3">
        <v>70</v>
      </c>
      <c r="T731">
        <v>9</v>
      </c>
      <c r="U731" t="str">
        <f>IF(Ecommerce_Sales[[#This Row],[Delivery_Time_Days]]&gt;7,"Delay",IF(Ecommerce_Sales[[#This Row],[Delivery_Time_Days]] = 0,"No delivery",IF(Ecommerce_Sales[[#This Row],[Delivery_Time_Days]]&lt;=7,"On-time")))</f>
        <v>Delay</v>
      </c>
      <c r="V731" s="7">
        <f>Ecommerce_Sales[[#This Row],[Profit]]/Ecommerce_Sales[[#This Row],[Total_Price]]</f>
        <v>0.34987593052109184</v>
      </c>
      <c r="W731" s="3">
        <v>423</v>
      </c>
      <c r="X731" s="3"/>
    </row>
    <row r="732" spans="1:24" x14ac:dyDescent="0.25">
      <c r="A732" s="1" t="s">
        <v>3929</v>
      </c>
      <c r="B732" s="1" t="s">
        <v>1800</v>
      </c>
      <c r="C732" s="1" t="s">
        <v>1801</v>
      </c>
      <c r="D732" s="1" t="s">
        <v>3930</v>
      </c>
      <c r="E732" s="1" t="s">
        <v>1966</v>
      </c>
      <c r="F732" s="2">
        <v>45349</v>
      </c>
      <c r="G732" s="2">
        <v>45065</v>
      </c>
      <c r="H732" s="2" t="str">
        <f>TEXT(Ecommerce_Sales[[#This Row],[Order_Date]],"mmmm")</f>
        <v>May</v>
      </c>
      <c r="I732" s="2" t="str">
        <f>TEXT(Ecommerce_Sales[[#This Row],[Order_Date]],"yyyy")</f>
        <v>2023</v>
      </c>
      <c r="J732" s="2" t="str">
        <f>TEXT(Ecommerce_Sales[[#This Row],[Order_Date]],"mmmm")</f>
        <v>May</v>
      </c>
      <c r="K732" s="1" t="s">
        <v>1947</v>
      </c>
      <c r="L732" s="1" t="s">
        <v>3931</v>
      </c>
      <c r="M732" s="1" t="s">
        <v>2058</v>
      </c>
      <c r="N732" s="1" t="s">
        <v>1950</v>
      </c>
      <c r="O732" s="3">
        <v>207</v>
      </c>
      <c r="P732">
        <v>3</v>
      </c>
      <c r="Q732" s="3">
        <v>620</v>
      </c>
      <c r="R732" s="1" t="s">
        <v>1958</v>
      </c>
      <c r="S732" s="3">
        <v>65</v>
      </c>
      <c r="T732">
        <v>5</v>
      </c>
      <c r="U732" t="str">
        <f>IF(Ecommerce_Sales[[#This Row],[Delivery_Time_Days]]&gt;7,"Delay",IF(Ecommerce_Sales[[#This Row],[Delivery_Time_Days]] = 0,"No delivery",IF(Ecommerce_Sales[[#This Row],[Delivery_Time_Days]]&lt;=7,"On-time")))</f>
        <v>On-time</v>
      </c>
      <c r="V732" s="7">
        <f>Ecommerce_Sales[[#This Row],[Profit]]/Ecommerce_Sales[[#This Row],[Total_Price]]</f>
        <v>0.4</v>
      </c>
      <c r="W732" s="3">
        <v>248</v>
      </c>
      <c r="X732" s="3"/>
    </row>
    <row r="733" spans="1:24" x14ac:dyDescent="0.25">
      <c r="A733" s="1" t="s">
        <v>3932</v>
      </c>
      <c r="B733" s="1" t="s">
        <v>1337</v>
      </c>
      <c r="C733" s="1" t="s">
        <v>1338</v>
      </c>
      <c r="D733" s="1" t="s">
        <v>3933</v>
      </c>
      <c r="E733" s="1" t="s">
        <v>1946</v>
      </c>
      <c r="F733" s="2">
        <v>45595</v>
      </c>
      <c r="G733" s="2">
        <v>45053</v>
      </c>
      <c r="H733" s="2" t="str">
        <f>TEXT(Ecommerce_Sales[[#This Row],[Order_Date]],"mmmm")</f>
        <v>May</v>
      </c>
      <c r="I733" s="2" t="str">
        <f>TEXT(Ecommerce_Sales[[#This Row],[Order_Date]],"yyyy")</f>
        <v>2023</v>
      </c>
      <c r="J733" s="2" t="str">
        <f>TEXT(Ecommerce_Sales[[#This Row],[Order_Date]],"mmmm")</f>
        <v>May</v>
      </c>
      <c r="K733" s="1" t="s">
        <v>1947</v>
      </c>
      <c r="L733" s="1" t="s">
        <v>3934</v>
      </c>
      <c r="M733" s="1" t="s">
        <v>1977</v>
      </c>
      <c r="N733" s="1" t="s">
        <v>1978</v>
      </c>
      <c r="O733" s="3">
        <v>738</v>
      </c>
      <c r="P733">
        <v>2</v>
      </c>
      <c r="Q733" s="3">
        <v>1476</v>
      </c>
      <c r="R733" s="1" t="s">
        <v>1951</v>
      </c>
      <c r="S733" s="3">
        <v>85</v>
      </c>
      <c r="T733">
        <v>9</v>
      </c>
      <c r="U733" t="str">
        <f>IF(Ecommerce_Sales[[#This Row],[Delivery_Time_Days]]&gt;7,"Delay",IF(Ecommerce_Sales[[#This Row],[Delivery_Time_Days]] = 0,"No delivery",IF(Ecommerce_Sales[[#This Row],[Delivery_Time_Days]]&lt;=7,"On-time")))</f>
        <v>Delay</v>
      </c>
      <c r="V733" s="7">
        <f>Ecommerce_Sales[[#This Row],[Profit]]/Ecommerce_Sales[[#This Row],[Total_Price]]</f>
        <v>0.35027100271002709</v>
      </c>
      <c r="W733" s="3">
        <v>517</v>
      </c>
      <c r="X733" s="3"/>
    </row>
    <row r="734" spans="1:24" x14ac:dyDescent="0.25">
      <c r="A734" s="1" t="s">
        <v>3935</v>
      </c>
      <c r="B734" s="1" t="s">
        <v>146</v>
      </c>
      <c r="C734" s="1" t="s">
        <v>147</v>
      </c>
      <c r="D734" s="1" t="s">
        <v>3092</v>
      </c>
      <c r="E734" s="1" t="s">
        <v>1996</v>
      </c>
      <c r="F734" s="2">
        <v>44974</v>
      </c>
      <c r="G734" s="2">
        <v>45273</v>
      </c>
      <c r="H734" s="2" t="str">
        <f>TEXT(Ecommerce_Sales[[#This Row],[Order_Date]],"mmmm")</f>
        <v>December</v>
      </c>
      <c r="I734" s="2" t="str">
        <f>TEXT(Ecommerce_Sales[[#This Row],[Order_Date]],"yyyy")</f>
        <v>2023</v>
      </c>
      <c r="J734" s="2" t="str">
        <f>TEXT(Ecommerce_Sales[[#This Row],[Order_Date]],"mmmm")</f>
        <v>December</v>
      </c>
      <c r="K734" s="1" t="s">
        <v>1947</v>
      </c>
      <c r="L734" s="1" t="s">
        <v>3936</v>
      </c>
      <c r="M734" s="1" t="s">
        <v>2054</v>
      </c>
      <c r="N734" s="1" t="s">
        <v>1957</v>
      </c>
      <c r="O734" s="3">
        <v>1349</v>
      </c>
      <c r="P734">
        <v>6</v>
      </c>
      <c r="Q734" s="3">
        <v>8095</v>
      </c>
      <c r="R734" s="1" t="s">
        <v>2008</v>
      </c>
      <c r="S734" s="3">
        <v>879</v>
      </c>
      <c r="T734">
        <v>9</v>
      </c>
      <c r="U734" t="str">
        <f>IF(Ecommerce_Sales[[#This Row],[Delivery_Time_Days]]&gt;7,"Delay",IF(Ecommerce_Sales[[#This Row],[Delivery_Time_Days]] = 0,"No delivery",IF(Ecommerce_Sales[[#This Row],[Delivery_Time_Days]]&lt;=7,"On-time")))</f>
        <v>Delay</v>
      </c>
      <c r="V734" s="7">
        <f>Ecommerce_Sales[[#This Row],[Profit]]/Ecommerce_Sales[[#This Row],[Total_Price]]</f>
        <v>0.14996911673872762</v>
      </c>
      <c r="W734" s="3">
        <v>1214</v>
      </c>
      <c r="X734" s="3"/>
    </row>
    <row r="735" spans="1:24" x14ac:dyDescent="0.25">
      <c r="A735" s="1" t="s">
        <v>3937</v>
      </c>
      <c r="B735" s="1" t="s">
        <v>928</v>
      </c>
      <c r="C735" s="1" t="s">
        <v>929</v>
      </c>
      <c r="D735" s="1" t="s">
        <v>2694</v>
      </c>
      <c r="E735" s="1" t="s">
        <v>1966</v>
      </c>
      <c r="F735" s="2">
        <v>45535</v>
      </c>
      <c r="G735" s="2">
        <v>45155</v>
      </c>
      <c r="H735" s="2" t="str">
        <f>TEXT(Ecommerce_Sales[[#This Row],[Order_Date]],"mmmm")</f>
        <v>August</v>
      </c>
      <c r="I735" s="2" t="str">
        <f>TEXT(Ecommerce_Sales[[#This Row],[Order_Date]],"yyyy")</f>
        <v>2023</v>
      </c>
      <c r="J735" s="2" t="str">
        <f>TEXT(Ecommerce_Sales[[#This Row],[Order_Date]],"mmmm")</f>
        <v>August</v>
      </c>
      <c r="K735" s="1" t="s">
        <v>1947</v>
      </c>
      <c r="L735" s="1" t="s">
        <v>3938</v>
      </c>
      <c r="M735" s="1" t="s">
        <v>1988</v>
      </c>
      <c r="N735" s="1" t="s">
        <v>1989</v>
      </c>
      <c r="O735" s="3">
        <v>757</v>
      </c>
      <c r="P735">
        <v>5</v>
      </c>
      <c r="Q735" s="3">
        <v>3785</v>
      </c>
      <c r="R735" s="1" t="s">
        <v>1958</v>
      </c>
      <c r="S735" s="3">
        <v>297</v>
      </c>
      <c r="T735">
        <v>6</v>
      </c>
      <c r="U735" t="str">
        <f>IF(Ecommerce_Sales[[#This Row],[Delivery_Time_Days]]&gt;7,"Delay",IF(Ecommerce_Sales[[#This Row],[Delivery_Time_Days]] = 0,"No delivery",IF(Ecommerce_Sales[[#This Row],[Delivery_Time_Days]]&lt;=7,"On-time")))</f>
        <v>On-time</v>
      </c>
      <c r="V735" s="7">
        <f>Ecommerce_Sales[[#This Row],[Profit]]/Ecommerce_Sales[[#This Row],[Total_Price]]</f>
        <v>0.24993394980184941</v>
      </c>
      <c r="W735" s="3">
        <v>946</v>
      </c>
      <c r="X735" s="3"/>
    </row>
    <row r="736" spans="1:24" x14ac:dyDescent="0.25">
      <c r="A736" s="1" t="s">
        <v>3939</v>
      </c>
      <c r="B736" s="1" t="s">
        <v>318</v>
      </c>
      <c r="C736" s="1" t="s">
        <v>319</v>
      </c>
      <c r="D736" s="1" t="s">
        <v>3940</v>
      </c>
      <c r="E736" s="1" t="s">
        <v>1946</v>
      </c>
      <c r="F736" s="2">
        <v>45092</v>
      </c>
      <c r="G736" s="2">
        <v>45265</v>
      </c>
      <c r="H736" s="2" t="str">
        <f>TEXT(Ecommerce_Sales[[#This Row],[Order_Date]],"mmmm")</f>
        <v>December</v>
      </c>
      <c r="I736" s="2" t="str">
        <f>TEXT(Ecommerce_Sales[[#This Row],[Order_Date]],"yyyy")</f>
        <v>2023</v>
      </c>
      <c r="J736" s="2" t="str">
        <f>TEXT(Ecommerce_Sales[[#This Row],[Order_Date]],"mmmm")</f>
        <v>December</v>
      </c>
      <c r="K736" s="1" t="s">
        <v>1947</v>
      </c>
      <c r="L736" s="1" t="s">
        <v>3941</v>
      </c>
      <c r="M736" s="1" t="s">
        <v>1977</v>
      </c>
      <c r="N736" s="1" t="s">
        <v>1978</v>
      </c>
      <c r="O736" s="3">
        <v>912</v>
      </c>
      <c r="P736">
        <v>4</v>
      </c>
      <c r="Q736" s="3">
        <v>3646</v>
      </c>
      <c r="R736" s="1" t="s">
        <v>2008</v>
      </c>
      <c r="S736" s="3">
        <v>229</v>
      </c>
      <c r="T736">
        <v>6</v>
      </c>
      <c r="U736" t="str">
        <f>IF(Ecommerce_Sales[[#This Row],[Delivery_Time_Days]]&gt;7,"Delay",IF(Ecommerce_Sales[[#This Row],[Delivery_Time_Days]] = 0,"No delivery",IF(Ecommerce_Sales[[#This Row],[Delivery_Time_Days]]&lt;=7,"On-time")))</f>
        <v>On-time</v>
      </c>
      <c r="V736" s="7">
        <f>Ecommerce_Sales[[#This Row],[Profit]]/Ecommerce_Sales[[#This Row],[Total_Price]]</f>
        <v>0.34997257268239168</v>
      </c>
      <c r="W736" s="3">
        <v>1276</v>
      </c>
      <c r="X736" s="3"/>
    </row>
    <row r="737" spans="1:24" x14ac:dyDescent="0.25">
      <c r="A737" s="1" t="s">
        <v>3942</v>
      </c>
      <c r="B737" s="1" t="s">
        <v>1037</v>
      </c>
      <c r="C737" s="1" t="s">
        <v>1229</v>
      </c>
      <c r="D737" s="1" t="s">
        <v>2975</v>
      </c>
      <c r="E737" s="1" t="s">
        <v>1961</v>
      </c>
      <c r="F737" s="2">
        <v>45258</v>
      </c>
      <c r="G737" s="2">
        <v>45463</v>
      </c>
      <c r="H737" s="2" t="str">
        <f>TEXT(Ecommerce_Sales[[#This Row],[Order_Date]],"mmmm")</f>
        <v>June</v>
      </c>
      <c r="I737" s="2" t="str">
        <f>TEXT(Ecommerce_Sales[[#This Row],[Order_Date]],"yyyy")</f>
        <v>2024</v>
      </c>
      <c r="J737" s="2" t="str">
        <f>TEXT(Ecommerce_Sales[[#This Row],[Order_Date]],"mmmm")</f>
        <v>June</v>
      </c>
      <c r="K737" s="1" t="s">
        <v>1947</v>
      </c>
      <c r="L737" s="1" t="s">
        <v>3943</v>
      </c>
      <c r="M737" s="1" t="s">
        <v>2030</v>
      </c>
      <c r="N737" s="1" t="s">
        <v>1978</v>
      </c>
      <c r="O737" s="3">
        <v>796</v>
      </c>
      <c r="P737">
        <v>3</v>
      </c>
      <c r="Q737" s="3">
        <v>2388</v>
      </c>
      <c r="R737" s="1" t="s">
        <v>1958</v>
      </c>
      <c r="S737" s="3">
        <v>327</v>
      </c>
      <c r="T737">
        <v>4</v>
      </c>
      <c r="U737" t="str">
        <f>IF(Ecommerce_Sales[[#This Row],[Delivery_Time_Days]]&gt;7,"Delay",IF(Ecommerce_Sales[[#This Row],[Delivery_Time_Days]] = 0,"No delivery",IF(Ecommerce_Sales[[#This Row],[Delivery_Time_Days]]&lt;=7,"On-time")))</f>
        <v>On-time</v>
      </c>
      <c r="V737" s="7">
        <f>Ecommerce_Sales[[#This Row],[Profit]]/Ecommerce_Sales[[#This Row],[Total_Price]]</f>
        <v>0.35008375209380233</v>
      </c>
      <c r="W737" s="3">
        <v>836</v>
      </c>
      <c r="X737" s="3"/>
    </row>
    <row r="738" spans="1:24" x14ac:dyDescent="0.25">
      <c r="A738" s="1" t="s">
        <v>3944</v>
      </c>
      <c r="B738" s="1" t="s">
        <v>290</v>
      </c>
      <c r="C738" s="1" t="s">
        <v>291</v>
      </c>
      <c r="D738" s="1" t="s">
        <v>3945</v>
      </c>
      <c r="E738" s="1" t="s">
        <v>1996</v>
      </c>
      <c r="F738" s="2">
        <v>45655</v>
      </c>
      <c r="G738" s="2">
        <v>45648</v>
      </c>
      <c r="H738" s="2" t="str">
        <f>TEXT(Ecommerce_Sales[[#This Row],[Order_Date]],"mmmm")</f>
        <v>December</v>
      </c>
      <c r="I738" s="2" t="str">
        <f>TEXT(Ecommerce_Sales[[#This Row],[Order_Date]],"yyyy")</f>
        <v>2024</v>
      </c>
      <c r="J738" s="2" t="str">
        <f>TEXT(Ecommerce_Sales[[#This Row],[Order_Date]],"mmmm")</f>
        <v>December</v>
      </c>
      <c r="K738" s="1" t="s">
        <v>1947</v>
      </c>
      <c r="L738" s="1" t="s">
        <v>3946</v>
      </c>
      <c r="M738" s="1" t="s">
        <v>2007</v>
      </c>
      <c r="N738" s="1" t="s">
        <v>1973</v>
      </c>
      <c r="O738" s="3">
        <v>1137</v>
      </c>
      <c r="P738">
        <v>8</v>
      </c>
      <c r="Q738" s="3">
        <v>9099</v>
      </c>
      <c r="R738" s="1" t="s">
        <v>1958</v>
      </c>
      <c r="S738" s="3">
        <v>820</v>
      </c>
      <c r="T738">
        <v>2</v>
      </c>
      <c r="U738" t="str">
        <f>IF(Ecommerce_Sales[[#This Row],[Delivery_Time_Days]]&gt;7,"Delay",IF(Ecommerce_Sales[[#This Row],[Delivery_Time_Days]] = 0,"No delivery",IF(Ecommerce_Sales[[#This Row],[Delivery_Time_Days]]&lt;=7,"On-time")))</f>
        <v>On-time</v>
      </c>
      <c r="V738" s="7">
        <f>Ecommerce_Sales[[#This Row],[Profit]]/Ecommerce_Sales[[#This Row],[Total_Price]]</f>
        <v>0.30003297065611606</v>
      </c>
      <c r="W738" s="3">
        <v>2730</v>
      </c>
      <c r="X738" s="3"/>
    </row>
    <row r="739" spans="1:24" x14ac:dyDescent="0.25">
      <c r="A739" s="1" t="s">
        <v>3947</v>
      </c>
      <c r="B739" s="1" t="s">
        <v>424</v>
      </c>
      <c r="C739" s="1" t="s">
        <v>425</v>
      </c>
      <c r="D739" s="1" t="s">
        <v>3948</v>
      </c>
      <c r="E739" s="1" t="s">
        <v>1954</v>
      </c>
      <c r="F739" s="2">
        <v>45025</v>
      </c>
      <c r="G739" s="2">
        <v>45603</v>
      </c>
      <c r="H739" s="2" t="str">
        <f>TEXT(Ecommerce_Sales[[#This Row],[Order_Date]],"mmmm")</f>
        <v>November</v>
      </c>
      <c r="I739" s="2" t="str">
        <f>TEXT(Ecommerce_Sales[[#This Row],[Order_Date]],"yyyy")</f>
        <v>2024</v>
      </c>
      <c r="J739" s="2" t="str">
        <f>TEXT(Ecommerce_Sales[[#This Row],[Order_Date]],"mmmm")</f>
        <v>November</v>
      </c>
      <c r="K739" s="1" t="s">
        <v>1947</v>
      </c>
      <c r="L739" s="1" t="s">
        <v>2950</v>
      </c>
      <c r="M739" s="1" t="s">
        <v>1972</v>
      </c>
      <c r="N739" s="1" t="s">
        <v>1973</v>
      </c>
      <c r="O739" s="3">
        <v>610</v>
      </c>
      <c r="P739">
        <v>7</v>
      </c>
      <c r="Q739" s="3">
        <v>4272</v>
      </c>
      <c r="R739" s="1" t="s">
        <v>1951</v>
      </c>
      <c r="S739" s="3">
        <v>308</v>
      </c>
      <c r="T739">
        <v>3</v>
      </c>
      <c r="U739" t="str">
        <f>IF(Ecommerce_Sales[[#This Row],[Delivery_Time_Days]]&gt;7,"Delay",IF(Ecommerce_Sales[[#This Row],[Delivery_Time_Days]] = 0,"No delivery",IF(Ecommerce_Sales[[#This Row],[Delivery_Time_Days]]&lt;=7,"On-time")))</f>
        <v>On-time</v>
      </c>
      <c r="V739" s="7">
        <f>Ecommerce_Sales[[#This Row],[Profit]]/Ecommerce_Sales[[#This Row],[Total_Price]]</f>
        <v>0.29985955056179775</v>
      </c>
      <c r="W739" s="3">
        <v>1281</v>
      </c>
      <c r="X739" s="3"/>
    </row>
    <row r="740" spans="1:24" x14ac:dyDescent="0.25">
      <c r="A740" s="1" t="s">
        <v>3949</v>
      </c>
      <c r="B740" s="1" t="s">
        <v>1584</v>
      </c>
      <c r="C740" s="1" t="s">
        <v>1585</v>
      </c>
      <c r="D740" s="1" t="s">
        <v>3102</v>
      </c>
      <c r="E740" s="1" t="s">
        <v>1954</v>
      </c>
      <c r="F740" s="2">
        <v>45373</v>
      </c>
      <c r="G740" s="2">
        <v>45066</v>
      </c>
      <c r="H740" s="2" t="str">
        <f>TEXT(Ecommerce_Sales[[#This Row],[Order_Date]],"mmmm")</f>
        <v>May</v>
      </c>
      <c r="I740" s="2" t="str">
        <f>TEXT(Ecommerce_Sales[[#This Row],[Order_Date]],"yyyy")</f>
        <v>2023</v>
      </c>
      <c r="J740" s="2" t="str">
        <f>TEXT(Ecommerce_Sales[[#This Row],[Order_Date]],"mmmm")</f>
        <v>May</v>
      </c>
      <c r="K740" s="1" t="s">
        <v>1947</v>
      </c>
      <c r="L740" s="1" t="s">
        <v>3950</v>
      </c>
      <c r="M740" s="1" t="s">
        <v>2054</v>
      </c>
      <c r="N740" s="1" t="s">
        <v>1957</v>
      </c>
      <c r="O740" s="3">
        <v>380</v>
      </c>
      <c r="P740">
        <v>1</v>
      </c>
      <c r="Q740" s="3">
        <v>380</v>
      </c>
      <c r="R740" s="1" t="s">
        <v>1958</v>
      </c>
      <c r="S740" s="3">
        <v>49</v>
      </c>
      <c r="T740">
        <v>2</v>
      </c>
      <c r="U740" t="str">
        <f>IF(Ecommerce_Sales[[#This Row],[Delivery_Time_Days]]&gt;7,"Delay",IF(Ecommerce_Sales[[#This Row],[Delivery_Time_Days]] = 0,"No delivery",IF(Ecommerce_Sales[[#This Row],[Delivery_Time_Days]]&lt;=7,"On-time")))</f>
        <v>On-time</v>
      </c>
      <c r="V740" s="7">
        <f>Ecommerce_Sales[[#This Row],[Profit]]/Ecommerce_Sales[[#This Row],[Total_Price]]</f>
        <v>0.15</v>
      </c>
      <c r="W740" s="3">
        <v>57</v>
      </c>
      <c r="X740" s="3"/>
    </row>
    <row r="741" spans="1:24" x14ac:dyDescent="0.25">
      <c r="A741" s="1" t="s">
        <v>3951</v>
      </c>
      <c r="B741" s="1" t="s">
        <v>499</v>
      </c>
      <c r="C741" s="1" t="s">
        <v>500</v>
      </c>
      <c r="D741" s="1" t="s">
        <v>2189</v>
      </c>
      <c r="E741" s="1" t="s">
        <v>1981</v>
      </c>
      <c r="F741" s="2">
        <v>45073</v>
      </c>
      <c r="G741" s="2">
        <v>45619</v>
      </c>
      <c r="H741" s="2" t="str">
        <f>TEXT(Ecommerce_Sales[[#This Row],[Order_Date]],"mmmm")</f>
        <v>November</v>
      </c>
      <c r="I741" s="2" t="str">
        <f>TEXT(Ecommerce_Sales[[#This Row],[Order_Date]],"yyyy")</f>
        <v>2024</v>
      </c>
      <c r="J741" s="2" t="str">
        <f>TEXT(Ecommerce_Sales[[#This Row],[Order_Date]],"mmmm")</f>
        <v>November</v>
      </c>
      <c r="K741" s="1" t="s">
        <v>1947</v>
      </c>
      <c r="L741" s="1" t="s">
        <v>3952</v>
      </c>
      <c r="M741" s="1" t="s">
        <v>2072</v>
      </c>
      <c r="N741" s="1" t="s">
        <v>1950</v>
      </c>
      <c r="O741" s="3">
        <v>192</v>
      </c>
      <c r="P741">
        <v>1</v>
      </c>
      <c r="Q741" s="3">
        <v>192</v>
      </c>
      <c r="R741" s="1" t="s">
        <v>1958</v>
      </c>
      <c r="S741" s="3">
        <v>21</v>
      </c>
      <c r="T741">
        <v>3</v>
      </c>
      <c r="U741" t="str">
        <f>IF(Ecommerce_Sales[[#This Row],[Delivery_Time_Days]]&gt;7,"Delay",IF(Ecommerce_Sales[[#This Row],[Delivery_Time_Days]] = 0,"No delivery",IF(Ecommerce_Sales[[#This Row],[Delivery_Time_Days]]&lt;=7,"On-time")))</f>
        <v>On-time</v>
      </c>
      <c r="V741" s="7">
        <f>Ecommerce_Sales[[#This Row],[Profit]]/Ecommerce_Sales[[#This Row],[Total_Price]]</f>
        <v>0.40104166666666669</v>
      </c>
      <c r="W741" s="3">
        <v>77</v>
      </c>
      <c r="X741" s="3"/>
    </row>
    <row r="742" spans="1:24" x14ac:dyDescent="0.25">
      <c r="A742" s="1" t="s">
        <v>3953</v>
      </c>
      <c r="B742" s="1" t="s">
        <v>871</v>
      </c>
      <c r="C742" s="1" t="s">
        <v>872</v>
      </c>
      <c r="D742" s="1" t="s">
        <v>2242</v>
      </c>
      <c r="E742" s="1" t="s">
        <v>1996</v>
      </c>
      <c r="F742" s="2">
        <v>45067</v>
      </c>
      <c r="G742" s="2">
        <v>45251</v>
      </c>
      <c r="H742" s="2" t="str">
        <f>TEXT(Ecommerce_Sales[[#This Row],[Order_Date]],"mmmm")</f>
        <v>November</v>
      </c>
      <c r="I742" s="2" t="str">
        <f>TEXT(Ecommerce_Sales[[#This Row],[Order_Date]],"yyyy")</f>
        <v>2023</v>
      </c>
      <c r="J742" s="2" t="str">
        <f>TEXT(Ecommerce_Sales[[#This Row],[Order_Date]],"mmmm")</f>
        <v>November</v>
      </c>
      <c r="K742" s="1" t="s">
        <v>1947</v>
      </c>
      <c r="L742" s="1" t="s">
        <v>3954</v>
      </c>
      <c r="M742" s="1" t="s">
        <v>1988</v>
      </c>
      <c r="N742" s="1" t="s">
        <v>1989</v>
      </c>
      <c r="O742" s="3">
        <v>1169</v>
      </c>
      <c r="P742">
        <v>3</v>
      </c>
      <c r="Q742" s="3">
        <v>3506</v>
      </c>
      <c r="R742" s="1" t="s">
        <v>1958</v>
      </c>
      <c r="S742" s="3">
        <v>299</v>
      </c>
      <c r="T742">
        <v>7</v>
      </c>
      <c r="U742" t="str">
        <f>IF(Ecommerce_Sales[[#This Row],[Delivery_Time_Days]]&gt;7,"Delay",IF(Ecommerce_Sales[[#This Row],[Delivery_Time_Days]] = 0,"No delivery",IF(Ecommerce_Sales[[#This Row],[Delivery_Time_Days]]&lt;=7,"On-time")))</f>
        <v>On-time</v>
      </c>
      <c r="V742" s="7">
        <f>Ecommerce_Sales[[#This Row],[Profit]]/Ecommerce_Sales[[#This Row],[Total_Price]]</f>
        <v>0.25014261266400456</v>
      </c>
      <c r="W742" s="3">
        <v>877</v>
      </c>
      <c r="X742" s="3"/>
    </row>
    <row r="743" spans="1:24" x14ac:dyDescent="0.25">
      <c r="A743" s="1" t="s">
        <v>3955</v>
      </c>
      <c r="B743" s="1" t="s">
        <v>631</v>
      </c>
      <c r="C743" s="1" t="s">
        <v>1247</v>
      </c>
      <c r="D743" s="1" t="s">
        <v>3240</v>
      </c>
      <c r="E743" s="1" t="s">
        <v>2005</v>
      </c>
      <c r="F743" s="2">
        <v>45390</v>
      </c>
      <c r="G743" s="2">
        <v>44937</v>
      </c>
      <c r="H743" s="2" t="str">
        <f>TEXT(Ecommerce_Sales[[#This Row],[Order_Date]],"mmmm")</f>
        <v>January</v>
      </c>
      <c r="I743" s="2" t="str">
        <f>TEXT(Ecommerce_Sales[[#This Row],[Order_Date]],"yyyy")</f>
        <v>2023</v>
      </c>
      <c r="J743" s="2" t="str">
        <f>TEXT(Ecommerce_Sales[[#This Row],[Order_Date]],"mmmm")</f>
        <v>January</v>
      </c>
      <c r="K743" s="1" t="s">
        <v>1947</v>
      </c>
      <c r="L743" s="1" t="s">
        <v>3669</v>
      </c>
      <c r="M743" s="1" t="s">
        <v>1988</v>
      </c>
      <c r="N743" s="1" t="s">
        <v>1989</v>
      </c>
      <c r="O743" s="3">
        <v>313</v>
      </c>
      <c r="P743">
        <v>1</v>
      </c>
      <c r="Q743" s="3">
        <v>313</v>
      </c>
      <c r="R743" s="1" t="s">
        <v>1958</v>
      </c>
      <c r="S743" s="3">
        <v>46</v>
      </c>
      <c r="T743">
        <v>7</v>
      </c>
      <c r="U743" t="str">
        <f>IF(Ecommerce_Sales[[#This Row],[Delivery_Time_Days]]&gt;7,"Delay",IF(Ecommerce_Sales[[#This Row],[Delivery_Time_Days]] = 0,"No delivery",IF(Ecommerce_Sales[[#This Row],[Delivery_Time_Days]]&lt;=7,"On-time")))</f>
        <v>On-time</v>
      </c>
      <c r="V743" s="7">
        <f>Ecommerce_Sales[[#This Row],[Profit]]/Ecommerce_Sales[[#This Row],[Total_Price]]</f>
        <v>0.24920127795527156</v>
      </c>
      <c r="W743" s="3">
        <v>78</v>
      </c>
      <c r="X743" s="3"/>
    </row>
    <row r="744" spans="1:24" x14ac:dyDescent="0.25">
      <c r="A744" s="1" t="s">
        <v>3956</v>
      </c>
      <c r="B744" s="1" t="s">
        <v>770</v>
      </c>
      <c r="C744" s="1" t="s">
        <v>771</v>
      </c>
      <c r="D744" s="1" t="s">
        <v>3957</v>
      </c>
      <c r="E744" s="1" t="s">
        <v>1996</v>
      </c>
      <c r="F744" s="2">
        <v>44927</v>
      </c>
      <c r="G744" s="2">
        <v>45264</v>
      </c>
      <c r="H744" s="2" t="str">
        <f>TEXT(Ecommerce_Sales[[#This Row],[Order_Date]],"mmmm")</f>
        <v>December</v>
      </c>
      <c r="I744" s="2" t="str">
        <f>TEXT(Ecommerce_Sales[[#This Row],[Order_Date]],"yyyy")</f>
        <v>2023</v>
      </c>
      <c r="J744" s="2" t="str">
        <f>TEXT(Ecommerce_Sales[[#This Row],[Order_Date]],"mmmm")</f>
        <v>December</v>
      </c>
      <c r="K744" s="1" t="s">
        <v>1947</v>
      </c>
      <c r="L744" s="1" t="s">
        <v>3958</v>
      </c>
      <c r="M744" s="1" t="s">
        <v>1977</v>
      </c>
      <c r="N744" s="1" t="s">
        <v>1978</v>
      </c>
      <c r="O744" s="3">
        <v>496</v>
      </c>
      <c r="P744">
        <v>8</v>
      </c>
      <c r="Q744" s="3">
        <v>3968</v>
      </c>
      <c r="R744" s="1" t="s">
        <v>1958</v>
      </c>
      <c r="S744" s="3">
        <v>544</v>
      </c>
      <c r="T744">
        <v>8</v>
      </c>
      <c r="U744" t="str">
        <f>IF(Ecommerce_Sales[[#This Row],[Delivery_Time_Days]]&gt;7,"Delay",IF(Ecommerce_Sales[[#This Row],[Delivery_Time_Days]] = 0,"No delivery",IF(Ecommerce_Sales[[#This Row],[Delivery_Time_Days]]&lt;=7,"On-time")))</f>
        <v>Delay</v>
      </c>
      <c r="V744" s="7">
        <f>Ecommerce_Sales[[#This Row],[Profit]]/Ecommerce_Sales[[#This Row],[Total_Price]]</f>
        <v>0.35005040322580644</v>
      </c>
      <c r="W744" s="3">
        <v>1389</v>
      </c>
      <c r="X744" s="3"/>
    </row>
    <row r="745" spans="1:24" x14ac:dyDescent="0.25">
      <c r="A745" s="1" t="s">
        <v>3959</v>
      </c>
      <c r="B745" s="1" t="s">
        <v>126</v>
      </c>
      <c r="C745" s="1" t="s">
        <v>127</v>
      </c>
      <c r="D745" s="1" t="s">
        <v>3960</v>
      </c>
      <c r="E745" s="1" t="s">
        <v>1954</v>
      </c>
      <c r="F745" s="2">
        <v>45289</v>
      </c>
      <c r="G745" s="2">
        <v>45161</v>
      </c>
      <c r="H745" s="2" t="str">
        <f>TEXT(Ecommerce_Sales[[#This Row],[Order_Date]],"mmmm")</f>
        <v>August</v>
      </c>
      <c r="I745" s="2" t="str">
        <f>TEXT(Ecommerce_Sales[[#This Row],[Order_Date]],"yyyy")</f>
        <v>2023</v>
      </c>
      <c r="J745" s="2" t="str">
        <f>TEXT(Ecommerce_Sales[[#This Row],[Order_Date]],"mmmm")</f>
        <v>August</v>
      </c>
      <c r="K745" s="1" t="s">
        <v>1947</v>
      </c>
      <c r="L745" s="1" t="s">
        <v>3961</v>
      </c>
      <c r="M745" s="1" t="s">
        <v>2043</v>
      </c>
      <c r="N745" s="1" t="s">
        <v>1989</v>
      </c>
      <c r="O745" s="3">
        <v>1104</v>
      </c>
      <c r="P745">
        <v>2</v>
      </c>
      <c r="Q745" s="3">
        <v>2209</v>
      </c>
      <c r="R745" s="1" t="s">
        <v>1958</v>
      </c>
      <c r="S745" s="3">
        <v>329</v>
      </c>
      <c r="T745">
        <v>7</v>
      </c>
      <c r="U745" t="str">
        <f>IF(Ecommerce_Sales[[#This Row],[Delivery_Time_Days]]&gt;7,"Delay",IF(Ecommerce_Sales[[#This Row],[Delivery_Time_Days]] = 0,"No delivery",IF(Ecommerce_Sales[[#This Row],[Delivery_Time_Days]]&lt;=7,"On-time")))</f>
        <v>On-time</v>
      </c>
      <c r="V745" s="7">
        <f>Ecommerce_Sales[[#This Row],[Profit]]/Ecommerce_Sales[[#This Row],[Total_Price]]</f>
        <v>0.24988682661837935</v>
      </c>
      <c r="W745" s="3">
        <v>552</v>
      </c>
      <c r="X745" s="3"/>
    </row>
    <row r="746" spans="1:24" x14ac:dyDescent="0.25">
      <c r="A746" s="1" t="s">
        <v>3962</v>
      </c>
      <c r="B746" s="1" t="s">
        <v>470</v>
      </c>
      <c r="C746" s="1" t="s">
        <v>471</v>
      </c>
      <c r="D746" s="1" t="s">
        <v>2631</v>
      </c>
      <c r="E746" s="1" t="s">
        <v>1981</v>
      </c>
      <c r="F746" s="2">
        <v>45228</v>
      </c>
      <c r="G746" s="2">
        <v>45564</v>
      </c>
      <c r="H746" s="2" t="str">
        <f>TEXT(Ecommerce_Sales[[#This Row],[Order_Date]],"mmmm")</f>
        <v>September</v>
      </c>
      <c r="I746" s="2" t="str">
        <f>TEXT(Ecommerce_Sales[[#This Row],[Order_Date]],"yyyy")</f>
        <v>2024</v>
      </c>
      <c r="J746" s="2" t="str">
        <f>TEXT(Ecommerce_Sales[[#This Row],[Order_Date]],"mmmm")</f>
        <v>September</v>
      </c>
      <c r="K746" s="1" t="s">
        <v>1947</v>
      </c>
      <c r="L746" s="1" t="s">
        <v>3963</v>
      </c>
      <c r="M746" s="1" t="s">
        <v>2002</v>
      </c>
      <c r="N746" s="1" t="s">
        <v>1989</v>
      </c>
      <c r="O746" s="3">
        <v>114</v>
      </c>
      <c r="P746">
        <v>2</v>
      </c>
      <c r="Q746" s="3">
        <v>228</v>
      </c>
      <c r="R746" s="1" t="s">
        <v>1958</v>
      </c>
      <c r="S746" s="3">
        <v>13</v>
      </c>
      <c r="T746">
        <v>5</v>
      </c>
      <c r="U746" t="str">
        <f>IF(Ecommerce_Sales[[#This Row],[Delivery_Time_Days]]&gt;7,"Delay",IF(Ecommerce_Sales[[#This Row],[Delivery_Time_Days]] = 0,"No delivery",IF(Ecommerce_Sales[[#This Row],[Delivery_Time_Days]]&lt;=7,"On-time")))</f>
        <v>On-time</v>
      </c>
      <c r="V746" s="7">
        <f>Ecommerce_Sales[[#This Row],[Profit]]/Ecommerce_Sales[[#This Row],[Total_Price]]</f>
        <v>0.25</v>
      </c>
      <c r="W746" s="3">
        <v>57</v>
      </c>
      <c r="X746" s="3"/>
    </row>
    <row r="747" spans="1:24" x14ac:dyDescent="0.25">
      <c r="A747" s="1" t="s">
        <v>3964</v>
      </c>
      <c r="B747" s="1" t="s">
        <v>1547</v>
      </c>
      <c r="C747" s="1" t="s">
        <v>1548</v>
      </c>
      <c r="D747" s="1" t="s">
        <v>3965</v>
      </c>
      <c r="E747" s="1" t="s">
        <v>1996</v>
      </c>
      <c r="F747" s="2">
        <v>45578</v>
      </c>
      <c r="G747" s="2">
        <v>45153</v>
      </c>
      <c r="H747" s="2" t="str">
        <f>TEXT(Ecommerce_Sales[[#This Row],[Order_Date]],"mmmm")</f>
        <v>August</v>
      </c>
      <c r="I747" s="2" t="str">
        <f>TEXT(Ecommerce_Sales[[#This Row],[Order_Date]],"yyyy")</f>
        <v>2023</v>
      </c>
      <c r="J747" s="2" t="str">
        <f>TEXT(Ecommerce_Sales[[#This Row],[Order_Date]],"mmmm")</f>
        <v>August</v>
      </c>
      <c r="K747" s="1" t="s">
        <v>1947</v>
      </c>
      <c r="L747" s="1" t="s">
        <v>3966</v>
      </c>
      <c r="M747" s="1" t="s">
        <v>1977</v>
      </c>
      <c r="N747" s="1" t="s">
        <v>1978</v>
      </c>
      <c r="O747" s="3">
        <v>336</v>
      </c>
      <c r="P747">
        <v>3</v>
      </c>
      <c r="Q747" s="3">
        <v>1009</v>
      </c>
      <c r="R747" s="1" t="s">
        <v>1958</v>
      </c>
      <c r="S747" s="3">
        <v>95</v>
      </c>
      <c r="T747">
        <v>6</v>
      </c>
      <c r="U747" t="str">
        <f>IF(Ecommerce_Sales[[#This Row],[Delivery_Time_Days]]&gt;7,"Delay",IF(Ecommerce_Sales[[#This Row],[Delivery_Time_Days]] = 0,"No delivery",IF(Ecommerce_Sales[[#This Row],[Delivery_Time_Days]]&lt;=7,"On-time")))</f>
        <v>On-time</v>
      </c>
      <c r="V747" s="7">
        <f>Ecommerce_Sales[[#This Row],[Profit]]/Ecommerce_Sales[[#This Row],[Total_Price]]</f>
        <v>0.34985133795837464</v>
      </c>
      <c r="W747" s="3">
        <v>353</v>
      </c>
      <c r="X747" s="3"/>
    </row>
    <row r="748" spans="1:24" x14ac:dyDescent="0.25">
      <c r="A748" s="1" t="s">
        <v>3967</v>
      </c>
      <c r="B748" s="1" t="s">
        <v>1916</v>
      </c>
      <c r="C748" s="1" t="s">
        <v>1917</v>
      </c>
      <c r="D748" s="1" t="s">
        <v>3968</v>
      </c>
      <c r="E748" s="1" t="s">
        <v>1981</v>
      </c>
      <c r="F748" s="2">
        <v>44931</v>
      </c>
      <c r="G748" s="2">
        <v>45292</v>
      </c>
      <c r="H748" s="2" t="str">
        <f>TEXT(Ecommerce_Sales[[#This Row],[Order_Date]],"mmmm")</f>
        <v>January</v>
      </c>
      <c r="I748" s="2" t="str">
        <f>TEXT(Ecommerce_Sales[[#This Row],[Order_Date]],"yyyy")</f>
        <v>2024</v>
      </c>
      <c r="J748" s="2" t="str">
        <f>TEXT(Ecommerce_Sales[[#This Row],[Order_Date]],"mmmm")</f>
        <v>January</v>
      </c>
      <c r="K748" s="1" t="s">
        <v>1947</v>
      </c>
      <c r="L748" s="1" t="s">
        <v>3969</v>
      </c>
      <c r="M748" s="1" t="s">
        <v>2072</v>
      </c>
      <c r="N748" s="1" t="s">
        <v>1950</v>
      </c>
      <c r="O748" s="3">
        <v>567</v>
      </c>
      <c r="P748">
        <v>1</v>
      </c>
      <c r="Q748" s="3">
        <v>567</v>
      </c>
      <c r="R748" s="1" t="s">
        <v>1958</v>
      </c>
      <c r="S748" s="3">
        <v>52</v>
      </c>
      <c r="T748">
        <v>8</v>
      </c>
      <c r="U748" t="str">
        <f>IF(Ecommerce_Sales[[#This Row],[Delivery_Time_Days]]&gt;7,"Delay",IF(Ecommerce_Sales[[#This Row],[Delivery_Time_Days]] = 0,"No delivery",IF(Ecommerce_Sales[[#This Row],[Delivery_Time_Days]]&lt;=7,"On-time")))</f>
        <v>Delay</v>
      </c>
      <c r="V748" s="7">
        <f>Ecommerce_Sales[[#This Row],[Profit]]/Ecommerce_Sales[[#This Row],[Total_Price]]</f>
        <v>0.400352733686067</v>
      </c>
      <c r="W748" s="3">
        <v>227</v>
      </c>
      <c r="X748" s="3"/>
    </row>
    <row r="749" spans="1:24" x14ac:dyDescent="0.25">
      <c r="A749" s="1" t="s">
        <v>3970</v>
      </c>
      <c r="B749" s="1" t="s">
        <v>1435</v>
      </c>
      <c r="C749" s="1" t="s">
        <v>1436</v>
      </c>
      <c r="D749" s="1" t="s">
        <v>3971</v>
      </c>
      <c r="E749" s="1" t="s">
        <v>1946</v>
      </c>
      <c r="F749" s="2">
        <v>45581</v>
      </c>
      <c r="G749" s="2">
        <v>45456</v>
      </c>
      <c r="H749" s="2" t="str">
        <f>TEXT(Ecommerce_Sales[[#This Row],[Order_Date]],"mmmm")</f>
        <v>June</v>
      </c>
      <c r="I749" s="2" t="str">
        <f>TEXT(Ecommerce_Sales[[#This Row],[Order_Date]],"yyyy")</f>
        <v>2024</v>
      </c>
      <c r="J749" s="2" t="str">
        <f>TEXT(Ecommerce_Sales[[#This Row],[Order_Date]],"mmmm")</f>
        <v>June</v>
      </c>
      <c r="K749" s="1" t="s">
        <v>1986</v>
      </c>
      <c r="L749" s="1" t="s">
        <v>3972</v>
      </c>
      <c r="M749" s="1" t="s">
        <v>2054</v>
      </c>
      <c r="N749" s="1" t="s">
        <v>1957</v>
      </c>
      <c r="O749" s="3">
        <v>409</v>
      </c>
      <c r="P749">
        <v>4</v>
      </c>
      <c r="Q749" s="3">
        <v>1635</v>
      </c>
      <c r="R749" s="1" t="s">
        <v>2008</v>
      </c>
      <c r="S749" s="3">
        <v>173</v>
      </c>
      <c r="U749" t="str">
        <f>IF(Ecommerce_Sales[[#This Row],[Delivery_Time_Days]]&gt;7,"Delay",IF(Ecommerce_Sales[[#This Row],[Delivery_Time_Days]] = 0,"No delivery",IF(Ecommerce_Sales[[#This Row],[Delivery_Time_Days]]&lt;=7,"On-time")))</f>
        <v>No delivery</v>
      </c>
      <c r="V749" s="7">
        <f>Ecommerce_Sales[[#This Row],[Profit]]/Ecommerce_Sales[[#This Row],[Total_Price]]</f>
        <v>0.14984709480122324</v>
      </c>
      <c r="W749" s="3">
        <v>245</v>
      </c>
      <c r="X749" s="3"/>
    </row>
    <row r="750" spans="1:24" x14ac:dyDescent="0.25">
      <c r="A750" s="1" t="s">
        <v>3973</v>
      </c>
      <c r="B750" s="1" t="s">
        <v>42</v>
      </c>
      <c r="C750" s="1" t="s">
        <v>43</v>
      </c>
      <c r="D750" s="1" t="s">
        <v>2810</v>
      </c>
      <c r="E750" s="1" t="s">
        <v>1946</v>
      </c>
      <c r="F750" s="2">
        <v>45184</v>
      </c>
      <c r="G750" s="2">
        <v>45526</v>
      </c>
      <c r="H750" s="2" t="str">
        <f>TEXT(Ecommerce_Sales[[#This Row],[Order_Date]],"mmmm")</f>
        <v>August</v>
      </c>
      <c r="I750" s="2" t="str">
        <f>TEXT(Ecommerce_Sales[[#This Row],[Order_Date]],"yyyy")</f>
        <v>2024</v>
      </c>
      <c r="J750" s="2" t="str">
        <f>TEXT(Ecommerce_Sales[[#This Row],[Order_Date]],"mmmm")</f>
        <v>August</v>
      </c>
      <c r="K750" s="1" t="s">
        <v>1947</v>
      </c>
      <c r="L750" s="1" t="s">
        <v>3974</v>
      </c>
      <c r="M750" s="1" t="s">
        <v>1998</v>
      </c>
      <c r="N750" s="1" t="s">
        <v>1973</v>
      </c>
      <c r="O750" s="3">
        <v>1014</v>
      </c>
      <c r="P750">
        <v>3</v>
      </c>
      <c r="Q750" s="3">
        <v>3042</v>
      </c>
      <c r="R750" s="1" t="s">
        <v>1958</v>
      </c>
      <c r="S750" s="3">
        <v>307</v>
      </c>
      <c r="T750">
        <v>7</v>
      </c>
      <c r="U750" t="str">
        <f>IF(Ecommerce_Sales[[#This Row],[Delivery_Time_Days]]&gt;7,"Delay",IF(Ecommerce_Sales[[#This Row],[Delivery_Time_Days]] = 0,"No delivery",IF(Ecommerce_Sales[[#This Row],[Delivery_Time_Days]]&lt;=7,"On-time")))</f>
        <v>On-time</v>
      </c>
      <c r="V750" s="7">
        <f>Ecommerce_Sales[[#This Row],[Profit]]/Ecommerce_Sales[[#This Row],[Total_Price]]</f>
        <v>0.30013149243918474</v>
      </c>
      <c r="W750" s="3">
        <v>913</v>
      </c>
      <c r="X750" s="3"/>
    </row>
    <row r="751" spans="1:24" x14ac:dyDescent="0.25">
      <c r="A751" s="1" t="s">
        <v>3975</v>
      </c>
      <c r="B751" s="1" t="s">
        <v>1244</v>
      </c>
      <c r="C751" s="1" t="s">
        <v>1245</v>
      </c>
      <c r="D751" s="1" t="s">
        <v>3976</v>
      </c>
      <c r="E751" s="1" t="s">
        <v>1966</v>
      </c>
      <c r="F751" s="2">
        <v>45436</v>
      </c>
      <c r="G751" s="2">
        <v>45080</v>
      </c>
      <c r="H751" s="2" t="str">
        <f>TEXT(Ecommerce_Sales[[#This Row],[Order_Date]],"mmmm")</f>
        <v>June</v>
      </c>
      <c r="I751" s="2" t="str">
        <f>TEXT(Ecommerce_Sales[[#This Row],[Order_Date]],"yyyy")</f>
        <v>2023</v>
      </c>
      <c r="J751" s="2" t="str">
        <f>TEXT(Ecommerce_Sales[[#This Row],[Order_Date]],"mmmm")</f>
        <v>June</v>
      </c>
      <c r="K751" s="1" t="s">
        <v>1947</v>
      </c>
      <c r="L751" s="1" t="s">
        <v>3977</v>
      </c>
      <c r="M751" s="1" t="s">
        <v>2058</v>
      </c>
      <c r="N751" s="1" t="s">
        <v>1950</v>
      </c>
      <c r="O751" s="3">
        <v>319</v>
      </c>
      <c r="P751">
        <v>4</v>
      </c>
      <c r="Q751" s="3">
        <v>1276</v>
      </c>
      <c r="R751" s="1" t="s">
        <v>2012</v>
      </c>
      <c r="S751" s="3">
        <v>155</v>
      </c>
      <c r="T751">
        <v>10</v>
      </c>
      <c r="U751" t="str">
        <f>IF(Ecommerce_Sales[[#This Row],[Delivery_Time_Days]]&gt;7,"Delay",IF(Ecommerce_Sales[[#This Row],[Delivery_Time_Days]] = 0,"No delivery",IF(Ecommerce_Sales[[#This Row],[Delivery_Time_Days]]&lt;=7,"On-time")))</f>
        <v>Delay</v>
      </c>
      <c r="V751" s="7">
        <f>Ecommerce_Sales[[#This Row],[Profit]]/Ecommerce_Sales[[#This Row],[Total_Price]]</f>
        <v>0.39968652037617552</v>
      </c>
      <c r="W751" s="3">
        <v>510</v>
      </c>
      <c r="X751" s="3"/>
    </row>
    <row r="752" spans="1:24" x14ac:dyDescent="0.25">
      <c r="A752" s="1" t="s">
        <v>3978</v>
      </c>
      <c r="B752" s="1" t="s">
        <v>812</v>
      </c>
      <c r="C752" s="1" t="s">
        <v>813</v>
      </c>
      <c r="D752" s="1" t="s">
        <v>2734</v>
      </c>
      <c r="E752" s="1" t="s">
        <v>1981</v>
      </c>
      <c r="F752" s="2">
        <v>45618</v>
      </c>
      <c r="G752" s="2">
        <v>45261</v>
      </c>
      <c r="H752" s="2" t="str">
        <f>TEXT(Ecommerce_Sales[[#This Row],[Order_Date]],"mmmm")</f>
        <v>December</v>
      </c>
      <c r="I752" s="2" t="str">
        <f>TEXT(Ecommerce_Sales[[#This Row],[Order_Date]],"yyyy")</f>
        <v>2023</v>
      </c>
      <c r="J752" s="2" t="str">
        <f>TEXT(Ecommerce_Sales[[#This Row],[Order_Date]],"mmmm")</f>
        <v>December</v>
      </c>
      <c r="K752" s="1" t="s">
        <v>1986</v>
      </c>
      <c r="L752" s="1" t="s">
        <v>3979</v>
      </c>
      <c r="M752" s="1" t="s">
        <v>1972</v>
      </c>
      <c r="N752" s="1" t="s">
        <v>1973</v>
      </c>
      <c r="O752" s="3">
        <v>1749</v>
      </c>
      <c r="P752">
        <v>10</v>
      </c>
      <c r="Q752" s="3">
        <v>17491</v>
      </c>
      <c r="R752" s="1" t="s">
        <v>1958</v>
      </c>
      <c r="S752" s="3">
        <v>1333</v>
      </c>
      <c r="U752" t="str">
        <f>IF(Ecommerce_Sales[[#This Row],[Delivery_Time_Days]]&gt;7,"Delay",IF(Ecommerce_Sales[[#This Row],[Delivery_Time_Days]] = 0,"No delivery",IF(Ecommerce_Sales[[#This Row],[Delivery_Time_Days]]&lt;=7,"On-time")))</f>
        <v>No delivery</v>
      </c>
      <c r="V752" s="7">
        <f>Ecommerce_Sales[[#This Row],[Profit]]/Ecommerce_Sales[[#This Row],[Total_Price]]</f>
        <v>0.29998284832199418</v>
      </c>
      <c r="W752" s="3">
        <v>5247</v>
      </c>
      <c r="X752" s="3"/>
    </row>
    <row r="753" spans="1:24" x14ac:dyDescent="0.25">
      <c r="A753" s="1" t="s">
        <v>3980</v>
      </c>
      <c r="B753" s="1" t="s">
        <v>971</v>
      </c>
      <c r="C753" s="1" t="s">
        <v>972</v>
      </c>
      <c r="D753" s="1" t="s">
        <v>3981</v>
      </c>
      <c r="E753" s="1" t="s">
        <v>1996</v>
      </c>
      <c r="F753" s="2">
        <v>45139</v>
      </c>
      <c r="G753" s="2">
        <v>45098</v>
      </c>
      <c r="H753" s="2" t="str">
        <f>TEXT(Ecommerce_Sales[[#This Row],[Order_Date]],"mmmm")</f>
        <v>June</v>
      </c>
      <c r="I753" s="2" t="str">
        <f>TEXT(Ecommerce_Sales[[#This Row],[Order_Date]],"yyyy")</f>
        <v>2023</v>
      </c>
      <c r="J753" s="2" t="str">
        <f>TEXT(Ecommerce_Sales[[#This Row],[Order_Date]],"mmmm")</f>
        <v>June</v>
      </c>
      <c r="K753" s="1" t="s">
        <v>1947</v>
      </c>
      <c r="L753" s="1" t="s">
        <v>3982</v>
      </c>
      <c r="M753" s="1" t="s">
        <v>1949</v>
      </c>
      <c r="N753" s="1" t="s">
        <v>1950</v>
      </c>
      <c r="O753" s="3">
        <v>823</v>
      </c>
      <c r="P753">
        <v>3</v>
      </c>
      <c r="Q753" s="3">
        <v>2470</v>
      </c>
      <c r="R753" s="1" t="s">
        <v>1951</v>
      </c>
      <c r="S753" s="3">
        <v>312</v>
      </c>
      <c r="T753">
        <v>3</v>
      </c>
      <c r="U753" t="str">
        <f>IF(Ecommerce_Sales[[#This Row],[Delivery_Time_Days]]&gt;7,"Delay",IF(Ecommerce_Sales[[#This Row],[Delivery_Time_Days]] = 0,"No delivery",IF(Ecommerce_Sales[[#This Row],[Delivery_Time_Days]]&lt;=7,"On-time")))</f>
        <v>On-time</v>
      </c>
      <c r="V753" s="7">
        <f>Ecommerce_Sales[[#This Row],[Profit]]/Ecommerce_Sales[[#This Row],[Total_Price]]</f>
        <v>0.4</v>
      </c>
      <c r="W753" s="3">
        <v>988</v>
      </c>
      <c r="X753" s="3"/>
    </row>
    <row r="754" spans="1:24" x14ac:dyDescent="0.25">
      <c r="A754" s="1" t="s">
        <v>3983</v>
      </c>
      <c r="B754" s="1" t="s">
        <v>1555</v>
      </c>
      <c r="C754" s="1" t="s">
        <v>1556</v>
      </c>
      <c r="D754" s="1" t="s">
        <v>2364</v>
      </c>
      <c r="E754" s="1" t="s">
        <v>1981</v>
      </c>
      <c r="F754" s="2">
        <v>45080</v>
      </c>
      <c r="G754" s="2">
        <v>45397</v>
      </c>
      <c r="H754" s="2" t="str">
        <f>TEXT(Ecommerce_Sales[[#This Row],[Order_Date]],"mmmm")</f>
        <v>April</v>
      </c>
      <c r="I754" s="2" t="str">
        <f>TEXT(Ecommerce_Sales[[#This Row],[Order_Date]],"yyyy")</f>
        <v>2024</v>
      </c>
      <c r="J754" s="2" t="str">
        <f>TEXT(Ecommerce_Sales[[#This Row],[Order_Date]],"mmmm")</f>
        <v>April</v>
      </c>
      <c r="K754" s="1" t="s">
        <v>1947</v>
      </c>
      <c r="L754" s="1" t="s">
        <v>3804</v>
      </c>
      <c r="M754" s="1" t="s">
        <v>2104</v>
      </c>
      <c r="N754" s="1" t="s">
        <v>1978</v>
      </c>
      <c r="O754" s="3">
        <v>844</v>
      </c>
      <c r="P754">
        <v>4</v>
      </c>
      <c r="Q754" s="3">
        <v>3374</v>
      </c>
      <c r="R754" s="1" t="s">
        <v>1958</v>
      </c>
      <c r="S754" s="3">
        <v>439</v>
      </c>
      <c r="T754">
        <v>5</v>
      </c>
      <c r="U754" t="str">
        <f>IF(Ecommerce_Sales[[#This Row],[Delivery_Time_Days]]&gt;7,"Delay",IF(Ecommerce_Sales[[#This Row],[Delivery_Time_Days]] = 0,"No delivery",IF(Ecommerce_Sales[[#This Row],[Delivery_Time_Days]]&lt;=7,"On-time")))</f>
        <v>On-time</v>
      </c>
      <c r="V754" s="7">
        <f>Ecommerce_Sales[[#This Row],[Profit]]/Ecommerce_Sales[[#This Row],[Total_Price]]</f>
        <v>0.35002963841138113</v>
      </c>
      <c r="W754" s="3">
        <v>1181</v>
      </c>
      <c r="X754" s="3"/>
    </row>
    <row r="755" spans="1:24" x14ac:dyDescent="0.25">
      <c r="A755" s="1" t="s">
        <v>3984</v>
      </c>
      <c r="B755" s="1" t="s">
        <v>1465</v>
      </c>
      <c r="C755" s="1" t="s">
        <v>1466</v>
      </c>
      <c r="D755" s="1" t="s">
        <v>3765</v>
      </c>
      <c r="E755" s="1" t="s">
        <v>1954</v>
      </c>
      <c r="F755" s="2">
        <v>45409</v>
      </c>
      <c r="G755" s="2">
        <v>45065</v>
      </c>
      <c r="H755" s="2" t="str">
        <f>TEXT(Ecommerce_Sales[[#This Row],[Order_Date]],"mmmm")</f>
        <v>May</v>
      </c>
      <c r="I755" s="2" t="str">
        <f>TEXT(Ecommerce_Sales[[#This Row],[Order_Date]],"yyyy")</f>
        <v>2023</v>
      </c>
      <c r="J755" s="2" t="str">
        <f>TEXT(Ecommerce_Sales[[#This Row],[Order_Date]],"mmmm")</f>
        <v>May</v>
      </c>
      <c r="K755" s="1" t="s">
        <v>1947</v>
      </c>
      <c r="L755" s="1" t="s">
        <v>3985</v>
      </c>
      <c r="M755" s="1" t="s">
        <v>2002</v>
      </c>
      <c r="N755" s="1" t="s">
        <v>1989</v>
      </c>
      <c r="O755" s="3">
        <v>547</v>
      </c>
      <c r="P755">
        <v>1</v>
      </c>
      <c r="Q755" s="3">
        <v>547</v>
      </c>
      <c r="R755" s="1" t="s">
        <v>1951</v>
      </c>
      <c r="S755" s="3">
        <v>46</v>
      </c>
      <c r="T755">
        <v>7</v>
      </c>
      <c r="U755" t="str">
        <f>IF(Ecommerce_Sales[[#This Row],[Delivery_Time_Days]]&gt;7,"Delay",IF(Ecommerce_Sales[[#This Row],[Delivery_Time_Days]] = 0,"No delivery",IF(Ecommerce_Sales[[#This Row],[Delivery_Time_Days]]&lt;=7,"On-time")))</f>
        <v>On-time</v>
      </c>
      <c r="V755" s="7">
        <f>Ecommerce_Sales[[#This Row],[Profit]]/Ecommerce_Sales[[#This Row],[Total_Price]]</f>
        <v>0.25045703839122485</v>
      </c>
      <c r="W755" s="3">
        <v>137</v>
      </c>
      <c r="X755" s="3"/>
    </row>
    <row r="756" spans="1:24" x14ac:dyDescent="0.25">
      <c r="A756" s="1" t="s">
        <v>3986</v>
      </c>
      <c r="B756" s="1" t="s">
        <v>563</v>
      </c>
      <c r="C756" s="1" t="s">
        <v>564</v>
      </c>
      <c r="D756" s="1" t="s">
        <v>3987</v>
      </c>
      <c r="E756" s="1" t="s">
        <v>1966</v>
      </c>
      <c r="F756" s="2">
        <v>45305</v>
      </c>
      <c r="G756" s="2">
        <v>45589</v>
      </c>
      <c r="H756" s="2" t="str">
        <f>TEXT(Ecommerce_Sales[[#This Row],[Order_Date]],"mmmm")</f>
        <v>October</v>
      </c>
      <c r="I756" s="2" t="str">
        <f>TEXT(Ecommerce_Sales[[#This Row],[Order_Date]],"yyyy")</f>
        <v>2024</v>
      </c>
      <c r="J756" s="2" t="str">
        <f>TEXT(Ecommerce_Sales[[#This Row],[Order_Date]],"mmmm")</f>
        <v>October</v>
      </c>
      <c r="K756" s="1" t="s">
        <v>1947</v>
      </c>
      <c r="L756" s="1" t="s">
        <v>2187</v>
      </c>
      <c r="M756" s="1" t="s">
        <v>1972</v>
      </c>
      <c r="N756" s="1" t="s">
        <v>1973</v>
      </c>
      <c r="O756" s="3">
        <v>288</v>
      </c>
      <c r="P756">
        <v>6</v>
      </c>
      <c r="Q756" s="3">
        <v>1730</v>
      </c>
      <c r="R756" s="1" t="s">
        <v>1951</v>
      </c>
      <c r="S756" s="3">
        <v>240</v>
      </c>
      <c r="T756">
        <v>7</v>
      </c>
      <c r="U756" t="str">
        <f>IF(Ecommerce_Sales[[#This Row],[Delivery_Time_Days]]&gt;7,"Delay",IF(Ecommerce_Sales[[#This Row],[Delivery_Time_Days]] = 0,"No delivery",IF(Ecommerce_Sales[[#This Row],[Delivery_Time_Days]]&lt;=7,"On-time")))</f>
        <v>On-time</v>
      </c>
      <c r="V756" s="7">
        <f>Ecommerce_Sales[[#This Row],[Profit]]/Ecommerce_Sales[[#This Row],[Total_Price]]</f>
        <v>0.3</v>
      </c>
      <c r="W756" s="3">
        <v>519</v>
      </c>
      <c r="X756" s="3"/>
    </row>
    <row r="757" spans="1:24" x14ac:dyDescent="0.25">
      <c r="A757" s="1" t="s">
        <v>3988</v>
      </c>
      <c r="B757" s="1" t="s">
        <v>220</v>
      </c>
      <c r="C757" s="1" t="s">
        <v>221</v>
      </c>
      <c r="D757" s="1" t="s">
        <v>3989</v>
      </c>
      <c r="E757" s="1" t="s">
        <v>1981</v>
      </c>
      <c r="F757" s="2">
        <v>45567</v>
      </c>
      <c r="G757" s="2">
        <v>45631</v>
      </c>
      <c r="H757" s="2" t="str">
        <f>TEXT(Ecommerce_Sales[[#This Row],[Order_Date]],"mmmm")</f>
        <v>December</v>
      </c>
      <c r="I757" s="2" t="str">
        <f>TEXT(Ecommerce_Sales[[#This Row],[Order_Date]],"yyyy")</f>
        <v>2024</v>
      </c>
      <c r="J757" s="2" t="str">
        <f>TEXT(Ecommerce_Sales[[#This Row],[Order_Date]],"mmmm")</f>
        <v>December</v>
      </c>
      <c r="K757" s="1" t="s">
        <v>1947</v>
      </c>
      <c r="L757" s="1" t="s">
        <v>3990</v>
      </c>
      <c r="M757" s="1" t="s">
        <v>1977</v>
      </c>
      <c r="N757" s="1" t="s">
        <v>1978</v>
      </c>
      <c r="O757" s="3">
        <v>794</v>
      </c>
      <c r="P757">
        <v>4</v>
      </c>
      <c r="Q757" s="3">
        <v>3178</v>
      </c>
      <c r="R757" s="1" t="s">
        <v>2016</v>
      </c>
      <c r="S757" s="3">
        <v>226</v>
      </c>
      <c r="T757">
        <v>9</v>
      </c>
      <c r="U757" t="str">
        <f>IF(Ecommerce_Sales[[#This Row],[Delivery_Time_Days]]&gt;7,"Delay",IF(Ecommerce_Sales[[#This Row],[Delivery_Time_Days]] = 0,"No delivery",IF(Ecommerce_Sales[[#This Row],[Delivery_Time_Days]]&lt;=7,"On-time")))</f>
        <v>Delay</v>
      </c>
      <c r="V757" s="7">
        <f>Ecommerce_Sales[[#This Row],[Profit]]/Ecommerce_Sales[[#This Row],[Total_Price]]</f>
        <v>0.34990560100692258</v>
      </c>
      <c r="W757" s="3">
        <v>1112</v>
      </c>
      <c r="X757" s="3"/>
    </row>
    <row r="758" spans="1:24" x14ac:dyDescent="0.25">
      <c r="A758" s="1" t="s">
        <v>3991</v>
      </c>
      <c r="B758" s="1" t="s">
        <v>150</v>
      </c>
      <c r="C758" s="1" t="s">
        <v>151</v>
      </c>
      <c r="D758" s="1" t="s">
        <v>2416</v>
      </c>
      <c r="E758" s="1" t="s">
        <v>1961</v>
      </c>
      <c r="F758" s="2">
        <v>45431</v>
      </c>
      <c r="G758" s="2">
        <v>45634</v>
      </c>
      <c r="H758" s="2" t="str">
        <f>TEXT(Ecommerce_Sales[[#This Row],[Order_Date]],"mmmm")</f>
        <v>December</v>
      </c>
      <c r="I758" s="2" t="str">
        <f>TEXT(Ecommerce_Sales[[#This Row],[Order_Date]],"yyyy")</f>
        <v>2024</v>
      </c>
      <c r="J758" s="2" t="str">
        <f>TEXT(Ecommerce_Sales[[#This Row],[Order_Date]],"mmmm")</f>
        <v>December</v>
      </c>
      <c r="K758" s="1" t="s">
        <v>1947</v>
      </c>
      <c r="L758" s="1" t="s">
        <v>3992</v>
      </c>
      <c r="M758" s="1" t="s">
        <v>2002</v>
      </c>
      <c r="N758" s="1" t="s">
        <v>1989</v>
      </c>
      <c r="O758" s="3">
        <v>1756</v>
      </c>
      <c r="P758">
        <v>6</v>
      </c>
      <c r="Q758" s="3">
        <v>10535</v>
      </c>
      <c r="R758" s="1" t="s">
        <v>1958</v>
      </c>
      <c r="S758" s="3">
        <v>1045</v>
      </c>
      <c r="T758">
        <v>3</v>
      </c>
      <c r="U758" t="str">
        <f>IF(Ecommerce_Sales[[#This Row],[Delivery_Time_Days]]&gt;7,"Delay",IF(Ecommerce_Sales[[#This Row],[Delivery_Time_Days]] = 0,"No delivery",IF(Ecommerce_Sales[[#This Row],[Delivery_Time_Days]]&lt;=7,"On-time")))</f>
        <v>On-time</v>
      </c>
      <c r="V758" s="7">
        <f>Ecommerce_Sales[[#This Row],[Profit]]/Ecommerce_Sales[[#This Row],[Total_Price]]</f>
        <v>0.2500237304224015</v>
      </c>
      <c r="W758" s="3">
        <v>2634</v>
      </c>
      <c r="X758" s="3"/>
    </row>
    <row r="759" spans="1:24" x14ac:dyDescent="0.25">
      <c r="A759" s="1" t="s">
        <v>3993</v>
      </c>
      <c r="B759" s="1" t="s">
        <v>1850</v>
      </c>
      <c r="C759" s="1" t="s">
        <v>1851</v>
      </c>
      <c r="D759" s="1" t="s">
        <v>3994</v>
      </c>
      <c r="E759" s="1" t="s">
        <v>1954</v>
      </c>
      <c r="F759" s="2">
        <v>45242</v>
      </c>
      <c r="G759" s="2">
        <v>44966</v>
      </c>
      <c r="H759" s="2" t="str">
        <f>TEXT(Ecommerce_Sales[[#This Row],[Order_Date]],"mmmm")</f>
        <v>February</v>
      </c>
      <c r="I759" s="2" t="str">
        <f>TEXT(Ecommerce_Sales[[#This Row],[Order_Date]],"yyyy")</f>
        <v>2023</v>
      </c>
      <c r="J759" s="2" t="str">
        <f>TEXT(Ecommerce_Sales[[#This Row],[Order_Date]],"mmmm")</f>
        <v>February</v>
      </c>
      <c r="K759" s="1" t="s">
        <v>1986</v>
      </c>
      <c r="L759" s="1" t="s">
        <v>2757</v>
      </c>
      <c r="M759" s="1" t="s">
        <v>2058</v>
      </c>
      <c r="N759" s="1" t="s">
        <v>1950</v>
      </c>
      <c r="O759" s="3">
        <v>577</v>
      </c>
      <c r="P759">
        <v>4</v>
      </c>
      <c r="Q759" s="3">
        <v>2308</v>
      </c>
      <c r="R759" s="1" t="s">
        <v>1958</v>
      </c>
      <c r="S759" s="3">
        <v>244</v>
      </c>
      <c r="U759" t="str">
        <f>IF(Ecommerce_Sales[[#This Row],[Delivery_Time_Days]]&gt;7,"Delay",IF(Ecommerce_Sales[[#This Row],[Delivery_Time_Days]] = 0,"No delivery",IF(Ecommerce_Sales[[#This Row],[Delivery_Time_Days]]&lt;=7,"On-time")))</f>
        <v>No delivery</v>
      </c>
      <c r="V759" s="7">
        <f>Ecommerce_Sales[[#This Row],[Profit]]/Ecommerce_Sales[[#This Row],[Total_Price]]</f>
        <v>0.39991334488734837</v>
      </c>
      <c r="W759" s="3">
        <v>923</v>
      </c>
      <c r="X759" s="3"/>
    </row>
    <row r="760" spans="1:24" x14ac:dyDescent="0.25">
      <c r="A760" s="1" t="s">
        <v>3995</v>
      </c>
      <c r="B760" s="1" t="s">
        <v>1689</v>
      </c>
      <c r="C760" s="1" t="s">
        <v>572</v>
      </c>
      <c r="D760" s="1" t="s">
        <v>3996</v>
      </c>
      <c r="E760" s="1" t="s">
        <v>2005</v>
      </c>
      <c r="F760" s="2">
        <v>45441</v>
      </c>
      <c r="G760" s="2">
        <v>45079</v>
      </c>
      <c r="H760" s="2" t="str">
        <f>TEXT(Ecommerce_Sales[[#This Row],[Order_Date]],"mmmm")</f>
        <v>June</v>
      </c>
      <c r="I760" s="2" t="str">
        <f>TEXT(Ecommerce_Sales[[#This Row],[Order_Date]],"yyyy")</f>
        <v>2023</v>
      </c>
      <c r="J760" s="2" t="str">
        <f>TEXT(Ecommerce_Sales[[#This Row],[Order_Date]],"mmmm")</f>
        <v>June</v>
      </c>
      <c r="K760" s="1" t="s">
        <v>1947</v>
      </c>
      <c r="L760" s="1" t="s">
        <v>3997</v>
      </c>
      <c r="M760" s="1" t="s">
        <v>1977</v>
      </c>
      <c r="N760" s="1" t="s">
        <v>1978</v>
      </c>
      <c r="O760" s="3">
        <v>647</v>
      </c>
      <c r="P760">
        <v>1</v>
      </c>
      <c r="Q760" s="3">
        <v>647</v>
      </c>
      <c r="R760" s="1" t="s">
        <v>1958</v>
      </c>
      <c r="S760" s="3">
        <v>54</v>
      </c>
      <c r="T760">
        <v>5</v>
      </c>
      <c r="U760" t="str">
        <f>IF(Ecommerce_Sales[[#This Row],[Delivery_Time_Days]]&gt;7,"Delay",IF(Ecommerce_Sales[[#This Row],[Delivery_Time_Days]] = 0,"No delivery",IF(Ecommerce_Sales[[#This Row],[Delivery_Time_Days]]&lt;=7,"On-time")))</f>
        <v>On-time</v>
      </c>
      <c r="V760" s="7">
        <f>Ecommerce_Sales[[#This Row],[Profit]]/Ecommerce_Sales[[#This Row],[Total_Price]]</f>
        <v>0.34930448222565685</v>
      </c>
      <c r="W760" s="3">
        <v>226</v>
      </c>
      <c r="X760" s="3"/>
    </row>
    <row r="761" spans="1:24" x14ac:dyDescent="0.25">
      <c r="A761" s="1" t="s">
        <v>3998</v>
      </c>
      <c r="B761" s="1" t="s">
        <v>1217</v>
      </c>
      <c r="C761" s="1" t="s">
        <v>1218</v>
      </c>
      <c r="D761" s="1" t="s">
        <v>3999</v>
      </c>
      <c r="E761" s="1" t="s">
        <v>1954</v>
      </c>
      <c r="F761" s="2">
        <v>44999</v>
      </c>
      <c r="G761" s="2">
        <v>45001</v>
      </c>
      <c r="H761" s="2" t="str">
        <f>TEXT(Ecommerce_Sales[[#This Row],[Order_Date]],"mmmm")</f>
        <v>March</v>
      </c>
      <c r="I761" s="2" t="str">
        <f>TEXT(Ecommerce_Sales[[#This Row],[Order_Date]],"yyyy")</f>
        <v>2023</v>
      </c>
      <c r="J761" s="2" t="str">
        <f>TEXT(Ecommerce_Sales[[#This Row],[Order_Date]],"mmmm")</f>
        <v>March</v>
      </c>
      <c r="K761" s="1" t="s">
        <v>1947</v>
      </c>
      <c r="L761" s="1" t="s">
        <v>4000</v>
      </c>
      <c r="M761" s="1" t="s">
        <v>1977</v>
      </c>
      <c r="N761" s="1" t="s">
        <v>1978</v>
      </c>
      <c r="O761" s="3">
        <v>716</v>
      </c>
      <c r="P761">
        <v>3</v>
      </c>
      <c r="Q761" s="3">
        <v>2147</v>
      </c>
      <c r="R761" s="1" t="s">
        <v>1958</v>
      </c>
      <c r="S761" s="3">
        <v>295</v>
      </c>
      <c r="T761">
        <v>3</v>
      </c>
      <c r="U761" t="str">
        <f>IF(Ecommerce_Sales[[#This Row],[Delivery_Time_Days]]&gt;7,"Delay",IF(Ecommerce_Sales[[#This Row],[Delivery_Time_Days]] = 0,"No delivery",IF(Ecommerce_Sales[[#This Row],[Delivery_Time_Days]]&lt;=7,"On-time")))</f>
        <v>On-time</v>
      </c>
      <c r="V761" s="7">
        <f>Ecommerce_Sales[[#This Row],[Profit]]/Ecommerce_Sales[[#This Row],[Total_Price]]</f>
        <v>0.34979040521658128</v>
      </c>
      <c r="W761" s="3">
        <v>751</v>
      </c>
      <c r="X761" s="3"/>
    </row>
    <row r="762" spans="1:24" x14ac:dyDescent="0.25">
      <c r="A762" s="1" t="s">
        <v>4001</v>
      </c>
      <c r="B762" s="1" t="s">
        <v>188</v>
      </c>
      <c r="C762" s="1" t="s">
        <v>189</v>
      </c>
      <c r="D762" s="1" t="s">
        <v>3844</v>
      </c>
      <c r="E762" s="1" t="s">
        <v>2005</v>
      </c>
      <c r="F762" s="2">
        <v>45242</v>
      </c>
      <c r="G762" s="2">
        <v>45549</v>
      </c>
      <c r="H762" s="2" t="str">
        <f>TEXT(Ecommerce_Sales[[#This Row],[Order_Date]],"mmmm")</f>
        <v>September</v>
      </c>
      <c r="I762" s="2" t="str">
        <f>TEXT(Ecommerce_Sales[[#This Row],[Order_Date]],"yyyy")</f>
        <v>2024</v>
      </c>
      <c r="J762" s="2" t="str">
        <f>TEXT(Ecommerce_Sales[[#This Row],[Order_Date]],"mmmm")</f>
        <v>September</v>
      </c>
      <c r="K762" s="1" t="s">
        <v>1947</v>
      </c>
      <c r="L762" s="1" t="s">
        <v>4002</v>
      </c>
      <c r="M762" s="1" t="s">
        <v>2030</v>
      </c>
      <c r="N762" s="1" t="s">
        <v>1978</v>
      </c>
      <c r="O762" s="3">
        <v>1081</v>
      </c>
      <c r="P762">
        <v>3</v>
      </c>
      <c r="Q762" s="3">
        <v>3243</v>
      </c>
      <c r="R762" s="1" t="s">
        <v>1951</v>
      </c>
      <c r="S762" s="3">
        <v>174</v>
      </c>
      <c r="T762">
        <v>10</v>
      </c>
      <c r="U762" t="str">
        <f>IF(Ecommerce_Sales[[#This Row],[Delivery_Time_Days]]&gt;7,"Delay",IF(Ecommerce_Sales[[#This Row],[Delivery_Time_Days]] = 0,"No delivery",IF(Ecommerce_Sales[[#This Row],[Delivery_Time_Days]]&lt;=7,"On-time")))</f>
        <v>Delay</v>
      </c>
      <c r="V762" s="7">
        <f>Ecommerce_Sales[[#This Row],[Profit]]/Ecommerce_Sales[[#This Row],[Total_Price]]</f>
        <v>0.34998458217699663</v>
      </c>
      <c r="W762" s="3">
        <v>1135</v>
      </c>
      <c r="X762" s="3"/>
    </row>
    <row r="763" spans="1:24" x14ac:dyDescent="0.25">
      <c r="A763" s="1" t="s">
        <v>4003</v>
      </c>
      <c r="B763" s="1" t="s">
        <v>1203</v>
      </c>
      <c r="C763" s="1" t="s">
        <v>1204</v>
      </c>
      <c r="D763" s="1" t="s">
        <v>4004</v>
      </c>
      <c r="E763" s="1" t="s">
        <v>1981</v>
      </c>
      <c r="F763" s="2">
        <v>45606</v>
      </c>
      <c r="G763" s="2">
        <v>45432</v>
      </c>
      <c r="H763" s="2" t="str">
        <f>TEXT(Ecommerce_Sales[[#This Row],[Order_Date]],"mmmm")</f>
        <v>May</v>
      </c>
      <c r="I763" s="2" t="str">
        <f>TEXT(Ecommerce_Sales[[#This Row],[Order_Date]],"yyyy")</f>
        <v>2024</v>
      </c>
      <c r="J763" s="2" t="str">
        <f>TEXT(Ecommerce_Sales[[#This Row],[Order_Date]],"mmmm")</f>
        <v>May</v>
      </c>
      <c r="K763" s="1" t="s">
        <v>1947</v>
      </c>
      <c r="L763" s="1" t="s">
        <v>4005</v>
      </c>
      <c r="M763" s="1" t="s">
        <v>2072</v>
      </c>
      <c r="N763" s="1" t="s">
        <v>1950</v>
      </c>
      <c r="O763" s="3">
        <v>774</v>
      </c>
      <c r="P763">
        <v>3</v>
      </c>
      <c r="Q763" s="3">
        <v>2321</v>
      </c>
      <c r="R763" s="1" t="s">
        <v>1951</v>
      </c>
      <c r="S763" s="3">
        <v>216</v>
      </c>
      <c r="T763">
        <v>7</v>
      </c>
      <c r="U763" t="str">
        <f>IF(Ecommerce_Sales[[#This Row],[Delivery_Time_Days]]&gt;7,"Delay",IF(Ecommerce_Sales[[#This Row],[Delivery_Time_Days]] = 0,"No delivery",IF(Ecommerce_Sales[[#This Row],[Delivery_Time_Days]]&lt;=7,"On-time")))</f>
        <v>On-time</v>
      </c>
      <c r="V763" s="7">
        <f>Ecommerce_Sales[[#This Row],[Profit]]/Ecommerce_Sales[[#This Row],[Total_Price]]</f>
        <v>0.39982766049116758</v>
      </c>
      <c r="W763" s="3">
        <v>928</v>
      </c>
      <c r="X763" s="3"/>
    </row>
    <row r="764" spans="1:24" x14ac:dyDescent="0.25">
      <c r="A764" s="1" t="s">
        <v>4006</v>
      </c>
      <c r="B764" s="1" t="s">
        <v>1242</v>
      </c>
      <c r="C764" s="1" t="s">
        <v>1243</v>
      </c>
      <c r="D764" s="1" t="s">
        <v>3015</v>
      </c>
      <c r="E764" s="1" t="s">
        <v>1966</v>
      </c>
      <c r="F764" s="2">
        <v>45452</v>
      </c>
      <c r="G764" s="2">
        <v>45021</v>
      </c>
      <c r="H764" s="2" t="str">
        <f>TEXT(Ecommerce_Sales[[#This Row],[Order_Date]],"mmmm")</f>
        <v>April</v>
      </c>
      <c r="I764" s="2" t="str">
        <f>TEXT(Ecommerce_Sales[[#This Row],[Order_Date]],"yyyy")</f>
        <v>2023</v>
      </c>
      <c r="J764" s="2" t="str">
        <f>TEXT(Ecommerce_Sales[[#This Row],[Order_Date]],"mmmm")</f>
        <v>April</v>
      </c>
      <c r="K764" s="1" t="s">
        <v>1947</v>
      </c>
      <c r="L764" s="1" t="s">
        <v>4007</v>
      </c>
      <c r="M764" s="1" t="s">
        <v>2072</v>
      </c>
      <c r="N764" s="1" t="s">
        <v>1950</v>
      </c>
      <c r="O764" s="3">
        <v>882</v>
      </c>
      <c r="P764">
        <v>5</v>
      </c>
      <c r="Q764" s="3">
        <v>4412</v>
      </c>
      <c r="R764" s="1" t="s">
        <v>2012</v>
      </c>
      <c r="S764" s="3">
        <v>265</v>
      </c>
      <c r="T764">
        <v>7</v>
      </c>
      <c r="U764" t="str">
        <f>IF(Ecommerce_Sales[[#This Row],[Delivery_Time_Days]]&gt;7,"Delay",IF(Ecommerce_Sales[[#This Row],[Delivery_Time_Days]] = 0,"No delivery",IF(Ecommerce_Sales[[#This Row],[Delivery_Time_Days]]&lt;=7,"On-time")))</f>
        <v>On-time</v>
      </c>
      <c r="V764" s="7">
        <f>Ecommerce_Sales[[#This Row],[Profit]]/Ecommerce_Sales[[#This Row],[Total_Price]]</f>
        <v>0.4000453309156845</v>
      </c>
      <c r="W764" s="3">
        <v>1765</v>
      </c>
      <c r="X764" s="3"/>
    </row>
    <row r="765" spans="1:24" x14ac:dyDescent="0.25">
      <c r="A765" s="1" t="s">
        <v>4008</v>
      </c>
      <c r="B765" s="1" t="s">
        <v>58</v>
      </c>
      <c r="C765" s="1" t="s">
        <v>59</v>
      </c>
      <c r="D765" s="1" t="s">
        <v>3835</v>
      </c>
      <c r="E765" s="1" t="s">
        <v>1954</v>
      </c>
      <c r="F765" s="2">
        <v>45478</v>
      </c>
      <c r="G765" s="2">
        <v>45607</v>
      </c>
      <c r="H765" s="2" t="str">
        <f>TEXT(Ecommerce_Sales[[#This Row],[Order_Date]],"mmmm")</f>
        <v>November</v>
      </c>
      <c r="I765" s="2" t="str">
        <f>TEXT(Ecommerce_Sales[[#This Row],[Order_Date]],"yyyy")</f>
        <v>2024</v>
      </c>
      <c r="J765" s="2" t="str">
        <f>TEXT(Ecommerce_Sales[[#This Row],[Order_Date]],"mmmm")</f>
        <v>November</v>
      </c>
      <c r="K765" s="1" t="s">
        <v>1992</v>
      </c>
      <c r="L765" s="1" t="s">
        <v>4009</v>
      </c>
      <c r="M765" s="1" t="s">
        <v>2007</v>
      </c>
      <c r="N765" s="1" t="s">
        <v>1973</v>
      </c>
      <c r="O765" s="3">
        <v>1281</v>
      </c>
      <c r="P765">
        <v>3</v>
      </c>
      <c r="Q765" s="3">
        <v>3842</v>
      </c>
      <c r="R765" s="1" t="s">
        <v>1958</v>
      </c>
      <c r="S765" s="3">
        <v>495</v>
      </c>
      <c r="U765" t="str">
        <f>IF(Ecommerce_Sales[[#This Row],[Delivery_Time_Days]]&gt;7,"Delay",IF(Ecommerce_Sales[[#This Row],[Delivery_Time_Days]] = 0,"No delivery",IF(Ecommerce_Sales[[#This Row],[Delivery_Time_Days]]&lt;=7,"On-time")))</f>
        <v>No delivery</v>
      </c>
      <c r="V765" s="7">
        <f>Ecommerce_Sales[[#This Row],[Profit]]/Ecommerce_Sales[[#This Row],[Total_Price]]</f>
        <v>0.30010411244143675</v>
      </c>
      <c r="W765" s="3">
        <v>1153</v>
      </c>
      <c r="X765" s="3"/>
    </row>
    <row r="766" spans="1:24" x14ac:dyDescent="0.25">
      <c r="A766" s="1" t="s">
        <v>4010</v>
      </c>
      <c r="B766" s="1" t="s">
        <v>898</v>
      </c>
      <c r="C766" s="1" t="s">
        <v>899</v>
      </c>
      <c r="D766" s="1" t="s">
        <v>4011</v>
      </c>
      <c r="E766" s="1" t="s">
        <v>1966</v>
      </c>
      <c r="F766" s="2">
        <v>45068</v>
      </c>
      <c r="G766" s="2">
        <v>44970</v>
      </c>
      <c r="H766" s="2" t="str">
        <f>TEXT(Ecommerce_Sales[[#This Row],[Order_Date]],"mmmm")</f>
        <v>February</v>
      </c>
      <c r="I766" s="2" t="str">
        <f>TEXT(Ecommerce_Sales[[#This Row],[Order_Date]],"yyyy")</f>
        <v>2023</v>
      </c>
      <c r="J766" s="2" t="str">
        <f>TEXT(Ecommerce_Sales[[#This Row],[Order_Date]],"mmmm")</f>
        <v>February</v>
      </c>
      <c r="K766" s="1" t="s">
        <v>1986</v>
      </c>
      <c r="L766" s="1" t="s">
        <v>4012</v>
      </c>
      <c r="M766" s="1" t="s">
        <v>2247</v>
      </c>
      <c r="N766" s="1" t="s">
        <v>1957</v>
      </c>
      <c r="O766" s="3">
        <v>552</v>
      </c>
      <c r="P766">
        <v>2</v>
      </c>
      <c r="Q766" s="3">
        <v>1104</v>
      </c>
      <c r="R766" s="1" t="s">
        <v>2012</v>
      </c>
      <c r="S766" s="3">
        <v>136</v>
      </c>
      <c r="U766" t="str">
        <f>IF(Ecommerce_Sales[[#This Row],[Delivery_Time_Days]]&gt;7,"Delay",IF(Ecommerce_Sales[[#This Row],[Delivery_Time_Days]] = 0,"No delivery",IF(Ecommerce_Sales[[#This Row],[Delivery_Time_Days]]&lt;=7,"On-time")))</f>
        <v>No delivery</v>
      </c>
      <c r="V766" s="7">
        <f>Ecommerce_Sales[[#This Row],[Profit]]/Ecommerce_Sales[[#This Row],[Total_Price]]</f>
        <v>0.15036231884057971</v>
      </c>
      <c r="W766" s="3">
        <v>166</v>
      </c>
      <c r="X766" s="3"/>
    </row>
    <row r="767" spans="1:24" x14ac:dyDescent="0.25">
      <c r="A767" s="1" t="s">
        <v>4013</v>
      </c>
      <c r="B767" s="1" t="s">
        <v>1273</v>
      </c>
      <c r="C767" s="1" t="s">
        <v>1274</v>
      </c>
      <c r="D767" s="1" t="s">
        <v>3855</v>
      </c>
      <c r="E767" s="1" t="s">
        <v>1966</v>
      </c>
      <c r="F767" s="2">
        <v>45126</v>
      </c>
      <c r="G767" s="2">
        <v>45212</v>
      </c>
      <c r="H767" s="2" t="str">
        <f>TEXT(Ecommerce_Sales[[#This Row],[Order_Date]],"mmmm")</f>
        <v>October</v>
      </c>
      <c r="I767" s="2" t="str">
        <f>TEXT(Ecommerce_Sales[[#This Row],[Order_Date]],"yyyy")</f>
        <v>2023</v>
      </c>
      <c r="J767" s="2" t="str">
        <f>TEXT(Ecommerce_Sales[[#This Row],[Order_Date]],"mmmm")</f>
        <v>October</v>
      </c>
      <c r="K767" s="1" t="s">
        <v>1947</v>
      </c>
      <c r="L767" s="1" t="s">
        <v>4014</v>
      </c>
      <c r="M767" s="1" t="s">
        <v>2072</v>
      </c>
      <c r="N767" s="1" t="s">
        <v>1950</v>
      </c>
      <c r="O767" s="3">
        <v>454</v>
      </c>
      <c r="P767">
        <v>6</v>
      </c>
      <c r="Q767" s="3">
        <v>2721</v>
      </c>
      <c r="R767" s="1" t="s">
        <v>2016</v>
      </c>
      <c r="S767" s="3">
        <v>177</v>
      </c>
      <c r="T767">
        <v>4</v>
      </c>
      <c r="U767" t="str">
        <f>IF(Ecommerce_Sales[[#This Row],[Delivery_Time_Days]]&gt;7,"Delay",IF(Ecommerce_Sales[[#This Row],[Delivery_Time_Days]] = 0,"No delivery",IF(Ecommerce_Sales[[#This Row],[Delivery_Time_Days]]&lt;=7,"On-time")))</f>
        <v>On-time</v>
      </c>
      <c r="V767" s="7">
        <f>Ecommerce_Sales[[#This Row],[Profit]]/Ecommerce_Sales[[#This Row],[Total_Price]]</f>
        <v>0.40022050716648289</v>
      </c>
      <c r="W767" s="3">
        <v>1089</v>
      </c>
      <c r="X767" s="3"/>
    </row>
    <row r="768" spans="1:24" x14ac:dyDescent="0.25">
      <c r="A768" s="1" t="s">
        <v>4015</v>
      </c>
      <c r="B768" s="1" t="s">
        <v>967</v>
      </c>
      <c r="C768" s="1" t="s">
        <v>968</v>
      </c>
      <c r="D768" s="1" t="s">
        <v>4016</v>
      </c>
      <c r="E768" s="1" t="s">
        <v>1966</v>
      </c>
      <c r="F768" s="2">
        <v>44982</v>
      </c>
      <c r="G768" s="2">
        <v>45486</v>
      </c>
      <c r="H768" s="2" t="str">
        <f>TEXT(Ecommerce_Sales[[#This Row],[Order_Date]],"mmmm")</f>
        <v>July</v>
      </c>
      <c r="I768" s="2" t="str">
        <f>TEXT(Ecommerce_Sales[[#This Row],[Order_Date]],"yyyy")</f>
        <v>2024</v>
      </c>
      <c r="J768" s="2" t="str">
        <f>TEXT(Ecommerce_Sales[[#This Row],[Order_Date]],"mmmm")</f>
        <v>July</v>
      </c>
      <c r="K768" s="1" t="s">
        <v>1947</v>
      </c>
      <c r="L768" s="1" t="s">
        <v>4017</v>
      </c>
      <c r="M768" s="1" t="s">
        <v>2054</v>
      </c>
      <c r="N768" s="1" t="s">
        <v>1957</v>
      </c>
      <c r="O768" s="3">
        <v>24</v>
      </c>
      <c r="P768">
        <v>1</v>
      </c>
      <c r="Q768" s="3">
        <v>24</v>
      </c>
      <c r="R768" s="1" t="s">
        <v>1958</v>
      </c>
      <c r="S768" s="3">
        <v>3</v>
      </c>
      <c r="T768">
        <v>9</v>
      </c>
      <c r="U768" t="str">
        <f>IF(Ecommerce_Sales[[#This Row],[Delivery_Time_Days]]&gt;7,"Delay",IF(Ecommerce_Sales[[#This Row],[Delivery_Time_Days]] = 0,"No delivery",IF(Ecommerce_Sales[[#This Row],[Delivery_Time_Days]]&lt;=7,"On-time")))</f>
        <v>Delay</v>
      </c>
      <c r="V768" s="7">
        <f>Ecommerce_Sales[[#This Row],[Profit]]/Ecommerce_Sales[[#This Row],[Total_Price]]</f>
        <v>0.16666666666666666</v>
      </c>
      <c r="W768" s="3">
        <v>4</v>
      </c>
      <c r="X768" s="3"/>
    </row>
    <row r="769" spans="1:24" x14ac:dyDescent="0.25">
      <c r="A769" s="1" t="s">
        <v>4018</v>
      </c>
      <c r="B769" s="1" t="s">
        <v>312</v>
      </c>
      <c r="C769" s="1" t="s">
        <v>313</v>
      </c>
      <c r="D769" s="1" t="s">
        <v>4019</v>
      </c>
      <c r="E769" s="1" t="s">
        <v>1996</v>
      </c>
      <c r="F769" s="2">
        <v>44935</v>
      </c>
      <c r="G769" s="2">
        <v>45040</v>
      </c>
      <c r="H769" s="2" t="str">
        <f>TEXT(Ecommerce_Sales[[#This Row],[Order_Date]],"mmmm")</f>
        <v>April</v>
      </c>
      <c r="I769" s="2" t="str">
        <f>TEXT(Ecommerce_Sales[[#This Row],[Order_Date]],"yyyy")</f>
        <v>2023</v>
      </c>
      <c r="J769" s="2" t="str">
        <f>TEXT(Ecommerce_Sales[[#This Row],[Order_Date]],"mmmm")</f>
        <v>April</v>
      </c>
      <c r="K769" s="1" t="s">
        <v>1947</v>
      </c>
      <c r="L769" s="1" t="s">
        <v>4020</v>
      </c>
      <c r="M769" s="1" t="s">
        <v>2065</v>
      </c>
      <c r="N769" s="1" t="s">
        <v>1978</v>
      </c>
      <c r="O769" s="3">
        <v>117</v>
      </c>
      <c r="P769">
        <v>3</v>
      </c>
      <c r="Q769" s="3">
        <v>351</v>
      </c>
      <c r="R769" s="1" t="s">
        <v>1958</v>
      </c>
      <c r="S769" s="3">
        <v>27</v>
      </c>
      <c r="T769">
        <v>10</v>
      </c>
      <c r="U769" t="str">
        <f>IF(Ecommerce_Sales[[#This Row],[Delivery_Time_Days]]&gt;7,"Delay",IF(Ecommerce_Sales[[#This Row],[Delivery_Time_Days]] = 0,"No delivery",IF(Ecommerce_Sales[[#This Row],[Delivery_Time_Days]]&lt;=7,"On-time")))</f>
        <v>Delay</v>
      </c>
      <c r="V769" s="7">
        <f>Ecommerce_Sales[[#This Row],[Profit]]/Ecommerce_Sales[[#This Row],[Total_Price]]</f>
        <v>0.3504273504273504</v>
      </c>
      <c r="W769" s="3">
        <v>123</v>
      </c>
      <c r="X769" s="3"/>
    </row>
    <row r="770" spans="1:24" x14ac:dyDescent="0.25">
      <c r="A770" s="1" t="s">
        <v>4021</v>
      </c>
      <c r="B770" s="1" t="s">
        <v>1520</v>
      </c>
      <c r="C770" s="1" t="s">
        <v>1521</v>
      </c>
      <c r="D770" s="1" t="s">
        <v>4022</v>
      </c>
      <c r="E770" s="1" t="s">
        <v>1961</v>
      </c>
      <c r="F770" s="2">
        <v>45090</v>
      </c>
      <c r="G770" s="2">
        <v>45520</v>
      </c>
      <c r="H770" s="2" t="str">
        <f>TEXT(Ecommerce_Sales[[#This Row],[Order_Date]],"mmmm")</f>
        <v>August</v>
      </c>
      <c r="I770" s="2" t="str">
        <f>TEXT(Ecommerce_Sales[[#This Row],[Order_Date]],"yyyy")</f>
        <v>2024</v>
      </c>
      <c r="J770" s="2" t="str">
        <f>TEXT(Ecommerce_Sales[[#This Row],[Order_Date]],"mmmm")</f>
        <v>August</v>
      </c>
      <c r="K770" s="1" t="s">
        <v>1947</v>
      </c>
      <c r="L770" s="1" t="s">
        <v>4023</v>
      </c>
      <c r="M770" s="1" t="s">
        <v>2079</v>
      </c>
      <c r="N770" s="1" t="s">
        <v>1973</v>
      </c>
      <c r="O770" s="3">
        <v>209</v>
      </c>
      <c r="P770">
        <v>5</v>
      </c>
      <c r="Q770" s="3">
        <v>1044</v>
      </c>
      <c r="R770" s="1" t="s">
        <v>1951</v>
      </c>
      <c r="S770" s="3">
        <v>150</v>
      </c>
      <c r="T770">
        <v>7</v>
      </c>
      <c r="U770" t="str">
        <f>IF(Ecommerce_Sales[[#This Row],[Delivery_Time_Days]]&gt;7,"Delay",IF(Ecommerce_Sales[[#This Row],[Delivery_Time_Days]] = 0,"No delivery",IF(Ecommerce_Sales[[#This Row],[Delivery_Time_Days]]&lt;=7,"On-time")))</f>
        <v>On-time</v>
      </c>
      <c r="V770" s="7">
        <f>Ecommerce_Sales[[#This Row],[Profit]]/Ecommerce_Sales[[#This Row],[Total_Price]]</f>
        <v>0.29980842911877392</v>
      </c>
      <c r="W770" s="3">
        <v>313</v>
      </c>
      <c r="X770" s="3"/>
    </row>
    <row r="771" spans="1:24" x14ac:dyDescent="0.25">
      <c r="A771" s="1" t="s">
        <v>4024</v>
      </c>
      <c r="B771" s="1" t="s">
        <v>1250</v>
      </c>
      <c r="C771" s="1" t="s">
        <v>1251</v>
      </c>
      <c r="D771" s="1" t="s">
        <v>4025</v>
      </c>
      <c r="E771" s="1" t="s">
        <v>1966</v>
      </c>
      <c r="F771" s="2">
        <v>45481</v>
      </c>
      <c r="G771" s="2">
        <v>45360</v>
      </c>
      <c r="H771" s="2" t="str">
        <f>TEXT(Ecommerce_Sales[[#This Row],[Order_Date]],"mmmm")</f>
        <v>March</v>
      </c>
      <c r="I771" s="2" t="str">
        <f>TEXT(Ecommerce_Sales[[#This Row],[Order_Date]],"yyyy")</f>
        <v>2024</v>
      </c>
      <c r="J771" s="2" t="str">
        <f>TEXT(Ecommerce_Sales[[#This Row],[Order_Date]],"mmmm")</f>
        <v>March</v>
      </c>
      <c r="K771" s="1" t="s">
        <v>1947</v>
      </c>
      <c r="L771" s="1" t="s">
        <v>4026</v>
      </c>
      <c r="M771" s="1" t="s">
        <v>1963</v>
      </c>
      <c r="N771" s="1" t="s">
        <v>1957</v>
      </c>
      <c r="O771" s="3">
        <v>455</v>
      </c>
      <c r="P771">
        <v>1</v>
      </c>
      <c r="Q771" s="3">
        <v>455</v>
      </c>
      <c r="R771" s="1" t="s">
        <v>2012</v>
      </c>
      <c r="S771" s="3">
        <v>36</v>
      </c>
      <c r="T771">
        <v>5</v>
      </c>
      <c r="U771" t="str">
        <f>IF(Ecommerce_Sales[[#This Row],[Delivery_Time_Days]]&gt;7,"Delay",IF(Ecommerce_Sales[[#This Row],[Delivery_Time_Days]] = 0,"No delivery",IF(Ecommerce_Sales[[#This Row],[Delivery_Time_Days]]&lt;=7,"On-time")))</f>
        <v>On-time</v>
      </c>
      <c r="V771" s="7">
        <f>Ecommerce_Sales[[#This Row],[Profit]]/Ecommerce_Sales[[#This Row],[Total_Price]]</f>
        <v>0.14945054945054945</v>
      </c>
      <c r="W771" s="3">
        <v>68</v>
      </c>
      <c r="X771" s="3"/>
    </row>
    <row r="772" spans="1:24" x14ac:dyDescent="0.25">
      <c r="A772" s="1" t="s">
        <v>4027</v>
      </c>
      <c r="B772" s="1" t="s">
        <v>590</v>
      </c>
      <c r="C772" s="1" t="s">
        <v>591</v>
      </c>
      <c r="D772" s="1" t="s">
        <v>4028</v>
      </c>
      <c r="E772" s="1" t="s">
        <v>1966</v>
      </c>
      <c r="F772" s="2">
        <v>45168</v>
      </c>
      <c r="G772" s="2">
        <v>45171</v>
      </c>
      <c r="H772" s="2" t="str">
        <f>TEXT(Ecommerce_Sales[[#This Row],[Order_Date]],"mmmm")</f>
        <v>September</v>
      </c>
      <c r="I772" s="2" t="str">
        <f>TEXT(Ecommerce_Sales[[#This Row],[Order_Date]],"yyyy")</f>
        <v>2023</v>
      </c>
      <c r="J772" s="2" t="str">
        <f>TEXT(Ecommerce_Sales[[#This Row],[Order_Date]],"mmmm")</f>
        <v>September</v>
      </c>
      <c r="K772" s="1" t="s">
        <v>1947</v>
      </c>
      <c r="L772" s="1" t="s">
        <v>4029</v>
      </c>
      <c r="M772" s="1" t="s">
        <v>2030</v>
      </c>
      <c r="N772" s="1" t="s">
        <v>1978</v>
      </c>
      <c r="O772" s="3">
        <v>866</v>
      </c>
      <c r="P772">
        <v>2</v>
      </c>
      <c r="Q772" s="3">
        <v>1732</v>
      </c>
      <c r="R772" s="1" t="s">
        <v>2008</v>
      </c>
      <c r="S772" s="3">
        <v>118</v>
      </c>
      <c r="T772">
        <v>3</v>
      </c>
      <c r="U772" t="str">
        <f>IF(Ecommerce_Sales[[#This Row],[Delivery_Time_Days]]&gt;7,"Delay",IF(Ecommerce_Sales[[#This Row],[Delivery_Time_Days]] = 0,"No delivery",IF(Ecommerce_Sales[[#This Row],[Delivery_Time_Days]]&lt;=7,"On-time")))</f>
        <v>On-time</v>
      </c>
      <c r="V772" s="7">
        <f>Ecommerce_Sales[[#This Row],[Profit]]/Ecommerce_Sales[[#This Row],[Total_Price]]</f>
        <v>0.34988452655889146</v>
      </c>
      <c r="W772" s="3">
        <v>606</v>
      </c>
      <c r="X772" s="3"/>
    </row>
    <row r="773" spans="1:24" x14ac:dyDescent="0.25">
      <c r="A773" s="1" t="s">
        <v>4030</v>
      </c>
      <c r="B773" s="1" t="s">
        <v>1327</v>
      </c>
      <c r="C773" s="1" t="s">
        <v>1328</v>
      </c>
      <c r="D773" s="1" t="s">
        <v>3288</v>
      </c>
      <c r="E773" s="1" t="s">
        <v>1954</v>
      </c>
      <c r="F773" s="2">
        <v>45483</v>
      </c>
      <c r="G773" s="2">
        <v>45086</v>
      </c>
      <c r="H773" s="2" t="str">
        <f>TEXT(Ecommerce_Sales[[#This Row],[Order_Date]],"mmmm")</f>
        <v>June</v>
      </c>
      <c r="I773" s="2" t="str">
        <f>TEXT(Ecommerce_Sales[[#This Row],[Order_Date]],"yyyy")</f>
        <v>2023</v>
      </c>
      <c r="J773" s="2" t="str">
        <f>TEXT(Ecommerce_Sales[[#This Row],[Order_Date]],"mmmm")</f>
        <v>June</v>
      </c>
      <c r="K773" s="1" t="s">
        <v>1947</v>
      </c>
      <c r="L773" s="1" t="s">
        <v>4031</v>
      </c>
      <c r="M773" s="1" t="s">
        <v>1963</v>
      </c>
      <c r="N773" s="1" t="s">
        <v>1957</v>
      </c>
      <c r="O773" s="3">
        <v>29</v>
      </c>
      <c r="P773">
        <v>6</v>
      </c>
      <c r="Q773" s="3">
        <v>175</v>
      </c>
      <c r="R773" s="1" t="s">
        <v>2008</v>
      </c>
      <c r="S773" s="3">
        <v>21</v>
      </c>
      <c r="T773">
        <v>7</v>
      </c>
      <c r="U773" t="str">
        <f>IF(Ecommerce_Sales[[#This Row],[Delivery_Time_Days]]&gt;7,"Delay",IF(Ecommerce_Sales[[#This Row],[Delivery_Time_Days]] = 0,"No delivery",IF(Ecommerce_Sales[[#This Row],[Delivery_Time_Days]]&lt;=7,"On-time")))</f>
        <v>On-time</v>
      </c>
      <c r="V773" s="7">
        <f>Ecommerce_Sales[[#This Row],[Profit]]/Ecommerce_Sales[[#This Row],[Total_Price]]</f>
        <v>0.14857142857142858</v>
      </c>
      <c r="W773" s="3">
        <v>26</v>
      </c>
      <c r="X773" s="3"/>
    </row>
    <row r="774" spans="1:24" x14ac:dyDescent="0.25">
      <c r="A774" s="1" t="s">
        <v>4032</v>
      </c>
      <c r="B774" s="1" t="s">
        <v>1375</v>
      </c>
      <c r="C774" s="1" t="s">
        <v>1376</v>
      </c>
      <c r="D774" s="1" t="s">
        <v>4033</v>
      </c>
      <c r="E774" s="1" t="s">
        <v>1981</v>
      </c>
      <c r="F774" s="2">
        <v>45117</v>
      </c>
      <c r="G774" s="2">
        <v>44951</v>
      </c>
      <c r="H774" s="2" t="str">
        <f>TEXT(Ecommerce_Sales[[#This Row],[Order_Date]],"mmmm")</f>
        <v>January</v>
      </c>
      <c r="I774" s="2" t="str">
        <f>TEXT(Ecommerce_Sales[[#This Row],[Order_Date]],"yyyy")</f>
        <v>2023</v>
      </c>
      <c r="J774" s="2" t="str">
        <f>TEXT(Ecommerce_Sales[[#This Row],[Order_Date]],"mmmm")</f>
        <v>January</v>
      </c>
      <c r="K774" s="1" t="s">
        <v>1947</v>
      </c>
      <c r="L774" s="1" t="s">
        <v>4034</v>
      </c>
      <c r="M774" s="1" t="s">
        <v>2030</v>
      </c>
      <c r="N774" s="1" t="s">
        <v>1978</v>
      </c>
      <c r="O774" s="3">
        <v>555</v>
      </c>
      <c r="P774">
        <v>3</v>
      </c>
      <c r="Q774" s="3">
        <v>1665</v>
      </c>
      <c r="R774" s="1" t="s">
        <v>2008</v>
      </c>
      <c r="S774" s="3">
        <v>211</v>
      </c>
      <c r="T774">
        <v>9</v>
      </c>
      <c r="U774" t="str">
        <f>IF(Ecommerce_Sales[[#This Row],[Delivery_Time_Days]]&gt;7,"Delay",IF(Ecommerce_Sales[[#This Row],[Delivery_Time_Days]] = 0,"No delivery",IF(Ecommerce_Sales[[#This Row],[Delivery_Time_Days]]&lt;=7,"On-time")))</f>
        <v>Delay</v>
      </c>
      <c r="V774" s="7">
        <f>Ecommerce_Sales[[#This Row],[Profit]]/Ecommerce_Sales[[#This Row],[Total_Price]]</f>
        <v>0.35015015015015016</v>
      </c>
      <c r="W774" s="3">
        <v>583</v>
      </c>
      <c r="X774" s="3"/>
    </row>
    <row r="775" spans="1:24" x14ac:dyDescent="0.25">
      <c r="A775" s="1" t="s">
        <v>4035</v>
      </c>
      <c r="B775" s="1" t="s">
        <v>1181</v>
      </c>
      <c r="C775" s="1" t="s">
        <v>1182</v>
      </c>
      <c r="D775" s="1" t="s">
        <v>2737</v>
      </c>
      <c r="E775" s="1" t="s">
        <v>1981</v>
      </c>
      <c r="F775" s="2">
        <v>45393</v>
      </c>
      <c r="G775" s="2">
        <v>45503</v>
      </c>
      <c r="H775" s="2" t="str">
        <f>TEXT(Ecommerce_Sales[[#This Row],[Order_Date]],"mmmm")</f>
        <v>July</v>
      </c>
      <c r="I775" s="2" t="str">
        <f>TEXT(Ecommerce_Sales[[#This Row],[Order_Date]],"yyyy")</f>
        <v>2024</v>
      </c>
      <c r="J775" s="2" t="str">
        <f>TEXT(Ecommerce_Sales[[#This Row],[Order_Date]],"mmmm")</f>
        <v>July</v>
      </c>
      <c r="K775" s="1" t="s">
        <v>1947</v>
      </c>
      <c r="L775" s="1" t="s">
        <v>4036</v>
      </c>
      <c r="M775" s="1" t="s">
        <v>2058</v>
      </c>
      <c r="N775" s="1" t="s">
        <v>1950</v>
      </c>
      <c r="O775" s="3">
        <v>494</v>
      </c>
      <c r="P775">
        <v>6</v>
      </c>
      <c r="Q775" s="3">
        <v>2965</v>
      </c>
      <c r="R775" s="1" t="s">
        <v>1958</v>
      </c>
      <c r="S775" s="3">
        <v>275</v>
      </c>
      <c r="T775">
        <v>3</v>
      </c>
      <c r="U775" t="str">
        <f>IF(Ecommerce_Sales[[#This Row],[Delivery_Time_Days]]&gt;7,"Delay",IF(Ecommerce_Sales[[#This Row],[Delivery_Time_Days]] = 0,"No delivery",IF(Ecommerce_Sales[[#This Row],[Delivery_Time_Days]]&lt;=7,"On-time")))</f>
        <v>On-time</v>
      </c>
      <c r="V775" s="7">
        <f>Ecommerce_Sales[[#This Row],[Profit]]/Ecommerce_Sales[[#This Row],[Total_Price]]</f>
        <v>0.4</v>
      </c>
      <c r="W775" s="3">
        <v>1186</v>
      </c>
      <c r="X775" s="3"/>
    </row>
    <row r="776" spans="1:24" x14ac:dyDescent="0.25">
      <c r="A776" s="1" t="s">
        <v>4037</v>
      </c>
      <c r="B776" s="1" t="s">
        <v>1779</v>
      </c>
      <c r="C776" s="1" t="s">
        <v>1780</v>
      </c>
      <c r="D776" s="1" t="s">
        <v>4038</v>
      </c>
      <c r="E776" s="1" t="s">
        <v>1996</v>
      </c>
      <c r="F776" s="2">
        <v>45538</v>
      </c>
      <c r="G776" s="2">
        <v>44949</v>
      </c>
      <c r="H776" s="2" t="str">
        <f>TEXT(Ecommerce_Sales[[#This Row],[Order_Date]],"mmmm")</f>
        <v>January</v>
      </c>
      <c r="I776" s="2" t="str">
        <f>TEXT(Ecommerce_Sales[[#This Row],[Order_Date]],"yyyy")</f>
        <v>2023</v>
      </c>
      <c r="J776" s="2" t="str">
        <f>TEXT(Ecommerce_Sales[[#This Row],[Order_Date]],"mmmm")</f>
        <v>January</v>
      </c>
      <c r="K776" s="1" t="s">
        <v>1947</v>
      </c>
      <c r="L776" s="1" t="s">
        <v>4039</v>
      </c>
      <c r="M776" s="1" t="s">
        <v>1972</v>
      </c>
      <c r="N776" s="1" t="s">
        <v>1973</v>
      </c>
      <c r="O776" s="3">
        <v>500</v>
      </c>
      <c r="P776">
        <v>1</v>
      </c>
      <c r="Q776" s="3">
        <v>500</v>
      </c>
      <c r="R776" s="1" t="s">
        <v>2012</v>
      </c>
      <c r="S776" s="3">
        <v>49</v>
      </c>
      <c r="T776">
        <v>10</v>
      </c>
      <c r="U776" t="str">
        <f>IF(Ecommerce_Sales[[#This Row],[Delivery_Time_Days]]&gt;7,"Delay",IF(Ecommerce_Sales[[#This Row],[Delivery_Time_Days]] = 0,"No delivery",IF(Ecommerce_Sales[[#This Row],[Delivery_Time_Days]]&lt;=7,"On-time")))</f>
        <v>Delay</v>
      </c>
      <c r="V776" s="7">
        <f>Ecommerce_Sales[[#This Row],[Profit]]/Ecommerce_Sales[[#This Row],[Total_Price]]</f>
        <v>0.3</v>
      </c>
      <c r="W776" s="3">
        <v>150</v>
      </c>
      <c r="X776" s="3"/>
    </row>
    <row r="777" spans="1:24" x14ac:dyDescent="0.25">
      <c r="A777" s="1" t="s">
        <v>4040</v>
      </c>
      <c r="B777" s="1" t="s">
        <v>795</v>
      </c>
      <c r="C777" s="1" t="s">
        <v>796</v>
      </c>
      <c r="D777" s="1" t="s">
        <v>2553</v>
      </c>
      <c r="E777" s="1" t="s">
        <v>1954</v>
      </c>
      <c r="F777" s="2">
        <v>45100</v>
      </c>
      <c r="G777" s="2">
        <v>45257</v>
      </c>
      <c r="H777" s="2" t="str">
        <f>TEXT(Ecommerce_Sales[[#This Row],[Order_Date]],"mmmm")</f>
        <v>November</v>
      </c>
      <c r="I777" s="2" t="str">
        <f>TEXT(Ecommerce_Sales[[#This Row],[Order_Date]],"yyyy")</f>
        <v>2023</v>
      </c>
      <c r="J777" s="2" t="str">
        <f>TEXT(Ecommerce_Sales[[#This Row],[Order_Date]],"mmmm")</f>
        <v>November</v>
      </c>
      <c r="K777" s="1" t="s">
        <v>1947</v>
      </c>
      <c r="L777" s="1" t="s">
        <v>4041</v>
      </c>
      <c r="M777" s="1" t="s">
        <v>2043</v>
      </c>
      <c r="N777" s="1" t="s">
        <v>1989</v>
      </c>
      <c r="O777" s="3">
        <v>534</v>
      </c>
      <c r="P777">
        <v>4</v>
      </c>
      <c r="Q777" s="3">
        <v>2138</v>
      </c>
      <c r="R777" s="1" t="s">
        <v>2012</v>
      </c>
      <c r="S777" s="3">
        <v>238</v>
      </c>
      <c r="T777">
        <v>6</v>
      </c>
      <c r="U777" t="str">
        <f>IF(Ecommerce_Sales[[#This Row],[Delivery_Time_Days]]&gt;7,"Delay",IF(Ecommerce_Sales[[#This Row],[Delivery_Time_Days]] = 0,"No delivery",IF(Ecommerce_Sales[[#This Row],[Delivery_Time_Days]]&lt;=7,"On-time")))</f>
        <v>On-time</v>
      </c>
      <c r="V777" s="7">
        <f>Ecommerce_Sales[[#This Row],[Profit]]/Ecommerce_Sales[[#This Row],[Total_Price]]</f>
        <v>0.24976613657623947</v>
      </c>
      <c r="W777" s="3">
        <v>534</v>
      </c>
      <c r="X777" s="3"/>
    </row>
    <row r="778" spans="1:24" x14ac:dyDescent="0.25">
      <c r="A778" s="1" t="s">
        <v>4042</v>
      </c>
      <c r="B778" s="1" t="s">
        <v>1059</v>
      </c>
      <c r="C778" s="1" t="s">
        <v>1060</v>
      </c>
      <c r="D778" s="1" t="s">
        <v>4043</v>
      </c>
      <c r="E778" s="1" t="s">
        <v>1946</v>
      </c>
      <c r="F778" s="2">
        <v>45284</v>
      </c>
      <c r="G778" s="2">
        <v>45563</v>
      </c>
      <c r="H778" s="2" t="str">
        <f>TEXT(Ecommerce_Sales[[#This Row],[Order_Date]],"mmmm")</f>
        <v>September</v>
      </c>
      <c r="I778" s="2" t="str">
        <f>TEXT(Ecommerce_Sales[[#This Row],[Order_Date]],"yyyy")</f>
        <v>2024</v>
      </c>
      <c r="J778" s="2" t="str">
        <f>TEXT(Ecommerce_Sales[[#This Row],[Order_Date]],"mmmm")</f>
        <v>September</v>
      </c>
      <c r="K778" s="1" t="s">
        <v>1992</v>
      </c>
      <c r="L778" s="1" t="s">
        <v>2428</v>
      </c>
      <c r="M778" s="1" t="s">
        <v>1949</v>
      </c>
      <c r="N778" s="1" t="s">
        <v>1950</v>
      </c>
      <c r="O778" s="3">
        <v>380</v>
      </c>
      <c r="P778">
        <v>5</v>
      </c>
      <c r="Q778" s="3">
        <v>1898</v>
      </c>
      <c r="R778" s="1" t="s">
        <v>1951</v>
      </c>
      <c r="S778" s="3">
        <v>153</v>
      </c>
      <c r="U778" t="str">
        <f>IF(Ecommerce_Sales[[#This Row],[Delivery_Time_Days]]&gt;7,"Delay",IF(Ecommerce_Sales[[#This Row],[Delivery_Time_Days]] = 0,"No delivery",IF(Ecommerce_Sales[[#This Row],[Delivery_Time_Days]]&lt;=7,"On-time")))</f>
        <v>No delivery</v>
      </c>
      <c r="V778" s="7">
        <f>Ecommerce_Sales[[#This Row],[Profit]]/Ecommerce_Sales[[#This Row],[Total_Price]]</f>
        <v>0.39989462592202318</v>
      </c>
      <c r="W778" s="3">
        <v>759</v>
      </c>
      <c r="X778" s="3"/>
    </row>
    <row r="779" spans="1:24" x14ac:dyDescent="0.25">
      <c r="A779" s="1" t="s">
        <v>4044</v>
      </c>
      <c r="B779" s="1" t="s">
        <v>228</v>
      </c>
      <c r="C779" s="1" t="s">
        <v>229</v>
      </c>
      <c r="D779" s="1" t="s">
        <v>4045</v>
      </c>
      <c r="E779" s="1" t="s">
        <v>1961</v>
      </c>
      <c r="F779" s="2">
        <v>45325</v>
      </c>
      <c r="G779" s="2">
        <v>45102</v>
      </c>
      <c r="H779" s="2" t="str">
        <f>TEXT(Ecommerce_Sales[[#This Row],[Order_Date]],"mmmm")</f>
        <v>June</v>
      </c>
      <c r="I779" s="2" t="str">
        <f>TEXT(Ecommerce_Sales[[#This Row],[Order_Date]],"yyyy")</f>
        <v>2023</v>
      </c>
      <c r="J779" s="2" t="str">
        <f>TEXT(Ecommerce_Sales[[#This Row],[Order_Date]],"mmmm")</f>
        <v>June</v>
      </c>
      <c r="K779" s="1" t="s">
        <v>1992</v>
      </c>
      <c r="L779" s="1" t="s">
        <v>4046</v>
      </c>
      <c r="M779" s="1" t="s">
        <v>1998</v>
      </c>
      <c r="N779" s="1" t="s">
        <v>1973</v>
      </c>
      <c r="O779" s="3">
        <v>703</v>
      </c>
      <c r="P779">
        <v>1</v>
      </c>
      <c r="Q779" s="3">
        <v>703</v>
      </c>
      <c r="R779" s="1" t="s">
        <v>1958</v>
      </c>
      <c r="S779" s="3">
        <v>83</v>
      </c>
      <c r="U779" t="str">
        <f>IF(Ecommerce_Sales[[#This Row],[Delivery_Time_Days]]&gt;7,"Delay",IF(Ecommerce_Sales[[#This Row],[Delivery_Time_Days]] = 0,"No delivery",IF(Ecommerce_Sales[[#This Row],[Delivery_Time_Days]]&lt;=7,"On-time")))</f>
        <v>No delivery</v>
      </c>
      <c r="V779" s="7">
        <f>Ecommerce_Sales[[#This Row],[Profit]]/Ecommerce_Sales[[#This Row],[Total_Price]]</f>
        <v>0.30014224751066854</v>
      </c>
      <c r="W779" s="3">
        <v>211</v>
      </c>
      <c r="X779" s="3"/>
    </row>
    <row r="780" spans="1:24" x14ac:dyDescent="0.25">
      <c r="A780" s="1" t="s">
        <v>4047</v>
      </c>
      <c r="B780" s="1" t="s">
        <v>1132</v>
      </c>
      <c r="C780" s="1" t="s">
        <v>1133</v>
      </c>
      <c r="D780" s="1" t="s">
        <v>4048</v>
      </c>
      <c r="E780" s="1" t="s">
        <v>1981</v>
      </c>
      <c r="F780" s="2">
        <v>45392</v>
      </c>
      <c r="G780" s="2">
        <v>45582</v>
      </c>
      <c r="H780" s="2" t="str">
        <f>TEXT(Ecommerce_Sales[[#This Row],[Order_Date]],"mmmm")</f>
        <v>October</v>
      </c>
      <c r="I780" s="2" t="str">
        <f>TEXT(Ecommerce_Sales[[#This Row],[Order_Date]],"yyyy")</f>
        <v>2024</v>
      </c>
      <c r="J780" s="2" t="str">
        <f>TEXT(Ecommerce_Sales[[#This Row],[Order_Date]],"mmmm")</f>
        <v>October</v>
      </c>
      <c r="K780" s="1" t="s">
        <v>1947</v>
      </c>
      <c r="L780" s="1" t="s">
        <v>4049</v>
      </c>
      <c r="M780" s="1" t="s">
        <v>2247</v>
      </c>
      <c r="N780" s="1" t="s">
        <v>1957</v>
      </c>
      <c r="O780" s="3">
        <v>727</v>
      </c>
      <c r="P780">
        <v>4</v>
      </c>
      <c r="Q780" s="3">
        <v>2907</v>
      </c>
      <c r="R780" s="1" t="s">
        <v>1951</v>
      </c>
      <c r="S780" s="3">
        <v>354</v>
      </c>
      <c r="T780">
        <v>6</v>
      </c>
      <c r="U780" t="str">
        <f>IF(Ecommerce_Sales[[#This Row],[Delivery_Time_Days]]&gt;7,"Delay",IF(Ecommerce_Sales[[#This Row],[Delivery_Time_Days]] = 0,"No delivery",IF(Ecommerce_Sales[[#This Row],[Delivery_Time_Days]]&lt;=7,"On-time")))</f>
        <v>On-time</v>
      </c>
      <c r="V780" s="7">
        <f>Ecommerce_Sales[[#This Row],[Profit]]/Ecommerce_Sales[[#This Row],[Total_Price]]</f>
        <v>0.1499828001375989</v>
      </c>
      <c r="W780" s="3">
        <v>436</v>
      </c>
      <c r="X780" s="3"/>
    </row>
    <row r="781" spans="1:24" x14ac:dyDescent="0.25">
      <c r="A781" s="1" t="s">
        <v>4050</v>
      </c>
      <c r="B781" s="1" t="s">
        <v>78</v>
      </c>
      <c r="C781" s="1" t="s">
        <v>79</v>
      </c>
      <c r="D781" s="1" t="s">
        <v>3079</v>
      </c>
      <c r="E781" s="1" t="s">
        <v>1946</v>
      </c>
      <c r="F781" s="2">
        <v>44984</v>
      </c>
      <c r="G781" s="2">
        <v>45212</v>
      </c>
      <c r="H781" s="2" t="str">
        <f>TEXT(Ecommerce_Sales[[#This Row],[Order_Date]],"mmmm")</f>
        <v>October</v>
      </c>
      <c r="I781" s="2" t="str">
        <f>TEXT(Ecommerce_Sales[[#This Row],[Order_Date]],"yyyy")</f>
        <v>2023</v>
      </c>
      <c r="J781" s="2" t="str">
        <f>TEXT(Ecommerce_Sales[[#This Row],[Order_Date]],"mmmm")</f>
        <v>October</v>
      </c>
      <c r="K781" s="1" t="s">
        <v>1947</v>
      </c>
      <c r="L781" s="1" t="s">
        <v>4051</v>
      </c>
      <c r="M781" s="1" t="s">
        <v>1963</v>
      </c>
      <c r="N781" s="1" t="s">
        <v>1957</v>
      </c>
      <c r="O781" s="3">
        <v>832</v>
      </c>
      <c r="P781">
        <v>6</v>
      </c>
      <c r="Q781" s="3">
        <v>4994</v>
      </c>
      <c r="R781" s="1" t="s">
        <v>1958</v>
      </c>
      <c r="S781" s="3">
        <v>533</v>
      </c>
      <c r="T781">
        <v>8</v>
      </c>
      <c r="U781" t="str">
        <f>IF(Ecommerce_Sales[[#This Row],[Delivery_Time_Days]]&gt;7,"Delay",IF(Ecommerce_Sales[[#This Row],[Delivery_Time_Days]] = 0,"No delivery",IF(Ecommerce_Sales[[#This Row],[Delivery_Time_Days]]&lt;=7,"On-time")))</f>
        <v>Delay</v>
      </c>
      <c r="V781" s="7">
        <f>Ecommerce_Sales[[#This Row],[Profit]]/Ecommerce_Sales[[#This Row],[Total_Price]]</f>
        <v>0.14997997597116539</v>
      </c>
      <c r="W781" s="3">
        <v>749</v>
      </c>
      <c r="X781" s="3"/>
    </row>
    <row r="782" spans="1:24" x14ac:dyDescent="0.25">
      <c r="A782" s="1" t="s">
        <v>4052</v>
      </c>
      <c r="B782" s="1" t="s">
        <v>240</v>
      </c>
      <c r="C782" s="1" t="s">
        <v>241</v>
      </c>
      <c r="D782" s="1" t="s">
        <v>4053</v>
      </c>
      <c r="E782" s="1" t="s">
        <v>1966</v>
      </c>
      <c r="F782" s="2">
        <v>45629</v>
      </c>
      <c r="G782" s="2">
        <v>45515</v>
      </c>
      <c r="H782" s="2" t="str">
        <f>TEXT(Ecommerce_Sales[[#This Row],[Order_Date]],"mmmm")</f>
        <v>August</v>
      </c>
      <c r="I782" s="2" t="str">
        <f>TEXT(Ecommerce_Sales[[#This Row],[Order_Date]],"yyyy")</f>
        <v>2024</v>
      </c>
      <c r="J782" s="2" t="str">
        <f>TEXT(Ecommerce_Sales[[#This Row],[Order_Date]],"mmmm")</f>
        <v>August</v>
      </c>
      <c r="K782" s="1" t="s">
        <v>1947</v>
      </c>
      <c r="L782" s="1" t="s">
        <v>4054</v>
      </c>
      <c r="M782" s="1" t="s">
        <v>1977</v>
      </c>
      <c r="N782" s="1" t="s">
        <v>1978</v>
      </c>
      <c r="O782" s="3">
        <v>270</v>
      </c>
      <c r="P782">
        <v>5</v>
      </c>
      <c r="Q782" s="3">
        <v>1351</v>
      </c>
      <c r="R782" s="1" t="s">
        <v>1951</v>
      </c>
      <c r="S782" s="3">
        <v>72</v>
      </c>
      <c r="T782">
        <v>10</v>
      </c>
      <c r="U782" t="str">
        <f>IF(Ecommerce_Sales[[#This Row],[Delivery_Time_Days]]&gt;7,"Delay",IF(Ecommerce_Sales[[#This Row],[Delivery_Time_Days]] = 0,"No delivery",IF(Ecommerce_Sales[[#This Row],[Delivery_Time_Days]]&lt;=7,"On-time")))</f>
        <v>Delay</v>
      </c>
      <c r="V782" s="7">
        <f>Ecommerce_Sales[[#This Row],[Profit]]/Ecommerce_Sales[[#This Row],[Total_Price]]</f>
        <v>0.35011102886750556</v>
      </c>
      <c r="W782" s="3">
        <v>473</v>
      </c>
      <c r="X782" s="3"/>
    </row>
    <row r="783" spans="1:24" x14ac:dyDescent="0.25">
      <c r="A783" s="1" t="s">
        <v>4055</v>
      </c>
      <c r="B783" s="1" t="s">
        <v>1648</v>
      </c>
      <c r="C783" s="1" t="s">
        <v>1649</v>
      </c>
      <c r="D783" s="1" t="s">
        <v>4056</v>
      </c>
      <c r="E783" s="1" t="s">
        <v>2005</v>
      </c>
      <c r="F783" s="2">
        <v>45006</v>
      </c>
      <c r="G783" s="2">
        <v>45436</v>
      </c>
      <c r="H783" s="2" t="str">
        <f>TEXT(Ecommerce_Sales[[#This Row],[Order_Date]],"mmmm")</f>
        <v>May</v>
      </c>
      <c r="I783" s="2" t="str">
        <f>TEXT(Ecommerce_Sales[[#This Row],[Order_Date]],"yyyy")</f>
        <v>2024</v>
      </c>
      <c r="J783" s="2" t="str">
        <f>TEXT(Ecommerce_Sales[[#This Row],[Order_Date]],"mmmm")</f>
        <v>May</v>
      </c>
      <c r="K783" s="1" t="s">
        <v>1986</v>
      </c>
      <c r="L783" s="1" t="s">
        <v>4057</v>
      </c>
      <c r="M783" s="1" t="s">
        <v>2007</v>
      </c>
      <c r="N783" s="1" t="s">
        <v>1973</v>
      </c>
      <c r="O783" s="3">
        <v>1056</v>
      </c>
      <c r="P783">
        <v>1</v>
      </c>
      <c r="Q783" s="3">
        <v>1056</v>
      </c>
      <c r="R783" s="1" t="s">
        <v>2012</v>
      </c>
      <c r="S783" s="3">
        <v>75</v>
      </c>
      <c r="U783" t="str">
        <f>IF(Ecommerce_Sales[[#This Row],[Delivery_Time_Days]]&gt;7,"Delay",IF(Ecommerce_Sales[[#This Row],[Delivery_Time_Days]] = 0,"No delivery",IF(Ecommerce_Sales[[#This Row],[Delivery_Time_Days]]&lt;=7,"On-time")))</f>
        <v>No delivery</v>
      </c>
      <c r="V783" s="7">
        <f>Ecommerce_Sales[[#This Row],[Profit]]/Ecommerce_Sales[[#This Row],[Total_Price]]</f>
        <v>0.30018939393939392</v>
      </c>
      <c r="W783" s="3">
        <v>317</v>
      </c>
      <c r="X783" s="3"/>
    </row>
    <row r="784" spans="1:24" x14ac:dyDescent="0.25">
      <c r="A784" s="1" t="s">
        <v>4058</v>
      </c>
      <c r="B784" s="1" t="s">
        <v>1755</v>
      </c>
      <c r="C784" s="1" t="s">
        <v>1756</v>
      </c>
      <c r="D784" s="1" t="s">
        <v>4059</v>
      </c>
      <c r="E784" s="1" t="s">
        <v>1981</v>
      </c>
      <c r="F784" s="2">
        <v>45156</v>
      </c>
      <c r="G784" s="2">
        <v>45043</v>
      </c>
      <c r="H784" s="2" t="str">
        <f>TEXT(Ecommerce_Sales[[#This Row],[Order_Date]],"mmmm")</f>
        <v>April</v>
      </c>
      <c r="I784" s="2" t="str">
        <f>TEXT(Ecommerce_Sales[[#This Row],[Order_Date]],"yyyy")</f>
        <v>2023</v>
      </c>
      <c r="J784" s="2" t="str">
        <f>TEXT(Ecommerce_Sales[[#This Row],[Order_Date]],"mmmm")</f>
        <v>April</v>
      </c>
      <c r="K784" s="1" t="s">
        <v>1947</v>
      </c>
      <c r="L784" s="1" t="s">
        <v>4060</v>
      </c>
      <c r="M784" s="1" t="s">
        <v>2104</v>
      </c>
      <c r="N784" s="1" t="s">
        <v>1978</v>
      </c>
      <c r="O784" s="3">
        <v>987</v>
      </c>
      <c r="P784">
        <v>5</v>
      </c>
      <c r="Q784" s="3">
        <v>4934</v>
      </c>
      <c r="R784" s="1" t="s">
        <v>1958</v>
      </c>
      <c r="S784" s="3">
        <v>435</v>
      </c>
      <c r="T784">
        <v>8</v>
      </c>
      <c r="U784" t="str">
        <f>IF(Ecommerce_Sales[[#This Row],[Delivery_Time_Days]]&gt;7,"Delay",IF(Ecommerce_Sales[[#This Row],[Delivery_Time_Days]] = 0,"No delivery",IF(Ecommerce_Sales[[#This Row],[Delivery_Time_Days]]&lt;=7,"On-time")))</f>
        <v>Delay</v>
      </c>
      <c r="V784" s="7">
        <f>Ecommerce_Sales[[#This Row],[Profit]]/Ecommerce_Sales[[#This Row],[Total_Price]]</f>
        <v>0.35002026753141469</v>
      </c>
      <c r="W784" s="3">
        <v>1727</v>
      </c>
      <c r="X784" s="3"/>
    </row>
    <row r="785" spans="1:24" x14ac:dyDescent="0.25">
      <c r="A785" s="1" t="s">
        <v>4061</v>
      </c>
      <c r="B785" s="1" t="s">
        <v>1240</v>
      </c>
      <c r="C785" s="1" t="s">
        <v>1241</v>
      </c>
      <c r="D785" s="1" t="s">
        <v>2472</v>
      </c>
      <c r="E785" s="1" t="s">
        <v>1966</v>
      </c>
      <c r="F785" s="2">
        <v>45026</v>
      </c>
      <c r="G785" s="2">
        <v>45488</v>
      </c>
      <c r="H785" s="2" t="str">
        <f>TEXT(Ecommerce_Sales[[#This Row],[Order_Date]],"mmmm")</f>
        <v>July</v>
      </c>
      <c r="I785" s="2" t="str">
        <f>TEXT(Ecommerce_Sales[[#This Row],[Order_Date]],"yyyy")</f>
        <v>2024</v>
      </c>
      <c r="J785" s="2" t="str">
        <f>TEXT(Ecommerce_Sales[[#This Row],[Order_Date]],"mmmm")</f>
        <v>July</v>
      </c>
      <c r="K785" s="1" t="s">
        <v>1947</v>
      </c>
      <c r="L785" s="1" t="s">
        <v>4062</v>
      </c>
      <c r="M785" s="1" t="s">
        <v>2047</v>
      </c>
      <c r="N785" s="1" t="s">
        <v>1989</v>
      </c>
      <c r="O785" s="3">
        <v>467</v>
      </c>
      <c r="P785">
        <v>6</v>
      </c>
      <c r="Q785" s="3">
        <v>2800</v>
      </c>
      <c r="R785" s="1" t="s">
        <v>1958</v>
      </c>
      <c r="S785" s="3">
        <v>249</v>
      </c>
      <c r="T785">
        <v>4</v>
      </c>
      <c r="U785" t="str">
        <f>IF(Ecommerce_Sales[[#This Row],[Delivery_Time_Days]]&gt;7,"Delay",IF(Ecommerce_Sales[[#This Row],[Delivery_Time_Days]] = 0,"No delivery",IF(Ecommerce_Sales[[#This Row],[Delivery_Time_Days]]&lt;=7,"On-time")))</f>
        <v>On-time</v>
      </c>
      <c r="V785" s="7">
        <f>Ecommerce_Sales[[#This Row],[Profit]]/Ecommerce_Sales[[#This Row],[Total_Price]]</f>
        <v>0.25</v>
      </c>
      <c r="W785" s="3">
        <v>700</v>
      </c>
      <c r="X785" s="3"/>
    </row>
    <row r="786" spans="1:24" x14ac:dyDescent="0.25">
      <c r="A786" s="1" t="s">
        <v>4063</v>
      </c>
      <c r="B786" s="1" t="s">
        <v>1433</v>
      </c>
      <c r="C786" s="1" t="s">
        <v>1434</v>
      </c>
      <c r="D786" s="1" t="s">
        <v>4064</v>
      </c>
      <c r="E786" s="1" t="s">
        <v>1981</v>
      </c>
      <c r="F786" s="2">
        <v>45621</v>
      </c>
      <c r="G786" s="2">
        <v>45478</v>
      </c>
      <c r="H786" s="2" t="str">
        <f>TEXT(Ecommerce_Sales[[#This Row],[Order_Date]],"mmmm")</f>
        <v>July</v>
      </c>
      <c r="I786" s="2" t="str">
        <f>TEXT(Ecommerce_Sales[[#This Row],[Order_Date]],"yyyy")</f>
        <v>2024</v>
      </c>
      <c r="J786" s="2" t="str">
        <f>TEXT(Ecommerce_Sales[[#This Row],[Order_Date]],"mmmm")</f>
        <v>July</v>
      </c>
      <c r="K786" s="1" t="s">
        <v>1947</v>
      </c>
      <c r="L786" s="1" t="s">
        <v>4065</v>
      </c>
      <c r="M786" s="1" t="s">
        <v>2104</v>
      </c>
      <c r="N786" s="1" t="s">
        <v>1978</v>
      </c>
      <c r="O786" s="3">
        <v>710</v>
      </c>
      <c r="P786">
        <v>5</v>
      </c>
      <c r="Q786" s="3">
        <v>3551</v>
      </c>
      <c r="R786" s="1" t="s">
        <v>2008</v>
      </c>
      <c r="S786" s="3">
        <v>388</v>
      </c>
      <c r="T786">
        <v>5</v>
      </c>
      <c r="U786" t="str">
        <f>IF(Ecommerce_Sales[[#This Row],[Delivery_Time_Days]]&gt;7,"Delay",IF(Ecommerce_Sales[[#This Row],[Delivery_Time_Days]] = 0,"No delivery",IF(Ecommerce_Sales[[#This Row],[Delivery_Time_Days]]&lt;=7,"On-time")))</f>
        <v>On-time</v>
      </c>
      <c r="V786" s="7">
        <f>Ecommerce_Sales[[#This Row],[Profit]]/Ecommerce_Sales[[#This Row],[Total_Price]]</f>
        <v>0.35004224162207831</v>
      </c>
      <c r="W786" s="3">
        <v>1243</v>
      </c>
      <c r="X786" s="3"/>
    </row>
    <row r="787" spans="1:24" x14ac:dyDescent="0.25">
      <c r="A787" s="1" t="s">
        <v>4066</v>
      </c>
      <c r="B787" s="1" t="s">
        <v>1254</v>
      </c>
      <c r="C787" s="1" t="s">
        <v>1255</v>
      </c>
      <c r="D787" s="1" t="s">
        <v>1970</v>
      </c>
      <c r="E787" s="1" t="s">
        <v>1961</v>
      </c>
      <c r="F787" s="2">
        <v>45076</v>
      </c>
      <c r="G787" s="2">
        <v>45129</v>
      </c>
      <c r="H787" s="2" t="str">
        <f>TEXT(Ecommerce_Sales[[#This Row],[Order_Date]],"mmmm")</f>
        <v>July</v>
      </c>
      <c r="I787" s="2" t="str">
        <f>TEXT(Ecommerce_Sales[[#This Row],[Order_Date]],"yyyy")</f>
        <v>2023</v>
      </c>
      <c r="J787" s="2" t="str">
        <f>TEXT(Ecommerce_Sales[[#This Row],[Order_Date]],"mmmm")</f>
        <v>July</v>
      </c>
      <c r="K787" s="1" t="s">
        <v>1947</v>
      </c>
      <c r="L787" s="1" t="s">
        <v>4067</v>
      </c>
      <c r="M787" s="1" t="s">
        <v>2079</v>
      </c>
      <c r="N787" s="1" t="s">
        <v>1973</v>
      </c>
      <c r="O787" s="3">
        <v>823</v>
      </c>
      <c r="P787">
        <v>3</v>
      </c>
      <c r="Q787" s="3">
        <v>2470</v>
      </c>
      <c r="R787" s="1" t="s">
        <v>1958</v>
      </c>
      <c r="S787" s="3">
        <v>212</v>
      </c>
      <c r="T787">
        <v>2</v>
      </c>
      <c r="U787" t="str">
        <f>IF(Ecommerce_Sales[[#This Row],[Delivery_Time_Days]]&gt;7,"Delay",IF(Ecommerce_Sales[[#This Row],[Delivery_Time_Days]] = 0,"No delivery",IF(Ecommerce_Sales[[#This Row],[Delivery_Time_Days]]&lt;=7,"On-time")))</f>
        <v>On-time</v>
      </c>
      <c r="V787" s="7">
        <f>Ecommerce_Sales[[#This Row],[Profit]]/Ecommerce_Sales[[#This Row],[Total_Price]]</f>
        <v>0.3</v>
      </c>
      <c r="W787" s="3">
        <v>741</v>
      </c>
      <c r="X787" s="3"/>
    </row>
    <row r="788" spans="1:24" x14ac:dyDescent="0.25">
      <c r="A788" s="1" t="s">
        <v>4068</v>
      </c>
      <c r="B788" s="1" t="s">
        <v>969</v>
      </c>
      <c r="C788" s="1" t="s">
        <v>970</v>
      </c>
      <c r="D788" s="1" t="s">
        <v>4069</v>
      </c>
      <c r="E788" s="1" t="s">
        <v>1966</v>
      </c>
      <c r="F788" s="2">
        <v>45160</v>
      </c>
      <c r="G788" s="2">
        <v>45555</v>
      </c>
      <c r="H788" s="2" t="str">
        <f>TEXT(Ecommerce_Sales[[#This Row],[Order_Date]],"mmmm")</f>
        <v>September</v>
      </c>
      <c r="I788" s="2" t="str">
        <f>TEXT(Ecommerce_Sales[[#This Row],[Order_Date]],"yyyy")</f>
        <v>2024</v>
      </c>
      <c r="J788" s="2" t="str">
        <f>TEXT(Ecommerce_Sales[[#This Row],[Order_Date]],"mmmm")</f>
        <v>September</v>
      </c>
      <c r="K788" s="1" t="s">
        <v>1947</v>
      </c>
      <c r="L788" s="1" t="s">
        <v>4070</v>
      </c>
      <c r="M788" s="1" t="s">
        <v>1963</v>
      </c>
      <c r="N788" s="1" t="s">
        <v>1957</v>
      </c>
      <c r="O788" s="3">
        <v>590</v>
      </c>
      <c r="P788">
        <v>5</v>
      </c>
      <c r="Q788" s="3">
        <v>2951</v>
      </c>
      <c r="R788" s="1" t="s">
        <v>1951</v>
      </c>
      <c r="S788" s="3">
        <v>398</v>
      </c>
      <c r="T788">
        <v>3</v>
      </c>
      <c r="U788" t="str">
        <f>IF(Ecommerce_Sales[[#This Row],[Delivery_Time_Days]]&gt;7,"Delay",IF(Ecommerce_Sales[[#This Row],[Delivery_Time_Days]] = 0,"No delivery",IF(Ecommerce_Sales[[#This Row],[Delivery_Time_Days]]&lt;=7,"On-time")))</f>
        <v>On-time</v>
      </c>
      <c r="V788" s="7">
        <f>Ecommerce_Sales[[#This Row],[Profit]]/Ecommerce_Sales[[#This Row],[Total_Price]]</f>
        <v>0.15011860386309725</v>
      </c>
      <c r="W788" s="3">
        <v>443</v>
      </c>
      <c r="X788" s="3"/>
    </row>
    <row r="789" spans="1:24" x14ac:dyDescent="0.25">
      <c r="A789" s="1" t="s">
        <v>4071</v>
      </c>
      <c r="B789" s="1" t="s">
        <v>969</v>
      </c>
      <c r="C789" s="1" t="s">
        <v>970</v>
      </c>
      <c r="D789" s="1" t="s">
        <v>4069</v>
      </c>
      <c r="E789" s="1" t="s">
        <v>1966</v>
      </c>
      <c r="F789" s="2">
        <v>45160</v>
      </c>
      <c r="G789" s="2">
        <v>45111</v>
      </c>
      <c r="H789" s="2" t="str">
        <f>TEXT(Ecommerce_Sales[[#This Row],[Order_Date]],"mmmm")</f>
        <v>July</v>
      </c>
      <c r="I789" s="2" t="str">
        <f>TEXT(Ecommerce_Sales[[#This Row],[Order_Date]],"yyyy")</f>
        <v>2023</v>
      </c>
      <c r="J789" s="2" t="str">
        <f>TEXT(Ecommerce_Sales[[#This Row],[Order_Date]],"mmmm")</f>
        <v>July</v>
      </c>
      <c r="K789" s="1" t="s">
        <v>1947</v>
      </c>
      <c r="L789" s="1" t="s">
        <v>4072</v>
      </c>
      <c r="M789" s="1" t="s">
        <v>1972</v>
      </c>
      <c r="N789" s="1" t="s">
        <v>1973</v>
      </c>
      <c r="O789" s="3">
        <v>610</v>
      </c>
      <c r="P789">
        <v>3</v>
      </c>
      <c r="Q789" s="3">
        <v>1830</v>
      </c>
      <c r="R789" s="1" t="s">
        <v>1958</v>
      </c>
      <c r="S789" s="3">
        <v>224</v>
      </c>
      <c r="T789">
        <v>8</v>
      </c>
      <c r="U789" t="str">
        <f>IF(Ecommerce_Sales[[#This Row],[Delivery_Time_Days]]&gt;7,"Delay",IF(Ecommerce_Sales[[#This Row],[Delivery_Time_Days]] = 0,"No delivery",IF(Ecommerce_Sales[[#This Row],[Delivery_Time_Days]]&lt;=7,"On-time")))</f>
        <v>Delay</v>
      </c>
      <c r="V789" s="7">
        <f>Ecommerce_Sales[[#This Row],[Profit]]/Ecommerce_Sales[[#This Row],[Total_Price]]</f>
        <v>0.3</v>
      </c>
      <c r="W789" s="3">
        <v>549</v>
      </c>
      <c r="X789" s="3"/>
    </row>
    <row r="790" spans="1:24" x14ac:dyDescent="0.25">
      <c r="A790" s="1" t="s">
        <v>4073</v>
      </c>
      <c r="B790" s="1" t="s">
        <v>1242</v>
      </c>
      <c r="C790" s="1" t="s">
        <v>1243</v>
      </c>
      <c r="D790" s="1" t="s">
        <v>3015</v>
      </c>
      <c r="E790" s="1" t="s">
        <v>1966</v>
      </c>
      <c r="F790" s="2">
        <v>45452</v>
      </c>
      <c r="G790" s="2">
        <v>45340</v>
      </c>
      <c r="H790" s="2" t="str">
        <f>TEXT(Ecommerce_Sales[[#This Row],[Order_Date]],"mmmm")</f>
        <v>February</v>
      </c>
      <c r="I790" s="2" t="str">
        <f>TEXT(Ecommerce_Sales[[#This Row],[Order_Date]],"yyyy")</f>
        <v>2024</v>
      </c>
      <c r="J790" s="2" t="str">
        <f>TEXT(Ecommerce_Sales[[#This Row],[Order_Date]],"mmmm")</f>
        <v>February</v>
      </c>
      <c r="K790" s="1" t="s">
        <v>1947</v>
      </c>
      <c r="L790" s="1" t="s">
        <v>4074</v>
      </c>
      <c r="M790" s="1" t="s">
        <v>2047</v>
      </c>
      <c r="N790" s="1" t="s">
        <v>1989</v>
      </c>
      <c r="O790" s="3">
        <v>84</v>
      </c>
      <c r="P790">
        <v>4</v>
      </c>
      <c r="Q790" s="3">
        <v>334</v>
      </c>
      <c r="R790" s="1" t="s">
        <v>1951</v>
      </c>
      <c r="S790" s="3">
        <v>39</v>
      </c>
      <c r="T790">
        <v>2</v>
      </c>
      <c r="U790" t="str">
        <f>IF(Ecommerce_Sales[[#This Row],[Delivery_Time_Days]]&gt;7,"Delay",IF(Ecommerce_Sales[[#This Row],[Delivery_Time_Days]] = 0,"No delivery",IF(Ecommerce_Sales[[#This Row],[Delivery_Time_Days]]&lt;=7,"On-time")))</f>
        <v>On-time</v>
      </c>
      <c r="V790" s="7">
        <f>Ecommerce_Sales[[#This Row],[Profit]]/Ecommerce_Sales[[#This Row],[Total_Price]]</f>
        <v>0.25149700598802394</v>
      </c>
      <c r="W790" s="3">
        <v>84</v>
      </c>
      <c r="X790" s="3"/>
    </row>
    <row r="791" spans="1:24" x14ac:dyDescent="0.25">
      <c r="A791" s="1" t="s">
        <v>4075</v>
      </c>
      <c r="B791" s="1" t="s">
        <v>1598</v>
      </c>
      <c r="C791" s="1" t="s">
        <v>1599</v>
      </c>
      <c r="D791" s="1" t="s">
        <v>2147</v>
      </c>
      <c r="E791" s="1" t="s">
        <v>1954</v>
      </c>
      <c r="F791" s="2">
        <v>45265</v>
      </c>
      <c r="G791" s="2">
        <v>45395</v>
      </c>
      <c r="H791" s="2" t="str">
        <f>TEXT(Ecommerce_Sales[[#This Row],[Order_Date]],"mmmm")</f>
        <v>April</v>
      </c>
      <c r="I791" s="2" t="str">
        <f>TEXT(Ecommerce_Sales[[#This Row],[Order_Date]],"yyyy")</f>
        <v>2024</v>
      </c>
      <c r="J791" s="2" t="str">
        <f>TEXT(Ecommerce_Sales[[#This Row],[Order_Date]],"mmmm")</f>
        <v>April</v>
      </c>
      <c r="K791" s="1" t="s">
        <v>1947</v>
      </c>
      <c r="L791" s="1" t="s">
        <v>4076</v>
      </c>
      <c r="M791" s="1" t="s">
        <v>1988</v>
      </c>
      <c r="N791" s="1" t="s">
        <v>1989</v>
      </c>
      <c r="O791" s="3">
        <v>339</v>
      </c>
      <c r="P791">
        <v>4</v>
      </c>
      <c r="Q791" s="3">
        <v>1355</v>
      </c>
      <c r="R791" s="1" t="s">
        <v>1951</v>
      </c>
      <c r="S791" s="3">
        <v>103</v>
      </c>
      <c r="T791">
        <v>8</v>
      </c>
      <c r="U791" t="str">
        <f>IF(Ecommerce_Sales[[#This Row],[Delivery_Time_Days]]&gt;7,"Delay",IF(Ecommerce_Sales[[#This Row],[Delivery_Time_Days]] = 0,"No delivery",IF(Ecommerce_Sales[[#This Row],[Delivery_Time_Days]]&lt;=7,"On-time")))</f>
        <v>Delay</v>
      </c>
      <c r="V791" s="7">
        <f>Ecommerce_Sales[[#This Row],[Profit]]/Ecommerce_Sales[[#This Row],[Total_Price]]</f>
        <v>0.25018450184501845</v>
      </c>
      <c r="W791" s="3">
        <v>339</v>
      </c>
      <c r="X791" s="3"/>
    </row>
    <row r="792" spans="1:24" x14ac:dyDescent="0.25">
      <c r="A792" s="1" t="s">
        <v>4077</v>
      </c>
      <c r="B792" s="1" t="s">
        <v>1713</v>
      </c>
      <c r="C792" s="1" t="s">
        <v>1714</v>
      </c>
      <c r="D792" s="1" t="s">
        <v>2911</v>
      </c>
      <c r="E792" s="1" t="s">
        <v>2005</v>
      </c>
      <c r="F792" s="2">
        <v>45480</v>
      </c>
      <c r="G792" s="2">
        <v>45298</v>
      </c>
      <c r="H792" s="2" t="str">
        <f>TEXT(Ecommerce_Sales[[#This Row],[Order_Date]],"mmmm")</f>
        <v>January</v>
      </c>
      <c r="I792" s="2" t="str">
        <f>TEXT(Ecommerce_Sales[[#This Row],[Order_Date]],"yyyy")</f>
        <v>2024</v>
      </c>
      <c r="J792" s="2" t="str">
        <f>TEXT(Ecommerce_Sales[[#This Row],[Order_Date]],"mmmm")</f>
        <v>January</v>
      </c>
      <c r="K792" s="1" t="s">
        <v>1986</v>
      </c>
      <c r="L792" s="1" t="s">
        <v>4078</v>
      </c>
      <c r="M792" s="1" t="s">
        <v>2047</v>
      </c>
      <c r="N792" s="1" t="s">
        <v>1989</v>
      </c>
      <c r="O792" s="3">
        <v>258</v>
      </c>
      <c r="P792">
        <v>4</v>
      </c>
      <c r="Q792" s="3">
        <v>1031</v>
      </c>
      <c r="R792" s="1" t="s">
        <v>1951</v>
      </c>
      <c r="S792" s="3">
        <v>83</v>
      </c>
      <c r="U792" t="str">
        <f>IF(Ecommerce_Sales[[#This Row],[Delivery_Time_Days]]&gt;7,"Delay",IF(Ecommerce_Sales[[#This Row],[Delivery_Time_Days]] = 0,"No delivery",IF(Ecommerce_Sales[[#This Row],[Delivery_Time_Days]]&lt;=7,"On-time")))</f>
        <v>No delivery</v>
      </c>
      <c r="V792" s="7">
        <f>Ecommerce_Sales[[#This Row],[Profit]]/Ecommerce_Sales[[#This Row],[Total_Price]]</f>
        <v>0.25024248302618818</v>
      </c>
      <c r="W792" s="3">
        <v>258</v>
      </c>
      <c r="X792" s="3"/>
    </row>
    <row r="793" spans="1:24" x14ac:dyDescent="0.25">
      <c r="A793" s="1" t="s">
        <v>4079</v>
      </c>
      <c r="B793" s="1" t="s">
        <v>192</v>
      </c>
      <c r="C793" s="1" t="s">
        <v>492</v>
      </c>
      <c r="D793" s="1" t="s">
        <v>3305</v>
      </c>
      <c r="E793" s="1" t="s">
        <v>1946</v>
      </c>
      <c r="F793" s="2">
        <v>45350</v>
      </c>
      <c r="G793" s="2">
        <v>45408</v>
      </c>
      <c r="H793" s="2" t="str">
        <f>TEXT(Ecommerce_Sales[[#This Row],[Order_Date]],"mmmm")</f>
        <v>April</v>
      </c>
      <c r="I793" s="2" t="str">
        <f>TEXT(Ecommerce_Sales[[#This Row],[Order_Date]],"yyyy")</f>
        <v>2024</v>
      </c>
      <c r="J793" s="2" t="str">
        <f>TEXT(Ecommerce_Sales[[#This Row],[Order_Date]],"mmmm")</f>
        <v>April</v>
      </c>
      <c r="K793" s="1" t="s">
        <v>1986</v>
      </c>
      <c r="L793" s="1" t="s">
        <v>2722</v>
      </c>
      <c r="M793" s="1" t="s">
        <v>2030</v>
      </c>
      <c r="N793" s="1" t="s">
        <v>1978</v>
      </c>
      <c r="O793" s="3">
        <v>80</v>
      </c>
      <c r="P793">
        <v>1</v>
      </c>
      <c r="Q793" s="3">
        <v>80</v>
      </c>
      <c r="R793" s="1" t="s">
        <v>1958</v>
      </c>
      <c r="S793" s="3">
        <v>7</v>
      </c>
      <c r="U793" t="str">
        <f>IF(Ecommerce_Sales[[#This Row],[Delivery_Time_Days]]&gt;7,"Delay",IF(Ecommerce_Sales[[#This Row],[Delivery_Time_Days]] = 0,"No delivery",IF(Ecommerce_Sales[[#This Row],[Delivery_Time_Days]]&lt;=7,"On-time")))</f>
        <v>No delivery</v>
      </c>
      <c r="V793" s="7">
        <f>Ecommerce_Sales[[#This Row],[Profit]]/Ecommerce_Sales[[#This Row],[Total_Price]]</f>
        <v>0.35</v>
      </c>
      <c r="W793" s="3">
        <v>28</v>
      </c>
      <c r="X793" s="3"/>
    </row>
    <row r="794" spans="1:24" x14ac:dyDescent="0.25">
      <c r="A794" s="1" t="s">
        <v>4080</v>
      </c>
      <c r="B794" s="1" t="s">
        <v>1555</v>
      </c>
      <c r="C794" s="1" t="s">
        <v>1556</v>
      </c>
      <c r="D794" s="1" t="s">
        <v>2364</v>
      </c>
      <c r="E794" s="1" t="s">
        <v>1981</v>
      </c>
      <c r="F794" s="2">
        <v>45080</v>
      </c>
      <c r="G794" s="2">
        <v>45075</v>
      </c>
      <c r="H794" s="2" t="str">
        <f>TEXT(Ecommerce_Sales[[#This Row],[Order_Date]],"mmmm")</f>
        <v>May</v>
      </c>
      <c r="I794" s="2" t="str">
        <f>TEXT(Ecommerce_Sales[[#This Row],[Order_Date]],"yyyy")</f>
        <v>2023</v>
      </c>
      <c r="J794" s="2" t="str">
        <f>TEXT(Ecommerce_Sales[[#This Row],[Order_Date]],"mmmm")</f>
        <v>May</v>
      </c>
      <c r="K794" s="1" t="s">
        <v>1947</v>
      </c>
      <c r="L794" s="1" t="s">
        <v>4081</v>
      </c>
      <c r="M794" s="1" t="s">
        <v>2002</v>
      </c>
      <c r="N794" s="1" t="s">
        <v>1989</v>
      </c>
      <c r="O794" s="3">
        <v>698</v>
      </c>
      <c r="P794">
        <v>2</v>
      </c>
      <c r="Q794" s="3">
        <v>1397</v>
      </c>
      <c r="R794" s="1" t="s">
        <v>1958</v>
      </c>
      <c r="S794" s="3">
        <v>88</v>
      </c>
      <c r="T794">
        <v>9</v>
      </c>
      <c r="U794" t="str">
        <f>IF(Ecommerce_Sales[[#This Row],[Delivery_Time_Days]]&gt;7,"Delay",IF(Ecommerce_Sales[[#This Row],[Delivery_Time_Days]] = 0,"No delivery",IF(Ecommerce_Sales[[#This Row],[Delivery_Time_Days]]&lt;=7,"On-time")))</f>
        <v>Delay</v>
      </c>
      <c r="V794" s="7">
        <f>Ecommerce_Sales[[#This Row],[Profit]]/Ecommerce_Sales[[#This Row],[Total_Price]]</f>
        <v>0.24982104509663564</v>
      </c>
      <c r="W794" s="3">
        <v>349</v>
      </c>
      <c r="X794" s="3"/>
    </row>
    <row r="795" spans="1:24" x14ac:dyDescent="0.25">
      <c r="A795" s="1" t="s">
        <v>4082</v>
      </c>
      <c r="B795" s="1" t="s">
        <v>1455</v>
      </c>
      <c r="C795" s="1" t="s">
        <v>1456</v>
      </c>
      <c r="D795" s="1" t="s">
        <v>4083</v>
      </c>
      <c r="E795" s="1" t="s">
        <v>1961</v>
      </c>
      <c r="F795" s="2">
        <v>45190</v>
      </c>
      <c r="G795" s="2">
        <v>45350</v>
      </c>
      <c r="H795" s="2" t="str">
        <f>TEXT(Ecommerce_Sales[[#This Row],[Order_Date]],"mmmm")</f>
        <v>February</v>
      </c>
      <c r="I795" s="2" t="str">
        <f>TEXT(Ecommerce_Sales[[#This Row],[Order_Date]],"yyyy")</f>
        <v>2024</v>
      </c>
      <c r="J795" s="2" t="str">
        <f>TEXT(Ecommerce_Sales[[#This Row],[Order_Date]],"mmmm")</f>
        <v>February</v>
      </c>
      <c r="K795" s="1" t="s">
        <v>1947</v>
      </c>
      <c r="L795" s="1" t="s">
        <v>4084</v>
      </c>
      <c r="M795" s="1" t="s">
        <v>1983</v>
      </c>
      <c r="N795" s="1" t="s">
        <v>1950</v>
      </c>
      <c r="O795" s="3">
        <v>384</v>
      </c>
      <c r="P795">
        <v>3</v>
      </c>
      <c r="Q795" s="3">
        <v>1152</v>
      </c>
      <c r="R795" s="1" t="s">
        <v>1951</v>
      </c>
      <c r="S795" s="3">
        <v>75</v>
      </c>
      <c r="T795">
        <v>8</v>
      </c>
      <c r="U795" t="str">
        <f>IF(Ecommerce_Sales[[#This Row],[Delivery_Time_Days]]&gt;7,"Delay",IF(Ecommerce_Sales[[#This Row],[Delivery_Time_Days]] = 0,"No delivery",IF(Ecommerce_Sales[[#This Row],[Delivery_Time_Days]]&lt;=7,"On-time")))</f>
        <v>Delay</v>
      </c>
      <c r="V795" s="7">
        <f>Ecommerce_Sales[[#This Row],[Profit]]/Ecommerce_Sales[[#This Row],[Total_Price]]</f>
        <v>0.4001736111111111</v>
      </c>
      <c r="W795" s="3">
        <v>461</v>
      </c>
      <c r="X795" s="3"/>
    </row>
    <row r="796" spans="1:24" x14ac:dyDescent="0.25">
      <c r="A796" s="1" t="s">
        <v>4085</v>
      </c>
      <c r="B796" s="1" t="s">
        <v>1557</v>
      </c>
      <c r="C796" s="1" t="s">
        <v>1558</v>
      </c>
      <c r="D796" s="1" t="s">
        <v>2294</v>
      </c>
      <c r="E796" s="1" t="s">
        <v>1954</v>
      </c>
      <c r="F796" s="2">
        <v>45548</v>
      </c>
      <c r="G796" s="2">
        <v>44955</v>
      </c>
      <c r="H796" s="2" t="str">
        <f>TEXT(Ecommerce_Sales[[#This Row],[Order_Date]],"mmmm")</f>
        <v>January</v>
      </c>
      <c r="I796" s="2" t="str">
        <f>TEXT(Ecommerce_Sales[[#This Row],[Order_Date]],"yyyy")</f>
        <v>2023</v>
      </c>
      <c r="J796" s="2" t="str">
        <f>TEXT(Ecommerce_Sales[[#This Row],[Order_Date]],"mmmm")</f>
        <v>January</v>
      </c>
      <c r="K796" s="1" t="s">
        <v>1947</v>
      </c>
      <c r="L796" s="1" t="s">
        <v>4086</v>
      </c>
      <c r="M796" s="1" t="s">
        <v>2065</v>
      </c>
      <c r="N796" s="1" t="s">
        <v>1978</v>
      </c>
      <c r="O796" s="3">
        <v>299</v>
      </c>
      <c r="P796">
        <v>2</v>
      </c>
      <c r="Q796" s="3">
        <v>598</v>
      </c>
      <c r="R796" s="1" t="s">
        <v>2012</v>
      </c>
      <c r="S796" s="3">
        <v>81</v>
      </c>
      <c r="T796">
        <v>3</v>
      </c>
      <c r="U796" t="str">
        <f>IF(Ecommerce_Sales[[#This Row],[Delivery_Time_Days]]&gt;7,"Delay",IF(Ecommerce_Sales[[#This Row],[Delivery_Time_Days]] = 0,"No delivery",IF(Ecommerce_Sales[[#This Row],[Delivery_Time_Days]]&lt;=7,"On-time")))</f>
        <v>On-time</v>
      </c>
      <c r="V796" s="7">
        <f>Ecommerce_Sales[[#This Row],[Profit]]/Ecommerce_Sales[[#This Row],[Total_Price]]</f>
        <v>0.34949832775919731</v>
      </c>
      <c r="W796" s="3">
        <v>209</v>
      </c>
      <c r="X796" s="3"/>
    </row>
    <row r="797" spans="1:24" x14ac:dyDescent="0.25">
      <c r="A797" s="1" t="s">
        <v>4087</v>
      </c>
      <c r="B797" s="1" t="s">
        <v>1313</v>
      </c>
      <c r="C797" s="1" t="s">
        <v>1314</v>
      </c>
      <c r="D797" s="1" t="s">
        <v>2981</v>
      </c>
      <c r="E797" s="1" t="s">
        <v>1966</v>
      </c>
      <c r="F797" s="2">
        <v>45390</v>
      </c>
      <c r="G797" s="2">
        <v>45451</v>
      </c>
      <c r="H797" s="2" t="str">
        <f>TEXT(Ecommerce_Sales[[#This Row],[Order_Date]],"mmmm")</f>
        <v>June</v>
      </c>
      <c r="I797" s="2" t="str">
        <f>TEXT(Ecommerce_Sales[[#This Row],[Order_Date]],"yyyy")</f>
        <v>2024</v>
      </c>
      <c r="J797" s="2" t="str">
        <f>TEXT(Ecommerce_Sales[[#This Row],[Order_Date]],"mmmm")</f>
        <v>June</v>
      </c>
      <c r="K797" s="1" t="s">
        <v>1947</v>
      </c>
      <c r="L797" s="1" t="s">
        <v>4088</v>
      </c>
      <c r="M797" s="1" t="s">
        <v>2079</v>
      </c>
      <c r="N797" s="1" t="s">
        <v>1973</v>
      </c>
      <c r="O797" s="3">
        <v>196</v>
      </c>
      <c r="P797">
        <v>3</v>
      </c>
      <c r="Q797" s="3">
        <v>588</v>
      </c>
      <c r="R797" s="1" t="s">
        <v>1951</v>
      </c>
      <c r="S797" s="3">
        <v>46</v>
      </c>
      <c r="T797">
        <v>10</v>
      </c>
      <c r="U797" t="str">
        <f>IF(Ecommerce_Sales[[#This Row],[Delivery_Time_Days]]&gt;7,"Delay",IF(Ecommerce_Sales[[#This Row],[Delivery_Time_Days]] = 0,"No delivery",IF(Ecommerce_Sales[[#This Row],[Delivery_Time_Days]]&lt;=7,"On-time")))</f>
        <v>Delay</v>
      </c>
      <c r="V797" s="7">
        <f>Ecommerce_Sales[[#This Row],[Profit]]/Ecommerce_Sales[[#This Row],[Total_Price]]</f>
        <v>0.29931972789115646</v>
      </c>
      <c r="W797" s="3">
        <v>176</v>
      </c>
      <c r="X797" s="3"/>
    </row>
    <row r="798" spans="1:24" x14ac:dyDescent="0.25">
      <c r="A798" s="1" t="s">
        <v>4089</v>
      </c>
      <c r="B798" s="1" t="s">
        <v>318</v>
      </c>
      <c r="C798" s="1" t="s">
        <v>319</v>
      </c>
      <c r="D798" s="1" t="s">
        <v>3940</v>
      </c>
      <c r="E798" s="1" t="s">
        <v>1946</v>
      </c>
      <c r="F798" s="2">
        <v>45092</v>
      </c>
      <c r="G798" s="2">
        <v>45242</v>
      </c>
      <c r="H798" s="2" t="str">
        <f>TEXT(Ecommerce_Sales[[#This Row],[Order_Date]],"mmmm")</f>
        <v>November</v>
      </c>
      <c r="I798" s="2" t="str">
        <f>TEXT(Ecommerce_Sales[[#This Row],[Order_Date]],"yyyy")</f>
        <v>2023</v>
      </c>
      <c r="J798" s="2" t="str">
        <f>TEXT(Ecommerce_Sales[[#This Row],[Order_Date]],"mmmm")</f>
        <v>November</v>
      </c>
      <c r="K798" s="1" t="s">
        <v>1986</v>
      </c>
      <c r="L798" s="1" t="s">
        <v>4090</v>
      </c>
      <c r="M798" s="1" t="s">
        <v>2247</v>
      </c>
      <c r="N798" s="1" t="s">
        <v>1957</v>
      </c>
      <c r="O798" s="3">
        <v>368</v>
      </c>
      <c r="P798">
        <v>3</v>
      </c>
      <c r="Q798" s="3">
        <v>1103</v>
      </c>
      <c r="R798" s="1" t="s">
        <v>1958</v>
      </c>
      <c r="S798" s="3">
        <v>142</v>
      </c>
      <c r="U798" t="str">
        <f>IF(Ecommerce_Sales[[#This Row],[Delivery_Time_Days]]&gt;7,"Delay",IF(Ecommerce_Sales[[#This Row],[Delivery_Time_Days]] = 0,"No delivery",IF(Ecommerce_Sales[[#This Row],[Delivery_Time_Days]]&lt;=7,"On-time")))</f>
        <v>No delivery</v>
      </c>
      <c r="V798" s="7">
        <f>Ecommerce_Sales[[#This Row],[Profit]]/Ecommerce_Sales[[#This Row],[Total_Price]]</f>
        <v>0.14959202175883954</v>
      </c>
      <c r="W798" s="3">
        <v>165</v>
      </c>
      <c r="X798" s="3"/>
    </row>
    <row r="799" spans="1:24" x14ac:dyDescent="0.25">
      <c r="A799" s="1" t="s">
        <v>4091</v>
      </c>
      <c r="B799" s="1" t="s">
        <v>246</v>
      </c>
      <c r="C799" s="1" t="s">
        <v>1628</v>
      </c>
      <c r="D799" s="1" t="s">
        <v>2355</v>
      </c>
      <c r="E799" s="1" t="s">
        <v>2005</v>
      </c>
      <c r="F799" s="2">
        <v>44987</v>
      </c>
      <c r="G799" s="2">
        <v>45430</v>
      </c>
      <c r="H799" s="2" t="str">
        <f>TEXT(Ecommerce_Sales[[#This Row],[Order_Date]],"mmmm")</f>
        <v>May</v>
      </c>
      <c r="I799" s="2" t="str">
        <f>TEXT(Ecommerce_Sales[[#This Row],[Order_Date]],"yyyy")</f>
        <v>2024</v>
      </c>
      <c r="J799" s="2" t="str">
        <f>TEXT(Ecommerce_Sales[[#This Row],[Order_Date]],"mmmm")</f>
        <v>May</v>
      </c>
      <c r="K799" s="1" t="s">
        <v>1947</v>
      </c>
      <c r="L799" s="1" t="s">
        <v>4092</v>
      </c>
      <c r="M799" s="1" t="s">
        <v>2026</v>
      </c>
      <c r="N799" s="1" t="s">
        <v>1978</v>
      </c>
      <c r="O799" s="3">
        <v>864</v>
      </c>
      <c r="P799">
        <v>5</v>
      </c>
      <c r="Q799" s="3">
        <v>4319</v>
      </c>
      <c r="R799" s="1" t="s">
        <v>1958</v>
      </c>
      <c r="S799" s="3">
        <v>345</v>
      </c>
      <c r="T799">
        <v>4</v>
      </c>
      <c r="U799" t="str">
        <f>IF(Ecommerce_Sales[[#This Row],[Delivery_Time_Days]]&gt;7,"Delay",IF(Ecommerce_Sales[[#This Row],[Delivery_Time_Days]] = 0,"No delivery",IF(Ecommerce_Sales[[#This Row],[Delivery_Time_Days]]&lt;=7,"On-time")))</f>
        <v>On-time</v>
      </c>
      <c r="V799" s="7">
        <f>Ecommerce_Sales[[#This Row],[Profit]]/Ecommerce_Sales[[#This Row],[Total_Price]]</f>
        <v>0.35008103727714751</v>
      </c>
      <c r="W799" s="3">
        <v>1512</v>
      </c>
      <c r="X799" s="3"/>
    </row>
    <row r="800" spans="1:24" x14ac:dyDescent="0.25">
      <c r="A800" s="1" t="s">
        <v>4093</v>
      </c>
      <c r="B800" s="1" t="s">
        <v>416</v>
      </c>
      <c r="C800" s="1" t="s">
        <v>417</v>
      </c>
      <c r="D800" s="1" t="s">
        <v>3453</v>
      </c>
      <c r="E800" s="1" t="s">
        <v>1954</v>
      </c>
      <c r="F800" s="2">
        <v>45387</v>
      </c>
      <c r="G800" s="2">
        <v>45387</v>
      </c>
      <c r="H800" s="2" t="str">
        <f>TEXT(Ecommerce_Sales[[#This Row],[Order_Date]],"mmmm")</f>
        <v>April</v>
      </c>
      <c r="I800" s="2" t="str">
        <f>TEXT(Ecommerce_Sales[[#This Row],[Order_Date]],"yyyy")</f>
        <v>2024</v>
      </c>
      <c r="J800" s="2" t="str">
        <f>TEXT(Ecommerce_Sales[[#This Row],[Order_Date]],"mmmm")</f>
        <v>April</v>
      </c>
      <c r="K800" s="1" t="s">
        <v>1947</v>
      </c>
      <c r="L800" s="1" t="s">
        <v>4094</v>
      </c>
      <c r="M800" s="1" t="s">
        <v>2002</v>
      </c>
      <c r="N800" s="1" t="s">
        <v>1989</v>
      </c>
      <c r="O800" s="3">
        <v>891</v>
      </c>
      <c r="P800">
        <v>3</v>
      </c>
      <c r="Q800" s="3">
        <v>2672</v>
      </c>
      <c r="R800" s="1" t="s">
        <v>1958</v>
      </c>
      <c r="S800" s="3">
        <v>169</v>
      </c>
      <c r="T800">
        <v>4</v>
      </c>
      <c r="U800" t="str">
        <f>IF(Ecommerce_Sales[[#This Row],[Delivery_Time_Days]]&gt;7,"Delay",IF(Ecommerce_Sales[[#This Row],[Delivery_Time_Days]] = 0,"No delivery",IF(Ecommerce_Sales[[#This Row],[Delivery_Time_Days]]&lt;=7,"On-time")))</f>
        <v>On-time</v>
      </c>
      <c r="V800" s="7">
        <f>Ecommerce_Sales[[#This Row],[Profit]]/Ecommerce_Sales[[#This Row],[Total_Price]]</f>
        <v>0.25</v>
      </c>
      <c r="W800" s="3">
        <v>668</v>
      </c>
      <c r="X800" s="3"/>
    </row>
    <row r="801" spans="1:24" x14ac:dyDescent="0.25">
      <c r="A801" s="1" t="s">
        <v>4095</v>
      </c>
      <c r="B801" s="1" t="s">
        <v>604</v>
      </c>
      <c r="C801" s="1" t="s">
        <v>605</v>
      </c>
      <c r="D801" s="1" t="s">
        <v>3398</v>
      </c>
      <c r="E801" s="1" t="s">
        <v>1966</v>
      </c>
      <c r="F801" s="2">
        <v>45003</v>
      </c>
      <c r="G801" s="2">
        <v>45404</v>
      </c>
      <c r="H801" s="2" t="str">
        <f>TEXT(Ecommerce_Sales[[#This Row],[Order_Date]],"mmmm")</f>
        <v>April</v>
      </c>
      <c r="I801" s="2" t="str">
        <f>TEXT(Ecommerce_Sales[[#This Row],[Order_Date]],"yyyy")</f>
        <v>2024</v>
      </c>
      <c r="J801" s="2" t="str">
        <f>TEXT(Ecommerce_Sales[[#This Row],[Order_Date]],"mmmm")</f>
        <v>April</v>
      </c>
      <c r="K801" s="1" t="s">
        <v>1947</v>
      </c>
      <c r="L801" s="1" t="s">
        <v>4096</v>
      </c>
      <c r="M801" s="1" t="s">
        <v>1963</v>
      </c>
      <c r="N801" s="1" t="s">
        <v>1957</v>
      </c>
      <c r="O801" s="3">
        <v>697</v>
      </c>
      <c r="P801">
        <v>2</v>
      </c>
      <c r="Q801" s="3">
        <v>1394</v>
      </c>
      <c r="R801" s="1" t="s">
        <v>2008</v>
      </c>
      <c r="S801" s="3">
        <v>108</v>
      </c>
      <c r="T801">
        <v>10</v>
      </c>
      <c r="U801" t="str">
        <f>IF(Ecommerce_Sales[[#This Row],[Delivery_Time_Days]]&gt;7,"Delay",IF(Ecommerce_Sales[[#This Row],[Delivery_Time_Days]] = 0,"No delivery",IF(Ecommerce_Sales[[#This Row],[Delivery_Time_Days]]&lt;=7,"On-time")))</f>
        <v>Delay</v>
      </c>
      <c r="V801" s="7">
        <f>Ecommerce_Sales[[#This Row],[Profit]]/Ecommerce_Sales[[#This Row],[Total_Price]]</f>
        <v>0.14992826398852224</v>
      </c>
      <c r="W801" s="3">
        <v>209</v>
      </c>
      <c r="X801" s="3"/>
    </row>
    <row r="802" spans="1:24" x14ac:dyDescent="0.25">
      <c r="A802" s="1" t="s">
        <v>4097</v>
      </c>
      <c r="B802" s="1" t="s">
        <v>1081</v>
      </c>
      <c r="C802" s="1" t="s">
        <v>1082</v>
      </c>
      <c r="D802" s="1" t="s">
        <v>2813</v>
      </c>
      <c r="E802" s="1" t="s">
        <v>1966</v>
      </c>
      <c r="F802" s="2">
        <v>45475</v>
      </c>
      <c r="G802" s="2">
        <v>45426</v>
      </c>
      <c r="H802" s="2" t="str">
        <f>TEXT(Ecommerce_Sales[[#This Row],[Order_Date]],"mmmm")</f>
        <v>May</v>
      </c>
      <c r="I802" s="2" t="str">
        <f>TEXT(Ecommerce_Sales[[#This Row],[Order_Date]],"yyyy")</f>
        <v>2024</v>
      </c>
      <c r="J802" s="2" t="str">
        <f>TEXT(Ecommerce_Sales[[#This Row],[Order_Date]],"mmmm")</f>
        <v>May</v>
      </c>
      <c r="K802" s="1" t="s">
        <v>1947</v>
      </c>
      <c r="L802" s="1" t="s">
        <v>4098</v>
      </c>
      <c r="M802" s="1" t="s">
        <v>2002</v>
      </c>
      <c r="N802" s="1" t="s">
        <v>1989</v>
      </c>
      <c r="O802" s="3">
        <v>45</v>
      </c>
      <c r="P802">
        <v>1</v>
      </c>
      <c r="Q802" s="3">
        <v>45</v>
      </c>
      <c r="R802" s="1" t="s">
        <v>1951</v>
      </c>
      <c r="S802" s="3">
        <v>6</v>
      </c>
      <c r="T802">
        <v>4</v>
      </c>
      <c r="U802" t="str">
        <f>IF(Ecommerce_Sales[[#This Row],[Delivery_Time_Days]]&gt;7,"Delay",IF(Ecommerce_Sales[[#This Row],[Delivery_Time_Days]] = 0,"No delivery",IF(Ecommerce_Sales[[#This Row],[Delivery_Time_Days]]&lt;=7,"On-time")))</f>
        <v>On-time</v>
      </c>
      <c r="V802" s="7">
        <f>Ecommerce_Sales[[#This Row],[Profit]]/Ecommerce_Sales[[#This Row],[Total_Price]]</f>
        <v>0.24444444444444444</v>
      </c>
      <c r="W802" s="3">
        <v>11</v>
      </c>
      <c r="X802" s="3"/>
    </row>
    <row r="803" spans="1:24" x14ac:dyDescent="0.25">
      <c r="A803" s="1" t="s">
        <v>4099</v>
      </c>
      <c r="B803" s="1" t="s">
        <v>577</v>
      </c>
      <c r="C803" s="1" t="s">
        <v>578</v>
      </c>
      <c r="D803" s="1" t="s">
        <v>2893</v>
      </c>
      <c r="E803" s="1" t="s">
        <v>2005</v>
      </c>
      <c r="F803" s="2">
        <v>45310</v>
      </c>
      <c r="G803" s="2">
        <v>45392</v>
      </c>
      <c r="H803" s="2" t="str">
        <f>TEXT(Ecommerce_Sales[[#This Row],[Order_Date]],"mmmm")</f>
        <v>April</v>
      </c>
      <c r="I803" s="2" t="str">
        <f>TEXT(Ecommerce_Sales[[#This Row],[Order_Date]],"yyyy")</f>
        <v>2024</v>
      </c>
      <c r="J803" s="2" t="str">
        <f>TEXT(Ecommerce_Sales[[#This Row],[Order_Date]],"mmmm")</f>
        <v>April</v>
      </c>
      <c r="K803" s="1" t="s">
        <v>1947</v>
      </c>
      <c r="L803" s="1" t="s">
        <v>4100</v>
      </c>
      <c r="M803" s="1" t="s">
        <v>2104</v>
      </c>
      <c r="N803" s="1" t="s">
        <v>1978</v>
      </c>
      <c r="O803" s="3">
        <v>384</v>
      </c>
      <c r="P803">
        <v>5</v>
      </c>
      <c r="Q803" s="3">
        <v>1919</v>
      </c>
      <c r="R803" s="1" t="s">
        <v>1958</v>
      </c>
      <c r="S803" s="3">
        <v>257</v>
      </c>
      <c r="T803">
        <v>3</v>
      </c>
      <c r="U803" t="str">
        <f>IF(Ecommerce_Sales[[#This Row],[Delivery_Time_Days]]&gt;7,"Delay",IF(Ecommerce_Sales[[#This Row],[Delivery_Time_Days]] = 0,"No delivery",IF(Ecommerce_Sales[[#This Row],[Delivery_Time_Days]]&lt;=7,"On-time")))</f>
        <v>On-time</v>
      </c>
      <c r="V803" s="7">
        <f>Ecommerce_Sales[[#This Row],[Profit]]/Ecommerce_Sales[[#This Row],[Total_Price]]</f>
        <v>0.35018238665971863</v>
      </c>
      <c r="W803" s="3">
        <v>672</v>
      </c>
      <c r="X803" s="3"/>
    </row>
    <row r="804" spans="1:24" x14ac:dyDescent="0.25">
      <c r="A804" s="1" t="s">
        <v>4101</v>
      </c>
      <c r="B804" s="1" t="s">
        <v>202</v>
      </c>
      <c r="C804" s="1" t="s">
        <v>203</v>
      </c>
      <c r="D804" s="1" t="s">
        <v>3534</v>
      </c>
      <c r="E804" s="1" t="s">
        <v>1954</v>
      </c>
      <c r="F804" s="2">
        <v>45318</v>
      </c>
      <c r="G804" s="2">
        <v>45143</v>
      </c>
      <c r="H804" s="2" t="str">
        <f>TEXT(Ecommerce_Sales[[#This Row],[Order_Date]],"mmmm")</f>
        <v>August</v>
      </c>
      <c r="I804" s="2" t="str">
        <f>TEXT(Ecommerce_Sales[[#This Row],[Order_Date]],"yyyy")</f>
        <v>2023</v>
      </c>
      <c r="J804" s="2" t="str">
        <f>TEXT(Ecommerce_Sales[[#This Row],[Order_Date]],"mmmm")</f>
        <v>August</v>
      </c>
      <c r="K804" s="1" t="s">
        <v>1947</v>
      </c>
      <c r="L804" s="1" t="s">
        <v>4102</v>
      </c>
      <c r="M804" s="1" t="s">
        <v>1949</v>
      </c>
      <c r="N804" s="1" t="s">
        <v>1950</v>
      </c>
      <c r="O804" s="3">
        <v>1088</v>
      </c>
      <c r="P804">
        <v>3</v>
      </c>
      <c r="Q804" s="3">
        <v>3264</v>
      </c>
      <c r="R804" s="1" t="s">
        <v>1951</v>
      </c>
      <c r="S804" s="3">
        <v>187</v>
      </c>
      <c r="T804">
        <v>4</v>
      </c>
      <c r="U804" t="str">
        <f>IF(Ecommerce_Sales[[#This Row],[Delivery_Time_Days]]&gt;7,"Delay",IF(Ecommerce_Sales[[#This Row],[Delivery_Time_Days]] = 0,"No delivery",IF(Ecommerce_Sales[[#This Row],[Delivery_Time_Days]]&lt;=7,"On-time")))</f>
        <v>On-time</v>
      </c>
      <c r="V804" s="7">
        <f>Ecommerce_Sales[[#This Row],[Profit]]/Ecommerce_Sales[[#This Row],[Total_Price]]</f>
        <v>0.39981617647058826</v>
      </c>
      <c r="W804" s="3">
        <v>1305</v>
      </c>
      <c r="X804" s="3"/>
    </row>
    <row r="805" spans="1:24" x14ac:dyDescent="0.25">
      <c r="A805" s="1" t="s">
        <v>4103</v>
      </c>
      <c r="B805" s="1" t="s">
        <v>1713</v>
      </c>
      <c r="C805" s="1" t="s">
        <v>1714</v>
      </c>
      <c r="D805" s="1" t="s">
        <v>2911</v>
      </c>
      <c r="E805" s="1" t="s">
        <v>2005</v>
      </c>
      <c r="F805" s="2">
        <v>45480</v>
      </c>
      <c r="G805" s="2">
        <v>45298</v>
      </c>
      <c r="H805" s="2" t="str">
        <f>TEXT(Ecommerce_Sales[[#This Row],[Order_Date]],"mmmm")</f>
        <v>January</v>
      </c>
      <c r="I805" s="2" t="str">
        <f>TEXT(Ecommerce_Sales[[#This Row],[Order_Date]],"yyyy")</f>
        <v>2024</v>
      </c>
      <c r="J805" s="2" t="str">
        <f>TEXT(Ecommerce_Sales[[#This Row],[Order_Date]],"mmmm")</f>
        <v>January</v>
      </c>
      <c r="K805" s="1" t="s">
        <v>1947</v>
      </c>
      <c r="L805" s="1" t="s">
        <v>2785</v>
      </c>
      <c r="M805" s="1" t="s">
        <v>2030</v>
      </c>
      <c r="N805" s="1" t="s">
        <v>1978</v>
      </c>
      <c r="O805" s="3">
        <v>118</v>
      </c>
      <c r="P805">
        <v>3</v>
      </c>
      <c r="Q805" s="3">
        <v>353</v>
      </c>
      <c r="R805" s="1" t="s">
        <v>1958</v>
      </c>
      <c r="S805" s="3">
        <v>48</v>
      </c>
      <c r="T805">
        <v>4</v>
      </c>
      <c r="U805" t="str">
        <f>IF(Ecommerce_Sales[[#This Row],[Delivery_Time_Days]]&gt;7,"Delay",IF(Ecommerce_Sales[[#This Row],[Delivery_Time_Days]] = 0,"No delivery",IF(Ecommerce_Sales[[#This Row],[Delivery_Time_Days]]&lt;=7,"On-time")))</f>
        <v>On-time</v>
      </c>
      <c r="V805" s="7">
        <f>Ecommerce_Sales[[#This Row],[Profit]]/Ecommerce_Sales[[#This Row],[Total_Price]]</f>
        <v>0.34844192634560905</v>
      </c>
      <c r="W805" s="3">
        <v>123</v>
      </c>
      <c r="X805" s="3"/>
    </row>
    <row r="806" spans="1:24" x14ac:dyDescent="0.25">
      <c r="A806" s="1" t="s">
        <v>4104</v>
      </c>
      <c r="B806" s="1" t="s">
        <v>1059</v>
      </c>
      <c r="C806" s="1" t="s">
        <v>1060</v>
      </c>
      <c r="D806" s="1" t="s">
        <v>4043</v>
      </c>
      <c r="E806" s="1" t="s">
        <v>1946</v>
      </c>
      <c r="F806" s="2">
        <v>45284</v>
      </c>
      <c r="G806" s="2">
        <v>45346</v>
      </c>
      <c r="H806" s="2" t="str">
        <f>TEXT(Ecommerce_Sales[[#This Row],[Order_Date]],"mmmm")</f>
        <v>February</v>
      </c>
      <c r="I806" s="2" t="str">
        <f>TEXT(Ecommerce_Sales[[#This Row],[Order_Date]],"yyyy")</f>
        <v>2024</v>
      </c>
      <c r="J806" s="2" t="str">
        <f>TEXT(Ecommerce_Sales[[#This Row],[Order_Date]],"mmmm")</f>
        <v>February</v>
      </c>
      <c r="K806" s="1" t="s">
        <v>1947</v>
      </c>
      <c r="L806" s="1" t="s">
        <v>4105</v>
      </c>
      <c r="M806" s="1" t="s">
        <v>2026</v>
      </c>
      <c r="N806" s="1" t="s">
        <v>1978</v>
      </c>
      <c r="O806" s="3">
        <v>654</v>
      </c>
      <c r="P806">
        <v>2</v>
      </c>
      <c r="Q806" s="3">
        <v>1308</v>
      </c>
      <c r="R806" s="1" t="s">
        <v>1958</v>
      </c>
      <c r="S806" s="3">
        <v>165</v>
      </c>
      <c r="T806">
        <v>3</v>
      </c>
      <c r="U806" t="str">
        <f>IF(Ecommerce_Sales[[#This Row],[Delivery_Time_Days]]&gt;7,"Delay",IF(Ecommerce_Sales[[#This Row],[Delivery_Time_Days]] = 0,"No delivery",IF(Ecommerce_Sales[[#This Row],[Delivery_Time_Days]]&lt;=7,"On-time")))</f>
        <v>On-time</v>
      </c>
      <c r="V806" s="7">
        <f>Ecommerce_Sales[[#This Row],[Profit]]/Ecommerce_Sales[[#This Row],[Total_Price]]</f>
        <v>0.35015290519877673</v>
      </c>
      <c r="W806" s="3">
        <v>458</v>
      </c>
      <c r="X806" s="3"/>
    </row>
    <row r="807" spans="1:24" x14ac:dyDescent="0.25">
      <c r="A807" s="1" t="s">
        <v>4106</v>
      </c>
      <c r="B807" s="1" t="s">
        <v>28</v>
      </c>
      <c r="C807" s="1" t="s">
        <v>29</v>
      </c>
      <c r="D807" s="1" t="s">
        <v>2508</v>
      </c>
      <c r="E807" s="1" t="s">
        <v>1954</v>
      </c>
      <c r="F807" s="2">
        <v>45332</v>
      </c>
      <c r="G807" s="2">
        <v>45007</v>
      </c>
      <c r="H807" s="2" t="str">
        <f>TEXT(Ecommerce_Sales[[#This Row],[Order_Date]],"mmmm")</f>
        <v>March</v>
      </c>
      <c r="I807" s="2" t="str">
        <f>TEXT(Ecommerce_Sales[[#This Row],[Order_Date]],"yyyy")</f>
        <v>2023</v>
      </c>
      <c r="J807" s="2" t="str">
        <f>TEXT(Ecommerce_Sales[[#This Row],[Order_Date]],"mmmm")</f>
        <v>March</v>
      </c>
      <c r="K807" s="1" t="s">
        <v>1947</v>
      </c>
      <c r="L807" s="1" t="s">
        <v>4107</v>
      </c>
      <c r="M807" s="1" t="s">
        <v>2043</v>
      </c>
      <c r="N807" s="1" t="s">
        <v>1989</v>
      </c>
      <c r="O807" s="3">
        <v>168</v>
      </c>
      <c r="P807">
        <v>5</v>
      </c>
      <c r="Q807" s="3">
        <v>841</v>
      </c>
      <c r="R807" s="1" t="s">
        <v>1951</v>
      </c>
      <c r="S807" s="3">
        <v>122</v>
      </c>
      <c r="T807">
        <v>7</v>
      </c>
      <c r="U807" t="str">
        <f>IF(Ecommerce_Sales[[#This Row],[Delivery_Time_Days]]&gt;7,"Delay",IF(Ecommerce_Sales[[#This Row],[Delivery_Time_Days]] = 0,"No delivery",IF(Ecommerce_Sales[[#This Row],[Delivery_Time_Days]]&lt;=7,"On-time")))</f>
        <v>On-time</v>
      </c>
      <c r="V807" s="7">
        <f>Ecommerce_Sales[[#This Row],[Profit]]/Ecommerce_Sales[[#This Row],[Total_Price]]</f>
        <v>0.2497027348394768</v>
      </c>
      <c r="W807" s="3">
        <v>210</v>
      </c>
      <c r="X807" s="3"/>
    </row>
    <row r="808" spans="1:24" x14ac:dyDescent="0.25">
      <c r="A808" s="1" t="s">
        <v>4108</v>
      </c>
      <c r="B808" s="1" t="s">
        <v>1481</v>
      </c>
      <c r="C808" s="1" t="s">
        <v>1482</v>
      </c>
      <c r="D808" s="1" t="s">
        <v>3659</v>
      </c>
      <c r="E808" s="1" t="s">
        <v>1966</v>
      </c>
      <c r="F808" s="2">
        <v>44947</v>
      </c>
      <c r="G808" s="2">
        <v>45490</v>
      </c>
      <c r="H808" s="2" t="str">
        <f>TEXT(Ecommerce_Sales[[#This Row],[Order_Date]],"mmmm")</f>
        <v>July</v>
      </c>
      <c r="I808" s="2" t="str">
        <f>TEXT(Ecommerce_Sales[[#This Row],[Order_Date]],"yyyy")</f>
        <v>2024</v>
      </c>
      <c r="J808" s="2" t="str">
        <f>TEXT(Ecommerce_Sales[[#This Row],[Order_Date]],"mmmm")</f>
        <v>July</v>
      </c>
      <c r="K808" s="1" t="s">
        <v>1947</v>
      </c>
      <c r="L808" s="1" t="s">
        <v>4109</v>
      </c>
      <c r="M808" s="1" t="s">
        <v>2079</v>
      </c>
      <c r="N808" s="1" t="s">
        <v>1973</v>
      </c>
      <c r="O808" s="3">
        <v>997</v>
      </c>
      <c r="P808">
        <v>5</v>
      </c>
      <c r="Q808" s="3">
        <v>4987</v>
      </c>
      <c r="R808" s="1" t="s">
        <v>1951</v>
      </c>
      <c r="S808" s="3">
        <v>553</v>
      </c>
      <c r="T808">
        <v>3</v>
      </c>
      <c r="U808" t="str">
        <f>IF(Ecommerce_Sales[[#This Row],[Delivery_Time_Days]]&gt;7,"Delay",IF(Ecommerce_Sales[[#This Row],[Delivery_Time_Days]] = 0,"No delivery",IF(Ecommerce_Sales[[#This Row],[Delivery_Time_Days]]&lt;=7,"On-time")))</f>
        <v>On-time</v>
      </c>
      <c r="V808" s="7">
        <f>Ecommerce_Sales[[#This Row],[Profit]]/Ecommerce_Sales[[#This Row],[Total_Price]]</f>
        <v>0.29997994786444754</v>
      </c>
      <c r="W808" s="3">
        <v>1496</v>
      </c>
      <c r="X808" s="3"/>
    </row>
    <row r="809" spans="1:24" x14ac:dyDescent="0.25">
      <c r="A809" s="1" t="s">
        <v>4110</v>
      </c>
      <c r="B809" s="1" t="s">
        <v>476</v>
      </c>
      <c r="C809" s="1" t="s">
        <v>477</v>
      </c>
      <c r="D809" s="1" t="s">
        <v>3119</v>
      </c>
      <c r="E809" s="1" t="s">
        <v>1946</v>
      </c>
      <c r="F809" s="2">
        <v>45590</v>
      </c>
      <c r="G809" s="2">
        <v>45606</v>
      </c>
      <c r="H809" s="2" t="str">
        <f>TEXT(Ecommerce_Sales[[#This Row],[Order_Date]],"mmmm")</f>
        <v>November</v>
      </c>
      <c r="I809" s="2" t="str">
        <f>TEXT(Ecommerce_Sales[[#This Row],[Order_Date]],"yyyy")</f>
        <v>2024</v>
      </c>
      <c r="J809" s="2" t="str">
        <f>TEXT(Ecommerce_Sales[[#This Row],[Order_Date]],"mmmm")</f>
        <v>November</v>
      </c>
      <c r="K809" s="1" t="s">
        <v>1947</v>
      </c>
      <c r="L809" s="1" t="s">
        <v>4111</v>
      </c>
      <c r="M809" s="1" t="s">
        <v>2072</v>
      </c>
      <c r="N809" s="1" t="s">
        <v>1950</v>
      </c>
      <c r="O809" s="3">
        <v>57</v>
      </c>
      <c r="P809">
        <v>4</v>
      </c>
      <c r="Q809" s="3">
        <v>226</v>
      </c>
      <c r="R809" s="1" t="s">
        <v>1958</v>
      </c>
      <c r="S809" s="3">
        <v>23</v>
      </c>
      <c r="T809">
        <v>8</v>
      </c>
      <c r="U809" t="str">
        <f>IF(Ecommerce_Sales[[#This Row],[Delivery_Time_Days]]&gt;7,"Delay",IF(Ecommerce_Sales[[#This Row],[Delivery_Time_Days]] = 0,"No delivery",IF(Ecommerce_Sales[[#This Row],[Delivery_Time_Days]]&lt;=7,"On-time")))</f>
        <v>Delay</v>
      </c>
      <c r="V809" s="7">
        <f>Ecommerce_Sales[[#This Row],[Profit]]/Ecommerce_Sales[[#This Row],[Total_Price]]</f>
        <v>0.39823008849557523</v>
      </c>
      <c r="W809" s="3">
        <v>90</v>
      </c>
      <c r="X809" s="3"/>
    </row>
    <row r="810" spans="1:24" x14ac:dyDescent="0.25">
      <c r="A810" s="1" t="s">
        <v>4112</v>
      </c>
      <c r="B810" s="1" t="s">
        <v>848</v>
      </c>
      <c r="C810" s="1" t="s">
        <v>849</v>
      </c>
      <c r="D810" s="1" t="s">
        <v>4113</v>
      </c>
      <c r="E810" s="1" t="s">
        <v>1961</v>
      </c>
      <c r="F810" s="2">
        <v>44954</v>
      </c>
      <c r="G810" s="2">
        <v>45565</v>
      </c>
      <c r="H810" s="2" t="str">
        <f>TEXT(Ecommerce_Sales[[#This Row],[Order_Date]],"mmmm")</f>
        <v>September</v>
      </c>
      <c r="I810" s="2" t="str">
        <f>TEXT(Ecommerce_Sales[[#This Row],[Order_Date]],"yyyy")</f>
        <v>2024</v>
      </c>
      <c r="J810" s="2" t="str">
        <f>TEXT(Ecommerce_Sales[[#This Row],[Order_Date]],"mmmm")</f>
        <v>September</v>
      </c>
      <c r="K810" s="1" t="s">
        <v>1947</v>
      </c>
      <c r="L810" s="1" t="s">
        <v>4114</v>
      </c>
      <c r="M810" s="1" t="s">
        <v>2043</v>
      </c>
      <c r="N810" s="1" t="s">
        <v>1989</v>
      </c>
      <c r="O810" s="3">
        <v>453</v>
      </c>
      <c r="P810">
        <v>5</v>
      </c>
      <c r="Q810" s="3">
        <v>2264</v>
      </c>
      <c r="R810" s="1" t="s">
        <v>1958</v>
      </c>
      <c r="S810" s="3">
        <v>271</v>
      </c>
      <c r="T810">
        <v>7</v>
      </c>
      <c r="U810" t="str">
        <f>IF(Ecommerce_Sales[[#This Row],[Delivery_Time_Days]]&gt;7,"Delay",IF(Ecommerce_Sales[[#This Row],[Delivery_Time_Days]] = 0,"No delivery",IF(Ecommerce_Sales[[#This Row],[Delivery_Time_Days]]&lt;=7,"On-time")))</f>
        <v>On-time</v>
      </c>
      <c r="V810" s="7">
        <f>Ecommerce_Sales[[#This Row],[Profit]]/Ecommerce_Sales[[#This Row],[Total_Price]]</f>
        <v>0.25</v>
      </c>
      <c r="W810" s="3">
        <v>566</v>
      </c>
      <c r="X810" s="3"/>
    </row>
    <row r="811" spans="1:24" x14ac:dyDescent="0.25">
      <c r="A811" s="1" t="s">
        <v>4115</v>
      </c>
      <c r="B811" s="1" t="s">
        <v>6</v>
      </c>
      <c r="C811" s="1" t="s">
        <v>7</v>
      </c>
      <c r="D811" s="1" t="s">
        <v>3691</v>
      </c>
      <c r="E811" s="1" t="s">
        <v>1996</v>
      </c>
      <c r="F811" s="2">
        <v>45330</v>
      </c>
      <c r="G811" s="2">
        <v>45052</v>
      </c>
      <c r="H811" s="2" t="str">
        <f>TEXT(Ecommerce_Sales[[#This Row],[Order_Date]],"mmmm")</f>
        <v>May</v>
      </c>
      <c r="I811" s="2" t="str">
        <f>TEXT(Ecommerce_Sales[[#This Row],[Order_Date]],"yyyy")</f>
        <v>2023</v>
      </c>
      <c r="J811" s="2" t="str">
        <f>TEXT(Ecommerce_Sales[[#This Row],[Order_Date]],"mmmm")</f>
        <v>May</v>
      </c>
      <c r="K811" s="1" t="s">
        <v>1947</v>
      </c>
      <c r="L811" s="1" t="s">
        <v>4116</v>
      </c>
      <c r="M811" s="1" t="s">
        <v>2026</v>
      </c>
      <c r="N811" s="1" t="s">
        <v>1978</v>
      </c>
      <c r="O811" s="3">
        <v>325</v>
      </c>
      <c r="P811">
        <v>3</v>
      </c>
      <c r="Q811" s="3">
        <v>975</v>
      </c>
      <c r="R811" s="1" t="s">
        <v>2008</v>
      </c>
      <c r="S811" s="3">
        <v>58</v>
      </c>
      <c r="T811">
        <v>5</v>
      </c>
      <c r="U811" t="str">
        <f>IF(Ecommerce_Sales[[#This Row],[Delivery_Time_Days]]&gt;7,"Delay",IF(Ecommerce_Sales[[#This Row],[Delivery_Time_Days]] = 0,"No delivery",IF(Ecommerce_Sales[[#This Row],[Delivery_Time_Days]]&lt;=7,"On-time")))</f>
        <v>On-time</v>
      </c>
      <c r="V811" s="7">
        <f>Ecommerce_Sales[[#This Row],[Profit]]/Ecommerce_Sales[[#This Row],[Total_Price]]</f>
        <v>0.34974358974358977</v>
      </c>
      <c r="W811" s="3">
        <v>341</v>
      </c>
      <c r="X811" s="3"/>
    </row>
    <row r="812" spans="1:24" x14ac:dyDescent="0.25">
      <c r="A812" s="1" t="s">
        <v>4117</v>
      </c>
      <c r="B812" s="1" t="s">
        <v>1731</v>
      </c>
      <c r="C812" s="1" t="s">
        <v>1732</v>
      </c>
      <c r="D812" s="1" t="s">
        <v>2914</v>
      </c>
      <c r="E812" s="1" t="s">
        <v>1966</v>
      </c>
      <c r="F812" s="2">
        <v>45424</v>
      </c>
      <c r="G812" s="2">
        <v>45159</v>
      </c>
      <c r="H812" s="2" t="str">
        <f>TEXT(Ecommerce_Sales[[#This Row],[Order_Date]],"mmmm")</f>
        <v>August</v>
      </c>
      <c r="I812" s="2" t="str">
        <f>TEXT(Ecommerce_Sales[[#This Row],[Order_Date]],"yyyy")</f>
        <v>2023</v>
      </c>
      <c r="J812" s="2" t="str">
        <f>TEXT(Ecommerce_Sales[[#This Row],[Order_Date]],"mmmm")</f>
        <v>August</v>
      </c>
      <c r="K812" s="1" t="s">
        <v>1947</v>
      </c>
      <c r="L812" s="1" t="s">
        <v>4118</v>
      </c>
      <c r="M812" s="1" t="s">
        <v>2104</v>
      </c>
      <c r="N812" s="1" t="s">
        <v>1978</v>
      </c>
      <c r="O812" s="3">
        <v>208</v>
      </c>
      <c r="P812">
        <v>3</v>
      </c>
      <c r="Q812" s="3">
        <v>624</v>
      </c>
      <c r="R812" s="1" t="s">
        <v>2012</v>
      </c>
      <c r="S812" s="3">
        <v>89</v>
      </c>
      <c r="T812">
        <v>7</v>
      </c>
      <c r="U812" t="str">
        <f>IF(Ecommerce_Sales[[#This Row],[Delivery_Time_Days]]&gt;7,"Delay",IF(Ecommerce_Sales[[#This Row],[Delivery_Time_Days]] = 0,"No delivery",IF(Ecommerce_Sales[[#This Row],[Delivery_Time_Days]]&lt;=7,"On-time")))</f>
        <v>On-time</v>
      </c>
      <c r="V812" s="7">
        <f>Ecommerce_Sales[[#This Row],[Profit]]/Ecommerce_Sales[[#This Row],[Total_Price]]</f>
        <v>0.35096153846153844</v>
      </c>
      <c r="W812" s="3">
        <v>219</v>
      </c>
      <c r="X812" s="3"/>
    </row>
    <row r="813" spans="1:24" x14ac:dyDescent="0.25">
      <c r="A813" s="1" t="s">
        <v>4119</v>
      </c>
      <c r="B813" s="1" t="s">
        <v>460</v>
      </c>
      <c r="C813" s="1" t="s">
        <v>461</v>
      </c>
      <c r="D813" s="1" t="s">
        <v>2090</v>
      </c>
      <c r="E813" s="1" t="s">
        <v>1961</v>
      </c>
      <c r="F813" s="2">
        <v>45201</v>
      </c>
      <c r="G813" s="2">
        <v>45262</v>
      </c>
      <c r="H813" s="2" t="str">
        <f>TEXT(Ecommerce_Sales[[#This Row],[Order_Date]],"mmmm")</f>
        <v>December</v>
      </c>
      <c r="I813" s="2" t="str">
        <f>TEXT(Ecommerce_Sales[[#This Row],[Order_Date]],"yyyy")</f>
        <v>2023</v>
      </c>
      <c r="J813" s="2" t="str">
        <f>TEXT(Ecommerce_Sales[[#This Row],[Order_Date]],"mmmm")</f>
        <v>December</v>
      </c>
      <c r="K813" s="1" t="s">
        <v>1947</v>
      </c>
      <c r="L813" s="1" t="s">
        <v>4120</v>
      </c>
      <c r="M813" s="1" t="s">
        <v>1963</v>
      </c>
      <c r="N813" s="1" t="s">
        <v>1957</v>
      </c>
      <c r="O813" s="3">
        <v>628</v>
      </c>
      <c r="P813">
        <v>2</v>
      </c>
      <c r="Q813" s="3">
        <v>1257</v>
      </c>
      <c r="R813" s="1" t="s">
        <v>2012</v>
      </c>
      <c r="S813" s="3">
        <v>168</v>
      </c>
      <c r="T813">
        <v>3</v>
      </c>
      <c r="U813" t="str">
        <f>IF(Ecommerce_Sales[[#This Row],[Delivery_Time_Days]]&gt;7,"Delay",IF(Ecommerce_Sales[[#This Row],[Delivery_Time_Days]] = 0,"No delivery",IF(Ecommerce_Sales[[#This Row],[Delivery_Time_Days]]&lt;=7,"On-time")))</f>
        <v>On-time</v>
      </c>
      <c r="V813" s="7">
        <f>Ecommerce_Sales[[#This Row],[Profit]]/Ecommerce_Sales[[#This Row],[Total_Price]]</f>
        <v>0.15035799522673032</v>
      </c>
      <c r="W813" s="3">
        <v>189</v>
      </c>
      <c r="X813" s="3"/>
    </row>
    <row r="814" spans="1:24" x14ac:dyDescent="0.25">
      <c r="A814" s="1" t="s">
        <v>4121</v>
      </c>
      <c r="B814" s="1" t="s">
        <v>1657</v>
      </c>
      <c r="C814" s="1" t="s">
        <v>1658</v>
      </c>
      <c r="D814" s="1" t="s">
        <v>4122</v>
      </c>
      <c r="E814" s="1" t="s">
        <v>1961</v>
      </c>
      <c r="F814" s="2">
        <v>45055</v>
      </c>
      <c r="G814" s="2">
        <v>45265</v>
      </c>
      <c r="H814" s="2" t="str">
        <f>TEXT(Ecommerce_Sales[[#This Row],[Order_Date]],"mmmm")</f>
        <v>December</v>
      </c>
      <c r="I814" s="2" t="str">
        <f>TEXT(Ecommerce_Sales[[#This Row],[Order_Date]],"yyyy")</f>
        <v>2023</v>
      </c>
      <c r="J814" s="2" t="str">
        <f>TEXT(Ecommerce_Sales[[#This Row],[Order_Date]],"mmmm")</f>
        <v>December</v>
      </c>
      <c r="K814" s="1" t="s">
        <v>1992</v>
      </c>
      <c r="L814" s="1" t="s">
        <v>4123</v>
      </c>
      <c r="M814" s="1" t="s">
        <v>2007</v>
      </c>
      <c r="N814" s="1" t="s">
        <v>1973</v>
      </c>
      <c r="O814" s="3">
        <v>1736</v>
      </c>
      <c r="P814">
        <v>2</v>
      </c>
      <c r="Q814" s="3">
        <v>3472</v>
      </c>
      <c r="R814" s="1" t="s">
        <v>2012</v>
      </c>
      <c r="S814" s="3">
        <v>345</v>
      </c>
      <c r="U814" t="str">
        <f>IF(Ecommerce_Sales[[#This Row],[Delivery_Time_Days]]&gt;7,"Delay",IF(Ecommerce_Sales[[#This Row],[Delivery_Time_Days]] = 0,"No delivery",IF(Ecommerce_Sales[[#This Row],[Delivery_Time_Days]]&lt;=7,"On-time")))</f>
        <v>No delivery</v>
      </c>
      <c r="V814" s="7">
        <f>Ecommerce_Sales[[#This Row],[Profit]]/Ecommerce_Sales[[#This Row],[Total_Price]]</f>
        <v>0.30011520737327191</v>
      </c>
      <c r="W814" s="3">
        <v>1042</v>
      </c>
      <c r="X814" s="3"/>
    </row>
    <row r="815" spans="1:24" x14ac:dyDescent="0.25">
      <c r="A815" s="1" t="s">
        <v>4124</v>
      </c>
      <c r="B815" s="1" t="s">
        <v>1023</v>
      </c>
      <c r="C815" s="1" t="s">
        <v>1024</v>
      </c>
      <c r="D815" s="1" t="s">
        <v>4125</v>
      </c>
      <c r="E815" s="1" t="s">
        <v>1961</v>
      </c>
      <c r="F815" s="2">
        <v>45129</v>
      </c>
      <c r="G815" s="2">
        <v>45271</v>
      </c>
      <c r="H815" s="2" t="str">
        <f>TEXT(Ecommerce_Sales[[#This Row],[Order_Date]],"mmmm")</f>
        <v>December</v>
      </c>
      <c r="I815" s="2" t="str">
        <f>TEXT(Ecommerce_Sales[[#This Row],[Order_Date]],"yyyy")</f>
        <v>2023</v>
      </c>
      <c r="J815" s="2" t="str">
        <f>TEXT(Ecommerce_Sales[[#This Row],[Order_Date]],"mmmm")</f>
        <v>December</v>
      </c>
      <c r="K815" s="1" t="s">
        <v>1992</v>
      </c>
      <c r="L815" s="1" t="s">
        <v>4126</v>
      </c>
      <c r="M815" s="1" t="s">
        <v>1968</v>
      </c>
      <c r="N815" s="1" t="s">
        <v>1957</v>
      </c>
      <c r="O815" s="3">
        <v>1552</v>
      </c>
      <c r="P815">
        <v>6</v>
      </c>
      <c r="Q815" s="3">
        <v>9313</v>
      </c>
      <c r="R815" s="1" t="s">
        <v>1951</v>
      </c>
      <c r="S815" s="3">
        <v>598</v>
      </c>
      <c r="U815" t="str">
        <f>IF(Ecommerce_Sales[[#This Row],[Delivery_Time_Days]]&gt;7,"Delay",IF(Ecommerce_Sales[[#This Row],[Delivery_Time_Days]] = 0,"No delivery",IF(Ecommerce_Sales[[#This Row],[Delivery_Time_Days]]&lt;=7,"On-time")))</f>
        <v>No delivery</v>
      </c>
      <c r="V815" s="7">
        <f>Ecommerce_Sales[[#This Row],[Profit]]/Ecommerce_Sales[[#This Row],[Total_Price]]</f>
        <v>0.15000536883925694</v>
      </c>
      <c r="W815" s="3">
        <v>1397</v>
      </c>
      <c r="X815" s="3"/>
    </row>
    <row r="816" spans="1:24" x14ac:dyDescent="0.25">
      <c r="A816" s="1" t="s">
        <v>4127</v>
      </c>
      <c r="B816" s="1" t="s">
        <v>1291</v>
      </c>
      <c r="C816" s="1" t="s">
        <v>1600</v>
      </c>
      <c r="D816" s="1" t="s">
        <v>2084</v>
      </c>
      <c r="E816" s="1" t="s">
        <v>1946</v>
      </c>
      <c r="F816" s="2">
        <v>44958</v>
      </c>
      <c r="G816" s="2">
        <v>45039</v>
      </c>
      <c r="H816" s="2" t="str">
        <f>TEXT(Ecommerce_Sales[[#This Row],[Order_Date]],"mmmm")</f>
        <v>April</v>
      </c>
      <c r="I816" s="2" t="str">
        <f>TEXT(Ecommerce_Sales[[#This Row],[Order_Date]],"yyyy")</f>
        <v>2023</v>
      </c>
      <c r="J816" s="2" t="str">
        <f>TEXT(Ecommerce_Sales[[#This Row],[Order_Date]],"mmmm")</f>
        <v>April</v>
      </c>
      <c r="K816" s="1" t="s">
        <v>1947</v>
      </c>
      <c r="L816" s="1" t="s">
        <v>4128</v>
      </c>
      <c r="M816" s="1" t="s">
        <v>2054</v>
      </c>
      <c r="N816" s="1" t="s">
        <v>1957</v>
      </c>
      <c r="O816" s="3">
        <v>746</v>
      </c>
      <c r="P816">
        <v>1</v>
      </c>
      <c r="Q816" s="3">
        <v>746</v>
      </c>
      <c r="R816" s="1" t="s">
        <v>1958</v>
      </c>
      <c r="S816" s="3">
        <v>52</v>
      </c>
      <c r="T816">
        <v>8</v>
      </c>
      <c r="U816" t="str">
        <f>IF(Ecommerce_Sales[[#This Row],[Delivery_Time_Days]]&gt;7,"Delay",IF(Ecommerce_Sales[[#This Row],[Delivery_Time_Days]] = 0,"No delivery",IF(Ecommerce_Sales[[#This Row],[Delivery_Time_Days]]&lt;=7,"On-time")))</f>
        <v>Delay</v>
      </c>
      <c r="V816" s="7">
        <f>Ecommerce_Sales[[#This Row],[Profit]]/Ecommerce_Sales[[#This Row],[Total_Price]]</f>
        <v>0.15013404825737264</v>
      </c>
      <c r="W816" s="3">
        <v>112</v>
      </c>
      <c r="X816" s="3"/>
    </row>
    <row r="817" spans="1:24" x14ac:dyDescent="0.25">
      <c r="A817" s="1" t="s">
        <v>4129</v>
      </c>
      <c r="B817" s="1" t="s">
        <v>1119</v>
      </c>
      <c r="C817" s="1" t="s">
        <v>1120</v>
      </c>
      <c r="D817" s="1" t="s">
        <v>1985</v>
      </c>
      <c r="E817" s="1" t="s">
        <v>1966</v>
      </c>
      <c r="F817" s="2">
        <v>45368</v>
      </c>
      <c r="G817" s="2">
        <v>45138</v>
      </c>
      <c r="H817" s="2" t="str">
        <f>TEXT(Ecommerce_Sales[[#This Row],[Order_Date]],"mmmm")</f>
        <v>July</v>
      </c>
      <c r="I817" s="2" t="str">
        <f>TEXT(Ecommerce_Sales[[#This Row],[Order_Date]],"yyyy")</f>
        <v>2023</v>
      </c>
      <c r="J817" s="2" t="str">
        <f>TEXT(Ecommerce_Sales[[#This Row],[Order_Date]],"mmmm")</f>
        <v>July</v>
      </c>
      <c r="K817" s="1" t="s">
        <v>1947</v>
      </c>
      <c r="L817" s="1" t="s">
        <v>4130</v>
      </c>
      <c r="M817" s="1" t="s">
        <v>1949</v>
      </c>
      <c r="N817" s="1" t="s">
        <v>1950</v>
      </c>
      <c r="O817" s="3">
        <v>1187</v>
      </c>
      <c r="P817">
        <v>3</v>
      </c>
      <c r="Q817" s="3">
        <v>3560</v>
      </c>
      <c r="R817" s="1" t="s">
        <v>1958</v>
      </c>
      <c r="S817" s="3">
        <v>525</v>
      </c>
      <c r="T817">
        <v>7</v>
      </c>
      <c r="U817" t="str">
        <f>IF(Ecommerce_Sales[[#This Row],[Delivery_Time_Days]]&gt;7,"Delay",IF(Ecommerce_Sales[[#This Row],[Delivery_Time_Days]] = 0,"No delivery",IF(Ecommerce_Sales[[#This Row],[Delivery_Time_Days]]&lt;=7,"On-time")))</f>
        <v>On-time</v>
      </c>
      <c r="V817" s="7">
        <f>Ecommerce_Sales[[#This Row],[Profit]]/Ecommerce_Sales[[#This Row],[Total_Price]]</f>
        <v>0.4</v>
      </c>
      <c r="W817" s="3">
        <v>1424</v>
      </c>
      <c r="X817" s="3"/>
    </row>
    <row r="818" spans="1:24" x14ac:dyDescent="0.25">
      <c r="A818" s="1" t="s">
        <v>4131</v>
      </c>
      <c r="B818" s="1" t="s">
        <v>1003</v>
      </c>
      <c r="C818" s="1" t="s">
        <v>1004</v>
      </c>
      <c r="D818" s="1" t="s">
        <v>4132</v>
      </c>
      <c r="E818" s="1" t="s">
        <v>1954</v>
      </c>
      <c r="F818" s="2">
        <v>45350</v>
      </c>
      <c r="G818" s="2">
        <v>45429</v>
      </c>
      <c r="H818" s="2" t="str">
        <f>TEXT(Ecommerce_Sales[[#This Row],[Order_Date]],"mmmm")</f>
        <v>May</v>
      </c>
      <c r="I818" s="2" t="str">
        <f>TEXT(Ecommerce_Sales[[#This Row],[Order_Date]],"yyyy")</f>
        <v>2024</v>
      </c>
      <c r="J818" s="2" t="str">
        <f>TEXT(Ecommerce_Sales[[#This Row],[Order_Date]],"mmmm")</f>
        <v>May</v>
      </c>
      <c r="K818" s="1" t="s">
        <v>1947</v>
      </c>
      <c r="L818" s="1" t="s">
        <v>4133</v>
      </c>
      <c r="M818" s="1" t="s">
        <v>1956</v>
      </c>
      <c r="N818" s="1" t="s">
        <v>1957</v>
      </c>
      <c r="O818" s="3">
        <v>906</v>
      </c>
      <c r="P818">
        <v>1</v>
      </c>
      <c r="Q818" s="3">
        <v>906</v>
      </c>
      <c r="R818" s="1" t="s">
        <v>1951</v>
      </c>
      <c r="S818" s="3">
        <v>47</v>
      </c>
      <c r="T818">
        <v>8</v>
      </c>
      <c r="U818" t="str">
        <f>IF(Ecommerce_Sales[[#This Row],[Delivery_Time_Days]]&gt;7,"Delay",IF(Ecommerce_Sales[[#This Row],[Delivery_Time_Days]] = 0,"No delivery",IF(Ecommerce_Sales[[#This Row],[Delivery_Time_Days]]&lt;=7,"On-time")))</f>
        <v>Delay</v>
      </c>
      <c r="V818" s="7">
        <f>Ecommerce_Sales[[#This Row],[Profit]]/Ecommerce_Sales[[#This Row],[Total_Price]]</f>
        <v>0.15011037527593818</v>
      </c>
      <c r="W818" s="3">
        <v>136</v>
      </c>
      <c r="X818" s="3"/>
    </row>
    <row r="819" spans="1:24" x14ac:dyDescent="0.25">
      <c r="A819" s="1" t="s">
        <v>4134</v>
      </c>
      <c r="B819" s="1" t="s">
        <v>130</v>
      </c>
      <c r="C819" s="1" t="s">
        <v>131</v>
      </c>
      <c r="D819" s="1" t="s">
        <v>3911</v>
      </c>
      <c r="E819" s="1" t="s">
        <v>1954</v>
      </c>
      <c r="F819" s="2">
        <v>45116</v>
      </c>
      <c r="G819" s="2">
        <v>45090</v>
      </c>
      <c r="H819" s="2" t="str">
        <f>TEXT(Ecommerce_Sales[[#This Row],[Order_Date]],"mmmm")</f>
        <v>June</v>
      </c>
      <c r="I819" s="2" t="str">
        <f>TEXT(Ecommerce_Sales[[#This Row],[Order_Date]],"yyyy")</f>
        <v>2023</v>
      </c>
      <c r="J819" s="2" t="str">
        <f>TEXT(Ecommerce_Sales[[#This Row],[Order_Date]],"mmmm")</f>
        <v>June</v>
      </c>
      <c r="K819" s="1" t="s">
        <v>1947</v>
      </c>
      <c r="L819" s="1" t="s">
        <v>4135</v>
      </c>
      <c r="M819" s="1" t="s">
        <v>1968</v>
      </c>
      <c r="N819" s="1" t="s">
        <v>1957</v>
      </c>
      <c r="O819" s="3">
        <v>366</v>
      </c>
      <c r="P819">
        <v>4</v>
      </c>
      <c r="Q819" s="3">
        <v>1465</v>
      </c>
      <c r="R819" s="1" t="s">
        <v>2008</v>
      </c>
      <c r="S819" s="3">
        <v>185</v>
      </c>
      <c r="T819">
        <v>3</v>
      </c>
      <c r="U819" t="str">
        <f>IF(Ecommerce_Sales[[#This Row],[Delivery_Time_Days]]&gt;7,"Delay",IF(Ecommerce_Sales[[#This Row],[Delivery_Time_Days]] = 0,"No delivery",IF(Ecommerce_Sales[[#This Row],[Delivery_Time_Days]]&lt;=7,"On-time")))</f>
        <v>On-time</v>
      </c>
      <c r="V819" s="7">
        <f>Ecommerce_Sales[[#This Row],[Profit]]/Ecommerce_Sales[[#This Row],[Total_Price]]</f>
        <v>0.15017064846416384</v>
      </c>
      <c r="W819" s="3">
        <v>220</v>
      </c>
      <c r="X819" s="3"/>
    </row>
    <row r="820" spans="1:24" x14ac:dyDescent="0.25">
      <c r="A820" s="1" t="s">
        <v>4136</v>
      </c>
      <c r="B820" s="1" t="s">
        <v>1281</v>
      </c>
      <c r="C820" s="1" t="s">
        <v>1282</v>
      </c>
      <c r="D820" s="1" t="s">
        <v>3313</v>
      </c>
      <c r="E820" s="1" t="s">
        <v>1954</v>
      </c>
      <c r="F820" s="2">
        <v>45262</v>
      </c>
      <c r="G820" s="2">
        <v>45040</v>
      </c>
      <c r="H820" s="2" t="str">
        <f>TEXT(Ecommerce_Sales[[#This Row],[Order_Date]],"mmmm")</f>
        <v>April</v>
      </c>
      <c r="I820" s="2" t="str">
        <f>TEXT(Ecommerce_Sales[[#This Row],[Order_Date]],"yyyy")</f>
        <v>2023</v>
      </c>
      <c r="J820" s="2" t="str">
        <f>TEXT(Ecommerce_Sales[[#This Row],[Order_Date]],"mmmm")</f>
        <v>April</v>
      </c>
      <c r="K820" s="1" t="s">
        <v>1947</v>
      </c>
      <c r="L820" s="1" t="s">
        <v>4137</v>
      </c>
      <c r="M820" s="1" t="s">
        <v>2043</v>
      </c>
      <c r="N820" s="1" t="s">
        <v>1989</v>
      </c>
      <c r="O820" s="3">
        <v>148</v>
      </c>
      <c r="P820">
        <v>2</v>
      </c>
      <c r="Q820" s="3">
        <v>296</v>
      </c>
      <c r="R820" s="1" t="s">
        <v>1958</v>
      </c>
      <c r="S820" s="3">
        <v>19</v>
      </c>
      <c r="T820">
        <v>7</v>
      </c>
      <c r="U820" t="str">
        <f>IF(Ecommerce_Sales[[#This Row],[Delivery_Time_Days]]&gt;7,"Delay",IF(Ecommerce_Sales[[#This Row],[Delivery_Time_Days]] = 0,"No delivery",IF(Ecommerce_Sales[[#This Row],[Delivery_Time_Days]]&lt;=7,"On-time")))</f>
        <v>On-time</v>
      </c>
      <c r="V820" s="7">
        <f>Ecommerce_Sales[[#This Row],[Profit]]/Ecommerce_Sales[[#This Row],[Total_Price]]</f>
        <v>0.25</v>
      </c>
      <c r="W820" s="3">
        <v>74</v>
      </c>
      <c r="X820" s="3"/>
    </row>
    <row r="821" spans="1:24" x14ac:dyDescent="0.25">
      <c r="A821" s="1" t="s">
        <v>4138</v>
      </c>
      <c r="B821" s="1" t="s">
        <v>527</v>
      </c>
      <c r="C821" s="1" t="s">
        <v>528</v>
      </c>
      <c r="D821" s="1" t="s">
        <v>2949</v>
      </c>
      <c r="E821" s="1" t="s">
        <v>1966</v>
      </c>
      <c r="F821" s="2">
        <v>45404</v>
      </c>
      <c r="G821" s="2">
        <v>45593</v>
      </c>
      <c r="H821" s="2" t="str">
        <f>TEXT(Ecommerce_Sales[[#This Row],[Order_Date]],"mmmm")</f>
        <v>October</v>
      </c>
      <c r="I821" s="2" t="str">
        <f>TEXT(Ecommerce_Sales[[#This Row],[Order_Date]],"yyyy")</f>
        <v>2024</v>
      </c>
      <c r="J821" s="2" t="str">
        <f>TEXT(Ecommerce_Sales[[#This Row],[Order_Date]],"mmmm")</f>
        <v>October</v>
      </c>
      <c r="K821" s="1" t="s">
        <v>1947</v>
      </c>
      <c r="L821" s="1" t="s">
        <v>4139</v>
      </c>
      <c r="M821" s="1" t="s">
        <v>2026</v>
      </c>
      <c r="N821" s="1" t="s">
        <v>1978</v>
      </c>
      <c r="O821" s="3">
        <v>936</v>
      </c>
      <c r="P821">
        <v>3</v>
      </c>
      <c r="Q821" s="3">
        <v>2807</v>
      </c>
      <c r="R821" s="1" t="s">
        <v>1958</v>
      </c>
      <c r="S821" s="3">
        <v>416</v>
      </c>
      <c r="T821">
        <v>10</v>
      </c>
      <c r="U821" t="str">
        <f>IF(Ecommerce_Sales[[#This Row],[Delivery_Time_Days]]&gt;7,"Delay",IF(Ecommerce_Sales[[#This Row],[Delivery_Time_Days]] = 0,"No delivery",IF(Ecommerce_Sales[[#This Row],[Delivery_Time_Days]]&lt;=7,"On-time")))</f>
        <v>Delay</v>
      </c>
      <c r="V821" s="7">
        <f>Ecommerce_Sales[[#This Row],[Profit]]/Ecommerce_Sales[[#This Row],[Total_Price]]</f>
        <v>0.35019593872461702</v>
      </c>
      <c r="W821" s="3">
        <v>983</v>
      </c>
      <c r="X821" s="3"/>
    </row>
    <row r="822" spans="1:24" x14ac:dyDescent="0.25">
      <c r="A822" s="1" t="s">
        <v>4140</v>
      </c>
      <c r="B822" s="1" t="s">
        <v>398</v>
      </c>
      <c r="C822" s="1" t="s">
        <v>399</v>
      </c>
      <c r="D822" s="1" t="s">
        <v>2152</v>
      </c>
      <c r="E822" s="1" t="s">
        <v>1961</v>
      </c>
      <c r="F822" s="2">
        <v>44980</v>
      </c>
      <c r="G822" s="2">
        <v>45591</v>
      </c>
      <c r="H822" s="2" t="str">
        <f>TEXT(Ecommerce_Sales[[#This Row],[Order_Date]],"mmmm")</f>
        <v>October</v>
      </c>
      <c r="I822" s="2" t="str">
        <f>TEXT(Ecommerce_Sales[[#This Row],[Order_Date]],"yyyy")</f>
        <v>2024</v>
      </c>
      <c r="J822" s="2" t="str">
        <f>TEXT(Ecommerce_Sales[[#This Row],[Order_Date]],"mmmm")</f>
        <v>October</v>
      </c>
      <c r="K822" s="1" t="s">
        <v>1992</v>
      </c>
      <c r="L822" s="1" t="s">
        <v>3469</v>
      </c>
      <c r="M822" s="1" t="s">
        <v>2047</v>
      </c>
      <c r="N822" s="1" t="s">
        <v>1989</v>
      </c>
      <c r="O822" s="3">
        <v>620</v>
      </c>
      <c r="P822">
        <v>2</v>
      </c>
      <c r="Q822" s="3">
        <v>1239</v>
      </c>
      <c r="R822" s="1" t="s">
        <v>1958</v>
      </c>
      <c r="S822" s="3">
        <v>67</v>
      </c>
      <c r="U822" t="str">
        <f>IF(Ecommerce_Sales[[#This Row],[Delivery_Time_Days]]&gt;7,"Delay",IF(Ecommerce_Sales[[#This Row],[Delivery_Time_Days]] = 0,"No delivery",IF(Ecommerce_Sales[[#This Row],[Delivery_Time_Days]]&lt;=7,"On-time")))</f>
        <v>No delivery</v>
      </c>
      <c r="V822" s="7">
        <f>Ecommerce_Sales[[#This Row],[Profit]]/Ecommerce_Sales[[#This Row],[Total_Price]]</f>
        <v>0.25020177562550444</v>
      </c>
      <c r="W822" s="3">
        <v>310</v>
      </c>
      <c r="X822" s="3"/>
    </row>
    <row r="823" spans="1:24" x14ac:dyDescent="0.25">
      <c r="A823" s="1" t="s">
        <v>4141</v>
      </c>
      <c r="B823" s="1" t="s">
        <v>939</v>
      </c>
      <c r="C823" s="1" t="s">
        <v>940</v>
      </c>
      <c r="D823" s="1" t="s">
        <v>3450</v>
      </c>
      <c r="E823" s="1" t="s">
        <v>1946</v>
      </c>
      <c r="F823" s="2">
        <v>45130</v>
      </c>
      <c r="G823" s="2">
        <v>45419</v>
      </c>
      <c r="H823" s="2" t="str">
        <f>TEXT(Ecommerce_Sales[[#This Row],[Order_Date]],"mmmm")</f>
        <v>May</v>
      </c>
      <c r="I823" s="2" t="str">
        <f>TEXT(Ecommerce_Sales[[#This Row],[Order_Date]],"yyyy")</f>
        <v>2024</v>
      </c>
      <c r="J823" s="2" t="str">
        <f>TEXT(Ecommerce_Sales[[#This Row],[Order_Date]],"mmmm")</f>
        <v>May</v>
      </c>
      <c r="K823" s="1" t="s">
        <v>1947</v>
      </c>
      <c r="L823" s="1" t="s">
        <v>4142</v>
      </c>
      <c r="M823" s="1" t="s">
        <v>1998</v>
      </c>
      <c r="N823" s="1" t="s">
        <v>1973</v>
      </c>
      <c r="O823" s="3">
        <v>376</v>
      </c>
      <c r="P823">
        <v>1</v>
      </c>
      <c r="Q823" s="3">
        <v>376</v>
      </c>
      <c r="R823" s="1" t="s">
        <v>1958</v>
      </c>
      <c r="S823" s="3">
        <v>38</v>
      </c>
      <c r="T823">
        <v>2</v>
      </c>
      <c r="U823" t="str">
        <f>IF(Ecommerce_Sales[[#This Row],[Delivery_Time_Days]]&gt;7,"Delay",IF(Ecommerce_Sales[[#This Row],[Delivery_Time_Days]] = 0,"No delivery",IF(Ecommerce_Sales[[#This Row],[Delivery_Time_Days]]&lt;=7,"On-time")))</f>
        <v>On-time</v>
      </c>
      <c r="V823" s="7">
        <f>Ecommerce_Sales[[#This Row],[Profit]]/Ecommerce_Sales[[#This Row],[Total_Price]]</f>
        <v>0.30053191489361702</v>
      </c>
      <c r="W823" s="3">
        <v>113</v>
      </c>
      <c r="X823" s="3"/>
    </row>
    <row r="824" spans="1:24" x14ac:dyDescent="0.25">
      <c r="A824" s="1" t="s">
        <v>4143</v>
      </c>
      <c r="B824" s="1" t="s">
        <v>42</v>
      </c>
      <c r="C824" s="1" t="s">
        <v>43</v>
      </c>
      <c r="D824" s="1" t="s">
        <v>2810</v>
      </c>
      <c r="E824" s="1" t="s">
        <v>1946</v>
      </c>
      <c r="F824" s="2">
        <v>45184</v>
      </c>
      <c r="G824" s="2">
        <v>45103</v>
      </c>
      <c r="H824" s="2" t="str">
        <f>TEXT(Ecommerce_Sales[[#This Row],[Order_Date]],"mmmm")</f>
        <v>June</v>
      </c>
      <c r="I824" s="2" t="str">
        <f>TEXT(Ecommerce_Sales[[#This Row],[Order_Date]],"yyyy")</f>
        <v>2023</v>
      </c>
      <c r="J824" s="2" t="str">
        <f>TEXT(Ecommerce_Sales[[#This Row],[Order_Date]],"mmmm")</f>
        <v>June</v>
      </c>
      <c r="K824" s="1" t="s">
        <v>1947</v>
      </c>
      <c r="L824" s="1" t="s">
        <v>4144</v>
      </c>
      <c r="M824" s="1" t="s">
        <v>1963</v>
      </c>
      <c r="N824" s="1" t="s">
        <v>1957</v>
      </c>
      <c r="O824" s="3">
        <v>1135</v>
      </c>
      <c r="P824">
        <v>1</v>
      </c>
      <c r="Q824" s="3">
        <v>1135</v>
      </c>
      <c r="R824" s="1" t="s">
        <v>1951</v>
      </c>
      <c r="S824" s="3">
        <v>158</v>
      </c>
      <c r="T824">
        <v>8</v>
      </c>
      <c r="U824" t="str">
        <f>IF(Ecommerce_Sales[[#This Row],[Delivery_Time_Days]]&gt;7,"Delay",IF(Ecommerce_Sales[[#This Row],[Delivery_Time_Days]] = 0,"No delivery",IF(Ecommerce_Sales[[#This Row],[Delivery_Time_Days]]&lt;=7,"On-time")))</f>
        <v>Delay</v>
      </c>
      <c r="V824" s="7">
        <f>Ecommerce_Sales[[#This Row],[Profit]]/Ecommerce_Sales[[#This Row],[Total_Price]]</f>
        <v>0.14977973568281938</v>
      </c>
      <c r="W824" s="3">
        <v>170</v>
      </c>
      <c r="X824" s="3"/>
    </row>
    <row r="825" spans="1:24" x14ac:dyDescent="0.25">
      <c r="A825" s="1" t="s">
        <v>4145</v>
      </c>
      <c r="B825" s="1" t="s">
        <v>1565</v>
      </c>
      <c r="C825" s="1" t="s">
        <v>1566</v>
      </c>
      <c r="D825" s="1" t="s">
        <v>3883</v>
      </c>
      <c r="E825" s="1" t="s">
        <v>2005</v>
      </c>
      <c r="F825" s="2">
        <v>45105</v>
      </c>
      <c r="G825" s="2">
        <v>45284</v>
      </c>
      <c r="H825" s="2" t="str">
        <f>TEXT(Ecommerce_Sales[[#This Row],[Order_Date]],"mmmm")</f>
        <v>December</v>
      </c>
      <c r="I825" s="2" t="str">
        <f>TEXT(Ecommerce_Sales[[#This Row],[Order_Date]],"yyyy")</f>
        <v>2023</v>
      </c>
      <c r="J825" s="2" t="str">
        <f>TEXT(Ecommerce_Sales[[#This Row],[Order_Date]],"mmmm")</f>
        <v>December</v>
      </c>
      <c r="K825" s="1" t="s">
        <v>1947</v>
      </c>
      <c r="L825" s="1" t="s">
        <v>4146</v>
      </c>
      <c r="M825" s="1" t="s">
        <v>1949</v>
      </c>
      <c r="N825" s="1" t="s">
        <v>1950</v>
      </c>
      <c r="O825" s="3">
        <v>1880</v>
      </c>
      <c r="P825">
        <v>2</v>
      </c>
      <c r="Q825" s="3">
        <v>3759</v>
      </c>
      <c r="R825" s="1" t="s">
        <v>2016</v>
      </c>
      <c r="S825" s="3">
        <v>360</v>
      </c>
      <c r="T825">
        <v>8</v>
      </c>
      <c r="U825" t="str">
        <f>IF(Ecommerce_Sales[[#This Row],[Delivery_Time_Days]]&gt;7,"Delay",IF(Ecommerce_Sales[[#This Row],[Delivery_Time_Days]] = 0,"No delivery",IF(Ecommerce_Sales[[#This Row],[Delivery_Time_Days]]&lt;=7,"On-time")))</f>
        <v>Delay</v>
      </c>
      <c r="V825" s="7">
        <f>Ecommerce_Sales[[#This Row],[Profit]]/Ecommerce_Sales[[#This Row],[Total_Price]]</f>
        <v>0.40010641127959562</v>
      </c>
      <c r="W825" s="3">
        <v>1504</v>
      </c>
      <c r="X825" s="3"/>
    </row>
    <row r="826" spans="1:24" x14ac:dyDescent="0.25">
      <c r="A826" s="1" t="s">
        <v>4147</v>
      </c>
      <c r="B826" s="1" t="s">
        <v>1763</v>
      </c>
      <c r="C826" s="1" t="s">
        <v>1764</v>
      </c>
      <c r="D826" s="1" t="s">
        <v>2859</v>
      </c>
      <c r="E826" s="1" t="s">
        <v>1961</v>
      </c>
      <c r="F826" s="2">
        <v>45136</v>
      </c>
      <c r="G826" s="2">
        <v>45107</v>
      </c>
      <c r="H826" s="2" t="str">
        <f>TEXT(Ecommerce_Sales[[#This Row],[Order_Date]],"mmmm")</f>
        <v>June</v>
      </c>
      <c r="I826" s="2" t="str">
        <f>TEXT(Ecommerce_Sales[[#This Row],[Order_Date]],"yyyy")</f>
        <v>2023</v>
      </c>
      <c r="J826" s="2" t="str">
        <f>TEXT(Ecommerce_Sales[[#This Row],[Order_Date]],"mmmm")</f>
        <v>June</v>
      </c>
      <c r="K826" s="1" t="s">
        <v>1986</v>
      </c>
      <c r="L826" s="1" t="s">
        <v>4148</v>
      </c>
      <c r="M826" s="1" t="s">
        <v>2047</v>
      </c>
      <c r="N826" s="1" t="s">
        <v>1989</v>
      </c>
      <c r="O826" s="3">
        <v>1083</v>
      </c>
      <c r="P826">
        <v>2</v>
      </c>
      <c r="Q826" s="3">
        <v>2165</v>
      </c>
      <c r="R826" s="1" t="s">
        <v>1951</v>
      </c>
      <c r="S826" s="3">
        <v>174</v>
      </c>
      <c r="U826" t="str">
        <f>IF(Ecommerce_Sales[[#This Row],[Delivery_Time_Days]]&gt;7,"Delay",IF(Ecommerce_Sales[[#This Row],[Delivery_Time_Days]] = 0,"No delivery",IF(Ecommerce_Sales[[#This Row],[Delivery_Time_Days]]&lt;=7,"On-time")))</f>
        <v>No delivery</v>
      </c>
      <c r="V826" s="7">
        <f>Ecommerce_Sales[[#This Row],[Profit]]/Ecommerce_Sales[[#This Row],[Total_Price]]</f>
        <v>0.24988452655889146</v>
      </c>
      <c r="W826" s="3">
        <v>541</v>
      </c>
      <c r="X826" s="3"/>
    </row>
    <row r="827" spans="1:24" x14ac:dyDescent="0.25">
      <c r="A827" s="1" t="s">
        <v>4149</v>
      </c>
      <c r="B827" s="1" t="s">
        <v>854</v>
      </c>
      <c r="C827" s="1" t="s">
        <v>855</v>
      </c>
      <c r="D827" s="1" t="s">
        <v>4150</v>
      </c>
      <c r="E827" s="1" t="s">
        <v>1954</v>
      </c>
      <c r="F827" s="2">
        <v>45369</v>
      </c>
      <c r="G827" s="2">
        <v>45110</v>
      </c>
      <c r="H827" s="2" t="str">
        <f>TEXT(Ecommerce_Sales[[#This Row],[Order_Date]],"mmmm")</f>
        <v>July</v>
      </c>
      <c r="I827" s="2" t="str">
        <f>TEXT(Ecommerce_Sales[[#This Row],[Order_Date]],"yyyy")</f>
        <v>2023</v>
      </c>
      <c r="J827" s="2" t="str">
        <f>TEXT(Ecommerce_Sales[[#This Row],[Order_Date]],"mmmm")</f>
        <v>July</v>
      </c>
      <c r="K827" s="1" t="s">
        <v>1947</v>
      </c>
      <c r="L827" s="1" t="s">
        <v>4151</v>
      </c>
      <c r="M827" s="1" t="s">
        <v>2058</v>
      </c>
      <c r="N827" s="1" t="s">
        <v>1950</v>
      </c>
      <c r="O827" s="3">
        <v>981</v>
      </c>
      <c r="P827">
        <v>3</v>
      </c>
      <c r="Q827" s="3">
        <v>2944</v>
      </c>
      <c r="R827" s="1" t="s">
        <v>2012</v>
      </c>
      <c r="S827" s="3">
        <v>308</v>
      </c>
      <c r="T827">
        <v>7</v>
      </c>
      <c r="U827" t="str">
        <f>IF(Ecommerce_Sales[[#This Row],[Delivery_Time_Days]]&gt;7,"Delay",IF(Ecommerce_Sales[[#This Row],[Delivery_Time_Days]] = 0,"No delivery",IF(Ecommerce_Sales[[#This Row],[Delivery_Time_Days]]&lt;=7,"On-time")))</f>
        <v>On-time</v>
      </c>
      <c r="V827" s="7">
        <f>Ecommerce_Sales[[#This Row],[Profit]]/Ecommerce_Sales[[#This Row],[Total_Price]]</f>
        <v>0.40013586956521741</v>
      </c>
      <c r="W827" s="3">
        <v>1178</v>
      </c>
      <c r="X827" s="3"/>
    </row>
    <row r="828" spans="1:24" x14ac:dyDescent="0.25">
      <c r="A828" s="1" t="s">
        <v>4152</v>
      </c>
      <c r="B828" s="1" t="s">
        <v>513</v>
      </c>
      <c r="C828" s="1" t="s">
        <v>514</v>
      </c>
      <c r="D828" s="1" t="s">
        <v>2370</v>
      </c>
      <c r="E828" s="1" t="s">
        <v>1981</v>
      </c>
      <c r="F828" s="2">
        <v>45184</v>
      </c>
      <c r="G828" s="2">
        <v>45464</v>
      </c>
      <c r="H828" s="2" t="str">
        <f>TEXT(Ecommerce_Sales[[#This Row],[Order_Date]],"mmmm")</f>
        <v>June</v>
      </c>
      <c r="I828" s="2" t="str">
        <f>TEXT(Ecommerce_Sales[[#This Row],[Order_Date]],"yyyy")</f>
        <v>2024</v>
      </c>
      <c r="J828" s="2" t="str">
        <f>TEXT(Ecommerce_Sales[[#This Row],[Order_Date]],"mmmm")</f>
        <v>June</v>
      </c>
      <c r="K828" s="1" t="s">
        <v>1947</v>
      </c>
      <c r="L828" s="1" t="s">
        <v>4153</v>
      </c>
      <c r="M828" s="1" t="s">
        <v>2104</v>
      </c>
      <c r="N828" s="1" t="s">
        <v>1978</v>
      </c>
      <c r="O828" s="3">
        <v>156</v>
      </c>
      <c r="P828">
        <v>3</v>
      </c>
      <c r="Q828" s="3">
        <v>467</v>
      </c>
      <c r="R828" s="1" t="s">
        <v>1958</v>
      </c>
      <c r="S828" s="3">
        <v>40</v>
      </c>
      <c r="T828">
        <v>10</v>
      </c>
      <c r="U828" t="str">
        <f>IF(Ecommerce_Sales[[#This Row],[Delivery_Time_Days]]&gt;7,"Delay",IF(Ecommerce_Sales[[#This Row],[Delivery_Time_Days]] = 0,"No delivery",IF(Ecommerce_Sales[[#This Row],[Delivery_Time_Days]]&lt;=7,"On-time")))</f>
        <v>Delay</v>
      </c>
      <c r="V828" s="7">
        <f>Ecommerce_Sales[[#This Row],[Profit]]/Ecommerce_Sales[[#This Row],[Total_Price]]</f>
        <v>0.35117773019271947</v>
      </c>
      <c r="W828" s="3">
        <v>164</v>
      </c>
      <c r="X828" s="3"/>
    </row>
    <row r="829" spans="1:24" x14ac:dyDescent="0.25">
      <c r="A829" s="1" t="s">
        <v>4154</v>
      </c>
      <c r="B829" s="1" t="s">
        <v>1355</v>
      </c>
      <c r="C829" s="1" t="s">
        <v>1356</v>
      </c>
      <c r="D829" s="1" t="s">
        <v>4155</v>
      </c>
      <c r="E829" s="1" t="s">
        <v>1954</v>
      </c>
      <c r="F829" s="2">
        <v>44987</v>
      </c>
      <c r="G829" s="2">
        <v>45400</v>
      </c>
      <c r="H829" s="2" t="str">
        <f>TEXT(Ecommerce_Sales[[#This Row],[Order_Date]],"mmmm")</f>
        <v>April</v>
      </c>
      <c r="I829" s="2" t="str">
        <f>TEXT(Ecommerce_Sales[[#This Row],[Order_Date]],"yyyy")</f>
        <v>2024</v>
      </c>
      <c r="J829" s="2" t="str">
        <f>TEXT(Ecommerce_Sales[[#This Row],[Order_Date]],"mmmm")</f>
        <v>April</v>
      </c>
      <c r="K829" s="1" t="s">
        <v>1947</v>
      </c>
      <c r="L829" s="1" t="s">
        <v>4156</v>
      </c>
      <c r="M829" s="1" t="s">
        <v>2104</v>
      </c>
      <c r="N829" s="1" t="s">
        <v>1978</v>
      </c>
      <c r="O829" s="3">
        <v>49</v>
      </c>
      <c r="P829">
        <v>1</v>
      </c>
      <c r="Q829" s="3">
        <v>49</v>
      </c>
      <c r="R829" s="1" t="s">
        <v>1951</v>
      </c>
      <c r="S829" s="3">
        <v>5</v>
      </c>
      <c r="T829">
        <v>5</v>
      </c>
      <c r="U829" t="str">
        <f>IF(Ecommerce_Sales[[#This Row],[Delivery_Time_Days]]&gt;7,"Delay",IF(Ecommerce_Sales[[#This Row],[Delivery_Time_Days]] = 0,"No delivery",IF(Ecommerce_Sales[[#This Row],[Delivery_Time_Days]]&lt;=7,"On-time")))</f>
        <v>On-time</v>
      </c>
      <c r="V829" s="7">
        <f>Ecommerce_Sales[[#This Row],[Profit]]/Ecommerce_Sales[[#This Row],[Total_Price]]</f>
        <v>0.34693877551020408</v>
      </c>
      <c r="W829" s="3">
        <v>17</v>
      </c>
      <c r="X829" s="3"/>
    </row>
    <row r="830" spans="1:24" x14ac:dyDescent="0.25">
      <c r="A830" s="1" t="s">
        <v>4157</v>
      </c>
      <c r="B830" s="1" t="s">
        <v>466</v>
      </c>
      <c r="C830" s="1" t="s">
        <v>467</v>
      </c>
      <c r="D830" s="1" t="s">
        <v>2856</v>
      </c>
      <c r="E830" s="1" t="s">
        <v>1966</v>
      </c>
      <c r="F830" s="2">
        <v>45302</v>
      </c>
      <c r="G830" s="2">
        <v>45126</v>
      </c>
      <c r="H830" s="2" t="str">
        <f>TEXT(Ecommerce_Sales[[#This Row],[Order_Date]],"mmmm")</f>
        <v>July</v>
      </c>
      <c r="I830" s="2" t="str">
        <f>TEXT(Ecommerce_Sales[[#This Row],[Order_Date]],"yyyy")</f>
        <v>2023</v>
      </c>
      <c r="J830" s="2" t="str">
        <f>TEXT(Ecommerce_Sales[[#This Row],[Order_Date]],"mmmm")</f>
        <v>July</v>
      </c>
      <c r="K830" s="1" t="s">
        <v>1947</v>
      </c>
      <c r="L830" s="1" t="s">
        <v>4158</v>
      </c>
      <c r="M830" s="1" t="s">
        <v>2247</v>
      </c>
      <c r="N830" s="1" t="s">
        <v>1957</v>
      </c>
      <c r="O830" s="3">
        <v>1068</v>
      </c>
      <c r="P830">
        <v>3</v>
      </c>
      <c r="Q830" s="3">
        <v>3204</v>
      </c>
      <c r="R830" s="1" t="s">
        <v>1958</v>
      </c>
      <c r="S830" s="3">
        <v>286</v>
      </c>
      <c r="T830">
        <v>2</v>
      </c>
      <c r="U830" t="str">
        <f>IF(Ecommerce_Sales[[#This Row],[Delivery_Time_Days]]&gt;7,"Delay",IF(Ecommerce_Sales[[#This Row],[Delivery_Time_Days]] = 0,"No delivery",IF(Ecommerce_Sales[[#This Row],[Delivery_Time_Days]]&lt;=7,"On-time")))</f>
        <v>On-time</v>
      </c>
      <c r="V830" s="7">
        <f>Ecommerce_Sales[[#This Row],[Profit]]/Ecommerce_Sales[[#This Row],[Total_Price]]</f>
        <v>0.15012484394506867</v>
      </c>
      <c r="W830" s="3">
        <v>481</v>
      </c>
      <c r="X830" s="3"/>
    </row>
    <row r="831" spans="1:24" x14ac:dyDescent="0.25">
      <c r="A831" s="1" t="s">
        <v>4159</v>
      </c>
      <c r="B831" s="1" t="s">
        <v>1753</v>
      </c>
      <c r="C831" s="1" t="s">
        <v>1754</v>
      </c>
      <c r="D831" s="1" t="s">
        <v>4160</v>
      </c>
      <c r="E831" s="1" t="s">
        <v>1966</v>
      </c>
      <c r="F831" s="2">
        <v>44990</v>
      </c>
      <c r="G831" s="2">
        <v>45422</v>
      </c>
      <c r="H831" s="2" t="str">
        <f>TEXT(Ecommerce_Sales[[#This Row],[Order_Date]],"mmmm")</f>
        <v>May</v>
      </c>
      <c r="I831" s="2" t="str">
        <f>TEXT(Ecommerce_Sales[[#This Row],[Order_Date]],"yyyy")</f>
        <v>2024</v>
      </c>
      <c r="J831" s="2" t="str">
        <f>TEXT(Ecommerce_Sales[[#This Row],[Order_Date]],"mmmm")</f>
        <v>May</v>
      </c>
      <c r="K831" s="1" t="s">
        <v>1947</v>
      </c>
      <c r="L831" s="1" t="s">
        <v>4161</v>
      </c>
      <c r="M831" s="1" t="s">
        <v>1977</v>
      </c>
      <c r="N831" s="1" t="s">
        <v>1978</v>
      </c>
      <c r="O831" s="3">
        <v>901</v>
      </c>
      <c r="P831">
        <v>4</v>
      </c>
      <c r="Q831" s="3">
        <v>3605</v>
      </c>
      <c r="R831" s="1" t="s">
        <v>1958</v>
      </c>
      <c r="S831" s="3">
        <v>197</v>
      </c>
      <c r="T831">
        <v>10</v>
      </c>
      <c r="U831" t="str">
        <f>IF(Ecommerce_Sales[[#This Row],[Delivery_Time_Days]]&gt;7,"Delay",IF(Ecommerce_Sales[[#This Row],[Delivery_Time_Days]] = 0,"No delivery",IF(Ecommerce_Sales[[#This Row],[Delivery_Time_Days]]&lt;=7,"On-time")))</f>
        <v>Delay</v>
      </c>
      <c r="V831" s="7">
        <f>Ecommerce_Sales[[#This Row],[Profit]]/Ecommerce_Sales[[#This Row],[Total_Price]]</f>
        <v>0.35006934812760054</v>
      </c>
      <c r="W831" s="3">
        <v>1262</v>
      </c>
      <c r="X831" s="3"/>
    </row>
    <row r="832" spans="1:24" x14ac:dyDescent="0.25">
      <c r="A832" s="1" t="s">
        <v>4162</v>
      </c>
      <c r="B832" s="1" t="s">
        <v>499</v>
      </c>
      <c r="C832" s="1" t="s">
        <v>500</v>
      </c>
      <c r="D832" s="1" t="s">
        <v>2189</v>
      </c>
      <c r="E832" s="1" t="s">
        <v>1981</v>
      </c>
      <c r="F832" s="2">
        <v>45073</v>
      </c>
      <c r="G832" s="2">
        <v>45170</v>
      </c>
      <c r="H832" s="2" t="str">
        <f>TEXT(Ecommerce_Sales[[#This Row],[Order_Date]],"mmmm")</f>
        <v>September</v>
      </c>
      <c r="I832" s="2" t="str">
        <f>TEXT(Ecommerce_Sales[[#This Row],[Order_Date]],"yyyy")</f>
        <v>2023</v>
      </c>
      <c r="J832" s="2" t="str">
        <f>TEXT(Ecommerce_Sales[[#This Row],[Order_Date]],"mmmm")</f>
        <v>September</v>
      </c>
      <c r="K832" s="1" t="s">
        <v>1986</v>
      </c>
      <c r="L832" s="1" t="s">
        <v>4163</v>
      </c>
      <c r="M832" s="1" t="s">
        <v>1972</v>
      </c>
      <c r="N832" s="1" t="s">
        <v>1973</v>
      </c>
      <c r="O832" s="3">
        <v>693</v>
      </c>
      <c r="P832">
        <v>5</v>
      </c>
      <c r="Q832" s="3">
        <v>3463</v>
      </c>
      <c r="R832" s="1" t="s">
        <v>1958</v>
      </c>
      <c r="S832" s="3">
        <v>238</v>
      </c>
      <c r="U832" t="str">
        <f>IF(Ecommerce_Sales[[#This Row],[Delivery_Time_Days]]&gt;7,"Delay",IF(Ecommerce_Sales[[#This Row],[Delivery_Time_Days]] = 0,"No delivery",IF(Ecommerce_Sales[[#This Row],[Delivery_Time_Days]]&lt;=7,"On-time")))</f>
        <v>No delivery</v>
      </c>
      <c r="V832" s="7">
        <f>Ecommerce_Sales[[#This Row],[Profit]]/Ecommerce_Sales[[#This Row],[Total_Price]]</f>
        <v>0.30002887669650591</v>
      </c>
      <c r="W832" s="3">
        <v>1039</v>
      </c>
      <c r="X832" s="3"/>
    </row>
    <row r="833" spans="1:24" x14ac:dyDescent="0.25">
      <c r="A833" s="1" t="s">
        <v>4164</v>
      </c>
      <c r="B833" s="1" t="s">
        <v>108</v>
      </c>
      <c r="C833" s="1" t="s">
        <v>109</v>
      </c>
      <c r="D833" s="1" t="s">
        <v>2067</v>
      </c>
      <c r="E833" s="1" t="s">
        <v>1996</v>
      </c>
      <c r="F833" s="2">
        <v>45313</v>
      </c>
      <c r="G833" s="2">
        <v>45139</v>
      </c>
      <c r="H833" s="2" t="str">
        <f>TEXT(Ecommerce_Sales[[#This Row],[Order_Date]],"mmmm")</f>
        <v>August</v>
      </c>
      <c r="I833" s="2" t="str">
        <f>TEXT(Ecommerce_Sales[[#This Row],[Order_Date]],"yyyy")</f>
        <v>2023</v>
      </c>
      <c r="J833" s="2" t="str">
        <f>TEXT(Ecommerce_Sales[[#This Row],[Order_Date]],"mmmm")</f>
        <v>August</v>
      </c>
      <c r="K833" s="1" t="s">
        <v>1947</v>
      </c>
      <c r="L833" s="1" t="s">
        <v>4165</v>
      </c>
      <c r="M833" s="1" t="s">
        <v>1998</v>
      </c>
      <c r="N833" s="1" t="s">
        <v>1973</v>
      </c>
      <c r="O833" s="3">
        <v>1002</v>
      </c>
      <c r="P833">
        <v>3</v>
      </c>
      <c r="Q833" s="3">
        <v>3007</v>
      </c>
      <c r="R833" s="1" t="s">
        <v>2008</v>
      </c>
      <c r="S833" s="3">
        <v>245</v>
      </c>
      <c r="T833">
        <v>6</v>
      </c>
      <c r="U833" t="str">
        <f>IF(Ecommerce_Sales[[#This Row],[Delivery_Time_Days]]&gt;7,"Delay",IF(Ecommerce_Sales[[#This Row],[Delivery_Time_Days]] = 0,"No delivery",IF(Ecommerce_Sales[[#This Row],[Delivery_Time_Days]]&lt;=7,"On-time")))</f>
        <v>On-time</v>
      </c>
      <c r="V833" s="7">
        <f>Ecommerce_Sales[[#This Row],[Profit]]/Ecommerce_Sales[[#This Row],[Total_Price]]</f>
        <v>0.29996674426338543</v>
      </c>
      <c r="W833" s="3">
        <v>902</v>
      </c>
      <c r="X833" s="3"/>
    </row>
    <row r="834" spans="1:24" x14ac:dyDescent="0.25">
      <c r="A834" s="1" t="s">
        <v>4166</v>
      </c>
      <c r="B834" s="1" t="s">
        <v>1359</v>
      </c>
      <c r="C834" s="1" t="s">
        <v>1360</v>
      </c>
      <c r="D834" s="1" t="s">
        <v>4167</v>
      </c>
      <c r="E834" s="1" t="s">
        <v>1946</v>
      </c>
      <c r="F834" s="2">
        <v>45148</v>
      </c>
      <c r="G834" s="2">
        <v>45013</v>
      </c>
      <c r="H834" s="2" t="str">
        <f>TEXT(Ecommerce_Sales[[#This Row],[Order_Date]],"mmmm")</f>
        <v>March</v>
      </c>
      <c r="I834" s="2" t="str">
        <f>TEXT(Ecommerce_Sales[[#This Row],[Order_Date]],"yyyy")</f>
        <v>2023</v>
      </c>
      <c r="J834" s="2" t="str">
        <f>TEXT(Ecommerce_Sales[[#This Row],[Order_Date]],"mmmm")</f>
        <v>March</v>
      </c>
      <c r="K834" s="1" t="s">
        <v>1947</v>
      </c>
      <c r="L834" s="1" t="s">
        <v>4168</v>
      </c>
      <c r="M834" s="1" t="s">
        <v>2058</v>
      </c>
      <c r="N834" s="1" t="s">
        <v>1950</v>
      </c>
      <c r="O834" s="3">
        <v>612</v>
      </c>
      <c r="P834">
        <v>3</v>
      </c>
      <c r="Q834" s="3">
        <v>1835</v>
      </c>
      <c r="R834" s="1" t="s">
        <v>1951</v>
      </c>
      <c r="S834" s="3">
        <v>206</v>
      </c>
      <c r="T834">
        <v>5</v>
      </c>
      <c r="U834" t="str">
        <f>IF(Ecommerce_Sales[[#This Row],[Delivery_Time_Days]]&gt;7,"Delay",IF(Ecommerce_Sales[[#This Row],[Delivery_Time_Days]] = 0,"No delivery",IF(Ecommerce_Sales[[#This Row],[Delivery_Time_Days]]&lt;=7,"On-time")))</f>
        <v>On-time</v>
      </c>
      <c r="V834" s="7">
        <f>Ecommerce_Sales[[#This Row],[Profit]]/Ecommerce_Sales[[#This Row],[Total_Price]]</f>
        <v>0.4</v>
      </c>
      <c r="W834" s="3">
        <v>734</v>
      </c>
      <c r="X834" s="3"/>
    </row>
    <row r="835" spans="1:24" x14ac:dyDescent="0.25">
      <c r="A835" s="1" t="s">
        <v>4169</v>
      </c>
      <c r="B835" s="1" t="s">
        <v>424</v>
      </c>
      <c r="C835" s="1" t="s">
        <v>425</v>
      </c>
      <c r="D835" s="1" t="s">
        <v>3948</v>
      </c>
      <c r="E835" s="1" t="s">
        <v>1954</v>
      </c>
      <c r="F835" s="2">
        <v>45025</v>
      </c>
      <c r="G835" s="2">
        <v>45596</v>
      </c>
      <c r="H835" s="2" t="str">
        <f>TEXT(Ecommerce_Sales[[#This Row],[Order_Date]],"mmmm")</f>
        <v>October</v>
      </c>
      <c r="I835" s="2" t="str">
        <f>TEXT(Ecommerce_Sales[[#This Row],[Order_Date]],"yyyy")</f>
        <v>2024</v>
      </c>
      <c r="J835" s="2" t="str">
        <f>TEXT(Ecommerce_Sales[[#This Row],[Order_Date]],"mmmm")</f>
        <v>October</v>
      </c>
      <c r="K835" s="1" t="s">
        <v>1947</v>
      </c>
      <c r="L835" s="1" t="s">
        <v>4170</v>
      </c>
      <c r="M835" s="1" t="s">
        <v>1963</v>
      </c>
      <c r="N835" s="1" t="s">
        <v>1957</v>
      </c>
      <c r="O835" s="3">
        <v>433</v>
      </c>
      <c r="P835">
        <v>1</v>
      </c>
      <c r="Q835" s="3">
        <v>433</v>
      </c>
      <c r="R835" s="1" t="s">
        <v>1951</v>
      </c>
      <c r="S835" s="3">
        <v>25</v>
      </c>
      <c r="T835">
        <v>6</v>
      </c>
      <c r="U835" t="str">
        <f>IF(Ecommerce_Sales[[#This Row],[Delivery_Time_Days]]&gt;7,"Delay",IF(Ecommerce_Sales[[#This Row],[Delivery_Time_Days]] = 0,"No delivery",IF(Ecommerce_Sales[[#This Row],[Delivery_Time_Days]]&lt;=7,"On-time")))</f>
        <v>On-time</v>
      </c>
      <c r="V835" s="7">
        <f>Ecommerce_Sales[[#This Row],[Profit]]/Ecommerce_Sales[[#This Row],[Total_Price]]</f>
        <v>0.15011547344110854</v>
      </c>
      <c r="W835" s="3">
        <v>65</v>
      </c>
      <c r="X835" s="3"/>
    </row>
    <row r="836" spans="1:24" x14ac:dyDescent="0.25">
      <c r="A836" s="1" t="s">
        <v>4171</v>
      </c>
      <c r="B836" s="1" t="s">
        <v>535</v>
      </c>
      <c r="C836" s="1" t="s">
        <v>536</v>
      </c>
      <c r="D836" s="1" t="s">
        <v>3707</v>
      </c>
      <c r="E836" s="1" t="s">
        <v>1981</v>
      </c>
      <c r="F836" s="2">
        <v>45488</v>
      </c>
      <c r="G836" s="2">
        <v>45114</v>
      </c>
      <c r="H836" s="2" t="str">
        <f>TEXT(Ecommerce_Sales[[#This Row],[Order_Date]],"mmmm")</f>
        <v>July</v>
      </c>
      <c r="I836" s="2" t="str">
        <f>TEXT(Ecommerce_Sales[[#This Row],[Order_Date]],"yyyy")</f>
        <v>2023</v>
      </c>
      <c r="J836" s="2" t="str">
        <f>TEXT(Ecommerce_Sales[[#This Row],[Order_Date]],"mmmm")</f>
        <v>July</v>
      </c>
      <c r="K836" s="1" t="s">
        <v>1947</v>
      </c>
      <c r="L836" s="1" t="s">
        <v>4172</v>
      </c>
      <c r="M836" s="1" t="s">
        <v>2058</v>
      </c>
      <c r="N836" s="1" t="s">
        <v>1950</v>
      </c>
      <c r="O836" s="3">
        <v>306</v>
      </c>
      <c r="P836">
        <v>5</v>
      </c>
      <c r="Q836" s="3">
        <v>1529</v>
      </c>
      <c r="R836" s="1" t="s">
        <v>1958</v>
      </c>
      <c r="S836" s="3">
        <v>191</v>
      </c>
      <c r="T836">
        <v>2</v>
      </c>
      <c r="U836" t="str">
        <f>IF(Ecommerce_Sales[[#This Row],[Delivery_Time_Days]]&gt;7,"Delay",IF(Ecommerce_Sales[[#This Row],[Delivery_Time_Days]] = 0,"No delivery",IF(Ecommerce_Sales[[#This Row],[Delivery_Time_Days]]&lt;=7,"On-time")))</f>
        <v>On-time</v>
      </c>
      <c r="V836" s="7">
        <f>Ecommerce_Sales[[#This Row],[Profit]]/Ecommerce_Sales[[#This Row],[Total_Price]]</f>
        <v>0.40026160889470241</v>
      </c>
      <c r="W836" s="3">
        <v>612</v>
      </c>
      <c r="X836" s="3"/>
    </row>
    <row r="837" spans="1:24" x14ac:dyDescent="0.25">
      <c r="A837" s="1" t="s">
        <v>4173</v>
      </c>
      <c r="B837" s="1" t="s">
        <v>420</v>
      </c>
      <c r="C837" s="1" t="s">
        <v>421</v>
      </c>
      <c r="D837" s="1" t="s">
        <v>4174</v>
      </c>
      <c r="E837" s="1" t="s">
        <v>1981</v>
      </c>
      <c r="F837" s="2">
        <v>45519</v>
      </c>
      <c r="G837" s="2">
        <v>45533</v>
      </c>
      <c r="H837" s="2" t="str">
        <f>TEXT(Ecommerce_Sales[[#This Row],[Order_Date]],"mmmm")</f>
        <v>August</v>
      </c>
      <c r="I837" s="2" t="str">
        <f>TEXT(Ecommerce_Sales[[#This Row],[Order_Date]],"yyyy")</f>
        <v>2024</v>
      </c>
      <c r="J837" s="2" t="str">
        <f>TEXT(Ecommerce_Sales[[#This Row],[Order_Date]],"mmmm")</f>
        <v>August</v>
      </c>
      <c r="K837" s="1" t="s">
        <v>1947</v>
      </c>
      <c r="L837" s="1" t="s">
        <v>4175</v>
      </c>
      <c r="M837" s="1" t="s">
        <v>2072</v>
      </c>
      <c r="N837" s="1" t="s">
        <v>1950</v>
      </c>
      <c r="O837" s="3">
        <v>897</v>
      </c>
      <c r="P837">
        <v>3</v>
      </c>
      <c r="Q837" s="3">
        <v>2692</v>
      </c>
      <c r="R837" s="1" t="s">
        <v>1958</v>
      </c>
      <c r="S837" s="3">
        <v>215</v>
      </c>
      <c r="T837">
        <v>7</v>
      </c>
      <c r="U837" t="str">
        <f>IF(Ecommerce_Sales[[#This Row],[Delivery_Time_Days]]&gt;7,"Delay",IF(Ecommerce_Sales[[#This Row],[Delivery_Time_Days]] = 0,"No delivery",IF(Ecommerce_Sales[[#This Row],[Delivery_Time_Days]]&lt;=7,"On-time")))</f>
        <v>On-time</v>
      </c>
      <c r="V837" s="7">
        <f>Ecommerce_Sales[[#This Row],[Profit]]/Ecommerce_Sales[[#This Row],[Total_Price]]</f>
        <v>0.40007429420505203</v>
      </c>
      <c r="W837" s="3">
        <v>1077</v>
      </c>
      <c r="X837" s="3"/>
    </row>
    <row r="838" spans="1:24" x14ac:dyDescent="0.25">
      <c r="A838" s="1" t="s">
        <v>4176</v>
      </c>
      <c r="B838" s="1" t="s">
        <v>200</v>
      </c>
      <c r="C838" s="1" t="s">
        <v>201</v>
      </c>
      <c r="D838" s="1" t="s">
        <v>4177</v>
      </c>
      <c r="E838" s="1" t="s">
        <v>1996</v>
      </c>
      <c r="F838" s="2">
        <v>44962</v>
      </c>
      <c r="G838" s="2">
        <v>45292</v>
      </c>
      <c r="H838" s="2" t="str">
        <f>TEXT(Ecommerce_Sales[[#This Row],[Order_Date]],"mmmm")</f>
        <v>January</v>
      </c>
      <c r="I838" s="2" t="str">
        <f>TEXT(Ecommerce_Sales[[#This Row],[Order_Date]],"yyyy")</f>
        <v>2024</v>
      </c>
      <c r="J838" s="2" t="str">
        <f>TEXT(Ecommerce_Sales[[#This Row],[Order_Date]],"mmmm")</f>
        <v>January</v>
      </c>
      <c r="K838" s="1" t="s">
        <v>1947</v>
      </c>
      <c r="L838" s="1" t="s">
        <v>4178</v>
      </c>
      <c r="M838" s="1" t="s">
        <v>2065</v>
      </c>
      <c r="N838" s="1" t="s">
        <v>1978</v>
      </c>
      <c r="O838" s="3">
        <v>772</v>
      </c>
      <c r="P838">
        <v>4</v>
      </c>
      <c r="Q838" s="3">
        <v>3086</v>
      </c>
      <c r="R838" s="1" t="s">
        <v>1951</v>
      </c>
      <c r="S838" s="3">
        <v>281</v>
      </c>
      <c r="T838">
        <v>4</v>
      </c>
      <c r="U838" t="str">
        <f>IF(Ecommerce_Sales[[#This Row],[Delivery_Time_Days]]&gt;7,"Delay",IF(Ecommerce_Sales[[#This Row],[Delivery_Time_Days]] = 0,"No delivery",IF(Ecommerce_Sales[[#This Row],[Delivery_Time_Days]]&lt;=7,"On-time")))</f>
        <v>On-time</v>
      </c>
      <c r="V838" s="7">
        <f>Ecommerce_Sales[[#This Row],[Profit]]/Ecommerce_Sales[[#This Row],[Total_Price]]</f>
        <v>0.34996759559300067</v>
      </c>
      <c r="W838" s="3">
        <v>1080</v>
      </c>
      <c r="X838" s="3"/>
    </row>
    <row r="839" spans="1:24" x14ac:dyDescent="0.25">
      <c r="A839" s="1" t="s">
        <v>4179</v>
      </c>
      <c r="B839" s="1" t="s">
        <v>72</v>
      </c>
      <c r="C839" s="1" t="s">
        <v>73</v>
      </c>
      <c r="D839" s="1" t="s">
        <v>3108</v>
      </c>
      <c r="E839" s="1" t="s">
        <v>1966</v>
      </c>
      <c r="F839" s="2">
        <v>45502</v>
      </c>
      <c r="G839" s="2">
        <v>45504</v>
      </c>
      <c r="H839" s="2" t="str">
        <f>TEXT(Ecommerce_Sales[[#This Row],[Order_Date]],"mmmm")</f>
        <v>July</v>
      </c>
      <c r="I839" s="2" t="str">
        <f>TEXT(Ecommerce_Sales[[#This Row],[Order_Date]],"yyyy")</f>
        <v>2024</v>
      </c>
      <c r="J839" s="2" t="str">
        <f>TEXT(Ecommerce_Sales[[#This Row],[Order_Date]],"mmmm")</f>
        <v>July</v>
      </c>
      <c r="K839" s="1" t="s">
        <v>1947</v>
      </c>
      <c r="L839" s="1" t="s">
        <v>4180</v>
      </c>
      <c r="M839" s="1" t="s">
        <v>1998</v>
      </c>
      <c r="N839" s="1" t="s">
        <v>1973</v>
      </c>
      <c r="O839" s="3">
        <v>561</v>
      </c>
      <c r="P839">
        <v>2</v>
      </c>
      <c r="Q839" s="3">
        <v>1122</v>
      </c>
      <c r="R839" s="1" t="s">
        <v>1951</v>
      </c>
      <c r="S839" s="3">
        <v>134</v>
      </c>
      <c r="T839">
        <v>10</v>
      </c>
      <c r="U839" t="str">
        <f>IF(Ecommerce_Sales[[#This Row],[Delivery_Time_Days]]&gt;7,"Delay",IF(Ecommerce_Sales[[#This Row],[Delivery_Time_Days]] = 0,"No delivery",IF(Ecommerce_Sales[[#This Row],[Delivery_Time_Days]]&lt;=7,"On-time")))</f>
        <v>Delay</v>
      </c>
      <c r="V839" s="7">
        <f>Ecommerce_Sales[[#This Row],[Profit]]/Ecommerce_Sales[[#This Row],[Total_Price]]</f>
        <v>0.30035650623885918</v>
      </c>
      <c r="W839" s="3">
        <v>337</v>
      </c>
      <c r="X839" s="3"/>
    </row>
    <row r="840" spans="1:24" x14ac:dyDescent="0.25">
      <c r="A840" s="1" t="s">
        <v>4181</v>
      </c>
      <c r="B840" s="1" t="s">
        <v>579</v>
      </c>
      <c r="C840" s="1" t="s">
        <v>580</v>
      </c>
      <c r="D840" s="1" t="s">
        <v>4182</v>
      </c>
      <c r="E840" s="1" t="s">
        <v>1954</v>
      </c>
      <c r="F840" s="2">
        <v>45513</v>
      </c>
      <c r="G840" s="2">
        <v>45043</v>
      </c>
      <c r="H840" s="2" t="str">
        <f>TEXT(Ecommerce_Sales[[#This Row],[Order_Date]],"mmmm")</f>
        <v>April</v>
      </c>
      <c r="I840" s="2" t="str">
        <f>TEXT(Ecommerce_Sales[[#This Row],[Order_Date]],"yyyy")</f>
        <v>2023</v>
      </c>
      <c r="J840" s="2" t="str">
        <f>TEXT(Ecommerce_Sales[[#This Row],[Order_Date]],"mmmm")</f>
        <v>April</v>
      </c>
      <c r="K840" s="1" t="s">
        <v>1986</v>
      </c>
      <c r="L840" s="1" t="s">
        <v>4183</v>
      </c>
      <c r="M840" s="1" t="s">
        <v>1988</v>
      </c>
      <c r="N840" s="1" t="s">
        <v>1989</v>
      </c>
      <c r="O840" s="3">
        <v>425</v>
      </c>
      <c r="P840">
        <v>1</v>
      </c>
      <c r="Q840" s="3">
        <v>425</v>
      </c>
      <c r="R840" s="1" t="s">
        <v>1958</v>
      </c>
      <c r="S840" s="3">
        <v>32</v>
      </c>
      <c r="U840" t="str">
        <f>IF(Ecommerce_Sales[[#This Row],[Delivery_Time_Days]]&gt;7,"Delay",IF(Ecommerce_Sales[[#This Row],[Delivery_Time_Days]] = 0,"No delivery",IF(Ecommerce_Sales[[#This Row],[Delivery_Time_Days]]&lt;=7,"On-time")))</f>
        <v>No delivery</v>
      </c>
      <c r="V840" s="7">
        <f>Ecommerce_Sales[[#This Row],[Profit]]/Ecommerce_Sales[[#This Row],[Total_Price]]</f>
        <v>0.24941176470588236</v>
      </c>
      <c r="W840" s="3">
        <v>106</v>
      </c>
      <c r="X840" s="3"/>
    </row>
    <row r="841" spans="1:24" x14ac:dyDescent="0.25">
      <c r="A841" s="1" t="s">
        <v>4184</v>
      </c>
      <c r="B841" s="1" t="s">
        <v>559</v>
      </c>
      <c r="C841" s="1" t="s">
        <v>560</v>
      </c>
      <c r="D841" s="1" t="s">
        <v>4185</v>
      </c>
      <c r="E841" s="1" t="s">
        <v>1954</v>
      </c>
      <c r="F841" s="2">
        <v>45080</v>
      </c>
      <c r="G841" s="2">
        <v>45548</v>
      </c>
      <c r="H841" s="2" t="str">
        <f>TEXT(Ecommerce_Sales[[#This Row],[Order_Date]],"mmmm")</f>
        <v>September</v>
      </c>
      <c r="I841" s="2" t="str">
        <f>TEXT(Ecommerce_Sales[[#This Row],[Order_Date]],"yyyy")</f>
        <v>2024</v>
      </c>
      <c r="J841" s="2" t="str">
        <f>TEXT(Ecommerce_Sales[[#This Row],[Order_Date]],"mmmm")</f>
        <v>September</v>
      </c>
      <c r="K841" s="1" t="s">
        <v>1947</v>
      </c>
      <c r="L841" s="1" t="s">
        <v>4186</v>
      </c>
      <c r="M841" s="1" t="s">
        <v>1972</v>
      </c>
      <c r="N841" s="1" t="s">
        <v>1973</v>
      </c>
      <c r="O841" s="3">
        <v>443</v>
      </c>
      <c r="P841">
        <v>5</v>
      </c>
      <c r="Q841" s="3">
        <v>2215</v>
      </c>
      <c r="R841" s="1" t="s">
        <v>1958</v>
      </c>
      <c r="S841" s="3">
        <v>233</v>
      </c>
      <c r="T841">
        <v>2</v>
      </c>
      <c r="U841" t="str">
        <f>IF(Ecommerce_Sales[[#This Row],[Delivery_Time_Days]]&gt;7,"Delay",IF(Ecommerce_Sales[[#This Row],[Delivery_Time_Days]] = 0,"No delivery",IF(Ecommerce_Sales[[#This Row],[Delivery_Time_Days]]&lt;=7,"On-time")))</f>
        <v>On-time</v>
      </c>
      <c r="V841" s="7">
        <f>Ecommerce_Sales[[#This Row],[Profit]]/Ecommerce_Sales[[#This Row],[Total_Price]]</f>
        <v>0.30022573363431149</v>
      </c>
      <c r="W841" s="3">
        <v>665</v>
      </c>
      <c r="X841" s="3"/>
    </row>
    <row r="842" spans="1:24" x14ac:dyDescent="0.25">
      <c r="A842" s="1" t="s">
        <v>4187</v>
      </c>
      <c r="B842" s="1" t="s">
        <v>1001</v>
      </c>
      <c r="C842" s="1" t="s">
        <v>1781</v>
      </c>
      <c r="D842" s="1" t="s">
        <v>4188</v>
      </c>
      <c r="E842" s="1" t="s">
        <v>1946</v>
      </c>
      <c r="F842" s="2">
        <v>45375</v>
      </c>
      <c r="G842" s="2">
        <v>45227</v>
      </c>
      <c r="H842" s="2" t="str">
        <f>TEXT(Ecommerce_Sales[[#This Row],[Order_Date]],"mmmm")</f>
        <v>October</v>
      </c>
      <c r="I842" s="2" t="str">
        <f>TEXT(Ecommerce_Sales[[#This Row],[Order_Date]],"yyyy")</f>
        <v>2023</v>
      </c>
      <c r="J842" s="2" t="str">
        <f>TEXT(Ecommerce_Sales[[#This Row],[Order_Date]],"mmmm")</f>
        <v>October</v>
      </c>
      <c r="K842" s="1" t="s">
        <v>1986</v>
      </c>
      <c r="L842" s="1" t="s">
        <v>4189</v>
      </c>
      <c r="M842" s="1" t="s">
        <v>2007</v>
      </c>
      <c r="N842" s="1" t="s">
        <v>1973</v>
      </c>
      <c r="O842" s="3">
        <v>818</v>
      </c>
      <c r="P842">
        <v>4</v>
      </c>
      <c r="Q842" s="3">
        <v>3271</v>
      </c>
      <c r="R842" s="1" t="s">
        <v>1958</v>
      </c>
      <c r="S842" s="3">
        <v>450</v>
      </c>
      <c r="U842" t="str">
        <f>IF(Ecommerce_Sales[[#This Row],[Delivery_Time_Days]]&gt;7,"Delay",IF(Ecommerce_Sales[[#This Row],[Delivery_Time_Days]] = 0,"No delivery",IF(Ecommerce_Sales[[#This Row],[Delivery_Time_Days]]&lt;=7,"On-time")))</f>
        <v>No delivery</v>
      </c>
      <c r="V842" s="7">
        <f>Ecommerce_Sales[[#This Row],[Profit]]/Ecommerce_Sales[[#This Row],[Total_Price]]</f>
        <v>0.29990828492815652</v>
      </c>
      <c r="W842" s="3">
        <v>981</v>
      </c>
      <c r="X842" s="3"/>
    </row>
    <row r="843" spans="1:24" x14ac:dyDescent="0.25">
      <c r="A843" s="1" t="s">
        <v>4190</v>
      </c>
      <c r="B843" s="1" t="s">
        <v>1053</v>
      </c>
      <c r="C843" s="1" t="s">
        <v>1054</v>
      </c>
      <c r="D843" s="1" t="s">
        <v>4191</v>
      </c>
      <c r="E843" s="1" t="s">
        <v>1961</v>
      </c>
      <c r="F843" s="2">
        <v>45651</v>
      </c>
      <c r="G843" s="2">
        <v>44991</v>
      </c>
      <c r="H843" s="2" t="str">
        <f>TEXT(Ecommerce_Sales[[#This Row],[Order_Date]],"mmmm")</f>
        <v>March</v>
      </c>
      <c r="I843" s="2" t="str">
        <f>TEXT(Ecommerce_Sales[[#This Row],[Order_Date]],"yyyy")</f>
        <v>2023</v>
      </c>
      <c r="J843" s="2" t="str">
        <f>TEXT(Ecommerce_Sales[[#This Row],[Order_Date]],"mmmm")</f>
        <v>March</v>
      </c>
      <c r="K843" s="1" t="s">
        <v>1947</v>
      </c>
      <c r="L843" s="1" t="s">
        <v>4192</v>
      </c>
      <c r="M843" s="1" t="s">
        <v>1988</v>
      </c>
      <c r="N843" s="1" t="s">
        <v>1989</v>
      </c>
      <c r="O843" s="3">
        <v>553</v>
      </c>
      <c r="P843">
        <v>3</v>
      </c>
      <c r="Q843" s="3">
        <v>1660</v>
      </c>
      <c r="R843" s="1" t="s">
        <v>1958</v>
      </c>
      <c r="S843" s="3">
        <v>97</v>
      </c>
      <c r="T843">
        <v>5</v>
      </c>
      <c r="U843" t="str">
        <f>IF(Ecommerce_Sales[[#This Row],[Delivery_Time_Days]]&gt;7,"Delay",IF(Ecommerce_Sales[[#This Row],[Delivery_Time_Days]] = 0,"No delivery",IF(Ecommerce_Sales[[#This Row],[Delivery_Time_Days]]&lt;=7,"On-time")))</f>
        <v>On-time</v>
      </c>
      <c r="V843" s="7">
        <f>Ecommerce_Sales[[#This Row],[Profit]]/Ecommerce_Sales[[#This Row],[Total_Price]]</f>
        <v>0.25</v>
      </c>
      <c r="W843" s="3">
        <v>415</v>
      </c>
      <c r="X843" s="3"/>
    </row>
    <row r="844" spans="1:24" x14ac:dyDescent="0.25">
      <c r="A844" s="1" t="s">
        <v>4193</v>
      </c>
      <c r="B844" s="1" t="s">
        <v>1654</v>
      </c>
      <c r="C844" s="1" t="s">
        <v>1655</v>
      </c>
      <c r="D844" s="1" t="s">
        <v>2840</v>
      </c>
      <c r="E844" s="1" t="s">
        <v>1961</v>
      </c>
      <c r="F844" s="2">
        <v>45091</v>
      </c>
      <c r="G844" s="2">
        <v>45165</v>
      </c>
      <c r="H844" s="2" t="str">
        <f>TEXT(Ecommerce_Sales[[#This Row],[Order_Date]],"mmmm")</f>
        <v>August</v>
      </c>
      <c r="I844" s="2" t="str">
        <f>TEXT(Ecommerce_Sales[[#This Row],[Order_Date]],"yyyy")</f>
        <v>2023</v>
      </c>
      <c r="J844" s="2" t="str">
        <f>TEXT(Ecommerce_Sales[[#This Row],[Order_Date]],"mmmm")</f>
        <v>August</v>
      </c>
      <c r="K844" s="1" t="s">
        <v>1947</v>
      </c>
      <c r="L844" s="1" t="s">
        <v>4194</v>
      </c>
      <c r="M844" s="1" t="s">
        <v>2058</v>
      </c>
      <c r="N844" s="1" t="s">
        <v>1950</v>
      </c>
      <c r="O844" s="3">
        <v>666</v>
      </c>
      <c r="P844">
        <v>3</v>
      </c>
      <c r="Q844" s="3">
        <v>1999</v>
      </c>
      <c r="R844" s="1" t="s">
        <v>1951</v>
      </c>
      <c r="S844" s="3">
        <v>148</v>
      </c>
      <c r="T844">
        <v>7</v>
      </c>
      <c r="U844" t="str">
        <f>IF(Ecommerce_Sales[[#This Row],[Delivery_Time_Days]]&gt;7,"Delay",IF(Ecommerce_Sales[[#This Row],[Delivery_Time_Days]] = 0,"No delivery",IF(Ecommerce_Sales[[#This Row],[Delivery_Time_Days]]&lt;=7,"On-time")))</f>
        <v>On-time</v>
      </c>
      <c r="V844" s="7">
        <f>Ecommerce_Sales[[#This Row],[Profit]]/Ecommerce_Sales[[#This Row],[Total_Price]]</f>
        <v>0.40020010005002499</v>
      </c>
      <c r="W844" s="3">
        <v>800</v>
      </c>
      <c r="X844" s="3"/>
    </row>
    <row r="845" spans="1:24" x14ac:dyDescent="0.25">
      <c r="A845" s="1" t="s">
        <v>4195</v>
      </c>
      <c r="B845" s="1" t="s">
        <v>1563</v>
      </c>
      <c r="C845" s="1" t="s">
        <v>1564</v>
      </c>
      <c r="D845" s="1" t="s">
        <v>4196</v>
      </c>
      <c r="E845" s="1" t="s">
        <v>1946</v>
      </c>
      <c r="F845" s="2">
        <v>45237</v>
      </c>
      <c r="G845" s="2">
        <v>45295</v>
      </c>
      <c r="H845" s="2" t="str">
        <f>TEXT(Ecommerce_Sales[[#This Row],[Order_Date]],"mmmm")</f>
        <v>January</v>
      </c>
      <c r="I845" s="2" t="str">
        <f>TEXT(Ecommerce_Sales[[#This Row],[Order_Date]],"yyyy")</f>
        <v>2024</v>
      </c>
      <c r="J845" s="2" t="str">
        <f>TEXT(Ecommerce_Sales[[#This Row],[Order_Date]],"mmmm")</f>
        <v>January</v>
      </c>
      <c r="K845" s="1" t="s">
        <v>1986</v>
      </c>
      <c r="L845" s="1" t="s">
        <v>4197</v>
      </c>
      <c r="M845" s="1" t="s">
        <v>2072</v>
      </c>
      <c r="N845" s="1" t="s">
        <v>1950</v>
      </c>
      <c r="O845" s="3">
        <v>490</v>
      </c>
      <c r="P845">
        <v>4</v>
      </c>
      <c r="Q845" s="3">
        <v>1961</v>
      </c>
      <c r="R845" s="1" t="s">
        <v>1951</v>
      </c>
      <c r="S845" s="3">
        <v>176</v>
      </c>
      <c r="U845" t="str">
        <f>IF(Ecommerce_Sales[[#This Row],[Delivery_Time_Days]]&gt;7,"Delay",IF(Ecommerce_Sales[[#This Row],[Delivery_Time_Days]] = 0,"No delivery",IF(Ecommerce_Sales[[#This Row],[Delivery_Time_Days]]&lt;=7,"On-time")))</f>
        <v>No delivery</v>
      </c>
      <c r="V845" s="7">
        <f>Ecommerce_Sales[[#This Row],[Profit]]/Ecommerce_Sales[[#This Row],[Total_Price]]</f>
        <v>0.39979602243753187</v>
      </c>
      <c r="W845" s="3">
        <v>784</v>
      </c>
      <c r="X845" s="3"/>
    </row>
    <row r="846" spans="1:24" x14ac:dyDescent="0.25">
      <c r="A846" s="1" t="s">
        <v>4198</v>
      </c>
      <c r="B846" s="1" t="s">
        <v>156</v>
      </c>
      <c r="C846" s="1" t="s">
        <v>157</v>
      </c>
      <c r="D846" s="1" t="s">
        <v>4199</v>
      </c>
      <c r="E846" s="1" t="s">
        <v>1981</v>
      </c>
      <c r="F846" s="2">
        <v>45171</v>
      </c>
      <c r="G846" s="2">
        <v>45161</v>
      </c>
      <c r="H846" s="2" t="str">
        <f>TEXT(Ecommerce_Sales[[#This Row],[Order_Date]],"mmmm")</f>
        <v>August</v>
      </c>
      <c r="I846" s="2" t="str">
        <f>TEXT(Ecommerce_Sales[[#This Row],[Order_Date]],"yyyy")</f>
        <v>2023</v>
      </c>
      <c r="J846" s="2" t="str">
        <f>TEXT(Ecommerce_Sales[[#This Row],[Order_Date]],"mmmm")</f>
        <v>August</v>
      </c>
      <c r="K846" s="1" t="s">
        <v>1947</v>
      </c>
      <c r="L846" s="1" t="s">
        <v>4200</v>
      </c>
      <c r="M846" s="1" t="s">
        <v>2065</v>
      </c>
      <c r="N846" s="1" t="s">
        <v>1978</v>
      </c>
      <c r="O846" s="3">
        <v>1168</v>
      </c>
      <c r="P846">
        <v>3</v>
      </c>
      <c r="Q846" s="3">
        <v>3505</v>
      </c>
      <c r="R846" s="1" t="s">
        <v>2012</v>
      </c>
      <c r="S846" s="3">
        <v>361</v>
      </c>
      <c r="T846">
        <v>8</v>
      </c>
      <c r="U846" t="str">
        <f>IF(Ecommerce_Sales[[#This Row],[Delivery_Time_Days]]&gt;7,"Delay",IF(Ecommerce_Sales[[#This Row],[Delivery_Time_Days]] = 0,"No delivery",IF(Ecommerce_Sales[[#This Row],[Delivery_Time_Days]]&lt;=7,"On-time")))</f>
        <v>Delay</v>
      </c>
      <c r="V846" s="7">
        <f>Ecommerce_Sales[[#This Row],[Profit]]/Ecommerce_Sales[[#This Row],[Total_Price]]</f>
        <v>0.35007132667617691</v>
      </c>
      <c r="W846" s="3">
        <v>1227</v>
      </c>
      <c r="X846" s="3"/>
    </row>
    <row r="847" spans="1:24" x14ac:dyDescent="0.25">
      <c r="A847" s="1" t="s">
        <v>4201</v>
      </c>
      <c r="B847" s="1" t="s">
        <v>100</v>
      </c>
      <c r="C847" s="1" t="s">
        <v>101</v>
      </c>
      <c r="D847" s="1" t="s">
        <v>2112</v>
      </c>
      <c r="E847" s="1" t="s">
        <v>2005</v>
      </c>
      <c r="F847" s="2">
        <v>45206</v>
      </c>
      <c r="G847" s="2">
        <v>44989</v>
      </c>
      <c r="H847" s="2" t="str">
        <f>TEXT(Ecommerce_Sales[[#This Row],[Order_Date]],"mmmm")</f>
        <v>March</v>
      </c>
      <c r="I847" s="2" t="str">
        <f>TEXT(Ecommerce_Sales[[#This Row],[Order_Date]],"yyyy")</f>
        <v>2023</v>
      </c>
      <c r="J847" s="2" t="str">
        <f>TEXT(Ecommerce_Sales[[#This Row],[Order_Date]],"mmmm")</f>
        <v>March</v>
      </c>
      <c r="K847" s="1" t="s">
        <v>1947</v>
      </c>
      <c r="L847" s="1" t="s">
        <v>4202</v>
      </c>
      <c r="M847" s="1" t="s">
        <v>1998</v>
      </c>
      <c r="N847" s="1" t="s">
        <v>1973</v>
      </c>
      <c r="O847" s="3">
        <v>40</v>
      </c>
      <c r="P847">
        <v>2</v>
      </c>
      <c r="Q847" s="3">
        <v>80</v>
      </c>
      <c r="R847" s="1" t="s">
        <v>1958</v>
      </c>
      <c r="S847" s="3">
        <v>9</v>
      </c>
      <c r="T847">
        <v>10</v>
      </c>
      <c r="U847" t="str">
        <f>IF(Ecommerce_Sales[[#This Row],[Delivery_Time_Days]]&gt;7,"Delay",IF(Ecommerce_Sales[[#This Row],[Delivery_Time_Days]] = 0,"No delivery",IF(Ecommerce_Sales[[#This Row],[Delivery_Time_Days]]&lt;=7,"On-time")))</f>
        <v>Delay</v>
      </c>
      <c r="V847" s="7">
        <f>Ecommerce_Sales[[#This Row],[Profit]]/Ecommerce_Sales[[#This Row],[Total_Price]]</f>
        <v>0.3</v>
      </c>
      <c r="W847" s="3">
        <v>24</v>
      </c>
      <c r="X847" s="3"/>
    </row>
    <row r="848" spans="1:24" x14ac:dyDescent="0.25">
      <c r="A848" s="1" t="s">
        <v>4203</v>
      </c>
      <c r="B848" s="1" t="s">
        <v>142</v>
      </c>
      <c r="C848" s="1" t="s">
        <v>143</v>
      </c>
      <c r="D848" s="1" t="s">
        <v>3243</v>
      </c>
      <c r="E848" s="1" t="s">
        <v>1961</v>
      </c>
      <c r="F848" s="2">
        <v>45594</v>
      </c>
      <c r="G848" s="2">
        <v>45636</v>
      </c>
      <c r="H848" s="2" t="str">
        <f>TEXT(Ecommerce_Sales[[#This Row],[Order_Date]],"mmmm")</f>
        <v>December</v>
      </c>
      <c r="I848" s="2" t="str">
        <f>TEXT(Ecommerce_Sales[[#This Row],[Order_Date]],"yyyy")</f>
        <v>2024</v>
      </c>
      <c r="J848" s="2" t="str">
        <f>TEXT(Ecommerce_Sales[[#This Row],[Order_Date]],"mmmm")</f>
        <v>December</v>
      </c>
      <c r="K848" s="1" t="s">
        <v>1947</v>
      </c>
      <c r="L848" s="1" t="s">
        <v>4204</v>
      </c>
      <c r="M848" s="1" t="s">
        <v>2104</v>
      </c>
      <c r="N848" s="1" t="s">
        <v>1978</v>
      </c>
      <c r="O848" s="3">
        <v>637</v>
      </c>
      <c r="P848">
        <v>8</v>
      </c>
      <c r="Q848" s="3">
        <v>5098</v>
      </c>
      <c r="R848" s="1" t="s">
        <v>1951</v>
      </c>
      <c r="S848" s="3">
        <v>719</v>
      </c>
      <c r="T848">
        <v>4</v>
      </c>
      <c r="U848" t="str">
        <f>IF(Ecommerce_Sales[[#This Row],[Delivery_Time_Days]]&gt;7,"Delay",IF(Ecommerce_Sales[[#This Row],[Delivery_Time_Days]] = 0,"No delivery",IF(Ecommerce_Sales[[#This Row],[Delivery_Time_Days]]&lt;=7,"On-time")))</f>
        <v>On-time</v>
      </c>
      <c r="V848" s="7">
        <f>Ecommerce_Sales[[#This Row],[Profit]]/Ecommerce_Sales[[#This Row],[Total_Price]]</f>
        <v>0.34994115339348764</v>
      </c>
      <c r="W848" s="3">
        <v>1784</v>
      </c>
      <c r="X848" s="3"/>
    </row>
    <row r="849" spans="1:24" x14ac:dyDescent="0.25">
      <c r="A849" s="1" t="s">
        <v>4205</v>
      </c>
      <c r="B849" s="1" t="s">
        <v>982</v>
      </c>
      <c r="C849" s="1" t="s">
        <v>983</v>
      </c>
      <c r="D849" s="1" t="s">
        <v>4206</v>
      </c>
      <c r="E849" s="1" t="s">
        <v>1961</v>
      </c>
      <c r="F849" s="2">
        <v>44941</v>
      </c>
      <c r="G849" s="2">
        <v>45381</v>
      </c>
      <c r="H849" s="2" t="str">
        <f>TEXT(Ecommerce_Sales[[#This Row],[Order_Date]],"mmmm")</f>
        <v>March</v>
      </c>
      <c r="I849" s="2" t="str">
        <f>TEXT(Ecommerce_Sales[[#This Row],[Order_Date]],"yyyy")</f>
        <v>2024</v>
      </c>
      <c r="J849" s="2" t="str">
        <f>TEXT(Ecommerce_Sales[[#This Row],[Order_Date]],"mmmm")</f>
        <v>March</v>
      </c>
      <c r="K849" s="1" t="s">
        <v>1947</v>
      </c>
      <c r="L849" s="1" t="s">
        <v>4207</v>
      </c>
      <c r="M849" s="1" t="s">
        <v>1988</v>
      </c>
      <c r="N849" s="1" t="s">
        <v>1989</v>
      </c>
      <c r="O849" s="3">
        <v>387</v>
      </c>
      <c r="P849">
        <v>3</v>
      </c>
      <c r="Q849" s="3">
        <v>1160</v>
      </c>
      <c r="R849" s="1" t="s">
        <v>1958</v>
      </c>
      <c r="S849" s="3">
        <v>119</v>
      </c>
      <c r="T849">
        <v>10</v>
      </c>
      <c r="U849" t="str">
        <f>IF(Ecommerce_Sales[[#This Row],[Delivery_Time_Days]]&gt;7,"Delay",IF(Ecommerce_Sales[[#This Row],[Delivery_Time_Days]] = 0,"No delivery",IF(Ecommerce_Sales[[#This Row],[Delivery_Time_Days]]&lt;=7,"On-time")))</f>
        <v>Delay</v>
      </c>
      <c r="V849" s="7">
        <f>Ecommerce_Sales[[#This Row],[Profit]]/Ecommerce_Sales[[#This Row],[Total_Price]]</f>
        <v>0.25</v>
      </c>
      <c r="W849" s="3">
        <v>290</v>
      </c>
      <c r="X849" s="3"/>
    </row>
    <row r="850" spans="1:24" x14ac:dyDescent="0.25">
      <c r="A850" s="1" t="s">
        <v>4208</v>
      </c>
      <c r="B850" s="1" t="s">
        <v>74</v>
      </c>
      <c r="C850" s="1" t="s">
        <v>75</v>
      </c>
      <c r="D850" s="1" t="s">
        <v>2747</v>
      </c>
      <c r="E850" s="1" t="s">
        <v>1946</v>
      </c>
      <c r="F850" s="2">
        <v>45007</v>
      </c>
      <c r="G850" s="2">
        <v>45636</v>
      </c>
      <c r="H850" s="2" t="str">
        <f>TEXT(Ecommerce_Sales[[#This Row],[Order_Date]],"mmmm")</f>
        <v>December</v>
      </c>
      <c r="I850" s="2" t="str">
        <f>TEXT(Ecommerce_Sales[[#This Row],[Order_Date]],"yyyy")</f>
        <v>2024</v>
      </c>
      <c r="J850" s="2" t="str">
        <f>TEXT(Ecommerce_Sales[[#This Row],[Order_Date]],"mmmm")</f>
        <v>December</v>
      </c>
      <c r="K850" s="1" t="s">
        <v>1947</v>
      </c>
      <c r="L850" s="1" t="s">
        <v>4209</v>
      </c>
      <c r="M850" s="1" t="s">
        <v>1977</v>
      </c>
      <c r="N850" s="1" t="s">
        <v>1978</v>
      </c>
      <c r="O850" s="3">
        <v>1950</v>
      </c>
      <c r="P850">
        <v>2</v>
      </c>
      <c r="Q850" s="3">
        <v>3901</v>
      </c>
      <c r="R850" s="1" t="s">
        <v>1958</v>
      </c>
      <c r="S850" s="3">
        <v>567</v>
      </c>
      <c r="T850">
        <v>6</v>
      </c>
      <c r="U850" t="str">
        <f>IF(Ecommerce_Sales[[#This Row],[Delivery_Time_Days]]&gt;7,"Delay",IF(Ecommerce_Sales[[#This Row],[Delivery_Time_Days]] = 0,"No delivery",IF(Ecommerce_Sales[[#This Row],[Delivery_Time_Days]]&lt;=7,"On-time")))</f>
        <v>On-time</v>
      </c>
      <c r="V850" s="7">
        <f>Ecommerce_Sales[[#This Row],[Profit]]/Ecommerce_Sales[[#This Row],[Total_Price]]</f>
        <v>0.34991027941553449</v>
      </c>
      <c r="W850" s="3">
        <v>1365</v>
      </c>
      <c r="X850" s="3"/>
    </row>
    <row r="851" spans="1:24" x14ac:dyDescent="0.25">
      <c r="A851" s="1" t="s">
        <v>4210</v>
      </c>
      <c r="B851" s="1" t="s">
        <v>930</v>
      </c>
      <c r="C851" s="1" t="s">
        <v>931</v>
      </c>
      <c r="D851" s="1" t="s">
        <v>3866</v>
      </c>
      <c r="E851" s="1" t="s">
        <v>1966</v>
      </c>
      <c r="F851" s="2">
        <v>45004</v>
      </c>
      <c r="G851" s="2">
        <v>45445</v>
      </c>
      <c r="H851" s="2" t="str">
        <f>TEXT(Ecommerce_Sales[[#This Row],[Order_Date]],"mmmm")</f>
        <v>June</v>
      </c>
      <c r="I851" s="2" t="str">
        <f>TEXT(Ecommerce_Sales[[#This Row],[Order_Date]],"yyyy")</f>
        <v>2024</v>
      </c>
      <c r="J851" s="2" t="str">
        <f>TEXT(Ecommerce_Sales[[#This Row],[Order_Date]],"mmmm")</f>
        <v>June</v>
      </c>
      <c r="K851" s="1" t="s">
        <v>1947</v>
      </c>
      <c r="L851" s="1" t="s">
        <v>4211</v>
      </c>
      <c r="M851" s="1" t="s">
        <v>2007</v>
      </c>
      <c r="N851" s="1" t="s">
        <v>1973</v>
      </c>
      <c r="O851" s="3">
        <v>50</v>
      </c>
      <c r="P851">
        <v>6</v>
      </c>
      <c r="Q851" s="3">
        <v>298</v>
      </c>
      <c r="R851" s="1" t="s">
        <v>1951</v>
      </c>
      <c r="S851" s="3">
        <v>27</v>
      </c>
      <c r="T851">
        <v>9</v>
      </c>
      <c r="U851" t="str">
        <f>IF(Ecommerce_Sales[[#This Row],[Delivery_Time_Days]]&gt;7,"Delay",IF(Ecommerce_Sales[[#This Row],[Delivery_Time_Days]] = 0,"No delivery",IF(Ecommerce_Sales[[#This Row],[Delivery_Time_Days]]&lt;=7,"On-time")))</f>
        <v>Delay</v>
      </c>
      <c r="V851" s="7">
        <f>Ecommerce_Sales[[#This Row],[Profit]]/Ecommerce_Sales[[#This Row],[Total_Price]]</f>
        <v>0.29865771812080538</v>
      </c>
      <c r="W851" s="3">
        <v>89</v>
      </c>
      <c r="X851" s="3"/>
    </row>
    <row r="852" spans="1:24" x14ac:dyDescent="0.25">
      <c r="A852" s="1" t="s">
        <v>4212</v>
      </c>
      <c r="B852" s="1" t="s">
        <v>1559</v>
      </c>
      <c r="C852" s="1" t="s">
        <v>1560</v>
      </c>
      <c r="D852" s="1" t="s">
        <v>1945</v>
      </c>
      <c r="E852" s="1" t="s">
        <v>1946</v>
      </c>
      <c r="F852" s="2">
        <v>45324</v>
      </c>
      <c r="G852" s="2">
        <v>45247</v>
      </c>
      <c r="H852" s="2" t="str">
        <f>TEXT(Ecommerce_Sales[[#This Row],[Order_Date]],"mmmm")</f>
        <v>November</v>
      </c>
      <c r="I852" s="2" t="str">
        <f>TEXT(Ecommerce_Sales[[#This Row],[Order_Date]],"yyyy")</f>
        <v>2023</v>
      </c>
      <c r="J852" s="2" t="str">
        <f>TEXT(Ecommerce_Sales[[#This Row],[Order_Date]],"mmmm")</f>
        <v>November</v>
      </c>
      <c r="K852" s="1" t="s">
        <v>1947</v>
      </c>
      <c r="L852" s="1" t="s">
        <v>4213</v>
      </c>
      <c r="M852" s="1" t="s">
        <v>2065</v>
      </c>
      <c r="N852" s="1" t="s">
        <v>1978</v>
      </c>
      <c r="O852" s="3">
        <v>638</v>
      </c>
      <c r="P852">
        <v>6</v>
      </c>
      <c r="Q852" s="3">
        <v>3826</v>
      </c>
      <c r="R852" s="1" t="s">
        <v>1951</v>
      </c>
      <c r="S852" s="3">
        <v>433</v>
      </c>
      <c r="T852">
        <v>8</v>
      </c>
      <c r="U852" t="str">
        <f>IF(Ecommerce_Sales[[#This Row],[Delivery_Time_Days]]&gt;7,"Delay",IF(Ecommerce_Sales[[#This Row],[Delivery_Time_Days]] = 0,"No delivery",IF(Ecommerce_Sales[[#This Row],[Delivery_Time_Days]]&lt;=7,"On-time")))</f>
        <v>Delay</v>
      </c>
      <c r="V852" s="7">
        <f>Ecommerce_Sales[[#This Row],[Profit]]/Ecommerce_Sales[[#This Row],[Total_Price]]</f>
        <v>0.34997386304234185</v>
      </c>
      <c r="W852" s="3">
        <v>1339</v>
      </c>
      <c r="X852" s="3"/>
    </row>
    <row r="853" spans="1:24" x14ac:dyDescent="0.25">
      <c r="A853" s="1" t="s">
        <v>4214</v>
      </c>
      <c r="B853" s="1" t="s">
        <v>1416</v>
      </c>
      <c r="C853" s="1" t="s">
        <v>1417</v>
      </c>
      <c r="D853" s="1" t="s">
        <v>4215</v>
      </c>
      <c r="E853" s="1" t="s">
        <v>1996</v>
      </c>
      <c r="F853" s="2">
        <v>45433</v>
      </c>
      <c r="G853" s="2">
        <v>45141</v>
      </c>
      <c r="H853" s="2" t="str">
        <f>TEXT(Ecommerce_Sales[[#This Row],[Order_Date]],"mmmm")</f>
        <v>August</v>
      </c>
      <c r="I853" s="2" t="str">
        <f>TEXT(Ecommerce_Sales[[#This Row],[Order_Date]],"yyyy")</f>
        <v>2023</v>
      </c>
      <c r="J853" s="2" t="str">
        <f>TEXT(Ecommerce_Sales[[#This Row],[Order_Date]],"mmmm")</f>
        <v>August</v>
      </c>
      <c r="K853" s="1" t="s">
        <v>1947</v>
      </c>
      <c r="L853" s="1" t="s">
        <v>4216</v>
      </c>
      <c r="M853" s="1" t="s">
        <v>1956</v>
      </c>
      <c r="N853" s="1" t="s">
        <v>1957</v>
      </c>
      <c r="O853" s="3">
        <v>684</v>
      </c>
      <c r="P853">
        <v>5</v>
      </c>
      <c r="Q853" s="3">
        <v>3419</v>
      </c>
      <c r="R853" s="1" t="s">
        <v>2016</v>
      </c>
      <c r="S853" s="3">
        <v>453</v>
      </c>
      <c r="T853">
        <v>2</v>
      </c>
      <c r="U853" t="str">
        <f>IF(Ecommerce_Sales[[#This Row],[Delivery_Time_Days]]&gt;7,"Delay",IF(Ecommerce_Sales[[#This Row],[Delivery_Time_Days]] = 0,"No delivery",IF(Ecommerce_Sales[[#This Row],[Delivery_Time_Days]]&lt;=7,"On-time")))</f>
        <v>On-time</v>
      </c>
      <c r="V853" s="7">
        <f>Ecommerce_Sales[[#This Row],[Profit]]/Ecommerce_Sales[[#This Row],[Total_Price]]</f>
        <v>0.15004387247733256</v>
      </c>
      <c r="W853" s="3">
        <v>513</v>
      </c>
      <c r="X853" s="3"/>
    </row>
    <row r="854" spans="1:24" x14ac:dyDescent="0.25">
      <c r="A854" s="1" t="s">
        <v>4217</v>
      </c>
      <c r="B854" s="1" t="s">
        <v>16</v>
      </c>
      <c r="C854" s="1" t="s">
        <v>17</v>
      </c>
      <c r="D854" s="1" t="s">
        <v>4218</v>
      </c>
      <c r="E854" s="1" t="s">
        <v>1946</v>
      </c>
      <c r="F854" s="2">
        <v>45163</v>
      </c>
      <c r="G854" s="2">
        <v>45084</v>
      </c>
      <c r="H854" s="2" t="str">
        <f>TEXT(Ecommerce_Sales[[#This Row],[Order_Date]],"mmmm")</f>
        <v>June</v>
      </c>
      <c r="I854" s="2" t="str">
        <f>TEXT(Ecommerce_Sales[[#This Row],[Order_Date]],"yyyy")</f>
        <v>2023</v>
      </c>
      <c r="J854" s="2" t="str">
        <f>TEXT(Ecommerce_Sales[[#This Row],[Order_Date]],"mmmm")</f>
        <v>June</v>
      </c>
      <c r="K854" s="1" t="s">
        <v>1947</v>
      </c>
      <c r="L854" s="1" t="s">
        <v>4002</v>
      </c>
      <c r="M854" s="1" t="s">
        <v>2030</v>
      </c>
      <c r="N854" s="1" t="s">
        <v>1978</v>
      </c>
      <c r="O854" s="3">
        <v>762</v>
      </c>
      <c r="P854">
        <v>2</v>
      </c>
      <c r="Q854" s="3">
        <v>1524</v>
      </c>
      <c r="R854" s="1" t="s">
        <v>1958</v>
      </c>
      <c r="S854" s="3">
        <v>130</v>
      </c>
      <c r="T854">
        <v>4</v>
      </c>
      <c r="U854" t="str">
        <f>IF(Ecommerce_Sales[[#This Row],[Delivery_Time_Days]]&gt;7,"Delay",IF(Ecommerce_Sales[[#This Row],[Delivery_Time_Days]] = 0,"No delivery",IF(Ecommerce_Sales[[#This Row],[Delivery_Time_Days]]&lt;=7,"On-time")))</f>
        <v>On-time</v>
      </c>
      <c r="V854" s="7">
        <f>Ecommerce_Sales[[#This Row],[Profit]]/Ecommerce_Sales[[#This Row],[Total_Price]]</f>
        <v>0.35039370078740156</v>
      </c>
      <c r="W854" s="3">
        <v>534</v>
      </c>
      <c r="X854" s="3"/>
    </row>
    <row r="855" spans="1:24" x14ac:dyDescent="0.25">
      <c r="A855" s="1" t="s">
        <v>4219</v>
      </c>
      <c r="B855" s="1" t="s">
        <v>1650</v>
      </c>
      <c r="C855" s="1" t="s">
        <v>1651</v>
      </c>
      <c r="D855" s="1" t="s">
        <v>2192</v>
      </c>
      <c r="E855" s="1" t="s">
        <v>1961</v>
      </c>
      <c r="F855" s="2">
        <v>45393</v>
      </c>
      <c r="G855" s="2">
        <v>45398</v>
      </c>
      <c r="H855" s="2" t="str">
        <f>TEXT(Ecommerce_Sales[[#This Row],[Order_Date]],"mmmm")</f>
        <v>April</v>
      </c>
      <c r="I855" s="2" t="str">
        <f>TEXT(Ecommerce_Sales[[#This Row],[Order_Date]],"yyyy")</f>
        <v>2024</v>
      </c>
      <c r="J855" s="2" t="str">
        <f>TEXT(Ecommerce_Sales[[#This Row],[Order_Date]],"mmmm")</f>
        <v>April</v>
      </c>
      <c r="K855" s="1" t="s">
        <v>1947</v>
      </c>
      <c r="L855" s="1" t="s">
        <v>4220</v>
      </c>
      <c r="M855" s="1" t="s">
        <v>2047</v>
      </c>
      <c r="N855" s="1" t="s">
        <v>1989</v>
      </c>
      <c r="O855" s="3">
        <v>1022</v>
      </c>
      <c r="P855">
        <v>1</v>
      </c>
      <c r="Q855" s="3">
        <v>1022</v>
      </c>
      <c r="R855" s="1" t="s">
        <v>1958</v>
      </c>
      <c r="S855" s="3">
        <v>76</v>
      </c>
      <c r="T855">
        <v>5</v>
      </c>
      <c r="U855" t="str">
        <f>IF(Ecommerce_Sales[[#This Row],[Delivery_Time_Days]]&gt;7,"Delay",IF(Ecommerce_Sales[[#This Row],[Delivery_Time_Days]] = 0,"No delivery",IF(Ecommerce_Sales[[#This Row],[Delivery_Time_Days]]&lt;=7,"On-time")))</f>
        <v>On-time</v>
      </c>
      <c r="V855" s="7">
        <f>Ecommerce_Sales[[#This Row],[Profit]]/Ecommerce_Sales[[#This Row],[Total_Price]]</f>
        <v>0.24951076320939333</v>
      </c>
      <c r="W855" s="3">
        <v>255</v>
      </c>
      <c r="X855" s="3"/>
    </row>
    <row r="856" spans="1:24" x14ac:dyDescent="0.25">
      <c r="A856" s="1" t="s">
        <v>4221</v>
      </c>
      <c r="B856" s="1" t="s">
        <v>660</v>
      </c>
      <c r="C856" s="1" t="s">
        <v>661</v>
      </c>
      <c r="D856" s="1" t="s">
        <v>4222</v>
      </c>
      <c r="E856" s="1" t="s">
        <v>1946</v>
      </c>
      <c r="F856" s="2">
        <v>45396</v>
      </c>
      <c r="G856" s="2">
        <v>45376</v>
      </c>
      <c r="H856" s="2" t="str">
        <f>TEXT(Ecommerce_Sales[[#This Row],[Order_Date]],"mmmm")</f>
        <v>March</v>
      </c>
      <c r="I856" s="2" t="str">
        <f>TEXT(Ecommerce_Sales[[#This Row],[Order_Date]],"yyyy")</f>
        <v>2024</v>
      </c>
      <c r="J856" s="2" t="str">
        <f>TEXT(Ecommerce_Sales[[#This Row],[Order_Date]],"mmmm")</f>
        <v>March</v>
      </c>
      <c r="K856" s="1" t="s">
        <v>1947</v>
      </c>
      <c r="L856" s="1" t="s">
        <v>4223</v>
      </c>
      <c r="M856" s="1" t="s">
        <v>2043</v>
      </c>
      <c r="N856" s="1" t="s">
        <v>1989</v>
      </c>
      <c r="O856" s="3">
        <v>683</v>
      </c>
      <c r="P856">
        <v>4</v>
      </c>
      <c r="Q856" s="3">
        <v>2733</v>
      </c>
      <c r="R856" s="1" t="s">
        <v>1951</v>
      </c>
      <c r="S856" s="3">
        <v>214</v>
      </c>
      <c r="T856">
        <v>5</v>
      </c>
      <c r="U856" t="str">
        <f>IF(Ecommerce_Sales[[#This Row],[Delivery_Time_Days]]&gt;7,"Delay",IF(Ecommerce_Sales[[#This Row],[Delivery_Time_Days]] = 0,"No delivery",IF(Ecommerce_Sales[[#This Row],[Delivery_Time_Days]]&lt;=7,"On-time")))</f>
        <v>On-time</v>
      </c>
      <c r="V856" s="7">
        <f>Ecommerce_Sales[[#This Row],[Profit]]/Ecommerce_Sales[[#This Row],[Total_Price]]</f>
        <v>0.24990852542993047</v>
      </c>
      <c r="W856" s="3">
        <v>683</v>
      </c>
      <c r="X856" s="3"/>
    </row>
    <row r="857" spans="1:24" x14ac:dyDescent="0.25">
      <c r="A857" s="1" t="s">
        <v>4224</v>
      </c>
      <c r="B857" s="1" t="s">
        <v>994</v>
      </c>
      <c r="C857" s="1" t="s">
        <v>995</v>
      </c>
      <c r="D857" s="1" t="s">
        <v>3523</v>
      </c>
      <c r="E857" s="1" t="s">
        <v>1981</v>
      </c>
      <c r="F857" s="2">
        <v>45036</v>
      </c>
      <c r="G857" s="2">
        <v>45373</v>
      </c>
      <c r="H857" s="2" t="str">
        <f>TEXT(Ecommerce_Sales[[#This Row],[Order_Date]],"mmmm")</f>
        <v>March</v>
      </c>
      <c r="I857" s="2" t="str">
        <f>TEXT(Ecommerce_Sales[[#This Row],[Order_Date]],"yyyy")</f>
        <v>2024</v>
      </c>
      <c r="J857" s="2" t="str">
        <f>TEXT(Ecommerce_Sales[[#This Row],[Order_Date]],"mmmm")</f>
        <v>March</v>
      </c>
      <c r="K857" s="1" t="s">
        <v>1986</v>
      </c>
      <c r="L857" s="1" t="s">
        <v>4225</v>
      </c>
      <c r="M857" s="1" t="s">
        <v>1949</v>
      </c>
      <c r="N857" s="1" t="s">
        <v>1950</v>
      </c>
      <c r="O857" s="3">
        <v>135</v>
      </c>
      <c r="P857">
        <v>5</v>
      </c>
      <c r="Q857" s="3">
        <v>674</v>
      </c>
      <c r="R857" s="1" t="s">
        <v>1951</v>
      </c>
      <c r="S857" s="3">
        <v>59</v>
      </c>
      <c r="U857" t="str">
        <f>IF(Ecommerce_Sales[[#This Row],[Delivery_Time_Days]]&gt;7,"Delay",IF(Ecommerce_Sales[[#This Row],[Delivery_Time_Days]] = 0,"No delivery",IF(Ecommerce_Sales[[#This Row],[Delivery_Time_Days]]&lt;=7,"On-time")))</f>
        <v>No delivery</v>
      </c>
      <c r="V857" s="7">
        <f>Ecommerce_Sales[[#This Row],[Profit]]/Ecommerce_Sales[[#This Row],[Total_Price]]</f>
        <v>0.40059347181008903</v>
      </c>
      <c r="W857" s="3">
        <v>270</v>
      </c>
      <c r="X857" s="3"/>
    </row>
    <row r="858" spans="1:24" x14ac:dyDescent="0.25">
      <c r="A858" s="1" t="s">
        <v>4226</v>
      </c>
      <c r="B858" s="1" t="s">
        <v>430</v>
      </c>
      <c r="C858" s="1" t="s">
        <v>431</v>
      </c>
      <c r="D858" s="1" t="s">
        <v>2762</v>
      </c>
      <c r="E858" s="1" t="s">
        <v>1961</v>
      </c>
      <c r="F858" s="2">
        <v>45521</v>
      </c>
      <c r="G858" s="2">
        <v>45253</v>
      </c>
      <c r="H858" s="2" t="str">
        <f>TEXT(Ecommerce_Sales[[#This Row],[Order_Date]],"mmmm")</f>
        <v>November</v>
      </c>
      <c r="I858" s="2" t="str">
        <f>TEXT(Ecommerce_Sales[[#This Row],[Order_Date]],"yyyy")</f>
        <v>2023</v>
      </c>
      <c r="J858" s="2" t="str">
        <f>TEXT(Ecommerce_Sales[[#This Row],[Order_Date]],"mmmm")</f>
        <v>November</v>
      </c>
      <c r="K858" s="1" t="s">
        <v>1947</v>
      </c>
      <c r="L858" s="1" t="s">
        <v>4227</v>
      </c>
      <c r="M858" s="1" t="s">
        <v>2054</v>
      </c>
      <c r="N858" s="1" t="s">
        <v>1957</v>
      </c>
      <c r="O858" s="3">
        <v>1310</v>
      </c>
      <c r="P858">
        <v>4</v>
      </c>
      <c r="Q858" s="3">
        <v>5239</v>
      </c>
      <c r="R858" s="1" t="s">
        <v>1951</v>
      </c>
      <c r="S858" s="3">
        <v>568</v>
      </c>
      <c r="T858">
        <v>2</v>
      </c>
      <c r="U858" t="str">
        <f>IF(Ecommerce_Sales[[#This Row],[Delivery_Time_Days]]&gt;7,"Delay",IF(Ecommerce_Sales[[#This Row],[Delivery_Time_Days]] = 0,"No delivery",IF(Ecommerce_Sales[[#This Row],[Delivery_Time_Days]]&lt;=7,"On-time")))</f>
        <v>On-time</v>
      </c>
      <c r="V858" s="7">
        <f>Ecommerce_Sales[[#This Row],[Profit]]/Ecommerce_Sales[[#This Row],[Total_Price]]</f>
        <v>0.15002863141820957</v>
      </c>
      <c r="W858" s="3">
        <v>786</v>
      </c>
      <c r="X858" s="3"/>
    </row>
    <row r="859" spans="1:24" x14ac:dyDescent="0.25">
      <c r="A859" s="1" t="s">
        <v>4228</v>
      </c>
      <c r="B859" s="1" t="s">
        <v>1037</v>
      </c>
      <c r="C859" s="1" t="s">
        <v>1229</v>
      </c>
      <c r="D859" s="1" t="s">
        <v>2975</v>
      </c>
      <c r="E859" s="1" t="s">
        <v>1961</v>
      </c>
      <c r="F859" s="2">
        <v>45258</v>
      </c>
      <c r="G859" s="2">
        <v>45287</v>
      </c>
      <c r="H859" s="2" t="str">
        <f>TEXT(Ecommerce_Sales[[#This Row],[Order_Date]],"mmmm")</f>
        <v>December</v>
      </c>
      <c r="I859" s="2" t="str">
        <f>TEXT(Ecommerce_Sales[[#This Row],[Order_Date]],"yyyy")</f>
        <v>2023</v>
      </c>
      <c r="J859" s="2" t="str">
        <f>TEXT(Ecommerce_Sales[[#This Row],[Order_Date]],"mmmm")</f>
        <v>December</v>
      </c>
      <c r="K859" s="1" t="s">
        <v>1947</v>
      </c>
      <c r="L859" s="1" t="s">
        <v>4229</v>
      </c>
      <c r="M859" s="1" t="s">
        <v>1972</v>
      </c>
      <c r="N859" s="1" t="s">
        <v>1973</v>
      </c>
      <c r="O859" s="3">
        <v>1786</v>
      </c>
      <c r="P859">
        <v>10</v>
      </c>
      <c r="Q859" s="3">
        <v>17857</v>
      </c>
      <c r="R859" s="1" t="s">
        <v>1958</v>
      </c>
      <c r="S859" s="3">
        <v>1226</v>
      </c>
      <c r="T859">
        <v>5</v>
      </c>
      <c r="U859" t="str">
        <f>IF(Ecommerce_Sales[[#This Row],[Delivery_Time_Days]]&gt;7,"Delay",IF(Ecommerce_Sales[[#This Row],[Delivery_Time_Days]] = 0,"No delivery",IF(Ecommerce_Sales[[#This Row],[Delivery_Time_Days]]&lt;=7,"On-time")))</f>
        <v>On-time</v>
      </c>
      <c r="V859" s="7">
        <f>Ecommerce_Sales[[#This Row],[Profit]]/Ecommerce_Sales[[#This Row],[Total_Price]]</f>
        <v>0.29999439995519966</v>
      </c>
      <c r="W859" s="3">
        <v>5357</v>
      </c>
      <c r="X859" s="3"/>
    </row>
    <row r="860" spans="1:24" x14ac:dyDescent="0.25">
      <c r="A860" s="1" t="s">
        <v>4230</v>
      </c>
      <c r="B860" s="1" t="s">
        <v>1914</v>
      </c>
      <c r="C860" s="1" t="s">
        <v>1915</v>
      </c>
      <c r="D860" s="1" t="s">
        <v>4231</v>
      </c>
      <c r="E860" s="1" t="s">
        <v>1981</v>
      </c>
      <c r="F860" s="2">
        <v>45336</v>
      </c>
      <c r="G860" s="2">
        <v>45012</v>
      </c>
      <c r="H860" s="2" t="str">
        <f>TEXT(Ecommerce_Sales[[#This Row],[Order_Date]],"mmmm")</f>
        <v>March</v>
      </c>
      <c r="I860" s="2" t="str">
        <f>TEXT(Ecommerce_Sales[[#This Row],[Order_Date]],"yyyy")</f>
        <v>2023</v>
      </c>
      <c r="J860" s="2" t="str">
        <f>TEXT(Ecommerce_Sales[[#This Row],[Order_Date]],"mmmm")</f>
        <v>March</v>
      </c>
      <c r="K860" s="1" t="s">
        <v>1947</v>
      </c>
      <c r="L860" s="1" t="s">
        <v>4232</v>
      </c>
      <c r="M860" s="1" t="s">
        <v>1988</v>
      </c>
      <c r="N860" s="1" t="s">
        <v>1989</v>
      </c>
      <c r="O860" s="3">
        <v>572</v>
      </c>
      <c r="P860">
        <v>1</v>
      </c>
      <c r="Q860" s="3">
        <v>572</v>
      </c>
      <c r="R860" s="1" t="s">
        <v>1958</v>
      </c>
      <c r="S860" s="3">
        <v>81</v>
      </c>
      <c r="T860">
        <v>2</v>
      </c>
      <c r="U860" t="str">
        <f>IF(Ecommerce_Sales[[#This Row],[Delivery_Time_Days]]&gt;7,"Delay",IF(Ecommerce_Sales[[#This Row],[Delivery_Time_Days]] = 0,"No delivery",IF(Ecommerce_Sales[[#This Row],[Delivery_Time_Days]]&lt;=7,"On-time")))</f>
        <v>On-time</v>
      </c>
      <c r="V860" s="7">
        <f>Ecommerce_Sales[[#This Row],[Profit]]/Ecommerce_Sales[[#This Row],[Total_Price]]</f>
        <v>0.25</v>
      </c>
      <c r="W860" s="3">
        <v>143</v>
      </c>
      <c r="X860" s="3"/>
    </row>
    <row r="861" spans="1:24" x14ac:dyDescent="0.25">
      <c r="A861" s="1" t="s">
        <v>4233</v>
      </c>
      <c r="B861" s="1" t="s">
        <v>20</v>
      </c>
      <c r="C861" s="1" t="s">
        <v>21</v>
      </c>
      <c r="D861" s="1" t="s">
        <v>1960</v>
      </c>
      <c r="E861" s="1" t="s">
        <v>1961</v>
      </c>
      <c r="F861" s="2">
        <v>45440</v>
      </c>
      <c r="G861" s="2">
        <v>45326</v>
      </c>
      <c r="H861" s="2" t="str">
        <f>TEXT(Ecommerce_Sales[[#This Row],[Order_Date]],"mmmm")</f>
        <v>February</v>
      </c>
      <c r="I861" s="2" t="str">
        <f>TEXT(Ecommerce_Sales[[#This Row],[Order_Date]],"yyyy")</f>
        <v>2024</v>
      </c>
      <c r="J861" s="2" t="str">
        <f>TEXT(Ecommerce_Sales[[#This Row],[Order_Date]],"mmmm")</f>
        <v>February</v>
      </c>
      <c r="K861" s="1" t="s">
        <v>1947</v>
      </c>
      <c r="L861" s="1" t="s">
        <v>4234</v>
      </c>
      <c r="M861" s="1" t="s">
        <v>2072</v>
      </c>
      <c r="N861" s="1" t="s">
        <v>1950</v>
      </c>
      <c r="O861" s="3">
        <v>130</v>
      </c>
      <c r="P861">
        <v>4</v>
      </c>
      <c r="Q861" s="3">
        <v>521</v>
      </c>
      <c r="R861" s="1" t="s">
        <v>1958</v>
      </c>
      <c r="S861" s="3">
        <v>60</v>
      </c>
      <c r="T861">
        <v>4</v>
      </c>
      <c r="U861" t="str">
        <f>IF(Ecommerce_Sales[[#This Row],[Delivery_Time_Days]]&gt;7,"Delay",IF(Ecommerce_Sales[[#This Row],[Delivery_Time_Days]] = 0,"No delivery",IF(Ecommerce_Sales[[#This Row],[Delivery_Time_Days]]&lt;=7,"On-time")))</f>
        <v>On-time</v>
      </c>
      <c r="V861" s="7">
        <f>Ecommerce_Sales[[#This Row],[Profit]]/Ecommerce_Sales[[#This Row],[Total_Price]]</f>
        <v>0.39923224568138194</v>
      </c>
      <c r="W861" s="3">
        <v>208</v>
      </c>
      <c r="X861" s="3"/>
    </row>
    <row r="862" spans="1:24" x14ac:dyDescent="0.25">
      <c r="A862" s="1" t="s">
        <v>4235</v>
      </c>
      <c r="B862" s="1" t="s">
        <v>172</v>
      </c>
      <c r="C862" s="1" t="s">
        <v>173</v>
      </c>
      <c r="D862" s="1" t="s">
        <v>4236</v>
      </c>
      <c r="E862" s="1" t="s">
        <v>1996</v>
      </c>
      <c r="F862" s="2">
        <v>45459</v>
      </c>
      <c r="G862" s="2">
        <v>45366</v>
      </c>
      <c r="H862" s="2" t="str">
        <f>TEXT(Ecommerce_Sales[[#This Row],[Order_Date]],"mmmm")</f>
        <v>March</v>
      </c>
      <c r="I862" s="2" t="str">
        <f>TEXT(Ecommerce_Sales[[#This Row],[Order_Date]],"yyyy")</f>
        <v>2024</v>
      </c>
      <c r="J862" s="2" t="str">
        <f>TEXT(Ecommerce_Sales[[#This Row],[Order_Date]],"mmmm")</f>
        <v>March</v>
      </c>
      <c r="K862" s="1" t="s">
        <v>1947</v>
      </c>
      <c r="L862" s="1" t="s">
        <v>4237</v>
      </c>
      <c r="M862" s="1" t="s">
        <v>2079</v>
      </c>
      <c r="N862" s="1" t="s">
        <v>1973</v>
      </c>
      <c r="O862" s="3">
        <v>588</v>
      </c>
      <c r="P862">
        <v>1</v>
      </c>
      <c r="Q862" s="3">
        <v>588</v>
      </c>
      <c r="R862" s="1" t="s">
        <v>2008</v>
      </c>
      <c r="S862" s="3">
        <v>34</v>
      </c>
      <c r="T862">
        <v>8</v>
      </c>
      <c r="U862" t="str">
        <f>IF(Ecommerce_Sales[[#This Row],[Delivery_Time_Days]]&gt;7,"Delay",IF(Ecommerce_Sales[[#This Row],[Delivery_Time_Days]] = 0,"No delivery",IF(Ecommerce_Sales[[#This Row],[Delivery_Time_Days]]&lt;=7,"On-time")))</f>
        <v>Delay</v>
      </c>
      <c r="V862" s="7">
        <f>Ecommerce_Sales[[#This Row],[Profit]]/Ecommerce_Sales[[#This Row],[Total_Price]]</f>
        <v>0.29931972789115646</v>
      </c>
      <c r="W862" s="3">
        <v>176</v>
      </c>
      <c r="X862" s="3"/>
    </row>
    <row r="863" spans="1:24" x14ac:dyDescent="0.25">
      <c r="A863" s="1" t="s">
        <v>4238</v>
      </c>
      <c r="B863" s="1" t="s">
        <v>583</v>
      </c>
      <c r="C863" s="1" t="s">
        <v>584</v>
      </c>
      <c r="D863" s="1" t="s">
        <v>4239</v>
      </c>
      <c r="E863" s="1" t="s">
        <v>1981</v>
      </c>
      <c r="F863" s="2">
        <v>45328</v>
      </c>
      <c r="G863" s="2">
        <v>45301</v>
      </c>
      <c r="H863" s="2" t="str">
        <f>TEXT(Ecommerce_Sales[[#This Row],[Order_Date]],"mmmm")</f>
        <v>January</v>
      </c>
      <c r="I863" s="2" t="str">
        <f>TEXT(Ecommerce_Sales[[#This Row],[Order_Date]],"yyyy")</f>
        <v>2024</v>
      </c>
      <c r="J863" s="2" t="str">
        <f>TEXT(Ecommerce_Sales[[#This Row],[Order_Date]],"mmmm")</f>
        <v>January</v>
      </c>
      <c r="K863" s="1" t="s">
        <v>1947</v>
      </c>
      <c r="L863" s="1" t="s">
        <v>3230</v>
      </c>
      <c r="M863" s="1" t="s">
        <v>1977</v>
      </c>
      <c r="N863" s="1" t="s">
        <v>1978</v>
      </c>
      <c r="O863" s="3">
        <v>288</v>
      </c>
      <c r="P863">
        <v>4</v>
      </c>
      <c r="Q863" s="3">
        <v>1154</v>
      </c>
      <c r="R863" s="1" t="s">
        <v>2016</v>
      </c>
      <c r="S863" s="3">
        <v>128</v>
      </c>
      <c r="T863">
        <v>4</v>
      </c>
      <c r="U863" t="str">
        <f>IF(Ecommerce_Sales[[#This Row],[Delivery_Time_Days]]&gt;7,"Delay",IF(Ecommerce_Sales[[#This Row],[Delivery_Time_Days]] = 0,"No delivery",IF(Ecommerce_Sales[[#This Row],[Delivery_Time_Days]]&lt;=7,"On-time")))</f>
        <v>On-time</v>
      </c>
      <c r="V863" s="7">
        <f>Ecommerce_Sales[[#This Row],[Profit]]/Ecommerce_Sales[[#This Row],[Total_Price]]</f>
        <v>0.35008665511265163</v>
      </c>
      <c r="W863" s="3">
        <v>404</v>
      </c>
      <c r="X863" s="3"/>
    </row>
    <row r="864" spans="1:24" x14ac:dyDescent="0.25">
      <c r="A864" s="1" t="s">
        <v>4240</v>
      </c>
      <c r="B864" s="1" t="s">
        <v>1584</v>
      </c>
      <c r="C864" s="1" t="s">
        <v>1585</v>
      </c>
      <c r="D864" s="1" t="s">
        <v>3102</v>
      </c>
      <c r="E864" s="1" t="s">
        <v>1954</v>
      </c>
      <c r="F864" s="2">
        <v>45373</v>
      </c>
      <c r="G864" s="2">
        <v>45312</v>
      </c>
      <c r="H864" s="2" t="str">
        <f>TEXT(Ecommerce_Sales[[#This Row],[Order_Date]],"mmmm")</f>
        <v>January</v>
      </c>
      <c r="I864" s="2" t="str">
        <f>TEXT(Ecommerce_Sales[[#This Row],[Order_Date]],"yyyy")</f>
        <v>2024</v>
      </c>
      <c r="J864" s="2" t="str">
        <f>TEXT(Ecommerce_Sales[[#This Row],[Order_Date]],"mmmm")</f>
        <v>January</v>
      </c>
      <c r="K864" s="1" t="s">
        <v>1947</v>
      </c>
      <c r="L864" s="1" t="s">
        <v>4241</v>
      </c>
      <c r="M864" s="1" t="s">
        <v>1972</v>
      </c>
      <c r="N864" s="1" t="s">
        <v>1973</v>
      </c>
      <c r="O864" s="3">
        <v>68</v>
      </c>
      <c r="P864">
        <v>2</v>
      </c>
      <c r="Q864" s="3">
        <v>137</v>
      </c>
      <c r="R864" s="1" t="s">
        <v>1951</v>
      </c>
      <c r="S864" s="3">
        <v>17</v>
      </c>
      <c r="T864">
        <v>3</v>
      </c>
      <c r="U864" t="str">
        <f>IF(Ecommerce_Sales[[#This Row],[Delivery_Time_Days]]&gt;7,"Delay",IF(Ecommerce_Sales[[#This Row],[Delivery_Time_Days]] = 0,"No delivery",IF(Ecommerce_Sales[[#This Row],[Delivery_Time_Days]]&lt;=7,"On-time")))</f>
        <v>On-time</v>
      </c>
      <c r="V864" s="7">
        <f>Ecommerce_Sales[[#This Row],[Profit]]/Ecommerce_Sales[[#This Row],[Total_Price]]</f>
        <v>0.29927007299270075</v>
      </c>
      <c r="W864" s="3">
        <v>41</v>
      </c>
      <c r="X864" s="3"/>
    </row>
    <row r="865" spans="1:24" x14ac:dyDescent="0.25">
      <c r="A865" s="1" t="s">
        <v>4242</v>
      </c>
      <c r="B865" s="1" t="s">
        <v>1217</v>
      </c>
      <c r="C865" s="1" t="s">
        <v>1218</v>
      </c>
      <c r="D865" s="1" t="s">
        <v>3999</v>
      </c>
      <c r="E865" s="1" t="s">
        <v>1954</v>
      </c>
      <c r="F865" s="2">
        <v>44999</v>
      </c>
      <c r="G865" s="2">
        <v>45105</v>
      </c>
      <c r="H865" s="2" t="str">
        <f>TEXT(Ecommerce_Sales[[#This Row],[Order_Date]],"mmmm")</f>
        <v>June</v>
      </c>
      <c r="I865" s="2" t="str">
        <f>TEXT(Ecommerce_Sales[[#This Row],[Order_Date]],"yyyy")</f>
        <v>2023</v>
      </c>
      <c r="J865" s="2" t="str">
        <f>TEXT(Ecommerce_Sales[[#This Row],[Order_Date]],"mmmm")</f>
        <v>June</v>
      </c>
      <c r="K865" s="1" t="s">
        <v>1947</v>
      </c>
      <c r="L865" s="1" t="s">
        <v>4243</v>
      </c>
      <c r="M865" s="1" t="s">
        <v>1949</v>
      </c>
      <c r="N865" s="1" t="s">
        <v>1950</v>
      </c>
      <c r="O865" s="3">
        <v>190</v>
      </c>
      <c r="P865">
        <v>4</v>
      </c>
      <c r="Q865" s="3">
        <v>759</v>
      </c>
      <c r="R865" s="1" t="s">
        <v>1951</v>
      </c>
      <c r="S865" s="3">
        <v>67</v>
      </c>
      <c r="T865">
        <v>6</v>
      </c>
      <c r="U865" t="str">
        <f>IF(Ecommerce_Sales[[#This Row],[Delivery_Time_Days]]&gt;7,"Delay",IF(Ecommerce_Sales[[#This Row],[Delivery_Time_Days]] = 0,"No delivery",IF(Ecommerce_Sales[[#This Row],[Delivery_Time_Days]]&lt;=7,"On-time")))</f>
        <v>On-time</v>
      </c>
      <c r="V865" s="7">
        <f>Ecommerce_Sales[[#This Row],[Profit]]/Ecommerce_Sales[[#This Row],[Total_Price]]</f>
        <v>0.40052700922266138</v>
      </c>
      <c r="W865" s="3">
        <v>304</v>
      </c>
      <c r="X865" s="3"/>
    </row>
    <row r="866" spans="1:24" x14ac:dyDescent="0.25">
      <c r="A866" s="1" t="s">
        <v>4244</v>
      </c>
      <c r="B866" s="1" t="s">
        <v>830</v>
      </c>
      <c r="C866" s="1" t="s">
        <v>831</v>
      </c>
      <c r="D866" s="1" t="s">
        <v>2675</v>
      </c>
      <c r="E866" s="1" t="s">
        <v>1946</v>
      </c>
      <c r="F866" s="2">
        <v>45642</v>
      </c>
      <c r="G866" s="2">
        <v>45548</v>
      </c>
      <c r="H866" s="2" t="str">
        <f>TEXT(Ecommerce_Sales[[#This Row],[Order_Date]],"mmmm")</f>
        <v>September</v>
      </c>
      <c r="I866" s="2" t="str">
        <f>TEXT(Ecommerce_Sales[[#This Row],[Order_Date]],"yyyy")</f>
        <v>2024</v>
      </c>
      <c r="J866" s="2" t="str">
        <f>TEXT(Ecommerce_Sales[[#This Row],[Order_Date]],"mmmm")</f>
        <v>September</v>
      </c>
      <c r="K866" s="1" t="s">
        <v>1947</v>
      </c>
      <c r="L866" s="1" t="s">
        <v>4245</v>
      </c>
      <c r="M866" s="1" t="s">
        <v>2065</v>
      </c>
      <c r="N866" s="1" t="s">
        <v>1978</v>
      </c>
      <c r="O866" s="3">
        <v>221</v>
      </c>
      <c r="P866">
        <v>4</v>
      </c>
      <c r="Q866" s="3">
        <v>885</v>
      </c>
      <c r="R866" s="1" t="s">
        <v>1958</v>
      </c>
      <c r="S866" s="3">
        <v>87</v>
      </c>
      <c r="T866">
        <v>3</v>
      </c>
      <c r="U866" t="str">
        <f>IF(Ecommerce_Sales[[#This Row],[Delivery_Time_Days]]&gt;7,"Delay",IF(Ecommerce_Sales[[#This Row],[Delivery_Time_Days]] = 0,"No delivery",IF(Ecommerce_Sales[[#This Row],[Delivery_Time_Days]]&lt;=7,"On-time")))</f>
        <v>On-time</v>
      </c>
      <c r="V866" s="7">
        <f>Ecommerce_Sales[[#This Row],[Profit]]/Ecommerce_Sales[[#This Row],[Total_Price]]</f>
        <v>0.35028248587570621</v>
      </c>
      <c r="W866" s="3">
        <v>310</v>
      </c>
      <c r="X866" s="3"/>
    </row>
    <row r="867" spans="1:24" x14ac:dyDescent="0.25">
      <c r="A867" s="1" t="s">
        <v>4246</v>
      </c>
      <c r="B867" s="1" t="s">
        <v>458</v>
      </c>
      <c r="C867" s="1" t="s">
        <v>459</v>
      </c>
      <c r="D867" s="1" t="s">
        <v>2099</v>
      </c>
      <c r="E867" s="1" t="s">
        <v>1946</v>
      </c>
      <c r="F867" s="2">
        <v>45619</v>
      </c>
      <c r="G867" s="2">
        <v>45389</v>
      </c>
      <c r="H867" s="2" t="str">
        <f>TEXT(Ecommerce_Sales[[#This Row],[Order_Date]],"mmmm")</f>
        <v>April</v>
      </c>
      <c r="I867" s="2" t="str">
        <f>TEXT(Ecommerce_Sales[[#This Row],[Order_Date]],"yyyy")</f>
        <v>2024</v>
      </c>
      <c r="J867" s="2" t="str">
        <f>TEXT(Ecommerce_Sales[[#This Row],[Order_Date]],"mmmm")</f>
        <v>April</v>
      </c>
      <c r="K867" s="1" t="s">
        <v>1947</v>
      </c>
      <c r="L867" s="1" t="s">
        <v>4247</v>
      </c>
      <c r="M867" s="1" t="s">
        <v>2047</v>
      </c>
      <c r="N867" s="1" t="s">
        <v>1989</v>
      </c>
      <c r="O867" s="3">
        <v>335</v>
      </c>
      <c r="P867">
        <v>2</v>
      </c>
      <c r="Q867" s="3">
        <v>671</v>
      </c>
      <c r="R867" s="1" t="s">
        <v>1958</v>
      </c>
      <c r="S867" s="3">
        <v>42</v>
      </c>
      <c r="T867">
        <v>10</v>
      </c>
      <c r="U867" t="str">
        <f>IF(Ecommerce_Sales[[#This Row],[Delivery_Time_Days]]&gt;7,"Delay",IF(Ecommerce_Sales[[#This Row],[Delivery_Time_Days]] = 0,"No delivery",IF(Ecommerce_Sales[[#This Row],[Delivery_Time_Days]]&lt;=7,"On-time")))</f>
        <v>Delay</v>
      </c>
      <c r="V867" s="7">
        <f>Ecommerce_Sales[[#This Row],[Profit]]/Ecommerce_Sales[[#This Row],[Total_Price]]</f>
        <v>0.25037257824143072</v>
      </c>
      <c r="W867" s="3">
        <v>168</v>
      </c>
      <c r="X867" s="3"/>
    </row>
    <row r="868" spans="1:24" x14ac:dyDescent="0.25">
      <c r="A868" s="1" t="s">
        <v>4248</v>
      </c>
      <c r="B868" s="1" t="s">
        <v>1258</v>
      </c>
      <c r="C868" s="1" t="s">
        <v>1259</v>
      </c>
      <c r="D868" s="1" t="s">
        <v>2868</v>
      </c>
      <c r="E868" s="1" t="s">
        <v>1954</v>
      </c>
      <c r="F868" s="2">
        <v>45076</v>
      </c>
      <c r="G868" s="2">
        <v>45464</v>
      </c>
      <c r="H868" s="2" t="str">
        <f>TEXT(Ecommerce_Sales[[#This Row],[Order_Date]],"mmmm")</f>
        <v>June</v>
      </c>
      <c r="I868" s="2" t="str">
        <f>TEXT(Ecommerce_Sales[[#This Row],[Order_Date]],"yyyy")</f>
        <v>2024</v>
      </c>
      <c r="J868" s="2" t="str">
        <f>TEXT(Ecommerce_Sales[[#This Row],[Order_Date]],"mmmm")</f>
        <v>June</v>
      </c>
      <c r="K868" s="1" t="s">
        <v>1986</v>
      </c>
      <c r="L868" s="1" t="s">
        <v>4249</v>
      </c>
      <c r="M868" s="1" t="s">
        <v>2058</v>
      </c>
      <c r="N868" s="1" t="s">
        <v>1950</v>
      </c>
      <c r="O868" s="3">
        <v>1005</v>
      </c>
      <c r="P868">
        <v>4</v>
      </c>
      <c r="Q868" s="3">
        <v>4022</v>
      </c>
      <c r="R868" s="1" t="s">
        <v>1951</v>
      </c>
      <c r="S868" s="3">
        <v>570</v>
      </c>
      <c r="U868" t="str">
        <f>IF(Ecommerce_Sales[[#This Row],[Delivery_Time_Days]]&gt;7,"Delay",IF(Ecommerce_Sales[[#This Row],[Delivery_Time_Days]] = 0,"No delivery",IF(Ecommerce_Sales[[#This Row],[Delivery_Time_Days]]&lt;=7,"On-time")))</f>
        <v>No delivery</v>
      </c>
      <c r="V868" s="7">
        <f>Ecommerce_Sales[[#This Row],[Profit]]/Ecommerce_Sales[[#This Row],[Total_Price]]</f>
        <v>0.40004972650422677</v>
      </c>
      <c r="W868" s="3">
        <v>1609</v>
      </c>
      <c r="X868" s="3"/>
    </row>
    <row r="869" spans="1:24" x14ac:dyDescent="0.25">
      <c r="A869" s="1" t="s">
        <v>4250</v>
      </c>
      <c r="B869" s="1" t="s">
        <v>338</v>
      </c>
      <c r="C869" s="1" t="s">
        <v>339</v>
      </c>
      <c r="D869" s="1" t="s">
        <v>2568</v>
      </c>
      <c r="E869" s="1" t="s">
        <v>1981</v>
      </c>
      <c r="F869" s="2">
        <v>45309</v>
      </c>
      <c r="G869" s="2">
        <v>45644</v>
      </c>
      <c r="H869" s="2" t="str">
        <f>TEXT(Ecommerce_Sales[[#This Row],[Order_Date]],"mmmm")</f>
        <v>December</v>
      </c>
      <c r="I869" s="2" t="str">
        <f>TEXT(Ecommerce_Sales[[#This Row],[Order_Date]],"yyyy")</f>
        <v>2024</v>
      </c>
      <c r="J869" s="2" t="str">
        <f>TEXT(Ecommerce_Sales[[#This Row],[Order_Date]],"mmmm")</f>
        <v>December</v>
      </c>
      <c r="K869" s="1" t="s">
        <v>1947</v>
      </c>
      <c r="L869" s="1" t="s">
        <v>4251</v>
      </c>
      <c r="M869" s="1" t="s">
        <v>2104</v>
      </c>
      <c r="N869" s="1" t="s">
        <v>1978</v>
      </c>
      <c r="O869" s="3">
        <v>21</v>
      </c>
      <c r="P869">
        <v>6</v>
      </c>
      <c r="Q869" s="3">
        <v>125</v>
      </c>
      <c r="R869" s="1" t="s">
        <v>1951</v>
      </c>
      <c r="S869" s="3">
        <v>12</v>
      </c>
      <c r="T869">
        <v>10</v>
      </c>
      <c r="U869" t="str">
        <f>IF(Ecommerce_Sales[[#This Row],[Delivery_Time_Days]]&gt;7,"Delay",IF(Ecommerce_Sales[[#This Row],[Delivery_Time_Days]] = 0,"No delivery",IF(Ecommerce_Sales[[#This Row],[Delivery_Time_Days]]&lt;=7,"On-time")))</f>
        <v>Delay</v>
      </c>
      <c r="V869" s="7">
        <f>Ecommerce_Sales[[#This Row],[Profit]]/Ecommerce_Sales[[#This Row],[Total_Price]]</f>
        <v>0.35199999999999998</v>
      </c>
      <c r="W869" s="3">
        <v>44</v>
      </c>
      <c r="X869" s="3"/>
    </row>
    <row r="870" spans="1:24" x14ac:dyDescent="0.25">
      <c r="A870" s="1" t="s">
        <v>4252</v>
      </c>
      <c r="B870" s="1" t="s">
        <v>838</v>
      </c>
      <c r="C870" s="1" t="s">
        <v>839</v>
      </c>
      <c r="D870" s="1" t="s">
        <v>4253</v>
      </c>
      <c r="E870" s="1" t="s">
        <v>1954</v>
      </c>
      <c r="F870" s="2">
        <v>45650</v>
      </c>
      <c r="G870" s="2">
        <v>45534</v>
      </c>
      <c r="H870" s="2" t="str">
        <f>TEXT(Ecommerce_Sales[[#This Row],[Order_Date]],"mmmm")</f>
        <v>August</v>
      </c>
      <c r="I870" s="2" t="str">
        <f>TEXT(Ecommerce_Sales[[#This Row],[Order_Date]],"yyyy")</f>
        <v>2024</v>
      </c>
      <c r="J870" s="2" t="str">
        <f>TEXT(Ecommerce_Sales[[#This Row],[Order_Date]],"mmmm")</f>
        <v>August</v>
      </c>
      <c r="K870" s="1" t="s">
        <v>1947</v>
      </c>
      <c r="L870" s="1" t="s">
        <v>3462</v>
      </c>
      <c r="M870" s="1" t="s">
        <v>1988</v>
      </c>
      <c r="N870" s="1" t="s">
        <v>1989</v>
      </c>
      <c r="O870" s="3">
        <v>1010</v>
      </c>
      <c r="P870">
        <v>5</v>
      </c>
      <c r="Q870" s="3">
        <v>5051</v>
      </c>
      <c r="R870" s="1" t="s">
        <v>1958</v>
      </c>
      <c r="S870" s="3">
        <v>588</v>
      </c>
      <c r="T870">
        <v>8</v>
      </c>
      <c r="U870" t="str">
        <f>IF(Ecommerce_Sales[[#This Row],[Delivery_Time_Days]]&gt;7,"Delay",IF(Ecommerce_Sales[[#This Row],[Delivery_Time_Days]] = 0,"No delivery",IF(Ecommerce_Sales[[#This Row],[Delivery_Time_Days]]&lt;=7,"On-time")))</f>
        <v>Delay</v>
      </c>
      <c r="V870" s="7">
        <f>Ecommerce_Sales[[#This Row],[Profit]]/Ecommerce_Sales[[#This Row],[Total_Price]]</f>
        <v>0.25004949514947533</v>
      </c>
      <c r="W870" s="3">
        <v>1263</v>
      </c>
      <c r="X870" s="3"/>
    </row>
    <row r="871" spans="1:24" x14ac:dyDescent="0.25">
      <c r="A871" s="1" t="s">
        <v>4254</v>
      </c>
      <c r="B871" s="1" t="s">
        <v>172</v>
      </c>
      <c r="C871" s="1" t="s">
        <v>173</v>
      </c>
      <c r="D871" s="1" t="s">
        <v>4236</v>
      </c>
      <c r="E871" s="1" t="s">
        <v>1996</v>
      </c>
      <c r="F871" s="2">
        <v>45459</v>
      </c>
      <c r="G871" s="2">
        <v>45644</v>
      </c>
      <c r="H871" s="2" t="str">
        <f>TEXT(Ecommerce_Sales[[#This Row],[Order_Date]],"mmmm")</f>
        <v>December</v>
      </c>
      <c r="I871" s="2" t="str">
        <f>TEXT(Ecommerce_Sales[[#This Row],[Order_Date]],"yyyy")</f>
        <v>2024</v>
      </c>
      <c r="J871" s="2" t="str">
        <f>TEXT(Ecommerce_Sales[[#This Row],[Order_Date]],"mmmm")</f>
        <v>December</v>
      </c>
      <c r="K871" s="1" t="s">
        <v>1947</v>
      </c>
      <c r="L871" s="1" t="s">
        <v>4255</v>
      </c>
      <c r="M871" s="1" t="s">
        <v>1949</v>
      </c>
      <c r="N871" s="1" t="s">
        <v>1950</v>
      </c>
      <c r="O871" s="3">
        <v>1825</v>
      </c>
      <c r="P871">
        <v>8</v>
      </c>
      <c r="Q871" s="3">
        <v>14600</v>
      </c>
      <c r="R871" s="1" t="s">
        <v>2008</v>
      </c>
      <c r="S871" s="3">
        <v>1292</v>
      </c>
      <c r="T871">
        <v>2</v>
      </c>
      <c r="U871" t="str">
        <f>IF(Ecommerce_Sales[[#This Row],[Delivery_Time_Days]]&gt;7,"Delay",IF(Ecommerce_Sales[[#This Row],[Delivery_Time_Days]] = 0,"No delivery",IF(Ecommerce_Sales[[#This Row],[Delivery_Time_Days]]&lt;=7,"On-time")))</f>
        <v>On-time</v>
      </c>
      <c r="V871" s="7">
        <f>Ecommerce_Sales[[#This Row],[Profit]]/Ecommerce_Sales[[#This Row],[Total_Price]]</f>
        <v>0.4</v>
      </c>
      <c r="W871" s="3">
        <v>5840</v>
      </c>
      <c r="X871" s="3"/>
    </row>
    <row r="872" spans="1:24" x14ac:dyDescent="0.25">
      <c r="A872" s="1" t="s">
        <v>4256</v>
      </c>
      <c r="B872" s="1" t="s">
        <v>1414</v>
      </c>
      <c r="C872" s="1" t="s">
        <v>1415</v>
      </c>
      <c r="D872" s="1" t="s">
        <v>4257</v>
      </c>
      <c r="E872" s="1" t="s">
        <v>1981</v>
      </c>
      <c r="F872" s="2">
        <v>45182</v>
      </c>
      <c r="G872" s="2">
        <v>45037</v>
      </c>
      <c r="H872" s="2" t="str">
        <f>TEXT(Ecommerce_Sales[[#This Row],[Order_Date]],"mmmm")</f>
        <v>April</v>
      </c>
      <c r="I872" s="2" t="str">
        <f>TEXT(Ecommerce_Sales[[#This Row],[Order_Date]],"yyyy")</f>
        <v>2023</v>
      </c>
      <c r="J872" s="2" t="str">
        <f>TEXT(Ecommerce_Sales[[#This Row],[Order_Date]],"mmmm")</f>
        <v>April</v>
      </c>
      <c r="K872" s="1" t="s">
        <v>1947</v>
      </c>
      <c r="L872" s="1" t="s">
        <v>4258</v>
      </c>
      <c r="M872" s="1" t="s">
        <v>1983</v>
      </c>
      <c r="N872" s="1" t="s">
        <v>1950</v>
      </c>
      <c r="O872" s="3">
        <v>62</v>
      </c>
      <c r="P872">
        <v>5</v>
      </c>
      <c r="Q872" s="3">
        <v>312</v>
      </c>
      <c r="R872" s="1" t="s">
        <v>2012</v>
      </c>
      <c r="S872" s="3">
        <v>26</v>
      </c>
      <c r="T872">
        <v>2</v>
      </c>
      <c r="U872" t="str">
        <f>IF(Ecommerce_Sales[[#This Row],[Delivery_Time_Days]]&gt;7,"Delay",IF(Ecommerce_Sales[[#This Row],[Delivery_Time_Days]] = 0,"No delivery",IF(Ecommerce_Sales[[#This Row],[Delivery_Time_Days]]&lt;=7,"On-time")))</f>
        <v>On-time</v>
      </c>
      <c r="V872" s="7">
        <f>Ecommerce_Sales[[#This Row],[Profit]]/Ecommerce_Sales[[#This Row],[Total_Price]]</f>
        <v>0.40064102564102566</v>
      </c>
      <c r="W872" s="3">
        <v>125</v>
      </c>
      <c r="X872" s="3"/>
    </row>
    <row r="873" spans="1:24" x14ac:dyDescent="0.25">
      <c r="A873" s="1" t="s">
        <v>4259</v>
      </c>
      <c r="B873" s="1" t="s">
        <v>1281</v>
      </c>
      <c r="C873" s="1" t="s">
        <v>1282</v>
      </c>
      <c r="D873" s="1" t="s">
        <v>3313</v>
      </c>
      <c r="E873" s="1" t="s">
        <v>1954</v>
      </c>
      <c r="F873" s="2">
        <v>45262</v>
      </c>
      <c r="G873" s="2">
        <v>45449</v>
      </c>
      <c r="H873" s="2" t="str">
        <f>TEXT(Ecommerce_Sales[[#This Row],[Order_Date]],"mmmm")</f>
        <v>June</v>
      </c>
      <c r="I873" s="2" t="str">
        <f>TEXT(Ecommerce_Sales[[#This Row],[Order_Date]],"yyyy")</f>
        <v>2024</v>
      </c>
      <c r="J873" s="2" t="str">
        <f>TEXT(Ecommerce_Sales[[#This Row],[Order_Date]],"mmmm")</f>
        <v>June</v>
      </c>
      <c r="K873" s="1" t="s">
        <v>1947</v>
      </c>
      <c r="L873" s="1" t="s">
        <v>4260</v>
      </c>
      <c r="M873" s="1" t="s">
        <v>1949</v>
      </c>
      <c r="N873" s="1" t="s">
        <v>1950</v>
      </c>
      <c r="O873" s="3">
        <v>47</v>
      </c>
      <c r="P873">
        <v>3</v>
      </c>
      <c r="Q873" s="3">
        <v>141</v>
      </c>
      <c r="R873" s="1" t="s">
        <v>1951</v>
      </c>
      <c r="S873" s="3">
        <v>11</v>
      </c>
      <c r="T873">
        <v>4</v>
      </c>
      <c r="U873" t="str">
        <f>IF(Ecommerce_Sales[[#This Row],[Delivery_Time_Days]]&gt;7,"Delay",IF(Ecommerce_Sales[[#This Row],[Delivery_Time_Days]] = 0,"No delivery",IF(Ecommerce_Sales[[#This Row],[Delivery_Time_Days]]&lt;=7,"On-time")))</f>
        <v>On-time</v>
      </c>
      <c r="V873" s="7">
        <f>Ecommerce_Sales[[#This Row],[Profit]]/Ecommerce_Sales[[#This Row],[Total_Price]]</f>
        <v>0.3971631205673759</v>
      </c>
      <c r="W873" s="3">
        <v>56</v>
      </c>
      <c r="X873" s="3"/>
    </row>
    <row r="874" spans="1:24" x14ac:dyDescent="0.25">
      <c r="A874" s="1" t="s">
        <v>4261</v>
      </c>
      <c r="B874" s="1" t="s">
        <v>114</v>
      </c>
      <c r="C874" s="1" t="s">
        <v>115</v>
      </c>
      <c r="D874" s="1" t="s">
        <v>2035</v>
      </c>
      <c r="E874" s="1" t="s">
        <v>1961</v>
      </c>
      <c r="F874" s="2">
        <v>45530</v>
      </c>
      <c r="G874" s="2">
        <v>45079</v>
      </c>
      <c r="H874" s="2" t="str">
        <f>TEXT(Ecommerce_Sales[[#This Row],[Order_Date]],"mmmm")</f>
        <v>June</v>
      </c>
      <c r="I874" s="2" t="str">
        <f>TEXT(Ecommerce_Sales[[#This Row],[Order_Date]],"yyyy")</f>
        <v>2023</v>
      </c>
      <c r="J874" s="2" t="str">
        <f>TEXT(Ecommerce_Sales[[#This Row],[Order_Date]],"mmmm")</f>
        <v>June</v>
      </c>
      <c r="K874" s="1" t="s">
        <v>1947</v>
      </c>
      <c r="L874" s="1" t="s">
        <v>4262</v>
      </c>
      <c r="M874" s="1" t="s">
        <v>2065</v>
      </c>
      <c r="N874" s="1" t="s">
        <v>1978</v>
      </c>
      <c r="O874" s="3">
        <v>1001</v>
      </c>
      <c r="P874">
        <v>2</v>
      </c>
      <c r="Q874" s="3">
        <v>2001</v>
      </c>
      <c r="R874" s="1" t="s">
        <v>1958</v>
      </c>
      <c r="S874" s="3">
        <v>208</v>
      </c>
      <c r="T874">
        <v>4</v>
      </c>
      <c r="U874" t="str">
        <f>IF(Ecommerce_Sales[[#This Row],[Delivery_Time_Days]]&gt;7,"Delay",IF(Ecommerce_Sales[[#This Row],[Delivery_Time_Days]] = 0,"No delivery",IF(Ecommerce_Sales[[#This Row],[Delivery_Time_Days]]&lt;=7,"On-time")))</f>
        <v>On-time</v>
      </c>
      <c r="V874" s="7">
        <f>Ecommerce_Sales[[#This Row],[Profit]]/Ecommerce_Sales[[#This Row],[Total_Price]]</f>
        <v>0.34982508745627189</v>
      </c>
      <c r="W874" s="3">
        <v>700</v>
      </c>
      <c r="X874" s="3"/>
    </row>
    <row r="875" spans="1:24" x14ac:dyDescent="0.25">
      <c r="A875" s="1" t="s">
        <v>4263</v>
      </c>
      <c r="B875" s="1" t="s">
        <v>440</v>
      </c>
      <c r="C875" s="1" t="s">
        <v>441</v>
      </c>
      <c r="D875" s="1" t="s">
        <v>2021</v>
      </c>
      <c r="E875" s="1" t="s">
        <v>1996</v>
      </c>
      <c r="F875" s="2">
        <v>45193</v>
      </c>
      <c r="G875" s="2">
        <v>45439</v>
      </c>
      <c r="H875" s="2" t="str">
        <f>TEXT(Ecommerce_Sales[[#This Row],[Order_Date]],"mmmm")</f>
        <v>May</v>
      </c>
      <c r="I875" s="2" t="str">
        <f>TEXT(Ecommerce_Sales[[#This Row],[Order_Date]],"yyyy")</f>
        <v>2024</v>
      </c>
      <c r="J875" s="2" t="str">
        <f>TEXT(Ecommerce_Sales[[#This Row],[Order_Date]],"mmmm")</f>
        <v>May</v>
      </c>
      <c r="K875" s="1" t="s">
        <v>1947</v>
      </c>
      <c r="L875" s="1" t="s">
        <v>4264</v>
      </c>
      <c r="M875" s="1" t="s">
        <v>1988</v>
      </c>
      <c r="N875" s="1" t="s">
        <v>1989</v>
      </c>
      <c r="O875" s="3">
        <v>358</v>
      </c>
      <c r="P875">
        <v>1</v>
      </c>
      <c r="Q875" s="3">
        <v>358</v>
      </c>
      <c r="R875" s="1" t="s">
        <v>1958</v>
      </c>
      <c r="S875" s="3">
        <v>24</v>
      </c>
      <c r="T875">
        <v>7</v>
      </c>
      <c r="U875" t="str">
        <f>IF(Ecommerce_Sales[[#This Row],[Delivery_Time_Days]]&gt;7,"Delay",IF(Ecommerce_Sales[[#This Row],[Delivery_Time_Days]] = 0,"No delivery",IF(Ecommerce_Sales[[#This Row],[Delivery_Time_Days]]&lt;=7,"On-time")))</f>
        <v>On-time</v>
      </c>
      <c r="V875" s="7">
        <f>Ecommerce_Sales[[#This Row],[Profit]]/Ecommerce_Sales[[#This Row],[Total_Price]]</f>
        <v>0.25139664804469275</v>
      </c>
      <c r="W875" s="3">
        <v>90</v>
      </c>
      <c r="X875" s="3"/>
    </row>
    <row r="876" spans="1:24" x14ac:dyDescent="0.25">
      <c r="A876" s="1" t="s">
        <v>4265</v>
      </c>
      <c r="B876" s="1" t="s">
        <v>1420</v>
      </c>
      <c r="C876" s="1" t="s">
        <v>1421</v>
      </c>
      <c r="D876" s="1" t="s">
        <v>4266</v>
      </c>
      <c r="E876" s="1" t="s">
        <v>2005</v>
      </c>
      <c r="F876" s="2">
        <v>45099</v>
      </c>
      <c r="G876" s="2">
        <v>45156</v>
      </c>
      <c r="H876" s="2" t="str">
        <f>TEXT(Ecommerce_Sales[[#This Row],[Order_Date]],"mmmm")</f>
        <v>August</v>
      </c>
      <c r="I876" s="2" t="str">
        <f>TEXT(Ecommerce_Sales[[#This Row],[Order_Date]],"yyyy")</f>
        <v>2023</v>
      </c>
      <c r="J876" s="2" t="str">
        <f>TEXT(Ecommerce_Sales[[#This Row],[Order_Date]],"mmmm")</f>
        <v>August</v>
      </c>
      <c r="K876" s="1" t="s">
        <v>1947</v>
      </c>
      <c r="L876" s="1" t="s">
        <v>4267</v>
      </c>
      <c r="M876" s="1" t="s">
        <v>1977</v>
      </c>
      <c r="N876" s="1" t="s">
        <v>1978</v>
      </c>
      <c r="O876" s="3">
        <v>1047</v>
      </c>
      <c r="P876">
        <v>2</v>
      </c>
      <c r="Q876" s="3">
        <v>2093</v>
      </c>
      <c r="R876" s="1" t="s">
        <v>2012</v>
      </c>
      <c r="S876" s="3">
        <v>241</v>
      </c>
      <c r="T876">
        <v>5</v>
      </c>
      <c r="U876" t="str">
        <f>IF(Ecommerce_Sales[[#This Row],[Delivery_Time_Days]]&gt;7,"Delay",IF(Ecommerce_Sales[[#This Row],[Delivery_Time_Days]] = 0,"No delivery",IF(Ecommerce_Sales[[#This Row],[Delivery_Time_Days]]&lt;=7,"On-time")))</f>
        <v>On-time</v>
      </c>
      <c r="V876" s="7">
        <f>Ecommerce_Sales[[#This Row],[Profit]]/Ecommerce_Sales[[#This Row],[Total_Price]]</f>
        <v>0.35021500238891545</v>
      </c>
      <c r="W876" s="3">
        <v>733</v>
      </c>
      <c r="X876" s="3"/>
    </row>
    <row r="877" spans="1:24" x14ac:dyDescent="0.25">
      <c r="A877" s="1" t="s">
        <v>4268</v>
      </c>
      <c r="B877" s="1" t="s">
        <v>668</v>
      </c>
      <c r="C877" s="1" t="s">
        <v>669</v>
      </c>
      <c r="D877" s="1" t="s">
        <v>4269</v>
      </c>
      <c r="E877" s="1" t="s">
        <v>1954</v>
      </c>
      <c r="F877" s="2">
        <v>45562</v>
      </c>
      <c r="G877" s="2">
        <v>45598</v>
      </c>
      <c r="H877" s="2" t="str">
        <f>TEXT(Ecommerce_Sales[[#This Row],[Order_Date]],"mmmm")</f>
        <v>November</v>
      </c>
      <c r="I877" s="2" t="str">
        <f>TEXT(Ecommerce_Sales[[#This Row],[Order_Date]],"yyyy")</f>
        <v>2024</v>
      </c>
      <c r="J877" s="2" t="str">
        <f>TEXT(Ecommerce_Sales[[#This Row],[Order_Date]],"mmmm")</f>
        <v>November</v>
      </c>
      <c r="K877" s="1" t="s">
        <v>1992</v>
      </c>
      <c r="L877" s="1" t="s">
        <v>4270</v>
      </c>
      <c r="M877" s="1" t="s">
        <v>1988</v>
      </c>
      <c r="N877" s="1" t="s">
        <v>1989</v>
      </c>
      <c r="O877" s="3">
        <v>666</v>
      </c>
      <c r="P877">
        <v>4</v>
      </c>
      <c r="Q877" s="3">
        <v>2664</v>
      </c>
      <c r="R877" s="1" t="s">
        <v>1958</v>
      </c>
      <c r="S877" s="3">
        <v>147</v>
      </c>
      <c r="U877" t="str">
        <f>IF(Ecommerce_Sales[[#This Row],[Delivery_Time_Days]]&gt;7,"Delay",IF(Ecommerce_Sales[[#This Row],[Delivery_Time_Days]] = 0,"No delivery",IF(Ecommerce_Sales[[#This Row],[Delivery_Time_Days]]&lt;=7,"On-time")))</f>
        <v>No delivery</v>
      </c>
      <c r="V877" s="7">
        <f>Ecommerce_Sales[[#This Row],[Profit]]/Ecommerce_Sales[[#This Row],[Total_Price]]</f>
        <v>0.25</v>
      </c>
      <c r="W877" s="3">
        <v>666</v>
      </c>
      <c r="X877" s="3"/>
    </row>
    <row r="878" spans="1:24" x14ac:dyDescent="0.25">
      <c r="A878" s="1" t="s">
        <v>4271</v>
      </c>
      <c r="B878" s="1" t="s">
        <v>432</v>
      </c>
      <c r="C878" s="1" t="s">
        <v>433</v>
      </c>
      <c r="D878" s="1" t="s">
        <v>2822</v>
      </c>
      <c r="E878" s="1" t="s">
        <v>1981</v>
      </c>
      <c r="F878" s="2">
        <v>45363</v>
      </c>
      <c r="G878" s="2">
        <v>45189</v>
      </c>
      <c r="H878" s="2" t="str">
        <f>TEXT(Ecommerce_Sales[[#This Row],[Order_Date]],"mmmm")</f>
        <v>September</v>
      </c>
      <c r="I878" s="2" t="str">
        <f>TEXT(Ecommerce_Sales[[#This Row],[Order_Date]],"yyyy")</f>
        <v>2023</v>
      </c>
      <c r="J878" s="2" t="str">
        <f>TEXT(Ecommerce_Sales[[#This Row],[Order_Date]],"mmmm")</f>
        <v>September</v>
      </c>
      <c r="K878" s="1" t="s">
        <v>1986</v>
      </c>
      <c r="L878" s="1" t="s">
        <v>4272</v>
      </c>
      <c r="M878" s="1" t="s">
        <v>2079</v>
      </c>
      <c r="N878" s="1" t="s">
        <v>1973</v>
      </c>
      <c r="O878" s="3">
        <v>789</v>
      </c>
      <c r="P878">
        <v>5</v>
      </c>
      <c r="Q878" s="3">
        <v>3944</v>
      </c>
      <c r="R878" s="1" t="s">
        <v>1958</v>
      </c>
      <c r="S878" s="3">
        <v>387</v>
      </c>
      <c r="U878" t="str">
        <f>IF(Ecommerce_Sales[[#This Row],[Delivery_Time_Days]]&gt;7,"Delay",IF(Ecommerce_Sales[[#This Row],[Delivery_Time_Days]] = 0,"No delivery",IF(Ecommerce_Sales[[#This Row],[Delivery_Time_Days]]&lt;=7,"On-time")))</f>
        <v>No delivery</v>
      </c>
      <c r="V878" s="7">
        <f>Ecommerce_Sales[[#This Row],[Profit]]/Ecommerce_Sales[[#This Row],[Total_Price]]</f>
        <v>0.29994929006085191</v>
      </c>
      <c r="W878" s="3">
        <v>1183</v>
      </c>
      <c r="X878" s="3"/>
    </row>
    <row r="879" spans="1:24" x14ac:dyDescent="0.25">
      <c r="A879" s="1" t="s">
        <v>4273</v>
      </c>
      <c r="B879" s="1" t="s">
        <v>222</v>
      </c>
      <c r="C879" s="1" t="s">
        <v>651</v>
      </c>
      <c r="D879" s="1" t="s">
        <v>4274</v>
      </c>
      <c r="E879" s="1" t="s">
        <v>1966</v>
      </c>
      <c r="F879" s="2">
        <v>45421</v>
      </c>
      <c r="G879" s="2">
        <v>45001</v>
      </c>
      <c r="H879" s="2" t="str">
        <f>TEXT(Ecommerce_Sales[[#This Row],[Order_Date]],"mmmm")</f>
        <v>March</v>
      </c>
      <c r="I879" s="2" t="str">
        <f>TEXT(Ecommerce_Sales[[#This Row],[Order_Date]],"yyyy")</f>
        <v>2023</v>
      </c>
      <c r="J879" s="2" t="str">
        <f>TEXT(Ecommerce_Sales[[#This Row],[Order_Date]],"mmmm")</f>
        <v>March</v>
      </c>
      <c r="K879" s="1" t="s">
        <v>1947</v>
      </c>
      <c r="L879" s="1" t="s">
        <v>4275</v>
      </c>
      <c r="M879" s="1" t="s">
        <v>2007</v>
      </c>
      <c r="N879" s="1" t="s">
        <v>1973</v>
      </c>
      <c r="O879" s="3">
        <v>221</v>
      </c>
      <c r="P879">
        <v>5</v>
      </c>
      <c r="Q879" s="3">
        <v>1107</v>
      </c>
      <c r="R879" s="1" t="s">
        <v>1958</v>
      </c>
      <c r="S879" s="3">
        <v>102</v>
      </c>
      <c r="T879">
        <v>5</v>
      </c>
      <c r="U879" t="str">
        <f>IF(Ecommerce_Sales[[#This Row],[Delivery_Time_Days]]&gt;7,"Delay",IF(Ecommerce_Sales[[#This Row],[Delivery_Time_Days]] = 0,"No delivery",IF(Ecommerce_Sales[[#This Row],[Delivery_Time_Days]]&lt;=7,"On-time")))</f>
        <v>On-time</v>
      </c>
      <c r="V879" s="7">
        <f>Ecommerce_Sales[[#This Row],[Profit]]/Ecommerce_Sales[[#This Row],[Total_Price]]</f>
        <v>0.29990966576332428</v>
      </c>
      <c r="W879" s="3">
        <v>332</v>
      </c>
      <c r="X879" s="3"/>
    </row>
    <row r="880" spans="1:24" x14ac:dyDescent="0.25">
      <c r="A880" s="1" t="s">
        <v>4276</v>
      </c>
      <c r="B880" s="1" t="s">
        <v>90</v>
      </c>
      <c r="C880" s="1" t="s">
        <v>91</v>
      </c>
      <c r="D880" s="1" t="s">
        <v>2721</v>
      </c>
      <c r="E880" s="1" t="s">
        <v>2005</v>
      </c>
      <c r="F880" s="2">
        <v>45003</v>
      </c>
      <c r="G880" s="2">
        <v>45240</v>
      </c>
      <c r="H880" s="2" t="str">
        <f>TEXT(Ecommerce_Sales[[#This Row],[Order_Date]],"mmmm")</f>
        <v>November</v>
      </c>
      <c r="I880" s="2" t="str">
        <f>TEXT(Ecommerce_Sales[[#This Row],[Order_Date]],"yyyy")</f>
        <v>2023</v>
      </c>
      <c r="J880" s="2" t="str">
        <f>TEXT(Ecommerce_Sales[[#This Row],[Order_Date]],"mmmm")</f>
        <v>November</v>
      </c>
      <c r="K880" s="1" t="s">
        <v>1986</v>
      </c>
      <c r="L880" s="1" t="s">
        <v>4277</v>
      </c>
      <c r="M880" s="1" t="s">
        <v>1968</v>
      </c>
      <c r="N880" s="1" t="s">
        <v>1957</v>
      </c>
      <c r="O880" s="3">
        <v>726</v>
      </c>
      <c r="P880">
        <v>3</v>
      </c>
      <c r="Q880" s="3">
        <v>2177</v>
      </c>
      <c r="R880" s="1" t="s">
        <v>2008</v>
      </c>
      <c r="S880" s="3">
        <v>181</v>
      </c>
      <c r="U880" t="str">
        <f>IF(Ecommerce_Sales[[#This Row],[Delivery_Time_Days]]&gt;7,"Delay",IF(Ecommerce_Sales[[#This Row],[Delivery_Time_Days]] = 0,"No delivery",IF(Ecommerce_Sales[[#This Row],[Delivery_Time_Days]]&lt;=7,"On-time")))</f>
        <v>No delivery</v>
      </c>
      <c r="V880" s="7">
        <f>Ecommerce_Sales[[#This Row],[Profit]]/Ecommerce_Sales[[#This Row],[Total_Price]]</f>
        <v>0.15020670647680295</v>
      </c>
      <c r="W880" s="3">
        <v>327</v>
      </c>
      <c r="X880" s="3"/>
    </row>
    <row r="881" spans="1:24" x14ac:dyDescent="0.25">
      <c r="A881" s="1" t="s">
        <v>4278</v>
      </c>
      <c r="B881" s="1" t="s">
        <v>434</v>
      </c>
      <c r="C881" s="1" t="s">
        <v>435</v>
      </c>
      <c r="D881" s="1" t="s">
        <v>1980</v>
      </c>
      <c r="E881" s="1" t="s">
        <v>1981</v>
      </c>
      <c r="F881" s="2">
        <v>45463</v>
      </c>
      <c r="G881" s="2">
        <v>44966</v>
      </c>
      <c r="H881" s="2" t="str">
        <f>TEXT(Ecommerce_Sales[[#This Row],[Order_Date]],"mmmm")</f>
        <v>February</v>
      </c>
      <c r="I881" s="2" t="str">
        <f>TEXT(Ecommerce_Sales[[#This Row],[Order_Date]],"yyyy")</f>
        <v>2023</v>
      </c>
      <c r="J881" s="2" t="str">
        <f>TEXT(Ecommerce_Sales[[#This Row],[Order_Date]],"mmmm")</f>
        <v>February</v>
      </c>
      <c r="K881" s="1" t="s">
        <v>1947</v>
      </c>
      <c r="L881" s="1" t="s">
        <v>4279</v>
      </c>
      <c r="M881" s="1" t="s">
        <v>2079</v>
      </c>
      <c r="N881" s="1" t="s">
        <v>1973</v>
      </c>
      <c r="O881" s="3">
        <v>906</v>
      </c>
      <c r="P881">
        <v>2</v>
      </c>
      <c r="Q881" s="3">
        <v>1811</v>
      </c>
      <c r="R881" s="1" t="s">
        <v>1958</v>
      </c>
      <c r="S881" s="3">
        <v>263</v>
      </c>
      <c r="T881">
        <v>6</v>
      </c>
      <c r="U881" t="str">
        <f>IF(Ecommerce_Sales[[#This Row],[Delivery_Time_Days]]&gt;7,"Delay",IF(Ecommerce_Sales[[#This Row],[Delivery_Time_Days]] = 0,"No delivery",IF(Ecommerce_Sales[[#This Row],[Delivery_Time_Days]]&lt;=7,"On-time")))</f>
        <v>On-time</v>
      </c>
      <c r="V881" s="7">
        <f>Ecommerce_Sales[[#This Row],[Profit]]/Ecommerce_Sales[[#This Row],[Total_Price]]</f>
        <v>0.29983434566537825</v>
      </c>
      <c r="W881" s="3">
        <v>543</v>
      </c>
      <c r="X881" s="3"/>
    </row>
    <row r="882" spans="1:24" x14ac:dyDescent="0.25">
      <c r="A882" s="1" t="s">
        <v>4280</v>
      </c>
      <c r="B882" s="1" t="s">
        <v>1906</v>
      </c>
      <c r="C882" s="1" t="s">
        <v>1907</v>
      </c>
      <c r="D882" s="1" t="s">
        <v>4281</v>
      </c>
      <c r="E882" s="1" t="s">
        <v>1966</v>
      </c>
      <c r="F882" s="2">
        <v>45556</v>
      </c>
      <c r="G882" s="2">
        <v>44956</v>
      </c>
      <c r="H882" s="2" t="str">
        <f>TEXT(Ecommerce_Sales[[#This Row],[Order_Date]],"mmmm")</f>
        <v>January</v>
      </c>
      <c r="I882" s="2" t="str">
        <f>TEXT(Ecommerce_Sales[[#This Row],[Order_Date]],"yyyy")</f>
        <v>2023</v>
      </c>
      <c r="J882" s="2" t="str">
        <f>TEXT(Ecommerce_Sales[[#This Row],[Order_Date]],"mmmm")</f>
        <v>January</v>
      </c>
      <c r="K882" s="1" t="s">
        <v>1947</v>
      </c>
      <c r="L882" s="1" t="s">
        <v>4282</v>
      </c>
      <c r="M882" s="1" t="s">
        <v>2002</v>
      </c>
      <c r="N882" s="1" t="s">
        <v>1989</v>
      </c>
      <c r="O882" s="3">
        <v>651</v>
      </c>
      <c r="P882">
        <v>1</v>
      </c>
      <c r="Q882" s="3">
        <v>651</v>
      </c>
      <c r="R882" s="1" t="s">
        <v>1951</v>
      </c>
      <c r="S882" s="3">
        <v>78</v>
      </c>
      <c r="T882">
        <v>8</v>
      </c>
      <c r="U882" t="str">
        <f>IF(Ecommerce_Sales[[#This Row],[Delivery_Time_Days]]&gt;7,"Delay",IF(Ecommerce_Sales[[#This Row],[Delivery_Time_Days]] = 0,"No delivery",IF(Ecommerce_Sales[[#This Row],[Delivery_Time_Days]]&lt;=7,"On-time")))</f>
        <v>Delay</v>
      </c>
      <c r="V882" s="7">
        <f>Ecommerce_Sales[[#This Row],[Profit]]/Ecommerce_Sales[[#This Row],[Total_Price]]</f>
        <v>0.25038402457757297</v>
      </c>
      <c r="W882" s="3">
        <v>163</v>
      </c>
      <c r="X882" s="3"/>
    </row>
    <row r="883" spans="1:24" x14ac:dyDescent="0.25">
      <c r="A883" s="1" t="s">
        <v>4283</v>
      </c>
      <c r="B883" s="1" t="s">
        <v>543</v>
      </c>
      <c r="C883" s="1" t="s">
        <v>544</v>
      </c>
      <c r="D883" s="1" t="s">
        <v>4284</v>
      </c>
      <c r="E883" s="1" t="s">
        <v>2005</v>
      </c>
      <c r="F883" s="2">
        <v>45131</v>
      </c>
      <c r="G883" s="2">
        <v>45251</v>
      </c>
      <c r="H883" s="2" t="str">
        <f>TEXT(Ecommerce_Sales[[#This Row],[Order_Date]],"mmmm")</f>
        <v>November</v>
      </c>
      <c r="I883" s="2" t="str">
        <f>TEXT(Ecommerce_Sales[[#This Row],[Order_Date]],"yyyy")</f>
        <v>2023</v>
      </c>
      <c r="J883" s="2" t="str">
        <f>TEXT(Ecommerce_Sales[[#This Row],[Order_Date]],"mmmm")</f>
        <v>November</v>
      </c>
      <c r="K883" s="1" t="s">
        <v>1947</v>
      </c>
      <c r="L883" s="1" t="s">
        <v>4285</v>
      </c>
      <c r="M883" s="1" t="s">
        <v>2030</v>
      </c>
      <c r="N883" s="1" t="s">
        <v>1978</v>
      </c>
      <c r="O883" s="3">
        <v>1441</v>
      </c>
      <c r="P883">
        <v>7</v>
      </c>
      <c r="Q883" s="3">
        <v>10086</v>
      </c>
      <c r="R883" s="1" t="s">
        <v>1951</v>
      </c>
      <c r="S883" s="3">
        <v>1092</v>
      </c>
      <c r="T883">
        <v>4</v>
      </c>
      <c r="U883" t="str">
        <f>IF(Ecommerce_Sales[[#This Row],[Delivery_Time_Days]]&gt;7,"Delay",IF(Ecommerce_Sales[[#This Row],[Delivery_Time_Days]] = 0,"No delivery",IF(Ecommerce_Sales[[#This Row],[Delivery_Time_Days]]&lt;=7,"On-time")))</f>
        <v>On-time</v>
      </c>
      <c r="V883" s="7">
        <f>Ecommerce_Sales[[#This Row],[Profit]]/Ecommerce_Sales[[#This Row],[Total_Price]]</f>
        <v>0.34999008526670633</v>
      </c>
      <c r="W883" s="3">
        <v>3530</v>
      </c>
      <c r="X883" s="3"/>
    </row>
    <row r="884" spans="1:24" x14ac:dyDescent="0.25">
      <c r="A884" s="1" t="s">
        <v>4286</v>
      </c>
      <c r="B884" s="1" t="s">
        <v>184</v>
      </c>
      <c r="C884" s="1" t="s">
        <v>185</v>
      </c>
      <c r="D884" s="1" t="s">
        <v>2959</v>
      </c>
      <c r="E884" s="1" t="s">
        <v>2005</v>
      </c>
      <c r="F884" s="2">
        <v>45464</v>
      </c>
      <c r="G884" s="2">
        <v>44995</v>
      </c>
      <c r="H884" s="2" t="str">
        <f>TEXT(Ecommerce_Sales[[#This Row],[Order_Date]],"mmmm")</f>
        <v>March</v>
      </c>
      <c r="I884" s="2" t="str">
        <f>TEXT(Ecommerce_Sales[[#This Row],[Order_Date]],"yyyy")</f>
        <v>2023</v>
      </c>
      <c r="J884" s="2" t="str">
        <f>TEXT(Ecommerce_Sales[[#This Row],[Order_Date]],"mmmm")</f>
        <v>March</v>
      </c>
      <c r="K884" s="1" t="s">
        <v>1947</v>
      </c>
      <c r="L884" s="1" t="s">
        <v>2064</v>
      </c>
      <c r="M884" s="1" t="s">
        <v>2054</v>
      </c>
      <c r="N884" s="1" t="s">
        <v>1957</v>
      </c>
      <c r="O884" s="3">
        <v>634</v>
      </c>
      <c r="P884">
        <v>3</v>
      </c>
      <c r="Q884" s="3">
        <v>1901</v>
      </c>
      <c r="R884" s="1" t="s">
        <v>1958</v>
      </c>
      <c r="S884" s="3">
        <v>128</v>
      </c>
      <c r="T884">
        <v>4</v>
      </c>
      <c r="U884" t="str">
        <f>IF(Ecommerce_Sales[[#This Row],[Delivery_Time_Days]]&gt;7,"Delay",IF(Ecommerce_Sales[[#This Row],[Delivery_Time_Days]] = 0,"No delivery",IF(Ecommerce_Sales[[#This Row],[Delivery_Time_Days]]&lt;=7,"On-time")))</f>
        <v>On-time</v>
      </c>
      <c r="V884" s="7">
        <f>Ecommerce_Sales[[#This Row],[Profit]]/Ecommerce_Sales[[#This Row],[Total_Price]]</f>
        <v>0.14992109416096791</v>
      </c>
      <c r="W884" s="3">
        <v>285</v>
      </c>
      <c r="X884" s="3"/>
    </row>
    <row r="885" spans="1:24" x14ac:dyDescent="0.25">
      <c r="A885" s="1" t="s">
        <v>4287</v>
      </c>
      <c r="B885" s="1" t="s">
        <v>557</v>
      </c>
      <c r="C885" s="1" t="s">
        <v>558</v>
      </c>
      <c r="D885" s="1" t="s">
        <v>3573</v>
      </c>
      <c r="E885" s="1" t="s">
        <v>2005</v>
      </c>
      <c r="F885" s="2">
        <v>45169</v>
      </c>
      <c r="G885" s="2">
        <v>45515</v>
      </c>
      <c r="H885" s="2" t="str">
        <f>TEXT(Ecommerce_Sales[[#This Row],[Order_Date]],"mmmm")</f>
        <v>August</v>
      </c>
      <c r="I885" s="2" t="str">
        <f>TEXT(Ecommerce_Sales[[#This Row],[Order_Date]],"yyyy")</f>
        <v>2024</v>
      </c>
      <c r="J885" s="2" t="str">
        <f>TEXT(Ecommerce_Sales[[#This Row],[Order_Date]],"mmmm")</f>
        <v>August</v>
      </c>
      <c r="K885" s="1" t="s">
        <v>1947</v>
      </c>
      <c r="L885" s="1" t="s">
        <v>4288</v>
      </c>
      <c r="M885" s="1" t="s">
        <v>2072</v>
      </c>
      <c r="N885" s="1" t="s">
        <v>1950</v>
      </c>
      <c r="O885" s="3">
        <v>544</v>
      </c>
      <c r="P885">
        <v>5</v>
      </c>
      <c r="Q885" s="3">
        <v>2721</v>
      </c>
      <c r="R885" s="1" t="s">
        <v>1958</v>
      </c>
      <c r="S885" s="3">
        <v>162</v>
      </c>
      <c r="T885">
        <v>2</v>
      </c>
      <c r="U885" t="str">
        <f>IF(Ecommerce_Sales[[#This Row],[Delivery_Time_Days]]&gt;7,"Delay",IF(Ecommerce_Sales[[#This Row],[Delivery_Time_Days]] = 0,"No delivery",IF(Ecommerce_Sales[[#This Row],[Delivery_Time_Days]]&lt;=7,"On-time")))</f>
        <v>On-time</v>
      </c>
      <c r="V885" s="7">
        <f>Ecommerce_Sales[[#This Row],[Profit]]/Ecommerce_Sales[[#This Row],[Total_Price]]</f>
        <v>0.40022050716648289</v>
      </c>
      <c r="W885" s="3">
        <v>1089</v>
      </c>
      <c r="X885" s="3"/>
    </row>
    <row r="886" spans="1:24" x14ac:dyDescent="0.25">
      <c r="A886" s="1" t="s">
        <v>4289</v>
      </c>
      <c r="B886" s="1" t="s">
        <v>787</v>
      </c>
      <c r="C886" s="1" t="s">
        <v>788</v>
      </c>
      <c r="D886" s="1" t="s">
        <v>4290</v>
      </c>
      <c r="E886" s="1" t="s">
        <v>1981</v>
      </c>
      <c r="F886" s="2">
        <v>45095</v>
      </c>
      <c r="G886" s="2">
        <v>45511</v>
      </c>
      <c r="H886" s="2" t="str">
        <f>TEXT(Ecommerce_Sales[[#This Row],[Order_Date]],"mmmm")</f>
        <v>August</v>
      </c>
      <c r="I886" s="2" t="str">
        <f>TEXT(Ecommerce_Sales[[#This Row],[Order_Date]],"yyyy")</f>
        <v>2024</v>
      </c>
      <c r="J886" s="2" t="str">
        <f>TEXT(Ecommerce_Sales[[#This Row],[Order_Date]],"mmmm")</f>
        <v>August</v>
      </c>
      <c r="K886" s="1" t="s">
        <v>1947</v>
      </c>
      <c r="L886" s="1" t="s">
        <v>4291</v>
      </c>
      <c r="M886" s="1" t="s">
        <v>2072</v>
      </c>
      <c r="N886" s="1" t="s">
        <v>1950</v>
      </c>
      <c r="O886" s="3">
        <v>482</v>
      </c>
      <c r="P886">
        <v>6</v>
      </c>
      <c r="Q886" s="3">
        <v>2890</v>
      </c>
      <c r="R886" s="1" t="s">
        <v>1951</v>
      </c>
      <c r="S886" s="3">
        <v>255</v>
      </c>
      <c r="T886">
        <v>8</v>
      </c>
      <c r="U886" t="str">
        <f>IF(Ecommerce_Sales[[#This Row],[Delivery_Time_Days]]&gt;7,"Delay",IF(Ecommerce_Sales[[#This Row],[Delivery_Time_Days]] = 0,"No delivery",IF(Ecommerce_Sales[[#This Row],[Delivery_Time_Days]]&lt;=7,"On-time")))</f>
        <v>Delay</v>
      </c>
      <c r="V886" s="7">
        <f>Ecommerce_Sales[[#This Row],[Profit]]/Ecommerce_Sales[[#This Row],[Total_Price]]</f>
        <v>0.4</v>
      </c>
      <c r="W886" s="3">
        <v>1156</v>
      </c>
      <c r="X886" s="3"/>
    </row>
    <row r="887" spans="1:24" x14ac:dyDescent="0.25">
      <c r="A887" s="1" t="s">
        <v>4292</v>
      </c>
      <c r="B887" s="1" t="s">
        <v>1197</v>
      </c>
      <c r="C887" s="1" t="s">
        <v>1198</v>
      </c>
      <c r="D887" s="1" t="s">
        <v>4293</v>
      </c>
      <c r="E887" s="1" t="s">
        <v>1966</v>
      </c>
      <c r="F887" s="2">
        <v>45127</v>
      </c>
      <c r="G887" s="2">
        <v>45310</v>
      </c>
      <c r="H887" s="2" t="str">
        <f>TEXT(Ecommerce_Sales[[#This Row],[Order_Date]],"mmmm")</f>
        <v>January</v>
      </c>
      <c r="I887" s="2" t="str">
        <f>TEXT(Ecommerce_Sales[[#This Row],[Order_Date]],"yyyy")</f>
        <v>2024</v>
      </c>
      <c r="J887" s="2" t="str">
        <f>TEXT(Ecommerce_Sales[[#This Row],[Order_Date]],"mmmm")</f>
        <v>January</v>
      </c>
      <c r="K887" s="1" t="s">
        <v>1947</v>
      </c>
      <c r="L887" s="1" t="s">
        <v>4294</v>
      </c>
      <c r="M887" s="1" t="s">
        <v>1988</v>
      </c>
      <c r="N887" s="1" t="s">
        <v>1989</v>
      </c>
      <c r="O887" s="3">
        <v>187</v>
      </c>
      <c r="P887">
        <v>3</v>
      </c>
      <c r="Q887" s="3">
        <v>561</v>
      </c>
      <c r="R887" s="1" t="s">
        <v>1958</v>
      </c>
      <c r="S887" s="3">
        <v>44</v>
      </c>
      <c r="T887">
        <v>6</v>
      </c>
      <c r="U887" t="str">
        <f>IF(Ecommerce_Sales[[#This Row],[Delivery_Time_Days]]&gt;7,"Delay",IF(Ecommerce_Sales[[#This Row],[Delivery_Time_Days]] = 0,"No delivery",IF(Ecommerce_Sales[[#This Row],[Delivery_Time_Days]]&lt;=7,"On-time")))</f>
        <v>On-time</v>
      </c>
      <c r="V887" s="7">
        <f>Ecommerce_Sales[[#This Row],[Profit]]/Ecommerce_Sales[[#This Row],[Total_Price]]</f>
        <v>0.24955436720142601</v>
      </c>
      <c r="W887" s="3">
        <v>140</v>
      </c>
      <c r="X887" s="3"/>
    </row>
    <row r="888" spans="1:24" x14ac:dyDescent="0.25">
      <c r="A888" s="1" t="s">
        <v>4295</v>
      </c>
      <c r="B888" s="1" t="s">
        <v>1242</v>
      </c>
      <c r="C888" s="1" t="s">
        <v>1243</v>
      </c>
      <c r="D888" s="1" t="s">
        <v>3015</v>
      </c>
      <c r="E888" s="1" t="s">
        <v>1966</v>
      </c>
      <c r="F888" s="2">
        <v>45452</v>
      </c>
      <c r="G888" s="2">
        <v>45333</v>
      </c>
      <c r="H888" s="2" t="str">
        <f>TEXT(Ecommerce_Sales[[#This Row],[Order_Date]],"mmmm")</f>
        <v>February</v>
      </c>
      <c r="I888" s="2" t="str">
        <f>TEXT(Ecommerce_Sales[[#This Row],[Order_Date]],"yyyy")</f>
        <v>2024</v>
      </c>
      <c r="J888" s="2" t="str">
        <f>TEXT(Ecommerce_Sales[[#This Row],[Order_Date]],"mmmm")</f>
        <v>February</v>
      </c>
      <c r="K888" s="1" t="s">
        <v>1947</v>
      </c>
      <c r="L888" s="1" t="s">
        <v>4296</v>
      </c>
      <c r="M888" s="1" t="s">
        <v>2072</v>
      </c>
      <c r="N888" s="1" t="s">
        <v>1950</v>
      </c>
      <c r="O888" s="3">
        <v>909</v>
      </c>
      <c r="P888">
        <v>1</v>
      </c>
      <c r="Q888" s="3">
        <v>909</v>
      </c>
      <c r="R888" s="1" t="s">
        <v>2008</v>
      </c>
      <c r="S888" s="3">
        <v>112</v>
      </c>
      <c r="T888">
        <v>5</v>
      </c>
      <c r="U888" t="str">
        <f>IF(Ecommerce_Sales[[#This Row],[Delivery_Time_Days]]&gt;7,"Delay",IF(Ecommerce_Sales[[#This Row],[Delivery_Time_Days]] = 0,"No delivery",IF(Ecommerce_Sales[[#This Row],[Delivery_Time_Days]]&lt;=7,"On-time")))</f>
        <v>On-time</v>
      </c>
      <c r="V888" s="7">
        <f>Ecommerce_Sales[[#This Row],[Profit]]/Ecommerce_Sales[[#This Row],[Total_Price]]</f>
        <v>0.40044004400440042</v>
      </c>
      <c r="W888" s="3">
        <v>364</v>
      </c>
      <c r="X888" s="3"/>
    </row>
    <row r="889" spans="1:24" x14ac:dyDescent="0.25">
      <c r="A889" s="1" t="s">
        <v>4297</v>
      </c>
      <c r="B889" s="1" t="s">
        <v>863</v>
      </c>
      <c r="C889" s="1" t="s">
        <v>864</v>
      </c>
      <c r="D889" s="1" t="s">
        <v>2178</v>
      </c>
      <c r="E889" s="1" t="s">
        <v>1961</v>
      </c>
      <c r="F889" s="2">
        <v>45176</v>
      </c>
      <c r="G889" s="2">
        <v>45507</v>
      </c>
      <c r="H889" s="2" t="str">
        <f>TEXT(Ecommerce_Sales[[#This Row],[Order_Date]],"mmmm")</f>
        <v>August</v>
      </c>
      <c r="I889" s="2" t="str">
        <f>TEXT(Ecommerce_Sales[[#This Row],[Order_Date]],"yyyy")</f>
        <v>2024</v>
      </c>
      <c r="J889" s="2" t="str">
        <f>TEXT(Ecommerce_Sales[[#This Row],[Order_Date]],"mmmm")</f>
        <v>August</v>
      </c>
      <c r="K889" s="1" t="s">
        <v>1986</v>
      </c>
      <c r="L889" s="1" t="s">
        <v>4298</v>
      </c>
      <c r="M889" s="1" t="s">
        <v>1983</v>
      </c>
      <c r="N889" s="1" t="s">
        <v>1950</v>
      </c>
      <c r="O889" s="3">
        <v>843</v>
      </c>
      <c r="P889">
        <v>6</v>
      </c>
      <c r="Q889" s="3">
        <v>5061</v>
      </c>
      <c r="R889" s="1" t="s">
        <v>1958</v>
      </c>
      <c r="S889" s="3">
        <v>590</v>
      </c>
      <c r="U889" t="str">
        <f>IF(Ecommerce_Sales[[#This Row],[Delivery_Time_Days]]&gt;7,"Delay",IF(Ecommerce_Sales[[#This Row],[Delivery_Time_Days]] = 0,"No delivery",IF(Ecommerce_Sales[[#This Row],[Delivery_Time_Days]]&lt;=7,"On-time")))</f>
        <v>No delivery</v>
      </c>
      <c r="V889" s="7">
        <f>Ecommerce_Sales[[#This Row],[Profit]]/Ecommerce_Sales[[#This Row],[Total_Price]]</f>
        <v>0.39992096423631696</v>
      </c>
      <c r="W889" s="3">
        <v>2024</v>
      </c>
      <c r="X889" s="3"/>
    </row>
    <row r="890" spans="1:24" x14ac:dyDescent="0.25">
      <c r="A890" s="1" t="s">
        <v>4299</v>
      </c>
      <c r="B890" s="1" t="s">
        <v>964</v>
      </c>
      <c r="C890" s="1" t="s">
        <v>520</v>
      </c>
      <c r="D890" s="1" t="s">
        <v>4300</v>
      </c>
      <c r="E890" s="1" t="s">
        <v>1981</v>
      </c>
      <c r="F890" s="2">
        <v>45523</v>
      </c>
      <c r="G890" s="2">
        <v>45571</v>
      </c>
      <c r="H890" s="2" t="str">
        <f>TEXT(Ecommerce_Sales[[#This Row],[Order_Date]],"mmmm")</f>
        <v>October</v>
      </c>
      <c r="I890" s="2" t="str">
        <f>TEXT(Ecommerce_Sales[[#This Row],[Order_Date]],"yyyy")</f>
        <v>2024</v>
      </c>
      <c r="J890" s="2" t="str">
        <f>TEXT(Ecommerce_Sales[[#This Row],[Order_Date]],"mmmm")</f>
        <v>October</v>
      </c>
      <c r="K890" s="1" t="s">
        <v>1992</v>
      </c>
      <c r="L890" s="1" t="s">
        <v>4301</v>
      </c>
      <c r="M890" s="1" t="s">
        <v>2065</v>
      </c>
      <c r="N890" s="1" t="s">
        <v>1978</v>
      </c>
      <c r="O890" s="3">
        <v>1032</v>
      </c>
      <c r="P890">
        <v>1</v>
      </c>
      <c r="Q890" s="3">
        <v>1032</v>
      </c>
      <c r="R890" s="1" t="s">
        <v>1951</v>
      </c>
      <c r="S890" s="3">
        <v>65</v>
      </c>
      <c r="U890" t="str">
        <f>IF(Ecommerce_Sales[[#This Row],[Delivery_Time_Days]]&gt;7,"Delay",IF(Ecommerce_Sales[[#This Row],[Delivery_Time_Days]] = 0,"No delivery",IF(Ecommerce_Sales[[#This Row],[Delivery_Time_Days]]&lt;=7,"On-time")))</f>
        <v>No delivery</v>
      </c>
      <c r="V890" s="7">
        <f>Ecommerce_Sales[[#This Row],[Profit]]/Ecommerce_Sales[[#This Row],[Total_Price]]</f>
        <v>0.34980620155038761</v>
      </c>
      <c r="W890" s="3">
        <v>361</v>
      </c>
      <c r="X890" s="3"/>
    </row>
    <row r="891" spans="1:24" x14ac:dyDescent="0.25">
      <c r="A891" s="1" t="s">
        <v>4302</v>
      </c>
      <c r="B891" s="1" t="s">
        <v>1644</v>
      </c>
      <c r="C891" s="1" t="s">
        <v>1645</v>
      </c>
      <c r="D891" s="1" t="s">
        <v>4303</v>
      </c>
      <c r="E891" s="1" t="s">
        <v>1946</v>
      </c>
      <c r="F891" s="2">
        <v>45291</v>
      </c>
      <c r="G891" s="2">
        <v>45271</v>
      </c>
      <c r="H891" s="2" t="str">
        <f>TEXT(Ecommerce_Sales[[#This Row],[Order_Date]],"mmmm")</f>
        <v>December</v>
      </c>
      <c r="I891" s="2" t="str">
        <f>TEXT(Ecommerce_Sales[[#This Row],[Order_Date]],"yyyy")</f>
        <v>2023</v>
      </c>
      <c r="J891" s="2" t="str">
        <f>TEXT(Ecommerce_Sales[[#This Row],[Order_Date]],"mmmm")</f>
        <v>December</v>
      </c>
      <c r="K891" s="1" t="s">
        <v>1947</v>
      </c>
      <c r="L891" s="1" t="s">
        <v>4304</v>
      </c>
      <c r="M891" s="1" t="s">
        <v>1949</v>
      </c>
      <c r="N891" s="1" t="s">
        <v>1950</v>
      </c>
      <c r="O891" s="3">
        <v>810</v>
      </c>
      <c r="P891">
        <v>10</v>
      </c>
      <c r="Q891" s="3">
        <v>8104</v>
      </c>
      <c r="R891" s="1" t="s">
        <v>1958</v>
      </c>
      <c r="S891" s="3">
        <v>1041</v>
      </c>
      <c r="T891">
        <v>7</v>
      </c>
      <c r="U891" t="str">
        <f>IF(Ecommerce_Sales[[#This Row],[Delivery_Time_Days]]&gt;7,"Delay",IF(Ecommerce_Sales[[#This Row],[Delivery_Time_Days]] = 0,"No delivery",IF(Ecommerce_Sales[[#This Row],[Delivery_Time_Days]]&lt;=7,"On-time")))</f>
        <v>On-time</v>
      </c>
      <c r="V891" s="7">
        <f>Ecommerce_Sales[[#This Row],[Profit]]/Ecommerce_Sales[[#This Row],[Total_Price]]</f>
        <v>0.40004935834155975</v>
      </c>
      <c r="W891" s="3">
        <v>3242</v>
      </c>
      <c r="X891" s="3"/>
    </row>
    <row r="892" spans="1:24" x14ac:dyDescent="0.25">
      <c r="A892" s="1" t="s">
        <v>4305</v>
      </c>
      <c r="B892" s="1" t="s">
        <v>559</v>
      </c>
      <c r="C892" s="1" t="s">
        <v>560</v>
      </c>
      <c r="D892" s="1" t="s">
        <v>4185</v>
      </c>
      <c r="E892" s="1" t="s">
        <v>1954</v>
      </c>
      <c r="F892" s="2">
        <v>45080</v>
      </c>
      <c r="G892" s="2">
        <v>45550</v>
      </c>
      <c r="H892" s="2" t="str">
        <f>TEXT(Ecommerce_Sales[[#This Row],[Order_Date]],"mmmm")</f>
        <v>September</v>
      </c>
      <c r="I892" s="2" t="str">
        <f>TEXT(Ecommerce_Sales[[#This Row],[Order_Date]],"yyyy")</f>
        <v>2024</v>
      </c>
      <c r="J892" s="2" t="str">
        <f>TEXT(Ecommerce_Sales[[#This Row],[Order_Date]],"mmmm")</f>
        <v>September</v>
      </c>
      <c r="K892" s="1" t="s">
        <v>1992</v>
      </c>
      <c r="L892" s="1" t="s">
        <v>4306</v>
      </c>
      <c r="M892" s="1" t="s">
        <v>2058</v>
      </c>
      <c r="N892" s="1" t="s">
        <v>1950</v>
      </c>
      <c r="O892" s="3">
        <v>74</v>
      </c>
      <c r="P892">
        <v>5</v>
      </c>
      <c r="Q892" s="3">
        <v>370</v>
      </c>
      <c r="R892" s="1" t="s">
        <v>1958</v>
      </c>
      <c r="S892" s="3">
        <v>34</v>
      </c>
      <c r="U892" t="str">
        <f>IF(Ecommerce_Sales[[#This Row],[Delivery_Time_Days]]&gt;7,"Delay",IF(Ecommerce_Sales[[#This Row],[Delivery_Time_Days]] = 0,"No delivery",IF(Ecommerce_Sales[[#This Row],[Delivery_Time_Days]]&lt;=7,"On-time")))</f>
        <v>No delivery</v>
      </c>
      <c r="V892" s="7">
        <f>Ecommerce_Sales[[#This Row],[Profit]]/Ecommerce_Sales[[#This Row],[Total_Price]]</f>
        <v>0.4</v>
      </c>
      <c r="W892" s="3">
        <v>148</v>
      </c>
      <c r="X892" s="3"/>
    </row>
    <row r="893" spans="1:24" x14ac:dyDescent="0.25">
      <c r="A893" s="1" t="s">
        <v>4307</v>
      </c>
      <c r="B893" s="1" t="s">
        <v>1349</v>
      </c>
      <c r="C893" s="1" t="s">
        <v>1350</v>
      </c>
      <c r="D893" s="1" t="s">
        <v>4308</v>
      </c>
      <c r="E893" s="1" t="s">
        <v>1966</v>
      </c>
      <c r="F893" s="2">
        <v>44961</v>
      </c>
      <c r="G893" s="2">
        <v>45316</v>
      </c>
      <c r="H893" s="2" t="str">
        <f>TEXT(Ecommerce_Sales[[#This Row],[Order_Date]],"mmmm")</f>
        <v>January</v>
      </c>
      <c r="I893" s="2" t="str">
        <f>TEXT(Ecommerce_Sales[[#This Row],[Order_Date]],"yyyy")</f>
        <v>2024</v>
      </c>
      <c r="J893" s="2" t="str">
        <f>TEXT(Ecommerce_Sales[[#This Row],[Order_Date]],"mmmm")</f>
        <v>January</v>
      </c>
      <c r="K893" s="1" t="s">
        <v>1992</v>
      </c>
      <c r="L893" s="1" t="s">
        <v>4309</v>
      </c>
      <c r="M893" s="1" t="s">
        <v>1988</v>
      </c>
      <c r="N893" s="1" t="s">
        <v>1989</v>
      </c>
      <c r="O893" s="3">
        <v>443</v>
      </c>
      <c r="P893">
        <v>2</v>
      </c>
      <c r="Q893" s="3">
        <v>886</v>
      </c>
      <c r="R893" s="1" t="s">
        <v>1951</v>
      </c>
      <c r="S893" s="3">
        <v>48</v>
      </c>
      <c r="U893" t="str">
        <f>IF(Ecommerce_Sales[[#This Row],[Delivery_Time_Days]]&gt;7,"Delay",IF(Ecommerce_Sales[[#This Row],[Delivery_Time_Days]] = 0,"No delivery",IF(Ecommerce_Sales[[#This Row],[Delivery_Time_Days]]&lt;=7,"On-time")))</f>
        <v>No delivery</v>
      </c>
      <c r="V893" s="7">
        <f>Ecommerce_Sales[[#This Row],[Profit]]/Ecommerce_Sales[[#This Row],[Total_Price]]</f>
        <v>0.24943566591422123</v>
      </c>
      <c r="W893" s="3">
        <v>221</v>
      </c>
      <c r="X893" s="3"/>
    </row>
    <row r="894" spans="1:24" x14ac:dyDescent="0.25">
      <c r="A894" s="1" t="s">
        <v>4310</v>
      </c>
      <c r="B894" s="1" t="s">
        <v>56</v>
      </c>
      <c r="C894" s="1" t="s">
        <v>887</v>
      </c>
      <c r="D894" s="1" t="s">
        <v>3850</v>
      </c>
      <c r="E894" s="1" t="s">
        <v>1981</v>
      </c>
      <c r="F894" s="2">
        <v>45488</v>
      </c>
      <c r="G894" s="2">
        <v>45500</v>
      </c>
      <c r="H894" s="2" t="str">
        <f>TEXT(Ecommerce_Sales[[#This Row],[Order_Date]],"mmmm")</f>
        <v>July</v>
      </c>
      <c r="I894" s="2" t="str">
        <f>TEXT(Ecommerce_Sales[[#This Row],[Order_Date]],"yyyy")</f>
        <v>2024</v>
      </c>
      <c r="J894" s="2" t="str">
        <f>TEXT(Ecommerce_Sales[[#This Row],[Order_Date]],"mmmm")</f>
        <v>July</v>
      </c>
      <c r="K894" s="1" t="s">
        <v>1947</v>
      </c>
      <c r="L894" s="1" t="s">
        <v>4311</v>
      </c>
      <c r="M894" s="1" t="s">
        <v>1988</v>
      </c>
      <c r="N894" s="1" t="s">
        <v>1989</v>
      </c>
      <c r="O894" s="3">
        <v>200</v>
      </c>
      <c r="P894">
        <v>5</v>
      </c>
      <c r="Q894" s="3">
        <v>1001</v>
      </c>
      <c r="R894" s="1" t="s">
        <v>2008</v>
      </c>
      <c r="S894" s="3">
        <v>52</v>
      </c>
      <c r="T894">
        <v>4</v>
      </c>
      <c r="U894" t="str">
        <f>IF(Ecommerce_Sales[[#This Row],[Delivery_Time_Days]]&gt;7,"Delay",IF(Ecommerce_Sales[[#This Row],[Delivery_Time_Days]] = 0,"No delivery",IF(Ecommerce_Sales[[#This Row],[Delivery_Time_Days]]&lt;=7,"On-time")))</f>
        <v>On-time</v>
      </c>
      <c r="V894" s="7">
        <f>Ecommerce_Sales[[#This Row],[Profit]]/Ecommerce_Sales[[#This Row],[Total_Price]]</f>
        <v>0.24975024975024976</v>
      </c>
      <c r="W894" s="3">
        <v>250</v>
      </c>
      <c r="X894" s="3"/>
    </row>
    <row r="895" spans="1:24" x14ac:dyDescent="0.25">
      <c r="A895" s="1" t="s">
        <v>4312</v>
      </c>
      <c r="B895" s="1" t="s">
        <v>1433</v>
      </c>
      <c r="C895" s="1" t="s">
        <v>1434</v>
      </c>
      <c r="D895" s="1" t="s">
        <v>4064</v>
      </c>
      <c r="E895" s="1" t="s">
        <v>1981</v>
      </c>
      <c r="F895" s="2">
        <v>45621</v>
      </c>
      <c r="G895" s="2">
        <v>45132</v>
      </c>
      <c r="H895" s="2" t="str">
        <f>TEXT(Ecommerce_Sales[[#This Row],[Order_Date]],"mmmm")</f>
        <v>July</v>
      </c>
      <c r="I895" s="2" t="str">
        <f>TEXT(Ecommerce_Sales[[#This Row],[Order_Date]],"yyyy")</f>
        <v>2023</v>
      </c>
      <c r="J895" s="2" t="str">
        <f>TEXT(Ecommerce_Sales[[#This Row],[Order_Date]],"mmmm")</f>
        <v>July</v>
      </c>
      <c r="K895" s="1" t="s">
        <v>1992</v>
      </c>
      <c r="L895" s="1" t="s">
        <v>4313</v>
      </c>
      <c r="M895" s="1" t="s">
        <v>1963</v>
      </c>
      <c r="N895" s="1" t="s">
        <v>1957</v>
      </c>
      <c r="O895" s="3">
        <v>259</v>
      </c>
      <c r="P895">
        <v>1</v>
      </c>
      <c r="Q895" s="3">
        <v>259</v>
      </c>
      <c r="R895" s="1" t="s">
        <v>1958</v>
      </c>
      <c r="S895" s="3">
        <v>33</v>
      </c>
      <c r="U895" t="str">
        <f>IF(Ecommerce_Sales[[#This Row],[Delivery_Time_Days]]&gt;7,"Delay",IF(Ecommerce_Sales[[#This Row],[Delivery_Time_Days]] = 0,"No delivery",IF(Ecommerce_Sales[[#This Row],[Delivery_Time_Days]]&lt;=7,"On-time")))</f>
        <v>No delivery</v>
      </c>
      <c r="V895" s="7">
        <f>Ecommerce_Sales[[#This Row],[Profit]]/Ecommerce_Sales[[#This Row],[Total_Price]]</f>
        <v>0.15057915057915058</v>
      </c>
      <c r="W895" s="3">
        <v>39</v>
      </c>
      <c r="X895" s="3"/>
    </row>
    <row r="896" spans="1:24" x14ac:dyDescent="0.25">
      <c r="A896" s="1" t="s">
        <v>4314</v>
      </c>
      <c r="B896" s="1" t="s">
        <v>808</v>
      </c>
      <c r="C896" s="1" t="s">
        <v>809</v>
      </c>
      <c r="D896" s="1" t="s">
        <v>3039</v>
      </c>
      <c r="E896" s="1" t="s">
        <v>1996</v>
      </c>
      <c r="F896" s="2">
        <v>45197</v>
      </c>
      <c r="G896" s="2">
        <v>45451</v>
      </c>
      <c r="H896" s="2" t="str">
        <f>TEXT(Ecommerce_Sales[[#This Row],[Order_Date]],"mmmm")</f>
        <v>June</v>
      </c>
      <c r="I896" s="2" t="str">
        <f>TEXT(Ecommerce_Sales[[#This Row],[Order_Date]],"yyyy")</f>
        <v>2024</v>
      </c>
      <c r="J896" s="2" t="str">
        <f>TEXT(Ecommerce_Sales[[#This Row],[Order_Date]],"mmmm")</f>
        <v>June</v>
      </c>
      <c r="K896" s="1" t="s">
        <v>1947</v>
      </c>
      <c r="L896" s="1" t="s">
        <v>4315</v>
      </c>
      <c r="M896" s="1" t="s">
        <v>2054</v>
      </c>
      <c r="N896" s="1" t="s">
        <v>1957</v>
      </c>
      <c r="O896" s="3">
        <v>460</v>
      </c>
      <c r="P896">
        <v>2</v>
      </c>
      <c r="Q896" s="3">
        <v>920</v>
      </c>
      <c r="R896" s="1" t="s">
        <v>1951</v>
      </c>
      <c r="S896" s="3">
        <v>66</v>
      </c>
      <c r="T896">
        <v>8</v>
      </c>
      <c r="U896" t="str">
        <f>IF(Ecommerce_Sales[[#This Row],[Delivery_Time_Days]]&gt;7,"Delay",IF(Ecommerce_Sales[[#This Row],[Delivery_Time_Days]] = 0,"No delivery",IF(Ecommerce_Sales[[#This Row],[Delivery_Time_Days]]&lt;=7,"On-time")))</f>
        <v>Delay</v>
      </c>
      <c r="V896" s="7">
        <f>Ecommerce_Sales[[#This Row],[Profit]]/Ecommerce_Sales[[#This Row],[Total_Price]]</f>
        <v>0.15</v>
      </c>
      <c r="W896" s="3">
        <v>138</v>
      </c>
      <c r="X896" s="3"/>
    </row>
    <row r="897" spans="1:24" x14ac:dyDescent="0.25">
      <c r="A897" s="1" t="s">
        <v>4316</v>
      </c>
      <c r="B897" s="1" t="s">
        <v>452</v>
      </c>
      <c r="C897" s="1" t="s">
        <v>453</v>
      </c>
      <c r="D897" s="1" t="s">
        <v>3139</v>
      </c>
      <c r="E897" s="1" t="s">
        <v>1954</v>
      </c>
      <c r="F897" s="2">
        <v>45617</v>
      </c>
      <c r="G897" s="2">
        <v>45607</v>
      </c>
      <c r="H897" s="2" t="str">
        <f>TEXT(Ecommerce_Sales[[#This Row],[Order_Date]],"mmmm")</f>
        <v>November</v>
      </c>
      <c r="I897" s="2" t="str">
        <f>TEXT(Ecommerce_Sales[[#This Row],[Order_Date]],"yyyy")</f>
        <v>2024</v>
      </c>
      <c r="J897" s="2" t="str">
        <f>TEXT(Ecommerce_Sales[[#This Row],[Order_Date]],"mmmm")</f>
        <v>November</v>
      </c>
      <c r="K897" s="1" t="s">
        <v>1947</v>
      </c>
      <c r="L897" s="1" t="s">
        <v>3358</v>
      </c>
      <c r="M897" s="1" t="s">
        <v>1983</v>
      </c>
      <c r="N897" s="1" t="s">
        <v>1950</v>
      </c>
      <c r="O897" s="3">
        <v>1357</v>
      </c>
      <c r="P897">
        <v>3</v>
      </c>
      <c r="Q897" s="3">
        <v>4071</v>
      </c>
      <c r="R897" s="1" t="s">
        <v>1958</v>
      </c>
      <c r="S897" s="3">
        <v>409</v>
      </c>
      <c r="T897">
        <v>10</v>
      </c>
      <c r="U897" t="str">
        <f>IF(Ecommerce_Sales[[#This Row],[Delivery_Time_Days]]&gt;7,"Delay",IF(Ecommerce_Sales[[#This Row],[Delivery_Time_Days]] = 0,"No delivery",IF(Ecommerce_Sales[[#This Row],[Delivery_Time_Days]]&lt;=7,"On-time")))</f>
        <v>Delay</v>
      </c>
      <c r="V897" s="7">
        <f>Ecommerce_Sales[[#This Row],[Profit]]/Ecommerce_Sales[[#This Row],[Total_Price]]</f>
        <v>0.39990174404323264</v>
      </c>
      <c r="W897" s="3">
        <v>1628</v>
      </c>
      <c r="X897" s="3"/>
    </row>
    <row r="898" spans="1:24" x14ac:dyDescent="0.25">
      <c r="A898" s="1" t="s">
        <v>4317</v>
      </c>
      <c r="B898" s="1" t="s">
        <v>192</v>
      </c>
      <c r="C898" s="1" t="s">
        <v>492</v>
      </c>
      <c r="D898" s="1" t="s">
        <v>3305</v>
      </c>
      <c r="E898" s="1" t="s">
        <v>1946</v>
      </c>
      <c r="F898" s="2">
        <v>45350</v>
      </c>
      <c r="G898" s="2">
        <v>45324</v>
      </c>
      <c r="H898" s="2" t="str">
        <f>TEXT(Ecommerce_Sales[[#This Row],[Order_Date]],"mmmm")</f>
        <v>February</v>
      </c>
      <c r="I898" s="2" t="str">
        <f>TEXT(Ecommerce_Sales[[#This Row],[Order_Date]],"yyyy")</f>
        <v>2024</v>
      </c>
      <c r="J898" s="2" t="str">
        <f>TEXT(Ecommerce_Sales[[#This Row],[Order_Date]],"mmmm")</f>
        <v>February</v>
      </c>
      <c r="K898" s="1" t="s">
        <v>1947</v>
      </c>
      <c r="L898" s="1" t="s">
        <v>4318</v>
      </c>
      <c r="M898" s="1" t="s">
        <v>1956</v>
      </c>
      <c r="N898" s="1" t="s">
        <v>1957</v>
      </c>
      <c r="O898" s="3">
        <v>656</v>
      </c>
      <c r="P898">
        <v>1</v>
      </c>
      <c r="Q898" s="3">
        <v>656</v>
      </c>
      <c r="R898" s="1" t="s">
        <v>1958</v>
      </c>
      <c r="S898" s="3">
        <v>81</v>
      </c>
      <c r="T898">
        <v>5</v>
      </c>
      <c r="U898" t="str">
        <f>IF(Ecommerce_Sales[[#This Row],[Delivery_Time_Days]]&gt;7,"Delay",IF(Ecommerce_Sales[[#This Row],[Delivery_Time_Days]] = 0,"No delivery",IF(Ecommerce_Sales[[#This Row],[Delivery_Time_Days]]&lt;=7,"On-time")))</f>
        <v>On-time</v>
      </c>
      <c r="V898" s="7">
        <f>Ecommerce_Sales[[#This Row],[Profit]]/Ecommerce_Sales[[#This Row],[Total_Price]]</f>
        <v>0.14939024390243902</v>
      </c>
      <c r="W898" s="3">
        <v>98</v>
      </c>
      <c r="X898" s="3"/>
    </row>
    <row r="899" spans="1:24" x14ac:dyDescent="0.25">
      <c r="A899" s="1" t="s">
        <v>4319</v>
      </c>
      <c r="B899" s="1" t="s">
        <v>1696</v>
      </c>
      <c r="C899" s="1" t="s">
        <v>1697</v>
      </c>
      <c r="D899" s="1" t="s">
        <v>4320</v>
      </c>
      <c r="E899" s="1" t="s">
        <v>2005</v>
      </c>
      <c r="F899" s="2">
        <v>45476</v>
      </c>
      <c r="G899" s="2">
        <v>45094</v>
      </c>
      <c r="H899" s="2" t="str">
        <f>TEXT(Ecommerce_Sales[[#This Row],[Order_Date]],"mmmm")</f>
        <v>June</v>
      </c>
      <c r="I899" s="2" t="str">
        <f>TEXT(Ecommerce_Sales[[#This Row],[Order_Date]],"yyyy")</f>
        <v>2023</v>
      </c>
      <c r="J899" s="2" t="str">
        <f>TEXT(Ecommerce_Sales[[#This Row],[Order_Date]],"mmmm")</f>
        <v>June</v>
      </c>
      <c r="K899" s="1" t="s">
        <v>1986</v>
      </c>
      <c r="L899" s="1" t="s">
        <v>4321</v>
      </c>
      <c r="M899" s="1" t="s">
        <v>1983</v>
      </c>
      <c r="N899" s="1" t="s">
        <v>1950</v>
      </c>
      <c r="O899" s="3">
        <v>346</v>
      </c>
      <c r="P899">
        <v>6</v>
      </c>
      <c r="Q899" s="3">
        <v>2077</v>
      </c>
      <c r="R899" s="1" t="s">
        <v>2008</v>
      </c>
      <c r="S899" s="3">
        <v>113</v>
      </c>
      <c r="U899" t="str">
        <f>IF(Ecommerce_Sales[[#This Row],[Delivery_Time_Days]]&gt;7,"Delay",IF(Ecommerce_Sales[[#This Row],[Delivery_Time_Days]] = 0,"No delivery",IF(Ecommerce_Sales[[#This Row],[Delivery_Time_Days]]&lt;=7,"On-time")))</f>
        <v>No delivery</v>
      </c>
      <c r="V899" s="7">
        <f>Ecommerce_Sales[[#This Row],[Profit]]/Ecommerce_Sales[[#This Row],[Total_Price]]</f>
        <v>0.40009629272989888</v>
      </c>
      <c r="W899" s="3">
        <v>831</v>
      </c>
      <c r="X899" s="3"/>
    </row>
    <row r="900" spans="1:24" x14ac:dyDescent="0.25">
      <c r="A900" s="1" t="s">
        <v>4322</v>
      </c>
      <c r="B900" s="1" t="s">
        <v>1221</v>
      </c>
      <c r="C900" s="1" t="s">
        <v>1222</v>
      </c>
      <c r="D900" s="1" t="s">
        <v>2541</v>
      </c>
      <c r="E900" s="1" t="s">
        <v>2005</v>
      </c>
      <c r="F900" s="2">
        <v>45382</v>
      </c>
      <c r="G900" s="2">
        <v>45199</v>
      </c>
      <c r="H900" s="2" t="str">
        <f>TEXT(Ecommerce_Sales[[#This Row],[Order_Date]],"mmmm")</f>
        <v>September</v>
      </c>
      <c r="I900" s="2" t="str">
        <f>TEXT(Ecommerce_Sales[[#This Row],[Order_Date]],"yyyy")</f>
        <v>2023</v>
      </c>
      <c r="J900" s="2" t="str">
        <f>TEXT(Ecommerce_Sales[[#This Row],[Order_Date]],"mmmm")</f>
        <v>September</v>
      </c>
      <c r="K900" s="1" t="s">
        <v>1986</v>
      </c>
      <c r="L900" s="1" t="s">
        <v>4323</v>
      </c>
      <c r="M900" s="1" t="s">
        <v>2054</v>
      </c>
      <c r="N900" s="1" t="s">
        <v>1957</v>
      </c>
      <c r="O900" s="3">
        <v>1002</v>
      </c>
      <c r="P900">
        <v>4</v>
      </c>
      <c r="Q900" s="3">
        <v>4007</v>
      </c>
      <c r="R900" s="1" t="s">
        <v>1958</v>
      </c>
      <c r="S900" s="3">
        <v>424</v>
      </c>
      <c r="U900" t="str">
        <f>IF(Ecommerce_Sales[[#This Row],[Delivery_Time_Days]]&gt;7,"Delay",IF(Ecommerce_Sales[[#This Row],[Delivery_Time_Days]] = 0,"No delivery",IF(Ecommerce_Sales[[#This Row],[Delivery_Time_Days]]&lt;=7,"On-time")))</f>
        <v>No delivery</v>
      </c>
      <c r="V900" s="7">
        <f>Ecommerce_Sales[[#This Row],[Profit]]/Ecommerce_Sales[[#This Row],[Total_Price]]</f>
        <v>0.14998752183678563</v>
      </c>
      <c r="W900" s="3">
        <v>601</v>
      </c>
      <c r="X900" s="3"/>
    </row>
    <row r="901" spans="1:24" x14ac:dyDescent="0.25">
      <c r="A901" s="1" t="s">
        <v>4324</v>
      </c>
      <c r="B901" s="1" t="s">
        <v>444</v>
      </c>
      <c r="C901" s="1" t="s">
        <v>445</v>
      </c>
      <c r="D901" s="1" t="s">
        <v>2106</v>
      </c>
      <c r="E901" s="1" t="s">
        <v>1946</v>
      </c>
      <c r="F901" s="2">
        <v>45651</v>
      </c>
      <c r="G901" s="2">
        <v>45090</v>
      </c>
      <c r="H901" s="2" t="str">
        <f>TEXT(Ecommerce_Sales[[#This Row],[Order_Date]],"mmmm")</f>
        <v>June</v>
      </c>
      <c r="I901" s="2" t="str">
        <f>TEXT(Ecommerce_Sales[[#This Row],[Order_Date]],"yyyy")</f>
        <v>2023</v>
      </c>
      <c r="J901" s="2" t="str">
        <f>TEXT(Ecommerce_Sales[[#This Row],[Order_Date]],"mmmm")</f>
        <v>June</v>
      </c>
      <c r="K901" s="1" t="s">
        <v>1992</v>
      </c>
      <c r="L901" s="1" t="s">
        <v>4325</v>
      </c>
      <c r="M901" s="1" t="s">
        <v>2058</v>
      </c>
      <c r="N901" s="1" t="s">
        <v>1950</v>
      </c>
      <c r="O901" s="3">
        <v>17</v>
      </c>
      <c r="P901">
        <v>6</v>
      </c>
      <c r="Q901" s="3">
        <v>102</v>
      </c>
      <c r="R901" s="1" t="s">
        <v>2016</v>
      </c>
      <c r="S901" s="3">
        <v>8</v>
      </c>
      <c r="U901" t="str">
        <f>IF(Ecommerce_Sales[[#This Row],[Delivery_Time_Days]]&gt;7,"Delay",IF(Ecommerce_Sales[[#This Row],[Delivery_Time_Days]] = 0,"No delivery",IF(Ecommerce_Sales[[#This Row],[Delivery_Time_Days]]&lt;=7,"On-time")))</f>
        <v>No delivery</v>
      </c>
      <c r="V901" s="7">
        <f>Ecommerce_Sales[[#This Row],[Profit]]/Ecommerce_Sales[[#This Row],[Total_Price]]</f>
        <v>0.40196078431372551</v>
      </c>
      <c r="W901" s="3">
        <v>41</v>
      </c>
      <c r="X901" s="3"/>
    </row>
    <row r="902" spans="1:24" x14ac:dyDescent="0.25">
      <c r="A902" s="1" t="s">
        <v>4326</v>
      </c>
      <c r="B902" s="1" t="s">
        <v>428</v>
      </c>
      <c r="C902" s="1" t="s">
        <v>429</v>
      </c>
      <c r="D902" s="1" t="s">
        <v>4327</v>
      </c>
      <c r="E902" s="1" t="s">
        <v>1946</v>
      </c>
      <c r="F902" s="2">
        <v>45424</v>
      </c>
      <c r="G902" s="2">
        <v>45363</v>
      </c>
      <c r="H902" s="2" t="str">
        <f>TEXT(Ecommerce_Sales[[#This Row],[Order_Date]],"mmmm")</f>
        <v>March</v>
      </c>
      <c r="I902" s="2" t="str">
        <f>TEXT(Ecommerce_Sales[[#This Row],[Order_Date]],"yyyy")</f>
        <v>2024</v>
      </c>
      <c r="J902" s="2" t="str">
        <f>TEXT(Ecommerce_Sales[[#This Row],[Order_Date]],"mmmm")</f>
        <v>March</v>
      </c>
      <c r="K902" s="1" t="s">
        <v>1992</v>
      </c>
      <c r="L902" s="1" t="s">
        <v>4328</v>
      </c>
      <c r="M902" s="1" t="s">
        <v>1972</v>
      </c>
      <c r="N902" s="1" t="s">
        <v>1973</v>
      </c>
      <c r="O902" s="3">
        <v>83</v>
      </c>
      <c r="P902">
        <v>5</v>
      </c>
      <c r="Q902" s="3">
        <v>413</v>
      </c>
      <c r="R902" s="1" t="s">
        <v>1951</v>
      </c>
      <c r="S902" s="3">
        <v>48</v>
      </c>
      <c r="U902" t="str">
        <f>IF(Ecommerce_Sales[[#This Row],[Delivery_Time_Days]]&gt;7,"Delay",IF(Ecommerce_Sales[[#This Row],[Delivery_Time_Days]] = 0,"No delivery",IF(Ecommerce_Sales[[#This Row],[Delivery_Time_Days]]&lt;=7,"On-time")))</f>
        <v>No delivery</v>
      </c>
      <c r="V902" s="7">
        <f>Ecommerce_Sales[[#This Row],[Profit]]/Ecommerce_Sales[[#This Row],[Total_Price]]</f>
        <v>0.30024213075060535</v>
      </c>
      <c r="W902" s="3">
        <v>124</v>
      </c>
      <c r="X902" s="3"/>
    </row>
    <row r="903" spans="1:24" x14ac:dyDescent="0.25">
      <c r="A903" s="1" t="s">
        <v>4329</v>
      </c>
      <c r="B903" s="1" t="s">
        <v>764</v>
      </c>
      <c r="C903" s="1" t="s">
        <v>765</v>
      </c>
      <c r="D903" s="1" t="s">
        <v>4330</v>
      </c>
      <c r="E903" s="1" t="s">
        <v>1981</v>
      </c>
      <c r="F903" s="2">
        <v>45116</v>
      </c>
      <c r="G903" s="2">
        <v>45622</v>
      </c>
      <c r="H903" s="2" t="str">
        <f>TEXT(Ecommerce_Sales[[#This Row],[Order_Date]],"mmmm")</f>
        <v>November</v>
      </c>
      <c r="I903" s="2" t="str">
        <f>TEXT(Ecommerce_Sales[[#This Row],[Order_Date]],"yyyy")</f>
        <v>2024</v>
      </c>
      <c r="J903" s="2" t="str">
        <f>TEXT(Ecommerce_Sales[[#This Row],[Order_Date]],"mmmm")</f>
        <v>November</v>
      </c>
      <c r="K903" s="1" t="s">
        <v>1947</v>
      </c>
      <c r="L903" s="1" t="s">
        <v>4331</v>
      </c>
      <c r="M903" s="1" t="s">
        <v>1972</v>
      </c>
      <c r="N903" s="1" t="s">
        <v>1973</v>
      </c>
      <c r="O903" s="3">
        <v>362</v>
      </c>
      <c r="P903">
        <v>1</v>
      </c>
      <c r="Q903" s="3">
        <v>362</v>
      </c>
      <c r="R903" s="1" t="s">
        <v>1958</v>
      </c>
      <c r="S903" s="3">
        <v>41</v>
      </c>
      <c r="T903">
        <v>8</v>
      </c>
      <c r="U903" t="str">
        <f>IF(Ecommerce_Sales[[#This Row],[Delivery_Time_Days]]&gt;7,"Delay",IF(Ecommerce_Sales[[#This Row],[Delivery_Time_Days]] = 0,"No delivery",IF(Ecommerce_Sales[[#This Row],[Delivery_Time_Days]]&lt;=7,"On-time")))</f>
        <v>Delay</v>
      </c>
      <c r="V903" s="7">
        <f>Ecommerce_Sales[[#This Row],[Profit]]/Ecommerce_Sales[[#This Row],[Total_Price]]</f>
        <v>0.30110497237569062</v>
      </c>
      <c r="W903" s="3">
        <v>109</v>
      </c>
      <c r="X903" s="3"/>
    </row>
    <row r="904" spans="1:24" x14ac:dyDescent="0.25">
      <c r="A904" s="1" t="s">
        <v>4332</v>
      </c>
      <c r="B904" s="1" t="s">
        <v>1405</v>
      </c>
      <c r="C904" s="1" t="s">
        <v>1406</v>
      </c>
      <c r="D904" s="1" t="s">
        <v>2195</v>
      </c>
      <c r="E904" s="1" t="s">
        <v>1954</v>
      </c>
      <c r="F904" s="2">
        <v>45300</v>
      </c>
      <c r="G904" s="2">
        <v>45171</v>
      </c>
      <c r="H904" s="2" t="str">
        <f>TEXT(Ecommerce_Sales[[#This Row],[Order_Date]],"mmmm")</f>
        <v>September</v>
      </c>
      <c r="I904" s="2" t="str">
        <f>TEXT(Ecommerce_Sales[[#This Row],[Order_Date]],"yyyy")</f>
        <v>2023</v>
      </c>
      <c r="J904" s="2" t="str">
        <f>TEXT(Ecommerce_Sales[[#This Row],[Order_Date]],"mmmm")</f>
        <v>September</v>
      </c>
      <c r="K904" s="1" t="s">
        <v>1947</v>
      </c>
      <c r="L904" s="1" t="s">
        <v>4333</v>
      </c>
      <c r="M904" s="1" t="s">
        <v>2079</v>
      </c>
      <c r="N904" s="1" t="s">
        <v>1973</v>
      </c>
      <c r="O904" s="3">
        <v>788</v>
      </c>
      <c r="P904">
        <v>5</v>
      </c>
      <c r="Q904" s="3">
        <v>3939</v>
      </c>
      <c r="R904" s="1" t="s">
        <v>1958</v>
      </c>
      <c r="S904" s="3">
        <v>435</v>
      </c>
      <c r="T904">
        <v>8</v>
      </c>
      <c r="U904" t="str">
        <f>IF(Ecommerce_Sales[[#This Row],[Delivery_Time_Days]]&gt;7,"Delay",IF(Ecommerce_Sales[[#This Row],[Delivery_Time_Days]] = 0,"No delivery",IF(Ecommerce_Sales[[#This Row],[Delivery_Time_Days]]&lt;=7,"On-time")))</f>
        <v>Delay</v>
      </c>
      <c r="V904" s="7">
        <f>Ecommerce_Sales[[#This Row],[Profit]]/Ecommerce_Sales[[#This Row],[Total_Price]]</f>
        <v>0.3000761614623001</v>
      </c>
      <c r="W904" s="3">
        <v>1182</v>
      </c>
      <c r="X904" s="3"/>
    </row>
    <row r="905" spans="1:24" x14ac:dyDescent="0.25">
      <c r="A905" s="1" t="s">
        <v>4334</v>
      </c>
      <c r="B905" s="1" t="s">
        <v>250</v>
      </c>
      <c r="C905" s="1" t="s">
        <v>251</v>
      </c>
      <c r="D905" s="1" t="s">
        <v>3559</v>
      </c>
      <c r="E905" s="1" t="s">
        <v>1981</v>
      </c>
      <c r="F905" s="2">
        <v>45050</v>
      </c>
      <c r="G905" s="2">
        <v>45075</v>
      </c>
      <c r="H905" s="2" t="str">
        <f>TEXT(Ecommerce_Sales[[#This Row],[Order_Date]],"mmmm")</f>
        <v>May</v>
      </c>
      <c r="I905" s="2" t="str">
        <f>TEXT(Ecommerce_Sales[[#This Row],[Order_Date]],"yyyy")</f>
        <v>2023</v>
      </c>
      <c r="J905" s="2" t="str">
        <f>TEXT(Ecommerce_Sales[[#This Row],[Order_Date]],"mmmm")</f>
        <v>May</v>
      </c>
      <c r="K905" s="1" t="s">
        <v>1947</v>
      </c>
      <c r="L905" s="1" t="s">
        <v>4335</v>
      </c>
      <c r="M905" s="1" t="s">
        <v>1977</v>
      </c>
      <c r="N905" s="1" t="s">
        <v>1978</v>
      </c>
      <c r="O905" s="3">
        <v>304</v>
      </c>
      <c r="P905">
        <v>3</v>
      </c>
      <c r="Q905" s="3">
        <v>913</v>
      </c>
      <c r="R905" s="1" t="s">
        <v>1951</v>
      </c>
      <c r="S905" s="3">
        <v>64</v>
      </c>
      <c r="T905">
        <v>6</v>
      </c>
      <c r="U905" t="str">
        <f>IF(Ecommerce_Sales[[#This Row],[Delivery_Time_Days]]&gt;7,"Delay",IF(Ecommerce_Sales[[#This Row],[Delivery_Time_Days]] = 0,"No delivery",IF(Ecommerce_Sales[[#This Row],[Delivery_Time_Days]]&lt;=7,"On-time")))</f>
        <v>On-time</v>
      </c>
      <c r="V905" s="7">
        <f>Ecommerce_Sales[[#This Row],[Profit]]/Ecommerce_Sales[[#This Row],[Total_Price]]</f>
        <v>0.35049288061336253</v>
      </c>
      <c r="W905" s="3">
        <v>320</v>
      </c>
      <c r="X905" s="3"/>
    </row>
    <row r="906" spans="1:24" x14ac:dyDescent="0.25">
      <c r="A906" s="1" t="s">
        <v>4336</v>
      </c>
      <c r="B906" s="1" t="s">
        <v>1179</v>
      </c>
      <c r="C906" s="1" t="s">
        <v>1180</v>
      </c>
      <c r="D906" s="1" t="s">
        <v>3583</v>
      </c>
      <c r="E906" s="1" t="s">
        <v>1966</v>
      </c>
      <c r="F906" s="2">
        <v>45487</v>
      </c>
      <c r="G906" s="2">
        <v>45437</v>
      </c>
      <c r="H906" s="2" t="str">
        <f>TEXT(Ecommerce_Sales[[#This Row],[Order_Date]],"mmmm")</f>
        <v>May</v>
      </c>
      <c r="I906" s="2" t="str">
        <f>TEXT(Ecommerce_Sales[[#This Row],[Order_Date]],"yyyy")</f>
        <v>2024</v>
      </c>
      <c r="J906" s="2" t="str">
        <f>TEXT(Ecommerce_Sales[[#This Row],[Order_Date]],"mmmm")</f>
        <v>May</v>
      </c>
      <c r="K906" s="1" t="s">
        <v>1947</v>
      </c>
      <c r="L906" s="1" t="s">
        <v>4337</v>
      </c>
      <c r="M906" s="1" t="s">
        <v>1977</v>
      </c>
      <c r="N906" s="1" t="s">
        <v>1978</v>
      </c>
      <c r="O906" s="3">
        <v>137</v>
      </c>
      <c r="P906">
        <v>4</v>
      </c>
      <c r="Q906" s="3">
        <v>549</v>
      </c>
      <c r="R906" s="1" t="s">
        <v>2012</v>
      </c>
      <c r="S906" s="3">
        <v>57</v>
      </c>
      <c r="T906">
        <v>6</v>
      </c>
      <c r="U906" t="str">
        <f>IF(Ecommerce_Sales[[#This Row],[Delivery_Time_Days]]&gt;7,"Delay",IF(Ecommerce_Sales[[#This Row],[Delivery_Time_Days]] = 0,"No delivery",IF(Ecommerce_Sales[[#This Row],[Delivery_Time_Days]]&lt;=7,"On-time")))</f>
        <v>On-time</v>
      </c>
      <c r="V906" s="7">
        <f>Ecommerce_Sales[[#This Row],[Profit]]/Ecommerce_Sales[[#This Row],[Total_Price]]</f>
        <v>0.34972677595628415</v>
      </c>
      <c r="W906" s="3">
        <v>192</v>
      </c>
      <c r="X906" s="3"/>
    </row>
    <row r="907" spans="1:24" x14ac:dyDescent="0.25">
      <c r="A907" s="1" t="s">
        <v>4338</v>
      </c>
      <c r="B907" s="1" t="s">
        <v>920</v>
      </c>
      <c r="C907" s="1" t="s">
        <v>921</v>
      </c>
      <c r="D907" s="1" t="s">
        <v>2917</v>
      </c>
      <c r="E907" s="1" t="s">
        <v>1966</v>
      </c>
      <c r="F907" s="2">
        <v>45189</v>
      </c>
      <c r="G907" s="2">
        <v>45535</v>
      </c>
      <c r="H907" s="2" t="str">
        <f>TEXT(Ecommerce_Sales[[#This Row],[Order_Date]],"mmmm")</f>
        <v>August</v>
      </c>
      <c r="I907" s="2" t="str">
        <f>TEXT(Ecommerce_Sales[[#This Row],[Order_Date]],"yyyy")</f>
        <v>2024</v>
      </c>
      <c r="J907" s="2" t="str">
        <f>TEXT(Ecommerce_Sales[[#This Row],[Order_Date]],"mmmm")</f>
        <v>August</v>
      </c>
      <c r="K907" s="1" t="s">
        <v>1947</v>
      </c>
      <c r="L907" s="1" t="s">
        <v>4339</v>
      </c>
      <c r="M907" s="1" t="s">
        <v>1972</v>
      </c>
      <c r="N907" s="1" t="s">
        <v>1973</v>
      </c>
      <c r="O907" s="3">
        <v>68</v>
      </c>
      <c r="P907">
        <v>6</v>
      </c>
      <c r="Q907" s="3">
        <v>406</v>
      </c>
      <c r="R907" s="1" t="s">
        <v>2012</v>
      </c>
      <c r="S907" s="3">
        <v>46</v>
      </c>
      <c r="T907">
        <v>7</v>
      </c>
      <c r="U907" t="str">
        <f>IF(Ecommerce_Sales[[#This Row],[Delivery_Time_Days]]&gt;7,"Delay",IF(Ecommerce_Sales[[#This Row],[Delivery_Time_Days]] = 0,"No delivery",IF(Ecommerce_Sales[[#This Row],[Delivery_Time_Days]]&lt;=7,"On-time")))</f>
        <v>On-time</v>
      </c>
      <c r="V907" s="7">
        <f>Ecommerce_Sales[[#This Row],[Profit]]/Ecommerce_Sales[[#This Row],[Total_Price]]</f>
        <v>0.30049261083743845</v>
      </c>
      <c r="W907" s="3">
        <v>122</v>
      </c>
      <c r="X907" s="3"/>
    </row>
    <row r="908" spans="1:24" x14ac:dyDescent="0.25">
      <c r="A908" s="1" t="s">
        <v>4340</v>
      </c>
      <c r="B908" s="1" t="s">
        <v>779</v>
      </c>
      <c r="C908" s="1" t="s">
        <v>780</v>
      </c>
      <c r="D908" s="1" t="s">
        <v>4341</v>
      </c>
      <c r="E908" s="1" t="s">
        <v>1954</v>
      </c>
      <c r="F908" s="2">
        <v>45152</v>
      </c>
      <c r="G908" s="2">
        <v>45602</v>
      </c>
      <c r="H908" s="2" t="str">
        <f>TEXT(Ecommerce_Sales[[#This Row],[Order_Date]],"mmmm")</f>
        <v>November</v>
      </c>
      <c r="I908" s="2" t="str">
        <f>TEXT(Ecommerce_Sales[[#This Row],[Order_Date]],"yyyy")</f>
        <v>2024</v>
      </c>
      <c r="J908" s="2" t="str">
        <f>TEXT(Ecommerce_Sales[[#This Row],[Order_Date]],"mmmm")</f>
        <v>November</v>
      </c>
      <c r="K908" s="1" t="s">
        <v>1986</v>
      </c>
      <c r="L908" s="1" t="s">
        <v>4342</v>
      </c>
      <c r="M908" s="1" t="s">
        <v>1949</v>
      </c>
      <c r="N908" s="1" t="s">
        <v>1950</v>
      </c>
      <c r="O908" s="3">
        <v>825</v>
      </c>
      <c r="P908">
        <v>3</v>
      </c>
      <c r="Q908" s="3">
        <v>2474</v>
      </c>
      <c r="R908" s="1" t="s">
        <v>1951</v>
      </c>
      <c r="S908" s="3">
        <v>301</v>
      </c>
      <c r="U908" t="str">
        <f>IF(Ecommerce_Sales[[#This Row],[Delivery_Time_Days]]&gt;7,"Delay",IF(Ecommerce_Sales[[#This Row],[Delivery_Time_Days]] = 0,"No delivery",IF(Ecommerce_Sales[[#This Row],[Delivery_Time_Days]]&lt;=7,"On-time")))</f>
        <v>No delivery</v>
      </c>
      <c r="V908" s="7">
        <f>Ecommerce_Sales[[#This Row],[Profit]]/Ecommerce_Sales[[#This Row],[Total_Price]]</f>
        <v>0.40016168148746967</v>
      </c>
      <c r="W908" s="3">
        <v>990</v>
      </c>
      <c r="X908" s="3"/>
    </row>
    <row r="909" spans="1:24" x14ac:dyDescent="0.25">
      <c r="A909" s="1" t="s">
        <v>4343</v>
      </c>
      <c r="B909" s="1" t="s">
        <v>110</v>
      </c>
      <c r="C909" s="1" t="s">
        <v>111</v>
      </c>
      <c r="D909" s="1" t="s">
        <v>4344</v>
      </c>
      <c r="E909" s="1" t="s">
        <v>1996</v>
      </c>
      <c r="F909" s="2">
        <v>45493</v>
      </c>
      <c r="G909" s="2">
        <v>45236</v>
      </c>
      <c r="H909" s="2" t="str">
        <f>TEXT(Ecommerce_Sales[[#This Row],[Order_Date]],"mmmm")</f>
        <v>November</v>
      </c>
      <c r="I909" s="2" t="str">
        <f>TEXT(Ecommerce_Sales[[#This Row],[Order_Date]],"yyyy")</f>
        <v>2023</v>
      </c>
      <c r="J909" s="2" t="str">
        <f>TEXT(Ecommerce_Sales[[#This Row],[Order_Date]],"mmmm")</f>
        <v>November</v>
      </c>
      <c r="K909" s="1" t="s">
        <v>1947</v>
      </c>
      <c r="L909" s="1" t="s">
        <v>4345</v>
      </c>
      <c r="M909" s="1" t="s">
        <v>2058</v>
      </c>
      <c r="N909" s="1" t="s">
        <v>1950</v>
      </c>
      <c r="O909" s="3">
        <v>1151</v>
      </c>
      <c r="P909">
        <v>4</v>
      </c>
      <c r="Q909" s="3">
        <v>4606</v>
      </c>
      <c r="R909" s="1" t="s">
        <v>2008</v>
      </c>
      <c r="S909" s="3">
        <v>247</v>
      </c>
      <c r="T909">
        <v>5</v>
      </c>
      <c r="U909" t="str">
        <f>IF(Ecommerce_Sales[[#This Row],[Delivery_Time_Days]]&gt;7,"Delay",IF(Ecommerce_Sales[[#This Row],[Delivery_Time_Days]] = 0,"No delivery",IF(Ecommerce_Sales[[#This Row],[Delivery_Time_Days]]&lt;=7,"On-time")))</f>
        <v>On-time</v>
      </c>
      <c r="V909" s="7">
        <f>Ecommerce_Sales[[#This Row],[Profit]]/Ecommerce_Sales[[#This Row],[Total_Price]]</f>
        <v>0.39991315675206252</v>
      </c>
      <c r="W909" s="3">
        <v>1842</v>
      </c>
      <c r="X909" s="3"/>
    </row>
    <row r="910" spans="1:24" x14ac:dyDescent="0.25">
      <c r="A910" s="1" t="s">
        <v>4346</v>
      </c>
      <c r="B910" s="1" t="s">
        <v>28</v>
      </c>
      <c r="C910" s="1" t="s">
        <v>29</v>
      </c>
      <c r="D910" s="1" t="s">
        <v>2508</v>
      </c>
      <c r="E910" s="1" t="s">
        <v>1954</v>
      </c>
      <c r="F910" s="2">
        <v>45332</v>
      </c>
      <c r="G910" s="2">
        <v>45437</v>
      </c>
      <c r="H910" s="2" t="str">
        <f>TEXT(Ecommerce_Sales[[#This Row],[Order_Date]],"mmmm")</f>
        <v>May</v>
      </c>
      <c r="I910" s="2" t="str">
        <f>TEXT(Ecommerce_Sales[[#This Row],[Order_Date]],"yyyy")</f>
        <v>2024</v>
      </c>
      <c r="J910" s="2" t="str">
        <f>TEXT(Ecommerce_Sales[[#This Row],[Order_Date]],"mmmm")</f>
        <v>May</v>
      </c>
      <c r="K910" s="1" t="s">
        <v>1947</v>
      </c>
      <c r="L910" s="1" t="s">
        <v>4347</v>
      </c>
      <c r="M910" s="1" t="s">
        <v>1963</v>
      </c>
      <c r="N910" s="1" t="s">
        <v>1957</v>
      </c>
      <c r="O910" s="3">
        <v>565</v>
      </c>
      <c r="P910">
        <v>1</v>
      </c>
      <c r="Q910" s="3">
        <v>565</v>
      </c>
      <c r="R910" s="1" t="s">
        <v>1951</v>
      </c>
      <c r="S910" s="3">
        <v>38</v>
      </c>
      <c r="T910">
        <v>4</v>
      </c>
      <c r="U910" t="str">
        <f>IF(Ecommerce_Sales[[#This Row],[Delivery_Time_Days]]&gt;7,"Delay",IF(Ecommerce_Sales[[#This Row],[Delivery_Time_Days]] = 0,"No delivery",IF(Ecommerce_Sales[[#This Row],[Delivery_Time_Days]]&lt;=7,"On-time")))</f>
        <v>On-time</v>
      </c>
      <c r="V910" s="7">
        <f>Ecommerce_Sales[[#This Row],[Profit]]/Ecommerce_Sales[[#This Row],[Total_Price]]</f>
        <v>0.15044247787610621</v>
      </c>
      <c r="W910" s="3">
        <v>85</v>
      </c>
      <c r="X910" s="3"/>
    </row>
    <row r="911" spans="1:24" x14ac:dyDescent="0.25">
      <c r="A911" s="1" t="s">
        <v>4348</v>
      </c>
      <c r="B911" s="1" t="s">
        <v>246</v>
      </c>
      <c r="C911" s="1" t="s">
        <v>247</v>
      </c>
      <c r="D911" s="1" t="s">
        <v>2759</v>
      </c>
      <c r="E911" s="1" t="s">
        <v>1981</v>
      </c>
      <c r="F911" s="2">
        <v>44927</v>
      </c>
      <c r="G911" s="2">
        <v>45511</v>
      </c>
      <c r="H911" s="2" t="str">
        <f>TEXT(Ecommerce_Sales[[#This Row],[Order_Date]],"mmmm")</f>
        <v>August</v>
      </c>
      <c r="I911" s="2" t="str">
        <f>TEXT(Ecommerce_Sales[[#This Row],[Order_Date]],"yyyy")</f>
        <v>2024</v>
      </c>
      <c r="J911" s="2" t="str">
        <f>TEXT(Ecommerce_Sales[[#This Row],[Order_Date]],"mmmm")</f>
        <v>August</v>
      </c>
      <c r="K911" s="1" t="s">
        <v>1947</v>
      </c>
      <c r="L911" s="1" t="s">
        <v>4349</v>
      </c>
      <c r="M911" s="1" t="s">
        <v>2104</v>
      </c>
      <c r="N911" s="1" t="s">
        <v>1978</v>
      </c>
      <c r="O911" s="3">
        <v>345</v>
      </c>
      <c r="P911">
        <v>1</v>
      </c>
      <c r="Q911" s="3">
        <v>345</v>
      </c>
      <c r="R911" s="1" t="s">
        <v>1958</v>
      </c>
      <c r="S911" s="3">
        <v>17</v>
      </c>
      <c r="T911">
        <v>8</v>
      </c>
      <c r="U911" t="str">
        <f>IF(Ecommerce_Sales[[#This Row],[Delivery_Time_Days]]&gt;7,"Delay",IF(Ecommerce_Sales[[#This Row],[Delivery_Time_Days]] = 0,"No delivery",IF(Ecommerce_Sales[[#This Row],[Delivery_Time_Days]]&lt;=7,"On-time")))</f>
        <v>Delay</v>
      </c>
      <c r="V911" s="7">
        <f>Ecommerce_Sales[[#This Row],[Profit]]/Ecommerce_Sales[[#This Row],[Total_Price]]</f>
        <v>0.35072463768115941</v>
      </c>
      <c r="W911" s="3">
        <v>121</v>
      </c>
      <c r="X911" s="3"/>
    </row>
    <row r="912" spans="1:24" x14ac:dyDescent="0.25">
      <c r="A912" s="1" t="s">
        <v>4350</v>
      </c>
      <c r="B912" s="1" t="s">
        <v>549</v>
      </c>
      <c r="C912" s="1" t="s">
        <v>550</v>
      </c>
      <c r="D912" s="1" t="s">
        <v>2753</v>
      </c>
      <c r="E912" s="1" t="s">
        <v>1946</v>
      </c>
      <c r="F912" s="2">
        <v>45171</v>
      </c>
      <c r="G912" s="2">
        <v>45213</v>
      </c>
      <c r="H912" s="2" t="str">
        <f>TEXT(Ecommerce_Sales[[#This Row],[Order_Date]],"mmmm")</f>
        <v>October</v>
      </c>
      <c r="I912" s="2" t="str">
        <f>TEXT(Ecommerce_Sales[[#This Row],[Order_Date]],"yyyy")</f>
        <v>2023</v>
      </c>
      <c r="J912" s="2" t="str">
        <f>TEXT(Ecommerce_Sales[[#This Row],[Order_Date]],"mmmm")</f>
        <v>October</v>
      </c>
      <c r="K912" s="1" t="s">
        <v>1947</v>
      </c>
      <c r="L912" s="1" t="s">
        <v>4351</v>
      </c>
      <c r="M912" s="1" t="s">
        <v>2104</v>
      </c>
      <c r="N912" s="1" t="s">
        <v>1978</v>
      </c>
      <c r="O912" s="3">
        <v>63</v>
      </c>
      <c r="P912">
        <v>2</v>
      </c>
      <c r="Q912" s="3">
        <v>127</v>
      </c>
      <c r="R912" s="1" t="s">
        <v>1951</v>
      </c>
      <c r="S912" s="3">
        <v>10</v>
      </c>
      <c r="T912">
        <v>5</v>
      </c>
      <c r="U912" t="str">
        <f>IF(Ecommerce_Sales[[#This Row],[Delivery_Time_Days]]&gt;7,"Delay",IF(Ecommerce_Sales[[#This Row],[Delivery_Time_Days]] = 0,"No delivery",IF(Ecommerce_Sales[[#This Row],[Delivery_Time_Days]]&lt;=7,"On-time")))</f>
        <v>On-time</v>
      </c>
      <c r="V912" s="7">
        <f>Ecommerce_Sales[[#This Row],[Profit]]/Ecommerce_Sales[[#This Row],[Total_Price]]</f>
        <v>0.34645669291338582</v>
      </c>
      <c r="W912" s="3">
        <v>44</v>
      </c>
      <c r="X912" s="3"/>
    </row>
    <row r="913" spans="1:24" x14ac:dyDescent="0.25">
      <c r="A913" s="1" t="s">
        <v>4352</v>
      </c>
      <c r="B913" s="1" t="s">
        <v>158</v>
      </c>
      <c r="C913" s="1" t="s">
        <v>159</v>
      </c>
      <c r="D913" s="1" t="s">
        <v>2270</v>
      </c>
      <c r="E913" s="1" t="s">
        <v>1966</v>
      </c>
      <c r="F913" s="2">
        <v>45267</v>
      </c>
      <c r="G913" s="2">
        <v>45242</v>
      </c>
      <c r="H913" s="2" t="str">
        <f>TEXT(Ecommerce_Sales[[#This Row],[Order_Date]],"mmmm")</f>
        <v>November</v>
      </c>
      <c r="I913" s="2" t="str">
        <f>TEXT(Ecommerce_Sales[[#This Row],[Order_Date]],"yyyy")</f>
        <v>2023</v>
      </c>
      <c r="J913" s="2" t="str">
        <f>TEXT(Ecommerce_Sales[[#This Row],[Order_Date]],"mmmm")</f>
        <v>November</v>
      </c>
      <c r="K913" s="1" t="s">
        <v>1947</v>
      </c>
      <c r="L913" s="1" t="s">
        <v>4353</v>
      </c>
      <c r="M913" s="1" t="s">
        <v>2002</v>
      </c>
      <c r="N913" s="1" t="s">
        <v>1989</v>
      </c>
      <c r="O913" s="3">
        <v>740</v>
      </c>
      <c r="P913">
        <v>4</v>
      </c>
      <c r="Q913" s="3">
        <v>2958</v>
      </c>
      <c r="R913" s="1" t="s">
        <v>1951</v>
      </c>
      <c r="S913" s="3">
        <v>338</v>
      </c>
      <c r="T913">
        <v>9</v>
      </c>
      <c r="U913" t="str">
        <f>IF(Ecommerce_Sales[[#This Row],[Delivery_Time_Days]]&gt;7,"Delay",IF(Ecommerce_Sales[[#This Row],[Delivery_Time_Days]] = 0,"No delivery",IF(Ecommerce_Sales[[#This Row],[Delivery_Time_Days]]&lt;=7,"On-time")))</f>
        <v>Delay</v>
      </c>
      <c r="V913" s="7">
        <f>Ecommerce_Sales[[#This Row],[Profit]]/Ecommerce_Sales[[#This Row],[Total_Price]]</f>
        <v>0.2501690331304936</v>
      </c>
      <c r="W913" s="3">
        <v>740</v>
      </c>
      <c r="X913" s="3"/>
    </row>
    <row r="914" spans="1:24" x14ac:dyDescent="0.25">
      <c r="A914" s="1" t="s">
        <v>4354</v>
      </c>
      <c r="B914" s="1" t="s">
        <v>1579</v>
      </c>
      <c r="C914" s="1" t="s">
        <v>1580</v>
      </c>
      <c r="D914" s="1" t="s">
        <v>2819</v>
      </c>
      <c r="E914" s="1" t="s">
        <v>1966</v>
      </c>
      <c r="F914" s="2">
        <v>44975</v>
      </c>
      <c r="G914" s="2">
        <v>45215</v>
      </c>
      <c r="H914" s="2" t="str">
        <f>TEXT(Ecommerce_Sales[[#This Row],[Order_Date]],"mmmm")</f>
        <v>October</v>
      </c>
      <c r="I914" s="2" t="str">
        <f>TEXT(Ecommerce_Sales[[#This Row],[Order_Date]],"yyyy")</f>
        <v>2023</v>
      </c>
      <c r="J914" s="2" t="str">
        <f>TEXT(Ecommerce_Sales[[#This Row],[Order_Date]],"mmmm")</f>
        <v>October</v>
      </c>
      <c r="K914" s="1" t="s">
        <v>1947</v>
      </c>
      <c r="L914" s="1" t="s">
        <v>4355</v>
      </c>
      <c r="M914" s="1" t="s">
        <v>2079</v>
      </c>
      <c r="N914" s="1" t="s">
        <v>1973</v>
      </c>
      <c r="O914" s="3">
        <v>613</v>
      </c>
      <c r="P914">
        <v>1</v>
      </c>
      <c r="Q914" s="3">
        <v>613</v>
      </c>
      <c r="R914" s="1" t="s">
        <v>1958</v>
      </c>
      <c r="S914" s="3">
        <v>71</v>
      </c>
      <c r="T914">
        <v>6</v>
      </c>
      <c r="U914" t="str">
        <f>IF(Ecommerce_Sales[[#This Row],[Delivery_Time_Days]]&gt;7,"Delay",IF(Ecommerce_Sales[[#This Row],[Delivery_Time_Days]] = 0,"No delivery",IF(Ecommerce_Sales[[#This Row],[Delivery_Time_Days]]&lt;=7,"On-time")))</f>
        <v>On-time</v>
      </c>
      <c r="V914" s="7">
        <f>Ecommerce_Sales[[#This Row],[Profit]]/Ecommerce_Sales[[#This Row],[Total_Price]]</f>
        <v>0.300163132137031</v>
      </c>
      <c r="W914" s="3">
        <v>184</v>
      </c>
      <c r="X914" s="3"/>
    </row>
    <row r="915" spans="1:24" x14ac:dyDescent="0.25">
      <c r="A915" s="1" t="s">
        <v>4356</v>
      </c>
      <c r="B915" s="1" t="s">
        <v>561</v>
      </c>
      <c r="C915" s="1" t="s">
        <v>1627</v>
      </c>
      <c r="D915" s="1" t="s">
        <v>2556</v>
      </c>
      <c r="E915" s="1" t="s">
        <v>1966</v>
      </c>
      <c r="F915" s="2">
        <v>45476</v>
      </c>
      <c r="G915" s="2">
        <v>45209</v>
      </c>
      <c r="H915" s="2" t="str">
        <f>TEXT(Ecommerce_Sales[[#This Row],[Order_Date]],"mmmm")</f>
        <v>October</v>
      </c>
      <c r="I915" s="2" t="str">
        <f>TEXT(Ecommerce_Sales[[#This Row],[Order_Date]],"yyyy")</f>
        <v>2023</v>
      </c>
      <c r="J915" s="2" t="str">
        <f>TEXT(Ecommerce_Sales[[#This Row],[Order_Date]],"mmmm")</f>
        <v>October</v>
      </c>
      <c r="K915" s="1" t="s">
        <v>1992</v>
      </c>
      <c r="L915" s="1" t="s">
        <v>4357</v>
      </c>
      <c r="M915" s="1" t="s">
        <v>2058</v>
      </c>
      <c r="N915" s="1" t="s">
        <v>1950</v>
      </c>
      <c r="O915" s="3">
        <v>753</v>
      </c>
      <c r="P915">
        <v>6</v>
      </c>
      <c r="Q915" s="3">
        <v>4517</v>
      </c>
      <c r="R915" s="1" t="s">
        <v>2012</v>
      </c>
      <c r="S915" s="3">
        <v>381</v>
      </c>
      <c r="U915" t="str">
        <f>IF(Ecommerce_Sales[[#This Row],[Delivery_Time_Days]]&gt;7,"Delay",IF(Ecommerce_Sales[[#This Row],[Delivery_Time_Days]] = 0,"No delivery",IF(Ecommerce_Sales[[#This Row],[Delivery_Time_Days]]&lt;=7,"On-time")))</f>
        <v>No delivery</v>
      </c>
      <c r="V915" s="7">
        <f>Ecommerce_Sales[[#This Row],[Profit]]/Ecommerce_Sales[[#This Row],[Total_Price]]</f>
        <v>0.4000442771751162</v>
      </c>
      <c r="W915" s="3">
        <v>1807</v>
      </c>
      <c r="X915" s="3"/>
    </row>
    <row r="916" spans="1:24" x14ac:dyDescent="0.25">
      <c r="A916" s="1" t="s">
        <v>4358</v>
      </c>
      <c r="B916" s="1" t="s">
        <v>936</v>
      </c>
      <c r="C916" s="1" t="s">
        <v>937</v>
      </c>
      <c r="D916" s="1" t="s">
        <v>2132</v>
      </c>
      <c r="E916" s="1" t="s">
        <v>1996</v>
      </c>
      <c r="F916" s="2">
        <v>45291</v>
      </c>
      <c r="G916" s="2">
        <v>45384</v>
      </c>
      <c r="H916" s="2" t="str">
        <f>TEXT(Ecommerce_Sales[[#This Row],[Order_Date]],"mmmm")</f>
        <v>April</v>
      </c>
      <c r="I916" s="2" t="str">
        <f>TEXT(Ecommerce_Sales[[#This Row],[Order_Date]],"yyyy")</f>
        <v>2024</v>
      </c>
      <c r="J916" s="2" t="str">
        <f>TEXT(Ecommerce_Sales[[#This Row],[Order_Date]],"mmmm")</f>
        <v>April</v>
      </c>
      <c r="K916" s="1" t="s">
        <v>1947</v>
      </c>
      <c r="L916" s="1" t="s">
        <v>4359</v>
      </c>
      <c r="M916" s="1" t="s">
        <v>1949</v>
      </c>
      <c r="N916" s="1" t="s">
        <v>1950</v>
      </c>
      <c r="O916" s="3">
        <v>223</v>
      </c>
      <c r="P916">
        <v>1</v>
      </c>
      <c r="Q916" s="3">
        <v>223</v>
      </c>
      <c r="R916" s="1" t="s">
        <v>1951</v>
      </c>
      <c r="S916" s="3">
        <v>26</v>
      </c>
      <c r="T916">
        <v>8</v>
      </c>
      <c r="U916" t="str">
        <f>IF(Ecommerce_Sales[[#This Row],[Delivery_Time_Days]]&gt;7,"Delay",IF(Ecommerce_Sales[[#This Row],[Delivery_Time_Days]] = 0,"No delivery",IF(Ecommerce_Sales[[#This Row],[Delivery_Time_Days]]&lt;=7,"On-time")))</f>
        <v>Delay</v>
      </c>
      <c r="V916" s="7">
        <f>Ecommerce_Sales[[#This Row],[Profit]]/Ecommerce_Sales[[#This Row],[Total_Price]]</f>
        <v>0.3991031390134529</v>
      </c>
      <c r="W916" s="3">
        <v>89</v>
      </c>
      <c r="X916" s="3"/>
    </row>
    <row r="917" spans="1:24" x14ac:dyDescent="0.25">
      <c r="A917" s="1" t="s">
        <v>4360</v>
      </c>
      <c r="B917" s="1" t="s">
        <v>1389</v>
      </c>
      <c r="C917" s="1" t="s">
        <v>1390</v>
      </c>
      <c r="D917" s="1" t="s">
        <v>4361</v>
      </c>
      <c r="E917" s="1" t="s">
        <v>1954</v>
      </c>
      <c r="F917" s="2">
        <v>45076</v>
      </c>
      <c r="G917" s="2">
        <v>45492</v>
      </c>
      <c r="H917" s="2" t="str">
        <f>TEXT(Ecommerce_Sales[[#This Row],[Order_Date]],"mmmm")</f>
        <v>July</v>
      </c>
      <c r="I917" s="2" t="str">
        <f>TEXT(Ecommerce_Sales[[#This Row],[Order_Date]],"yyyy")</f>
        <v>2024</v>
      </c>
      <c r="J917" s="2" t="str">
        <f>TEXT(Ecommerce_Sales[[#This Row],[Order_Date]],"mmmm")</f>
        <v>July</v>
      </c>
      <c r="K917" s="1" t="s">
        <v>1947</v>
      </c>
      <c r="L917" s="1" t="s">
        <v>4362</v>
      </c>
      <c r="M917" s="1" t="s">
        <v>2247</v>
      </c>
      <c r="N917" s="1" t="s">
        <v>1957</v>
      </c>
      <c r="O917" s="3">
        <v>1262</v>
      </c>
      <c r="P917">
        <v>2</v>
      </c>
      <c r="Q917" s="3">
        <v>2524</v>
      </c>
      <c r="R917" s="1" t="s">
        <v>2008</v>
      </c>
      <c r="S917" s="3">
        <v>161</v>
      </c>
      <c r="T917">
        <v>4</v>
      </c>
      <c r="U917" t="str">
        <f>IF(Ecommerce_Sales[[#This Row],[Delivery_Time_Days]]&gt;7,"Delay",IF(Ecommerce_Sales[[#This Row],[Delivery_Time_Days]] = 0,"No delivery",IF(Ecommerce_Sales[[#This Row],[Delivery_Time_Days]]&lt;=7,"On-time")))</f>
        <v>On-time</v>
      </c>
      <c r="V917" s="7">
        <f>Ecommerce_Sales[[#This Row],[Profit]]/Ecommerce_Sales[[#This Row],[Total_Price]]</f>
        <v>0.15015847860538828</v>
      </c>
      <c r="W917" s="3">
        <v>379</v>
      </c>
      <c r="X917" s="3"/>
    </row>
    <row r="918" spans="1:24" x14ac:dyDescent="0.25">
      <c r="A918" s="1" t="s">
        <v>4363</v>
      </c>
      <c r="B918" s="1" t="s">
        <v>1039</v>
      </c>
      <c r="C918" s="1" t="s">
        <v>1040</v>
      </c>
      <c r="D918" s="1" t="s">
        <v>4364</v>
      </c>
      <c r="E918" s="1" t="s">
        <v>1946</v>
      </c>
      <c r="F918" s="2">
        <v>45586</v>
      </c>
      <c r="G918" s="2">
        <v>45418</v>
      </c>
      <c r="H918" s="2" t="str">
        <f>TEXT(Ecommerce_Sales[[#This Row],[Order_Date]],"mmmm")</f>
        <v>May</v>
      </c>
      <c r="I918" s="2" t="str">
        <f>TEXT(Ecommerce_Sales[[#This Row],[Order_Date]],"yyyy")</f>
        <v>2024</v>
      </c>
      <c r="J918" s="2" t="str">
        <f>TEXT(Ecommerce_Sales[[#This Row],[Order_Date]],"mmmm")</f>
        <v>May</v>
      </c>
      <c r="K918" s="1" t="s">
        <v>1947</v>
      </c>
      <c r="L918" s="1" t="s">
        <v>4365</v>
      </c>
      <c r="M918" s="1" t="s">
        <v>1977</v>
      </c>
      <c r="N918" s="1" t="s">
        <v>1978</v>
      </c>
      <c r="O918" s="3">
        <v>660</v>
      </c>
      <c r="P918">
        <v>5</v>
      </c>
      <c r="Q918" s="3">
        <v>3298</v>
      </c>
      <c r="R918" s="1" t="s">
        <v>1958</v>
      </c>
      <c r="S918" s="3">
        <v>275</v>
      </c>
      <c r="T918">
        <v>6</v>
      </c>
      <c r="U918" t="str">
        <f>IF(Ecommerce_Sales[[#This Row],[Delivery_Time_Days]]&gt;7,"Delay",IF(Ecommerce_Sales[[#This Row],[Delivery_Time_Days]] = 0,"No delivery",IF(Ecommerce_Sales[[#This Row],[Delivery_Time_Days]]&lt;=7,"On-time")))</f>
        <v>On-time</v>
      </c>
      <c r="V918" s="7">
        <f>Ecommerce_Sales[[#This Row],[Profit]]/Ecommerce_Sales[[#This Row],[Total_Price]]</f>
        <v>0.34990903577926014</v>
      </c>
      <c r="W918" s="3">
        <v>1154</v>
      </c>
      <c r="X918" s="3"/>
    </row>
    <row r="919" spans="1:24" x14ac:dyDescent="0.25">
      <c r="A919" s="1" t="s">
        <v>4366</v>
      </c>
      <c r="B919" s="1" t="s">
        <v>1075</v>
      </c>
      <c r="C919" s="1" t="s">
        <v>1076</v>
      </c>
      <c r="D919" s="1" t="s">
        <v>3142</v>
      </c>
      <c r="E919" s="1" t="s">
        <v>1996</v>
      </c>
      <c r="F919" s="2">
        <v>45365</v>
      </c>
      <c r="G919" s="2">
        <v>45428</v>
      </c>
      <c r="H919" s="2" t="str">
        <f>TEXT(Ecommerce_Sales[[#This Row],[Order_Date]],"mmmm")</f>
        <v>May</v>
      </c>
      <c r="I919" s="2" t="str">
        <f>TEXT(Ecommerce_Sales[[#This Row],[Order_Date]],"yyyy")</f>
        <v>2024</v>
      </c>
      <c r="J919" s="2" t="str">
        <f>TEXT(Ecommerce_Sales[[#This Row],[Order_Date]],"mmmm")</f>
        <v>May</v>
      </c>
      <c r="K919" s="1" t="s">
        <v>1947</v>
      </c>
      <c r="L919" s="1" t="s">
        <v>4137</v>
      </c>
      <c r="M919" s="1" t="s">
        <v>2072</v>
      </c>
      <c r="N919" s="1" t="s">
        <v>1950</v>
      </c>
      <c r="O919" s="3">
        <v>278</v>
      </c>
      <c r="P919">
        <v>2</v>
      </c>
      <c r="Q919" s="3">
        <v>555</v>
      </c>
      <c r="R919" s="1" t="s">
        <v>1958</v>
      </c>
      <c r="S919" s="3">
        <v>48</v>
      </c>
      <c r="T919">
        <v>7</v>
      </c>
      <c r="U919" t="str">
        <f>IF(Ecommerce_Sales[[#This Row],[Delivery_Time_Days]]&gt;7,"Delay",IF(Ecommerce_Sales[[#This Row],[Delivery_Time_Days]] = 0,"No delivery",IF(Ecommerce_Sales[[#This Row],[Delivery_Time_Days]]&lt;=7,"On-time")))</f>
        <v>On-time</v>
      </c>
      <c r="V919" s="7">
        <f>Ecommerce_Sales[[#This Row],[Profit]]/Ecommerce_Sales[[#This Row],[Total_Price]]</f>
        <v>0.4</v>
      </c>
      <c r="W919" s="3">
        <v>222</v>
      </c>
      <c r="X919" s="3"/>
    </row>
    <row r="920" spans="1:24" x14ac:dyDescent="0.25">
      <c r="A920" s="1" t="s">
        <v>4367</v>
      </c>
      <c r="B920" s="1" t="s">
        <v>360</v>
      </c>
      <c r="C920" s="1" t="s">
        <v>361</v>
      </c>
      <c r="D920" s="1" t="s">
        <v>2670</v>
      </c>
      <c r="E920" s="1" t="s">
        <v>1961</v>
      </c>
      <c r="F920" s="2">
        <v>45419</v>
      </c>
      <c r="G920" s="2">
        <v>44973</v>
      </c>
      <c r="H920" s="2" t="str">
        <f>TEXT(Ecommerce_Sales[[#This Row],[Order_Date]],"mmmm")</f>
        <v>February</v>
      </c>
      <c r="I920" s="2" t="str">
        <f>TEXT(Ecommerce_Sales[[#This Row],[Order_Date]],"yyyy")</f>
        <v>2023</v>
      </c>
      <c r="J920" s="2" t="str">
        <f>TEXT(Ecommerce_Sales[[#This Row],[Order_Date]],"mmmm")</f>
        <v>February</v>
      </c>
      <c r="K920" s="1" t="s">
        <v>1947</v>
      </c>
      <c r="L920" s="1" t="s">
        <v>4368</v>
      </c>
      <c r="M920" s="1" t="s">
        <v>1956</v>
      </c>
      <c r="N920" s="1" t="s">
        <v>1957</v>
      </c>
      <c r="O920" s="3">
        <v>593</v>
      </c>
      <c r="P920">
        <v>1</v>
      </c>
      <c r="Q920" s="3">
        <v>593</v>
      </c>
      <c r="R920" s="1" t="s">
        <v>1958</v>
      </c>
      <c r="S920" s="3">
        <v>66</v>
      </c>
      <c r="T920">
        <v>6</v>
      </c>
      <c r="U920" t="str">
        <f>IF(Ecommerce_Sales[[#This Row],[Delivery_Time_Days]]&gt;7,"Delay",IF(Ecommerce_Sales[[#This Row],[Delivery_Time_Days]] = 0,"No delivery",IF(Ecommerce_Sales[[#This Row],[Delivery_Time_Days]]&lt;=7,"On-time")))</f>
        <v>On-time</v>
      </c>
      <c r="V920" s="7">
        <f>Ecommerce_Sales[[#This Row],[Profit]]/Ecommerce_Sales[[#This Row],[Total_Price]]</f>
        <v>0.15008431703204048</v>
      </c>
      <c r="W920" s="3">
        <v>89</v>
      </c>
      <c r="X920" s="3"/>
    </row>
    <row r="921" spans="1:24" x14ac:dyDescent="0.25">
      <c r="A921" s="1" t="s">
        <v>4369</v>
      </c>
      <c r="B921" s="1" t="s">
        <v>1181</v>
      </c>
      <c r="C921" s="1" t="s">
        <v>1182</v>
      </c>
      <c r="D921" s="1" t="s">
        <v>2737</v>
      </c>
      <c r="E921" s="1" t="s">
        <v>1981</v>
      </c>
      <c r="F921" s="2">
        <v>45393</v>
      </c>
      <c r="G921" s="2">
        <v>45307</v>
      </c>
      <c r="H921" s="2" t="str">
        <f>TEXT(Ecommerce_Sales[[#This Row],[Order_Date]],"mmmm")</f>
        <v>January</v>
      </c>
      <c r="I921" s="2" t="str">
        <f>TEXT(Ecommerce_Sales[[#This Row],[Order_Date]],"yyyy")</f>
        <v>2024</v>
      </c>
      <c r="J921" s="2" t="str">
        <f>TEXT(Ecommerce_Sales[[#This Row],[Order_Date]],"mmmm")</f>
        <v>January</v>
      </c>
      <c r="K921" s="1" t="s">
        <v>1947</v>
      </c>
      <c r="L921" s="1" t="s">
        <v>4370</v>
      </c>
      <c r="M921" s="1" t="s">
        <v>2054</v>
      </c>
      <c r="N921" s="1" t="s">
        <v>1957</v>
      </c>
      <c r="O921" s="3">
        <v>871</v>
      </c>
      <c r="P921">
        <v>1</v>
      </c>
      <c r="Q921" s="3">
        <v>871</v>
      </c>
      <c r="R921" s="1" t="s">
        <v>1958</v>
      </c>
      <c r="S921" s="3">
        <v>72</v>
      </c>
      <c r="T921">
        <v>8</v>
      </c>
      <c r="U921" t="str">
        <f>IF(Ecommerce_Sales[[#This Row],[Delivery_Time_Days]]&gt;7,"Delay",IF(Ecommerce_Sales[[#This Row],[Delivery_Time_Days]] = 0,"No delivery",IF(Ecommerce_Sales[[#This Row],[Delivery_Time_Days]]&lt;=7,"On-time")))</f>
        <v>Delay</v>
      </c>
      <c r="V921" s="7">
        <f>Ecommerce_Sales[[#This Row],[Profit]]/Ecommerce_Sales[[#This Row],[Total_Price]]</f>
        <v>0.15040183696900114</v>
      </c>
      <c r="W921" s="3">
        <v>131</v>
      </c>
      <c r="X921" s="3"/>
    </row>
    <row r="922" spans="1:24" x14ac:dyDescent="0.25">
      <c r="A922" s="1" t="s">
        <v>4371</v>
      </c>
      <c r="B922" s="1" t="s">
        <v>470</v>
      </c>
      <c r="C922" s="1" t="s">
        <v>1301</v>
      </c>
      <c r="D922" s="1" t="s">
        <v>4372</v>
      </c>
      <c r="E922" s="1" t="s">
        <v>1996</v>
      </c>
      <c r="F922" s="2">
        <v>45500</v>
      </c>
      <c r="G922" s="2">
        <v>45361</v>
      </c>
      <c r="H922" s="2" t="str">
        <f>TEXT(Ecommerce_Sales[[#This Row],[Order_Date]],"mmmm")</f>
        <v>March</v>
      </c>
      <c r="I922" s="2" t="str">
        <f>TEXT(Ecommerce_Sales[[#This Row],[Order_Date]],"yyyy")</f>
        <v>2024</v>
      </c>
      <c r="J922" s="2" t="str">
        <f>TEXT(Ecommerce_Sales[[#This Row],[Order_Date]],"mmmm")</f>
        <v>March</v>
      </c>
      <c r="K922" s="1" t="s">
        <v>1947</v>
      </c>
      <c r="L922" s="1" t="s">
        <v>4373</v>
      </c>
      <c r="M922" s="1" t="s">
        <v>1972</v>
      </c>
      <c r="N922" s="1" t="s">
        <v>1973</v>
      </c>
      <c r="O922" s="3">
        <v>529</v>
      </c>
      <c r="P922">
        <v>4</v>
      </c>
      <c r="Q922" s="3">
        <v>2117</v>
      </c>
      <c r="R922" s="1" t="s">
        <v>1958</v>
      </c>
      <c r="S922" s="3">
        <v>297</v>
      </c>
      <c r="T922">
        <v>6</v>
      </c>
      <c r="U922" t="str">
        <f>IF(Ecommerce_Sales[[#This Row],[Delivery_Time_Days]]&gt;7,"Delay",IF(Ecommerce_Sales[[#This Row],[Delivery_Time_Days]] = 0,"No delivery",IF(Ecommerce_Sales[[#This Row],[Delivery_Time_Days]]&lt;=7,"On-time")))</f>
        <v>On-time</v>
      </c>
      <c r="V922" s="7">
        <f>Ecommerce_Sales[[#This Row],[Profit]]/Ecommerce_Sales[[#This Row],[Total_Price]]</f>
        <v>0.29995276334435522</v>
      </c>
      <c r="W922" s="3">
        <v>635</v>
      </c>
      <c r="X922" s="3"/>
    </row>
    <row r="923" spans="1:24" x14ac:dyDescent="0.25">
      <c r="A923" s="1" t="s">
        <v>4374</v>
      </c>
      <c r="B923" s="1" t="s">
        <v>1191</v>
      </c>
      <c r="C923" s="1" t="s">
        <v>1192</v>
      </c>
      <c r="D923" s="1" t="s">
        <v>3777</v>
      </c>
      <c r="E923" s="1" t="s">
        <v>1946</v>
      </c>
      <c r="F923" s="2">
        <v>45004</v>
      </c>
      <c r="G923" s="2">
        <v>45386</v>
      </c>
      <c r="H923" s="2" t="str">
        <f>TEXT(Ecommerce_Sales[[#This Row],[Order_Date]],"mmmm")</f>
        <v>April</v>
      </c>
      <c r="I923" s="2" t="str">
        <f>TEXT(Ecommerce_Sales[[#This Row],[Order_Date]],"yyyy")</f>
        <v>2024</v>
      </c>
      <c r="J923" s="2" t="str">
        <f>TEXT(Ecommerce_Sales[[#This Row],[Order_Date]],"mmmm")</f>
        <v>April</v>
      </c>
      <c r="K923" s="1" t="s">
        <v>1947</v>
      </c>
      <c r="L923" s="1" t="s">
        <v>4375</v>
      </c>
      <c r="M923" s="1" t="s">
        <v>2104</v>
      </c>
      <c r="N923" s="1" t="s">
        <v>1978</v>
      </c>
      <c r="O923" s="3">
        <v>728</v>
      </c>
      <c r="P923">
        <v>4</v>
      </c>
      <c r="Q923" s="3">
        <v>2913</v>
      </c>
      <c r="R923" s="1" t="s">
        <v>1951</v>
      </c>
      <c r="S923" s="3">
        <v>230</v>
      </c>
      <c r="T923">
        <v>2</v>
      </c>
      <c r="U923" t="str">
        <f>IF(Ecommerce_Sales[[#This Row],[Delivery_Time_Days]]&gt;7,"Delay",IF(Ecommerce_Sales[[#This Row],[Delivery_Time_Days]] = 0,"No delivery",IF(Ecommerce_Sales[[#This Row],[Delivery_Time_Days]]&lt;=7,"On-time")))</f>
        <v>On-time</v>
      </c>
      <c r="V923" s="7">
        <f>Ecommerce_Sales[[#This Row],[Profit]]/Ecommerce_Sales[[#This Row],[Total_Price]]</f>
        <v>0.35015447991761073</v>
      </c>
      <c r="W923" s="3">
        <v>1020</v>
      </c>
      <c r="X923" s="3"/>
    </row>
    <row r="924" spans="1:24" x14ac:dyDescent="0.25">
      <c r="A924" s="1" t="s">
        <v>4376</v>
      </c>
      <c r="B924" s="1" t="s">
        <v>594</v>
      </c>
      <c r="C924" s="1" t="s">
        <v>595</v>
      </c>
      <c r="D924" s="1" t="s">
        <v>2237</v>
      </c>
      <c r="E924" s="1" t="s">
        <v>1996</v>
      </c>
      <c r="F924" s="2">
        <v>45385</v>
      </c>
      <c r="G924" s="2">
        <v>45344</v>
      </c>
      <c r="H924" s="2" t="str">
        <f>TEXT(Ecommerce_Sales[[#This Row],[Order_Date]],"mmmm")</f>
        <v>February</v>
      </c>
      <c r="I924" s="2" t="str">
        <f>TEXT(Ecommerce_Sales[[#This Row],[Order_Date]],"yyyy")</f>
        <v>2024</v>
      </c>
      <c r="J924" s="2" t="str">
        <f>TEXT(Ecommerce_Sales[[#This Row],[Order_Date]],"mmmm")</f>
        <v>February</v>
      </c>
      <c r="K924" s="1" t="s">
        <v>1947</v>
      </c>
      <c r="L924" s="1" t="s">
        <v>4377</v>
      </c>
      <c r="M924" s="1" t="s">
        <v>1998</v>
      </c>
      <c r="N924" s="1" t="s">
        <v>1973</v>
      </c>
      <c r="O924" s="3">
        <v>26</v>
      </c>
      <c r="P924">
        <v>4</v>
      </c>
      <c r="Q924" s="3">
        <v>104</v>
      </c>
      <c r="R924" s="1" t="s">
        <v>1958</v>
      </c>
      <c r="S924" s="3">
        <v>11</v>
      </c>
      <c r="T924">
        <v>8</v>
      </c>
      <c r="U924" t="str">
        <f>IF(Ecommerce_Sales[[#This Row],[Delivery_Time_Days]]&gt;7,"Delay",IF(Ecommerce_Sales[[#This Row],[Delivery_Time_Days]] = 0,"No delivery",IF(Ecommerce_Sales[[#This Row],[Delivery_Time_Days]]&lt;=7,"On-time")))</f>
        <v>Delay</v>
      </c>
      <c r="V924" s="7">
        <f>Ecommerce_Sales[[#This Row],[Profit]]/Ecommerce_Sales[[#This Row],[Total_Price]]</f>
        <v>0.29807692307692307</v>
      </c>
      <c r="W924" s="3">
        <v>31</v>
      </c>
      <c r="X924" s="3"/>
    </row>
    <row r="925" spans="1:24" x14ac:dyDescent="0.25">
      <c r="A925" s="1" t="s">
        <v>4378</v>
      </c>
      <c r="B925" s="1" t="s">
        <v>80</v>
      </c>
      <c r="C925" s="1" t="s">
        <v>81</v>
      </c>
      <c r="D925" s="1" t="s">
        <v>2654</v>
      </c>
      <c r="E925" s="1" t="s">
        <v>1966</v>
      </c>
      <c r="F925" s="2">
        <v>45077</v>
      </c>
      <c r="G925" s="2">
        <v>45238</v>
      </c>
      <c r="H925" s="2" t="str">
        <f>TEXT(Ecommerce_Sales[[#This Row],[Order_Date]],"mmmm")</f>
        <v>November</v>
      </c>
      <c r="I925" s="2" t="str">
        <f>TEXT(Ecommerce_Sales[[#This Row],[Order_Date]],"yyyy")</f>
        <v>2023</v>
      </c>
      <c r="J925" s="2" t="str">
        <f>TEXT(Ecommerce_Sales[[#This Row],[Order_Date]],"mmmm")</f>
        <v>November</v>
      </c>
      <c r="K925" s="1" t="s">
        <v>1947</v>
      </c>
      <c r="L925" s="1" t="s">
        <v>4379</v>
      </c>
      <c r="M925" s="1" t="s">
        <v>2002</v>
      </c>
      <c r="N925" s="1" t="s">
        <v>1989</v>
      </c>
      <c r="O925" s="3">
        <v>626</v>
      </c>
      <c r="P925">
        <v>6</v>
      </c>
      <c r="Q925" s="3">
        <v>3759</v>
      </c>
      <c r="R925" s="1" t="s">
        <v>2016</v>
      </c>
      <c r="S925" s="3">
        <v>312</v>
      </c>
      <c r="T925">
        <v>10</v>
      </c>
      <c r="U925" t="str">
        <f>IF(Ecommerce_Sales[[#This Row],[Delivery_Time_Days]]&gt;7,"Delay",IF(Ecommerce_Sales[[#This Row],[Delivery_Time_Days]] = 0,"No delivery",IF(Ecommerce_Sales[[#This Row],[Delivery_Time_Days]]&lt;=7,"On-time")))</f>
        <v>Delay</v>
      </c>
      <c r="V925" s="7">
        <f>Ecommerce_Sales[[#This Row],[Profit]]/Ecommerce_Sales[[#This Row],[Total_Price]]</f>
        <v>0.25006650704974726</v>
      </c>
      <c r="W925" s="3">
        <v>940</v>
      </c>
      <c r="X925" s="3"/>
    </row>
    <row r="926" spans="1:24" x14ac:dyDescent="0.25">
      <c r="A926" s="1" t="s">
        <v>4380</v>
      </c>
      <c r="B926" s="1" t="s">
        <v>58</v>
      </c>
      <c r="C926" s="1" t="s">
        <v>59</v>
      </c>
      <c r="D926" s="1" t="s">
        <v>3835</v>
      </c>
      <c r="E926" s="1" t="s">
        <v>1954</v>
      </c>
      <c r="F926" s="2">
        <v>45478</v>
      </c>
      <c r="G926" s="2">
        <v>45629</v>
      </c>
      <c r="H926" s="2" t="str">
        <f>TEXT(Ecommerce_Sales[[#This Row],[Order_Date]],"mmmm")</f>
        <v>December</v>
      </c>
      <c r="I926" s="2" t="str">
        <f>TEXT(Ecommerce_Sales[[#This Row],[Order_Date]],"yyyy")</f>
        <v>2024</v>
      </c>
      <c r="J926" s="2" t="str">
        <f>TEXT(Ecommerce_Sales[[#This Row],[Order_Date]],"mmmm")</f>
        <v>December</v>
      </c>
      <c r="K926" s="1" t="s">
        <v>1992</v>
      </c>
      <c r="L926" s="1" t="s">
        <v>4381</v>
      </c>
      <c r="M926" s="1" t="s">
        <v>2072</v>
      </c>
      <c r="N926" s="1" t="s">
        <v>1950</v>
      </c>
      <c r="O926" s="3">
        <v>1182</v>
      </c>
      <c r="P926">
        <v>8</v>
      </c>
      <c r="Q926" s="3">
        <v>9456</v>
      </c>
      <c r="R926" s="1" t="s">
        <v>1951</v>
      </c>
      <c r="S926" s="3">
        <v>944</v>
      </c>
      <c r="U926" t="str">
        <f>IF(Ecommerce_Sales[[#This Row],[Delivery_Time_Days]]&gt;7,"Delay",IF(Ecommerce_Sales[[#This Row],[Delivery_Time_Days]] = 0,"No delivery",IF(Ecommerce_Sales[[#This Row],[Delivery_Time_Days]]&lt;=7,"On-time")))</f>
        <v>No delivery</v>
      </c>
      <c r="V926" s="7">
        <f>Ecommerce_Sales[[#This Row],[Profit]]/Ecommerce_Sales[[#This Row],[Total_Price]]</f>
        <v>0.40006345177664976</v>
      </c>
      <c r="W926" s="3">
        <v>3783</v>
      </c>
      <c r="X926" s="3"/>
    </row>
    <row r="927" spans="1:24" x14ac:dyDescent="0.25">
      <c r="A927" s="1" t="s">
        <v>4382</v>
      </c>
      <c r="B927" s="1" t="s">
        <v>1818</v>
      </c>
      <c r="C927" s="1" t="s">
        <v>1819</v>
      </c>
      <c r="D927" s="1" t="s">
        <v>2598</v>
      </c>
      <c r="E927" s="1" t="s">
        <v>1954</v>
      </c>
      <c r="F927" s="2">
        <v>45333</v>
      </c>
      <c r="G927" s="2">
        <v>44967</v>
      </c>
      <c r="H927" s="2" t="str">
        <f>TEXT(Ecommerce_Sales[[#This Row],[Order_Date]],"mmmm")</f>
        <v>February</v>
      </c>
      <c r="I927" s="2" t="str">
        <f>TEXT(Ecommerce_Sales[[#This Row],[Order_Date]],"yyyy")</f>
        <v>2023</v>
      </c>
      <c r="J927" s="2" t="str">
        <f>TEXT(Ecommerce_Sales[[#This Row],[Order_Date]],"mmmm")</f>
        <v>February</v>
      </c>
      <c r="K927" s="1" t="s">
        <v>1947</v>
      </c>
      <c r="L927" s="1" t="s">
        <v>4383</v>
      </c>
      <c r="M927" s="1" t="s">
        <v>2079</v>
      </c>
      <c r="N927" s="1" t="s">
        <v>1973</v>
      </c>
      <c r="O927" s="3">
        <v>845</v>
      </c>
      <c r="P927">
        <v>2</v>
      </c>
      <c r="Q927" s="3">
        <v>1690</v>
      </c>
      <c r="R927" s="1" t="s">
        <v>1951</v>
      </c>
      <c r="S927" s="3">
        <v>173</v>
      </c>
      <c r="T927">
        <v>8</v>
      </c>
      <c r="U927" t="str">
        <f>IF(Ecommerce_Sales[[#This Row],[Delivery_Time_Days]]&gt;7,"Delay",IF(Ecommerce_Sales[[#This Row],[Delivery_Time_Days]] = 0,"No delivery",IF(Ecommerce_Sales[[#This Row],[Delivery_Time_Days]]&lt;=7,"On-time")))</f>
        <v>Delay</v>
      </c>
      <c r="V927" s="7">
        <f>Ecommerce_Sales[[#This Row],[Profit]]/Ecommerce_Sales[[#This Row],[Total_Price]]</f>
        <v>0.3</v>
      </c>
      <c r="W927" s="3">
        <v>507</v>
      </c>
      <c r="X927" s="3"/>
    </row>
    <row r="928" spans="1:24" x14ac:dyDescent="0.25">
      <c r="A928" s="1" t="s">
        <v>4384</v>
      </c>
      <c r="B928" s="1" t="s">
        <v>411</v>
      </c>
      <c r="C928" s="1" t="s">
        <v>412</v>
      </c>
      <c r="D928" s="1" t="s">
        <v>2978</v>
      </c>
      <c r="E928" s="1" t="s">
        <v>1961</v>
      </c>
      <c r="F928" s="2">
        <v>45219</v>
      </c>
      <c r="G928" s="2">
        <v>45581</v>
      </c>
      <c r="H928" s="2" t="str">
        <f>TEXT(Ecommerce_Sales[[#This Row],[Order_Date]],"mmmm")</f>
        <v>October</v>
      </c>
      <c r="I928" s="2" t="str">
        <f>TEXT(Ecommerce_Sales[[#This Row],[Order_Date]],"yyyy")</f>
        <v>2024</v>
      </c>
      <c r="J928" s="2" t="str">
        <f>TEXT(Ecommerce_Sales[[#This Row],[Order_Date]],"mmmm")</f>
        <v>October</v>
      </c>
      <c r="K928" s="1" t="s">
        <v>1947</v>
      </c>
      <c r="L928" s="1" t="s">
        <v>4328</v>
      </c>
      <c r="M928" s="1" t="s">
        <v>2026</v>
      </c>
      <c r="N928" s="1" t="s">
        <v>1978</v>
      </c>
      <c r="O928" s="3">
        <v>1160</v>
      </c>
      <c r="P928">
        <v>1</v>
      </c>
      <c r="Q928" s="3">
        <v>1160</v>
      </c>
      <c r="R928" s="1" t="s">
        <v>2008</v>
      </c>
      <c r="S928" s="3">
        <v>60</v>
      </c>
      <c r="T928">
        <v>7</v>
      </c>
      <c r="U928" t="str">
        <f>IF(Ecommerce_Sales[[#This Row],[Delivery_Time_Days]]&gt;7,"Delay",IF(Ecommerce_Sales[[#This Row],[Delivery_Time_Days]] = 0,"No delivery",IF(Ecommerce_Sales[[#This Row],[Delivery_Time_Days]]&lt;=7,"On-time")))</f>
        <v>On-time</v>
      </c>
      <c r="V928" s="7">
        <f>Ecommerce_Sales[[#This Row],[Profit]]/Ecommerce_Sales[[#This Row],[Total_Price]]</f>
        <v>0.35</v>
      </c>
      <c r="W928" s="3">
        <v>406</v>
      </c>
      <c r="X928" s="3"/>
    </row>
    <row r="929" spans="1:24" x14ac:dyDescent="0.25">
      <c r="A929" s="1" t="s">
        <v>4385</v>
      </c>
      <c r="B929" s="1" t="s">
        <v>442</v>
      </c>
      <c r="C929" s="1" t="s">
        <v>443</v>
      </c>
      <c r="D929" s="1" t="s">
        <v>4386</v>
      </c>
      <c r="E929" s="1" t="s">
        <v>1996</v>
      </c>
      <c r="F929" s="2">
        <v>45536</v>
      </c>
      <c r="G929" s="2">
        <v>45622</v>
      </c>
      <c r="H929" s="2" t="str">
        <f>TEXT(Ecommerce_Sales[[#This Row],[Order_Date]],"mmmm")</f>
        <v>November</v>
      </c>
      <c r="I929" s="2" t="str">
        <f>TEXT(Ecommerce_Sales[[#This Row],[Order_Date]],"yyyy")</f>
        <v>2024</v>
      </c>
      <c r="J929" s="2" t="str">
        <f>TEXT(Ecommerce_Sales[[#This Row],[Order_Date]],"mmmm")</f>
        <v>November</v>
      </c>
      <c r="K929" s="1" t="s">
        <v>1947</v>
      </c>
      <c r="L929" s="1" t="s">
        <v>4387</v>
      </c>
      <c r="M929" s="1" t="s">
        <v>2030</v>
      </c>
      <c r="N929" s="1" t="s">
        <v>1978</v>
      </c>
      <c r="O929" s="3">
        <v>841</v>
      </c>
      <c r="P929">
        <v>3</v>
      </c>
      <c r="Q929" s="3">
        <v>2524</v>
      </c>
      <c r="R929" s="1" t="s">
        <v>2012</v>
      </c>
      <c r="S929" s="3">
        <v>205</v>
      </c>
      <c r="T929">
        <v>8</v>
      </c>
      <c r="U929" t="str">
        <f>IF(Ecommerce_Sales[[#This Row],[Delivery_Time_Days]]&gt;7,"Delay",IF(Ecommerce_Sales[[#This Row],[Delivery_Time_Days]] = 0,"No delivery",IF(Ecommerce_Sales[[#This Row],[Delivery_Time_Days]]&lt;=7,"On-time")))</f>
        <v>Delay</v>
      </c>
      <c r="V929" s="7">
        <f>Ecommerce_Sales[[#This Row],[Profit]]/Ecommerce_Sales[[#This Row],[Total_Price]]</f>
        <v>0.34984152139461172</v>
      </c>
      <c r="W929" s="3">
        <v>883</v>
      </c>
      <c r="X929" s="3"/>
    </row>
    <row r="930" spans="1:24" x14ac:dyDescent="0.25">
      <c r="A930" s="1" t="s">
        <v>4388</v>
      </c>
      <c r="B930" s="1" t="s">
        <v>228</v>
      </c>
      <c r="C930" s="1" t="s">
        <v>229</v>
      </c>
      <c r="D930" s="1" t="s">
        <v>4045</v>
      </c>
      <c r="E930" s="1" t="s">
        <v>1961</v>
      </c>
      <c r="F930" s="2">
        <v>45325</v>
      </c>
      <c r="G930" s="2">
        <v>45297</v>
      </c>
      <c r="H930" s="2" t="str">
        <f>TEXT(Ecommerce_Sales[[#This Row],[Order_Date]],"mmmm")</f>
        <v>January</v>
      </c>
      <c r="I930" s="2" t="str">
        <f>TEXT(Ecommerce_Sales[[#This Row],[Order_Date]],"yyyy")</f>
        <v>2024</v>
      </c>
      <c r="J930" s="2" t="str">
        <f>TEXT(Ecommerce_Sales[[#This Row],[Order_Date]],"mmmm")</f>
        <v>January</v>
      </c>
      <c r="K930" s="1" t="s">
        <v>1947</v>
      </c>
      <c r="L930" s="1" t="s">
        <v>3990</v>
      </c>
      <c r="M930" s="1" t="s">
        <v>2247</v>
      </c>
      <c r="N930" s="1" t="s">
        <v>1957</v>
      </c>
      <c r="O930" s="3">
        <v>174</v>
      </c>
      <c r="P930">
        <v>1</v>
      </c>
      <c r="Q930" s="3">
        <v>174</v>
      </c>
      <c r="R930" s="1" t="s">
        <v>2008</v>
      </c>
      <c r="S930" s="3">
        <v>24</v>
      </c>
      <c r="T930">
        <v>2</v>
      </c>
      <c r="U930" t="str">
        <f>IF(Ecommerce_Sales[[#This Row],[Delivery_Time_Days]]&gt;7,"Delay",IF(Ecommerce_Sales[[#This Row],[Delivery_Time_Days]] = 0,"No delivery",IF(Ecommerce_Sales[[#This Row],[Delivery_Time_Days]]&lt;=7,"On-time")))</f>
        <v>On-time</v>
      </c>
      <c r="V930" s="7">
        <f>Ecommerce_Sales[[#This Row],[Profit]]/Ecommerce_Sales[[#This Row],[Total_Price]]</f>
        <v>0.14942528735632185</v>
      </c>
      <c r="W930" s="3">
        <v>26</v>
      </c>
      <c r="X930" s="3"/>
    </row>
    <row r="931" spans="1:24" x14ac:dyDescent="0.25">
      <c r="A931" s="1" t="s">
        <v>4389</v>
      </c>
      <c r="B931" s="1" t="s">
        <v>106</v>
      </c>
      <c r="C931" s="1" t="s">
        <v>107</v>
      </c>
      <c r="D931" s="1" t="s">
        <v>4390</v>
      </c>
      <c r="E931" s="1" t="s">
        <v>1981</v>
      </c>
      <c r="F931" s="2">
        <v>45593</v>
      </c>
      <c r="G931" s="2">
        <v>45315</v>
      </c>
      <c r="H931" s="2" t="str">
        <f>TEXT(Ecommerce_Sales[[#This Row],[Order_Date]],"mmmm")</f>
        <v>January</v>
      </c>
      <c r="I931" s="2" t="str">
        <f>TEXT(Ecommerce_Sales[[#This Row],[Order_Date]],"yyyy")</f>
        <v>2024</v>
      </c>
      <c r="J931" s="2" t="str">
        <f>TEXT(Ecommerce_Sales[[#This Row],[Order_Date]],"mmmm")</f>
        <v>January</v>
      </c>
      <c r="K931" s="1" t="s">
        <v>1947</v>
      </c>
      <c r="L931" s="1" t="s">
        <v>4391</v>
      </c>
      <c r="M931" s="1" t="s">
        <v>1977</v>
      </c>
      <c r="N931" s="1" t="s">
        <v>1978</v>
      </c>
      <c r="O931" s="3">
        <v>533</v>
      </c>
      <c r="P931">
        <v>2</v>
      </c>
      <c r="Q931" s="3">
        <v>1067</v>
      </c>
      <c r="R931" s="1" t="s">
        <v>1951</v>
      </c>
      <c r="S931" s="3">
        <v>157</v>
      </c>
      <c r="T931">
        <v>4</v>
      </c>
      <c r="U931" t="str">
        <f>IF(Ecommerce_Sales[[#This Row],[Delivery_Time_Days]]&gt;7,"Delay",IF(Ecommerce_Sales[[#This Row],[Delivery_Time_Days]] = 0,"No delivery",IF(Ecommerce_Sales[[#This Row],[Delivery_Time_Days]]&lt;=7,"On-time")))</f>
        <v>On-time</v>
      </c>
      <c r="V931" s="7">
        <f>Ecommerce_Sales[[#This Row],[Profit]]/Ecommerce_Sales[[#This Row],[Total_Price]]</f>
        <v>0.34957825679475163</v>
      </c>
      <c r="W931" s="3">
        <v>373</v>
      </c>
      <c r="X931" s="3"/>
    </row>
    <row r="932" spans="1:24" x14ac:dyDescent="0.25">
      <c r="A932" s="1" t="s">
        <v>4392</v>
      </c>
      <c r="B932" s="1" t="s">
        <v>850</v>
      </c>
      <c r="C932" s="1" t="s">
        <v>851</v>
      </c>
      <c r="D932" s="1" t="s">
        <v>4393</v>
      </c>
      <c r="E932" s="1" t="s">
        <v>1996</v>
      </c>
      <c r="F932" s="2">
        <v>45271</v>
      </c>
      <c r="G932" s="2">
        <v>45255</v>
      </c>
      <c r="H932" s="2" t="str">
        <f>TEXT(Ecommerce_Sales[[#This Row],[Order_Date]],"mmmm")</f>
        <v>November</v>
      </c>
      <c r="I932" s="2" t="str">
        <f>TEXT(Ecommerce_Sales[[#This Row],[Order_Date]],"yyyy")</f>
        <v>2023</v>
      </c>
      <c r="J932" s="2" t="str">
        <f>TEXT(Ecommerce_Sales[[#This Row],[Order_Date]],"mmmm")</f>
        <v>November</v>
      </c>
      <c r="K932" s="1" t="s">
        <v>1947</v>
      </c>
      <c r="L932" s="1" t="s">
        <v>4394</v>
      </c>
      <c r="M932" s="1" t="s">
        <v>1968</v>
      </c>
      <c r="N932" s="1" t="s">
        <v>1957</v>
      </c>
      <c r="O932" s="3">
        <v>908</v>
      </c>
      <c r="P932">
        <v>4</v>
      </c>
      <c r="Q932" s="3">
        <v>3634</v>
      </c>
      <c r="R932" s="1" t="s">
        <v>1958</v>
      </c>
      <c r="S932" s="3">
        <v>317</v>
      </c>
      <c r="T932">
        <v>5</v>
      </c>
      <c r="U932" t="str">
        <f>IF(Ecommerce_Sales[[#This Row],[Delivery_Time_Days]]&gt;7,"Delay",IF(Ecommerce_Sales[[#This Row],[Delivery_Time_Days]] = 0,"No delivery",IF(Ecommerce_Sales[[#This Row],[Delivery_Time_Days]]&lt;=7,"On-time")))</f>
        <v>On-time</v>
      </c>
      <c r="V932" s="7">
        <f>Ecommerce_Sales[[#This Row],[Profit]]/Ecommerce_Sales[[#This Row],[Total_Price]]</f>
        <v>0.14997248211337369</v>
      </c>
      <c r="W932" s="3">
        <v>545</v>
      </c>
      <c r="X932" s="3"/>
    </row>
    <row r="933" spans="1:24" x14ac:dyDescent="0.25">
      <c r="A933" s="1" t="s">
        <v>4395</v>
      </c>
      <c r="B933" s="1" t="s">
        <v>505</v>
      </c>
      <c r="C933" s="1" t="s">
        <v>506</v>
      </c>
      <c r="D933" s="1" t="s">
        <v>4396</v>
      </c>
      <c r="E933" s="1" t="s">
        <v>1966</v>
      </c>
      <c r="F933" s="2">
        <v>45388</v>
      </c>
      <c r="G933" s="2">
        <v>45306</v>
      </c>
      <c r="H933" s="2" t="str">
        <f>TEXT(Ecommerce_Sales[[#This Row],[Order_Date]],"mmmm")</f>
        <v>January</v>
      </c>
      <c r="I933" s="2" t="str">
        <f>TEXT(Ecommerce_Sales[[#This Row],[Order_Date]],"yyyy")</f>
        <v>2024</v>
      </c>
      <c r="J933" s="2" t="str">
        <f>TEXT(Ecommerce_Sales[[#This Row],[Order_Date]],"mmmm")</f>
        <v>January</v>
      </c>
      <c r="K933" s="1" t="s">
        <v>1947</v>
      </c>
      <c r="L933" s="1" t="s">
        <v>4397</v>
      </c>
      <c r="M933" s="1" t="s">
        <v>2054</v>
      </c>
      <c r="N933" s="1" t="s">
        <v>1957</v>
      </c>
      <c r="O933" s="3">
        <v>785</v>
      </c>
      <c r="P933">
        <v>1</v>
      </c>
      <c r="Q933" s="3">
        <v>785</v>
      </c>
      <c r="R933" s="1" t="s">
        <v>1958</v>
      </c>
      <c r="S933" s="3">
        <v>82</v>
      </c>
      <c r="T933">
        <v>8</v>
      </c>
      <c r="U933" t="str">
        <f>IF(Ecommerce_Sales[[#This Row],[Delivery_Time_Days]]&gt;7,"Delay",IF(Ecommerce_Sales[[#This Row],[Delivery_Time_Days]] = 0,"No delivery",IF(Ecommerce_Sales[[#This Row],[Delivery_Time_Days]]&lt;=7,"On-time")))</f>
        <v>Delay</v>
      </c>
      <c r="V933" s="7">
        <f>Ecommerce_Sales[[#This Row],[Profit]]/Ecommerce_Sales[[#This Row],[Total_Price]]</f>
        <v>0.15031847133757961</v>
      </c>
      <c r="W933" s="3">
        <v>118</v>
      </c>
      <c r="X933" s="3"/>
    </row>
    <row r="934" spans="1:24" x14ac:dyDescent="0.25">
      <c r="A934" s="1" t="s">
        <v>4398</v>
      </c>
      <c r="B934" s="1" t="s">
        <v>1393</v>
      </c>
      <c r="C934" s="1" t="s">
        <v>1394</v>
      </c>
      <c r="D934" s="1" t="s">
        <v>2962</v>
      </c>
      <c r="E934" s="1" t="s">
        <v>1966</v>
      </c>
      <c r="F934" s="2">
        <v>45138</v>
      </c>
      <c r="G934" s="2">
        <v>45295</v>
      </c>
      <c r="H934" s="2" t="str">
        <f>TEXT(Ecommerce_Sales[[#This Row],[Order_Date]],"mmmm")</f>
        <v>January</v>
      </c>
      <c r="I934" s="2" t="str">
        <f>TEXT(Ecommerce_Sales[[#This Row],[Order_Date]],"yyyy")</f>
        <v>2024</v>
      </c>
      <c r="J934" s="2" t="str">
        <f>TEXT(Ecommerce_Sales[[#This Row],[Order_Date]],"mmmm")</f>
        <v>January</v>
      </c>
      <c r="K934" s="1" t="s">
        <v>1947</v>
      </c>
      <c r="L934" s="1" t="s">
        <v>4399</v>
      </c>
      <c r="M934" s="1" t="s">
        <v>2030</v>
      </c>
      <c r="N934" s="1" t="s">
        <v>1978</v>
      </c>
      <c r="O934" s="3">
        <v>174</v>
      </c>
      <c r="P934">
        <v>2</v>
      </c>
      <c r="Q934" s="3">
        <v>347</v>
      </c>
      <c r="R934" s="1" t="s">
        <v>1958</v>
      </c>
      <c r="S934" s="3">
        <v>34</v>
      </c>
      <c r="T934">
        <v>7</v>
      </c>
      <c r="U934" t="str">
        <f>IF(Ecommerce_Sales[[#This Row],[Delivery_Time_Days]]&gt;7,"Delay",IF(Ecommerce_Sales[[#This Row],[Delivery_Time_Days]] = 0,"No delivery",IF(Ecommerce_Sales[[#This Row],[Delivery_Time_Days]]&lt;=7,"On-time")))</f>
        <v>On-time</v>
      </c>
      <c r="V934" s="7">
        <f>Ecommerce_Sales[[#This Row],[Profit]]/Ecommerce_Sales[[#This Row],[Total_Price]]</f>
        <v>0.34870317002881845</v>
      </c>
      <c r="W934" s="3">
        <v>121</v>
      </c>
      <c r="X934" s="3"/>
    </row>
    <row r="935" spans="1:24" x14ac:dyDescent="0.25">
      <c r="A935" s="1" t="s">
        <v>4400</v>
      </c>
      <c r="B935" s="1" t="s">
        <v>448</v>
      </c>
      <c r="C935" s="1" t="s">
        <v>449</v>
      </c>
      <c r="D935" s="1" t="s">
        <v>1965</v>
      </c>
      <c r="E935" s="1" t="s">
        <v>1966</v>
      </c>
      <c r="F935" s="2">
        <v>45186</v>
      </c>
      <c r="G935" s="2">
        <v>45240</v>
      </c>
      <c r="H935" s="2" t="str">
        <f>TEXT(Ecommerce_Sales[[#This Row],[Order_Date]],"mmmm")</f>
        <v>November</v>
      </c>
      <c r="I935" s="2" t="str">
        <f>TEXT(Ecommerce_Sales[[#This Row],[Order_Date]],"yyyy")</f>
        <v>2023</v>
      </c>
      <c r="J935" s="2" t="str">
        <f>TEXT(Ecommerce_Sales[[#This Row],[Order_Date]],"mmmm")</f>
        <v>November</v>
      </c>
      <c r="K935" s="1" t="s">
        <v>1947</v>
      </c>
      <c r="L935" s="1" t="s">
        <v>4401</v>
      </c>
      <c r="M935" s="1" t="s">
        <v>1972</v>
      </c>
      <c r="N935" s="1" t="s">
        <v>1973</v>
      </c>
      <c r="O935" s="3">
        <v>680</v>
      </c>
      <c r="P935">
        <v>4</v>
      </c>
      <c r="Q935" s="3">
        <v>2720</v>
      </c>
      <c r="R935" s="1" t="s">
        <v>2008</v>
      </c>
      <c r="S935" s="3">
        <v>136</v>
      </c>
      <c r="T935">
        <v>8</v>
      </c>
      <c r="U935" t="str">
        <f>IF(Ecommerce_Sales[[#This Row],[Delivery_Time_Days]]&gt;7,"Delay",IF(Ecommerce_Sales[[#This Row],[Delivery_Time_Days]] = 0,"No delivery",IF(Ecommerce_Sales[[#This Row],[Delivery_Time_Days]]&lt;=7,"On-time")))</f>
        <v>Delay</v>
      </c>
      <c r="V935" s="7">
        <f>Ecommerce_Sales[[#This Row],[Profit]]/Ecommerce_Sales[[#This Row],[Total_Price]]</f>
        <v>0.3</v>
      </c>
      <c r="W935" s="3">
        <v>816</v>
      </c>
      <c r="X935" s="3"/>
    </row>
    <row r="936" spans="1:24" x14ac:dyDescent="0.25">
      <c r="A936" s="1" t="s">
        <v>4402</v>
      </c>
      <c r="B936" s="1" t="s">
        <v>1225</v>
      </c>
      <c r="C936" s="1" t="s">
        <v>1226</v>
      </c>
      <c r="D936" s="1" t="s">
        <v>4403</v>
      </c>
      <c r="E936" s="1" t="s">
        <v>1954</v>
      </c>
      <c r="F936" s="2">
        <v>45184</v>
      </c>
      <c r="G936" s="2">
        <v>45503</v>
      </c>
      <c r="H936" s="2" t="str">
        <f>TEXT(Ecommerce_Sales[[#This Row],[Order_Date]],"mmmm")</f>
        <v>July</v>
      </c>
      <c r="I936" s="2" t="str">
        <f>TEXT(Ecommerce_Sales[[#This Row],[Order_Date]],"yyyy")</f>
        <v>2024</v>
      </c>
      <c r="J936" s="2" t="str">
        <f>TEXT(Ecommerce_Sales[[#This Row],[Order_Date]],"mmmm")</f>
        <v>July</v>
      </c>
      <c r="K936" s="1" t="s">
        <v>1986</v>
      </c>
      <c r="L936" s="1" t="s">
        <v>4404</v>
      </c>
      <c r="M936" s="1" t="s">
        <v>2030</v>
      </c>
      <c r="N936" s="1" t="s">
        <v>1978</v>
      </c>
      <c r="O936" s="3">
        <v>1014</v>
      </c>
      <c r="P936">
        <v>3</v>
      </c>
      <c r="Q936" s="3">
        <v>3041</v>
      </c>
      <c r="R936" s="1" t="s">
        <v>1951</v>
      </c>
      <c r="S936" s="3">
        <v>205</v>
      </c>
      <c r="U936" t="str">
        <f>IF(Ecommerce_Sales[[#This Row],[Delivery_Time_Days]]&gt;7,"Delay",IF(Ecommerce_Sales[[#This Row],[Delivery_Time_Days]] = 0,"No delivery",IF(Ecommerce_Sales[[#This Row],[Delivery_Time_Days]]&lt;=7,"On-time")))</f>
        <v>No delivery</v>
      </c>
      <c r="V936" s="7">
        <f>Ecommerce_Sales[[#This Row],[Profit]]/Ecommerce_Sales[[#This Row],[Total_Price]]</f>
        <v>0.34988490628082869</v>
      </c>
      <c r="W936" s="3">
        <v>1064</v>
      </c>
      <c r="X936" s="3"/>
    </row>
    <row r="937" spans="1:24" x14ac:dyDescent="0.25">
      <c r="A937" s="1" t="s">
        <v>4405</v>
      </c>
      <c r="B937" s="1" t="s">
        <v>246</v>
      </c>
      <c r="C937" s="1" t="s">
        <v>1628</v>
      </c>
      <c r="D937" s="1" t="s">
        <v>2355</v>
      </c>
      <c r="E937" s="1" t="s">
        <v>2005</v>
      </c>
      <c r="F937" s="2">
        <v>44987</v>
      </c>
      <c r="G937" s="2">
        <v>45170</v>
      </c>
      <c r="H937" s="2" t="str">
        <f>TEXT(Ecommerce_Sales[[#This Row],[Order_Date]],"mmmm")</f>
        <v>September</v>
      </c>
      <c r="I937" s="2" t="str">
        <f>TEXT(Ecommerce_Sales[[#This Row],[Order_Date]],"yyyy")</f>
        <v>2023</v>
      </c>
      <c r="J937" s="2" t="str">
        <f>TEXT(Ecommerce_Sales[[#This Row],[Order_Date]],"mmmm")</f>
        <v>September</v>
      </c>
      <c r="K937" s="1" t="s">
        <v>1947</v>
      </c>
      <c r="L937" s="1" t="s">
        <v>4406</v>
      </c>
      <c r="M937" s="1" t="s">
        <v>2007</v>
      </c>
      <c r="N937" s="1" t="s">
        <v>1973</v>
      </c>
      <c r="O937" s="3">
        <v>996</v>
      </c>
      <c r="P937">
        <v>2</v>
      </c>
      <c r="Q937" s="3">
        <v>1993</v>
      </c>
      <c r="R937" s="1" t="s">
        <v>1951</v>
      </c>
      <c r="S937" s="3">
        <v>180</v>
      </c>
      <c r="T937">
        <v>8</v>
      </c>
      <c r="U937" t="str">
        <f>IF(Ecommerce_Sales[[#This Row],[Delivery_Time_Days]]&gt;7,"Delay",IF(Ecommerce_Sales[[#This Row],[Delivery_Time_Days]] = 0,"No delivery",IF(Ecommerce_Sales[[#This Row],[Delivery_Time_Days]]&lt;=7,"On-time")))</f>
        <v>Delay</v>
      </c>
      <c r="V937" s="7">
        <f>Ecommerce_Sales[[#This Row],[Profit]]/Ecommerce_Sales[[#This Row],[Total_Price]]</f>
        <v>0.3000501756146513</v>
      </c>
      <c r="W937" s="3">
        <v>598</v>
      </c>
      <c r="X937" s="3"/>
    </row>
    <row r="938" spans="1:24" x14ac:dyDescent="0.25">
      <c r="A938" s="1" t="s">
        <v>4407</v>
      </c>
      <c r="B938" s="1" t="s">
        <v>1071</v>
      </c>
      <c r="C938" s="1" t="s">
        <v>1072</v>
      </c>
      <c r="D938" s="1" t="s">
        <v>2358</v>
      </c>
      <c r="E938" s="1" t="s">
        <v>1996</v>
      </c>
      <c r="F938" s="2">
        <v>45539</v>
      </c>
      <c r="G938" s="2">
        <v>45582</v>
      </c>
      <c r="H938" s="2" t="str">
        <f>TEXT(Ecommerce_Sales[[#This Row],[Order_Date]],"mmmm")</f>
        <v>October</v>
      </c>
      <c r="I938" s="2" t="str">
        <f>TEXT(Ecommerce_Sales[[#This Row],[Order_Date]],"yyyy")</f>
        <v>2024</v>
      </c>
      <c r="J938" s="2" t="str">
        <f>TEXT(Ecommerce_Sales[[#This Row],[Order_Date]],"mmmm")</f>
        <v>October</v>
      </c>
      <c r="K938" s="1" t="s">
        <v>1947</v>
      </c>
      <c r="L938" s="1" t="s">
        <v>4408</v>
      </c>
      <c r="M938" s="1" t="s">
        <v>2002</v>
      </c>
      <c r="N938" s="1" t="s">
        <v>1989</v>
      </c>
      <c r="O938" s="3">
        <v>392</v>
      </c>
      <c r="P938">
        <v>4</v>
      </c>
      <c r="Q938" s="3">
        <v>1569</v>
      </c>
      <c r="R938" s="1" t="s">
        <v>1958</v>
      </c>
      <c r="S938" s="3">
        <v>225</v>
      </c>
      <c r="T938">
        <v>7</v>
      </c>
      <c r="U938" t="str">
        <f>IF(Ecommerce_Sales[[#This Row],[Delivery_Time_Days]]&gt;7,"Delay",IF(Ecommerce_Sales[[#This Row],[Delivery_Time_Days]] = 0,"No delivery",IF(Ecommerce_Sales[[#This Row],[Delivery_Time_Days]]&lt;=7,"On-time")))</f>
        <v>On-time</v>
      </c>
      <c r="V938" s="7">
        <f>Ecommerce_Sales[[#This Row],[Profit]]/Ecommerce_Sales[[#This Row],[Total_Price]]</f>
        <v>0.24984066284257489</v>
      </c>
      <c r="W938" s="3">
        <v>392</v>
      </c>
      <c r="X938" s="3"/>
    </row>
    <row r="939" spans="1:24" x14ac:dyDescent="0.25">
      <c r="A939" s="1" t="s">
        <v>4409</v>
      </c>
      <c r="B939" s="1" t="s">
        <v>1874</v>
      </c>
      <c r="C939" s="1" t="s">
        <v>1875</v>
      </c>
      <c r="D939" s="1" t="s">
        <v>4410</v>
      </c>
      <c r="E939" s="1" t="s">
        <v>1954</v>
      </c>
      <c r="F939" s="2">
        <v>45489</v>
      </c>
      <c r="G939" s="2">
        <v>45188</v>
      </c>
      <c r="H939" s="2" t="str">
        <f>TEXT(Ecommerce_Sales[[#This Row],[Order_Date]],"mmmm")</f>
        <v>September</v>
      </c>
      <c r="I939" s="2" t="str">
        <f>TEXT(Ecommerce_Sales[[#This Row],[Order_Date]],"yyyy")</f>
        <v>2023</v>
      </c>
      <c r="J939" s="2" t="str">
        <f>TEXT(Ecommerce_Sales[[#This Row],[Order_Date]],"mmmm")</f>
        <v>September</v>
      </c>
      <c r="K939" s="1" t="s">
        <v>1947</v>
      </c>
      <c r="L939" s="1" t="s">
        <v>4411</v>
      </c>
      <c r="M939" s="1" t="s">
        <v>2065</v>
      </c>
      <c r="N939" s="1" t="s">
        <v>1978</v>
      </c>
      <c r="O939" s="3">
        <v>624</v>
      </c>
      <c r="P939">
        <v>2</v>
      </c>
      <c r="Q939" s="3">
        <v>1247</v>
      </c>
      <c r="R939" s="1" t="s">
        <v>2016</v>
      </c>
      <c r="S939" s="3">
        <v>114</v>
      </c>
      <c r="T939">
        <v>2</v>
      </c>
      <c r="U939" t="str">
        <f>IF(Ecommerce_Sales[[#This Row],[Delivery_Time_Days]]&gt;7,"Delay",IF(Ecommerce_Sales[[#This Row],[Delivery_Time_Days]] = 0,"No delivery",IF(Ecommerce_Sales[[#This Row],[Delivery_Time_Days]]&lt;=7,"On-time")))</f>
        <v>On-time</v>
      </c>
      <c r="V939" s="7">
        <f>Ecommerce_Sales[[#This Row],[Profit]]/Ecommerce_Sales[[#This Row],[Total_Price]]</f>
        <v>0.34963913392141138</v>
      </c>
      <c r="W939" s="3">
        <v>436</v>
      </c>
      <c r="X939" s="3"/>
    </row>
    <row r="940" spans="1:24" x14ac:dyDescent="0.25">
      <c r="A940" s="1" t="s">
        <v>4412</v>
      </c>
      <c r="B940" s="1" t="s">
        <v>1828</v>
      </c>
      <c r="C940" s="1" t="s">
        <v>1829</v>
      </c>
      <c r="D940" s="1" t="s">
        <v>4413</v>
      </c>
      <c r="E940" s="1" t="s">
        <v>1981</v>
      </c>
      <c r="F940" s="2">
        <v>45387</v>
      </c>
      <c r="G940" s="2">
        <v>45290</v>
      </c>
      <c r="H940" s="2" t="str">
        <f>TEXT(Ecommerce_Sales[[#This Row],[Order_Date]],"mmmm")</f>
        <v>December</v>
      </c>
      <c r="I940" s="2" t="str">
        <f>TEXT(Ecommerce_Sales[[#This Row],[Order_Date]],"yyyy")</f>
        <v>2023</v>
      </c>
      <c r="J940" s="2" t="str">
        <f>TEXT(Ecommerce_Sales[[#This Row],[Order_Date]],"mmmm")</f>
        <v>December</v>
      </c>
      <c r="K940" s="1" t="s">
        <v>1992</v>
      </c>
      <c r="L940" s="1" t="s">
        <v>3562</v>
      </c>
      <c r="M940" s="1" t="s">
        <v>2054</v>
      </c>
      <c r="N940" s="1" t="s">
        <v>1957</v>
      </c>
      <c r="O940" s="3">
        <v>547</v>
      </c>
      <c r="P940">
        <v>4</v>
      </c>
      <c r="Q940" s="3">
        <v>2188</v>
      </c>
      <c r="R940" s="1" t="s">
        <v>1958</v>
      </c>
      <c r="S940" s="3">
        <v>128</v>
      </c>
      <c r="U940" t="str">
        <f>IF(Ecommerce_Sales[[#This Row],[Delivery_Time_Days]]&gt;7,"Delay",IF(Ecommerce_Sales[[#This Row],[Delivery_Time_Days]] = 0,"No delivery",IF(Ecommerce_Sales[[#This Row],[Delivery_Time_Days]]&lt;=7,"On-time")))</f>
        <v>No delivery</v>
      </c>
      <c r="V940" s="7">
        <f>Ecommerce_Sales[[#This Row],[Profit]]/Ecommerce_Sales[[#This Row],[Total_Price]]</f>
        <v>0.14990859232175502</v>
      </c>
      <c r="W940" s="3">
        <v>328</v>
      </c>
      <c r="X940" s="3"/>
    </row>
    <row r="941" spans="1:24" x14ac:dyDescent="0.25">
      <c r="A941" s="1" t="s">
        <v>4414</v>
      </c>
      <c r="B941" s="1" t="s">
        <v>561</v>
      </c>
      <c r="C941" s="1" t="s">
        <v>562</v>
      </c>
      <c r="D941" s="1" t="s">
        <v>3345</v>
      </c>
      <c r="E941" s="1" t="s">
        <v>1954</v>
      </c>
      <c r="F941" s="2">
        <v>45031</v>
      </c>
      <c r="G941" s="2">
        <v>45589</v>
      </c>
      <c r="H941" s="2" t="str">
        <f>TEXT(Ecommerce_Sales[[#This Row],[Order_Date]],"mmmm")</f>
        <v>October</v>
      </c>
      <c r="I941" s="2" t="str">
        <f>TEXT(Ecommerce_Sales[[#This Row],[Order_Date]],"yyyy")</f>
        <v>2024</v>
      </c>
      <c r="J941" s="2" t="str">
        <f>TEXT(Ecommerce_Sales[[#This Row],[Order_Date]],"mmmm")</f>
        <v>October</v>
      </c>
      <c r="K941" s="1" t="s">
        <v>1947</v>
      </c>
      <c r="L941" s="1" t="s">
        <v>4415</v>
      </c>
      <c r="M941" s="1" t="s">
        <v>1956</v>
      </c>
      <c r="N941" s="1" t="s">
        <v>1957</v>
      </c>
      <c r="O941" s="3">
        <v>930</v>
      </c>
      <c r="P941">
        <v>1</v>
      </c>
      <c r="Q941" s="3">
        <v>930</v>
      </c>
      <c r="R941" s="1" t="s">
        <v>1958</v>
      </c>
      <c r="S941" s="3">
        <v>48</v>
      </c>
      <c r="T941">
        <v>7</v>
      </c>
      <c r="U941" t="str">
        <f>IF(Ecommerce_Sales[[#This Row],[Delivery_Time_Days]]&gt;7,"Delay",IF(Ecommerce_Sales[[#This Row],[Delivery_Time_Days]] = 0,"No delivery",IF(Ecommerce_Sales[[#This Row],[Delivery_Time_Days]]&lt;=7,"On-time")))</f>
        <v>On-time</v>
      </c>
      <c r="V941" s="7">
        <f>Ecommerce_Sales[[#This Row],[Profit]]/Ecommerce_Sales[[#This Row],[Total_Price]]</f>
        <v>0.15053763440860216</v>
      </c>
      <c r="W941" s="3">
        <v>140</v>
      </c>
      <c r="X941" s="3"/>
    </row>
    <row r="942" spans="1:24" x14ac:dyDescent="0.25">
      <c r="A942" s="1" t="s">
        <v>4416</v>
      </c>
      <c r="B942" s="1" t="s">
        <v>1121</v>
      </c>
      <c r="C942" s="1" t="s">
        <v>1122</v>
      </c>
      <c r="D942" s="1" t="s">
        <v>4417</v>
      </c>
      <c r="E942" s="1" t="s">
        <v>1946</v>
      </c>
      <c r="F942" s="2">
        <v>45402</v>
      </c>
      <c r="G942" s="2">
        <v>45537</v>
      </c>
      <c r="H942" s="2" t="str">
        <f>TEXT(Ecommerce_Sales[[#This Row],[Order_Date]],"mmmm")</f>
        <v>September</v>
      </c>
      <c r="I942" s="2" t="str">
        <f>TEXT(Ecommerce_Sales[[#This Row],[Order_Date]],"yyyy")</f>
        <v>2024</v>
      </c>
      <c r="J942" s="2" t="str">
        <f>TEXT(Ecommerce_Sales[[#This Row],[Order_Date]],"mmmm")</f>
        <v>September</v>
      </c>
      <c r="K942" s="1" t="s">
        <v>1947</v>
      </c>
      <c r="L942" s="1" t="s">
        <v>4418</v>
      </c>
      <c r="M942" s="1" t="s">
        <v>2104</v>
      </c>
      <c r="N942" s="1" t="s">
        <v>1978</v>
      </c>
      <c r="O942" s="3">
        <v>535</v>
      </c>
      <c r="P942">
        <v>4</v>
      </c>
      <c r="Q942" s="3">
        <v>2141</v>
      </c>
      <c r="R942" s="1" t="s">
        <v>1958</v>
      </c>
      <c r="S942" s="3">
        <v>142</v>
      </c>
      <c r="T942">
        <v>3</v>
      </c>
      <c r="U942" t="str">
        <f>IF(Ecommerce_Sales[[#This Row],[Delivery_Time_Days]]&gt;7,"Delay",IF(Ecommerce_Sales[[#This Row],[Delivery_Time_Days]] = 0,"No delivery",IF(Ecommerce_Sales[[#This Row],[Delivery_Time_Days]]&lt;=7,"On-time")))</f>
        <v>On-time</v>
      </c>
      <c r="V942" s="7">
        <f>Ecommerce_Sales[[#This Row],[Profit]]/Ecommerce_Sales[[#This Row],[Total_Price]]</f>
        <v>0.34983652498832324</v>
      </c>
      <c r="W942" s="3">
        <v>749</v>
      </c>
      <c r="X942" s="3"/>
    </row>
    <row r="943" spans="1:24" x14ac:dyDescent="0.25">
      <c r="A943" s="1" t="s">
        <v>4419</v>
      </c>
      <c r="B943" s="1" t="s">
        <v>507</v>
      </c>
      <c r="C943" s="1" t="s">
        <v>740</v>
      </c>
      <c r="D943" s="1" t="s">
        <v>2279</v>
      </c>
      <c r="E943" s="1" t="s">
        <v>1996</v>
      </c>
      <c r="F943" s="2">
        <v>45335</v>
      </c>
      <c r="G943" s="2">
        <v>45044</v>
      </c>
      <c r="H943" s="2" t="str">
        <f>TEXT(Ecommerce_Sales[[#This Row],[Order_Date]],"mmmm")</f>
        <v>April</v>
      </c>
      <c r="I943" s="2" t="str">
        <f>TEXT(Ecommerce_Sales[[#This Row],[Order_Date]],"yyyy")</f>
        <v>2023</v>
      </c>
      <c r="J943" s="2" t="str">
        <f>TEXT(Ecommerce_Sales[[#This Row],[Order_Date]],"mmmm")</f>
        <v>April</v>
      </c>
      <c r="K943" s="1" t="s">
        <v>1986</v>
      </c>
      <c r="L943" s="1" t="s">
        <v>4420</v>
      </c>
      <c r="M943" s="1" t="s">
        <v>1949</v>
      </c>
      <c r="N943" s="1" t="s">
        <v>1950</v>
      </c>
      <c r="O943" s="3">
        <v>980</v>
      </c>
      <c r="P943">
        <v>1</v>
      </c>
      <c r="Q943" s="3">
        <v>980</v>
      </c>
      <c r="R943" s="1" t="s">
        <v>1958</v>
      </c>
      <c r="S943" s="3">
        <v>104</v>
      </c>
      <c r="U943" t="str">
        <f>IF(Ecommerce_Sales[[#This Row],[Delivery_Time_Days]]&gt;7,"Delay",IF(Ecommerce_Sales[[#This Row],[Delivery_Time_Days]] = 0,"No delivery",IF(Ecommerce_Sales[[#This Row],[Delivery_Time_Days]]&lt;=7,"On-time")))</f>
        <v>No delivery</v>
      </c>
      <c r="V943" s="7">
        <f>Ecommerce_Sales[[#This Row],[Profit]]/Ecommerce_Sales[[#This Row],[Total_Price]]</f>
        <v>0.4</v>
      </c>
      <c r="W943" s="3">
        <v>392</v>
      </c>
      <c r="X943" s="3"/>
    </row>
    <row r="944" spans="1:24" x14ac:dyDescent="0.25">
      <c r="A944" s="1" t="s">
        <v>4421</v>
      </c>
      <c r="B944" s="1" t="s">
        <v>132</v>
      </c>
      <c r="C944" s="1" t="s">
        <v>133</v>
      </c>
      <c r="D944" s="1" t="s">
        <v>4422</v>
      </c>
      <c r="E944" s="1" t="s">
        <v>1946</v>
      </c>
      <c r="F944" s="2">
        <v>45614</v>
      </c>
      <c r="G944" s="2">
        <v>45000</v>
      </c>
      <c r="H944" s="2" t="str">
        <f>TEXT(Ecommerce_Sales[[#This Row],[Order_Date]],"mmmm")</f>
        <v>March</v>
      </c>
      <c r="I944" s="2" t="str">
        <f>TEXT(Ecommerce_Sales[[#This Row],[Order_Date]],"yyyy")</f>
        <v>2023</v>
      </c>
      <c r="J944" s="2" t="str">
        <f>TEXT(Ecommerce_Sales[[#This Row],[Order_Date]],"mmmm")</f>
        <v>March</v>
      </c>
      <c r="K944" s="1" t="s">
        <v>1947</v>
      </c>
      <c r="L944" s="1" t="s">
        <v>4423</v>
      </c>
      <c r="M944" s="1" t="s">
        <v>2104</v>
      </c>
      <c r="N944" s="1" t="s">
        <v>1978</v>
      </c>
      <c r="O944" s="3">
        <v>835</v>
      </c>
      <c r="P944">
        <v>2</v>
      </c>
      <c r="Q944" s="3">
        <v>1670</v>
      </c>
      <c r="R944" s="1" t="s">
        <v>1958</v>
      </c>
      <c r="S944" s="3">
        <v>175</v>
      </c>
      <c r="T944">
        <v>7</v>
      </c>
      <c r="U944" t="str">
        <f>IF(Ecommerce_Sales[[#This Row],[Delivery_Time_Days]]&gt;7,"Delay",IF(Ecommerce_Sales[[#This Row],[Delivery_Time_Days]] = 0,"No delivery",IF(Ecommerce_Sales[[#This Row],[Delivery_Time_Days]]&lt;=7,"On-time")))</f>
        <v>On-time</v>
      </c>
      <c r="V944" s="7">
        <f>Ecommerce_Sales[[#This Row],[Profit]]/Ecommerce_Sales[[#This Row],[Total_Price]]</f>
        <v>0.35029940119760478</v>
      </c>
      <c r="W944" s="3">
        <v>585</v>
      </c>
      <c r="X944" s="3"/>
    </row>
    <row r="945" spans="1:24" x14ac:dyDescent="0.25">
      <c r="A945" s="1" t="s">
        <v>4424</v>
      </c>
      <c r="B945" s="1" t="s">
        <v>521</v>
      </c>
      <c r="C945" s="1" t="s">
        <v>522</v>
      </c>
      <c r="D945" s="1" t="s">
        <v>3617</v>
      </c>
      <c r="E945" s="1" t="s">
        <v>1996</v>
      </c>
      <c r="F945" s="2">
        <v>45629</v>
      </c>
      <c r="G945" s="2">
        <v>45599</v>
      </c>
      <c r="H945" s="2" t="str">
        <f>TEXT(Ecommerce_Sales[[#This Row],[Order_Date]],"mmmm")</f>
        <v>November</v>
      </c>
      <c r="I945" s="2" t="str">
        <f>TEXT(Ecommerce_Sales[[#This Row],[Order_Date]],"yyyy")</f>
        <v>2024</v>
      </c>
      <c r="J945" s="2" t="str">
        <f>TEXT(Ecommerce_Sales[[#This Row],[Order_Date]],"mmmm")</f>
        <v>November</v>
      </c>
      <c r="K945" s="1" t="s">
        <v>1947</v>
      </c>
      <c r="L945" s="1" t="s">
        <v>4425</v>
      </c>
      <c r="M945" s="1" t="s">
        <v>2007</v>
      </c>
      <c r="N945" s="1" t="s">
        <v>1973</v>
      </c>
      <c r="O945" s="3">
        <v>645</v>
      </c>
      <c r="P945">
        <v>7</v>
      </c>
      <c r="Q945" s="3">
        <v>4513</v>
      </c>
      <c r="R945" s="1" t="s">
        <v>1958</v>
      </c>
      <c r="S945" s="3">
        <v>532</v>
      </c>
      <c r="T945">
        <v>9</v>
      </c>
      <c r="U945" t="str">
        <f>IF(Ecommerce_Sales[[#This Row],[Delivery_Time_Days]]&gt;7,"Delay",IF(Ecommerce_Sales[[#This Row],[Delivery_Time_Days]] = 0,"No delivery",IF(Ecommerce_Sales[[#This Row],[Delivery_Time_Days]]&lt;=7,"On-time")))</f>
        <v>Delay</v>
      </c>
      <c r="V945" s="7">
        <f>Ecommerce_Sales[[#This Row],[Profit]]/Ecommerce_Sales[[#This Row],[Total_Price]]</f>
        <v>0.30002215820961664</v>
      </c>
      <c r="W945" s="3">
        <v>1354</v>
      </c>
      <c r="X945" s="3"/>
    </row>
    <row r="946" spans="1:24" x14ac:dyDescent="0.25">
      <c r="A946" s="1" t="s">
        <v>4426</v>
      </c>
      <c r="B946" s="1" t="s">
        <v>80</v>
      </c>
      <c r="C946" s="1" t="s">
        <v>81</v>
      </c>
      <c r="D946" s="1" t="s">
        <v>2654</v>
      </c>
      <c r="E946" s="1" t="s">
        <v>1966</v>
      </c>
      <c r="F946" s="2">
        <v>45077</v>
      </c>
      <c r="G946" s="2">
        <v>45656</v>
      </c>
      <c r="H946" s="2" t="str">
        <f>TEXT(Ecommerce_Sales[[#This Row],[Order_Date]],"mmmm")</f>
        <v>December</v>
      </c>
      <c r="I946" s="2" t="str">
        <f>TEXT(Ecommerce_Sales[[#This Row],[Order_Date]],"yyyy")</f>
        <v>2024</v>
      </c>
      <c r="J946" s="2" t="str">
        <f>TEXT(Ecommerce_Sales[[#This Row],[Order_Date]],"mmmm")</f>
        <v>December</v>
      </c>
      <c r="K946" s="1" t="s">
        <v>1947</v>
      </c>
      <c r="L946" s="1" t="s">
        <v>4427</v>
      </c>
      <c r="M946" s="1" t="s">
        <v>1988</v>
      </c>
      <c r="N946" s="1" t="s">
        <v>1989</v>
      </c>
      <c r="O946" s="3">
        <v>1174</v>
      </c>
      <c r="P946">
        <v>4</v>
      </c>
      <c r="Q946" s="3">
        <v>4695</v>
      </c>
      <c r="R946" s="1" t="s">
        <v>1958</v>
      </c>
      <c r="S946" s="3">
        <v>472</v>
      </c>
      <c r="T946">
        <v>2</v>
      </c>
      <c r="U946" t="str">
        <f>IF(Ecommerce_Sales[[#This Row],[Delivery_Time_Days]]&gt;7,"Delay",IF(Ecommerce_Sales[[#This Row],[Delivery_Time_Days]] = 0,"No delivery",IF(Ecommerce_Sales[[#This Row],[Delivery_Time_Days]]&lt;=7,"On-time")))</f>
        <v>On-time</v>
      </c>
      <c r="V946" s="7">
        <f>Ecommerce_Sales[[#This Row],[Profit]]/Ecommerce_Sales[[#This Row],[Total_Price]]</f>
        <v>0.25005324813631524</v>
      </c>
      <c r="W946" s="3">
        <v>1174</v>
      </c>
      <c r="X946" s="3"/>
    </row>
    <row r="947" spans="1:24" x14ac:dyDescent="0.25">
      <c r="A947" s="1" t="s">
        <v>4428</v>
      </c>
      <c r="B947" s="1" t="s">
        <v>497</v>
      </c>
      <c r="C947" s="1" t="s">
        <v>498</v>
      </c>
      <c r="D947" s="1" t="s">
        <v>4429</v>
      </c>
      <c r="E947" s="1" t="s">
        <v>1996</v>
      </c>
      <c r="F947" s="2">
        <v>45077</v>
      </c>
      <c r="G947" s="2">
        <v>45600</v>
      </c>
      <c r="H947" s="2" t="str">
        <f>TEXT(Ecommerce_Sales[[#This Row],[Order_Date]],"mmmm")</f>
        <v>November</v>
      </c>
      <c r="I947" s="2" t="str">
        <f>TEXT(Ecommerce_Sales[[#This Row],[Order_Date]],"yyyy")</f>
        <v>2024</v>
      </c>
      <c r="J947" s="2" t="str">
        <f>TEXT(Ecommerce_Sales[[#This Row],[Order_Date]],"mmmm")</f>
        <v>November</v>
      </c>
      <c r="K947" s="1" t="s">
        <v>1947</v>
      </c>
      <c r="L947" s="1" t="s">
        <v>4430</v>
      </c>
      <c r="M947" s="1" t="s">
        <v>1963</v>
      </c>
      <c r="N947" s="1" t="s">
        <v>1957</v>
      </c>
      <c r="O947" s="3">
        <v>81</v>
      </c>
      <c r="P947">
        <v>1</v>
      </c>
      <c r="Q947" s="3">
        <v>81</v>
      </c>
      <c r="R947" s="1" t="s">
        <v>1958</v>
      </c>
      <c r="S947" s="3">
        <v>10</v>
      </c>
      <c r="T947">
        <v>4</v>
      </c>
      <c r="U947" t="str">
        <f>IF(Ecommerce_Sales[[#This Row],[Delivery_Time_Days]]&gt;7,"Delay",IF(Ecommerce_Sales[[#This Row],[Delivery_Time_Days]] = 0,"No delivery",IF(Ecommerce_Sales[[#This Row],[Delivery_Time_Days]]&lt;=7,"On-time")))</f>
        <v>On-time</v>
      </c>
      <c r="V947" s="7">
        <f>Ecommerce_Sales[[#This Row],[Profit]]/Ecommerce_Sales[[#This Row],[Total_Price]]</f>
        <v>0.14814814814814814</v>
      </c>
      <c r="W947" s="3">
        <v>12</v>
      </c>
      <c r="X947" s="3"/>
    </row>
    <row r="948" spans="1:24" x14ac:dyDescent="0.25">
      <c r="A948" s="1" t="s">
        <v>4431</v>
      </c>
      <c r="B948" s="1" t="s">
        <v>984</v>
      </c>
      <c r="C948" s="1" t="s">
        <v>985</v>
      </c>
      <c r="D948" s="1" t="s">
        <v>2920</v>
      </c>
      <c r="E948" s="1" t="s">
        <v>1961</v>
      </c>
      <c r="F948" s="2">
        <v>45528</v>
      </c>
      <c r="G948" s="2">
        <v>44960</v>
      </c>
      <c r="H948" s="2" t="str">
        <f>TEXT(Ecommerce_Sales[[#This Row],[Order_Date]],"mmmm")</f>
        <v>February</v>
      </c>
      <c r="I948" s="2" t="str">
        <f>TEXT(Ecommerce_Sales[[#This Row],[Order_Date]],"yyyy")</f>
        <v>2023</v>
      </c>
      <c r="J948" s="2" t="str">
        <f>TEXT(Ecommerce_Sales[[#This Row],[Order_Date]],"mmmm")</f>
        <v>February</v>
      </c>
      <c r="K948" s="1" t="s">
        <v>1947</v>
      </c>
      <c r="L948" s="1" t="s">
        <v>3778</v>
      </c>
      <c r="M948" s="1" t="s">
        <v>1988</v>
      </c>
      <c r="N948" s="1" t="s">
        <v>1989</v>
      </c>
      <c r="O948" s="3">
        <v>403</v>
      </c>
      <c r="P948">
        <v>3</v>
      </c>
      <c r="Q948" s="3">
        <v>1210</v>
      </c>
      <c r="R948" s="1" t="s">
        <v>1958</v>
      </c>
      <c r="S948" s="3">
        <v>168</v>
      </c>
      <c r="T948">
        <v>7</v>
      </c>
      <c r="U948" t="str">
        <f>IF(Ecommerce_Sales[[#This Row],[Delivery_Time_Days]]&gt;7,"Delay",IF(Ecommerce_Sales[[#This Row],[Delivery_Time_Days]] = 0,"No delivery",IF(Ecommerce_Sales[[#This Row],[Delivery_Time_Days]]&lt;=7,"On-time")))</f>
        <v>On-time</v>
      </c>
      <c r="V948" s="7">
        <f>Ecommerce_Sales[[#This Row],[Profit]]/Ecommerce_Sales[[#This Row],[Total_Price]]</f>
        <v>0.25041322314049586</v>
      </c>
      <c r="W948" s="3">
        <v>303</v>
      </c>
      <c r="X948" s="3"/>
    </row>
    <row r="949" spans="1:24" x14ac:dyDescent="0.25">
      <c r="A949" s="1" t="s">
        <v>4432</v>
      </c>
      <c r="B949" s="1" t="s">
        <v>1355</v>
      </c>
      <c r="C949" s="1" t="s">
        <v>1356</v>
      </c>
      <c r="D949" s="1" t="s">
        <v>4155</v>
      </c>
      <c r="E949" s="1" t="s">
        <v>1954</v>
      </c>
      <c r="F949" s="2">
        <v>44987</v>
      </c>
      <c r="G949" s="2">
        <v>45462</v>
      </c>
      <c r="H949" s="2" t="str">
        <f>TEXT(Ecommerce_Sales[[#This Row],[Order_Date]],"mmmm")</f>
        <v>June</v>
      </c>
      <c r="I949" s="2" t="str">
        <f>TEXT(Ecommerce_Sales[[#This Row],[Order_Date]],"yyyy")</f>
        <v>2024</v>
      </c>
      <c r="J949" s="2" t="str">
        <f>TEXT(Ecommerce_Sales[[#This Row],[Order_Date]],"mmmm")</f>
        <v>June</v>
      </c>
      <c r="K949" s="1" t="s">
        <v>1947</v>
      </c>
      <c r="L949" s="1" t="s">
        <v>4433</v>
      </c>
      <c r="M949" s="1" t="s">
        <v>1988</v>
      </c>
      <c r="N949" s="1" t="s">
        <v>1989</v>
      </c>
      <c r="O949" s="3">
        <v>1051</v>
      </c>
      <c r="P949">
        <v>4</v>
      </c>
      <c r="Q949" s="3">
        <v>4202</v>
      </c>
      <c r="R949" s="1" t="s">
        <v>1951</v>
      </c>
      <c r="S949" s="3">
        <v>473</v>
      </c>
      <c r="T949">
        <v>9</v>
      </c>
      <c r="U949" t="str">
        <f>IF(Ecommerce_Sales[[#This Row],[Delivery_Time_Days]]&gt;7,"Delay",IF(Ecommerce_Sales[[#This Row],[Delivery_Time_Days]] = 0,"No delivery",IF(Ecommerce_Sales[[#This Row],[Delivery_Time_Days]]&lt;=7,"On-time")))</f>
        <v>Delay</v>
      </c>
      <c r="V949" s="7">
        <f>Ecommerce_Sales[[#This Row],[Profit]]/Ecommerce_Sales[[#This Row],[Total_Price]]</f>
        <v>0.25011899095668727</v>
      </c>
      <c r="W949" s="3">
        <v>1051</v>
      </c>
      <c r="X949" s="3"/>
    </row>
    <row r="950" spans="1:24" x14ac:dyDescent="0.25">
      <c r="A950" s="1" t="s">
        <v>4434</v>
      </c>
      <c r="B950" s="1" t="s">
        <v>310</v>
      </c>
      <c r="C950" s="1" t="s">
        <v>311</v>
      </c>
      <c r="D950" s="1" t="s">
        <v>3504</v>
      </c>
      <c r="E950" s="1" t="s">
        <v>1961</v>
      </c>
      <c r="F950" s="2">
        <v>45565</v>
      </c>
      <c r="G950" s="2">
        <v>45456</v>
      </c>
      <c r="H950" s="2" t="str">
        <f>TEXT(Ecommerce_Sales[[#This Row],[Order_Date]],"mmmm")</f>
        <v>June</v>
      </c>
      <c r="I950" s="2" t="str">
        <f>TEXT(Ecommerce_Sales[[#This Row],[Order_Date]],"yyyy")</f>
        <v>2024</v>
      </c>
      <c r="J950" s="2" t="str">
        <f>TEXT(Ecommerce_Sales[[#This Row],[Order_Date]],"mmmm")</f>
        <v>June</v>
      </c>
      <c r="K950" s="1" t="s">
        <v>1947</v>
      </c>
      <c r="L950" s="1" t="s">
        <v>4435</v>
      </c>
      <c r="M950" s="1" t="s">
        <v>1972</v>
      </c>
      <c r="N950" s="1" t="s">
        <v>1973</v>
      </c>
      <c r="O950" s="3">
        <v>627</v>
      </c>
      <c r="P950">
        <v>6</v>
      </c>
      <c r="Q950" s="3">
        <v>3761</v>
      </c>
      <c r="R950" s="1" t="s">
        <v>1958</v>
      </c>
      <c r="S950" s="3">
        <v>392</v>
      </c>
      <c r="T950">
        <v>5</v>
      </c>
      <c r="U950" t="str">
        <f>IF(Ecommerce_Sales[[#This Row],[Delivery_Time_Days]]&gt;7,"Delay",IF(Ecommerce_Sales[[#This Row],[Delivery_Time_Days]] = 0,"No delivery",IF(Ecommerce_Sales[[#This Row],[Delivery_Time_Days]]&lt;=7,"On-time")))</f>
        <v>On-time</v>
      </c>
      <c r="V950" s="7">
        <f>Ecommerce_Sales[[#This Row],[Profit]]/Ecommerce_Sales[[#This Row],[Total_Price]]</f>
        <v>0.29992023398032436</v>
      </c>
      <c r="W950" s="3">
        <v>1128</v>
      </c>
      <c r="X950" s="3"/>
    </row>
    <row r="951" spans="1:24" x14ac:dyDescent="0.25">
      <c r="A951" s="1" t="s">
        <v>4436</v>
      </c>
      <c r="B951" s="1" t="s">
        <v>1846</v>
      </c>
      <c r="C951" s="1" t="s">
        <v>1847</v>
      </c>
      <c r="D951" s="1" t="s">
        <v>4437</v>
      </c>
      <c r="E951" s="1" t="s">
        <v>1961</v>
      </c>
      <c r="F951" s="2">
        <v>45405</v>
      </c>
      <c r="G951" s="2">
        <v>44938</v>
      </c>
      <c r="H951" s="2" t="str">
        <f>TEXT(Ecommerce_Sales[[#This Row],[Order_Date]],"mmmm")</f>
        <v>January</v>
      </c>
      <c r="I951" s="2" t="str">
        <f>TEXT(Ecommerce_Sales[[#This Row],[Order_Date]],"yyyy")</f>
        <v>2023</v>
      </c>
      <c r="J951" s="2" t="str">
        <f>TEXT(Ecommerce_Sales[[#This Row],[Order_Date]],"mmmm")</f>
        <v>January</v>
      </c>
      <c r="K951" s="1" t="s">
        <v>1986</v>
      </c>
      <c r="L951" s="1" t="s">
        <v>4438</v>
      </c>
      <c r="M951" s="1" t="s">
        <v>2065</v>
      </c>
      <c r="N951" s="1" t="s">
        <v>1978</v>
      </c>
      <c r="O951" s="3">
        <v>711</v>
      </c>
      <c r="P951">
        <v>1</v>
      </c>
      <c r="Q951" s="3">
        <v>711</v>
      </c>
      <c r="R951" s="1" t="s">
        <v>1958</v>
      </c>
      <c r="S951" s="3">
        <v>86</v>
      </c>
      <c r="U951" t="str">
        <f>IF(Ecommerce_Sales[[#This Row],[Delivery_Time_Days]]&gt;7,"Delay",IF(Ecommerce_Sales[[#This Row],[Delivery_Time_Days]] = 0,"No delivery",IF(Ecommerce_Sales[[#This Row],[Delivery_Time_Days]]&lt;=7,"On-time")))</f>
        <v>No delivery</v>
      </c>
      <c r="V951" s="7">
        <f>Ecommerce_Sales[[#This Row],[Profit]]/Ecommerce_Sales[[#This Row],[Total_Price]]</f>
        <v>0.35021097046413502</v>
      </c>
      <c r="W951" s="3">
        <v>249</v>
      </c>
      <c r="X951" s="3"/>
    </row>
    <row r="952" spans="1:24" x14ac:dyDescent="0.25">
      <c r="A952" s="1" t="s">
        <v>4439</v>
      </c>
      <c r="B952" s="1" t="s">
        <v>142</v>
      </c>
      <c r="C952" s="1" t="s">
        <v>143</v>
      </c>
      <c r="D952" s="1" t="s">
        <v>3243</v>
      </c>
      <c r="E952" s="1" t="s">
        <v>1961</v>
      </c>
      <c r="F952" s="2">
        <v>45594</v>
      </c>
      <c r="G952" s="2">
        <v>45034</v>
      </c>
      <c r="H952" s="2" t="str">
        <f>TEXT(Ecommerce_Sales[[#This Row],[Order_Date]],"mmmm")</f>
        <v>April</v>
      </c>
      <c r="I952" s="2" t="str">
        <f>TEXT(Ecommerce_Sales[[#This Row],[Order_Date]],"yyyy")</f>
        <v>2023</v>
      </c>
      <c r="J952" s="2" t="str">
        <f>TEXT(Ecommerce_Sales[[#This Row],[Order_Date]],"mmmm")</f>
        <v>April</v>
      </c>
      <c r="K952" s="1" t="s">
        <v>1992</v>
      </c>
      <c r="L952" s="1" t="s">
        <v>4440</v>
      </c>
      <c r="M952" s="1" t="s">
        <v>2047</v>
      </c>
      <c r="N952" s="1" t="s">
        <v>1989</v>
      </c>
      <c r="O952" s="3">
        <v>737</v>
      </c>
      <c r="P952">
        <v>1</v>
      </c>
      <c r="Q952" s="3">
        <v>737</v>
      </c>
      <c r="R952" s="1" t="s">
        <v>1958</v>
      </c>
      <c r="S952" s="3">
        <v>47</v>
      </c>
      <c r="U952" t="str">
        <f>IF(Ecommerce_Sales[[#This Row],[Delivery_Time_Days]]&gt;7,"Delay",IF(Ecommerce_Sales[[#This Row],[Delivery_Time_Days]] = 0,"No delivery",IF(Ecommerce_Sales[[#This Row],[Delivery_Time_Days]]&lt;=7,"On-time")))</f>
        <v>No delivery</v>
      </c>
      <c r="V952" s="7">
        <f>Ecommerce_Sales[[#This Row],[Profit]]/Ecommerce_Sales[[#This Row],[Total_Price]]</f>
        <v>0.24966078697421981</v>
      </c>
      <c r="W952" s="3">
        <v>184</v>
      </c>
      <c r="X952" s="3"/>
    </row>
    <row r="953" spans="1:24" x14ac:dyDescent="0.25">
      <c r="A953" s="1" t="s">
        <v>4441</v>
      </c>
      <c r="B953" s="1" t="s">
        <v>182</v>
      </c>
      <c r="C953" s="1" t="s">
        <v>183</v>
      </c>
      <c r="D953" s="1" t="s">
        <v>3628</v>
      </c>
      <c r="E953" s="1" t="s">
        <v>1981</v>
      </c>
      <c r="F953" s="2">
        <v>45136</v>
      </c>
      <c r="G953" s="2">
        <v>45494</v>
      </c>
      <c r="H953" s="2" t="str">
        <f>TEXT(Ecommerce_Sales[[#This Row],[Order_Date]],"mmmm")</f>
        <v>July</v>
      </c>
      <c r="I953" s="2" t="str">
        <f>TEXT(Ecommerce_Sales[[#This Row],[Order_Date]],"yyyy")</f>
        <v>2024</v>
      </c>
      <c r="J953" s="2" t="str">
        <f>TEXT(Ecommerce_Sales[[#This Row],[Order_Date]],"mmmm")</f>
        <v>July</v>
      </c>
      <c r="K953" s="1" t="s">
        <v>1947</v>
      </c>
      <c r="L953" s="1" t="s">
        <v>2238</v>
      </c>
      <c r="M953" s="1" t="s">
        <v>2072</v>
      </c>
      <c r="N953" s="1" t="s">
        <v>1950</v>
      </c>
      <c r="O953" s="3">
        <v>483</v>
      </c>
      <c r="P953">
        <v>5</v>
      </c>
      <c r="Q953" s="3">
        <v>2415</v>
      </c>
      <c r="R953" s="1" t="s">
        <v>2012</v>
      </c>
      <c r="S953" s="3">
        <v>236</v>
      </c>
      <c r="T953">
        <v>8</v>
      </c>
      <c r="U953" t="str">
        <f>IF(Ecommerce_Sales[[#This Row],[Delivery_Time_Days]]&gt;7,"Delay",IF(Ecommerce_Sales[[#This Row],[Delivery_Time_Days]] = 0,"No delivery",IF(Ecommerce_Sales[[#This Row],[Delivery_Time_Days]]&lt;=7,"On-time")))</f>
        <v>Delay</v>
      </c>
      <c r="V953" s="7">
        <f>Ecommerce_Sales[[#This Row],[Profit]]/Ecommerce_Sales[[#This Row],[Total_Price]]</f>
        <v>0.4</v>
      </c>
      <c r="W953" s="3">
        <v>966</v>
      </c>
      <c r="X953" s="3"/>
    </row>
    <row r="954" spans="1:24" x14ac:dyDescent="0.25">
      <c r="A954" s="1" t="s">
        <v>4442</v>
      </c>
      <c r="B954" s="1" t="s">
        <v>533</v>
      </c>
      <c r="C954" s="1" t="s">
        <v>534</v>
      </c>
      <c r="D954" s="1" t="s">
        <v>4443</v>
      </c>
      <c r="E954" s="1" t="s">
        <v>1966</v>
      </c>
      <c r="F954" s="2">
        <v>45195</v>
      </c>
      <c r="G954" s="2">
        <v>45197</v>
      </c>
      <c r="H954" s="2" t="str">
        <f>TEXT(Ecommerce_Sales[[#This Row],[Order_Date]],"mmmm")</f>
        <v>September</v>
      </c>
      <c r="I954" s="2" t="str">
        <f>TEXT(Ecommerce_Sales[[#This Row],[Order_Date]],"yyyy")</f>
        <v>2023</v>
      </c>
      <c r="J954" s="2" t="str">
        <f>TEXT(Ecommerce_Sales[[#This Row],[Order_Date]],"mmmm")</f>
        <v>September</v>
      </c>
      <c r="K954" s="1" t="s">
        <v>1947</v>
      </c>
      <c r="L954" s="1" t="s">
        <v>4444</v>
      </c>
      <c r="M954" s="1" t="s">
        <v>2058</v>
      </c>
      <c r="N954" s="1" t="s">
        <v>1950</v>
      </c>
      <c r="O954" s="3">
        <v>1043</v>
      </c>
      <c r="P954">
        <v>5</v>
      </c>
      <c r="Q954" s="3">
        <v>5214</v>
      </c>
      <c r="R954" s="1" t="s">
        <v>2008</v>
      </c>
      <c r="S954" s="3">
        <v>337</v>
      </c>
      <c r="T954">
        <v>8</v>
      </c>
      <c r="U954" t="str">
        <f>IF(Ecommerce_Sales[[#This Row],[Delivery_Time_Days]]&gt;7,"Delay",IF(Ecommerce_Sales[[#This Row],[Delivery_Time_Days]] = 0,"No delivery",IF(Ecommerce_Sales[[#This Row],[Delivery_Time_Days]]&lt;=7,"On-time")))</f>
        <v>Delay</v>
      </c>
      <c r="V954" s="7">
        <f>Ecommerce_Sales[[#This Row],[Profit]]/Ecommerce_Sales[[#This Row],[Total_Price]]</f>
        <v>0.40007671653241272</v>
      </c>
      <c r="W954" s="3">
        <v>2086</v>
      </c>
      <c r="X954" s="3"/>
    </row>
    <row r="955" spans="1:24" x14ac:dyDescent="0.25">
      <c r="A955" s="1" t="s">
        <v>4445</v>
      </c>
      <c r="B955" s="1" t="s">
        <v>555</v>
      </c>
      <c r="C955" s="1" t="s">
        <v>556</v>
      </c>
      <c r="D955" s="1" t="s">
        <v>3232</v>
      </c>
      <c r="E955" s="1" t="s">
        <v>1954</v>
      </c>
      <c r="F955" s="2">
        <v>45154</v>
      </c>
      <c r="G955" s="2">
        <v>44930</v>
      </c>
      <c r="H955" s="2" t="str">
        <f>TEXT(Ecommerce_Sales[[#This Row],[Order_Date]],"mmmm")</f>
        <v>January</v>
      </c>
      <c r="I955" s="2" t="str">
        <f>TEXT(Ecommerce_Sales[[#This Row],[Order_Date]],"yyyy")</f>
        <v>2023</v>
      </c>
      <c r="J955" s="2" t="str">
        <f>TEXT(Ecommerce_Sales[[#This Row],[Order_Date]],"mmmm")</f>
        <v>January</v>
      </c>
      <c r="K955" s="1" t="s">
        <v>1986</v>
      </c>
      <c r="L955" s="1" t="s">
        <v>4446</v>
      </c>
      <c r="M955" s="1" t="s">
        <v>2058</v>
      </c>
      <c r="N955" s="1" t="s">
        <v>1950</v>
      </c>
      <c r="O955" s="3">
        <v>42</v>
      </c>
      <c r="P955">
        <v>1</v>
      </c>
      <c r="Q955" s="3">
        <v>42</v>
      </c>
      <c r="R955" s="1" t="s">
        <v>1951</v>
      </c>
      <c r="S955" s="3">
        <v>4</v>
      </c>
      <c r="U955" t="str">
        <f>IF(Ecommerce_Sales[[#This Row],[Delivery_Time_Days]]&gt;7,"Delay",IF(Ecommerce_Sales[[#This Row],[Delivery_Time_Days]] = 0,"No delivery",IF(Ecommerce_Sales[[#This Row],[Delivery_Time_Days]]&lt;=7,"On-time")))</f>
        <v>No delivery</v>
      </c>
      <c r="V955" s="7">
        <f>Ecommerce_Sales[[#This Row],[Profit]]/Ecommerce_Sales[[#This Row],[Total_Price]]</f>
        <v>0.40476190476190477</v>
      </c>
      <c r="W955" s="3">
        <v>17</v>
      </c>
      <c r="X955" s="3"/>
    </row>
    <row r="956" spans="1:24" x14ac:dyDescent="0.25">
      <c r="A956" s="1" t="s">
        <v>4447</v>
      </c>
      <c r="B956" s="1" t="s">
        <v>812</v>
      </c>
      <c r="C956" s="1" t="s">
        <v>813</v>
      </c>
      <c r="D956" s="1" t="s">
        <v>2734</v>
      </c>
      <c r="E956" s="1" t="s">
        <v>1981</v>
      </c>
      <c r="F956" s="2">
        <v>45618</v>
      </c>
      <c r="G956" s="2">
        <v>45119</v>
      </c>
      <c r="H956" s="2" t="str">
        <f>TEXT(Ecommerce_Sales[[#This Row],[Order_Date]],"mmmm")</f>
        <v>July</v>
      </c>
      <c r="I956" s="2" t="str">
        <f>TEXT(Ecommerce_Sales[[#This Row],[Order_Date]],"yyyy")</f>
        <v>2023</v>
      </c>
      <c r="J956" s="2" t="str">
        <f>TEXT(Ecommerce_Sales[[#This Row],[Order_Date]],"mmmm")</f>
        <v>July</v>
      </c>
      <c r="K956" s="1" t="s">
        <v>1947</v>
      </c>
      <c r="L956" s="1" t="s">
        <v>4448</v>
      </c>
      <c r="M956" s="1" t="s">
        <v>1983</v>
      </c>
      <c r="N956" s="1" t="s">
        <v>1950</v>
      </c>
      <c r="O956" s="3">
        <v>1005</v>
      </c>
      <c r="P956">
        <v>5</v>
      </c>
      <c r="Q956" s="3">
        <v>5025</v>
      </c>
      <c r="R956" s="1" t="s">
        <v>1958</v>
      </c>
      <c r="S956" s="3">
        <v>612</v>
      </c>
      <c r="T956">
        <v>3</v>
      </c>
      <c r="U956" t="str">
        <f>IF(Ecommerce_Sales[[#This Row],[Delivery_Time_Days]]&gt;7,"Delay",IF(Ecommerce_Sales[[#This Row],[Delivery_Time_Days]] = 0,"No delivery",IF(Ecommerce_Sales[[#This Row],[Delivery_Time_Days]]&lt;=7,"On-time")))</f>
        <v>On-time</v>
      </c>
      <c r="V956" s="7">
        <f>Ecommerce_Sales[[#This Row],[Profit]]/Ecommerce_Sales[[#This Row],[Total_Price]]</f>
        <v>0.4</v>
      </c>
      <c r="W956" s="3">
        <v>2010</v>
      </c>
      <c r="X956" s="3"/>
    </row>
    <row r="957" spans="1:24" x14ac:dyDescent="0.25">
      <c r="A957" s="1" t="s">
        <v>4449</v>
      </c>
      <c r="B957" s="1" t="s">
        <v>1203</v>
      </c>
      <c r="C957" s="1" t="s">
        <v>1204</v>
      </c>
      <c r="D957" s="1" t="s">
        <v>4004</v>
      </c>
      <c r="E957" s="1" t="s">
        <v>1981</v>
      </c>
      <c r="F957" s="2">
        <v>45606</v>
      </c>
      <c r="G957" s="2">
        <v>45371</v>
      </c>
      <c r="H957" s="2" t="str">
        <f>TEXT(Ecommerce_Sales[[#This Row],[Order_Date]],"mmmm")</f>
        <v>March</v>
      </c>
      <c r="I957" s="2" t="str">
        <f>TEXT(Ecommerce_Sales[[#This Row],[Order_Date]],"yyyy")</f>
        <v>2024</v>
      </c>
      <c r="J957" s="2" t="str">
        <f>TEXT(Ecommerce_Sales[[#This Row],[Order_Date]],"mmmm")</f>
        <v>March</v>
      </c>
      <c r="K957" s="1" t="s">
        <v>1947</v>
      </c>
      <c r="L957" s="1" t="s">
        <v>4450</v>
      </c>
      <c r="M957" s="1" t="s">
        <v>2026</v>
      </c>
      <c r="N957" s="1" t="s">
        <v>1978</v>
      </c>
      <c r="O957" s="3">
        <v>143</v>
      </c>
      <c r="P957">
        <v>1</v>
      </c>
      <c r="Q957" s="3">
        <v>143</v>
      </c>
      <c r="R957" s="1" t="s">
        <v>1951</v>
      </c>
      <c r="S957" s="3">
        <v>8</v>
      </c>
      <c r="T957">
        <v>10</v>
      </c>
      <c r="U957" t="str">
        <f>IF(Ecommerce_Sales[[#This Row],[Delivery_Time_Days]]&gt;7,"Delay",IF(Ecommerce_Sales[[#This Row],[Delivery_Time_Days]] = 0,"No delivery",IF(Ecommerce_Sales[[#This Row],[Delivery_Time_Days]]&lt;=7,"On-time")))</f>
        <v>Delay</v>
      </c>
      <c r="V957" s="7">
        <f>Ecommerce_Sales[[#This Row],[Profit]]/Ecommerce_Sales[[#This Row],[Total_Price]]</f>
        <v>0.34965034965034963</v>
      </c>
      <c r="W957" s="3">
        <v>50</v>
      </c>
      <c r="X957" s="3"/>
    </row>
    <row r="958" spans="1:24" x14ac:dyDescent="0.25">
      <c r="A958" s="1" t="s">
        <v>4451</v>
      </c>
      <c r="B958" s="1" t="s">
        <v>736</v>
      </c>
      <c r="C958" s="1" t="s">
        <v>737</v>
      </c>
      <c r="D958" s="1" t="s">
        <v>3914</v>
      </c>
      <c r="E958" s="1" t="s">
        <v>1961</v>
      </c>
      <c r="F958" s="2">
        <v>44980</v>
      </c>
      <c r="G958" s="2">
        <v>45621</v>
      </c>
      <c r="H958" s="2" t="str">
        <f>TEXT(Ecommerce_Sales[[#This Row],[Order_Date]],"mmmm")</f>
        <v>November</v>
      </c>
      <c r="I958" s="2" t="str">
        <f>TEXT(Ecommerce_Sales[[#This Row],[Order_Date]],"yyyy")</f>
        <v>2024</v>
      </c>
      <c r="J958" s="2" t="str">
        <f>TEXT(Ecommerce_Sales[[#This Row],[Order_Date]],"mmmm")</f>
        <v>November</v>
      </c>
      <c r="K958" s="1" t="s">
        <v>1992</v>
      </c>
      <c r="L958" s="1" t="s">
        <v>4452</v>
      </c>
      <c r="M958" s="1" t="s">
        <v>1956</v>
      </c>
      <c r="N958" s="1" t="s">
        <v>1957</v>
      </c>
      <c r="O958" s="3">
        <v>1320</v>
      </c>
      <c r="P958">
        <v>1</v>
      </c>
      <c r="Q958" s="3">
        <v>1320</v>
      </c>
      <c r="R958" s="1" t="s">
        <v>1958</v>
      </c>
      <c r="S958" s="3">
        <v>108</v>
      </c>
      <c r="U958" t="str">
        <f>IF(Ecommerce_Sales[[#This Row],[Delivery_Time_Days]]&gt;7,"Delay",IF(Ecommerce_Sales[[#This Row],[Delivery_Time_Days]] = 0,"No delivery",IF(Ecommerce_Sales[[#This Row],[Delivery_Time_Days]]&lt;=7,"On-time")))</f>
        <v>No delivery</v>
      </c>
      <c r="V958" s="7">
        <f>Ecommerce_Sales[[#This Row],[Profit]]/Ecommerce_Sales[[#This Row],[Total_Price]]</f>
        <v>0.15</v>
      </c>
      <c r="W958" s="3">
        <v>198</v>
      </c>
      <c r="X958" s="3"/>
    </row>
    <row r="959" spans="1:24" x14ac:dyDescent="0.25">
      <c r="A959" s="1" t="s">
        <v>4453</v>
      </c>
      <c r="B959" s="1" t="s">
        <v>797</v>
      </c>
      <c r="C959" s="1" t="s">
        <v>798</v>
      </c>
      <c r="D959" s="1" t="s">
        <v>4454</v>
      </c>
      <c r="E959" s="1" t="s">
        <v>1954</v>
      </c>
      <c r="F959" s="2">
        <v>45012</v>
      </c>
      <c r="G959" s="2">
        <v>45555</v>
      </c>
      <c r="H959" s="2" t="str">
        <f>TEXT(Ecommerce_Sales[[#This Row],[Order_Date]],"mmmm")</f>
        <v>September</v>
      </c>
      <c r="I959" s="2" t="str">
        <f>TEXT(Ecommerce_Sales[[#This Row],[Order_Date]],"yyyy")</f>
        <v>2024</v>
      </c>
      <c r="J959" s="2" t="str">
        <f>TEXT(Ecommerce_Sales[[#This Row],[Order_Date]],"mmmm")</f>
        <v>September</v>
      </c>
      <c r="K959" s="1" t="s">
        <v>1947</v>
      </c>
      <c r="L959" s="1" t="s">
        <v>4455</v>
      </c>
      <c r="M959" s="1" t="s">
        <v>2054</v>
      </c>
      <c r="N959" s="1" t="s">
        <v>1957</v>
      </c>
      <c r="O959" s="3">
        <v>137</v>
      </c>
      <c r="P959">
        <v>5</v>
      </c>
      <c r="Q959" s="3">
        <v>683</v>
      </c>
      <c r="R959" s="1" t="s">
        <v>1951</v>
      </c>
      <c r="S959" s="3">
        <v>97</v>
      </c>
      <c r="T959">
        <v>2</v>
      </c>
      <c r="U959" t="str">
        <f>IF(Ecommerce_Sales[[#This Row],[Delivery_Time_Days]]&gt;7,"Delay",IF(Ecommerce_Sales[[#This Row],[Delivery_Time_Days]] = 0,"No delivery",IF(Ecommerce_Sales[[#This Row],[Delivery_Time_Days]]&lt;=7,"On-time")))</f>
        <v>On-time</v>
      </c>
      <c r="V959" s="7">
        <f>Ecommerce_Sales[[#This Row],[Profit]]/Ecommerce_Sales[[#This Row],[Total_Price]]</f>
        <v>0.14934114202049781</v>
      </c>
      <c r="W959" s="3">
        <v>102</v>
      </c>
      <c r="X959" s="3"/>
    </row>
    <row r="960" spans="1:24" x14ac:dyDescent="0.25">
      <c r="A960" s="1" t="s">
        <v>4456</v>
      </c>
      <c r="B960" s="1" t="s">
        <v>631</v>
      </c>
      <c r="C960" s="1" t="s">
        <v>1247</v>
      </c>
      <c r="D960" s="1" t="s">
        <v>3240</v>
      </c>
      <c r="E960" s="1" t="s">
        <v>2005</v>
      </c>
      <c r="F960" s="2">
        <v>45390</v>
      </c>
      <c r="G960" s="2">
        <v>45252</v>
      </c>
      <c r="H960" s="2" t="str">
        <f>TEXT(Ecommerce_Sales[[#This Row],[Order_Date]],"mmmm")</f>
        <v>November</v>
      </c>
      <c r="I960" s="2" t="str">
        <f>TEXT(Ecommerce_Sales[[#This Row],[Order_Date]],"yyyy")</f>
        <v>2023</v>
      </c>
      <c r="J960" s="2" t="str">
        <f>TEXT(Ecommerce_Sales[[#This Row],[Order_Date]],"mmmm")</f>
        <v>November</v>
      </c>
      <c r="K960" s="1" t="s">
        <v>1947</v>
      </c>
      <c r="L960" s="1" t="s">
        <v>4347</v>
      </c>
      <c r="M960" s="1" t="s">
        <v>1963</v>
      </c>
      <c r="N960" s="1" t="s">
        <v>1957</v>
      </c>
      <c r="O960" s="3">
        <v>20</v>
      </c>
      <c r="P960">
        <v>3</v>
      </c>
      <c r="Q960" s="3">
        <v>59</v>
      </c>
      <c r="R960" s="1" t="s">
        <v>1951</v>
      </c>
      <c r="S960" s="3">
        <v>7</v>
      </c>
      <c r="T960">
        <v>3</v>
      </c>
      <c r="U960" t="str">
        <f>IF(Ecommerce_Sales[[#This Row],[Delivery_Time_Days]]&gt;7,"Delay",IF(Ecommerce_Sales[[#This Row],[Delivery_Time_Days]] = 0,"No delivery",IF(Ecommerce_Sales[[#This Row],[Delivery_Time_Days]]&lt;=7,"On-time")))</f>
        <v>On-time</v>
      </c>
      <c r="V960" s="7">
        <f>Ecommerce_Sales[[#This Row],[Profit]]/Ecommerce_Sales[[#This Row],[Total_Price]]</f>
        <v>0.15254237288135594</v>
      </c>
      <c r="W960" s="3">
        <v>9</v>
      </c>
      <c r="X960" s="3"/>
    </row>
    <row r="961" spans="1:24" x14ac:dyDescent="0.25">
      <c r="A961" s="1" t="s">
        <v>4457</v>
      </c>
      <c r="B961" s="1" t="s">
        <v>1586</v>
      </c>
      <c r="C961" s="1" t="s">
        <v>1587</v>
      </c>
      <c r="D961" s="1" t="s">
        <v>2373</v>
      </c>
      <c r="E961" s="1" t="s">
        <v>1954</v>
      </c>
      <c r="F961" s="2">
        <v>45081</v>
      </c>
      <c r="G961" s="2">
        <v>45075</v>
      </c>
      <c r="H961" s="2" t="str">
        <f>TEXT(Ecommerce_Sales[[#This Row],[Order_Date]],"mmmm")</f>
        <v>May</v>
      </c>
      <c r="I961" s="2" t="str">
        <f>TEXT(Ecommerce_Sales[[#This Row],[Order_Date]],"yyyy")</f>
        <v>2023</v>
      </c>
      <c r="J961" s="2" t="str">
        <f>TEXT(Ecommerce_Sales[[#This Row],[Order_Date]],"mmmm")</f>
        <v>May</v>
      </c>
      <c r="K961" s="1" t="s">
        <v>1947</v>
      </c>
      <c r="L961" s="1" t="s">
        <v>4049</v>
      </c>
      <c r="M961" s="1" t="s">
        <v>2043</v>
      </c>
      <c r="N961" s="1" t="s">
        <v>1989</v>
      </c>
      <c r="O961" s="3">
        <v>742</v>
      </c>
      <c r="P961">
        <v>2</v>
      </c>
      <c r="Q961" s="3">
        <v>1485</v>
      </c>
      <c r="R961" s="1" t="s">
        <v>2008</v>
      </c>
      <c r="S961" s="3">
        <v>84</v>
      </c>
      <c r="T961">
        <v>7</v>
      </c>
      <c r="U961" t="str">
        <f>IF(Ecommerce_Sales[[#This Row],[Delivery_Time_Days]]&gt;7,"Delay",IF(Ecommerce_Sales[[#This Row],[Delivery_Time_Days]] = 0,"No delivery",IF(Ecommerce_Sales[[#This Row],[Delivery_Time_Days]]&lt;=7,"On-time")))</f>
        <v>On-time</v>
      </c>
      <c r="V961" s="7">
        <f>Ecommerce_Sales[[#This Row],[Profit]]/Ecommerce_Sales[[#This Row],[Total_Price]]</f>
        <v>0.24983164983164982</v>
      </c>
      <c r="W961" s="3">
        <v>371</v>
      </c>
      <c r="X961" s="3"/>
    </row>
    <row r="962" spans="1:24" x14ac:dyDescent="0.25">
      <c r="A962" s="1" t="s">
        <v>4458</v>
      </c>
      <c r="B962" s="1" t="s">
        <v>1759</v>
      </c>
      <c r="C962" s="1" t="s">
        <v>1760</v>
      </c>
      <c r="D962" s="1" t="s">
        <v>2407</v>
      </c>
      <c r="E962" s="1" t="s">
        <v>1954</v>
      </c>
      <c r="F962" s="2">
        <v>45556</v>
      </c>
      <c r="G962" s="2">
        <v>45077</v>
      </c>
      <c r="H962" s="2" t="str">
        <f>TEXT(Ecommerce_Sales[[#This Row],[Order_Date]],"mmmm")</f>
        <v>May</v>
      </c>
      <c r="I962" s="2" t="str">
        <f>TEXT(Ecommerce_Sales[[#This Row],[Order_Date]],"yyyy")</f>
        <v>2023</v>
      </c>
      <c r="J962" s="2" t="str">
        <f>TEXT(Ecommerce_Sales[[#This Row],[Order_Date]],"mmmm")</f>
        <v>May</v>
      </c>
      <c r="K962" s="1" t="s">
        <v>1947</v>
      </c>
      <c r="L962" s="1" t="s">
        <v>4459</v>
      </c>
      <c r="M962" s="1" t="s">
        <v>2072</v>
      </c>
      <c r="N962" s="1" t="s">
        <v>1950</v>
      </c>
      <c r="O962" s="3">
        <v>722</v>
      </c>
      <c r="P962">
        <v>3</v>
      </c>
      <c r="Q962" s="3">
        <v>2165</v>
      </c>
      <c r="R962" s="1" t="s">
        <v>1958</v>
      </c>
      <c r="S962" s="3">
        <v>236</v>
      </c>
      <c r="T962">
        <v>10</v>
      </c>
      <c r="U962" t="str">
        <f>IF(Ecommerce_Sales[[#This Row],[Delivery_Time_Days]]&gt;7,"Delay",IF(Ecommerce_Sales[[#This Row],[Delivery_Time_Days]] = 0,"No delivery",IF(Ecommerce_Sales[[#This Row],[Delivery_Time_Days]]&lt;=7,"On-time")))</f>
        <v>Delay</v>
      </c>
      <c r="V962" s="7">
        <f>Ecommerce_Sales[[#This Row],[Profit]]/Ecommerce_Sales[[#This Row],[Total_Price]]</f>
        <v>0.4</v>
      </c>
      <c r="W962" s="3">
        <v>866</v>
      </c>
      <c r="X962" s="3"/>
    </row>
    <row r="963" spans="1:24" x14ac:dyDescent="0.25">
      <c r="A963" s="1" t="s">
        <v>4460</v>
      </c>
      <c r="B963" s="1" t="s">
        <v>478</v>
      </c>
      <c r="C963" s="1" t="s">
        <v>479</v>
      </c>
      <c r="D963" s="1" t="s">
        <v>2794</v>
      </c>
      <c r="E963" s="1" t="s">
        <v>1946</v>
      </c>
      <c r="F963" s="2">
        <v>45264</v>
      </c>
      <c r="G963" s="2">
        <v>45389</v>
      </c>
      <c r="H963" s="2" t="str">
        <f>TEXT(Ecommerce_Sales[[#This Row],[Order_Date]],"mmmm")</f>
        <v>April</v>
      </c>
      <c r="I963" s="2" t="str">
        <f>TEXT(Ecommerce_Sales[[#This Row],[Order_Date]],"yyyy")</f>
        <v>2024</v>
      </c>
      <c r="J963" s="2" t="str">
        <f>TEXT(Ecommerce_Sales[[#This Row],[Order_Date]],"mmmm")</f>
        <v>April</v>
      </c>
      <c r="K963" s="1" t="s">
        <v>1986</v>
      </c>
      <c r="L963" s="1" t="s">
        <v>4461</v>
      </c>
      <c r="M963" s="1" t="s">
        <v>2043</v>
      </c>
      <c r="N963" s="1" t="s">
        <v>1989</v>
      </c>
      <c r="O963" s="3">
        <v>98</v>
      </c>
      <c r="P963">
        <v>1</v>
      </c>
      <c r="Q963" s="3">
        <v>98</v>
      </c>
      <c r="R963" s="1" t="s">
        <v>1958</v>
      </c>
      <c r="S963" s="3">
        <v>14</v>
      </c>
      <c r="U963" t="str">
        <f>IF(Ecommerce_Sales[[#This Row],[Delivery_Time_Days]]&gt;7,"Delay",IF(Ecommerce_Sales[[#This Row],[Delivery_Time_Days]] = 0,"No delivery",IF(Ecommerce_Sales[[#This Row],[Delivery_Time_Days]]&lt;=7,"On-time")))</f>
        <v>No delivery</v>
      </c>
      <c r="V963" s="7">
        <f>Ecommerce_Sales[[#This Row],[Profit]]/Ecommerce_Sales[[#This Row],[Total_Price]]</f>
        <v>0.25510204081632654</v>
      </c>
      <c r="W963" s="3">
        <v>25</v>
      </c>
      <c r="X963" s="3"/>
    </row>
    <row r="964" spans="1:24" x14ac:dyDescent="0.25">
      <c r="A964" s="1" t="s">
        <v>4462</v>
      </c>
      <c r="B964" s="1" t="s">
        <v>18</v>
      </c>
      <c r="C964" s="1" t="s">
        <v>19</v>
      </c>
      <c r="D964" s="1" t="s">
        <v>2181</v>
      </c>
      <c r="E964" s="1" t="s">
        <v>1946</v>
      </c>
      <c r="F964" s="2">
        <v>45294</v>
      </c>
      <c r="G964" s="2">
        <v>45404</v>
      </c>
      <c r="H964" s="2" t="str">
        <f>TEXT(Ecommerce_Sales[[#This Row],[Order_Date]],"mmmm")</f>
        <v>April</v>
      </c>
      <c r="I964" s="2" t="str">
        <f>TEXT(Ecommerce_Sales[[#This Row],[Order_Date]],"yyyy")</f>
        <v>2024</v>
      </c>
      <c r="J964" s="2" t="str">
        <f>TEXT(Ecommerce_Sales[[#This Row],[Order_Date]],"mmmm")</f>
        <v>April</v>
      </c>
      <c r="K964" s="1" t="s">
        <v>1947</v>
      </c>
      <c r="L964" s="1" t="s">
        <v>4463</v>
      </c>
      <c r="M964" s="1" t="s">
        <v>1972</v>
      </c>
      <c r="N964" s="1" t="s">
        <v>1973</v>
      </c>
      <c r="O964" s="3">
        <v>712</v>
      </c>
      <c r="P964">
        <v>4</v>
      </c>
      <c r="Q964" s="3">
        <v>2850</v>
      </c>
      <c r="R964" s="1" t="s">
        <v>1958</v>
      </c>
      <c r="S964" s="3">
        <v>346</v>
      </c>
      <c r="T964">
        <v>9</v>
      </c>
      <c r="U964" t="str">
        <f>IF(Ecommerce_Sales[[#This Row],[Delivery_Time_Days]]&gt;7,"Delay",IF(Ecommerce_Sales[[#This Row],[Delivery_Time_Days]] = 0,"No delivery",IF(Ecommerce_Sales[[#This Row],[Delivery_Time_Days]]&lt;=7,"On-time")))</f>
        <v>Delay</v>
      </c>
      <c r="V964" s="7">
        <f>Ecommerce_Sales[[#This Row],[Profit]]/Ecommerce_Sales[[#This Row],[Total_Price]]</f>
        <v>0.3</v>
      </c>
      <c r="W964" s="3">
        <v>855</v>
      </c>
      <c r="X964" s="3"/>
    </row>
    <row r="965" spans="1:24" x14ac:dyDescent="0.25">
      <c r="A965" s="1" t="s">
        <v>4464</v>
      </c>
      <c r="B965" s="1" t="s">
        <v>1369</v>
      </c>
      <c r="C965" s="1" t="s">
        <v>1370</v>
      </c>
      <c r="D965" s="1" t="s">
        <v>3174</v>
      </c>
      <c r="E965" s="1" t="s">
        <v>1961</v>
      </c>
      <c r="F965" s="2">
        <v>45364</v>
      </c>
      <c r="G965" s="2">
        <v>45509</v>
      </c>
      <c r="H965" s="2" t="str">
        <f>TEXT(Ecommerce_Sales[[#This Row],[Order_Date]],"mmmm")</f>
        <v>August</v>
      </c>
      <c r="I965" s="2" t="str">
        <f>TEXT(Ecommerce_Sales[[#This Row],[Order_Date]],"yyyy")</f>
        <v>2024</v>
      </c>
      <c r="J965" s="2" t="str">
        <f>TEXT(Ecommerce_Sales[[#This Row],[Order_Date]],"mmmm")</f>
        <v>August</v>
      </c>
      <c r="K965" s="1" t="s">
        <v>1947</v>
      </c>
      <c r="L965" s="1" t="s">
        <v>4465</v>
      </c>
      <c r="M965" s="1" t="s">
        <v>2030</v>
      </c>
      <c r="N965" s="1" t="s">
        <v>1978</v>
      </c>
      <c r="O965" s="3">
        <v>306</v>
      </c>
      <c r="P965">
        <v>6</v>
      </c>
      <c r="Q965" s="3">
        <v>1833</v>
      </c>
      <c r="R965" s="1" t="s">
        <v>2016</v>
      </c>
      <c r="S965" s="3">
        <v>261</v>
      </c>
      <c r="T965">
        <v>10</v>
      </c>
      <c r="U965" t="str">
        <f>IF(Ecommerce_Sales[[#This Row],[Delivery_Time_Days]]&gt;7,"Delay",IF(Ecommerce_Sales[[#This Row],[Delivery_Time_Days]] = 0,"No delivery",IF(Ecommerce_Sales[[#This Row],[Delivery_Time_Days]]&lt;=7,"On-time")))</f>
        <v>Delay</v>
      </c>
      <c r="V965" s="7">
        <f>Ecommerce_Sales[[#This Row],[Profit]]/Ecommerce_Sales[[#This Row],[Total_Price]]</f>
        <v>0.35024549918166942</v>
      </c>
      <c r="W965" s="3">
        <v>642</v>
      </c>
      <c r="X965" s="3"/>
    </row>
    <row r="966" spans="1:24" x14ac:dyDescent="0.25">
      <c r="A966" s="1" t="s">
        <v>4466</v>
      </c>
      <c r="B966" s="1" t="s">
        <v>490</v>
      </c>
      <c r="C966" s="1" t="s">
        <v>491</v>
      </c>
      <c r="D966" s="1" t="s">
        <v>2497</v>
      </c>
      <c r="E966" s="1" t="s">
        <v>2005</v>
      </c>
      <c r="F966" s="2">
        <v>45349</v>
      </c>
      <c r="G966" s="2">
        <v>45517</v>
      </c>
      <c r="H966" s="2" t="str">
        <f>TEXT(Ecommerce_Sales[[#This Row],[Order_Date]],"mmmm")</f>
        <v>August</v>
      </c>
      <c r="I966" s="2" t="str">
        <f>TEXT(Ecommerce_Sales[[#This Row],[Order_Date]],"yyyy")</f>
        <v>2024</v>
      </c>
      <c r="J966" s="2" t="str">
        <f>TEXT(Ecommerce_Sales[[#This Row],[Order_Date]],"mmmm")</f>
        <v>August</v>
      </c>
      <c r="K966" s="1" t="s">
        <v>1947</v>
      </c>
      <c r="L966" s="1" t="s">
        <v>4467</v>
      </c>
      <c r="M966" s="1" t="s">
        <v>1977</v>
      </c>
      <c r="N966" s="1" t="s">
        <v>1978</v>
      </c>
      <c r="O966" s="3">
        <v>495</v>
      </c>
      <c r="P966">
        <v>6</v>
      </c>
      <c r="Q966" s="3">
        <v>2970</v>
      </c>
      <c r="R966" s="1" t="s">
        <v>1951</v>
      </c>
      <c r="S966" s="3">
        <v>239</v>
      </c>
      <c r="T966">
        <v>2</v>
      </c>
      <c r="U966" t="str">
        <f>IF(Ecommerce_Sales[[#This Row],[Delivery_Time_Days]]&gt;7,"Delay",IF(Ecommerce_Sales[[#This Row],[Delivery_Time_Days]] = 0,"No delivery",IF(Ecommerce_Sales[[#This Row],[Delivery_Time_Days]]&lt;=7,"On-time")))</f>
        <v>On-time</v>
      </c>
      <c r="V966" s="7">
        <f>Ecommerce_Sales[[#This Row],[Profit]]/Ecommerce_Sales[[#This Row],[Total_Price]]</f>
        <v>0.35016835016835018</v>
      </c>
      <c r="W966" s="3">
        <v>1040</v>
      </c>
      <c r="X966" s="3"/>
    </row>
    <row r="967" spans="1:24" x14ac:dyDescent="0.25">
      <c r="A967" s="1" t="s">
        <v>4468</v>
      </c>
      <c r="B967" s="1" t="s">
        <v>1211</v>
      </c>
      <c r="C967" s="1" t="s">
        <v>1212</v>
      </c>
      <c r="D967" s="1" t="s">
        <v>2338</v>
      </c>
      <c r="E967" s="1" t="s">
        <v>1946</v>
      </c>
      <c r="F967" s="2">
        <v>45040</v>
      </c>
      <c r="G967" s="2">
        <v>44985</v>
      </c>
      <c r="H967" s="2" t="str">
        <f>TEXT(Ecommerce_Sales[[#This Row],[Order_Date]],"mmmm")</f>
        <v>February</v>
      </c>
      <c r="I967" s="2" t="str">
        <f>TEXT(Ecommerce_Sales[[#This Row],[Order_Date]],"yyyy")</f>
        <v>2023</v>
      </c>
      <c r="J967" s="2" t="str">
        <f>TEXT(Ecommerce_Sales[[#This Row],[Order_Date]],"mmmm")</f>
        <v>February</v>
      </c>
      <c r="K967" s="1" t="s">
        <v>1947</v>
      </c>
      <c r="L967" s="1" t="s">
        <v>4469</v>
      </c>
      <c r="M967" s="1" t="s">
        <v>2002</v>
      </c>
      <c r="N967" s="1" t="s">
        <v>1989</v>
      </c>
      <c r="O967" s="3">
        <v>166</v>
      </c>
      <c r="P967">
        <v>1</v>
      </c>
      <c r="Q967" s="3">
        <v>166</v>
      </c>
      <c r="R967" s="1" t="s">
        <v>1958</v>
      </c>
      <c r="S967" s="3">
        <v>11</v>
      </c>
      <c r="T967">
        <v>5</v>
      </c>
      <c r="U967" t="str">
        <f>IF(Ecommerce_Sales[[#This Row],[Delivery_Time_Days]]&gt;7,"Delay",IF(Ecommerce_Sales[[#This Row],[Delivery_Time_Days]] = 0,"No delivery",IF(Ecommerce_Sales[[#This Row],[Delivery_Time_Days]]&lt;=7,"On-time")))</f>
        <v>On-time</v>
      </c>
      <c r="V967" s="7">
        <f>Ecommerce_Sales[[#This Row],[Profit]]/Ecommerce_Sales[[#This Row],[Total_Price]]</f>
        <v>0.24698795180722891</v>
      </c>
      <c r="W967" s="3">
        <v>41</v>
      </c>
      <c r="X967" s="3"/>
    </row>
    <row r="968" spans="1:24" x14ac:dyDescent="0.25">
      <c r="A968" s="1" t="s">
        <v>4470</v>
      </c>
      <c r="B968" s="1" t="s">
        <v>1899</v>
      </c>
      <c r="C968" s="1" t="s">
        <v>1900</v>
      </c>
      <c r="D968" s="1" t="s">
        <v>4471</v>
      </c>
      <c r="E968" s="1" t="s">
        <v>2005</v>
      </c>
      <c r="F968" s="2">
        <v>45009</v>
      </c>
      <c r="G968" s="2">
        <v>45423</v>
      </c>
      <c r="H968" s="2" t="str">
        <f>TEXT(Ecommerce_Sales[[#This Row],[Order_Date]],"mmmm")</f>
        <v>May</v>
      </c>
      <c r="I968" s="2" t="str">
        <f>TEXT(Ecommerce_Sales[[#This Row],[Order_Date]],"yyyy")</f>
        <v>2024</v>
      </c>
      <c r="J968" s="2" t="str">
        <f>TEXT(Ecommerce_Sales[[#This Row],[Order_Date]],"mmmm")</f>
        <v>May</v>
      </c>
      <c r="K968" s="1" t="s">
        <v>1992</v>
      </c>
      <c r="L968" s="1" t="s">
        <v>4472</v>
      </c>
      <c r="M968" s="1" t="s">
        <v>2058</v>
      </c>
      <c r="N968" s="1" t="s">
        <v>1950</v>
      </c>
      <c r="O968" s="3">
        <v>139</v>
      </c>
      <c r="P968">
        <v>3</v>
      </c>
      <c r="Q968" s="3">
        <v>417</v>
      </c>
      <c r="R968" s="1" t="s">
        <v>1951</v>
      </c>
      <c r="S968" s="3">
        <v>34</v>
      </c>
      <c r="U968" t="str">
        <f>IF(Ecommerce_Sales[[#This Row],[Delivery_Time_Days]]&gt;7,"Delay",IF(Ecommerce_Sales[[#This Row],[Delivery_Time_Days]] = 0,"No delivery",IF(Ecommerce_Sales[[#This Row],[Delivery_Time_Days]]&lt;=7,"On-time")))</f>
        <v>No delivery</v>
      </c>
      <c r="V968" s="7">
        <f>Ecommerce_Sales[[#This Row],[Profit]]/Ecommerce_Sales[[#This Row],[Total_Price]]</f>
        <v>0.40047961630695444</v>
      </c>
      <c r="W968" s="3">
        <v>167</v>
      </c>
      <c r="X968" s="3"/>
    </row>
    <row r="969" spans="1:24" x14ac:dyDescent="0.25">
      <c r="A969" s="1" t="s">
        <v>4473</v>
      </c>
      <c r="B969" s="1" t="s">
        <v>24</v>
      </c>
      <c r="C969" s="1" t="s">
        <v>25</v>
      </c>
      <c r="D969" s="1" t="s">
        <v>3507</v>
      </c>
      <c r="E969" s="1" t="s">
        <v>1954</v>
      </c>
      <c r="F969" s="2">
        <v>45534</v>
      </c>
      <c r="G969" s="2">
        <v>45195</v>
      </c>
      <c r="H969" s="2" t="str">
        <f>TEXT(Ecommerce_Sales[[#This Row],[Order_Date]],"mmmm")</f>
        <v>September</v>
      </c>
      <c r="I969" s="2" t="str">
        <f>TEXT(Ecommerce_Sales[[#This Row],[Order_Date]],"yyyy")</f>
        <v>2023</v>
      </c>
      <c r="J969" s="2" t="str">
        <f>TEXT(Ecommerce_Sales[[#This Row],[Order_Date]],"mmmm")</f>
        <v>September</v>
      </c>
      <c r="K969" s="1" t="s">
        <v>1947</v>
      </c>
      <c r="L969" s="1" t="s">
        <v>4474</v>
      </c>
      <c r="M969" s="1" t="s">
        <v>2058</v>
      </c>
      <c r="N969" s="1" t="s">
        <v>1950</v>
      </c>
      <c r="O969" s="3">
        <v>20</v>
      </c>
      <c r="P969">
        <v>4</v>
      </c>
      <c r="Q969" s="3">
        <v>79</v>
      </c>
      <c r="R969" s="1" t="s">
        <v>2012</v>
      </c>
      <c r="S969" s="3">
        <v>7</v>
      </c>
      <c r="T969">
        <v>2</v>
      </c>
      <c r="U969" t="str">
        <f>IF(Ecommerce_Sales[[#This Row],[Delivery_Time_Days]]&gt;7,"Delay",IF(Ecommerce_Sales[[#This Row],[Delivery_Time_Days]] = 0,"No delivery",IF(Ecommerce_Sales[[#This Row],[Delivery_Time_Days]]&lt;=7,"On-time")))</f>
        <v>On-time</v>
      </c>
      <c r="V969" s="7">
        <f>Ecommerce_Sales[[#This Row],[Profit]]/Ecommerce_Sales[[#This Row],[Total_Price]]</f>
        <v>0.4050632911392405</v>
      </c>
      <c r="W969" s="3">
        <v>32</v>
      </c>
      <c r="X969" s="3"/>
    </row>
    <row r="970" spans="1:24" x14ac:dyDescent="0.25">
      <c r="A970" s="1" t="s">
        <v>4475</v>
      </c>
      <c r="B970" s="1" t="s">
        <v>316</v>
      </c>
      <c r="C970" s="1" t="s">
        <v>317</v>
      </c>
      <c r="D970" s="1" t="s">
        <v>4476</v>
      </c>
      <c r="E970" s="1" t="s">
        <v>1946</v>
      </c>
      <c r="F970" s="2">
        <v>45318</v>
      </c>
      <c r="G970" s="2">
        <v>45436</v>
      </c>
      <c r="H970" s="2" t="str">
        <f>TEXT(Ecommerce_Sales[[#This Row],[Order_Date]],"mmmm")</f>
        <v>May</v>
      </c>
      <c r="I970" s="2" t="str">
        <f>TEXT(Ecommerce_Sales[[#This Row],[Order_Date]],"yyyy")</f>
        <v>2024</v>
      </c>
      <c r="J970" s="2" t="str">
        <f>TEXT(Ecommerce_Sales[[#This Row],[Order_Date]],"mmmm")</f>
        <v>May</v>
      </c>
      <c r="K970" s="1" t="s">
        <v>1947</v>
      </c>
      <c r="L970" s="1" t="s">
        <v>4477</v>
      </c>
      <c r="M970" s="1" t="s">
        <v>1963</v>
      </c>
      <c r="N970" s="1" t="s">
        <v>1957</v>
      </c>
      <c r="O970" s="3">
        <v>595</v>
      </c>
      <c r="P970">
        <v>5</v>
      </c>
      <c r="Q970" s="3">
        <v>2976</v>
      </c>
      <c r="R970" s="1" t="s">
        <v>2016</v>
      </c>
      <c r="S970" s="3">
        <v>346</v>
      </c>
      <c r="T970">
        <v>5</v>
      </c>
      <c r="U970" t="str">
        <f>IF(Ecommerce_Sales[[#This Row],[Delivery_Time_Days]]&gt;7,"Delay",IF(Ecommerce_Sales[[#This Row],[Delivery_Time_Days]] = 0,"No delivery",IF(Ecommerce_Sales[[#This Row],[Delivery_Time_Days]]&lt;=7,"On-time")))</f>
        <v>On-time</v>
      </c>
      <c r="V970" s="7">
        <f>Ecommerce_Sales[[#This Row],[Profit]]/Ecommerce_Sales[[#This Row],[Total_Price]]</f>
        <v>0.14986559139784947</v>
      </c>
      <c r="W970" s="3">
        <v>446</v>
      </c>
      <c r="X970" s="3"/>
    </row>
    <row r="971" spans="1:24" x14ac:dyDescent="0.25">
      <c r="A971" s="1" t="s">
        <v>4478</v>
      </c>
      <c r="B971" s="1" t="s">
        <v>274</v>
      </c>
      <c r="C971" s="1" t="s">
        <v>275</v>
      </c>
      <c r="D971" s="1" t="s">
        <v>2535</v>
      </c>
      <c r="E971" s="1" t="s">
        <v>1966</v>
      </c>
      <c r="F971" s="2">
        <v>44954</v>
      </c>
      <c r="G971" s="2">
        <v>45649</v>
      </c>
      <c r="H971" s="2" t="str">
        <f>TEXT(Ecommerce_Sales[[#This Row],[Order_Date]],"mmmm")</f>
        <v>December</v>
      </c>
      <c r="I971" s="2" t="str">
        <f>TEXT(Ecommerce_Sales[[#This Row],[Order_Date]],"yyyy")</f>
        <v>2024</v>
      </c>
      <c r="J971" s="2" t="str">
        <f>TEXT(Ecommerce_Sales[[#This Row],[Order_Date]],"mmmm")</f>
        <v>December</v>
      </c>
      <c r="K971" s="1" t="s">
        <v>1947</v>
      </c>
      <c r="L971" s="1" t="s">
        <v>4479</v>
      </c>
      <c r="M971" s="1" t="s">
        <v>1968</v>
      </c>
      <c r="N971" s="1" t="s">
        <v>1957</v>
      </c>
      <c r="O971" s="3">
        <v>1271</v>
      </c>
      <c r="P971">
        <v>2</v>
      </c>
      <c r="Q971" s="3">
        <v>2541</v>
      </c>
      <c r="R971" s="1" t="s">
        <v>1958</v>
      </c>
      <c r="S971" s="3">
        <v>293</v>
      </c>
      <c r="T971">
        <v>5</v>
      </c>
      <c r="U971" t="str">
        <f>IF(Ecommerce_Sales[[#This Row],[Delivery_Time_Days]]&gt;7,"Delay",IF(Ecommerce_Sales[[#This Row],[Delivery_Time_Days]] = 0,"No delivery",IF(Ecommerce_Sales[[#This Row],[Delivery_Time_Days]]&lt;=7,"On-time")))</f>
        <v>On-time</v>
      </c>
      <c r="V971" s="7">
        <f>Ecommerce_Sales[[#This Row],[Profit]]/Ecommerce_Sales[[#This Row],[Total_Price]]</f>
        <v>0.14994096812278632</v>
      </c>
      <c r="W971" s="3">
        <v>381</v>
      </c>
      <c r="X971" s="3"/>
    </row>
    <row r="972" spans="1:24" x14ac:dyDescent="0.25">
      <c r="A972" s="1" t="s">
        <v>4480</v>
      </c>
      <c r="B972" s="1" t="s">
        <v>1603</v>
      </c>
      <c r="C972" s="1" t="s">
        <v>1604</v>
      </c>
      <c r="D972" s="1" t="s">
        <v>4481</v>
      </c>
      <c r="E972" s="1" t="s">
        <v>1996</v>
      </c>
      <c r="F972" s="2">
        <v>45541</v>
      </c>
      <c r="G972" s="2">
        <v>45273</v>
      </c>
      <c r="H972" s="2" t="str">
        <f>TEXT(Ecommerce_Sales[[#This Row],[Order_Date]],"mmmm")</f>
        <v>December</v>
      </c>
      <c r="I972" s="2" t="str">
        <f>TEXT(Ecommerce_Sales[[#This Row],[Order_Date]],"yyyy")</f>
        <v>2023</v>
      </c>
      <c r="J972" s="2" t="str">
        <f>TEXT(Ecommerce_Sales[[#This Row],[Order_Date]],"mmmm")</f>
        <v>December</v>
      </c>
      <c r="K972" s="1" t="s">
        <v>1947</v>
      </c>
      <c r="L972" s="1" t="s">
        <v>4482</v>
      </c>
      <c r="M972" s="1" t="s">
        <v>1949</v>
      </c>
      <c r="N972" s="1" t="s">
        <v>1950</v>
      </c>
      <c r="O972" s="3">
        <v>1224</v>
      </c>
      <c r="P972">
        <v>10</v>
      </c>
      <c r="Q972" s="3">
        <v>12245</v>
      </c>
      <c r="R972" s="1" t="s">
        <v>1958</v>
      </c>
      <c r="S972" s="3">
        <v>1334</v>
      </c>
      <c r="T972">
        <v>8</v>
      </c>
      <c r="U972" t="str">
        <f>IF(Ecommerce_Sales[[#This Row],[Delivery_Time_Days]]&gt;7,"Delay",IF(Ecommerce_Sales[[#This Row],[Delivery_Time_Days]] = 0,"No delivery",IF(Ecommerce_Sales[[#This Row],[Delivery_Time_Days]]&lt;=7,"On-time")))</f>
        <v>Delay</v>
      </c>
      <c r="V972" s="7">
        <f>Ecommerce_Sales[[#This Row],[Profit]]/Ecommerce_Sales[[#This Row],[Total_Price]]</f>
        <v>0.4</v>
      </c>
      <c r="W972" s="3">
        <v>4898</v>
      </c>
      <c r="X972" s="3"/>
    </row>
    <row r="973" spans="1:24" x14ac:dyDescent="0.25">
      <c r="A973" s="1" t="s">
        <v>4483</v>
      </c>
      <c r="B973" s="1" t="s">
        <v>216</v>
      </c>
      <c r="C973" s="1" t="s">
        <v>217</v>
      </c>
      <c r="D973" s="1" t="s">
        <v>4484</v>
      </c>
      <c r="E973" s="1" t="s">
        <v>2005</v>
      </c>
      <c r="F973" s="2">
        <v>44948</v>
      </c>
      <c r="G973" s="2">
        <v>45579</v>
      </c>
      <c r="H973" s="2" t="str">
        <f>TEXT(Ecommerce_Sales[[#This Row],[Order_Date]],"mmmm")</f>
        <v>October</v>
      </c>
      <c r="I973" s="2" t="str">
        <f>TEXT(Ecommerce_Sales[[#This Row],[Order_Date]],"yyyy")</f>
        <v>2024</v>
      </c>
      <c r="J973" s="2" t="str">
        <f>TEXT(Ecommerce_Sales[[#This Row],[Order_Date]],"mmmm")</f>
        <v>October</v>
      </c>
      <c r="K973" s="1" t="s">
        <v>1947</v>
      </c>
      <c r="L973" s="1" t="s">
        <v>4485</v>
      </c>
      <c r="M973" s="1" t="s">
        <v>1949</v>
      </c>
      <c r="N973" s="1" t="s">
        <v>1950</v>
      </c>
      <c r="O973" s="3">
        <v>1182</v>
      </c>
      <c r="P973">
        <v>2</v>
      </c>
      <c r="Q973" s="3">
        <v>2363</v>
      </c>
      <c r="R973" s="1" t="s">
        <v>2016</v>
      </c>
      <c r="S973" s="3">
        <v>301</v>
      </c>
      <c r="T973">
        <v>10</v>
      </c>
      <c r="U973" t="str">
        <f>IF(Ecommerce_Sales[[#This Row],[Delivery_Time_Days]]&gt;7,"Delay",IF(Ecommerce_Sales[[#This Row],[Delivery_Time_Days]] = 0,"No delivery",IF(Ecommerce_Sales[[#This Row],[Delivery_Time_Days]]&lt;=7,"On-time")))</f>
        <v>Delay</v>
      </c>
      <c r="V973" s="7">
        <f>Ecommerce_Sales[[#This Row],[Profit]]/Ecommerce_Sales[[#This Row],[Total_Price]]</f>
        <v>0.39991536182818449</v>
      </c>
      <c r="W973" s="3">
        <v>945</v>
      </c>
      <c r="X973" s="3"/>
    </row>
    <row r="974" spans="1:24" x14ac:dyDescent="0.25">
      <c r="A974" s="1" t="s">
        <v>4486</v>
      </c>
      <c r="B974" s="1" t="s">
        <v>1329</v>
      </c>
      <c r="C974" s="1" t="s">
        <v>1330</v>
      </c>
      <c r="D974" s="1" t="s">
        <v>3919</v>
      </c>
      <c r="E974" s="1" t="s">
        <v>1996</v>
      </c>
      <c r="F974" s="2">
        <v>45380</v>
      </c>
      <c r="G974" s="2">
        <v>45417</v>
      </c>
      <c r="H974" s="2" t="str">
        <f>TEXT(Ecommerce_Sales[[#This Row],[Order_Date]],"mmmm")</f>
        <v>May</v>
      </c>
      <c r="I974" s="2" t="str">
        <f>TEXT(Ecommerce_Sales[[#This Row],[Order_Date]],"yyyy")</f>
        <v>2024</v>
      </c>
      <c r="J974" s="2" t="str">
        <f>TEXT(Ecommerce_Sales[[#This Row],[Order_Date]],"mmmm")</f>
        <v>May</v>
      </c>
      <c r="K974" s="1" t="s">
        <v>1986</v>
      </c>
      <c r="L974" s="1" t="s">
        <v>4487</v>
      </c>
      <c r="M974" s="1" t="s">
        <v>1972</v>
      </c>
      <c r="N974" s="1" t="s">
        <v>1973</v>
      </c>
      <c r="O974" s="3">
        <v>372</v>
      </c>
      <c r="P974">
        <v>5</v>
      </c>
      <c r="Q974" s="3">
        <v>1862</v>
      </c>
      <c r="R974" s="1" t="s">
        <v>1951</v>
      </c>
      <c r="S974" s="3">
        <v>260</v>
      </c>
      <c r="U974" t="str">
        <f>IF(Ecommerce_Sales[[#This Row],[Delivery_Time_Days]]&gt;7,"Delay",IF(Ecommerce_Sales[[#This Row],[Delivery_Time_Days]] = 0,"No delivery",IF(Ecommerce_Sales[[#This Row],[Delivery_Time_Days]]&lt;=7,"On-time")))</f>
        <v>No delivery</v>
      </c>
      <c r="V974" s="7">
        <f>Ecommerce_Sales[[#This Row],[Profit]]/Ecommerce_Sales[[#This Row],[Total_Price]]</f>
        <v>0.30021482277121375</v>
      </c>
      <c r="W974" s="3">
        <v>559</v>
      </c>
      <c r="X974" s="3"/>
    </row>
    <row r="975" spans="1:24" x14ac:dyDescent="0.25">
      <c r="A975" s="1" t="s">
        <v>4488</v>
      </c>
      <c r="B975" s="1" t="s">
        <v>1555</v>
      </c>
      <c r="C975" s="1" t="s">
        <v>1556</v>
      </c>
      <c r="D975" s="1" t="s">
        <v>2364</v>
      </c>
      <c r="E975" s="1" t="s">
        <v>1981</v>
      </c>
      <c r="F975" s="2">
        <v>45080</v>
      </c>
      <c r="G975" s="2">
        <v>45002</v>
      </c>
      <c r="H975" s="2" t="str">
        <f>TEXT(Ecommerce_Sales[[#This Row],[Order_Date]],"mmmm")</f>
        <v>March</v>
      </c>
      <c r="I975" s="2" t="str">
        <f>TEXT(Ecommerce_Sales[[#This Row],[Order_Date]],"yyyy")</f>
        <v>2023</v>
      </c>
      <c r="J975" s="2" t="str">
        <f>TEXT(Ecommerce_Sales[[#This Row],[Order_Date]],"mmmm")</f>
        <v>March</v>
      </c>
      <c r="K975" s="1" t="s">
        <v>1947</v>
      </c>
      <c r="L975" s="1" t="s">
        <v>4489</v>
      </c>
      <c r="M975" s="1" t="s">
        <v>2047</v>
      </c>
      <c r="N975" s="1" t="s">
        <v>1989</v>
      </c>
      <c r="O975" s="3">
        <v>243</v>
      </c>
      <c r="P975">
        <v>3</v>
      </c>
      <c r="Q975" s="3">
        <v>728</v>
      </c>
      <c r="R975" s="1" t="s">
        <v>1951</v>
      </c>
      <c r="S975" s="3">
        <v>66</v>
      </c>
      <c r="T975">
        <v>9</v>
      </c>
      <c r="U975" t="str">
        <f>IF(Ecommerce_Sales[[#This Row],[Delivery_Time_Days]]&gt;7,"Delay",IF(Ecommerce_Sales[[#This Row],[Delivery_Time_Days]] = 0,"No delivery",IF(Ecommerce_Sales[[#This Row],[Delivery_Time_Days]]&lt;=7,"On-time")))</f>
        <v>Delay</v>
      </c>
      <c r="V975" s="7">
        <f>Ecommerce_Sales[[#This Row],[Profit]]/Ecommerce_Sales[[#This Row],[Total_Price]]</f>
        <v>0.25</v>
      </c>
      <c r="W975" s="3">
        <v>182</v>
      </c>
      <c r="X975" s="3"/>
    </row>
    <row r="976" spans="1:24" x14ac:dyDescent="0.25">
      <c r="A976" s="1" t="s">
        <v>4490</v>
      </c>
      <c r="B976" s="1" t="s">
        <v>926</v>
      </c>
      <c r="C976" s="1" t="s">
        <v>927</v>
      </c>
      <c r="D976" s="1" t="s">
        <v>2511</v>
      </c>
      <c r="E976" s="1" t="s">
        <v>1966</v>
      </c>
      <c r="F976" s="2">
        <v>45397</v>
      </c>
      <c r="G976" s="2">
        <v>45094</v>
      </c>
      <c r="H976" s="2" t="str">
        <f>TEXT(Ecommerce_Sales[[#This Row],[Order_Date]],"mmmm")</f>
        <v>June</v>
      </c>
      <c r="I976" s="2" t="str">
        <f>TEXT(Ecommerce_Sales[[#This Row],[Order_Date]],"yyyy")</f>
        <v>2023</v>
      </c>
      <c r="J976" s="2" t="str">
        <f>TEXT(Ecommerce_Sales[[#This Row],[Order_Date]],"mmmm")</f>
        <v>June</v>
      </c>
      <c r="K976" s="1" t="s">
        <v>1947</v>
      </c>
      <c r="L976" s="1" t="s">
        <v>4491</v>
      </c>
      <c r="M976" s="1" t="s">
        <v>1988</v>
      </c>
      <c r="N976" s="1" t="s">
        <v>1989</v>
      </c>
      <c r="O976" s="3">
        <v>1151</v>
      </c>
      <c r="P976">
        <v>3</v>
      </c>
      <c r="Q976" s="3">
        <v>3452</v>
      </c>
      <c r="R976" s="1" t="s">
        <v>1958</v>
      </c>
      <c r="S976" s="3">
        <v>189</v>
      </c>
      <c r="T976">
        <v>5</v>
      </c>
      <c r="U976" t="str">
        <f>IF(Ecommerce_Sales[[#This Row],[Delivery_Time_Days]]&gt;7,"Delay",IF(Ecommerce_Sales[[#This Row],[Delivery_Time_Days]] = 0,"No delivery",IF(Ecommerce_Sales[[#This Row],[Delivery_Time_Days]]&lt;=7,"On-time")))</f>
        <v>On-time</v>
      </c>
      <c r="V976" s="7">
        <f>Ecommerce_Sales[[#This Row],[Profit]]/Ecommerce_Sales[[#This Row],[Total_Price]]</f>
        <v>0.25</v>
      </c>
      <c r="W976" s="3">
        <v>863</v>
      </c>
      <c r="X976" s="3"/>
    </row>
    <row r="977" spans="1:24" x14ac:dyDescent="0.25">
      <c r="A977" s="1" t="s">
        <v>4492</v>
      </c>
      <c r="B977" s="1" t="s">
        <v>178</v>
      </c>
      <c r="C977" s="1" t="s">
        <v>179</v>
      </c>
      <c r="D977" s="1" t="s">
        <v>4493</v>
      </c>
      <c r="E977" s="1" t="s">
        <v>1981</v>
      </c>
      <c r="F977" s="2">
        <v>45263</v>
      </c>
      <c r="G977" s="2">
        <v>44989</v>
      </c>
      <c r="H977" s="2" t="str">
        <f>TEXT(Ecommerce_Sales[[#This Row],[Order_Date]],"mmmm")</f>
        <v>March</v>
      </c>
      <c r="I977" s="2" t="str">
        <f>TEXT(Ecommerce_Sales[[#This Row],[Order_Date]],"yyyy")</f>
        <v>2023</v>
      </c>
      <c r="J977" s="2" t="str">
        <f>TEXT(Ecommerce_Sales[[#This Row],[Order_Date]],"mmmm")</f>
        <v>March</v>
      </c>
      <c r="K977" s="1" t="s">
        <v>1947</v>
      </c>
      <c r="L977" s="1" t="s">
        <v>4494</v>
      </c>
      <c r="M977" s="1" t="s">
        <v>2047</v>
      </c>
      <c r="N977" s="1" t="s">
        <v>1989</v>
      </c>
      <c r="O977" s="3">
        <v>989</v>
      </c>
      <c r="P977">
        <v>1</v>
      </c>
      <c r="Q977" s="3">
        <v>989</v>
      </c>
      <c r="R977" s="1" t="s">
        <v>1958</v>
      </c>
      <c r="S977" s="3">
        <v>133</v>
      </c>
      <c r="T977">
        <v>3</v>
      </c>
      <c r="U977" t="str">
        <f>IF(Ecommerce_Sales[[#This Row],[Delivery_Time_Days]]&gt;7,"Delay",IF(Ecommerce_Sales[[#This Row],[Delivery_Time_Days]] = 0,"No delivery",IF(Ecommerce_Sales[[#This Row],[Delivery_Time_Days]]&lt;=7,"On-time")))</f>
        <v>On-time</v>
      </c>
      <c r="V977" s="7">
        <f>Ecommerce_Sales[[#This Row],[Profit]]/Ecommerce_Sales[[#This Row],[Total_Price]]</f>
        <v>0.24974721941354905</v>
      </c>
      <c r="W977" s="3">
        <v>247</v>
      </c>
      <c r="X977" s="3"/>
    </row>
    <row r="978" spans="1:24" x14ac:dyDescent="0.25">
      <c r="A978" s="1" t="s">
        <v>4495</v>
      </c>
      <c r="B978" s="1" t="s">
        <v>400</v>
      </c>
      <c r="C978" s="1" t="s">
        <v>401</v>
      </c>
      <c r="D978" s="1" t="s">
        <v>4496</v>
      </c>
      <c r="E978" s="1" t="s">
        <v>1996</v>
      </c>
      <c r="F978" s="2">
        <v>45306</v>
      </c>
      <c r="G978" s="2">
        <v>45086</v>
      </c>
      <c r="H978" s="2" t="str">
        <f>TEXT(Ecommerce_Sales[[#This Row],[Order_Date]],"mmmm")</f>
        <v>June</v>
      </c>
      <c r="I978" s="2" t="str">
        <f>TEXT(Ecommerce_Sales[[#This Row],[Order_Date]],"yyyy")</f>
        <v>2023</v>
      </c>
      <c r="J978" s="2" t="str">
        <f>TEXT(Ecommerce_Sales[[#This Row],[Order_Date]],"mmmm")</f>
        <v>June</v>
      </c>
      <c r="K978" s="1" t="s">
        <v>1947</v>
      </c>
      <c r="L978" s="1" t="s">
        <v>4497</v>
      </c>
      <c r="M978" s="1" t="s">
        <v>1968</v>
      </c>
      <c r="N978" s="1" t="s">
        <v>1957</v>
      </c>
      <c r="O978" s="3">
        <v>492</v>
      </c>
      <c r="P978">
        <v>4</v>
      </c>
      <c r="Q978" s="3">
        <v>1968</v>
      </c>
      <c r="R978" s="1" t="s">
        <v>2008</v>
      </c>
      <c r="S978" s="3">
        <v>199</v>
      </c>
      <c r="T978">
        <v>7</v>
      </c>
      <c r="U978" t="str">
        <f>IF(Ecommerce_Sales[[#This Row],[Delivery_Time_Days]]&gt;7,"Delay",IF(Ecommerce_Sales[[#This Row],[Delivery_Time_Days]] = 0,"No delivery",IF(Ecommerce_Sales[[#This Row],[Delivery_Time_Days]]&lt;=7,"On-time")))</f>
        <v>On-time</v>
      </c>
      <c r="V978" s="7">
        <f>Ecommerce_Sales[[#This Row],[Profit]]/Ecommerce_Sales[[#This Row],[Total_Price]]</f>
        <v>0.14989837398373984</v>
      </c>
      <c r="W978" s="3">
        <v>295</v>
      </c>
      <c r="X978" s="3"/>
    </row>
    <row r="979" spans="1:24" x14ac:dyDescent="0.25">
      <c r="A979" s="1" t="s">
        <v>4498</v>
      </c>
      <c r="B979" s="1" t="s">
        <v>1700</v>
      </c>
      <c r="C979" s="1" t="s">
        <v>1701</v>
      </c>
      <c r="D979" s="1" t="s">
        <v>4499</v>
      </c>
      <c r="E979" s="1" t="s">
        <v>1966</v>
      </c>
      <c r="F979" s="2">
        <v>44999</v>
      </c>
      <c r="G979" s="2">
        <v>45385</v>
      </c>
      <c r="H979" s="2" t="str">
        <f>TEXT(Ecommerce_Sales[[#This Row],[Order_Date]],"mmmm")</f>
        <v>April</v>
      </c>
      <c r="I979" s="2" t="str">
        <f>TEXT(Ecommerce_Sales[[#This Row],[Order_Date]],"yyyy")</f>
        <v>2024</v>
      </c>
      <c r="J979" s="2" t="str">
        <f>TEXT(Ecommerce_Sales[[#This Row],[Order_Date]],"mmmm")</f>
        <v>April</v>
      </c>
      <c r="K979" s="1" t="s">
        <v>1947</v>
      </c>
      <c r="L979" s="1" t="s">
        <v>4500</v>
      </c>
      <c r="M979" s="1" t="s">
        <v>1988</v>
      </c>
      <c r="N979" s="1" t="s">
        <v>1989</v>
      </c>
      <c r="O979" s="3">
        <v>96</v>
      </c>
      <c r="P979">
        <v>3</v>
      </c>
      <c r="Q979" s="3">
        <v>288</v>
      </c>
      <c r="R979" s="1" t="s">
        <v>1951</v>
      </c>
      <c r="S979" s="3">
        <v>17</v>
      </c>
      <c r="T979">
        <v>8</v>
      </c>
      <c r="U979" t="str">
        <f>IF(Ecommerce_Sales[[#This Row],[Delivery_Time_Days]]&gt;7,"Delay",IF(Ecommerce_Sales[[#This Row],[Delivery_Time_Days]] = 0,"No delivery",IF(Ecommerce_Sales[[#This Row],[Delivery_Time_Days]]&lt;=7,"On-time")))</f>
        <v>Delay</v>
      </c>
      <c r="V979" s="7">
        <f>Ecommerce_Sales[[#This Row],[Profit]]/Ecommerce_Sales[[#This Row],[Total_Price]]</f>
        <v>0.25</v>
      </c>
      <c r="W979" s="3">
        <v>72</v>
      </c>
      <c r="X979" s="3"/>
    </row>
    <row r="980" spans="1:24" x14ac:dyDescent="0.25">
      <c r="A980" s="1" t="s">
        <v>4501</v>
      </c>
      <c r="B980" s="1" t="s">
        <v>616</v>
      </c>
      <c r="C980" s="1" t="s">
        <v>617</v>
      </c>
      <c r="D980" s="1" t="s">
        <v>4502</v>
      </c>
      <c r="E980" s="1" t="s">
        <v>1946</v>
      </c>
      <c r="F980" s="2">
        <v>45058</v>
      </c>
      <c r="G980" s="2">
        <v>44964</v>
      </c>
      <c r="H980" s="2" t="str">
        <f>TEXT(Ecommerce_Sales[[#This Row],[Order_Date]],"mmmm")</f>
        <v>February</v>
      </c>
      <c r="I980" s="2" t="str">
        <f>TEXT(Ecommerce_Sales[[#This Row],[Order_Date]],"yyyy")</f>
        <v>2023</v>
      </c>
      <c r="J980" s="2" t="str">
        <f>TEXT(Ecommerce_Sales[[#This Row],[Order_Date]],"mmmm")</f>
        <v>February</v>
      </c>
      <c r="K980" s="1" t="s">
        <v>1947</v>
      </c>
      <c r="L980" s="1" t="s">
        <v>4503</v>
      </c>
      <c r="M980" s="1" t="s">
        <v>1983</v>
      </c>
      <c r="N980" s="1" t="s">
        <v>1950</v>
      </c>
      <c r="O980" s="3">
        <v>811</v>
      </c>
      <c r="P980">
        <v>4</v>
      </c>
      <c r="Q980" s="3">
        <v>3246</v>
      </c>
      <c r="R980" s="1" t="s">
        <v>1958</v>
      </c>
      <c r="S980" s="3">
        <v>239</v>
      </c>
      <c r="T980">
        <v>6</v>
      </c>
      <c r="U980" t="str">
        <f>IF(Ecommerce_Sales[[#This Row],[Delivery_Time_Days]]&gt;7,"Delay",IF(Ecommerce_Sales[[#This Row],[Delivery_Time_Days]] = 0,"No delivery",IF(Ecommerce_Sales[[#This Row],[Delivery_Time_Days]]&lt;=7,"On-time")))</f>
        <v>On-time</v>
      </c>
      <c r="V980" s="7">
        <f>Ecommerce_Sales[[#This Row],[Profit]]/Ecommerce_Sales[[#This Row],[Total_Price]]</f>
        <v>0.39987677141096734</v>
      </c>
      <c r="W980" s="3">
        <v>1298</v>
      </c>
      <c r="X980" s="3"/>
    </row>
    <row r="981" spans="1:24" x14ac:dyDescent="0.25">
      <c r="A981" s="1" t="s">
        <v>4504</v>
      </c>
      <c r="B981" s="1" t="s">
        <v>432</v>
      </c>
      <c r="C981" s="1" t="s">
        <v>433</v>
      </c>
      <c r="D981" s="1" t="s">
        <v>2822</v>
      </c>
      <c r="E981" s="1" t="s">
        <v>1981</v>
      </c>
      <c r="F981" s="2">
        <v>45363</v>
      </c>
      <c r="G981" s="2">
        <v>45297</v>
      </c>
      <c r="H981" s="2" t="str">
        <f>TEXT(Ecommerce_Sales[[#This Row],[Order_Date]],"mmmm")</f>
        <v>January</v>
      </c>
      <c r="I981" s="2" t="str">
        <f>TEXT(Ecommerce_Sales[[#This Row],[Order_Date]],"yyyy")</f>
        <v>2024</v>
      </c>
      <c r="J981" s="2" t="str">
        <f>TEXT(Ecommerce_Sales[[#This Row],[Order_Date]],"mmmm")</f>
        <v>January</v>
      </c>
      <c r="K981" s="1" t="s">
        <v>1947</v>
      </c>
      <c r="L981" s="1" t="s">
        <v>4505</v>
      </c>
      <c r="M981" s="1" t="s">
        <v>2065</v>
      </c>
      <c r="N981" s="1" t="s">
        <v>1978</v>
      </c>
      <c r="O981" s="3">
        <v>878</v>
      </c>
      <c r="P981">
        <v>4</v>
      </c>
      <c r="Q981" s="3">
        <v>3512</v>
      </c>
      <c r="R981" s="1" t="s">
        <v>1958</v>
      </c>
      <c r="S981" s="3">
        <v>426</v>
      </c>
      <c r="T981">
        <v>10</v>
      </c>
      <c r="U981" t="str">
        <f>IF(Ecommerce_Sales[[#This Row],[Delivery_Time_Days]]&gt;7,"Delay",IF(Ecommerce_Sales[[#This Row],[Delivery_Time_Days]] = 0,"No delivery",IF(Ecommerce_Sales[[#This Row],[Delivery_Time_Days]]&lt;=7,"On-time")))</f>
        <v>Delay</v>
      </c>
      <c r="V981" s="7">
        <f>Ecommerce_Sales[[#This Row],[Profit]]/Ecommerce_Sales[[#This Row],[Total_Price]]</f>
        <v>0.34994305239179957</v>
      </c>
      <c r="W981" s="3">
        <v>1229</v>
      </c>
      <c r="X981" s="3"/>
    </row>
    <row r="982" spans="1:24" x14ac:dyDescent="0.25">
      <c r="A982" s="1" t="s">
        <v>4506</v>
      </c>
      <c r="B982" s="1" t="s">
        <v>24</v>
      </c>
      <c r="C982" s="1" t="s">
        <v>25</v>
      </c>
      <c r="D982" s="1" t="s">
        <v>3507</v>
      </c>
      <c r="E982" s="1" t="s">
        <v>1954</v>
      </c>
      <c r="F982" s="2">
        <v>45534</v>
      </c>
      <c r="G982" s="2">
        <v>45643</v>
      </c>
      <c r="H982" s="2" t="str">
        <f>TEXT(Ecommerce_Sales[[#This Row],[Order_Date]],"mmmm")</f>
        <v>December</v>
      </c>
      <c r="I982" s="2" t="str">
        <f>TEXT(Ecommerce_Sales[[#This Row],[Order_Date]],"yyyy")</f>
        <v>2024</v>
      </c>
      <c r="J982" s="2" t="str">
        <f>TEXT(Ecommerce_Sales[[#This Row],[Order_Date]],"mmmm")</f>
        <v>December</v>
      </c>
      <c r="K982" s="1" t="s">
        <v>1947</v>
      </c>
      <c r="L982" s="1" t="s">
        <v>4507</v>
      </c>
      <c r="M982" s="1" t="s">
        <v>1972</v>
      </c>
      <c r="N982" s="1" t="s">
        <v>1973</v>
      </c>
      <c r="O982" s="3">
        <v>833</v>
      </c>
      <c r="P982">
        <v>10</v>
      </c>
      <c r="Q982" s="3">
        <v>8325</v>
      </c>
      <c r="R982" s="1" t="s">
        <v>1958</v>
      </c>
      <c r="S982" s="3">
        <v>1088</v>
      </c>
      <c r="T982">
        <v>6</v>
      </c>
      <c r="U982" t="str">
        <f>IF(Ecommerce_Sales[[#This Row],[Delivery_Time_Days]]&gt;7,"Delay",IF(Ecommerce_Sales[[#This Row],[Delivery_Time_Days]] = 0,"No delivery",IF(Ecommerce_Sales[[#This Row],[Delivery_Time_Days]]&lt;=7,"On-time")))</f>
        <v>On-time</v>
      </c>
      <c r="V982" s="7">
        <f>Ecommerce_Sales[[#This Row],[Profit]]/Ecommerce_Sales[[#This Row],[Total_Price]]</f>
        <v>0.30006006006006009</v>
      </c>
      <c r="W982" s="3">
        <v>2498</v>
      </c>
      <c r="X982" s="3"/>
    </row>
    <row r="983" spans="1:24" x14ac:dyDescent="0.25">
      <c r="A983" s="1" t="s">
        <v>4508</v>
      </c>
      <c r="B983" s="1" t="s">
        <v>1886</v>
      </c>
      <c r="C983" s="1" t="s">
        <v>1887</v>
      </c>
      <c r="D983" s="1" t="s">
        <v>4509</v>
      </c>
      <c r="E983" s="1" t="s">
        <v>1981</v>
      </c>
      <c r="F983" s="2">
        <v>45050</v>
      </c>
      <c r="G983" s="2">
        <v>45423</v>
      </c>
      <c r="H983" s="2" t="str">
        <f>TEXT(Ecommerce_Sales[[#This Row],[Order_Date]],"mmmm")</f>
        <v>May</v>
      </c>
      <c r="I983" s="2" t="str">
        <f>TEXT(Ecommerce_Sales[[#This Row],[Order_Date]],"yyyy")</f>
        <v>2024</v>
      </c>
      <c r="J983" s="2" t="str">
        <f>TEXT(Ecommerce_Sales[[#This Row],[Order_Date]],"mmmm")</f>
        <v>May</v>
      </c>
      <c r="K983" s="1" t="s">
        <v>1947</v>
      </c>
      <c r="L983" s="1" t="s">
        <v>4510</v>
      </c>
      <c r="M983" s="1" t="s">
        <v>2065</v>
      </c>
      <c r="N983" s="1" t="s">
        <v>1978</v>
      </c>
      <c r="O983" s="3">
        <v>379</v>
      </c>
      <c r="P983">
        <v>1</v>
      </c>
      <c r="Q983" s="3">
        <v>379</v>
      </c>
      <c r="R983" s="1" t="s">
        <v>1958</v>
      </c>
      <c r="S983" s="3">
        <v>22</v>
      </c>
      <c r="T983">
        <v>10</v>
      </c>
      <c r="U983" t="str">
        <f>IF(Ecommerce_Sales[[#This Row],[Delivery_Time_Days]]&gt;7,"Delay",IF(Ecommerce_Sales[[#This Row],[Delivery_Time_Days]] = 0,"No delivery",IF(Ecommerce_Sales[[#This Row],[Delivery_Time_Days]]&lt;=7,"On-time")))</f>
        <v>Delay</v>
      </c>
      <c r="V983" s="7">
        <f>Ecommerce_Sales[[#This Row],[Profit]]/Ecommerce_Sales[[#This Row],[Total_Price]]</f>
        <v>0.35092348284960423</v>
      </c>
      <c r="W983" s="3">
        <v>133</v>
      </c>
      <c r="X983" s="3"/>
    </row>
    <row r="984" spans="1:24" x14ac:dyDescent="0.25">
      <c r="A984" s="1" t="s">
        <v>4511</v>
      </c>
      <c r="B984" s="1" t="s">
        <v>577</v>
      </c>
      <c r="C984" s="1" t="s">
        <v>578</v>
      </c>
      <c r="D984" s="1" t="s">
        <v>2893</v>
      </c>
      <c r="E984" s="1" t="s">
        <v>2005</v>
      </c>
      <c r="F984" s="2">
        <v>45310</v>
      </c>
      <c r="G984" s="2">
        <v>45572</v>
      </c>
      <c r="H984" s="2" t="str">
        <f>TEXT(Ecommerce_Sales[[#This Row],[Order_Date]],"mmmm")</f>
        <v>October</v>
      </c>
      <c r="I984" s="2" t="str">
        <f>TEXT(Ecommerce_Sales[[#This Row],[Order_Date]],"yyyy")</f>
        <v>2024</v>
      </c>
      <c r="J984" s="2" t="str">
        <f>TEXT(Ecommerce_Sales[[#This Row],[Order_Date]],"mmmm")</f>
        <v>October</v>
      </c>
      <c r="K984" s="1" t="s">
        <v>1947</v>
      </c>
      <c r="L984" s="1" t="s">
        <v>4512</v>
      </c>
      <c r="M984" s="1" t="s">
        <v>1949</v>
      </c>
      <c r="N984" s="1" t="s">
        <v>1950</v>
      </c>
      <c r="O984" s="3">
        <v>467</v>
      </c>
      <c r="P984">
        <v>2</v>
      </c>
      <c r="Q984" s="3">
        <v>935</v>
      </c>
      <c r="R984" s="1" t="s">
        <v>1951</v>
      </c>
      <c r="S984" s="3">
        <v>137</v>
      </c>
      <c r="T984">
        <v>10</v>
      </c>
      <c r="U984" t="str">
        <f>IF(Ecommerce_Sales[[#This Row],[Delivery_Time_Days]]&gt;7,"Delay",IF(Ecommerce_Sales[[#This Row],[Delivery_Time_Days]] = 0,"No delivery",IF(Ecommerce_Sales[[#This Row],[Delivery_Time_Days]]&lt;=7,"On-time")))</f>
        <v>Delay</v>
      </c>
      <c r="V984" s="7">
        <f>Ecommerce_Sales[[#This Row],[Profit]]/Ecommerce_Sales[[#This Row],[Total_Price]]</f>
        <v>0.4</v>
      </c>
      <c r="W984" s="3">
        <v>374</v>
      </c>
      <c r="X984" s="3"/>
    </row>
    <row r="985" spans="1:24" x14ac:dyDescent="0.25">
      <c r="A985" s="1" t="s">
        <v>4513</v>
      </c>
      <c r="B985" s="1" t="s">
        <v>58</v>
      </c>
      <c r="C985" s="1" t="s">
        <v>938</v>
      </c>
      <c r="D985" s="1" t="s">
        <v>4514</v>
      </c>
      <c r="E985" s="1" t="s">
        <v>1966</v>
      </c>
      <c r="F985" s="2">
        <v>45445</v>
      </c>
      <c r="G985" s="2">
        <v>45129</v>
      </c>
      <c r="H985" s="2" t="str">
        <f>TEXT(Ecommerce_Sales[[#This Row],[Order_Date]],"mmmm")</f>
        <v>July</v>
      </c>
      <c r="I985" s="2" t="str">
        <f>TEXT(Ecommerce_Sales[[#This Row],[Order_Date]],"yyyy")</f>
        <v>2023</v>
      </c>
      <c r="J985" s="2" t="str">
        <f>TEXT(Ecommerce_Sales[[#This Row],[Order_Date]],"mmmm")</f>
        <v>July</v>
      </c>
      <c r="K985" s="1" t="s">
        <v>1947</v>
      </c>
      <c r="L985" s="1" t="s">
        <v>4515</v>
      </c>
      <c r="M985" s="1" t="s">
        <v>1972</v>
      </c>
      <c r="N985" s="1" t="s">
        <v>1973</v>
      </c>
      <c r="O985" s="3">
        <v>300</v>
      </c>
      <c r="P985">
        <v>1</v>
      </c>
      <c r="Q985" s="3">
        <v>300</v>
      </c>
      <c r="R985" s="1" t="s">
        <v>1951</v>
      </c>
      <c r="S985" s="3">
        <v>22</v>
      </c>
      <c r="T985">
        <v>5</v>
      </c>
      <c r="U985" t="str">
        <f>IF(Ecommerce_Sales[[#This Row],[Delivery_Time_Days]]&gt;7,"Delay",IF(Ecommerce_Sales[[#This Row],[Delivery_Time_Days]] = 0,"No delivery",IF(Ecommerce_Sales[[#This Row],[Delivery_Time_Days]]&lt;=7,"On-time")))</f>
        <v>On-time</v>
      </c>
      <c r="V985" s="7">
        <f>Ecommerce_Sales[[#This Row],[Profit]]/Ecommerce_Sales[[#This Row],[Total_Price]]</f>
        <v>0.3</v>
      </c>
      <c r="W985" s="3">
        <v>90</v>
      </c>
      <c r="X985" s="3"/>
    </row>
    <row r="986" spans="1:24" x14ac:dyDescent="0.25">
      <c r="A986" s="1" t="s">
        <v>4516</v>
      </c>
      <c r="B986" s="1" t="s">
        <v>1816</v>
      </c>
      <c r="C986" s="1" t="s">
        <v>1817</v>
      </c>
      <c r="D986" s="1" t="s">
        <v>3564</v>
      </c>
      <c r="E986" s="1" t="s">
        <v>1954</v>
      </c>
      <c r="F986" s="2">
        <v>45188</v>
      </c>
      <c r="G986" s="2">
        <v>45331</v>
      </c>
      <c r="H986" s="2" t="str">
        <f>TEXT(Ecommerce_Sales[[#This Row],[Order_Date]],"mmmm")</f>
        <v>February</v>
      </c>
      <c r="I986" s="2" t="str">
        <f>TEXT(Ecommerce_Sales[[#This Row],[Order_Date]],"yyyy")</f>
        <v>2024</v>
      </c>
      <c r="J986" s="2" t="str">
        <f>TEXT(Ecommerce_Sales[[#This Row],[Order_Date]],"mmmm")</f>
        <v>February</v>
      </c>
      <c r="K986" s="1" t="s">
        <v>1947</v>
      </c>
      <c r="L986" s="1" t="s">
        <v>4517</v>
      </c>
      <c r="M986" s="1" t="s">
        <v>2058</v>
      </c>
      <c r="N986" s="1" t="s">
        <v>1950</v>
      </c>
      <c r="O986" s="3">
        <v>492</v>
      </c>
      <c r="P986">
        <v>3</v>
      </c>
      <c r="Q986" s="3">
        <v>1475</v>
      </c>
      <c r="R986" s="1" t="s">
        <v>1958</v>
      </c>
      <c r="S986" s="3">
        <v>110</v>
      </c>
      <c r="T986">
        <v>8</v>
      </c>
      <c r="U986" t="str">
        <f>IF(Ecommerce_Sales[[#This Row],[Delivery_Time_Days]]&gt;7,"Delay",IF(Ecommerce_Sales[[#This Row],[Delivery_Time_Days]] = 0,"No delivery",IF(Ecommerce_Sales[[#This Row],[Delivery_Time_Days]]&lt;=7,"On-time")))</f>
        <v>Delay</v>
      </c>
      <c r="V986" s="7">
        <f>Ecommerce_Sales[[#This Row],[Profit]]/Ecommerce_Sales[[#This Row],[Total_Price]]</f>
        <v>0.4</v>
      </c>
      <c r="W986" s="3">
        <v>590</v>
      </c>
      <c r="X986" s="3"/>
    </row>
    <row r="987" spans="1:24" x14ac:dyDescent="0.25">
      <c r="A987" s="1" t="s">
        <v>4518</v>
      </c>
      <c r="B987" s="1" t="s">
        <v>1124</v>
      </c>
      <c r="C987" s="1" t="s">
        <v>1125</v>
      </c>
      <c r="D987" s="1" t="s">
        <v>4519</v>
      </c>
      <c r="E987" s="1" t="s">
        <v>1981</v>
      </c>
      <c r="F987" s="2">
        <v>45501</v>
      </c>
      <c r="G987" s="2">
        <v>45541</v>
      </c>
      <c r="H987" s="2" t="str">
        <f>TEXT(Ecommerce_Sales[[#This Row],[Order_Date]],"mmmm")</f>
        <v>September</v>
      </c>
      <c r="I987" s="2" t="str">
        <f>TEXT(Ecommerce_Sales[[#This Row],[Order_Date]],"yyyy")</f>
        <v>2024</v>
      </c>
      <c r="J987" s="2" t="str">
        <f>TEXT(Ecommerce_Sales[[#This Row],[Order_Date]],"mmmm")</f>
        <v>September</v>
      </c>
      <c r="K987" s="1" t="s">
        <v>1947</v>
      </c>
      <c r="L987" s="1" t="s">
        <v>4520</v>
      </c>
      <c r="M987" s="1" t="s">
        <v>1968</v>
      </c>
      <c r="N987" s="1" t="s">
        <v>1957</v>
      </c>
      <c r="O987" s="3">
        <v>307</v>
      </c>
      <c r="P987">
        <v>3</v>
      </c>
      <c r="Q987" s="3">
        <v>921</v>
      </c>
      <c r="R987" s="1" t="s">
        <v>1958</v>
      </c>
      <c r="S987" s="3">
        <v>99</v>
      </c>
      <c r="T987">
        <v>10</v>
      </c>
      <c r="U987" t="str">
        <f>IF(Ecommerce_Sales[[#This Row],[Delivery_Time_Days]]&gt;7,"Delay",IF(Ecommerce_Sales[[#This Row],[Delivery_Time_Days]] = 0,"No delivery",IF(Ecommerce_Sales[[#This Row],[Delivery_Time_Days]]&lt;=7,"On-time")))</f>
        <v>Delay</v>
      </c>
      <c r="V987" s="7">
        <f>Ecommerce_Sales[[#This Row],[Profit]]/Ecommerce_Sales[[#This Row],[Total_Price]]</f>
        <v>0.14983713355048861</v>
      </c>
      <c r="W987" s="3">
        <v>138</v>
      </c>
      <c r="X987" s="3"/>
    </row>
    <row r="988" spans="1:24" x14ac:dyDescent="0.25">
      <c r="A988" s="1" t="s">
        <v>4521</v>
      </c>
      <c r="B988" s="1" t="s">
        <v>1633</v>
      </c>
      <c r="C988" s="1" t="s">
        <v>1634</v>
      </c>
      <c r="D988" s="1" t="s">
        <v>2124</v>
      </c>
      <c r="E988" s="1" t="s">
        <v>2005</v>
      </c>
      <c r="F988" s="2">
        <v>45236</v>
      </c>
      <c r="G988" s="2">
        <v>45065</v>
      </c>
      <c r="H988" s="2" t="str">
        <f>TEXT(Ecommerce_Sales[[#This Row],[Order_Date]],"mmmm")</f>
        <v>May</v>
      </c>
      <c r="I988" s="2" t="str">
        <f>TEXT(Ecommerce_Sales[[#This Row],[Order_Date]],"yyyy")</f>
        <v>2023</v>
      </c>
      <c r="J988" s="2" t="str">
        <f>TEXT(Ecommerce_Sales[[#This Row],[Order_Date]],"mmmm")</f>
        <v>May</v>
      </c>
      <c r="K988" s="1" t="s">
        <v>1947</v>
      </c>
      <c r="L988" s="1" t="s">
        <v>4522</v>
      </c>
      <c r="M988" s="1" t="s">
        <v>1963</v>
      </c>
      <c r="N988" s="1" t="s">
        <v>1957</v>
      </c>
      <c r="O988" s="3">
        <v>901</v>
      </c>
      <c r="P988">
        <v>5</v>
      </c>
      <c r="Q988" s="3">
        <v>4505</v>
      </c>
      <c r="R988" s="1" t="s">
        <v>1951</v>
      </c>
      <c r="S988" s="3">
        <v>329</v>
      </c>
      <c r="T988">
        <v>3</v>
      </c>
      <c r="U988" t="str">
        <f>IF(Ecommerce_Sales[[#This Row],[Delivery_Time_Days]]&gt;7,"Delay",IF(Ecommerce_Sales[[#This Row],[Delivery_Time_Days]] = 0,"No delivery",IF(Ecommerce_Sales[[#This Row],[Delivery_Time_Days]]&lt;=7,"On-time")))</f>
        <v>On-time</v>
      </c>
      <c r="V988" s="7">
        <f>Ecommerce_Sales[[#This Row],[Profit]]/Ecommerce_Sales[[#This Row],[Total_Price]]</f>
        <v>0.15005549389567147</v>
      </c>
      <c r="W988" s="3">
        <v>676</v>
      </c>
      <c r="X988" s="3"/>
    </row>
    <row r="989" spans="1:24" x14ac:dyDescent="0.25">
      <c r="A989" s="1" t="s">
        <v>4523</v>
      </c>
      <c r="B989" s="1" t="s">
        <v>110</v>
      </c>
      <c r="C989" s="1" t="s">
        <v>111</v>
      </c>
      <c r="D989" s="1" t="s">
        <v>4344</v>
      </c>
      <c r="E989" s="1" t="s">
        <v>1996</v>
      </c>
      <c r="F989" s="2">
        <v>45493</v>
      </c>
      <c r="G989" s="2">
        <v>45031</v>
      </c>
      <c r="H989" s="2" t="str">
        <f>TEXT(Ecommerce_Sales[[#This Row],[Order_Date]],"mmmm")</f>
        <v>April</v>
      </c>
      <c r="I989" s="2" t="str">
        <f>TEXT(Ecommerce_Sales[[#This Row],[Order_Date]],"yyyy")</f>
        <v>2023</v>
      </c>
      <c r="J989" s="2" t="str">
        <f>TEXT(Ecommerce_Sales[[#This Row],[Order_Date]],"mmmm")</f>
        <v>April</v>
      </c>
      <c r="K989" s="1" t="s">
        <v>1947</v>
      </c>
      <c r="L989" s="1" t="s">
        <v>3808</v>
      </c>
      <c r="M989" s="1" t="s">
        <v>2247</v>
      </c>
      <c r="N989" s="1" t="s">
        <v>1957</v>
      </c>
      <c r="O989" s="3">
        <v>604</v>
      </c>
      <c r="P989">
        <v>3</v>
      </c>
      <c r="Q989" s="3">
        <v>1813</v>
      </c>
      <c r="R989" s="1" t="s">
        <v>1958</v>
      </c>
      <c r="S989" s="3">
        <v>141</v>
      </c>
      <c r="T989">
        <v>2</v>
      </c>
      <c r="U989" t="str">
        <f>IF(Ecommerce_Sales[[#This Row],[Delivery_Time_Days]]&gt;7,"Delay",IF(Ecommerce_Sales[[#This Row],[Delivery_Time_Days]] = 0,"No delivery",IF(Ecommerce_Sales[[#This Row],[Delivery_Time_Days]]&lt;=7,"On-time")))</f>
        <v>On-time</v>
      </c>
      <c r="V989" s="7">
        <f>Ecommerce_Sales[[#This Row],[Profit]]/Ecommerce_Sales[[#This Row],[Total_Price]]</f>
        <v>0.15002757859900717</v>
      </c>
      <c r="W989" s="3">
        <v>272</v>
      </c>
      <c r="X989" s="3"/>
    </row>
    <row r="990" spans="1:24" x14ac:dyDescent="0.25">
      <c r="A990" s="1" t="s">
        <v>4524</v>
      </c>
      <c r="B990" s="1" t="s">
        <v>88</v>
      </c>
      <c r="C990" s="1" t="s">
        <v>89</v>
      </c>
      <c r="D990" s="1" t="s">
        <v>3134</v>
      </c>
      <c r="E990" s="1" t="s">
        <v>1961</v>
      </c>
      <c r="F990" s="2">
        <v>45107</v>
      </c>
      <c r="G990" s="2">
        <v>45655</v>
      </c>
      <c r="H990" s="2" t="str">
        <f>TEXT(Ecommerce_Sales[[#This Row],[Order_Date]],"mmmm")</f>
        <v>December</v>
      </c>
      <c r="I990" s="2" t="str">
        <f>TEXT(Ecommerce_Sales[[#This Row],[Order_Date]],"yyyy")</f>
        <v>2024</v>
      </c>
      <c r="J990" s="2" t="str">
        <f>TEXT(Ecommerce_Sales[[#This Row],[Order_Date]],"mmmm")</f>
        <v>December</v>
      </c>
      <c r="K990" s="1" t="s">
        <v>1947</v>
      </c>
      <c r="L990" s="1" t="s">
        <v>4525</v>
      </c>
      <c r="M990" s="1" t="s">
        <v>2043</v>
      </c>
      <c r="N990" s="1" t="s">
        <v>1989</v>
      </c>
      <c r="O990" s="3">
        <v>1943</v>
      </c>
      <c r="P990">
        <v>8</v>
      </c>
      <c r="Q990" s="3">
        <v>15548</v>
      </c>
      <c r="R990" s="1" t="s">
        <v>1958</v>
      </c>
      <c r="S990" s="3">
        <v>2189</v>
      </c>
      <c r="T990">
        <v>3</v>
      </c>
      <c r="U990" t="str">
        <f>IF(Ecommerce_Sales[[#This Row],[Delivery_Time_Days]]&gt;7,"Delay",IF(Ecommerce_Sales[[#This Row],[Delivery_Time_Days]] = 0,"No delivery",IF(Ecommerce_Sales[[#This Row],[Delivery_Time_Days]]&lt;=7,"On-time")))</f>
        <v>On-time</v>
      </c>
      <c r="V990" s="7">
        <f>Ecommerce_Sales[[#This Row],[Profit]]/Ecommerce_Sales[[#This Row],[Total_Price]]</f>
        <v>0.25</v>
      </c>
      <c r="W990" s="3">
        <v>3887</v>
      </c>
      <c r="X990" s="3"/>
    </row>
    <row r="991" spans="1:24" x14ac:dyDescent="0.25">
      <c r="A991" s="1" t="s">
        <v>4526</v>
      </c>
      <c r="B991" s="1" t="s">
        <v>428</v>
      </c>
      <c r="C991" s="1" t="s">
        <v>429</v>
      </c>
      <c r="D991" s="1" t="s">
        <v>4327</v>
      </c>
      <c r="E991" s="1" t="s">
        <v>1946</v>
      </c>
      <c r="F991" s="2">
        <v>45424</v>
      </c>
      <c r="G991" s="2">
        <v>45602</v>
      </c>
      <c r="H991" s="2" t="str">
        <f>TEXT(Ecommerce_Sales[[#This Row],[Order_Date]],"mmmm")</f>
        <v>November</v>
      </c>
      <c r="I991" s="2" t="str">
        <f>TEXT(Ecommerce_Sales[[#This Row],[Order_Date]],"yyyy")</f>
        <v>2024</v>
      </c>
      <c r="J991" s="2" t="str">
        <f>TEXT(Ecommerce_Sales[[#This Row],[Order_Date]],"mmmm")</f>
        <v>November</v>
      </c>
      <c r="K991" s="1" t="s">
        <v>1947</v>
      </c>
      <c r="L991" s="1" t="s">
        <v>4527</v>
      </c>
      <c r="M991" s="1" t="s">
        <v>2058</v>
      </c>
      <c r="N991" s="1" t="s">
        <v>1950</v>
      </c>
      <c r="O991" s="3">
        <v>1348</v>
      </c>
      <c r="P991">
        <v>3</v>
      </c>
      <c r="Q991" s="3">
        <v>4045</v>
      </c>
      <c r="R991" s="1" t="s">
        <v>1958</v>
      </c>
      <c r="S991" s="3">
        <v>457</v>
      </c>
      <c r="T991">
        <v>9</v>
      </c>
      <c r="U991" t="str">
        <f>IF(Ecommerce_Sales[[#This Row],[Delivery_Time_Days]]&gt;7,"Delay",IF(Ecommerce_Sales[[#This Row],[Delivery_Time_Days]] = 0,"No delivery",IF(Ecommerce_Sales[[#This Row],[Delivery_Time_Days]]&lt;=7,"On-time")))</f>
        <v>Delay</v>
      </c>
      <c r="V991" s="7">
        <f>Ecommerce_Sales[[#This Row],[Profit]]/Ecommerce_Sales[[#This Row],[Total_Price]]</f>
        <v>0.4</v>
      </c>
      <c r="W991" s="3">
        <v>1618</v>
      </c>
      <c r="X991" s="3"/>
    </row>
    <row r="992" spans="1:24" x14ac:dyDescent="0.25">
      <c r="A992" s="1" t="s">
        <v>4528</v>
      </c>
      <c r="B992" s="1" t="s">
        <v>476</v>
      </c>
      <c r="C992" s="1" t="s">
        <v>477</v>
      </c>
      <c r="D992" s="1" t="s">
        <v>3119</v>
      </c>
      <c r="E992" s="1" t="s">
        <v>1946</v>
      </c>
      <c r="F992" s="2">
        <v>45590</v>
      </c>
      <c r="G992" s="2">
        <v>45205</v>
      </c>
      <c r="H992" s="2" t="str">
        <f>TEXT(Ecommerce_Sales[[#This Row],[Order_Date]],"mmmm")</f>
        <v>October</v>
      </c>
      <c r="I992" s="2" t="str">
        <f>TEXT(Ecommerce_Sales[[#This Row],[Order_Date]],"yyyy")</f>
        <v>2023</v>
      </c>
      <c r="J992" s="2" t="str">
        <f>TEXT(Ecommerce_Sales[[#This Row],[Order_Date]],"mmmm")</f>
        <v>October</v>
      </c>
      <c r="K992" s="1" t="s">
        <v>1947</v>
      </c>
      <c r="L992" s="1" t="s">
        <v>4529</v>
      </c>
      <c r="M992" s="1" t="s">
        <v>2065</v>
      </c>
      <c r="N992" s="1" t="s">
        <v>1978</v>
      </c>
      <c r="O992" s="3">
        <v>720</v>
      </c>
      <c r="P992">
        <v>3</v>
      </c>
      <c r="Q992" s="3">
        <v>2161</v>
      </c>
      <c r="R992" s="1" t="s">
        <v>1951</v>
      </c>
      <c r="S992" s="3">
        <v>294</v>
      </c>
      <c r="T992">
        <v>5</v>
      </c>
      <c r="U992" t="str">
        <f>IF(Ecommerce_Sales[[#This Row],[Delivery_Time_Days]]&gt;7,"Delay",IF(Ecommerce_Sales[[#This Row],[Delivery_Time_Days]] = 0,"No delivery",IF(Ecommerce_Sales[[#This Row],[Delivery_Time_Days]]&lt;=7,"On-time")))</f>
        <v>On-time</v>
      </c>
      <c r="V992" s="7">
        <f>Ecommerce_Sales[[#This Row],[Profit]]/Ecommerce_Sales[[#This Row],[Total_Price]]</f>
        <v>0.34983803794539564</v>
      </c>
      <c r="W992" s="3">
        <v>756</v>
      </c>
      <c r="X992" s="3"/>
    </row>
    <row r="993" spans="1:24" x14ac:dyDescent="0.25">
      <c r="A993" s="1" t="s">
        <v>4530</v>
      </c>
      <c r="B993" s="1" t="s">
        <v>272</v>
      </c>
      <c r="C993" s="1" t="s">
        <v>273</v>
      </c>
      <c r="D993" s="1" t="s">
        <v>4531</v>
      </c>
      <c r="E993" s="1" t="s">
        <v>1996</v>
      </c>
      <c r="F993" s="2">
        <v>45107</v>
      </c>
      <c r="G993" s="2">
        <v>45109</v>
      </c>
      <c r="H993" s="2" t="str">
        <f>TEXT(Ecommerce_Sales[[#This Row],[Order_Date]],"mmmm")</f>
        <v>July</v>
      </c>
      <c r="I993" s="2" t="str">
        <f>TEXT(Ecommerce_Sales[[#This Row],[Order_Date]],"yyyy")</f>
        <v>2023</v>
      </c>
      <c r="J993" s="2" t="str">
        <f>TEXT(Ecommerce_Sales[[#This Row],[Order_Date]],"mmmm")</f>
        <v>July</v>
      </c>
      <c r="K993" s="1" t="s">
        <v>1947</v>
      </c>
      <c r="L993" s="1" t="s">
        <v>4532</v>
      </c>
      <c r="M993" s="1" t="s">
        <v>2043</v>
      </c>
      <c r="N993" s="1" t="s">
        <v>1989</v>
      </c>
      <c r="O993" s="3">
        <v>975</v>
      </c>
      <c r="P993">
        <v>1</v>
      </c>
      <c r="Q993" s="3">
        <v>975</v>
      </c>
      <c r="R993" s="1" t="s">
        <v>1958</v>
      </c>
      <c r="S993" s="3">
        <v>75</v>
      </c>
      <c r="T993">
        <v>7</v>
      </c>
      <c r="U993" t="str">
        <f>IF(Ecommerce_Sales[[#This Row],[Delivery_Time_Days]]&gt;7,"Delay",IF(Ecommerce_Sales[[#This Row],[Delivery_Time_Days]] = 0,"No delivery",IF(Ecommerce_Sales[[#This Row],[Delivery_Time_Days]]&lt;=7,"On-time")))</f>
        <v>On-time</v>
      </c>
      <c r="V993" s="7">
        <f>Ecommerce_Sales[[#This Row],[Profit]]/Ecommerce_Sales[[#This Row],[Total_Price]]</f>
        <v>0.25025641025641027</v>
      </c>
      <c r="W993" s="3">
        <v>244</v>
      </c>
      <c r="X993" s="3"/>
    </row>
    <row r="994" spans="1:24" x14ac:dyDescent="0.25">
      <c r="A994" s="1" t="s">
        <v>4533</v>
      </c>
      <c r="B994" s="1" t="s">
        <v>200</v>
      </c>
      <c r="C994" s="1" t="s">
        <v>201</v>
      </c>
      <c r="D994" s="1" t="s">
        <v>4177</v>
      </c>
      <c r="E994" s="1" t="s">
        <v>1996</v>
      </c>
      <c r="F994" s="2">
        <v>44962</v>
      </c>
      <c r="G994" s="2">
        <v>45434</v>
      </c>
      <c r="H994" s="2" t="str">
        <f>TEXT(Ecommerce_Sales[[#This Row],[Order_Date]],"mmmm")</f>
        <v>May</v>
      </c>
      <c r="I994" s="2" t="str">
        <f>TEXT(Ecommerce_Sales[[#This Row],[Order_Date]],"yyyy")</f>
        <v>2024</v>
      </c>
      <c r="J994" s="2" t="str">
        <f>TEXT(Ecommerce_Sales[[#This Row],[Order_Date]],"mmmm")</f>
        <v>May</v>
      </c>
      <c r="K994" s="1" t="s">
        <v>1947</v>
      </c>
      <c r="L994" s="1" t="s">
        <v>4534</v>
      </c>
      <c r="M994" s="1" t="s">
        <v>1949</v>
      </c>
      <c r="N994" s="1" t="s">
        <v>1950</v>
      </c>
      <c r="O994" s="3">
        <v>37</v>
      </c>
      <c r="P994">
        <v>1</v>
      </c>
      <c r="Q994" s="3">
        <v>37</v>
      </c>
      <c r="R994" s="1" t="s">
        <v>1951</v>
      </c>
      <c r="S994" s="3">
        <v>5</v>
      </c>
      <c r="T994">
        <v>3</v>
      </c>
      <c r="U994" t="str">
        <f>IF(Ecommerce_Sales[[#This Row],[Delivery_Time_Days]]&gt;7,"Delay",IF(Ecommerce_Sales[[#This Row],[Delivery_Time_Days]] = 0,"No delivery",IF(Ecommerce_Sales[[#This Row],[Delivery_Time_Days]]&lt;=7,"On-time")))</f>
        <v>On-time</v>
      </c>
      <c r="V994" s="7">
        <f>Ecommerce_Sales[[#This Row],[Profit]]/Ecommerce_Sales[[#This Row],[Total_Price]]</f>
        <v>0.40540540540540543</v>
      </c>
      <c r="W994" s="3">
        <v>15</v>
      </c>
      <c r="X994" s="3"/>
    </row>
    <row r="995" spans="1:24" x14ac:dyDescent="0.25">
      <c r="A995" s="1" t="s">
        <v>4535</v>
      </c>
      <c r="B995" s="1" t="s">
        <v>503</v>
      </c>
      <c r="C995" s="1" t="s">
        <v>504</v>
      </c>
      <c r="D995" s="1" t="s">
        <v>4536</v>
      </c>
      <c r="E995" s="1" t="s">
        <v>1996</v>
      </c>
      <c r="F995" s="2">
        <v>45382</v>
      </c>
      <c r="G995" s="2">
        <v>45309</v>
      </c>
      <c r="H995" s="2" t="str">
        <f>TEXT(Ecommerce_Sales[[#This Row],[Order_Date]],"mmmm")</f>
        <v>January</v>
      </c>
      <c r="I995" s="2" t="str">
        <f>TEXT(Ecommerce_Sales[[#This Row],[Order_Date]],"yyyy")</f>
        <v>2024</v>
      </c>
      <c r="J995" s="2" t="str">
        <f>TEXT(Ecommerce_Sales[[#This Row],[Order_Date]],"mmmm")</f>
        <v>January</v>
      </c>
      <c r="K995" s="1" t="s">
        <v>1947</v>
      </c>
      <c r="L995" s="1" t="s">
        <v>4537</v>
      </c>
      <c r="M995" s="1" t="s">
        <v>1998</v>
      </c>
      <c r="N995" s="1" t="s">
        <v>1973</v>
      </c>
      <c r="O995" s="3">
        <v>754</v>
      </c>
      <c r="P995">
        <v>3</v>
      </c>
      <c r="Q995" s="3">
        <v>2261</v>
      </c>
      <c r="R995" s="1" t="s">
        <v>2016</v>
      </c>
      <c r="S995" s="3">
        <v>314</v>
      </c>
      <c r="T995">
        <v>3</v>
      </c>
      <c r="U995" t="str">
        <f>IF(Ecommerce_Sales[[#This Row],[Delivery_Time_Days]]&gt;7,"Delay",IF(Ecommerce_Sales[[#This Row],[Delivery_Time_Days]] = 0,"No delivery",IF(Ecommerce_Sales[[#This Row],[Delivery_Time_Days]]&lt;=7,"On-time")))</f>
        <v>On-time</v>
      </c>
      <c r="V995" s="7">
        <f>Ecommerce_Sales[[#This Row],[Profit]]/Ecommerce_Sales[[#This Row],[Total_Price]]</f>
        <v>0.29986731534719152</v>
      </c>
      <c r="W995" s="3">
        <v>678</v>
      </c>
      <c r="X995" s="3"/>
    </row>
    <row r="996" spans="1:24" x14ac:dyDescent="0.25">
      <c r="A996" s="1" t="s">
        <v>4538</v>
      </c>
      <c r="B996" s="1" t="s">
        <v>1625</v>
      </c>
      <c r="C996" s="1" t="s">
        <v>1626</v>
      </c>
      <c r="D996" s="1" t="s">
        <v>2637</v>
      </c>
      <c r="E996" s="1" t="s">
        <v>1981</v>
      </c>
      <c r="F996" s="2">
        <v>45569</v>
      </c>
      <c r="G996" s="2">
        <v>45112</v>
      </c>
      <c r="H996" s="2" t="str">
        <f>TEXT(Ecommerce_Sales[[#This Row],[Order_Date]],"mmmm")</f>
        <v>July</v>
      </c>
      <c r="I996" s="2" t="str">
        <f>TEXT(Ecommerce_Sales[[#This Row],[Order_Date]],"yyyy")</f>
        <v>2023</v>
      </c>
      <c r="J996" s="2" t="str">
        <f>TEXT(Ecommerce_Sales[[#This Row],[Order_Date]],"mmmm")</f>
        <v>July</v>
      </c>
      <c r="K996" s="1" t="s">
        <v>1947</v>
      </c>
      <c r="L996" s="1" t="s">
        <v>4539</v>
      </c>
      <c r="M996" s="1" t="s">
        <v>2072</v>
      </c>
      <c r="N996" s="1" t="s">
        <v>1950</v>
      </c>
      <c r="O996" s="3">
        <v>957</v>
      </c>
      <c r="P996">
        <v>3</v>
      </c>
      <c r="Q996" s="3">
        <v>2871</v>
      </c>
      <c r="R996" s="1" t="s">
        <v>1958</v>
      </c>
      <c r="S996" s="3">
        <v>261</v>
      </c>
      <c r="T996">
        <v>10</v>
      </c>
      <c r="U996" t="str">
        <f>IF(Ecommerce_Sales[[#This Row],[Delivery_Time_Days]]&gt;7,"Delay",IF(Ecommerce_Sales[[#This Row],[Delivery_Time_Days]] = 0,"No delivery",IF(Ecommerce_Sales[[#This Row],[Delivery_Time_Days]]&lt;=7,"On-time")))</f>
        <v>Delay</v>
      </c>
      <c r="V996" s="7">
        <f>Ecommerce_Sales[[#This Row],[Profit]]/Ecommerce_Sales[[#This Row],[Total_Price]]</f>
        <v>0.3998606757227447</v>
      </c>
      <c r="W996" s="3">
        <v>1148</v>
      </c>
      <c r="X996" s="3"/>
    </row>
    <row r="997" spans="1:24" x14ac:dyDescent="0.25">
      <c r="A997" s="1" t="s">
        <v>4540</v>
      </c>
      <c r="B997" s="1" t="s">
        <v>1355</v>
      </c>
      <c r="C997" s="1" t="s">
        <v>1356</v>
      </c>
      <c r="D997" s="1" t="s">
        <v>4155</v>
      </c>
      <c r="E997" s="1" t="s">
        <v>1954</v>
      </c>
      <c r="F997" s="2">
        <v>44987</v>
      </c>
      <c r="G997" s="2">
        <v>44933</v>
      </c>
      <c r="H997" s="2" t="str">
        <f>TEXT(Ecommerce_Sales[[#This Row],[Order_Date]],"mmmm")</f>
        <v>January</v>
      </c>
      <c r="I997" s="2" t="str">
        <f>TEXT(Ecommerce_Sales[[#This Row],[Order_Date]],"yyyy")</f>
        <v>2023</v>
      </c>
      <c r="J997" s="2" t="str">
        <f>TEXT(Ecommerce_Sales[[#This Row],[Order_Date]],"mmmm")</f>
        <v>January</v>
      </c>
      <c r="K997" s="1" t="s">
        <v>1947</v>
      </c>
      <c r="L997" s="1" t="s">
        <v>4541</v>
      </c>
      <c r="M997" s="1" t="s">
        <v>2065</v>
      </c>
      <c r="N997" s="1" t="s">
        <v>1978</v>
      </c>
      <c r="O997" s="3">
        <v>612</v>
      </c>
      <c r="P997">
        <v>2</v>
      </c>
      <c r="Q997" s="3">
        <v>1223</v>
      </c>
      <c r="R997" s="1" t="s">
        <v>1958</v>
      </c>
      <c r="S997" s="3">
        <v>180</v>
      </c>
      <c r="T997">
        <v>2</v>
      </c>
      <c r="U997" t="str">
        <f>IF(Ecommerce_Sales[[#This Row],[Delivery_Time_Days]]&gt;7,"Delay",IF(Ecommerce_Sales[[#This Row],[Delivery_Time_Days]] = 0,"No delivery",IF(Ecommerce_Sales[[#This Row],[Delivery_Time_Days]]&lt;=7,"On-time")))</f>
        <v>On-time</v>
      </c>
      <c r="V997" s="7">
        <f>Ecommerce_Sales[[#This Row],[Profit]]/Ecommerce_Sales[[#This Row],[Total_Price]]</f>
        <v>0.34995911692559278</v>
      </c>
      <c r="W997" s="3">
        <v>428</v>
      </c>
      <c r="X997" s="3"/>
    </row>
    <row r="998" spans="1:24" x14ac:dyDescent="0.25">
      <c r="A998" s="1" t="s">
        <v>4542</v>
      </c>
      <c r="B998" s="1" t="s">
        <v>1171</v>
      </c>
      <c r="C998" s="1" t="s">
        <v>1172</v>
      </c>
      <c r="D998" s="1" t="s">
        <v>2843</v>
      </c>
      <c r="E998" s="1" t="s">
        <v>1961</v>
      </c>
      <c r="F998" s="2">
        <v>45214</v>
      </c>
      <c r="G998" s="2">
        <v>45387</v>
      </c>
      <c r="H998" s="2" t="str">
        <f>TEXT(Ecommerce_Sales[[#This Row],[Order_Date]],"mmmm")</f>
        <v>April</v>
      </c>
      <c r="I998" s="2" t="str">
        <f>TEXT(Ecommerce_Sales[[#This Row],[Order_Date]],"yyyy")</f>
        <v>2024</v>
      </c>
      <c r="J998" s="2" t="str">
        <f>TEXT(Ecommerce_Sales[[#This Row],[Order_Date]],"mmmm")</f>
        <v>April</v>
      </c>
      <c r="K998" s="1" t="s">
        <v>1947</v>
      </c>
      <c r="L998" s="1" t="s">
        <v>4543</v>
      </c>
      <c r="M998" s="1" t="s">
        <v>1977</v>
      </c>
      <c r="N998" s="1" t="s">
        <v>1978</v>
      </c>
      <c r="O998" s="3">
        <v>783</v>
      </c>
      <c r="P998">
        <v>3</v>
      </c>
      <c r="Q998" s="3">
        <v>2348</v>
      </c>
      <c r="R998" s="1" t="s">
        <v>1958</v>
      </c>
      <c r="S998" s="3">
        <v>160</v>
      </c>
      <c r="T998">
        <v>6</v>
      </c>
      <c r="U998" t="str">
        <f>IF(Ecommerce_Sales[[#This Row],[Delivery_Time_Days]]&gt;7,"Delay",IF(Ecommerce_Sales[[#This Row],[Delivery_Time_Days]] = 0,"No delivery",IF(Ecommerce_Sales[[#This Row],[Delivery_Time_Days]]&lt;=7,"On-time")))</f>
        <v>On-time</v>
      </c>
      <c r="V998" s="7">
        <f>Ecommerce_Sales[[#This Row],[Profit]]/Ecommerce_Sales[[#This Row],[Total_Price]]</f>
        <v>0.35008517887563884</v>
      </c>
      <c r="W998" s="3">
        <v>822</v>
      </c>
      <c r="X998" s="3"/>
    </row>
    <row r="999" spans="1:24" x14ac:dyDescent="0.25">
      <c r="A999" s="1" t="s">
        <v>4544</v>
      </c>
      <c r="B999" s="1" t="s">
        <v>1812</v>
      </c>
      <c r="C999" s="1" t="s">
        <v>1813</v>
      </c>
      <c r="D999" s="1" t="s">
        <v>4545</v>
      </c>
      <c r="E999" s="1" t="s">
        <v>1954</v>
      </c>
      <c r="F999" s="2">
        <v>44966</v>
      </c>
      <c r="G999" s="2">
        <v>45051</v>
      </c>
      <c r="H999" s="2" t="str">
        <f>TEXT(Ecommerce_Sales[[#This Row],[Order_Date]],"mmmm")</f>
        <v>May</v>
      </c>
      <c r="I999" s="2" t="str">
        <f>TEXT(Ecommerce_Sales[[#This Row],[Order_Date]],"yyyy")</f>
        <v>2023</v>
      </c>
      <c r="J999" s="2" t="str">
        <f>TEXT(Ecommerce_Sales[[#This Row],[Order_Date]],"mmmm")</f>
        <v>May</v>
      </c>
      <c r="K999" s="1" t="s">
        <v>1947</v>
      </c>
      <c r="L999" s="1" t="s">
        <v>4546</v>
      </c>
      <c r="M999" s="1" t="s">
        <v>2007</v>
      </c>
      <c r="N999" s="1" t="s">
        <v>1973</v>
      </c>
      <c r="O999" s="3">
        <v>147</v>
      </c>
      <c r="P999">
        <v>1</v>
      </c>
      <c r="Q999" s="3">
        <v>147</v>
      </c>
      <c r="R999" s="1" t="s">
        <v>1958</v>
      </c>
      <c r="S999" s="3">
        <v>19</v>
      </c>
      <c r="T999">
        <v>5</v>
      </c>
      <c r="U999" t="str">
        <f>IF(Ecommerce_Sales[[#This Row],[Delivery_Time_Days]]&gt;7,"Delay",IF(Ecommerce_Sales[[#This Row],[Delivery_Time_Days]] = 0,"No delivery",IF(Ecommerce_Sales[[#This Row],[Delivery_Time_Days]]&lt;=7,"On-time")))</f>
        <v>On-time</v>
      </c>
      <c r="V999" s="7">
        <f>Ecommerce_Sales[[#This Row],[Profit]]/Ecommerce_Sales[[#This Row],[Total_Price]]</f>
        <v>0.29931972789115646</v>
      </c>
      <c r="W999" s="3">
        <v>44</v>
      </c>
      <c r="X999" s="3"/>
    </row>
    <row r="1000" spans="1:24" x14ac:dyDescent="0.25">
      <c r="A1000" s="1" t="s">
        <v>4547</v>
      </c>
      <c r="B1000" s="1" t="s">
        <v>1690</v>
      </c>
      <c r="C1000" s="1" t="s">
        <v>1691</v>
      </c>
      <c r="D1000" s="1" t="s">
        <v>2038</v>
      </c>
      <c r="E1000" s="1" t="s">
        <v>1966</v>
      </c>
      <c r="F1000" s="2">
        <v>45594</v>
      </c>
      <c r="G1000" s="2">
        <v>45333</v>
      </c>
      <c r="H1000" s="2" t="str">
        <f>TEXT(Ecommerce_Sales[[#This Row],[Order_Date]],"mmmm")</f>
        <v>February</v>
      </c>
      <c r="I1000" s="2" t="str">
        <f>TEXT(Ecommerce_Sales[[#This Row],[Order_Date]],"yyyy")</f>
        <v>2024</v>
      </c>
      <c r="J1000" s="2" t="str">
        <f>TEXT(Ecommerce_Sales[[#This Row],[Order_Date]],"mmmm")</f>
        <v>February</v>
      </c>
      <c r="K1000" s="1" t="s">
        <v>1947</v>
      </c>
      <c r="L1000" s="1" t="s">
        <v>3871</v>
      </c>
      <c r="M1000" s="1" t="s">
        <v>2058</v>
      </c>
      <c r="N1000" s="1" t="s">
        <v>1950</v>
      </c>
      <c r="O1000" s="3">
        <v>859</v>
      </c>
      <c r="P1000">
        <v>3</v>
      </c>
      <c r="Q1000" s="3">
        <v>2578</v>
      </c>
      <c r="R1000" s="1" t="s">
        <v>1951</v>
      </c>
      <c r="S1000" s="3">
        <v>367</v>
      </c>
      <c r="T1000">
        <v>3</v>
      </c>
      <c r="U1000" t="str">
        <f>IF(Ecommerce_Sales[[#This Row],[Delivery_Time_Days]]&gt;7,"Delay",IF(Ecommerce_Sales[[#This Row],[Delivery_Time_Days]] = 0,"No delivery",IF(Ecommerce_Sales[[#This Row],[Delivery_Time_Days]]&lt;=7,"On-time")))</f>
        <v>On-time</v>
      </c>
      <c r="V1000" s="7">
        <f>Ecommerce_Sales[[#This Row],[Profit]]/Ecommerce_Sales[[#This Row],[Total_Price]]</f>
        <v>0.39992242048099302</v>
      </c>
      <c r="W1000" s="3">
        <v>1031</v>
      </c>
      <c r="X1000" s="3"/>
    </row>
    <row r="1001" spans="1:24" x14ac:dyDescent="0.25">
      <c r="A1001" s="1" t="s">
        <v>4548</v>
      </c>
      <c r="B1001" s="1" t="s">
        <v>658</v>
      </c>
      <c r="C1001" s="1" t="s">
        <v>659</v>
      </c>
      <c r="D1001" s="1" t="s">
        <v>4549</v>
      </c>
      <c r="E1001" s="1" t="s">
        <v>1966</v>
      </c>
      <c r="F1001" s="2">
        <v>45495</v>
      </c>
      <c r="G1001" s="2">
        <v>45027</v>
      </c>
      <c r="H1001" s="2" t="str">
        <f>TEXT(Ecommerce_Sales[[#This Row],[Order_Date]],"mmmm")</f>
        <v>April</v>
      </c>
      <c r="I1001" s="2" t="str">
        <f>TEXT(Ecommerce_Sales[[#This Row],[Order_Date]],"yyyy")</f>
        <v>2023</v>
      </c>
      <c r="J1001" s="2" t="str">
        <f>TEXT(Ecommerce_Sales[[#This Row],[Order_Date]],"mmmm")</f>
        <v>April</v>
      </c>
      <c r="K1001" s="1" t="s">
        <v>1947</v>
      </c>
      <c r="L1001" s="1" t="s">
        <v>4550</v>
      </c>
      <c r="M1001" s="1" t="s">
        <v>2072</v>
      </c>
      <c r="N1001" s="1" t="s">
        <v>1950</v>
      </c>
      <c r="O1001" s="3">
        <v>471</v>
      </c>
      <c r="P1001">
        <v>4</v>
      </c>
      <c r="Q1001" s="3">
        <v>1885</v>
      </c>
      <c r="R1001" s="1" t="s">
        <v>1958</v>
      </c>
      <c r="S1001" s="3">
        <v>241</v>
      </c>
      <c r="T1001">
        <v>9</v>
      </c>
      <c r="U1001" t="str">
        <f>IF(Ecommerce_Sales[[#This Row],[Delivery_Time_Days]]&gt;7,"Delay",IF(Ecommerce_Sales[[#This Row],[Delivery_Time_Days]] = 0,"No delivery",IF(Ecommerce_Sales[[#This Row],[Delivery_Time_Days]]&lt;=7,"On-time")))</f>
        <v>Delay</v>
      </c>
      <c r="V1001" s="7">
        <f>Ecommerce_Sales[[#This Row],[Profit]]/Ecommerce_Sales[[#This Row],[Total_Price]]</f>
        <v>0.4</v>
      </c>
      <c r="W1001" s="3">
        <v>754</v>
      </c>
      <c r="X1001" s="3"/>
    </row>
    <row r="1002" spans="1:24" x14ac:dyDescent="0.25">
      <c r="A1002" s="1" t="s">
        <v>4551</v>
      </c>
      <c r="B1002" s="1" t="s">
        <v>104</v>
      </c>
      <c r="C1002" s="1" t="s">
        <v>105</v>
      </c>
      <c r="D1002" s="1" t="s">
        <v>4552</v>
      </c>
      <c r="E1002" s="1" t="s">
        <v>1966</v>
      </c>
      <c r="F1002" s="2">
        <v>45314</v>
      </c>
      <c r="G1002" s="2">
        <v>44980</v>
      </c>
      <c r="H1002" s="2" t="str">
        <f>TEXT(Ecommerce_Sales[[#This Row],[Order_Date]],"mmmm")</f>
        <v>February</v>
      </c>
      <c r="I1002" s="2" t="str">
        <f>TEXT(Ecommerce_Sales[[#This Row],[Order_Date]],"yyyy")</f>
        <v>2023</v>
      </c>
      <c r="J1002" s="2" t="str">
        <f>TEXT(Ecommerce_Sales[[#This Row],[Order_Date]],"mmmm")</f>
        <v>February</v>
      </c>
      <c r="K1002" s="1" t="s">
        <v>1947</v>
      </c>
      <c r="L1002" s="1" t="s">
        <v>4467</v>
      </c>
      <c r="M1002" s="1" t="s">
        <v>2072</v>
      </c>
      <c r="N1002" s="1" t="s">
        <v>1950</v>
      </c>
      <c r="O1002" s="3">
        <v>658</v>
      </c>
      <c r="P1002">
        <v>1</v>
      </c>
      <c r="Q1002" s="3">
        <v>658</v>
      </c>
      <c r="R1002" s="1" t="s">
        <v>1958</v>
      </c>
      <c r="S1002" s="3">
        <v>38</v>
      </c>
      <c r="T1002">
        <v>5</v>
      </c>
      <c r="U1002" t="str">
        <f>IF(Ecommerce_Sales[[#This Row],[Delivery_Time_Days]]&gt;7,"Delay",IF(Ecommerce_Sales[[#This Row],[Delivery_Time_Days]] = 0,"No delivery",IF(Ecommerce_Sales[[#This Row],[Delivery_Time_Days]]&lt;=7,"On-time")))</f>
        <v>On-time</v>
      </c>
      <c r="V1002" s="7">
        <f>Ecommerce_Sales[[#This Row],[Profit]]/Ecommerce_Sales[[#This Row],[Total_Price]]</f>
        <v>0.39969604863221886</v>
      </c>
      <c r="W1002" s="3">
        <v>263</v>
      </c>
      <c r="X1002" s="3"/>
    </row>
    <row r="1003" spans="1:24" x14ac:dyDescent="0.25">
      <c r="A1003" s="1" t="s">
        <v>4553</v>
      </c>
      <c r="B1003" s="1" t="s">
        <v>448</v>
      </c>
      <c r="C1003" s="1" t="s">
        <v>449</v>
      </c>
      <c r="D1003" s="1" t="s">
        <v>1965</v>
      </c>
      <c r="E1003" s="1" t="s">
        <v>1966</v>
      </c>
      <c r="F1003" s="2">
        <v>45186</v>
      </c>
      <c r="G1003" s="2">
        <v>45606</v>
      </c>
      <c r="H1003" s="2" t="str">
        <f>TEXT(Ecommerce_Sales[[#This Row],[Order_Date]],"mmmm")</f>
        <v>November</v>
      </c>
      <c r="I1003" s="2" t="str">
        <f>TEXT(Ecommerce_Sales[[#This Row],[Order_Date]],"yyyy")</f>
        <v>2024</v>
      </c>
      <c r="J1003" s="2" t="str">
        <f>TEXT(Ecommerce_Sales[[#This Row],[Order_Date]],"mmmm")</f>
        <v>November</v>
      </c>
      <c r="K1003" s="1" t="s">
        <v>1986</v>
      </c>
      <c r="L1003" s="1" t="s">
        <v>4554</v>
      </c>
      <c r="M1003" s="1" t="s">
        <v>2007</v>
      </c>
      <c r="N1003" s="1" t="s">
        <v>1973</v>
      </c>
      <c r="O1003" s="3">
        <v>866</v>
      </c>
      <c r="P1003">
        <v>3</v>
      </c>
      <c r="Q1003" s="3">
        <v>2599</v>
      </c>
      <c r="R1003" s="1" t="s">
        <v>2016</v>
      </c>
      <c r="S1003" s="3">
        <v>255</v>
      </c>
      <c r="U1003" t="str">
        <f>IF(Ecommerce_Sales[[#This Row],[Delivery_Time_Days]]&gt;7,"Delay",IF(Ecommerce_Sales[[#This Row],[Delivery_Time_Days]] = 0,"No delivery",IF(Ecommerce_Sales[[#This Row],[Delivery_Time_Days]]&lt;=7,"On-time")))</f>
        <v>No delivery</v>
      </c>
      <c r="V1003" s="7">
        <f>Ecommerce_Sales[[#This Row],[Profit]]/Ecommerce_Sales[[#This Row],[Total_Price]]</f>
        <v>0.30011542901115812</v>
      </c>
      <c r="W1003" s="3">
        <v>780</v>
      </c>
      <c r="X1003" s="3"/>
    </row>
    <row r="1004" spans="1:24" x14ac:dyDescent="0.25">
      <c r="A1004" s="1" t="s">
        <v>4555</v>
      </c>
      <c r="B1004" s="1" t="s">
        <v>12</v>
      </c>
      <c r="C1004" s="1" t="s">
        <v>13</v>
      </c>
      <c r="D1004" s="1" t="s">
        <v>2387</v>
      </c>
      <c r="E1004" s="1" t="s">
        <v>1981</v>
      </c>
      <c r="F1004" s="2">
        <v>45304</v>
      </c>
      <c r="G1004" s="2">
        <v>45472</v>
      </c>
      <c r="H1004" s="2" t="str">
        <f>TEXT(Ecommerce_Sales[[#This Row],[Order_Date]],"mmmm")</f>
        <v>June</v>
      </c>
      <c r="I1004" s="2" t="str">
        <f>TEXT(Ecommerce_Sales[[#This Row],[Order_Date]],"yyyy")</f>
        <v>2024</v>
      </c>
      <c r="J1004" s="2" t="str">
        <f>TEXT(Ecommerce_Sales[[#This Row],[Order_Date]],"mmmm")</f>
        <v>June</v>
      </c>
      <c r="K1004" s="1" t="s">
        <v>1947</v>
      </c>
      <c r="L1004" s="1" t="s">
        <v>4556</v>
      </c>
      <c r="M1004" s="1" t="s">
        <v>1983</v>
      </c>
      <c r="N1004" s="1" t="s">
        <v>1950</v>
      </c>
      <c r="O1004" s="3">
        <v>388</v>
      </c>
      <c r="P1004">
        <v>2</v>
      </c>
      <c r="Q1004" s="3">
        <v>775</v>
      </c>
      <c r="R1004" s="1" t="s">
        <v>1958</v>
      </c>
      <c r="S1004" s="3">
        <v>47</v>
      </c>
      <c r="T1004">
        <v>7</v>
      </c>
      <c r="U1004" t="str">
        <f>IF(Ecommerce_Sales[[#This Row],[Delivery_Time_Days]]&gt;7,"Delay",IF(Ecommerce_Sales[[#This Row],[Delivery_Time_Days]] = 0,"No delivery",IF(Ecommerce_Sales[[#This Row],[Delivery_Time_Days]]&lt;=7,"On-time")))</f>
        <v>On-time</v>
      </c>
      <c r="V1004" s="7">
        <f>Ecommerce_Sales[[#This Row],[Profit]]/Ecommerce_Sales[[#This Row],[Total_Price]]</f>
        <v>0.4</v>
      </c>
      <c r="W1004" s="3">
        <v>310</v>
      </c>
      <c r="X1004" s="3"/>
    </row>
    <row r="1005" spans="1:24" x14ac:dyDescent="0.25">
      <c r="A1005" s="1" t="s">
        <v>4557</v>
      </c>
      <c r="B1005" s="1" t="s">
        <v>278</v>
      </c>
      <c r="C1005" s="1" t="s">
        <v>279</v>
      </c>
      <c r="D1005" s="1" t="s">
        <v>2502</v>
      </c>
      <c r="E1005" s="1" t="s">
        <v>1966</v>
      </c>
      <c r="F1005" s="2">
        <v>45443</v>
      </c>
      <c r="G1005" s="2">
        <v>45407</v>
      </c>
      <c r="H1005" s="2" t="str">
        <f>TEXT(Ecommerce_Sales[[#This Row],[Order_Date]],"mmmm")</f>
        <v>April</v>
      </c>
      <c r="I1005" s="2" t="str">
        <f>TEXT(Ecommerce_Sales[[#This Row],[Order_Date]],"yyyy")</f>
        <v>2024</v>
      </c>
      <c r="J1005" s="2" t="str">
        <f>TEXT(Ecommerce_Sales[[#This Row],[Order_Date]],"mmmm")</f>
        <v>April</v>
      </c>
      <c r="K1005" s="1" t="s">
        <v>1947</v>
      </c>
      <c r="L1005" s="1" t="s">
        <v>4558</v>
      </c>
      <c r="M1005" s="1" t="s">
        <v>1983</v>
      </c>
      <c r="N1005" s="1" t="s">
        <v>1950</v>
      </c>
      <c r="O1005" s="3">
        <v>1022</v>
      </c>
      <c r="P1005">
        <v>1</v>
      </c>
      <c r="Q1005" s="3">
        <v>1022</v>
      </c>
      <c r="R1005" s="1" t="s">
        <v>1958</v>
      </c>
      <c r="S1005" s="3">
        <v>137</v>
      </c>
      <c r="T1005">
        <v>5</v>
      </c>
      <c r="U1005" t="str">
        <f>IF(Ecommerce_Sales[[#This Row],[Delivery_Time_Days]]&gt;7,"Delay",IF(Ecommerce_Sales[[#This Row],[Delivery_Time_Days]] = 0,"No delivery",IF(Ecommerce_Sales[[#This Row],[Delivery_Time_Days]]&lt;=7,"On-time")))</f>
        <v>On-time</v>
      </c>
      <c r="V1005" s="7">
        <f>Ecommerce_Sales[[#This Row],[Profit]]/Ecommerce_Sales[[#This Row],[Total_Price]]</f>
        <v>0.40019569471624267</v>
      </c>
      <c r="W1005" s="3">
        <v>409</v>
      </c>
      <c r="X1005" s="3"/>
    </row>
    <row r="1006" spans="1:24" x14ac:dyDescent="0.25">
      <c r="A1006" s="1" t="s">
        <v>4559</v>
      </c>
      <c r="B1006" s="1" t="s">
        <v>1031</v>
      </c>
      <c r="C1006" s="1" t="s">
        <v>1032</v>
      </c>
      <c r="D1006" s="1" t="s">
        <v>4560</v>
      </c>
      <c r="E1006" s="1" t="s">
        <v>1996</v>
      </c>
      <c r="F1006" s="2">
        <v>45194</v>
      </c>
      <c r="G1006" s="2">
        <v>45579</v>
      </c>
      <c r="H1006" s="2" t="str">
        <f>TEXT(Ecommerce_Sales[[#This Row],[Order_Date]],"mmmm")</f>
        <v>October</v>
      </c>
      <c r="I1006" s="2" t="str">
        <f>TEXT(Ecommerce_Sales[[#This Row],[Order_Date]],"yyyy")</f>
        <v>2024</v>
      </c>
      <c r="J1006" s="2" t="str">
        <f>TEXT(Ecommerce_Sales[[#This Row],[Order_Date]],"mmmm")</f>
        <v>October</v>
      </c>
      <c r="K1006" s="1" t="s">
        <v>1992</v>
      </c>
      <c r="L1006" s="1" t="s">
        <v>4561</v>
      </c>
      <c r="M1006" s="1" t="s">
        <v>2065</v>
      </c>
      <c r="N1006" s="1" t="s">
        <v>1978</v>
      </c>
      <c r="O1006" s="3">
        <v>73</v>
      </c>
      <c r="P1006">
        <v>1</v>
      </c>
      <c r="Q1006" s="3">
        <v>73</v>
      </c>
      <c r="R1006" s="1" t="s">
        <v>1958</v>
      </c>
      <c r="S1006" s="3">
        <v>9</v>
      </c>
      <c r="U1006" t="str">
        <f>IF(Ecommerce_Sales[[#This Row],[Delivery_Time_Days]]&gt;7,"Delay",IF(Ecommerce_Sales[[#This Row],[Delivery_Time_Days]] = 0,"No delivery",IF(Ecommerce_Sales[[#This Row],[Delivery_Time_Days]]&lt;=7,"On-time")))</f>
        <v>No delivery</v>
      </c>
      <c r="V1006" s="7">
        <f>Ecommerce_Sales[[#This Row],[Profit]]/Ecommerce_Sales[[#This Row],[Total_Price]]</f>
        <v>0.35616438356164382</v>
      </c>
      <c r="W1006" s="3">
        <v>26</v>
      </c>
      <c r="X1006" s="3"/>
    </row>
    <row r="1007" spans="1:24" x14ac:dyDescent="0.25">
      <c r="A1007" s="1" t="s">
        <v>4562</v>
      </c>
      <c r="B1007" s="1" t="s">
        <v>511</v>
      </c>
      <c r="C1007" s="1" t="s">
        <v>512</v>
      </c>
      <c r="D1007" s="1" t="s">
        <v>4563</v>
      </c>
      <c r="E1007" s="1" t="s">
        <v>1996</v>
      </c>
      <c r="F1007" s="2">
        <v>45108</v>
      </c>
      <c r="G1007" s="2">
        <v>45059</v>
      </c>
      <c r="H1007" s="2" t="str">
        <f>TEXT(Ecommerce_Sales[[#This Row],[Order_Date]],"mmmm")</f>
        <v>May</v>
      </c>
      <c r="I1007" s="2" t="str">
        <f>TEXT(Ecommerce_Sales[[#This Row],[Order_Date]],"yyyy")</f>
        <v>2023</v>
      </c>
      <c r="J1007" s="2" t="str">
        <f>TEXT(Ecommerce_Sales[[#This Row],[Order_Date]],"mmmm")</f>
        <v>May</v>
      </c>
      <c r="K1007" s="1" t="s">
        <v>1947</v>
      </c>
      <c r="L1007" s="1" t="s">
        <v>4564</v>
      </c>
      <c r="M1007" s="1" t="s">
        <v>2065</v>
      </c>
      <c r="N1007" s="1" t="s">
        <v>1978</v>
      </c>
      <c r="O1007" s="3">
        <v>381</v>
      </c>
      <c r="P1007">
        <v>5</v>
      </c>
      <c r="Q1007" s="3">
        <v>1903</v>
      </c>
      <c r="R1007" s="1" t="s">
        <v>2012</v>
      </c>
      <c r="S1007" s="3">
        <v>269</v>
      </c>
      <c r="T1007">
        <v>4</v>
      </c>
      <c r="U1007" t="str">
        <f>IF(Ecommerce_Sales[[#This Row],[Delivery_Time_Days]]&gt;7,"Delay",IF(Ecommerce_Sales[[#This Row],[Delivery_Time_Days]] = 0,"No delivery",IF(Ecommerce_Sales[[#This Row],[Delivery_Time_Days]]&lt;=7,"On-time")))</f>
        <v>On-time</v>
      </c>
      <c r="V1007" s="7">
        <f>Ecommerce_Sales[[#This Row],[Profit]]/Ecommerce_Sales[[#This Row],[Total_Price]]</f>
        <v>0.34997372569626906</v>
      </c>
      <c r="W1007" s="3">
        <v>666</v>
      </c>
      <c r="X1007" s="3"/>
    </row>
    <row r="1008" spans="1:24" x14ac:dyDescent="0.25">
      <c r="A1008" s="1" t="s">
        <v>4565</v>
      </c>
      <c r="B1008" s="1" t="s">
        <v>1167</v>
      </c>
      <c r="C1008" s="1" t="s">
        <v>1168</v>
      </c>
      <c r="D1008" s="1" t="s">
        <v>4566</v>
      </c>
      <c r="E1008" s="1" t="s">
        <v>2005</v>
      </c>
      <c r="F1008" s="2">
        <v>45182</v>
      </c>
      <c r="G1008" s="2">
        <v>45288</v>
      </c>
      <c r="H1008" s="2" t="str">
        <f>TEXT(Ecommerce_Sales[[#This Row],[Order_Date]],"mmmm")</f>
        <v>December</v>
      </c>
      <c r="I1008" s="2" t="str">
        <f>TEXT(Ecommerce_Sales[[#This Row],[Order_Date]],"yyyy")</f>
        <v>2023</v>
      </c>
      <c r="J1008" s="2" t="str">
        <f>TEXT(Ecommerce_Sales[[#This Row],[Order_Date]],"mmmm")</f>
        <v>December</v>
      </c>
      <c r="K1008" s="1" t="s">
        <v>1947</v>
      </c>
      <c r="L1008" s="1" t="s">
        <v>4567</v>
      </c>
      <c r="M1008" s="1" t="s">
        <v>2026</v>
      </c>
      <c r="N1008" s="1" t="s">
        <v>1978</v>
      </c>
      <c r="O1008" s="3">
        <v>1334</v>
      </c>
      <c r="P1008">
        <v>6</v>
      </c>
      <c r="Q1008" s="3">
        <v>8002</v>
      </c>
      <c r="R1008" s="1" t="s">
        <v>1958</v>
      </c>
      <c r="S1008" s="3">
        <v>711</v>
      </c>
      <c r="T1008">
        <v>7</v>
      </c>
      <c r="U1008" t="str">
        <f>IF(Ecommerce_Sales[[#This Row],[Delivery_Time_Days]]&gt;7,"Delay",IF(Ecommerce_Sales[[#This Row],[Delivery_Time_Days]] = 0,"No delivery",IF(Ecommerce_Sales[[#This Row],[Delivery_Time_Days]]&lt;=7,"On-time")))</f>
        <v>On-time</v>
      </c>
      <c r="V1008" s="7">
        <f>Ecommerce_Sales[[#This Row],[Profit]]/Ecommerce_Sales[[#This Row],[Total_Price]]</f>
        <v>0.35003749062734318</v>
      </c>
      <c r="W1008" s="3">
        <v>2801</v>
      </c>
      <c r="X1008" s="3"/>
    </row>
    <row r="1009" spans="1:24" x14ac:dyDescent="0.25">
      <c r="A1009" s="1" t="s">
        <v>4568</v>
      </c>
      <c r="B1009" s="1" t="s">
        <v>1293</v>
      </c>
      <c r="C1009" s="1" t="s">
        <v>1294</v>
      </c>
      <c r="D1009" s="1" t="s">
        <v>4569</v>
      </c>
      <c r="E1009" s="1" t="s">
        <v>2005</v>
      </c>
      <c r="F1009" s="2">
        <v>45100</v>
      </c>
      <c r="G1009" s="2">
        <v>45263</v>
      </c>
      <c r="H1009" s="2" t="str">
        <f>TEXT(Ecommerce_Sales[[#This Row],[Order_Date]],"mmmm")</f>
        <v>December</v>
      </c>
      <c r="I1009" s="2" t="str">
        <f>TEXT(Ecommerce_Sales[[#This Row],[Order_Date]],"yyyy")</f>
        <v>2023</v>
      </c>
      <c r="J1009" s="2" t="str">
        <f>TEXT(Ecommerce_Sales[[#This Row],[Order_Date]],"mmmm")</f>
        <v>December</v>
      </c>
      <c r="K1009" s="1" t="s">
        <v>1986</v>
      </c>
      <c r="L1009" s="1" t="s">
        <v>4570</v>
      </c>
      <c r="M1009" s="1" t="s">
        <v>2007</v>
      </c>
      <c r="N1009" s="1" t="s">
        <v>1973</v>
      </c>
      <c r="O1009" s="3">
        <v>1733</v>
      </c>
      <c r="P1009">
        <v>10</v>
      </c>
      <c r="Q1009" s="3">
        <v>17329</v>
      </c>
      <c r="R1009" s="1" t="s">
        <v>1958</v>
      </c>
      <c r="S1009" s="3">
        <v>2159</v>
      </c>
      <c r="U1009" t="str">
        <f>IF(Ecommerce_Sales[[#This Row],[Delivery_Time_Days]]&gt;7,"Delay",IF(Ecommerce_Sales[[#This Row],[Delivery_Time_Days]] = 0,"No delivery",IF(Ecommerce_Sales[[#This Row],[Delivery_Time_Days]]&lt;=7,"On-time")))</f>
        <v>No delivery</v>
      </c>
      <c r="V1009" s="7">
        <f>Ecommerce_Sales[[#This Row],[Profit]]/Ecommerce_Sales[[#This Row],[Total_Price]]</f>
        <v>0.30001731202031279</v>
      </c>
      <c r="W1009" s="3">
        <v>5199</v>
      </c>
      <c r="X1009" s="3"/>
    </row>
    <row r="1010" spans="1:24" x14ac:dyDescent="0.25">
      <c r="A1010" s="1" t="s">
        <v>4571</v>
      </c>
      <c r="B1010" s="1" t="s">
        <v>380</v>
      </c>
      <c r="C1010" s="1" t="s">
        <v>381</v>
      </c>
      <c r="D1010" s="1" t="s">
        <v>4572</v>
      </c>
      <c r="E1010" s="1" t="s">
        <v>1966</v>
      </c>
      <c r="F1010" s="2">
        <v>44937</v>
      </c>
      <c r="G1010" s="2">
        <v>45418</v>
      </c>
      <c r="H1010" s="2" t="str">
        <f>TEXT(Ecommerce_Sales[[#This Row],[Order_Date]],"mmmm")</f>
        <v>May</v>
      </c>
      <c r="I1010" s="2" t="str">
        <f>TEXT(Ecommerce_Sales[[#This Row],[Order_Date]],"yyyy")</f>
        <v>2024</v>
      </c>
      <c r="J1010" s="2" t="str">
        <f>TEXT(Ecommerce_Sales[[#This Row],[Order_Date]],"mmmm")</f>
        <v>May</v>
      </c>
      <c r="K1010" s="1" t="s">
        <v>1947</v>
      </c>
      <c r="L1010" s="1" t="s">
        <v>4573</v>
      </c>
      <c r="M1010" s="1" t="s">
        <v>2007</v>
      </c>
      <c r="N1010" s="1" t="s">
        <v>1973</v>
      </c>
      <c r="O1010" s="3">
        <v>334</v>
      </c>
      <c r="P1010">
        <v>1</v>
      </c>
      <c r="Q1010" s="3">
        <v>334</v>
      </c>
      <c r="R1010" s="1" t="s">
        <v>1958</v>
      </c>
      <c r="S1010" s="3">
        <v>40</v>
      </c>
      <c r="T1010">
        <v>9</v>
      </c>
      <c r="U1010" t="str">
        <f>IF(Ecommerce_Sales[[#This Row],[Delivery_Time_Days]]&gt;7,"Delay",IF(Ecommerce_Sales[[#This Row],[Delivery_Time_Days]] = 0,"No delivery",IF(Ecommerce_Sales[[#This Row],[Delivery_Time_Days]]&lt;=7,"On-time")))</f>
        <v>Delay</v>
      </c>
      <c r="V1010" s="7">
        <f>Ecommerce_Sales[[#This Row],[Profit]]/Ecommerce_Sales[[#This Row],[Total_Price]]</f>
        <v>0.29940119760479039</v>
      </c>
      <c r="W1010" s="3">
        <v>100</v>
      </c>
      <c r="X1010" s="3"/>
    </row>
    <row r="1011" spans="1:24" x14ac:dyDescent="0.25">
      <c r="A1011" s="1" t="s">
        <v>4574</v>
      </c>
      <c r="B1011" s="1" t="s">
        <v>392</v>
      </c>
      <c r="C1011" s="1" t="s">
        <v>393</v>
      </c>
      <c r="D1011" s="1" t="s">
        <v>4575</v>
      </c>
      <c r="E1011" s="1" t="s">
        <v>1946</v>
      </c>
      <c r="F1011" s="2">
        <v>45589</v>
      </c>
      <c r="G1011" s="2">
        <v>45451</v>
      </c>
      <c r="H1011" s="2" t="str">
        <f>TEXT(Ecommerce_Sales[[#This Row],[Order_Date]],"mmmm")</f>
        <v>June</v>
      </c>
      <c r="I1011" s="2" t="str">
        <f>TEXT(Ecommerce_Sales[[#This Row],[Order_Date]],"yyyy")</f>
        <v>2024</v>
      </c>
      <c r="J1011" s="2" t="str">
        <f>TEXT(Ecommerce_Sales[[#This Row],[Order_Date]],"mmmm")</f>
        <v>June</v>
      </c>
      <c r="K1011" s="1" t="s">
        <v>1947</v>
      </c>
      <c r="L1011" s="1" t="s">
        <v>4576</v>
      </c>
      <c r="M1011" s="1" t="s">
        <v>2007</v>
      </c>
      <c r="N1011" s="1" t="s">
        <v>1973</v>
      </c>
      <c r="O1011" s="3">
        <v>560</v>
      </c>
      <c r="P1011">
        <v>4</v>
      </c>
      <c r="Q1011" s="3">
        <v>2238</v>
      </c>
      <c r="R1011" s="1" t="s">
        <v>1958</v>
      </c>
      <c r="S1011" s="3">
        <v>169</v>
      </c>
      <c r="T1011">
        <v>8</v>
      </c>
      <c r="U1011" t="str">
        <f>IF(Ecommerce_Sales[[#This Row],[Delivery_Time_Days]]&gt;7,"Delay",IF(Ecommerce_Sales[[#This Row],[Delivery_Time_Days]] = 0,"No delivery",IF(Ecommerce_Sales[[#This Row],[Delivery_Time_Days]]&lt;=7,"On-time")))</f>
        <v>Delay</v>
      </c>
      <c r="V1011" s="7">
        <f>Ecommerce_Sales[[#This Row],[Profit]]/Ecommerce_Sales[[#This Row],[Total_Price]]</f>
        <v>0.29982126899016981</v>
      </c>
      <c r="W1011" s="3">
        <v>671</v>
      </c>
      <c r="X1011" s="3"/>
    </row>
    <row r="1012" spans="1:24" x14ac:dyDescent="0.25">
      <c r="A1012" s="1" t="s">
        <v>4577</v>
      </c>
      <c r="B1012" s="1" t="s">
        <v>1329</v>
      </c>
      <c r="C1012" s="1" t="s">
        <v>1330</v>
      </c>
      <c r="D1012" s="1" t="s">
        <v>3919</v>
      </c>
      <c r="E1012" s="1" t="s">
        <v>1996</v>
      </c>
      <c r="F1012" s="2">
        <v>45380</v>
      </c>
      <c r="G1012" s="2">
        <v>45291</v>
      </c>
      <c r="H1012" s="2" t="str">
        <f>TEXT(Ecommerce_Sales[[#This Row],[Order_Date]],"mmmm")</f>
        <v>December</v>
      </c>
      <c r="I1012" s="2" t="str">
        <f>TEXT(Ecommerce_Sales[[#This Row],[Order_Date]],"yyyy")</f>
        <v>2023</v>
      </c>
      <c r="J1012" s="2" t="str">
        <f>TEXT(Ecommerce_Sales[[#This Row],[Order_Date]],"mmmm")</f>
        <v>December</v>
      </c>
      <c r="K1012" s="1" t="s">
        <v>1947</v>
      </c>
      <c r="L1012" s="1" t="s">
        <v>4578</v>
      </c>
      <c r="M1012" s="1" t="s">
        <v>1963</v>
      </c>
      <c r="N1012" s="1" t="s">
        <v>1957</v>
      </c>
      <c r="O1012" s="3">
        <v>777</v>
      </c>
      <c r="P1012">
        <v>6</v>
      </c>
      <c r="Q1012" s="3">
        <v>4664</v>
      </c>
      <c r="R1012" s="1" t="s">
        <v>1951</v>
      </c>
      <c r="S1012" s="3">
        <v>336</v>
      </c>
      <c r="T1012">
        <v>4</v>
      </c>
      <c r="U1012" t="str">
        <f>IF(Ecommerce_Sales[[#This Row],[Delivery_Time_Days]]&gt;7,"Delay",IF(Ecommerce_Sales[[#This Row],[Delivery_Time_Days]] = 0,"No delivery",IF(Ecommerce_Sales[[#This Row],[Delivery_Time_Days]]&lt;=7,"On-time")))</f>
        <v>On-time</v>
      </c>
      <c r="V1012" s="7">
        <f>Ecommerce_Sales[[#This Row],[Profit]]/Ecommerce_Sales[[#This Row],[Total_Price]]</f>
        <v>0.15008576329331047</v>
      </c>
      <c r="W1012" s="3">
        <v>700</v>
      </c>
      <c r="X1012" s="3"/>
    </row>
    <row r="1013" spans="1:24" x14ac:dyDescent="0.25">
      <c r="A1013" s="1" t="s">
        <v>4579</v>
      </c>
      <c r="B1013" s="1" t="s">
        <v>34</v>
      </c>
      <c r="C1013" s="1" t="s">
        <v>35</v>
      </c>
      <c r="D1013" s="1" t="s">
        <v>4580</v>
      </c>
      <c r="E1013" s="1" t="s">
        <v>1981</v>
      </c>
      <c r="F1013" s="2">
        <v>45327</v>
      </c>
      <c r="G1013" s="2">
        <v>44989</v>
      </c>
      <c r="H1013" s="2" t="str">
        <f>TEXT(Ecommerce_Sales[[#This Row],[Order_Date]],"mmmm")</f>
        <v>March</v>
      </c>
      <c r="I1013" s="2" t="str">
        <f>TEXT(Ecommerce_Sales[[#This Row],[Order_Date]],"yyyy")</f>
        <v>2023</v>
      </c>
      <c r="J1013" s="2" t="str">
        <f>TEXT(Ecommerce_Sales[[#This Row],[Order_Date]],"mmmm")</f>
        <v>March</v>
      </c>
      <c r="K1013" s="1" t="s">
        <v>1947</v>
      </c>
      <c r="L1013" s="1" t="s">
        <v>4581</v>
      </c>
      <c r="M1013" s="1" t="s">
        <v>2054</v>
      </c>
      <c r="N1013" s="1" t="s">
        <v>1957</v>
      </c>
      <c r="O1013" s="3">
        <v>897</v>
      </c>
      <c r="P1013">
        <v>5</v>
      </c>
      <c r="Q1013" s="3">
        <v>4486</v>
      </c>
      <c r="R1013" s="1" t="s">
        <v>1951</v>
      </c>
      <c r="S1013" s="3">
        <v>356</v>
      </c>
      <c r="T1013">
        <v>9</v>
      </c>
      <c r="U1013" t="str">
        <f>IF(Ecommerce_Sales[[#This Row],[Delivery_Time_Days]]&gt;7,"Delay",IF(Ecommerce_Sales[[#This Row],[Delivery_Time_Days]] = 0,"No delivery",IF(Ecommerce_Sales[[#This Row],[Delivery_Time_Days]]&lt;=7,"On-time")))</f>
        <v>Delay</v>
      </c>
      <c r="V1013" s="7">
        <f>Ecommerce_Sales[[#This Row],[Profit]]/Ecommerce_Sales[[#This Row],[Total_Price]]</f>
        <v>0.1500222915737851</v>
      </c>
      <c r="W1013" s="3">
        <v>673</v>
      </c>
      <c r="X1013" s="3"/>
    </row>
    <row r="1014" spans="1:24" x14ac:dyDescent="0.25">
      <c r="A1014" s="1" t="s">
        <v>4582</v>
      </c>
      <c r="B1014" s="1" t="s">
        <v>1363</v>
      </c>
      <c r="C1014" s="1" t="s">
        <v>1330</v>
      </c>
      <c r="D1014" s="1" t="s">
        <v>4583</v>
      </c>
      <c r="E1014" s="1" t="s">
        <v>1961</v>
      </c>
      <c r="F1014" s="2">
        <v>45353</v>
      </c>
      <c r="G1014" s="2">
        <v>45472</v>
      </c>
      <c r="H1014" s="2" t="str">
        <f>TEXT(Ecommerce_Sales[[#This Row],[Order_Date]],"mmmm")</f>
        <v>June</v>
      </c>
      <c r="I1014" s="2" t="str">
        <f>TEXT(Ecommerce_Sales[[#This Row],[Order_Date]],"yyyy")</f>
        <v>2024</v>
      </c>
      <c r="J1014" s="2" t="str">
        <f>TEXT(Ecommerce_Sales[[#This Row],[Order_Date]],"mmmm")</f>
        <v>June</v>
      </c>
      <c r="K1014" s="1" t="s">
        <v>1986</v>
      </c>
      <c r="L1014" s="1" t="s">
        <v>4584</v>
      </c>
      <c r="M1014" s="1" t="s">
        <v>2058</v>
      </c>
      <c r="N1014" s="1" t="s">
        <v>1950</v>
      </c>
      <c r="O1014" s="3">
        <v>32</v>
      </c>
      <c r="P1014">
        <v>4</v>
      </c>
      <c r="Q1014" s="3">
        <v>128</v>
      </c>
      <c r="R1014" s="1" t="s">
        <v>1958</v>
      </c>
      <c r="S1014" s="3">
        <v>17</v>
      </c>
      <c r="U1014" t="str">
        <f>IF(Ecommerce_Sales[[#This Row],[Delivery_Time_Days]]&gt;7,"Delay",IF(Ecommerce_Sales[[#This Row],[Delivery_Time_Days]] = 0,"No delivery",IF(Ecommerce_Sales[[#This Row],[Delivery_Time_Days]]&lt;=7,"On-time")))</f>
        <v>No delivery</v>
      </c>
      <c r="V1014" s="7">
        <f>Ecommerce_Sales[[#This Row],[Profit]]/Ecommerce_Sales[[#This Row],[Total_Price]]</f>
        <v>0.3984375</v>
      </c>
      <c r="W1014" s="3">
        <v>51</v>
      </c>
      <c r="X1014" s="3"/>
    </row>
    <row r="1015" spans="1:24" x14ac:dyDescent="0.25">
      <c r="A1015" s="1" t="s">
        <v>4585</v>
      </c>
      <c r="B1015" s="1" t="s">
        <v>1631</v>
      </c>
      <c r="C1015" s="1" t="s">
        <v>1632</v>
      </c>
      <c r="D1015" s="1" t="s">
        <v>3206</v>
      </c>
      <c r="E1015" s="1" t="s">
        <v>2005</v>
      </c>
      <c r="F1015" s="2">
        <v>45462</v>
      </c>
      <c r="G1015" s="2">
        <v>45178</v>
      </c>
      <c r="H1015" s="2" t="str">
        <f>TEXT(Ecommerce_Sales[[#This Row],[Order_Date]],"mmmm")</f>
        <v>September</v>
      </c>
      <c r="I1015" s="2" t="str">
        <f>TEXT(Ecommerce_Sales[[#This Row],[Order_Date]],"yyyy")</f>
        <v>2023</v>
      </c>
      <c r="J1015" s="2" t="str">
        <f>TEXT(Ecommerce_Sales[[#This Row],[Order_Date]],"mmmm")</f>
        <v>September</v>
      </c>
      <c r="K1015" s="1" t="s">
        <v>1986</v>
      </c>
      <c r="L1015" s="1" t="s">
        <v>4586</v>
      </c>
      <c r="M1015" s="1" t="s">
        <v>1977</v>
      </c>
      <c r="N1015" s="1" t="s">
        <v>1978</v>
      </c>
      <c r="O1015" s="3">
        <v>815</v>
      </c>
      <c r="P1015">
        <v>5</v>
      </c>
      <c r="Q1015" s="3">
        <v>4074</v>
      </c>
      <c r="R1015" s="1" t="s">
        <v>2012</v>
      </c>
      <c r="S1015" s="3">
        <v>439</v>
      </c>
      <c r="U1015" t="str">
        <f>IF(Ecommerce_Sales[[#This Row],[Delivery_Time_Days]]&gt;7,"Delay",IF(Ecommerce_Sales[[#This Row],[Delivery_Time_Days]] = 0,"No delivery",IF(Ecommerce_Sales[[#This Row],[Delivery_Time_Days]]&lt;=7,"On-time")))</f>
        <v>No delivery</v>
      </c>
      <c r="V1015" s="7">
        <f>Ecommerce_Sales[[#This Row],[Profit]]/Ecommerce_Sales[[#This Row],[Total_Price]]</f>
        <v>0.35002454590083454</v>
      </c>
      <c r="W1015" s="3">
        <v>1426</v>
      </c>
      <c r="X1015" s="3"/>
    </row>
    <row r="1016" spans="1:24" x14ac:dyDescent="0.25">
      <c r="A1016" s="1" t="s">
        <v>4587</v>
      </c>
      <c r="B1016" s="1" t="s">
        <v>557</v>
      </c>
      <c r="C1016" s="1" t="s">
        <v>558</v>
      </c>
      <c r="D1016" s="1" t="s">
        <v>3573</v>
      </c>
      <c r="E1016" s="1" t="s">
        <v>2005</v>
      </c>
      <c r="F1016" s="2">
        <v>45169</v>
      </c>
      <c r="G1016" s="2">
        <v>45143</v>
      </c>
      <c r="H1016" s="2" t="str">
        <f>TEXT(Ecommerce_Sales[[#This Row],[Order_Date]],"mmmm")</f>
        <v>August</v>
      </c>
      <c r="I1016" s="2" t="str">
        <f>TEXT(Ecommerce_Sales[[#This Row],[Order_Date]],"yyyy")</f>
        <v>2023</v>
      </c>
      <c r="J1016" s="2" t="str">
        <f>TEXT(Ecommerce_Sales[[#This Row],[Order_Date]],"mmmm")</f>
        <v>August</v>
      </c>
      <c r="K1016" s="1" t="s">
        <v>1947</v>
      </c>
      <c r="L1016" s="1" t="s">
        <v>4588</v>
      </c>
      <c r="M1016" s="1" t="s">
        <v>2030</v>
      </c>
      <c r="N1016" s="1" t="s">
        <v>1978</v>
      </c>
      <c r="O1016" s="3">
        <v>262</v>
      </c>
      <c r="P1016">
        <v>1</v>
      </c>
      <c r="Q1016" s="3">
        <v>262</v>
      </c>
      <c r="R1016" s="1" t="s">
        <v>1958</v>
      </c>
      <c r="S1016" s="3">
        <v>33</v>
      </c>
      <c r="T1016">
        <v>8</v>
      </c>
      <c r="U1016" t="str">
        <f>IF(Ecommerce_Sales[[#This Row],[Delivery_Time_Days]]&gt;7,"Delay",IF(Ecommerce_Sales[[#This Row],[Delivery_Time_Days]] = 0,"No delivery",IF(Ecommerce_Sales[[#This Row],[Delivery_Time_Days]]&lt;=7,"On-time")))</f>
        <v>Delay</v>
      </c>
      <c r="V1016" s="7">
        <f>Ecommerce_Sales[[#This Row],[Profit]]/Ecommerce_Sales[[#This Row],[Total_Price]]</f>
        <v>0.35114503816793891</v>
      </c>
      <c r="W1016" s="3">
        <v>92</v>
      </c>
      <c r="X1016" s="3"/>
    </row>
    <row r="1017" spans="1:24" x14ac:dyDescent="0.25">
      <c r="A1017" s="1" t="s">
        <v>4589</v>
      </c>
      <c r="B1017" s="1" t="s">
        <v>908</v>
      </c>
      <c r="C1017" s="1" t="s">
        <v>909</v>
      </c>
      <c r="D1017" s="1" t="s">
        <v>2252</v>
      </c>
      <c r="E1017" s="1" t="s">
        <v>1996</v>
      </c>
      <c r="F1017" s="2">
        <v>44940</v>
      </c>
      <c r="G1017" s="2">
        <v>45065</v>
      </c>
      <c r="H1017" s="2" t="str">
        <f>TEXT(Ecommerce_Sales[[#This Row],[Order_Date]],"mmmm")</f>
        <v>May</v>
      </c>
      <c r="I1017" s="2" t="str">
        <f>TEXT(Ecommerce_Sales[[#This Row],[Order_Date]],"yyyy")</f>
        <v>2023</v>
      </c>
      <c r="J1017" s="2" t="str">
        <f>TEXT(Ecommerce_Sales[[#This Row],[Order_Date]],"mmmm")</f>
        <v>May</v>
      </c>
      <c r="K1017" s="1" t="s">
        <v>1947</v>
      </c>
      <c r="L1017" s="1" t="s">
        <v>4590</v>
      </c>
      <c r="M1017" s="1" t="s">
        <v>2047</v>
      </c>
      <c r="N1017" s="1" t="s">
        <v>1989</v>
      </c>
      <c r="O1017" s="3">
        <v>346</v>
      </c>
      <c r="P1017">
        <v>1</v>
      </c>
      <c r="Q1017" s="3">
        <v>346</v>
      </c>
      <c r="R1017" s="1" t="s">
        <v>1958</v>
      </c>
      <c r="S1017" s="3">
        <v>19</v>
      </c>
      <c r="T1017">
        <v>3</v>
      </c>
      <c r="U1017" t="str">
        <f>IF(Ecommerce_Sales[[#This Row],[Delivery_Time_Days]]&gt;7,"Delay",IF(Ecommerce_Sales[[#This Row],[Delivery_Time_Days]] = 0,"No delivery",IF(Ecommerce_Sales[[#This Row],[Delivery_Time_Days]]&lt;=7,"On-time")))</f>
        <v>On-time</v>
      </c>
      <c r="V1017" s="7">
        <f>Ecommerce_Sales[[#This Row],[Profit]]/Ecommerce_Sales[[#This Row],[Total_Price]]</f>
        <v>0.24855491329479767</v>
      </c>
      <c r="W1017" s="3">
        <v>86</v>
      </c>
      <c r="X1017" s="3"/>
    </row>
    <row r="1018" spans="1:24" x14ac:dyDescent="0.25">
      <c r="A1018" s="1" t="s">
        <v>4591</v>
      </c>
      <c r="B1018" s="1" t="s">
        <v>400</v>
      </c>
      <c r="C1018" s="1" t="s">
        <v>401</v>
      </c>
      <c r="D1018" s="1" t="s">
        <v>4496</v>
      </c>
      <c r="E1018" s="1" t="s">
        <v>1996</v>
      </c>
      <c r="F1018" s="2">
        <v>45306</v>
      </c>
      <c r="G1018" s="2">
        <v>45192</v>
      </c>
      <c r="H1018" s="2" t="str">
        <f>TEXT(Ecommerce_Sales[[#This Row],[Order_Date]],"mmmm")</f>
        <v>September</v>
      </c>
      <c r="I1018" s="2" t="str">
        <f>TEXT(Ecommerce_Sales[[#This Row],[Order_Date]],"yyyy")</f>
        <v>2023</v>
      </c>
      <c r="J1018" s="2" t="str">
        <f>TEXT(Ecommerce_Sales[[#This Row],[Order_Date]],"mmmm")</f>
        <v>September</v>
      </c>
      <c r="K1018" s="1" t="s">
        <v>1947</v>
      </c>
      <c r="L1018" s="1" t="s">
        <v>4592</v>
      </c>
      <c r="M1018" s="1" t="s">
        <v>1949</v>
      </c>
      <c r="N1018" s="1" t="s">
        <v>1950</v>
      </c>
      <c r="O1018" s="3">
        <v>22</v>
      </c>
      <c r="P1018">
        <v>4</v>
      </c>
      <c r="Q1018" s="3">
        <v>87</v>
      </c>
      <c r="R1018" s="1" t="s">
        <v>1958</v>
      </c>
      <c r="S1018" s="3">
        <v>7</v>
      </c>
      <c r="T1018">
        <v>4</v>
      </c>
      <c r="U1018" t="str">
        <f>IF(Ecommerce_Sales[[#This Row],[Delivery_Time_Days]]&gt;7,"Delay",IF(Ecommerce_Sales[[#This Row],[Delivery_Time_Days]] = 0,"No delivery",IF(Ecommerce_Sales[[#This Row],[Delivery_Time_Days]]&lt;=7,"On-time")))</f>
        <v>On-time</v>
      </c>
      <c r="V1018" s="7">
        <f>Ecommerce_Sales[[#This Row],[Profit]]/Ecommerce_Sales[[#This Row],[Total_Price]]</f>
        <v>0.40229885057471265</v>
      </c>
      <c r="W1018" s="3">
        <v>35</v>
      </c>
      <c r="X1018" s="3"/>
    </row>
    <row r="1019" spans="1:24" x14ac:dyDescent="0.25">
      <c r="A1019" s="1" t="s">
        <v>4593</v>
      </c>
      <c r="B1019" s="1" t="s">
        <v>515</v>
      </c>
      <c r="C1019" s="1" t="s">
        <v>587</v>
      </c>
      <c r="D1019" s="1" t="s">
        <v>2077</v>
      </c>
      <c r="E1019" s="1" t="s">
        <v>1946</v>
      </c>
      <c r="F1019" s="2">
        <v>45115</v>
      </c>
      <c r="G1019" s="2">
        <v>45024</v>
      </c>
      <c r="H1019" s="2" t="str">
        <f>TEXT(Ecommerce_Sales[[#This Row],[Order_Date]],"mmmm")</f>
        <v>April</v>
      </c>
      <c r="I1019" s="2" t="str">
        <f>TEXT(Ecommerce_Sales[[#This Row],[Order_Date]],"yyyy")</f>
        <v>2023</v>
      </c>
      <c r="J1019" s="2" t="str">
        <f>TEXT(Ecommerce_Sales[[#This Row],[Order_Date]],"mmmm")</f>
        <v>April</v>
      </c>
      <c r="K1019" s="1" t="s">
        <v>1947</v>
      </c>
      <c r="L1019" s="1" t="s">
        <v>4594</v>
      </c>
      <c r="M1019" s="1" t="s">
        <v>2002</v>
      </c>
      <c r="N1019" s="1" t="s">
        <v>1989</v>
      </c>
      <c r="O1019" s="3">
        <v>667</v>
      </c>
      <c r="P1019">
        <v>3</v>
      </c>
      <c r="Q1019" s="3">
        <v>2002</v>
      </c>
      <c r="R1019" s="1" t="s">
        <v>1958</v>
      </c>
      <c r="S1019" s="3">
        <v>147</v>
      </c>
      <c r="T1019">
        <v>10</v>
      </c>
      <c r="U1019" t="str">
        <f>IF(Ecommerce_Sales[[#This Row],[Delivery_Time_Days]]&gt;7,"Delay",IF(Ecommerce_Sales[[#This Row],[Delivery_Time_Days]] = 0,"No delivery",IF(Ecommerce_Sales[[#This Row],[Delivery_Time_Days]]&lt;=7,"On-time")))</f>
        <v>Delay</v>
      </c>
      <c r="V1019" s="7">
        <f>Ecommerce_Sales[[#This Row],[Profit]]/Ecommerce_Sales[[#This Row],[Total_Price]]</f>
        <v>0.24975024975024976</v>
      </c>
      <c r="W1019" s="3">
        <v>500</v>
      </c>
      <c r="X1019" s="3"/>
    </row>
    <row r="1020" spans="1:24" x14ac:dyDescent="0.25">
      <c r="A1020" s="1" t="s">
        <v>4595</v>
      </c>
      <c r="B1020" s="1" t="s">
        <v>328</v>
      </c>
      <c r="C1020" s="1" t="s">
        <v>329</v>
      </c>
      <c r="D1020" s="1" t="s">
        <v>4596</v>
      </c>
      <c r="E1020" s="1" t="s">
        <v>1961</v>
      </c>
      <c r="F1020" s="2">
        <v>45578</v>
      </c>
      <c r="G1020" s="2">
        <v>45060</v>
      </c>
      <c r="H1020" s="2" t="str">
        <f>TEXT(Ecommerce_Sales[[#This Row],[Order_Date]],"mmmm")</f>
        <v>May</v>
      </c>
      <c r="I1020" s="2" t="str">
        <f>TEXT(Ecommerce_Sales[[#This Row],[Order_Date]],"yyyy")</f>
        <v>2023</v>
      </c>
      <c r="J1020" s="2" t="str">
        <f>TEXT(Ecommerce_Sales[[#This Row],[Order_Date]],"mmmm")</f>
        <v>May</v>
      </c>
      <c r="K1020" s="1" t="s">
        <v>1947</v>
      </c>
      <c r="L1020" s="1" t="s">
        <v>4597</v>
      </c>
      <c r="M1020" s="1" t="s">
        <v>1977</v>
      </c>
      <c r="N1020" s="1" t="s">
        <v>1978</v>
      </c>
      <c r="O1020" s="3">
        <v>274</v>
      </c>
      <c r="P1020">
        <v>5</v>
      </c>
      <c r="Q1020" s="3">
        <v>1369</v>
      </c>
      <c r="R1020" s="1" t="s">
        <v>1958</v>
      </c>
      <c r="S1020" s="3">
        <v>184</v>
      </c>
      <c r="T1020">
        <v>4</v>
      </c>
      <c r="U1020" t="str">
        <f>IF(Ecommerce_Sales[[#This Row],[Delivery_Time_Days]]&gt;7,"Delay",IF(Ecommerce_Sales[[#This Row],[Delivery_Time_Days]] = 0,"No delivery",IF(Ecommerce_Sales[[#This Row],[Delivery_Time_Days]]&lt;=7,"On-time")))</f>
        <v>On-time</v>
      </c>
      <c r="V1020" s="7">
        <f>Ecommerce_Sales[[#This Row],[Profit]]/Ecommerce_Sales[[#This Row],[Total_Price]]</f>
        <v>0.34989043097151207</v>
      </c>
      <c r="W1020" s="3">
        <v>479</v>
      </c>
      <c r="X1020" s="3"/>
    </row>
    <row r="1021" spans="1:24" x14ac:dyDescent="0.25">
      <c r="A1021" s="1" t="s">
        <v>4598</v>
      </c>
      <c r="B1021" s="1" t="s">
        <v>819</v>
      </c>
      <c r="C1021" s="1" t="s">
        <v>820</v>
      </c>
      <c r="D1021" s="1" t="s">
        <v>2529</v>
      </c>
      <c r="E1021" s="1" t="s">
        <v>1946</v>
      </c>
      <c r="F1021" s="2">
        <v>45415</v>
      </c>
      <c r="G1021" s="2">
        <v>45529</v>
      </c>
      <c r="H1021" s="2" t="str">
        <f>TEXT(Ecommerce_Sales[[#This Row],[Order_Date]],"mmmm")</f>
        <v>August</v>
      </c>
      <c r="I1021" s="2" t="str">
        <f>TEXT(Ecommerce_Sales[[#This Row],[Order_Date]],"yyyy")</f>
        <v>2024</v>
      </c>
      <c r="J1021" s="2" t="str">
        <f>TEXT(Ecommerce_Sales[[#This Row],[Order_Date]],"mmmm")</f>
        <v>August</v>
      </c>
      <c r="K1021" s="1" t="s">
        <v>1947</v>
      </c>
      <c r="L1021" s="1" t="s">
        <v>4599</v>
      </c>
      <c r="M1021" s="1" t="s">
        <v>2007</v>
      </c>
      <c r="N1021" s="1" t="s">
        <v>1973</v>
      </c>
      <c r="O1021" s="3">
        <v>838</v>
      </c>
      <c r="P1021">
        <v>3</v>
      </c>
      <c r="Q1021" s="3">
        <v>2514</v>
      </c>
      <c r="R1021" s="1" t="s">
        <v>1958</v>
      </c>
      <c r="S1021" s="3">
        <v>202</v>
      </c>
      <c r="T1021">
        <v>8</v>
      </c>
      <c r="U1021" t="str">
        <f>IF(Ecommerce_Sales[[#This Row],[Delivery_Time_Days]]&gt;7,"Delay",IF(Ecommerce_Sales[[#This Row],[Delivery_Time_Days]] = 0,"No delivery",IF(Ecommerce_Sales[[#This Row],[Delivery_Time_Days]]&lt;=7,"On-time")))</f>
        <v>Delay</v>
      </c>
      <c r="V1021" s="7">
        <f>Ecommerce_Sales[[#This Row],[Profit]]/Ecommerce_Sales[[#This Row],[Total_Price]]</f>
        <v>0.29992044550517105</v>
      </c>
      <c r="W1021" s="3">
        <v>754</v>
      </c>
      <c r="X1021" s="3"/>
    </row>
    <row r="1022" spans="1:24" x14ac:dyDescent="0.25">
      <c r="A1022" s="1" t="s">
        <v>4600</v>
      </c>
      <c r="B1022" s="1" t="s">
        <v>476</v>
      </c>
      <c r="C1022" s="1" t="s">
        <v>477</v>
      </c>
      <c r="D1022" s="1" t="s">
        <v>3119</v>
      </c>
      <c r="E1022" s="1" t="s">
        <v>1946</v>
      </c>
      <c r="F1022" s="2">
        <v>45590</v>
      </c>
      <c r="G1022" s="2">
        <v>45231</v>
      </c>
      <c r="H1022" s="2" t="str">
        <f>TEXT(Ecommerce_Sales[[#This Row],[Order_Date]],"mmmm")</f>
        <v>November</v>
      </c>
      <c r="I1022" s="2" t="str">
        <f>TEXT(Ecommerce_Sales[[#This Row],[Order_Date]],"yyyy")</f>
        <v>2023</v>
      </c>
      <c r="J1022" s="2" t="str">
        <f>TEXT(Ecommerce_Sales[[#This Row],[Order_Date]],"mmmm")</f>
        <v>November</v>
      </c>
      <c r="K1022" s="1" t="s">
        <v>1947</v>
      </c>
      <c r="L1022" s="1" t="s">
        <v>4601</v>
      </c>
      <c r="M1022" s="1" t="s">
        <v>2026</v>
      </c>
      <c r="N1022" s="1" t="s">
        <v>1978</v>
      </c>
      <c r="O1022" s="3">
        <v>767</v>
      </c>
      <c r="P1022">
        <v>7</v>
      </c>
      <c r="Q1022" s="3">
        <v>5367</v>
      </c>
      <c r="R1022" s="1" t="s">
        <v>1951</v>
      </c>
      <c r="S1022" s="3">
        <v>627</v>
      </c>
      <c r="T1022">
        <v>10</v>
      </c>
      <c r="U1022" t="str">
        <f>IF(Ecommerce_Sales[[#This Row],[Delivery_Time_Days]]&gt;7,"Delay",IF(Ecommerce_Sales[[#This Row],[Delivery_Time_Days]] = 0,"No delivery",IF(Ecommerce_Sales[[#This Row],[Delivery_Time_Days]]&lt;=7,"On-time")))</f>
        <v>Delay</v>
      </c>
      <c r="V1022" s="7">
        <f>Ecommerce_Sales[[#This Row],[Profit]]/Ecommerce_Sales[[#This Row],[Total_Price]]</f>
        <v>0.34991615427613193</v>
      </c>
      <c r="W1022" s="3">
        <v>1878</v>
      </c>
      <c r="X1022" s="3"/>
    </row>
    <row r="1023" spans="1:24" x14ac:dyDescent="0.25">
      <c r="A1023" s="1" t="s">
        <v>4602</v>
      </c>
      <c r="B1023" s="1" t="s">
        <v>452</v>
      </c>
      <c r="C1023" s="1" t="s">
        <v>453</v>
      </c>
      <c r="D1023" s="1" t="s">
        <v>3139</v>
      </c>
      <c r="E1023" s="1" t="s">
        <v>1954</v>
      </c>
      <c r="F1023" s="2">
        <v>45617</v>
      </c>
      <c r="G1023" s="2">
        <v>45275</v>
      </c>
      <c r="H1023" s="2" t="str">
        <f>TEXT(Ecommerce_Sales[[#This Row],[Order_Date]],"mmmm")</f>
        <v>December</v>
      </c>
      <c r="I1023" s="2" t="str">
        <f>TEXT(Ecommerce_Sales[[#This Row],[Order_Date]],"yyyy")</f>
        <v>2023</v>
      </c>
      <c r="J1023" s="2" t="str">
        <f>TEXT(Ecommerce_Sales[[#This Row],[Order_Date]],"mmmm")</f>
        <v>December</v>
      </c>
      <c r="K1023" s="1" t="s">
        <v>1947</v>
      </c>
      <c r="L1023" s="1" t="s">
        <v>4603</v>
      </c>
      <c r="M1023" s="1" t="s">
        <v>2047</v>
      </c>
      <c r="N1023" s="1" t="s">
        <v>1989</v>
      </c>
      <c r="O1023" s="3">
        <v>987</v>
      </c>
      <c r="P1023">
        <v>6</v>
      </c>
      <c r="Q1023" s="3">
        <v>5925</v>
      </c>
      <c r="R1023" s="1" t="s">
        <v>1958</v>
      </c>
      <c r="S1023" s="3">
        <v>327</v>
      </c>
      <c r="T1023">
        <v>10</v>
      </c>
      <c r="U1023" t="str">
        <f>IF(Ecommerce_Sales[[#This Row],[Delivery_Time_Days]]&gt;7,"Delay",IF(Ecommerce_Sales[[#This Row],[Delivery_Time_Days]] = 0,"No delivery",IF(Ecommerce_Sales[[#This Row],[Delivery_Time_Days]]&lt;=7,"On-time")))</f>
        <v>Delay</v>
      </c>
      <c r="V1023" s="7">
        <f>Ecommerce_Sales[[#This Row],[Profit]]/Ecommerce_Sales[[#This Row],[Total_Price]]</f>
        <v>0.24995780590717301</v>
      </c>
      <c r="W1023" s="3">
        <v>1481</v>
      </c>
      <c r="X1023" s="3"/>
    </row>
    <row r="1024" spans="1:24" x14ac:dyDescent="0.25">
      <c r="A1024" s="1" t="s">
        <v>4604</v>
      </c>
      <c r="B1024" s="1" t="s">
        <v>1366</v>
      </c>
      <c r="C1024" s="1" t="s">
        <v>1367</v>
      </c>
      <c r="D1024" s="1" t="s">
        <v>3010</v>
      </c>
      <c r="E1024" s="1" t="s">
        <v>1996</v>
      </c>
      <c r="F1024" s="2">
        <v>45330</v>
      </c>
      <c r="G1024" s="2">
        <v>45434</v>
      </c>
      <c r="H1024" s="2" t="str">
        <f>TEXT(Ecommerce_Sales[[#This Row],[Order_Date]],"mmmm")</f>
        <v>May</v>
      </c>
      <c r="I1024" s="2" t="str">
        <f>TEXT(Ecommerce_Sales[[#This Row],[Order_Date]],"yyyy")</f>
        <v>2024</v>
      </c>
      <c r="J1024" s="2" t="str">
        <f>TEXT(Ecommerce_Sales[[#This Row],[Order_Date]],"mmmm")</f>
        <v>May</v>
      </c>
      <c r="K1024" s="1" t="s">
        <v>1947</v>
      </c>
      <c r="L1024" s="1" t="s">
        <v>4605</v>
      </c>
      <c r="M1024" s="1" t="s">
        <v>1983</v>
      </c>
      <c r="N1024" s="1" t="s">
        <v>1950</v>
      </c>
      <c r="O1024" s="3">
        <v>907</v>
      </c>
      <c r="P1024">
        <v>5</v>
      </c>
      <c r="Q1024" s="3">
        <v>4533</v>
      </c>
      <c r="R1024" s="1" t="s">
        <v>1958</v>
      </c>
      <c r="S1024" s="3">
        <v>354</v>
      </c>
      <c r="T1024">
        <v>6</v>
      </c>
      <c r="U1024" t="str">
        <f>IF(Ecommerce_Sales[[#This Row],[Delivery_Time_Days]]&gt;7,"Delay",IF(Ecommerce_Sales[[#This Row],[Delivery_Time_Days]] = 0,"No delivery",IF(Ecommerce_Sales[[#This Row],[Delivery_Time_Days]]&lt;=7,"On-time")))</f>
        <v>On-time</v>
      </c>
      <c r="V1024" s="7">
        <f>Ecommerce_Sales[[#This Row],[Profit]]/Ecommerce_Sales[[#This Row],[Total_Price]]</f>
        <v>0.39995587910875802</v>
      </c>
      <c r="W1024" s="3">
        <v>1813</v>
      </c>
      <c r="X1024" s="3"/>
    </row>
    <row r="1025" spans="1:24" x14ac:dyDescent="0.25">
      <c r="A1025" s="1" t="s">
        <v>4606</v>
      </c>
      <c r="B1025" s="1" t="s">
        <v>432</v>
      </c>
      <c r="C1025" s="1" t="s">
        <v>433</v>
      </c>
      <c r="D1025" s="1" t="s">
        <v>2822</v>
      </c>
      <c r="E1025" s="1" t="s">
        <v>1981</v>
      </c>
      <c r="F1025" s="2">
        <v>45363</v>
      </c>
      <c r="G1025" s="2">
        <v>45272</v>
      </c>
      <c r="H1025" s="2" t="str">
        <f>TEXT(Ecommerce_Sales[[#This Row],[Order_Date]],"mmmm")</f>
        <v>December</v>
      </c>
      <c r="I1025" s="2" t="str">
        <f>TEXT(Ecommerce_Sales[[#This Row],[Order_Date]],"yyyy")</f>
        <v>2023</v>
      </c>
      <c r="J1025" s="2" t="str">
        <f>TEXT(Ecommerce_Sales[[#This Row],[Order_Date]],"mmmm")</f>
        <v>December</v>
      </c>
      <c r="K1025" s="1" t="s">
        <v>1992</v>
      </c>
      <c r="L1025" s="1" t="s">
        <v>4607</v>
      </c>
      <c r="M1025" s="1" t="s">
        <v>1972</v>
      </c>
      <c r="N1025" s="1" t="s">
        <v>1973</v>
      </c>
      <c r="O1025" s="3">
        <v>455</v>
      </c>
      <c r="P1025">
        <v>10</v>
      </c>
      <c r="Q1025" s="3">
        <v>4549</v>
      </c>
      <c r="R1025" s="1" t="s">
        <v>1958</v>
      </c>
      <c r="S1025" s="3">
        <v>437</v>
      </c>
      <c r="U1025" t="str">
        <f>IF(Ecommerce_Sales[[#This Row],[Delivery_Time_Days]]&gt;7,"Delay",IF(Ecommerce_Sales[[#This Row],[Delivery_Time_Days]] = 0,"No delivery",IF(Ecommerce_Sales[[#This Row],[Delivery_Time_Days]]&lt;=7,"On-time")))</f>
        <v>No delivery</v>
      </c>
      <c r="V1025" s="7">
        <f>Ecommerce_Sales[[#This Row],[Profit]]/Ecommerce_Sales[[#This Row],[Total_Price]]</f>
        <v>0.30006594856012309</v>
      </c>
      <c r="W1025" s="3">
        <v>1365</v>
      </c>
      <c r="X1025" s="3"/>
    </row>
    <row r="1026" spans="1:24" x14ac:dyDescent="0.25">
      <c r="A1026" s="1" t="s">
        <v>4608</v>
      </c>
      <c r="B1026" s="1" t="s">
        <v>545</v>
      </c>
      <c r="C1026" s="1" t="s">
        <v>799</v>
      </c>
      <c r="D1026" s="1" t="s">
        <v>2175</v>
      </c>
      <c r="E1026" s="1" t="s">
        <v>1981</v>
      </c>
      <c r="F1026" s="2">
        <v>45643</v>
      </c>
      <c r="G1026" s="2">
        <v>45167</v>
      </c>
      <c r="H1026" s="2" t="str">
        <f>TEXT(Ecommerce_Sales[[#This Row],[Order_Date]],"mmmm")</f>
        <v>August</v>
      </c>
      <c r="I1026" s="2" t="str">
        <f>TEXT(Ecommerce_Sales[[#This Row],[Order_Date]],"yyyy")</f>
        <v>2023</v>
      </c>
      <c r="J1026" s="2" t="str">
        <f>TEXT(Ecommerce_Sales[[#This Row],[Order_Date]],"mmmm")</f>
        <v>August</v>
      </c>
      <c r="K1026" s="1" t="s">
        <v>1947</v>
      </c>
      <c r="L1026" s="1" t="s">
        <v>4609</v>
      </c>
      <c r="M1026" s="1" t="s">
        <v>2054</v>
      </c>
      <c r="N1026" s="1" t="s">
        <v>1957</v>
      </c>
      <c r="O1026" s="3">
        <v>368</v>
      </c>
      <c r="P1026">
        <v>2</v>
      </c>
      <c r="Q1026" s="3">
        <v>736</v>
      </c>
      <c r="R1026" s="1" t="s">
        <v>1958</v>
      </c>
      <c r="S1026" s="3">
        <v>39</v>
      </c>
      <c r="T1026">
        <v>2</v>
      </c>
      <c r="U1026" t="str">
        <f>IF(Ecommerce_Sales[[#This Row],[Delivery_Time_Days]]&gt;7,"Delay",IF(Ecommerce_Sales[[#This Row],[Delivery_Time_Days]] = 0,"No delivery",IF(Ecommerce_Sales[[#This Row],[Delivery_Time_Days]]&lt;=7,"On-time")))</f>
        <v>On-time</v>
      </c>
      <c r="V1026" s="7">
        <f>Ecommerce_Sales[[#This Row],[Profit]]/Ecommerce_Sales[[#This Row],[Total_Price]]</f>
        <v>0.14945652173913043</v>
      </c>
      <c r="W1026" s="3">
        <v>110</v>
      </c>
      <c r="X1026" s="3"/>
    </row>
    <row r="1027" spans="1:24" x14ac:dyDescent="0.25">
      <c r="A1027" s="1" t="s">
        <v>4610</v>
      </c>
      <c r="B1027" s="1" t="s">
        <v>68</v>
      </c>
      <c r="C1027" s="1" t="s">
        <v>69</v>
      </c>
      <c r="D1027" s="1" t="s">
        <v>4611</v>
      </c>
      <c r="E1027" s="1" t="s">
        <v>1954</v>
      </c>
      <c r="F1027" s="2">
        <v>45151</v>
      </c>
      <c r="G1027" s="2">
        <v>45284</v>
      </c>
      <c r="H1027" s="2" t="str">
        <f>TEXT(Ecommerce_Sales[[#This Row],[Order_Date]],"mmmm")</f>
        <v>December</v>
      </c>
      <c r="I1027" s="2" t="str">
        <f>TEXT(Ecommerce_Sales[[#This Row],[Order_Date]],"yyyy")</f>
        <v>2023</v>
      </c>
      <c r="J1027" s="2" t="str">
        <f>TEXT(Ecommerce_Sales[[#This Row],[Order_Date]],"mmmm")</f>
        <v>December</v>
      </c>
      <c r="K1027" s="1" t="s">
        <v>1947</v>
      </c>
      <c r="L1027" s="1" t="s">
        <v>4612</v>
      </c>
      <c r="M1027" s="1" t="s">
        <v>1968</v>
      </c>
      <c r="N1027" s="1" t="s">
        <v>1957</v>
      </c>
      <c r="O1027" s="3">
        <v>1256</v>
      </c>
      <c r="P1027">
        <v>2</v>
      </c>
      <c r="Q1027" s="3">
        <v>2511</v>
      </c>
      <c r="R1027" s="1" t="s">
        <v>1958</v>
      </c>
      <c r="S1027" s="3">
        <v>346</v>
      </c>
      <c r="T1027">
        <v>5</v>
      </c>
      <c r="U1027" t="str">
        <f>IF(Ecommerce_Sales[[#This Row],[Delivery_Time_Days]]&gt;7,"Delay",IF(Ecommerce_Sales[[#This Row],[Delivery_Time_Days]] = 0,"No delivery",IF(Ecommerce_Sales[[#This Row],[Delivery_Time_Days]]&lt;=7,"On-time")))</f>
        <v>On-time</v>
      </c>
      <c r="V1027" s="7">
        <f>Ecommerce_Sales[[#This Row],[Profit]]/Ecommerce_Sales[[#This Row],[Total_Price]]</f>
        <v>0.15013938669852647</v>
      </c>
      <c r="W1027" s="3">
        <v>377</v>
      </c>
      <c r="X1027" s="3"/>
    </row>
    <row r="1028" spans="1:24" x14ac:dyDescent="0.25">
      <c r="A1028" s="1" t="s">
        <v>4613</v>
      </c>
      <c r="B1028" s="1" t="s">
        <v>94</v>
      </c>
      <c r="C1028" s="1" t="s">
        <v>95</v>
      </c>
      <c r="D1028" s="1" t="s">
        <v>3097</v>
      </c>
      <c r="E1028" s="1" t="s">
        <v>1996</v>
      </c>
      <c r="F1028" s="2">
        <v>45468</v>
      </c>
      <c r="G1028" s="2">
        <v>45650</v>
      </c>
      <c r="H1028" s="2" t="str">
        <f>TEXT(Ecommerce_Sales[[#This Row],[Order_Date]],"mmmm")</f>
        <v>December</v>
      </c>
      <c r="I1028" s="2" t="str">
        <f>TEXT(Ecommerce_Sales[[#This Row],[Order_Date]],"yyyy")</f>
        <v>2024</v>
      </c>
      <c r="J1028" s="2" t="str">
        <f>TEXT(Ecommerce_Sales[[#This Row],[Order_Date]],"mmmm")</f>
        <v>December</v>
      </c>
      <c r="K1028" s="1" t="s">
        <v>1947</v>
      </c>
      <c r="L1028" s="1" t="s">
        <v>4614</v>
      </c>
      <c r="M1028" s="1" t="s">
        <v>2002</v>
      </c>
      <c r="N1028" s="1" t="s">
        <v>1989</v>
      </c>
      <c r="O1028" s="3">
        <v>166</v>
      </c>
      <c r="P1028">
        <v>4</v>
      </c>
      <c r="Q1028" s="3">
        <v>664</v>
      </c>
      <c r="R1028" s="1" t="s">
        <v>1951</v>
      </c>
      <c r="S1028" s="3">
        <v>95</v>
      </c>
      <c r="T1028">
        <v>10</v>
      </c>
      <c r="U1028" t="str">
        <f>IF(Ecommerce_Sales[[#This Row],[Delivery_Time_Days]]&gt;7,"Delay",IF(Ecommerce_Sales[[#This Row],[Delivery_Time_Days]] = 0,"No delivery",IF(Ecommerce_Sales[[#This Row],[Delivery_Time_Days]]&lt;=7,"On-time")))</f>
        <v>Delay</v>
      </c>
      <c r="V1028" s="7">
        <f>Ecommerce_Sales[[#This Row],[Profit]]/Ecommerce_Sales[[#This Row],[Total_Price]]</f>
        <v>0.25</v>
      </c>
      <c r="W1028" s="3">
        <v>166</v>
      </c>
      <c r="X1028" s="3"/>
    </row>
    <row r="1029" spans="1:24" x14ac:dyDescent="0.25">
      <c r="A1029" s="1" t="s">
        <v>4615</v>
      </c>
      <c r="B1029" s="1" t="s">
        <v>943</v>
      </c>
      <c r="C1029" s="1" t="s">
        <v>944</v>
      </c>
      <c r="D1029" s="1" t="s">
        <v>4616</v>
      </c>
      <c r="E1029" s="1" t="s">
        <v>1966</v>
      </c>
      <c r="F1029" s="2">
        <v>45309</v>
      </c>
      <c r="G1029" s="2">
        <v>45562</v>
      </c>
      <c r="H1029" s="2" t="str">
        <f>TEXT(Ecommerce_Sales[[#This Row],[Order_Date]],"mmmm")</f>
        <v>September</v>
      </c>
      <c r="I1029" s="2" t="str">
        <f>TEXT(Ecommerce_Sales[[#This Row],[Order_Date]],"yyyy")</f>
        <v>2024</v>
      </c>
      <c r="J1029" s="2" t="str">
        <f>TEXT(Ecommerce_Sales[[#This Row],[Order_Date]],"mmmm")</f>
        <v>September</v>
      </c>
      <c r="K1029" s="1" t="s">
        <v>1986</v>
      </c>
      <c r="L1029" s="1" t="s">
        <v>4617</v>
      </c>
      <c r="M1029" s="1" t="s">
        <v>2007</v>
      </c>
      <c r="N1029" s="1" t="s">
        <v>1973</v>
      </c>
      <c r="O1029" s="3">
        <v>19</v>
      </c>
      <c r="P1029">
        <v>1</v>
      </c>
      <c r="Q1029" s="3">
        <v>19</v>
      </c>
      <c r="R1029" s="1" t="s">
        <v>1951</v>
      </c>
      <c r="S1029" s="3">
        <v>2</v>
      </c>
      <c r="U1029" t="str">
        <f>IF(Ecommerce_Sales[[#This Row],[Delivery_Time_Days]]&gt;7,"Delay",IF(Ecommerce_Sales[[#This Row],[Delivery_Time_Days]] = 0,"No delivery",IF(Ecommerce_Sales[[#This Row],[Delivery_Time_Days]]&lt;=7,"On-time")))</f>
        <v>No delivery</v>
      </c>
      <c r="V1029" s="7">
        <f>Ecommerce_Sales[[#This Row],[Profit]]/Ecommerce_Sales[[#This Row],[Total_Price]]</f>
        <v>0.31578947368421051</v>
      </c>
      <c r="W1029" s="3">
        <v>6</v>
      </c>
      <c r="X1029" s="3"/>
    </row>
    <row r="1030" spans="1:24" x14ac:dyDescent="0.25">
      <c r="A1030" s="1" t="s">
        <v>4618</v>
      </c>
      <c r="B1030" s="1" t="s">
        <v>565</v>
      </c>
      <c r="C1030" s="1" t="s">
        <v>566</v>
      </c>
      <c r="D1030" s="1" t="s">
        <v>2681</v>
      </c>
      <c r="E1030" s="1" t="s">
        <v>2005</v>
      </c>
      <c r="F1030" s="2">
        <v>45008</v>
      </c>
      <c r="G1030" s="2">
        <v>45002</v>
      </c>
      <c r="H1030" s="2" t="str">
        <f>TEXT(Ecommerce_Sales[[#This Row],[Order_Date]],"mmmm")</f>
        <v>March</v>
      </c>
      <c r="I1030" s="2" t="str">
        <f>TEXT(Ecommerce_Sales[[#This Row],[Order_Date]],"yyyy")</f>
        <v>2023</v>
      </c>
      <c r="J1030" s="2" t="str">
        <f>TEXT(Ecommerce_Sales[[#This Row],[Order_Date]],"mmmm")</f>
        <v>March</v>
      </c>
      <c r="K1030" s="1" t="s">
        <v>1947</v>
      </c>
      <c r="L1030" s="1" t="s">
        <v>4619</v>
      </c>
      <c r="M1030" s="1" t="s">
        <v>2043</v>
      </c>
      <c r="N1030" s="1" t="s">
        <v>1989</v>
      </c>
      <c r="O1030" s="3">
        <v>650</v>
      </c>
      <c r="P1030">
        <v>3</v>
      </c>
      <c r="Q1030" s="3">
        <v>1950</v>
      </c>
      <c r="R1030" s="1" t="s">
        <v>1958</v>
      </c>
      <c r="S1030" s="3">
        <v>227</v>
      </c>
      <c r="T1030">
        <v>7</v>
      </c>
      <c r="U1030" t="str">
        <f>IF(Ecommerce_Sales[[#This Row],[Delivery_Time_Days]]&gt;7,"Delay",IF(Ecommerce_Sales[[#This Row],[Delivery_Time_Days]] = 0,"No delivery",IF(Ecommerce_Sales[[#This Row],[Delivery_Time_Days]]&lt;=7,"On-time")))</f>
        <v>On-time</v>
      </c>
      <c r="V1030" s="7">
        <f>Ecommerce_Sales[[#This Row],[Profit]]/Ecommerce_Sales[[#This Row],[Total_Price]]</f>
        <v>0.24974358974358973</v>
      </c>
      <c r="W1030" s="3">
        <v>487</v>
      </c>
      <c r="X1030" s="3"/>
    </row>
    <row r="1031" spans="1:24" x14ac:dyDescent="0.25">
      <c r="A1031" s="1" t="s">
        <v>4620</v>
      </c>
      <c r="B1031" s="1" t="s">
        <v>1705</v>
      </c>
      <c r="C1031" s="1" t="s">
        <v>1706</v>
      </c>
      <c r="D1031" s="1" t="s">
        <v>2664</v>
      </c>
      <c r="E1031" s="1" t="s">
        <v>1946</v>
      </c>
      <c r="F1031" s="2">
        <v>45011</v>
      </c>
      <c r="G1031" s="2">
        <v>44927</v>
      </c>
      <c r="H1031" s="2" t="str">
        <f>TEXT(Ecommerce_Sales[[#This Row],[Order_Date]],"mmmm")</f>
        <v>January</v>
      </c>
      <c r="I1031" s="2" t="str">
        <f>TEXT(Ecommerce_Sales[[#This Row],[Order_Date]],"yyyy")</f>
        <v>2023</v>
      </c>
      <c r="J1031" s="2" t="str">
        <f>TEXT(Ecommerce_Sales[[#This Row],[Order_Date]],"mmmm")</f>
        <v>January</v>
      </c>
      <c r="K1031" s="1" t="s">
        <v>1986</v>
      </c>
      <c r="L1031" s="1" t="s">
        <v>4621</v>
      </c>
      <c r="M1031" s="1" t="s">
        <v>2026</v>
      </c>
      <c r="N1031" s="1" t="s">
        <v>1978</v>
      </c>
      <c r="O1031" s="3">
        <v>544</v>
      </c>
      <c r="P1031">
        <v>1</v>
      </c>
      <c r="Q1031" s="3">
        <v>544</v>
      </c>
      <c r="R1031" s="1" t="s">
        <v>1951</v>
      </c>
      <c r="S1031" s="3">
        <v>36</v>
      </c>
      <c r="U1031" t="str">
        <f>IF(Ecommerce_Sales[[#This Row],[Delivery_Time_Days]]&gt;7,"Delay",IF(Ecommerce_Sales[[#This Row],[Delivery_Time_Days]] = 0,"No delivery",IF(Ecommerce_Sales[[#This Row],[Delivery_Time_Days]]&lt;=7,"On-time")))</f>
        <v>No delivery</v>
      </c>
      <c r="V1031" s="7">
        <f>Ecommerce_Sales[[#This Row],[Profit]]/Ecommerce_Sales[[#This Row],[Total_Price]]</f>
        <v>0.34926470588235292</v>
      </c>
      <c r="W1031" s="3">
        <v>190</v>
      </c>
      <c r="X1031" s="3"/>
    </row>
    <row r="1032" spans="1:24" x14ac:dyDescent="0.25">
      <c r="A1032" s="1" t="s">
        <v>4622</v>
      </c>
      <c r="B1032" s="1" t="s">
        <v>1323</v>
      </c>
      <c r="C1032" s="1" t="s">
        <v>1324</v>
      </c>
      <c r="D1032" s="1" t="s">
        <v>4623</v>
      </c>
      <c r="E1032" s="1" t="s">
        <v>1946</v>
      </c>
      <c r="F1032" s="2">
        <v>45260</v>
      </c>
      <c r="G1032" s="2">
        <v>45199</v>
      </c>
      <c r="H1032" s="2" t="str">
        <f>TEXT(Ecommerce_Sales[[#This Row],[Order_Date]],"mmmm")</f>
        <v>September</v>
      </c>
      <c r="I1032" s="2" t="str">
        <f>TEXT(Ecommerce_Sales[[#This Row],[Order_Date]],"yyyy")</f>
        <v>2023</v>
      </c>
      <c r="J1032" s="2" t="str">
        <f>TEXT(Ecommerce_Sales[[#This Row],[Order_Date]],"mmmm")</f>
        <v>September</v>
      </c>
      <c r="K1032" s="1" t="s">
        <v>1947</v>
      </c>
      <c r="L1032" s="1" t="s">
        <v>4624</v>
      </c>
      <c r="M1032" s="1" t="s">
        <v>2002</v>
      </c>
      <c r="N1032" s="1" t="s">
        <v>1989</v>
      </c>
      <c r="O1032" s="3">
        <v>341</v>
      </c>
      <c r="P1032">
        <v>3</v>
      </c>
      <c r="Q1032" s="3">
        <v>1024</v>
      </c>
      <c r="R1032" s="1" t="s">
        <v>1958</v>
      </c>
      <c r="S1032" s="3">
        <v>53</v>
      </c>
      <c r="T1032">
        <v>2</v>
      </c>
      <c r="U1032" t="str">
        <f>IF(Ecommerce_Sales[[#This Row],[Delivery_Time_Days]]&gt;7,"Delay",IF(Ecommerce_Sales[[#This Row],[Delivery_Time_Days]] = 0,"No delivery",IF(Ecommerce_Sales[[#This Row],[Delivery_Time_Days]]&lt;=7,"On-time")))</f>
        <v>On-time</v>
      </c>
      <c r="V1032" s="7">
        <f>Ecommerce_Sales[[#This Row],[Profit]]/Ecommerce_Sales[[#This Row],[Total_Price]]</f>
        <v>0.25</v>
      </c>
      <c r="W1032" s="3">
        <v>256</v>
      </c>
      <c r="X1032" s="3"/>
    </row>
    <row r="1033" spans="1:24" x14ac:dyDescent="0.25">
      <c r="A1033" s="1" t="s">
        <v>4625</v>
      </c>
      <c r="B1033" s="1" t="s">
        <v>422</v>
      </c>
      <c r="C1033" s="1" t="s">
        <v>423</v>
      </c>
      <c r="D1033" s="1" t="s">
        <v>4626</v>
      </c>
      <c r="E1033" s="1" t="s">
        <v>1946</v>
      </c>
      <c r="F1033" s="2">
        <v>45357</v>
      </c>
      <c r="G1033" s="2">
        <v>45608</v>
      </c>
      <c r="H1033" s="2" t="str">
        <f>TEXT(Ecommerce_Sales[[#This Row],[Order_Date]],"mmmm")</f>
        <v>November</v>
      </c>
      <c r="I1033" s="2" t="str">
        <f>TEXT(Ecommerce_Sales[[#This Row],[Order_Date]],"yyyy")</f>
        <v>2024</v>
      </c>
      <c r="J1033" s="2" t="str">
        <f>TEXT(Ecommerce_Sales[[#This Row],[Order_Date]],"mmmm")</f>
        <v>November</v>
      </c>
      <c r="K1033" s="1" t="s">
        <v>1947</v>
      </c>
      <c r="L1033" s="1" t="s">
        <v>4627</v>
      </c>
      <c r="M1033" s="1" t="s">
        <v>2072</v>
      </c>
      <c r="N1033" s="1" t="s">
        <v>1950</v>
      </c>
      <c r="O1033" s="3">
        <v>1340</v>
      </c>
      <c r="P1033">
        <v>4</v>
      </c>
      <c r="Q1033" s="3">
        <v>5362</v>
      </c>
      <c r="R1033" s="1" t="s">
        <v>1958</v>
      </c>
      <c r="S1033" s="3">
        <v>765</v>
      </c>
      <c r="T1033">
        <v>7</v>
      </c>
      <c r="U1033" t="str">
        <f>IF(Ecommerce_Sales[[#This Row],[Delivery_Time_Days]]&gt;7,"Delay",IF(Ecommerce_Sales[[#This Row],[Delivery_Time_Days]] = 0,"No delivery",IF(Ecommerce_Sales[[#This Row],[Delivery_Time_Days]]&lt;=7,"On-time")))</f>
        <v>On-time</v>
      </c>
      <c r="V1033" s="7">
        <f>Ecommerce_Sales[[#This Row],[Profit]]/Ecommerce_Sales[[#This Row],[Total_Price]]</f>
        <v>0.4000372995151063</v>
      </c>
      <c r="W1033" s="3">
        <v>2145</v>
      </c>
      <c r="X1033" s="3"/>
    </row>
    <row r="1034" spans="1:24" x14ac:dyDescent="0.25">
      <c r="A1034" s="1" t="s">
        <v>4628</v>
      </c>
      <c r="B1034" s="1" t="s">
        <v>1126</v>
      </c>
      <c r="C1034" s="1" t="s">
        <v>1127</v>
      </c>
      <c r="D1034" s="1" t="s">
        <v>2081</v>
      </c>
      <c r="E1034" s="1" t="s">
        <v>1996</v>
      </c>
      <c r="F1034" s="2">
        <v>45642</v>
      </c>
      <c r="G1034" s="2">
        <v>45042</v>
      </c>
      <c r="H1034" s="2" t="str">
        <f>TEXT(Ecommerce_Sales[[#This Row],[Order_Date]],"mmmm")</f>
        <v>April</v>
      </c>
      <c r="I1034" s="2" t="str">
        <f>TEXT(Ecommerce_Sales[[#This Row],[Order_Date]],"yyyy")</f>
        <v>2023</v>
      </c>
      <c r="J1034" s="2" t="str">
        <f>TEXT(Ecommerce_Sales[[#This Row],[Order_Date]],"mmmm")</f>
        <v>April</v>
      </c>
      <c r="K1034" s="1" t="s">
        <v>1947</v>
      </c>
      <c r="L1034" s="1" t="s">
        <v>4629</v>
      </c>
      <c r="M1034" s="1" t="s">
        <v>1956</v>
      </c>
      <c r="N1034" s="1" t="s">
        <v>1957</v>
      </c>
      <c r="O1034" s="3">
        <v>177</v>
      </c>
      <c r="P1034">
        <v>2</v>
      </c>
      <c r="Q1034" s="3">
        <v>354</v>
      </c>
      <c r="R1034" s="1" t="s">
        <v>2008</v>
      </c>
      <c r="S1034" s="3">
        <v>19</v>
      </c>
      <c r="T1034">
        <v>6</v>
      </c>
      <c r="U1034" t="str">
        <f>IF(Ecommerce_Sales[[#This Row],[Delivery_Time_Days]]&gt;7,"Delay",IF(Ecommerce_Sales[[#This Row],[Delivery_Time_Days]] = 0,"No delivery",IF(Ecommerce_Sales[[#This Row],[Delivery_Time_Days]]&lt;=7,"On-time")))</f>
        <v>On-time</v>
      </c>
      <c r="V1034" s="7">
        <f>Ecommerce_Sales[[#This Row],[Profit]]/Ecommerce_Sales[[#This Row],[Total_Price]]</f>
        <v>0.14971751412429379</v>
      </c>
      <c r="W1034" s="3">
        <v>53</v>
      </c>
      <c r="X1034" s="3"/>
    </row>
    <row r="1035" spans="1:24" x14ac:dyDescent="0.25">
      <c r="A1035" s="1" t="s">
        <v>4630</v>
      </c>
      <c r="B1035" s="1" t="s">
        <v>402</v>
      </c>
      <c r="C1035" s="1" t="s">
        <v>403</v>
      </c>
      <c r="D1035" s="1" t="s">
        <v>4631</v>
      </c>
      <c r="E1035" s="1" t="s">
        <v>1954</v>
      </c>
      <c r="F1035" s="2">
        <v>44995</v>
      </c>
      <c r="G1035" s="2">
        <v>45457</v>
      </c>
      <c r="H1035" s="2" t="str">
        <f>TEXT(Ecommerce_Sales[[#This Row],[Order_Date]],"mmmm")</f>
        <v>June</v>
      </c>
      <c r="I1035" s="2" t="str">
        <f>TEXT(Ecommerce_Sales[[#This Row],[Order_Date]],"yyyy")</f>
        <v>2024</v>
      </c>
      <c r="J1035" s="2" t="str">
        <f>TEXT(Ecommerce_Sales[[#This Row],[Order_Date]],"mmmm")</f>
        <v>June</v>
      </c>
      <c r="K1035" s="1" t="s">
        <v>1947</v>
      </c>
      <c r="L1035" s="1" t="s">
        <v>4632</v>
      </c>
      <c r="M1035" s="1" t="s">
        <v>2007</v>
      </c>
      <c r="N1035" s="1" t="s">
        <v>1973</v>
      </c>
      <c r="O1035" s="3">
        <v>561</v>
      </c>
      <c r="P1035">
        <v>1</v>
      </c>
      <c r="Q1035" s="3">
        <v>561</v>
      </c>
      <c r="R1035" s="1" t="s">
        <v>1958</v>
      </c>
      <c r="S1035" s="3">
        <v>36</v>
      </c>
      <c r="T1035">
        <v>3</v>
      </c>
      <c r="U1035" t="str">
        <f>IF(Ecommerce_Sales[[#This Row],[Delivery_Time_Days]]&gt;7,"Delay",IF(Ecommerce_Sales[[#This Row],[Delivery_Time_Days]] = 0,"No delivery",IF(Ecommerce_Sales[[#This Row],[Delivery_Time_Days]]&lt;=7,"On-time")))</f>
        <v>On-time</v>
      </c>
      <c r="V1035" s="7">
        <f>Ecommerce_Sales[[#This Row],[Profit]]/Ecommerce_Sales[[#This Row],[Total_Price]]</f>
        <v>0.29946524064171121</v>
      </c>
      <c r="W1035" s="3">
        <v>168</v>
      </c>
      <c r="X1035" s="3"/>
    </row>
    <row r="1036" spans="1:24" x14ac:dyDescent="0.25">
      <c r="A1036" s="1" t="s">
        <v>4633</v>
      </c>
      <c r="B1036" s="1" t="s">
        <v>962</v>
      </c>
      <c r="C1036" s="1" t="s">
        <v>963</v>
      </c>
      <c r="D1036" s="1" t="s">
        <v>2433</v>
      </c>
      <c r="E1036" s="1" t="s">
        <v>1981</v>
      </c>
      <c r="F1036" s="2">
        <v>45575</v>
      </c>
      <c r="G1036" s="2">
        <v>45343</v>
      </c>
      <c r="H1036" s="2" t="str">
        <f>TEXT(Ecommerce_Sales[[#This Row],[Order_Date]],"mmmm")</f>
        <v>February</v>
      </c>
      <c r="I1036" s="2" t="str">
        <f>TEXT(Ecommerce_Sales[[#This Row],[Order_Date]],"yyyy")</f>
        <v>2024</v>
      </c>
      <c r="J1036" s="2" t="str">
        <f>TEXT(Ecommerce_Sales[[#This Row],[Order_Date]],"mmmm")</f>
        <v>February</v>
      </c>
      <c r="K1036" s="1" t="s">
        <v>1947</v>
      </c>
      <c r="L1036" s="1" t="s">
        <v>4634</v>
      </c>
      <c r="M1036" s="1" t="s">
        <v>1968</v>
      </c>
      <c r="N1036" s="1" t="s">
        <v>1957</v>
      </c>
      <c r="O1036" s="3">
        <v>339</v>
      </c>
      <c r="P1036">
        <v>2</v>
      </c>
      <c r="Q1036" s="3">
        <v>678</v>
      </c>
      <c r="R1036" s="1" t="s">
        <v>1958</v>
      </c>
      <c r="S1036" s="3">
        <v>51</v>
      </c>
      <c r="T1036">
        <v>5</v>
      </c>
      <c r="U1036" t="str">
        <f>IF(Ecommerce_Sales[[#This Row],[Delivery_Time_Days]]&gt;7,"Delay",IF(Ecommerce_Sales[[#This Row],[Delivery_Time_Days]] = 0,"No delivery",IF(Ecommerce_Sales[[#This Row],[Delivery_Time_Days]]&lt;=7,"On-time")))</f>
        <v>On-time</v>
      </c>
      <c r="V1036" s="7">
        <f>Ecommerce_Sales[[#This Row],[Profit]]/Ecommerce_Sales[[#This Row],[Total_Price]]</f>
        <v>0.15044247787610621</v>
      </c>
      <c r="W1036" s="3">
        <v>102</v>
      </c>
      <c r="X1036" s="3"/>
    </row>
    <row r="1037" spans="1:24" x14ac:dyDescent="0.25">
      <c r="A1037" s="1" t="s">
        <v>4635</v>
      </c>
      <c r="B1037" s="1" t="s">
        <v>160</v>
      </c>
      <c r="C1037" s="1" t="s">
        <v>1142</v>
      </c>
      <c r="D1037" s="1" t="s">
        <v>4636</v>
      </c>
      <c r="E1037" s="1" t="s">
        <v>1966</v>
      </c>
      <c r="F1037" s="2">
        <v>45654</v>
      </c>
      <c r="G1037" s="2">
        <v>45360</v>
      </c>
      <c r="H1037" s="2" t="str">
        <f>TEXT(Ecommerce_Sales[[#This Row],[Order_Date]],"mmmm")</f>
        <v>March</v>
      </c>
      <c r="I1037" s="2" t="str">
        <f>TEXT(Ecommerce_Sales[[#This Row],[Order_Date]],"yyyy")</f>
        <v>2024</v>
      </c>
      <c r="J1037" s="2" t="str">
        <f>TEXT(Ecommerce_Sales[[#This Row],[Order_Date]],"mmmm")</f>
        <v>March</v>
      </c>
      <c r="K1037" s="1" t="s">
        <v>1947</v>
      </c>
      <c r="L1037" s="1" t="s">
        <v>4637</v>
      </c>
      <c r="M1037" s="1" t="s">
        <v>1949</v>
      </c>
      <c r="N1037" s="1" t="s">
        <v>1950</v>
      </c>
      <c r="O1037" s="3">
        <v>273</v>
      </c>
      <c r="P1037">
        <v>1</v>
      </c>
      <c r="Q1037" s="3">
        <v>273</v>
      </c>
      <c r="R1037" s="1" t="s">
        <v>2016</v>
      </c>
      <c r="S1037" s="3">
        <v>24</v>
      </c>
      <c r="T1037">
        <v>4</v>
      </c>
      <c r="U1037" t="str">
        <f>IF(Ecommerce_Sales[[#This Row],[Delivery_Time_Days]]&gt;7,"Delay",IF(Ecommerce_Sales[[#This Row],[Delivery_Time_Days]] = 0,"No delivery",IF(Ecommerce_Sales[[#This Row],[Delivery_Time_Days]]&lt;=7,"On-time")))</f>
        <v>On-time</v>
      </c>
      <c r="V1037" s="7">
        <f>Ecommerce_Sales[[#This Row],[Profit]]/Ecommerce_Sales[[#This Row],[Total_Price]]</f>
        <v>0.39926739926739929</v>
      </c>
      <c r="W1037" s="3">
        <v>109</v>
      </c>
      <c r="X1037" s="3"/>
    </row>
    <row r="1038" spans="1:24" x14ac:dyDescent="0.25">
      <c r="A1038" s="1" t="s">
        <v>4638</v>
      </c>
      <c r="B1038" s="1" t="s">
        <v>1219</v>
      </c>
      <c r="C1038" s="1" t="s">
        <v>1220</v>
      </c>
      <c r="D1038" s="1" t="s">
        <v>3025</v>
      </c>
      <c r="E1038" s="1" t="s">
        <v>1981</v>
      </c>
      <c r="F1038" s="2">
        <v>45263</v>
      </c>
      <c r="G1038" s="2">
        <v>45250</v>
      </c>
      <c r="H1038" s="2" t="str">
        <f>TEXT(Ecommerce_Sales[[#This Row],[Order_Date]],"mmmm")</f>
        <v>November</v>
      </c>
      <c r="I1038" s="2" t="str">
        <f>TEXT(Ecommerce_Sales[[#This Row],[Order_Date]],"yyyy")</f>
        <v>2023</v>
      </c>
      <c r="J1038" s="2" t="str">
        <f>TEXT(Ecommerce_Sales[[#This Row],[Order_Date]],"mmmm")</f>
        <v>November</v>
      </c>
      <c r="K1038" s="1" t="s">
        <v>1947</v>
      </c>
      <c r="L1038" s="1" t="s">
        <v>4639</v>
      </c>
      <c r="M1038" s="1" t="s">
        <v>2026</v>
      </c>
      <c r="N1038" s="1" t="s">
        <v>1978</v>
      </c>
      <c r="O1038" s="3">
        <v>1260</v>
      </c>
      <c r="P1038">
        <v>7</v>
      </c>
      <c r="Q1038" s="3">
        <v>8821</v>
      </c>
      <c r="R1038" s="1" t="s">
        <v>1951</v>
      </c>
      <c r="S1038" s="3">
        <v>797</v>
      </c>
      <c r="T1038">
        <v>10</v>
      </c>
      <c r="U1038" t="str">
        <f>IF(Ecommerce_Sales[[#This Row],[Delivery_Time_Days]]&gt;7,"Delay",IF(Ecommerce_Sales[[#This Row],[Delivery_Time_Days]] = 0,"No delivery",IF(Ecommerce_Sales[[#This Row],[Delivery_Time_Days]]&lt;=7,"On-time")))</f>
        <v>Delay</v>
      </c>
      <c r="V1038" s="7">
        <f>Ecommerce_Sales[[#This Row],[Profit]]/Ecommerce_Sales[[#This Row],[Total_Price]]</f>
        <v>0.3499603219589616</v>
      </c>
      <c r="W1038" s="3">
        <v>3087</v>
      </c>
      <c r="X1038" s="3"/>
    </row>
    <row r="1039" spans="1:24" x14ac:dyDescent="0.25">
      <c r="A1039" s="1" t="s">
        <v>4640</v>
      </c>
      <c r="B1039" s="1" t="s">
        <v>438</v>
      </c>
      <c r="C1039" s="1" t="s">
        <v>439</v>
      </c>
      <c r="D1039" s="1" t="s">
        <v>2837</v>
      </c>
      <c r="E1039" s="1" t="s">
        <v>2005</v>
      </c>
      <c r="F1039" s="2">
        <v>45092</v>
      </c>
      <c r="G1039" s="2">
        <v>45123</v>
      </c>
      <c r="H1039" s="2" t="str">
        <f>TEXT(Ecommerce_Sales[[#This Row],[Order_Date]],"mmmm")</f>
        <v>July</v>
      </c>
      <c r="I1039" s="2" t="str">
        <f>TEXT(Ecommerce_Sales[[#This Row],[Order_Date]],"yyyy")</f>
        <v>2023</v>
      </c>
      <c r="J1039" s="2" t="str">
        <f>TEXT(Ecommerce_Sales[[#This Row],[Order_Date]],"mmmm")</f>
        <v>July</v>
      </c>
      <c r="K1039" s="1" t="s">
        <v>1947</v>
      </c>
      <c r="L1039" s="1" t="s">
        <v>4641</v>
      </c>
      <c r="M1039" s="1" t="s">
        <v>1972</v>
      </c>
      <c r="N1039" s="1" t="s">
        <v>1973</v>
      </c>
      <c r="O1039" s="3">
        <v>1224</v>
      </c>
      <c r="P1039">
        <v>6</v>
      </c>
      <c r="Q1039" s="3">
        <v>7345</v>
      </c>
      <c r="R1039" s="1" t="s">
        <v>2008</v>
      </c>
      <c r="S1039" s="3">
        <v>573</v>
      </c>
      <c r="T1039">
        <v>3</v>
      </c>
      <c r="U1039" t="str">
        <f>IF(Ecommerce_Sales[[#This Row],[Delivery_Time_Days]]&gt;7,"Delay",IF(Ecommerce_Sales[[#This Row],[Delivery_Time_Days]] = 0,"No delivery",IF(Ecommerce_Sales[[#This Row],[Delivery_Time_Days]]&lt;=7,"On-time")))</f>
        <v>On-time</v>
      </c>
      <c r="V1039" s="7">
        <f>Ecommerce_Sales[[#This Row],[Profit]]/Ecommerce_Sales[[#This Row],[Total_Price]]</f>
        <v>0.29993192648059902</v>
      </c>
      <c r="W1039" s="3">
        <v>2203</v>
      </c>
      <c r="X1039" s="3"/>
    </row>
    <row r="1040" spans="1:24" x14ac:dyDescent="0.25">
      <c r="A1040" s="1" t="s">
        <v>4642</v>
      </c>
      <c r="B1040" s="1" t="s">
        <v>1389</v>
      </c>
      <c r="C1040" s="1" t="s">
        <v>1390</v>
      </c>
      <c r="D1040" s="1" t="s">
        <v>4361</v>
      </c>
      <c r="E1040" s="1" t="s">
        <v>1954</v>
      </c>
      <c r="F1040" s="2">
        <v>45076</v>
      </c>
      <c r="G1040" s="2">
        <v>44972</v>
      </c>
      <c r="H1040" s="2" t="str">
        <f>TEXT(Ecommerce_Sales[[#This Row],[Order_Date]],"mmmm")</f>
        <v>February</v>
      </c>
      <c r="I1040" s="2" t="str">
        <f>TEXT(Ecommerce_Sales[[#This Row],[Order_Date]],"yyyy")</f>
        <v>2023</v>
      </c>
      <c r="J1040" s="2" t="str">
        <f>TEXT(Ecommerce_Sales[[#This Row],[Order_Date]],"mmmm")</f>
        <v>February</v>
      </c>
      <c r="K1040" s="1" t="s">
        <v>1947</v>
      </c>
      <c r="L1040" s="1" t="s">
        <v>4643</v>
      </c>
      <c r="M1040" s="1" t="s">
        <v>2058</v>
      </c>
      <c r="N1040" s="1" t="s">
        <v>1950</v>
      </c>
      <c r="O1040" s="3">
        <v>689</v>
      </c>
      <c r="P1040">
        <v>4</v>
      </c>
      <c r="Q1040" s="3">
        <v>2754</v>
      </c>
      <c r="R1040" s="1" t="s">
        <v>1958</v>
      </c>
      <c r="S1040" s="3">
        <v>294</v>
      </c>
      <c r="T1040">
        <v>3</v>
      </c>
      <c r="U1040" t="str">
        <f>IF(Ecommerce_Sales[[#This Row],[Delivery_Time_Days]]&gt;7,"Delay",IF(Ecommerce_Sales[[#This Row],[Delivery_Time_Days]] = 0,"No delivery",IF(Ecommerce_Sales[[#This Row],[Delivery_Time_Days]]&lt;=7,"On-time")))</f>
        <v>On-time</v>
      </c>
      <c r="V1040" s="7">
        <f>Ecommerce_Sales[[#This Row],[Profit]]/Ecommerce_Sales[[#This Row],[Total_Price]]</f>
        <v>0.40014524328249818</v>
      </c>
      <c r="W1040" s="3">
        <v>1102</v>
      </c>
      <c r="X1040" s="3"/>
    </row>
    <row r="1041" spans="1:24" x14ac:dyDescent="0.25">
      <c r="A1041" s="1" t="s">
        <v>4644</v>
      </c>
      <c r="B1041" s="1" t="s">
        <v>294</v>
      </c>
      <c r="C1041" s="1" t="s">
        <v>295</v>
      </c>
      <c r="D1041" s="1" t="s">
        <v>4645</v>
      </c>
      <c r="E1041" s="1" t="s">
        <v>2005</v>
      </c>
      <c r="F1041" s="2">
        <v>45243</v>
      </c>
      <c r="G1041" s="2">
        <v>45021</v>
      </c>
      <c r="H1041" s="2" t="str">
        <f>TEXT(Ecommerce_Sales[[#This Row],[Order_Date]],"mmmm")</f>
        <v>April</v>
      </c>
      <c r="I1041" s="2" t="str">
        <f>TEXT(Ecommerce_Sales[[#This Row],[Order_Date]],"yyyy")</f>
        <v>2023</v>
      </c>
      <c r="J1041" s="2" t="str">
        <f>TEXT(Ecommerce_Sales[[#This Row],[Order_Date]],"mmmm")</f>
        <v>April</v>
      </c>
      <c r="K1041" s="1" t="s">
        <v>1947</v>
      </c>
      <c r="L1041" s="1" t="s">
        <v>4646</v>
      </c>
      <c r="M1041" s="1" t="s">
        <v>2026</v>
      </c>
      <c r="N1041" s="1" t="s">
        <v>1978</v>
      </c>
      <c r="O1041" s="3">
        <v>115</v>
      </c>
      <c r="P1041">
        <v>3</v>
      </c>
      <c r="Q1041" s="3">
        <v>345</v>
      </c>
      <c r="R1041" s="1" t="s">
        <v>1958</v>
      </c>
      <c r="S1041" s="3">
        <v>24</v>
      </c>
      <c r="T1041">
        <v>5</v>
      </c>
      <c r="U1041" t="str">
        <f>IF(Ecommerce_Sales[[#This Row],[Delivery_Time_Days]]&gt;7,"Delay",IF(Ecommerce_Sales[[#This Row],[Delivery_Time_Days]] = 0,"No delivery",IF(Ecommerce_Sales[[#This Row],[Delivery_Time_Days]]&lt;=7,"On-time")))</f>
        <v>On-time</v>
      </c>
      <c r="V1041" s="7">
        <f>Ecommerce_Sales[[#This Row],[Profit]]/Ecommerce_Sales[[#This Row],[Total_Price]]</f>
        <v>0.35072463768115941</v>
      </c>
      <c r="W1041" s="3">
        <v>121</v>
      </c>
      <c r="X1041" s="3"/>
    </row>
    <row r="1042" spans="1:24" x14ac:dyDescent="0.25">
      <c r="A1042" s="1" t="s">
        <v>4647</v>
      </c>
      <c r="B1042" s="1" t="s">
        <v>346</v>
      </c>
      <c r="C1042" s="1" t="s">
        <v>415</v>
      </c>
      <c r="D1042" s="1" t="s">
        <v>4648</v>
      </c>
      <c r="E1042" s="1" t="s">
        <v>1981</v>
      </c>
      <c r="F1042" s="2">
        <v>45468</v>
      </c>
      <c r="G1042" s="2">
        <v>45561</v>
      </c>
      <c r="H1042" s="2" t="str">
        <f>TEXT(Ecommerce_Sales[[#This Row],[Order_Date]],"mmmm")</f>
        <v>September</v>
      </c>
      <c r="I1042" s="2" t="str">
        <f>TEXT(Ecommerce_Sales[[#This Row],[Order_Date]],"yyyy")</f>
        <v>2024</v>
      </c>
      <c r="J1042" s="2" t="str">
        <f>TEXT(Ecommerce_Sales[[#This Row],[Order_Date]],"mmmm")</f>
        <v>September</v>
      </c>
      <c r="K1042" s="1" t="s">
        <v>1992</v>
      </c>
      <c r="L1042" s="1" t="s">
        <v>4649</v>
      </c>
      <c r="M1042" s="1" t="s">
        <v>2072</v>
      </c>
      <c r="N1042" s="1" t="s">
        <v>1950</v>
      </c>
      <c r="O1042" s="3">
        <v>375</v>
      </c>
      <c r="P1042">
        <v>3</v>
      </c>
      <c r="Q1042" s="3">
        <v>1126</v>
      </c>
      <c r="R1042" s="1" t="s">
        <v>1958</v>
      </c>
      <c r="S1042" s="3">
        <v>97</v>
      </c>
      <c r="U1042" t="str">
        <f>IF(Ecommerce_Sales[[#This Row],[Delivery_Time_Days]]&gt;7,"Delay",IF(Ecommerce_Sales[[#This Row],[Delivery_Time_Days]] = 0,"No delivery",IF(Ecommerce_Sales[[#This Row],[Delivery_Time_Days]]&lt;=7,"On-time")))</f>
        <v>No delivery</v>
      </c>
      <c r="V1042" s="7">
        <f>Ecommerce_Sales[[#This Row],[Profit]]/Ecommerce_Sales[[#This Row],[Total_Price]]</f>
        <v>0.40053285968028418</v>
      </c>
      <c r="W1042" s="3">
        <v>451</v>
      </c>
      <c r="X1042" s="3"/>
    </row>
    <row r="1043" spans="1:24" x14ac:dyDescent="0.25">
      <c r="A1043" s="1" t="s">
        <v>4650</v>
      </c>
      <c r="B1043" s="1" t="s">
        <v>1051</v>
      </c>
      <c r="C1043" s="1" t="s">
        <v>1052</v>
      </c>
      <c r="D1043" s="1" t="s">
        <v>2436</v>
      </c>
      <c r="E1043" s="1" t="s">
        <v>1996</v>
      </c>
      <c r="F1043" s="2">
        <v>45438</v>
      </c>
      <c r="G1043" s="2">
        <v>45575</v>
      </c>
      <c r="H1043" s="2" t="str">
        <f>TEXT(Ecommerce_Sales[[#This Row],[Order_Date]],"mmmm")</f>
        <v>October</v>
      </c>
      <c r="I1043" s="2" t="str">
        <f>TEXT(Ecommerce_Sales[[#This Row],[Order_Date]],"yyyy")</f>
        <v>2024</v>
      </c>
      <c r="J1043" s="2" t="str">
        <f>TEXT(Ecommerce_Sales[[#This Row],[Order_Date]],"mmmm")</f>
        <v>October</v>
      </c>
      <c r="K1043" s="1" t="s">
        <v>1986</v>
      </c>
      <c r="L1043" s="1" t="s">
        <v>4651</v>
      </c>
      <c r="M1043" s="1" t="s">
        <v>2007</v>
      </c>
      <c r="N1043" s="1" t="s">
        <v>1973</v>
      </c>
      <c r="O1043" s="3">
        <v>532</v>
      </c>
      <c r="P1043">
        <v>1</v>
      </c>
      <c r="Q1043" s="3">
        <v>532</v>
      </c>
      <c r="R1043" s="1" t="s">
        <v>1958</v>
      </c>
      <c r="S1043" s="3">
        <v>66</v>
      </c>
      <c r="U1043" t="str">
        <f>IF(Ecommerce_Sales[[#This Row],[Delivery_Time_Days]]&gt;7,"Delay",IF(Ecommerce_Sales[[#This Row],[Delivery_Time_Days]] = 0,"No delivery",IF(Ecommerce_Sales[[#This Row],[Delivery_Time_Days]]&lt;=7,"On-time")))</f>
        <v>No delivery</v>
      </c>
      <c r="V1043" s="7">
        <f>Ecommerce_Sales[[#This Row],[Profit]]/Ecommerce_Sales[[#This Row],[Total_Price]]</f>
        <v>0.3007518796992481</v>
      </c>
      <c r="W1043" s="3">
        <v>160</v>
      </c>
      <c r="X1043" s="3"/>
    </row>
    <row r="1044" spans="1:24" x14ac:dyDescent="0.25">
      <c r="A1044" s="1" t="s">
        <v>4652</v>
      </c>
      <c r="B1044" s="1" t="s">
        <v>1679</v>
      </c>
      <c r="C1044" s="1" t="s">
        <v>1680</v>
      </c>
      <c r="D1044" s="1" t="s">
        <v>4653</v>
      </c>
      <c r="E1044" s="1" t="s">
        <v>1946</v>
      </c>
      <c r="F1044" s="2">
        <v>45584</v>
      </c>
      <c r="G1044" s="2">
        <v>45362</v>
      </c>
      <c r="H1044" s="2" t="str">
        <f>TEXT(Ecommerce_Sales[[#This Row],[Order_Date]],"mmmm")</f>
        <v>March</v>
      </c>
      <c r="I1044" s="2" t="str">
        <f>TEXT(Ecommerce_Sales[[#This Row],[Order_Date]],"yyyy")</f>
        <v>2024</v>
      </c>
      <c r="J1044" s="2" t="str">
        <f>TEXT(Ecommerce_Sales[[#This Row],[Order_Date]],"mmmm")</f>
        <v>March</v>
      </c>
      <c r="K1044" s="1" t="s">
        <v>1947</v>
      </c>
      <c r="L1044" s="1" t="s">
        <v>4654</v>
      </c>
      <c r="M1044" s="1" t="s">
        <v>2072</v>
      </c>
      <c r="N1044" s="1" t="s">
        <v>1950</v>
      </c>
      <c r="O1044" s="3">
        <v>887</v>
      </c>
      <c r="P1044">
        <v>3</v>
      </c>
      <c r="Q1044" s="3">
        <v>2662</v>
      </c>
      <c r="R1044" s="1" t="s">
        <v>1958</v>
      </c>
      <c r="S1044" s="3">
        <v>345</v>
      </c>
      <c r="T1044">
        <v>8</v>
      </c>
      <c r="U1044" t="str">
        <f>IF(Ecommerce_Sales[[#This Row],[Delivery_Time_Days]]&gt;7,"Delay",IF(Ecommerce_Sales[[#This Row],[Delivery_Time_Days]] = 0,"No delivery",IF(Ecommerce_Sales[[#This Row],[Delivery_Time_Days]]&lt;=7,"On-time")))</f>
        <v>Delay</v>
      </c>
      <c r="V1044" s="7">
        <f>Ecommerce_Sales[[#This Row],[Profit]]/Ecommerce_Sales[[#This Row],[Total_Price]]</f>
        <v>0.40007513148009016</v>
      </c>
      <c r="W1044" s="3">
        <v>1065</v>
      </c>
      <c r="X1044" s="3"/>
    </row>
    <row r="1045" spans="1:24" x14ac:dyDescent="0.25">
      <c r="A1045" s="1" t="s">
        <v>4655</v>
      </c>
      <c r="B1045" s="1" t="s">
        <v>1201</v>
      </c>
      <c r="C1045" s="1" t="s">
        <v>1202</v>
      </c>
      <c r="D1045" s="1" t="s">
        <v>3059</v>
      </c>
      <c r="E1045" s="1" t="s">
        <v>1946</v>
      </c>
      <c r="F1045" s="2">
        <v>45015</v>
      </c>
      <c r="G1045" s="2">
        <v>45291</v>
      </c>
      <c r="H1045" s="2" t="str">
        <f>TEXT(Ecommerce_Sales[[#This Row],[Order_Date]],"mmmm")</f>
        <v>December</v>
      </c>
      <c r="I1045" s="2" t="str">
        <f>TEXT(Ecommerce_Sales[[#This Row],[Order_Date]],"yyyy")</f>
        <v>2023</v>
      </c>
      <c r="J1045" s="2" t="str">
        <f>TEXT(Ecommerce_Sales[[#This Row],[Order_Date]],"mmmm")</f>
        <v>December</v>
      </c>
      <c r="K1045" s="1" t="s">
        <v>1947</v>
      </c>
      <c r="L1045" s="1" t="s">
        <v>4656</v>
      </c>
      <c r="M1045" s="1" t="s">
        <v>2065</v>
      </c>
      <c r="N1045" s="1" t="s">
        <v>1978</v>
      </c>
      <c r="O1045" s="3">
        <v>110</v>
      </c>
      <c r="P1045">
        <v>10</v>
      </c>
      <c r="Q1045" s="3">
        <v>1102</v>
      </c>
      <c r="R1045" s="1" t="s">
        <v>1951</v>
      </c>
      <c r="S1045" s="3">
        <v>79</v>
      </c>
      <c r="T1045">
        <v>2</v>
      </c>
      <c r="U1045" t="str">
        <f>IF(Ecommerce_Sales[[#This Row],[Delivery_Time_Days]]&gt;7,"Delay",IF(Ecommerce_Sales[[#This Row],[Delivery_Time_Days]] = 0,"No delivery",IF(Ecommerce_Sales[[#This Row],[Delivery_Time_Days]]&lt;=7,"On-time")))</f>
        <v>On-time</v>
      </c>
      <c r="V1045" s="7">
        <f>Ecommerce_Sales[[#This Row],[Profit]]/Ecommerce_Sales[[#This Row],[Total_Price]]</f>
        <v>0.35027223230490018</v>
      </c>
      <c r="W1045" s="3">
        <v>386</v>
      </c>
      <c r="X1045" s="3"/>
    </row>
    <row r="1046" spans="1:24" x14ac:dyDescent="0.25">
      <c r="A1046" s="1" t="s">
        <v>4657</v>
      </c>
      <c r="B1046" s="1" t="s">
        <v>1375</v>
      </c>
      <c r="C1046" s="1" t="s">
        <v>1376</v>
      </c>
      <c r="D1046" s="1" t="s">
        <v>4033</v>
      </c>
      <c r="E1046" s="1" t="s">
        <v>1981</v>
      </c>
      <c r="F1046" s="2">
        <v>45117</v>
      </c>
      <c r="G1046" s="2">
        <v>45245</v>
      </c>
      <c r="H1046" s="2" t="str">
        <f>TEXT(Ecommerce_Sales[[#This Row],[Order_Date]],"mmmm")</f>
        <v>November</v>
      </c>
      <c r="I1046" s="2" t="str">
        <f>TEXT(Ecommerce_Sales[[#This Row],[Order_Date]],"yyyy")</f>
        <v>2023</v>
      </c>
      <c r="J1046" s="2" t="str">
        <f>TEXT(Ecommerce_Sales[[#This Row],[Order_Date]],"mmmm")</f>
        <v>November</v>
      </c>
      <c r="K1046" s="1" t="s">
        <v>1947</v>
      </c>
      <c r="L1046" s="1" t="s">
        <v>4658</v>
      </c>
      <c r="M1046" s="1" t="s">
        <v>2047</v>
      </c>
      <c r="N1046" s="1" t="s">
        <v>1989</v>
      </c>
      <c r="O1046" s="3">
        <v>88</v>
      </c>
      <c r="P1046">
        <v>1</v>
      </c>
      <c r="Q1046" s="3">
        <v>88</v>
      </c>
      <c r="R1046" s="1" t="s">
        <v>1951</v>
      </c>
      <c r="S1046" s="3">
        <v>9</v>
      </c>
      <c r="T1046">
        <v>7</v>
      </c>
      <c r="U1046" t="str">
        <f>IF(Ecommerce_Sales[[#This Row],[Delivery_Time_Days]]&gt;7,"Delay",IF(Ecommerce_Sales[[#This Row],[Delivery_Time_Days]] = 0,"No delivery",IF(Ecommerce_Sales[[#This Row],[Delivery_Time_Days]]&lt;=7,"On-time")))</f>
        <v>On-time</v>
      </c>
      <c r="V1046" s="7">
        <f>Ecommerce_Sales[[#This Row],[Profit]]/Ecommerce_Sales[[#This Row],[Total_Price]]</f>
        <v>0.25</v>
      </c>
      <c r="W1046" s="3">
        <v>22</v>
      </c>
      <c r="X1046" s="3"/>
    </row>
    <row r="1047" spans="1:24" x14ac:dyDescent="0.25">
      <c r="A1047" s="1" t="s">
        <v>4659</v>
      </c>
      <c r="B1047" s="1" t="s">
        <v>834</v>
      </c>
      <c r="C1047" s="1" t="s">
        <v>835</v>
      </c>
      <c r="D1047" s="1" t="s">
        <v>3164</v>
      </c>
      <c r="E1047" s="1" t="s">
        <v>2005</v>
      </c>
      <c r="F1047" s="2">
        <v>45209</v>
      </c>
      <c r="G1047" s="2">
        <v>45489</v>
      </c>
      <c r="H1047" s="2" t="str">
        <f>TEXT(Ecommerce_Sales[[#This Row],[Order_Date]],"mmmm")</f>
        <v>July</v>
      </c>
      <c r="I1047" s="2" t="str">
        <f>TEXT(Ecommerce_Sales[[#This Row],[Order_Date]],"yyyy")</f>
        <v>2024</v>
      </c>
      <c r="J1047" s="2" t="str">
        <f>TEXT(Ecommerce_Sales[[#This Row],[Order_Date]],"mmmm")</f>
        <v>July</v>
      </c>
      <c r="K1047" s="1" t="s">
        <v>1986</v>
      </c>
      <c r="L1047" s="1" t="s">
        <v>3460</v>
      </c>
      <c r="M1047" s="1" t="s">
        <v>1983</v>
      </c>
      <c r="N1047" s="1" t="s">
        <v>1950</v>
      </c>
      <c r="O1047" s="3">
        <v>553</v>
      </c>
      <c r="P1047">
        <v>6</v>
      </c>
      <c r="Q1047" s="3">
        <v>3319</v>
      </c>
      <c r="R1047" s="1" t="s">
        <v>1958</v>
      </c>
      <c r="S1047" s="3">
        <v>451</v>
      </c>
      <c r="U1047" t="str">
        <f>IF(Ecommerce_Sales[[#This Row],[Delivery_Time_Days]]&gt;7,"Delay",IF(Ecommerce_Sales[[#This Row],[Delivery_Time_Days]] = 0,"No delivery",IF(Ecommerce_Sales[[#This Row],[Delivery_Time_Days]]&lt;=7,"On-time")))</f>
        <v>No delivery</v>
      </c>
      <c r="V1047" s="7">
        <f>Ecommerce_Sales[[#This Row],[Profit]]/Ecommerce_Sales[[#This Row],[Total_Price]]</f>
        <v>0.39981922265742692</v>
      </c>
      <c r="W1047" s="3">
        <v>1327</v>
      </c>
      <c r="X1047" s="3"/>
    </row>
    <row r="1048" spans="1:24" x14ac:dyDescent="0.25">
      <c r="A1048" s="1" t="s">
        <v>4660</v>
      </c>
      <c r="B1048" s="1" t="s">
        <v>501</v>
      </c>
      <c r="C1048" s="1" t="s">
        <v>502</v>
      </c>
      <c r="D1048" s="1" t="s">
        <v>4661</v>
      </c>
      <c r="E1048" s="1" t="s">
        <v>1996</v>
      </c>
      <c r="F1048" s="2">
        <v>45370</v>
      </c>
      <c r="G1048" s="2">
        <v>45221</v>
      </c>
      <c r="H1048" s="2" t="str">
        <f>TEXT(Ecommerce_Sales[[#This Row],[Order_Date]],"mmmm")</f>
        <v>October</v>
      </c>
      <c r="I1048" s="2" t="str">
        <f>TEXT(Ecommerce_Sales[[#This Row],[Order_Date]],"yyyy")</f>
        <v>2023</v>
      </c>
      <c r="J1048" s="2" t="str">
        <f>TEXT(Ecommerce_Sales[[#This Row],[Order_Date]],"mmmm")</f>
        <v>October</v>
      </c>
      <c r="K1048" s="1" t="s">
        <v>1986</v>
      </c>
      <c r="L1048" s="1" t="s">
        <v>4662</v>
      </c>
      <c r="M1048" s="1" t="s">
        <v>2026</v>
      </c>
      <c r="N1048" s="1" t="s">
        <v>1978</v>
      </c>
      <c r="O1048" s="3">
        <v>333</v>
      </c>
      <c r="P1048">
        <v>1</v>
      </c>
      <c r="Q1048" s="3">
        <v>333</v>
      </c>
      <c r="R1048" s="1" t="s">
        <v>1951</v>
      </c>
      <c r="S1048" s="3">
        <v>20</v>
      </c>
      <c r="U1048" t="str">
        <f>IF(Ecommerce_Sales[[#This Row],[Delivery_Time_Days]]&gt;7,"Delay",IF(Ecommerce_Sales[[#This Row],[Delivery_Time_Days]] = 0,"No delivery",IF(Ecommerce_Sales[[#This Row],[Delivery_Time_Days]]&lt;=7,"On-time")))</f>
        <v>No delivery</v>
      </c>
      <c r="V1048" s="7">
        <f>Ecommerce_Sales[[#This Row],[Profit]]/Ecommerce_Sales[[#This Row],[Total_Price]]</f>
        <v>0.35135135135135137</v>
      </c>
      <c r="W1048" s="3">
        <v>117</v>
      </c>
      <c r="X1048" s="3"/>
    </row>
    <row r="1049" spans="1:24" x14ac:dyDescent="0.25">
      <c r="A1049" s="1" t="s">
        <v>4663</v>
      </c>
      <c r="B1049" s="1" t="s">
        <v>1598</v>
      </c>
      <c r="C1049" s="1" t="s">
        <v>1599</v>
      </c>
      <c r="D1049" s="1" t="s">
        <v>2147</v>
      </c>
      <c r="E1049" s="1" t="s">
        <v>1954</v>
      </c>
      <c r="F1049" s="2">
        <v>45265</v>
      </c>
      <c r="G1049" s="2">
        <v>45117</v>
      </c>
      <c r="H1049" s="2" t="str">
        <f>TEXT(Ecommerce_Sales[[#This Row],[Order_Date]],"mmmm")</f>
        <v>July</v>
      </c>
      <c r="I1049" s="2" t="str">
        <f>TEXT(Ecommerce_Sales[[#This Row],[Order_Date]],"yyyy")</f>
        <v>2023</v>
      </c>
      <c r="J1049" s="2" t="str">
        <f>TEXT(Ecommerce_Sales[[#This Row],[Order_Date]],"mmmm")</f>
        <v>July</v>
      </c>
      <c r="K1049" s="1" t="s">
        <v>1986</v>
      </c>
      <c r="L1049" s="1" t="s">
        <v>4664</v>
      </c>
      <c r="M1049" s="1" t="s">
        <v>1972</v>
      </c>
      <c r="N1049" s="1" t="s">
        <v>1973</v>
      </c>
      <c r="O1049" s="3">
        <v>726</v>
      </c>
      <c r="P1049">
        <v>1</v>
      </c>
      <c r="Q1049" s="3">
        <v>726</v>
      </c>
      <c r="R1049" s="1" t="s">
        <v>1951</v>
      </c>
      <c r="S1049" s="3">
        <v>65</v>
      </c>
      <c r="U1049" t="str">
        <f>IF(Ecommerce_Sales[[#This Row],[Delivery_Time_Days]]&gt;7,"Delay",IF(Ecommerce_Sales[[#This Row],[Delivery_Time_Days]] = 0,"No delivery",IF(Ecommerce_Sales[[#This Row],[Delivery_Time_Days]]&lt;=7,"On-time")))</f>
        <v>No delivery</v>
      </c>
      <c r="V1049" s="7">
        <f>Ecommerce_Sales[[#This Row],[Profit]]/Ecommerce_Sales[[#This Row],[Total_Price]]</f>
        <v>0.30027548209366389</v>
      </c>
      <c r="W1049" s="3">
        <v>218</v>
      </c>
      <c r="X1049" s="3"/>
    </row>
    <row r="1050" spans="1:24" x14ac:dyDescent="0.25">
      <c r="A1050" s="1" t="s">
        <v>4665</v>
      </c>
      <c r="B1050" s="1" t="s">
        <v>1258</v>
      </c>
      <c r="C1050" s="1" t="s">
        <v>1259</v>
      </c>
      <c r="D1050" s="1" t="s">
        <v>2868</v>
      </c>
      <c r="E1050" s="1" t="s">
        <v>1954</v>
      </c>
      <c r="F1050" s="2">
        <v>45076</v>
      </c>
      <c r="G1050" s="2">
        <v>45458</v>
      </c>
      <c r="H1050" s="2" t="str">
        <f>TEXT(Ecommerce_Sales[[#This Row],[Order_Date]],"mmmm")</f>
        <v>June</v>
      </c>
      <c r="I1050" s="2" t="str">
        <f>TEXT(Ecommerce_Sales[[#This Row],[Order_Date]],"yyyy")</f>
        <v>2024</v>
      </c>
      <c r="J1050" s="2" t="str">
        <f>TEXT(Ecommerce_Sales[[#This Row],[Order_Date]],"mmmm")</f>
        <v>June</v>
      </c>
      <c r="K1050" s="1" t="s">
        <v>1947</v>
      </c>
      <c r="L1050" s="1" t="s">
        <v>4666</v>
      </c>
      <c r="M1050" s="1" t="s">
        <v>1968</v>
      </c>
      <c r="N1050" s="1" t="s">
        <v>1957</v>
      </c>
      <c r="O1050" s="3">
        <v>369</v>
      </c>
      <c r="P1050">
        <v>6</v>
      </c>
      <c r="Q1050" s="3">
        <v>2211</v>
      </c>
      <c r="R1050" s="1" t="s">
        <v>1951</v>
      </c>
      <c r="S1050" s="3">
        <v>231</v>
      </c>
      <c r="T1050">
        <v>2</v>
      </c>
      <c r="U1050" t="str">
        <f>IF(Ecommerce_Sales[[#This Row],[Delivery_Time_Days]]&gt;7,"Delay",IF(Ecommerce_Sales[[#This Row],[Delivery_Time_Days]] = 0,"No delivery",IF(Ecommerce_Sales[[#This Row],[Delivery_Time_Days]]&lt;=7,"On-time")))</f>
        <v>On-time</v>
      </c>
      <c r="V1050" s="7">
        <f>Ecommerce_Sales[[#This Row],[Profit]]/Ecommerce_Sales[[#This Row],[Total_Price]]</f>
        <v>0.15015829941203077</v>
      </c>
      <c r="W1050" s="3">
        <v>332</v>
      </c>
      <c r="X1050" s="3"/>
    </row>
    <row r="1051" spans="1:24" x14ac:dyDescent="0.25">
      <c r="A1051" s="1" t="s">
        <v>4667</v>
      </c>
      <c r="B1051" s="1" t="s">
        <v>762</v>
      </c>
      <c r="C1051" s="1" t="s">
        <v>763</v>
      </c>
      <c r="D1051" s="1" t="s">
        <v>4668</v>
      </c>
      <c r="E1051" s="1" t="s">
        <v>1966</v>
      </c>
      <c r="F1051" s="2">
        <v>45648</v>
      </c>
      <c r="G1051" s="2">
        <v>45620</v>
      </c>
      <c r="H1051" s="2" t="str">
        <f>TEXT(Ecommerce_Sales[[#This Row],[Order_Date]],"mmmm")</f>
        <v>November</v>
      </c>
      <c r="I1051" s="2" t="str">
        <f>TEXT(Ecommerce_Sales[[#This Row],[Order_Date]],"yyyy")</f>
        <v>2024</v>
      </c>
      <c r="J1051" s="2" t="str">
        <f>TEXT(Ecommerce_Sales[[#This Row],[Order_Date]],"mmmm")</f>
        <v>November</v>
      </c>
      <c r="K1051" s="1" t="s">
        <v>1986</v>
      </c>
      <c r="L1051" s="1" t="s">
        <v>4669</v>
      </c>
      <c r="M1051" s="1" t="s">
        <v>1988</v>
      </c>
      <c r="N1051" s="1" t="s">
        <v>1989</v>
      </c>
      <c r="O1051" s="3">
        <v>1431</v>
      </c>
      <c r="P1051">
        <v>4</v>
      </c>
      <c r="Q1051" s="3">
        <v>5723</v>
      </c>
      <c r="R1051" s="1" t="s">
        <v>2008</v>
      </c>
      <c r="S1051" s="3">
        <v>506</v>
      </c>
      <c r="U1051" t="str">
        <f>IF(Ecommerce_Sales[[#This Row],[Delivery_Time_Days]]&gt;7,"Delay",IF(Ecommerce_Sales[[#This Row],[Delivery_Time_Days]] = 0,"No delivery",IF(Ecommerce_Sales[[#This Row],[Delivery_Time_Days]]&lt;=7,"On-time")))</f>
        <v>No delivery</v>
      </c>
      <c r="V1051" s="7">
        <f>Ecommerce_Sales[[#This Row],[Profit]]/Ecommerce_Sales[[#This Row],[Total_Price]]</f>
        <v>0.25004368338284116</v>
      </c>
      <c r="W1051" s="3">
        <v>1431</v>
      </c>
      <c r="X1051" s="3"/>
    </row>
    <row r="1052" spans="1:24" x14ac:dyDescent="0.25">
      <c r="A1052" s="1" t="s">
        <v>4670</v>
      </c>
      <c r="B1052" s="1" t="s">
        <v>521</v>
      </c>
      <c r="C1052" s="1" t="s">
        <v>522</v>
      </c>
      <c r="D1052" s="1" t="s">
        <v>3617</v>
      </c>
      <c r="E1052" s="1" t="s">
        <v>1996</v>
      </c>
      <c r="F1052" s="2">
        <v>45629</v>
      </c>
      <c r="G1052" s="2">
        <v>45211</v>
      </c>
      <c r="H1052" s="2" t="str">
        <f>TEXT(Ecommerce_Sales[[#This Row],[Order_Date]],"mmmm")</f>
        <v>October</v>
      </c>
      <c r="I1052" s="2" t="str">
        <f>TEXT(Ecommerce_Sales[[#This Row],[Order_Date]],"yyyy")</f>
        <v>2023</v>
      </c>
      <c r="J1052" s="2" t="str">
        <f>TEXT(Ecommerce_Sales[[#This Row],[Order_Date]],"mmmm")</f>
        <v>October</v>
      </c>
      <c r="K1052" s="1" t="s">
        <v>1947</v>
      </c>
      <c r="L1052" s="1" t="s">
        <v>3731</v>
      </c>
      <c r="M1052" s="1" t="s">
        <v>2065</v>
      </c>
      <c r="N1052" s="1" t="s">
        <v>1978</v>
      </c>
      <c r="O1052" s="3">
        <v>638</v>
      </c>
      <c r="P1052">
        <v>2</v>
      </c>
      <c r="Q1052" s="3">
        <v>1276</v>
      </c>
      <c r="R1052" s="1" t="s">
        <v>1958</v>
      </c>
      <c r="S1052" s="3">
        <v>169</v>
      </c>
      <c r="T1052">
        <v>8</v>
      </c>
      <c r="U1052" t="str">
        <f>IF(Ecommerce_Sales[[#This Row],[Delivery_Time_Days]]&gt;7,"Delay",IF(Ecommerce_Sales[[#This Row],[Delivery_Time_Days]] = 0,"No delivery",IF(Ecommerce_Sales[[#This Row],[Delivery_Time_Days]]&lt;=7,"On-time")))</f>
        <v>Delay</v>
      </c>
      <c r="V1052" s="7">
        <f>Ecommerce_Sales[[#This Row],[Profit]]/Ecommerce_Sales[[#This Row],[Total_Price]]</f>
        <v>0.35031347962382448</v>
      </c>
      <c r="W1052" s="3">
        <v>447</v>
      </c>
      <c r="X1052" s="3"/>
    </row>
    <row r="1053" spans="1:24" x14ac:dyDescent="0.25">
      <c r="A1053" s="1" t="s">
        <v>4671</v>
      </c>
      <c r="B1053" s="1" t="s">
        <v>1215</v>
      </c>
      <c r="C1053" s="1" t="s">
        <v>1216</v>
      </c>
      <c r="D1053" s="1" t="s">
        <v>3272</v>
      </c>
      <c r="E1053" s="1" t="s">
        <v>1981</v>
      </c>
      <c r="F1053" s="2">
        <v>45446</v>
      </c>
      <c r="G1053" s="2">
        <v>45159</v>
      </c>
      <c r="H1053" s="2" t="str">
        <f>TEXT(Ecommerce_Sales[[#This Row],[Order_Date]],"mmmm")</f>
        <v>August</v>
      </c>
      <c r="I1053" s="2" t="str">
        <f>TEXT(Ecommerce_Sales[[#This Row],[Order_Date]],"yyyy")</f>
        <v>2023</v>
      </c>
      <c r="J1053" s="2" t="str">
        <f>TEXT(Ecommerce_Sales[[#This Row],[Order_Date]],"mmmm")</f>
        <v>August</v>
      </c>
      <c r="K1053" s="1" t="s">
        <v>1947</v>
      </c>
      <c r="L1053" s="1" t="s">
        <v>2103</v>
      </c>
      <c r="M1053" s="1" t="s">
        <v>1956</v>
      </c>
      <c r="N1053" s="1" t="s">
        <v>1957</v>
      </c>
      <c r="O1053" s="3">
        <v>452</v>
      </c>
      <c r="P1053">
        <v>1</v>
      </c>
      <c r="Q1053" s="3">
        <v>452</v>
      </c>
      <c r="R1053" s="1" t="s">
        <v>1958</v>
      </c>
      <c r="S1053" s="3">
        <v>39</v>
      </c>
      <c r="T1053">
        <v>5</v>
      </c>
      <c r="U1053" t="str">
        <f>IF(Ecommerce_Sales[[#This Row],[Delivery_Time_Days]]&gt;7,"Delay",IF(Ecommerce_Sales[[#This Row],[Delivery_Time_Days]] = 0,"No delivery",IF(Ecommerce_Sales[[#This Row],[Delivery_Time_Days]]&lt;=7,"On-time")))</f>
        <v>On-time</v>
      </c>
      <c r="V1053" s="7">
        <f>Ecommerce_Sales[[#This Row],[Profit]]/Ecommerce_Sales[[#This Row],[Total_Price]]</f>
        <v>0.15044247787610621</v>
      </c>
      <c r="W1053" s="3">
        <v>68</v>
      </c>
      <c r="X1053" s="3"/>
    </row>
    <row r="1054" spans="1:24" x14ac:dyDescent="0.25">
      <c r="A1054" s="1" t="s">
        <v>4672</v>
      </c>
      <c r="B1054" s="1" t="s">
        <v>896</v>
      </c>
      <c r="C1054" s="1" t="s">
        <v>897</v>
      </c>
      <c r="D1054" s="1" t="s">
        <v>4673</v>
      </c>
      <c r="E1054" s="1" t="s">
        <v>2005</v>
      </c>
      <c r="F1054" s="2">
        <v>45482</v>
      </c>
      <c r="G1054" s="2">
        <v>45063</v>
      </c>
      <c r="H1054" s="2" t="str">
        <f>TEXT(Ecommerce_Sales[[#This Row],[Order_Date]],"mmmm")</f>
        <v>May</v>
      </c>
      <c r="I1054" s="2" t="str">
        <f>TEXT(Ecommerce_Sales[[#This Row],[Order_Date]],"yyyy")</f>
        <v>2023</v>
      </c>
      <c r="J1054" s="2" t="str">
        <f>TEXT(Ecommerce_Sales[[#This Row],[Order_Date]],"mmmm")</f>
        <v>May</v>
      </c>
      <c r="K1054" s="1" t="s">
        <v>1947</v>
      </c>
      <c r="L1054" s="1" t="s">
        <v>3178</v>
      </c>
      <c r="M1054" s="1" t="s">
        <v>1977</v>
      </c>
      <c r="N1054" s="1" t="s">
        <v>1978</v>
      </c>
      <c r="O1054" s="3">
        <v>980</v>
      </c>
      <c r="P1054">
        <v>3</v>
      </c>
      <c r="Q1054" s="3">
        <v>2941</v>
      </c>
      <c r="R1054" s="1" t="s">
        <v>1958</v>
      </c>
      <c r="S1054" s="3">
        <v>376</v>
      </c>
      <c r="T1054">
        <v>2</v>
      </c>
      <c r="U1054" t="str">
        <f>IF(Ecommerce_Sales[[#This Row],[Delivery_Time_Days]]&gt;7,"Delay",IF(Ecommerce_Sales[[#This Row],[Delivery_Time_Days]] = 0,"No delivery",IF(Ecommerce_Sales[[#This Row],[Delivery_Time_Days]]&lt;=7,"On-time")))</f>
        <v>On-time</v>
      </c>
      <c r="V1054" s="7">
        <f>Ecommerce_Sales[[#This Row],[Profit]]/Ecommerce_Sales[[#This Row],[Total_Price]]</f>
        <v>0.34988099285957158</v>
      </c>
      <c r="W1054" s="3">
        <v>1029</v>
      </c>
      <c r="X1054" s="3"/>
    </row>
    <row r="1055" spans="1:24" x14ac:dyDescent="0.25">
      <c r="A1055" s="1" t="s">
        <v>4674</v>
      </c>
      <c r="B1055" s="1" t="s">
        <v>1567</v>
      </c>
      <c r="C1055" s="1" t="s">
        <v>1568</v>
      </c>
      <c r="D1055" s="1" t="s">
        <v>4675</v>
      </c>
      <c r="E1055" s="1" t="s">
        <v>1981</v>
      </c>
      <c r="F1055" s="2">
        <v>44962</v>
      </c>
      <c r="G1055" s="2">
        <v>45247</v>
      </c>
      <c r="H1055" s="2" t="str">
        <f>TEXT(Ecommerce_Sales[[#This Row],[Order_Date]],"mmmm")</f>
        <v>November</v>
      </c>
      <c r="I1055" s="2" t="str">
        <f>TEXT(Ecommerce_Sales[[#This Row],[Order_Date]],"yyyy")</f>
        <v>2023</v>
      </c>
      <c r="J1055" s="2" t="str">
        <f>TEXT(Ecommerce_Sales[[#This Row],[Order_Date]],"mmmm")</f>
        <v>November</v>
      </c>
      <c r="K1055" s="1" t="s">
        <v>1947</v>
      </c>
      <c r="L1055" s="1" t="s">
        <v>4676</v>
      </c>
      <c r="M1055" s="1" t="s">
        <v>1968</v>
      </c>
      <c r="N1055" s="1" t="s">
        <v>1957</v>
      </c>
      <c r="O1055" s="3">
        <v>387</v>
      </c>
      <c r="P1055">
        <v>4</v>
      </c>
      <c r="Q1055" s="3">
        <v>1546</v>
      </c>
      <c r="R1055" s="1" t="s">
        <v>2012</v>
      </c>
      <c r="S1055" s="3">
        <v>195</v>
      </c>
      <c r="T1055">
        <v>2</v>
      </c>
      <c r="U1055" t="str">
        <f>IF(Ecommerce_Sales[[#This Row],[Delivery_Time_Days]]&gt;7,"Delay",IF(Ecommerce_Sales[[#This Row],[Delivery_Time_Days]] = 0,"No delivery",IF(Ecommerce_Sales[[#This Row],[Delivery_Time_Days]]&lt;=7,"On-time")))</f>
        <v>On-time</v>
      </c>
      <c r="V1055" s="7">
        <f>Ecommerce_Sales[[#This Row],[Profit]]/Ecommerce_Sales[[#This Row],[Total_Price]]</f>
        <v>0.1500646830530401</v>
      </c>
      <c r="W1055" s="3">
        <v>232</v>
      </c>
      <c r="X1055" s="3"/>
    </row>
    <row r="1056" spans="1:24" x14ac:dyDescent="0.25">
      <c r="A1056" s="1" t="s">
        <v>4677</v>
      </c>
      <c r="B1056" s="1" t="s">
        <v>98</v>
      </c>
      <c r="C1056" s="1" t="s">
        <v>99</v>
      </c>
      <c r="D1056" s="1" t="s">
        <v>2625</v>
      </c>
      <c r="E1056" s="1" t="s">
        <v>1966</v>
      </c>
      <c r="F1056" s="2">
        <v>45117</v>
      </c>
      <c r="G1056" s="2">
        <v>45649</v>
      </c>
      <c r="H1056" s="2" t="str">
        <f>TEXT(Ecommerce_Sales[[#This Row],[Order_Date]],"mmmm")</f>
        <v>December</v>
      </c>
      <c r="I1056" s="2" t="str">
        <f>TEXT(Ecommerce_Sales[[#This Row],[Order_Date]],"yyyy")</f>
        <v>2024</v>
      </c>
      <c r="J1056" s="2" t="str">
        <f>TEXT(Ecommerce_Sales[[#This Row],[Order_Date]],"mmmm")</f>
        <v>December</v>
      </c>
      <c r="K1056" s="1" t="s">
        <v>1947</v>
      </c>
      <c r="L1056" s="1" t="s">
        <v>4678</v>
      </c>
      <c r="M1056" s="1" t="s">
        <v>1963</v>
      </c>
      <c r="N1056" s="1" t="s">
        <v>1957</v>
      </c>
      <c r="O1056" s="3">
        <v>543</v>
      </c>
      <c r="P1056">
        <v>8</v>
      </c>
      <c r="Q1056" s="3">
        <v>4346</v>
      </c>
      <c r="R1056" s="1" t="s">
        <v>1951</v>
      </c>
      <c r="S1056" s="3">
        <v>249</v>
      </c>
      <c r="T1056">
        <v>6</v>
      </c>
      <c r="U1056" t="str">
        <f>IF(Ecommerce_Sales[[#This Row],[Delivery_Time_Days]]&gt;7,"Delay",IF(Ecommerce_Sales[[#This Row],[Delivery_Time_Days]] = 0,"No delivery",IF(Ecommerce_Sales[[#This Row],[Delivery_Time_Days]]&lt;=7,"On-time")))</f>
        <v>On-time</v>
      </c>
      <c r="V1056" s="7">
        <f>Ecommerce_Sales[[#This Row],[Profit]]/Ecommerce_Sales[[#This Row],[Total_Price]]</f>
        <v>0.1500230096640589</v>
      </c>
      <c r="W1056" s="3">
        <v>652</v>
      </c>
      <c r="X1056" s="3"/>
    </row>
    <row r="1057" spans="1:24" x14ac:dyDescent="0.25">
      <c r="A1057" s="1" t="s">
        <v>4679</v>
      </c>
      <c r="B1057" s="1" t="s">
        <v>1319</v>
      </c>
      <c r="C1057" s="1" t="s">
        <v>1320</v>
      </c>
      <c r="D1057" s="1" t="s">
        <v>2320</v>
      </c>
      <c r="E1057" s="1" t="s">
        <v>1996</v>
      </c>
      <c r="F1057" s="2">
        <v>45312</v>
      </c>
      <c r="G1057" s="2">
        <v>45299</v>
      </c>
      <c r="H1057" s="2" t="str">
        <f>TEXT(Ecommerce_Sales[[#This Row],[Order_Date]],"mmmm")</f>
        <v>January</v>
      </c>
      <c r="I1057" s="2" t="str">
        <f>TEXT(Ecommerce_Sales[[#This Row],[Order_Date]],"yyyy")</f>
        <v>2024</v>
      </c>
      <c r="J1057" s="2" t="str">
        <f>TEXT(Ecommerce_Sales[[#This Row],[Order_Date]],"mmmm")</f>
        <v>January</v>
      </c>
      <c r="K1057" s="1" t="s">
        <v>1947</v>
      </c>
      <c r="L1057" s="1" t="s">
        <v>4680</v>
      </c>
      <c r="M1057" s="1" t="s">
        <v>1988</v>
      </c>
      <c r="N1057" s="1" t="s">
        <v>1989</v>
      </c>
      <c r="O1057" s="3">
        <v>523</v>
      </c>
      <c r="P1057">
        <v>1</v>
      </c>
      <c r="Q1057" s="3">
        <v>523</v>
      </c>
      <c r="R1057" s="1" t="s">
        <v>1958</v>
      </c>
      <c r="S1057" s="3">
        <v>56</v>
      </c>
      <c r="T1057">
        <v>3</v>
      </c>
      <c r="U1057" t="str">
        <f>IF(Ecommerce_Sales[[#This Row],[Delivery_Time_Days]]&gt;7,"Delay",IF(Ecommerce_Sales[[#This Row],[Delivery_Time_Days]] = 0,"No delivery",IF(Ecommerce_Sales[[#This Row],[Delivery_Time_Days]]&lt;=7,"On-time")))</f>
        <v>On-time</v>
      </c>
      <c r="V1057" s="7">
        <f>Ecommerce_Sales[[#This Row],[Profit]]/Ecommerce_Sales[[#This Row],[Total_Price]]</f>
        <v>0.25047801147227533</v>
      </c>
      <c r="W1057" s="3">
        <v>131</v>
      </c>
      <c r="X1057" s="3"/>
    </row>
    <row r="1058" spans="1:24" x14ac:dyDescent="0.25">
      <c r="A1058" s="1" t="s">
        <v>4681</v>
      </c>
      <c r="B1058" s="1" t="s">
        <v>1335</v>
      </c>
      <c r="C1058" s="1" t="s">
        <v>1336</v>
      </c>
      <c r="D1058" s="1" t="s">
        <v>4682</v>
      </c>
      <c r="E1058" s="1" t="s">
        <v>1946</v>
      </c>
      <c r="F1058" s="2">
        <v>45133</v>
      </c>
      <c r="G1058" s="2">
        <v>44955</v>
      </c>
      <c r="H1058" s="2" t="str">
        <f>TEXT(Ecommerce_Sales[[#This Row],[Order_Date]],"mmmm")</f>
        <v>January</v>
      </c>
      <c r="I1058" s="2" t="str">
        <f>TEXT(Ecommerce_Sales[[#This Row],[Order_Date]],"yyyy")</f>
        <v>2023</v>
      </c>
      <c r="J1058" s="2" t="str">
        <f>TEXT(Ecommerce_Sales[[#This Row],[Order_Date]],"mmmm")</f>
        <v>January</v>
      </c>
      <c r="K1058" s="1" t="s">
        <v>1947</v>
      </c>
      <c r="L1058" s="1" t="s">
        <v>4683</v>
      </c>
      <c r="M1058" s="1" t="s">
        <v>1988</v>
      </c>
      <c r="N1058" s="1" t="s">
        <v>1989</v>
      </c>
      <c r="O1058" s="3">
        <v>747</v>
      </c>
      <c r="P1058">
        <v>4</v>
      </c>
      <c r="Q1058" s="3">
        <v>2986</v>
      </c>
      <c r="R1058" s="1" t="s">
        <v>1958</v>
      </c>
      <c r="S1058" s="3">
        <v>306</v>
      </c>
      <c r="T1058">
        <v>4</v>
      </c>
      <c r="U1058" t="str">
        <f>IF(Ecommerce_Sales[[#This Row],[Delivery_Time_Days]]&gt;7,"Delay",IF(Ecommerce_Sales[[#This Row],[Delivery_Time_Days]] = 0,"No delivery",IF(Ecommerce_Sales[[#This Row],[Delivery_Time_Days]]&lt;=7,"On-time")))</f>
        <v>On-time</v>
      </c>
      <c r="V1058" s="7">
        <f>Ecommerce_Sales[[#This Row],[Profit]]/Ecommerce_Sales[[#This Row],[Total_Price]]</f>
        <v>0.25016744809109176</v>
      </c>
      <c r="W1058" s="3">
        <v>747</v>
      </c>
      <c r="X1058" s="3"/>
    </row>
    <row r="1059" spans="1:24" x14ac:dyDescent="0.25">
      <c r="A1059" s="1" t="s">
        <v>4684</v>
      </c>
      <c r="B1059" s="1" t="s">
        <v>1199</v>
      </c>
      <c r="C1059" s="1" t="s">
        <v>1200</v>
      </c>
      <c r="D1059" s="1" t="s">
        <v>2865</v>
      </c>
      <c r="E1059" s="1" t="s">
        <v>1966</v>
      </c>
      <c r="F1059" s="2">
        <v>45056</v>
      </c>
      <c r="G1059" s="2">
        <v>45473</v>
      </c>
      <c r="H1059" s="2" t="str">
        <f>TEXT(Ecommerce_Sales[[#This Row],[Order_Date]],"mmmm")</f>
        <v>June</v>
      </c>
      <c r="I1059" s="2" t="str">
        <f>TEXT(Ecommerce_Sales[[#This Row],[Order_Date]],"yyyy")</f>
        <v>2024</v>
      </c>
      <c r="J1059" s="2" t="str">
        <f>TEXT(Ecommerce_Sales[[#This Row],[Order_Date]],"mmmm")</f>
        <v>June</v>
      </c>
      <c r="K1059" s="1" t="s">
        <v>1947</v>
      </c>
      <c r="L1059" s="1" t="s">
        <v>4685</v>
      </c>
      <c r="M1059" s="1" t="s">
        <v>1956</v>
      </c>
      <c r="N1059" s="1" t="s">
        <v>1957</v>
      </c>
      <c r="O1059" s="3">
        <v>718</v>
      </c>
      <c r="P1059">
        <v>1</v>
      </c>
      <c r="Q1059" s="3">
        <v>718</v>
      </c>
      <c r="R1059" s="1" t="s">
        <v>1958</v>
      </c>
      <c r="S1059" s="3">
        <v>69</v>
      </c>
      <c r="T1059">
        <v>2</v>
      </c>
      <c r="U1059" t="str">
        <f>IF(Ecommerce_Sales[[#This Row],[Delivery_Time_Days]]&gt;7,"Delay",IF(Ecommerce_Sales[[#This Row],[Delivery_Time_Days]] = 0,"No delivery",IF(Ecommerce_Sales[[#This Row],[Delivery_Time_Days]]&lt;=7,"On-time")))</f>
        <v>On-time</v>
      </c>
      <c r="V1059" s="7">
        <f>Ecommerce_Sales[[#This Row],[Profit]]/Ecommerce_Sales[[#This Row],[Total_Price]]</f>
        <v>0.15041782729805014</v>
      </c>
      <c r="W1059" s="3">
        <v>108</v>
      </c>
      <c r="X1059" s="3"/>
    </row>
    <row r="1060" spans="1:24" x14ac:dyDescent="0.25">
      <c r="A1060" s="1" t="s">
        <v>4686</v>
      </c>
      <c r="B1060" s="1" t="s">
        <v>1193</v>
      </c>
      <c r="C1060" s="1" t="s">
        <v>1194</v>
      </c>
      <c r="D1060" s="1" t="s">
        <v>3436</v>
      </c>
      <c r="E1060" s="1" t="s">
        <v>1996</v>
      </c>
      <c r="F1060" s="2">
        <v>45346</v>
      </c>
      <c r="G1060" s="2">
        <v>45253</v>
      </c>
      <c r="H1060" s="2" t="str">
        <f>TEXT(Ecommerce_Sales[[#This Row],[Order_Date]],"mmmm")</f>
        <v>November</v>
      </c>
      <c r="I1060" s="2" t="str">
        <f>TEXT(Ecommerce_Sales[[#This Row],[Order_Date]],"yyyy")</f>
        <v>2023</v>
      </c>
      <c r="J1060" s="2" t="str">
        <f>TEXT(Ecommerce_Sales[[#This Row],[Order_Date]],"mmmm")</f>
        <v>November</v>
      </c>
      <c r="K1060" s="1" t="s">
        <v>1947</v>
      </c>
      <c r="L1060" s="1" t="s">
        <v>4687</v>
      </c>
      <c r="M1060" s="1" t="s">
        <v>2007</v>
      </c>
      <c r="N1060" s="1" t="s">
        <v>1973</v>
      </c>
      <c r="O1060" s="3">
        <v>123</v>
      </c>
      <c r="P1060">
        <v>3</v>
      </c>
      <c r="Q1060" s="3">
        <v>368</v>
      </c>
      <c r="R1060" s="1" t="s">
        <v>1958</v>
      </c>
      <c r="S1060" s="3">
        <v>40</v>
      </c>
      <c r="T1060">
        <v>9</v>
      </c>
      <c r="U1060" t="str">
        <f>IF(Ecommerce_Sales[[#This Row],[Delivery_Time_Days]]&gt;7,"Delay",IF(Ecommerce_Sales[[#This Row],[Delivery_Time_Days]] = 0,"No delivery",IF(Ecommerce_Sales[[#This Row],[Delivery_Time_Days]]&lt;=7,"On-time")))</f>
        <v>Delay</v>
      </c>
      <c r="V1060" s="7">
        <f>Ecommerce_Sales[[#This Row],[Profit]]/Ecommerce_Sales[[#This Row],[Total_Price]]</f>
        <v>0.3016304347826087</v>
      </c>
      <c r="W1060" s="3">
        <v>111</v>
      </c>
      <c r="X1060" s="3"/>
    </row>
    <row r="1061" spans="1:24" x14ac:dyDescent="0.25">
      <c r="A1061" s="1" t="s">
        <v>4688</v>
      </c>
      <c r="B1061" s="1" t="s">
        <v>877</v>
      </c>
      <c r="C1061" s="1" t="s">
        <v>878</v>
      </c>
      <c r="D1061" s="1" t="s">
        <v>3013</v>
      </c>
      <c r="E1061" s="1" t="s">
        <v>1946</v>
      </c>
      <c r="F1061" s="2">
        <v>45177</v>
      </c>
      <c r="G1061" s="2">
        <v>45345</v>
      </c>
      <c r="H1061" s="2" t="str">
        <f>TEXT(Ecommerce_Sales[[#This Row],[Order_Date]],"mmmm")</f>
        <v>February</v>
      </c>
      <c r="I1061" s="2" t="str">
        <f>TEXT(Ecommerce_Sales[[#This Row],[Order_Date]],"yyyy")</f>
        <v>2024</v>
      </c>
      <c r="J1061" s="2" t="str">
        <f>TEXT(Ecommerce_Sales[[#This Row],[Order_Date]],"mmmm")</f>
        <v>February</v>
      </c>
      <c r="K1061" s="1" t="s">
        <v>1986</v>
      </c>
      <c r="L1061" s="1" t="s">
        <v>4689</v>
      </c>
      <c r="M1061" s="1" t="s">
        <v>2058</v>
      </c>
      <c r="N1061" s="1" t="s">
        <v>1950</v>
      </c>
      <c r="O1061" s="3">
        <v>847</v>
      </c>
      <c r="P1061">
        <v>4</v>
      </c>
      <c r="Q1061" s="3">
        <v>3387</v>
      </c>
      <c r="R1061" s="1" t="s">
        <v>2008</v>
      </c>
      <c r="S1061" s="3">
        <v>206</v>
      </c>
      <c r="U1061" t="str">
        <f>IF(Ecommerce_Sales[[#This Row],[Delivery_Time_Days]]&gt;7,"Delay",IF(Ecommerce_Sales[[#This Row],[Delivery_Time_Days]] = 0,"No delivery",IF(Ecommerce_Sales[[#This Row],[Delivery_Time_Days]]&lt;=7,"On-time")))</f>
        <v>No delivery</v>
      </c>
      <c r="V1061" s="7">
        <f>Ecommerce_Sales[[#This Row],[Profit]]/Ecommerce_Sales[[#This Row],[Total_Price]]</f>
        <v>0.40005904930617064</v>
      </c>
      <c r="W1061" s="3">
        <v>1355</v>
      </c>
      <c r="X1061" s="3"/>
    </row>
    <row r="1062" spans="1:24" x14ac:dyDescent="0.25">
      <c r="A1062" s="1" t="s">
        <v>4690</v>
      </c>
      <c r="B1062" s="1" t="s">
        <v>1718</v>
      </c>
      <c r="C1062" s="1" t="s">
        <v>1719</v>
      </c>
      <c r="D1062" s="1" t="s">
        <v>2828</v>
      </c>
      <c r="E1062" s="1" t="s">
        <v>1961</v>
      </c>
      <c r="F1062" s="2">
        <v>45106</v>
      </c>
      <c r="G1062" s="2">
        <v>45439</v>
      </c>
      <c r="H1062" s="2" t="str">
        <f>TEXT(Ecommerce_Sales[[#This Row],[Order_Date]],"mmmm")</f>
        <v>May</v>
      </c>
      <c r="I1062" s="2" t="str">
        <f>TEXT(Ecommerce_Sales[[#This Row],[Order_Date]],"yyyy")</f>
        <v>2024</v>
      </c>
      <c r="J1062" s="2" t="str">
        <f>TEXT(Ecommerce_Sales[[#This Row],[Order_Date]],"mmmm")</f>
        <v>May</v>
      </c>
      <c r="K1062" s="1" t="s">
        <v>1947</v>
      </c>
      <c r="L1062" s="1" t="s">
        <v>4691</v>
      </c>
      <c r="M1062" s="1" t="s">
        <v>2026</v>
      </c>
      <c r="N1062" s="1" t="s">
        <v>1978</v>
      </c>
      <c r="O1062" s="3">
        <v>878</v>
      </c>
      <c r="P1062">
        <v>2</v>
      </c>
      <c r="Q1062" s="3">
        <v>1756</v>
      </c>
      <c r="R1062" s="1" t="s">
        <v>2008</v>
      </c>
      <c r="S1062" s="3">
        <v>166</v>
      </c>
      <c r="T1062">
        <v>9</v>
      </c>
      <c r="U1062" t="str">
        <f>IF(Ecommerce_Sales[[#This Row],[Delivery_Time_Days]]&gt;7,"Delay",IF(Ecommerce_Sales[[#This Row],[Delivery_Time_Days]] = 0,"No delivery",IF(Ecommerce_Sales[[#This Row],[Delivery_Time_Days]]&lt;=7,"On-time")))</f>
        <v>Delay</v>
      </c>
      <c r="V1062" s="7">
        <f>Ecommerce_Sales[[#This Row],[Profit]]/Ecommerce_Sales[[#This Row],[Total_Price]]</f>
        <v>0.35022779043280183</v>
      </c>
      <c r="W1062" s="3">
        <v>615</v>
      </c>
      <c r="X1062" s="3"/>
    </row>
    <row r="1063" spans="1:24" x14ac:dyDescent="0.25">
      <c r="A1063" s="1" t="s">
        <v>4692</v>
      </c>
      <c r="B1063" s="1" t="s">
        <v>592</v>
      </c>
      <c r="C1063" s="1" t="s">
        <v>593</v>
      </c>
      <c r="D1063" s="1" t="s">
        <v>4693</v>
      </c>
      <c r="E1063" s="1" t="s">
        <v>1946</v>
      </c>
      <c r="F1063" s="2">
        <v>45013</v>
      </c>
      <c r="G1063" s="2">
        <v>44942</v>
      </c>
      <c r="H1063" s="2" t="str">
        <f>TEXT(Ecommerce_Sales[[#This Row],[Order_Date]],"mmmm")</f>
        <v>January</v>
      </c>
      <c r="I1063" s="2" t="str">
        <f>TEXT(Ecommerce_Sales[[#This Row],[Order_Date]],"yyyy")</f>
        <v>2023</v>
      </c>
      <c r="J1063" s="2" t="str">
        <f>TEXT(Ecommerce_Sales[[#This Row],[Order_Date]],"mmmm")</f>
        <v>January</v>
      </c>
      <c r="K1063" s="1" t="s">
        <v>1947</v>
      </c>
      <c r="L1063" s="1" t="s">
        <v>4694</v>
      </c>
      <c r="M1063" s="1" t="s">
        <v>1977</v>
      </c>
      <c r="N1063" s="1" t="s">
        <v>1978</v>
      </c>
      <c r="O1063" s="3">
        <v>570</v>
      </c>
      <c r="P1063">
        <v>1</v>
      </c>
      <c r="Q1063" s="3">
        <v>570</v>
      </c>
      <c r="R1063" s="1" t="s">
        <v>1958</v>
      </c>
      <c r="S1063" s="3">
        <v>46</v>
      </c>
      <c r="T1063">
        <v>4</v>
      </c>
      <c r="U1063" t="str">
        <f>IF(Ecommerce_Sales[[#This Row],[Delivery_Time_Days]]&gt;7,"Delay",IF(Ecommerce_Sales[[#This Row],[Delivery_Time_Days]] = 0,"No delivery",IF(Ecommerce_Sales[[#This Row],[Delivery_Time_Days]]&lt;=7,"On-time")))</f>
        <v>On-time</v>
      </c>
      <c r="V1063" s="7">
        <f>Ecommerce_Sales[[#This Row],[Profit]]/Ecommerce_Sales[[#This Row],[Total_Price]]</f>
        <v>0.35087719298245612</v>
      </c>
      <c r="W1063" s="3">
        <v>200</v>
      </c>
      <c r="X1063" s="3"/>
    </row>
    <row r="1064" spans="1:24" x14ac:dyDescent="0.25">
      <c r="A1064" s="1" t="s">
        <v>4695</v>
      </c>
      <c r="B1064" s="1" t="s">
        <v>84</v>
      </c>
      <c r="C1064" s="1" t="s">
        <v>85</v>
      </c>
      <c r="D1064" s="1" t="s">
        <v>2332</v>
      </c>
      <c r="E1064" s="1" t="s">
        <v>1996</v>
      </c>
      <c r="F1064" s="2">
        <v>45111</v>
      </c>
      <c r="G1064" s="2">
        <v>45629</v>
      </c>
      <c r="H1064" s="2" t="str">
        <f>TEXT(Ecommerce_Sales[[#This Row],[Order_Date]],"mmmm")</f>
        <v>December</v>
      </c>
      <c r="I1064" s="2" t="str">
        <f>TEXT(Ecommerce_Sales[[#This Row],[Order_Date]],"yyyy")</f>
        <v>2024</v>
      </c>
      <c r="J1064" s="2" t="str">
        <f>TEXT(Ecommerce_Sales[[#This Row],[Order_Date]],"mmmm")</f>
        <v>December</v>
      </c>
      <c r="K1064" s="1" t="s">
        <v>1947</v>
      </c>
      <c r="L1064" s="1" t="s">
        <v>4696</v>
      </c>
      <c r="M1064" s="1" t="s">
        <v>2043</v>
      </c>
      <c r="N1064" s="1" t="s">
        <v>1989</v>
      </c>
      <c r="O1064" s="3">
        <v>985</v>
      </c>
      <c r="P1064">
        <v>10</v>
      </c>
      <c r="Q1064" s="3">
        <v>9852</v>
      </c>
      <c r="R1064" s="1" t="s">
        <v>1958</v>
      </c>
      <c r="S1064" s="3">
        <v>1112</v>
      </c>
      <c r="T1064">
        <v>4</v>
      </c>
      <c r="U1064" t="str">
        <f>IF(Ecommerce_Sales[[#This Row],[Delivery_Time_Days]]&gt;7,"Delay",IF(Ecommerce_Sales[[#This Row],[Delivery_Time_Days]] = 0,"No delivery",IF(Ecommerce_Sales[[#This Row],[Delivery_Time_Days]]&lt;=7,"On-time")))</f>
        <v>On-time</v>
      </c>
      <c r="V1064" s="7">
        <f>Ecommerce_Sales[[#This Row],[Profit]]/Ecommerce_Sales[[#This Row],[Total_Price]]</f>
        <v>0.25</v>
      </c>
      <c r="W1064" s="3">
        <v>2463</v>
      </c>
      <c r="X1064" s="3"/>
    </row>
    <row r="1065" spans="1:24" x14ac:dyDescent="0.25">
      <c r="A1065" s="1" t="s">
        <v>4697</v>
      </c>
      <c r="B1065" s="1" t="s">
        <v>1011</v>
      </c>
      <c r="C1065" s="1" t="s">
        <v>1012</v>
      </c>
      <c r="D1065" s="1" t="s">
        <v>3896</v>
      </c>
      <c r="E1065" s="1" t="s">
        <v>1996</v>
      </c>
      <c r="F1065" s="2">
        <v>45164</v>
      </c>
      <c r="G1065" s="2">
        <v>45307</v>
      </c>
      <c r="H1065" s="2" t="str">
        <f>TEXT(Ecommerce_Sales[[#This Row],[Order_Date]],"mmmm")</f>
        <v>January</v>
      </c>
      <c r="I1065" s="2" t="str">
        <f>TEXT(Ecommerce_Sales[[#This Row],[Order_Date]],"yyyy")</f>
        <v>2024</v>
      </c>
      <c r="J1065" s="2" t="str">
        <f>TEXT(Ecommerce_Sales[[#This Row],[Order_Date]],"mmmm")</f>
        <v>January</v>
      </c>
      <c r="K1065" s="1" t="s">
        <v>1986</v>
      </c>
      <c r="L1065" s="1" t="s">
        <v>4698</v>
      </c>
      <c r="M1065" s="1" t="s">
        <v>2247</v>
      </c>
      <c r="N1065" s="1" t="s">
        <v>1957</v>
      </c>
      <c r="O1065" s="3">
        <v>872</v>
      </c>
      <c r="P1065">
        <v>1</v>
      </c>
      <c r="Q1065" s="3">
        <v>872</v>
      </c>
      <c r="R1065" s="1" t="s">
        <v>2008</v>
      </c>
      <c r="S1065" s="3">
        <v>69</v>
      </c>
      <c r="U1065" t="str">
        <f>IF(Ecommerce_Sales[[#This Row],[Delivery_Time_Days]]&gt;7,"Delay",IF(Ecommerce_Sales[[#This Row],[Delivery_Time_Days]] = 0,"No delivery",IF(Ecommerce_Sales[[#This Row],[Delivery_Time_Days]]&lt;=7,"On-time")))</f>
        <v>No delivery</v>
      </c>
      <c r="V1065" s="7">
        <f>Ecommerce_Sales[[#This Row],[Profit]]/Ecommerce_Sales[[#This Row],[Total_Price]]</f>
        <v>0.15022935779816513</v>
      </c>
      <c r="W1065" s="3">
        <v>131</v>
      </c>
      <c r="X1065" s="3"/>
    </row>
    <row r="1066" spans="1:24" x14ac:dyDescent="0.25">
      <c r="A1066" s="1" t="s">
        <v>4699</v>
      </c>
      <c r="B1066" s="1" t="s">
        <v>338</v>
      </c>
      <c r="C1066" s="1" t="s">
        <v>339</v>
      </c>
      <c r="D1066" s="1" t="s">
        <v>2568</v>
      </c>
      <c r="E1066" s="1" t="s">
        <v>1981</v>
      </c>
      <c r="F1066" s="2">
        <v>45309</v>
      </c>
      <c r="G1066" s="2">
        <v>45426</v>
      </c>
      <c r="H1066" s="2" t="str">
        <f>TEXT(Ecommerce_Sales[[#This Row],[Order_Date]],"mmmm")</f>
        <v>May</v>
      </c>
      <c r="I1066" s="2" t="str">
        <f>TEXT(Ecommerce_Sales[[#This Row],[Order_Date]],"yyyy")</f>
        <v>2024</v>
      </c>
      <c r="J1066" s="2" t="str">
        <f>TEXT(Ecommerce_Sales[[#This Row],[Order_Date]],"mmmm")</f>
        <v>May</v>
      </c>
      <c r="K1066" s="1" t="s">
        <v>1947</v>
      </c>
      <c r="L1066" s="1" t="s">
        <v>4700</v>
      </c>
      <c r="M1066" s="1" t="s">
        <v>2007</v>
      </c>
      <c r="N1066" s="1" t="s">
        <v>1973</v>
      </c>
      <c r="O1066" s="3">
        <v>749</v>
      </c>
      <c r="P1066">
        <v>5</v>
      </c>
      <c r="Q1066" s="3">
        <v>3744</v>
      </c>
      <c r="R1066" s="1" t="s">
        <v>1958</v>
      </c>
      <c r="S1066" s="3">
        <v>447</v>
      </c>
      <c r="T1066">
        <v>9</v>
      </c>
      <c r="U1066" t="str">
        <f>IF(Ecommerce_Sales[[#This Row],[Delivery_Time_Days]]&gt;7,"Delay",IF(Ecommerce_Sales[[#This Row],[Delivery_Time_Days]] = 0,"No delivery",IF(Ecommerce_Sales[[#This Row],[Delivery_Time_Days]]&lt;=7,"On-time")))</f>
        <v>Delay</v>
      </c>
      <c r="V1066" s="7">
        <f>Ecommerce_Sales[[#This Row],[Profit]]/Ecommerce_Sales[[#This Row],[Total_Price]]</f>
        <v>0.29994658119658119</v>
      </c>
      <c r="W1066" s="3">
        <v>1123</v>
      </c>
      <c r="X1066" s="3"/>
    </row>
    <row r="1067" spans="1:24" x14ac:dyDescent="0.25">
      <c r="A1067" s="1" t="s">
        <v>4701</v>
      </c>
      <c r="B1067" s="1" t="s">
        <v>26</v>
      </c>
      <c r="C1067" s="1" t="s">
        <v>27</v>
      </c>
      <c r="D1067" s="1" t="s">
        <v>3353</v>
      </c>
      <c r="E1067" s="1" t="s">
        <v>1966</v>
      </c>
      <c r="F1067" s="2">
        <v>44953</v>
      </c>
      <c r="G1067" s="2">
        <v>45322</v>
      </c>
      <c r="H1067" s="2" t="str">
        <f>TEXT(Ecommerce_Sales[[#This Row],[Order_Date]],"mmmm")</f>
        <v>January</v>
      </c>
      <c r="I1067" s="2" t="str">
        <f>TEXT(Ecommerce_Sales[[#This Row],[Order_Date]],"yyyy")</f>
        <v>2024</v>
      </c>
      <c r="J1067" s="2" t="str">
        <f>TEXT(Ecommerce_Sales[[#This Row],[Order_Date]],"mmmm")</f>
        <v>January</v>
      </c>
      <c r="K1067" s="1" t="s">
        <v>1947</v>
      </c>
      <c r="L1067" s="1" t="s">
        <v>4702</v>
      </c>
      <c r="M1067" s="1" t="s">
        <v>1983</v>
      </c>
      <c r="N1067" s="1" t="s">
        <v>1950</v>
      </c>
      <c r="O1067" s="3">
        <v>824</v>
      </c>
      <c r="P1067">
        <v>3</v>
      </c>
      <c r="Q1067" s="3">
        <v>2473</v>
      </c>
      <c r="R1067" s="1" t="s">
        <v>2012</v>
      </c>
      <c r="S1067" s="3">
        <v>358</v>
      </c>
      <c r="T1067">
        <v>8</v>
      </c>
      <c r="U1067" t="str">
        <f>IF(Ecommerce_Sales[[#This Row],[Delivery_Time_Days]]&gt;7,"Delay",IF(Ecommerce_Sales[[#This Row],[Delivery_Time_Days]] = 0,"No delivery",IF(Ecommerce_Sales[[#This Row],[Delivery_Time_Days]]&lt;=7,"On-time")))</f>
        <v>Delay</v>
      </c>
      <c r="V1067" s="7">
        <f>Ecommerce_Sales[[#This Row],[Profit]]/Ecommerce_Sales[[#This Row],[Total_Price]]</f>
        <v>0.39991912656692274</v>
      </c>
      <c r="W1067" s="3">
        <v>989</v>
      </c>
      <c r="X1067" s="3"/>
    </row>
    <row r="1068" spans="1:24" x14ac:dyDescent="0.25">
      <c r="A1068" s="1" t="s">
        <v>4703</v>
      </c>
      <c r="B1068" s="1" t="s">
        <v>1266</v>
      </c>
      <c r="C1068" s="1" t="s">
        <v>1267</v>
      </c>
      <c r="D1068" s="1" t="s">
        <v>3694</v>
      </c>
      <c r="E1068" s="1" t="s">
        <v>1954</v>
      </c>
      <c r="F1068" s="2">
        <v>45606</v>
      </c>
      <c r="G1068" s="2">
        <v>45400</v>
      </c>
      <c r="H1068" s="2" t="str">
        <f>TEXT(Ecommerce_Sales[[#This Row],[Order_Date]],"mmmm")</f>
        <v>April</v>
      </c>
      <c r="I1068" s="2" t="str">
        <f>TEXT(Ecommerce_Sales[[#This Row],[Order_Date]],"yyyy")</f>
        <v>2024</v>
      </c>
      <c r="J1068" s="2" t="str">
        <f>TEXT(Ecommerce_Sales[[#This Row],[Order_Date]],"mmmm")</f>
        <v>April</v>
      </c>
      <c r="K1068" s="1" t="s">
        <v>1947</v>
      </c>
      <c r="L1068" s="1" t="s">
        <v>4704</v>
      </c>
      <c r="M1068" s="1" t="s">
        <v>1972</v>
      </c>
      <c r="N1068" s="1" t="s">
        <v>1973</v>
      </c>
      <c r="O1068" s="3">
        <v>653</v>
      </c>
      <c r="P1068">
        <v>3</v>
      </c>
      <c r="Q1068" s="3">
        <v>1959</v>
      </c>
      <c r="R1068" s="1" t="s">
        <v>1951</v>
      </c>
      <c r="S1068" s="3">
        <v>162</v>
      </c>
      <c r="T1068">
        <v>2</v>
      </c>
      <c r="U1068" t="str">
        <f>IF(Ecommerce_Sales[[#This Row],[Delivery_Time_Days]]&gt;7,"Delay",IF(Ecommerce_Sales[[#This Row],[Delivery_Time_Days]] = 0,"No delivery",IF(Ecommerce_Sales[[#This Row],[Delivery_Time_Days]]&lt;=7,"On-time")))</f>
        <v>On-time</v>
      </c>
      <c r="V1068" s="7">
        <f>Ecommerce_Sales[[#This Row],[Profit]]/Ecommerce_Sales[[#This Row],[Total_Price]]</f>
        <v>0.3001531393568147</v>
      </c>
      <c r="W1068" s="3">
        <v>588</v>
      </c>
      <c r="X1068" s="3"/>
    </row>
    <row r="1069" spans="1:24" x14ac:dyDescent="0.25">
      <c r="A1069" s="1" t="s">
        <v>4705</v>
      </c>
      <c r="B1069" s="1" t="s">
        <v>144</v>
      </c>
      <c r="C1069" s="1" t="s">
        <v>145</v>
      </c>
      <c r="D1069" s="1" t="s">
        <v>2010</v>
      </c>
      <c r="E1069" s="1" t="s">
        <v>1996</v>
      </c>
      <c r="F1069" s="2">
        <v>45655</v>
      </c>
      <c r="G1069" s="2">
        <v>45471</v>
      </c>
      <c r="H1069" s="2" t="str">
        <f>TEXT(Ecommerce_Sales[[#This Row],[Order_Date]],"mmmm")</f>
        <v>June</v>
      </c>
      <c r="I1069" s="2" t="str">
        <f>TEXT(Ecommerce_Sales[[#This Row],[Order_Date]],"yyyy")</f>
        <v>2024</v>
      </c>
      <c r="J1069" s="2" t="str">
        <f>TEXT(Ecommerce_Sales[[#This Row],[Order_Date]],"mmmm")</f>
        <v>June</v>
      </c>
      <c r="K1069" s="1" t="s">
        <v>1986</v>
      </c>
      <c r="L1069" s="1" t="s">
        <v>4706</v>
      </c>
      <c r="M1069" s="1" t="s">
        <v>2065</v>
      </c>
      <c r="N1069" s="1" t="s">
        <v>1978</v>
      </c>
      <c r="O1069" s="3">
        <v>194</v>
      </c>
      <c r="P1069">
        <v>3</v>
      </c>
      <c r="Q1069" s="3">
        <v>582</v>
      </c>
      <c r="R1069" s="1" t="s">
        <v>1958</v>
      </c>
      <c r="S1069" s="3">
        <v>40</v>
      </c>
      <c r="U1069" t="str">
        <f>IF(Ecommerce_Sales[[#This Row],[Delivery_Time_Days]]&gt;7,"Delay",IF(Ecommerce_Sales[[#This Row],[Delivery_Time_Days]] = 0,"No delivery",IF(Ecommerce_Sales[[#This Row],[Delivery_Time_Days]]&lt;=7,"On-time")))</f>
        <v>No delivery</v>
      </c>
      <c r="V1069" s="7">
        <f>Ecommerce_Sales[[#This Row],[Profit]]/Ecommerce_Sales[[#This Row],[Total_Price]]</f>
        <v>0.35051546391752575</v>
      </c>
      <c r="W1069" s="3">
        <v>204</v>
      </c>
      <c r="X1069" s="3"/>
    </row>
    <row r="1070" spans="1:24" x14ac:dyDescent="0.25">
      <c r="A1070" s="1" t="s">
        <v>4707</v>
      </c>
      <c r="B1070" s="1" t="s">
        <v>804</v>
      </c>
      <c r="C1070" s="1" t="s">
        <v>805</v>
      </c>
      <c r="D1070" s="1" t="s">
        <v>3478</v>
      </c>
      <c r="E1070" s="1" t="s">
        <v>1996</v>
      </c>
      <c r="F1070" s="2">
        <v>45198</v>
      </c>
      <c r="G1070" s="2">
        <v>45275</v>
      </c>
      <c r="H1070" s="2" t="str">
        <f>TEXT(Ecommerce_Sales[[#This Row],[Order_Date]],"mmmm")</f>
        <v>December</v>
      </c>
      <c r="I1070" s="2" t="str">
        <f>TEXT(Ecommerce_Sales[[#This Row],[Order_Date]],"yyyy")</f>
        <v>2023</v>
      </c>
      <c r="J1070" s="2" t="str">
        <f>TEXT(Ecommerce_Sales[[#This Row],[Order_Date]],"mmmm")</f>
        <v>December</v>
      </c>
      <c r="K1070" s="1" t="s">
        <v>1986</v>
      </c>
      <c r="L1070" s="1" t="s">
        <v>4708</v>
      </c>
      <c r="M1070" s="1" t="s">
        <v>2079</v>
      </c>
      <c r="N1070" s="1" t="s">
        <v>1973</v>
      </c>
      <c r="O1070" s="3">
        <v>1699</v>
      </c>
      <c r="P1070">
        <v>4</v>
      </c>
      <c r="Q1070" s="3">
        <v>6797</v>
      </c>
      <c r="R1070" s="1" t="s">
        <v>1958</v>
      </c>
      <c r="S1070" s="3">
        <v>878</v>
      </c>
      <c r="U1070" t="str">
        <f>IF(Ecommerce_Sales[[#This Row],[Delivery_Time_Days]]&gt;7,"Delay",IF(Ecommerce_Sales[[#This Row],[Delivery_Time_Days]] = 0,"No delivery",IF(Ecommerce_Sales[[#This Row],[Delivery_Time_Days]]&lt;=7,"On-time")))</f>
        <v>No delivery</v>
      </c>
      <c r="V1070" s="7">
        <f>Ecommerce_Sales[[#This Row],[Profit]]/Ecommerce_Sales[[#This Row],[Total_Price]]</f>
        <v>0.29998528762689419</v>
      </c>
      <c r="W1070" s="3">
        <v>2039</v>
      </c>
      <c r="X1070" s="3"/>
    </row>
    <row r="1071" spans="1:24" x14ac:dyDescent="0.25">
      <c r="A1071" s="1" t="s">
        <v>4709</v>
      </c>
      <c r="B1071" s="1" t="s">
        <v>1751</v>
      </c>
      <c r="C1071" s="1" t="s">
        <v>1752</v>
      </c>
      <c r="D1071" s="1" t="s">
        <v>4710</v>
      </c>
      <c r="E1071" s="1" t="s">
        <v>1954</v>
      </c>
      <c r="F1071" s="2">
        <v>45103</v>
      </c>
      <c r="G1071" s="2">
        <v>45249</v>
      </c>
      <c r="H1071" s="2" t="str">
        <f>TEXT(Ecommerce_Sales[[#This Row],[Order_Date]],"mmmm")</f>
        <v>November</v>
      </c>
      <c r="I1071" s="2" t="str">
        <f>TEXT(Ecommerce_Sales[[#This Row],[Order_Date]],"yyyy")</f>
        <v>2023</v>
      </c>
      <c r="J1071" s="2" t="str">
        <f>TEXT(Ecommerce_Sales[[#This Row],[Order_Date]],"mmmm")</f>
        <v>November</v>
      </c>
      <c r="K1071" s="1" t="s">
        <v>1986</v>
      </c>
      <c r="L1071" s="1" t="s">
        <v>2899</v>
      </c>
      <c r="M1071" s="1" t="s">
        <v>2043</v>
      </c>
      <c r="N1071" s="1" t="s">
        <v>1989</v>
      </c>
      <c r="O1071" s="3">
        <v>1001</v>
      </c>
      <c r="P1071">
        <v>4</v>
      </c>
      <c r="Q1071" s="3">
        <v>4002</v>
      </c>
      <c r="R1071" s="1" t="s">
        <v>1951</v>
      </c>
      <c r="S1071" s="3">
        <v>585</v>
      </c>
      <c r="U1071" t="str">
        <f>IF(Ecommerce_Sales[[#This Row],[Delivery_Time_Days]]&gt;7,"Delay",IF(Ecommerce_Sales[[#This Row],[Delivery_Time_Days]] = 0,"No delivery",IF(Ecommerce_Sales[[#This Row],[Delivery_Time_Days]]&lt;=7,"On-time")))</f>
        <v>No delivery</v>
      </c>
      <c r="V1071" s="7">
        <f>Ecommerce_Sales[[#This Row],[Profit]]/Ecommerce_Sales[[#This Row],[Total_Price]]</f>
        <v>0.25012493753123438</v>
      </c>
      <c r="W1071" s="3">
        <v>1001</v>
      </c>
      <c r="X1071" s="3"/>
    </row>
    <row r="1072" spans="1:24" x14ac:dyDescent="0.25">
      <c r="A1072" s="1" t="s">
        <v>4711</v>
      </c>
      <c r="B1072" s="1" t="s">
        <v>1262</v>
      </c>
      <c r="C1072" s="1" t="s">
        <v>1263</v>
      </c>
      <c r="D1072" s="1" t="s">
        <v>2724</v>
      </c>
      <c r="E1072" s="1" t="s">
        <v>1981</v>
      </c>
      <c r="F1072" s="2">
        <v>45147</v>
      </c>
      <c r="G1072" s="2">
        <v>45202</v>
      </c>
      <c r="H1072" s="2" t="str">
        <f>TEXT(Ecommerce_Sales[[#This Row],[Order_Date]],"mmmm")</f>
        <v>October</v>
      </c>
      <c r="I1072" s="2" t="str">
        <f>TEXT(Ecommerce_Sales[[#This Row],[Order_Date]],"yyyy")</f>
        <v>2023</v>
      </c>
      <c r="J1072" s="2" t="str">
        <f>TEXT(Ecommerce_Sales[[#This Row],[Order_Date]],"mmmm")</f>
        <v>October</v>
      </c>
      <c r="K1072" s="1" t="s">
        <v>1986</v>
      </c>
      <c r="L1072" s="1" t="s">
        <v>4712</v>
      </c>
      <c r="M1072" s="1" t="s">
        <v>1949</v>
      </c>
      <c r="N1072" s="1" t="s">
        <v>1950</v>
      </c>
      <c r="O1072" s="3">
        <v>154</v>
      </c>
      <c r="P1072">
        <v>3</v>
      </c>
      <c r="Q1072" s="3">
        <v>463</v>
      </c>
      <c r="R1072" s="1" t="s">
        <v>1958</v>
      </c>
      <c r="S1072" s="3">
        <v>63</v>
      </c>
      <c r="U1072" t="str">
        <f>IF(Ecommerce_Sales[[#This Row],[Delivery_Time_Days]]&gt;7,"Delay",IF(Ecommerce_Sales[[#This Row],[Delivery_Time_Days]] = 0,"No delivery",IF(Ecommerce_Sales[[#This Row],[Delivery_Time_Days]]&lt;=7,"On-time")))</f>
        <v>No delivery</v>
      </c>
      <c r="V1072" s="7">
        <f>Ecommerce_Sales[[#This Row],[Profit]]/Ecommerce_Sales[[#This Row],[Total_Price]]</f>
        <v>0.39956803455723544</v>
      </c>
      <c r="W1072" s="3">
        <v>185</v>
      </c>
      <c r="X1072" s="3"/>
    </row>
    <row r="1073" spans="1:24" x14ac:dyDescent="0.25">
      <c r="A1073" s="1" t="s">
        <v>4713</v>
      </c>
      <c r="B1073" s="1" t="s">
        <v>573</v>
      </c>
      <c r="C1073" s="1" t="s">
        <v>574</v>
      </c>
      <c r="D1073" s="1" t="s">
        <v>3082</v>
      </c>
      <c r="E1073" s="1" t="s">
        <v>1966</v>
      </c>
      <c r="F1073" s="2">
        <v>45092</v>
      </c>
      <c r="G1073" s="2">
        <v>45555</v>
      </c>
      <c r="H1073" s="2" t="str">
        <f>TEXT(Ecommerce_Sales[[#This Row],[Order_Date]],"mmmm")</f>
        <v>September</v>
      </c>
      <c r="I1073" s="2" t="str">
        <f>TEXT(Ecommerce_Sales[[#This Row],[Order_Date]],"yyyy")</f>
        <v>2024</v>
      </c>
      <c r="J1073" s="2" t="str">
        <f>TEXT(Ecommerce_Sales[[#This Row],[Order_Date]],"mmmm")</f>
        <v>September</v>
      </c>
      <c r="K1073" s="1" t="s">
        <v>1947</v>
      </c>
      <c r="L1073" s="1" t="s">
        <v>4714</v>
      </c>
      <c r="M1073" s="1" t="s">
        <v>1956</v>
      </c>
      <c r="N1073" s="1" t="s">
        <v>1957</v>
      </c>
      <c r="O1073" s="3">
        <v>930</v>
      </c>
      <c r="P1073">
        <v>1</v>
      </c>
      <c r="Q1073" s="3">
        <v>930</v>
      </c>
      <c r="R1073" s="1" t="s">
        <v>1958</v>
      </c>
      <c r="S1073" s="3">
        <v>75</v>
      </c>
      <c r="T1073">
        <v>6</v>
      </c>
      <c r="U1073" t="str">
        <f>IF(Ecommerce_Sales[[#This Row],[Delivery_Time_Days]]&gt;7,"Delay",IF(Ecommerce_Sales[[#This Row],[Delivery_Time_Days]] = 0,"No delivery",IF(Ecommerce_Sales[[#This Row],[Delivery_Time_Days]]&lt;=7,"On-time")))</f>
        <v>On-time</v>
      </c>
      <c r="V1073" s="7">
        <f>Ecommerce_Sales[[#This Row],[Profit]]/Ecommerce_Sales[[#This Row],[Total_Price]]</f>
        <v>0.15053763440860216</v>
      </c>
      <c r="W1073" s="3">
        <v>140</v>
      </c>
      <c r="X1073" s="3"/>
    </row>
    <row r="1074" spans="1:24" x14ac:dyDescent="0.25">
      <c r="A1074" s="1" t="s">
        <v>4715</v>
      </c>
      <c r="B1074" s="1" t="s">
        <v>1227</v>
      </c>
      <c r="C1074" s="1" t="s">
        <v>1228</v>
      </c>
      <c r="D1074" s="1" t="s">
        <v>3430</v>
      </c>
      <c r="E1074" s="1" t="s">
        <v>2005</v>
      </c>
      <c r="F1074" s="2">
        <v>45520</v>
      </c>
      <c r="G1074" s="2">
        <v>45325</v>
      </c>
      <c r="H1074" s="2" t="str">
        <f>TEXT(Ecommerce_Sales[[#This Row],[Order_Date]],"mmmm")</f>
        <v>February</v>
      </c>
      <c r="I1074" s="2" t="str">
        <f>TEXT(Ecommerce_Sales[[#This Row],[Order_Date]],"yyyy")</f>
        <v>2024</v>
      </c>
      <c r="J1074" s="2" t="str">
        <f>TEXT(Ecommerce_Sales[[#This Row],[Order_Date]],"mmmm")</f>
        <v>February</v>
      </c>
      <c r="K1074" s="1" t="s">
        <v>1947</v>
      </c>
      <c r="L1074" s="1" t="s">
        <v>4716</v>
      </c>
      <c r="M1074" s="1" t="s">
        <v>1972</v>
      </c>
      <c r="N1074" s="1" t="s">
        <v>1973</v>
      </c>
      <c r="O1074" s="3">
        <v>697</v>
      </c>
      <c r="P1074">
        <v>3</v>
      </c>
      <c r="Q1074" s="3">
        <v>2091</v>
      </c>
      <c r="R1074" s="1" t="s">
        <v>2008</v>
      </c>
      <c r="S1074" s="3">
        <v>246</v>
      </c>
      <c r="T1074">
        <v>6</v>
      </c>
      <c r="U1074" t="str">
        <f>IF(Ecommerce_Sales[[#This Row],[Delivery_Time_Days]]&gt;7,"Delay",IF(Ecommerce_Sales[[#This Row],[Delivery_Time_Days]] = 0,"No delivery",IF(Ecommerce_Sales[[#This Row],[Delivery_Time_Days]]&lt;=7,"On-time")))</f>
        <v>On-time</v>
      </c>
      <c r="V1074" s="7">
        <f>Ecommerce_Sales[[#This Row],[Profit]]/Ecommerce_Sales[[#This Row],[Total_Price]]</f>
        <v>0.29985652797704448</v>
      </c>
      <c r="W1074" s="3">
        <v>627</v>
      </c>
      <c r="X1074" s="3"/>
    </row>
    <row r="1075" spans="1:24" x14ac:dyDescent="0.25">
      <c r="A1075" s="1" t="s">
        <v>4717</v>
      </c>
      <c r="B1075" s="1" t="s">
        <v>495</v>
      </c>
      <c r="C1075" s="1" t="s">
        <v>496</v>
      </c>
      <c r="D1075" s="1" t="s">
        <v>2643</v>
      </c>
      <c r="E1075" s="1" t="s">
        <v>2005</v>
      </c>
      <c r="F1075" s="2">
        <v>45518</v>
      </c>
      <c r="G1075" s="2">
        <v>45608</v>
      </c>
      <c r="H1075" s="2" t="str">
        <f>TEXT(Ecommerce_Sales[[#This Row],[Order_Date]],"mmmm")</f>
        <v>November</v>
      </c>
      <c r="I1075" s="2" t="str">
        <f>TEXT(Ecommerce_Sales[[#This Row],[Order_Date]],"yyyy")</f>
        <v>2024</v>
      </c>
      <c r="J1075" s="2" t="str">
        <f>TEXT(Ecommerce_Sales[[#This Row],[Order_Date]],"mmmm")</f>
        <v>November</v>
      </c>
      <c r="K1075" s="1" t="s">
        <v>1947</v>
      </c>
      <c r="L1075" s="1" t="s">
        <v>4718</v>
      </c>
      <c r="M1075" s="1" t="s">
        <v>2047</v>
      </c>
      <c r="N1075" s="1" t="s">
        <v>1989</v>
      </c>
      <c r="O1075" s="3">
        <v>1177</v>
      </c>
      <c r="P1075">
        <v>3</v>
      </c>
      <c r="Q1075" s="3">
        <v>3532</v>
      </c>
      <c r="R1075" s="1" t="s">
        <v>1951</v>
      </c>
      <c r="S1075" s="3">
        <v>315</v>
      </c>
      <c r="T1075">
        <v>3</v>
      </c>
      <c r="U1075" t="str">
        <f>IF(Ecommerce_Sales[[#This Row],[Delivery_Time_Days]]&gt;7,"Delay",IF(Ecommerce_Sales[[#This Row],[Delivery_Time_Days]] = 0,"No delivery",IF(Ecommerce_Sales[[#This Row],[Delivery_Time_Days]]&lt;=7,"On-time")))</f>
        <v>On-time</v>
      </c>
      <c r="V1075" s="7">
        <f>Ecommerce_Sales[[#This Row],[Profit]]/Ecommerce_Sales[[#This Row],[Total_Price]]</f>
        <v>0.25</v>
      </c>
      <c r="W1075" s="3">
        <v>883</v>
      </c>
      <c r="X1075" s="3"/>
    </row>
    <row r="1076" spans="1:24" x14ac:dyDescent="0.25">
      <c r="A1076" s="1" t="s">
        <v>4719</v>
      </c>
      <c r="B1076" s="1" t="s">
        <v>228</v>
      </c>
      <c r="C1076" s="1" t="s">
        <v>229</v>
      </c>
      <c r="D1076" s="1" t="s">
        <v>4045</v>
      </c>
      <c r="E1076" s="1" t="s">
        <v>1961</v>
      </c>
      <c r="F1076" s="2">
        <v>45325</v>
      </c>
      <c r="G1076" s="2">
        <v>45629</v>
      </c>
      <c r="H1076" s="2" t="str">
        <f>TEXT(Ecommerce_Sales[[#This Row],[Order_Date]],"mmmm")</f>
        <v>December</v>
      </c>
      <c r="I1076" s="2" t="str">
        <f>TEXT(Ecommerce_Sales[[#This Row],[Order_Date]],"yyyy")</f>
        <v>2024</v>
      </c>
      <c r="J1076" s="2" t="str">
        <f>TEXT(Ecommerce_Sales[[#This Row],[Order_Date]],"mmmm")</f>
        <v>December</v>
      </c>
      <c r="K1076" s="1" t="s">
        <v>1986</v>
      </c>
      <c r="L1076" s="1" t="s">
        <v>4720</v>
      </c>
      <c r="M1076" s="1" t="s">
        <v>1972</v>
      </c>
      <c r="N1076" s="1" t="s">
        <v>1973</v>
      </c>
      <c r="O1076" s="3">
        <v>739</v>
      </c>
      <c r="P1076">
        <v>6</v>
      </c>
      <c r="Q1076" s="3">
        <v>4434</v>
      </c>
      <c r="R1076" s="1" t="s">
        <v>1958</v>
      </c>
      <c r="S1076" s="3">
        <v>258</v>
      </c>
      <c r="U1076" t="str">
        <f>IF(Ecommerce_Sales[[#This Row],[Delivery_Time_Days]]&gt;7,"Delay",IF(Ecommerce_Sales[[#This Row],[Delivery_Time_Days]] = 0,"No delivery",IF(Ecommerce_Sales[[#This Row],[Delivery_Time_Days]]&lt;=7,"On-time")))</f>
        <v>No delivery</v>
      </c>
      <c r="V1076" s="7">
        <f>Ecommerce_Sales[[#This Row],[Profit]]/Ecommerce_Sales[[#This Row],[Total_Price]]</f>
        <v>0.29995489400090214</v>
      </c>
      <c r="W1076" s="3">
        <v>1330</v>
      </c>
      <c r="X1076" s="3"/>
    </row>
    <row r="1077" spans="1:24" x14ac:dyDescent="0.25">
      <c r="A1077" s="1" t="s">
        <v>4721</v>
      </c>
      <c r="B1077" s="1" t="s">
        <v>1530</v>
      </c>
      <c r="C1077" s="1" t="s">
        <v>1531</v>
      </c>
      <c r="D1077" s="1" t="s">
        <v>4722</v>
      </c>
      <c r="E1077" s="1" t="s">
        <v>2005</v>
      </c>
      <c r="F1077" s="2">
        <v>45078</v>
      </c>
      <c r="G1077" s="2">
        <v>45461</v>
      </c>
      <c r="H1077" s="2" t="str">
        <f>TEXT(Ecommerce_Sales[[#This Row],[Order_Date]],"mmmm")</f>
        <v>June</v>
      </c>
      <c r="I1077" s="2" t="str">
        <f>TEXT(Ecommerce_Sales[[#This Row],[Order_Date]],"yyyy")</f>
        <v>2024</v>
      </c>
      <c r="J1077" s="2" t="str">
        <f>TEXT(Ecommerce_Sales[[#This Row],[Order_Date]],"mmmm")</f>
        <v>June</v>
      </c>
      <c r="K1077" s="1" t="s">
        <v>1947</v>
      </c>
      <c r="L1077" s="1" t="s">
        <v>4723</v>
      </c>
      <c r="M1077" s="1" t="s">
        <v>2002</v>
      </c>
      <c r="N1077" s="1" t="s">
        <v>1989</v>
      </c>
      <c r="O1077" s="3">
        <v>645</v>
      </c>
      <c r="P1077">
        <v>4</v>
      </c>
      <c r="Q1077" s="3">
        <v>2579</v>
      </c>
      <c r="R1077" s="1" t="s">
        <v>1958</v>
      </c>
      <c r="S1077" s="3">
        <v>372</v>
      </c>
      <c r="T1077">
        <v>2</v>
      </c>
      <c r="U1077" t="str">
        <f>IF(Ecommerce_Sales[[#This Row],[Delivery_Time_Days]]&gt;7,"Delay",IF(Ecommerce_Sales[[#This Row],[Delivery_Time_Days]] = 0,"No delivery",IF(Ecommerce_Sales[[#This Row],[Delivery_Time_Days]]&lt;=7,"On-time")))</f>
        <v>On-time</v>
      </c>
      <c r="V1077" s="7">
        <f>Ecommerce_Sales[[#This Row],[Profit]]/Ecommerce_Sales[[#This Row],[Total_Price]]</f>
        <v>0.25009693679720824</v>
      </c>
      <c r="W1077" s="3">
        <v>645</v>
      </c>
      <c r="X1077" s="3"/>
    </row>
    <row r="1078" spans="1:24" x14ac:dyDescent="0.25">
      <c r="A1078" s="1" t="s">
        <v>4724</v>
      </c>
      <c r="B1078" s="1" t="s">
        <v>322</v>
      </c>
      <c r="C1078" s="1" t="s">
        <v>323</v>
      </c>
      <c r="D1078" s="1" t="s">
        <v>4725</v>
      </c>
      <c r="E1078" s="1" t="s">
        <v>1961</v>
      </c>
      <c r="F1078" s="2">
        <v>45199</v>
      </c>
      <c r="G1078" s="2">
        <v>44935</v>
      </c>
      <c r="H1078" s="2" t="str">
        <f>TEXT(Ecommerce_Sales[[#This Row],[Order_Date]],"mmmm")</f>
        <v>January</v>
      </c>
      <c r="I1078" s="2" t="str">
        <f>TEXT(Ecommerce_Sales[[#This Row],[Order_Date]],"yyyy")</f>
        <v>2023</v>
      </c>
      <c r="J1078" s="2" t="str">
        <f>TEXT(Ecommerce_Sales[[#This Row],[Order_Date]],"mmmm")</f>
        <v>January</v>
      </c>
      <c r="K1078" s="1" t="s">
        <v>1986</v>
      </c>
      <c r="L1078" s="1" t="s">
        <v>4726</v>
      </c>
      <c r="M1078" s="1" t="s">
        <v>1956</v>
      </c>
      <c r="N1078" s="1" t="s">
        <v>1957</v>
      </c>
      <c r="O1078" s="3">
        <v>825</v>
      </c>
      <c r="P1078">
        <v>3</v>
      </c>
      <c r="Q1078" s="3">
        <v>2475</v>
      </c>
      <c r="R1078" s="1" t="s">
        <v>1958</v>
      </c>
      <c r="S1078" s="3">
        <v>349</v>
      </c>
      <c r="U1078" t="str">
        <f>IF(Ecommerce_Sales[[#This Row],[Delivery_Time_Days]]&gt;7,"Delay",IF(Ecommerce_Sales[[#This Row],[Delivery_Time_Days]] = 0,"No delivery",IF(Ecommerce_Sales[[#This Row],[Delivery_Time_Days]]&lt;=7,"On-time")))</f>
        <v>No delivery</v>
      </c>
      <c r="V1078" s="7">
        <f>Ecommerce_Sales[[#This Row],[Profit]]/Ecommerce_Sales[[#This Row],[Total_Price]]</f>
        <v>0.14989898989898989</v>
      </c>
      <c r="W1078" s="3">
        <v>371</v>
      </c>
      <c r="X1078" s="3"/>
    </row>
    <row r="1079" spans="1:24" x14ac:dyDescent="0.25">
      <c r="A1079" s="1" t="s">
        <v>4727</v>
      </c>
      <c r="B1079" s="1" t="s">
        <v>1659</v>
      </c>
      <c r="C1079" s="1" t="s">
        <v>1660</v>
      </c>
      <c r="D1079" s="1" t="s">
        <v>2204</v>
      </c>
      <c r="E1079" s="1" t="s">
        <v>1946</v>
      </c>
      <c r="F1079" s="2">
        <v>45049</v>
      </c>
      <c r="G1079" s="2">
        <v>45351</v>
      </c>
      <c r="H1079" s="2" t="str">
        <f>TEXT(Ecommerce_Sales[[#This Row],[Order_Date]],"mmmm")</f>
        <v>February</v>
      </c>
      <c r="I1079" s="2" t="str">
        <f>TEXT(Ecommerce_Sales[[#This Row],[Order_Date]],"yyyy")</f>
        <v>2024</v>
      </c>
      <c r="J1079" s="2" t="str">
        <f>TEXT(Ecommerce_Sales[[#This Row],[Order_Date]],"mmmm")</f>
        <v>February</v>
      </c>
      <c r="K1079" s="1" t="s">
        <v>1986</v>
      </c>
      <c r="L1079" s="1" t="s">
        <v>4728</v>
      </c>
      <c r="M1079" s="1" t="s">
        <v>1977</v>
      </c>
      <c r="N1079" s="1" t="s">
        <v>1978</v>
      </c>
      <c r="O1079" s="3">
        <v>296</v>
      </c>
      <c r="P1079">
        <v>4</v>
      </c>
      <c r="Q1079" s="3">
        <v>1185</v>
      </c>
      <c r="R1079" s="1" t="s">
        <v>1958</v>
      </c>
      <c r="S1079" s="3">
        <v>132</v>
      </c>
      <c r="U1079" t="str">
        <f>IF(Ecommerce_Sales[[#This Row],[Delivery_Time_Days]]&gt;7,"Delay",IF(Ecommerce_Sales[[#This Row],[Delivery_Time_Days]] = 0,"No delivery",IF(Ecommerce_Sales[[#This Row],[Delivery_Time_Days]]&lt;=7,"On-time")))</f>
        <v>No delivery</v>
      </c>
      <c r="V1079" s="7">
        <f>Ecommerce_Sales[[#This Row],[Profit]]/Ecommerce_Sales[[#This Row],[Total_Price]]</f>
        <v>0.35021097046413502</v>
      </c>
      <c r="W1079" s="3">
        <v>415</v>
      </c>
      <c r="X1079" s="3"/>
    </row>
    <row r="1080" spans="1:24" x14ac:dyDescent="0.25">
      <c r="A1080" s="1" t="s">
        <v>4729</v>
      </c>
      <c r="B1080" s="1" t="s">
        <v>571</v>
      </c>
      <c r="C1080" s="1" t="s">
        <v>572</v>
      </c>
      <c r="D1080" s="1" t="s">
        <v>4730</v>
      </c>
      <c r="E1080" s="1" t="s">
        <v>1966</v>
      </c>
      <c r="F1080" s="2">
        <v>45560</v>
      </c>
      <c r="G1080" s="2">
        <v>45317</v>
      </c>
      <c r="H1080" s="2" t="str">
        <f>TEXT(Ecommerce_Sales[[#This Row],[Order_Date]],"mmmm")</f>
        <v>January</v>
      </c>
      <c r="I1080" s="2" t="str">
        <f>TEXT(Ecommerce_Sales[[#This Row],[Order_Date]],"yyyy")</f>
        <v>2024</v>
      </c>
      <c r="J1080" s="2" t="str">
        <f>TEXT(Ecommerce_Sales[[#This Row],[Order_Date]],"mmmm")</f>
        <v>January</v>
      </c>
      <c r="K1080" s="1" t="s">
        <v>1947</v>
      </c>
      <c r="L1080" s="1" t="s">
        <v>4731</v>
      </c>
      <c r="M1080" s="1" t="s">
        <v>1956</v>
      </c>
      <c r="N1080" s="1" t="s">
        <v>1957</v>
      </c>
      <c r="O1080" s="3">
        <v>323</v>
      </c>
      <c r="P1080">
        <v>1</v>
      </c>
      <c r="Q1080" s="3">
        <v>323</v>
      </c>
      <c r="R1080" s="1" t="s">
        <v>1958</v>
      </c>
      <c r="S1080" s="3">
        <v>43</v>
      </c>
      <c r="T1080">
        <v>4</v>
      </c>
      <c r="U1080" t="str">
        <f>IF(Ecommerce_Sales[[#This Row],[Delivery_Time_Days]]&gt;7,"Delay",IF(Ecommerce_Sales[[#This Row],[Delivery_Time_Days]] = 0,"No delivery",IF(Ecommerce_Sales[[#This Row],[Delivery_Time_Days]]&lt;=7,"On-time")))</f>
        <v>On-time</v>
      </c>
      <c r="V1080" s="7">
        <f>Ecommerce_Sales[[#This Row],[Profit]]/Ecommerce_Sales[[#This Row],[Total_Price]]</f>
        <v>0.14860681114551083</v>
      </c>
      <c r="W1080" s="3">
        <v>48</v>
      </c>
      <c r="X1080" s="3"/>
    </row>
    <row r="1081" spans="1:24" x14ac:dyDescent="0.25">
      <c r="A1081" s="1" t="s">
        <v>4732</v>
      </c>
      <c r="B1081" s="1" t="s">
        <v>501</v>
      </c>
      <c r="C1081" s="1" t="s">
        <v>502</v>
      </c>
      <c r="D1081" s="1" t="s">
        <v>4661</v>
      </c>
      <c r="E1081" s="1" t="s">
        <v>1996</v>
      </c>
      <c r="F1081" s="2">
        <v>45370</v>
      </c>
      <c r="G1081" s="2">
        <v>45026</v>
      </c>
      <c r="H1081" s="2" t="str">
        <f>TEXT(Ecommerce_Sales[[#This Row],[Order_Date]],"mmmm")</f>
        <v>April</v>
      </c>
      <c r="I1081" s="2" t="str">
        <f>TEXT(Ecommerce_Sales[[#This Row],[Order_Date]],"yyyy")</f>
        <v>2023</v>
      </c>
      <c r="J1081" s="2" t="str">
        <f>TEXT(Ecommerce_Sales[[#This Row],[Order_Date]],"mmmm")</f>
        <v>April</v>
      </c>
      <c r="K1081" s="1" t="s">
        <v>1947</v>
      </c>
      <c r="L1081" s="1" t="s">
        <v>4733</v>
      </c>
      <c r="M1081" s="1" t="s">
        <v>1949</v>
      </c>
      <c r="N1081" s="1" t="s">
        <v>1950</v>
      </c>
      <c r="O1081" s="3">
        <v>377</v>
      </c>
      <c r="P1081">
        <v>1</v>
      </c>
      <c r="Q1081" s="3">
        <v>377</v>
      </c>
      <c r="R1081" s="1" t="s">
        <v>1958</v>
      </c>
      <c r="S1081" s="3">
        <v>20</v>
      </c>
      <c r="T1081">
        <v>10</v>
      </c>
      <c r="U1081" t="str">
        <f>IF(Ecommerce_Sales[[#This Row],[Delivery_Time_Days]]&gt;7,"Delay",IF(Ecommerce_Sales[[#This Row],[Delivery_Time_Days]] = 0,"No delivery",IF(Ecommerce_Sales[[#This Row],[Delivery_Time_Days]]&lt;=7,"On-time")))</f>
        <v>Delay</v>
      </c>
      <c r="V1081" s="7">
        <f>Ecommerce_Sales[[#This Row],[Profit]]/Ecommerce_Sales[[#This Row],[Total_Price]]</f>
        <v>0.40053050397877982</v>
      </c>
      <c r="W1081" s="3">
        <v>151</v>
      </c>
      <c r="X1081" s="3"/>
    </row>
    <row r="1082" spans="1:24" x14ac:dyDescent="0.25">
      <c r="A1082" s="1" t="s">
        <v>4734</v>
      </c>
      <c r="B1082" s="1" t="s">
        <v>962</v>
      </c>
      <c r="C1082" s="1" t="s">
        <v>963</v>
      </c>
      <c r="D1082" s="1" t="s">
        <v>2433</v>
      </c>
      <c r="E1082" s="1" t="s">
        <v>1981</v>
      </c>
      <c r="F1082" s="2">
        <v>45575</v>
      </c>
      <c r="G1082" s="2">
        <v>45584</v>
      </c>
      <c r="H1082" s="2" t="str">
        <f>TEXT(Ecommerce_Sales[[#This Row],[Order_Date]],"mmmm")</f>
        <v>October</v>
      </c>
      <c r="I1082" s="2" t="str">
        <f>TEXT(Ecommerce_Sales[[#This Row],[Order_Date]],"yyyy")</f>
        <v>2024</v>
      </c>
      <c r="J1082" s="2" t="str">
        <f>TEXT(Ecommerce_Sales[[#This Row],[Order_Date]],"mmmm")</f>
        <v>October</v>
      </c>
      <c r="K1082" s="1" t="s">
        <v>1947</v>
      </c>
      <c r="L1082" s="1" t="s">
        <v>4735</v>
      </c>
      <c r="M1082" s="1" t="s">
        <v>2026</v>
      </c>
      <c r="N1082" s="1" t="s">
        <v>1978</v>
      </c>
      <c r="O1082" s="3">
        <v>839</v>
      </c>
      <c r="P1082">
        <v>2</v>
      </c>
      <c r="Q1082" s="3">
        <v>1677</v>
      </c>
      <c r="R1082" s="1" t="s">
        <v>1958</v>
      </c>
      <c r="S1082" s="3">
        <v>115</v>
      </c>
      <c r="T1082">
        <v>7</v>
      </c>
      <c r="U1082" t="str">
        <f>IF(Ecommerce_Sales[[#This Row],[Delivery_Time_Days]]&gt;7,"Delay",IF(Ecommerce_Sales[[#This Row],[Delivery_Time_Days]] = 0,"No delivery",IF(Ecommerce_Sales[[#This Row],[Delivery_Time_Days]]&lt;=7,"On-time")))</f>
        <v>On-time</v>
      </c>
      <c r="V1082" s="7">
        <f>Ecommerce_Sales[[#This Row],[Profit]]/Ecommerce_Sales[[#This Row],[Total_Price]]</f>
        <v>0.35002981514609421</v>
      </c>
      <c r="W1082" s="3">
        <v>587</v>
      </c>
      <c r="X1082" s="3"/>
    </row>
    <row r="1083" spans="1:24" x14ac:dyDescent="0.25">
      <c r="A1083" s="1" t="s">
        <v>4736</v>
      </c>
      <c r="B1083" s="1" t="s">
        <v>602</v>
      </c>
      <c r="C1083" s="1" t="s">
        <v>603</v>
      </c>
      <c r="D1083" s="1" t="s">
        <v>4737</v>
      </c>
      <c r="E1083" s="1" t="s">
        <v>2005</v>
      </c>
      <c r="F1083" s="2">
        <v>45650</v>
      </c>
      <c r="G1083" s="2">
        <v>45278</v>
      </c>
      <c r="H1083" s="2" t="str">
        <f>TEXT(Ecommerce_Sales[[#This Row],[Order_Date]],"mmmm")</f>
        <v>December</v>
      </c>
      <c r="I1083" s="2" t="str">
        <f>TEXT(Ecommerce_Sales[[#This Row],[Order_Date]],"yyyy")</f>
        <v>2023</v>
      </c>
      <c r="J1083" s="2" t="str">
        <f>TEXT(Ecommerce_Sales[[#This Row],[Order_Date]],"mmmm")</f>
        <v>December</v>
      </c>
      <c r="K1083" s="1" t="s">
        <v>1986</v>
      </c>
      <c r="L1083" s="1" t="s">
        <v>4738</v>
      </c>
      <c r="M1083" s="1" t="s">
        <v>2002</v>
      </c>
      <c r="N1083" s="1" t="s">
        <v>1989</v>
      </c>
      <c r="O1083" s="3">
        <v>742</v>
      </c>
      <c r="P1083">
        <v>4</v>
      </c>
      <c r="Q1083" s="3">
        <v>2969</v>
      </c>
      <c r="R1083" s="1" t="s">
        <v>1958</v>
      </c>
      <c r="S1083" s="3">
        <v>333</v>
      </c>
      <c r="U1083" t="str">
        <f>IF(Ecommerce_Sales[[#This Row],[Delivery_Time_Days]]&gt;7,"Delay",IF(Ecommerce_Sales[[#This Row],[Delivery_Time_Days]] = 0,"No delivery",IF(Ecommerce_Sales[[#This Row],[Delivery_Time_Days]]&lt;=7,"On-time")))</f>
        <v>No delivery</v>
      </c>
      <c r="V1083" s="7">
        <f>Ecommerce_Sales[[#This Row],[Profit]]/Ecommerce_Sales[[#This Row],[Total_Price]]</f>
        <v>0.24991579656449983</v>
      </c>
      <c r="W1083" s="3">
        <v>742</v>
      </c>
      <c r="X1083" s="3"/>
    </row>
    <row r="1084" spans="1:24" x14ac:dyDescent="0.25">
      <c r="A1084" s="1" t="s">
        <v>4739</v>
      </c>
      <c r="B1084" s="1" t="s">
        <v>204</v>
      </c>
      <c r="C1084" s="1" t="s">
        <v>205</v>
      </c>
      <c r="D1084" s="1" t="s">
        <v>3594</v>
      </c>
      <c r="E1084" s="1" t="s">
        <v>1954</v>
      </c>
      <c r="F1084" s="2">
        <v>45650</v>
      </c>
      <c r="G1084" s="2">
        <v>44951</v>
      </c>
      <c r="H1084" s="2" t="str">
        <f>TEXT(Ecommerce_Sales[[#This Row],[Order_Date]],"mmmm")</f>
        <v>January</v>
      </c>
      <c r="I1084" s="2" t="str">
        <f>TEXT(Ecommerce_Sales[[#This Row],[Order_Date]],"yyyy")</f>
        <v>2023</v>
      </c>
      <c r="J1084" s="2" t="str">
        <f>TEXT(Ecommerce_Sales[[#This Row],[Order_Date]],"mmmm")</f>
        <v>January</v>
      </c>
      <c r="K1084" s="1" t="s">
        <v>1947</v>
      </c>
      <c r="L1084" s="1" t="s">
        <v>4740</v>
      </c>
      <c r="M1084" s="1" t="s">
        <v>1988</v>
      </c>
      <c r="N1084" s="1" t="s">
        <v>1989</v>
      </c>
      <c r="O1084" s="3">
        <v>811</v>
      </c>
      <c r="P1084">
        <v>1</v>
      </c>
      <c r="Q1084" s="3">
        <v>811</v>
      </c>
      <c r="R1084" s="1" t="s">
        <v>1951</v>
      </c>
      <c r="S1084" s="3">
        <v>94</v>
      </c>
      <c r="T1084">
        <v>3</v>
      </c>
      <c r="U1084" t="str">
        <f>IF(Ecommerce_Sales[[#This Row],[Delivery_Time_Days]]&gt;7,"Delay",IF(Ecommerce_Sales[[#This Row],[Delivery_Time_Days]] = 0,"No delivery",IF(Ecommerce_Sales[[#This Row],[Delivery_Time_Days]]&lt;=7,"On-time")))</f>
        <v>On-time</v>
      </c>
      <c r="V1084" s="7">
        <f>Ecommerce_Sales[[#This Row],[Profit]]/Ecommerce_Sales[[#This Row],[Total_Price]]</f>
        <v>0.25030826140567203</v>
      </c>
      <c r="W1084" s="3">
        <v>203</v>
      </c>
      <c r="X1084" s="3"/>
    </row>
    <row r="1085" spans="1:24" x14ac:dyDescent="0.25">
      <c r="A1085" s="1" t="s">
        <v>4741</v>
      </c>
      <c r="B1085" s="1" t="s">
        <v>875</v>
      </c>
      <c r="C1085" s="1" t="s">
        <v>876</v>
      </c>
      <c r="D1085" s="1" t="s">
        <v>3105</v>
      </c>
      <c r="E1085" s="1" t="s">
        <v>1996</v>
      </c>
      <c r="F1085" s="2">
        <v>45256</v>
      </c>
      <c r="G1085" s="2">
        <v>45506</v>
      </c>
      <c r="H1085" s="2" t="str">
        <f>TEXT(Ecommerce_Sales[[#This Row],[Order_Date]],"mmmm")</f>
        <v>August</v>
      </c>
      <c r="I1085" s="2" t="str">
        <f>TEXT(Ecommerce_Sales[[#This Row],[Order_Date]],"yyyy")</f>
        <v>2024</v>
      </c>
      <c r="J1085" s="2" t="str">
        <f>TEXT(Ecommerce_Sales[[#This Row],[Order_Date]],"mmmm")</f>
        <v>August</v>
      </c>
      <c r="K1085" s="1" t="s">
        <v>1947</v>
      </c>
      <c r="L1085" s="1" t="s">
        <v>4742</v>
      </c>
      <c r="M1085" s="1" t="s">
        <v>1968</v>
      </c>
      <c r="N1085" s="1" t="s">
        <v>1957</v>
      </c>
      <c r="O1085" s="3">
        <v>720</v>
      </c>
      <c r="P1085">
        <v>6</v>
      </c>
      <c r="Q1085" s="3">
        <v>4317</v>
      </c>
      <c r="R1085" s="1" t="s">
        <v>1951</v>
      </c>
      <c r="S1085" s="3">
        <v>438</v>
      </c>
      <c r="T1085">
        <v>8</v>
      </c>
      <c r="U1085" t="str">
        <f>IF(Ecommerce_Sales[[#This Row],[Delivery_Time_Days]]&gt;7,"Delay",IF(Ecommerce_Sales[[#This Row],[Delivery_Time_Days]] = 0,"No delivery",IF(Ecommerce_Sales[[#This Row],[Delivery_Time_Days]]&lt;=7,"On-time")))</f>
        <v>Delay</v>
      </c>
      <c r="V1085" s="7">
        <f>Ecommerce_Sales[[#This Row],[Profit]]/Ecommerce_Sales[[#This Row],[Total_Price]]</f>
        <v>0.15010423905489922</v>
      </c>
      <c r="W1085" s="3">
        <v>648</v>
      </c>
      <c r="X1085" s="3"/>
    </row>
    <row r="1086" spans="1:24" x14ac:dyDescent="0.25">
      <c r="A1086" s="1" t="s">
        <v>4743</v>
      </c>
      <c r="B1086" s="1" t="s">
        <v>214</v>
      </c>
      <c r="C1086" s="1" t="s">
        <v>1715</v>
      </c>
      <c r="D1086" s="1" t="s">
        <v>4744</v>
      </c>
      <c r="E1086" s="1" t="s">
        <v>1961</v>
      </c>
      <c r="F1086" s="2">
        <v>45124</v>
      </c>
      <c r="G1086" s="2">
        <v>45292</v>
      </c>
      <c r="H1086" s="2" t="str">
        <f>TEXT(Ecommerce_Sales[[#This Row],[Order_Date]],"mmmm")</f>
        <v>January</v>
      </c>
      <c r="I1086" s="2" t="str">
        <f>TEXT(Ecommerce_Sales[[#This Row],[Order_Date]],"yyyy")</f>
        <v>2024</v>
      </c>
      <c r="J1086" s="2" t="str">
        <f>TEXT(Ecommerce_Sales[[#This Row],[Order_Date]],"mmmm")</f>
        <v>January</v>
      </c>
      <c r="K1086" s="1" t="s">
        <v>1947</v>
      </c>
      <c r="L1086" s="1" t="s">
        <v>4745</v>
      </c>
      <c r="M1086" s="1" t="s">
        <v>1998</v>
      </c>
      <c r="N1086" s="1" t="s">
        <v>1973</v>
      </c>
      <c r="O1086" s="3">
        <v>742</v>
      </c>
      <c r="P1086">
        <v>1</v>
      </c>
      <c r="Q1086" s="3">
        <v>742</v>
      </c>
      <c r="R1086" s="1" t="s">
        <v>1951</v>
      </c>
      <c r="S1086" s="3">
        <v>65</v>
      </c>
      <c r="T1086">
        <v>5</v>
      </c>
      <c r="U1086" t="str">
        <f>IF(Ecommerce_Sales[[#This Row],[Delivery_Time_Days]]&gt;7,"Delay",IF(Ecommerce_Sales[[#This Row],[Delivery_Time_Days]] = 0,"No delivery",IF(Ecommerce_Sales[[#This Row],[Delivery_Time_Days]]&lt;=7,"On-time")))</f>
        <v>On-time</v>
      </c>
      <c r="V1086" s="7">
        <f>Ecommerce_Sales[[#This Row],[Profit]]/Ecommerce_Sales[[#This Row],[Total_Price]]</f>
        <v>0.3005390835579515</v>
      </c>
      <c r="W1086" s="3">
        <v>223</v>
      </c>
      <c r="X1086" s="3"/>
    </row>
    <row r="1087" spans="1:24" x14ac:dyDescent="0.25">
      <c r="A1087" s="1" t="s">
        <v>4746</v>
      </c>
      <c r="B1087" s="1" t="s">
        <v>22</v>
      </c>
      <c r="C1087" s="1" t="s">
        <v>23</v>
      </c>
      <c r="D1087" s="1" t="s">
        <v>4747</v>
      </c>
      <c r="E1087" s="1" t="s">
        <v>1966</v>
      </c>
      <c r="F1087" s="2">
        <v>45527</v>
      </c>
      <c r="G1087" s="2">
        <v>44985</v>
      </c>
      <c r="H1087" s="2" t="str">
        <f>TEXT(Ecommerce_Sales[[#This Row],[Order_Date]],"mmmm")</f>
        <v>February</v>
      </c>
      <c r="I1087" s="2" t="str">
        <f>TEXT(Ecommerce_Sales[[#This Row],[Order_Date]],"yyyy")</f>
        <v>2023</v>
      </c>
      <c r="J1087" s="2" t="str">
        <f>TEXT(Ecommerce_Sales[[#This Row],[Order_Date]],"mmmm")</f>
        <v>February</v>
      </c>
      <c r="K1087" s="1" t="s">
        <v>1947</v>
      </c>
      <c r="L1087" s="1" t="s">
        <v>4748</v>
      </c>
      <c r="M1087" s="1" t="s">
        <v>2007</v>
      </c>
      <c r="N1087" s="1" t="s">
        <v>1973</v>
      </c>
      <c r="O1087" s="3">
        <v>66</v>
      </c>
      <c r="P1087">
        <v>1</v>
      </c>
      <c r="Q1087" s="3">
        <v>66</v>
      </c>
      <c r="R1087" s="1" t="s">
        <v>1958</v>
      </c>
      <c r="S1087" s="3">
        <v>6</v>
      </c>
      <c r="T1087">
        <v>2</v>
      </c>
      <c r="U1087" t="str">
        <f>IF(Ecommerce_Sales[[#This Row],[Delivery_Time_Days]]&gt;7,"Delay",IF(Ecommerce_Sales[[#This Row],[Delivery_Time_Days]] = 0,"No delivery",IF(Ecommerce_Sales[[#This Row],[Delivery_Time_Days]]&lt;=7,"On-time")))</f>
        <v>On-time</v>
      </c>
      <c r="V1087" s="7">
        <f>Ecommerce_Sales[[#This Row],[Profit]]/Ecommerce_Sales[[#This Row],[Total_Price]]</f>
        <v>0.30303030303030304</v>
      </c>
      <c r="W1087" s="3">
        <v>20</v>
      </c>
      <c r="X1087" s="3"/>
    </row>
    <row r="1088" spans="1:24" x14ac:dyDescent="0.25">
      <c r="A1088" s="1" t="s">
        <v>4749</v>
      </c>
      <c r="B1088" s="1" t="s">
        <v>1285</v>
      </c>
      <c r="C1088" s="1" t="s">
        <v>1286</v>
      </c>
      <c r="D1088" s="1" t="s">
        <v>2442</v>
      </c>
      <c r="E1088" s="1" t="s">
        <v>2005</v>
      </c>
      <c r="F1088" s="2">
        <v>45169</v>
      </c>
      <c r="G1088" s="2">
        <v>45132</v>
      </c>
      <c r="H1088" s="2" t="str">
        <f>TEXT(Ecommerce_Sales[[#This Row],[Order_Date]],"mmmm")</f>
        <v>July</v>
      </c>
      <c r="I1088" s="2" t="str">
        <f>TEXT(Ecommerce_Sales[[#This Row],[Order_Date]],"yyyy")</f>
        <v>2023</v>
      </c>
      <c r="J1088" s="2" t="str">
        <f>TEXT(Ecommerce_Sales[[#This Row],[Order_Date]],"mmmm")</f>
        <v>July</v>
      </c>
      <c r="K1088" s="1" t="s">
        <v>1947</v>
      </c>
      <c r="L1088" s="1" t="s">
        <v>4750</v>
      </c>
      <c r="M1088" s="1" t="s">
        <v>1968</v>
      </c>
      <c r="N1088" s="1" t="s">
        <v>1957</v>
      </c>
      <c r="O1088" s="3">
        <v>270</v>
      </c>
      <c r="P1088">
        <v>2</v>
      </c>
      <c r="Q1088" s="3">
        <v>539</v>
      </c>
      <c r="R1088" s="1" t="s">
        <v>1958</v>
      </c>
      <c r="S1088" s="3">
        <v>59</v>
      </c>
      <c r="T1088">
        <v>6</v>
      </c>
      <c r="U1088" t="str">
        <f>IF(Ecommerce_Sales[[#This Row],[Delivery_Time_Days]]&gt;7,"Delay",IF(Ecommerce_Sales[[#This Row],[Delivery_Time_Days]] = 0,"No delivery",IF(Ecommerce_Sales[[#This Row],[Delivery_Time_Days]]&lt;=7,"On-time")))</f>
        <v>On-time</v>
      </c>
      <c r="V1088" s="7">
        <f>Ecommerce_Sales[[#This Row],[Profit]]/Ecommerce_Sales[[#This Row],[Total_Price]]</f>
        <v>0.150278293135436</v>
      </c>
      <c r="W1088" s="3">
        <v>81</v>
      </c>
      <c r="X1088" s="3"/>
    </row>
    <row r="1089" spans="1:24" x14ac:dyDescent="0.25">
      <c r="A1089" s="1" t="s">
        <v>4751</v>
      </c>
      <c r="B1089" s="1" t="s">
        <v>1037</v>
      </c>
      <c r="C1089" s="1" t="s">
        <v>1038</v>
      </c>
      <c r="D1089" s="1" t="s">
        <v>4752</v>
      </c>
      <c r="E1089" s="1" t="s">
        <v>1981</v>
      </c>
      <c r="F1089" s="2">
        <v>45300</v>
      </c>
      <c r="G1089" s="2">
        <v>45543</v>
      </c>
      <c r="H1089" s="2" t="str">
        <f>TEXT(Ecommerce_Sales[[#This Row],[Order_Date]],"mmmm")</f>
        <v>September</v>
      </c>
      <c r="I1089" s="2" t="str">
        <f>TEXT(Ecommerce_Sales[[#This Row],[Order_Date]],"yyyy")</f>
        <v>2024</v>
      </c>
      <c r="J1089" s="2" t="str">
        <f>TEXT(Ecommerce_Sales[[#This Row],[Order_Date]],"mmmm")</f>
        <v>September</v>
      </c>
      <c r="K1089" s="1" t="s">
        <v>1947</v>
      </c>
      <c r="L1089" s="1" t="s">
        <v>4753</v>
      </c>
      <c r="M1089" s="1" t="s">
        <v>1949</v>
      </c>
      <c r="N1089" s="1" t="s">
        <v>1950</v>
      </c>
      <c r="O1089" s="3">
        <v>746</v>
      </c>
      <c r="P1089">
        <v>5</v>
      </c>
      <c r="Q1089" s="3">
        <v>3732</v>
      </c>
      <c r="R1089" s="1" t="s">
        <v>2008</v>
      </c>
      <c r="S1089" s="3">
        <v>463</v>
      </c>
      <c r="T1089">
        <v>7</v>
      </c>
      <c r="U1089" t="str">
        <f>IF(Ecommerce_Sales[[#This Row],[Delivery_Time_Days]]&gt;7,"Delay",IF(Ecommerce_Sales[[#This Row],[Delivery_Time_Days]] = 0,"No delivery",IF(Ecommerce_Sales[[#This Row],[Delivery_Time_Days]]&lt;=7,"On-time")))</f>
        <v>On-time</v>
      </c>
      <c r="V1089" s="7">
        <f>Ecommerce_Sales[[#This Row],[Profit]]/Ecommerce_Sales[[#This Row],[Total_Price]]</f>
        <v>0.40005359056806</v>
      </c>
      <c r="W1089" s="3">
        <v>1493</v>
      </c>
      <c r="X1089" s="3"/>
    </row>
    <row r="1090" spans="1:24" x14ac:dyDescent="0.25">
      <c r="A1090" s="1" t="s">
        <v>4754</v>
      </c>
      <c r="B1090" s="1" t="s">
        <v>1514</v>
      </c>
      <c r="C1090" s="1" t="s">
        <v>1515</v>
      </c>
      <c r="D1090" s="1" t="s">
        <v>4755</v>
      </c>
      <c r="E1090" s="1" t="s">
        <v>1996</v>
      </c>
      <c r="F1090" s="2">
        <v>45417</v>
      </c>
      <c r="G1090" s="2">
        <v>45497</v>
      </c>
      <c r="H1090" s="2" t="str">
        <f>TEXT(Ecommerce_Sales[[#This Row],[Order_Date]],"mmmm")</f>
        <v>July</v>
      </c>
      <c r="I1090" s="2" t="str">
        <f>TEXT(Ecommerce_Sales[[#This Row],[Order_Date]],"yyyy")</f>
        <v>2024</v>
      </c>
      <c r="J1090" s="2" t="str">
        <f>TEXT(Ecommerce_Sales[[#This Row],[Order_Date]],"mmmm")</f>
        <v>July</v>
      </c>
      <c r="K1090" s="1" t="s">
        <v>1947</v>
      </c>
      <c r="L1090" s="1" t="s">
        <v>4756</v>
      </c>
      <c r="M1090" s="1" t="s">
        <v>1988</v>
      </c>
      <c r="N1090" s="1" t="s">
        <v>1989</v>
      </c>
      <c r="O1090" s="3">
        <v>47</v>
      </c>
      <c r="P1090">
        <v>5</v>
      </c>
      <c r="Q1090" s="3">
        <v>237</v>
      </c>
      <c r="R1090" s="1" t="s">
        <v>1958</v>
      </c>
      <c r="S1090" s="3">
        <v>29</v>
      </c>
      <c r="T1090">
        <v>3</v>
      </c>
      <c r="U1090" t="str">
        <f>IF(Ecommerce_Sales[[#This Row],[Delivery_Time_Days]]&gt;7,"Delay",IF(Ecommerce_Sales[[#This Row],[Delivery_Time_Days]] = 0,"No delivery",IF(Ecommerce_Sales[[#This Row],[Delivery_Time_Days]]&lt;=7,"On-time")))</f>
        <v>On-time</v>
      </c>
      <c r="V1090" s="7">
        <f>Ecommerce_Sales[[#This Row],[Profit]]/Ecommerce_Sales[[#This Row],[Total_Price]]</f>
        <v>0.24894514767932491</v>
      </c>
      <c r="W1090" s="3">
        <v>59</v>
      </c>
      <c r="X1090" s="3"/>
    </row>
    <row r="1091" spans="1:24" x14ac:dyDescent="0.25">
      <c r="A1091" s="1" t="s">
        <v>4757</v>
      </c>
      <c r="B1091" s="1" t="s">
        <v>390</v>
      </c>
      <c r="C1091" s="1" t="s">
        <v>391</v>
      </c>
      <c r="D1091" s="1" t="s">
        <v>2352</v>
      </c>
      <c r="E1091" s="1" t="s">
        <v>1966</v>
      </c>
      <c r="F1091" s="2">
        <v>45102</v>
      </c>
      <c r="G1091" s="2">
        <v>45651</v>
      </c>
      <c r="H1091" s="2" t="str">
        <f>TEXT(Ecommerce_Sales[[#This Row],[Order_Date]],"mmmm")</f>
        <v>December</v>
      </c>
      <c r="I1091" s="2" t="str">
        <f>TEXT(Ecommerce_Sales[[#This Row],[Order_Date]],"yyyy")</f>
        <v>2024</v>
      </c>
      <c r="J1091" s="2" t="str">
        <f>TEXT(Ecommerce_Sales[[#This Row],[Order_Date]],"mmmm")</f>
        <v>December</v>
      </c>
      <c r="K1091" s="1" t="s">
        <v>1947</v>
      </c>
      <c r="L1091" s="1" t="s">
        <v>4758</v>
      </c>
      <c r="M1091" s="1" t="s">
        <v>1963</v>
      </c>
      <c r="N1091" s="1" t="s">
        <v>1957</v>
      </c>
      <c r="O1091" s="3">
        <v>1834</v>
      </c>
      <c r="P1091">
        <v>6</v>
      </c>
      <c r="Q1091" s="3">
        <v>11005</v>
      </c>
      <c r="R1091" s="1" t="s">
        <v>1958</v>
      </c>
      <c r="S1091" s="3">
        <v>1228</v>
      </c>
      <c r="T1091">
        <v>8</v>
      </c>
      <c r="U1091" t="str">
        <f>IF(Ecommerce_Sales[[#This Row],[Delivery_Time_Days]]&gt;7,"Delay",IF(Ecommerce_Sales[[#This Row],[Delivery_Time_Days]] = 0,"No delivery",IF(Ecommerce_Sales[[#This Row],[Delivery_Time_Days]]&lt;=7,"On-time")))</f>
        <v>Delay</v>
      </c>
      <c r="V1091" s="7">
        <f>Ecommerce_Sales[[#This Row],[Profit]]/Ecommerce_Sales[[#This Row],[Total_Price]]</f>
        <v>0.15002271694684235</v>
      </c>
      <c r="W1091" s="3">
        <v>1651</v>
      </c>
      <c r="X1091" s="3"/>
    </row>
    <row r="1092" spans="1:24" x14ac:dyDescent="0.25">
      <c r="A1092" s="1" t="s">
        <v>4759</v>
      </c>
      <c r="B1092" s="1" t="s">
        <v>54</v>
      </c>
      <c r="C1092" s="1" t="s">
        <v>55</v>
      </c>
      <c r="D1092" s="1" t="s">
        <v>2308</v>
      </c>
      <c r="E1092" s="1" t="s">
        <v>1961</v>
      </c>
      <c r="F1092" s="2">
        <v>45261</v>
      </c>
      <c r="G1092" s="2">
        <v>45338</v>
      </c>
      <c r="H1092" s="2" t="str">
        <f>TEXT(Ecommerce_Sales[[#This Row],[Order_Date]],"mmmm")</f>
        <v>February</v>
      </c>
      <c r="I1092" s="2" t="str">
        <f>TEXT(Ecommerce_Sales[[#This Row],[Order_Date]],"yyyy")</f>
        <v>2024</v>
      </c>
      <c r="J1092" s="2" t="str">
        <f>TEXT(Ecommerce_Sales[[#This Row],[Order_Date]],"mmmm")</f>
        <v>February</v>
      </c>
      <c r="K1092" s="1" t="s">
        <v>1986</v>
      </c>
      <c r="L1092" s="1" t="s">
        <v>2262</v>
      </c>
      <c r="M1092" s="1" t="s">
        <v>1949</v>
      </c>
      <c r="N1092" s="1" t="s">
        <v>1950</v>
      </c>
      <c r="O1092" s="3">
        <v>444</v>
      </c>
      <c r="P1092">
        <v>3</v>
      </c>
      <c r="Q1092" s="3">
        <v>1332</v>
      </c>
      <c r="R1092" s="1" t="s">
        <v>2008</v>
      </c>
      <c r="S1092" s="3">
        <v>193</v>
      </c>
      <c r="U1092" t="str">
        <f>IF(Ecommerce_Sales[[#This Row],[Delivery_Time_Days]]&gt;7,"Delay",IF(Ecommerce_Sales[[#This Row],[Delivery_Time_Days]] = 0,"No delivery",IF(Ecommerce_Sales[[#This Row],[Delivery_Time_Days]]&lt;=7,"On-time")))</f>
        <v>No delivery</v>
      </c>
      <c r="V1092" s="7">
        <f>Ecommerce_Sales[[#This Row],[Profit]]/Ecommerce_Sales[[#This Row],[Total_Price]]</f>
        <v>0.40015015015015015</v>
      </c>
      <c r="W1092" s="3">
        <v>533</v>
      </c>
      <c r="X1092" s="3"/>
    </row>
    <row r="1093" spans="1:24" x14ac:dyDescent="0.25">
      <c r="A1093" s="1" t="s">
        <v>4760</v>
      </c>
      <c r="B1093" s="1" t="s">
        <v>314</v>
      </c>
      <c r="C1093" s="1" t="s">
        <v>315</v>
      </c>
      <c r="D1093" s="1" t="s">
        <v>2129</v>
      </c>
      <c r="E1093" s="1" t="s">
        <v>1961</v>
      </c>
      <c r="F1093" s="2">
        <v>45606</v>
      </c>
      <c r="G1093" s="2">
        <v>45491</v>
      </c>
      <c r="H1093" s="2" t="str">
        <f>TEXT(Ecommerce_Sales[[#This Row],[Order_Date]],"mmmm")</f>
        <v>July</v>
      </c>
      <c r="I1093" s="2" t="str">
        <f>TEXT(Ecommerce_Sales[[#This Row],[Order_Date]],"yyyy")</f>
        <v>2024</v>
      </c>
      <c r="J1093" s="2" t="str">
        <f>TEXT(Ecommerce_Sales[[#This Row],[Order_Date]],"mmmm")</f>
        <v>July</v>
      </c>
      <c r="K1093" s="1" t="s">
        <v>1947</v>
      </c>
      <c r="L1093" s="1" t="s">
        <v>4761</v>
      </c>
      <c r="M1093" s="1" t="s">
        <v>2247</v>
      </c>
      <c r="N1093" s="1" t="s">
        <v>1957</v>
      </c>
      <c r="O1093" s="3">
        <v>431</v>
      </c>
      <c r="P1093">
        <v>3</v>
      </c>
      <c r="Q1093" s="3">
        <v>1294</v>
      </c>
      <c r="R1093" s="1" t="s">
        <v>2016</v>
      </c>
      <c r="S1093" s="3">
        <v>73</v>
      </c>
      <c r="T1093">
        <v>9</v>
      </c>
      <c r="U1093" t="str">
        <f>IF(Ecommerce_Sales[[#This Row],[Delivery_Time_Days]]&gt;7,"Delay",IF(Ecommerce_Sales[[#This Row],[Delivery_Time_Days]] = 0,"No delivery",IF(Ecommerce_Sales[[#This Row],[Delivery_Time_Days]]&lt;=7,"On-time")))</f>
        <v>Delay</v>
      </c>
      <c r="V1093" s="7">
        <f>Ecommerce_Sales[[#This Row],[Profit]]/Ecommerce_Sales[[#This Row],[Total_Price]]</f>
        <v>0.14992272024729522</v>
      </c>
      <c r="W1093" s="3">
        <v>194</v>
      </c>
      <c r="X1093" s="3"/>
    </row>
    <row r="1094" spans="1:24" x14ac:dyDescent="0.25">
      <c r="A1094" s="1" t="s">
        <v>4762</v>
      </c>
      <c r="B1094" s="1" t="s">
        <v>156</v>
      </c>
      <c r="C1094" s="1" t="s">
        <v>157</v>
      </c>
      <c r="D1094" s="1" t="s">
        <v>4199</v>
      </c>
      <c r="E1094" s="1" t="s">
        <v>1981</v>
      </c>
      <c r="F1094" s="2">
        <v>45171</v>
      </c>
      <c r="G1094" s="2">
        <v>45655</v>
      </c>
      <c r="H1094" s="2" t="str">
        <f>TEXT(Ecommerce_Sales[[#This Row],[Order_Date]],"mmmm")</f>
        <v>December</v>
      </c>
      <c r="I1094" s="2" t="str">
        <f>TEXT(Ecommerce_Sales[[#This Row],[Order_Date]],"yyyy")</f>
        <v>2024</v>
      </c>
      <c r="J1094" s="2" t="str">
        <f>TEXT(Ecommerce_Sales[[#This Row],[Order_Date]],"mmmm")</f>
        <v>December</v>
      </c>
      <c r="K1094" s="1" t="s">
        <v>1947</v>
      </c>
      <c r="L1094" s="1" t="s">
        <v>4763</v>
      </c>
      <c r="M1094" s="1" t="s">
        <v>2247</v>
      </c>
      <c r="N1094" s="1" t="s">
        <v>1957</v>
      </c>
      <c r="O1094" s="3">
        <v>1672</v>
      </c>
      <c r="P1094">
        <v>4</v>
      </c>
      <c r="Q1094" s="3">
        <v>6688</v>
      </c>
      <c r="R1094" s="1" t="s">
        <v>1958</v>
      </c>
      <c r="S1094" s="3">
        <v>345</v>
      </c>
      <c r="T1094">
        <v>8</v>
      </c>
      <c r="U1094" t="str">
        <f>IF(Ecommerce_Sales[[#This Row],[Delivery_Time_Days]]&gt;7,"Delay",IF(Ecommerce_Sales[[#This Row],[Delivery_Time_Days]] = 0,"No delivery",IF(Ecommerce_Sales[[#This Row],[Delivery_Time_Days]]&lt;=7,"On-time")))</f>
        <v>Delay</v>
      </c>
      <c r="V1094" s="7">
        <f>Ecommerce_Sales[[#This Row],[Profit]]/Ecommerce_Sales[[#This Row],[Total_Price]]</f>
        <v>0.14997009569377989</v>
      </c>
      <c r="W1094" s="3">
        <v>1003</v>
      </c>
      <c r="X1094" s="3"/>
    </row>
    <row r="1095" spans="1:24" x14ac:dyDescent="0.25">
      <c r="A1095" s="1" t="s">
        <v>4764</v>
      </c>
      <c r="B1095" s="1" t="s">
        <v>503</v>
      </c>
      <c r="C1095" s="1" t="s">
        <v>504</v>
      </c>
      <c r="D1095" s="1" t="s">
        <v>4536</v>
      </c>
      <c r="E1095" s="1" t="s">
        <v>1996</v>
      </c>
      <c r="F1095" s="2">
        <v>45382</v>
      </c>
      <c r="G1095" s="2">
        <v>45200</v>
      </c>
      <c r="H1095" s="2" t="str">
        <f>TEXT(Ecommerce_Sales[[#This Row],[Order_Date]],"mmmm")</f>
        <v>October</v>
      </c>
      <c r="I1095" s="2" t="str">
        <f>TEXT(Ecommerce_Sales[[#This Row],[Order_Date]],"yyyy")</f>
        <v>2023</v>
      </c>
      <c r="J1095" s="2" t="str">
        <f>TEXT(Ecommerce_Sales[[#This Row],[Order_Date]],"mmmm")</f>
        <v>October</v>
      </c>
      <c r="K1095" s="1" t="s">
        <v>1947</v>
      </c>
      <c r="L1095" s="1" t="s">
        <v>4765</v>
      </c>
      <c r="M1095" s="1" t="s">
        <v>2043</v>
      </c>
      <c r="N1095" s="1" t="s">
        <v>1989</v>
      </c>
      <c r="O1095" s="3">
        <v>90</v>
      </c>
      <c r="P1095">
        <v>2</v>
      </c>
      <c r="Q1095" s="3">
        <v>181</v>
      </c>
      <c r="R1095" s="1" t="s">
        <v>1951</v>
      </c>
      <c r="S1095" s="3">
        <v>19</v>
      </c>
      <c r="T1095">
        <v>7</v>
      </c>
      <c r="U1095" t="str">
        <f>IF(Ecommerce_Sales[[#This Row],[Delivery_Time_Days]]&gt;7,"Delay",IF(Ecommerce_Sales[[#This Row],[Delivery_Time_Days]] = 0,"No delivery",IF(Ecommerce_Sales[[#This Row],[Delivery_Time_Days]]&lt;=7,"On-time")))</f>
        <v>On-time</v>
      </c>
      <c r="V1095" s="7">
        <f>Ecommerce_Sales[[#This Row],[Profit]]/Ecommerce_Sales[[#This Row],[Total_Price]]</f>
        <v>0.24861878453038674</v>
      </c>
      <c r="W1095" s="3">
        <v>45</v>
      </c>
      <c r="X1095" s="3"/>
    </row>
    <row r="1096" spans="1:24" x14ac:dyDescent="0.25">
      <c r="A1096" s="1" t="s">
        <v>4766</v>
      </c>
      <c r="B1096" s="1" t="s">
        <v>1065</v>
      </c>
      <c r="C1096" s="1" t="s">
        <v>1066</v>
      </c>
      <c r="D1096" s="1" t="s">
        <v>2430</v>
      </c>
      <c r="E1096" s="1" t="s">
        <v>1981</v>
      </c>
      <c r="F1096" s="2">
        <v>45009</v>
      </c>
      <c r="G1096" s="2">
        <v>45087</v>
      </c>
      <c r="H1096" s="2" t="str">
        <f>TEXT(Ecommerce_Sales[[#This Row],[Order_Date]],"mmmm")</f>
        <v>June</v>
      </c>
      <c r="I1096" s="2" t="str">
        <f>TEXT(Ecommerce_Sales[[#This Row],[Order_Date]],"yyyy")</f>
        <v>2023</v>
      </c>
      <c r="J1096" s="2" t="str">
        <f>TEXT(Ecommerce_Sales[[#This Row],[Order_Date]],"mmmm")</f>
        <v>June</v>
      </c>
      <c r="K1096" s="1" t="s">
        <v>1947</v>
      </c>
      <c r="L1096" s="1" t="s">
        <v>4767</v>
      </c>
      <c r="M1096" s="1" t="s">
        <v>1956</v>
      </c>
      <c r="N1096" s="1" t="s">
        <v>1957</v>
      </c>
      <c r="O1096" s="3">
        <v>928</v>
      </c>
      <c r="P1096">
        <v>1</v>
      </c>
      <c r="Q1096" s="3">
        <v>928</v>
      </c>
      <c r="R1096" s="1" t="s">
        <v>1951</v>
      </c>
      <c r="S1096" s="3">
        <v>126</v>
      </c>
      <c r="T1096">
        <v>4</v>
      </c>
      <c r="U1096" t="str">
        <f>IF(Ecommerce_Sales[[#This Row],[Delivery_Time_Days]]&gt;7,"Delay",IF(Ecommerce_Sales[[#This Row],[Delivery_Time_Days]] = 0,"No delivery",IF(Ecommerce_Sales[[#This Row],[Delivery_Time_Days]]&lt;=7,"On-time")))</f>
        <v>On-time</v>
      </c>
      <c r="V1096" s="7">
        <f>Ecommerce_Sales[[#This Row],[Profit]]/Ecommerce_Sales[[#This Row],[Total_Price]]</f>
        <v>0.14978448275862069</v>
      </c>
      <c r="W1096" s="3">
        <v>139</v>
      </c>
      <c r="X1096" s="3"/>
    </row>
    <row r="1097" spans="1:24" x14ac:dyDescent="0.25">
      <c r="A1097" s="1" t="s">
        <v>4768</v>
      </c>
      <c r="B1097" s="1" t="s">
        <v>797</v>
      </c>
      <c r="C1097" s="1" t="s">
        <v>798</v>
      </c>
      <c r="D1097" s="1" t="s">
        <v>4454</v>
      </c>
      <c r="E1097" s="1" t="s">
        <v>1954</v>
      </c>
      <c r="F1097" s="2">
        <v>45012</v>
      </c>
      <c r="G1097" s="2">
        <v>45130</v>
      </c>
      <c r="H1097" s="2" t="str">
        <f>TEXT(Ecommerce_Sales[[#This Row],[Order_Date]],"mmmm")</f>
        <v>July</v>
      </c>
      <c r="I1097" s="2" t="str">
        <f>TEXT(Ecommerce_Sales[[#This Row],[Order_Date]],"yyyy")</f>
        <v>2023</v>
      </c>
      <c r="J1097" s="2" t="str">
        <f>TEXT(Ecommerce_Sales[[#This Row],[Order_Date]],"mmmm")</f>
        <v>July</v>
      </c>
      <c r="K1097" s="1" t="s">
        <v>1986</v>
      </c>
      <c r="L1097" s="1" t="s">
        <v>4769</v>
      </c>
      <c r="M1097" s="1" t="s">
        <v>1983</v>
      </c>
      <c r="N1097" s="1" t="s">
        <v>1950</v>
      </c>
      <c r="O1097" s="3">
        <v>477</v>
      </c>
      <c r="P1097">
        <v>6</v>
      </c>
      <c r="Q1097" s="3">
        <v>2860</v>
      </c>
      <c r="R1097" s="1" t="s">
        <v>1958</v>
      </c>
      <c r="S1097" s="3">
        <v>188</v>
      </c>
      <c r="U1097" t="str">
        <f>IF(Ecommerce_Sales[[#This Row],[Delivery_Time_Days]]&gt;7,"Delay",IF(Ecommerce_Sales[[#This Row],[Delivery_Time_Days]] = 0,"No delivery",IF(Ecommerce_Sales[[#This Row],[Delivery_Time_Days]]&lt;=7,"On-time")))</f>
        <v>No delivery</v>
      </c>
      <c r="V1097" s="7">
        <f>Ecommerce_Sales[[#This Row],[Profit]]/Ecommerce_Sales[[#This Row],[Total_Price]]</f>
        <v>0.4</v>
      </c>
      <c r="W1097" s="3">
        <v>1144</v>
      </c>
      <c r="X1097" s="3"/>
    </row>
    <row r="1098" spans="1:24" x14ac:dyDescent="0.25">
      <c r="A1098" s="1" t="s">
        <v>4770</v>
      </c>
      <c r="B1098" s="1" t="s">
        <v>1005</v>
      </c>
      <c r="C1098" s="1" t="s">
        <v>1006</v>
      </c>
      <c r="D1098" s="1" t="s">
        <v>4771</v>
      </c>
      <c r="E1098" s="1" t="s">
        <v>1981</v>
      </c>
      <c r="F1098" s="2">
        <v>45171</v>
      </c>
      <c r="G1098" s="2">
        <v>45128</v>
      </c>
      <c r="H1098" s="2" t="str">
        <f>TEXT(Ecommerce_Sales[[#This Row],[Order_Date]],"mmmm")</f>
        <v>July</v>
      </c>
      <c r="I1098" s="2" t="str">
        <f>TEXT(Ecommerce_Sales[[#This Row],[Order_Date]],"yyyy")</f>
        <v>2023</v>
      </c>
      <c r="J1098" s="2" t="str">
        <f>TEXT(Ecommerce_Sales[[#This Row],[Order_Date]],"mmmm")</f>
        <v>July</v>
      </c>
      <c r="K1098" s="1" t="s">
        <v>1947</v>
      </c>
      <c r="L1098" s="1" t="s">
        <v>4772</v>
      </c>
      <c r="M1098" s="1" t="s">
        <v>2002</v>
      </c>
      <c r="N1098" s="1" t="s">
        <v>1989</v>
      </c>
      <c r="O1098" s="3">
        <v>71</v>
      </c>
      <c r="P1098">
        <v>2</v>
      </c>
      <c r="Q1098" s="3">
        <v>142</v>
      </c>
      <c r="R1098" s="1" t="s">
        <v>1958</v>
      </c>
      <c r="S1098" s="3">
        <v>19</v>
      </c>
      <c r="T1098">
        <v>2</v>
      </c>
      <c r="U1098" t="str">
        <f>IF(Ecommerce_Sales[[#This Row],[Delivery_Time_Days]]&gt;7,"Delay",IF(Ecommerce_Sales[[#This Row],[Delivery_Time_Days]] = 0,"No delivery",IF(Ecommerce_Sales[[#This Row],[Delivery_Time_Days]]&lt;=7,"On-time")))</f>
        <v>On-time</v>
      </c>
      <c r="V1098" s="7">
        <f>Ecommerce_Sales[[#This Row],[Profit]]/Ecommerce_Sales[[#This Row],[Total_Price]]</f>
        <v>0.24647887323943662</v>
      </c>
      <c r="W1098" s="3">
        <v>35</v>
      </c>
      <c r="X1098" s="3"/>
    </row>
    <row r="1099" spans="1:24" x14ac:dyDescent="0.25">
      <c r="A1099" s="1" t="s">
        <v>4773</v>
      </c>
      <c r="B1099" s="1" t="s">
        <v>1055</v>
      </c>
      <c r="C1099" s="1" t="s">
        <v>1056</v>
      </c>
      <c r="D1099" s="1" t="s">
        <v>4774</v>
      </c>
      <c r="E1099" s="1" t="s">
        <v>1996</v>
      </c>
      <c r="F1099" s="2">
        <v>45132</v>
      </c>
      <c r="G1099" s="2">
        <v>45088</v>
      </c>
      <c r="H1099" s="2" t="str">
        <f>TEXT(Ecommerce_Sales[[#This Row],[Order_Date]],"mmmm")</f>
        <v>June</v>
      </c>
      <c r="I1099" s="2" t="str">
        <f>TEXT(Ecommerce_Sales[[#This Row],[Order_Date]],"yyyy")</f>
        <v>2023</v>
      </c>
      <c r="J1099" s="2" t="str">
        <f>TEXT(Ecommerce_Sales[[#This Row],[Order_Date]],"mmmm")</f>
        <v>June</v>
      </c>
      <c r="K1099" s="1" t="s">
        <v>1947</v>
      </c>
      <c r="L1099" s="1" t="s">
        <v>4775</v>
      </c>
      <c r="M1099" s="1" t="s">
        <v>1988</v>
      </c>
      <c r="N1099" s="1" t="s">
        <v>1989</v>
      </c>
      <c r="O1099" s="3">
        <v>1047</v>
      </c>
      <c r="P1099">
        <v>2</v>
      </c>
      <c r="Q1099" s="3">
        <v>2093</v>
      </c>
      <c r="R1099" s="1" t="s">
        <v>1951</v>
      </c>
      <c r="S1099" s="3">
        <v>270</v>
      </c>
      <c r="T1099">
        <v>10</v>
      </c>
      <c r="U1099" t="str">
        <f>IF(Ecommerce_Sales[[#This Row],[Delivery_Time_Days]]&gt;7,"Delay",IF(Ecommerce_Sales[[#This Row],[Delivery_Time_Days]] = 0,"No delivery",IF(Ecommerce_Sales[[#This Row],[Delivery_Time_Days]]&lt;=7,"On-time")))</f>
        <v>Delay</v>
      </c>
      <c r="V1099" s="7">
        <f>Ecommerce_Sales[[#This Row],[Profit]]/Ecommerce_Sales[[#This Row],[Total_Price]]</f>
        <v>0.24988055422838032</v>
      </c>
      <c r="W1099" s="3">
        <v>523</v>
      </c>
      <c r="X1099" s="3"/>
    </row>
    <row r="1100" spans="1:24" x14ac:dyDescent="0.25">
      <c r="A1100" s="1" t="s">
        <v>4776</v>
      </c>
      <c r="B1100" s="1" t="s">
        <v>1418</v>
      </c>
      <c r="C1100" s="1" t="s">
        <v>1419</v>
      </c>
      <c r="D1100" s="1" t="s">
        <v>3417</v>
      </c>
      <c r="E1100" s="1" t="s">
        <v>1966</v>
      </c>
      <c r="F1100" s="2">
        <v>45534</v>
      </c>
      <c r="G1100" s="2">
        <v>45027</v>
      </c>
      <c r="H1100" s="2" t="str">
        <f>TEXT(Ecommerce_Sales[[#This Row],[Order_Date]],"mmmm")</f>
        <v>April</v>
      </c>
      <c r="I1100" s="2" t="str">
        <f>TEXT(Ecommerce_Sales[[#This Row],[Order_Date]],"yyyy")</f>
        <v>2023</v>
      </c>
      <c r="J1100" s="2" t="str">
        <f>TEXT(Ecommerce_Sales[[#This Row],[Order_Date]],"mmmm")</f>
        <v>April</v>
      </c>
      <c r="K1100" s="1" t="s">
        <v>1947</v>
      </c>
      <c r="L1100" s="1" t="s">
        <v>4777</v>
      </c>
      <c r="M1100" s="1" t="s">
        <v>1963</v>
      </c>
      <c r="N1100" s="1" t="s">
        <v>1957</v>
      </c>
      <c r="O1100" s="3">
        <v>913</v>
      </c>
      <c r="P1100">
        <v>5</v>
      </c>
      <c r="Q1100" s="3">
        <v>4564</v>
      </c>
      <c r="R1100" s="1" t="s">
        <v>1958</v>
      </c>
      <c r="S1100" s="3">
        <v>512</v>
      </c>
      <c r="T1100">
        <v>4</v>
      </c>
      <c r="U1100" t="str">
        <f>IF(Ecommerce_Sales[[#This Row],[Delivery_Time_Days]]&gt;7,"Delay",IF(Ecommerce_Sales[[#This Row],[Delivery_Time_Days]] = 0,"No delivery",IF(Ecommerce_Sales[[#This Row],[Delivery_Time_Days]]&lt;=7,"On-time")))</f>
        <v>On-time</v>
      </c>
      <c r="V1100" s="7">
        <f>Ecommerce_Sales[[#This Row],[Profit]]/Ecommerce_Sales[[#This Row],[Total_Price]]</f>
        <v>0.15008764241893077</v>
      </c>
      <c r="W1100" s="3">
        <v>685</v>
      </c>
      <c r="X1100" s="3"/>
    </row>
    <row r="1101" spans="1:24" x14ac:dyDescent="0.25">
      <c r="A1101" s="1" t="s">
        <v>4778</v>
      </c>
      <c r="B1101" s="1" t="s">
        <v>982</v>
      </c>
      <c r="C1101" s="1" t="s">
        <v>983</v>
      </c>
      <c r="D1101" s="1" t="s">
        <v>4206</v>
      </c>
      <c r="E1101" s="1" t="s">
        <v>1961</v>
      </c>
      <c r="F1101" s="2">
        <v>44941</v>
      </c>
      <c r="G1101" s="2">
        <v>45456</v>
      </c>
      <c r="H1101" s="2" t="str">
        <f>TEXT(Ecommerce_Sales[[#This Row],[Order_Date]],"mmmm")</f>
        <v>June</v>
      </c>
      <c r="I1101" s="2" t="str">
        <f>TEXT(Ecommerce_Sales[[#This Row],[Order_Date]],"yyyy")</f>
        <v>2024</v>
      </c>
      <c r="J1101" s="2" t="str">
        <f>TEXT(Ecommerce_Sales[[#This Row],[Order_Date]],"mmmm")</f>
        <v>June</v>
      </c>
      <c r="K1101" s="1" t="s">
        <v>1947</v>
      </c>
      <c r="L1101" s="1" t="s">
        <v>4779</v>
      </c>
      <c r="M1101" s="1" t="s">
        <v>2104</v>
      </c>
      <c r="N1101" s="1" t="s">
        <v>1978</v>
      </c>
      <c r="O1101" s="3">
        <v>296</v>
      </c>
      <c r="P1101">
        <v>3</v>
      </c>
      <c r="Q1101" s="3">
        <v>887</v>
      </c>
      <c r="R1101" s="1" t="s">
        <v>1958</v>
      </c>
      <c r="S1101" s="3">
        <v>54</v>
      </c>
      <c r="T1101">
        <v>9</v>
      </c>
      <c r="U1101" t="str">
        <f>IF(Ecommerce_Sales[[#This Row],[Delivery_Time_Days]]&gt;7,"Delay",IF(Ecommerce_Sales[[#This Row],[Delivery_Time_Days]] = 0,"No delivery",IF(Ecommerce_Sales[[#This Row],[Delivery_Time_Days]]&lt;=7,"On-time")))</f>
        <v>Delay</v>
      </c>
      <c r="V1101" s="7">
        <f>Ecommerce_Sales[[#This Row],[Profit]]/Ecommerce_Sales[[#This Row],[Total_Price]]</f>
        <v>0.35062006764374293</v>
      </c>
      <c r="W1101" s="3">
        <v>311</v>
      </c>
      <c r="X1101" s="3"/>
    </row>
    <row r="1102" spans="1:24" x14ac:dyDescent="0.25">
      <c r="A1102" s="1" t="s">
        <v>4780</v>
      </c>
      <c r="B1102" s="1" t="s">
        <v>214</v>
      </c>
      <c r="C1102" s="1" t="s">
        <v>1715</v>
      </c>
      <c r="D1102" s="1" t="s">
        <v>4744</v>
      </c>
      <c r="E1102" s="1" t="s">
        <v>1961</v>
      </c>
      <c r="F1102" s="2">
        <v>45124</v>
      </c>
      <c r="G1102" s="2">
        <v>45075</v>
      </c>
      <c r="H1102" s="2" t="str">
        <f>TEXT(Ecommerce_Sales[[#This Row],[Order_Date]],"mmmm")</f>
        <v>May</v>
      </c>
      <c r="I1102" s="2" t="str">
        <f>TEXT(Ecommerce_Sales[[#This Row],[Order_Date]],"yyyy")</f>
        <v>2023</v>
      </c>
      <c r="J1102" s="2" t="str">
        <f>TEXT(Ecommerce_Sales[[#This Row],[Order_Date]],"mmmm")</f>
        <v>May</v>
      </c>
      <c r="K1102" s="1" t="s">
        <v>1947</v>
      </c>
      <c r="L1102" s="1" t="s">
        <v>4781</v>
      </c>
      <c r="M1102" s="1" t="s">
        <v>2002</v>
      </c>
      <c r="N1102" s="1" t="s">
        <v>1989</v>
      </c>
      <c r="O1102" s="3">
        <v>259</v>
      </c>
      <c r="P1102">
        <v>5</v>
      </c>
      <c r="Q1102" s="3">
        <v>1297</v>
      </c>
      <c r="R1102" s="1" t="s">
        <v>2016</v>
      </c>
      <c r="S1102" s="3">
        <v>96</v>
      </c>
      <c r="T1102">
        <v>8</v>
      </c>
      <c r="U1102" t="str">
        <f>IF(Ecommerce_Sales[[#This Row],[Delivery_Time_Days]]&gt;7,"Delay",IF(Ecommerce_Sales[[#This Row],[Delivery_Time_Days]] = 0,"No delivery",IF(Ecommerce_Sales[[#This Row],[Delivery_Time_Days]]&lt;=7,"On-time")))</f>
        <v>Delay</v>
      </c>
      <c r="V1102" s="7">
        <f>Ecommerce_Sales[[#This Row],[Profit]]/Ecommerce_Sales[[#This Row],[Total_Price]]</f>
        <v>0.24980724749421743</v>
      </c>
      <c r="W1102" s="3">
        <v>324</v>
      </c>
      <c r="X1102" s="3"/>
    </row>
    <row r="1103" spans="1:24" x14ac:dyDescent="0.25">
      <c r="A1103" s="1" t="s">
        <v>4782</v>
      </c>
      <c r="B1103" s="1" t="s">
        <v>1659</v>
      </c>
      <c r="C1103" s="1" t="s">
        <v>1660</v>
      </c>
      <c r="D1103" s="1" t="s">
        <v>2204</v>
      </c>
      <c r="E1103" s="1" t="s">
        <v>1946</v>
      </c>
      <c r="F1103" s="2">
        <v>45049</v>
      </c>
      <c r="G1103" s="2">
        <v>45094</v>
      </c>
      <c r="H1103" s="2" t="str">
        <f>TEXT(Ecommerce_Sales[[#This Row],[Order_Date]],"mmmm")</f>
        <v>June</v>
      </c>
      <c r="I1103" s="2" t="str">
        <f>TEXT(Ecommerce_Sales[[#This Row],[Order_Date]],"yyyy")</f>
        <v>2023</v>
      </c>
      <c r="J1103" s="2" t="str">
        <f>TEXT(Ecommerce_Sales[[#This Row],[Order_Date]],"mmmm")</f>
        <v>June</v>
      </c>
      <c r="K1103" s="1" t="s">
        <v>1947</v>
      </c>
      <c r="L1103" s="1" t="s">
        <v>4783</v>
      </c>
      <c r="M1103" s="1" t="s">
        <v>2065</v>
      </c>
      <c r="N1103" s="1" t="s">
        <v>1978</v>
      </c>
      <c r="O1103" s="3">
        <v>452</v>
      </c>
      <c r="P1103">
        <v>1</v>
      </c>
      <c r="Q1103" s="3">
        <v>452</v>
      </c>
      <c r="R1103" s="1" t="s">
        <v>1958</v>
      </c>
      <c r="S1103" s="3">
        <v>40</v>
      </c>
      <c r="T1103">
        <v>6</v>
      </c>
      <c r="U1103" t="str">
        <f>IF(Ecommerce_Sales[[#This Row],[Delivery_Time_Days]]&gt;7,"Delay",IF(Ecommerce_Sales[[#This Row],[Delivery_Time_Days]] = 0,"No delivery",IF(Ecommerce_Sales[[#This Row],[Delivery_Time_Days]]&lt;=7,"On-time")))</f>
        <v>On-time</v>
      </c>
      <c r="V1103" s="7">
        <f>Ecommerce_Sales[[#This Row],[Profit]]/Ecommerce_Sales[[#This Row],[Total_Price]]</f>
        <v>0.34955752212389379</v>
      </c>
      <c r="W1103" s="3">
        <v>158</v>
      </c>
      <c r="X1103" s="3"/>
    </row>
    <row r="1104" spans="1:24" x14ac:dyDescent="0.25">
      <c r="A1104" s="1" t="s">
        <v>4784</v>
      </c>
      <c r="B1104" s="1" t="s">
        <v>1293</v>
      </c>
      <c r="C1104" s="1" t="s">
        <v>1294</v>
      </c>
      <c r="D1104" s="1" t="s">
        <v>4569</v>
      </c>
      <c r="E1104" s="1" t="s">
        <v>2005</v>
      </c>
      <c r="F1104" s="2">
        <v>45100</v>
      </c>
      <c r="G1104" s="2">
        <v>45310</v>
      </c>
      <c r="H1104" s="2" t="str">
        <f>TEXT(Ecommerce_Sales[[#This Row],[Order_Date]],"mmmm")</f>
        <v>January</v>
      </c>
      <c r="I1104" s="2" t="str">
        <f>TEXT(Ecommerce_Sales[[#This Row],[Order_Date]],"yyyy")</f>
        <v>2024</v>
      </c>
      <c r="J1104" s="2" t="str">
        <f>TEXT(Ecommerce_Sales[[#This Row],[Order_Date]],"mmmm")</f>
        <v>January</v>
      </c>
      <c r="K1104" s="1" t="s">
        <v>1947</v>
      </c>
      <c r="L1104" s="1" t="s">
        <v>4785</v>
      </c>
      <c r="M1104" s="1" t="s">
        <v>2002</v>
      </c>
      <c r="N1104" s="1" t="s">
        <v>1989</v>
      </c>
      <c r="O1104" s="3">
        <v>857</v>
      </c>
      <c r="P1104">
        <v>2</v>
      </c>
      <c r="Q1104" s="3">
        <v>1714</v>
      </c>
      <c r="R1104" s="1" t="s">
        <v>1958</v>
      </c>
      <c r="S1104" s="3">
        <v>229</v>
      </c>
      <c r="T1104">
        <v>5</v>
      </c>
      <c r="U1104" t="str">
        <f>IF(Ecommerce_Sales[[#This Row],[Delivery_Time_Days]]&gt;7,"Delay",IF(Ecommerce_Sales[[#This Row],[Delivery_Time_Days]] = 0,"No delivery",IF(Ecommerce_Sales[[#This Row],[Delivery_Time_Days]]&lt;=7,"On-time")))</f>
        <v>On-time</v>
      </c>
      <c r="V1104" s="7">
        <f>Ecommerce_Sales[[#This Row],[Profit]]/Ecommerce_Sales[[#This Row],[Total_Price]]</f>
        <v>0.24970828471411902</v>
      </c>
      <c r="W1104" s="3">
        <v>428</v>
      </c>
      <c r="X1104" s="3"/>
    </row>
    <row r="1105" spans="1:24" x14ac:dyDescent="0.25">
      <c r="A1105" s="1" t="s">
        <v>4786</v>
      </c>
      <c r="B1105" s="1" t="s">
        <v>541</v>
      </c>
      <c r="C1105" s="1" t="s">
        <v>542</v>
      </c>
      <c r="D1105" s="1" t="s">
        <v>2207</v>
      </c>
      <c r="E1105" s="1" t="s">
        <v>1966</v>
      </c>
      <c r="F1105" s="2">
        <v>45447</v>
      </c>
      <c r="G1105" s="2">
        <v>45424</v>
      </c>
      <c r="H1105" s="2" t="str">
        <f>TEXT(Ecommerce_Sales[[#This Row],[Order_Date]],"mmmm")</f>
        <v>May</v>
      </c>
      <c r="I1105" s="2" t="str">
        <f>TEXT(Ecommerce_Sales[[#This Row],[Order_Date]],"yyyy")</f>
        <v>2024</v>
      </c>
      <c r="J1105" s="2" t="str">
        <f>TEXT(Ecommerce_Sales[[#This Row],[Order_Date]],"mmmm")</f>
        <v>May</v>
      </c>
      <c r="K1105" s="1" t="s">
        <v>1947</v>
      </c>
      <c r="L1105" s="1" t="s">
        <v>4787</v>
      </c>
      <c r="M1105" s="1" t="s">
        <v>2043</v>
      </c>
      <c r="N1105" s="1" t="s">
        <v>1989</v>
      </c>
      <c r="O1105" s="3">
        <v>784</v>
      </c>
      <c r="P1105">
        <v>2</v>
      </c>
      <c r="Q1105" s="3">
        <v>1568</v>
      </c>
      <c r="R1105" s="1" t="s">
        <v>2008</v>
      </c>
      <c r="S1105" s="3">
        <v>234</v>
      </c>
      <c r="T1105">
        <v>6</v>
      </c>
      <c r="U1105" t="str">
        <f>IF(Ecommerce_Sales[[#This Row],[Delivery_Time_Days]]&gt;7,"Delay",IF(Ecommerce_Sales[[#This Row],[Delivery_Time_Days]] = 0,"No delivery",IF(Ecommerce_Sales[[#This Row],[Delivery_Time_Days]]&lt;=7,"On-time")))</f>
        <v>On-time</v>
      </c>
      <c r="V1105" s="7">
        <f>Ecommerce_Sales[[#This Row],[Profit]]/Ecommerce_Sales[[#This Row],[Total_Price]]</f>
        <v>0.25</v>
      </c>
      <c r="W1105" s="3">
        <v>392</v>
      </c>
      <c r="X1105" s="3"/>
    </row>
    <row r="1106" spans="1:24" x14ac:dyDescent="0.25">
      <c r="A1106" s="1" t="s">
        <v>4788</v>
      </c>
      <c r="B1106" s="1" t="s">
        <v>2</v>
      </c>
      <c r="C1106" s="1" t="s">
        <v>3</v>
      </c>
      <c r="D1106" s="1" t="s">
        <v>2485</v>
      </c>
      <c r="E1106" s="1" t="s">
        <v>1946</v>
      </c>
      <c r="F1106" s="2">
        <v>45597</v>
      </c>
      <c r="G1106" s="2">
        <v>45637</v>
      </c>
      <c r="H1106" s="2" t="str">
        <f>TEXT(Ecommerce_Sales[[#This Row],[Order_Date]],"mmmm")</f>
        <v>December</v>
      </c>
      <c r="I1106" s="2" t="str">
        <f>TEXT(Ecommerce_Sales[[#This Row],[Order_Date]],"yyyy")</f>
        <v>2024</v>
      </c>
      <c r="J1106" s="2" t="str">
        <f>TEXT(Ecommerce_Sales[[#This Row],[Order_Date]],"mmmm")</f>
        <v>December</v>
      </c>
      <c r="K1106" s="1" t="s">
        <v>1947</v>
      </c>
      <c r="L1106" s="1" t="s">
        <v>4789</v>
      </c>
      <c r="M1106" s="1" t="s">
        <v>1972</v>
      </c>
      <c r="N1106" s="1" t="s">
        <v>1973</v>
      </c>
      <c r="O1106" s="3">
        <v>907</v>
      </c>
      <c r="P1106">
        <v>6</v>
      </c>
      <c r="Q1106" s="3">
        <v>5442</v>
      </c>
      <c r="R1106" s="1" t="s">
        <v>1951</v>
      </c>
      <c r="S1106" s="3">
        <v>541</v>
      </c>
      <c r="T1106">
        <v>9</v>
      </c>
      <c r="U1106" t="str">
        <f>IF(Ecommerce_Sales[[#This Row],[Delivery_Time_Days]]&gt;7,"Delay",IF(Ecommerce_Sales[[#This Row],[Delivery_Time_Days]] = 0,"No delivery",IF(Ecommerce_Sales[[#This Row],[Delivery_Time_Days]]&lt;=7,"On-time")))</f>
        <v>Delay</v>
      </c>
      <c r="V1106" s="7">
        <f>Ecommerce_Sales[[#This Row],[Profit]]/Ecommerce_Sales[[#This Row],[Total_Price]]</f>
        <v>0.30007350238882763</v>
      </c>
      <c r="W1106" s="3">
        <v>1633</v>
      </c>
      <c r="X1106" s="3"/>
    </row>
    <row r="1107" spans="1:24" x14ac:dyDescent="0.25">
      <c r="A1107" s="1" t="s">
        <v>4790</v>
      </c>
      <c r="B1107" s="1" t="s">
        <v>1211</v>
      </c>
      <c r="C1107" s="1" t="s">
        <v>1212</v>
      </c>
      <c r="D1107" s="1" t="s">
        <v>2338</v>
      </c>
      <c r="E1107" s="1" t="s">
        <v>1946</v>
      </c>
      <c r="F1107" s="2">
        <v>45040</v>
      </c>
      <c r="G1107" s="2">
        <v>45494</v>
      </c>
      <c r="H1107" s="2" t="str">
        <f>TEXT(Ecommerce_Sales[[#This Row],[Order_Date]],"mmmm")</f>
        <v>July</v>
      </c>
      <c r="I1107" s="2" t="str">
        <f>TEXT(Ecommerce_Sales[[#This Row],[Order_Date]],"yyyy")</f>
        <v>2024</v>
      </c>
      <c r="J1107" s="2" t="str">
        <f>TEXT(Ecommerce_Sales[[#This Row],[Order_Date]],"mmmm")</f>
        <v>July</v>
      </c>
      <c r="K1107" s="1" t="s">
        <v>1947</v>
      </c>
      <c r="L1107" s="1" t="s">
        <v>2312</v>
      </c>
      <c r="M1107" s="1" t="s">
        <v>1977</v>
      </c>
      <c r="N1107" s="1" t="s">
        <v>1978</v>
      </c>
      <c r="O1107" s="3">
        <v>130</v>
      </c>
      <c r="P1107">
        <v>6</v>
      </c>
      <c r="Q1107" s="3">
        <v>780</v>
      </c>
      <c r="R1107" s="1" t="s">
        <v>1958</v>
      </c>
      <c r="S1107" s="3">
        <v>65</v>
      </c>
      <c r="T1107">
        <v>10</v>
      </c>
      <c r="U1107" t="str">
        <f>IF(Ecommerce_Sales[[#This Row],[Delivery_Time_Days]]&gt;7,"Delay",IF(Ecommerce_Sales[[#This Row],[Delivery_Time_Days]] = 0,"No delivery",IF(Ecommerce_Sales[[#This Row],[Delivery_Time_Days]]&lt;=7,"On-time")))</f>
        <v>Delay</v>
      </c>
      <c r="V1107" s="7">
        <f>Ecommerce_Sales[[#This Row],[Profit]]/Ecommerce_Sales[[#This Row],[Total_Price]]</f>
        <v>0.35</v>
      </c>
      <c r="W1107" s="3">
        <v>273</v>
      </c>
      <c r="X1107" s="3"/>
    </row>
    <row r="1108" spans="1:24" x14ac:dyDescent="0.25">
      <c r="A1108" s="1" t="s">
        <v>4791</v>
      </c>
      <c r="B1108" s="1" t="s">
        <v>1111</v>
      </c>
      <c r="C1108" s="1" t="s">
        <v>1112</v>
      </c>
      <c r="D1108" s="1" t="s">
        <v>4792</v>
      </c>
      <c r="E1108" s="1" t="s">
        <v>1966</v>
      </c>
      <c r="F1108" s="2">
        <v>45434</v>
      </c>
      <c r="G1108" s="2">
        <v>45422</v>
      </c>
      <c r="H1108" s="2" t="str">
        <f>TEXT(Ecommerce_Sales[[#This Row],[Order_Date]],"mmmm")</f>
        <v>May</v>
      </c>
      <c r="I1108" s="2" t="str">
        <f>TEXT(Ecommerce_Sales[[#This Row],[Order_Date]],"yyyy")</f>
        <v>2024</v>
      </c>
      <c r="J1108" s="2" t="str">
        <f>TEXT(Ecommerce_Sales[[#This Row],[Order_Date]],"mmmm")</f>
        <v>May</v>
      </c>
      <c r="K1108" s="1" t="s">
        <v>1947</v>
      </c>
      <c r="L1108" s="1" t="s">
        <v>4793</v>
      </c>
      <c r="M1108" s="1" t="s">
        <v>2079</v>
      </c>
      <c r="N1108" s="1" t="s">
        <v>1973</v>
      </c>
      <c r="O1108" s="3">
        <v>911</v>
      </c>
      <c r="P1108">
        <v>3</v>
      </c>
      <c r="Q1108" s="3">
        <v>2732</v>
      </c>
      <c r="R1108" s="1" t="s">
        <v>1958</v>
      </c>
      <c r="S1108" s="3">
        <v>383</v>
      </c>
      <c r="T1108">
        <v>3</v>
      </c>
      <c r="U1108" t="str">
        <f>IF(Ecommerce_Sales[[#This Row],[Delivery_Time_Days]]&gt;7,"Delay",IF(Ecommerce_Sales[[#This Row],[Delivery_Time_Days]] = 0,"No delivery",IF(Ecommerce_Sales[[#This Row],[Delivery_Time_Days]]&lt;=7,"On-time")))</f>
        <v>On-time</v>
      </c>
      <c r="V1108" s="7">
        <f>Ecommerce_Sales[[#This Row],[Profit]]/Ecommerce_Sales[[#This Row],[Total_Price]]</f>
        <v>0.3001464128843338</v>
      </c>
      <c r="W1108" s="3">
        <v>820</v>
      </c>
      <c r="X1108" s="3"/>
    </row>
    <row r="1109" spans="1:24" x14ac:dyDescent="0.25">
      <c r="A1109" s="1" t="s">
        <v>4794</v>
      </c>
      <c r="B1109" s="1" t="s">
        <v>6</v>
      </c>
      <c r="C1109" s="1" t="s">
        <v>7</v>
      </c>
      <c r="D1109" s="1" t="s">
        <v>3691</v>
      </c>
      <c r="E1109" s="1" t="s">
        <v>1996</v>
      </c>
      <c r="F1109" s="2">
        <v>45330</v>
      </c>
      <c r="G1109" s="2">
        <v>45553</v>
      </c>
      <c r="H1109" s="2" t="str">
        <f>TEXT(Ecommerce_Sales[[#This Row],[Order_Date]],"mmmm")</f>
        <v>September</v>
      </c>
      <c r="I1109" s="2" t="str">
        <f>TEXT(Ecommerce_Sales[[#This Row],[Order_Date]],"yyyy")</f>
        <v>2024</v>
      </c>
      <c r="J1109" s="2" t="str">
        <f>TEXT(Ecommerce_Sales[[#This Row],[Order_Date]],"mmmm")</f>
        <v>September</v>
      </c>
      <c r="K1109" s="1" t="s">
        <v>1947</v>
      </c>
      <c r="L1109" s="1" t="s">
        <v>4795</v>
      </c>
      <c r="M1109" s="1" t="s">
        <v>1968</v>
      </c>
      <c r="N1109" s="1" t="s">
        <v>1957</v>
      </c>
      <c r="O1109" s="3">
        <v>632</v>
      </c>
      <c r="P1109">
        <v>2</v>
      </c>
      <c r="Q1109" s="3">
        <v>1265</v>
      </c>
      <c r="R1109" s="1" t="s">
        <v>1958</v>
      </c>
      <c r="S1109" s="3">
        <v>149</v>
      </c>
      <c r="T1109">
        <v>10</v>
      </c>
      <c r="U1109" t="str">
        <f>IF(Ecommerce_Sales[[#This Row],[Delivery_Time_Days]]&gt;7,"Delay",IF(Ecommerce_Sales[[#This Row],[Delivery_Time_Days]] = 0,"No delivery",IF(Ecommerce_Sales[[#This Row],[Delivery_Time_Days]]&lt;=7,"On-time")))</f>
        <v>Delay</v>
      </c>
      <c r="V1109" s="7">
        <f>Ecommerce_Sales[[#This Row],[Profit]]/Ecommerce_Sales[[#This Row],[Total_Price]]</f>
        <v>0.15019762845849802</v>
      </c>
      <c r="W1109" s="3">
        <v>190</v>
      </c>
      <c r="X1109" s="3"/>
    </row>
    <row r="1110" spans="1:24" x14ac:dyDescent="0.25">
      <c r="A1110" s="1" t="s">
        <v>4796</v>
      </c>
      <c r="B1110" s="1" t="s">
        <v>541</v>
      </c>
      <c r="C1110" s="1" t="s">
        <v>542</v>
      </c>
      <c r="D1110" s="1" t="s">
        <v>2207</v>
      </c>
      <c r="E1110" s="1" t="s">
        <v>1966</v>
      </c>
      <c r="F1110" s="2">
        <v>45447</v>
      </c>
      <c r="G1110" s="2">
        <v>45527</v>
      </c>
      <c r="H1110" s="2" t="str">
        <f>TEXT(Ecommerce_Sales[[#This Row],[Order_Date]],"mmmm")</f>
        <v>August</v>
      </c>
      <c r="I1110" s="2" t="str">
        <f>TEXT(Ecommerce_Sales[[#This Row],[Order_Date]],"yyyy")</f>
        <v>2024</v>
      </c>
      <c r="J1110" s="2" t="str">
        <f>TEXT(Ecommerce_Sales[[#This Row],[Order_Date]],"mmmm")</f>
        <v>August</v>
      </c>
      <c r="K1110" s="1" t="s">
        <v>1947</v>
      </c>
      <c r="L1110" s="1" t="s">
        <v>4797</v>
      </c>
      <c r="M1110" s="1" t="s">
        <v>2104</v>
      </c>
      <c r="N1110" s="1" t="s">
        <v>1978</v>
      </c>
      <c r="O1110" s="3">
        <v>268</v>
      </c>
      <c r="P1110">
        <v>5</v>
      </c>
      <c r="Q1110" s="3">
        <v>1341</v>
      </c>
      <c r="R1110" s="1" t="s">
        <v>1951</v>
      </c>
      <c r="S1110" s="3">
        <v>194</v>
      </c>
      <c r="T1110">
        <v>4</v>
      </c>
      <c r="U1110" t="str">
        <f>IF(Ecommerce_Sales[[#This Row],[Delivery_Time_Days]]&gt;7,"Delay",IF(Ecommerce_Sales[[#This Row],[Delivery_Time_Days]] = 0,"No delivery",IF(Ecommerce_Sales[[#This Row],[Delivery_Time_Days]]&lt;=7,"On-time")))</f>
        <v>On-time</v>
      </c>
      <c r="V1110" s="7">
        <f>Ecommerce_Sales[[#This Row],[Profit]]/Ecommerce_Sales[[#This Row],[Total_Price]]</f>
        <v>0.34973900074571218</v>
      </c>
      <c r="W1110" s="3">
        <v>469</v>
      </c>
      <c r="X1110" s="3"/>
    </row>
    <row r="1111" spans="1:24" x14ac:dyDescent="0.25">
      <c r="A1111" s="1" t="s">
        <v>4798</v>
      </c>
      <c r="B1111" s="1" t="s">
        <v>1268</v>
      </c>
      <c r="C1111" s="1" t="s">
        <v>1269</v>
      </c>
      <c r="D1111" s="1" t="s">
        <v>4799</v>
      </c>
      <c r="E1111" s="1" t="s">
        <v>1954</v>
      </c>
      <c r="F1111" s="2">
        <v>45390</v>
      </c>
      <c r="G1111" s="2">
        <v>45476</v>
      </c>
      <c r="H1111" s="2" t="str">
        <f>TEXT(Ecommerce_Sales[[#This Row],[Order_Date]],"mmmm")</f>
        <v>July</v>
      </c>
      <c r="I1111" s="2" t="str">
        <f>TEXT(Ecommerce_Sales[[#This Row],[Order_Date]],"yyyy")</f>
        <v>2024</v>
      </c>
      <c r="J1111" s="2" t="str">
        <f>TEXT(Ecommerce_Sales[[#This Row],[Order_Date]],"mmmm")</f>
        <v>July</v>
      </c>
      <c r="K1111" s="1" t="s">
        <v>1947</v>
      </c>
      <c r="L1111" s="1" t="s">
        <v>4800</v>
      </c>
      <c r="M1111" s="1" t="s">
        <v>1949</v>
      </c>
      <c r="N1111" s="1" t="s">
        <v>1950</v>
      </c>
      <c r="O1111" s="3">
        <v>1023</v>
      </c>
      <c r="P1111">
        <v>5</v>
      </c>
      <c r="Q1111" s="3">
        <v>5114</v>
      </c>
      <c r="R1111" s="1" t="s">
        <v>1951</v>
      </c>
      <c r="S1111" s="3">
        <v>373</v>
      </c>
      <c r="T1111">
        <v>10</v>
      </c>
      <c r="U1111" t="str">
        <f>IF(Ecommerce_Sales[[#This Row],[Delivery_Time_Days]]&gt;7,"Delay",IF(Ecommerce_Sales[[#This Row],[Delivery_Time_Days]] = 0,"No delivery",IF(Ecommerce_Sales[[#This Row],[Delivery_Time_Days]]&lt;=7,"On-time")))</f>
        <v>Delay</v>
      </c>
      <c r="V1111" s="7">
        <f>Ecommerce_Sales[[#This Row],[Profit]]/Ecommerce_Sales[[#This Row],[Total_Price]]</f>
        <v>0.40007821666014859</v>
      </c>
      <c r="W1111" s="3">
        <v>2046</v>
      </c>
      <c r="X1111" s="3"/>
    </row>
    <row r="1112" spans="1:24" x14ac:dyDescent="0.25">
      <c r="A1112" s="1" t="s">
        <v>4801</v>
      </c>
      <c r="B1112" s="1" t="s">
        <v>844</v>
      </c>
      <c r="C1112" s="1" t="s">
        <v>845</v>
      </c>
      <c r="D1112" s="1" t="s">
        <v>4802</v>
      </c>
      <c r="E1112" s="1" t="s">
        <v>1954</v>
      </c>
      <c r="F1112" s="2">
        <v>45646</v>
      </c>
      <c r="G1112" s="2">
        <v>45129</v>
      </c>
      <c r="H1112" s="2" t="str">
        <f>TEXT(Ecommerce_Sales[[#This Row],[Order_Date]],"mmmm")</f>
        <v>July</v>
      </c>
      <c r="I1112" s="2" t="str">
        <f>TEXT(Ecommerce_Sales[[#This Row],[Order_Date]],"yyyy")</f>
        <v>2023</v>
      </c>
      <c r="J1112" s="2" t="str">
        <f>TEXT(Ecommerce_Sales[[#This Row],[Order_Date]],"mmmm")</f>
        <v>July</v>
      </c>
      <c r="K1112" s="1" t="s">
        <v>1947</v>
      </c>
      <c r="L1112" s="1" t="s">
        <v>4803</v>
      </c>
      <c r="M1112" s="1" t="s">
        <v>2002</v>
      </c>
      <c r="N1112" s="1" t="s">
        <v>1989</v>
      </c>
      <c r="O1112" s="3">
        <v>523</v>
      </c>
      <c r="P1112">
        <v>5</v>
      </c>
      <c r="Q1112" s="3">
        <v>2613</v>
      </c>
      <c r="R1112" s="1" t="s">
        <v>1958</v>
      </c>
      <c r="S1112" s="3">
        <v>384</v>
      </c>
      <c r="T1112">
        <v>4</v>
      </c>
      <c r="U1112" t="str">
        <f>IF(Ecommerce_Sales[[#This Row],[Delivery_Time_Days]]&gt;7,"Delay",IF(Ecommerce_Sales[[#This Row],[Delivery_Time_Days]] = 0,"No delivery",IF(Ecommerce_Sales[[#This Row],[Delivery_Time_Days]]&lt;=7,"On-time")))</f>
        <v>On-time</v>
      </c>
      <c r="V1112" s="7">
        <f>Ecommerce_Sales[[#This Row],[Profit]]/Ecommerce_Sales[[#This Row],[Total_Price]]</f>
        <v>0.24990432453119021</v>
      </c>
      <c r="W1112" s="3">
        <v>653</v>
      </c>
      <c r="X1112" s="3"/>
    </row>
    <row r="1113" spans="1:24" x14ac:dyDescent="0.25">
      <c r="A1113" s="1" t="s">
        <v>4804</v>
      </c>
      <c r="B1113" s="1" t="s">
        <v>1588</v>
      </c>
      <c r="C1113" s="1" t="s">
        <v>1589</v>
      </c>
      <c r="D1113" s="1" t="s">
        <v>3748</v>
      </c>
      <c r="E1113" s="1" t="s">
        <v>2005</v>
      </c>
      <c r="F1113" s="2">
        <v>45257</v>
      </c>
      <c r="G1113" s="2">
        <v>45308</v>
      </c>
      <c r="H1113" s="2" t="str">
        <f>TEXT(Ecommerce_Sales[[#This Row],[Order_Date]],"mmmm")</f>
        <v>January</v>
      </c>
      <c r="I1113" s="2" t="str">
        <f>TEXT(Ecommerce_Sales[[#This Row],[Order_Date]],"yyyy")</f>
        <v>2024</v>
      </c>
      <c r="J1113" s="2" t="str">
        <f>TEXT(Ecommerce_Sales[[#This Row],[Order_Date]],"mmmm")</f>
        <v>January</v>
      </c>
      <c r="K1113" s="1" t="s">
        <v>1947</v>
      </c>
      <c r="L1113" s="1" t="s">
        <v>4805</v>
      </c>
      <c r="M1113" s="1" t="s">
        <v>2072</v>
      </c>
      <c r="N1113" s="1" t="s">
        <v>1950</v>
      </c>
      <c r="O1113" s="3">
        <v>801</v>
      </c>
      <c r="P1113">
        <v>3</v>
      </c>
      <c r="Q1113" s="3">
        <v>2404</v>
      </c>
      <c r="R1113" s="1" t="s">
        <v>1951</v>
      </c>
      <c r="S1113" s="3">
        <v>178</v>
      </c>
      <c r="T1113">
        <v>7</v>
      </c>
      <c r="U1113" t="str">
        <f>IF(Ecommerce_Sales[[#This Row],[Delivery_Time_Days]]&gt;7,"Delay",IF(Ecommerce_Sales[[#This Row],[Delivery_Time_Days]] = 0,"No delivery",IF(Ecommerce_Sales[[#This Row],[Delivery_Time_Days]]&lt;=7,"On-time")))</f>
        <v>On-time</v>
      </c>
      <c r="V1113" s="7">
        <f>Ecommerce_Sales[[#This Row],[Profit]]/Ecommerce_Sales[[#This Row],[Total_Price]]</f>
        <v>0.40016638935108151</v>
      </c>
      <c r="W1113" s="3">
        <v>962</v>
      </c>
      <c r="X1113" s="3"/>
    </row>
    <row r="1114" spans="1:24" x14ac:dyDescent="0.25">
      <c r="A1114" s="1" t="s">
        <v>4806</v>
      </c>
      <c r="B1114" s="1" t="s">
        <v>84</v>
      </c>
      <c r="C1114" s="1" t="s">
        <v>85</v>
      </c>
      <c r="D1114" s="1" t="s">
        <v>2332</v>
      </c>
      <c r="E1114" s="1" t="s">
        <v>1996</v>
      </c>
      <c r="F1114" s="2">
        <v>45111</v>
      </c>
      <c r="G1114" s="2">
        <v>45395</v>
      </c>
      <c r="H1114" s="2" t="str">
        <f>TEXT(Ecommerce_Sales[[#This Row],[Order_Date]],"mmmm")</f>
        <v>April</v>
      </c>
      <c r="I1114" s="2" t="str">
        <f>TEXT(Ecommerce_Sales[[#This Row],[Order_Date]],"yyyy")</f>
        <v>2024</v>
      </c>
      <c r="J1114" s="2" t="str">
        <f>TEXT(Ecommerce_Sales[[#This Row],[Order_Date]],"mmmm")</f>
        <v>April</v>
      </c>
      <c r="K1114" s="1" t="s">
        <v>1947</v>
      </c>
      <c r="L1114" s="1" t="s">
        <v>4807</v>
      </c>
      <c r="M1114" s="1" t="s">
        <v>1956</v>
      </c>
      <c r="N1114" s="1" t="s">
        <v>1957</v>
      </c>
      <c r="O1114" s="3">
        <v>878</v>
      </c>
      <c r="P1114">
        <v>2</v>
      </c>
      <c r="Q1114" s="3">
        <v>1757</v>
      </c>
      <c r="R1114" s="1" t="s">
        <v>1958</v>
      </c>
      <c r="S1114" s="3">
        <v>178</v>
      </c>
      <c r="T1114">
        <v>6</v>
      </c>
      <c r="U1114" t="str">
        <f>IF(Ecommerce_Sales[[#This Row],[Delivery_Time_Days]]&gt;7,"Delay",IF(Ecommerce_Sales[[#This Row],[Delivery_Time_Days]] = 0,"No delivery",IF(Ecommerce_Sales[[#This Row],[Delivery_Time_Days]]&lt;=7,"On-time")))</f>
        <v>On-time</v>
      </c>
      <c r="V1114" s="7">
        <f>Ecommerce_Sales[[#This Row],[Profit]]/Ecommerce_Sales[[#This Row],[Total_Price]]</f>
        <v>0.14968696642003415</v>
      </c>
      <c r="W1114" s="3">
        <v>263</v>
      </c>
      <c r="X1114" s="3"/>
    </row>
    <row r="1115" spans="1:24" x14ac:dyDescent="0.25">
      <c r="A1115" s="1" t="s">
        <v>4808</v>
      </c>
      <c r="B1115" s="1" t="s">
        <v>1502</v>
      </c>
      <c r="C1115" s="1" t="s">
        <v>1503</v>
      </c>
      <c r="D1115" s="1" t="s">
        <v>4809</v>
      </c>
      <c r="E1115" s="1" t="s">
        <v>2005</v>
      </c>
      <c r="F1115" s="2">
        <v>45433</v>
      </c>
      <c r="G1115" s="2">
        <v>45006</v>
      </c>
      <c r="H1115" s="2" t="str">
        <f>TEXT(Ecommerce_Sales[[#This Row],[Order_Date]],"mmmm")</f>
        <v>March</v>
      </c>
      <c r="I1115" s="2" t="str">
        <f>TEXT(Ecommerce_Sales[[#This Row],[Order_Date]],"yyyy")</f>
        <v>2023</v>
      </c>
      <c r="J1115" s="2" t="str">
        <f>TEXT(Ecommerce_Sales[[#This Row],[Order_Date]],"mmmm")</f>
        <v>March</v>
      </c>
      <c r="K1115" s="1" t="s">
        <v>1947</v>
      </c>
      <c r="L1115" s="1" t="s">
        <v>4810</v>
      </c>
      <c r="M1115" s="1" t="s">
        <v>1998</v>
      </c>
      <c r="N1115" s="1" t="s">
        <v>1973</v>
      </c>
      <c r="O1115" s="3">
        <v>483</v>
      </c>
      <c r="P1115">
        <v>2</v>
      </c>
      <c r="Q1115" s="3">
        <v>967</v>
      </c>
      <c r="R1115" s="1" t="s">
        <v>1958</v>
      </c>
      <c r="S1115" s="3">
        <v>127</v>
      </c>
      <c r="T1115">
        <v>2</v>
      </c>
      <c r="U1115" t="str">
        <f>IF(Ecommerce_Sales[[#This Row],[Delivery_Time_Days]]&gt;7,"Delay",IF(Ecommerce_Sales[[#This Row],[Delivery_Time_Days]] = 0,"No delivery",IF(Ecommerce_Sales[[#This Row],[Delivery_Time_Days]]&lt;=7,"On-time")))</f>
        <v>On-time</v>
      </c>
      <c r="V1115" s="7">
        <f>Ecommerce_Sales[[#This Row],[Profit]]/Ecommerce_Sales[[#This Row],[Total_Price]]</f>
        <v>0.29989658738366082</v>
      </c>
      <c r="W1115" s="3">
        <v>290</v>
      </c>
      <c r="X1115" s="3"/>
    </row>
    <row r="1116" spans="1:24" x14ac:dyDescent="0.25">
      <c r="A1116" s="1" t="s">
        <v>4811</v>
      </c>
      <c r="B1116" s="1" t="s">
        <v>1846</v>
      </c>
      <c r="C1116" s="1" t="s">
        <v>1847</v>
      </c>
      <c r="D1116" s="1" t="s">
        <v>4437</v>
      </c>
      <c r="E1116" s="1" t="s">
        <v>1961</v>
      </c>
      <c r="F1116" s="2">
        <v>45405</v>
      </c>
      <c r="G1116" s="2">
        <v>45100</v>
      </c>
      <c r="H1116" s="2" t="str">
        <f>TEXT(Ecommerce_Sales[[#This Row],[Order_Date]],"mmmm")</f>
        <v>June</v>
      </c>
      <c r="I1116" s="2" t="str">
        <f>TEXT(Ecommerce_Sales[[#This Row],[Order_Date]],"yyyy")</f>
        <v>2023</v>
      </c>
      <c r="J1116" s="2" t="str">
        <f>TEXT(Ecommerce_Sales[[#This Row],[Order_Date]],"mmmm")</f>
        <v>June</v>
      </c>
      <c r="K1116" s="1" t="s">
        <v>1947</v>
      </c>
      <c r="L1116" s="1" t="s">
        <v>2309</v>
      </c>
      <c r="M1116" s="1" t="s">
        <v>1956</v>
      </c>
      <c r="N1116" s="1" t="s">
        <v>1957</v>
      </c>
      <c r="O1116" s="3">
        <v>390</v>
      </c>
      <c r="P1116">
        <v>6</v>
      </c>
      <c r="Q1116" s="3">
        <v>2338</v>
      </c>
      <c r="R1116" s="1" t="s">
        <v>1958</v>
      </c>
      <c r="S1116" s="3">
        <v>170</v>
      </c>
      <c r="T1116">
        <v>3</v>
      </c>
      <c r="U1116" t="str">
        <f>IF(Ecommerce_Sales[[#This Row],[Delivery_Time_Days]]&gt;7,"Delay",IF(Ecommerce_Sales[[#This Row],[Delivery_Time_Days]] = 0,"No delivery",IF(Ecommerce_Sales[[#This Row],[Delivery_Time_Days]]&lt;=7,"On-time")))</f>
        <v>On-time</v>
      </c>
      <c r="V1116" s="7">
        <f>Ecommerce_Sales[[#This Row],[Profit]]/Ecommerce_Sales[[#This Row],[Total_Price]]</f>
        <v>0.15012831479897348</v>
      </c>
      <c r="W1116" s="3">
        <v>351</v>
      </c>
      <c r="X1116" s="3"/>
    </row>
    <row r="1117" spans="1:24" x14ac:dyDescent="0.25">
      <c r="A1117" s="1" t="s">
        <v>4812</v>
      </c>
      <c r="B1117" s="1" t="s">
        <v>234</v>
      </c>
      <c r="C1117" s="1" t="s">
        <v>778</v>
      </c>
      <c r="D1117" s="1" t="s">
        <v>4813</v>
      </c>
      <c r="E1117" s="1" t="s">
        <v>1954</v>
      </c>
      <c r="F1117" s="2">
        <v>45410</v>
      </c>
      <c r="G1117" s="2">
        <v>45117</v>
      </c>
      <c r="H1117" s="2" t="str">
        <f>TEXT(Ecommerce_Sales[[#This Row],[Order_Date]],"mmmm")</f>
        <v>July</v>
      </c>
      <c r="I1117" s="2" t="str">
        <f>TEXT(Ecommerce_Sales[[#This Row],[Order_Date]],"yyyy")</f>
        <v>2023</v>
      </c>
      <c r="J1117" s="2" t="str">
        <f>TEXT(Ecommerce_Sales[[#This Row],[Order_Date]],"mmmm")</f>
        <v>July</v>
      </c>
      <c r="K1117" s="1" t="s">
        <v>1947</v>
      </c>
      <c r="L1117" s="1" t="s">
        <v>4814</v>
      </c>
      <c r="M1117" s="1" t="s">
        <v>1983</v>
      </c>
      <c r="N1117" s="1" t="s">
        <v>1950</v>
      </c>
      <c r="O1117" s="3">
        <v>420</v>
      </c>
      <c r="P1117">
        <v>1</v>
      </c>
      <c r="Q1117" s="3">
        <v>420</v>
      </c>
      <c r="R1117" s="1" t="s">
        <v>1958</v>
      </c>
      <c r="S1117" s="3">
        <v>59</v>
      </c>
      <c r="T1117">
        <v>3</v>
      </c>
      <c r="U1117" t="str">
        <f>IF(Ecommerce_Sales[[#This Row],[Delivery_Time_Days]]&gt;7,"Delay",IF(Ecommerce_Sales[[#This Row],[Delivery_Time_Days]] = 0,"No delivery",IF(Ecommerce_Sales[[#This Row],[Delivery_Time_Days]]&lt;=7,"On-time")))</f>
        <v>On-time</v>
      </c>
      <c r="V1117" s="7">
        <f>Ecommerce_Sales[[#This Row],[Profit]]/Ecommerce_Sales[[#This Row],[Total_Price]]</f>
        <v>0.4</v>
      </c>
      <c r="W1117" s="3">
        <v>168</v>
      </c>
      <c r="X1117" s="3"/>
    </row>
    <row r="1118" spans="1:24" x14ac:dyDescent="0.25">
      <c r="A1118" s="1" t="s">
        <v>4815</v>
      </c>
      <c r="B1118" s="1" t="s">
        <v>1741</v>
      </c>
      <c r="C1118" s="1" t="s">
        <v>1742</v>
      </c>
      <c r="D1118" s="1" t="s">
        <v>4816</v>
      </c>
      <c r="E1118" s="1" t="s">
        <v>1946</v>
      </c>
      <c r="F1118" s="2">
        <v>45246</v>
      </c>
      <c r="G1118" s="2">
        <v>45261</v>
      </c>
      <c r="H1118" s="2" t="str">
        <f>TEXT(Ecommerce_Sales[[#This Row],[Order_Date]],"mmmm")</f>
        <v>December</v>
      </c>
      <c r="I1118" s="2" t="str">
        <f>TEXT(Ecommerce_Sales[[#This Row],[Order_Date]],"yyyy")</f>
        <v>2023</v>
      </c>
      <c r="J1118" s="2" t="str">
        <f>TEXT(Ecommerce_Sales[[#This Row],[Order_Date]],"mmmm")</f>
        <v>December</v>
      </c>
      <c r="K1118" s="1" t="s">
        <v>1947</v>
      </c>
      <c r="L1118" s="1" t="s">
        <v>4817</v>
      </c>
      <c r="M1118" s="1" t="s">
        <v>2247</v>
      </c>
      <c r="N1118" s="1" t="s">
        <v>1957</v>
      </c>
      <c r="O1118" s="3">
        <v>1491</v>
      </c>
      <c r="P1118">
        <v>8</v>
      </c>
      <c r="Q1118" s="3">
        <v>11929</v>
      </c>
      <c r="R1118" s="1" t="s">
        <v>1958</v>
      </c>
      <c r="S1118" s="3">
        <v>663</v>
      </c>
      <c r="T1118">
        <v>8</v>
      </c>
      <c r="U1118" t="str">
        <f>IF(Ecommerce_Sales[[#This Row],[Delivery_Time_Days]]&gt;7,"Delay",IF(Ecommerce_Sales[[#This Row],[Delivery_Time_Days]] = 0,"No delivery",IF(Ecommerce_Sales[[#This Row],[Delivery_Time_Days]]&lt;=7,"On-time")))</f>
        <v>Delay</v>
      </c>
      <c r="V1118" s="7">
        <f>Ecommerce_Sales[[#This Row],[Profit]]/Ecommerce_Sales[[#This Row],[Total_Price]]</f>
        <v>0.14997065973677592</v>
      </c>
      <c r="W1118" s="3">
        <v>1789</v>
      </c>
      <c r="X1118" s="3"/>
    </row>
    <row r="1119" spans="1:24" x14ac:dyDescent="0.25">
      <c r="A1119" s="1" t="s">
        <v>4818</v>
      </c>
      <c r="B1119" s="1" t="s">
        <v>529</v>
      </c>
      <c r="C1119" s="1" t="s">
        <v>530</v>
      </c>
      <c r="D1119" s="1" t="s">
        <v>2523</v>
      </c>
      <c r="E1119" s="1" t="s">
        <v>1946</v>
      </c>
      <c r="F1119" s="2">
        <v>44945</v>
      </c>
      <c r="G1119" s="2">
        <v>45465</v>
      </c>
      <c r="H1119" s="2" t="str">
        <f>TEXT(Ecommerce_Sales[[#This Row],[Order_Date]],"mmmm")</f>
        <v>June</v>
      </c>
      <c r="I1119" s="2" t="str">
        <f>TEXT(Ecommerce_Sales[[#This Row],[Order_Date]],"yyyy")</f>
        <v>2024</v>
      </c>
      <c r="J1119" s="2" t="str">
        <f>TEXT(Ecommerce_Sales[[#This Row],[Order_Date]],"mmmm")</f>
        <v>June</v>
      </c>
      <c r="K1119" s="1" t="s">
        <v>1947</v>
      </c>
      <c r="L1119" s="1" t="s">
        <v>4819</v>
      </c>
      <c r="M1119" s="1" t="s">
        <v>2043</v>
      </c>
      <c r="N1119" s="1" t="s">
        <v>1989</v>
      </c>
      <c r="O1119" s="3">
        <v>1125</v>
      </c>
      <c r="P1119">
        <v>6</v>
      </c>
      <c r="Q1119" s="3">
        <v>6748</v>
      </c>
      <c r="R1119" s="1" t="s">
        <v>1958</v>
      </c>
      <c r="S1119" s="3">
        <v>665</v>
      </c>
      <c r="T1119">
        <v>8</v>
      </c>
      <c r="U1119" t="str">
        <f>IF(Ecommerce_Sales[[#This Row],[Delivery_Time_Days]]&gt;7,"Delay",IF(Ecommerce_Sales[[#This Row],[Delivery_Time_Days]] = 0,"No delivery",IF(Ecommerce_Sales[[#This Row],[Delivery_Time_Days]]&lt;=7,"On-time")))</f>
        <v>Delay</v>
      </c>
      <c r="V1119" s="7">
        <f>Ecommerce_Sales[[#This Row],[Profit]]/Ecommerce_Sales[[#This Row],[Total_Price]]</f>
        <v>0.25</v>
      </c>
      <c r="W1119" s="3">
        <v>1687</v>
      </c>
      <c r="X1119" s="3"/>
    </row>
    <row r="1120" spans="1:24" x14ac:dyDescent="0.25">
      <c r="A1120" s="1" t="s">
        <v>4820</v>
      </c>
      <c r="B1120" s="1" t="s">
        <v>1091</v>
      </c>
      <c r="C1120" s="1" t="s">
        <v>1092</v>
      </c>
      <c r="D1120" s="1" t="s">
        <v>2326</v>
      </c>
      <c r="E1120" s="1" t="s">
        <v>2005</v>
      </c>
      <c r="F1120" s="2">
        <v>45011</v>
      </c>
      <c r="G1120" s="2">
        <v>45540</v>
      </c>
      <c r="H1120" s="2" t="str">
        <f>TEXT(Ecommerce_Sales[[#This Row],[Order_Date]],"mmmm")</f>
        <v>September</v>
      </c>
      <c r="I1120" s="2" t="str">
        <f>TEXT(Ecommerce_Sales[[#This Row],[Order_Date]],"yyyy")</f>
        <v>2024</v>
      </c>
      <c r="J1120" s="2" t="str">
        <f>TEXT(Ecommerce_Sales[[#This Row],[Order_Date]],"mmmm")</f>
        <v>September</v>
      </c>
      <c r="K1120" s="1" t="s">
        <v>1947</v>
      </c>
      <c r="L1120" s="1" t="s">
        <v>4821</v>
      </c>
      <c r="M1120" s="1" t="s">
        <v>1956</v>
      </c>
      <c r="N1120" s="1" t="s">
        <v>1957</v>
      </c>
      <c r="O1120" s="3">
        <v>508</v>
      </c>
      <c r="P1120">
        <v>1</v>
      </c>
      <c r="Q1120" s="3">
        <v>508</v>
      </c>
      <c r="R1120" s="1" t="s">
        <v>1958</v>
      </c>
      <c r="S1120" s="3">
        <v>48</v>
      </c>
      <c r="T1120">
        <v>9</v>
      </c>
      <c r="U1120" t="str">
        <f>IF(Ecommerce_Sales[[#This Row],[Delivery_Time_Days]]&gt;7,"Delay",IF(Ecommerce_Sales[[#This Row],[Delivery_Time_Days]] = 0,"No delivery",IF(Ecommerce_Sales[[#This Row],[Delivery_Time_Days]]&lt;=7,"On-time")))</f>
        <v>Delay</v>
      </c>
      <c r="V1120" s="7">
        <f>Ecommerce_Sales[[#This Row],[Profit]]/Ecommerce_Sales[[#This Row],[Total_Price]]</f>
        <v>0.14960629921259844</v>
      </c>
      <c r="W1120" s="3">
        <v>76</v>
      </c>
      <c r="X1120" s="3"/>
    </row>
    <row r="1121" spans="1:24" x14ac:dyDescent="0.25">
      <c r="A1121" s="1" t="s">
        <v>4822</v>
      </c>
      <c r="B1121" s="1" t="s">
        <v>442</v>
      </c>
      <c r="C1121" s="1" t="s">
        <v>443</v>
      </c>
      <c r="D1121" s="1" t="s">
        <v>4386</v>
      </c>
      <c r="E1121" s="1" t="s">
        <v>1996</v>
      </c>
      <c r="F1121" s="2">
        <v>45536</v>
      </c>
      <c r="G1121" s="2">
        <v>45028</v>
      </c>
      <c r="H1121" s="2" t="str">
        <f>TEXT(Ecommerce_Sales[[#This Row],[Order_Date]],"mmmm")</f>
        <v>April</v>
      </c>
      <c r="I1121" s="2" t="str">
        <f>TEXT(Ecommerce_Sales[[#This Row],[Order_Date]],"yyyy")</f>
        <v>2023</v>
      </c>
      <c r="J1121" s="2" t="str">
        <f>TEXT(Ecommerce_Sales[[#This Row],[Order_Date]],"mmmm")</f>
        <v>April</v>
      </c>
      <c r="K1121" s="1" t="s">
        <v>1947</v>
      </c>
      <c r="L1121" s="1" t="s">
        <v>4823</v>
      </c>
      <c r="M1121" s="1" t="s">
        <v>1988</v>
      </c>
      <c r="N1121" s="1" t="s">
        <v>1989</v>
      </c>
      <c r="O1121" s="3">
        <v>801</v>
      </c>
      <c r="P1121">
        <v>5</v>
      </c>
      <c r="Q1121" s="3">
        <v>4006</v>
      </c>
      <c r="R1121" s="1" t="s">
        <v>1951</v>
      </c>
      <c r="S1121" s="3">
        <v>561</v>
      </c>
      <c r="T1121">
        <v>9</v>
      </c>
      <c r="U1121" t="str">
        <f>IF(Ecommerce_Sales[[#This Row],[Delivery_Time_Days]]&gt;7,"Delay",IF(Ecommerce_Sales[[#This Row],[Delivery_Time_Days]] = 0,"No delivery",IF(Ecommerce_Sales[[#This Row],[Delivery_Time_Days]]&lt;=7,"On-time")))</f>
        <v>Delay</v>
      </c>
      <c r="V1121" s="7">
        <f>Ecommerce_Sales[[#This Row],[Profit]]/Ecommerce_Sales[[#This Row],[Total_Price]]</f>
        <v>0.24987518721917124</v>
      </c>
      <c r="W1121" s="3">
        <v>1001</v>
      </c>
      <c r="X1121" s="3"/>
    </row>
    <row r="1122" spans="1:24" x14ac:dyDescent="0.25">
      <c r="A1122" s="1" t="s">
        <v>4824</v>
      </c>
      <c r="B1122" s="1" t="s">
        <v>284</v>
      </c>
      <c r="C1122" s="1" t="s">
        <v>285</v>
      </c>
      <c r="D1122" s="1" t="s">
        <v>4825</v>
      </c>
      <c r="E1122" s="1" t="s">
        <v>1946</v>
      </c>
      <c r="F1122" s="2">
        <v>45471</v>
      </c>
      <c r="G1122" s="2">
        <v>45125</v>
      </c>
      <c r="H1122" s="2" t="str">
        <f>TEXT(Ecommerce_Sales[[#This Row],[Order_Date]],"mmmm")</f>
        <v>July</v>
      </c>
      <c r="I1122" s="2" t="str">
        <f>TEXT(Ecommerce_Sales[[#This Row],[Order_Date]],"yyyy")</f>
        <v>2023</v>
      </c>
      <c r="J1122" s="2" t="str">
        <f>TEXT(Ecommerce_Sales[[#This Row],[Order_Date]],"mmmm")</f>
        <v>July</v>
      </c>
      <c r="K1122" s="1" t="s">
        <v>1947</v>
      </c>
      <c r="L1122" s="1" t="s">
        <v>4826</v>
      </c>
      <c r="M1122" s="1" t="s">
        <v>1977</v>
      </c>
      <c r="N1122" s="1" t="s">
        <v>1978</v>
      </c>
      <c r="O1122" s="3">
        <v>924</v>
      </c>
      <c r="P1122">
        <v>2</v>
      </c>
      <c r="Q1122" s="3">
        <v>1849</v>
      </c>
      <c r="R1122" s="1" t="s">
        <v>1958</v>
      </c>
      <c r="S1122" s="3">
        <v>99</v>
      </c>
      <c r="T1122">
        <v>7</v>
      </c>
      <c r="U1122" t="str">
        <f>IF(Ecommerce_Sales[[#This Row],[Delivery_Time_Days]]&gt;7,"Delay",IF(Ecommerce_Sales[[#This Row],[Delivery_Time_Days]] = 0,"No delivery",IF(Ecommerce_Sales[[#This Row],[Delivery_Time_Days]]&lt;=7,"On-time")))</f>
        <v>On-time</v>
      </c>
      <c r="V1122" s="7">
        <f>Ecommerce_Sales[[#This Row],[Profit]]/Ecommerce_Sales[[#This Row],[Total_Price]]</f>
        <v>0.34991887506760411</v>
      </c>
      <c r="W1122" s="3">
        <v>647</v>
      </c>
      <c r="X1122" s="3"/>
    </row>
    <row r="1123" spans="1:24" x14ac:dyDescent="0.25">
      <c r="A1123" s="1" t="s">
        <v>4827</v>
      </c>
      <c r="B1123" s="1" t="s">
        <v>1260</v>
      </c>
      <c r="C1123" s="1" t="s">
        <v>1261</v>
      </c>
      <c r="D1123" s="1" t="s">
        <v>3403</v>
      </c>
      <c r="E1123" s="1" t="s">
        <v>1954</v>
      </c>
      <c r="F1123" s="2">
        <v>45405</v>
      </c>
      <c r="G1123" s="2">
        <v>45005</v>
      </c>
      <c r="H1123" s="2" t="str">
        <f>TEXT(Ecommerce_Sales[[#This Row],[Order_Date]],"mmmm")</f>
        <v>March</v>
      </c>
      <c r="I1123" s="2" t="str">
        <f>TEXT(Ecommerce_Sales[[#This Row],[Order_Date]],"yyyy")</f>
        <v>2023</v>
      </c>
      <c r="J1123" s="2" t="str">
        <f>TEXT(Ecommerce_Sales[[#This Row],[Order_Date]],"mmmm")</f>
        <v>March</v>
      </c>
      <c r="K1123" s="1" t="s">
        <v>1947</v>
      </c>
      <c r="L1123" s="1" t="s">
        <v>4828</v>
      </c>
      <c r="M1123" s="1" t="s">
        <v>2079</v>
      </c>
      <c r="N1123" s="1" t="s">
        <v>1973</v>
      </c>
      <c r="O1123" s="3">
        <v>192</v>
      </c>
      <c r="P1123">
        <v>1</v>
      </c>
      <c r="Q1123" s="3">
        <v>192</v>
      </c>
      <c r="R1123" s="1" t="s">
        <v>1951</v>
      </c>
      <c r="S1123" s="3">
        <v>14</v>
      </c>
      <c r="T1123">
        <v>8</v>
      </c>
      <c r="U1123" t="str">
        <f>IF(Ecommerce_Sales[[#This Row],[Delivery_Time_Days]]&gt;7,"Delay",IF(Ecommerce_Sales[[#This Row],[Delivery_Time_Days]] = 0,"No delivery",IF(Ecommerce_Sales[[#This Row],[Delivery_Time_Days]]&lt;=7,"On-time")))</f>
        <v>Delay</v>
      </c>
      <c r="V1123" s="7">
        <f>Ecommerce_Sales[[#This Row],[Profit]]/Ecommerce_Sales[[#This Row],[Total_Price]]</f>
        <v>0.30208333333333331</v>
      </c>
      <c r="W1123" s="3">
        <v>58</v>
      </c>
      <c r="X1123" s="3"/>
    </row>
    <row r="1124" spans="1:24" x14ac:dyDescent="0.25">
      <c r="A1124" s="1" t="s">
        <v>4829</v>
      </c>
      <c r="B1124" s="1" t="s">
        <v>242</v>
      </c>
      <c r="C1124" s="1" t="s">
        <v>243</v>
      </c>
      <c r="D1124" s="1" t="s">
        <v>4830</v>
      </c>
      <c r="E1124" s="1" t="s">
        <v>1946</v>
      </c>
      <c r="F1124" s="2">
        <v>45335</v>
      </c>
      <c r="G1124" s="2">
        <v>45557</v>
      </c>
      <c r="H1124" s="2" t="str">
        <f>TEXT(Ecommerce_Sales[[#This Row],[Order_Date]],"mmmm")</f>
        <v>September</v>
      </c>
      <c r="I1124" s="2" t="str">
        <f>TEXT(Ecommerce_Sales[[#This Row],[Order_Date]],"yyyy")</f>
        <v>2024</v>
      </c>
      <c r="J1124" s="2" t="str">
        <f>TEXT(Ecommerce_Sales[[#This Row],[Order_Date]],"mmmm")</f>
        <v>September</v>
      </c>
      <c r="K1124" s="1" t="s">
        <v>1947</v>
      </c>
      <c r="L1124" s="1" t="s">
        <v>4831</v>
      </c>
      <c r="M1124" s="1" t="s">
        <v>1963</v>
      </c>
      <c r="N1124" s="1" t="s">
        <v>1957</v>
      </c>
      <c r="O1124" s="3">
        <v>1021</v>
      </c>
      <c r="P1124">
        <v>4</v>
      </c>
      <c r="Q1124" s="3">
        <v>4084</v>
      </c>
      <c r="R1124" s="1" t="s">
        <v>1958</v>
      </c>
      <c r="S1124" s="3">
        <v>412</v>
      </c>
      <c r="T1124">
        <v>8</v>
      </c>
      <c r="U1124" t="str">
        <f>IF(Ecommerce_Sales[[#This Row],[Delivery_Time_Days]]&gt;7,"Delay",IF(Ecommerce_Sales[[#This Row],[Delivery_Time_Days]] = 0,"No delivery",IF(Ecommerce_Sales[[#This Row],[Delivery_Time_Days]]&lt;=7,"On-time")))</f>
        <v>Delay</v>
      </c>
      <c r="V1124" s="7">
        <f>Ecommerce_Sales[[#This Row],[Profit]]/Ecommerce_Sales[[#This Row],[Total_Price]]</f>
        <v>0.15009794319294809</v>
      </c>
      <c r="W1124" s="3">
        <v>613</v>
      </c>
      <c r="X1124" s="3"/>
    </row>
    <row r="1125" spans="1:24" x14ac:dyDescent="0.25">
      <c r="A1125" s="1" t="s">
        <v>4832</v>
      </c>
      <c r="B1125" s="1" t="s">
        <v>226</v>
      </c>
      <c r="C1125" s="1" t="s">
        <v>227</v>
      </c>
      <c r="D1125" s="1" t="s">
        <v>4833</v>
      </c>
      <c r="E1125" s="1" t="s">
        <v>2005</v>
      </c>
      <c r="F1125" s="2">
        <v>45318</v>
      </c>
      <c r="G1125" s="2">
        <v>45298</v>
      </c>
      <c r="H1125" s="2" t="str">
        <f>TEXT(Ecommerce_Sales[[#This Row],[Order_Date]],"mmmm")</f>
        <v>January</v>
      </c>
      <c r="I1125" s="2" t="str">
        <f>TEXT(Ecommerce_Sales[[#This Row],[Order_Date]],"yyyy")</f>
        <v>2024</v>
      </c>
      <c r="J1125" s="2" t="str">
        <f>TEXT(Ecommerce_Sales[[#This Row],[Order_Date]],"mmmm")</f>
        <v>January</v>
      </c>
      <c r="K1125" s="1" t="s">
        <v>1947</v>
      </c>
      <c r="L1125" s="1" t="s">
        <v>4834</v>
      </c>
      <c r="M1125" s="1" t="s">
        <v>2030</v>
      </c>
      <c r="N1125" s="1" t="s">
        <v>1978</v>
      </c>
      <c r="O1125" s="3">
        <v>165</v>
      </c>
      <c r="P1125">
        <v>2</v>
      </c>
      <c r="Q1125" s="3">
        <v>330</v>
      </c>
      <c r="R1125" s="1" t="s">
        <v>1958</v>
      </c>
      <c r="S1125" s="3">
        <v>33</v>
      </c>
      <c r="T1125">
        <v>7</v>
      </c>
      <c r="U1125" t="str">
        <f>IF(Ecommerce_Sales[[#This Row],[Delivery_Time_Days]]&gt;7,"Delay",IF(Ecommerce_Sales[[#This Row],[Delivery_Time_Days]] = 0,"No delivery",IF(Ecommerce_Sales[[#This Row],[Delivery_Time_Days]]&lt;=7,"On-time")))</f>
        <v>On-time</v>
      </c>
      <c r="V1125" s="7">
        <f>Ecommerce_Sales[[#This Row],[Profit]]/Ecommerce_Sales[[#This Row],[Total_Price]]</f>
        <v>0.3515151515151515</v>
      </c>
      <c r="W1125" s="3">
        <v>116</v>
      </c>
      <c r="X1125" s="3"/>
    </row>
    <row r="1126" spans="1:24" x14ac:dyDescent="0.25">
      <c r="A1126" s="1" t="s">
        <v>4835</v>
      </c>
      <c r="B1126" s="1" t="s">
        <v>456</v>
      </c>
      <c r="C1126" s="1" t="s">
        <v>457</v>
      </c>
      <c r="D1126" s="1" t="s">
        <v>2285</v>
      </c>
      <c r="E1126" s="1" t="s">
        <v>1996</v>
      </c>
      <c r="F1126" s="2">
        <v>45273</v>
      </c>
      <c r="G1126" s="2">
        <v>45621</v>
      </c>
      <c r="H1126" s="2" t="str">
        <f>TEXT(Ecommerce_Sales[[#This Row],[Order_Date]],"mmmm")</f>
        <v>November</v>
      </c>
      <c r="I1126" s="2" t="str">
        <f>TEXT(Ecommerce_Sales[[#This Row],[Order_Date]],"yyyy")</f>
        <v>2024</v>
      </c>
      <c r="J1126" s="2" t="str">
        <f>TEXT(Ecommerce_Sales[[#This Row],[Order_Date]],"mmmm")</f>
        <v>November</v>
      </c>
      <c r="K1126" s="1" t="s">
        <v>1986</v>
      </c>
      <c r="L1126" s="1" t="s">
        <v>4836</v>
      </c>
      <c r="M1126" s="1" t="s">
        <v>2026</v>
      </c>
      <c r="N1126" s="1" t="s">
        <v>1978</v>
      </c>
      <c r="O1126" s="3">
        <v>46</v>
      </c>
      <c r="P1126">
        <v>1</v>
      </c>
      <c r="Q1126" s="3">
        <v>46</v>
      </c>
      <c r="R1126" s="1" t="s">
        <v>1958</v>
      </c>
      <c r="S1126" s="3">
        <v>4</v>
      </c>
      <c r="U1126" t="str">
        <f>IF(Ecommerce_Sales[[#This Row],[Delivery_Time_Days]]&gt;7,"Delay",IF(Ecommerce_Sales[[#This Row],[Delivery_Time_Days]] = 0,"No delivery",IF(Ecommerce_Sales[[#This Row],[Delivery_Time_Days]]&lt;=7,"On-time")))</f>
        <v>No delivery</v>
      </c>
      <c r="V1126" s="7">
        <f>Ecommerce_Sales[[#This Row],[Profit]]/Ecommerce_Sales[[#This Row],[Total_Price]]</f>
        <v>0.34782608695652173</v>
      </c>
      <c r="W1126" s="3">
        <v>16</v>
      </c>
      <c r="X1126" s="3"/>
    </row>
    <row r="1127" spans="1:24" x14ac:dyDescent="0.25">
      <c r="A1127" s="1" t="s">
        <v>4837</v>
      </c>
      <c r="B1127" s="1" t="s">
        <v>342</v>
      </c>
      <c r="C1127" s="1" t="s">
        <v>343</v>
      </c>
      <c r="D1127" s="1" t="s">
        <v>4838</v>
      </c>
      <c r="E1127" s="1" t="s">
        <v>2005</v>
      </c>
      <c r="F1127" s="2">
        <v>45445</v>
      </c>
      <c r="G1127" s="2">
        <v>45447</v>
      </c>
      <c r="H1127" s="2" t="str">
        <f>TEXT(Ecommerce_Sales[[#This Row],[Order_Date]],"mmmm")</f>
        <v>June</v>
      </c>
      <c r="I1127" s="2" t="str">
        <f>TEXT(Ecommerce_Sales[[#This Row],[Order_Date]],"yyyy")</f>
        <v>2024</v>
      </c>
      <c r="J1127" s="2" t="str">
        <f>TEXT(Ecommerce_Sales[[#This Row],[Order_Date]],"mmmm")</f>
        <v>June</v>
      </c>
      <c r="K1127" s="1" t="s">
        <v>1947</v>
      </c>
      <c r="L1127" s="1" t="s">
        <v>4839</v>
      </c>
      <c r="M1127" s="1" t="s">
        <v>2030</v>
      </c>
      <c r="N1127" s="1" t="s">
        <v>1978</v>
      </c>
      <c r="O1127" s="3">
        <v>37</v>
      </c>
      <c r="P1127">
        <v>4</v>
      </c>
      <c r="Q1127" s="3">
        <v>148</v>
      </c>
      <c r="R1127" s="1" t="s">
        <v>1958</v>
      </c>
      <c r="S1127" s="3">
        <v>8</v>
      </c>
      <c r="T1127">
        <v>10</v>
      </c>
      <c r="U1127" t="str">
        <f>IF(Ecommerce_Sales[[#This Row],[Delivery_Time_Days]]&gt;7,"Delay",IF(Ecommerce_Sales[[#This Row],[Delivery_Time_Days]] = 0,"No delivery",IF(Ecommerce_Sales[[#This Row],[Delivery_Time_Days]]&lt;=7,"On-time")))</f>
        <v>Delay</v>
      </c>
      <c r="V1127" s="7">
        <f>Ecommerce_Sales[[#This Row],[Profit]]/Ecommerce_Sales[[#This Row],[Total_Price]]</f>
        <v>0.35135135135135137</v>
      </c>
      <c r="W1127" s="3">
        <v>52</v>
      </c>
      <c r="X1127" s="3"/>
    </row>
    <row r="1128" spans="1:24" x14ac:dyDescent="0.25">
      <c r="A1128" s="1" t="s">
        <v>4840</v>
      </c>
      <c r="B1128" s="1" t="s">
        <v>1763</v>
      </c>
      <c r="C1128" s="1" t="s">
        <v>1764</v>
      </c>
      <c r="D1128" s="1" t="s">
        <v>2859</v>
      </c>
      <c r="E1128" s="1" t="s">
        <v>1961</v>
      </c>
      <c r="F1128" s="2">
        <v>45136</v>
      </c>
      <c r="G1128" s="2">
        <v>45092</v>
      </c>
      <c r="H1128" s="2" t="str">
        <f>TEXT(Ecommerce_Sales[[#This Row],[Order_Date]],"mmmm")</f>
        <v>June</v>
      </c>
      <c r="I1128" s="2" t="str">
        <f>TEXT(Ecommerce_Sales[[#This Row],[Order_Date]],"yyyy")</f>
        <v>2023</v>
      </c>
      <c r="J1128" s="2" t="str">
        <f>TEXT(Ecommerce_Sales[[#This Row],[Order_Date]],"mmmm")</f>
        <v>June</v>
      </c>
      <c r="K1128" s="1" t="s">
        <v>1947</v>
      </c>
      <c r="L1128" s="1" t="s">
        <v>2941</v>
      </c>
      <c r="M1128" s="1" t="s">
        <v>2065</v>
      </c>
      <c r="N1128" s="1" t="s">
        <v>1978</v>
      </c>
      <c r="O1128" s="3">
        <v>1121</v>
      </c>
      <c r="P1128">
        <v>4</v>
      </c>
      <c r="Q1128" s="3">
        <v>4485</v>
      </c>
      <c r="R1128" s="1" t="s">
        <v>1958</v>
      </c>
      <c r="S1128" s="3">
        <v>561</v>
      </c>
      <c r="T1128">
        <v>6</v>
      </c>
      <c r="U1128" t="str">
        <f>IF(Ecommerce_Sales[[#This Row],[Delivery_Time_Days]]&gt;7,"Delay",IF(Ecommerce_Sales[[#This Row],[Delivery_Time_Days]] = 0,"No delivery",IF(Ecommerce_Sales[[#This Row],[Delivery_Time_Days]]&lt;=7,"On-time")))</f>
        <v>On-time</v>
      </c>
      <c r="V1128" s="7">
        <f>Ecommerce_Sales[[#This Row],[Profit]]/Ecommerce_Sales[[#This Row],[Total_Price]]</f>
        <v>0.35005574136008921</v>
      </c>
      <c r="W1128" s="3">
        <v>1570</v>
      </c>
      <c r="X1128" s="3"/>
    </row>
    <row r="1129" spans="1:24" x14ac:dyDescent="0.25">
      <c r="A1129" s="1" t="s">
        <v>4841</v>
      </c>
      <c r="B1129" s="1" t="s">
        <v>618</v>
      </c>
      <c r="C1129" s="1" t="s">
        <v>619</v>
      </c>
      <c r="D1129" s="1" t="s">
        <v>4842</v>
      </c>
      <c r="E1129" s="1" t="s">
        <v>1961</v>
      </c>
      <c r="F1129" s="2">
        <v>45551</v>
      </c>
      <c r="G1129" s="2">
        <v>45125</v>
      </c>
      <c r="H1129" s="2" t="str">
        <f>TEXT(Ecommerce_Sales[[#This Row],[Order_Date]],"mmmm")</f>
        <v>July</v>
      </c>
      <c r="I1129" s="2" t="str">
        <f>TEXT(Ecommerce_Sales[[#This Row],[Order_Date]],"yyyy")</f>
        <v>2023</v>
      </c>
      <c r="J1129" s="2" t="str">
        <f>TEXT(Ecommerce_Sales[[#This Row],[Order_Date]],"mmmm")</f>
        <v>July</v>
      </c>
      <c r="K1129" s="1" t="s">
        <v>1986</v>
      </c>
      <c r="L1129" s="1" t="s">
        <v>4843</v>
      </c>
      <c r="M1129" s="1" t="s">
        <v>1968</v>
      </c>
      <c r="N1129" s="1" t="s">
        <v>1957</v>
      </c>
      <c r="O1129" s="3">
        <v>1124</v>
      </c>
      <c r="P1129">
        <v>6</v>
      </c>
      <c r="Q1129" s="3">
        <v>6744</v>
      </c>
      <c r="R1129" s="1" t="s">
        <v>1958</v>
      </c>
      <c r="S1129" s="3">
        <v>719</v>
      </c>
      <c r="U1129" t="str">
        <f>IF(Ecommerce_Sales[[#This Row],[Delivery_Time_Days]]&gt;7,"Delay",IF(Ecommerce_Sales[[#This Row],[Delivery_Time_Days]] = 0,"No delivery",IF(Ecommerce_Sales[[#This Row],[Delivery_Time_Days]]&lt;=7,"On-time")))</f>
        <v>No delivery</v>
      </c>
      <c r="V1129" s="7">
        <f>Ecommerce_Sales[[#This Row],[Profit]]/Ecommerce_Sales[[#This Row],[Total_Price]]</f>
        <v>0.15005931198102015</v>
      </c>
      <c r="W1129" s="3">
        <v>1012</v>
      </c>
      <c r="X1129" s="3"/>
    </row>
    <row r="1130" spans="1:24" x14ac:dyDescent="0.25">
      <c r="A1130" s="1" t="s">
        <v>4844</v>
      </c>
      <c r="B1130" s="1" t="s">
        <v>406</v>
      </c>
      <c r="C1130" s="1" t="s">
        <v>407</v>
      </c>
      <c r="D1130" s="1" t="s">
        <v>3785</v>
      </c>
      <c r="E1130" s="1" t="s">
        <v>1946</v>
      </c>
      <c r="F1130" s="2">
        <v>45192</v>
      </c>
      <c r="G1130" s="2">
        <v>45505</v>
      </c>
      <c r="H1130" s="2" t="str">
        <f>TEXT(Ecommerce_Sales[[#This Row],[Order_Date]],"mmmm")</f>
        <v>August</v>
      </c>
      <c r="I1130" s="2" t="str">
        <f>TEXT(Ecommerce_Sales[[#This Row],[Order_Date]],"yyyy")</f>
        <v>2024</v>
      </c>
      <c r="J1130" s="2" t="str">
        <f>TEXT(Ecommerce_Sales[[#This Row],[Order_Date]],"mmmm")</f>
        <v>August</v>
      </c>
      <c r="K1130" s="1" t="s">
        <v>1947</v>
      </c>
      <c r="L1130" s="1" t="s">
        <v>4845</v>
      </c>
      <c r="M1130" s="1" t="s">
        <v>1977</v>
      </c>
      <c r="N1130" s="1" t="s">
        <v>1978</v>
      </c>
      <c r="O1130" s="3">
        <v>763</v>
      </c>
      <c r="P1130">
        <v>2</v>
      </c>
      <c r="Q1130" s="3">
        <v>1526</v>
      </c>
      <c r="R1130" s="1" t="s">
        <v>1951</v>
      </c>
      <c r="S1130" s="3">
        <v>131</v>
      </c>
      <c r="T1130">
        <v>5</v>
      </c>
      <c r="U1130" t="str">
        <f>IF(Ecommerce_Sales[[#This Row],[Delivery_Time_Days]]&gt;7,"Delay",IF(Ecommerce_Sales[[#This Row],[Delivery_Time_Days]] = 0,"No delivery",IF(Ecommerce_Sales[[#This Row],[Delivery_Time_Days]]&lt;=7,"On-time")))</f>
        <v>On-time</v>
      </c>
      <c r="V1130" s="7">
        <f>Ecommerce_Sales[[#This Row],[Profit]]/Ecommerce_Sales[[#This Row],[Total_Price]]</f>
        <v>0.34993446920052423</v>
      </c>
      <c r="W1130" s="3">
        <v>534</v>
      </c>
      <c r="X1130" s="3"/>
    </row>
    <row r="1131" spans="1:24" x14ac:dyDescent="0.25">
      <c r="A1131" s="1" t="s">
        <v>4846</v>
      </c>
      <c r="B1131" s="1" t="s">
        <v>16</v>
      </c>
      <c r="C1131" s="1" t="s">
        <v>1656</v>
      </c>
      <c r="D1131" s="1" t="s">
        <v>4847</v>
      </c>
      <c r="E1131" s="1" t="s">
        <v>1961</v>
      </c>
      <c r="F1131" s="2">
        <v>45086</v>
      </c>
      <c r="G1131" s="2">
        <v>45211</v>
      </c>
      <c r="H1131" s="2" t="str">
        <f>TEXT(Ecommerce_Sales[[#This Row],[Order_Date]],"mmmm")</f>
        <v>October</v>
      </c>
      <c r="I1131" s="2" t="str">
        <f>TEXT(Ecommerce_Sales[[#This Row],[Order_Date]],"yyyy")</f>
        <v>2023</v>
      </c>
      <c r="J1131" s="2" t="str">
        <f>TEXT(Ecommerce_Sales[[#This Row],[Order_Date]],"mmmm")</f>
        <v>October</v>
      </c>
      <c r="K1131" s="1" t="s">
        <v>1947</v>
      </c>
      <c r="L1131" s="1" t="s">
        <v>4848</v>
      </c>
      <c r="M1131" s="1" t="s">
        <v>2026</v>
      </c>
      <c r="N1131" s="1" t="s">
        <v>1978</v>
      </c>
      <c r="O1131" s="3">
        <v>845</v>
      </c>
      <c r="P1131">
        <v>3</v>
      </c>
      <c r="Q1131" s="3">
        <v>2534</v>
      </c>
      <c r="R1131" s="1" t="s">
        <v>1951</v>
      </c>
      <c r="S1131" s="3">
        <v>328</v>
      </c>
      <c r="T1131">
        <v>3</v>
      </c>
      <c r="U1131" t="str">
        <f>IF(Ecommerce_Sales[[#This Row],[Delivery_Time_Days]]&gt;7,"Delay",IF(Ecommerce_Sales[[#This Row],[Delivery_Time_Days]] = 0,"No delivery",IF(Ecommerce_Sales[[#This Row],[Delivery_Time_Days]]&lt;=7,"On-time")))</f>
        <v>On-time</v>
      </c>
      <c r="V1131" s="7">
        <f>Ecommerce_Sales[[#This Row],[Profit]]/Ecommerce_Sales[[#This Row],[Total_Price]]</f>
        <v>0.35003946329913183</v>
      </c>
      <c r="W1131" s="3">
        <v>887</v>
      </c>
      <c r="X1131" s="3"/>
    </row>
    <row r="1132" spans="1:24" x14ac:dyDescent="0.25">
      <c r="A1132" s="1" t="s">
        <v>4849</v>
      </c>
      <c r="B1132" s="1" t="s">
        <v>66</v>
      </c>
      <c r="C1132" s="1" t="s">
        <v>67</v>
      </c>
      <c r="D1132" s="1" t="s">
        <v>3681</v>
      </c>
      <c r="E1132" s="1" t="s">
        <v>1946</v>
      </c>
      <c r="F1132" s="2">
        <v>45392</v>
      </c>
      <c r="G1132" s="2">
        <v>45391</v>
      </c>
      <c r="H1132" s="2" t="str">
        <f>TEXT(Ecommerce_Sales[[#This Row],[Order_Date]],"mmmm")</f>
        <v>April</v>
      </c>
      <c r="I1132" s="2" t="str">
        <f>TEXT(Ecommerce_Sales[[#This Row],[Order_Date]],"yyyy")</f>
        <v>2024</v>
      </c>
      <c r="J1132" s="2" t="str">
        <f>TEXT(Ecommerce_Sales[[#This Row],[Order_Date]],"mmmm")</f>
        <v>April</v>
      </c>
      <c r="K1132" s="1" t="s">
        <v>1947</v>
      </c>
      <c r="L1132" s="1" t="s">
        <v>4850</v>
      </c>
      <c r="M1132" s="1" t="s">
        <v>2002</v>
      </c>
      <c r="N1132" s="1" t="s">
        <v>1989</v>
      </c>
      <c r="O1132" s="3">
        <v>82</v>
      </c>
      <c r="P1132">
        <v>5</v>
      </c>
      <c r="Q1132" s="3">
        <v>412</v>
      </c>
      <c r="R1132" s="1" t="s">
        <v>1958</v>
      </c>
      <c r="S1132" s="3">
        <v>39</v>
      </c>
      <c r="T1132">
        <v>10</v>
      </c>
      <c r="U1132" t="str">
        <f>IF(Ecommerce_Sales[[#This Row],[Delivery_Time_Days]]&gt;7,"Delay",IF(Ecommerce_Sales[[#This Row],[Delivery_Time_Days]] = 0,"No delivery",IF(Ecommerce_Sales[[#This Row],[Delivery_Time_Days]]&lt;=7,"On-time")))</f>
        <v>Delay</v>
      </c>
      <c r="V1132" s="7">
        <f>Ecommerce_Sales[[#This Row],[Profit]]/Ecommerce_Sales[[#This Row],[Total_Price]]</f>
        <v>0.25</v>
      </c>
      <c r="W1132" s="3">
        <v>103</v>
      </c>
      <c r="X1132" s="3"/>
    </row>
    <row r="1133" spans="1:24" x14ac:dyDescent="0.25">
      <c r="A1133" s="1" t="s">
        <v>4851</v>
      </c>
      <c r="B1133" s="1" t="s">
        <v>1586</v>
      </c>
      <c r="C1133" s="1" t="s">
        <v>1587</v>
      </c>
      <c r="D1133" s="1" t="s">
        <v>2373</v>
      </c>
      <c r="E1133" s="1" t="s">
        <v>1954</v>
      </c>
      <c r="F1133" s="2">
        <v>45081</v>
      </c>
      <c r="G1133" s="2">
        <v>45345</v>
      </c>
      <c r="H1133" s="2" t="str">
        <f>TEXT(Ecommerce_Sales[[#This Row],[Order_Date]],"mmmm")</f>
        <v>February</v>
      </c>
      <c r="I1133" s="2" t="str">
        <f>TEXT(Ecommerce_Sales[[#This Row],[Order_Date]],"yyyy")</f>
        <v>2024</v>
      </c>
      <c r="J1133" s="2" t="str">
        <f>TEXT(Ecommerce_Sales[[#This Row],[Order_Date]],"mmmm")</f>
        <v>February</v>
      </c>
      <c r="K1133" s="1" t="s">
        <v>1947</v>
      </c>
      <c r="L1133" s="1" t="s">
        <v>4092</v>
      </c>
      <c r="M1133" s="1" t="s">
        <v>1963</v>
      </c>
      <c r="N1133" s="1" t="s">
        <v>1957</v>
      </c>
      <c r="O1133" s="3">
        <v>740</v>
      </c>
      <c r="P1133">
        <v>2</v>
      </c>
      <c r="Q1133" s="3">
        <v>1480</v>
      </c>
      <c r="R1133" s="1" t="s">
        <v>1958</v>
      </c>
      <c r="S1133" s="3">
        <v>127</v>
      </c>
      <c r="T1133">
        <v>10</v>
      </c>
      <c r="U1133" t="str">
        <f>IF(Ecommerce_Sales[[#This Row],[Delivery_Time_Days]]&gt;7,"Delay",IF(Ecommerce_Sales[[#This Row],[Delivery_Time_Days]] = 0,"No delivery",IF(Ecommerce_Sales[[#This Row],[Delivery_Time_Days]]&lt;=7,"On-time")))</f>
        <v>Delay</v>
      </c>
      <c r="V1133" s="7">
        <f>Ecommerce_Sales[[#This Row],[Profit]]/Ecommerce_Sales[[#This Row],[Total_Price]]</f>
        <v>0.15</v>
      </c>
      <c r="W1133" s="3">
        <v>222</v>
      </c>
      <c r="X1133" s="3"/>
    </row>
    <row r="1134" spans="1:24" x14ac:dyDescent="0.25">
      <c r="A1134" s="1" t="s">
        <v>4852</v>
      </c>
      <c r="B1134" s="1" t="s">
        <v>1104</v>
      </c>
      <c r="C1134" s="1" t="s">
        <v>1105</v>
      </c>
      <c r="D1134" s="1" t="s">
        <v>4853</v>
      </c>
      <c r="E1134" s="1" t="s">
        <v>1981</v>
      </c>
      <c r="F1134" s="2">
        <v>45070</v>
      </c>
      <c r="G1134" s="2">
        <v>45106</v>
      </c>
      <c r="H1134" s="2" t="str">
        <f>TEXT(Ecommerce_Sales[[#This Row],[Order_Date]],"mmmm")</f>
        <v>June</v>
      </c>
      <c r="I1134" s="2" t="str">
        <f>TEXT(Ecommerce_Sales[[#This Row],[Order_Date]],"yyyy")</f>
        <v>2023</v>
      </c>
      <c r="J1134" s="2" t="str">
        <f>TEXT(Ecommerce_Sales[[#This Row],[Order_Date]],"mmmm")</f>
        <v>June</v>
      </c>
      <c r="K1134" s="1" t="s">
        <v>1947</v>
      </c>
      <c r="L1134" s="1" t="s">
        <v>4854</v>
      </c>
      <c r="M1134" s="1" t="s">
        <v>2002</v>
      </c>
      <c r="N1134" s="1" t="s">
        <v>1989</v>
      </c>
      <c r="O1134" s="3">
        <v>463</v>
      </c>
      <c r="P1134">
        <v>1</v>
      </c>
      <c r="Q1134" s="3">
        <v>463</v>
      </c>
      <c r="R1134" s="1" t="s">
        <v>1951</v>
      </c>
      <c r="S1134" s="3">
        <v>69</v>
      </c>
      <c r="T1134">
        <v>8</v>
      </c>
      <c r="U1134" t="str">
        <f>IF(Ecommerce_Sales[[#This Row],[Delivery_Time_Days]]&gt;7,"Delay",IF(Ecommerce_Sales[[#This Row],[Delivery_Time_Days]] = 0,"No delivery",IF(Ecommerce_Sales[[#This Row],[Delivery_Time_Days]]&lt;=7,"On-time")))</f>
        <v>Delay</v>
      </c>
      <c r="V1134" s="7">
        <f>Ecommerce_Sales[[#This Row],[Profit]]/Ecommerce_Sales[[#This Row],[Total_Price]]</f>
        <v>0.2505399568034557</v>
      </c>
      <c r="W1134" s="3">
        <v>116</v>
      </c>
      <c r="X1134" s="3"/>
    </row>
    <row r="1135" spans="1:24" x14ac:dyDescent="0.25">
      <c r="A1135" s="1" t="s">
        <v>4855</v>
      </c>
      <c r="B1135" s="1" t="s">
        <v>721</v>
      </c>
      <c r="C1135" s="1" t="s">
        <v>722</v>
      </c>
      <c r="D1135" s="1" t="s">
        <v>3614</v>
      </c>
      <c r="E1135" s="1" t="s">
        <v>1961</v>
      </c>
      <c r="F1135" s="2">
        <v>45487</v>
      </c>
      <c r="G1135" s="2">
        <v>45330</v>
      </c>
      <c r="H1135" s="2" t="str">
        <f>TEXT(Ecommerce_Sales[[#This Row],[Order_Date]],"mmmm")</f>
        <v>February</v>
      </c>
      <c r="I1135" s="2" t="str">
        <f>TEXT(Ecommerce_Sales[[#This Row],[Order_Date]],"yyyy")</f>
        <v>2024</v>
      </c>
      <c r="J1135" s="2" t="str">
        <f>TEXT(Ecommerce_Sales[[#This Row],[Order_Date]],"mmmm")</f>
        <v>February</v>
      </c>
      <c r="K1135" s="1" t="s">
        <v>1986</v>
      </c>
      <c r="L1135" s="1" t="s">
        <v>4856</v>
      </c>
      <c r="M1135" s="1" t="s">
        <v>1988</v>
      </c>
      <c r="N1135" s="1" t="s">
        <v>1989</v>
      </c>
      <c r="O1135" s="3">
        <v>379</v>
      </c>
      <c r="P1135">
        <v>1</v>
      </c>
      <c r="Q1135" s="3">
        <v>379</v>
      </c>
      <c r="R1135" s="1" t="s">
        <v>1958</v>
      </c>
      <c r="S1135" s="3">
        <v>31</v>
      </c>
      <c r="U1135" t="str">
        <f>IF(Ecommerce_Sales[[#This Row],[Delivery_Time_Days]]&gt;7,"Delay",IF(Ecommerce_Sales[[#This Row],[Delivery_Time_Days]] = 0,"No delivery",IF(Ecommerce_Sales[[#This Row],[Delivery_Time_Days]]&lt;=7,"On-time")))</f>
        <v>No delivery</v>
      </c>
      <c r="V1135" s="7">
        <f>Ecommerce_Sales[[#This Row],[Profit]]/Ecommerce_Sales[[#This Row],[Total_Price]]</f>
        <v>0.25065963060686014</v>
      </c>
      <c r="W1135" s="3">
        <v>95</v>
      </c>
      <c r="X1135" s="3"/>
    </row>
    <row r="1136" spans="1:24" x14ac:dyDescent="0.25">
      <c r="A1136" s="1" t="s">
        <v>4857</v>
      </c>
      <c r="B1136" s="1" t="s">
        <v>723</v>
      </c>
      <c r="C1136" s="1" t="s">
        <v>724</v>
      </c>
      <c r="D1136" s="1" t="s">
        <v>2608</v>
      </c>
      <c r="E1136" s="1" t="s">
        <v>1981</v>
      </c>
      <c r="F1136" s="2">
        <v>45130</v>
      </c>
      <c r="G1136" s="2">
        <v>45593</v>
      </c>
      <c r="H1136" s="2" t="str">
        <f>TEXT(Ecommerce_Sales[[#This Row],[Order_Date]],"mmmm")</f>
        <v>October</v>
      </c>
      <c r="I1136" s="2" t="str">
        <f>TEXT(Ecommerce_Sales[[#This Row],[Order_Date]],"yyyy")</f>
        <v>2024</v>
      </c>
      <c r="J1136" s="2" t="str">
        <f>TEXT(Ecommerce_Sales[[#This Row],[Order_Date]],"mmmm")</f>
        <v>October</v>
      </c>
      <c r="K1136" s="1" t="s">
        <v>1947</v>
      </c>
      <c r="L1136" s="1" t="s">
        <v>4858</v>
      </c>
      <c r="M1136" s="1" t="s">
        <v>1977</v>
      </c>
      <c r="N1136" s="1" t="s">
        <v>1978</v>
      </c>
      <c r="O1136" s="3">
        <v>1153</v>
      </c>
      <c r="P1136">
        <v>1</v>
      </c>
      <c r="Q1136" s="3">
        <v>1153</v>
      </c>
      <c r="R1136" s="1" t="s">
        <v>1951</v>
      </c>
      <c r="S1136" s="3">
        <v>134</v>
      </c>
      <c r="T1136">
        <v>6</v>
      </c>
      <c r="U1136" t="str">
        <f>IF(Ecommerce_Sales[[#This Row],[Delivery_Time_Days]]&gt;7,"Delay",IF(Ecommerce_Sales[[#This Row],[Delivery_Time_Days]] = 0,"No delivery",IF(Ecommerce_Sales[[#This Row],[Delivery_Time_Days]]&lt;=7,"On-time")))</f>
        <v>On-time</v>
      </c>
      <c r="V1136" s="7">
        <f>Ecommerce_Sales[[#This Row],[Profit]]/Ecommerce_Sales[[#This Row],[Total_Price]]</f>
        <v>0.35039028620988727</v>
      </c>
      <c r="W1136" s="3">
        <v>404</v>
      </c>
      <c r="X1136" s="3"/>
    </row>
    <row r="1137" spans="1:24" x14ac:dyDescent="0.25">
      <c r="A1137" s="1" t="s">
        <v>4859</v>
      </c>
      <c r="B1137" s="1" t="s">
        <v>1153</v>
      </c>
      <c r="C1137" s="1" t="s">
        <v>1154</v>
      </c>
      <c r="D1137" s="1" t="s">
        <v>4860</v>
      </c>
      <c r="E1137" s="1" t="s">
        <v>1961</v>
      </c>
      <c r="F1137" s="2">
        <v>45260</v>
      </c>
      <c r="G1137" s="2">
        <v>45405</v>
      </c>
      <c r="H1137" s="2" t="str">
        <f>TEXT(Ecommerce_Sales[[#This Row],[Order_Date]],"mmmm")</f>
        <v>April</v>
      </c>
      <c r="I1137" s="2" t="str">
        <f>TEXT(Ecommerce_Sales[[#This Row],[Order_Date]],"yyyy")</f>
        <v>2024</v>
      </c>
      <c r="J1137" s="2" t="str">
        <f>TEXT(Ecommerce_Sales[[#This Row],[Order_Date]],"mmmm")</f>
        <v>April</v>
      </c>
      <c r="K1137" s="1" t="s">
        <v>1947</v>
      </c>
      <c r="L1137" s="1" t="s">
        <v>4861</v>
      </c>
      <c r="M1137" s="1" t="s">
        <v>2054</v>
      </c>
      <c r="N1137" s="1" t="s">
        <v>1957</v>
      </c>
      <c r="O1137" s="3">
        <v>243</v>
      </c>
      <c r="P1137">
        <v>5</v>
      </c>
      <c r="Q1137" s="3">
        <v>1213</v>
      </c>
      <c r="R1137" s="1" t="s">
        <v>1958</v>
      </c>
      <c r="S1137" s="3">
        <v>68</v>
      </c>
      <c r="T1137">
        <v>2</v>
      </c>
      <c r="U1137" t="str">
        <f>IF(Ecommerce_Sales[[#This Row],[Delivery_Time_Days]]&gt;7,"Delay",IF(Ecommerce_Sales[[#This Row],[Delivery_Time_Days]] = 0,"No delivery",IF(Ecommerce_Sales[[#This Row],[Delivery_Time_Days]]&lt;=7,"On-time")))</f>
        <v>On-time</v>
      </c>
      <c r="V1137" s="7">
        <f>Ecommerce_Sales[[#This Row],[Profit]]/Ecommerce_Sales[[#This Row],[Total_Price]]</f>
        <v>0.15004122011541632</v>
      </c>
      <c r="W1137" s="3">
        <v>182</v>
      </c>
      <c r="X1137" s="3"/>
    </row>
    <row r="1138" spans="1:24" x14ac:dyDescent="0.25">
      <c r="A1138" s="1" t="s">
        <v>4862</v>
      </c>
      <c r="B1138" s="1" t="s">
        <v>971</v>
      </c>
      <c r="C1138" s="1" t="s">
        <v>972</v>
      </c>
      <c r="D1138" s="1" t="s">
        <v>3981</v>
      </c>
      <c r="E1138" s="1" t="s">
        <v>1996</v>
      </c>
      <c r="F1138" s="2">
        <v>45139</v>
      </c>
      <c r="G1138" s="2">
        <v>45558</v>
      </c>
      <c r="H1138" s="2" t="str">
        <f>TEXT(Ecommerce_Sales[[#This Row],[Order_Date]],"mmmm")</f>
        <v>September</v>
      </c>
      <c r="I1138" s="2" t="str">
        <f>TEXT(Ecommerce_Sales[[#This Row],[Order_Date]],"yyyy")</f>
        <v>2024</v>
      </c>
      <c r="J1138" s="2" t="str">
        <f>TEXT(Ecommerce_Sales[[#This Row],[Order_Date]],"mmmm")</f>
        <v>September</v>
      </c>
      <c r="K1138" s="1" t="s">
        <v>1947</v>
      </c>
      <c r="L1138" s="1" t="s">
        <v>4863</v>
      </c>
      <c r="M1138" s="1" t="s">
        <v>1972</v>
      </c>
      <c r="N1138" s="1" t="s">
        <v>1973</v>
      </c>
      <c r="O1138" s="3">
        <v>402</v>
      </c>
      <c r="P1138">
        <v>5</v>
      </c>
      <c r="Q1138" s="3">
        <v>2008</v>
      </c>
      <c r="R1138" s="1" t="s">
        <v>1958</v>
      </c>
      <c r="S1138" s="3">
        <v>209</v>
      </c>
      <c r="T1138">
        <v>8</v>
      </c>
      <c r="U1138" t="str">
        <f>IF(Ecommerce_Sales[[#This Row],[Delivery_Time_Days]]&gt;7,"Delay",IF(Ecommerce_Sales[[#This Row],[Delivery_Time_Days]] = 0,"No delivery",IF(Ecommerce_Sales[[#This Row],[Delivery_Time_Days]]&lt;=7,"On-time")))</f>
        <v>Delay</v>
      </c>
      <c r="V1138" s="7">
        <f>Ecommerce_Sales[[#This Row],[Profit]]/Ecommerce_Sales[[#This Row],[Total_Price]]</f>
        <v>0.29980079681274902</v>
      </c>
      <c r="W1138" s="3">
        <v>602</v>
      </c>
      <c r="X1138" s="3"/>
    </row>
    <row r="1139" spans="1:24" x14ac:dyDescent="0.25">
      <c r="A1139" s="1" t="s">
        <v>4864</v>
      </c>
      <c r="B1139" s="1" t="s">
        <v>1579</v>
      </c>
      <c r="C1139" s="1" t="s">
        <v>1580</v>
      </c>
      <c r="D1139" s="1" t="s">
        <v>2819</v>
      </c>
      <c r="E1139" s="1" t="s">
        <v>1966</v>
      </c>
      <c r="F1139" s="2">
        <v>44975</v>
      </c>
      <c r="G1139" s="2">
        <v>45240</v>
      </c>
      <c r="H1139" s="2" t="str">
        <f>TEXT(Ecommerce_Sales[[#This Row],[Order_Date]],"mmmm")</f>
        <v>November</v>
      </c>
      <c r="I1139" s="2" t="str">
        <f>TEXT(Ecommerce_Sales[[#This Row],[Order_Date]],"yyyy")</f>
        <v>2023</v>
      </c>
      <c r="J1139" s="2" t="str">
        <f>TEXT(Ecommerce_Sales[[#This Row],[Order_Date]],"mmmm")</f>
        <v>November</v>
      </c>
      <c r="K1139" s="1" t="s">
        <v>1947</v>
      </c>
      <c r="L1139" s="1" t="s">
        <v>4865</v>
      </c>
      <c r="M1139" s="1" t="s">
        <v>1963</v>
      </c>
      <c r="N1139" s="1" t="s">
        <v>1957</v>
      </c>
      <c r="O1139" s="3">
        <v>1020</v>
      </c>
      <c r="P1139">
        <v>3</v>
      </c>
      <c r="Q1139" s="3">
        <v>3061</v>
      </c>
      <c r="R1139" s="1" t="s">
        <v>1958</v>
      </c>
      <c r="S1139" s="3">
        <v>196</v>
      </c>
      <c r="T1139">
        <v>6</v>
      </c>
      <c r="U1139" t="str">
        <f>IF(Ecommerce_Sales[[#This Row],[Delivery_Time_Days]]&gt;7,"Delay",IF(Ecommerce_Sales[[#This Row],[Delivery_Time_Days]] = 0,"No delivery",IF(Ecommerce_Sales[[#This Row],[Delivery_Time_Days]]&lt;=7,"On-time")))</f>
        <v>On-time</v>
      </c>
      <c r="V1139" s="7">
        <f>Ecommerce_Sales[[#This Row],[Profit]]/Ecommerce_Sales[[#This Row],[Total_Price]]</f>
        <v>0.14995099640640314</v>
      </c>
      <c r="W1139" s="3">
        <v>459</v>
      </c>
      <c r="X1139" s="3"/>
    </row>
    <row r="1140" spans="1:24" x14ac:dyDescent="0.25">
      <c r="A1140" s="1" t="s">
        <v>4866</v>
      </c>
      <c r="B1140" s="1" t="s">
        <v>789</v>
      </c>
      <c r="C1140" s="1" t="s">
        <v>790</v>
      </c>
      <c r="D1140" s="1" t="s">
        <v>4867</v>
      </c>
      <c r="E1140" s="1" t="s">
        <v>1954</v>
      </c>
      <c r="F1140" s="2">
        <v>45625</v>
      </c>
      <c r="G1140" s="2">
        <v>45186</v>
      </c>
      <c r="H1140" s="2" t="str">
        <f>TEXT(Ecommerce_Sales[[#This Row],[Order_Date]],"mmmm")</f>
        <v>September</v>
      </c>
      <c r="I1140" s="2" t="str">
        <f>TEXT(Ecommerce_Sales[[#This Row],[Order_Date]],"yyyy")</f>
        <v>2023</v>
      </c>
      <c r="J1140" s="2" t="str">
        <f>TEXT(Ecommerce_Sales[[#This Row],[Order_Date]],"mmmm")</f>
        <v>September</v>
      </c>
      <c r="K1140" s="1" t="s">
        <v>1947</v>
      </c>
      <c r="L1140" s="1" t="s">
        <v>4868</v>
      </c>
      <c r="M1140" s="1" t="s">
        <v>2047</v>
      </c>
      <c r="N1140" s="1" t="s">
        <v>1989</v>
      </c>
      <c r="O1140" s="3">
        <v>661</v>
      </c>
      <c r="P1140">
        <v>1</v>
      </c>
      <c r="Q1140" s="3">
        <v>661</v>
      </c>
      <c r="R1140" s="1" t="s">
        <v>2016</v>
      </c>
      <c r="S1140" s="3">
        <v>72</v>
      </c>
      <c r="T1140">
        <v>10</v>
      </c>
      <c r="U1140" t="str">
        <f>IF(Ecommerce_Sales[[#This Row],[Delivery_Time_Days]]&gt;7,"Delay",IF(Ecommerce_Sales[[#This Row],[Delivery_Time_Days]] = 0,"No delivery",IF(Ecommerce_Sales[[#This Row],[Delivery_Time_Days]]&lt;=7,"On-time")))</f>
        <v>Delay</v>
      </c>
      <c r="V1140" s="7">
        <f>Ecommerce_Sales[[#This Row],[Profit]]/Ecommerce_Sales[[#This Row],[Total_Price]]</f>
        <v>0.24962178517397882</v>
      </c>
      <c r="W1140" s="3">
        <v>165</v>
      </c>
      <c r="X1140" s="3"/>
    </row>
    <row r="1141" spans="1:24" x14ac:dyDescent="0.25">
      <c r="A1141" s="1" t="s">
        <v>4869</v>
      </c>
      <c r="B1141" s="1" t="s">
        <v>1922</v>
      </c>
      <c r="C1141" s="1" t="s">
        <v>1923</v>
      </c>
      <c r="D1141" s="1" t="s">
        <v>4870</v>
      </c>
      <c r="E1141" s="1" t="s">
        <v>1961</v>
      </c>
      <c r="F1141" s="2">
        <v>45149</v>
      </c>
      <c r="G1141" s="2">
        <v>45197</v>
      </c>
      <c r="H1141" s="2" t="str">
        <f>TEXT(Ecommerce_Sales[[#This Row],[Order_Date]],"mmmm")</f>
        <v>September</v>
      </c>
      <c r="I1141" s="2" t="str">
        <f>TEXT(Ecommerce_Sales[[#This Row],[Order_Date]],"yyyy")</f>
        <v>2023</v>
      </c>
      <c r="J1141" s="2" t="str">
        <f>TEXT(Ecommerce_Sales[[#This Row],[Order_Date]],"mmmm")</f>
        <v>September</v>
      </c>
      <c r="K1141" s="1" t="s">
        <v>1947</v>
      </c>
      <c r="L1141" s="1" t="s">
        <v>4871</v>
      </c>
      <c r="M1141" s="1" t="s">
        <v>1949</v>
      </c>
      <c r="N1141" s="1" t="s">
        <v>1950</v>
      </c>
      <c r="O1141" s="3">
        <v>931</v>
      </c>
      <c r="P1141">
        <v>1</v>
      </c>
      <c r="Q1141" s="3">
        <v>931</v>
      </c>
      <c r="R1141" s="1" t="s">
        <v>1951</v>
      </c>
      <c r="S1141" s="3">
        <v>119</v>
      </c>
      <c r="T1141">
        <v>9</v>
      </c>
      <c r="U1141" t="str">
        <f>IF(Ecommerce_Sales[[#This Row],[Delivery_Time_Days]]&gt;7,"Delay",IF(Ecommerce_Sales[[#This Row],[Delivery_Time_Days]] = 0,"No delivery",IF(Ecommerce_Sales[[#This Row],[Delivery_Time_Days]]&lt;=7,"On-time")))</f>
        <v>Delay</v>
      </c>
      <c r="V1141" s="7">
        <f>Ecommerce_Sales[[#This Row],[Profit]]/Ecommerce_Sales[[#This Row],[Total_Price]]</f>
        <v>0.3995703544575725</v>
      </c>
      <c r="W1141" s="3">
        <v>372</v>
      </c>
      <c r="X1141" s="3"/>
    </row>
    <row r="1142" spans="1:24" x14ac:dyDescent="0.25">
      <c r="A1142" s="1" t="s">
        <v>4872</v>
      </c>
      <c r="B1142" s="1" t="s">
        <v>1581</v>
      </c>
      <c r="C1142" s="1" t="s">
        <v>1582</v>
      </c>
      <c r="D1142" s="1" t="s">
        <v>4873</v>
      </c>
      <c r="E1142" s="1" t="s">
        <v>1966</v>
      </c>
      <c r="F1142" s="2">
        <v>45183</v>
      </c>
      <c r="G1142" s="2">
        <v>45323</v>
      </c>
      <c r="H1142" s="2" t="str">
        <f>TEXT(Ecommerce_Sales[[#This Row],[Order_Date]],"mmmm")</f>
        <v>February</v>
      </c>
      <c r="I1142" s="2" t="str">
        <f>TEXT(Ecommerce_Sales[[#This Row],[Order_Date]],"yyyy")</f>
        <v>2024</v>
      </c>
      <c r="J1142" s="2" t="str">
        <f>TEXT(Ecommerce_Sales[[#This Row],[Order_Date]],"mmmm")</f>
        <v>February</v>
      </c>
      <c r="K1142" s="1" t="s">
        <v>1947</v>
      </c>
      <c r="L1142" s="1" t="s">
        <v>4874</v>
      </c>
      <c r="M1142" s="1" t="s">
        <v>2065</v>
      </c>
      <c r="N1142" s="1" t="s">
        <v>1978</v>
      </c>
      <c r="O1142" s="3">
        <v>836</v>
      </c>
      <c r="P1142">
        <v>2</v>
      </c>
      <c r="Q1142" s="3">
        <v>1671</v>
      </c>
      <c r="R1142" s="1" t="s">
        <v>1958</v>
      </c>
      <c r="S1142" s="3">
        <v>180</v>
      </c>
      <c r="T1142">
        <v>7</v>
      </c>
      <c r="U1142" t="str">
        <f>IF(Ecommerce_Sales[[#This Row],[Delivery_Time_Days]]&gt;7,"Delay",IF(Ecommerce_Sales[[#This Row],[Delivery_Time_Days]] = 0,"No delivery",IF(Ecommerce_Sales[[#This Row],[Delivery_Time_Days]]&lt;=7,"On-time")))</f>
        <v>On-time</v>
      </c>
      <c r="V1142" s="7">
        <f>Ecommerce_Sales[[#This Row],[Profit]]/Ecommerce_Sales[[#This Row],[Total_Price]]</f>
        <v>0.35008976660682228</v>
      </c>
      <c r="W1142" s="3">
        <v>585</v>
      </c>
      <c r="X1142" s="3"/>
    </row>
    <row r="1143" spans="1:24" x14ac:dyDescent="0.25">
      <c r="A1143" s="1" t="s">
        <v>4875</v>
      </c>
      <c r="B1143" s="1" t="s">
        <v>418</v>
      </c>
      <c r="C1143" s="1" t="s">
        <v>419</v>
      </c>
      <c r="D1143" s="1" t="s">
        <v>2201</v>
      </c>
      <c r="E1143" s="1" t="s">
        <v>1961</v>
      </c>
      <c r="F1143" s="2">
        <v>45044</v>
      </c>
      <c r="G1143" s="2">
        <v>45274</v>
      </c>
      <c r="H1143" s="2" t="str">
        <f>TEXT(Ecommerce_Sales[[#This Row],[Order_Date]],"mmmm")</f>
        <v>December</v>
      </c>
      <c r="I1143" s="2" t="str">
        <f>TEXT(Ecommerce_Sales[[#This Row],[Order_Date]],"yyyy")</f>
        <v>2023</v>
      </c>
      <c r="J1143" s="2" t="str">
        <f>TEXT(Ecommerce_Sales[[#This Row],[Order_Date]],"mmmm")</f>
        <v>December</v>
      </c>
      <c r="K1143" s="1" t="s">
        <v>1947</v>
      </c>
      <c r="L1143" s="1" t="s">
        <v>4876</v>
      </c>
      <c r="M1143" s="1" t="s">
        <v>1977</v>
      </c>
      <c r="N1143" s="1" t="s">
        <v>1978</v>
      </c>
      <c r="O1143" s="3">
        <v>335</v>
      </c>
      <c r="P1143">
        <v>6</v>
      </c>
      <c r="Q1143" s="3">
        <v>2010</v>
      </c>
      <c r="R1143" s="1" t="s">
        <v>1958</v>
      </c>
      <c r="S1143" s="3">
        <v>194</v>
      </c>
      <c r="T1143">
        <v>7</v>
      </c>
      <c r="U1143" t="str">
        <f>IF(Ecommerce_Sales[[#This Row],[Delivery_Time_Days]]&gt;7,"Delay",IF(Ecommerce_Sales[[#This Row],[Delivery_Time_Days]] = 0,"No delivery",IF(Ecommerce_Sales[[#This Row],[Delivery_Time_Days]]&lt;=7,"On-time")))</f>
        <v>On-time</v>
      </c>
      <c r="V1143" s="7">
        <f>Ecommerce_Sales[[#This Row],[Profit]]/Ecommerce_Sales[[#This Row],[Total_Price]]</f>
        <v>0.3502487562189055</v>
      </c>
      <c r="W1143" s="3">
        <v>704</v>
      </c>
      <c r="X1143" s="3"/>
    </row>
    <row r="1144" spans="1:24" x14ac:dyDescent="0.25">
      <c r="A1144" s="1" t="s">
        <v>4877</v>
      </c>
      <c r="B1144" s="1" t="s">
        <v>1104</v>
      </c>
      <c r="C1144" s="1" t="s">
        <v>1105</v>
      </c>
      <c r="D1144" s="1" t="s">
        <v>4853</v>
      </c>
      <c r="E1144" s="1" t="s">
        <v>1981</v>
      </c>
      <c r="F1144" s="2">
        <v>45070</v>
      </c>
      <c r="G1144" s="2">
        <v>45577</v>
      </c>
      <c r="H1144" s="2" t="str">
        <f>TEXT(Ecommerce_Sales[[#This Row],[Order_Date]],"mmmm")</f>
        <v>October</v>
      </c>
      <c r="I1144" s="2" t="str">
        <f>TEXT(Ecommerce_Sales[[#This Row],[Order_Date]],"yyyy")</f>
        <v>2024</v>
      </c>
      <c r="J1144" s="2" t="str">
        <f>TEXT(Ecommerce_Sales[[#This Row],[Order_Date]],"mmmm")</f>
        <v>October</v>
      </c>
      <c r="K1144" s="1" t="s">
        <v>1947</v>
      </c>
      <c r="L1144" s="1" t="s">
        <v>4878</v>
      </c>
      <c r="M1144" s="1" t="s">
        <v>2104</v>
      </c>
      <c r="N1144" s="1" t="s">
        <v>1978</v>
      </c>
      <c r="O1144" s="3">
        <v>1056</v>
      </c>
      <c r="P1144">
        <v>6</v>
      </c>
      <c r="Q1144" s="3">
        <v>6336</v>
      </c>
      <c r="R1144" s="1" t="s">
        <v>1958</v>
      </c>
      <c r="S1144" s="3">
        <v>796</v>
      </c>
      <c r="T1144">
        <v>3</v>
      </c>
      <c r="U1144" t="str">
        <f>IF(Ecommerce_Sales[[#This Row],[Delivery_Time_Days]]&gt;7,"Delay",IF(Ecommerce_Sales[[#This Row],[Delivery_Time_Days]] = 0,"No delivery",IF(Ecommerce_Sales[[#This Row],[Delivery_Time_Days]]&lt;=7,"On-time")))</f>
        <v>On-time</v>
      </c>
      <c r="V1144" s="7">
        <f>Ecommerce_Sales[[#This Row],[Profit]]/Ecommerce_Sales[[#This Row],[Total_Price]]</f>
        <v>0.35006313131313133</v>
      </c>
      <c r="W1144" s="3">
        <v>2218</v>
      </c>
      <c r="X1144" s="3"/>
    </row>
    <row r="1145" spans="1:24" x14ac:dyDescent="0.25">
      <c r="A1145" s="1" t="s">
        <v>4879</v>
      </c>
      <c r="B1145" s="1" t="s">
        <v>633</v>
      </c>
      <c r="C1145" s="1" t="s">
        <v>634</v>
      </c>
      <c r="D1145" s="1" t="s">
        <v>3686</v>
      </c>
      <c r="E1145" s="1" t="s">
        <v>1961</v>
      </c>
      <c r="F1145" s="2">
        <v>45575</v>
      </c>
      <c r="G1145" s="2">
        <v>45592</v>
      </c>
      <c r="H1145" s="2" t="str">
        <f>TEXT(Ecommerce_Sales[[#This Row],[Order_Date]],"mmmm")</f>
        <v>October</v>
      </c>
      <c r="I1145" s="2" t="str">
        <f>TEXT(Ecommerce_Sales[[#This Row],[Order_Date]],"yyyy")</f>
        <v>2024</v>
      </c>
      <c r="J1145" s="2" t="str">
        <f>TEXT(Ecommerce_Sales[[#This Row],[Order_Date]],"mmmm")</f>
        <v>October</v>
      </c>
      <c r="K1145" s="1" t="s">
        <v>1947</v>
      </c>
      <c r="L1145" s="1" t="s">
        <v>4880</v>
      </c>
      <c r="M1145" s="1" t="s">
        <v>1956</v>
      </c>
      <c r="N1145" s="1" t="s">
        <v>1957</v>
      </c>
      <c r="O1145" s="3">
        <v>1060</v>
      </c>
      <c r="P1145">
        <v>2</v>
      </c>
      <c r="Q1145" s="3">
        <v>2120</v>
      </c>
      <c r="R1145" s="1" t="s">
        <v>1951</v>
      </c>
      <c r="S1145" s="3">
        <v>208</v>
      </c>
      <c r="T1145">
        <v>5</v>
      </c>
      <c r="U1145" t="str">
        <f>IF(Ecommerce_Sales[[#This Row],[Delivery_Time_Days]]&gt;7,"Delay",IF(Ecommerce_Sales[[#This Row],[Delivery_Time_Days]] = 0,"No delivery",IF(Ecommerce_Sales[[#This Row],[Delivery_Time_Days]]&lt;=7,"On-time")))</f>
        <v>On-time</v>
      </c>
      <c r="V1145" s="7">
        <f>Ecommerce_Sales[[#This Row],[Profit]]/Ecommerce_Sales[[#This Row],[Total_Price]]</f>
        <v>0.15</v>
      </c>
      <c r="W1145" s="3">
        <v>318</v>
      </c>
      <c r="X1145" s="3"/>
    </row>
    <row r="1146" spans="1:24" x14ac:dyDescent="0.25">
      <c r="A1146" s="1" t="s">
        <v>4881</v>
      </c>
      <c r="B1146" s="1" t="s">
        <v>804</v>
      </c>
      <c r="C1146" s="1" t="s">
        <v>805</v>
      </c>
      <c r="D1146" s="1" t="s">
        <v>3478</v>
      </c>
      <c r="E1146" s="1" t="s">
        <v>1996</v>
      </c>
      <c r="F1146" s="2">
        <v>45198</v>
      </c>
      <c r="G1146" s="2">
        <v>44979</v>
      </c>
      <c r="H1146" s="2" t="str">
        <f>TEXT(Ecommerce_Sales[[#This Row],[Order_Date]],"mmmm")</f>
        <v>February</v>
      </c>
      <c r="I1146" s="2" t="str">
        <f>TEXT(Ecommerce_Sales[[#This Row],[Order_Date]],"yyyy")</f>
        <v>2023</v>
      </c>
      <c r="J1146" s="2" t="str">
        <f>TEXT(Ecommerce_Sales[[#This Row],[Order_Date]],"mmmm")</f>
        <v>February</v>
      </c>
      <c r="K1146" s="1" t="s">
        <v>1947</v>
      </c>
      <c r="L1146" s="1" t="s">
        <v>4882</v>
      </c>
      <c r="M1146" s="1" t="s">
        <v>2065</v>
      </c>
      <c r="N1146" s="1" t="s">
        <v>1978</v>
      </c>
      <c r="O1146" s="3">
        <v>350</v>
      </c>
      <c r="P1146">
        <v>1</v>
      </c>
      <c r="Q1146" s="3">
        <v>350</v>
      </c>
      <c r="R1146" s="1" t="s">
        <v>1958</v>
      </c>
      <c r="S1146" s="3">
        <v>31</v>
      </c>
      <c r="T1146">
        <v>10</v>
      </c>
      <c r="U1146" t="str">
        <f>IF(Ecommerce_Sales[[#This Row],[Delivery_Time_Days]]&gt;7,"Delay",IF(Ecommerce_Sales[[#This Row],[Delivery_Time_Days]] = 0,"No delivery",IF(Ecommerce_Sales[[#This Row],[Delivery_Time_Days]]&lt;=7,"On-time")))</f>
        <v>Delay</v>
      </c>
      <c r="V1146" s="7">
        <f>Ecommerce_Sales[[#This Row],[Profit]]/Ecommerce_Sales[[#This Row],[Total_Price]]</f>
        <v>0.34857142857142859</v>
      </c>
      <c r="W1146" s="3">
        <v>122</v>
      </c>
      <c r="X1146" s="3"/>
    </row>
    <row r="1147" spans="1:24" x14ac:dyDescent="0.25">
      <c r="A1147" s="1" t="s">
        <v>4883</v>
      </c>
      <c r="B1147" s="1" t="s">
        <v>581</v>
      </c>
      <c r="C1147" s="1" t="s">
        <v>582</v>
      </c>
      <c r="D1147" s="1" t="s">
        <v>4884</v>
      </c>
      <c r="E1147" s="1" t="s">
        <v>1961</v>
      </c>
      <c r="F1147" s="2">
        <v>45114</v>
      </c>
      <c r="G1147" s="2">
        <v>45027</v>
      </c>
      <c r="H1147" s="2" t="str">
        <f>TEXT(Ecommerce_Sales[[#This Row],[Order_Date]],"mmmm")</f>
        <v>April</v>
      </c>
      <c r="I1147" s="2" t="str">
        <f>TEXT(Ecommerce_Sales[[#This Row],[Order_Date]],"yyyy")</f>
        <v>2023</v>
      </c>
      <c r="J1147" s="2" t="str">
        <f>TEXT(Ecommerce_Sales[[#This Row],[Order_Date]],"mmmm")</f>
        <v>April</v>
      </c>
      <c r="K1147" s="1" t="s">
        <v>1947</v>
      </c>
      <c r="L1147" s="1" t="s">
        <v>4885</v>
      </c>
      <c r="M1147" s="1" t="s">
        <v>1968</v>
      </c>
      <c r="N1147" s="1" t="s">
        <v>1957</v>
      </c>
      <c r="O1147" s="3">
        <v>850</v>
      </c>
      <c r="P1147">
        <v>4</v>
      </c>
      <c r="Q1147" s="3">
        <v>3400</v>
      </c>
      <c r="R1147" s="1" t="s">
        <v>2008</v>
      </c>
      <c r="S1147" s="3">
        <v>430</v>
      </c>
      <c r="T1147">
        <v>2</v>
      </c>
      <c r="U1147" t="str">
        <f>IF(Ecommerce_Sales[[#This Row],[Delivery_Time_Days]]&gt;7,"Delay",IF(Ecommerce_Sales[[#This Row],[Delivery_Time_Days]] = 0,"No delivery",IF(Ecommerce_Sales[[#This Row],[Delivery_Time_Days]]&lt;=7,"On-time")))</f>
        <v>On-time</v>
      </c>
      <c r="V1147" s="7">
        <f>Ecommerce_Sales[[#This Row],[Profit]]/Ecommerce_Sales[[#This Row],[Total_Price]]</f>
        <v>0.15</v>
      </c>
      <c r="W1147" s="3">
        <v>510</v>
      </c>
      <c r="X1147" s="3"/>
    </row>
    <row r="1148" spans="1:24" x14ac:dyDescent="0.25">
      <c r="A1148" s="1" t="s">
        <v>4886</v>
      </c>
      <c r="B1148" s="1" t="s">
        <v>1291</v>
      </c>
      <c r="C1148" s="1" t="s">
        <v>1292</v>
      </c>
      <c r="D1148" s="1" t="s">
        <v>2404</v>
      </c>
      <c r="E1148" s="1" t="s">
        <v>1996</v>
      </c>
      <c r="F1148" s="2">
        <v>45355</v>
      </c>
      <c r="G1148" s="2">
        <v>45268</v>
      </c>
      <c r="H1148" s="2" t="str">
        <f>TEXT(Ecommerce_Sales[[#This Row],[Order_Date]],"mmmm")</f>
        <v>December</v>
      </c>
      <c r="I1148" s="2" t="str">
        <f>TEXT(Ecommerce_Sales[[#This Row],[Order_Date]],"yyyy")</f>
        <v>2023</v>
      </c>
      <c r="J1148" s="2" t="str">
        <f>TEXT(Ecommerce_Sales[[#This Row],[Order_Date]],"mmmm")</f>
        <v>December</v>
      </c>
      <c r="K1148" s="1" t="s">
        <v>1947</v>
      </c>
      <c r="L1148" s="1" t="s">
        <v>4887</v>
      </c>
      <c r="M1148" s="1" t="s">
        <v>1983</v>
      </c>
      <c r="N1148" s="1" t="s">
        <v>1950</v>
      </c>
      <c r="O1148" s="3">
        <v>1413</v>
      </c>
      <c r="P1148">
        <v>8</v>
      </c>
      <c r="Q1148" s="3">
        <v>11307</v>
      </c>
      <c r="R1148" s="1" t="s">
        <v>1958</v>
      </c>
      <c r="S1148" s="3">
        <v>866</v>
      </c>
      <c r="T1148">
        <v>7</v>
      </c>
      <c r="U1148" t="str">
        <f>IF(Ecommerce_Sales[[#This Row],[Delivery_Time_Days]]&gt;7,"Delay",IF(Ecommerce_Sales[[#This Row],[Delivery_Time_Days]] = 0,"No delivery",IF(Ecommerce_Sales[[#This Row],[Delivery_Time_Days]]&lt;=7,"On-time")))</f>
        <v>On-time</v>
      </c>
      <c r="V1148" s="7">
        <f>Ecommerce_Sales[[#This Row],[Profit]]/Ecommerce_Sales[[#This Row],[Total_Price]]</f>
        <v>0.40001768815777838</v>
      </c>
      <c r="W1148" s="3">
        <v>4523</v>
      </c>
      <c r="X1148" s="3"/>
    </row>
    <row r="1149" spans="1:24" x14ac:dyDescent="0.25">
      <c r="A1149" s="1" t="s">
        <v>4888</v>
      </c>
      <c r="B1149" s="1" t="s">
        <v>34</v>
      </c>
      <c r="C1149" s="1" t="s">
        <v>35</v>
      </c>
      <c r="D1149" s="1" t="s">
        <v>4580</v>
      </c>
      <c r="E1149" s="1" t="s">
        <v>1981</v>
      </c>
      <c r="F1149" s="2">
        <v>45327</v>
      </c>
      <c r="G1149" s="2">
        <v>45427</v>
      </c>
      <c r="H1149" s="2" t="str">
        <f>TEXT(Ecommerce_Sales[[#This Row],[Order_Date]],"mmmm")</f>
        <v>May</v>
      </c>
      <c r="I1149" s="2" t="str">
        <f>TEXT(Ecommerce_Sales[[#This Row],[Order_Date]],"yyyy")</f>
        <v>2024</v>
      </c>
      <c r="J1149" s="2" t="str">
        <f>TEXT(Ecommerce_Sales[[#This Row],[Order_Date]],"mmmm")</f>
        <v>May</v>
      </c>
      <c r="K1149" s="1" t="s">
        <v>1986</v>
      </c>
      <c r="L1149" s="1" t="s">
        <v>4889</v>
      </c>
      <c r="M1149" s="1" t="s">
        <v>1988</v>
      </c>
      <c r="N1149" s="1" t="s">
        <v>1989</v>
      </c>
      <c r="O1149" s="3">
        <v>122</v>
      </c>
      <c r="P1149">
        <v>3</v>
      </c>
      <c r="Q1149" s="3">
        <v>365</v>
      </c>
      <c r="R1149" s="1" t="s">
        <v>1958</v>
      </c>
      <c r="S1149" s="3">
        <v>54</v>
      </c>
      <c r="U1149" t="str">
        <f>IF(Ecommerce_Sales[[#This Row],[Delivery_Time_Days]]&gt;7,"Delay",IF(Ecommerce_Sales[[#This Row],[Delivery_Time_Days]] = 0,"No delivery",IF(Ecommerce_Sales[[#This Row],[Delivery_Time_Days]]&lt;=7,"On-time")))</f>
        <v>No delivery</v>
      </c>
      <c r="V1149" s="7">
        <f>Ecommerce_Sales[[#This Row],[Profit]]/Ecommerce_Sales[[#This Row],[Total_Price]]</f>
        <v>0.24931506849315069</v>
      </c>
      <c r="W1149" s="3">
        <v>91</v>
      </c>
      <c r="X1149" s="3"/>
    </row>
    <row r="1150" spans="1:24" x14ac:dyDescent="0.25">
      <c r="A1150" s="1" t="s">
        <v>4890</v>
      </c>
      <c r="B1150" s="1" t="s">
        <v>356</v>
      </c>
      <c r="C1150" s="1" t="s">
        <v>357</v>
      </c>
      <c r="D1150" s="1" t="s">
        <v>4891</v>
      </c>
      <c r="E1150" s="1" t="s">
        <v>1946</v>
      </c>
      <c r="F1150" s="2">
        <v>45567</v>
      </c>
      <c r="G1150" s="2">
        <v>45656</v>
      </c>
      <c r="H1150" s="2" t="str">
        <f>TEXT(Ecommerce_Sales[[#This Row],[Order_Date]],"mmmm")</f>
        <v>December</v>
      </c>
      <c r="I1150" s="2" t="str">
        <f>TEXT(Ecommerce_Sales[[#This Row],[Order_Date]],"yyyy")</f>
        <v>2024</v>
      </c>
      <c r="J1150" s="2" t="str">
        <f>TEXT(Ecommerce_Sales[[#This Row],[Order_Date]],"mmmm")</f>
        <v>December</v>
      </c>
      <c r="K1150" s="1" t="s">
        <v>1986</v>
      </c>
      <c r="L1150" s="1" t="s">
        <v>4892</v>
      </c>
      <c r="M1150" s="1" t="s">
        <v>1968</v>
      </c>
      <c r="N1150" s="1" t="s">
        <v>1957</v>
      </c>
      <c r="O1150" s="3">
        <v>1118</v>
      </c>
      <c r="P1150">
        <v>2</v>
      </c>
      <c r="Q1150" s="3">
        <v>2237</v>
      </c>
      <c r="R1150" s="1" t="s">
        <v>1958</v>
      </c>
      <c r="S1150" s="3">
        <v>220</v>
      </c>
      <c r="U1150" t="str">
        <f>IF(Ecommerce_Sales[[#This Row],[Delivery_Time_Days]]&gt;7,"Delay",IF(Ecommerce_Sales[[#This Row],[Delivery_Time_Days]] = 0,"No delivery",IF(Ecommerce_Sales[[#This Row],[Delivery_Time_Days]]&lt;=7,"On-time")))</f>
        <v>No delivery</v>
      </c>
      <c r="V1150" s="7">
        <f>Ecommerce_Sales[[#This Row],[Profit]]/Ecommerce_Sales[[#This Row],[Total_Price]]</f>
        <v>0.14975413500223514</v>
      </c>
      <c r="W1150" s="3">
        <v>335</v>
      </c>
      <c r="X1150" s="3"/>
    </row>
    <row r="1151" spans="1:24" x14ac:dyDescent="0.25">
      <c r="A1151" s="1" t="s">
        <v>4893</v>
      </c>
      <c r="B1151" s="1" t="s">
        <v>218</v>
      </c>
      <c r="C1151" s="1" t="s">
        <v>219</v>
      </c>
      <c r="D1151" s="1" t="s">
        <v>3122</v>
      </c>
      <c r="E1151" s="1" t="s">
        <v>2005</v>
      </c>
      <c r="F1151" s="2">
        <v>45551</v>
      </c>
      <c r="G1151" s="2">
        <v>45163</v>
      </c>
      <c r="H1151" s="2" t="str">
        <f>TEXT(Ecommerce_Sales[[#This Row],[Order_Date]],"mmmm")</f>
        <v>August</v>
      </c>
      <c r="I1151" s="2" t="str">
        <f>TEXT(Ecommerce_Sales[[#This Row],[Order_Date]],"yyyy")</f>
        <v>2023</v>
      </c>
      <c r="J1151" s="2" t="str">
        <f>TEXT(Ecommerce_Sales[[#This Row],[Order_Date]],"mmmm")</f>
        <v>August</v>
      </c>
      <c r="K1151" s="1" t="s">
        <v>1986</v>
      </c>
      <c r="L1151" s="1" t="s">
        <v>4894</v>
      </c>
      <c r="M1151" s="1" t="s">
        <v>2104</v>
      </c>
      <c r="N1151" s="1" t="s">
        <v>1978</v>
      </c>
      <c r="O1151" s="3">
        <v>760</v>
      </c>
      <c r="P1151">
        <v>2</v>
      </c>
      <c r="Q1151" s="3">
        <v>1521</v>
      </c>
      <c r="R1151" s="1" t="s">
        <v>2008</v>
      </c>
      <c r="S1151" s="3">
        <v>170</v>
      </c>
      <c r="U1151" t="str">
        <f>IF(Ecommerce_Sales[[#This Row],[Delivery_Time_Days]]&gt;7,"Delay",IF(Ecommerce_Sales[[#This Row],[Delivery_Time_Days]] = 0,"No delivery",IF(Ecommerce_Sales[[#This Row],[Delivery_Time_Days]]&lt;=7,"On-time")))</f>
        <v>No delivery</v>
      </c>
      <c r="V1151" s="7">
        <f>Ecommerce_Sales[[#This Row],[Profit]]/Ecommerce_Sales[[#This Row],[Total_Price]]</f>
        <v>0.34976988823142668</v>
      </c>
      <c r="W1151" s="3">
        <v>532</v>
      </c>
      <c r="X1151" s="3"/>
    </row>
    <row r="1152" spans="1:24" x14ac:dyDescent="0.25">
      <c r="A1152" s="1" t="s">
        <v>4895</v>
      </c>
      <c r="B1152" s="1" t="s">
        <v>539</v>
      </c>
      <c r="C1152" s="1" t="s">
        <v>540</v>
      </c>
      <c r="D1152" s="1" t="s">
        <v>2004</v>
      </c>
      <c r="E1152" s="1" t="s">
        <v>2005</v>
      </c>
      <c r="F1152" s="2">
        <v>45218</v>
      </c>
      <c r="G1152" s="2">
        <v>45528</v>
      </c>
      <c r="H1152" s="2" t="str">
        <f>TEXT(Ecommerce_Sales[[#This Row],[Order_Date]],"mmmm")</f>
        <v>August</v>
      </c>
      <c r="I1152" s="2" t="str">
        <f>TEXT(Ecommerce_Sales[[#This Row],[Order_Date]],"yyyy")</f>
        <v>2024</v>
      </c>
      <c r="J1152" s="2" t="str">
        <f>TEXT(Ecommerce_Sales[[#This Row],[Order_Date]],"mmmm")</f>
        <v>August</v>
      </c>
      <c r="K1152" s="1" t="s">
        <v>1947</v>
      </c>
      <c r="L1152" s="1" t="s">
        <v>4896</v>
      </c>
      <c r="M1152" s="1" t="s">
        <v>2079</v>
      </c>
      <c r="N1152" s="1" t="s">
        <v>1973</v>
      </c>
      <c r="O1152" s="3">
        <v>92</v>
      </c>
      <c r="P1152">
        <v>1</v>
      </c>
      <c r="Q1152" s="3">
        <v>92</v>
      </c>
      <c r="R1152" s="1" t="s">
        <v>1951</v>
      </c>
      <c r="S1152" s="3">
        <v>5</v>
      </c>
      <c r="T1152">
        <v>2</v>
      </c>
      <c r="U1152" t="str">
        <f>IF(Ecommerce_Sales[[#This Row],[Delivery_Time_Days]]&gt;7,"Delay",IF(Ecommerce_Sales[[#This Row],[Delivery_Time_Days]] = 0,"No delivery",IF(Ecommerce_Sales[[#This Row],[Delivery_Time_Days]]&lt;=7,"On-time")))</f>
        <v>On-time</v>
      </c>
      <c r="V1152" s="7">
        <f>Ecommerce_Sales[[#This Row],[Profit]]/Ecommerce_Sales[[#This Row],[Total_Price]]</f>
        <v>0.30434782608695654</v>
      </c>
      <c r="W1152" s="3">
        <v>28</v>
      </c>
      <c r="X1152" s="3"/>
    </row>
    <row r="1153" spans="1:24" x14ac:dyDescent="0.25">
      <c r="A1153" s="1" t="s">
        <v>4897</v>
      </c>
      <c r="B1153" s="1" t="s">
        <v>812</v>
      </c>
      <c r="C1153" s="1" t="s">
        <v>813</v>
      </c>
      <c r="D1153" s="1" t="s">
        <v>2734</v>
      </c>
      <c r="E1153" s="1" t="s">
        <v>1981</v>
      </c>
      <c r="F1153" s="2">
        <v>45618</v>
      </c>
      <c r="G1153" s="2">
        <v>45231</v>
      </c>
      <c r="H1153" s="2" t="str">
        <f>TEXT(Ecommerce_Sales[[#This Row],[Order_Date]],"mmmm")</f>
        <v>November</v>
      </c>
      <c r="I1153" s="2" t="str">
        <f>TEXT(Ecommerce_Sales[[#This Row],[Order_Date]],"yyyy")</f>
        <v>2023</v>
      </c>
      <c r="J1153" s="2" t="str">
        <f>TEXT(Ecommerce_Sales[[#This Row],[Order_Date]],"mmmm")</f>
        <v>November</v>
      </c>
      <c r="K1153" s="1" t="s">
        <v>1947</v>
      </c>
      <c r="L1153" s="1" t="s">
        <v>4898</v>
      </c>
      <c r="M1153" s="1" t="s">
        <v>2072</v>
      </c>
      <c r="N1153" s="1" t="s">
        <v>1950</v>
      </c>
      <c r="O1153" s="3">
        <v>1495</v>
      </c>
      <c r="P1153">
        <v>1</v>
      </c>
      <c r="Q1153" s="3">
        <v>1495</v>
      </c>
      <c r="R1153" s="1" t="s">
        <v>1951</v>
      </c>
      <c r="S1153" s="3">
        <v>147</v>
      </c>
      <c r="T1153">
        <v>8</v>
      </c>
      <c r="U1153" t="str">
        <f>IF(Ecommerce_Sales[[#This Row],[Delivery_Time_Days]]&gt;7,"Delay",IF(Ecommerce_Sales[[#This Row],[Delivery_Time_Days]] = 0,"No delivery",IF(Ecommerce_Sales[[#This Row],[Delivery_Time_Days]]&lt;=7,"On-time")))</f>
        <v>Delay</v>
      </c>
      <c r="V1153" s="7">
        <f>Ecommerce_Sales[[#This Row],[Profit]]/Ecommerce_Sales[[#This Row],[Total_Price]]</f>
        <v>0.4</v>
      </c>
      <c r="W1153" s="3">
        <v>598</v>
      </c>
      <c r="X1153" s="3"/>
    </row>
    <row r="1154" spans="1:24" x14ac:dyDescent="0.25">
      <c r="A1154" s="1" t="s">
        <v>4899</v>
      </c>
      <c r="B1154" s="1" t="s">
        <v>308</v>
      </c>
      <c r="C1154" s="1" t="s">
        <v>309</v>
      </c>
      <c r="D1154" s="1" t="s">
        <v>4900</v>
      </c>
      <c r="E1154" s="1" t="s">
        <v>2005</v>
      </c>
      <c r="F1154" s="2">
        <v>45633</v>
      </c>
      <c r="G1154" s="2">
        <v>45425</v>
      </c>
      <c r="H1154" s="2" t="str">
        <f>TEXT(Ecommerce_Sales[[#This Row],[Order_Date]],"mmmm")</f>
        <v>May</v>
      </c>
      <c r="I1154" s="2" t="str">
        <f>TEXT(Ecommerce_Sales[[#This Row],[Order_Date]],"yyyy")</f>
        <v>2024</v>
      </c>
      <c r="J1154" s="2" t="str">
        <f>TEXT(Ecommerce_Sales[[#This Row],[Order_Date]],"mmmm")</f>
        <v>May</v>
      </c>
      <c r="K1154" s="1" t="s">
        <v>1947</v>
      </c>
      <c r="L1154" s="1" t="s">
        <v>4901</v>
      </c>
      <c r="M1154" s="1" t="s">
        <v>2007</v>
      </c>
      <c r="N1154" s="1" t="s">
        <v>1973</v>
      </c>
      <c r="O1154" s="3">
        <v>537</v>
      </c>
      <c r="P1154">
        <v>3</v>
      </c>
      <c r="Q1154" s="3">
        <v>1611</v>
      </c>
      <c r="R1154" s="1" t="s">
        <v>1951</v>
      </c>
      <c r="S1154" s="3">
        <v>88</v>
      </c>
      <c r="T1154">
        <v>8</v>
      </c>
      <c r="U1154" t="str">
        <f>IF(Ecommerce_Sales[[#This Row],[Delivery_Time_Days]]&gt;7,"Delay",IF(Ecommerce_Sales[[#This Row],[Delivery_Time_Days]] = 0,"No delivery",IF(Ecommerce_Sales[[#This Row],[Delivery_Time_Days]]&lt;=7,"On-time")))</f>
        <v>Delay</v>
      </c>
      <c r="V1154" s="7">
        <f>Ecommerce_Sales[[#This Row],[Profit]]/Ecommerce_Sales[[#This Row],[Total_Price]]</f>
        <v>0.29981378026070765</v>
      </c>
      <c r="W1154" s="3">
        <v>483</v>
      </c>
      <c r="X1154" s="3"/>
    </row>
    <row r="1155" spans="1:24" x14ac:dyDescent="0.25">
      <c r="A1155" s="1" t="s">
        <v>4902</v>
      </c>
      <c r="B1155" s="1" t="s">
        <v>88</v>
      </c>
      <c r="C1155" s="1" t="s">
        <v>89</v>
      </c>
      <c r="D1155" s="1" t="s">
        <v>3134</v>
      </c>
      <c r="E1155" s="1" t="s">
        <v>1961</v>
      </c>
      <c r="F1155" s="2">
        <v>45107</v>
      </c>
      <c r="G1155" s="2">
        <v>45542</v>
      </c>
      <c r="H1155" s="2" t="str">
        <f>TEXT(Ecommerce_Sales[[#This Row],[Order_Date]],"mmmm")</f>
        <v>September</v>
      </c>
      <c r="I1155" s="2" t="str">
        <f>TEXT(Ecommerce_Sales[[#This Row],[Order_Date]],"yyyy")</f>
        <v>2024</v>
      </c>
      <c r="J1155" s="2" t="str">
        <f>TEXT(Ecommerce_Sales[[#This Row],[Order_Date]],"mmmm")</f>
        <v>September</v>
      </c>
      <c r="K1155" s="1" t="s">
        <v>1947</v>
      </c>
      <c r="L1155" s="1" t="s">
        <v>4903</v>
      </c>
      <c r="M1155" s="1" t="s">
        <v>2002</v>
      </c>
      <c r="N1155" s="1" t="s">
        <v>1989</v>
      </c>
      <c r="O1155" s="3">
        <v>97</v>
      </c>
      <c r="P1155">
        <v>5</v>
      </c>
      <c r="Q1155" s="3">
        <v>487</v>
      </c>
      <c r="R1155" s="1" t="s">
        <v>1951</v>
      </c>
      <c r="S1155" s="3">
        <v>71</v>
      </c>
      <c r="T1155">
        <v>2</v>
      </c>
      <c r="U1155" t="str">
        <f>IF(Ecommerce_Sales[[#This Row],[Delivery_Time_Days]]&gt;7,"Delay",IF(Ecommerce_Sales[[#This Row],[Delivery_Time_Days]] = 0,"No delivery",IF(Ecommerce_Sales[[#This Row],[Delivery_Time_Days]]&lt;=7,"On-time")))</f>
        <v>On-time</v>
      </c>
      <c r="V1155" s="7">
        <f>Ecommerce_Sales[[#This Row],[Profit]]/Ecommerce_Sales[[#This Row],[Total_Price]]</f>
        <v>0.25051334702258726</v>
      </c>
      <c r="W1155" s="3">
        <v>122</v>
      </c>
      <c r="X1155" s="3"/>
    </row>
    <row r="1156" spans="1:24" x14ac:dyDescent="0.25">
      <c r="A1156" s="1" t="s">
        <v>4904</v>
      </c>
      <c r="B1156" s="1" t="s">
        <v>434</v>
      </c>
      <c r="C1156" s="1" t="s">
        <v>435</v>
      </c>
      <c r="D1156" s="1" t="s">
        <v>1980</v>
      </c>
      <c r="E1156" s="1" t="s">
        <v>1981</v>
      </c>
      <c r="F1156" s="2">
        <v>45463</v>
      </c>
      <c r="G1156" s="2">
        <v>44988</v>
      </c>
      <c r="H1156" s="2" t="str">
        <f>TEXT(Ecommerce_Sales[[#This Row],[Order_Date]],"mmmm")</f>
        <v>March</v>
      </c>
      <c r="I1156" s="2" t="str">
        <f>TEXT(Ecommerce_Sales[[#This Row],[Order_Date]],"yyyy")</f>
        <v>2023</v>
      </c>
      <c r="J1156" s="2" t="str">
        <f>TEXT(Ecommerce_Sales[[#This Row],[Order_Date]],"mmmm")</f>
        <v>March</v>
      </c>
      <c r="K1156" s="1" t="s">
        <v>1947</v>
      </c>
      <c r="L1156" s="1" t="s">
        <v>4905</v>
      </c>
      <c r="M1156" s="1" t="s">
        <v>2030</v>
      </c>
      <c r="N1156" s="1" t="s">
        <v>1978</v>
      </c>
      <c r="O1156" s="3">
        <v>685</v>
      </c>
      <c r="P1156">
        <v>1</v>
      </c>
      <c r="Q1156" s="3">
        <v>685</v>
      </c>
      <c r="R1156" s="1" t="s">
        <v>1951</v>
      </c>
      <c r="S1156" s="3">
        <v>66</v>
      </c>
      <c r="T1156">
        <v>9</v>
      </c>
      <c r="U1156" t="str">
        <f>IF(Ecommerce_Sales[[#This Row],[Delivery_Time_Days]]&gt;7,"Delay",IF(Ecommerce_Sales[[#This Row],[Delivery_Time_Days]] = 0,"No delivery",IF(Ecommerce_Sales[[#This Row],[Delivery_Time_Days]]&lt;=7,"On-time")))</f>
        <v>Delay</v>
      </c>
      <c r="V1156" s="7">
        <f>Ecommerce_Sales[[#This Row],[Profit]]/Ecommerce_Sales[[#This Row],[Total_Price]]</f>
        <v>0.35036496350364965</v>
      </c>
      <c r="W1156" s="3">
        <v>240</v>
      </c>
      <c r="X1156" s="3"/>
    </row>
    <row r="1157" spans="1:24" x14ac:dyDescent="0.25">
      <c r="A1157" s="1" t="s">
        <v>4906</v>
      </c>
      <c r="B1157" s="1" t="s">
        <v>567</v>
      </c>
      <c r="C1157" s="1" t="s">
        <v>568</v>
      </c>
      <c r="D1157" s="1" t="s">
        <v>2584</v>
      </c>
      <c r="E1157" s="1" t="s">
        <v>1954</v>
      </c>
      <c r="F1157" s="2">
        <v>45217</v>
      </c>
      <c r="G1157" s="2">
        <v>45206</v>
      </c>
      <c r="H1157" s="2" t="str">
        <f>TEXT(Ecommerce_Sales[[#This Row],[Order_Date]],"mmmm")</f>
        <v>October</v>
      </c>
      <c r="I1157" s="2" t="str">
        <f>TEXT(Ecommerce_Sales[[#This Row],[Order_Date]],"yyyy")</f>
        <v>2023</v>
      </c>
      <c r="J1157" s="2" t="str">
        <f>TEXT(Ecommerce_Sales[[#This Row],[Order_Date]],"mmmm")</f>
        <v>October</v>
      </c>
      <c r="K1157" s="1" t="s">
        <v>1947</v>
      </c>
      <c r="L1157" s="1" t="s">
        <v>4907</v>
      </c>
      <c r="M1157" s="1" t="s">
        <v>2026</v>
      </c>
      <c r="N1157" s="1" t="s">
        <v>1978</v>
      </c>
      <c r="O1157" s="3">
        <v>403</v>
      </c>
      <c r="P1157">
        <v>4</v>
      </c>
      <c r="Q1157" s="3">
        <v>1613</v>
      </c>
      <c r="R1157" s="1" t="s">
        <v>1951</v>
      </c>
      <c r="S1157" s="3">
        <v>193</v>
      </c>
      <c r="T1157">
        <v>6</v>
      </c>
      <c r="U1157" t="str">
        <f>IF(Ecommerce_Sales[[#This Row],[Delivery_Time_Days]]&gt;7,"Delay",IF(Ecommerce_Sales[[#This Row],[Delivery_Time_Days]] = 0,"No delivery",IF(Ecommerce_Sales[[#This Row],[Delivery_Time_Days]]&lt;=7,"On-time")))</f>
        <v>On-time</v>
      </c>
      <c r="V1157" s="7">
        <f>Ecommerce_Sales[[#This Row],[Profit]]/Ecommerce_Sales[[#This Row],[Total_Price]]</f>
        <v>0.35027898326100432</v>
      </c>
      <c r="W1157" s="3">
        <v>565</v>
      </c>
      <c r="X1157" s="3"/>
    </row>
    <row r="1158" spans="1:24" x14ac:dyDescent="0.25">
      <c r="A1158" s="1" t="s">
        <v>4908</v>
      </c>
      <c r="B1158" s="1" t="s">
        <v>14</v>
      </c>
      <c r="C1158" s="1" t="s">
        <v>15</v>
      </c>
      <c r="D1158" s="1" t="s">
        <v>3053</v>
      </c>
      <c r="E1158" s="1" t="s">
        <v>1946</v>
      </c>
      <c r="F1158" s="2">
        <v>45003</v>
      </c>
      <c r="G1158" s="2">
        <v>45047</v>
      </c>
      <c r="H1158" s="2" t="str">
        <f>TEXT(Ecommerce_Sales[[#This Row],[Order_Date]],"mmmm")</f>
        <v>May</v>
      </c>
      <c r="I1158" s="2" t="str">
        <f>TEXT(Ecommerce_Sales[[#This Row],[Order_Date]],"yyyy")</f>
        <v>2023</v>
      </c>
      <c r="J1158" s="2" t="str">
        <f>TEXT(Ecommerce_Sales[[#This Row],[Order_Date]],"mmmm")</f>
        <v>May</v>
      </c>
      <c r="K1158" s="1" t="s">
        <v>1947</v>
      </c>
      <c r="L1158" s="1" t="s">
        <v>4909</v>
      </c>
      <c r="M1158" s="1" t="s">
        <v>2058</v>
      </c>
      <c r="N1158" s="1" t="s">
        <v>1950</v>
      </c>
      <c r="O1158" s="3">
        <v>764</v>
      </c>
      <c r="P1158">
        <v>3</v>
      </c>
      <c r="Q1158" s="3">
        <v>2292</v>
      </c>
      <c r="R1158" s="1" t="s">
        <v>1958</v>
      </c>
      <c r="S1158" s="3">
        <v>138</v>
      </c>
      <c r="T1158">
        <v>6</v>
      </c>
      <c r="U1158" t="str">
        <f>IF(Ecommerce_Sales[[#This Row],[Delivery_Time_Days]]&gt;7,"Delay",IF(Ecommerce_Sales[[#This Row],[Delivery_Time_Days]] = 0,"No delivery",IF(Ecommerce_Sales[[#This Row],[Delivery_Time_Days]]&lt;=7,"On-time")))</f>
        <v>On-time</v>
      </c>
      <c r="V1158" s="7">
        <f>Ecommerce_Sales[[#This Row],[Profit]]/Ecommerce_Sales[[#This Row],[Total_Price]]</f>
        <v>0.40008726003490402</v>
      </c>
      <c r="W1158" s="3">
        <v>917</v>
      </c>
      <c r="X1158" s="3"/>
    </row>
    <row r="1159" spans="1:24" x14ac:dyDescent="0.25">
      <c r="A1159" s="1" t="s">
        <v>4910</v>
      </c>
      <c r="B1159" s="1" t="s">
        <v>48</v>
      </c>
      <c r="C1159" s="1" t="s">
        <v>49</v>
      </c>
      <c r="D1159" s="1" t="s">
        <v>2767</v>
      </c>
      <c r="E1159" s="1" t="s">
        <v>1966</v>
      </c>
      <c r="F1159" s="2">
        <v>45036</v>
      </c>
      <c r="G1159" s="2">
        <v>44957</v>
      </c>
      <c r="H1159" s="2" t="str">
        <f>TEXT(Ecommerce_Sales[[#This Row],[Order_Date]],"mmmm")</f>
        <v>January</v>
      </c>
      <c r="I1159" s="2" t="str">
        <f>TEXT(Ecommerce_Sales[[#This Row],[Order_Date]],"yyyy")</f>
        <v>2023</v>
      </c>
      <c r="J1159" s="2" t="str">
        <f>TEXT(Ecommerce_Sales[[#This Row],[Order_Date]],"mmmm")</f>
        <v>January</v>
      </c>
      <c r="K1159" s="1" t="s">
        <v>1947</v>
      </c>
      <c r="L1159" s="1" t="s">
        <v>4911</v>
      </c>
      <c r="M1159" s="1" t="s">
        <v>1977</v>
      </c>
      <c r="N1159" s="1" t="s">
        <v>1978</v>
      </c>
      <c r="O1159" s="3">
        <v>146</v>
      </c>
      <c r="P1159">
        <v>1</v>
      </c>
      <c r="Q1159" s="3">
        <v>146</v>
      </c>
      <c r="R1159" s="1" t="s">
        <v>1951</v>
      </c>
      <c r="S1159" s="3">
        <v>19</v>
      </c>
      <c r="T1159">
        <v>10</v>
      </c>
      <c r="U1159" t="str">
        <f>IF(Ecommerce_Sales[[#This Row],[Delivery_Time_Days]]&gt;7,"Delay",IF(Ecommerce_Sales[[#This Row],[Delivery_Time_Days]] = 0,"No delivery",IF(Ecommerce_Sales[[#This Row],[Delivery_Time_Days]]&lt;=7,"On-time")))</f>
        <v>Delay</v>
      </c>
      <c r="V1159" s="7">
        <f>Ecommerce_Sales[[#This Row],[Profit]]/Ecommerce_Sales[[#This Row],[Total_Price]]</f>
        <v>0.34931506849315069</v>
      </c>
      <c r="W1159" s="3">
        <v>51</v>
      </c>
      <c r="X1159" s="3"/>
    </row>
    <row r="1160" spans="1:24" x14ac:dyDescent="0.25">
      <c r="A1160" s="1" t="s">
        <v>4912</v>
      </c>
      <c r="B1160" s="1" t="s">
        <v>1063</v>
      </c>
      <c r="C1160" s="1" t="s">
        <v>1064</v>
      </c>
      <c r="D1160" s="1" t="s">
        <v>3282</v>
      </c>
      <c r="E1160" s="1" t="s">
        <v>1946</v>
      </c>
      <c r="F1160" s="2">
        <v>45113</v>
      </c>
      <c r="G1160" s="2">
        <v>44940</v>
      </c>
      <c r="H1160" s="2" t="str">
        <f>TEXT(Ecommerce_Sales[[#This Row],[Order_Date]],"mmmm")</f>
        <v>January</v>
      </c>
      <c r="I1160" s="2" t="str">
        <f>TEXT(Ecommerce_Sales[[#This Row],[Order_Date]],"yyyy")</f>
        <v>2023</v>
      </c>
      <c r="J1160" s="2" t="str">
        <f>TEXT(Ecommerce_Sales[[#This Row],[Order_Date]],"mmmm")</f>
        <v>January</v>
      </c>
      <c r="K1160" s="1" t="s">
        <v>1947</v>
      </c>
      <c r="L1160" s="1" t="s">
        <v>4913</v>
      </c>
      <c r="M1160" s="1" t="s">
        <v>2058</v>
      </c>
      <c r="N1160" s="1" t="s">
        <v>1950</v>
      </c>
      <c r="O1160" s="3">
        <v>666</v>
      </c>
      <c r="P1160">
        <v>1</v>
      </c>
      <c r="Q1160" s="3">
        <v>666</v>
      </c>
      <c r="R1160" s="1" t="s">
        <v>1958</v>
      </c>
      <c r="S1160" s="3">
        <v>94</v>
      </c>
      <c r="T1160">
        <v>3</v>
      </c>
      <c r="U1160" t="str">
        <f>IF(Ecommerce_Sales[[#This Row],[Delivery_Time_Days]]&gt;7,"Delay",IF(Ecommerce_Sales[[#This Row],[Delivery_Time_Days]] = 0,"No delivery",IF(Ecommerce_Sales[[#This Row],[Delivery_Time_Days]]&lt;=7,"On-time")))</f>
        <v>On-time</v>
      </c>
      <c r="V1160" s="7">
        <f>Ecommerce_Sales[[#This Row],[Profit]]/Ecommerce_Sales[[#This Row],[Total_Price]]</f>
        <v>0.39939939939939939</v>
      </c>
      <c r="W1160" s="3">
        <v>266</v>
      </c>
      <c r="X1160" s="3"/>
    </row>
    <row r="1161" spans="1:24" x14ac:dyDescent="0.25">
      <c r="A1161" s="1" t="s">
        <v>4914</v>
      </c>
      <c r="B1161" s="1" t="s">
        <v>146</v>
      </c>
      <c r="C1161" s="1" t="s">
        <v>147</v>
      </c>
      <c r="D1161" s="1" t="s">
        <v>3092</v>
      </c>
      <c r="E1161" s="1" t="s">
        <v>1996</v>
      </c>
      <c r="F1161" s="2">
        <v>44974</v>
      </c>
      <c r="G1161" s="2">
        <v>45297</v>
      </c>
      <c r="H1161" s="2" t="str">
        <f>TEXT(Ecommerce_Sales[[#This Row],[Order_Date]],"mmmm")</f>
        <v>January</v>
      </c>
      <c r="I1161" s="2" t="str">
        <f>TEXT(Ecommerce_Sales[[#This Row],[Order_Date]],"yyyy")</f>
        <v>2024</v>
      </c>
      <c r="J1161" s="2" t="str">
        <f>TEXT(Ecommerce_Sales[[#This Row],[Order_Date]],"mmmm")</f>
        <v>January</v>
      </c>
      <c r="K1161" s="1" t="s">
        <v>1947</v>
      </c>
      <c r="L1161" s="1" t="s">
        <v>4915</v>
      </c>
      <c r="M1161" s="1" t="s">
        <v>2072</v>
      </c>
      <c r="N1161" s="1" t="s">
        <v>1950</v>
      </c>
      <c r="O1161" s="3">
        <v>511</v>
      </c>
      <c r="P1161">
        <v>1</v>
      </c>
      <c r="Q1161" s="3">
        <v>511</v>
      </c>
      <c r="R1161" s="1" t="s">
        <v>1951</v>
      </c>
      <c r="S1161" s="3">
        <v>62</v>
      </c>
      <c r="T1161">
        <v>10</v>
      </c>
      <c r="U1161" t="str">
        <f>IF(Ecommerce_Sales[[#This Row],[Delivery_Time_Days]]&gt;7,"Delay",IF(Ecommerce_Sales[[#This Row],[Delivery_Time_Days]] = 0,"No delivery",IF(Ecommerce_Sales[[#This Row],[Delivery_Time_Days]]&lt;=7,"On-time")))</f>
        <v>Delay</v>
      </c>
      <c r="V1161" s="7">
        <f>Ecommerce_Sales[[#This Row],[Profit]]/Ecommerce_Sales[[#This Row],[Total_Price]]</f>
        <v>0.39921722113502933</v>
      </c>
      <c r="W1161" s="3">
        <v>204</v>
      </c>
      <c r="X1161" s="3"/>
    </row>
    <row r="1162" spans="1:24" x14ac:dyDescent="0.25">
      <c r="A1162" s="1" t="s">
        <v>4916</v>
      </c>
      <c r="B1162" s="1" t="s">
        <v>1193</v>
      </c>
      <c r="C1162" s="1" t="s">
        <v>1194</v>
      </c>
      <c r="D1162" s="1" t="s">
        <v>3436</v>
      </c>
      <c r="E1162" s="1" t="s">
        <v>1996</v>
      </c>
      <c r="F1162" s="2">
        <v>45346</v>
      </c>
      <c r="G1162" s="2">
        <v>44969</v>
      </c>
      <c r="H1162" s="2" t="str">
        <f>TEXT(Ecommerce_Sales[[#This Row],[Order_Date]],"mmmm")</f>
        <v>February</v>
      </c>
      <c r="I1162" s="2" t="str">
        <f>TEXT(Ecommerce_Sales[[#This Row],[Order_Date]],"yyyy")</f>
        <v>2023</v>
      </c>
      <c r="J1162" s="2" t="str">
        <f>TEXT(Ecommerce_Sales[[#This Row],[Order_Date]],"mmmm")</f>
        <v>February</v>
      </c>
      <c r="K1162" s="1" t="s">
        <v>1947</v>
      </c>
      <c r="L1162" s="1" t="s">
        <v>4917</v>
      </c>
      <c r="M1162" s="1" t="s">
        <v>2007</v>
      </c>
      <c r="N1162" s="1" t="s">
        <v>1973</v>
      </c>
      <c r="O1162" s="3">
        <v>845</v>
      </c>
      <c r="P1162">
        <v>2</v>
      </c>
      <c r="Q1162" s="3">
        <v>1689</v>
      </c>
      <c r="R1162" s="1" t="s">
        <v>2012</v>
      </c>
      <c r="S1162" s="3">
        <v>221</v>
      </c>
      <c r="T1162">
        <v>2</v>
      </c>
      <c r="U1162" t="str">
        <f>IF(Ecommerce_Sales[[#This Row],[Delivery_Time_Days]]&gt;7,"Delay",IF(Ecommerce_Sales[[#This Row],[Delivery_Time_Days]] = 0,"No delivery",IF(Ecommerce_Sales[[#This Row],[Delivery_Time_Days]]&lt;=7,"On-time")))</f>
        <v>On-time</v>
      </c>
      <c r="V1162" s="7">
        <f>Ecommerce_Sales[[#This Row],[Profit]]/Ecommerce_Sales[[#This Row],[Total_Price]]</f>
        <v>0.30017761989342806</v>
      </c>
      <c r="W1162" s="3">
        <v>507</v>
      </c>
      <c r="X1162" s="3"/>
    </row>
    <row r="1163" spans="1:24" x14ac:dyDescent="0.25">
      <c r="A1163" s="1" t="s">
        <v>4918</v>
      </c>
      <c r="B1163" s="1" t="s">
        <v>1260</v>
      </c>
      <c r="C1163" s="1" t="s">
        <v>1261</v>
      </c>
      <c r="D1163" s="1" t="s">
        <v>3403</v>
      </c>
      <c r="E1163" s="1" t="s">
        <v>1954</v>
      </c>
      <c r="F1163" s="2">
        <v>45405</v>
      </c>
      <c r="G1163" s="2">
        <v>45504</v>
      </c>
      <c r="H1163" s="2" t="str">
        <f>TEXT(Ecommerce_Sales[[#This Row],[Order_Date]],"mmmm")</f>
        <v>July</v>
      </c>
      <c r="I1163" s="2" t="str">
        <f>TEXT(Ecommerce_Sales[[#This Row],[Order_Date]],"yyyy")</f>
        <v>2024</v>
      </c>
      <c r="J1163" s="2" t="str">
        <f>TEXT(Ecommerce_Sales[[#This Row],[Order_Date]],"mmmm")</f>
        <v>July</v>
      </c>
      <c r="K1163" s="1" t="s">
        <v>1947</v>
      </c>
      <c r="L1163" s="1" t="s">
        <v>3410</v>
      </c>
      <c r="M1163" s="1" t="s">
        <v>1983</v>
      </c>
      <c r="N1163" s="1" t="s">
        <v>1950</v>
      </c>
      <c r="O1163" s="3">
        <v>556</v>
      </c>
      <c r="P1163">
        <v>6</v>
      </c>
      <c r="Q1163" s="3">
        <v>3336</v>
      </c>
      <c r="R1163" s="1" t="s">
        <v>1958</v>
      </c>
      <c r="S1163" s="3">
        <v>361</v>
      </c>
      <c r="T1163">
        <v>6</v>
      </c>
      <c r="U1163" t="str">
        <f>IF(Ecommerce_Sales[[#This Row],[Delivery_Time_Days]]&gt;7,"Delay",IF(Ecommerce_Sales[[#This Row],[Delivery_Time_Days]] = 0,"No delivery",IF(Ecommerce_Sales[[#This Row],[Delivery_Time_Days]]&lt;=7,"On-time")))</f>
        <v>On-time</v>
      </c>
      <c r="V1163" s="7">
        <f>Ecommerce_Sales[[#This Row],[Profit]]/Ecommerce_Sales[[#This Row],[Total_Price]]</f>
        <v>0.3998800959232614</v>
      </c>
      <c r="W1163" s="3">
        <v>1334</v>
      </c>
      <c r="X1163" s="3"/>
    </row>
    <row r="1164" spans="1:24" x14ac:dyDescent="0.25">
      <c r="A1164" s="1" t="s">
        <v>4919</v>
      </c>
      <c r="B1164" s="1" t="s">
        <v>1258</v>
      </c>
      <c r="C1164" s="1" t="s">
        <v>1259</v>
      </c>
      <c r="D1164" s="1" t="s">
        <v>2868</v>
      </c>
      <c r="E1164" s="1" t="s">
        <v>1954</v>
      </c>
      <c r="F1164" s="2">
        <v>45076</v>
      </c>
      <c r="G1164" s="2">
        <v>45252</v>
      </c>
      <c r="H1164" s="2" t="str">
        <f>TEXT(Ecommerce_Sales[[#This Row],[Order_Date]],"mmmm")</f>
        <v>November</v>
      </c>
      <c r="I1164" s="2" t="str">
        <f>TEXT(Ecommerce_Sales[[#This Row],[Order_Date]],"yyyy")</f>
        <v>2023</v>
      </c>
      <c r="J1164" s="2" t="str">
        <f>TEXT(Ecommerce_Sales[[#This Row],[Order_Date]],"mmmm")</f>
        <v>November</v>
      </c>
      <c r="K1164" s="1" t="s">
        <v>1947</v>
      </c>
      <c r="L1164" s="1" t="s">
        <v>4920</v>
      </c>
      <c r="M1164" s="1" t="s">
        <v>2026</v>
      </c>
      <c r="N1164" s="1" t="s">
        <v>1978</v>
      </c>
      <c r="O1164" s="3">
        <v>272</v>
      </c>
      <c r="P1164">
        <v>4</v>
      </c>
      <c r="Q1164" s="3">
        <v>1089</v>
      </c>
      <c r="R1164" s="1" t="s">
        <v>1958</v>
      </c>
      <c r="S1164" s="3">
        <v>118</v>
      </c>
      <c r="T1164">
        <v>3</v>
      </c>
      <c r="U1164" t="str">
        <f>IF(Ecommerce_Sales[[#This Row],[Delivery_Time_Days]]&gt;7,"Delay",IF(Ecommerce_Sales[[#This Row],[Delivery_Time_Days]] = 0,"No delivery",IF(Ecommerce_Sales[[#This Row],[Delivery_Time_Days]]&lt;=7,"On-time")))</f>
        <v>On-time</v>
      </c>
      <c r="V1164" s="7">
        <f>Ecommerce_Sales[[#This Row],[Profit]]/Ecommerce_Sales[[#This Row],[Total_Price]]</f>
        <v>0.34986225895316803</v>
      </c>
      <c r="W1164" s="3">
        <v>381</v>
      </c>
      <c r="X1164" s="3"/>
    </row>
    <row r="1165" spans="1:24" x14ac:dyDescent="0.25">
      <c r="A1165" s="1" t="s">
        <v>4921</v>
      </c>
      <c r="B1165" s="1" t="s">
        <v>268</v>
      </c>
      <c r="C1165" s="1" t="s">
        <v>269</v>
      </c>
      <c r="D1165" s="1" t="s">
        <v>3611</v>
      </c>
      <c r="E1165" s="1" t="s">
        <v>1996</v>
      </c>
      <c r="F1165" s="2">
        <v>45062</v>
      </c>
      <c r="G1165" s="2">
        <v>45224</v>
      </c>
      <c r="H1165" s="2" t="str">
        <f>TEXT(Ecommerce_Sales[[#This Row],[Order_Date]],"mmmm")</f>
        <v>October</v>
      </c>
      <c r="I1165" s="2" t="str">
        <f>TEXT(Ecommerce_Sales[[#This Row],[Order_Date]],"yyyy")</f>
        <v>2023</v>
      </c>
      <c r="J1165" s="2" t="str">
        <f>TEXT(Ecommerce_Sales[[#This Row],[Order_Date]],"mmmm")</f>
        <v>October</v>
      </c>
      <c r="K1165" s="1" t="s">
        <v>1947</v>
      </c>
      <c r="L1165" s="1" t="s">
        <v>4922</v>
      </c>
      <c r="M1165" s="1" t="s">
        <v>1998</v>
      </c>
      <c r="N1165" s="1" t="s">
        <v>1973</v>
      </c>
      <c r="O1165" s="3">
        <v>924</v>
      </c>
      <c r="P1165">
        <v>2</v>
      </c>
      <c r="Q1165" s="3">
        <v>1848</v>
      </c>
      <c r="R1165" s="1" t="s">
        <v>1958</v>
      </c>
      <c r="S1165" s="3">
        <v>112</v>
      </c>
      <c r="T1165">
        <v>4</v>
      </c>
      <c r="U1165" t="str">
        <f>IF(Ecommerce_Sales[[#This Row],[Delivery_Time_Days]]&gt;7,"Delay",IF(Ecommerce_Sales[[#This Row],[Delivery_Time_Days]] = 0,"No delivery",IF(Ecommerce_Sales[[#This Row],[Delivery_Time_Days]]&lt;=7,"On-time")))</f>
        <v>On-time</v>
      </c>
      <c r="V1165" s="7">
        <f>Ecommerce_Sales[[#This Row],[Profit]]/Ecommerce_Sales[[#This Row],[Total_Price]]</f>
        <v>0.29978354978354976</v>
      </c>
      <c r="W1165" s="3">
        <v>554</v>
      </c>
      <c r="X1165" s="3"/>
    </row>
    <row r="1166" spans="1:24" x14ac:dyDescent="0.25">
      <c r="A1166" s="1" t="s">
        <v>4923</v>
      </c>
      <c r="B1166" s="1" t="s">
        <v>366</v>
      </c>
      <c r="C1166" s="1" t="s">
        <v>367</v>
      </c>
      <c r="D1166" s="1" t="s">
        <v>4924</v>
      </c>
      <c r="E1166" s="1" t="s">
        <v>1961</v>
      </c>
      <c r="F1166" s="2">
        <v>45185</v>
      </c>
      <c r="G1166" s="2">
        <v>45085</v>
      </c>
      <c r="H1166" s="2" t="str">
        <f>TEXT(Ecommerce_Sales[[#This Row],[Order_Date]],"mmmm")</f>
        <v>June</v>
      </c>
      <c r="I1166" s="2" t="str">
        <f>TEXT(Ecommerce_Sales[[#This Row],[Order_Date]],"yyyy")</f>
        <v>2023</v>
      </c>
      <c r="J1166" s="2" t="str">
        <f>TEXT(Ecommerce_Sales[[#This Row],[Order_Date]],"mmmm")</f>
        <v>June</v>
      </c>
      <c r="K1166" s="1" t="s">
        <v>1947</v>
      </c>
      <c r="L1166" s="1" t="s">
        <v>4925</v>
      </c>
      <c r="M1166" s="1" t="s">
        <v>1949</v>
      </c>
      <c r="N1166" s="1" t="s">
        <v>1950</v>
      </c>
      <c r="O1166" s="3">
        <v>877</v>
      </c>
      <c r="P1166">
        <v>1</v>
      </c>
      <c r="Q1166" s="3">
        <v>877</v>
      </c>
      <c r="R1166" s="1" t="s">
        <v>1958</v>
      </c>
      <c r="S1166" s="3">
        <v>127</v>
      </c>
      <c r="T1166">
        <v>6</v>
      </c>
      <c r="U1166" t="str">
        <f>IF(Ecommerce_Sales[[#This Row],[Delivery_Time_Days]]&gt;7,"Delay",IF(Ecommerce_Sales[[#This Row],[Delivery_Time_Days]] = 0,"No delivery",IF(Ecommerce_Sales[[#This Row],[Delivery_Time_Days]]&lt;=7,"On-time")))</f>
        <v>On-time</v>
      </c>
      <c r="V1166" s="7">
        <f>Ecommerce_Sales[[#This Row],[Profit]]/Ecommerce_Sales[[#This Row],[Total_Price]]</f>
        <v>0.40022805017103763</v>
      </c>
      <c r="W1166" s="3">
        <v>351</v>
      </c>
      <c r="X1166" s="3"/>
    </row>
    <row r="1167" spans="1:24" x14ac:dyDescent="0.25">
      <c r="A1167" s="1" t="s">
        <v>4926</v>
      </c>
      <c r="B1167" s="1" t="s">
        <v>346</v>
      </c>
      <c r="C1167" s="1" t="s">
        <v>415</v>
      </c>
      <c r="D1167" s="1" t="s">
        <v>4648</v>
      </c>
      <c r="E1167" s="1" t="s">
        <v>1981</v>
      </c>
      <c r="F1167" s="2">
        <v>45468</v>
      </c>
      <c r="G1167" s="2">
        <v>45537</v>
      </c>
      <c r="H1167" s="2" t="str">
        <f>TEXT(Ecommerce_Sales[[#This Row],[Order_Date]],"mmmm")</f>
        <v>September</v>
      </c>
      <c r="I1167" s="2" t="str">
        <f>TEXT(Ecommerce_Sales[[#This Row],[Order_Date]],"yyyy")</f>
        <v>2024</v>
      </c>
      <c r="J1167" s="2" t="str">
        <f>TEXT(Ecommerce_Sales[[#This Row],[Order_Date]],"mmmm")</f>
        <v>September</v>
      </c>
      <c r="K1167" s="1" t="s">
        <v>1986</v>
      </c>
      <c r="L1167" s="1" t="s">
        <v>4927</v>
      </c>
      <c r="M1167" s="1" t="s">
        <v>1988</v>
      </c>
      <c r="N1167" s="1" t="s">
        <v>1989</v>
      </c>
      <c r="O1167" s="3">
        <v>152</v>
      </c>
      <c r="P1167">
        <v>5</v>
      </c>
      <c r="Q1167" s="3">
        <v>758</v>
      </c>
      <c r="R1167" s="1" t="s">
        <v>1951</v>
      </c>
      <c r="S1167" s="3">
        <v>78</v>
      </c>
      <c r="U1167" t="str">
        <f>IF(Ecommerce_Sales[[#This Row],[Delivery_Time_Days]]&gt;7,"Delay",IF(Ecommerce_Sales[[#This Row],[Delivery_Time_Days]] = 0,"No delivery",IF(Ecommerce_Sales[[#This Row],[Delivery_Time_Days]]&lt;=7,"On-time")))</f>
        <v>No delivery</v>
      </c>
      <c r="V1167" s="7">
        <f>Ecommerce_Sales[[#This Row],[Profit]]/Ecommerce_Sales[[#This Row],[Total_Price]]</f>
        <v>0.24934036939313983</v>
      </c>
      <c r="W1167" s="3">
        <v>189</v>
      </c>
      <c r="X1167" s="3"/>
    </row>
    <row r="1168" spans="1:24" x14ac:dyDescent="0.25">
      <c r="A1168" s="1" t="s">
        <v>4928</v>
      </c>
      <c r="B1168" s="1" t="s">
        <v>406</v>
      </c>
      <c r="C1168" s="1" t="s">
        <v>407</v>
      </c>
      <c r="D1168" s="1" t="s">
        <v>3785</v>
      </c>
      <c r="E1168" s="1" t="s">
        <v>1946</v>
      </c>
      <c r="F1168" s="2">
        <v>45192</v>
      </c>
      <c r="G1168" s="2">
        <v>45552</v>
      </c>
      <c r="H1168" s="2" t="str">
        <f>TEXT(Ecommerce_Sales[[#This Row],[Order_Date]],"mmmm")</f>
        <v>September</v>
      </c>
      <c r="I1168" s="2" t="str">
        <f>TEXT(Ecommerce_Sales[[#This Row],[Order_Date]],"yyyy")</f>
        <v>2024</v>
      </c>
      <c r="J1168" s="2" t="str">
        <f>TEXT(Ecommerce_Sales[[#This Row],[Order_Date]],"mmmm")</f>
        <v>September</v>
      </c>
      <c r="K1168" s="1" t="s">
        <v>1992</v>
      </c>
      <c r="L1168" s="1" t="s">
        <v>4929</v>
      </c>
      <c r="M1168" s="1" t="s">
        <v>1949</v>
      </c>
      <c r="N1168" s="1" t="s">
        <v>1950</v>
      </c>
      <c r="O1168" s="3">
        <v>12</v>
      </c>
      <c r="P1168">
        <v>1</v>
      </c>
      <c r="Q1168" s="3">
        <v>12</v>
      </c>
      <c r="R1168" s="1" t="s">
        <v>1951</v>
      </c>
      <c r="S1168" s="3">
        <v>1</v>
      </c>
      <c r="U1168" t="str">
        <f>IF(Ecommerce_Sales[[#This Row],[Delivery_Time_Days]]&gt;7,"Delay",IF(Ecommerce_Sales[[#This Row],[Delivery_Time_Days]] = 0,"No delivery",IF(Ecommerce_Sales[[#This Row],[Delivery_Time_Days]]&lt;=7,"On-time")))</f>
        <v>No delivery</v>
      </c>
      <c r="V1168" s="7">
        <f>Ecommerce_Sales[[#This Row],[Profit]]/Ecommerce_Sales[[#This Row],[Total_Price]]</f>
        <v>0.41666666666666669</v>
      </c>
      <c r="W1168" s="3">
        <v>5</v>
      </c>
      <c r="X1168" s="3"/>
    </row>
    <row r="1169" spans="1:24" x14ac:dyDescent="0.25">
      <c r="A1169" s="1" t="s">
        <v>4930</v>
      </c>
      <c r="B1169" s="1" t="s">
        <v>1700</v>
      </c>
      <c r="C1169" s="1" t="s">
        <v>1701</v>
      </c>
      <c r="D1169" s="1" t="s">
        <v>4499</v>
      </c>
      <c r="E1169" s="1" t="s">
        <v>1966</v>
      </c>
      <c r="F1169" s="2">
        <v>44999</v>
      </c>
      <c r="G1169" s="2">
        <v>45354</v>
      </c>
      <c r="H1169" s="2" t="str">
        <f>TEXT(Ecommerce_Sales[[#This Row],[Order_Date]],"mmmm")</f>
        <v>March</v>
      </c>
      <c r="I1169" s="2" t="str">
        <f>TEXT(Ecommerce_Sales[[#This Row],[Order_Date]],"yyyy")</f>
        <v>2024</v>
      </c>
      <c r="J1169" s="2" t="str">
        <f>TEXT(Ecommerce_Sales[[#This Row],[Order_Date]],"mmmm")</f>
        <v>March</v>
      </c>
      <c r="K1169" s="1" t="s">
        <v>1947</v>
      </c>
      <c r="L1169" s="1" t="s">
        <v>4931</v>
      </c>
      <c r="M1169" s="1" t="s">
        <v>2104</v>
      </c>
      <c r="N1169" s="1" t="s">
        <v>1978</v>
      </c>
      <c r="O1169" s="3">
        <v>123</v>
      </c>
      <c r="P1169">
        <v>1</v>
      </c>
      <c r="Q1169" s="3">
        <v>123</v>
      </c>
      <c r="R1169" s="1" t="s">
        <v>1958</v>
      </c>
      <c r="S1169" s="3">
        <v>13</v>
      </c>
      <c r="T1169">
        <v>7</v>
      </c>
      <c r="U1169" t="str">
        <f>IF(Ecommerce_Sales[[#This Row],[Delivery_Time_Days]]&gt;7,"Delay",IF(Ecommerce_Sales[[#This Row],[Delivery_Time_Days]] = 0,"No delivery",IF(Ecommerce_Sales[[#This Row],[Delivery_Time_Days]]&lt;=7,"On-time")))</f>
        <v>On-time</v>
      </c>
      <c r="V1169" s="7">
        <f>Ecommerce_Sales[[#This Row],[Profit]]/Ecommerce_Sales[[#This Row],[Total_Price]]</f>
        <v>0.34959349593495936</v>
      </c>
      <c r="W1169" s="3">
        <v>43</v>
      </c>
      <c r="X1169" s="3"/>
    </row>
    <row r="1170" spans="1:24" x14ac:dyDescent="0.25">
      <c r="A1170" s="1" t="s">
        <v>4932</v>
      </c>
      <c r="B1170" s="1" t="s">
        <v>1183</v>
      </c>
      <c r="C1170" s="1" t="s">
        <v>1184</v>
      </c>
      <c r="D1170" s="1" t="s">
        <v>2595</v>
      </c>
      <c r="E1170" s="1" t="s">
        <v>1966</v>
      </c>
      <c r="F1170" s="2">
        <v>44966</v>
      </c>
      <c r="G1170" s="2">
        <v>45201</v>
      </c>
      <c r="H1170" s="2" t="str">
        <f>TEXT(Ecommerce_Sales[[#This Row],[Order_Date]],"mmmm")</f>
        <v>October</v>
      </c>
      <c r="I1170" s="2" t="str">
        <f>TEXT(Ecommerce_Sales[[#This Row],[Order_Date]],"yyyy")</f>
        <v>2023</v>
      </c>
      <c r="J1170" s="2" t="str">
        <f>TEXT(Ecommerce_Sales[[#This Row],[Order_Date]],"mmmm")</f>
        <v>October</v>
      </c>
      <c r="K1170" s="1" t="s">
        <v>1947</v>
      </c>
      <c r="L1170" s="1" t="s">
        <v>3521</v>
      </c>
      <c r="M1170" s="1" t="s">
        <v>2007</v>
      </c>
      <c r="N1170" s="1" t="s">
        <v>1973</v>
      </c>
      <c r="O1170" s="3">
        <v>1179</v>
      </c>
      <c r="P1170">
        <v>6</v>
      </c>
      <c r="Q1170" s="3">
        <v>7077</v>
      </c>
      <c r="R1170" s="1" t="s">
        <v>1958</v>
      </c>
      <c r="S1170" s="3">
        <v>717</v>
      </c>
      <c r="T1170">
        <v>9</v>
      </c>
      <c r="U1170" t="str">
        <f>IF(Ecommerce_Sales[[#This Row],[Delivery_Time_Days]]&gt;7,"Delay",IF(Ecommerce_Sales[[#This Row],[Delivery_Time_Days]] = 0,"No delivery",IF(Ecommerce_Sales[[#This Row],[Delivery_Time_Days]]&lt;=7,"On-time")))</f>
        <v>Delay</v>
      </c>
      <c r="V1170" s="7">
        <f>Ecommerce_Sales[[#This Row],[Profit]]/Ecommerce_Sales[[#This Row],[Total_Price]]</f>
        <v>0.29998586971880742</v>
      </c>
      <c r="W1170" s="3">
        <v>2123</v>
      </c>
      <c r="X1170" s="3"/>
    </row>
    <row r="1171" spans="1:24" x14ac:dyDescent="0.25">
      <c r="A1171" s="1" t="s">
        <v>4933</v>
      </c>
      <c r="B1171" s="1" t="s">
        <v>128</v>
      </c>
      <c r="C1171" s="1" t="s">
        <v>129</v>
      </c>
      <c r="D1171" s="1" t="s">
        <v>3002</v>
      </c>
      <c r="E1171" s="1" t="s">
        <v>1946</v>
      </c>
      <c r="F1171" s="2">
        <v>45373</v>
      </c>
      <c r="G1171" s="2">
        <v>45251</v>
      </c>
      <c r="H1171" s="2" t="str">
        <f>TEXT(Ecommerce_Sales[[#This Row],[Order_Date]],"mmmm")</f>
        <v>November</v>
      </c>
      <c r="I1171" s="2" t="str">
        <f>TEXT(Ecommerce_Sales[[#This Row],[Order_Date]],"yyyy")</f>
        <v>2023</v>
      </c>
      <c r="J1171" s="2" t="str">
        <f>TEXT(Ecommerce_Sales[[#This Row],[Order_Date]],"mmmm")</f>
        <v>November</v>
      </c>
      <c r="K1171" s="1" t="s">
        <v>1947</v>
      </c>
      <c r="L1171" s="1" t="s">
        <v>4934</v>
      </c>
      <c r="M1171" s="1" t="s">
        <v>1972</v>
      </c>
      <c r="N1171" s="1" t="s">
        <v>1973</v>
      </c>
      <c r="O1171" s="3">
        <v>336</v>
      </c>
      <c r="P1171">
        <v>7</v>
      </c>
      <c r="Q1171" s="3">
        <v>2351</v>
      </c>
      <c r="R1171" s="1" t="s">
        <v>1951</v>
      </c>
      <c r="S1171" s="3">
        <v>277</v>
      </c>
      <c r="T1171">
        <v>2</v>
      </c>
      <c r="U1171" t="str">
        <f>IF(Ecommerce_Sales[[#This Row],[Delivery_Time_Days]]&gt;7,"Delay",IF(Ecommerce_Sales[[#This Row],[Delivery_Time_Days]] = 0,"No delivery",IF(Ecommerce_Sales[[#This Row],[Delivery_Time_Days]]&lt;=7,"On-time")))</f>
        <v>On-time</v>
      </c>
      <c r="V1171" s="7">
        <f>Ecommerce_Sales[[#This Row],[Profit]]/Ecommerce_Sales[[#This Row],[Total_Price]]</f>
        <v>0.29987239472564864</v>
      </c>
      <c r="W1171" s="3">
        <v>705</v>
      </c>
      <c r="X1171" s="3"/>
    </row>
    <row r="1172" spans="1:24" x14ac:dyDescent="0.25">
      <c r="A1172" s="1" t="s">
        <v>4935</v>
      </c>
      <c r="B1172" s="1" t="s">
        <v>537</v>
      </c>
      <c r="C1172" s="1" t="s">
        <v>538</v>
      </c>
      <c r="D1172" s="1" t="s">
        <v>4936</v>
      </c>
      <c r="E1172" s="1" t="s">
        <v>1954</v>
      </c>
      <c r="F1172" s="2">
        <v>45453</v>
      </c>
      <c r="G1172" s="2">
        <v>45081</v>
      </c>
      <c r="H1172" s="2" t="str">
        <f>TEXT(Ecommerce_Sales[[#This Row],[Order_Date]],"mmmm")</f>
        <v>June</v>
      </c>
      <c r="I1172" s="2" t="str">
        <f>TEXT(Ecommerce_Sales[[#This Row],[Order_Date]],"yyyy")</f>
        <v>2023</v>
      </c>
      <c r="J1172" s="2" t="str">
        <f>TEXT(Ecommerce_Sales[[#This Row],[Order_Date]],"mmmm")</f>
        <v>June</v>
      </c>
      <c r="K1172" s="1" t="s">
        <v>1947</v>
      </c>
      <c r="L1172" s="1" t="s">
        <v>4937</v>
      </c>
      <c r="M1172" s="1" t="s">
        <v>2247</v>
      </c>
      <c r="N1172" s="1" t="s">
        <v>1957</v>
      </c>
      <c r="O1172" s="3">
        <v>23</v>
      </c>
      <c r="P1172">
        <v>2</v>
      </c>
      <c r="Q1172" s="3">
        <v>47</v>
      </c>
      <c r="R1172" s="1" t="s">
        <v>1958</v>
      </c>
      <c r="S1172" s="3">
        <v>4</v>
      </c>
      <c r="T1172">
        <v>6</v>
      </c>
      <c r="U1172" t="str">
        <f>IF(Ecommerce_Sales[[#This Row],[Delivery_Time_Days]]&gt;7,"Delay",IF(Ecommerce_Sales[[#This Row],[Delivery_Time_Days]] = 0,"No delivery",IF(Ecommerce_Sales[[#This Row],[Delivery_Time_Days]]&lt;=7,"On-time")))</f>
        <v>On-time</v>
      </c>
      <c r="V1172" s="7">
        <f>Ecommerce_Sales[[#This Row],[Profit]]/Ecommerce_Sales[[#This Row],[Total_Price]]</f>
        <v>0.14893617021276595</v>
      </c>
      <c r="W1172" s="3">
        <v>7</v>
      </c>
      <c r="X1172" s="3"/>
    </row>
    <row r="1173" spans="1:24" x14ac:dyDescent="0.25">
      <c r="A1173" s="1" t="s">
        <v>4938</v>
      </c>
      <c r="B1173" s="1" t="s">
        <v>819</v>
      </c>
      <c r="C1173" s="1" t="s">
        <v>820</v>
      </c>
      <c r="D1173" s="1" t="s">
        <v>2529</v>
      </c>
      <c r="E1173" s="1" t="s">
        <v>1946</v>
      </c>
      <c r="F1173" s="2">
        <v>45415</v>
      </c>
      <c r="G1173" s="2">
        <v>45407</v>
      </c>
      <c r="H1173" s="2" t="str">
        <f>TEXT(Ecommerce_Sales[[#This Row],[Order_Date]],"mmmm")</f>
        <v>April</v>
      </c>
      <c r="I1173" s="2" t="str">
        <f>TEXT(Ecommerce_Sales[[#This Row],[Order_Date]],"yyyy")</f>
        <v>2024</v>
      </c>
      <c r="J1173" s="2" t="str">
        <f>TEXT(Ecommerce_Sales[[#This Row],[Order_Date]],"mmmm")</f>
        <v>April</v>
      </c>
      <c r="K1173" s="1" t="s">
        <v>1947</v>
      </c>
      <c r="L1173" s="1" t="s">
        <v>4939</v>
      </c>
      <c r="M1173" s="1" t="s">
        <v>2026</v>
      </c>
      <c r="N1173" s="1" t="s">
        <v>1978</v>
      </c>
      <c r="O1173" s="3">
        <v>588</v>
      </c>
      <c r="P1173">
        <v>4</v>
      </c>
      <c r="Q1173" s="3">
        <v>2352</v>
      </c>
      <c r="R1173" s="1" t="s">
        <v>1958</v>
      </c>
      <c r="S1173" s="3">
        <v>307</v>
      </c>
      <c r="T1173">
        <v>3</v>
      </c>
      <c r="U1173" t="str">
        <f>IF(Ecommerce_Sales[[#This Row],[Delivery_Time_Days]]&gt;7,"Delay",IF(Ecommerce_Sales[[#This Row],[Delivery_Time_Days]] = 0,"No delivery",IF(Ecommerce_Sales[[#This Row],[Delivery_Time_Days]]&lt;=7,"On-time")))</f>
        <v>On-time</v>
      </c>
      <c r="V1173" s="7">
        <f>Ecommerce_Sales[[#This Row],[Profit]]/Ecommerce_Sales[[#This Row],[Total_Price]]</f>
        <v>0.34991496598639454</v>
      </c>
      <c r="W1173" s="3">
        <v>823</v>
      </c>
      <c r="X1173" s="3"/>
    </row>
    <row r="1174" spans="1:24" x14ac:dyDescent="0.25">
      <c r="A1174" s="1" t="s">
        <v>4940</v>
      </c>
      <c r="B1174" s="1" t="s">
        <v>1195</v>
      </c>
      <c r="C1174" s="1" t="s">
        <v>1196</v>
      </c>
      <c r="D1174" s="1" t="s">
        <v>2614</v>
      </c>
      <c r="E1174" s="1" t="s">
        <v>1961</v>
      </c>
      <c r="F1174" s="2">
        <v>45129</v>
      </c>
      <c r="G1174" s="2">
        <v>45409</v>
      </c>
      <c r="H1174" s="2" t="str">
        <f>TEXT(Ecommerce_Sales[[#This Row],[Order_Date]],"mmmm")</f>
        <v>April</v>
      </c>
      <c r="I1174" s="2" t="str">
        <f>TEXT(Ecommerce_Sales[[#This Row],[Order_Date]],"yyyy")</f>
        <v>2024</v>
      </c>
      <c r="J1174" s="2" t="str">
        <f>TEXT(Ecommerce_Sales[[#This Row],[Order_Date]],"mmmm")</f>
        <v>April</v>
      </c>
      <c r="K1174" s="1" t="s">
        <v>1992</v>
      </c>
      <c r="L1174" s="1" t="s">
        <v>4941</v>
      </c>
      <c r="M1174" s="1" t="s">
        <v>2047</v>
      </c>
      <c r="N1174" s="1" t="s">
        <v>1989</v>
      </c>
      <c r="O1174" s="3">
        <v>598</v>
      </c>
      <c r="P1174">
        <v>1</v>
      </c>
      <c r="Q1174" s="3">
        <v>598</v>
      </c>
      <c r="R1174" s="1" t="s">
        <v>1958</v>
      </c>
      <c r="S1174" s="3">
        <v>49</v>
      </c>
      <c r="U1174" t="str">
        <f>IF(Ecommerce_Sales[[#This Row],[Delivery_Time_Days]]&gt;7,"Delay",IF(Ecommerce_Sales[[#This Row],[Delivery_Time_Days]] = 0,"No delivery",IF(Ecommerce_Sales[[#This Row],[Delivery_Time_Days]]&lt;=7,"On-time")))</f>
        <v>No delivery</v>
      </c>
      <c r="V1174" s="7">
        <f>Ecommerce_Sales[[#This Row],[Profit]]/Ecommerce_Sales[[#This Row],[Total_Price]]</f>
        <v>0.25083612040133779</v>
      </c>
      <c r="W1174" s="3">
        <v>150</v>
      </c>
      <c r="X1174" s="3"/>
    </row>
    <row r="1175" spans="1:24" x14ac:dyDescent="0.25">
      <c r="A1175" s="1" t="s">
        <v>4942</v>
      </c>
      <c r="B1175" s="1" t="s">
        <v>949</v>
      </c>
      <c r="C1175" s="1" t="s">
        <v>950</v>
      </c>
      <c r="D1175" s="1" t="s">
        <v>4943</v>
      </c>
      <c r="E1175" s="1" t="s">
        <v>1966</v>
      </c>
      <c r="F1175" s="2">
        <v>45546</v>
      </c>
      <c r="G1175" s="2">
        <v>45544</v>
      </c>
      <c r="H1175" s="2" t="str">
        <f>TEXT(Ecommerce_Sales[[#This Row],[Order_Date]],"mmmm")</f>
        <v>September</v>
      </c>
      <c r="I1175" s="2" t="str">
        <f>TEXT(Ecommerce_Sales[[#This Row],[Order_Date]],"yyyy")</f>
        <v>2024</v>
      </c>
      <c r="J1175" s="2" t="str">
        <f>TEXT(Ecommerce_Sales[[#This Row],[Order_Date]],"mmmm")</f>
        <v>September</v>
      </c>
      <c r="K1175" s="1" t="s">
        <v>1992</v>
      </c>
      <c r="L1175" s="1" t="s">
        <v>4944</v>
      </c>
      <c r="M1175" s="1" t="s">
        <v>1988</v>
      </c>
      <c r="N1175" s="1" t="s">
        <v>1989</v>
      </c>
      <c r="O1175" s="3">
        <v>1003</v>
      </c>
      <c r="P1175">
        <v>3</v>
      </c>
      <c r="Q1175" s="3">
        <v>3010</v>
      </c>
      <c r="R1175" s="1" t="s">
        <v>1958</v>
      </c>
      <c r="S1175" s="3">
        <v>427</v>
      </c>
      <c r="U1175" t="str">
        <f>IF(Ecommerce_Sales[[#This Row],[Delivery_Time_Days]]&gt;7,"Delay",IF(Ecommerce_Sales[[#This Row],[Delivery_Time_Days]] = 0,"No delivery",IF(Ecommerce_Sales[[#This Row],[Delivery_Time_Days]]&lt;=7,"On-time")))</f>
        <v>No delivery</v>
      </c>
      <c r="V1175" s="7">
        <f>Ecommerce_Sales[[#This Row],[Profit]]/Ecommerce_Sales[[#This Row],[Total_Price]]</f>
        <v>0.24983388704318937</v>
      </c>
      <c r="W1175" s="3">
        <v>752</v>
      </c>
      <c r="X1175" s="3"/>
    </row>
    <row r="1176" spans="1:24" x14ac:dyDescent="0.25">
      <c r="A1176" s="1" t="s">
        <v>4945</v>
      </c>
      <c r="B1176" s="1" t="s">
        <v>36</v>
      </c>
      <c r="C1176" s="1" t="s">
        <v>37</v>
      </c>
      <c r="D1176" s="1" t="s">
        <v>3639</v>
      </c>
      <c r="E1176" s="1" t="s">
        <v>1996</v>
      </c>
      <c r="F1176" s="2">
        <v>45463</v>
      </c>
      <c r="G1176" s="2">
        <v>45568</v>
      </c>
      <c r="H1176" s="2" t="str">
        <f>TEXT(Ecommerce_Sales[[#This Row],[Order_Date]],"mmmm")</f>
        <v>October</v>
      </c>
      <c r="I1176" s="2" t="str">
        <f>TEXT(Ecommerce_Sales[[#This Row],[Order_Date]],"yyyy")</f>
        <v>2024</v>
      </c>
      <c r="J1176" s="2" t="str">
        <f>TEXT(Ecommerce_Sales[[#This Row],[Order_Date]],"mmmm")</f>
        <v>October</v>
      </c>
      <c r="K1176" s="1" t="s">
        <v>1992</v>
      </c>
      <c r="L1176" s="1" t="s">
        <v>4946</v>
      </c>
      <c r="M1176" s="1" t="s">
        <v>1983</v>
      </c>
      <c r="N1176" s="1" t="s">
        <v>1950</v>
      </c>
      <c r="O1176" s="3">
        <v>847</v>
      </c>
      <c r="P1176">
        <v>6</v>
      </c>
      <c r="Q1176" s="3">
        <v>5079</v>
      </c>
      <c r="R1176" s="1" t="s">
        <v>1951</v>
      </c>
      <c r="S1176" s="3">
        <v>602</v>
      </c>
      <c r="U1176" t="str">
        <f>IF(Ecommerce_Sales[[#This Row],[Delivery_Time_Days]]&gt;7,"Delay",IF(Ecommerce_Sales[[#This Row],[Delivery_Time_Days]] = 0,"No delivery",IF(Ecommerce_Sales[[#This Row],[Delivery_Time_Days]]&lt;=7,"On-time")))</f>
        <v>No delivery</v>
      </c>
      <c r="V1176" s="7">
        <f>Ecommerce_Sales[[#This Row],[Profit]]/Ecommerce_Sales[[#This Row],[Total_Price]]</f>
        <v>0.40007875566056311</v>
      </c>
      <c r="W1176" s="3">
        <v>2032</v>
      </c>
      <c r="X1176" s="3"/>
    </row>
    <row r="1177" spans="1:24" x14ac:dyDescent="0.25">
      <c r="A1177" s="1" t="s">
        <v>4947</v>
      </c>
      <c r="B1177" s="1" t="s">
        <v>1549</v>
      </c>
      <c r="C1177" s="1" t="s">
        <v>1550</v>
      </c>
      <c r="D1177" s="1" t="s">
        <v>2166</v>
      </c>
      <c r="E1177" s="1" t="s">
        <v>1946</v>
      </c>
      <c r="F1177" s="2">
        <v>45359</v>
      </c>
      <c r="G1177" s="2">
        <v>45287</v>
      </c>
      <c r="H1177" s="2" t="str">
        <f>TEXT(Ecommerce_Sales[[#This Row],[Order_Date]],"mmmm")</f>
        <v>December</v>
      </c>
      <c r="I1177" s="2" t="str">
        <f>TEXT(Ecommerce_Sales[[#This Row],[Order_Date]],"yyyy")</f>
        <v>2023</v>
      </c>
      <c r="J1177" s="2" t="str">
        <f>TEXT(Ecommerce_Sales[[#This Row],[Order_Date]],"mmmm")</f>
        <v>December</v>
      </c>
      <c r="K1177" s="1" t="s">
        <v>1947</v>
      </c>
      <c r="L1177" s="1" t="s">
        <v>4948</v>
      </c>
      <c r="M1177" s="1" t="s">
        <v>1968</v>
      </c>
      <c r="N1177" s="1" t="s">
        <v>1957</v>
      </c>
      <c r="O1177" s="3">
        <v>1040</v>
      </c>
      <c r="P1177">
        <v>10</v>
      </c>
      <c r="Q1177" s="3">
        <v>10402</v>
      </c>
      <c r="R1177" s="1" t="s">
        <v>1958</v>
      </c>
      <c r="S1177" s="3">
        <v>1559</v>
      </c>
      <c r="T1177">
        <v>3</v>
      </c>
      <c r="U1177" t="str">
        <f>IF(Ecommerce_Sales[[#This Row],[Delivery_Time_Days]]&gt;7,"Delay",IF(Ecommerce_Sales[[#This Row],[Delivery_Time_Days]] = 0,"No delivery",IF(Ecommerce_Sales[[#This Row],[Delivery_Time_Days]]&lt;=7,"On-time")))</f>
        <v>On-time</v>
      </c>
      <c r="V1177" s="7">
        <f>Ecommerce_Sales[[#This Row],[Profit]]/Ecommerce_Sales[[#This Row],[Total_Price]]</f>
        <v>0.14997115939242453</v>
      </c>
      <c r="W1177" s="3">
        <v>1560</v>
      </c>
      <c r="X1177" s="3"/>
    </row>
    <row r="1178" spans="1:24" x14ac:dyDescent="0.25">
      <c r="A1178" s="1" t="s">
        <v>4949</v>
      </c>
      <c r="B1178" s="1" t="s">
        <v>1353</v>
      </c>
      <c r="C1178" s="1" t="s">
        <v>1354</v>
      </c>
      <c r="D1178" s="1" t="s">
        <v>4950</v>
      </c>
      <c r="E1178" s="1" t="s">
        <v>1954</v>
      </c>
      <c r="F1178" s="2">
        <v>45202</v>
      </c>
      <c r="G1178" s="2">
        <v>45355</v>
      </c>
      <c r="H1178" s="2" t="str">
        <f>TEXT(Ecommerce_Sales[[#This Row],[Order_Date]],"mmmm")</f>
        <v>March</v>
      </c>
      <c r="I1178" s="2" t="str">
        <f>TEXT(Ecommerce_Sales[[#This Row],[Order_Date]],"yyyy")</f>
        <v>2024</v>
      </c>
      <c r="J1178" s="2" t="str">
        <f>TEXT(Ecommerce_Sales[[#This Row],[Order_Date]],"mmmm")</f>
        <v>March</v>
      </c>
      <c r="K1178" s="1" t="s">
        <v>1947</v>
      </c>
      <c r="L1178" s="1" t="s">
        <v>4951</v>
      </c>
      <c r="M1178" s="1" t="s">
        <v>2054</v>
      </c>
      <c r="N1178" s="1" t="s">
        <v>1957</v>
      </c>
      <c r="O1178" s="3">
        <v>891</v>
      </c>
      <c r="P1178">
        <v>3</v>
      </c>
      <c r="Q1178" s="3">
        <v>2672</v>
      </c>
      <c r="R1178" s="1" t="s">
        <v>1958</v>
      </c>
      <c r="S1178" s="3">
        <v>238</v>
      </c>
      <c r="T1178">
        <v>5</v>
      </c>
      <c r="U1178" t="str">
        <f>IF(Ecommerce_Sales[[#This Row],[Delivery_Time_Days]]&gt;7,"Delay",IF(Ecommerce_Sales[[#This Row],[Delivery_Time_Days]] = 0,"No delivery",IF(Ecommerce_Sales[[#This Row],[Delivery_Time_Days]]&lt;=7,"On-time")))</f>
        <v>On-time</v>
      </c>
      <c r="V1178" s="7">
        <f>Ecommerce_Sales[[#This Row],[Profit]]/Ecommerce_Sales[[#This Row],[Total_Price]]</f>
        <v>0.15007485029940121</v>
      </c>
      <c r="W1178" s="3">
        <v>401</v>
      </c>
      <c r="X1178" s="3"/>
    </row>
    <row r="1179" spans="1:24" x14ac:dyDescent="0.25">
      <c r="A1179" s="1" t="s">
        <v>4952</v>
      </c>
      <c r="B1179" s="1" t="s">
        <v>192</v>
      </c>
      <c r="C1179" s="1" t="s">
        <v>492</v>
      </c>
      <c r="D1179" s="1" t="s">
        <v>3305</v>
      </c>
      <c r="E1179" s="1" t="s">
        <v>1946</v>
      </c>
      <c r="F1179" s="2">
        <v>45350</v>
      </c>
      <c r="G1179" s="2">
        <v>45393</v>
      </c>
      <c r="H1179" s="2" t="str">
        <f>TEXT(Ecommerce_Sales[[#This Row],[Order_Date]],"mmmm")</f>
        <v>April</v>
      </c>
      <c r="I1179" s="2" t="str">
        <f>TEXT(Ecommerce_Sales[[#This Row],[Order_Date]],"yyyy")</f>
        <v>2024</v>
      </c>
      <c r="J1179" s="2" t="str">
        <f>TEXT(Ecommerce_Sales[[#This Row],[Order_Date]],"mmmm")</f>
        <v>April</v>
      </c>
      <c r="K1179" s="1" t="s">
        <v>1947</v>
      </c>
      <c r="L1179" s="1" t="s">
        <v>4953</v>
      </c>
      <c r="M1179" s="1" t="s">
        <v>1972</v>
      </c>
      <c r="N1179" s="1" t="s">
        <v>1973</v>
      </c>
      <c r="O1179" s="3">
        <v>928</v>
      </c>
      <c r="P1179">
        <v>5</v>
      </c>
      <c r="Q1179" s="3">
        <v>4642</v>
      </c>
      <c r="R1179" s="1" t="s">
        <v>2016</v>
      </c>
      <c r="S1179" s="3">
        <v>428</v>
      </c>
      <c r="T1179">
        <v>10</v>
      </c>
      <c r="U1179" t="str">
        <f>IF(Ecommerce_Sales[[#This Row],[Delivery_Time_Days]]&gt;7,"Delay",IF(Ecommerce_Sales[[#This Row],[Delivery_Time_Days]] = 0,"No delivery",IF(Ecommerce_Sales[[#This Row],[Delivery_Time_Days]]&lt;=7,"On-time")))</f>
        <v>Delay</v>
      </c>
      <c r="V1179" s="7">
        <f>Ecommerce_Sales[[#This Row],[Profit]]/Ecommerce_Sales[[#This Row],[Total_Price]]</f>
        <v>0.30008616975441621</v>
      </c>
      <c r="W1179" s="3">
        <v>1393</v>
      </c>
      <c r="X1179" s="3"/>
    </row>
    <row r="1180" spans="1:24" x14ac:dyDescent="0.25">
      <c r="A1180" s="1" t="s">
        <v>4954</v>
      </c>
      <c r="B1180" s="1" t="s">
        <v>1418</v>
      </c>
      <c r="C1180" s="1" t="s">
        <v>1419</v>
      </c>
      <c r="D1180" s="1" t="s">
        <v>3417</v>
      </c>
      <c r="E1180" s="1" t="s">
        <v>1966</v>
      </c>
      <c r="F1180" s="2">
        <v>45534</v>
      </c>
      <c r="G1180" s="2">
        <v>45044</v>
      </c>
      <c r="H1180" s="2" t="str">
        <f>TEXT(Ecommerce_Sales[[#This Row],[Order_Date]],"mmmm")</f>
        <v>April</v>
      </c>
      <c r="I1180" s="2" t="str">
        <f>TEXT(Ecommerce_Sales[[#This Row],[Order_Date]],"yyyy")</f>
        <v>2023</v>
      </c>
      <c r="J1180" s="2" t="str">
        <f>TEXT(Ecommerce_Sales[[#This Row],[Order_Date]],"mmmm")</f>
        <v>April</v>
      </c>
      <c r="K1180" s="1" t="s">
        <v>1947</v>
      </c>
      <c r="L1180" s="1" t="s">
        <v>4955</v>
      </c>
      <c r="M1180" s="1" t="s">
        <v>2079</v>
      </c>
      <c r="N1180" s="1" t="s">
        <v>1973</v>
      </c>
      <c r="O1180" s="3">
        <v>195</v>
      </c>
      <c r="P1180">
        <v>4</v>
      </c>
      <c r="Q1180" s="3">
        <v>780</v>
      </c>
      <c r="R1180" s="1" t="s">
        <v>1958</v>
      </c>
      <c r="S1180" s="3">
        <v>110</v>
      </c>
      <c r="T1180">
        <v>2</v>
      </c>
      <c r="U1180" t="str">
        <f>IF(Ecommerce_Sales[[#This Row],[Delivery_Time_Days]]&gt;7,"Delay",IF(Ecommerce_Sales[[#This Row],[Delivery_Time_Days]] = 0,"No delivery",IF(Ecommerce_Sales[[#This Row],[Delivery_Time_Days]]&lt;=7,"On-time")))</f>
        <v>On-time</v>
      </c>
      <c r="V1180" s="7">
        <f>Ecommerce_Sales[[#This Row],[Profit]]/Ecommerce_Sales[[#This Row],[Total_Price]]</f>
        <v>0.3</v>
      </c>
      <c r="W1180" s="3">
        <v>234</v>
      </c>
      <c r="X1180" s="3"/>
    </row>
    <row r="1181" spans="1:24" x14ac:dyDescent="0.25">
      <c r="A1181" s="1" t="s">
        <v>4956</v>
      </c>
      <c r="B1181" s="1" t="s">
        <v>850</v>
      </c>
      <c r="C1181" s="1" t="s">
        <v>851</v>
      </c>
      <c r="D1181" s="1" t="s">
        <v>4393</v>
      </c>
      <c r="E1181" s="1" t="s">
        <v>1996</v>
      </c>
      <c r="F1181" s="2">
        <v>45271</v>
      </c>
      <c r="G1181" s="2">
        <v>44928</v>
      </c>
      <c r="H1181" s="2" t="str">
        <f>TEXT(Ecommerce_Sales[[#This Row],[Order_Date]],"mmmm")</f>
        <v>January</v>
      </c>
      <c r="I1181" s="2" t="str">
        <f>TEXT(Ecommerce_Sales[[#This Row],[Order_Date]],"yyyy")</f>
        <v>2023</v>
      </c>
      <c r="J1181" s="2" t="str">
        <f>TEXT(Ecommerce_Sales[[#This Row],[Order_Date]],"mmmm")</f>
        <v>January</v>
      </c>
      <c r="K1181" s="1" t="s">
        <v>1947</v>
      </c>
      <c r="L1181" s="1" t="s">
        <v>4957</v>
      </c>
      <c r="M1181" s="1" t="s">
        <v>2058</v>
      </c>
      <c r="N1181" s="1" t="s">
        <v>1950</v>
      </c>
      <c r="O1181" s="3">
        <v>427</v>
      </c>
      <c r="P1181">
        <v>1</v>
      </c>
      <c r="Q1181" s="3">
        <v>427</v>
      </c>
      <c r="R1181" s="1" t="s">
        <v>2008</v>
      </c>
      <c r="S1181" s="3">
        <v>57</v>
      </c>
      <c r="T1181">
        <v>6</v>
      </c>
      <c r="U1181" t="str">
        <f>IF(Ecommerce_Sales[[#This Row],[Delivery_Time_Days]]&gt;7,"Delay",IF(Ecommerce_Sales[[#This Row],[Delivery_Time_Days]] = 0,"No delivery",IF(Ecommerce_Sales[[#This Row],[Delivery_Time_Days]]&lt;=7,"On-time")))</f>
        <v>On-time</v>
      </c>
      <c r="V1181" s="7">
        <f>Ecommerce_Sales[[#This Row],[Profit]]/Ecommerce_Sales[[#This Row],[Total_Price]]</f>
        <v>0.40046838407494145</v>
      </c>
      <c r="W1181" s="3">
        <v>171</v>
      </c>
      <c r="X1181" s="3"/>
    </row>
    <row r="1182" spans="1:24" x14ac:dyDescent="0.25">
      <c r="A1182" s="1" t="s">
        <v>4958</v>
      </c>
      <c r="B1182" s="1" t="s">
        <v>180</v>
      </c>
      <c r="C1182" s="1" t="s">
        <v>181</v>
      </c>
      <c r="D1182" s="1" t="s">
        <v>4959</v>
      </c>
      <c r="E1182" s="1" t="s">
        <v>1981</v>
      </c>
      <c r="F1182" s="2">
        <v>45319</v>
      </c>
      <c r="G1182" s="2">
        <v>45436</v>
      </c>
      <c r="H1182" s="2" t="str">
        <f>TEXT(Ecommerce_Sales[[#This Row],[Order_Date]],"mmmm")</f>
        <v>May</v>
      </c>
      <c r="I1182" s="2" t="str">
        <f>TEXT(Ecommerce_Sales[[#This Row],[Order_Date]],"yyyy")</f>
        <v>2024</v>
      </c>
      <c r="J1182" s="2" t="str">
        <f>TEXT(Ecommerce_Sales[[#This Row],[Order_Date]],"mmmm")</f>
        <v>May</v>
      </c>
      <c r="K1182" s="1" t="s">
        <v>1986</v>
      </c>
      <c r="L1182" s="1" t="s">
        <v>4960</v>
      </c>
      <c r="M1182" s="1" t="s">
        <v>1949</v>
      </c>
      <c r="N1182" s="1" t="s">
        <v>1950</v>
      </c>
      <c r="O1182" s="3">
        <v>293</v>
      </c>
      <c r="P1182">
        <v>4</v>
      </c>
      <c r="Q1182" s="3">
        <v>1170</v>
      </c>
      <c r="R1182" s="1" t="s">
        <v>1951</v>
      </c>
      <c r="S1182" s="3">
        <v>172</v>
      </c>
      <c r="U1182" t="str">
        <f>IF(Ecommerce_Sales[[#This Row],[Delivery_Time_Days]]&gt;7,"Delay",IF(Ecommerce_Sales[[#This Row],[Delivery_Time_Days]] = 0,"No delivery",IF(Ecommerce_Sales[[#This Row],[Delivery_Time_Days]]&lt;=7,"On-time")))</f>
        <v>No delivery</v>
      </c>
      <c r="V1182" s="7">
        <f>Ecommerce_Sales[[#This Row],[Profit]]/Ecommerce_Sales[[#This Row],[Total_Price]]</f>
        <v>0.4</v>
      </c>
      <c r="W1182" s="3">
        <v>468</v>
      </c>
      <c r="X1182" s="3"/>
    </row>
    <row r="1183" spans="1:24" x14ac:dyDescent="0.25">
      <c r="A1183" s="1" t="s">
        <v>4961</v>
      </c>
      <c r="B1183" s="1" t="s">
        <v>362</v>
      </c>
      <c r="C1183" s="1" t="s">
        <v>363</v>
      </c>
      <c r="D1183" s="1" t="s">
        <v>2422</v>
      </c>
      <c r="E1183" s="1" t="s">
        <v>1946</v>
      </c>
      <c r="F1183" s="2">
        <v>45317</v>
      </c>
      <c r="G1183" s="2">
        <v>45577</v>
      </c>
      <c r="H1183" s="2" t="str">
        <f>TEXT(Ecommerce_Sales[[#This Row],[Order_Date]],"mmmm")</f>
        <v>October</v>
      </c>
      <c r="I1183" s="2" t="str">
        <f>TEXT(Ecommerce_Sales[[#This Row],[Order_Date]],"yyyy")</f>
        <v>2024</v>
      </c>
      <c r="J1183" s="2" t="str">
        <f>TEXT(Ecommerce_Sales[[#This Row],[Order_Date]],"mmmm")</f>
        <v>October</v>
      </c>
      <c r="K1183" s="1" t="s">
        <v>1947</v>
      </c>
      <c r="L1183" s="1" t="s">
        <v>4962</v>
      </c>
      <c r="M1183" s="1" t="s">
        <v>2079</v>
      </c>
      <c r="N1183" s="1" t="s">
        <v>1973</v>
      </c>
      <c r="O1183" s="3">
        <v>553</v>
      </c>
      <c r="P1183">
        <v>4</v>
      </c>
      <c r="Q1183" s="3">
        <v>2212</v>
      </c>
      <c r="R1183" s="1" t="s">
        <v>1951</v>
      </c>
      <c r="S1183" s="3">
        <v>169</v>
      </c>
      <c r="T1183">
        <v>6</v>
      </c>
      <c r="U1183" t="str">
        <f>IF(Ecommerce_Sales[[#This Row],[Delivery_Time_Days]]&gt;7,"Delay",IF(Ecommerce_Sales[[#This Row],[Delivery_Time_Days]] = 0,"No delivery",IF(Ecommerce_Sales[[#This Row],[Delivery_Time_Days]]&lt;=7,"On-time")))</f>
        <v>On-time</v>
      </c>
      <c r="V1183" s="7">
        <f>Ecommerce_Sales[[#This Row],[Profit]]/Ecommerce_Sales[[#This Row],[Total_Price]]</f>
        <v>0.30018083182640143</v>
      </c>
      <c r="W1183" s="3">
        <v>664</v>
      </c>
      <c r="X1183" s="3"/>
    </row>
    <row r="1184" spans="1:24" x14ac:dyDescent="0.25">
      <c r="A1184" s="1" t="s">
        <v>4963</v>
      </c>
      <c r="B1184" s="1" t="s">
        <v>462</v>
      </c>
      <c r="C1184" s="1" t="s">
        <v>1467</v>
      </c>
      <c r="D1184" s="1" t="s">
        <v>4964</v>
      </c>
      <c r="E1184" s="1" t="s">
        <v>1996</v>
      </c>
      <c r="F1184" s="2">
        <v>45212</v>
      </c>
      <c r="G1184" s="2">
        <v>45500</v>
      </c>
      <c r="H1184" s="2" t="str">
        <f>TEXT(Ecommerce_Sales[[#This Row],[Order_Date]],"mmmm")</f>
        <v>July</v>
      </c>
      <c r="I1184" s="2" t="str">
        <f>TEXT(Ecommerce_Sales[[#This Row],[Order_Date]],"yyyy")</f>
        <v>2024</v>
      </c>
      <c r="J1184" s="2" t="str">
        <f>TEXT(Ecommerce_Sales[[#This Row],[Order_Date]],"mmmm")</f>
        <v>July</v>
      </c>
      <c r="K1184" s="1" t="s">
        <v>1947</v>
      </c>
      <c r="L1184" s="1" t="s">
        <v>4965</v>
      </c>
      <c r="M1184" s="1" t="s">
        <v>1949</v>
      </c>
      <c r="N1184" s="1" t="s">
        <v>1950</v>
      </c>
      <c r="O1184" s="3">
        <v>557</v>
      </c>
      <c r="P1184">
        <v>1</v>
      </c>
      <c r="Q1184" s="3">
        <v>557</v>
      </c>
      <c r="R1184" s="1" t="s">
        <v>2016</v>
      </c>
      <c r="S1184" s="3">
        <v>44</v>
      </c>
      <c r="T1184">
        <v>2</v>
      </c>
      <c r="U1184" t="str">
        <f>IF(Ecommerce_Sales[[#This Row],[Delivery_Time_Days]]&gt;7,"Delay",IF(Ecommerce_Sales[[#This Row],[Delivery_Time_Days]] = 0,"No delivery",IF(Ecommerce_Sales[[#This Row],[Delivery_Time_Days]]&lt;=7,"On-time")))</f>
        <v>On-time</v>
      </c>
      <c r="V1184" s="7">
        <f>Ecommerce_Sales[[#This Row],[Profit]]/Ecommerce_Sales[[#This Row],[Total_Price]]</f>
        <v>0.40035906642728902</v>
      </c>
      <c r="W1184" s="3">
        <v>223</v>
      </c>
      <c r="X1184" s="3"/>
    </row>
    <row r="1185" spans="1:24" x14ac:dyDescent="0.25">
      <c r="A1185" s="1" t="s">
        <v>4966</v>
      </c>
      <c r="B1185" s="1" t="s">
        <v>986</v>
      </c>
      <c r="C1185" s="1" t="s">
        <v>987</v>
      </c>
      <c r="D1185" s="1" t="s">
        <v>3704</v>
      </c>
      <c r="E1185" s="1" t="s">
        <v>1966</v>
      </c>
      <c r="F1185" s="2">
        <v>45156</v>
      </c>
      <c r="G1185" s="2">
        <v>45556</v>
      </c>
      <c r="H1185" s="2" t="str">
        <f>TEXT(Ecommerce_Sales[[#This Row],[Order_Date]],"mmmm")</f>
        <v>September</v>
      </c>
      <c r="I1185" s="2" t="str">
        <f>TEXT(Ecommerce_Sales[[#This Row],[Order_Date]],"yyyy")</f>
        <v>2024</v>
      </c>
      <c r="J1185" s="2" t="str">
        <f>TEXT(Ecommerce_Sales[[#This Row],[Order_Date]],"mmmm")</f>
        <v>September</v>
      </c>
      <c r="K1185" s="1" t="s">
        <v>1947</v>
      </c>
      <c r="L1185" s="1" t="s">
        <v>4967</v>
      </c>
      <c r="M1185" s="1" t="s">
        <v>1963</v>
      </c>
      <c r="N1185" s="1" t="s">
        <v>1957</v>
      </c>
      <c r="O1185" s="3">
        <v>502</v>
      </c>
      <c r="P1185">
        <v>3</v>
      </c>
      <c r="Q1185" s="3">
        <v>1507</v>
      </c>
      <c r="R1185" s="1" t="s">
        <v>1958</v>
      </c>
      <c r="S1185" s="3">
        <v>173</v>
      </c>
      <c r="T1185">
        <v>2</v>
      </c>
      <c r="U1185" t="str">
        <f>IF(Ecommerce_Sales[[#This Row],[Delivery_Time_Days]]&gt;7,"Delay",IF(Ecommerce_Sales[[#This Row],[Delivery_Time_Days]] = 0,"No delivery",IF(Ecommerce_Sales[[#This Row],[Delivery_Time_Days]]&lt;=7,"On-time")))</f>
        <v>On-time</v>
      </c>
      <c r="V1185" s="7">
        <f>Ecommerce_Sales[[#This Row],[Profit]]/Ecommerce_Sales[[#This Row],[Total_Price]]</f>
        <v>0.14996682149966822</v>
      </c>
      <c r="W1185" s="3">
        <v>226</v>
      </c>
      <c r="X1185" s="3"/>
    </row>
    <row r="1186" spans="1:24" x14ac:dyDescent="0.25">
      <c r="A1186" s="1" t="s">
        <v>4968</v>
      </c>
      <c r="B1186" s="1" t="s">
        <v>1325</v>
      </c>
      <c r="C1186" s="1" t="s">
        <v>1326</v>
      </c>
      <c r="D1186" s="1" t="s">
        <v>4969</v>
      </c>
      <c r="E1186" s="1" t="s">
        <v>1966</v>
      </c>
      <c r="F1186" s="2">
        <v>45307</v>
      </c>
      <c r="G1186" s="2">
        <v>45428</v>
      </c>
      <c r="H1186" s="2" t="str">
        <f>TEXT(Ecommerce_Sales[[#This Row],[Order_Date]],"mmmm")</f>
        <v>May</v>
      </c>
      <c r="I1186" s="2" t="str">
        <f>TEXT(Ecommerce_Sales[[#This Row],[Order_Date]],"yyyy")</f>
        <v>2024</v>
      </c>
      <c r="J1186" s="2" t="str">
        <f>TEXT(Ecommerce_Sales[[#This Row],[Order_Date]],"mmmm")</f>
        <v>May</v>
      </c>
      <c r="K1186" s="1" t="s">
        <v>1947</v>
      </c>
      <c r="L1186" s="1" t="s">
        <v>4970</v>
      </c>
      <c r="M1186" s="1" t="s">
        <v>2054</v>
      </c>
      <c r="N1186" s="1" t="s">
        <v>1957</v>
      </c>
      <c r="O1186" s="3">
        <v>238</v>
      </c>
      <c r="P1186">
        <v>3</v>
      </c>
      <c r="Q1186" s="3">
        <v>714</v>
      </c>
      <c r="R1186" s="1" t="s">
        <v>1958</v>
      </c>
      <c r="S1186" s="3">
        <v>66</v>
      </c>
      <c r="T1186">
        <v>2</v>
      </c>
      <c r="U1186" t="str">
        <f>IF(Ecommerce_Sales[[#This Row],[Delivery_Time_Days]]&gt;7,"Delay",IF(Ecommerce_Sales[[#This Row],[Delivery_Time_Days]] = 0,"No delivery",IF(Ecommerce_Sales[[#This Row],[Delivery_Time_Days]]&lt;=7,"On-time")))</f>
        <v>On-time</v>
      </c>
      <c r="V1186" s="7">
        <f>Ecommerce_Sales[[#This Row],[Profit]]/Ecommerce_Sales[[#This Row],[Total_Price]]</f>
        <v>0.14985994397759103</v>
      </c>
      <c r="W1186" s="3">
        <v>107</v>
      </c>
      <c r="X1186" s="3"/>
    </row>
    <row r="1187" spans="1:24" x14ac:dyDescent="0.25">
      <c r="A1187" s="1" t="s">
        <v>4971</v>
      </c>
      <c r="B1187" s="1" t="s">
        <v>898</v>
      </c>
      <c r="C1187" s="1" t="s">
        <v>899</v>
      </c>
      <c r="D1187" s="1" t="s">
        <v>4011</v>
      </c>
      <c r="E1187" s="1" t="s">
        <v>1966</v>
      </c>
      <c r="F1187" s="2">
        <v>45068</v>
      </c>
      <c r="G1187" s="2">
        <v>45374</v>
      </c>
      <c r="H1187" s="2" t="str">
        <f>TEXT(Ecommerce_Sales[[#This Row],[Order_Date]],"mmmm")</f>
        <v>March</v>
      </c>
      <c r="I1187" s="2" t="str">
        <f>TEXT(Ecommerce_Sales[[#This Row],[Order_Date]],"yyyy")</f>
        <v>2024</v>
      </c>
      <c r="J1187" s="2" t="str">
        <f>TEXT(Ecommerce_Sales[[#This Row],[Order_Date]],"mmmm")</f>
        <v>March</v>
      </c>
      <c r="K1187" s="1" t="s">
        <v>1947</v>
      </c>
      <c r="L1187" s="1" t="s">
        <v>4972</v>
      </c>
      <c r="M1187" s="1" t="s">
        <v>1956</v>
      </c>
      <c r="N1187" s="1" t="s">
        <v>1957</v>
      </c>
      <c r="O1187" s="3">
        <v>263</v>
      </c>
      <c r="P1187">
        <v>5</v>
      </c>
      <c r="Q1187" s="3">
        <v>1316</v>
      </c>
      <c r="R1187" s="1" t="s">
        <v>1958</v>
      </c>
      <c r="S1187" s="3">
        <v>156</v>
      </c>
      <c r="T1187">
        <v>4</v>
      </c>
      <c r="U1187" t="str">
        <f>IF(Ecommerce_Sales[[#This Row],[Delivery_Time_Days]]&gt;7,"Delay",IF(Ecommerce_Sales[[#This Row],[Delivery_Time_Days]] = 0,"No delivery",IF(Ecommerce_Sales[[#This Row],[Delivery_Time_Days]]&lt;=7,"On-time")))</f>
        <v>On-time</v>
      </c>
      <c r="V1187" s="7">
        <f>Ecommerce_Sales[[#This Row],[Profit]]/Ecommerce_Sales[[#This Row],[Total_Price]]</f>
        <v>0.14969604863221886</v>
      </c>
      <c r="W1187" s="3">
        <v>197</v>
      </c>
      <c r="X1187" s="3"/>
    </row>
    <row r="1188" spans="1:24" x14ac:dyDescent="0.25">
      <c r="A1188" s="1" t="s">
        <v>4973</v>
      </c>
      <c r="B1188" s="1" t="s">
        <v>1389</v>
      </c>
      <c r="C1188" s="1" t="s">
        <v>1390</v>
      </c>
      <c r="D1188" s="1" t="s">
        <v>4361</v>
      </c>
      <c r="E1188" s="1" t="s">
        <v>1954</v>
      </c>
      <c r="F1188" s="2">
        <v>45076</v>
      </c>
      <c r="G1188" s="2">
        <v>45136</v>
      </c>
      <c r="H1188" s="2" t="str">
        <f>TEXT(Ecommerce_Sales[[#This Row],[Order_Date]],"mmmm")</f>
        <v>July</v>
      </c>
      <c r="I1188" s="2" t="str">
        <f>TEXT(Ecommerce_Sales[[#This Row],[Order_Date]],"yyyy")</f>
        <v>2023</v>
      </c>
      <c r="J1188" s="2" t="str">
        <f>TEXT(Ecommerce_Sales[[#This Row],[Order_Date]],"mmmm")</f>
        <v>July</v>
      </c>
      <c r="K1188" s="1" t="s">
        <v>1986</v>
      </c>
      <c r="L1188" s="1" t="s">
        <v>4974</v>
      </c>
      <c r="M1188" s="1" t="s">
        <v>1977</v>
      </c>
      <c r="N1188" s="1" t="s">
        <v>1978</v>
      </c>
      <c r="O1188" s="3">
        <v>1016</v>
      </c>
      <c r="P1188">
        <v>6</v>
      </c>
      <c r="Q1188" s="3">
        <v>6095</v>
      </c>
      <c r="R1188" s="1" t="s">
        <v>1958</v>
      </c>
      <c r="S1188" s="3">
        <v>483</v>
      </c>
      <c r="U1188" t="str">
        <f>IF(Ecommerce_Sales[[#This Row],[Delivery_Time_Days]]&gt;7,"Delay",IF(Ecommerce_Sales[[#This Row],[Delivery_Time_Days]] = 0,"No delivery",IF(Ecommerce_Sales[[#This Row],[Delivery_Time_Days]]&lt;=7,"On-time")))</f>
        <v>No delivery</v>
      </c>
      <c r="V1188" s="7">
        <f>Ecommerce_Sales[[#This Row],[Profit]]/Ecommerce_Sales[[#This Row],[Total_Price]]</f>
        <v>0.34995898277276455</v>
      </c>
      <c r="W1188" s="3">
        <v>2133</v>
      </c>
      <c r="X1188" s="3"/>
    </row>
    <row r="1189" spans="1:24" x14ac:dyDescent="0.25">
      <c r="A1189" s="1" t="s">
        <v>4975</v>
      </c>
      <c r="B1189" s="1" t="s">
        <v>497</v>
      </c>
      <c r="C1189" s="1" t="s">
        <v>498</v>
      </c>
      <c r="D1189" s="1" t="s">
        <v>4429</v>
      </c>
      <c r="E1189" s="1" t="s">
        <v>1996</v>
      </c>
      <c r="F1189" s="2">
        <v>45077</v>
      </c>
      <c r="G1189" s="2">
        <v>45408</v>
      </c>
      <c r="H1189" s="2" t="str">
        <f>TEXT(Ecommerce_Sales[[#This Row],[Order_Date]],"mmmm")</f>
        <v>April</v>
      </c>
      <c r="I1189" s="2" t="str">
        <f>TEXT(Ecommerce_Sales[[#This Row],[Order_Date]],"yyyy")</f>
        <v>2024</v>
      </c>
      <c r="J1189" s="2" t="str">
        <f>TEXT(Ecommerce_Sales[[#This Row],[Order_Date]],"mmmm")</f>
        <v>April</v>
      </c>
      <c r="K1189" s="1" t="s">
        <v>1947</v>
      </c>
      <c r="L1189" s="1" t="s">
        <v>4976</v>
      </c>
      <c r="M1189" s="1" t="s">
        <v>1998</v>
      </c>
      <c r="N1189" s="1" t="s">
        <v>1973</v>
      </c>
      <c r="O1189" s="3">
        <v>329</v>
      </c>
      <c r="P1189">
        <v>2</v>
      </c>
      <c r="Q1189" s="3">
        <v>658</v>
      </c>
      <c r="R1189" s="1" t="s">
        <v>1951</v>
      </c>
      <c r="S1189" s="3">
        <v>45</v>
      </c>
      <c r="T1189">
        <v>6</v>
      </c>
      <c r="U1189" t="str">
        <f>IF(Ecommerce_Sales[[#This Row],[Delivery_Time_Days]]&gt;7,"Delay",IF(Ecommerce_Sales[[#This Row],[Delivery_Time_Days]] = 0,"No delivery",IF(Ecommerce_Sales[[#This Row],[Delivery_Time_Days]]&lt;=7,"On-time")))</f>
        <v>On-time</v>
      </c>
      <c r="V1189" s="7">
        <f>Ecommerce_Sales[[#This Row],[Profit]]/Ecommerce_Sales[[#This Row],[Total_Price]]</f>
        <v>0.29939209726443772</v>
      </c>
      <c r="W1189" s="3">
        <v>197</v>
      </c>
      <c r="X1189" s="3"/>
    </row>
    <row r="1190" spans="1:24" x14ac:dyDescent="0.25">
      <c r="A1190" s="1" t="s">
        <v>4977</v>
      </c>
      <c r="B1190" s="1" t="s">
        <v>66</v>
      </c>
      <c r="C1190" s="1" t="s">
        <v>67</v>
      </c>
      <c r="D1190" s="1" t="s">
        <v>3681</v>
      </c>
      <c r="E1190" s="1" t="s">
        <v>1946</v>
      </c>
      <c r="F1190" s="2">
        <v>45392</v>
      </c>
      <c r="G1190" s="2">
        <v>45224</v>
      </c>
      <c r="H1190" s="2" t="str">
        <f>TEXT(Ecommerce_Sales[[#This Row],[Order_Date]],"mmmm")</f>
        <v>October</v>
      </c>
      <c r="I1190" s="2" t="str">
        <f>TEXT(Ecommerce_Sales[[#This Row],[Order_Date]],"yyyy")</f>
        <v>2023</v>
      </c>
      <c r="J1190" s="2" t="str">
        <f>TEXT(Ecommerce_Sales[[#This Row],[Order_Date]],"mmmm")</f>
        <v>October</v>
      </c>
      <c r="K1190" s="1" t="s">
        <v>1947</v>
      </c>
      <c r="L1190" s="1" t="s">
        <v>4978</v>
      </c>
      <c r="M1190" s="1" t="s">
        <v>1977</v>
      </c>
      <c r="N1190" s="1" t="s">
        <v>1978</v>
      </c>
      <c r="O1190" s="3">
        <v>787</v>
      </c>
      <c r="P1190">
        <v>4</v>
      </c>
      <c r="Q1190" s="3">
        <v>3147</v>
      </c>
      <c r="R1190" s="1" t="s">
        <v>2012</v>
      </c>
      <c r="S1190" s="3">
        <v>188</v>
      </c>
      <c r="T1190">
        <v>4</v>
      </c>
      <c r="U1190" t="str">
        <f>IF(Ecommerce_Sales[[#This Row],[Delivery_Time_Days]]&gt;7,"Delay",IF(Ecommerce_Sales[[#This Row],[Delivery_Time_Days]] = 0,"No delivery",IF(Ecommerce_Sales[[#This Row],[Delivery_Time_Days]]&lt;=7,"On-time")))</f>
        <v>On-time</v>
      </c>
      <c r="V1190" s="7">
        <f>Ecommerce_Sales[[#This Row],[Profit]]/Ecommerce_Sales[[#This Row],[Total_Price]]</f>
        <v>0.35017476962186211</v>
      </c>
      <c r="W1190" s="3">
        <v>1102</v>
      </c>
      <c r="X1190" s="3"/>
    </row>
    <row r="1191" spans="1:24" x14ac:dyDescent="0.25">
      <c r="A1191" s="1" t="s">
        <v>4979</v>
      </c>
      <c r="B1191" s="1" t="s">
        <v>411</v>
      </c>
      <c r="C1191" s="1" t="s">
        <v>412</v>
      </c>
      <c r="D1191" s="1" t="s">
        <v>2978</v>
      </c>
      <c r="E1191" s="1" t="s">
        <v>1961</v>
      </c>
      <c r="F1191" s="2">
        <v>45219</v>
      </c>
      <c r="G1191" s="2">
        <v>45600</v>
      </c>
      <c r="H1191" s="2" t="str">
        <f>TEXT(Ecommerce_Sales[[#This Row],[Order_Date]],"mmmm")</f>
        <v>November</v>
      </c>
      <c r="I1191" s="2" t="str">
        <f>TEXT(Ecommerce_Sales[[#This Row],[Order_Date]],"yyyy")</f>
        <v>2024</v>
      </c>
      <c r="J1191" s="2" t="str">
        <f>TEXT(Ecommerce_Sales[[#This Row],[Order_Date]],"mmmm")</f>
        <v>November</v>
      </c>
      <c r="K1191" s="1" t="s">
        <v>1947</v>
      </c>
      <c r="L1191" s="1" t="s">
        <v>4980</v>
      </c>
      <c r="M1191" s="1" t="s">
        <v>2247</v>
      </c>
      <c r="N1191" s="1" t="s">
        <v>1957</v>
      </c>
      <c r="O1191" s="3">
        <v>1287</v>
      </c>
      <c r="P1191">
        <v>4</v>
      </c>
      <c r="Q1191" s="3">
        <v>5148</v>
      </c>
      <c r="R1191" s="1" t="s">
        <v>1951</v>
      </c>
      <c r="S1191" s="3">
        <v>679</v>
      </c>
      <c r="T1191">
        <v>7</v>
      </c>
      <c r="U1191" t="str">
        <f>IF(Ecommerce_Sales[[#This Row],[Delivery_Time_Days]]&gt;7,"Delay",IF(Ecommerce_Sales[[#This Row],[Delivery_Time_Days]] = 0,"No delivery",IF(Ecommerce_Sales[[#This Row],[Delivery_Time_Days]]&lt;=7,"On-time")))</f>
        <v>On-time</v>
      </c>
      <c r="V1191" s="7">
        <f>Ecommerce_Sales[[#This Row],[Profit]]/Ecommerce_Sales[[#This Row],[Total_Price]]</f>
        <v>0.14996114996114995</v>
      </c>
      <c r="W1191" s="3">
        <v>772</v>
      </c>
      <c r="X1191" s="3"/>
    </row>
    <row r="1192" spans="1:24" x14ac:dyDescent="0.25">
      <c r="A1192" s="1" t="s">
        <v>4981</v>
      </c>
      <c r="B1192" s="1" t="s">
        <v>80</v>
      </c>
      <c r="C1192" s="1" t="s">
        <v>81</v>
      </c>
      <c r="D1192" s="1" t="s">
        <v>2654</v>
      </c>
      <c r="E1192" s="1" t="s">
        <v>1966</v>
      </c>
      <c r="F1192" s="2">
        <v>45077</v>
      </c>
      <c r="G1192" s="2">
        <v>45023</v>
      </c>
      <c r="H1192" s="2" t="str">
        <f>TEXT(Ecommerce_Sales[[#This Row],[Order_Date]],"mmmm")</f>
        <v>April</v>
      </c>
      <c r="I1192" s="2" t="str">
        <f>TEXT(Ecommerce_Sales[[#This Row],[Order_Date]],"yyyy")</f>
        <v>2023</v>
      </c>
      <c r="J1192" s="2" t="str">
        <f>TEXT(Ecommerce_Sales[[#This Row],[Order_Date]],"mmmm")</f>
        <v>April</v>
      </c>
      <c r="K1192" s="1" t="s">
        <v>1947</v>
      </c>
      <c r="L1192" s="1" t="s">
        <v>4982</v>
      </c>
      <c r="M1192" s="1" t="s">
        <v>2247</v>
      </c>
      <c r="N1192" s="1" t="s">
        <v>1957</v>
      </c>
      <c r="O1192" s="3">
        <v>591</v>
      </c>
      <c r="P1192">
        <v>3</v>
      </c>
      <c r="Q1192" s="3">
        <v>1773</v>
      </c>
      <c r="R1192" s="1" t="s">
        <v>2008</v>
      </c>
      <c r="S1192" s="3">
        <v>205</v>
      </c>
      <c r="T1192">
        <v>8</v>
      </c>
      <c r="U1192" t="str">
        <f>IF(Ecommerce_Sales[[#This Row],[Delivery_Time_Days]]&gt;7,"Delay",IF(Ecommerce_Sales[[#This Row],[Delivery_Time_Days]] = 0,"No delivery",IF(Ecommerce_Sales[[#This Row],[Delivery_Time_Days]]&lt;=7,"On-time")))</f>
        <v>Delay</v>
      </c>
      <c r="V1192" s="7">
        <f>Ecommerce_Sales[[#This Row],[Profit]]/Ecommerce_Sales[[#This Row],[Total_Price]]</f>
        <v>0.15002820078962212</v>
      </c>
      <c r="W1192" s="3">
        <v>266</v>
      </c>
      <c r="X1192" s="3"/>
    </row>
    <row r="1193" spans="1:24" x14ac:dyDescent="0.25">
      <c r="A1193" s="1" t="s">
        <v>4983</v>
      </c>
      <c r="B1193" s="1" t="s">
        <v>697</v>
      </c>
      <c r="C1193" s="1" t="s">
        <v>698</v>
      </c>
      <c r="D1193" s="1" t="s">
        <v>2989</v>
      </c>
      <c r="E1193" s="1" t="s">
        <v>1996</v>
      </c>
      <c r="F1193" s="2">
        <v>45568</v>
      </c>
      <c r="G1193" s="2">
        <v>45131</v>
      </c>
      <c r="H1193" s="2" t="str">
        <f>TEXT(Ecommerce_Sales[[#This Row],[Order_Date]],"mmmm")</f>
        <v>July</v>
      </c>
      <c r="I1193" s="2" t="str">
        <f>TEXT(Ecommerce_Sales[[#This Row],[Order_Date]],"yyyy")</f>
        <v>2023</v>
      </c>
      <c r="J1193" s="2" t="str">
        <f>TEXT(Ecommerce_Sales[[#This Row],[Order_Date]],"mmmm")</f>
        <v>July</v>
      </c>
      <c r="K1193" s="1" t="s">
        <v>1947</v>
      </c>
      <c r="L1193" s="1" t="s">
        <v>4984</v>
      </c>
      <c r="M1193" s="1" t="s">
        <v>2072</v>
      </c>
      <c r="N1193" s="1" t="s">
        <v>1950</v>
      </c>
      <c r="O1193" s="3">
        <v>1126</v>
      </c>
      <c r="P1193">
        <v>3</v>
      </c>
      <c r="Q1193" s="3">
        <v>3378</v>
      </c>
      <c r="R1193" s="1" t="s">
        <v>1951</v>
      </c>
      <c r="S1193" s="3">
        <v>385</v>
      </c>
      <c r="T1193">
        <v>3</v>
      </c>
      <c r="U1193" t="str">
        <f>IF(Ecommerce_Sales[[#This Row],[Delivery_Time_Days]]&gt;7,"Delay",IF(Ecommerce_Sales[[#This Row],[Delivery_Time_Days]] = 0,"No delivery",IF(Ecommerce_Sales[[#This Row],[Delivery_Time_Days]]&lt;=7,"On-time")))</f>
        <v>On-time</v>
      </c>
      <c r="V1193" s="7">
        <f>Ecommerce_Sales[[#This Row],[Profit]]/Ecommerce_Sales[[#This Row],[Total_Price]]</f>
        <v>0.39994079336885729</v>
      </c>
      <c r="W1193" s="3">
        <v>1351</v>
      </c>
      <c r="X1193" s="3"/>
    </row>
    <row r="1194" spans="1:24" x14ac:dyDescent="0.25">
      <c r="A1194" s="1" t="s">
        <v>4985</v>
      </c>
      <c r="B1194" s="1" t="s">
        <v>48</v>
      </c>
      <c r="C1194" s="1" t="s">
        <v>49</v>
      </c>
      <c r="D1194" s="1" t="s">
        <v>2767</v>
      </c>
      <c r="E1194" s="1" t="s">
        <v>1966</v>
      </c>
      <c r="F1194" s="2">
        <v>45036</v>
      </c>
      <c r="G1194" s="2">
        <v>44967</v>
      </c>
      <c r="H1194" s="2" t="str">
        <f>TEXT(Ecommerce_Sales[[#This Row],[Order_Date]],"mmmm")</f>
        <v>February</v>
      </c>
      <c r="I1194" s="2" t="str">
        <f>TEXT(Ecommerce_Sales[[#This Row],[Order_Date]],"yyyy")</f>
        <v>2023</v>
      </c>
      <c r="J1194" s="2" t="str">
        <f>TEXT(Ecommerce_Sales[[#This Row],[Order_Date]],"mmmm")</f>
        <v>February</v>
      </c>
      <c r="K1194" s="1" t="s">
        <v>1947</v>
      </c>
      <c r="L1194" s="1" t="s">
        <v>4986</v>
      </c>
      <c r="M1194" s="1" t="s">
        <v>2058</v>
      </c>
      <c r="N1194" s="1" t="s">
        <v>1950</v>
      </c>
      <c r="O1194" s="3">
        <v>916</v>
      </c>
      <c r="P1194">
        <v>1</v>
      </c>
      <c r="Q1194" s="3">
        <v>916</v>
      </c>
      <c r="R1194" s="1" t="s">
        <v>1951</v>
      </c>
      <c r="S1194" s="3">
        <v>118</v>
      </c>
      <c r="T1194">
        <v>2</v>
      </c>
      <c r="U1194" t="str">
        <f>IF(Ecommerce_Sales[[#This Row],[Delivery_Time_Days]]&gt;7,"Delay",IF(Ecommerce_Sales[[#This Row],[Delivery_Time_Days]] = 0,"No delivery",IF(Ecommerce_Sales[[#This Row],[Delivery_Time_Days]]&lt;=7,"On-time")))</f>
        <v>On-time</v>
      </c>
      <c r="V1194" s="7">
        <f>Ecommerce_Sales[[#This Row],[Profit]]/Ecommerce_Sales[[#This Row],[Total_Price]]</f>
        <v>0.40065502183406115</v>
      </c>
      <c r="W1194" s="3">
        <v>367</v>
      </c>
      <c r="X1194" s="3"/>
    </row>
    <row r="1195" spans="1:24" x14ac:dyDescent="0.25">
      <c r="A1195" s="1" t="s">
        <v>4987</v>
      </c>
      <c r="B1195" s="1" t="s">
        <v>404</v>
      </c>
      <c r="C1195" s="1" t="s">
        <v>405</v>
      </c>
      <c r="D1195" s="1" t="s">
        <v>4988</v>
      </c>
      <c r="E1195" s="1" t="s">
        <v>1961</v>
      </c>
      <c r="F1195" s="2">
        <v>45158</v>
      </c>
      <c r="G1195" s="2">
        <v>45350</v>
      </c>
      <c r="H1195" s="2" t="str">
        <f>TEXT(Ecommerce_Sales[[#This Row],[Order_Date]],"mmmm")</f>
        <v>February</v>
      </c>
      <c r="I1195" s="2" t="str">
        <f>TEXT(Ecommerce_Sales[[#This Row],[Order_Date]],"yyyy")</f>
        <v>2024</v>
      </c>
      <c r="J1195" s="2" t="str">
        <f>TEXT(Ecommerce_Sales[[#This Row],[Order_Date]],"mmmm")</f>
        <v>February</v>
      </c>
      <c r="K1195" s="1" t="s">
        <v>1992</v>
      </c>
      <c r="L1195" s="1" t="s">
        <v>4989</v>
      </c>
      <c r="M1195" s="1" t="s">
        <v>1988</v>
      </c>
      <c r="N1195" s="1" t="s">
        <v>1989</v>
      </c>
      <c r="O1195" s="3">
        <v>843</v>
      </c>
      <c r="P1195">
        <v>1</v>
      </c>
      <c r="Q1195" s="3">
        <v>843</v>
      </c>
      <c r="R1195" s="1" t="s">
        <v>2008</v>
      </c>
      <c r="S1195" s="3">
        <v>44</v>
      </c>
      <c r="U1195" t="str">
        <f>IF(Ecommerce_Sales[[#This Row],[Delivery_Time_Days]]&gt;7,"Delay",IF(Ecommerce_Sales[[#This Row],[Delivery_Time_Days]] = 0,"No delivery",IF(Ecommerce_Sales[[#This Row],[Delivery_Time_Days]]&lt;=7,"On-time")))</f>
        <v>No delivery</v>
      </c>
      <c r="V1195" s="7">
        <f>Ecommerce_Sales[[#This Row],[Profit]]/Ecommerce_Sales[[#This Row],[Total_Price]]</f>
        <v>0.25029655990510086</v>
      </c>
      <c r="W1195" s="3">
        <v>211</v>
      </c>
      <c r="X1195" s="3"/>
    </row>
    <row r="1196" spans="1:24" x14ac:dyDescent="0.25">
      <c r="A1196" s="1" t="s">
        <v>4990</v>
      </c>
      <c r="B1196" s="1" t="s">
        <v>918</v>
      </c>
      <c r="C1196" s="1" t="s">
        <v>919</v>
      </c>
      <c r="D1196" s="1" t="s">
        <v>2846</v>
      </c>
      <c r="E1196" s="1" t="s">
        <v>1966</v>
      </c>
      <c r="F1196" s="2">
        <v>45574</v>
      </c>
      <c r="G1196" s="2">
        <v>45213</v>
      </c>
      <c r="H1196" s="2" t="str">
        <f>TEXT(Ecommerce_Sales[[#This Row],[Order_Date]],"mmmm")</f>
        <v>October</v>
      </c>
      <c r="I1196" s="2" t="str">
        <f>TEXT(Ecommerce_Sales[[#This Row],[Order_Date]],"yyyy")</f>
        <v>2023</v>
      </c>
      <c r="J1196" s="2" t="str">
        <f>TEXT(Ecommerce_Sales[[#This Row],[Order_Date]],"mmmm")</f>
        <v>October</v>
      </c>
      <c r="K1196" s="1" t="s">
        <v>1947</v>
      </c>
      <c r="L1196" s="1" t="s">
        <v>4991</v>
      </c>
      <c r="M1196" s="1" t="s">
        <v>2247</v>
      </c>
      <c r="N1196" s="1" t="s">
        <v>1957</v>
      </c>
      <c r="O1196" s="3">
        <v>1164</v>
      </c>
      <c r="P1196">
        <v>4</v>
      </c>
      <c r="Q1196" s="3">
        <v>4658</v>
      </c>
      <c r="R1196" s="1" t="s">
        <v>1958</v>
      </c>
      <c r="S1196" s="3">
        <v>496</v>
      </c>
      <c r="T1196">
        <v>5</v>
      </c>
      <c r="U1196" t="str">
        <f>IF(Ecommerce_Sales[[#This Row],[Delivery_Time_Days]]&gt;7,"Delay",IF(Ecommerce_Sales[[#This Row],[Delivery_Time_Days]] = 0,"No delivery",IF(Ecommerce_Sales[[#This Row],[Delivery_Time_Days]]&lt;=7,"On-time")))</f>
        <v>On-time</v>
      </c>
      <c r="V1196" s="7">
        <f>Ecommerce_Sales[[#This Row],[Profit]]/Ecommerce_Sales[[#This Row],[Total_Price]]</f>
        <v>0.15006440532417348</v>
      </c>
      <c r="W1196" s="3">
        <v>699</v>
      </c>
      <c r="X1196" s="3"/>
    </row>
    <row r="1197" spans="1:24" x14ac:dyDescent="0.25">
      <c r="A1197" s="1" t="s">
        <v>4992</v>
      </c>
      <c r="B1197" s="1" t="s">
        <v>1183</v>
      </c>
      <c r="C1197" s="1" t="s">
        <v>1184</v>
      </c>
      <c r="D1197" s="1" t="s">
        <v>2595</v>
      </c>
      <c r="E1197" s="1" t="s">
        <v>1966</v>
      </c>
      <c r="F1197" s="2">
        <v>44966</v>
      </c>
      <c r="G1197" s="2">
        <v>45136</v>
      </c>
      <c r="H1197" s="2" t="str">
        <f>TEXT(Ecommerce_Sales[[#This Row],[Order_Date]],"mmmm")</f>
        <v>July</v>
      </c>
      <c r="I1197" s="2" t="str">
        <f>TEXT(Ecommerce_Sales[[#This Row],[Order_Date]],"yyyy")</f>
        <v>2023</v>
      </c>
      <c r="J1197" s="2" t="str">
        <f>TEXT(Ecommerce_Sales[[#This Row],[Order_Date]],"mmmm")</f>
        <v>July</v>
      </c>
      <c r="K1197" s="1" t="s">
        <v>1986</v>
      </c>
      <c r="L1197" s="1" t="s">
        <v>2695</v>
      </c>
      <c r="M1197" s="1" t="s">
        <v>1998</v>
      </c>
      <c r="N1197" s="1" t="s">
        <v>1973</v>
      </c>
      <c r="O1197" s="3">
        <v>1219</v>
      </c>
      <c r="P1197">
        <v>5</v>
      </c>
      <c r="Q1197" s="3">
        <v>6093</v>
      </c>
      <c r="R1197" s="1" t="s">
        <v>1958</v>
      </c>
      <c r="S1197" s="3">
        <v>344</v>
      </c>
      <c r="U1197" t="str">
        <f>IF(Ecommerce_Sales[[#This Row],[Delivery_Time_Days]]&gt;7,"Delay",IF(Ecommerce_Sales[[#This Row],[Delivery_Time_Days]] = 0,"No delivery",IF(Ecommerce_Sales[[#This Row],[Delivery_Time_Days]]&lt;=7,"On-time")))</f>
        <v>No delivery</v>
      </c>
      <c r="V1197" s="7">
        <f>Ecommerce_Sales[[#This Row],[Profit]]/Ecommerce_Sales[[#This Row],[Total_Price]]</f>
        <v>0.30001641227638276</v>
      </c>
      <c r="W1197" s="3">
        <v>1828</v>
      </c>
      <c r="X1197" s="3"/>
    </row>
    <row r="1198" spans="1:24" x14ac:dyDescent="0.25">
      <c r="A1198" s="1" t="s">
        <v>4993</v>
      </c>
      <c r="B1198" s="1" t="s">
        <v>416</v>
      </c>
      <c r="C1198" s="1" t="s">
        <v>417</v>
      </c>
      <c r="D1198" s="1" t="s">
        <v>3453</v>
      </c>
      <c r="E1198" s="1" t="s">
        <v>1954</v>
      </c>
      <c r="F1198" s="2">
        <v>45387</v>
      </c>
      <c r="G1198" s="2">
        <v>45372</v>
      </c>
      <c r="H1198" s="2" t="str">
        <f>TEXT(Ecommerce_Sales[[#This Row],[Order_Date]],"mmmm")</f>
        <v>March</v>
      </c>
      <c r="I1198" s="2" t="str">
        <f>TEXT(Ecommerce_Sales[[#This Row],[Order_Date]],"yyyy")</f>
        <v>2024</v>
      </c>
      <c r="J1198" s="2" t="str">
        <f>TEXT(Ecommerce_Sales[[#This Row],[Order_Date]],"mmmm")</f>
        <v>March</v>
      </c>
      <c r="K1198" s="1" t="s">
        <v>1947</v>
      </c>
      <c r="L1198" s="1" t="s">
        <v>4994</v>
      </c>
      <c r="M1198" s="1" t="s">
        <v>2079</v>
      </c>
      <c r="N1198" s="1" t="s">
        <v>1973</v>
      </c>
      <c r="O1198" s="3">
        <v>814</v>
      </c>
      <c r="P1198">
        <v>2</v>
      </c>
      <c r="Q1198" s="3">
        <v>1628</v>
      </c>
      <c r="R1198" s="1" t="s">
        <v>1958</v>
      </c>
      <c r="S1198" s="3">
        <v>161</v>
      </c>
      <c r="T1198">
        <v>2</v>
      </c>
      <c r="U1198" t="str">
        <f>IF(Ecommerce_Sales[[#This Row],[Delivery_Time_Days]]&gt;7,"Delay",IF(Ecommerce_Sales[[#This Row],[Delivery_Time_Days]] = 0,"No delivery",IF(Ecommerce_Sales[[#This Row],[Delivery_Time_Days]]&lt;=7,"On-time")))</f>
        <v>On-time</v>
      </c>
      <c r="V1198" s="7">
        <f>Ecommerce_Sales[[#This Row],[Profit]]/Ecommerce_Sales[[#This Row],[Total_Price]]</f>
        <v>0.30036855036855037</v>
      </c>
      <c r="W1198" s="3">
        <v>489</v>
      </c>
      <c r="X1198" s="3"/>
    </row>
    <row r="1199" spans="1:24" x14ac:dyDescent="0.25">
      <c r="A1199" s="1" t="s">
        <v>4995</v>
      </c>
      <c r="B1199" s="1" t="s">
        <v>1039</v>
      </c>
      <c r="C1199" s="1" t="s">
        <v>1040</v>
      </c>
      <c r="D1199" s="1" t="s">
        <v>4364</v>
      </c>
      <c r="E1199" s="1" t="s">
        <v>1946</v>
      </c>
      <c r="F1199" s="2">
        <v>45586</v>
      </c>
      <c r="G1199" s="2">
        <v>45554</v>
      </c>
      <c r="H1199" s="2" t="str">
        <f>TEXT(Ecommerce_Sales[[#This Row],[Order_Date]],"mmmm")</f>
        <v>September</v>
      </c>
      <c r="I1199" s="2" t="str">
        <f>TEXT(Ecommerce_Sales[[#This Row],[Order_Date]],"yyyy")</f>
        <v>2024</v>
      </c>
      <c r="J1199" s="2" t="str">
        <f>TEXT(Ecommerce_Sales[[#This Row],[Order_Date]],"mmmm")</f>
        <v>September</v>
      </c>
      <c r="K1199" s="1" t="s">
        <v>1947</v>
      </c>
      <c r="L1199" s="1" t="s">
        <v>4996</v>
      </c>
      <c r="M1199" s="1" t="s">
        <v>1972</v>
      </c>
      <c r="N1199" s="1" t="s">
        <v>1973</v>
      </c>
      <c r="O1199" s="3">
        <v>275</v>
      </c>
      <c r="P1199">
        <v>2</v>
      </c>
      <c r="Q1199" s="3">
        <v>549</v>
      </c>
      <c r="R1199" s="1" t="s">
        <v>1951</v>
      </c>
      <c r="S1199" s="3">
        <v>42</v>
      </c>
      <c r="T1199">
        <v>9</v>
      </c>
      <c r="U1199" t="str">
        <f>IF(Ecommerce_Sales[[#This Row],[Delivery_Time_Days]]&gt;7,"Delay",IF(Ecommerce_Sales[[#This Row],[Delivery_Time_Days]] = 0,"No delivery",IF(Ecommerce_Sales[[#This Row],[Delivery_Time_Days]]&lt;=7,"On-time")))</f>
        <v>Delay</v>
      </c>
      <c r="V1199" s="7">
        <f>Ecommerce_Sales[[#This Row],[Profit]]/Ecommerce_Sales[[#This Row],[Total_Price]]</f>
        <v>0.30054644808743169</v>
      </c>
      <c r="W1199" s="3">
        <v>165</v>
      </c>
      <c r="X1199" s="3"/>
    </row>
    <row r="1200" spans="1:24" x14ac:dyDescent="0.25">
      <c r="A1200" s="1" t="s">
        <v>4997</v>
      </c>
      <c r="B1200" s="1" t="s">
        <v>110</v>
      </c>
      <c r="C1200" s="1" t="s">
        <v>111</v>
      </c>
      <c r="D1200" s="1" t="s">
        <v>4344</v>
      </c>
      <c r="E1200" s="1" t="s">
        <v>1996</v>
      </c>
      <c r="F1200" s="2">
        <v>45493</v>
      </c>
      <c r="G1200" s="2">
        <v>45562</v>
      </c>
      <c r="H1200" s="2" t="str">
        <f>TEXT(Ecommerce_Sales[[#This Row],[Order_Date]],"mmmm")</f>
        <v>September</v>
      </c>
      <c r="I1200" s="2" t="str">
        <f>TEXT(Ecommerce_Sales[[#This Row],[Order_Date]],"yyyy")</f>
        <v>2024</v>
      </c>
      <c r="J1200" s="2" t="str">
        <f>TEXT(Ecommerce_Sales[[#This Row],[Order_Date]],"mmmm")</f>
        <v>September</v>
      </c>
      <c r="K1200" s="1" t="s">
        <v>1947</v>
      </c>
      <c r="L1200" s="1" t="s">
        <v>4998</v>
      </c>
      <c r="M1200" s="1" t="s">
        <v>2002</v>
      </c>
      <c r="N1200" s="1" t="s">
        <v>1989</v>
      </c>
      <c r="O1200" s="3">
        <v>431</v>
      </c>
      <c r="P1200">
        <v>4</v>
      </c>
      <c r="Q1200" s="3">
        <v>1723</v>
      </c>
      <c r="R1200" s="1" t="s">
        <v>1951</v>
      </c>
      <c r="S1200" s="3">
        <v>154</v>
      </c>
      <c r="T1200">
        <v>5</v>
      </c>
      <c r="U1200" t="str">
        <f>IF(Ecommerce_Sales[[#This Row],[Delivery_Time_Days]]&gt;7,"Delay",IF(Ecommerce_Sales[[#This Row],[Delivery_Time_Days]] = 0,"No delivery",IF(Ecommerce_Sales[[#This Row],[Delivery_Time_Days]]&lt;=7,"On-time")))</f>
        <v>On-time</v>
      </c>
      <c r="V1200" s="7">
        <f>Ecommerce_Sales[[#This Row],[Profit]]/Ecommerce_Sales[[#This Row],[Total_Price]]</f>
        <v>0.25014509576320371</v>
      </c>
      <c r="W1200" s="3">
        <v>431</v>
      </c>
      <c r="X1200" s="3"/>
    </row>
    <row r="1201" spans="1:24" x14ac:dyDescent="0.25">
      <c r="A1201" s="1" t="s">
        <v>4999</v>
      </c>
      <c r="B1201" s="1" t="s">
        <v>654</v>
      </c>
      <c r="C1201" s="1" t="s">
        <v>655</v>
      </c>
      <c r="D1201" s="1" t="s">
        <v>5000</v>
      </c>
      <c r="E1201" s="1" t="s">
        <v>1981</v>
      </c>
      <c r="F1201" s="2">
        <v>45133</v>
      </c>
      <c r="G1201" s="2">
        <v>45619</v>
      </c>
      <c r="H1201" s="2" t="str">
        <f>TEXT(Ecommerce_Sales[[#This Row],[Order_Date]],"mmmm")</f>
        <v>November</v>
      </c>
      <c r="I1201" s="2" t="str">
        <f>TEXT(Ecommerce_Sales[[#This Row],[Order_Date]],"yyyy")</f>
        <v>2024</v>
      </c>
      <c r="J1201" s="2" t="str">
        <f>TEXT(Ecommerce_Sales[[#This Row],[Order_Date]],"mmmm")</f>
        <v>November</v>
      </c>
      <c r="K1201" s="1" t="s">
        <v>1947</v>
      </c>
      <c r="L1201" s="1" t="s">
        <v>3399</v>
      </c>
      <c r="M1201" s="1" t="s">
        <v>2047</v>
      </c>
      <c r="N1201" s="1" t="s">
        <v>1989</v>
      </c>
      <c r="O1201" s="3">
        <v>1353</v>
      </c>
      <c r="P1201">
        <v>4</v>
      </c>
      <c r="Q1201" s="3">
        <v>5410</v>
      </c>
      <c r="R1201" s="1" t="s">
        <v>1951</v>
      </c>
      <c r="S1201" s="3">
        <v>558</v>
      </c>
      <c r="T1201">
        <v>9</v>
      </c>
      <c r="U1201" t="str">
        <f>IF(Ecommerce_Sales[[#This Row],[Delivery_Time_Days]]&gt;7,"Delay",IF(Ecommerce_Sales[[#This Row],[Delivery_Time_Days]] = 0,"No delivery",IF(Ecommerce_Sales[[#This Row],[Delivery_Time_Days]]&lt;=7,"On-time")))</f>
        <v>Delay</v>
      </c>
      <c r="V1201" s="7">
        <f>Ecommerce_Sales[[#This Row],[Profit]]/Ecommerce_Sales[[#This Row],[Total_Price]]</f>
        <v>0.25009242144177452</v>
      </c>
      <c r="W1201" s="3">
        <v>1353</v>
      </c>
      <c r="X1201" s="3"/>
    </row>
    <row r="1202" spans="1:24" x14ac:dyDescent="0.25">
      <c r="A1202" s="1" t="s">
        <v>5001</v>
      </c>
      <c r="B1202" s="1" t="s">
        <v>1264</v>
      </c>
      <c r="C1202" s="1" t="s">
        <v>1478</v>
      </c>
      <c r="D1202" s="1" t="s">
        <v>5002</v>
      </c>
      <c r="E1202" s="1" t="s">
        <v>2005</v>
      </c>
      <c r="F1202" s="2">
        <v>45440</v>
      </c>
      <c r="G1202" s="2">
        <v>45462</v>
      </c>
      <c r="H1202" s="2" t="str">
        <f>TEXT(Ecommerce_Sales[[#This Row],[Order_Date]],"mmmm")</f>
        <v>June</v>
      </c>
      <c r="I1202" s="2" t="str">
        <f>TEXT(Ecommerce_Sales[[#This Row],[Order_Date]],"yyyy")</f>
        <v>2024</v>
      </c>
      <c r="J1202" s="2" t="str">
        <f>TEXT(Ecommerce_Sales[[#This Row],[Order_Date]],"mmmm")</f>
        <v>June</v>
      </c>
      <c r="K1202" s="1" t="s">
        <v>1947</v>
      </c>
      <c r="L1202" s="1" t="s">
        <v>5003</v>
      </c>
      <c r="M1202" s="1" t="s">
        <v>1949</v>
      </c>
      <c r="N1202" s="1" t="s">
        <v>1950</v>
      </c>
      <c r="O1202" s="3">
        <v>971</v>
      </c>
      <c r="P1202">
        <v>2</v>
      </c>
      <c r="Q1202" s="3">
        <v>1942</v>
      </c>
      <c r="R1202" s="1" t="s">
        <v>1951</v>
      </c>
      <c r="S1202" s="3">
        <v>194</v>
      </c>
      <c r="T1202">
        <v>3</v>
      </c>
      <c r="U1202" t="str">
        <f>IF(Ecommerce_Sales[[#This Row],[Delivery_Time_Days]]&gt;7,"Delay",IF(Ecommerce_Sales[[#This Row],[Delivery_Time_Days]] = 0,"No delivery",IF(Ecommerce_Sales[[#This Row],[Delivery_Time_Days]]&lt;=7,"On-time")))</f>
        <v>On-time</v>
      </c>
      <c r="V1202" s="7">
        <f>Ecommerce_Sales[[#This Row],[Profit]]/Ecommerce_Sales[[#This Row],[Total_Price]]</f>
        <v>0.40010298661174049</v>
      </c>
      <c r="W1202" s="3">
        <v>777</v>
      </c>
      <c r="X1202" s="3"/>
    </row>
    <row r="1203" spans="1:24" x14ac:dyDescent="0.25">
      <c r="A1203" s="1" t="s">
        <v>5004</v>
      </c>
      <c r="B1203" s="1" t="s">
        <v>236</v>
      </c>
      <c r="C1203" s="1" t="s">
        <v>237</v>
      </c>
      <c r="D1203" s="1" t="s">
        <v>5005</v>
      </c>
      <c r="E1203" s="1" t="s">
        <v>1954</v>
      </c>
      <c r="F1203" s="2">
        <v>45354</v>
      </c>
      <c r="G1203" s="2">
        <v>45331</v>
      </c>
      <c r="H1203" s="2" t="str">
        <f>TEXT(Ecommerce_Sales[[#This Row],[Order_Date]],"mmmm")</f>
        <v>February</v>
      </c>
      <c r="I1203" s="2" t="str">
        <f>TEXT(Ecommerce_Sales[[#This Row],[Order_Date]],"yyyy")</f>
        <v>2024</v>
      </c>
      <c r="J1203" s="2" t="str">
        <f>TEXT(Ecommerce_Sales[[#This Row],[Order_Date]],"mmmm")</f>
        <v>February</v>
      </c>
      <c r="K1203" s="1" t="s">
        <v>1947</v>
      </c>
      <c r="L1203" s="1" t="s">
        <v>3856</v>
      </c>
      <c r="M1203" s="1" t="s">
        <v>1972</v>
      </c>
      <c r="N1203" s="1" t="s">
        <v>1973</v>
      </c>
      <c r="O1203" s="3">
        <v>362</v>
      </c>
      <c r="P1203">
        <v>2</v>
      </c>
      <c r="Q1203" s="3">
        <v>723</v>
      </c>
      <c r="R1203" s="1" t="s">
        <v>1958</v>
      </c>
      <c r="S1203" s="3">
        <v>44</v>
      </c>
      <c r="T1203">
        <v>10</v>
      </c>
      <c r="U1203" t="str">
        <f>IF(Ecommerce_Sales[[#This Row],[Delivery_Time_Days]]&gt;7,"Delay",IF(Ecommerce_Sales[[#This Row],[Delivery_Time_Days]] = 0,"No delivery",IF(Ecommerce_Sales[[#This Row],[Delivery_Time_Days]]&lt;=7,"On-time")))</f>
        <v>Delay</v>
      </c>
      <c r="V1203" s="7">
        <f>Ecommerce_Sales[[#This Row],[Profit]]/Ecommerce_Sales[[#This Row],[Total_Price]]</f>
        <v>0.30013831258644535</v>
      </c>
      <c r="W1203" s="3">
        <v>217</v>
      </c>
      <c r="X1203" s="3"/>
    </row>
    <row r="1204" spans="1:24" x14ac:dyDescent="0.25">
      <c r="A1204" s="1" t="s">
        <v>5006</v>
      </c>
      <c r="B1204" s="1" t="s">
        <v>802</v>
      </c>
      <c r="C1204" s="1" t="s">
        <v>803</v>
      </c>
      <c r="D1204" s="1" t="s">
        <v>3552</v>
      </c>
      <c r="E1204" s="1" t="s">
        <v>1966</v>
      </c>
      <c r="F1204" s="2">
        <v>44960</v>
      </c>
      <c r="G1204" s="2">
        <v>45516</v>
      </c>
      <c r="H1204" s="2" t="str">
        <f>TEXT(Ecommerce_Sales[[#This Row],[Order_Date]],"mmmm")</f>
        <v>August</v>
      </c>
      <c r="I1204" s="2" t="str">
        <f>TEXT(Ecommerce_Sales[[#This Row],[Order_Date]],"yyyy")</f>
        <v>2024</v>
      </c>
      <c r="J1204" s="2" t="str">
        <f>TEXT(Ecommerce_Sales[[#This Row],[Order_Date]],"mmmm")</f>
        <v>August</v>
      </c>
      <c r="K1204" s="1" t="s">
        <v>1947</v>
      </c>
      <c r="L1204" s="1" t="s">
        <v>5007</v>
      </c>
      <c r="M1204" s="1" t="s">
        <v>2104</v>
      </c>
      <c r="N1204" s="1" t="s">
        <v>1978</v>
      </c>
      <c r="O1204" s="3">
        <v>1114</v>
      </c>
      <c r="P1204">
        <v>6</v>
      </c>
      <c r="Q1204" s="3">
        <v>6683</v>
      </c>
      <c r="R1204" s="1" t="s">
        <v>1958</v>
      </c>
      <c r="S1204" s="3">
        <v>619</v>
      </c>
      <c r="T1204">
        <v>9</v>
      </c>
      <c r="U1204" t="str">
        <f>IF(Ecommerce_Sales[[#This Row],[Delivery_Time_Days]]&gt;7,"Delay",IF(Ecommerce_Sales[[#This Row],[Delivery_Time_Days]] = 0,"No delivery",IF(Ecommerce_Sales[[#This Row],[Delivery_Time_Days]]&lt;=7,"On-time")))</f>
        <v>Delay</v>
      </c>
      <c r="V1204" s="7">
        <f>Ecommerce_Sales[[#This Row],[Profit]]/Ecommerce_Sales[[#This Row],[Total_Price]]</f>
        <v>0.34999251833009126</v>
      </c>
      <c r="W1204" s="3">
        <v>2339</v>
      </c>
      <c r="X1204" s="3"/>
    </row>
    <row r="1205" spans="1:24" x14ac:dyDescent="0.25">
      <c r="A1205" s="1" t="s">
        <v>5008</v>
      </c>
      <c r="B1205" s="1" t="s">
        <v>842</v>
      </c>
      <c r="C1205" s="1" t="s">
        <v>843</v>
      </c>
      <c r="D1205" s="1" t="s">
        <v>5009</v>
      </c>
      <c r="E1205" s="1" t="s">
        <v>1946</v>
      </c>
      <c r="F1205" s="2">
        <v>45434</v>
      </c>
      <c r="G1205" s="2">
        <v>45553</v>
      </c>
      <c r="H1205" s="2" t="str">
        <f>TEXT(Ecommerce_Sales[[#This Row],[Order_Date]],"mmmm")</f>
        <v>September</v>
      </c>
      <c r="I1205" s="2" t="str">
        <f>TEXT(Ecommerce_Sales[[#This Row],[Order_Date]],"yyyy")</f>
        <v>2024</v>
      </c>
      <c r="J1205" s="2" t="str">
        <f>TEXT(Ecommerce_Sales[[#This Row],[Order_Date]],"mmmm")</f>
        <v>September</v>
      </c>
      <c r="K1205" s="1" t="s">
        <v>1947</v>
      </c>
      <c r="L1205" s="1" t="s">
        <v>5010</v>
      </c>
      <c r="M1205" s="1" t="s">
        <v>1972</v>
      </c>
      <c r="N1205" s="1" t="s">
        <v>1973</v>
      </c>
      <c r="O1205" s="3">
        <v>201</v>
      </c>
      <c r="P1205">
        <v>3</v>
      </c>
      <c r="Q1205" s="3">
        <v>602</v>
      </c>
      <c r="R1205" s="1" t="s">
        <v>2008</v>
      </c>
      <c r="S1205" s="3">
        <v>88</v>
      </c>
      <c r="T1205">
        <v>10</v>
      </c>
      <c r="U1205" t="str">
        <f>IF(Ecommerce_Sales[[#This Row],[Delivery_Time_Days]]&gt;7,"Delay",IF(Ecommerce_Sales[[#This Row],[Delivery_Time_Days]] = 0,"No delivery",IF(Ecommerce_Sales[[#This Row],[Delivery_Time_Days]]&lt;=7,"On-time")))</f>
        <v>Delay</v>
      </c>
      <c r="V1205" s="7">
        <f>Ecommerce_Sales[[#This Row],[Profit]]/Ecommerce_Sales[[#This Row],[Total_Price]]</f>
        <v>0.30066445182724255</v>
      </c>
      <c r="W1205" s="3">
        <v>181</v>
      </c>
      <c r="X1205" s="3"/>
    </row>
    <row r="1206" spans="1:24" x14ac:dyDescent="0.25">
      <c r="A1206" s="1" t="s">
        <v>5011</v>
      </c>
      <c r="B1206" s="1" t="s">
        <v>1175</v>
      </c>
      <c r="C1206" s="1" t="s">
        <v>1176</v>
      </c>
      <c r="D1206" s="1" t="s">
        <v>2382</v>
      </c>
      <c r="E1206" s="1" t="s">
        <v>1966</v>
      </c>
      <c r="F1206" s="2">
        <v>45465</v>
      </c>
      <c r="G1206" s="2">
        <v>45424</v>
      </c>
      <c r="H1206" s="2" t="str">
        <f>TEXT(Ecommerce_Sales[[#This Row],[Order_Date]],"mmmm")</f>
        <v>May</v>
      </c>
      <c r="I1206" s="2" t="str">
        <f>TEXT(Ecommerce_Sales[[#This Row],[Order_Date]],"yyyy")</f>
        <v>2024</v>
      </c>
      <c r="J1206" s="2" t="str">
        <f>TEXT(Ecommerce_Sales[[#This Row],[Order_Date]],"mmmm")</f>
        <v>May</v>
      </c>
      <c r="K1206" s="1" t="s">
        <v>1947</v>
      </c>
      <c r="L1206" s="1" t="s">
        <v>3289</v>
      </c>
      <c r="M1206" s="1" t="s">
        <v>1972</v>
      </c>
      <c r="N1206" s="1" t="s">
        <v>1973</v>
      </c>
      <c r="O1206" s="3">
        <v>1006</v>
      </c>
      <c r="P1206">
        <v>3</v>
      </c>
      <c r="Q1206" s="3">
        <v>3019</v>
      </c>
      <c r="R1206" s="1" t="s">
        <v>1951</v>
      </c>
      <c r="S1206" s="3">
        <v>415</v>
      </c>
      <c r="T1206">
        <v>10</v>
      </c>
      <c r="U1206" t="str">
        <f>IF(Ecommerce_Sales[[#This Row],[Delivery_Time_Days]]&gt;7,"Delay",IF(Ecommerce_Sales[[#This Row],[Delivery_Time_Days]] = 0,"No delivery",IF(Ecommerce_Sales[[#This Row],[Delivery_Time_Days]]&lt;=7,"On-time")))</f>
        <v>Delay</v>
      </c>
      <c r="V1206" s="7">
        <f>Ecommerce_Sales[[#This Row],[Profit]]/Ecommerce_Sales[[#This Row],[Total_Price]]</f>
        <v>0.30009937065253395</v>
      </c>
      <c r="W1206" s="3">
        <v>906</v>
      </c>
      <c r="X1206" s="3"/>
    </row>
    <row r="1207" spans="1:24" x14ac:dyDescent="0.25">
      <c r="A1207" s="1" t="s">
        <v>5012</v>
      </c>
      <c r="B1207" s="1" t="s">
        <v>1910</v>
      </c>
      <c r="C1207" s="1" t="s">
        <v>1911</v>
      </c>
      <c r="D1207" s="1" t="s">
        <v>5013</v>
      </c>
      <c r="E1207" s="1" t="s">
        <v>1966</v>
      </c>
      <c r="F1207" s="2">
        <v>45418</v>
      </c>
      <c r="G1207" s="2">
        <v>45368</v>
      </c>
      <c r="H1207" s="2" t="str">
        <f>TEXT(Ecommerce_Sales[[#This Row],[Order_Date]],"mmmm")</f>
        <v>March</v>
      </c>
      <c r="I1207" s="2" t="str">
        <f>TEXT(Ecommerce_Sales[[#This Row],[Order_Date]],"yyyy")</f>
        <v>2024</v>
      </c>
      <c r="J1207" s="2" t="str">
        <f>TEXT(Ecommerce_Sales[[#This Row],[Order_Date]],"mmmm")</f>
        <v>March</v>
      </c>
      <c r="K1207" s="1" t="s">
        <v>1947</v>
      </c>
      <c r="L1207" s="1" t="s">
        <v>5014</v>
      </c>
      <c r="M1207" s="1" t="s">
        <v>1988</v>
      </c>
      <c r="N1207" s="1" t="s">
        <v>1989</v>
      </c>
      <c r="O1207" s="3">
        <v>352</v>
      </c>
      <c r="P1207">
        <v>1</v>
      </c>
      <c r="Q1207" s="3">
        <v>352</v>
      </c>
      <c r="R1207" s="1" t="s">
        <v>2008</v>
      </c>
      <c r="S1207" s="3">
        <v>30</v>
      </c>
      <c r="T1207">
        <v>10</v>
      </c>
      <c r="U1207" t="str">
        <f>IF(Ecommerce_Sales[[#This Row],[Delivery_Time_Days]]&gt;7,"Delay",IF(Ecommerce_Sales[[#This Row],[Delivery_Time_Days]] = 0,"No delivery",IF(Ecommerce_Sales[[#This Row],[Delivery_Time_Days]]&lt;=7,"On-time")))</f>
        <v>Delay</v>
      </c>
      <c r="V1207" s="7">
        <f>Ecommerce_Sales[[#This Row],[Profit]]/Ecommerce_Sales[[#This Row],[Total_Price]]</f>
        <v>0.25</v>
      </c>
      <c r="W1207" s="3">
        <v>88</v>
      </c>
      <c r="X1207" s="3"/>
    </row>
    <row r="1208" spans="1:24" x14ac:dyDescent="0.25">
      <c r="A1208" s="1" t="s">
        <v>5015</v>
      </c>
      <c r="B1208" s="1" t="s">
        <v>36</v>
      </c>
      <c r="C1208" s="1" t="s">
        <v>37</v>
      </c>
      <c r="D1208" s="1" t="s">
        <v>3639</v>
      </c>
      <c r="E1208" s="1" t="s">
        <v>1996</v>
      </c>
      <c r="F1208" s="2">
        <v>45463</v>
      </c>
      <c r="G1208" s="2">
        <v>45613</v>
      </c>
      <c r="H1208" s="2" t="str">
        <f>TEXT(Ecommerce_Sales[[#This Row],[Order_Date]],"mmmm")</f>
        <v>November</v>
      </c>
      <c r="I1208" s="2" t="str">
        <f>TEXT(Ecommerce_Sales[[#This Row],[Order_Date]],"yyyy")</f>
        <v>2024</v>
      </c>
      <c r="J1208" s="2" t="str">
        <f>TEXT(Ecommerce_Sales[[#This Row],[Order_Date]],"mmmm")</f>
        <v>November</v>
      </c>
      <c r="K1208" s="1" t="s">
        <v>1947</v>
      </c>
      <c r="L1208" s="1" t="s">
        <v>2350</v>
      </c>
      <c r="M1208" s="1" t="s">
        <v>2104</v>
      </c>
      <c r="N1208" s="1" t="s">
        <v>1978</v>
      </c>
      <c r="O1208" s="3">
        <v>260</v>
      </c>
      <c r="P1208">
        <v>7</v>
      </c>
      <c r="Q1208" s="3">
        <v>1818</v>
      </c>
      <c r="R1208" s="1" t="s">
        <v>1958</v>
      </c>
      <c r="S1208" s="3">
        <v>102</v>
      </c>
      <c r="T1208">
        <v>4</v>
      </c>
      <c r="U1208" t="str">
        <f>IF(Ecommerce_Sales[[#This Row],[Delivery_Time_Days]]&gt;7,"Delay",IF(Ecommerce_Sales[[#This Row],[Delivery_Time_Days]] = 0,"No delivery",IF(Ecommerce_Sales[[#This Row],[Delivery_Time_Days]]&lt;=7,"On-time")))</f>
        <v>On-time</v>
      </c>
      <c r="V1208" s="7">
        <f>Ecommerce_Sales[[#This Row],[Profit]]/Ecommerce_Sales[[#This Row],[Total_Price]]</f>
        <v>0.34983498349834985</v>
      </c>
      <c r="W1208" s="3">
        <v>636</v>
      </c>
      <c r="X1208" s="3"/>
    </row>
    <row r="1209" spans="1:24" x14ac:dyDescent="0.25">
      <c r="A1209" s="1" t="s">
        <v>5016</v>
      </c>
      <c r="B1209" s="1" t="s">
        <v>1689</v>
      </c>
      <c r="C1209" s="1" t="s">
        <v>572</v>
      </c>
      <c r="D1209" s="1" t="s">
        <v>3996</v>
      </c>
      <c r="E1209" s="1" t="s">
        <v>2005</v>
      </c>
      <c r="F1209" s="2">
        <v>45441</v>
      </c>
      <c r="G1209" s="2">
        <v>45064</v>
      </c>
      <c r="H1209" s="2" t="str">
        <f>TEXT(Ecommerce_Sales[[#This Row],[Order_Date]],"mmmm")</f>
        <v>May</v>
      </c>
      <c r="I1209" s="2" t="str">
        <f>TEXT(Ecommerce_Sales[[#This Row],[Order_Date]],"yyyy")</f>
        <v>2023</v>
      </c>
      <c r="J1209" s="2" t="str">
        <f>TEXT(Ecommerce_Sales[[#This Row],[Order_Date]],"mmmm")</f>
        <v>May</v>
      </c>
      <c r="K1209" s="1" t="s">
        <v>1947</v>
      </c>
      <c r="L1209" s="1" t="s">
        <v>5017</v>
      </c>
      <c r="M1209" s="1" t="s">
        <v>1972</v>
      </c>
      <c r="N1209" s="1" t="s">
        <v>1973</v>
      </c>
      <c r="O1209" s="3">
        <v>1050</v>
      </c>
      <c r="P1209">
        <v>3</v>
      </c>
      <c r="Q1209" s="3">
        <v>3149</v>
      </c>
      <c r="R1209" s="1" t="s">
        <v>1951</v>
      </c>
      <c r="S1209" s="3">
        <v>436</v>
      </c>
      <c r="T1209">
        <v>6</v>
      </c>
      <c r="U1209" t="str">
        <f>IF(Ecommerce_Sales[[#This Row],[Delivery_Time_Days]]&gt;7,"Delay",IF(Ecommerce_Sales[[#This Row],[Delivery_Time_Days]] = 0,"No delivery",IF(Ecommerce_Sales[[#This Row],[Delivery_Time_Days]]&lt;=7,"On-time")))</f>
        <v>On-time</v>
      </c>
      <c r="V1209" s="7">
        <f>Ecommerce_Sales[[#This Row],[Profit]]/Ecommerce_Sales[[#This Row],[Total_Price]]</f>
        <v>0.30009526833915529</v>
      </c>
      <c r="W1209" s="3">
        <v>945</v>
      </c>
      <c r="X1209" s="3"/>
    </row>
    <row r="1210" spans="1:24" x14ac:dyDescent="0.25">
      <c r="A1210" s="1" t="s">
        <v>5018</v>
      </c>
      <c r="B1210" s="1" t="s">
        <v>896</v>
      </c>
      <c r="C1210" s="1" t="s">
        <v>897</v>
      </c>
      <c r="D1210" s="1" t="s">
        <v>4673</v>
      </c>
      <c r="E1210" s="1" t="s">
        <v>2005</v>
      </c>
      <c r="F1210" s="2">
        <v>45482</v>
      </c>
      <c r="G1210" s="2">
        <v>45582</v>
      </c>
      <c r="H1210" s="2" t="str">
        <f>TEXT(Ecommerce_Sales[[#This Row],[Order_Date]],"mmmm")</f>
        <v>October</v>
      </c>
      <c r="I1210" s="2" t="str">
        <f>TEXT(Ecommerce_Sales[[#This Row],[Order_Date]],"yyyy")</f>
        <v>2024</v>
      </c>
      <c r="J1210" s="2" t="str">
        <f>TEXT(Ecommerce_Sales[[#This Row],[Order_Date]],"mmmm")</f>
        <v>October</v>
      </c>
      <c r="K1210" s="1" t="s">
        <v>1947</v>
      </c>
      <c r="L1210" s="1" t="s">
        <v>5019</v>
      </c>
      <c r="M1210" s="1" t="s">
        <v>2054</v>
      </c>
      <c r="N1210" s="1" t="s">
        <v>1957</v>
      </c>
      <c r="O1210" s="3">
        <v>977</v>
      </c>
      <c r="P1210">
        <v>6</v>
      </c>
      <c r="Q1210" s="3">
        <v>5859</v>
      </c>
      <c r="R1210" s="1" t="s">
        <v>1958</v>
      </c>
      <c r="S1210" s="3">
        <v>838</v>
      </c>
      <c r="T1210">
        <v>8</v>
      </c>
      <c r="U1210" t="str">
        <f>IF(Ecommerce_Sales[[#This Row],[Delivery_Time_Days]]&gt;7,"Delay",IF(Ecommerce_Sales[[#This Row],[Delivery_Time_Days]] = 0,"No delivery",IF(Ecommerce_Sales[[#This Row],[Delivery_Time_Days]]&lt;=7,"On-time")))</f>
        <v>Delay</v>
      </c>
      <c r="V1210" s="7">
        <f>Ecommerce_Sales[[#This Row],[Profit]]/Ecommerce_Sales[[#This Row],[Total_Price]]</f>
        <v>0.15002560163850487</v>
      </c>
      <c r="W1210" s="3">
        <v>879</v>
      </c>
      <c r="X1210" s="3"/>
    </row>
    <row r="1211" spans="1:24" x14ac:dyDescent="0.25">
      <c r="A1211" s="1" t="s">
        <v>5020</v>
      </c>
      <c r="B1211" s="1" t="s">
        <v>10</v>
      </c>
      <c r="C1211" s="1" t="s">
        <v>11</v>
      </c>
      <c r="D1211" s="1" t="s">
        <v>2715</v>
      </c>
      <c r="E1211" s="1" t="s">
        <v>1981</v>
      </c>
      <c r="F1211" s="2">
        <v>45173</v>
      </c>
      <c r="G1211" s="2">
        <v>45371</v>
      </c>
      <c r="H1211" s="2" t="str">
        <f>TEXT(Ecommerce_Sales[[#This Row],[Order_Date]],"mmmm")</f>
        <v>March</v>
      </c>
      <c r="I1211" s="2" t="str">
        <f>TEXT(Ecommerce_Sales[[#This Row],[Order_Date]],"yyyy")</f>
        <v>2024</v>
      </c>
      <c r="J1211" s="2" t="str">
        <f>TEXT(Ecommerce_Sales[[#This Row],[Order_Date]],"mmmm")</f>
        <v>March</v>
      </c>
      <c r="K1211" s="1" t="s">
        <v>1986</v>
      </c>
      <c r="L1211" s="1" t="s">
        <v>5021</v>
      </c>
      <c r="M1211" s="1" t="s">
        <v>1963</v>
      </c>
      <c r="N1211" s="1" t="s">
        <v>1957</v>
      </c>
      <c r="O1211" s="3">
        <v>422</v>
      </c>
      <c r="P1211">
        <v>4</v>
      </c>
      <c r="Q1211" s="3">
        <v>1690</v>
      </c>
      <c r="R1211" s="1" t="s">
        <v>1951</v>
      </c>
      <c r="S1211" s="3">
        <v>169</v>
      </c>
      <c r="U1211" t="str">
        <f>IF(Ecommerce_Sales[[#This Row],[Delivery_Time_Days]]&gt;7,"Delay",IF(Ecommerce_Sales[[#This Row],[Delivery_Time_Days]] = 0,"No delivery",IF(Ecommerce_Sales[[#This Row],[Delivery_Time_Days]]&lt;=7,"On-time")))</f>
        <v>No delivery</v>
      </c>
      <c r="V1211" s="7">
        <f>Ecommerce_Sales[[#This Row],[Profit]]/Ecommerce_Sales[[#This Row],[Total_Price]]</f>
        <v>0.14970414201183432</v>
      </c>
      <c r="W1211" s="3">
        <v>253</v>
      </c>
      <c r="X1211" s="3"/>
    </row>
    <row r="1212" spans="1:24" x14ac:dyDescent="0.25">
      <c r="A1212" s="1" t="s">
        <v>5022</v>
      </c>
      <c r="B1212" s="1" t="s">
        <v>1906</v>
      </c>
      <c r="C1212" s="1" t="s">
        <v>1907</v>
      </c>
      <c r="D1212" s="1" t="s">
        <v>4281</v>
      </c>
      <c r="E1212" s="1" t="s">
        <v>1966</v>
      </c>
      <c r="F1212" s="2">
        <v>45556</v>
      </c>
      <c r="G1212" s="2">
        <v>45017</v>
      </c>
      <c r="H1212" s="2" t="str">
        <f>TEXT(Ecommerce_Sales[[#This Row],[Order_Date]],"mmmm")</f>
        <v>April</v>
      </c>
      <c r="I1212" s="2" t="str">
        <f>TEXT(Ecommerce_Sales[[#This Row],[Order_Date]],"yyyy")</f>
        <v>2023</v>
      </c>
      <c r="J1212" s="2" t="str">
        <f>TEXT(Ecommerce_Sales[[#This Row],[Order_Date]],"mmmm")</f>
        <v>April</v>
      </c>
      <c r="K1212" s="1" t="s">
        <v>1947</v>
      </c>
      <c r="L1212" s="1" t="s">
        <v>5023</v>
      </c>
      <c r="M1212" s="1" t="s">
        <v>1977</v>
      </c>
      <c r="N1212" s="1" t="s">
        <v>1978</v>
      </c>
      <c r="O1212" s="3">
        <v>298</v>
      </c>
      <c r="P1212">
        <v>2</v>
      </c>
      <c r="Q1212" s="3">
        <v>595</v>
      </c>
      <c r="R1212" s="1" t="s">
        <v>1958</v>
      </c>
      <c r="S1212" s="3">
        <v>40</v>
      </c>
      <c r="T1212">
        <v>5</v>
      </c>
      <c r="U1212" t="str">
        <f>IF(Ecommerce_Sales[[#This Row],[Delivery_Time_Days]]&gt;7,"Delay",IF(Ecommerce_Sales[[#This Row],[Delivery_Time_Days]] = 0,"No delivery",IF(Ecommerce_Sales[[#This Row],[Delivery_Time_Days]]&lt;=7,"On-time")))</f>
        <v>On-time</v>
      </c>
      <c r="V1212" s="7">
        <f>Ecommerce_Sales[[#This Row],[Profit]]/Ecommerce_Sales[[#This Row],[Total_Price]]</f>
        <v>0.34957983193277309</v>
      </c>
      <c r="W1212" s="3">
        <v>208</v>
      </c>
      <c r="X1212" s="3"/>
    </row>
    <row r="1213" spans="1:24" x14ac:dyDescent="0.25">
      <c r="A1213" s="1" t="s">
        <v>5024</v>
      </c>
      <c r="B1213" s="1" t="s">
        <v>1045</v>
      </c>
      <c r="C1213" s="1" t="s">
        <v>1046</v>
      </c>
      <c r="D1213" s="1" t="s">
        <v>3388</v>
      </c>
      <c r="E1213" s="1" t="s">
        <v>1996</v>
      </c>
      <c r="F1213" s="2">
        <v>45322</v>
      </c>
      <c r="G1213" s="2">
        <v>45568</v>
      </c>
      <c r="H1213" s="2" t="str">
        <f>TEXT(Ecommerce_Sales[[#This Row],[Order_Date]],"mmmm")</f>
        <v>October</v>
      </c>
      <c r="I1213" s="2" t="str">
        <f>TEXT(Ecommerce_Sales[[#This Row],[Order_Date]],"yyyy")</f>
        <v>2024</v>
      </c>
      <c r="J1213" s="2" t="str">
        <f>TEXT(Ecommerce_Sales[[#This Row],[Order_Date]],"mmmm")</f>
        <v>October</v>
      </c>
      <c r="K1213" s="1" t="s">
        <v>1947</v>
      </c>
      <c r="L1213" s="1" t="s">
        <v>5025</v>
      </c>
      <c r="M1213" s="1" t="s">
        <v>2002</v>
      </c>
      <c r="N1213" s="1" t="s">
        <v>1989</v>
      </c>
      <c r="O1213" s="3">
        <v>719</v>
      </c>
      <c r="P1213">
        <v>1</v>
      </c>
      <c r="Q1213" s="3">
        <v>719</v>
      </c>
      <c r="R1213" s="1" t="s">
        <v>1951</v>
      </c>
      <c r="S1213" s="3">
        <v>85</v>
      </c>
      <c r="T1213">
        <v>8</v>
      </c>
      <c r="U1213" t="str">
        <f>IF(Ecommerce_Sales[[#This Row],[Delivery_Time_Days]]&gt;7,"Delay",IF(Ecommerce_Sales[[#This Row],[Delivery_Time_Days]] = 0,"No delivery",IF(Ecommerce_Sales[[#This Row],[Delivery_Time_Days]]&lt;=7,"On-time")))</f>
        <v>Delay</v>
      </c>
      <c r="V1213" s="7">
        <f>Ecommerce_Sales[[#This Row],[Profit]]/Ecommerce_Sales[[#This Row],[Total_Price]]</f>
        <v>0.25034770514603616</v>
      </c>
      <c r="W1213" s="3">
        <v>180</v>
      </c>
      <c r="X1213" s="3"/>
    </row>
    <row r="1214" spans="1:24" x14ac:dyDescent="0.25">
      <c r="A1214" s="1" t="s">
        <v>5026</v>
      </c>
      <c r="B1214" s="1" t="s">
        <v>134</v>
      </c>
      <c r="C1214" s="1" t="s">
        <v>135</v>
      </c>
      <c r="D1214" s="1" t="s">
        <v>5027</v>
      </c>
      <c r="E1214" s="1" t="s">
        <v>1961</v>
      </c>
      <c r="F1214" s="2">
        <v>45615</v>
      </c>
      <c r="G1214" s="2">
        <v>45219</v>
      </c>
      <c r="H1214" s="2" t="str">
        <f>TEXT(Ecommerce_Sales[[#This Row],[Order_Date]],"mmmm")</f>
        <v>October</v>
      </c>
      <c r="I1214" s="2" t="str">
        <f>TEXT(Ecommerce_Sales[[#This Row],[Order_Date]],"yyyy")</f>
        <v>2023</v>
      </c>
      <c r="J1214" s="2" t="str">
        <f>TEXT(Ecommerce_Sales[[#This Row],[Order_Date]],"mmmm")</f>
        <v>October</v>
      </c>
      <c r="K1214" s="1" t="s">
        <v>1947</v>
      </c>
      <c r="L1214" s="1" t="s">
        <v>5028</v>
      </c>
      <c r="M1214" s="1" t="s">
        <v>2054</v>
      </c>
      <c r="N1214" s="1" t="s">
        <v>1957</v>
      </c>
      <c r="O1214" s="3">
        <v>420</v>
      </c>
      <c r="P1214">
        <v>1</v>
      </c>
      <c r="Q1214" s="3">
        <v>420</v>
      </c>
      <c r="R1214" s="1" t="s">
        <v>1958</v>
      </c>
      <c r="S1214" s="3">
        <v>32</v>
      </c>
      <c r="T1214">
        <v>7</v>
      </c>
      <c r="U1214" t="str">
        <f>IF(Ecommerce_Sales[[#This Row],[Delivery_Time_Days]]&gt;7,"Delay",IF(Ecommerce_Sales[[#This Row],[Delivery_Time_Days]] = 0,"No delivery",IF(Ecommerce_Sales[[#This Row],[Delivery_Time_Days]]&lt;=7,"On-time")))</f>
        <v>On-time</v>
      </c>
      <c r="V1214" s="7">
        <f>Ecommerce_Sales[[#This Row],[Profit]]/Ecommerce_Sales[[#This Row],[Total_Price]]</f>
        <v>0.15</v>
      </c>
      <c r="W1214" s="3">
        <v>63</v>
      </c>
      <c r="X1214" s="3"/>
    </row>
    <row r="1215" spans="1:24" x14ac:dyDescent="0.25">
      <c r="A1215" s="1" t="s">
        <v>5029</v>
      </c>
      <c r="B1215" s="1" t="s">
        <v>1081</v>
      </c>
      <c r="C1215" s="1" t="s">
        <v>1082</v>
      </c>
      <c r="D1215" s="1" t="s">
        <v>2813</v>
      </c>
      <c r="E1215" s="1" t="s">
        <v>1966</v>
      </c>
      <c r="F1215" s="2">
        <v>45475</v>
      </c>
      <c r="G1215" s="2">
        <v>44955</v>
      </c>
      <c r="H1215" s="2" t="str">
        <f>TEXT(Ecommerce_Sales[[#This Row],[Order_Date]],"mmmm")</f>
        <v>January</v>
      </c>
      <c r="I1215" s="2" t="str">
        <f>TEXT(Ecommerce_Sales[[#This Row],[Order_Date]],"yyyy")</f>
        <v>2023</v>
      </c>
      <c r="J1215" s="2" t="str">
        <f>TEXT(Ecommerce_Sales[[#This Row],[Order_Date]],"mmmm")</f>
        <v>January</v>
      </c>
      <c r="K1215" s="1" t="s">
        <v>1947</v>
      </c>
      <c r="L1215" s="1" t="s">
        <v>5030</v>
      </c>
      <c r="M1215" s="1" t="s">
        <v>1998</v>
      </c>
      <c r="N1215" s="1" t="s">
        <v>1973</v>
      </c>
      <c r="O1215" s="3">
        <v>857</v>
      </c>
      <c r="P1215">
        <v>2</v>
      </c>
      <c r="Q1215" s="3">
        <v>1714</v>
      </c>
      <c r="R1215" s="1" t="s">
        <v>1958</v>
      </c>
      <c r="S1215" s="3">
        <v>105</v>
      </c>
      <c r="T1215">
        <v>9</v>
      </c>
      <c r="U1215" t="str">
        <f>IF(Ecommerce_Sales[[#This Row],[Delivery_Time_Days]]&gt;7,"Delay",IF(Ecommerce_Sales[[#This Row],[Delivery_Time_Days]] = 0,"No delivery",IF(Ecommerce_Sales[[#This Row],[Delivery_Time_Days]]&lt;=7,"On-time")))</f>
        <v>Delay</v>
      </c>
      <c r="V1215" s="7">
        <f>Ecommerce_Sales[[#This Row],[Profit]]/Ecommerce_Sales[[#This Row],[Total_Price]]</f>
        <v>0.2998833138856476</v>
      </c>
      <c r="W1215" s="3">
        <v>514</v>
      </c>
      <c r="X1215" s="3"/>
    </row>
    <row r="1216" spans="1:24" x14ac:dyDescent="0.25">
      <c r="A1216" s="1" t="s">
        <v>5031</v>
      </c>
      <c r="B1216" s="1" t="s">
        <v>1826</v>
      </c>
      <c r="C1216" s="1" t="s">
        <v>1827</v>
      </c>
      <c r="D1216" s="1" t="s">
        <v>2526</v>
      </c>
      <c r="E1216" s="1" t="s">
        <v>1996</v>
      </c>
      <c r="F1216" s="2">
        <v>45008</v>
      </c>
      <c r="G1216" s="2">
        <v>45317</v>
      </c>
      <c r="H1216" s="2" t="str">
        <f>TEXT(Ecommerce_Sales[[#This Row],[Order_Date]],"mmmm")</f>
        <v>January</v>
      </c>
      <c r="I1216" s="2" t="str">
        <f>TEXT(Ecommerce_Sales[[#This Row],[Order_Date]],"yyyy")</f>
        <v>2024</v>
      </c>
      <c r="J1216" s="2" t="str">
        <f>TEXT(Ecommerce_Sales[[#This Row],[Order_Date]],"mmmm")</f>
        <v>January</v>
      </c>
      <c r="K1216" s="1" t="s">
        <v>1992</v>
      </c>
      <c r="L1216" s="1" t="s">
        <v>5032</v>
      </c>
      <c r="M1216" s="1" t="s">
        <v>2247</v>
      </c>
      <c r="N1216" s="1" t="s">
        <v>1957</v>
      </c>
      <c r="O1216" s="3">
        <v>376</v>
      </c>
      <c r="P1216">
        <v>3</v>
      </c>
      <c r="Q1216" s="3">
        <v>1128</v>
      </c>
      <c r="R1216" s="1" t="s">
        <v>1958</v>
      </c>
      <c r="S1216" s="3">
        <v>146</v>
      </c>
      <c r="U1216" t="str">
        <f>IF(Ecommerce_Sales[[#This Row],[Delivery_Time_Days]]&gt;7,"Delay",IF(Ecommerce_Sales[[#This Row],[Delivery_Time_Days]] = 0,"No delivery",IF(Ecommerce_Sales[[#This Row],[Delivery_Time_Days]]&lt;=7,"On-time")))</f>
        <v>No delivery</v>
      </c>
      <c r="V1216" s="7">
        <f>Ecommerce_Sales[[#This Row],[Profit]]/Ecommerce_Sales[[#This Row],[Total_Price]]</f>
        <v>0.149822695035461</v>
      </c>
      <c r="W1216" s="3">
        <v>169</v>
      </c>
      <c r="X1216" s="3"/>
    </row>
    <row r="1217" spans="1:24" x14ac:dyDescent="0.25">
      <c r="A1217" s="1" t="s">
        <v>5033</v>
      </c>
      <c r="B1217" s="1" t="s">
        <v>430</v>
      </c>
      <c r="C1217" s="1" t="s">
        <v>431</v>
      </c>
      <c r="D1217" s="1" t="s">
        <v>2762</v>
      </c>
      <c r="E1217" s="1" t="s">
        <v>1961</v>
      </c>
      <c r="F1217" s="2">
        <v>45521</v>
      </c>
      <c r="G1217" s="2">
        <v>45235</v>
      </c>
      <c r="H1217" s="2" t="str">
        <f>TEXT(Ecommerce_Sales[[#This Row],[Order_Date]],"mmmm")</f>
        <v>November</v>
      </c>
      <c r="I1217" s="2" t="str">
        <f>TEXT(Ecommerce_Sales[[#This Row],[Order_Date]],"yyyy")</f>
        <v>2023</v>
      </c>
      <c r="J1217" s="2" t="str">
        <f>TEXT(Ecommerce_Sales[[#This Row],[Order_Date]],"mmmm")</f>
        <v>November</v>
      </c>
      <c r="K1217" s="1" t="s">
        <v>1947</v>
      </c>
      <c r="L1217" s="1" t="s">
        <v>5034</v>
      </c>
      <c r="M1217" s="1" t="s">
        <v>2026</v>
      </c>
      <c r="N1217" s="1" t="s">
        <v>1978</v>
      </c>
      <c r="O1217" s="3">
        <v>1310</v>
      </c>
      <c r="P1217">
        <v>6</v>
      </c>
      <c r="Q1217" s="3">
        <v>7862</v>
      </c>
      <c r="R1217" s="1" t="s">
        <v>1951</v>
      </c>
      <c r="S1217" s="3">
        <v>448</v>
      </c>
      <c r="T1217">
        <v>10</v>
      </c>
      <c r="U1217" t="str">
        <f>IF(Ecommerce_Sales[[#This Row],[Delivery_Time_Days]]&gt;7,"Delay",IF(Ecommerce_Sales[[#This Row],[Delivery_Time_Days]] = 0,"No delivery",IF(Ecommerce_Sales[[#This Row],[Delivery_Time_Days]]&lt;=7,"On-time")))</f>
        <v>Delay</v>
      </c>
      <c r="V1217" s="7">
        <f>Ecommerce_Sales[[#This Row],[Profit]]/Ecommerce_Sales[[#This Row],[Total_Price]]</f>
        <v>0.35003815822945816</v>
      </c>
      <c r="W1217" s="3">
        <v>2752</v>
      </c>
      <c r="X1217" s="3"/>
    </row>
    <row r="1218" spans="1:24" x14ac:dyDescent="0.25">
      <c r="A1218" s="1" t="s">
        <v>5035</v>
      </c>
      <c r="B1218" s="1" t="s">
        <v>224</v>
      </c>
      <c r="C1218" s="1" t="s">
        <v>225</v>
      </c>
      <c r="D1218" s="1" t="s">
        <v>2849</v>
      </c>
      <c r="E1218" s="1" t="s">
        <v>1966</v>
      </c>
      <c r="F1218" s="2">
        <v>45249</v>
      </c>
      <c r="G1218" s="2">
        <v>45546</v>
      </c>
      <c r="H1218" s="2" t="str">
        <f>TEXT(Ecommerce_Sales[[#This Row],[Order_Date]],"mmmm")</f>
        <v>September</v>
      </c>
      <c r="I1218" s="2" t="str">
        <f>TEXT(Ecommerce_Sales[[#This Row],[Order_Date]],"yyyy")</f>
        <v>2024</v>
      </c>
      <c r="J1218" s="2" t="str">
        <f>TEXT(Ecommerce_Sales[[#This Row],[Order_Date]],"mmmm")</f>
        <v>September</v>
      </c>
      <c r="K1218" s="1" t="s">
        <v>1947</v>
      </c>
      <c r="L1218" s="1" t="s">
        <v>5036</v>
      </c>
      <c r="M1218" s="1" t="s">
        <v>2047</v>
      </c>
      <c r="N1218" s="1" t="s">
        <v>1989</v>
      </c>
      <c r="O1218" s="3">
        <v>509</v>
      </c>
      <c r="P1218">
        <v>5</v>
      </c>
      <c r="Q1218" s="3">
        <v>2544</v>
      </c>
      <c r="R1218" s="1" t="s">
        <v>1958</v>
      </c>
      <c r="S1218" s="3">
        <v>149</v>
      </c>
      <c r="T1218">
        <v>6</v>
      </c>
      <c r="U1218" t="str">
        <f>IF(Ecommerce_Sales[[#This Row],[Delivery_Time_Days]]&gt;7,"Delay",IF(Ecommerce_Sales[[#This Row],[Delivery_Time_Days]] = 0,"No delivery",IF(Ecommerce_Sales[[#This Row],[Delivery_Time_Days]]&lt;=7,"On-time")))</f>
        <v>On-time</v>
      </c>
      <c r="V1218" s="7">
        <f>Ecommerce_Sales[[#This Row],[Profit]]/Ecommerce_Sales[[#This Row],[Total_Price]]</f>
        <v>0.25</v>
      </c>
      <c r="W1218" s="3">
        <v>636</v>
      </c>
      <c r="X1218" s="3"/>
    </row>
    <row r="1219" spans="1:24" x14ac:dyDescent="0.25">
      <c r="A1219" s="1" t="s">
        <v>5037</v>
      </c>
      <c r="B1219" s="1" t="s">
        <v>951</v>
      </c>
      <c r="C1219" s="1" t="s">
        <v>952</v>
      </c>
      <c r="D1219" s="1" t="s">
        <v>5038</v>
      </c>
      <c r="E1219" s="1" t="s">
        <v>1961</v>
      </c>
      <c r="F1219" s="2">
        <v>44945</v>
      </c>
      <c r="G1219" s="2">
        <v>45531</v>
      </c>
      <c r="H1219" s="2" t="str">
        <f>TEXT(Ecommerce_Sales[[#This Row],[Order_Date]],"mmmm")</f>
        <v>August</v>
      </c>
      <c r="I1219" s="2" t="str">
        <f>TEXT(Ecommerce_Sales[[#This Row],[Order_Date]],"yyyy")</f>
        <v>2024</v>
      </c>
      <c r="J1219" s="2" t="str">
        <f>TEXT(Ecommerce_Sales[[#This Row],[Order_Date]],"mmmm")</f>
        <v>August</v>
      </c>
      <c r="K1219" s="1" t="s">
        <v>1947</v>
      </c>
      <c r="L1219" s="1" t="s">
        <v>3990</v>
      </c>
      <c r="M1219" s="1" t="s">
        <v>2079</v>
      </c>
      <c r="N1219" s="1" t="s">
        <v>1973</v>
      </c>
      <c r="O1219" s="3">
        <v>562</v>
      </c>
      <c r="P1219">
        <v>5</v>
      </c>
      <c r="Q1219" s="3">
        <v>2812</v>
      </c>
      <c r="R1219" s="1" t="s">
        <v>2012</v>
      </c>
      <c r="S1219" s="3">
        <v>402</v>
      </c>
      <c r="T1219">
        <v>4</v>
      </c>
      <c r="U1219" t="str">
        <f>IF(Ecommerce_Sales[[#This Row],[Delivery_Time_Days]]&gt;7,"Delay",IF(Ecommerce_Sales[[#This Row],[Delivery_Time_Days]] = 0,"No delivery",IF(Ecommerce_Sales[[#This Row],[Delivery_Time_Days]]&lt;=7,"On-time")))</f>
        <v>On-time</v>
      </c>
      <c r="V1219" s="7">
        <f>Ecommerce_Sales[[#This Row],[Profit]]/Ecommerce_Sales[[#This Row],[Total_Price]]</f>
        <v>0.29978662873399714</v>
      </c>
      <c r="W1219" s="3">
        <v>843</v>
      </c>
      <c r="X1219" s="3"/>
    </row>
    <row r="1220" spans="1:24" x14ac:dyDescent="0.25">
      <c r="A1220" s="1" t="s">
        <v>5039</v>
      </c>
      <c r="B1220" s="1" t="s">
        <v>1646</v>
      </c>
      <c r="C1220" s="1" t="s">
        <v>1647</v>
      </c>
      <c r="D1220" s="1" t="s">
        <v>3296</v>
      </c>
      <c r="E1220" s="1" t="s">
        <v>1966</v>
      </c>
      <c r="F1220" s="2">
        <v>45351</v>
      </c>
      <c r="G1220" s="2">
        <v>45288</v>
      </c>
      <c r="H1220" s="2" t="str">
        <f>TEXT(Ecommerce_Sales[[#This Row],[Order_Date]],"mmmm")</f>
        <v>December</v>
      </c>
      <c r="I1220" s="2" t="str">
        <f>TEXT(Ecommerce_Sales[[#This Row],[Order_Date]],"yyyy")</f>
        <v>2023</v>
      </c>
      <c r="J1220" s="2" t="str">
        <f>TEXT(Ecommerce_Sales[[#This Row],[Order_Date]],"mmmm")</f>
        <v>December</v>
      </c>
      <c r="K1220" s="1" t="s">
        <v>1986</v>
      </c>
      <c r="L1220" s="1" t="s">
        <v>5040</v>
      </c>
      <c r="M1220" s="1" t="s">
        <v>1956</v>
      </c>
      <c r="N1220" s="1" t="s">
        <v>1957</v>
      </c>
      <c r="O1220" s="3">
        <v>1489</v>
      </c>
      <c r="P1220">
        <v>2</v>
      </c>
      <c r="Q1220" s="3">
        <v>2979</v>
      </c>
      <c r="R1220" s="1" t="s">
        <v>1958</v>
      </c>
      <c r="S1220" s="3">
        <v>372</v>
      </c>
      <c r="U1220" t="str">
        <f>IF(Ecommerce_Sales[[#This Row],[Delivery_Time_Days]]&gt;7,"Delay",IF(Ecommerce_Sales[[#This Row],[Delivery_Time_Days]] = 0,"No delivery",IF(Ecommerce_Sales[[#This Row],[Delivery_Time_Days]]&lt;=7,"On-time")))</f>
        <v>No delivery</v>
      </c>
      <c r="V1220" s="7">
        <f>Ecommerce_Sales[[#This Row],[Profit]]/Ecommerce_Sales[[#This Row],[Total_Price]]</f>
        <v>0.15005035246727089</v>
      </c>
      <c r="W1220" s="3">
        <v>447</v>
      </c>
      <c r="X1220" s="3"/>
    </row>
    <row r="1221" spans="1:24" x14ac:dyDescent="0.25">
      <c r="A1221" s="1" t="s">
        <v>5041</v>
      </c>
      <c r="B1221" s="1" t="s">
        <v>138</v>
      </c>
      <c r="C1221" s="1" t="s">
        <v>139</v>
      </c>
      <c r="D1221" s="1" t="s">
        <v>5042</v>
      </c>
      <c r="E1221" s="1" t="s">
        <v>2005</v>
      </c>
      <c r="F1221" s="2">
        <v>45002</v>
      </c>
      <c r="G1221" s="2">
        <v>45213</v>
      </c>
      <c r="H1221" s="2" t="str">
        <f>TEXT(Ecommerce_Sales[[#This Row],[Order_Date]],"mmmm")</f>
        <v>October</v>
      </c>
      <c r="I1221" s="2" t="str">
        <f>TEXT(Ecommerce_Sales[[#This Row],[Order_Date]],"yyyy")</f>
        <v>2023</v>
      </c>
      <c r="J1221" s="2" t="str">
        <f>TEXT(Ecommerce_Sales[[#This Row],[Order_Date]],"mmmm")</f>
        <v>October</v>
      </c>
      <c r="K1221" s="1" t="s">
        <v>1992</v>
      </c>
      <c r="L1221" s="1" t="s">
        <v>5043</v>
      </c>
      <c r="M1221" s="1" t="s">
        <v>1963</v>
      </c>
      <c r="N1221" s="1" t="s">
        <v>1957</v>
      </c>
      <c r="O1221" s="3">
        <v>913</v>
      </c>
      <c r="P1221">
        <v>6</v>
      </c>
      <c r="Q1221" s="3">
        <v>5479</v>
      </c>
      <c r="R1221" s="1" t="s">
        <v>1958</v>
      </c>
      <c r="S1221" s="3">
        <v>540</v>
      </c>
      <c r="U1221" t="str">
        <f>IF(Ecommerce_Sales[[#This Row],[Delivery_Time_Days]]&gt;7,"Delay",IF(Ecommerce_Sales[[#This Row],[Delivery_Time_Days]] = 0,"No delivery",IF(Ecommerce_Sales[[#This Row],[Delivery_Time_Days]]&lt;=7,"On-time")))</f>
        <v>No delivery</v>
      </c>
      <c r="V1221" s="7">
        <f>Ecommerce_Sales[[#This Row],[Profit]]/Ecommerce_Sales[[#This Row],[Total_Price]]</f>
        <v>0.15002737725862383</v>
      </c>
      <c r="W1221" s="3">
        <v>822</v>
      </c>
      <c r="X1221" s="3"/>
    </row>
    <row r="1222" spans="1:24" x14ac:dyDescent="0.25">
      <c r="A1222" s="1" t="s">
        <v>5044</v>
      </c>
      <c r="B1222" s="1" t="s">
        <v>58</v>
      </c>
      <c r="C1222" s="1" t="s">
        <v>938</v>
      </c>
      <c r="D1222" s="1" t="s">
        <v>4514</v>
      </c>
      <c r="E1222" s="1" t="s">
        <v>1966</v>
      </c>
      <c r="F1222" s="2">
        <v>45445</v>
      </c>
      <c r="G1222" s="2">
        <v>45202</v>
      </c>
      <c r="H1222" s="2" t="str">
        <f>TEXT(Ecommerce_Sales[[#This Row],[Order_Date]],"mmmm")</f>
        <v>October</v>
      </c>
      <c r="I1222" s="2" t="str">
        <f>TEXT(Ecommerce_Sales[[#This Row],[Order_Date]],"yyyy")</f>
        <v>2023</v>
      </c>
      <c r="J1222" s="2" t="str">
        <f>TEXT(Ecommerce_Sales[[#This Row],[Order_Date]],"mmmm")</f>
        <v>October</v>
      </c>
      <c r="K1222" s="1" t="s">
        <v>1947</v>
      </c>
      <c r="L1222" s="1" t="s">
        <v>5045</v>
      </c>
      <c r="M1222" s="1" t="s">
        <v>2072</v>
      </c>
      <c r="N1222" s="1" t="s">
        <v>1950</v>
      </c>
      <c r="O1222" s="3">
        <v>13</v>
      </c>
      <c r="P1222">
        <v>6</v>
      </c>
      <c r="Q1222" s="3">
        <v>76</v>
      </c>
      <c r="R1222" s="1" t="s">
        <v>1951</v>
      </c>
      <c r="S1222" s="3">
        <v>7</v>
      </c>
      <c r="T1222">
        <v>3</v>
      </c>
      <c r="U1222" t="str">
        <f>IF(Ecommerce_Sales[[#This Row],[Delivery_Time_Days]]&gt;7,"Delay",IF(Ecommerce_Sales[[#This Row],[Delivery_Time_Days]] = 0,"No delivery",IF(Ecommerce_Sales[[#This Row],[Delivery_Time_Days]]&lt;=7,"On-time")))</f>
        <v>On-time</v>
      </c>
      <c r="V1222" s="7">
        <f>Ecommerce_Sales[[#This Row],[Profit]]/Ecommerce_Sales[[#This Row],[Total_Price]]</f>
        <v>0.39473684210526316</v>
      </c>
      <c r="W1222" s="3">
        <v>30</v>
      </c>
      <c r="X1222" s="3"/>
    </row>
    <row r="1223" spans="1:24" x14ac:dyDescent="0.25">
      <c r="A1223" s="1" t="s">
        <v>5046</v>
      </c>
      <c r="B1223" s="1" t="s">
        <v>462</v>
      </c>
      <c r="C1223" s="1" t="s">
        <v>463</v>
      </c>
      <c r="D1223" s="1" t="s">
        <v>5047</v>
      </c>
      <c r="E1223" s="1" t="s">
        <v>1981</v>
      </c>
      <c r="F1223" s="2">
        <v>45622</v>
      </c>
      <c r="G1223" s="2">
        <v>45599</v>
      </c>
      <c r="H1223" s="2" t="str">
        <f>TEXT(Ecommerce_Sales[[#This Row],[Order_Date]],"mmmm")</f>
        <v>November</v>
      </c>
      <c r="I1223" s="2" t="str">
        <f>TEXT(Ecommerce_Sales[[#This Row],[Order_Date]],"yyyy")</f>
        <v>2024</v>
      </c>
      <c r="J1223" s="2" t="str">
        <f>TEXT(Ecommerce_Sales[[#This Row],[Order_Date]],"mmmm")</f>
        <v>November</v>
      </c>
      <c r="K1223" s="1" t="s">
        <v>1992</v>
      </c>
      <c r="L1223" s="1" t="s">
        <v>5048</v>
      </c>
      <c r="M1223" s="1" t="s">
        <v>1988</v>
      </c>
      <c r="N1223" s="1" t="s">
        <v>1989</v>
      </c>
      <c r="O1223" s="3">
        <v>917</v>
      </c>
      <c r="P1223">
        <v>1</v>
      </c>
      <c r="Q1223" s="3">
        <v>917</v>
      </c>
      <c r="R1223" s="1" t="s">
        <v>1958</v>
      </c>
      <c r="S1223" s="3">
        <v>120</v>
      </c>
      <c r="U1223" t="str">
        <f>IF(Ecommerce_Sales[[#This Row],[Delivery_Time_Days]]&gt;7,"Delay",IF(Ecommerce_Sales[[#This Row],[Delivery_Time_Days]] = 0,"No delivery",IF(Ecommerce_Sales[[#This Row],[Delivery_Time_Days]]&lt;=7,"On-time")))</f>
        <v>No delivery</v>
      </c>
      <c r="V1223" s="7">
        <f>Ecommerce_Sales[[#This Row],[Profit]]/Ecommerce_Sales[[#This Row],[Total_Price]]</f>
        <v>0.24972737186477645</v>
      </c>
      <c r="W1223" s="3">
        <v>229</v>
      </c>
      <c r="X1223" s="3"/>
    </row>
    <row r="1224" spans="1:24" x14ac:dyDescent="0.25">
      <c r="A1224" s="1" t="s">
        <v>5049</v>
      </c>
      <c r="B1224" s="1" t="s">
        <v>1779</v>
      </c>
      <c r="C1224" s="1" t="s">
        <v>1780</v>
      </c>
      <c r="D1224" s="1" t="s">
        <v>4038</v>
      </c>
      <c r="E1224" s="1" t="s">
        <v>1996</v>
      </c>
      <c r="F1224" s="2">
        <v>45538</v>
      </c>
      <c r="G1224" s="2">
        <v>45233</v>
      </c>
      <c r="H1224" s="2" t="str">
        <f>TEXT(Ecommerce_Sales[[#This Row],[Order_Date]],"mmmm")</f>
        <v>November</v>
      </c>
      <c r="I1224" s="2" t="str">
        <f>TEXT(Ecommerce_Sales[[#This Row],[Order_Date]],"yyyy")</f>
        <v>2023</v>
      </c>
      <c r="J1224" s="2" t="str">
        <f>TEXT(Ecommerce_Sales[[#This Row],[Order_Date]],"mmmm")</f>
        <v>November</v>
      </c>
      <c r="K1224" s="1" t="s">
        <v>1947</v>
      </c>
      <c r="L1224" s="1" t="s">
        <v>3103</v>
      </c>
      <c r="M1224" s="1" t="s">
        <v>2030</v>
      </c>
      <c r="N1224" s="1" t="s">
        <v>1978</v>
      </c>
      <c r="O1224" s="3">
        <v>1255</v>
      </c>
      <c r="P1224">
        <v>4</v>
      </c>
      <c r="Q1224" s="3">
        <v>5021</v>
      </c>
      <c r="R1224" s="1" t="s">
        <v>1958</v>
      </c>
      <c r="S1224" s="3">
        <v>334</v>
      </c>
      <c r="T1224">
        <v>9</v>
      </c>
      <c r="U1224" t="str">
        <f>IF(Ecommerce_Sales[[#This Row],[Delivery_Time_Days]]&gt;7,"Delay",IF(Ecommerce_Sales[[#This Row],[Delivery_Time_Days]] = 0,"No delivery",IF(Ecommerce_Sales[[#This Row],[Delivery_Time_Days]]&lt;=7,"On-time")))</f>
        <v>Delay</v>
      </c>
      <c r="V1224" s="7">
        <f>Ecommerce_Sales[[#This Row],[Profit]]/Ecommerce_Sales[[#This Row],[Total_Price]]</f>
        <v>0.34993029277036447</v>
      </c>
      <c r="W1224" s="3">
        <v>1757</v>
      </c>
      <c r="X1224" s="3"/>
    </row>
    <row r="1225" spans="1:24" x14ac:dyDescent="0.25">
      <c r="A1225" s="1" t="s">
        <v>5050</v>
      </c>
      <c r="B1225" s="1" t="s">
        <v>34</v>
      </c>
      <c r="C1225" s="1" t="s">
        <v>35</v>
      </c>
      <c r="D1225" s="1" t="s">
        <v>4580</v>
      </c>
      <c r="E1225" s="1" t="s">
        <v>1981</v>
      </c>
      <c r="F1225" s="2">
        <v>45327</v>
      </c>
      <c r="G1225" s="2">
        <v>45255</v>
      </c>
      <c r="H1225" s="2" t="str">
        <f>TEXT(Ecommerce_Sales[[#This Row],[Order_Date]],"mmmm")</f>
        <v>November</v>
      </c>
      <c r="I1225" s="2" t="str">
        <f>TEXT(Ecommerce_Sales[[#This Row],[Order_Date]],"yyyy")</f>
        <v>2023</v>
      </c>
      <c r="J1225" s="2" t="str">
        <f>TEXT(Ecommerce_Sales[[#This Row],[Order_Date]],"mmmm")</f>
        <v>November</v>
      </c>
      <c r="K1225" s="1" t="s">
        <v>1992</v>
      </c>
      <c r="L1225" s="1" t="s">
        <v>5051</v>
      </c>
      <c r="M1225" s="1" t="s">
        <v>1949</v>
      </c>
      <c r="N1225" s="1" t="s">
        <v>1950</v>
      </c>
      <c r="O1225" s="3">
        <v>1022</v>
      </c>
      <c r="P1225">
        <v>4</v>
      </c>
      <c r="Q1225" s="3">
        <v>4086</v>
      </c>
      <c r="R1225" s="1" t="s">
        <v>1958</v>
      </c>
      <c r="S1225" s="3">
        <v>463</v>
      </c>
      <c r="U1225" t="str">
        <f>IF(Ecommerce_Sales[[#This Row],[Delivery_Time_Days]]&gt;7,"Delay",IF(Ecommerce_Sales[[#This Row],[Delivery_Time_Days]] = 0,"No delivery",IF(Ecommerce_Sales[[#This Row],[Delivery_Time_Days]]&lt;=7,"On-time")))</f>
        <v>No delivery</v>
      </c>
      <c r="V1225" s="7">
        <f>Ecommerce_Sales[[#This Row],[Profit]]/Ecommerce_Sales[[#This Row],[Total_Price]]</f>
        <v>0.39990210474791971</v>
      </c>
      <c r="W1225" s="3">
        <v>1634</v>
      </c>
      <c r="X1225" s="3"/>
    </row>
    <row r="1226" spans="1:24" x14ac:dyDescent="0.25">
      <c r="A1226" s="1" t="s">
        <v>5052</v>
      </c>
      <c r="B1226" s="1" t="s">
        <v>482</v>
      </c>
      <c r="C1226" s="1" t="s">
        <v>483</v>
      </c>
      <c r="D1226" s="1" t="s">
        <v>3182</v>
      </c>
      <c r="E1226" s="1" t="s">
        <v>1961</v>
      </c>
      <c r="F1226" s="2">
        <v>45019</v>
      </c>
      <c r="G1226" s="2">
        <v>45550</v>
      </c>
      <c r="H1226" s="2" t="str">
        <f>TEXT(Ecommerce_Sales[[#This Row],[Order_Date]],"mmmm")</f>
        <v>September</v>
      </c>
      <c r="I1226" s="2" t="str">
        <f>TEXT(Ecommerce_Sales[[#This Row],[Order_Date]],"yyyy")</f>
        <v>2024</v>
      </c>
      <c r="J1226" s="2" t="str">
        <f>TEXT(Ecommerce_Sales[[#This Row],[Order_Date]],"mmmm")</f>
        <v>September</v>
      </c>
      <c r="K1226" s="1" t="s">
        <v>1947</v>
      </c>
      <c r="L1226" s="1" t="s">
        <v>5053</v>
      </c>
      <c r="M1226" s="1" t="s">
        <v>2047</v>
      </c>
      <c r="N1226" s="1" t="s">
        <v>1989</v>
      </c>
      <c r="O1226" s="3">
        <v>410</v>
      </c>
      <c r="P1226">
        <v>1</v>
      </c>
      <c r="Q1226" s="3">
        <v>410</v>
      </c>
      <c r="R1226" s="1" t="s">
        <v>1958</v>
      </c>
      <c r="S1226" s="3">
        <v>40</v>
      </c>
      <c r="T1226">
        <v>2</v>
      </c>
      <c r="U1226" t="str">
        <f>IF(Ecommerce_Sales[[#This Row],[Delivery_Time_Days]]&gt;7,"Delay",IF(Ecommerce_Sales[[#This Row],[Delivery_Time_Days]] = 0,"No delivery",IF(Ecommerce_Sales[[#This Row],[Delivery_Time_Days]]&lt;=7,"On-time")))</f>
        <v>On-time</v>
      </c>
      <c r="V1226" s="7">
        <f>Ecommerce_Sales[[#This Row],[Profit]]/Ecommerce_Sales[[#This Row],[Total_Price]]</f>
        <v>0.25121951219512195</v>
      </c>
      <c r="W1226" s="3">
        <v>103</v>
      </c>
      <c r="X1226" s="3"/>
    </row>
    <row r="1227" spans="1:24" x14ac:dyDescent="0.25">
      <c r="A1227" s="1" t="s">
        <v>5054</v>
      </c>
      <c r="B1227" s="1" t="s">
        <v>806</v>
      </c>
      <c r="C1227" s="1" t="s">
        <v>807</v>
      </c>
      <c r="D1227" s="1" t="s">
        <v>3367</v>
      </c>
      <c r="E1227" s="1" t="s">
        <v>2005</v>
      </c>
      <c r="F1227" s="2">
        <v>45040</v>
      </c>
      <c r="G1227" s="2">
        <v>45540</v>
      </c>
      <c r="H1227" s="2" t="str">
        <f>TEXT(Ecommerce_Sales[[#This Row],[Order_Date]],"mmmm")</f>
        <v>September</v>
      </c>
      <c r="I1227" s="2" t="str">
        <f>TEXT(Ecommerce_Sales[[#This Row],[Order_Date]],"yyyy")</f>
        <v>2024</v>
      </c>
      <c r="J1227" s="2" t="str">
        <f>TEXT(Ecommerce_Sales[[#This Row],[Order_Date]],"mmmm")</f>
        <v>September</v>
      </c>
      <c r="K1227" s="1" t="s">
        <v>1947</v>
      </c>
      <c r="L1227" s="1" t="s">
        <v>5055</v>
      </c>
      <c r="M1227" s="1" t="s">
        <v>1983</v>
      </c>
      <c r="N1227" s="1" t="s">
        <v>1950</v>
      </c>
      <c r="O1227" s="3">
        <v>1063</v>
      </c>
      <c r="P1227">
        <v>4</v>
      </c>
      <c r="Q1227" s="3">
        <v>4251</v>
      </c>
      <c r="R1227" s="1" t="s">
        <v>2008</v>
      </c>
      <c r="S1227" s="3">
        <v>230</v>
      </c>
      <c r="T1227">
        <v>6</v>
      </c>
      <c r="U1227" t="str">
        <f>IF(Ecommerce_Sales[[#This Row],[Delivery_Time_Days]]&gt;7,"Delay",IF(Ecommerce_Sales[[#This Row],[Delivery_Time_Days]] = 0,"No delivery",IF(Ecommerce_Sales[[#This Row],[Delivery_Time_Days]]&lt;=7,"On-time")))</f>
        <v>On-time</v>
      </c>
      <c r="V1227" s="7">
        <f>Ecommerce_Sales[[#This Row],[Profit]]/Ecommerce_Sales[[#This Row],[Total_Price]]</f>
        <v>0.40014114326040934</v>
      </c>
      <c r="W1227" s="3">
        <v>1701</v>
      </c>
      <c r="X1227" s="3"/>
    </row>
    <row r="1228" spans="1:24" x14ac:dyDescent="0.25">
      <c r="A1228" s="1" t="s">
        <v>5056</v>
      </c>
      <c r="B1228" s="1" t="s">
        <v>947</v>
      </c>
      <c r="C1228" s="1" t="s">
        <v>948</v>
      </c>
      <c r="D1228" s="1" t="s">
        <v>5057</v>
      </c>
      <c r="E1228" s="1" t="s">
        <v>1954</v>
      </c>
      <c r="F1228" s="2">
        <v>45038</v>
      </c>
      <c r="G1228" s="2">
        <v>45279</v>
      </c>
      <c r="H1228" s="2" t="str">
        <f>TEXT(Ecommerce_Sales[[#This Row],[Order_Date]],"mmmm")</f>
        <v>December</v>
      </c>
      <c r="I1228" s="2" t="str">
        <f>TEXT(Ecommerce_Sales[[#This Row],[Order_Date]],"yyyy")</f>
        <v>2023</v>
      </c>
      <c r="J1228" s="2" t="str">
        <f>TEXT(Ecommerce_Sales[[#This Row],[Order_Date]],"mmmm")</f>
        <v>December</v>
      </c>
      <c r="K1228" s="1" t="s">
        <v>1986</v>
      </c>
      <c r="L1228" s="1" t="s">
        <v>5058</v>
      </c>
      <c r="M1228" s="1" t="s">
        <v>1963</v>
      </c>
      <c r="N1228" s="1" t="s">
        <v>1957</v>
      </c>
      <c r="O1228" s="3">
        <v>1285</v>
      </c>
      <c r="P1228">
        <v>8</v>
      </c>
      <c r="Q1228" s="3">
        <v>10280</v>
      </c>
      <c r="R1228" s="1" t="s">
        <v>1951</v>
      </c>
      <c r="S1228" s="3">
        <v>750</v>
      </c>
      <c r="U1228" t="str">
        <f>IF(Ecommerce_Sales[[#This Row],[Delivery_Time_Days]]&gt;7,"Delay",IF(Ecommerce_Sales[[#This Row],[Delivery_Time_Days]] = 0,"No delivery",IF(Ecommerce_Sales[[#This Row],[Delivery_Time_Days]]&lt;=7,"On-time")))</f>
        <v>No delivery</v>
      </c>
      <c r="V1228" s="7">
        <f>Ecommerce_Sales[[#This Row],[Profit]]/Ecommerce_Sales[[#This Row],[Total_Price]]</f>
        <v>0.15</v>
      </c>
      <c r="W1228" s="3">
        <v>1542</v>
      </c>
      <c r="X1228" s="3"/>
    </row>
    <row r="1229" spans="1:24" x14ac:dyDescent="0.25">
      <c r="A1229" s="1" t="s">
        <v>5059</v>
      </c>
      <c r="B1229" s="1" t="s">
        <v>1648</v>
      </c>
      <c r="C1229" s="1" t="s">
        <v>1649</v>
      </c>
      <c r="D1229" s="1" t="s">
        <v>4056</v>
      </c>
      <c r="E1229" s="1" t="s">
        <v>2005</v>
      </c>
      <c r="F1229" s="2">
        <v>45006</v>
      </c>
      <c r="G1229" s="2">
        <v>45310</v>
      </c>
      <c r="H1229" s="2" t="str">
        <f>TEXT(Ecommerce_Sales[[#This Row],[Order_Date]],"mmmm")</f>
        <v>January</v>
      </c>
      <c r="I1229" s="2" t="str">
        <f>TEXT(Ecommerce_Sales[[#This Row],[Order_Date]],"yyyy")</f>
        <v>2024</v>
      </c>
      <c r="J1229" s="2" t="str">
        <f>TEXT(Ecommerce_Sales[[#This Row],[Order_Date]],"mmmm")</f>
        <v>January</v>
      </c>
      <c r="K1229" s="1" t="s">
        <v>1947</v>
      </c>
      <c r="L1229" s="1" t="s">
        <v>5060</v>
      </c>
      <c r="M1229" s="1" t="s">
        <v>2002</v>
      </c>
      <c r="N1229" s="1" t="s">
        <v>1989</v>
      </c>
      <c r="O1229" s="3">
        <v>721</v>
      </c>
      <c r="P1229">
        <v>1</v>
      </c>
      <c r="Q1229" s="3">
        <v>721</v>
      </c>
      <c r="R1229" s="1" t="s">
        <v>1951</v>
      </c>
      <c r="S1229" s="3">
        <v>78</v>
      </c>
      <c r="T1229">
        <v>5</v>
      </c>
      <c r="U1229" t="str">
        <f>IF(Ecommerce_Sales[[#This Row],[Delivery_Time_Days]]&gt;7,"Delay",IF(Ecommerce_Sales[[#This Row],[Delivery_Time_Days]] = 0,"No delivery",IF(Ecommerce_Sales[[#This Row],[Delivery_Time_Days]]&lt;=7,"On-time")))</f>
        <v>On-time</v>
      </c>
      <c r="V1229" s="7">
        <f>Ecommerce_Sales[[#This Row],[Profit]]/Ecommerce_Sales[[#This Row],[Total_Price]]</f>
        <v>0.24965325936199723</v>
      </c>
      <c r="W1229" s="3">
        <v>180</v>
      </c>
      <c r="X1229" s="3"/>
    </row>
    <row r="1230" spans="1:24" x14ac:dyDescent="0.25">
      <c r="A1230" s="1" t="s">
        <v>5061</v>
      </c>
      <c r="B1230" s="1" t="s">
        <v>80</v>
      </c>
      <c r="C1230" s="1" t="s">
        <v>81</v>
      </c>
      <c r="D1230" s="1" t="s">
        <v>2654</v>
      </c>
      <c r="E1230" s="1" t="s">
        <v>1966</v>
      </c>
      <c r="F1230" s="2">
        <v>45077</v>
      </c>
      <c r="G1230" s="2">
        <v>45417</v>
      </c>
      <c r="H1230" s="2" t="str">
        <f>TEXT(Ecommerce_Sales[[#This Row],[Order_Date]],"mmmm")</f>
        <v>May</v>
      </c>
      <c r="I1230" s="2" t="str">
        <f>TEXT(Ecommerce_Sales[[#This Row],[Order_Date]],"yyyy")</f>
        <v>2024</v>
      </c>
      <c r="J1230" s="2" t="str">
        <f>TEXT(Ecommerce_Sales[[#This Row],[Order_Date]],"mmmm")</f>
        <v>May</v>
      </c>
      <c r="K1230" s="1" t="s">
        <v>1947</v>
      </c>
      <c r="L1230" s="1" t="s">
        <v>5062</v>
      </c>
      <c r="M1230" s="1" t="s">
        <v>2007</v>
      </c>
      <c r="N1230" s="1" t="s">
        <v>1973</v>
      </c>
      <c r="O1230" s="3">
        <v>938</v>
      </c>
      <c r="P1230">
        <v>2</v>
      </c>
      <c r="Q1230" s="3">
        <v>1877</v>
      </c>
      <c r="R1230" s="1" t="s">
        <v>1951</v>
      </c>
      <c r="S1230" s="3">
        <v>191</v>
      </c>
      <c r="T1230">
        <v>2</v>
      </c>
      <c r="U1230" t="str">
        <f>IF(Ecommerce_Sales[[#This Row],[Delivery_Time_Days]]&gt;7,"Delay",IF(Ecommerce_Sales[[#This Row],[Delivery_Time_Days]] = 0,"No delivery",IF(Ecommerce_Sales[[#This Row],[Delivery_Time_Days]]&lt;=7,"On-time")))</f>
        <v>On-time</v>
      </c>
      <c r="V1230" s="7">
        <f>Ecommerce_Sales[[#This Row],[Profit]]/Ecommerce_Sales[[#This Row],[Total_Price]]</f>
        <v>0.29994672349493873</v>
      </c>
      <c r="W1230" s="3">
        <v>563</v>
      </c>
      <c r="X1230" s="3"/>
    </row>
    <row r="1231" spans="1:24" x14ac:dyDescent="0.25">
      <c r="A1231" s="1" t="s">
        <v>5063</v>
      </c>
      <c r="B1231" s="1" t="s">
        <v>608</v>
      </c>
      <c r="C1231" s="1" t="s">
        <v>609</v>
      </c>
      <c r="D1231" s="1" t="s">
        <v>5064</v>
      </c>
      <c r="E1231" s="1" t="s">
        <v>1996</v>
      </c>
      <c r="F1231" s="2">
        <v>45460</v>
      </c>
      <c r="G1231" s="2">
        <v>45607</v>
      </c>
      <c r="H1231" s="2" t="str">
        <f>TEXT(Ecommerce_Sales[[#This Row],[Order_Date]],"mmmm")</f>
        <v>November</v>
      </c>
      <c r="I1231" s="2" t="str">
        <f>TEXT(Ecommerce_Sales[[#This Row],[Order_Date]],"yyyy")</f>
        <v>2024</v>
      </c>
      <c r="J1231" s="2" t="str">
        <f>TEXT(Ecommerce_Sales[[#This Row],[Order_Date]],"mmmm")</f>
        <v>November</v>
      </c>
      <c r="K1231" s="1" t="s">
        <v>1947</v>
      </c>
      <c r="L1231" s="1" t="s">
        <v>5065</v>
      </c>
      <c r="M1231" s="1" t="s">
        <v>2043</v>
      </c>
      <c r="N1231" s="1" t="s">
        <v>1989</v>
      </c>
      <c r="O1231" s="3">
        <v>567</v>
      </c>
      <c r="P1231">
        <v>1</v>
      </c>
      <c r="Q1231" s="3">
        <v>567</v>
      </c>
      <c r="R1231" s="1" t="s">
        <v>1958</v>
      </c>
      <c r="S1231" s="3">
        <v>63</v>
      </c>
      <c r="T1231">
        <v>8</v>
      </c>
      <c r="U1231" t="str">
        <f>IF(Ecommerce_Sales[[#This Row],[Delivery_Time_Days]]&gt;7,"Delay",IF(Ecommerce_Sales[[#This Row],[Delivery_Time_Days]] = 0,"No delivery",IF(Ecommerce_Sales[[#This Row],[Delivery_Time_Days]]&lt;=7,"On-time")))</f>
        <v>Delay</v>
      </c>
      <c r="V1231" s="7">
        <f>Ecommerce_Sales[[#This Row],[Profit]]/Ecommerce_Sales[[#This Row],[Total_Price]]</f>
        <v>0.25044091710758376</v>
      </c>
      <c r="W1231" s="3">
        <v>142</v>
      </c>
      <c r="X1231" s="3"/>
    </row>
    <row r="1232" spans="1:24" x14ac:dyDescent="0.25">
      <c r="A1232" s="1" t="s">
        <v>5066</v>
      </c>
      <c r="B1232" s="1" t="s">
        <v>282</v>
      </c>
      <c r="C1232" s="1" t="s">
        <v>283</v>
      </c>
      <c r="D1232" s="1" t="s">
        <v>5067</v>
      </c>
      <c r="E1232" s="1" t="s">
        <v>1966</v>
      </c>
      <c r="F1232" s="2">
        <v>45528</v>
      </c>
      <c r="G1232" s="2">
        <v>44978</v>
      </c>
      <c r="H1232" s="2" t="str">
        <f>TEXT(Ecommerce_Sales[[#This Row],[Order_Date]],"mmmm")</f>
        <v>February</v>
      </c>
      <c r="I1232" s="2" t="str">
        <f>TEXT(Ecommerce_Sales[[#This Row],[Order_Date]],"yyyy")</f>
        <v>2023</v>
      </c>
      <c r="J1232" s="2" t="str">
        <f>TEXT(Ecommerce_Sales[[#This Row],[Order_Date]],"mmmm")</f>
        <v>February</v>
      </c>
      <c r="K1232" s="1" t="s">
        <v>1947</v>
      </c>
      <c r="L1232" s="1" t="s">
        <v>5068</v>
      </c>
      <c r="M1232" s="1" t="s">
        <v>2047</v>
      </c>
      <c r="N1232" s="1" t="s">
        <v>1989</v>
      </c>
      <c r="O1232" s="3">
        <v>595</v>
      </c>
      <c r="P1232">
        <v>1</v>
      </c>
      <c r="Q1232" s="3">
        <v>595</v>
      </c>
      <c r="R1232" s="1" t="s">
        <v>1958</v>
      </c>
      <c r="S1232" s="3">
        <v>54</v>
      </c>
      <c r="T1232">
        <v>7</v>
      </c>
      <c r="U1232" t="str">
        <f>IF(Ecommerce_Sales[[#This Row],[Delivery_Time_Days]]&gt;7,"Delay",IF(Ecommerce_Sales[[#This Row],[Delivery_Time_Days]] = 0,"No delivery",IF(Ecommerce_Sales[[#This Row],[Delivery_Time_Days]]&lt;=7,"On-time")))</f>
        <v>On-time</v>
      </c>
      <c r="V1232" s="7">
        <f>Ecommerce_Sales[[#This Row],[Profit]]/Ecommerce_Sales[[#This Row],[Total_Price]]</f>
        <v>0.25042016806722689</v>
      </c>
      <c r="W1232" s="3">
        <v>149</v>
      </c>
      <c r="X1232" s="3"/>
    </row>
    <row r="1233" spans="1:24" x14ac:dyDescent="0.25">
      <c r="A1233" s="1" t="s">
        <v>5069</v>
      </c>
      <c r="B1233" s="1" t="s">
        <v>1798</v>
      </c>
      <c r="C1233" s="1" t="s">
        <v>1799</v>
      </c>
      <c r="D1233" s="1" t="s">
        <v>5070</v>
      </c>
      <c r="E1233" s="1" t="s">
        <v>1961</v>
      </c>
      <c r="F1233" s="2">
        <v>45260</v>
      </c>
      <c r="G1233" s="2">
        <v>45006</v>
      </c>
      <c r="H1233" s="2" t="str">
        <f>TEXT(Ecommerce_Sales[[#This Row],[Order_Date]],"mmmm")</f>
        <v>March</v>
      </c>
      <c r="I1233" s="2" t="str">
        <f>TEXT(Ecommerce_Sales[[#This Row],[Order_Date]],"yyyy")</f>
        <v>2023</v>
      </c>
      <c r="J1233" s="2" t="str">
        <f>TEXT(Ecommerce_Sales[[#This Row],[Order_Date]],"mmmm")</f>
        <v>March</v>
      </c>
      <c r="K1233" s="1" t="s">
        <v>1947</v>
      </c>
      <c r="L1233" s="1" t="s">
        <v>5071</v>
      </c>
      <c r="M1233" s="1" t="s">
        <v>1972</v>
      </c>
      <c r="N1233" s="1" t="s">
        <v>1973</v>
      </c>
      <c r="O1233" s="3">
        <v>829</v>
      </c>
      <c r="P1233">
        <v>2</v>
      </c>
      <c r="Q1233" s="3">
        <v>1658</v>
      </c>
      <c r="R1233" s="1" t="s">
        <v>1951</v>
      </c>
      <c r="S1233" s="3">
        <v>153</v>
      </c>
      <c r="T1233">
        <v>5</v>
      </c>
      <c r="U1233" t="str">
        <f>IF(Ecommerce_Sales[[#This Row],[Delivery_Time_Days]]&gt;7,"Delay",IF(Ecommerce_Sales[[#This Row],[Delivery_Time_Days]] = 0,"No delivery",IF(Ecommerce_Sales[[#This Row],[Delivery_Time_Days]]&lt;=7,"On-time")))</f>
        <v>On-time</v>
      </c>
      <c r="V1233" s="7">
        <f>Ecommerce_Sales[[#This Row],[Profit]]/Ecommerce_Sales[[#This Row],[Total_Price]]</f>
        <v>0.29975874547647768</v>
      </c>
      <c r="W1233" s="3">
        <v>497</v>
      </c>
      <c r="X1233" s="3"/>
    </row>
    <row r="1234" spans="1:24" x14ac:dyDescent="0.25">
      <c r="A1234" s="1" t="s">
        <v>5072</v>
      </c>
      <c r="B1234" s="1" t="s">
        <v>1315</v>
      </c>
      <c r="C1234" s="1" t="s">
        <v>1316</v>
      </c>
      <c r="D1234" s="1" t="s">
        <v>5073</v>
      </c>
      <c r="E1234" s="1" t="s">
        <v>1961</v>
      </c>
      <c r="F1234" s="2">
        <v>45055</v>
      </c>
      <c r="G1234" s="2">
        <v>45020</v>
      </c>
      <c r="H1234" s="2" t="str">
        <f>TEXT(Ecommerce_Sales[[#This Row],[Order_Date]],"mmmm")</f>
        <v>April</v>
      </c>
      <c r="I1234" s="2" t="str">
        <f>TEXT(Ecommerce_Sales[[#This Row],[Order_Date]],"yyyy")</f>
        <v>2023</v>
      </c>
      <c r="J1234" s="2" t="str">
        <f>TEXT(Ecommerce_Sales[[#This Row],[Order_Date]],"mmmm")</f>
        <v>April</v>
      </c>
      <c r="K1234" s="1" t="s">
        <v>1986</v>
      </c>
      <c r="L1234" s="1" t="s">
        <v>5074</v>
      </c>
      <c r="M1234" s="1" t="s">
        <v>2065</v>
      </c>
      <c r="N1234" s="1" t="s">
        <v>1978</v>
      </c>
      <c r="O1234" s="3">
        <v>670</v>
      </c>
      <c r="P1234">
        <v>3</v>
      </c>
      <c r="Q1234" s="3">
        <v>2011</v>
      </c>
      <c r="R1234" s="1" t="s">
        <v>2008</v>
      </c>
      <c r="S1234" s="3">
        <v>133</v>
      </c>
      <c r="U1234" t="str">
        <f>IF(Ecommerce_Sales[[#This Row],[Delivery_Time_Days]]&gt;7,"Delay",IF(Ecommerce_Sales[[#This Row],[Delivery_Time_Days]] = 0,"No delivery",IF(Ecommerce_Sales[[#This Row],[Delivery_Time_Days]]&lt;=7,"On-time")))</f>
        <v>No delivery</v>
      </c>
      <c r="V1234" s="7">
        <f>Ecommerce_Sales[[#This Row],[Profit]]/Ecommerce_Sales[[#This Row],[Total_Price]]</f>
        <v>0.35007458975634015</v>
      </c>
      <c r="W1234" s="3">
        <v>704</v>
      </c>
      <c r="X1234" s="3"/>
    </row>
    <row r="1235" spans="1:24" x14ac:dyDescent="0.25">
      <c r="A1235" s="1" t="s">
        <v>5075</v>
      </c>
      <c r="B1235" s="1" t="s">
        <v>1563</v>
      </c>
      <c r="C1235" s="1" t="s">
        <v>1564</v>
      </c>
      <c r="D1235" s="1" t="s">
        <v>4196</v>
      </c>
      <c r="E1235" s="1" t="s">
        <v>1946</v>
      </c>
      <c r="F1235" s="2">
        <v>45237</v>
      </c>
      <c r="G1235" s="2">
        <v>45208</v>
      </c>
      <c r="H1235" s="2" t="str">
        <f>TEXT(Ecommerce_Sales[[#This Row],[Order_Date]],"mmmm")</f>
        <v>October</v>
      </c>
      <c r="I1235" s="2" t="str">
        <f>TEXT(Ecommerce_Sales[[#This Row],[Order_Date]],"yyyy")</f>
        <v>2023</v>
      </c>
      <c r="J1235" s="2" t="str">
        <f>TEXT(Ecommerce_Sales[[#This Row],[Order_Date]],"mmmm")</f>
        <v>October</v>
      </c>
      <c r="K1235" s="1" t="s">
        <v>1947</v>
      </c>
      <c r="L1235" s="1" t="s">
        <v>5076</v>
      </c>
      <c r="M1235" s="1" t="s">
        <v>2072</v>
      </c>
      <c r="N1235" s="1" t="s">
        <v>1950</v>
      </c>
      <c r="O1235" s="3">
        <v>152</v>
      </c>
      <c r="P1235">
        <v>4</v>
      </c>
      <c r="Q1235" s="3">
        <v>610</v>
      </c>
      <c r="R1235" s="1" t="s">
        <v>1958</v>
      </c>
      <c r="S1235" s="3">
        <v>38</v>
      </c>
      <c r="T1235">
        <v>2</v>
      </c>
      <c r="U1235" t="str">
        <f>IF(Ecommerce_Sales[[#This Row],[Delivery_Time_Days]]&gt;7,"Delay",IF(Ecommerce_Sales[[#This Row],[Delivery_Time_Days]] = 0,"No delivery",IF(Ecommerce_Sales[[#This Row],[Delivery_Time_Days]]&lt;=7,"On-time")))</f>
        <v>On-time</v>
      </c>
      <c r="V1235" s="7">
        <f>Ecommerce_Sales[[#This Row],[Profit]]/Ecommerce_Sales[[#This Row],[Total_Price]]</f>
        <v>0.4</v>
      </c>
      <c r="W1235" s="3">
        <v>244</v>
      </c>
      <c r="X1235" s="3"/>
    </row>
    <row r="1236" spans="1:24" x14ac:dyDescent="0.25">
      <c r="A1236" s="1" t="s">
        <v>5077</v>
      </c>
      <c r="B1236" s="1" t="s">
        <v>964</v>
      </c>
      <c r="C1236" s="1" t="s">
        <v>520</v>
      </c>
      <c r="D1236" s="1" t="s">
        <v>4300</v>
      </c>
      <c r="E1236" s="1" t="s">
        <v>1981</v>
      </c>
      <c r="F1236" s="2">
        <v>45523</v>
      </c>
      <c r="G1236" s="2">
        <v>45149</v>
      </c>
      <c r="H1236" s="2" t="str">
        <f>TEXT(Ecommerce_Sales[[#This Row],[Order_Date]],"mmmm")</f>
        <v>August</v>
      </c>
      <c r="I1236" s="2" t="str">
        <f>TEXT(Ecommerce_Sales[[#This Row],[Order_Date]],"yyyy")</f>
        <v>2023</v>
      </c>
      <c r="J1236" s="2" t="str">
        <f>TEXT(Ecommerce_Sales[[#This Row],[Order_Date]],"mmmm")</f>
        <v>August</v>
      </c>
      <c r="K1236" s="1" t="s">
        <v>1947</v>
      </c>
      <c r="L1236" s="1" t="s">
        <v>5078</v>
      </c>
      <c r="M1236" s="1" t="s">
        <v>2047</v>
      </c>
      <c r="N1236" s="1" t="s">
        <v>1989</v>
      </c>
      <c r="O1236" s="3">
        <v>300</v>
      </c>
      <c r="P1236">
        <v>6</v>
      </c>
      <c r="Q1236" s="3">
        <v>1799</v>
      </c>
      <c r="R1236" s="1" t="s">
        <v>1951</v>
      </c>
      <c r="S1236" s="3">
        <v>132</v>
      </c>
      <c r="T1236">
        <v>4</v>
      </c>
      <c r="U1236" t="str">
        <f>IF(Ecommerce_Sales[[#This Row],[Delivery_Time_Days]]&gt;7,"Delay",IF(Ecommerce_Sales[[#This Row],[Delivery_Time_Days]] = 0,"No delivery",IF(Ecommerce_Sales[[#This Row],[Delivery_Time_Days]]&lt;=7,"On-time")))</f>
        <v>On-time</v>
      </c>
      <c r="V1236" s="7">
        <f>Ecommerce_Sales[[#This Row],[Profit]]/Ecommerce_Sales[[#This Row],[Total_Price]]</f>
        <v>0.25013896609227348</v>
      </c>
      <c r="W1236" s="3">
        <v>450</v>
      </c>
      <c r="X1236" s="3"/>
    </row>
    <row r="1237" spans="1:24" x14ac:dyDescent="0.25">
      <c r="A1237" s="1" t="s">
        <v>5079</v>
      </c>
      <c r="B1237" s="1" t="s">
        <v>1561</v>
      </c>
      <c r="C1237" s="1" t="s">
        <v>1562</v>
      </c>
      <c r="D1237" s="1" t="s">
        <v>5080</v>
      </c>
      <c r="E1237" s="1" t="s">
        <v>1954</v>
      </c>
      <c r="F1237" s="2">
        <v>45461</v>
      </c>
      <c r="G1237" s="2">
        <v>45337</v>
      </c>
      <c r="H1237" s="2" t="str">
        <f>TEXT(Ecommerce_Sales[[#This Row],[Order_Date]],"mmmm")</f>
        <v>February</v>
      </c>
      <c r="I1237" s="2" t="str">
        <f>TEXT(Ecommerce_Sales[[#This Row],[Order_Date]],"yyyy")</f>
        <v>2024</v>
      </c>
      <c r="J1237" s="2" t="str">
        <f>TEXT(Ecommerce_Sales[[#This Row],[Order_Date]],"mmmm")</f>
        <v>February</v>
      </c>
      <c r="K1237" s="1" t="s">
        <v>1947</v>
      </c>
      <c r="L1237" s="1" t="s">
        <v>5081</v>
      </c>
      <c r="M1237" s="1" t="s">
        <v>1998</v>
      </c>
      <c r="N1237" s="1" t="s">
        <v>1973</v>
      </c>
      <c r="O1237" s="3">
        <v>736</v>
      </c>
      <c r="P1237">
        <v>2</v>
      </c>
      <c r="Q1237" s="3">
        <v>1473</v>
      </c>
      <c r="R1237" s="1" t="s">
        <v>1951</v>
      </c>
      <c r="S1237" s="3">
        <v>162</v>
      </c>
      <c r="T1237">
        <v>7</v>
      </c>
      <c r="U1237" t="str">
        <f>IF(Ecommerce_Sales[[#This Row],[Delivery_Time_Days]]&gt;7,"Delay",IF(Ecommerce_Sales[[#This Row],[Delivery_Time_Days]] = 0,"No delivery",IF(Ecommerce_Sales[[#This Row],[Delivery_Time_Days]]&lt;=7,"On-time")))</f>
        <v>On-time</v>
      </c>
      <c r="V1237" s="7">
        <f>Ecommerce_Sales[[#This Row],[Profit]]/Ecommerce_Sales[[#This Row],[Total_Price]]</f>
        <v>0.30006788866259337</v>
      </c>
      <c r="W1237" s="3">
        <v>442</v>
      </c>
      <c r="X1237" s="3"/>
    </row>
    <row r="1238" spans="1:24" x14ac:dyDescent="0.25">
      <c r="A1238" s="1" t="s">
        <v>5082</v>
      </c>
      <c r="B1238" s="1" t="s">
        <v>413</v>
      </c>
      <c r="C1238" s="1" t="s">
        <v>414</v>
      </c>
      <c r="D1238" s="1" t="s">
        <v>3042</v>
      </c>
      <c r="E1238" s="1" t="s">
        <v>1954</v>
      </c>
      <c r="F1238" s="2">
        <v>45135</v>
      </c>
      <c r="G1238" s="2">
        <v>45019</v>
      </c>
      <c r="H1238" s="2" t="str">
        <f>TEXT(Ecommerce_Sales[[#This Row],[Order_Date]],"mmmm")</f>
        <v>April</v>
      </c>
      <c r="I1238" s="2" t="str">
        <f>TEXT(Ecommerce_Sales[[#This Row],[Order_Date]],"yyyy")</f>
        <v>2023</v>
      </c>
      <c r="J1238" s="2" t="str">
        <f>TEXT(Ecommerce_Sales[[#This Row],[Order_Date]],"mmmm")</f>
        <v>April</v>
      </c>
      <c r="K1238" s="1" t="s">
        <v>1947</v>
      </c>
      <c r="L1238" s="1" t="s">
        <v>5083</v>
      </c>
      <c r="M1238" s="1" t="s">
        <v>1956</v>
      </c>
      <c r="N1238" s="1" t="s">
        <v>1957</v>
      </c>
      <c r="O1238" s="3">
        <v>210</v>
      </c>
      <c r="P1238">
        <v>2</v>
      </c>
      <c r="Q1238" s="3">
        <v>420</v>
      </c>
      <c r="R1238" s="1" t="s">
        <v>2016</v>
      </c>
      <c r="S1238" s="3">
        <v>42</v>
      </c>
      <c r="T1238">
        <v>10</v>
      </c>
      <c r="U1238" t="str">
        <f>IF(Ecommerce_Sales[[#This Row],[Delivery_Time_Days]]&gt;7,"Delay",IF(Ecommerce_Sales[[#This Row],[Delivery_Time_Days]] = 0,"No delivery",IF(Ecommerce_Sales[[#This Row],[Delivery_Time_Days]]&lt;=7,"On-time")))</f>
        <v>Delay</v>
      </c>
      <c r="V1238" s="7">
        <f>Ecommerce_Sales[[#This Row],[Profit]]/Ecommerce_Sales[[#This Row],[Total_Price]]</f>
        <v>0.15</v>
      </c>
      <c r="W1238" s="3">
        <v>63</v>
      </c>
      <c r="X1238" s="3"/>
    </row>
    <row r="1239" spans="1:24" x14ac:dyDescent="0.25">
      <c r="A1239" s="1" t="s">
        <v>5084</v>
      </c>
      <c r="B1239" s="1" t="s">
        <v>1491</v>
      </c>
      <c r="C1239" s="1" t="s">
        <v>1492</v>
      </c>
      <c r="D1239" s="1" t="s">
        <v>5085</v>
      </c>
      <c r="E1239" s="1" t="s">
        <v>1961</v>
      </c>
      <c r="F1239" s="2">
        <v>45383</v>
      </c>
      <c r="G1239" s="2">
        <v>45008</v>
      </c>
      <c r="H1239" s="2" t="str">
        <f>TEXT(Ecommerce_Sales[[#This Row],[Order_Date]],"mmmm")</f>
        <v>March</v>
      </c>
      <c r="I1239" s="2" t="str">
        <f>TEXT(Ecommerce_Sales[[#This Row],[Order_Date]],"yyyy")</f>
        <v>2023</v>
      </c>
      <c r="J1239" s="2" t="str">
        <f>TEXT(Ecommerce_Sales[[#This Row],[Order_Date]],"mmmm")</f>
        <v>March</v>
      </c>
      <c r="K1239" s="1" t="s">
        <v>1947</v>
      </c>
      <c r="L1239" s="1" t="s">
        <v>5086</v>
      </c>
      <c r="M1239" s="1" t="s">
        <v>1998</v>
      </c>
      <c r="N1239" s="1" t="s">
        <v>1973</v>
      </c>
      <c r="O1239" s="3">
        <v>671</v>
      </c>
      <c r="P1239">
        <v>3</v>
      </c>
      <c r="Q1239" s="3">
        <v>2012</v>
      </c>
      <c r="R1239" s="1" t="s">
        <v>1958</v>
      </c>
      <c r="S1239" s="3">
        <v>154</v>
      </c>
      <c r="T1239">
        <v>9</v>
      </c>
      <c r="U1239" t="str">
        <f>IF(Ecommerce_Sales[[#This Row],[Delivery_Time_Days]]&gt;7,"Delay",IF(Ecommerce_Sales[[#This Row],[Delivery_Time_Days]] = 0,"No delivery",IF(Ecommerce_Sales[[#This Row],[Delivery_Time_Days]]&lt;=7,"On-time")))</f>
        <v>Delay</v>
      </c>
      <c r="V1239" s="7">
        <f>Ecommerce_Sales[[#This Row],[Profit]]/Ecommerce_Sales[[#This Row],[Total_Price]]</f>
        <v>0.30019880715705766</v>
      </c>
      <c r="W1239" s="3">
        <v>604</v>
      </c>
      <c r="X1239" s="3"/>
    </row>
    <row r="1240" spans="1:24" x14ac:dyDescent="0.25">
      <c r="A1240" s="1" t="s">
        <v>5087</v>
      </c>
      <c r="B1240" s="1" t="s">
        <v>836</v>
      </c>
      <c r="C1240" s="1" t="s">
        <v>837</v>
      </c>
      <c r="D1240" s="1" t="s">
        <v>2314</v>
      </c>
      <c r="E1240" s="1" t="s">
        <v>1966</v>
      </c>
      <c r="F1240" s="2">
        <v>45350</v>
      </c>
      <c r="G1240" s="2">
        <v>45048</v>
      </c>
      <c r="H1240" s="2" t="str">
        <f>TEXT(Ecommerce_Sales[[#This Row],[Order_Date]],"mmmm")</f>
        <v>May</v>
      </c>
      <c r="I1240" s="2" t="str">
        <f>TEXT(Ecommerce_Sales[[#This Row],[Order_Date]],"yyyy")</f>
        <v>2023</v>
      </c>
      <c r="J1240" s="2" t="str">
        <f>TEXT(Ecommerce_Sales[[#This Row],[Order_Date]],"mmmm")</f>
        <v>May</v>
      </c>
      <c r="K1240" s="1" t="s">
        <v>1947</v>
      </c>
      <c r="L1240" s="1" t="s">
        <v>5088</v>
      </c>
      <c r="M1240" s="1" t="s">
        <v>2047</v>
      </c>
      <c r="N1240" s="1" t="s">
        <v>1989</v>
      </c>
      <c r="O1240" s="3">
        <v>656</v>
      </c>
      <c r="P1240">
        <v>4</v>
      </c>
      <c r="Q1240" s="3">
        <v>2622</v>
      </c>
      <c r="R1240" s="1" t="s">
        <v>1958</v>
      </c>
      <c r="S1240" s="3">
        <v>211</v>
      </c>
      <c r="T1240">
        <v>7</v>
      </c>
      <c r="U1240" t="str">
        <f>IF(Ecommerce_Sales[[#This Row],[Delivery_Time_Days]]&gt;7,"Delay",IF(Ecommerce_Sales[[#This Row],[Delivery_Time_Days]] = 0,"No delivery",IF(Ecommerce_Sales[[#This Row],[Delivery_Time_Days]]&lt;=7,"On-time")))</f>
        <v>On-time</v>
      </c>
      <c r="V1240" s="7">
        <f>Ecommerce_Sales[[#This Row],[Profit]]/Ecommerce_Sales[[#This Row],[Total_Price]]</f>
        <v>0.25019069412662093</v>
      </c>
      <c r="W1240" s="3">
        <v>656</v>
      </c>
      <c r="X1240" s="3"/>
    </row>
    <row r="1241" spans="1:24" x14ac:dyDescent="0.25">
      <c r="A1241" s="1" t="s">
        <v>5089</v>
      </c>
      <c r="B1241" s="1" t="s">
        <v>503</v>
      </c>
      <c r="C1241" s="1" t="s">
        <v>504</v>
      </c>
      <c r="D1241" s="1" t="s">
        <v>4536</v>
      </c>
      <c r="E1241" s="1" t="s">
        <v>1996</v>
      </c>
      <c r="F1241" s="2">
        <v>45382</v>
      </c>
      <c r="G1241" s="2">
        <v>45191</v>
      </c>
      <c r="H1241" s="2" t="str">
        <f>TEXT(Ecommerce_Sales[[#This Row],[Order_Date]],"mmmm")</f>
        <v>September</v>
      </c>
      <c r="I1241" s="2" t="str">
        <f>TEXT(Ecommerce_Sales[[#This Row],[Order_Date]],"yyyy")</f>
        <v>2023</v>
      </c>
      <c r="J1241" s="2" t="str">
        <f>TEXT(Ecommerce_Sales[[#This Row],[Order_Date]],"mmmm")</f>
        <v>September</v>
      </c>
      <c r="K1241" s="1" t="s">
        <v>1947</v>
      </c>
      <c r="L1241" s="1" t="s">
        <v>5090</v>
      </c>
      <c r="M1241" s="1" t="s">
        <v>2047</v>
      </c>
      <c r="N1241" s="1" t="s">
        <v>1989</v>
      </c>
      <c r="O1241" s="3">
        <v>483</v>
      </c>
      <c r="P1241">
        <v>3</v>
      </c>
      <c r="Q1241" s="3">
        <v>1448</v>
      </c>
      <c r="R1241" s="1" t="s">
        <v>1951</v>
      </c>
      <c r="S1241" s="3">
        <v>167</v>
      </c>
      <c r="T1241">
        <v>2</v>
      </c>
      <c r="U1241" t="str">
        <f>IF(Ecommerce_Sales[[#This Row],[Delivery_Time_Days]]&gt;7,"Delay",IF(Ecommerce_Sales[[#This Row],[Delivery_Time_Days]] = 0,"No delivery",IF(Ecommerce_Sales[[#This Row],[Delivery_Time_Days]]&lt;=7,"On-time")))</f>
        <v>On-time</v>
      </c>
      <c r="V1241" s="7">
        <f>Ecommerce_Sales[[#This Row],[Profit]]/Ecommerce_Sales[[#This Row],[Total_Price]]</f>
        <v>0.25</v>
      </c>
      <c r="W1241" s="3">
        <v>362</v>
      </c>
      <c r="X1241" s="3"/>
    </row>
    <row r="1242" spans="1:24" x14ac:dyDescent="0.25">
      <c r="A1242" s="1" t="s">
        <v>5091</v>
      </c>
      <c r="B1242" s="1" t="s">
        <v>1179</v>
      </c>
      <c r="C1242" s="1" t="s">
        <v>1180</v>
      </c>
      <c r="D1242" s="1" t="s">
        <v>3583</v>
      </c>
      <c r="E1242" s="1" t="s">
        <v>1966</v>
      </c>
      <c r="F1242" s="2">
        <v>45487</v>
      </c>
      <c r="G1242" s="2">
        <v>45460</v>
      </c>
      <c r="H1242" s="2" t="str">
        <f>TEXT(Ecommerce_Sales[[#This Row],[Order_Date]],"mmmm")</f>
        <v>June</v>
      </c>
      <c r="I1242" s="2" t="str">
        <f>TEXT(Ecommerce_Sales[[#This Row],[Order_Date]],"yyyy")</f>
        <v>2024</v>
      </c>
      <c r="J1242" s="2" t="str">
        <f>TEXT(Ecommerce_Sales[[#This Row],[Order_Date]],"mmmm")</f>
        <v>June</v>
      </c>
      <c r="K1242" s="1" t="s">
        <v>1947</v>
      </c>
      <c r="L1242" s="1" t="s">
        <v>5092</v>
      </c>
      <c r="M1242" s="1" t="s">
        <v>2047</v>
      </c>
      <c r="N1242" s="1" t="s">
        <v>1989</v>
      </c>
      <c r="O1242" s="3">
        <v>133</v>
      </c>
      <c r="P1242">
        <v>4</v>
      </c>
      <c r="Q1242" s="3">
        <v>533</v>
      </c>
      <c r="R1242" s="1" t="s">
        <v>1958</v>
      </c>
      <c r="S1242" s="3">
        <v>51</v>
      </c>
      <c r="T1242">
        <v>8</v>
      </c>
      <c r="U1242" t="str">
        <f>IF(Ecommerce_Sales[[#This Row],[Delivery_Time_Days]]&gt;7,"Delay",IF(Ecommerce_Sales[[#This Row],[Delivery_Time_Days]] = 0,"No delivery",IF(Ecommerce_Sales[[#This Row],[Delivery_Time_Days]]&lt;=7,"On-time")))</f>
        <v>Delay</v>
      </c>
      <c r="V1242" s="7">
        <f>Ecommerce_Sales[[#This Row],[Profit]]/Ecommerce_Sales[[#This Row],[Total_Price]]</f>
        <v>0.24953095684803001</v>
      </c>
      <c r="W1242" s="3">
        <v>133</v>
      </c>
      <c r="X1242" s="3"/>
    </row>
    <row r="1243" spans="1:24" x14ac:dyDescent="0.25">
      <c r="A1243" s="1" t="s">
        <v>5093</v>
      </c>
      <c r="B1243" s="1" t="s">
        <v>1213</v>
      </c>
      <c r="C1243" s="1" t="s">
        <v>1214</v>
      </c>
      <c r="D1243" s="1" t="s">
        <v>1991</v>
      </c>
      <c r="E1243" s="1" t="s">
        <v>1966</v>
      </c>
      <c r="F1243" s="2">
        <v>45337</v>
      </c>
      <c r="G1243" s="2">
        <v>45479</v>
      </c>
      <c r="H1243" s="2" t="str">
        <f>TEXT(Ecommerce_Sales[[#This Row],[Order_Date]],"mmmm")</f>
        <v>July</v>
      </c>
      <c r="I1243" s="2" t="str">
        <f>TEXT(Ecommerce_Sales[[#This Row],[Order_Date]],"yyyy")</f>
        <v>2024</v>
      </c>
      <c r="J1243" s="2" t="str">
        <f>TEXT(Ecommerce_Sales[[#This Row],[Order_Date]],"mmmm")</f>
        <v>July</v>
      </c>
      <c r="K1243" s="1" t="s">
        <v>1947</v>
      </c>
      <c r="L1243" s="1" t="s">
        <v>5094</v>
      </c>
      <c r="M1243" s="1" t="s">
        <v>2047</v>
      </c>
      <c r="N1243" s="1" t="s">
        <v>1989</v>
      </c>
      <c r="O1243" s="3">
        <v>298</v>
      </c>
      <c r="P1243">
        <v>6</v>
      </c>
      <c r="Q1243" s="3">
        <v>1790</v>
      </c>
      <c r="R1243" s="1" t="s">
        <v>1958</v>
      </c>
      <c r="S1243" s="3">
        <v>161</v>
      </c>
      <c r="T1243">
        <v>8</v>
      </c>
      <c r="U1243" t="str">
        <f>IF(Ecommerce_Sales[[#This Row],[Delivery_Time_Days]]&gt;7,"Delay",IF(Ecommerce_Sales[[#This Row],[Delivery_Time_Days]] = 0,"No delivery",IF(Ecommerce_Sales[[#This Row],[Delivery_Time_Days]]&lt;=7,"On-time")))</f>
        <v>Delay</v>
      </c>
      <c r="V1243" s="7">
        <f>Ecommerce_Sales[[#This Row],[Profit]]/Ecommerce_Sales[[#This Row],[Total_Price]]</f>
        <v>0.24972067039106144</v>
      </c>
      <c r="W1243" s="3">
        <v>447</v>
      </c>
      <c r="X1243" s="3"/>
    </row>
    <row r="1244" spans="1:24" x14ac:dyDescent="0.25">
      <c r="A1244" s="1" t="s">
        <v>5095</v>
      </c>
      <c r="B1244" s="1" t="s">
        <v>12</v>
      </c>
      <c r="C1244" s="1" t="s">
        <v>13</v>
      </c>
      <c r="D1244" s="1" t="s">
        <v>2387</v>
      </c>
      <c r="E1244" s="1" t="s">
        <v>1981</v>
      </c>
      <c r="F1244" s="2">
        <v>45304</v>
      </c>
      <c r="G1244" s="2">
        <v>45653</v>
      </c>
      <c r="H1244" s="2" t="str">
        <f>TEXT(Ecommerce_Sales[[#This Row],[Order_Date]],"mmmm")</f>
        <v>December</v>
      </c>
      <c r="I1244" s="2" t="str">
        <f>TEXT(Ecommerce_Sales[[#This Row],[Order_Date]],"yyyy")</f>
        <v>2024</v>
      </c>
      <c r="J1244" s="2" t="str">
        <f>TEXT(Ecommerce_Sales[[#This Row],[Order_Date]],"mmmm")</f>
        <v>December</v>
      </c>
      <c r="K1244" s="1" t="s">
        <v>1947</v>
      </c>
      <c r="L1244" s="1" t="s">
        <v>5096</v>
      </c>
      <c r="M1244" s="1" t="s">
        <v>2058</v>
      </c>
      <c r="N1244" s="1" t="s">
        <v>1950</v>
      </c>
      <c r="O1244" s="3">
        <v>712</v>
      </c>
      <c r="P1244">
        <v>10</v>
      </c>
      <c r="Q1244" s="3">
        <v>7117</v>
      </c>
      <c r="R1244" s="1" t="s">
        <v>1958</v>
      </c>
      <c r="S1244" s="3">
        <v>788</v>
      </c>
      <c r="T1244">
        <v>5</v>
      </c>
      <c r="U1244" t="str">
        <f>IF(Ecommerce_Sales[[#This Row],[Delivery_Time_Days]]&gt;7,"Delay",IF(Ecommerce_Sales[[#This Row],[Delivery_Time_Days]] = 0,"No delivery",IF(Ecommerce_Sales[[#This Row],[Delivery_Time_Days]]&lt;=7,"On-time")))</f>
        <v>On-time</v>
      </c>
      <c r="V1244" s="7">
        <f>Ecommerce_Sales[[#This Row],[Profit]]/Ecommerce_Sales[[#This Row],[Total_Price]]</f>
        <v>0.40002810172825631</v>
      </c>
      <c r="W1244" s="3">
        <v>2847</v>
      </c>
      <c r="X1244" s="3"/>
    </row>
    <row r="1245" spans="1:24" x14ac:dyDescent="0.25">
      <c r="A1245" s="1" t="s">
        <v>5097</v>
      </c>
      <c r="B1245" s="1" t="s">
        <v>126</v>
      </c>
      <c r="C1245" s="1" t="s">
        <v>127</v>
      </c>
      <c r="D1245" s="1" t="s">
        <v>3960</v>
      </c>
      <c r="E1245" s="1" t="s">
        <v>1954</v>
      </c>
      <c r="F1245" s="2">
        <v>45289</v>
      </c>
      <c r="G1245" s="2">
        <v>45629</v>
      </c>
      <c r="H1245" s="2" t="str">
        <f>TEXT(Ecommerce_Sales[[#This Row],[Order_Date]],"mmmm")</f>
        <v>December</v>
      </c>
      <c r="I1245" s="2" t="str">
        <f>TEXT(Ecommerce_Sales[[#This Row],[Order_Date]],"yyyy")</f>
        <v>2024</v>
      </c>
      <c r="J1245" s="2" t="str">
        <f>TEXT(Ecommerce_Sales[[#This Row],[Order_Date]],"mmmm")</f>
        <v>December</v>
      </c>
      <c r="K1245" s="1" t="s">
        <v>1947</v>
      </c>
      <c r="L1245" s="1" t="s">
        <v>4607</v>
      </c>
      <c r="M1245" s="1" t="s">
        <v>2030</v>
      </c>
      <c r="N1245" s="1" t="s">
        <v>1978</v>
      </c>
      <c r="O1245" s="3">
        <v>78</v>
      </c>
      <c r="P1245">
        <v>10</v>
      </c>
      <c r="Q1245" s="3">
        <v>784</v>
      </c>
      <c r="R1245" s="1" t="s">
        <v>2008</v>
      </c>
      <c r="S1245" s="3">
        <v>69</v>
      </c>
      <c r="T1245">
        <v>10</v>
      </c>
      <c r="U1245" t="str">
        <f>IF(Ecommerce_Sales[[#This Row],[Delivery_Time_Days]]&gt;7,"Delay",IF(Ecommerce_Sales[[#This Row],[Delivery_Time_Days]] = 0,"No delivery",IF(Ecommerce_Sales[[#This Row],[Delivery_Time_Days]]&lt;=7,"On-time")))</f>
        <v>Delay</v>
      </c>
      <c r="V1245" s="7">
        <f>Ecommerce_Sales[[#This Row],[Profit]]/Ecommerce_Sales[[#This Row],[Total_Price]]</f>
        <v>0.34948979591836737</v>
      </c>
      <c r="W1245" s="3">
        <v>274</v>
      </c>
      <c r="X1245" s="3"/>
    </row>
    <row r="1246" spans="1:24" x14ac:dyDescent="0.25">
      <c r="A1246" s="1" t="s">
        <v>5098</v>
      </c>
      <c r="B1246" s="1" t="s">
        <v>505</v>
      </c>
      <c r="C1246" s="1" t="s">
        <v>506</v>
      </c>
      <c r="D1246" s="1" t="s">
        <v>4396</v>
      </c>
      <c r="E1246" s="1" t="s">
        <v>1966</v>
      </c>
      <c r="F1246" s="2">
        <v>45388</v>
      </c>
      <c r="G1246" s="2">
        <v>45056</v>
      </c>
      <c r="H1246" s="2" t="str">
        <f>TEXT(Ecommerce_Sales[[#This Row],[Order_Date]],"mmmm")</f>
        <v>May</v>
      </c>
      <c r="I1246" s="2" t="str">
        <f>TEXT(Ecommerce_Sales[[#This Row],[Order_Date]],"yyyy")</f>
        <v>2023</v>
      </c>
      <c r="J1246" s="2" t="str">
        <f>TEXT(Ecommerce_Sales[[#This Row],[Order_Date]],"mmmm")</f>
        <v>May</v>
      </c>
      <c r="K1246" s="1" t="s">
        <v>1947</v>
      </c>
      <c r="L1246" s="1" t="s">
        <v>5099</v>
      </c>
      <c r="M1246" s="1" t="s">
        <v>2104</v>
      </c>
      <c r="N1246" s="1" t="s">
        <v>1978</v>
      </c>
      <c r="O1246" s="3">
        <v>819</v>
      </c>
      <c r="P1246">
        <v>5</v>
      </c>
      <c r="Q1246" s="3">
        <v>4093</v>
      </c>
      <c r="R1246" s="1" t="s">
        <v>1951</v>
      </c>
      <c r="S1246" s="3">
        <v>243</v>
      </c>
      <c r="T1246">
        <v>5</v>
      </c>
      <c r="U1246" t="str">
        <f>IF(Ecommerce_Sales[[#This Row],[Delivery_Time_Days]]&gt;7,"Delay",IF(Ecommerce_Sales[[#This Row],[Delivery_Time_Days]] = 0,"No delivery",IF(Ecommerce_Sales[[#This Row],[Delivery_Time_Days]]&lt;=7,"On-time")))</f>
        <v>On-time</v>
      </c>
      <c r="V1246" s="7">
        <f>Ecommerce_Sales[[#This Row],[Profit]]/Ecommerce_Sales[[#This Row],[Total_Price]]</f>
        <v>0.34986562423650136</v>
      </c>
      <c r="W1246" s="3">
        <v>1432</v>
      </c>
      <c r="X1246" s="3"/>
    </row>
    <row r="1247" spans="1:24" x14ac:dyDescent="0.25">
      <c r="A1247" s="1" t="s">
        <v>5100</v>
      </c>
      <c r="B1247" s="1" t="s">
        <v>1601</v>
      </c>
      <c r="C1247" s="1" t="s">
        <v>1602</v>
      </c>
      <c r="D1247" s="1" t="s">
        <v>2605</v>
      </c>
      <c r="E1247" s="1" t="s">
        <v>1966</v>
      </c>
      <c r="F1247" s="2">
        <v>45234</v>
      </c>
      <c r="G1247" s="2">
        <v>45208</v>
      </c>
      <c r="H1247" s="2" t="str">
        <f>TEXT(Ecommerce_Sales[[#This Row],[Order_Date]],"mmmm")</f>
        <v>October</v>
      </c>
      <c r="I1247" s="2" t="str">
        <f>TEXT(Ecommerce_Sales[[#This Row],[Order_Date]],"yyyy")</f>
        <v>2023</v>
      </c>
      <c r="J1247" s="2" t="str">
        <f>TEXT(Ecommerce_Sales[[#This Row],[Order_Date]],"mmmm")</f>
        <v>October</v>
      </c>
      <c r="K1247" s="1" t="s">
        <v>1947</v>
      </c>
      <c r="L1247" s="1" t="s">
        <v>5101</v>
      </c>
      <c r="M1247" s="1" t="s">
        <v>1988</v>
      </c>
      <c r="N1247" s="1" t="s">
        <v>1989</v>
      </c>
      <c r="O1247" s="3">
        <v>90</v>
      </c>
      <c r="P1247">
        <v>4</v>
      </c>
      <c r="Q1247" s="3">
        <v>361</v>
      </c>
      <c r="R1247" s="1" t="s">
        <v>1958</v>
      </c>
      <c r="S1247" s="3">
        <v>49</v>
      </c>
      <c r="T1247">
        <v>4</v>
      </c>
      <c r="U1247" t="str">
        <f>IF(Ecommerce_Sales[[#This Row],[Delivery_Time_Days]]&gt;7,"Delay",IF(Ecommerce_Sales[[#This Row],[Delivery_Time_Days]] = 0,"No delivery",IF(Ecommerce_Sales[[#This Row],[Delivery_Time_Days]]&lt;=7,"On-time")))</f>
        <v>On-time</v>
      </c>
      <c r="V1247" s="7">
        <f>Ecommerce_Sales[[#This Row],[Profit]]/Ecommerce_Sales[[#This Row],[Total_Price]]</f>
        <v>0.24930747922437674</v>
      </c>
      <c r="W1247" s="3">
        <v>90</v>
      </c>
      <c r="X1247" s="3"/>
    </row>
    <row r="1248" spans="1:24" x14ac:dyDescent="0.25">
      <c r="A1248" s="1" t="s">
        <v>5102</v>
      </c>
      <c r="B1248" s="1" t="s">
        <v>1692</v>
      </c>
      <c r="C1248" s="1" t="s">
        <v>1693</v>
      </c>
      <c r="D1248" s="1" t="s">
        <v>5103</v>
      </c>
      <c r="E1248" s="1" t="s">
        <v>1966</v>
      </c>
      <c r="F1248" s="2">
        <v>44960</v>
      </c>
      <c r="G1248" s="2">
        <v>45141</v>
      </c>
      <c r="H1248" s="2" t="str">
        <f>TEXT(Ecommerce_Sales[[#This Row],[Order_Date]],"mmmm")</f>
        <v>August</v>
      </c>
      <c r="I1248" s="2" t="str">
        <f>TEXT(Ecommerce_Sales[[#This Row],[Order_Date]],"yyyy")</f>
        <v>2023</v>
      </c>
      <c r="J1248" s="2" t="str">
        <f>TEXT(Ecommerce_Sales[[#This Row],[Order_Date]],"mmmm")</f>
        <v>August</v>
      </c>
      <c r="K1248" s="1" t="s">
        <v>1992</v>
      </c>
      <c r="L1248" s="1" t="s">
        <v>5104</v>
      </c>
      <c r="M1248" s="1" t="s">
        <v>1968</v>
      </c>
      <c r="N1248" s="1" t="s">
        <v>1957</v>
      </c>
      <c r="O1248" s="3">
        <v>209</v>
      </c>
      <c r="P1248">
        <v>5</v>
      </c>
      <c r="Q1248" s="3">
        <v>1045</v>
      </c>
      <c r="R1248" s="1" t="s">
        <v>1951</v>
      </c>
      <c r="S1248" s="3">
        <v>94</v>
      </c>
      <c r="U1248" t="str">
        <f>IF(Ecommerce_Sales[[#This Row],[Delivery_Time_Days]]&gt;7,"Delay",IF(Ecommerce_Sales[[#This Row],[Delivery_Time_Days]] = 0,"No delivery",IF(Ecommerce_Sales[[#This Row],[Delivery_Time_Days]]&lt;=7,"On-time")))</f>
        <v>No delivery</v>
      </c>
      <c r="V1248" s="7">
        <f>Ecommerce_Sales[[#This Row],[Profit]]/Ecommerce_Sales[[#This Row],[Total_Price]]</f>
        <v>0.15023923444976076</v>
      </c>
      <c r="W1248" s="3">
        <v>157</v>
      </c>
      <c r="X1248" s="3"/>
    </row>
    <row r="1249" spans="1:24" x14ac:dyDescent="0.25">
      <c r="A1249" s="1" t="s">
        <v>5105</v>
      </c>
      <c r="B1249" s="1" t="s">
        <v>789</v>
      </c>
      <c r="C1249" s="1" t="s">
        <v>790</v>
      </c>
      <c r="D1249" s="1" t="s">
        <v>4867</v>
      </c>
      <c r="E1249" s="1" t="s">
        <v>1954</v>
      </c>
      <c r="F1249" s="2">
        <v>45625</v>
      </c>
      <c r="G1249" s="2">
        <v>44930</v>
      </c>
      <c r="H1249" s="2" t="str">
        <f>TEXT(Ecommerce_Sales[[#This Row],[Order_Date]],"mmmm")</f>
        <v>January</v>
      </c>
      <c r="I1249" s="2" t="str">
        <f>TEXT(Ecommerce_Sales[[#This Row],[Order_Date]],"yyyy")</f>
        <v>2023</v>
      </c>
      <c r="J1249" s="2" t="str">
        <f>TEXT(Ecommerce_Sales[[#This Row],[Order_Date]],"mmmm")</f>
        <v>January</v>
      </c>
      <c r="K1249" s="1" t="s">
        <v>1947</v>
      </c>
      <c r="L1249" s="1" t="s">
        <v>5106</v>
      </c>
      <c r="M1249" s="1" t="s">
        <v>2065</v>
      </c>
      <c r="N1249" s="1" t="s">
        <v>1978</v>
      </c>
      <c r="O1249" s="3">
        <v>862</v>
      </c>
      <c r="P1249">
        <v>3</v>
      </c>
      <c r="Q1249" s="3">
        <v>2585</v>
      </c>
      <c r="R1249" s="1" t="s">
        <v>1958</v>
      </c>
      <c r="S1249" s="3">
        <v>312</v>
      </c>
      <c r="T1249">
        <v>6</v>
      </c>
      <c r="U1249" t="str">
        <f>IF(Ecommerce_Sales[[#This Row],[Delivery_Time_Days]]&gt;7,"Delay",IF(Ecommerce_Sales[[#This Row],[Delivery_Time_Days]] = 0,"No delivery",IF(Ecommerce_Sales[[#This Row],[Delivery_Time_Days]]&lt;=7,"On-time")))</f>
        <v>On-time</v>
      </c>
      <c r="V1249" s="7">
        <f>Ecommerce_Sales[[#This Row],[Profit]]/Ecommerce_Sales[[#This Row],[Total_Price]]</f>
        <v>0.35009671179883944</v>
      </c>
      <c r="W1249" s="3">
        <v>905</v>
      </c>
      <c r="X1249" s="3"/>
    </row>
    <row r="1250" spans="1:24" x14ac:dyDescent="0.25">
      <c r="A1250" s="1" t="s">
        <v>5107</v>
      </c>
      <c r="B1250" s="1" t="s">
        <v>842</v>
      </c>
      <c r="C1250" s="1" t="s">
        <v>843</v>
      </c>
      <c r="D1250" s="1" t="s">
        <v>5009</v>
      </c>
      <c r="E1250" s="1" t="s">
        <v>1946</v>
      </c>
      <c r="F1250" s="2">
        <v>45434</v>
      </c>
      <c r="G1250" s="2">
        <v>45386</v>
      </c>
      <c r="H1250" s="2" t="str">
        <f>TEXT(Ecommerce_Sales[[#This Row],[Order_Date]],"mmmm")</f>
        <v>April</v>
      </c>
      <c r="I1250" s="2" t="str">
        <f>TEXT(Ecommerce_Sales[[#This Row],[Order_Date]],"yyyy")</f>
        <v>2024</v>
      </c>
      <c r="J1250" s="2" t="str">
        <f>TEXT(Ecommerce_Sales[[#This Row],[Order_Date]],"mmmm")</f>
        <v>April</v>
      </c>
      <c r="K1250" s="1" t="s">
        <v>1947</v>
      </c>
      <c r="L1250" s="1" t="s">
        <v>5108</v>
      </c>
      <c r="M1250" s="1" t="s">
        <v>1968</v>
      </c>
      <c r="N1250" s="1" t="s">
        <v>1957</v>
      </c>
      <c r="O1250" s="3">
        <v>32</v>
      </c>
      <c r="P1250">
        <v>2</v>
      </c>
      <c r="Q1250" s="3">
        <v>65</v>
      </c>
      <c r="R1250" s="1" t="s">
        <v>1958</v>
      </c>
      <c r="S1250" s="3">
        <v>6</v>
      </c>
      <c r="T1250">
        <v>6</v>
      </c>
      <c r="U1250" t="str">
        <f>IF(Ecommerce_Sales[[#This Row],[Delivery_Time_Days]]&gt;7,"Delay",IF(Ecommerce_Sales[[#This Row],[Delivery_Time_Days]] = 0,"No delivery",IF(Ecommerce_Sales[[#This Row],[Delivery_Time_Days]]&lt;=7,"On-time")))</f>
        <v>On-time</v>
      </c>
      <c r="V1250" s="7">
        <f>Ecommerce_Sales[[#This Row],[Profit]]/Ecommerce_Sales[[#This Row],[Total_Price]]</f>
        <v>0.15384615384615385</v>
      </c>
      <c r="W1250" s="3">
        <v>10</v>
      </c>
      <c r="X1250" s="3"/>
    </row>
    <row r="1251" spans="1:24" x14ac:dyDescent="0.25">
      <c r="A1251" s="1" t="s">
        <v>5109</v>
      </c>
      <c r="B1251" s="1" t="s">
        <v>124</v>
      </c>
      <c r="C1251" s="1" t="s">
        <v>125</v>
      </c>
      <c r="D1251" s="1" t="s">
        <v>2702</v>
      </c>
      <c r="E1251" s="1" t="s">
        <v>1954</v>
      </c>
      <c r="F1251" s="2">
        <v>44985</v>
      </c>
      <c r="G1251" s="2">
        <v>45507</v>
      </c>
      <c r="H1251" s="2" t="str">
        <f>TEXT(Ecommerce_Sales[[#This Row],[Order_Date]],"mmmm")</f>
        <v>August</v>
      </c>
      <c r="I1251" s="2" t="str">
        <f>TEXT(Ecommerce_Sales[[#This Row],[Order_Date]],"yyyy")</f>
        <v>2024</v>
      </c>
      <c r="J1251" s="2" t="str">
        <f>TEXT(Ecommerce_Sales[[#This Row],[Order_Date]],"mmmm")</f>
        <v>August</v>
      </c>
      <c r="K1251" s="1" t="s">
        <v>1947</v>
      </c>
      <c r="L1251" s="1" t="s">
        <v>5110</v>
      </c>
      <c r="M1251" s="1" t="s">
        <v>2054</v>
      </c>
      <c r="N1251" s="1" t="s">
        <v>1957</v>
      </c>
      <c r="O1251" s="3">
        <v>156</v>
      </c>
      <c r="P1251">
        <v>5</v>
      </c>
      <c r="Q1251" s="3">
        <v>779</v>
      </c>
      <c r="R1251" s="1" t="s">
        <v>2012</v>
      </c>
      <c r="S1251" s="3">
        <v>108</v>
      </c>
      <c r="T1251">
        <v>9</v>
      </c>
      <c r="U1251" t="str">
        <f>IF(Ecommerce_Sales[[#This Row],[Delivery_Time_Days]]&gt;7,"Delay",IF(Ecommerce_Sales[[#This Row],[Delivery_Time_Days]] = 0,"No delivery",IF(Ecommerce_Sales[[#This Row],[Delivery_Time_Days]]&lt;=7,"On-time")))</f>
        <v>Delay</v>
      </c>
      <c r="V1251" s="7">
        <f>Ecommerce_Sales[[#This Row],[Profit]]/Ecommerce_Sales[[#This Row],[Total_Price]]</f>
        <v>0.15019255455712452</v>
      </c>
      <c r="W1251" s="3">
        <v>117</v>
      </c>
      <c r="X1251" s="3"/>
    </row>
    <row r="1252" spans="1:24" x14ac:dyDescent="0.25">
      <c r="A1252" s="1" t="s">
        <v>5111</v>
      </c>
      <c r="B1252" s="1" t="s">
        <v>154</v>
      </c>
      <c r="C1252" s="1" t="s">
        <v>1609</v>
      </c>
      <c r="D1252" s="1" t="s">
        <v>5112</v>
      </c>
      <c r="E1252" s="1" t="s">
        <v>1946</v>
      </c>
      <c r="F1252" s="2">
        <v>45190</v>
      </c>
      <c r="G1252" s="2">
        <v>45214</v>
      </c>
      <c r="H1252" s="2" t="str">
        <f>TEXT(Ecommerce_Sales[[#This Row],[Order_Date]],"mmmm")</f>
        <v>October</v>
      </c>
      <c r="I1252" s="2" t="str">
        <f>TEXT(Ecommerce_Sales[[#This Row],[Order_Date]],"yyyy")</f>
        <v>2023</v>
      </c>
      <c r="J1252" s="2" t="str">
        <f>TEXT(Ecommerce_Sales[[#This Row],[Order_Date]],"mmmm")</f>
        <v>October</v>
      </c>
      <c r="K1252" s="1" t="s">
        <v>1947</v>
      </c>
      <c r="L1252" s="1" t="s">
        <v>5113</v>
      </c>
      <c r="M1252" s="1" t="s">
        <v>2054</v>
      </c>
      <c r="N1252" s="1" t="s">
        <v>1957</v>
      </c>
      <c r="O1252" s="3">
        <v>1040</v>
      </c>
      <c r="P1252">
        <v>6</v>
      </c>
      <c r="Q1252" s="3">
        <v>6241</v>
      </c>
      <c r="R1252" s="1" t="s">
        <v>1958</v>
      </c>
      <c r="S1252" s="3">
        <v>580</v>
      </c>
      <c r="T1252">
        <v>8</v>
      </c>
      <c r="U1252" t="str">
        <f>IF(Ecommerce_Sales[[#This Row],[Delivery_Time_Days]]&gt;7,"Delay",IF(Ecommerce_Sales[[#This Row],[Delivery_Time_Days]] = 0,"No delivery",IF(Ecommerce_Sales[[#This Row],[Delivery_Time_Days]]&lt;=7,"On-time")))</f>
        <v>Delay</v>
      </c>
      <c r="V1252" s="7">
        <f>Ecommerce_Sales[[#This Row],[Profit]]/Ecommerce_Sales[[#This Row],[Total_Price]]</f>
        <v>0.14997596539016184</v>
      </c>
      <c r="W1252" s="3">
        <v>936</v>
      </c>
      <c r="X1252" s="3"/>
    </row>
    <row r="1253" spans="1:24" x14ac:dyDescent="0.25">
      <c r="A1253" s="1" t="s">
        <v>5114</v>
      </c>
      <c r="B1253" s="1" t="s">
        <v>1565</v>
      </c>
      <c r="C1253" s="1" t="s">
        <v>1566</v>
      </c>
      <c r="D1253" s="1" t="s">
        <v>3883</v>
      </c>
      <c r="E1253" s="1" t="s">
        <v>2005</v>
      </c>
      <c r="F1253" s="2">
        <v>45105</v>
      </c>
      <c r="G1253" s="2">
        <v>45274</v>
      </c>
      <c r="H1253" s="2" t="str">
        <f>TEXT(Ecommerce_Sales[[#This Row],[Order_Date]],"mmmm")</f>
        <v>December</v>
      </c>
      <c r="I1253" s="2" t="str">
        <f>TEXT(Ecommerce_Sales[[#This Row],[Order_Date]],"yyyy")</f>
        <v>2023</v>
      </c>
      <c r="J1253" s="2" t="str">
        <f>TEXT(Ecommerce_Sales[[#This Row],[Order_Date]],"mmmm")</f>
        <v>December</v>
      </c>
      <c r="K1253" s="1" t="s">
        <v>1947</v>
      </c>
      <c r="L1253" s="1" t="s">
        <v>5115</v>
      </c>
      <c r="M1253" s="1" t="s">
        <v>2104</v>
      </c>
      <c r="N1253" s="1" t="s">
        <v>1978</v>
      </c>
      <c r="O1253" s="3">
        <v>604</v>
      </c>
      <c r="P1253">
        <v>8</v>
      </c>
      <c r="Q1253" s="3">
        <v>4831</v>
      </c>
      <c r="R1253" s="1" t="s">
        <v>1951</v>
      </c>
      <c r="S1253" s="3">
        <v>466</v>
      </c>
      <c r="T1253">
        <v>4</v>
      </c>
      <c r="U1253" t="str">
        <f>IF(Ecommerce_Sales[[#This Row],[Delivery_Time_Days]]&gt;7,"Delay",IF(Ecommerce_Sales[[#This Row],[Delivery_Time_Days]] = 0,"No delivery",IF(Ecommerce_Sales[[#This Row],[Delivery_Time_Days]]&lt;=7,"On-time")))</f>
        <v>On-time</v>
      </c>
      <c r="V1253" s="7">
        <f>Ecommerce_Sales[[#This Row],[Profit]]/Ecommerce_Sales[[#This Row],[Total_Price]]</f>
        <v>0.35003104947215896</v>
      </c>
      <c r="W1253" s="3">
        <v>1691</v>
      </c>
      <c r="X1253" s="3"/>
    </row>
    <row r="1254" spans="1:24" x14ac:dyDescent="0.25">
      <c r="A1254" s="1" t="s">
        <v>5116</v>
      </c>
      <c r="B1254" s="1" t="s">
        <v>470</v>
      </c>
      <c r="C1254" s="1" t="s">
        <v>471</v>
      </c>
      <c r="D1254" s="1" t="s">
        <v>2631</v>
      </c>
      <c r="E1254" s="1" t="s">
        <v>1981</v>
      </c>
      <c r="F1254" s="2">
        <v>45228</v>
      </c>
      <c r="G1254" s="2">
        <v>45579</v>
      </c>
      <c r="H1254" s="2" t="str">
        <f>TEXT(Ecommerce_Sales[[#This Row],[Order_Date]],"mmmm")</f>
        <v>October</v>
      </c>
      <c r="I1254" s="2" t="str">
        <f>TEXT(Ecommerce_Sales[[#This Row],[Order_Date]],"yyyy")</f>
        <v>2024</v>
      </c>
      <c r="J1254" s="2" t="str">
        <f>TEXT(Ecommerce_Sales[[#This Row],[Order_Date]],"mmmm")</f>
        <v>October</v>
      </c>
      <c r="K1254" s="1" t="s">
        <v>1947</v>
      </c>
      <c r="L1254" s="1" t="s">
        <v>5117</v>
      </c>
      <c r="M1254" s="1" t="s">
        <v>1988</v>
      </c>
      <c r="N1254" s="1" t="s">
        <v>1989</v>
      </c>
      <c r="O1254" s="3">
        <v>55</v>
      </c>
      <c r="P1254">
        <v>2</v>
      </c>
      <c r="Q1254" s="3">
        <v>109</v>
      </c>
      <c r="R1254" s="1" t="s">
        <v>1951</v>
      </c>
      <c r="S1254" s="3">
        <v>13</v>
      </c>
      <c r="T1254">
        <v>8</v>
      </c>
      <c r="U1254" t="str">
        <f>IF(Ecommerce_Sales[[#This Row],[Delivery_Time_Days]]&gt;7,"Delay",IF(Ecommerce_Sales[[#This Row],[Delivery_Time_Days]] = 0,"No delivery",IF(Ecommerce_Sales[[#This Row],[Delivery_Time_Days]]&lt;=7,"On-time")))</f>
        <v>Delay</v>
      </c>
      <c r="V1254" s="7">
        <f>Ecommerce_Sales[[#This Row],[Profit]]/Ecommerce_Sales[[#This Row],[Total_Price]]</f>
        <v>0.24770642201834864</v>
      </c>
      <c r="W1254" s="3">
        <v>27</v>
      </c>
      <c r="X1254" s="3"/>
    </row>
    <row r="1255" spans="1:24" x14ac:dyDescent="0.25">
      <c r="A1255" s="1" t="s">
        <v>5118</v>
      </c>
      <c r="B1255" s="1" t="s">
        <v>22</v>
      </c>
      <c r="C1255" s="1" t="s">
        <v>23</v>
      </c>
      <c r="D1255" s="1" t="s">
        <v>4747</v>
      </c>
      <c r="E1255" s="1" t="s">
        <v>1966</v>
      </c>
      <c r="F1255" s="2">
        <v>45527</v>
      </c>
      <c r="G1255" s="2">
        <v>45171</v>
      </c>
      <c r="H1255" s="2" t="str">
        <f>TEXT(Ecommerce_Sales[[#This Row],[Order_Date]],"mmmm")</f>
        <v>September</v>
      </c>
      <c r="I1255" s="2" t="str">
        <f>TEXT(Ecommerce_Sales[[#This Row],[Order_Date]],"yyyy")</f>
        <v>2023</v>
      </c>
      <c r="J1255" s="2" t="str">
        <f>TEXT(Ecommerce_Sales[[#This Row],[Order_Date]],"mmmm")</f>
        <v>September</v>
      </c>
      <c r="K1255" s="1" t="s">
        <v>1947</v>
      </c>
      <c r="L1255" s="1" t="s">
        <v>5119</v>
      </c>
      <c r="M1255" s="1" t="s">
        <v>2054</v>
      </c>
      <c r="N1255" s="1" t="s">
        <v>1957</v>
      </c>
      <c r="O1255" s="3">
        <v>928</v>
      </c>
      <c r="P1255">
        <v>4</v>
      </c>
      <c r="Q1255" s="3">
        <v>3714</v>
      </c>
      <c r="R1255" s="1" t="s">
        <v>1958</v>
      </c>
      <c r="S1255" s="3">
        <v>432</v>
      </c>
      <c r="T1255">
        <v>2</v>
      </c>
      <c r="U1255" t="str">
        <f>IF(Ecommerce_Sales[[#This Row],[Delivery_Time_Days]]&gt;7,"Delay",IF(Ecommerce_Sales[[#This Row],[Delivery_Time_Days]] = 0,"No delivery",IF(Ecommerce_Sales[[#This Row],[Delivery_Time_Days]]&lt;=7,"On-time")))</f>
        <v>On-time</v>
      </c>
      <c r="V1255" s="7">
        <f>Ecommerce_Sales[[#This Row],[Profit]]/Ecommerce_Sales[[#This Row],[Total_Price]]</f>
        <v>0.14997307485191169</v>
      </c>
      <c r="W1255" s="3">
        <v>557</v>
      </c>
      <c r="X1255" s="3"/>
    </row>
    <row r="1256" spans="1:24" x14ac:dyDescent="0.25">
      <c r="A1256" s="1" t="s">
        <v>5120</v>
      </c>
      <c r="B1256" s="1" t="s">
        <v>1138</v>
      </c>
      <c r="C1256" s="1" t="s">
        <v>1139</v>
      </c>
      <c r="D1256" s="1" t="s">
        <v>5121</v>
      </c>
      <c r="E1256" s="1" t="s">
        <v>1996</v>
      </c>
      <c r="F1256" s="2">
        <v>44955</v>
      </c>
      <c r="G1256" s="2">
        <v>45579</v>
      </c>
      <c r="H1256" s="2" t="str">
        <f>TEXT(Ecommerce_Sales[[#This Row],[Order_Date]],"mmmm")</f>
        <v>October</v>
      </c>
      <c r="I1256" s="2" t="str">
        <f>TEXT(Ecommerce_Sales[[#This Row],[Order_Date]],"yyyy")</f>
        <v>2024</v>
      </c>
      <c r="J1256" s="2" t="str">
        <f>TEXT(Ecommerce_Sales[[#This Row],[Order_Date]],"mmmm")</f>
        <v>October</v>
      </c>
      <c r="K1256" s="1" t="s">
        <v>1947</v>
      </c>
      <c r="L1256" s="1" t="s">
        <v>5122</v>
      </c>
      <c r="M1256" s="1" t="s">
        <v>1949</v>
      </c>
      <c r="N1256" s="1" t="s">
        <v>1950</v>
      </c>
      <c r="O1256" s="3">
        <v>841</v>
      </c>
      <c r="P1256">
        <v>4</v>
      </c>
      <c r="Q1256" s="3">
        <v>3365</v>
      </c>
      <c r="R1256" s="1" t="s">
        <v>1958</v>
      </c>
      <c r="S1256" s="3">
        <v>373</v>
      </c>
      <c r="T1256">
        <v>10</v>
      </c>
      <c r="U1256" t="str">
        <f>IF(Ecommerce_Sales[[#This Row],[Delivery_Time_Days]]&gt;7,"Delay",IF(Ecommerce_Sales[[#This Row],[Delivery_Time_Days]] = 0,"No delivery",IF(Ecommerce_Sales[[#This Row],[Delivery_Time_Days]]&lt;=7,"On-time")))</f>
        <v>Delay</v>
      </c>
      <c r="V1256" s="7">
        <f>Ecommerce_Sales[[#This Row],[Profit]]/Ecommerce_Sales[[#This Row],[Total_Price]]</f>
        <v>0.4</v>
      </c>
      <c r="W1256" s="3">
        <v>1346</v>
      </c>
      <c r="X1256" s="3"/>
    </row>
    <row r="1257" spans="1:24" x14ac:dyDescent="0.25">
      <c r="A1257" s="1" t="s">
        <v>5123</v>
      </c>
      <c r="B1257" s="1" t="s">
        <v>8</v>
      </c>
      <c r="C1257" s="1" t="s">
        <v>9</v>
      </c>
      <c r="D1257" s="1" t="s">
        <v>5124</v>
      </c>
      <c r="E1257" s="1" t="s">
        <v>2005</v>
      </c>
      <c r="F1257" s="2">
        <v>45264</v>
      </c>
      <c r="G1257" s="2">
        <v>45017</v>
      </c>
      <c r="H1257" s="2" t="str">
        <f>TEXT(Ecommerce_Sales[[#This Row],[Order_Date]],"mmmm")</f>
        <v>April</v>
      </c>
      <c r="I1257" s="2" t="str">
        <f>TEXT(Ecommerce_Sales[[#This Row],[Order_Date]],"yyyy")</f>
        <v>2023</v>
      </c>
      <c r="J1257" s="2" t="str">
        <f>TEXT(Ecommerce_Sales[[#This Row],[Order_Date]],"mmmm")</f>
        <v>April</v>
      </c>
      <c r="K1257" s="1" t="s">
        <v>1947</v>
      </c>
      <c r="L1257" s="1" t="s">
        <v>5125</v>
      </c>
      <c r="M1257" s="1" t="s">
        <v>2026</v>
      </c>
      <c r="N1257" s="1" t="s">
        <v>1978</v>
      </c>
      <c r="O1257" s="3">
        <v>526</v>
      </c>
      <c r="P1257">
        <v>2</v>
      </c>
      <c r="Q1257" s="3">
        <v>1052</v>
      </c>
      <c r="R1257" s="1" t="s">
        <v>1958</v>
      </c>
      <c r="S1257" s="3">
        <v>60</v>
      </c>
      <c r="T1257">
        <v>9</v>
      </c>
      <c r="U1257" t="str">
        <f>IF(Ecommerce_Sales[[#This Row],[Delivery_Time_Days]]&gt;7,"Delay",IF(Ecommerce_Sales[[#This Row],[Delivery_Time_Days]] = 0,"No delivery",IF(Ecommerce_Sales[[#This Row],[Delivery_Time_Days]]&lt;=7,"On-time")))</f>
        <v>Delay</v>
      </c>
      <c r="V1257" s="7">
        <f>Ecommerce_Sales[[#This Row],[Profit]]/Ecommerce_Sales[[#This Row],[Total_Price]]</f>
        <v>0.34980988593155893</v>
      </c>
      <c r="W1257" s="3">
        <v>368</v>
      </c>
      <c r="X1257" s="3"/>
    </row>
    <row r="1258" spans="1:24" x14ac:dyDescent="0.25">
      <c r="A1258" s="1" t="s">
        <v>5126</v>
      </c>
      <c r="B1258" s="1" t="s">
        <v>1698</v>
      </c>
      <c r="C1258" s="1" t="s">
        <v>1699</v>
      </c>
      <c r="D1258" s="1" t="s">
        <v>5127</v>
      </c>
      <c r="E1258" s="1" t="s">
        <v>1966</v>
      </c>
      <c r="F1258" s="2">
        <v>45596</v>
      </c>
      <c r="G1258" s="2">
        <v>44993</v>
      </c>
      <c r="H1258" s="2" t="str">
        <f>TEXT(Ecommerce_Sales[[#This Row],[Order_Date]],"mmmm")</f>
        <v>March</v>
      </c>
      <c r="I1258" s="2" t="str">
        <f>TEXT(Ecommerce_Sales[[#This Row],[Order_Date]],"yyyy")</f>
        <v>2023</v>
      </c>
      <c r="J1258" s="2" t="str">
        <f>TEXT(Ecommerce_Sales[[#This Row],[Order_Date]],"mmmm")</f>
        <v>March</v>
      </c>
      <c r="K1258" s="1" t="s">
        <v>1947</v>
      </c>
      <c r="L1258" s="1" t="s">
        <v>5128</v>
      </c>
      <c r="M1258" s="1" t="s">
        <v>2007</v>
      </c>
      <c r="N1258" s="1" t="s">
        <v>1973</v>
      </c>
      <c r="O1258" s="3">
        <v>251</v>
      </c>
      <c r="P1258">
        <v>1</v>
      </c>
      <c r="Q1258" s="3">
        <v>251</v>
      </c>
      <c r="R1258" s="1" t="s">
        <v>2008</v>
      </c>
      <c r="S1258" s="3">
        <v>26</v>
      </c>
      <c r="T1258">
        <v>4</v>
      </c>
      <c r="U1258" t="str">
        <f>IF(Ecommerce_Sales[[#This Row],[Delivery_Time_Days]]&gt;7,"Delay",IF(Ecommerce_Sales[[#This Row],[Delivery_Time_Days]] = 0,"No delivery",IF(Ecommerce_Sales[[#This Row],[Delivery_Time_Days]]&lt;=7,"On-time")))</f>
        <v>On-time</v>
      </c>
      <c r="V1258" s="7">
        <f>Ecommerce_Sales[[#This Row],[Profit]]/Ecommerce_Sales[[#This Row],[Total_Price]]</f>
        <v>0.29880478087649404</v>
      </c>
      <c r="W1258" s="3">
        <v>75</v>
      </c>
      <c r="X1258" s="3"/>
    </row>
    <row r="1259" spans="1:24" x14ac:dyDescent="0.25">
      <c r="A1259" s="1" t="s">
        <v>5129</v>
      </c>
      <c r="B1259" s="1" t="s">
        <v>604</v>
      </c>
      <c r="C1259" s="1" t="s">
        <v>605</v>
      </c>
      <c r="D1259" s="1" t="s">
        <v>3398</v>
      </c>
      <c r="E1259" s="1" t="s">
        <v>1966</v>
      </c>
      <c r="F1259" s="2">
        <v>45003</v>
      </c>
      <c r="G1259" s="2">
        <v>45252</v>
      </c>
      <c r="H1259" s="2" t="str">
        <f>TEXT(Ecommerce_Sales[[#This Row],[Order_Date]],"mmmm")</f>
        <v>November</v>
      </c>
      <c r="I1259" s="2" t="str">
        <f>TEXT(Ecommerce_Sales[[#This Row],[Order_Date]],"yyyy")</f>
        <v>2023</v>
      </c>
      <c r="J1259" s="2" t="str">
        <f>TEXT(Ecommerce_Sales[[#This Row],[Order_Date]],"mmmm")</f>
        <v>November</v>
      </c>
      <c r="K1259" s="1" t="s">
        <v>1947</v>
      </c>
      <c r="L1259" s="1" t="s">
        <v>5130</v>
      </c>
      <c r="M1259" s="1" t="s">
        <v>2065</v>
      </c>
      <c r="N1259" s="1" t="s">
        <v>1978</v>
      </c>
      <c r="O1259" s="3">
        <v>1289</v>
      </c>
      <c r="P1259">
        <v>7</v>
      </c>
      <c r="Q1259" s="3">
        <v>9022</v>
      </c>
      <c r="R1259" s="1" t="s">
        <v>1958</v>
      </c>
      <c r="S1259" s="3">
        <v>785</v>
      </c>
      <c r="T1259">
        <v>6</v>
      </c>
      <c r="U1259" t="str">
        <f>IF(Ecommerce_Sales[[#This Row],[Delivery_Time_Days]]&gt;7,"Delay",IF(Ecommerce_Sales[[#This Row],[Delivery_Time_Days]] = 0,"No delivery",IF(Ecommerce_Sales[[#This Row],[Delivery_Time_Days]]&lt;=7,"On-time")))</f>
        <v>On-time</v>
      </c>
      <c r="V1259" s="7">
        <f>Ecommerce_Sales[[#This Row],[Profit]]/Ecommerce_Sales[[#This Row],[Total_Price]]</f>
        <v>0.35003325205054314</v>
      </c>
      <c r="W1259" s="3">
        <v>3158</v>
      </c>
      <c r="X1259" s="3"/>
    </row>
    <row r="1260" spans="1:24" x14ac:dyDescent="0.25">
      <c r="A1260" s="1" t="s">
        <v>5131</v>
      </c>
      <c r="B1260" s="1" t="s">
        <v>430</v>
      </c>
      <c r="C1260" s="1" t="s">
        <v>431</v>
      </c>
      <c r="D1260" s="1" t="s">
        <v>2762</v>
      </c>
      <c r="E1260" s="1" t="s">
        <v>1961</v>
      </c>
      <c r="F1260" s="2">
        <v>45521</v>
      </c>
      <c r="G1260" s="2">
        <v>45071</v>
      </c>
      <c r="H1260" s="2" t="str">
        <f>TEXT(Ecommerce_Sales[[#This Row],[Order_Date]],"mmmm")</f>
        <v>May</v>
      </c>
      <c r="I1260" s="2" t="str">
        <f>TEXT(Ecommerce_Sales[[#This Row],[Order_Date]],"yyyy")</f>
        <v>2023</v>
      </c>
      <c r="J1260" s="2" t="str">
        <f>TEXT(Ecommerce_Sales[[#This Row],[Order_Date]],"mmmm")</f>
        <v>May</v>
      </c>
      <c r="K1260" s="1" t="s">
        <v>1986</v>
      </c>
      <c r="L1260" s="1" t="s">
        <v>5132</v>
      </c>
      <c r="M1260" s="1" t="s">
        <v>1977</v>
      </c>
      <c r="N1260" s="1" t="s">
        <v>1978</v>
      </c>
      <c r="O1260" s="3">
        <v>637</v>
      </c>
      <c r="P1260">
        <v>3</v>
      </c>
      <c r="Q1260" s="3">
        <v>1911</v>
      </c>
      <c r="R1260" s="1" t="s">
        <v>1951</v>
      </c>
      <c r="S1260" s="3">
        <v>196</v>
      </c>
      <c r="U1260" t="str">
        <f>IF(Ecommerce_Sales[[#This Row],[Delivery_Time_Days]]&gt;7,"Delay",IF(Ecommerce_Sales[[#This Row],[Delivery_Time_Days]] = 0,"No delivery",IF(Ecommerce_Sales[[#This Row],[Delivery_Time_Days]]&lt;=7,"On-time")))</f>
        <v>No delivery</v>
      </c>
      <c r="V1260" s="7">
        <f>Ecommerce_Sales[[#This Row],[Profit]]/Ecommerce_Sales[[#This Row],[Total_Price]]</f>
        <v>0.35007849293563581</v>
      </c>
      <c r="W1260" s="3">
        <v>669</v>
      </c>
      <c r="X1260" s="3"/>
    </row>
    <row r="1261" spans="1:24" x14ac:dyDescent="0.25">
      <c r="A1261" s="1" t="s">
        <v>5133</v>
      </c>
      <c r="B1261" s="1" t="s">
        <v>1244</v>
      </c>
      <c r="C1261" s="1" t="s">
        <v>1245</v>
      </c>
      <c r="D1261" s="1" t="s">
        <v>3976</v>
      </c>
      <c r="E1261" s="1" t="s">
        <v>1966</v>
      </c>
      <c r="F1261" s="2">
        <v>45436</v>
      </c>
      <c r="G1261" s="2">
        <v>45198</v>
      </c>
      <c r="H1261" s="2" t="str">
        <f>TEXT(Ecommerce_Sales[[#This Row],[Order_Date]],"mmmm")</f>
        <v>September</v>
      </c>
      <c r="I1261" s="2" t="str">
        <f>TEXT(Ecommerce_Sales[[#This Row],[Order_Date]],"yyyy")</f>
        <v>2023</v>
      </c>
      <c r="J1261" s="2" t="str">
        <f>TEXT(Ecommerce_Sales[[#This Row],[Order_Date]],"mmmm")</f>
        <v>September</v>
      </c>
      <c r="K1261" s="1" t="s">
        <v>1947</v>
      </c>
      <c r="L1261" s="1" t="s">
        <v>5134</v>
      </c>
      <c r="M1261" s="1" t="s">
        <v>1972</v>
      </c>
      <c r="N1261" s="1" t="s">
        <v>1973</v>
      </c>
      <c r="O1261" s="3">
        <v>901</v>
      </c>
      <c r="P1261">
        <v>4</v>
      </c>
      <c r="Q1261" s="3">
        <v>3604</v>
      </c>
      <c r="R1261" s="1" t="s">
        <v>1958</v>
      </c>
      <c r="S1261" s="3">
        <v>357</v>
      </c>
      <c r="T1261">
        <v>9</v>
      </c>
      <c r="U1261" t="str">
        <f>IF(Ecommerce_Sales[[#This Row],[Delivery_Time_Days]]&gt;7,"Delay",IF(Ecommerce_Sales[[#This Row],[Delivery_Time_Days]] = 0,"No delivery",IF(Ecommerce_Sales[[#This Row],[Delivery_Time_Days]]&lt;=7,"On-time")))</f>
        <v>Delay</v>
      </c>
      <c r="V1261" s="7">
        <f>Ecommerce_Sales[[#This Row],[Profit]]/Ecommerce_Sales[[#This Row],[Total_Price]]</f>
        <v>0.29994450610432855</v>
      </c>
      <c r="W1261" s="3">
        <v>1081</v>
      </c>
      <c r="X1261" s="3"/>
    </row>
    <row r="1262" spans="1:24" x14ac:dyDescent="0.25">
      <c r="A1262" s="1" t="s">
        <v>5135</v>
      </c>
      <c r="B1262" s="1" t="s">
        <v>104</v>
      </c>
      <c r="C1262" s="1" t="s">
        <v>105</v>
      </c>
      <c r="D1262" s="1" t="s">
        <v>4552</v>
      </c>
      <c r="E1262" s="1" t="s">
        <v>1966</v>
      </c>
      <c r="F1262" s="2">
        <v>45314</v>
      </c>
      <c r="G1262" s="2">
        <v>45532</v>
      </c>
      <c r="H1262" s="2" t="str">
        <f>TEXT(Ecommerce_Sales[[#This Row],[Order_Date]],"mmmm")</f>
        <v>August</v>
      </c>
      <c r="I1262" s="2" t="str">
        <f>TEXT(Ecommerce_Sales[[#This Row],[Order_Date]],"yyyy")</f>
        <v>2024</v>
      </c>
      <c r="J1262" s="2" t="str">
        <f>TEXT(Ecommerce_Sales[[#This Row],[Order_Date]],"mmmm")</f>
        <v>August</v>
      </c>
      <c r="K1262" s="1" t="s">
        <v>1986</v>
      </c>
      <c r="L1262" s="1" t="s">
        <v>5136</v>
      </c>
      <c r="M1262" s="1" t="s">
        <v>2030</v>
      </c>
      <c r="N1262" s="1" t="s">
        <v>1978</v>
      </c>
      <c r="O1262" s="3">
        <v>369</v>
      </c>
      <c r="P1262">
        <v>1</v>
      </c>
      <c r="Q1262" s="3">
        <v>369</v>
      </c>
      <c r="R1262" s="1" t="s">
        <v>1958</v>
      </c>
      <c r="S1262" s="3">
        <v>19</v>
      </c>
      <c r="U1262" t="str">
        <f>IF(Ecommerce_Sales[[#This Row],[Delivery_Time_Days]]&gt;7,"Delay",IF(Ecommerce_Sales[[#This Row],[Delivery_Time_Days]] = 0,"No delivery",IF(Ecommerce_Sales[[#This Row],[Delivery_Time_Days]]&lt;=7,"On-time")))</f>
        <v>No delivery</v>
      </c>
      <c r="V1262" s="7">
        <f>Ecommerce_Sales[[#This Row],[Profit]]/Ecommerce_Sales[[#This Row],[Total_Price]]</f>
        <v>0.34959349593495936</v>
      </c>
      <c r="W1262" s="3">
        <v>129</v>
      </c>
      <c r="X1262" s="3"/>
    </row>
    <row r="1263" spans="1:24" x14ac:dyDescent="0.25">
      <c r="A1263" s="1" t="s">
        <v>5137</v>
      </c>
      <c r="B1263" s="1" t="s">
        <v>875</v>
      </c>
      <c r="C1263" s="1" t="s">
        <v>876</v>
      </c>
      <c r="D1263" s="1" t="s">
        <v>3105</v>
      </c>
      <c r="E1263" s="1" t="s">
        <v>1996</v>
      </c>
      <c r="F1263" s="2">
        <v>45256</v>
      </c>
      <c r="G1263" s="2">
        <v>44994</v>
      </c>
      <c r="H1263" s="2" t="str">
        <f>TEXT(Ecommerce_Sales[[#This Row],[Order_Date]],"mmmm")</f>
        <v>March</v>
      </c>
      <c r="I1263" s="2" t="str">
        <f>TEXT(Ecommerce_Sales[[#This Row],[Order_Date]],"yyyy")</f>
        <v>2023</v>
      </c>
      <c r="J1263" s="2" t="str">
        <f>TEXT(Ecommerce_Sales[[#This Row],[Order_Date]],"mmmm")</f>
        <v>March</v>
      </c>
      <c r="K1263" s="1" t="s">
        <v>1986</v>
      </c>
      <c r="L1263" s="1" t="s">
        <v>3586</v>
      </c>
      <c r="M1263" s="1" t="s">
        <v>2047</v>
      </c>
      <c r="N1263" s="1" t="s">
        <v>1989</v>
      </c>
      <c r="O1263" s="3">
        <v>907</v>
      </c>
      <c r="P1263">
        <v>4</v>
      </c>
      <c r="Q1263" s="3">
        <v>3626</v>
      </c>
      <c r="R1263" s="1" t="s">
        <v>1958</v>
      </c>
      <c r="S1263" s="3">
        <v>509</v>
      </c>
      <c r="U1263" t="str">
        <f>IF(Ecommerce_Sales[[#This Row],[Delivery_Time_Days]]&gt;7,"Delay",IF(Ecommerce_Sales[[#This Row],[Delivery_Time_Days]] = 0,"No delivery",IF(Ecommerce_Sales[[#This Row],[Delivery_Time_Days]]&lt;=7,"On-time")))</f>
        <v>No delivery</v>
      </c>
      <c r="V1263" s="7">
        <f>Ecommerce_Sales[[#This Row],[Profit]]/Ecommerce_Sales[[#This Row],[Total_Price]]</f>
        <v>0.25013789299503586</v>
      </c>
      <c r="W1263" s="3">
        <v>907</v>
      </c>
      <c r="X1263" s="3"/>
    </row>
    <row r="1264" spans="1:24" x14ac:dyDescent="0.25">
      <c r="A1264" s="1" t="s">
        <v>5138</v>
      </c>
      <c r="B1264" s="1" t="s">
        <v>182</v>
      </c>
      <c r="C1264" s="1" t="s">
        <v>183</v>
      </c>
      <c r="D1264" s="1" t="s">
        <v>3628</v>
      </c>
      <c r="E1264" s="1" t="s">
        <v>1981</v>
      </c>
      <c r="F1264" s="2">
        <v>45136</v>
      </c>
      <c r="G1264" s="2">
        <v>45634</v>
      </c>
      <c r="H1264" s="2" t="str">
        <f>TEXT(Ecommerce_Sales[[#This Row],[Order_Date]],"mmmm")</f>
        <v>December</v>
      </c>
      <c r="I1264" s="2" t="str">
        <f>TEXT(Ecommerce_Sales[[#This Row],[Order_Date]],"yyyy")</f>
        <v>2024</v>
      </c>
      <c r="J1264" s="2" t="str">
        <f>TEXT(Ecommerce_Sales[[#This Row],[Order_Date]],"mmmm")</f>
        <v>December</v>
      </c>
      <c r="K1264" s="1" t="s">
        <v>1947</v>
      </c>
      <c r="L1264" s="1" t="s">
        <v>5139</v>
      </c>
      <c r="M1264" s="1" t="s">
        <v>2054</v>
      </c>
      <c r="N1264" s="1" t="s">
        <v>1957</v>
      </c>
      <c r="O1264" s="3">
        <v>1865</v>
      </c>
      <c r="P1264">
        <v>4</v>
      </c>
      <c r="Q1264" s="3">
        <v>7459</v>
      </c>
      <c r="R1264" s="1" t="s">
        <v>2012</v>
      </c>
      <c r="S1264" s="3">
        <v>928</v>
      </c>
      <c r="T1264">
        <v>2</v>
      </c>
      <c r="U1264" t="str">
        <f>IF(Ecommerce_Sales[[#This Row],[Delivery_Time_Days]]&gt;7,"Delay",IF(Ecommerce_Sales[[#This Row],[Delivery_Time_Days]] = 0,"No delivery",IF(Ecommerce_Sales[[#This Row],[Delivery_Time_Days]]&lt;=7,"On-time")))</f>
        <v>On-time</v>
      </c>
      <c r="V1264" s="7">
        <f>Ecommerce_Sales[[#This Row],[Profit]]/Ecommerce_Sales[[#This Row],[Total_Price]]</f>
        <v>0.15002010993430756</v>
      </c>
      <c r="W1264" s="3">
        <v>1119</v>
      </c>
      <c r="X1264" s="3"/>
    </row>
    <row r="1265" spans="1:24" x14ac:dyDescent="0.25">
      <c r="A1265" s="1" t="s">
        <v>5140</v>
      </c>
      <c r="B1265" s="1" t="s">
        <v>106</v>
      </c>
      <c r="C1265" s="1" t="s">
        <v>107</v>
      </c>
      <c r="D1265" s="1" t="s">
        <v>4390</v>
      </c>
      <c r="E1265" s="1" t="s">
        <v>1981</v>
      </c>
      <c r="F1265" s="2">
        <v>45593</v>
      </c>
      <c r="G1265" s="2">
        <v>45256</v>
      </c>
      <c r="H1265" s="2" t="str">
        <f>TEXT(Ecommerce_Sales[[#This Row],[Order_Date]],"mmmm")</f>
        <v>November</v>
      </c>
      <c r="I1265" s="2" t="str">
        <f>TEXT(Ecommerce_Sales[[#This Row],[Order_Date]],"yyyy")</f>
        <v>2023</v>
      </c>
      <c r="J1265" s="2" t="str">
        <f>TEXT(Ecommerce_Sales[[#This Row],[Order_Date]],"mmmm")</f>
        <v>November</v>
      </c>
      <c r="K1265" s="1" t="s">
        <v>1947</v>
      </c>
      <c r="L1265" s="1" t="s">
        <v>5141</v>
      </c>
      <c r="M1265" s="1" t="s">
        <v>1956</v>
      </c>
      <c r="N1265" s="1" t="s">
        <v>1957</v>
      </c>
      <c r="O1265" s="3">
        <v>303</v>
      </c>
      <c r="P1265">
        <v>1</v>
      </c>
      <c r="Q1265" s="3">
        <v>303</v>
      </c>
      <c r="R1265" s="1" t="s">
        <v>1951</v>
      </c>
      <c r="S1265" s="3">
        <v>18</v>
      </c>
      <c r="T1265">
        <v>4</v>
      </c>
      <c r="U1265" t="str">
        <f>IF(Ecommerce_Sales[[#This Row],[Delivery_Time_Days]]&gt;7,"Delay",IF(Ecommerce_Sales[[#This Row],[Delivery_Time_Days]] = 0,"No delivery",IF(Ecommerce_Sales[[#This Row],[Delivery_Time_Days]]&lt;=7,"On-time")))</f>
        <v>On-time</v>
      </c>
      <c r="V1265" s="7">
        <f>Ecommerce_Sales[[#This Row],[Profit]]/Ecommerce_Sales[[#This Row],[Total_Price]]</f>
        <v>0.15181518151815182</v>
      </c>
      <c r="W1265" s="3">
        <v>46</v>
      </c>
      <c r="X1265" s="3"/>
    </row>
    <row r="1266" spans="1:24" x14ac:dyDescent="0.25">
      <c r="A1266" s="1" t="s">
        <v>5142</v>
      </c>
      <c r="B1266" s="1" t="s">
        <v>1675</v>
      </c>
      <c r="C1266" s="1" t="s">
        <v>1676</v>
      </c>
      <c r="D1266" s="1" t="s">
        <v>5143</v>
      </c>
      <c r="E1266" s="1" t="s">
        <v>1946</v>
      </c>
      <c r="F1266" s="2">
        <v>45497</v>
      </c>
      <c r="G1266" s="2">
        <v>44994</v>
      </c>
      <c r="H1266" s="2" t="str">
        <f>TEXT(Ecommerce_Sales[[#This Row],[Order_Date]],"mmmm")</f>
        <v>March</v>
      </c>
      <c r="I1266" s="2" t="str">
        <f>TEXT(Ecommerce_Sales[[#This Row],[Order_Date]],"yyyy")</f>
        <v>2023</v>
      </c>
      <c r="J1266" s="2" t="str">
        <f>TEXT(Ecommerce_Sales[[#This Row],[Order_Date]],"mmmm")</f>
        <v>March</v>
      </c>
      <c r="K1266" s="1" t="s">
        <v>1986</v>
      </c>
      <c r="L1266" s="1" t="s">
        <v>5144</v>
      </c>
      <c r="M1266" s="1" t="s">
        <v>2079</v>
      </c>
      <c r="N1266" s="1" t="s">
        <v>1973</v>
      </c>
      <c r="O1266" s="3">
        <v>417</v>
      </c>
      <c r="P1266">
        <v>1</v>
      </c>
      <c r="Q1266" s="3">
        <v>417</v>
      </c>
      <c r="R1266" s="1" t="s">
        <v>1958</v>
      </c>
      <c r="S1266" s="3">
        <v>59</v>
      </c>
      <c r="U1266" t="str">
        <f>IF(Ecommerce_Sales[[#This Row],[Delivery_Time_Days]]&gt;7,"Delay",IF(Ecommerce_Sales[[#This Row],[Delivery_Time_Days]] = 0,"No delivery",IF(Ecommerce_Sales[[#This Row],[Delivery_Time_Days]]&lt;=7,"On-time")))</f>
        <v>No delivery</v>
      </c>
      <c r="V1266" s="7">
        <f>Ecommerce_Sales[[#This Row],[Profit]]/Ecommerce_Sales[[#This Row],[Total_Price]]</f>
        <v>0.29976019184652281</v>
      </c>
      <c r="W1266" s="3">
        <v>125</v>
      </c>
      <c r="X1266" s="3"/>
    </row>
    <row r="1267" spans="1:24" x14ac:dyDescent="0.25">
      <c r="A1267" s="1" t="s">
        <v>5145</v>
      </c>
      <c r="B1267" s="1" t="s">
        <v>932</v>
      </c>
      <c r="C1267" s="1" t="s">
        <v>933</v>
      </c>
      <c r="D1267" s="1" t="s">
        <v>2946</v>
      </c>
      <c r="E1267" s="1" t="s">
        <v>1981</v>
      </c>
      <c r="F1267" s="2">
        <v>45589</v>
      </c>
      <c r="G1267" s="2">
        <v>44927</v>
      </c>
      <c r="H1267" s="2" t="str">
        <f>TEXT(Ecommerce_Sales[[#This Row],[Order_Date]],"mmmm")</f>
        <v>January</v>
      </c>
      <c r="I1267" s="2" t="str">
        <f>TEXT(Ecommerce_Sales[[#This Row],[Order_Date]],"yyyy")</f>
        <v>2023</v>
      </c>
      <c r="J1267" s="2" t="str">
        <f>TEXT(Ecommerce_Sales[[#This Row],[Order_Date]],"mmmm")</f>
        <v>January</v>
      </c>
      <c r="K1267" s="1" t="s">
        <v>1947</v>
      </c>
      <c r="L1267" s="1" t="s">
        <v>5146</v>
      </c>
      <c r="M1267" s="1" t="s">
        <v>2104</v>
      </c>
      <c r="N1267" s="1" t="s">
        <v>1978</v>
      </c>
      <c r="O1267" s="3">
        <v>566</v>
      </c>
      <c r="P1267">
        <v>2</v>
      </c>
      <c r="Q1267" s="3">
        <v>1132</v>
      </c>
      <c r="R1267" s="1" t="s">
        <v>1951</v>
      </c>
      <c r="S1267" s="3">
        <v>127</v>
      </c>
      <c r="T1267">
        <v>5</v>
      </c>
      <c r="U1267" t="str">
        <f>IF(Ecommerce_Sales[[#This Row],[Delivery_Time_Days]]&gt;7,"Delay",IF(Ecommerce_Sales[[#This Row],[Delivery_Time_Days]] = 0,"No delivery",IF(Ecommerce_Sales[[#This Row],[Delivery_Time_Days]]&lt;=7,"On-time")))</f>
        <v>On-time</v>
      </c>
      <c r="V1267" s="7">
        <f>Ecommerce_Sales[[#This Row],[Profit]]/Ecommerce_Sales[[#This Row],[Total_Price]]</f>
        <v>0.34982332155477031</v>
      </c>
      <c r="W1267" s="3">
        <v>396</v>
      </c>
      <c r="X1267" s="3"/>
    </row>
    <row r="1268" spans="1:24" x14ac:dyDescent="0.25">
      <c r="A1268" s="1" t="s">
        <v>5147</v>
      </c>
      <c r="B1268" s="1" t="s">
        <v>1244</v>
      </c>
      <c r="C1268" s="1" t="s">
        <v>1245</v>
      </c>
      <c r="D1268" s="1" t="s">
        <v>3976</v>
      </c>
      <c r="E1268" s="1" t="s">
        <v>1966</v>
      </c>
      <c r="F1268" s="2">
        <v>45436</v>
      </c>
      <c r="G1268" s="2">
        <v>45336</v>
      </c>
      <c r="H1268" s="2" t="str">
        <f>TEXT(Ecommerce_Sales[[#This Row],[Order_Date]],"mmmm")</f>
        <v>February</v>
      </c>
      <c r="I1268" s="2" t="str">
        <f>TEXT(Ecommerce_Sales[[#This Row],[Order_Date]],"yyyy")</f>
        <v>2024</v>
      </c>
      <c r="J1268" s="2" t="str">
        <f>TEXT(Ecommerce_Sales[[#This Row],[Order_Date]],"mmmm")</f>
        <v>February</v>
      </c>
      <c r="K1268" s="1" t="s">
        <v>1947</v>
      </c>
      <c r="L1268" s="1" t="s">
        <v>4863</v>
      </c>
      <c r="M1268" s="1" t="s">
        <v>2043</v>
      </c>
      <c r="N1268" s="1" t="s">
        <v>1989</v>
      </c>
      <c r="O1268" s="3">
        <v>693</v>
      </c>
      <c r="P1268">
        <v>3</v>
      </c>
      <c r="Q1268" s="3">
        <v>2078</v>
      </c>
      <c r="R1268" s="1" t="s">
        <v>1958</v>
      </c>
      <c r="S1268" s="3">
        <v>219</v>
      </c>
      <c r="T1268">
        <v>6</v>
      </c>
      <c r="U1268" t="str">
        <f>IF(Ecommerce_Sales[[#This Row],[Delivery_Time_Days]]&gt;7,"Delay",IF(Ecommerce_Sales[[#This Row],[Delivery_Time_Days]] = 0,"No delivery",IF(Ecommerce_Sales[[#This Row],[Delivery_Time_Days]]&lt;=7,"On-time")))</f>
        <v>On-time</v>
      </c>
      <c r="V1268" s="7">
        <f>Ecommerce_Sales[[#This Row],[Profit]]/Ecommerce_Sales[[#This Row],[Total_Price]]</f>
        <v>0.25024061597690089</v>
      </c>
      <c r="W1268" s="3">
        <v>520</v>
      </c>
      <c r="X1268" s="3"/>
    </row>
    <row r="1269" spans="1:24" x14ac:dyDescent="0.25">
      <c r="A1269" s="1" t="s">
        <v>5148</v>
      </c>
      <c r="B1269" s="1" t="s">
        <v>883</v>
      </c>
      <c r="C1269" s="1" t="s">
        <v>884</v>
      </c>
      <c r="D1269" s="1" t="s">
        <v>5149</v>
      </c>
      <c r="E1269" s="1" t="s">
        <v>1966</v>
      </c>
      <c r="F1269" s="2">
        <v>45203</v>
      </c>
      <c r="G1269" s="2">
        <v>45283</v>
      </c>
      <c r="H1269" s="2" t="str">
        <f>TEXT(Ecommerce_Sales[[#This Row],[Order_Date]],"mmmm")</f>
        <v>December</v>
      </c>
      <c r="I1269" s="2" t="str">
        <f>TEXT(Ecommerce_Sales[[#This Row],[Order_Date]],"yyyy")</f>
        <v>2023</v>
      </c>
      <c r="J1269" s="2" t="str">
        <f>TEXT(Ecommerce_Sales[[#This Row],[Order_Date]],"mmmm")</f>
        <v>December</v>
      </c>
      <c r="K1269" s="1" t="s">
        <v>1947</v>
      </c>
      <c r="L1269" s="1" t="s">
        <v>5150</v>
      </c>
      <c r="M1269" s="1" t="s">
        <v>2058</v>
      </c>
      <c r="N1269" s="1" t="s">
        <v>1950</v>
      </c>
      <c r="O1269" s="3">
        <v>1721</v>
      </c>
      <c r="P1269">
        <v>4</v>
      </c>
      <c r="Q1269" s="3">
        <v>6883</v>
      </c>
      <c r="R1269" s="1" t="s">
        <v>1951</v>
      </c>
      <c r="S1269" s="3">
        <v>784</v>
      </c>
      <c r="T1269">
        <v>5</v>
      </c>
      <c r="U1269" t="str">
        <f>IF(Ecommerce_Sales[[#This Row],[Delivery_Time_Days]]&gt;7,"Delay",IF(Ecommerce_Sales[[#This Row],[Delivery_Time_Days]] = 0,"No delivery",IF(Ecommerce_Sales[[#This Row],[Delivery_Time_Days]]&lt;=7,"On-time")))</f>
        <v>On-time</v>
      </c>
      <c r="V1269" s="7">
        <f>Ecommerce_Sales[[#This Row],[Profit]]/Ecommerce_Sales[[#This Row],[Total_Price]]</f>
        <v>0.39997094290280399</v>
      </c>
      <c r="W1269" s="3">
        <v>2753</v>
      </c>
      <c r="X1269" s="3"/>
    </row>
    <row r="1270" spans="1:24" x14ac:dyDescent="0.25">
      <c r="A1270" s="1" t="s">
        <v>5151</v>
      </c>
      <c r="B1270" s="1" t="s">
        <v>1021</v>
      </c>
      <c r="C1270" s="1" t="s">
        <v>1022</v>
      </c>
      <c r="D1270" s="1" t="s">
        <v>5152</v>
      </c>
      <c r="E1270" s="1" t="s">
        <v>1981</v>
      </c>
      <c r="F1270" s="2">
        <v>45318</v>
      </c>
      <c r="G1270" s="2">
        <v>45192</v>
      </c>
      <c r="H1270" s="2" t="str">
        <f>TEXT(Ecommerce_Sales[[#This Row],[Order_Date]],"mmmm")</f>
        <v>September</v>
      </c>
      <c r="I1270" s="2" t="str">
        <f>TEXT(Ecommerce_Sales[[#This Row],[Order_Date]],"yyyy")</f>
        <v>2023</v>
      </c>
      <c r="J1270" s="2" t="str">
        <f>TEXT(Ecommerce_Sales[[#This Row],[Order_Date]],"mmmm")</f>
        <v>September</v>
      </c>
      <c r="K1270" s="1" t="s">
        <v>1992</v>
      </c>
      <c r="L1270" s="1" t="s">
        <v>2582</v>
      </c>
      <c r="M1270" s="1" t="s">
        <v>1949</v>
      </c>
      <c r="N1270" s="1" t="s">
        <v>1950</v>
      </c>
      <c r="O1270" s="3">
        <v>686</v>
      </c>
      <c r="P1270">
        <v>5</v>
      </c>
      <c r="Q1270" s="3">
        <v>3429</v>
      </c>
      <c r="R1270" s="1" t="s">
        <v>1951</v>
      </c>
      <c r="S1270" s="3">
        <v>434</v>
      </c>
      <c r="U1270" t="str">
        <f>IF(Ecommerce_Sales[[#This Row],[Delivery_Time_Days]]&gt;7,"Delay",IF(Ecommerce_Sales[[#This Row],[Delivery_Time_Days]] = 0,"No delivery",IF(Ecommerce_Sales[[#This Row],[Delivery_Time_Days]]&lt;=7,"On-time")))</f>
        <v>No delivery</v>
      </c>
      <c r="V1270" s="7">
        <f>Ecommerce_Sales[[#This Row],[Profit]]/Ecommerce_Sales[[#This Row],[Total_Price]]</f>
        <v>0.40011665208515601</v>
      </c>
      <c r="W1270" s="3">
        <v>1372</v>
      </c>
      <c r="X1270" s="3"/>
    </row>
    <row r="1271" spans="1:24" x14ac:dyDescent="0.25">
      <c r="A1271" s="1" t="s">
        <v>5153</v>
      </c>
      <c r="B1271" s="1" t="s">
        <v>1689</v>
      </c>
      <c r="C1271" s="1" t="s">
        <v>572</v>
      </c>
      <c r="D1271" s="1" t="s">
        <v>3996</v>
      </c>
      <c r="E1271" s="1" t="s">
        <v>2005</v>
      </c>
      <c r="F1271" s="2">
        <v>45441</v>
      </c>
      <c r="G1271" s="2">
        <v>45317</v>
      </c>
      <c r="H1271" s="2" t="str">
        <f>TEXT(Ecommerce_Sales[[#This Row],[Order_Date]],"mmmm")</f>
        <v>January</v>
      </c>
      <c r="I1271" s="2" t="str">
        <f>TEXT(Ecommerce_Sales[[#This Row],[Order_Date]],"yyyy")</f>
        <v>2024</v>
      </c>
      <c r="J1271" s="2" t="str">
        <f>TEXT(Ecommerce_Sales[[#This Row],[Order_Date]],"mmmm")</f>
        <v>January</v>
      </c>
      <c r="K1271" s="1" t="s">
        <v>1992</v>
      </c>
      <c r="L1271" s="1" t="s">
        <v>5154</v>
      </c>
      <c r="M1271" s="1" t="s">
        <v>1998</v>
      </c>
      <c r="N1271" s="1" t="s">
        <v>1973</v>
      </c>
      <c r="O1271" s="3">
        <v>210</v>
      </c>
      <c r="P1271">
        <v>3</v>
      </c>
      <c r="Q1271" s="3">
        <v>631</v>
      </c>
      <c r="R1271" s="1" t="s">
        <v>1958</v>
      </c>
      <c r="S1271" s="3">
        <v>66</v>
      </c>
      <c r="U1271" t="str">
        <f>IF(Ecommerce_Sales[[#This Row],[Delivery_Time_Days]]&gt;7,"Delay",IF(Ecommerce_Sales[[#This Row],[Delivery_Time_Days]] = 0,"No delivery",IF(Ecommerce_Sales[[#This Row],[Delivery_Time_Days]]&lt;=7,"On-time")))</f>
        <v>No delivery</v>
      </c>
      <c r="V1271" s="7">
        <f>Ecommerce_Sales[[#This Row],[Profit]]/Ecommerce_Sales[[#This Row],[Total_Price]]</f>
        <v>0.29952456418383516</v>
      </c>
      <c r="W1271" s="3">
        <v>189</v>
      </c>
      <c r="X1271" s="3"/>
    </row>
    <row r="1272" spans="1:24" x14ac:dyDescent="0.25">
      <c r="A1272" s="1" t="s">
        <v>5155</v>
      </c>
      <c r="B1272" s="1" t="s">
        <v>1373</v>
      </c>
      <c r="C1272" s="1" t="s">
        <v>1374</v>
      </c>
      <c r="D1272" s="1" t="s">
        <v>2538</v>
      </c>
      <c r="E1272" s="1" t="s">
        <v>1996</v>
      </c>
      <c r="F1272" s="2">
        <v>45110</v>
      </c>
      <c r="G1272" s="2">
        <v>44947</v>
      </c>
      <c r="H1272" s="2" t="str">
        <f>TEXT(Ecommerce_Sales[[#This Row],[Order_Date]],"mmmm")</f>
        <v>January</v>
      </c>
      <c r="I1272" s="2" t="str">
        <f>TEXT(Ecommerce_Sales[[#This Row],[Order_Date]],"yyyy")</f>
        <v>2023</v>
      </c>
      <c r="J1272" s="2" t="str">
        <f>TEXT(Ecommerce_Sales[[#This Row],[Order_Date]],"mmmm")</f>
        <v>January</v>
      </c>
      <c r="K1272" s="1" t="s">
        <v>1947</v>
      </c>
      <c r="L1272" s="1" t="s">
        <v>5156</v>
      </c>
      <c r="M1272" s="1" t="s">
        <v>2072</v>
      </c>
      <c r="N1272" s="1" t="s">
        <v>1950</v>
      </c>
      <c r="O1272" s="3">
        <v>70</v>
      </c>
      <c r="P1272">
        <v>1</v>
      </c>
      <c r="Q1272" s="3">
        <v>70</v>
      </c>
      <c r="R1272" s="1" t="s">
        <v>2016</v>
      </c>
      <c r="S1272" s="3">
        <v>6</v>
      </c>
      <c r="T1272">
        <v>2</v>
      </c>
      <c r="U1272" t="str">
        <f>IF(Ecommerce_Sales[[#This Row],[Delivery_Time_Days]]&gt;7,"Delay",IF(Ecommerce_Sales[[#This Row],[Delivery_Time_Days]] = 0,"No delivery",IF(Ecommerce_Sales[[#This Row],[Delivery_Time_Days]]&lt;=7,"On-time")))</f>
        <v>On-time</v>
      </c>
      <c r="V1272" s="7">
        <f>Ecommerce_Sales[[#This Row],[Profit]]/Ecommerce_Sales[[#This Row],[Total_Price]]</f>
        <v>0.4</v>
      </c>
      <c r="W1272" s="3">
        <v>28</v>
      </c>
      <c r="X1272" s="3"/>
    </row>
    <row r="1273" spans="1:24" x14ac:dyDescent="0.25">
      <c r="A1273" s="1" t="s">
        <v>5157</v>
      </c>
      <c r="B1273" s="1" t="s">
        <v>464</v>
      </c>
      <c r="C1273" s="1" t="s">
        <v>465</v>
      </c>
      <c r="D1273" s="1" t="s">
        <v>5158</v>
      </c>
      <c r="E1273" s="1" t="s">
        <v>1946</v>
      </c>
      <c r="F1273" s="2">
        <v>45474</v>
      </c>
      <c r="G1273" s="2">
        <v>45473</v>
      </c>
      <c r="H1273" s="2" t="str">
        <f>TEXT(Ecommerce_Sales[[#This Row],[Order_Date]],"mmmm")</f>
        <v>June</v>
      </c>
      <c r="I1273" s="2" t="str">
        <f>TEXT(Ecommerce_Sales[[#This Row],[Order_Date]],"yyyy")</f>
        <v>2024</v>
      </c>
      <c r="J1273" s="2" t="str">
        <f>TEXT(Ecommerce_Sales[[#This Row],[Order_Date]],"mmmm")</f>
        <v>June</v>
      </c>
      <c r="K1273" s="1" t="s">
        <v>1947</v>
      </c>
      <c r="L1273" s="1" t="s">
        <v>5159</v>
      </c>
      <c r="M1273" s="1" t="s">
        <v>2043</v>
      </c>
      <c r="N1273" s="1" t="s">
        <v>1989</v>
      </c>
      <c r="O1273" s="3">
        <v>635</v>
      </c>
      <c r="P1273">
        <v>6</v>
      </c>
      <c r="Q1273" s="3">
        <v>3808</v>
      </c>
      <c r="R1273" s="1" t="s">
        <v>1951</v>
      </c>
      <c r="S1273" s="3">
        <v>555</v>
      </c>
      <c r="T1273">
        <v>4</v>
      </c>
      <c r="U1273" t="str">
        <f>IF(Ecommerce_Sales[[#This Row],[Delivery_Time_Days]]&gt;7,"Delay",IF(Ecommerce_Sales[[#This Row],[Delivery_Time_Days]] = 0,"No delivery",IF(Ecommerce_Sales[[#This Row],[Delivery_Time_Days]]&lt;=7,"On-time")))</f>
        <v>On-time</v>
      </c>
      <c r="V1273" s="7">
        <f>Ecommerce_Sales[[#This Row],[Profit]]/Ecommerce_Sales[[#This Row],[Total_Price]]</f>
        <v>0.25</v>
      </c>
      <c r="W1273" s="3">
        <v>952</v>
      </c>
      <c r="X1273" s="3"/>
    </row>
    <row r="1274" spans="1:24" x14ac:dyDescent="0.25">
      <c r="A1274" s="1" t="s">
        <v>5160</v>
      </c>
      <c r="B1274" s="1" t="s">
        <v>266</v>
      </c>
      <c r="C1274" s="1" t="s">
        <v>267</v>
      </c>
      <c r="D1274" s="1" t="s">
        <v>3456</v>
      </c>
      <c r="E1274" s="1" t="s">
        <v>1996</v>
      </c>
      <c r="F1274" s="2">
        <v>45560</v>
      </c>
      <c r="G1274" s="2">
        <v>45390</v>
      </c>
      <c r="H1274" s="2" t="str">
        <f>TEXT(Ecommerce_Sales[[#This Row],[Order_Date]],"mmmm")</f>
        <v>April</v>
      </c>
      <c r="I1274" s="2" t="str">
        <f>TEXT(Ecommerce_Sales[[#This Row],[Order_Date]],"yyyy")</f>
        <v>2024</v>
      </c>
      <c r="J1274" s="2" t="str">
        <f>TEXT(Ecommerce_Sales[[#This Row],[Order_Date]],"mmmm")</f>
        <v>April</v>
      </c>
      <c r="K1274" s="1" t="s">
        <v>1947</v>
      </c>
      <c r="L1274" s="1" t="s">
        <v>5161</v>
      </c>
      <c r="M1274" s="1" t="s">
        <v>2047</v>
      </c>
      <c r="N1274" s="1" t="s">
        <v>1989</v>
      </c>
      <c r="O1274" s="3">
        <v>111</v>
      </c>
      <c r="P1274">
        <v>3</v>
      </c>
      <c r="Q1274" s="3">
        <v>334</v>
      </c>
      <c r="R1274" s="1" t="s">
        <v>1951</v>
      </c>
      <c r="S1274" s="3">
        <v>40</v>
      </c>
      <c r="T1274">
        <v>8</v>
      </c>
      <c r="U1274" t="str">
        <f>IF(Ecommerce_Sales[[#This Row],[Delivery_Time_Days]]&gt;7,"Delay",IF(Ecommerce_Sales[[#This Row],[Delivery_Time_Days]] = 0,"No delivery",IF(Ecommerce_Sales[[#This Row],[Delivery_Time_Days]]&lt;=7,"On-time")))</f>
        <v>Delay</v>
      </c>
      <c r="V1274" s="7">
        <f>Ecommerce_Sales[[#This Row],[Profit]]/Ecommerce_Sales[[#This Row],[Total_Price]]</f>
        <v>0.25149700598802394</v>
      </c>
      <c r="W1274" s="3">
        <v>84</v>
      </c>
      <c r="X1274" s="3"/>
    </row>
    <row r="1275" spans="1:24" x14ac:dyDescent="0.25">
      <c r="A1275" s="1" t="s">
        <v>5162</v>
      </c>
      <c r="B1275" s="1" t="s">
        <v>808</v>
      </c>
      <c r="C1275" s="1" t="s">
        <v>809</v>
      </c>
      <c r="D1275" s="1" t="s">
        <v>3039</v>
      </c>
      <c r="E1275" s="1" t="s">
        <v>1996</v>
      </c>
      <c r="F1275" s="2">
        <v>45197</v>
      </c>
      <c r="G1275" s="2">
        <v>44992</v>
      </c>
      <c r="H1275" s="2" t="str">
        <f>TEXT(Ecommerce_Sales[[#This Row],[Order_Date]],"mmmm")</f>
        <v>March</v>
      </c>
      <c r="I1275" s="2" t="str">
        <f>TEXT(Ecommerce_Sales[[#This Row],[Order_Date]],"yyyy")</f>
        <v>2023</v>
      </c>
      <c r="J1275" s="2" t="str">
        <f>TEXT(Ecommerce_Sales[[#This Row],[Order_Date]],"mmmm")</f>
        <v>March</v>
      </c>
      <c r="K1275" s="1" t="s">
        <v>1947</v>
      </c>
      <c r="L1275" s="1" t="s">
        <v>5163</v>
      </c>
      <c r="M1275" s="1" t="s">
        <v>2054</v>
      </c>
      <c r="N1275" s="1" t="s">
        <v>1957</v>
      </c>
      <c r="O1275" s="3">
        <v>291</v>
      </c>
      <c r="P1275">
        <v>5</v>
      </c>
      <c r="Q1275" s="3">
        <v>1455</v>
      </c>
      <c r="R1275" s="1" t="s">
        <v>1958</v>
      </c>
      <c r="S1275" s="3">
        <v>76</v>
      </c>
      <c r="T1275">
        <v>2</v>
      </c>
      <c r="U1275" t="str">
        <f>IF(Ecommerce_Sales[[#This Row],[Delivery_Time_Days]]&gt;7,"Delay",IF(Ecommerce_Sales[[#This Row],[Delivery_Time_Days]] = 0,"No delivery",IF(Ecommerce_Sales[[#This Row],[Delivery_Time_Days]]&lt;=7,"On-time")))</f>
        <v>On-time</v>
      </c>
      <c r="V1275" s="7">
        <f>Ecommerce_Sales[[#This Row],[Profit]]/Ecommerce_Sales[[#This Row],[Total_Price]]</f>
        <v>0.14982817869415807</v>
      </c>
      <c r="W1275" s="3">
        <v>218</v>
      </c>
      <c r="X1275" s="3"/>
    </row>
    <row r="1276" spans="1:24" x14ac:dyDescent="0.25">
      <c r="A1276" s="1" t="s">
        <v>5164</v>
      </c>
      <c r="B1276" s="1" t="s">
        <v>549</v>
      </c>
      <c r="C1276" s="1" t="s">
        <v>550</v>
      </c>
      <c r="D1276" s="1" t="s">
        <v>2753</v>
      </c>
      <c r="E1276" s="1" t="s">
        <v>1946</v>
      </c>
      <c r="F1276" s="2">
        <v>45171</v>
      </c>
      <c r="G1276" s="2">
        <v>45610</v>
      </c>
      <c r="H1276" s="2" t="str">
        <f>TEXT(Ecommerce_Sales[[#This Row],[Order_Date]],"mmmm")</f>
        <v>November</v>
      </c>
      <c r="I1276" s="2" t="str">
        <f>TEXT(Ecommerce_Sales[[#This Row],[Order_Date]],"yyyy")</f>
        <v>2024</v>
      </c>
      <c r="J1276" s="2" t="str">
        <f>TEXT(Ecommerce_Sales[[#This Row],[Order_Date]],"mmmm")</f>
        <v>November</v>
      </c>
      <c r="K1276" s="1" t="s">
        <v>1947</v>
      </c>
      <c r="L1276" s="1" t="s">
        <v>5165</v>
      </c>
      <c r="M1276" s="1" t="s">
        <v>1949</v>
      </c>
      <c r="N1276" s="1" t="s">
        <v>1950</v>
      </c>
      <c r="O1276" s="3">
        <v>377</v>
      </c>
      <c r="P1276">
        <v>3</v>
      </c>
      <c r="Q1276" s="3">
        <v>1130</v>
      </c>
      <c r="R1276" s="1" t="s">
        <v>1951</v>
      </c>
      <c r="S1276" s="3">
        <v>91</v>
      </c>
      <c r="T1276">
        <v>5</v>
      </c>
      <c r="U1276" t="str">
        <f>IF(Ecommerce_Sales[[#This Row],[Delivery_Time_Days]]&gt;7,"Delay",IF(Ecommerce_Sales[[#This Row],[Delivery_Time_Days]] = 0,"No delivery",IF(Ecommerce_Sales[[#This Row],[Delivery_Time_Days]]&lt;=7,"On-time")))</f>
        <v>On-time</v>
      </c>
      <c r="V1276" s="7">
        <f>Ecommerce_Sales[[#This Row],[Profit]]/Ecommerce_Sales[[#This Row],[Total_Price]]</f>
        <v>0.4</v>
      </c>
      <c r="W1276" s="3">
        <v>452</v>
      </c>
      <c r="X1276" s="3"/>
    </row>
    <row r="1277" spans="1:24" x14ac:dyDescent="0.25">
      <c r="A1277" s="1" t="s">
        <v>5166</v>
      </c>
      <c r="B1277" s="1" t="s">
        <v>446</v>
      </c>
      <c r="C1277" s="1" t="s">
        <v>447</v>
      </c>
      <c r="D1277" s="1" t="s">
        <v>2219</v>
      </c>
      <c r="E1277" s="1" t="s">
        <v>1966</v>
      </c>
      <c r="F1277" s="2">
        <v>45357</v>
      </c>
      <c r="G1277" s="2">
        <v>45487</v>
      </c>
      <c r="H1277" s="2" t="str">
        <f>TEXT(Ecommerce_Sales[[#This Row],[Order_Date]],"mmmm")</f>
        <v>July</v>
      </c>
      <c r="I1277" s="2" t="str">
        <f>TEXT(Ecommerce_Sales[[#This Row],[Order_Date]],"yyyy")</f>
        <v>2024</v>
      </c>
      <c r="J1277" s="2" t="str">
        <f>TEXT(Ecommerce_Sales[[#This Row],[Order_Date]],"mmmm")</f>
        <v>July</v>
      </c>
      <c r="K1277" s="1" t="s">
        <v>1947</v>
      </c>
      <c r="L1277" s="1" t="s">
        <v>5167</v>
      </c>
      <c r="M1277" s="1" t="s">
        <v>1949</v>
      </c>
      <c r="N1277" s="1" t="s">
        <v>1950</v>
      </c>
      <c r="O1277" s="3">
        <v>51</v>
      </c>
      <c r="P1277">
        <v>2</v>
      </c>
      <c r="Q1277" s="3">
        <v>101</v>
      </c>
      <c r="R1277" s="1" t="s">
        <v>1951</v>
      </c>
      <c r="S1277" s="3">
        <v>11</v>
      </c>
      <c r="T1277">
        <v>4</v>
      </c>
      <c r="U1277" t="str">
        <f>IF(Ecommerce_Sales[[#This Row],[Delivery_Time_Days]]&gt;7,"Delay",IF(Ecommerce_Sales[[#This Row],[Delivery_Time_Days]] = 0,"No delivery",IF(Ecommerce_Sales[[#This Row],[Delivery_Time_Days]]&lt;=7,"On-time")))</f>
        <v>On-time</v>
      </c>
      <c r="V1277" s="7">
        <f>Ecommerce_Sales[[#This Row],[Profit]]/Ecommerce_Sales[[#This Row],[Total_Price]]</f>
        <v>0.39603960396039606</v>
      </c>
      <c r="W1277" s="3">
        <v>40</v>
      </c>
      <c r="X1277" s="3"/>
    </row>
    <row r="1278" spans="1:24" x14ac:dyDescent="0.25">
      <c r="A1278" s="1" t="s">
        <v>5168</v>
      </c>
      <c r="B1278" s="1" t="s">
        <v>68</v>
      </c>
      <c r="C1278" s="1" t="s">
        <v>69</v>
      </c>
      <c r="D1278" s="1" t="s">
        <v>4611</v>
      </c>
      <c r="E1278" s="1" t="s">
        <v>1954</v>
      </c>
      <c r="F1278" s="2">
        <v>45151</v>
      </c>
      <c r="G1278" s="2">
        <v>45647</v>
      </c>
      <c r="H1278" s="2" t="str">
        <f>TEXT(Ecommerce_Sales[[#This Row],[Order_Date]],"mmmm")</f>
        <v>December</v>
      </c>
      <c r="I1278" s="2" t="str">
        <f>TEXT(Ecommerce_Sales[[#This Row],[Order_Date]],"yyyy")</f>
        <v>2024</v>
      </c>
      <c r="J1278" s="2" t="str">
        <f>TEXT(Ecommerce_Sales[[#This Row],[Order_Date]],"mmmm")</f>
        <v>December</v>
      </c>
      <c r="K1278" s="1" t="s">
        <v>1947</v>
      </c>
      <c r="L1278" s="1" t="s">
        <v>5169</v>
      </c>
      <c r="M1278" s="1" t="s">
        <v>2054</v>
      </c>
      <c r="N1278" s="1" t="s">
        <v>1957</v>
      </c>
      <c r="O1278" s="3">
        <v>1043</v>
      </c>
      <c r="P1278">
        <v>4</v>
      </c>
      <c r="Q1278" s="3">
        <v>4170</v>
      </c>
      <c r="R1278" s="1" t="s">
        <v>1951</v>
      </c>
      <c r="S1278" s="3">
        <v>233</v>
      </c>
      <c r="T1278">
        <v>5</v>
      </c>
      <c r="U1278" t="str">
        <f>IF(Ecommerce_Sales[[#This Row],[Delivery_Time_Days]]&gt;7,"Delay",IF(Ecommerce_Sales[[#This Row],[Delivery_Time_Days]] = 0,"No delivery",IF(Ecommerce_Sales[[#This Row],[Delivery_Time_Days]]&lt;=7,"On-time")))</f>
        <v>On-time</v>
      </c>
      <c r="V1278" s="7">
        <f>Ecommerce_Sales[[#This Row],[Profit]]/Ecommerce_Sales[[#This Row],[Total_Price]]</f>
        <v>0.15011990407673861</v>
      </c>
      <c r="W1278" s="3">
        <v>626</v>
      </c>
      <c r="X1278" s="3"/>
    </row>
    <row r="1279" spans="1:24" x14ac:dyDescent="0.25">
      <c r="A1279" s="1" t="s">
        <v>5170</v>
      </c>
      <c r="B1279" s="1" t="s">
        <v>922</v>
      </c>
      <c r="C1279" s="1" t="s">
        <v>923</v>
      </c>
      <c r="D1279" s="1" t="s">
        <v>2928</v>
      </c>
      <c r="E1279" s="1" t="s">
        <v>1946</v>
      </c>
      <c r="F1279" s="2">
        <v>45122</v>
      </c>
      <c r="G1279" s="2">
        <v>45035</v>
      </c>
      <c r="H1279" s="2" t="str">
        <f>TEXT(Ecommerce_Sales[[#This Row],[Order_Date]],"mmmm")</f>
        <v>April</v>
      </c>
      <c r="I1279" s="2" t="str">
        <f>TEXT(Ecommerce_Sales[[#This Row],[Order_Date]],"yyyy")</f>
        <v>2023</v>
      </c>
      <c r="J1279" s="2" t="str">
        <f>TEXT(Ecommerce_Sales[[#This Row],[Order_Date]],"mmmm")</f>
        <v>April</v>
      </c>
      <c r="K1279" s="1" t="s">
        <v>1947</v>
      </c>
      <c r="L1279" s="1" t="s">
        <v>5171</v>
      </c>
      <c r="M1279" s="1" t="s">
        <v>2043</v>
      </c>
      <c r="N1279" s="1" t="s">
        <v>1989</v>
      </c>
      <c r="O1279" s="3">
        <v>103</v>
      </c>
      <c r="P1279">
        <v>2</v>
      </c>
      <c r="Q1279" s="3">
        <v>207</v>
      </c>
      <c r="R1279" s="1" t="s">
        <v>1958</v>
      </c>
      <c r="S1279" s="3">
        <v>30</v>
      </c>
      <c r="T1279">
        <v>10</v>
      </c>
      <c r="U1279" t="str">
        <f>IF(Ecommerce_Sales[[#This Row],[Delivery_Time_Days]]&gt;7,"Delay",IF(Ecommerce_Sales[[#This Row],[Delivery_Time_Days]] = 0,"No delivery",IF(Ecommerce_Sales[[#This Row],[Delivery_Time_Days]]&lt;=7,"On-time")))</f>
        <v>Delay</v>
      </c>
      <c r="V1279" s="7">
        <f>Ecommerce_Sales[[#This Row],[Profit]]/Ecommerce_Sales[[#This Row],[Total_Price]]</f>
        <v>0.25120772946859904</v>
      </c>
      <c r="W1279" s="3">
        <v>52</v>
      </c>
      <c r="X1279" s="3"/>
    </row>
    <row r="1280" spans="1:24" x14ac:dyDescent="0.25">
      <c r="A1280" s="1" t="s">
        <v>5172</v>
      </c>
      <c r="B1280" s="1" t="s">
        <v>1733</v>
      </c>
      <c r="C1280" s="1" t="s">
        <v>1734</v>
      </c>
      <c r="D1280" s="1" t="s">
        <v>3578</v>
      </c>
      <c r="E1280" s="1" t="s">
        <v>1981</v>
      </c>
      <c r="F1280" s="2">
        <v>45652</v>
      </c>
      <c r="G1280" s="2">
        <v>45390</v>
      </c>
      <c r="H1280" s="2" t="str">
        <f>TEXT(Ecommerce_Sales[[#This Row],[Order_Date]],"mmmm")</f>
        <v>April</v>
      </c>
      <c r="I1280" s="2" t="str">
        <f>TEXT(Ecommerce_Sales[[#This Row],[Order_Date]],"yyyy")</f>
        <v>2024</v>
      </c>
      <c r="J1280" s="2" t="str">
        <f>TEXT(Ecommerce_Sales[[#This Row],[Order_Date]],"mmmm")</f>
        <v>April</v>
      </c>
      <c r="K1280" s="1" t="s">
        <v>1947</v>
      </c>
      <c r="L1280" s="1" t="s">
        <v>5173</v>
      </c>
      <c r="M1280" s="1" t="s">
        <v>2104</v>
      </c>
      <c r="N1280" s="1" t="s">
        <v>1978</v>
      </c>
      <c r="O1280" s="3">
        <v>317</v>
      </c>
      <c r="P1280">
        <v>1</v>
      </c>
      <c r="Q1280" s="3">
        <v>317</v>
      </c>
      <c r="R1280" s="1" t="s">
        <v>1958</v>
      </c>
      <c r="S1280" s="3">
        <v>34</v>
      </c>
      <c r="T1280">
        <v>7</v>
      </c>
      <c r="U1280" t="str">
        <f>IF(Ecommerce_Sales[[#This Row],[Delivery_Time_Days]]&gt;7,"Delay",IF(Ecommerce_Sales[[#This Row],[Delivery_Time_Days]] = 0,"No delivery",IF(Ecommerce_Sales[[#This Row],[Delivery_Time_Days]]&lt;=7,"On-time")))</f>
        <v>On-time</v>
      </c>
      <c r="V1280" s="7">
        <f>Ecommerce_Sales[[#This Row],[Profit]]/Ecommerce_Sales[[#This Row],[Total_Price]]</f>
        <v>0.35015772870662459</v>
      </c>
      <c r="W1280" s="3">
        <v>111</v>
      </c>
      <c r="X1280" s="3"/>
    </row>
    <row r="1281" spans="1:24" x14ac:dyDescent="0.25">
      <c r="A1281" s="1" t="s">
        <v>5174</v>
      </c>
      <c r="B1281" s="1" t="s">
        <v>14</v>
      </c>
      <c r="C1281" s="1" t="s">
        <v>15</v>
      </c>
      <c r="D1281" s="1" t="s">
        <v>3053</v>
      </c>
      <c r="E1281" s="1" t="s">
        <v>1946</v>
      </c>
      <c r="F1281" s="2">
        <v>45003</v>
      </c>
      <c r="G1281" s="2">
        <v>45185</v>
      </c>
      <c r="H1281" s="2" t="str">
        <f>TEXT(Ecommerce_Sales[[#This Row],[Order_Date]],"mmmm")</f>
        <v>September</v>
      </c>
      <c r="I1281" s="2" t="str">
        <f>TEXT(Ecommerce_Sales[[#This Row],[Order_Date]],"yyyy")</f>
        <v>2023</v>
      </c>
      <c r="J1281" s="2" t="str">
        <f>TEXT(Ecommerce_Sales[[#This Row],[Order_Date]],"mmmm")</f>
        <v>September</v>
      </c>
      <c r="K1281" s="1" t="s">
        <v>1947</v>
      </c>
      <c r="L1281" s="1" t="s">
        <v>5175</v>
      </c>
      <c r="M1281" s="1" t="s">
        <v>1988</v>
      </c>
      <c r="N1281" s="1" t="s">
        <v>1989</v>
      </c>
      <c r="O1281" s="3">
        <v>354</v>
      </c>
      <c r="P1281">
        <v>1</v>
      </c>
      <c r="Q1281" s="3">
        <v>354</v>
      </c>
      <c r="R1281" s="1" t="s">
        <v>2008</v>
      </c>
      <c r="S1281" s="3">
        <v>19</v>
      </c>
      <c r="T1281">
        <v>3</v>
      </c>
      <c r="U1281" t="str">
        <f>IF(Ecommerce_Sales[[#This Row],[Delivery_Time_Days]]&gt;7,"Delay",IF(Ecommerce_Sales[[#This Row],[Delivery_Time_Days]] = 0,"No delivery",IF(Ecommerce_Sales[[#This Row],[Delivery_Time_Days]]&lt;=7,"On-time")))</f>
        <v>On-time</v>
      </c>
      <c r="V1281" s="7">
        <f>Ecommerce_Sales[[#This Row],[Profit]]/Ecommerce_Sales[[#This Row],[Total_Price]]</f>
        <v>0.24858757062146894</v>
      </c>
      <c r="W1281" s="3">
        <v>88</v>
      </c>
      <c r="X1281" s="3"/>
    </row>
    <row r="1282" spans="1:24" x14ac:dyDescent="0.25">
      <c r="A1282" s="1" t="s">
        <v>5176</v>
      </c>
      <c r="B1282" s="1" t="s">
        <v>1191</v>
      </c>
      <c r="C1282" s="1" t="s">
        <v>1192</v>
      </c>
      <c r="D1282" s="1" t="s">
        <v>3777</v>
      </c>
      <c r="E1282" s="1" t="s">
        <v>1946</v>
      </c>
      <c r="F1282" s="2">
        <v>45004</v>
      </c>
      <c r="G1282" s="2">
        <v>45412</v>
      </c>
      <c r="H1282" s="2" t="str">
        <f>TEXT(Ecommerce_Sales[[#This Row],[Order_Date]],"mmmm")</f>
        <v>April</v>
      </c>
      <c r="I1282" s="2" t="str">
        <f>TEXT(Ecommerce_Sales[[#This Row],[Order_Date]],"yyyy")</f>
        <v>2024</v>
      </c>
      <c r="J1282" s="2" t="str">
        <f>TEXT(Ecommerce_Sales[[#This Row],[Order_Date]],"mmmm")</f>
        <v>April</v>
      </c>
      <c r="K1282" s="1" t="s">
        <v>1986</v>
      </c>
      <c r="L1282" s="1" t="s">
        <v>5177</v>
      </c>
      <c r="M1282" s="1" t="s">
        <v>2043</v>
      </c>
      <c r="N1282" s="1" t="s">
        <v>1989</v>
      </c>
      <c r="O1282" s="3">
        <v>371</v>
      </c>
      <c r="P1282">
        <v>3</v>
      </c>
      <c r="Q1282" s="3">
        <v>1113</v>
      </c>
      <c r="R1282" s="1" t="s">
        <v>1958</v>
      </c>
      <c r="S1282" s="3">
        <v>125</v>
      </c>
      <c r="U1282" t="str">
        <f>IF(Ecommerce_Sales[[#This Row],[Delivery_Time_Days]]&gt;7,"Delay",IF(Ecommerce_Sales[[#This Row],[Delivery_Time_Days]] = 0,"No delivery",IF(Ecommerce_Sales[[#This Row],[Delivery_Time_Days]]&lt;=7,"On-time")))</f>
        <v>No delivery</v>
      </c>
      <c r="V1282" s="7">
        <f>Ecommerce_Sales[[#This Row],[Profit]]/Ecommerce_Sales[[#This Row],[Total_Price]]</f>
        <v>0.24977538185085355</v>
      </c>
      <c r="W1282" s="3">
        <v>278</v>
      </c>
      <c r="X1282" s="3"/>
    </row>
    <row r="1283" spans="1:24" x14ac:dyDescent="0.25">
      <c r="A1283" s="1" t="s">
        <v>5178</v>
      </c>
      <c r="B1283" s="1" t="s">
        <v>1445</v>
      </c>
      <c r="C1283" s="1" t="s">
        <v>1446</v>
      </c>
      <c r="D1283" s="1" t="s">
        <v>5179</v>
      </c>
      <c r="E1283" s="1" t="s">
        <v>2005</v>
      </c>
      <c r="F1283" s="2">
        <v>45471</v>
      </c>
      <c r="G1283" s="2">
        <v>45041</v>
      </c>
      <c r="H1283" s="2" t="str">
        <f>TEXT(Ecommerce_Sales[[#This Row],[Order_Date]],"mmmm")</f>
        <v>April</v>
      </c>
      <c r="I1283" s="2" t="str">
        <f>TEXT(Ecommerce_Sales[[#This Row],[Order_Date]],"yyyy")</f>
        <v>2023</v>
      </c>
      <c r="J1283" s="2" t="str">
        <f>TEXT(Ecommerce_Sales[[#This Row],[Order_Date]],"mmmm")</f>
        <v>April</v>
      </c>
      <c r="K1283" s="1" t="s">
        <v>1947</v>
      </c>
      <c r="L1283" s="1" t="s">
        <v>5180</v>
      </c>
      <c r="M1283" s="1" t="s">
        <v>2104</v>
      </c>
      <c r="N1283" s="1" t="s">
        <v>1978</v>
      </c>
      <c r="O1283" s="3">
        <v>677</v>
      </c>
      <c r="P1283">
        <v>2</v>
      </c>
      <c r="Q1283" s="3">
        <v>1355</v>
      </c>
      <c r="R1283" s="1" t="s">
        <v>1958</v>
      </c>
      <c r="S1283" s="3">
        <v>93</v>
      </c>
      <c r="T1283">
        <v>5</v>
      </c>
      <c r="U1283" t="str">
        <f>IF(Ecommerce_Sales[[#This Row],[Delivery_Time_Days]]&gt;7,"Delay",IF(Ecommerce_Sales[[#This Row],[Delivery_Time_Days]] = 0,"No delivery",IF(Ecommerce_Sales[[#This Row],[Delivery_Time_Days]]&lt;=7,"On-time")))</f>
        <v>On-time</v>
      </c>
      <c r="V1283" s="7">
        <f>Ecommerce_Sales[[#This Row],[Profit]]/Ecommerce_Sales[[#This Row],[Total_Price]]</f>
        <v>0.34981549815498153</v>
      </c>
      <c r="W1283" s="3">
        <v>474</v>
      </c>
      <c r="X1283" s="3"/>
    </row>
    <row r="1284" spans="1:24" x14ac:dyDescent="0.25">
      <c r="A1284" s="1" t="s">
        <v>5181</v>
      </c>
      <c r="B1284" s="1" t="s">
        <v>1401</v>
      </c>
      <c r="C1284" s="1" t="s">
        <v>1402</v>
      </c>
      <c r="D1284" s="1" t="s">
        <v>2056</v>
      </c>
      <c r="E1284" s="1" t="s">
        <v>1996</v>
      </c>
      <c r="F1284" s="2">
        <v>45126</v>
      </c>
      <c r="G1284" s="2">
        <v>45172</v>
      </c>
      <c r="H1284" s="2" t="str">
        <f>TEXT(Ecommerce_Sales[[#This Row],[Order_Date]],"mmmm")</f>
        <v>September</v>
      </c>
      <c r="I1284" s="2" t="str">
        <f>TEXT(Ecommerce_Sales[[#This Row],[Order_Date]],"yyyy")</f>
        <v>2023</v>
      </c>
      <c r="J1284" s="2" t="str">
        <f>TEXT(Ecommerce_Sales[[#This Row],[Order_Date]],"mmmm")</f>
        <v>September</v>
      </c>
      <c r="K1284" s="1" t="s">
        <v>1947</v>
      </c>
      <c r="L1284" s="1" t="s">
        <v>5182</v>
      </c>
      <c r="M1284" s="1" t="s">
        <v>2054</v>
      </c>
      <c r="N1284" s="1" t="s">
        <v>1957</v>
      </c>
      <c r="O1284" s="3">
        <v>468</v>
      </c>
      <c r="P1284">
        <v>2</v>
      </c>
      <c r="Q1284" s="3">
        <v>936</v>
      </c>
      <c r="R1284" s="1" t="s">
        <v>2008</v>
      </c>
      <c r="S1284" s="3">
        <v>115</v>
      </c>
      <c r="T1284">
        <v>3</v>
      </c>
      <c r="U1284" t="str">
        <f>IF(Ecommerce_Sales[[#This Row],[Delivery_Time_Days]]&gt;7,"Delay",IF(Ecommerce_Sales[[#This Row],[Delivery_Time_Days]] = 0,"No delivery",IF(Ecommerce_Sales[[#This Row],[Delivery_Time_Days]]&lt;=7,"On-time")))</f>
        <v>On-time</v>
      </c>
      <c r="V1284" s="7">
        <f>Ecommerce_Sales[[#This Row],[Profit]]/Ecommerce_Sales[[#This Row],[Total_Price]]</f>
        <v>0.14957264957264957</v>
      </c>
      <c r="W1284" s="3">
        <v>140</v>
      </c>
      <c r="X1284" s="3"/>
    </row>
    <row r="1285" spans="1:24" x14ac:dyDescent="0.25">
      <c r="A1285" s="1" t="s">
        <v>5183</v>
      </c>
      <c r="B1285" s="1" t="s">
        <v>1769</v>
      </c>
      <c r="C1285" s="1" t="s">
        <v>1770</v>
      </c>
      <c r="D1285" s="1" t="s">
        <v>5184</v>
      </c>
      <c r="E1285" s="1" t="s">
        <v>1961</v>
      </c>
      <c r="F1285" s="2">
        <v>45239</v>
      </c>
      <c r="G1285" s="2">
        <v>45160</v>
      </c>
      <c r="H1285" s="2" t="str">
        <f>TEXT(Ecommerce_Sales[[#This Row],[Order_Date]],"mmmm")</f>
        <v>August</v>
      </c>
      <c r="I1285" s="2" t="str">
        <f>TEXT(Ecommerce_Sales[[#This Row],[Order_Date]],"yyyy")</f>
        <v>2023</v>
      </c>
      <c r="J1285" s="2" t="str">
        <f>TEXT(Ecommerce_Sales[[#This Row],[Order_Date]],"mmmm")</f>
        <v>August</v>
      </c>
      <c r="K1285" s="1" t="s">
        <v>1947</v>
      </c>
      <c r="L1285" s="1" t="s">
        <v>5185</v>
      </c>
      <c r="M1285" s="1" t="s">
        <v>1983</v>
      </c>
      <c r="N1285" s="1" t="s">
        <v>1950</v>
      </c>
      <c r="O1285" s="3">
        <v>1216</v>
      </c>
      <c r="P1285">
        <v>1</v>
      </c>
      <c r="Q1285" s="3">
        <v>1216</v>
      </c>
      <c r="R1285" s="1" t="s">
        <v>1951</v>
      </c>
      <c r="S1285" s="3">
        <v>116</v>
      </c>
      <c r="T1285">
        <v>7</v>
      </c>
      <c r="U1285" t="str">
        <f>IF(Ecommerce_Sales[[#This Row],[Delivery_Time_Days]]&gt;7,"Delay",IF(Ecommerce_Sales[[#This Row],[Delivery_Time_Days]] = 0,"No delivery",IF(Ecommerce_Sales[[#This Row],[Delivery_Time_Days]]&lt;=7,"On-time")))</f>
        <v>On-time</v>
      </c>
      <c r="V1285" s="7">
        <f>Ecommerce_Sales[[#This Row],[Profit]]/Ecommerce_Sales[[#This Row],[Total_Price]]</f>
        <v>0.40049342105263158</v>
      </c>
      <c r="W1285" s="3">
        <v>487</v>
      </c>
      <c r="X1285" s="3"/>
    </row>
    <row r="1286" spans="1:24" x14ac:dyDescent="0.25">
      <c r="A1286" s="1" t="s">
        <v>5186</v>
      </c>
      <c r="B1286" s="1" t="s">
        <v>955</v>
      </c>
      <c r="C1286" s="1" t="s">
        <v>956</v>
      </c>
      <c r="D1286" s="1" t="s">
        <v>2488</v>
      </c>
      <c r="E1286" s="1" t="s">
        <v>1946</v>
      </c>
      <c r="F1286" s="2">
        <v>45071</v>
      </c>
      <c r="G1286" s="2">
        <v>45385</v>
      </c>
      <c r="H1286" s="2" t="str">
        <f>TEXT(Ecommerce_Sales[[#This Row],[Order_Date]],"mmmm")</f>
        <v>April</v>
      </c>
      <c r="I1286" s="2" t="str">
        <f>TEXT(Ecommerce_Sales[[#This Row],[Order_Date]],"yyyy")</f>
        <v>2024</v>
      </c>
      <c r="J1286" s="2" t="str">
        <f>TEXT(Ecommerce_Sales[[#This Row],[Order_Date]],"mmmm")</f>
        <v>April</v>
      </c>
      <c r="K1286" s="1" t="s">
        <v>1947</v>
      </c>
      <c r="L1286" s="1" t="s">
        <v>5187</v>
      </c>
      <c r="M1286" s="1" t="s">
        <v>1956</v>
      </c>
      <c r="N1286" s="1" t="s">
        <v>1957</v>
      </c>
      <c r="O1286" s="3">
        <v>739</v>
      </c>
      <c r="P1286">
        <v>4</v>
      </c>
      <c r="Q1286" s="3">
        <v>2956</v>
      </c>
      <c r="R1286" s="1" t="s">
        <v>1958</v>
      </c>
      <c r="S1286" s="3">
        <v>299</v>
      </c>
      <c r="T1286">
        <v>8</v>
      </c>
      <c r="U1286" t="str">
        <f>IF(Ecommerce_Sales[[#This Row],[Delivery_Time_Days]]&gt;7,"Delay",IF(Ecommerce_Sales[[#This Row],[Delivery_Time_Days]] = 0,"No delivery",IF(Ecommerce_Sales[[#This Row],[Delivery_Time_Days]]&lt;=7,"On-time")))</f>
        <v>Delay</v>
      </c>
      <c r="V1286" s="7">
        <f>Ecommerce_Sales[[#This Row],[Profit]]/Ecommerce_Sales[[#This Row],[Total_Price]]</f>
        <v>0.14986468200270636</v>
      </c>
      <c r="W1286" s="3">
        <v>443</v>
      </c>
      <c r="X1286" s="3"/>
    </row>
    <row r="1287" spans="1:24" x14ac:dyDescent="0.25">
      <c r="A1287" s="1" t="s">
        <v>5188</v>
      </c>
      <c r="B1287" s="1" t="s">
        <v>480</v>
      </c>
      <c r="C1287" s="1" t="s">
        <v>481</v>
      </c>
      <c r="D1287" s="1" t="s">
        <v>5189</v>
      </c>
      <c r="E1287" s="1" t="s">
        <v>1961</v>
      </c>
      <c r="F1287" s="2">
        <v>45137</v>
      </c>
      <c r="G1287" s="2">
        <v>45134</v>
      </c>
      <c r="H1287" s="2" t="str">
        <f>TEXT(Ecommerce_Sales[[#This Row],[Order_Date]],"mmmm")</f>
        <v>July</v>
      </c>
      <c r="I1287" s="2" t="str">
        <f>TEXT(Ecommerce_Sales[[#This Row],[Order_Date]],"yyyy")</f>
        <v>2023</v>
      </c>
      <c r="J1287" s="2" t="str">
        <f>TEXT(Ecommerce_Sales[[#This Row],[Order_Date]],"mmmm")</f>
        <v>July</v>
      </c>
      <c r="K1287" s="1" t="s">
        <v>1947</v>
      </c>
      <c r="L1287" s="1" t="s">
        <v>5190</v>
      </c>
      <c r="M1287" s="1" t="s">
        <v>2079</v>
      </c>
      <c r="N1287" s="1" t="s">
        <v>1973</v>
      </c>
      <c r="O1287" s="3">
        <v>1129</v>
      </c>
      <c r="P1287">
        <v>2</v>
      </c>
      <c r="Q1287" s="3">
        <v>2258</v>
      </c>
      <c r="R1287" s="1" t="s">
        <v>1958</v>
      </c>
      <c r="S1287" s="3">
        <v>283</v>
      </c>
      <c r="T1287">
        <v>4</v>
      </c>
      <c r="U1287" t="str">
        <f>IF(Ecommerce_Sales[[#This Row],[Delivery_Time_Days]]&gt;7,"Delay",IF(Ecommerce_Sales[[#This Row],[Delivery_Time_Days]] = 0,"No delivery",IF(Ecommerce_Sales[[#This Row],[Delivery_Time_Days]]&lt;=7,"On-time")))</f>
        <v>On-time</v>
      </c>
      <c r="V1287" s="7">
        <f>Ecommerce_Sales[[#This Row],[Profit]]/Ecommerce_Sales[[#This Row],[Total_Price]]</f>
        <v>0.29982285208148807</v>
      </c>
      <c r="W1287" s="3">
        <v>677</v>
      </c>
      <c r="X1287" s="3"/>
    </row>
    <row r="1288" spans="1:24" x14ac:dyDescent="0.25">
      <c r="A1288" s="1" t="s">
        <v>5191</v>
      </c>
      <c r="B1288" s="1" t="s">
        <v>1236</v>
      </c>
      <c r="C1288" s="1" t="s">
        <v>1237</v>
      </c>
      <c r="D1288" s="1" t="s">
        <v>5192</v>
      </c>
      <c r="E1288" s="1" t="s">
        <v>1961</v>
      </c>
      <c r="F1288" s="2">
        <v>45503</v>
      </c>
      <c r="G1288" s="2">
        <v>45272</v>
      </c>
      <c r="H1288" s="2" t="str">
        <f>TEXT(Ecommerce_Sales[[#This Row],[Order_Date]],"mmmm")</f>
        <v>December</v>
      </c>
      <c r="I1288" s="2" t="str">
        <f>TEXT(Ecommerce_Sales[[#This Row],[Order_Date]],"yyyy")</f>
        <v>2023</v>
      </c>
      <c r="J1288" s="2" t="str">
        <f>TEXT(Ecommerce_Sales[[#This Row],[Order_Date]],"mmmm")</f>
        <v>December</v>
      </c>
      <c r="K1288" s="1" t="s">
        <v>1947</v>
      </c>
      <c r="L1288" s="1" t="s">
        <v>4937</v>
      </c>
      <c r="M1288" s="1" t="s">
        <v>1977</v>
      </c>
      <c r="N1288" s="1" t="s">
        <v>1978</v>
      </c>
      <c r="O1288" s="3">
        <v>775</v>
      </c>
      <c r="P1288">
        <v>6</v>
      </c>
      <c r="Q1288" s="3">
        <v>4651</v>
      </c>
      <c r="R1288" s="1" t="s">
        <v>2008</v>
      </c>
      <c r="S1288" s="3">
        <v>410</v>
      </c>
      <c r="T1288">
        <v>5</v>
      </c>
      <c r="U1288" t="str">
        <f>IF(Ecommerce_Sales[[#This Row],[Delivery_Time_Days]]&gt;7,"Delay",IF(Ecommerce_Sales[[#This Row],[Delivery_Time_Days]] = 0,"No delivery",IF(Ecommerce_Sales[[#This Row],[Delivery_Time_Days]]&lt;=7,"On-time")))</f>
        <v>On-time</v>
      </c>
      <c r="V1288" s="7">
        <f>Ecommerce_Sales[[#This Row],[Profit]]/Ecommerce_Sales[[#This Row],[Total_Price]]</f>
        <v>0.3500322511287895</v>
      </c>
      <c r="W1288" s="3">
        <v>1628</v>
      </c>
      <c r="X1288" s="3"/>
    </row>
    <row r="1289" spans="1:24" x14ac:dyDescent="0.25">
      <c r="A1289" s="1" t="s">
        <v>5193</v>
      </c>
      <c r="B1289" s="1" t="s">
        <v>1878</v>
      </c>
      <c r="C1289" s="1" t="s">
        <v>1879</v>
      </c>
      <c r="D1289" s="1" t="s">
        <v>5194</v>
      </c>
      <c r="E1289" s="1" t="s">
        <v>1961</v>
      </c>
      <c r="F1289" s="2">
        <v>45436</v>
      </c>
      <c r="G1289" s="2">
        <v>45033</v>
      </c>
      <c r="H1289" s="2" t="str">
        <f>TEXT(Ecommerce_Sales[[#This Row],[Order_Date]],"mmmm")</f>
        <v>April</v>
      </c>
      <c r="I1289" s="2" t="str">
        <f>TEXT(Ecommerce_Sales[[#This Row],[Order_Date]],"yyyy")</f>
        <v>2023</v>
      </c>
      <c r="J1289" s="2" t="str">
        <f>TEXT(Ecommerce_Sales[[#This Row],[Order_Date]],"mmmm")</f>
        <v>April</v>
      </c>
      <c r="K1289" s="1" t="s">
        <v>1947</v>
      </c>
      <c r="L1289" s="1" t="s">
        <v>5195</v>
      </c>
      <c r="M1289" s="1" t="s">
        <v>1972</v>
      </c>
      <c r="N1289" s="1" t="s">
        <v>1973</v>
      </c>
      <c r="O1289" s="3">
        <v>190</v>
      </c>
      <c r="P1289">
        <v>3</v>
      </c>
      <c r="Q1289" s="3">
        <v>569</v>
      </c>
      <c r="R1289" s="1" t="s">
        <v>1958</v>
      </c>
      <c r="S1289" s="3">
        <v>31</v>
      </c>
      <c r="T1289">
        <v>5</v>
      </c>
      <c r="U1289" t="str">
        <f>IF(Ecommerce_Sales[[#This Row],[Delivery_Time_Days]]&gt;7,"Delay",IF(Ecommerce_Sales[[#This Row],[Delivery_Time_Days]] = 0,"No delivery",IF(Ecommerce_Sales[[#This Row],[Delivery_Time_Days]]&lt;=7,"On-time")))</f>
        <v>On-time</v>
      </c>
      <c r="V1289" s="7">
        <f>Ecommerce_Sales[[#This Row],[Profit]]/Ecommerce_Sales[[#This Row],[Total_Price]]</f>
        <v>0.30052724077328646</v>
      </c>
      <c r="W1289" s="3">
        <v>171</v>
      </c>
      <c r="X1289" s="3"/>
    </row>
    <row r="1290" spans="1:24" x14ac:dyDescent="0.25">
      <c r="A1290" s="1" t="s">
        <v>5196</v>
      </c>
      <c r="B1290" s="1" t="s">
        <v>685</v>
      </c>
      <c r="C1290" s="1" t="s">
        <v>686</v>
      </c>
      <c r="D1290" s="1" t="s">
        <v>2562</v>
      </c>
      <c r="E1290" s="1" t="s">
        <v>2005</v>
      </c>
      <c r="F1290" s="2">
        <v>45285</v>
      </c>
      <c r="G1290" s="2">
        <v>45613</v>
      </c>
      <c r="H1290" s="2" t="str">
        <f>TEXT(Ecommerce_Sales[[#This Row],[Order_Date]],"mmmm")</f>
        <v>November</v>
      </c>
      <c r="I1290" s="2" t="str">
        <f>TEXT(Ecommerce_Sales[[#This Row],[Order_Date]],"yyyy")</f>
        <v>2024</v>
      </c>
      <c r="J1290" s="2" t="str">
        <f>TEXT(Ecommerce_Sales[[#This Row],[Order_Date]],"mmmm")</f>
        <v>November</v>
      </c>
      <c r="K1290" s="1" t="s">
        <v>1947</v>
      </c>
      <c r="L1290" s="1" t="s">
        <v>5197</v>
      </c>
      <c r="M1290" s="1" t="s">
        <v>2058</v>
      </c>
      <c r="N1290" s="1" t="s">
        <v>1950</v>
      </c>
      <c r="O1290" s="3">
        <v>228</v>
      </c>
      <c r="P1290">
        <v>7</v>
      </c>
      <c r="Q1290" s="3">
        <v>1599</v>
      </c>
      <c r="R1290" s="1" t="s">
        <v>1958</v>
      </c>
      <c r="S1290" s="3">
        <v>199</v>
      </c>
      <c r="T1290">
        <v>6</v>
      </c>
      <c r="U1290" t="str">
        <f>IF(Ecommerce_Sales[[#This Row],[Delivery_Time_Days]]&gt;7,"Delay",IF(Ecommerce_Sales[[#This Row],[Delivery_Time_Days]] = 0,"No delivery",IF(Ecommerce_Sales[[#This Row],[Delivery_Time_Days]]&lt;=7,"On-time")))</f>
        <v>On-time</v>
      </c>
      <c r="V1290" s="7">
        <f>Ecommerce_Sales[[#This Row],[Profit]]/Ecommerce_Sales[[#This Row],[Total_Price]]</f>
        <v>0.40025015634771732</v>
      </c>
      <c r="W1290" s="3">
        <v>640</v>
      </c>
      <c r="X1290" s="3"/>
    </row>
    <row r="1291" spans="1:24" x14ac:dyDescent="0.25">
      <c r="A1291" s="1" t="s">
        <v>5198</v>
      </c>
      <c r="B1291" s="1" t="s">
        <v>606</v>
      </c>
      <c r="C1291" s="1" t="s">
        <v>607</v>
      </c>
      <c r="D1291" s="1" t="s">
        <v>5199</v>
      </c>
      <c r="E1291" s="1" t="s">
        <v>1981</v>
      </c>
      <c r="F1291" s="2">
        <v>45242</v>
      </c>
      <c r="G1291" s="2">
        <v>45430</v>
      </c>
      <c r="H1291" s="2" t="str">
        <f>TEXT(Ecommerce_Sales[[#This Row],[Order_Date]],"mmmm")</f>
        <v>May</v>
      </c>
      <c r="I1291" s="2" t="str">
        <f>TEXT(Ecommerce_Sales[[#This Row],[Order_Date]],"yyyy")</f>
        <v>2024</v>
      </c>
      <c r="J1291" s="2" t="str">
        <f>TEXT(Ecommerce_Sales[[#This Row],[Order_Date]],"mmmm")</f>
        <v>May</v>
      </c>
      <c r="K1291" s="1" t="s">
        <v>1947</v>
      </c>
      <c r="L1291" s="1" t="s">
        <v>4967</v>
      </c>
      <c r="M1291" s="1" t="s">
        <v>1949</v>
      </c>
      <c r="N1291" s="1" t="s">
        <v>1950</v>
      </c>
      <c r="O1291" s="3">
        <v>497</v>
      </c>
      <c r="P1291">
        <v>5</v>
      </c>
      <c r="Q1291" s="3">
        <v>2485</v>
      </c>
      <c r="R1291" s="1" t="s">
        <v>1951</v>
      </c>
      <c r="S1291" s="3">
        <v>339</v>
      </c>
      <c r="T1291">
        <v>2</v>
      </c>
      <c r="U1291" t="str">
        <f>IF(Ecommerce_Sales[[#This Row],[Delivery_Time_Days]]&gt;7,"Delay",IF(Ecommerce_Sales[[#This Row],[Delivery_Time_Days]] = 0,"No delivery",IF(Ecommerce_Sales[[#This Row],[Delivery_Time_Days]]&lt;=7,"On-time")))</f>
        <v>On-time</v>
      </c>
      <c r="V1291" s="7">
        <f>Ecommerce_Sales[[#This Row],[Profit]]/Ecommerce_Sales[[#This Row],[Total_Price]]</f>
        <v>0.4</v>
      </c>
      <c r="W1291" s="3">
        <v>994</v>
      </c>
      <c r="X1291" s="3"/>
    </row>
    <row r="1292" spans="1:24" x14ac:dyDescent="0.25">
      <c r="A1292" s="1" t="s">
        <v>5200</v>
      </c>
      <c r="B1292" s="1" t="s">
        <v>1153</v>
      </c>
      <c r="C1292" s="1" t="s">
        <v>1154</v>
      </c>
      <c r="D1292" s="1" t="s">
        <v>4860</v>
      </c>
      <c r="E1292" s="1" t="s">
        <v>1961</v>
      </c>
      <c r="F1292" s="2">
        <v>45260</v>
      </c>
      <c r="G1292" s="2">
        <v>45553</v>
      </c>
      <c r="H1292" s="2" t="str">
        <f>TEXT(Ecommerce_Sales[[#This Row],[Order_Date]],"mmmm")</f>
        <v>September</v>
      </c>
      <c r="I1292" s="2" t="str">
        <f>TEXT(Ecommerce_Sales[[#This Row],[Order_Date]],"yyyy")</f>
        <v>2024</v>
      </c>
      <c r="J1292" s="2" t="str">
        <f>TEXT(Ecommerce_Sales[[#This Row],[Order_Date]],"mmmm")</f>
        <v>September</v>
      </c>
      <c r="K1292" s="1" t="s">
        <v>1947</v>
      </c>
      <c r="L1292" s="1" t="s">
        <v>5201</v>
      </c>
      <c r="M1292" s="1" t="s">
        <v>2079</v>
      </c>
      <c r="N1292" s="1" t="s">
        <v>1973</v>
      </c>
      <c r="O1292" s="3">
        <v>314</v>
      </c>
      <c r="P1292">
        <v>1</v>
      </c>
      <c r="Q1292" s="3">
        <v>314</v>
      </c>
      <c r="R1292" s="1" t="s">
        <v>1958</v>
      </c>
      <c r="S1292" s="3">
        <v>24</v>
      </c>
      <c r="T1292">
        <v>6</v>
      </c>
      <c r="U1292" t="str">
        <f>IF(Ecommerce_Sales[[#This Row],[Delivery_Time_Days]]&gt;7,"Delay",IF(Ecommerce_Sales[[#This Row],[Delivery_Time_Days]] = 0,"No delivery",IF(Ecommerce_Sales[[#This Row],[Delivery_Time_Days]]&lt;=7,"On-time")))</f>
        <v>On-time</v>
      </c>
      <c r="V1292" s="7">
        <f>Ecommerce_Sales[[#This Row],[Profit]]/Ecommerce_Sales[[#This Row],[Total_Price]]</f>
        <v>0.29936305732484075</v>
      </c>
      <c r="W1292" s="3">
        <v>94</v>
      </c>
      <c r="X1292" s="3"/>
    </row>
    <row r="1293" spans="1:24" x14ac:dyDescent="0.25">
      <c r="A1293" s="1" t="s">
        <v>5202</v>
      </c>
      <c r="B1293" s="1" t="s">
        <v>188</v>
      </c>
      <c r="C1293" s="1" t="s">
        <v>189</v>
      </c>
      <c r="D1293" s="1" t="s">
        <v>3844</v>
      </c>
      <c r="E1293" s="1" t="s">
        <v>2005</v>
      </c>
      <c r="F1293" s="2">
        <v>45242</v>
      </c>
      <c r="G1293" s="2">
        <v>45052</v>
      </c>
      <c r="H1293" s="2" t="str">
        <f>TEXT(Ecommerce_Sales[[#This Row],[Order_Date]],"mmmm")</f>
        <v>May</v>
      </c>
      <c r="I1293" s="2" t="str">
        <f>TEXT(Ecommerce_Sales[[#This Row],[Order_Date]],"yyyy")</f>
        <v>2023</v>
      </c>
      <c r="J1293" s="2" t="str">
        <f>TEXT(Ecommerce_Sales[[#This Row],[Order_Date]],"mmmm")</f>
        <v>May</v>
      </c>
      <c r="K1293" s="1" t="s">
        <v>1947</v>
      </c>
      <c r="L1293" s="1" t="s">
        <v>4785</v>
      </c>
      <c r="M1293" s="1" t="s">
        <v>1988</v>
      </c>
      <c r="N1293" s="1" t="s">
        <v>1989</v>
      </c>
      <c r="O1293" s="3">
        <v>340</v>
      </c>
      <c r="P1293">
        <v>3</v>
      </c>
      <c r="Q1293" s="3">
        <v>1021</v>
      </c>
      <c r="R1293" s="1" t="s">
        <v>1951</v>
      </c>
      <c r="S1293" s="3">
        <v>135</v>
      </c>
      <c r="T1293">
        <v>6</v>
      </c>
      <c r="U1293" t="str">
        <f>IF(Ecommerce_Sales[[#This Row],[Delivery_Time_Days]]&gt;7,"Delay",IF(Ecommerce_Sales[[#This Row],[Delivery_Time_Days]] = 0,"No delivery",IF(Ecommerce_Sales[[#This Row],[Delivery_Time_Days]]&lt;=7,"On-time")))</f>
        <v>On-time</v>
      </c>
      <c r="V1293" s="7">
        <f>Ecommerce_Sales[[#This Row],[Profit]]/Ecommerce_Sales[[#This Row],[Total_Price]]</f>
        <v>0.24975514201762977</v>
      </c>
      <c r="W1293" s="3">
        <v>255</v>
      </c>
      <c r="X1293" s="3"/>
    </row>
    <row r="1294" spans="1:24" x14ac:dyDescent="0.25">
      <c r="A1294" s="1" t="s">
        <v>5203</v>
      </c>
      <c r="B1294" s="1" t="s">
        <v>697</v>
      </c>
      <c r="C1294" s="1" t="s">
        <v>1778</v>
      </c>
      <c r="D1294" s="1" t="s">
        <v>5204</v>
      </c>
      <c r="E1294" s="1" t="s">
        <v>1954</v>
      </c>
      <c r="F1294" s="2">
        <v>45214</v>
      </c>
      <c r="G1294" s="2">
        <v>45209</v>
      </c>
      <c r="H1294" s="2" t="str">
        <f>TEXT(Ecommerce_Sales[[#This Row],[Order_Date]],"mmmm")</f>
        <v>October</v>
      </c>
      <c r="I1294" s="2" t="str">
        <f>TEXT(Ecommerce_Sales[[#This Row],[Order_Date]],"yyyy")</f>
        <v>2023</v>
      </c>
      <c r="J1294" s="2" t="str">
        <f>TEXT(Ecommerce_Sales[[#This Row],[Order_Date]],"mmmm")</f>
        <v>October</v>
      </c>
      <c r="K1294" s="1" t="s">
        <v>1947</v>
      </c>
      <c r="L1294" s="1" t="s">
        <v>4345</v>
      </c>
      <c r="M1294" s="1" t="s">
        <v>2047</v>
      </c>
      <c r="N1294" s="1" t="s">
        <v>1989</v>
      </c>
      <c r="O1294" s="3">
        <v>186</v>
      </c>
      <c r="P1294">
        <v>2</v>
      </c>
      <c r="Q1294" s="3">
        <v>372</v>
      </c>
      <c r="R1294" s="1" t="s">
        <v>1951</v>
      </c>
      <c r="S1294" s="3">
        <v>52</v>
      </c>
      <c r="T1294">
        <v>8</v>
      </c>
      <c r="U1294" t="str">
        <f>IF(Ecommerce_Sales[[#This Row],[Delivery_Time_Days]]&gt;7,"Delay",IF(Ecommerce_Sales[[#This Row],[Delivery_Time_Days]] = 0,"No delivery",IF(Ecommerce_Sales[[#This Row],[Delivery_Time_Days]]&lt;=7,"On-time")))</f>
        <v>Delay</v>
      </c>
      <c r="V1294" s="7">
        <f>Ecommerce_Sales[[#This Row],[Profit]]/Ecommerce_Sales[[#This Row],[Total_Price]]</f>
        <v>0.25</v>
      </c>
      <c r="W1294" s="3">
        <v>93</v>
      </c>
      <c r="X1294" s="3"/>
    </row>
    <row r="1295" spans="1:24" x14ac:dyDescent="0.25">
      <c r="A1295" s="1" t="s">
        <v>5205</v>
      </c>
      <c r="B1295" s="1" t="s">
        <v>1694</v>
      </c>
      <c r="C1295" s="1" t="s">
        <v>1695</v>
      </c>
      <c r="D1295" s="1" t="s">
        <v>3372</v>
      </c>
      <c r="E1295" s="1" t="s">
        <v>1961</v>
      </c>
      <c r="F1295" s="2">
        <v>45003</v>
      </c>
      <c r="G1295" s="2">
        <v>45186</v>
      </c>
      <c r="H1295" s="2" t="str">
        <f>TEXT(Ecommerce_Sales[[#This Row],[Order_Date]],"mmmm")</f>
        <v>September</v>
      </c>
      <c r="I1295" s="2" t="str">
        <f>TEXT(Ecommerce_Sales[[#This Row],[Order_Date]],"yyyy")</f>
        <v>2023</v>
      </c>
      <c r="J1295" s="2" t="str">
        <f>TEXT(Ecommerce_Sales[[#This Row],[Order_Date]],"mmmm")</f>
        <v>September</v>
      </c>
      <c r="K1295" s="1" t="s">
        <v>1947</v>
      </c>
      <c r="L1295" s="1" t="s">
        <v>5206</v>
      </c>
      <c r="M1295" s="1" t="s">
        <v>2002</v>
      </c>
      <c r="N1295" s="1" t="s">
        <v>1989</v>
      </c>
      <c r="O1295" s="3">
        <v>56</v>
      </c>
      <c r="P1295">
        <v>5</v>
      </c>
      <c r="Q1295" s="3">
        <v>279</v>
      </c>
      <c r="R1295" s="1" t="s">
        <v>1958</v>
      </c>
      <c r="S1295" s="3">
        <v>42</v>
      </c>
      <c r="T1295">
        <v>3</v>
      </c>
      <c r="U1295" t="str">
        <f>IF(Ecommerce_Sales[[#This Row],[Delivery_Time_Days]]&gt;7,"Delay",IF(Ecommerce_Sales[[#This Row],[Delivery_Time_Days]] = 0,"No delivery",IF(Ecommerce_Sales[[#This Row],[Delivery_Time_Days]]&lt;=7,"On-time")))</f>
        <v>On-time</v>
      </c>
      <c r="V1295" s="7">
        <f>Ecommerce_Sales[[#This Row],[Profit]]/Ecommerce_Sales[[#This Row],[Total_Price]]</f>
        <v>0.25089605734767023</v>
      </c>
      <c r="W1295" s="3">
        <v>70</v>
      </c>
      <c r="X1295" s="3"/>
    </row>
    <row r="1296" spans="1:24" x14ac:dyDescent="0.25">
      <c r="A1296" s="1" t="s">
        <v>5207</v>
      </c>
      <c r="B1296" s="1" t="s">
        <v>888</v>
      </c>
      <c r="C1296" s="1" t="s">
        <v>889</v>
      </c>
      <c r="D1296" s="1" t="s">
        <v>5208</v>
      </c>
      <c r="E1296" s="1" t="s">
        <v>1966</v>
      </c>
      <c r="F1296" s="2">
        <v>44996</v>
      </c>
      <c r="G1296" s="2">
        <v>45555</v>
      </c>
      <c r="H1296" s="2" t="str">
        <f>TEXT(Ecommerce_Sales[[#This Row],[Order_Date]],"mmmm")</f>
        <v>September</v>
      </c>
      <c r="I1296" s="2" t="str">
        <f>TEXT(Ecommerce_Sales[[#This Row],[Order_Date]],"yyyy")</f>
        <v>2024</v>
      </c>
      <c r="J1296" s="2" t="str">
        <f>TEXT(Ecommerce_Sales[[#This Row],[Order_Date]],"mmmm")</f>
        <v>September</v>
      </c>
      <c r="K1296" s="1" t="s">
        <v>1986</v>
      </c>
      <c r="L1296" s="1" t="s">
        <v>5209</v>
      </c>
      <c r="M1296" s="1" t="s">
        <v>2007</v>
      </c>
      <c r="N1296" s="1" t="s">
        <v>1973</v>
      </c>
      <c r="O1296" s="3">
        <v>988</v>
      </c>
      <c r="P1296">
        <v>4</v>
      </c>
      <c r="Q1296" s="3">
        <v>3952</v>
      </c>
      <c r="R1296" s="1" t="s">
        <v>1958</v>
      </c>
      <c r="S1296" s="3">
        <v>314</v>
      </c>
      <c r="U1296" t="str">
        <f>IF(Ecommerce_Sales[[#This Row],[Delivery_Time_Days]]&gt;7,"Delay",IF(Ecommerce_Sales[[#This Row],[Delivery_Time_Days]] = 0,"No delivery",IF(Ecommerce_Sales[[#This Row],[Delivery_Time_Days]]&lt;=7,"On-time")))</f>
        <v>No delivery</v>
      </c>
      <c r="V1296" s="7">
        <f>Ecommerce_Sales[[#This Row],[Profit]]/Ecommerce_Sales[[#This Row],[Total_Price]]</f>
        <v>0.3001012145748988</v>
      </c>
      <c r="W1296" s="3">
        <v>1186</v>
      </c>
      <c r="X1296" s="3"/>
    </row>
    <row r="1297" spans="1:24" x14ac:dyDescent="0.25">
      <c r="A1297" s="1" t="s">
        <v>5210</v>
      </c>
      <c r="B1297" s="1" t="s">
        <v>1065</v>
      </c>
      <c r="C1297" s="1" t="s">
        <v>1066</v>
      </c>
      <c r="D1297" s="1" t="s">
        <v>2430</v>
      </c>
      <c r="E1297" s="1" t="s">
        <v>1981</v>
      </c>
      <c r="F1297" s="2">
        <v>45009</v>
      </c>
      <c r="G1297" s="2">
        <v>44936</v>
      </c>
      <c r="H1297" s="2" t="str">
        <f>TEXT(Ecommerce_Sales[[#This Row],[Order_Date]],"mmmm")</f>
        <v>January</v>
      </c>
      <c r="I1297" s="2" t="str">
        <f>TEXT(Ecommerce_Sales[[#This Row],[Order_Date]],"yyyy")</f>
        <v>2023</v>
      </c>
      <c r="J1297" s="2" t="str">
        <f>TEXT(Ecommerce_Sales[[#This Row],[Order_Date]],"mmmm")</f>
        <v>January</v>
      </c>
      <c r="K1297" s="1" t="s">
        <v>1947</v>
      </c>
      <c r="L1297" s="1" t="s">
        <v>5211</v>
      </c>
      <c r="M1297" s="1" t="s">
        <v>2002</v>
      </c>
      <c r="N1297" s="1" t="s">
        <v>1989</v>
      </c>
      <c r="O1297" s="3">
        <v>756</v>
      </c>
      <c r="P1297">
        <v>4</v>
      </c>
      <c r="Q1297" s="3">
        <v>3024</v>
      </c>
      <c r="R1297" s="1" t="s">
        <v>1951</v>
      </c>
      <c r="S1297" s="3">
        <v>266</v>
      </c>
      <c r="T1297">
        <v>9</v>
      </c>
      <c r="U1297" t="str">
        <f>IF(Ecommerce_Sales[[#This Row],[Delivery_Time_Days]]&gt;7,"Delay",IF(Ecommerce_Sales[[#This Row],[Delivery_Time_Days]] = 0,"No delivery",IF(Ecommerce_Sales[[#This Row],[Delivery_Time_Days]]&lt;=7,"On-time")))</f>
        <v>Delay</v>
      </c>
      <c r="V1297" s="7">
        <f>Ecommerce_Sales[[#This Row],[Profit]]/Ecommerce_Sales[[#This Row],[Total_Price]]</f>
        <v>0.25</v>
      </c>
      <c r="W1297" s="3">
        <v>756</v>
      </c>
      <c r="X1297" s="3"/>
    </row>
    <row r="1298" spans="1:24" x14ac:dyDescent="0.25">
      <c r="A1298" s="1" t="s">
        <v>5212</v>
      </c>
      <c r="B1298" s="1" t="s">
        <v>64</v>
      </c>
      <c r="C1298" s="1" t="s">
        <v>65</v>
      </c>
      <c r="D1298" s="1" t="s">
        <v>5213</v>
      </c>
      <c r="E1298" s="1" t="s">
        <v>1996</v>
      </c>
      <c r="F1298" s="2">
        <v>45198</v>
      </c>
      <c r="G1298" s="2">
        <v>45572</v>
      </c>
      <c r="H1298" s="2" t="str">
        <f>TEXT(Ecommerce_Sales[[#This Row],[Order_Date]],"mmmm")</f>
        <v>October</v>
      </c>
      <c r="I1298" s="2" t="str">
        <f>TEXT(Ecommerce_Sales[[#This Row],[Order_Date]],"yyyy")</f>
        <v>2024</v>
      </c>
      <c r="J1298" s="2" t="str">
        <f>TEXT(Ecommerce_Sales[[#This Row],[Order_Date]],"mmmm")</f>
        <v>October</v>
      </c>
      <c r="K1298" s="1" t="s">
        <v>1986</v>
      </c>
      <c r="L1298" s="1" t="s">
        <v>5214</v>
      </c>
      <c r="M1298" s="1" t="s">
        <v>2079</v>
      </c>
      <c r="N1298" s="1" t="s">
        <v>1973</v>
      </c>
      <c r="O1298" s="3">
        <v>58</v>
      </c>
      <c r="P1298">
        <v>4</v>
      </c>
      <c r="Q1298" s="3">
        <v>234</v>
      </c>
      <c r="R1298" s="1" t="s">
        <v>1951</v>
      </c>
      <c r="S1298" s="3">
        <v>21</v>
      </c>
      <c r="U1298" t="str">
        <f>IF(Ecommerce_Sales[[#This Row],[Delivery_Time_Days]]&gt;7,"Delay",IF(Ecommerce_Sales[[#This Row],[Delivery_Time_Days]] = 0,"No delivery",IF(Ecommerce_Sales[[#This Row],[Delivery_Time_Days]]&lt;=7,"On-time")))</f>
        <v>No delivery</v>
      </c>
      <c r="V1298" s="7">
        <f>Ecommerce_Sales[[#This Row],[Profit]]/Ecommerce_Sales[[#This Row],[Total_Price]]</f>
        <v>0.29914529914529914</v>
      </c>
      <c r="W1298" s="3">
        <v>70</v>
      </c>
      <c r="X1298" s="3"/>
    </row>
    <row r="1299" spans="1:24" x14ac:dyDescent="0.25">
      <c r="A1299" s="1" t="s">
        <v>5215</v>
      </c>
      <c r="B1299" s="1" t="s">
        <v>134</v>
      </c>
      <c r="C1299" s="1" t="s">
        <v>135</v>
      </c>
      <c r="D1299" s="1" t="s">
        <v>5027</v>
      </c>
      <c r="E1299" s="1" t="s">
        <v>1961</v>
      </c>
      <c r="F1299" s="2">
        <v>45615</v>
      </c>
      <c r="G1299" s="2">
        <v>45450</v>
      </c>
      <c r="H1299" s="2" t="str">
        <f>TEXT(Ecommerce_Sales[[#This Row],[Order_Date]],"mmmm")</f>
        <v>June</v>
      </c>
      <c r="I1299" s="2" t="str">
        <f>TEXT(Ecommerce_Sales[[#This Row],[Order_Date]],"yyyy")</f>
        <v>2024</v>
      </c>
      <c r="J1299" s="2" t="str">
        <f>TEXT(Ecommerce_Sales[[#This Row],[Order_Date]],"mmmm")</f>
        <v>June</v>
      </c>
      <c r="K1299" s="1" t="s">
        <v>1947</v>
      </c>
      <c r="L1299" s="1" t="s">
        <v>4522</v>
      </c>
      <c r="M1299" s="1" t="s">
        <v>2007</v>
      </c>
      <c r="N1299" s="1" t="s">
        <v>1973</v>
      </c>
      <c r="O1299" s="3">
        <v>29</v>
      </c>
      <c r="P1299">
        <v>6</v>
      </c>
      <c r="Q1299" s="3">
        <v>174</v>
      </c>
      <c r="R1299" s="1" t="s">
        <v>2008</v>
      </c>
      <c r="S1299" s="3">
        <v>12</v>
      </c>
      <c r="T1299">
        <v>9</v>
      </c>
      <c r="U1299" t="str">
        <f>IF(Ecommerce_Sales[[#This Row],[Delivery_Time_Days]]&gt;7,"Delay",IF(Ecommerce_Sales[[#This Row],[Delivery_Time_Days]] = 0,"No delivery",IF(Ecommerce_Sales[[#This Row],[Delivery_Time_Days]]&lt;=7,"On-time")))</f>
        <v>Delay</v>
      </c>
      <c r="V1299" s="7">
        <f>Ecommerce_Sales[[#This Row],[Profit]]/Ecommerce_Sales[[#This Row],[Total_Price]]</f>
        <v>0.2988505747126437</v>
      </c>
      <c r="W1299" s="3">
        <v>52</v>
      </c>
      <c r="X1299" s="3"/>
    </row>
    <row r="1300" spans="1:24" x14ac:dyDescent="0.25">
      <c r="A1300" s="1" t="s">
        <v>5216</v>
      </c>
      <c r="B1300" s="1" t="s">
        <v>1151</v>
      </c>
      <c r="C1300" s="1" t="s">
        <v>1152</v>
      </c>
      <c r="D1300" s="1" t="s">
        <v>5217</v>
      </c>
      <c r="E1300" s="1" t="s">
        <v>2005</v>
      </c>
      <c r="F1300" s="2">
        <v>45361</v>
      </c>
      <c r="G1300" s="2">
        <v>45555</v>
      </c>
      <c r="H1300" s="2" t="str">
        <f>TEXT(Ecommerce_Sales[[#This Row],[Order_Date]],"mmmm")</f>
        <v>September</v>
      </c>
      <c r="I1300" s="2" t="str">
        <f>TEXT(Ecommerce_Sales[[#This Row],[Order_Date]],"yyyy")</f>
        <v>2024</v>
      </c>
      <c r="J1300" s="2" t="str">
        <f>TEXT(Ecommerce_Sales[[#This Row],[Order_Date]],"mmmm")</f>
        <v>September</v>
      </c>
      <c r="K1300" s="1" t="s">
        <v>1986</v>
      </c>
      <c r="L1300" s="1" t="s">
        <v>5218</v>
      </c>
      <c r="M1300" s="1" t="s">
        <v>2043</v>
      </c>
      <c r="N1300" s="1" t="s">
        <v>1989</v>
      </c>
      <c r="O1300" s="3">
        <v>866</v>
      </c>
      <c r="P1300">
        <v>2</v>
      </c>
      <c r="Q1300" s="3">
        <v>1732</v>
      </c>
      <c r="R1300" s="1" t="s">
        <v>1958</v>
      </c>
      <c r="S1300" s="3">
        <v>256</v>
      </c>
      <c r="U1300" t="str">
        <f>IF(Ecommerce_Sales[[#This Row],[Delivery_Time_Days]]&gt;7,"Delay",IF(Ecommerce_Sales[[#This Row],[Delivery_Time_Days]] = 0,"No delivery",IF(Ecommerce_Sales[[#This Row],[Delivery_Time_Days]]&lt;=7,"On-time")))</f>
        <v>No delivery</v>
      </c>
      <c r="V1300" s="7">
        <f>Ecommerce_Sales[[#This Row],[Profit]]/Ecommerce_Sales[[#This Row],[Total_Price]]</f>
        <v>0.25</v>
      </c>
      <c r="W1300" s="3">
        <v>433</v>
      </c>
      <c r="X1300" s="3"/>
    </row>
    <row r="1301" spans="1:24" x14ac:dyDescent="0.25">
      <c r="A1301" s="1" t="s">
        <v>5219</v>
      </c>
      <c r="B1301" s="1" t="s">
        <v>930</v>
      </c>
      <c r="C1301" s="1" t="s">
        <v>931</v>
      </c>
      <c r="D1301" s="1" t="s">
        <v>3866</v>
      </c>
      <c r="E1301" s="1" t="s">
        <v>1966</v>
      </c>
      <c r="F1301" s="2">
        <v>45004</v>
      </c>
      <c r="G1301" s="2">
        <v>45553</v>
      </c>
      <c r="H1301" s="2" t="str">
        <f>TEXT(Ecommerce_Sales[[#This Row],[Order_Date]],"mmmm")</f>
        <v>September</v>
      </c>
      <c r="I1301" s="2" t="str">
        <f>TEXT(Ecommerce_Sales[[#This Row],[Order_Date]],"yyyy")</f>
        <v>2024</v>
      </c>
      <c r="J1301" s="2" t="str">
        <f>TEXT(Ecommerce_Sales[[#This Row],[Order_Date]],"mmmm")</f>
        <v>September</v>
      </c>
      <c r="K1301" s="1" t="s">
        <v>1947</v>
      </c>
      <c r="L1301" s="1" t="s">
        <v>5220</v>
      </c>
      <c r="M1301" s="1" t="s">
        <v>2079</v>
      </c>
      <c r="N1301" s="1" t="s">
        <v>1973</v>
      </c>
      <c r="O1301" s="3">
        <v>657</v>
      </c>
      <c r="P1301">
        <v>2</v>
      </c>
      <c r="Q1301" s="3">
        <v>1314</v>
      </c>
      <c r="R1301" s="1" t="s">
        <v>1958</v>
      </c>
      <c r="S1301" s="3">
        <v>172</v>
      </c>
      <c r="T1301">
        <v>2</v>
      </c>
      <c r="U1301" t="str">
        <f>IF(Ecommerce_Sales[[#This Row],[Delivery_Time_Days]]&gt;7,"Delay",IF(Ecommerce_Sales[[#This Row],[Delivery_Time_Days]] = 0,"No delivery",IF(Ecommerce_Sales[[#This Row],[Delivery_Time_Days]]&lt;=7,"On-time")))</f>
        <v>On-time</v>
      </c>
      <c r="V1301" s="7">
        <f>Ecommerce_Sales[[#This Row],[Profit]]/Ecommerce_Sales[[#This Row],[Total_Price]]</f>
        <v>0.29984779299847791</v>
      </c>
      <c r="W1301" s="3">
        <v>394</v>
      </c>
      <c r="X1301" s="3"/>
    </row>
    <row r="1302" spans="1:24" x14ac:dyDescent="0.25">
      <c r="A1302" s="1" t="s">
        <v>5221</v>
      </c>
      <c r="B1302" s="1" t="s">
        <v>409</v>
      </c>
      <c r="C1302" s="1" t="s">
        <v>410</v>
      </c>
      <c r="D1302" s="1" t="s">
        <v>3886</v>
      </c>
      <c r="E1302" s="1" t="s">
        <v>1996</v>
      </c>
      <c r="F1302" s="2">
        <v>45563</v>
      </c>
      <c r="G1302" s="2">
        <v>45302</v>
      </c>
      <c r="H1302" s="2" t="str">
        <f>TEXT(Ecommerce_Sales[[#This Row],[Order_Date]],"mmmm")</f>
        <v>January</v>
      </c>
      <c r="I1302" s="2" t="str">
        <f>TEXT(Ecommerce_Sales[[#This Row],[Order_Date]],"yyyy")</f>
        <v>2024</v>
      </c>
      <c r="J1302" s="2" t="str">
        <f>TEXT(Ecommerce_Sales[[#This Row],[Order_Date]],"mmmm")</f>
        <v>January</v>
      </c>
      <c r="K1302" s="1" t="s">
        <v>1947</v>
      </c>
      <c r="L1302" s="1" t="s">
        <v>5222</v>
      </c>
      <c r="M1302" s="1" t="s">
        <v>2047</v>
      </c>
      <c r="N1302" s="1" t="s">
        <v>1989</v>
      </c>
      <c r="O1302" s="3">
        <v>899</v>
      </c>
      <c r="P1302">
        <v>1</v>
      </c>
      <c r="Q1302" s="3">
        <v>899</v>
      </c>
      <c r="R1302" s="1" t="s">
        <v>1958</v>
      </c>
      <c r="S1302" s="3">
        <v>83</v>
      </c>
      <c r="T1302">
        <v>7</v>
      </c>
      <c r="U1302" t="str">
        <f>IF(Ecommerce_Sales[[#This Row],[Delivery_Time_Days]]&gt;7,"Delay",IF(Ecommerce_Sales[[#This Row],[Delivery_Time_Days]] = 0,"No delivery",IF(Ecommerce_Sales[[#This Row],[Delivery_Time_Days]]&lt;=7,"On-time")))</f>
        <v>On-time</v>
      </c>
      <c r="V1302" s="7">
        <f>Ecommerce_Sales[[#This Row],[Profit]]/Ecommerce_Sales[[#This Row],[Total_Price]]</f>
        <v>0.25027808676307006</v>
      </c>
      <c r="W1302" s="3">
        <v>225</v>
      </c>
      <c r="X1302" s="3"/>
    </row>
    <row r="1303" spans="1:24" x14ac:dyDescent="0.25">
      <c r="A1303" s="1" t="s">
        <v>5223</v>
      </c>
      <c r="B1303" s="1" t="s">
        <v>992</v>
      </c>
      <c r="C1303" s="1" t="s">
        <v>993</v>
      </c>
      <c r="D1303" s="1" t="s">
        <v>2396</v>
      </c>
      <c r="E1303" s="1" t="s">
        <v>1996</v>
      </c>
      <c r="F1303" s="2">
        <v>45493</v>
      </c>
      <c r="G1303" s="2">
        <v>45063</v>
      </c>
      <c r="H1303" s="2" t="str">
        <f>TEXT(Ecommerce_Sales[[#This Row],[Order_Date]],"mmmm")</f>
        <v>May</v>
      </c>
      <c r="I1303" s="2" t="str">
        <f>TEXT(Ecommerce_Sales[[#This Row],[Order_Date]],"yyyy")</f>
        <v>2023</v>
      </c>
      <c r="J1303" s="2" t="str">
        <f>TEXT(Ecommerce_Sales[[#This Row],[Order_Date]],"mmmm")</f>
        <v>May</v>
      </c>
      <c r="K1303" s="1" t="s">
        <v>1947</v>
      </c>
      <c r="L1303" s="1" t="s">
        <v>5224</v>
      </c>
      <c r="M1303" s="1" t="s">
        <v>2079</v>
      </c>
      <c r="N1303" s="1" t="s">
        <v>1973</v>
      </c>
      <c r="O1303" s="3">
        <v>590</v>
      </c>
      <c r="P1303">
        <v>3</v>
      </c>
      <c r="Q1303" s="3">
        <v>1770</v>
      </c>
      <c r="R1303" s="1" t="s">
        <v>1951</v>
      </c>
      <c r="S1303" s="3">
        <v>256</v>
      </c>
      <c r="T1303">
        <v>7</v>
      </c>
      <c r="U1303" t="str">
        <f>IF(Ecommerce_Sales[[#This Row],[Delivery_Time_Days]]&gt;7,"Delay",IF(Ecommerce_Sales[[#This Row],[Delivery_Time_Days]] = 0,"No delivery",IF(Ecommerce_Sales[[#This Row],[Delivery_Time_Days]]&lt;=7,"On-time")))</f>
        <v>On-time</v>
      </c>
      <c r="V1303" s="7">
        <f>Ecommerce_Sales[[#This Row],[Profit]]/Ecommerce_Sales[[#This Row],[Total_Price]]</f>
        <v>0.3</v>
      </c>
      <c r="W1303" s="3">
        <v>531</v>
      </c>
      <c r="X1303" s="3"/>
    </row>
    <row r="1304" spans="1:24" x14ac:dyDescent="0.25">
      <c r="A1304" s="1" t="s">
        <v>5225</v>
      </c>
      <c r="B1304" s="1" t="s">
        <v>1822</v>
      </c>
      <c r="C1304" s="1" t="s">
        <v>1823</v>
      </c>
      <c r="D1304" s="1" t="s">
        <v>5226</v>
      </c>
      <c r="E1304" s="1" t="s">
        <v>1966</v>
      </c>
      <c r="F1304" s="2">
        <v>44931</v>
      </c>
      <c r="G1304" s="2">
        <v>45212</v>
      </c>
      <c r="H1304" s="2" t="str">
        <f>TEXT(Ecommerce_Sales[[#This Row],[Order_Date]],"mmmm")</f>
        <v>October</v>
      </c>
      <c r="I1304" s="2" t="str">
        <f>TEXT(Ecommerce_Sales[[#This Row],[Order_Date]],"yyyy")</f>
        <v>2023</v>
      </c>
      <c r="J1304" s="2" t="str">
        <f>TEXT(Ecommerce_Sales[[#This Row],[Order_Date]],"mmmm")</f>
        <v>October</v>
      </c>
      <c r="K1304" s="1" t="s">
        <v>1947</v>
      </c>
      <c r="L1304" s="1" t="s">
        <v>5227</v>
      </c>
      <c r="M1304" s="1" t="s">
        <v>2247</v>
      </c>
      <c r="N1304" s="1" t="s">
        <v>1957</v>
      </c>
      <c r="O1304" s="3">
        <v>1100</v>
      </c>
      <c r="P1304">
        <v>2</v>
      </c>
      <c r="Q1304" s="3">
        <v>2200</v>
      </c>
      <c r="R1304" s="1" t="s">
        <v>1951</v>
      </c>
      <c r="S1304" s="3">
        <v>193</v>
      </c>
      <c r="T1304">
        <v>10</v>
      </c>
      <c r="U1304" t="str">
        <f>IF(Ecommerce_Sales[[#This Row],[Delivery_Time_Days]]&gt;7,"Delay",IF(Ecommerce_Sales[[#This Row],[Delivery_Time_Days]] = 0,"No delivery",IF(Ecommerce_Sales[[#This Row],[Delivery_Time_Days]]&lt;=7,"On-time")))</f>
        <v>Delay</v>
      </c>
      <c r="V1304" s="7">
        <f>Ecommerce_Sales[[#This Row],[Profit]]/Ecommerce_Sales[[#This Row],[Total_Price]]</f>
        <v>0.15</v>
      </c>
      <c r="W1304" s="3">
        <v>330</v>
      </c>
      <c r="X1304" s="3"/>
    </row>
    <row r="1305" spans="1:24" x14ac:dyDescent="0.25">
      <c r="A1305" s="1" t="s">
        <v>5228</v>
      </c>
      <c r="B1305" s="1" t="s">
        <v>1737</v>
      </c>
      <c r="C1305" s="1" t="s">
        <v>1738</v>
      </c>
      <c r="D1305" s="1" t="s">
        <v>5229</v>
      </c>
      <c r="E1305" s="1" t="s">
        <v>1954</v>
      </c>
      <c r="F1305" s="2">
        <v>45555</v>
      </c>
      <c r="G1305" s="2">
        <v>44932</v>
      </c>
      <c r="H1305" s="2" t="str">
        <f>TEXT(Ecommerce_Sales[[#This Row],[Order_Date]],"mmmm")</f>
        <v>January</v>
      </c>
      <c r="I1305" s="2" t="str">
        <f>TEXT(Ecommerce_Sales[[#This Row],[Order_Date]],"yyyy")</f>
        <v>2023</v>
      </c>
      <c r="J1305" s="2" t="str">
        <f>TEXT(Ecommerce_Sales[[#This Row],[Order_Date]],"mmmm")</f>
        <v>January</v>
      </c>
      <c r="K1305" s="1" t="s">
        <v>1947</v>
      </c>
      <c r="L1305" s="1" t="s">
        <v>5230</v>
      </c>
      <c r="M1305" s="1" t="s">
        <v>2047</v>
      </c>
      <c r="N1305" s="1" t="s">
        <v>1989</v>
      </c>
      <c r="O1305" s="3">
        <v>160</v>
      </c>
      <c r="P1305">
        <v>2</v>
      </c>
      <c r="Q1305" s="3">
        <v>320</v>
      </c>
      <c r="R1305" s="1" t="s">
        <v>2008</v>
      </c>
      <c r="S1305" s="3">
        <v>41</v>
      </c>
      <c r="T1305">
        <v>4</v>
      </c>
      <c r="U1305" t="str">
        <f>IF(Ecommerce_Sales[[#This Row],[Delivery_Time_Days]]&gt;7,"Delay",IF(Ecommerce_Sales[[#This Row],[Delivery_Time_Days]] = 0,"No delivery",IF(Ecommerce_Sales[[#This Row],[Delivery_Time_Days]]&lt;=7,"On-time")))</f>
        <v>On-time</v>
      </c>
      <c r="V1305" s="7">
        <f>Ecommerce_Sales[[#This Row],[Profit]]/Ecommerce_Sales[[#This Row],[Total_Price]]</f>
        <v>0.25</v>
      </c>
      <c r="W1305" s="3">
        <v>80</v>
      </c>
      <c r="X1305" s="3"/>
    </row>
    <row r="1306" spans="1:24" x14ac:dyDescent="0.25">
      <c r="A1306" s="1" t="s">
        <v>5231</v>
      </c>
      <c r="B1306" s="1" t="s">
        <v>174</v>
      </c>
      <c r="C1306" s="1" t="s">
        <v>175</v>
      </c>
      <c r="D1306" s="1" t="s">
        <v>5232</v>
      </c>
      <c r="E1306" s="1" t="s">
        <v>1954</v>
      </c>
      <c r="F1306" s="2">
        <v>45520</v>
      </c>
      <c r="G1306" s="2">
        <v>45158</v>
      </c>
      <c r="H1306" s="2" t="str">
        <f>TEXT(Ecommerce_Sales[[#This Row],[Order_Date]],"mmmm")</f>
        <v>August</v>
      </c>
      <c r="I1306" s="2" t="str">
        <f>TEXT(Ecommerce_Sales[[#This Row],[Order_Date]],"yyyy")</f>
        <v>2023</v>
      </c>
      <c r="J1306" s="2" t="str">
        <f>TEXT(Ecommerce_Sales[[#This Row],[Order_Date]],"mmmm")</f>
        <v>August</v>
      </c>
      <c r="K1306" s="1" t="s">
        <v>1986</v>
      </c>
      <c r="L1306" s="1" t="s">
        <v>5233</v>
      </c>
      <c r="M1306" s="1" t="s">
        <v>2072</v>
      </c>
      <c r="N1306" s="1" t="s">
        <v>1950</v>
      </c>
      <c r="O1306" s="3">
        <v>1168</v>
      </c>
      <c r="P1306">
        <v>5</v>
      </c>
      <c r="Q1306" s="3">
        <v>5838</v>
      </c>
      <c r="R1306" s="1" t="s">
        <v>1958</v>
      </c>
      <c r="S1306" s="3">
        <v>495</v>
      </c>
      <c r="U1306" t="str">
        <f>IF(Ecommerce_Sales[[#This Row],[Delivery_Time_Days]]&gt;7,"Delay",IF(Ecommerce_Sales[[#This Row],[Delivery_Time_Days]] = 0,"No delivery",IF(Ecommerce_Sales[[#This Row],[Delivery_Time_Days]]&lt;=7,"On-time")))</f>
        <v>No delivery</v>
      </c>
      <c r="V1306" s="7">
        <f>Ecommerce_Sales[[#This Row],[Profit]]/Ecommerce_Sales[[#This Row],[Total_Price]]</f>
        <v>0.39996574169236038</v>
      </c>
      <c r="W1306" s="3">
        <v>2335</v>
      </c>
      <c r="X1306" s="3"/>
    </row>
    <row r="1307" spans="1:24" x14ac:dyDescent="0.25">
      <c r="A1307" s="1" t="s">
        <v>5234</v>
      </c>
      <c r="B1307" s="1" t="s">
        <v>1569</v>
      </c>
      <c r="C1307" s="1" t="s">
        <v>1570</v>
      </c>
      <c r="D1307" s="1" t="s">
        <v>3427</v>
      </c>
      <c r="E1307" s="1" t="s">
        <v>1961</v>
      </c>
      <c r="F1307" s="2">
        <v>45462</v>
      </c>
      <c r="G1307" s="2">
        <v>45317</v>
      </c>
      <c r="H1307" s="2" t="str">
        <f>TEXT(Ecommerce_Sales[[#This Row],[Order_Date]],"mmmm")</f>
        <v>January</v>
      </c>
      <c r="I1307" s="2" t="str">
        <f>TEXT(Ecommerce_Sales[[#This Row],[Order_Date]],"yyyy")</f>
        <v>2024</v>
      </c>
      <c r="J1307" s="2" t="str">
        <f>TEXT(Ecommerce_Sales[[#This Row],[Order_Date]],"mmmm")</f>
        <v>January</v>
      </c>
      <c r="K1307" s="1" t="s">
        <v>1947</v>
      </c>
      <c r="L1307" s="1" t="s">
        <v>5235</v>
      </c>
      <c r="M1307" s="1" t="s">
        <v>2054</v>
      </c>
      <c r="N1307" s="1" t="s">
        <v>1957</v>
      </c>
      <c r="O1307" s="3">
        <v>381</v>
      </c>
      <c r="P1307">
        <v>4</v>
      </c>
      <c r="Q1307" s="3">
        <v>1524</v>
      </c>
      <c r="R1307" s="1" t="s">
        <v>2008</v>
      </c>
      <c r="S1307" s="3">
        <v>116</v>
      </c>
      <c r="T1307">
        <v>2</v>
      </c>
      <c r="U1307" t="str">
        <f>IF(Ecommerce_Sales[[#This Row],[Delivery_Time_Days]]&gt;7,"Delay",IF(Ecommerce_Sales[[#This Row],[Delivery_Time_Days]] = 0,"No delivery",IF(Ecommerce_Sales[[#This Row],[Delivery_Time_Days]]&lt;=7,"On-time")))</f>
        <v>On-time</v>
      </c>
      <c r="V1307" s="7">
        <f>Ecommerce_Sales[[#This Row],[Profit]]/Ecommerce_Sales[[#This Row],[Total_Price]]</f>
        <v>0.15026246719160105</v>
      </c>
      <c r="W1307" s="3">
        <v>229</v>
      </c>
      <c r="X1307" s="3"/>
    </row>
    <row r="1308" spans="1:24" x14ac:dyDescent="0.25">
      <c r="A1308" s="1" t="s">
        <v>5236</v>
      </c>
      <c r="B1308" s="1" t="s">
        <v>1061</v>
      </c>
      <c r="C1308" s="1" t="s">
        <v>1062</v>
      </c>
      <c r="D1308" s="1" t="s">
        <v>5237</v>
      </c>
      <c r="E1308" s="1" t="s">
        <v>1981</v>
      </c>
      <c r="F1308" s="2">
        <v>45284</v>
      </c>
      <c r="G1308" s="2">
        <v>45576</v>
      </c>
      <c r="H1308" s="2" t="str">
        <f>TEXT(Ecommerce_Sales[[#This Row],[Order_Date]],"mmmm")</f>
        <v>October</v>
      </c>
      <c r="I1308" s="2" t="str">
        <f>TEXT(Ecommerce_Sales[[#This Row],[Order_Date]],"yyyy")</f>
        <v>2024</v>
      </c>
      <c r="J1308" s="2" t="str">
        <f>TEXT(Ecommerce_Sales[[#This Row],[Order_Date]],"mmmm")</f>
        <v>October</v>
      </c>
      <c r="K1308" s="1" t="s">
        <v>1986</v>
      </c>
      <c r="L1308" s="1" t="s">
        <v>5238</v>
      </c>
      <c r="M1308" s="1" t="s">
        <v>2007</v>
      </c>
      <c r="N1308" s="1" t="s">
        <v>1973</v>
      </c>
      <c r="O1308" s="3">
        <v>1108</v>
      </c>
      <c r="P1308">
        <v>2</v>
      </c>
      <c r="Q1308" s="3">
        <v>2215</v>
      </c>
      <c r="R1308" s="1" t="s">
        <v>1958</v>
      </c>
      <c r="S1308" s="3">
        <v>164</v>
      </c>
      <c r="U1308" t="str">
        <f>IF(Ecommerce_Sales[[#This Row],[Delivery_Time_Days]]&gt;7,"Delay",IF(Ecommerce_Sales[[#This Row],[Delivery_Time_Days]] = 0,"No delivery",IF(Ecommerce_Sales[[#This Row],[Delivery_Time_Days]]&lt;=7,"On-time")))</f>
        <v>No delivery</v>
      </c>
      <c r="V1308" s="7">
        <f>Ecommerce_Sales[[#This Row],[Profit]]/Ecommerce_Sales[[#This Row],[Total_Price]]</f>
        <v>0.30022573363431149</v>
      </c>
      <c r="W1308" s="3">
        <v>665</v>
      </c>
      <c r="X1308" s="3"/>
    </row>
    <row r="1309" spans="1:24" x14ac:dyDescent="0.25">
      <c r="A1309" s="1" t="s">
        <v>5239</v>
      </c>
      <c r="B1309" s="1" t="s">
        <v>22</v>
      </c>
      <c r="C1309" s="1" t="s">
        <v>23</v>
      </c>
      <c r="D1309" s="1" t="s">
        <v>4747</v>
      </c>
      <c r="E1309" s="1" t="s">
        <v>1966</v>
      </c>
      <c r="F1309" s="2">
        <v>45527</v>
      </c>
      <c r="G1309" s="2">
        <v>45639</v>
      </c>
      <c r="H1309" s="2" t="str">
        <f>TEXT(Ecommerce_Sales[[#This Row],[Order_Date]],"mmmm")</f>
        <v>December</v>
      </c>
      <c r="I1309" s="2" t="str">
        <f>TEXT(Ecommerce_Sales[[#This Row],[Order_Date]],"yyyy")</f>
        <v>2024</v>
      </c>
      <c r="J1309" s="2" t="str">
        <f>TEXT(Ecommerce_Sales[[#This Row],[Order_Date]],"mmmm")</f>
        <v>December</v>
      </c>
      <c r="K1309" s="1" t="s">
        <v>1947</v>
      </c>
      <c r="L1309" s="1" t="s">
        <v>5240</v>
      </c>
      <c r="M1309" s="1" t="s">
        <v>1977</v>
      </c>
      <c r="N1309" s="1" t="s">
        <v>1978</v>
      </c>
      <c r="O1309" s="3">
        <v>1128</v>
      </c>
      <c r="P1309">
        <v>6</v>
      </c>
      <c r="Q1309" s="3">
        <v>6765</v>
      </c>
      <c r="R1309" s="1" t="s">
        <v>1951</v>
      </c>
      <c r="S1309" s="3">
        <v>709</v>
      </c>
      <c r="T1309">
        <v>6</v>
      </c>
      <c r="U1309" t="str">
        <f>IF(Ecommerce_Sales[[#This Row],[Delivery_Time_Days]]&gt;7,"Delay",IF(Ecommerce_Sales[[#This Row],[Delivery_Time_Days]] = 0,"No delivery",IF(Ecommerce_Sales[[#This Row],[Delivery_Time_Days]]&lt;=7,"On-time")))</f>
        <v>On-time</v>
      </c>
      <c r="V1309" s="7">
        <f>Ecommerce_Sales[[#This Row],[Profit]]/Ecommerce_Sales[[#This Row],[Total_Price]]</f>
        <v>0.3500369549150037</v>
      </c>
      <c r="W1309" s="3">
        <v>2368</v>
      </c>
      <c r="X1309" s="3"/>
    </row>
    <row r="1310" spans="1:24" x14ac:dyDescent="0.25">
      <c r="A1310" s="1" t="s">
        <v>5241</v>
      </c>
      <c r="B1310" s="1" t="s">
        <v>294</v>
      </c>
      <c r="C1310" s="1" t="s">
        <v>295</v>
      </c>
      <c r="D1310" s="1" t="s">
        <v>4645</v>
      </c>
      <c r="E1310" s="1" t="s">
        <v>2005</v>
      </c>
      <c r="F1310" s="2">
        <v>45243</v>
      </c>
      <c r="G1310" s="2">
        <v>45644</v>
      </c>
      <c r="H1310" s="2" t="str">
        <f>TEXT(Ecommerce_Sales[[#This Row],[Order_Date]],"mmmm")</f>
        <v>December</v>
      </c>
      <c r="I1310" s="2" t="str">
        <f>TEXT(Ecommerce_Sales[[#This Row],[Order_Date]],"yyyy")</f>
        <v>2024</v>
      </c>
      <c r="J1310" s="2" t="str">
        <f>TEXT(Ecommerce_Sales[[#This Row],[Order_Date]],"mmmm")</f>
        <v>December</v>
      </c>
      <c r="K1310" s="1" t="s">
        <v>1947</v>
      </c>
      <c r="L1310" s="1" t="s">
        <v>5030</v>
      </c>
      <c r="M1310" s="1" t="s">
        <v>1949</v>
      </c>
      <c r="N1310" s="1" t="s">
        <v>1950</v>
      </c>
      <c r="O1310" s="3">
        <v>361</v>
      </c>
      <c r="P1310">
        <v>8</v>
      </c>
      <c r="Q1310" s="3">
        <v>2891</v>
      </c>
      <c r="R1310" s="1" t="s">
        <v>1951</v>
      </c>
      <c r="S1310" s="3">
        <v>220</v>
      </c>
      <c r="T1310">
        <v>6</v>
      </c>
      <c r="U1310" t="str">
        <f>IF(Ecommerce_Sales[[#This Row],[Delivery_Time_Days]]&gt;7,"Delay",IF(Ecommerce_Sales[[#This Row],[Delivery_Time_Days]] = 0,"No delivery",IF(Ecommerce_Sales[[#This Row],[Delivery_Time_Days]]&lt;=7,"On-time")))</f>
        <v>On-time</v>
      </c>
      <c r="V1310" s="7">
        <f>Ecommerce_Sales[[#This Row],[Profit]]/Ecommerce_Sales[[#This Row],[Total_Price]]</f>
        <v>0.39986163957108267</v>
      </c>
      <c r="W1310" s="3">
        <v>1156</v>
      </c>
      <c r="X1310" s="3"/>
    </row>
    <row r="1311" spans="1:24" x14ac:dyDescent="0.25">
      <c r="A1311" s="1" t="s">
        <v>5242</v>
      </c>
      <c r="B1311" s="1" t="s">
        <v>358</v>
      </c>
      <c r="C1311" s="1" t="s">
        <v>359</v>
      </c>
      <c r="D1311" s="1" t="s">
        <v>5243</v>
      </c>
      <c r="E1311" s="1" t="s">
        <v>1946</v>
      </c>
      <c r="F1311" s="2">
        <v>45121</v>
      </c>
      <c r="G1311" s="2">
        <v>45069</v>
      </c>
      <c r="H1311" s="2" t="str">
        <f>TEXT(Ecommerce_Sales[[#This Row],[Order_Date]],"mmmm")</f>
        <v>May</v>
      </c>
      <c r="I1311" s="2" t="str">
        <f>TEXT(Ecommerce_Sales[[#This Row],[Order_Date]],"yyyy")</f>
        <v>2023</v>
      </c>
      <c r="J1311" s="2" t="str">
        <f>TEXT(Ecommerce_Sales[[#This Row],[Order_Date]],"mmmm")</f>
        <v>May</v>
      </c>
      <c r="K1311" s="1" t="s">
        <v>1947</v>
      </c>
      <c r="L1311" s="1" t="s">
        <v>5244</v>
      </c>
      <c r="M1311" s="1" t="s">
        <v>1972</v>
      </c>
      <c r="N1311" s="1" t="s">
        <v>1973</v>
      </c>
      <c r="O1311" s="3">
        <v>641</v>
      </c>
      <c r="P1311">
        <v>5</v>
      </c>
      <c r="Q1311" s="3">
        <v>3205</v>
      </c>
      <c r="R1311" s="1" t="s">
        <v>2008</v>
      </c>
      <c r="S1311" s="3">
        <v>239</v>
      </c>
      <c r="T1311">
        <v>7</v>
      </c>
      <c r="U1311" t="str">
        <f>IF(Ecommerce_Sales[[#This Row],[Delivery_Time_Days]]&gt;7,"Delay",IF(Ecommerce_Sales[[#This Row],[Delivery_Time_Days]] = 0,"No delivery",IF(Ecommerce_Sales[[#This Row],[Delivery_Time_Days]]&lt;=7,"On-time")))</f>
        <v>On-time</v>
      </c>
      <c r="V1311" s="7">
        <f>Ecommerce_Sales[[#This Row],[Profit]]/Ecommerce_Sales[[#This Row],[Total_Price]]</f>
        <v>0.2998439937597504</v>
      </c>
      <c r="W1311" s="3">
        <v>961</v>
      </c>
      <c r="X1311" s="3"/>
    </row>
    <row r="1312" spans="1:24" x14ac:dyDescent="0.25">
      <c r="A1312" s="1" t="s">
        <v>5245</v>
      </c>
      <c r="B1312" s="1" t="s">
        <v>1391</v>
      </c>
      <c r="C1312" s="1" t="s">
        <v>1392</v>
      </c>
      <c r="D1312" s="1" t="s">
        <v>5246</v>
      </c>
      <c r="E1312" s="1" t="s">
        <v>1996</v>
      </c>
      <c r="F1312" s="2">
        <v>45482</v>
      </c>
      <c r="G1312" s="2">
        <v>45372</v>
      </c>
      <c r="H1312" s="2" t="str">
        <f>TEXT(Ecommerce_Sales[[#This Row],[Order_Date]],"mmmm")</f>
        <v>March</v>
      </c>
      <c r="I1312" s="2" t="str">
        <f>TEXT(Ecommerce_Sales[[#This Row],[Order_Date]],"yyyy")</f>
        <v>2024</v>
      </c>
      <c r="J1312" s="2" t="str">
        <f>TEXT(Ecommerce_Sales[[#This Row],[Order_Date]],"mmmm")</f>
        <v>March</v>
      </c>
      <c r="K1312" s="1" t="s">
        <v>1947</v>
      </c>
      <c r="L1312" s="1" t="s">
        <v>4148</v>
      </c>
      <c r="M1312" s="1" t="s">
        <v>2007</v>
      </c>
      <c r="N1312" s="1" t="s">
        <v>1973</v>
      </c>
      <c r="O1312" s="3">
        <v>816</v>
      </c>
      <c r="P1312">
        <v>1</v>
      </c>
      <c r="Q1312" s="3">
        <v>816</v>
      </c>
      <c r="R1312" s="1" t="s">
        <v>1951</v>
      </c>
      <c r="S1312" s="3">
        <v>44</v>
      </c>
      <c r="T1312">
        <v>2</v>
      </c>
      <c r="U1312" t="str">
        <f>IF(Ecommerce_Sales[[#This Row],[Delivery_Time_Days]]&gt;7,"Delay",IF(Ecommerce_Sales[[#This Row],[Delivery_Time_Days]] = 0,"No delivery",IF(Ecommerce_Sales[[#This Row],[Delivery_Time_Days]]&lt;=7,"On-time")))</f>
        <v>On-time</v>
      </c>
      <c r="V1312" s="7">
        <f>Ecommerce_Sales[[#This Row],[Profit]]/Ecommerce_Sales[[#This Row],[Total_Price]]</f>
        <v>0.30024509803921567</v>
      </c>
      <c r="W1312" s="3">
        <v>245</v>
      </c>
      <c r="X1312" s="3"/>
    </row>
    <row r="1313" spans="1:24" x14ac:dyDescent="0.25">
      <c r="A1313" s="1" t="s">
        <v>5247</v>
      </c>
      <c r="B1313" s="1" t="s">
        <v>1661</v>
      </c>
      <c r="C1313" s="1" t="s">
        <v>1662</v>
      </c>
      <c r="D1313" s="1" t="s">
        <v>3185</v>
      </c>
      <c r="E1313" s="1" t="s">
        <v>1981</v>
      </c>
      <c r="F1313" s="2">
        <v>45037</v>
      </c>
      <c r="G1313" s="2">
        <v>45292</v>
      </c>
      <c r="H1313" s="2" t="str">
        <f>TEXT(Ecommerce_Sales[[#This Row],[Order_Date]],"mmmm")</f>
        <v>January</v>
      </c>
      <c r="I1313" s="2" t="str">
        <f>TEXT(Ecommerce_Sales[[#This Row],[Order_Date]],"yyyy")</f>
        <v>2024</v>
      </c>
      <c r="J1313" s="2" t="str">
        <f>TEXT(Ecommerce_Sales[[#This Row],[Order_Date]],"mmmm")</f>
        <v>January</v>
      </c>
      <c r="K1313" s="1" t="s">
        <v>1947</v>
      </c>
      <c r="L1313" s="1" t="s">
        <v>2603</v>
      </c>
      <c r="M1313" s="1" t="s">
        <v>2104</v>
      </c>
      <c r="N1313" s="1" t="s">
        <v>1978</v>
      </c>
      <c r="O1313" s="3">
        <v>492</v>
      </c>
      <c r="P1313">
        <v>2</v>
      </c>
      <c r="Q1313" s="3">
        <v>984</v>
      </c>
      <c r="R1313" s="1" t="s">
        <v>2016</v>
      </c>
      <c r="S1313" s="3">
        <v>58</v>
      </c>
      <c r="T1313">
        <v>3</v>
      </c>
      <c r="U1313" t="str">
        <f>IF(Ecommerce_Sales[[#This Row],[Delivery_Time_Days]]&gt;7,"Delay",IF(Ecommerce_Sales[[#This Row],[Delivery_Time_Days]] = 0,"No delivery",IF(Ecommerce_Sales[[#This Row],[Delivery_Time_Days]]&lt;=7,"On-time")))</f>
        <v>On-time</v>
      </c>
      <c r="V1313" s="7">
        <f>Ecommerce_Sales[[#This Row],[Profit]]/Ecommerce_Sales[[#This Row],[Total_Price]]</f>
        <v>0.34959349593495936</v>
      </c>
      <c r="W1313" s="3">
        <v>344</v>
      </c>
      <c r="X1313" s="3"/>
    </row>
    <row r="1314" spans="1:24" x14ac:dyDescent="0.25">
      <c r="A1314" s="1" t="s">
        <v>5248</v>
      </c>
      <c r="B1314" s="1" t="s">
        <v>1739</v>
      </c>
      <c r="C1314" s="1" t="s">
        <v>1740</v>
      </c>
      <c r="D1314" s="1" t="s">
        <v>5249</v>
      </c>
      <c r="E1314" s="1" t="s">
        <v>1961</v>
      </c>
      <c r="F1314" s="2">
        <v>45313</v>
      </c>
      <c r="G1314" s="2">
        <v>45251</v>
      </c>
      <c r="H1314" s="2" t="str">
        <f>TEXT(Ecommerce_Sales[[#This Row],[Order_Date]],"mmmm")</f>
        <v>November</v>
      </c>
      <c r="I1314" s="2" t="str">
        <f>TEXT(Ecommerce_Sales[[#This Row],[Order_Date]],"yyyy")</f>
        <v>2023</v>
      </c>
      <c r="J1314" s="2" t="str">
        <f>TEXT(Ecommerce_Sales[[#This Row],[Order_Date]],"mmmm")</f>
        <v>November</v>
      </c>
      <c r="K1314" s="1" t="s">
        <v>1947</v>
      </c>
      <c r="L1314" s="1" t="s">
        <v>5250</v>
      </c>
      <c r="M1314" s="1" t="s">
        <v>2072</v>
      </c>
      <c r="N1314" s="1" t="s">
        <v>1950</v>
      </c>
      <c r="O1314" s="3">
        <v>887</v>
      </c>
      <c r="P1314">
        <v>7</v>
      </c>
      <c r="Q1314" s="3">
        <v>6210</v>
      </c>
      <c r="R1314" s="1" t="s">
        <v>2008</v>
      </c>
      <c r="S1314" s="3">
        <v>902</v>
      </c>
      <c r="T1314">
        <v>8</v>
      </c>
      <c r="U1314" t="str">
        <f>IF(Ecommerce_Sales[[#This Row],[Delivery_Time_Days]]&gt;7,"Delay",IF(Ecommerce_Sales[[#This Row],[Delivery_Time_Days]] = 0,"No delivery",IF(Ecommerce_Sales[[#This Row],[Delivery_Time_Days]]&lt;=7,"On-time")))</f>
        <v>Delay</v>
      </c>
      <c r="V1314" s="7">
        <f>Ecommerce_Sales[[#This Row],[Profit]]/Ecommerce_Sales[[#This Row],[Total_Price]]</f>
        <v>0.4</v>
      </c>
      <c r="W1314" s="3">
        <v>2484</v>
      </c>
      <c r="X1314" s="3"/>
    </row>
    <row r="1315" spans="1:24" x14ac:dyDescent="0.25">
      <c r="A1315" s="1" t="s">
        <v>5251</v>
      </c>
      <c r="B1315" s="1" t="s">
        <v>432</v>
      </c>
      <c r="C1315" s="1" t="s">
        <v>433</v>
      </c>
      <c r="D1315" s="1" t="s">
        <v>2822</v>
      </c>
      <c r="E1315" s="1" t="s">
        <v>1981</v>
      </c>
      <c r="F1315" s="2">
        <v>45363</v>
      </c>
      <c r="G1315" s="2">
        <v>45456</v>
      </c>
      <c r="H1315" s="2" t="str">
        <f>TEXT(Ecommerce_Sales[[#This Row],[Order_Date]],"mmmm")</f>
        <v>June</v>
      </c>
      <c r="I1315" s="2" t="str">
        <f>TEXT(Ecommerce_Sales[[#This Row],[Order_Date]],"yyyy")</f>
        <v>2024</v>
      </c>
      <c r="J1315" s="2" t="str">
        <f>TEXT(Ecommerce_Sales[[#This Row],[Order_Date]],"mmmm")</f>
        <v>June</v>
      </c>
      <c r="K1315" s="1" t="s">
        <v>1947</v>
      </c>
      <c r="L1315" s="1" t="s">
        <v>5252</v>
      </c>
      <c r="M1315" s="1" t="s">
        <v>1983</v>
      </c>
      <c r="N1315" s="1" t="s">
        <v>1950</v>
      </c>
      <c r="O1315" s="3">
        <v>1000</v>
      </c>
      <c r="P1315">
        <v>2</v>
      </c>
      <c r="Q1315" s="3">
        <v>2000</v>
      </c>
      <c r="R1315" s="1" t="s">
        <v>1951</v>
      </c>
      <c r="S1315" s="3">
        <v>111</v>
      </c>
      <c r="T1315">
        <v>3</v>
      </c>
      <c r="U1315" t="str">
        <f>IF(Ecommerce_Sales[[#This Row],[Delivery_Time_Days]]&gt;7,"Delay",IF(Ecommerce_Sales[[#This Row],[Delivery_Time_Days]] = 0,"No delivery",IF(Ecommerce_Sales[[#This Row],[Delivery_Time_Days]]&lt;=7,"On-time")))</f>
        <v>On-time</v>
      </c>
      <c r="V1315" s="7">
        <f>Ecommerce_Sales[[#This Row],[Profit]]/Ecommerce_Sales[[#This Row],[Total_Price]]</f>
        <v>0.4</v>
      </c>
      <c r="W1315" s="3">
        <v>800</v>
      </c>
      <c r="X1315" s="3"/>
    </row>
    <row r="1316" spans="1:24" x14ac:dyDescent="0.25">
      <c r="A1316" s="1" t="s">
        <v>5253</v>
      </c>
      <c r="B1316" s="1" t="s">
        <v>1610</v>
      </c>
      <c r="C1316" s="1" t="s">
        <v>1611</v>
      </c>
      <c r="D1316" s="1" t="s">
        <v>3495</v>
      </c>
      <c r="E1316" s="1" t="s">
        <v>1996</v>
      </c>
      <c r="F1316" s="2">
        <v>45398</v>
      </c>
      <c r="G1316" s="2">
        <v>45285</v>
      </c>
      <c r="H1316" s="2" t="str">
        <f>TEXT(Ecommerce_Sales[[#This Row],[Order_Date]],"mmmm")</f>
        <v>December</v>
      </c>
      <c r="I1316" s="2" t="str">
        <f>TEXT(Ecommerce_Sales[[#This Row],[Order_Date]],"yyyy")</f>
        <v>2023</v>
      </c>
      <c r="J1316" s="2" t="str">
        <f>TEXT(Ecommerce_Sales[[#This Row],[Order_Date]],"mmmm")</f>
        <v>December</v>
      </c>
      <c r="K1316" s="1" t="s">
        <v>1947</v>
      </c>
      <c r="L1316" s="1" t="s">
        <v>5254</v>
      </c>
      <c r="M1316" s="1" t="s">
        <v>1972</v>
      </c>
      <c r="N1316" s="1" t="s">
        <v>1973</v>
      </c>
      <c r="O1316" s="3">
        <v>1263</v>
      </c>
      <c r="P1316">
        <v>8</v>
      </c>
      <c r="Q1316" s="3">
        <v>10103</v>
      </c>
      <c r="R1316" s="1" t="s">
        <v>1958</v>
      </c>
      <c r="S1316" s="3">
        <v>1099</v>
      </c>
      <c r="T1316">
        <v>8</v>
      </c>
      <c r="U1316" t="str">
        <f>IF(Ecommerce_Sales[[#This Row],[Delivery_Time_Days]]&gt;7,"Delay",IF(Ecommerce_Sales[[#This Row],[Delivery_Time_Days]] = 0,"No delivery",IF(Ecommerce_Sales[[#This Row],[Delivery_Time_Days]]&lt;=7,"On-time")))</f>
        <v>Delay</v>
      </c>
      <c r="V1316" s="7">
        <f>Ecommerce_Sales[[#This Row],[Profit]]/Ecommerce_Sales[[#This Row],[Total_Price]]</f>
        <v>0.30000989805008416</v>
      </c>
      <c r="W1316" s="3">
        <v>3031</v>
      </c>
      <c r="X1316" s="3"/>
    </row>
    <row r="1317" spans="1:24" x14ac:dyDescent="0.25">
      <c r="A1317" s="1" t="s">
        <v>5255</v>
      </c>
      <c r="B1317" s="1" t="s">
        <v>1242</v>
      </c>
      <c r="C1317" s="1" t="s">
        <v>1243</v>
      </c>
      <c r="D1317" s="1" t="s">
        <v>3015</v>
      </c>
      <c r="E1317" s="1" t="s">
        <v>1966</v>
      </c>
      <c r="F1317" s="2">
        <v>45452</v>
      </c>
      <c r="G1317" s="2">
        <v>45051</v>
      </c>
      <c r="H1317" s="2" t="str">
        <f>TEXT(Ecommerce_Sales[[#This Row],[Order_Date]],"mmmm")</f>
        <v>May</v>
      </c>
      <c r="I1317" s="2" t="str">
        <f>TEXT(Ecommerce_Sales[[#This Row],[Order_Date]],"yyyy")</f>
        <v>2023</v>
      </c>
      <c r="J1317" s="2" t="str">
        <f>TEXT(Ecommerce_Sales[[#This Row],[Order_Date]],"mmmm")</f>
        <v>May</v>
      </c>
      <c r="K1317" s="1" t="s">
        <v>1947</v>
      </c>
      <c r="L1317" s="1" t="s">
        <v>5256</v>
      </c>
      <c r="M1317" s="1" t="s">
        <v>2026</v>
      </c>
      <c r="N1317" s="1" t="s">
        <v>1978</v>
      </c>
      <c r="O1317" s="3">
        <v>1031</v>
      </c>
      <c r="P1317">
        <v>2</v>
      </c>
      <c r="Q1317" s="3">
        <v>2062</v>
      </c>
      <c r="R1317" s="1" t="s">
        <v>1958</v>
      </c>
      <c r="S1317" s="3">
        <v>244</v>
      </c>
      <c r="T1317">
        <v>3</v>
      </c>
      <c r="U1317" t="str">
        <f>IF(Ecommerce_Sales[[#This Row],[Delivery_Time_Days]]&gt;7,"Delay",IF(Ecommerce_Sales[[#This Row],[Delivery_Time_Days]] = 0,"No delivery",IF(Ecommerce_Sales[[#This Row],[Delivery_Time_Days]]&lt;=7,"On-time")))</f>
        <v>On-time</v>
      </c>
      <c r="V1317" s="7">
        <f>Ecommerce_Sales[[#This Row],[Profit]]/Ecommerce_Sales[[#This Row],[Total_Price]]</f>
        <v>0.35014548981571292</v>
      </c>
      <c r="W1317" s="3">
        <v>722</v>
      </c>
      <c r="X1317" s="3"/>
    </row>
    <row r="1318" spans="1:24" x14ac:dyDescent="0.25">
      <c r="A1318" s="1" t="s">
        <v>5257</v>
      </c>
      <c r="B1318" s="1" t="s">
        <v>676</v>
      </c>
      <c r="C1318" s="1" t="s">
        <v>677</v>
      </c>
      <c r="D1318" s="1" t="s">
        <v>5258</v>
      </c>
      <c r="E1318" s="1" t="s">
        <v>1966</v>
      </c>
      <c r="F1318" s="2">
        <v>45369</v>
      </c>
      <c r="G1318" s="2">
        <v>45301</v>
      </c>
      <c r="H1318" s="2" t="str">
        <f>TEXT(Ecommerce_Sales[[#This Row],[Order_Date]],"mmmm")</f>
        <v>January</v>
      </c>
      <c r="I1318" s="2" t="str">
        <f>TEXT(Ecommerce_Sales[[#This Row],[Order_Date]],"yyyy")</f>
        <v>2024</v>
      </c>
      <c r="J1318" s="2" t="str">
        <f>TEXT(Ecommerce_Sales[[#This Row],[Order_Date]],"mmmm")</f>
        <v>January</v>
      </c>
      <c r="K1318" s="1" t="s">
        <v>1947</v>
      </c>
      <c r="L1318" s="1" t="s">
        <v>5259</v>
      </c>
      <c r="M1318" s="1" t="s">
        <v>1977</v>
      </c>
      <c r="N1318" s="1" t="s">
        <v>1978</v>
      </c>
      <c r="O1318" s="3">
        <v>458</v>
      </c>
      <c r="P1318">
        <v>3</v>
      </c>
      <c r="Q1318" s="3">
        <v>1374</v>
      </c>
      <c r="R1318" s="1" t="s">
        <v>1958</v>
      </c>
      <c r="S1318" s="3">
        <v>137</v>
      </c>
      <c r="T1318">
        <v>10</v>
      </c>
      <c r="U1318" t="str">
        <f>IF(Ecommerce_Sales[[#This Row],[Delivery_Time_Days]]&gt;7,"Delay",IF(Ecommerce_Sales[[#This Row],[Delivery_Time_Days]] = 0,"No delivery",IF(Ecommerce_Sales[[#This Row],[Delivery_Time_Days]]&lt;=7,"On-time")))</f>
        <v>Delay</v>
      </c>
      <c r="V1318" s="7">
        <f>Ecommerce_Sales[[#This Row],[Profit]]/Ecommerce_Sales[[#This Row],[Total_Price]]</f>
        <v>0.35007278020378457</v>
      </c>
      <c r="W1318" s="3">
        <v>481</v>
      </c>
      <c r="X1318" s="3"/>
    </row>
    <row r="1319" spans="1:24" x14ac:dyDescent="0.25">
      <c r="A1319" s="1" t="s">
        <v>5260</v>
      </c>
      <c r="B1319" s="1" t="s">
        <v>1614</v>
      </c>
      <c r="C1319" s="1" t="s">
        <v>1615</v>
      </c>
      <c r="D1319" s="1" t="s">
        <v>5261</v>
      </c>
      <c r="E1319" s="1" t="s">
        <v>1981</v>
      </c>
      <c r="F1319" s="2">
        <v>45210</v>
      </c>
      <c r="G1319" s="2">
        <v>45077</v>
      </c>
      <c r="H1319" s="2" t="str">
        <f>TEXT(Ecommerce_Sales[[#This Row],[Order_Date]],"mmmm")</f>
        <v>May</v>
      </c>
      <c r="I1319" s="2" t="str">
        <f>TEXT(Ecommerce_Sales[[#This Row],[Order_Date]],"yyyy")</f>
        <v>2023</v>
      </c>
      <c r="J1319" s="2" t="str">
        <f>TEXT(Ecommerce_Sales[[#This Row],[Order_Date]],"mmmm")</f>
        <v>May</v>
      </c>
      <c r="K1319" s="1" t="s">
        <v>1947</v>
      </c>
      <c r="L1319" s="1" t="s">
        <v>5262</v>
      </c>
      <c r="M1319" s="1" t="s">
        <v>1949</v>
      </c>
      <c r="N1319" s="1" t="s">
        <v>1950</v>
      </c>
      <c r="O1319" s="3">
        <v>218</v>
      </c>
      <c r="P1319">
        <v>3</v>
      </c>
      <c r="Q1319" s="3">
        <v>655</v>
      </c>
      <c r="R1319" s="1" t="s">
        <v>1958</v>
      </c>
      <c r="S1319" s="3">
        <v>54</v>
      </c>
      <c r="T1319">
        <v>2</v>
      </c>
      <c r="U1319" t="str">
        <f>IF(Ecommerce_Sales[[#This Row],[Delivery_Time_Days]]&gt;7,"Delay",IF(Ecommerce_Sales[[#This Row],[Delivery_Time_Days]] = 0,"No delivery",IF(Ecommerce_Sales[[#This Row],[Delivery_Time_Days]]&lt;=7,"On-time")))</f>
        <v>On-time</v>
      </c>
      <c r="V1319" s="7">
        <f>Ecommerce_Sales[[#This Row],[Profit]]/Ecommerce_Sales[[#This Row],[Total_Price]]</f>
        <v>0.4</v>
      </c>
      <c r="W1319" s="3">
        <v>262</v>
      </c>
      <c r="X1319" s="3"/>
    </row>
    <row r="1320" spans="1:24" x14ac:dyDescent="0.25">
      <c r="A1320" s="1" t="s">
        <v>5263</v>
      </c>
      <c r="B1320" s="1" t="s">
        <v>182</v>
      </c>
      <c r="C1320" s="1" t="s">
        <v>183</v>
      </c>
      <c r="D1320" s="1" t="s">
        <v>3628</v>
      </c>
      <c r="E1320" s="1" t="s">
        <v>1981</v>
      </c>
      <c r="F1320" s="2">
        <v>45136</v>
      </c>
      <c r="G1320" s="2">
        <v>45409</v>
      </c>
      <c r="H1320" s="2" t="str">
        <f>TEXT(Ecommerce_Sales[[#This Row],[Order_Date]],"mmmm")</f>
        <v>April</v>
      </c>
      <c r="I1320" s="2" t="str">
        <f>TEXT(Ecommerce_Sales[[#This Row],[Order_Date]],"yyyy")</f>
        <v>2024</v>
      </c>
      <c r="J1320" s="2" t="str">
        <f>TEXT(Ecommerce_Sales[[#This Row],[Order_Date]],"mmmm")</f>
        <v>April</v>
      </c>
      <c r="K1320" s="1" t="s">
        <v>1986</v>
      </c>
      <c r="L1320" s="1" t="s">
        <v>5264</v>
      </c>
      <c r="M1320" s="1" t="s">
        <v>1963</v>
      </c>
      <c r="N1320" s="1" t="s">
        <v>1957</v>
      </c>
      <c r="O1320" s="3">
        <v>215</v>
      </c>
      <c r="P1320">
        <v>2</v>
      </c>
      <c r="Q1320" s="3">
        <v>429</v>
      </c>
      <c r="R1320" s="1" t="s">
        <v>1958</v>
      </c>
      <c r="S1320" s="3">
        <v>47</v>
      </c>
      <c r="U1320" t="str">
        <f>IF(Ecommerce_Sales[[#This Row],[Delivery_Time_Days]]&gt;7,"Delay",IF(Ecommerce_Sales[[#This Row],[Delivery_Time_Days]] = 0,"No delivery",IF(Ecommerce_Sales[[#This Row],[Delivery_Time_Days]]&lt;=7,"On-time")))</f>
        <v>No delivery</v>
      </c>
      <c r="V1320" s="7">
        <f>Ecommerce_Sales[[#This Row],[Profit]]/Ecommerce_Sales[[#This Row],[Total_Price]]</f>
        <v>0.14918414918414918</v>
      </c>
      <c r="W1320" s="3">
        <v>64</v>
      </c>
      <c r="X1320" s="3"/>
    </row>
    <row r="1321" spans="1:24" x14ac:dyDescent="0.25">
      <c r="A1321" s="1" t="s">
        <v>5265</v>
      </c>
      <c r="B1321" s="1" t="s">
        <v>1483</v>
      </c>
      <c r="C1321" s="1" t="s">
        <v>1593</v>
      </c>
      <c r="D1321" s="1" t="s">
        <v>3646</v>
      </c>
      <c r="E1321" s="1" t="s">
        <v>1996</v>
      </c>
      <c r="F1321" s="2">
        <v>45555</v>
      </c>
      <c r="G1321" s="2">
        <v>45037</v>
      </c>
      <c r="H1321" s="2" t="str">
        <f>TEXT(Ecommerce_Sales[[#This Row],[Order_Date]],"mmmm")</f>
        <v>April</v>
      </c>
      <c r="I1321" s="2" t="str">
        <f>TEXT(Ecommerce_Sales[[#This Row],[Order_Date]],"yyyy")</f>
        <v>2023</v>
      </c>
      <c r="J1321" s="2" t="str">
        <f>TEXT(Ecommerce_Sales[[#This Row],[Order_Date]],"mmmm")</f>
        <v>April</v>
      </c>
      <c r="K1321" s="1" t="s">
        <v>1947</v>
      </c>
      <c r="L1321" s="1" t="s">
        <v>5266</v>
      </c>
      <c r="M1321" s="1" t="s">
        <v>2026</v>
      </c>
      <c r="N1321" s="1" t="s">
        <v>1978</v>
      </c>
      <c r="O1321" s="3">
        <v>992</v>
      </c>
      <c r="P1321">
        <v>1</v>
      </c>
      <c r="Q1321" s="3">
        <v>992</v>
      </c>
      <c r="R1321" s="1" t="s">
        <v>2008</v>
      </c>
      <c r="S1321" s="3">
        <v>50</v>
      </c>
      <c r="T1321">
        <v>3</v>
      </c>
      <c r="U1321" t="str">
        <f>IF(Ecommerce_Sales[[#This Row],[Delivery_Time_Days]]&gt;7,"Delay",IF(Ecommerce_Sales[[#This Row],[Delivery_Time_Days]] = 0,"No delivery",IF(Ecommerce_Sales[[#This Row],[Delivery_Time_Days]]&lt;=7,"On-time")))</f>
        <v>On-time</v>
      </c>
      <c r="V1321" s="7">
        <f>Ecommerce_Sales[[#This Row],[Profit]]/Ecommerce_Sales[[#This Row],[Total_Price]]</f>
        <v>0.34979838709677419</v>
      </c>
      <c r="W1321" s="3">
        <v>347</v>
      </c>
      <c r="X1321" s="3"/>
    </row>
    <row r="1322" spans="1:24" x14ac:dyDescent="0.25">
      <c r="A1322" s="1" t="s">
        <v>5267</v>
      </c>
      <c r="B1322" s="1" t="s">
        <v>1230</v>
      </c>
      <c r="C1322" s="1" t="s">
        <v>1231</v>
      </c>
      <c r="D1322" s="1" t="s">
        <v>2547</v>
      </c>
      <c r="E1322" s="1" t="s">
        <v>1966</v>
      </c>
      <c r="F1322" s="2">
        <v>45218</v>
      </c>
      <c r="G1322" s="2">
        <v>45269</v>
      </c>
      <c r="H1322" s="2" t="str">
        <f>TEXT(Ecommerce_Sales[[#This Row],[Order_Date]],"mmmm")</f>
        <v>December</v>
      </c>
      <c r="I1322" s="2" t="str">
        <f>TEXT(Ecommerce_Sales[[#This Row],[Order_Date]],"yyyy")</f>
        <v>2023</v>
      </c>
      <c r="J1322" s="2" t="str">
        <f>TEXT(Ecommerce_Sales[[#This Row],[Order_Date]],"mmmm")</f>
        <v>December</v>
      </c>
      <c r="K1322" s="1" t="s">
        <v>1947</v>
      </c>
      <c r="L1322" s="1" t="s">
        <v>5268</v>
      </c>
      <c r="M1322" s="1" t="s">
        <v>2079</v>
      </c>
      <c r="N1322" s="1" t="s">
        <v>1973</v>
      </c>
      <c r="O1322" s="3">
        <v>1458</v>
      </c>
      <c r="P1322">
        <v>8</v>
      </c>
      <c r="Q1322" s="3">
        <v>11667</v>
      </c>
      <c r="R1322" s="1" t="s">
        <v>2008</v>
      </c>
      <c r="S1322" s="3">
        <v>1042</v>
      </c>
      <c r="T1322">
        <v>5</v>
      </c>
      <c r="U1322" t="str">
        <f>IF(Ecommerce_Sales[[#This Row],[Delivery_Time_Days]]&gt;7,"Delay",IF(Ecommerce_Sales[[#This Row],[Delivery_Time_Days]] = 0,"No delivery",IF(Ecommerce_Sales[[#This Row],[Delivery_Time_Days]]&lt;=7,"On-time")))</f>
        <v>On-time</v>
      </c>
      <c r="V1322" s="7">
        <f>Ecommerce_Sales[[#This Row],[Profit]]/Ecommerce_Sales[[#This Row],[Total_Price]]</f>
        <v>0.29999142881631952</v>
      </c>
      <c r="W1322" s="3">
        <v>3500</v>
      </c>
      <c r="X1322" s="3"/>
    </row>
    <row r="1323" spans="1:24" x14ac:dyDescent="0.25">
      <c r="A1323" s="1" t="s">
        <v>5269</v>
      </c>
      <c r="B1323" s="1" t="s">
        <v>58</v>
      </c>
      <c r="C1323" s="1" t="s">
        <v>938</v>
      </c>
      <c r="D1323" s="1" t="s">
        <v>4514</v>
      </c>
      <c r="E1323" s="1" t="s">
        <v>1966</v>
      </c>
      <c r="F1323" s="2">
        <v>45445</v>
      </c>
      <c r="G1323" s="2">
        <v>45317</v>
      </c>
      <c r="H1323" s="2" t="str">
        <f>TEXT(Ecommerce_Sales[[#This Row],[Order_Date]],"mmmm")</f>
        <v>January</v>
      </c>
      <c r="I1323" s="2" t="str">
        <f>TEXT(Ecommerce_Sales[[#This Row],[Order_Date]],"yyyy")</f>
        <v>2024</v>
      </c>
      <c r="J1323" s="2" t="str">
        <f>TEXT(Ecommerce_Sales[[#This Row],[Order_Date]],"mmmm")</f>
        <v>January</v>
      </c>
      <c r="K1323" s="1" t="s">
        <v>1947</v>
      </c>
      <c r="L1323" s="1" t="s">
        <v>5270</v>
      </c>
      <c r="M1323" s="1" t="s">
        <v>1956</v>
      </c>
      <c r="N1323" s="1" t="s">
        <v>1957</v>
      </c>
      <c r="O1323" s="3">
        <v>589</v>
      </c>
      <c r="P1323">
        <v>3</v>
      </c>
      <c r="Q1323" s="3">
        <v>1768</v>
      </c>
      <c r="R1323" s="1" t="s">
        <v>1951</v>
      </c>
      <c r="S1323" s="3">
        <v>110</v>
      </c>
      <c r="T1323">
        <v>7</v>
      </c>
      <c r="U1323" t="str">
        <f>IF(Ecommerce_Sales[[#This Row],[Delivery_Time_Days]]&gt;7,"Delay",IF(Ecommerce_Sales[[#This Row],[Delivery_Time_Days]] = 0,"No delivery",IF(Ecommerce_Sales[[#This Row],[Delivery_Time_Days]]&lt;=7,"On-time")))</f>
        <v>On-time</v>
      </c>
      <c r="V1323" s="7">
        <f>Ecommerce_Sales[[#This Row],[Profit]]/Ecommerce_Sales[[#This Row],[Total_Price]]</f>
        <v>0.14988687782805429</v>
      </c>
      <c r="W1323" s="3">
        <v>265</v>
      </c>
      <c r="X1323" s="3"/>
    </row>
    <row r="1324" spans="1:24" x14ac:dyDescent="0.25">
      <c r="A1324" s="1" t="s">
        <v>5271</v>
      </c>
      <c r="B1324" s="1" t="s">
        <v>482</v>
      </c>
      <c r="C1324" s="1" t="s">
        <v>483</v>
      </c>
      <c r="D1324" s="1" t="s">
        <v>3182</v>
      </c>
      <c r="E1324" s="1" t="s">
        <v>1961</v>
      </c>
      <c r="F1324" s="2">
        <v>45019</v>
      </c>
      <c r="G1324" s="2">
        <v>45598</v>
      </c>
      <c r="H1324" s="2" t="str">
        <f>TEXT(Ecommerce_Sales[[#This Row],[Order_Date]],"mmmm")</f>
        <v>November</v>
      </c>
      <c r="I1324" s="2" t="str">
        <f>TEXT(Ecommerce_Sales[[#This Row],[Order_Date]],"yyyy")</f>
        <v>2024</v>
      </c>
      <c r="J1324" s="2" t="str">
        <f>TEXT(Ecommerce_Sales[[#This Row],[Order_Date]],"mmmm")</f>
        <v>November</v>
      </c>
      <c r="K1324" s="1" t="s">
        <v>1947</v>
      </c>
      <c r="L1324" s="1" t="s">
        <v>5272</v>
      </c>
      <c r="M1324" s="1" t="s">
        <v>2079</v>
      </c>
      <c r="N1324" s="1" t="s">
        <v>1973</v>
      </c>
      <c r="O1324" s="3">
        <v>691</v>
      </c>
      <c r="P1324">
        <v>7</v>
      </c>
      <c r="Q1324" s="3">
        <v>4834</v>
      </c>
      <c r="R1324" s="1" t="s">
        <v>1951</v>
      </c>
      <c r="S1324" s="3">
        <v>483</v>
      </c>
      <c r="T1324">
        <v>5</v>
      </c>
      <c r="U1324" t="str">
        <f>IF(Ecommerce_Sales[[#This Row],[Delivery_Time_Days]]&gt;7,"Delay",IF(Ecommerce_Sales[[#This Row],[Delivery_Time_Days]] = 0,"No delivery",IF(Ecommerce_Sales[[#This Row],[Delivery_Time_Days]]&lt;=7,"On-time")))</f>
        <v>On-time</v>
      </c>
      <c r="V1324" s="7">
        <f>Ecommerce_Sales[[#This Row],[Profit]]/Ecommerce_Sales[[#This Row],[Total_Price]]</f>
        <v>0.29995862639635912</v>
      </c>
      <c r="W1324" s="3">
        <v>1450</v>
      </c>
      <c r="X1324" s="3"/>
    </row>
    <row r="1325" spans="1:24" x14ac:dyDescent="0.25">
      <c r="A1325" s="1" t="s">
        <v>5273</v>
      </c>
      <c r="B1325" s="1" t="s">
        <v>86</v>
      </c>
      <c r="C1325" s="1" t="s">
        <v>87</v>
      </c>
      <c r="D1325" s="1" t="s">
        <v>3111</v>
      </c>
      <c r="E1325" s="1" t="s">
        <v>1996</v>
      </c>
      <c r="F1325" s="2">
        <v>45491</v>
      </c>
      <c r="G1325" s="2">
        <v>45212</v>
      </c>
      <c r="H1325" s="2" t="str">
        <f>TEXT(Ecommerce_Sales[[#This Row],[Order_Date]],"mmmm")</f>
        <v>October</v>
      </c>
      <c r="I1325" s="2" t="str">
        <f>TEXT(Ecommerce_Sales[[#This Row],[Order_Date]],"yyyy")</f>
        <v>2023</v>
      </c>
      <c r="J1325" s="2" t="str">
        <f>TEXT(Ecommerce_Sales[[#This Row],[Order_Date]],"mmmm")</f>
        <v>October</v>
      </c>
      <c r="K1325" s="1" t="s">
        <v>1947</v>
      </c>
      <c r="L1325" s="1" t="s">
        <v>5274</v>
      </c>
      <c r="M1325" s="1" t="s">
        <v>2065</v>
      </c>
      <c r="N1325" s="1" t="s">
        <v>1978</v>
      </c>
      <c r="O1325" s="3">
        <v>822</v>
      </c>
      <c r="P1325">
        <v>3</v>
      </c>
      <c r="Q1325" s="3">
        <v>2465</v>
      </c>
      <c r="R1325" s="1" t="s">
        <v>1958</v>
      </c>
      <c r="S1325" s="3">
        <v>314</v>
      </c>
      <c r="T1325">
        <v>10</v>
      </c>
      <c r="U1325" t="str">
        <f>IF(Ecommerce_Sales[[#This Row],[Delivery_Time_Days]]&gt;7,"Delay",IF(Ecommerce_Sales[[#This Row],[Delivery_Time_Days]] = 0,"No delivery",IF(Ecommerce_Sales[[#This Row],[Delivery_Time_Days]]&lt;=7,"On-time")))</f>
        <v>Delay</v>
      </c>
      <c r="V1325" s="7">
        <f>Ecommerce_Sales[[#This Row],[Profit]]/Ecommerce_Sales[[#This Row],[Total_Price]]</f>
        <v>0.35010141987829613</v>
      </c>
      <c r="W1325" s="3">
        <v>863</v>
      </c>
      <c r="X1325" s="3"/>
    </row>
    <row r="1326" spans="1:24" x14ac:dyDescent="0.25">
      <c r="A1326" s="1" t="s">
        <v>5275</v>
      </c>
      <c r="B1326" s="1" t="s">
        <v>1130</v>
      </c>
      <c r="C1326" s="1" t="s">
        <v>1131</v>
      </c>
      <c r="D1326" s="1" t="s">
        <v>5276</v>
      </c>
      <c r="E1326" s="1" t="s">
        <v>1996</v>
      </c>
      <c r="F1326" s="2">
        <v>45451</v>
      </c>
      <c r="G1326" s="2">
        <v>45361</v>
      </c>
      <c r="H1326" s="2" t="str">
        <f>TEXT(Ecommerce_Sales[[#This Row],[Order_Date]],"mmmm")</f>
        <v>March</v>
      </c>
      <c r="I1326" s="2" t="str">
        <f>TEXT(Ecommerce_Sales[[#This Row],[Order_Date]],"yyyy")</f>
        <v>2024</v>
      </c>
      <c r="J1326" s="2" t="str">
        <f>TEXT(Ecommerce_Sales[[#This Row],[Order_Date]],"mmmm")</f>
        <v>March</v>
      </c>
      <c r="K1326" s="1" t="s">
        <v>1992</v>
      </c>
      <c r="L1326" s="1" t="s">
        <v>5277</v>
      </c>
      <c r="M1326" s="1" t="s">
        <v>2079</v>
      </c>
      <c r="N1326" s="1" t="s">
        <v>1973</v>
      </c>
      <c r="O1326" s="3">
        <v>130</v>
      </c>
      <c r="P1326">
        <v>4</v>
      </c>
      <c r="Q1326" s="3">
        <v>521</v>
      </c>
      <c r="R1326" s="1" t="s">
        <v>1958</v>
      </c>
      <c r="S1326" s="3">
        <v>39</v>
      </c>
      <c r="U1326" t="str">
        <f>IF(Ecommerce_Sales[[#This Row],[Delivery_Time_Days]]&gt;7,"Delay",IF(Ecommerce_Sales[[#This Row],[Delivery_Time_Days]] = 0,"No delivery",IF(Ecommerce_Sales[[#This Row],[Delivery_Time_Days]]&lt;=7,"On-time")))</f>
        <v>No delivery</v>
      </c>
      <c r="V1326" s="7">
        <f>Ecommerce_Sales[[#This Row],[Profit]]/Ecommerce_Sales[[#This Row],[Total_Price]]</f>
        <v>0.29942418426103645</v>
      </c>
      <c r="W1326" s="3">
        <v>156</v>
      </c>
      <c r="X1326" s="3"/>
    </row>
    <row r="1327" spans="1:24" x14ac:dyDescent="0.25">
      <c r="A1327" s="1" t="s">
        <v>5278</v>
      </c>
      <c r="B1327" s="1" t="s">
        <v>834</v>
      </c>
      <c r="C1327" s="1" t="s">
        <v>835</v>
      </c>
      <c r="D1327" s="1" t="s">
        <v>3164</v>
      </c>
      <c r="E1327" s="1" t="s">
        <v>2005</v>
      </c>
      <c r="F1327" s="2">
        <v>45209</v>
      </c>
      <c r="G1327" s="2">
        <v>45282</v>
      </c>
      <c r="H1327" s="2" t="str">
        <f>TEXT(Ecommerce_Sales[[#This Row],[Order_Date]],"mmmm")</f>
        <v>December</v>
      </c>
      <c r="I1327" s="2" t="str">
        <f>TEXT(Ecommerce_Sales[[#This Row],[Order_Date]],"yyyy")</f>
        <v>2023</v>
      </c>
      <c r="J1327" s="2" t="str">
        <f>TEXT(Ecommerce_Sales[[#This Row],[Order_Date]],"mmmm")</f>
        <v>December</v>
      </c>
      <c r="K1327" s="1" t="s">
        <v>1947</v>
      </c>
      <c r="L1327" s="1" t="s">
        <v>5279</v>
      </c>
      <c r="M1327" s="1" t="s">
        <v>2054</v>
      </c>
      <c r="N1327" s="1" t="s">
        <v>1957</v>
      </c>
      <c r="O1327" s="3">
        <v>414</v>
      </c>
      <c r="P1327">
        <v>2</v>
      </c>
      <c r="Q1327" s="3">
        <v>828</v>
      </c>
      <c r="R1327" s="1" t="s">
        <v>1951</v>
      </c>
      <c r="S1327" s="3">
        <v>58</v>
      </c>
      <c r="T1327">
        <v>4</v>
      </c>
      <c r="U1327" t="str">
        <f>IF(Ecommerce_Sales[[#This Row],[Delivery_Time_Days]]&gt;7,"Delay",IF(Ecommerce_Sales[[#This Row],[Delivery_Time_Days]] = 0,"No delivery",IF(Ecommerce_Sales[[#This Row],[Delivery_Time_Days]]&lt;=7,"On-time")))</f>
        <v>On-time</v>
      </c>
      <c r="V1327" s="7">
        <f>Ecommerce_Sales[[#This Row],[Profit]]/Ecommerce_Sales[[#This Row],[Total_Price]]</f>
        <v>0.14975845410628019</v>
      </c>
      <c r="W1327" s="3">
        <v>124</v>
      </c>
      <c r="X1327" s="3"/>
    </row>
    <row r="1328" spans="1:24" x14ac:dyDescent="0.25">
      <c r="A1328" s="1" t="s">
        <v>5280</v>
      </c>
      <c r="B1328" s="1" t="s">
        <v>509</v>
      </c>
      <c r="C1328" s="1" t="s">
        <v>510</v>
      </c>
      <c r="D1328" s="1" t="s">
        <v>5281</v>
      </c>
      <c r="E1328" s="1" t="s">
        <v>2005</v>
      </c>
      <c r="F1328" s="2">
        <v>45375</v>
      </c>
      <c r="G1328" s="2">
        <v>45599</v>
      </c>
      <c r="H1328" s="2" t="str">
        <f>TEXT(Ecommerce_Sales[[#This Row],[Order_Date]],"mmmm")</f>
        <v>November</v>
      </c>
      <c r="I1328" s="2" t="str">
        <f>TEXT(Ecommerce_Sales[[#This Row],[Order_Date]],"yyyy")</f>
        <v>2024</v>
      </c>
      <c r="J1328" s="2" t="str">
        <f>TEXT(Ecommerce_Sales[[#This Row],[Order_Date]],"mmmm")</f>
        <v>November</v>
      </c>
      <c r="K1328" s="1" t="s">
        <v>1947</v>
      </c>
      <c r="L1328" s="1" t="s">
        <v>5282</v>
      </c>
      <c r="M1328" s="1" t="s">
        <v>2247</v>
      </c>
      <c r="N1328" s="1" t="s">
        <v>1957</v>
      </c>
      <c r="O1328" s="3">
        <v>166</v>
      </c>
      <c r="P1328">
        <v>1</v>
      </c>
      <c r="Q1328" s="3">
        <v>166</v>
      </c>
      <c r="R1328" s="1" t="s">
        <v>1951</v>
      </c>
      <c r="S1328" s="3">
        <v>10</v>
      </c>
      <c r="T1328">
        <v>7</v>
      </c>
      <c r="U1328" t="str">
        <f>IF(Ecommerce_Sales[[#This Row],[Delivery_Time_Days]]&gt;7,"Delay",IF(Ecommerce_Sales[[#This Row],[Delivery_Time_Days]] = 0,"No delivery",IF(Ecommerce_Sales[[#This Row],[Delivery_Time_Days]]&lt;=7,"On-time")))</f>
        <v>On-time</v>
      </c>
      <c r="V1328" s="7">
        <f>Ecommerce_Sales[[#This Row],[Profit]]/Ecommerce_Sales[[#This Row],[Total_Price]]</f>
        <v>0.15060240963855423</v>
      </c>
      <c r="W1328" s="3">
        <v>25</v>
      </c>
      <c r="X1328" s="3"/>
    </row>
    <row r="1329" spans="1:24" x14ac:dyDescent="0.25">
      <c r="A1329" s="1" t="s">
        <v>5283</v>
      </c>
      <c r="B1329" s="1" t="s">
        <v>1567</v>
      </c>
      <c r="C1329" s="1" t="s">
        <v>1568</v>
      </c>
      <c r="D1329" s="1" t="s">
        <v>4675</v>
      </c>
      <c r="E1329" s="1" t="s">
        <v>1981</v>
      </c>
      <c r="F1329" s="2">
        <v>44962</v>
      </c>
      <c r="G1329" s="2">
        <v>45420</v>
      </c>
      <c r="H1329" s="2" t="str">
        <f>TEXT(Ecommerce_Sales[[#This Row],[Order_Date]],"mmmm")</f>
        <v>May</v>
      </c>
      <c r="I1329" s="2" t="str">
        <f>TEXT(Ecommerce_Sales[[#This Row],[Order_Date]],"yyyy")</f>
        <v>2024</v>
      </c>
      <c r="J1329" s="2" t="str">
        <f>TEXT(Ecommerce_Sales[[#This Row],[Order_Date]],"mmmm")</f>
        <v>May</v>
      </c>
      <c r="K1329" s="1" t="s">
        <v>1947</v>
      </c>
      <c r="L1329" s="1" t="s">
        <v>5284</v>
      </c>
      <c r="M1329" s="1" t="s">
        <v>2007</v>
      </c>
      <c r="N1329" s="1" t="s">
        <v>1973</v>
      </c>
      <c r="O1329" s="3">
        <v>1096</v>
      </c>
      <c r="P1329">
        <v>3</v>
      </c>
      <c r="Q1329" s="3">
        <v>3287</v>
      </c>
      <c r="R1329" s="1" t="s">
        <v>2016</v>
      </c>
      <c r="S1329" s="3">
        <v>315</v>
      </c>
      <c r="T1329">
        <v>3</v>
      </c>
      <c r="U1329" t="str">
        <f>IF(Ecommerce_Sales[[#This Row],[Delivery_Time_Days]]&gt;7,"Delay",IF(Ecommerce_Sales[[#This Row],[Delivery_Time_Days]] = 0,"No delivery",IF(Ecommerce_Sales[[#This Row],[Delivery_Time_Days]]&lt;=7,"On-time")))</f>
        <v>On-time</v>
      </c>
      <c r="V1329" s="7">
        <f>Ecommerce_Sales[[#This Row],[Profit]]/Ecommerce_Sales[[#This Row],[Total_Price]]</f>
        <v>0.29996957712199573</v>
      </c>
      <c r="W1329" s="3">
        <v>986</v>
      </c>
      <c r="X1329" s="3"/>
    </row>
    <row r="1330" spans="1:24" x14ac:dyDescent="0.25">
      <c r="A1330" s="1" t="s">
        <v>5285</v>
      </c>
      <c r="B1330" s="1" t="s">
        <v>875</v>
      </c>
      <c r="C1330" s="1" t="s">
        <v>876</v>
      </c>
      <c r="D1330" s="1" t="s">
        <v>3105</v>
      </c>
      <c r="E1330" s="1" t="s">
        <v>1996</v>
      </c>
      <c r="F1330" s="2">
        <v>45256</v>
      </c>
      <c r="G1330" s="2">
        <v>45275</v>
      </c>
      <c r="H1330" s="2" t="str">
        <f>TEXT(Ecommerce_Sales[[#This Row],[Order_Date]],"mmmm")</f>
        <v>December</v>
      </c>
      <c r="I1330" s="2" t="str">
        <f>TEXT(Ecommerce_Sales[[#This Row],[Order_Date]],"yyyy")</f>
        <v>2023</v>
      </c>
      <c r="J1330" s="2" t="str">
        <f>TEXT(Ecommerce_Sales[[#This Row],[Order_Date]],"mmmm")</f>
        <v>December</v>
      </c>
      <c r="K1330" s="1" t="s">
        <v>1947</v>
      </c>
      <c r="L1330" s="1" t="s">
        <v>5286</v>
      </c>
      <c r="M1330" s="1" t="s">
        <v>2043</v>
      </c>
      <c r="N1330" s="1" t="s">
        <v>1989</v>
      </c>
      <c r="O1330" s="3">
        <v>911</v>
      </c>
      <c r="P1330">
        <v>6</v>
      </c>
      <c r="Q1330" s="3">
        <v>5464</v>
      </c>
      <c r="R1330" s="1" t="s">
        <v>2008</v>
      </c>
      <c r="S1330" s="3">
        <v>522</v>
      </c>
      <c r="T1330">
        <v>9</v>
      </c>
      <c r="U1330" t="str">
        <f>IF(Ecommerce_Sales[[#This Row],[Delivery_Time_Days]]&gt;7,"Delay",IF(Ecommerce_Sales[[#This Row],[Delivery_Time_Days]] = 0,"No delivery",IF(Ecommerce_Sales[[#This Row],[Delivery_Time_Days]]&lt;=7,"On-time")))</f>
        <v>Delay</v>
      </c>
      <c r="V1330" s="7">
        <f>Ecommerce_Sales[[#This Row],[Profit]]/Ecommerce_Sales[[#This Row],[Total_Price]]</f>
        <v>0.25</v>
      </c>
      <c r="W1330" s="3">
        <v>1366</v>
      </c>
      <c r="X1330" s="3"/>
    </row>
    <row r="1331" spans="1:24" x14ac:dyDescent="0.25">
      <c r="A1331" s="1" t="s">
        <v>5287</v>
      </c>
      <c r="B1331" s="1" t="s">
        <v>44</v>
      </c>
      <c r="C1331" s="1" t="s">
        <v>45</v>
      </c>
      <c r="D1331" s="1" t="s">
        <v>2787</v>
      </c>
      <c r="E1331" s="1" t="s">
        <v>1961</v>
      </c>
      <c r="F1331" s="2">
        <v>45088</v>
      </c>
      <c r="G1331" s="2">
        <v>44936</v>
      </c>
      <c r="H1331" s="2" t="str">
        <f>TEXT(Ecommerce_Sales[[#This Row],[Order_Date]],"mmmm")</f>
        <v>January</v>
      </c>
      <c r="I1331" s="2" t="str">
        <f>TEXT(Ecommerce_Sales[[#This Row],[Order_Date]],"yyyy")</f>
        <v>2023</v>
      </c>
      <c r="J1331" s="2" t="str">
        <f>TEXT(Ecommerce_Sales[[#This Row],[Order_Date]],"mmmm")</f>
        <v>January</v>
      </c>
      <c r="K1331" s="1" t="s">
        <v>1947</v>
      </c>
      <c r="L1331" s="1" t="s">
        <v>5288</v>
      </c>
      <c r="M1331" s="1" t="s">
        <v>2030</v>
      </c>
      <c r="N1331" s="1" t="s">
        <v>1978</v>
      </c>
      <c r="O1331" s="3">
        <v>756</v>
      </c>
      <c r="P1331">
        <v>1</v>
      </c>
      <c r="Q1331" s="3">
        <v>756</v>
      </c>
      <c r="R1331" s="1" t="s">
        <v>1958</v>
      </c>
      <c r="S1331" s="3">
        <v>98</v>
      </c>
      <c r="T1331">
        <v>5</v>
      </c>
      <c r="U1331" t="str">
        <f>IF(Ecommerce_Sales[[#This Row],[Delivery_Time_Days]]&gt;7,"Delay",IF(Ecommerce_Sales[[#This Row],[Delivery_Time_Days]] = 0,"No delivery",IF(Ecommerce_Sales[[#This Row],[Delivery_Time_Days]]&lt;=7,"On-time")))</f>
        <v>On-time</v>
      </c>
      <c r="V1331" s="7">
        <f>Ecommerce_Sales[[#This Row],[Profit]]/Ecommerce_Sales[[#This Row],[Total_Price]]</f>
        <v>0.35052910052910052</v>
      </c>
      <c r="W1331" s="3">
        <v>265</v>
      </c>
      <c r="X1331" s="3"/>
    </row>
    <row r="1332" spans="1:24" x14ac:dyDescent="0.25">
      <c r="A1332" s="1" t="s">
        <v>5289</v>
      </c>
      <c r="B1332" s="1" t="s">
        <v>1339</v>
      </c>
      <c r="C1332" s="1" t="s">
        <v>1340</v>
      </c>
      <c r="D1332" s="1" t="s">
        <v>5290</v>
      </c>
      <c r="E1332" s="1" t="s">
        <v>1954</v>
      </c>
      <c r="F1332" s="2">
        <v>45560</v>
      </c>
      <c r="G1332" s="2">
        <v>45348</v>
      </c>
      <c r="H1332" s="2" t="str">
        <f>TEXT(Ecommerce_Sales[[#This Row],[Order_Date]],"mmmm")</f>
        <v>February</v>
      </c>
      <c r="I1332" s="2" t="str">
        <f>TEXT(Ecommerce_Sales[[#This Row],[Order_Date]],"yyyy")</f>
        <v>2024</v>
      </c>
      <c r="J1332" s="2" t="str">
        <f>TEXT(Ecommerce_Sales[[#This Row],[Order_Date]],"mmmm")</f>
        <v>February</v>
      </c>
      <c r="K1332" s="1" t="s">
        <v>1947</v>
      </c>
      <c r="L1332" s="1" t="s">
        <v>5291</v>
      </c>
      <c r="M1332" s="1" t="s">
        <v>2058</v>
      </c>
      <c r="N1332" s="1" t="s">
        <v>1950</v>
      </c>
      <c r="O1332" s="3">
        <v>153</v>
      </c>
      <c r="P1332">
        <v>4</v>
      </c>
      <c r="Q1332" s="3">
        <v>612</v>
      </c>
      <c r="R1332" s="1" t="s">
        <v>1958</v>
      </c>
      <c r="S1332" s="3">
        <v>72</v>
      </c>
      <c r="T1332">
        <v>5</v>
      </c>
      <c r="U1332" t="str">
        <f>IF(Ecommerce_Sales[[#This Row],[Delivery_Time_Days]]&gt;7,"Delay",IF(Ecommerce_Sales[[#This Row],[Delivery_Time_Days]] = 0,"No delivery",IF(Ecommerce_Sales[[#This Row],[Delivery_Time_Days]]&lt;=7,"On-time")))</f>
        <v>On-time</v>
      </c>
      <c r="V1332" s="7">
        <f>Ecommerce_Sales[[#This Row],[Profit]]/Ecommerce_Sales[[#This Row],[Total_Price]]</f>
        <v>0.40032679738562094</v>
      </c>
      <c r="W1332" s="3">
        <v>245</v>
      </c>
      <c r="X1332" s="3"/>
    </row>
    <row r="1333" spans="1:24" x14ac:dyDescent="0.25">
      <c r="A1333" s="1" t="s">
        <v>5292</v>
      </c>
      <c r="B1333" s="1" t="s">
        <v>525</v>
      </c>
      <c r="C1333" s="1" t="s">
        <v>526</v>
      </c>
      <c r="D1333" s="1" t="s">
        <v>3541</v>
      </c>
      <c r="E1333" s="1" t="s">
        <v>1996</v>
      </c>
      <c r="F1333" s="2">
        <v>45052</v>
      </c>
      <c r="G1333" s="2">
        <v>45497</v>
      </c>
      <c r="H1333" s="2" t="str">
        <f>TEXT(Ecommerce_Sales[[#This Row],[Order_Date]],"mmmm")</f>
        <v>July</v>
      </c>
      <c r="I1333" s="2" t="str">
        <f>TEXT(Ecommerce_Sales[[#This Row],[Order_Date]],"yyyy")</f>
        <v>2024</v>
      </c>
      <c r="J1333" s="2" t="str">
        <f>TEXT(Ecommerce_Sales[[#This Row],[Order_Date]],"mmmm")</f>
        <v>July</v>
      </c>
      <c r="K1333" s="1" t="s">
        <v>1947</v>
      </c>
      <c r="L1333" s="1" t="s">
        <v>5293</v>
      </c>
      <c r="M1333" s="1" t="s">
        <v>2247</v>
      </c>
      <c r="N1333" s="1" t="s">
        <v>1957</v>
      </c>
      <c r="O1333" s="3">
        <v>505</v>
      </c>
      <c r="P1333">
        <v>1</v>
      </c>
      <c r="Q1333" s="3">
        <v>505</v>
      </c>
      <c r="R1333" s="1" t="s">
        <v>1958</v>
      </c>
      <c r="S1333" s="3">
        <v>68</v>
      </c>
      <c r="T1333">
        <v>9</v>
      </c>
      <c r="U1333" t="str">
        <f>IF(Ecommerce_Sales[[#This Row],[Delivery_Time_Days]]&gt;7,"Delay",IF(Ecommerce_Sales[[#This Row],[Delivery_Time_Days]] = 0,"No delivery",IF(Ecommerce_Sales[[#This Row],[Delivery_Time_Days]]&lt;=7,"On-time")))</f>
        <v>Delay</v>
      </c>
      <c r="V1333" s="7">
        <f>Ecommerce_Sales[[#This Row],[Profit]]/Ecommerce_Sales[[#This Row],[Total_Price]]</f>
        <v>0.15049504950495049</v>
      </c>
      <c r="W1333" s="3">
        <v>76</v>
      </c>
      <c r="X1333" s="3"/>
    </row>
    <row r="1334" spans="1:24" x14ac:dyDescent="0.25">
      <c r="A1334" s="1" t="s">
        <v>5294</v>
      </c>
      <c r="B1334" s="1" t="s">
        <v>1884</v>
      </c>
      <c r="C1334" s="1" t="s">
        <v>1885</v>
      </c>
      <c r="D1334" s="1" t="s">
        <v>2361</v>
      </c>
      <c r="E1334" s="1" t="s">
        <v>1996</v>
      </c>
      <c r="F1334" s="2">
        <v>45153</v>
      </c>
      <c r="G1334" s="2">
        <v>45123</v>
      </c>
      <c r="H1334" s="2" t="str">
        <f>TEXT(Ecommerce_Sales[[#This Row],[Order_Date]],"mmmm")</f>
        <v>July</v>
      </c>
      <c r="I1334" s="2" t="str">
        <f>TEXT(Ecommerce_Sales[[#This Row],[Order_Date]],"yyyy")</f>
        <v>2023</v>
      </c>
      <c r="J1334" s="2" t="str">
        <f>TEXT(Ecommerce_Sales[[#This Row],[Order_Date]],"mmmm")</f>
        <v>July</v>
      </c>
      <c r="K1334" s="1" t="s">
        <v>1986</v>
      </c>
      <c r="L1334" s="1" t="s">
        <v>5295</v>
      </c>
      <c r="M1334" s="1" t="s">
        <v>2104</v>
      </c>
      <c r="N1334" s="1" t="s">
        <v>1978</v>
      </c>
      <c r="O1334" s="3">
        <v>48</v>
      </c>
      <c r="P1334">
        <v>1</v>
      </c>
      <c r="Q1334" s="3">
        <v>48</v>
      </c>
      <c r="R1334" s="1" t="s">
        <v>1958</v>
      </c>
      <c r="S1334" s="3">
        <v>6</v>
      </c>
      <c r="U1334" t="str">
        <f>IF(Ecommerce_Sales[[#This Row],[Delivery_Time_Days]]&gt;7,"Delay",IF(Ecommerce_Sales[[#This Row],[Delivery_Time_Days]] = 0,"No delivery",IF(Ecommerce_Sales[[#This Row],[Delivery_Time_Days]]&lt;=7,"On-time")))</f>
        <v>No delivery</v>
      </c>
      <c r="V1334" s="7">
        <f>Ecommerce_Sales[[#This Row],[Profit]]/Ecommerce_Sales[[#This Row],[Total_Price]]</f>
        <v>0.35416666666666669</v>
      </c>
      <c r="W1334" s="3">
        <v>17</v>
      </c>
      <c r="X1334" s="3"/>
    </row>
    <row r="1335" spans="1:24" x14ac:dyDescent="0.25">
      <c r="A1335" s="1" t="s">
        <v>5296</v>
      </c>
      <c r="B1335" s="1" t="s">
        <v>697</v>
      </c>
      <c r="C1335" s="1" t="s">
        <v>698</v>
      </c>
      <c r="D1335" s="1" t="s">
        <v>2989</v>
      </c>
      <c r="E1335" s="1" t="s">
        <v>1996</v>
      </c>
      <c r="F1335" s="2">
        <v>45568</v>
      </c>
      <c r="G1335" s="2">
        <v>45512</v>
      </c>
      <c r="H1335" s="2" t="str">
        <f>TEXT(Ecommerce_Sales[[#This Row],[Order_Date]],"mmmm")</f>
        <v>August</v>
      </c>
      <c r="I1335" s="2" t="str">
        <f>TEXT(Ecommerce_Sales[[#This Row],[Order_Date]],"yyyy")</f>
        <v>2024</v>
      </c>
      <c r="J1335" s="2" t="str">
        <f>TEXT(Ecommerce_Sales[[#This Row],[Order_Date]],"mmmm")</f>
        <v>August</v>
      </c>
      <c r="K1335" s="1" t="s">
        <v>1947</v>
      </c>
      <c r="L1335" s="1" t="s">
        <v>5297</v>
      </c>
      <c r="M1335" s="1" t="s">
        <v>2065</v>
      </c>
      <c r="N1335" s="1" t="s">
        <v>1978</v>
      </c>
      <c r="O1335" s="3">
        <v>747</v>
      </c>
      <c r="P1335">
        <v>1</v>
      </c>
      <c r="Q1335" s="3">
        <v>747</v>
      </c>
      <c r="R1335" s="1" t="s">
        <v>1958</v>
      </c>
      <c r="S1335" s="3">
        <v>83</v>
      </c>
      <c r="T1335">
        <v>8</v>
      </c>
      <c r="U1335" t="str">
        <f>IF(Ecommerce_Sales[[#This Row],[Delivery_Time_Days]]&gt;7,"Delay",IF(Ecommerce_Sales[[#This Row],[Delivery_Time_Days]] = 0,"No delivery",IF(Ecommerce_Sales[[#This Row],[Delivery_Time_Days]]&lt;=7,"On-time")))</f>
        <v>Delay</v>
      </c>
      <c r="V1335" s="7">
        <f>Ecommerce_Sales[[#This Row],[Profit]]/Ecommerce_Sales[[#This Row],[Total_Price]]</f>
        <v>0.3493975903614458</v>
      </c>
      <c r="W1335" s="3">
        <v>261</v>
      </c>
      <c r="X1335" s="3"/>
    </row>
    <row r="1336" spans="1:24" x14ac:dyDescent="0.25">
      <c r="A1336" s="1" t="s">
        <v>5298</v>
      </c>
      <c r="B1336" s="1" t="s">
        <v>1541</v>
      </c>
      <c r="C1336" s="1" t="s">
        <v>1542</v>
      </c>
      <c r="D1336" s="1" t="s">
        <v>5299</v>
      </c>
      <c r="E1336" s="1" t="s">
        <v>1954</v>
      </c>
      <c r="F1336" s="2">
        <v>45430</v>
      </c>
      <c r="G1336" s="2">
        <v>45469</v>
      </c>
      <c r="H1336" s="2" t="str">
        <f>TEXT(Ecommerce_Sales[[#This Row],[Order_Date]],"mmmm")</f>
        <v>June</v>
      </c>
      <c r="I1336" s="2" t="str">
        <f>TEXT(Ecommerce_Sales[[#This Row],[Order_Date]],"yyyy")</f>
        <v>2024</v>
      </c>
      <c r="J1336" s="2" t="str">
        <f>TEXT(Ecommerce_Sales[[#This Row],[Order_Date]],"mmmm")</f>
        <v>June</v>
      </c>
      <c r="K1336" s="1" t="s">
        <v>1947</v>
      </c>
      <c r="L1336" s="1" t="s">
        <v>4175</v>
      </c>
      <c r="M1336" s="1" t="s">
        <v>2002</v>
      </c>
      <c r="N1336" s="1" t="s">
        <v>1989</v>
      </c>
      <c r="O1336" s="3">
        <v>371</v>
      </c>
      <c r="P1336">
        <v>1</v>
      </c>
      <c r="Q1336" s="3">
        <v>371</v>
      </c>
      <c r="R1336" s="1" t="s">
        <v>1958</v>
      </c>
      <c r="S1336" s="3">
        <v>20</v>
      </c>
      <c r="T1336">
        <v>4</v>
      </c>
      <c r="U1336" t="str">
        <f>IF(Ecommerce_Sales[[#This Row],[Delivery_Time_Days]]&gt;7,"Delay",IF(Ecommerce_Sales[[#This Row],[Delivery_Time_Days]] = 0,"No delivery",IF(Ecommerce_Sales[[#This Row],[Delivery_Time_Days]]&lt;=7,"On-time")))</f>
        <v>On-time</v>
      </c>
      <c r="V1336" s="7">
        <f>Ecommerce_Sales[[#This Row],[Profit]]/Ecommerce_Sales[[#This Row],[Total_Price]]</f>
        <v>0.25067385444743934</v>
      </c>
      <c r="W1336" s="3">
        <v>93</v>
      </c>
      <c r="X1336" s="3"/>
    </row>
    <row r="1337" spans="1:24" x14ac:dyDescent="0.25">
      <c r="A1337" s="1" t="s">
        <v>5300</v>
      </c>
      <c r="B1337" s="1" t="s">
        <v>1451</v>
      </c>
      <c r="C1337" s="1" t="s">
        <v>1452</v>
      </c>
      <c r="D1337" s="1" t="s">
        <v>5301</v>
      </c>
      <c r="E1337" s="1" t="s">
        <v>1981</v>
      </c>
      <c r="F1337" s="2">
        <v>45263</v>
      </c>
      <c r="G1337" s="2">
        <v>45209</v>
      </c>
      <c r="H1337" s="2" t="str">
        <f>TEXT(Ecommerce_Sales[[#This Row],[Order_Date]],"mmmm")</f>
        <v>October</v>
      </c>
      <c r="I1337" s="2" t="str">
        <f>TEXT(Ecommerce_Sales[[#This Row],[Order_Date]],"yyyy")</f>
        <v>2023</v>
      </c>
      <c r="J1337" s="2" t="str">
        <f>TEXT(Ecommerce_Sales[[#This Row],[Order_Date]],"mmmm")</f>
        <v>October</v>
      </c>
      <c r="K1337" s="1" t="s">
        <v>1947</v>
      </c>
      <c r="L1337" s="1" t="s">
        <v>5302</v>
      </c>
      <c r="M1337" s="1" t="s">
        <v>1956</v>
      </c>
      <c r="N1337" s="1" t="s">
        <v>1957</v>
      </c>
      <c r="O1337" s="3">
        <v>1152</v>
      </c>
      <c r="P1337">
        <v>1</v>
      </c>
      <c r="Q1337" s="3">
        <v>1152</v>
      </c>
      <c r="R1337" s="1" t="s">
        <v>1958</v>
      </c>
      <c r="S1337" s="3">
        <v>134</v>
      </c>
      <c r="T1337">
        <v>2</v>
      </c>
      <c r="U1337" t="str">
        <f>IF(Ecommerce_Sales[[#This Row],[Delivery_Time_Days]]&gt;7,"Delay",IF(Ecommerce_Sales[[#This Row],[Delivery_Time_Days]] = 0,"No delivery",IF(Ecommerce_Sales[[#This Row],[Delivery_Time_Days]]&lt;=7,"On-time")))</f>
        <v>On-time</v>
      </c>
      <c r="V1337" s="7">
        <f>Ecommerce_Sales[[#This Row],[Profit]]/Ecommerce_Sales[[#This Row],[Total_Price]]</f>
        <v>0.1501736111111111</v>
      </c>
      <c r="W1337" s="3">
        <v>173</v>
      </c>
      <c r="X1337" s="3"/>
    </row>
    <row r="1338" spans="1:24" x14ac:dyDescent="0.25">
      <c r="A1338" s="1" t="s">
        <v>5303</v>
      </c>
      <c r="B1338" s="1" t="s">
        <v>444</v>
      </c>
      <c r="C1338" s="1" t="s">
        <v>445</v>
      </c>
      <c r="D1338" s="1" t="s">
        <v>2106</v>
      </c>
      <c r="E1338" s="1" t="s">
        <v>1946</v>
      </c>
      <c r="F1338" s="2">
        <v>45651</v>
      </c>
      <c r="G1338" s="2">
        <v>45576</v>
      </c>
      <c r="H1338" s="2" t="str">
        <f>TEXT(Ecommerce_Sales[[#This Row],[Order_Date]],"mmmm")</f>
        <v>October</v>
      </c>
      <c r="I1338" s="2" t="str">
        <f>TEXT(Ecommerce_Sales[[#This Row],[Order_Date]],"yyyy")</f>
        <v>2024</v>
      </c>
      <c r="J1338" s="2" t="str">
        <f>TEXT(Ecommerce_Sales[[#This Row],[Order_Date]],"mmmm")</f>
        <v>October</v>
      </c>
      <c r="K1338" s="1" t="s">
        <v>1947</v>
      </c>
      <c r="L1338" s="1" t="s">
        <v>5304</v>
      </c>
      <c r="M1338" s="1" t="s">
        <v>1963</v>
      </c>
      <c r="N1338" s="1" t="s">
        <v>1957</v>
      </c>
      <c r="O1338" s="3">
        <v>160</v>
      </c>
      <c r="P1338">
        <v>4</v>
      </c>
      <c r="Q1338" s="3">
        <v>638</v>
      </c>
      <c r="R1338" s="1" t="s">
        <v>2008</v>
      </c>
      <c r="S1338" s="3">
        <v>42</v>
      </c>
      <c r="T1338">
        <v>2</v>
      </c>
      <c r="U1338" t="str">
        <f>IF(Ecommerce_Sales[[#This Row],[Delivery_Time_Days]]&gt;7,"Delay",IF(Ecommerce_Sales[[#This Row],[Delivery_Time_Days]] = 0,"No delivery",IF(Ecommerce_Sales[[#This Row],[Delivery_Time_Days]]&lt;=7,"On-time")))</f>
        <v>On-time</v>
      </c>
      <c r="V1338" s="7">
        <f>Ecommerce_Sales[[#This Row],[Profit]]/Ecommerce_Sales[[#This Row],[Total_Price]]</f>
        <v>0.15047021943573669</v>
      </c>
      <c r="W1338" s="3">
        <v>96</v>
      </c>
      <c r="X1338" s="3"/>
    </row>
    <row r="1339" spans="1:24" x14ac:dyDescent="0.25">
      <c r="A1339" s="1" t="s">
        <v>5305</v>
      </c>
      <c r="B1339" s="1" t="s">
        <v>1111</v>
      </c>
      <c r="C1339" s="1" t="s">
        <v>1112</v>
      </c>
      <c r="D1339" s="1" t="s">
        <v>4792</v>
      </c>
      <c r="E1339" s="1" t="s">
        <v>1966</v>
      </c>
      <c r="F1339" s="2">
        <v>45434</v>
      </c>
      <c r="G1339" s="2">
        <v>45025</v>
      </c>
      <c r="H1339" s="2" t="str">
        <f>TEXT(Ecommerce_Sales[[#This Row],[Order_Date]],"mmmm")</f>
        <v>April</v>
      </c>
      <c r="I1339" s="2" t="str">
        <f>TEXT(Ecommerce_Sales[[#This Row],[Order_Date]],"yyyy")</f>
        <v>2023</v>
      </c>
      <c r="J1339" s="2" t="str">
        <f>TEXT(Ecommerce_Sales[[#This Row],[Order_Date]],"mmmm")</f>
        <v>April</v>
      </c>
      <c r="K1339" s="1" t="s">
        <v>1986</v>
      </c>
      <c r="L1339" s="1" t="s">
        <v>5182</v>
      </c>
      <c r="M1339" s="1" t="s">
        <v>1988</v>
      </c>
      <c r="N1339" s="1" t="s">
        <v>1989</v>
      </c>
      <c r="O1339" s="3">
        <v>806</v>
      </c>
      <c r="P1339">
        <v>5</v>
      </c>
      <c r="Q1339" s="3">
        <v>4032</v>
      </c>
      <c r="R1339" s="1" t="s">
        <v>1958</v>
      </c>
      <c r="S1339" s="3">
        <v>505</v>
      </c>
      <c r="U1339" t="str">
        <f>IF(Ecommerce_Sales[[#This Row],[Delivery_Time_Days]]&gt;7,"Delay",IF(Ecommerce_Sales[[#This Row],[Delivery_Time_Days]] = 0,"No delivery",IF(Ecommerce_Sales[[#This Row],[Delivery_Time_Days]]&lt;=7,"On-time")))</f>
        <v>No delivery</v>
      </c>
      <c r="V1339" s="7">
        <f>Ecommerce_Sales[[#This Row],[Profit]]/Ecommerce_Sales[[#This Row],[Total_Price]]</f>
        <v>0.25</v>
      </c>
      <c r="W1339" s="3">
        <v>1008</v>
      </c>
      <c r="X1339" s="3"/>
    </row>
    <row r="1340" spans="1:24" x14ac:dyDescent="0.25">
      <c r="A1340" s="1" t="s">
        <v>5306</v>
      </c>
      <c r="B1340" s="1" t="s">
        <v>264</v>
      </c>
      <c r="C1340" s="1" t="s">
        <v>265</v>
      </c>
      <c r="D1340" s="1" t="s">
        <v>2335</v>
      </c>
      <c r="E1340" s="1" t="s">
        <v>1946</v>
      </c>
      <c r="F1340" s="2">
        <v>44945</v>
      </c>
      <c r="G1340" s="2">
        <v>45102</v>
      </c>
      <c r="H1340" s="2" t="str">
        <f>TEXT(Ecommerce_Sales[[#This Row],[Order_Date]],"mmmm")</f>
        <v>June</v>
      </c>
      <c r="I1340" s="2" t="str">
        <f>TEXT(Ecommerce_Sales[[#This Row],[Order_Date]],"yyyy")</f>
        <v>2023</v>
      </c>
      <c r="J1340" s="2" t="str">
        <f>TEXT(Ecommerce_Sales[[#This Row],[Order_Date]],"mmmm")</f>
        <v>June</v>
      </c>
      <c r="K1340" s="1" t="s">
        <v>1986</v>
      </c>
      <c r="L1340" s="1" t="s">
        <v>5307</v>
      </c>
      <c r="M1340" s="1" t="s">
        <v>1998</v>
      </c>
      <c r="N1340" s="1" t="s">
        <v>1973</v>
      </c>
      <c r="O1340" s="3">
        <v>218</v>
      </c>
      <c r="P1340">
        <v>1</v>
      </c>
      <c r="Q1340" s="3">
        <v>218</v>
      </c>
      <c r="R1340" s="1" t="s">
        <v>1958</v>
      </c>
      <c r="S1340" s="3">
        <v>32</v>
      </c>
      <c r="U1340" t="str">
        <f>IF(Ecommerce_Sales[[#This Row],[Delivery_Time_Days]]&gt;7,"Delay",IF(Ecommerce_Sales[[#This Row],[Delivery_Time_Days]] = 0,"No delivery",IF(Ecommerce_Sales[[#This Row],[Delivery_Time_Days]]&lt;=7,"On-time")))</f>
        <v>No delivery</v>
      </c>
      <c r="V1340" s="7">
        <f>Ecommerce_Sales[[#This Row],[Profit]]/Ecommerce_Sales[[#This Row],[Total_Price]]</f>
        <v>0.29816513761467889</v>
      </c>
      <c r="W1340" s="3">
        <v>65</v>
      </c>
      <c r="X1340" s="3"/>
    </row>
    <row r="1341" spans="1:24" x14ac:dyDescent="0.25">
      <c r="A1341" s="1" t="s">
        <v>5308</v>
      </c>
      <c r="B1341" s="1" t="s">
        <v>1357</v>
      </c>
      <c r="C1341" s="1" t="s">
        <v>1358</v>
      </c>
      <c r="D1341" s="1" t="s">
        <v>5309</v>
      </c>
      <c r="E1341" s="1" t="s">
        <v>1966</v>
      </c>
      <c r="F1341" s="2">
        <v>45118</v>
      </c>
      <c r="G1341" s="2">
        <v>44935</v>
      </c>
      <c r="H1341" s="2" t="str">
        <f>TEXT(Ecommerce_Sales[[#This Row],[Order_Date]],"mmmm")</f>
        <v>January</v>
      </c>
      <c r="I1341" s="2" t="str">
        <f>TEXT(Ecommerce_Sales[[#This Row],[Order_Date]],"yyyy")</f>
        <v>2023</v>
      </c>
      <c r="J1341" s="2" t="str">
        <f>TEXT(Ecommerce_Sales[[#This Row],[Order_Date]],"mmmm")</f>
        <v>January</v>
      </c>
      <c r="K1341" s="1" t="s">
        <v>1947</v>
      </c>
      <c r="L1341" s="1" t="s">
        <v>5310</v>
      </c>
      <c r="M1341" s="1" t="s">
        <v>1972</v>
      </c>
      <c r="N1341" s="1" t="s">
        <v>1973</v>
      </c>
      <c r="O1341" s="3">
        <v>528</v>
      </c>
      <c r="P1341">
        <v>2</v>
      </c>
      <c r="Q1341" s="3">
        <v>1057</v>
      </c>
      <c r="R1341" s="1" t="s">
        <v>2008</v>
      </c>
      <c r="S1341" s="3">
        <v>73</v>
      </c>
      <c r="T1341">
        <v>6</v>
      </c>
      <c r="U1341" t="str">
        <f>IF(Ecommerce_Sales[[#This Row],[Delivery_Time_Days]]&gt;7,"Delay",IF(Ecommerce_Sales[[#This Row],[Delivery_Time_Days]] = 0,"No delivery",IF(Ecommerce_Sales[[#This Row],[Delivery_Time_Days]]&lt;=7,"On-time")))</f>
        <v>On-time</v>
      </c>
      <c r="V1341" s="7">
        <f>Ecommerce_Sales[[#This Row],[Profit]]/Ecommerce_Sales[[#This Row],[Total_Price]]</f>
        <v>0.29990539262062443</v>
      </c>
      <c r="W1341" s="3">
        <v>317</v>
      </c>
      <c r="X1341" s="3"/>
    </row>
    <row r="1342" spans="1:24" x14ac:dyDescent="0.25">
      <c r="A1342" s="1" t="s">
        <v>5311</v>
      </c>
      <c r="B1342" s="1" t="s">
        <v>1177</v>
      </c>
      <c r="C1342" s="1" t="s">
        <v>1178</v>
      </c>
      <c r="D1342" s="1" t="s">
        <v>2216</v>
      </c>
      <c r="E1342" s="1" t="s">
        <v>1966</v>
      </c>
      <c r="F1342" s="2">
        <v>45561</v>
      </c>
      <c r="G1342" s="2">
        <v>45497</v>
      </c>
      <c r="H1342" s="2" t="str">
        <f>TEXT(Ecommerce_Sales[[#This Row],[Order_Date]],"mmmm")</f>
        <v>July</v>
      </c>
      <c r="I1342" s="2" t="str">
        <f>TEXT(Ecommerce_Sales[[#This Row],[Order_Date]],"yyyy")</f>
        <v>2024</v>
      </c>
      <c r="J1342" s="2" t="str">
        <f>TEXT(Ecommerce_Sales[[#This Row],[Order_Date]],"mmmm")</f>
        <v>July</v>
      </c>
      <c r="K1342" s="1" t="s">
        <v>1947</v>
      </c>
      <c r="L1342" s="1" t="s">
        <v>5312</v>
      </c>
      <c r="M1342" s="1" t="s">
        <v>2030</v>
      </c>
      <c r="N1342" s="1" t="s">
        <v>1978</v>
      </c>
      <c r="O1342" s="3">
        <v>851</v>
      </c>
      <c r="P1342">
        <v>6</v>
      </c>
      <c r="Q1342" s="3">
        <v>5108</v>
      </c>
      <c r="R1342" s="1" t="s">
        <v>1958</v>
      </c>
      <c r="S1342" s="3">
        <v>279</v>
      </c>
      <c r="T1342">
        <v>3</v>
      </c>
      <c r="U1342" t="str">
        <f>IF(Ecommerce_Sales[[#This Row],[Delivery_Time_Days]]&gt;7,"Delay",IF(Ecommerce_Sales[[#This Row],[Delivery_Time_Days]] = 0,"No delivery",IF(Ecommerce_Sales[[#This Row],[Delivery_Time_Days]]&lt;=7,"On-time")))</f>
        <v>On-time</v>
      </c>
      <c r="V1342" s="7">
        <f>Ecommerce_Sales[[#This Row],[Profit]]/Ecommerce_Sales[[#This Row],[Total_Price]]</f>
        <v>0.35003915426781518</v>
      </c>
      <c r="W1342" s="3">
        <v>1788</v>
      </c>
      <c r="X1342" s="3"/>
    </row>
    <row r="1343" spans="1:24" x14ac:dyDescent="0.25">
      <c r="A1343" s="1" t="s">
        <v>5313</v>
      </c>
      <c r="B1343" s="1" t="s">
        <v>1271</v>
      </c>
      <c r="C1343" s="1" t="s">
        <v>1272</v>
      </c>
      <c r="D1343" s="1" t="s">
        <v>2300</v>
      </c>
      <c r="E1343" s="1" t="s">
        <v>1946</v>
      </c>
      <c r="F1343" s="2">
        <v>45487</v>
      </c>
      <c r="G1343" s="2">
        <v>45382</v>
      </c>
      <c r="H1343" s="2" t="str">
        <f>TEXT(Ecommerce_Sales[[#This Row],[Order_Date]],"mmmm")</f>
        <v>March</v>
      </c>
      <c r="I1343" s="2" t="str">
        <f>TEXT(Ecommerce_Sales[[#This Row],[Order_Date]],"yyyy")</f>
        <v>2024</v>
      </c>
      <c r="J1343" s="2" t="str">
        <f>TEXT(Ecommerce_Sales[[#This Row],[Order_Date]],"mmmm")</f>
        <v>March</v>
      </c>
      <c r="K1343" s="1" t="s">
        <v>1947</v>
      </c>
      <c r="L1343" s="1" t="s">
        <v>5314</v>
      </c>
      <c r="M1343" s="1" t="s">
        <v>2079</v>
      </c>
      <c r="N1343" s="1" t="s">
        <v>1973</v>
      </c>
      <c r="O1343" s="3">
        <v>355</v>
      </c>
      <c r="P1343">
        <v>4</v>
      </c>
      <c r="Q1343" s="3">
        <v>1421</v>
      </c>
      <c r="R1343" s="1" t="s">
        <v>1951</v>
      </c>
      <c r="S1343" s="3">
        <v>197</v>
      </c>
      <c r="T1343">
        <v>3</v>
      </c>
      <c r="U1343" t="str">
        <f>IF(Ecommerce_Sales[[#This Row],[Delivery_Time_Days]]&gt;7,"Delay",IF(Ecommerce_Sales[[#This Row],[Delivery_Time_Days]] = 0,"No delivery",IF(Ecommerce_Sales[[#This Row],[Delivery_Time_Days]]&lt;=7,"On-time")))</f>
        <v>On-time</v>
      </c>
      <c r="V1343" s="7">
        <f>Ecommerce_Sales[[#This Row],[Profit]]/Ecommerce_Sales[[#This Row],[Total_Price]]</f>
        <v>0.29978888106966922</v>
      </c>
      <c r="W1343" s="3">
        <v>426</v>
      </c>
      <c r="X1343" s="3"/>
    </row>
    <row r="1344" spans="1:24" x14ac:dyDescent="0.25">
      <c r="A1344" s="1" t="s">
        <v>5315</v>
      </c>
      <c r="B1344" s="1" t="s">
        <v>346</v>
      </c>
      <c r="C1344" s="1" t="s">
        <v>415</v>
      </c>
      <c r="D1344" s="1" t="s">
        <v>4648</v>
      </c>
      <c r="E1344" s="1" t="s">
        <v>1981</v>
      </c>
      <c r="F1344" s="2">
        <v>45468</v>
      </c>
      <c r="G1344" s="2">
        <v>44995</v>
      </c>
      <c r="H1344" s="2" t="str">
        <f>TEXT(Ecommerce_Sales[[#This Row],[Order_Date]],"mmmm")</f>
        <v>March</v>
      </c>
      <c r="I1344" s="2" t="str">
        <f>TEXT(Ecommerce_Sales[[#This Row],[Order_Date]],"yyyy")</f>
        <v>2023</v>
      </c>
      <c r="J1344" s="2" t="str">
        <f>TEXT(Ecommerce_Sales[[#This Row],[Order_Date]],"mmmm")</f>
        <v>March</v>
      </c>
      <c r="K1344" s="1" t="s">
        <v>1947</v>
      </c>
      <c r="L1344" s="1" t="s">
        <v>5316</v>
      </c>
      <c r="M1344" s="1" t="s">
        <v>2247</v>
      </c>
      <c r="N1344" s="1" t="s">
        <v>1957</v>
      </c>
      <c r="O1344" s="3">
        <v>955</v>
      </c>
      <c r="P1344">
        <v>4</v>
      </c>
      <c r="Q1344" s="3">
        <v>3821</v>
      </c>
      <c r="R1344" s="1" t="s">
        <v>1951</v>
      </c>
      <c r="S1344" s="3">
        <v>501</v>
      </c>
      <c r="T1344">
        <v>8</v>
      </c>
      <c r="U1344" t="str">
        <f>IF(Ecommerce_Sales[[#This Row],[Delivery_Time_Days]]&gt;7,"Delay",IF(Ecommerce_Sales[[#This Row],[Delivery_Time_Days]] = 0,"No delivery",IF(Ecommerce_Sales[[#This Row],[Delivery_Time_Days]]&lt;=7,"On-time")))</f>
        <v>Delay</v>
      </c>
      <c r="V1344" s="7">
        <f>Ecommerce_Sales[[#This Row],[Profit]]/Ecommerce_Sales[[#This Row],[Total_Price]]</f>
        <v>0.14996074326092645</v>
      </c>
      <c r="W1344" s="3">
        <v>573</v>
      </c>
      <c r="X1344" s="3"/>
    </row>
    <row r="1345" spans="1:24" x14ac:dyDescent="0.25">
      <c r="A1345" s="1" t="s">
        <v>5317</v>
      </c>
      <c r="B1345" s="1" t="s">
        <v>1493</v>
      </c>
      <c r="C1345" s="1" t="s">
        <v>1494</v>
      </c>
      <c r="D1345" s="1" t="s">
        <v>5318</v>
      </c>
      <c r="E1345" s="1" t="s">
        <v>2005</v>
      </c>
      <c r="F1345" s="2">
        <v>45635</v>
      </c>
      <c r="G1345" s="2">
        <v>45365</v>
      </c>
      <c r="H1345" s="2" t="str">
        <f>TEXT(Ecommerce_Sales[[#This Row],[Order_Date]],"mmmm")</f>
        <v>March</v>
      </c>
      <c r="I1345" s="2" t="str">
        <f>TEXT(Ecommerce_Sales[[#This Row],[Order_Date]],"yyyy")</f>
        <v>2024</v>
      </c>
      <c r="J1345" s="2" t="str">
        <f>TEXT(Ecommerce_Sales[[#This Row],[Order_Date]],"mmmm")</f>
        <v>March</v>
      </c>
      <c r="K1345" s="1" t="s">
        <v>1947</v>
      </c>
      <c r="L1345" s="1" t="s">
        <v>5319</v>
      </c>
      <c r="M1345" s="1" t="s">
        <v>2002</v>
      </c>
      <c r="N1345" s="1" t="s">
        <v>1989</v>
      </c>
      <c r="O1345" s="3">
        <v>766</v>
      </c>
      <c r="P1345">
        <v>5</v>
      </c>
      <c r="Q1345" s="3">
        <v>3830</v>
      </c>
      <c r="R1345" s="1" t="s">
        <v>2008</v>
      </c>
      <c r="S1345" s="3">
        <v>353</v>
      </c>
      <c r="T1345">
        <v>6</v>
      </c>
      <c r="U1345" t="str">
        <f>IF(Ecommerce_Sales[[#This Row],[Delivery_Time_Days]]&gt;7,"Delay",IF(Ecommerce_Sales[[#This Row],[Delivery_Time_Days]] = 0,"No delivery",IF(Ecommerce_Sales[[#This Row],[Delivery_Time_Days]]&lt;=7,"On-time")))</f>
        <v>On-time</v>
      </c>
      <c r="V1345" s="7">
        <f>Ecommerce_Sales[[#This Row],[Profit]]/Ecommerce_Sales[[#This Row],[Total_Price]]</f>
        <v>0.24986945169712793</v>
      </c>
      <c r="W1345" s="3">
        <v>957</v>
      </c>
      <c r="X1345" s="3"/>
    </row>
    <row r="1346" spans="1:24" x14ac:dyDescent="0.25">
      <c r="A1346" s="1" t="s">
        <v>5320</v>
      </c>
      <c r="B1346" s="1" t="s">
        <v>1696</v>
      </c>
      <c r="C1346" s="1" t="s">
        <v>1697</v>
      </c>
      <c r="D1346" s="1" t="s">
        <v>4320</v>
      </c>
      <c r="E1346" s="1" t="s">
        <v>2005</v>
      </c>
      <c r="F1346" s="2">
        <v>45476</v>
      </c>
      <c r="G1346" s="2">
        <v>45082</v>
      </c>
      <c r="H1346" s="2" t="str">
        <f>TEXT(Ecommerce_Sales[[#This Row],[Order_Date]],"mmmm")</f>
        <v>June</v>
      </c>
      <c r="I1346" s="2" t="str">
        <f>TEXT(Ecommerce_Sales[[#This Row],[Order_Date]],"yyyy")</f>
        <v>2023</v>
      </c>
      <c r="J1346" s="2" t="str">
        <f>TEXT(Ecommerce_Sales[[#This Row],[Order_Date]],"mmmm")</f>
        <v>June</v>
      </c>
      <c r="K1346" s="1" t="s">
        <v>1947</v>
      </c>
      <c r="L1346" s="1" t="s">
        <v>5321</v>
      </c>
      <c r="M1346" s="1" t="s">
        <v>1956</v>
      </c>
      <c r="N1346" s="1" t="s">
        <v>1957</v>
      </c>
      <c r="O1346" s="3">
        <v>712</v>
      </c>
      <c r="P1346">
        <v>1</v>
      </c>
      <c r="Q1346" s="3">
        <v>712</v>
      </c>
      <c r="R1346" s="1" t="s">
        <v>1958</v>
      </c>
      <c r="S1346" s="3">
        <v>41</v>
      </c>
      <c r="T1346">
        <v>8</v>
      </c>
      <c r="U1346" t="str">
        <f>IF(Ecommerce_Sales[[#This Row],[Delivery_Time_Days]]&gt;7,"Delay",IF(Ecommerce_Sales[[#This Row],[Delivery_Time_Days]] = 0,"No delivery",IF(Ecommerce_Sales[[#This Row],[Delivery_Time_Days]]&lt;=7,"On-time")))</f>
        <v>Delay</v>
      </c>
      <c r="V1346" s="7">
        <f>Ecommerce_Sales[[#This Row],[Profit]]/Ecommerce_Sales[[#This Row],[Total_Price]]</f>
        <v>0.1502808988764045</v>
      </c>
      <c r="W1346" s="3">
        <v>107</v>
      </c>
      <c r="X1346" s="3"/>
    </row>
    <row r="1347" spans="1:24" x14ac:dyDescent="0.25">
      <c r="A1347" s="1" t="s">
        <v>5322</v>
      </c>
      <c r="B1347" s="1" t="s">
        <v>815</v>
      </c>
      <c r="C1347" s="1" t="s">
        <v>816</v>
      </c>
      <c r="D1347" s="1" t="s">
        <v>3716</v>
      </c>
      <c r="E1347" s="1" t="s">
        <v>1954</v>
      </c>
      <c r="F1347" s="2">
        <v>45092</v>
      </c>
      <c r="G1347" s="2">
        <v>45551</v>
      </c>
      <c r="H1347" s="2" t="str">
        <f>TEXT(Ecommerce_Sales[[#This Row],[Order_Date]],"mmmm")</f>
        <v>September</v>
      </c>
      <c r="I1347" s="2" t="str">
        <f>TEXT(Ecommerce_Sales[[#This Row],[Order_Date]],"yyyy")</f>
        <v>2024</v>
      </c>
      <c r="J1347" s="2" t="str">
        <f>TEXT(Ecommerce_Sales[[#This Row],[Order_Date]],"mmmm")</f>
        <v>September</v>
      </c>
      <c r="K1347" s="1" t="s">
        <v>1947</v>
      </c>
      <c r="L1347" s="1" t="s">
        <v>5323</v>
      </c>
      <c r="M1347" s="1" t="s">
        <v>1963</v>
      </c>
      <c r="N1347" s="1" t="s">
        <v>1957</v>
      </c>
      <c r="O1347" s="3">
        <v>535</v>
      </c>
      <c r="P1347">
        <v>2</v>
      </c>
      <c r="Q1347" s="3">
        <v>1070</v>
      </c>
      <c r="R1347" s="1" t="s">
        <v>1951</v>
      </c>
      <c r="S1347" s="3">
        <v>104</v>
      </c>
      <c r="T1347">
        <v>2</v>
      </c>
      <c r="U1347" t="str">
        <f>IF(Ecommerce_Sales[[#This Row],[Delivery_Time_Days]]&gt;7,"Delay",IF(Ecommerce_Sales[[#This Row],[Delivery_Time_Days]] = 0,"No delivery",IF(Ecommerce_Sales[[#This Row],[Delivery_Time_Days]]&lt;=7,"On-time")))</f>
        <v>On-time</v>
      </c>
      <c r="V1347" s="7">
        <f>Ecommerce_Sales[[#This Row],[Profit]]/Ecommerce_Sales[[#This Row],[Total_Price]]</f>
        <v>0.14953271028037382</v>
      </c>
      <c r="W1347" s="3">
        <v>160</v>
      </c>
      <c r="X1347" s="3"/>
    </row>
    <row r="1348" spans="1:24" x14ac:dyDescent="0.25">
      <c r="A1348" s="1" t="s">
        <v>5324</v>
      </c>
      <c r="B1348" s="1" t="s">
        <v>904</v>
      </c>
      <c r="C1348" s="1" t="s">
        <v>905</v>
      </c>
      <c r="D1348" s="1" t="s">
        <v>5325</v>
      </c>
      <c r="E1348" s="1" t="s">
        <v>2005</v>
      </c>
      <c r="F1348" s="2">
        <v>45136</v>
      </c>
      <c r="G1348" s="2">
        <v>45581</v>
      </c>
      <c r="H1348" s="2" t="str">
        <f>TEXT(Ecommerce_Sales[[#This Row],[Order_Date]],"mmmm")</f>
        <v>October</v>
      </c>
      <c r="I1348" s="2" t="str">
        <f>TEXT(Ecommerce_Sales[[#This Row],[Order_Date]],"yyyy")</f>
        <v>2024</v>
      </c>
      <c r="J1348" s="2" t="str">
        <f>TEXT(Ecommerce_Sales[[#This Row],[Order_Date]],"mmmm")</f>
        <v>October</v>
      </c>
      <c r="K1348" s="1" t="s">
        <v>1947</v>
      </c>
      <c r="L1348" s="1" t="s">
        <v>5326</v>
      </c>
      <c r="M1348" s="1" t="s">
        <v>2104</v>
      </c>
      <c r="N1348" s="1" t="s">
        <v>1978</v>
      </c>
      <c r="O1348" s="3">
        <v>424</v>
      </c>
      <c r="P1348">
        <v>1</v>
      </c>
      <c r="Q1348" s="3">
        <v>424</v>
      </c>
      <c r="R1348" s="1" t="s">
        <v>1958</v>
      </c>
      <c r="S1348" s="3">
        <v>34</v>
      </c>
      <c r="T1348">
        <v>2</v>
      </c>
      <c r="U1348" t="str">
        <f>IF(Ecommerce_Sales[[#This Row],[Delivery_Time_Days]]&gt;7,"Delay",IF(Ecommerce_Sales[[#This Row],[Delivery_Time_Days]] = 0,"No delivery",IF(Ecommerce_Sales[[#This Row],[Delivery_Time_Days]]&lt;=7,"On-time")))</f>
        <v>On-time</v>
      </c>
      <c r="V1348" s="7">
        <f>Ecommerce_Sales[[#This Row],[Profit]]/Ecommerce_Sales[[#This Row],[Total_Price]]</f>
        <v>0.34905660377358488</v>
      </c>
      <c r="W1348" s="3">
        <v>148</v>
      </c>
      <c r="X1348" s="3"/>
    </row>
    <row r="1349" spans="1:24" x14ac:dyDescent="0.25">
      <c r="A1349" s="1" t="s">
        <v>5327</v>
      </c>
      <c r="B1349" s="1" t="s">
        <v>1804</v>
      </c>
      <c r="C1349" s="1" t="s">
        <v>1805</v>
      </c>
      <c r="D1349" s="1" t="s">
        <v>5328</v>
      </c>
      <c r="E1349" s="1" t="s">
        <v>2005</v>
      </c>
      <c r="F1349" s="2">
        <v>45550</v>
      </c>
      <c r="G1349" s="2">
        <v>45014</v>
      </c>
      <c r="H1349" s="2" t="str">
        <f>TEXT(Ecommerce_Sales[[#This Row],[Order_Date]],"mmmm")</f>
        <v>March</v>
      </c>
      <c r="I1349" s="2" t="str">
        <f>TEXT(Ecommerce_Sales[[#This Row],[Order_Date]],"yyyy")</f>
        <v>2023</v>
      </c>
      <c r="J1349" s="2" t="str">
        <f>TEXT(Ecommerce_Sales[[#This Row],[Order_Date]],"mmmm")</f>
        <v>March</v>
      </c>
      <c r="K1349" s="1" t="s">
        <v>1992</v>
      </c>
      <c r="L1349" s="1" t="s">
        <v>5329</v>
      </c>
      <c r="M1349" s="1" t="s">
        <v>1983</v>
      </c>
      <c r="N1349" s="1" t="s">
        <v>1950</v>
      </c>
      <c r="O1349" s="3">
        <v>436</v>
      </c>
      <c r="P1349">
        <v>1</v>
      </c>
      <c r="Q1349" s="3">
        <v>436</v>
      </c>
      <c r="R1349" s="1" t="s">
        <v>1951</v>
      </c>
      <c r="S1349" s="3">
        <v>31</v>
      </c>
      <c r="U1349" t="str">
        <f>IF(Ecommerce_Sales[[#This Row],[Delivery_Time_Days]]&gt;7,"Delay",IF(Ecommerce_Sales[[#This Row],[Delivery_Time_Days]] = 0,"No delivery",IF(Ecommerce_Sales[[#This Row],[Delivery_Time_Days]]&lt;=7,"On-time")))</f>
        <v>No delivery</v>
      </c>
      <c r="V1349" s="7">
        <f>Ecommerce_Sales[[#This Row],[Profit]]/Ecommerce_Sales[[#This Row],[Total_Price]]</f>
        <v>0.40137614678899081</v>
      </c>
      <c r="W1349" s="3">
        <v>175</v>
      </c>
      <c r="X1349" s="3"/>
    </row>
    <row r="1350" spans="1:24" x14ac:dyDescent="0.25">
      <c r="A1350" s="1" t="s">
        <v>5330</v>
      </c>
      <c r="B1350" s="1" t="s">
        <v>28</v>
      </c>
      <c r="C1350" s="1" t="s">
        <v>29</v>
      </c>
      <c r="D1350" s="1" t="s">
        <v>2508</v>
      </c>
      <c r="E1350" s="1" t="s">
        <v>1954</v>
      </c>
      <c r="F1350" s="2">
        <v>45332</v>
      </c>
      <c r="G1350" s="2">
        <v>45515</v>
      </c>
      <c r="H1350" s="2" t="str">
        <f>TEXT(Ecommerce_Sales[[#This Row],[Order_Date]],"mmmm")</f>
        <v>August</v>
      </c>
      <c r="I1350" s="2" t="str">
        <f>TEXT(Ecommerce_Sales[[#This Row],[Order_Date]],"yyyy")</f>
        <v>2024</v>
      </c>
      <c r="J1350" s="2" t="str">
        <f>TEXT(Ecommerce_Sales[[#This Row],[Order_Date]],"mmmm")</f>
        <v>August</v>
      </c>
      <c r="K1350" s="1" t="s">
        <v>1947</v>
      </c>
      <c r="L1350" s="1" t="s">
        <v>5331</v>
      </c>
      <c r="M1350" s="1" t="s">
        <v>2072</v>
      </c>
      <c r="N1350" s="1" t="s">
        <v>1950</v>
      </c>
      <c r="O1350" s="3">
        <v>982</v>
      </c>
      <c r="P1350">
        <v>5</v>
      </c>
      <c r="Q1350" s="3">
        <v>4909</v>
      </c>
      <c r="R1350" s="1" t="s">
        <v>1958</v>
      </c>
      <c r="S1350" s="3">
        <v>726</v>
      </c>
      <c r="T1350">
        <v>10</v>
      </c>
      <c r="U1350" t="str">
        <f>IF(Ecommerce_Sales[[#This Row],[Delivery_Time_Days]]&gt;7,"Delay",IF(Ecommerce_Sales[[#This Row],[Delivery_Time_Days]] = 0,"No delivery",IF(Ecommerce_Sales[[#This Row],[Delivery_Time_Days]]&lt;=7,"On-time")))</f>
        <v>Delay</v>
      </c>
      <c r="V1350" s="7">
        <f>Ecommerce_Sales[[#This Row],[Profit]]/Ecommerce_Sales[[#This Row],[Total_Price]]</f>
        <v>0.40008148299042573</v>
      </c>
      <c r="W1350" s="3">
        <v>1964</v>
      </c>
      <c r="X1350" s="3"/>
    </row>
    <row r="1351" spans="1:24" x14ac:dyDescent="0.25">
      <c r="A1351" s="1" t="s">
        <v>5332</v>
      </c>
      <c r="B1351" s="1" t="s">
        <v>82</v>
      </c>
      <c r="C1351" s="1" t="s">
        <v>83</v>
      </c>
      <c r="D1351" s="1" t="s">
        <v>3221</v>
      </c>
      <c r="E1351" s="1" t="s">
        <v>1946</v>
      </c>
      <c r="F1351" s="2">
        <v>45029</v>
      </c>
      <c r="G1351" s="2">
        <v>45600</v>
      </c>
      <c r="H1351" s="2" t="str">
        <f>TEXT(Ecommerce_Sales[[#This Row],[Order_Date]],"mmmm")</f>
        <v>November</v>
      </c>
      <c r="I1351" s="2" t="str">
        <f>TEXT(Ecommerce_Sales[[#This Row],[Order_Date]],"yyyy")</f>
        <v>2024</v>
      </c>
      <c r="J1351" s="2" t="str">
        <f>TEXT(Ecommerce_Sales[[#This Row],[Order_Date]],"mmmm")</f>
        <v>November</v>
      </c>
      <c r="K1351" s="1" t="s">
        <v>1947</v>
      </c>
      <c r="L1351" s="1" t="s">
        <v>5333</v>
      </c>
      <c r="M1351" s="1" t="s">
        <v>2104</v>
      </c>
      <c r="N1351" s="1" t="s">
        <v>1978</v>
      </c>
      <c r="O1351" s="3">
        <v>909</v>
      </c>
      <c r="P1351">
        <v>3</v>
      </c>
      <c r="Q1351" s="3">
        <v>2727</v>
      </c>
      <c r="R1351" s="1" t="s">
        <v>1951</v>
      </c>
      <c r="S1351" s="3">
        <v>306</v>
      </c>
      <c r="T1351">
        <v>10</v>
      </c>
      <c r="U1351" t="str">
        <f>IF(Ecommerce_Sales[[#This Row],[Delivery_Time_Days]]&gt;7,"Delay",IF(Ecommerce_Sales[[#This Row],[Delivery_Time_Days]] = 0,"No delivery",IF(Ecommerce_Sales[[#This Row],[Delivery_Time_Days]]&lt;=7,"On-time")))</f>
        <v>Delay</v>
      </c>
      <c r="V1351" s="7">
        <f>Ecommerce_Sales[[#This Row],[Profit]]/Ecommerce_Sales[[#This Row],[Total_Price]]</f>
        <v>0.34983498349834985</v>
      </c>
      <c r="W1351" s="3">
        <v>954</v>
      </c>
      <c r="X1351" s="3"/>
    </row>
    <row r="1352" spans="1:24" x14ac:dyDescent="0.25">
      <c r="A1352" s="1" t="s">
        <v>5334</v>
      </c>
      <c r="B1352" s="1" t="s">
        <v>100</v>
      </c>
      <c r="C1352" s="1" t="s">
        <v>101</v>
      </c>
      <c r="D1352" s="1" t="s">
        <v>2112</v>
      </c>
      <c r="E1352" s="1" t="s">
        <v>2005</v>
      </c>
      <c r="F1352" s="2">
        <v>45206</v>
      </c>
      <c r="G1352" s="2">
        <v>44990</v>
      </c>
      <c r="H1352" s="2" t="str">
        <f>TEXT(Ecommerce_Sales[[#This Row],[Order_Date]],"mmmm")</f>
        <v>March</v>
      </c>
      <c r="I1352" s="2" t="str">
        <f>TEXT(Ecommerce_Sales[[#This Row],[Order_Date]],"yyyy")</f>
        <v>2023</v>
      </c>
      <c r="J1352" s="2" t="str">
        <f>TEXT(Ecommerce_Sales[[#This Row],[Order_Date]],"mmmm")</f>
        <v>March</v>
      </c>
      <c r="K1352" s="1" t="s">
        <v>1947</v>
      </c>
      <c r="L1352" s="1" t="s">
        <v>5335</v>
      </c>
      <c r="M1352" s="1" t="s">
        <v>2043</v>
      </c>
      <c r="N1352" s="1" t="s">
        <v>1989</v>
      </c>
      <c r="O1352" s="3">
        <v>280</v>
      </c>
      <c r="P1352">
        <v>5</v>
      </c>
      <c r="Q1352" s="3">
        <v>1399</v>
      </c>
      <c r="R1352" s="1" t="s">
        <v>2016</v>
      </c>
      <c r="S1352" s="3">
        <v>96</v>
      </c>
      <c r="T1352">
        <v>10</v>
      </c>
      <c r="U1352" t="str">
        <f>IF(Ecommerce_Sales[[#This Row],[Delivery_Time_Days]]&gt;7,"Delay",IF(Ecommerce_Sales[[#This Row],[Delivery_Time_Days]] = 0,"No delivery",IF(Ecommerce_Sales[[#This Row],[Delivery_Time_Days]]&lt;=7,"On-time")))</f>
        <v>Delay</v>
      </c>
      <c r="V1352" s="7">
        <f>Ecommerce_Sales[[#This Row],[Profit]]/Ecommerce_Sales[[#This Row],[Total_Price]]</f>
        <v>0.25017869907076484</v>
      </c>
      <c r="W1352" s="3">
        <v>350</v>
      </c>
      <c r="X1352" s="3"/>
    </row>
    <row r="1353" spans="1:24" x14ac:dyDescent="0.25">
      <c r="A1353" s="1" t="s">
        <v>5336</v>
      </c>
      <c r="B1353" s="1" t="s">
        <v>464</v>
      </c>
      <c r="C1353" s="1" t="s">
        <v>814</v>
      </c>
      <c r="D1353" s="1" t="s">
        <v>2439</v>
      </c>
      <c r="E1353" s="1" t="s">
        <v>1961</v>
      </c>
      <c r="F1353" s="2">
        <v>45549</v>
      </c>
      <c r="G1353" s="2">
        <v>45035</v>
      </c>
      <c r="H1353" s="2" t="str">
        <f>TEXT(Ecommerce_Sales[[#This Row],[Order_Date]],"mmmm")</f>
        <v>April</v>
      </c>
      <c r="I1353" s="2" t="str">
        <f>TEXT(Ecommerce_Sales[[#This Row],[Order_Date]],"yyyy")</f>
        <v>2023</v>
      </c>
      <c r="J1353" s="2" t="str">
        <f>TEXT(Ecommerce_Sales[[#This Row],[Order_Date]],"mmmm")</f>
        <v>April</v>
      </c>
      <c r="K1353" s="1" t="s">
        <v>1992</v>
      </c>
      <c r="L1353" s="1" t="s">
        <v>5337</v>
      </c>
      <c r="M1353" s="1" t="s">
        <v>2054</v>
      </c>
      <c r="N1353" s="1" t="s">
        <v>1957</v>
      </c>
      <c r="O1353" s="3">
        <v>651</v>
      </c>
      <c r="P1353">
        <v>2</v>
      </c>
      <c r="Q1353" s="3">
        <v>1301</v>
      </c>
      <c r="R1353" s="1" t="s">
        <v>1951</v>
      </c>
      <c r="S1353" s="3">
        <v>110</v>
      </c>
      <c r="U1353" t="str">
        <f>IF(Ecommerce_Sales[[#This Row],[Delivery_Time_Days]]&gt;7,"Delay",IF(Ecommerce_Sales[[#This Row],[Delivery_Time_Days]] = 0,"No delivery",IF(Ecommerce_Sales[[#This Row],[Delivery_Time_Days]]&lt;=7,"On-time")))</f>
        <v>No delivery</v>
      </c>
      <c r="V1353" s="7">
        <f>Ecommerce_Sales[[#This Row],[Profit]]/Ecommerce_Sales[[#This Row],[Total_Price]]</f>
        <v>0.1498847040737894</v>
      </c>
      <c r="W1353" s="3">
        <v>195</v>
      </c>
      <c r="X1353" s="3"/>
    </row>
    <row r="1354" spans="1:24" x14ac:dyDescent="0.25">
      <c r="A1354" s="1" t="s">
        <v>5338</v>
      </c>
      <c r="B1354" s="1" t="s">
        <v>1015</v>
      </c>
      <c r="C1354" s="1" t="s">
        <v>1016</v>
      </c>
      <c r="D1354" s="1" t="s">
        <v>5339</v>
      </c>
      <c r="E1354" s="1" t="s">
        <v>2005</v>
      </c>
      <c r="F1354" s="2">
        <v>44988</v>
      </c>
      <c r="G1354" s="2">
        <v>45578</v>
      </c>
      <c r="H1354" s="2" t="str">
        <f>TEXT(Ecommerce_Sales[[#This Row],[Order_Date]],"mmmm")</f>
        <v>October</v>
      </c>
      <c r="I1354" s="2" t="str">
        <f>TEXT(Ecommerce_Sales[[#This Row],[Order_Date]],"yyyy")</f>
        <v>2024</v>
      </c>
      <c r="J1354" s="2" t="str">
        <f>TEXT(Ecommerce_Sales[[#This Row],[Order_Date]],"mmmm")</f>
        <v>October</v>
      </c>
      <c r="K1354" s="1" t="s">
        <v>1986</v>
      </c>
      <c r="L1354" s="1" t="s">
        <v>5340</v>
      </c>
      <c r="M1354" s="1" t="s">
        <v>2058</v>
      </c>
      <c r="N1354" s="1" t="s">
        <v>1950</v>
      </c>
      <c r="O1354" s="3">
        <v>448</v>
      </c>
      <c r="P1354">
        <v>1</v>
      </c>
      <c r="Q1354" s="3">
        <v>448</v>
      </c>
      <c r="R1354" s="1" t="s">
        <v>1951</v>
      </c>
      <c r="S1354" s="3">
        <v>41</v>
      </c>
      <c r="U1354" t="str">
        <f>IF(Ecommerce_Sales[[#This Row],[Delivery_Time_Days]]&gt;7,"Delay",IF(Ecommerce_Sales[[#This Row],[Delivery_Time_Days]] = 0,"No delivery",IF(Ecommerce_Sales[[#This Row],[Delivery_Time_Days]]&lt;=7,"On-time")))</f>
        <v>No delivery</v>
      </c>
      <c r="V1354" s="7">
        <f>Ecommerce_Sales[[#This Row],[Profit]]/Ecommerce_Sales[[#This Row],[Total_Price]]</f>
        <v>0.39955357142857145</v>
      </c>
      <c r="W1354" s="3">
        <v>179</v>
      </c>
      <c r="X1354" s="3"/>
    </row>
    <row r="1355" spans="1:24" x14ac:dyDescent="0.25">
      <c r="A1355" s="1" t="s">
        <v>5341</v>
      </c>
      <c r="B1355" s="1" t="s">
        <v>870</v>
      </c>
      <c r="C1355" s="1" t="s">
        <v>552</v>
      </c>
      <c r="D1355" s="1" t="s">
        <v>2155</v>
      </c>
      <c r="E1355" s="1" t="s">
        <v>2005</v>
      </c>
      <c r="F1355" s="2">
        <v>45445</v>
      </c>
      <c r="G1355" s="2">
        <v>45243</v>
      </c>
      <c r="H1355" s="2" t="str">
        <f>TEXT(Ecommerce_Sales[[#This Row],[Order_Date]],"mmmm")</f>
        <v>November</v>
      </c>
      <c r="I1355" s="2" t="str">
        <f>TEXT(Ecommerce_Sales[[#This Row],[Order_Date]],"yyyy")</f>
        <v>2023</v>
      </c>
      <c r="J1355" s="2" t="str">
        <f>TEXT(Ecommerce_Sales[[#This Row],[Order_Date]],"mmmm")</f>
        <v>November</v>
      </c>
      <c r="K1355" s="1" t="s">
        <v>1947</v>
      </c>
      <c r="L1355" s="1" t="s">
        <v>4335</v>
      </c>
      <c r="M1355" s="1" t="s">
        <v>2079</v>
      </c>
      <c r="N1355" s="1" t="s">
        <v>1973</v>
      </c>
      <c r="O1355" s="3">
        <v>849</v>
      </c>
      <c r="P1355">
        <v>3</v>
      </c>
      <c r="Q1355" s="3">
        <v>2548</v>
      </c>
      <c r="R1355" s="1" t="s">
        <v>1958</v>
      </c>
      <c r="S1355" s="3">
        <v>195</v>
      </c>
      <c r="T1355">
        <v>2</v>
      </c>
      <c r="U1355" t="str">
        <f>IF(Ecommerce_Sales[[#This Row],[Delivery_Time_Days]]&gt;7,"Delay",IF(Ecommerce_Sales[[#This Row],[Delivery_Time_Days]] = 0,"No delivery",IF(Ecommerce_Sales[[#This Row],[Delivery_Time_Days]]&lt;=7,"On-time")))</f>
        <v>On-time</v>
      </c>
      <c r="V1355" s="7">
        <f>Ecommerce_Sales[[#This Row],[Profit]]/Ecommerce_Sales[[#This Row],[Total_Price]]</f>
        <v>0.29984301412872844</v>
      </c>
      <c r="W1355" s="3">
        <v>764</v>
      </c>
      <c r="X1355" s="3"/>
    </row>
    <row r="1356" spans="1:24" x14ac:dyDescent="0.25">
      <c r="A1356" s="1" t="s">
        <v>5342</v>
      </c>
      <c r="B1356" s="1" t="s">
        <v>32</v>
      </c>
      <c r="C1356" s="1" t="s">
        <v>957</v>
      </c>
      <c r="D1356" s="1" t="s">
        <v>5343</v>
      </c>
      <c r="E1356" s="1" t="s">
        <v>1966</v>
      </c>
      <c r="F1356" s="2">
        <v>45375</v>
      </c>
      <c r="G1356" s="2">
        <v>45478</v>
      </c>
      <c r="H1356" s="2" t="str">
        <f>TEXT(Ecommerce_Sales[[#This Row],[Order_Date]],"mmmm")</f>
        <v>July</v>
      </c>
      <c r="I1356" s="2" t="str">
        <f>TEXT(Ecommerce_Sales[[#This Row],[Order_Date]],"yyyy")</f>
        <v>2024</v>
      </c>
      <c r="J1356" s="2" t="str">
        <f>TEXT(Ecommerce_Sales[[#This Row],[Order_Date]],"mmmm")</f>
        <v>July</v>
      </c>
      <c r="K1356" s="1" t="s">
        <v>1947</v>
      </c>
      <c r="L1356" s="1" t="s">
        <v>5344</v>
      </c>
      <c r="M1356" s="1" t="s">
        <v>2026</v>
      </c>
      <c r="N1356" s="1" t="s">
        <v>1978</v>
      </c>
      <c r="O1356" s="3">
        <v>868</v>
      </c>
      <c r="P1356">
        <v>2</v>
      </c>
      <c r="Q1356" s="3">
        <v>1737</v>
      </c>
      <c r="R1356" s="1" t="s">
        <v>1958</v>
      </c>
      <c r="S1356" s="3">
        <v>156</v>
      </c>
      <c r="T1356">
        <v>10</v>
      </c>
      <c r="U1356" t="str">
        <f>IF(Ecommerce_Sales[[#This Row],[Delivery_Time_Days]]&gt;7,"Delay",IF(Ecommerce_Sales[[#This Row],[Delivery_Time_Days]] = 0,"No delivery",IF(Ecommerce_Sales[[#This Row],[Delivery_Time_Days]]&lt;=7,"On-time")))</f>
        <v>Delay</v>
      </c>
      <c r="V1356" s="7">
        <f>Ecommerce_Sales[[#This Row],[Profit]]/Ecommerce_Sales[[#This Row],[Total_Price]]</f>
        <v>0.35002878526194586</v>
      </c>
      <c r="W1356" s="3">
        <v>608</v>
      </c>
      <c r="X1356" s="3"/>
    </row>
    <row r="1357" spans="1:24" x14ac:dyDescent="0.25">
      <c r="A1357" s="1" t="s">
        <v>5345</v>
      </c>
      <c r="B1357" s="1" t="s">
        <v>1333</v>
      </c>
      <c r="C1357" s="1" t="s">
        <v>1334</v>
      </c>
      <c r="D1357" s="1" t="s">
        <v>2255</v>
      </c>
      <c r="E1357" s="1" t="s">
        <v>1954</v>
      </c>
      <c r="F1357" s="2">
        <v>44935</v>
      </c>
      <c r="G1357" s="2">
        <v>45290</v>
      </c>
      <c r="H1357" s="2" t="str">
        <f>TEXT(Ecommerce_Sales[[#This Row],[Order_Date]],"mmmm")</f>
        <v>December</v>
      </c>
      <c r="I1357" s="2" t="str">
        <f>TEXT(Ecommerce_Sales[[#This Row],[Order_Date]],"yyyy")</f>
        <v>2023</v>
      </c>
      <c r="J1357" s="2" t="str">
        <f>TEXT(Ecommerce_Sales[[#This Row],[Order_Date]],"mmmm")</f>
        <v>December</v>
      </c>
      <c r="K1357" s="1" t="s">
        <v>1947</v>
      </c>
      <c r="L1357" s="1" t="s">
        <v>5346</v>
      </c>
      <c r="M1357" s="1" t="s">
        <v>2104</v>
      </c>
      <c r="N1357" s="1" t="s">
        <v>1978</v>
      </c>
      <c r="O1357" s="3">
        <v>443</v>
      </c>
      <c r="P1357">
        <v>8</v>
      </c>
      <c r="Q1357" s="3">
        <v>3548</v>
      </c>
      <c r="R1357" s="1" t="s">
        <v>1958</v>
      </c>
      <c r="S1357" s="3">
        <v>403</v>
      </c>
      <c r="T1357">
        <v>3</v>
      </c>
      <c r="U1357" t="str">
        <f>IF(Ecommerce_Sales[[#This Row],[Delivery_Time_Days]]&gt;7,"Delay",IF(Ecommerce_Sales[[#This Row],[Delivery_Time_Days]] = 0,"No delivery",IF(Ecommerce_Sales[[#This Row],[Delivery_Time_Days]]&lt;=7,"On-time")))</f>
        <v>On-time</v>
      </c>
      <c r="V1357" s="7">
        <f>Ecommerce_Sales[[#This Row],[Profit]]/Ecommerce_Sales[[#This Row],[Total_Price]]</f>
        <v>0.3500563697857948</v>
      </c>
      <c r="W1357" s="3">
        <v>1242</v>
      </c>
      <c r="X1357" s="3"/>
    </row>
    <row r="1358" spans="1:24" x14ac:dyDescent="0.25">
      <c r="A1358" s="1" t="s">
        <v>5347</v>
      </c>
      <c r="B1358" s="1" t="s">
        <v>499</v>
      </c>
      <c r="C1358" s="1" t="s">
        <v>500</v>
      </c>
      <c r="D1358" s="1" t="s">
        <v>2189</v>
      </c>
      <c r="E1358" s="1" t="s">
        <v>1981</v>
      </c>
      <c r="F1358" s="2">
        <v>45073</v>
      </c>
      <c r="G1358" s="2">
        <v>44952</v>
      </c>
      <c r="H1358" s="2" t="str">
        <f>TEXT(Ecommerce_Sales[[#This Row],[Order_Date]],"mmmm")</f>
        <v>January</v>
      </c>
      <c r="I1358" s="2" t="str">
        <f>TEXT(Ecommerce_Sales[[#This Row],[Order_Date]],"yyyy")</f>
        <v>2023</v>
      </c>
      <c r="J1358" s="2" t="str">
        <f>TEXT(Ecommerce_Sales[[#This Row],[Order_Date]],"mmmm")</f>
        <v>January</v>
      </c>
      <c r="K1358" s="1" t="s">
        <v>1947</v>
      </c>
      <c r="L1358" s="1" t="s">
        <v>5348</v>
      </c>
      <c r="M1358" s="1" t="s">
        <v>2002</v>
      </c>
      <c r="N1358" s="1" t="s">
        <v>1989</v>
      </c>
      <c r="O1358" s="3">
        <v>297</v>
      </c>
      <c r="P1358">
        <v>1</v>
      </c>
      <c r="Q1358" s="3">
        <v>297</v>
      </c>
      <c r="R1358" s="1" t="s">
        <v>1958</v>
      </c>
      <c r="S1358" s="3">
        <v>37</v>
      </c>
      <c r="T1358">
        <v>8</v>
      </c>
      <c r="U1358" t="str">
        <f>IF(Ecommerce_Sales[[#This Row],[Delivery_Time_Days]]&gt;7,"Delay",IF(Ecommerce_Sales[[#This Row],[Delivery_Time_Days]] = 0,"No delivery",IF(Ecommerce_Sales[[#This Row],[Delivery_Time_Days]]&lt;=7,"On-time")))</f>
        <v>Delay</v>
      </c>
      <c r="V1358" s="7">
        <f>Ecommerce_Sales[[#This Row],[Profit]]/Ecommerce_Sales[[#This Row],[Total_Price]]</f>
        <v>0.24915824915824916</v>
      </c>
      <c r="W1358" s="3">
        <v>74</v>
      </c>
      <c r="X1358" s="3"/>
    </row>
    <row r="1359" spans="1:24" x14ac:dyDescent="0.25">
      <c r="A1359" s="1" t="s">
        <v>5349</v>
      </c>
      <c r="B1359" s="1" t="s">
        <v>521</v>
      </c>
      <c r="C1359" s="1" t="s">
        <v>522</v>
      </c>
      <c r="D1359" s="1" t="s">
        <v>3617</v>
      </c>
      <c r="E1359" s="1" t="s">
        <v>1996</v>
      </c>
      <c r="F1359" s="2">
        <v>45629</v>
      </c>
      <c r="G1359" s="2">
        <v>45377</v>
      </c>
      <c r="H1359" s="2" t="str">
        <f>TEXT(Ecommerce_Sales[[#This Row],[Order_Date]],"mmmm")</f>
        <v>March</v>
      </c>
      <c r="I1359" s="2" t="str">
        <f>TEXT(Ecommerce_Sales[[#This Row],[Order_Date]],"yyyy")</f>
        <v>2024</v>
      </c>
      <c r="J1359" s="2" t="str">
        <f>TEXT(Ecommerce_Sales[[#This Row],[Order_Date]],"mmmm")</f>
        <v>March</v>
      </c>
      <c r="K1359" s="1" t="s">
        <v>1947</v>
      </c>
      <c r="L1359" s="1" t="s">
        <v>3472</v>
      </c>
      <c r="M1359" s="1" t="s">
        <v>1972</v>
      </c>
      <c r="N1359" s="1" t="s">
        <v>1973</v>
      </c>
      <c r="O1359" s="3">
        <v>107</v>
      </c>
      <c r="P1359">
        <v>1</v>
      </c>
      <c r="Q1359" s="3">
        <v>107</v>
      </c>
      <c r="R1359" s="1" t="s">
        <v>1958</v>
      </c>
      <c r="S1359" s="3">
        <v>15</v>
      </c>
      <c r="T1359">
        <v>8</v>
      </c>
      <c r="U1359" t="str">
        <f>IF(Ecommerce_Sales[[#This Row],[Delivery_Time_Days]]&gt;7,"Delay",IF(Ecommerce_Sales[[#This Row],[Delivery_Time_Days]] = 0,"No delivery",IF(Ecommerce_Sales[[#This Row],[Delivery_Time_Days]]&lt;=7,"On-time")))</f>
        <v>Delay</v>
      </c>
      <c r="V1359" s="7">
        <f>Ecommerce_Sales[[#This Row],[Profit]]/Ecommerce_Sales[[#This Row],[Total_Price]]</f>
        <v>0.29906542056074764</v>
      </c>
      <c r="W1359" s="3">
        <v>32</v>
      </c>
      <c r="X1359" s="3"/>
    </row>
    <row r="1360" spans="1:24" x14ac:dyDescent="0.25">
      <c r="A1360" s="1" t="s">
        <v>5350</v>
      </c>
      <c r="B1360" s="1" t="s">
        <v>701</v>
      </c>
      <c r="C1360" s="1" t="s">
        <v>702</v>
      </c>
      <c r="D1360" s="1" t="s">
        <v>5351</v>
      </c>
      <c r="E1360" s="1" t="s">
        <v>1981</v>
      </c>
      <c r="F1360" s="2">
        <v>45600</v>
      </c>
      <c r="G1360" s="2">
        <v>44998</v>
      </c>
      <c r="H1360" s="2" t="str">
        <f>TEXT(Ecommerce_Sales[[#This Row],[Order_Date]],"mmmm")</f>
        <v>March</v>
      </c>
      <c r="I1360" s="2" t="str">
        <f>TEXT(Ecommerce_Sales[[#This Row],[Order_Date]],"yyyy")</f>
        <v>2023</v>
      </c>
      <c r="J1360" s="2" t="str">
        <f>TEXT(Ecommerce_Sales[[#This Row],[Order_Date]],"mmmm")</f>
        <v>March</v>
      </c>
      <c r="K1360" s="1" t="s">
        <v>1947</v>
      </c>
      <c r="L1360" s="1" t="s">
        <v>4905</v>
      </c>
      <c r="M1360" s="1" t="s">
        <v>1983</v>
      </c>
      <c r="N1360" s="1" t="s">
        <v>1950</v>
      </c>
      <c r="O1360" s="3">
        <v>946</v>
      </c>
      <c r="P1360">
        <v>4</v>
      </c>
      <c r="Q1360" s="3">
        <v>3783</v>
      </c>
      <c r="R1360" s="1" t="s">
        <v>1951</v>
      </c>
      <c r="S1360" s="3">
        <v>478</v>
      </c>
      <c r="T1360">
        <v>3</v>
      </c>
      <c r="U1360" t="str">
        <f>IF(Ecommerce_Sales[[#This Row],[Delivery_Time_Days]]&gt;7,"Delay",IF(Ecommerce_Sales[[#This Row],[Delivery_Time_Days]] = 0,"No delivery",IF(Ecommerce_Sales[[#This Row],[Delivery_Time_Days]]&lt;=7,"On-time")))</f>
        <v>On-time</v>
      </c>
      <c r="V1360" s="7">
        <f>Ecommerce_Sales[[#This Row],[Profit]]/Ecommerce_Sales[[#This Row],[Total_Price]]</f>
        <v>0.39994713190589481</v>
      </c>
      <c r="W1360" s="3">
        <v>1513</v>
      </c>
      <c r="X1360" s="3"/>
    </row>
    <row r="1361" spans="1:24" x14ac:dyDescent="0.25">
      <c r="A1361" s="1" t="s">
        <v>5352</v>
      </c>
      <c r="B1361" s="1" t="s">
        <v>606</v>
      </c>
      <c r="C1361" s="1" t="s">
        <v>607</v>
      </c>
      <c r="D1361" s="1" t="s">
        <v>5199</v>
      </c>
      <c r="E1361" s="1" t="s">
        <v>1981</v>
      </c>
      <c r="F1361" s="2">
        <v>45242</v>
      </c>
      <c r="G1361" s="2">
        <v>45041</v>
      </c>
      <c r="H1361" s="2" t="str">
        <f>TEXT(Ecommerce_Sales[[#This Row],[Order_Date]],"mmmm")</f>
        <v>April</v>
      </c>
      <c r="I1361" s="2" t="str">
        <f>TEXT(Ecommerce_Sales[[#This Row],[Order_Date]],"yyyy")</f>
        <v>2023</v>
      </c>
      <c r="J1361" s="2" t="str">
        <f>TEXT(Ecommerce_Sales[[#This Row],[Order_Date]],"mmmm")</f>
        <v>April</v>
      </c>
      <c r="K1361" s="1" t="s">
        <v>1947</v>
      </c>
      <c r="L1361" s="1" t="s">
        <v>2835</v>
      </c>
      <c r="M1361" s="1" t="s">
        <v>2072</v>
      </c>
      <c r="N1361" s="1" t="s">
        <v>1950</v>
      </c>
      <c r="O1361" s="3">
        <v>286</v>
      </c>
      <c r="P1361">
        <v>3</v>
      </c>
      <c r="Q1361" s="3">
        <v>858</v>
      </c>
      <c r="R1361" s="1" t="s">
        <v>1958</v>
      </c>
      <c r="S1361" s="3">
        <v>56</v>
      </c>
      <c r="T1361">
        <v>4</v>
      </c>
      <c r="U1361" t="str">
        <f>IF(Ecommerce_Sales[[#This Row],[Delivery_Time_Days]]&gt;7,"Delay",IF(Ecommerce_Sales[[#This Row],[Delivery_Time_Days]] = 0,"No delivery",IF(Ecommerce_Sales[[#This Row],[Delivery_Time_Days]]&lt;=7,"On-time")))</f>
        <v>On-time</v>
      </c>
      <c r="V1361" s="7">
        <f>Ecommerce_Sales[[#This Row],[Profit]]/Ecommerce_Sales[[#This Row],[Total_Price]]</f>
        <v>0.39976689976689977</v>
      </c>
      <c r="W1361" s="3">
        <v>343</v>
      </c>
      <c r="X1361" s="3"/>
    </row>
    <row r="1362" spans="1:24" x14ac:dyDescent="0.25">
      <c r="A1362" s="1" t="s">
        <v>5353</v>
      </c>
      <c r="B1362" s="1" t="s">
        <v>1594</v>
      </c>
      <c r="C1362" s="1" t="s">
        <v>1595</v>
      </c>
      <c r="D1362" s="1" t="s">
        <v>5354</v>
      </c>
      <c r="E1362" s="1" t="s">
        <v>1981</v>
      </c>
      <c r="F1362" s="2">
        <v>45230</v>
      </c>
      <c r="G1362" s="2">
        <v>45010</v>
      </c>
      <c r="H1362" s="2" t="str">
        <f>TEXT(Ecommerce_Sales[[#This Row],[Order_Date]],"mmmm")</f>
        <v>March</v>
      </c>
      <c r="I1362" s="2" t="str">
        <f>TEXT(Ecommerce_Sales[[#This Row],[Order_Date]],"yyyy")</f>
        <v>2023</v>
      </c>
      <c r="J1362" s="2" t="str">
        <f>TEXT(Ecommerce_Sales[[#This Row],[Order_Date]],"mmmm")</f>
        <v>March</v>
      </c>
      <c r="K1362" s="1" t="s">
        <v>1992</v>
      </c>
      <c r="L1362" s="1" t="s">
        <v>5355</v>
      </c>
      <c r="M1362" s="1" t="s">
        <v>1977</v>
      </c>
      <c r="N1362" s="1" t="s">
        <v>1978</v>
      </c>
      <c r="O1362" s="3">
        <v>962</v>
      </c>
      <c r="P1362">
        <v>3</v>
      </c>
      <c r="Q1362" s="3">
        <v>2887</v>
      </c>
      <c r="R1362" s="1" t="s">
        <v>1951</v>
      </c>
      <c r="S1362" s="3">
        <v>327</v>
      </c>
      <c r="U1362" t="str">
        <f>IF(Ecommerce_Sales[[#This Row],[Delivery_Time_Days]]&gt;7,"Delay",IF(Ecommerce_Sales[[#This Row],[Delivery_Time_Days]] = 0,"No delivery",IF(Ecommerce_Sales[[#This Row],[Delivery_Time_Days]]&lt;=7,"On-time")))</f>
        <v>No delivery</v>
      </c>
      <c r="V1362" s="7">
        <f>Ecommerce_Sales[[#This Row],[Profit]]/Ecommerce_Sales[[#This Row],[Total_Price]]</f>
        <v>0.35019050917907862</v>
      </c>
      <c r="W1362" s="3">
        <v>1011</v>
      </c>
      <c r="X1362" s="3"/>
    </row>
    <row r="1363" spans="1:24" x14ac:dyDescent="0.25">
      <c r="A1363" s="1" t="s">
        <v>5356</v>
      </c>
      <c r="B1363" s="1" t="s">
        <v>606</v>
      </c>
      <c r="C1363" s="1" t="s">
        <v>607</v>
      </c>
      <c r="D1363" s="1" t="s">
        <v>5199</v>
      </c>
      <c r="E1363" s="1" t="s">
        <v>1981</v>
      </c>
      <c r="F1363" s="2">
        <v>45242</v>
      </c>
      <c r="G1363" s="2">
        <v>44987</v>
      </c>
      <c r="H1363" s="2" t="str">
        <f>TEXT(Ecommerce_Sales[[#This Row],[Order_Date]],"mmmm")</f>
        <v>March</v>
      </c>
      <c r="I1363" s="2" t="str">
        <f>TEXT(Ecommerce_Sales[[#This Row],[Order_Date]],"yyyy")</f>
        <v>2023</v>
      </c>
      <c r="J1363" s="2" t="str">
        <f>TEXT(Ecommerce_Sales[[#This Row],[Order_Date]],"mmmm")</f>
        <v>March</v>
      </c>
      <c r="K1363" s="1" t="s">
        <v>1947</v>
      </c>
      <c r="L1363" s="1" t="s">
        <v>5357</v>
      </c>
      <c r="M1363" s="1" t="s">
        <v>1983</v>
      </c>
      <c r="N1363" s="1" t="s">
        <v>1950</v>
      </c>
      <c r="O1363" s="3">
        <v>173</v>
      </c>
      <c r="P1363">
        <v>1</v>
      </c>
      <c r="Q1363" s="3">
        <v>173</v>
      </c>
      <c r="R1363" s="1" t="s">
        <v>1951</v>
      </c>
      <c r="S1363" s="3">
        <v>26</v>
      </c>
      <c r="T1363">
        <v>6</v>
      </c>
      <c r="U1363" t="str">
        <f>IF(Ecommerce_Sales[[#This Row],[Delivery_Time_Days]]&gt;7,"Delay",IF(Ecommerce_Sales[[#This Row],[Delivery_Time_Days]] = 0,"No delivery",IF(Ecommerce_Sales[[#This Row],[Delivery_Time_Days]]&lt;=7,"On-time")))</f>
        <v>On-time</v>
      </c>
      <c r="V1363" s="7">
        <f>Ecommerce_Sales[[#This Row],[Profit]]/Ecommerce_Sales[[#This Row],[Total_Price]]</f>
        <v>0.39884393063583817</v>
      </c>
      <c r="W1363" s="3">
        <v>69</v>
      </c>
      <c r="X1363" s="3"/>
    </row>
    <row r="1364" spans="1:24" x14ac:dyDescent="0.25">
      <c r="A1364" s="1" t="s">
        <v>5358</v>
      </c>
      <c r="B1364" s="1" t="s">
        <v>1619</v>
      </c>
      <c r="C1364" s="1" t="s">
        <v>1620</v>
      </c>
      <c r="D1364" s="1" t="s">
        <v>2634</v>
      </c>
      <c r="E1364" s="1" t="s">
        <v>2005</v>
      </c>
      <c r="F1364" s="2">
        <v>45171</v>
      </c>
      <c r="G1364" s="2">
        <v>45238</v>
      </c>
      <c r="H1364" s="2" t="str">
        <f>TEXT(Ecommerce_Sales[[#This Row],[Order_Date]],"mmmm")</f>
        <v>November</v>
      </c>
      <c r="I1364" s="2" t="str">
        <f>TEXT(Ecommerce_Sales[[#This Row],[Order_Date]],"yyyy")</f>
        <v>2023</v>
      </c>
      <c r="J1364" s="2" t="str">
        <f>TEXT(Ecommerce_Sales[[#This Row],[Order_Date]],"mmmm")</f>
        <v>November</v>
      </c>
      <c r="K1364" s="1" t="s">
        <v>1947</v>
      </c>
      <c r="L1364" s="1" t="s">
        <v>5359</v>
      </c>
      <c r="M1364" s="1" t="s">
        <v>2030</v>
      </c>
      <c r="N1364" s="1" t="s">
        <v>1978</v>
      </c>
      <c r="O1364" s="3">
        <v>1495</v>
      </c>
      <c r="P1364">
        <v>4</v>
      </c>
      <c r="Q1364" s="3">
        <v>5979</v>
      </c>
      <c r="R1364" s="1" t="s">
        <v>1958</v>
      </c>
      <c r="S1364" s="3">
        <v>772</v>
      </c>
      <c r="T1364">
        <v>8</v>
      </c>
      <c r="U1364" t="str">
        <f>IF(Ecommerce_Sales[[#This Row],[Delivery_Time_Days]]&gt;7,"Delay",IF(Ecommerce_Sales[[#This Row],[Delivery_Time_Days]] = 0,"No delivery",IF(Ecommerce_Sales[[#This Row],[Delivery_Time_Days]]&lt;=7,"On-time")))</f>
        <v>Delay</v>
      </c>
      <c r="V1364" s="7">
        <f>Ecommerce_Sales[[#This Row],[Profit]]/Ecommerce_Sales[[#This Row],[Total_Price]]</f>
        <v>0.35005853821709315</v>
      </c>
      <c r="W1364" s="3">
        <v>2093</v>
      </c>
      <c r="X1364" s="3"/>
    </row>
    <row r="1365" spans="1:24" x14ac:dyDescent="0.25">
      <c r="A1365" s="1" t="s">
        <v>5360</v>
      </c>
      <c r="B1365" s="1" t="s">
        <v>1067</v>
      </c>
      <c r="C1365" s="1" t="s">
        <v>1068</v>
      </c>
      <c r="D1365" s="1" t="s">
        <v>2458</v>
      </c>
      <c r="E1365" s="1" t="s">
        <v>2005</v>
      </c>
      <c r="F1365" s="2">
        <v>45329</v>
      </c>
      <c r="G1365" s="2">
        <v>45513</v>
      </c>
      <c r="H1365" s="2" t="str">
        <f>TEXT(Ecommerce_Sales[[#This Row],[Order_Date]],"mmmm")</f>
        <v>August</v>
      </c>
      <c r="I1365" s="2" t="str">
        <f>TEXT(Ecommerce_Sales[[#This Row],[Order_Date]],"yyyy")</f>
        <v>2024</v>
      </c>
      <c r="J1365" s="2" t="str">
        <f>TEXT(Ecommerce_Sales[[#This Row],[Order_Date]],"mmmm")</f>
        <v>August</v>
      </c>
      <c r="K1365" s="1" t="s">
        <v>1947</v>
      </c>
      <c r="L1365" s="1" t="s">
        <v>5361</v>
      </c>
      <c r="M1365" s="1" t="s">
        <v>1998</v>
      </c>
      <c r="N1365" s="1" t="s">
        <v>1973</v>
      </c>
      <c r="O1365" s="3">
        <v>502</v>
      </c>
      <c r="P1365">
        <v>2</v>
      </c>
      <c r="Q1365" s="3">
        <v>1004</v>
      </c>
      <c r="R1365" s="1" t="s">
        <v>1958</v>
      </c>
      <c r="S1365" s="3">
        <v>91</v>
      </c>
      <c r="T1365">
        <v>6</v>
      </c>
      <c r="U1365" t="str">
        <f>IF(Ecommerce_Sales[[#This Row],[Delivery_Time_Days]]&gt;7,"Delay",IF(Ecommerce_Sales[[#This Row],[Delivery_Time_Days]] = 0,"No delivery",IF(Ecommerce_Sales[[#This Row],[Delivery_Time_Days]]&lt;=7,"On-time")))</f>
        <v>On-time</v>
      </c>
      <c r="V1365" s="7">
        <f>Ecommerce_Sales[[#This Row],[Profit]]/Ecommerce_Sales[[#This Row],[Total_Price]]</f>
        <v>0.29980079681274902</v>
      </c>
      <c r="W1365" s="3">
        <v>301</v>
      </c>
      <c r="X1365" s="3"/>
    </row>
    <row r="1366" spans="1:24" x14ac:dyDescent="0.25">
      <c r="A1366" s="1" t="s">
        <v>5362</v>
      </c>
      <c r="B1366" s="1" t="s">
        <v>1181</v>
      </c>
      <c r="C1366" s="1" t="s">
        <v>1888</v>
      </c>
      <c r="D1366" s="1" t="s">
        <v>5363</v>
      </c>
      <c r="E1366" s="1" t="s">
        <v>2005</v>
      </c>
      <c r="F1366" s="2">
        <v>45532</v>
      </c>
      <c r="G1366" s="2">
        <v>45119</v>
      </c>
      <c r="H1366" s="2" t="str">
        <f>TEXT(Ecommerce_Sales[[#This Row],[Order_Date]],"mmmm")</f>
        <v>July</v>
      </c>
      <c r="I1366" s="2" t="str">
        <f>TEXT(Ecommerce_Sales[[#This Row],[Order_Date]],"yyyy")</f>
        <v>2023</v>
      </c>
      <c r="J1366" s="2" t="str">
        <f>TEXT(Ecommerce_Sales[[#This Row],[Order_Date]],"mmmm")</f>
        <v>July</v>
      </c>
      <c r="K1366" s="1" t="s">
        <v>1947</v>
      </c>
      <c r="L1366" s="1" t="s">
        <v>5364</v>
      </c>
      <c r="M1366" s="1" t="s">
        <v>1983</v>
      </c>
      <c r="N1366" s="1" t="s">
        <v>1950</v>
      </c>
      <c r="O1366" s="3">
        <v>174</v>
      </c>
      <c r="P1366">
        <v>6</v>
      </c>
      <c r="Q1366" s="3">
        <v>1045</v>
      </c>
      <c r="R1366" s="1" t="s">
        <v>1958</v>
      </c>
      <c r="S1366" s="3">
        <v>107</v>
      </c>
      <c r="T1366">
        <v>2</v>
      </c>
      <c r="U1366" t="str">
        <f>IF(Ecommerce_Sales[[#This Row],[Delivery_Time_Days]]&gt;7,"Delay",IF(Ecommerce_Sales[[#This Row],[Delivery_Time_Days]] = 0,"No delivery",IF(Ecommerce_Sales[[#This Row],[Delivery_Time_Days]]&lt;=7,"On-time")))</f>
        <v>On-time</v>
      </c>
      <c r="V1366" s="7">
        <f>Ecommerce_Sales[[#This Row],[Profit]]/Ecommerce_Sales[[#This Row],[Total_Price]]</f>
        <v>0.4</v>
      </c>
      <c r="W1366" s="3">
        <v>418</v>
      </c>
      <c r="X1366" s="3"/>
    </row>
    <row r="1367" spans="1:24" x14ac:dyDescent="0.25">
      <c r="A1367" s="1" t="s">
        <v>5365</v>
      </c>
      <c r="B1367" s="1" t="s">
        <v>60</v>
      </c>
      <c r="C1367" s="1" t="s">
        <v>61</v>
      </c>
      <c r="D1367" s="1" t="s">
        <v>2881</v>
      </c>
      <c r="E1367" s="1" t="s">
        <v>1954</v>
      </c>
      <c r="F1367" s="2">
        <v>45212</v>
      </c>
      <c r="G1367" s="2">
        <v>45609</v>
      </c>
      <c r="H1367" s="2" t="str">
        <f>TEXT(Ecommerce_Sales[[#This Row],[Order_Date]],"mmmm")</f>
        <v>November</v>
      </c>
      <c r="I1367" s="2" t="str">
        <f>TEXT(Ecommerce_Sales[[#This Row],[Order_Date]],"yyyy")</f>
        <v>2024</v>
      </c>
      <c r="J1367" s="2" t="str">
        <f>TEXT(Ecommerce_Sales[[#This Row],[Order_Date]],"mmmm")</f>
        <v>November</v>
      </c>
      <c r="K1367" s="1" t="s">
        <v>1947</v>
      </c>
      <c r="L1367" s="1" t="s">
        <v>5366</v>
      </c>
      <c r="M1367" s="1" t="s">
        <v>1983</v>
      </c>
      <c r="N1367" s="1" t="s">
        <v>1950</v>
      </c>
      <c r="O1367" s="3">
        <v>1325</v>
      </c>
      <c r="P1367">
        <v>3</v>
      </c>
      <c r="Q1367" s="3">
        <v>3976</v>
      </c>
      <c r="R1367" s="1" t="s">
        <v>1951</v>
      </c>
      <c r="S1367" s="3">
        <v>257</v>
      </c>
      <c r="T1367">
        <v>5</v>
      </c>
      <c r="U1367" t="str">
        <f>IF(Ecommerce_Sales[[#This Row],[Delivery_Time_Days]]&gt;7,"Delay",IF(Ecommerce_Sales[[#This Row],[Delivery_Time_Days]] = 0,"No delivery",IF(Ecommerce_Sales[[#This Row],[Delivery_Time_Days]]&lt;=7,"On-time")))</f>
        <v>On-time</v>
      </c>
      <c r="V1367" s="7">
        <f>Ecommerce_Sales[[#This Row],[Profit]]/Ecommerce_Sales[[#This Row],[Total_Price]]</f>
        <v>0.3998993963782696</v>
      </c>
      <c r="W1367" s="3">
        <v>1590</v>
      </c>
      <c r="X1367" s="3"/>
    </row>
    <row r="1368" spans="1:24" x14ac:dyDescent="0.25">
      <c r="A1368" s="1" t="s">
        <v>5367</v>
      </c>
      <c r="B1368" s="1" t="s">
        <v>44</v>
      </c>
      <c r="C1368" s="1" t="s">
        <v>869</v>
      </c>
      <c r="D1368" s="1" t="s">
        <v>2213</v>
      </c>
      <c r="E1368" s="1" t="s">
        <v>1996</v>
      </c>
      <c r="F1368" s="2">
        <v>45437</v>
      </c>
      <c r="G1368" s="2">
        <v>45563</v>
      </c>
      <c r="H1368" s="2" t="str">
        <f>TEXT(Ecommerce_Sales[[#This Row],[Order_Date]],"mmmm")</f>
        <v>September</v>
      </c>
      <c r="I1368" s="2" t="str">
        <f>TEXT(Ecommerce_Sales[[#This Row],[Order_Date]],"yyyy")</f>
        <v>2024</v>
      </c>
      <c r="J1368" s="2" t="str">
        <f>TEXT(Ecommerce_Sales[[#This Row],[Order_Date]],"mmmm")</f>
        <v>September</v>
      </c>
      <c r="K1368" s="1" t="s">
        <v>1947</v>
      </c>
      <c r="L1368" s="1" t="s">
        <v>5368</v>
      </c>
      <c r="M1368" s="1" t="s">
        <v>1998</v>
      </c>
      <c r="N1368" s="1" t="s">
        <v>1973</v>
      </c>
      <c r="O1368" s="3">
        <v>220</v>
      </c>
      <c r="P1368">
        <v>3</v>
      </c>
      <c r="Q1368" s="3">
        <v>661</v>
      </c>
      <c r="R1368" s="1" t="s">
        <v>2008</v>
      </c>
      <c r="S1368" s="3">
        <v>81</v>
      </c>
      <c r="T1368">
        <v>4</v>
      </c>
      <c r="U1368" t="str">
        <f>IF(Ecommerce_Sales[[#This Row],[Delivery_Time_Days]]&gt;7,"Delay",IF(Ecommerce_Sales[[#This Row],[Delivery_Time_Days]] = 0,"No delivery",IF(Ecommerce_Sales[[#This Row],[Delivery_Time_Days]]&lt;=7,"On-time")))</f>
        <v>On-time</v>
      </c>
      <c r="V1368" s="7">
        <f>Ecommerce_Sales[[#This Row],[Profit]]/Ecommerce_Sales[[#This Row],[Total_Price]]</f>
        <v>0.29954614220877457</v>
      </c>
      <c r="W1368" s="3">
        <v>198</v>
      </c>
      <c r="X1368" s="3"/>
    </row>
    <row r="1369" spans="1:24" x14ac:dyDescent="0.25">
      <c r="A1369" s="1" t="s">
        <v>5369</v>
      </c>
      <c r="B1369" s="1" t="s">
        <v>1663</v>
      </c>
      <c r="C1369" s="1" t="s">
        <v>1664</v>
      </c>
      <c r="D1369" s="1" t="s">
        <v>2622</v>
      </c>
      <c r="E1369" s="1" t="s">
        <v>1981</v>
      </c>
      <c r="F1369" s="2">
        <v>45061</v>
      </c>
      <c r="G1369" s="2">
        <v>45195</v>
      </c>
      <c r="H1369" s="2" t="str">
        <f>TEXT(Ecommerce_Sales[[#This Row],[Order_Date]],"mmmm")</f>
        <v>September</v>
      </c>
      <c r="I1369" s="2" t="str">
        <f>TEXT(Ecommerce_Sales[[#This Row],[Order_Date]],"yyyy")</f>
        <v>2023</v>
      </c>
      <c r="J1369" s="2" t="str">
        <f>TEXT(Ecommerce_Sales[[#This Row],[Order_Date]],"mmmm")</f>
        <v>September</v>
      </c>
      <c r="K1369" s="1" t="s">
        <v>1947</v>
      </c>
      <c r="L1369" s="1" t="s">
        <v>5370</v>
      </c>
      <c r="M1369" s="1" t="s">
        <v>2054</v>
      </c>
      <c r="N1369" s="1" t="s">
        <v>1957</v>
      </c>
      <c r="O1369" s="3">
        <v>844</v>
      </c>
      <c r="P1369">
        <v>2</v>
      </c>
      <c r="Q1369" s="3">
        <v>1688</v>
      </c>
      <c r="R1369" s="1" t="s">
        <v>1958</v>
      </c>
      <c r="S1369" s="3">
        <v>240</v>
      </c>
      <c r="T1369">
        <v>3</v>
      </c>
      <c r="U1369" t="str">
        <f>IF(Ecommerce_Sales[[#This Row],[Delivery_Time_Days]]&gt;7,"Delay",IF(Ecommerce_Sales[[#This Row],[Delivery_Time_Days]] = 0,"No delivery",IF(Ecommerce_Sales[[#This Row],[Delivery_Time_Days]]&lt;=7,"On-time")))</f>
        <v>On-time</v>
      </c>
      <c r="V1369" s="7">
        <f>Ecommerce_Sales[[#This Row],[Profit]]/Ecommerce_Sales[[#This Row],[Total_Price]]</f>
        <v>0.14988151658767773</v>
      </c>
      <c r="W1369" s="3">
        <v>253</v>
      </c>
      <c r="X1369" s="3"/>
    </row>
    <row r="1370" spans="1:24" x14ac:dyDescent="0.25">
      <c r="A1370" s="1" t="s">
        <v>5371</v>
      </c>
      <c r="B1370" s="1" t="s">
        <v>202</v>
      </c>
      <c r="C1370" s="1" t="s">
        <v>203</v>
      </c>
      <c r="D1370" s="1" t="s">
        <v>3534</v>
      </c>
      <c r="E1370" s="1" t="s">
        <v>1954</v>
      </c>
      <c r="F1370" s="2">
        <v>45318</v>
      </c>
      <c r="G1370" s="2">
        <v>45523</v>
      </c>
      <c r="H1370" s="2" t="str">
        <f>TEXT(Ecommerce_Sales[[#This Row],[Order_Date]],"mmmm")</f>
        <v>August</v>
      </c>
      <c r="I1370" s="2" t="str">
        <f>TEXT(Ecommerce_Sales[[#This Row],[Order_Date]],"yyyy")</f>
        <v>2024</v>
      </c>
      <c r="J1370" s="2" t="str">
        <f>TEXT(Ecommerce_Sales[[#This Row],[Order_Date]],"mmmm")</f>
        <v>August</v>
      </c>
      <c r="K1370" s="1" t="s">
        <v>1947</v>
      </c>
      <c r="L1370" s="1" t="s">
        <v>5372</v>
      </c>
      <c r="M1370" s="1" t="s">
        <v>2104</v>
      </c>
      <c r="N1370" s="1" t="s">
        <v>1978</v>
      </c>
      <c r="O1370" s="3">
        <v>57</v>
      </c>
      <c r="P1370">
        <v>1</v>
      </c>
      <c r="Q1370" s="3">
        <v>57</v>
      </c>
      <c r="R1370" s="1" t="s">
        <v>1958</v>
      </c>
      <c r="S1370" s="3">
        <v>5</v>
      </c>
      <c r="T1370">
        <v>9</v>
      </c>
      <c r="U1370" t="str">
        <f>IF(Ecommerce_Sales[[#This Row],[Delivery_Time_Days]]&gt;7,"Delay",IF(Ecommerce_Sales[[#This Row],[Delivery_Time_Days]] = 0,"No delivery",IF(Ecommerce_Sales[[#This Row],[Delivery_Time_Days]]&lt;=7,"On-time")))</f>
        <v>Delay</v>
      </c>
      <c r="V1370" s="7">
        <f>Ecommerce_Sales[[#This Row],[Profit]]/Ecommerce_Sales[[#This Row],[Total_Price]]</f>
        <v>0.35087719298245612</v>
      </c>
      <c r="W1370" s="3">
        <v>20</v>
      </c>
      <c r="X1370" s="3"/>
    </row>
    <row r="1371" spans="1:24" x14ac:dyDescent="0.25">
      <c r="A1371" s="1" t="s">
        <v>5373</v>
      </c>
      <c r="B1371" s="1" t="s">
        <v>1073</v>
      </c>
      <c r="C1371" s="1" t="s">
        <v>1074</v>
      </c>
      <c r="D1371" s="1" t="s">
        <v>5374</v>
      </c>
      <c r="E1371" s="1" t="s">
        <v>1981</v>
      </c>
      <c r="F1371" s="2">
        <v>45230</v>
      </c>
      <c r="G1371" s="2">
        <v>44998</v>
      </c>
      <c r="H1371" s="2" t="str">
        <f>TEXT(Ecommerce_Sales[[#This Row],[Order_Date]],"mmmm")</f>
        <v>March</v>
      </c>
      <c r="I1371" s="2" t="str">
        <f>TEXT(Ecommerce_Sales[[#This Row],[Order_Date]],"yyyy")</f>
        <v>2023</v>
      </c>
      <c r="J1371" s="2" t="str">
        <f>TEXT(Ecommerce_Sales[[#This Row],[Order_Date]],"mmmm")</f>
        <v>March</v>
      </c>
      <c r="K1371" s="1" t="s">
        <v>1986</v>
      </c>
      <c r="L1371" s="1" t="s">
        <v>5375</v>
      </c>
      <c r="M1371" s="1" t="s">
        <v>1956</v>
      </c>
      <c r="N1371" s="1" t="s">
        <v>1957</v>
      </c>
      <c r="O1371" s="3">
        <v>53</v>
      </c>
      <c r="P1371">
        <v>5</v>
      </c>
      <c r="Q1371" s="3">
        <v>263</v>
      </c>
      <c r="R1371" s="1" t="s">
        <v>1951</v>
      </c>
      <c r="S1371" s="3">
        <v>26</v>
      </c>
      <c r="U1371" t="str">
        <f>IF(Ecommerce_Sales[[#This Row],[Delivery_Time_Days]]&gt;7,"Delay",IF(Ecommerce_Sales[[#This Row],[Delivery_Time_Days]] = 0,"No delivery",IF(Ecommerce_Sales[[#This Row],[Delivery_Time_Days]]&lt;=7,"On-time")))</f>
        <v>No delivery</v>
      </c>
      <c r="V1371" s="7">
        <f>Ecommerce_Sales[[#This Row],[Profit]]/Ecommerce_Sales[[#This Row],[Total_Price]]</f>
        <v>0.15209125475285171</v>
      </c>
      <c r="W1371" s="3">
        <v>40</v>
      </c>
      <c r="X1371" s="3"/>
    </row>
    <row r="1372" spans="1:24" x14ac:dyDescent="0.25">
      <c r="A1372" s="1" t="s">
        <v>5376</v>
      </c>
      <c r="B1372" s="1" t="s">
        <v>1197</v>
      </c>
      <c r="C1372" s="1" t="s">
        <v>1198</v>
      </c>
      <c r="D1372" s="1" t="s">
        <v>4293</v>
      </c>
      <c r="E1372" s="1" t="s">
        <v>1966</v>
      </c>
      <c r="F1372" s="2">
        <v>45127</v>
      </c>
      <c r="G1372" s="2">
        <v>45163</v>
      </c>
      <c r="H1372" s="2" t="str">
        <f>TEXT(Ecommerce_Sales[[#This Row],[Order_Date]],"mmmm")</f>
        <v>August</v>
      </c>
      <c r="I1372" s="2" t="str">
        <f>TEXT(Ecommerce_Sales[[#This Row],[Order_Date]],"yyyy")</f>
        <v>2023</v>
      </c>
      <c r="J1372" s="2" t="str">
        <f>TEXT(Ecommerce_Sales[[#This Row],[Order_Date]],"mmmm")</f>
        <v>August</v>
      </c>
      <c r="K1372" s="1" t="s">
        <v>1947</v>
      </c>
      <c r="L1372" s="1" t="s">
        <v>5377</v>
      </c>
      <c r="M1372" s="1" t="s">
        <v>2104</v>
      </c>
      <c r="N1372" s="1" t="s">
        <v>1978</v>
      </c>
      <c r="O1372" s="3">
        <v>953</v>
      </c>
      <c r="P1372">
        <v>3</v>
      </c>
      <c r="Q1372" s="3">
        <v>2858</v>
      </c>
      <c r="R1372" s="1" t="s">
        <v>1951</v>
      </c>
      <c r="S1372" s="3">
        <v>350</v>
      </c>
      <c r="T1372">
        <v>2</v>
      </c>
      <c r="U1372" t="str">
        <f>IF(Ecommerce_Sales[[#This Row],[Delivery_Time_Days]]&gt;7,"Delay",IF(Ecommerce_Sales[[#This Row],[Delivery_Time_Days]] = 0,"No delivery",IF(Ecommerce_Sales[[#This Row],[Delivery_Time_Days]]&lt;=7,"On-time")))</f>
        <v>On-time</v>
      </c>
      <c r="V1372" s="7">
        <f>Ecommerce_Sales[[#This Row],[Profit]]/Ecommerce_Sales[[#This Row],[Total_Price]]</f>
        <v>0.34989503149055284</v>
      </c>
      <c r="W1372" s="3">
        <v>1000</v>
      </c>
      <c r="X1372" s="3"/>
    </row>
    <row r="1373" spans="1:24" x14ac:dyDescent="0.25">
      <c r="A1373" s="1" t="s">
        <v>5378</v>
      </c>
      <c r="B1373" s="1" t="s">
        <v>272</v>
      </c>
      <c r="C1373" s="1" t="s">
        <v>273</v>
      </c>
      <c r="D1373" s="1" t="s">
        <v>4531</v>
      </c>
      <c r="E1373" s="1" t="s">
        <v>1996</v>
      </c>
      <c r="F1373" s="2">
        <v>45107</v>
      </c>
      <c r="G1373" s="2">
        <v>45004</v>
      </c>
      <c r="H1373" s="2" t="str">
        <f>TEXT(Ecommerce_Sales[[#This Row],[Order_Date]],"mmmm")</f>
        <v>March</v>
      </c>
      <c r="I1373" s="2" t="str">
        <f>TEXT(Ecommerce_Sales[[#This Row],[Order_Date]],"yyyy")</f>
        <v>2023</v>
      </c>
      <c r="J1373" s="2" t="str">
        <f>TEXT(Ecommerce_Sales[[#This Row],[Order_Date]],"mmmm")</f>
        <v>March</v>
      </c>
      <c r="K1373" s="1" t="s">
        <v>1947</v>
      </c>
      <c r="L1373" s="1" t="s">
        <v>5379</v>
      </c>
      <c r="M1373" s="1" t="s">
        <v>2054</v>
      </c>
      <c r="N1373" s="1" t="s">
        <v>1957</v>
      </c>
      <c r="O1373" s="3">
        <v>623</v>
      </c>
      <c r="P1373">
        <v>2</v>
      </c>
      <c r="Q1373" s="3">
        <v>1245</v>
      </c>
      <c r="R1373" s="1" t="s">
        <v>2008</v>
      </c>
      <c r="S1373" s="3">
        <v>102</v>
      </c>
      <c r="T1373">
        <v>4</v>
      </c>
      <c r="U1373" t="str">
        <f>IF(Ecommerce_Sales[[#This Row],[Delivery_Time_Days]]&gt;7,"Delay",IF(Ecommerce_Sales[[#This Row],[Delivery_Time_Days]] = 0,"No delivery",IF(Ecommerce_Sales[[#This Row],[Delivery_Time_Days]]&lt;=7,"On-time")))</f>
        <v>On-time</v>
      </c>
      <c r="V1373" s="7">
        <f>Ecommerce_Sales[[#This Row],[Profit]]/Ecommerce_Sales[[#This Row],[Total_Price]]</f>
        <v>0.1502008032128514</v>
      </c>
      <c r="W1373" s="3">
        <v>187</v>
      </c>
      <c r="X1373" s="3"/>
    </row>
    <row r="1374" spans="1:24" x14ac:dyDescent="0.25">
      <c r="A1374" s="1" t="s">
        <v>5380</v>
      </c>
      <c r="B1374" s="1" t="s">
        <v>1250</v>
      </c>
      <c r="C1374" s="1" t="s">
        <v>1251</v>
      </c>
      <c r="D1374" s="1" t="s">
        <v>4025</v>
      </c>
      <c r="E1374" s="1" t="s">
        <v>1966</v>
      </c>
      <c r="F1374" s="2">
        <v>45481</v>
      </c>
      <c r="G1374" s="2">
        <v>45468</v>
      </c>
      <c r="H1374" s="2" t="str">
        <f>TEXT(Ecommerce_Sales[[#This Row],[Order_Date]],"mmmm")</f>
        <v>June</v>
      </c>
      <c r="I1374" s="2" t="str">
        <f>TEXT(Ecommerce_Sales[[#This Row],[Order_Date]],"yyyy")</f>
        <v>2024</v>
      </c>
      <c r="J1374" s="2" t="str">
        <f>TEXT(Ecommerce_Sales[[#This Row],[Order_Date]],"mmmm")</f>
        <v>June</v>
      </c>
      <c r="K1374" s="1" t="s">
        <v>1986</v>
      </c>
      <c r="L1374" s="1" t="s">
        <v>5381</v>
      </c>
      <c r="M1374" s="1" t="s">
        <v>2007</v>
      </c>
      <c r="N1374" s="1" t="s">
        <v>1973</v>
      </c>
      <c r="O1374" s="3">
        <v>441</v>
      </c>
      <c r="P1374">
        <v>1</v>
      </c>
      <c r="Q1374" s="3">
        <v>441</v>
      </c>
      <c r="R1374" s="1" t="s">
        <v>1951</v>
      </c>
      <c r="S1374" s="3">
        <v>63</v>
      </c>
      <c r="U1374" t="str">
        <f>IF(Ecommerce_Sales[[#This Row],[Delivery_Time_Days]]&gt;7,"Delay",IF(Ecommerce_Sales[[#This Row],[Delivery_Time_Days]] = 0,"No delivery",IF(Ecommerce_Sales[[#This Row],[Delivery_Time_Days]]&lt;=7,"On-time")))</f>
        <v>No delivery</v>
      </c>
      <c r="V1374" s="7">
        <f>Ecommerce_Sales[[#This Row],[Profit]]/Ecommerce_Sales[[#This Row],[Total_Price]]</f>
        <v>0.29931972789115646</v>
      </c>
      <c r="W1374" s="3">
        <v>132</v>
      </c>
      <c r="X1374" s="3"/>
    </row>
    <row r="1375" spans="1:24" x14ac:dyDescent="0.25">
      <c r="A1375" s="1" t="s">
        <v>5382</v>
      </c>
      <c r="B1375" s="1" t="s">
        <v>306</v>
      </c>
      <c r="C1375" s="1" t="s">
        <v>307</v>
      </c>
      <c r="D1375" s="1" t="s">
        <v>5383</v>
      </c>
      <c r="E1375" s="1" t="s">
        <v>1981</v>
      </c>
      <c r="F1375" s="2">
        <v>45454</v>
      </c>
      <c r="G1375" s="2">
        <v>45480</v>
      </c>
      <c r="H1375" s="2" t="str">
        <f>TEXT(Ecommerce_Sales[[#This Row],[Order_Date]],"mmmm")</f>
        <v>July</v>
      </c>
      <c r="I1375" s="2" t="str">
        <f>TEXT(Ecommerce_Sales[[#This Row],[Order_Date]],"yyyy")</f>
        <v>2024</v>
      </c>
      <c r="J1375" s="2" t="str">
        <f>TEXT(Ecommerce_Sales[[#This Row],[Order_Date]],"mmmm")</f>
        <v>July</v>
      </c>
      <c r="K1375" s="1" t="s">
        <v>1986</v>
      </c>
      <c r="L1375" s="1" t="s">
        <v>5384</v>
      </c>
      <c r="M1375" s="1" t="s">
        <v>2065</v>
      </c>
      <c r="N1375" s="1" t="s">
        <v>1978</v>
      </c>
      <c r="O1375" s="3">
        <v>1091</v>
      </c>
      <c r="P1375">
        <v>5</v>
      </c>
      <c r="Q1375" s="3">
        <v>5457</v>
      </c>
      <c r="R1375" s="1" t="s">
        <v>1958</v>
      </c>
      <c r="S1375" s="3">
        <v>514</v>
      </c>
      <c r="U1375" t="str">
        <f>IF(Ecommerce_Sales[[#This Row],[Delivery_Time_Days]]&gt;7,"Delay",IF(Ecommerce_Sales[[#This Row],[Delivery_Time_Days]] = 0,"No delivery",IF(Ecommerce_Sales[[#This Row],[Delivery_Time_Days]]&lt;=7,"On-time")))</f>
        <v>No delivery</v>
      </c>
      <c r="V1375" s="7">
        <f>Ecommerce_Sales[[#This Row],[Profit]]/Ecommerce_Sales[[#This Row],[Total_Price]]</f>
        <v>0.3500091625435221</v>
      </c>
      <c r="W1375" s="3">
        <v>1910</v>
      </c>
      <c r="X1375" s="3"/>
    </row>
    <row r="1376" spans="1:24" x14ac:dyDescent="0.25">
      <c r="A1376" s="1" t="s">
        <v>5385</v>
      </c>
      <c r="B1376" s="1" t="s">
        <v>0</v>
      </c>
      <c r="C1376" s="1" t="s">
        <v>1</v>
      </c>
      <c r="D1376" s="1" t="s">
        <v>2267</v>
      </c>
      <c r="E1376" s="1" t="s">
        <v>1961</v>
      </c>
      <c r="F1376" s="2">
        <v>45263</v>
      </c>
      <c r="G1376" s="2">
        <v>45532</v>
      </c>
      <c r="H1376" s="2" t="str">
        <f>TEXT(Ecommerce_Sales[[#This Row],[Order_Date]],"mmmm")</f>
        <v>August</v>
      </c>
      <c r="I1376" s="2" t="str">
        <f>TEXT(Ecommerce_Sales[[#This Row],[Order_Date]],"yyyy")</f>
        <v>2024</v>
      </c>
      <c r="J1376" s="2" t="str">
        <f>TEXT(Ecommerce_Sales[[#This Row],[Order_Date]],"mmmm")</f>
        <v>August</v>
      </c>
      <c r="K1376" s="1" t="s">
        <v>1947</v>
      </c>
      <c r="L1376" s="1" t="s">
        <v>5386</v>
      </c>
      <c r="M1376" s="1" t="s">
        <v>2065</v>
      </c>
      <c r="N1376" s="1" t="s">
        <v>1978</v>
      </c>
      <c r="O1376" s="3">
        <v>377</v>
      </c>
      <c r="P1376">
        <v>2</v>
      </c>
      <c r="Q1376" s="3">
        <v>754</v>
      </c>
      <c r="R1376" s="1" t="s">
        <v>2008</v>
      </c>
      <c r="S1376" s="3">
        <v>45</v>
      </c>
      <c r="T1376">
        <v>5</v>
      </c>
      <c r="U1376" t="str">
        <f>IF(Ecommerce_Sales[[#This Row],[Delivery_Time_Days]]&gt;7,"Delay",IF(Ecommerce_Sales[[#This Row],[Delivery_Time_Days]] = 0,"No delivery",IF(Ecommerce_Sales[[#This Row],[Delivery_Time_Days]]&lt;=7,"On-time")))</f>
        <v>On-time</v>
      </c>
      <c r="V1376" s="7">
        <f>Ecommerce_Sales[[#This Row],[Profit]]/Ecommerce_Sales[[#This Row],[Total_Price]]</f>
        <v>0.35013262599469497</v>
      </c>
      <c r="W1376" s="3">
        <v>264</v>
      </c>
      <c r="X1376" s="3"/>
    </row>
    <row r="1377" spans="1:24" x14ac:dyDescent="0.25">
      <c r="A1377" s="1" t="s">
        <v>5387</v>
      </c>
      <c r="B1377" s="1" t="s">
        <v>1345</v>
      </c>
      <c r="C1377" s="1" t="s">
        <v>1346</v>
      </c>
      <c r="D1377" s="1" t="s">
        <v>5388</v>
      </c>
      <c r="E1377" s="1" t="s">
        <v>1966</v>
      </c>
      <c r="F1377" s="2">
        <v>45042</v>
      </c>
      <c r="G1377" s="2">
        <v>45462</v>
      </c>
      <c r="H1377" s="2" t="str">
        <f>TEXT(Ecommerce_Sales[[#This Row],[Order_Date]],"mmmm")</f>
        <v>June</v>
      </c>
      <c r="I1377" s="2" t="str">
        <f>TEXT(Ecommerce_Sales[[#This Row],[Order_Date]],"yyyy")</f>
        <v>2024</v>
      </c>
      <c r="J1377" s="2" t="str">
        <f>TEXT(Ecommerce_Sales[[#This Row],[Order_Date]],"mmmm")</f>
        <v>June</v>
      </c>
      <c r="K1377" s="1" t="s">
        <v>1947</v>
      </c>
      <c r="L1377" s="1" t="s">
        <v>5389</v>
      </c>
      <c r="M1377" s="1" t="s">
        <v>1972</v>
      </c>
      <c r="N1377" s="1" t="s">
        <v>1973</v>
      </c>
      <c r="O1377" s="3">
        <v>1092</v>
      </c>
      <c r="P1377">
        <v>1</v>
      </c>
      <c r="Q1377" s="3">
        <v>1092</v>
      </c>
      <c r="R1377" s="1" t="s">
        <v>1958</v>
      </c>
      <c r="S1377" s="3">
        <v>146</v>
      </c>
      <c r="T1377">
        <v>10</v>
      </c>
      <c r="U1377" t="str">
        <f>IF(Ecommerce_Sales[[#This Row],[Delivery_Time_Days]]&gt;7,"Delay",IF(Ecommerce_Sales[[#This Row],[Delivery_Time_Days]] = 0,"No delivery",IF(Ecommerce_Sales[[#This Row],[Delivery_Time_Days]]&lt;=7,"On-time")))</f>
        <v>Delay</v>
      </c>
      <c r="V1377" s="7">
        <f>Ecommerce_Sales[[#This Row],[Profit]]/Ecommerce_Sales[[#This Row],[Total_Price]]</f>
        <v>0.30036630036630035</v>
      </c>
      <c r="W1377" s="3">
        <v>328</v>
      </c>
      <c r="X1377" s="3"/>
    </row>
    <row r="1378" spans="1:24" x14ac:dyDescent="0.25">
      <c r="A1378" s="1" t="s">
        <v>5390</v>
      </c>
      <c r="B1378" s="1" t="s">
        <v>1439</v>
      </c>
      <c r="C1378" s="1" t="s">
        <v>1440</v>
      </c>
      <c r="D1378" s="1" t="s">
        <v>3248</v>
      </c>
      <c r="E1378" s="1" t="s">
        <v>1966</v>
      </c>
      <c r="F1378" s="2">
        <v>45416</v>
      </c>
      <c r="G1378" s="2">
        <v>45177</v>
      </c>
      <c r="H1378" s="2" t="str">
        <f>TEXT(Ecommerce_Sales[[#This Row],[Order_Date]],"mmmm")</f>
        <v>September</v>
      </c>
      <c r="I1378" s="2" t="str">
        <f>TEXT(Ecommerce_Sales[[#This Row],[Order_Date]],"yyyy")</f>
        <v>2023</v>
      </c>
      <c r="J1378" s="2" t="str">
        <f>TEXT(Ecommerce_Sales[[#This Row],[Order_Date]],"mmmm")</f>
        <v>September</v>
      </c>
      <c r="K1378" s="1" t="s">
        <v>1947</v>
      </c>
      <c r="L1378" s="1" t="s">
        <v>5391</v>
      </c>
      <c r="M1378" s="1" t="s">
        <v>1949</v>
      </c>
      <c r="N1378" s="1" t="s">
        <v>1950</v>
      </c>
      <c r="O1378" s="3">
        <v>1016</v>
      </c>
      <c r="P1378">
        <v>4</v>
      </c>
      <c r="Q1378" s="3">
        <v>4062</v>
      </c>
      <c r="R1378" s="1" t="s">
        <v>1958</v>
      </c>
      <c r="S1378" s="3">
        <v>248</v>
      </c>
      <c r="T1378">
        <v>7</v>
      </c>
      <c r="U1378" t="str">
        <f>IF(Ecommerce_Sales[[#This Row],[Delivery_Time_Days]]&gt;7,"Delay",IF(Ecommerce_Sales[[#This Row],[Delivery_Time_Days]] = 0,"No delivery",IF(Ecommerce_Sales[[#This Row],[Delivery_Time_Days]]&lt;=7,"On-time")))</f>
        <v>On-time</v>
      </c>
      <c r="V1378" s="7">
        <f>Ecommerce_Sales[[#This Row],[Profit]]/Ecommerce_Sales[[#This Row],[Total_Price]]</f>
        <v>0.40004923682914822</v>
      </c>
      <c r="W1378" s="3">
        <v>1625</v>
      </c>
      <c r="X1378" s="3"/>
    </row>
    <row r="1379" spans="1:24" x14ac:dyDescent="0.25">
      <c r="A1379" s="1" t="s">
        <v>5392</v>
      </c>
      <c r="B1379" s="1" t="s">
        <v>140</v>
      </c>
      <c r="C1379" s="1" t="s">
        <v>141</v>
      </c>
      <c r="D1379" s="1" t="s">
        <v>5393</v>
      </c>
      <c r="E1379" s="1" t="s">
        <v>1981</v>
      </c>
      <c r="F1379" s="2">
        <v>45306</v>
      </c>
      <c r="G1379" s="2">
        <v>44944</v>
      </c>
      <c r="H1379" s="2" t="str">
        <f>TEXT(Ecommerce_Sales[[#This Row],[Order_Date]],"mmmm")</f>
        <v>January</v>
      </c>
      <c r="I1379" s="2" t="str">
        <f>TEXT(Ecommerce_Sales[[#This Row],[Order_Date]],"yyyy")</f>
        <v>2023</v>
      </c>
      <c r="J1379" s="2" t="str">
        <f>TEXT(Ecommerce_Sales[[#This Row],[Order_Date]],"mmmm")</f>
        <v>January</v>
      </c>
      <c r="K1379" s="1" t="s">
        <v>1947</v>
      </c>
      <c r="L1379" s="1" t="s">
        <v>5394</v>
      </c>
      <c r="M1379" s="1" t="s">
        <v>2058</v>
      </c>
      <c r="N1379" s="1" t="s">
        <v>1950</v>
      </c>
      <c r="O1379" s="3">
        <v>764</v>
      </c>
      <c r="P1379">
        <v>1</v>
      </c>
      <c r="Q1379" s="3">
        <v>764</v>
      </c>
      <c r="R1379" s="1" t="s">
        <v>1958</v>
      </c>
      <c r="S1379" s="3">
        <v>94</v>
      </c>
      <c r="T1379">
        <v>6</v>
      </c>
      <c r="U1379" t="str">
        <f>IF(Ecommerce_Sales[[#This Row],[Delivery_Time_Days]]&gt;7,"Delay",IF(Ecommerce_Sales[[#This Row],[Delivery_Time_Days]] = 0,"No delivery",IF(Ecommerce_Sales[[#This Row],[Delivery_Time_Days]]&lt;=7,"On-time")))</f>
        <v>On-time</v>
      </c>
      <c r="V1379" s="7">
        <f>Ecommerce_Sales[[#This Row],[Profit]]/Ecommerce_Sales[[#This Row],[Total_Price]]</f>
        <v>0.40052356020942409</v>
      </c>
      <c r="W1379" s="3">
        <v>306</v>
      </c>
      <c r="X1379" s="3"/>
    </row>
    <row r="1380" spans="1:24" x14ac:dyDescent="0.25">
      <c r="A1380" s="1" t="s">
        <v>5395</v>
      </c>
      <c r="B1380" s="1" t="s">
        <v>850</v>
      </c>
      <c r="C1380" s="1" t="s">
        <v>851</v>
      </c>
      <c r="D1380" s="1" t="s">
        <v>4393</v>
      </c>
      <c r="E1380" s="1" t="s">
        <v>1996</v>
      </c>
      <c r="F1380" s="2">
        <v>45271</v>
      </c>
      <c r="G1380" s="2">
        <v>45404</v>
      </c>
      <c r="H1380" s="2" t="str">
        <f>TEXT(Ecommerce_Sales[[#This Row],[Order_Date]],"mmmm")</f>
        <v>April</v>
      </c>
      <c r="I1380" s="2" t="str">
        <f>TEXT(Ecommerce_Sales[[#This Row],[Order_Date]],"yyyy")</f>
        <v>2024</v>
      </c>
      <c r="J1380" s="2" t="str">
        <f>TEXT(Ecommerce_Sales[[#This Row],[Order_Date]],"mmmm")</f>
        <v>April</v>
      </c>
      <c r="K1380" s="1" t="s">
        <v>1992</v>
      </c>
      <c r="L1380" s="1" t="s">
        <v>5396</v>
      </c>
      <c r="M1380" s="1" t="s">
        <v>1998</v>
      </c>
      <c r="N1380" s="1" t="s">
        <v>1973</v>
      </c>
      <c r="O1380" s="3">
        <v>153</v>
      </c>
      <c r="P1380">
        <v>5</v>
      </c>
      <c r="Q1380" s="3">
        <v>766</v>
      </c>
      <c r="R1380" s="1" t="s">
        <v>1958</v>
      </c>
      <c r="S1380" s="3">
        <v>80</v>
      </c>
      <c r="U1380" t="str">
        <f>IF(Ecommerce_Sales[[#This Row],[Delivery_Time_Days]]&gt;7,"Delay",IF(Ecommerce_Sales[[#This Row],[Delivery_Time_Days]] = 0,"No delivery",IF(Ecommerce_Sales[[#This Row],[Delivery_Time_Days]]&lt;=7,"On-time")))</f>
        <v>No delivery</v>
      </c>
      <c r="V1380" s="7">
        <f>Ecommerce_Sales[[#This Row],[Profit]]/Ecommerce_Sales[[#This Row],[Total_Price]]</f>
        <v>0.30026109660574413</v>
      </c>
      <c r="W1380" s="3">
        <v>230</v>
      </c>
      <c r="X1380" s="3"/>
    </row>
    <row r="1381" spans="1:24" x14ac:dyDescent="0.25">
      <c r="A1381" s="1" t="s">
        <v>5397</v>
      </c>
      <c r="B1381" s="1" t="s">
        <v>1121</v>
      </c>
      <c r="C1381" s="1" t="s">
        <v>1122</v>
      </c>
      <c r="D1381" s="1" t="s">
        <v>4417</v>
      </c>
      <c r="E1381" s="1" t="s">
        <v>1946</v>
      </c>
      <c r="F1381" s="2">
        <v>45402</v>
      </c>
      <c r="G1381" s="2">
        <v>44999</v>
      </c>
      <c r="H1381" s="2" t="str">
        <f>TEXT(Ecommerce_Sales[[#This Row],[Order_Date]],"mmmm")</f>
        <v>March</v>
      </c>
      <c r="I1381" s="2" t="str">
        <f>TEXT(Ecommerce_Sales[[#This Row],[Order_Date]],"yyyy")</f>
        <v>2023</v>
      </c>
      <c r="J1381" s="2" t="str">
        <f>TEXT(Ecommerce_Sales[[#This Row],[Order_Date]],"mmmm")</f>
        <v>March</v>
      </c>
      <c r="K1381" s="1" t="s">
        <v>1947</v>
      </c>
      <c r="L1381" s="1" t="s">
        <v>1948</v>
      </c>
      <c r="M1381" s="1" t="s">
        <v>1977</v>
      </c>
      <c r="N1381" s="1" t="s">
        <v>1978</v>
      </c>
      <c r="O1381" s="3">
        <v>228</v>
      </c>
      <c r="P1381">
        <v>2</v>
      </c>
      <c r="Q1381" s="3">
        <v>455</v>
      </c>
      <c r="R1381" s="1" t="s">
        <v>1958</v>
      </c>
      <c r="S1381" s="3">
        <v>62</v>
      </c>
      <c r="T1381">
        <v>4</v>
      </c>
      <c r="U1381" t="str">
        <f>IF(Ecommerce_Sales[[#This Row],[Delivery_Time_Days]]&gt;7,"Delay",IF(Ecommerce_Sales[[#This Row],[Delivery_Time_Days]] = 0,"No delivery",IF(Ecommerce_Sales[[#This Row],[Delivery_Time_Days]]&lt;=7,"On-time")))</f>
        <v>On-time</v>
      </c>
      <c r="V1381" s="7">
        <f>Ecommerce_Sales[[#This Row],[Profit]]/Ecommerce_Sales[[#This Row],[Total_Price]]</f>
        <v>0.34945054945054943</v>
      </c>
      <c r="W1381" s="3">
        <v>159</v>
      </c>
      <c r="X1381" s="3"/>
    </row>
    <row r="1382" spans="1:24" x14ac:dyDescent="0.25">
      <c r="A1382" s="1" t="s">
        <v>5398</v>
      </c>
      <c r="B1382" s="1" t="s">
        <v>1007</v>
      </c>
      <c r="C1382" s="1" t="s">
        <v>1008</v>
      </c>
      <c r="D1382" s="1" t="s">
        <v>5399</v>
      </c>
      <c r="E1382" s="1" t="s">
        <v>1961</v>
      </c>
      <c r="F1382" s="2">
        <v>45298</v>
      </c>
      <c r="G1382" s="2">
        <v>45155</v>
      </c>
      <c r="H1382" s="2" t="str">
        <f>TEXT(Ecommerce_Sales[[#This Row],[Order_Date]],"mmmm")</f>
        <v>August</v>
      </c>
      <c r="I1382" s="2" t="str">
        <f>TEXT(Ecommerce_Sales[[#This Row],[Order_Date]],"yyyy")</f>
        <v>2023</v>
      </c>
      <c r="J1382" s="2" t="str">
        <f>TEXT(Ecommerce_Sales[[#This Row],[Order_Date]],"mmmm")</f>
        <v>August</v>
      </c>
      <c r="K1382" s="1" t="s">
        <v>1986</v>
      </c>
      <c r="L1382" s="1" t="s">
        <v>5400</v>
      </c>
      <c r="M1382" s="1" t="s">
        <v>1963</v>
      </c>
      <c r="N1382" s="1" t="s">
        <v>1957</v>
      </c>
      <c r="O1382" s="3">
        <v>293</v>
      </c>
      <c r="P1382">
        <v>6</v>
      </c>
      <c r="Q1382" s="3">
        <v>1759</v>
      </c>
      <c r="R1382" s="1" t="s">
        <v>2008</v>
      </c>
      <c r="S1382" s="3">
        <v>243</v>
      </c>
      <c r="U1382" t="str">
        <f>IF(Ecommerce_Sales[[#This Row],[Delivery_Time_Days]]&gt;7,"Delay",IF(Ecommerce_Sales[[#This Row],[Delivery_Time_Days]] = 0,"No delivery",IF(Ecommerce_Sales[[#This Row],[Delivery_Time_Days]]&lt;=7,"On-time")))</f>
        <v>No delivery</v>
      </c>
      <c r="V1382" s="7">
        <f>Ecommerce_Sales[[#This Row],[Profit]]/Ecommerce_Sales[[#This Row],[Total_Price]]</f>
        <v>0.15008527572484365</v>
      </c>
      <c r="W1382" s="3">
        <v>264</v>
      </c>
      <c r="X1382" s="3"/>
    </row>
    <row r="1383" spans="1:24" x14ac:dyDescent="0.25">
      <c r="A1383" s="1" t="s">
        <v>5401</v>
      </c>
      <c r="B1383" s="1" t="s">
        <v>723</v>
      </c>
      <c r="C1383" s="1" t="s">
        <v>724</v>
      </c>
      <c r="D1383" s="1" t="s">
        <v>2608</v>
      </c>
      <c r="E1383" s="1" t="s">
        <v>1981</v>
      </c>
      <c r="F1383" s="2">
        <v>45130</v>
      </c>
      <c r="G1383" s="2">
        <v>45450</v>
      </c>
      <c r="H1383" s="2" t="str">
        <f>TEXT(Ecommerce_Sales[[#This Row],[Order_Date]],"mmmm")</f>
        <v>June</v>
      </c>
      <c r="I1383" s="2" t="str">
        <f>TEXT(Ecommerce_Sales[[#This Row],[Order_Date]],"yyyy")</f>
        <v>2024</v>
      </c>
      <c r="J1383" s="2" t="str">
        <f>TEXT(Ecommerce_Sales[[#This Row],[Order_Date]],"mmmm")</f>
        <v>June</v>
      </c>
      <c r="K1383" s="1" t="s">
        <v>1947</v>
      </c>
      <c r="L1383" s="1" t="s">
        <v>4078</v>
      </c>
      <c r="M1383" s="1" t="s">
        <v>1998</v>
      </c>
      <c r="N1383" s="1" t="s">
        <v>1973</v>
      </c>
      <c r="O1383" s="3">
        <v>1121</v>
      </c>
      <c r="P1383">
        <v>3</v>
      </c>
      <c r="Q1383" s="3">
        <v>3364</v>
      </c>
      <c r="R1383" s="1" t="s">
        <v>1958</v>
      </c>
      <c r="S1383" s="3">
        <v>316</v>
      </c>
      <c r="T1383">
        <v>2</v>
      </c>
      <c r="U1383" t="str">
        <f>IF(Ecommerce_Sales[[#This Row],[Delivery_Time_Days]]&gt;7,"Delay",IF(Ecommerce_Sales[[#This Row],[Delivery_Time_Days]] = 0,"No delivery",IF(Ecommerce_Sales[[#This Row],[Delivery_Time_Days]]&lt;=7,"On-time")))</f>
        <v>On-time</v>
      </c>
      <c r="V1383" s="7">
        <f>Ecommerce_Sales[[#This Row],[Profit]]/Ecommerce_Sales[[#This Row],[Total_Price]]</f>
        <v>0.29994054696789535</v>
      </c>
      <c r="W1383" s="3">
        <v>1009</v>
      </c>
      <c r="X1383" s="3"/>
    </row>
    <row r="1384" spans="1:24" x14ac:dyDescent="0.25">
      <c r="A1384" s="1" t="s">
        <v>5402</v>
      </c>
      <c r="B1384" s="1" t="s">
        <v>138</v>
      </c>
      <c r="C1384" s="1" t="s">
        <v>139</v>
      </c>
      <c r="D1384" s="1" t="s">
        <v>5042</v>
      </c>
      <c r="E1384" s="1" t="s">
        <v>2005</v>
      </c>
      <c r="F1384" s="2">
        <v>45002</v>
      </c>
      <c r="G1384" s="2">
        <v>44934</v>
      </c>
      <c r="H1384" s="2" t="str">
        <f>TEXT(Ecommerce_Sales[[#This Row],[Order_Date]],"mmmm")</f>
        <v>January</v>
      </c>
      <c r="I1384" s="2" t="str">
        <f>TEXT(Ecommerce_Sales[[#This Row],[Order_Date]],"yyyy")</f>
        <v>2023</v>
      </c>
      <c r="J1384" s="2" t="str">
        <f>TEXT(Ecommerce_Sales[[#This Row],[Order_Date]],"mmmm")</f>
        <v>January</v>
      </c>
      <c r="K1384" s="1" t="s">
        <v>1947</v>
      </c>
      <c r="L1384" s="1" t="s">
        <v>5403</v>
      </c>
      <c r="M1384" s="1" t="s">
        <v>1977</v>
      </c>
      <c r="N1384" s="1" t="s">
        <v>1978</v>
      </c>
      <c r="O1384" s="3">
        <v>765</v>
      </c>
      <c r="P1384">
        <v>1</v>
      </c>
      <c r="Q1384" s="3">
        <v>765</v>
      </c>
      <c r="R1384" s="1" t="s">
        <v>2016</v>
      </c>
      <c r="S1384" s="3">
        <v>114</v>
      </c>
      <c r="T1384">
        <v>4</v>
      </c>
      <c r="U1384" t="str">
        <f>IF(Ecommerce_Sales[[#This Row],[Delivery_Time_Days]]&gt;7,"Delay",IF(Ecommerce_Sales[[#This Row],[Delivery_Time_Days]] = 0,"No delivery",IF(Ecommerce_Sales[[#This Row],[Delivery_Time_Days]]&lt;=7,"On-time")))</f>
        <v>On-time</v>
      </c>
      <c r="V1384" s="7">
        <f>Ecommerce_Sales[[#This Row],[Profit]]/Ecommerce_Sales[[#This Row],[Total_Price]]</f>
        <v>0.35032679738562089</v>
      </c>
      <c r="W1384" s="3">
        <v>268</v>
      </c>
      <c r="X1384" s="3"/>
    </row>
    <row r="1385" spans="1:24" x14ac:dyDescent="0.25">
      <c r="A1385" s="1" t="s">
        <v>5404</v>
      </c>
      <c r="B1385" s="1" t="s">
        <v>1175</v>
      </c>
      <c r="C1385" s="1" t="s">
        <v>1176</v>
      </c>
      <c r="D1385" s="1" t="s">
        <v>2382</v>
      </c>
      <c r="E1385" s="1" t="s">
        <v>1966</v>
      </c>
      <c r="F1385" s="2">
        <v>45465</v>
      </c>
      <c r="G1385" s="2">
        <v>45380</v>
      </c>
      <c r="H1385" s="2" t="str">
        <f>TEXT(Ecommerce_Sales[[#This Row],[Order_Date]],"mmmm")</f>
        <v>March</v>
      </c>
      <c r="I1385" s="2" t="str">
        <f>TEXT(Ecommerce_Sales[[#This Row],[Order_Date]],"yyyy")</f>
        <v>2024</v>
      </c>
      <c r="J1385" s="2" t="str">
        <f>TEXT(Ecommerce_Sales[[#This Row],[Order_Date]],"mmmm")</f>
        <v>March</v>
      </c>
      <c r="K1385" s="1" t="s">
        <v>1986</v>
      </c>
      <c r="L1385" s="1" t="s">
        <v>5405</v>
      </c>
      <c r="M1385" s="1" t="s">
        <v>2104</v>
      </c>
      <c r="N1385" s="1" t="s">
        <v>1978</v>
      </c>
      <c r="O1385" s="3">
        <v>594</v>
      </c>
      <c r="P1385">
        <v>3</v>
      </c>
      <c r="Q1385" s="3">
        <v>1783</v>
      </c>
      <c r="R1385" s="1" t="s">
        <v>1951</v>
      </c>
      <c r="S1385" s="3">
        <v>241</v>
      </c>
      <c r="U1385" t="str">
        <f>IF(Ecommerce_Sales[[#This Row],[Delivery_Time_Days]]&gt;7,"Delay",IF(Ecommerce_Sales[[#This Row],[Delivery_Time_Days]] = 0,"No delivery",IF(Ecommerce_Sales[[#This Row],[Delivery_Time_Days]]&lt;=7,"On-time")))</f>
        <v>No delivery</v>
      </c>
      <c r="V1385" s="7">
        <f>Ecommerce_Sales[[#This Row],[Profit]]/Ecommerce_Sales[[#This Row],[Total_Price]]</f>
        <v>0.34997195737521031</v>
      </c>
      <c r="W1385" s="3">
        <v>624</v>
      </c>
      <c r="X1385" s="3"/>
    </row>
    <row r="1386" spans="1:24" x14ac:dyDescent="0.25">
      <c r="A1386" s="1" t="s">
        <v>5406</v>
      </c>
      <c r="B1386" s="1" t="s">
        <v>66</v>
      </c>
      <c r="C1386" s="1" t="s">
        <v>67</v>
      </c>
      <c r="D1386" s="1" t="s">
        <v>3681</v>
      </c>
      <c r="E1386" s="1" t="s">
        <v>1946</v>
      </c>
      <c r="F1386" s="2">
        <v>45392</v>
      </c>
      <c r="G1386" s="2">
        <v>45631</v>
      </c>
      <c r="H1386" s="2" t="str">
        <f>TEXT(Ecommerce_Sales[[#This Row],[Order_Date]],"mmmm")</f>
        <v>December</v>
      </c>
      <c r="I1386" s="2" t="str">
        <f>TEXT(Ecommerce_Sales[[#This Row],[Order_Date]],"yyyy")</f>
        <v>2024</v>
      </c>
      <c r="J1386" s="2" t="str">
        <f>TEXT(Ecommerce_Sales[[#This Row],[Order_Date]],"mmmm")</f>
        <v>December</v>
      </c>
      <c r="K1386" s="1" t="s">
        <v>1947</v>
      </c>
      <c r="L1386" s="1" t="s">
        <v>5407</v>
      </c>
      <c r="M1386" s="1" t="s">
        <v>1949</v>
      </c>
      <c r="N1386" s="1" t="s">
        <v>1950</v>
      </c>
      <c r="O1386" s="3">
        <v>1491</v>
      </c>
      <c r="P1386">
        <v>6</v>
      </c>
      <c r="Q1386" s="3">
        <v>8947</v>
      </c>
      <c r="R1386" s="1" t="s">
        <v>1951</v>
      </c>
      <c r="S1386" s="3">
        <v>1033</v>
      </c>
      <c r="T1386">
        <v>3</v>
      </c>
      <c r="U1386" t="str">
        <f>IF(Ecommerce_Sales[[#This Row],[Delivery_Time_Days]]&gt;7,"Delay",IF(Ecommerce_Sales[[#This Row],[Delivery_Time_Days]] = 0,"No delivery",IF(Ecommerce_Sales[[#This Row],[Delivery_Time_Days]]&lt;=7,"On-time")))</f>
        <v>On-time</v>
      </c>
      <c r="V1386" s="7">
        <f>Ecommerce_Sales[[#This Row],[Profit]]/Ecommerce_Sales[[#This Row],[Total_Price]]</f>
        <v>0.4000223538616296</v>
      </c>
      <c r="W1386" s="3">
        <v>3579</v>
      </c>
      <c r="X1386" s="3"/>
    </row>
    <row r="1387" spans="1:24" x14ac:dyDescent="0.25">
      <c r="A1387" s="1" t="s">
        <v>5408</v>
      </c>
      <c r="B1387" s="1" t="s">
        <v>262</v>
      </c>
      <c r="C1387" s="1" t="s">
        <v>263</v>
      </c>
      <c r="D1387" s="1" t="s">
        <v>3070</v>
      </c>
      <c r="E1387" s="1" t="s">
        <v>1946</v>
      </c>
      <c r="F1387" s="2">
        <v>44997</v>
      </c>
      <c r="G1387" s="2">
        <v>45440</v>
      </c>
      <c r="H1387" s="2" t="str">
        <f>TEXT(Ecommerce_Sales[[#This Row],[Order_Date]],"mmmm")</f>
        <v>May</v>
      </c>
      <c r="I1387" s="2" t="str">
        <f>TEXT(Ecommerce_Sales[[#This Row],[Order_Date]],"yyyy")</f>
        <v>2024</v>
      </c>
      <c r="J1387" s="2" t="str">
        <f>TEXT(Ecommerce_Sales[[#This Row],[Order_Date]],"mmmm")</f>
        <v>May</v>
      </c>
      <c r="K1387" s="1" t="s">
        <v>1947</v>
      </c>
      <c r="L1387" s="1" t="s">
        <v>5409</v>
      </c>
      <c r="M1387" s="1" t="s">
        <v>1956</v>
      </c>
      <c r="N1387" s="1" t="s">
        <v>1957</v>
      </c>
      <c r="O1387" s="3">
        <v>809</v>
      </c>
      <c r="P1387">
        <v>2</v>
      </c>
      <c r="Q1387" s="3">
        <v>1618</v>
      </c>
      <c r="R1387" s="1" t="s">
        <v>1958</v>
      </c>
      <c r="S1387" s="3">
        <v>139</v>
      </c>
      <c r="T1387">
        <v>7</v>
      </c>
      <c r="U1387" t="str">
        <f>IF(Ecommerce_Sales[[#This Row],[Delivery_Time_Days]]&gt;7,"Delay",IF(Ecommerce_Sales[[#This Row],[Delivery_Time_Days]] = 0,"No delivery",IF(Ecommerce_Sales[[#This Row],[Delivery_Time_Days]]&lt;=7,"On-time")))</f>
        <v>On-time</v>
      </c>
      <c r="V1387" s="7">
        <f>Ecommerce_Sales[[#This Row],[Profit]]/Ecommerce_Sales[[#This Row],[Total_Price]]</f>
        <v>0.15018541409147096</v>
      </c>
      <c r="W1387" s="3">
        <v>243</v>
      </c>
      <c r="X1387" s="3"/>
    </row>
    <row r="1388" spans="1:24" x14ac:dyDescent="0.25">
      <c r="A1388" s="1" t="s">
        <v>5410</v>
      </c>
      <c r="B1388" s="1" t="s">
        <v>1252</v>
      </c>
      <c r="C1388" s="1" t="s">
        <v>1253</v>
      </c>
      <c r="D1388" s="1" t="s">
        <v>2228</v>
      </c>
      <c r="E1388" s="1" t="s">
        <v>1966</v>
      </c>
      <c r="F1388" s="2">
        <v>45378</v>
      </c>
      <c r="G1388" s="2">
        <v>45480</v>
      </c>
      <c r="H1388" s="2" t="str">
        <f>TEXT(Ecommerce_Sales[[#This Row],[Order_Date]],"mmmm")</f>
        <v>July</v>
      </c>
      <c r="I1388" s="2" t="str">
        <f>TEXT(Ecommerce_Sales[[#This Row],[Order_Date]],"yyyy")</f>
        <v>2024</v>
      </c>
      <c r="J1388" s="2" t="str">
        <f>TEXT(Ecommerce_Sales[[#This Row],[Order_Date]],"mmmm")</f>
        <v>July</v>
      </c>
      <c r="K1388" s="1" t="s">
        <v>1986</v>
      </c>
      <c r="L1388" s="1" t="s">
        <v>5411</v>
      </c>
      <c r="M1388" s="1" t="s">
        <v>2247</v>
      </c>
      <c r="N1388" s="1" t="s">
        <v>1957</v>
      </c>
      <c r="O1388" s="3">
        <v>964</v>
      </c>
      <c r="P1388">
        <v>1</v>
      </c>
      <c r="Q1388" s="3">
        <v>964</v>
      </c>
      <c r="R1388" s="1" t="s">
        <v>1958</v>
      </c>
      <c r="S1388" s="3">
        <v>68</v>
      </c>
      <c r="U1388" t="str">
        <f>IF(Ecommerce_Sales[[#This Row],[Delivery_Time_Days]]&gt;7,"Delay",IF(Ecommerce_Sales[[#This Row],[Delivery_Time_Days]] = 0,"No delivery",IF(Ecommerce_Sales[[#This Row],[Delivery_Time_Days]]&lt;=7,"On-time")))</f>
        <v>No delivery</v>
      </c>
      <c r="V1388" s="7">
        <f>Ecommerce_Sales[[#This Row],[Profit]]/Ecommerce_Sales[[#This Row],[Total_Price]]</f>
        <v>0.15041493775933609</v>
      </c>
      <c r="W1388" s="3">
        <v>145</v>
      </c>
      <c r="X1388" s="3"/>
    </row>
    <row r="1389" spans="1:24" x14ac:dyDescent="0.25">
      <c r="A1389" s="1" t="s">
        <v>5412</v>
      </c>
      <c r="B1389" s="1" t="s">
        <v>1161</v>
      </c>
      <c r="C1389" s="1" t="s">
        <v>1162</v>
      </c>
      <c r="D1389" s="1" t="s">
        <v>2611</v>
      </c>
      <c r="E1389" s="1" t="s">
        <v>2005</v>
      </c>
      <c r="F1389" s="2">
        <v>45412</v>
      </c>
      <c r="G1389" s="2">
        <v>45346</v>
      </c>
      <c r="H1389" s="2" t="str">
        <f>TEXT(Ecommerce_Sales[[#This Row],[Order_Date]],"mmmm")</f>
        <v>February</v>
      </c>
      <c r="I1389" s="2" t="str">
        <f>TEXT(Ecommerce_Sales[[#This Row],[Order_Date]],"yyyy")</f>
        <v>2024</v>
      </c>
      <c r="J1389" s="2" t="str">
        <f>TEXT(Ecommerce_Sales[[#This Row],[Order_Date]],"mmmm")</f>
        <v>February</v>
      </c>
      <c r="K1389" s="1" t="s">
        <v>1947</v>
      </c>
      <c r="L1389" s="1" t="s">
        <v>4534</v>
      </c>
      <c r="M1389" s="1" t="s">
        <v>1972</v>
      </c>
      <c r="N1389" s="1" t="s">
        <v>1973</v>
      </c>
      <c r="O1389" s="3">
        <v>693</v>
      </c>
      <c r="P1389">
        <v>1</v>
      </c>
      <c r="Q1389" s="3">
        <v>693</v>
      </c>
      <c r="R1389" s="1" t="s">
        <v>1951</v>
      </c>
      <c r="S1389" s="3">
        <v>95</v>
      </c>
      <c r="T1389">
        <v>5</v>
      </c>
      <c r="U1389" t="str">
        <f>IF(Ecommerce_Sales[[#This Row],[Delivery_Time_Days]]&gt;7,"Delay",IF(Ecommerce_Sales[[#This Row],[Delivery_Time_Days]] = 0,"No delivery",IF(Ecommerce_Sales[[#This Row],[Delivery_Time_Days]]&lt;=7,"On-time")))</f>
        <v>On-time</v>
      </c>
      <c r="V1389" s="7">
        <f>Ecommerce_Sales[[#This Row],[Profit]]/Ecommerce_Sales[[#This Row],[Total_Price]]</f>
        <v>0.30014430014430016</v>
      </c>
      <c r="W1389" s="3">
        <v>208</v>
      </c>
      <c r="X1389" s="3"/>
    </row>
    <row r="1390" spans="1:24" x14ac:dyDescent="0.25">
      <c r="A1390" s="1" t="s">
        <v>5413</v>
      </c>
      <c r="B1390" s="1" t="s">
        <v>84</v>
      </c>
      <c r="C1390" s="1" t="s">
        <v>85</v>
      </c>
      <c r="D1390" s="1" t="s">
        <v>2332</v>
      </c>
      <c r="E1390" s="1" t="s">
        <v>1996</v>
      </c>
      <c r="F1390" s="2">
        <v>45111</v>
      </c>
      <c r="G1390" s="2">
        <v>45106</v>
      </c>
      <c r="H1390" s="2" t="str">
        <f>TEXT(Ecommerce_Sales[[#This Row],[Order_Date]],"mmmm")</f>
        <v>June</v>
      </c>
      <c r="I1390" s="2" t="str">
        <f>TEXT(Ecommerce_Sales[[#This Row],[Order_Date]],"yyyy")</f>
        <v>2023</v>
      </c>
      <c r="J1390" s="2" t="str">
        <f>TEXT(Ecommerce_Sales[[#This Row],[Order_Date]],"mmmm")</f>
        <v>June</v>
      </c>
      <c r="K1390" s="1" t="s">
        <v>1947</v>
      </c>
      <c r="L1390" s="1" t="s">
        <v>5414</v>
      </c>
      <c r="M1390" s="1" t="s">
        <v>2054</v>
      </c>
      <c r="N1390" s="1" t="s">
        <v>1957</v>
      </c>
      <c r="O1390" s="3">
        <v>444</v>
      </c>
      <c r="P1390">
        <v>3</v>
      </c>
      <c r="Q1390" s="3">
        <v>1331</v>
      </c>
      <c r="R1390" s="1" t="s">
        <v>1951</v>
      </c>
      <c r="S1390" s="3">
        <v>158</v>
      </c>
      <c r="T1390">
        <v>6</v>
      </c>
      <c r="U1390" t="str">
        <f>IF(Ecommerce_Sales[[#This Row],[Delivery_Time_Days]]&gt;7,"Delay",IF(Ecommerce_Sales[[#This Row],[Delivery_Time_Days]] = 0,"No delivery",IF(Ecommerce_Sales[[#This Row],[Delivery_Time_Days]]&lt;=7,"On-time")))</f>
        <v>On-time</v>
      </c>
      <c r="V1390" s="7">
        <f>Ecommerce_Sales[[#This Row],[Profit]]/Ecommerce_Sales[[#This Row],[Total_Price]]</f>
        <v>0.15026296018031554</v>
      </c>
      <c r="W1390" s="3">
        <v>200</v>
      </c>
      <c r="X1390" s="3"/>
    </row>
    <row r="1391" spans="1:24" x14ac:dyDescent="0.25">
      <c r="A1391" s="1" t="s">
        <v>5415</v>
      </c>
      <c r="B1391" s="1" t="s">
        <v>1642</v>
      </c>
      <c r="C1391" s="1" t="s">
        <v>1643</v>
      </c>
      <c r="D1391" s="1" t="s">
        <v>5416</v>
      </c>
      <c r="E1391" s="1" t="s">
        <v>1966</v>
      </c>
      <c r="F1391" s="2">
        <v>45050</v>
      </c>
      <c r="G1391" s="2">
        <v>45244</v>
      </c>
      <c r="H1391" s="2" t="str">
        <f>TEXT(Ecommerce_Sales[[#This Row],[Order_Date]],"mmmm")</f>
        <v>November</v>
      </c>
      <c r="I1391" s="2" t="str">
        <f>TEXT(Ecommerce_Sales[[#This Row],[Order_Date]],"yyyy")</f>
        <v>2023</v>
      </c>
      <c r="J1391" s="2" t="str">
        <f>TEXT(Ecommerce_Sales[[#This Row],[Order_Date]],"mmmm")</f>
        <v>November</v>
      </c>
      <c r="K1391" s="1" t="s">
        <v>1992</v>
      </c>
      <c r="L1391" s="1" t="s">
        <v>5417</v>
      </c>
      <c r="M1391" s="1" t="s">
        <v>1956</v>
      </c>
      <c r="N1391" s="1" t="s">
        <v>1957</v>
      </c>
      <c r="O1391" s="3">
        <v>1282</v>
      </c>
      <c r="P1391">
        <v>7</v>
      </c>
      <c r="Q1391" s="3">
        <v>8974</v>
      </c>
      <c r="R1391" s="1" t="s">
        <v>1951</v>
      </c>
      <c r="S1391" s="3">
        <v>925</v>
      </c>
      <c r="U1391" t="str">
        <f>IF(Ecommerce_Sales[[#This Row],[Delivery_Time_Days]]&gt;7,"Delay",IF(Ecommerce_Sales[[#This Row],[Delivery_Time_Days]] = 0,"No delivery",IF(Ecommerce_Sales[[#This Row],[Delivery_Time_Days]]&lt;=7,"On-time")))</f>
        <v>No delivery</v>
      </c>
      <c r="V1391" s="7">
        <f>Ecommerce_Sales[[#This Row],[Profit]]/Ecommerce_Sales[[#This Row],[Total_Price]]</f>
        <v>0.14998885669712503</v>
      </c>
      <c r="W1391" s="3">
        <v>1346</v>
      </c>
      <c r="X1391" s="3"/>
    </row>
    <row r="1392" spans="1:24" x14ac:dyDescent="0.25">
      <c r="A1392" s="1" t="s">
        <v>5418</v>
      </c>
      <c r="B1392" s="1" t="s">
        <v>312</v>
      </c>
      <c r="C1392" s="1" t="s">
        <v>313</v>
      </c>
      <c r="D1392" s="1" t="s">
        <v>4019</v>
      </c>
      <c r="E1392" s="1" t="s">
        <v>1996</v>
      </c>
      <c r="F1392" s="2">
        <v>44935</v>
      </c>
      <c r="G1392" s="2">
        <v>45636</v>
      </c>
      <c r="H1392" s="2" t="str">
        <f>TEXT(Ecommerce_Sales[[#This Row],[Order_Date]],"mmmm")</f>
        <v>December</v>
      </c>
      <c r="I1392" s="2" t="str">
        <f>TEXT(Ecommerce_Sales[[#This Row],[Order_Date]],"yyyy")</f>
        <v>2024</v>
      </c>
      <c r="J1392" s="2" t="str">
        <f>TEXT(Ecommerce_Sales[[#This Row],[Order_Date]],"mmmm")</f>
        <v>December</v>
      </c>
      <c r="K1392" s="1" t="s">
        <v>1992</v>
      </c>
      <c r="L1392" s="1" t="s">
        <v>5419</v>
      </c>
      <c r="M1392" s="1" t="s">
        <v>2047</v>
      </c>
      <c r="N1392" s="1" t="s">
        <v>1989</v>
      </c>
      <c r="O1392" s="3">
        <v>1060</v>
      </c>
      <c r="P1392">
        <v>4</v>
      </c>
      <c r="Q1392" s="3">
        <v>4239</v>
      </c>
      <c r="R1392" s="1" t="s">
        <v>2008</v>
      </c>
      <c r="S1392" s="3">
        <v>504</v>
      </c>
      <c r="U1392" t="str">
        <f>IF(Ecommerce_Sales[[#This Row],[Delivery_Time_Days]]&gt;7,"Delay",IF(Ecommerce_Sales[[#This Row],[Delivery_Time_Days]] = 0,"No delivery",IF(Ecommerce_Sales[[#This Row],[Delivery_Time_Days]]&lt;=7,"On-time")))</f>
        <v>No delivery</v>
      </c>
      <c r="V1392" s="7">
        <f>Ecommerce_Sales[[#This Row],[Profit]]/Ecommerce_Sales[[#This Row],[Total_Price]]</f>
        <v>0.25005897617362588</v>
      </c>
      <c r="W1392" s="3">
        <v>1060</v>
      </c>
      <c r="X1392" s="3"/>
    </row>
    <row r="1393" spans="1:24" x14ac:dyDescent="0.25">
      <c r="A1393" s="1" t="s">
        <v>5420</v>
      </c>
      <c r="B1393" s="1" t="s">
        <v>1383</v>
      </c>
      <c r="C1393" s="1" t="s">
        <v>1384</v>
      </c>
      <c r="D1393" s="1" t="s">
        <v>3264</v>
      </c>
      <c r="E1393" s="1" t="s">
        <v>2005</v>
      </c>
      <c r="F1393" s="2">
        <v>45407</v>
      </c>
      <c r="G1393" s="2">
        <v>45410</v>
      </c>
      <c r="H1393" s="2" t="str">
        <f>TEXT(Ecommerce_Sales[[#This Row],[Order_Date]],"mmmm")</f>
        <v>April</v>
      </c>
      <c r="I1393" s="2" t="str">
        <f>TEXT(Ecommerce_Sales[[#This Row],[Order_Date]],"yyyy")</f>
        <v>2024</v>
      </c>
      <c r="J1393" s="2" t="str">
        <f>TEXT(Ecommerce_Sales[[#This Row],[Order_Date]],"mmmm")</f>
        <v>April</v>
      </c>
      <c r="K1393" s="1" t="s">
        <v>1947</v>
      </c>
      <c r="L1393" s="1" t="s">
        <v>5421</v>
      </c>
      <c r="M1393" s="1" t="s">
        <v>2054</v>
      </c>
      <c r="N1393" s="1" t="s">
        <v>1957</v>
      </c>
      <c r="O1393" s="3">
        <v>883</v>
      </c>
      <c r="P1393">
        <v>2</v>
      </c>
      <c r="Q1393" s="3">
        <v>1767</v>
      </c>
      <c r="R1393" s="1" t="s">
        <v>2008</v>
      </c>
      <c r="S1393" s="3">
        <v>234</v>
      </c>
      <c r="T1393">
        <v>10</v>
      </c>
      <c r="U1393" t="str">
        <f>IF(Ecommerce_Sales[[#This Row],[Delivery_Time_Days]]&gt;7,"Delay",IF(Ecommerce_Sales[[#This Row],[Delivery_Time_Days]] = 0,"No delivery",IF(Ecommerce_Sales[[#This Row],[Delivery_Time_Days]]&lt;=7,"On-time")))</f>
        <v>Delay</v>
      </c>
      <c r="V1393" s="7">
        <f>Ecommerce_Sales[[#This Row],[Profit]]/Ecommerce_Sales[[#This Row],[Total_Price]]</f>
        <v>0.14997170345217883</v>
      </c>
      <c r="W1393" s="3">
        <v>265</v>
      </c>
      <c r="X1393" s="3"/>
    </row>
    <row r="1394" spans="1:24" x14ac:dyDescent="0.25">
      <c r="A1394" s="1" t="s">
        <v>5422</v>
      </c>
      <c r="B1394" s="1" t="s">
        <v>1315</v>
      </c>
      <c r="C1394" s="1" t="s">
        <v>1316</v>
      </c>
      <c r="D1394" s="1" t="s">
        <v>5073</v>
      </c>
      <c r="E1394" s="1" t="s">
        <v>1961</v>
      </c>
      <c r="F1394" s="2">
        <v>45055</v>
      </c>
      <c r="G1394" s="2">
        <v>45461</v>
      </c>
      <c r="H1394" s="2" t="str">
        <f>TEXT(Ecommerce_Sales[[#This Row],[Order_Date]],"mmmm")</f>
        <v>June</v>
      </c>
      <c r="I1394" s="2" t="str">
        <f>TEXT(Ecommerce_Sales[[#This Row],[Order_Date]],"yyyy")</f>
        <v>2024</v>
      </c>
      <c r="J1394" s="2" t="str">
        <f>TEXT(Ecommerce_Sales[[#This Row],[Order_Date]],"mmmm")</f>
        <v>June</v>
      </c>
      <c r="K1394" s="1" t="s">
        <v>1947</v>
      </c>
      <c r="L1394" s="1" t="s">
        <v>5423</v>
      </c>
      <c r="M1394" s="1" t="s">
        <v>1968</v>
      </c>
      <c r="N1394" s="1" t="s">
        <v>1957</v>
      </c>
      <c r="O1394" s="3">
        <v>186</v>
      </c>
      <c r="P1394">
        <v>3</v>
      </c>
      <c r="Q1394" s="3">
        <v>558</v>
      </c>
      <c r="R1394" s="1" t="s">
        <v>1951</v>
      </c>
      <c r="S1394" s="3">
        <v>82</v>
      </c>
      <c r="T1394">
        <v>6</v>
      </c>
      <c r="U1394" t="str">
        <f>IF(Ecommerce_Sales[[#This Row],[Delivery_Time_Days]]&gt;7,"Delay",IF(Ecommerce_Sales[[#This Row],[Delivery_Time_Days]] = 0,"No delivery",IF(Ecommerce_Sales[[#This Row],[Delivery_Time_Days]]&lt;=7,"On-time")))</f>
        <v>On-time</v>
      </c>
      <c r="V1394" s="7">
        <f>Ecommerce_Sales[[#This Row],[Profit]]/Ecommerce_Sales[[#This Row],[Total_Price]]</f>
        <v>0.15053763440860216</v>
      </c>
      <c r="W1394" s="3">
        <v>84</v>
      </c>
      <c r="X1394" s="3"/>
    </row>
    <row r="1395" spans="1:24" x14ac:dyDescent="0.25">
      <c r="A1395" s="1" t="s">
        <v>5424</v>
      </c>
      <c r="B1395" s="1" t="s">
        <v>1431</v>
      </c>
      <c r="C1395" s="1" t="s">
        <v>1432</v>
      </c>
      <c r="D1395" s="1" t="s">
        <v>3062</v>
      </c>
      <c r="E1395" s="1" t="s">
        <v>1954</v>
      </c>
      <c r="F1395" s="2">
        <v>45357</v>
      </c>
      <c r="G1395" s="2">
        <v>45475</v>
      </c>
      <c r="H1395" s="2" t="str">
        <f>TEXT(Ecommerce_Sales[[#This Row],[Order_Date]],"mmmm")</f>
        <v>July</v>
      </c>
      <c r="I1395" s="2" t="str">
        <f>TEXT(Ecommerce_Sales[[#This Row],[Order_Date]],"yyyy")</f>
        <v>2024</v>
      </c>
      <c r="J1395" s="2" t="str">
        <f>TEXT(Ecommerce_Sales[[#This Row],[Order_Date]],"mmmm")</f>
        <v>July</v>
      </c>
      <c r="K1395" s="1" t="s">
        <v>1986</v>
      </c>
      <c r="L1395" s="1" t="s">
        <v>5425</v>
      </c>
      <c r="M1395" s="1" t="s">
        <v>2007</v>
      </c>
      <c r="N1395" s="1" t="s">
        <v>1973</v>
      </c>
      <c r="O1395" s="3">
        <v>320</v>
      </c>
      <c r="P1395">
        <v>5</v>
      </c>
      <c r="Q1395" s="3">
        <v>1598</v>
      </c>
      <c r="R1395" s="1" t="s">
        <v>1951</v>
      </c>
      <c r="S1395" s="3">
        <v>182</v>
      </c>
      <c r="U1395" t="str">
        <f>IF(Ecommerce_Sales[[#This Row],[Delivery_Time_Days]]&gt;7,"Delay",IF(Ecommerce_Sales[[#This Row],[Delivery_Time_Days]] = 0,"No delivery",IF(Ecommerce_Sales[[#This Row],[Delivery_Time_Days]]&lt;=7,"On-time")))</f>
        <v>No delivery</v>
      </c>
      <c r="V1395" s="7">
        <f>Ecommerce_Sales[[#This Row],[Profit]]/Ecommerce_Sales[[#This Row],[Total_Price]]</f>
        <v>0.29974968710888611</v>
      </c>
      <c r="W1395" s="3">
        <v>479</v>
      </c>
      <c r="X1395" s="3"/>
    </row>
    <row r="1396" spans="1:24" x14ac:dyDescent="0.25">
      <c r="A1396" s="1" t="s">
        <v>5426</v>
      </c>
      <c r="B1396" s="1" t="s">
        <v>828</v>
      </c>
      <c r="C1396" s="1" t="s">
        <v>829</v>
      </c>
      <c r="D1396" s="1" t="s">
        <v>5427</v>
      </c>
      <c r="E1396" s="1" t="s">
        <v>1996</v>
      </c>
      <c r="F1396" s="2">
        <v>45348</v>
      </c>
      <c r="G1396" s="2">
        <v>44959</v>
      </c>
      <c r="H1396" s="2" t="str">
        <f>TEXT(Ecommerce_Sales[[#This Row],[Order_Date]],"mmmm")</f>
        <v>February</v>
      </c>
      <c r="I1396" s="2" t="str">
        <f>TEXT(Ecommerce_Sales[[#This Row],[Order_Date]],"yyyy")</f>
        <v>2023</v>
      </c>
      <c r="J1396" s="2" t="str">
        <f>TEXT(Ecommerce_Sales[[#This Row],[Order_Date]],"mmmm")</f>
        <v>February</v>
      </c>
      <c r="K1396" s="1" t="s">
        <v>1947</v>
      </c>
      <c r="L1396" s="1" t="s">
        <v>5428</v>
      </c>
      <c r="M1396" s="1" t="s">
        <v>2043</v>
      </c>
      <c r="N1396" s="1" t="s">
        <v>1989</v>
      </c>
      <c r="O1396" s="3">
        <v>507</v>
      </c>
      <c r="P1396">
        <v>3</v>
      </c>
      <c r="Q1396" s="3">
        <v>1522</v>
      </c>
      <c r="R1396" s="1" t="s">
        <v>1958</v>
      </c>
      <c r="S1396" s="3">
        <v>171</v>
      </c>
      <c r="T1396">
        <v>4</v>
      </c>
      <c r="U1396" t="str">
        <f>IF(Ecommerce_Sales[[#This Row],[Delivery_Time_Days]]&gt;7,"Delay",IF(Ecommerce_Sales[[#This Row],[Delivery_Time_Days]] = 0,"No delivery",IF(Ecommerce_Sales[[#This Row],[Delivery_Time_Days]]&lt;=7,"On-time")))</f>
        <v>On-time</v>
      </c>
      <c r="V1396" s="7">
        <f>Ecommerce_Sales[[#This Row],[Profit]]/Ecommerce_Sales[[#This Row],[Total_Price]]</f>
        <v>0.24967148488830487</v>
      </c>
      <c r="W1396" s="3">
        <v>380</v>
      </c>
      <c r="X1396" s="3"/>
    </row>
    <row r="1397" spans="1:24" x14ac:dyDescent="0.25">
      <c r="A1397" s="1" t="s">
        <v>5429</v>
      </c>
      <c r="B1397" s="1" t="s">
        <v>1069</v>
      </c>
      <c r="C1397" s="1" t="s">
        <v>1070</v>
      </c>
      <c r="D1397" s="1" t="s">
        <v>3592</v>
      </c>
      <c r="E1397" s="1" t="s">
        <v>1996</v>
      </c>
      <c r="F1397" s="2">
        <v>45249</v>
      </c>
      <c r="G1397" s="2">
        <v>44951</v>
      </c>
      <c r="H1397" s="2" t="str">
        <f>TEXT(Ecommerce_Sales[[#This Row],[Order_Date]],"mmmm")</f>
        <v>January</v>
      </c>
      <c r="I1397" s="2" t="str">
        <f>TEXT(Ecommerce_Sales[[#This Row],[Order_Date]],"yyyy")</f>
        <v>2023</v>
      </c>
      <c r="J1397" s="2" t="str">
        <f>TEXT(Ecommerce_Sales[[#This Row],[Order_Date]],"mmmm")</f>
        <v>January</v>
      </c>
      <c r="K1397" s="1" t="s">
        <v>1947</v>
      </c>
      <c r="L1397" s="1" t="s">
        <v>4761</v>
      </c>
      <c r="M1397" s="1" t="s">
        <v>2030</v>
      </c>
      <c r="N1397" s="1" t="s">
        <v>1978</v>
      </c>
      <c r="O1397" s="3">
        <v>489</v>
      </c>
      <c r="P1397">
        <v>1</v>
      </c>
      <c r="Q1397" s="3">
        <v>489</v>
      </c>
      <c r="R1397" s="1" t="s">
        <v>1958</v>
      </c>
      <c r="S1397" s="3">
        <v>35</v>
      </c>
      <c r="T1397">
        <v>10</v>
      </c>
      <c r="U1397" t="str">
        <f>IF(Ecommerce_Sales[[#This Row],[Delivery_Time_Days]]&gt;7,"Delay",IF(Ecommerce_Sales[[#This Row],[Delivery_Time_Days]] = 0,"No delivery",IF(Ecommerce_Sales[[#This Row],[Delivery_Time_Days]]&lt;=7,"On-time")))</f>
        <v>Delay</v>
      </c>
      <c r="V1397" s="7">
        <f>Ecommerce_Sales[[#This Row],[Profit]]/Ecommerce_Sales[[#This Row],[Total_Price]]</f>
        <v>0.34969325153374231</v>
      </c>
      <c r="W1397" s="3">
        <v>171</v>
      </c>
      <c r="X1397" s="3"/>
    </row>
    <row r="1398" spans="1:24" x14ac:dyDescent="0.25">
      <c r="A1398" s="1" t="s">
        <v>5430</v>
      </c>
      <c r="B1398" s="1" t="s">
        <v>1163</v>
      </c>
      <c r="C1398" s="1" t="s">
        <v>1246</v>
      </c>
      <c r="D1398" s="1" t="s">
        <v>2779</v>
      </c>
      <c r="E1398" s="1" t="s">
        <v>1966</v>
      </c>
      <c r="F1398" s="2">
        <v>45076</v>
      </c>
      <c r="G1398" s="2">
        <v>45414</v>
      </c>
      <c r="H1398" s="2" t="str">
        <f>TEXT(Ecommerce_Sales[[#This Row],[Order_Date]],"mmmm")</f>
        <v>May</v>
      </c>
      <c r="I1398" s="2" t="str">
        <f>TEXT(Ecommerce_Sales[[#This Row],[Order_Date]],"yyyy")</f>
        <v>2024</v>
      </c>
      <c r="J1398" s="2" t="str">
        <f>TEXT(Ecommerce_Sales[[#This Row],[Order_Date]],"mmmm")</f>
        <v>May</v>
      </c>
      <c r="K1398" s="1" t="s">
        <v>1947</v>
      </c>
      <c r="L1398" s="1" t="s">
        <v>2476</v>
      </c>
      <c r="M1398" s="1" t="s">
        <v>1968</v>
      </c>
      <c r="N1398" s="1" t="s">
        <v>1957</v>
      </c>
      <c r="O1398" s="3">
        <v>266</v>
      </c>
      <c r="P1398">
        <v>3</v>
      </c>
      <c r="Q1398" s="3">
        <v>799</v>
      </c>
      <c r="R1398" s="1" t="s">
        <v>1958</v>
      </c>
      <c r="S1398" s="3">
        <v>113</v>
      </c>
      <c r="T1398">
        <v>3</v>
      </c>
      <c r="U1398" t="str">
        <f>IF(Ecommerce_Sales[[#This Row],[Delivery_Time_Days]]&gt;7,"Delay",IF(Ecommerce_Sales[[#This Row],[Delivery_Time_Days]] = 0,"No delivery",IF(Ecommerce_Sales[[#This Row],[Delivery_Time_Days]]&lt;=7,"On-time")))</f>
        <v>On-time</v>
      </c>
      <c r="V1398" s="7">
        <f>Ecommerce_Sales[[#This Row],[Profit]]/Ecommerce_Sales[[#This Row],[Total_Price]]</f>
        <v>0.15018773466833543</v>
      </c>
      <c r="W1398" s="3">
        <v>120</v>
      </c>
      <c r="X1398" s="3"/>
    </row>
    <row r="1399" spans="1:24" x14ac:dyDescent="0.25">
      <c r="A1399" s="1" t="s">
        <v>5431</v>
      </c>
      <c r="B1399" s="1" t="s">
        <v>1264</v>
      </c>
      <c r="C1399" s="1" t="s">
        <v>1265</v>
      </c>
      <c r="D1399" s="1" t="s">
        <v>2816</v>
      </c>
      <c r="E1399" s="1" t="s">
        <v>1946</v>
      </c>
      <c r="F1399" s="2">
        <v>45174</v>
      </c>
      <c r="G1399" s="2">
        <v>45170</v>
      </c>
      <c r="H1399" s="2" t="str">
        <f>TEXT(Ecommerce_Sales[[#This Row],[Order_Date]],"mmmm")</f>
        <v>September</v>
      </c>
      <c r="I1399" s="2" t="str">
        <f>TEXT(Ecommerce_Sales[[#This Row],[Order_Date]],"yyyy")</f>
        <v>2023</v>
      </c>
      <c r="J1399" s="2" t="str">
        <f>TEXT(Ecommerce_Sales[[#This Row],[Order_Date]],"mmmm")</f>
        <v>September</v>
      </c>
      <c r="K1399" s="1" t="s">
        <v>1947</v>
      </c>
      <c r="L1399" s="1" t="s">
        <v>5432</v>
      </c>
      <c r="M1399" s="1" t="s">
        <v>2072</v>
      </c>
      <c r="N1399" s="1" t="s">
        <v>1950</v>
      </c>
      <c r="O1399" s="3">
        <v>494</v>
      </c>
      <c r="P1399">
        <v>3</v>
      </c>
      <c r="Q1399" s="3">
        <v>1482</v>
      </c>
      <c r="R1399" s="1" t="s">
        <v>1951</v>
      </c>
      <c r="S1399" s="3">
        <v>152</v>
      </c>
      <c r="T1399">
        <v>2</v>
      </c>
      <c r="U1399" t="str">
        <f>IF(Ecommerce_Sales[[#This Row],[Delivery_Time_Days]]&gt;7,"Delay",IF(Ecommerce_Sales[[#This Row],[Delivery_Time_Days]] = 0,"No delivery",IF(Ecommerce_Sales[[#This Row],[Delivery_Time_Days]]&lt;=7,"On-time")))</f>
        <v>On-time</v>
      </c>
      <c r="V1399" s="7">
        <f>Ecommerce_Sales[[#This Row],[Profit]]/Ecommerce_Sales[[#This Row],[Total_Price]]</f>
        <v>0.40013495276653172</v>
      </c>
      <c r="W1399" s="3">
        <v>593</v>
      </c>
      <c r="X1399" s="3"/>
    </row>
    <row r="1400" spans="1:24" x14ac:dyDescent="0.25">
      <c r="A1400" s="1" t="s">
        <v>5433</v>
      </c>
      <c r="B1400" s="1" t="s">
        <v>904</v>
      </c>
      <c r="C1400" s="1" t="s">
        <v>905</v>
      </c>
      <c r="D1400" s="1" t="s">
        <v>5325</v>
      </c>
      <c r="E1400" s="1" t="s">
        <v>2005</v>
      </c>
      <c r="F1400" s="2">
        <v>45136</v>
      </c>
      <c r="G1400" s="2">
        <v>45180</v>
      </c>
      <c r="H1400" s="2" t="str">
        <f>TEXT(Ecommerce_Sales[[#This Row],[Order_Date]],"mmmm")</f>
        <v>September</v>
      </c>
      <c r="I1400" s="2" t="str">
        <f>TEXT(Ecommerce_Sales[[#This Row],[Order_Date]],"yyyy")</f>
        <v>2023</v>
      </c>
      <c r="J1400" s="2" t="str">
        <f>TEXT(Ecommerce_Sales[[#This Row],[Order_Date]],"mmmm")</f>
        <v>September</v>
      </c>
      <c r="K1400" s="1" t="s">
        <v>1947</v>
      </c>
      <c r="L1400" s="1" t="s">
        <v>5434</v>
      </c>
      <c r="M1400" s="1" t="s">
        <v>2104</v>
      </c>
      <c r="N1400" s="1" t="s">
        <v>1978</v>
      </c>
      <c r="O1400" s="3">
        <v>917</v>
      </c>
      <c r="P1400">
        <v>2</v>
      </c>
      <c r="Q1400" s="3">
        <v>1834</v>
      </c>
      <c r="R1400" s="1" t="s">
        <v>2012</v>
      </c>
      <c r="S1400" s="3">
        <v>243</v>
      </c>
      <c r="T1400">
        <v>9</v>
      </c>
      <c r="U1400" t="str">
        <f>IF(Ecommerce_Sales[[#This Row],[Delivery_Time_Days]]&gt;7,"Delay",IF(Ecommerce_Sales[[#This Row],[Delivery_Time_Days]] = 0,"No delivery",IF(Ecommerce_Sales[[#This Row],[Delivery_Time_Days]]&lt;=7,"On-time")))</f>
        <v>Delay</v>
      </c>
      <c r="V1400" s="7">
        <f>Ecommerce_Sales[[#This Row],[Profit]]/Ecommerce_Sales[[#This Row],[Total_Price]]</f>
        <v>0.3500545256270447</v>
      </c>
      <c r="W1400" s="3">
        <v>642</v>
      </c>
      <c r="X1400" s="3"/>
    </row>
    <row r="1401" spans="1:24" x14ac:dyDescent="0.25">
      <c r="A1401" s="1" t="s">
        <v>5435</v>
      </c>
      <c r="B1401" s="1" t="s">
        <v>114</v>
      </c>
      <c r="C1401" s="1" t="s">
        <v>115</v>
      </c>
      <c r="D1401" s="1" t="s">
        <v>2035</v>
      </c>
      <c r="E1401" s="1" t="s">
        <v>1961</v>
      </c>
      <c r="F1401" s="2">
        <v>45530</v>
      </c>
      <c r="G1401" s="2">
        <v>45653</v>
      </c>
      <c r="H1401" s="2" t="str">
        <f>TEXT(Ecommerce_Sales[[#This Row],[Order_Date]],"mmmm")</f>
        <v>December</v>
      </c>
      <c r="I1401" s="2" t="str">
        <f>TEXT(Ecommerce_Sales[[#This Row],[Order_Date]],"yyyy")</f>
        <v>2024</v>
      </c>
      <c r="J1401" s="2" t="str">
        <f>TEXT(Ecommerce_Sales[[#This Row],[Order_Date]],"mmmm")</f>
        <v>December</v>
      </c>
      <c r="K1401" s="1" t="s">
        <v>1947</v>
      </c>
      <c r="L1401" s="1" t="s">
        <v>5436</v>
      </c>
      <c r="M1401" s="1" t="s">
        <v>1977</v>
      </c>
      <c r="N1401" s="1" t="s">
        <v>1978</v>
      </c>
      <c r="O1401" s="3">
        <v>1146</v>
      </c>
      <c r="P1401">
        <v>2</v>
      </c>
      <c r="Q1401" s="3">
        <v>2293</v>
      </c>
      <c r="R1401" s="1" t="s">
        <v>2016</v>
      </c>
      <c r="S1401" s="3">
        <v>235</v>
      </c>
      <c r="T1401">
        <v>3</v>
      </c>
      <c r="U1401" t="str">
        <f>IF(Ecommerce_Sales[[#This Row],[Delivery_Time_Days]]&gt;7,"Delay",IF(Ecommerce_Sales[[#This Row],[Delivery_Time_Days]] = 0,"No delivery",IF(Ecommerce_Sales[[#This Row],[Delivery_Time_Days]]&lt;=7,"On-time")))</f>
        <v>On-time</v>
      </c>
      <c r="V1401" s="7">
        <f>Ecommerce_Sales[[#This Row],[Profit]]/Ecommerce_Sales[[#This Row],[Total_Price]]</f>
        <v>0.35019624945486261</v>
      </c>
      <c r="W1401" s="3">
        <v>803</v>
      </c>
      <c r="X1401" s="3"/>
    </row>
    <row r="1402" spans="1:24" x14ac:dyDescent="0.25">
      <c r="A1402" s="1" t="s">
        <v>5437</v>
      </c>
      <c r="B1402" s="1" t="s">
        <v>635</v>
      </c>
      <c r="C1402" s="1" t="s">
        <v>636</v>
      </c>
      <c r="D1402" s="1" t="s">
        <v>2565</v>
      </c>
      <c r="E1402" s="1" t="s">
        <v>1961</v>
      </c>
      <c r="F1402" s="2">
        <v>45190</v>
      </c>
      <c r="G1402" s="2">
        <v>45159</v>
      </c>
      <c r="H1402" s="2" t="str">
        <f>TEXT(Ecommerce_Sales[[#This Row],[Order_Date]],"mmmm")</f>
        <v>August</v>
      </c>
      <c r="I1402" s="2" t="str">
        <f>TEXT(Ecommerce_Sales[[#This Row],[Order_Date]],"yyyy")</f>
        <v>2023</v>
      </c>
      <c r="J1402" s="2" t="str">
        <f>TEXT(Ecommerce_Sales[[#This Row],[Order_Date]],"mmmm")</f>
        <v>August</v>
      </c>
      <c r="K1402" s="1" t="s">
        <v>1947</v>
      </c>
      <c r="L1402" s="1" t="s">
        <v>3655</v>
      </c>
      <c r="M1402" s="1" t="s">
        <v>1972</v>
      </c>
      <c r="N1402" s="1" t="s">
        <v>1973</v>
      </c>
      <c r="O1402" s="3">
        <v>91</v>
      </c>
      <c r="P1402">
        <v>6</v>
      </c>
      <c r="Q1402" s="3">
        <v>545</v>
      </c>
      <c r="R1402" s="1" t="s">
        <v>1958</v>
      </c>
      <c r="S1402" s="3">
        <v>29</v>
      </c>
      <c r="T1402">
        <v>3</v>
      </c>
      <c r="U1402" t="str">
        <f>IF(Ecommerce_Sales[[#This Row],[Delivery_Time_Days]]&gt;7,"Delay",IF(Ecommerce_Sales[[#This Row],[Delivery_Time_Days]] = 0,"No delivery",IF(Ecommerce_Sales[[#This Row],[Delivery_Time_Days]]&lt;=7,"On-time")))</f>
        <v>On-time</v>
      </c>
      <c r="V1402" s="7">
        <f>Ecommerce_Sales[[#This Row],[Profit]]/Ecommerce_Sales[[#This Row],[Total_Price]]</f>
        <v>0.30091743119266057</v>
      </c>
      <c r="W1402" s="3">
        <v>164</v>
      </c>
      <c r="X1402" s="3"/>
    </row>
    <row r="1403" spans="1:24" x14ac:dyDescent="0.25">
      <c r="A1403" s="1" t="s">
        <v>5438</v>
      </c>
      <c r="B1403" s="1" t="s">
        <v>1428</v>
      </c>
      <c r="C1403" s="1" t="s">
        <v>1429</v>
      </c>
      <c r="D1403" s="1" t="s">
        <v>5439</v>
      </c>
      <c r="E1403" s="1" t="s">
        <v>1996</v>
      </c>
      <c r="F1403" s="2">
        <v>45572</v>
      </c>
      <c r="G1403" s="2">
        <v>45255</v>
      </c>
      <c r="H1403" s="2" t="str">
        <f>TEXT(Ecommerce_Sales[[#This Row],[Order_Date]],"mmmm")</f>
        <v>November</v>
      </c>
      <c r="I1403" s="2" t="str">
        <f>TEXT(Ecommerce_Sales[[#This Row],[Order_Date]],"yyyy")</f>
        <v>2023</v>
      </c>
      <c r="J1403" s="2" t="str">
        <f>TEXT(Ecommerce_Sales[[#This Row],[Order_Date]],"mmmm")</f>
        <v>November</v>
      </c>
      <c r="K1403" s="1" t="s">
        <v>1947</v>
      </c>
      <c r="L1403" s="1" t="s">
        <v>5440</v>
      </c>
      <c r="M1403" s="1" t="s">
        <v>2043</v>
      </c>
      <c r="N1403" s="1" t="s">
        <v>1989</v>
      </c>
      <c r="O1403" s="3">
        <v>16</v>
      </c>
      <c r="P1403">
        <v>7</v>
      </c>
      <c r="Q1403" s="3">
        <v>112</v>
      </c>
      <c r="R1403" s="1" t="s">
        <v>1958</v>
      </c>
      <c r="S1403" s="3">
        <v>6</v>
      </c>
      <c r="T1403">
        <v>10</v>
      </c>
      <c r="U1403" t="str">
        <f>IF(Ecommerce_Sales[[#This Row],[Delivery_Time_Days]]&gt;7,"Delay",IF(Ecommerce_Sales[[#This Row],[Delivery_Time_Days]] = 0,"No delivery",IF(Ecommerce_Sales[[#This Row],[Delivery_Time_Days]]&lt;=7,"On-time")))</f>
        <v>Delay</v>
      </c>
      <c r="V1403" s="7">
        <f>Ecommerce_Sales[[#This Row],[Profit]]/Ecommerce_Sales[[#This Row],[Total_Price]]</f>
        <v>0.25</v>
      </c>
      <c r="W1403" s="3">
        <v>28</v>
      </c>
      <c r="X1403" s="3"/>
    </row>
    <row r="1404" spans="1:24" x14ac:dyDescent="0.25">
      <c r="A1404" s="1" t="s">
        <v>5441</v>
      </c>
      <c r="B1404" s="1" t="s">
        <v>142</v>
      </c>
      <c r="C1404" s="1" t="s">
        <v>143</v>
      </c>
      <c r="D1404" s="1" t="s">
        <v>3243</v>
      </c>
      <c r="E1404" s="1" t="s">
        <v>1961</v>
      </c>
      <c r="F1404" s="2">
        <v>45594</v>
      </c>
      <c r="G1404" s="2">
        <v>45172</v>
      </c>
      <c r="H1404" s="2" t="str">
        <f>TEXT(Ecommerce_Sales[[#This Row],[Order_Date]],"mmmm")</f>
        <v>September</v>
      </c>
      <c r="I1404" s="2" t="str">
        <f>TEXT(Ecommerce_Sales[[#This Row],[Order_Date]],"yyyy")</f>
        <v>2023</v>
      </c>
      <c r="J1404" s="2" t="str">
        <f>TEXT(Ecommerce_Sales[[#This Row],[Order_Date]],"mmmm")</f>
        <v>September</v>
      </c>
      <c r="K1404" s="1" t="s">
        <v>1947</v>
      </c>
      <c r="L1404" s="1" t="s">
        <v>5442</v>
      </c>
      <c r="M1404" s="1" t="s">
        <v>2058</v>
      </c>
      <c r="N1404" s="1" t="s">
        <v>1950</v>
      </c>
      <c r="O1404" s="3">
        <v>49</v>
      </c>
      <c r="P1404">
        <v>3</v>
      </c>
      <c r="Q1404" s="3">
        <v>147</v>
      </c>
      <c r="R1404" s="1" t="s">
        <v>2008</v>
      </c>
      <c r="S1404" s="3">
        <v>19</v>
      </c>
      <c r="T1404">
        <v>9</v>
      </c>
      <c r="U1404" t="str">
        <f>IF(Ecommerce_Sales[[#This Row],[Delivery_Time_Days]]&gt;7,"Delay",IF(Ecommerce_Sales[[#This Row],[Delivery_Time_Days]] = 0,"No delivery",IF(Ecommerce_Sales[[#This Row],[Delivery_Time_Days]]&lt;=7,"On-time")))</f>
        <v>Delay</v>
      </c>
      <c r="V1404" s="7">
        <f>Ecommerce_Sales[[#This Row],[Profit]]/Ecommerce_Sales[[#This Row],[Total_Price]]</f>
        <v>0.40136054421768708</v>
      </c>
      <c r="W1404" s="3">
        <v>59</v>
      </c>
      <c r="X1404" s="3"/>
    </row>
    <row r="1405" spans="1:24" x14ac:dyDescent="0.25">
      <c r="A1405" s="1" t="s">
        <v>5443</v>
      </c>
      <c r="B1405" s="1" t="s">
        <v>1810</v>
      </c>
      <c r="C1405" s="1" t="s">
        <v>1811</v>
      </c>
      <c r="D1405" s="1" t="s">
        <v>5444</v>
      </c>
      <c r="E1405" s="1" t="s">
        <v>1954</v>
      </c>
      <c r="F1405" s="2">
        <v>45422</v>
      </c>
      <c r="G1405" s="2">
        <v>45102</v>
      </c>
      <c r="H1405" s="2" t="str">
        <f>TEXT(Ecommerce_Sales[[#This Row],[Order_Date]],"mmmm")</f>
        <v>June</v>
      </c>
      <c r="I1405" s="2" t="str">
        <f>TEXT(Ecommerce_Sales[[#This Row],[Order_Date]],"yyyy")</f>
        <v>2023</v>
      </c>
      <c r="J1405" s="2" t="str">
        <f>TEXT(Ecommerce_Sales[[#This Row],[Order_Date]],"mmmm")</f>
        <v>June</v>
      </c>
      <c r="K1405" s="1" t="s">
        <v>1947</v>
      </c>
      <c r="L1405" s="1" t="s">
        <v>5445</v>
      </c>
      <c r="M1405" s="1" t="s">
        <v>2026</v>
      </c>
      <c r="N1405" s="1" t="s">
        <v>1978</v>
      </c>
      <c r="O1405" s="3">
        <v>526</v>
      </c>
      <c r="P1405">
        <v>3</v>
      </c>
      <c r="Q1405" s="3">
        <v>1578</v>
      </c>
      <c r="R1405" s="1" t="s">
        <v>2012</v>
      </c>
      <c r="S1405" s="3">
        <v>220</v>
      </c>
      <c r="T1405">
        <v>9</v>
      </c>
      <c r="U1405" t="str">
        <f>IF(Ecommerce_Sales[[#This Row],[Delivery_Time_Days]]&gt;7,"Delay",IF(Ecommerce_Sales[[#This Row],[Delivery_Time_Days]] = 0,"No delivery",IF(Ecommerce_Sales[[#This Row],[Delivery_Time_Days]]&lt;=7,"On-time")))</f>
        <v>Delay</v>
      </c>
      <c r="V1405" s="7">
        <f>Ecommerce_Sales[[#This Row],[Profit]]/Ecommerce_Sales[[#This Row],[Total_Price]]</f>
        <v>0.34980988593155893</v>
      </c>
      <c r="W1405" s="3">
        <v>552</v>
      </c>
      <c r="X1405" s="3"/>
    </row>
    <row r="1406" spans="1:24" x14ac:dyDescent="0.25">
      <c r="A1406" s="1" t="s">
        <v>5446</v>
      </c>
      <c r="B1406" s="1" t="s">
        <v>1293</v>
      </c>
      <c r="C1406" s="1" t="s">
        <v>1294</v>
      </c>
      <c r="D1406" s="1" t="s">
        <v>4569</v>
      </c>
      <c r="E1406" s="1" t="s">
        <v>2005</v>
      </c>
      <c r="F1406" s="2">
        <v>45100</v>
      </c>
      <c r="G1406" s="2">
        <v>45342</v>
      </c>
      <c r="H1406" s="2" t="str">
        <f>TEXT(Ecommerce_Sales[[#This Row],[Order_Date]],"mmmm")</f>
        <v>February</v>
      </c>
      <c r="I1406" s="2" t="str">
        <f>TEXT(Ecommerce_Sales[[#This Row],[Order_Date]],"yyyy")</f>
        <v>2024</v>
      </c>
      <c r="J1406" s="2" t="str">
        <f>TEXT(Ecommerce_Sales[[#This Row],[Order_Date]],"mmmm")</f>
        <v>February</v>
      </c>
      <c r="K1406" s="1" t="s">
        <v>1947</v>
      </c>
      <c r="L1406" s="1" t="s">
        <v>3584</v>
      </c>
      <c r="M1406" s="1" t="s">
        <v>1949</v>
      </c>
      <c r="N1406" s="1" t="s">
        <v>1950</v>
      </c>
      <c r="O1406" s="3">
        <v>258</v>
      </c>
      <c r="P1406">
        <v>4</v>
      </c>
      <c r="Q1406" s="3">
        <v>1032</v>
      </c>
      <c r="R1406" s="1" t="s">
        <v>2008</v>
      </c>
      <c r="S1406" s="3">
        <v>74</v>
      </c>
      <c r="T1406">
        <v>10</v>
      </c>
      <c r="U1406" t="str">
        <f>IF(Ecommerce_Sales[[#This Row],[Delivery_Time_Days]]&gt;7,"Delay",IF(Ecommerce_Sales[[#This Row],[Delivery_Time_Days]] = 0,"No delivery",IF(Ecommerce_Sales[[#This Row],[Delivery_Time_Days]]&lt;=7,"On-time")))</f>
        <v>Delay</v>
      </c>
      <c r="V1406" s="7">
        <f>Ecommerce_Sales[[#This Row],[Profit]]/Ecommerce_Sales[[#This Row],[Total_Price]]</f>
        <v>0.40019379844961239</v>
      </c>
      <c r="W1406" s="3">
        <v>413</v>
      </c>
      <c r="X1406" s="3"/>
    </row>
    <row r="1407" spans="1:24" x14ac:dyDescent="0.25">
      <c r="A1407" s="1" t="s">
        <v>5447</v>
      </c>
      <c r="B1407" s="1" t="s">
        <v>579</v>
      </c>
      <c r="C1407" s="1" t="s">
        <v>580</v>
      </c>
      <c r="D1407" s="1" t="s">
        <v>4182</v>
      </c>
      <c r="E1407" s="1" t="s">
        <v>1954</v>
      </c>
      <c r="F1407" s="2">
        <v>45513</v>
      </c>
      <c r="G1407" s="2">
        <v>45623</v>
      </c>
      <c r="H1407" s="2" t="str">
        <f>TEXT(Ecommerce_Sales[[#This Row],[Order_Date]],"mmmm")</f>
        <v>November</v>
      </c>
      <c r="I1407" s="2" t="str">
        <f>TEXT(Ecommerce_Sales[[#This Row],[Order_Date]],"yyyy")</f>
        <v>2024</v>
      </c>
      <c r="J1407" s="2" t="str">
        <f>TEXT(Ecommerce_Sales[[#This Row],[Order_Date]],"mmmm")</f>
        <v>November</v>
      </c>
      <c r="K1407" s="1" t="s">
        <v>1947</v>
      </c>
      <c r="L1407" s="1" t="s">
        <v>2623</v>
      </c>
      <c r="M1407" s="1" t="s">
        <v>2058</v>
      </c>
      <c r="N1407" s="1" t="s">
        <v>1950</v>
      </c>
      <c r="O1407" s="3">
        <v>436</v>
      </c>
      <c r="P1407">
        <v>1</v>
      </c>
      <c r="Q1407" s="3">
        <v>436</v>
      </c>
      <c r="R1407" s="1" t="s">
        <v>1958</v>
      </c>
      <c r="S1407" s="3">
        <v>53</v>
      </c>
      <c r="T1407">
        <v>3</v>
      </c>
      <c r="U1407" t="str">
        <f>IF(Ecommerce_Sales[[#This Row],[Delivery_Time_Days]]&gt;7,"Delay",IF(Ecommerce_Sales[[#This Row],[Delivery_Time_Days]] = 0,"No delivery",IF(Ecommerce_Sales[[#This Row],[Delivery_Time_Days]]&lt;=7,"On-time")))</f>
        <v>On-time</v>
      </c>
      <c r="V1407" s="7">
        <f>Ecommerce_Sales[[#This Row],[Profit]]/Ecommerce_Sales[[#This Row],[Total_Price]]</f>
        <v>0.39908256880733944</v>
      </c>
      <c r="W1407" s="3">
        <v>174</v>
      </c>
      <c r="X1407" s="3"/>
    </row>
    <row r="1408" spans="1:24" x14ac:dyDescent="0.25">
      <c r="A1408" s="1" t="s">
        <v>5448</v>
      </c>
      <c r="B1408" s="1" t="s">
        <v>40</v>
      </c>
      <c r="C1408" s="1" t="s">
        <v>41</v>
      </c>
      <c r="D1408" s="1" t="s">
        <v>2800</v>
      </c>
      <c r="E1408" s="1" t="s">
        <v>1954</v>
      </c>
      <c r="F1408" s="2">
        <v>45493</v>
      </c>
      <c r="G1408" s="2">
        <v>45238</v>
      </c>
      <c r="H1408" s="2" t="str">
        <f>TEXT(Ecommerce_Sales[[#This Row],[Order_Date]],"mmmm")</f>
        <v>November</v>
      </c>
      <c r="I1408" s="2" t="str">
        <f>TEXT(Ecommerce_Sales[[#This Row],[Order_Date]],"yyyy")</f>
        <v>2023</v>
      </c>
      <c r="J1408" s="2" t="str">
        <f>TEXT(Ecommerce_Sales[[#This Row],[Order_Date]],"mmmm")</f>
        <v>November</v>
      </c>
      <c r="K1408" s="1" t="s">
        <v>1947</v>
      </c>
      <c r="L1408" s="1" t="s">
        <v>4229</v>
      </c>
      <c r="M1408" s="1" t="s">
        <v>2079</v>
      </c>
      <c r="N1408" s="1" t="s">
        <v>1973</v>
      </c>
      <c r="O1408" s="3">
        <v>1129</v>
      </c>
      <c r="P1408">
        <v>6</v>
      </c>
      <c r="Q1408" s="3">
        <v>6775</v>
      </c>
      <c r="R1408" s="1" t="s">
        <v>1958</v>
      </c>
      <c r="S1408" s="3">
        <v>447</v>
      </c>
      <c r="T1408">
        <v>4</v>
      </c>
      <c r="U1408" t="str">
        <f>IF(Ecommerce_Sales[[#This Row],[Delivery_Time_Days]]&gt;7,"Delay",IF(Ecommerce_Sales[[#This Row],[Delivery_Time_Days]] = 0,"No delivery",IF(Ecommerce_Sales[[#This Row],[Delivery_Time_Days]]&lt;=7,"On-time")))</f>
        <v>On-time</v>
      </c>
      <c r="V1408" s="7">
        <f>Ecommerce_Sales[[#This Row],[Profit]]/Ecommerce_Sales[[#This Row],[Total_Price]]</f>
        <v>0.2999261992619926</v>
      </c>
      <c r="W1408" s="3">
        <v>2032</v>
      </c>
      <c r="X1408" s="3"/>
    </row>
    <row r="1409" spans="1:24" x14ac:dyDescent="0.25">
      <c r="A1409" s="1" t="s">
        <v>5449</v>
      </c>
      <c r="B1409" s="1" t="s">
        <v>16</v>
      </c>
      <c r="C1409" s="1" t="s">
        <v>17</v>
      </c>
      <c r="D1409" s="1" t="s">
        <v>4218</v>
      </c>
      <c r="E1409" s="1" t="s">
        <v>1946</v>
      </c>
      <c r="F1409" s="2">
        <v>45163</v>
      </c>
      <c r="G1409" s="2">
        <v>45427</v>
      </c>
      <c r="H1409" s="2" t="str">
        <f>TEXT(Ecommerce_Sales[[#This Row],[Order_Date]],"mmmm")</f>
        <v>May</v>
      </c>
      <c r="I1409" s="2" t="str">
        <f>TEXT(Ecommerce_Sales[[#This Row],[Order_Date]],"yyyy")</f>
        <v>2024</v>
      </c>
      <c r="J1409" s="2" t="str">
        <f>TEXT(Ecommerce_Sales[[#This Row],[Order_Date]],"mmmm")</f>
        <v>May</v>
      </c>
      <c r="K1409" s="1" t="s">
        <v>1947</v>
      </c>
      <c r="L1409" s="1" t="s">
        <v>5450</v>
      </c>
      <c r="M1409" s="1" t="s">
        <v>1968</v>
      </c>
      <c r="N1409" s="1" t="s">
        <v>1957</v>
      </c>
      <c r="O1409" s="3">
        <v>441</v>
      </c>
      <c r="P1409">
        <v>3</v>
      </c>
      <c r="Q1409" s="3">
        <v>1324</v>
      </c>
      <c r="R1409" s="1" t="s">
        <v>1958</v>
      </c>
      <c r="S1409" s="3">
        <v>187</v>
      </c>
      <c r="T1409">
        <v>5</v>
      </c>
      <c r="U1409" t="str">
        <f>IF(Ecommerce_Sales[[#This Row],[Delivery_Time_Days]]&gt;7,"Delay",IF(Ecommerce_Sales[[#This Row],[Delivery_Time_Days]] = 0,"No delivery",IF(Ecommerce_Sales[[#This Row],[Delivery_Time_Days]]&lt;=7,"On-time")))</f>
        <v>On-time</v>
      </c>
      <c r="V1409" s="7">
        <f>Ecommerce_Sales[[#This Row],[Profit]]/Ecommerce_Sales[[#This Row],[Total_Price]]</f>
        <v>0.15030211480362538</v>
      </c>
      <c r="W1409" s="3">
        <v>199</v>
      </c>
      <c r="X1409" s="3"/>
    </row>
    <row r="1410" spans="1:24" x14ac:dyDescent="0.25">
      <c r="A1410" s="1" t="s">
        <v>5451</v>
      </c>
      <c r="B1410" s="1" t="s">
        <v>172</v>
      </c>
      <c r="C1410" s="1" t="s">
        <v>173</v>
      </c>
      <c r="D1410" s="1" t="s">
        <v>4236</v>
      </c>
      <c r="E1410" s="1" t="s">
        <v>1996</v>
      </c>
      <c r="F1410" s="2">
        <v>45459</v>
      </c>
      <c r="G1410" s="2">
        <v>45210</v>
      </c>
      <c r="H1410" s="2" t="str">
        <f>TEXT(Ecommerce_Sales[[#This Row],[Order_Date]],"mmmm")</f>
        <v>October</v>
      </c>
      <c r="I1410" s="2" t="str">
        <f>TEXT(Ecommerce_Sales[[#This Row],[Order_Date]],"yyyy")</f>
        <v>2023</v>
      </c>
      <c r="J1410" s="2" t="str">
        <f>TEXT(Ecommerce_Sales[[#This Row],[Order_Date]],"mmmm")</f>
        <v>October</v>
      </c>
      <c r="K1410" s="1" t="s">
        <v>1986</v>
      </c>
      <c r="L1410" s="1" t="s">
        <v>5452</v>
      </c>
      <c r="M1410" s="1" t="s">
        <v>2058</v>
      </c>
      <c r="N1410" s="1" t="s">
        <v>1950</v>
      </c>
      <c r="O1410" s="3">
        <v>403</v>
      </c>
      <c r="P1410">
        <v>4</v>
      </c>
      <c r="Q1410" s="3">
        <v>1611</v>
      </c>
      <c r="R1410" s="1" t="s">
        <v>1958</v>
      </c>
      <c r="S1410" s="3">
        <v>156</v>
      </c>
      <c r="U1410" t="str">
        <f>IF(Ecommerce_Sales[[#This Row],[Delivery_Time_Days]]&gt;7,"Delay",IF(Ecommerce_Sales[[#This Row],[Delivery_Time_Days]] = 0,"No delivery",IF(Ecommerce_Sales[[#This Row],[Delivery_Time_Days]]&lt;=7,"On-time")))</f>
        <v>No delivery</v>
      </c>
      <c r="V1410" s="7">
        <f>Ecommerce_Sales[[#This Row],[Profit]]/Ecommerce_Sales[[#This Row],[Total_Price]]</f>
        <v>0.39975170701427687</v>
      </c>
      <c r="W1410" s="3">
        <v>644</v>
      </c>
      <c r="X1410" s="3"/>
    </row>
    <row r="1411" spans="1:24" x14ac:dyDescent="0.25">
      <c r="A1411" s="1" t="s">
        <v>5453</v>
      </c>
      <c r="B1411" s="1" t="s">
        <v>1240</v>
      </c>
      <c r="C1411" s="1" t="s">
        <v>1241</v>
      </c>
      <c r="D1411" s="1" t="s">
        <v>2472</v>
      </c>
      <c r="E1411" s="1" t="s">
        <v>1966</v>
      </c>
      <c r="F1411" s="2">
        <v>45026</v>
      </c>
      <c r="G1411" s="2">
        <v>45404</v>
      </c>
      <c r="H1411" s="2" t="str">
        <f>TEXT(Ecommerce_Sales[[#This Row],[Order_Date]],"mmmm")</f>
        <v>April</v>
      </c>
      <c r="I1411" s="2" t="str">
        <f>TEXT(Ecommerce_Sales[[#This Row],[Order_Date]],"yyyy")</f>
        <v>2024</v>
      </c>
      <c r="J1411" s="2" t="str">
        <f>TEXT(Ecommerce_Sales[[#This Row],[Order_Date]],"mmmm")</f>
        <v>April</v>
      </c>
      <c r="K1411" s="1" t="s">
        <v>1947</v>
      </c>
      <c r="L1411" s="1" t="s">
        <v>5454</v>
      </c>
      <c r="M1411" s="1" t="s">
        <v>2026</v>
      </c>
      <c r="N1411" s="1" t="s">
        <v>1978</v>
      </c>
      <c r="O1411" s="3">
        <v>484</v>
      </c>
      <c r="P1411">
        <v>3</v>
      </c>
      <c r="Q1411" s="3">
        <v>1452</v>
      </c>
      <c r="R1411" s="1" t="s">
        <v>1951</v>
      </c>
      <c r="S1411" s="3">
        <v>113</v>
      </c>
      <c r="T1411">
        <v>9</v>
      </c>
      <c r="U1411" t="str">
        <f>IF(Ecommerce_Sales[[#This Row],[Delivery_Time_Days]]&gt;7,"Delay",IF(Ecommerce_Sales[[#This Row],[Delivery_Time_Days]] = 0,"No delivery",IF(Ecommerce_Sales[[#This Row],[Delivery_Time_Days]]&lt;=7,"On-time")))</f>
        <v>Delay</v>
      </c>
      <c r="V1411" s="7">
        <f>Ecommerce_Sales[[#This Row],[Profit]]/Ecommerce_Sales[[#This Row],[Total_Price]]</f>
        <v>0.34986225895316803</v>
      </c>
      <c r="W1411" s="3">
        <v>508</v>
      </c>
      <c r="X1411" s="3"/>
    </row>
    <row r="1412" spans="1:24" x14ac:dyDescent="0.25">
      <c r="A1412" s="1" t="s">
        <v>5455</v>
      </c>
      <c r="B1412" s="1" t="s">
        <v>1904</v>
      </c>
      <c r="C1412" s="1" t="s">
        <v>1905</v>
      </c>
      <c r="D1412" s="1" t="s">
        <v>5456</v>
      </c>
      <c r="E1412" s="1" t="s">
        <v>2005</v>
      </c>
      <c r="F1412" s="2">
        <v>45586</v>
      </c>
      <c r="G1412" s="2">
        <v>44991</v>
      </c>
      <c r="H1412" s="2" t="str">
        <f>TEXT(Ecommerce_Sales[[#This Row],[Order_Date]],"mmmm")</f>
        <v>March</v>
      </c>
      <c r="I1412" s="2" t="str">
        <f>TEXT(Ecommerce_Sales[[#This Row],[Order_Date]],"yyyy")</f>
        <v>2023</v>
      </c>
      <c r="J1412" s="2" t="str">
        <f>TEXT(Ecommerce_Sales[[#This Row],[Order_Date]],"mmmm")</f>
        <v>March</v>
      </c>
      <c r="K1412" s="1" t="s">
        <v>1947</v>
      </c>
      <c r="L1412" s="1" t="s">
        <v>5457</v>
      </c>
      <c r="M1412" s="1" t="s">
        <v>2104</v>
      </c>
      <c r="N1412" s="1" t="s">
        <v>1978</v>
      </c>
      <c r="O1412" s="3">
        <v>348</v>
      </c>
      <c r="P1412">
        <v>1</v>
      </c>
      <c r="Q1412" s="3">
        <v>348</v>
      </c>
      <c r="R1412" s="1" t="s">
        <v>1958</v>
      </c>
      <c r="S1412" s="3">
        <v>29</v>
      </c>
      <c r="T1412">
        <v>3</v>
      </c>
      <c r="U1412" t="str">
        <f>IF(Ecommerce_Sales[[#This Row],[Delivery_Time_Days]]&gt;7,"Delay",IF(Ecommerce_Sales[[#This Row],[Delivery_Time_Days]] = 0,"No delivery",IF(Ecommerce_Sales[[#This Row],[Delivery_Time_Days]]&lt;=7,"On-time")))</f>
        <v>On-time</v>
      </c>
      <c r="V1412" s="7">
        <f>Ecommerce_Sales[[#This Row],[Profit]]/Ecommerce_Sales[[#This Row],[Total_Price]]</f>
        <v>0.35057471264367818</v>
      </c>
      <c r="W1412" s="3">
        <v>122</v>
      </c>
      <c r="X1412" s="3"/>
    </row>
    <row r="1413" spans="1:24" x14ac:dyDescent="0.25">
      <c r="A1413" s="1" t="s">
        <v>5458</v>
      </c>
      <c r="B1413" s="1" t="s">
        <v>106</v>
      </c>
      <c r="C1413" s="1" t="s">
        <v>107</v>
      </c>
      <c r="D1413" s="1" t="s">
        <v>4390</v>
      </c>
      <c r="E1413" s="1" t="s">
        <v>1981</v>
      </c>
      <c r="F1413" s="2">
        <v>45593</v>
      </c>
      <c r="G1413" s="2">
        <v>45548</v>
      </c>
      <c r="H1413" s="2" t="str">
        <f>TEXT(Ecommerce_Sales[[#This Row],[Order_Date]],"mmmm")</f>
        <v>September</v>
      </c>
      <c r="I1413" s="2" t="str">
        <f>TEXT(Ecommerce_Sales[[#This Row],[Order_Date]],"yyyy")</f>
        <v>2024</v>
      </c>
      <c r="J1413" s="2" t="str">
        <f>TEXT(Ecommerce_Sales[[#This Row],[Order_Date]],"mmmm")</f>
        <v>September</v>
      </c>
      <c r="K1413" s="1" t="s">
        <v>1947</v>
      </c>
      <c r="L1413" s="1" t="s">
        <v>5459</v>
      </c>
      <c r="M1413" s="1" t="s">
        <v>2065</v>
      </c>
      <c r="N1413" s="1" t="s">
        <v>1978</v>
      </c>
      <c r="O1413" s="3">
        <v>429</v>
      </c>
      <c r="P1413">
        <v>4</v>
      </c>
      <c r="Q1413" s="3">
        <v>1717</v>
      </c>
      <c r="R1413" s="1" t="s">
        <v>2008</v>
      </c>
      <c r="S1413" s="3">
        <v>133</v>
      </c>
      <c r="T1413">
        <v>6</v>
      </c>
      <c r="U1413" t="str">
        <f>IF(Ecommerce_Sales[[#This Row],[Delivery_Time_Days]]&gt;7,"Delay",IF(Ecommerce_Sales[[#This Row],[Delivery_Time_Days]] = 0,"No delivery",IF(Ecommerce_Sales[[#This Row],[Delivery_Time_Days]]&lt;=7,"On-time")))</f>
        <v>On-time</v>
      </c>
      <c r="V1413" s="7">
        <f>Ecommerce_Sales[[#This Row],[Profit]]/Ecommerce_Sales[[#This Row],[Total_Price]]</f>
        <v>0.35002912055911473</v>
      </c>
      <c r="W1413" s="3">
        <v>601</v>
      </c>
      <c r="X1413" s="3"/>
    </row>
    <row r="1414" spans="1:24" x14ac:dyDescent="0.25">
      <c r="A1414" s="1" t="s">
        <v>5460</v>
      </c>
      <c r="B1414" s="1" t="s">
        <v>1449</v>
      </c>
      <c r="C1414" s="1" t="s">
        <v>1450</v>
      </c>
      <c r="D1414" s="1" t="s">
        <v>5461</v>
      </c>
      <c r="E1414" s="1" t="s">
        <v>2005</v>
      </c>
      <c r="F1414" s="2">
        <v>45461</v>
      </c>
      <c r="G1414" s="2">
        <v>45401</v>
      </c>
      <c r="H1414" s="2" t="str">
        <f>TEXT(Ecommerce_Sales[[#This Row],[Order_Date]],"mmmm")</f>
        <v>April</v>
      </c>
      <c r="I1414" s="2" t="str">
        <f>TEXT(Ecommerce_Sales[[#This Row],[Order_Date]],"yyyy")</f>
        <v>2024</v>
      </c>
      <c r="J1414" s="2" t="str">
        <f>TEXT(Ecommerce_Sales[[#This Row],[Order_Date]],"mmmm")</f>
        <v>April</v>
      </c>
      <c r="K1414" s="1" t="s">
        <v>1947</v>
      </c>
      <c r="L1414" s="1" t="s">
        <v>5462</v>
      </c>
      <c r="M1414" s="1" t="s">
        <v>2043</v>
      </c>
      <c r="N1414" s="1" t="s">
        <v>1989</v>
      </c>
      <c r="O1414" s="3">
        <v>445</v>
      </c>
      <c r="P1414">
        <v>4</v>
      </c>
      <c r="Q1414" s="3">
        <v>1780</v>
      </c>
      <c r="R1414" s="1" t="s">
        <v>1958</v>
      </c>
      <c r="S1414" s="3">
        <v>265</v>
      </c>
      <c r="T1414">
        <v>6</v>
      </c>
      <c r="U1414" t="str">
        <f>IF(Ecommerce_Sales[[#This Row],[Delivery_Time_Days]]&gt;7,"Delay",IF(Ecommerce_Sales[[#This Row],[Delivery_Time_Days]] = 0,"No delivery",IF(Ecommerce_Sales[[#This Row],[Delivery_Time_Days]]&lt;=7,"On-time")))</f>
        <v>On-time</v>
      </c>
      <c r="V1414" s="7">
        <f>Ecommerce_Sales[[#This Row],[Profit]]/Ecommerce_Sales[[#This Row],[Total_Price]]</f>
        <v>0.25</v>
      </c>
      <c r="W1414" s="3">
        <v>445</v>
      </c>
      <c r="X1414" s="3"/>
    </row>
    <row r="1415" spans="1:24" x14ac:dyDescent="0.25">
      <c r="A1415" s="1" t="s">
        <v>5463</v>
      </c>
      <c r="B1415" s="1" t="s">
        <v>802</v>
      </c>
      <c r="C1415" s="1" t="s">
        <v>803</v>
      </c>
      <c r="D1415" s="1" t="s">
        <v>3552</v>
      </c>
      <c r="E1415" s="1" t="s">
        <v>1966</v>
      </c>
      <c r="F1415" s="2">
        <v>44960</v>
      </c>
      <c r="G1415" s="2">
        <v>45437</v>
      </c>
      <c r="H1415" s="2" t="str">
        <f>TEXT(Ecommerce_Sales[[#This Row],[Order_Date]],"mmmm")</f>
        <v>May</v>
      </c>
      <c r="I1415" s="2" t="str">
        <f>TEXT(Ecommerce_Sales[[#This Row],[Order_Date]],"yyyy")</f>
        <v>2024</v>
      </c>
      <c r="J1415" s="2" t="str">
        <f>TEXT(Ecommerce_Sales[[#This Row],[Order_Date]],"mmmm")</f>
        <v>May</v>
      </c>
      <c r="K1415" s="1" t="s">
        <v>1947</v>
      </c>
      <c r="L1415" s="1" t="s">
        <v>5464</v>
      </c>
      <c r="M1415" s="1" t="s">
        <v>1956</v>
      </c>
      <c r="N1415" s="1" t="s">
        <v>1957</v>
      </c>
      <c r="O1415" s="3">
        <v>1044</v>
      </c>
      <c r="P1415">
        <v>4</v>
      </c>
      <c r="Q1415" s="3">
        <v>4175</v>
      </c>
      <c r="R1415" s="1" t="s">
        <v>2016</v>
      </c>
      <c r="S1415" s="3">
        <v>541</v>
      </c>
      <c r="T1415">
        <v>5</v>
      </c>
      <c r="U1415" t="str">
        <f>IF(Ecommerce_Sales[[#This Row],[Delivery_Time_Days]]&gt;7,"Delay",IF(Ecommerce_Sales[[#This Row],[Delivery_Time_Days]] = 0,"No delivery",IF(Ecommerce_Sales[[#This Row],[Delivery_Time_Days]]&lt;=7,"On-time")))</f>
        <v>On-time</v>
      </c>
      <c r="V1415" s="7">
        <f>Ecommerce_Sales[[#This Row],[Profit]]/Ecommerce_Sales[[#This Row],[Total_Price]]</f>
        <v>0.14994011976047905</v>
      </c>
      <c r="W1415" s="3">
        <v>626</v>
      </c>
      <c r="X1415" s="3"/>
    </row>
    <row r="1416" spans="1:24" x14ac:dyDescent="0.25">
      <c r="A1416" s="1" t="s">
        <v>5465</v>
      </c>
      <c r="B1416" s="1" t="s">
        <v>1876</v>
      </c>
      <c r="C1416" s="1" t="s">
        <v>1877</v>
      </c>
      <c r="D1416" s="1" t="s">
        <v>5466</v>
      </c>
      <c r="E1416" s="1" t="s">
        <v>1966</v>
      </c>
      <c r="F1416" s="2">
        <v>45114</v>
      </c>
      <c r="G1416" s="2">
        <v>45024</v>
      </c>
      <c r="H1416" s="2" t="str">
        <f>TEXT(Ecommerce_Sales[[#This Row],[Order_Date]],"mmmm")</f>
        <v>April</v>
      </c>
      <c r="I1416" s="2" t="str">
        <f>TEXT(Ecommerce_Sales[[#This Row],[Order_Date]],"yyyy")</f>
        <v>2023</v>
      </c>
      <c r="J1416" s="2" t="str">
        <f>TEXT(Ecommerce_Sales[[#This Row],[Order_Date]],"mmmm")</f>
        <v>April</v>
      </c>
      <c r="K1416" s="1" t="s">
        <v>1947</v>
      </c>
      <c r="L1416" s="1" t="s">
        <v>5467</v>
      </c>
      <c r="M1416" s="1" t="s">
        <v>2007</v>
      </c>
      <c r="N1416" s="1" t="s">
        <v>1973</v>
      </c>
      <c r="O1416" s="3">
        <v>207</v>
      </c>
      <c r="P1416">
        <v>3</v>
      </c>
      <c r="Q1416" s="3">
        <v>620</v>
      </c>
      <c r="R1416" s="1" t="s">
        <v>1951</v>
      </c>
      <c r="S1416" s="3">
        <v>75</v>
      </c>
      <c r="T1416">
        <v>8</v>
      </c>
      <c r="U1416" t="str">
        <f>IF(Ecommerce_Sales[[#This Row],[Delivery_Time_Days]]&gt;7,"Delay",IF(Ecommerce_Sales[[#This Row],[Delivery_Time_Days]] = 0,"No delivery",IF(Ecommerce_Sales[[#This Row],[Delivery_Time_Days]]&lt;=7,"On-time")))</f>
        <v>Delay</v>
      </c>
      <c r="V1416" s="7">
        <f>Ecommerce_Sales[[#This Row],[Profit]]/Ecommerce_Sales[[#This Row],[Total_Price]]</f>
        <v>0.3</v>
      </c>
      <c r="W1416" s="3">
        <v>186</v>
      </c>
      <c r="X1416" s="3"/>
    </row>
    <row r="1417" spans="1:24" x14ac:dyDescent="0.25">
      <c r="A1417" s="1" t="s">
        <v>5468</v>
      </c>
      <c r="B1417" s="1" t="s">
        <v>1866</v>
      </c>
      <c r="C1417" s="1" t="s">
        <v>1867</v>
      </c>
      <c r="D1417" s="1" t="s">
        <v>5469</v>
      </c>
      <c r="E1417" s="1" t="s">
        <v>1996</v>
      </c>
      <c r="F1417" s="2">
        <v>45092</v>
      </c>
      <c r="G1417" s="2">
        <v>44993</v>
      </c>
      <c r="H1417" s="2" t="str">
        <f>TEXT(Ecommerce_Sales[[#This Row],[Order_Date]],"mmmm")</f>
        <v>March</v>
      </c>
      <c r="I1417" s="2" t="str">
        <f>TEXT(Ecommerce_Sales[[#This Row],[Order_Date]],"yyyy")</f>
        <v>2023</v>
      </c>
      <c r="J1417" s="2" t="str">
        <f>TEXT(Ecommerce_Sales[[#This Row],[Order_Date]],"mmmm")</f>
        <v>March</v>
      </c>
      <c r="K1417" s="1" t="s">
        <v>1986</v>
      </c>
      <c r="L1417" s="1" t="s">
        <v>5470</v>
      </c>
      <c r="M1417" s="1" t="s">
        <v>2079</v>
      </c>
      <c r="N1417" s="1" t="s">
        <v>1973</v>
      </c>
      <c r="O1417" s="3">
        <v>291</v>
      </c>
      <c r="P1417">
        <v>5</v>
      </c>
      <c r="Q1417" s="3">
        <v>1457</v>
      </c>
      <c r="R1417" s="1" t="s">
        <v>1958</v>
      </c>
      <c r="S1417" s="3">
        <v>106</v>
      </c>
      <c r="U1417" t="str">
        <f>IF(Ecommerce_Sales[[#This Row],[Delivery_Time_Days]]&gt;7,"Delay",IF(Ecommerce_Sales[[#This Row],[Delivery_Time_Days]] = 0,"No delivery",IF(Ecommerce_Sales[[#This Row],[Delivery_Time_Days]]&lt;=7,"On-time")))</f>
        <v>No delivery</v>
      </c>
      <c r="V1417" s="7">
        <f>Ecommerce_Sales[[#This Row],[Profit]]/Ecommerce_Sales[[#This Row],[Total_Price]]</f>
        <v>0.29993136582017843</v>
      </c>
      <c r="W1417" s="3">
        <v>437</v>
      </c>
      <c r="X1417" s="3"/>
    </row>
    <row r="1418" spans="1:24" x14ac:dyDescent="0.25">
      <c r="A1418" s="1" t="s">
        <v>5471</v>
      </c>
      <c r="B1418" s="1" t="s">
        <v>118</v>
      </c>
      <c r="C1418" s="1" t="s">
        <v>119</v>
      </c>
      <c r="D1418" s="1" t="s">
        <v>5472</v>
      </c>
      <c r="E1418" s="1" t="s">
        <v>1946</v>
      </c>
      <c r="F1418" s="2">
        <v>45292</v>
      </c>
      <c r="G1418" s="2">
        <v>45515</v>
      </c>
      <c r="H1418" s="2" t="str">
        <f>TEXT(Ecommerce_Sales[[#This Row],[Order_Date]],"mmmm")</f>
        <v>August</v>
      </c>
      <c r="I1418" s="2" t="str">
        <f>TEXT(Ecommerce_Sales[[#This Row],[Order_Date]],"yyyy")</f>
        <v>2024</v>
      </c>
      <c r="J1418" s="2" t="str">
        <f>TEXT(Ecommerce_Sales[[#This Row],[Order_Date]],"mmmm")</f>
        <v>August</v>
      </c>
      <c r="K1418" s="1" t="s">
        <v>1947</v>
      </c>
      <c r="L1418" s="1" t="s">
        <v>5473</v>
      </c>
      <c r="M1418" s="1" t="s">
        <v>2079</v>
      </c>
      <c r="N1418" s="1" t="s">
        <v>1973</v>
      </c>
      <c r="O1418" s="3">
        <v>542</v>
      </c>
      <c r="P1418">
        <v>3</v>
      </c>
      <c r="Q1418" s="3">
        <v>1626</v>
      </c>
      <c r="R1418" s="1" t="s">
        <v>2016</v>
      </c>
      <c r="S1418" s="3">
        <v>177</v>
      </c>
      <c r="T1418">
        <v>7</v>
      </c>
      <c r="U1418" t="str">
        <f>IF(Ecommerce_Sales[[#This Row],[Delivery_Time_Days]]&gt;7,"Delay",IF(Ecommerce_Sales[[#This Row],[Delivery_Time_Days]] = 0,"No delivery",IF(Ecommerce_Sales[[#This Row],[Delivery_Time_Days]]&lt;=7,"On-time")))</f>
        <v>On-time</v>
      </c>
      <c r="V1418" s="7">
        <f>Ecommerce_Sales[[#This Row],[Profit]]/Ecommerce_Sales[[#This Row],[Total_Price]]</f>
        <v>0.30012300123001229</v>
      </c>
      <c r="W1418" s="3">
        <v>488</v>
      </c>
      <c r="X1418" s="3"/>
    </row>
    <row r="1419" spans="1:24" x14ac:dyDescent="0.25">
      <c r="A1419" s="1" t="s">
        <v>5474</v>
      </c>
      <c r="B1419" s="1" t="s">
        <v>1205</v>
      </c>
      <c r="C1419" s="1" t="s">
        <v>1206</v>
      </c>
      <c r="D1419" s="1" t="s">
        <v>2376</v>
      </c>
      <c r="E1419" s="1" t="s">
        <v>1961</v>
      </c>
      <c r="F1419" s="2">
        <v>45373</v>
      </c>
      <c r="G1419" s="2">
        <v>45354</v>
      </c>
      <c r="H1419" s="2" t="str">
        <f>TEXT(Ecommerce_Sales[[#This Row],[Order_Date]],"mmmm")</f>
        <v>March</v>
      </c>
      <c r="I1419" s="2" t="str">
        <f>TEXT(Ecommerce_Sales[[#This Row],[Order_Date]],"yyyy")</f>
        <v>2024</v>
      </c>
      <c r="J1419" s="2" t="str">
        <f>TEXT(Ecommerce_Sales[[#This Row],[Order_Date]],"mmmm")</f>
        <v>March</v>
      </c>
      <c r="K1419" s="1" t="s">
        <v>1947</v>
      </c>
      <c r="L1419" s="1" t="s">
        <v>5475</v>
      </c>
      <c r="M1419" s="1" t="s">
        <v>1977</v>
      </c>
      <c r="N1419" s="1" t="s">
        <v>1978</v>
      </c>
      <c r="O1419" s="3">
        <v>142</v>
      </c>
      <c r="P1419">
        <v>4</v>
      </c>
      <c r="Q1419" s="3">
        <v>566</v>
      </c>
      <c r="R1419" s="1" t="s">
        <v>2008</v>
      </c>
      <c r="S1419" s="3">
        <v>69</v>
      </c>
      <c r="T1419">
        <v>2</v>
      </c>
      <c r="U1419" t="str">
        <f>IF(Ecommerce_Sales[[#This Row],[Delivery_Time_Days]]&gt;7,"Delay",IF(Ecommerce_Sales[[#This Row],[Delivery_Time_Days]] = 0,"No delivery",IF(Ecommerce_Sales[[#This Row],[Delivery_Time_Days]]&lt;=7,"On-time")))</f>
        <v>On-time</v>
      </c>
      <c r="V1419" s="7">
        <f>Ecommerce_Sales[[#This Row],[Profit]]/Ecommerce_Sales[[#This Row],[Total_Price]]</f>
        <v>0.34982332155477031</v>
      </c>
      <c r="W1419" s="3">
        <v>198</v>
      </c>
      <c r="X1419" s="3"/>
    </row>
    <row r="1420" spans="1:24" x14ac:dyDescent="0.25">
      <c r="A1420" s="1" t="s">
        <v>5476</v>
      </c>
      <c r="B1420" s="1" t="s">
        <v>1027</v>
      </c>
      <c r="C1420" s="1" t="s">
        <v>1028</v>
      </c>
      <c r="D1420" s="1" t="s">
        <v>5477</v>
      </c>
      <c r="E1420" s="1" t="s">
        <v>2005</v>
      </c>
      <c r="F1420" s="2">
        <v>45656</v>
      </c>
      <c r="G1420" s="2">
        <v>45254</v>
      </c>
      <c r="H1420" s="2" t="str">
        <f>TEXT(Ecommerce_Sales[[#This Row],[Order_Date]],"mmmm")</f>
        <v>November</v>
      </c>
      <c r="I1420" s="2" t="str">
        <f>TEXT(Ecommerce_Sales[[#This Row],[Order_Date]],"yyyy")</f>
        <v>2023</v>
      </c>
      <c r="J1420" s="2" t="str">
        <f>TEXT(Ecommerce_Sales[[#This Row],[Order_Date]],"mmmm")</f>
        <v>November</v>
      </c>
      <c r="K1420" s="1" t="s">
        <v>1947</v>
      </c>
      <c r="L1420" s="1" t="s">
        <v>5478</v>
      </c>
      <c r="M1420" s="1" t="s">
        <v>1977</v>
      </c>
      <c r="N1420" s="1" t="s">
        <v>1978</v>
      </c>
      <c r="O1420" s="3">
        <v>63</v>
      </c>
      <c r="P1420">
        <v>1</v>
      </c>
      <c r="Q1420" s="3">
        <v>63</v>
      </c>
      <c r="R1420" s="1" t="s">
        <v>1951</v>
      </c>
      <c r="S1420" s="3">
        <v>6</v>
      </c>
      <c r="T1420">
        <v>5</v>
      </c>
      <c r="U1420" t="str">
        <f>IF(Ecommerce_Sales[[#This Row],[Delivery_Time_Days]]&gt;7,"Delay",IF(Ecommerce_Sales[[#This Row],[Delivery_Time_Days]] = 0,"No delivery",IF(Ecommerce_Sales[[#This Row],[Delivery_Time_Days]]&lt;=7,"On-time")))</f>
        <v>On-time</v>
      </c>
      <c r="V1420" s="7">
        <f>Ecommerce_Sales[[#This Row],[Profit]]/Ecommerce_Sales[[#This Row],[Total_Price]]</f>
        <v>0.34920634920634919</v>
      </c>
      <c r="W1420" s="3">
        <v>22</v>
      </c>
      <c r="X1420" s="3"/>
    </row>
    <row r="1421" spans="1:24" x14ac:dyDescent="0.25">
      <c r="A1421" s="1" t="s">
        <v>5479</v>
      </c>
      <c r="B1421" s="1" t="s">
        <v>1140</v>
      </c>
      <c r="C1421" s="1" t="s">
        <v>1141</v>
      </c>
      <c r="D1421" s="1" t="s">
        <v>5480</v>
      </c>
      <c r="E1421" s="1" t="s">
        <v>1946</v>
      </c>
      <c r="F1421" s="2">
        <v>45102</v>
      </c>
      <c r="G1421" s="2">
        <v>45028</v>
      </c>
      <c r="H1421" s="2" t="str">
        <f>TEXT(Ecommerce_Sales[[#This Row],[Order_Date]],"mmmm")</f>
        <v>April</v>
      </c>
      <c r="I1421" s="2" t="str">
        <f>TEXT(Ecommerce_Sales[[#This Row],[Order_Date]],"yyyy")</f>
        <v>2023</v>
      </c>
      <c r="J1421" s="2" t="str">
        <f>TEXT(Ecommerce_Sales[[#This Row],[Order_Date]],"mmmm")</f>
        <v>April</v>
      </c>
      <c r="K1421" s="1" t="s">
        <v>1947</v>
      </c>
      <c r="L1421" s="1" t="s">
        <v>5481</v>
      </c>
      <c r="M1421" s="1" t="s">
        <v>1963</v>
      </c>
      <c r="N1421" s="1" t="s">
        <v>1957</v>
      </c>
      <c r="O1421" s="3">
        <v>706</v>
      </c>
      <c r="P1421">
        <v>2</v>
      </c>
      <c r="Q1421" s="3">
        <v>1413</v>
      </c>
      <c r="R1421" s="1" t="s">
        <v>1958</v>
      </c>
      <c r="S1421" s="3">
        <v>124</v>
      </c>
      <c r="T1421">
        <v>8</v>
      </c>
      <c r="U1421" t="str">
        <f>IF(Ecommerce_Sales[[#This Row],[Delivery_Time_Days]]&gt;7,"Delay",IF(Ecommerce_Sales[[#This Row],[Delivery_Time_Days]] = 0,"No delivery",IF(Ecommerce_Sales[[#This Row],[Delivery_Time_Days]]&lt;=7,"On-time")))</f>
        <v>Delay</v>
      </c>
      <c r="V1421" s="7">
        <f>Ecommerce_Sales[[#This Row],[Profit]]/Ecommerce_Sales[[#This Row],[Total_Price]]</f>
        <v>0.15003538570417552</v>
      </c>
      <c r="W1421" s="3">
        <v>212</v>
      </c>
      <c r="X1421" s="3"/>
    </row>
    <row r="1422" spans="1:24" x14ac:dyDescent="0.25">
      <c r="A1422" s="1" t="s">
        <v>5482</v>
      </c>
      <c r="B1422" s="1" t="s">
        <v>1304</v>
      </c>
      <c r="C1422" s="1" t="s">
        <v>1305</v>
      </c>
      <c r="D1422" s="1" t="s">
        <v>3893</v>
      </c>
      <c r="E1422" s="1" t="s">
        <v>1966</v>
      </c>
      <c r="F1422" s="2">
        <v>45102</v>
      </c>
      <c r="G1422" s="2">
        <v>45529</v>
      </c>
      <c r="H1422" s="2" t="str">
        <f>TEXT(Ecommerce_Sales[[#This Row],[Order_Date]],"mmmm")</f>
        <v>August</v>
      </c>
      <c r="I1422" s="2" t="str">
        <f>TEXT(Ecommerce_Sales[[#This Row],[Order_Date]],"yyyy")</f>
        <v>2024</v>
      </c>
      <c r="J1422" s="2" t="str">
        <f>TEXT(Ecommerce_Sales[[#This Row],[Order_Date]],"mmmm")</f>
        <v>August</v>
      </c>
      <c r="K1422" s="1" t="s">
        <v>1986</v>
      </c>
      <c r="L1422" s="1" t="s">
        <v>5483</v>
      </c>
      <c r="M1422" s="1" t="s">
        <v>2007</v>
      </c>
      <c r="N1422" s="1" t="s">
        <v>1973</v>
      </c>
      <c r="O1422" s="3">
        <v>1216</v>
      </c>
      <c r="P1422">
        <v>6</v>
      </c>
      <c r="Q1422" s="3">
        <v>7294</v>
      </c>
      <c r="R1422" s="1" t="s">
        <v>1951</v>
      </c>
      <c r="S1422" s="3">
        <v>966</v>
      </c>
      <c r="U1422" t="str">
        <f>IF(Ecommerce_Sales[[#This Row],[Delivery_Time_Days]]&gt;7,"Delay",IF(Ecommerce_Sales[[#This Row],[Delivery_Time_Days]] = 0,"No delivery",IF(Ecommerce_Sales[[#This Row],[Delivery_Time_Days]]&lt;=7,"On-time")))</f>
        <v>No delivery</v>
      </c>
      <c r="V1422" s="7">
        <f>Ecommerce_Sales[[#This Row],[Profit]]/Ecommerce_Sales[[#This Row],[Total_Price]]</f>
        <v>0.29997258020290651</v>
      </c>
      <c r="W1422" s="3">
        <v>2188</v>
      </c>
      <c r="X1422" s="3"/>
    </row>
    <row r="1423" spans="1:24" x14ac:dyDescent="0.25">
      <c r="A1423" s="1" t="s">
        <v>5484</v>
      </c>
      <c r="B1423" s="1" t="s">
        <v>1291</v>
      </c>
      <c r="C1423" s="1" t="s">
        <v>1292</v>
      </c>
      <c r="D1423" s="1" t="s">
        <v>2404</v>
      </c>
      <c r="E1423" s="1" t="s">
        <v>1996</v>
      </c>
      <c r="F1423" s="2">
        <v>45355</v>
      </c>
      <c r="G1423" s="2">
        <v>45486</v>
      </c>
      <c r="H1423" s="2" t="str">
        <f>TEXT(Ecommerce_Sales[[#This Row],[Order_Date]],"mmmm")</f>
        <v>July</v>
      </c>
      <c r="I1423" s="2" t="str">
        <f>TEXT(Ecommerce_Sales[[#This Row],[Order_Date]],"yyyy")</f>
        <v>2024</v>
      </c>
      <c r="J1423" s="2" t="str">
        <f>TEXT(Ecommerce_Sales[[#This Row],[Order_Date]],"mmmm")</f>
        <v>July</v>
      </c>
      <c r="K1423" s="1" t="s">
        <v>1986</v>
      </c>
      <c r="L1423" s="1" t="s">
        <v>5485</v>
      </c>
      <c r="M1423" s="1" t="s">
        <v>2002</v>
      </c>
      <c r="N1423" s="1" t="s">
        <v>1989</v>
      </c>
      <c r="O1423" s="3">
        <v>767</v>
      </c>
      <c r="P1423">
        <v>6</v>
      </c>
      <c r="Q1423" s="3">
        <v>4603</v>
      </c>
      <c r="R1423" s="1" t="s">
        <v>1951</v>
      </c>
      <c r="S1423" s="3">
        <v>258</v>
      </c>
      <c r="U1423" t="str">
        <f>IF(Ecommerce_Sales[[#This Row],[Delivery_Time_Days]]&gt;7,"Delay",IF(Ecommerce_Sales[[#This Row],[Delivery_Time_Days]] = 0,"No delivery",IF(Ecommerce_Sales[[#This Row],[Delivery_Time_Days]]&lt;=7,"On-time")))</f>
        <v>No delivery</v>
      </c>
      <c r="V1423" s="7">
        <f>Ecommerce_Sales[[#This Row],[Profit]]/Ecommerce_Sales[[#This Row],[Total_Price]]</f>
        <v>0.25005431240495329</v>
      </c>
      <c r="W1423" s="3">
        <v>1151</v>
      </c>
      <c r="X1423" s="3"/>
    </row>
    <row r="1424" spans="1:24" x14ac:dyDescent="0.25">
      <c r="A1424" s="1" t="s">
        <v>5486</v>
      </c>
      <c r="B1424" s="1" t="s">
        <v>709</v>
      </c>
      <c r="C1424" s="1" t="s">
        <v>710</v>
      </c>
      <c r="D1424" s="1" t="s">
        <v>3302</v>
      </c>
      <c r="E1424" s="1" t="s">
        <v>1981</v>
      </c>
      <c r="F1424" s="2">
        <v>45617</v>
      </c>
      <c r="G1424" s="2">
        <v>45363</v>
      </c>
      <c r="H1424" s="2" t="str">
        <f>TEXT(Ecommerce_Sales[[#This Row],[Order_Date]],"mmmm")</f>
        <v>March</v>
      </c>
      <c r="I1424" s="2" t="str">
        <f>TEXT(Ecommerce_Sales[[#This Row],[Order_Date]],"yyyy")</f>
        <v>2024</v>
      </c>
      <c r="J1424" s="2" t="str">
        <f>TEXT(Ecommerce_Sales[[#This Row],[Order_Date]],"mmmm")</f>
        <v>March</v>
      </c>
      <c r="K1424" s="1" t="s">
        <v>1947</v>
      </c>
      <c r="L1424" s="1" t="s">
        <v>5487</v>
      </c>
      <c r="M1424" s="1" t="s">
        <v>2104</v>
      </c>
      <c r="N1424" s="1" t="s">
        <v>1978</v>
      </c>
      <c r="O1424" s="3">
        <v>880</v>
      </c>
      <c r="P1424">
        <v>3</v>
      </c>
      <c r="Q1424" s="3">
        <v>2639</v>
      </c>
      <c r="R1424" s="1" t="s">
        <v>1958</v>
      </c>
      <c r="S1424" s="3">
        <v>255</v>
      </c>
      <c r="T1424">
        <v>10</v>
      </c>
      <c r="U1424" t="str">
        <f>IF(Ecommerce_Sales[[#This Row],[Delivery_Time_Days]]&gt;7,"Delay",IF(Ecommerce_Sales[[#This Row],[Delivery_Time_Days]] = 0,"No delivery",IF(Ecommerce_Sales[[#This Row],[Delivery_Time_Days]]&lt;=7,"On-time")))</f>
        <v>Delay</v>
      </c>
      <c r="V1424" s="7">
        <f>Ecommerce_Sales[[#This Row],[Profit]]/Ecommerce_Sales[[#This Row],[Total_Price]]</f>
        <v>0.35013262599469497</v>
      </c>
      <c r="W1424" s="3">
        <v>924</v>
      </c>
      <c r="X1424" s="3"/>
    </row>
    <row r="1425" spans="1:24" x14ac:dyDescent="0.25">
      <c r="A1425" s="1" t="s">
        <v>5488</v>
      </c>
      <c r="B1425" s="1" t="s">
        <v>493</v>
      </c>
      <c r="C1425" s="1" t="s">
        <v>494</v>
      </c>
      <c r="D1425" s="1" t="s">
        <v>1975</v>
      </c>
      <c r="E1425" s="1" t="s">
        <v>1966</v>
      </c>
      <c r="F1425" s="2">
        <v>45446</v>
      </c>
      <c r="G1425" s="2">
        <v>45303</v>
      </c>
      <c r="H1425" s="2" t="str">
        <f>TEXT(Ecommerce_Sales[[#This Row],[Order_Date]],"mmmm")</f>
        <v>January</v>
      </c>
      <c r="I1425" s="2" t="str">
        <f>TEXT(Ecommerce_Sales[[#This Row],[Order_Date]],"yyyy")</f>
        <v>2024</v>
      </c>
      <c r="J1425" s="2" t="str">
        <f>TEXT(Ecommerce_Sales[[#This Row],[Order_Date]],"mmmm")</f>
        <v>January</v>
      </c>
      <c r="K1425" s="1" t="s">
        <v>1947</v>
      </c>
      <c r="L1425" s="1" t="s">
        <v>2330</v>
      </c>
      <c r="M1425" s="1" t="s">
        <v>1983</v>
      </c>
      <c r="N1425" s="1" t="s">
        <v>1950</v>
      </c>
      <c r="O1425" s="3">
        <v>263</v>
      </c>
      <c r="P1425">
        <v>1</v>
      </c>
      <c r="Q1425" s="3">
        <v>263</v>
      </c>
      <c r="R1425" s="1" t="s">
        <v>2008</v>
      </c>
      <c r="S1425" s="3">
        <v>21</v>
      </c>
      <c r="T1425">
        <v>6</v>
      </c>
      <c r="U1425" t="str">
        <f>IF(Ecommerce_Sales[[#This Row],[Delivery_Time_Days]]&gt;7,"Delay",IF(Ecommerce_Sales[[#This Row],[Delivery_Time_Days]] = 0,"No delivery",IF(Ecommerce_Sales[[#This Row],[Delivery_Time_Days]]&lt;=7,"On-time")))</f>
        <v>On-time</v>
      </c>
      <c r="V1425" s="7">
        <f>Ecommerce_Sales[[#This Row],[Profit]]/Ecommerce_Sales[[#This Row],[Total_Price]]</f>
        <v>0.39923954372623577</v>
      </c>
      <c r="W1425" s="3">
        <v>105</v>
      </c>
      <c r="X1425" s="3"/>
    </row>
    <row r="1426" spans="1:24" x14ac:dyDescent="0.25">
      <c r="A1426" s="1" t="s">
        <v>5489</v>
      </c>
      <c r="B1426" s="1" t="s">
        <v>1426</v>
      </c>
      <c r="C1426" s="1" t="s">
        <v>1427</v>
      </c>
      <c r="D1426" s="1" t="s">
        <v>2276</v>
      </c>
      <c r="E1426" s="1" t="s">
        <v>1946</v>
      </c>
      <c r="F1426" s="2">
        <v>45386</v>
      </c>
      <c r="G1426" s="2">
        <v>45132</v>
      </c>
      <c r="H1426" s="2" t="str">
        <f>TEXT(Ecommerce_Sales[[#This Row],[Order_Date]],"mmmm")</f>
        <v>July</v>
      </c>
      <c r="I1426" s="2" t="str">
        <f>TEXT(Ecommerce_Sales[[#This Row],[Order_Date]],"yyyy")</f>
        <v>2023</v>
      </c>
      <c r="J1426" s="2" t="str">
        <f>TEXT(Ecommerce_Sales[[#This Row],[Order_Date]],"mmmm")</f>
        <v>July</v>
      </c>
      <c r="K1426" s="1" t="s">
        <v>1947</v>
      </c>
      <c r="L1426" s="1" t="s">
        <v>5490</v>
      </c>
      <c r="M1426" s="1" t="s">
        <v>2065</v>
      </c>
      <c r="N1426" s="1" t="s">
        <v>1978</v>
      </c>
      <c r="O1426" s="3">
        <v>80</v>
      </c>
      <c r="P1426">
        <v>3</v>
      </c>
      <c r="Q1426" s="3">
        <v>241</v>
      </c>
      <c r="R1426" s="1" t="s">
        <v>1958</v>
      </c>
      <c r="S1426" s="3">
        <v>13</v>
      </c>
      <c r="T1426">
        <v>9</v>
      </c>
      <c r="U1426" t="str">
        <f>IF(Ecommerce_Sales[[#This Row],[Delivery_Time_Days]]&gt;7,"Delay",IF(Ecommerce_Sales[[#This Row],[Delivery_Time_Days]] = 0,"No delivery",IF(Ecommerce_Sales[[#This Row],[Delivery_Time_Days]]&lt;=7,"On-time")))</f>
        <v>Delay</v>
      </c>
      <c r="V1426" s="7">
        <f>Ecommerce_Sales[[#This Row],[Profit]]/Ecommerce_Sales[[#This Row],[Total_Price]]</f>
        <v>0.34854771784232363</v>
      </c>
      <c r="W1426" s="3">
        <v>84</v>
      </c>
      <c r="X1426" s="3"/>
    </row>
    <row r="1427" spans="1:24" x14ac:dyDescent="0.25">
      <c r="A1427" s="1" t="s">
        <v>5491</v>
      </c>
      <c r="B1427" s="1" t="s">
        <v>1047</v>
      </c>
      <c r="C1427" s="1" t="s">
        <v>1048</v>
      </c>
      <c r="D1427" s="1" t="s">
        <v>5492</v>
      </c>
      <c r="E1427" s="1" t="s">
        <v>1966</v>
      </c>
      <c r="F1427" s="2">
        <v>45306</v>
      </c>
      <c r="G1427" s="2">
        <v>45340</v>
      </c>
      <c r="H1427" s="2" t="str">
        <f>TEXT(Ecommerce_Sales[[#This Row],[Order_Date]],"mmmm")</f>
        <v>February</v>
      </c>
      <c r="I1427" s="2" t="str">
        <f>TEXT(Ecommerce_Sales[[#This Row],[Order_Date]],"yyyy")</f>
        <v>2024</v>
      </c>
      <c r="J1427" s="2" t="str">
        <f>TEXT(Ecommerce_Sales[[#This Row],[Order_Date]],"mmmm")</f>
        <v>February</v>
      </c>
      <c r="K1427" s="1" t="s">
        <v>1947</v>
      </c>
      <c r="L1427" s="1" t="s">
        <v>5493</v>
      </c>
      <c r="M1427" s="1" t="s">
        <v>1949</v>
      </c>
      <c r="N1427" s="1" t="s">
        <v>1950</v>
      </c>
      <c r="O1427" s="3">
        <v>784</v>
      </c>
      <c r="P1427">
        <v>1</v>
      </c>
      <c r="Q1427" s="3">
        <v>784</v>
      </c>
      <c r="R1427" s="1" t="s">
        <v>1958</v>
      </c>
      <c r="S1427" s="3">
        <v>93</v>
      </c>
      <c r="T1427">
        <v>7</v>
      </c>
      <c r="U1427" t="str">
        <f>IF(Ecommerce_Sales[[#This Row],[Delivery_Time_Days]]&gt;7,"Delay",IF(Ecommerce_Sales[[#This Row],[Delivery_Time_Days]] = 0,"No delivery",IF(Ecommerce_Sales[[#This Row],[Delivery_Time_Days]]&lt;=7,"On-time")))</f>
        <v>On-time</v>
      </c>
      <c r="V1427" s="7">
        <f>Ecommerce_Sales[[#This Row],[Profit]]/Ecommerce_Sales[[#This Row],[Total_Price]]</f>
        <v>0.40051020408163263</v>
      </c>
      <c r="W1427" s="3">
        <v>314</v>
      </c>
      <c r="X1427" s="3"/>
    </row>
    <row r="1428" spans="1:24" x14ac:dyDescent="0.25">
      <c r="A1428" s="1" t="s">
        <v>5494</v>
      </c>
      <c r="B1428" s="1" t="s">
        <v>2</v>
      </c>
      <c r="C1428" s="1" t="s">
        <v>3</v>
      </c>
      <c r="D1428" s="1" t="s">
        <v>2485</v>
      </c>
      <c r="E1428" s="1" t="s">
        <v>1946</v>
      </c>
      <c r="F1428" s="2">
        <v>45597</v>
      </c>
      <c r="G1428" s="2">
        <v>45498</v>
      </c>
      <c r="H1428" s="2" t="str">
        <f>TEXT(Ecommerce_Sales[[#This Row],[Order_Date]],"mmmm")</f>
        <v>July</v>
      </c>
      <c r="I1428" s="2" t="str">
        <f>TEXT(Ecommerce_Sales[[#This Row],[Order_Date]],"yyyy")</f>
        <v>2024</v>
      </c>
      <c r="J1428" s="2" t="str">
        <f>TEXT(Ecommerce_Sales[[#This Row],[Order_Date]],"mmmm")</f>
        <v>July</v>
      </c>
      <c r="K1428" s="1" t="s">
        <v>1986</v>
      </c>
      <c r="L1428" s="1" t="s">
        <v>5495</v>
      </c>
      <c r="M1428" s="1" t="s">
        <v>1963</v>
      </c>
      <c r="N1428" s="1" t="s">
        <v>1957</v>
      </c>
      <c r="O1428" s="3">
        <v>1011</v>
      </c>
      <c r="P1428">
        <v>2</v>
      </c>
      <c r="Q1428" s="3">
        <v>2021</v>
      </c>
      <c r="R1428" s="1" t="s">
        <v>1958</v>
      </c>
      <c r="S1428" s="3">
        <v>274</v>
      </c>
      <c r="U1428" t="str">
        <f>IF(Ecommerce_Sales[[#This Row],[Delivery_Time_Days]]&gt;7,"Delay",IF(Ecommerce_Sales[[#This Row],[Delivery_Time_Days]] = 0,"No delivery",IF(Ecommerce_Sales[[#This Row],[Delivery_Time_Days]]&lt;=7,"On-time")))</f>
        <v>No delivery</v>
      </c>
      <c r="V1428" s="7">
        <f>Ecommerce_Sales[[#This Row],[Profit]]/Ecommerce_Sales[[#This Row],[Total_Price]]</f>
        <v>0.14992577931716972</v>
      </c>
      <c r="W1428" s="3">
        <v>303</v>
      </c>
      <c r="X1428" s="3"/>
    </row>
    <row r="1429" spans="1:24" x14ac:dyDescent="0.25">
      <c r="A1429" s="1" t="s">
        <v>5496</v>
      </c>
      <c r="B1429" s="1" t="s">
        <v>934</v>
      </c>
      <c r="C1429" s="1" t="s">
        <v>935</v>
      </c>
      <c r="D1429" s="1" t="s">
        <v>5497</v>
      </c>
      <c r="E1429" s="1" t="s">
        <v>1961</v>
      </c>
      <c r="F1429" s="2">
        <v>45656</v>
      </c>
      <c r="G1429" s="2">
        <v>45331</v>
      </c>
      <c r="H1429" s="2" t="str">
        <f>TEXT(Ecommerce_Sales[[#This Row],[Order_Date]],"mmmm")</f>
        <v>February</v>
      </c>
      <c r="I1429" s="2" t="str">
        <f>TEXT(Ecommerce_Sales[[#This Row],[Order_Date]],"yyyy")</f>
        <v>2024</v>
      </c>
      <c r="J1429" s="2" t="str">
        <f>TEXT(Ecommerce_Sales[[#This Row],[Order_Date]],"mmmm")</f>
        <v>February</v>
      </c>
      <c r="K1429" s="1" t="s">
        <v>1947</v>
      </c>
      <c r="L1429" s="1" t="s">
        <v>5498</v>
      </c>
      <c r="M1429" s="1" t="s">
        <v>2030</v>
      </c>
      <c r="N1429" s="1" t="s">
        <v>1978</v>
      </c>
      <c r="O1429" s="3">
        <v>223</v>
      </c>
      <c r="P1429">
        <v>4</v>
      </c>
      <c r="Q1429" s="3">
        <v>893</v>
      </c>
      <c r="R1429" s="1" t="s">
        <v>1958</v>
      </c>
      <c r="S1429" s="3">
        <v>131</v>
      </c>
      <c r="T1429">
        <v>8</v>
      </c>
      <c r="U1429" t="str">
        <f>IF(Ecommerce_Sales[[#This Row],[Delivery_Time_Days]]&gt;7,"Delay",IF(Ecommerce_Sales[[#This Row],[Delivery_Time_Days]] = 0,"No delivery",IF(Ecommerce_Sales[[#This Row],[Delivery_Time_Days]]&lt;=7,"On-time")))</f>
        <v>Delay</v>
      </c>
      <c r="V1429" s="7">
        <f>Ecommerce_Sales[[#This Row],[Profit]]/Ecommerce_Sales[[#This Row],[Total_Price]]</f>
        <v>0.34938409854423291</v>
      </c>
      <c r="W1429" s="3">
        <v>312</v>
      </c>
      <c r="X1429" s="3"/>
    </row>
    <row r="1430" spans="1:24" x14ac:dyDescent="0.25">
      <c r="A1430" s="1" t="s">
        <v>5499</v>
      </c>
      <c r="B1430" s="1" t="s">
        <v>1472</v>
      </c>
      <c r="C1430" s="1" t="s">
        <v>1473</v>
      </c>
      <c r="D1430" s="1" t="s">
        <v>5500</v>
      </c>
      <c r="E1430" s="1" t="s">
        <v>1946</v>
      </c>
      <c r="F1430" s="2">
        <v>45185</v>
      </c>
      <c r="G1430" s="2">
        <v>45445</v>
      </c>
      <c r="H1430" s="2" t="str">
        <f>TEXT(Ecommerce_Sales[[#This Row],[Order_Date]],"mmmm")</f>
        <v>June</v>
      </c>
      <c r="I1430" s="2" t="str">
        <f>TEXT(Ecommerce_Sales[[#This Row],[Order_Date]],"yyyy")</f>
        <v>2024</v>
      </c>
      <c r="J1430" s="2" t="str">
        <f>TEXT(Ecommerce_Sales[[#This Row],[Order_Date]],"mmmm")</f>
        <v>June</v>
      </c>
      <c r="K1430" s="1" t="s">
        <v>1992</v>
      </c>
      <c r="L1430" s="1" t="s">
        <v>3518</v>
      </c>
      <c r="M1430" s="1" t="s">
        <v>2047</v>
      </c>
      <c r="N1430" s="1" t="s">
        <v>1989</v>
      </c>
      <c r="O1430" s="3">
        <v>484</v>
      </c>
      <c r="P1430">
        <v>6</v>
      </c>
      <c r="Q1430" s="3">
        <v>2903</v>
      </c>
      <c r="R1430" s="1" t="s">
        <v>1958</v>
      </c>
      <c r="S1430" s="3">
        <v>254</v>
      </c>
      <c r="U1430" t="str">
        <f>IF(Ecommerce_Sales[[#This Row],[Delivery_Time_Days]]&gt;7,"Delay",IF(Ecommerce_Sales[[#This Row],[Delivery_Time_Days]] = 0,"No delivery",IF(Ecommerce_Sales[[#This Row],[Delivery_Time_Days]]&lt;=7,"On-time")))</f>
        <v>No delivery</v>
      </c>
      <c r="V1430" s="7">
        <f>Ecommerce_Sales[[#This Row],[Profit]]/Ecommerce_Sales[[#This Row],[Total_Price]]</f>
        <v>0.25008611780916296</v>
      </c>
      <c r="W1430" s="3">
        <v>726</v>
      </c>
      <c r="X1430" s="3"/>
    </row>
    <row r="1431" spans="1:24" x14ac:dyDescent="0.25">
      <c r="A1431" s="1" t="s">
        <v>5501</v>
      </c>
      <c r="B1431" s="1" t="s">
        <v>1659</v>
      </c>
      <c r="C1431" s="1" t="s">
        <v>1660</v>
      </c>
      <c r="D1431" s="1" t="s">
        <v>2204</v>
      </c>
      <c r="E1431" s="1" t="s">
        <v>1946</v>
      </c>
      <c r="F1431" s="2">
        <v>45049</v>
      </c>
      <c r="G1431" s="2">
        <v>45425</v>
      </c>
      <c r="H1431" s="2" t="str">
        <f>TEXT(Ecommerce_Sales[[#This Row],[Order_Date]],"mmmm")</f>
        <v>May</v>
      </c>
      <c r="I1431" s="2" t="str">
        <f>TEXT(Ecommerce_Sales[[#This Row],[Order_Date]],"yyyy")</f>
        <v>2024</v>
      </c>
      <c r="J1431" s="2" t="str">
        <f>TEXT(Ecommerce_Sales[[#This Row],[Order_Date]],"mmmm")</f>
        <v>May</v>
      </c>
      <c r="K1431" s="1" t="s">
        <v>1947</v>
      </c>
      <c r="L1431" s="1" t="s">
        <v>5502</v>
      </c>
      <c r="M1431" s="1" t="s">
        <v>1972</v>
      </c>
      <c r="N1431" s="1" t="s">
        <v>1973</v>
      </c>
      <c r="O1431" s="3">
        <v>343</v>
      </c>
      <c r="P1431">
        <v>4</v>
      </c>
      <c r="Q1431" s="3">
        <v>1372</v>
      </c>
      <c r="R1431" s="1" t="s">
        <v>1958</v>
      </c>
      <c r="S1431" s="3">
        <v>82</v>
      </c>
      <c r="T1431">
        <v>6</v>
      </c>
      <c r="U1431" t="str">
        <f>IF(Ecommerce_Sales[[#This Row],[Delivery_Time_Days]]&gt;7,"Delay",IF(Ecommerce_Sales[[#This Row],[Delivery_Time_Days]] = 0,"No delivery",IF(Ecommerce_Sales[[#This Row],[Delivery_Time_Days]]&lt;=7,"On-time")))</f>
        <v>On-time</v>
      </c>
      <c r="V1431" s="7">
        <f>Ecommerce_Sales[[#This Row],[Profit]]/Ecommerce_Sales[[#This Row],[Total_Price]]</f>
        <v>0.30029154518950435</v>
      </c>
      <c r="W1431" s="3">
        <v>412</v>
      </c>
      <c r="X1431" s="3"/>
    </row>
    <row r="1432" spans="1:24" x14ac:dyDescent="0.25">
      <c r="A1432" s="1" t="s">
        <v>5503</v>
      </c>
      <c r="B1432" s="1" t="s">
        <v>20</v>
      </c>
      <c r="C1432" s="1" t="s">
        <v>21</v>
      </c>
      <c r="D1432" s="1" t="s">
        <v>1960</v>
      </c>
      <c r="E1432" s="1" t="s">
        <v>1961</v>
      </c>
      <c r="F1432" s="2">
        <v>45440</v>
      </c>
      <c r="G1432" s="2">
        <v>45638</v>
      </c>
      <c r="H1432" s="2" t="str">
        <f>TEXT(Ecommerce_Sales[[#This Row],[Order_Date]],"mmmm")</f>
        <v>December</v>
      </c>
      <c r="I1432" s="2" t="str">
        <f>TEXT(Ecommerce_Sales[[#This Row],[Order_Date]],"yyyy")</f>
        <v>2024</v>
      </c>
      <c r="J1432" s="2" t="str">
        <f>TEXT(Ecommerce_Sales[[#This Row],[Order_Date]],"mmmm")</f>
        <v>December</v>
      </c>
      <c r="K1432" s="1" t="s">
        <v>1947</v>
      </c>
      <c r="L1432" s="1" t="s">
        <v>5504</v>
      </c>
      <c r="M1432" s="1" t="s">
        <v>1949</v>
      </c>
      <c r="N1432" s="1" t="s">
        <v>1950</v>
      </c>
      <c r="O1432" s="3">
        <v>1044</v>
      </c>
      <c r="P1432">
        <v>6</v>
      </c>
      <c r="Q1432" s="3">
        <v>6264</v>
      </c>
      <c r="R1432" s="1" t="s">
        <v>1951</v>
      </c>
      <c r="S1432" s="3">
        <v>499</v>
      </c>
      <c r="T1432">
        <v>10</v>
      </c>
      <c r="U1432" t="str">
        <f>IF(Ecommerce_Sales[[#This Row],[Delivery_Time_Days]]&gt;7,"Delay",IF(Ecommerce_Sales[[#This Row],[Delivery_Time_Days]] = 0,"No delivery",IF(Ecommerce_Sales[[#This Row],[Delivery_Time_Days]]&lt;=7,"On-time")))</f>
        <v>Delay</v>
      </c>
      <c r="V1432" s="7">
        <f>Ecommerce_Sales[[#This Row],[Profit]]/Ecommerce_Sales[[#This Row],[Total_Price]]</f>
        <v>0.40006385696040869</v>
      </c>
      <c r="W1432" s="3">
        <v>2506</v>
      </c>
      <c r="X1432" s="3"/>
    </row>
    <row r="1433" spans="1:24" x14ac:dyDescent="0.25">
      <c r="A1433" s="1" t="s">
        <v>5505</v>
      </c>
      <c r="B1433" s="1" t="s">
        <v>236</v>
      </c>
      <c r="C1433" s="1" t="s">
        <v>237</v>
      </c>
      <c r="D1433" s="1" t="s">
        <v>5005</v>
      </c>
      <c r="E1433" s="1" t="s">
        <v>1954</v>
      </c>
      <c r="F1433" s="2">
        <v>45354</v>
      </c>
      <c r="G1433" s="2">
        <v>45055</v>
      </c>
      <c r="H1433" s="2" t="str">
        <f>TEXT(Ecommerce_Sales[[#This Row],[Order_Date]],"mmmm")</f>
        <v>May</v>
      </c>
      <c r="I1433" s="2" t="str">
        <f>TEXT(Ecommerce_Sales[[#This Row],[Order_Date]],"yyyy")</f>
        <v>2023</v>
      </c>
      <c r="J1433" s="2" t="str">
        <f>TEXT(Ecommerce_Sales[[#This Row],[Order_Date]],"mmmm")</f>
        <v>May</v>
      </c>
      <c r="K1433" s="1" t="s">
        <v>1947</v>
      </c>
      <c r="L1433" s="1" t="s">
        <v>5361</v>
      </c>
      <c r="M1433" s="1" t="s">
        <v>1972</v>
      </c>
      <c r="N1433" s="1" t="s">
        <v>1973</v>
      </c>
      <c r="O1433" s="3">
        <v>124</v>
      </c>
      <c r="P1433">
        <v>1</v>
      </c>
      <c r="Q1433" s="3">
        <v>124</v>
      </c>
      <c r="R1433" s="1" t="s">
        <v>1958</v>
      </c>
      <c r="S1433" s="3">
        <v>10</v>
      </c>
      <c r="T1433">
        <v>8</v>
      </c>
      <c r="U1433" t="str">
        <f>IF(Ecommerce_Sales[[#This Row],[Delivery_Time_Days]]&gt;7,"Delay",IF(Ecommerce_Sales[[#This Row],[Delivery_Time_Days]] = 0,"No delivery",IF(Ecommerce_Sales[[#This Row],[Delivery_Time_Days]]&lt;=7,"On-time")))</f>
        <v>Delay</v>
      </c>
      <c r="V1433" s="7">
        <f>Ecommerce_Sales[[#This Row],[Profit]]/Ecommerce_Sales[[#This Row],[Total_Price]]</f>
        <v>0.29838709677419356</v>
      </c>
      <c r="W1433" s="3">
        <v>37</v>
      </c>
      <c r="X1433" s="3"/>
    </row>
    <row r="1434" spans="1:24" x14ac:dyDescent="0.25">
      <c r="A1434" s="1" t="s">
        <v>5506</v>
      </c>
      <c r="B1434" s="1" t="s">
        <v>424</v>
      </c>
      <c r="C1434" s="1" t="s">
        <v>425</v>
      </c>
      <c r="D1434" s="1" t="s">
        <v>3948</v>
      </c>
      <c r="E1434" s="1" t="s">
        <v>1954</v>
      </c>
      <c r="F1434" s="2">
        <v>45025</v>
      </c>
      <c r="G1434" s="2">
        <v>45277</v>
      </c>
      <c r="H1434" s="2" t="str">
        <f>TEXT(Ecommerce_Sales[[#This Row],[Order_Date]],"mmmm")</f>
        <v>December</v>
      </c>
      <c r="I1434" s="2" t="str">
        <f>TEXT(Ecommerce_Sales[[#This Row],[Order_Date]],"yyyy")</f>
        <v>2023</v>
      </c>
      <c r="J1434" s="2" t="str">
        <f>TEXT(Ecommerce_Sales[[#This Row],[Order_Date]],"mmmm")</f>
        <v>December</v>
      </c>
      <c r="K1434" s="1" t="s">
        <v>1947</v>
      </c>
      <c r="L1434" s="1" t="s">
        <v>5507</v>
      </c>
      <c r="M1434" s="1" t="s">
        <v>1988</v>
      </c>
      <c r="N1434" s="1" t="s">
        <v>1989</v>
      </c>
      <c r="O1434" s="3">
        <v>603</v>
      </c>
      <c r="P1434">
        <v>10</v>
      </c>
      <c r="Q1434" s="3">
        <v>6029</v>
      </c>
      <c r="R1434" s="1" t="s">
        <v>2008</v>
      </c>
      <c r="S1434" s="3">
        <v>632</v>
      </c>
      <c r="T1434">
        <v>6</v>
      </c>
      <c r="U1434" t="str">
        <f>IF(Ecommerce_Sales[[#This Row],[Delivery_Time_Days]]&gt;7,"Delay",IF(Ecommerce_Sales[[#This Row],[Delivery_Time_Days]] = 0,"No delivery",IF(Ecommerce_Sales[[#This Row],[Delivery_Time_Days]]&lt;=7,"On-time")))</f>
        <v>On-time</v>
      </c>
      <c r="V1434" s="7">
        <f>Ecommerce_Sales[[#This Row],[Profit]]/Ecommerce_Sales[[#This Row],[Total_Price]]</f>
        <v>0.24995853375352464</v>
      </c>
      <c r="W1434" s="3">
        <v>1507</v>
      </c>
      <c r="X1434" s="3"/>
    </row>
    <row r="1435" spans="1:24" x14ac:dyDescent="0.25">
      <c r="A1435" s="1" t="s">
        <v>5508</v>
      </c>
      <c r="B1435" s="1" t="s">
        <v>468</v>
      </c>
      <c r="C1435" s="1" t="s">
        <v>469</v>
      </c>
      <c r="D1435" s="1" t="s">
        <v>2393</v>
      </c>
      <c r="E1435" s="1" t="s">
        <v>1981</v>
      </c>
      <c r="F1435" s="2">
        <v>44945</v>
      </c>
      <c r="G1435" s="2">
        <v>45190</v>
      </c>
      <c r="H1435" s="2" t="str">
        <f>TEXT(Ecommerce_Sales[[#This Row],[Order_Date]],"mmmm")</f>
        <v>September</v>
      </c>
      <c r="I1435" s="2" t="str">
        <f>TEXT(Ecommerce_Sales[[#This Row],[Order_Date]],"yyyy")</f>
        <v>2023</v>
      </c>
      <c r="J1435" s="2" t="str">
        <f>TEXT(Ecommerce_Sales[[#This Row],[Order_Date]],"mmmm")</f>
        <v>September</v>
      </c>
      <c r="K1435" s="1" t="s">
        <v>1947</v>
      </c>
      <c r="L1435" s="1" t="s">
        <v>5509</v>
      </c>
      <c r="M1435" s="1" t="s">
        <v>2058</v>
      </c>
      <c r="N1435" s="1" t="s">
        <v>1950</v>
      </c>
      <c r="O1435" s="3">
        <v>957</v>
      </c>
      <c r="P1435">
        <v>2</v>
      </c>
      <c r="Q1435" s="3">
        <v>1915</v>
      </c>
      <c r="R1435" s="1" t="s">
        <v>1958</v>
      </c>
      <c r="S1435" s="3">
        <v>97</v>
      </c>
      <c r="T1435">
        <v>10</v>
      </c>
      <c r="U1435" t="str">
        <f>IF(Ecommerce_Sales[[#This Row],[Delivery_Time_Days]]&gt;7,"Delay",IF(Ecommerce_Sales[[#This Row],[Delivery_Time_Days]] = 0,"No delivery",IF(Ecommerce_Sales[[#This Row],[Delivery_Time_Days]]&lt;=7,"On-time")))</f>
        <v>Delay</v>
      </c>
      <c r="V1435" s="7">
        <f>Ecommerce_Sales[[#This Row],[Profit]]/Ecommerce_Sales[[#This Row],[Total_Price]]</f>
        <v>0.4</v>
      </c>
      <c r="W1435" s="3">
        <v>766</v>
      </c>
      <c r="X1435" s="3"/>
    </row>
    <row r="1436" spans="1:24" x14ac:dyDescent="0.25">
      <c r="A1436" s="1" t="s">
        <v>5510</v>
      </c>
      <c r="B1436" s="1" t="s">
        <v>1055</v>
      </c>
      <c r="C1436" s="1" t="s">
        <v>1056</v>
      </c>
      <c r="D1436" s="1" t="s">
        <v>4774</v>
      </c>
      <c r="E1436" s="1" t="s">
        <v>1996</v>
      </c>
      <c r="F1436" s="2">
        <v>45132</v>
      </c>
      <c r="G1436" s="2">
        <v>45461</v>
      </c>
      <c r="H1436" s="2" t="str">
        <f>TEXT(Ecommerce_Sales[[#This Row],[Order_Date]],"mmmm")</f>
        <v>June</v>
      </c>
      <c r="I1436" s="2" t="str">
        <f>TEXT(Ecommerce_Sales[[#This Row],[Order_Date]],"yyyy")</f>
        <v>2024</v>
      </c>
      <c r="J1436" s="2" t="str">
        <f>TEXT(Ecommerce_Sales[[#This Row],[Order_Date]],"mmmm")</f>
        <v>June</v>
      </c>
      <c r="K1436" s="1" t="s">
        <v>1947</v>
      </c>
      <c r="L1436" s="1" t="s">
        <v>5511</v>
      </c>
      <c r="M1436" s="1" t="s">
        <v>2047</v>
      </c>
      <c r="N1436" s="1" t="s">
        <v>1989</v>
      </c>
      <c r="O1436" s="3">
        <v>367</v>
      </c>
      <c r="P1436">
        <v>6</v>
      </c>
      <c r="Q1436" s="3">
        <v>2203</v>
      </c>
      <c r="R1436" s="1" t="s">
        <v>1958</v>
      </c>
      <c r="S1436" s="3">
        <v>134</v>
      </c>
      <c r="T1436">
        <v>8</v>
      </c>
      <c r="U1436" t="str">
        <f>IF(Ecommerce_Sales[[#This Row],[Delivery_Time_Days]]&gt;7,"Delay",IF(Ecommerce_Sales[[#This Row],[Delivery_Time_Days]] = 0,"No delivery",IF(Ecommerce_Sales[[#This Row],[Delivery_Time_Days]]&lt;=7,"On-time")))</f>
        <v>Delay</v>
      </c>
      <c r="V1436" s="7">
        <f>Ecommerce_Sales[[#This Row],[Profit]]/Ecommerce_Sales[[#This Row],[Total_Price]]</f>
        <v>0.25011348161597824</v>
      </c>
      <c r="W1436" s="3">
        <v>551</v>
      </c>
      <c r="X1436" s="3"/>
    </row>
    <row r="1437" spans="1:24" x14ac:dyDescent="0.25">
      <c r="A1437" s="1" t="s">
        <v>5512</v>
      </c>
      <c r="B1437" s="1" t="s">
        <v>689</v>
      </c>
      <c r="C1437" s="1" t="s">
        <v>1123</v>
      </c>
      <c r="D1437" s="1" t="s">
        <v>5513</v>
      </c>
      <c r="E1437" s="1" t="s">
        <v>1961</v>
      </c>
      <c r="F1437" s="2">
        <v>45579</v>
      </c>
      <c r="G1437" s="2">
        <v>45438</v>
      </c>
      <c r="H1437" s="2" t="str">
        <f>TEXT(Ecommerce_Sales[[#This Row],[Order_Date]],"mmmm")</f>
        <v>May</v>
      </c>
      <c r="I1437" s="2" t="str">
        <f>TEXT(Ecommerce_Sales[[#This Row],[Order_Date]],"yyyy")</f>
        <v>2024</v>
      </c>
      <c r="J1437" s="2" t="str">
        <f>TEXT(Ecommerce_Sales[[#This Row],[Order_Date]],"mmmm")</f>
        <v>May</v>
      </c>
      <c r="K1437" s="1" t="s">
        <v>1947</v>
      </c>
      <c r="L1437" s="1" t="s">
        <v>5514</v>
      </c>
      <c r="M1437" s="1" t="s">
        <v>1968</v>
      </c>
      <c r="N1437" s="1" t="s">
        <v>1957</v>
      </c>
      <c r="O1437" s="3">
        <v>979</v>
      </c>
      <c r="P1437">
        <v>5</v>
      </c>
      <c r="Q1437" s="3">
        <v>4893</v>
      </c>
      <c r="R1437" s="1" t="s">
        <v>1958</v>
      </c>
      <c r="S1437" s="3">
        <v>284</v>
      </c>
      <c r="T1437">
        <v>3</v>
      </c>
      <c r="U1437" t="str">
        <f>IF(Ecommerce_Sales[[#This Row],[Delivery_Time_Days]]&gt;7,"Delay",IF(Ecommerce_Sales[[#This Row],[Delivery_Time_Days]] = 0,"No delivery",IF(Ecommerce_Sales[[#This Row],[Delivery_Time_Days]]&lt;=7,"On-time")))</f>
        <v>On-time</v>
      </c>
      <c r="V1437" s="7">
        <f>Ecommerce_Sales[[#This Row],[Profit]]/Ecommerce_Sales[[#This Row],[Total_Price]]</f>
        <v>0.15001021867974657</v>
      </c>
      <c r="W1437" s="3">
        <v>734</v>
      </c>
      <c r="X1437" s="3"/>
    </row>
    <row r="1438" spans="1:24" x14ac:dyDescent="0.25">
      <c r="A1438" s="1" t="s">
        <v>5515</v>
      </c>
      <c r="B1438" s="1" t="s">
        <v>800</v>
      </c>
      <c r="C1438" s="1" t="s">
        <v>801</v>
      </c>
      <c r="D1438" s="1" t="s">
        <v>5516</v>
      </c>
      <c r="E1438" s="1" t="s">
        <v>1996</v>
      </c>
      <c r="F1438" s="2">
        <v>45499</v>
      </c>
      <c r="G1438" s="2">
        <v>45436</v>
      </c>
      <c r="H1438" s="2" t="str">
        <f>TEXT(Ecommerce_Sales[[#This Row],[Order_Date]],"mmmm")</f>
        <v>May</v>
      </c>
      <c r="I1438" s="2" t="str">
        <f>TEXT(Ecommerce_Sales[[#This Row],[Order_Date]],"yyyy")</f>
        <v>2024</v>
      </c>
      <c r="J1438" s="2" t="str">
        <f>TEXT(Ecommerce_Sales[[#This Row],[Order_Date]],"mmmm")</f>
        <v>May</v>
      </c>
      <c r="K1438" s="1" t="s">
        <v>1947</v>
      </c>
      <c r="L1438" s="1" t="s">
        <v>5517</v>
      </c>
      <c r="M1438" s="1" t="s">
        <v>1949</v>
      </c>
      <c r="N1438" s="1" t="s">
        <v>1950</v>
      </c>
      <c r="O1438" s="3">
        <v>901</v>
      </c>
      <c r="P1438">
        <v>2</v>
      </c>
      <c r="Q1438" s="3">
        <v>1801</v>
      </c>
      <c r="R1438" s="1" t="s">
        <v>2008</v>
      </c>
      <c r="S1438" s="3">
        <v>108</v>
      </c>
      <c r="T1438">
        <v>5</v>
      </c>
      <c r="U1438" t="str">
        <f>IF(Ecommerce_Sales[[#This Row],[Delivery_Time_Days]]&gt;7,"Delay",IF(Ecommerce_Sales[[#This Row],[Delivery_Time_Days]] = 0,"No delivery",IF(Ecommerce_Sales[[#This Row],[Delivery_Time_Days]]&lt;=7,"On-time")))</f>
        <v>On-time</v>
      </c>
      <c r="V1438" s="7">
        <f>Ecommerce_Sales[[#This Row],[Profit]]/Ecommerce_Sales[[#This Row],[Total_Price]]</f>
        <v>0.40033314825097166</v>
      </c>
      <c r="W1438" s="3">
        <v>721</v>
      </c>
      <c r="X1438" s="3"/>
    </row>
    <row r="1439" spans="1:24" x14ac:dyDescent="0.25">
      <c r="A1439" s="1" t="s">
        <v>5518</v>
      </c>
      <c r="B1439" s="1" t="s">
        <v>1874</v>
      </c>
      <c r="C1439" s="1" t="s">
        <v>1875</v>
      </c>
      <c r="D1439" s="1" t="s">
        <v>4410</v>
      </c>
      <c r="E1439" s="1" t="s">
        <v>1954</v>
      </c>
      <c r="F1439" s="2">
        <v>45489</v>
      </c>
      <c r="G1439" s="2">
        <v>45426</v>
      </c>
      <c r="H1439" s="2" t="str">
        <f>TEXT(Ecommerce_Sales[[#This Row],[Order_Date]],"mmmm")</f>
        <v>May</v>
      </c>
      <c r="I1439" s="2" t="str">
        <f>TEXT(Ecommerce_Sales[[#This Row],[Order_Date]],"yyyy")</f>
        <v>2024</v>
      </c>
      <c r="J1439" s="2" t="str">
        <f>TEXT(Ecommerce_Sales[[#This Row],[Order_Date]],"mmmm")</f>
        <v>May</v>
      </c>
      <c r="K1439" s="1" t="s">
        <v>1992</v>
      </c>
      <c r="L1439" s="1" t="s">
        <v>5519</v>
      </c>
      <c r="M1439" s="1" t="s">
        <v>2026</v>
      </c>
      <c r="N1439" s="1" t="s">
        <v>1978</v>
      </c>
      <c r="O1439" s="3">
        <v>640</v>
      </c>
      <c r="P1439">
        <v>2</v>
      </c>
      <c r="Q1439" s="3">
        <v>1280</v>
      </c>
      <c r="R1439" s="1" t="s">
        <v>1958</v>
      </c>
      <c r="S1439" s="3">
        <v>97</v>
      </c>
      <c r="U1439" t="str">
        <f>IF(Ecommerce_Sales[[#This Row],[Delivery_Time_Days]]&gt;7,"Delay",IF(Ecommerce_Sales[[#This Row],[Delivery_Time_Days]] = 0,"No delivery",IF(Ecommerce_Sales[[#This Row],[Delivery_Time_Days]]&lt;=7,"On-time")))</f>
        <v>No delivery</v>
      </c>
      <c r="V1439" s="7">
        <f>Ecommerce_Sales[[#This Row],[Profit]]/Ecommerce_Sales[[#This Row],[Total_Price]]</f>
        <v>0.35</v>
      </c>
      <c r="W1439" s="3">
        <v>448</v>
      </c>
      <c r="X1439" s="3"/>
    </row>
    <row r="1440" spans="1:24" x14ac:dyDescent="0.25">
      <c r="A1440" s="1" t="s">
        <v>5520</v>
      </c>
      <c r="B1440" s="1" t="s">
        <v>462</v>
      </c>
      <c r="C1440" s="1" t="s">
        <v>463</v>
      </c>
      <c r="D1440" s="1" t="s">
        <v>5047</v>
      </c>
      <c r="E1440" s="1" t="s">
        <v>1981</v>
      </c>
      <c r="F1440" s="2">
        <v>45622</v>
      </c>
      <c r="G1440" s="2">
        <v>45560</v>
      </c>
      <c r="H1440" s="2" t="str">
        <f>TEXT(Ecommerce_Sales[[#This Row],[Order_Date]],"mmmm")</f>
        <v>September</v>
      </c>
      <c r="I1440" s="2" t="str">
        <f>TEXT(Ecommerce_Sales[[#This Row],[Order_Date]],"yyyy")</f>
        <v>2024</v>
      </c>
      <c r="J1440" s="2" t="str">
        <f>TEXT(Ecommerce_Sales[[#This Row],[Order_Date]],"mmmm")</f>
        <v>September</v>
      </c>
      <c r="K1440" s="1" t="s">
        <v>1947</v>
      </c>
      <c r="L1440" s="1" t="s">
        <v>4026</v>
      </c>
      <c r="M1440" s="1" t="s">
        <v>1949</v>
      </c>
      <c r="N1440" s="1" t="s">
        <v>1950</v>
      </c>
      <c r="O1440" s="3">
        <v>523</v>
      </c>
      <c r="P1440">
        <v>3</v>
      </c>
      <c r="Q1440" s="3">
        <v>1570</v>
      </c>
      <c r="R1440" s="1" t="s">
        <v>1958</v>
      </c>
      <c r="S1440" s="3">
        <v>117</v>
      </c>
      <c r="T1440">
        <v>9</v>
      </c>
      <c r="U1440" t="str">
        <f>IF(Ecommerce_Sales[[#This Row],[Delivery_Time_Days]]&gt;7,"Delay",IF(Ecommerce_Sales[[#This Row],[Delivery_Time_Days]] = 0,"No delivery",IF(Ecommerce_Sales[[#This Row],[Delivery_Time_Days]]&lt;=7,"On-time")))</f>
        <v>Delay</v>
      </c>
      <c r="V1440" s="7">
        <f>Ecommerce_Sales[[#This Row],[Profit]]/Ecommerce_Sales[[#This Row],[Total_Price]]</f>
        <v>0.4</v>
      </c>
      <c r="W1440" s="3">
        <v>628</v>
      </c>
      <c r="X1440" s="3"/>
    </row>
    <row r="1441" spans="1:24" x14ac:dyDescent="0.25">
      <c r="A1441" s="1" t="s">
        <v>5521</v>
      </c>
      <c r="B1441" s="1" t="s">
        <v>1197</v>
      </c>
      <c r="C1441" s="1" t="s">
        <v>1198</v>
      </c>
      <c r="D1441" s="1" t="s">
        <v>4293</v>
      </c>
      <c r="E1441" s="1" t="s">
        <v>1966</v>
      </c>
      <c r="F1441" s="2">
        <v>45127</v>
      </c>
      <c r="G1441" s="2">
        <v>45220</v>
      </c>
      <c r="H1441" s="2" t="str">
        <f>TEXT(Ecommerce_Sales[[#This Row],[Order_Date]],"mmmm")</f>
        <v>October</v>
      </c>
      <c r="I1441" s="2" t="str">
        <f>TEXT(Ecommerce_Sales[[#This Row],[Order_Date]],"yyyy")</f>
        <v>2023</v>
      </c>
      <c r="J1441" s="2" t="str">
        <f>TEXT(Ecommerce_Sales[[#This Row],[Order_Date]],"mmmm")</f>
        <v>October</v>
      </c>
      <c r="K1441" s="1" t="s">
        <v>1986</v>
      </c>
      <c r="L1441" s="1" t="s">
        <v>5522</v>
      </c>
      <c r="M1441" s="1" t="s">
        <v>1963</v>
      </c>
      <c r="N1441" s="1" t="s">
        <v>1957</v>
      </c>
      <c r="O1441" s="3">
        <v>369</v>
      </c>
      <c r="P1441">
        <v>1</v>
      </c>
      <c r="Q1441" s="3">
        <v>369</v>
      </c>
      <c r="R1441" s="1" t="s">
        <v>2012</v>
      </c>
      <c r="S1441" s="3">
        <v>27</v>
      </c>
      <c r="U1441" t="str">
        <f>IF(Ecommerce_Sales[[#This Row],[Delivery_Time_Days]]&gt;7,"Delay",IF(Ecommerce_Sales[[#This Row],[Delivery_Time_Days]] = 0,"No delivery",IF(Ecommerce_Sales[[#This Row],[Delivery_Time_Days]]&lt;=7,"On-time")))</f>
        <v>No delivery</v>
      </c>
      <c r="V1441" s="7">
        <f>Ecommerce_Sales[[#This Row],[Profit]]/Ecommerce_Sales[[#This Row],[Total_Price]]</f>
        <v>0.14905149051490515</v>
      </c>
      <c r="W1441" s="3">
        <v>55</v>
      </c>
      <c r="X1441" s="3"/>
    </row>
    <row r="1442" spans="1:24" x14ac:dyDescent="0.25">
      <c r="A1442" s="1" t="s">
        <v>5523</v>
      </c>
      <c r="B1442" s="1" t="s">
        <v>308</v>
      </c>
      <c r="C1442" s="1" t="s">
        <v>309</v>
      </c>
      <c r="D1442" s="1" t="s">
        <v>4900</v>
      </c>
      <c r="E1442" s="1" t="s">
        <v>2005</v>
      </c>
      <c r="F1442" s="2">
        <v>45633</v>
      </c>
      <c r="G1442" s="2">
        <v>45081</v>
      </c>
      <c r="H1442" s="2" t="str">
        <f>TEXT(Ecommerce_Sales[[#This Row],[Order_Date]],"mmmm")</f>
        <v>June</v>
      </c>
      <c r="I1442" s="2" t="str">
        <f>TEXT(Ecommerce_Sales[[#This Row],[Order_Date]],"yyyy")</f>
        <v>2023</v>
      </c>
      <c r="J1442" s="2" t="str">
        <f>TEXT(Ecommerce_Sales[[#This Row],[Order_Date]],"mmmm")</f>
        <v>June</v>
      </c>
      <c r="K1442" s="1" t="s">
        <v>1947</v>
      </c>
      <c r="L1442" s="1" t="s">
        <v>5524</v>
      </c>
      <c r="M1442" s="1" t="s">
        <v>2054</v>
      </c>
      <c r="N1442" s="1" t="s">
        <v>1957</v>
      </c>
      <c r="O1442" s="3">
        <v>523</v>
      </c>
      <c r="P1442">
        <v>6</v>
      </c>
      <c r="Q1442" s="3">
        <v>3138</v>
      </c>
      <c r="R1442" s="1" t="s">
        <v>1951</v>
      </c>
      <c r="S1442" s="3">
        <v>302</v>
      </c>
      <c r="T1442">
        <v>2</v>
      </c>
      <c r="U1442" t="str">
        <f>IF(Ecommerce_Sales[[#This Row],[Delivery_Time_Days]]&gt;7,"Delay",IF(Ecommerce_Sales[[#This Row],[Delivery_Time_Days]] = 0,"No delivery",IF(Ecommerce_Sales[[#This Row],[Delivery_Time_Days]]&lt;=7,"On-time")))</f>
        <v>On-time</v>
      </c>
      <c r="V1442" s="7">
        <f>Ecommerce_Sales[[#This Row],[Profit]]/Ecommerce_Sales[[#This Row],[Total_Price]]</f>
        <v>0.15009560229445507</v>
      </c>
      <c r="W1442" s="3">
        <v>471</v>
      </c>
      <c r="X1442" s="3"/>
    </row>
    <row r="1443" spans="1:24" x14ac:dyDescent="0.25">
      <c r="A1443" s="1" t="s">
        <v>5525</v>
      </c>
      <c r="B1443" s="1" t="s">
        <v>965</v>
      </c>
      <c r="C1443" s="1" t="s">
        <v>966</v>
      </c>
      <c r="D1443" s="1" t="s">
        <v>3486</v>
      </c>
      <c r="E1443" s="1" t="s">
        <v>1946</v>
      </c>
      <c r="F1443" s="2">
        <v>45032</v>
      </c>
      <c r="G1443" s="2">
        <v>45537</v>
      </c>
      <c r="H1443" s="2" t="str">
        <f>TEXT(Ecommerce_Sales[[#This Row],[Order_Date]],"mmmm")</f>
        <v>September</v>
      </c>
      <c r="I1443" s="2" t="str">
        <f>TEXT(Ecommerce_Sales[[#This Row],[Order_Date]],"yyyy")</f>
        <v>2024</v>
      </c>
      <c r="J1443" s="2" t="str">
        <f>TEXT(Ecommerce_Sales[[#This Row],[Order_Date]],"mmmm")</f>
        <v>September</v>
      </c>
      <c r="K1443" s="1" t="s">
        <v>1947</v>
      </c>
      <c r="L1443" s="1" t="s">
        <v>5526</v>
      </c>
      <c r="M1443" s="1" t="s">
        <v>1977</v>
      </c>
      <c r="N1443" s="1" t="s">
        <v>1978</v>
      </c>
      <c r="O1443" s="3">
        <v>829</v>
      </c>
      <c r="P1443">
        <v>2</v>
      </c>
      <c r="Q1443" s="3">
        <v>1657</v>
      </c>
      <c r="R1443" s="1" t="s">
        <v>1958</v>
      </c>
      <c r="S1443" s="3">
        <v>157</v>
      </c>
      <c r="T1443">
        <v>8</v>
      </c>
      <c r="U1443" t="str">
        <f>IF(Ecommerce_Sales[[#This Row],[Delivery_Time_Days]]&gt;7,"Delay",IF(Ecommerce_Sales[[#This Row],[Delivery_Time_Days]] = 0,"No delivery",IF(Ecommerce_Sales[[#This Row],[Delivery_Time_Days]]&lt;=7,"On-time")))</f>
        <v>Delay</v>
      </c>
      <c r="V1443" s="7">
        <f>Ecommerce_Sales[[#This Row],[Profit]]/Ecommerce_Sales[[#This Row],[Total_Price]]</f>
        <v>0.35003017501508749</v>
      </c>
      <c r="W1443" s="3">
        <v>580</v>
      </c>
      <c r="X1443" s="3"/>
    </row>
    <row r="1444" spans="1:24" x14ac:dyDescent="0.25">
      <c r="A1444" s="1" t="s">
        <v>5527</v>
      </c>
      <c r="B1444" s="1" t="s">
        <v>250</v>
      </c>
      <c r="C1444" s="1" t="s">
        <v>975</v>
      </c>
      <c r="D1444" s="1" t="s">
        <v>2550</v>
      </c>
      <c r="E1444" s="1" t="s">
        <v>2005</v>
      </c>
      <c r="F1444" s="2">
        <v>45626</v>
      </c>
      <c r="G1444" s="2">
        <v>45464</v>
      </c>
      <c r="H1444" s="2" t="str">
        <f>TEXT(Ecommerce_Sales[[#This Row],[Order_Date]],"mmmm")</f>
        <v>June</v>
      </c>
      <c r="I1444" s="2" t="str">
        <f>TEXT(Ecommerce_Sales[[#This Row],[Order_Date]],"yyyy")</f>
        <v>2024</v>
      </c>
      <c r="J1444" s="2" t="str">
        <f>TEXT(Ecommerce_Sales[[#This Row],[Order_Date]],"mmmm")</f>
        <v>June</v>
      </c>
      <c r="K1444" s="1" t="s">
        <v>1947</v>
      </c>
      <c r="L1444" s="1" t="s">
        <v>5528</v>
      </c>
      <c r="M1444" s="1" t="s">
        <v>1956</v>
      </c>
      <c r="N1444" s="1" t="s">
        <v>1957</v>
      </c>
      <c r="O1444" s="3">
        <v>911</v>
      </c>
      <c r="P1444">
        <v>6</v>
      </c>
      <c r="Q1444" s="3">
        <v>5469</v>
      </c>
      <c r="R1444" s="1" t="s">
        <v>2016</v>
      </c>
      <c r="S1444" s="3">
        <v>295</v>
      </c>
      <c r="T1444">
        <v>8</v>
      </c>
      <c r="U1444" t="str">
        <f>IF(Ecommerce_Sales[[#This Row],[Delivery_Time_Days]]&gt;7,"Delay",IF(Ecommerce_Sales[[#This Row],[Delivery_Time_Days]] = 0,"No delivery",IF(Ecommerce_Sales[[#This Row],[Delivery_Time_Days]]&lt;=7,"On-time")))</f>
        <v>Delay</v>
      </c>
      <c r="V1444" s="7">
        <f>Ecommerce_Sales[[#This Row],[Profit]]/Ecommerce_Sales[[#This Row],[Total_Price]]</f>
        <v>0.14993600292558054</v>
      </c>
      <c r="W1444" s="3">
        <v>820</v>
      </c>
      <c r="X1444" s="3"/>
    </row>
    <row r="1445" spans="1:24" x14ac:dyDescent="0.25">
      <c r="A1445" s="1" t="s">
        <v>5529</v>
      </c>
      <c r="B1445" s="1" t="s">
        <v>647</v>
      </c>
      <c r="C1445" s="1" t="s">
        <v>648</v>
      </c>
      <c r="D1445" s="1" t="s">
        <v>5530</v>
      </c>
      <c r="E1445" s="1" t="s">
        <v>2005</v>
      </c>
      <c r="F1445" s="2">
        <v>45174</v>
      </c>
      <c r="G1445" s="2">
        <v>45146</v>
      </c>
      <c r="H1445" s="2" t="str">
        <f>TEXT(Ecommerce_Sales[[#This Row],[Order_Date]],"mmmm")</f>
        <v>August</v>
      </c>
      <c r="I1445" s="2" t="str">
        <f>TEXT(Ecommerce_Sales[[#This Row],[Order_Date]],"yyyy")</f>
        <v>2023</v>
      </c>
      <c r="J1445" s="2" t="str">
        <f>TEXT(Ecommerce_Sales[[#This Row],[Order_Date]],"mmmm")</f>
        <v>August</v>
      </c>
      <c r="K1445" s="1" t="s">
        <v>1947</v>
      </c>
      <c r="L1445" s="1" t="s">
        <v>5531</v>
      </c>
      <c r="M1445" s="1" t="s">
        <v>2065</v>
      </c>
      <c r="N1445" s="1" t="s">
        <v>1978</v>
      </c>
      <c r="O1445" s="3">
        <v>1068</v>
      </c>
      <c r="P1445">
        <v>6</v>
      </c>
      <c r="Q1445" s="3">
        <v>6407</v>
      </c>
      <c r="R1445" s="1" t="s">
        <v>1951</v>
      </c>
      <c r="S1445" s="3">
        <v>428</v>
      </c>
      <c r="T1445">
        <v>3</v>
      </c>
      <c r="U1445" t="str">
        <f>IF(Ecommerce_Sales[[#This Row],[Delivery_Time_Days]]&gt;7,"Delay",IF(Ecommerce_Sales[[#This Row],[Delivery_Time_Days]] = 0,"No delivery",IF(Ecommerce_Sales[[#This Row],[Delivery_Time_Days]]&lt;=7,"On-time")))</f>
        <v>On-time</v>
      </c>
      <c r="V1445" s="7">
        <f>Ecommerce_Sales[[#This Row],[Profit]]/Ecommerce_Sales[[#This Row],[Total_Price]]</f>
        <v>0.34992976432027467</v>
      </c>
      <c r="W1445" s="3">
        <v>2242</v>
      </c>
      <c r="X1445" s="3"/>
    </row>
    <row r="1446" spans="1:24" x14ac:dyDescent="0.25">
      <c r="A1446" s="1" t="s">
        <v>5532</v>
      </c>
      <c r="B1446" s="1" t="s">
        <v>588</v>
      </c>
      <c r="C1446" s="1" t="s">
        <v>589</v>
      </c>
      <c r="D1446" s="1" t="s">
        <v>5533</v>
      </c>
      <c r="E1446" s="1" t="s">
        <v>1981</v>
      </c>
      <c r="F1446" s="2">
        <v>45640</v>
      </c>
      <c r="G1446" s="2">
        <v>45594</v>
      </c>
      <c r="H1446" s="2" t="str">
        <f>TEXT(Ecommerce_Sales[[#This Row],[Order_Date]],"mmmm")</f>
        <v>October</v>
      </c>
      <c r="I1446" s="2" t="str">
        <f>TEXT(Ecommerce_Sales[[#This Row],[Order_Date]],"yyyy")</f>
        <v>2024</v>
      </c>
      <c r="J1446" s="2" t="str">
        <f>TEXT(Ecommerce_Sales[[#This Row],[Order_Date]],"mmmm")</f>
        <v>October</v>
      </c>
      <c r="K1446" s="1" t="s">
        <v>1947</v>
      </c>
      <c r="L1446" s="1" t="s">
        <v>5254</v>
      </c>
      <c r="M1446" s="1" t="s">
        <v>2043</v>
      </c>
      <c r="N1446" s="1" t="s">
        <v>1989</v>
      </c>
      <c r="O1446" s="3">
        <v>485</v>
      </c>
      <c r="P1446">
        <v>4</v>
      </c>
      <c r="Q1446" s="3">
        <v>1939</v>
      </c>
      <c r="R1446" s="1" t="s">
        <v>2008</v>
      </c>
      <c r="S1446" s="3">
        <v>121</v>
      </c>
      <c r="T1446">
        <v>7</v>
      </c>
      <c r="U1446" t="str">
        <f>IF(Ecommerce_Sales[[#This Row],[Delivery_Time_Days]]&gt;7,"Delay",IF(Ecommerce_Sales[[#This Row],[Delivery_Time_Days]] = 0,"No delivery",IF(Ecommerce_Sales[[#This Row],[Delivery_Time_Days]]&lt;=7,"On-time")))</f>
        <v>On-time</v>
      </c>
      <c r="V1446" s="7">
        <f>Ecommerce_Sales[[#This Row],[Profit]]/Ecommerce_Sales[[#This Row],[Total_Price]]</f>
        <v>0.25012893243940176</v>
      </c>
      <c r="W1446" s="3">
        <v>485</v>
      </c>
      <c r="X1446" s="3"/>
    </row>
    <row r="1447" spans="1:24" x14ac:dyDescent="0.25">
      <c r="A1447" s="1" t="s">
        <v>5534</v>
      </c>
      <c r="B1447" s="1" t="s">
        <v>783</v>
      </c>
      <c r="C1447" s="1" t="s">
        <v>784</v>
      </c>
      <c r="D1447" s="1" t="s">
        <v>3433</v>
      </c>
      <c r="E1447" s="1" t="s">
        <v>1961</v>
      </c>
      <c r="F1447" s="2">
        <v>45152</v>
      </c>
      <c r="G1447" s="2">
        <v>44935</v>
      </c>
      <c r="H1447" s="2" t="str">
        <f>TEXT(Ecommerce_Sales[[#This Row],[Order_Date]],"mmmm")</f>
        <v>January</v>
      </c>
      <c r="I1447" s="2" t="str">
        <f>TEXT(Ecommerce_Sales[[#This Row],[Order_Date]],"yyyy")</f>
        <v>2023</v>
      </c>
      <c r="J1447" s="2" t="str">
        <f>TEXT(Ecommerce_Sales[[#This Row],[Order_Date]],"mmmm")</f>
        <v>January</v>
      </c>
      <c r="K1447" s="1" t="s">
        <v>1947</v>
      </c>
      <c r="L1447" s="1" t="s">
        <v>5535</v>
      </c>
      <c r="M1447" s="1" t="s">
        <v>2007</v>
      </c>
      <c r="N1447" s="1" t="s">
        <v>1973</v>
      </c>
      <c r="O1447" s="3">
        <v>414</v>
      </c>
      <c r="P1447">
        <v>4</v>
      </c>
      <c r="Q1447" s="3">
        <v>1656</v>
      </c>
      <c r="R1447" s="1" t="s">
        <v>2008</v>
      </c>
      <c r="S1447" s="3">
        <v>246</v>
      </c>
      <c r="T1447">
        <v>2</v>
      </c>
      <c r="U1447" t="str">
        <f>IF(Ecommerce_Sales[[#This Row],[Delivery_Time_Days]]&gt;7,"Delay",IF(Ecommerce_Sales[[#This Row],[Delivery_Time_Days]] = 0,"No delivery",IF(Ecommerce_Sales[[#This Row],[Delivery_Time_Days]]&lt;=7,"On-time")))</f>
        <v>On-time</v>
      </c>
      <c r="V1447" s="7">
        <f>Ecommerce_Sales[[#This Row],[Profit]]/Ecommerce_Sales[[#This Row],[Total_Price]]</f>
        <v>0.3001207729468599</v>
      </c>
      <c r="W1447" s="3">
        <v>497</v>
      </c>
      <c r="X1447" s="3"/>
    </row>
    <row r="1448" spans="1:24" x14ac:dyDescent="0.25">
      <c r="A1448" s="1" t="s">
        <v>5536</v>
      </c>
      <c r="B1448" s="1" t="s">
        <v>973</v>
      </c>
      <c r="C1448" s="1" t="s">
        <v>974</v>
      </c>
      <c r="D1448" s="1" t="s">
        <v>5537</v>
      </c>
      <c r="E1448" s="1" t="s">
        <v>1981</v>
      </c>
      <c r="F1448" s="2">
        <v>45471</v>
      </c>
      <c r="G1448" s="2">
        <v>45405</v>
      </c>
      <c r="H1448" s="2" t="str">
        <f>TEXT(Ecommerce_Sales[[#This Row],[Order_Date]],"mmmm")</f>
        <v>April</v>
      </c>
      <c r="I1448" s="2" t="str">
        <f>TEXT(Ecommerce_Sales[[#This Row],[Order_Date]],"yyyy")</f>
        <v>2024</v>
      </c>
      <c r="J1448" s="2" t="str">
        <f>TEXT(Ecommerce_Sales[[#This Row],[Order_Date]],"mmmm")</f>
        <v>April</v>
      </c>
      <c r="K1448" s="1" t="s">
        <v>1986</v>
      </c>
      <c r="L1448" s="1" t="s">
        <v>5538</v>
      </c>
      <c r="M1448" s="1" t="s">
        <v>2058</v>
      </c>
      <c r="N1448" s="1" t="s">
        <v>1950</v>
      </c>
      <c r="O1448" s="3">
        <v>538</v>
      </c>
      <c r="P1448">
        <v>5</v>
      </c>
      <c r="Q1448" s="3">
        <v>2690</v>
      </c>
      <c r="R1448" s="1" t="s">
        <v>2016</v>
      </c>
      <c r="S1448" s="3">
        <v>311</v>
      </c>
      <c r="U1448" t="str">
        <f>IF(Ecommerce_Sales[[#This Row],[Delivery_Time_Days]]&gt;7,"Delay",IF(Ecommerce_Sales[[#This Row],[Delivery_Time_Days]] = 0,"No delivery",IF(Ecommerce_Sales[[#This Row],[Delivery_Time_Days]]&lt;=7,"On-time")))</f>
        <v>No delivery</v>
      </c>
      <c r="V1448" s="7">
        <f>Ecommerce_Sales[[#This Row],[Profit]]/Ecommerce_Sales[[#This Row],[Total_Price]]</f>
        <v>0.4</v>
      </c>
      <c r="W1448" s="3">
        <v>1076</v>
      </c>
      <c r="X1448" s="3"/>
    </row>
    <row r="1449" spans="1:24" x14ac:dyDescent="0.25">
      <c r="A1449" s="1" t="s">
        <v>5539</v>
      </c>
      <c r="B1449" s="1" t="s">
        <v>1383</v>
      </c>
      <c r="C1449" s="1" t="s">
        <v>1384</v>
      </c>
      <c r="D1449" s="1" t="s">
        <v>3264</v>
      </c>
      <c r="E1449" s="1" t="s">
        <v>2005</v>
      </c>
      <c r="F1449" s="2">
        <v>45407</v>
      </c>
      <c r="G1449" s="2">
        <v>45456</v>
      </c>
      <c r="H1449" s="2" t="str">
        <f>TEXT(Ecommerce_Sales[[#This Row],[Order_Date]],"mmmm")</f>
        <v>June</v>
      </c>
      <c r="I1449" s="2" t="str">
        <f>TEXT(Ecommerce_Sales[[#This Row],[Order_Date]],"yyyy")</f>
        <v>2024</v>
      </c>
      <c r="J1449" s="2" t="str">
        <f>TEXT(Ecommerce_Sales[[#This Row],[Order_Date]],"mmmm")</f>
        <v>June</v>
      </c>
      <c r="K1449" s="1" t="s">
        <v>1992</v>
      </c>
      <c r="L1449" s="1" t="s">
        <v>5540</v>
      </c>
      <c r="M1449" s="1" t="s">
        <v>1949</v>
      </c>
      <c r="N1449" s="1" t="s">
        <v>1950</v>
      </c>
      <c r="O1449" s="3">
        <v>960</v>
      </c>
      <c r="P1449">
        <v>3</v>
      </c>
      <c r="Q1449" s="3">
        <v>2881</v>
      </c>
      <c r="R1449" s="1" t="s">
        <v>1958</v>
      </c>
      <c r="S1449" s="3">
        <v>263</v>
      </c>
      <c r="U1449" t="str">
        <f>IF(Ecommerce_Sales[[#This Row],[Delivery_Time_Days]]&gt;7,"Delay",IF(Ecommerce_Sales[[#This Row],[Delivery_Time_Days]] = 0,"No delivery",IF(Ecommerce_Sales[[#This Row],[Delivery_Time_Days]]&lt;=7,"On-time")))</f>
        <v>No delivery</v>
      </c>
      <c r="V1449" s="7">
        <f>Ecommerce_Sales[[#This Row],[Profit]]/Ecommerce_Sales[[#This Row],[Total_Price]]</f>
        <v>0.39986115931968069</v>
      </c>
      <c r="W1449" s="3">
        <v>1152</v>
      </c>
      <c r="X1449" s="3"/>
    </row>
    <row r="1450" spans="1:24" x14ac:dyDescent="0.25">
      <c r="A1450" s="1" t="s">
        <v>5541</v>
      </c>
      <c r="B1450" s="1" t="s">
        <v>830</v>
      </c>
      <c r="C1450" s="1" t="s">
        <v>831</v>
      </c>
      <c r="D1450" s="1" t="s">
        <v>2675</v>
      </c>
      <c r="E1450" s="1" t="s">
        <v>1946</v>
      </c>
      <c r="F1450" s="2">
        <v>45642</v>
      </c>
      <c r="G1450" s="2">
        <v>45310</v>
      </c>
      <c r="H1450" s="2" t="str">
        <f>TEXT(Ecommerce_Sales[[#This Row],[Order_Date]],"mmmm")</f>
        <v>January</v>
      </c>
      <c r="I1450" s="2" t="str">
        <f>TEXT(Ecommerce_Sales[[#This Row],[Order_Date]],"yyyy")</f>
        <v>2024</v>
      </c>
      <c r="J1450" s="2" t="str">
        <f>TEXT(Ecommerce_Sales[[#This Row],[Order_Date]],"mmmm")</f>
        <v>January</v>
      </c>
      <c r="K1450" s="1" t="s">
        <v>1947</v>
      </c>
      <c r="L1450" s="1" t="s">
        <v>5542</v>
      </c>
      <c r="M1450" s="1" t="s">
        <v>2104</v>
      </c>
      <c r="N1450" s="1" t="s">
        <v>1978</v>
      </c>
      <c r="O1450" s="3">
        <v>398</v>
      </c>
      <c r="P1450">
        <v>3</v>
      </c>
      <c r="Q1450" s="3">
        <v>1195</v>
      </c>
      <c r="R1450" s="1" t="s">
        <v>1951</v>
      </c>
      <c r="S1450" s="3">
        <v>74</v>
      </c>
      <c r="T1450">
        <v>9</v>
      </c>
      <c r="U1450" t="str">
        <f>IF(Ecommerce_Sales[[#This Row],[Delivery_Time_Days]]&gt;7,"Delay",IF(Ecommerce_Sales[[#This Row],[Delivery_Time_Days]] = 0,"No delivery",IF(Ecommerce_Sales[[#This Row],[Delivery_Time_Days]]&lt;=7,"On-time")))</f>
        <v>Delay</v>
      </c>
      <c r="V1450" s="7">
        <f>Ecommerce_Sales[[#This Row],[Profit]]/Ecommerce_Sales[[#This Row],[Total_Price]]</f>
        <v>0.3497907949790795</v>
      </c>
      <c r="W1450" s="3">
        <v>418</v>
      </c>
      <c r="X1450" s="3"/>
    </row>
    <row r="1451" spans="1:24" x14ac:dyDescent="0.25">
      <c r="A1451" s="1" t="s">
        <v>5543</v>
      </c>
      <c r="B1451" s="1" t="s">
        <v>1743</v>
      </c>
      <c r="C1451" s="1" t="s">
        <v>1744</v>
      </c>
      <c r="D1451" s="1" t="s">
        <v>5544</v>
      </c>
      <c r="E1451" s="1" t="s">
        <v>1961</v>
      </c>
      <c r="F1451" s="2">
        <v>45555</v>
      </c>
      <c r="G1451" s="2">
        <v>45260</v>
      </c>
      <c r="H1451" s="2" t="str">
        <f>TEXT(Ecommerce_Sales[[#This Row],[Order_Date]],"mmmm")</f>
        <v>November</v>
      </c>
      <c r="I1451" s="2" t="str">
        <f>TEXT(Ecommerce_Sales[[#This Row],[Order_Date]],"yyyy")</f>
        <v>2023</v>
      </c>
      <c r="J1451" s="2" t="str">
        <f>TEXT(Ecommerce_Sales[[#This Row],[Order_Date]],"mmmm")</f>
        <v>November</v>
      </c>
      <c r="K1451" s="1" t="s">
        <v>1947</v>
      </c>
      <c r="L1451" s="1" t="s">
        <v>5545</v>
      </c>
      <c r="M1451" s="1" t="s">
        <v>2043</v>
      </c>
      <c r="N1451" s="1" t="s">
        <v>1989</v>
      </c>
      <c r="O1451" s="3">
        <v>114</v>
      </c>
      <c r="P1451">
        <v>1</v>
      </c>
      <c r="Q1451" s="3">
        <v>114</v>
      </c>
      <c r="R1451" s="1" t="s">
        <v>1951</v>
      </c>
      <c r="S1451" s="3">
        <v>12</v>
      </c>
      <c r="T1451">
        <v>3</v>
      </c>
      <c r="U1451" t="str">
        <f>IF(Ecommerce_Sales[[#This Row],[Delivery_Time_Days]]&gt;7,"Delay",IF(Ecommerce_Sales[[#This Row],[Delivery_Time_Days]] = 0,"No delivery",IF(Ecommerce_Sales[[#This Row],[Delivery_Time_Days]]&lt;=7,"On-time")))</f>
        <v>On-time</v>
      </c>
      <c r="V1451" s="7">
        <f>Ecommerce_Sales[[#This Row],[Profit]]/Ecommerce_Sales[[#This Row],[Total_Price]]</f>
        <v>0.25438596491228072</v>
      </c>
      <c r="W1451" s="3">
        <v>29</v>
      </c>
      <c r="X1451" s="3"/>
    </row>
    <row r="1452" spans="1:24" x14ac:dyDescent="0.25">
      <c r="A1452" s="1" t="s">
        <v>5546</v>
      </c>
      <c r="B1452" s="1" t="s">
        <v>1315</v>
      </c>
      <c r="C1452" s="1" t="s">
        <v>1316</v>
      </c>
      <c r="D1452" s="1" t="s">
        <v>5073</v>
      </c>
      <c r="E1452" s="1" t="s">
        <v>1961</v>
      </c>
      <c r="F1452" s="2">
        <v>45055</v>
      </c>
      <c r="G1452" s="2">
        <v>45082</v>
      </c>
      <c r="H1452" s="2" t="str">
        <f>TEXT(Ecommerce_Sales[[#This Row],[Order_Date]],"mmmm")</f>
        <v>June</v>
      </c>
      <c r="I1452" s="2" t="str">
        <f>TEXT(Ecommerce_Sales[[#This Row],[Order_Date]],"yyyy")</f>
        <v>2023</v>
      </c>
      <c r="J1452" s="2" t="str">
        <f>TEXT(Ecommerce_Sales[[#This Row],[Order_Date]],"mmmm")</f>
        <v>June</v>
      </c>
      <c r="K1452" s="1" t="s">
        <v>1947</v>
      </c>
      <c r="L1452" s="1" t="s">
        <v>5547</v>
      </c>
      <c r="M1452" s="1" t="s">
        <v>2065</v>
      </c>
      <c r="N1452" s="1" t="s">
        <v>1978</v>
      </c>
      <c r="O1452" s="3">
        <v>968</v>
      </c>
      <c r="P1452">
        <v>3</v>
      </c>
      <c r="Q1452" s="3">
        <v>2903</v>
      </c>
      <c r="R1452" s="1" t="s">
        <v>1951</v>
      </c>
      <c r="S1452" s="3">
        <v>165</v>
      </c>
      <c r="T1452">
        <v>3</v>
      </c>
      <c r="U1452" t="str">
        <f>IF(Ecommerce_Sales[[#This Row],[Delivery_Time_Days]]&gt;7,"Delay",IF(Ecommerce_Sales[[#This Row],[Delivery_Time_Days]] = 0,"No delivery",IF(Ecommerce_Sales[[#This Row],[Delivery_Time_Days]]&lt;=7,"On-time")))</f>
        <v>On-time</v>
      </c>
      <c r="V1452" s="7">
        <f>Ecommerce_Sales[[#This Row],[Profit]]/Ecommerce_Sales[[#This Row],[Total_Price]]</f>
        <v>0.34998277643816739</v>
      </c>
      <c r="W1452" s="3">
        <v>1016</v>
      </c>
      <c r="X1452" s="3"/>
    </row>
    <row r="1453" spans="1:24" x14ac:dyDescent="0.25">
      <c r="A1453" s="1" t="s">
        <v>5548</v>
      </c>
      <c r="B1453" s="1" t="s">
        <v>464</v>
      </c>
      <c r="C1453" s="1" t="s">
        <v>465</v>
      </c>
      <c r="D1453" s="1" t="s">
        <v>5158</v>
      </c>
      <c r="E1453" s="1" t="s">
        <v>1946</v>
      </c>
      <c r="F1453" s="2">
        <v>45474</v>
      </c>
      <c r="G1453" s="2">
        <v>45002</v>
      </c>
      <c r="H1453" s="2" t="str">
        <f>TEXT(Ecommerce_Sales[[#This Row],[Order_Date]],"mmmm")</f>
        <v>March</v>
      </c>
      <c r="I1453" s="2" t="str">
        <f>TEXT(Ecommerce_Sales[[#This Row],[Order_Date]],"yyyy")</f>
        <v>2023</v>
      </c>
      <c r="J1453" s="2" t="str">
        <f>TEXT(Ecommerce_Sales[[#This Row],[Order_Date]],"mmmm")</f>
        <v>March</v>
      </c>
      <c r="K1453" s="1" t="s">
        <v>1947</v>
      </c>
      <c r="L1453" s="1" t="s">
        <v>5549</v>
      </c>
      <c r="M1453" s="1" t="s">
        <v>2043</v>
      </c>
      <c r="N1453" s="1" t="s">
        <v>1989</v>
      </c>
      <c r="O1453" s="3">
        <v>325</v>
      </c>
      <c r="P1453">
        <v>2</v>
      </c>
      <c r="Q1453" s="3">
        <v>649</v>
      </c>
      <c r="R1453" s="1" t="s">
        <v>1958</v>
      </c>
      <c r="S1453" s="3">
        <v>52</v>
      </c>
      <c r="T1453">
        <v>3</v>
      </c>
      <c r="U1453" t="str">
        <f>IF(Ecommerce_Sales[[#This Row],[Delivery_Time_Days]]&gt;7,"Delay",IF(Ecommerce_Sales[[#This Row],[Delivery_Time_Days]] = 0,"No delivery",IF(Ecommerce_Sales[[#This Row],[Delivery_Time_Days]]&lt;=7,"On-time")))</f>
        <v>On-time</v>
      </c>
      <c r="V1453" s="7">
        <f>Ecommerce_Sales[[#This Row],[Profit]]/Ecommerce_Sales[[#This Row],[Total_Price]]</f>
        <v>0.24961479198767333</v>
      </c>
      <c r="W1453" s="3">
        <v>162</v>
      </c>
      <c r="X1453" s="3"/>
    </row>
    <row r="1454" spans="1:24" x14ac:dyDescent="0.25">
      <c r="A1454" s="1" t="s">
        <v>5550</v>
      </c>
      <c r="B1454" s="1" t="s">
        <v>242</v>
      </c>
      <c r="C1454" s="1" t="s">
        <v>243</v>
      </c>
      <c r="D1454" s="1" t="s">
        <v>4830</v>
      </c>
      <c r="E1454" s="1" t="s">
        <v>1946</v>
      </c>
      <c r="F1454" s="2">
        <v>45335</v>
      </c>
      <c r="G1454" s="2">
        <v>45611</v>
      </c>
      <c r="H1454" s="2" t="str">
        <f>TEXT(Ecommerce_Sales[[#This Row],[Order_Date]],"mmmm")</f>
        <v>November</v>
      </c>
      <c r="I1454" s="2" t="str">
        <f>TEXT(Ecommerce_Sales[[#This Row],[Order_Date]],"yyyy")</f>
        <v>2024</v>
      </c>
      <c r="J1454" s="2" t="str">
        <f>TEXT(Ecommerce_Sales[[#This Row],[Order_Date]],"mmmm")</f>
        <v>November</v>
      </c>
      <c r="K1454" s="1" t="s">
        <v>1947</v>
      </c>
      <c r="L1454" s="1" t="s">
        <v>5551</v>
      </c>
      <c r="M1454" s="1" t="s">
        <v>1968</v>
      </c>
      <c r="N1454" s="1" t="s">
        <v>1957</v>
      </c>
      <c r="O1454" s="3">
        <v>1131</v>
      </c>
      <c r="P1454">
        <v>6</v>
      </c>
      <c r="Q1454" s="3">
        <v>6788</v>
      </c>
      <c r="R1454" s="1" t="s">
        <v>1958</v>
      </c>
      <c r="S1454" s="3">
        <v>341</v>
      </c>
      <c r="T1454">
        <v>9</v>
      </c>
      <c r="U1454" t="str">
        <f>IF(Ecommerce_Sales[[#This Row],[Delivery_Time_Days]]&gt;7,"Delay",IF(Ecommerce_Sales[[#This Row],[Delivery_Time_Days]] = 0,"No delivery",IF(Ecommerce_Sales[[#This Row],[Delivery_Time_Days]]&lt;=7,"On-time")))</f>
        <v>Delay</v>
      </c>
      <c r="V1454" s="7">
        <f>Ecommerce_Sales[[#This Row],[Profit]]/Ecommerce_Sales[[#This Row],[Total_Price]]</f>
        <v>0.14997053624042428</v>
      </c>
      <c r="W1454" s="3">
        <v>1018</v>
      </c>
      <c r="X1454" s="3"/>
    </row>
    <row r="1455" spans="1:24" x14ac:dyDescent="0.25">
      <c r="A1455" s="1" t="s">
        <v>5552</v>
      </c>
      <c r="B1455" s="1" t="s">
        <v>1167</v>
      </c>
      <c r="C1455" s="1" t="s">
        <v>1168</v>
      </c>
      <c r="D1455" s="1" t="s">
        <v>4566</v>
      </c>
      <c r="E1455" s="1" t="s">
        <v>2005</v>
      </c>
      <c r="F1455" s="2">
        <v>45182</v>
      </c>
      <c r="G1455" s="2">
        <v>45522</v>
      </c>
      <c r="H1455" s="2" t="str">
        <f>TEXT(Ecommerce_Sales[[#This Row],[Order_Date]],"mmmm")</f>
        <v>August</v>
      </c>
      <c r="I1455" s="2" t="str">
        <f>TEXT(Ecommerce_Sales[[#This Row],[Order_Date]],"yyyy")</f>
        <v>2024</v>
      </c>
      <c r="J1455" s="2" t="str">
        <f>TEXT(Ecommerce_Sales[[#This Row],[Order_Date]],"mmmm")</f>
        <v>August</v>
      </c>
      <c r="K1455" s="1" t="s">
        <v>1947</v>
      </c>
      <c r="L1455" s="1" t="s">
        <v>5553</v>
      </c>
      <c r="M1455" s="1" t="s">
        <v>2104</v>
      </c>
      <c r="N1455" s="1" t="s">
        <v>1978</v>
      </c>
      <c r="O1455" s="3">
        <v>1045</v>
      </c>
      <c r="P1455">
        <v>2</v>
      </c>
      <c r="Q1455" s="3">
        <v>2090</v>
      </c>
      <c r="R1455" s="1" t="s">
        <v>2008</v>
      </c>
      <c r="S1455" s="3">
        <v>137</v>
      </c>
      <c r="T1455">
        <v>10</v>
      </c>
      <c r="U1455" t="str">
        <f>IF(Ecommerce_Sales[[#This Row],[Delivery_Time_Days]]&gt;7,"Delay",IF(Ecommerce_Sales[[#This Row],[Delivery_Time_Days]] = 0,"No delivery",IF(Ecommerce_Sales[[#This Row],[Delivery_Time_Days]]&lt;=7,"On-time")))</f>
        <v>Delay</v>
      </c>
      <c r="V1455" s="7">
        <f>Ecommerce_Sales[[#This Row],[Profit]]/Ecommerce_Sales[[#This Row],[Total_Price]]</f>
        <v>0.34976076555023922</v>
      </c>
      <c r="W1455" s="3">
        <v>731</v>
      </c>
      <c r="X1455" s="3"/>
    </row>
    <row r="1456" spans="1:24" x14ac:dyDescent="0.25">
      <c r="A1456" s="1" t="s">
        <v>5554</v>
      </c>
      <c r="B1456" s="1" t="s">
        <v>1453</v>
      </c>
      <c r="C1456" s="1" t="s">
        <v>1454</v>
      </c>
      <c r="D1456" s="1" t="s">
        <v>5555</v>
      </c>
      <c r="E1456" s="1" t="s">
        <v>1961</v>
      </c>
      <c r="F1456" s="2">
        <v>45558</v>
      </c>
      <c r="G1456" s="2">
        <v>45484</v>
      </c>
      <c r="H1456" s="2" t="str">
        <f>TEXT(Ecommerce_Sales[[#This Row],[Order_Date]],"mmmm")</f>
        <v>July</v>
      </c>
      <c r="I1456" s="2" t="str">
        <f>TEXT(Ecommerce_Sales[[#This Row],[Order_Date]],"yyyy")</f>
        <v>2024</v>
      </c>
      <c r="J1456" s="2" t="str">
        <f>TEXT(Ecommerce_Sales[[#This Row],[Order_Date]],"mmmm")</f>
        <v>July</v>
      </c>
      <c r="K1456" s="1" t="s">
        <v>1947</v>
      </c>
      <c r="L1456" s="1" t="s">
        <v>2283</v>
      </c>
      <c r="M1456" s="1" t="s">
        <v>2058</v>
      </c>
      <c r="N1456" s="1" t="s">
        <v>1950</v>
      </c>
      <c r="O1456" s="3">
        <v>572</v>
      </c>
      <c r="P1456">
        <v>1</v>
      </c>
      <c r="Q1456" s="3">
        <v>572</v>
      </c>
      <c r="R1456" s="1" t="s">
        <v>1958</v>
      </c>
      <c r="S1456" s="3">
        <v>36</v>
      </c>
      <c r="T1456">
        <v>9</v>
      </c>
      <c r="U1456" t="str">
        <f>IF(Ecommerce_Sales[[#This Row],[Delivery_Time_Days]]&gt;7,"Delay",IF(Ecommerce_Sales[[#This Row],[Delivery_Time_Days]] = 0,"No delivery",IF(Ecommerce_Sales[[#This Row],[Delivery_Time_Days]]&lt;=7,"On-time")))</f>
        <v>Delay</v>
      </c>
      <c r="V1456" s="7">
        <f>Ecommerce_Sales[[#This Row],[Profit]]/Ecommerce_Sales[[#This Row],[Total_Price]]</f>
        <v>0.40034965034965037</v>
      </c>
      <c r="W1456" s="3">
        <v>229</v>
      </c>
      <c r="X1456" s="3"/>
    </row>
    <row r="1457" spans="1:24" x14ac:dyDescent="0.25">
      <c r="A1457" s="1" t="s">
        <v>5556</v>
      </c>
      <c r="B1457" s="1" t="s">
        <v>1575</v>
      </c>
      <c r="C1457" s="1" t="s">
        <v>1576</v>
      </c>
      <c r="D1457" s="1" t="s">
        <v>5557</v>
      </c>
      <c r="E1457" s="1" t="s">
        <v>1961</v>
      </c>
      <c r="F1457" s="2">
        <v>45128</v>
      </c>
      <c r="G1457" s="2">
        <v>45299</v>
      </c>
      <c r="H1457" s="2" t="str">
        <f>TEXT(Ecommerce_Sales[[#This Row],[Order_Date]],"mmmm")</f>
        <v>January</v>
      </c>
      <c r="I1457" s="2" t="str">
        <f>TEXT(Ecommerce_Sales[[#This Row],[Order_Date]],"yyyy")</f>
        <v>2024</v>
      </c>
      <c r="J1457" s="2" t="str">
        <f>TEXT(Ecommerce_Sales[[#This Row],[Order_Date]],"mmmm")</f>
        <v>January</v>
      </c>
      <c r="K1457" s="1" t="s">
        <v>1947</v>
      </c>
      <c r="L1457" s="1" t="s">
        <v>5558</v>
      </c>
      <c r="M1457" s="1" t="s">
        <v>1949</v>
      </c>
      <c r="N1457" s="1" t="s">
        <v>1950</v>
      </c>
      <c r="O1457" s="3">
        <v>97</v>
      </c>
      <c r="P1457">
        <v>1</v>
      </c>
      <c r="Q1457" s="3">
        <v>97</v>
      </c>
      <c r="R1457" s="1" t="s">
        <v>2016</v>
      </c>
      <c r="S1457" s="3">
        <v>9</v>
      </c>
      <c r="T1457">
        <v>7</v>
      </c>
      <c r="U1457" t="str">
        <f>IF(Ecommerce_Sales[[#This Row],[Delivery_Time_Days]]&gt;7,"Delay",IF(Ecommerce_Sales[[#This Row],[Delivery_Time_Days]] = 0,"No delivery",IF(Ecommerce_Sales[[#This Row],[Delivery_Time_Days]]&lt;=7,"On-time")))</f>
        <v>On-time</v>
      </c>
      <c r="V1457" s="7">
        <f>Ecommerce_Sales[[#This Row],[Profit]]/Ecommerce_Sales[[#This Row],[Total_Price]]</f>
        <v>0.40206185567010311</v>
      </c>
      <c r="W1457" s="3">
        <v>39</v>
      </c>
      <c r="X1457" s="3"/>
    </row>
    <row r="1458" spans="1:24" x14ac:dyDescent="0.25">
      <c r="A1458" s="1" t="s">
        <v>5559</v>
      </c>
      <c r="B1458" s="1" t="s">
        <v>1743</v>
      </c>
      <c r="C1458" s="1" t="s">
        <v>1744</v>
      </c>
      <c r="D1458" s="1" t="s">
        <v>5544</v>
      </c>
      <c r="E1458" s="1" t="s">
        <v>1961</v>
      </c>
      <c r="F1458" s="2">
        <v>45555</v>
      </c>
      <c r="G1458" s="2">
        <v>45289</v>
      </c>
      <c r="H1458" s="2" t="str">
        <f>TEXT(Ecommerce_Sales[[#This Row],[Order_Date]],"mmmm")</f>
        <v>December</v>
      </c>
      <c r="I1458" s="2" t="str">
        <f>TEXT(Ecommerce_Sales[[#This Row],[Order_Date]],"yyyy")</f>
        <v>2023</v>
      </c>
      <c r="J1458" s="2" t="str">
        <f>TEXT(Ecommerce_Sales[[#This Row],[Order_Date]],"mmmm")</f>
        <v>December</v>
      </c>
      <c r="K1458" s="1" t="s">
        <v>1992</v>
      </c>
      <c r="L1458" s="1" t="s">
        <v>5560</v>
      </c>
      <c r="M1458" s="1" t="s">
        <v>2058</v>
      </c>
      <c r="N1458" s="1" t="s">
        <v>1950</v>
      </c>
      <c r="O1458" s="3">
        <v>188</v>
      </c>
      <c r="P1458">
        <v>8</v>
      </c>
      <c r="Q1458" s="3">
        <v>1508</v>
      </c>
      <c r="R1458" s="1" t="s">
        <v>1958</v>
      </c>
      <c r="S1458" s="3">
        <v>194</v>
      </c>
      <c r="U1458" t="str">
        <f>IF(Ecommerce_Sales[[#This Row],[Delivery_Time_Days]]&gt;7,"Delay",IF(Ecommerce_Sales[[#This Row],[Delivery_Time_Days]] = 0,"No delivery",IF(Ecommerce_Sales[[#This Row],[Delivery_Time_Days]]&lt;=7,"On-time")))</f>
        <v>No delivery</v>
      </c>
      <c r="V1458" s="7">
        <f>Ecommerce_Sales[[#This Row],[Profit]]/Ecommerce_Sales[[#This Row],[Total_Price]]</f>
        <v>0.39986737400530503</v>
      </c>
      <c r="W1458" s="3">
        <v>603</v>
      </c>
      <c r="X1458" s="3"/>
    </row>
    <row r="1459" spans="1:24" x14ac:dyDescent="0.25">
      <c r="A1459" s="1" t="s">
        <v>5561</v>
      </c>
      <c r="B1459" s="1" t="s">
        <v>1788</v>
      </c>
      <c r="C1459" s="1" t="s">
        <v>1789</v>
      </c>
      <c r="D1459" s="1" t="s">
        <v>5562</v>
      </c>
      <c r="E1459" s="1" t="s">
        <v>1954</v>
      </c>
      <c r="F1459" s="2">
        <v>45266</v>
      </c>
      <c r="G1459" s="2">
        <v>45232</v>
      </c>
      <c r="H1459" s="2" t="str">
        <f>TEXT(Ecommerce_Sales[[#This Row],[Order_Date]],"mmmm")</f>
        <v>November</v>
      </c>
      <c r="I1459" s="2" t="str">
        <f>TEXT(Ecommerce_Sales[[#This Row],[Order_Date]],"yyyy")</f>
        <v>2023</v>
      </c>
      <c r="J1459" s="2" t="str">
        <f>TEXT(Ecommerce_Sales[[#This Row],[Order_Date]],"mmmm")</f>
        <v>November</v>
      </c>
      <c r="K1459" s="1" t="s">
        <v>1947</v>
      </c>
      <c r="L1459" s="1" t="s">
        <v>5563</v>
      </c>
      <c r="M1459" s="1" t="s">
        <v>2047</v>
      </c>
      <c r="N1459" s="1" t="s">
        <v>1989</v>
      </c>
      <c r="O1459" s="3">
        <v>1108</v>
      </c>
      <c r="P1459">
        <v>4</v>
      </c>
      <c r="Q1459" s="3">
        <v>4431</v>
      </c>
      <c r="R1459" s="1" t="s">
        <v>1951</v>
      </c>
      <c r="S1459" s="3">
        <v>322</v>
      </c>
      <c r="T1459">
        <v>10</v>
      </c>
      <c r="U1459" t="str">
        <f>IF(Ecommerce_Sales[[#This Row],[Delivery_Time_Days]]&gt;7,"Delay",IF(Ecommerce_Sales[[#This Row],[Delivery_Time_Days]] = 0,"No delivery",IF(Ecommerce_Sales[[#This Row],[Delivery_Time_Days]]&lt;=7,"On-time")))</f>
        <v>Delay</v>
      </c>
      <c r="V1459" s="7">
        <f>Ecommerce_Sales[[#This Row],[Profit]]/Ecommerce_Sales[[#This Row],[Total_Price]]</f>
        <v>0.25005642067253442</v>
      </c>
      <c r="W1459" s="3">
        <v>1108</v>
      </c>
      <c r="X1459" s="3"/>
    </row>
    <row r="1460" spans="1:24" x14ac:dyDescent="0.25">
      <c r="A1460" s="1" t="s">
        <v>5564</v>
      </c>
      <c r="B1460" s="1" t="s">
        <v>1612</v>
      </c>
      <c r="C1460" s="1" t="s">
        <v>1613</v>
      </c>
      <c r="D1460" s="1" t="s">
        <v>2349</v>
      </c>
      <c r="E1460" s="1" t="s">
        <v>1966</v>
      </c>
      <c r="F1460" s="2">
        <v>45597</v>
      </c>
      <c r="G1460" s="2">
        <v>44990</v>
      </c>
      <c r="H1460" s="2" t="str">
        <f>TEXT(Ecommerce_Sales[[#This Row],[Order_Date]],"mmmm")</f>
        <v>March</v>
      </c>
      <c r="I1460" s="2" t="str">
        <f>TEXT(Ecommerce_Sales[[#This Row],[Order_Date]],"yyyy")</f>
        <v>2023</v>
      </c>
      <c r="J1460" s="2" t="str">
        <f>TEXT(Ecommerce_Sales[[#This Row],[Order_Date]],"mmmm")</f>
        <v>March</v>
      </c>
      <c r="K1460" s="1" t="s">
        <v>1947</v>
      </c>
      <c r="L1460" s="1" t="s">
        <v>5565</v>
      </c>
      <c r="M1460" s="1" t="s">
        <v>1998</v>
      </c>
      <c r="N1460" s="1" t="s">
        <v>1973</v>
      </c>
      <c r="O1460" s="3">
        <v>331</v>
      </c>
      <c r="P1460">
        <v>5</v>
      </c>
      <c r="Q1460" s="3">
        <v>1654</v>
      </c>
      <c r="R1460" s="1" t="s">
        <v>2008</v>
      </c>
      <c r="S1460" s="3">
        <v>142</v>
      </c>
      <c r="T1460">
        <v>3</v>
      </c>
      <c r="U1460" t="str">
        <f>IF(Ecommerce_Sales[[#This Row],[Delivery_Time_Days]]&gt;7,"Delay",IF(Ecommerce_Sales[[#This Row],[Delivery_Time_Days]] = 0,"No delivery",IF(Ecommerce_Sales[[#This Row],[Delivery_Time_Days]]&lt;=7,"On-time")))</f>
        <v>On-time</v>
      </c>
      <c r="V1460" s="7">
        <f>Ecommerce_Sales[[#This Row],[Profit]]/Ecommerce_Sales[[#This Row],[Total_Price]]</f>
        <v>0.29987908101571947</v>
      </c>
      <c r="W1460" s="3">
        <v>496</v>
      </c>
      <c r="X1460" s="3"/>
    </row>
    <row r="1461" spans="1:24" x14ac:dyDescent="0.25">
      <c r="A1461" s="1" t="s">
        <v>5566</v>
      </c>
      <c r="B1461" s="1" t="s">
        <v>1563</v>
      </c>
      <c r="C1461" s="1" t="s">
        <v>1564</v>
      </c>
      <c r="D1461" s="1" t="s">
        <v>4196</v>
      </c>
      <c r="E1461" s="1" t="s">
        <v>1946</v>
      </c>
      <c r="F1461" s="2">
        <v>45237</v>
      </c>
      <c r="G1461" s="2">
        <v>45413</v>
      </c>
      <c r="H1461" s="2" t="str">
        <f>TEXT(Ecommerce_Sales[[#This Row],[Order_Date]],"mmmm")</f>
        <v>May</v>
      </c>
      <c r="I1461" s="2" t="str">
        <f>TEXT(Ecommerce_Sales[[#This Row],[Order_Date]],"yyyy")</f>
        <v>2024</v>
      </c>
      <c r="J1461" s="2" t="str">
        <f>TEXT(Ecommerce_Sales[[#This Row],[Order_Date]],"mmmm")</f>
        <v>May</v>
      </c>
      <c r="K1461" s="1" t="s">
        <v>1986</v>
      </c>
      <c r="L1461" s="1" t="s">
        <v>5567</v>
      </c>
      <c r="M1461" s="1" t="s">
        <v>2247</v>
      </c>
      <c r="N1461" s="1" t="s">
        <v>1957</v>
      </c>
      <c r="O1461" s="3">
        <v>905</v>
      </c>
      <c r="P1461">
        <v>4</v>
      </c>
      <c r="Q1461" s="3">
        <v>3620</v>
      </c>
      <c r="R1461" s="1" t="s">
        <v>1951</v>
      </c>
      <c r="S1461" s="3">
        <v>493</v>
      </c>
      <c r="U1461" t="str">
        <f>IF(Ecommerce_Sales[[#This Row],[Delivery_Time_Days]]&gt;7,"Delay",IF(Ecommerce_Sales[[#This Row],[Delivery_Time_Days]] = 0,"No delivery",IF(Ecommerce_Sales[[#This Row],[Delivery_Time_Days]]&lt;=7,"On-time")))</f>
        <v>No delivery</v>
      </c>
      <c r="V1461" s="7">
        <f>Ecommerce_Sales[[#This Row],[Profit]]/Ecommerce_Sales[[#This Row],[Total_Price]]</f>
        <v>0.15</v>
      </c>
      <c r="W1461" s="3">
        <v>543</v>
      </c>
      <c r="X1461" s="3"/>
    </row>
    <row r="1462" spans="1:24" x14ac:dyDescent="0.25">
      <c r="A1462" s="1" t="s">
        <v>5568</v>
      </c>
      <c r="B1462" s="1" t="s">
        <v>639</v>
      </c>
      <c r="C1462" s="1" t="s">
        <v>640</v>
      </c>
      <c r="D1462" s="1" t="s">
        <v>2908</v>
      </c>
      <c r="E1462" s="1" t="s">
        <v>1954</v>
      </c>
      <c r="F1462" s="2">
        <v>45594</v>
      </c>
      <c r="G1462" s="2">
        <v>44939</v>
      </c>
      <c r="H1462" s="2" t="str">
        <f>TEXT(Ecommerce_Sales[[#This Row],[Order_Date]],"mmmm")</f>
        <v>January</v>
      </c>
      <c r="I1462" s="2" t="str">
        <f>TEXT(Ecommerce_Sales[[#This Row],[Order_Date]],"yyyy")</f>
        <v>2023</v>
      </c>
      <c r="J1462" s="2" t="str">
        <f>TEXT(Ecommerce_Sales[[#This Row],[Order_Date]],"mmmm")</f>
        <v>January</v>
      </c>
      <c r="K1462" s="1" t="s">
        <v>1947</v>
      </c>
      <c r="L1462" s="1" t="s">
        <v>5569</v>
      </c>
      <c r="M1462" s="1" t="s">
        <v>2072</v>
      </c>
      <c r="N1462" s="1" t="s">
        <v>1950</v>
      </c>
      <c r="O1462" s="3">
        <v>382</v>
      </c>
      <c r="P1462">
        <v>2</v>
      </c>
      <c r="Q1462" s="3">
        <v>764</v>
      </c>
      <c r="R1462" s="1" t="s">
        <v>1958</v>
      </c>
      <c r="S1462" s="3">
        <v>83</v>
      </c>
      <c r="T1462">
        <v>8</v>
      </c>
      <c r="U1462" t="str">
        <f>IF(Ecommerce_Sales[[#This Row],[Delivery_Time_Days]]&gt;7,"Delay",IF(Ecommerce_Sales[[#This Row],[Delivery_Time_Days]] = 0,"No delivery",IF(Ecommerce_Sales[[#This Row],[Delivery_Time_Days]]&lt;=7,"On-time")))</f>
        <v>Delay</v>
      </c>
      <c r="V1462" s="7">
        <f>Ecommerce_Sales[[#This Row],[Profit]]/Ecommerce_Sales[[#This Row],[Total_Price]]</f>
        <v>0.40052356020942409</v>
      </c>
      <c r="W1462" s="3">
        <v>306</v>
      </c>
      <c r="X1462" s="3"/>
    </row>
    <row r="1463" spans="1:24" x14ac:dyDescent="0.25">
      <c r="A1463" s="1" t="s">
        <v>5570</v>
      </c>
      <c r="B1463" s="1" t="s">
        <v>416</v>
      </c>
      <c r="C1463" s="1" t="s">
        <v>417</v>
      </c>
      <c r="D1463" s="1" t="s">
        <v>3453</v>
      </c>
      <c r="E1463" s="1" t="s">
        <v>1954</v>
      </c>
      <c r="F1463" s="2">
        <v>45387</v>
      </c>
      <c r="G1463" s="2">
        <v>45394</v>
      </c>
      <c r="H1463" s="2" t="str">
        <f>TEXT(Ecommerce_Sales[[#This Row],[Order_Date]],"mmmm")</f>
        <v>April</v>
      </c>
      <c r="I1463" s="2" t="str">
        <f>TEXT(Ecommerce_Sales[[#This Row],[Order_Date]],"yyyy")</f>
        <v>2024</v>
      </c>
      <c r="J1463" s="2" t="str">
        <f>TEXT(Ecommerce_Sales[[#This Row],[Order_Date]],"mmmm")</f>
        <v>April</v>
      </c>
      <c r="K1463" s="1" t="s">
        <v>1947</v>
      </c>
      <c r="L1463" s="1" t="s">
        <v>4909</v>
      </c>
      <c r="M1463" s="1" t="s">
        <v>2058</v>
      </c>
      <c r="N1463" s="1" t="s">
        <v>1950</v>
      </c>
      <c r="O1463" s="3">
        <v>348</v>
      </c>
      <c r="P1463">
        <v>3</v>
      </c>
      <c r="Q1463" s="3">
        <v>1043</v>
      </c>
      <c r="R1463" s="1" t="s">
        <v>1951</v>
      </c>
      <c r="S1463" s="3">
        <v>153</v>
      </c>
      <c r="T1463">
        <v>7</v>
      </c>
      <c r="U1463" t="str">
        <f>IF(Ecommerce_Sales[[#This Row],[Delivery_Time_Days]]&gt;7,"Delay",IF(Ecommerce_Sales[[#This Row],[Delivery_Time_Days]] = 0,"No delivery",IF(Ecommerce_Sales[[#This Row],[Delivery_Time_Days]]&lt;=7,"On-time")))</f>
        <v>On-time</v>
      </c>
      <c r="V1463" s="7">
        <f>Ecommerce_Sales[[#This Row],[Profit]]/Ecommerce_Sales[[#This Row],[Total_Price]]</f>
        <v>0.39980824544582932</v>
      </c>
      <c r="W1463" s="3">
        <v>417</v>
      </c>
      <c r="X1463" s="3"/>
    </row>
    <row r="1464" spans="1:24" x14ac:dyDescent="0.25">
      <c r="A1464" s="1" t="s">
        <v>5571</v>
      </c>
      <c r="B1464" s="1" t="s">
        <v>1828</v>
      </c>
      <c r="C1464" s="1" t="s">
        <v>1829</v>
      </c>
      <c r="D1464" s="1" t="s">
        <v>4413</v>
      </c>
      <c r="E1464" s="1" t="s">
        <v>1981</v>
      </c>
      <c r="F1464" s="2">
        <v>45387</v>
      </c>
      <c r="G1464" s="2">
        <v>45145</v>
      </c>
      <c r="H1464" s="2" t="str">
        <f>TEXT(Ecommerce_Sales[[#This Row],[Order_Date]],"mmmm")</f>
        <v>August</v>
      </c>
      <c r="I1464" s="2" t="str">
        <f>TEXT(Ecommerce_Sales[[#This Row],[Order_Date]],"yyyy")</f>
        <v>2023</v>
      </c>
      <c r="J1464" s="2" t="str">
        <f>TEXT(Ecommerce_Sales[[#This Row],[Order_Date]],"mmmm")</f>
        <v>August</v>
      </c>
      <c r="K1464" s="1" t="s">
        <v>1947</v>
      </c>
      <c r="L1464" s="1" t="s">
        <v>5572</v>
      </c>
      <c r="M1464" s="1" t="s">
        <v>2054</v>
      </c>
      <c r="N1464" s="1" t="s">
        <v>1957</v>
      </c>
      <c r="O1464" s="3">
        <v>531</v>
      </c>
      <c r="P1464">
        <v>2</v>
      </c>
      <c r="Q1464" s="3">
        <v>1063</v>
      </c>
      <c r="R1464" s="1" t="s">
        <v>1951</v>
      </c>
      <c r="S1464" s="3">
        <v>54</v>
      </c>
      <c r="T1464">
        <v>6</v>
      </c>
      <c r="U1464" t="str">
        <f>IF(Ecommerce_Sales[[#This Row],[Delivery_Time_Days]]&gt;7,"Delay",IF(Ecommerce_Sales[[#This Row],[Delivery_Time_Days]] = 0,"No delivery",IF(Ecommerce_Sales[[#This Row],[Delivery_Time_Days]]&lt;=7,"On-time")))</f>
        <v>On-time</v>
      </c>
      <c r="V1464" s="7">
        <f>Ecommerce_Sales[[#This Row],[Profit]]/Ecommerce_Sales[[#This Row],[Total_Price]]</f>
        <v>0.14957666980244591</v>
      </c>
      <c r="W1464" s="3">
        <v>159</v>
      </c>
      <c r="X1464" s="3"/>
    </row>
    <row r="1465" spans="1:24" x14ac:dyDescent="0.25">
      <c r="A1465" s="1" t="s">
        <v>5573</v>
      </c>
      <c r="B1465" s="1" t="s">
        <v>842</v>
      </c>
      <c r="C1465" s="1" t="s">
        <v>843</v>
      </c>
      <c r="D1465" s="1" t="s">
        <v>5009</v>
      </c>
      <c r="E1465" s="1" t="s">
        <v>1946</v>
      </c>
      <c r="F1465" s="2">
        <v>45434</v>
      </c>
      <c r="G1465" s="2">
        <v>45546</v>
      </c>
      <c r="H1465" s="2" t="str">
        <f>TEXT(Ecommerce_Sales[[#This Row],[Order_Date]],"mmmm")</f>
        <v>September</v>
      </c>
      <c r="I1465" s="2" t="str">
        <f>TEXT(Ecommerce_Sales[[#This Row],[Order_Date]],"yyyy")</f>
        <v>2024</v>
      </c>
      <c r="J1465" s="2" t="str">
        <f>TEXT(Ecommerce_Sales[[#This Row],[Order_Date]],"mmmm")</f>
        <v>September</v>
      </c>
      <c r="K1465" s="1" t="s">
        <v>1947</v>
      </c>
      <c r="L1465" s="1" t="s">
        <v>5574</v>
      </c>
      <c r="M1465" s="1" t="s">
        <v>2002</v>
      </c>
      <c r="N1465" s="1" t="s">
        <v>1989</v>
      </c>
      <c r="O1465" s="3">
        <v>1007</v>
      </c>
      <c r="P1465">
        <v>4</v>
      </c>
      <c r="Q1465" s="3">
        <v>4029</v>
      </c>
      <c r="R1465" s="1" t="s">
        <v>1958</v>
      </c>
      <c r="S1465" s="3">
        <v>516</v>
      </c>
      <c r="T1465">
        <v>5</v>
      </c>
      <c r="U1465" t="str">
        <f>IF(Ecommerce_Sales[[#This Row],[Delivery_Time_Days]]&gt;7,"Delay",IF(Ecommerce_Sales[[#This Row],[Delivery_Time_Days]] = 0,"No delivery",IF(Ecommerce_Sales[[#This Row],[Delivery_Time_Days]]&lt;=7,"On-time")))</f>
        <v>On-time</v>
      </c>
      <c r="V1465" s="7">
        <f>Ecommerce_Sales[[#This Row],[Profit]]/Ecommerce_Sales[[#This Row],[Total_Price]]</f>
        <v>0.24993794986348969</v>
      </c>
      <c r="W1465" s="3">
        <v>1007</v>
      </c>
      <c r="X1465" s="3"/>
    </row>
    <row r="1466" spans="1:24" x14ac:dyDescent="0.25">
      <c r="A1466" s="1" t="s">
        <v>5575</v>
      </c>
      <c r="B1466" s="1" t="s">
        <v>1792</v>
      </c>
      <c r="C1466" s="1" t="s">
        <v>1793</v>
      </c>
      <c r="D1466" s="1" t="s">
        <v>2032</v>
      </c>
      <c r="E1466" s="1" t="s">
        <v>1966</v>
      </c>
      <c r="F1466" s="2">
        <v>45656</v>
      </c>
      <c r="G1466" s="2">
        <v>45285</v>
      </c>
      <c r="H1466" s="2" t="str">
        <f>TEXT(Ecommerce_Sales[[#This Row],[Order_Date]],"mmmm")</f>
        <v>December</v>
      </c>
      <c r="I1466" s="2" t="str">
        <f>TEXT(Ecommerce_Sales[[#This Row],[Order_Date]],"yyyy")</f>
        <v>2023</v>
      </c>
      <c r="J1466" s="2" t="str">
        <f>TEXT(Ecommerce_Sales[[#This Row],[Order_Date]],"mmmm")</f>
        <v>December</v>
      </c>
      <c r="K1466" s="1" t="s">
        <v>1947</v>
      </c>
      <c r="L1466" s="1" t="s">
        <v>5576</v>
      </c>
      <c r="M1466" s="1" t="s">
        <v>1972</v>
      </c>
      <c r="N1466" s="1" t="s">
        <v>1973</v>
      </c>
      <c r="O1466" s="3">
        <v>1660</v>
      </c>
      <c r="P1466">
        <v>2</v>
      </c>
      <c r="Q1466" s="3">
        <v>3321</v>
      </c>
      <c r="R1466" s="1" t="s">
        <v>2016</v>
      </c>
      <c r="S1466" s="3">
        <v>381</v>
      </c>
      <c r="T1466">
        <v>6</v>
      </c>
      <c r="U1466" t="str">
        <f>IF(Ecommerce_Sales[[#This Row],[Delivery_Time_Days]]&gt;7,"Delay",IF(Ecommerce_Sales[[#This Row],[Delivery_Time_Days]] = 0,"No delivery",IF(Ecommerce_Sales[[#This Row],[Delivery_Time_Days]]&lt;=7,"On-time")))</f>
        <v>On-time</v>
      </c>
      <c r="V1466" s="7">
        <f>Ecommerce_Sales[[#This Row],[Profit]]/Ecommerce_Sales[[#This Row],[Total_Price]]</f>
        <v>0.29990966576332428</v>
      </c>
      <c r="W1466" s="3">
        <v>996</v>
      </c>
      <c r="X1466" s="3"/>
    </row>
    <row r="1467" spans="1:24" x14ac:dyDescent="0.25">
      <c r="A1467" s="1" t="s">
        <v>5577</v>
      </c>
      <c r="B1467" s="1" t="s">
        <v>1403</v>
      </c>
      <c r="C1467" s="1" t="s">
        <v>1404</v>
      </c>
      <c r="D1467" s="1" t="s">
        <v>2965</v>
      </c>
      <c r="E1467" s="1" t="s">
        <v>1996</v>
      </c>
      <c r="F1467" s="2">
        <v>45050</v>
      </c>
      <c r="G1467" s="2">
        <v>45031</v>
      </c>
      <c r="H1467" s="2" t="str">
        <f>TEXT(Ecommerce_Sales[[#This Row],[Order_Date]],"mmmm")</f>
        <v>April</v>
      </c>
      <c r="I1467" s="2" t="str">
        <f>TEXT(Ecommerce_Sales[[#This Row],[Order_Date]],"yyyy")</f>
        <v>2023</v>
      </c>
      <c r="J1467" s="2" t="str">
        <f>TEXT(Ecommerce_Sales[[#This Row],[Order_Date]],"mmmm")</f>
        <v>April</v>
      </c>
      <c r="K1467" s="1" t="s">
        <v>1947</v>
      </c>
      <c r="L1467" s="1" t="s">
        <v>5578</v>
      </c>
      <c r="M1467" s="1" t="s">
        <v>2030</v>
      </c>
      <c r="N1467" s="1" t="s">
        <v>1978</v>
      </c>
      <c r="O1467" s="3">
        <v>344</v>
      </c>
      <c r="P1467">
        <v>1</v>
      </c>
      <c r="Q1467" s="3">
        <v>344</v>
      </c>
      <c r="R1467" s="1" t="s">
        <v>1958</v>
      </c>
      <c r="S1467" s="3">
        <v>29</v>
      </c>
      <c r="T1467">
        <v>7</v>
      </c>
      <c r="U1467" t="str">
        <f>IF(Ecommerce_Sales[[#This Row],[Delivery_Time_Days]]&gt;7,"Delay",IF(Ecommerce_Sales[[#This Row],[Delivery_Time_Days]] = 0,"No delivery",IF(Ecommerce_Sales[[#This Row],[Delivery_Time_Days]]&lt;=7,"On-time")))</f>
        <v>On-time</v>
      </c>
      <c r="V1467" s="7">
        <f>Ecommerce_Sales[[#This Row],[Profit]]/Ecommerce_Sales[[#This Row],[Total_Price]]</f>
        <v>0.34883720930232559</v>
      </c>
      <c r="W1467" s="3">
        <v>120</v>
      </c>
      <c r="X1467" s="3"/>
    </row>
    <row r="1468" spans="1:24" x14ac:dyDescent="0.25">
      <c r="A1468" s="1" t="s">
        <v>5579</v>
      </c>
      <c r="B1468" s="1" t="s">
        <v>16</v>
      </c>
      <c r="C1468" s="1" t="s">
        <v>1656</v>
      </c>
      <c r="D1468" s="1" t="s">
        <v>4847</v>
      </c>
      <c r="E1468" s="1" t="s">
        <v>1961</v>
      </c>
      <c r="F1468" s="2">
        <v>45086</v>
      </c>
      <c r="G1468" s="2">
        <v>45079</v>
      </c>
      <c r="H1468" s="2" t="str">
        <f>TEXT(Ecommerce_Sales[[#This Row],[Order_Date]],"mmmm")</f>
        <v>June</v>
      </c>
      <c r="I1468" s="2" t="str">
        <f>TEXT(Ecommerce_Sales[[#This Row],[Order_Date]],"yyyy")</f>
        <v>2023</v>
      </c>
      <c r="J1468" s="2" t="str">
        <f>TEXT(Ecommerce_Sales[[#This Row],[Order_Date]],"mmmm")</f>
        <v>June</v>
      </c>
      <c r="K1468" s="1" t="s">
        <v>1947</v>
      </c>
      <c r="L1468" s="1" t="s">
        <v>5580</v>
      </c>
      <c r="M1468" s="1" t="s">
        <v>2030</v>
      </c>
      <c r="N1468" s="1" t="s">
        <v>1978</v>
      </c>
      <c r="O1468" s="3">
        <v>645</v>
      </c>
      <c r="P1468">
        <v>6</v>
      </c>
      <c r="Q1468" s="3">
        <v>3872</v>
      </c>
      <c r="R1468" s="1" t="s">
        <v>1958</v>
      </c>
      <c r="S1468" s="3">
        <v>362</v>
      </c>
      <c r="T1468">
        <v>4</v>
      </c>
      <c r="U1468" t="str">
        <f>IF(Ecommerce_Sales[[#This Row],[Delivery_Time_Days]]&gt;7,"Delay",IF(Ecommerce_Sales[[#This Row],[Delivery_Time_Days]] = 0,"No delivery",IF(Ecommerce_Sales[[#This Row],[Delivery_Time_Days]]&lt;=7,"On-time")))</f>
        <v>On-time</v>
      </c>
      <c r="V1468" s="7">
        <f>Ecommerce_Sales[[#This Row],[Profit]]/Ecommerce_Sales[[#This Row],[Total_Price]]</f>
        <v>0.349948347107438</v>
      </c>
      <c r="W1468" s="3">
        <v>1355</v>
      </c>
      <c r="X1468" s="3"/>
    </row>
    <row r="1469" spans="1:24" x14ac:dyDescent="0.25">
      <c r="A1469" s="1" t="s">
        <v>5581</v>
      </c>
      <c r="B1469" s="1" t="s">
        <v>1297</v>
      </c>
      <c r="C1469" s="1" t="s">
        <v>1298</v>
      </c>
      <c r="D1469" s="1" t="s">
        <v>5582</v>
      </c>
      <c r="E1469" s="1" t="s">
        <v>1961</v>
      </c>
      <c r="F1469" s="2">
        <v>45581</v>
      </c>
      <c r="G1469" s="2">
        <v>45239</v>
      </c>
      <c r="H1469" s="2" t="str">
        <f>TEXT(Ecommerce_Sales[[#This Row],[Order_Date]],"mmmm")</f>
        <v>November</v>
      </c>
      <c r="I1469" s="2" t="str">
        <f>TEXT(Ecommerce_Sales[[#This Row],[Order_Date]],"yyyy")</f>
        <v>2023</v>
      </c>
      <c r="J1469" s="2" t="str">
        <f>TEXT(Ecommerce_Sales[[#This Row],[Order_Date]],"mmmm")</f>
        <v>November</v>
      </c>
      <c r="K1469" s="1" t="s">
        <v>1947</v>
      </c>
      <c r="L1469" s="1" t="s">
        <v>2777</v>
      </c>
      <c r="M1469" s="1" t="s">
        <v>2007</v>
      </c>
      <c r="N1469" s="1" t="s">
        <v>1973</v>
      </c>
      <c r="O1469" s="3">
        <v>1124</v>
      </c>
      <c r="P1469">
        <v>7</v>
      </c>
      <c r="Q1469" s="3">
        <v>7869</v>
      </c>
      <c r="R1469" s="1" t="s">
        <v>1951</v>
      </c>
      <c r="S1469" s="3">
        <v>480</v>
      </c>
      <c r="T1469">
        <v>9</v>
      </c>
      <c r="U1469" t="str">
        <f>IF(Ecommerce_Sales[[#This Row],[Delivery_Time_Days]]&gt;7,"Delay",IF(Ecommerce_Sales[[#This Row],[Delivery_Time_Days]] = 0,"No delivery",IF(Ecommerce_Sales[[#This Row],[Delivery_Time_Days]]&lt;=7,"On-time")))</f>
        <v>Delay</v>
      </c>
      <c r="V1469" s="7">
        <f>Ecommerce_Sales[[#This Row],[Profit]]/Ecommerce_Sales[[#This Row],[Total_Price]]</f>
        <v>0.30003812428516963</v>
      </c>
      <c r="W1469" s="3">
        <v>2361</v>
      </c>
      <c r="X1469" s="3"/>
    </row>
    <row r="1470" spans="1:24" x14ac:dyDescent="0.25">
      <c r="A1470" s="1" t="s">
        <v>5583</v>
      </c>
      <c r="B1470" s="1" t="s">
        <v>104</v>
      </c>
      <c r="C1470" s="1" t="s">
        <v>105</v>
      </c>
      <c r="D1470" s="1" t="s">
        <v>4552</v>
      </c>
      <c r="E1470" s="1" t="s">
        <v>1966</v>
      </c>
      <c r="F1470" s="2">
        <v>45314</v>
      </c>
      <c r="G1470" s="2">
        <v>45650</v>
      </c>
      <c r="H1470" s="2" t="str">
        <f>TEXT(Ecommerce_Sales[[#This Row],[Order_Date]],"mmmm")</f>
        <v>December</v>
      </c>
      <c r="I1470" s="2" t="str">
        <f>TEXT(Ecommerce_Sales[[#This Row],[Order_Date]],"yyyy")</f>
        <v>2024</v>
      </c>
      <c r="J1470" s="2" t="str">
        <f>TEXT(Ecommerce_Sales[[#This Row],[Order_Date]],"mmmm")</f>
        <v>December</v>
      </c>
      <c r="K1470" s="1" t="s">
        <v>1947</v>
      </c>
      <c r="L1470" s="1" t="s">
        <v>5584</v>
      </c>
      <c r="M1470" s="1" t="s">
        <v>2058</v>
      </c>
      <c r="N1470" s="1" t="s">
        <v>1950</v>
      </c>
      <c r="O1470" s="3">
        <v>576</v>
      </c>
      <c r="P1470">
        <v>10</v>
      </c>
      <c r="Q1470" s="3">
        <v>5759</v>
      </c>
      <c r="R1470" s="1" t="s">
        <v>1958</v>
      </c>
      <c r="S1470" s="3">
        <v>747</v>
      </c>
      <c r="T1470">
        <v>3</v>
      </c>
      <c r="U1470" t="str">
        <f>IF(Ecommerce_Sales[[#This Row],[Delivery_Time_Days]]&gt;7,"Delay",IF(Ecommerce_Sales[[#This Row],[Delivery_Time_Days]] = 0,"No delivery",IF(Ecommerce_Sales[[#This Row],[Delivery_Time_Days]]&lt;=7,"On-time")))</f>
        <v>On-time</v>
      </c>
      <c r="V1470" s="7">
        <f>Ecommerce_Sales[[#This Row],[Profit]]/Ecommerce_Sales[[#This Row],[Total_Price]]</f>
        <v>0.39989581524570239</v>
      </c>
      <c r="W1470" s="3">
        <v>2303</v>
      </c>
      <c r="X1470" s="3"/>
    </row>
    <row r="1471" spans="1:24" x14ac:dyDescent="0.25">
      <c r="A1471" s="1" t="s">
        <v>5585</v>
      </c>
      <c r="B1471" s="1" t="s">
        <v>1559</v>
      </c>
      <c r="C1471" s="1" t="s">
        <v>1560</v>
      </c>
      <c r="D1471" s="1" t="s">
        <v>1945</v>
      </c>
      <c r="E1471" s="1" t="s">
        <v>1946</v>
      </c>
      <c r="F1471" s="2">
        <v>45324</v>
      </c>
      <c r="G1471" s="2">
        <v>45148</v>
      </c>
      <c r="H1471" s="2" t="str">
        <f>TEXT(Ecommerce_Sales[[#This Row],[Order_Date]],"mmmm")</f>
        <v>August</v>
      </c>
      <c r="I1471" s="2" t="str">
        <f>TEXT(Ecommerce_Sales[[#This Row],[Order_Date]],"yyyy")</f>
        <v>2023</v>
      </c>
      <c r="J1471" s="2" t="str">
        <f>TEXT(Ecommerce_Sales[[#This Row],[Order_Date]],"mmmm")</f>
        <v>August</v>
      </c>
      <c r="K1471" s="1" t="s">
        <v>1947</v>
      </c>
      <c r="L1471" s="1" t="s">
        <v>2665</v>
      </c>
      <c r="M1471" s="1" t="s">
        <v>1956</v>
      </c>
      <c r="N1471" s="1" t="s">
        <v>1957</v>
      </c>
      <c r="O1471" s="3">
        <v>394</v>
      </c>
      <c r="P1471">
        <v>2</v>
      </c>
      <c r="Q1471" s="3">
        <v>789</v>
      </c>
      <c r="R1471" s="1" t="s">
        <v>1951</v>
      </c>
      <c r="S1471" s="3">
        <v>75</v>
      </c>
      <c r="T1471">
        <v>9</v>
      </c>
      <c r="U1471" t="str">
        <f>IF(Ecommerce_Sales[[#This Row],[Delivery_Time_Days]]&gt;7,"Delay",IF(Ecommerce_Sales[[#This Row],[Delivery_Time_Days]] = 0,"No delivery",IF(Ecommerce_Sales[[#This Row],[Delivery_Time_Days]]&lt;=7,"On-time")))</f>
        <v>Delay</v>
      </c>
      <c r="V1471" s="7">
        <f>Ecommerce_Sales[[#This Row],[Profit]]/Ecommerce_Sales[[#This Row],[Total_Price]]</f>
        <v>0.14955640050697086</v>
      </c>
      <c r="W1471" s="3">
        <v>118</v>
      </c>
      <c r="X1471" s="3"/>
    </row>
    <row r="1472" spans="1:24" x14ac:dyDescent="0.25">
      <c r="A1472" s="1" t="s">
        <v>5586</v>
      </c>
      <c r="B1472" s="1" t="s">
        <v>1262</v>
      </c>
      <c r="C1472" s="1" t="s">
        <v>1263</v>
      </c>
      <c r="D1472" s="1" t="s">
        <v>2724</v>
      </c>
      <c r="E1472" s="1" t="s">
        <v>1981</v>
      </c>
      <c r="F1472" s="2">
        <v>45147</v>
      </c>
      <c r="G1472" s="2">
        <v>45127</v>
      </c>
      <c r="H1472" s="2" t="str">
        <f>TEXT(Ecommerce_Sales[[#This Row],[Order_Date]],"mmmm")</f>
        <v>July</v>
      </c>
      <c r="I1472" s="2" t="str">
        <f>TEXT(Ecommerce_Sales[[#This Row],[Order_Date]],"yyyy")</f>
        <v>2023</v>
      </c>
      <c r="J1472" s="2" t="str">
        <f>TEXT(Ecommerce_Sales[[#This Row],[Order_Date]],"mmmm")</f>
        <v>July</v>
      </c>
      <c r="K1472" s="1" t="s">
        <v>1947</v>
      </c>
      <c r="L1472" s="1" t="s">
        <v>5587</v>
      </c>
      <c r="M1472" s="1" t="s">
        <v>2054</v>
      </c>
      <c r="N1472" s="1" t="s">
        <v>1957</v>
      </c>
      <c r="O1472" s="3">
        <v>1220</v>
      </c>
      <c r="P1472">
        <v>1</v>
      </c>
      <c r="Q1472" s="3">
        <v>1220</v>
      </c>
      <c r="R1472" s="1" t="s">
        <v>1951</v>
      </c>
      <c r="S1472" s="3">
        <v>73</v>
      </c>
      <c r="T1472">
        <v>2</v>
      </c>
      <c r="U1472" t="str">
        <f>IF(Ecommerce_Sales[[#This Row],[Delivery_Time_Days]]&gt;7,"Delay",IF(Ecommerce_Sales[[#This Row],[Delivery_Time_Days]] = 0,"No delivery",IF(Ecommerce_Sales[[#This Row],[Delivery_Time_Days]]&lt;=7,"On-time")))</f>
        <v>On-time</v>
      </c>
      <c r="V1472" s="7">
        <f>Ecommerce_Sales[[#This Row],[Profit]]/Ecommerce_Sales[[#This Row],[Total_Price]]</f>
        <v>0.15</v>
      </c>
      <c r="W1472" s="3">
        <v>183</v>
      </c>
      <c r="X1472" s="3"/>
    </row>
    <row r="1473" spans="1:24" x14ac:dyDescent="0.25">
      <c r="A1473" s="1" t="s">
        <v>5588</v>
      </c>
      <c r="B1473" s="1" t="s">
        <v>114</v>
      </c>
      <c r="C1473" s="1" t="s">
        <v>115</v>
      </c>
      <c r="D1473" s="1" t="s">
        <v>2035</v>
      </c>
      <c r="E1473" s="1" t="s">
        <v>1961</v>
      </c>
      <c r="F1473" s="2">
        <v>45530</v>
      </c>
      <c r="G1473" s="2">
        <v>45497</v>
      </c>
      <c r="H1473" s="2" t="str">
        <f>TEXT(Ecommerce_Sales[[#This Row],[Order_Date]],"mmmm")</f>
        <v>July</v>
      </c>
      <c r="I1473" s="2" t="str">
        <f>TEXT(Ecommerce_Sales[[#This Row],[Order_Date]],"yyyy")</f>
        <v>2024</v>
      </c>
      <c r="J1473" s="2" t="str">
        <f>TEXT(Ecommerce_Sales[[#This Row],[Order_Date]],"mmmm")</f>
        <v>July</v>
      </c>
      <c r="K1473" s="1" t="s">
        <v>1947</v>
      </c>
      <c r="L1473" s="1" t="s">
        <v>5589</v>
      </c>
      <c r="M1473" s="1" t="s">
        <v>2054</v>
      </c>
      <c r="N1473" s="1" t="s">
        <v>1957</v>
      </c>
      <c r="O1473" s="3">
        <v>210</v>
      </c>
      <c r="P1473">
        <v>1</v>
      </c>
      <c r="Q1473" s="3">
        <v>210</v>
      </c>
      <c r="R1473" s="1" t="s">
        <v>1958</v>
      </c>
      <c r="S1473" s="3">
        <v>16</v>
      </c>
      <c r="T1473">
        <v>2</v>
      </c>
      <c r="U1473" t="str">
        <f>IF(Ecommerce_Sales[[#This Row],[Delivery_Time_Days]]&gt;7,"Delay",IF(Ecommerce_Sales[[#This Row],[Delivery_Time_Days]] = 0,"No delivery",IF(Ecommerce_Sales[[#This Row],[Delivery_Time_Days]]&lt;=7,"On-time")))</f>
        <v>On-time</v>
      </c>
      <c r="V1473" s="7">
        <f>Ecommerce_Sales[[#This Row],[Profit]]/Ecommerce_Sales[[#This Row],[Total_Price]]</f>
        <v>0.14761904761904762</v>
      </c>
      <c r="W1473" s="3">
        <v>31</v>
      </c>
      <c r="X1473" s="3"/>
    </row>
    <row r="1474" spans="1:24" x14ac:dyDescent="0.25">
      <c r="A1474" s="1" t="s">
        <v>5590</v>
      </c>
      <c r="B1474" s="1" t="s">
        <v>1371</v>
      </c>
      <c r="C1474" s="1" t="s">
        <v>1372</v>
      </c>
      <c r="D1474" s="1" t="s">
        <v>2225</v>
      </c>
      <c r="E1474" s="1" t="s">
        <v>1996</v>
      </c>
      <c r="F1474" s="2">
        <v>44971</v>
      </c>
      <c r="G1474" s="2">
        <v>45245</v>
      </c>
      <c r="H1474" s="2" t="str">
        <f>TEXT(Ecommerce_Sales[[#This Row],[Order_Date]],"mmmm")</f>
        <v>November</v>
      </c>
      <c r="I1474" s="2" t="str">
        <f>TEXT(Ecommerce_Sales[[#This Row],[Order_Date]],"yyyy")</f>
        <v>2023</v>
      </c>
      <c r="J1474" s="2" t="str">
        <f>TEXT(Ecommerce_Sales[[#This Row],[Order_Date]],"mmmm")</f>
        <v>November</v>
      </c>
      <c r="K1474" s="1" t="s">
        <v>1947</v>
      </c>
      <c r="L1474" s="1" t="s">
        <v>5591</v>
      </c>
      <c r="M1474" s="1" t="s">
        <v>2007</v>
      </c>
      <c r="N1474" s="1" t="s">
        <v>1973</v>
      </c>
      <c r="O1474" s="3">
        <v>355</v>
      </c>
      <c r="P1474">
        <v>7</v>
      </c>
      <c r="Q1474" s="3">
        <v>2485</v>
      </c>
      <c r="R1474" s="1" t="s">
        <v>1951</v>
      </c>
      <c r="S1474" s="3">
        <v>329</v>
      </c>
      <c r="T1474">
        <v>4</v>
      </c>
      <c r="U1474" t="str">
        <f>IF(Ecommerce_Sales[[#This Row],[Delivery_Time_Days]]&gt;7,"Delay",IF(Ecommerce_Sales[[#This Row],[Delivery_Time_Days]] = 0,"No delivery",IF(Ecommerce_Sales[[#This Row],[Delivery_Time_Days]]&lt;=7,"On-time")))</f>
        <v>On-time</v>
      </c>
      <c r="V1474" s="7">
        <f>Ecommerce_Sales[[#This Row],[Profit]]/Ecommerce_Sales[[#This Row],[Total_Price]]</f>
        <v>0.29979879275653926</v>
      </c>
      <c r="W1474" s="3">
        <v>745</v>
      </c>
      <c r="X1474" s="3"/>
    </row>
    <row r="1475" spans="1:24" x14ac:dyDescent="0.25">
      <c r="A1475" s="1" t="s">
        <v>5592</v>
      </c>
      <c r="B1475" s="1" t="s">
        <v>838</v>
      </c>
      <c r="C1475" s="1" t="s">
        <v>839</v>
      </c>
      <c r="D1475" s="1" t="s">
        <v>4253</v>
      </c>
      <c r="E1475" s="1" t="s">
        <v>1954</v>
      </c>
      <c r="F1475" s="2">
        <v>45650</v>
      </c>
      <c r="G1475" s="2">
        <v>45508</v>
      </c>
      <c r="H1475" s="2" t="str">
        <f>TEXT(Ecommerce_Sales[[#This Row],[Order_Date]],"mmmm")</f>
        <v>August</v>
      </c>
      <c r="I1475" s="2" t="str">
        <f>TEXT(Ecommerce_Sales[[#This Row],[Order_Date]],"yyyy")</f>
        <v>2024</v>
      </c>
      <c r="J1475" s="2" t="str">
        <f>TEXT(Ecommerce_Sales[[#This Row],[Order_Date]],"mmmm")</f>
        <v>August</v>
      </c>
      <c r="K1475" s="1" t="s">
        <v>1947</v>
      </c>
      <c r="L1475" s="1" t="s">
        <v>5593</v>
      </c>
      <c r="M1475" s="1" t="s">
        <v>2072</v>
      </c>
      <c r="N1475" s="1" t="s">
        <v>1950</v>
      </c>
      <c r="O1475" s="3">
        <v>774</v>
      </c>
      <c r="P1475">
        <v>1</v>
      </c>
      <c r="Q1475" s="3">
        <v>774</v>
      </c>
      <c r="R1475" s="1" t="s">
        <v>1951</v>
      </c>
      <c r="S1475" s="3">
        <v>52</v>
      </c>
      <c r="T1475">
        <v>3</v>
      </c>
      <c r="U1475" t="str">
        <f>IF(Ecommerce_Sales[[#This Row],[Delivery_Time_Days]]&gt;7,"Delay",IF(Ecommerce_Sales[[#This Row],[Delivery_Time_Days]] = 0,"No delivery",IF(Ecommerce_Sales[[#This Row],[Delivery_Time_Days]]&lt;=7,"On-time")))</f>
        <v>On-time</v>
      </c>
      <c r="V1475" s="7">
        <f>Ecommerce_Sales[[#This Row],[Profit]]/Ecommerce_Sales[[#This Row],[Total_Price]]</f>
        <v>0.39922480620155038</v>
      </c>
      <c r="W1475" s="3">
        <v>309</v>
      </c>
      <c r="X1475" s="3"/>
    </row>
    <row r="1476" spans="1:24" x14ac:dyDescent="0.25">
      <c r="A1476" s="1" t="s">
        <v>5594</v>
      </c>
      <c r="B1476" s="1" t="s">
        <v>110</v>
      </c>
      <c r="C1476" s="1" t="s">
        <v>111</v>
      </c>
      <c r="D1476" s="1" t="s">
        <v>4344</v>
      </c>
      <c r="E1476" s="1" t="s">
        <v>1996</v>
      </c>
      <c r="F1476" s="2">
        <v>45493</v>
      </c>
      <c r="G1476" s="2">
        <v>45529</v>
      </c>
      <c r="H1476" s="2" t="str">
        <f>TEXT(Ecommerce_Sales[[#This Row],[Order_Date]],"mmmm")</f>
        <v>August</v>
      </c>
      <c r="I1476" s="2" t="str">
        <f>TEXT(Ecommerce_Sales[[#This Row],[Order_Date]],"yyyy")</f>
        <v>2024</v>
      </c>
      <c r="J1476" s="2" t="str">
        <f>TEXT(Ecommerce_Sales[[#This Row],[Order_Date]],"mmmm")</f>
        <v>August</v>
      </c>
      <c r="K1476" s="1" t="s">
        <v>1947</v>
      </c>
      <c r="L1476" s="1" t="s">
        <v>3729</v>
      </c>
      <c r="M1476" s="1" t="s">
        <v>1968</v>
      </c>
      <c r="N1476" s="1" t="s">
        <v>1957</v>
      </c>
      <c r="O1476" s="3">
        <v>958</v>
      </c>
      <c r="P1476">
        <v>2</v>
      </c>
      <c r="Q1476" s="3">
        <v>1916</v>
      </c>
      <c r="R1476" s="1" t="s">
        <v>1958</v>
      </c>
      <c r="S1476" s="3">
        <v>163</v>
      </c>
      <c r="T1476">
        <v>3</v>
      </c>
      <c r="U1476" t="str">
        <f>IF(Ecommerce_Sales[[#This Row],[Delivery_Time_Days]]&gt;7,"Delay",IF(Ecommerce_Sales[[#This Row],[Delivery_Time_Days]] = 0,"No delivery",IF(Ecommerce_Sales[[#This Row],[Delivery_Time_Days]]&lt;=7,"On-time")))</f>
        <v>On-time</v>
      </c>
      <c r="V1476" s="7">
        <f>Ecommerce_Sales[[#This Row],[Profit]]/Ecommerce_Sales[[#This Row],[Total_Price]]</f>
        <v>0.14979123173277661</v>
      </c>
      <c r="W1476" s="3">
        <v>287</v>
      </c>
      <c r="X1476" s="3"/>
    </row>
    <row r="1477" spans="1:24" x14ac:dyDescent="0.25">
      <c r="A1477" s="1" t="s">
        <v>5595</v>
      </c>
      <c r="B1477" s="1" t="s">
        <v>98</v>
      </c>
      <c r="C1477" s="1" t="s">
        <v>99</v>
      </c>
      <c r="D1477" s="1" t="s">
        <v>2625</v>
      </c>
      <c r="E1477" s="1" t="s">
        <v>1966</v>
      </c>
      <c r="F1477" s="2">
        <v>45117</v>
      </c>
      <c r="G1477" s="2">
        <v>45253</v>
      </c>
      <c r="H1477" s="2" t="str">
        <f>TEXT(Ecommerce_Sales[[#This Row],[Order_Date]],"mmmm")</f>
        <v>November</v>
      </c>
      <c r="I1477" s="2" t="str">
        <f>TEXT(Ecommerce_Sales[[#This Row],[Order_Date]],"yyyy")</f>
        <v>2023</v>
      </c>
      <c r="J1477" s="2" t="str">
        <f>TEXT(Ecommerce_Sales[[#This Row],[Order_Date]],"mmmm")</f>
        <v>November</v>
      </c>
      <c r="K1477" s="1" t="s">
        <v>1947</v>
      </c>
      <c r="L1477" s="1" t="s">
        <v>5596</v>
      </c>
      <c r="M1477" s="1" t="s">
        <v>2058</v>
      </c>
      <c r="N1477" s="1" t="s">
        <v>1950</v>
      </c>
      <c r="O1477" s="3">
        <v>1469</v>
      </c>
      <c r="P1477">
        <v>7</v>
      </c>
      <c r="Q1477" s="3">
        <v>10285</v>
      </c>
      <c r="R1477" s="1" t="s">
        <v>1958</v>
      </c>
      <c r="S1477" s="3">
        <v>1016</v>
      </c>
      <c r="T1477">
        <v>4</v>
      </c>
      <c r="U1477" t="str">
        <f>IF(Ecommerce_Sales[[#This Row],[Delivery_Time_Days]]&gt;7,"Delay",IF(Ecommerce_Sales[[#This Row],[Delivery_Time_Days]] = 0,"No delivery",IF(Ecommerce_Sales[[#This Row],[Delivery_Time_Days]]&lt;=7,"On-time")))</f>
        <v>On-time</v>
      </c>
      <c r="V1477" s="7">
        <f>Ecommerce_Sales[[#This Row],[Profit]]/Ecommerce_Sales[[#This Row],[Total_Price]]</f>
        <v>0.4</v>
      </c>
      <c r="W1477" s="3">
        <v>4114</v>
      </c>
      <c r="X1477" s="3"/>
    </row>
    <row r="1478" spans="1:24" x14ac:dyDescent="0.25">
      <c r="A1478" s="1" t="s">
        <v>5597</v>
      </c>
      <c r="B1478" s="1" t="s">
        <v>639</v>
      </c>
      <c r="C1478" s="1" t="s">
        <v>640</v>
      </c>
      <c r="D1478" s="1" t="s">
        <v>2908</v>
      </c>
      <c r="E1478" s="1" t="s">
        <v>1954</v>
      </c>
      <c r="F1478" s="2">
        <v>45594</v>
      </c>
      <c r="G1478" s="2">
        <v>44958</v>
      </c>
      <c r="H1478" s="2" t="str">
        <f>TEXT(Ecommerce_Sales[[#This Row],[Order_Date]],"mmmm")</f>
        <v>February</v>
      </c>
      <c r="I1478" s="2" t="str">
        <f>TEXT(Ecommerce_Sales[[#This Row],[Order_Date]],"yyyy")</f>
        <v>2023</v>
      </c>
      <c r="J1478" s="2" t="str">
        <f>TEXT(Ecommerce_Sales[[#This Row],[Order_Date]],"mmmm")</f>
        <v>February</v>
      </c>
      <c r="K1478" s="1" t="s">
        <v>1947</v>
      </c>
      <c r="L1478" s="1" t="s">
        <v>5598</v>
      </c>
      <c r="M1478" s="1" t="s">
        <v>1968</v>
      </c>
      <c r="N1478" s="1" t="s">
        <v>1957</v>
      </c>
      <c r="O1478" s="3">
        <v>98</v>
      </c>
      <c r="P1478">
        <v>1</v>
      </c>
      <c r="Q1478" s="3">
        <v>98</v>
      </c>
      <c r="R1478" s="1" t="s">
        <v>1958</v>
      </c>
      <c r="S1478" s="3">
        <v>11</v>
      </c>
      <c r="T1478">
        <v>2</v>
      </c>
      <c r="U1478" t="str">
        <f>IF(Ecommerce_Sales[[#This Row],[Delivery_Time_Days]]&gt;7,"Delay",IF(Ecommerce_Sales[[#This Row],[Delivery_Time_Days]] = 0,"No delivery",IF(Ecommerce_Sales[[#This Row],[Delivery_Time_Days]]&lt;=7,"On-time")))</f>
        <v>On-time</v>
      </c>
      <c r="V1478" s="7">
        <f>Ecommerce_Sales[[#This Row],[Profit]]/Ecommerce_Sales[[#This Row],[Total_Price]]</f>
        <v>0.15306122448979592</v>
      </c>
      <c r="W1478" s="3">
        <v>15</v>
      </c>
      <c r="X1478" s="3"/>
    </row>
    <row r="1479" spans="1:24" x14ac:dyDescent="0.25">
      <c r="A1479" s="1" t="s">
        <v>5599</v>
      </c>
      <c r="B1479" s="1" t="s">
        <v>26</v>
      </c>
      <c r="C1479" s="1" t="s">
        <v>27</v>
      </c>
      <c r="D1479" s="1" t="s">
        <v>3353</v>
      </c>
      <c r="E1479" s="1" t="s">
        <v>1966</v>
      </c>
      <c r="F1479" s="2">
        <v>44953</v>
      </c>
      <c r="G1479" s="2">
        <v>45521</v>
      </c>
      <c r="H1479" s="2" t="str">
        <f>TEXT(Ecommerce_Sales[[#This Row],[Order_Date]],"mmmm")</f>
        <v>August</v>
      </c>
      <c r="I1479" s="2" t="str">
        <f>TEXT(Ecommerce_Sales[[#This Row],[Order_Date]],"yyyy")</f>
        <v>2024</v>
      </c>
      <c r="J1479" s="2" t="str">
        <f>TEXT(Ecommerce_Sales[[#This Row],[Order_Date]],"mmmm")</f>
        <v>August</v>
      </c>
      <c r="K1479" s="1" t="s">
        <v>1947</v>
      </c>
      <c r="L1479" s="1" t="s">
        <v>4430</v>
      </c>
      <c r="M1479" s="1" t="s">
        <v>2002</v>
      </c>
      <c r="N1479" s="1" t="s">
        <v>1989</v>
      </c>
      <c r="O1479" s="3">
        <v>857</v>
      </c>
      <c r="P1479">
        <v>6</v>
      </c>
      <c r="Q1479" s="3">
        <v>5144</v>
      </c>
      <c r="R1479" s="1" t="s">
        <v>1951</v>
      </c>
      <c r="S1479" s="3">
        <v>258</v>
      </c>
      <c r="T1479">
        <v>9</v>
      </c>
      <c r="U1479" t="str">
        <f>IF(Ecommerce_Sales[[#This Row],[Delivery_Time_Days]]&gt;7,"Delay",IF(Ecommerce_Sales[[#This Row],[Delivery_Time_Days]] = 0,"No delivery",IF(Ecommerce_Sales[[#This Row],[Delivery_Time_Days]]&lt;=7,"On-time")))</f>
        <v>Delay</v>
      </c>
      <c r="V1479" s="7">
        <f>Ecommerce_Sales[[#This Row],[Profit]]/Ecommerce_Sales[[#This Row],[Total_Price]]</f>
        <v>0.25</v>
      </c>
      <c r="W1479" s="3">
        <v>1286</v>
      </c>
      <c r="X1479" s="3"/>
    </row>
    <row r="1480" spans="1:24" x14ac:dyDescent="0.25">
      <c r="A1480" s="1" t="s">
        <v>5600</v>
      </c>
      <c r="B1480" s="1" t="s">
        <v>633</v>
      </c>
      <c r="C1480" s="1" t="s">
        <v>634</v>
      </c>
      <c r="D1480" s="1" t="s">
        <v>3686</v>
      </c>
      <c r="E1480" s="1" t="s">
        <v>1961</v>
      </c>
      <c r="F1480" s="2">
        <v>45575</v>
      </c>
      <c r="G1480" s="2">
        <v>45437</v>
      </c>
      <c r="H1480" s="2" t="str">
        <f>TEXT(Ecommerce_Sales[[#This Row],[Order_Date]],"mmmm")</f>
        <v>May</v>
      </c>
      <c r="I1480" s="2" t="str">
        <f>TEXT(Ecommerce_Sales[[#This Row],[Order_Date]],"yyyy")</f>
        <v>2024</v>
      </c>
      <c r="J1480" s="2" t="str">
        <f>TEXT(Ecommerce_Sales[[#This Row],[Order_Date]],"mmmm")</f>
        <v>May</v>
      </c>
      <c r="K1480" s="1" t="s">
        <v>1947</v>
      </c>
      <c r="L1480" s="1" t="s">
        <v>5601</v>
      </c>
      <c r="M1480" s="1" t="s">
        <v>2058</v>
      </c>
      <c r="N1480" s="1" t="s">
        <v>1950</v>
      </c>
      <c r="O1480" s="3">
        <v>351</v>
      </c>
      <c r="P1480">
        <v>1</v>
      </c>
      <c r="Q1480" s="3">
        <v>351</v>
      </c>
      <c r="R1480" s="1" t="s">
        <v>1951</v>
      </c>
      <c r="S1480" s="3">
        <v>39</v>
      </c>
      <c r="T1480">
        <v>4</v>
      </c>
      <c r="U1480" t="str">
        <f>IF(Ecommerce_Sales[[#This Row],[Delivery_Time_Days]]&gt;7,"Delay",IF(Ecommerce_Sales[[#This Row],[Delivery_Time_Days]] = 0,"No delivery",IF(Ecommerce_Sales[[#This Row],[Delivery_Time_Days]]&lt;=7,"On-time")))</f>
        <v>On-time</v>
      </c>
      <c r="V1480" s="7">
        <f>Ecommerce_Sales[[#This Row],[Profit]]/Ecommerce_Sales[[#This Row],[Total_Price]]</f>
        <v>0.39886039886039887</v>
      </c>
      <c r="W1480" s="3">
        <v>140</v>
      </c>
      <c r="X1480" s="3"/>
    </row>
    <row r="1481" spans="1:24" x14ac:dyDescent="0.25">
      <c r="A1481" s="1" t="s">
        <v>5602</v>
      </c>
      <c r="B1481" s="1" t="s">
        <v>114</v>
      </c>
      <c r="C1481" s="1" t="s">
        <v>115</v>
      </c>
      <c r="D1481" s="1" t="s">
        <v>2035</v>
      </c>
      <c r="E1481" s="1" t="s">
        <v>1961</v>
      </c>
      <c r="F1481" s="2">
        <v>45530</v>
      </c>
      <c r="G1481" s="2">
        <v>45437</v>
      </c>
      <c r="H1481" s="2" t="str">
        <f>TEXT(Ecommerce_Sales[[#This Row],[Order_Date]],"mmmm")</f>
        <v>May</v>
      </c>
      <c r="I1481" s="2" t="str">
        <f>TEXT(Ecommerce_Sales[[#This Row],[Order_Date]],"yyyy")</f>
        <v>2024</v>
      </c>
      <c r="J1481" s="2" t="str">
        <f>TEXT(Ecommerce_Sales[[#This Row],[Order_Date]],"mmmm")</f>
        <v>May</v>
      </c>
      <c r="K1481" s="1" t="s">
        <v>1947</v>
      </c>
      <c r="L1481" s="1" t="s">
        <v>5101</v>
      </c>
      <c r="M1481" s="1" t="s">
        <v>2026</v>
      </c>
      <c r="N1481" s="1" t="s">
        <v>1978</v>
      </c>
      <c r="O1481" s="3">
        <v>194</v>
      </c>
      <c r="P1481">
        <v>4</v>
      </c>
      <c r="Q1481" s="3">
        <v>775</v>
      </c>
      <c r="R1481" s="1" t="s">
        <v>2016</v>
      </c>
      <c r="S1481" s="3">
        <v>67</v>
      </c>
      <c r="T1481">
        <v>6</v>
      </c>
      <c r="U1481" t="str">
        <f>IF(Ecommerce_Sales[[#This Row],[Delivery_Time_Days]]&gt;7,"Delay",IF(Ecommerce_Sales[[#This Row],[Delivery_Time_Days]] = 0,"No delivery",IF(Ecommerce_Sales[[#This Row],[Delivery_Time_Days]]&lt;=7,"On-time")))</f>
        <v>On-time</v>
      </c>
      <c r="V1481" s="7">
        <f>Ecommerce_Sales[[#This Row],[Profit]]/Ecommerce_Sales[[#This Row],[Total_Price]]</f>
        <v>0.3496774193548387</v>
      </c>
      <c r="W1481" s="3">
        <v>271</v>
      </c>
      <c r="X1481" s="3"/>
    </row>
    <row r="1482" spans="1:24" x14ac:dyDescent="0.25">
      <c r="A1482" s="1" t="s">
        <v>5603</v>
      </c>
      <c r="B1482" s="1" t="s">
        <v>896</v>
      </c>
      <c r="C1482" s="1" t="s">
        <v>897</v>
      </c>
      <c r="D1482" s="1" t="s">
        <v>4673</v>
      </c>
      <c r="E1482" s="1" t="s">
        <v>2005</v>
      </c>
      <c r="F1482" s="2">
        <v>45482</v>
      </c>
      <c r="G1482" s="2">
        <v>44931</v>
      </c>
      <c r="H1482" s="2" t="str">
        <f>TEXT(Ecommerce_Sales[[#This Row],[Order_Date]],"mmmm")</f>
        <v>January</v>
      </c>
      <c r="I1482" s="2" t="str">
        <f>TEXT(Ecommerce_Sales[[#This Row],[Order_Date]],"yyyy")</f>
        <v>2023</v>
      </c>
      <c r="J1482" s="2" t="str">
        <f>TEXT(Ecommerce_Sales[[#This Row],[Order_Date]],"mmmm")</f>
        <v>January</v>
      </c>
      <c r="K1482" s="1" t="s">
        <v>1947</v>
      </c>
      <c r="L1482" s="1" t="s">
        <v>5604</v>
      </c>
      <c r="M1482" s="1" t="s">
        <v>2007</v>
      </c>
      <c r="N1482" s="1" t="s">
        <v>1973</v>
      </c>
      <c r="O1482" s="3">
        <v>109</v>
      </c>
      <c r="P1482">
        <v>1</v>
      </c>
      <c r="Q1482" s="3">
        <v>109</v>
      </c>
      <c r="R1482" s="1" t="s">
        <v>1951</v>
      </c>
      <c r="S1482" s="3">
        <v>9</v>
      </c>
      <c r="T1482">
        <v>5</v>
      </c>
      <c r="U1482" t="str">
        <f>IF(Ecommerce_Sales[[#This Row],[Delivery_Time_Days]]&gt;7,"Delay",IF(Ecommerce_Sales[[#This Row],[Delivery_Time_Days]] = 0,"No delivery",IF(Ecommerce_Sales[[#This Row],[Delivery_Time_Days]]&lt;=7,"On-time")))</f>
        <v>On-time</v>
      </c>
      <c r="V1482" s="7">
        <f>Ecommerce_Sales[[#This Row],[Profit]]/Ecommerce_Sales[[#This Row],[Total_Price]]</f>
        <v>0.30275229357798167</v>
      </c>
      <c r="W1482" s="3">
        <v>33</v>
      </c>
      <c r="X1482" s="3"/>
    </row>
    <row r="1483" spans="1:24" x14ac:dyDescent="0.25">
      <c r="A1483" s="1" t="s">
        <v>5605</v>
      </c>
      <c r="B1483" s="1" t="s">
        <v>1870</v>
      </c>
      <c r="C1483" s="1" t="s">
        <v>1871</v>
      </c>
      <c r="D1483" s="1" t="s">
        <v>5606</v>
      </c>
      <c r="E1483" s="1" t="s">
        <v>1961</v>
      </c>
      <c r="F1483" s="2">
        <v>45165</v>
      </c>
      <c r="G1483" s="2">
        <v>45195</v>
      </c>
      <c r="H1483" s="2" t="str">
        <f>TEXT(Ecommerce_Sales[[#This Row],[Order_Date]],"mmmm")</f>
        <v>September</v>
      </c>
      <c r="I1483" s="2" t="str">
        <f>TEXT(Ecommerce_Sales[[#This Row],[Order_Date]],"yyyy")</f>
        <v>2023</v>
      </c>
      <c r="J1483" s="2" t="str">
        <f>TEXT(Ecommerce_Sales[[#This Row],[Order_Date]],"mmmm")</f>
        <v>September</v>
      </c>
      <c r="K1483" s="1" t="s">
        <v>1947</v>
      </c>
      <c r="L1483" s="1" t="s">
        <v>5607</v>
      </c>
      <c r="M1483" s="1" t="s">
        <v>2058</v>
      </c>
      <c r="N1483" s="1" t="s">
        <v>1950</v>
      </c>
      <c r="O1483" s="3">
        <v>437</v>
      </c>
      <c r="P1483">
        <v>1</v>
      </c>
      <c r="Q1483" s="3">
        <v>437</v>
      </c>
      <c r="R1483" s="1" t="s">
        <v>1958</v>
      </c>
      <c r="S1483" s="3">
        <v>49</v>
      </c>
      <c r="T1483">
        <v>7</v>
      </c>
      <c r="U1483" t="str">
        <f>IF(Ecommerce_Sales[[#This Row],[Delivery_Time_Days]]&gt;7,"Delay",IF(Ecommerce_Sales[[#This Row],[Delivery_Time_Days]] = 0,"No delivery",IF(Ecommerce_Sales[[#This Row],[Delivery_Time_Days]]&lt;=7,"On-time")))</f>
        <v>On-time</v>
      </c>
      <c r="V1483" s="7">
        <f>Ecommerce_Sales[[#This Row],[Profit]]/Ecommerce_Sales[[#This Row],[Total_Price]]</f>
        <v>0.40045766590389015</v>
      </c>
      <c r="W1483" s="3">
        <v>175</v>
      </c>
      <c r="X1483" s="3"/>
    </row>
    <row r="1484" spans="1:24" x14ac:dyDescent="0.25">
      <c r="A1484" s="1" t="s">
        <v>5608</v>
      </c>
      <c r="B1484" s="1" t="s">
        <v>856</v>
      </c>
      <c r="C1484" s="1" t="s">
        <v>857</v>
      </c>
      <c r="D1484" s="1" t="s">
        <v>3498</v>
      </c>
      <c r="E1484" s="1" t="s">
        <v>1961</v>
      </c>
      <c r="F1484" s="2">
        <v>45149</v>
      </c>
      <c r="G1484" s="2">
        <v>45317</v>
      </c>
      <c r="H1484" s="2" t="str">
        <f>TEXT(Ecommerce_Sales[[#This Row],[Order_Date]],"mmmm")</f>
        <v>January</v>
      </c>
      <c r="I1484" s="2" t="str">
        <f>TEXT(Ecommerce_Sales[[#This Row],[Order_Date]],"yyyy")</f>
        <v>2024</v>
      </c>
      <c r="J1484" s="2" t="str">
        <f>TEXT(Ecommerce_Sales[[#This Row],[Order_Date]],"mmmm")</f>
        <v>January</v>
      </c>
      <c r="K1484" s="1" t="s">
        <v>1947</v>
      </c>
      <c r="L1484" s="1" t="s">
        <v>5609</v>
      </c>
      <c r="M1484" s="1" t="s">
        <v>2026</v>
      </c>
      <c r="N1484" s="1" t="s">
        <v>1978</v>
      </c>
      <c r="O1484" s="3">
        <v>489</v>
      </c>
      <c r="P1484">
        <v>1</v>
      </c>
      <c r="Q1484" s="3">
        <v>489</v>
      </c>
      <c r="R1484" s="1" t="s">
        <v>1958</v>
      </c>
      <c r="S1484" s="3">
        <v>58</v>
      </c>
      <c r="T1484">
        <v>7</v>
      </c>
      <c r="U1484" t="str">
        <f>IF(Ecommerce_Sales[[#This Row],[Delivery_Time_Days]]&gt;7,"Delay",IF(Ecommerce_Sales[[#This Row],[Delivery_Time_Days]] = 0,"No delivery",IF(Ecommerce_Sales[[#This Row],[Delivery_Time_Days]]&lt;=7,"On-time")))</f>
        <v>On-time</v>
      </c>
      <c r="V1484" s="7">
        <f>Ecommerce_Sales[[#This Row],[Profit]]/Ecommerce_Sales[[#This Row],[Total_Price]]</f>
        <v>0.34969325153374231</v>
      </c>
      <c r="W1484" s="3">
        <v>171</v>
      </c>
      <c r="X1484" s="3"/>
    </row>
    <row r="1485" spans="1:24" x14ac:dyDescent="0.25">
      <c r="A1485" s="1" t="s">
        <v>5610</v>
      </c>
      <c r="B1485" s="1" t="s">
        <v>885</v>
      </c>
      <c r="C1485" s="1" t="s">
        <v>886</v>
      </c>
      <c r="D1485" s="1" t="s">
        <v>2970</v>
      </c>
      <c r="E1485" s="1" t="s">
        <v>1954</v>
      </c>
      <c r="F1485" s="2">
        <v>44973</v>
      </c>
      <c r="G1485" s="2">
        <v>45323</v>
      </c>
      <c r="H1485" s="2" t="str">
        <f>TEXT(Ecommerce_Sales[[#This Row],[Order_Date]],"mmmm")</f>
        <v>February</v>
      </c>
      <c r="I1485" s="2" t="str">
        <f>TEXT(Ecommerce_Sales[[#This Row],[Order_Date]],"yyyy")</f>
        <v>2024</v>
      </c>
      <c r="J1485" s="2" t="str">
        <f>TEXT(Ecommerce_Sales[[#This Row],[Order_Date]],"mmmm")</f>
        <v>February</v>
      </c>
      <c r="K1485" s="1" t="s">
        <v>1986</v>
      </c>
      <c r="L1485" s="1" t="s">
        <v>2075</v>
      </c>
      <c r="M1485" s="1" t="s">
        <v>1998</v>
      </c>
      <c r="N1485" s="1" t="s">
        <v>1973</v>
      </c>
      <c r="O1485" s="3">
        <v>178</v>
      </c>
      <c r="P1485">
        <v>4</v>
      </c>
      <c r="Q1485" s="3">
        <v>711</v>
      </c>
      <c r="R1485" s="1" t="s">
        <v>1958</v>
      </c>
      <c r="S1485" s="3">
        <v>36</v>
      </c>
      <c r="U1485" t="str">
        <f>IF(Ecommerce_Sales[[#This Row],[Delivery_Time_Days]]&gt;7,"Delay",IF(Ecommerce_Sales[[#This Row],[Delivery_Time_Days]] = 0,"No delivery",IF(Ecommerce_Sales[[#This Row],[Delivery_Time_Days]]&lt;=7,"On-time")))</f>
        <v>No delivery</v>
      </c>
      <c r="V1485" s="7">
        <f>Ecommerce_Sales[[#This Row],[Profit]]/Ecommerce_Sales[[#This Row],[Total_Price]]</f>
        <v>0.29957805907172996</v>
      </c>
      <c r="W1485" s="3">
        <v>213</v>
      </c>
      <c r="X1485" s="3"/>
    </row>
    <row r="1486" spans="1:24" x14ac:dyDescent="0.25">
      <c r="A1486" s="1" t="s">
        <v>5611</v>
      </c>
      <c r="B1486" s="1" t="s">
        <v>184</v>
      </c>
      <c r="C1486" s="1" t="s">
        <v>185</v>
      </c>
      <c r="D1486" s="1" t="s">
        <v>2959</v>
      </c>
      <c r="E1486" s="1" t="s">
        <v>2005</v>
      </c>
      <c r="F1486" s="2">
        <v>45464</v>
      </c>
      <c r="G1486" s="2">
        <v>44965</v>
      </c>
      <c r="H1486" s="2" t="str">
        <f>TEXT(Ecommerce_Sales[[#This Row],[Order_Date]],"mmmm")</f>
        <v>February</v>
      </c>
      <c r="I1486" s="2" t="str">
        <f>TEXT(Ecommerce_Sales[[#This Row],[Order_Date]],"yyyy")</f>
        <v>2023</v>
      </c>
      <c r="J1486" s="2" t="str">
        <f>TEXT(Ecommerce_Sales[[#This Row],[Order_Date]],"mmmm")</f>
        <v>February</v>
      </c>
      <c r="K1486" s="1" t="s">
        <v>1947</v>
      </c>
      <c r="L1486" s="1" t="s">
        <v>5596</v>
      </c>
      <c r="M1486" s="1" t="s">
        <v>1949</v>
      </c>
      <c r="N1486" s="1" t="s">
        <v>1950</v>
      </c>
      <c r="O1486" s="3">
        <v>925</v>
      </c>
      <c r="P1486">
        <v>2</v>
      </c>
      <c r="Q1486" s="3">
        <v>1850</v>
      </c>
      <c r="R1486" s="1" t="s">
        <v>1958</v>
      </c>
      <c r="S1486" s="3">
        <v>255</v>
      </c>
      <c r="T1486">
        <v>8</v>
      </c>
      <c r="U1486" t="str">
        <f>IF(Ecommerce_Sales[[#This Row],[Delivery_Time_Days]]&gt;7,"Delay",IF(Ecommerce_Sales[[#This Row],[Delivery_Time_Days]] = 0,"No delivery",IF(Ecommerce_Sales[[#This Row],[Delivery_Time_Days]]&lt;=7,"On-time")))</f>
        <v>Delay</v>
      </c>
      <c r="V1486" s="7">
        <f>Ecommerce_Sales[[#This Row],[Profit]]/Ecommerce_Sales[[#This Row],[Total_Price]]</f>
        <v>0.4</v>
      </c>
      <c r="W1486" s="3">
        <v>740</v>
      </c>
      <c r="X1486" s="3"/>
    </row>
    <row r="1487" spans="1:24" x14ac:dyDescent="0.25">
      <c r="A1487" s="1" t="s">
        <v>5612</v>
      </c>
      <c r="B1487" s="1" t="s">
        <v>793</v>
      </c>
      <c r="C1487" s="1" t="s">
        <v>794</v>
      </c>
      <c r="D1487" s="1" t="s">
        <v>5613</v>
      </c>
      <c r="E1487" s="1" t="s">
        <v>1961</v>
      </c>
      <c r="F1487" s="2">
        <v>45266</v>
      </c>
      <c r="G1487" s="2">
        <v>45168</v>
      </c>
      <c r="H1487" s="2" t="str">
        <f>TEXT(Ecommerce_Sales[[#This Row],[Order_Date]],"mmmm")</f>
        <v>August</v>
      </c>
      <c r="I1487" s="2" t="str">
        <f>TEXT(Ecommerce_Sales[[#This Row],[Order_Date]],"yyyy")</f>
        <v>2023</v>
      </c>
      <c r="J1487" s="2" t="str">
        <f>TEXT(Ecommerce_Sales[[#This Row],[Order_Date]],"mmmm")</f>
        <v>August</v>
      </c>
      <c r="K1487" s="1" t="s">
        <v>1947</v>
      </c>
      <c r="L1487" s="1" t="s">
        <v>5614</v>
      </c>
      <c r="M1487" s="1" t="s">
        <v>2026</v>
      </c>
      <c r="N1487" s="1" t="s">
        <v>1978</v>
      </c>
      <c r="O1487" s="3">
        <v>174</v>
      </c>
      <c r="P1487">
        <v>3</v>
      </c>
      <c r="Q1487" s="3">
        <v>523</v>
      </c>
      <c r="R1487" s="1" t="s">
        <v>1958</v>
      </c>
      <c r="S1487" s="3">
        <v>36</v>
      </c>
      <c r="T1487">
        <v>2</v>
      </c>
      <c r="U1487" t="str">
        <f>IF(Ecommerce_Sales[[#This Row],[Delivery_Time_Days]]&gt;7,"Delay",IF(Ecommerce_Sales[[#This Row],[Delivery_Time_Days]] = 0,"No delivery",IF(Ecommerce_Sales[[#This Row],[Delivery_Time_Days]]&lt;=7,"On-time")))</f>
        <v>On-time</v>
      </c>
      <c r="V1487" s="7">
        <f>Ecommerce_Sales[[#This Row],[Profit]]/Ecommerce_Sales[[#This Row],[Total_Price]]</f>
        <v>0.34990439770554493</v>
      </c>
      <c r="W1487" s="3">
        <v>183</v>
      </c>
      <c r="X1487" s="3"/>
    </row>
    <row r="1488" spans="1:24" x14ac:dyDescent="0.25">
      <c r="A1488" s="1" t="s">
        <v>5615</v>
      </c>
      <c r="B1488" s="1" t="s">
        <v>1601</v>
      </c>
      <c r="C1488" s="1" t="s">
        <v>1602</v>
      </c>
      <c r="D1488" s="1" t="s">
        <v>2605</v>
      </c>
      <c r="E1488" s="1" t="s">
        <v>1966</v>
      </c>
      <c r="F1488" s="2">
        <v>45234</v>
      </c>
      <c r="G1488" s="2">
        <v>44982</v>
      </c>
      <c r="H1488" s="2" t="str">
        <f>TEXT(Ecommerce_Sales[[#This Row],[Order_Date]],"mmmm")</f>
        <v>February</v>
      </c>
      <c r="I1488" s="2" t="str">
        <f>TEXT(Ecommerce_Sales[[#This Row],[Order_Date]],"yyyy")</f>
        <v>2023</v>
      </c>
      <c r="J1488" s="2" t="str">
        <f>TEXT(Ecommerce_Sales[[#This Row],[Order_Date]],"mmmm")</f>
        <v>February</v>
      </c>
      <c r="K1488" s="1" t="s">
        <v>1947</v>
      </c>
      <c r="L1488" s="1" t="s">
        <v>5616</v>
      </c>
      <c r="M1488" s="1" t="s">
        <v>2072</v>
      </c>
      <c r="N1488" s="1" t="s">
        <v>1950</v>
      </c>
      <c r="O1488" s="3">
        <v>694</v>
      </c>
      <c r="P1488">
        <v>1</v>
      </c>
      <c r="Q1488" s="3">
        <v>694</v>
      </c>
      <c r="R1488" s="1" t="s">
        <v>1958</v>
      </c>
      <c r="S1488" s="3">
        <v>73</v>
      </c>
      <c r="T1488">
        <v>8</v>
      </c>
      <c r="U1488" t="str">
        <f>IF(Ecommerce_Sales[[#This Row],[Delivery_Time_Days]]&gt;7,"Delay",IF(Ecommerce_Sales[[#This Row],[Delivery_Time_Days]] = 0,"No delivery",IF(Ecommerce_Sales[[#This Row],[Delivery_Time_Days]]&lt;=7,"On-time")))</f>
        <v>Delay</v>
      </c>
      <c r="V1488" s="7">
        <f>Ecommerce_Sales[[#This Row],[Profit]]/Ecommerce_Sales[[#This Row],[Total_Price]]</f>
        <v>0.39913544668587897</v>
      </c>
      <c r="W1488" s="3">
        <v>277</v>
      </c>
      <c r="X1488" s="3"/>
    </row>
    <row r="1489" spans="1:24" x14ac:dyDescent="0.25">
      <c r="A1489" s="1" t="s">
        <v>5617</v>
      </c>
      <c r="B1489" s="1" t="s">
        <v>1497</v>
      </c>
      <c r="C1489" s="1" t="s">
        <v>1498</v>
      </c>
      <c r="D1489" s="1" t="s">
        <v>2144</v>
      </c>
      <c r="E1489" s="1" t="s">
        <v>2005</v>
      </c>
      <c r="F1489" s="2">
        <v>45209</v>
      </c>
      <c r="G1489" s="2">
        <v>45378</v>
      </c>
      <c r="H1489" s="2" t="str">
        <f>TEXT(Ecommerce_Sales[[#This Row],[Order_Date]],"mmmm")</f>
        <v>March</v>
      </c>
      <c r="I1489" s="2" t="str">
        <f>TEXT(Ecommerce_Sales[[#This Row],[Order_Date]],"yyyy")</f>
        <v>2024</v>
      </c>
      <c r="J1489" s="2" t="str">
        <f>TEXT(Ecommerce_Sales[[#This Row],[Order_Date]],"mmmm")</f>
        <v>March</v>
      </c>
      <c r="K1489" s="1" t="s">
        <v>1992</v>
      </c>
      <c r="L1489" s="1" t="s">
        <v>2811</v>
      </c>
      <c r="M1489" s="1" t="s">
        <v>1963</v>
      </c>
      <c r="N1489" s="1" t="s">
        <v>1957</v>
      </c>
      <c r="O1489" s="3">
        <v>697</v>
      </c>
      <c r="P1489">
        <v>3</v>
      </c>
      <c r="Q1489" s="3">
        <v>2092</v>
      </c>
      <c r="R1489" s="1" t="s">
        <v>1958</v>
      </c>
      <c r="S1489" s="3">
        <v>313</v>
      </c>
      <c r="U1489" t="str">
        <f>IF(Ecommerce_Sales[[#This Row],[Delivery_Time_Days]]&gt;7,"Delay",IF(Ecommerce_Sales[[#This Row],[Delivery_Time_Days]] = 0,"No delivery",IF(Ecommerce_Sales[[#This Row],[Delivery_Time_Days]]&lt;=7,"On-time")))</f>
        <v>No delivery</v>
      </c>
      <c r="V1489" s="7">
        <f>Ecommerce_Sales[[#This Row],[Profit]]/Ecommerce_Sales[[#This Row],[Total_Price]]</f>
        <v>0.15009560229445507</v>
      </c>
      <c r="W1489" s="3">
        <v>314</v>
      </c>
      <c r="X1489" s="3"/>
    </row>
    <row r="1490" spans="1:24" x14ac:dyDescent="0.25">
      <c r="A1490" s="1" t="s">
        <v>5618</v>
      </c>
      <c r="B1490" s="1" t="s">
        <v>1279</v>
      </c>
      <c r="C1490" s="1" t="s">
        <v>1280</v>
      </c>
      <c r="D1490" s="1" t="s">
        <v>3259</v>
      </c>
      <c r="E1490" s="1" t="s">
        <v>1961</v>
      </c>
      <c r="F1490" s="2">
        <v>44942</v>
      </c>
      <c r="G1490" s="2">
        <v>45142</v>
      </c>
      <c r="H1490" s="2" t="str">
        <f>TEXT(Ecommerce_Sales[[#This Row],[Order_Date]],"mmmm")</f>
        <v>August</v>
      </c>
      <c r="I1490" s="2" t="str">
        <f>TEXT(Ecommerce_Sales[[#This Row],[Order_Date]],"yyyy")</f>
        <v>2023</v>
      </c>
      <c r="J1490" s="2" t="str">
        <f>TEXT(Ecommerce_Sales[[#This Row],[Order_Date]],"mmmm")</f>
        <v>August</v>
      </c>
      <c r="K1490" s="1" t="s">
        <v>1947</v>
      </c>
      <c r="L1490" s="1" t="s">
        <v>5619</v>
      </c>
      <c r="M1490" s="1" t="s">
        <v>2104</v>
      </c>
      <c r="N1490" s="1" t="s">
        <v>1978</v>
      </c>
      <c r="O1490" s="3">
        <v>541</v>
      </c>
      <c r="P1490">
        <v>3</v>
      </c>
      <c r="Q1490" s="3">
        <v>1624</v>
      </c>
      <c r="R1490" s="1" t="s">
        <v>1958</v>
      </c>
      <c r="S1490" s="3">
        <v>236</v>
      </c>
      <c r="T1490">
        <v>4</v>
      </c>
      <c r="U1490" t="str">
        <f>IF(Ecommerce_Sales[[#This Row],[Delivery_Time_Days]]&gt;7,"Delay",IF(Ecommerce_Sales[[#This Row],[Delivery_Time_Days]] = 0,"No delivery",IF(Ecommerce_Sales[[#This Row],[Delivery_Time_Days]]&lt;=7,"On-time")))</f>
        <v>On-time</v>
      </c>
      <c r="V1490" s="7">
        <f>Ecommerce_Sales[[#This Row],[Profit]]/Ecommerce_Sales[[#This Row],[Total_Price]]</f>
        <v>0.34975369458128081</v>
      </c>
      <c r="W1490" s="3">
        <v>568</v>
      </c>
      <c r="X1490" s="3"/>
    </row>
    <row r="1491" spans="1:24" x14ac:dyDescent="0.25">
      <c r="A1491" s="1" t="s">
        <v>5620</v>
      </c>
      <c r="B1491" s="1" t="s">
        <v>490</v>
      </c>
      <c r="C1491" s="1" t="s">
        <v>491</v>
      </c>
      <c r="D1491" s="1" t="s">
        <v>2497</v>
      </c>
      <c r="E1491" s="1" t="s">
        <v>2005</v>
      </c>
      <c r="F1491" s="2">
        <v>45349</v>
      </c>
      <c r="G1491" s="2">
        <v>45187</v>
      </c>
      <c r="H1491" s="2" t="str">
        <f>TEXT(Ecommerce_Sales[[#This Row],[Order_Date]],"mmmm")</f>
        <v>September</v>
      </c>
      <c r="I1491" s="2" t="str">
        <f>TEXT(Ecommerce_Sales[[#This Row],[Order_Date]],"yyyy")</f>
        <v>2023</v>
      </c>
      <c r="J1491" s="2" t="str">
        <f>TEXT(Ecommerce_Sales[[#This Row],[Order_Date]],"mmmm")</f>
        <v>September</v>
      </c>
      <c r="K1491" s="1" t="s">
        <v>1947</v>
      </c>
      <c r="L1491" s="1" t="s">
        <v>5621</v>
      </c>
      <c r="M1491" s="1" t="s">
        <v>1983</v>
      </c>
      <c r="N1491" s="1" t="s">
        <v>1950</v>
      </c>
      <c r="O1491" s="3">
        <v>138</v>
      </c>
      <c r="P1491">
        <v>1</v>
      </c>
      <c r="Q1491" s="3">
        <v>138</v>
      </c>
      <c r="R1491" s="1" t="s">
        <v>1951</v>
      </c>
      <c r="S1491" s="3">
        <v>13</v>
      </c>
      <c r="T1491">
        <v>10</v>
      </c>
      <c r="U1491" t="str">
        <f>IF(Ecommerce_Sales[[#This Row],[Delivery_Time_Days]]&gt;7,"Delay",IF(Ecommerce_Sales[[#This Row],[Delivery_Time_Days]] = 0,"No delivery",IF(Ecommerce_Sales[[#This Row],[Delivery_Time_Days]]&lt;=7,"On-time")))</f>
        <v>Delay</v>
      </c>
      <c r="V1491" s="7">
        <f>Ecommerce_Sales[[#This Row],[Profit]]/Ecommerce_Sales[[#This Row],[Total_Price]]</f>
        <v>0.39855072463768115</v>
      </c>
      <c r="W1491" s="3">
        <v>55</v>
      </c>
      <c r="X1491" s="3"/>
    </row>
    <row r="1492" spans="1:24" x14ac:dyDescent="0.25">
      <c r="A1492" s="1" t="s">
        <v>5622</v>
      </c>
      <c r="B1492" s="1" t="s">
        <v>440</v>
      </c>
      <c r="C1492" s="1" t="s">
        <v>441</v>
      </c>
      <c r="D1492" s="1" t="s">
        <v>2021</v>
      </c>
      <c r="E1492" s="1" t="s">
        <v>1996</v>
      </c>
      <c r="F1492" s="2">
        <v>45193</v>
      </c>
      <c r="G1492" s="2">
        <v>45600</v>
      </c>
      <c r="H1492" s="2" t="str">
        <f>TEXT(Ecommerce_Sales[[#This Row],[Order_Date]],"mmmm")</f>
        <v>November</v>
      </c>
      <c r="I1492" s="2" t="str">
        <f>TEXT(Ecommerce_Sales[[#This Row],[Order_Date]],"yyyy")</f>
        <v>2024</v>
      </c>
      <c r="J1492" s="2" t="str">
        <f>TEXT(Ecommerce_Sales[[#This Row],[Order_Date]],"mmmm")</f>
        <v>November</v>
      </c>
      <c r="K1492" s="1" t="s">
        <v>1947</v>
      </c>
      <c r="L1492" s="1" t="s">
        <v>5623</v>
      </c>
      <c r="M1492" s="1" t="s">
        <v>2247</v>
      </c>
      <c r="N1492" s="1" t="s">
        <v>1957</v>
      </c>
      <c r="O1492" s="3">
        <v>819</v>
      </c>
      <c r="P1492">
        <v>7</v>
      </c>
      <c r="Q1492" s="3">
        <v>5731</v>
      </c>
      <c r="R1492" s="1" t="s">
        <v>1958</v>
      </c>
      <c r="S1492" s="3">
        <v>387</v>
      </c>
      <c r="T1492">
        <v>6</v>
      </c>
      <c r="U1492" t="str">
        <f>IF(Ecommerce_Sales[[#This Row],[Delivery_Time_Days]]&gt;7,"Delay",IF(Ecommerce_Sales[[#This Row],[Delivery_Time_Days]] = 0,"No delivery",IF(Ecommerce_Sales[[#This Row],[Delivery_Time_Days]]&lt;=7,"On-time")))</f>
        <v>On-time</v>
      </c>
      <c r="V1492" s="7">
        <f>Ecommerce_Sales[[#This Row],[Profit]]/Ecommerce_Sales[[#This Row],[Total_Price]]</f>
        <v>0.15006107136625371</v>
      </c>
      <c r="W1492" s="3">
        <v>860</v>
      </c>
      <c r="X1492" s="3"/>
    </row>
    <row r="1493" spans="1:24" x14ac:dyDescent="0.25">
      <c r="A1493" s="1" t="s">
        <v>5624</v>
      </c>
      <c r="B1493" s="1" t="s">
        <v>478</v>
      </c>
      <c r="C1493" s="1" t="s">
        <v>479</v>
      </c>
      <c r="D1493" s="1" t="s">
        <v>2794</v>
      </c>
      <c r="E1493" s="1" t="s">
        <v>1946</v>
      </c>
      <c r="F1493" s="2">
        <v>45264</v>
      </c>
      <c r="G1493" s="2">
        <v>45586</v>
      </c>
      <c r="H1493" s="2" t="str">
        <f>TEXT(Ecommerce_Sales[[#This Row],[Order_Date]],"mmmm")</f>
        <v>October</v>
      </c>
      <c r="I1493" s="2" t="str">
        <f>TEXT(Ecommerce_Sales[[#This Row],[Order_Date]],"yyyy")</f>
        <v>2024</v>
      </c>
      <c r="J1493" s="2" t="str">
        <f>TEXT(Ecommerce_Sales[[#This Row],[Order_Date]],"mmmm")</f>
        <v>October</v>
      </c>
      <c r="K1493" s="1" t="s">
        <v>1947</v>
      </c>
      <c r="L1493" s="1" t="s">
        <v>5625</v>
      </c>
      <c r="M1493" s="1" t="s">
        <v>2043</v>
      </c>
      <c r="N1493" s="1" t="s">
        <v>1989</v>
      </c>
      <c r="O1493" s="3">
        <v>301</v>
      </c>
      <c r="P1493">
        <v>2</v>
      </c>
      <c r="Q1493" s="3">
        <v>601</v>
      </c>
      <c r="R1493" s="1" t="s">
        <v>1958</v>
      </c>
      <c r="S1493" s="3">
        <v>35</v>
      </c>
      <c r="T1493">
        <v>3</v>
      </c>
      <c r="U1493" t="str">
        <f>IF(Ecommerce_Sales[[#This Row],[Delivery_Time_Days]]&gt;7,"Delay",IF(Ecommerce_Sales[[#This Row],[Delivery_Time_Days]] = 0,"No delivery",IF(Ecommerce_Sales[[#This Row],[Delivery_Time_Days]]&lt;=7,"On-time")))</f>
        <v>On-time</v>
      </c>
      <c r="V1493" s="7">
        <f>Ecommerce_Sales[[#This Row],[Profit]]/Ecommerce_Sales[[#This Row],[Total_Price]]</f>
        <v>0.24958402662229617</v>
      </c>
      <c r="W1493" s="3">
        <v>150</v>
      </c>
      <c r="X1493" s="3"/>
    </row>
    <row r="1494" spans="1:24" x14ac:dyDescent="0.25">
      <c r="A1494" s="1" t="s">
        <v>5626</v>
      </c>
      <c r="B1494" s="1" t="s">
        <v>64</v>
      </c>
      <c r="C1494" s="1" t="s">
        <v>65</v>
      </c>
      <c r="D1494" s="1" t="s">
        <v>5213</v>
      </c>
      <c r="E1494" s="1" t="s">
        <v>1996</v>
      </c>
      <c r="F1494" s="2">
        <v>45198</v>
      </c>
      <c r="G1494" s="2">
        <v>45478</v>
      </c>
      <c r="H1494" s="2" t="str">
        <f>TEXT(Ecommerce_Sales[[#This Row],[Order_Date]],"mmmm")</f>
        <v>July</v>
      </c>
      <c r="I1494" s="2" t="str">
        <f>TEXT(Ecommerce_Sales[[#This Row],[Order_Date]],"yyyy")</f>
        <v>2024</v>
      </c>
      <c r="J1494" s="2" t="str">
        <f>TEXT(Ecommerce_Sales[[#This Row],[Order_Date]],"mmmm")</f>
        <v>July</v>
      </c>
      <c r="K1494" s="1" t="s">
        <v>1947</v>
      </c>
      <c r="L1494" s="1" t="s">
        <v>5627</v>
      </c>
      <c r="M1494" s="1" t="s">
        <v>2065</v>
      </c>
      <c r="N1494" s="1" t="s">
        <v>1978</v>
      </c>
      <c r="O1494" s="3">
        <v>987</v>
      </c>
      <c r="P1494">
        <v>3</v>
      </c>
      <c r="Q1494" s="3">
        <v>2960</v>
      </c>
      <c r="R1494" s="1" t="s">
        <v>2012</v>
      </c>
      <c r="S1494" s="3">
        <v>431</v>
      </c>
      <c r="T1494">
        <v>10</v>
      </c>
      <c r="U1494" t="str">
        <f>IF(Ecommerce_Sales[[#This Row],[Delivery_Time_Days]]&gt;7,"Delay",IF(Ecommerce_Sales[[#This Row],[Delivery_Time_Days]] = 0,"No delivery",IF(Ecommerce_Sales[[#This Row],[Delivery_Time_Days]]&lt;=7,"On-time")))</f>
        <v>Delay</v>
      </c>
      <c r="V1494" s="7">
        <f>Ecommerce_Sales[[#This Row],[Profit]]/Ecommerce_Sales[[#This Row],[Total_Price]]</f>
        <v>0.35</v>
      </c>
      <c r="W1494" s="3">
        <v>1036</v>
      </c>
      <c r="X1494" s="3"/>
    </row>
    <row r="1495" spans="1:24" x14ac:dyDescent="0.25">
      <c r="A1495" s="1" t="s">
        <v>5628</v>
      </c>
      <c r="B1495" s="1" t="s">
        <v>602</v>
      </c>
      <c r="C1495" s="1" t="s">
        <v>603</v>
      </c>
      <c r="D1495" s="1" t="s">
        <v>4737</v>
      </c>
      <c r="E1495" s="1" t="s">
        <v>2005</v>
      </c>
      <c r="F1495" s="2">
        <v>45650</v>
      </c>
      <c r="G1495" s="2">
        <v>45490</v>
      </c>
      <c r="H1495" s="2" t="str">
        <f>TEXT(Ecommerce_Sales[[#This Row],[Order_Date]],"mmmm")</f>
        <v>July</v>
      </c>
      <c r="I1495" s="2" t="str">
        <f>TEXT(Ecommerce_Sales[[#This Row],[Order_Date]],"yyyy")</f>
        <v>2024</v>
      </c>
      <c r="J1495" s="2" t="str">
        <f>TEXT(Ecommerce_Sales[[#This Row],[Order_Date]],"mmmm")</f>
        <v>July</v>
      </c>
      <c r="K1495" s="1" t="s">
        <v>1947</v>
      </c>
      <c r="L1495" s="1" t="s">
        <v>5629</v>
      </c>
      <c r="M1495" s="1" t="s">
        <v>2065</v>
      </c>
      <c r="N1495" s="1" t="s">
        <v>1978</v>
      </c>
      <c r="O1495" s="3">
        <v>594</v>
      </c>
      <c r="P1495">
        <v>2</v>
      </c>
      <c r="Q1495" s="3">
        <v>1187</v>
      </c>
      <c r="R1495" s="1" t="s">
        <v>1958</v>
      </c>
      <c r="S1495" s="3">
        <v>149</v>
      </c>
      <c r="T1495">
        <v>2</v>
      </c>
      <c r="U1495" t="str">
        <f>IF(Ecommerce_Sales[[#This Row],[Delivery_Time_Days]]&gt;7,"Delay",IF(Ecommerce_Sales[[#This Row],[Delivery_Time_Days]] = 0,"No delivery",IF(Ecommerce_Sales[[#This Row],[Delivery_Time_Days]]&lt;=7,"On-time")))</f>
        <v>On-time</v>
      </c>
      <c r="V1495" s="7">
        <f>Ecommerce_Sales[[#This Row],[Profit]]/Ecommerce_Sales[[#This Row],[Total_Price]]</f>
        <v>0.34962089300758215</v>
      </c>
      <c r="W1495" s="3">
        <v>415</v>
      </c>
      <c r="X1495" s="3"/>
    </row>
    <row r="1496" spans="1:24" x14ac:dyDescent="0.25">
      <c r="A1496" s="1" t="s">
        <v>5630</v>
      </c>
      <c r="B1496" s="1" t="s">
        <v>1285</v>
      </c>
      <c r="C1496" s="1" t="s">
        <v>1286</v>
      </c>
      <c r="D1496" s="1" t="s">
        <v>2442</v>
      </c>
      <c r="E1496" s="1" t="s">
        <v>2005</v>
      </c>
      <c r="F1496" s="2">
        <v>45169</v>
      </c>
      <c r="G1496" s="2">
        <v>45420</v>
      </c>
      <c r="H1496" s="2" t="str">
        <f>TEXT(Ecommerce_Sales[[#This Row],[Order_Date]],"mmmm")</f>
        <v>May</v>
      </c>
      <c r="I1496" s="2" t="str">
        <f>TEXT(Ecommerce_Sales[[#This Row],[Order_Date]],"yyyy")</f>
        <v>2024</v>
      </c>
      <c r="J1496" s="2" t="str">
        <f>TEXT(Ecommerce_Sales[[#This Row],[Order_Date]],"mmmm")</f>
        <v>May</v>
      </c>
      <c r="K1496" s="1" t="s">
        <v>1986</v>
      </c>
      <c r="L1496" s="1" t="s">
        <v>5631</v>
      </c>
      <c r="M1496" s="1" t="s">
        <v>1972</v>
      </c>
      <c r="N1496" s="1" t="s">
        <v>1973</v>
      </c>
      <c r="O1496" s="3">
        <v>217</v>
      </c>
      <c r="P1496">
        <v>3</v>
      </c>
      <c r="Q1496" s="3">
        <v>651</v>
      </c>
      <c r="R1496" s="1" t="s">
        <v>1951</v>
      </c>
      <c r="S1496" s="3">
        <v>52</v>
      </c>
      <c r="U1496" t="str">
        <f>IF(Ecommerce_Sales[[#This Row],[Delivery_Time_Days]]&gt;7,"Delay",IF(Ecommerce_Sales[[#This Row],[Delivery_Time_Days]] = 0,"No delivery",IF(Ecommerce_Sales[[#This Row],[Delivery_Time_Days]]&lt;=7,"On-time")))</f>
        <v>No delivery</v>
      </c>
      <c r="V1496" s="7">
        <f>Ecommerce_Sales[[#This Row],[Profit]]/Ecommerce_Sales[[#This Row],[Total_Price]]</f>
        <v>0.29953917050691242</v>
      </c>
      <c r="W1496" s="3">
        <v>195</v>
      </c>
      <c r="X1496" s="3"/>
    </row>
    <row r="1497" spans="1:24" x14ac:dyDescent="0.25">
      <c r="A1497" s="1" t="s">
        <v>5632</v>
      </c>
      <c r="B1497" s="1" t="s">
        <v>1616</v>
      </c>
      <c r="C1497" s="1" t="s">
        <v>1617</v>
      </c>
      <c r="D1497" s="1" t="s">
        <v>3293</v>
      </c>
      <c r="E1497" s="1" t="s">
        <v>1954</v>
      </c>
      <c r="F1497" s="2">
        <v>45635</v>
      </c>
      <c r="G1497" s="2">
        <v>45000</v>
      </c>
      <c r="H1497" s="2" t="str">
        <f>TEXT(Ecommerce_Sales[[#This Row],[Order_Date]],"mmmm")</f>
        <v>March</v>
      </c>
      <c r="I1497" s="2" t="str">
        <f>TEXT(Ecommerce_Sales[[#This Row],[Order_Date]],"yyyy")</f>
        <v>2023</v>
      </c>
      <c r="J1497" s="2" t="str">
        <f>TEXT(Ecommerce_Sales[[#This Row],[Order_Date]],"mmmm")</f>
        <v>March</v>
      </c>
      <c r="K1497" s="1" t="s">
        <v>1947</v>
      </c>
      <c r="L1497" s="1" t="s">
        <v>5633</v>
      </c>
      <c r="M1497" s="1" t="s">
        <v>2072</v>
      </c>
      <c r="N1497" s="1" t="s">
        <v>1950</v>
      </c>
      <c r="O1497" s="3">
        <v>80</v>
      </c>
      <c r="P1497">
        <v>1</v>
      </c>
      <c r="Q1497" s="3">
        <v>80</v>
      </c>
      <c r="R1497" s="1" t="s">
        <v>1958</v>
      </c>
      <c r="S1497" s="3">
        <v>12</v>
      </c>
      <c r="T1497">
        <v>5</v>
      </c>
      <c r="U1497" t="str">
        <f>IF(Ecommerce_Sales[[#This Row],[Delivery_Time_Days]]&gt;7,"Delay",IF(Ecommerce_Sales[[#This Row],[Delivery_Time_Days]] = 0,"No delivery",IF(Ecommerce_Sales[[#This Row],[Delivery_Time_Days]]&lt;=7,"On-time")))</f>
        <v>On-time</v>
      </c>
      <c r="V1497" s="7">
        <f>Ecommerce_Sales[[#This Row],[Profit]]/Ecommerce_Sales[[#This Row],[Total_Price]]</f>
        <v>0.4</v>
      </c>
      <c r="W1497" s="3">
        <v>32</v>
      </c>
      <c r="X1497" s="3"/>
    </row>
    <row r="1498" spans="1:24" x14ac:dyDescent="0.25">
      <c r="A1498" s="1" t="s">
        <v>5634</v>
      </c>
      <c r="B1498" s="1" t="s">
        <v>1185</v>
      </c>
      <c r="C1498" s="1" t="s">
        <v>1186</v>
      </c>
      <c r="D1498" s="1" t="s">
        <v>5635</v>
      </c>
      <c r="E1498" s="1" t="s">
        <v>1946</v>
      </c>
      <c r="F1498" s="2">
        <v>45269</v>
      </c>
      <c r="G1498" s="2">
        <v>45025</v>
      </c>
      <c r="H1498" s="2" t="str">
        <f>TEXT(Ecommerce_Sales[[#This Row],[Order_Date]],"mmmm")</f>
        <v>April</v>
      </c>
      <c r="I1498" s="2" t="str">
        <f>TEXT(Ecommerce_Sales[[#This Row],[Order_Date]],"yyyy")</f>
        <v>2023</v>
      </c>
      <c r="J1498" s="2" t="str">
        <f>TEXT(Ecommerce_Sales[[#This Row],[Order_Date]],"mmmm")</f>
        <v>April</v>
      </c>
      <c r="K1498" s="1" t="s">
        <v>1947</v>
      </c>
      <c r="L1498" s="1" t="s">
        <v>5636</v>
      </c>
      <c r="M1498" s="1" t="s">
        <v>1956</v>
      </c>
      <c r="N1498" s="1" t="s">
        <v>1957</v>
      </c>
      <c r="O1498" s="3">
        <v>389</v>
      </c>
      <c r="P1498">
        <v>4</v>
      </c>
      <c r="Q1498" s="3">
        <v>1555</v>
      </c>
      <c r="R1498" s="1" t="s">
        <v>2012</v>
      </c>
      <c r="S1498" s="3">
        <v>117</v>
      </c>
      <c r="T1498">
        <v>6</v>
      </c>
      <c r="U1498" t="str">
        <f>IF(Ecommerce_Sales[[#This Row],[Delivery_Time_Days]]&gt;7,"Delay",IF(Ecommerce_Sales[[#This Row],[Delivery_Time_Days]] = 0,"No delivery",IF(Ecommerce_Sales[[#This Row],[Delivery_Time_Days]]&lt;=7,"On-time")))</f>
        <v>On-time</v>
      </c>
      <c r="V1498" s="7">
        <f>Ecommerce_Sales[[#This Row],[Profit]]/Ecommerce_Sales[[#This Row],[Total_Price]]</f>
        <v>0.14983922829581994</v>
      </c>
      <c r="W1498" s="3">
        <v>233</v>
      </c>
      <c r="X1498" s="3"/>
    </row>
    <row r="1499" spans="1:24" x14ac:dyDescent="0.25">
      <c r="A1499" s="1" t="s">
        <v>5637</v>
      </c>
      <c r="B1499" s="1" t="s">
        <v>551</v>
      </c>
      <c r="C1499" s="1" t="s">
        <v>552</v>
      </c>
      <c r="D1499" s="1" t="s">
        <v>3483</v>
      </c>
      <c r="E1499" s="1" t="s">
        <v>2005</v>
      </c>
      <c r="F1499" s="2">
        <v>45457</v>
      </c>
      <c r="G1499" s="2">
        <v>44983</v>
      </c>
      <c r="H1499" s="2" t="str">
        <f>TEXT(Ecommerce_Sales[[#This Row],[Order_Date]],"mmmm")</f>
        <v>February</v>
      </c>
      <c r="I1499" s="2" t="str">
        <f>TEXT(Ecommerce_Sales[[#This Row],[Order_Date]],"yyyy")</f>
        <v>2023</v>
      </c>
      <c r="J1499" s="2" t="str">
        <f>TEXT(Ecommerce_Sales[[#This Row],[Order_Date]],"mmmm")</f>
        <v>February</v>
      </c>
      <c r="K1499" s="1" t="s">
        <v>1947</v>
      </c>
      <c r="L1499" s="1" t="s">
        <v>5638</v>
      </c>
      <c r="M1499" s="1" t="s">
        <v>2002</v>
      </c>
      <c r="N1499" s="1" t="s">
        <v>1989</v>
      </c>
      <c r="O1499" s="3">
        <v>402</v>
      </c>
      <c r="P1499">
        <v>2</v>
      </c>
      <c r="Q1499" s="3">
        <v>804</v>
      </c>
      <c r="R1499" s="1" t="s">
        <v>2008</v>
      </c>
      <c r="S1499" s="3">
        <v>60</v>
      </c>
      <c r="T1499">
        <v>10</v>
      </c>
      <c r="U1499" t="str">
        <f>IF(Ecommerce_Sales[[#This Row],[Delivery_Time_Days]]&gt;7,"Delay",IF(Ecommerce_Sales[[#This Row],[Delivery_Time_Days]] = 0,"No delivery",IF(Ecommerce_Sales[[#This Row],[Delivery_Time_Days]]&lt;=7,"On-time")))</f>
        <v>Delay</v>
      </c>
      <c r="V1499" s="7">
        <f>Ecommerce_Sales[[#This Row],[Profit]]/Ecommerce_Sales[[#This Row],[Total_Price]]</f>
        <v>0.25</v>
      </c>
      <c r="W1499" s="3">
        <v>201</v>
      </c>
      <c r="X1499" s="3"/>
    </row>
    <row r="1500" spans="1:24" x14ac:dyDescent="0.25">
      <c r="A1500" s="1" t="s">
        <v>5639</v>
      </c>
      <c r="B1500" s="1" t="s">
        <v>174</v>
      </c>
      <c r="C1500" s="1" t="s">
        <v>175</v>
      </c>
      <c r="D1500" s="1" t="s">
        <v>5232</v>
      </c>
      <c r="E1500" s="1" t="s">
        <v>1954</v>
      </c>
      <c r="F1500" s="2">
        <v>45520</v>
      </c>
      <c r="G1500" s="2">
        <v>45246</v>
      </c>
      <c r="H1500" s="2" t="str">
        <f>TEXT(Ecommerce_Sales[[#This Row],[Order_Date]],"mmmm")</f>
        <v>November</v>
      </c>
      <c r="I1500" s="2" t="str">
        <f>TEXT(Ecommerce_Sales[[#This Row],[Order_Date]],"yyyy")</f>
        <v>2023</v>
      </c>
      <c r="J1500" s="2" t="str">
        <f>TEXT(Ecommerce_Sales[[#This Row],[Order_Date]],"mmmm")</f>
        <v>November</v>
      </c>
      <c r="K1500" s="1" t="s">
        <v>1947</v>
      </c>
      <c r="L1500" s="1" t="s">
        <v>5640</v>
      </c>
      <c r="M1500" s="1" t="s">
        <v>1983</v>
      </c>
      <c r="N1500" s="1" t="s">
        <v>1950</v>
      </c>
      <c r="O1500" s="3">
        <v>1203</v>
      </c>
      <c r="P1500">
        <v>1</v>
      </c>
      <c r="Q1500" s="3">
        <v>1203</v>
      </c>
      <c r="R1500" s="1" t="s">
        <v>1958</v>
      </c>
      <c r="S1500" s="3">
        <v>83</v>
      </c>
      <c r="T1500">
        <v>4</v>
      </c>
      <c r="U1500" t="str">
        <f>IF(Ecommerce_Sales[[#This Row],[Delivery_Time_Days]]&gt;7,"Delay",IF(Ecommerce_Sales[[#This Row],[Delivery_Time_Days]] = 0,"No delivery",IF(Ecommerce_Sales[[#This Row],[Delivery_Time_Days]]&lt;=7,"On-time")))</f>
        <v>On-time</v>
      </c>
      <c r="V1500" s="7">
        <f>Ecommerce_Sales[[#This Row],[Profit]]/Ecommerce_Sales[[#This Row],[Total_Price]]</f>
        <v>0.39983374896093099</v>
      </c>
      <c r="W1500" s="3">
        <v>481</v>
      </c>
      <c r="X1500" s="3"/>
    </row>
    <row r="1501" spans="1:24" x14ac:dyDescent="0.25">
      <c r="A1501" s="1" t="s">
        <v>5641</v>
      </c>
      <c r="B1501" s="1" t="s">
        <v>527</v>
      </c>
      <c r="C1501" s="1" t="s">
        <v>528</v>
      </c>
      <c r="D1501" s="1" t="s">
        <v>2949</v>
      </c>
      <c r="E1501" s="1" t="s">
        <v>1966</v>
      </c>
      <c r="F1501" s="2">
        <v>45404</v>
      </c>
      <c r="G1501" s="2">
        <v>45089</v>
      </c>
      <c r="H1501" s="2" t="str">
        <f>TEXT(Ecommerce_Sales[[#This Row],[Order_Date]],"mmmm")</f>
        <v>June</v>
      </c>
      <c r="I1501" s="2" t="str">
        <f>TEXT(Ecommerce_Sales[[#This Row],[Order_Date]],"yyyy")</f>
        <v>2023</v>
      </c>
      <c r="J1501" s="2" t="str">
        <f>TEXT(Ecommerce_Sales[[#This Row],[Order_Date]],"mmmm")</f>
        <v>June</v>
      </c>
      <c r="K1501" s="1" t="s">
        <v>1947</v>
      </c>
      <c r="L1501" s="1" t="s">
        <v>5642</v>
      </c>
      <c r="M1501" s="1" t="s">
        <v>1972</v>
      </c>
      <c r="N1501" s="1" t="s">
        <v>1973</v>
      </c>
      <c r="O1501" s="3">
        <v>758</v>
      </c>
      <c r="P1501">
        <v>6</v>
      </c>
      <c r="Q1501" s="3">
        <v>4549</v>
      </c>
      <c r="R1501" s="1" t="s">
        <v>2008</v>
      </c>
      <c r="S1501" s="3">
        <v>660</v>
      </c>
      <c r="T1501">
        <v>3</v>
      </c>
      <c r="U1501" t="str">
        <f>IF(Ecommerce_Sales[[#This Row],[Delivery_Time_Days]]&gt;7,"Delay",IF(Ecommerce_Sales[[#This Row],[Delivery_Time_Days]] = 0,"No delivery",IF(Ecommerce_Sales[[#This Row],[Delivery_Time_Days]]&lt;=7,"On-time")))</f>
        <v>On-time</v>
      </c>
      <c r="V1501" s="7">
        <f>Ecommerce_Sales[[#This Row],[Profit]]/Ecommerce_Sales[[#This Row],[Total_Price]]</f>
        <v>0.30006594856012309</v>
      </c>
      <c r="W1501" s="3">
        <v>1365</v>
      </c>
      <c r="X1501" s="3"/>
    </row>
    <row r="1502" spans="1:24" x14ac:dyDescent="0.25">
      <c r="A1502" s="1" t="s">
        <v>5643</v>
      </c>
      <c r="B1502" s="1" t="s">
        <v>1700</v>
      </c>
      <c r="C1502" s="1" t="s">
        <v>1701</v>
      </c>
      <c r="D1502" s="1" t="s">
        <v>4499</v>
      </c>
      <c r="E1502" s="1" t="s">
        <v>1966</v>
      </c>
      <c r="F1502" s="2">
        <v>44999</v>
      </c>
      <c r="G1502" s="2">
        <v>45303</v>
      </c>
      <c r="H1502" s="2" t="str">
        <f>TEXT(Ecommerce_Sales[[#This Row],[Order_Date]],"mmmm")</f>
        <v>January</v>
      </c>
      <c r="I1502" s="2" t="str">
        <f>TEXT(Ecommerce_Sales[[#This Row],[Order_Date]],"yyyy")</f>
        <v>2024</v>
      </c>
      <c r="J1502" s="2" t="str">
        <f>TEXT(Ecommerce_Sales[[#This Row],[Order_Date]],"mmmm")</f>
        <v>January</v>
      </c>
      <c r="K1502" s="1" t="s">
        <v>1947</v>
      </c>
      <c r="L1502" s="1" t="s">
        <v>5644</v>
      </c>
      <c r="M1502" s="1" t="s">
        <v>2247</v>
      </c>
      <c r="N1502" s="1" t="s">
        <v>1957</v>
      </c>
      <c r="O1502" s="3">
        <v>738</v>
      </c>
      <c r="P1502">
        <v>1</v>
      </c>
      <c r="Q1502" s="3">
        <v>738</v>
      </c>
      <c r="R1502" s="1" t="s">
        <v>2016</v>
      </c>
      <c r="S1502" s="3">
        <v>105</v>
      </c>
      <c r="T1502">
        <v>2</v>
      </c>
      <c r="U1502" t="str">
        <f>IF(Ecommerce_Sales[[#This Row],[Delivery_Time_Days]]&gt;7,"Delay",IF(Ecommerce_Sales[[#This Row],[Delivery_Time_Days]] = 0,"No delivery",IF(Ecommerce_Sales[[#This Row],[Delivery_Time_Days]]&lt;=7,"On-time")))</f>
        <v>On-time</v>
      </c>
      <c r="V1502" s="7">
        <f>Ecommerce_Sales[[#This Row],[Profit]]/Ecommerce_Sales[[#This Row],[Total_Price]]</f>
        <v>0.15040650406504066</v>
      </c>
      <c r="W1502" s="3">
        <v>111</v>
      </c>
      <c r="X1502" s="3"/>
    </row>
    <row r="1503" spans="1:24" x14ac:dyDescent="0.25">
      <c r="A1503" s="1" t="s">
        <v>5645</v>
      </c>
      <c r="B1503" s="1" t="s">
        <v>1590</v>
      </c>
      <c r="C1503" s="1" t="s">
        <v>1591</v>
      </c>
      <c r="D1503" s="1" t="s">
        <v>3050</v>
      </c>
      <c r="E1503" s="1" t="s">
        <v>1966</v>
      </c>
      <c r="F1503" s="2">
        <v>45186</v>
      </c>
      <c r="G1503" s="2">
        <v>45088</v>
      </c>
      <c r="H1503" s="2" t="str">
        <f>TEXT(Ecommerce_Sales[[#This Row],[Order_Date]],"mmmm")</f>
        <v>June</v>
      </c>
      <c r="I1503" s="2" t="str">
        <f>TEXT(Ecommerce_Sales[[#This Row],[Order_Date]],"yyyy")</f>
        <v>2023</v>
      </c>
      <c r="J1503" s="2" t="str">
        <f>TEXT(Ecommerce_Sales[[#This Row],[Order_Date]],"mmmm")</f>
        <v>June</v>
      </c>
      <c r="K1503" s="1" t="s">
        <v>1947</v>
      </c>
      <c r="L1503" s="1" t="s">
        <v>5646</v>
      </c>
      <c r="M1503" s="1" t="s">
        <v>1988</v>
      </c>
      <c r="N1503" s="1" t="s">
        <v>1989</v>
      </c>
      <c r="O1503" s="3">
        <v>490</v>
      </c>
      <c r="P1503">
        <v>6</v>
      </c>
      <c r="Q1503" s="3">
        <v>2939</v>
      </c>
      <c r="R1503" s="1" t="s">
        <v>1951</v>
      </c>
      <c r="S1503" s="3">
        <v>317</v>
      </c>
      <c r="T1503">
        <v>9</v>
      </c>
      <c r="U1503" t="str">
        <f>IF(Ecommerce_Sales[[#This Row],[Delivery_Time_Days]]&gt;7,"Delay",IF(Ecommerce_Sales[[#This Row],[Delivery_Time_Days]] = 0,"No delivery",IF(Ecommerce_Sales[[#This Row],[Delivery_Time_Days]]&lt;=7,"On-time")))</f>
        <v>Delay</v>
      </c>
      <c r="V1503" s="7">
        <f>Ecommerce_Sales[[#This Row],[Profit]]/Ecommerce_Sales[[#This Row],[Total_Price]]</f>
        <v>0.25008506294658045</v>
      </c>
      <c r="W1503" s="3">
        <v>735</v>
      </c>
      <c r="X1503" s="3"/>
    </row>
    <row r="1504" spans="1:24" x14ac:dyDescent="0.25">
      <c r="A1504" s="1" t="s">
        <v>5647</v>
      </c>
      <c r="B1504" s="1" t="s">
        <v>1882</v>
      </c>
      <c r="C1504" s="1" t="s">
        <v>1883</v>
      </c>
      <c r="D1504" s="1" t="s">
        <v>2480</v>
      </c>
      <c r="E1504" s="1" t="s">
        <v>1961</v>
      </c>
      <c r="F1504" s="2">
        <v>45003</v>
      </c>
      <c r="G1504" s="2">
        <v>45304</v>
      </c>
      <c r="H1504" s="2" t="str">
        <f>TEXT(Ecommerce_Sales[[#This Row],[Order_Date]],"mmmm")</f>
        <v>January</v>
      </c>
      <c r="I1504" s="2" t="str">
        <f>TEXT(Ecommerce_Sales[[#This Row],[Order_Date]],"yyyy")</f>
        <v>2024</v>
      </c>
      <c r="J1504" s="2" t="str">
        <f>TEXT(Ecommerce_Sales[[#This Row],[Order_Date]],"mmmm")</f>
        <v>January</v>
      </c>
      <c r="K1504" s="1" t="s">
        <v>1947</v>
      </c>
      <c r="L1504" s="1" t="s">
        <v>5648</v>
      </c>
      <c r="M1504" s="1" t="s">
        <v>2047</v>
      </c>
      <c r="N1504" s="1" t="s">
        <v>1989</v>
      </c>
      <c r="O1504" s="3">
        <v>506</v>
      </c>
      <c r="P1504">
        <v>1</v>
      </c>
      <c r="Q1504" s="3">
        <v>506</v>
      </c>
      <c r="R1504" s="1" t="s">
        <v>1951</v>
      </c>
      <c r="S1504" s="3">
        <v>48</v>
      </c>
      <c r="T1504">
        <v>9</v>
      </c>
      <c r="U1504" t="str">
        <f>IF(Ecommerce_Sales[[#This Row],[Delivery_Time_Days]]&gt;7,"Delay",IF(Ecommerce_Sales[[#This Row],[Delivery_Time_Days]] = 0,"No delivery",IF(Ecommerce_Sales[[#This Row],[Delivery_Time_Days]]&lt;=7,"On-time")))</f>
        <v>Delay</v>
      </c>
      <c r="V1504" s="7">
        <f>Ecommerce_Sales[[#This Row],[Profit]]/Ecommerce_Sales[[#This Row],[Total_Price]]</f>
        <v>0.25098814229249011</v>
      </c>
      <c r="W1504" s="3">
        <v>127</v>
      </c>
      <c r="X1504" s="3"/>
    </row>
    <row r="1505" spans="1:24" x14ac:dyDescent="0.25">
      <c r="A1505" s="1" t="s">
        <v>5649</v>
      </c>
      <c r="B1505" s="1" t="s">
        <v>515</v>
      </c>
      <c r="C1505" s="1" t="s">
        <v>587</v>
      </c>
      <c r="D1505" s="1" t="s">
        <v>2077</v>
      </c>
      <c r="E1505" s="1" t="s">
        <v>1946</v>
      </c>
      <c r="F1505" s="2">
        <v>45115</v>
      </c>
      <c r="G1505" s="2">
        <v>45615</v>
      </c>
      <c r="H1505" s="2" t="str">
        <f>TEXT(Ecommerce_Sales[[#This Row],[Order_Date]],"mmmm")</f>
        <v>November</v>
      </c>
      <c r="I1505" s="2" t="str">
        <f>TEXT(Ecommerce_Sales[[#This Row],[Order_Date]],"yyyy")</f>
        <v>2024</v>
      </c>
      <c r="J1505" s="2" t="str">
        <f>TEXT(Ecommerce_Sales[[#This Row],[Order_Date]],"mmmm")</f>
        <v>November</v>
      </c>
      <c r="K1505" s="1" t="s">
        <v>1947</v>
      </c>
      <c r="L1505" s="1" t="s">
        <v>5650</v>
      </c>
      <c r="M1505" s="1" t="s">
        <v>2079</v>
      </c>
      <c r="N1505" s="1" t="s">
        <v>1973</v>
      </c>
      <c r="O1505" s="3">
        <v>527</v>
      </c>
      <c r="P1505">
        <v>1</v>
      </c>
      <c r="Q1505" s="3">
        <v>527</v>
      </c>
      <c r="R1505" s="1" t="s">
        <v>1951</v>
      </c>
      <c r="S1505" s="3">
        <v>50</v>
      </c>
      <c r="T1505">
        <v>9</v>
      </c>
      <c r="U1505" t="str">
        <f>IF(Ecommerce_Sales[[#This Row],[Delivery_Time_Days]]&gt;7,"Delay",IF(Ecommerce_Sales[[#This Row],[Delivery_Time_Days]] = 0,"No delivery",IF(Ecommerce_Sales[[#This Row],[Delivery_Time_Days]]&lt;=7,"On-time")))</f>
        <v>Delay</v>
      </c>
      <c r="V1505" s="7">
        <f>Ecommerce_Sales[[#This Row],[Profit]]/Ecommerce_Sales[[#This Row],[Total_Price]]</f>
        <v>0.29981024667931688</v>
      </c>
      <c r="W1505" s="3">
        <v>158</v>
      </c>
      <c r="X1505" s="3"/>
    </row>
    <row r="1506" spans="1:24" x14ac:dyDescent="0.25">
      <c r="A1506" s="1" t="s">
        <v>5651</v>
      </c>
      <c r="B1506" s="1" t="s">
        <v>1373</v>
      </c>
      <c r="C1506" s="1" t="s">
        <v>1374</v>
      </c>
      <c r="D1506" s="1" t="s">
        <v>2538</v>
      </c>
      <c r="E1506" s="1" t="s">
        <v>1996</v>
      </c>
      <c r="F1506" s="2">
        <v>45110</v>
      </c>
      <c r="G1506" s="2">
        <v>45454</v>
      </c>
      <c r="H1506" s="2" t="str">
        <f>TEXT(Ecommerce_Sales[[#This Row],[Order_Date]],"mmmm")</f>
        <v>June</v>
      </c>
      <c r="I1506" s="2" t="str">
        <f>TEXT(Ecommerce_Sales[[#This Row],[Order_Date]],"yyyy")</f>
        <v>2024</v>
      </c>
      <c r="J1506" s="2" t="str">
        <f>TEXT(Ecommerce_Sales[[#This Row],[Order_Date]],"mmmm")</f>
        <v>June</v>
      </c>
      <c r="K1506" s="1" t="s">
        <v>1992</v>
      </c>
      <c r="L1506" s="1" t="s">
        <v>3233</v>
      </c>
      <c r="M1506" s="1" t="s">
        <v>2054</v>
      </c>
      <c r="N1506" s="1" t="s">
        <v>1957</v>
      </c>
      <c r="O1506" s="3">
        <v>100</v>
      </c>
      <c r="P1506">
        <v>1</v>
      </c>
      <c r="Q1506" s="3">
        <v>100</v>
      </c>
      <c r="R1506" s="1" t="s">
        <v>1958</v>
      </c>
      <c r="S1506" s="3">
        <v>11</v>
      </c>
      <c r="U1506" t="str">
        <f>IF(Ecommerce_Sales[[#This Row],[Delivery_Time_Days]]&gt;7,"Delay",IF(Ecommerce_Sales[[#This Row],[Delivery_Time_Days]] = 0,"No delivery",IF(Ecommerce_Sales[[#This Row],[Delivery_Time_Days]]&lt;=7,"On-time")))</f>
        <v>No delivery</v>
      </c>
      <c r="V1506" s="7">
        <f>Ecommerce_Sales[[#This Row],[Profit]]/Ecommerce_Sales[[#This Row],[Total_Price]]</f>
        <v>0.15</v>
      </c>
      <c r="W1506" s="3">
        <v>15</v>
      </c>
      <c r="X1506" s="3"/>
    </row>
    <row r="1507" spans="1:24" x14ac:dyDescent="0.25">
      <c r="A1507" s="1" t="s">
        <v>5652</v>
      </c>
      <c r="B1507" s="1" t="s">
        <v>1779</v>
      </c>
      <c r="C1507" s="1" t="s">
        <v>1780</v>
      </c>
      <c r="D1507" s="1" t="s">
        <v>4038</v>
      </c>
      <c r="E1507" s="1" t="s">
        <v>1996</v>
      </c>
      <c r="F1507" s="2">
        <v>45538</v>
      </c>
      <c r="G1507" s="2">
        <v>44936</v>
      </c>
      <c r="H1507" s="2" t="str">
        <f>TEXT(Ecommerce_Sales[[#This Row],[Order_Date]],"mmmm")</f>
        <v>January</v>
      </c>
      <c r="I1507" s="2" t="str">
        <f>TEXT(Ecommerce_Sales[[#This Row],[Order_Date]],"yyyy")</f>
        <v>2023</v>
      </c>
      <c r="J1507" s="2" t="str">
        <f>TEXT(Ecommerce_Sales[[#This Row],[Order_Date]],"mmmm")</f>
        <v>January</v>
      </c>
      <c r="K1507" s="1" t="s">
        <v>1947</v>
      </c>
      <c r="L1507" s="1" t="s">
        <v>4781</v>
      </c>
      <c r="M1507" s="1" t="s">
        <v>1977</v>
      </c>
      <c r="N1507" s="1" t="s">
        <v>1978</v>
      </c>
      <c r="O1507" s="3">
        <v>831</v>
      </c>
      <c r="P1507">
        <v>1</v>
      </c>
      <c r="Q1507" s="3">
        <v>831</v>
      </c>
      <c r="R1507" s="1" t="s">
        <v>1951</v>
      </c>
      <c r="S1507" s="3">
        <v>48</v>
      </c>
      <c r="T1507">
        <v>8</v>
      </c>
      <c r="U1507" t="str">
        <f>IF(Ecommerce_Sales[[#This Row],[Delivery_Time_Days]]&gt;7,"Delay",IF(Ecommerce_Sales[[#This Row],[Delivery_Time_Days]] = 0,"No delivery",IF(Ecommerce_Sales[[#This Row],[Delivery_Time_Days]]&lt;=7,"On-time")))</f>
        <v>Delay</v>
      </c>
      <c r="V1507" s="7">
        <f>Ecommerce_Sales[[#This Row],[Profit]]/Ecommerce_Sales[[#This Row],[Total_Price]]</f>
        <v>0.35018050541516244</v>
      </c>
      <c r="W1507" s="3">
        <v>291</v>
      </c>
      <c r="X1507" s="3"/>
    </row>
    <row r="1508" spans="1:24" x14ac:dyDescent="0.25">
      <c r="A1508" s="1" t="s">
        <v>5653</v>
      </c>
      <c r="B1508" s="1" t="s">
        <v>1579</v>
      </c>
      <c r="C1508" s="1" t="s">
        <v>1580</v>
      </c>
      <c r="D1508" s="1" t="s">
        <v>2819</v>
      </c>
      <c r="E1508" s="1" t="s">
        <v>1966</v>
      </c>
      <c r="F1508" s="2">
        <v>44975</v>
      </c>
      <c r="G1508" s="2">
        <v>45309</v>
      </c>
      <c r="H1508" s="2" t="str">
        <f>TEXT(Ecommerce_Sales[[#This Row],[Order_Date]],"mmmm")</f>
        <v>January</v>
      </c>
      <c r="I1508" s="2" t="str">
        <f>TEXT(Ecommerce_Sales[[#This Row],[Order_Date]],"yyyy")</f>
        <v>2024</v>
      </c>
      <c r="J1508" s="2" t="str">
        <f>TEXT(Ecommerce_Sales[[#This Row],[Order_Date]],"mmmm")</f>
        <v>January</v>
      </c>
      <c r="K1508" s="1" t="s">
        <v>1947</v>
      </c>
      <c r="L1508" s="1" t="s">
        <v>5654</v>
      </c>
      <c r="M1508" s="1" t="s">
        <v>1998</v>
      </c>
      <c r="N1508" s="1" t="s">
        <v>1973</v>
      </c>
      <c r="O1508" s="3">
        <v>782</v>
      </c>
      <c r="P1508">
        <v>2</v>
      </c>
      <c r="Q1508" s="3">
        <v>1564</v>
      </c>
      <c r="R1508" s="1" t="s">
        <v>1958</v>
      </c>
      <c r="S1508" s="3">
        <v>80</v>
      </c>
      <c r="T1508">
        <v>5</v>
      </c>
      <c r="U1508" t="str">
        <f>IF(Ecommerce_Sales[[#This Row],[Delivery_Time_Days]]&gt;7,"Delay",IF(Ecommerce_Sales[[#This Row],[Delivery_Time_Days]] = 0,"No delivery",IF(Ecommerce_Sales[[#This Row],[Delivery_Time_Days]]&lt;=7,"On-time")))</f>
        <v>On-time</v>
      </c>
      <c r="V1508" s="7">
        <f>Ecommerce_Sales[[#This Row],[Profit]]/Ecommerce_Sales[[#This Row],[Total_Price]]</f>
        <v>0.29987212276214836</v>
      </c>
      <c r="W1508" s="3">
        <v>469</v>
      </c>
      <c r="X1508" s="3"/>
    </row>
    <row r="1509" spans="1:24" x14ac:dyDescent="0.25">
      <c r="A1509" s="1" t="s">
        <v>5655</v>
      </c>
      <c r="B1509" s="1" t="s">
        <v>68</v>
      </c>
      <c r="C1509" s="1" t="s">
        <v>69</v>
      </c>
      <c r="D1509" s="1" t="s">
        <v>4611</v>
      </c>
      <c r="E1509" s="1" t="s">
        <v>1954</v>
      </c>
      <c r="F1509" s="2">
        <v>45151</v>
      </c>
      <c r="G1509" s="2">
        <v>45458</v>
      </c>
      <c r="H1509" s="2" t="str">
        <f>TEXT(Ecommerce_Sales[[#This Row],[Order_Date]],"mmmm")</f>
        <v>June</v>
      </c>
      <c r="I1509" s="2" t="str">
        <f>TEXT(Ecommerce_Sales[[#This Row],[Order_Date]],"yyyy")</f>
        <v>2024</v>
      </c>
      <c r="J1509" s="2" t="str">
        <f>TEXT(Ecommerce_Sales[[#This Row],[Order_Date]],"mmmm")</f>
        <v>June</v>
      </c>
      <c r="K1509" s="1" t="s">
        <v>1947</v>
      </c>
      <c r="L1509" s="1" t="s">
        <v>4194</v>
      </c>
      <c r="M1509" s="1" t="s">
        <v>2030</v>
      </c>
      <c r="N1509" s="1" t="s">
        <v>1978</v>
      </c>
      <c r="O1509" s="3">
        <v>1069</v>
      </c>
      <c r="P1509">
        <v>6</v>
      </c>
      <c r="Q1509" s="3">
        <v>6414</v>
      </c>
      <c r="R1509" s="1" t="s">
        <v>1951</v>
      </c>
      <c r="S1509" s="3">
        <v>884</v>
      </c>
      <c r="T1509">
        <v>3</v>
      </c>
      <c r="U1509" t="str">
        <f>IF(Ecommerce_Sales[[#This Row],[Delivery_Time_Days]]&gt;7,"Delay",IF(Ecommerce_Sales[[#This Row],[Delivery_Time_Days]] = 0,"No delivery",IF(Ecommerce_Sales[[#This Row],[Delivery_Time_Days]]&lt;=7,"On-time")))</f>
        <v>On-time</v>
      </c>
      <c r="V1509" s="7">
        <f>Ecommerce_Sales[[#This Row],[Profit]]/Ecommerce_Sales[[#This Row],[Total_Price]]</f>
        <v>0.35001559089491735</v>
      </c>
      <c r="W1509" s="3">
        <v>2245</v>
      </c>
      <c r="X1509" s="3"/>
    </row>
    <row r="1510" spans="1:24" x14ac:dyDescent="0.25">
      <c r="A1510" s="1" t="s">
        <v>5656</v>
      </c>
      <c r="B1510" s="1" t="s">
        <v>364</v>
      </c>
      <c r="C1510" s="1" t="s">
        <v>365</v>
      </c>
      <c r="D1510" s="1" t="s">
        <v>3468</v>
      </c>
      <c r="E1510" s="1" t="s">
        <v>1954</v>
      </c>
      <c r="F1510" s="2">
        <v>45281</v>
      </c>
      <c r="G1510" s="2">
        <v>45639</v>
      </c>
      <c r="H1510" s="2" t="str">
        <f>TEXT(Ecommerce_Sales[[#This Row],[Order_Date]],"mmmm")</f>
        <v>December</v>
      </c>
      <c r="I1510" s="2" t="str">
        <f>TEXT(Ecommerce_Sales[[#This Row],[Order_Date]],"yyyy")</f>
        <v>2024</v>
      </c>
      <c r="J1510" s="2" t="str">
        <f>TEXT(Ecommerce_Sales[[#This Row],[Order_Date]],"mmmm")</f>
        <v>December</v>
      </c>
      <c r="K1510" s="1" t="s">
        <v>1947</v>
      </c>
      <c r="L1510" s="1" t="s">
        <v>3631</v>
      </c>
      <c r="M1510" s="1" t="s">
        <v>2065</v>
      </c>
      <c r="N1510" s="1" t="s">
        <v>1978</v>
      </c>
      <c r="O1510" s="3">
        <v>828</v>
      </c>
      <c r="P1510">
        <v>4</v>
      </c>
      <c r="Q1510" s="3">
        <v>3311</v>
      </c>
      <c r="R1510" s="1" t="s">
        <v>1958</v>
      </c>
      <c r="S1510" s="3">
        <v>179</v>
      </c>
      <c r="T1510">
        <v>9</v>
      </c>
      <c r="U1510" t="str">
        <f>IF(Ecommerce_Sales[[#This Row],[Delivery_Time_Days]]&gt;7,"Delay",IF(Ecommerce_Sales[[#This Row],[Delivery_Time_Days]] = 0,"No delivery",IF(Ecommerce_Sales[[#This Row],[Delivery_Time_Days]]&lt;=7,"On-time")))</f>
        <v>Delay</v>
      </c>
      <c r="V1510" s="7">
        <f>Ecommerce_Sales[[#This Row],[Profit]]/Ecommerce_Sales[[#This Row],[Total_Price]]</f>
        <v>0.35004530353367563</v>
      </c>
      <c r="W1510" s="3">
        <v>1159</v>
      </c>
      <c r="X1510" s="3"/>
    </row>
    <row r="1511" spans="1:24" x14ac:dyDescent="0.25">
      <c r="A1511" s="1" t="s">
        <v>5657</v>
      </c>
      <c r="B1511" s="1" t="s">
        <v>256</v>
      </c>
      <c r="C1511" s="1" t="s">
        <v>257</v>
      </c>
      <c r="D1511" s="1" t="s">
        <v>5658</v>
      </c>
      <c r="E1511" s="1" t="s">
        <v>1981</v>
      </c>
      <c r="F1511" s="2">
        <v>44935</v>
      </c>
      <c r="G1511" s="2">
        <v>45647</v>
      </c>
      <c r="H1511" s="2" t="str">
        <f>TEXT(Ecommerce_Sales[[#This Row],[Order_Date]],"mmmm")</f>
        <v>December</v>
      </c>
      <c r="I1511" s="2" t="str">
        <f>TEXT(Ecommerce_Sales[[#This Row],[Order_Date]],"yyyy")</f>
        <v>2024</v>
      </c>
      <c r="J1511" s="2" t="str">
        <f>TEXT(Ecommerce_Sales[[#This Row],[Order_Date]],"mmmm")</f>
        <v>December</v>
      </c>
      <c r="K1511" s="1" t="s">
        <v>1986</v>
      </c>
      <c r="L1511" s="1" t="s">
        <v>4896</v>
      </c>
      <c r="M1511" s="1" t="s">
        <v>2002</v>
      </c>
      <c r="N1511" s="1" t="s">
        <v>1989</v>
      </c>
      <c r="O1511" s="3">
        <v>53</v>
      </c>
      <c r="P1511">
        <v>10</v>
      </c>
      <c r="Q1511" s="3">
        <v>531</v>
      </c>
      <c r="R1511" s="1" t="s">
        <v>1958</v>
      </c>
      <c r="S1511" s="3">
        <v>47</v>
      </c>
      <c r="U1511" t="str">
        <f>IF(Ecommerce_Sales[[#This Row],[Delivery_Time_Days]]&gt;7,"Delay",IF(Ecommerce_Sales[[#This Row],[Delivery_Time_Days]] = 0,"No delivery",IF(Ecommerce_Sales[[#This Row],[Delivery_Time_Days]]&lt;=7,"On-time")))</f>
        <v>No delivery</v>
      </c>
      <c r="V1511" s="7">
        <f>Ecommerce_Sales[[#This Row],[Profit]]/Ecommerce_Sales[[#This Row],[Total_Price]]</f>
        <v>0.2504708097928437</v>
      </c>
      <c r="W1511" s="3">
        <v>133</v>
      </c>
      <c r="X1511" s="3"/>
    </row>
    <row r="1512" spans="1:24" x14ac:dyDescent="0.25">
      <c r="A1512" s="1" t="s">
        <v>5659</v>
      </c>
      <c r="B1512" s="1" t="s">
        <v>422</v>
      </c>
      <c r="C1512" s="1" t="s">
        <v>423</v>
      </c>
      <c r="D1512" s="1" t="s">
        <v>4626</v>
      </c>
      <c r="E1512" s="1" t="s">
        <v>1946</v>
      </c>
      <c r="F1512" s="2">
        <v>45357</v>
      </c>
      <c r="G1512" s="2">
        <v>45212</v>
      </c>
      <c r="H1512" s="2" t="str">
        <f>TEXT(Ecommerce_Sales[[#This Row],[Order_Date]],"mmmm")</f>
        <v>October</v>
      </c>
      <c r="I1512" s="2" t="str">
        <f>TEXT(Ecommerce_Sales[[#This Row],[Order_Date]],"yyyy")</f>
        <v>2023</v>
      </c>
      <c r="J1512" s="2" t="str">
        <f>TEXT(Ecommerce_Sales[[#This Row],[Order_Date]],"mmmm")</f>
        <v>October</v>
      </c>
      <c r="K1512" s="1" t="s">
        <v>1947</v>
      </c>
      <c r="L1512" s="1" t="s">
        <v>5660</v>
      </c>
      <c r="M1512" s="1" t="s">
        <v>1983</v>
      </c>
      <c r="N1512" s="1" t="s">
        <v>1950</v>
      </c>
      <c r="O1512" s="3">
        <v>705</v>
      </c>
      <c r="P1512">
        <v>4</v>
      </c>
      <c r="Q1512" s="3">
        <v>2820</v>
      </c>
      <c r="R1512" s="1" t="s">
        <v>2012</v>
      </c>
      <c r="S1512" s="3">
        <v>367</v>
      </c>
      <c r="T1512">
        <v>9</v>
      </c>
      <c r="U1512" t="str">
        <f>IF(Ecommerce_Sales[[#This Row],[Delivery_Time_Days]]&gt;7,"Delay",IF(Ecommerce_Sales[[#This Row],[Delivery_Time_Days]] = 0,"No delivery",IF(Ecommerce_Sales[[#This Row],[Delivery_Time_Days]]&lt;=7,"On-time")))</f>
        <v>Delay</v>
      </c>
      <c r="V1512" s="7">
        <f>Ecommerce_Sales[[#This Row],[Profit]]/Ecommerce_Sales[[#This Row],[Total_Price]]</f>
        <v>0.4</v>
      </c>
      <c r="W1512" s="3">
        <v>1128</v>
      </c>
      <c r="X1512" s="3"/>
    </row>
    <row r="1513" spans="1:24" x14ac:dyDescent="0.25">
      <c r="A1513" s="1" t="s">
        <v>5661</v>
      </c>
      <c r="B1513" s="1" t="s">
        <v>965</v>
      </c>
      <c r="C1513" s="1" t="s">
        <v>966</v>
      </c>
      <c r="D1513" s="1" t="s">
        <v>3486</v>
      </c>
      <c r="E1513" s="1" t="s">
        <v>1946</v>
      </c>
      <c r="F1513" s="2">
        <v>45032</v>
      </c>
      <c r="G1513" s="2">
        <v>44964</v>
      </c>
      <c r="H1513" s="2" t="str">
        <f>TEXT(Ecommerce_Sales[[#This Row],[Order_Date]],"mmmm")</f>
        <v>February</v>
      </c>
      <c r="I1513" s="2" t="str">
        <f>TEXT(Ecommerce_Sales[[#This Row],[Order_Date]],"yyyy")</f>
        <v>2023</v>
      </c>
      <c r="J1513" s="2" t="str">
        <f>TEXT(Ecommerce_Sales[[#This Row],[Order_Date]],"mmmm")</f>
        <v>February</v>
      </c>
      <c r="K1513" s="1" t="s">
        <v>1947</v>
      </c>
      <c r="L1513" s="1" t="s">
        <v>5662</v>
      </c>
      <c r="M1513" s="1" t="s">
        <v>1968</v>
      </c>
      <c r="N1513" s="1" t="s">
        <v>1957</v>
      </c>
      <c r="O1513" s="3">
        <v>587</v>
      </c>
      <c r="P1513">
        <v>3</v>
      </c>
      <c r="Q1513" s="3">
        <v>1761</v>
      </c>
      <c r="R1513" s="1" t="s">
        <v>1951</v>
      </c>
      <c r="S1513" s="3">
        <v>263</v>
      </c>
      <c r="T1513">
        <v>2</v>
      </c>
      <c r="U1513" t="str">
        <f>IF(Ecommerce_Sales[[#This Row],[Delivery_Time_Days]]&gt;7,"Delay",IF(Ecommerce_Sales[[#This Row],[Delivery_Time_Days]] = 0,"No delivery",IF(Ecommerce_Sales[[#This Row],[Delivery_Time_Days]]&lt;=7,"On-time")))</f>
        <v>On-time</v>
      </c>
      <c r="V1513" s="7">
        <f>Ecommerce_Sales[[#This Row],[Profit]]/Ecommerce_Sales[[#This Row],[Total_Price]]</f>
        <v>0.14991482112436116</v>
      </c>
      <c r="W1513" s="3">
        <v>264</v>
      </c>
      <c r="X1513" s="3"/>
    </row>
    <row r="1514" spans="1:24" x14ac:dyDescent="0.25">
      <c r="A1514" s="1" t="s">
        <v>5663</v>
      </c>
      <c r="B1514" s="1" t="s">
        <v>1635</v>
      </c>
      <c r="C1514" s="1" t="s">
        <v>1636</v>
      </c>
      <c r="D1514" s="1" t="s">
        <v>2169</v>
      </c>
      <c r="E1514" s="1" t="s">
        <v>1966</v>
      </c>
      <c r="F1514" s="2">
        <v>45636</v>
      </c>
      <c r="G1514" s="2">
        <v>45258</v>
      </c>
      <c r="H1514" s="2" t="str">
        <f>TEXT(Ecommerce_Sales[[#This Row],[Order_Date]],"mmmm")</f>
        <v>November</v>
      </c>
      <c r="I1514" s="2" t="str">
        <f>TEXT(Ecommerce_Sales[[#This Row],[Order_Date]],"yyyy")</f>
        <v>2023</v>
      </c>
      <c r="J1514" s="2" t="str">
        <f>TEXT(Ecommerce_Sales[[#This Row],[Order_Date]],"mmmm")</f>
        <v>November</v>
      </c>
      <c r="K1514" s="1" t="s">
        <v>1947</v>
      </c>
      <c r="L1514" s="1" t="s">
        <v>5664</v>
      </c>
      <c r="M1514" s="1" t="s">
        <v>2043</v>
      </c>
      <c r="N1514" s="1" t="s">
        <v>1989</v>
      </c>
      <c r="O1514" s="3">
        <v>1354</v>
      </c>
      <c r="P1514">
        <v>4</v>
      </c>
      <c r="Q1514" s="3">
        <v>5418</v>
      </c>
      <c r="R1514" s="1" t="s">
        <v>1958</v>
      </c>
      <c r="S1514" s="3">
        <v>316</v>
      </c>
      <c r="T1514">
        <v>5</v>
      </c>
      <c r="U1514" t="str">
        <f>IF(Ecommerce_Sales[[#This Row],[Delivery_Time_Days]]&gt;7,"Delay",IF(Ecommerce_Sales[[#This Row],[Delivery_Time_Days]] = 0,"No delivery",IF(Ecommerce_Sales[[#This Row],[Delivery_Time_Days]]&lt;=7,"On-time")))</f>
        <v>On-time</v>
      </c>
      <c r="V1514" s="7">
        <f>Ecommerce_Sales[[#This Row],[Profit]]/Ecommerce_Sales[[#This Row],[Total_Price]]</f>
        <v>0.24990771502399409</v>
      </c>
      <c r="W1514" s="3">
        <v>1354</v>
      </c>
      <c r="X1514" s="3"/>
    </row>
    <row r="1515" spans="1:24" x14ac:dyDescent="0.25">
      <c r="A1515" s="1" t="s">
        <v>5665</v>
      </c>
      <c r="B1515" s="1" t="s">
        <v>460</v>
      </c>
      <c r="C1515" s="1" t="s">
        <v>461</v>
      </c>
      <c r="D1515" s="1" t="s">
        <v>2090</v>
      </c>
      <c r="E1515" s="1" t="s">
        <v>1961</v>
      </c>
      <c r="F1515" s="2">
        <v>45201</v>
      </c>
      <c r="G1515" s="2">
        <v>45344</v>
      </c>
      <c r="H1515" s="2" t="str">
        <f>TEXT(Ecommerce_Sales[[#This Row],[Order_Date]],"mmmm")</f>
        <v>February</v>
      </c>
      <c r="I1515" s="2" t="str">
        <f>TEXT(Ecommerce_Sales[[#This Row],[Order_Date]],"yyyy")</f>
        <v>2024</v>
      </c>
      <c r="J1515" s="2" t="str">
        <f>TEXT(Ecommerce_Sales[[#This Row],[Order_Date]],"mmmm")</f>
        <v>February</v>
      </c>
      <c r="K1515" s="1" t="s">
        <v>1947</v>
      </c>
      <c r="L1515" s="1" t="s">
        <v>5666</v>
      </c>
      <c r="M1515" s="1" t="s">
        <v>2043</v>
      </c>
      <c r="N1515" s="1" t="s">
        <v>1989</v>
      </c>
      <c r="O1515" s="3">
        <v>672</v>
      </c>
      <c r="P1515">
        <v>2</v>
      </c>
      <c r="Q1515" s="3">
        <v>1345</v>
      </c>
      <c r="R1515" s="1" t="s">
        <v>2012</v>
      </c>
      <c r="S1515" s="3">
        <v>151</v>
      </c>
      <c r="T1515">
        <v>9</v>
      </c>
      <c r="U1515" t="str">
        <f>IF(Ecommerce_Sales[[#This Row],[Delivery_Time_Days]]&gt;7,"Delay",IF(Ecommerce_Sales[[#This Row],[Delivery_Time_Days]] = 0,"No delivery",IF(Ecommerce_Sales[[#This Row],[Delivery_Time_Days]]&lt;=7,"On-time")))</f>
        <v>Delay</v>
      </c>
      <c r="V1515" s="7">
        <f>Ecommerce_Sales[[#This Row],[Profit]]/Ecommerce_Sales[[#This Row],[Total_Price]]</f>
        <v>0.24981412639405204</v>
      </c>
      <c r="W1515" s="3">
        <v>336</v>
      </c>
      <c r="X1515" s="3"/>
    </row>
    <row r="1516" spans="1:24" x14ac:dyDescent="0.25">
      <c r="A1516" s="1" t="s">
        <v>5667</v>
      </c>
      <c r="B1516" s="1" t="s">
        <v>22</v>
      </c>
      <c r="C1516" s="1" t="s">
        <v>23</v>
      </c>
      <c r="D1516" s="1" t="s">
        <v>4747</v>
      </c>
      <c r="E1516" s="1" t="s">
        <v>1966</v>
      </c>
      <c r="F1516" s="2">
        <v>45527</v>
      </c>
      <c r="G1516" s="2">
        <v>45070</v>
      </c>
      <c r="H1516" s="2" t="str">
        <f>TEXT(Ecommerce_Sales[[#This Row],[Order_Date]],"mmmm")</f>
        <v>May</v>
      </c>
      <c r="I1516" s="2" t="str">
        <f>TEXT(Ecommerce_Sales[[#This Row],[Order_Date]],"yyyy")</f>
        <v>2023</v>
      </c>
      <c r="J1516" s="2" t="str">
        <f>TEXT(Ecommerce_Sales[[#This Row],[Order_Date]],"mmmm")</f>
        <v>May</v>
      </c>
      <c r="K1516" s="1" t="s">
        <v>1947</v>
      </c>
      <c r="L1516" s="1" t="s">
        <v>2167</v>
      </c>
      <c r="M1516" s="1" t="s">
        <v>2065</v>
      </c>
      <c r="N1516" s="1" t="s">
        <v>1978</v>
      </c>
      <c r="O1516" s="3">
        <v>26</v>
      </c>
      <c r="P1516">
        <v>4</v>
      </c>
      <c r="Q1516" s="3">
        <v>104</v>
      </c>
      <c r="R1516" s="1" t="s">
        <v>2008</v>
      </c>
      <c r="S1516" s="3">
        <v>12</v>
      </c>
      <c r="T1516">
        <v>6</v>
      </c>
      <c r="U1516" t="str">
        <f>IF(Ecommerce_Sales[[#This Row],[Delivery_Time_Days]]&gt;7,"Delay",IF(Ecommerce_Sales[[#This Row],[Delivery_Time_Days]] = 0,"No delivery",IF(Ecommerce_Sales[[#This Row],[Delivery_Time_Days]]&lt;=7,"On-time")))</f>
        <v>On-time</v>
      </c>
      <c r="V1516" s="7">
        <f>Ecommerce_Sales[[#This Row],[Profit]]/Ecommerce_Sales[[#This Row],[Total_Price]]</f>
        <v>0.34615384615384615</v>
      </c>
      <c r="W1516" s="3">
        <v>36</v>
      </c>
      <c r="X1516" s="3"/>
    </row>
    <row r="1517" spans="1:24" x14ac:dyDescent="0.25">
      <c r="A1517" s="1" t="s">
        <v>5668</v>
      </c>
      <c r="B1517" s="1" t="s">
        <v>665</v>
      </c>
      <c r="C1517" s="1" t="s">
        <v>666</v>
      </c>
      <c r="D1517" s="1" t="s">
        <v>5669</v>
      </c>
      <c r="E1517" s="1" t="s">
        <v>1961</v>
      </c>
      <c r="F1517" s="2">
        <v>45027</v>
      </c>
      <c r="G1517" s="2">
        <v>45225</v>
      </c>
      <c r="H1517" s="2" t="str">
        <f>TEXT(Ecommerce_Sales[[#This Row],[Order_Date]],"mmmm")</f>
        <v>October</v>
      </c>
      <c r="I1517" s="2" t="str">
        <f>TEXT(Ecommerce_Sales[[#This Row],[Order_Date]],"yyyy")</f>
        <v>2023</v>
      </c>
      <c r="J1517" s="2" t="str">
        <f>TEXT(Ecommerce_Sales[[#This Row],[Order_Date]],"mmmm")</f>
        <v>October</v>
      </c>
      <c r="K1517" s="1" t="s">
        <v>1947</v>
      </c>
      <c r="L1517" s="1" t="s">
        <v>5670</v>
      </c>
      <c r="M1517" s="1" t="s">
        <v>1983</v>
      </c>
      <c r="N1517" s="1" t="s">
        <v>1950</v>
      </c>
      <c r="O1517" s="3">
        <v>1188</v>
      </c>
      <c r="P1517">
        <v>6</v>
      </c>
      <c r="Q1517" s="3">
        <v>7128</v>
      </c>
      <c r="R1517" s="1" t="s">
        <v>1958</v>
      </c>
      <c r="S1517" s="3">
        <v>407</v>
      </c>
      <c r="T1517">
        <v>10</v>
      </c>
      <c r="U1517" t="str">
        <f>IF(Ecommerce_Sales[[#This Row],[Delivery_Time_Days]]&gt;7,"Delay",IF(Ecommerce_Sales[[#This Row],[Delivery_Time_Days]] = 0,"No delivery",IF(Ecommerce_Sales[[#This Row],[Delivery_Time_Days]]&lt;=7,"On-time")))</f>
        <v>Delay</v>
      </c>
      <c r="V1517" s="7">
        <f>Ecommerce_Sales[[#This Row],[Profit]]/Ecommerce_Sales[[#This Row],[Total_Price]]</f>
        <v>0.39997194163860833</v>
      </c>
      <c r="W1517" s="3">
        <v>2851</v>
      </c>
      <c r="X1517" s="3"/>
    </row>
    <row r="1518" spans="1:24" x14ac:dyDescent="0.25">
      <c r="A1518" s="1" t="s">
        <v>5671</v>
      </c>
      <c r="B1518" s="1" t="s">
        <v>38</v>
      </c>
      <c r="C1518" s="1" t="s">
        <v>39</v>
      </c>
      <c r="D1518" s="1" t="s">
        <v>3028</v>
      </c>
      <c r="E1518" s="1" t="s">
        <v>1981</v>
      </c>
      <c r="F1518" s="2">
        <v>45211</v>
      </c>
      <c r="G1518" s="2">
        <v>45067</v>
      </c>
      <c r="H1518" s="2" t="str">
        <f>TEXT(Ecommerce_Sales[[#This Row],[Order_Date]],"mmmm")</f>
        <v>May</v>
      </c>
      <c r="I1518" s="2" t="str">
        <f>TEXT(Ecommerce_Sales[[#This Row],[Order_Date]],"yyyy")</f>
        <v>2023</v>
      </c>
      <c r="J1518" s="2" t="str">
        <f>TEXT(Ecommerce_Sales[[#This Row],[Order_Date]],"mmmm")</f>
        <v>May</v>
      </c>
      <c r="K1518" s="1" t="s">
        <v>1947</v>
      </c>
      <c r="L1518" s="1" t="s">
        <v>3637</v>
      </c>
      <c r="M1518" s="1" t="s">
        <v>2043</v>
      </c>
      <c r="N1518" s="1" t="s">
        <v>1989</v>
      </c>
      <c r="O1518" s="3">
        <v>650</v>
      </c>
      <c r="P1518">
        <v>5</v>
      </c>
      <c r="Q1518" s="3">
        <v>3252</v>
      </c>
      <c r="R1518" s="1" t="s">
        <v>1951</v>
      </c>
      <c r="S1518" s="3">
        <v>181</v>
      </c>
      <c r="T1518">
        <v>3</v>
      </c>
      <c r="U1518" t="str">
        <f>IF(Ecommerce_Sales[[#This Row],[Delivery_Time_Days]]&gt;7,"Delay",IF(Ecommerce_Sales[[#This Row],[Delivery_Time_Days]] = 0,"No delivery",IF(Ecommerce_Sales[[#This Row],[Delivery_Time_Days]]&lt;=7,"On-time")))</f>
        <v>On-time</v>
      </c>
      <c r="V1518" s="7">
        <f>Ecommerce_Sales[[#This Row],[Profit]]/Ecommerce_Sales[[#This Row],[Total_Price]]</f>
        <v>0.25</v>
      </c>
      <c r="W1518" s="3">
        <v>813</v>
      </c>
      <c r="X1518" s="3"/>
    </row>
    <row r="1519" spans="1:24" x14ac:dyDescent="0.25">
      <c r="A1519" s="1" t="s">
        <v>5672</v>
      </c>
      <c r="B1519" s="1" t="s">
        <v>396</v>
      </c>
      <c r="C1519" s="1" t="s">
        <v>397</v>
      </c>
      <c r="D1519" s="1" t="s">
        <v>5673</v>
      </c>
      <c r="E1519" s="1" t="s">
        <v>1946</v>
      </c>
      <c r="F1519" s="2">
        <v>45293</v>
      </c>
      <c r="G1519" s="2">
        <v>45635</v>
      </c>
      <c r="H1519" s="2" t="str">
        <f>TEXT(Ecommerce_Sales[[#This Row],[Order_Date]],"mmmm")</f>
        <v>December</v>
      </c>
      <c r="I1519" s="2" t="str">
        <f>TEXT(Ecommerce_Sales[[#This Row],[Order_Date]],"yyyy")</f>
        <v>2024</v>
      </c>
      <c r="J1519" s="2" t="str">
        <f>TEXT(Ecommerce_Sales[[#This Row],[Order_Date]],"mmmm")</f>
        <v>December</v>
      </c>
      <c r="K1519" s="1" t="s">
        <v>1992</v>
      </c>
      <c r="L1519" s="1" t="s">
        <v>5674</v>
      </c>
      <c r="M1519" s="1" t="s">
        <v>2043</v>
      </c>
      <c r="N1519" s="1" t="s">
        <v>1989</v>
      </c>
      <c r="O1519" s="3">
        <v>172</v>
      </c>
      <c r="P1519">
        <v>6</v>
      </c>
      <c r="Q1519" s="3">
        <v>1029</v>
      </c>
      <c r="R1519" s="1" t="s">
        <v>2012</v>
      </c>
      <c r="S1519" s="3">
        <v>67</v>
      </c>
      <c r="U1519" t="str">
        <f>IF(Ecommerce_Sales[[#This Row],[Delivery_Time_Days]]&gt;7,"Delay",IF(Ecommerce_Sales[[#This Row],[Delivery_Time_Days]] = 0,"No delivery",IF(Ecommerce_Sales[[#This Row],[Delivery_Time_Days]]&lt;=7,"On-time")))</f>
        <v>No delivery</v>
      </c>
      <c r="V1519" s="7">
        <f>Ecommerce_Sales[[#This Row],[Profit]]/Ecommerce_Sales[[#This Row],[Total_Price]]</f>
        <v>0.24975704567541301</v>
      </c>
      <c r="W1519" s="3">
        <v>257</v>
      </c>
      <c r="X1519" s="3"/>
    </row>
    <row r="1520" spans="1:24" x14ac:dyDescent="0.25">
      <c r="A1520" s="1" t="s">
        <v>5675</v>
      </c>
      <c r="B1520" s="1" t="s">
        <v>122</v>
      </c>
      <c r="C1520" s="1" t="s">
        <v>123</v>
      </c>
      <c r="D1520" s="1" t="s">
        <v>5676</v>
      </c>
      <c r="E1520" s="1" t="s">
        <v>2005</v>
      </c>
      <c r="F1520" s="2">
        <v>45490</v>
      </c>
      <c r="G1520" s="2">
        <v>45094</v>
      </c>
      <c r="H1520" s="2" t="str">
        <f>TEXT(Ecommerce_Sales[[#This Row],[Order_Date]],"mmmm")</f>
        <v>June</v>
      </c>
      <c r="I1520" s="2" t="str">
        <f>TEXT(Ecommerce_Sales[[#This Row],[Order_Date]],"yyyy")</f>
        <v>2023</v>
      </c>
      <c r="J1520" s="2" t="str">
        <f>TEXT(Ecommerce_Sales[[#This Row],[Order_Date]],"mmmm")</f>
        <v>June</v>
      </c>
      <c r="K1520" s="1" t="s">
        <v>1947</v>
      </c>
      <c r="L1520" s="1" t="s">
        <v>5677</v>
      </c>
      <c r="M1520" s="1" t="s">
        <v>2058</v>
      </c>
      <c r="N1520" s="1" t="s">
        <v>1950</v>
      </c>
      <c r="O1520" s="3">
        <v>241</v>
      </c>
      <c r="P1520">
        <v>6</v>
      </c>
      <c r="Q1520" s="3">
        <v>1446</v>
      </c>
      <c r="R1520" s="1" t="s">
        <v>1958</v>
      </c>
      <c r="S1520" s="3">
        <v>151</v>
      </c>
      <c r="T1520">
        <v>2</v>
      </c>
      <c r="U1520" t="str">
        <f>IF(Ecommerce_Sales[[#This Row],[Delivery_Time_Days]]&gt;7,"Delay",IF(Ecommerce_Sales[[#This Row],[Delivery_Time_Days]] = 0,"No delivery",IF(Ecommerce_Sales[[#This Row],[Delivery_Time_Days]]&lt;=7,"On-time")))</f>
        <v>On-time</v>
      </c>
      <c r="V1520" s="7">
        <f>Ecommerce_Sales[[#This Row],[Profit]]/Ecommerce_Sales[[#This Row],[Total_Price]]</f>
        <v>0.39972337482710929</v>
      </c>
      <c r="W1520" s="3">
        <v>578</v>
      </c>
      <c r="X1520" s="3"/>
    </row>
    <row r="1521" spans="1:24" x14ac:dyDescent="0.25">
      <c r="A1521" s="1" t="s">
        <v>5678</v>
      </c>
      <c r="B1521" s="1" t="s">
        <v>896</v>
      </c>
      <c r="C1521" s="1" t="s">
        <v>897</v>
      </c>
      <c r="D1521" s="1" t="s">
        <v>4673</v>
      </c>
      <c r="E1521" s="1" t="s">
        <v>2005</v>
      </c>
      <c r="F1521" s="2">
        <v>45482</v>
      </c>
      <c r="G1521" s="2">
        <v>45472</v>
      </c>
      <c r="H1521" s="2" t="str">
        <f>TEXT(Ecommerce_Sales[[#This Row],[Order_Date]],"mmmm")</f>
        <v>June</v>
      </c>
      <c r="I1521" s="2" t="str">
        <f>TEXT(Ecommerce_Sales[[#This Row],[Order_Date]],"yyyy")</f>
        <v>2024</v>
      </c>
      <c r="J1521" s="2" t="str">
        <f>TEXT(Ecommerce_Sales[[#This Row],[Order_Date]],"mmmm")</f>
        <v>June</v>
      </c>
      <c r="K1521" s="1" t="s">
        <v>1947</v>
      </c>
      <c r="L1521" s="1" t="s">
        <v>5679</v>
      </c>
      <c r="M1521" s="1" t="s">
        <v>2047</v>
      </c>
      <c r="N1521" s="1" t="s">
        <v>1989</v>
      </c>
      <c r="O1521" s="3">
        <v>1113</v>
      </c>
      <c r="P1521">
        <v>1</v>
      </c>
      <c r="Q1521" s="3">
        <v>1113</v>
      </c>
      <c r="R1521" s="1" t="s">
        <v>2008</v>
      </c>
      <c r="S1521" s="3">
        <v>108</v>
      </c>
      <c r="T1521">
        <v>5</v>
      </c>
      <c r="U1521" t="str">
        <f>IF(Ecommerce_Sales[[#This Row],[Delivery_Time_Days]]&gt;7,"Delay",IF(Ecommerce_Sales[[#This Row],[Delivery_Time_Days]] = 0,"No delivery",IF(Ecommerce_Sales[[#This Row],[Delivery_Time_Days]]&lt;=7,"On-time")))</f>
        <v>On-time</v>
      </c>
      <c r="V1521" s="7">
        <f>Ecommerce_Sales[[#This Row],[Profit]]/Ecommerce_Sales[[#This Row],[Total_Price]]</f>
        <v>0.24977538185085355</v>
      </c>
      <c r="W1521" s="3">
        <v>278</v>
      </c>
      <c r="X1521" s="3"/>
    </row>
    <row r="1522" spans="1:24" x14ac:dyDescent="0.25">
      <c r="A1522" s="1" t="s">
        <v>5680</v>
      </c>
      <c r="B1522" s="1" t="s">
        <v>725</v>
      </c>
      <c r="C1522" s="1" t="s">
        <v>379</v>
      </c>
      <c r="D1522" s="1" t="s">
        <v>2520</v>
      </c>
      <c r="E1522" s="1" t="s">
        <v>2005</v>
      </c>
      <c r="F1522" s="2">
        <v>45137</v>
      </c>
      <c r="G1522" s="2">
        <v>45602</v>
      </c>
      <c r="H1522" s="2" t="str">
        <f>TEXT(Ecommerce_Sales[[#This Row],[Order_Date]],"mmmm")</f>
        <v>November</v>
      </c>
      <c r="I1522" s="2" t="str">
        <f>TEXT(Ecommerce_Sales[[#This Row],[Order_Date]],"yyyy")</f>
        <v>2024</v>
      </c>
      <c r="J1522" s="2" t="str">
        <f>TEXT(Ecommerce_Sales[[#This Row],[Order_Date]],"mmmm")</f>
        <v>November</v>
      </c>
      <c r="K1522" s="1" t="s">
        <v>1947</v>
      </c>
      <c r="L1522" s="1" t="s">
        <v>5681</v>
      </c>
      <c r="M1522" s="1" t="s">
        <v>2026</v>
      </c>
      <c r="N1522" s="1" t="s">
        <v>1978</v>
      </c>
      <c r="O1522" s="3">
        <v>1413</v>
      </c>
      <c r="P1522">
        <v>3</v>
      </c>
      <c r="Q1522" s="3">
        <v>4239</v>
      </c>
      <c r="R1522" s="1" t="s">
        <v>1951</v>
      </c>
      <c r="S1522" s="3">
        <v>468</v>
      </c>
      <c r="T1522">
        <v>8</v>
      </c>
      <c r="U1522" t="str">
        <f>IF(Ecommerce_Sales[[#This Row],[Delivery_Time_Days]]&gt;7,"Delay",IF(Ecommerce_Sales[[#This Row],[Delivery_Time_Days]] = 0,"No delivery",IF(Ecommerce_Sales[[#This Row],[Delivery_Time_Days]]&lt;=7,"On-time")))</f>
        <v>Delay</v>
      </c>
      <c r="V1522" s="7">
        <f>Ecommerce_Sales[[#This Row],[Profit]]/Ecommerce_Sales[[#This Row],[Total_Price]]</f>
        <v>0.35008256664307619</v>
      </c>
      <c r="W1522" s="3">
        <v>1484</v>
      </c>
      <c r="X1522" s="3"/>
    </row>
    <row r="1523" spans="1:24" x14ac:dyDescent="0.25">
      <c r="A1523" s="1" t="s">
        <v>5682</v>
      </c>
      <c r="B1523" s="1" t="s">
        <v>1916</v>
      </c>
      <c r="C1523" s="1" t="s">
        <v>1917</v>
      </c>
      <c r="D1523" s="1" t="s">
        <v>3968</v>
      </c>
      <c r="E1523" s="1" t="s">
        <v>1981</v>
      </c>
      <c r="F1523" s="2">
        <v>44931</v>
      </c>
      <c r="G1523" s="2">
        <v>44967</v>
      </c>
      <c r="H1523" s="2" t="str">
        <f>TEXT(Ecommerce_Sales[[#This Row],[Order_Date]],"mmmm")</f>
        <v>February</v>
      </c>
      <c r="I1523" s="2" t="str">
        <f>TEXT(Ecommerce_Sales[[#This Row],[Order_Date]],"yyyy")</f>
        <v>2023</v>
      </c>
      <c r="J1523" s="2" t="str">
        <f>TEXT(Ecommerce_Sales[[#This Row],[Order_Date]],"mmmm")</f>
        <v>February</v>
      </c>
      <c r="K1523" s="1" t="s">
        <v>1947</v>
      </c>
      <c r="L1523" s="1" t="s">
        <v>5683</v>
      </c>
      <c r="M1523" s="1" t="s">
        <v>1972</v>
      </c>
      <c r="N1523" s="1" t="s">
        <v>1973</v>
      </c>
      <c r="O1523" s="3">
        <v>139</v>
      </c>
      <c r="P1523">
        <v>1</v>
      </c>
      <c r="Q1523" s="3">
        <v>139</v>
      </c>
      <c r="R1523" s="1" t="s">
        <v>1958</v>
      </c>
      <c r="S1523" s="3">
        <v>10</v>
      </c>
      <c r="T1523">
        <v>5</v>
      </c>
      <c r="U1523" t="str">
        <f>IF(Ecommerce_Sales[[#This Row],[Delivery_Time_Days]]&gt;7,"Delay",IF(Ecommerce_Sales[[#This Row],[Delivery_Time_Days]] = 0,"No delivery",IF(Ecommerce_Sales[[#This Row],[Delivery_Time_Days]]&lt;=7,"On-time")))</f>
        <v>On-time</v>
      </c>
      <c r="V1523" s="7">
        <f>Ecommerce_Sales[[#This Row],[Profit]]/Ecommerce_Sales[[#This Row],[Total_Price]]</f>
        <v>0.30215827338129497</v>
      </c>
      <c r="W1523" s="3">
        <v>42</v>
      </c>
      <c r="X1523" s="3"/>
    </row>
    <row r="1524" spans="1:24" x14ac:dyDescent="0.25">
      <c r="A1524" s="1" t="s">
        <v>5684</v>
      </c>
      <c r="B1524" s="1" t="s">
        <v>1163</v>
      </c>
      <c r="C1524" s="1" t="s">
        <v>1246</v>
      </c>
      <c r="D1524" s="1" t="s">
        <v>2779</v>
      </c>
      <c r="E1524" s="1" t="s">
        <v>1966</v>
      </c>
      <c r="F1524" s="2">
        <v>45076</v>
      </c>
      <c r="G1524" s="2">
        <v>45481</v>
      </c>
      <c r="H1524" s="2" t="str">
        <f>TEXT(Ecommerce_Sales[[#This Row],[Order_Date]],"mmmm")</f>
        <v>July</v>
      </c>
      <c r="I1524" s="2" t="str">
        <f>TEXT(Ecommerce_Sales[[#This Row],[Order_Date]],"yyyy")</f>
        <v>2024</v>
      </c>
      <c r="J1524" s="2" t="str">
        <f>TEXT(Ecommerce_Sales[[#This Row],[Order_Date]],"mmmm")</f>
        <v>July</v>
      </c>
      <c r="K1524" s="1" t="s">
        <v>1947</v>
      </c>
      <c r="L1524" s="1" t="s">
        <v>5685</v>
      </c>
      <c r="M1524" s="1" t="s">
        <v>1968</v>
      </c>
      <c r="N1524" s="1" t="s">
        <v>1957</v>
      </c>
      <c r="O1524" s="3">
        <v>1096</v>
      </c>
      <c r="P1524">
        <v>3</v>
      </c>
      <c r="Q1524" s="3">
        <v>3288</v>
      </c>
      <c r="R1524" s="1" t="s">
        <v>1958</v>
      </c>
      <c r="S1524" s="3">
        <v>210</v>
      </c>
      <c r="T1524">
        <v>3</v>
      </c>
      <c r="U1524" t="str">
        <f>IF(Ecommerce_Sales[[#This Row],[Delivery_Time_Days]]&gt;7,"Delay",IF(Ecommerce_Sales[[#This Row],[Delivery_Time_Days]] = 0,"No delivery",IF(Ecommerce_Sales[[#This Row],[Delivery_Time_Days]]&lt;=7,"On-time")))</f>
        <v>On-time</v>
      </c>
      <c r="V1524" s="7">
        <f>Ecommerce_Sales[[#This Row],[Profit]]/Ecommerce_Sales[[#This Row],[Total_Price]]</f>
        <v>0.14993917274939172</v>
      </c>
      <c r="W1524" s="3">
        <v>493</v>
      </c>
      <c r="X1524" s="3"/>
    </row>
    <row r="1525" spans="1:24" x14ac:dyDescent="0.25">
      <c r="A1525" s="1" t="s">
        <v>5686</v>
      </c>
      <c r="B1525" s="1" t="s">
        <v>817</v>
      </c>
      <c r="C1525" s="1" t="s">
        <v>818</v>
      </c>
      <c r="D1525" s="1" t="s">
        <v>2448</v>
      </c>
      <c r="E1525" s="1" t="s">
        <v>1996</v>
      </c>
      <c r="F1525" s="2">
        <v>45228</v>
      </c>
      <c r="G1525" s="2">
        <v>45139</v>
      </c>
      <c r="H1525" s="2" t="str">
        <f>TEXT(Ecommerce_Sales[[#This Row],[Order_Date]],"mmmm")</f>
        <v>August</v>
      </c>
      <c r="I1525" s="2" t="str">
        <f>TEXT(Ecommerce_Sales[[#This Row],[Order_Date]],"yyyy")</f>
        <v>2023</v>
      </c>
      <c r="J1525" s="2" t="str">
        <f>TEXT(Ecommerce_Sales[[#This Row],[Order_Date]],"mmmm")</f>
        <v>August</v>
      </c>
      <c r="K1525" s="1" t="s">
        <v>1947</v>
      </c>
      <c r="L1525" s="1" t="s">
        <v>5687</v>
      </c>
      <c r="M1525" s="1" t="s">
        <v>1949</v>
      </c>
      <c r="N1525" s="1" t="s">
        <v>1950</v>
      </c>
      <c r="O1525" s="3">
        <v>79</v>
      </c>
      <c r="P1525">
        <v>2</v>
      </c>
      <c r="Q1525" s="3">
        <v>158</v>
      </c>
      <c r="R1525" s="1" t="s">
        <v>1951</v>
      </c>
      <c r="S1525" s="3">
        <v>10</v>
      </c>
      <c r="T1525">
        <v>9</v>
      </c>
      <c r="U1525" t="str">
        <f>IF(Ecommerce_Sales[[#This Row],[Delivery_Time_Days]]&gt;7,"Delay",IF(Ecommerce_Sales[[#This Row],[Delivery_Time_Days]] = 0,"No delivery",IF(Ecommerce_Sales[[#This Row],[Delivery_Time_Days]]&lt;=7,"On-time")))</f>
        <v>Delay</v>
      </c>
      <c r="V1525" s="7">
        <f>Ecommerce_Sales[[#This Row],[Profit]]/Ecommerce_Sales[[#This Row],[Total_Price]]</f>
        <v>0.39873417721518989</v>
      </c>
      <c r="W1525" s="3">
        <v>63</v>
      </c>
      <c r="X1525" s="3"/>
    </row>
    <row r="1526" spans="1:24" x14ac:dyDescent="0.25">
      <c r="A1526" s="1" t="s">
        <v>5688</v>
      </c>
      <c r="B1526" s="1" t="s">
        <v>1327</v>
      </c>
      <c r="C1526" s="1" t="s">
        <v>1328</v>
      </c>
      <c r="D1526" s="1" t="s">
        <v>3288</v>
      </c>
      <c r="E1526" s="1" t="s">
        <v>1954</v>
      </c>
      <c r="F1526" s="2">
        <v>45483</v>
      </c>
      <c r="G1526" s="2">
        <v>45119</v>
      </c>
      <c r="H1526" s="2" t="str">
        <f>TEXT(Ecommerce_Sales[[#This Row],[Order_Date]],"mmmm")</f>
        <v>July</v>
      </c>
      <c r="I1526" s="2" t="str">
        <f>TEXT(Ecommerce_Sales[[#This Row],[Order_Date]],"yyyy")</f>
        <v>2023</v>
      </c>
      <c r="J1526" s="2" t="str">
        <f>TEXT(Ecommerce_Sales[[#This Row],[Order_Date]],"mmmm")</f>
        <v>July</v>
      </c>
      <c r="K1526" s="1" t="s">
        <v>1986</v>
      </c>
      <c r="L1526" s="1" t="s">
        <v>5689</v>
      </c>
      <c r="M1526" s="1" t="s">
        <v>1998</v>
      </c>
      <c r="N1526" s="1" t="s">
        <v>1973</v>
      </c>
      <c r="O1526" s="3">
        <v>84</v>
      </c>
      <c r="P1526">
        <v>6</v>
      </c>
      <c r="Q1526" s="3">
        <v>501</v>
      </c>
      <c r="R1526" s="1" t="s">
        <v>1951</v>
      </c>
      <c r="S1526" s="3">
        <v>38</v>
      </c>
      <c r="U1526" t="str">
        <f>IF(Ecommerce_Sales[[#This Row],[Delivery_Time_Days]]&gt;7,"Delay",IF(Ecommerce_Sales[[#This Row],[Delivery_Time_Days]] = 0,"No delivery",IF(Ecommerce_Sales[[#This Row],[Delivery_Time_Days]]&lt;=7,"On-time")))</f>
        <v>No delivery</v>
      </c>
      <c r="V1526" s="7">
        <f>Ecommerce_Sales[[#This Row],[Profit]]/Ecommerce_Sales[[#This Row],[Total_Price]]</f>
        <v>0.29940119760479039</v>
      </c>
      <c r="W1526" s="3">
        <v>150</v>
      </c>
      <c r="X1526" s="3"/>
    </row>
    <row r="1527" spans="1:24" x14ac:dyDescent="0.25">
      <c r="A1527" s="1" t="s">
        <v>5690</v>
      </c>
      <c r="B1527" s="1" t="s">
        <v>1652</v>
      </c>
      <c r="C1527" s="1" t="s">
        <v>1653</v>
      </c>
      <c r="D1527" s="1" t="s">
        <v>5691</v>
      </c>
      <c r="E1527" s="1" t="s">
        <v>1946</v>
      </c>
      <c r="F1527" s="2">
        <v>44963</v>
      </c>
      <c r="G1527" s="2">
        <v>45086</v>
      </c>
      <c r="H1527" s="2" t="str">
        <f>TEXT(Ecommerce_Sales[[#This Row],[Order_Date]],"mmmm")</f>
        <v>June</v>
      </c>
      <c r="I1527" s="2" t="str">
        <f>TEXT(Ecommerce_Sales[[#This Row],[Order_Date]],"yyyy")</f>
        <v>2023</v>
      </c>
      <c r="J1527" s="2" t="str">
        <f>TEXT(Ecommerce_Sales[[#This Row],[Order_Date]],"mmmm")</f>
        <v>June</v>
      </c>
      <c r="K1527" s="1" t="s">
        <v>1947</v>
      </c>
      <c r="L1527" s="1" t="s">
        <v>5692</v>
      </c>
      <c r="M1527" s="1" t="s">
        <v>1949</v>
      </c>
      <c r="N1527" s="1" t="s">
        <v>1950</v>
      </c>
      <c r="O1527" s="3">
        <v>550</v>
      </c>
      <c r="P1527">
        <v>2</v>
      </c>
      <c r="Q1527" s="3">
        <v>1100</v>
      </c>
      <c r="R1527" s="1" t="s">
        <v>1958</v>
      </c>
      <c r="S1527" s="3">
        <v>73</v>
      </c>
      <c r="T1527">
        <v>5</v>
      </c>
      <c r="U1527" t="str">
        <f>IF(Ecommerce_Sales[[#This Row],[Delivery_Time_Days]]&gt;7,"Delay",IF(Ecommerce_Sales[[#This Row],[Delivery_Time_Days]] = 0,"No delivery",IF(Ecommerce_Sales[[#This Row],[Delivery_Time_Days]]&lt;=7,"On-time")))</f>
        <v>On-time</v>
      </c>
      <c r="V1527" s="7">
        <f>Ecommerce_Sales[[#This Row],[Profit]]/Ecommerce_Sales[[#This Row],[Total_Price]]</f>
        <v>0.4</v>
      </c>
      <c r="W1527" s="3">
        <v>440</v>
      </c>
      <c r="X1527" s="3"/>
    </row>
    <row r="1528" spans="1:24" x14ac:dyDescent="0.25">
      <c r="A1528" s="1" t="s">
        <v>5693</v>
      </c>
      <c r="B1528" s="1" t="s">
        <v>409</v>
      </c>
      <c r="C1528" s="1" t="s">
        <v>410</v>
      </c>
      <c r="D1528" s="1" t="s">
        <v>3886</v>
      </c>
      <c r="E1528" s="1" t="s">
        <v>1996</v>
      </c>
      <c r="F1528" s="2">
        <v>45563</v>
      </c>
      <c r="G1528" s="2">
        <v>45098</v>
      </c>
      <c r="H1528" s="2" t="str">
        <f>TEXT(Ecommerce_Sales[[#This Row],[Order_Date]],"mmmm")</f>
        <v>June</v>
      </c>
      <c r="I1528" s="2" t="str">
        <f>TEXT(Ecommerce_Sales[[#This Row],[Order_Date]],"yyyy")</f>
        <v>2023</v>
      </c>
      <c r="J1528" s="2" t="str">
        <f>TEXT(Ecommerce_Sales[[#This Row],[Order_Date]],"mmmm")</f>
        <v>June</v>
      </c>
      <c r="K1528" s="1" t="s">
        <v>1947</v>
      </c>
      <c r="L1528" s="1" t="s">
        <v>5694</v>
      </c>
      <c r="M1528" s="1" t="s">
        <v>1972</v>
      </c>
      <c r="N1528" s="1" t="s">
        <v>1973</v>
      </c>
      <c r="O1528" s="3">
        <v>108</v>
      </c>
      <c r="P1528">
        <v>4</v>
      </c>
      <c r="Q1528" s="3">
        <v>433</v>
      </c>
      <c r="R1528" s="1" t="s">
        <v>1951</v>
      </c>
      <c r="S1528" s="3">
        <v>54</v>
      </c>
      <c r="T1528">
        <v>3</v>
      </c>
      <c r="U1528" t="str">
        <f>IF(Ecommerce_Sales[[#This Row],[Delivery_Time_Days]]&gt;7,"Delay",IF(Ecommerce_Sales[[#This Row],[Delivery_Time_Days]] = 0,"No delivery",IF(Ecommerce_Sales[[#This Row],[Delivery_Time_Days]]&lt;=7,"On-time")))</f>
        <v>On-time</v>
      </c>
      <c r="V1528" s="7">
        <f>Ecommerce_Sales[[#This Row],[Profit]]/Ecommerce_Sales[[#This Row],[Total_Price]]</f>
        <v>0.30023094688221708</v>
      </c>
      <c r="W1528" s="3">
        <v>130</v>
      </c>
      <c r="X1528" s="3"/>
    </row>
    <row r="1529" spans="1:24" x14ac:dyDescent="0.25">
      <c r="A1529" s="1" t="s">
        <v>5695</v>
      </c>
      <c r="B1529" s="1" t="s">
        <v>821</v>
      </c>
      <c r="C1529" s="1" t="s">
        <v>822</v>
      </c>
      <c r="D1529" s="1" t="s">
        <v>3816</v>
      </c>
      <c r="E1529" s="1" t="s">
        <v>2005</v>
      </c>
      <c r="F1529" s="2">
        <v>45031</v>
      </c>
      <c r="G1529" s="2">
        <v>45357</v>
      </c>
      <c r="H1529" s="2" t="str">
        <f>TEXT(Ecommerce_Sales[[#This Row],[Order_Date]],"mmmm")</f>
        <v>March</v>
      </c>
      <c r="I1529" s="2" t="str">
        <f>TEXT(Ecommerce_Sales[[#This Row],[Order_Date]],"yyyy")</f>
        <v>2024</v>
      </c>
      <c r="J1529" s="2" t="str">
        <f>TEXT(Ecommerce_Sales[[#This Row],[Order_Date]],"mmmm")</f>
        <v>March</v>
      </c>
      <c r="K1529" s="1" t="s">
        <v>1992</v>
      </c>
      <c r="L1529" s="1" t="s">
        <v>5696</v>
      </c>
      <c r="M1529" s="1" t="s">
        <v>2079</v>
      </c>
      <c r="N1529" s="1" t="s">
        <v>1973</v>
      </c>
      <c r="O1529" s="3">
        <v>777</v>
      </c>
      <c r="P1529">
        <v>4</v>
      </c>
      <c r="Q1529" s="3">
        <v>3106</v>
      </c>
      <c r="R1529" s="1" t="s">
        <v>1958</v>
      </c>
      <c r="S1529" s="3">
        <v>342</v>
      </c>
      <c r="U1529" t="str">
        <f>IF(Ecommerce_Sales[[#This Row],[Delivery_Time_Days]]&gt;7,"Delay",IF(Ecommerce_Sales[[#This Row],[Delivery_Time_Days]] = 0,"No delivery",IF(Ecommerce_Sales[[#This Row],[Delivery_Time_Days]]&lt;=7,"On-time")))</f>
        <v>No delivery</v>
      </c>
      <c r="V1529" s="7">
        <f>Ecommerce_Sales[[#This Row],[Profit]]/Ecommerce_Sales[[#This Row],[Total_Price]]</f>
        <v>0.30006439150032194</v>
      </c>
      <c r="W1529" s="3">
        <v>932</v>
      </c>
      <c r="X1529" s="3"/>
    </row>
    <row r="1530" spans="1:24" x14ac:dyDescent="0.25">
      <c r="A1530" s="1" t="s">
        <v>5697</v>
      </c>
      <c r="B1530" s="1" t="s">
        <v>641</v>
      </c>
      <c r="C1530" s="1" t="s">
        <v>642</v>
      </c>
      <c r="D1530" s="1" t="s">
        <v>2087</v>
      </c>
      <c r="E1530" s="1" t="s">
        <v>1961</v>
      </c>
      <c r="F1530" s="2">
        <v>45353</v>
      </c>
      <c r="G1530" s="2">
        <v>45624</v>
      </c>
      <c r="H1530" s="2" t="str">
        <f>TEXT(Ecommerce_Sales[[#This Row],[Order_Date]],"mmmm")</f>
        <v>November</v>
      </c>
      <c r="I1530" s="2" t="str">
        <f>TEXT(Ecommerce_Sales[[#This Row],[Order_Date]],"yyyy")</f>
        <v>2024</v>
      </c>
      <c r="J1530" s="2" t="str">
        <f>TEXT(Ecommerce_Sales[[#This Row],[Order_Date]],"mmmm")</f>
        <v>November</v>
      </c>
      <c r="K1530" s="1" t="s">
        <v>1947</v>
      </c>
      <c r="L1530" s="1" t="s">
        <v>5698</v>
      </c>
      <c r="M1530" s="1" t="s">
        <v>2007</v>
      </c>
      <c r="N1530" s="1" t="s">
        <v>1973</v>
      </c>
      <c r="O1530" s="3">
        <v>542</v>
      </c>
      <c r="P1530">
        <v>3</v>
      </c>
      <c r="Q1530" s="3">
        <v>1625</v>
      </c>
      <c r="R1530" s="1" t="s">
        <v>1951</v>
      </c>
      <c r="S1530" s="3">
        <v>212</v>
      </c>
      <c r="T1530">
        <v>8</v>
      </c>
      <c r="U1530" t="str">
        <f>IF(Ecommerce_Sales[[#This Row],[Delivery_Time_Days]]&gt;7,"Delay",IF(Ecommerce_Sales[[#This Row],[Delivery_Time_Days]] = 0,"No delivery",IF(Ecommerce_Sales[[#This Row],[Delivery_Time_Days]]&lt;=7,"On-time")))</f>
        <v>Delay</v>
      </c>
      <c r="V1530" s="7">
        <f>Ecommerce_Sales[[#This Row],[Profit]]/Ecommerce_Sales[[#This Row],[Total_Price]]</f>
        <v>0.30030769230769233</v>
      </c>
      <c r="W1530" s="3">
        <v>488</v>
      </c>
      <c r="X1530" s="3"/>
    </row>
    <row r="1531" spans="1:24" x14ac:dyDescent="0.25">
      <c r="A1531" s="1" t="s">
        <v>5699</v>
      </c>
      <c r="B1531" s="1" t="s">
        <v>260</v>
      </c>
      <c r="C1531" s="1" t="s">
        <v>261</v>
      </c>
      <c r="D1531" s="1" t="s">
        <v>3129</v>
      </c>
      <c r="E1531" s="1" t="s">
        <v>1966</v>
      </c>
      <c r="F1531" s="2">
        <v>45278</v>
      </c>
      <c r="G1531" s="2">
        <v>45378</v>
      </c>
      <c r="H1531" s="2" t="str">
        <f>TEXT(Ecommerce_Sales[[#This Row],[Order_Date]],"mmmm")</f>
        <v>March</v>
      </c>
      <c r="I1531" s="2" t="str">
        <f>TEXT(Ecommerce_Sales[[#This Row],[Order_Date]],"yyyy")</f>
        <v>2024</v>
      </c>
      <c r="J1531" s="2" t="str">
        <f>TEXT(Ecommerce_Sales[[#This Row],[Order_Date]],"mmmm")</f>
        <v>March</v>
      </c>
      <c r="K1531" s="1" t="s">
        <v>1947</v>
      </c>
      <c r="L1531" s="1" t="s">
        <v>5700</v>
      </c>
      <c r="M1531" s="1" t="s">
        <v>1949</v>
      </c>
      <c r="N1531" s="1" t="s">
        <v>1950</v>
      </c>
      <c r="O1531" s="3">
        <v>747</v>
      </c>
      <c r="P1531">
        <v>3</v>
      </c>
      <c r="Q1531" s="3">
        <v>2242</v>
      </c>
      <c r="R1531" s="1" t="s">
        <v>1951</v>
      </c>
      <c r="S1531" s="3">
        <v>204</v>
      </c>
      <c r="T1531">
        <v>3</v>
      </c>
      <c r="U1531" t="str">
        <f>IF(Ecommerce_Sales[[#This Row],[Delivery_Time_Days]]&gt;7,"Delay",IF(Ecommerce_Sales[[#This Row],[Delivery_Time_Days]] = 0,"No delivery",IF(Ecommerce_Sales[[#This Row],[Delivery_Time_Days]]&lt;=7,"On-time")))</f>
        <v>On-time</v>
      </c>
      <c r="V1531" s="7">
        <f>Ecommerce_Sales[[#This Row],[Profit]]/Ecommerce_Sales[[#This Row],[Total_Price]]</f>
        <v>0.4000892060660125</v>
      </c>
      <c r="W1531" s="3">
        <v>897</v>
      </c>
      <c r="X1531" s="3"/>
    </row>
    <row r="1532" spans="1:24" x14ac:dyDescent="0.25">
      <c r="A1532" s="1" t="s">
        <v>5701</v>
      </c>
      <c r="B1532" s="1" t="s">
        <v>1213</v>
      </c>
      <c r="C1532" s="1" t="s">
        <v>1214</v>
      </c>
      <c r="D1532" s="1" t="s">
        <v>1991</v>
      </c>
      <c r="E1532" s="1" t="s">
        <v>1966</v>
      </c>
      <c r="F1532" s="2">
        <v>45337</v>
      </c>
      <c r="G1532" s="2">
        <v>45076</v>
      </c>
      <c r="H1532" s="2" t="str">
        <f>TEXT(Ecommerce_Sales[[#This Row],[Order_Date]],"mmmm")</f>
        <v>May</v>
      </c>
      <c r="I1532" s="2" t="str">
        <f>TEXT(Ecommerce_Sales[[#This Row],[Order_Date]],"yyyy")</f>
        <v>2023</v>
      </c>
      <c r="J1532" s="2" t="str">
        <f>TEXT(Ecommerce_Sales[[#This Row],[Order_Date]],"mmmm")</f>
        <v>May</v>
      </c>
      <c r="K1532" s="1" t="s">
        <v>1947</v>
      </c>
      <c r="L1532" s="1" t="s">
        <v>5702</v>
      </c>
      <c r="M1532" s="1" t="s">
        <v>2054</v>
      </c>
      <c r="N1532" s="1" t="s">
        <v>1957</v>
      </c>
      <c r="O1532" s="3">
        <v>818</v>
      </c>
      <c r="P1532">
        <v>1</v>
      </c>
      <c r="Q1532" s="3">
        <v>818</v>
      </c>
      <c r="R1532" s="1" t="s">
        <v>1951</v>
      </c>
      <c r="S1532" s="3">
        <v>110</v>
      </c>
      <c r="T1532">
        <v>3</v>
      </c>
      <c r="U1532" t="str">
        <f>IF(Ecommerce_Sales[[#This Row],[Delivery_Time_Days]]&gt;7,"Delay",IF(Ecommerce_Sales[[#This Row],[Delivery_Time_Days]] = 0,"No delivery",IF(Ecommerce_Sales[[#This Row],[Delivery_Time_Days]]&lt;=7,"On-time")))</f>
        <v>On-time</v>
      </c>
      <c r="V1532" s="7">
        <f>Ecommerce_Sales[[#This Row],[Profit]]/Ecommerce_Sales[[#This Row],[Total_Price]]</f>
        <v>0.15036674816625917</v>
      </c>
      <c r="W1532" s="3">
        <v>123</v>
      </c>
      <c r="X1532" s="3"/>
    </row>
    <row r="1533" spans="1:24" x14ac:dyDescent="0.25">
      <c r="A1533" s="1" t="s">
        <v>5703</v>
      </c>
      <c r="B1533" s="1" t="s">
        <v>703</v>
      </c>
      <c r="C1533" s="1" t="s">
        <v>704</v>
      </c>
      <c r="D1533" s="1" t="s">
        <v>5704</v>
      </c>
      <c r="E1533" s="1" t="s">
        <v>1996</v>
      </c>
      <c r="F1533" s="2">
        <v>45509</v>
      </c>
      <c r="G1533" s="2">
        <v>45616</v>
      </c>
      <c r="H1533" s="2" t="str">
        <f>TEXT(Ecommerce_Sales[[#This Row],[Order_Date]],"mmmm")</f>
        <v>November</v>
      </c>
      <c r="I1533" s="2" t="str">
        <f>TEXT(Ecommerce_Sales[[#This Row],[Order_Date]],"yyyy")</f>
        <v>2024</v>
      </c>
      <c r="J1533" s="2" t="str">
        <f>TEXT(Ecommerce_Sales[[#This Row],[Order_Date]],"mmmm")</f>
        <v>November</v>
      </c>
      <c r="K1533" s="1" t="s">
        <v>1947</v>
      </c>
      <c r="L1533" s="1" t="s">
        <v>5705</v>
      </c>
      <c r="M1533" s="1" t="s">
        <v>1963</v>
      </c>
      <c r="N1533" s="1" t="s">
        <v>1957</v>
      </c>
      <c r="O1533" s="3">
        <v>544</v>
      </c>
      <c r="P1533">
        <v>4</v>
      </c>
      <c r="Q1533" s="3">
        <v>2177</v>
      </c>
      <c r="R1533" s="1" t="s">
        <v>1958</v>
      </c>
      <c r="S1533" s="3">
        <v>189</v>
      </c>
      <c r="T1533">
        <v>3</v>
      </c>
      <c r="U1533" t="str">
        <f>IF(Ecommerce_Sales[[#This Row],[Delivery_Time_Days]]&gt;7,"Delay",IF(Ecommerce_Sales[[#This Row],[Delivery_Time_Days]] = 0,"No delivery",IF(Ecommerce_Sales[[#This Row],[Delivery_Time_Days]]&lt;=7,"On-time")))</f>
        <v>On-time</v>
      </c>
      <c r="V1533" s="7">
        <f>Ecommerce_Sales[[#This Row],[Profit]]/Ecommerce_Sales[[#This Row],[Total_Price]]</f>
        <v>0.15020670647680295</v>
      </c>
      <c r="W1533" s="3">
        <v>327</v>
      </c>
      <c r="X1533" s="3"/>
    </row>
    <row r="1534" spans="1:24" x14ac:dyDescent="0.25">
      <c r="A1534" s="1" t="s">
        <v>5706</v>
      </c>
      <c r="B1534" s="1" t="s">
        <v>1428</v>
      </c>
      <c r="C1534" s="1" t="s">
        <v>1429</v>
      </c>
      <c r="D1534" s="1" t="s">
        <v>5439</v>
      </c>
      <c r="E1534" s="1" t="s">
        <v>1996</v>
      </c>
      <c r="F1534" s="2">
        <v>45572</v>
      </c>
      <c r="G1534" s="2">
        <v>45435</v>
      </c>
      <c r="H1534" s="2" t="str">
        <f>TEXT(Ecommerce_Sales[[#This Row],[Order_Date]],"mmmm")</f>
        <v>May</v>
      </c>
      <c r="I1534" s="2" t="str">
        <f>TEXT(Ecommerce_Sales[[#This Row],[Order_Date]],"yyyy")</f>
        <v>2024</v>
      </c>
      <c r="J1534" s="2" t="str">
        <f>TEXT(Ecommerce_Sales[[#This Row],[Order_Date]],"mmmm")</f>
        <v>May</v>
      </c>
      <c r="K1534" s="1" t="s">
        <v>1947</v>
      </c>
      <c r="L1534" s="1" t="s">
        <v>5707</v>
      </c>
      <c r="M1534" s="1" t="s">
        <v>2247</v>
      </c>
      <c r="N1534" s="1" t="s">
        <v>1957</v>
      </c>
      <c r="O1534" s="3">
        <v>763</v>
      </c>
      <c r="P1534">
        <v>5</v>
      </c>
      <c r="Q1534" s="3">
        <v>3815</v>
      </c>
      <c r="R1534" s="1" t="s">
        <v>1951</v>
      </c>
      <c r="S1534" s="3">
        <v>489</v>
      </c>
      <c r="T1534">
        <v>2</v>
      </c>
      <c r="U1534" t="str">
        <f>IF(Ecommerce_Sales[[#This Row],[Delivery_Time_Days]]&gt;7,"Delay",IF(Ecommerce_Sales[[#This Row],[Delivery_Time_Days]] = 0,"No delivery",IF(Ecommerce_Sales[[#This Row],[Delivery_Time_Days]]&lt;=7,"On-time")))</f>
        <v>On-time</v>
      </c>
      <c r="V1534" s="7">
        <f>Ecommerce_Sales[[#This Row],[Profit]]/Ecommerce_Sales[[#This Row],[Total_Price]]</f>
        <v>0.14993446920052425</v>
      </c>
      <c r="W1534" s="3">
        <v>572</v>
      </c>
      <c r="X1534" s="3"/>
    </row>
    <row r="1535" spans="1:24" x14ac:dyDescent="0.25">
      <c r="A1535" s="1" t="s">
        <v>5708</v>
      </c>
      <c r="B1535" s="1" t="s">
        <v>990</v>
      </c>
      <c r="C1535" s="1" t="s">
        <v>991</v>
      </c>
      <c r="D1535" s="1" t="s">
        <v>2617</v>
      </c>
      <c r="E1535" s="1" t="s">
        <v>1996</v>
      </c>
      <c r="F1535" s="2">
        <v>45157</v>
      </c>
      <c r="G1535" s="2">
        <v>45424</v>
      </c>
      <c r="H1535" s="2" t="str">
        <f>TEXT(Ecommerce_Sales[[#This Row],[Order_Date]],"mmmm")</f>
        <v>May</v>
      </c>
      <c r="I1535" s="2" t="str">
        <f>TEXT(Ecommerce_Sales[[#This Row],[Order_Date]],"yyyy")</f>
        <v>2024</v>
      </c>
      <c r="J1535" s="2" t="str">
        <f>TEXT(Ecommerce_Sales[[#This Row],[Order_Date]],"mmmm")</f>
        <v>May</v>
      </c>
      <c r="K1535" s="1" t="s">
        <v>1947</v>
      </c>
      <c r="L1535" s="1" t="s">
        <v>5709</v>
      </c>
      <c r="M1535" s="1" t="s">
        <v>2047</v>
      </c>
      <c r="N1535" s="1" t="s">
        <v>1989</v>
      </c>
      <c r="O1535" s="3">
        <v>68</v>
      </c>
      <c r="P1535">
        <v>1</v>
      </c>
      <c r="Q1535" s="3">
        <v>68</v>
      </c>
      <c r="R1535" s="1" t="s">
        <v>1958</v>
      </c>
      <c r="S1535" s="3">
        <v>7</v>
      </c>
      <c r="T1535">
        <v>6</v>
      </c>
      <c r="U1535" t="str">
        <f>IF(Ecommerce_Sales[[#This Row],[Delivery_Time_Days]]&gt;7,"Delay",IF(Ecommerce_Sales[[#This Row],[Delivery_Time_Days]] = 0,"No delivery",IF(Ecommerce_Sales[[#This Row],[Delivery_Time_Days]]&lt;=7,"On-time")))</f>
        <v>On-time</v>
      </c>
      <c r="V1535" s="7">
        <f>Ecommerce_Sales[[#This Row],[Profit]]/Ecommerce_Sales[[#This Row],[Total_Price]]</f>
        <v>0.25</v>
      </c>
      <c r="W1535" s="3">
        <v>17</v>
      </c>
      <c r="X1535" s="3"/>
    </row>
    <row r="1536" spans="1:24" x14ac:dyDescent="0.25">
      <c r="A1536" s="1" t="s">
        <v>5710</v>
      </c>
      <c r="B1536" s="1" t="s">
        <v>883</v>
      </c>
      <c r="C1536" s="1" t="s">
        <v>884</v>
      </c>
      <c r="D1536" s="1" t="s">
        <v>5149</v>
      </c>
      <c r="E1536" s="1" t="s">
        <v>1966</v>
      </c>
      <c r="F1536" s="2">
        <v>45203</v>
      </c>
      <c r="G1536" s="2">
        <v>45164</v>
      </c>
      <c r="H1536" s="2" t="str">
        <f>TEXT(Ecommerce_Sales[[#This Row],[Order_Date]],"mmmm")</f>
        <v>August</v>
      </c>
      <c r="I1536" s="2" t="str">
        <f>TEXT(Ecommerce_Sales[[#This Row],[Order_Date]],"yyyy")</f>
        <v>2023</v>
      </c>
      <c r="J1536" s="2" t="str">
        <f>TEXT(Ecommerce_Sales[[#This Row],[Order_Date]],"mmmm")</f>
        <v>August</v>
      </c>
      <c r="K1536" s="1" t="s">
        <v>1947</v>
      </c>
      <c r="L1536" s="1" t="s">
        <v>5711</v>
      </c>
      <c r="M1536" s="1" t="s">
        <v>1988</v>
      </c>
      <c r="N1536" s="1" t="s">
        <v>1989</v>
      </c>
      <c r="O1536" s="3">
        <v>1152</v>
      </c>
      <c r="P1536">
        <v>5</v>
      </c>
      <c r="Q1536" s="3">
        <v>5759</v>
      </c>
      <c r="R1536" s="1" t="s">
        <v>2008</v>
      </c>
      <c r="S1536" s="3">
        <v>551</v>
      </c>
      <c r="T1536">
        <v>2</v>
      </c>
      <c r="U1536" t="str">
        <f>IF(Ecommerce_Sales[[#This Row],[Delivery_Time_Days]]&gt;7,"Delay",IF(Ecommerce_Sales[[#This Row],[Delivery_Time_Days]] = 0,"No delivery",IF(Ecommerce_Sales[[#This Row],[Delivery_Time_Days]]&lt;=7,"On-time")))</f>
        <v>On-time</v>
      </c>
      <c r="V1536" s="7">
        <f>Ecommerce_Sales[[#This Row],[Profit]]/Ecommerce_Sales[[#This Row],[Total_Price]]</f>
        <v>0.25004341031429067</v>
      </c>
      <c r="W1536" s="3">
        <v>1440</v>
      </c>
      <c r="X1536" s="3"/>
    </row>
    <row r="1537" spans="1:24" x14ac:dyDescent="0.25">
      <c r="A1537" s="1" t="s">
        <v>5712</v>
      </c>
      <c r="B1537" s="1" t="s">
        <v>1349</v>
      </c>
      <c r="C1537" s="1" t="s">
        <v>1350</v>
      </c>
      <c r="D1537" s="1" t="s">
        <v>4308</v>
      </c>
      <c r="E1537" s="1" t="s">
        <v>1966</v>
      </c>
      <c r="F1537" s="2">
        <v>44961</v>
      </c>
      <c r="G1537" s="2">
        <v>45466</v>
      </c>
      <c r="H1537" s="2" t="str">
        <f>TEXT(Ecommerce_Sales[[#This Row],[Order_Date]],"mmmm")</f>
        <v>June</v>
      </c>
      <c r="I1537" s="2" t="str">
        <f>TEXT(Ecommerce_Sales[[#This Row],[Order_Date]],"yyyy")</f>
        <v>2024</v>
      </c>
      <c r="J1537" s="2" t="str">
        <f>TEXT(Ecommerce_Sales[[#This Row],[Order_Date]],"mmmm")</f>
        <v>June</v>
      </c>
      <c r="K1537" s="1" t="s">
        <v>1947</v>
      </c>
      <c r="L1537" s="1" t="s">
        <v>5713</v>
      </c>
      <c r="M1537" s="1" t="s">
        <v>1977</v>
      </c>
      <c r="N1537" s="1" t="s">
        <v>1978</v>
      </c>
      <c r="O1537" s="3">
        <v>1112</v>
      </c>
      <c r="P1537">
        <v>4</v>
      </c>
      <c r="Q1537" s="3">
        <v>4450</v>
      </c>
      <c r="R1537" s="1" t="s">
        <v>1951</v>
      </c>
      <c r="S1537" s="3">
        <v>581</v>
      </c>
      <c r="T1537">
        <v>2</v>
      </c>
      <c r="U1537" t="str">
        <f>IF(Ecommerce_Sales[[#This Row],[Delivery_Time_Days]]&gt;7,"Delay",IF(Ecommerce_Sales[[#This Row],[Delivery_Time_Days]] = 0,"No delivery",IF(Ecommerce_Sales[[#This Row],[Delivery_Time_Days]]&lt;=7,"On-time")))</f>
        <v>On-time</v>
      </c>
      <c r="V1537" s="7">
        <f>Ecommerce_Sales[[#This Row],[Profit]]/Ecommerce_Sales[[#This Row],[Total_Price]]</f>
        <v>0.34988764044943821</v>
      </c>
      <c r="W1537" s="3">
        <v>1557</v>
      </c>
      <c r="X1537" s="3"/>
    </row>
    <row r="1538" spans="1:24" x14ac:dyDescent="0.25">
      <c r="A1538" s="1" t="s">
        <v>5714</v>
      </c>
      <c r="B1538" s="1" t="s">
        <v>994</v>
      </c>
      <c r="C1538" s="1" t="s">
        <v>995</v>
      </c>
      <c r="D1538" s="1" t="s">
        <v>3523</v>
      </c>
      <c r="E1538" s="1" t="s">
        <v>1981</v>
      </c>
      <c r="F1538" s="2">
        <v>45036</v>
      </c>
      <c r="G1538" s="2">
        <v>45535</v>
      </c>
      <c r="H1538" s="2" t="str">
        <f>TEXT(Ecommerce_Sales[[#This Row],[Order_Date]],"mmmm")</f>
        <v>August</v>
      </c>
      <c r="I1538" s="2" t="str">
        <f>TEXT(Ecommerce_Sales[[#This Row],[Order_Date]],"yyyy")</f>
        <v>2024</v>
      </c>
      <c r="J1538" s="2" t="str">
        <f>TEXT(Ecommerce_Sales[[#This Row],[Order_Date]],"mmmm")</f>
        <v>August</v>
      </c>
      <c r="K1538" s="1" t="s">
        <v>1947</v>
      </c>
      <c r="L1538" s="1" t="s">
        <v>4359</v>
      </c>
      <c r="M1538" s="1" t="s">
        <v>2065</v>
      </c>
      <c r="N1538" s="1" t="s">
        <v>1978</v>
      </c>
      <c r="O1538" s="3">
        <v>609</v>
      </c>
      <c r="P1538">
        <v>6</v>
      </c>
      <c r="Q1538" s="3">
        <v>3651</v>
      </c>
      <c r="R1538" s="1" t="s">
        <v>1958</v>
      </c>
      <c r="S1538" s="3">
        <v>324</v>
      </c>
      <c r="T1538">
        <v>9</v>
      </c>
      <c r="U1538" t="str">
        <f>IF(Ecommerce_Sales[[#This Row],[Delivery_Time_Days]]&gt;7,"Delay",IF(Ecommerce_Sales[[#This Row],[Delivery_Time_Days]] = 0,"No delivery",IF(Ecommerce_Sales[[#This Row],[Delivery_Time_Days]]&lt;=7,"On-time")))</f>
        <v>Delay</v>
      </c>
      <c r="V1538" s="7">
        <f>Ecommerce_Sales[[#This Row],[Profit]]/Ecommerce_Sales[[#This Row],[Total_Price]]</f>
        <v>0.35004108463434674</v>
      </c>
      <c r="W1538" s="3">
        <v>1278</v>
      </c>
      <c r="X1538" s="3"/>
    </row>
    <row r="1539" spans="1:24" x14ac:dyDescent="0.25">
      <c r="A1539" s="1" t="s">
        <v>5715</v>
      </c>
      <c r="B1539" s="1" t="s">
        <v>535</v>
      </c>
      <c r="C1539" s="1" t="s">
        <v>536</v>
      </c>
      <c r="D1539" s="1" t="s">
        <v>3707</v>
      </c>
      <c r="E1539" s="1" t="s">
        <v>1981</v>
      </c>
      <c r="F1539" s="2">
        <v>45488</v>
      </c>
      <c r="G1539" s="2">
        <v>45440</v>
      </c>
      <c r="H1539" s="2" t="str">
        <f>TEXT(Ecommerce_Sales[[#This Row],[Order_Date]],"mmmm")</f>
        <v>May</v>
      </c>
      <c r="I1539" s="2" t="str">
        <f>TEXT(Ecommerce_Sales[[#This Row],[Order_Date]],"yyyy")</f>
        <v>2024</v>
      </c>
      <c r="J1539" s="2" t="str">
        <f>TEXT(Ecommerce_Sales[[#This Row],[Order_Date]],"mmmm")</f>
        <v>May</v>
      </c>
      <c r="K1539" s="1" t="s">
        <v>1947</v>
      </c>
      <c r="L1539" s="1" t="s">
        <v>5716</v>
      </c>
      <c r="M1539" s="1" t="s">
        <v>1949</v>
      </c>
      <c r="N1539" s="1" t="s">
        <v>1950</v>
      </c>
      <c r="O1539" s="3">
        <v>492</v>
      </c>
      <c r="P1539">
        <v>1</v>
      </c>
      <c r="Q1539" s="3">
        <v>492</v>
      </c>
      <c r="R1539" s="1" t="s">
        <v>1958</v>
      </c>
      <c r="S1539" s="3">
        <v>38</v>
      </c>
      <c r="T1539">
        <v>9</v>
      </c>
      <c r="U1539" t="str">
        <f>IF(Ecommerce_Sales[[#This Row],[Delivery_Time_Days]]&gt;7,"Delay",IF(Ecommerce_Sales[[#This Row],[Delivery_Time_Days]] = 0,"No delivery",IF(Ecommerce_Sales[[#This Row],[Delivery_Time_Days]]&lt;=7,"On-time")))</f>
        <v>Delay</v>
      </c>
      <c r="V1539" s="7">
        <f>Ecommerce_Sales[[#This Row],[Profit]]/Ecommerce_Sales[[#This Row],[Total_Price]]</f>
        <v>0.40040650406504064</v>
      </c>
      <c r="W1539" s="3">
        <v>197</v>
      </c>
      <c r="X1539" s="3"/>
    </row>
    <row r="1540" spans="1:24" x14ac:dyDescent="0.25">
      <c r="A1540" s="1" t="s">
        <v>5717</v>
      </c>
      <c r="B1540" s="1" t="s">
        <v>1596</v>
      </c>
      <c r="C1540" s="1" t="s">
        <v>1597</v>
      </c>
      <c r="D1540" s="1" t="s">
        <v>2750</v>
      </c>
      <c r="E1540" s="1" t="s">
        <v>1996</v>
      </c>
      <c r="F1540" s="2">
        <v>45403</v>
      </c>
      <c r="G1540" s="2">
        <v>45371</v>
      </c>
      <c r="H1540" s="2" t="str">
        <f>TEXT(Ecommerce_Sales[[#This Row],[Order_Date]],"mmmm")</f>
        <v>March</v>
      </c>
      <c r="I1540" s="2" t="str">
        <f>TEXT(Ecommerce_Sales[[#This Row],[Order_Date]],"yyyy")</f>
        <v>2024</v>
      </c>
      <c r="J1540" s="2" t="str">
        <f>TEXT(Ecommerce_Sales[[#This Row],[Order_Date]],"mmmm")</f>
        <v>March</v>
      </c>
      <c r="K1540" s="1" t="s">
        <v>1947</v>
      </c>
      <c r="L1540" s="1" t="s">
        <v>5718</v>
      </c>
      <c r="M1540" s="1" t="s">
        <v>2002</v>
      </c>
      <c r="N1540" s="1" t="s">
        <v>1989</v>
      </c>
      <c r="O1540" s="3">
        <v>464</v>
      </c>
      <c r="P1540">
        <v>2</v>
      </c>
      <c r="Q1540" s="3">
        <v>929</v>
      </c>
      <c r="R1540" s="1" t="s">
        <v>2016</v>
      </c>
      <c r="S1540" s="3">
        <v>118</v>
      </c>
      <c r="T1540">
        <v>6</v>
      </c>
      <c r="U1540" t="str">
        <f>IF(Ecommerce_Sales[[#This Row],[Delivery_Time_Days]]&gt;7,"Delay",IF(Ecommerce_Sales[[#This Row],[Delivery_Time_Days]] = 0,"No delivery",IF(Ecommerce_Sales[[#This Row],[Delivery_Time_Days]]&lt;=7,"On-time")))</f>
        <v>On-time</v>
      </c>
      <c r="V1540" s="7">
        <f>Ecommerce_Sales[[#This Row],[Profit]]/Ecommerce_Sales[[#This Row],[Total_Price]]</f>
        <v>0.24973089343379978</v>
      </c>
      <c r="W1540" s="3">
        <v>232</v>
      </c>
      <c r="X1540" s="3"/>
    </row>
    <row r="1541" spans="1:24" x14ac:dyDescent="0.25">
      <c r="A1541" s="1" t="s">
        <v>5719</v>
      </c>
      <c r="B1541" s="1" t="s">
        <v>825</v>
      </c>
      <c r="C1541" s="1" t="s">
        <v>826</v>
      </c>
      <c r="D1541" s="1" t="s">
        <v>3821</v>
      </c>
      <c r="E1541" s="1" t="s">
        <v>1961</v>
      </c>
      <c r="F1541" s="2">
        <v>45378</v>
      </c>
      <c r="G1541" s="2">
        <v>44956</v>
      </c>
      <c r="H1541" s="2" t="str">
        <f>TEXT(Ecommerce_Sales[[#This Row],[Order_Date]],"mmmm")</f>
        <v>January</v>
      </c>
      <c r="I1541" s="2" t="str">
        <f>TEXT(Ecommerce_Sales[[#This Row],[Order_Date]],"yyyy")</f>
        <v>2023</v>
      </c>
      <c r="J1541" s="2" t="str">
        <f>TEXT(Ecommerce_Sales[[#This Row],[Order_Date]],"mmmm")</f>
        <v>January</v>
      </c>
      <c r="K1541" s="1" t="s">
        <v>1947</v>
      </c>
      <c r="L1541" s="1" t="s">
        <v>5720</v>
      </c>
      <c r="M1541" s="1" t="s">
        <v>2026</v>
      </c>
      <c r="N1541" s="1" t="s">
        <v>1978</v>
      </c>
      <c r="O1541" s="3">
        <v>617</v>
      </c>
      <c r="P1541">
        <v>3</v>
      </c>
      <c r="Q1541" s="3">
        <v>1851</v>
      </c>
      <c r="R1541" s="1" t="s">
        <v>2012</v>
      </c>
      <c r="S1541" s="3">
        <v>152</v>
      </c>
      <c r="T1541">
        <v>10</v>
      </c>
      <c r="U1541" t="str">
        <f>IF(Ecommerce_Sales[[#This Row],[Delivery_Time_Days]]&gt;7,"Delay",IF(Ecommerce_Sales[[#This Row],[Delivery_Time_Days]] = 0,"No delivery",IF(Ecommerce_Sales[[#This Row],[Delivery_Time_Days]]&lt;=7,"On-time")))</f>
        <v>Delay</v>
      </c>
      <c r="V1541" s="7">
        <f>Ecommerce_Sales[[#This Row],[Profit]]/Ecommerce_Sales[[#This Row],[Total_Price]]</f>
        <v>0.35008103727714751</v>
      </c>
      <c r="W1541" s="3">
        <v>648</v>
      </c>
      <c r="X1541" s="3"/>
    </row>
    <row r="1542" spans="1:24" x14ac:dyDescent="0.25">
      <c r="A1542" s="1" t="s">
        <v>5721</v>
      </c>
      <c r="B1542" s="1" t="s">
        <v>969</v>
      </c>
      <c r="C1542" s="1" t="s">
        <v>970</v>
      </c>
      <c r="D1542" s="1" t="s">
        <v>4069</v>
      </c>
      <c r="E1542" s="1" t="s">
        <v>1966</v>
      </c>
      <c r="F1542" s="2">
        <v>45160</v>
      </c>
      <c r="G1542" s="2">
        <v>45520</v>
      </c>
      <c r="H1542" s="2" t="str">
        <f>TEXT(Ecommerce_Sales[[#This Row],[Order_Date]],"mmmm")</f>
        <v>August</v>
      </c>
      <c r="I1542" s="2" t="str">
        <f>TEXT(Ecommerce_Sales[[#This Row],[Order_Date]],"yyyy")</f>
        <v>2024</v>
      </c>
      <c r="J1542" s="2" t="str">
        <f>TEXT(Ecommerce_Sales[[#This Row],[Order_Date]],"mmmm")</f>
        <v>August</v>
      </c>
      <c r="K1542" s="1" t="s">
        <v>1947</v>
      </c>
      <c r="L1542" s="1" t="s">
        <v>5722</v>
      </c>
      <c r="M1542" s="1" t="s">
        <v>2247</v>
      </c>
      <c r="N1542" s="1" t="s">
        <v>1957</v>
      </c>
      <c r="O1542" s="3">
        <v>138</v>
      </c>
      <c r="P1542">
        <v>6</v>
      </c>
      <c r="Q1542" s="3">
        <v>831</v>
      </c>
      <c r="R1542" s="1" t="s">
        <v>1951</v>
      </c>
      <c r="S1542" s="3">
        <v>113</v>
      </c>
      <c r="T1542">
        <v>7</v>
      </c>
      <c r="U1542" t="str">
        <f>IF(Ecommerce_Sales[[#This Row],[Delivery_Time_Days]]&gt;7,"Delay",IF(Ecommerce_Sales[[#This Row],[Delivery_Time_Days]] = 0,"No delivery",IF(Ecommerce_Sales[[#This Row],[Delivery_Time_Days]]&lt;=7,"On-time")))</f>
        <v>On-time</v>
      </c>
      <c r="V1542" s="7">
        <f>Ecommerce_Sales[[#This Row],[Profit]]/Ecommerce_Sales[[#This Row],[Total_Price]]</f>
        <v>0.15042117930204574</v>
      </c>
      <c r="W1542" s="3">
        <v>125</v>
      </c>
      <c r="X1542" s="3"/>
    </row>
    <row r="1543" spans="1:24" x14ac:dyDescent="0.25">
      <c r="A1543" s="1" t="s">
        <v>5723</v>
      </c>
      <c r="B1543" s="1" t="s">
        <v>964</v>
      </c>
      <c r="C1543" s="1" t="s">
        <v>520</v>
      </c>
      <c r="D1543" s="1" t="s">
        <v>4300</v>
      </c>
      <c r="E1543" s="1" t="s">
        <v>1981</v>
      </c>
      <c r="F1543" s="2">
        <v>45523</v>
      </c>
      <c r="G1543" s="2">
        <v>45509</v>
      </c>
      <c r="H1543" s="2" t="str">
        <f>TEXT(Ecommerce_Sales[[#This Row],[Order_Date]],"mmmm")</f>
        <v>August</v>
      </c>
      <c r="I1543" s="2" t="str">
        <f>TEXT(Ecommerce_Sales[[#This Row],[Order_Date]],"yyyy")</f>
        <v>2024</v>
      </c>
      <c r="J1543" s="2" t="str">
        <f>TEXT(Ecommerce_Sales[[#This Row],[Order_Date]],"mmmm")</f>
        <v>August</v>
      </c>
      <c r="K1543" s="1" t="s">
        <v>1947</v>
      </c>
      <c r="L1543" s="1" t="s">
        <v>5724</v>
      </c>
      <c r="M1543" s="1" t="s">
        <v>1983</v>
      </c>
      <c r="N1543" s="1" t="s">
        <v>1950</v>
      </c>
      <c r="O1543" s="3">
        <v>173</v>
      </c>
      <c r="P1543">
        <v>6</v>
      </c>
      <c r="Q1543" s="3">
        <v>1036</v>
      </c>
      <c r="R1543" s="1" t="s">
        <v>1951</v>
      </c>
      <c r="S1543" s="3">
        <v>126</v>
      </c>
      <c r="T1543">
        <v>5</v>
      </c>
      <c r="U1543" t="str">
        <f>IF(Ecommerce_Sales[[#This Row],[Delivery_Time_Days]]&gt;7,"Delay",IF(Ecommerce_Sales[[#This Row],[Delivery_Time_Days]] = 0,"No delivery",IF(Ecommerce_Sales[[#This Row],[Delivery_Time_Days]]&lt;=7,"On-time")))</f>
        <v>On-time</v>
      </c>
      <c r="V1543" s="7">
        <f>Ecommerce_Sales[[#This Row],[Profit]]/Ecommerce_Sales[[#This Row],[Total_Price]]</f>
        <v>0.39961389961389959</v>
      </c>
      <c r="W1543" s="3">
        <v>414</v>
      </c>
      <c r="X1543" s="3"/>
    </row>
    <row r="1544" spans="1:24" x14ac:dyDescent="0.25">
      <c r="A1544" s="1" t="s">
        <v>5725</v>
      </c>
      <c r="B1544" s="1" t="s">
        <v>202</v>
      </c>
      <c r="C1544" s="1" t="s">
        <v>1583</v>
      </c>
      <c r="D1544" s="1" t="s">
        <v>3793</v>
      </c>
      <c r="E1544" s="1" t="s">
        <v>1954</v>
      </c>
      <c r="F1544" s="2">
        <v>45041</v>
      </c>
      <c r="G1544" s="2">
        <v>45313</v>
      </c>
      <c r="H1544" s="2" t="str">
        <f>TEXT(Ecommerce_Sales[[#This Row],[Order_Date]],"mmmm")</f>
        <v>January</v>
      </c>
      <c r="I1544" s="2" t="str">
        <f>TEXT(Ecommerce_Sales[[#This Row],[Order_Date]],"yyyy")</f>
        <v>2024</v>
      </c>
      <c r="J1544" s="2" t="str">
        <f>TEXT(Ecommerce_Sales[[#This Row],[Order_Date]],"mmmm")</f>
        <v>January</v>
      </c>
      <c r="K1544" s="1" t="s">
        <v>1986</v>
      </c>
      <c r="L1544" s="1" t="s">
        <v>3100</v>
      </c>
      <c r="M1544" s="1" t="s">
        <v>1968</v>
      </c>
      <c r="N1544" s="1" t="s">
        <v>1957</v>
      </c>
      <c r="O1544" s="3">
        <v>105</v>
      </c>
      <c r="P1544">
        <v>4</v>
      </c>
      <c r="Q1544" s="3">
        <v>421</v>
      </c>
      <c r="R1544" s="1" t="s">
        <v>1958</v>
      </c>
      <c r="S1544" s="3">
        <v>42</v>
      </c>
      <c r="U1544" t="str">
        <f>IF(Ecommerce_Sales[[#This Row],[Delivery_Time_Days]]&gt;7,"Delay",IF(Ecommerce_Sales[[#This Row],[Delivery_Time_Days]] = 0,"No delivery",IF(Ecommerce_Sales[[#This Row],[Delivery_Time_Days]]&lt;=7,"On-time")))</f>
        <v>No delivery</v>
      </c>
      <c r="V1544" s="7">
        <f>Ecommerce_Sales[[#This Row],[Profit]]/Ecommerce_Sales[[#This Row],[Total_Price]]</f>
        <v>0.1496437054631829</v>
      </c>
      <c r="W1544" s="3">
        <v>63</v>
      </c>
      <c r="X1544" s="3"/>
    </row>
    <row r="1545" spans="1:24" x14ac:dyDescent="0.25">
      <c r="A1545" s="1" t="s">
        <v>5726</v>
      </c>
      <c r="B1545" s="1" t="s">
        <v>1327</v>
      </c>
      <c r="C1545" s="1" t="s">
        <v>1328</v>
      </c>
      <c r="D1545" s="1" t="s">
        <v>3288</v>
      </c>
      <c r="E1545" s="1" t="s">
        <v>1954</v>
      </c>
      <c r="F1545" s="2">
        <v>45483</v>
      </c>
      <c r="G1545" s="2">
        <v>44991</v>
      </c>
      <c r="H1545" s="2" t="str">
        <f>TEXT(Ecommerce_Sales[[#This Row],[Order_Date]],"mmmm")</f>
        <v>March</v>
      </c>
      <c r="I1545" s="2" t="str">
        <f>TEXT(Ecommerce_Sales[[#This Row],[Order_Date]],"yyyy")</f>
        <v>2023</v>
      </c>
      <c r="J1545" s="2" t="str">
        <f>TEXT(Ecommerce_Sales[[#This Row],[Order_Date]],"mmmm")</f>
        <v>March</v>
      </c>
      <c r="K1545" s="1" t="s">
        <v>1947</v>
      </c>
      <c r="L1545" s="1" t="s">
        <v>5727</v>
      </c>
      <c r="M1545" s="1" t="s">
        <v>1972</v>
      </c>
      <c r="N1545" s="1" t="s">
        <v>1973</v>
      </c>
      <c r="O1545" s="3">
        <v>713</v>
      </c>
      <c r="P1545">
        <v>4</v>
      </c>
      <c r="Q1545" s="3">
        <v>2850</v>
      </c>
      <c r="R1545" s="1" t="s">
        <v>1958</v>
      </c>
      <c r="S1545" s="3">
        <v>159</v>
      </c>
      <c r="T1545">
        <v>9</v>
      </c>
      <c r="U1545" t="str">
        <f>IF(Ecommerce_Sales[[#This Row],[Delivery_Time_Days]]&gt;7,"Delay",IF(Ecommerce_Sales[[#This Row],[Delivery_Time_Days]] = 0,"No delivery",IF(Ecommerce_Sales[[#This Row],[Delivery_Time_Days]]&lt;=7,"On-time")))</f>
        <v>Delay</v>
      </c>
      <c r="V1545" s="7">
        <f>Ecommerce_Sales[[#This Row],[Profit]]/Ecommerce_Sales[[#This Row],[Total_Price]]</f>
        <v>0.3</v>
      </c>
      <c r="W1545" s="3">
        <v>855</v>
      </c>
      <c r="X1545" s="3"/>
    </row>
    <row r="1546" spans="1:24" x14ac:dyDescent="0.25">
      <c r="A1546" s="1" t="s">
        <v>5728</v>
      </c>
      <c r="B1546" s="1" t="s">
        <v>394</v>
      </c>
      <c r="C1546" s="1" t="s">
        <v>395</v>
      </c>
      <c r="D1546" s="1" t="s">
        <v>5729</v>
      </c>
      <c r="E1546" s="1" t="s">
        <v>2005</v>
      </c>
      <c r="F1546" s="2">
        <v>44932</v>
      </c>
      <c r="G1546" s="2">
        <v>45515</v>
      </c>
      <c r="H1546" s="2" t="str">
        <f>TEXT(Ecommerce_Sales[[#This Row],[Order_Date]],"mmmm")</f>
        <v>August</v>
      </c>
      <c r="I1546" s="2" t="str">
        <f>TEXT(Ecommerce_Sales[[#This Row],[Order_Date]],"yyyy")</f>
        <v>2024</v>
      </c>
      <c r="J1546" s="2" t="str">
        <f>TEXT(Ecommerce_Sales[[#This Row],[Order_Date]],"mmmm")</f>
        <v>August</v>
      </c>
      <c r="K1546" s="1" t="s">
        <v>1947</v>
      </c>
      <c r="L1546" s="1" t="s">
        <v>5730</v>
      </c>
      <c r="M1546" s="1" t="s">
        <v>1949</v>
      </c>
      <c r="N1546" s="1" t="s">
        <v>1950</v>
      </c>
      <c r="O1546" s="3">
        <v>848</v>
      </c>
      <c r="P1546">
        <v>3</v>
      </c>
      <c r="Q1546" s="3">
        <v>2543</v>
      </c>
      <c r="R1546" s="1" t="s">
        <v>1958</v>
      </c>
      <c r="S1546" s="3">
        <v>271</v>
      </c>
      <c r="T1546">
        <v>8</v>
      </c>
      <c r="U1546" t="str">
        <f>IF(Ecommerce_Sales[[#This Row],[Delivery_Time_Days]]&gt;7,"Delay",IF(Ecommerce_Sales[[#This Row],[Delivery_Time_Days]] = 0,"No delivery",IF(Ecommerce_Sales[[#This Row],[Delivery_Time_Days]]&lt;=7,"On-time")))</f>
        <v>Delay</v>
      </c>
      <c r="V1546" s="7">
        <f>Ecommerce_Sales[[#This Row],[Profit]]/Ecommerce_Sales[[#This Row],[Total_Price]]</f>
        <v>0.39992135273299251</v>
      </c>
      <c r="W1546" s="3">
        <v>1017</v>
      </c>
      <c r="X1546" s="3"/>
    </row>
    <row r="1547" spans="1:24" x14ac:dyDescent="0.25">
      <c r="A1547" s="1" t="s">
        <v>5731</v>
      </c>
      <c r="B1547" s="1" t="s">
        <v>858</v>
      </c>
      <c r="C1547" s="1" t="s">
        <v>859</v>
      </c>
      <c r="D1547" s="1" t="s">
        <v>3161</v>
      </c>
      <c r="E1547" s="1" t="s">
        <v>1981</v>
      </c>
      <c r="F1547" s="2">
        <v>45417</v>
      </c>
      <c r="G1547" s="2">
        <v>45071</v>
      </c>
      <c r="H1547" s="2" t="str">
        <f>TEXT(Ecommerce_Sales[[#This Row],[Order_Date]],"mmmm")</f>
        <v>May</v>
      </c>
      <c r="I1547" s="2" t="str">
        <f>TEXT(Ecommerce_Sales[[#This Row],[Order_Date]],"yyyy")</f>
        <v>2023</v>
      </c>
      <c r="J1547" s="2" t="str">
        <f>TEXT(Ecommerce_Sales[[#This Row],[Order_Date]],"mmmm")</f>
        <v>May</v>
      </c>
      <c r="K1547" s="1" t="s">
        <v>1947</v>
      </c>
      <c r="L1547" s="1" t="s">
        <v>5732</v>
      </c>
      <c r="M1547" s="1" t="s">
        <v>2026</v>
      </c>
      <c r="N1547" s="1" t="s">
        <v>1978</v>
      </c>
      <c r="O1547" s="3">
        <v>585</v>
      </c>
      <c r="P1547">
        <v>4</v>
      </c>
      <c r="Q1547" s="3">
        <v>2341</v>
      </c>
      <c r="R1547" s="1" t="s">
        <v>2016</v>
      </c>
      <c r="S1547" s="3">
        <v>244</v>
      </c>
      <c r="T1547">
        <v>9</v>
      </c>
      <c r="U1547" t="str">
        <f>IF(Ecommerce_Sales[[#This Row],[Delivery_Time_Days]]&gt;7,"Delay",IF(Ecommerce_Sales[[#This Row],[Delivery_Time_Days]] = 0,"No delivery",IF(Ecommerce_Sales[[#This Row],[Delivery_Time_Days]]&lt;=7,"On-time")))</f>
        <v>Delay</v>
      </c>
      <c r="V1547" s="7">
        <f>Ecommerce_Sales[[#This Row],[Profit]]/Ecommerce_Sales[[#This Row],[Total_Price]]</f>
        <v>0.3498504912430585</v>
      </c>
      <c r="W1547" s="3">
        <v>819</v>
      </c>
      <c r="X1547" s="3"/>
    </row>
    <row r="1548" spans="1:24" x14ac:dyDescent="0.25">
      <c r="A1548" s="1" t="s">
        <v>5733</v>
      </c>
      <c r="B1548" s="1" t="s">
        <v>470</v>
      </c>
      <c r="C1548" s="1" t="s">
        <v>1301</v>
      </c>
      <c r="D1548" s="1" t="s">
        <v>4372</v>
      </c>
      <c r="E1548" s="1" t="s">
        <v>1996</v>
      </c>
      <c r="F1548" s="2">
        <v>45500</v>
      </c>
      <c r="G1548" s="2">
        <v>45452</v>
      </c>
      <c r="H1548" s="2" t="str">
        <f>TEXT(Ecommerce_Sales[[#This Row],[Order_Date]],"mmmm")</f>
        <v>June</v>
      </c>
      <c r="I1548" s="2" t="str">
        <f>TEXT(Ecommerce_Sales[[#This Row],[Order_Date]],"yyyy")</f>
        <v>2024</v>
      </c>
      <c r="J1548" s="2" t="str">
        <f>TEXT(Ecommerce_Sales[[#This Row],[Order_Date]],"mmmm")</f>
        <v>June</v>
      </c>
      <c r="K1548" s="1" t="s">
        <v>1947</v>
      </c>
      <c r="L1548" s="1" t="s">
        <v>5734</v>
      </c>
      <c r="M1548" s="1" t="s">
        <v>1956</v>
      </c>
      <c r="N1548" s="1" t="s">
        <v>1957</v>
      </c>
      <c r="O1548" s="3">
        <v>788</v>
      </c>
      <c r="P1548">
        <v>4</v>
      </c>
      <c r="Q1548" s="3">
        <v>3152</v>
      </c>
      <c r="R1548" s="1" t="s">
        <v>1951</v>
      </c>
      <c r="S1548" s="3">
        <v>386</v>
      </c>
      <c r="T1548">
        <v>9</v>
      </c>
      <c r="U1548" t="str">
        <f>IF(Ecommerce_Sales[[#This Row],[Delivery_Time_Days]]&gt;7,"Delay",IF(Ecommerce_Sales[[#This Row],[Delivery_Time_Days]] = 0,"No delivery",IF(Ecommerce_Sales[[#This Row],[Delivery_Time_Days]]&lt;=7,"On-time")))</f>
        <v>Delay</v>
      </c>
      <c r="V1548" s="7">
        <f>Ecommerce_Sales[[#This Row],[Profit]]/Ecommerce_Sales[[#This Row],[Total_Price]]</f>
        <v>0.15006345177664976</v>
      </c>
      <c r="W1548" s="3">
        <v>473</v>
      </c>
      <c r="X1548" s="3"/>
    </row>
    <row r="1549" spans="1:24" x14ac:dyDescent="0.25">
      <c r="A1549" s="1" t="s">
        <v>5735</v>
      </c>
      <c r="B1549" s="1" t="s">
        <v>126</v>
      </c>
      <c r="C1549" s="1" t="s">
        <v>127</v>
      </c>
      <c r="D1549" s="1" t="s">
        <v>3960</v>
      </c>
      <c r="E1549" s="1" t="s">
        <v>1954</v>
      </c>
      <c r="F1549" s="2">
        <v>45289</v>
      </c>
      <c r="G1549" s="2">
        <v>45525</v>
      </c>
      <c r="H1549" s="2" t="str">
        <f>TEXT(Ecommerce_Sales[[#This Row],[Order_Date]],"mmmm")</f>
        <v>August</v>
      </c>
      <c r="I1549" s="2" t="str">
        <f>TEXT(Ecommerce_Sales[[#This Row],[Order_Date]],"yyyy")</f>
        <v>2024</v>
      </c>
      <c r="J1549" s="2" t="str">
        <f>TEXT(Ecommerce_Sales[[#This Row],[Order_Date]],"mmmm")</f>
        <v>August</v>
      </c>
      <c r="K1549" s="1" t="s">
        <v>1947</v>
      </c>
      <c r="L1549" s="1" t="s">
        <v>5736</v>
      </c>
      <c r="M1549" s="1" t="s">
        <v>1998</v>
      </c>
      <c r="N1549" s="1" t="s">
        <v>1973</v>
      </c>
      <c r="O1549" s="3">
        <v>788</v>
      </c>
      <c r="P1549">
        <v>1</v>
      </c>
      <c r="Q1549" s="3">
        <v>788</v>
      </c>
      <c r="R1549" s="1" t="s">
        <v>1958</v>
      </c>
      <c r="S1549" s="3">
        <v>116</v>
      </c>
      <c r="T1549">
        <v>8</v>
      </c>
      <c r="U1549" t="str">
        <f>IF(Ecommerce_Sales[[#This Row],[Delivery_Time_Days]]&gt;7,"Delay",IF(Ecommerce_Sales[[#This Row],[Delivery_Time_Days]] = 0,"No delivery",IF(Ecommerce_Sales[[#This Row],[Delivery_Time_Days]]&lt;=7,"On-time")))</f>
        <v>Delay</v>
      </c>
      <c r="V1549" s="7">
        <f>Ecommerce_Sales[[#This Row],[Profit]]/Ecommerce_Sales[[#This Row],[Total_Price]]</f>
        <v>0.29949238578680204</v>
      </c>
      <c r="W1549" s="3">
        <v>236</v>
      </c>
      <c r="X1549" s="3"/>
    </row>
    <row r="1550" spans="1:24" x14ac:dyDescent="0.25">
      <c r="A1550" s="1" t="s">
        <v>5737</v>
      </c>
      <c r="B1550" s="1" t="s">
        <v>573</v>
      </c>
      <c r="C1550" s="1" t="s">
        <v>574</v>
      </c>
      <c r="D1550" s="1" t="s">
        <v>3082</v>
      </c>
      <c r="E1550" s="1" t="s">
        <v>1966</v>
      </c>
      <c r="F1550" s="2">
        <v>45092</v>
      </c>
      <c r="G1550" s="2">
        <v>45479</v>
      </c>
      <c r="H1550" s="2" t="str">
        <f>TEXT(Ecommerce_Sales[[#This Row],[Order_Date]],"mmmm")</f>
        <v>July</v>
      </c>
      <c r="I1550" s="2" t="str">
        <f>TEXT(Ecommerce_Sales[[#This Row],[Order_Date]],"yyyy")</f>
        <v>2024</v>
      </c>
      <c r="J1550" s="2" t="str">
        <f>TEXT(Ecommerce_Sales[[#This Row],[Order_Date]],"mmmm")</f>
        <v>July</v>
      </c>
      <c r="K1550" s="1" t="s">
        <v>1947</v>
      </c>
      <c r="L1550" s="1" t="s">
        <v>5738</v>
      </c>
      <c r="M1550" s="1" t="s">
        <v>1972</v>
      </c>
      <c r="N1550" s="1" t="s">
        <v>1973</v>
      </c>
      <c r="O1550" s="3">
        <v>359</v>
      </c>
      <c r="P1550">
        <v>2</v>
      </c>
      <c r="Q1550" s="3">
        <v>719</v>
      </c>
      <c r="R1550" s="1" t="s">
        <v>1958</v>
      </c>
      <c r="S1550" s="3">
        <v>106</v>
      </c>
      <c r="T1550">
        <v>2</v>
      </c>
      <c r="U1550" t="str">
        <f>IF(Ecommerce_Sales[[#This Row],[Delivery_Time_Days]]&gt;7,"Delay",IF(Ecommerce_Sales[[#This Row],[Delivery_Time_Days]] = 0,"No delivery",IF(Ecommerce_Sales[[#This Row],[Delivery_Time_Days]]&lt;=7,"On-time")))</f>
        <v>On-time</v>
      </c>
      <c r="V1550" s="7">
        <f>Ecommerce_Sales[[#This Row],[Profit]]/Ecommerce_Sales[[#This Row],[Total_Price]]</f>
        <v>0.3004172461752434</v>
      </c>
      <c r="W1550" s="3">
        <v>216</v>
      </c>
      <c r="X1550" s="3"/>
    </row>
    <row r="1551" spans="1:24" x14ac:dyDescent="0.25">
      <c r="A1551" s="1" t="s">
        <v>5739</v>
      </c>
      <c r="B1551" s="1" t="s">
        <v>821</v>
      </c>
      <c r="C1551" s="1" t="s">
        <v>822</v>
      </c>
      <c r="D1551" s="1" t="s">
        <v>3816</v>
      </c>
      <c r="E1551" s="1" t="s">
        <v>2005</v>
      </c>
      <c r="F1551" s="2">
        <v>45031</v>
      </c>
      <c r="G1551" s="2">
        <v>44999</v>
      </c>
      <c r="H1551" s="2" t="str">
        <f>TEXT(Ecommerce_Sales[[#This Row],[Order_Date]],"mmmm")</f>
        <v>March</v>
      </c>
      <c r="I1551" s="2" t="str">
        <f>TEXT(Ecommerce_Sales[[#This Row],[Order_Date]],"yyyy")</f>
        <v>2023</v>
      </c>
      <c r="J1551" s="2" t="str">
        <f>TEXT(Ecommerce_Sales[[#This Row],[Order_Date]],"mmmm")</f>
        <v>March</v>
      </c>
      <c r="K1551" s="1" t="s">
        <v>1947</v>
      </c>
      <c r="L1551" s="1" t="s">
        <v>5740</v>
      </c>
      <c r="M1551" s="1" t="s">
        <v>1988</v>
      </c>
      <c r="N1551" s="1" t="s">
        <v>1989</v>
      </c>
      <c r="O1551" s="3">
        <v>27</v>
      </c>
      <c r="P1551">
        <v>1</v>
      </c>
      <c r="Q1551" s="3">
        <v>27</v>
      </c>
      <c r="R1551" s="1" t="s">
        <v>1951</v>
      </c>
      <c r="S1551" s="3">
        <v>3</v>
      </c>
      <c r="T1551">
        <v>4</v>
      </c>
      <c r="U1551" t="str">
        <f>IF(Ecommerce_Sales[[#This Row],[Delivery_Time_Days]]&gt;7,"Delay",IF(Ecommerce_Sales[[#This Row],[Delivery_Time_Days]] = 0,"No delivery",IF(Ecommerce_Sales[[#This Row],[Delivery_Time_Days]]&lt;=7,"On-time")))</f>
        <v>On-time</v>
      </c>
      <c r="V1551" s="7">
        <f>Ecommerce_Sales[[#This Row],[Profit]]/Ecommerce_Sales[[#This Row],[Total_Price]]</f>
        <v>0.25925925925925924</v>
      </c>
      <c r="W1551" s="3">
        <v>7</v>
      </c>
      <c r="X1551" s="3"/>
    </row>
    <row r="1552" spans="1:24" x14ac:dyDescent="0.25">
      <c r="A1552" s="1" t="s">
        <v>5741</v>
      </c>
      <c r="B1552" s="1" t="s">
        <v>452</v>
      </c>
      <c r="C1552" s="1" t="s">
        <v>453</v>
      </c>
      <c r="D1552" s="1" t="s">
        <v>3139</v>
      </c>
      <c r="E1552" s="1" t="s">
        <v>1954</v>
      </c>
      <c r="F1552" s="2">
        <v>45617</v>
      </c>
      <c r="G1552" s="2">
        <v>44936</v>
      </c>
      <c r="H1552" s="2" t="str">
        <f>TEXT(Ecommerce_Sales[[#This Row],[Order_Date]],"mmmm")</f>
        <v>January</v>
      </c>
      <c r="I1552" s="2" t="str">
        <f>TEXT(Ecommerce_Sales[[#This Row],[Order_Date]],"yyyy")</f>
        <v>2023</v>
      </c>
      <c r="J1552" s="2" t="str">
        <f>TEXT(Ecommerce_Sales[[#This Row],[Order_Date]],"mmmm")</f>
        <v>January</v>
      </c>
      <c r="K1552" s="1" t="s">
        <v>1947</v>
      </c>
      <c r="L1552" s="1" t="s">
        <v>3588</v>
      </c>
      <c r="M1552" s="1" t="s">
        <v>2054</v>
      </c>
      <c r="N1552" s="1" t="s">
        <v>1957</v>
      </c>
      <c r="O1552" s="3">
        <v>238</v>
      </c>
      <c r="P1552">
        <v>3</v>
      </c>
      <c r="Q1552" s="3">
        <v>714</v>
      </c>
      <c r="R1552" s="1" t="s">
        <v>1958</v>
      </c>
      <c r="S1552" s="3">
        <v>84</v>
      </c>
      <c r="T1552">
        <v>4</v>
      </c>
      <c r="U1552" t="str">
        <f>IF(Ecommerce_Sales[[#This Row],[Delivery_Time_Days]]&gt;7,"Delay",IF(Ecommerce_Sales[[#This Row],[Delivery_Time_Days]] = 0,"No delivery",IF(Ecommerce_Sales[[#This Row],[Delivery_Time_Days]]&lt;=7,"On-time")))</f>
        <v>On-time</v>
      </c>
      <c r="V1552" s="7">
        <f>Ecommerce_Sales[[#This Row],[Profit]]/Ecommerce_Sales[[#This Row],[Total_Price]]</f>
        <v>0.14985994397759103</v>
      </c>
      <c r="W1552" s="3">
        <v>107</v>
      </c>
      <c r="X1552" s="3"/>
    </row>
    <row r="1553" spans="1:24" x14ac:dyDescent="0.25">
      <c r="A1553" s="1" t="s">
        <v>5742</v>
      </c>
      <c r="B1553" s="1" t="s">
        <v>612</v>
      </c>
      <c r="C1553" s="1" t="s">
        <v>613</v>
      </c>
      <c r="D1553" s="1" t="s">
        <v>5743</v>
      </c>
      <c r="E1553" s="1" t="s">
        <v>1981</v>
      </c>
      <c r="F1553" s="2">
        <v>45112</v>
      </c>
      <c r="G1553" s="2">
        <v>45407</v>
      </c>
      <c r="H1553" s="2" t="str">
        <f>TEXT(Ecommerce_Sales[[#This Row],[Order_Date]],"mmmm")</f>
        <v>April</v>
      </c>
      <c r="I1553" s="2" t="str">
        <f>TEXT(Ecommerce_Sales[[#This Row],[Order_Date]],"yyyy")</f>
        <v>2024</v>
      </c>
      <c r="J1553" s="2" t="str">
        <f>TEXT(Ecommerce_Sales[[#This Row],[Order_Date]],"mmmm")</f>
        <v>April</v>
      </c>
      <c r="K1553" s="1" t="s">
        <v>1947</v>
      </c>
      <c r="L1553" s="1" t="s">
        <v>5744</v>
      </c>
      <c r="M1553" s="1" t="s">
        <v>2058</v>
      </c>
      <c r="N1553" s="1" t="s">
        <v>1950</v>
      </c>
      <c r="O1553" s="3">
        <v>572</v>
      </c>
      <c r="P1553">
        <v>4</v>
      </c>
      <c r="Q1553" s="3">
        <v>2287</v>
      </c>
      <c r="R1553" s="1" t="s">
        <v>1958</v>
      </c>
      <c r="S1553" s="3">
        <v>259</v>
      </c>
      <c r="T1553">
        <v>8</v>
      </c>
      <c r="U1553" t="str">
        <f>IF(Ecommerce_Sales[[#This Row],[Delivery_Time_Days]]&gt;7,"Delay",IF(Ecommerce_Sales[[#This Row],[Delivery_Time_Days]] = 0,"No delivery",IF(Ecommerce_Sales[[#This Row],[Delivery_Time_Days]]&lt;=7,"On-time")))</f>
        <v>Delay</v>
      </c>
      <c r="V1553" s="7">
        <f>Ecommerce_Sales[[#This Row],[Profit]]/Ecommerce_Sales[[#This Row],[Total_Price]]</f>
        <v>0.40008745080892</v>
      </c>
      <c r="W1553" s="3">
        <v>915</v>
      </c>
      <c r="X1553" s="3"/>
    </row>
    <row r="1554" spans="1:24" x14ac:dyDescent="0.25">
      <c r="A1554" s="1" t="s">
        <v>5745</v>
      </c>
      <c r="B1554" s="1" t="s">
        <v>1351</v>
      </c>
      <c r="C1554" s="1" t="s">
        <v>1352</v>
      </c>
      <c r="D1554" s="1" t="s">
        <v>5746</v>
      </c>
      <c r="E1554" s="1" t="s">
        <v>1981</v>
      </c>
      <c r="F1554" s="2">
        <v>45510</v>
      </c>
      <c r="G1554" s="2">
        <v>45086</v>
      </c>
      <c r="H1554" s="2" t="str">
        <f>TEXT(Ecommerce_Sales[[#This Row],[Order_Date]],"mmmm")</f>
        <v>June</v>
      </c>
      <c r="I1554" s="2" t="str">
        <f>TEXT(Ecommerce_Sales[[#This Row],[Order_Date]],"yyyy")</f>
        <v>2023</v>
      </c>
      <c r="J1554" s="2" t="str">
        <f>TEXT(Ecommerce_Sales[[#This Row],[Order_Date]],"mmmm")</f>
        <v>June</v>
      </c>
      <c r="K1554" s="1" t="s">
        <v>1947</v>
      </c>
      <c r="L1554" s="1" t="s">
        <v>5747</v>
      </c>
      <c r="M1554" s="1" t="s">
        <v>1977</v>
      </c>
      <c r="N1554" s="1" t="s">
        <v>1978</v>
      </c>
      <c r="O1554" s="3">
        <v>215</v>
      </c>
      <c r="P1554">
        <v>3</v>
      </c>
      <c r="Q1554" s="3">
        <v>645</v>
      </c>
      <c r="R1554" s="1" t="s">
        <v>1958</v>
      </c>
      <c r="S1554" s="3">
        <v>70</v>
      </c>
      <c r="T1554">
        <v>4</v>
      </c>
      <c r="U1554" t="str">
        <f>IF(Ecommerce_Sales[[#This Row],[Delivery_Time_Days]]&gt;7,"Delay",IF(Ecommerce_Sales[[#This Row],[Delivery_Time_Days]] = 0,"No delivery",IF(Ecommerce_Sales[[#This Row],[Delivery_Time_Days]]&lt;=7,"On-time")))</f>
        <v>On-time</v>
      </c>
      <c r="V1554" s="7">
        <f>Ecommerce_Sales[[#This Row],[Profit]]/Ecommerce_Sales[[#This Row],[Total_Price]]</f>
        <v>0.35038759689922483</v>
      </c>
      <c r="W1554" s="3">
        <v>226</v>
      </c>
      <c r="X1554" s="3"/>
    </row>
    <row r="1555" spans="1:24" x14ac:dyDescent="0.25">
      <c r="A1555" s="1" t="s">
        <v>5748</v>
      </c>
      <c r="B1555" s="1" t="s">
        <v>1794</v>
      </c>
      <c r="C1555" s="1" t="s">
        <v>1795</v>
      </c>
      <c r="D1555" s="1" t="s">
        <v>5749</v>
      </c>
      <c r="E1555" s="1" t="s">
        <v>2005</v>
      </c>
      <c r="F1555" s="2">
        <v>45548</v>
      </c>
      <c r="G1555" s="2">
        <v>45112</v>
      </c>
      <c r="H1555" s="2" t="str">
        <f>TEXT(Ecommerce_Sales[[#This Row],[Order_Date]],"mmmm")</f>
        <v>July</v>
      </c>
      <c r="I1555" s="2" t="str">
        <f>TEXT(Ecommerce_Sales[[#This Row],[Order_Date]],"yyyy")</f>
        <v>2023</v>
      </c>
      <c r="J1555" s="2" t="str">
        <f>TEXT(Ecommerce_Sales[[#This Row],[Order_Date]],"mmmm")</f>
        <v>July</v>
      </c>
      <c r="K1555" s="1" t="s">
        <v>1947</v>
      </c>
      <c r="L1555" s="1" t="s">
        <v>5750</v>
      </c>
      <c r="M1555" s="1" t="s">
        <v>2054</v>
      </c>
      <c r="N1555" s="1" t="s">
        <v>1957</v>
      </c>
      <c r="O1555" s="3">
        <v>950</v>
      </c>
      <c r="P1555">
        <v>6</v>
      </c>
      <c r="Q1555" s="3">
        <v>5703</v>
      </c>
      <c r="R1555" s="1" t="s">
        <v>1958</v>
      </c>
      <c r="S1555" s="3">
        <v>700</v>
      </c>
      <c r="T1555">
        <v>10</v>
      </c>
      <c r="U1555" t="str">
        <f>IF(Ecommerce_Sales[[#This Row],[Delivery_Time_Days]]&gt;7,"Delay",IF(Ecommerce_Sales[[#This Row],[Delivery_Time_Days]] = 0,"No delivery",IF(Ecommerce_Sales[[#This Row],[Delivery_Time_Days]]&lt;=7,"On-time")))</f>
        <v>Delay</v>
      </c>
      <c r="V1555" s="7">
        <f>Ecommerce_Sales[[#This Row],[Profit]]/Ecommerce_Sales[[#This Row],[Total_Price]]</f>
        <v>0.14992109416096791</v>
      </c>
      <c r="W1555" s="3">
        <v>855</v>
      </c>
      <c r="X1555" s="3"/>
    </row>
    <row r="1556" spans="1:24" x14ac:dyDescent="0.25">
      <c r="A1556" s="1" t="s">
        <v>5751</v>
      </c>
      <c r="B1556" s="1" t="s">
        <v>545</v>
      </c>
      <c r="C1556" s="1" t="s">
        <v>799</v>
      </c>
      <c r="D1556" s="1" t="s">
        <v>2175</v>
      </c>
      <c r="E1556" s="1" t="s">
        <v>1981</v>
      </c>
      <c r="F1556" s="2">
        <v>45643</v>
      </c>
      <c r="G1556" s="2">
        <v>45572</v>
      </c>
      <c r="H1556" s="2" t="str">
        <f>TEXT(Ecommerce_Sales[[#This Row],[Order_Date]],"mmmm")</f>
        <v>October</v>
      </c>
      <c r="I1556" s="2" t="str">
        <f>TEXT(Ecommerce_Sales[[#This Row],[Order_Date]],"yyyy")</f>
        <v>2024</v>
      </c>
      <c r="J1556" s="2" t="str">
        <f>TEXT(Ecommerce_Sales[[#This Row],[Order_Date]],"mmmm")</f>
        <v>October</v>
      </c>
      <c r="K1556" s="1" t="s">
        <v>1947</v>
      </c>
      <c r="L1556" s="1" t="s">
        <v>5752</v>
      </c>
      <c r="M1556" s="1" t="s">
        <v>2043</v>
      </c>
      <c r="N1556" s="1" t="s">
        <v>1989</v>
      </c>
      <c r="O1556" s="3">
        <v>600</v>
      </c>
      <c r="P1556">
        <v>4</v>
      </c>
      <c r="Q1556" s="3">
        <v>2401</v>
      </c>
      <c r="R1556" s="1" t="s">
        <v>1958</v>
      </c>
      <c r="S1556" s="3">
        <v>196</v>
      </c>
      <c r="T1556">
        <v>2</v>
      </c>
      <c r="U1556" t="str">
        <f>IF(Ecommerce_Sales[[#This Row],[Delivery_Time_Days]]&gt;7,"Delay",IF(Ecommerce_Sales[[#This Row],[Delivery_Time_Days]] = 0,"No delivery",IF(Ecommerce_Sales[[#This Row],[Delivery_Time_Days]]&lt;=7,"On-time")))</f>
        <v>On-time</v>
      </c>
      <c r="V1556" s="7">
        <f>Ecommerce_Sales[[#This Row],[Profit]]/Ecommerce_Sales[[#This Row],[Total_Price]]</f>
        <v>0.24989587671803415</v>
      </c>
      <c r="W1556" s="3">
        <v>600</v>
      </c>
      <c r="X1556" s="3"/>
    </row>
    <row r="1557" spans="1:24" x14ac:dyDescent="0.25">
      <c r="A1557" s="1" t="s">
        <v>5753</v>
      </c>
      <c r="B1557" s="1" t="s">
        <v>444</v>
      </c>
      <c r="C1557" s="1" t="s">
        <v>445</v>
      </c>
      <c r="D1557" s="1" t="s">
        <v>2106</v>
      </c>
      <c r="E1557" s="1" t="s">
        <v>1946</v>
      </c>
      <c r="F1557" s="2">
        <v>45651</v>
      </c>
      <c r="G1557" s="2">
        <v>45107</v>
      </c>
      <c r="H1557" s="2" t="str">
        <f>TEXT(Ecommerce_Sales[[#This Row],[Order_Date]],"mmmm")</f>
        <v>June</v>
      </c>
      <c r="I1557" s="2" t="str">
        <f>TEXT(Ecommerce_Sales[[#This Row],[Order_Date]],"yyyy")</f>
        <v>2023</v>
      </c>
      <c r="J1557" s="2" t="str">
        <f>TEXT(Ecommerce_Sales[[#This Row],[Order_Date]],"mmmm")</f>
        <v>June</v>
      </c>
      <c r="K1557" s="1" t="s">
        <v>1986</v>
      </c>
      <c r="L1557" s="1" t="s">
        <v>3249</v>
      </c>
      <c r="M1557" s="1" t="s">
        <v>1977</v>
      </c>
      <c r="N1557" s="1" t="s">
        <v>1978</v>
      </c>
      <c r="O1557" s="3">
        <v>275</v>
      </c>
      <c r="P1557">
        <v>2</v>
      </c>
      <c r="Q1557" s="3">
        <v>550</v>
      </c>
      <c r="R1557" s="1" t="s">
        <v>1951</v>
      </c>
      <c r="S1557" s="3">
        <v>75</v>
      </c>
      <c r="U1557" t="str">
        <f>IF(Ecommerce_Sales[[#This Row],[Delivery_Time_Days]]&gt;7,"Delay",IF(Ecommerce_Sales[[#This Row],[Delivery_Time_Days]] = 0,"No delivery",IF(Ecommerce_Sales[[#This Row],[Delivery_Time_Days]]&lt;=7,"On-time")))</f>
        <v>No delivery</v>
      </c>
      <c r="V1557" s="7">
        <f>Ecommerce_Sales[[#This Row],[Profit]]/Ecommerce_Sales[[#This Row],[Total_Price]]</f>
        <v>0.34909090909090912</v>
      </c>
      <c r="W1557" s="3">
        <v>192</v>
      </c>
      <c r="X1557" s="3"/>
    </row>
    <row r="1558" spans="1:24" x14ac:dyDescent="0.25">
      <c r="A1558" s="1" t="s">
        <v>5754</v>
      </c>
      <c r="B1558" s="1" t="s">
        <v>220</v>
      </c>
      <c r="C1558" s="1" t="s">
        <v>221</v>
      </c>
      <c r="D1558" s="1" t="s">
        <v>3989</v>
      </c>
      <c r="E1558" s="1" t="s">
        <v>1981</v>
      </c>
      <c r="F1558" s="2">
        <v>45567</v>
      </c>
      <c r="G1558" s="2">
        <v>45363</v>
      </c>
      <c r="H1558" s="2" t="str">
        <f>TEXT(Ecommerce_Sales[[#This Row],[Order_Date]],"mmmm")</f>
        <v>March</v>
      </c>
      <c r="I1558" s="2" t="str">
        <f>TEXT(Ecommerce_Sales[[#This Row],[Order_Date]],"yyyy")</f>
        <v>2024</v>
      </c>
      <c r="J1558" s="2" t="str">
        <f>TEXT(Ecommerce_Sales[[#This Row],[Order_Date]],"mmmm")</f>
        <v>March</v>
      </c>
      <c r="K1558" s="1" t="s">
        <v>1947</v>
      </c>
      <c r="L1558" s="1" t="s">
        <v>2657</v>
      </c>
      <c r="M1558" s="1" t="s">
        <v>2104</v>
      </c>
      <c r="N1558" s="1" t="s">
        <v>1978</v>
      </c>
      <c r="O1558" s="3">
        <v>535</v>
      </c>
      <c r="P1558">
        <v>2</v>
      </c>
      <c r="Q1558" s="3">
        <v>1069</v>
      </c>
      <c r="R1558" s="1" t="s">
        <v>1958</v>
      </c>
      <c r="S1558" s="3">
        <v>85</v>
      </c>
      <c r="T1558">
        <v>6</v>
      </c>
      <c r="U1558" t="str">
        <f>IF(Ecommerce_Sales[[#This Row],[Delivery_Time_Days]]&gt;7,"Delay",IF(Ecommerce_Sales[[#This Row],[Delivery_Time_Days]] = 0,"No delivery",IF(Ecommerce_Sales[[#This Row],[Delivery_Time_Days]]&lt;=7,"On-time")))</f>
        <v>On-time</v>
      </c>
      <c r="V1558" s="7">
        <f>Ecommerce_Sales[[#This Row],[Profit]]/Ecommerce_Sales[[#This Row],[Total_Price]]</f>
        <v>0.34985968194574368</v>
      </c>
      <c r="W1558" s="3">
        <v>374</v>
      </c>
      <c r="X1558" s="3"/>
    </row>
    <row r="1559" spans="1:24" x14ac:dyDescent="0.25">
      <c r="A1559" s="1" t="s">
        <v>5755</v>
      </c>
      <c r="B1559" s="1" t="s">
        <v>1252</v>
      </c>
      <c r="C1559" s="1" t="s">
        <v>1253</v>
      </c>
      <c r="D1559" s="1" t="s">
        <v>2228</v>
      </c>
      <c r="E1559" s="1" t="s">
        <v>1966</v>
      </c>
      <c r="F1559" s="2">
        <v>45378</v>
      </c>
      <c r="G1559" s="2">
        <v>45090</v>
      </c>
      <c r="H1559" s="2" t="str">
        <f>TEXT(Ecommerce_Sales[[#This Row],[Order_Date]],"mmmm")</f>
        <v>June</v>
      </c>
      <c r="I1559" s="2" t="str">
        <f>TEXT(Ecommerce_Sales[[#This Row],[Order_Date]],"yyyy")</f>
        <v>2023</v>
      </c>
      <c r="J1559" s="2" t="str">
        <f>TEXT(Ecommerce_Sales[[#This Row],[Order_Date]],"mmmm")</f>
        <v>June</v>
      </c>
      <c r="K1559" s="1" t="s">
        <v>1947</v>
      </c>
      <c r="L1559" s="1" t="s">
        <v>5756</v>
      </c>
      <c r="M1559" s="1" t="s">
        <v>1977</v>
      </c>
      <c r="N1559" s="1" t="s">
        <v>1978</v>
      </c>
      <c r="O1559" s="3">
        <v>1185</v>
      </c>
      <c r="P1559">
        <v>6</v>
      </c>
      <c r="Q1559" s="3">
        <v>7110</v>
      </c>
      <c r="R1559" s="1" t="s">
        <v>1951</v>
      </c>
      <c r="S1559" s="3">
        <v>1056</v>
      </c>
      <c r="T1559">
        <v>5</v>
      </c>
      <c r="U1559" t="str">
        <f>IF(Ecommerce_Sales[[#This Row],[Delivery_Time_Days]]&gt;7,"Delay",IF(Ecommerce_Sales[[#This Row],[Delivery_Time_Days]] = 0,"No delivery",IF(Ecommerce_Sales[[#This Row],[Delivery_Time_Days]]&lt;=7,"On-time")))</f>
        <v>On-time</v>
      </c>
      <c r="V1559" s="7">
        <f>Ecommerce_Sales[[#This Row],[Profit]]/Ecommerce_Sales[[#This Row],[Total_Price]]</f>
        <v>0.35007032348804501</v>
      </c>
      <c r="W1559" s="3">
        <v>2489</v>
      </c>
      <c r="X1559" s="3"/>
    </row>
    <row r="1560" spans="1:24" x14ac:dyDescent="0.25">
      <c r="A1560" s="1" t="s">
        <v>5757</v>
      </c>
      <c r="B1560" s="1" t="s">
        <v>1516</v>
      </c>
      <c r="C1560" s="1" t="s">
        <v>1517</v>
      </c>
      <c r="D1560" s="1" t="s">
        <v>5758</v>
      </c>
      <c r="E1560" s="1" t="s">
        <v>1954</v>
      </c>
      <c r="F1560" s="2">
        <v>45276</v>
      </c>
      <c r="G1560" s="2">
        <v>45431</v>
      </c>
      <c r="H1560" s="2" t="str">
        <f>TEXT(Ecommerce_Sales[[#This Row],[Order_Date]],"mmmm")</f>
        <v>May</v>
      </c>
      <c r="I1560" s="2" t="str">
        <f>TEXT(Ecommerce_Sales[[#This Row],[Order_Date]],"yyyy")</f>
        <v>2024</v>
      </c>
      <c r="J1560" s="2" t="str">
        <f>TEXT(Ecommerce_Sales[[#This Row],[Order_Date]],"mmmm")</f>
        <v>May</v>
      </c>
      <c r="K1560" s="1" t="s">
        <v>1947</v>
      </c>
      <c r="L1560" s="1" t="s">
        <v>5759</v>
      </c>
      <c r="M1560" s="1" t="s">
        <v>1968</v>
      </c>
      <c r="N1560" s="1" t="s">
        <v>1957</v>
      </c>
      <c r="O1560" s="3">
        <v>165</v>
      </c>
      <c r="P1560">
        <v>3</v>
      </c>
      <c r="Q1560" s="3">
        <v>495</v>
      </c>
      <c r="R1560" s="1" t="s">
        <v>1958</v>
      </c>
      <c r="S1560" s="3">
        <v>70</v>
      </c>
      <c r="T1560">
        <v>3</v>
      </c>
      <c r="U1560" t="str">
        <f>IF(Ecommerce_Sales[[#This Row],[Delivery_Time_Days]]&gt;7,"Delay",IF(Ecommerce_Sales[[#This Row],[Delivery_Time_Days]] = 0,"No delivery",IF(Ecommerce_Sales[[#This Row],[Delivery_Time_Days]]&lt;=7,"On-time")))</f>
        <v>On-time</v>
      </c>
      <c r="V1560" s="7">
        <f>Ecommerce_Sales[[#This Row],[Profit]]/Ecommerce_Sales[[#This Row],[Total_Price]]</f>
        <v>0.14949494949494949</v>
      </c>
      <c r="W1560" s="3">
        <v>74</v>
      </c>
      <c r="X1560" s="3"/>
    </row>
    <row r="1561" spans="1:24" x14ac:dyDescent="0.25">
      <c r="A1561" s="1" t="s">
        <v>5760</v>
      </c>
      <c r="B1561" s="1" t="s">
        <v>785</v>
      </c>
      <c r="C1561" s="1" t="s">
        <v>786</v>
      </c>
      <c r="D1561" s="1" t="s">
        <v>5761</v>
      </c>
      <c r="E1561" s="1" t="s">
        <v>1946</v>
      </c>
      <c r="F1561" s="2">
        <v>45073</v>
      </c>
      <c r="G1561" s="2">
        <v>45575</v>
      </c>
      <c r="H1561" s="2" t="str">
        <f>TEXT(Ecommerce_Sales[[#This Row],[Order_Date]],"mmmm")</f>
        <v>October</v>
      </c>
      <c r="I1561" s="2" t="str">
        <f>TEXT(Ecommerce_Sales[[#This Row],[Order_Date]],"yyyy")</f>
        <v>2024</v>
      </c>
      <c r="J1561" s="2" t="str">
        <f>TEXT(Ecommerce_Sales[[#This Row],[Order_Date]],"mmmm")</f>
        <v>October</v>
      </c>
      <c r="K1561" s="1" t="s">
        <v>1947</v>
      </c>
      <c r="L1561" s="1" t="s">
        <v>5762</v>
      </c>
      <c r="M1561" s="1" t="s">
        <v>1963</v>
      </c>
      <c r="N1561" s="1" t="s">
        <v>1957</v>
      </c>
      <c r="O1561" s="3">
        <v>781</v>
      </c>
      <c r="P1561">
        <v>4</v>
      </c>
      <c r="Q1561" s="3">
        <v>3122</v>
      </c>
      <c r="R1561" s="1" t="s">
        <v>2008</v>
      </c>
      <c r="S1561" s="3">
        <v>224</v>
      </c>
      <c r="T1561">
        <v>9</v>
      </c>
      <c r="U1561" t="str">
        <f>IF(Ecommerce_Sales[[#This Row],[Delivery_Time_Days]]&gt;7,"Delay",IF(Ecommerce_Sales[[#This Row],[Delivery_Time_Days]] = 0,"No delivery",IF(Ecommerce_Sales[[#This Row],[Delivery_Time_Days]]&lt;=7,"On-time")))</f>
        <v>Delay</v>
      </c>
      <c r="V1561" s="7">
        <f>Ecommerce_Sales[[#This Row],[Profit]]/Ecommerce_Sales[[#This Row],[Total_Price]]</f>
        <v>0.14990390775144138</v>
      </c>
      <c r="W1561" s="3">
        <v>468</v>
      </c>
      <c r="X1561" s="3"/>
    </row>
    <row r="1562" spans="1:24" x14ac:dyDescent="0.25">
      <c r="A1562" s="1" t="s">
        <v>5763</v>
      </c>
      <c r="B1562" s="1" t="s">
        <v>208</v>
      </c>
      <c r="C1562" s="1" t="s">
        <v>209</v>
      </c>
      <c r="D1562" s="1" t="s">
        <v>3267</v>
      </c>
      <c r="E1562" s="1" t="s">
        <v>1981</v>
      </c>
      <c r="F1562" s="2">
        <v>45649</v>
      </c>
      <c r="G1562" s="2">
        <v>45179</v>
      </c>
      <c r="H1562" s="2" t="str">
        <f>TEXT(Ecommerce_Sales[[#This Row],[Order_Date]],"mmmm")</f>
        <v>September</v>
      </c>
      <c r="I1562" s="2" t="str">
        <f>TEXT(Ecommerce_Sales[[#This Row],[Order_Date]],"yyyy")</f>
        <v>2023</v>
      </c>
      <c r="J1562" s="2" t="str">
        <f>TEXT(Ecommerce_Sales[[#This Row],[Order_Date]],"mmmm")</f>
        <v>September</v>
      </c>
      <c r="K1562" s="1" t="s">
        <v>1986</v>
      </c>
      <c r="L1562" s="1" t="s">
        <v>5764</v>
      </c>
      <c r="M1562" s="1" t="s">
        <v>1956</v>
      </c>
      <c r="N1562" s="1" t="s">
        <v>1957</v>
      </c>
      <c r="O1562" s="3">
        <v>652</v>
      </c>
      <c r="P1562">
        <v>5</v>
      </c>
      <c r="Q1562" s="3">
        <v>3259</v>
      </c>
      <c r="R1562" s="1" t="s">
        <v>1958</v>
      </c>
      <c r="S1562" s="3">
        <v>432</v>
      </c>
      <c r="U1562" t="str">
        <f>IF(Ecommerce_Sales[[#This Row],[Delivery_Time_Days]]&gt;7,"Delay",IF(Ecommerce_Sales[[#This Row],[Delivery_Time_Days]] = 0,"No delivery",IF(Ecommerce_Sales[[#This Row],[Delivery_Time_Days]]&lt;=7,"On-time")))</f>
        <v>No delivery</v>
      </c>
      <c r="V1562" s="7">
        <f>Ecommerce_Sales[[#This Row],[Profit]]/Ecommerce_Sales[[#This Row],[Total_Price]]</f>
        <v>0.15004602638846271</v>
      </c>
      <c r="W1562" s="3">
        <v>489</v>
      </c>
      <c r="X1562" s="3"/>
    </row>
    <row r="1563" spans="1:24" x14ac:dyDescent="0.25">
      <c r="A1563" s="1" t="s">
        <v>5765</v>
      </c>
      <c r="B1563" s="1" t="s">
        <v>832</v>
      </c>
      <c r="C1563" s="1" t="s">
        <v>833</v>
      </c>
      <c r="D1563" s="1" t="s">
        <v>5766</v>
      </c>
      <c r="E1563" s="1" t="s">
        <v>1946</v>
      </c>
      <c r="F1563" s="2">
        <v>45079</v>
      </c>
      <c r="G1563" s="2">
        <v>45354</v>
      </c>
      <c r="H1563" s="2" t="str">
        <f>TEXT(Ecommerce_Sales[[#This Row],[Order_Date]],"mmmm")</f>
        <v>March</v>
      </c>
      <c r="I1563" s="2" t="str">
        <f>TEXT(Ecommerce_Sales[[#This Row],[Order_Date]],"yyyy")</f>
        <v>2024</v>
      </c>
      <c r="J1563" s="2" t="str">
        <f>TEXT(Ecommerce_Sales[[#This Row],[Order_Date]],"mmmm")</f>
        <v>March</v>
      </c>
      <c r="K1563" s="1" t="s">
        <v>1947</v>
      </c>
      <c r="L1563" s="1" t="s">
        <v>5767</v>
      </c>
      <c r="M1563" s="1" t="s">
        <v>2030</v>
      </c>
      <c r="N1563" s="1" t="s">
        <v>1978</v>
      </c>
      <c r="O1563" s="3">
        <v>434</v>
      </c>
      <c r="P1563">
        <v>3</v>
      </c>
      <c r="Q1563" s="3">
        <v>1303</v>
      </c>
      <c r="R1563" s="1" t="s">
        <v>2008</v>
      </c>
      <c r="S1563" s="3">
        <v>146</v>
      </c>
      <c r="T1563">
        <v>8</v>
      </c>
      <c r="U1563" t="str">
        <f>IF(Ecommerce_Sales[[#This Row],[Delivery_Time_Days]]&gt;7,"Delay",IF(Ecommerce_Sales[[#This Row],[Delivery_Time_Days]] = 0,"No delivery",IF(Ecommerce_Sales[[#This Row],[Delivery_Time_Days]]&lt;=7,"On-time")))</f>
        <v>Delay</v>
      </c>
      <c r="V1563" s="7">
        <f>Ecommerce_Sales[[#This Row],[Profit]]/Ecommerce_Sales[[#This Row],[Total_Price]]</f>
        <v>0.34996162701458172</v>
      </c>
      <c r="W1563" s="3">
        <v>456</v>
      </c>
      <c r="X1563" s="3"/>
    </row>
    <row r="1564" spans="1:24" x14ac:dyDescent="0.25">
      <c r="A1564" s="1" t="s">
        <v>5768</v>
      </c>
      <c r="B1564" s="1" t="s">
        <v>44</v>
      </c>
      <c r="C1564" s="1" t="s">
        <v>869</v>
      </c>
      <c r="D1564" s="1" t="s">
        <v>2213</v>
      </c>
      <c r="E1564" s="1" t="s">
        <v>1996</v>
      </c>
      <c r="F1564" s="2">
        <v>45437</v>
      </c>
      <c r="G1564" s="2">
        <v>45031</v>
      </c>
      <c r="H1564" s="2" t="str">
        <f>TEXT(Ecommerce_Sales[[#This Row],[Order_Date]],"mmmm")</f>
        <v>April</v>
      </c>
      <c r="I1564" s="2" t="str">
        <f>TEXT(Ecommerce_Sales[[#This Row],[Order_Date]],"yyyy")</f>
        <v>2023</v>
      </c>
      <c r="J1564" s="2" t="str">
        <f>TEXT(Ecommerce_Sales[[#This Row],[Order_Date]],"mmmm")</f>
        <v>April</v>
      </c>
      <c r="K1564" s="1" t="s">
        <v>1947</v>
      </c>
      <c r="L1564" s="1" t="s">
        <v>5769</v>
      </c>
      <c r="M1564" s="1" t="s">
        <v>2104</v>
      </c>
      <c r="N1564" s="1" t="s">
        <v>1978</v>
      </c>
      <c r="O1564" s="3">
        <v>771</v>
      </c>
      <c r="P1564">
        <v>1</v>
      </c>
      <c r="Q1564" s="3">
        <v>771</v>
      </c>
      <c r="R1564" s="1" t="s">
        <v>1958</v>
      </c>
      <c r="S1564" s="3">
        <v>84</v>
      </c>
      <c r="T1564">
        <v>7</v>
      </c>
      <c r="U1564" t="str">
        <f>IF(Ecommerce_Sales[[#This Row],[Delivery_Time_Days]]&gt;7,"Delay",IF(Ecommerce_Sales[[#This Row],[Delivery_Time_Days]] = 0,"No delivery",IF(Ecommerce_Sales[[#This Row],[Delivery_Time_Days]]&lt;=7,"On-time")))</f>
        <v>On-time</v>
      </c>
      <c r="V1564" s="7">
        <f>Ecommerce_Sales[[#This Row],[Profit]]/Ecommerce_Sales[[#This Row],[Total_Price]]</f>
        <v>0.35019455252918286</v>
      </c>
      <c r="W1564" s="3">
        <v>270</v>
      </c>
      <c r="X1564" s="3"/>
    </row>
    <row r="1565" spans="1:24" x14ac:dyDescent="0.25">
      <c r="A1565" s="1" t="s">
        <v>5770</v>
      </c>
      <c r="B1565" s="1" t="s">
        <v>164</v>
      </c>
      <c r="C1565" s="1" t="s">
        <v>165</v>
      </c>
      <c r="D1565" s="1" t="s">
        <v>5771</v>
      </c>
      <c r="E1565" s="1" t="s">
        <v>1954</v>
      </c>
      <c r="F1565" s="2">
        <v>45507</v>
      </c>
      <c r="G1565" s="2">
        <v>45239</v>
      </c>
      <c r="H1565" s="2" t="str">
        <f>TEXT(Ecommerce_Sales[[#This Row],[Order_Date]],"mmmm")</f>
        <v>November</v>
      </c>
      <c r="I1565" s="2" t="str">
        <f>TEXT(Ecommerce_Sales[[#This Row],[Order_Date]],"yyyy")</f>
        <v>2023</v>
      </c>
      <c r="J1565" s="2" t="str">
        <f>TEXT(Ecommerce_Sales[[#This Row],[Order_Date]],"mmmm")</f>
        <v>November</v>
      </c>
      <c r="K1565" s="1" t="s">
        <v>1992</v>
      </c>
      <c r="L1565" s="1" t="s">
        <v>5772</v>
      </c>
      <c r="M1565" s="1" t="s">
        <v>1983</v>
      </c>
      <c r="N1565" s="1" t="s">
        <v>1950</v>
      </c>
      <c r="O1565" s="3">
        <v>1174</v>
      </c>
      <c r="P1565">
        <v>6</v>
      </c>
      <c r="Q1565" s="3">
        <v>7043</v>
      </c>
      <c r="R1565" s="1" t="s">
        <v>1958</v>
      </c>
      <c r="S1565" s="3">
        <v>1000</v>
      </c>
      <c r="U1565" t="str">
        <f>IF(Ecommerce_Sales[[#This Row],[Delivery_Time_Days]]&gt;7,"Delay",IF(Ecommerce_Sales[[#This Row],[Delivery_Time_Days]] = 0,"No delivery",IF(Ecommerce_Sales[[#This Row],[Delivery_Time_Days]]&lt;=7,"On-time")))</f>
        <v>No delivery</v>
      </c>
      <c r="V1565" s="7">
        <f>Ecommerce_Sales[[#This Row],[Profit]]/Ecommerce_Sales[[#This Row],[Total_Price]]</f>
        <v>0.39997160301008094</v>
      </c>
      <c r="W1565" s="3">
        <v>2817</v>
      </c>
      <c r="X1565" s="3"/>
    </row>
    <row r="1566" spans="1:24" x14ac:dyDescent="0.25">
      <c r="A1566" s="1" t="s">
        <v>5773</v>
      </c>
      <c r="B1566" s="1" t="s">
        <v>134</v>
      </c>
      <c r="C1566" s="1" t="s">
        <v>135</v>
      </c>
      <c r="D1566" s="1" t="s">
        <v>5027</v>
      </c>
      <c r="E1566" s="1" t="s">
        <v>1961</v>
      </c>
      <c r="F1566" s="2">
        <v>45615</v>
      </c>
      <c r="G1566" s="2">
        <v>45096</v>
      </c>
      <c r="H1566" s="2" t="str">
        <f>TEXT(Ecommerce_Sales[[#This Row],[Order_Date]],"mmmm")</f>
        <v>June</v>
      </c>
      <c r="I1566" s="2" t="str">
        <f>TEXT(Ecommerce_Sales[[#This Row],[Order_Date]],"yyyy")</f>
        <v>2023</v>
      </c>
      <c r="J1566" s="2" t="str">
        <f>TEXT(Ecommerce_Sales[[#This Row],[Order_Date]],"mmmm")</f>
        <v>June</v>
      </c>
      <c r="K1566" s="1" t="s">
        <v>1947</v>
      </c>
      <c r="L1566" s="1" t="s">
        <v>5774</v>
      </c>
      <c r="M1566" s="1" t="s">
        <v>2079</v>
      </c>
      <c r="N1566" s="1" t="s">
        <v>1973</v>
      </c>
      <c r="O1566" s="3">
        <v>557</v>
      </c>
      <c r="P1566">
        <v>3</v>
      </c>
      <c r="Q1566" s="3">
        <v>1670</v>
      </c>
      <c r="R1566" s="1" t="s">
        <v>1958</v>
      </c>
      <c r="S1566" s="3">
        <v>113</v>
      </c>
      <c r="T1566">
        <v>6</v>
      </c>
      <c r="U1566" t="str">
        <f>IF(Ecommerce_Sales[[#This Row],[Delivery_Time_Days]]&gt;7,"Delay",IF(Ecommerce_Sales[[#This Row],[Delivery_Time_Days]] = 0,"No delivery",IF(Ecommerce_Sales[[#This Row],[Delivery_Time_Days]]&lt;=7,"On-time")))</f>
        <v>On-time</v>
      </c>
      <c r="V1566" s="7">
        <f>Ecommerce_Sales[[#This Row],[Profit]]/Ecommerce_Sales[[#This Row],[Total_Price]]</f>
        <v>0.3</v>
      </c>
      <c r="W1566" s="3">
        <v>501</v>
      </c>
      <c r="X1566" s="3"/>
    </row>
    <row r="1567" spans="1:24" x14ac:dyDescent="0.25">
      <c r="A1567" s="1" t="s">
        <v>5775</v>
      </c>
      <c r="B1567" s="1" t="s">
        <v>4</v>
      </c>
      <c r="C1567" s="1" t="s">
        <v>5</v>
      </c>
      <c r="D1567" s="1" t="s">
        <v>5776</v>
      </c>
      <c r="E1567" s="1" t="s">
        <v>1946</v>
      </c>
      <c r="F1567" s="2">
        <v>44962</v>
      </c>
      <c r="G1567" s="2">
        <v>45092</v>
      </c>
      <c r="H1567" s="2" t="str">
        <f>TEXT(Ecommerce_Sales[[#This Row],[Order_Date]],"mmmm")</f>
        <v>June</v>
      </c>
      <c r="I1567" s="2" t="str">
        <f>TEXT(Ecommerce_Sales[[#This Row],[Order_Date]],"yyyy")</f>
        <v>2023</v>
      </c>
      <c r="J1567" s="2" t="str">
        <f>TEXT(Ecommerce_Sales[[#This Row],[Order_Date]],"mmmm")</f>
        <v>June</v>
      </c>
      <c r="K1567" s="1" t="s">
        <v>1986</v>
      </c>
      <c r="L1567" s="1" t="s">
        <v>5777</v>
      </c>
      <c r="M1567" s="1" t="s">
        <v>2002</v>
      </c>
      <c r="N1567" s="1" t="s">
        <v>1989</v>
      </c>
      <c r="O1567" s="3">
        <v>18</v>
      </c>
      <c r="P1567">
        <v>2</v>
      </c>
      <c r="Q1567" s="3">
        <v>35</v>
      </c>
      <c r="R1567" s="1" t="s">
        <v>1958</v>
      </c>
      <c r="S1567" s="3">
        <v>3</v>
      </c>
      <c r="U1567" t="str">
        <f>IF(Ecommerce_Sales[[#This Row],[Delivery_Time_Days]]&gt;7,"Delay",IF(Ecommerce_Sales[[#This Row],[Delivery_Time_Days]] = 0,"No delivery",IF(Ecommerce_Sales[[#This Row],[Delivery_Time_Days]]&lt;=7,"On-time")))</f>
        <v>No delivery</v>
      </c>
      <c r="V1567" s="7">
        <f>Ecommerce_Sales[[#This Row],[Profit]]/Ecommerce_Sales[[#This Row],[Total_Price]]</f>
        <v>0.25714285714285712</v>
      </c>
      <c r="W1567" s="3">
        <v>9</v>
      </c>
      <c r="X1567" s="3"/>
    </row>
    <row r="1568" spans="1:24" x14ac:dyDescent="0.25">
      <c r="A1568" s="1" t="s">
        <v>5778</v>
      </c>
      <c r="B1568" s="1" t="s">
        <v>693</v>
      </c>
      <c r="C1568" s="1" t="s">
        <v>694</v>
      </c>
      <c r="D1568" s="1" t="s">
        <v>3678</v>
      </c>
      <c r="E1568" s="1" t="s">
        <v>1996</v>
      </c>
      <c r="F1568" s="2">
        <v>45610</v>
      </c>
      <c r="G1568" s="2">
        <v>45588</v>
      </c>
      <c r="H1568" s="2" t="str">
        <f>TEXT(Ecommerce_Sales[[#This Row],[Order_Date]],"mmmm")</f>
        <v>October</v>
      </c>
      <c r="I1568" s="2" t="str">
        <f>TEXT(Ecommerce_Sales[[#This Row],[Order_Date]],"yyyy")</f>
        <v>2024</v>
      </c>
      <c r="J1568" s="2" t="str">
        <f>TEXT(Ecommerce_Sales[[#This Row],[Order_Date]],"mmmm")</f>
        <v>October</v>
      </c>
      <c r="K1568" s="1" t="s">
        <v>1947</v>
      </c>
      <c r="L1568" s="1" t="s">
        <v>5779</v>
      </c>
      <c r="M1568" s="1" t="s">
        <v>1988</v>
      </c>
      <c r="N1568" s="1" t="s">
        <v>1989</v>
      </c>
      <c r="O1568" s="3">
        <v>673</v>
      </c>
      <c r="P1568">
        <v>6</v>
      </c>
      <c r="Q1568" s="3">
        <v>4041</v>
      </c>
      <c r="R1568" s="1" t="s">
        <v>1958</v>
      </c>
      <c r="S1568" s="3">
        <v>406</v>
      </c>
      <c r="T1568">
        <v>4</v>
      </c>
      <c r="U1568" t="str">
        <f>IF(Ecommerce_Sales[[#This Row],[Delivery_Time_Days]]&gt;7,"Delay",IF(Ecommerce_Sales[[#This Row],[Delivery_Time_Days]] = 0,"No delivery",IF(Ecommerce_Sales[[#This Row],[Delivery_Time_Days]]&lt;=7,"On-time")))</f>
        <v>On-time</v>
      </c>
      <c r="V1568" s="7">
        <f>Ecommerce_Sales[[#This Row],[Profit]]/Ecommerce_Sales[[#This Row],[Total_Price]]</f>
        <v>0.24993813412521654</v>
      </c>
      <c r="W1568" s="3">
        <v>1010</v>
      </c>
      <c r="X1568" s="3"/>
    </row>
    <row r="1569" spans="1:24" x14ac:dyDescent="0.25">
      <c r="A1569" s="1" t="s">
        <v>5780</v>
      </c>
      <c r="B1569" s="1" t="s">
        <v>302</v>
      </c>
      <c r="C1569" s="1" t="s">
        <v>303</v>
      </c>
      <c r="D1569" s="1" t="s">
        <v>5781</v>
      </c>
      <c r="E1569" s="1" t="s">
        <v>1961</v>
      </c>
      <c r="F1569" s="2">
        <v>45442</v>
      </c>
      <c r="G1569" s="2">
        <v>45480</v>
      </c>
      <c r="H1569" s="2" t="str">
        <f>TEXT(Ecommerce_Sales[[#This Row],[Order_Date]],"mmmm")</f>
        <v>July</v>
      </c>
      <c r="I1569" s="2" t="str">
        <f>TEXT(Ecommerce_Sales[[#This Row],[Order_Date]],"yyyy")</f>
        <v>2024</v>
      </c>
      <c r="J1569" s="2" t="str">
        <f>TEXT(Ecommerce_Sales[[#This Row],[Order_Date]],"mmmm")</f>
        <v>July</v>
      </c>
      <c r="K1569" s="1" t="s">
        <v>1992</v>
      </c>
      <c r="L1569" s="1" t="s">
        <v>5782</v>
      </c>
      <c r="M1569" s="1" t="s">
        <v>2104</v>
      </c>
      <c r="N1569" s="1" t="s">
        <v>1978</v>
      </c>
      <c r="O1569" s="3">
        <v>398</v>
      </c>
      <c r="P1569">
        <v>5</v>
      </c>
      <c r="Q1569" s="3">
        <v>1992</v>
      </c>
      <c r="R1569" s="1" t="s">
        <v>1958</v>
      </c>
      <c r="S1569" s="3">
        <v>265</v>
      </c>
      <c r="U1569" t="str">
        <f>IF(Ecommerce_Sales[[#This Row],[Delivery_Time_Days]]&gt;7,"Delay",IF(Ecommerce_Sales[[#This Row],[Delivery_Time_Days]] = 0,"No delivery",IF(Ecommerce_Sales[[#This Row],[Delivery_Time_Days]]&lt;=7,"On-time")))</f>
        <v>No delivery</v>
      </c>
      <c r="V1569" s="7">
        <f>Ecommerce_Sales[[#This Row],[Profit]]/Ecommerce_Sales[[#This Row],[Total_Price]]</f>
        <v>0.34989959839357432</v>
      </c>
      <c r="W1569" s="3">
        <v>697</v>
      </c>
      <c r="X1569" s="3"/>
    </row>
    <row r="1570" spans="1:24" x14ac:dyDescent="0.25">
      <c r="A1570" s="1" t="s">
        <v>5783</v>
      </c>
      <c r="B1570" s="1" t="s">
        <v>422</v>
      </c>
      <c r="C1570" s="1" t="s">
        <v>423</v>
      </c>
      <c r="D1570" s="1" t="s">
        <v>4626</v>
      </c>
      <c r="E1570" s="1" t="s">
        <v>1946</v>
      </c>
      <c r="F1570" s="2">
        <v>45357</v>
      </c>
      <c r="G1570" s="2">
        <v>44959</v>
      </c>
      <c r="H1570" s="2" t="str">
        <f>TEXT(Ecommerce_Sales[[#This Row],[Order_Date]],"mmmm")</f>
        <v>February</v>
      </c>
      <c r="I1570" s="2" t="str">
        <f>TEXT(Ecommerce_Sales[[#This Row],[Order_Date]],"yyyy")</f>
        <v>2023</v>
      </c>
      <c r="J1570" s="2" t="str">
        <f>TEXT(Ecommerce_Sales[[#This Row],[Order_Date]],"mmmm")</f>
        <v>February</v>
      </c>
      <c r="K1570" s="1" t="s">
        <v>1947</v>
      </c>
      <c r="L1570" s="1" t="s">
        <v>5784</v>
      </c>
      <c r="M1570" s="1" t="s">
        <v>2104</v>
      </c>
      <c r="N1570" s="1" t="s">
        <v>1978</v>
      </c>
      <c r="O1570" s="3">
        <v>870</v>
      </c>
      <c r="P1570">
        <v>4</v>
      </c>
      <c r="Q1570" s="3">
        <v>3482</v>
      </c>
      <c r="R1570" s="1" t="s">
        <v>2012</v>
      </c>
      <c r="S1570" s="3">
        <v>431</v>
      </c>
      <c r="T1570">
        <v>7</v>
      </c>
      <c r="U1570" t="str">
        <f>IF(Ecommerce_Sales[[#This Row],[Delivery_Time_Days]]&gt;7,"Delay",IF(Ecommerce_Sales[[#This Row],[Delivery_Time_Days]] = 0,"No delivery",IF(Ecommerce_Sales[[#This Row],[Delivery_Time_Days]]&lt;=7,"On-time")))</f>
        <v>On-time</v>
      </c>
      <c r="V1570" s="7">
        <f>Ecommerce_Sales[[#This Row],[Profit]]/Ecommerce_Sales[[#This Row],[Total_Price]]</f>
        <v>0.35008615738081561</v>
      </c>
      <c r="W1570" s="3">
        <v>1219</v>
      </c>
      <c r="X1570" s="3"/>
    </row>
    <row r="1571" spans="1:24" x14ac:dyDescent="0.25">
      <c r="A1571" s="1" t="s">
        <v>5785</v>
      </c>
      <c r="B1571" s="1" t="s">
        <v>98</v>
      </c>
      <c r="C1571" s="1" t="s">
        <v>99</v>
      </c>
      <c r="D1571" s="1" t="s">
        <v>2625</v>
      </c>
      <c r="E1571" s="1" t="s">
        <v>1966</v>
      </c>
      <c r="F1571" s="2">
        <v>45117</v>
      </c>
      <c r="G1571" s="2">
        <v>45339</v>
      </c>
      <c r="H1571" s="2" t="str">
        <f>TEXT(Ecommerce_Sales[[#This Row],[Order_Date]],"mmmm")</f>
        <v>February</v>
      </c>
      <c r="I1571" s="2" t="str">
        <f>TEXT(Ecommerce_Sales[[#This Row],[Order_Date]],"yyyy")</f>
        <v>2024</v>
      </c>
      <c r="J1571" s="2" t="str">
        <f>TEXT(Ecommerce_Sales[[#This Row],[Order_Date]],"mmmm")</f>
        <v>February</v>
      </c>
      <c r="K1571" s="1" t="s">
        <v>1992</v>
      </c>
      <c r="L1571" s="1" t="s">
        <v>5786</v>
      </c>
      <c r="M1571" s="1" t="s">
        <v>2030</v>
      </c>
      <c r="N1571" s="1" t="s">
        <v>1978</v>
      </c>
      <c r="O1571" s="3">
        <v>542</v>
      </c>
      <c r="P1571">
        <v>3</v>
      </c>
      <c r="Q1571" s="3">
        <v>1626</v>
      </c>
      <c r="R1571" s="1" t="s">
        <v>1958</v>
      </c>
      <c r="S1571" s="3">
        <v>87</v>
      </c>
      <c r="U1571" t="str">
        <f>IF(Ecommerce_Sales[[#This Row],[Delivery_Time_Days]]&gt;7,"Delay",IF(Ecommerce_Sales[[#This Row],[Delivery_Time_Days]] = 0,"No delivery",IF(Ecommerce_Sales[[#This Row],[Delivery_Time_Days]]&lt;=7,"On-time")))</f>
        <v>No delivery</v>
      </c>
      <c r="V1571" s="7">
        <f>Ecommerce_Sales[[#This Row],[Profit]]/Ecommerce_Sales[[#This Row],[Total_Price]]</f>
        <v>0.34993849938499383</v>
      </c>
      <c r="W1571" s="3">
        <v>569</v>
      </c>
      <c r="X1571" s="3"/>
    </row>
    <row r="1572" spans="1:24" x14ac:dyDescent="0.25">
      <c r="A1572" s="1" t="s">
        <v>5787</v>
      </c>
      <c r="B1572" s="1" t="s">
        <v>1311</v>
      </c>
      <c r="C1572" s="1" t="s">
        <v>1312</v>
      </c>
      <c r="D1572" s="1" t="s">
        <v>2940</v>
      </c>
      <c r="E1572" s="1" t="s">
        <v>1996</v>
      </c>
      <c r="F1572" s="2">
        <v>45201</v>
      </c>
      <c r="G1572" s="2">
        <v>45369</v>
      </c>
      <c r="H1572" s="2" t="str">
        <f>TEXT(Ecommerce_Sales[[#This Row],[Order_Date]],"mmmm")</f>
        <v>March</v>
      </c>
      <c r="I1572" s="2" t="str">
        <f>TEXT(Ecommerce_Sales[[#This Row],[Order_Date]],"yyyy")</f>
        <v>2024</v>
      </c>
      <c r="J1572" s="2" t="str">
        <f>TEXT(Ecommerce_Sales[[#This Row],[Order_Date]],"mmmm")</f>
        <v>March</v>
      </c>
      <c r="K1572" s="1" t="s">
        <v>1947</v>
      </c>
      <c r="L1572" s="1" t="s">
        <v>5788</v>
      </c>
      <c r="M1572" s="1" t="s">
        <v>2054</v>
      </c>
      <c r="N1572" s="1" t="s">
        <v>1957</v>
      </c>
      <c r="O1572" s="3">
        <v>462</v>
      </c>
      <c r="P1572">
        <v>2</v>
      </c>
      <c r="Q1572" s="3">
        <v>924</v>
      </c>
      <c r="R1572" s="1" t="s">
        <v>1951</v>
      </c>
      <c r="S1572" s="3">
        <v>108</v>
      </c>
      <c r="T1572">
        <v>10</v>
      </c>
      <c r="U1572" t="str">
        <f>IF(Ecommerce_Sales[[#This Row],[Delivery_Time_Days]]&gt;7,"Delay",IF(Ecommerce_Sales[[#This Row],[Delivery_Time_Days]] = 0,"No delivery",IF(Ecommerce_Sales[[#This Row],[Delivery_Time_Days]]&lt;=7,"On-time")))</f>
        <v>Delay</v>
      </c>
      <c r="V1572" s="7">
        <f>Ecommerce_Sales[[#This Row],[Profit]]/Ecommerce_Sales[[#This Row],[Total_Price]]</f>
        <v>0.15043290043290045</v>
      </c>
      <c r="W1572" s="3">
        <v>139</v>
      </c>
      <c r="X1572" s="3"/>
    </row>
    <row r="1573" spans="1:24" x14ac:dyDescent="0.25">
      <c r="A1573" s="1" t="s">
        <v>5789</v>
      </c>
      <c r="B1573" s="1" t="s">
        <v>1201</v>
      </c>
      <c r="C1573" s="1" t="s">
        <v>1202</v>
      </c>
      <c r="D1573" s="1" t="s">
        <v>3059</v>
      </c>
      <c r="E1573" s="1" t="s">
        <v>1946</v>
      </c>
      <c r="F1573" s="2">
        <v>45015</v>
      </c>
      <c r="G1573" s="2">
        <v>45083</v>
      </c>
      <c r="H1573" s="2" t="str">
        <f>TEXT(Ecommerce_Sales[[#This Row],[Order_Date]],"mmmm")</f>
        <v>June</v>
      </c>
      <c r="I1573" s="2" t="str">
        <f>TEXT(Ecommerce_Sales[[#This Row],[Order_Date]],"yyyy")</f>
        <v>2023</v>
      </c>
      <c r="J1573" s="2" t="str">
        <f>TEXT(Ecommerce_Sales[[#This Row],[Order_Date]],"mmmm")</f>
        <v>June</v>
      </c>
      <c r="K1573" s="1" t="s">
        <v>1947</v>
      </c>
      <c r="L1573" s="1" t="s">
        <v>5790</v>
      </c>
      <c r="M1573" s="1" t="s">
        <v>1968</v>
      </c>
      <c r="N1573" s="1" t="s">
        <v>1957</v>
      </c>
      <c r="O1573" s="3">
        <v>311</v>
      </c>
      <c r="P1573">
        <v>4</v>
      </c>
      <c r="Q1573" s="3">
        <v>1242</v>
      </c>
      <c r="R1573" s="1" t="s">
        <v>2008</v>
      </c>
      <c r="S1573" s="3">
        <v>66</v>
      </c>
      <c r="T1573">
        <v>3</v>
      </c>
      <c r="U1573" t="str">
        <f>IF(Ecommerce_Sales[[#This Row],[Delivery_Time_Days]]&gt;7,"Delay",IF(Ecommerce_Sales[[#This Row],[Delivery_Time_Days]] = 0,"No delivery",IF(Ecommerce_Sales[[#This Row],[Delivery_Time_Days]]&lt;=7,"On-time")))</f>
        <v>On-time</v>
      </c>
      <c r="V1573" s="7">
        <f>Ecommerce_Sales[[#This Row],[Profit]]/Ecommerce_Sales[[#This Row],[Total_Price]]</f>
        <v>0.14975845410628019</v>
      </c>
      <c r="W1573" s="3">
        <v>186</v>
      </c>
      <c r="X1573" s="3"/>
    </row>
    <row r="1574" spans="1:24" x14ac:dyDescent="0.25">
      <c r="A1574" s="1" t="s">
        <v>5791</v>
      </c>
      <c r="B1574" s="1" t="s">
        <v>86</v>
      </c>
      <c r="C1574" s="1" t="s">
        <v>87</v>
      </c>
      <c r="D1574" s="1" t="s">
        <v>3111</v>
      </c>
      <c r="E1574" s="1" t="s">
        <v>1996</v>
      </c>
      <c r="F1574" s="2">
        <v>45491</v>
      </c>
      <c r="G1574" s="2">
        <v>45261</v>
      </c>
      <c r="H1574" s="2" t="str">
        <f>TEXT(Ecommerce_Sales[[#This Row],[Order_Date]],"mmmm")</f>
        <v>December</v>
      </c>
      <c r="I1574" s="2" t="str">
        <f>TEXT(Ecommerce_Sales[[#This Row],[Order_Date]],"yyyy")</f>
        <v>2023</v>
      </c>
      <c r="J1574" s="2" t="str">
        <f>TEXT(Ecommerce_Sales[[#This Row],[Order_Date]],"mmmm")</f>
        <v>December</v>
      </c>
      <c r="K1574" s="1" t="s">
        <v>1947</v>
      </c>
      <c r="L1574" s="1" t="s">
        <v>5792</v>
      </c>
      <c r="M1574" s="1" t="s">
        <v>2043</v>
      </c>
      <c r="N1574" s="1" t="s">
        <v>1989</v>
      </c>
      <c r="O1574" s="3">
        <v>1841</v>
      </c>
      <c r="P1574">
        <v>6</v>
      </c>
      <c r="Q1574" s="3">
        <v>11045</v>
      </c>
      <c r="R1574" s="1" t="s">
        <v>1958</v>
      </c>
      <c r="S1574" s="3">
        <v>907</v>
      </c>
      <c r="T1574">
        <v>5</v>
      </c>
      <c r="U1574" t="str">
        <f>IF(Ecommerce_Sales[[#This Row],[Delivery_Time_Days]]&gt;7,"Delay",IF(Ecommerce_Sales[[#This Row],[Delivery_Time_Days]] = 0,"No delivery",IF(Ecommerce_Sales[[#This Row],[Delivery_Time_Days]]&lt;=7,"On-time")))</f>
        <v>On-time</v>
      </c>
      <c r="V1574" s="7">
        <f>Ecommerce_Sales[[#This Row],[Profit]]/Ecommerce_Sales[[#This Row],[Total_Price]]</f>
        <v>0.24997736532367587</v>
      </c>
      <c r="W1574" s="3">
        <v>2761</v>
      </c>
      <c r="X1574" s="3"/>
    </row>
    <row r="1575" spans="1:24" x14ac:dyDescent="0.25">
      <c r="A1575" s="1" t="s">
        <v>5793</v>
      </c>
      <c r="B1575" s="1" t="s">
        <v>88</v>
      </c>
      <c r="C1575" s="1" t="s">
        <v>89</v>
      </c>
      <c r="D1575" s="1" t="s">
        <v>3134</v>
      </c>
      <c r="E1575" s="1" t="s">
        <v>1961</v>
      </c>
      <c r="F1575" s="2">
        <v>45107</v>
      </c>
      <c r="G1575" s="2">
        <v>45071</v>
      </c>
      <c r="H1575" s="2" t="str">
        <f>TEXT(Ecommerce_Sales[[#This Row],[Order_Date]],"mmmm")</f>
        <v>May</v>
      </c>
      <c r="I1575" s="2" t="str">
        <f>TEXT(Ecommerce_Sales[[#This Row],[Order_Date]],"yyyy")</f>
        <v>2023</v>
      </c>
      <c r="J1575" s="2" t="str">
        <f>TEXT(Ecommerce_Sales[[#This Row],[Order_Date]],"mmmm")</f>
        <v>May</v>
      </c>
      <c r="K1575" s="1" t="s">
        <v>1947</v>
      </c>
      <c r="L1575" s="1" t="s">
        <v>5794</v>
      </c>
      <c r="M1575" s="1" t="s">
        <v>1988</v>
      </c>
      <c r="N1575" s="1" t="s">
        <v>1989</v>
      </c>
      <c r="O1575" s="3">
        <v>234</v>
      </c>
      <c r="P1575">
        <v>1</v>
      </c>
      <c r="Q1575" s="3">
        <v>234</v>
      </c>
      <c r="R1575" s="1" t="s">
        <v>1958</v>
      </c>
      <c r="S1575" s="3">
        <v>27</v>
      </c>
      <c r="T1575">
        <v>3</v>
      </c>
      <c r="U1575" t="str">
        <f>IF(Ecommerce_Sales[[#This Row],[Delivery_Time_Days]]&gt;7,"Delay",IF(Ecommerce_Sales[[#This Row],[Delivery_Time_Days]] = 0,"No delivery",IF(Ecommerce_Sales[[#This Row],[Delivery_Time_Days]]&lt;=7,"On-time")))</f>
        <v>On-time</v>
      </c>
      <c r="V1575" s="7">
        <f>Ecommerce_Sales[[#This Row],[Profit]]/Ecommerce_Sales[[#This Row],[Total_Price]]</f>
        <v>0.25213675213675213</v>
      </c>
      <c r="W1575" s="3">
        <v>59</v>
      </c>
      <c r="X1575" s="3"/>
    </row>
    <row r="1576" spans="1:24" x14ac:dyDescent="0.25">
      <c r="A1576" s="1" t="s">
        <v>5795</v>
      </c>
      <c r="B1576" s="1" t="s">
        <v>1273</v>
      </c>
      <c r="C1576" s="1" t="s">
        <v>1274</v>
      </c>
      <c r="D1576" s="1" t="s">
        <v>3855</v>
      </c>
      <c r="E1576" s="1" t="s">
        <v>1966</v>
      </c>
      <c r="F1576" s="2">
        <v>45126</v>
      </c>
      <c r="G1576" s="2">
        <v>45480</v>
      </c>
      <c r="H1576" s="2" t="str">
        <f>TEXT(Ecommerce_Sales[[#This Row],[Order_Date]],"mmmm")</f>
        <v>July</v>
      </c>
      <c r="I1576" s="2" t="str">
        <f>TEXT(Ecommerce_Sales[[#This Row],[Order_Date]],"yyyy")</f>
        <v>2024</v>
      </c>
      <c r="J1576" s="2" t="str">
        <f>TEXT(Ecommerce_Sales[[#This Row],[Order_Date]],"mmmm")</f>
        <v>July</v>
      </c>
      <c r="K1576" s="1" t="s">
        <v>1947</v>
      </c>
      <c r="L1576" s="1" t="s">
        <v>5796</v>
      </c>
      <c r="M1576" s="1" t="s">
        <v>2065</v>
      </c>
      <c r="N1576" s="1" t="s">
        <v>1978</v>
      </c>
      <c r="O1576" s="3">
        <v>99</v>
      </c>
      <c r="P1576">
        <v>5</v>
      </c>
      <c r="Q1576" s="3">
        <v>494</v>
      </c>
      <c r="R1576" s="1" t="s">
        <v>2012</v>
      </c>
      <c r="S1576" s="3">
        <v>37</v>
      </c>
      <c r="T1576">
        <v>2</v>
      </c>
      <c r="U1576" t="str">
        <f>IF(Ecommerce_Sales[[#This Row],[Delivery_Time_Days]]&gt;7,"Delay",IF(Ecommerce_Sales[[#This Row],[Delivery_Time_Days]] = 0,"No delivery",IF(Ecommerce_Sales[[#This Row],[Delivery_Time_Days]]&lt;=7,"On-time")))</f>
        <v>On-time</v>
      </c>
      <c r="V1576" s="7">
        <f>Ecommerce_Sales[[#This Row],[Profit]]/Ecommerce_Sales[[#This Row],[Total_Price]]</f>
        <v>0.35020242914979755</v>
      </c>
      <c r="W1576" s="3">
        <v>173</v>
      </c>
      <c r="X1576" s="3"/>
    </row>
    <row r="1577" spans="1:24" x14ac:dyDescent="0.25">
      <c r="A1577" s="1" t="s">
        <v>5797</v>
      </c>
      <c r="B1577" s="1" t="s">
        <v>1610</v>
      </c>
      <c r="C1577" s="1" t="s">
        <v>1611</v>
      </c>
      <c r="D1577" s="1" t="s">
        <v>3495</v>
      </c>
      <c r="E1577" s="1" t="s">
        <v>1996</v>
      </c>
      <c r="F1577" s="2">
        <v>45398</v>
      </c>
      <c r="G1577" s="2">
        <v>45265</v>
      </c>
      <c r="H1577" s="2" t="str">
        <f>TEXT(Ecommerce_Sales[[#This Row],[Order_Date]],"mmmm")</f>
        <v>December</v>
      </c>
      <c r="I1577" s="2" t="str">
        <f>TEXT(Ecommerce_Sales[[#This Row],[Order_Date]],"yyyy")</f>
        <v>2023</v>
      </c>
      <c r="J1577" s="2" t="str">
        <f>TEXT(Ecommerce_Sales[[#This Row],[Order_Date]],"mmmm")</f>
        <v>December</v>
      </c>
      <c r="K1577" s="1" t="s">
        <v>1947</v>
      </c>
      <c r="L1577" s="1" t="s">
        <v>5798</v>
      </c>
      <c r="M1577" s="1" t="s">
        <v>2030</v>
      </c>
      <c r="N1577" s="1" t="s">
        <v>1978</v>
      </c>
      <c r="O1577" s="3">
        <v>1670</v>
      </c>
      <c r="P1577">
        <v>2</v>
      </c>
      <c r="Q1577" s="3">
        <v>3341</v>
      </c>
      <c r="R1577" s="1" t="s">
        <v>1958</v>
      </c>
      <c r="S1577" s="3">
        <v>427</v>
      </c>
      <c r="T1577">
        <v>4</v>
      </c>
      <c r="U1577" t="str">
        <f>IF(Ecommerce_Sales[[#This Row],[Delivery_Time_Days]]&gt;7,"Delay",IF(Ecommerce_Sales[[#This Row],[Delivery_Time_Days]] = 0,"No delivery",IF(Ecommerce_Sales[[#This Row],[Delivery_Time_Days]]&lt;=7,"On-time")))</f>
        <v>On-time</v>
      </c>
      <c r="V1577" s="7">
        <f>Ecommerce_Sales[[#This Row],[Profit]]/Ecommerce_Sales[[#This Row],[Total_Price]]</f>
        <v>0.34989524094582458</v>
      </c>
      <c r="W1577" s="3">
        <v>1169</v>
      </c>
      <c r="X1577" s="3"/>
    </row>
    <row r="1578" spans="1:24" x14ac:dyDescent="0.25">
      <c r="A1578" s="1" t="s">
        <v>5799</v>
      </c>
      <c r="B1578" s="1" t="s">
        <v>134</v>
      </c>
      <c r="C1578" s="1" t="s">
        <v>135</v>
      </c>
      <c r="D1578" s="1" t="s">
        <v>5027</v>
      </c>
      <c r="E1578" s="1" t="s">
        <v>1961</v>
      </c>
      <c r="F1578" s="2">
        <v>45615</v>
      </c>
      <c r="G1578" s="2">
        <v>45307</v>
      </c>
      <c r="H1578" s="2" t="str">
        <f>TEXT(Ecommerce_Sales[[#This Row],[Order_Date]],"mmmm")</f>
        <v>January</v>
      </c>
      <c r="I1578" s="2" t="str">
        <f>TEXT(Ecommerce_Sales[[#This Row],[Order_Date]],"yyyy")</f>
        <v>2024</v>
      </c>
      <c r="J1578" s="2" t="str">
        <f>TEXT(Ecommerce_Sales[[#This Row],[Order_Date]],"mmmm")</f>
        <v>January</v>
      </c>
      <c r="K1578" s="1" t="s">
        <v>1947</v>
      </c>
      <c r="L1578" s="1" t="s">
        <v>5800</v>
      </c>
      <c r="M1578" s="1" t="s">
        <v>1949</v>
      </c>
      <c r="N1578" s="1" t="s">
        <v>1950</v>
      </c>
      <c r="O1578" s="3">
        <v>785</v>
      </c>
      <c r="P1578">
        <v>3</v>
      </c>
      <c r="Q1578" s="3">
        <v>2355</v>
      </c>
      <c r="R1578" s="1" t="s">
        <v>1958</v>
      </c>
      <c r="S1578" s="3">
        <v>346</v>
      </c>
      <c r="T1578">
        <v>4</v>
      </c>
      <c r="U1578" t="str">
        <f>IF(Ecommerce_Sales[[#This Row],[Delivery_Time_Days]]&gt;7,"Delay",IF(Ecommerce_Sales[[#This Row],[Delivery_Time_Days]] = 0,"No delivery",IF(Ecommerce_Sales[[#This Row],[Delivery_Time_Days]]&lt;=7,"On-time")))</f>
        <v>On-time</v>
      </c>
      <c r="V1578" s="7">
        <f>Ecommerce_Sales[[#This Row],[Profit]]/Ecommerce_Sales[[#This Row],[Total_Price]]</f>
        <v>0.4</v>
      </c>
      <c r="W1578" s="3">
        <v>942</v>
      </c>
      <c r="X1578" s="3"/>
    </row>
    <row r="1579" spans="1:24" x14ac:dyDescent="0.25">
      <c r="A1579" s="1" t="s">
        <v>5801</v>
      </c>
      <c r="B1579" s="1" t="s">
        <v>82</v>
      </c>
      <c r="C1579" s="1" t="s">
        <v>83</v>
      </c>
      <c r="D1579" s="1" t="s">
        <v>3221</v>
      </c>
      <c r="E1579" s="1" t="s">
        <v>1946</v>
      </c>
      <c r="F1579" s="2">
        <v>45029</v>
      </c>
      <c r="G1579" s="2">
        <v>45218</v>
      </c>
      <c r="H1579" s="2" t="str">
        <f>TEXT(Ecommerce_Sales[[#This Row],[Order_Date]],"mmmm")</f>
        <v>October</v>
      </c>
      <c r="I1579" s="2" t="str">
        <f>TEXT(Ecommerce_Sales[[#This Row],[Order_Date]],"yyyy")</f>
        <v>2023</v>
      </c>
      <c r="J1579" s="2" t="str">
        <f>TEXT(Ecommerce_Sales[[#This Row],[Order_Date]],"mmmm")</f>
        <v>October</v>
      </c>
      <c r="K1579" s="1" t="s">
        <v>1992</v>
      </c>
      <c r="L1579" s="1" t="s">
        <v>5802</v>
      </c>
      <c r="M1579" s="1" t="s">
        <v>1988</v>
      </c>
      <c r="N1579" s="1" t="s">
        <v>1989</v>
      </c>
      <c r="O1579" s="3">
        <v>857</v>
      </c>
      <c r="P1579">
        <v>2</v>
      </c>
      <c r="Q1579" s="3">
        <v>1713</v>
      </c>
      <c r="R1579" s="1" t="s">
        <v>1958</v>
      </c>
      <c r="S1579" s="3">
        <v>108</v>
      </c>
      <c r="U1579" t="str">
        <f>IF(Ecommerce_Sales[[#This Row],[Delivery_Time_Days]]&gt;7,"Delay",IF(Ecommerce_Sales[[#This Row],[Delivery_Time_Days]] = 0,"No delivery",IF(Ecommerce_Sales[[#This Row],[Delivery_Time_Days]]&lt;=7,"On-time")))</f>
        <v>No delivery</v>
      </c>
      <c r="V1579" s="7">
        <f>Ecommerce_Sales[[#This Row],[Profit]]/Ecommerce_Sales[[#This Row],[Total_Price]]</f>
        <v>0.24985405720957385</v>
      </c>
      <c r="W1579" s="3">
        <v>428</v>
      </c>
      <c r="X1579" s="3"/>
    </row>
    <row r="1580" spans="1:24" x14ac:dyDescent="0.25">
      <c r="A1580" s="1" t="s">
        <v>5803</v>
      </c>
      <c r="B1580" s="1" t="s">
        <v>434</v>
      </c>
      <c r="C1580" s="1" t="s">
        <v>435</v>
      </c>
      <c r="D1580" s="1" t="s">
        <v>1980</v>
      </c>
      <c r="E1580" s="1" t="s">
        <v>1981</v>
      </c>
      <c r="F1580" s="2">
        <v>45463</v>
      </c>
      <c r="G1580" s="2">
        <v>44966</v>
      </c>
      <c r="H1580" s="2" t="str">
        <f>TEXT(Ecommerce_Sales[[#This Row],[Order_Date]],"mmmm")</f>
        <v>February</v>
      </c>
      <c r="I1580" s="2" t="str">
        <f>TEXT(Ecommerce_Sales[[#This Row],[Order_Date]],"yyyy")</f>
        <v>2023</v>
      </c>
      <c r="J1580" s="2" t="str">
        <f>TEXT(Ecommerce_Sales[[#This Row],[Order_Date]],"mmmm")</f>
        <v>February</v>
      </c>
      <c r="K1580" s="1" t="s">
        <v>1947</v>
      </c>
      <c r="L1580" s="1" t="s">
        <v>5804</v>
      </c>
      <c r="M1580" s="1" t="s">
        <v>2002</v>
      </c>
      <c r="N1580" s="1" t="s">
        <v>1989</v>
      </c>
      <c r="O1580" s="3">
        <v>198</v>
      </c>
      <c r="P1580">
        <v>2</v>
      </c>
      <c r="Q1580" s="3">
        <v>395</v>
      </c>
      <c r="R1580" s="1" t="s">
        <v>1958</v>
      </c>
      <c r="S1580" s="3">
        <v>40</v>
      </c>
      <c r="T1580">
        <v>2</v>
      </c>
      <c r="U1580" t="str">
        <f>IF(Ecommerce_Sales[[#This Row],[Delivery_Time_Days]]&gt;7,"Delay",IF(Ecommerce_Sales[[#This Row],[Delivery_Time_Days]] = 0,"No delivery",IF(Ecommerce_Sales[[#This Row],[Delivery_Time_Days]]&lt;=7,"On-time")))</f>
        <v>On-time</v>
      </c>
      <c r="V1580" s="7">
        <f>Ecommerce_Sales[[#This Row],[Profit]]/Ecommerce_Sales[[#This Row],[Total_Price]]</f>
        <v>0.25063291139240507</v>
      </c>
      <c r="W1580" s="3">
        <v>99</v>
      </c>
      <c r="X1580" s="3"/>
    </row>
    <row r="1581" spans="1:24" x14ac:dyDescent="0.25">
      <c r="A1581" s="1" t="s">
        <v>5805</v>
      </c>
      <c r="B1581" s="1" t="s">
        <v>1171</v>
      </c>
      <c r="C1581" s="1" t="s">
        <v>1172</v>
      </c>
      <c r="D1581" s="1" t="s">
        <v>2843</v>
      </c>
      <c r="E1581" s="1" t="s">
        <v>1961</v>
      </c>
      <c r="F1581" s="2">
        <v>45214</v>
      </c>
      <c r="G1581" s="2">
        <v>45058</v>
      </c>
      <c r="H1581" s="2" t="str">
        <f>TEXT(Ecommerce_Sales[[#This Row],[Order_Date]],"mmmm")</f>
        <v>May</v>
      </c>
      <c r="I1581" s="2" t="str">
        <f>TEXT(Ecommerce_Sales[[#This Row],[Order_Date]],"yyyy")</f>
        <v>2023</v>
      </c>
      <c r="J1581" s="2" t="str">
        <f>TEXT(Ecommerce_Sales[[#This Row],[Order_Date]],"mmmm")</f>
        <v>May</v>
      </c>
      <c r="K1581" s="1" t="s">
        <v>1947</v>
      </c>
      <c r="L1581" s="1" t="s">
        <v>5806</v>
      </c>
      <c r="M1581" s="1" t="s">
        <v>2002</v>
      </c>
      <c r="N1581" s="1" t="s">
        <v>1989</v>
      </c>
      <c r="O1581" s="3">
        <v>952</v>
      </c>
      <c r="P1581">
        <v>4</v>
      </c>
      <c r="Q1581" s="3">
        <v>3809</v>
      </c>
      <c r="R1581" s="1" t="s">
        <v>1958</v>
      </c>
      <c r="S1581" s="3">
        <v>521</v>
      </c>
      <c r="T1581">
        <v>6</v>
      </c>
      <c r="U1581" t="str">
        <f>IF(Ecommerce_Sales[[#This Row],[Delivery_Time_Days]]&gt;7,"Delay",IF(Ecommerce_Sales[[#This Row],[Delivery_Time_Days]] = 0,"No delivery",IF(Ecommerce_Sales[[#This Row],[Delivery_Time_Days]]&lt;=7,"On-time")))</f>
        <v>On-time</v>
      </c>
      <c r="V1581" s="7">
        <f>Ecommerce_Sales[[#This Row],[Profit]]/Ecommerce_Sales[[#This Row],[Total_Price]]</f>
        <v>0.24993436597532159</v>
      </c>
      <c r="W1581" s="3">
        <v>952</v>
      </c>
      <c r="X1581" s="3"/>
    </row>
    <row r="1582" spans="1:24" x14ac:dyDescent="0.25">
      <c r="A1582" s="1" t="s">
        <v>5807</v>
      </c>
      <c r="B1582" s="1" t="s">
        <v>1001</v>
      </c>
      <c r="C1582" s="1" t="s">
        <v>1002</v>
      </c>
      <c r="D1582" s="1" t="s">
        <v>3901</v>
      </c>
      <c r="E1582" s="1" t="s">
        <v>1946</v>
      </c>
      <c r="F1582" s="2">
        <v>45395</v>
      </c>
      <c r="G1582" s="2">
        <v>45017</v>
      </c>
      <c r="H1582" s="2" t="str">
        <f>TEXT(Ecommerce_Sales[[#This Row],[Order_Date]],"mmmm")</f>
        <v>April</v>
      </c>
      <c r="I1582" s="2" t="str">
        <f>TEXT(Ecommerce_Sales[[#This Row],[Order_Date]],"yyyy")</f>
        <v>2023</v>
      </c>
      <c r="J1582" s="2" t="str">
        <f>TEXT(Ecommerce_Sales[[#This Row],[Order_Date]],"mmmm")</f>
        <v>April</v>
      </c>
      <c r="K1582" s="1" t="s">
        <v>1947</v>
      </c>
      <c r="L1582" s="1" t="s">
        <v>5808</v>
      </c>
      <c r="M1582" s="1" t="s">
        <v>1968</v>
      </c>
      <c r="N1582" s="1" t="s">
        <v>1957</v>
      </c>
      <c r="O1582" s="3">
        <v>312</v>
      </c>
      <c r="P1582">
        <v>1</v>
      </c>
      <c r="Q1582" s="3">
        <v>312</v>
      </c>
      <c r="R1582" s="1" t="s">
        <v>1958</v>
      </c>
      <c r="S1582" s="3">
        <v>32</v>
      </c>
      <c r="T1582">
        <v>5</v>
      </c>
      <c r="U1582" t="str">
        <f>IF(Ecommerce_Sales[[#This Row],[Delivery_Time_Days]]&gt;7,"Delay",IF(Ecommerce_Sales[[#This Row],[Delivery_Time_Days]] = 0,"No delivery",IF(Ecommerce_Sales[[#This Row],[Delivery_Time_Days]]&lt;=7,"On-time")))</f>
        <v>On-time</v>
      </c>
      <c r="V1582" s="7">
        <f>Ecommerce_Sales[[#This Row],[Profit]]/Ecommerce_Sales[[#This Row],[Total_Price]]</f>
        <v>0.15064102564102563</v>
      </c>
      <c r="W1582" s="3">
        <v>47</v>
      </c>
      <c r="X1582" s="3"/>
    </row>
    <row r="1583" spans="1:24" x14ac:dyDescent="0.25">
      <c r="A1583" s="1" t="s">
        <v>5809</v>
      </c>
      <c r="B1583" s="1" t="s">
        <v>785</v>
      </c>
      <c r="C1583" s="1" t="s">
        <v>786</v>
      </c>
      <c r="D1583" s="1" t="s">
        <v>5761</v>
      </c>
      <c r="E1583" s="1" t="s">
        <v>1946</v>
      </c>
      <c r="F1583" s="2">
        <v>45073</v>
      </c>
      <c r="G1583" s="2">
        <v>45028</v>
      </c>
      <c r="H1583" s="2" t="str">
        <f>TEXT(Ecommerce_Sales[[#This Row],[Order_Date]],"mmmm")</f>
        <v>April</v>
      </c>
      <c r="I1583" s="2" t="str">
        <f>TEXT(Ecommerce_Sales[[#This Row],[Order_Date]],"yyyy")</f>
        <v>2023</v>
      </c>
      <c r="J1583" s="2" t="str">
        <f>TEXT(Ecommerce_Sales[[#This Row],[Order_Date]],"mmmm")</f>
        <v>April</v>
      </c>
      <c r="K1583" s="1" t="s">
        <v>1986</v>
      </c>
      <c r="L1583" s="1" t="s">
        <v>5810</v>
      </c>
      <c r="M1583" s="1" t="s">
        <v>2026</v>
      </c>
      <c r="N1583" s="1" t="s">
        <v>1978</v>
      </c>
      <c r="O1583" s="3">
        <v>502</v>
      </c>
      <c r="P1583">
        <v>2</v>
      </c>
      <c r="Q1583" s="3">
        <v>1004</v>
      </c>
      <c r="R1583" s="1" t="s">
        <v>1951</v>
      </c>
      <c r="S1583" s="3">
        <v>139</v>
      </c>
      <c r="U1583" t="str">
        <f>IF(Ecommerce_Sales[[#This Row],[Delivery_Time_Days]]&gt;7,"Delay",IF(Ecommerce_Sales[[#This Row],[Delivery_Time_Days]] = 0,"No delivery",IF(Ecommerce_Sales[[#This Row],[Delivery_Time_Days]]&lt;=7,"On-time")))</f>
        <v>No delivery</v>
      </c>
      <c r="V1583" s="7">
        <f>Ecommerce_Sales[[#This Row],[Profit]]/Ecommerce_Sales[[#This Row],[Total_Price]]</f>
        <v>0.35059760956175301</v>
      </c>
      <c r="W1583" s="3">
        <v>352</v>
      </c>
      <c r="X1583" s="3"/>
    </row>
    <row r="1584" spans="1:24" x14ac:dyDescent="0.25">
      <c r="A1584" s="1" t="s">
        <v>5811</v>
      </c>
      <c r="B1584" s="1" t="s">
        <v>1219</v>
      </c>
      <c r="C1584" s="1" t="s">
        <v>1220</v>
      </c>
      <c r="D1584" s="1" t="s">
        <v>3025</v>
      </c>
      <c r="E1584" s="1" t="s">
        <v>1981</v>
      </c>
      <c r="F1584" s="2">
        <v>45263</v>
      </c>
      <c r="G1584" s="2">
        <v>45147</v>
      </c>
      <c r="H1584" s="2" t="str">
        <f>TEXT(Ecommerce_Sales[[#This Row],[Order_Date]],"mmmm")</f>
        <v>August</v>
      </c>
      <c r="I1584" s="2" t="str">
        <f>TEXT(Ecommerce_Sales[[#This Row],[Order_Date]],"yyyy")</f>
        <v>2023</v>
      </c>
      <c r="J1584" s="2" t="str">
        <f>TEXT(Ecommerce_Sales[[#This Row],[Order_Date]],"mmmm")</f>
        <v>August</v>
      </c>
      <c r="K1584" s="1" t="s">
        <v>1947</v>
      </c>
      <c r="L1584" s="1" t="s">
        <v>4646</v>
      </c>
      <c r="M1584" s="1" t="s">
        <v>2047</v>
      </c>
      <c r="N1584" s="1" t="s">
        <v>1989</v>
      </c>
      <c r="O1584" s="3">
        <v>163</v>
      </c>
      <c r="P1584">
        <v>5</v>
      </c>
      <c r="Q1584" s="3">
        <v>816</v>
      </c>
      <c r="R1584" s="1" t="s">
        <v>2012</v>
      </c>
      <c r="S1584" s="3">
        <v>41</v>
      </c>
      <c r="T1584">
        <v>9</v>
      </c>
      <c r="U1584" t="str">
        <f>IF(Ecommerce_Sales[[#This Row],[Delivery_Time_Days]]&gt;7,"Delay",IF(Ecommerce_Sales[[#This Row],[Delivery_Time_Days]] = 0,"No delivery",IF(Ecommerce_Sales[[#This Row],[Delivery_Time_Days]]&lt;=7,"On-time")))</f>
        <v>Delay</v>
      </c>
      <c r="V1584" s="7">
        <f>Ecommerce_Sales[[#This Row],[Profit]]/Ecommerce_Sales[[#This Row],[Total_Price]]</f>
        <v>0.25</v>
      </c>
      <c r="W1584" s="3">
        <v>204</v>
      </c>
      <c r="X1584" s="3"/>
    </row>
    <row r="1585" spans="1:24" x14ac:dyDescent="0.25">
      <c r="A1585" s="1" t="s">
        <v>5812</v>
      </c>
      <c r="B1585" s="1" t="s">
        <v>1234</v>
      </c>
      <c r="C1585" s="1" t="s">
        <v>1235</v>
      </c>
      <c r="D1585" s="1" t="s">
        <v>3145</v>
      </c>
      <c r="E1585" s="1" t="s">
        <v>1996</v>
      </c>
      <c r="F1585" s="2">
        <v>45180</v>
      </c>
      <c r="G1585" s="2">
        <v>45420</v>
      </c>
      <c r="H1585" s="2" t="str">
        <f>TEXT(Ecommerce_Sales[[#This Row],[Order_Date]],"mmmm")</f>
        <v>May</v>
      </c>
      <c r="I1585" s="2" t="str">
        <f>TEXT(Ecommerce_Sales[[#This Row],[Order_Date]],"yyyy")</f>
        <v>2024</v>
      </c>
      <c r="J1585" s="2" t="str">
        <f>TEXT(Ecommerce_Sales[[#This Row],[Order_Date]],"mmmm")</f>
        <v>May</v>
      </c>
      <c r="K1585" s="1" t="s">
        <v>1992</v>
      </c>
      <c r="L1585" s="1" t="s">
        <v>2214</v>
      </c>
      <c r="M1585" s="1" t="s">
        <v>2247</v>
      </c>
      <c r="N1585" s="1" t="s">
        <v>1957</v>
      </c>
      <c r="O1585" s="3">
        <v>1045</v>
      </c>
      <c r="P1585">
        <v>3</v>
      </c>
      <c r="Q1585" s="3">
        <v>3136</v>
      </c>
      <c r="R1585" s="1" t="s">
        <v>1958</v>
      </c>
      <c r="S1585" s="3">
        <v>394</v>
      </c>
      <c r="U1585" t="str">
        <f>IF(Ecommerce_Sales[[#This Row],[Delivery_Time_Days]]&gt;7,"Delay",IF(Ecommerce_Sales[[#This Row],[Delivery_Time_Days]] = 0,"No delivery",IF(Ecommerce_Sales[[#This Row],[Delivery_Time_Days]]&lt;=7,"On-time")))</f>
        <v>No delivery</v>
      </c>
      <c r="V1585" s="7">
        <f>Ecommerce_Sales[[#This Row],[Profit]]/Ecommerce_Sales[[#This Row],[Total_Price]]</f>
        <v>0.14987244897959184</v>
      </c>
      <c r="W1585" s="3">
        <v>470</v>
      </c>
      <c r="X1585" s="3"/>
    </row>
    <row r="1586" spans="1:24" x14ac:dyDescent="0.25">
      <c r="A1586" s="1" t="s">
        <v>5813</v>
      </c>
      <c r="B1586" s="1" t="s">
        <v>1648</v>
      </c>
      <c r="C1586" s="1" t="s">
        <v>1649</v>
      </c>
      <c r="D1586" s="1" t="s">
        <v>4056</v>
      </c>
      <c r="E1586" s="1" t="s">
        <v>2005</v>
      </c>
      <c r="F1586" s="2">
        <v>45006</v>
      </c>
      <c r="G1586" s="2">
        <v>45264</v>
      </c>
      <c r="H1586" s="2" t="str">
        <f>TEXT(Ecommerce_Sales[[#This Row],[Order_Date]],"mmmm")</f>
        <v>December</v>
      </c>
      <c r="I1586" s="2" t="str">
        <f>TEXT(Ecommerce_Sales[[#This Row],[Order_Date]],"yyyy")</f>
        <v>2023</v>
      </c>
      <c r="J1586" s="2" t="str">
        <f>TEXT(Ecommerce_Sales[[#This Row],[Order_Date]],"mmmm")</f>
        <v>December</v>
      </c>
      <c r="K1586" s="1" t="s">
        <v>1947</v>
      </c>
      <c r="L1586" s="1" t="s">
        <v>5814</v>
      </c>
      <c r="M1586" s="1" t="s">
        <v>2247</v>
      </c>
      <c r="N1586" s="1" t="s">
        <v>1957</v>
      </c>
      <c r="O1586" s="3">
        <v>1008</v>
      </c>
      <c r="P1586">
        <v>6</v>
      </c>
      <c r="Q1586" s="3">
        <v>6048</v>
      </c>
      <c r="R1586" s="1" t="s">
        <v>2016</v>
      </c>
      <c r="S1586" s="3">
        <v>429</v>
      </c>
      <c r="T1586">
        <v>8</v>
      </c>
      <c r="U1586" t="str">
        <f>IF(Ecommerce_Sales[[#This Row],[Delivery_Time_Days]]&gt;7,"Delay",IF(Ecommerce_Sales[[#This Row],[Delivery_Time_Days]] = 0,"No delivery",IF(Ecommerce_Sales[[#This Row],[Delivery_Time_Days]]&lt;=7,"On-time")))</f>
        <v>Delay</v>
      </c>
      <c r="V1586" s="7">
        <f>Ecommerce_Sales[[#This Row],[Profit]]/Ecommerce_Sales[[#This Row],[Total_Price]]</f>
        <v>0.14996693121693122</v>
      </c>
      <c r="W1586" s="3">
        <v>907</v>
      </c>
      <c r="X1586" s="3"/>
    </row>
    <row r="1587" spans="1:24" x14ac:dyDescent="0.25">
      <c r="A1587" s="1" t="s">
        <v>5815</v>
      </c>
      <c r="B1587" s="1" t="s">
        <v>1612</v>
      </c>
      <c r="C1587" s="1" t="s">
        <v>1613</v>
      </c>
      <c r="D1587" s="1" t="s">
        <v>2349</v>
      </c>
      <c r="E1587" s="1" t="s">
        <v>1966</v>
      </c>
      <c r="F1587" s="2">
        <v>45597</v>
      </c>
      <c r="G1587" s="2">
        <v>45325</v>
      </c>
      <c r="H1587" s="2" t="str">
        <f>TEXT(Ecommerce_Sales[[#This Row],[Order_Date]],"mmmm")</f>
        <v>February</v>
      </c>
      <c r="I1587" s="2" t="str">
        <f>TEXT(Ecommerce_Sales[[#This Row],[Order_Date]],"yyyy")</f>
        <v>2024</v>
      </c>
      <c r="J1587" s="2" t="str">
        <f>TEXT(Ecommerce_Sales[[#This Row],[Order_Date]],"mmmm")</f>
        <v>February</v>
      </c>
      <c r="K1587" s="1" t="s">
        <v>1947</v>
      </c>
      <c r="L1587" s="1" t="s">
        <v>5816</v>
      </c>
      <c r="M1587" s="1" t="s">
        <v>2043</v>
      </c>
      <c r="N1587" s="1" t="s">
        <v>1989</v>
      </c>
      <c r="O1587" s="3">
        <v>298</v>
      </c>
      <c r="P1587">
        <v>1</v>
      </c>
      <c r="Q1587" s="3">
        <v>298</v>
      </c>
      <c r="R1587" s="1" t="s">
        <v>1951</v>
      </c>
      <c r="S1587" s="3">
        <v>42</v>
      </c>
      <c r="T1587">
        <v>6</v>
      </c>
      <c r="U1587" t="str">
        <f>IF(Ecommerce_Sales[[#This Row],[Delivery_Time_Days]]&gt;7,"Delay",IF(Ecommerce_Sales[[#This Row],[Delivery_Time_Days]] = 0,"No delivery",IF(Ecommerce_Sales[[#This Row],[Delivery_Time_Days]]&lt;=7,"On-time")))</f>
        <v>On-time</v>
      </c>
      <c r="V1587" s="7">
        <f>Ecommerce_Sales[[#This Row],[Profit]]/Ecommerce_Sales[[#This Row],[Total_Price]]</f>
        <v>0.24832214765100671</v>
      </c>
      <c r="W1587" s="3">
        <v>74</v>
      </c>
      <c r="X1587" s="3"/>
    </row>
    <row r="1588" spans="1:24" x14ac:dyDescent="0.25">
      <c r="A1588" s="1" t="s">
        <v>5817</v>
      </c>
      <c r="B1588" s="1" t="s">
        <v>202</v>
      </c>
      <c r="C1588" s="1" t="s">
        <v>1583</v>
      </c>
      <c r="D1588" s="1" t="s">
        <v>3793</v>
      </c>
      <c r="E1588" s="1" t="s">
        <v>1954</v>
      </c>
      <c r="F1588" s="2">
        <v>45041</v>
      </c>
      <c r="G1588" s="2">
        <v>45047</v>
      </c>
      <c r="H1588" s="2" t="str">
        <f>TEXT(Ecommerce_Sales[[#This Row],[Order_Date]],"mmmm")</f>
        <v>May</v>
      </c>
      <c r="I1588" s="2" t="str">
        <f>TEXT(Ecommerce_Sales[[#This Row],[Order_Date]],"yyyy")</f>
        <v>2023</v>
      </c>
      <c r="J1588" s="2" t="str">
        <f>TEXT(Ecommerce_Sales[[#This Row],[Order_Date]],"mmmm")</f>
        <v>May</v>
      </c>
      <c r="K1588" s="1" t="s">
        <v>1986</v>
      </c>
      <c r="L1588" s="1" t="s">
        <v>5818</v>
      </c>
      <c r="M1588" s="1" t="s">
        <v>2058</v>
      </c>
      <c r="N1588" s="1" t="s">
        <v>1950</v>
      </c>
      <c r="O1588" s="3">
        <v>205</v>
      </c>
      <c r="P1588">
        <v>1</v>
      </c>
      <c r="Q1588" s="3">
        <v>205</v>
      </c>
      <c r="R1588" s="1" t="s">
        <v>1958</v>
      </c>
      <c r="S1588" s="3">
        <v>13</v>
      </c>
      <c r="U1588" t="str">
        <f>IF(Ecommerce_Sales[[#This Row],[Delivery_Time_Days]]&gt;7,"Delay",IF(Ecommerce_Sales[[#This Row],[Delivery_Time_Days]] = 0,"No delivery",IF(Ecommerce_Sales[[#This Row],[Delivery_Time_Days]]&lt;=7,"On-time")))</f>
        <v>No delivery</v>
      </c>
      <c r="V1588" s="7">
        <f>Ecommerce_Sales[[#This Row],[Profit]]/Ecommerce_Sales[[#This Row],[Total_Price]]</f>
        <v>0.4</v>
      </c>
      <c r="W1588" s="3">
        <v>82</v>
      </c>
      <c r="X1588" s="3"/>
    </row>
    <row r="1589" spans="1:24" x14ac:dyDescent="0.25">
      <c r="A1589" s="1" t="s">
        <v>5819</v>
      </c>
      <c r="B1589" s="1" t="s">
        <v>60</v>
      </c>
      <c r="C1589" s="1" t="s">
        <v>61</v>
      </c>
      <c r="D1589" s="1" t="s">
        <v>2881</v>
      </c>
      <c r="E1589" s="1" t="s">
        <v>1954</v>
      </c>
      <c r="F1589" s="2">
        <v>45212</v>
      </c>
      <c r="G1589" s="2">
        <v>45016</v>
      </c>
      <c r="H1589" s="2" t="str">
        <f>TEXT(Ecommerce_Sales[[#This Row],[Order_Date]],"mmmm")</f>
        <v>March</v>
      </c>
      <c r="I1589" s="2" t="str">
        <f>TEXT(Ecommerce_Sales[[#This Row],[Order_Date]],"yyyy")</f>
        <v>2023</v>
      </c>
      <c r="J1589" s="2" t="str">
        <f>TEXT(Ecommerce_Sales[[#This Row],[Order_Date]],"mmmm")</f>
        <v>March</v>
      </c>
      <c r="K1589" s="1" t="s">
        <v>1947</v>
      </c>
      <c r="L1589" s="1" t="s">
        <v>5820</v>
      </c>
      <c r="M1589" s="1" t="s">
        <v>2007</v>
      </c>
      <c r="N1589" s="1" t="s">
        <v>1973</v>
      </c>
      <c r="O1589" s="3">
        <v>893</v>
      </c>
      <c r="P1589">
        <v>5</v>
      </c>
      <c r="Q1589" s="3">
        <v>4467</v>
      </c>
      <c r="R1589" s="1" t="s">
        <v>1958</v>
      </c>
      <c r="S1589" s="3">
        <v>374</v>
      </c>
      <c r="T1589">
        <v>6</v>
      </c>
      <c r="U1589" t="str">
        <f>IF(Ecommerce_Sales[[#This Row],[Delivery_Time_Days]]&gt;7,"Delay",IF(Ecommerce_Sales[[#This Row],[Delivery_Time_Days]] = 0,"No delivery",IF(Ecommerce_Sales[[#This Row],[Delivery_Time_Days]]&lt;=7,"On-time")))</f>
        <v>On-time</v>
      </c>
      <c r="V1589" s="7">
        <f>Ecommerce_Sales[[#This Row],[Profit]]/Ecommerce_Sales[[#This Row],[Total_Price]]</f>
        <v>0.29997761361092457</v>
      </c>
      <c r="W1589" s="3">
        <v>1340</v>
      </c>
      <c r="X1589" s="3"/>
    </row>
    <row r="1590" spans="1:24" x14ac:dyDescent="0.25">
      <c r="A1590" s="1" t="s">
        <v>5821</v>
      </c>
      <c r="B1590" s="1" t="s">
        <v>1109</v>
      </c>
      <c r="C1590" s="1" t="s">
        <v>1110</v>
      </c>
      <c r="D1590" s="1" t="s">
        <v>5822</v>
      </c>
      <c r="E1590" s="1" t="s">
        <v>1981</v>
      </c>
      <c r="F1590" s="2">
        <v>45019</v>
      </c>
      <c r="G1590" s="2">
        <v>45130</v>
      </c>
      <c r="H1590" s="2" t="str">
        <f>TEXT(Ecommerce_Sales[[#This Row],[Order_Date]],"mmmm")</f>
        <v>July</v>
      </c>
      <c r="I1590" s="2" t="str">
        <f>TEXT(Ecommerce_Sales[[#This Row],[Order_Date]],"yyyy")</f>
        <v>2023</v>
      </c>
      <c r="J1590" s="2" t="str">
        <f>TEXT(Ecommerce_Sales[[#This Row],[Order_Date]],"mmmm")</f>
        <v>July</v>
      </c>
      <c r="K1590" s="1" t="s">
        <v>1947</v>
      </c>
      <c r="L1590" s="1" t="s">
        <v>2190</v>
      </c>
      <c r="M1590" s="1" t="s">
        <v>1968</v>
      </c>
      <c r="N1590" s="1" t="s">
        <v>1957</v>
      </c>
      <c r="O1590" s="3">
        <v>446</v>
      </c>
      <c r="P1590">
        <v>6</v>
      </c>
      <c r="Q1590" s="3">
        <v>2678</v>
      </c>
      <c r="R1590" s="1" t="s">
        <v>1951</v>
      </c>
      <c r="S1590" s="3">
        <v>260</v>
      </c>
      <c r="T1590">
        <v>9</v>
      </c>
      <c r="U1590" t="str">
        <f>IF(Ecommerce_Sales[[#This Row],[Delivery_Time_Days]]&gt;7,"Delay",IF(Ecommerce_Sales[[#This Row],[Delivery_Time_Days]] = 0,"No delivery",IF(Ecommerce_Sales[[#This Row],[Delivery_Time_Days]]&lt;=7,"On-time")))</f>
        <v>Delay</v>
      </c>
      <c r="V1590" s="7">
        <f>Ecommerce_Sales[[#This Row],[Profit]]/Ecommerce_Sales[[#This Row],[Total_Price]]</f>
        <v>0.15011202389843167</v>
      </c>
      <c r="W1590" s="3">
        <v>402</v>
      </c>
      <c r="X1590" s="3"/>
    </row>
    <row r="1591" spans="1:24" x14ac:dyDescent="0.25">
      <c r="A1591" s="1" t="s">
        <v>5823</v>
      </c>
      <c r="B1591" s="1" t="s">
        <v>810</v>
      </c>
      <c r="C1591" s="1" t="s">
        <v>811</v>
      </c>
      <c r="D1591" s="1" t="s">
        <v>2261</v>
      </c>
      <c r="E1591" s="1" t="s">
        <v>1981</v>
      </c>
      <c r="F1591" s="2">
        <v>45228</v>
      </c>
      <c r="G1591" s="2">
        <v>45221</v>
      </c>
      <c r="H1591" s="2" t="str">
        <f>TEXT(Ecommerce_Sales[[#This Row],[Order_Date]],"mmmm")</f>
        <v>October</v>
      </c>
      <c r="I1591" s="2" t="str">
        <f>TEXT(Ecommerce_Sales[[#This Row],[Order_Date]],"yyyy")</f>
        <v>2023</v>
      </c>
      <c r="J1591" s="2" t="str">
        <f>TEXT(Ecommerce_Sales[[#This Row],[Order_Date]],"mmmm")</f>
        <v>October</v>
      </c>
      <c r="K1591" s="1" t="s">
        <v>1947</v>
      </c>
      <c r="L1591" s="1" t="s">
        <v>5824</v>
      </c>
      <c r="M1591" s="1" t="s">
        <v>2043</v>
      </c>
      <c r="N1591" s="1" t="s">
        <v>1989</v>
      </c>
      <c r="O1591" s="3">
        <v>425</v>
      </c>
      <c r="P1591">
        <v>4</v>
      </c>
      <c r="Q1591" s="3">
        <v>1700</v>
      </c>
      <c r="R1591" s="1" t="s">
        <v>1958</v>
      </c>
      <c r="S1591" s="3">
        <v>193</v>
      </c>
      <c r="T1591">
        <v>9</v>
      </c>
      <c r="U1591" t="str">
        <f>IF(Ecommerce_Sales[[#This Row],[Delivery_Time_Days]]&gt;7,"Delay",IF(Ecommerce_Sales[[#This Row],[Delivery_Time_Days]] = 0,"No delivery",IF(Ecommerce_Sales[[#This Row],[Delivery_Time_Days]]&lt;=7,"On-time")))</f>
        <v>Delay</v>
      </c>
      <c r="V1591" s="7">
        <f>Ecommerce_Sales[[#This Row],[Profit]]/Ecommerce_Sales[[#This Row],[Total_Price]]</f>
        <v>0.25</v>
      </c>
      <c r="W1591" s="3">
        <v>425</v>
      </c>
      <c r="X1591" s="3"/>
    </row>
    <row r="1592" spans="1:24" x14ac:dyDescent="0.25">
      <c r="A1592" s="1" t="s">
        <v>5825</v>
      </c>
      <c r="B1592" s="1" t="s">
        <v>20</v>
      </c>
      <c r="C1592" s="1" t="s">
        <v>21</v>
      </c>
      <c r="D1592" s="1" t="s">
        <v>1960</v>
      </c>
      <c r="E1592" s="1" t="s">
        <v>1961</v>
      </c>
      <c r="F1592" s="2">
        <v>45440</v>
      </c>
      <c r="G1592" s="2">
        <v>45302</v>
      </c>
      <c r="H1592" s="2" t="str">
        <f>TEXT(Ecommerce_Sales[[#This Row],[Order_Date]],"mmmm")</f>
        <v>January</v>
      </c>
      <c r="I1592" s="2" t="str">
        <f>TEXT(Ecommerce_Sales[[#This Row],[Order_Date]],"yyyy")</f>
        <v>2024</v>
      </c>
      <c r="J1592" s="2" t="str">
        <f>TEXT(Ecommerce_Sales[[#This Row],[Order_Date]],"mmmm")</f>
        <v>January</v>
      </c>
      <c r="K1592" s="1" t="s">
        <v>1992</v>
      </c>
      <c r="L1592" s="1" t="s">
        <v>5826</v>
      </c>
      <c r="M1592" s="1" t="s">
        <v>1956</v>
      </c>
      <c r="N1592" s="1" t="s">
        <v>1957</v>
      </c>
      <c r="O1592" s="3">
        <v>501</v>
      </c>
      <c r="P1592">
        <v>2</v>
      </c>
      <c r="Q1592" s="3">
        <v>1001</v>
      </c>
      <c r="R1592" s="1" t="s">
        <v>1958</v>
      </c>
      <c r="S1592" s="3">
        <v>55</v>
      </c>
      <c r="U1592" t="str">
        <f>IF(Ecommerce_Sales[[#This Row],[Delivery_Time_Days]]&gt;7,"Delay",IF(Ecommerce_Sales[[#This Row],[Delivery_Time_Days]] = 0,"No delivery",IF(Ecommerce_Sales[[#This Row],[Delivery_Time_Days]]&lt;=7,"On-time")))</f>
        <v>No delivery</v>
      </c>
      <c r="V1592" s="7">
        <f>Ecommerce_Sales[[#This Row],[Profit]]/Ecommerce_Sales[[#This Row],[Total_Price]]</f>
        <v>0.14985014985014986</v>
      </c>
      <c r="W1592" s="3">
        <v>150</v>
      </c>
      <c r="X1592" s="3"/>
    </row>
    <row r="1593" spans="1:24" x14ac:dyDescent="0.25">
      <c r="A1593" s="1" t="s">
        <v>5827</v>
      </c>
      <c r="B1593" s="1" t="s">
        <v>624</v>
      </c>
      <c r="C1593" s="1" t="s">
        <v>625</v>
      </c>
      <c r="D1593" s="1" t="s">
        <v>2288</v>
      </c>
      <c r="E1593" s="1" t="s">
        <v>2005</v>
      </c>
      <c r="F1593" s="2">
        <v>44935</v>
      </c>
      <c r="G1593" s="2">
        <v>45599</v>
      </c>
      <c r="H1593" s="2" t="str">
        <f>TEXT(Ecommerce_Sales[[#This Row],[Order_Date]],"mmmm")</f>
        <v>November</v>
      </c>
      <c r="I1593" s="2" t="str">
        <f>TEXT(Ecommerce_Sales[[#This Row],[Order_Date]],"yyyy")</f>
        <v>2024</v>
      </c>
      <c r="J1593" s="2" t="str">
        <f>TEXT(Ecommerce_Sales[[#This Row],[Order_Date]],"mmmm")</f>
        <v>November</v>
      </c>
      <c r="K1593" s="1" t="s">
        <v>1947</v>
      </c>
      <c r="L1593" s="1" t="s">
        <v>5333</v>
      </c>
      <c r="M1593" s="1" t="s">
        <v>1949</v>
      </c>
      <c r="N1593" s="1" t="s">
        <v>1950</v>
      </c>
      <c r="O1593" s="3">
        <v>1047</v>
      </c>
      <c r="P1593">
        <v>1</v>
      </c>
      <c r="Q1593" s="3">
        <v>1047</v>
      </c>
      <c r="R1593" s="1" t="s">
        <v>2008</v>
      </c>
      <c r="S1593" s="3">
        <v>132</v>
      </c>
      <c r="T1593">
        <v>3</v>
      </c>
      <c r="U1593" t="str">
        <f>IF(Ecommerce_Sales[[#This Row],[Delivery_Time_Days]]&gt;7,"Delay",IF(Ecommerce_Sales[[#This Row],[Delivery_Time_Days]] = 0,"No delivery",IF(Ecommerce_Sales[[#This Row],[Delivery_Time_Days]]&lt;=7,"On-time")))</f>
        <v>On-time</v>
      </c>
      <c r="V1593" s="7">
        <f>Ecommerce_Sales[[#This Row],[Profit]]/Ecommerce_Sales[[#This Row],[Total_Price]]</f>
        <v>0.40019102196752626</v>
      </c>
      <c r="W1593" s="3">
        <v>419</v>
      </c>
      <c r="X1593" s="3"/>
    </row>
    <row r="1594" spans="1:24" x14ac:dyDescent="0.25">
      <c r="A1594" s="1" t="s">
        <v>5828</v>
      </c>
      <c r="B1594" s="1" t="s">
        <v>142</v>
      </c>
      <c r="C1594" s="1" t="s">
        <v>143</v>
      </c>
      <c r="D1594" s="1" t="s">
        <v>3243</v>
      </c>
      <c r="E1594" s="1" t="s">
        <v>1961</v>
      </c>
      <c r="F1594" s="2">
        <v>45594</v>
      </c>
      <c r="G1594" s="2">
        <v>45361</v>
      </c>
      <c r="H1594" s="2" t="str">
        <f>TEXT(Ecommerce_Sales[[#This Row],[Order_Date]],"mmmm")</f>
        <v>March</v>
      </c>
      <c r="I1594" s="2" t="str">
        <f>TEXT(Ecommerce_Sales[[#This Row],[Order_Date]],"yyyy")</f>
        <v>2024</v>
      </c>
      <c r="J1594" s="2" t="str">
        <f>TEXT(Ecommerce_Sales[[#This Row],[Order_Date]],"mmmm")</f>
        <v>March</v>
      </c>
      <c r="K1594" s="1" t="s">
        <v>1947</v>
      </c>
      <c r="L1594" s="1" t="s">
        <v>5829</v>
      </c>
      <c r="M1594" s="1" t="s">
        <v>1998</v>
      </c>
      <c r="N1594" s="1" t="s">
        <v>1973</v>
      </c>
      <c r="O1594" s="3">
        <v>906</v>
      </c>
      <c r="P1594">
        <v>4</v>
      </c>
      <c r="Q1594" s="3">
        <v>3625</v>
      </c>
      <c r="R1594" s="1" t="s">
        <v>1951</v>
      </c>
      <c r="S1594" s="3">
        <v>487</v>
      </c>
      <c r="T1594">
        <v>4</v>
      </c>
      <c r="U1594" t="str">
        <f>IF(Ecommerce_Sales[[#This Row],[Delivery_Time_Days]]&gt;7,"Delay",IF(Ecommerce_Sales[[#This Row],[Delivery_Time_Days]] = 0,"No delivery",IF(Ecommerce_Sales[[#This Row],[Delivery_Time_Days]]&lt;=7,"On-time")))</f>
        <v>On-time</v>
      </c>
      <c r="V1594" s="7">
        <f>Ecommerce_Sales[[#This Row],[Profit]]/Ecommerce_Sales[[#This Row],[Total_Price]]</f>
        <v>0.30013793103448277</v>
      </c>
      <c r="W1594" s="3">
        <v>1088</v>
      </c>
      <c r="X1594" s="3"/>
    </row>
    <row r="1595" spans="1:24" x14ac:dyDescent="0.25">
      <c r="A1595" s="1" t="s">
        <v>5830</v>
      </c>
      <c r="B1595" s="1" t="s">
        <v>436</v>
      </c>
      <c r="C1595" s="1" t="s">
        <v>437</v>
      </c>
      <c r="D1595" s="1" t="s">
        <v>3501</v>
      </c>
      <c r="E1595" s="1" t="s">
        <v>1981</v>
      </c>
      <c r="F1595" s="2">
        <v>44987</v>
      </c>
      <c r="G1595" s="2">
        <v>44935</v>
      </c>
      <c r="H1595" s="2" t="str">
        <f>TEXT(Ecommerce_Sales[[#This Row],[Order_Date]],"mmmm")</f>
        <v>January</v>
      </c>
      <c r="I1595" s="2" t="str">
        <f>TEXT(Ecommerce_Sales[[#This Row],[Order_Date]],"yyyy")</f>
        <v>2023</v>
      </c>
      <c r="J1595" s="2" t="str">
        <f>TEXT(Ecommerce_Sales[[#This Row],[Order_Date]],"mmmm")</f>
        <v>January</v>
      </c>
      <c r="K1595" s="1" t="s">
        <v>1947</v>
      </c>
      <c r="L1595" s="1" t="s">
        <v>5831</v>
      </c>
      <c r="M1595" s="1" t="s">
        <v>2026</v>
      </c>
      <c r="N1595" s="1" t="s">
        <v>1978</v>
      </c>
      <c r="O1595" s="3">
        <v>450</v>
      </c>
      <c r="P1595">
        <v>1</v>
      </c>
      <c r="Q1595" s="3">
        <v>450</v>
      </c>
      <c r="R1595" s="1" t="s">
        <v>2008</v>
      </c>
      <c r="S1595" s="3">
        <v>28</v>
      </c>
      <c r="T1595">
        <v>9</v>
      </c>
      <c r="U1595" t="str">
        <f>IF(Ecommerce_Sales[[#This Row],[Delivery_Time_Days]]&gt;7,"Delay",IF(Ecommerce_Sales[[#This Row],[Delivery_Time_Days]] = 0,"No delivery",IF(Ecommerce_Sales[[#This Row],[Delivery_Time_Days]]&lt;=7,"On-time")))</f>
        <v>Delay</v>
      </c>
      <c r="V1595" s="7">
        <f>Ecommerce_Sales[[#This Row],[Profit]]/Ecommerce_Sales[[#This Row],[Total_Price]]</f>
        <v>0.3511111111111111</v>
      </c>
      <c r="W1595" s="3">
        <v>158</v>
      </c>
      <c r="X1595" s="3"/>
    </row>
    <row r="1596" spans="1:24" x14ac:dyDescent="0.25">
      <c r="A1596" s="1" t="s">
        <v>5832</v>
      </c>
      <c r="B1596" s="1" t="s">
        <v>503</v>
      </c>
      <c r="C1596" s="1" t="s">
        <v>504</v>
      </c>
      <c r="D1596" s="1" t="s">
        <v>4536</v>
      </c>
      <c r="E1596" s="1" t="s">
        <v>1996</v>
      </c>
      <c r="F1596" s="2">
        <v>45382</v>
      </c>
      <c r="G1596" s="2">
        <v>45061</v>
      </c>
      <c r="H1596" s="2" t="str">
        <f>TEXT(Ecommerce_Sales[[#This Row],[Order_Date]],"mmmm")</f>
        <v>May</v>
      </c>
      <c r="I1596" s="2" t="str">
        <f>TEXT(Ecommerce_Sales[[#This Row],[Order_Date]],"yyyy")</f>
        <v>2023</v>
      </c>
      <c r="J1596" s="2" t="str">
        <f>TEXT(Ecommerce_Sales[[#This Row],[Order_Date]],"mmmm")</f>
        <v>May</v>
      </c>
      <c r="K1596" s="1" t="s">
        <v>1947</v>
      </c>
      <c r="L1596" s="1" t="s">
        <v>5833</v>
      </c>
      <c r="M1596" s="1" t="s">
        <v>1998</v>
      </c>
      <c r="N1596" s="1" t="s">
        <v>1973</v>
      </c>
      <c r="O1596" s="3">
        <v>205</v>
      </c>
      <c r="P1596">
        <v>5</v>
      </c>
      <c r="Q1596" s="3">
        <v>1024</v>
      </c>
      <c r="R1596" s="1" t="s">
        <v>2008</v>
      </c>
      <c r="S1596" s="3">
        <v>116</v>
      </c>
      <c r="T1596">
        <v>4</v>
      </c>
      <c r="U1596" t="str">
        <f>IF(Ecommerce_Sales[[#This Row],[Delivery_Time_Days]]&gt;7,"Delay",IF(Ecommerce_Sales[[#This Row],[Delivery_Time_Days]] = 0,"No delivery",IF(Ecommerce_Sales[[#This Row],[Delivery_Time_Days]]&lt;=7,"On-time")))</f>
        <v>On-time</v>
      </c>
      <c r="V1596" s="7">
        <f>Ecommerce_Sales[[#This Row],[Profit]]/Ecommerce_Sales[[#This Row],[Total_Price]]</f>
        <v>0.2998046875</v>
      </c>
      <c r="W1596" s="3">
        <v>307</v>
      </c>
      <c r="X1596" s="3"/>
    </row>
    <row r="1597" spans="1:24" x14ac:dyDescent="0.25">
      <c r="A1597" s="1" t="s">
        <v>5834</v>
      </c>
      <c r="B1597" s="1" t="s">
        <v>1784</v>
      </c>
      <c r="C1597" s="1" t="s">
        <v>1785</v>
      </c>
      <c r="D1597" s="1" t="s">
        <v>5835</v>
      </c>
      <c r="E1597" s="1" t="s">
        <v>1946</v>
      </c>
      <c r="F1597" s="2">
        <v>45550</v>
      </c>
      <c r="G1597" s="2">
        <v>45054</v>
      </c>
      <c r="H1597" s="2" t="str">
        <f>TEXT(Ecommerce_Sales[[#This Row],[Order_Date]],"mmmm")</f>
        <v>May</v>
      </c>
      <c r="I1597" s="2" t="str">
        <f>TEXT(Ecommerce_Sales[[#This Row],[Order_Date]],"yyyy")</f>
        <v>2023</v>
      </c>
      <c r="J1597" s="2" t="str">
        <f>TEXT(Ecommerce_Sales[[#This Row],[Order_Date]],"mmmm")</f>
        <v>May</v>
      </c>
      <c r="K1597" s="1" t="s">
        <v>1992</v>
      </c>
      <c r="L1597" s="1" t="s">
        <v>5836</v>
      </c>
      <c r="M1597" s="1" t="s">
        <v>2104</v>
      </c>
      <c r="N1597" s="1" t="s">
        <v>1978</v>
      </c>
      <c r="O1597" s="3">
        <v>919</v>
      </c>
      <c r="P1597">
        <v>5</v>
      </c>
      <c r="Q1597" s="3">
        <v>4597</v>
      </c>
      <c r="R1597" s="1" t="s">
        <v>2008</v>
      </c>
      <c r="S1597" s="3">
        <v>441</v>
      </c>
      <c r="U1597" t="str">
        <f>IF(Ecommerce_Sales[[#This Row],[Delivery_Time_Days]]&gt;7,"Delay",IF(Ecommerce_Sales[[#This Row],[Delivery_Time_Days]] = 0,"No delivery",IF(Ecommerce_Sales[[#This Row],[Delivery_Time_Days]]&lt;=7,"On-time")))</f>
        <v>No delivery</v>
      </c>
      <c r="V1597" s="7">
        <f>Ecommerce_Sales[[#This Row],[Profit]]/Ecommerce_Sales[[#This Row],[Total_Price]]</f>
        <v>0.35001087665869046</v>
      </c>
      <c r="W1597" s="3">
        <v>1609</v>
      </c>
      <c r="X1597" s="3"/>
    </row>
    <row r="1598" spans="1:24" x14ac:dyDescent="0.25">
      <c r="A1598" s="1" t="s">
        <v>5837</v>
      </c>
      <c r="B1598" s="1" t="s">
        <v>68</v>
      </c>
      <c r="C1598" s="1" t="s">
        <v>69</v>
      </c>
      <c r="D1598" s="1" t="s">
        <v>4611</v>
      </c>
      <c r="E1598" s="1" t="s">
        <v>1954</v>
      </c>
      <c r="F1598" s="2">
        <v>45151</v>
      </c>
      <c r="G1598" s="2">
        <v>45209</v>
      </c>
      <c r="H1598" s="2" t="str">
        <f>TEXT(Ecommerce_Sales[[#This Row],[Order_Date]],"mmmm")</f>
        <v>October</v>
      </c>
      <c r="I1598" s="2" t="str">
        <f>TEXT(Ecommerce_Sales[[#This Row],[Order_Date]],"yyyy")</f>
        <v>2023</v>
      </c>
      <c r="J1598" s="2" t="str">
        <f>TEXT(Ecommerce_Sales[[#This Row],[Order_Date]],"mmmm")</f>
        <v>October</v>
      </c>
      <c r="K1598" s="1" t="s">
        <v>1947</v>
      </c>
      <c r="L1598" s="1" t="s">
        <v>5838</v>
      </c>
      <c r="M1598" s="1" t="s">
        <v>2079</v>
      </c>
      <c r="N1598" s="1" t="s">
        <v>1973</v>
      </c>
      <c r="O1598" s="3">
        <v>1012</v>
      </c>
      <c r="P1598">
        <v>6</v>
      </c>
      <c r="Q1598" s="3">
        <v>6070</v>
      </c>
      <c r="R1598" s="1" t="s">
        <v>1958</v>
      </c>
      <c r="S1598" s="3">
        <v>646</v>
      </c>
      <c r="T1598">
        <v>3</v>
      </c>
      <c r="U1598" t="str">
        <f>IF(Ecommerce_Sales[[#This Row],[Delivery_Time_Days]]&gt;7,"Delay",IF(Ecommerce_Sales[[#This Row],[Delivery_Time_Days]] = 0,"No delivery",IF(Ecommerce_Sales[[#This Row],[Delivery_Time_Days]]&lt;=7,"On-time")))</f>
        <v>On-time</v>
      </c>
      <c r="V1598" s="7">
        <f>Ecommerce_Sales[[#This Row],[Profit]]/Ecommerce_Sales[[#This Row],[Total_Price]]</f>
        <v>0.3</v>
      </c>
      <c r="W1598" s="3">
        <v>1821</v>
      </c>
      <c r="X1598" s="3"/>
    </row>
    <row r="1599" spans="1:24" x14ac:dyDescent="0.25">
      <c r="A1599" s="1" t="s">
        <v>5839</v>
      </c>
      <c r="B1599" s="1" t="s">
        <v>1343</v>
      </c>
      <c r="C1599" s="1" t="s">
        <v>1344</v>
      </c>
      <c r="D1599" s="1" t="s">
        <v>2628</v>
      </c>
      <c r="E1599" s="1" t="s">
        <v>1996</v>
      </c>
      <c r="F1599" s="2">
        <v>44999</v>
      </c>
      <c r="G1599" s="2">
        <v>45299</v>
      </c>
      <c r="H1599" s="2" t="str">
        <f>TEXT(Ecommerce_Sales[[#This Row],[Order_Date]],"mmmm")</f>
        <v>January</v>
      </c>
      <c r="I1599" s="2" t="str">
        <f>TEXT(Ecommerce_Sales[[#This Row],[Order_Date]],"yyyy")</f>
        <v>2024</v>
      </c>
      <c r="J1599" s="2" t="str">
        <f>TEXT(Ecommerce_Sales[[#This Row],[Order_Date]],"mmmm")</f>
        <v>January</v>
      </c>
      <c r="K1599" s="1" t="s">
        <v>1986</v>
      </c>
      <c r="L1599" s="1" t="s">
        <v>3851</v>
      </c>
      <c r="M1599" s="1" t="s">
        <v>1963</v>
      </c>
      <c r="N1599" s="1" t="s">
        <v>1957</v>
      </c>
      <c r="O1599" s="3">
        <v>571</v>
      </c>
      <c r="P1599">
        <v>3</v>
      </c>
      <c r="Q1599" s="3">
        <v>1712</v>
      </c>
      <c r="R1599" s="1" t="s">
        <v>2012</v>
      </c>
      <c r="S1599" s="3">
        <v>229</v>
      </c>
      <c r="U1599" t="str">
        <f>IF(Ecommerce_Sales[[#This Row],[Delivery_Time_Days]]&gt;7,"Delay",IF(Ecommerce_Sales[[#This Row],[Delivery_Time_Days]] = 0,"No delivery",IF(Ecommerce_Sales[[#This Row],[Delivery_Time_Days]]&lt;=7,"On-time")))</f>
        <v>No delivery</v>
      </c>
      <c r="V1599" s="7">
        <f>Ecommerce_Sales[[#This Row],[Profit]]/Ecommerce_Sales[[#This Row],[Total_Price]]</f>
        <v>0.15011682242990654</v>
      </c>
      <c r="W1599" s="3">
        <v>257</v>
      </c>
      <c r="X1599" s="3"/>
    </row>
    <row r="1600" spans="1:24" x14ac:dyDescent="0.25">
      <c r="A1600" s="1" t="s">
        <v>5840</v>
      </c>
      <c r="B1600" s="1" t="s">
        <v>1067</v>
      </c>
      <c r="C1600" s="1" t="s">
        <v>1068</v>
      </c>
      <c r="D1600" s="1" t="s">
        <v>2458</v>
      </c>
      <c r="E1600" s="1" t="s">
        <v>2005</v>
      </c>
      <c r="F1600" s="2">
        <v>45329</v>
      </c>
      <c r="G1600" s="2">
        <v>45127</v>
      </c>
      <c r="H1600" s="2" t="str">
        <f>TEXT(Ecommerce_Sales[[#This Row],[Order_Date]],"mmmm")</f>
        <v>July</v>
      </c>
      <c r="I1600" s="2" t="str">
        <f>TEXT(Ecommerce_Sales[[#This Row],[Order_Date]],"yyyy")</f>
        <v>2023</v>
      </c>
      <c r="J1600" s="2" t="str">
        <f>TEXT(Ecommerce_Sales[[#This Row],[Order_Date]],"mmmm")</f>
        <v>July</v>
      </c>
      <c r="K1600" s="1" t="s">
        <v>1947</v>
      </c>
      <c r="L1600" s="1" t="s">
        <v>5841</v>
      </c>
      <c r="M1600" s="1" t="s">
        <v>2030</v>
      </c>
      <c r="N1600" s="1" t="s">
        <v>1978</v>
      </c>
      <c r="O1600" s="3">
        <v>46</v>
      </c>
      <c r="P1600">
        <v>2</v>
      </c>
      <c r="Q1600" s="3">
        <v>93</v>
      </c>
      <c r="R1600" s="1" t="s">
        <v>1951</v>
      </c>
      <c r="S1600" s="3">
        <v>8</v>
      </c>
      <c r="T1600">
        <v>6</v>
      </c>
      <c r="U1600" t="str">
        <f>IF(Ecommerce_Sales[[#This Row],[Delivery_Time_Days]]&gt;7,"Delay",IF(Ecommerce_Sales[[#This Row],[Delivery_Time_Days]] = 0,"No delivery",IF(Ecommerce_Sales[[#This Row],[Delivery_Time_Days]]&lt;=7,"On-time")))</f>
        <v>On-time</v>
      </c>
      <c r="V1600" s="7">
        <f>Ecommerce_Sales[[#This Row],[Profit]]/Ecommerce_Sales[[#This Row],[Total_Price]]</f>
        <v>0.34408602150537637</v>
      </c>
      <c r="W1600" s="3">
        <v>32</v>
      </c>
      <c r="X1600" s="3"/>
    </row>
    <row r="1601" spans="1:24" x14ac:dyDescent="0.25">
      <c r="A1601" s="1" t="s">
        <v>5842</v>
      </c>
      <c r="B1601" s="1" t="s">
        <v>122</v>
      </c>
      <c r="C1601" s="1" t="s">
        <v>123</v>
      </c>
      <c r="D1601" s="1" t="s">
        <v>5676</v>
      </c>
      <c r="E1601" s="1" t="s">
        <v>2005</v>
      </c>
      <c r="F1601" s="2">
        <v>45490</v>
      </c>
      <c r="G1601" s="2">
        <v>45160</v>
      </c>
      <c r="H1601" s="2" t="str">
        <f>TEXT(Ecommerce_Sales[[#This Row],[Order_Date]],"mmmm")</f>
        <v>August</v>
      </c>
      <c r="I1601" s="2" t="str">
        <f>TEXT(Ecommerce_Sales[[#This Row],[Order_Date]],"yyyy")</f>
        <v>2023</v>
      </c>
      <c r="J1601" s="2" t="str">
        <f>TEXT(Ecommerce_Sales[[#This Row],[Order_Date]],"mmmm")</f>
        <v>August</v>
      </c>
      <c r="K1601" s="1" t="s">
        <v>1947</v>
      </c>
      <c r="L1601" s="1" t="s">
        <v>5843</v>
      </c>
      <c r="M1601" s="1" t="s">
        <v>2026</v>
      </c>
      <c r="N1601" s="1" t="s">
        <v>1978</v>
      </c>
      <c r="O1601" s="3">
        <v>259</v>
      </c>
      <c r="P1601">
        <v>3</v>
      </c>
      <c r="Q1601" s="3">
        <v>778</v>
      </c>
      <c r="R1601" s="1" t="s">
        <v>2016</v>
      </c>
      <c r="S1601" s="3">
        <v>93</v>
      </c>
      <c r="T1601">
        <v>7</v>
      </c>
      <c r="U1601" t="str">
        <f>IF(Ecommerce_Sales[[#This Row],[Delivery_Time_Days]]&gt;7,"Delay",IF(Ecommerce_Sales[[#This Row],[Delivery_Time_Days]] = 0,"No delivery",IF(Ecommerce_Sales[[#This Row],[Delivery_Time_Days]]&lt;=7,"On-time")))</f>
        <v>On-time</v>
      </c>
      <c r="V1601" s="7">
        <f>Ecommerce_Sales[[#This Row],[Profit]]/Ecommerce_Sales[[#This Row],[Total_Price]]</f>
        <v>0.34961439588688947</v>
      </c>
      <c r="W1601" s="3">
        <v>272</v>
      </c>
      <c r="X1601" s="3"/>
    </row>
    <row r="1602" spans="1:24" x14ac:dyDescent="0.25">
      <c r="A1602" s="1" t="s">
        <v>5844</v>
      </c>
      <c r="B1602" s="1" t="s">
        <v>804</v>
      </c>
      <c r="C1602" s="1" t="s">
        <v>805</v>
      </c>
      <c r="D1602" s="1" t="s">
        <v>3478</v>
      </c>
      <c r="E1602" s="1" t="s">
        <v>1996</v>
      </c>
      <c r="F1602" s="2">
        <v>45198</v>
      </c>
      <c r="G1602" s="2">
        <v>44987</v>
      </c>
      <c r="H1602" s="2" t="str">
        <f>TEXT(Ecommerce_Sales[[#This Row],[Order_Date]],"mmmm")</f>
        <v>March</v>
      </c>
      <c r="I1602" s="2" t="str">
        <f>TEXT(Ecommerce_Sales[[#This Row],[Order_Date]],"yyyy")</f>
        <v>2023</v>
      </c>
      <c r="J1602" s="2" t="str">
        <f>TEXT(Ecommerce_Sales[[#This Row],[Order_Date]],"mmmm")</f>
        <v>March</v>
      </c>
      <c r="K1602" s="1" t="s">
        <v>1947</v>
      </c>
      <c r="L1602" s="1" t="s">
        <v>5845</v>
      </c>
      <c r="M1602" s="1" t="s">
        <v>1983</v>
      </c>
      <c r="N1602" s="1" t="s">
        <v>1950</v>
      </c>
      <c r="O1602" s="3">
        <v>955</v>
      </c>
      <c r="P1602">
        <v>5</v>
      </c>
      <c r="Q1602" s="3">
        <v>4777</v>
      </c>
      <c r="R1602" s="1" t="s">
        <v>1958</v>
      </c>
      <c r="S1602" s="3">
        <v>333</v>
      </c>
      <c r="T1602">
        <v>6</v>
      </c>
      <c r="U1602" t="str">
        <f>IF(Ecommerce_Sales[[#This Row],[Delivery_Time_Days]]&gt;7,"Delay",IF(Ecommerce_Sales[[#This Row],[Delivery_Time_Days]] = 0,"No delivery",IF(Ecommerce_Sales[[#This Row],[Delivery_Time_Days]]&lt;=7,"On-time")))</f>
        <v>On-time</v>
      </c>
      <c r="V1602" s="7">
        <f>Ecommerce_Sales[[#This Row],[Profit]]/Ecommerce_Sales[[#This Row],[Total_Price]]</f>
        <v>0.40004186728072011</v>
      </c>
      <c r="W1602" s="3">
        <v>1911</v>
      </c>
      <c r="X1602" s="3"/>
    </row>
    <row r="1603" spans="1:24" x14ac:dyDescent="0.25">
      <c r="A1603" s="1" t="s">
        <v>5846</v>
      </c>
      <c r="B1603" s="1" t="s">
        <v>38</v>
      </c>
      <c r="C1603" s="1" t="s">
        <v>39</v>
      </c>
      <c r="D1603" s="1" t="s">
        <v>3028</v>
      </c>
      <c r="E1603" s="1" t="s">
        <v>1981</v>
      </c>
      <c r="F1603" s="2">
        <v>45211</v>
      </c>
      <c r="G1603" s="2">
        <v>45080</v>
      </c>
      <c r="H1603" s="2" t="str">
        <f>TEXT(Ecommerce_Sales[[#This Row],[Order_Date]],"mmmm")</f>
        <v>June</v>
      </c>
      <c r="I1603" s="2" t="str">
        <f>TEXT(Ecommerce_Sales[[#This Row],[Order_Date]],"yyyy")</f>
        <v>2023</v>
      </c>
      <c r="J1603" s="2" t="str">
        <f>TEXT(Ecommerce_Sales[[#This Row],[Order_Date]],"mmmm")</f>
        <v>June</v>
      </c>
      <c r="K1603" s="1" t="s">
        <v>1947</v>
      </c>
      <c r="L1603" s="1" t="s">
        <v>5847</v>
      </c>
      <c r="M1603" s="1" t="s">
        <v>1968</v>
      </c>
      <c r="N1603" s="1" t="s">
        <v>1957</v>
      </c>
      <c r="O1603" s="3">
        <v>1104</v>
      </c>
      <c r="P1603">
        <v>3</v>
      </c>
      <c r="Q1603" s="3">
        <v>3312</v>
      </c>
      <c r="R1603" s="1" t="s">
        <v>2008</v>
      </c>
      <c r="S1603" s="3">
        <v>467</v>
      </c>
      <c r="T1603">
        <v>9</v>
      </c>
      <c r="U1603" t="str">
        <f>IF(Ecommerce_Sales[[#This Row],[Delivery_Time_Days]]&gt;7,"Delay",IF(Ecommerce_Sales[[#This Row],[Delivery_Time_Days]] = 0,"No delivery",IF(Ecommerce_Sales[[#This Row],[Delivery_Time_Days]]&lt;=7,"On-time")))</f>
        <v>Delay</v>
      </c>
      <c r="V1603" s="7">
        <f>Ecommerce_Sales[[#This Row],[Profit]]/Ecommerce_Sales[[#This Row],[Total_Price]]</f>
        <v>0.15006038647342995</v>
      </c>
      <c r="W1603" s="3">
        <v>497</v>
      </c>
      <c r="X1603" s="3"/>
    </row>
    <row r="1604" spans="1:24" x14ac:dyDescent="0.25">
      <c r="A1604" s="1" t="s">
        <v>5848</v>
      </c>
      <c r="B1604" s="1" t="s">
        <v>668</v>
      </c>
      <c r="C1604" s="1" t="s">
        <v>669</v>
      </c>
      <c r="D1604" s="1" t="s">
        <v>4269</v>
      </c>
      <c r="E1604" s="1" t="s">
        <v>1954</v>
      </c>
      <c r="F1604" s="2">
        <v>45562</v>
      </c>
      <c r="G1604" s="2">
        <v>45126</v>
      </c>
      <c r="H1604" s="2" t="str">
        <f>TEXT(Ecommerce_Sales[[#This Row],[Order_Date]],"mmmm")</f>
        <v>July</v>
      </c>
      <c r="I1604" s="2" t="str">
        <f>TEXT(Ecommerce_Sales[[#This Row],[Order_Date]],"yyyy")</f>
        <v>2023</v>
      </c>
      <c r="J1604" s="2" t="str">
        <f>TEXT(Ecommerce_Sales[[#This Row],[Order_Date]],"mmmm")</f>
        <v>July</v>
      </c>
      <c r="K1604" s="1" t="s">
        <v>1992</v>
      </c>
      <c r="L1604" s="1" t="s">
        <v>5849</v>
      </c>
      <c r="M1604" s="1" t="s">
        <v>2026</v>
      </c>
      <c r="N1604" s="1" t="s">
        <v>1978</v>
      </c>
      <c r="O1604" s="3">
        <v>1073</v>
      </c>
      <c r="P1604">
        <v>1</v>
      </c>
      <c r="Q1604" s="3">
        <v>1073</v>
      </c>
      <c r="R1604" s="1" t="s">
        <v>1958</v>
      </c>
      <c r="S1604" s="3">
        <v>106</v>
      </c>
      <c r="U1604" t="str">
        <f>IF(Ecommerce_Sales[[#This Row],[Delivery_Time_Days]]&gt;7,"Delay",IF(Ecommerce_Sales[[#This Row],[Delivery_Time_Days]] = 0,"No delivery",IF(Ecommerce_Sales[[#This Row],[Delivery_Time_Days]]&lt;=7,"On-time")))</f>
        <v>No delivery</v>
      </c>
      <c r="V1604" s="7">
        <f>Ecommerce_Sales[[#This Row],[Profit]]/Ecommerce_Sales[[#This Row],[Total_Price]]</f>
        <v>0.35041938490214353</v>
      </c>
      <c r="W1604" s="3">
        <v>376</v>
      </c>
      <c r="X1604" s="3"/>
    </row>
    <row r="1605" spans="1:24" x14ac:dyDescent="0.25">
      <c r="A1605" s="1" t="s">
        <v>5850</v>
      </c>
      <c r="B1605" s="1" t="s">
        <v>52</v>
      </c>
      <c r="C1605" s="1" t="s">
        <v>53</v>
      </c>
      <c r="D1605" s="1" t="s">
        <v>2249</v>
      </c>
      <c r="E1605" s="1" t="s">
        <v>1996</v>
      </c>
      <c r="F1605" s="2">
        <v>45460</v>
      </c>
      <c r="G1605" s="2">
        <v>45488</v>
      </c>
      <c r="H1605" s="2" t="str">
        <f>TEXT(Ecommerce_Sales[[#This Row],[Order_Date]],"mmmm")</f>
        <v>July</v>
      </c>
      <c r="I1605" s="2" t="str">
        <f>TEXT(Ecommerce_Sales[[#This Row],[Order_Date]],"yyyy")</f>
        <v>2024</v>
      </c>
      <c r="J1605" s="2" t="str">
        <f>TEXT(Ecommerce_Sales[[#This Row],[Order_Date]],"mmmm")</f>
        <v>July</v>
      </c>
      <c r="K1605" s="1" t="s">
        <v>1986</v>
      </c>
      <c r="L1605" s="1" t="s">
        <v>5851</v>
      </c>
      <c r="M1605" s="1" t="s">
        <v>2072</v>
      </c>
      <c r="N1605" s="1" t="s">
        <v>1950</v>
      </c>
      <c r="O1605" s="3">
        <v>901</v>
      </c>
      <c r="P1605">
        <v>5</v>
      </c>
      <c r="Q1605" s="3">
        <v>4505</v>
      </c>
      <c r="R1605" s="1" t="s">
        <v>2008</v>
      </c>
      <c r="S1605" s="3">
        <v>298</v>
      </c>
      <c r="U1605" t="str">
        <f>IF(Ecommerce_Sales[[#This Row],[Delivery_Time_Days]]&gt;7,"Delay",IF(Ecommerce_Sales[[#This Row],[Delivery_Time_Days]] = 0,"No delivery",IF(Ecommerce_Sales[[#This Row],[Delivery_Time_Days]]&lt;=7,"On-time")))</f>
        <v>No delivery</v>
      </c>
      <c r="V1605" s="7">
        <f>Ecommerce_Sales[[#This Row],[Profit]]/Ecommerce_Sales[[#This Row],[Total_Price]]</f>
        <v>0.4</v>
      </c>
      <c r="W1605" s="3">
        <v>1802</v>
      </c>
      <c r="X1605" s="3"/>
    </row>
    <row r="1606" spans="1:24" x14ac:dyDescent="0.25">
      <c r="A1606" s="1" t="s">
        <v>5852</v>
      </c>
      <c r="B1606" s="1" t="s">
        <v>128</v>
      </c>
      <c r="C1606" s="1" t="s">
        <v>129</v>
      </c>
      <c r="D1606" s="1" t="s">
        <v>3002</v>
      </c>
      <c r="E1606" s="1" t="s">
        <v>1946</v>
      </c>
      <c r="F1606" s="2">
        <v>45373</v>
      </c>
      <c r="G1606" s="2">
        <v>45308</v>
      </c>
      <c r="H1606" s="2" t="str">
        <f>TEXT(Ecommerce_Sales[[#This Row],[Order_Date]],"mmmm")</f>
        <v>January</v>
      </c>
      <c r="I1606" s="2" t="str">
        <f>TEXT(Ecommerce_Sales[[#This Row],[Order_Date]],"yyyy")</f>
        <v>2024</v>
      </c>
      <c r="J1606" s="2" t="str">
        <f>TEXT(Ecommerce_Sales[[#This Row],[Order_Date]],"mmmm")</f>
        <v>January</v>
      </c>
      <c r="K1606" s="1" t="s">
        <v>1947</v>
      </c>
      <c r="L1606" s="1" t="s">
        <v>5853</v>
      </c>
      <c r="M1606" s="1" t="s">
        <v>2247</v>
      </c>
      <c r="N1606" s="1" t="s">
        <v>1957</v>
      </c>
      <c r="O1606" s="3">
        <v>111</v>
      </c>
      <c r="P1606">
        <v>2</v>
      </c>
      <c r="Q1606" s="3">
        <v>223</v>
      </c>
      <c r="R1606" s="1" t="s">
        <v>2008</v>
      </c>
      <c r="S1606" s="3">
        <v>31</v>
      </c>
      <c r="T1606">
        <v>9</v>
      </c>
      <c r="U1606" t="str">
        <f>IF(Ecommerce_Sales[[#This Row],[Delivery_Time_Days]]&gt;7,"Delay",IF(Ecommerce_Sales[[#This Row],[Delivery_Time_Days]] = 0,"No delivery",IF(Ecommerce_Sales[[#This Row],[Delivery_Time_Days]]&lt;=7,"On-time")))</f>
        <v>Delay</v>
      </c>
      <c r="V1606" s="7">
        <f>Ecommerce_Sales[[#This Row],[Profit]]/Ecommerce_Sales[[#This Row],[Total_Price]]</f>
        <v>0.14798206278026907</v>
      </c>
      <c r="W1606" s="3">
        <v>33</v>
      </c>
      <c r="X1606" s="3"/>
    </row>
    <row r="1607" spans="1:24" x14ac:dyDescent="0.25">
      <c r="A1607" s="1" t="s">
        <v>5854</v>
      </c>
      <c r="B1607" s="1" t="s">
        <v>1547</v>
      </c>
      <c r="C1607" s="1" t="s">
        <v>1548</v>
      </c>
      <c r="D1607" s="1" t="s">
        <v>3965</v>
      </c>
      <c r="E1607" s="1" t="s">
        <v>1996</v>
      </c>
      <c r="F1607" s="2">
        <v>45578</v>
      </c>
      <c r="G1607" s="2">
        <v>45508</v>
      </c>
      <c r="H1607" s="2" t="str">
        <f>TEXT(Ecommerce_Sales[[#This Row],[Order_Date]],"mmmm")</f>
        <v>August</v>
      </c>
      <c r="I1607" s="2" t="str">
        <f>TEXT(Ecommerce_Sales[[#This Row],[Order_Date]],"yyyy")</f>
        <v>2024</v>
      </c>
      <c r="J1607" s="2" t="str">
        <f>TEXT(Ecommerce_Sales[[#This Row],[Order_Date]],"mmmm")</f>
        <v>August</v>
      </c>
      <c r="K1607" s="1" t="s">
        <v>1947</v>
      </c>
      <c r="L1607" s="1" t="s">
        <v>5855</v>
      </c>
      <c r="M1607" s="1" t="s">
        <v>2026</v>
      </c>
      <c r="N1607" s="1" t="s">
        <v>1978</v>
      </c>
      <c r="O1607" s="3">
        <v>1131</v>
      </c>
      <c r="P1607">
        <v>2</v>
      </c>
      <c r="Q1607" s="3">
        <v>2263</v>
      </c>
      <c r="R1607" s="1" t="s">
        <v>1958</v>
      </c>
      <c r="S1607" s="3">
        <v>329</v>
      </c>
      <c r="T1607">
        <v>6</v>
      </c>
      <c r="U1607" t="str">
        <f>IF(Ecommerce_Sales[[#This Row],[Delivery_Time_Days]]&gt;7,"Delay",IF(Ecommerce_Sales[[#This Row],[Delivery_Time_Days]] = 0,"No delivery",IF(Ecommerce_Sales[[#This Row],[Delivery_Time_Days]]&lt;=7,"On-time")))</f>
        <v>On-time</v>
      </c>
      <c r="V1607" s="7">
        <f>Ecommerce_Sales[[#This Row],[Profit]]/Ecommerce_Sales[[#This Row],[Total_Price]]</f>
        <v>0.34997790543526291</v>
      </c>
      <c r="W1607" s="3">
        <v>792</v>
      </c>
      <c r="X1607" s="3"/>
    </row>
    <row r="1608" spans="1:24" x14ac:dyDescent="0.25">
      <c r="A1608" s="1" t="s">
        <v>5856</v>
      </c>
      <c r="B1608" s="1" t="s">
        <v>1234</v>
      </c>
      <c r="C1608" s="1" t="s">
        <v>1235</v>
      </c>
      <c r="D1608" s="1" t="s">
        <v>3145</v>
      </c>
      <c r="E1608" s="1" t="s">
        <v>1996</v>
      </c>
      <c r="F1608" s="2">
        <v>45180</v>
      </c>
      <c r="G1608" s="2">
        <v>45151</v>
      </c>
      <c r="H1608" s="2" t="str">
        <f>TEXT(Ecommerce_Sales[[#This Row],[Order_Date]],"mmmm")</f>
        <v>August</v>
      </c>
      <c r="I1608" s="2" t="str">
        <f>TEXT(Ecommerce_Sales[[#This Row],[Order_Date]],"yyyy")</f>
        <v>2023</v>
      </c>
      <c r="J1608" s="2" t="str">
        <f>TEXT(Ecommerce_Sales[[#This Row],[Order_Date]],"mmmm")</f>
        <v>August</v>
      </c>
      <c r="K1608" s="1" t="s">
        <v>1947</v>
      </c>
      <c r="L1608" s="1" t="s">
        <v>5857</v>
      </c>
      <c r="M1608" s="1" t="s">
        <v>1956</v>
      </c>
      <c r="N1608" s="1" t="s">
        <v>1957</v>
      </c>
      <c r="O1608" s="3">
        <v>621</v>
      </c>
      <c r="P1608">
        <v>5</v>
      </c>
      <c r="Q1608" s="3">
        <v>3103</v>
      </c>
      <c r="R1608" s="1" t="s">
        <v>1951</v>
      </c>
      <c r="S1608" s="3">
        <v>444</v>
      </c>
      <c r="T1608">
        <v>5</v>
      </c>
      <c r="U1608" t="str">
        <f>IF(Ecommerce_Sales[[#This Row],[Delivery_Time_Days]]&gt;7,"Delay",IF(Ecommerce_Sales[[#This Row],[Delivery_Time_Days]] = 0,"No delivery",IF(Ecommerce_Sales[[#This Row],[Delivery_Time_Days]]&lt;=7,"On-time")))</f>
        <v>On-time</v>
      </c>
      <c r="V1608" s="7">
        <f>Ecommerce_Sales[[#This Row],[Profit]]/Ecommerce_Sales[[#This Row],[Total_Price]]</f>
        <v>0.15017724782468578</v>
      </c>
      <c r="W1608" s="3">
        <v>466</v>
      </c>
      <c r="X1608" s="3"/>
    </row>
    <row r="1609" spans="1:24" x14ac:dyDescent="0.25">
      <c r="A1609" s="1" t="s">
        <v>5858</v>
      </c>
      <c r="B1609" s="1" t="s">
        <v>804</v>
      </c>
      <c r="C1609" s="1" t="s">
        <v>805</v>
      </c>
      <c r="D1609" s="1" t="s">
        <v>3478</v>
      </c>
      <c r="E1609" s="1" t="s">
        <v>1996</v>
      </c>
      <c r="F1609" s="2">
        <v>45198</v>
      </c>
      <c r="G1609" s="2">
        <v>44927</v>
      </c>
      <c r="H1609" s="2" t="str">
        <f>TEXT(Ecommerce_Sales[[#This Row],[Order_Date]],"mmmm")</f>
        <v>January</v>
      </c>
      <c r="I1609" s="2" t="str">
        <f>TEXT(Ecommerce_Sales[[#This Row],[Order_Date]],"yyyy")</f>
        <v>2023</v>
      </c>
      <c r="J1609" s="2" t="str">
        <f>TEXT(Ecommerce_Sales[[#This Row],[Order_Date]],"mmmm")</f>
        <v>January</v>
      </c>
      <c r="K1609" s="1" t="s">
        <v>1947</v>
      </c>
      <c r="L1609" s="1" t="s">
        <v>5859</v>
      </c>
      <c r="M1609" s="1" t="s">
        <v>2054</v>
      </c>
      <c r="N1609" s="1" t="s">
        <v>1957</v>
      </c>
      <c r="O1609" s="3">
        <v>743</v>
      </c>
      <c r="P1609">
        <v>1</v>
      </c>
      <c r="Q1609" s="3">
        <v>743</v>
      </c>
      <c r="R1609" s="1" t="s">
        <v>2012</v>
      </c>
      <c r="S1609" s="3">
        <v>103</v>
      </c>
      <c r="T1609">
        <v>4</v>
      </c>
      <c r="U1609" t="str">
        <f>IF(Ecommerce_Sales[[#This Row],[Delivery_Time_Days]]&gt;7,"Delay",IF(Ecommerce_Sales[[#This Row],[Delivery_Time_Days]] = 0,"No delivery",IF(Ecommerce_Sales[[#This Row],[Delivery_Time_Days]]&lt;=7,"On-time")))</f>
        <v>On-time</v>
      </c>
      <c r="V1609" s="7">
        <f>Ecommerce_Sales[[#This Row],[Profit]]/Ecommerce_Sales[[#This Row],[Total_Price]]</f>
        <v>0.14939434724091522</v>
      </c>
      <c r="W1609" s="3">
        <v>111</v>
      </c>
      <c r="X1609" s="3"/>
    </row>
    <row r="1610" spans="1:24" x14ac:dyDescent="0.25">
      <c r="A1610" s="1" t="s">
        <v>5860</v>
      </c>
      <c r="B1610" s="1" t="s">
        <v>945</v>
      </c>
      <c r="C1610" s="1" t="s">
        <v>946</v>
      </c>
      <c r="D1610" s="1" t="s">
        <v>2475</v>
      </c>
      <c r="E1610" s="1" t="s">
        <v>1961</v>
      </c>
      <c r="F1610" s="2">
        <v>45347</v>
      </c>
      <c r="G1610" s="2">
        <v>44980</v>
      </c>
      <c r="H1610" s="2" t="str">
        <f>TEXT(Ecommerce_Sales[[#This Row],[Order_Date]],"mmmm")</f>
        <v>February</v>
      </c>
      <c r="I1610" s="2" t="str">
        <f>TEXT(Ecommerce_Sales[[#This Row],[Order_Date]],"yyyy")</f>
        <v>2023</v>
      </c>
      <c r="J1610" s="2" t="str">
        <f>TEXT(Ecommerce_Sales[[#This Row],[Order_Date]],"mmmm")</f>
        <v>February</v>
      </c>
      <c r="K1610" s="1" t="s">
        <v>1986</v>
      </c>
      <c r="L1610" s="1" t="s">
        <v>5861</v>
      </c>
      <c r="M1610" s="1" t="s">
        <v>1988</v>
      </c>
      <c r="N1610" s="1" t="s">
        <v>1989</v>
      </c>
      <c r="O1610" s="3">
        <v>183</v>
      </c>
      <c r="P1610">
        <v>2</v>
      </c>
      <c r="Q1610" s="3">
        <v>365</v>
      </c>
      <c r="R1610" s="1" t="s">
        <v>1958</v>
      </c>
      <c r="S1610" s="3">
        <v>28</v>
      </c>
      <c r="U1610" t="str">
        <f>IF(Ecommerce_Sales[[#This Row],[Delivery_Time_Days]]&gt;7,"Delay",IF(Ecommerce_Sales[[#This Row],[Delivery_Time_Days]] = 0,"No delivery",IF(Ecommerce_Sales[[#This Row],[Delivery_Time_Days]]&lt;=7,"On-time")))</f>
        <v>No delivery</v>
      </c>
      <c r="V1610" s="7">
        <f>Ecommerce_Sales[[#This Row],[Profit]]/Ecommerce_Sales[[#This Row],[Total_Price]]</f>
        <v>0.24931506849315069</v>
      </c>
      <c r="W1610" s="3">
        <v>91</v>
      </c>
      <c r="X1610" s="3"/>
    </row>
    <row r="1611" spans="1:24" x14ac:dyDescent="0.25">
      <c r="A1611" s="1" t="s">
        <v>5862</v>
      </c>
      <c r="B1611" s="1" t="s">
        <v>112</v>
      </c>
      <c r="C1611" s="1" t="s">
        <v>113</v>
      </c>
      <c r="D1611" s="1" t="s">
        <v>2172</v>
      </c>
      <c r="E1611" s="1" t="s">
        <v>1961</v>
      </c>
      <c r="F1611" s="2">
        <v>45386</v>
      </c>
      <c r="G1611" s="2">
        <v>45400</v>
      </c>
      <c r="H1611" s="2" t="str">
        <f>TEXT(Ecommerce_Sales[[#This Row],[Order_Date]],"mmmm")</f>
        <v>April</v>
      </c>
      <c r="I1611" s="2" t="str">
        <f>TEXT(Ecommerce_Sales[[#This Row],[Order_Date]],"yyyy")</f>
        <v>2024</v>
      </c>
      <c r="J1611" s="2" t="str">
        <f>TEXT(Ecommerce_Sales[[#This Row],[Order_Date]],"mmmm")</f>
        <v>April</v>
      </c>
      <c r="K1611" s="1" t="s">
        <v>1986</v>
      </c>
      <c r="L1611" s="1" t="s">
        <v>5863</v>
      </c>
      <c r="M1611" s="1" t="s">
        <v>1988</v>
      </c>
      <c r="N1611" s="1" t="s">
        <v>1989</v>
      </c>
      <c r="O1611" s="3">
        <v>854</v>
      </c>
      <c r="P1611">
        <v>3</v>
      </c>
      <c r="Q1611" s="3">
        <v>2561</v>
      </c>
      <c r="R1611" s="1" t="s">
        <v>1951</v>
      </c>
      <c r="S1611" s="3">
        <v>323</v>
      </c>
      <c r="U1611" t="str">
        <f>IF(Ecommerce_Sales[[#This Row],[Delivery_Time_Days]]&gt;7,"Delay",IF(Ecommerce_Sales[[#This Row],[Delivery_Time_Days]] = 0,"No delivery",IF(Ecommerce_Sales[[#This Row],[Delivery_Time_Days]]&lt;=7,"On-time")))</f>
        <v>No delivery</v>
      </c>
      <c r="V1611" s="7">
        <f>Ecommerce_Sales[[#This Row],[Profit]]/Ecommerce_Sales[[#This Row],[Total_Price]]</f>
        <v>0.24990238188207731</v>
      </c>
      <c r="W1611" s="3">
        <v>640</v>
      </c>
      <c r="X1611" s="3"/>
    </row>
    <row r="1612" spans="1:24" x14ac:dyDescent="0.25">
      <c r="A1612" s="1" t="s">
        <v>5864</v>
      </c>
      <c r="B1612" s="1" t="s">
        <v>707</v>
      </c>
      <c r="C1612" s="1" t="s">
        <v>708</v>
      </c>
      <c r="D1612" s="1" t="s">
        <v>5865</v>
      </c>
      <c r="E1612" s="1" t="s">
        <v>2005</v>
      </c>
      <c r="F1612" s="2">
        <v>45648</v>
      </c>
      <c r="G1612" s="2">
        <v>45502</v>
      </c>
      <c r="H1612" s="2" t="str">
        <f>TEXT(Ecommerce_Sales[[#This Row],[Order_Date]],"mmmm")</f>
        <v>July</v>
      </c>
      <c r="I1612" s="2" t="str">
        <f>TEXT(Ecommerce_Sales[[#This Row],[Order_Date]],"yyyy")</f>
        <v>2024</v>
      </c>
      <c r="J1612" s="2" t="str">
        <f>TEXT(Ecommerce_Sales[[#This Row],[Order_Date]],"mmmm")</f>
        <v>July</v>
      </c>
      <c r="K1612" s="1" t="s">
        <v>1947</v>
      </c>
      <c r="L1612" s="1" t="s">
        <v>5866</v>
      </c>
      <c r="M1612" s="1" t="s">
        <v>1983</v>
      </c>
      <c r="N1612" s="1" t="s">
        <v>1950</v>
      </c>
      <c r="O1612" s="3">
        <v>802</v>
      </c>
      <c r="P1612">
        <v>6</v>
      </c>
      <c r="Q1612" s="3">
        <v>4814</v>
      </c>
      <c r="R1612" s="1" t="s">
        <v>1958</v>
      </c>
      <c r="S1612" s="3">
        <v>315</v>
      </c>
      <c r="T1612">
        <v>6</v>
      </c>
      <c r="U1612" t="str">
        <f>IF(Ecommerce_Sales[[#This Row],[Delivery_Time_Days]]&gt;7,"Delay",IF(Ecommerce_Sales[[#This Row],[Delivery_Time_Days]] = 0,"No delivery",IF(Ecommerce_Sales[[#This Row],[Delivery_Time_Days]]&lt;=7,"On-time")))</f>
        <v>On-time</v>
      </c>
      <c r="V1612" s="7">
        <f>Ecommerce_Sales[[#This Row],[Profit]]/Ecommerce_Sales[[#This Row],[Total_Price]]</f>
        <v>0.40008309098462819</v>
      </c>
      <c r="W1612" s="3">
        <v>1926</v>
      </c>
      <c r="X1612" s="3"/>
    </row>
    <row r="1613" spans="1:24" x14ac:dyDescent="0.25">
      <c r="A1613" s="1" t="s">
        <v>5867</v>
      </c>
      <c r="B1613" s="1" t="s">
        <v>1063</v>
      </c>
      <c r="C1613" s="1" t="s">
        <v>1064</v>
      </c>
      <c r="D1613" s="1" t="s">
        <v>3282</v>
      </c>
      <c r="E1613" s="1" t="s">
        <v>1946</v>
      </c>
      <c r="F1613" s="2">
        <v>45113</v>
      </c>
      <c r="G1613" s="2">
        <v>45128</v>
      </c>
      <c r="H1613" s="2" t="str">
        <f>TEXT(Ecommerce_Sales[[#This Row],[Order_Date]],"mmmm")</f>
        <v>July</v>
      </c>
      <c r="I1613" s="2" t="str">
        <f>TEXT(Ecommerce_Sales[[#This Row],[Order_Date]],"yyyy")</f>
        <v>2023</v>
      </c>
      <c r="J1613" s="2" t="str">
        <f>TEXT(Ecommerce_Sales[[#This Row],[Order_Date]],"mmmm")</f>
        <v>July</v>
      </c>
      <c r="K1613" s="1" t="s">
        <v>1947</v>
      </c>
      <c r="L1613" s="1" t="s">
        <v>5868</v>
      </c>
      <c r="M1613" s="1" t="s">
        <v>2047</v>
      </c>
      <c r="N1613" s="1" t="s">
        <v>1989</v>
      </c>
      <c r="O1613" s="3">
        <v>763</v>
      </c>
      <c r="P1613">
        <v>2</v>
      </c>
      <c r="Q1613" s="3">
        <v>1527</v>
      </c>
      <c r="R1613" s="1" t="s">
        <v>1951</v>
      </c>
      <c r="S1613" s="3">
        <v>128</v>
      </c>
      <c r="T1613">
        <v>7</v>
      </c>
      <c r="U1613" t="str">
        <f>IF(Ecommerce_Sales[[#This Row],[Delivery_Time_Days]]&gt;7,"Delay",IF(Ecommerce_Sales[[#This Row],[Delivery_Time_Days]] = 0,"No delivery",IF(Ecommerce_Sales[[#This Row],[Delivery_Time_Days]]&lt;=7,"On-time")))</f>
        <v>On-time</v>
      </c>
      <c r="V1613" s="7">
        <f>Ecommerce_Sales[[#This Row],[Profit]]/Ecommerce_Sales[[#This Row],[Total_Price]]</f>
        <v>0.25016371971185331</v>
      </c>
      <c r="W1613" s="3">
        <v>382</v>
      </c>
      <c r="X1613" s="3"/>
    </row>
    <row r="1614" spans="1:24" x14ac:dyDescent="0.25">
      <c r="A1614" s="1" t="s">
        <v>5869</v>
      </c>
      <c r="B1614" s="1" t="s">
        <v>525</v>
      </c>
      <c r="C1614" s="1" t="s">
        <v>526</v>
      </c>
      <c r="D1614" s="1" t="s">
        <v>3541</v>
      </c>
      <c r="E1614" s="1" t="s">
        <v>1996</v>
      </c>
      <c r="F1614" s="2">
        <v>45052</v>
      </c>
      <c r="G1614" s="2">
        <v>45027</v>
      </c>
      <c r="H1614" s="2" t="str">
        <f>TEXT(Ecommerce_Sales[[#This Row],[Order_Date]],"mmmm")</f>
        <v>April</v>
      </c>
      <c r="I1614" s="2" t="str">
        <f>TEXT(Ecommerce_Sales[[#This Row],[Order_Date]],"yyyy")</f>
        <v>2023</v>
      </c>
      <c r="J1614" s="2" t="str">
        <f>TEXT(Ecommerce_Sales[[#This Row],[Order_Date]],"mmmm")</f>
        <v>April</v>
      </c>
      <c r="K1614" s="1" t="s">
        <v>1947</v>
      </c>
      <c r="L1614" s="1" t="s">
        <v>5870</v>
      </c>
      <c r="M1614" s="1" t="s">
        <v>2072</v>
      </c>
      <c r="N1614" s="1" t="s">
        <v>1950</v>
      </c>
      <c r="O1614" s="3">
        <v>1042</v>
      </c>
      <c r="P1614">
        <v>4</v>
      </c>
      <c r="Q1614" s="3">
        <v>4166</v>
      </c>
      <c r="R1614" s="1" t="s">
        <v>1951</v>
      </c>
      <c r="S1614" s="3">
        <v>431</v>
      </c>
      <c r="T1614">
        <v>5</v>
      </c>
      <c r="U1614" t="str">
        <f>IF(Ecommerce_Sales[[#This Row],[Delivery_Time_Days]]&gt;7,"Delay",IF(Ecommerce_Sales[[#This Row],[Delivery_Time_Days]] = 0,"No delivery",IF(Ecommerce_Sales[[#This Row],[Delivery_Time_Days]]&lt;=7,"On-time")))</f>
        <v>On-time</v>
      </c>
      <c r="V1614" s="7">
        <f>Ecommerce_Sales[[#This Row],[Profit]]/Ecommerce_Sales[[#This Row],[Total_Price]]</f>
        <v>0.40014402304368701</v>
      </c>
      <c r="W1614" s="3">
        <v>1667</v>
      </c>
      <c r="X1614" s="3"/>
    </row>
    <row r="1615" spans="1:24" x14ac:dyDescent="0.25">
      <c r="A1615" s="1" t="s">
        <v>5871</v>
      </c>
      <c r="B1615" s="1" t="s">
        <v>44</v>
      </c>
      <c r="C1615" s="1" t="s">
        <v>45</v>
      </c>
      <c r="D1615" s="1" t="s">
        <v>2787</v>
      </c>
      <c r="E1615" s="1" t="s">
        <v>1961</v>
      </c>
      <c r="F1615" s="2">
        <v>45088</v>
      </c>
      <c r="G1615" s="2">
        <v>45256</v>
      </c>
      <c r="H1615" s="2" t="str">
        <f>TEXT(Ecommerce_Sales[[#This Row],[Order_Date]],"mmmm")</f>
        <v>November</v>
      </c>
      <c r="I1615" s="2" t="str">
        <f>TEXT(Ecommerce_Sales[[#This Row],[Order_Date]],"yyyy")</f>
        <v>2023</v>
      </c>
      <c r="J1615" s="2" t="str">
        <f>TEXT(Ecommerce_Sales[[#This Row],[Order_Date]],"mmmm")</f>
        <v>November</v>
      </c>
      <c r="K1615" s="1" t="s">
        <v>1947</v>
      </c>
      <c r="L1615" s="1" t="s">
        <v>5872</v>
      </c>
      <c r="M1615" s="1" t="s">
        <v>2047</v>
      </c>
      <c r="N1615" s="1" t="s">
        <v>1989</v>
      </c>
      <c r="O1615" s="3">
        <v>68</v>
      </c>
      <c r="P1615">
        <v>6</v>
      </c>
      <c r="Q1615" s="3">
        <v>411</v>
      </c>
      <c r="R1615" s="1" t="s">
        <v>1958</v>
      </c>
      <c r="S1615" s="3">
        <v>60</v>
      </c>
      <c r="T1615">
        <v>2</v>
      </c>
      <c r="U1615" t="str">
        <f>IF(Ecommerce_Sales[[#This Row],[Delivery_Time_Days]]&gt;7,"Delay",IF(Ecommerce_Sales[[#This Row],[Delivery_Time_Days]] = 0,"No delivery",IF(Ecommerce_Sales[[#This Row],[Delivery_Time_Days]]&lt;=7,"On-time")))</f>
        <v>On-time</v>
      </c>
      <c r="V1615" s="7">
        <f>Ecommerce_Sales[[#This Row],[Profit]]/Ecommerce_Sales[[#This Row],[Total_Price]]</f>
        <v>0.25060827250608275</v>
      </c>
      <c r="W1615" s="3">
        <v>103</v>
      </c>
      <c r="X1615" s="3"/>
    </row>
    <row r="1616" spans="1:24" x14ac:dyDescent="0.25">
      <c r="A1616" s="1" t="s">
        <v>5873</v>
      </c>
      <c r="B1616" s="1" t="s">
        <v>583</v>
      </c>
      <c r="C1616" s="1" t="s">
        <v>584</v>
      </c>
      <c r="D1616" s="1" t="s">
        <v>4239</v>
      </c>
      <c r="E1616" s="1" t="s">
        <v>1981</v>
      </c>
      <c r="F1616" s="2">
        <v>45328</v>
      </c>
      <c r="G1616" s="2">
        <v>45497</v>
      </c>
      <c r="H1616" s="2" t="str">
        <f>TEXT(Ecommerce_Sales[[#This Row],[Order_Date]],"mmmm")</f>
        <v>July</v>
      </c>
      <c r="I1616" s="2" t="str">
        <f>TEXT(Ecommerce_Sales[[#This Row],[Order_Date]],"yyyy")</f>
        <v>2024</v>
      </c>
      <c r="J1616" s="2" t="str">
        <f>TEXT(Ecommerce_Sales[[#This Row],[Order_Date]],"mmmm")</f>
        <v>July</v>
      </c>
      <c r="K1616" s="1" t="s">
        <v>1947</v>
      </c>
      <c r="L1616" s="1" t="s">
        <v>5874</v>
      </c>
      <c r="M1616" s="1" t="s">
        <v>2072</v>
      </c>
      <c r="N1616" s="1" t="s">
        <v>1950</v>
      </c>
      <c r="O1616" s="3">
        <v>1032</v>
      </c>
      <c r="P1616">
        <v>1</v>
      </c>
      <c r="Q1616" s="3">
        <v>1032</v>
      </c>
      <c r="R1616" s="1" t="s">
        <v>1958</v>
      </c>
      <c r="S1616" s="3">
        <v>70</v>
      </c>
      <c r="T1616">
        <v>2</v>
      </c>
      <c r="U1616" t="str">
        <f>IF(Ecommerce_Sales[[#This Row],[Delivery_Time_Days]]&gt;7,"Delay",IF(Ecommerce_Sales[[#This Row],[Delivery_Time_Days]] = 0,"No delivery",IF(Ecommerce_Sales[[#This Row],[Delivery_Time_Days]]&lt;=7,"On-time")))</f>
        <v>On-time</v>
      </c>
      <c r="V1616" s="7">
        <f>Ecommerce_Sales[[#This Row],[Profit]]/Ecommerce_Sales[[#This Row],[Total_Price]]</f>
        <v>0.40019379844961239</v>
      </c>
      <c r="W1616" s="3">
        <v>413</v>
      </c>
      <c r="X1616" s="3"/>
    </row>
    <row r="1617" spans="1:24" x14ac:dyDescent="0.25">
      <c r="A1617" s="1" t="s">
        <v>5875</v>
      </c>
      <c r="B1617" s="1" t="s">
        <v>1271</v>
      </c>
      <c r="C1617" s="1" t="s">
        <v>1272</v>
      </c>
      <c r="D1617" s="1" t="s">
        <v>2300</v>
      </c>
      <c r="E1617" s="1" t="s">
        <v>1946</v>
      </c>
      <c r="F1617" s="2">
        <v>45487</v>
      </c>
      <c r="G1617" s="2">
        <v>45510</v>
      </c>
      <c r="H1617" s="2" t="str">
        <f>TEXT(Ecommerce_Sales[[#This Row],[Order_Date]],"mmmm")</f>
        <v>August</v>
      </c>
      <c r="I1617" s="2" t="str">
        <f>TEXT(Ecommerce_Sales[[#This Row],[Order_Date]],"yyyy")</f>
        <v>2024</v>
      </c>
      <c r="J1617" s="2" t="str">
        <f>TEXT(Ecommerce_Sales[[#This Row],[Order_Date]],"mmmm")</f>
        <v>August</v>
      </c>
      <c r="K1617" s="1" t="s">
        <v>1947</v>
      </c>
      <c r="L1617" s="1" t="s">
        <v>5876</v>
      </c>
      <c r="M1617" s="1" t="s">
        <v>2072</v>
      </c>
      <c r="N1617" s="1" t="s">
        <v>1950</v>
      </c>
      <c r="O1617" s="3">
        <v>374</v>
      </c>
      <c r="P1617">
        <v>2</v>
      </c>
      <c r="Q1617" s="3">
        <v>748</v>
      </c>
      <c r="R1617" s="1" t="s">
        <v>2016</v>
      </c>
      <c r="S1617" s="3">
        <v>39</v>
      </c>
      <c r="T1617">
        <v>7</v>
      </c>
      <c r="U1617" t="str">
        <f>IF(Ecommerce_Sales[[#This Row],[Delivery_Time_Days]]&gt;7,"Delay",IF(Ecommerce_Sales[[#This Row],[Delivery_Time_Days]] = 0,"No delivery",IF(Ecommerce_Sales[[#This Row],[Delivery_Time_Days]]&lt;=7,"On-time")))</f>
        <v>On-time</v>
      </c>
      <c r="V1617" s="7">
        <f>Ecommerce_Sales[[#This Row],[Profit]]/Ecommerce_Sales[[#This Row],[Total_Price]]</f>
        <v>0.3997326203208556</v>
      </c>
      <c r="W1617" s="3">
        <v>299</v>
      </c>
      <c r="X1617" s="3"/>
    </row>
    <row r="1618" spans="1:24" x14ac:dyDescent="0.25">
      <c r="A1618" s="1" t="s">
        <v>5877</v>
      </c>
      <c r="B1618" s="1" t="s">
        <v>1594</v>
      </c>
      <c r="C1618" s="1" t="s">
        <v>1595</v>
      </c>
      <c r="D1618" s="1" t="s">
        <v>5354</v>
      </c>
      <c r="E1618" s="1" t="s">
        <v>1981</v>
      </c>
      <c r="F1618" s="2">
        <v>45230</v>
      </c>
      <c r="G1618" s="2">
        <v>45037</v>
      </c>
      <c r="H1618" s="2" t="str">
        <f>TEXT(Ecommerce_Sales[[#This Row],[Order_Date]],"mmmm")</f>
        <v>April</v>
      </c>
      <c r="I1618" s="2" t="str">
        <f>TEXT(Ecommerce_Sales[[#This Row],[Order_Date]],"yyyy")</f>
        <v>2023</v>
      </c>
      <c r="J1618" s="2" t="str">
        <f>TEXT(Ecommerce_Sales[[#This Row],[Order_Date]],"mmmm")</f>
        <v>April</v>
      </c>
      <c r="K1618" s="1" t="s">
        <v>1947</v>
      </c>
      <c r="L1618" s="1" t="s">
        <v>5396</v>
      </c>
      <c r="M1618" s="1" t="s">
        <v>2065</v>
      </c>
      <c r="N1618" s="1" t="s">
        <v>1978</v>
      </c>
      <c r="O1618" s="3">
        <v>374</v>
      </c>
      <c r="P1618">
        <v>3</v>
      </c>
      <c r="Q1618" s="3">
        <v>1121</v>
      </c>
      <c r="R1618" s="1" t="s">
        <v>2008</v>
      </c>
      <c r="S1618" s="3">
        <v>72</v>
      </c>
      <c r="T1618">
        <v>9</v>
      </c>
      <c r="U1618" t="str">
        <f>IF(Ecommerce_Sales[[#This Row],[Delivery_Time_Days]]&gt;7,"Delay",IF(Ecommerce_Sales[[#This Row],[Delivery_Time_Days]] = 0,"No delivery",IF(Ecommerce_Sales[[#This Row],[Delivery_Time_Days]]&lt;=7,"On-time")))</f>
        <v>Delay</v>
      </c>
      <c r="V1618" s="7">
        <f>Ecommerce_Sales[[#This Row],[Profit]]/Ecommerce_Sales[[#This Row],[Total_Price]]</f>
        <v>0.34968777876895629</v>
      </c>
      <c r="W1618" s="3">
        <v>392</v>
      </c>
      <c r="X1618" s="3"/>
    </row>
    <row r="1619" spans="1:24" x14ac:dyDescent="0.25">
      <c r="A1619" s="1" t="s">
        <v>5878</v>
      </c>
      <c r="B1619" s="1" t="s">
        <v>658</v>
      </c>
      <c r="C1619" s="1" t="s">
        <v>659</v>
      </c>
      <c r="D1619" s="1" t="s">
        <v>4549</v>
      </c>
      <c r="E1619" s="1" t="s">
        <v>1966</v>
      </c>
      <c r="F1619" s="2">
        <v>45495</v>
      </c>
      <c r="G1619" s="2">
        <v>45600</v>
      </c>
      <c r="H1619" s="2" t="str">
        <f>TEXT(Ecommerce_Sales[[#This Row],[Order_Date]],"mmmm")</f>
        <v>November</v>
      </c>
      <c r="I1619" s="2" t="str">
        <f>TEXT(Ecommerce_Sales[[#This Row],[Order_Date]],"yyyy")</f>
        <v>2024</v>
      </c>
      <c r="J1619" s="2" t="str">
        <f>TEXT(Ecommerce_Sales[[#This Row],[Order_Date]],"mmmm")</f>
        <v>November</v>
      </c>
      <c r="K1619" s="1" t="s">
        <v>1947</v>
      </c>
      <c r="L1619" s="1" t="s">
        <v>5879</v>
      </c>
      <c r="M1619" s="1" t="s">
        <v>1963</v>
      </c>
      <c r="N1619" s="1" t="s">
        <v>1957</v>
      </c>
      <c r="O1619" s="3">
        <v>1332</v>
      </c>
      <c r="P1619">
        <v>6</v>
      </c>
      <c r="Q1619" s="3">
        <v>7994</v>
      </c>
      <c r="R1619" s="1" t="s">
        <v>1958</v>
      </c>
      <c r="S1619" s="3">
        <v>1122</v>
      </c>
      <c r="T1619">
        <v>2</v>
      </c>
      <c r="U1619" t="str">
        <f>IF(Ecommerce_Sales[[#This Row],[Delivery_Time_Days]]&gt;7,"Delay",IF(Ecommerce_Sales[[#This Row],[Delivery_Time_Days]] = 0,"No delivery",IF(Ecommerce_Sales[[#This Row],[Delivery_Time_Days]]&lt;=7,"On-time")))</f>
        <v>On-time</v>
      </c>
      <c r="V1619" s="7">
        <f>Ecommerce_Sales[[#This Row],[Profit]]/Ecommerce_Sales[[#This Row],[Total_Price]]</f>
        <v>0.14998749061796346</v>
      </c>
      <c r="W1619" s="3">
        <v>1199</v>
      </c>
      <c r="X1619" s="3"/>
    </row>
    <row r="1620" spans="1:24" x14ac:dyDescent="0.25">
      <c r="A1620" s="1" t="s">
        <v>5880</v>
      </c>
      <c r="B1620" s="1" t="s">
        <v>1177</v>
      </c>
      <c r="C1620" s="1" t="s">
        <v>1178</v>
      </c>
      <c r="D1620" s="1" t="s">
        <v>2216</v>
      </c>
      <c r="E1620" s="1" t="s">
        <v>1966</v>
      </c>
      <c r="F1620" s="2">
        <v>45561</v>
      </c>
      <c r="G1620" s="2">
        <v>45365</v>
      </c>
      <c r="H1620" s="2" t="str">
        <f>TEXT(Ecommerce_Sales[[#This Row],[Order_Date]],"mmmm")</f>
        <v>March</v>
      </c>
      <c r="I1620" s="2" t="str">
        <f>TEXT(Ecommerce_Sales[[#This Row],[Order_Date]],"yyyy")</f>
        <v>2024</v>
      </c>
      <c r="J1620" s="2" t="str">
        <f>TEXT(Ecommerce_Sales[[#This Row],[Order_Date]],"mmmm")</f>
        <v>March</v>
      </c>
      <c r="K1620" s="1" t="s">
        <v>1947</v>
      </c>
      <c r="L1620" s="1" t="s">
        <v>5881</v>
      </c>
      <c r="M1620" s="1" t="s">
        <v>2026</v>
      </c>
      <c r="N1620" s="1" t="s">
        <v>1978</v>
      </c>
      <c r="O1620" s="3">
        <v>942</v>
      </c>
      <c r="P1620">
        <v>4</v>
      </c>
      <c r="Q1620" s="3">
        <v>3770</v>
      </c>
      <c r="R1620" s="1" t="s">
        <v>1951</v>
      </c>
      <c r="S1620" s="3">
        <v>398</v>
      </c>
      <c r="T1620">
        <v>8</v>
      </c>
      <c r="U1620" t="str">
        <f>IF(Ecommerce_Sales[[#This Row],[Delivery_Time_Days]]&gt;7,"Delay",IF(Ecommerce_Sales[[#This Row],[Delivery_Time_Days]] = 0,"No delivery",IF(Ecommerce_Sales[[#This Row],[Delivery_Time_Days]]&lt;=7,"On-time")))</f>
        <v>Delay</v>
      </c>
      <c r="V1620" s="7">
        <f>Ecommerce_Sales[[#This Row],[Profit]]/Ecommerce_Sales[[#This Row],[Total_Price]]</f>
        <v>0.34986737400530504</v>
      </c>
      <c r="W1620" s="3">
        <v>1319</v>
      </c>
      <c r="X1620" s="3"/>
    </row>
    <row r="1621" spans="1:24" x14ac:dyDescent="0.25">
      <c r="A1621" s="1" t="s">
        <v>5882</v>
      </c>
      <c r="B1621" s="1" t="s">
        <v>545</v>
      </c>
      <c r="C1621" s="1" t="s">
        <v>799</v>
      </c>
      <c r="D1621" s="1" t="s">
        <v>2175</v>
      </c>
      <c r="E1621" s="1" t="s">
        <v>1981</v>
      </c>
      <c r="F1621" s="2">
        <v>45643</v>
      </c>
      <c r="G1621" s="2">
        <v>45063</v>
      </c>
      <c r="H1621" s="2" t="str">
        <f>TEXT(Ecommerce_Sales[[#This Row],[Order_Date]],"mmmm")</f>
        <v>May</v>
      </c>
      <c r="I1621" s="2" t="str">
        <f>TEXT(Ecommerce_Sales[[#This Row],[Order_Date]],"yyyy")</f>
        <v>2023</v>
      </c>
      <c r="J1621" s="2" t="str">
        <f>TEXT(Ecommerce_Sales[[#This Row],[Order_Date]],"mmmm")</f>
        <v>May</v>
      </c>
      <c r="K1621" s="1" t="s">
        <v>1947</v>
      </c>
      <c r="L1621" s="1" t="s">
        <v>5883</v>
      </c>
      <c r="M1621" s="1" t="s">
        <v>2026</v>
      </c>
      <c r="N1621" s="1" t="s">
        <v>1978</v>
      </c>
      <c r="O1621" s="3">
        <v>1008</v>
      </c>
      <c r="P1621">
        <v>1</v>
      </c>
      <c r="Q1621" s="3">
        <v>1008</v>
      </c>
      <c r="R1621" s="1" t="s">
        <v>2012</v>
      </c>
      <c r="S1621" s="3">
        <v>53</v>
      </c>
      <c r="T1621">
        <v>2</v>
      </c>
      <c r="U1621" t="str">
        <f>IF(Ecommerce_Sales[[#This Row],[Delivery_Time_Days]]&gt;7,"Delay",IF(Ecommerce_Sales[[#This Row],[Delivery_Time_Days]] = 0,"No delivery",IF(Ecommerce_Sales[[#This Row],[Delivery_Time_Days]]&lt;=7,"On-time")))</f>
        <v>On-time</v>
      </c>
      <c r="V1621" s="7">
        <f>Ecommerce_Sales[[#This Row],[Profit]]/Ecommerce_Sales[[#This Row],[Total_Price]]</f>
        <v>0.35019841269841268</v>
      </c>
      <c r="W1621" s="3">
        <v>353</v>
      </c>
      <c r="X1621" s="3"/>
    </row>
    <row r="1622" spans="1:24" x14ac:dyDescent="0.25">
      <c r="A1622" s="1" t="s">
        <v>5884</v>
      </c>
      <c r="B1622" s="1" t="s">
        <v>555</v>
      </c>
      <c r="C1622" s="1" t="s">
        <v>556</v>
      </c>
      <c r="D1622" s="1" t="s">
        <v>3232</v>
      </c>
      <c r="E1622" s="1" t="s">
        <v>1954</v>
      </c>
      <c r="F1622" s="2">
        <v>45154</v>
      </c>
      <c r="G1622" s="2">
        <v>45366</v>
      </c>
      <c r="H1622" s="2" t="str">
        <f>TEXT(Ecommerce_Sales[[#This Row],[Order_Date]],"mmmm")</f>
        <v>March</v>
      </c>
      <c r="I1622" s="2" t="str">
        <f>TEXT(Ecommerce_Sales[[#This Row],[Order_Date]],"yyyy")</f>
        <v>2024</v>
      </c>
      <c r="J1622" s="2" t="str">
        <f>TEXT(Ecommerce_Sales[[#This Row],[Order_Date]],"mmmm")</f>
        <v>March</v>
      </c>
      <c r="K1622" s="1" t="s">
        <v>1986</v>
      </c>
      <c r="L1622" s="1" t="s">
        <v>5885</v>
      </c>
      <c r="M1622" s="1" t="s">
        <v>1988</v>
      </c>
      <c r="N1622" s="1" t="s">
        <v>1989</v>
      </c>
      <c r="O1622" s="3">
        <v>112</v>
      </c>
      <c r="P1622">
        <v>4</v>
      </c>
      <c r="Q1622" s="3">
        <v>449</v>
      </c>
      <c r="R1622" s="1" t="s">
        <v>1958</v>
      </c>
      <c r="S1622" s="3">
        <v>67</v>
      </c>
      <c r="U1622" t="str">
        <f>IF(Ecommerce_Sales[[#This Row],[Delivery_Time_Days]]&gt;7,"Delay",IF(Ecommerce_Sales[[#This Row],[Delivery_Time_Days]] = 0,"No delivery",IF(Ecommerce_Sales[[#This Row],[Delivery_Time_Days]]&lt;=7,"On-time")))</f>
        <v>No delivery</v>
      </c>
      <c r="V1622" s="7">
        <f>Ecommerce_Sales[[#This Row],[Profit]]/Ecommerce_Sales[[#This Row],[Total_Price]]</f>
        <v>0.24944320712694878</v>
      </c>
      <c r="W1622" s="3">
        <v>112</v>
      </c>
      <c r="X1622" s="3"/>
    </row>
    <row r="1623" spans="1:24" x14ac:dyDescent="0.25">
      <c r="A1623" s="1" t="s">
        <v>5886</v>
      </c>
      <c r="B1623" s="1" t="s">
        <v>1824</v>
      </c>
      <c r="C1623" s="1" t="s">
        <v>1825</v>
      </c>
      <c r="D1623" s="1" t="s">
        <v>5887</v>
      </c>
      <c r="E1623" s="1" t="s">
        <v>1954</v>
      </c>
      <c r="F1623" s="2">
        <v>45453</v>
      </c>
      <c r="G1623" s="2">
        <v>45138</v>
      </c>
      <c r="H1623" s="2" t="str">
        <f>TEXT(Ecommerce_Sales[[#This Row],[Order_Date]],"mmmm")</f>
        <v>July</v>
      </c>
      <c r="I1623" s="2" t="str">
        <f>TEXT(Ecommerce_Sales[[#This Row],[Order_Date]],"yyyy")</f>
        <v>2023</v>
      </c>
      <c r="J1623" s="2" t="str">
        <f>TEXT(Ecommerce_Sales[[#This Row],[Order_Date]],"mmmm")</f>
        <v>July</v>
      </c>
      <c r="K1623" s="1" t="s">
        <v>1947</v>
      </c>
      <c r="L1623" s="1" t="s">
        <v>5888</v>
      </c>
      <c r="M1623" s="1" t="s">
        <v>1968</v>
      </c>
      <c r="N1623" s="1" t="s">
        <v>1957</v>
      </c>
      <c r="O1623" s="3">
        <v>520</v>
      </c>
      <c r="P1623">
        <v>5</v>
      </c>
      <c r="Q1623" s="3">
        <v>2601</v>
      </c>
      <c r="R1623" s="1" t="s">
        <v>2016</v>
      </c>
      <c r="S1623" s="3">
        <v>145</v>
      </c>
      <c r="T1623">
        <v>5</v>
      </c>
      <c r="U1623" t="str">
        <f>IF(Ecommerce_Sales[[#This Row],[Delivery_Time_Days]]&gt;7,"Delay",IF(Ecommerce_Sales[[#This Row],[Delivery_Time_Days]] = 0,"No delivery",IF(Ecommerce_Sales[[#This Row],[Delivery_Time_Days]]&lt;=7,"On-time")))</f>
        <v>On-time</v>
      </c>
      <c r="V1623" s="7">
        <f>Ecommerce_Sales[[#This Row],[Profit]]/Ecommerce_Sales[[#This Row],[Total_Price]]</f>
        <v>0.14994232987312572</v>
      </c>
      <c r="W1623" s="3">
        <v>390</v>
      </c>
      <c r="X1623" s="3"/>
    </row>
    <row r="1624" spans="1:24" x14ac:dyDescent="0.25">
      <c r="A1624" s="1" t="s">
        <v>5889</v>
      </c>
      <c r="B1624" s="1" t="s">
        <v>462</v>
      </c>
      <c r="C1624" s="1" t="s">
        <v>1467</v>
      </c>
      <c r="D1624" s="1" t="s">
        <v>4964</v>
      </c>
      <c r="E1624" s="1" t="s">
        <v>1996</v>
      </c>
      <c r="F1624" s="2">
        <v>45212</v>
      </c>
      <c r="G1624" s="2">
        <v>45291</v>
      </c>
      <c r="H1624" s="2" t="str">
        <f>TEXT(Ecommerce_Sales[[#This Row],[Order_Date]],"mmmm")</f>
        <v>December</v>
      </c>
      <c r="I1624" s="2" t="str">
        <f>TEXT(Ecommerce_Sales[[#This Row],[Order_Date]],"yyyy")</f>
        <v>2023</v>
      </c>
      <c r="J1624" s="2" t="str">
        <f>TEXT(Ecommerce_Sales[[#This Row],[Order_Date]],"mmmm")</f>
        <v>December</v>
      </c>
      <c r="K1624" s="1" t="s">
        <v>1947</v>
      </c>
      <c r="L1624" s="1" t="s">
        <v>5890</v>
      </c>
      <c r="M1624" s="1" t="s">
        <v>2043</v>
      </c>
      <c r="N1624" s="1" t="s">
        <v>1989</v>
      </c>
      <c r="O1624" s="3">
        <v>1301</v>
      </c>
      <c r="P1624">
        <v>10</v>
      </c>
      <c r="Q1624" s="3">
        <v>13014</v>
      </c>
      <c r="R1624" s="1" t="s">
        <v>1958</v>
      </c>
      <c r="S1624" s="3">
        <v>794</v>
      </c>
      <c r="T1624">
        <v>10</v>
      </c>
      <c r="U1624" t="str">
        <f>IF(Ecommerce_Sales[[#This Row],[Delivery_Time_Days]]&gt;7,"Delay",IF(Ecommerce_Sales[[#This Row],[Delivery_Time_Days]] = 0,"No delivery",IF(Ecommerce_Sales[[#This Row],[Delivery_Time_Days]]&lt;=7,"On-time")))</f>
        <v>Delay</v>
      </c>
      <c r="V1624" s="7">
        <f>Ecommerce_Sales[[#This Row],[Profit]]/Ecommerce_Sales[[#This Row],[Total_Price]]</f>
        <v>0.25003842016290151</v>
      </c>
      <c r="W1624" s="3">
        <v>3254</v>
      </c>
      <c r="X1624" s="3"/>
    </row>
    <row r="1625" spans="1:24" x14ac:dyDescent="0.25">
      <c r="A1625" s="1" t="s">
        <v>5891</v>
      </c>
      <c r="B1625" s="1" t="s">
        <v>888</v>
      </c>
      <c r="C1625" s="1" t="s">
        <v>889</v>
      </c>
      <c r="D1625" s="1" t="s">
        <v>5208</v>
      </c>
      <c r="E1625" s="1" t="s">
        <v>1966</v>
      </c>
      <c r="F1625" s="2">
        <v>44996</v>
      </c>
      <c r="G1625" s="2">
        <v>44955</v>
      </c>
      <c r="H1625" s="2" t="str">
        <f>TEXT(Ecommerce_Sales[[#This Row],[Order_Date]],"mmmm")</f>
        <v>January</v>
      </c>
      <c r="I1625" s="2" t="str">
        <f>TEXT(Ecommerce_Sales[[#This Row],[Order_Date]],"yyyy")</f>
        <v>2023</v>
      </c>
      <c r="J1625" s="2" t="str">
        <f>TEXT(Ecommerce_Sales[[#This Row],[Order_Date]],"mmmm")</f>
        <v>January</v>
      </c>
      <c r="K1625" s="1" t="s">
        <v>1992</v>
      </c>
      <c r="L1625" s="1" t="s">
        <v>5892</v>
      </c>
      <c r="M1625" s="1" t="s">
        <v>1977</v>
      </c>
      <c r="N1625" s="1" t="s">
        <v>1978</v>
      </c>
      <c r="O1625" s="3">
        <v>56</v>
      </c>
      <c r="P1625">
        <v>2</v>
      </c>
      <c r="Q1625" s="3">
        <v>112</v>
      </c>
      <c r="R1625" s="1" t="s">
        <v>2016</v>
      </c>
      <c r="S1625" s="3">
        <v>7</v>
      </c>
      <c r="U1625" t="str">
        <f>IF(Ecommerce_Sales[[#This Row],[Delivery_Time_Days]]&gt;7,"Delay",IF(Ecommerce_Sales[[#This Row],[Delivery_Time_Days]] = 0,"No delivery",IF(Ecommerce_Sales[[#This Row],[Delivery_Time_Days]]&lt;=7,"On-time")))</f>
        <v>No delivery</v>
      </c>
      <c r="V1625" s="7">
        <f>Ecommerce_Sales[[#This Row],[Profit]]/Ecommerce_Sales[[#This Row],[Total_Price]]</f>
        <v>0.3482142857142857</v>
      </c>
      <c r="W1625" s="3">
        <v>39</v>
      </c>
      <c r="X1625" s="3"/>
    </row>
    <row r="1626" spans="1:24" x14ac:dyDescent="0.25">
      <c r="A1626" s="1" t="s">
        <v>5893</v>
      </c>
      <c r="B1626" s="1" t="s">
        <v>898</v>
      </c>
      <c r="C1626" s="1" t="s">
        <v>899</v>
      </c>
      <c r="D1626" s="1" t="s">
        <v>4011</v>
      </c>
      <c r="E1626" s="1" t="s">
        <v>1966</v>
      </c>
      <c r="F1626" s="2">
        <v>45068</v>
      </c>
      <c r="G1626" s="2">
        <v>45146</v>
      </c>
      <c r="H1626" s="2" t="str">
        <f>TEXT(Ecommerce_Sales[[#This Row],[Order_Date]],"mmmm")</f>
        <v>August</v>
      </c>
      <c r="I1626" s="2" t="str">
        <f>TEXT(Ecommerce_Sales[[#This Row],[Order_Date]],"yyyy")</f>
        <v>2023</v>
      </c>
      <c r="J1626" s="2" t="str">
        <f>TEXT(Ecommerce_Sales[[#This Row],[Order_Date]],"mmmm")</f>
        <v>August</v>
      </c>
      <c r="K1626" s="1" t="s">
        <v>1947</v>
      </c>
      <c r="L1626" s="1" t="s">
        <v>5894</v>
      </c>
      <c r="M1626" s="1" t="s">
        <v>1963</v>
      </c>
      <c r="N1626" s="1" t="s">
        <v>1957</v>
      </c>
      <c r="O1626" s="3">
        <v>247</v>
      </c>
      <c r="P1626">
        <v>3</v>
      </c>
      <c r="Q1626" s="3">
        <v>741</v>
      </c>
      <c r="R1626" s="1" t="s">
        <v>1958</v>
      </c>
      <c r="S1626" s="3">
        <v>45</v>
      </c>
      <c r="T1626">
        <v>3</v>
      </c>
      <c r="U1626" t="str">
        <f>IF(Ecommerce_Sales[[#This Row],[Delivery_Time_Days]]&gt;7,"Delay",IF(Ecommerce_Sales[[#This Row],[Delivery_Time_Days]] = 0,"No delivery",IF(Ecommerce_Sales[[#This Row],[Delivery_Time_Days]]&lt;=7,"On-time")))</f>
        <v>On-time</v>
      </c>
      <c r="V1626" s="7">
        <f>Ecommerce_Sales[[#This Row],[Profit]]/Ecommerce_Sales[[#This Row],[Total_Price]]</f>
        <v>0.14979757085020243</v>
      </c>
      <c r="W1626" s="3">
        <v>111</v>
      </c>
      <c r="X1626" s="3"/>
    </row>
    <row r="1627" spans="1:24" x14ac:dyDescent="0.25">
      <c r="A1627" s="1" t="s">
        <v>5895</v>
      </c>
      <c r="B1627" s="1" t="s">
        <v>158</v>
      </c>
      <c r="C1627" s="1" t="s">
        <v>159</v>
      </c>
      <c r="D1627" s="1" t="s">
        <v>2270</v>
      </c>
      <c r="E1627" s="1" t="s">
        <v>1966</v>
      </c>
      <c r="F1627" s="2">
        <v>45267</v>
      </c>
      <c r="G1627" s="2">
        <v>45281</v>
      </c>
      <c r="H1627" s="2" t="str">
        <f>TEXT(Ecommerce_Sales[[#This Row],[Order_Date]],"mmmm")</f>
        <v>December</v>
      </c>
      <c r="I1627" s="2" t="str">
        <f>TEXT(Ecommerce_Sales[[#This Row],[Order_Date]],"yyyy")</f>
        <v>2023</v>
      </c>
      <c r="J1627" s="2" t="str">
        <f>TEXT(Ecommerce_Sales[[#This Row],[Order_Date]],"mmmm")</f>
        <v>December</v>
      </c>
      <c r="K1627" s="1" t="s">
        <v>1947</v>
      </c>
      <c r="L1627" s="1" t="s">
        <v>5163</v>
      </c>
      <c r="M1627" s="1" t="s">
        <v>1998</v>
      </c>
      <c r="N1627" s="1" t="s">
        <v>1973</v>
      </c>
      <c r="O1627" s="3">
        <v>1432</v>
      </c>
      <c r="P1627">
        <v>10</v>
      </c>
      <c r="Q1627" s="3">
        <v>14319</v>
      </c>
      <c r="R1627" s="1" t="s">
        <v>2016</v>
      </c>
      <c r="S1627" s="3">
        <v>2033</v>
      </c>
      <c r="T1627">
        <v>4</v>
      </c>
      <c r="U1627" t="str">
        <f>IF(Ecommerce_Sales[[#This Row],[Delivery_Time_Days]]&gt;7,"Delay",IF(Ecommerce_Sales[[#This Row],[Delivery_Time_Days]] = 0,"No delivery",IF(Ecommerce_Sales[[#This Row],[Delivery_Time_Days]]&lt;=7,"On-time")))</f>
        <v>On-time</v>
      </c>
      <c r="V1627" s="7">
        <f>Ecommerce_Sales[[#This Row],[Profit]]/Ecommerce_Sales[[#This Row],[Total_Price]]</f>
        <v>0.30002095118374189</v>
      </c>
      <c r="W1627" s="3">
        <v>4296</v>
      </c>
      <c r="X1627" s="3"/>
    </row>
    <row r="1628" spans="1:24" x14ac:dyDescent="0.25">
      <c r="A1628" s="1" t="s">
        <v>5896</v>
      </c>
      <c r="B1628" s="1" t="s">
        <v>64</v>
      </c>
      <c r="C1628" s="1" t="s">
        <v>65</v>
      </c>
      <c r="D1628" s="1" t="s">
        <v>5213</v>
      </c>
      <c r="E1628" s="1" t="s">
        <v>1996</v>
      </c>
      <c r="F1628" s="2">
        <v>45198</v>
      </c>
      <c r="G1628" s="2">
        <v>45332</v>
      </c>
      <c r="H1628" s="2" t="str">
        <f>TEXT(Ecommerce_Sales[[#This Row],[Order_Date]],"mmmm")</f>
        <v>February</v>
      </c>
      <c r="I1628" s="2" t="str">
        <f>TEXT(Ecommerce_Sales[[#This Row],[Order_Date]],"yyyy")</f>
        <v>2024</v>
      </c>
      <c r="J1628" s="2" t="str">
        <f>TEXT(Ecommerce_Sales[[#This Row],[Order_Date]],"mmmm")</f>
        <v>February</v>
      </c>
      <c r="K1628" s="1" t="s">
        <v>1986</v>
      </c>
      <c r="L1628" s="1" t="s">
        <v>3822</v>
      </c>
      <c r="M1628" s="1" t="s">
        <v>1963</v>
      </c>
      <c r="N1628" s="1" t="s">
        <v>1957</v>
      </c>
      <c r="O1628" s="3">
        <v>788</v>
      </c>
      <c r="P1628">
        <v>3</v>
      </c>
      <c r="Q1628" s="3">
        <v>2365</v>
      </c>
      <c r="R1628" s="1" t="s">
        <v>1958</v>
      </c>
      <c r="S1628" s="3">
        <v>185</v>
      </c>
      <c r="U1628" t="str">
        <f>IF(Ecommerce_Sales[[#This Row],[Delivery_Time_Days]]&gt;7,"Delay",IF(Ecommerce_Sales[[#This Row],[Delivery_Time_Days]] = 0,"No delivery",IF(Ecommerce_Sales[[#This Row],[Delivery_Time_Days]]&lt;=7,"On-time")))</f>
        <v>No delivery</v>
      </c>
      <c r="V1628" s="7">
        <f>Ecommerce_Sales[[#This Row],[Profit]]/Ecommerce_Sales[[#This Row],[Total_Price]]</f>
        <v>0.15010570824524314</v>
      </c>
      <c r="W1628" s="3">
        <v>355</v>
      </c>
      <c r="X1628" s="3"/>
    </row>
    <row r="1629" spans="1:24" x14ac:dyDescent="0.25">
      <c r="A1629" s="1" t="s">
        <v>5897</v>
      </c>
      <c r="B1629" s="1" t="s">
        <v>1665</v>
      </c>
      <c r="C1629" s="1" t="s">
        <v>1666</v>
      </c>
      <c r="D1629" s="1" t="s">
        <v>5898</v>
      </c>
      <c r="E1629" s="1" t="s">
        <v>1996</v>
      </c>
      <c r="F1629" s="2">
        <v>45160</v>
      </c>
      <c r="G1629" s="2">
        <v>45391</v>
      </c>
      <c r="H1629" s="2" t="str">
        <f>TEXT(Ecommerce_Sales[[#This Row],[Order_Date]],"mmmm")</f>
        <v>April</v>
      </c>
      <c r="I1629" s="2" t="str">
        <f>TEXT(Ecommerce_Sales[[#This Row],[Order_Date]],"yyyy")</f>
        <v>2024</v>
      </c>
      <c r="J1629" s="2" t="str">
        <f>TEXT(Ecommerce_Sales[[#This Row],[Order_Date]],"mmmm")</f>
        <v>April</v>
      </c>
      <c r="K1629" s="1" t="s">
        <v>1947</v>
      </c>
      <c r="L1629" s="1" t="s">
        <v>5899</v>
      </c>
      <c r="M1629" s="1" t="s">
        <v>2047</v>
      </c>
      <c r="N1629" s="1" t="s">
        <v>1989</v>
      </c>
      <c r="O1629" s="3">
        <v>780</v>
      </c>
      <c r="P1629">
        <v>1</v>
      </c>
      <c r="Q1629" s="3">
        <v>780</v>
      </c>
      <c r="R1629" s="1" t="s">
        <v>1951</v>
      </c>
      <c r="S1629" s="3">
        <v>91</v>
      </c>
      <c r="T1629">
        <v>3</v>
      </c>
      <c r="U1629" t="str">
        <f>IF(Ecommerce_Sales[[#This Row],[Delivery_Time_Days]]&gt;7,"Delay",IF(Ecommerce_Sales[[#This Row],[Delivery_Time_Days]] = 0,"No delivery",IF(Ecommerce_Sales[[#This Row],[Delivery_Time_Days]]&lt;=7,"On-time")))</f>
        <v>On-time</v>
      </c>
      <c r="V1629" s="7">
        <f>Ecommerce_Sales[[#This Row],[Profit]]/Ecommerce_Sales[[#This Row],[Total_Price]]</f>
        <v>0.25</v>
      </c>
      <c r="W1629" s="3">
        <v>195</v>
      </c>
      <c r="X1629" s="3"/>
    </row>
    <row r="1630" spans="1:24" x14ac:dyDescent="0.25">
      <c r="A1630" s="1" t="s">
        <v>5900</v>
      </c>
      <c r="B1630" s="1" t="s">
        <v>1011</v>
      </c>
      <c r="C1630" s="1" t="s">
        <v>1012</v>
      </c>
      <c r="D1630" s="1" t="s">
        <v>3896</v>
      </c>
      <c r="E1630" s="1" t="s">
        <v>1996</v>
      </c>
      <c r="F1630" s="2">
        <v>45164</v>
      </c>
      <c r="G1630" s="2">
        <v>45479</v>
      </c>
      <c r="H1630" s="2" t="str">
        <f>TEXT(Ecommerce_Sales[[#This Row],[Order_Date]],"mmmm")</f>
        <v>July</v>
      </c>
      <c r="I1630" s="2" t="str">
        <f>TEXT(Ecommerce_Sales[[#This Row],[Order_Date]],"yyyy")</f>
        <v>2024</v>
      </c>
      <c r="J1630" s="2" t="str">
        <f>TEXT(Ecommerce_Sales[[#This Row],[Order_Date]],"mmmm")</f>
        <v>July</v>
      </c>
      <c r="K1630" s="1" t="s">
        <v>1947</v>
      </c>
      <c r="L1630" s="1" t="s">
        <v>5901</v>
      </c>
      <c r="M1630" s="1" t="s">
        <v>2054</v>
      </c>
      <c r="N1630" s="1" t="s">
        <v>1957</v>
      </c>
      <c r="O1630" s="3">
        <v>146</v>
      </c>
      <c r="P1630">
        <v>3</v>
      </c>
      <c r="Q1630" s="3">
        <v>438</v>
      </c>
      <c r="R1630" s="1" t="s">
        <v>1958</v>
      </c>
      <c r="S1630" s="3">
        <v>30</v>
      </c>
      <c r="T1630">
        <v>3</v>
      </c>
      <c r="U1630" t="str">
        <f>IF(Ecommerce_Sales[[#This Row],[Delivery_Time_Days]]&gt;7,"Delay",IF(Ecommerce_Sales[[#This Row],[Delivery_Time_Days]] = 0,"No delivery",IF(Ecommerce_Sales[[#This Row],[Delivery_Time_Days]]&lt;=7,"On-time")))</f>
        <v>On-time</v>
      </c>
      <c r="V1630" s="7">
        <f>Ecommerce_Sales[[#This Row],[Profit]]/Ecommerce_Sales[[#This Row],[Total_Price]]</f>
        <v>0.15068493150684931</v>
      </c>
      <c r="W1630" s="3">
        <v>66</v>
      </c>
      <c r="X1630" s="3"/>
    </row>
    <row r="1631" spans="1:24" x14ac:dyDescent="0.25">
      <c r="A1631" s="1" t="s">
        <v>5902</v>
      </c>
      <c r="B1631" s="1" t="s">
        <v>50</v>
      </c>
      <c r="C1631" s="1" t="s">
        <v>51</v>
      </c>
      <c r="D1631" s="1" t="s">
        <v>3726</v>
      </c>
      <c r="E1631" s="1" t="s">
        <v>1954</v>
      </c>
      <c r="F1631" s="2">
        <v>45052</v>
      </c>
      <c r="G1631" s="2">
        <v>45441</v>
      </c>
      <c r="H1631" s="2" t="str">
        <f>TEXT(Ecommerce_Sales[[#This Row],[Order_Date]],"mmmm")</f>
        <v>May</v>
      </c>
      <c r="I1631" s="2" t="str">
        <f>TEXT(Ecommerce_Sales[[#This Row],[Order_Date]],"yyyy")</f>
        <v>2024</v>
      </c>
      <c r="J1631" s="2" t="str">
        <f>TEXT(Ecommerce_Sales[[#This Row],[Order_Date]],"mmmm")</f>
        <v>May</v>
      </c>
      <c r="K1631" s="1" t="s">
        <v>1986</v>
      </c>
      <c r="L1631" s="1" t="s">
        <v>3186</v>
      </c>
      <c r="M1631" s="1" t="s">
        <v>1968</v>
      </c>
      <c r="N1631" s="1" t="s">
        <v>1957</v>
      </c>
      <c r="O1631" s="3">
        <v>217</v>
      </c>
      <c r="P1631">
        <v>2</v>
      </c>
      <c r="Q1631" s="3">
        <v>434</v>
      </c>
      <c r="R1631" s="1" t="s">
        <v>1958</v>
      </c>
      <c r="S1631" s="3">
        <v>43</v>
      </c>
      <c r="U1631" t="str">
        <f>IF(Ecommerce_Sales[[#This Row],[Delivery_Time_Days]]&gt;7,"Delay",IF(Ecommerce_Sales[[#This Row],[Delivery_Time_Days]] = 0,"No delivery",IF(Ecommerce_Sales[[#This Row],[Delivery_Time_Days]]&lt;=7,"On-time")))</f>
        <v>No delivery</v>
      </c>
      <c r="V1631" s="7">
        <f>Ecommerce_Sales[[#This Row],[Profit]]/Ecommerce_Sales[[#This Row],[Total_Price]]</f>
        <v>0.14976958525345621</v>
      </c>
      <c r="W1631" s="3">
        <v>65</v>
      </c>
      <c r="X1631" s="3"/>
    </row>
    <row r="1632" spans="1:24" x14ac:dyDescent="0.25">
      <c r="A1632" s="1" t="s">
        <v>5903</v>
      </c>
      <c r="B1632" s="1" t="s">
        <v>472</v>
      </c>
      <c r="C1632" s="1" t="s">
        <v>473</v>
      </c>
      <c r="D1632" s="1" t="s">
        <v>5904</v>
      </c>
      <c r="E1632" s="1" t="s">
        <v>1946</v>
      </c>
      <c r="F1632" s="2">
        <v>45399</v>
      </c>
      <c r="G1632" s="2">
        <v>45185</v>
      </c>
      <c r="H1632" s="2" t="str">
        <f>TEXT(Ecommerce_Sales[[#This Row],[Order_Date]],"mmmm")</f>
        <v>September</v>
      </c>
      <c r="I1632" s="2" t="str">
        <f>TEXT(Ecommerce_Sales[[#This Row],[Order_Date]],"yyyy")</f>
        <v>2023</v>
      </c>
      <c r="J1632" s="2" t="str">
        <f>TEXT(Ecommerce_Sales[[#This Row],[Order_Date]],"mmmm")</f>
        <v>September</v>
      </c>
      <c r="K1632" s="1" t="s">
        <v>1947</v>
      </c>
      <c r="L1632" s="1" t="s">
        <v>5905</v>
      </c>
      <c r="M1632" s="1" t="s">
        <v>2047</v>
      </c>
      <c r="N1632" s="1" t="s">
        <v>1989</v>
      </c>
      <c r="O1632" s="3">
        <v>742</v>
      </c>
      <c r="P1632">
        <v>4</v>
      </c>
      <c r="Q1632" s="3">
        <v>2968</v>
      </c>
      <c r="R1632" s="1" t="s">
        <v>1958</v>
      </c>
      <c r="S1632" s="3">
        <v>341</v>
      </c>
      <c r="T1632">
        <v>8</v>
      </c>
      <c r="U1632" t="str">
        <f>IF(Ecommerce_Sales[[#This Row],[Delivery_Time_Days]]&gt;7,"Delay",IF(Ecommerce_Sales[[#This Row],[Delivery_Time_Days]] = 0,"No delivery",IF(Ecommerce_Sales[[#This Row],[Delivery_Time_Days]]&lt;=7,"On-time")))</f>
        <v>Delay</v>
      </c>
      <c r="V1632" s="7">
        <f>Ecommerce_Sales[[#This Row],[Profit]]/Ecommerce_Sales[[#This Row],[Total_Price]]</f>
        <v>0.25</v>
      </c>
      <c r="W1632" s="3">
        <v>742</v>
      </c>
      <c r="X1632" s="3"/>
    </row>
    <row r="1633" spans="1:24" x14ac:dyDescent="0.25">
      <c r="A1633" s="1" t="s">
        <v>5906</v>
      </c>
      <c r="B1633" s="1" t="s">
        <v>890</v>
      </c>
      <c r="C1633" s="1" t="s">
        <v>891</v>
      </c>
      <c r="D1633" s="1" t="s">
        <v>5907</v>
      </c>
      <c r="E1633" s="1" t="s">
        <v>1981</v>
      </c>
      <c r="F1633" s="2">
        <v>45287</v>
      </c>
      <c r="G1633" s="2">
        <v>45234</v>
      </c>
      <c r="H1633" s="2" t="str">
        <f>TEXT(Ecommerce_Sales[[#This Row],[Order_Date]],"mmmm")</f>
        <v>November</v>
      </c>
      <c r="I1633" s="2" t="str">
        <f>TEXT(Ecommerce_Sales[[#This Row],[Order_Date]],"yyyy")</f>
        <v>2023</v>
      </c>
      <c r="J1633" s="2" t="str">
        <f>TEXT(Ecommerce_Sales[[#This Row],[Order_Date]],"mmmm")</f>
        <v>November</v>
      </c>
      <c r="K1633" s="1" t="s">
        <v>1947</v>
      </c>
      <c r="L1633" s="1" t="s">
        <v>5908</v>
      </c>
      <c r="M1633" s="1" t="s">
        <v>2047</v>
      </c>
      <c r="N1633" s="1" t="s">
        <v>1989</v>
      </c>
      <c r="O1633" s="3">
        <v>1184</v>
      </c>
      <c r="P1633">
        <v>4</v>
      </c>
      <c r="Q1633" s="3">
        <v>4736</v>
      </c>
      <c r="R1633" s="1" t="s">
        <v>2012</v>
      </c>
      <c r="S1633" s="3">
        <v>598</v>
      </c>
      <c r="T1633">
        <v>5</v>
      </c>
      <c r="U1633" t="str">
        <f>IF(Ecommerce_Sales[[#This Row],[Delivery_Time_Days]]&gt;7,"Delay",IF(Ecommerce_Sales[[#This Row],[Delivery_Time_Days]] = 0,"No delivery",IF(Ecommerce_Sales[[#This Row],[Delivery_Time_Days]]&lt;=7,"On-time")))</f>
        <v>On-time</v>
      </c>
      <c r="V1633" s="7">
        <f>Ecommerce_Sales[[#This Row],[Profit]]/Ecommerce_Sales[[#This Row],[Total_Price]]</f>
        <v>0.25</v>
      </c>
      <c r="W1633" s="3">
        <v>1184</v>
      </c>
      <c r="X1633" s="3"/>
    </row>
    <row r="1634" spans="1:24" x14ac:dyDescent="0.25">
      <c r="A1634" s="1" t="s">
        <v>5909</v>
      </c>
      <c r="B1634" s="1" t="s">
        <v>1209</v>
      </c>
      <c r="C1634" s="1" t="s">
        <v>1210</v>
      </c>
      <c r="D1634" s="1" t="s">
        <v>3602</v>
      </c>
      <c r="E1634" s="1" t="s">
        <v>1961</v>
      </c>
      <c r="F1634" s="2">
        <v>45433</v>
      </c>
      <c r="G1634" s="2">
        <v>45520</v>
      </c>
      <c r="H1634" s="2" t="str">
        <f>TEXT(Ecommerce_Sales[[#This Row],[Order_Date]],"mmmm")</f>
        <v>August</v>
      </c>
      <c r="I1634" s="2" t="str">
        <f>TEXT(Ecommerce_Sales[[#This Row],[Order_Date]],"yyyy")</f>
        <v>2024</v>
      </c>
      <c r="J1634" s="2" t="str">
        <f>TEXT(Ecommerce_Sales[[#This Row],[Order_Date]],"mmmm")</f>
        <v>August</v>
      </c>
      <c r="K1634" s="1" t="s">
        <v>1947</v>
      </c>
      <c r="L1634" s="1" t="s">
        <v>5910</v>
      </c>
      <c r="M1634" s="1" t="s">
        <v>1977</v>
      </c>
      <c r="N1634" s="1" t="s">
        <v>1978</v>
      </c>
      <c r="O1634" s="3">
        <v>417</v>
      </c>
      <c r="P1634">
        <v>3</v>
      </c>
      <c r="Q1634" s="3">
        <v>1251</v>
      </c>
      <c r="R1634" s="1" t="s">
        <v>1951</v>
      </c>
      <c r="S1634" s="3">
        <v>110</v>
      </c>
      <c r="T1634">
        <v>8</v>
      </c>
      <c r="U1634" t="str">
        <f>IF(Ecommerce_Sales[[#This Row],[Delivery_Time_Days]]&gt;7,"Delay",IF(Ecommerce_Sales[[#This Row],[Delivery_Time_Days]] = 0,"No delivery",IF(Ecommerce_Sales[[#This Row],[Delivery_Time_Days]]&lt;=7,"On-time")))</f>
        <v>Delay</v>
      </c>
      <c r="V1634" s="7">
        <f>Ecommerce_Sales[[#This Row],[Profit]]/Ecommerce_Sales[[#This Row],[Total_Price]]</f>
        <v>0.3501199040767386</v>
      </c>
      <c r="W1634" s="3">
        <v>438</v>
      </c>
      <c r="X1634" s="3"/>
    </row>
    <row r="1635" spans="1:24" x14ac:dyDescent="0.25">
      <c r="A1635" s="1" t="s">
        <v>5911</v>
      </c>
      <c r="B1635" s="1" t="s">
        <v>523</v>
      </c>
      <c r="C1635" s="1" t="s">
        <v>524</v>
      </c>
      <c r="D1635" s="1" t="s">
        <v>3342</v>
      </c>
      <c r="E1635" s="1" t="s">
        <v>1966</v>
      </c>
      <c r="F1635" s="2">
        <v>45491</v>
      </c>
      <c r="G1635" s="2">
        <v>45291</v>
      </c>
      <c r="H1635" s="2" t="str">
        <f>TEXT(Ecommerce_Sales[[#This Row],[Order_Date]],"mmmm")</f>
        <v>December</v>
      </c>
      <c r="I1635" s="2" t="str">
        <f>TEXT(Ecommerce_Sales[[#This Row],[Order_Date]],"yyyy")</f>
        <v>2023</v>
      </c>
      <c r="J1635" s="2" t="str">
        <f>TEXT(Ecommerce_Sales[[#This Row],[Order_Date]],"mmmm")</f>
        <v>December</v>
      </c>
      <c r="K1635" s="1" t="s">
        <v>1947</v>
      </c>
      <c r="L1635" s="1" t="s">
        <v>5912</v>
      </c>
      <c r="M1635" s="1" t="s">
        <v>1972</v>
      </c>
      <c r="N1635" s="1" t="s">
        <v>1973</v>
      </c>
      <c r="O1635" s="3">
        <v>1745</v>
      </c>
      <c r="P1635">
        <v>10</v>
      </c>
      <c r="Q1635" s="3">
        <v>17447</v>
      </c>
      <c r="R1635" s="1" t="s">
        <v>2012</v>
      </c>
      <c r="S1635" s="3">
        <v>2528</v>
      </c>
      <c r="T1635">
        <v>10</v>
      </c>
      <c r="U1635" t="str">
        <f>IF(Ecommerce_Sales[[#This Row],[Delivery_Time_Days]]&gt;7,"Delay",IF(Ecommerce_Sales[[#This Row],[Delivery_Time_Days]] = 0,"No delivery",IF(Ecommerce_Sales[[#This Row],[Delivery_Time_Days]]&lt;=7,"On-time")))</f>
        <v>Delay</v>
      </c>
      <c r="V1635" s="7">
        <f>Ecommerce_Sales[[#This Row],[Profit]]/Ecommerce_Sales[[#This Row],[Total_Price]]</f>
        <v>0.29999426835559123</v>
      </c>
      <c r="W1635" s="3">
        <v>5234</v>
      </c>
      <c r="X1635" s="3"/>
    </row>
    <row r="1636" spans="1:24" x14ac:dyDescent="0.25">
      <c r="A1636" s="1" t="s">
        <v>5913</v>
      </c>
      <c r="B1636" s="1" t="s">
        <v>749</v>
      </c>
      <c r="C1636" s="1" t="s">
        <v>750</v>
      </c>
      <c r="D1636" s="1" t="s">
        <v>5914</v>
      </c>
      <c r="E1636" s="1" t="s">
        <v>1961</v>
      </c>
      <c r="F1636" s="2">
        <v>45134</v>
      </c>
      <c r="G1636" s="2">
        <v>45154</v>
      </c>
      <c r="H1636" s="2" t="str">
        <f>TEXT(Ecommerce_Sales[[#This Row],[Order_Date]],"mmmm")</f>
        <v>August</v>
      </c>
      <c r="I1636" s="2" t="str">
        <f>TEXT(Ecommerce_Sales[[#This Row],[Order_Date]],"yyyy")</f>
        <v>2023</v>
      </c>
      <c r="J1636" s="2" t="str">
        <f>TEXT(Ecommerce_Sales[[#This Row],[Order_Date]],"mmmm")</f>
        <v>August</v>
      </c>
      <c r="K1636" s="1" t="s">
        <v>1947</v>
      </c>
      <c r="L1636" s="1" t="s">
        <v>5915</v>
      </c>
      <c r="M1636" s="1" t="s">
        <v>1968</v>
      </c>
      <c r="N1636" s="1" t="s">
        <v>1957</v>
      </c>
      <c r="O1636" s="3">
        <v>416</v>
      </c>
      <c r="P1636">
        <v>1</v>
      </c>
      <c r="Q1636" s="3">
        <v>416</v>
      </c>
      <c r="R1636" s="1" t="s">
        <v>2012</v>
      </c>
      <c r="S1636" s="3">
        <v>52</v>
      </c>
      <c r="T1636">
        <v>2</v>
      </c>
      <c r="U1636" t="str">
        <f>IF(Ecommerce_Sales[[#This Row],[Delivery_Time_Days]]&gt;7,"Delay",IF(Ecommerce_Sales[[#This Row],[Delivery_Time_Days]] = 0,"No delivery",IF(Ecommerce_Sales[[#This Row],[Delivery_Time_Days]]&lt;=7,"On-time")))</f>
        <v>On-time</v>
      </c>
      <c r="V1636" s="7">
        <f>Ecommerce_Sales[[#This Row],[Profit]]/Ecommerce_Sales[[#This Row],[Total_Price]]</f>
        <v>0.14903846153846154</v>
      </c>
      <c r="W1636" s="3">
        <v>62</v>
      </c>
      <c r="X1636" s="3"/>
    </row>
    <row r="1637" spans="1:24" x14ac:dyDescent="0.25">
      <c r="A1637" s="1" t="s">
        <v>5916</v>
      </c>
      <c r="B1637" s="1" t="s">
        <v>840</v>
      </c>
      <c r="C1637" s="1" t="s">
        <v>841</v>
      </c>
      <c r="D1637" s="1" t="s">
        <v>2231</v>
      </c>
      <c r="E1637" s="1" t="s">
        <v>1981</v>
      </c>
      <c r="F1637" s="2">
        <v>44935</v>
      </c>
      <c r="G1637" s="2">
        <v>45459</v>
      </c>
      <c r="H1637" s="2" t="str">
        <f>TEXT(Ecommerce_Sales[[#This Row],[Order_Date]],"mmmm")</f>
        <v>June</v>
      </c>
      <c r="I1637" s="2" t="str">
        <f>TEXT(Ecommerce_Sales[[#This Row],[Order_Date]],"yyyy")</f>
        <v>2024</v>
      </c>
      <c r="J1637" s="2" t="str">
        <f>TEXT(Ecommerce_Sales[[#This Row],[Order_Date]],"mmmm")</f>
        <v>June</v>
      </c>
      <c r="K1637" s="1" t="s">
        <v>1947</v>
      </c>
      <c r="L1637" s="1" t="s">
        <v>5917</v>
      </c>
      <c r="M1637" s="1" t="s">
        <v>2072</v>
      </c>
      <c r="N1637" s="1" t="s">
        <v>1950</v>
      </c>
      <c r="O1637" s="3">
        <v>168</v>
      </c>
      <c r="P1637">
        <v>2</v>
      </c>
      <c r="Q1637" s="3">
        <v>337</v>
      </c>
      <c r="R1637" s="1" t="s">
        <v>1951</v>
      </c>
      <c r="S1637" s="3">
        <v>48</v>
      </c>
      <c r="T1637">
        <v>6</v>
      </c>
      <c r="U1637" t="str">
        <f>IF(Ecommerce_Sales[[#This Row],[Delivery_Time_Days]]&gt;7,"Delay",IF(Ecommerce_Sales[[#This Row],[Delivery_Time_Days]] = 0,"No delivery",IF(Ecommerce_Sales[[#This Row],[Delivery_Time_Days]]&lt;=7,"On-time")))</f>
        <v>On-time</v>
      </c>
      <c r="V1637" s="7">
        <f>Ecommerce_Sales[[#This Row],[Profit]]/Ecommerce_Sales[[#This Row],[Total_Price]]</f>
        <v>0.40059347181008903</v>
      </c>
      <c r="W1637" s="3">
        <v>135</v>
      </c>
      <c r="X1637" s="3"/>
    </row>
    <row r="1638" spans="1:24" x14ac:dyDescent="0.25">
      <c r="A1638" s="1" t="s">
        <v>5918</v>
      </c>
      <c r="B1638" s="1" t="s">
        <v>846</v>
      </c>
      <c r="C1638" s="1" t="s">
        <v>847</v>
      </c>
      <c r="D1638" s="1" t="s">
        <v>2028</v>
      </c>
      <c r="E1638" s="1" t="s">
        <v>1946</v>
      </c>
      <c r="F1638" s="2">
        <v>44972</v>
      </c>
      <c r="G1638" s="2">
        <v>45500</v>
      </c>
      <c r="H1638" s="2" t="str">
        <f>TEXT(Ecommerce_Sales[[#This Row],[Order_Date]],"mmmm")</f>
        <v>July</v>
      </c>
      <c r="I1638" s="2" t="str">
        <f>TEXT(Ecommerce_Sales[[#This Row],[Order_Date]],"yyyy")</f>
        <v>2024</v>
      </c>
      <c r="J1638" s="2" t="str">
        <f>TEXT(Ecommerce_Sales[[#This Row],[Order_Date]],"mmmm")</f>
        <v>July</v>
      </c>
      <c r="K1638" s="1" t="s">
        <v>1947</v>
      </c>
      <c r="L1638" s="1" t="s">
        <v>5919</v>
      </c>
      <c r="M1638" s="1" t="s">
        <v>1968</v>
      </c>
      <c r="N1638" s="1" t="s">
        <v>1957</v>
      </c>
      <c r="O1638" s="3">
        <v>691</v>
      </c>
      <c r="P1638">
        <v>1</v>
      </c>
      <c r="Q1638" s="3">
        <v>691</v>
      </c>
      <c r="R1638" s="1" t="s">
        <v>1951</v>
      </c>
      <c r="S1638" s="3">
        <v>80</v>
      </c>
      <c r="T1638">
        <v>7</v>
      </c>
      <c r="U1638" t="str">
        <f>IF(Ecommerce_Sales[[#This Row],[Delivery_Time_Days]]&gt;7,"Delay",IF(Ecommerce_Sales[[#This Row],[Delivery_Time_Days]] = 0,"No delivery",IF(Ecommerce_Sales[[#This Row],[Delivery_Time_Days]]&lt;=7,"On-time")))</f>
        <v>On-time</v>
      </c>
      <c r="V1638" s="7">
        <f>Ecommerce_Sales[[#This Row],[Profit]]/Ecommerce_Sales[[#This Row],[Total_Price]]</f>
        <v>0.15050651230101303</v>
      </c>
      <c r="W1638" s="3">
        <v>104</v>
      </c>
      <c r="X1638" s="3"/>
    </row>
    <row r="1639" spans="1:24" x14ac:dyDescent="0.25">
      <c r="A1639" s="1" t="s">
        <v>5920</v>
      </c>
      <c r="B1639" s="1" t="s">
        <v>1193</v>
      </c>
      <c r="C1639" s="1" t="s">
        <v>1194</v>
      </c>
      <c r="D1639" s="1" t="s">
        <v>3436</v>
      </c>
      <c r="E1639" s="1" t="s">
        <v>1996</v>
      </c>
      <c r="F1639" s="2">
        <v>45346</v>
      </c>
      <c r="G1639" s="2">
        <v>45065</v>
      </c>
      <c r="H1639" s="2" t="str">
        <f>TEXT(Ecommerce_Sales[[#This Row],[Order_Date]],"mmmm")</f>
        <v>May</v>
      </c>
      <c r="I1639" s="2" t="str">
        <f>TEXT(Ecommerce_Sales[[#This Row],[Order_Date]],"yyyy")</f>
        <v>2023</v>
      </c>
      <c r="J1639" s="2" t="str">
        <f>TEXT(Ecommerce_Sales[[#This Row],[Order_Date]],"mmmm")</f>
        <v>May</v>
      </c>
      <c r="K1639" s="1" t="s">
        <v>1986</v>
      </c>
      <c r="L1639" s="1" t="s">
        <v>5921</v>
      </c>
      <c r="M1639" s="1" t="s">
        <v>1956</v>
      </c>
      <c r="N1639" s="1" t="s">
        <v>1957</v>
      </c>
      <c r="O1639" s="3">
        <v>244</v>
      </c>
      <c r="P1639">
        <v>1</v>
      </c>
      <c r="Q1639" s="3">
        <v>244</v>
      </c>
      <c r="R1639" s="1" t="s">
        <v>1951</v>
      </c>
      <c r="S1639" s="3">
        <v>22</v>
      </c>
      <c r="U1639" t="str">
        <f>IF(Ecommerce_Sales[[#This Row],[Delivery_Time_Days]]&gt;7,"Delay",IF(Ecommerce_Sales[[#This Row],[Delivery_Time_Days]] = 0,"No delivery",IF(Ecommerce_Sales[[#This Row],[Delivery_Time_Days]]&lt;=7,"On-time")))</f>
        <v>No delivery</v>
      </c>
      <c r="V1639" s="7">
        <f>Ecommerce_Sales[[#This Row],[Profit]]/Ecommerce_Sales[[#This Row],[Total_Price]]</f>
        <v>0.15163934426229508</v>
      </c>
      <c r="W1639" s="3">
        <v>37</v>
      </c>
      <c r="X1639" s="3"/>
    </row>
    <row r="1640" spans="1:24" x14ac:dyDescent="0.25">
      <c r="A1640" s="1" t="s">
        <v>5922</v>
      </c>
      <c r="B1640" s="1" t="s">
        <v>1463</v>
      </c>
      <c r="C1640" s="1" t="s">
        <v>1464</v>
      </c>
      <c r="D1640" s="1" t="s">
        <v>5923</v>
      </c>
      <c r="E1640" s="1" t="s">
        <v>1996</v>
      </c>
      <c r="F1640" s="2">
        <v>45314</v>
      </c>
      <c r="G1640" s="2">
        <v>44931</v>
      </c>
      <c r="H1640" s="2" t="str">
        <f>TEXT(Ecommerce_Sales[[#This Row],[Order_Date]],"mmmm")</f>
        <v>January</v>
      </c>
      <c r="I1640" s="2" t="str">
        <f>TEXT(Ecommerce_Sales[[#This Row],[Order_Date]],"yyyy")</f>
        <v>2023</v>
      </c>
      <c r="J1640" s="2" t="str">
        <f>TEXT(Ecommerce_Sales[[#This Row],[Order_Date]],"mmmm")</f>
        <v>January</v>
      </c>
      <c r="K1640" s="1" t="s">
        <v>1947</v>
      </c>
      <c r="L1640" s="1" t="s">
        <v>5924</v>
      </c>
      <c r="M1640" s="1" t="s">
        <v>1972</v>
      </c>
      <c r="N1640" s="1" t="s">
        <v>1973</v>
      </c>
      <c r="O1640" s="3">
        <v>110</v>
      </c>
      <c r="P1640">
        <v>1</v>
      </c>
      <c r="Q1640" s="3">
        <v>110</v>
      </c>
      <c r="R1640" s="1" t="s">
        <v>2008</v>
      </c>
      <c r="S1640" s="3">
        <v>9</v>
      </c>
      <c r="T1640">
        <v>5</v>
      </c>
      <c r="U1640" t="str">
        <f>IF(Ecommerce_Sales[[#This Row],[Delivery_Time_Days]]&gt;7,"Delay",IF(Ecommerce_Sales[[#This Row],[Delivery_Time_Days]] = 0,"No delivery",IF(Ecommerce_Sales[[#This Row],[Delivery_Time_Days]]&lt;=7,"On-time")))</f>
        <v>On-time</v>
      </c>
      <c r="V1640" s="7">
        <f>Ecommerce_Sales[[#This Row],[Profit]]/Ecommerce_Sales[[#This Row],[Total_Price]]</f>
        <v>0.3</v>
      </c>
      <c r="W1640" s="3">
        <v>33</v>
      </c>
      <c r="X1640" s="3"/>
    </row>
    <row r="1641" spans="1:24" x14ac:dyDescent="0.25">
      <c r="A1641" s="1" t="s">
        <v>5925</v>
      </c>
      <c r="B1641" s="1" t="s">
        <v>802</v>
      </c>
      <c r="C1641" s="1" t="s">
        <v>803</v>
      </c>
      <c r="D1641" s="1" t="s">
        <v>3552</v>
      </c>
      <c r="E1641" s="1" t="s">
        <v>1966</v>
      </c>
      <c r="F1641" s="2">
        <v>44960</v>
      </c>
      <c r="G1641" s="2">
        <v>45176</v>
      </c>
      <c r="H1641" s="2" t="str">
        <f>TEXT(Ecommerce_Sales[[#This Row],[Order_Date]],"mmmm")</f>
        <v>September</v>
      </c>
      <c r="I1641" s="2" t="str">
        <f>TEXT(Ecommerce_Sales[[#This Row],[Order_Date]],"yyyy")</f>
        <v>2023</v>
      </c>
      <c r="J1641" s="2" t="str">
        <f>TEXT(Ecommerce_Sales[[#This Row],[Order_Date]],"mmmm")</f>
        <v>September</v>
      </c>
      <c r="K1641" s="1" t="s">
        <v>1947</v>
      </c>
      <c r="L1641" s="1" t="s">
        <v>5926</v>
      </c>
      <c r="M1641" s="1" t="s">
        <v>2026</v>
      </c>
      <c r="N1641" s="1" t="s">
        <v>1978</v>
      </c>
      <c r="O1641" s="3">
        <v>609</v>
      </c>
      <c r="P1641">
        <v>5</v>
      </c>
      <c r="Q1641" s="3">
        <v>3047</v>
      </c>
      <c r="R1641" s="1" t="s">
        <v>1958</v>
      </c>
      <c r="S1641" s="3">
        <v>208</v>
      </c>
      <c r="T1641">
        <v>6</v>
      </c>
      <c r="U1641" t="str">
        <f>IF(Ecommerce_Sales[[#This Row],[Delivery_Time_Days]]&gt;7,"Delay",IF(Ecommerce_Sales[[#This Row],[Delivery_Time_Days]] = 0,"No delivery",IF(Ecommerce_Sales[[#This Row],[Delivery_Time_Days]]&lt;=7,"On-time")))</f>
        <v>On-time</v>
      </c>
      <c r="V1641" s="7">
        <f>Ecommerce_Sales[[#This Row],[Profit]]/Ecommerce_Sales[[#This Row],[Total_Price]]</f>
        <v>0.34985231375123071</v>
      </c>
      <c r="W1641" s="3">
        <v>1066</v>
      </c>
      <c r="X1641" s="3"/>
    </row>
    <row r="1642" spans="1:24" x14ac:dyDescent="0.25">
      <c r="A1642" s="1" t="s">
        <v>5927</v>
      </c>
      <c r="B1642" s="1" t="s">
        <v>168</v>
      </c>
      <c r="C1642" s="1" t="s">
        <v>169</v>
      </c>
      <c r="D1642" s="1" t="s">
        <v>2875</v>
      </c>
      <c r="E1642" s="1" t="s">
        <v>1946</v>
      </c>
      <c r="F1642" s="2">
        <v>45046</v>
      </c>
      <c r="G1642" s="2">
        <v>45638</v>
      </c>
      <c r="H1642" s="2" t="str">
        <f>TEXT(Ecommerce_Sales[[#This Row],[Order_Date]],"mmmm")</f>
        <v>December</v>
      </c>
      <c r="I1642" s="2" t="str">
        <f>TEXT(Ecommerce_Sales[[#This Row],[Order_Date]],"yyyy")</f>
        <v>2024</v>
      </c>
      <c r="J1642" s="2" t="str">
        <f>TEXT(Ecommerce_Sales[[#This Row],[Order_Date]],"mmmm")</f>
        <v>December</v>
      </c>
      <c r="K1642" s="1" t="s">
        <v>1947</v>
      </c>
      <c r="L1642" s="1" t="s">
        <v>5928</v>
      </c>
      <c r="M1642" s="1" t="s">
        <v>1972</v>
      </c>
      <c r="N1642" s="1" t="s">
        <v>1973</v>
      </c>
      <c r="O1642" s="3">
        <v>1632</v>
      </c>
      <c r="P1642">
        <v>6</v>
      </c>
      <c r="Q1642" s="3">
        <v>9795</v>
      </c>
      <c r="R1642" s="1" t="s">
        <v>1958</v>
      </c>
      <c r="S1642" s="3">
        <v>1020</v>
      </c>
      <c r="T1642">
        <v>9</v>
      </c>
      <c r="U1642" t="str">
        <f>IF(Ecommerce_Sales[[#This Row],[Delivery_Time_Days]]&gt;7,"Delay",IF(Ecommerce_Sales[[#This Row],[Delivery_Time_Days]] = 0,"No delivery",IF(Ecommerce_Sales[[#This Row],[Delivery_Time_Days]]&lt;=7,"On-time")))</f>
        <v>Delay</v>
      </c>
      <c r="V1642" s="7">
        <f>Ecommerce_Sales[[#This Row],[Profit]]/Ecommerce_Sales[[#This Row],[Total_Price]]</f>
        <v>0.29994895354772844</v>
      </c>
      <c r="W1642" s="3">
        <v>2938</v>
      </c>
      <c r="X1642" s="3"/>
    </row>
    <row r="1643" spans="1:24" x14ac:dyDescent="0.25">
      <c r="A1643" s="1" t="s">
        <v>5929</v>
      </c>
      <c r="B1643" s="1" t="s">
        <v>1057</v>
      </c>
      <c r="C1643" s="1" t="s">
        <v>1058</v>
      </c>
      <c r="D1643" s="1" t="s">
        <v>5930</v>
      </c>
      <c r="E1643" s="1" t="s">
        <v>1954</v>
      </c>
      <c r="F1643" s="2">
        <v>45242</v>
      </c>
      <c r="G1643" s="2">
        <v>45213</v>
      </c>
      <c r="H1643" s="2" t="str">
        <f>TEXT(Ecommerce_Sales[[#This Row],[Order_Date]],"mmmm")</f>
        <v>October</v>
      </c>
      <c r="I1643" s="2" t="str">
        <f>TEXT(Ecommerce_Sales[[#This Row],[Order_Date]],"yyyy")</f>
        <v>2023</v>
      </c>
      <c r="J1643" s="2" t="str">
        <f>TEXT(Ecommerce_Sales[[#This Row],[Order_Date]],"mmmm")</f>
        <v>October</v>
      </c>
      <c r="K1643" s="1" t="s">
        <v>1947</v>
      </c>
      <c r="L1643" s="1" t="s">
        <v>5931</v>
      </c>
      <c r="M1643" s="1" t="s">
        <v>2007</v>
      </c>
      <c r="N1643" s="1" t="s">
        <v>1973</v>
      </c>
      <c r="O1643" s="3">
        <v>369</v>
      </c>
      <c r="P1643">
        <v>3</v>
      </c>
      <c r="Q1643" s="3">
        <v>1106</v>
      </c>
      <c r="R1643" s="1" t="s">
        <v>2012</v>
      </c>
      <c r="S1643" s="3">
        <v>152</v>
      </c>
      <c r="T1643">
        <v>8</v>
      </c>
      <c r="U1643" t="str">
        <f>IF(Ecommerce_Sales[[#This Row],[Delivery_Time_Days]]&gt;7,"Delay",IF(Ecommerce_Sales[[#This Row],[Delivery_Time_Days]] = 0,"No delivery",IF(Ecommerce_Sales[[#This Row],[Delivery_Time_Days]]&lt;=7,"On-time")))</f>
        <v>Delay</v>
      </c>
      <c r="V1643" s="7">
        <f>Ecommerce_Sales[[#This Row],[Profit]]/Ecommerce_Sales[[#This Row],[Total_Price]]</f>
        <v>0.30018083182640143</v>
      </c>
      <c r="W1643" s="3">
        <v>332</v>
      </c>
      <c r="X1643" s="3"/>
    </row>
    <row r="1644" spans="1:24" x14ac:dyDescent="0.25">
      <c r="A1644" s="1" t="s">
        <v>5932</v>
      </c>
      <c r="B1644" s="1" t="s">
        <v>358</v>
      </c>
      <c r="C1644" s="1" t="s">
        <v>359</v>
      </c>
      <c r="D1644" s="1" t="s">
        <v>5243</v>
      </c>
      <c r="E1644" s="1" t="s">
        <v>1946</v>
      </c>
      <c r="F1644" s="2">
        <v>45121</v>
      </c>
      <c r="G1644" s="2">
        <v>45647</v>
      </c>
      <c r="H1644" s="2" t="str">
        <f>TEXT(Ecommerce_Sales[[#This Row],[Order_Date]],"mmmm")</f>
        <v>December</v>
      </c>
      <c r="I1644" s="2" t="str">
        <f>TEXT(Ecommerce_Sales[[#This Row],[Order_Date]],"yyyy")</f>
        <v>2024</v>
      </c>
      <c r="J1644" s="2" t="str">
        <f>TEXT(Ecommerce_Sales[[#This Row],[Order_Date]],"mmmm")</f>
        <v>December</v>
      </c>
      <c r="K1644" s="1" t="s">
        <v>1947</v>
      </c>
      <c r="L1644" s="1" t="s">
        <v>5933</v>
      </c>
      <c r="M1644" s="1" t="s">
        <v>1983</v>
      </c>
      <c r="N1644" s="1" t="s">
        <v>1950</v>
      </c>
      <c r="O1644" s="3">
        <v>523</v>
      </c>
      <c r="P1644">
        <v>8</v>
      </c>
      <c r="Q1644" s="3">
        <v>4186</v>
      </c>
      <c r="R1644" s="1" t="s">
        <v>1951</v>
      </c>
      <c r="S1644" s="3">
        <v>508</v>
      </c>
      <c r="T1644">
        <v>2</v>
      </c>
      <c r="U1644" t="str">
        <f>IF(Ecommerce_Sales[[#This Row],[Delivery_Time_Days]]&gt;7,"Delay",IF(Ecommerce_Sales[[#This Row],[Delivery_Time_Days]] = 0,"No delivery",IF(Ecommerce_Sales[[#This Row],[Delivery_Time_Days]]&lt;=7,"On-time")))</f>
        <v>On-time</v>
      </c>
      <c r="V1644" s="7">
        <f>Ecommerce_Sales[[#This Row],[Profit]]/Ecommerce_Sales[[#This Row],[Total_Price]]</f>
        <v>0.40014333492594362</v>
      </c>
      <c r="W1644" s="3">
        <v>1675</v>
      </c>
      <c r="X1644" s="3"/>
    </row>
    <row r="1645" spans="1:24" x14ac:dyDescent="0.25">
      <c r="A1645" s="1" t="s">
        <v>5934</v>
      </c>
      <c r="B1645" s="1" t="s">
        <v>1053</v>
      </c>
      <c r="C1645" s="1" t="s">
        <v>1054</v>
      </c>
      <c r="D1645" s="1" t="s">
        <v>4191</v>
      </c>
      <c r="E1645" s="1" t="s">
        <v>1961</v>
      </c>
      <c r="F1645" s="2">
        <v>45651</v>
      </c>
      <c r="G1645" s="2">
        <v>45550</v>
      </c>
      <c r="H1645" s="2" t="str">
        <f>TEXT(Ecommerce_Sales[[#This Row],[Order_Date]],"mmmm")</f>
        <v>September</v>
      </c>
      <c r="I1645" s="2" t="str">
        <f>TEXT(Ecommerce_Sales[[#This Row],[Order_Date]],"yyyy")</f>
        <v>2024</v>
      </c>
      <c r="J1645" s="2" t="str">
        <f>TEXT(Ecommerce_Sales[[#This Row],[Order_Date]],"mmmm")</f>
        <v>September</v>
      </c>
      <c r="K1645" s="1" t="s">
        <v>1947</v>
      </c>
      <c r="L1645" s="1" t="s">
        <v>5935</v>
      </c>
      <c r="M1645" s="1" t="s">
        <v>1956</v>
      </c>
      <c r="N1645" s="1" t="s">
        <v>1957</v>
      </c>
      <c r="O1645" s="3">
        <v>1006</v>
      </c>
      <c r="P1645">
        <v>1</v>
      </c>
      <c r="Q1645" s="3">
        <v>1006</v>
      </c>
      <c r="R1645" s="1" t="s">
        <v>1958</v>
      </c>
      <c r="S1645" s="3">
        <v>93</v>
      </c>
      <c r="T1645">
        <v>7</v>
      </c>
      <c r="U1645" t="str">
        <f>IF(Ecommerce_Sales[[#This Row],[Delivery_Time_Days]]&gt;7,"Delay",IF(Ecommerce_Sales[[#This Row],[Delivery_Time_Days]] = 0,"No delivery",IF(Ecommerce_Sales[[#This Row],[Delivery_Time_Days]]&lt;=7,"On-time")))</f>
        <v>On-time</v>
      </c>
      <c r="V1645" s="7">
        <f>Ecommerce_Sales[[#This Row],[Profit]]/Ecommerce_Sales[[#This Row],[Total_Price]]</f>
        <v>0.15009940357852883</v>
      </c>
      <c r="W1645" s="3">
        <v>151</v>
      </c>
      <c r="X1645" s="3"/>
    </row>
    <row r="1646" spans="1:24" x14ac:dyDescent="0.25">
      <c r="A1646" s="1" t="s">
        <v>5936</v>
      </c>
      <c r="B1646" s="1" t="s">
        <v>6</v>
      </c>
      <c r="C1646" s="1" t="s">
        <v>7</v>
      </c>
      <c r="D1646" s="1" t="s">
        <v>3691</v>
      </c>
      <c r="E1646" s="1" t="s">
        <v>1996</v>
      </c>
      <c r="F1646" s="2">
        <v>45330</v>
      </c>
      <c r="G1646" s="2">
        <v>45014</v>
      </c>
      <c r="H1646" s="2" t="str">
        <f>TEXT(Ecommerce_Sales[[#This Row],[Order_Date]],"mmmm")</f>
        <v>March</v>
      </c>
      <c r="I1646" s="2" t="str">
        <f>TEXT(Ecommerce_Sales[[#This Row],[Order_Date]],"yyyy")</f>
        <v>2023</v>
      </c>
      <c r="J1646" s="2" t="str">
        <f>TEXT(Ecommerce_Sales[[#This Row],[Order_Date]],"mmmm")</f>
        <v>March</v>
      </c>
      <c r="K1646" s="1" t="s">
        <v>1947</v>
      </c>
      <c r="L1646" s="1" t="s">
        <v>5937</v>
      </c>
      <c r="M1646" s="1" t="s">
        <v>1963</v>
      </c>
      <c r="N1646" s="1" t="s">
        <v>1957</v>
      </c>
      <c r="O1646" s="3">
        <v>558</v>
      </c>
      <c r="P1646">
        <v>4</v>
      </c>
      <c r="Q1646" s="3">
        <v>2232</v>
      </c>
      <c r="R1646" s="1" t="s">
        <v>1958</v>
      </c>
      <c r="S1646" s="3">
        <v>298</v>
      </c>
      <c r="T1646">
        <v>9</v>
      </c>
      <c r="U1646" t="str">
        <f>IF(Ecommerce_Sales[[#This Row],[Delivery_Time_Days]]&gt;7,"Delay",IF(Ecommerce_Sales[[#This Row],[Delivery_Time_Days]] = 0,"No delivery",IF(Ecommerce_Sales[[#This Row],[Delivery_Time_Days]]&lt;=7,"On-time")))</f>
        <v>Delay</v>
      </c>
      <c r="V1646" s="7">
        <f>Ecommerce_Sales[[#This Row],[Profit]]/Ecommerce_Sales[[#This Row],[Total_Price]]</f>
        <v>0.15008960573476701</v>
      </c>
      <c r="W1646" s="3">
        <v>335</v>
      </c>
      <c r="X1646" s="3"/>
    </row>
    <row r="1647" spans="1:24" x14ac:dyDescent="0.25">
      <c r="A1647" s="1" t="s">
        <v>5938</v>
      </c>
      <c r="B1647" s="1" t="s">
        <v>1007</v>
      </c>
      <c r="C1647" s="1" t="s">
        <v>1008</v>
      </c>
      <c r="D1647" s="1" t="s">
        <v>5399</v>
      </c>
      <c r="E1647" s="1" t="s">
        <v>1961</v>
      </c>
      <c r="F1647" s="2">
        <v>45298</v>
      </c>
      <c r="G1647" s="2">
        <v>45453</v>
      </c>
      <c r="H1647" s="2" t="str">
        <f>TEXT(Ecommerce_Sales[[#This Row],[Order_Date]],"mmmm")</f>
        <v>June</v>
      </c>
      <c r="I1647" s="2" t="str">
        <f>TEXT(Ecommerce_Sales[[#This Row],[Order_Date]],"yyyy")</f>
        <v>2024</v>
      </c>
      <c r="J1647" s="2" t="str">
        <f>TEXT(Ecommerce_Sales[[#This Row],[Order_Date]],"mmmm")</f>
        <v>June</v>
      </c>
      <c r="K1647" s="1" t="s">
        <v>1947</v>
      </c>
      <c r="L1647" s="1" t="s">
        <v>5939</v>
      </c>
      <c r="M1647" s="1" t="s">
        <v>1988</v>
      </c>
      <c r="N1647" s="1" t="s">
        <v>1989</v>
      </c>
      <c r="O1647" s="3">
        <v>497</v>
      </c>
      <c r="P1647">
        <v>1</v>
      </c>
      <c r="Q1647" s="3">
        <v>497</v>
      </c>
      <c r="R1647" s="1" t="s">
        <v>1951</v>
      </c>
      <c r="S1647" s="3">
        <v>34</v>
      </c>
      <c r="T1647">
        <v>7</v>
      </c>
      <c r="U1647" t="str">
        <f>IF(Ecommerce_Sales[[#This Row],[Delivery_Time_Days]]&gt;7,"Delay",IF(Ecommerce_Sales[[#This Row],[Delivery_Time_Days]] = 0,"No delivery",IF(Ecommerce_Sales[[#This Row],[Delivery_Time_Days]]&lt;=7,"On-time")))</f>
        <v>On-time</v>
      </c>
      <c r="V1647" s="7">
        <f>Ecommerce_Sales[[#This Row],[Profit]]/Ecommerce_Sales[[#This Row],[Total_Price]]</f>
        <v>0.24949698189134809</v>
      </c>
      <c r="W1647" s="3">
        <v>124</v>
      </c>
      <c r="X1647" s="3"/>
    </row>
    <row r="1648" spans="1:24" x14ac:dyDescent="0.25">
      <c r="A1648" s="1" t="s">
        <v>5940</v>
      </c>
      <c r="B1648" s="1" t="s">
        <v>1085</v>
      </c>
      <c r="C1648" s="1" t="s">
        <v>1086</v>
      </c>
      <c r="D1648" s="1" t="s">
        <v>5941</v>
      </c>
      <c r="E1648" s="1" t="s">
        <v>1981</v>
      </c>
      <c r="F1648" s="2">
        <v>45168</v>
      </c>
      <c r="G1648" s="2">
        <v>45011</v>
      </c>
      <c r="H1648" s="2" t="str">
        <f>TEXT(Ecommerce_Sales[[#This Row],[Order_Date]],"mmmm")</f>
        <v>March</v>
      </c>
      <c r="I1648" s="2" t="str">
        <f>TEXT(Ecommerce_Sales[[#This Row],[Order_Date]],"yyyy")</f>
        <v>2023</v>
      </c>
      <c r="J1648" s="2" t="str">
        <f>TEXT(Ecommerce_Sales[[#This Row],[Order_Date]],"mmmm")</f>
        <v>March</v>
      </c>
      <c r="K1648" s="1" t="s">
        <v>1947</v>
      </c>
      <c r="L1648" s="1" t="s">
        <v>4255</v>
      </c>
      <c r="M1648" s="1" t="s">
        <v>2007</v>
      </c>
      <c r="N1648" s="1" t="s">
        <v>1973</v>
      </c>
      <c r="O1648" s="3">
        <v>115</v>
      </c>
      <c r="P1648">
        <v>4</v>
      </c>
      <c r="Q1648" s="3">
        <v>459</v>
      </c>
      <c r="R1648" s="1" t="s">
        <v>1958</v>
      </c>
      <c r="S1648" s="3">
        <v>50</v>
      </c>
      <c r="T1648">
        <v>7</v>
      </c>
      <c r="U1648" t="str">
        <f>IF(Ecommerce_Sales[[#This Row],[Delivery_Time_Days]]&gt;7,"Delay",IF(Ecommerce_Sales[[#This Row],[Delivery_Time_Days]] = 0,"No delivery",IF(Ecommerce_Sales[[#This Row],[Delivery_Time_Days]]&lt;=7,"On-time")))</f>
        <v>On-time</v>
      </c>
      <c r="V1648" s="7">
        <f>Ecommerce_Sales[[#This Row],[Profit]]/Ecommerce_Sales[[#This Row],[Total_Price]]</f>
        <v>0.30065359477124182</v>
      </c>
      <c r="W1648" s="3">
        <v>138</v>
      </c>
      <c r="X1648" s="3"/>
    </row>
    <row r="1649" spans="1:24" x14ac:dyDescent="0.25">
      <c r="A1649" s="1" t="s">
        <v>5942</v>
      </c>
      <c r="B1649" s="1" t="s">
        <v>1603</v>
      </c>
      <c r="C1649" s="1" t="s">
        <v>1604</v>
      </c>
      <c r="D1649" s="1" t="s">
        <v>4481</v>
      </c>
      <c r="E1649" s="1" t="s">
        <v>1996</v>
      </c>
      <c r="F1649" s="2">
        <v>45541</v>
      </c>
      <c r="G1649" s="2">
        <v>44951</v>
      </c>
      <c r="H1649" s="2" t="str">
        <f>TEXT(Ecommerce_Sales[[#This Row],[Order_Date]],"mmmm")</f>
        <v>January</v>
      </c>
      <c r="I1649" s="2" t="str">
        <f>TEXT(Ecommerce_Sales[[#This Row],[Order_Date]],"yyyy")</f>
        <v>2023</v>
      </c>
      <c r="J1649" s="2" t="str">
        <f>TEXT(Ecommerce_Sales[[#This Row],[Order_Date]],"mmmm")</f>
        <v>January</v>
      </c>
      <c r="K1649" s="1" t="s">
        <v>1947</v>
      </c>
      <c r="L1649" s="1" t="s">
        <v>3412</v>
      </c>
      <c r="M1649" s="1" t="s">
        <v>2104</v>
      </c>
      <c r="N1649" s="1" t="s">
        <v>1978</v>
      </c>
      <c r="O1649" s="3">
        <v>113</v>
      </c>
      <c r="P1649">
        <v>2</v>
      </c>
      <c r="Q1649" s="3">
        <v>225</v>
      </c>
      <c r="R1649" s="1" t="s">
        <v>1958</v>
      </c>
      <c r="S1649" s="3">
        <v>24</v>
      </c>
      <c r="T1649">
        <v>5</v>
      </c>
      <c r="U1649" t="str">
        <f>IF(Ecommerce_Sales[[#This Row],[Delivery_Time_Days]]&gt;7,"Delay",IF(Ecommerce_Sales[[#This Row],[Delivery_Time_Days]] = 0,"No delivery",IF(Ecommerce_Sales[[#This Row],[Delivery_Time_Days]]&lt;=7,"On-time")))</f>
        <v>On-time</v>
      </c>
      <c r="V1649" s="7">
        <f>Ecommerce_Sales[[#This Row],[Profit]]/Ecommerce_Sales[[#This Row],[Total_Price]]</f>
        <v>0.3511111111111111</v>
      </c>
      <c r="W1649" s="3">
        <v>79</v>
      </c>
      <c r="X1649" s="3"/>
    </row>
    <row r="1650" spans="1:24" x14ac:dyDescent="0.25">
      <c r="A1650" s="1" t="s">
        <v>5943</v>
      </c>
      <c r="B1650" s="1" t="s">
        <v>134</v>
      </c>
      <c r="C1650" s="1" t="s">
        <v>135</v>
      </c>
      <c r="D1650" s="1" t="s">
        <v>5027</v>
      </c>
      <c r="E1650" s="1" t="s">
        <v>1961</v>
      </c>
      <c r="F1650" s="2">
        <v>45615</v>
      </c>
      <c r="G1650" s="2">
        <v>45485</v>
      </c>
      <c r="H1650" s="2" t="str">
        <f>TEXT(Ecommerce_Sales[[#This Row],[Order_Date]],"mmmm")</f>
        <v>July</v>
      </c>
      <c r="I1650" s="2" t="str">
        <f>TEXT(Ecommerce_Sales[[#This Row],[Order_Date]],"yyyy")</f>
        <v>2024</v>
      </c>
      <c r="J1650" s="2" t="str">
        <f>TEXT(Ecommerce_Sales[[#This Row],[Order_Date]],"mmmm")</f>
        <v>July</v>
      </c>
      <c r="K1650" s="1" t="s">
        <v>1947</v>
      </c>
      <c r="L1650" s="1" t="s">
        <v>5944</v>
      </c>
      <c r="M1650" s="1" t="s">
        <v>1968</v>
      </c>
      <c r="N1650" s="1" t="s">
        <v>1957</v>
      </c>
      <c r="O1650" s="3">
        <v>112</v>
      </c>
      <c r="P1650">
        <v>1</v>
      </c>
      <c r="Q1650" s="3">
        <v>112</v>
      </c>
      <c r="R1650" s="1" t="s">
        <v>1951</v>
      </c>
      <c r="S1650" s="3">
        <v>10</v>
      </c>
      <c r="T1650">
        <v>5</v>
      </c>
      <c r="U1650" t="str">
        <f>IF(Ecommerce_Sales[[#This Row],[Delivery_Time_Days]]&gt;7,"Delay",IF(Ecommerce_Sales[[#This Row],[Delivery_Time_Days]] = 0,"No delivery",IF(Ecommerce_Sales[[#This Row],[Delivery_Time_Days]]&lt;=7,"On-time")))</f>
        <v>On-time</v>
      </c>
      <c r="V1650" s="7">
        <f>Ecommerce_Sales[[#This Row],[Profit]]/Ecommerce_Sales[[#This Row],[Total_Price]]</f>
        <v>0.15178571428571427</v>
      </c>
      <c r="W1650" s="3">
        <v>17</v>
      </c>
      <c r="X1650" s="3"/>
    </row>
    <row r="1651" spans="1:24" x14ac:dyDescent="0.25">
      <c r="A1651" s="1" t="s">
        <v>5945</v>
      </c>
      <c r="B1651" s="1" t="s">
        <v>132</v>
      </c>
      <c r="C1651" s="1" t="s">
        <v>133</v>
      </c>
      <c r="D1651" s="1" t="s">
        <v>4422</v>
      </c>
      <c r="E1651" s="1" t="s">
        <v>1946</v>
      </c>
      <c r="F1651" s="2">
        <v>45614</v>
      </c>
      <c r="G1651" s="2">
        <v>45211</v>
      </c>
      <c r="H1651" s="2" t="str">
        <f>TEXT(Ecommerce_Sales[[#This Row],[Order_Date]],"mmmm")</f>
        <v>October</v>
      </c>
      <c r="I1651" s="2" t="str">
        <f>TEXT(Ecommerce_Sales[[#This Row],[Order_Date]],"yyyy")</f>
        <v>2023</v>
      </c>
      <c r="J1651" s="2" t="str">
        <f>TEXT(Ecommerce_Sales[[#This Row],[Order_Date]],"mmmm")</f>
        <v>October</v>
      </c>
      <c r="K1651" s="1" t="s">
        <v>1947</v>
      </c>
      <c r="L1651" s="1" t="s">
        <v>5946</v>
      </c>
      <c r="M1651" s="1" t="s">
        <v>2054</v>
      </c>
      <c r="N1651" s="1" t="s">
        <v>1957</v>
      </c>
      <c r="O1651" s="3">
        <v>1017</v>
      </c>
      <c r="P1651">
        <v>1</v>
      </c>
      <c r="Q1651" s="3">
        <v>1017</v>
      </c>
      <c r="R1651" s="1" t="s">
        <v>1958</v>
      </c>
      <c r="S1651" s="3">
        <v>88</v>
      </c>
      <c r="T1651">
        <v>9</v>
      </c>
      <c r="U1651" t="str">
        <f>IF(Ecommerce_Sales[[#This Row],[Delivery_Time_Days]]&gt;7,"Delay",IF(Ecommerce_Sales[[#This Row],[Delivery_Time_Days]] = 0,"No delivery",IF(Ecommerce_Sales[[#This Row],[Delivery_Time_Days]]&lt;=7,"On-time")))</f>
        <v>Delay</v>
      </c>
      <c r="V1651" s="7">
        <f>Ecommerce_Sales[[#This Row],[Profit]]/Ecommerce_Sales[[#This Row],[Total_Price]]</f>
        <v>0.15044247787610621</v>
      </c>
      <c r="W1651" s="3">
        <v>153</v>
      </c>
      <c r="X1651" s="3"/>
    </row>
    <row r="1652" spans="1:24" x14ac:dyDescent="0.25">
      <c r="A1652" s="1" t="s">
        <v>5947</v>
      </c>
      <c r="B1652" s="1" t="s">
        <v>138</v>
      </c>
      <c r="C1652" s="1" t="s">
        <v>139</v>
      </c>
      <c r="D1652" s="1" t="s">
        <v>5042</v>
      </c>
      <c r="E1652" s="1" t="s">
        <v>2005</v>
      </c>
      <c r="F1652" s="2">
        <v>45002</v>
      </c>
      <c r="G1652" s="2">
        <v>45657</v>
      </c>
      <c r="H1652" s="2" t="str">
        <f>TEXT(Ecommerce_Sales[[#This Row],[Order_Date]],"mmmm")</f>
        <v>December</v>
      </c>
      <c r="I1652" s="2" t="str">
        <f>TEXT(Ecommerce_Sales[[#This Row],[Order_Date]],"yyyy")</f>
        <v>2024</v>
      </c>
      <c r="J1652" s="2" t="str">
        <f>TEXT(Ecommerce_Sales[[#This Row],[Order_Date]],"mmmm")</f>
        <v>December</v>
      </c>
      <c r="K1652" s="1" t="s">
        <v>1947</v>
      </c>
      <c r="L1652" s="1" t="s">
        <v>2229</v>
      </c>
      <c r="M1652" s="1" t="s">
        <v>1988</v>
      </c>
      <c r="N1652" s="1" t="s">
        <v>1989</v>
      </c>
      <c r="O1652" s="3">
        <v>280</v>
      </c>
      <c r="P1652">
        <v>6</v>
      </c>
      <c r="Q1652" s="3">
        <v>1679</v>
      </c>
      <c r="R1652" s="1" t="s">
        <v>1958</v>
      </c>
      <c r="S1652" s="3">
        <v>128</v>
      </c>
      <c r="T1652">
        <v>4</v>
      </c>
      <c r="U1652" t="str">
        <f>IF(Ecommerce_Sales[[#This Row],[Delivery_Time_Days]]&gt;7,"Delay",IF(Ecommerce_Sales[[#This Row],[Delivery_Time_Days]] = 0,"No delivery",IF(Ecommerce_Sales[[#This Row],[Delivery_Time_Days]]&lt;=7,"On-time")))</f>
        <v>On-time</v>
      </c>
      <c r="V1652" s="7">
        <f>Ecommerce_Sales[[#This Row],[Profit]]/Ecommerce_Sales[[#This Row],[Total_Price]]</f>
        <v>0.25014889815366287</v>
      </c>
      <c r="W1652" s="3">
        <v>420</v>
      </c>
      <c r="X1652" s="3"/>
    </row>
    <row r="1653" spans="1:24" x14ac:dyDescent="0.25">
      <c r="A1653" s="1" t="s">
        <v>5948</v>
      </c>
      <c r="B1653" s="1" t="s">
        <v>464</v>
      </c>
      <c r="C1653" s="1" t="s">
        <v>465</v>
      </c>
      <c r="D1653" s="1" t="s">
        <v>5158</v>
      </c>
      <c r="E1653" s="1" t="s">
        <v>1946</v>
      </c>
      <c r="F1653" s="2">
        <v>45474</v>
      </c>
      <c r="G1653" s="2">
        <v>45198</v>
      </c>
      <c r="H1653" s="2" t="str">
        <f>TEXT(Ecommerce_Sales[[#This Row],[Order_Date]],"mmmm")</f>
        <v>September</v>
      </c>
      <c r="I1653" s="2" t="str">
        <f>TEXT(Ecommerce_Sales[[#This Row],[Order_Date]],"yyyy")</f>
        <v>2023</v>
      </c>
      <c r="J1653" s="2" t="str">
        <f>TEXT(Ecommerce_Sales[[#This Row],[Order_Date]],"mmmm")</f>
        <v>September</v>
      </c>
      <c r="K1653" s="1" t="s">
        <v>1947</v>
      </c>
      <c r="L1653" s="1" t="s">
        <v>5949</v>
      </c>
      <c r="M1653" s="1" t="s">
        <v>2043</v>
      </c>
      <c r="N1653" s="1" t="s">
        <v>1989</v>
      </c>
      <c r="O1653" s="3">
        <v>464</v>
      </c>
      <c r="P1653">
        <v>3</v>
      </c>
      <c r="Q1653" s="3">
        <v>1392</v>
      </c>
      <c r="R1653" s="1" t="s">
        <v>1958</v>
      </c>
      <c r="S1653" s="3">
        <v>114</v>
      </c>
      <c r="T1653">
        <v>3</v>
      </c>
      <c r="U1653" t="str">
        <f>IF(Ecommerce_Sales[[#This Row],[Delivery_Time_Days]]&gt;7,"Delay",IF(Ecommerce_Sales[[#This Row],[Delivery_Time_Days]] = 0,"No delivery",IF(Ecommerce_Sales[[#This Row],[Delivery_Time_Days]]&lt;=7,"On-time")))</f>
        <v>On-time</v>
      </c>
      <c r="V1653" s="7">
        <f>Ecommerce_Sales[[#This Row],[Profit]]/Ecommerce_Sales[[#This Row],[Total_Price]]</f>
        <v>0.25</v>
      </c>
      <c r="W1653" s="3">
        <v>348</v>
      </c>
      <c r="X1653" s="3"/>
    </row>
    <row r="1654" spans="1:24" x14ac:dyDescent="0.25">
      <c r="A1654" s="1" t="s">
        <v>5950</v>
      </c>
      <c r="B1654" s="1" t="s">
        <v>1776</v>
      </c>
      <c r="C1654" s="1" t="s">
        <v>1777</v>
      </c>
      <c r="D1654" s="1" t="s">
        <v>5951</v>
      </c>
      <c r="E1654" s="1" t="s">
        <v>1966</v>
      </c>
      <c r="F1654" s="2">
        <v>45380</v>
      </c>
      <c r="G1654" s="2">
        <v>45279</v>
      </c>
      <c r="H1654" s="2" t="str">
        <f>TEXT(Ecommerce_Sales[[#This Row],[Order_Date]],"mmmm")</f>
        <v>December</v>
      </c>
      <c r="I1654" s="2" t="str">
        <f>TEXT(Ecommerce_Sales[[#This Row],[Order_Date]],"yyyy")</f>
        <v>2023</v>
      </c>
      <c r="J1654" s="2" t="str">
        <f>TEXT(Ecommerce_Sales[[#This Row],[Order_Date]],"mmmm")</f>
        <v>December</v>
      </c>
      <c r="K1654" s="1" t="s">
        <v>1947</v>
      </c>
      <c r="L1654" s="1" t="s">
        <v>5952</v>
      </c>
      <c r="M1654" s="1" t="s">
        <v>2104</v>
      </c>
      <c r="N1654" s="1" t="s">
        <v>1978</v>
      </c>
      <c r="O1654" s="3">
        <v>1039</v>
      </c>
      <c r="P1654">
        <v>2</v>
      </c>
      <c r="Q1654" s="3">
        <v>2077</v>
      </c>
      <c r="R1654" s="1" t="s">
        <v>1958</v>
      </c>
      <c r="S1654" s="3">
        <v>301</v>
      </c>
      <c r="T1654">
        <v>8</v>
      </c>
      <c r="U1654" t="str">
        <f>IF(Ecommerce_Sales[[#This Row],[Delivery_Time_Days]]&gt;7,"Delay",IF(Ecommerce_Sales[[#This Row],[Delivery_Time_Days]] = 0,"No delivery",IF(Ecommerce_Sales[[#This Row],[Delivery_Time_Days]]&lt;=7,"On-time")))</f>
        <v>Delay</v>
      </c>
      <c r="V1654" s="7">
        <f>Ecommerce_Sales[[#This Row],[Profit]]/Ecommerce_Sales[[#This Row],[Total_Price]]</f>
        <v>0.35002407318247475</v>
      </c>
      <c r="W1654" s="3">
        <v>727</v>
      </c>
      <c r="X1654" s="3"/>
    </row>
    <row r="1655" spans="1:24" x14ac:dyDescent="0.25">
      <c r="A1655" s="1" t="s">
        <v>5953</v>
      </c>
      <c r="B1655" s="1" t="s">
        <v>984</v>
      </c>
      <c r="C1655" s="1" t="s">
        <v>985</v>
      </c>
      <c r="D1655" s="1" t="s">
        <v>2920</v>
      </c>
      <c r="E1655" s="1" t="s">
        <v>1961</v>
      </c>
      <c r="F1655" s="2">
        <v>45528</v>
      </c>
      <c r="G1655" s="2">
        <v>45463</v>
      </c>
      <c r="H1655" s="2" t="str">
        <f>TEXT(Ecommerce_Sales[[#This Row],[Order_Date]],"mmmm")</f>
        <v>June</v>
      </c>
      <c r="I1655" s="2" t="str">
        <f>TEXT(Ecommerce_Sales[[#This Row],[Order_Date]],"yyyy")</f>
        <v>2024</v>
      </c>
      <c r="J1655" s="2" t="str">
        <f>TEXT(Ecommerce_Sales[[#This Row],[Order_Date]],"mmmm")</f>
        <v>June</v>
      </c>
      <c r="K1655" s="1" t="s">
        <v>1947</v>
      </c>
      <c r="L1655" s="1" t="s">
        <v>5954</v>
      </c>
      <c r="M1655" s="1" t="s">
        <v>2079</v>
      </c>
      <c r="N1655" s="1" t="s">
        <v>1973</v>
      </c>
      <c r="O1655" s="3">
        <v>537</v>
      </c>
      <c r="P1655">
        <v>6</v>
      </c>
      <c r="Q1655" s="3">
        <v>3219</v>
      </c>
      <c r="R1655" s="1" t="s">
        <v>1951</v>
      </c>
      <c r="S1655" s="3">
        <v>206</v>
      </c>
      <c r="T1655">
        <v>2</v>
      </c>
      <c r="U1655" t="str">
        <f>IF(Ecommerce_Sales[[#This Row],[Delivery_Time_Days]]&gt;7,"Delay",IF(Ecommerce_Sales[[#This Row],[Delivery_Time_Days]] = 0,"No delivery",IF(Ecommerce_Sales[[#This Row],[Delivery_Time_Days]]&lt;=7,"On-time")))</f>
        <v>On-time</v>
      </c>
      <c r="V1655" s="7">
        <f>Ecommerce_Sales[[#This Row],[Profit]]/Ecommerce_Sales[[#This Row],[Total_Price]]</f>
        <v>0.30009319664492079</v>
      </c>
      <c r="W1655" s="3">
        <v>966</v>
      </c>
      <c r="X1655" s="3"/>
    </row>
    <row r="1656" spans="1:24" x14ac:dyDescent="0.25">
      <c r="A1656" s="1" t="s">
        <v>5955</v>
      </c>
      <c r="B1656" s="1" t="s">
        <v>1886</v>
      </c>
      <c r="C1656" s="1" t="s">
        <v>1887</v>
      </c>
      <c r="D1656" s="1" t="s">
        <v>4509</v>
      </c>
      <c r="E1656" s="1" t="s">
        <v>1981</v>
      </c>
      <c r="F1656" s="2">
        <v>45050</v>
      </c>
      <c r="G1656" s="2">
        <v>45021</v>
      </c>
      <c r="H1656" s="2" t="str">
        <f>TEXT(Ecommerce_Sales[[#This Row],[Order_Date]],"mmmm")</f>
        <v>April</v>
      </c>
      <c r="I1656" s="2" t="str">
        <f>TEXT(Ecommerce_Sales[[#This Row],[Order_Date]],"yyyy")</f>
        <v>2023</v>
      </c>
      <c r="J1656" s="2" t="str">
        <f>TEXT(Ecommerce_Sales[[#This Row],[Order_Date]],"mmmm")</f>
        <v>April</v>
      </c>
      <c r="K1656" s="1" t="s">
        <v>1947</v>
      </c>
      <c r="L1656" s="1" t="s">
        <v>5956</v>
      </c>
      <c r="M1656" s="1" t="s">
        <v>1988</v>
      </c>
      <c r="N1656" s="1" t="s">
        <v>1989</v>
      </c>
      <c r="O1656" s="3">
        <v>153</v>
      </c>
      <c r="P1656">
        <v>5</v>
      </c>
      <c r="Q1656" s="3">
        <v>765</v>
      </c>
      <c r="R1656" s="1" t="s">
        <v>1958</v>
      </c>
      <c r="S1656" s="3">
        <v>70</v>
      </c>
      <c r="T1656">
        <v>9</v>
      </c>
      <c r="U1656" t="str">
        <f>IF(Ecommerce_Sales[[#This Row],[Delivery_Time_Days]]&gt;7,"Delay",IF(Ecommerce_Sales[[#This Row],[Delivery_Time_Days]] = 0,"No delivery",IF(Ecommerce_Sales[[#This Row],[Delivery_Time_Days]]&lt;=7,"On-time")))</f>
        <v>Delay</v>
      </c>
      <c r="V1656" s="7">
        <f>Ecommerce_Sales[[#This Row],[Profit]]/Ecommerce_Sales[[#This Row],[Total_Price]]</f>
        <v>0.24967320261437909</v>
      </c>
      <c r="W1656" s="3">
        <v>191</v>
      </c>
      <c r="X1656" s="3"/>
    </row>
    <row r="1657" spans="1:24" x14ac:dyDescent="0.25">
      <c r="A1657" s="1" t="s">
        <v>5957</v>
      </c>
      <c r="B1657" s="1" t="s">
        <v>1109</v>
      </c>
      <c r="C1657" s="1" t="s">
        <v>1110</v>
      </c>
      <c r="D1657" s="1" t="s">
        <v>5822</v>
      </c>
      <c r="E1657" s="1" t="s">
        <v>1981</v>
      </c>
      <c r="F1657" s="2">
        <v>45019</v>
      </c>
      <c r="G1657" s="2">
        <v>45263</v>
      </c>
      <c r="H1657" s="2" t="str">
        <f>TEXT(Ecommerce_Sales[[#This Row],[Order_Date]],"mmmm")</f>
        <v>December</v>
      </c>
      <c r="I1657" s="2" t="str">
        <f>TEXT(Ecommerce_Sales[[#This Row],[Order_Date]],"yyyy")</f>
        <v>2023</v>
      </c>
      <c r="J1657" s="2" t="str">
        <f>TEXT(Ecommerce_Sales[[#This Row],[Order_Date]],"mmmm")</f>
        <v>December</v>
      </c>
      <c r="K1657" s="1" t="s">
        <v>1947</v>
      </c>
      <c r="L1657" s="1" t="s">
        <v>5958</v>
      </c>
      <c r="M1657" s="1" t="s">
        <v>2104</v>
      </c>
      <c r="N1657" s="1" t="s">
        <v>1978</v>
      </c>
      <c r="O1657" s="3">
        <v>740</v>
      </c>
      <c r="P1657">
        <v>6</v>
      </c>
      <c r="Q1657" s="3">
        <v>4439</v>
      </c>
      <c r="R1657" s="1" t="s">
        <v>1951</v>
      </c>
      <c r="S1657" s="3">
        <v>553</v>
      </c>
      <c r="T1657">
        <v>5</v>
      </c>
      <c r="U1657" t="str">
        <f>IF(Ecommerce_Sales[[#This Row],[Delivery_Time_Days]]&gt;7,"Delay",IF(Ecommerce_Sales[[#This Row],[Delivery_Time_Days]] = 0,"No delivery",IF(Ecommerce_Sales[[#This Row],[Delivery_Time_Days]]&lt;=7,"On-time")))</f>
        <v>On-time</v>
      </c>
      <c r="V1657" s="7">
        <f>Ecommerce_Sales[[#This Row],[Profit]]/Ecommerce_Sales[[#This Row],[Total_Price]]</f>
        <v>0.35007884658706917</v>
      </c>
      <c r="W1657" s="3">
        <v>1554</v>
      </c>
      <c r="X1657" s="3"/>
    </row>
    <row r="1658" spans="1:24" x14ac:dyDescent="0.25">
      <c r="A1658" s="1" t="s">
        <v>5959</v>
      </c>
      <c r="B1658" s="1" t="s">
        <v>596</v>
      </c>
      <c r="C1658" s="1" t="s">
        <v>597</v>
      </c>
      <c r="D1658" s="1" t="s">
        <v>5960</v>
      </c>
      <c r="E1658" s="1" t="s">
        <v>1981</v>
      </c>
      <c r="F1658" s="2">
        <v>45347</v>
      </c>
      <c r="G1658" s="2">
        <v>45191</v>
      </c>
      <c r="H1658" s="2" t="str">
        <f>TEXT(Ecommerce_Sales[[#This Row],[Order_Date]],"mmmm")</f>
        <v>September</v>
      </c>
      <c r="I1658" s="2" t="str">
        <f>TEXT(Ecommerce_Sales[[#This Row],[Order_Date]],"yyyy")</f>
        <v>2023</v>
      </c>
      <c r="J1658" s="2" t="str">
        <f>TEXT(Ecommerce_Sales[[#This Row],[Order_Date]],"mmmm")</f>
        <v>September</v>
      </c>
      <c r="K1658" s="1" t="s">
        <v>1947</v>
      </c>
      <c r="L1658" s="1" t="s">
        <v>5961</v>
      </c>
      <c r="M1658" s="1" t="s">
        <v>2247</v>
      </c>
      <c r="N1658" s="1" t="s">
        <v>1957</v>
      </c>
      <c r="O1658" s="3">
        <v>841</v>
      </c>
      <c r="P1658">
        <v>1</v>
      </c>
      <c r="Q1658" s="3">
        <v>841</v>
      </c>
      <c r="R1658" s="1" t="s">
        <v>1958</v>
      </c>
      <c r="S1658" s="3">
        <v>125</v>
      </c>
      <c r="T1658">
        <v>8</v>
      </c>
      <c r="U1658" t="str">
        <f>IF(Ecommerce_Sales[[#This Row],[Delivery_Time_Days]]&gt;7,"Delay",IF(Ecommerce_Sales[[#This Row],[Delivery_Time_Days]] = 0,"No delivery",IF(Ecommerce_Sales[[#This Row],[Delivery_Time_Days]]&lt;=7,"On-time")))</f>
        <v>Delay</v>
      </c>
      <c r="V1658" s="7">
        <f>Ecommerce_Sales[[#This Row],[Profit]]/Ecommerce_Sales[[#This Row],[Total_Price]]</f>
        <v>0.14982164090368608</v>
      </c>
      <c r="W1658" s="3">
        <v>126</v>
      </c>
      <c r="X1658" s="3"/>
    </row>
    <row r="1659" spans="1:24" x14ac:dyDescent="0.25">
      <c r="A1659" s="1" t="s">
        <v>5962</v>
      </c>
      <c r="B1659" s="1" t="s">
        <v>830</v>
      </c>
      <c r="C1659" s="1" t="s">
        <v>831</v>
      </c>
      <c r="D1659" s="1" t="s">
        <v>2675</v>
      </c>
      <c r="E1659" s="1" t="s">
        <v>1946</v>
      </c>
      <c r="F1659" s="2">
        <v>45642</v>
      </c>
      <c r="G1659" s="2">
        <v>45013</v>
      </c>
      <c r="H1659" s="2" t="str">
        <f>TEXT(Ecommerce_Sales[[#This Row],[Order_Date]],"mmmm")</f>
        <v>March</v>
      </c>
      <c r="I1659" s="2" t="str">
        <f>TEXT(Ecommerce_Sales[[#This Row],[Order_Date]],"yyyy")</f>
        <v>2023</v>
      </c>
      <c r="J1659" s="2" t="str">
        <f>TEXT(Ecommerce_Sales[[#This Row],[Order_Date]],"mmmm")</f>
        <v>March</v>
      </c>
      <c r="K1659" s="1" t="s">
        <v>1947</v>
      </c>
      <c r="L1659" s="1" t="s">
        <v>5963</v>
      </c>
      <c r="M1659" s="1" t="s">
        <v>2054</v>
      </c>
      <c r="N1659" s="1" t="s">
        <v>1957</v>
      </c>
      <c r="O1659" s="3">
        <v>175</v>
      </c>
      <c r="P1659">
        <v>2</v>
      </c>
      <c r="Q1659" s="3">
        <v>350</v>
      </c>
      <c r="R1659" s="1" t="s">
        <v>1958</v>
      </c>
      <c r="S1659" s="3">
        <v>27</v>
      </c>
      <c r="T1659">
        <v>5</v>
      </c>
      <c r="U1659" t="str">
        <f>IF(Ecommerce_Sales[[#This Row],[Delivery_Time_Days]]&gt;7,"Delay",IF(Ecommerce_Sales[[#This Row],[Delivery_Time_Days]] = 0,"No delivery",IF(Ecommerce_Sales[[#This Row],[Delivery_Time_Days]]&lt;=7,"On-time")))</f>
        <v>On-time</v>
      </c>
      <c r="V1659" s="7">
        <f>Ecommerce_Sales[[#This Row],[Profit]]/Ecommerce_Sales[[#This Row],[Total_Price]]</f>
        <v>0.14857142857142858</v>
      </c>
      <c r="W1659" s="3">
        <v>52</v>
      </c>
      <c r="X1659" s="3"/>
    </row>
    <row r="1660" spans="1:24" x14ac:dyDescent="0.25">
      <c r="A1660" s="1" t="s">
        <v>5964</v>
      </c>
      <c r="B1660" s="1" t="s">
        <v>1481</v>
      </c>
      <c r="C1660" s="1" t="s">
        <v>1482</v>
      </c>
      <c r="D1660" s="1" t="s">
        <v>3659</v>
      </c>
      <c r="E1660" s="1" t="s">
        <v>1966</v>
      </c>
      <c r="F1660" s="2">
        <v>44947</v>
      </c>
      <c r="G1660" s="2">
        <v>45102</v>
      </c>
      <c r="H1660" s="2" t="str">
        <f>TEXT(Ecommerce_Sales[[#This Row],[Order_Date]],"mmmm")</f>
        <v>June</v>
      </c>
      <c r="I1660" s="2" t="str">
        <f>TEXT(Ecommerce_Sales[[#This Row],[Order_Date]],"yyyy")</f>
        <v>2023</v>
      </c>
      <c r="J1660" s="2" t="str">
        <f>TEXT(Ecommerce_Sales[[#This Row],[Order_Date]],"mmmm")</f>
        <v>June</v>
      </c>
      <c r="K1660" s="1" t="s">
        <v>1947</v>
      </c>
      <c r="L1660" s="1" t="s">
        <v>5965</v>
      </c>
      <c r="M1660" s="1" t="s">
        <v>1968</v>
      </c>
      <c r="N1660" s="1" t="s">
        <v>1957</v>
      </c>
      <c r="O1660" s="3">
        <v>1050</v>
      </c>
      <c r="P1660">
        <v>2</v>
      </c>
      <c r="Q1660" s="3">
        <v>2100</v>
      </c>
      <c r="R1660" s="1" t="s">
        <v>2008</v>
      </c>
      <c r="S1660" s="3">
        <v>261</v>
      </c>
      <c r="T1660">
        <v>8</v>
      </c>
      <c r="U1660" t="str">
        <f>IF(Ecommerce_Sales[[#This Row],[Delivery_Time_Days]]&gt;7,"Delay",IF(Ecommerce_Sales[[#This Row],[Delivery_Time_Days]] = 0,"No delivery",IF(Ecommerce_Sales[[#This Row],[Delivery_Time_Days]]&lt;=7,"On-time")))</f>
        <v>Delay</v>
      </c>
      <c r="V1660" s="7">
        <f>Ecommerce_Sales[[#This Row],[Profit]]/Ecommerce_Sales[[#This Row],[Total_Price]]</f>
        <v>0.15</v>
      </c>
      <c r="W1660" s="3">
        <v>315</v>
      </c>
      <c r="X1660" s="3"/>
    </row>
    <row r="1661" spans="1:24" x14ac:dyDescent="0.25">
      <c r="A1661" s="1" t="s">
        <v>5966</v>
      </c>
      <c r="B1661" s="1" t="s">
        <v>1043</v>
      </c>
      <c r="C1661" s="1" t="s">
        <v>1108</v>
      </c>
      <c r="D1661" s="1" t="s">
        <v>5967</v>
      </c>
      <c r="E1661" s="1" t="s">
        <v>2005</v>
      </c>
      <c r="F1661" s="2">
        <v>45355</v>
      </c>
      <c r="G1661" s="2">
        <v>45561</v>
      </c>
      <c r="H1661" s="2" t="str">
        <f>TEXT(Ecommerce_Sales[[#This Row],[Order_Date]],"mmmm")</f>
        <v>September</v>
      </c>
      <c r="I1661" s="2" t="str">
        <f>TEXT(Ecommerce_Sales[[#This Row],[Order_Date]],"yyyy")</f>
        <v>2024</v>
      </c>
      <c r="J1661" s="2" t="str">
        <f>TEXT(Ecommerce_Sales[[#This Row],[Order_Date]],"mmmm")</f>
        <v>September</v>
      </c>
      <c r="K1661" s="1" t="s">
        <v>1986</v>
      </c>
      <c r="L1661" s="1" t="s">
        <v>3260</v>
      </c>
      <c r="M1661" s="1" t="s">
        <v>1988</v>
      </c>
      <c r="N1661" s="1" t="s">
        <v>1989</v>
      </c>
      <c r="O1661" s="3">
        <v>735</v>
      </c>
      <c r="P1661">
        <v>5</v>
      </c>
      <c r="Q1661" s="3">
        <v>3677</v>
      </c>
      <c r="R1661" s="1" t="s">
        <v>1951</v>
      </c>
      <c r="S1661" s="3">
        <v>428</v>
      </c>
      <c r="U1661" t="str">
        <f>IF(Ecommerce_Sales[[#This Row],[Delivery_Time_Days]]&gt;7,"Delay",IF(Ecommerce_Sales[[#This Row],[Delivery_Time_Days]] = 0,"No delivery",IF(Ecommerce_Sales[[#This Row],[Delivery_Time_Days]]&lt;=7,"On-time")))</f>
        <v>No delivery</v>
      </c>
      <c r="V1661" s="7">
        <f>Ecommerce_Sales[[#This Row],[Profit]]/Ecommerce_Sales[[#This Row],[Total_Price]]</f>
        <v>0.24993200979059016</v>
      </c>
      <c r="W1661" s="3">
        <v>919</v>
      </c>
      <c r="X1661" s="3"/>
    </row>
    <row r="1662" spans="1:24" x14ac:dyDescent="0.25">
      <c r="A1662" s="1" t="s">
        <v>5968</v>
      </c>
      <c r="B1662" s="1" t="s">
        <v>850</v>
      </c>
      <c r="C1662" s="1" t="s">
        <v>851</v>
      </c>
      <c r="D1662" s="1" t="s">
        <v>4393</v>
      </c>
      <c r="E1662" s="1" t="s">
        <v>1996</v>
      </c>
      <c r="F1662" s="2">
        <v>45271</v>
      </c>
      <c r="G1662" s="2">
        <v>45004</v>
      </c>
      <c r="H1662" s="2" t="str">
        <f>TEXT(Ecommerce_Sales[[#This Row],[Order_Date]],"mmmm")</f>
        <v>March</v>
      </c>
      <c r="I1662" s="2" t="str">
        <f>TEXT(Ecommerce_Sales[[#This Row],[Order_Date]],"yyyy")</f>
        <v>2023</v>
      </c>
      <c r="J1662" s="2" t="str">
        <f>TEXT(Ecommerce_Sales[[#This Row],[Order_Date]],"mmmm")</f>
        <v>March</v>
      </c>
      <c r="K1662" s="1" t="s">
        <v>1992</v>
      </c>
      <c r="L1662" s="1" t="s">
        <v>5969</v>
      </c>
      <c r="M1662" s="1" t="s">
        <v>2065</v>
      </c>
      <c r="N1662" s="1" t="s">
        <v>1978</v>
      </c>
      <c r="O1662" s="3">
        <v>180</v>
      </c>
      <c r="P1662">
        <v>1</v>
      </c>
      <c r="Q1662" s="3">
        <v>180</v>
      </c>
      <c r="R1662" s="1" t="s">
        <v>2012</v>
      </c>
      <c r="S1662" s="3">
        <v>11</v>
      </c>
      <c r="U1662" t="str">
        <f>IF(Ecommerce_Sales[[#This Row],[Delivery_Time_Days]]&gt;7,"Delay",IF(Ecommerce_Sales[[#This Row],[Delivery_Time_Days]] = 0,"No delivery",IF(Ecommerce_Sales[[#This Row],[Delivery_Time_Days]]&lt;=7,"On-time")))</f>
        <v>No delivery</v>
      </c>
      <c r="V1662" s="7">
        <f>Ecommerce_Sales[[#This Row],[Profit]]/Ecommerce_Sales[[#This Row],[Total_Price]]</f>
        <v>0.35</v>
      </c>
      <c r="W1662" s="3">
        <v>63</v>
      </c>
      <c r="X1662" s="3"/>
    </row>
    <row r="1663" spans="1:24" x14ac:dyDescent="0.25">
      <c r="A1663" s="1" t="s">
        <v>5970</v>
      </c>
      <c r="B1663" s="1" t="s">
        <v>1590</v>
      </c>
      <c r="C1663" s="1" t="s">
        <v>1591</v>
      </c>
      <c r="D1663" s="1" t="s">
        <v>3050</v>
      </c>
      <c r="E1663" s="1" t="s">
        <v>1966</v>
      </c>
      <c r="F1663" s="2">
        <v>45186</v>
      </c>
      <c r="G1663" s="2">
        <v>45288</v>
      </c>
      <c r="H1663" s="2" t="str">
        <f>TEXT(Ecommerce_Sales[[#This Row],[Order_Date]],"mmmm")</f>
        <v>December</v>
      </c>
      <c r="I1663" s="2" t="str">
        <f>TEXT(Ecommerce_Sales[[#This Row],[Order_Date]],"yyyy")</f>
        <v>2023</v>
      </c>
      <c r="J1663" s="2" t="str">
        <f>TEXT(Ecommerce_Sales[[#This Row],[Order_Date]],"mmmm")</f>
        <v>December</v>
      </c>
      <c r="K1663" s="1" t="s">
        <v>1947</v>
      </c>
      <c r="L1663" s="1" t="s">
        <v>5971</v>
      </c>
      <c r="M1663" s="1" t="s">
        <v>1949</v>
      </c>
      <c r="N1663" s="1" t="s">
        <v>1950</v>
      </c>
      <c r="O1663" s="3">
        <v>400</v>
      </c>
      <c r="P1663">
        <v>4</v>
      </c>
      <c r="Q1663" s="3">
        <v>1599</v>
      </c>
      <c r="R1663" s="1" t="s">
        <v>2012</v>
      </c>
      <c r="S1663" s="3">
        <v>235</v>
      </c>
      <c r="T1663">
        <v>2</v>
      </c>
      <c r="U1663" t="str">
        <f>IF(Ecommerce_Sales[[#This Row],[Delivery_Time_Days]]&gt;7,"Delay",IF(Ecommerce_Sales[[#This Row],[Delivery_Time_Days]] = 0,"No delivery",IF(Ecommerce_Sales[[#This Row],[Delivery_Time_Days]]&lt;=7,"On-time")))</f>
        <v>On-time</v>
      </c>
      <c r="V1663" s="7">
        <f>Ecommerce_Sales[[#This Row],[Profit]]/Ecommerce_Sales[[#This Row],[Total_Price]]</f>
        <v>0.39962476547842402</v>
      </c>
      <c r="W1663" s="3">
        <v>639</v>
      </c>
      <c r="X1663" s="3"/>
    </row>
    <row r="1664" spans="1:24" x14ac:dyDescent="0.25">
      <c r="A1664" s="1" t="s">
        <v>5972</v>
      </c>
      <c r="B1664" s="1" t="s">
        <v>368</v>
      </c>
      <c r="C1664" s="1" t="s">
        <v>369</v>
      </c>
      <c r="D1664" s="1" t="s">
        <v>5973</v>
      </c>
      <c r="E1664" s="1" t="s">
        <v>1961</v>
      </c>
      <c r="F1664" s="2">
        <v>45279</v>
      </c>
      <c r="G1664" s="2">
        <v>45650</v>
      </c>
      <c r="H1664" s="2" t="str">
        <f>TEXT(Ecommerce_Sales[[#This Row],[Order_Date]],"mmmm")</f>
        <v>December</v>
      </c>
      <c r="I1664" s="2" t="str">
        <f>TEXT(Ecommerce_Sales[[#This Row],[Order_Date]],"yyyy")</f>
        <v>2024</v>
      </c>
      <c r="J1664" s="2" t="str">
        <f>TEXT(Ecommerce_Sales[[#This Row],[Order_Date]],"mmmm")</f>
        <v>December</v>
      </c>
      <c r="K1664" s="1" t="s">
        <v>1947</v>
      </c>
      <c r="L1664" s="1" t="s">
        <v>5272</v>
      </c>
      <c r="M1664" s="1" t="s">
        <v>2026</v>
      </c>
      <c r="N1664" s="1" t="s">
        <v>1978</v>
      </c>
      <c r="O1664" s="3">
        <v>1085</v>
      </c>
      <c r="P1664">
        <v>4</v>
      </c>
      <c r="Q1664" s="3">
        <v>4338</v>
      </c>
      <c r="R1664" s="1" t="s">
        <v>1951</v>
      </c>
      <c r="S1664" s="3">
        <v>285</v>
      </c>
      <c r="T1664">
        <v>4</v>
      </c>
      <c r="U1664" t="str">
        <f>IF(Ecommerce_Sales[[#This Row],[Delivery_Time_Days]]&gt;7,"Delay",IF(Ecommerce_Sales[[#This Row],[Delivery_Time_Days]] = 0,"No delivery",IF(Ecommerce_Sales[[#This Row],[Delivery_Time_Days]]&lt;=7,"On-time")))</f>
        <v>On-time</v>
      </c>
      <c r="V1664" s="7">
        <f>Ecommerce_Sales[[#This Row],[Profit]]/Ecommerce_Sales[[#This Row],[Total_Price]]</f>
        <v>0.34993084370677729</v>
      </c>
      <c r="W1664" s="3">
        <v>1518</v>
      </c>
      <c r="X1664" s="3"/>
    </row>
    <row r="1665" spans="1:24" x14ac:dyDescent="0.25">
      <c r="A1665" s="1" t="s">
        <v>5974</v>
      </c>
      <c r="B1665" s="1" t="s">
        <v>442</v>
      </c>
      <c r="C1665" s="1" t="s">
        <v>443</v>
      </c>
      <c r="D1665" s="1" t="s">
        <v>4386</v>
      </c>
      <c r="E1665" s="1" t="s">
        <v>1996</v>
      </c>
      <c r="F1665" s="2">
        <v>45536</v>
      </c>
      <c r="G1665" s="2">
        <v>45015</v>
      </c>
      <c r="H1665" s="2" t="str">
        <f>TEXT(Ecommerce_Sales[[#This Row],[Order_Date]],"mmmm")</f>
        <v>March</v>
      </c>
      <c r="I1665" s="2" t="str">
        <f>TEXT(Ecommerce_Sales[[#This Row],[Order_Date]],"yyyy")</f>
        <v>2023</v>
      </c>
      <c r="J1665" s="2" t="str">
        <f>TEXT(Ecommerce_Sales[[#This Row],[Order_Date]],"mmmm")</f>
        <v>March</v>
      </c>
      <c r="K1665" s="1" t="s">
        <v>1947</v>
      </c>
      <c r="L1665" s="1" t="s">
        <v>5975</v>
      </c>
      <c r="M1665" s="1" t="s">
        <v>2104</v>
      </c>
      <c r="N1665" s="1" t="s">
        <v>1978</v>
      </c>
      <c r="O1665" s="3">
        <v>69</v>
      </c>
      <c r="P1665">
        <v>5</v>
      </c>
      <c r="Q1665" s="3">
        <v>345</v>
      </c>
      <c r="R1665" s="1" t="s">
        <v>1958</v>
      </c>
      <c r="S1665" s="3">
        <v>36</v>
      </c>
      <c r="T1665">
        <v>8</v>
      </c>
      <c r="U1665" t="str">
        <f>IF(Ecommerce_Sales[[#This Row],[Delivery_Time_Days]]&gt;7,"Delay",IF(Ecommerce_Sales[[#This Row],[Delivery_Time_Days]] = 0,"No delivery",IF(Ecommerce_Sales[[#This Row],[Delivery_Time_Days]]&lt;=7,"On-time")))</f>
        <v>Delay</v>
      </c>
      <c r="V1665" s="7">
        <f>Ecommerce_Sales[[#This Row],[Profit]]/Ecommerce_Sales[[#This Row],[Total_Price]]</f>
        <v>0.35072463768115941</v>
      </c>
      <c r="W1665" s="3">
        <v>121</v>
      </c>
      <c r="X1665" s="3"/>
    </row>
    <row r="1666" spans="1:24" x14ac:dyDescent="0.25">
      <c r="A1666" s="1" t="s">
        <v>5976</v>
      </c>
      <c r="B1666" s="1" t="s">
        <v>509</v>
      </c>
      <c r="C1666" s="1" t="s">
        <v>510</v>
      </c>
      <c r="D1666" s="1" t="s">
        <v>5281</v>
      </c>
      <c r="E1666" s="1" t="s">
        <v>2005</v>
      </c>
      <c r="F1666" s="2">
        <v>45375</v>
      </c>
      <c r="G1666" s="2">
        <v>45396</v>
      </c>
      <c r="H1666" s="2" t="str">
        <f>TEXT(Ecommerce_Sales[[#This Row],[Order_Date]],"mmmm")</f>
        <v>April</v>
      </c>
      <c r="I1666" s="2" t="str">
        <f>TEXT(Ecommerce_Sales[[#This Row],[Order_Date]],"yyyy")</f>
        <v>2024</v>
      </c>
      <c r="J1666" s="2" t="str">
        <f>TEXT(Ecommerce_Sales[[#This Row],[Order_Date]],"mmmm")</f>
        <v>April</v>
      </c>
      <c r="K1666" s="1" t="s">
        <v>1947</v>
      </c>
      <c r="L1666" s="1" t="s">
        <v>5977</v>
      </c>
      <c r="M1666" s="1" t="s">
        <v>1972</v>
      </c>
      <c r="N1666" s="1" t="s">
        <v>1973</v>
      </c>
      <c r="O1666" s="3">
        <v>152</v>
      </c>
      <c r="P1666">
        <v>4</v>
      </c>
      <c r="Q1666" s="3">
        <v>607</v>
      </c>
      <c r="R1666" s="1" t="s">
        <v>2016</v>
      </c>
      <c r="S1666" s="3">
        <v>43</v>
      </c>
      <c r="T1666">
        <v>8</v>
      </c>
      <c r="U1666" t="str">
        <f>IF(Ecommerce_Sales[[#This Row],[Delivery_Time_Days]]&gt;7,"Delay",IF(Ecommerce_Sales[[#This Row],[Delivery_Time_Days]] = 0,"No delivery",IF(Ecommerce_Sales[[#This Row],[Delivery_Time_Days]]&lt;=7,"On-time")))</f>
        <v>Delay</v>
      </c>
      <c r="V1666" s="7">
        <f>Ecommerce_Sales[[#This Row],[Profit]]/Ecommerce_Sales[[#This Row],[Total_Price]]</f>
        <v>0.29983525535420097</v>
      </c>
      <c r="W1666" s="3">
        <v>182</v>
      </c>
      <c r="X1666" s="3"/>
    </row>
    <row r="1667" spans="1:24" x14ac:dyDescent="0.25">
      <c r="A1667" s="1" t="s">
        <v>5978</v>
      </c>
      <c r="B1667" s="1" t="s">
        <v>248</v>
      </c>
      <c r="C1667" s="1" t="s">
        <v>249</v>
      </c>
      <c r="D1667" s="1" t="s">
        <v>5979</v>
      </c>
      <c r="E1667" s="1" t="s">
        <v>1946</v>
      </c>
      <c r="F1667" s="2">
        <v>45054</v>
      </c>
      <c r="G1667" s="2">
        <v>45308</v>
      </c>
      <c r="H1667" s="2" t="str">
        <f>TEXT(Ecommerce_Sales[[#This Row],[Order_Date]],"mmmm")</f>
        <v>January</v>
      </c>
      <c r="I1667" s="2" t="str">
        <f>TEXT(Ecommerce_Sales[[#This Row],[Order_Date]],"yyyy")</f>
        <v>2024</v>
      </c>
      <c r="J1667" s="2" t="str">
        <f>TEXT(Ecommerce_Sales[[#This Row],[Order_Date]],"mmmm")</f>
        <v>January</v>
      </c>
      <c r="K1667" s="1" t="s">
        <v>1986</v>
      </c>
      <c r="L1667" s="1" t="s">
        <v>5980</v>
      </c>
      <c r="M1667" s="1" t="s">
        <v>2247</v>
      </c>
      <c r="N1667" s="1" t="s">
        <v>1957</v>
      </c>
      <c r="O1667" s="3">
        <v>327</v>
      </c>
      <c r="P1667">
        <v>3</v>
      </c>
      <c r="Q1667" s="3">
        <v>981</v>
      </c>
      <c r="R1667" s="1" t="s">
        <v>1958</v>
      </c>
      <c r="S1667" s="3">
        <v>86</v>
      </c>
      <c r="U1667" t="str">
        <f>IF(Ecommerce_Sales[[#This Row],[Delivery_Time_Days]]&gt;7,"Delay",IF(Ecommerce_Sales[[#This Row],[Delivery_Time_Days]] = 0,"No delivery",IF(Ecommerce_Sales[[#This Row],[Delivery_Time_Days]]&lt;=7,"On-time")))</f>
        <v>No delivery</v>
      </c>
      <c r="V1667" s="7">
        <f>Ecommerce_Sales[[#This Row],[Profit]]/Ecommerce_Sales[[#This Row],[Total_Price]]</f>
        <v>0.14984709480122324</v>
      </c>
      <c r="W1667" s="3">
        <v>147</v>
      </c>
      <c r="X1667" s="3"/>
    </row>
    <row r="1668" spans="1:24" x14ac:dyDescent="0.25">
      <c r="A1668" s="1" t="s">
        <v>5981</v>
      </c>
      <c r="B1668" s="1" t="s">
        <v>152</v>
      </c>
      <c r="C1668" s="1" t="s">
        <v>153</v>
      </c>
      <c r="D1668" s="1" t="s">
        <v>5982</v>
      </c>
      <c r="E1668" s="1" t="s">
        <v>1946</v>
      </c>
      <c r="F1668" s="2">
        <v>44940</v>
      </c>
      <c r="G1668" s="2">
        <v>45378</v>
      </c>
      <c r="H1668" s="2" t="str">
        <f>TEXT(Ecommerce_Sales[[#This Row],[Order_Date]],"mmmm")</f>
        <v>March</v>
      </c>
      <c r="I1668" s="2" t="str">
        <f>TEXT(Ecommerce_Sales[[#This Row],[Order_Date]],"yyyy")</f>
        <v>2024</v>
      </c>
      <c r="J1668" s="2" t="str">
        <f>TEXT(Ecommerce_Sales[[#This Row],[Order_Date]],"mmmm")</f>
        <v>March</v>
      </c>
      <c r="K1668" s="1" t="s">
        <v>1986</v>
      </c>
      <c r="L1668" s="1" t="s">
        <v>5983</v>
      </c>
      <c r="M1668" s="1" t="s">
        <v>1988</v>
      </c>
      <c r="N1668" s="1" t="s">
        <v>1989</v>
      </c>
      <c r="O1668" s="3">
        <v>237</v>
      </c>
      <c r="P1668">
        <v>5</v>
      </c>
      <c r="Q1668" s="3">
        <v>1187</v>
      </c>
      <c r="R1668" s="1" t="s">
        <v>1951</v>
      </c>
      <c r="S1668" s="3">
        <v>161</v>
      </c>
      <c r="U1668" t="str">
        <f>IF(Ecommerce_Sales[[#This Row],[Delivery_Time_Days]]&gt;7,"Delay",IF(Ecommerce_Sales[[#This Row],[Delivery_Time_Days]] = 0,"No delivery",IF(Ecommerce_Sales[[#This Row],[Delivery_Time_Days]]&lt;=7,"On-time")))</f>
        <v>No delivery</v>
      </c>
      <c r="V1668" s="7">
        <f>Ecommerce_Sales[[#This Row],[Profit]]/Ecommerce_Sales[[#This Row],[Total_Price]]</f>
        <v>0.25021061499578767</v>
      </c>
      <c r="W1668" s="3">
        <v>297</v>
      </c>
      <c r="X1668" s="3"/>
    </row>
    <row r="1669" spans="1:24" x14ac:dyDescent="0.25">
      <c r="A1669" s="1" t="s">
        <v>5984</v>
      </c>
      <c r="B1669" s="1" t="s">
        <v>986</v>
      </c>
      <c r="C1669" s="1" t="s">
        <v>987</v>
      </c>
      <c r="D1669" s="1" t="s">
        <v>3704</v>
      </c>
      <c r="E1669" s="1" t="s">
        <v>1966</v>
      </c>
      <c r="F1669" s="2">
        <v>45156</v>
      </c>
      <c r="G1669" s="2">
        <v>45040</v>
      </c>
      <c r="H1669" s="2" t="str">
        <f>TEXT(Ecommerce_Sales[[#This Row],[Order_Date]],"mmmm")</f>
        <v>April</v>
      </c>
      <c r="I1669" s="2" t="str">
        <f>TEXT(Ecommerce_Sales[[#This Row],[Order_Date]],"yyyy")</f>
        <v>2023</v>
      </c>
      <c r="J1669" s="2" t="str">
        <f>TEXT(Ecommerce_Sales[[#This Row],[Order_Date]],"mmmm")</f>
        <v>April</v>
      </c>
      <c r="K1669" s="1" t="s">
        <v>1947</v>
      </c>
      <c r="L1669" s="1" t="s">
        <v>5985</v>
      </c>
      <c r="M1669" s="1" t="s">
        <v>2043</v>
      </c>
      <c r="N1669" s="1" t="s">
        <v>1989</v>
      </c>
      <c r="O1669" s="3">
        <v>803</v>
      </c>
      <c r="P1669">
        <v>4</v>
      </c>
      <c r="Q1669" s="3">
        <v>3214</v>
      </c>
      <c r="R1669" s="1" t="s">
        <v>1951</v>
      </c>
      <c r="S1669" s="3">
        <v>225</v>
      </c>
      <c r="T1669">
        <v>5</v>
      </c>
      <c r="U1669" t="str">
        <f>IF(Ecommerce_Sales[[#This Row],[Delivery_Time_Days]]&gt;7,"Delay",IF(Ecommerce_Sales[[#This Row],[Delivery_Time_Days]] = 0,"No delivery",IF(Ecommerce_Sales[[#This Row],[Delivery_Time_Days]]&lt;=7,"On-time")))</f>
        <v>On-time</v>
      </c>
      <c r="V1669" s="7">
        <f>Ecommerce_Sales[[#This Row],[Profit]]/Ecommerce_Sales[[#This Row],[Total_Price]]</f>
        <v>0.24984443061605477</v>
      </c>
      <c r="W1669" s="3">
        <v>803</v>
      </c>
      <c r="X1669" s="3"/>
    </row>
    <row r="1670" spans="1:24" x14ac:dyDescent="0.25">
      <c r="A1670" s="1" t="s">
        <v>5986</v>
      </c>
      <c r="B1670" s="1" t="s">
        <v>1277</v>
      </c>
      <c r="C1670" s="1" t="s">
        <v>1278</v>
      </c>
      <c r="D1670" s="1" t="s">
        <v>2198</v>
      </c>
      <c r="E1670" s="1" t="s">
        <v>2005</v>
      </c>
      <c r="F1670" s="2">
        <v>44988</v>
      </c>
      <c r="G1670" s="2">
        <v>45461</v>
      </c>
      <c r="H1670" s="2" t="str">
        <f>TEXT(Ecommerce_Sales[[#This Row],[Order_Date]],"mmmm")</f>
        <v>June</v>
      </c>
      <c r="I1670" s="2" t="str">
        <f>TEXT(Ecommerce_Sales[[#This Row],[Order_Date]],"yyyy")</f>
        <v>2024</v>
      </c>
      <c r="J1670" s="2" t="str">
        <f>TEXT(Ecommerce_Sales[[#This Row],[Order_Date]],"mmmm")</f>
        <v>June</v>
      </c>
      <c r="K1670" s="1" t="s">
        <v>1992</v>
      </c>
      <c r="L1670" s="1" t="s">
        <v>5987</v>
      </c>
      <c r="M1670" s="1" t="s">
        <v>2002</v>
      </c>
      <c r="N1670" s="1" t="s">
        <v>1989</v>
      </c>
      <c r="O1670" s="3">
        <v>504</v>
      </c>
      <c r="P1670">
        <v>2</v>
      </c>
      <c r="Q1670" s="3">
        <v>1008</v>
      </c>
      <c r="R1670" s="1" t="s">
        <v>2008</v>
      </c>
      <c r="S1670" s="3">
        <v>149</v>
      </c>
      <c r="U1670" t="str">
        <f>IF(Ecommerce_Sales[[#This Row],[Delivery_Time_Days]]&gt;7,"Delay",IF(Ecommerce_Sales[[#This Row],[Delivery_Time_Days]] = 0,"No delivery",IF(Ecommerce_Sales[[#This Row],[Delivery_Time_Days]]&lt;=7,"On-time")))</f>
        <v>No delivery</v>
      </c>
      <c r="V1670" s="7">
        <f>Ecommerce_Sales[[#This Row],[Profit]]/Ecommerce_Sales[[#This Row],[Total_Price]]</f>
        <v>0.25</v>
      </c>
      <c r="W1670" s="3">
        <v>252</v>
      </c>
      <c r="X1670" s="3"/>
    </row>
    <row r="1671" spans="1:24" x14ac:dyDescent="0.25">
      <c r="A1671" s="1" t="s">
        <v>5988</v>
      </c>
      <c r="B1671" s="1" t="s">
        <v>947</v>
      </c>
      <c r="C1671" s="1" t="s">
        <v>948</v>
      </c>
      <c r="D1671" s="1" t="s">
        <v>5057</v>
      </c>
      <c r="E1671" s="1" t="s">
        <v>1954</v>
      </c>
      <c r="F1671" s="2">
        <v>45038</v>
      </c>
      <c r="G1671" s="2">
        <v>45120</v>
      </c>
      <c r="H1671" s="2" t="str">
        <f>TEXT(Ecommerce_Sales[[#This Row],[Order_Date]],"mmmm")</f>
        <v>July</v>
      </c>
      <c r="I1671" s="2" t="str">
        <f>TEXT(Ecommerce_Sales[[#This Row],[Order_Date]],"yyyy")</f>
        <v>2023</v>
      </c>
      <c r="J1671" s="2" t="str">
        <f>TEXT(Ecommerce_Sales[[#This Row],[Order_Date]],"mmmm")</f>
        <v>July</v>
      </c>
      <c r="K1671" s="1" t="s">
        <v>1947</v>
      </c>
      <c r="L1671" s="1" t="s">
        <v>5989</v>
      </c>
      <c r="M1671" s="1" t="s">
        <v>2047</v>
      </c>
      <c r="N1671" s="1" t="s">
        <v>1989</v>
      </c>
      <c r="O1671" s="3">
        <v>29</v>
      </c>
      <c r="P1671">
        <v>3</v>
      </c>
      <c r="Q1671" s="3">
        <v>86</v>
      </c>
      <c r="R1671" s="1" t="s">
        <v>2008</v>
      </c>
      <c r="S1671" s="3">
        <v>11</v>
      </c>
      <c r="T1671">
        <v>2</v>
      </c>
      <c r="U1671" t="str">
        <f>IF(Ecommerce_Sales[[#This Row],[Delivery_Time_Days]]&gt;7,"Delay",IF(Ecommerce_Sales[[#This Row],[Delivery_Time_Days]] = 0,"No delivery",IF(Ecommerce_Sales[[#This Row],[Delivery_Time_Days]]&lt;=7,"On-time")))</f>
        <v>On-time</v>
      </c>
      <c r="V1671" s="7">
        <f>Ecommerce_Sales[[#This Row],[Profit]]/Ecommerce_Sales[[#This Row],[Total_Price]]</f>
        <v>0.2441860465116279</v>
      </c>
      <c r="W1671" s="3">
        <v>21</v>
      </c>
      <c r="X1671" s="3"/>
    </row>
    <row r="1672" spans="1:24" x14ac:dyDescent="0.25">
      <c r="A1672" s="1" t="s">
        <v>5990</v>
      </c>
      <c r="B1672" s="1" t="s">
        <v>1671</v>
      </c>
      <c r="C1672" s="1" t="s">
        <v>1672</v>
      </c>
      <c r="D1672" s="1" t="s">
        <v>5991</v>
      </c>
      <c r="E1672" s="1" t="s">
        <v>1961</v>
      </c>
      <c r="F1672" s="2">
        <v>45157</v>
      </c>
      <c r="G1672" s="2">
        <v>45026</v>
      </c>
      <c r="H1672" s="2" t="str">
        <f>TEXT(Ecommerce_Sales[[#This Row],[Order_Date]],"mmmm")</f>
        <v>April</v>
      </c>
      <c r="I1672" s="2" t="str">
        <f>TEXT(Ecommerce_Sales[[#This Row],[Order_Date]],"yyyy")</f>
        <v>2023</v>
      </c>
      <c r="J1672" s="2" t="str">
        <f>TEXT(Ecommerce_Sales[[#This Row],[Order_Date]],"mmmm")</f>
        <v>April</v>
      </c>
      <c r="K1672" s="1" t="s">
        <v>1947</v>
      </c>
      <c r="L1672" s="1" t="s">
        <v>5992</v>
      </c>
      <c r="M1672" s="1" t="s">
        <v>1949</v>
      </c>
      <c r="N1672" s="1" t="s">
        <v>1950</v>
      </c>
      <c r="O1672" s="3">
        <v>776</v>
      </c>
      <c r="P1672">
        <v>4</v>
      </c>
      <c r="Q1672" s="3">
        <v>3104</v>
      </c>
      <c r="R1672" s="1" t="s">
        <v>1958</v>
      </c>
      <c r="S1672" s="3">
        <v>263</v>
      </c>
      <c r="T1672">
        <v>2</v>
      </c>
      <c r="U1672" t="str">
        <f>IF(Ecommerce_Sales[[#This Row],[Delivery_Time_Days]]&gt;7,"Delay",IF(Ecommerce_Sales[[#This Row],[Delivery_Time_Days]] = 0,"No delivery",IF(Ecommerce_Sales[[#This Row],[Delivery_Time_Days]]&lt;=7,"On-time")))</f>
        <v>On-time</v>
      </c>
      <c r="V1672" s="7">
        <f>Ecommerce_Sales[[#This Row],[Profit]]/Ecommerce_Sales[[#This Row],[Total_Price]]</f>
        <v>0.40012886597938147</v>
      </c>
      <c r="W1672" s="3">
        <v>1242</v>
      </c>
      <c r="X1672" s="3"/>
    </row>
    <row r="1673" spans="1:24" x14ac:dyDescent="0.25">
      <c r="A1673" s="1" t="s">
        <v>5993</v>
      </c>
      <c r="B1673" s="1" t="s">
        <v>1025</v>
      </c>
      <c r="C1673" s="1" t="s">
        <v>1026</v>
      </c>
      <c r="D1673" s="1" t="s">
        <v>5994</v>
      </c>
      <c r="E1673" s="1" t="s">
        <v>1996</v>
      </c>
      <c r="F1673" s="2">
        <v>45420</v>
      </c>
      <c r="G1673" s="2">
        <v>45581</v>
      </c>
      <c r="H1673" s="2" t="str">
        <f>TEXT(Ecommerce_Sales[[#This Row],[Order_Date]],"mmmm")</f>
        <v>October</v>
      </c>
      <c r="I1673" s="2" t="str">
        <f>TEXT(Ecommerce_Sales[[#This Row],[Order_Date]],"yyyy")</f>
        <v>2024</v>
      </c>
      <c r="J1673" s="2" t="str">
        <f>TEXT(Ecommerce_Sales[[#This Row],[Order_Date]],"mmmm")</f>
        <v>October</v>
      </c>
      <c r="K1673" s="1" t="s">
        <v>1947</v>
      </c>
      <c r="L1673" s="1" t="s">
        <v>5995</v>
      </c>
      <c r="M1673" s="1" t="s">
        <v>2026</v>
      </c>
      <c r="N1673" s="1" t="s">
        <v>1978</v>
      </c>
      <c r="O1673" s="3">
        <v>220</v>
      </c>
      <c r="P1673">
        <v>3</v>
      </c>
      <c r="Q1673" s="3">
        <v>660</v>
      </c>
      <c r="R1673" s="1" t="s">
        <v>1951</v>
      </c>
      <c r="S1673" s="3">
        <v>70</v>
      </c>
      <c r="T1673">
        <v>5</v>
      </c>
      <c r="U1673" t="str">
        <f>IF(Ecommerce_Sales[[#This Row],[Delivery_Time_Days]]&gt;7,"Delay",IF(Ecommerce_Sales[[#This Row],[Delivery_Time_Days]] = 0,"No delivery",IF(Ecommerce_Sales[[#This Row],[Delivery_Time_Days]]&lt;=7,"On-time")))</f>
        <v>On-time</v>
      </c>
      <c r="V1673" s="7">
        <f>Ecommerce_Sales[[#This Row],[Profit]]/Ecommerce_Sales[[#This Row],[Total_Price]]</f>
        <v>0.35</v>
      </c>
      <c r="W1673" s="3">
        <v>231</v>
      </c>
      <c r="X1673" s="3"/>
    </row>
    <row r="1674" spans="1:24" x14ac:dyDescent="0.25">
      <c r="A1674" s="1" t="s">
        <v>5996</v>
      </c>
      <c r="B1674" s="1" t="s">
        <v>1001</v>
      </c>
      <c r="C1674" s="1" t="s">
        <v>1781</v>
      </c>
      <c r="D1674" s="1" t="s">
        <v>4188</v>
      </c>
      <c r="E1674" s="1" t="s">
        <v>1946</v>
      </c>
      <c r="F1674" s="2">
        <v>45375</v>
      </c>
      <c r="G1674" s="2">
        <v>45347</v>
      </c>
      <c r="H1674" s="2" t="str">
        <f>TEXT(Ecommerce_Sales[[#This Row],[Order_Date]],"mmmm")</f>
        <v>February</v>
      </c>
      <c r="I1674" s="2" t="str">
        <f>TEXT(Ecommerce_Sales[[#This Row],[Order_Date]],"yyyy")</f>
        <v>2024</v>
      </c>
      <c r="J1674" s="2" t="str">
        <f>TEXT(Ecommerce_Sales[[#This Row],[Order_Date]],"mmmm")</f>
        <v>February</v>
      </c>
      <c r="K1674" s="1" t="s">
        <v>1947</v>
      </c>
      <c r="L1674" s="1" t="s">
        <v>5997</v>
      </c>
      <c r="M1674" s="1" t="s">
        <v>1988</v>
      </c>
      <c r="N1674" s="1" t="s">
        <v>1989</v>
      </c>
      <c r="O1674" s="3">
        <v>202</v>
      </c>
      <c r="P1674">
        <v>4</v>
      </c>
      <c r="Q1674" s="3">
        <v>807</v>
      </c>
      <c r="R1674" s="1" t="s">
        <v>1958</v>
      </c>
      <c r="S1674" s="3">
        <v>90</v>
      </c>
      <c r="T1674">
        <v>6</v>
      </c>
      <c r="U1674" t="str">
        <f>IF(Ecommerce_Sales[[#This Row],[Delivery_Time_Days]]&gt;7,"Delay",IF(Ecommerce_Sales[[#This Row],[Delivery_Time_Days]] = 0,"No delivery",IF(Ecommerce_Sales[[#This Row],[Delivery_Time_Days]]&lt;=7,"On-time")))</f>
        <v>On-time</v>
      </c>
      <c r="V1674" s="7">
        <f>Ecommerce_Sales[[#This Row],[Profit]]/Ecommerce_Sales[[#This Row],[Total_Price]]</f>
        <v>0.2503097893432466</v>
      </c>
      <c r="W1674" s="3">
        <v>202</v>
      </c>
      <c r="X1674" s="3"/>
    </row>
    <row r="1675" spans="1:24" x14ac:dyDescent="0.25">
      <c r="A1675" s="1" t="s">
        <v>5998</v>
      </c>
      <c r="B1675" s="1" t="s">
        <v>32</v>
      </c>
      <c r="C1675" s="1" t="s">
        <v>957</v>
      </c>
      <c r="D1675" s="1" t="s">
        <v>5343</v>
      </c>
      <c r="E1675" s="1" t="s">
        <v>1966</v>
      </c>
      <c r="F1675" s="2">
        <v>45375</v>
      </c>
      <c r="G1675" s="2">
        <v>45303</v>
      </c>
      <c r="H1675" s="2" t="str">
        <f>TEXT(Ecommerce_Sales[[#This Row],[Order_Date]],"mmmm")</f>
        <v>January</v>
      </c>
      <c r="I1675" s="2" t="str">
        <f>TEXT(Ecommerce_Sales[[#This Row],[Order_Date]],"yyyy")</f>
        <v>2024</v>
      </c>
      <c r="J1675" s="2" t="str">
        <f>TEXT(Ecommerce_Sales[[#This Row],[Order_Date]],"mmmm")</f>
        <v>January</v>
      </c>
      <c r="K1675" s="1" t="s">
        <v>1947</v>
      </c>
      <c r="L1675" s="1" t="s">
        <v>5999</v>
      </c>
      <c r="M1675" s="1" t="s">
        <v>2047</v>
      </c>
      <c r="N1675" s="1" t="s">
        <v>1989</v>
      </c>
      <c r="O1675" s="3">
        <v>295</v>
      </c>
      <c r="P1675">
        <v>2</v>
      </c>
      <c r="Q1675" s="3">
        <v>589</v>
      </c>
      <c r="R1675" s="1" t="s">
        <v>1958</v>
      </c>
      <c r="S1675" s="3">
        <v>58</v>
      </c>
      <c r="T1675">
        <v>5</v>
      </c>
      <c r="U1675" t="str">
        <f>IF(Ecommerce_Sales[[#This Row],[Delivery_Time_Days]]&gt;7,"Delay",IF(Ecommerce_Sales[[#This Row],[Delivery_Time_Days]] = 0,"No delivery",IF(Ecommerce_Sales[[#This Row],[Delivery_Time_Days]]&lt;=7,"On-time")))</f>
        <v>On-time</v>
      </c>
      <c r="V1675" s="7">
        <f>Ecommerce_Sales[[#This Row],[Profit]]/Ecommerce_Sales[[#This Row],[Total_Price]]</f>
        <v>0.24957555178268251</v>
      </c>
      <c r="W1675" s="3">
        <v>147</v>
      </c>
      <c r="X1675" s="3"/>
    </row>
    <row r="1676" spans="1:24" x14ac:dyDescent="0.25">
      <c r="A1676" s="1" t="s">
        <v>6000</v>
      </c>
      <c r="B1676" s="1" t="s">
        <v>1279</v>
      </c>
      <c r="C1676" s="1" t="s">
        <v>1280</v>
      </c>
      <c r="D1676" s="1" t="s">
        <v>3259</v>
      </c>
      <c r="E1676" s="1" t="s">
        <v>1961</v>
      </c>
      <c r="F1676" s="2">
        <v>44942</v>
      </c>
      <c r="G1676" s="2">
        <v>45051</v>
      </c>
      <c r="H1676" s="2" t="str">
        <f>TEXT(Ecommerce_Sales[[#This Row],[Order_Date]],"mmmm")</f>
        <v>May</v>
      </c>
      <c r="I1676" s="2" t="str">
        <f>TEXT(Ecommerce_Sales[[#This Row],[Order_Date]],"yyyy")</f>
        <v>2023</v>
      </c>
      <c r="J1676" s="2" t="str">
        <f>TEXT(Ecommerce_Sales[[#This Row],[Order_Date]],"mmmm")</f>
        <v>May</v>
      </c>
      <c r="K1676" s="1" t="s">
        <v>1947</v>
      </c>
      <c r="L1676" s="1" t="s">
        <v>6001</v>
      </c>
      <c r="M1676" s="1" t="s">
        <v>1956</v>
      </c>
      <c r="N1676" s="1" t="s">
        <v>1957</v>
      </c>
      <c r="O1676" s="3">
        <v>937</v>
      </c>
      <c r="P1676">
        <v>1</v>
      </c>
      <c r="Q1676" s="3">
        <v>937</v>
      </c>
      <c r="R1676" s="1" t="s">
        <v>2008</v>
      </c>
      <c r="S1676" s="3">
        <v>50</v>
      </c>
      <c r="T1676">
        <v>9</v>
      </c>
      <c r="U1676" t="str">
        <f>IF(Ecommerce_Sales[[#This Row],[Delivery_Time_Days]]&gt;7,"Delay",IF(Ecommerce_Sales[[#This Row],[Delivery_Time_Days]] = 0,"No delivery",IF(Ecommerce_Sales[[#This Row],[Delivery_Time_Days]]&lt;=7,"On-time")))</f>
        <v>Delay</v>
      </c>
      <c r="V1676" s="7">
        <f>Ecommerce_Sales[[#This Row],[Profit]]/Ecommerce_Sales[[#This Row],[Total_Price]]</f>
        <v>0.14941302027748132</v>
      </c>
      <c r="W1676" s="3">
        <v>140</v>
      </c>
      <c r="X1676" s="3"/>
    </row>
    <row r="1677" spans="1:24" x14ac:dyDescent="0.25">
      <c r="A1677" s="1" t="s">
        <v>6002</v>
      </c>
      <c r="B1677" s="1" t="s">
        <v>858</v>
      </c>
      <c r="C1677" s="1" t="s">
        <v>859</v>
      </c>
      <c r="D1677" s="1" t="s">
        <v>3161</v>
      </c>
      <c r="E1677" s="1" t="s">
        <v>1981</v>
      </c>
      <c r="F1677" s="2">
        <v>45417</v>
      </c>
      <c r="G1677" s="2">
        <v>45103</v>
      </c>
      <c r="H1677" s="2" t="str">
        <f>TEXT(Ecommerce_Sales[[#This Row],[Order_Date]],"mmmm")</f>
        <v>June</v>
      </c>
      <c r="I1677" s="2" t="str">
        <f>TEXT(Ecommerce_Sales[[#This Row],[Order_Date]],"yyyy")</f>
        <v>2023</v>
      </c>
      <c r="J1677" s="2" t="str">
        <f>TEXT(Ecommerce_Sales[[#This Row],[Order_Date]],"mmmm")</f>
        <v>June</v>
      </c>
      <c r="K1677" s="1" t="s">
        <v>1947</v>
      </c>
      <c r="L1677" s="1" t="s">
        <v>6003</v>
      </c>
      <c r="M1677" s="1" t="s">
        <v>2043</v>
      </c>
      <c r="N1677" s="1" t="s">
        <v>1989</v>
      </c>
      <c r="O1677" s="3">
        <v>304</v>
      </c>
      <c r="P1677">
        <v>1</v>
      </c>
      <c r="Q1677" s="3">
        <v>304</v>
      </c>
      <c r="R1677" s="1" t="s">
        <v>1958</v>
      </c>
      <c r="S1677" s="3">
        <v>20</v>
      </c>
      <c r="T1677">
        <v>2</v>
      </c>
      <c r="U1677" t="str">
        <f>IF(Ecommerce_Sales[[#This Row],[Delivery_Time_Days]]&gt;7,"Delay",IF(Ecommerce_Sales[[#This Row],[Delivery_Time_Days]] = 0,"No delivery",IF(Ecommerce_Sales[[#This Row],[Delivery_Time_Days]]&lt;=7,"On-time")))</f>
        <v>On-time</v>
      </c>
      <c r="V1677" s="7">
        <f>Ecommerce_Sales[[#This Row],[Profit]]/Ecommerce_Sales[[#This Row],[Total_Price]]</f>
        <v>0.25</v>
      </c>
      <c r="W1677" s="3">
        <v>76</v>
      </c>
      <c r="X1677" s="3"/>
    </row>
    <row r="1678" spans="1:24" x14ac:dyDescent="0.25">
      <c r="A1678" s="1" t="s">
        <v>6004</v>
      </c>
      <c r="B1678" s="1" t="s">
        <v>1011</v>
      </c>
      <c r="C1678" s="1" t="s">
        <v>1012</v>
      </c>
      <c r="D1678" s="1" t="s">
        <v>3896</v>
      </c>
      <c r="E1678" s="1" t="s">
        <v>1996</v>
      </c>
      <c r="F1678" s="2">
        <v>45164</v>
      </c>
      <c r="G1678" s="2">
        <v>45553</v>
      </c>
      <c r="H1678" s="2" t="str">
        <f>TEXT(Ecommerce_Sales[[#This Row],[Order_Date]],"mmmm")</f>
        <v>September</v>
      </c>
      <c r="I1678" s="2" t="str">
        <f>TEXT(Ecommerce_Sales[[#This Row],[Order_Date]],"yyyy")</f>
        <v>2024</v>
      </c>
      <c r="J1678" s="2" t="str">
        <f>TEXT(Ecommerce_Sales[[#This Row],[Order_Date]],"mmmm")</f>
        <v>September</v>
      </c>
      <c r="K1678" s="1" t="s">
        <v>1986</v>
      </c>
      <c r="L1678" s="1" t="s">
        <v>6005</v>
      </c>
      <c r="M1678" s="1" t="s">
        <v>2043</v>
      </c>
      <c r="N1678" s="1" t="s">
        <v>1989</v>
      </c>
      <c r="O1678" s="3">
        <v>238</v>
      </c>
      <c r="P1678">
        <v>4</v>
      </c>
      <c r="Q1678" s="3">
        <v>952</v>
      </c>
      <c r="R1678" s="1" t="s">
        <v>1958</v>
      </c>
      <c r="S1678" s="3">
        <v>141</v>
      </c>
      <c r="U1678" t="str">
        <f>IF(Ecommerce_Sales[[#This Row],[Delivery_Time_Days]]&gt;7,"Delay",IF(Ecommerce_Sales[[#This Row],[Delivery_Time_Days]] = 0,"No delivery",IF(Ecommerce_Sales[[#This Row],[Delivery_Time_Days]]&lt;=7,"On-time")))</f>
        <v>No delivery</v>
      </c>
      <c r="V1678" s="7">
        <f>Ecommerce_Sales[[#This Row],[Profit]]/Ecommerce_Sales[[#This Row],[Total_Price]]</f>
        <v>0.25</v>
      </c>
      <c r="W1678" s="3">
        <v>238</v>
      </c>
      <c r="X1678" s="3"/>
    </row>
    <row r="1679" spans="1:24" x14ac:dyDescent="0.25">
      <c r="A1679" s="1" t="s">
        <v>6006</v>
      </c>
      <c r="B1679" s="1" t="s">
        <v>836</v>
      </c>
      <c r="C1679" s="1" t="s">
        <v>837</v>
      </c>
      <c r="D1679" s="1" t="s">
        <v>2314</v>
      </c>
      <c r="E1679" s="1" t="s">
        <v>1966</v>
      </c>
      <c r="F1679" s="2">
        <v>45350</v>
      </c>
      <c r="G1679" s="2">
        <v>45368</v>
      </c>
      <c r="H1679" s="2" t="str">
        <f>TEXT(Ecommerce_Sales[[#This Row],[Order_Date]],"mmmm")</f>
        <v>March</v>
      </c>
      <c r="I1679" s="2" t="str">
        <f>TEXT(Ecommerce_Sales[[#This Row],[Order_Date]],"yyyy")</f>
        <v>2024</v>
      </c>
      <c r="J1679" s="2" t="str">
        <f>TEXT(Ecommerce_Sales[[#This Row],[Order_Date]],"mmmm")</f>
        <v>March</v>
      </c>
      <c r="K1679" s="1" t="s">
        <v>1986</v>
      </c>
      <c r="L1679" s="1" t="s">
        <v>5829</v>
      </c>
      <c r="M1679" s="1" t="s">
        <v>1977</v>
      </c>
      <c r="N1679" s="1" t="s">
        <v>1978</v>
      </c>
      <c r="O1679" s="3">
        <v>352</v>
      </c>
      <c r="P1679">
        <v>2</v>
      </c>
      <c r="Q1679" s="3">
        <v>704</v>
      </c>
      <c r="R1679" s="1" t="s">
        <v>1951</v>
      </c>
      <c r="S1679" s="3">
        <v>39</v>
      </c>
      <c r="U1679" t="str">
        <f>IF(Ecommerce_Sales[[#This Row],[Delivery_Time_Days]]&gt;7,"Delay",IF(Ecommerce_Sales[[#This Row],[Delivery_Time_Days]] = 0,"No delivery",IF(Ecommerce_Sales[[#This Row],[Delivery_Time_Days]]&lt;=7,"On-time")))</f>
        <v>No delivery</v>
      </c>
      <c r="V1679" s="7">
        <f>Ecommerce_Sales[[#This Row],[Profit]]/Ecommerce_Sales[[#This Row],[Total_Price]]</f>
        <v>0.34943181818181818</v>
      </c>
      <c r="W1679" s="3">
        <v>246</v>
      </c>
      <c r="X1679" s="3"/>
    </row>
    <row r="1680" spans="1:24" x14ac:dyDescent="0.25">
      <c r="A1680" s="1" t="s">
        <v>6007</v>
      </c>
      <c r="B1680" s="1" t="s">
        <v>947</v>
      </c>
      <c r="C1680" s="1" t="s">
        <v>948</v>
      </c>
      <c r="D1680" s="1" t="s">
        <v>5057</v>
      </c>
      <c r="E1680" s="1" t="s">
        <v>1954</v>
      </c>
      <c r="F1680" s="2">
        <v>45038</v>
      </c>
      <c r="G1680" s="2">
        <v>45276</v>
      </c>
      <c r="H1680" s="2" t="str">
        <f>TEXT(Ecommerce_Sales[[#This Row],[Order_Date]],"mmmm")</f>
        <v>December</v>
      </c>
      <c r="I1680" s="2" t="str">
        <f>TEXT(Ecommerce_Sales[[#This Row],[Order_Date]],"yyyy")</f>
        <v>2023</v>
      </c>
      <c r="J1680" s="2" t="str">
        <f>TEXT(Ecommerce_Sales[[#This Row],[Order_Date]],"mmmm")</f>
        <v>December</v>
      </c>
      <c r="K1680" s="1" t="s">
        <v>1947</v>
      </c>
      <c r="L1680" s="1" t="s">
        <v>6008</v>
      </c>
      <c r="M1680" s="1" t="s">
        <v>2047</v>
      </c>
      <c r="N1680" s="1" t="s">
        <v>1989</v>
      </c>
      <c r="O1680" s="3">
        <v>1780</v>
      </c>
      <c r="P1680">
        <v>2</v>
      </c>
      <c r="Q1680" s="3">
        <v>3560</v>
      </c>
      <c r="R1680" s="1" t="s">
        <v>1951</v>
      </c>
      <c r="S1680" s="3">
        <v>236</v>
      </c>
      <c r="T1680">
        <v>7</v>
      </c>
      <c r="U1680" t="str">
        <f>IF(Ecommerce_Sales[[#This Row],[Delivery_Time_Days]]&gt;7,"Delay",IF(Ecommerce_Sales[[#This Row],[Delivery_Time_Days]] = 0,"No delivery",IF(Ecommerce_Sales[[#This Row],[Delivery_Time_Days]]&lt;=7,"On-time")))</f>
        <v>On-time</v>
      </c>
      <c r="V1680" s="7">
        <f>Ecommerce_Sales[[#This Row],[Profit]]/Ecommerce_Sales[[#This Row],[Total_Price]]</f>
        <v>0.25</v>
      </c>
      <c r="W1680" s="3">
        <v>890</v>
      </c>
      <c r="X1680" s="3"/>
    </row>
    <row r="1681" spans="1:24" x14ac:dyDescent="0.25">
      <c r="A1681" s="1" t="s">
        <v>6009</v>
      </c>
      <c r="B1681" s="1" t="s">
        <v>543</v>
      </c>
      <c r="C1681" s="1" t="s">
        <v>544</v>
      </c>
      <c r="D1681" s="1" t="s">
        <v>4284</v>
      </c>
      <c r="E1681" s="1" t="s">
        <v>2005</v>
      </c>
      <c r="F1681" s="2">
        <v>45131</v>
      </c>
      <c r="G1681" s="2">
        <v>45391</v>
      </c>
      <c r="H1681" s="2" t="str">
        <f>TEXT(Ecommerce_Sales[[#This Row],[Order_Date]],"mmmm")</f>
        <v>April</v>
      </c>
      <c r="I1681" s="2" t="str">
        <f>TEXT(Ecommerce_Sales[[#This Row],[Order_Date]],"yyyy")</f>
        <v>2024</v>
      </c>
      <c r="J1681" s="2" t="str">
        <f>TEXT(Ecommerce_Sales[[#This Row],[Order_Date]],"mmmm")</f>
        <v>April</v>
      </c>
      <c r="K1681" s="1" t="s">
        <v>1992</v>
      </c>
      <c r="L1681" s="1" t="s">
        <v>6010</v>
      </c>
      <c r="M1681" s="1" t="s">
        <v>2026</v>
      </c>
      <c r="N1681" s="1" t="s">
        <v>1978</v>
      </c>
      <c r="O1681" s="3">
        <v>66</v>
      </c>
      <c r="P1681">
        <v>5</v>
      </c>
      <c r="Q1681" s="3">
        <v>329</v>
      </c>
      <c r="R1681" s="1" t="s">
        <v>1958</v>
      </c>
      <c r="S1681" s="3">
        <v>47</v>
      </c>
      <c r="U1681" t="str">
        <f>IF(Ecommerce_Sales[[#This Row],[Delivery_Time_Days]]&gt;7,"Delay",IF(Ecommerce_Sales[[#This Row],[Delivery_Time_Days]] = 0,"No delivery",IF(Ecommerce_Sales[[#This Row],[Delivery_Time_Days]]&lt;=7,"On-time")))</f>
        <v>No delivery</v>
      </c>
      <c r="V1681" s="7">
        <f>Ecommerce_Sales[[#This Row],[Profit]]/Ecommerce_Sales[[#This Row],[Total_Price]]</f>
        <v>0.34954407294832829</v>
      </c>
      <c r="W1681" s="3">
        <v>115</v>
      </c>
      <c r="X1681" s="3"/>
    </row>
    <row r="1682" spans="1:24" x14ac:dyDescent="0.25">
      <c r="A1682" s="1" t="s">
        <v>6011</v>
      </c>
      <c r="B1682" s="1" t="s">
        <v>998</v>
      </c>
      <c r="C1682" s="1" t="s">
        <v>999</v>
      </c>
      <c r="D1682" s="1" t="s">
        <v>6012</v>
      </c>
      <c r="E1682" s="1" t="s">
        <v>1981</v>
      </c>
      <c r="F1682" s="2">
        <v>45210</v>
      </c>
      <c r="G1682" s="2">
        <v>45500</v>
      </c>
      <c r="H1682" s="2" t="str">
        <f>TEXT(Ecommerce_Sales[[#This Row],[Order_Date]],"mmmm")</f>
        <v>July</v>
      </c>
      <c r="I1682" s="2" t="str">
        <f>TEXT(Ecommerce_Sales[[#This Row],[Order_Date]],"yyyy")</f>
        <v>2024</v>
      </c>
      <c r="J1682" s="2" t="str">
        <f>TEXT(Ecommerce_Sales[[#This Row],[Order_Date]],"mmmm")</f>
        <v>July</v>
      </c>
      <c r="K1682" s="1" t="s">
        <v>1947</v>
      </c>
      <c r="L1682" s="1" t="s">
        <v>6013</v>
      </c>
      <c r="M1682" s="1" t="s">
        <v>2007</v>
      </c>
      <c r="N1682" s="1" t="s">
        <v>1973</v>
      </c>
      <c r="O1682" s="3">
        <v>663</v>
      </c>
      <c r="P1682">
        <v>1</v>
      </c>
      <c r="Q1682" s="3">
        <v>663</v>
      </c>
      <c r="R1682" s="1" t="s">
        <v>1958</v>
      </c>
      <c r="S1682" s="3">
        <v>47</v>
      </c>
      <c r="T1682">
        <v>2</v>
      </c>
      <c r="U1682" t="str">
        <f>IF(Ecommerce_Sales[[#This Row],[Delivery_Time_Days]]&gt;7,"Delay",IF(Ecommerce_Sales[[#This Row],[Delivery_Time_Days]] = 0,"No delivery",IF(Ecommerce_Sales[[#This Row],[Delivery_Time_Days]]&lt;=7,"On-time")))</f>
        <v>On-time</v>
      </c>
      <c r="V1682" s="7">
        <f>Ecommerce_Sales[[#This Row],[Profit]]/Ecommerce_Sales[[#This Row],[Total_Price]]</f>
        <v>0.30015082956259426</v>
      </c>
      <c r="W1682" s="3">
        <v>199</v>
      </c>
      <c r="X1682" s="3"/>
    </row>
    <row r="1683" spans="1:24" x14ac:dyDescent="0.25">
      <c r="A1683" s="1" t="s">
        <v>6014</v>
      </c>
      <c r="B1683" s="1" t="s">
        <v>585</v>
      </c>
      <c r="C1683" s="1" t="s">
        <v>586</v>
      </c>
      <c r="D1683" s="1" t="s">
        <v>3824</v>
      </c>
      <c r="E1683" s="1" t="s">
        <v>1966</v>
      </c>
      <c r="F1683" s="2">
        <v>45193</v>
      </c>
      <c r="G1683" s="2">
        <v>45613</v>
      </c>
      <c r="H1683" s="2" t="str">
        <f>TEXT(Ecommerce_Sales[[#This Row],[Order_Date]],"mmmm")</f>
        <v>November</v>
      </c>
      <c r="I1683" s="2" t="str">
        <f>TEXT(Ecommerce_Sales[[#This Row],[Order_Date]],"yyyy")</f>
        <v>2024</v>
      </c>
      <c r="J1683" s="2" t="str">
        <f>TEXT(Ecommerce_Sales[[#This Row],[Order_Date]],"mmmm")</f>
        <v>November</v>
      </c>
      <c r="K1683" s="1" t="s">
        <v>1947</v>
      </c>
      <c r="L1683" s="1" t="s">
        <v>6015</v>
      </c>
      <c r="M1683" s="1" t="s">
        <v>2007</v>
      </c>
      <c r="N1683" s="1" t="s">
        <v>1973</v>
      </c>
      <c r="O1683" s="3">
        <v>425</v>
      </c>
      <c r="P1683">
        <v>1</v>
      </c>
      <c r="Q1683" s="3">
        <v>425</v>
      </c>
      <c r="R1683" s="1" t="s">
        <v>1958</v>
      </c>
      <c r="S1683" s="3">
        <v>44</v>
      </c>
      <c r="T1683">
        <v>5</v>
      </c>
      <c r="U1683" t="str">
        <f>IF(Ecommerce_Sales[[#This Row],[Delivery_Time_Days]]&gt;7,"Delay",IF(Ecommerce_Sales[[#This Row],[Delivery_Time_Days]] = 0,"No delivery",IF(Ecommerce_Sales[[#This Row],[Delivery_Time_Days]]&lt;=7,"On-time")))</f>
        <v>On-time</v>
      </c>
      <c r="V1683" s="7">
        <f>Ecommerce_Sales[[#This Row],[Profit]]/Ecommerce_Sales[[#This Row],[Total_Price]]</f>
        <v>0.30117647058823527</v>
      </c>
      <c r="W1683" s="3">
        <v>128</v>
      </c>
      <c r="X1683" s="3"/>
    </row>
    <row r="1684" spans="1:24" x14ac:dyDescent="0.25">
      <c r="A1684" s="1" t="s">
        <v>6016</v>
      </c>
      <c r="B1684" s="1" t="s">
        <v>300</v>
      </c>
      <c r="C1684" s="1" t="s">
        <v>301</v>
      </c>
      <c r="D1684" s="1" t="s">
        <v>6017</v>
      </c>
      <c r="E1684" s="1" t="s">
        <v>1946</v>
      </c>
      <c r="F1684" s="2">
        <v>45259</v>
      </c>
      <c r="G1684" s="2">
        <v>45093</v>
      </c>
      <c r="H1684" s="2" t="str">
        <f>TEXT(Ecommerce_Sales[[#This Row],[Order_Date]],"mmmm")</f>
        <v>June</v>
      </c>
      <c r="I1684" s="2" t="str">
        <f>TEXT(Ecommerce_Sales[[#This Row],[Order_Date]],"yyyy")</f>
        <v>2023</v>
      </c>
      <c r="J1684" s="2" t="str">
        <f>TEXT(Ecommerce_Sales[[#This Row],[Order_Date]],"mmmm")</f>
        <v>June</v>
      </c>
      <c r="K1684" s="1" t="s">
        <v>1947</v>
      </c>
      <c r="L1684" s="1" t="s">
        <v>6018</v>
      </c>
      <c r="M1684" s="1" t="s">
        <v>1983</v>
      </c>
      <c r="N1684" s="1" t="s">
        <v>1950</v>
      </c>
      <c r="O1684" s="3">
        <v>300</v>
      </c>
      <c r="P1684">
        <v>6</v>
      </c>
      <c r="Q1684" s="3">
        <v>1801</v>
      </c>
      <c r="R1684" s="1" t="s">
        <v>2008</v>
      </c>
      <c r="S1684" s="3">
        <v>192</v>
      </c>
      <c r="T1684">
        <v>2</v>
      </c>
      <c r="U1684" t="str">
        <f>IF(Ecommerce_Sales[[#This Row],[Delivery_Time_Days]]&gt;7,"Delay",IF(Ecommerce_Sales[[#This Row],[Delivery_Time_Days]] = 0,"No delivery",IF(Ecommerce_Sales[[#This Row],[Delivery_Time_Days]]&lt;=7,"On-time")))</f>
        <v>On-time</v>
      </c>
      <c r="V1684" s="7">
        <f>Ecommerce_Sales[[#This Row],[Profit]]/Ecommerce_Sales[[#This Row],[Total_Price]]</f>
        <v>0.39977790116601886</v>
      </c>
      <c r="W1684" s="3">
        <v>720</v>
      </c>
      <c r="X1684" s="3"/>
    </row>
    <row r="1685" spans="1:24" x14ac:dyDescent="0.25">
      <c r="A1685" s="1" t="s">
        <v>6019</v>
      </c>
      <c r="B1685" s="1" t="s">
        <v>1842</v>
      </c>
      <c r="C1685" s="1" t="s">
        <v>1843</v>
      </c>
      <c r="D1685" s="1" t="s">
        <v>6020</v>
      </c>
      <c r="E1685" s="1" t="s">
        <v>1961</v>
      </c>
      <c r="F1685" s="2">
        <v>45473</v>
      </c>
      <c r="G1685" s="2">
        <v>45016</v>
      </c>
      <c r="H1685" s="2" t="str">
        <f>TEXT(Ecommerce_Sales[[#This Row],[Order_Date]],"mmmm")</f>
        <v>March</v>
      </c>
      <c r="I1685" s="2" t="str">
        <f>TEXT(Ecommerce_Sales[[#This Row],[Order_Date]],"yyyy")</f>
        <v>2023</v>
      </c>
      <c r="J1685" s="2" t="str">
        <f>TEXT(Ecommerce_Sales[[#This Row],[Order_Date]],"mmmm")</f>
        <v>March</v>
      </c>
      <c r="K1685" s="1" t="s">
        <v>1992</v>
      </c>
      <c r="L1685" s="1" t="s">
        <v>6021</v>
      </c>
      <c r="M1685" s="1" t="s">
        <v>1972</v>
      </c>
      <c r="N1685" s="1" t="s">
        <v>1973</v>
      </c>
      <c r="O1685" s="3">
        <v>824</v>
      </c>
      <c r="P1685">
        <v>4</v>
      </c>
      <c r="Q1685" s="3">
        <v>3295</v>
      </c>
      <c r="R1685" s="1" t="s">
        <v>1958</v>
      </c>
      <c r="S1685" s="3">
        <v>279</v>
      </c>
      <c r="U1685" t="str">
        <f>IF(Ecommerce_Sales[[#This Row],[Delivery_Time_Days]]&gt;7,"Delay",IF(Ecommerce_Sales[[#This Row],[Delivery_Time_Days]] = 0,"No delivery",IF(Ecommerce_Sales[[#This Row],[Delivery_Time_Days]]&lt;=7,"On-time")))</f>
        <v>No delivery</v>
      </c>
      <c r="V1685" s="7">
        <f>Ecommerce_Sales[[#This Row],[Profit]]/Ecommerce_Sales[[#This Row],[Total_Price]]</f>
        <v>0.30015174506828529</v>
      </c>
      <c r="W1685" s="3">
        <v>989</v>
      </c>
      <c r="X1685" s="3"/>
    </row>
    <row r="1686" spans="1:24" x14ac:dyDescent="0.25">
      <c r="A1686" s="1" t="s">
        <v>6022</v>
      </c>
      <c r="B1686" s="1" t="s">
        <v>1838</v>
      </c>
      <c r="C1686" s="1" t="s">
        <v>1839</v>
      </c>
      <c r="D1686" s="1" t="s">
        <v>6023</v>
      </c>
      <c r="E1686" s="1" t="s">
        <v>1966</v>
      </c>
      <c r="F1686" s="2">
        <v>45562</v>
      </c>
      <c r="G1686" s="2">
        <v>45198</v>
      </c>
      <c r="H1686" s="2" t="str">
        <f>TEXT(Ecommerce_Sales[[#This Row],[Order_Date]],"mmmm")</f>
        <v>September</v>
      </c>
      <c r="I1686" s="2" t="str">
        <f>TEXT(Ecommerce_Sales[[#This Row],[Order_Date]],"yyyy")</f>
        <v>2023</v>
      </c>
      <c r="J1686" s="2" t="str">
        <f>TEXT(Ecommerce_Sales[[#This Row],[Order_Date]],"mmmm")</f>
        <v>September</v>
      </c>
      <c r="K1686" s="1" t="s">
        <v>1947</v>
      </c>
      <c r="L1686" s="1" t="s">
        <v>6024</v>
      </c>
      <c r="M1686" s="1" t="s">
        <v>2072</v>
      </c>
      <c r="N1686" s="1" t="s">
        <v>1950</v>
      </c>
      <c r="O1686" s="3">
        <v>1091</v>
      </c>
      <c r="P1686">
        <v>2</v>
      </c>
      <c r="Q1686" s="3">
        <v>2183</v>
      </c>
      <c r="R1686" s="1" t="s">
        <v>2016</v>
      </c>
      <c r="S1686" s="3">
        <v>156</v>
      </c>
      <c r="T1686">
        <v>10</v>
      </c>
      <c r="U1686" t="str">
        <f>IF(Ecommerce_Sales[[#This Row],[Delivery_Time_Days]]&gt;7,"Delay",IF(Ecommerce_Sales[[#This Row],[Delivery_Time_Days]] = 0,"No delivery",IF(Ecommerce_Sales[[#This Row],[Delivery_Time_Days]]&lt;=7,"On-time")))</f>
        <v>Delay</v>
      </c>
      <c r="V1686" s="7">
        <f>Ecommerce_Sales[[#This Row],[Profit]]/Ecommerce_Sales[[#This Row],[Total_Price]]</f>
        <v>0.39990838295923042</v>
      </c>
      <c r="W1686" s="3">
        <v>873</v>
      </c>
      <c r="X1686" s="3"/>
    </row>
    <row r="1687" spans="1:24" x14ac:dyDescent="0.25">
      <c r="A1687" s="1" t="s">
        <v>6025</v>
      </c>
      <c r="B1687" s="1" t="s">
        <v>752</v>
      </c>
      <c r="C1687" s="1" t="s">
        <v>753</v>
      </c>
      <c r="D1687" s="1" t="s">
        <v>3322</v>
      </c>
      <c r="E1687" s="1" t="s">
        <v>1946</v>
      </c>
      <c r="F1687" s="2">
        <v>45366</v>
      </c>
      <c r="G1687" s="2">
        <v>45548</v>
      </c>
      <c r="H1687" s="2" t="str">
        <f>TEXT(Ecommerce_Sales[[#This Row],[Order_Date]],"mmmm")</f>
        <v>September</v>
      </c>
      <c r="I1687" s="2" t="str">
        <f>TEXT(Ecommerce_Sales[[#This Row],[Order_Date]],"yyyy")</f>
        <v>2024</v>
      </c>
      <c r="J1687" s="2" t="str">
        <f>TEXT(Ecommerce_Sales[[#This Row],[Order_Date]],"mmmm")</f>
        <v>September</v>
      </c>
      <c r="K1687" s="1" t="s">
        <v>1947</v>
      </c>
      <c r="L1687" s="1" t="s">
        <v>6026</v>
      </c>
      <c r="M1687" s="1" t="s">
        <v>1977</v>
      </c>
      <c r="N1687" s="1" t="s">
        <v>1978</v>
      </c>
      <c r="O1687" s="3">
        <v>362</v>
      </c>
      <c r="P1687">
        <v>2</v>
      </c>
      <c r="Q1687" s="3">
        <v>724</v>
      </c>
      <c r="R1687" s="1" t="s">
        <v>2012</v>
      </c>
      <c r="S1687" s="3">
        <v>68</v>
      </c>
      <c r="T1687">
        <v>10</v>
      </c>
      <c r="U1687" t="str">
        <f>IF(Ecommerce_Sales[[#This Row],[Delivery_Time_Days]]&gt;7,"Delay",IF(Ecommerce_Sales[[#This Row],[Delivery_Time_Days]] = 0,"No delivery",IF(Ecommerce_Sales[[#This Row],[Delivery_Time_Days]]&lt;=7,"On-time")))</f>
        <v>Delay</v>
      </c>
      <c r="V1687" s="7">
        <f>Ecommerce_Sales[[#This Row],[Profit]]/Ecommerce_Sales[[#This Row],[Total_Price]]</f>
        <v>0.34944751381215472</v>
      </c>
      <c r="W1687" s="3">
        <v>253</v>
      </c>
      <c r="X1687" s="3"/>
    </row>
    <row r="1688" spans="1:24" x14ac:dyDescent="0.25">
      <c r="A1688" s="1" t="s">
        <v>6027</v>
      </c>
      <c r="B1688" s="1" t="s">
        <v>949</v>
      </c>
      <c r="C1688" s="1" t="s">
        <v>950</v>
      </c>
      <c r="D1688" s="1" t="s">
        <v>4943</v>
      </c>
      <c r="E1688" s="1" t="s">
        <v>1966</v>
      </c>
      <c r="F1688" s="2">
        <v>45546</v>
      </c>
      <c r="G1688" s="2">
        <v>45546</v>
      </c>
      <c r="H1688" s="2" t="str">
        <f>TEXT(Ecommerce_Sales[[#This Row],[Order_Date]],"mmmm")</f>
        <v>September</v>
      </c>
      <c r="I1688" s="2" t="str">
        <f>TEXT(Ecommerce_Sales[[#This Row],[Order_Date]],"yyyy")</f>
        <v>2024</v>
      </c>
      <c r="J1688" s="2" t="str">
        <f>TEXT(Ecommerce_Sales[[#This Row],[Order_Date]],"mmmm")</f>
        <v>September</v>
      </c>
      <c r="K1688" s="1" t="s">
        <v>1947</v>
      </c>
      <c r="L1688" s="1" t="s">
        <v>2763</v>
      </c>
      <c r="M1688" s="1" t="s">
        <v>2002</v>
      </c>
      <c r="N1688" s="1" t="s">
        <v>1989</v>
      </c>
      <c r="O1688" s="3">
        <v>899</v>
      </c>
      <c r="P1688">
        <v>2</v>
      </c>
      <c r="Q1688" s="3">
        <v>1798</v>
      </c>
      <c r="R1688" s="1" t="s">
        <v>2016</v>
      </c>
      <c r="S1688" s="3">
        <v>223</v>
      </c>
      <c r="T1688">
        <v>8</v>
      </c>
      <c r="U1688" t="str">
        <f>IF(Ecommerce_Sales[[#This Row],[Delivery_Time_Days]]&gt;7,"Delay",IF(Ecommerce_Sales[[#This Row],[Delivery_Time_Days]] = 0,"No delivery",IF(Ecommerce_Sales[[#This Row],[Delivery_Time_Days]]&lt;=7,"On-time")))</f>
        <v>Delay</v>
      </c>
      <c r="V1688" s="7">
        <f>Ecommerce_Sales[[#This Row],[Profit]]/Ecommerce_Sales[[#This Row],[Total_Price]]</f>
        <v>0.25027808676307006</v>
      </c>
      <c r="W1688" s="3">
        <v>450</v>
      </c>
      <c r="X1688" s="3"/>
    </row>
    <row r="1689" spans="1:24" x14ac:dyDescent="0.25">
      <c r="A1689" s="1" t="s">
        <v>6028</v>
      </c>
      <c r="B1689" s="1" t="s">
        <v>575</v>
      </c>
      <c r="C1689" s="1" t="s">
        <v>576</v>
      </c>
      <c r="D1689" s="1" t="s">
        <v>2014</v>
      </c>
      <c r="E1689" s="1" t="s">
        <v>1966</v>
      </c>
      <c r="F1689" s="2">
        <v>45237</v>
      </c>
      <c r="G1689" s="2">
        <v>45146</v>
      </c>
      <c r="H1689" s="2" t="str">
        <f>TEXT(Ecommerce_Sales[[#This Row],[Order_Date]],"mmmm")</f>
        <v>August</v>
      </c>
      <c r="I1689" s="2" t="str">
        <f>TEXT(Ecommerce_Sales[[#This Row],[Order_Date]],"yyyy")</f>
        <v>2023</v>
      </c>
      <c r="J1689" s="2" t="str">
        <f>TEXT(Ecommerce_Sales[[#This Row],[Order_Date]],"mmmm")</f>
        <v>August</v>
      </c>
      <c r="K1689" s="1" t="s">
        <v>1947</v>
      </c>
      <c r="L1689" s="1" t="s">
        <v>6029</v>
      </c>
      <c r="M1689" s="1" t="s">
        <v>2047</v>
      </c>
      <c r="N1689" s="1" t="s">
        <v>1989</v>
      </c>
      <c r="O1689" s="3">
        <v>166</v>
      </c>
      <c r="P1689">
        <v>5</v>
      </c>
      <c r="Q1689" s="3">
        <v>829</v>
      </c>
      <c r="R1689" s="1" t="s">
        <v>1951</v>
      </c>
      <c r="S1689" s="3">
        <v>122</v>
      </c>
      <c r="T1689">
        <v>5</v>
      </c>
      <c r="U1689" t="str">
        <f>IF(Ecommerce_Sales[[#This Row],[Delivery_Time_Days]]&gt;7,"Delay",IF(Ecommerce_Sales[[#This Row],[Delivery_Time_Days]] = 0,"No delivery",IF(Ecommerce_Sales[[#This Row],[Delivery_Time_Days]]&lt;=7,"On-time")))</f>
        <v>On-time</v>
      </c>
      <c r="V1689" s="7">
        <f>Ecommerce_Sales[[#This Row],[Profit]]/Ecommerce_Sales[[#This Row],[Total_Price]]</f>
        <v>0.24969843184559712</v>
      </c>
      <c r="W1689" s="3">
        <v>207</v>
      </c>
      <c r="X1689" s="3"/>
    </row>
    <row r="1690" spans="1:24" x14ac:dyDescent="0.25">
      <c r="A1690" s="1" t="s">
        <v>6030</v>
      </c>
      <c r="B1690" s="1" t="s">
        <v>873</v>
      </c>
      <c r="C1690" s="1" t="s">
        <v>874</v>
      </c>
      <c r="D1690" s="1" t="s">
        <v>6031</v>
      </c>
      <c r="E1690" s="1" t="s">
        <v>1954</v>
      </c>
      <c r="F1690" s="2">
        <v>44945</v>
      </c>
      <c r="G1690" s="2">
        <v>45459</v>
      </c>
      <c r="H1690" s="2" t="str">
        <f>TEXT(Ecommerce_Sales[[#This Row],[Order_Date]],"mmmm")</f>
        <v>June</v>
      </c>
      <c r="I1690" s="2" t="str">
        <f>TEXT(Ecommerce_Sales[[#This Row],[Order_Date]],"yyyy")</f>
        <v>2024</v>
      </c>
      <c r="J1690" s="2" t="str">
        <f>TEXT(Ecommerce_Sales[[#This Row],[Order_Date]],"mmmm")</f>
        <v>June</v>
      </c>
      <c r="K1690" s="1" t="s">
        <v>1947</v>
      </c>
      <c r="L1690" s="1" t="s">
        <v>6032</v>
      </c>
      <c r="M1690" s="1" t="s">
        <v>1972</v>
      </c>
      <c r="N1690" s="1" t="s">
        <v>1973</v>
      </c>
      <c r="O1690" s="3">
        <v>463</v>
      </c>
      <c r="P1690">
        <v>2</v>
      </c>
      <c r="Q1690" s="3">
        <v>926</v>
      </c>
      <c r="R1690" s="1" t="s">
        <v>1958</v>
      </c>
      <c r="S1690" s="3">
        <v>136</v>
      </c>
      <c r="T1690">
        <v>3</v>
      </c>
      <c r="U1690" t="str">
        <f>IF(Ecommerce_Sales[[#This Row],[Delivery_Time_Days]]&gt;7,"Delay",IF(Ecommerce_Sales[[#This Row],[Delivery_Time_Days]] = 0,"No delivery",IF(Ecommerce_Sales[[#This Row],[Delivery_Time_Days]]&lt;=7,"On-time")))</f>
        <v>On-time</v>
      </c>
      <c r="V1690" s="7">
        <f>Ecommerce_Sales[[#This Row],[Profit]]/Ecommerce_Sales[[#This Row],[Total_Price]]</f>
        <v>0.30021598272138228</v>
      </c>
      <c r="W1690" s="3">
        <v>278</v>
      </c>
      <c r="X1690" s="3"/>
    </row>
    <row r="1691" spans="1:24" x14ac:dyDescent="0.25">
      <c r="A1691" s="1" t="s">
        <v>6033</v>
      </c>
      <c r="B1691" s="1" t="s">
        <v>800</v>
      </c>
      <c r="C1691" s="1" t="s">
        <v>801</v>
      </c>
      <c r="D1691" s="1" t="s">
        <v>5516</v>
      </c>
      <c r="E1691" s="1" t="s">
        <v>1996</v>
      </c>
      <c r="F1691" s="2">
        <v>45499</v>
      </c>
      <c r="G1691" s="2">
        <v>45453</v>
      </c>
      <c r="H1691" s="2" t="str">
        <f>TEXT(Ecommerce_Sales[[#This Row],[Order_Date]],"mmmm")</f>
        <v>June</v>
      </c>
      <c r="I1691" s="2" t="str">
        <f>TEXT(Ecommerce_Sales[[#This Row],[Order_Date]],"yyyy")</f>
        <v>2024</v>
      </c>
      <c r="J1691" s="2" t="str">
        <f>TEXT(Ecommerce_Sales[[#This Row],[Order_Date]],"mmmm")</f>
        <v>June</v>
      </c>
      <c r="K1691" s="1" t="s">
        <v>1947</v>
      </c>
      <c r="L1691" s="1" t="s">
        <v>6034</v>
      </c>
      <c r="M1691" s="1" t="s">
        <v>2007</v>
      </c>
      <c r="N1691" s="1" t="s">
        <v>1973</v>
      </c>
      <c r="O1691" s="3">
        <v>1055</v>
      </c>
      <c r="P1691">
        <v>2</v>
      </c>
      <c r="Q1691" s="3">
        <v>2110</v>
      </c>
      <c r="R1691" s="1" t="s">
        <v>1958</v>
      </c>
      <c r="S1691" s="3">
        <v>307</v>
      </c>
      <c r="T1691">
        <v>7</v>
      </c>
      <c r="U1691" t="str">
        <f>IF(Ecommerce_Sales[[#This Row],[Delivery_Time_Days]]&gt;7,"Delay",IF(Ecommerce_Sales[[#This Row],[Delivery_Time_Days]] = 0,"No delivery",IF(Ecommerce_Sales[[#This Row],[Delivery_Time_Days]]&lt;=7,"On-time")))</f>
        <v>On-time</v>
      </c>
      <c r="V1691" s="7">
        <f>Ecommerce_Sales[[#This Row],[Profit]]/Ecommerce_Sales[[#This Row],[Total_Price]]</f>
        <v>0.3</v>
      </c>
      <c r="W1691" s="3">
        <v>633</v>
      </c>
      <c r="X1691" s="3"/>
    </row>
    <row r="1692" spans="1:24" x14ac:dyDescent="0.25">
      <c r="A1692" s="1" t="s">
        <v>6035</v>
      </c>
      <c r="B1692" s="1" t="s">
        <v>1692</v>
      </c>
      <c r="C1692" s="1" t="s">
        <v>1693</v>
      </c>
      <c r="D1692" s="1" t="s">
        <v>5103</v>
      </c>
      <c r="E1692" s="1" t="s">
        <v>1966</v>
      </c>
      <c r="F1692" s="2">
        <v>44960</v>
      </c>
      <c r="G1692" s="2">
        <v>45094</v>
      </c>
      <c r="H1692" s="2" t="str">
        <f>TEXT(Ecommerce_Sales[[#This Row],[Order_Date]],"mmmm")</f>
        <v>June</v>
      </c>
      <c r="I1692" s="2" t="str">
        <f>TEXT(Ecommerce_Sales[[#This Row],[Order_Date]],"yyyy")</f>
        <v>2023</v>
      </c>
      <c r="J1692" s="2" t="str">
        <f>TEXT(Ecommerce_Sales[[#This Row],[Order_Date]],"mmmm")</f>
        <v>June</v>
      </c>
      <c r="K1692" s="1" t="s">
        <v>1947</v>
      </c>
      <c r="L1692" s="1" t="s">
        <v>2539</v>
      </c>
      <c r="M1692" s="1" t="s">
        <v>1968</v>
      </c>
      <c r="N1692" s="1" t="s">
        <v>1957</v>
      </c>
      <c r="O1692" s="3">
        <v>325</v>
      </c>
      <c r="P1692">
        <v>4</v>
      </c>
      <c r="Q1692" s="3">
        <v>1299</v>
      </c>
      <c r="R1692" s="1" t="s">
        <v>2012</v>
      </c>
      <c r="S1692" s="3">
        <v>70</v>
      </c>
      <c r="T1692">
        <v>9</v>
      </c>
      <c r="U1692" t="str">
        <f>IF(Ecommerce_Sales[[#This Row],[Delivery_Time_Days]]&gt;7,"Delay",IF(Ecommerce_Sales[[#This Row],[Delivery_Time_Days]] = 0,"No delivery",IF(Ecommerce_Sales[[#This Row],[Delivery_Time_Days]]&lt;=7,"On-time")))</f>
        <v>Delay</v>
      </c>
      <c r="V1692" s="7">
        <f>Ecommerce_Sales[[#This Row],[Profit]]/Ecommerce_Sales[[#This Row],[Total_Price]]</f>
        <v>0.15011547344110854</v>
      </c>
      <c r="W1692" s="3">
        <v>195</v>
      </c>
      <c r="X1692" s="3"/>
    </row>
    <row r="1693" spans="1:24" x14ac:dyDescent="0.25">
      <c r="A1693" s="1" t="s">
        <v>6036</v>
      </c>
      <c r="B1693" s="1" t="s">
        <v>1657</v>
      </c>
      <c r="C1693" s="1" t="s">
        <v>1658</v>
      </c>
      <c r="D1693" s="1" t="s">
        <v>4122</v>
      </c>
      <c r="E1693" s="1" t="s">
        <v>1961</v>
      </c>
      <c r="F1693" s="2">
        <v>45055</v>
      </c>
      <c r="G1693" s="2">
        <v>44958</v>
      </c>
      <c r="H1693" s="2" t="str">
        <f>TEXT(Ecommerce_Sales[[#This Row],[Order_Date]],"mmmm")</f>
        <v>February</v>
      </c>
      <c r="I1693" s="2" t="str">
        <f>TEXT(Ecommerce_Sales[[#This Row],[Order_Date]],"yyyy")</f>
        <v>2023</v>
      </c>
      <c r="J1693" s="2" t="str">
        <f>TEXT(Ecommerce_Sales[[#This Row],[Order_Date]],"mmmm")</f>
        <v>February</v>
      </c>
      <c r="K1693" s="1" t="s">
        <v>1986</v>
      </c>
      <c r="L1693" s="1" t="s">
        <v>6037</v>
      </c>
      <c r="M1693" s="1" t="s">
        <v>1968</v>
      </c>
      <c r="N1693" s="1" t="s">
        <v>1957</v>
      </c>
      <c r="O1693" s="3">
        <v>651</v>
      </c>
      <c r="P1693">
        <v>1</v>
      </c>
      <c r="Q1693" s="3">
        <v>651</v>
      </c>
      <c r="R1693" s="1" t="s">
        <v>2008</v>
      </c>
      <c r="S1693" s="3">
        <v>76</v>
      </c>
      <c r="U1693" t="str">
        <f>IF(Ecommerce_Sales[[#This Row],[Delivery_Time_Days]]&gt;7,"Delay",IF(Ecommerce_Sales[[#This Row],[Delivery_Time_Days]] = 0,"No delivery",IF(Ecommerce_Sales[[#This Row],[Delivery_Time_Days]]&lt;=7,"On-time")))</f>
        <v>No delivery</v>
      </c>
      <c r="V1693" s="7">
        <f>Ecommerce_Sales[[#This Row],[Profit]]/Ecommerce_Sales[[#This Row],[Total_Price]]</f>
        <v>0.15053763440860216</v>
      </c>
      <c r="W1693" s="3">
        <v>98</v>
      </c>
      <c r="X1693" s="3"/>
    </row>
    <row r="1694" spans="1:24" x14ac:dyDescent="0.25">
      <c r="A1694" s="1" t="s">
        <v>6038</v>
      </c>
      <c r="B1694" s="1" t="s">
        <v>888</v>
      </c>
      <c r="C1694" s="1" t="s">
        <v>889</v>
      </c>
      <c r="D1694" s="1" t="s">
        <v>5208</v>
      </c>
      <c r="E1694" s="1" t="s">
        <v>1966</v>
      </c>
      <c r="F1694" s="2">
        <v>44996</v>
      </c>
      <c r="G1694" s="2">
        <v>45374</v>
      </c>
      <c r="H1694" s="2" t="str">
        <f>TEXT(Ecommerce_Sales[[#This Row],[Order_Date]],"mmmm")</f>
        <v>March</v>
      </c>
      <c r="I1694" s="2" t="str">
        <f>TEXT(Ecommerce_Sales[[#This Row],[Order_Date]],"yyyy")</f>
        <v>2024</v>
      </c>
      <c r="J1694" s="2" t="str">
        <f>TEXT(Ecommerce_Sales[[#This Row],[Order_Date]],"mmmm")</f>
        <v>March</v>
      </c>
      <c r="K1694" s="1" t="s">
        <v>1947</v>
      </c>
      <c r="L1694" s="1" t="s">
        <v>6039</v>
      </c>
      <c r="M1694" s="1" t="s">
        <v>2047</v>
      </c>
      <c r="N1694" s="1" t="s">
        <v>1989</v>
      </c>
      <c r="O1694" s="3">
        <v>566</v>
      </c>
      <c r="P1694">
        <v>4</v>
      </c>
      <c r="Q1694" s="3">
        <v>2264</v>
      </c>
      <c r="R1694" s="1" t="s">
        <v>1958</v>
      </c>
      <c r="S1694" s="3">
        <v>182</v>
      </c>
      <c r="T1694">
        <v>4</v>
      </c>
      <c r="U1694" t="str">
        <f>IF(Ecommerce_Sales[[#This Row],[Delivery_Time_Days]]&gt;7,"Delay",IF(Ecommerce_Sales[[#This Row],[Delivery_Time_Days]] = 0,"No delivery",IF(Ecommerce_Sales[[#This Row],[Delivery_Time_Days]]&lt;=7,"On-time")))</f>
        <v>On-time</v>
      </c>
      <c r="V1694" s="7">
        <f>Ecommerce_Sales[[#This Row],[Profit]]/Ecommerce_Sales[[#This Row],[Total_Price]]</f>
        <v>0.25</v>
      </c>
      <c r="W1694" s="3">
        <v>566</v>
      </c>
      <c r="X1694" s="3"/>
    </row>
    <row r="1695" spans="1:24" x14ac:dyDescent="0.25">
      <c r="A1695" s="1" t="s">
        <v>6040</v>
      </c>
      <c r="B1695" s="1" t="s">
        <v>1709</v>
      </c>
      <c r="C1695" s="1" t="s">
        <v>1710</v>
      </c>
      <c r="D1695" s="1" t="s">
        <v>6041</v>
      </c>
      <c r="E1695" s="1" t="s">
        <v>1961</v>
      </c>
      <c r="F1695" s="2">
        <v>45082</v>
      </c>
      <c r="G1695" s="2">
        <v>45407</v>
      </c>
      <c r="H1695" s="2" t="str">
        <f>TEXT(Ecommerce_Sales[[#This Row],[Order_Date]],"mmmm")</f>
        <v>April</v>
      </c>
      <c r="I1695" s="2" t="str">
        <f>TEXT(Ecommerce_Sales[[#This Row],[Order_Date]],"yyyy")</f>
        <v>2024</v>
      </c>
      <c r="J1695" s="2" t="str">
        <f>TEXT(Ecommerce_Sales[[#This Row],[Order_Date]],"mmmm")</f>
        <v>April</v>
      </c>
      <c r="K1695" s="1" t="s">
        <v>1947</v>
      </c>
      <c r="L1695" s="1" t="s">
        <v>6042</v>
      </c>
      <c r="M1695" s="1" t="s">
        <v>1972</v>
      </c>
      <c r="N1695" s="1" t="s">
        <v>1973</v>
      </c>
      <c r="O1695" s="3">
        <v>967</v>
      </c>
      <c r="P1695">
        <v>2</v>
      </c>
      <c r="Q1695" s="3">
        <v>1934</v>
      </c>
      <c r="R1695" s="1" t="s">
        <v>1951</v>
      </c>
      <c r="S1695" s="3">
        <v>184</v>
      </c>
      <c r="T1695">
        <v>7</v>
      </c>
      <c r="U1695" t="str">
        <f>IF(Ecommerce_Sales[[#This Row],[Delivery_Time_Days]]&gt;7,"Delay",IF(Ecommerce_Sales[[#This Row],[Delivery_Time_Days]] = 0,"No delivery",IF(Ecommerce_Sales[[#This Row],[Delivery_Time_Days]]&lt;=7,"On-time")))</f>
        <v>On-time</v>
      </c>
      <c r="V1695" s="7">
        <f>Ecommerce_Sales[[#This Row],[Profit]]/Ecommerce_Sales[[#This Row],[Total_Price]]</f>
        <v>0.29989658738366082</v>
      </c>
      <c r="W1695" s="3">
        <v>580</v>
      </c>
      <c r="X1695" s="3"/>
    </row>
    <row r="1696" spans="1:24" x14ac:dyDescent="0.25">
      <c r="A1696" s="1" t="s">
        <v>6043</v>
      </c>
      <c r="B1696" s="1" t="s">
        <v>1648</v>
      </c>
      <c r="C1696" s="1" t="s">
        <v>1649</v>
      </c>
      <c r="D1696" s="1" t="s">
        <v>4056</v>
      </c>
      <c r="E1696" s="1" t="s">
        <v>2005</v>
      </c>
      <c r="F1696" s="2">
        <v>45006</v>
      </c>
      <c r="G1696" s="2">
        <v>45322</v>
      </c>
      <c r="H1696" s="2" t="str">
        <f>TEXT(Ecommerce_Sales[[#This Row],[Order_Date]],"mmmm")</f>
        <v>January</v>
      </c>
      <c r="I1696" s="2" t="str">
        <f>TEXT(Ecommerce_Sales[[#This Row],[Order_Date]],"yyyy")</f>
        <v>2024</v>
      </c>
      <c r="J1696" s="2" t="str">
        <f>TEXT(Ecommerce_Sales[[#This Row],[Order_Date]],"mmmm")</f>
        <v>January</v>
      </c>
      <c r="K1696" s="1" t="s">
        <v>1947</v>
      </c>
      <c r="L1696" s="1" t="s">
        <v>6044</v>
      </c>
      <c r="M1696" s="1" t="s">
        <v>2047</v>
      </c>
      <c r="N1696" s="1" t="s">
        <v>1989</v>
      </c>
      <c r="O1696" s="3">
        <v>337</v>
      </c>
      <c r="P1696">
        <v>4</v>
      </c>
      <c r="Q1696" s="3">
        <v>1349</v>
      </c>
      <c r="R1696" s="1" t="s">
        <v>1951</v>
      </c>
      <c r="S1696" s="3">
        <v>202</v>
      </c>
      <c r="T1696">
        <v>8</v>
      </c>
      <c r="U1696" t="str">
        <f>IF(Ecommerce_Sales[[#This Row],[Delivery_Time_Days]]&gt;7,"Delay",IF(Ecommerce_Sales[[#This Row],[Delivery_Time_Days]] = 0,"No delivery",IF(Ecommerce_Sales[[#This Row],[Delivery_Time_Days]]&lt;=7,"On-time")))</f>
        <v>Delay</v>
      </c>
      <c r="V1696" s="7">
        <f>Ecommerce_Sales[[#This Row],[Profit]]/Ecommerce_Sales[[#This Row],[Total_Price]]</f>
        <v>0.24981467753891773</v>
      </c>
      <c r="W1696" s="3">
        <v>337</v>
      </c>
      <c r="X1696" s="3"/>
    </row>
    <row r="1697" spans="1:24" x14ac:dyDescent="0.25">
      <c r="A1697" s="1" t="s">
        <v>6045</v>
      </c>
      <c r="B1697" s="1" t="s">
        <v>1391</v>
      </c>
      <c r="C1697" s="1" t="s">
        <v>1392</v>
      </c>
      <c r="D1697" s="1" t="s">
        <v>5246</v>
      </c>
      <c r="E1697" s="1" t="s">
        <v>1996</v>
      </c>
      <c r="F1697" s="2">
        <v>45482</v>
      </c>
      <c r="G1697" s="2">
        <v>45397</v>
      </c>
      <c r="H1697" s="2" t="str">
        <f>TEXT(Ecommerce_Sales[[#This Row],[Order_Date]],"mmmm")</f>
        <v>April</v>
      </c>
      <c r="I1697" s="2" t="str">
        <f>TEXT(Ecommerce_Sales[[#This Row],[Order_Date]],"yyyy")</f>
        <v>2024</v>
      </c>
      <c r="J1697" s="2" t="str">
        <f>TEXT(Ecommerce_Sales[[#This Row],[Order_Date]],"mmmm")</f>
        <v>April</v>
      </c>
      <c r="K1697" s="1" t="s">
        <v>1947</v>
      </c>
      <c r="L1697" s="1" t="s">
        <v>6046</v>
      </c>
      <c r="M1697" s="1" t="s">
        <v>1998</v>
      </c>
      <c r="N1697" s="1" t="s">
        <v>1973</v>
      </c>
      <c r="O1697" s="3">
        <v>821</v>
      </c>
      <c r="P1697">
        <v>5</v>
      </c>
      <c r="Q1697" s="3">
        <v>4105</v>
      </c>
      <c r="R1697" s="1" t="s">
        <v>1951</v>
      </c>
      <c r="S1697" s="3">
        <v>557</v>
      </c>
      <c r="T1697">
        <v>2</v>
      </c>
      <c r="U1697" t="str">
        <f>IF(Ecommerce_Sales[[#This Row],[Delivery_Time_Days]]&gt;7,"Delay",IF(Ecommerce_Sales[[#This Row],[Delivery_Time_Days]] = 0,"No delivery",IF(Ecommerce_Sales[[#This Row],[Delivery_Time_Days]]&lt;=7,"On-time")))</f>
        <v>On-time</v>
      </c>
      <c r="V1697" s="7">
        <f>Ecommerce_Sales[[#This Row],[Profit]]/Ecommerce_Sales[[#This Row],[Total_Price]]</f>
        <v>0.30012180267965893</v>
      </c>
      <c r="W1697" s="3">
        <v>1232</v>
      </c>
      <c r="X1697" s="3"/>
    </row>
    <row r="1698" spans="1:24" x14ac:dyDescent="0.25">
      <c r="A1698" s="1" t="s">
        <v>6047</v>
      </c>
      <c r="B1698" s="1" t="s">
        <v>602</v>
      </c>
      <c r="C1698" s="1" t="s">
        <v>603</v>
      </c>
      <c r="D1698" s="1" t="s">
        <v>4737</v>
      </c>
      <c r="E1698" s="1" t="s">
        <v>2005</v>
      </c>
      <c r="F1698" s="2">
        <v>45650</v>
      </c>
      <c r="G1698" s="2">
        <v>45444</v>
      </c>
      <c r="H1698" s="2" t="str">
        <f>TEXT(Ecommerce_Sales[[#This Row],[Order_Date]],"mmmm")</f>
        <v>June</v>
      </c>
      <c r="I1698" s="2" t="str">
        <f>TEXT(Ecommerce_Sales[[#This Row],[Order_Date]],"yyyy")</f>
        <v>2024</v>
      </c>
      <c r="J1698" s="2" t="str">
        <f>TEXT(Ecommerce_Sales[[#This Row],[Order_Date]],"mmmm")</f>
        <v>June</v>
      </c>
      <c r="K1698" s="1" t="s">
        <v>1947</v>
      </c>
      <c r="L1698" s="1" t="s">
        <v>6048</v>
      </c>
      <c r="M1698" s="1" t="s">
        <v>2072</v>
      </c>
      <c r="N1698" s="1" t="s">
        <v>1950</v>
      </c>
      <c r="O1698" s="3">
        <v>152</v>
      </c>
      <c r="P1698">
        <v>1</v>
      </c>
      <c r="Q1698" s="3">
        <v>152</v>
      </c>
      <c r="R1698" s="1" t="s">
        <v>1958</v>
      </c>
      <c r="S1698" s="3">
        <v>14</v>
      </c>
      <c r="T1698">
        <v>9</v>
      </c>
      <c r="U1698" t="str">
        <f>IF(Ecommerce_Sales[[#This Row],[Delivery_Time_Days]]&gt;7,"Delay",IF(Ecommerce_Sales[[#This Row],[Delivery_Time_Days]] = 0,"No delivery",IF(Ecommerce_Sales[[#This Row],[Delivery_Time_Days]]&lt;=7,"On-time")))</f>
        <v>Delay</v>
      </c>
      <c r="V1698" s="7">
        <f>Ecommerce_Sales[[#This Row],[Profit]]/Ecommerce_Sales[[#This Row],[Total_Price]]</f>
        <v>0.40131578947368424</v>
      </c>
      <c r="W1698" s="3">
        <v>61</v>
      </c>
      <c r="X1698" s="3"/>
    </row>
    <row r="1699" spans="1:24" x14ac:dyDescent="0.25">
      <c r="A1699" s="1" t="s">
        <v>6049</v>
      </c>
      <c r="B1699" s="1" t="s">
        <v>260</v>
      </c>
      <c r="C1699" s="1" t="s">
        <v>261</v>
      </c>
      <c r="D1699" s="1" t="s">
        <v>3129</v>
      </c>
      <c r="E1699" s="1" t="s">
        <v>1966</v>
      </c>
      <c r="F1699" s="2">
        <v>45278</v>
      </c>
      <c r="G1699" s="2">
        <v>45218</v>
      </c>
      <c r="H1699" s="2" t="str">
        <f>TEXT(Ecommerce_Sales[[#This Row],[Order_Date]],"mmmm")</f>
        <v>October</v>
      </c>
      <c r="I1699" s="2" t="str">
        <f>TEXT(Ecommerce_Sales[[#This Row],[Order_Date]],"yyyy")</f>
        <v>2023</v>
      </c>
      <c r="J1699" s="2" t="str">
        <f>TEXT(Ecommerce_Sales[[#This Row],[Order_Date]],"mmmm")</f>
        <v>October</v>
      </c>
      <c r="K1699" s="1" t="s">
        <v>1947</v>
      </c>
      <c r="L1699" s="1" t="s">
        <v>6050</v>
      </c>
      <c r="M1699" s="1" t="s">
        <v>1998</v>
      </c>
      <c r="N1699" s="1" t="s">
        <v>1973</v>
      </c>
      <c r="O1699" s="3">
        <v>253</v>
      </c>
      <c r="P1699">
        <v>4</v>
      </c>
      <c r="Q1699" s="3">
        <v>1011</v>
      </c>
      <c r="R1699" s="1" t="s">
        <v>1958</v>
      </c>
      <c r="S1699" s="3">
        <v>152</v>
      </c>
      <c r="T1699">
        <v>7</v>
      </c>
      <c r="U1699" t="str">
        <f>IF(Ecommerce_Sales[[#This Row],[Delivery_Time_Days]]&gt;7,"Delay",IF(Ecommerce_Sales[[#This Row],[Delivery_Time_Days]] = 0,"No delivery",IF(Ecommerce_Sales[[#This Row],[Delivery_Time_Days]]&lt;=7,"On-time")))</f>
        <v>On-time</v>
      </c>
      <c r="V1699" s="7">
        <f>Ecommerce_Sales[[#This Row],[Profit]]/Ecommerce_Sales[[#This Row],[Total_Price]]</f>
        <v>0.29970326409495551</v>
      </c>
      <c r="W1699" s="3">
        <v>303</v>
      </c>
      <c r="X1699" s="3"/>
    </row>
    <row r="1700" spans="1:24" x14ac:dyDescent="0.25">
      <c r="A1700" s="1" t="s">
        <v>6051</v>
      </c>
      <c r="B1700" s="1" t="s">
        <v>316</v>
      </c>
      <c r="C1700" s="1" t="s">
        <v>317</v>
      </c>
      <c r="D1700" s="1" t="s">
        <v>4476</v>
      </c>
      <c r="E1700" s="1" t="s">
        <v>1946</v>
      </c>
      <c r="F1700" s="2">
        <v>45318</v>
      </c>
      <c r="G1700" s="2">
        <v>45593</v>
      </c>
      <c r="H1700" s="2" t="str">
        <f>TEXT(Ecommerce_Sales[[#This Row],[Order_Date]],"mmmm")</f>
        <v>October</v>
      </c>
      <c r="I1700" s="2" t="str">
        <f>TEXT(Ecommerce_Sales[[#This Row],[Order_Date]],"yyyy")</f>
        <v>2024</v>
      </c>
      <c r="J1700" s="2" t="str">
        <f>TEXT(Ecommerce_Sales[[#This Row],[Order_Date]],"mmmm")</f>
        <v>October</v>
      </c>
      <c r="K1700" s="1" t="s">
        <v>1947</v>
      </c>
      <c r="L1700" s="1" t="s">
        <v>6052</v>
      </c>
      <c r="M1700" s="1" t="s">
        <v>1963</v>
      </c>
      <c r="N1700" s="1" t="s">
        <v>1957</v>
      </c>
      <c r="O1700" s="3">
        <v>327</v>
      </c>
      <c r="P1700">
        <v>6</v>
      </c>
      <c r="Q1700" s="3">
        <v>1964</v>
      </c>
      <c r="R1700" s="1" t="s">
        <v>1958</v>
      </c>
      <c r="S1700" s="3">
        <v>266</v>
      </c>
      <c r="T1700">
        <v>3</v>
      </c>
      <c r="U1700" t="str">
        <f>IF(Ecommerce_Sales[[#This Row],[Delivery_Time_Days]]&gt;7,"Delay",IF(Ecommerce_Sales[[#This Row],[Delivery_Time_Days]] = 0,"No delivery",IF(Ecommerce_Sales[[#This Row],[Delivery_Time_Days]]&lt;=7,"On-time")))</f>
        <v>On-time</v>
      </c>
      <c r="V1700" s="7">
        <f>Ecommerce_Sales[[#This Row],[Profit]]/Ecommerce_Sales[[#This Row],[Total_Price]]</f>
        <v>0.15020366598778004</v>
      </c>
      <c r="W1700" s="3">
        <v>295</v>
      </c>
      <c r="X1700" s="3"/>
    </row>
    <row r="1701" spans="1:24" x14ac:dyDescent="0.25">
      <c r="A1701" s="1" t="s">
        <v>6053</v>
      </c>
      <c r="B1701" s="1" t="s">
        <v>890</v>
      </c>
      <c r="C1701" s="1" t="s">
        <v>891</v>
      </c>
      <c r="D1701" s="1" t="s">
        <v>5907</v>
      </c>
      <c r="E1701" s="1" t="s">
        <v>1981</v>
      </c>
      <c r="F1701" s="2">
        <v>45287</v>
      </c>
      <c r="G1701" s="2">
        <v>45560</v>
      </c>
      <c r="H1701" s="2" t="str">
        <f>TEXT(Ecommerce_Sales[[#This Row],[Order_Date]],"mmmm")</f>
        <v>September</v>
      </c>
      <c r="I1701" s="2" t="str">
        <f>TEXT(Ecommerce_Sales[[#This Row],[Order_Date]],"yyyy")</f>
        <v>2024</v>
      </c>
      <c r="J1701" s="2" t="str">
        <f>TEXT(Ecommerce_Sales[[#This Row],[Order_Date]],"mmmm")</f>
        <v>September</v>
      </c>
      <c r="K1701" s="1" t="s">
        <v>1986</v>
      </c>
      <c r="L1701" s="1" t="s">
        <v>6054</v>
      </c>
      <c r="M1701" s="1" t="s">
        <v>2007</v>
      </c>
      <c r="N1701" s="1" t="s">
        <v>1973</v>
      </c>
      <c r="O1701" s="3">
        <v>752</v>
      </c>
      <c r="P1701">
        <v>3</v>
      </c>
      <c r="Q1701" s="3">
        <v>2255</v>
      </c>
      <c r="R1701" s="1" t="s">
        <v>1951</v>
      </c>
      <c r="S1701" s="3">
        <v>207</v>
      </c>
      <c r="U1701" t="str">
        <f>IF(Ecommerce_Sales[[#This Row],[Delivery_Time_Days]]&gt;7,"Delay",IF(Ecommerce_Sales[[#This Row],[Delivery_Time_Days]] = 0,"No delivery",IF(Ecommerce_Sales[[#This Row],[Delivery_Time_Days]]&lt;=7,"On-time")))</f>
        <v>No delivery</v>
      </c>
      <c r="V1701" s="7">
        <f>Ecommerce_Sales[[#This Row],[Profit]]/Ecommerce_Sales[[#This Row],[Total_Price]]</f>
        <v>0.30022172949002218</v>
      </c>
      <c r="W1701" s="3">
        <v>677</v>
      </c>
      <c r="X1701" s="3"/>
    </row>
    <row r="1702" spans="1:24" x14ac:dyDescent="0.25">
      <c r="A1702" s="1" t="s">
        <v>6055</v>
      </c>
      <c r="B1702" s="1" t="s">
        <v>1639</v>
      </c>
      <c r="C1702" s="1" t="s">
        <v>1640</v>
      </c>
      <c r="D1702" s="1" t="s">
        <v>6056</v>
      </c>
      <c r="E1702" s="1" t="s">
        <v>1961</v>
      </c>
      <c r="F1702" s="2">
        <v>45071</v>
      </c>
      <c r="G1702" s="2">
        <v>45257</v>
      </c>
      <c r="H1702" s="2" t="str">
        <f>TEXT(Ecommerce_Sales[[#This Row],[Order_Date]],"mmmm")</f>
        <v>November</v>
      </c>
      <c r="I1702" s="2" t="str">
        <f>TEXT(Ecommerce_Sales[[#This Row],[Order_Date]],"yyyy")</f>
        <v>2023</v>
      </c>
      <c r="J1702" s="2" t="str">
        <f>TEXT(Ecommerce_Sales[[#This Row],[Order_Date]],"mmmm")</f>
        <v>November</v>
      </c>
      <c r="K1702" s="1" t="s">
        <v>1947</v>
      </c>
      <c r="L1702" s="1" t="s">
        <v>6057</v>
      </c>
      <c r="M1702" s="1" t="s">
        <v>2043</v>
      </c>
      <c r="N1702" s="1" t="s">
        <v>1989</v>
      </c>
      <c r="O1702" s="3">
        <v>643</v>
      </c>
      <c r="P1702">
        <v>6</v>
      </c>
      <c r="Q1702" s="3">
        <v>3857</v>
      </c>
      <c r="R1702" s="1" t="s">
        <v>1951</v>
      </c>
      <c r="S1702" s="3">
        <v>206</v>
      </c>
      <c r="T1702">
        <v>7</v>
      </c>
      <c r="U1702" t="str">
        <f>IF(Ecommerce_Sales[[#This Row],[Delivery_Time_Days]]&gt;7,"Delay",IF(Ecommerce_Sales[[#This Row],[Delivery_Time_Days]] = 0,"No delivery",IF(Ecommerce_Sales[[#This Row],[Delivery_Time_Days]]&lt;=7,"On-time")))</f>
        <v>On-time</v>
      </c>
      <c r="V1702" s="7">
        <f>Ecommerce_Sales[[#This Row],[Profit]]/Ecommerce_Sales[[#This Row],[Total_Price]]</f>
        <v>0.24993518278454757</v>
      </c>
      <c r="W1702" s="3">
        <v>964</v>
      </c>
      <c r="X1702" s="3"/>
    </row>
    <row r="1703" spans="1:24" x14ac:dyDescent="0.25">
      <c r="A1703" s="1" t="s">
        <v>6058</v>
      </c>
      <c r="B1703" s="1" t="s">
        <v>322</v>
      </c>
      <c r="C1703" s="1" t="s">
        <v>323</v>
      </c>
      <c r="D1703" s="1" t="s">
        <v>4725</v>
      </c>
      <c r="E1703" s="1" t="s">
        <v>1961</v>
      </c>
      <c r="F1703" s="2">
        <v>45199</v>
      </c>
      <c r="G1703" s="2">
        <v>45641</v>
      </c>
      <c r="H1703" s="2" t="str">
        <f>TEXT(Ecommerce_Sales[[#This Row],[Order_Date]],"mmmm")</f>
        <v>December</v>
      </c>
      <c r="I1703" s="2" t="str">
        <f>TEXT(Ecommerce_Sales[[#This Row],[Order_Date]],"yyyy")</f>
        <v>2024</v>
      </c>
      <c r="J1703" s="2" t="str">
        <f>TEXT(Ecommerce_Sales[[#This Row],[Order_Date]],"mmmm")</f>
        <v>December</v>
      </c>
      <c r="K1703" s="1" t="s">
        <v>1986</v>
      </c>
      <c r="L1703" s="1" t="s">
        <v>6059</v>
      </c>
      <c r="M1703" s="1" t="s">
        <v>1972</v>
      </c>
      <c r="N1703" s="1" t="s">
        <v>1973</v>
      </c>
      <c r="O1703" s="3">
        <v>263</v>
      </c>
      <c r="P1703">
        <v>4</v>
      </c>
      <c r="Q1703" s="3">
        <v>1052</v>
      </c>
      <c r="R1703" s="1" t="s">
        <v>2008</v>
      </c>
      <c r="S1703" s="3">
        <v>141</v>
      </c>
      <c r="U1703" t="str">
        <f>IF(Ecommerce_Sales[[#This Row],[Delivery_Time_Days]]&gt;7,"Delay",IF(Ecommerce_Sales[[#This Row],[Delivery_Time_Days]] = 0,"No delivery",IF(Ecommerce_Sales[[#This Row],[Delivery_Time_Days]]&lt;=7,"On-time")))</f>
        <v>No delivery</v>
      </c>
      <c r="V1703" s="7">
        <f>Ecommerce_Sales[[#This Row],[Profit]]/Ecommerce_Sales[[#This Row],[Total_Price]]</f>
        <v>0.30038022813688214</v>
      </c>
      <c r="W1703" s="3">
        <v>316</v>
      </c>
      <c r="X1703" s="3"/>
    </row>
    <row r="1704" spans="1:24" x14ac:dyDescent="0.25">
      <c r="A1704" s="1" t="s">
        <v>6060</v>
      </c>
      <c r="B1704" s="1" t="s">
        <v>996</v>
      </c>
      <c r="C1704" s="1" t="s">
        <v>997</v>
      </c>
      <c r="D1704" s="1" t="s">
        <v>6061</v>
      </c>
      <c r="E1704" s="1" t="s">
        <v>1981</v>
      </c>
      <c r="F1704" s="2">
        <v>45637</v>
      </c>
      <c r="G1704" s="2">
        <v>44975</v>
      </c>
      <c r="H1704" s="2" t="str">
        <f>TEXT(Ecommerce_Sales[[#This Row],[Order_Date]],"mmmm")</f>
        <v>February</v>
      </c>
      <c r="I1704" s="2" t="str">
        <f>TEXT(Ecommerce_Sales[[#This Row],[Order_Date]],"yyyy")</f>
        <v>2023</v>
      </c>
      <c r="J1704" s="2" t="str">
        <f>TEXT(Ecommerce_Sales[[#This Row],[Order_Date]],"mmmm")</f>
        <v>February</v>
      </c>
      <c r="K1704" s="1" t="s">
        <v>1947</v>
      </c>
      <c r="L1704" s="1" t="s">
        <v>6062</v>
      </c>
      <c r="M1704" s="1" t="s">
        <v>2065</v>
      </c>
      <c r="N1704" s="1" t="s">
        <v>1978</v>
      </c>
      <c r="O1704" s="3">
        <v>381</v>
      </c>
      <c r="P1704">
        <v>1</v>
      </c>
      <c r="Q1704" s="3">
        <v>381</v>
      </c>
      <c r="R1704" s="1" t="s">
        <v>2012</v>
      </c>
      <c r="S1704" s="3">
        <v>20</v>
      </c>
      <c r="T1704">
        <v>7</v>
      </c>
      <c r="U1704" t="str">
        <f>IF(Ecommerce_Sales[[#This Row],[Delivery_Time_Days]]&gt;7,"Delay",IF(Ecommerce_Sales[[#This Row],[Delivery_Time_Days]] = 0,"No delivery",IF(Ecommerce_Sales[[#This Row],[Delivery_Time_Days]]&lt;=7,"On-time")))</f>
        <v>On-time</v>
      </c>
      <c r="V1704" s="7">
        <f>Ecommerce_Sales[[#This Row],[Profit]]/Ecommerce_Sales[[#This Row],[Total_Price]]</f>
        <v>0.34908136482939633</v>
      </c>
      <c r="W1704" s="3">
        <v>133</v>
      </c>
      <c r="X1704" s="3"/>
    </row>
    <row r="1705" spans="1:24" x14ac:dyDescent="0.25">
      <c r="A1705" s="1" t="s">
        <v>6063</v>
      </c>
      <c r="B1705" s="1" t="s">
        <v>1277</v>
      </c>
      <c r="C1705" s="1" t="s">
        <v>1278</v>
      </c>
      <c r="D1705" s="1" t="s">
        <v>2198</v>
      </c>
      <c r="E1705" s="1" t="s">
        <v>2005</v>
      </c>
      <c r="F1705" s="2">
        <v>44988</v>
      </c>
      <c r="G1705" s="2">
        <v>45025</v>
      </c>
      <c r="H1705" s="2" t="str">
        <f>TEXT(Ecommerce_Sales[[#This Row],[Order_Date]],"mmmm")</f>
        <v>April</v>
      </c>
      <c r="I1705" s="2" t="str">
        <f>TEXT(Ecommerce_Sales[[#This Row],[Order_Date]],"yyyy")</f>
        <v>2023</v>
      </c>
      <c r="J1705" s="2" t="str">
        <f>TEXT(Ecommerce_Sales[[#This Row],[Order_Date]],"mmmm")</f>
        <v>April</v>
      </c>
      <c r="K1705" s="1" t="s">
        <v>1947</v>
      </c>
      <c r="L1705" s="1" t="s">
        <v>6064</v>
      </c>
      <c r="M1705" s="1" t="s">
        <v>2047</v>
      </c>
      <c r="N1705" s="1" t="s">
        <v>1989</v>
      </c>
      <c r="O1705" s="3">
        <v>989</v>
      </c>
      <c r="P1705">
        <v>3</v>
      </c>
      <c r="Q1705" s="3">
        <v>2966</v>
      </c>
      <c r="R1705" s="1" t="s">
        <v>1951</v>
      </c>
      <c r="S1705" s="3">
        <v>356</v>
      </c>
      <c r="T1705">
        <v>2</v>
      </c>
      <c r="U1705" t="str">
        <f>IF(Ecommerce_Sales[[#This Row],[Delivery_Time_Days]]&gt;7,"Delay",IF(Ecommerce_Sales[[#This Row],[Delivery_Time_Days]] = 0,"No delivery",IF(Ecommerce_Sales[[#This Row],[Delivery_Time_Days]]&lt;=7,"On-time")))</f>
        <v>On-time</v>
      </c>
      <c r="V1705" s="7">
        <f>Ecommerce_Sales[[#This Row],[Profit]]/Ecommerce_Sales[[#This Row],[Total_Price]]</f>
        <v>0.25016857720836144</v>
      </c>
      <c r="W1705" s="3">
        <v>742</v>
      </c>
      <c r="X1705" s="3"/>
    </row>
    <row r="1706" spans="1:24" x14ac:dyDescent="0.25">
      <c r="A1706" s="1" t="s">
        <v>6065</v>
      </c>
      <c r="B1706" s="1" t="s">
        <v>50</v>
      </c>
      <c r="C1706" s="1" t="s">
        <v>51</v>
      </c>
      <c r="D1706" s="1" t="s">
        <v>3726</v>
      </c>
      <c r="E1706" s="1" t="s">
        <v>1954</v>
      </c>
      <c r="F1706" s="2">
        <v>45052</v>
      </c>
      <c r="G1706" s="2">
        <v>45452</v>
      </c>
      <c r="H1706" s="2" t="str">
        <f>TEXT(Ecommerce_Sales[[#This Row],[Order_Date]],"mmmm")</f>
        <v>June</v>
      </c>
      <c r="I1706" s="2" t="str">
        <f>TEXT(Ecommerce_Sales[[#This Row],[Order_Date]],"yyyy")</f>
        <v>2024</v>
      </c>
      <c r="J1706" s="2" t="str">
        <f>TEXT(Ecommerce_Sales[[#This Row],[Order_Date]],"mmmm")</f>
        <v>June</v>
      </c>
      <c r="K1706" s="1" t="s">
        <v>1947</v>
      </c>
      <c r="L1706" s="1" t="s">
        <v>6066</v>
      </c>
      <c r="M1706" s="1" t="s">
        <v>2072</v>
      </c>
      <c r="N1706" s="1" t="s">
        <v>1950</v>
      </c>
      <c r="O1706" s="3">
        <v>610</v>
      </c>
      <c r="P1706">
        <v>4</v>
      </c>
      <c r="Q1706" s="3">
        <v>2441</v>
      </c>
      <c r="R1706" s="1" t="s">
        <v>1958</v>
      </c>
      <c r="S1706" s="3">
        <v>225</v>
      </c>
      <c r="T1706">
        <v>6</v>
      </c>
      <c r="U1706" t="str">
        <f>IF(Ecommerce_Sales[[#This Row],[Delivery_Time_Days]]&gt;7,"Delay",IF(Ecommerce_Sales[[#This Row],[Delivery_Time_Days]] = 0,"No delivery",IF(Ecommerce_Sales[[#This Row],[Delivery_Time_Days]]&lt;=7,"On-time")))</f>
        <v>On-time</v>
      </c>
      <c r="V1706" s="7">
        <f>Ecommerce_Sales[[#This Row],[Profit]]/Ecommerce_Sales[[#This Row],[Total_Price]]</f>
        <v>0.39983613273248669</v>
      </c>
      <c r="W1706" s="3">
        <v>976</v>
      </c>
      <c r="X1706" s="3"/>
    </row>
    <row r="1707" spans="1:24" x14ac:dyDescent="0.25">
      <c r="A1707" s="1" t="s">
        <v>6067</v>
      </c>
      <c r="B1707" s="1" t="s">
        <v>1041</v>
      </c>
      <c r="C1707" s="1" t="s">
        <v>1042</v>
      </c>
      <c r="D1707" s="1" t="s">
        <v>2367</v>
      </c>
      <c r="E1707" s="1" t="s">
        <v>1981</v>
      </c>
      <c r="F1707" s="2">
        <v>45265</v>
      </c>
      <c r="G1707" s="2">
        <v>45463</v>
      </c>
      <c r="H1707" s="2" t="str">
        <f>TEXT(Ecommerce_Sales[[#This Row],[Order_Date]],"mmmm")</f>
        <v>June</v>
      </c>
      <c r="I1707" s="2" t="str">
        <f>TEXT(Ecommerce_Sales[[#This Row],[Order_Date]],"yyyy")</f>
        <v>2024</v>
      </c>
      <c r="J1707" s="2" t="str">
        <f>TEXT(Ecommerce_Sales[[#This Row],[Order_Date]],"mmmm")</f>
        <v>June</v>
      </c>
      <c r="K1707" s="1" t="s">
        <v>1947</v>
      </c>
      <c r="L1707" s="1" t="s">
        <v>6068</v>
      </c>
      <c r="M1707" s="1" t="s">
        <v>2079</v>
      </c>
      <c r="N1707" s="1" t="s">
        <v>1973</v>
      </c>
      <c r="O1707" s="3">
        <v>82</v>
      </c>
      <c r="P1707">
        <v>2</v>
      </c>
      <c r="Q1707" s="3">
        <v>163</v>
      </c>
      <c r="R1707" s="1" t="s">
        <v>1958</v>
      </c>
      <c r="S1707" s="3">
        <v>11</v>
      </c>
      <c r="T1707">
        <v>10</v>
      </c>
      <c r="U1707" t="str">
        <f>IF(Ecommerce_Sales[[#This Row],[Delivery_Time_Days]]&gt;7,"Delay",IF(Ecommerce_Sales[[#This Row],[Delivery_Time_Days]] = 0,"No delivery",IF(Ecommerce_Sales[[#This Row],[Delivery_Time_Days]]&lt;=7,"On-time")))</f>
        <v>Delay</v>
      </c>
      <c r="V1707" s="7">
        <f>Ecommerce_Sales[[#This Row],[Profit]]/Ecommerce_Sales[[#This Row],[Total_Price]]</f>
        <v>0.30061349693251532</v>
      </c>
      <c r="W1707" s="3">
        <v>49</v>
      </c>
      <c r="X1707" s="3"/>
    </row>
    <row r="1708" spans="1:24" x14ac:dyDescent="0.25">
      <c r="A1708" s="1" t="s">
        <v>6069</v>
      </c>
      <c r="B1708" s="1" t="s">
        <v>196</v>
      </c>
      <c r="C1708" s="1" t="s">
        <v>827</v>
      </c>
      <c r="D1708" s="1" t="s">
        <v>3651</v>
      </c>
      <c r="E1708" s="1" t="s">
        <v>1996</v>
      </c>
      <c r="F1708" s="2">
        <v>45571</v>
      </c>
      <c r="G1708" s="2">
        <v>45430</v>
      </c>
      <c r="H1708" s="2" t="str">
        <f>TEXT(Ecommerce_Sales[[#This Row],[Order_Date]],"mmmm")</f>
        <v>May</v>
      </c>
      <c r="I1708" s="2" t="str">
        <f>TEXT(Ecommerce_Sales[[#This Row],[Order_Date]],"yyyy")</f>
        <v>2024</v>
      </c>
      <c r="J1708" s="2" t="str">
        <f>TEXT(Ecommerce_Sales[[#This Row],[Order_Date]],"mmmm")</f>
        <v>May</v>
      </c>
      <c r="K1708" s="1" t="s">
        <v>1947</v>
      </c>
      <c r="L1708" s="1" t="s">
        <v>6070</v>
      </c>
      <c r="M1708" s="1" t="s">
        <v>2002</v>
      </c>
      <c r="N1708" s="1" t="s">
        <v>1989</v>
      </c>
      <c r="O1708" s="3">
        <v>31</v>
      </c>
      <c r="P1708">
        <v>1</v>
      </c>
      <c r="Q1708" s="3">
        <v>31</v>
      </c>
      <c r="R1708" s="1" t="s">
        <v>1958</v>
      </c>
      <c r="S1708" s="3">
        <v>3</v>
      </c>
      <c r="T1708">
        <v>4</v>
      </c>
      <c r="U1708" t="str">
        <f>IF(Ecommerce_Sales[[#This Row],[Delivery_Time_Days]]&gt;7,"Delay",IF(Ecommerce_Sales[[#This Row],[Delivery_Time_Days]] = 0,"No delivery",IF(Ecommerce_Sales[[#This Row],[Delivery_Time_Days]]&lt;=7,"On-time")))</f>
        <v>On-time</v>
      </c>
      <c r="V1708" s="7">
        <f>Ecommerce_Sales[[#This Row],[Profit]]/Ecommerce_Sales[[#This Row],[Total_Price]]</f>
        <v>0.25806451612903225</v>
      </c>
      <c r="W1708" s="3">
        <v>8</v>
      </c>
      <c r="X1708" s="3"/>
    </row>
    <row r="1709" spans="1:24" x14ac:dyDescent="0.25">
      <c r="A1709" s="1" t="s">
        <v>6071</v>
      </c>
      <c r="B1709" s="1" t="s">
        <v>1069</v>
      </c>
      <c r="C1709" s="1" t="s">
        <v>1070</v>
      </c>
      <c r="D1709" s="1" t="s">
        <v>3592</v>
      </c>
      <c r="E1709" s="1" t="s">
        <v>1996</v>
      </c>
      <c r="F1709" s="2">
        <v>45249</v>
      </c>
      <c r="G1709" s="2">
        <v>45584</v>
      </c>
      <c r="H1709" s="2" t="str">
        <f>TEXT(Ecommerce_Sales[[#This Row],[Order_Date]],"mmmm")</f>
        <v>October</v>
      </c>
      <c r="I1709" s="2" t="str">
        <f>TEXT(Ecommerce_Sales[[#This Row],[Order_Date]],"yyyy")</f>
        <v>2024</v>
      </c>
      <c r="J1709" s="2" t="str">
        <f>TEXT(Ecommerce_Sales[[#This Row],[Order_Date]],"mmmm")</f>
        <v>October</v>
      </c>
      <c r="K1709" s="1" t="s">
        <v>1992</v>
      </c>
      <c r="L1709" s="1" t="s">
        <v>6072</v>
      </c>
      <c r="M1709" s="1" t="s">
        <v>1977</v>
      </c>
      <c r="N1709" s="1" t="s">
        <v>1978</v>
      </c>
      <c r="O1709" s="3">
        <v>432</v>
      </c>
      <c r="P1709">
        <v>2</v>
      </c>
      <c r="Q1709" s="3">
        <v>864</v>
      </c>
      <c r="R1709" s="1" t="s">
        <v>1958</v>
      </c>
      <c r="S1709" s="3">
        <v>125</v>
      </c>
      <c r="U1709" t="str">
        <f>IF(Ecommerce_Sales[[#This Row],[Delivery_Time_Days]]&gt;7,"Delay",IF(Ecommerce_Sales[[#This Row],[Delivery_Time_Days]] = 0,"No delivery",IF(Ecommerce_Sales[[#This Row],[Delivery_Time_Days]]&lt;=7,"On-time")))</f>
        <v>No delivery</v>
      </c>
      <c r="V1709" s="7">
        <f>Ecommerce_Sales[[#This Row],[Profit]]/Ecommerce_Sales[[#This Row],[Total_Price]]</f>
        <v>0.34953703703703703</v>
      </c>
      <c r="W1709" s="3">
        <v>302</v>
      </c>
      <c r="X1709" s="3"/>
    </row>
    <row r="1710" spans="1:24" x14ac:dyDescent="0.25">
      <c r="A1710" s="1" t="s">
        <v>6073</v>
      </c>
      <c r="B1710" s="1" t="s">
        <v>1167</v>
      </c>
      <c r="C1710" s="1" t="s">
        <v>1168</v>
      </c>
      <c r="D1710" s="1" t="s">
        <v>4566</v>
      </c>
      <c r="E1710" s="1" t="s">
        <v>2005</v>
      </c>
      <c r="F1710" s="2">
        <v>45182</v>
      </c>
      <c r="G1710" s="2">
        <v>45512</v>
      </c>
      <c r="H1710" s="2" t="str">
        <f>TEXT(Ecommerce_Sales[[#This Row],[Order_Date]],"mmmm")</f>
        <v>August</v>
      </c>
      <c r="I1710" s="2" t="str">
        <f>TEXT(Ecommerce_Sales[[#This Row],[Order_Date]],"yyyy")</f>
        <v>2024</v>
      </c>
      <c r="J1710" s="2" t="str">
        <f>TEXT(Ecommerce_Sales[[#This Row],[Order_Date]],"mmmm")</f>
        <v>August</v>
      </c>
      <c r="K1710" s="1" t="s">
        <v>1947</v>
      </c>
      <c r="L1710" s="1" t="s">
        <v>5502</v>
      </c>
      <c r="M1710" s="1" t="s">
        <v>2072</v>
      </c>
      <c r="N1710" s="1" t="s">
        <v>1950</v>
      </c>
      <c r="O1710" s="3">
        <v>841</v>
      </c>
      <c r="P1710">
        <v>2</v>
      </c>
      <c r="Q1710" s="3">
        <v>1682</v>
      </c>
      <c r="R1710" s="1" t="s">
        <v>1958</v>
      </c>
      <c r="S1710" s="3">
        <v>170</v>
      </c>
      <c r="T1710">
        <v>4</v>
      </c>
      <c r="U1710" t="str">
        <f>IF(Ecommerce_Sales[[#This Row],[Delivery_Time_Days]]&gt;7,"Delay",IF(Ecommerce_Sales[[#This Row],[Delivery_Time_Days]] = 0,"No delivery",IF(Ecommerce_Sales[[#This Row],[Delivery_Time_Days]]&lt;=7,"On-time")))</f>
        <v>On-time</v>
      </c>
      <c r="V1710" s="7">
        <f>Ecommerce_Sales[[#This Row],[Profit]]/Ecommerce_Sales[[#This Row],[Total_Price]]</f>
        <v>0.4001189060642093</v>
      </c>
      <c r="W1710" s="3">
        <v>673</v>
      </c>
      <c r="X1710" s="3"/>
    </row>
    <row r="1711" spans="1:24" x14ac:dyDescent="0.25">
      <c r="A1711" s="1" t="s">
        <v>6074</v>
      </c>
      <c r="B1711" s="1" t="s">
        <v>178</v>
      </c>
      <c r="C1711" s="1" t="s">
        <v>179</v>
      </c>
      <c r="D1711" s="1" t="s">
        <v>4493</v>
      </c>
      <c r="E1711" s="1" t="s">
        <v>1981</v>
      </c>
      <c r="F1711" s="2">
        <v>45263</v>
      </c>
      <c r="G1711" s="2">
        <v>45290</v>
      </c>
      <c r="H1711" s="2" t="str">
        <f>TEXT(Ecommerce_Sales[[#This Row],[Order_Date]],"mmmm")</f>
        <v>December</v>
      </c>
      <c r="I1711" s="2" t="str">
        <f>TEXT(Ecommerce_Sales[[#This Row],[Order_Date]],"yyyy")</f>
        <v>2023</v>
      </c>
      <c r="J1711" s="2" t="str">
        <f>TEXT(Ecommerce_Sales[[#This Row],[Order_Date]],"mmmm")</f>
        <v>December</v>
      </c>
      <c r="K1711" s="1" t="s">
        <v>1992</v>
      </c>
      <c r="L1711" s="1" t="s">
        <v>6075</v>
      </c>
      <c r="M1711" s="1" t="s">
        <v>1949</v>
      </c>
      <c r="N1711" s="1" t="s">
        <v>1950</v>
      </c>
      <c r="O1711" s="3">
        <v>883</v>
      </c>
      <c r="P1711">
        <v>10</v>
      </c>
      <c r="Q1711" s="3">
        <v>8830</v>
      </c>
      <c r="R1711" s="1" t="s">
        <v>1958</v>
      </c>
      <c r="S1711" s="3">
        <v>468</v>
      </c>
      <c r="U1711" t="str">
        <f>IF(Ecommerce_Sales[[#This Row],[Delivery_Time_Days]]&gt;7,"Delay",IF(Ecommerce_Sales[[#This Row],[Delivery_Time_Days]] = 0,"No delivery",IF(Ecommerce_Sales[[#This Row],[Delivery_Time_Days]]&lt;=7,"On-time")))</f>
        <v>No delivery</v>
      </c>
      <c r="V1711" s="7">
        <f>Ecommerce_Sales[[#This Row],[Profit]]/Ecommerce_Sales[[#This Row],[Total_Price]]</f>
        <v>0.4</v>
      </c>
      <c r="W1711" s="3">
        <v>3532</v>
      </c>
      <c r="X1711" s="3"/>
    </row>
    <row r="1712" spans="1:24" x14ac:dyDescent="0.25">
      <c r="A1712" s="1" t="s">
        <v>6076</v>
      </c>
      <c r="B1712" s="1" t="s">
        <v>1095</v>
      </c>
      <c r="C1712" s="1" t="s">
        <v>1096</v>
      </c>
      <c r="D1712" s="1" t="s">
        <v>2889</v>
      </c>
      <c r="E1712" s="1" t="s">
        <v>2005</v>
      </c>
      <c r="F1712" s="2">
        <v>45472</v>
      </c>
      <c r="G1712" s="2">
        <v>45274</v>
      </c>
      <c r="H1712" s="2" t="str">
        <f>TEXT(Ecommerce_Sales[[#This Row],[Order_Date]],"mmmm")</f>
        <v>December</v>
      </c>
      <c r="I1712" s="2" t="str">
        <f>TEXT(Ecommerce_Sales[[#This Row],[Order_Date]],"yyyy")</f>
        <v>2023</v>
      </c>
      <c r="J1712" s="2" t="str">
        <f>TEXT(Ecommerce_Sales[[#This Row],[Order_Date]],"mmmm")</f>
        <v>December</v>
      </c>
      <c r="K1712" s="1" t="s">
        <v>1947</v>
      </c>
      <c r="L1712" s="1" t="s">
        <v>6077</v>
      </c>
      <c r="M1712" s="1" t="s">
        <v>1977</v>
      </c>
      <c r="N1712" s="1" t="s">
        <v>1978</v>
      </c>
      <c r="O1712" s="3">
        <v>1372</v>
      </c>
      <c r="P1712">
        <v>10</v>
      </c>
      <c r="Q1712" s="3">
        <v>13722</v>
      </c>
      <c r="R1712" s="1" t="s">
        <v>1958</v>
      </c>
      <c r="S1712" s="3">
        <v>1832</v>
      </c>
      <c r="T1712">
        <v>8</v>
      </c>
      <c r="U1712" t="str">
        <f>IF(Ecommerce_Sales[[#This Row],[Delivery_Time_Days]]&gt;7,"Delay",IF(Ecommerce_Sales[[#This Row],[Delivery_Time_Days]] = 0,"No delivery",IF(Ecommerce_Sales[[#This Row],[Delivery_Time_Days]]&lt;=7,"On-time")))</f>
        <v>Delay</v>
      </c>
      <c r="V1712" s="7">
        <f>Ecommerce_Sales[[#This Row],[Profit]]/Ecommerce_Sales[[#This Row],[Total_Price]]</f>
        <v>0.35002186270223001</v>
      </c>
      <c r="W1712" s="3">
        <v>4803</v>
      </c>
      <c r="X1712" s="3"/>
    </row>
    <row r="1713" spans="1:24" x14ac:dyDescent="0.25">
      <c r="A1713" s="1" t="s">
        <v>6078</v>
      </c>
      <c r="B1713" s="1" t="s">
        <v>631</v>
      </c>
      <c r="C1713" s="1" t="s">
        <v>1247</v>
      </c>
      <c r="D1713" s="1" t="s">
        <v>3240</v>
      </c>
      <c r="E1713" s="1" t="s">
        <v>2005</v>
      </c>
      <c r="F1713" s="2">
        <v>45390</v>
      </c>
      <c r="G1713" s="2">
        <v>45045</v>
      </c>
      <c r="H1713" s="2" t="str">
        <f>TEXT(Ecommerce_Sales[[#This Row],[Order_Date]],"mmmm")</f>
        <v>April</v>
      </c>
      <c r="I1713" s="2" t="str">
        <f>TEXT(Ecommerce_Sales[[#This Row],[Order_Date]],"yyyy")</f>
        <v>2023</v>
      </c>
      <c r="J1713" s="2" t="str">
        <f>TEXT(Ecommerce_Sales[[#This Row],[Order_Date]],"mmmm")</f>
        <v>April</v>
      </c>
      <c r="K1713" s="1" t="s">
        <v>1947</v>
      </c>
      <c r="L1713" s="1" t="s">
        <v>6079</v>
      </c>
      <c r="M1713" s="1" t="s">
        <v>1968</v>
      </c>
      <c r="N1713" s="1" t="s">
        <v>1957</v>
      </c>
      <c r="O1713" s="3">
        <v>869</v>
      </c>
      <c r="P1713">
        <v>3</v>
      </c>
      <c r="Q1713" s="3">
        <v>2607</v>
      </c>
      <c r="R1713" s="1" t="s">
        <v>2008</v>
      </c>
      <c r="S1713" s="3">
        <v>188</v>
      </c>
      <c r="T1713">
        <v>9</v>
      </c>
      <c r="U1713" t="str">
        <f>IF(Ecommerce_Sales[[#This Row],[Delivery_Time_Days]]&gt;7,"Delay",IF(Ecommerce_Sales[[#This Row],[Delivery_Time_Days]] = 0,"No delivery",IF(Ecommerce_Sales[[#This Row],[Delivery_Time_Days]]&lt;=7,"On-time")))</f>
        <v>Delay</v>
      </c>
      <c r="V1713" s="7">
        <f>Ecommerce_Sales[[#This Row],[Profit]]/Ecommerce_Sales[[#This Row],[Total_Price]]</f>
        <v>0.14998082086689682</v>
      </c>
      <c r="W1713" s="3">
        <v>391</v>
      </c>
      <c r="X1713" s="3"/>
    </row>
    <row r="1714" spans="1:24" x14ac:dyDescent="0.25">
      <c r="A1714" s="1" t="s">
        <v>6080</v>
      </c>
      <c r="B1714" s="1" t="s">
        <v>674</v>
      </c>
      <c r="C1714" s="1" t="s">
        <v>675</v>
      </c>
      <c r="D1714" s="1" t="s">
        <v>3377</v>
      </c>
      <c r="E1714" s="1" t="s">
        <v>1966</v>
      </c>
      <c r="F1714" s="2">
        <v>45615</v>
      </c>
      <c r="G1714" s="2">
        <v>45436</v>
      </c>
      <c r="H1714" s="2" t="str">
        <f>TEXT(Ecommerce_Sales[[#This Row],[Order_Date]],"mmmm")</f>
        <v>May</v>
      </c>
      <c r="I1714" s="2" t="str">
        <f>TEXT(Ecommerce_Sales[[#This Row],[Order_Date]],"yyyy")</f>
        <v>2024</v>
      </c>
      <c r="J1714" s="2" t="str">
        <f>TEXT(Ecommerce_Sales[[#This Row],[Order_Date]],"mmmm")</f>
        <v>May</v>
      </c>
      <c r="K1714" s="1" t="s">
        <v>1947</v>
      </c>
      <c r="L1714" s="1" t="s">
        <v>6081</v>
      </c>
      <c r="M1714" s="1" t="s">
        <v>1972</v>
      </c>
      <c r="N1714" s="1" t="s">
        <v>1973</v>
      </c>
      <c r="O1714" s="3">
        <v>799</v>
      </c>
      <c r="P1714">
        <v>5</v>
      </c>
      <c r="Q1714" s="3">
        <v>3996</v>
      </c>
      <c r="R1714" s="1" t="s">
        <v>1958</v>
      </c>
      <c r="S1714" s="3">
        <v>500</v>
      </c>
      <c r="T1714">
        <v>7</v>
      </c>
      <c r="U1714" t="str">
        <f>IF(Ecommerce_Sales[[#This Row],[Delivery_Time_Days]]&gt;7,"Delay",IF(Ecommerce_Sales[[#This Row],[Delivery_Time_Days]] = 0,"No delivery",IF(Ecommerce_Sales[[#This Row],[Delivery_Time_Days]]&lt;=7,"On-time")))</f>
        <v>On-time</v>
      </c>
      <c r="V1714" s="7">
        <f>Ecommerce_Sales[[#This Row],[Profit]]/Ecommerce_Sales[[#This Row],[Total_Price]]</f>
        <v>0.30005005005005003</v>
      </c>
      <c r="W1714" s="3">
        <v>1199</v>
      </c>
      <c r="X1714" s="3"/>
    </row>
    <row r="1715" spans="1:24" x14ac:dyDescent="0.25">
      <c r="A1715" s="1" t="s">
        <v>6082</v>
      </c>
      <c r="B1715" s="1" t="s">
        <v>420</v>
      </c>
      <c r="C1715" s="1" t="s">
        <v>421</v>
      </c>
      <c r="D1715" s="1" t="s">
        <v>4174</v>
      </c>
      <c r="E1715" s="1" t="s">
        <v>1981</v>
      </c>
      <c r="F1715" s="2">
        <v>45519</v>
      </c>
      <c r="G1715" s="2">
        <v>45355</v>
      </c>
      <c r="H1715" s="2" t="str">
        <f>TEXT(Ecommerce_Sales[[#This Row],[Order_Date]],"mmmm")</f>
        <v>March</v>
      </c>
      <c r="I1715" s="2" t="str">
        <f>TEXT(Ecommerce_Sales[[#This Row],[Order_Date]],"yyyy")</f>
        <v>2024</v>
      </c>
      <c r="J1715" s="2" t="str">
        <f>TEXT(Ecommerce_Sales[[#This Row],[Order_Date]],"mmmm")</f>
        <v>March</v>
      </c>
      <c r="K1715" s="1" t="s">
        <v>1947</v>
      </c>
      <c r="L1715" s="1" t="s">
        <v>6083</v>
      </c>
      <c r="M1715" s="1" t="s">
        <v>2043</v>
      </c>
      <c r="N1715" s="1" t="s">
        <v>1989</v>
      </c>
      <c r="O1715" s="3">
        <v>437</v>
      </c>
      <c r="P1715">
        <v>1</v>
      </c>
      <c r="Q1715" s="3">
        <v>437</v>
      </c>
      <c r="R1715" s="1" t="s">
        <v>1958</v>
      </c>
      <c r="S1715" s="3">
        <v>44</v>
      </c>
      <c r="T1715">
        <v>8</v>
      </c>
      <c r="U1715" t="str">
        <f>IF(Ecommerce_Sales[[#This Row],[Delivery_Time_Days]]&gt;7,"Delay",IF(Ecommerce_Sales[[#This Row],[Delivery_Time_Days]] = 0,"No delivery",IF(Ecommerce_Sales[[#This Row],[Delivery_Time_Days]]&lt;=7,"On-time")))</f>
        <v>Delay</v>
      </c>
      <c r="V1715" s="7">
        <f>Ecommerce_Sales[[#This Row],[Profit]]/Ecommerce_Sales[[#This Row],[Total_Price]]</f>
        <v>0.2494279176201373</v>
      </c>
      <c r="W1715" s="3">
        <v>109</v>
      </c>
      <c r="X1715" s="3"/>
    </row>
    <row r="1716" spans="1:24" x14ac:dyDescent="0.25">
      <c r="A1716" s="1" t="s">
        <v>6084</v>
      </c>
      <c r="B1716" s="1" t="s">
        <v>687</v>
      </c>
      <c r="C1716" s="1" t="s">
        <v>688</v>
      </c>
      <c r="D1716" s="1" t="s">
        <v>6085</v>
      </c>
      <c r="E1716" s="1" t="s">
        <v>1981</v>
      </c>
      <c r="F1716" s="2">
        <v>45244</v>
      </c>
      <c r="G1716" s="2">
        <v>45601</v>
      </c>
      <c r="H1716" s="2" t="str">
        <f>TEXT(Ecommerce_Sales[[#This Row],[Order_Date]],"mmmm")</f>
        <v>November</v>
      </c>
      <c r="I1716" s="2" t="str">
        <f>TEXT(Ecommerce_Sales[[#This Row],[Order_Date]],"yyyy")</f>
        <v>2024</v>
      </c>
      <c r="J1716" s="2" t="str">
        <f>TEXT(Ecommerce_Sales[[#This Row],[Order_Date]],"mmmm")</f>
        <v>November</v>
      </c>
      <c r="K1716" s="1" t="s">
        <v>1947</v>
      </c>
      <c r="L1716" s="1" t="s">
        <v>6086</v>
      </c>
      <c r="M1716" s="1" t="s">
        <v>2054</v>
      </c>
      <c r="N1716" s="1" t="s">
        <v>1957</v>
      </c>
      <c r="O1716" s="3">
        <v>590</v>
      </c>
      <c r="P1716">
        <v>3</v>
      </c>
      <c r="Q1716" s="3">
        <v>1770</v>
      </c>
      <c r="R1716" s="1" t="s">
        <v>1951</v>
      </c>
      <c r="S1716" s="3">
        <v>210</v>
      </c>
      <c r="T1716">
        <v>7</v>
      </c>
      <c r="U1716" t="str">
        <f>IF(Ecommerce_Sales[[#This Row],[Delivery_Time_Days]]&gt;7,"Delay",IF(Ecommerce_Sales[[#This Row],[Delivery_Time_Days]] = 0,"No delivery",IF(Ecommerce_Sales[[#This Row],[Delivery_Time_Days]]&lt;=7,"On-time")))</f>
        <v>On-time</v>
      </c>
      <c r="V1716" s="7">
        <f>Ecommerce_Sales[[#This Row],[Profit]]/Ecommerce_Sales[[#This Row],[Total_Price]]</f>
        <v>0.15028248587570622</v>
      </c>
      <c r="W1716" s="3">
        <v>266</v>
      </c>
      <c r="X1716" s="3"/>
    </row>
    <row r="1717" spans="1:24" x14ac:dyDescent="0.25">
      <c r="A1717" s="1" t="s">
        <v>6087</v>
      </c>
      <c r="B1717" s="1" t="s">
        <v>808</v>
      </c>
      <c r="C1717" s="1" t="s">
        <v>809</v>
      </c>
      <c r="D1717" s="1" t="s">
        <v>3039</v>
      </c>
      <c r="E1717" s="1" t="s">
        <v>1996</v>
      </c>
      <c r="F1717" s="2">
        <v>45197</v>
      </c>
      <c r="G1717" s="2">
        <v>45289</v>
      </c>
      <c r="H1717" s="2" t="str">
        <f>TEXT(Ecommerce_Sales[[#This Row],[Order_Date]],"mmmm")</f>
        <v>December</v>
      </c>
      <c r="I1717" s="2" t="str">
        <f>TEXT(Ecommerce_Sales[[#This Row],[Order_Date]],"yyyy")</f>
        <v>2023</v>
      </c>
      <c r="J1717" s="2" t="str">
        <f>TEXT(Ecommerce_Sales[[#This Row],[Order_Date]],"mmmm")</f>
        <v>December</v>
      </c>
      <c r="K1717" s="1" t="s">
        <v>1947</v>
      </c>
      <c r="L1717" s="1" t="s">
        <v>6088</v>
      </c>
      <c r="M1717" s="1" t="s">
        <v>1977</v>
      </c>
      <c r="N1717" s="1" t="s">
        <v>1978</v>
      </c>
      <c r="O1717" s="3">
        <v>630</v>
      </c>
      <c r="P1717">
        <v>10</v>
      </c>
      <c r="Q1717" s="3">
        <v>6298</v>
      </c>
      <c r="R1717" s="1" t="s">
        <v>1951</v>
      </c>
      <c r="S1717" s="3">
        <v>354</v>
      </c>
      <c r="T1717">
        <v>7</v>
      </c>
      <c r="U1717" t="str">
        <f>IF(Ecommerce_Sales[[#This Row],[Delivery_Time_Days]]&gt;7,"Delay",IF(Ecommerce_Sales[[#This Row],[Delivery_Time_Days]] = 0,"No delivery",IF(Ecommerce_Sales[[#This Row],[Delivery_Time_Days]]&lt;=7,"On-time")))</f>
        <v>On-time</v>
      </c>
      <c r="V1717" s="7">
        <f>Ecommerce_Sales[[#This Row],[Profit]]/Ecommerce_Sales[[#This Row],[Total_Price]]</f>
        <v>0.34995236583042233</v>
      </c>
      <c r="W1717" s="3">
        <v>2204</v>
      </c>
      <c r="X1717" s="3"/>
    </row>
    <row r="1718" spans="1:24" x14ac:dyDescent="0.25">
      <c r="A1718" s="1" t="s">
        <v>6089</v>
      </c>
      <c r="B1718" s="1" t="s">
        <v>596</v>
      </c>
      <c r="C1718" s="1" t="s">
        <v>597</v>
      </c>
      <c r="D1718" s="1" t="s">
        <v>5960</v>
      </c>
      <c r="E1718" s="1" t="s">
        <v>1981</v>
      </c>
      <c r="F1718" s="2">
        <v>45347</v>
      </c>
      <c r="G1718" s="2">
        <v>45613</v>
      </c>
      <c r="H1718" s="2" t="str">
        <f>TEXT(Ecommerce_Sales[[#This Row],[Order_Date]],"mmmm")</f>
        <v>November</v>
      </c>
      <c r="I1718" s="2" t="str">
        <f>TEXT(Ecommerce_Sales[[#This Row],[Order_Date]],"yyyy")</f>
        <v>2024</v>
      </c>
      <c r="J1718" s="2" t="str">
        <f>TEXT(Ecommerce_Sales[[#This Row],[Order_Date]],"mmmm")</f>
        <v>November</v>
      </c>
      <c r="K1718" s="1" t="s">
        <v>1947</v>
      </c>
      <c r="L1718" s="1" t="s">
        <v>6090</v>
      </c>
      <c r="M1718" s="1" t="s">
        <v>1968</v>
      </c>
      <c r="N1718" s="1" t="s">
        <v>1957</v>
      </c>
      <c r="O1718" s="3">
        <v>507</v>
      </c>
      <c r="P1718">
        <v>7</v>
      </c>
      <c r="Q1718" s="3">
        <v>3546</v>
      </c>
      <c r="R1718" s="1" t="s">
        <v>1958</v>
      </c>
      <c r="S1718" s="3">
        <v>203</v>
      </c>
      <c r="T1718">
        <v>6</v>
      </c>
      <c r="U1718" t="str">
        <f>IF(Ecommerce_Sales[[#This Row],[Delivery_Time_Days]]&gt;7,"Delay",IF(Ecommerce_Sales[[#This Row],[Delivery_Time_Days]] = 0,"No delivery",IF(Ecommerce_Sales[[#This Row],[Delivery_Time_Days]]&lt;=7,"On-time")))</f>
        <v>On-time</v>
      </c>
      <c r="V1718" s="7">
        <f>Ecommerce_Sales[[#This Row],[Profit]]/Ecommerce_Sales[[#This Row],[Total_Price]]</f>
        <v>0.15002820078962212</v>
      </c>
      <c r="W1718" s="3">
        <v>532</v>
      </c>
      <c r="X1718" s="3"/>
    </row>
    <row r="1719" spans="1:24" x14ac:dyDescent="0.25">
      <c r="A1719" s="1" t="s">
        <v>6091</v>
      </c>
      <c r="B1719" s="1" t="s">
        <v>1681</v>
      </c>
      <c r="C1719" s="1" t="s">
        <v>1682</v>
      </c>
      <c r="D1719" s="1" t="s">
        <v>3033</v>
      </c>
      <c r="E1719" s="1" t="s">
        <v>1981</v>
      </c>
      <c r="F1719" s="2">
        <v>45532</v>
      </c>
      <c r="G1719" s="2">
        <v>44966</v>
      </c>
      <c r="H1719" s="2" t="str">
        <f>TEXT(Ecommerce_Sales[[#This Row],[Order_Date]],"mmmm")</f>
        <v>February</v>
      </c>
      <c r="I1719" s="2" t="str">
        <f>TEXT(Ecommerce_Sales[[#This Row],[Order_Date]],"yyyy")</f>
        <v>2023</v>
      </c>
      <c r="J1719" s="2" t="str">
        <f>TEXT(Ecommerce_Sales[[#This Row],[Order_Date]],"mmmm")</f>
        <v>February</v>
      </c>
      <c r="K1719" s="1" t="s">
        <v>1947</v>
      </c>
      <c r="L1719" s="1" t="s">
        <v>3631</v>
      </c>
      <c r="M1719" s="1" t="s">
        <v>2047</v>
      </c>
      <c r="N1719" s="1" t="s">
        <v>1989</v>
      </c>
      <c r="O1719" s="3">
        <v>693</v>
      </c>
      <c r="P1719">
        <v>3</v>
      </c>
      <c r="Q1719" s="3">
        <v>2080</v>
      </c>
      <c r="R1719" s="1" t="s">
        <v>1958</v>
      </c>
      <c r="S1719" s="3">
        <v>145</v>
      </c>
      <c r="T1719">
        <v>2</v>
      </c>
      <c r="U1719" t="str">
        <f>IF(Ecommerce_Sales[[#This Row],[Delivery_Time_Days]]&gt;7,"Delay",IF(Ecommerce_Sales[[#This Row],[Delivery_Time_Days]] = 0,"No delivery",IF(Ecommerce_Sales[[#This Row],[Delivery_Time_Days]]&lt;=7,"On-time")))</f>
        <v>On-time</v>
      </c>
      <c r="V1719" s="7">
        <f>Ecommerce_Sales[[#This Row],[Profit]]/Ecommerce_Sales[[#This Row],[Total_Price]]</f>
        <v>0.25</v>
      </c>
      <c r="W1719" s="3">
        <v>520</v>
      </c>
      <c r="X1719" s="3"/>
    </row>
    <row r="1720" spans="1:24" x14ac:dyDescent="0.25">
      <c r="A1720" s="1" t="s">
        <v>6092</v>
      </c>
      <c r="B1720" s="1" t="s">
        <v>1857</v>
      </c>
      <c r="C1720" s="1" t="s">
        <v>1858</v>
      </c>
      <c r="D1720" s="1" t="s">
        <v>6093</v>
      </c>
      <c r="E1720" s="1" t="s">
        <v>1981</v>
      </c>
      <c r="F1720" s="2">
        <v>45144</v>
      </c>
      <c r="G1720" s="2">
        <v>45015</v>
      </c>
      <c r="H1720" s="2" t="str">
        <f>TEXT(Ecommerce_Sales[[#This Row],[Order_Date]],"mmmm")</f>
        <v>March</v>
      </c>
      <c r="I1720" s="2" t="str">
        <f>TEXT(Ecommerce_Sales[[#This Row],[Order_Date]],"yyyy")</f>
        <v>2023</v>
      </c>
      <c r="J1720" s="2" t="str">
        <f>TEXT(Ecommerce_Sales[[#This Row],[Order_Date]],"mmmm")</f>
        <v>March</v>
      </c>
      <c r="K1720" s="1" t="s">
        <v>1992</v>
      </c>
      <c r="L1720" s="1" t="s">
        <v>6094</v>
      </c>
      <c r="M1720" s="1" t="s">
        <v>2007</v>
      </c>
      <c r="N1720" s="1" t="s">
        <v>1973</v>
      </c>
      <c r="O1720" s="3">
        <v>118</v>
      </c>
      <c r="P1720">
        <v>2</v>
      </c>
      <c r="Q1720" s="3">
        <v>235</v>
      </c>
      <c r="R1720" s="1" t="s">
        <v>1951</v>
      </c>
      <c r="S1720" s="3">
        <v>20</v>
      </c>
      <c r="U1720" t="str">
        <f>IF(Ecommerce_Sales[[#This Row],[Delivery_Time_Days]]&gt;7,"Delay",IF(Ecommerce_Sales[[#This Row],[Delivery_Time_Days]] = 0,"No delivery",IF(Ecommerce_Sales[[#This Row],[Delivery_Time_Days]]&lt;=7,"On-time")))</f>
        <v>No delivery</v>
      </c>
      <c r="V1720" s="7">
        <f>Ecommerce_Sales[[#This Row],[Profit]]/Ecommerce_Sales[[#This Row],[Total_Price]]</f>
        <v>0.30212765957446808</v>
      </c>
      <c r="W1720" s="3">
        <v>71</v>
      </c>
      <c r="X1720" s="3"/>
    </row>
    <row r="1721" spans="1:24" x14ac:dyDescent="0.25">
      <c r="A1721" s="1" t="s">
        <v>6095</v>
      </c>
      <c r="B1721" s="1" t="s">
        <v>941</v>
      </c>
      <c r="C1721" s="1" t="s">
        <v>942</v>
      </c>
      <c r="D1721" s="1" t="s">
        <v>3520</v>
      </c>
      <c r="E1721" s="1" t="s">
        <v>1981</v>
      </c>
      <c r="F1721" s="2">
        <v>45497</v>
      </c>
      <c r="G1721" s="2">
        <v>45213</v>
      </c>
      <c r="H1721" s="2" t="str">
        <f>TEXT(Ecommerce_Sales[[#This Row],[Order_Date]],"mmmm")</f>
        <v>October</v>
      </c>
      <c r="I1721" s="2" t="str">
        <f>TEXT(Ecommerce_Sales[[#This Row],[Order_Date]],"yyyy")</f>
        <v>2023</v>
      </c>
      <c r="J1721" s="2" t="str">
        <f>TEXT(Ecommerce_Sales[[#This Row],[Order_Date]],"mmmm")</f>
        <v>October</v>
      </c>
      <c r="K1721" s="1" t="s">
        <v>1986</v>
      </c>
      <c r="L1721" s="1" t="s">
        <v>6096</v>
      </c>
      <c r="M1721" s="1" t="s">
        <v>2043</v>
      </c>
      <c r="N1721" s="1" t="s">
        <v>1989</v>
      </c>
      <c r="O1721" s="3">
        <v>236</v>
      </c>
      <c r="P1721">
        <v>2</v>
      </c>
      <c r="Q1721" s="3">
        <v>471</v>
      </c>
      <c r="R1721" s="1" t="s">
        <v>1951</v>
      </c>
      <c r="S1721" s="3">
        <v>34</v>
      </c>
      <c r="U1721" t="str">
        <f>IF(Ecommerce_Sales[[#This Row],[Delivery_Time_Days]]&gt;7,"Delay",IF(Ecommerce_Sales[[#This Row],[Delivery_Time_Days]] = 0,"No delivery",IF(Ecommerce_Sales[[#This Row],[Delivery_Time_Days]]&lt;=7,"On-time")))</f>
        <v>No delivery</v>
      </c>
      <c r="V1721" s="7">
        <f>Ecommerce_Sales[[#This Row],[Profit]]/Ecommerce_Sales[[#This Row],[Total_Price]]</f>
        <v>0.2505307855626327</v>
      </c>
      <c r="W1721" s="3">
        <v>118</v>
      </c>
      <c r="X1721" s="3"/>
    </row>
    <row r="1722" spans="1:24" x14ac:dyDescent="0.25">
      <c r="A1722" s="1" t="s">
        <v>6097</v>
      </c>
      <c r="B1722" s="1" t="s">
        <v>136</v>
      </c>
      <c r="C1722" s="1" t="s">
        <v>137</v>
      </c>
      <c r="D1722" s="1" t="s">
        <v>6098</v>
      </c>
      <c r="E1722" s="1" t="s">
        <v>1966</v>
      </c>
      <c r="F1722" s="2">
        <v>45433</v>
      </c>
      <c r="G1722" s="2">
        <v>45023</v>
      </c>
      <c r="H1722" s="2" t="str">
        <f>TEXT(Ecommerce_Sales[[#This Row],[Order_Date]],"mmmm")</f>
        <v>April</v>
      </c>
      <c r="I1722" s="2" t="str">
        <f>TEXT(Ecommerce_Sales[[#This Row],[Order_Date]],"yyyy")</f>
        <v>2023</v>
      </c>
      <c r="J1722" s="2" t="str">
        <f>TEXT(Ecommerce_Sales[[#This Row],[Order_Date]],"mmmm")</f>
        <v>April</v>
      </c>
      <c r="K1722" s="1" t="s">
        <v>1947</v>
      </c>
      <c r="L1722" s="1" t="s">
        <v>6099</v>
      </c>
      <c r="M1722" s="1" t="s">
        <v>1998</v>
      </c>
      <c r="N1722" s="1" t="s">
        <v>1973</v>
      </c>
      <c r="O1722" s="3">
        <v>324</v>
      </c>
      <c r="P1722">
        <v>2</v>
      </c>
      <c r="Q1722" s="3">
        <v>647</v>
      </c>
      <c r="R1722" s="1" t="s">
        <v>2016</v>
      </c>
      <c r="S1722" s="3">
        <v>47</v>
      </c>
      <c r="T1722">
        <v>5</v>
      </c>
      <c r="U1722" t="str">
        <f>IF(Ecommerce_Sales[[#This Row],[Delivery_Time_Days]]&gt;7,"Delay",IF(Ecommerce_Sales[[#This Row],[Delivery_Time_Days]] = 0,"No delivery",IF(Ecommerce_Sales[[#This Row],[Delivery_Time_Days]]&lt;=7,"On-time")))</f>
        <v>On-time</v>
      </c>
      <c r="V1722" s="7">
        <f>Ecommerce_Sales[[#This Row],[Profit]]/Ecommerce_Sales[[#This Row],[Total_Price]]</f>
        <v>0.29984544049459044</v>
      </c>
      <c r="W1722" s="3">
        <v>194</v>
      </c>
      <c r="X1722" s="3"/>
    </row>
    <row r="1723" spans="1:24" x14ac:dyDescent="0.25">
      <c r="A1723" s="1" t="s">
        <v>6100</v>
      </c>
      <c r="B1723" s="1" t="s">
        <v>176</v>
      </c>
      <c r="C1723" s="1" t="s">
        <v>177</v>
      </c>
      <c r="D1723" s="1" t="s">
        <v>6101</v>
      </c>
      <c r="E1723" s="1" t="s">
        <v>1946</v>
      </c>
      <c r="F1723" s="2">
        <v>45499</v>
      </c>
      <c r="G1723" s="2">
        <v>45546</v>
      </c>
      <c r="H1723" s="2" t="str">
        <f>TEXT(Ecommerce_Sales[[#This Row],[Order_Date]],"mmmm")</f>
        <v>September</v>
      </c>
      <c r="I1723" s="2" t="str">
        <f>TEXT(Ecommerce_Sales[[#This Row],[Order_Date]],"yyyy")</f>
        <v>2024</v>
      </c>
      <c r="J1723" s="2" t="str">
        <f>TEXT(Ecommerce_Sales[[#This Row],[Order_Date]],"mmmm")</f>
        <v>September</v>
      </c>
      <c r="K1723" s="1" t="s">
        <v>1947</v>
      </c>
      <c r="L1723" s="1" t="s">
        <v>6102</v>
      </c>
      <c r="M1723" s="1" t="s">
        <v>2002</v>
      </c>
      <c r="N1723" s="1" t="s">
        <v>1989</v>
      </c>
      <c r="O1723" s="3">
        <v>545</v>
      </c>
      <c r="P1723">
        <v>5</v>
      </c>
      <c r="Q1723" s="3">
        <v>2726</v>
      </c>
      <c r="R1723" s="1" t="s">
        <v>1958</v>
      </c>
      <c r="S1723" s="3">
        <v>291</v>
      </c>
      <c r="T1723">
        <v>7</v>
      </c>
      <c r="U1723" t="str">
        <f>IF(Ecommerce_Sales[[#This Row],[Delivery_Time_Days]]&gt;7,"Delay",IF(Ecommerce_Sales[[#This Row],[Delivery_Time_Days]] = 0,"No delivery",IF(Ecommerce_Sales[[#This Row],[Delivery_Time_Days]]&lt;=7,"On-time")))</f>
        <v>On-time</v>
      </c>
      <c r="V1723" s="7">
        <f>Ecommerce_Sales[[#This Row],[Profit]]/Ecommerce_Sales[[#This Row],[Total_Price]]</f>
        <v>0.24981658107116655</v>
      </c>
      <c r="W1723" s="3">
        <v>681</v>
      </c>
      <c r="X1723" s="3"/>
    </row>
    <row r="1724" spans="1:24" x14ac:dyDescent="0.25">
      <c r="A1724" s="1" t="s">
        <v>6103</v>
      </c>
      <c r="B1724" s="1" t="s">
        <v>1637</v>
      </c>
      <c r="C1724" s="1" t="s">
        <v>1638</v>
      </c>
      <c r="D1724" s="1" t="s">
        <v>6104</v>
      </c>
      <c r="E1724" s="1" t="s">
        <v>1981</v>
      </c>
      <c r="F1724" s="2">
        <v>44936</v>
      </c>
      <c r="G1724" s="2">
        <v>45351</v>
      </c>
      <c r="H1724" s="2" t="str">
        <f>TEXT(Ecommerce_Sales[[#This Row],[Order_Date]],"mmmm")</f>
        <v>February</v>
      </c>
      <c r="I1724" s="2" t="str">
        <f>TEXT(Ecommerce_Sales[[#This Row],[Order_Date]],"yyyy")</f>
        <v>2024</v>
      </c>
      <c r="J1724" s="2" t="str">
        <f>TEXT(Ecommerce_Sales[[#This Row],[Order_Date]],"mmmm")</f>
        <v>February</v>
      </c>
      <c r="K1724" s="1" t="s">
        <v>1947</v>
      </c>
      <c r="L1724" s="1" t="s">
        <v>6105</v>
      </c>
      <c r="M1724" s="1" t="s">
        <v>2072</v>
      </c>
      <c r="N1724" s="1" t="s">
        <v>1950</v>
      </c>
      <c r="O1724" s="3">
        <v>740</v>
      </c>
      <c r="P1724">
        <v>1</v>
      </c>
      <c r="Q1724" s="3">
        <v>740</v>
      </c>
      <c r="R1724" s="1" t="s">
        <v>2008</v>
      </c>
      <c r="S1724" s="3">
        <v>96</v>
      </c>
      <c r="T1724">
        <v>2</v>
      </c>
      <c r="U1724" t="str">
        <f>IF(Ecommerce_Sales[[#This Row],[Delivery_Time_Days]]&gt;7,"Delay",IF(Ecommerce_Sales[[#This Row],[Delivery_Time_Days]] = 0,"No delivery",IF(Ecommerce_Sales[[#This Row],[Delivery_Time_Days]]&lt;=7,"On-time")))</f>
        <v>On-time</v>
      </c>
      <c r="V1724" s="7">
        <f>Ecommerce_Sales[[#This Row],[Profit]]/Ecommerce_Sales[[#This Row],[Total_Price]]</f>
        <v>0.4</v>
      </c>
      <c r="W1724" s="3">
        <v>296</v>
      </c>
      <c r="X1724" s="3"/>
    </row>
    <row r="1725" spans="1:24" x14ac:dyDescent="0.25">
      <c r="A1725" s="1" t="s">
        <v>6106</v>
      </c>
      <c r="B1725" s="1" t="s">
        <v>202</v>
      </c>
      <c r="C1725" s="1" t="s">
        <v>1583</v>
      </c>
      <c r="D1725" s="1" t="s">
        <v>3793</v>
      </c>
      <c r="E1725" s="1" t="s">
        <v>1954</v>
      </c>
      <c r="F1725" s="2">
        <v>45041</v>
      </c>
      <c r="G1725" s="2">
        <v>45104</v>
      </c>
      <c r="H1725" s="2" t="str">
        <f>TEXT(Ecommerce_Sales[[#This Row],[Order_Date]],"mmmm")</f>
        <v>June</v>
      </c>
      <c r="I1725" s="2" t="str">
        <f>TEXT(Ecommerce_Sales[[#This Row],[Order_Date]],"yyyy")</f>
        <v>2023</v>
      </c>
      <c r="J1725" s="2" t="str">
        <f>TEXT(Ecommerce_Sales[[#This Row],[Order_Date]],"mmmm")</f>
        <v>June</v>
      </c>
      <c r="K1725" s="1" t="s">
        <v>1947</v>
      </c>
      <c r="L1725" s="1" t="s">
        <v>6107</v>
      </c>
      <c r="M1725" s="1" t="s">
        <v>2054</v>
      </c>
      <c r="N1725" s="1" t="s">
        <v>1957</v>
      </c>
      <c r="O1725" s="3">
        <v>434</v>
      </c>
      <c r="P1725">
        <v>4</v>
      </c>
      <c r="Q1725" s="3">
        <v>1736</v>
      </c>
      <c r="R1725" s="1" t="s">
        <v>1951</v>
      </c>
      <c r="S1725" s="3">
        <v>175</v>
      </c>
      <c r="T1725">
        <v>6</v>
      </c>
      <c r="U1725" t="str">
        <f>IF(Ecommerce_Sales[[#This Row],[Delivery_Time_Days]]&gt;7,"Delay",IF(Ecommerce_Sales[[#This Row],[Delivery_Time_Days]] = 0,"No delivery",IF(Ecommerce_Sales[[#This Row],[Delivery_Time_Days]]&lt;=7,"On-time")))</f>
        <v>On-time</v>
      </c>
      <c r="V1725" s="7">
        <f>Ecommerce_Sales[[#This Row],[Profit]]/Ecommerce_Sales[[#This Row],[Total_Price]]</f>
        <v>0.14976958525345621</v>
      </c>
      <c r="W1725" s="3">
        <v>260</v>
      </c>
      <c r="X1725" s="3"/>
    </row>
    <row r="1726" spans="1:24" x14ac:dyDescent="0.25">
      <c r="A1726" s="1" t="s">
        <v>6108</v>
      </c>
      <c r="B1726" s="1" t="s">
        <v>104</v>
      </c>
      <c r="C1726" s="1" t="s">
        <v>105</v>
      </c>
      <c r="D1726" s="1" t="s">
        <v>4552</v>
      </c>
      <c r="E1726" s="1" t="s">
        <v>1966</v>
      </c>
      <c r="F1726" s="2">
        <v>45314</v>
      </c>
      <c r="G1726" s="2">
        <v>45613</v>
      </c>
      <c r="H1726" s="2" t="str">
        <f>TEXT(Ecommerce_Sales[[#This Row],[Order_Date]],"mmmm")</f>
        <v>November</v>
      </c>
      <c r="I1726" s="2" t="str">
        <f>TEXT(Ecommerce_Sales[[#This Row],[Order_Date]],"yyyy")</f>
        <v>2024</v>
      </c>
      <c r="J1726" s="2" t="str">
        <f>TEXT(Ecommerce_Sales[[#This Row],[Order_Date]],"mmmm")</f>
        <v>November</v>
      </c>
      <c r="K1726" s="1" t="s">
        <v>1947</v>
      </c>
      <c r="L1726" s="1" t="s">
        <v>6109</v>
      </c>
      <c r="M1726" s="1" t="s">
        <v>2043</v>
      </c>
      <c r="N1726" s="1" t="s">
        <v>1989</v>
      </c>
      <c r="O1726" s="3">
        <v>738</v>
      </c>
      <c r="P1726">
        <v>7</v>
      </c>
      <c r="Q1726" s="3">
        <v>5163</v>
      </c>
      <c r="R1726" s="1" t="s">
        <v>1958</v>
      </c>
      <c r="S1726" s="3">
        <v>767</v>
      </c>
      <c r="T1726">
        <v>4</v>
      </c>
      <c r="U1726" t="str">
        <f>IF(Ecommerce_Sales[[#This Row],[Delivery_Time_Days]]&gt;7,"Delay",IF(Ecommerce_Sales[[#This Row],[Delivery_Time_Days]] = 0,"No delivery",IF(Ecommerce_Sales[[#This Row],[Delivery_Time_Days]]&lt;=7,"On-time")))</f>
        <v>On-time</v>
      </c>
      <c r="V1726" s="7">
        <f>Ecommerce_Sales[[#This Row],[Profit]]/Ecommerce_Sales[[#This Row],[Total_Price]]</f>
        <v>0.25004842146039125</v>
      </c>
      <c r="W1726" s="3">
        <v>1291</v>
      </c>
      <c r="X1726" s="3"/>
    </row>
    <row r="1727" spans="1:24" x14ac:dyDescent="0.25">
      <c r="A1727" s="1" t="s">
        <v>6110</v>
      </c>
      <c r="B1727" s="1" t="s">
        <v>268</v>
      </c>
      <c r="C1727" s="1" t="s">
        <v>269</v>
      </c>
      <c r="D1727" s="1" t="s">
        <v>3611</v>
      </c>
      <c r="E1727" s="1" t="s">
        <v>1996</v>
      </c>
      <c r="F1727" s="2">
        <v>45062</v>
      </c>
      <c r="G1727" s="2">
        <v>45655</v>
      </c>
      <c r="H1727" s="2" t="str">
        <f>TEXT(Ecommerce_Sales[[#This Row],[Order_Date]],"mmmm")</f>
        <v>December</v>
      </c>
      <c r="I1727" s="2" t="str">
        <f>TEXT(Ecommerce_Sales[[#This Row],[Order_Date]],"yyyy")</f>
        <v>2024</v>
      </c>
      <c r="J1727" s="2" t="str">
        <f>TEXT(Ecommerce_Sales[[#This Row],[Order_Date]],"mmmm")</f>
        <v>December</v>
      </c>
      <c r="K1727" s="1" t="s">
        <v>1947</v>
      </c>
      <c r="L1727" s="1" t="s">
        <v>6111</v>
      </c>
      <c r="M1727" s="1" t="s">
        <v>1972</v>
      </c>
      <c r="N1727" s="1" t="s">
        <v>1973</v>
      </c>
      <c r="O1727" s="3">
        <v>414</v>
      </c>
      <c r="P1727">
        <v>8</v>
      </c>
      <c r="Q1727" s="3">
        <v>3314</v>
      </c>
      <c r="R1727" s="1" t="s">
        <v>1951</v>
      </c>
      <c r="S1727" s="3">
        <v>397</v>
      </c>
      <c r="T1727">
        <v>7</v>
      </c>
      <c r="U1727" t="str">
        <f>IF(Ecommerce_Sales[[#This Row],[Delivery_Time_Days]]&gt;7,"Delay",IF(Ecommerce_Sales[[#This Row],[Delivery_Time_Days]] = 0,"No delivery",IF(Ecommerce_Sales[[#This Row],[Delivery_Time_Days]]&lt;=7,"On-time")))</f>
        <v>On-time</v>
      </c>
      <c r="V1727" s="7">
        <f>Ecommerce_Sales[[#This Row],[Profit]]/Ecommerce_Sales[[#This Row],[Total_Price]]</f>
        <v>0.29993964996982497</v>
      </c>
      <c r="W1727" s="3">
        <v>994</v>
      </c>
      <c r="X1727" s="3"/>
    </row>
    <row r="1728" spans="1:24" x14ac:dyDescent="0.25">
      <c r="A1728" s="1" t="s">
        <v>6112</v>
      </c>
      <c r="B1728" s="1" t="s">
        <v>787</v>
      </c>
      <c r="C1728" s="1" t="s">
        <v>788</v>
      </c>
      <c r="D1728" s="1" t="s">
        <v>4290</v>
      </c>
      <c r="E1728" s="1" t="s">
        <v>1981</v>
      </c>
      <c r="F1728" s="2">
        <v>45095</v>
      </c>
      <c r="G1728" s="2">
        <v>45160</v>
      </c>
      <c r="H1728" s="2" t="str">
        <f>TEXT(Ecommerce_Sales[[#This Row],[Order_Date]],"mmmm")</f>
        <v>August</v>
      </c>
      <c r="I1728" s="2" t="str">
        <f>TEXT(Ecommerce_Sales[[#This Row],[Order_Date]],"yyyy")</f>
        <v>2023</v>
      </c>
      <c r="J1728" s="2" t="str">
        <f>TEXT(Ecommerce_Sales[[#This Row],[Order_Date]],"mmmm")</f>
        <v>August</v>
      </c>
      <c r="K1728" s="1" t="s">
        <v>1947</v>
      </c>
      <c r="L1728" s="1" t="s">
        <v>6113</v>
      </c>
      <c r="M1728" s="1" t="s">
        <v>1963</v>
      </c>
      <c r="N1728" s="1" t="s">
        <v>1957</v>
      </c>
      <c r="O1728" s="3">
        <v>800</v>
      </c>
      <c r="P1728">
        <v>1</v>
      </c>
      <c r="Q1728" s="3">
        <v>800</v>
      </c>
      <c r="R1728" s="1" t="s">
        <v>1951</v>
      </c>
      <c r="S1728" s="3">
        <v>55</v>
      </c>
      <c r="T1728">
        <v>8</v>
      </c>
      <c r="U1728" t="str">
        <f>IF(Ecommerce_Sales[[#This Row],[Delivery_Time_Days]]&gt;7,"Delay",IF(Ecommerce_Sales[[#This Row],[Delivery_Time_Days]] = 0,"No delivery",IF(Ecommerce_Sales[[#This Row],[Delivery_Time_Days]]&lt;=7,"On-time")))</f>
        <v>Delay</v>
      </c>
      <c r="V1728" s="7">
        <f>Ecommerce_Sales[[#This Row],[Profit]]/Ecommerce_Sales[[#This Row],[Total_Price]]</f>
        <v>0.15</v>
      </c>
      <c r="W1728" s="3">
        <v>120</v>
      </c>
      <c r="X1728" s="3"/>
    </row>
    <row r="1729" spans="1:24" x14ac:dyDescent="0.25">
      <c r="A1729" s="1" t="s">
        <v>6114</v>
      </c>
      <c r="B1729" s="1" t="s">
        <v>1424</v>
      </c>
      <c r="C1729" s="1" t="s">
        <v>1425</v>
      </c>
      <c r="D1729" s="1" t="s">
        <v>3441</v>
      </c>
      <c r="E1729" s="1" t="s">
        <v>2005</v>
      </c>
      <c r="F1729" s="2">
        <v>45426</v>
      </c>
      <c r="G1729" s="2">
        <v>45119</v>
      </c>
      <c r="H1729" s="2" t="str">
        <f>TEXT(Ecommerce_Sales[[#This Row],[Order_Date]],"mmmm")</f>
        <v>July</v>
      </c>
      <c r="I1729" s="2" t="str">
        <f>TEXT(Ecommerce_Sales[[#This Row],[Order_Date]],"yyyy")</f>
        <v>2023</v>
      </c>
      <c r="J1729" s="2" t="str">
        <f>TEXT(Ecommerce_Sales[[#This Row],[Order_Date]],"mmmm")</f>
        <v>July</v>
      </c>
      <c r="K1729" s="1" t="s">
        <v>1992</v>
      </c>
      <c r="L1729" s="1" t="s">
        <v>6115</v>
      </c>
      <c r="M1729" s="1" t="s">
        <v>2007</v>
      </c>
      <c r="N1729" s="1" t="s">
        <v>1973</v>
      </c>
      <c r="O1729" s="3">
        <v>778</v>
      </c>
      <c r="P1729">
        <v>2</v>
      </c>
      <c r="Q1729" s="3">
        <v>1557</v>
      </c>
      <c r="R1729" s="1" t="s">
        <v>1958</v>
      </c>
      <c r="S1729" s="3">
        <v>135</v>
      </c>
      <c r="U1729" t="str">
        <f>IF(Ecommerce_Sales[[#This Row],[Delivery_Time_Days]]&gt;7,"Delay",IF(Ecommerce_Sales[[#This Row],[Delivery_Time_Days]] = 0,"No delivery",IF(Ecommerce_Sales[[#This Row],[Delivery_Time_Days]]&lt;=7,"On-time")))</f>
        <v>No delivery</v>
      </c>
      <c r="V1729" s="7">
        <f>Ecommerce_Sales[[#This Row],[Profit]]/Ecommerce_Sales[[#This Row],[Total_Price]]</f>
        <v>0.29993577392421322</v>
      </c>
      <c r="W1729" s="3">
        <v>467</v>
      </c>
      <c r="X1729" s="3"/>
    </row>
    <row r="1730" spans="1:24" x14ac:dyDescent="0.25">
      <c r="A1730" s="1" t="s">
        <v>6116</v>
      </c>
      <c r="B1730" s="1" t="s">
        <v>110</v>
      </c>
      <c r="C1730" s="1" t="s">
        <v>111</v>
      </c>
      <c r="D1730" s="1" t="s">
        <v>4344</v>
      </c>
      <c r="E1730" s="1" t="s">
        <v>1996</v>
      </c>
      <c r="F1730" s="2">
        <v>45493</v>
      </c>
      <c r="G1730" s="2">
        <v>45252</v>
      </c>
      <c r="H1730" s="2" t="str">
        <f>TEXT(Ecommerce_Sales[[#This Row],[Order_Date]],"mmmm")</f>
        <v>November</v>
      </c>
      <c r="I1730" s="2" t="str">
        <f>TEXT(Ecommerce_Sales[[#This Row],[Order_Date]],"yyyy")</f>
        <v>2023</v>
      </c>
      <c r="J1730" s="2" t="str">
        <f>TEXT(Ecommerce_Sales[[#This Row],[Order_Date]],"mmmm")</f>
        <v>November</v>
      </c>
      <c r="K1730" s="1" t="s">
        <v>1947</v>
      </c>
      <c r="L1730" s="1" t="s">
        <v>6117</v>
      </c>
      <c r="M1730" s="1" t="s">
        <v>1949</v>
      </c>
      <c r="N1730" s="1" t="s">
        <v>1950</v>
      </c>
      <c r="O1730" s="3">
        <v>698</v>
      </c>
      <c r="P1730">
        <v>1</v>
      </c>
      <c r="Q1730" s="3">
        <v>698</v>
      </c>
      <c r="R1730" s="1" t="s">
        <v>1958</v>
      </c>
      <c r="S1730" s="3">
        <v>41</v>
      </c>
      <c r="T1730">
        <v>4</v>
      </c>
      <c r="U1730" t="str">
        <f>IF(Ecommerce_Sales[[#This Row],[Delivery_Time_Days]]&gt;7,"Delay",IF(Ecommerce_Sales[[#This Row],[Delivery_Time_Days]] = 0,"No delivery",IF(Ecommerce_Sales[[#This Row],[Delivery_Time_Days]]&lt;=7,"On-time")))</f>
        <v>On-time</v>
      </c>
      <c r="V1730" s="7">
        <f>Ecommerce_Sales[[#This Row],[Profit]]/Ecommerce_Sales[[#This Row],[Total_Price]]</f>
        <v>0.39971346704871058</v>
      </c>
      <c r="W1730" s="3">
        <v>279</v>
      </c>
      <c r="X1730" s="3"/>
    </row>
    <row r="1731" spans="1:24" x14ac:dyDescent="0.25">
      <c r="A1731" s="1" t="s">
        <v>6118</v>
      </c>
      <c r="B1731" s="1" t="s">
        <v>32</v>
      </c>
      <c r="C1731" s="1" t="s">
        <v>33</v>
      </c>
      <c r="D1731" s="1" t="s">
        <v>2118</v>
      </c>
      <c r="E1731" s="1" t="s">
        <v>1961</v>
      </c>
      <c r="F1731" s="2">
        <v>45247</v>
      </c>
      <c r="G1731" s="2">
        <v>45082</v>
      </c>
      <c r="H1731" s="2" t="str">
        <f>TEXT(Ecommerce_Sales[[#This Row],[Order_Date]],"mmmm")</f>
        <v>June</v>
      </c>
      <c r="I1731" s="2" t="str">
        <f>TEXT(Ecommerce_Sales[[#This Row],[Order_Date]],"yyyy")</f>
        <v>2023</v>
      </c>
      <c r="J1731" s="2" t="str">
        <f>TEXT(Ecommerce_Sales[[#This Row],[Order_Date]],"mmmm")</f>
        <v>June</v>
      </c>
      <c r="K1731" s="1" t="s">
        <v>1947</v>
      </c>
      <c r="L1731" s="1" t="s">
        <v>6119</v>
      </c>
      <c r="M1731" s="1" t="s">
        <v>2104</v>
      </c>
      <c r="N1731" s="1" t="s">
        <v>1978</v>
      </c>
      <c r="O1731" s="3">
        <v>427</v>
      </c>
      <c r="P1731">
        <v>3</v>
      </c>
      <c r="Q1731" s="3">
        <v>1282</v>
      </c>
      <c r="R1731" s="1" t="s">
        <v>2012</v>
      </c>
      <c r="S1731" s="3">
        <v>169</v>
      </c>
      <c r="T1731">
        <v>4</v>
      </c>
      <c r="U1731" t="str">
        <f>IF(Ecommerce_Sales[[#This Row],[Delivery_Time_Days]]&gt;7,"Delay",IF(Ecommerce_Sales[[#This Row],[Delivery_Time_Days]] = 0,"No delivery",IF(Ecommerce_Sales[[#This Row],[Delivery_Time_Days]]&lt;=7,"On-time")))</f>
        <v>On-time</v>
      </c>
      <c r="V1731" s="7">
        <f>Ecommerce_Sales[[#This Row],[Profit]]/Ecommerce_Sales[[#This Row],[Total_Price]]</f>
        <v>0.35023400936037441</v>
      </c>
      <c r="W1731" s="3">
        <v>449</v>
      </c>
      <c r="X1731" s="3"/>
    </row>
    <row r="1732" spans="1:24" x14ac:dyDescent="0.25">
      <c r="A1732" s="1" t="s">
        <v>6120</v>
      </c>
      <c r="B1732" s="1" t="s">
        <v>72</v>
      </c>
      <c r="C1732" s="1" t="s">
        <v>73</v>
      </c>
      <c r="D1732" s="1" t="s">
        <v>3108</v>
      </c>
      <c r="E1732" s="1" t="s">
        <v>1966</v>
      </c>
      <c r="F1732" s="2">
        <v>45502</v>
      </c>
      <c r="G1732" s="2">
        <v>45261</v>
      </c>
      <c r="H1732" s="2" t="str">
        <f>TEXT(Ecommerce_Sales[[#This Row],[Order_Date]],"mmmm")</f>
        <v>December</v>
      </c>
      <c r="I1732" s="2" t="str">
        <f>TEXT(Ecommerce_Sales[[#This Row],[Order_Date]],"yyyy")</f>
        <v>2023</v>
      </c>
      <c r="J1732" s="2" t="str">
        <f>TEXT(Ecommerce_Sales[[#This Row],[Order_Date]],"mmmm")</f>
        <v>December</v>
      </c>
      <c r="K1732" s="1" t="s">
        <v>1986</v>
      </c>
      <c r="L1732" s="1" t="s">
        <v>6121</v>
      </c>
      <c r="M1732" s="1" t="s">
        <v>2104</v>
      </c>
      <c r="N1732" s="1" t="s">
        <v>1978</v>
      </c>
      <c r="O1732" s="3">
        <v>580</v>
      </c>
      <c r="P1732">
        <v>6</v>
      </c>
      <c r="Q1732" s="3">
        <v>3478</v>
      </c>
      <c r="R1732" s="1" t="s">
        <v>1958</v>
      </c>
      <c r="S1732" s="3">
        <v>406</v>
      </c>
      <c r="U1732" t="str">
        <f>IF(Ecommerce_Sales[[#This Row],[Delivery_Time_Days]]&gt;7,"Delay",IF(Ecommerce_Sales[[#This Row],[Delivery_Time_Days]] = 0,"No delivery",IF(Ecommerce_Sales[[#This Row],[Delivery_Time_Days]]&lt;=7,"On-time")))</f>
        <v>No delivery</v>
      </c>
      <c r="V1732" s="7">
        <f>Ecommerce_Sales[[#This Row],[Profit]]/Ecommerce_Sales[[#This Row],[Total_Price]]</f>
        <v>0.34991374353076482</v>
      </c>
      <c r="W1732" s="3">
        <v>1217</v>
      </c>
      <c r="X1732" s="3"/>
    </row>
    <row r="1733" spans="1:24" x14ac:dyDescent="0.25">
      <c r="A1733" s="1" t="s">
        <v>6122</v>
      </c>
      <c r="B1733" s="1" t="s">
        <v>579</v>
      </c>
      <c r="C1733" s="1" t="s">
        <v>580</v>
      </c>
      <c r="D1733" s="1" t="s">
        <v>4182</v>
      </c>
      <c r="E1733" s="1" t="s">
        <v>1954</v>
      </c>
      <c r="F1733" s="2">
        <v>45513</v>
      </c>
      <c r="G1733" s="2">
        <v>45117</v>
      </c>
      <c r="H1733" s="2" t="str">
        <f>TEXT(Ecommerce_Sales[[#This Row],[Order_Date]],"mmmm")</f>
        <v>July</v>
      </c>
      <c r="I1733" s="2" t="str">
        <f>TEXT(Ecommerce_Sales[[#This Row],[Order_Date]],"yyyy")</f>
        <v>2023</v>
      </c>
      <c r="J1733" s="2" t="str">
        <f>TEXT(Ecommerce_Sales[[#This Row],[Order_Date]],"mmmm")</f>
        <v>July</v>
      </c>
      <c r="K1733" s="1" t="s">
        <v>1947</v>
      </c>
      <c r="L1733" s="1" t="s">
        <v>6123</v>
      </c>
      <c r="M1733" s="1" t="s">
        <v>1988</v>
      </c>
      <c r="N1733" s="1" t="s">
        <v>1989</v>
      </c>
      <c r="O1733" s="3">
        <v>61</v>
      </c>
      <c r="P1733">
        <v>3</v>
      </c>
      <c r="Q1733" s="3">
        <v>182</v>
      </c>
      <c r="R1733" s="1" t="s">
        <v>1951</v>
      </c>
      <c r="S1733" s="3">
        <v>25</v>
      </c>
      <c r="T1733">
        <v>9</v>
      </c>
      <c r="U1733" t="str">
        <f>IF(Ecommerce_Sales[[#This Row],[Delivery_Time_Days]]&gt;7,"Delay",IF(Ecommerce_Sales[[#This Row],[Delivery_Time_Days]] = 0,"No delivery",IF(Ecommerce_Sales[[#This Row],[Delivery_Time_Days]]&lt;=7,"On-time")))</f>
        <v>Delay</v>
      </c>
      <c r="V1733" s="7">
        <f>Ecommerce_Sales[[#This Row],[Profit]]/Ecommerce_Sales[[#This Row],[Total_Price]]</f>
        <v>0.24725274725274726</v>
      </c>
      <c r="W1733" s="3">
        <v>45</v>
      </c>
      <c r="X1733" s="3"/>
    </row>
    <row r="1734" spans="1:24" x14ac:dyDescent="0.25">
      <c r="A1734" s="1" t="s">
        <v>6124</v>
      </c>
      <c r="B1734" s="1" t="s">
        <v>902</v>
      </c>
      <c r="C1734" s="1" t="s">
        <v>903</v>
      </c>
      <c r="D1734" s="1" t="s">
        <v>3447</v>
      </c>
      <c r="E1734" s="1" t="s">
        <v>1981</v>
      </c>
      <c r="F1734" s="2">
        <v>45223</v>
      </c>
      <c r="G1734" s="2">
        <v>45033</v>
      </c>
      <c r="H1734" s="2" t="str">
        <f>TEXT(Ecommerce_Sales[[#This Row],[Order_Date]],"mmmm")</f>
        <v>April</v>
      </c>
      <c r="I1734" s="2" t="str">
        <f>TEXT(Ecommerce_Sales[[#This Row],[Order_Date]],"yyyy")</f>
        <v>2023</v>
      </c>
      <c r="J1734" s="2" t="str">
        <f>TEXT(Ecommerce_Sales[[#This Row],[Order_Date]],"mmmm")</f>
        <v>April</v>
      </c>
      <c r="K1734" s="1" t="s">
        <v>1947</v>
      </c>
      <c r="L1734" s="1" t="s">
        <v>5831</v>
      </c>
      <c r="M1734" s="1" t="s">
        <v>2002</v>
      </c>
      <c r="N1734" s="1" t="s">
        <v>1989</v>
      </c>
      <c r="O1734" s="3">
        <v>256</v>
      </c>
      <c r="P1734">
        <v>2</v>
      </c>
      <c r="Q1734" s="3">
        <v>511</v>
      </c>
      <c r="R1734" s="1" t="s">
        <v>1951</v>
      </c>
      <c r="S1734" s="3">
        <v>66</v>
      </c>
      <c r="T1734">
        <v>8</v>
      </c>
      <c r="U1734" t="str">
        <f>IF(Ecommerce_Sales[[#This Row],[Delivery_Time_Days]]&gt;7,"Delay",IF(Ecommerce_Sales[[#This Row],[Delivery_Time_Days]] = 0,"No delivery",IF(Ecommerce_Sales[[#This Row],[Delivery_Time_Days]]&lt;=7,"On-time")))</f>
        <v>Delay</v>
      </c>
      <c r="V1734" s="7">
        <f>Ecommerce_Sales[[#This Row],[Profit]]/Ecommerce_Sales[[#This Row],[Total_Price]]</f>
        <v>0.25048923679060664</v>
      </c>
      <c r="W1734" s="3">
        <v>128</v>
      </c>
      <c r="X1734" s="3"/>
    </row>
    <row r="1735" spans="1:24" x14ac:dyDescent="0.25">
      <c r="A1735" s="1" t="s">
        <v>6125</v>
      </c>
      <c r="B1735" s="1" t="s">
        <v>24</v>
      </c>
      <c r="C1735" s="1" t="s">
        <v>25</v>
      </c>
      <c r="D1735" s="1" t="s">
        <v>3507</v>
      </c>
      <c r="E1735" s="1" t="s">
        <v>1954</v>
      </c>
      <c r="F1735" s="2">
        <v>45534</v>
      </c>
      <c r="G1735" s="2">
        <v>44965</v>
      </c>
      <c r="H1735" s="2" t="str">
        <f>TEXT(Ecommerce_Sales[[#This Row],[Order_Date]],"mmmm")</f>
        <v>February</v>
      </c>
      <c r="I1735" s="2" t="str">
        <f>TEXT(Ecommerce_Sales[[#This Row],[Order_Date]],"yyyy")</f>
        <v>2023</v>
      </c>
      <c r="J1735" s="2" t="str">
        <f>TEXT(Ecommerce_Sales[[#This Row],[Order_Date]],"mmmm")</f>
        <v>February</v>
      </c>
      <c r="K1735" s="1" t="s">
        <v>1947</v>
      </c>
      <c r="L1735" s="1" t="s">
        <v>6126</v>
      </c>
      <c r="M1735" s="1" t="s">
        <v>2047</v>
      </c>
      <c r="N1735" s="1" t="s">
        <v>1989</v>
      </c>
      <c r="O1735" s="3">
        <v>174</v>
      </c>
      <c r="P1735">
        <v>4</v>
      </c>
      <c r="Q1735" s="3">
        <v>694</v>
      </c>
      <c r="R1735" s="1" t="s">
        <v>1951</v>
      </c>
      <c r="S1735" s="3">
        <v>69</v>
      </c>
      <c r="T1735">
        <v>5</v>
      </c>
      <c r="U1735" t="str">
        <f>IF(Ecommerce_Sales[[#This Row],[Delivery_Time_Days]]&gt;7,"Delay",IF(Ecommerce_Sales[[#This Row],[Delivery_Time_Days]] = 0,"No delivery",IF(Ecommerce_Sales[[#This Row],[Delivery_Time_Days]]&lt;=7,"On-time")))</f>
        <v>On-time</v>
      </c>
      <c r="V1735" s="7">
        <f>Ecommerce_Sales[[#This Row],[Profit]]/Ecommerce_Sales[[#This Row],[Total_Price]]</f>
        <v>0.25072046109510088</v>
      </c>
      <c r="W1735" s="3">
        <v>174</v>
      </c>
      <c r="X1735" s="3"/>
    </row>
    <row r="1736" spans="1:24" x14ac:dyDescent="0.25">
      <c r="A1736" s="1" t="s">
        <v>6127</v>
      </c>
      <c r="B1736" s="1" t="s">
        <v>1596</v>
      </c>
      <c r="C1736" s="1" t="s">
        <v>1597</v>
      </c>
      <c r="D1736" s="1" t="s">
        <v>2750</v>
      </c>
      <c r="E1736" s="1" t="s">
        <v>1996</v>
      </c>
      <c r="F1736" s="2">
        <v>45403</v>
      </c>
      <c r="G1736" s="2">
        <v>45294</v>
      </c>
      <c r="H1736" s="2" t="str">
        <f>TEXT(Ecommerce_Sales[[#This Row],[Order_Date]],"mmmm")</f>
        <v>January</v>
      </c>
      <c r="I1736" s="2" t="str">
        <f>TEXT(Ecommerce_Sales[[#This Row],[Order_Date]],"yyyy")</f>
        <v>2024</v>
      </c>
      <c r="J1736" s="2" t="str">
        <f>TEXT(Ecommerce_Sales[[#This Row],[Order_Date]],"mmmm")</f>
        <v>January</v>
      </c>
      <c r="K1736" s="1" t="s">
        <v>1947</v>
      </c>
      <c r="L1736" s="1" t="s">
        <v>6128</v>
      </c>
      <c r="M1736" s="1" t="s">
        <v>2047</v>
      </c>
      <c r="N1736" s="1" t="s">
        <v>1989</v>
      </c>
      <c r="O1736" s="3">
        <v>93</v>
      </c>
      <c r="P1736">
        <v>1</v>
      </c>
      <c r="Q1736" s="3">
        <v>93</v>
      </c>
      <c r="R1736" s="1" t="s">
        <v>1958</v>
      </c>
      <c r="S1736" s="3">
        <v>11</v>
      </c>
      <c r="T1736">
        <v>3</v>
      </c>
      <c r="U1736" t="str">
        <f>IF(Ecommerce_Sales[[#This Row],[Delivery_Time_Days]]&gt;7,"Delay",IF(Ecommerce_Sales[[#This Row],[Delivery_Time_Days]] = 0,"No delivery",IF(Ecommerce_Sales[[#This Row],[Delivery_Time_Days]]&lt;=7,"On-time")))</f>
        <v>On-time</v>
      </c>
      <c r="V1736" s="7">
        <f>Ecommerce_Sales[[#This Row],[Profit]]/Ecommerce_Sales[[#This Row],[Total_Price]]</f>
        <v>0.24731182795698925</v>
      </c>
      <c r="W1736" s="3">
        <v>23</v>
      </c>
      <c r="X1736" s="3"/>
    </row>
    <row r="1737" spans="1:24" x14ac:dyDescent="0.25">
      <c r="A1737" s="1" t="s">
        <v>6129</v>
      </c>
      <c r="B1737" s="1" t="s">
        <v>1173</v>
      </c>
      <c r="C1737" s="1" t="s">
        <v>1174</v>
      </c>
      <c r="D1737" s="1" t="s">
        <v>2559</v>
      </c>
      <c r="E1737" s="1" t="s">
        <v>1961</v>
      </c>
      <c r="F1737" s="2">
        <v>45455</v>
      </c>
      <c r="G1737" s="2">
        <v>45130</v>
      </c>
      <c r="H1737" s="2" t="str">
        <f>TEXT(Ecommerce_Sales[[#This Row],[Order_Date]],"mmmm")</f>
        <v>July</v>
      </c>
      <c r="I1737" s="2" t="str">
        <f>TEXT(Ecommerce_Sales[[#This Row],[Order_Date]],"yyyy")</f>
        <v>2023</v>
      </c>
      <c r="J1737" s="2" t="str">
        <f>TEXT(Ecommerce_Sales[[#This Row],[Order_Date]],"mmmm")</f>
        <v>July</v>
      </c>
      <c r="K1737" s="1" t="s">
        <v>1947</v>
      </c>
      <c r="L1737" s="1" t="s">
        <v>6130</v>
      </c>
      <c r="M1737" s="1" t="s">
        <v>2047</v>
      </c>
      <c r="N1737" s="1" t="s">
        <v>1989</v>
      </c>
      <c r="O1737" s="3">
        <v>913</v>
      </c>
      <c r="P1737">
        <v>5</v>
      </c>
      <c r="Q1737" s="3">
        <v>4566</v>
      </c>
      <c r="R1737" s="1" t="s">
        <v>1951</v>
      </c>
      <c r="S1737" s="3">
        <v>478</v>
      </c>
      <c r="T1737">
        <v>8</v>
      </c>
      <c r="U1737" t="str">
        <f>IF(Ecommerce_Sales[[#This Row],[Delivery_Time_Days]]&gt;7,"Delay",IF(Ecommerce_Sales[[#This Row],[Delivery_Time_Days]] = 0,"No delivery",IF(Ecommerce_Sales[[#This Row],[Delivery_Time_Days]]&lt;=7,"On-time")))</f>
        <v>Delay</v>
      </c>
      <c r="V1737" s="7">
        <f>Ecommerce_Sales[[#This Row],[Profit]]/Ecommerce_Sales[[#This Row],[Total_Price]]</f>
        <v>0.25010950503723173</v>
      </c>
      <c r="W1737" s="3">
        <v>1142</v>
      </c>
      <c r="X1737" s="3"/>
    </row>
    <row r="1738" spans="1:24" x14ac:dyDescent="0.25">
      <c r="A1738" s="1" t="s">
        <v>6131</v>
      </c>
      <c r="B1738" s="1" t="s">
        <v>26</v>
      </c>
      <c r="C1738" s="1" t="s">
        <v>27</v>
      </c>
      <c r="D1738" s="1" t="s">
        <v>3353</v>
      </c>
      <c r="E1738" s="1" t="s">
        <v>1966</v>
      </c>
      <c r="F1738" s="2">
        <v>44953</v>
      </c>
      <c r="G1738" s="2">
        <v>45148</v>
      </c>
      <c r="H1738" s="2" t="str">
        <f>TEXT(Ecommerce_Sales[[#This Row],[Order_Date]],"mmmm")</f>
        <v>August</v>
      </c>
      <c r="I1738" s="2" t="str">
        <f>TEXT(Ecommerce_Sales[[#This Row],[Order_Date]],"yyyy")</f>
        <v>2023</v>
      </c>
      <c r="J1738" s="2" t="str">
        <f>TEXT(Ecommerce_Sales[[#This Row],[Order_Date]],"mmmm")</f>
        <v>August</v>
      </c>
      <c r="K1738" s="1" t="s">
        <v>1986</v>
      </c>
      <c r="L1738" s="1" t="s">
        <v>6132</v>
      </c>
      <c r="M1738" s="1" t="s">
        <v>2072</v>
      </c>
      <c r="N1738" s="1" t="s">
        <v>1950</v>
      </c>
      <c r="O1738" s="3">
        <v>222</v>
      </c>
      <c r="P1738">
        <v>1</v>
      </c>
      <c r="Q1738" s="3">
        <v>222</v>
      </c>
      <c r="R1738" s="1" t="s">
        <v>2008</v>
      </c>
      <c r="S1738" s="3">
        <v>11</v>
      </c>
      <c r="U1738" t="str">
        <f>IF(Ecommerce_Sales[[#This Row],[Delivery_Time_Days]]&gt;7,"Delay",IF(Ecommerce_Sales[[#This Row],[Delivery_Time_Days]] = 0,"No delivery",IF(Ecommerce_Sales[[#This Row],[Delivery_Time_Days]]&lt;=7,"On-time")))</f>
        <v>No delivery</v>
      </c>
      <c r="V1738" s="7">
        <f>Ecommerce_Sales[[#This Row],[Profit]]/Ecommerce_Sales[[#This Row],[Total_Price]]</f>
        <v>0.40090090090090091</v>
      </c>
      <c r="W1738" s="3">
        <v>89</v>
      </c>
      <c r="X1738" s="3"/>
    </row>
    <row r="1739" spans="1:24" x14ac:dyDescent="0.25">
      <c r="A1739" s="1" t="s">
        <v>6133</v>
      </c>
      <c r="B1739" s="1" t="s">
        <v>1629</v>
      </c>
      <c r="C1739" s="1" t="s">
        <v>1630</v>
      </c>
      <c r="D1739" s="1" t="s">
        <v>6134</v>
      </c>
      <c r="E1739" s="1" t="s">
        <v>1954</v>
      </c>
      <c r="F1739" s="2">
        <v>45609</v>
      </c>
      <c r="G1739" s="2">
        <v>44969</v>
      </c>
      <c r="H1739" s="2" t="str">
        <f>TEXT(Ecommerce_Sales[[#This Row],[Order_Date]],"mmmm")</f>
        <v>February</v>
      </c>
      <c r="I1739" s="2" t="str">
        <f>TEXT(Ecommerce_Sales[[#This Row],[Order_Date]],"yyyy")</f>
        <v>2023</v>
      </c>
      <c r="J1739" s="2" t="str">
        <f>TEXT(Ecommerce_Sales[[#This Row],[Order_Date]],"mmmm")</f>
        <v>February</v>
      </c>
      <c r="K1739" s="1" t="s">
        <v>1947</v>
      </c>
      <c r="L1739" s="1" t="s">
        <v>6135</v>
      </c>
      <c r="M1739" s="1" t="s">
        <v>2104</v>
      </c>
      <c r="N1739" s="1" t="s">
        <v>1978</v>
      </c>
      <c r="O1739" s="3">
        <v>845</v>
      </c>
      <c r="P1739">
        <v>2</v>
      </c>
      <c r="Q1739" s="3">
        <v>1690</v>
      </c>
      <c r="R1739" s="1" t="s">
        <v>1958</v>
      </c>
      <c r="S1739" s="3">
        <v>108</v>
      </c>
      <c r="T1739">
        <v>6</v>
      </c>
      <c r="U1739" t="str">
        <f>IF(Ecommerce_Sales[[#This Row],[Delivery_Time_Days]]&gt;7,"Delay",IF(Ecommerce_Sales[[#This Row],[Delivery_Time_Days]] = 0,"No delivery",IF(Ecommerce_Sales[[#This Row],[Delivery_Time_Days]]&lt;=7,"On-time")))</f>
        <v>On-time</v>
      </c>
      <c r="V1739" s="7">
        <f>Ecommerce_Sales[[#This Row],[Profit]]/Ecommerce_Sales[[#This Row],[Total_Price]]</f>
        <v>0.34970414201183431</v>
      </c>
      <c r="W1739" s="3">
        <v>591</v>
      </c>
      <c r="X1739" s="3"/>
    </row>
    <row r="1740" spans="1:24" x14ac:dyDescent="0.25">
      <c r="A1740" s="1" t="s">
        <v>6136</v>
      </c>
      <c r="B1740" s="1" t="s">
        <v>817</v>
      </c>
      <c r="C1740" s="1" t="s">
        <v>818</v>
      </c>
      <c r="D1740" s="1" t="s">
        <v>2448</v>
      </c>
      <c r="E1740" s="1" t="s">
        <v>1996</v>
      </c>
      <c r="F1740" s="2">
        <v>45228</v>
      </c>
      <c r="G1740" s="2">
        <v>45326</v>
      </c>
      <c r="H1740" s="2" t="str">
        <f>TEXT(Ecommerce_Sales[[#This Row],[Order_Date]],"mmmm")</f>
        <v>February</v>
      </c>
      <c r="I1740" s="2" t="str">
        <f>TEXT(Ecommerce_Sales[[#This Row],[Order_Date]],"yyyy")</f>
        <v>2024</v>
      </c>
      <c r="J1740" s="2" t="str">
        <f>TEXT(Ecommerce_Sales[[#This Row],[Order_Date]],"mmmm")</f>
        <v>February</v>
      </c>
      <c r="K1740" s="1" t="s">
        <v>1947</v>
      </c>
      <c r="L1740" s="1" t="s">
        <v>6137</v>
      </c>
      <c r="M1740" s="1" t="s">
        <v>1968</v>
      </c>
      <c r="N1740" s="1" t="s">
        <v>1957</v>
      </c>
      <c r="O1740" s="3">
        <v>386</v>
      </c>
      <c r="P1740">
        <v>2</v>
      </c>
      <c r="Q1740" s="3">
        <v>773</v>
      </c>
      <c r="R1740" s="1" t="s">
        <v>1951</v>
      </c>
      <c r="S1740" s="3">
        <v>94</v>
      </c>
      <c r="T1740">
        <v>2</v>
      </c>
      <c r="U1740" t="str">
        <f>IF(Ecommerce_Sales[[#This Row],[Delivery_Time_Days]]&gt;7,"Delay",IF(Ecommerce_Sales[[#This Row],[Delivery_Time_Days]] = 0,"No delivery",IF(Ecommerce_Sales[[#This Row],[Delivery_Time_Days]]&lt;=7,"On-time")))</f>
        <v>On-time</v>
      </c>
      <c r="V1740" s="7">
        <f>Ecommerce_Sales[[#This Row],[Profit]]/Ecommerce_Sales[[#This Row],[Total_Price]]</f>
        <v>0.1500646830530401</v>
      </c>
      <c r="W1740" s="3">
        <v>116</v>
      </c>
      <c r="X1740" s="3"/>
    </row>
    <row r="1741" spans="1:24" x14ac:dyDescent="0.25">
      <c r="A1741" s="1" t="s">
        <v>6138</v>
      </c>
      <c r="B1741" s="1" t="s">
        <v>793</v>
      </c>
      <c r="C1741" s="1" t="s">
        <v>794</v>
      </c>
      <c r="D1741" s="1" t="s">
        <v>5613</v>
      </c>
      <c r="E1741" s="1" t="s">
        <v>1961</v>
      </c>
      <c r="F1741" s="2">
        <v>45266</v>
      </c>
      <c r="G1741" s="2">
        <v>45017</v>
      </c>
      <c r="H1741" s="2" t="str">
        <f>TEXT(Ecommerce_Sales[[#This Row],[Order_Date]],"mmmm")</f>
        <v>April</v>
      </c>
      <c r="I1741" s="2" t="str">
        <f>TEXT(Ecommerce_Sales[[#This Row],[Order_Date]],"yyyy")</f>
        <v>2023</v>
      </c>
      <c r="J1741" s="2" t="str">
        <f>TEXT(Ecommerce_Sales[[#This Row],[Order_Date]],"mmmm")</f>
        <v>April</v>
      </c>
      <c r="K1741" s="1" t="s">
        <v>1947</v>
      </c>
      <c r="L1741" s="1" t="s">
        <v>6139</v>
      </c>
      <c r="M1741" s="1" t="s">
        <v>1983</v>
      </c>
      <c r="N1741" s="1" t="s">
        <v>1950</v>
      </c>
      <c r="O1741" s="3">
        <v>1020</v>
      </c>
      <c r="P1741">
        <v>5</v>
      </c>
      <c r="Q1741" s="3">
        <v>5099</v>
      </c>
      <c r="R1741" s="1" t="s">
        <v>2012</v>
      </c>
      <c r="S1741" s="3">
        <v>599</v>
      </c>
      <c r="T1741">
        <v>9</v>
      </c>
      <c r="U1741" t="str">
        <f>IF(Ecommerce_Sales[[#This Row],[Delivery_Time_Days]]&gt;7,"Delay",IF(Ecommerce_Sales[[#This Row],[Delivery_Time_Days]] = 0,"No delivery",IF(Ecommerce_Sales[[#This Row],[Delivery_Time_Days]]&lt;=7,"On-time")))</f>
        <v>Delay</v>
      </c>
      <c r="V1741" s="7">
        <f>Ecommerce_Sales[[#This Row],[Profit]]/Ecommerce_Sales[[#This Row],[Total_Price]]</f>
        <v>0.40007844675426552</v>
      </c>
      <c r="W1741" s="3">
        <v>2040</v>
      </c>
      <c r="X1741" s="3"/>
    </row>
    <row r="1742" spans="1:24" x14ac:dyDescent="0.25">
      <c r="A1742" s="1" t="s">
        <v>6140</v>
      </c>
      <c r="B1742" s="1" t="s">
        <v>505</v>
      </c>
      <c r="C1742" s="1" t="s">
        <v>506</v>
      </c>
      <c r="D1742" s="1" t="s">
        <v>4396</v>
      </c>
      <c r="E1742" s="1" t="s">
        <v>1966</v>
      </c>
      <c r="F1742" s="2">
        <v>45388</v>
      </c>
      <c r="G1742" s="2">
        <v>45621</v>
      </c>
      <c r="H1742" s="2" t="str">
        <f>TEXT(Ecommerce_Sales[[#This Row],[Order_Date]],"mmmm")</f>
        <v>November</v>
      </c>
      <c r="I1742" s="2" t="str">
        <f>TEXT(Ecommerce_Sales[[#This Row],[Order_Date]],"yyyy")</f>
        <v>2024</v>
      </c>
      <c r="J1742" s="2" t="str">
        <f>TEXT(Ecommerce_Sales[[#This Row],[Order_Date]],"mmmm")</f>
        <v>November</v>
      </c>
      <c r="K1742" s="1" t="s">
        <v>1947</v>
      </c>
      <c r="L1742" s="1" t="s">
        <v>6141</v>
      </c>
      <c r="M1742" s="1" t="s">
        <v>2104</v>
      </c>
      <c r="N1742" s="1" t="s">
        <v>1978</v>
      </c>
      <c r="O1742" s="3">
        <v>1331</v>
      </c>
      <c r="P1742">
        <v>6</v>
      </c>
      <c r="Q1742" s="3">
        <v>7985</v>
      </c>
      <c r="R1742" s="1" t="s">
        <v>1958</v>
      </c>
      <c r="S1742" s="3">
        <v>473</v>
      </c>
      <c r="T1742">
        <v>6</v>
      </c>
      <c r="U1742" t="str">
        <f>IF(Ecommerce_Sales[[#This Row],[Delivery_Time_Days]]&gt;7,"Delay",IF(Ecommerce_Sales[[#This Row],[Delivery_Time_Days]] = 0,"No delivery",IF(Ecommerce_Sales[[#This Row],[Delivery_Time_Days]]&lt;=7,"On-time")))</f>
        <v>On-time</v>
      </c>
      <c r="V1742" s="7">
        <f>Ecommerce_Sales[[#This Row],[Profit]]/Ecommerce_Sales[[#This Row],[Total_Price]]</f>
        <v>0.35003130870381965</v>
      </c>
      <c r="W1742" s="3">
        <v>2795</v>
      </c>
      <c r="X1742" s="3"/>
    </row>
    <row r="1743" spans="1:24" x14ac:dyDescent="0.25">
      <c r="A1743" s="1" t="s">
        <v>6142</v>
      </c>
      <c r="B1743" s="1" t="s">
        <v>825</v>
      </c>
      <c r="C1743" s="1" t="s">
        <v>826</v>
      </c>
      <c r="D1743" s="1" t="s">
        <v>3821</v>
      </c>
      <c r="E1743" s="1" t="s">
        <v>1961</v>
      </c>
      <c r="F1743" s="2">
        <v>45378</v>
      </c>
      <c r="G1743" s="2">
        <v>45005</v>
      </c>
      <c r="H1743" s="2" t="str">
        <f>TEXT(Ecommerce_Sales[[#This Row],[Order_Date]],"mmmm")</f>
        <v>March</v>
      </c>
      <c r="I1743" s="2" t="str">
        <f>TEXT(Ecommerce_Sales[[#This Row],[Order_Date]],"yyyy")</f>
        <v>2023</v>
      </c>
      <c r="J1743" s="2" t="str">
        <f>TEXT(Ecommerce_Sales[[#This Row],[Order_Date]],"mmmm")</f>
        <v>March</v>
      </c>
      <c r="K1743" s="1" t="s">
        <v>1947</v>
      </c>
      <c r="L1743" s="1" t="s">
        <v>6143</v>
      </c>
      <c r="M1743" s="1" t="s">
        <v>1983</v>
      </c>
      <c r="N1743" s="1" t="s">
        <v>1950</v>
      </c>
      <c r="O1743" s="3">
        <v>225</v>
      </c>
      <c r="P1743">
        <v>4</v>
      </c>
      <c r="Q1743" s="3">
        <v>899</v>
      </c>
      <c r="R1743" s="1" t="s">
        <v>1958</v>
      </c>
      <c r="S1743" s="3">
        <v>54</v>
      </c>
      <c r="T1743">
        <v>10</v>
      </c>
      <c r="U1743" t="str">
        <f>IF(Ecommerce_Sales[[#This Row],[Delivery_Time_Days]]&gt;7,"Delay",IF(Ecommerce_Sales[[#This Row],[Delivery_Time_Days]] = 0,"No delivery",IF(Ecommerce_Sales[[#This Row],[Delivery_Time_Days]]&lt;=7,"On-time")))</f>
        <v>Delay</v>
      </c>
      <c r="V1743" s="7">
        <f>Ecommerce_Sales[[#This Row],[Profit]]/Ecommerce_Sales[[#This Row],[Total_Price]]</f>
        <v>0.40044493882091214</v>
      </c>
      <c r="W1743" s="3">
        <v>360</v>
      </c>
      <c r="X1743" s="3"/>
    </row>
    <row r="1744" spans="1:24" x14ac:dyDescent="0.25">
      <c r="A1744" s="1" t="s">
        <v>6144</v>
      </c>
      <c r="B1744" s="1" t="s">
        <v>480</v>
      </c>
      <c r="C1744" s="1" t="s">
        <v>481</v>
      </c>
      <c r="D1744" s="1" t="s">
        <v>5189</v>
      </c>
      <c r="E1744" s="1" t="s">
        <v>1961</v>
      </c>
      <c r="F1744" s="2">
        <v>45137</v>
      </c>
      <c r="G1744" s="2">
        <v>45344</v>
      </c>
      <c r="H1744" s="2" t="str">
        <f>TEXT(Ecommerce_Sales[[#This Row],[Order_Date]],"mmmm")</f>
        <v>February</v>
      </c>
      <c r="I1744" s="2" t="str">
        <f>TEXT(Ecommerce_Sales[[#This Row],[Order_Date]],"yyyy")</f>
        <v>2024</v>
      </c>
      <c r="J1744" s="2" t="str">
        <f>TEXT(Ecommerce_Sales[[#This Row],[Order_Date]],"mmmm")</f>
        <v>February</v>
      </c>
      <c r="K1744" s="1" t="s">
        <v>1947</v>
      </c>
      <c r="L1744" s="1" t="s">
        <v>6145</v>
      </c>
      <c r="M1744" s="1" t="s">
        <v>2047</v>
      </c>
      <c r="N1744" s="1" t="s">
        <v>1989</v>
      </c>
      <c r="O1744" s="3">
        <v>793</v>
      </c>
      <c r="P1744">
        <v>4</v>
      </c>
      <c r="Q1744" s="3">
        <v>3171</v>
      </c>
      <c r="R1744" s="1" t="s">
        <v>1958</v>
      </c>
      <c r="S1744" s="3">
        <v>396</v>
      </c>
      <c r="T1744">
        <v>6</v>
      </c>
      <c r="U1744" t="str">
        <f>IF(Ecommerce_Sales[[#This Row],[Delivery_Time_Days]]&gt;7,"Delay",IF(Ecommerce_Sales[[#This Row],[Delivery_Time_Days]] = 0,"No delivery",IF(Ecommerce_Sales[[#This Row],[Delivery_Time_Days]]&lt;=7,"On-time")))</f>
        <v>On-time</v>
      </c>
      <c r="V1744" s="7">
        <f>Ecommerce_Sales[[#This Row],[Profit]]/Ecommerce_Sales[[#This Row],[Total_Price]]</f>
        <v>0.25007883948281301</v>
      </c>
      <c r="W1744" s="3">
        <v>793</v>
      </c>
      <c r="X1744" s="3"/>
    </row>
    <row r="1745" spans="1:24" x14ac:dyDescent="0.25">
      <c r="A1745" s="1" t="s">
        <v>6146</v>
      </c>
      <c r="B1745" s="1" t="s">
        <v>1385</v>
      </c>
      <c r="C1745" s="1" t="s">
        <v>1386</v>
      </c>
      <c r="D1745" s="1" t="s">
        <v>2718</v>
      </c>
      <c r="E1745" s="1" t="s">
        <v>1981</v>
      </c>
      <c r="F1745" s="2">
        <v>45191</v>
      </c>
      <c r="G1745" s="2">
        <v>45395</v>
      </c>
      <c r="H1745" s="2" t="str">
        <f>TEXT(Ecommerce_Sales[[#This Row],[Order_Date]],"mmmm")</f>
        <v>April</v>
      </c>
      <c r="I1745" s="2" t="str">
        <f>TEXT(Ecommerce_Sales[[#This Row],[Order_Date]],"yyyy")</f>
        <v>2024</v>
      </c>
      <c r="J1745" s="2" t="str">
        <f>TEXT(Ecommerce_Sales[[#This Row],[Order_Date]],"mmmm")</f>
        <v>April</v>
      </c>
      <c r="K1745" s="1" t="s">
        <v>1947</v>
      </c>
      <c r="L1745" s="1" t="s">
        <v>6147</v>
      </c>
      <c r="M1745" s="1" t="s">
        <v>1988</v>
      </c>
      <c r="N1745" s="1" t="s">
        <v>1989</v>
      </c>
      <c r="O1745" s="3">
        <v>321</v>
      </c>
      <c r="P1745">
        <v>2</v>
      </c>
      <c r="Q1745" s="3">
        <v>641</v>
      </c>
      <c r="R1745" s="1" t="s">
        <v>1951</v>
      </c>
      <c r="S1745" s="3">
        <v>56</v>
      </c>
      <c r="T1745">
        <v>5</v>
      </c>
      <c r="U1745" t="str">
        <f>IF(Ecommerce_Sales[[#This Row],[Delivery_Time_Days]]&gt;7,"Delay",IF(Ecommerce_Sales[[#This Row],[Delivery_Time_Days]] = 0,"No delivery",IF(Ecommerce_Sales[[#This Row],[Delivery_Time_Days]]&lt;=7,"On-time")))</f>
        <v>On-time</v>
      </c>
      <c r="V1745" s="7">
        <f>Ecommerce_Sales[[#This Row],[Profit]]/Ecommerce_Sales[[#This Row],[Total_Price]]</f>
        <v>0.24960998439937598</v>
      </c>
      <c r="W1745" s="3">
        <v>160</v>
      </c>
      <c r="X1745" s="3"/>
    </row>
    <row r="1746" spans="1:24" x14ac:dyDescent="0.25">
      <c r="A1746" s="1" t="s">
        <v>6148</v>
      </c>
      <c r="B1746" s="1" t="s">
        <v>892</v>
      </c>
      <c r="C1746" s="1" t="s">
        <v>893</v>
      </c>
      <c r="D1746" s="1" t="s">
        <v>2466</v>
      </c>
      <c r="E1746" s="1" t="s">
        <v>1961</v>
      </c>
      <c r="F1746" s="2">
        <v>45581</v>
      </c>
      <c r="G1746" s="2">
        <v>45355</v>
      </c>
      <c r="H1746" s="2" t="str">
        <f>TEXT(Ecommerce_Sales[[#This Row],[Order_Date]],"mmmm")</f>
        <v>March</v>
      </c>
      <c r="I1746" s="2" t="str">
        <f>TEXT(Ecommerce_Sales[[#This Row],[Order_Date]],"yyyy")</f>
        <v>2024</v>
      </c>
      <c r="J1746" s="2" t="str">
        <f>TEXT(Ecommerce_Sales[[#This Row],[Order_Date]],"mmmm")</f>
        <v>March</v>
      </c>
      <c r="K1746" s="1" t="s">
        <v>1947</v>
      </c>
      <c r="L1746" s="1" t="s">
        <v>6149</v>
      </c>
      <c r="M1746" s="1" t="s">
        <v>2065</v>
      </c>
      <c r="N1746" s="1" t="s">
        <v>1978</v>
      </c>
      <c r="O1746" s="3">
        <v>220</v>
      </c>
      <c r="P1746">
        <v>3</v>
      </c>
      <c r="Q1746" s="3">
        <v>661</v>
      </c>
      <c r="R1746" s="1" t="s">
        <v>1958</v>
      </c>
      <c r="S1746" s="3">
        <v>73</v>
      </c>
      <c r="T1746">
        <v>7</v>
      </c>
      <c r="U1746" t="str">
        <f>IF(Ecommerce_Sales[[#This Row],[Delivery_Time_Days]]&gt;7,"Delay",IF(Ecommerce_Sales[[#This Row],[Delivery_Time_Days]] = 0,"No delivery",IF(Ecommerce_Sales[[#This Row],[Delivery_Time_Days]]&lt;=7,"On-time")))</f>
        <v>On-time</v>
      </c>
      <c r="V1746" s="7">
        <f>Ecommerce_Sales[[#This Row],[Profit]]/Ecommerce_Sales[[#This Row],[Total_Price]]</f>
        <v>0.35098335854765506</v>
      </c>
      <c r="W1746" s="3">
        <v>232</v>
      </c>
      <c r="X1746" s="3"/>
    </row>
    <row r="1747" spans="1:24" x14ac:dyDescent="0.25">
      <c r="A1747" s="1" t="s">
        <v>6150</v>
      </c>
      <c r="B1747" s="1" t="s">
        <v>1193</v>
      </c>
      <c r="C1747" s="1" t="s">
        <v>1194</v>
      </c>
      <c r="D1747" s="1" t="s">
        <v>3436</v>
      </c>
      <c r="E1747" s="1" t="s">
        <v>1996</v>
      </c>
      <c r="F1747" s="2">
        <v>45346</v>
      </c>
      <c r="G1747" s="2">
        <v>45163</v>
      </c>
      <c r="H1747" s="2" t="str">
        <f>TEXT(Ecommerce_Sales[[#This Row],[Order_Date]],"mmmm")</f>
        <v>August</v>
      </c>
      <c r="I1747" s="2" t="str">
        <f>TEXT(Ecommerce_Sales[[#This Row],[Order_Date]],"yyyy")</f>
        <v>2023</v>
      </c>
      <c r="J1747" s="2" t="str">
        <f>TEXT(Ecommerce_Sales[[#This Row],[Order_Date]],"mmmm")</f>
        <v>August</v>
      </c>
      <c r="K1747" s="1" t="s">
        <v>1947</v>
      </c>
      <c r="L1747" s="1" t="s">
        <v>6151</v>
      </c>
      <c r="M1747" s="1" t="s">
        <v>2002</v>
      </c>
      <c r="N1747" s="1" t="s">
        <v>1989</v>
      </c>
      <c r="O1747" s="3">
        <v>223</v>
      </c>
      <c r="P1747">
        <v>1</v>
      </c>
      <c r="Q1747" s="3">
        <v>223</v>
      </c>
      <c r="R1747" s="1" t="s">
        <v>2008</v>
      </c>
      <c r="S1747" s="3">
        <v>31</v>
      </c>
      <c r="T1747">
        <v>10</v>
      </c>
      <c r="U1747" t="str">
        <f>IF(Ecommerce_Sales[[#This Row],[Delivery_Time_Days]]&gt;7,"Delay",IF(Ecommerce_Sales[[#This Row],[Delivery_Time_Days]] = 0,"No delivery",IF(Ecommerce_Sales[[#This Row],[Delivery_Time_Days]]&lt;=7,"On-time")))</f>
        <v>Delay</v>
      </c>
      <c r="V1747" s="7">
        <f>Ecommerce_Sales[[#This Row],[Profit]]/Ecommerce_Sales[[#This Row],[Total_Price]]</f>
        <v>0.25112107623318386</v>
      </c>
      <c r="W1747" s="3">
        <v>56</v>
      </c>
      <c r="X1747" s="3"/>
    </row>
    <row r="1748" spans="1:24" x14ac:dyDescent="0.25">
      <c r="A1748" s="1" t="s">
        <v>6152</v>
      </c>
      <c r="B1748" s="1" t="s">
        <v>1019</v>
      </c>
      <c r="C1748" s="1" t="s">
        <v>1020</v>
      </c>
      <c r="D1748" s="1" t="s">
        <v>6153</v>
      </c>
      <c r="E1748" s="1" t="s">
        <v>1954</v>
      </c>
      <c r="F1748" s="2">
        <v>45350</v>
      </c>
      <c r="G1748" s="2">
        <v>45552</v>
      </c>
      <c r="H1748" s="2" t="str">
        <f>TEXT(Ecommerce_Sales[[#This Row],[Order_Date]],"mmmm")</f>
        <v>September</v>
      </c>
      <c r="I1748" s="2" t="str">
        <f>TEXT(Ecommerce_Sales[[#This Row],[Order_Date]],"yyyy")</f>
        <v>2024</v>
      </c>
      <c r="J1748" s="2" t="str">
        <f>TEXT(Ecommerce_Sales[[#This Row],[Order_Date]],"mmmm")</f>
        <v>September</v>
      </c>
      <c r="K1748" s="1" t="s">
        <v>1947</v>
      </c>
      <c r="L1748" s="1" t="s">
        <v>6154</v>
      </c>
      <c r="M1748" s="1" t="s">
        <v>1968</v>
      </c>
      <c r="N1748" s="1" t="s">
        <v>1957</v>
      </c>
      <c r="O1748" s="3">
        <v>698</v>
      </c>
      <c r="P1748">
        <v>3</v>
      </c>
      <c r="Q1748" s="3">
        <v>2094</v>
      </c>
      <c r="R1748" s="1" t="s">
        <v>1951</v>
      </c>
      <c r="S1748" s="3">
        <v>239</v>
      </c>
      <c r="T1748">
        <v>3</v>
      </c>
      <c r="U1748" t="str">
        <f>IF(Ecommerce_Sales[[#This Row],[Delivery_Time_Days]]&gt;7,"Delay",IF(Ecommerce_Sales[[#This Row],[Delivery_Time_Days]] = 0,"No delivery",IF(Ecommerce_Sales[[#This Row],[Delivery_Time_Days]]&lt;=7,"On-time")))</f>
        <v>On-time</v>
      </c>
      <c r="V1748" s="7">
        <f>Ecommerce_Sales[[#This Row],[Profit]]/Ecommerce_Sales[[#This Row],[Total_Price]]</f>
        <v>0.14995224450811842</v>
      </c>
      <c r="W1748" s="3">
        <v>314</v>
      </c>
      <c r="X1748" s="3"/>
    </row>
    <row r="1749" spans="1:24" x14ac:dyDescent="0.25">
      <c r="A1749" s="1" t="s">
        <v>6155</v>
      </c>
      <c r="B1749" s="1" t="s">
        <v>1575</v>
      </c>
      <c r="C1749" s="1" t="s">
        <v>1576</v>
      </c>
      <c r="D1749" s="1" t="s">
        <v>5557</v>
      </c>
      <c r="E1749" s="1" t="s">
        <v>1961</v>
      </c>
      <c r="F1749" s="2">
        <v>45128</v>
      </c>
      <c r="G1749" s="2">
        <v>45069</v>
      </c>
      <c r="H1749" s="2" t="str">
        <f>TEXT(Ecommerce_Sales[[#This Row],[Order_Date]],"mmmm")</f>
        <v>May</v>
      </c>
      <c r="I1749" s="2" t="str">
        <f>TEXT(Ecommerce_Sales[[#This Row],[Order_Date]],"yyyy")</f>
        <v>2023</v>
      </c>
      <c r="J1749" s="2" t="str">
        <f>TEXT(Ecommerce_Sales[[#This Row],[Order_Date]],"mmmm")</f>
        <v>May</v>
      </c>
      <c r="K1749" s="1" t="s">
        <v>1947</v>
      </c>
      <c r="L1749" s="1" t="s">
        <v>6156</v>
      </c>
      <c r="M1749" s="1" t="s">
        <v>2065</v>
      </c>
      <c r="N1749" s="1" t="s">
        <v>1978</v>
      </c>
      <c r="O1749" s="3">
        <v>62</v>
      </c>
      <c r="P1749">
        <v>3</v>
      </c>
      <c r="Q1749" s="3">
        <v>187</v>
      </c>
      <c r="R1749" s="1" t="s">
        <v>1958</v>
      </c>
      <c r="S1749" s="3">
        <v>10</v>
      </c>
      <c r="T1749">
        <v>4</v>
      </c>
      <c r="U1749" t="str">
        <f>IF(Ecommerce_Sales[[#This Row],[Delivery_Time_Days]]&gt;7,"Delay",IF(Ecommerce_Sales[[#This Row],[Delivery_Time_Days]] = 0,"No delivery",IF(Ecommerce_Sales[[#This Row],[Delivery_Time_Days]]&lt;=7,"On-time")))</f>
        <v>On-time</v>
      </c>
      <c r="V1749" s="7">
        <f>Ecommerce_Sales[[#This Row],[Profit]]/Ecommerce_Sales[[#This Row],[Total_Price]]</f>
        <v>0.35294117647058826</v>
      </c>
      <c r="W1749" s="3">
        <v>66</v>
      </c>
      <c r="X1749" s="3"/>
    </row>
    <row r="1750" spans="1:24" x14ac:dyDescent="0.25">
      <c r="A1750" s="1" t="s">
        <v>6157</v>
      </c>
      <c r="B1750" s="1" t="s">
        <v>1863</v>
      </c>
      <c r="C1750" s="1" t="s">
        <v>1864</v>
      </c>
      <c r="D1750" s="1" t="s">
        <v>6158</v>
      </c>
      <c r="E1750" s="1" t="s">
        <v>1961</v>
      </c>
      <c r="F1750" s="2">
        <v>45374</v>
      </c>
      <c r="G1750" s="2">
        <v>45343</v>
      </c>
      <c r="H1750" s="2" t="str">
        <f>TEXT(Ecommerce_Sales[[#This Row],[Order_Date]],"mmmm")</f>
        <v>February</v>
      </c>
      <c r="I1750" s="2" t="str">
        <f>TEXT(Ecommerce_Sales[[#This Row],[Order_Date]],"yyyy")</f>
        <v>2024</v>
      </c>
      <c r="J1750" s="2" t="str">
        <f>TEXT(Ecommerce_Sales[[#This Row],[Order_Date]],"mmmm")</f>
        <v>February</v>
      </c>
      <c r="K1750" s="1" t="s">
        <v>1947</v>
      </c>
      <c r="L1750" s="1" t="s">
        <v>6159</v>
      </c>
      <c r="M1750" s="1" t="s">
        <v>1972</v>
      </c>
      <c r="N1750" s="1" t="s">
        <v>1973</v>
      </c>
      <c r="O1750" s="3">
        <v>232</v>
      </c>
      <c r="P1750">
        <v>4</v>
      </c>
      <c r="Q1750" s="3">
        <v>930</v>
      </c>
      <c r="R1750" s="1" t="s">
        <v>2016</v>
      </c>
      <c r="S1750" s="3">
        <v>73</v>
      </c>
      <c r="T1750">
        <v>5</v>
      </c>
      <c r="U1750" t="str">
        <f>IF(Ecommerce_Sales[[#This Row],[Delivery_Time_Days]]&gt;7,"Delay",IF(Ecommerce_Sales[[#This Row],[Delivery_Time_Days]] = 0,"No delivery",IF(Ecommerce_Sales[[#This Row],[Delivery_Time_Days]]&lt;=7,"On-time")))</f>
        <v>On-time</v>
      </c>
      <c r="V1750" s="7">
        <f>Ecommerce_Sales[[#This Row],[Profit]]/Ecommerce_Sales[[#This Row],[Total_Price]]</f>
        <v>0.3</v>
      </c>
      <c r="W1750" s="3">
        <v>279</v>
      </c>
      <c r="X1750" s="3"/>
    </row>
    <row r="1751" spans="1:24" x14ac:dyDescent="0.25">
      <c r="A1751" s="1" t="s">
        <v>6160</v>
      </c>
      <c r="B1751" s="1" t="s">
        <v>1248</v>
      </c>
      <c r="C1751" s="1" t="s">
        <v>1249</v>
      </c>
      <c r="D1751" s="1" t="s">
        <v>6161</v>
      </c>
      <c r="E1751" s="1" t="s">
        <v>1996</v>
      </c>
      <c r="F1751" s="2">
        <v>45334</v>
      </c>
      <c r="G1751" s="2">
        <v>45483</v>
      </c>
      <c r="H1751" s="2" t="str">
        <f>TEXT(Ecommerce_Sales[[#This Row],[Order_Date]],"mmmm")</f>
        <v>July</v>
      </c>
      <c r="I1751" s="2" t="str">
        <f>TEXT(Ecommerce_Sales[[#This Row],[Order_Date]],"yyyy")</f>
        <v>2024</v>
      </c>
      <c r="J1751" s="2" t="str">
        <f>TEXT(Ecommerce_Sales[[#This Row],[Order_Date]],"mmmm")</f>
        <v>July</v>
      </c>
      <c r="K1751" s="1" t="s">
        <v>1947</v>
      </c>
      <c r="L1751" s="1" t="s">
        <v>6162</v>
      </c>
      <c r="M1751" s="1" t="s">
        <v>2047</v>
      </c>
      <c r="N1751" s="1" t="s">
        <v>1989</v>
      </c>
      <c r="O1751" s="3">
        <v>620</v>
      </c>
      <c r="P1751">
        <v>5</v>
      </c>
      <c r="Q1751" s="3">
        <v>3101</v>
      </c>
      <c r="R1751" s="1" t="s">
        <v>1951</v>
      </c>
      <c r="S1751" s="3">
        <v>363</v>
      </c>
      <c r="T1751">
        <v>9</v>
      </c>
      <c r="U1751" t="str">
        <f>IF(Ecommerce_Sales[[#This Row],[Delivery_Time_Days]]&gt;7,"Delay",IF(Ecommerce_Sales[[#This Row],[Delivery_Time_Days]] = 0,"No delivery",IF(Ecommerce_Sales[[#This Row],[Delivery_Time_Days]]&lt;=7,"On-time")))</f>
        <v>Delay</v>
      </c>
      <c r="V1751" s="7">
        <f>Ecommerce_Sales[[#This Row],[Profit]]/Ecommerce_Sales[[#This Row],[Total_Price]]</f>
        <v>0.24991938084488874</v>
      </c>
      <c r="W1751" s="3">
        <v>775</v>
      </c>
      <c r="X1751" s="3"/>
    </row>
    <row r="1752" spans="1:24" x14ac:dyDescent="0.25">
      <c r="A1752" s="1" t="s">
        <v>6163</v>
      </c>
      <c r="B1752" s="1" t="s">
        <v>138</v>
      </c>
      <c r="C1752" s="1" t="s">
        <v>139</v>
      </c>
      <c r="D1752" s="1" t="s">
        <v>5042</v>
      </c>
      <c r="E1752" s="1" t="s">
        <v>2005</v>
      </c>
      <c r="F1752" s="2">
        <v>45002</v>
      </c>
      <c r="G1752" s="2">
        <v>45580</v>
      </c>
      <c r="H1752" s="2" t="str">
        <f>TEXT(Ecommerce_Sales[[#This Row],[Order_Date]],"mmmm")</f>
        <v>October</v>
      </c>
      <c r="I1752" s="2" t="str">
        <f>TEXT(Ecommerce_Sales[[#This Row],[Order_Date]],"yyyy")</f>
        <v>2024</v>
      </c>
      <c r="J1752" s="2" t="str">
        <f>TEXT(Ecommerce_Sales[[#This Row],[Order_Date]],"mmmm")</f>
        <v>October</v>
      </c>
      <c r="K1752" s="1" t="s">
        <v>1947</v>
      </c>
      <c r="L1752" s="1" t="s">
        <v>6164</v>
      </c>
      <c r="M1752" s="1" t="s">
        <v>1983</v>
      </c>
      <c r="N1752" s="1" t="s">
        <v>1950</v>
      </c>
      <c r="O1752" s="3">
        <v>40</v>
      </c>
      <c r="P1752">
        <v>3</v>
      </c>
      <c r="Q1752" s="3">
        <v>120</v>
      </c>
      <c r="R1752" s="1" t="s">
        <v>2008</v>
      </c>
      <c r="S1752" s="3">
        <v>9</v>
      </c>
      <c r="T1752">
        <v>9</v>
      </c>
      <c r="U1752" t="str">
        <f>IF(Ecommerce_Sales[[#This Row],[Delivery_Time_Days]]&gt;7,"Delay",IF(Ecommerce_Sales[[#This Row],[Delivery_Time_Days]] = 0,"No delivery",IF(Ecommerce_Sales[[#This Row],[Delivery_Time_Days]]&lt;=7,"On-time")))</f>
        <v>Delay</v>
      </c>
      <c r="V1752" s="7">
        <f>Ecommerce_Sales[[#This Row],[Profit]]/Ecommerce_Sales[[#This Row],[Total_Price]]</f>
        <v>0.4</v>
      </c>
      <c r="W1752" s="3">
        <v>48</v>
      </c>
      <c r="X1752" s="3"/>
    </row>
    <row r="1753" spans="1:24" x14ac:dyDescent="0.25">
      <c r="A1753" s="1" t="s">
        <v>6165</v>
      </c>
      <c r="B1753" s="1" t="s">
        <v>116</v>
      </c>
      <c r="C1753" s="1" t="s">
        <v>117</v>
      </c>
      <c r="D1753" s="1" t="s">
        <v>2234</v>
      </c>
      <c r="E1753" s="1" t="s">
        <v>1946</v>
      </c>
      <c r="F1753" s="2">
        <v>45233</v>
      </c>
      <c r="G1753" s="2">
        <v>45033</v>
      </c>
      <c r="H1753" s="2" t="str">
        <f>TEXT(Ecommerce_Sales[[#This Row],[Order_Date]],"mmmm")</f>
        <v>April</v>
      </c>
      <c r="I1753" s="2" t="str">
        <f>TEXT(Ecommerce_Sales[[#This Row],[Order_Date]],"yyyy")</f>
        <v>2023</v>
      </c>
      <c r="J1753" s="2" t="str">
        <f>TEXT(Ecommerce_Sales[[#This Row],[Order_Date]],"mmmm")</f>
        <v>April</v>
      </c>
      <c r="K1753" s="1" t="s">
        <v>1986</v>
      </c>
      <c r="L1753" s="1" t="s">
        <v>6166</v>
      </c>
      <c r="M1753" s="1" t="s">
        <v>1983</v>
      </c>
      <c r="N1753" s="1" t="s">
        <v>1950</v>
      </c>
      <c r="O1753" s="3">
        <v>614</v>
      </c>
      <c r="P1753">
        <v>2</v>
      </c>
      <c r="Q1753" s="3">
        <v>1227</v>
      </c>
      <c r="R1753" s="1" t="s">
        <v>1958</v>
      </c>
      <c r="S1753" s="3">
        <v>101</v>
      </c>
      <c r="U1753" t="str">
        <f>IF(Ecommerce_Sales[[#This Row],[Delivery_Time_Days]]&gt;7,"Delay",IF(Ecommerce_Sales[[#This Row],[Delivery_Time_Days]] = 0,"No delivery",IF(Ecommerce_Sales[[#This Row],[Delivery_Time_Days]]&lt;=7,"On-time")))</f>
        <v>No delivery</v>
      </c>
      <c r="V1753" s="7">
        <f>Ecommerce_Sales[[#This Row],[Profit]]/Ecommerce_Sales[[#This Row],[Total_Price]]</f>
        <v>0.40016299918500409</v>
      </c>
      <c r="W1753" s="3">
        <v>491</v>
      </c>
      <c r="X1753" s="3"/>
    </row>
    <row r="1754" spans="1:24" x14ac:dyDescent="0.25">
      <c r="A1754" s="1" t="s">
        <v>6167</v>
      </c>
      <c r="B1754" s="1" t="s">
        <v>22</v>
      </c>
      <c r="C1754" s="1" t="s">
        <v>23</v>
      </c>
      <c r="D1754" s="1" t="s">
        <v>4747</v>
      </c>
      <c r="E1754" s="1" t="s">
        <v>1966</v>
      </c>
      <c r="F1754" s="2">
        <v>45527</v>
      </c>
      <c r="G1754" s="2">
        <v>45602</v>
      </c>
      <c r="H1754" s="2" t="str">
        <f>TEXT(Ecommerce_Sales[[#This Row],[Order_Date]],"mmmm")</f>
        <v>November</v>
      </c>
      <c r="I1754" s="2" t="str">
        <f>TEXT(Ecommerce_Sales[[#This Row],[Order_Date]],"yyyy")</f>
        <v>2024</v>
      </c>
      <c r="J1754" s="2" t="str">
        <f>TEXT(Ecommerce_Sales[[#This Row],[Order_Date]],"mmmm")</f>
        <v>November</v>
      </c>
      <c r="K1754" s="1" t="s">
        <v>1986</v>
      </c>
      <c r="L1754" s="1" t="s">
        <v>6168</v>
      </c>
      <c r="M1754" s="1" t="s">
        <v>2043</v>
      </c>
      <c r="N1754" s="1" t="s">
        <v>1989</v>
      </c>
      <c r="O1754" s="3">
        <v>318</v>
      </c>
      <c r="P1754">
        <v>7</v>
      </c>
      <c r="Q1754" s="3">
        <v>2228</v>
      </c>
      <c r="R1754" s="1" t="s">
        <v>1951</v>
      </c>
      <c r="S1754" s="3">
        <v>232</v>
      </c>
      <c r="U1754" t="str">
        <f>IF(Ecommerce_Sales[[#This Row],[Delivery_Time_Days]]&gt;7,"Delay",IF(Ecommerce_Sales[[#This Row],[Delivery_Time_Days]] = 0,"No delivery",IF(Ecommerce_Sales[[#This Row],[Delivery_Time_Days]]&lt;=7,"On-time")))</f>
        <v>No delivery</v>
      </c>
      <c r="V1754" s="7">
        <f>Ecommerce_Sales[[#This Row],[Profit]]/Ecommerce_Sales[[#This Row],[Total_Price]]</f>
        <v>0.25</v>
      </c>
      <c r="W1754" s="3">
        <v>557</v>
      </c>
      <c r="X1754" s="3"/>
    </row>
    <row r="1755" spans="1:24" x14ac:dyDescent="0.25">
      <c r="A1755" s="1" t="s">
        <v>6169</v>
      </c>
      <c r="B1755" s="1" t="s">
        <v>1073</v>
      </c>
      <c r="C1755" s="1" t="s">
        <v>1074</v>
      </c>
      <c r="D1755" s="1" t="s">
        <v>5374</v>
      </c>
      <c r="E1755" s="1" t="s">
        <v>1981</v>
      </c>
      <c r="F1755" s="2">
        <v>45230</v>
      </c>
      <c r="G1755" s="2">
        <v>45450</v>
      </c>
      <c r="H1755" s="2" t="str">
        <f>TEXT(Ecommerce_Sales[[#This Row],[Order_Date]],"mmmm")</f>
        <v>June</v>
      </c>
      <c r="I1755" s="2" t="str">
        <f>TEXT(Ecommerce_Sales[[#This Row],[Order_Date]],"yyyy")</f>
        <v>2024</v>
      </c>
      <c r="J1755" s="2" t="str">
        <f>TEXT(Ecommerce_Sales[[#This Row],[Order_Date]],"mmmm")</f>
        <v>June</v>
      </c>
      <c r="K1755" s="1" t="s">
        <v>1986</v>
      </c>
      <c r="L1755" s="1" t="s">
        <v>4892</v>
      </c>
      <c r="M1755" s="1" t="s">
        <v>1949</v>
      </c>
      <c r="N1755" s="1" t="s">
        <v>1950</v>
      </c>
      <c r="O1755" s="3">
        <v>25</v>
      </c>
      <c r="P1755">
        <v>1</v>
      </c>
      <c r="Q1755" s="3">
        <v>25</v>
      </c>
      <c r="R1755" s="1" t="s">
        <v>1958</v>
      </c>
      <c r="S1755" s="3">
        <v>2</v>
      </c>
      <c r="U1755" t="str">
        <f>IF(Ecommerce_Sales[[#This Row],[Delivery_Time_Days]]&gt;7,"Delay",IF(Ecommerce_Sales[[#This Row],[Delivery_Time_Days]] = 0,"No delivery",IF(Ecommerce_Sales[[#This Row],[Delivery_Time_Days]]&lt;=7,"On-time")))</f>
        <v>No delivery</v>
      </c>
      <c r="V1755" s="7">
        <f>Ecommerce_Sales[[#This Row],[Profit]]/Ecommerce_Sales[[#This Row],[Total_Price]]</f>
        <v>0.4</v>
      </c>
      <c r="W1755" s="3">
        <v>10</v>
      </c>
      <c r="X1755" s="3"/>
    </row>
    <row r="1756" spans="1:24" x14ac:dyDescent="0.25">
      <c r="A1756" s="1" t="s">
        <v>6170</v>
      </c>
      <c r="B1756" s="1" t="s">
        <v>196</v>
      </c>
      <c r="C1756" s="1" t="s">
        <v>827</v>
      </c>
      <c r="D1756" s="1" t="s">
        <v>3651</v>
      </c>
      <c r="E1756" s="1" t="s">
        <v>1996</v>
      </c>
      <c r="F1756" s="2">
        <v>45571</v>
      </c>
      <c r="G1756" s="2">
        <v>44936</v>
      </c>
      <c r="H1756" s="2" t="str">
        <f>TEXT(Ecommerce_Sales[[#This Row],[Order_Date]],"mmmm")</f>
        <v>January</v>
      </c>
      <c r="I1756" s="2" t="str">
        <f>TEXT(Ecommerce_Sales[[#This Row],[Order_Date]],"yyyy")</f>
        <v>2023</v>
      </c>
      <c r="J1756" s="2" t="str">
        <f>TEXT(Ecommerce_Sales[[#This Row],[Order_Date]],"mmmm")</f>
        <v>January</v>
      </c>
      <c r="K1756" s="1" t="s">
        <v>1947</v>
      </c>
      <c r="L1756" s="1" t="s">
        <v>6171</v>
      </c>
      <c r="M1756" s="1" t="s">
        <v>1956</v>
      </c>
      <c r="N1756" s="1" t="s">
        <v>1957</v>
      </c>
      <c r="O1756" s="3">
        <v>877</v>
      </c>
      <c r="P1756">
        <v>4</v>
      </c>
      <c r="Q1756" s="3">
        <v>3507</v>
      </c>
      <c r="R1756" s="1" t="s">
        <v>1958</v>
      </c>
      <c r="S1756" s="3">
        <v>335</v>
      </c>
      <c r="T1756">
        <v>7</v>
      </c>
      <c r="U1756" t="str">
        <f>IF(Ecommerce_Sales[[#This Row],[Delivery_Time_Days]]&gt;7,"Delay",IF(Ecommerce_Sales[[#This Row],[Delivery_Time_Days]] = 0,"No delivery",IF(Ecommerce_Sales[[#This Row],[Delivery_Time_Days]]&lt;=7,"On-time")))</f>
        <v>On-time</v>
      </c>
      <c r="V1756" s="7">
        <f>Ecommerce_Sales[[#This Row],[Profit]]/Ecommerce_Sales[[#This Row],[Total_Price]]</f>
        <v>0.14998574280011406</v>
      </c>
      <c r="W1756" s="3">
        <v>526</v>
      </c>
      <c r="X1756" s="3"/>
    </row>
    <row r="1757" spans="1:24" x14ac:dyDescent="0.25">
      <c r="A1757" s="1" t="s">
        <v>6172</v>
      </c>
      <c r="B1757" s="1" t="s">
        <v>1537</v>
      </c>
      <c r="C1757" s="1" t="s">
        <v>1538</v>
      </c>
      <c r="D1757" s="1" t="s">
        <v>6173</v>
      </c>
      <c r="E1757" s="1" t="s">
        <v>1954</v>
      </c>
      <c r="F1757" s="2">
        <v>45553</v>
      </c>
      <c r="G1757" s="2">
        <v>45485</v>
      </c>
      <c r="H1757" s="2" t="str">
        <f>TEXT(Ecommerce_Sales[[#This Row],[Order_Date]],"mmmm")</f>
        <v>July</v>
      </c>
      <c r="I1757" s="2" t="str">
        <f>TEXT(Ecommerce_Sales[[#This Row],[Order_Date]],"yyyy")</f>
        <v>2024</v>
      </c>
      <c r="J1757" s="2" t="str">
        <f>TEXT(Ecommerce_Sales[[#This Row],[Order_Date]],"mmmm")</f>
        <v>July</v>
      </c>
      <c r="K1757" s="1" t="s">
        <v>1992</v>
      </c>
      <c r="L1757" s="1" t="s">
        <v>6174</v>
      </c>
      <c r="M1757" s="1" t="s">
        <v>1988</v>
      </c>
      <c r="N1757" s="1" t="s">
        <v>1989</v>
      </c>
      <c r="O1757" s="3">
        <v>98</v>
      </c>
      <c r="P1757">
        <v>5</v>
      </c>
      <c r="Q1757" s="3">
        <v>488</v>
      </c>
      <c r="R1757" s="1" t="s">
        <v>1951</v>
      </c>
      <c r="S1757" s="3">
        <v>43</v>
      </c>
      <c r="U1757" t="str">
        <f>IF(Ecommerce_Sales[[#This Row],[Delivery_Time_Days]]&gt;7,"Delay",IF(Ecommerce_Sales[[#This Row],[Delivery_Time_Days]] = 0,"No delivery",IF(Ecommerce_Sales[[#This Row],[Delivery_Time_Days]]&lt;=7,"On-time")))</f>
        <v>No delivery</v>
      </c>
      <c r="V1757" s="7">
        <f>Ecommerce_Sales[[#This Row],[Profit]]/Ecommerce_Sales[[#This Row],[Total_Price]]</f>
        <v>0.25</v>
      </c>
      <c r="W1757" s="3">
        <v>122</v>
      </c>
      <c r="X1757" s="3"/>
    </row>
    <row r="1758" spans="1:24" x14ac:dyDescent="0.25">
      <c r="A1758" s="1" t="s">
        <v>6175</v>
      </c>
      <c r="B1758" s="1" t="s">
        <v>1726</v>
      </c>
      <c r="C1758" s="1" t="s">
        <v>1727</v>
      </c>
      <c r="D1758" s="1" t="s">
        <v>6176</v>
      </c>
      <c r="E1758" s="1" t="s">
        <v>1961</v>
      </c>
      <c r="F1758" s="2">
        <v>45205</v>
      </c>
      <c r="G1758" s="2">
        <v>44967</v>
      </c>
      <c r="H1758" s="2" t="str">
        <f>TEXT(Ecommerce_Sales[[#This Row],[Order_Date]],"mmmm")</f>
        <v>February</v>
      </c>
      <c r="I1758" s="2" t="str">
        <f>TEXT(Ecommerce_Sales[[#This Row],[Order_Date]],"yyyy")</f>
        <v>2023</v>
      </c>
      <c r="J1758" s="2" t="str">
        <f>TEXT(Ecommerce_Sales[[#This Row],[Order_Date]],"mmmm")</f>
        <v>February</v>
      </c>
      <c r="K1758" s="1" t="s">
        <v>1947</v>
      </c>
      <c r="L1758" s="1" t="s">
        <v>6177</v>
      </c>
      <c r="M1758" s="1" t="s">
        <v>1988</v>
      </c>
      <c r="N1758" s="1" t="s">
        <v>1989</v>
      </c>
      <c r="O1758" s="3">
        <v>256</v>
      </c>
      <c r="P1758">
        <v>1</v>
      </c>
      <c r="Q1758" s="3">
        <v>256</v>
      </c>
      <c r="R1758" s="1" t="s">
        <v>1951</v>
      </c>
      <c r="S1758" s="3">
        <v>20</v>
      </c>
      <c r="T1758">
        <v>7</v>
      </c>
      <c r="U1758" t="str">
        <f>IF(Ecommerce_Sales[[#This Row],[Delivery_Time_Days]]&gt;7,"Delay",IF(Ecommerce_Sales[[#This Row],[Delivery_Time_Days]] = 0,"No delivery",IF(Ecommerce_Sales[[#This Row],[Delivery_Time_Days]]&lt;=7,"On-time")))</f>
        <v>On-time</v>
      </c>
      <c r="V1758" s="7">
        <f>Ecommerce_Sales[[#This Row],[Profit]]/Ecommerce_Sales[[#This Row],[Total_Price]]</f>
        <v>0.25</v>
      </c>
      <c r="W1758" s="3">
        <v>64</v>
      </c>
      <c r="X1758" s="3"/>
    </row>
    <row r="1759" spans="1:24" x14ac:dyDescent="0.25">
      <c r="A1759" s="1" t="s">
        <v>6178</v>
      </c>
      <c r="B1759" s="1" t="s">
        <v>912</v>
      </c>
      <c r="C1759" s="1" t="s">
        <v>913</v>
      </c>
      <c r="D1759" s="1" t="s">
        <v>2427</v>
      </c>
      <c r="E1759" s="1" t="s">
        <v>1961</v>
      </c>
      <c r="F1759" s="2">
        <v>45458</v>
      </c>
      <c r="G1759" s="2">
        <v>45533</v>
      </c>
      <c r="H1759" s="2" t="str">
        <f>TEXT(Ecommerce_Sales[[#This Row],[Order_Date]],"mmmm")</f>
        <v>August</v>
      </c>
      <c r="I1759" s="2" t="str">
        <f>TEXT(Ecommerce_Sales[[#This Row],[Order_Date]],"yyyy")</f>
        <v>2024</v>
      </c>
      <c r="J1759" s="2" t="str">
        <f>TEXT(Ecommerce_Sales[[#This Row],[Order_Date]],"mmmm")</f>
        <v>August</v>
      </c>
      <c r="K1759" s="1" t="s">
        <v>1947</v>
      </c>
      <c r="L1759" s="1" t="s">
        <v>6179</v>
      </c>
      <c r="M1759" s="1" t="s">
        <v>2065</v>
      </c>
      <c r="N1759" s="1" t="s">
        <v>1978</v>
      </c>
      <c r="O1759" s="3">
        <v>1014</v>
      </c>
      <c r="P1759">
        <v>1</v>
      </c>
      <c r="Q1759" s="3">
        <v>1014</v>
      </c>
      <c r="R1759" s="1" t="s">
        <v>1958</v>
      </c>
      <c r="S1759" s="3">
        <v>58</v>
      </c>
      <c r="T1759">
        <v>6</v>
      </c>
      <c r="U1759" t="str">
        <f>IF(Ecommerce_Sales[[#This Row],[Delivery_Time_Days]]&gt;7,"Delay",IF(Ecommerce_Sales[[#This Row],[Delivery_Time_Days]] = 0,"No delivery",IF(Ecommerce_Sales[[#This Row],[Delivery_Time_Days]]&lt;=7,"On-time")))</f>
        <v>On-time</v>
      </c>
      <c r="V1759" s="7">
        <f>Ecommerce_Sales[[#This Row],[Profit]]/Ecommerce_Sales[[#This Row],[Total_Price]]</f>
        <v>0.35009861932938857</v>
      </c>
      <c r="W1759" s="3">
        <v>355</v>
      </c>
      <c r="X1759" s="3"/>
    </row>
    <row r="1760" spans="1:24" x14ac:dyDescent="0.25">
      <c r="A1760" s="1" t="s">
        <v>6180</v>
      </c>
      <c r="B1760" s="1" t="s">
        <v>1561</v>
      </c>
      <c r="C1760" s="1" t="s">
        <v>1562</v>
      </c>
      <c r="D1760" s="1" t="s">
        <v>5080</v>
      </c>
      <c r="E1760" s="1" t="s">
        <v>1954</v>
      </c>
      <c r="F1760" s="2">
        <v>45461</v>
      </c>
      <c r="G1760" s="2">
        <v>45150</v>
      </c>
      <c r="H1760" s="2" t="str">
        <f>TEXT(Ecommerce_Sales[[#This Row],[Order_Date]],"mmmm")</f>
        <v>August</v>
      </c>
      <c r="I1760" s="2" t="str">
        <f>TEXT(Ecommerce_Sales[[#This Row],[Order_Date]],"yyyy")</f>
        <v>2023</v>
      </c>
      <c r="J1760" s="2" t="str">
        <f>TEXT(Ecommerce_Sales[[#This Row],[Order_Date]],"mmmm")</f>
        <v>August</v>
      </c>
      <c r="K1760" s="1" t="s">
        <v>1986</v>
      </c>
      <c r="L1760" s="1" t="s">
        <v>6181</v>
      </c>
      <c r="M1760" s="1" t="s">
        <v>1956</v>
      </c>
      <c r="N1760" s="1" t="s">
        <v>1957</v>
      </c>
      <c r="O1760" s="3">
        <v>383</v>
      </c>
      <c r="P1760">
        <v>6</v>
      </c>
      <c r="Q1760" s="3">
        <v>2297</v>
      </c>
      <c r="R1760" s="1" t="s">
        <v>1958</v>
      </c>
      <c r="S1760" s="3">
        <v>237</v>
      </c>
      <c r="U1760" t="str">
        <f>IF(Ecommerce_Sales[[#This Row],[Delivery_Time_Days]]&gt;7,"Delay",IF(Ecommerce_Sales[[#This Row],[Delivery_Time_Days]] = 0,"No delivery",IF(Ecommerce_Sales[[#This Row],[Delivery_Time_Days]]&lt;=7,"On-time")))</f>
        <v>No delivery</v>
      </c>
      <c r="V1760" s="7">
        <f>Ecommerce_Sales[[#This Row],[Profit]]/Ecommerce_Sales[[#This Row],[Total_Price]]</f>
        <v>0.1501959077057031</v>
      </c>
      <c r="W1760" s="3">
        <v>345</v>
      </c>
      <c r="X1760" s="3"/>
    </row>
    <row r="1761" spans="1:24" x14ac:dyDescent="0.25">
      <c r="A1761" s="1" t="s">
        <v>6182</v>
      </c>
      <c r="B1761" s="1" t="s">
        <v>422</v>
      </c>
      <c r="C1761" s="1" t="s">
        <v>423</v>
      </c>
      <c r="D1761" s="1" t="s">
        <v>4626</v>
      </c>
      <c r="E1761" s="1" t="s">
        <v>1946</v>
      </c>
      <c r="F1761" s="2">
        <v>45357</v>
      </c>
      <c r="G1761" s="2">
        <v>45127</v>
      </c>
      <c r="H1761" s="2" t="str">
        <f>TEXT(Ecommerce_Sales[[#This Row],[Order_Date]],"mmmm")</f>
        <v>July</v>
      </c>
      <c r="I1761" s="2" t="str">
        <f>TEXT(Ecommerce_Sales[[#This Row],[Order_Date]],"yyyy")</f>
        <v>2023</v>
      </c>
      <c r="J1761" s="2" t="str">
        <f>TEXT(Ecommerce_Sales[[#This Row],[Order_Date]],"mmmm")</f>
        <v>July</v>
      </c>
      <c r="K1761" s="1" t="s">
        <v>1947</v>
      </c>
      <c r="L1761" s="1" t="s">
        <v>6183</v>
      </c>
      <c r="M1761" s="1" t="s">
        <v>2079</v>
      </c>
      <c r="N1761" s="1" t="s">
        <v>1973</v>
      </c>
      <c r="O1761" s="3">
        <v>110</v>
      </c>
      <c r="P1761">
        <v>3</v>
      </c>
      <c r="Q1761" s="3">
        <v>329</v>
      </c>
      <c r="R1761" s="1" t="s">
        <v>1951</v>
      </c>
      <c r="S1761" s="3">
        <v>24</v>
      </c>
      <c r="T1761">
        <v>4</v>
      </c>
      <c r="U1761" t="str">
        <f>IF(Ecommerce_Sales[[#This Row],[Delivery_Time_Days]]&gt;7,"Delay",IF(Ecommerce_Sales[[#This Row],[Delivery_Time_Days]] = 0,"No delivery",IF(Ecommerce_Sales[[#This Row],[Delivery_Time_Days]]&lt;=7,"On-time")))</f>
        <v>On-time</v>
      </c>
      <c r="V1761" s="7">
        <f>Ecommerce_Sales[[#This Row],[Profit]]/Ecommerce_Sales[[#This Row],[Total_Price]]</f>
        <v>0.30091185410334348</v>
      </c>
      <c r="W1761" s="3">
        <v>99</v>
      </c>
      <c r="X1761" s="3"/>
    </row>
    <row r="1762" spans="1:24" x14ac:dyDescent="0.25">
      <c r="A1762" s="1" t="s">
        <v>6184</v>
      </c>
      <c r="B1762" s="1" t="s">
        <v>656</v>
      </c>
      <c r="C1762" s="1" t="s">
        <v>657</v>
      </c>
      <c r="D1762" s="1" t="s">
        <v>2018</v>
      </c>
      <c r="E1762" s="1" t="s">
        <v>1981</v>
      </c>
      <c r="F1762" s="2">
        <v>45019</v>
      </c>
      <c r="G1762" s="2">
        <v>45395</v>
      </c>
      <c r="H1762" s="2" t="str">
        <f>TEXT(Ecommerce_Sales[[#This Row],[Order_Date]],"mmmm")</f>
        <v>April</v>
      </c>
      <c r="I1762" s="2" t="str">
        <f>TEXT(Ecommerce_Sales[[#This Row],[Order_Date]],"yyyy")</f>
        <v>2024</v>
      </c>
      <c r="J1762" s="2" t="str">
        <f>TEXT(Ecommerce_Sales[[#This Row],[Order_Date]],"mmmm")</f>
        <v>April</v>
      </c>
      <c r="K1762" s="1" t="s">
        <v>1947</v>
      </c>
      <c r="L1762" s="1" t="s">
        <v>6185</v>
      </c>
      <c r="M1762" s="1" t="s">
        <v>2026</v>
      </c>
      <c r="N1762" s="1" t="s">
        <v>1978</v>
      </c>
      <c r="O1762" s="3">
        <v>708</v>
      </c>
      <c r="P1762">
        <v>1</v>
      </c>
      <c r="Q1762" s="3">
        <v>708</v>
      </c>
      <c r="R1762" s="1" t="s">
        <v>1951</v>
      </c>
      <c r="S1762" s="3">
        <v>76</v>
      </c>
      <c r="T1762">
        <v>10</v>
      </c>
      <c r="U1762" t="str">
        <f>IF(Ecommerce_Sales[[#This Row],[Delivery_Time_Days]]&gt;7,"Delay",IF(Ecommerce_Sales[[#This Row],[Delivery_Time_Days]] = 0,"No delivery",IF(Ecommerce_Sales[[#This Row],[Delivery_Time_Days]]&lt;=7,"On-time")))</f>
        <v>Delay</v>
      </c>
      <c r="V1762" s="7">
        <f>Ecommerce_Sales[[#This Row],[Profit]]/Ecommerce_Sales[[#This Row],[Total_Price]]</f>
        <v>0.35028248587570621</v>
      </c>
      <c r="W1762" s="3">
        <v>248</v>
      </c>
      <c r="X1762" s="3"/>
    </row>
    <row r="1763" spans="1:24" x14ac:dyDescent="0.25">
      <c r="A1763" s="1" t="s">
        <v>6186</v>
      </c>
      <c r="B1763" s="1" t="s">
        <v>348</v>
      </c>
      <c r="C1763" s="1" t="s">
        <v>349</v>
      </c>
      <c r="D1763" s="1" t="s">
        <v>6187</v>
      </c>
      <c r="E1763" s="1" t="s">
        <v>1961</v>
      </c>
      <c r="F1763" s="2">
        <v>45446</v>
      </c>
      <c r="G1763" s="2">
        <v>45629</v>
      </c>
      <c r="H1763" s="2" t="str">
        <f>TEXT(Ecommerce_Sales[[#This Row],[Order_Date]],"mmmm")</f>
        <v>December</v>
      </c>
      <c r="I1763" s="2" t="str">
        <f>TEXT(Ecommerce_Sales[[#This Row],[Order_Date]],"yyyy")</f>
        <v>2024</v>
      </c>
      <c r="J1763" s="2" t="str">
        <f>TEXT(Ecommerce_Sales[[#This Row],[Order_Date]],"mmmm")</f>
        <v>December</v>
      </c>
      <c r="K1763" s="1" t="s">
        <v>1947</v>
      </c>
      <c r="L1763" s="1" t="s">
        <v>6188</v>
      </c>
      <c r="M1763" s="1" t="s">
        <v>2047</v>
      </c>
      <c r="N1763" s="1" t="s">
        <v>1989</v>
      </c>
      <c r="O1763" s="3">
        <v>821</v>
      </c>
      <c r="P1763">
        <v>4</v>
      </c>
      <c r="Q1763" s="3">
        <v>3283</v>
      </c>
      <c r="R1763" s="1" t="s">
        <v>1951</v>
      </c>
      <c r="S1763" s="3">
        <v>347</v>
      </c>
      <c r="T1763">
        <v>2</v>
      </c>
      <c r="U1763" t="str">
        <f>IF(Ecommerce_Sales[[#This Row],[Delivery_Time_Days]]&gt;7,"Delay",IF(Ecommerce_Sales[[#This Row],[Delivery_Time_Days]] = 0,"No delivery",IF(Ecommerce_Sales[[#This Row],[Delivery_Time_Days]]&lt;=7,"On-time")))</f>
        <v>On-time</v>
      </c>
      <c r="V1763" s="7">
        <f>Ecommerce_Sales[[#This Row],[Profit]]/Ecommerce_Sales[[#This Row],[Total_Price]]</f>
        <v>0.25007614986293025</v>
      </c>
      <c r="W1763" s="3">
        <v>821</v>
      </c>
      <c r="X1763" s="3"/>
    </row>
    <row r="1764" spans="1:24" x14ac:dyDescent="0.25">
      <c r="A1764" s="1" t="s">
        <v>6189</v>
      </c>
      <c r="B1764" s="1" t="s">
        <v>58</v>
      </c>
      <c r="C1764" s="1" t="s">
        <v>938</v>
      </c>
      <c r="D1764" s="1" t="s">
        <v>4514</v>
      </c>
      <c r="E1764" s="1" t="s">
        <v>1966</v>
      </c>
      <c r="F1764" s="2">
        <v>45445</v>
      </c>
      <c r="G1764" s="2">
        <v>45575</v>
      </c>
      <c r="H1764" s="2" t="str">
        <f>TEXT(Ecommerce_Sales[[#This Row],[Order_Date]],"mmmm")</f>
        <v>October</v>
      </c>
      <c r="I1764" s="2" t="str">
        <f>TEXT(Ecommerce_Sales[[#This Row],[Order_Date]],"yyyy")</f>
        <v>2024</v>
      </c>
      <c r="J1764" s="2" t="str">
        <f>TEXT(Ecommerce_Sales[[#This Row],[Order_Date]],"mmmm")</f>
        <v>October</v>
      </c>
      <c r="K1764" s="1" t="s">
        <v>1986</v>
      </c>
      <c r="L1764" s="1" t="s">
        <v>6190</v>
      </c>
      <c r="M1764" s="1" t="s">
        <v>2104</v>
      </c>
      <c r="N1764" s="1" t="s">
        <v>1978</v>
      </c>
      <c r="O1764" s="3">
        <v>366</v>
      </c>
      <c r="P1764">
        <v>3</v>
      </c>
      <c r="Q1764" s="3">
        <v>1099</v>
      </c>
      <c r="R1764" s="1" t="s">
        <v>1951</v>
      </c>
      <c r="S1764" s="3">
        <v>114</v>
      </c>
      <c r="U1764" t="str">
        <f>IF(Ecommerce_Sales[[#This Row],[Delivery_Time_Days]]&gt;7,"Delay",IF(Ecommerce_Sales[[#This Row],[Delivery_Time_Days]] = 0,"No delivery",IF(Ecommerce_Sales[[#This Row],[Delivery_Time_Days]]&lt;=7,"On-time")))</f>
        <v>No delivery</v>
      </c>
      <c r="V1764" s="7">
        <f>Ecommerce_Sales[[#This Row],[Profit]]/Ecommerce_Sales[[#This Row],[Total_Price]]</f>
        <v>0.3503184713375796</v>
      </c>
      <c r="W1764" s="3">
        <v>385</v>
      </c>
      <c r="X1764" s="3"/>
    </row>
    <row r="1765" spans="1:24" x14ac:dyDescent="0.25">
      <c r="A1765" s="1" t="s">
        <v>6191</v>
      </c>
      <c r="B1765" s="1" t="s">
        <v>224</v>
      </c>
      <c r="C1765" s="1" t="s">
        <v>225</v>
      </c>
      <c r="D1765" s="1" t="s">
        <v>2849</v>
      </c>
      <c r="E1765" s="1" t="s">
        <v>1966</v>
      </c>
      <c r="F1765" s="2">
        <v>45249</v>
      </c>
      <c r="G1765" s="2">
        <v>45090</v>
      </c>
      <c r="H1765" s="2" t="str">
        <f>TEXT(Ecommerce_Sales[[#This Row],[Order_Date]],"mmmm")</f>
        <v>June</v>
      </c>
      <c r="I1765" s="2" t="str">
        <f>TEXT(Ecommerce_Sales[[#This Row],[Order_Date]],"yyyy")</f>
        <v>2023</v>
      </c>
      <c r="J1765" s="2" t="str">
        <f>TEXT(Ecommerce_Sales[[#This Row],[Order_Date]],"mmmm")</f>
        <v>June</v>
      </c>
      <c r="K1765" s="1" t="s">
        <v>1947</v>
      </c>
      <c r="L1765" s="1" t="s">
        <v>6192</v>
      </c>
      <c r="M1765" s="1" t="s">
        <v>1956</v>
      </c>
      <c r="N1765" s="1" t="s">
        <v>1957</v>
      </c>
      <c r="O1765" s="3">
        <v>170</v>
      </c>
      <c r="P1765">
        <v>4</v>
      </c>
      <c r="Q1765" s="3">
        <v>682</v>
      </c>
      <c r="R1765" s="1" t="s">
        <v>1958</v>
      </c>
      <c r="S1765" s="3">
        <v>43</v>
      </c>
      <c r="T1765">
        <v>4</v>
      </c>
      <c r="U1765" t="str">
        <f>IF(Ecommerce_Sales[[#This Row],[Delivery_Time_Days]]&gt;7,"Delay",IF(Ecommerce_Sales[[#This Row],[Delivery_Time_Days]] = 0,"No delivery",IF(Ecommerce_Sales[[#This Row],[Delivery_Time_Days]]&lt;=7,"On-time")))</f>
        <v>On-time</v>
      </c>
      <c r="V1765" s="7">
        <f>Ecommerce_Sales[[#This Row],[Profit]]/Ecommerce_Sales[[#This Row],[Total_Price]]</f>
        <v>0.14956011730205279</v>
      </c>
      <c r="W1765" s="3">
        <v>102</v>
      </c>
      <c r="X1765" s="3"/>
    </row>
    <row r="1766" spans="1:24" x14ac:dyDescent="0.25">
      <c r="A1766" s="1" t="s">
        <v>6193</v>
      </c>
      <c r="B1766" s="1" t="s">
        <v>234</v>
      </c>
      <c r="C1766" s="1" t="s">
        <v>235</v>
      </c>
      <c r="D1766" s="1" t="s">
        <v>2410</v>
      </c>
      <c r="E1766" s="1" t="s">
        <v>1996</v>
      </c>
      <c r="F1766" s="2">
        <v>45139</v>
      </c>
      <c r="G1766" s="2">
        <v>45442</v>
      </c>
      <c r="H1766" s="2" t="str">
        <f>TEXT(Ecommerce_Sales[[#This Row],[Order_Date]],"mmmm")</f>
        <v>May</v>
      </c>
      <c r="I1766" s="2" t="str">
        <f>TEXT(Ecommerce_Sales[[#This Row],[Order_Date]],"yyyy")</f>
        <v>2024</v>
      </c>
      <c r="J1766" s="2" t="str">
        <f>TEXT(Ecommerce_Sales[[#This Row],[Order_Date]],"mmmm")</f>
        <v>May</v>
      </c>
      <c r="K1766" s="1" t="s">
        <v>1947</v>
      </c>
      <c r="L1766" s="1" t="s">
        <v>6194</v>
      </c>
      <c r="M1766" s="1" t="s">
        <v>2104</v>
      </c>
      <c r="N1766" s="1" t="s">
        <v>1978</v>
      </c>
      <c r="O1766" s="3">
        <v>116</v>
      </c>
      <c r="P1766">
        <v>3</v>
      </c>
      <c r="Q1766" s="3">
        <v>347</v>
      </c>
      <c r="R1766" s="1" t="s">
        <v>1951</v>
      </c>
      <c r="S1766" s="3">
        <v>21</v>
      </c>
      <c r="T1766">
        <v>7</v>
      </c>
      <c r="U1766" t="str">
        <f>IF(Ecommerce_Sales[[#This Row],[Delivery_Time_Days]]&gt;7,"Delay",IF(Ecommerce_Sales[[#This Row],[Delivery_Time_Days]] = 0,"No delivery",IF(Ecommerce_Sales[[#This Row],[Delivery_Time_Days]]&lt;=7,"On-time")))</f>
        <v>On-time</v>
      </c>
      <c r="V1766" s="7">
        <f>Ecommerce_Sales[[#This Row],[Profit]]/Ecommerce_Sales[[#This Row],[Total_Price]]</f>
        <v>0.34870317002881845</v>
      </c>
      <c r="W1766" s="3">
        <v>121</v>
      </c>
      <c r="X1766" s="3"/>
    </row>
    <row r="1767" spans="1:24" x14ac:dyDescent="0.25">
      <c r="A1767" s="1" t="s">
        <v>6195</v>
      </c>
      <c r="B1767" s="1" t="s">
        <v>440</v>
      </c>
      <c r="C1767" s="1" t="s">
        <v>441</v>
      </c>
      <c r="D1767" s="1" t="s">
        <v>2021</v>
      </c>
      <c r="E1767" s="1" t="s">
        <v>1996</v>
      </c>
      <c r="F1767" s="2">
        <v>45193</v>
      </c>
      <c r="G1767" s="2">
        <v>45410</v>
      </c>
      <c r="H1767" s="2" t="str">
        <f>TEXT(Ecommerce_Sales[[#This Row],[Order_Date]],"mmmm")</f>
        <v>April</v>
      </c>
      <c r="I1767" s="2" t="str">
        <f>TEXT(Ecommerce_Sales[[#This Row],[Order_Date]],"yyyy")</f>
        <v>2024</v>
      </c>
      <c r="J1767" s="2" t="str">
        <f>TEXT(Ecommerce_Sales[[#This Row],[Order_Date]],"mmmm")</f>
        <v>April</v>
      </c>
      <c r="K1767" s="1" t="s">
        <v>1947</v>
      </c>
      <c r="L1767" s="1" t="s">
        <v>6196</v>
      </c>
      <c r="M1767" s="1" t="s">
        <v>2047</v>
      </c>
      <c r="N1767" s="1" t="s">
        <v>1989</v>
      </c>
      <c r="O1767" s="3">
        <v>699</v>
      </c>
      <c r="P1767">
        <v>2</v>
      </c>
      <c r="Q1767" s="3">
        <v>1399</v>
      </c>
      <c r="R1767" s="1" t="s">
        <v>1951</v>
      </c>
      <c r="S1767" s="3">
        <v>126</v>
      </c>
      <c r="T1767">
        <v>3</v>
      </c>
      <c r="U1767" t="str">
        <f>IF(Ecommerce_Sales[[#This Row],[Delivery_Time_Days]]&gt;7,"Delay",IF(Ecommerce_Sales[[#This Row],[Delivery_Time_Days]] = 0,"No delivery",IF(Ecommerce_Sales[[#This Row],[Delivery_Time_Days]]&lt;=7,"On-time")))</f>
        <v>On-time</v>
      </c>
      <c r="V1767" s="7">
        <f>Ecommerce_Sales[[#This Row],[Profit]]/Ecommerce_Sales[[#This Row],[Total_Price]]</f>
        <v>0.25017869907076484</v>
      </c>
      <c r="W1767" s="3">
        <v>350</v>
      </c>
      <c r="X1767" s="3"/>
    </row>
    <row r="1768" spans="1:24" x14ac:dyDescent="0.25">
      <c r="A1768" s="1" t="s">
        <v>6197</v>
      </c>
      <c r="B1768" s="1" t="s">
        <v>525</v>
      </c>
      <c r="C1768" s="1" t="s">
        <v>526</v>
      </c>
      <c r="D1768" s="1" t="s">
        <v>3541</v>
      </c>
      <c r="E1768" s="1" t="s">
        <v>1996</v>
      </c>
      <c r="F1768" s="2">
        <v>45052</v>
      </c>
      <c r="G1768" s="2">
        <v>45617</v>
      </c>
      <c r="H1768" s="2" t="str">
        <f>TEXT(Ecommerce_Sales[[#This Row],[Order_Date]],"mmmm")</f>
        <v>November</v>
      </c>
      <c r="I1768" s="2" t="str">
        <f>TEXT(Ecommerce_Sales[[#This Row],[Order_Date]],"yyyy")</f>
        <v>2024</v>
      </c>
      <c r="J1768" s="2" t="str">
        <f>TEXT(Ecommerce_Sales[[#This Row],[Order_Date]],"mmmm")</f>
        <v>November</v>
      </c>
      <c r="K1768" s="1" t="s">
        <v>1986</v>
      </c>
      <c r="L1768" s="1" t="s">
        <v>6198</v>
      </c>
      <c r="M1768" s="1" t="s">
        <v>2002</v>
      </c>
      <c r="N1768" s="1" t="s">
        <v>1989</v>
      </c>
      <c r="O1768" s="3">
        <v>1176</v>
      </c>
      <c r="P1768">
        <v>6</v>
      </c>
      <c r="Q1768" s="3">
        <v>7057</v>
      </c>
      <c r="R1768" s="1" t="s">
        <v>2008</v>
      </c>
      <c r="S1768" s="3">
        <v>931</v>
      </c>
      <c r="U1768" t="str">
        <f>IF(Ecommerce_Sales[[#This Row],[Delivery_Time_Days]]&gt;7,"Delay",IF(Ecommerce_Sales[[#This Row],[Delivery_Time_Days]] = 0,"No delivery",IF(Ecommerce_Sales[[#This Row],[Delivery_Time_Days]]&lt;=7,"On-time")))</f>
        <v>No delivery</v>
      </c>
      <c r="V1768" s="7">
        <f>Ecommerce_Sales[[#This Row],[Profit]]/Ecommerce_Sales[[#This Row],[Total_Price]]</f>
        <v>0.2499645741816636</v>
      </c>
      <c r="W1768" s="3">
        <v>1764</v>
      </c>
      <c r="X1768" s="3"/>
    </row>
    <row r="1769" spans="1:24" x14ac:dyDescent="0.25">
      <c r="A1769" s="1" t="s">
        <v>6199</v>
      </c>
      <c r="B1769" s="1" t="s">
        <v>1437</v>
      </c>
      <c r="C1769" s="1" t="s">
        <v>1438</v>
      </c>
      <c r="D1769" s="1" t="s">
        <v>6200</v>
      </c>
      <c r="E1769" s="1" t="s">
        <v>1981</v>
      </c>
      <c r="F1769" s="2">
        <v>45385</v>
      </c>
      <c r="G1769" s="2">
        <v>44949</v>
      </c>
      <c r="H1769" s="2" t="str">
        <f>TEXT(Ecommerce_Sales[[#This Row],[Order_Date]],"mmmm")</f>
        <v>January</v>
      </c>
      <c r="I1769" s="2" t="str">
        <f>TEXT(Ecommerce_Sales[[#This Row],[Order_Date]],"yyyy")</f>
        <v>2023</v>
      </c>
      <c r="J1769" s="2" t="str">
        <f>TEXT(Ecommerce_Sales[[#This Row],[Order_Date]],"mmmm")</f>
        <v>January</v>
      </c>
      <c r="K1769" s="1" t="s">
        <v>1947</v>
      </c>
      <c r="L1769" s="1" t="s">
        <v>6201</v>
      </c>
      <c r="M1769" s="1" t="s">
        <v>2104</v>
      </c>
      <c r="N1769" s="1" t="s">
        <v>1978</v>
      </c>
      <c r="O1769" s="3">
        <v>338</v>
      </c>
      <c r="P1769">
        <v>3</v>
      </c>
      <c r="Q1769" s="3">
        <v>1015</v>
      </c>
      <c r="R1769" s="1" t="s">
        <v>1951</v>
      </c>
      <c r="S1769" s="3">
        <v>75</v>
      </c>
      <c r="T1769">
        <v>8</v>
      </c>
      <c r="U1769" t="str">
        <f>IF(Ecommerce_Sales[[#This Row],[Delivery_Time_Days]]&gt;7,"Delay",IF(Ecommerce_Sales[[#This Row],[Delivery_Time_Days]] = 0,"No delivery",IF(Ecommerce_Sales[[#This Row],[Delivery_Time_Days]]&lt;=7,"On-time")))</f>
        <v>Delay</v>
      </c>
      <c r="V1769" s="7">
        <f>Ecommerce_Sales[[#This Row],[Profit]]/Ecommerce_Sales[[#This Row],[Total_Price]]</f>
        <v>0.34975369458128081</v>
      </c>
      <c r="W1769" s="3">
        <v>355</v>
      </c>
      <c r="X1769" s="3"/>
    </row>
    <row r="1770" spans="1:24" x14ac:dyDescent="0.25">
      <c r="A1770" s="1" t="s">
        <v>6202</v>
      </c>
      <c r="B1770" s="1" t="s">
        <v>1483</v>
      </c>
      <c r="C1770" s="1" t="s">
        <v>1593</v>
      </c>
      <c r="D1770" s="1" t="s">
        <v>3646</v>
      </c>
      <c r="E1770" s="1" t="s">
        <v>1996</v>
      </c>
      <c r="F1770" s="2">
        <v>45555</v>
      </c>
      <c r="G1770" s="2">
        <v>45167</v>
      </c>
      <c r="H1770" s="2" t="str">
        <f>TEXT(Ecommerce_Sales[[#This Row],[Order_Date]],"mmmm")</f>
        <v>August</v>
      </c>
      <c r="I1770" s="2" t="str">
        <f>TEXT(Ecommerce_Sales[[#This Row],[Order_Date]],"yyyy")</f>
        <v>2023</v>
      </c>
      <c r="J1770" s="2" t="str">
        <f>TEXT(Ecommerce_Sales[[#This Row],[Order_Date]],"mmmm")</f>
        <v>August</v>
      </c>
      <c r="K1770" s="1" t="s">
        <v>1986</v>
      </c>
      <c r="L1770" s="1" t="s">
        <v>6203</v>
      </c>
      <c r="M1770" s="1" t="s">
        <v>1977</v>
      </c>
      <c r="N1770" s="1" t="s">
        <v>1978</v>
      </c>
      <c r="O1770" s="3">
        <v>810</v>
      </c>
      <c r="P1770">
        <v>1</v>
      </c>
      <c r="Q1770" s="3">
        <v>810</v>
      </c>
      <c r="R1770" s="1" t="s">
        <v>1951</v>
      </c>
      <c r="S1770" s="3">
        <v>99</v>
      </c>
      <c r="U1770" t="str">
        <f>IF(Ecommerce_Sales[[#This Row],[Delivery_Time_Days]]&gt;7,"Delay",IF(Ecommerce_Sales[[#This Row],[Delivery_Time_Days]] = 0,"No delivery",IF(Ecommerce_Sales[[#This Row],[Delivery_Time_Days]]&lt;=7,"On-time")))</f>
        <v>No delivery</v>
      </c>
      <c r="V1770" s="7">
        <f>Ecommerce_Sales[[#This Row],[Profit]]/Ecommerce_Sales[[#This Row],[Total_Price]]</f>
        <v>0.35061728395061731</v>
      </c>
      <c r="W1770" s="3">
        <v>284</v>
      </c>
      <c r="X1770" s="3"/>
    </row>
    <row r="1771" spans="1:24" x14ac:dyDescent="0.25">
      <c r="A1771" s="1" t="s">
        <v>6204</v>
      </c>
      <c r="B1771" s="1" t="s">
        <v>106</v>
      </c>
      <c r="C1771" s="1" t="s">
        <v>107</v>
      </c>
      <c r="D1771" s="1" t="s">
        <v>4390</v>
      </c>
      <c r="E1771" s="1" t="s">
        <v>1981</v>
      </c>
      <c r="F1771" s="2">
        <v>45593</v>
      </c>
      <c r="G1771" s="2">
        <v>45630</v>
      </c>
      <c r="H1771" s="2" t="str">
        <f>TEXT(Ecommerce_Sales[[#This Row],[Order_Date]],"mmmm")</f>
        <v>December</v>
      </c>
      <c r="I1771" s="2" t="str">
        <f>TEXT(Ecommerce_Sales[[#This Row],[Order_Date]],"yyyy")</f>
        <v>2024</v>
      </c>
      <c r="J1771" s="2" t="str">
        <f>TEXT(Ecommerce_Sales[[#This Row],[Order_Date]],"mmmm")</f>
        <v>December</v>
      </c>
      <c r="K1771" s="1" t="s">
        <v>1947</v>
      </c>
      <c r="L1771" s="1" t="s">
        <v>6205</v>
      </c>
      <c r="M1771" s="1" t="s">
        <v>2047</v>
      </c>
      <c r="N1771" s="1" t="s">
        <v>1989</v>
      </c>
      <c r="O1771" s="3">
        <v>1867</v>
      </c>
      <c r="P1771">
        <v>2</v>
      </c>
      <c r="Q1771" s="3">
        <v>3733</v>
      </c>
      <c r="R1771" s="1" t="s">
        <v>1951</v>
      </c>
      <c r="S1771" s="3">
        <v>402</v>
      </c>
      <c r="T1771">
        <v>5</v>
      </c>
      <c r="U1771" t="str">
        <f>IF(Ecommerce_Sales[[#This Row],[Delivery_Time_Days]]&gt;7,"Delay",IF(Ecommerce_Sales[[#This Row],[Delivery_Time_Days]] = 0,"No delivery",IF(Ecommerce_Sales[[#This Row],[Delivery_Time_Days]]&lt;=7,"On-time")))</f>
        <v>On-time</v>
      </c>
      <c r="V1771" s="7">
        <f>Ecommerce_Sales[[#This Row],[Profit]]/Ecommerce_Sales[[#This Row],[Total_Price]]</f>
        <v>0.24993302973479775</v>
      </c>
      <c r="W1771" s="3">
        <v>933</v>
      </c>
      <c r="X1771" s="3"/>
    </row>
    <row r="1772" spans="1:24" x14ac:dyDescent="0.25">
      <c r="A1772" s="1" t="s">
        <v>6206</v>
      </c>
      <c r="B1772" s="1" t="s">
        <v>1013</v>
      </c>
      <c r="C1772" s="1" t="s">
        <v>1014</v>
      </c>
      <c r="D1772" s="1" t="s">
        <v>6207</v>
      </c>
      <c r="E1772" s="1" t="s">
        <v>1966</v>
      </c>
      <c r="F1772" s="2">
        <v>45593</v>
      </c>
      <c r="G1772" s="2">
        <v>45042</v>
      </c>
      <c r="H1772" s="2" t="str">
        <f>TEXT(Ecommerce_Sales[[#This Row],[Order_Date]],"mmmm")</f>
        <v>April</v>
      </c>
      <c r="I1772" s="2" t="str">
        <f>TEXT(Ecommerce_Sales[[#This Row],[Order_Date]],"yyyy")</f>
        <v>2023</v>
      </c>
      <c r="J1772" s="2" t="str">
        <f>TEXT(Ecommerce_Sales[[#This Row],[Order_Date]],"mmmm")</f>
        <v>April</v>
      </c>
      <c r="K1772" s="1" t="s">
        <v>1947</v>
      </c>
      <c r="L1772" s="1" t="s">
        <v>6208</v>
      </c>
      <c r="M1772" s="1" t="s">
        <v>1988</v>
      </c>
      <c r="N1772" s="1" t="s">
        <v>1989</v>
      </c>
      <c r="O1772" s="3">
        <v>143</v>
      </c>
      <c r="P1772">
        <v>5</v>
      </c>
      <c r="Q1772" s="3">
        <v>713</v>
      </c>
      <c r="R1772" s="1" t="s">
        <v>1958</v>
      </c>
      <c r="S1772" s="3">
        <v>70</v>
      </c>
      <c r="T1772">
        <v>7</v>
      </c>
      <c r="U1772" t="str">
        <f>IF(Ecommerce_Sales[[#This Row],[Delivery_Time_Days]]&gt;7,"Delay",IF(Ecommerce_Sales[[#This Row],[Delivery_Time_Days]] = 0,"No delivery",IF(Ecommerce_Sales[[#This Row],[Delivery_Time_Days]]&lt;=7,"On-time")))</f>
        <v>On-time</v>
      </c>
      <c r="V1772" s="7">
        <f>Ecommerce_Sales[[#This Row],[Profit]]/Ecommerce_Sales[[#This Row],[Total_Price]]</f>
        <v>0.24964936886395511</v>
      </c>
      <c r="W1772" s="3">
        <v>178</v>
      </c>
      <c r="X1772" s="3"/>
    </row>
    <row r="1773" spans="1:24" x14ac:dyDescent="0.25">
      <c r="A1773" s="1" t="s">
        <v>6209</v>
      </c>
      <c r="B1773" s="1" t="s">
        <v>1201</v>
      </c>
      <c r="C1773" s="1" t="s">
        <v>1202</v>
      </c>
      <c r="D1773" s="1" t="s">
        <v>3059</v>
      </c>
      <c r="E1773" s="1" t="s">
        <v>1946</v>
      </c>
      <c r="F1773" s="2">
        <v>45015</v>
      </c>
      <c r="G1773" s="2">
        <v>45451</v>
      </c>
      <c r="H1773" s="2" t="str">
        <f>TEXT(Ecommerce_Sales[[#This Row],[Order_Date]],"mmmm")</f>
        <v>June</v>
      </c>
      <c r="I1773" s="2" t="str">
        <f>TEXT(Ecommerce_Sales[[#This Row],[Order_Date]],"yyyy")</f>
        <v>2024</v>
      </c>
      <c r="J1773" s="2" t="str">
        <f>TEXT(Ecommerce_Sales[[#This Row],[Order_Date]],"mmmm")</f>
        <v>June</v>
      </c>
      <c r="K1773" s="1" t="s">
        <v>1947</v>
      </c>
      <c r="L1773" s="1" t="s">
        <v>6210</v>
      </c>
      <c r="M1773" s="1" t="s">
        <v>2030</v>
      </c>
      <c r="N1773" s="1" t="s">
        <v>1978</v>
      </c>
      <c r="O1773" s="3">
        <v>179</v>
      </c>
      <c r="P1773">
        <v>3</v>
      </c>
      <c r="Q1773" s="3">
        <v>538</v>
      </c>
      <c r="R1773" s="1" t="s">
        <v>1951</v>
      </c>
      <c r="S1773" s="3">
        <v>36</v>
      </c>
      <c r="T1773">
        <v>10</v>
      </c>
      <c r="U1773" t="str">
        <f>IF(Ecommerce_Sales[[#This Row],[Delivery_Time_Days]]&gt;7,"Delay",IF(Ecommerce_Sales[[#This Row],[Delivery_Time_Days]] = 0,"No delivery",IF(Ecommerce_Sales[[#This Row],[Delivery_Time_Days]]&lt;=7,"On-time")))</f>
        <v>Delay</v>
      </c>
      <c r="V1773" s="7">
        <f>Ecommerce_Sales[[#This Row],[Profit]]/Ecommerce_Sales[[#This Row],[Total_Price]]</f>
        <v>0.34944237918215615</v>
      </c>
      <c r="W1773" s="3">
        <v>188</v>
      </c>
      <c r="X1773" s="3"/>
    </row>
    <row r="1774" spans="1:24" x14ac:dyDescent="0.25">
      <c r="A1774" s="1" t="s">
        <v>6211</v>
      </c>
      <c r="B1774" s="1" t="s">
        <v>172</v>
      </c>
      <c r="C1774" s="1" t="s">
        <v>173</v>
      </c>
      <c r="D1774" s="1" t="s">
        <v>4236</v>
      </c>
      <c r="E1774" s="1" t="s">
        <v>1996</v>
      </c>
      <c r="F1774" s="2">
        <v>45459</v>
      </c>
      <c r="G1774" s="2">
        <v>45397</v>
      </c>
      <c r="H1774" s="2" t="str">
        <f>TEXT(Ecommerce_Sales[[#This Row],[Order_Date]],"mmmm")</f>
        <v>April</v>
      </c>
      <c r="I1774" s="2" t="str">
        <f>TEXT(Ecommerce_Sales[[#This Row],[Order_Date]],"yyyy")</f>
        <v>2024</v>
      </c>
      <c r="J1774" s="2" t="str">
        <f>TEXT(Ecommerce_Sales[[#This Row],[Order_Date]],"mmmm")</f>
        <v>April</v>
      </c>
      <c r="K1774" s="1" t="s">
        <v>1992</v>
      </c>
      <c r="L1774" s="1" t="s">
        <v>6212</v>
      </c>
      <c r="M1774" s="1" t="s">
        <v>2002</v>
      </c>
      <c r="N1774" s="1" t="s">
        <v>1989</v>
      </c>
      <c r="O1774" s="3">
        <v>979</v>
      </c>
      <c r="P1774">
        <v>5</v>
      </c>
      <c r="Q1774" s="3">
        <v>4897</v>
      </c>
      <c r="R1774" s="1" t="s">
        <v>1951</v>
      </c>
      <c r="S1774" s="3">
        <v>349</v>
      </c>
      <c r="U1774" t="str">
        <f>IF(Ecommerce_Sales[[#This Row],[Delivery_Time_Days]]&gt;7,"Delay",IF(Ecommerce_Sales[[#This Row],[Delivery_Time_Days]] = 0,"No delivery",IF(Ecommerce_Sales[[#This Row],[Delivery_Time_Days]]&lt;=7,"On-time")))</f>
        <v>No delivery</v>
      </c>
      <c r="V1774" s="7">
        <f>Ecommerce_Sales[[#This Row],[Profit]]/Ecommerce_Sales[[#This Row],[Total_Price]]</f>
        <v>0.24994894833571574</v>
      </c>
      <c r="W1774" s="3">
        <v>1224</v>
      </c>
      <c r="X1774" s="3"/>
    </row>
    <row r="1775" spans="1:24" x14ac:dyDescent="0.25">
      <c r="A1775" s="1" t="s">
        <v>6213</v>
      </c>
      <c r="B1775" s="1" t="s">
        <v>992</v>
      </c>
      <c r="C1775" s="1" t="s">
        <v>993</v>
      </c>
      <c r="D1775" s="1" t="s">
        <v>2396</v>
      </c>
      <c r="E1775" s="1" t="s">
        <v>1996</v>
      </c>
      <c r="F1775" s="2">
        <v>45493</v>
      </c>
      <c r="G1775" s="2">
        <v>45558</v>
      </c>
      <c r="H1775" s="2" t="str">
        <f>TEXT(Ecommerce_Sales[[#This Row],[Order_Date]],"mmmm")</f>
        <v>September</v>
      </c>
      <c r="I1775" s="2" t="str">
        <f>TEXT(Ecommerce_Sales[[#This Row],[Order_Date]],"yyyy")</f>
        <v>2024</v>
      </c>
      <c r="J1775" s="2" t="str">
        <f>TEXT(Ecommerce_Sales[[#This Row],[Order_Date]],"mmmm")</f>
        <v>September</v>
      </c>
      <c r="K1775" s="1" t="s">
        <v>1986</v>
      </c>
      <c r="L1775" s="1" t="s">
        <v>6214</v>
      </c>
      <c r="M1775" s="1" t="s">
        <v>2047</v>
      </c>
      <c r="N1775" s="1" t="s">
        <v>1989</v>
      </c>
      <c r="O1775" s="3">
        <v>89</v>
      </c>
      <c r="P1775">
        <v>3</v>
      </c>
      <c r="Q1775" s="3">
        <v>267</v>
      </c>
      <c r="R1775" s="1" t="s">
        <v>1958</v>
      </c>
      <c r="S1775" s="3">
        <v>37</v>
      </c>
      <c r="U1775" t="str">
        <f>IF(Ecommerce_Sales[[#This Row],[Delivery_Time_Days]]&gt;7,"Delay",IF(Ecommerce_Sales[[#This Row],[Delivery_Time_Days]] = 0,"No delivery",IF(Ecommerce_Sales[[#This Row],[Delivery_Time_Days]]&lt;=7,"On-time")))</f>
        <v>No delivery</v>
      </c>
      <c r="V1775" s="7">
        <f>Ecommerce_Sales[[#This Row],[Profit]]/Ecommerce_Sales[[#This Row],[Total_Price]]</f>
        <v>0.25093632958801498</v>
      </c>
      <c r="W1775" s="3">
        <v>67</v>
      </c>
      <c r="X1775" s="3"/>
    </row>
    <row r="1776" spans="1:24" x14ac:dyDescent="0.25">
      <c r="A1776" s="1" t="s">
        <v>6215</v>
      </c>
      <c r="B1776" s="1" t="s">
        <v>176</v>
      </c>
      <c r="C1776" s="1" t="s">
        <v>177</v>
      </c>
      <c r="D1776" s="1" t="s">
        <v>6101</v>
      </c>
      <c r="E1776" s="1" t="s">
        <v>1946</v>
      </c>
      <c r="F1776" s="2">
        <v>45499</v>
      </c>
      <c r="G1776" s="2">
        <v>45642</v>
      </c>
      <c r="H1776" s="2" t="str">
        <f>TEXT(Ecommerce_Sales[[#This Row],[Order_Date]],"mmmm")</f>
        <v>December</v>
      </c>
      <c r="I1776" s="2" t="str">
        <f>TEXT(Ecommerce_Sales[[#This Row],[Order_Date]],"yyyy")</f>
        <v>2024</v>
      </c>
      <c r="J1776" s="2" t="str">
        <f>TEXT(Ecommerce_Sales[[#This Row],[Order_Date]],"mmmm")</f>
        <v>December</v>
      </c>
      <c r="K1776" s="1" t="s">
        <v>1947</v>
      </c>
      <c r="L1776" s="1" t="s">
        <v>6216</v>
      </c>
      <c r="M1776" s="1" t="s">
        <v>1972</v>
      </c>
      <c r="N1776" s="1" t="s">
        <v>1973</v>
      </c>
      <c r="O1776" s="3">
        <v>1511</v>
      </c>
      <c r="P1776">
        <v>8</v>
      </c>
      <c r="Q1776" s="3">
        <v>12087</v>
      </c>
      <c r="R1776" s="1" t="s">
        <v>1958</v>
      </c>
      <c r="S1776" s="3">
        <v>1783</v>
      </c>
      <c r="T1776">
        <v>7</v>
      </c>
      <c r="U1776" t="str">
        <f>IF(Ecommerce_Sales[[#This Row],[Delivery_Time_Days]]&gt;7,"Delay",IF(Ecommerce_Sales[[#This Row],[Delivery_Time_Days]] = 0,"No delivery",IF(Ecommerce_Sales[[#This Row],[Delivery_Time_Days]]&lt;=7,"On-time")))</f>
        <v>On-time</v>
      </c>
      <c r="V1776" s="7">
        <f>Ecommerce_Sales[[#This Row],[Profit]]/Ecommerce_Sales[[#This Row],[Total_Price]]</f>
        <v>0.2999917266484653</v>
      </c>
      <c r="W1776" s="3">
        <v>3626</v>
      </c>
      <c r="X1776" s="3"/>
    </row>
    <row r="1777" spans="1:24" x14ac:dyDescent="0.25">
      <c r="A1777" s="1" t="s">
        <v>6217</v>
      </c>
      <c r="B1777" s="1" t="s">
        <v>1863</v>
      </c>
      <c r="C1777" s="1" t="s">
        <v>1864</v>
      </c>
      <c r="D1777" s="1" t="s">
        <v>6158</v>
      </c>
      <c r="E1777" s="1" t="s">
        <v>1961</v>
      </c>
      <c r="F1777" s="2">
        <v>45374</v>
      </c>
      <c r="G1777" s="2">
        <v>44982</v>
      </c>
      <c r="H1777" s="2" t="str">
        <f>TEXT(Ecommerce_Sales[[#This Row],[Order_Date]],"mmmm")</f>
        <v>February</v>
      </c>
      <c r="I1777" s="2" t="str">
        <f>TEXT(Ecommerce_Sales[[#This Row],[Order_Date]],"yyyy")</f>
        <v>2023</v>
      </c>
      <c r="J1777" s="2" t="str">
        <f>TEXT(Ecommerce_Sales[[#This Row],[Order_Date]],"mmmm")</f>
        <v>February</v>
      </c>
      <c r="K1777" s="1" t="s">
        <v>1947</v>
      </c>
      <c r="L1777" s="1" t="s">
        <v>6218</v>
      </c>
      <c r="M1777" s="1" t="s">
        <v>1972</v>
      </c>
      <c r="N1777" s="1" t="s">
        <v>1973</v>
      </c>
      <c r="O1777" s="3">
        <v>494</v>
      </c>
      <c r="P1777">
        <v>2</v>
      </c>
      <c r="Q1777" s="3">
        <v>988</v>
      </c>
      <c r="R1777" s="1" t="s">
        <v>1958</v>
      </c>
      <c r="S1777" s="3">
        <v>71</v>
      </c>
      <c r="T1777">
        <v>3</v>
      </c>
      <c r="U1777" t="str">
        <f>IF(Ecommerce_Sales[[#This Row],[Delivery_Time_Days]]&gt;7,"Delay",IF(Ecommerce_Sales[[#This Row],[Delivery_Time_Days]] = 0,"No delivery",IF(Ecommerce_Sales[[#This Row],[Delivery_Time_Days]]&lt;=7,"On-time")))</f>
        <v>On-time</v>
      </c>
      <c r="V1777" s="7">
        <f>Ecommerce_Sales[[#This Row],[Profit]]/Ecommerce_Sales[[#This Row],[Total_Price]]</f>
        <v>0.30060728744939269</v>
      </c>
      <c r="W1777" s="3">
        <v>297</v>
      </c>
      <c r="X1777" s="3"/>
    </row>
    <row r="1778" spans="1:24" x14ac:dyDescent="0.25">
      <c r="A1778" s="1" t="s">
        <v>6219</v>
      </c>
      <c r="B1778" s="1" t="s">
        <v>873</v>
      </c>
      <c r="C1778" s="1" t="s">
        <v>874</v>
      </c>
      <c r="D1778" s="1" t="s">
        <v>6031</v>
      </c>
      <c r="E1778" s="1" t="s">
        <v>1954</v>
      </c>
      <c r="F1778" s="2">
        <v>44945</v>
      </c>
      <c r="G1778" s="2">
        <v>44949</v>
      </c>
      <c r="H1778" s="2" t="str">
        <f>TEXT(Ecommerce_Sales[[#This Row],[Order_Date]],"mmmm")</f>
        <v>January</v>
      </c>
      <c r="I1778" s="2" t="str">
        <f>TEXT(Ecommerce_Sales[[#This Row],[Order_Date]],"yyyy")</f>
        <v>2023</v>
      </c>
      <c r="J1778" s="2" t="str">
        <f>TEXT(Ecommerce_Sales[[#This Row],[Order_Date]],"mmmm")</f>
        <v>January</v>
      </c>
      <c r="K1778" s="1" t="s">
        <v>1947</v>
      </c>
      <c r="L1778" s="1" t="s">
        <v>6220</v>
      </c>
      <c r="M1778" s="1" t="s">
        <v>1968</v>
      </c>
      <c r="N1778" s="1" t="s">
        <v>1957</v>
      </c>
      <c r="O1778" s="3">
        <v>508</v>
      </c>
      <c r="P1778">
        <v>1</v>
      </c>
      <c r="Q1778" s="3">
        <v>508</v>
      </c>
      <c r="R1778" s="1" t="s">
        <v>1958</v>
      </c>
      <c r="S1778" s="3">
        <v>46</v>
      </c>
      <c r="T1778">
        <v>5</v>
      </c>
      <c r="U1778" t="str">
        <f>IF(Ecommerce_Sales[[#This Row],[Delivery_Time_Days]]&gt;7,"Delay",IF(Ecommerce_Sales[[#This Row],[Delivery_Time_Days]] = 0,"No delivery",IF(Ecommerce_Sales[[#This Row],[Delivery_Time_Days]]&lt;=7,"On-time")))</f>
        <v>On-time</v>
      </c>
      <c r="V1778" s="7">
        <f>Ecommerce_Sales[[#This Row],[Profit]]/Ecommerce_Sales[[#This Row],[Total_Price]]</f>
        <v>0.14960629921259844</v>
      </c>
      <c r="W1778" s="3">
        <v>76</v>
      </c>
      <c r="X1778" s="3"/>
    </row>
    <row r="1779" spans="1:24" x14ac:dyDescent="0.25">
      <c r="A1779" s="1" t="s">
        <v>6221</v>
      </c>
      <c r="B1779" s="1" t="s">
        <v>70</v>
      </c>
      <c r="C1779" s="1" t="s">
        <v>71</v>
      </c>
      <c r="D1779" s="1" t="s">
        <v>3863</v>
      </c>
      <c r="E1779" s="1" t="s">
        <v>1954</v>
      </c>
      <c r="F1779" s="2">
        <v>45441</v>
      </c>
      <c r="G1779" s="2">
        <v>45087</v>
      </c>
      <c r="H1779" s="2" t="str">
        <f>TEXT(Ecommerce_Sales[[#This Row],[Order_Date]],"mmmm")</f>
        <v>June</v>
      </c>
      <c r="I1779" s="2" t="str">
        <f>TEXT(Ecommerce_Sales[[#This Row],[Order_Date]],"yyyy")</f>
        <v>2023</v>
      </c>
      <c r="J1779" s="2" t="str">
        <f>TEXT(Ecommerce_Sales[[#This Row],[Order_Date]],"mmmm")</f>
        <v>June</v>
      </c>
      <c r="K1779" s="1" t="s">
        <v>1947</v>
      </c>
      <c r="L1779" s="1" t="s">
        <v>6222</v>
      </c>
      <c r="M1779" s="1" t="s">
        <v>1949</v>
      </c>
      <c r="N1779" s="1" t="s">
        <v>1950</v>
      </c>
      <c r="O1779" s="3">
        <v>387</v>
      </c>
      <c r="P1779">
        <v>1</v>
      </c>
      <c r="Q1779" s="3">
        <v>387</v>
      </c>
      <c r="R1779" s="1" t="s">
        <v>1951</v>
      </c>
      <c r="S1779" s="3">
        <v>35</v>
      </c>
      <c r="T1779">
        <v>8</v>
      </c>
      <c r="U1779" t="str">
        <f>IF(Ecommerce_Sales[[#This Row],[Delivery_Time_Days]]&gt;7,"Delay",IF(Ecommerce_Sales[[#This Row],[Delivery_Time_Days]] = 0,"No delivery",IF(Ecommerce_Sales[[#This Row],[Delivery_Time_Days]]&lt;=7,"On-time")))</f>
        <v>Delay</v>
      </c>
      <c r="V1779" s="7">
        <f>Ecommerce_Sales[[#This Row],[Profit]]/Ecommerce_Sales[[#This Row],[Total_Price]]</f>
        <v>0.4005167958656331</v>
      </c>
      <c r="W1779" s="3">
        <v>155</v>
      </c>
      <c r="X1779" s="3"/>
    </row>
    <row r="1780" spans="1:24" x14ac:dyDescent="0.25">
      <c r="A1780" s="1" t="s">
        <v>6223</v>
      </c>
      <c r="B1780" s="1" t="s">
        <v>1577</v>
      </c>
      <c r="C1780" s="1" t="s">
        <v>1578</v>
      </c>
      <c r="D1780" s="1" t="s">
        <v>2932</v>
      </c>
      <c r="E1780" s="1" t="s">
        <v>2005</v>
      </c>
      <c r="F1780" s="2">
        <v>45113</v>
      </c>
      <c r="G1780" s="2">
        <v>45171</v>
      </c>
      <c r="H1780" s="2" t="str">
        <f>TEXT(Ecommerce_Sales[[#This Row],[Order_Date]],"mmmm")</f>
        <v>September</v>
      </c>
      <c r="I1780" s="2" t="str">
        <f>TEXT(Ecommerce_Sales[[#This Row],[Order_Date]],"yyyy")</f>
        <v>2023</v>
      </c>
      <c r="J1780" s="2" t="str">
        <f>TEXT(Ecommerce_Sales[[#This Row],[Order_Date]],"mmmm")</f>
        <v>September</v>
      </c>
      <c r="K1780" s="1" t="s">
        <v>1947</v>
      </c>
      <c r="L1780" s="1" t="s">
        <v>3637</v>
      </c>
      <c r="M1780" s="1" t="s">
        <v>2104</v>
      </c>
      <c r="N1780" s="1" t="s">
        <v>1978</v>
      </c>
      <c r="O1780" s="3">
        <v>911</v>
      </c>
      <c r="P1780">
        <v>4</v>
      </c>
      <c r="Q1780" s="3">
        <v>3644</v>
      </c>
      <c r="R1780" s="1" t="s">
        <v>1958</v>
      </c>
      <c r="S1780" s="3">
        <v>481</v>
      </c>
      <c r="T1780">
        <v>9</v>
      </c>
      <c r="U1780" t="str">
        <f>IF(Ecommerce_Sales[[#This Row],[Delivery_Time_Days]]&gt;7,"Delay",IF(Ecommerce_Sales[[#This Row],[Delivery_Time_Days]] = 0,"No delivery",IF(Ecommerce_Sales[[#This Row],[Delivery_Time_Days]]&lt;=7,"On-time")))</f>
        <v>Delay</v>
      </c>
      <c r="V1780" s="7">
        <f>Ecommerce_Sales[[#This Row],[Profit]]/Ecommerce_Sales[[#This Row],[Total_Price]]</f>
        <v>0.34989023051591656</v>
      </c>
      <c r="W1780" s="3">
        <v>1275</v>
      </c>
      <c r="X1780" s="3"/>
    </row>
    <row r="1781" spans="1:24" x14ac:dyDescent="0.25">
      <c r="A1781" s="1" t="s">
        <v>6224</v>
      </c>
      <c r="B1781" s="1" t="s">
        <v>1716</v>
      </c>
      <c r="C1781" s="1" t="s">
        <v>1717</v>
      </c>
      <c r="D1781" s="1" t="s">
        <v>6225</v>
      </c>
      <c r="E1781" s="1" t="s">
        <v>1996</v>
      </c>
      <c r="F1781" s="2">
        <v>45222</v>
      </c>
      <c r="G1781" s="2">
        <v>45394</v>
      </c>
      <c r="H1781" s="2" t="str">
        <f>TEXT(Ecommerce_Sales[[#This Row],[Order_Date]],"mmmm")</f>
        <v>April</v>
      </c>
      <c r="I1781" s="2" t="str">
        <f>TEXT(Ecommerce_Sales[[#This Row],[Order_Date]],"yyyy")</f>
        <v>2024</v>
      </c>
      <c r="J1781" s="2" t="str">
        <f>TEXT(Ecommerce_Sales[[#This Row],[Order_Date]],"mmmm")</f>
        <v>April</v>
      </c>
      <c r="K1781" s="1" t="s">
        <v>1947</v>
      </c>
      <c r="L1781" s="1" t="s">
        <v>6226</v>
      </c>
      <c r="M1781" s="1" t="s">
        <v>1968</v>
      </c>
      <c r="N1781" s="1" t="s">
        <v>1957</v>
      </c>
      <c r="O1781" s="3">
        <v>27</v>
      </c>
      <c r="P1781">
        <v>3</v>
      </c>
      <c r="Q1781" s="3">
        <v>82</v>
      </c>
      <c r="R1781" s="1" t="s">
        <v>1958</v>
      </c>
      <c r="S1781" s="3">
        <v>11</v>
      </c>
      <c r="T1781">
        <v>3</v>
      </c>
      <c r="U1781" t="str">
        <f>IF(Ecommerce_Sales[[#This Row],[Delivery_Time_Days]]&gt;7,"Delay",IF(Ecommerce_Sales[[#This Row],[Delivery_Time_Days]] = 0,"No delivery",IF(Ecommerce_Sales[[#This Row],[Delivery_Time_Days]]&lt;=7,"On-time")))</f>
        <v>On-time</v>
      </c>
      <c r="V1781" s="7">
        <f>Ecommerce_Sales[[#This Row],[Profit]]/Ecommerce_Sales[[#This Row],[Total_Price]]</f>
        <v>0.14634146341463414</v>
      </c>
      <c r="W1781" s="3">
        <v>12</v>
      </c>
      <c r="X1781" s="3"/>
    </row>
    <row r="1782" spans="1:24" x14ac:dyDescent="0.25">
      <c r="A1782" s="1" t="s">
        <v>6227</v>
      </c>
      <c r="B1782" s="1" t="s">
        <v>821</v>
      </c>
      <c r="C1782" s="1" t="s">
        <v>822</v>
      </c>
      <c r="D1782" s="1" t="s">
        <v>3816</v>
      </c>
      <c r="E1782" s="1" t="s">
        <v>2005</v>
      </c>
      <c r="F1782" s="2">
        <v>45031</v>
      </c>
      <c r="G1782" s="2">
        <v>45376</v>
      </c>
      <c r="H1782" s="2" t="str">
        <f>TEXT(Ecommerce_Sales[[#This Row],[Order_Date]],"mmmm")</f>
        <v>March</v>
      </c>
      <c r="I1782" s="2" t="str">
        <f>TEXT(Ecommerce_Sales[[#This Row],[Order_Date]],"yyyy")</f>
        <v>2024</v>
      </c>
      <c r="J1782" s="2" t="str">
        <f>TEXT(Ecommerce_Sales[[#This Row],[Order_Date]],"mmmm")</f>
        <v>March</v>
      </c>
      <c r="K1782" s="1" t="s">
        <v>1947</v>
      </c>
      <c r="L1782" s="1" t="s">
        <v>6228</v>
      </c>
      <c r="M1782" s="1" t="s">
        <v>2054</v>
      </c>
      <c r="N1782" s="1" t="s">
        <v>1957</v>
      </c>
      <c r="O1782" s="3">
        <v>967</v>
      </c>
      <c r="P1782">
        <v>2</v>
      </c>
      <c r="Q1782" s="3">
        <v>1935</v>
      </c>
      <c r="R1782" s="1" t="s">
        <v>1951</v>
      </c>
      <c r="S1782" s="3">
        <v>174</v>
      </c>
      <c r="T1782">
        <v>4</v>
      </c>
      <c r="U1782" t="str">
        <f>IF(Ecommerce_Sales[[#This Row],[Delivery_Time_Days]]&gt;7,"Delay",IF(Ecommerce_Sales[[#This Row],[Delivery_Time_Days]] = 0,"No delivery",IF(Ecommerce_Sales[[#This Row],[Delivery_Time_Days]]&lt;=7,"On-time")))</f>
        <v>On-time</v>
      </c>
      <c r="V1782" s="7">
        <f>Ecommerce_Sales[[#This Row],[Profit]]/Ecommerce_Sales[[#This Row],[Total_Price]]</f>
        <v>0.14987080103359174</v>
      </c>
      <c r="W1782" s="3">
        <v>290</v>
      </c>
      <c r="X1782" s="3"/>
    </row>
    <row r="1783" spans="1:24" x14ac:dyDescent="0.25">
      <c r="A1783" s="1" t="s">
        <v>6229</v>
      </c>
      <c r="B1783" s="1" t="s">
        <v>1029</v>
      </c>
      <c r="C1783" s="1" t="s">
        <v>1030</v>
      </c>
      <c r="D1783" s="1" t="s">
        <v>2640</v>
      </c>
      <c r="E1783" s="1" t="s">
        <v>1946</v>
      </c>
      <c r="F1783" s="2">
        <v>45466</v>
      </c>
      <c r="G1783" s="2">
        <v>45527</v>
      </c>
      <c r="H1783" s="2" t="str">
        <f>TEXT(Ecommerce_Sales[[#This Row],[Order_Date]],"mmmm")</f>
        <v>August</v>
      </c>
      <c r="I1783" s="2" t="str">
        <f>TEXT(Ecommerce_Sales[[#This Row],[Order_Date]],"yyyy")</f>
        <v>2024</v>
      </c>
      <c r="J1783" s="2" t="str">
        <f>TEXT(Ecommerce_Sales[[#This Row],[Order_Date]],"mmmm")</f>
        <v>August</v>
      </c>
      <c r="K1783" s="1" t="s">
        <v>1947</v>
      </c>
      <c r="L1783" s="1" t="s">
        <v>6230</v>
      </c>
      <c r="M1783" s="1" t="s">
        <v>1988</v>
      </c>
      <c r="N1783" s="1" t="s">
        <v>1989</v>
      </c>
      <c r="O1783" s="3">
        <v>370</v>
      </c>
      <c r="P1783">
        <v>6</v>
      </c>
      <c r="Q1783" s="3">
        <v>2219</v>
      </c>
      <c r="R1783" s="1" t="s">
        <v>2008</v>
      </c>
      <c r="S1783" s="3">
        <v>178</v>
      </c>
      <c r="T1783">
        <v>8</v>
      </c>
      <c r="U1783" t="str">
        <f>IF(Ecommerce_Sales[[#This Row],[Delivery_Time_Days]]&gt;7,"Delay",IF(Ecommerce_Sales[[#This Row],[Delivery_Time_Days]] = 0,"No delivery",IF(Ecommerce_Sales[[#This Row],[Delivery_Time_Days]]&lt;=7,"On-time")))</f>
        <v>Delay</v>
      </c>
      <c r="V1783" s="7">
        <f>Ecommerce_Sales[[#This Row],[Profit]]/Ecommerce_Sales[[#This Row],[Total_Price]]</f>
        <v>0.25011266336187471</v>
      </c>
      <c r="W1783" s="3">
        <v>555</v>
      </c>
      <c r="X1783" s="3"/>
    </row>
    <row r="1784" spans="1:24" x14ac:dyDescent="0.25">
      <c r="A1784" s="1" t="s">
        <v>6231</v>
      </c>
      <c r="B1784" s="1" t="s">
        <v>450</v>
      </c>
      <c r="C1784" s="1" t="s">
        <v>451</v>
      </c>
      <c r="D1784" s="1" t="s">
        <v>3829</v>
      </c>
      <c r="E1784" s="1" t="s">
        <v>1966</v>
      </c>
      <c r="F1784" s="2">
        <v>45426</v>
      </c>
      <c r="G1784" s="2">
        <v>44979</v>
      </c>
      <c r="H1784" s="2" t="str">
        <f>TEXT(Ecommerce_Sales[[#This Row],[Order_Date]],"mmmm")</f>
        <v>February</v>
      </c>
      <c r="I1784" s="2" t="str">
        <f>TEXT(Ecommerce_Sales[[#This Row],[Order_Date]],"yyyy")</f>
        <v>2023</v>
      </c>
      <c r="J1784" s="2" t="str">
        <f>TEXT(Ecommerce_Sales[[#This Row],[Order_Date]],"mmmm")</f>
        <v>February</v>
      </c>
      <c r="K1784" s="1" t="s">
        <v>1947</v>
      </c>
      <c r="L1784" s="1" t="s">
        <v>3972</v>
      </c>
      <c r="M1784" s="1" t="s">
        <v>2065</v>
      </c>
      <c r="N1784" s="1" t="s">
        <v>1978</v>
      </c>
      <c r="O1784" s="3">
        <v>704</v>
      </c>
      <c r="P1784">
        <v>1</v>
      </c>
      <c r="Q1784" s="3">
        <v>704</v>
      </c>
      <c r="R1784" s="1" t="s">
        <v>1958</v>
      </c>
      <c r="S1784" s="3">
        <v>82</v>
      </c>
      <c r="T1784">
        <v>4</v>
      </c>
      <c r="U1784" t="str">
        <f>IF(Ecommerce_Sales[[#This Row],[Delivery_Time_Days]]&gt;7,"Delay",IF(Ecommerce_Sales[[#This Row],[Delivery_Time_Days]] = 0,"No delivery",IF(Ecommerce_Sales[[#This Row],[Delivery_Time_Days]]&lt;=7,"On-time")))</f>
        <v>On-time</v>
      </c>
      <c r="V1784" s="7">
        <f>Ecommerce_Sales[[#This Row],[Profit]]/Ecommerce_Sales[[#This Row],[Total_Price]]</f>
        <v>0.35085227272727271</v>
      </c>
      <c r="W1784" s="3">
        <v>247</v>
      </c>
      <c r="X1784" s="3"/>
    </row>
    <row r="1785" spans="1:24" x14ac:dyDescent="0.25">
      <c r="A1785" s="1" t="s">
        <v>6232</v>
      </c>
      <c r="B1785" s="1" t="s">
        <v>649</v>
      </c>
      <c r="C1785" s="1" t="s">
        <v>650</v>
      </c>
      <c r="D1785" s="1" t="s">
        <v>3310</v>
      </c>
      <c r="E1785" s="1" t="s">
        <v>1954</v>
      </c>
      <c r="F1785" s="2">
        <v>45068</v>
      </c>
      <c r="G1785" s="2">
        <v>45091</v>
      </c>
      <c r="H1785" s="2" t="str">
        <f>TEXT(Ecommerce_Sales[[#This Row],[Order_Date]],"mmmm")</f>
        <v>June</v>
      </c>
      <c r="I1785" s="2" t="str">
        <f>TEXT(Ecommerce_Sales[[#This Row],[Order_Date]],"yyyy")</f>
        <v>2023</v>
      </c>
      <c r="J1785" s="2" t="str">
        <f>TEXT(Ecommerce_Sales[[#This Row],[Order_Date]],"mmmm")</f>
        <v>June</v>
      </c>
      <c r="K1785" s="1" t="s">
        <v>1992</v>
      </c>
      <c r="L1785" s="1" t="s">
        <v>6233</v>
      </c>
      <c r="M1785" s="1" t="s">
        <v>1988</v>
      </c>
      <c r="N1785" s="1" t="s">
        <v>1989</v>
      </c>
      <c r="O1785" s="3">
        <v>982</v>
      </c>
      <c r="P1785">
        <v>6</v>
      </c>
      <c r="Q1785" s="3">
        <v>5891</v>
      </c>
      <c r="R1785" s="1" t="s">
        <v>1951</v>
      </c>
      <c r="S1785" s="3">
        <v>535</v>
      </c>
      <c r="U1785" t="str">
        <f>IF(Ecommerce_Sales[[#This Row],[Delivery_Time_Days]]&gt;7,"Delay",IF(Ecommerce_Sales[[#This Row],[Delivery_Time_Days]] = 0,"No delivery",IF(Ecommerce_Sales[[#This Row],[Delivery_Time_Days]]&lt;=7,"On-time")))</f>
        <v>No delivery</v>
      </c>
      <c r="V1785" s="7">
        <f>Ecommerce_Sales[[#This Row],[Profit]]/Ecommerce_Sales[[#This Row],[Total_Price]]</f>
        <v>0.25004243761670347</v>
      </c>
      <c r="W1785" s="3">
        <v>1473</v>
      </c>
      <c r="X1785" s="3"/>
    </row>
    <row r="1786" spans="1:24" x14ac:dyDescent="0.25">
      <c r="A1786" s="1" t="s">
        <v>6234</v>
      </c>
      <c r="B1786" s="1" t="s">
        <v>509</v>
      </c>
      <c r="C1786" s="1" t="s">
        <v>510</v>
      </c>
      <c r="D1786" s="1" t="s">
        <v>5281</v>
      </c>
      <c r="E1786" s="1" t="s">
        <v>2005</v>
      </c>
      <c r="F1786" s="2">
        <v>45375</v>
      </c>
      <c r="G1786" s="2">
        <v>45268</v>
      </c>
      <c r="H1786" s="2" t="str">
        <f>TEXT(Ecommerce_Sales[[#This Row],[Order_Date]],"mmmm")</f>
        <v>December</v>
      </c>
      <c r="I1786" s="2" t="str">
        <f>TEXT(Ecommerce_Sales[[#This Row],[Order_Date]],"yyyy")</f>
        <v>2023</v>
      </c>
      <c r="J1786" s="2" t="str">
        <f>TEXT(Ecommerce_Sales[[#This Row],[Order_Date]],"mmmm")</f>
        <v>December</v>
      </c>
      <c r="K1786" s="1" t="s">
        <v>1947</v>
      </c>
      <c r="L1786" s="1" t="s">
        <v>6235</v>
      </c>
      <c r="M1786" s="1" t="s">
        <v>1949</v>
      </c>
      <c r="N1786" s="1" t="s">
        <v>1950</v>
      </c>
      <c r="O1786" s="3">
        <v>1300</v>
      </c>
      <c r="P1786">
        <v>8</v>
      </c>
      <c r="Q1786" s="3">
        <v>10402</v>
      </c>
      <c r="R1786" s="1" t="s">
        <v>1951</v>
      </c>
      <c r="S1786" s="3">
        <v>726</v>
      </c>
      <c r="T1786">
        <v>4</v>
      </c>
      <c r="U1786" t="str">
        <f>IF(Ecommerce_Sales[[#This Row],[Delivery_Time_Days]]&gt;7,"Delay",IF(Ecommerce_Sales[[#This Row],[Delivery_Time_Days]] = 0,"No delivery",IF(Ecommerce_Sales[[#This Row],[Delivery_Time_Days]]&lt;=7,"On-time")))</f>
        <v>On-time</v>
      </c>
      <c r="V1786" s="7">
        <f>Ecommerce_Sales[[#This Row],[Profit]]/Ecommerce_Sales[[#This Row],[Total_Price]]</f>
        <v>0.400019227071717</v>
      </c>
      <c r="W1786" s="3">
        <v>4161</v>
      </c>
      <c r="X1786" s="3"/>
    </row>
    <row r="1787" spans="1:24" x14ac:dyDescent="0.25">
      <c r="A1787" s="1" t="s">
        <v>6236</v>
      </c>
      <c r="B1787" s="1" t="s">
        <v>1041</v>
      </c>
      <c r="C1787" s="1" t="s">
        <v>1042</v>
      </c>
      <c r="D1787" s="1" t="s">
        <v>2367</v>
      </c>
      <c r="E1787" s="1" t="s">
        <v>1981</v>
      </c>
      <c r="F1787" s="2">
        <v>45265</v>
      </c>
      <c r="G1787" s="2">
        <v>45405</v>
      </c>
      <c r="H1787" s="2" t="str">
        <f>TEXT(Ecommerce_Sales[[#This Row],[Order_Date]],"mmmm")</f>
        <v>April</v>
      </c>
      <c r="I1787" s="2" t="str">
        <f>TEXT(Ecommerce_Sales[[#This Row],[Order_Date]],"yyyy")</f>
        <v>2024</v>
      </c>
      <c r="J1787" s="2" t="str">
        <f>TEXT(Ecommerce_Sales[[#This Row],[Order_Date]],"mmmm")</f>
        <v>April</v>
      </c>
      <c r="K1787" s="1" t="s">
        <v>1947</v>
      </c>
      <c r="L1787" s="1" t="s">
        <v>6237</v>
      </c>
      <c r="M1787" s="1" t="s">
        <v>1983</v>
      </c>
      <c r="N1787" s="1" t="s">
        <v>1950</v>
      </c>
      <c r="O1787" s="3">
        <v>953</v>
      </c>
      <c r="P1787">
        <v>3</v>
      </c>
      <c r="Q1787" s="3">
        <v>2858</v>
      </c>
      <c r="R1787" s="1" t="s">
        <v>1951</v>
      </c>
      <c r="S1787" s="3">
        <v>264</v>
      </c>
      <c r="T1787">
        <v>3</v>
      </c>
      <c r="U1787" t="str">
        <f>IF(Ecommerce_Sales[[#This Row],[Delivery_Time_Days]]&gt;7,"Delay",IF(Ecommerce_Sales[[#This Row],[Delivery_Time_Days]] = 0,"No delivery",IF(Ecommerce_Sales[[#This Row],[Delivery_Time_Days]]&lt;=7,"On-time")))</f>
        <v>On-time</v>
      </c>
      <c r="V1787" s="7">
        <f>Ecommerce_Sales[[#This Row],[Profit]]/Ecommerce_Sales[[#This Row],[Total_Price]]</f>
        <v>0.3999300209937019</v>
      </c>
      <c r="W1787" s="3">
        <v>1143</v>
      </c>
      <c r="X1787" s="3"/>
    </row>
    <row r="1788" spans="1:24" x14ac:dyDescent="0.25">
      <c r="A1788" s="1" t="s">
        <v>6238</v>
      </c>
      <c r="B1788" s="1" t="s">
        <v>1522</v>
      </c>
      <c r="C1788" s="1" t="s">
        <v>1523</v>
      </c>
      <c r="D1788" s="1" t="s">
        <v>6239</v>
      </c>
      <c r="E1788" s="1" t="s">
        <v>1966</v>
      </c>
      <c r="F1788" s="2">
        <v>45249</v>
      </c>
      <c r="G1788" s="2">
        <v>45029</v>
      </c>
      <c r="H1788" s="2" t="str">
        <f>TEXT(Ecommerce_Sales[[#This Row],[Order_Date]],"mmmm")</f>
        <v>April</v>
      </c>
      <c r="I1788" s="2" t="str">
        <f>TEXT(Ecommerce_Sales[[#This Row],[Order_Date]],"yyyy")</f>
        <v>2023</v>
      </c>
      <c r="J1788" s="2" t="str">
        <f>TEXT(Ecommerce_Sales[[#This Row],[Order_Date]],"mmmm")</f>
        <v>April</v>
      </c>
      <c r="K1788" s="1" t="s">
        <v>1947</v>
      </c>
      <c r="L1788" s="1" t="s">
        <v>6240</v>
      </c>
      <c r="M1788" s="1" t="s">
        <v>2104</v>
      </c>
      <c r="N1788" s="1" t="s">
        <v>1978</v>
      </c>
      <c r="O1788" s="3">
        <v>644</v>
      </c>
      <c r="P1788">
        <v>2</v>
      </c>
      <c r="Q1788" s="3">
        <v>1288</v>
      </c>
      <c r="R1788" s="1" t="s">
        <v>2012</v>
      </c>
      <c r="S1788" s="3">
        <v>110</v>
      </c>
      <c r="T1788">
        <v>8</v>
      </c>
      <c r="U1788" t="str">
        <f>IF(Ecommerce_Sales[[#This Row],[Delivery_Time_Days]]&gt;7,"Delay",IF(Ecommerce_Sales[[#This Row],[Delivery_Time_Days]] = 0,"No delivery",IF(Ecommerce_Sales[[#This Row],[Delivery_Time_Days]]&lt;=7,"On-time")))</f>
        <v>Delay</v>
      </c>
      <c r="V1788" s="7">
        <f>Ecommerce_Sales[[#This Row],[Profit]]/Ecommerce_Sales[[#This Row],[Total_Price]]</f>
        <v>0.3501552795031056</v>
      </c>
      <c r="W1788" s="3">
        <v>451</v>
      </c>
      <c r="X1788" s="3"/>
    </row>
    <row r="1789" spans="1:24" x14ac:dyDescent="0.25">
      <c r="A1789" s="1" t="s">
        <v>6241</v>
      </c>
      <c r="B1789" s="1" t="s">
        <v>344</v>
      </c>
      <c r="C1789" s="1" t="s">
        <v>345</v>
      </c>
      <c r="D1789" s="1" t="s">
        <v>6242</v>
      </c>
      <c r="E1789" s="1" t="s">
        <v>1981</v>
      </c>
      <c r="F1789" s="2">
        <v>45103</v>
      </c>
      <c r="G1789" s="2">
        <v>45493</v>
      </c>
      <c r="H1789" s="2" t="str">
        <f>TEXT(Ecommerce_Sales[[#This Row],[Order_Date]],"mmmm")</f>
        <v>July</v>
      </c>
      <c r="I1789" s="2" t="str">
        <f>TEXT(Ecommerce_Sales[[#This Row],[Order_Date]],"yyyy")</f>
        <v>2024</v>
      </c>
      <c r="J1789" s="2" t="str">
        <f>TEXT(Ecommerce_Sales[[#This Row],[Order_Date]],"mmmm")</f>
        <v>July</v>
      </c>
      <c r="K1789" s="1" t="s">
        <v>1947</v>
      </c>
      <c r="L1789" s="1" t="s">
        <v>6243</v>
      </c>
      <c r="M1789" s="1" t="s">
        <v>2043</v>
      </c>
      <c r="N1789" s="1" t="s">
        <v>1989</v>
      </c>
      <c r="O1789" s="3">
        <v>239</v>
      </c>
      <c r="P1789">
        <v>6</v>
      </c>
      <c r="Q1789" s="3">
        <v>1436</v>
      </c>
      <c r="R1789" s="1" t="s">
        <v>1958</v>
      </c>
      <c r="S1789" s="3">
        <v>210</v>
      </c>
      <c r="T1789">
        <v>2</v>
      </c>
      <c r="U1789" t="str">
        <f>IF(Ecommerce_Sales[[#This Row],[Delivery_Time_Days]]&gt;7,"Delay",IF(Ecommerce_Sales[[#This Row],[Delivery_Time_Days]] = 0,"No delivery",IF(Ecommerce_Sales[[#This Row],[Delivery_Time_Days]]&lt;=7,"On-time")))</f>
        <v>On-time</v>
      </c>
      <c r="V1789" s="7">
        <f>Ecommerce_Sales[[#This Row],[Profit]]/Ecommerce_Sales[[#This Row],[Total_Price]]</f>
        <v>0.25</v>
      </c>
      <c r="W1789" s="3">
        <v>359</v>
      </c>
      <c r="X1789" s="3"/>
    </row>
    <row r="1790" spans="1:24" x14ac:dyDescent="0.25">
      <c r="A1790" s="1" t="s">
        <v>6244</v>
      </c>
      <c r="B1790" s="1" t="s">
        <v>409</v>
      </c>
      <c r="C1790" s="1" t="s">
        <v>410</v>
      </c>
      <c r="D1790" s="1" t="s">
        <v>3886</v>
      </c>
      <c r="E1790" s="1" t="s">
        <v>1996</v>
      </c>
      <c r="F1790" s="2">
        <v>45563</v>
      </c>
      <c r="G1790" s="2">
        <v>45614</v>
      </c>
      <c r="H1790" s="2" t="str">
        <f>TEXT(Ecommerce_Sales[[#This Row],[Order_Date]],"mmmm")</f>
        <v>November</v>
      </c>
      <c r="I1790" s="2" t="str">
        <f>TEXT(Ecommerce_Sales[[#This Row],[Order_Date]],"yyyy")</f>
        <v>2024</v>
      </c>
      <c r="J1790" s="2" t="str">
        <f>TEXT(Ecommerce_Sales[[#This Row],[Order_Date]],"mmmm")</f>
        <v>November</v>
      </c>
      <c r="K1790" s="1" t="s">
        <v>1986</v>
      </c>
      <c r="L1790" s="1" t="s">
        <v>6245</v>
      </c>
      <c r="M1790" s="1" t="s">
        <v>1998</v>
      </c>
      <c r="N1790" s="1" t="s">
        <v>1973</v>
      </c>
      <c r="O1790" s="3">
        <v>337</v>
      </c>
      <c r="P1790">
        <v>4</v>
      </c>
      <c r="Q1790" s="3">
        <v>1347</v>
      </c>
      <c r="R1790" s="1" t="s">
        <v>2016</v>
      </c>
      <c r="S1790" s="3">
        <v>107</v>
      </c>
      <c r="U1790" t="str">
        <f>IF(Ecommerce_Sales[[#This Row],[Delivery_Time_Days]]&gt;7,"Delay",IF(Ecommerce_Sales[[#This Row],[Delivery_Time_Days]] = 0,"No delivery",IF(Ecommerce_Sales[[#This Row],[Delivery_Time_Days]]&lt;=7,"On-time")))</f>
        <v>No delivery</v>
      </c>
      <c r="V1790" s="7">
        <f>Ecommerce_Sales[[#This Row],[Profit]]/Ecommerce_Sales[[#This Row],[Total_Price]]</f>
        <v>0.29992576095025986</v>
      </c>
      <c r="W1790" s="3">
        <v>404</v>
      </c>
      <c r="X1790" s="3"/>
    </row>
    <row r="1791" spans="1:24" x14ac:dyDescent="0.25">
      <c r="A1791" s="1" t="s">
        <v>6246</v>
      </c>
      <c r="B1791" s="1" t="s">
        <v>166</v>
      </c>
      <c r="C1791" s="1" t="s">
        <v>167</v>
      </c>
      <c r="D1791" s="1" t="s">
        <v>2705</v>
      </c>
      <c r="E1791" s="1" t="s">
        <v>1966</v>
      </c>
      <c r="F1791" s="2">
        <v>45141</v>
      </c>
      <c r="G1791" s="2">
        <v>44973</v>
      </c>
      <c r="H1791" s="2" t="str">
        <f>TEXT(Ecommerce_Sales[[#This Row],[Order_Date]],"mmmm")</f>
        <v>February</v>
      </c>
      <c r="I1791" s="2" t="str">
        <f>TEXT(Ecommerce_Sales[[#This Row],[Order_Date]],"yyyy")</f>
        <v>2023</v>
      </c>
      <c r="J1791" s="2" t="str">
        <f>TEXT(Ecommerce_Sales[[#This Row],[Order_Date]],"mmmm")</f>
        <v>February</v>
      </c>
      <c r="K1791" s="1" t="s">
        <v>1947</v>
      </c>
      <c r="L1791" s="1" t="s">
        <v>6247</v>
      </c>
      <c r="M1791" s="1" t="s">
        <v>1972</v>
      </c>
      <c r="N1791" s="1" t="s">
        <v>1973</v>
      </c>
      <c r="O1791" s="3">
        <v>692</v>
      </c>
      <c r="P1791">
        <v>3</v>
      </c>
      <c r="Q1791" s="3">
        <v>2077</v>
      </c>
      <c r="R1791" s="1" t="s">
        <v>1951</v>
      </c>
      <c r="S1791" s="3">
        <v>247</v>
      </c>
      <c r="T1791">
        <v>5</v>
      </c>
      <c r="U1791" t="str">
        <f>IF(Ecommerce_Sales[[#This Row],[Delivery_Time_Days]]&gt;7,"Delay",IF(Ecommerce_Sales[[#This Row],[Delivery_Time_Days]] = 0,"No delivery",IF(Ecommerce_Sales[[#This Row],[Delivery_Time_Days]]&lt;=7,"On-time")))</f>
        <v>On-time</v>
      </c>
      <c r="V1791" s="7">
        <f>Ecommerce_Sales[[#This Row],[Profit]]/Ecommerce_Sales[[#This Row],[Total_Price]]</f>
        <v>0.29995185363505056</v>
      </c>
      <c r="W1791" s="3">
        <v>623</v>
      </c>
      <c r="X1791" s="3"/>
    </row>
    <row r="1792" spans="1:24" x14ac:dyDescent="0.25">
      <c r="A1792" s="1" t="s">
        <v>6248</v>
      </c>
      <c r="B1792" s="1" t="s">
        <v>36</v>
      </c>
      <c r="C1792" s="1" t="s">
        <v>37</v>
      </c>
      <c r="D1792" s="1" t="s">
        <v>3639</v>
      </c>
      <c r="E1792" s="1" t="s">
        <v>1996</v>
      </c>
      <c r="F1792" s="2">
        <v>45463</v>
      </c>
      <c r="G1792" s="2">
        <v>45411</v>
      </c>
      <c r="H1792" s="2" t="str">
        <f>TEXT(Ecommerce_Sales[[#This Row],[Order_Date]],"mmmm")</f>
        <v>April</v>
      </c>
      <c r="I1792" s="2" t="str">
        <f>TEXT(Ecommerce_Sales[[#This Row],[Order_Date]],"yyyy")</f>
        <v>2024</v>
      </c>
      <c r="J1792" s="2" t="str">
        <f>TEXT(Ecommerce_Sales[[#This Row],[Order_Date]],"mmmm")</f>
        <v>April</v>
      </c>
      <c r="K1792" s="1" t="s">
        <v>1947</v>
      </c>
      <c r="L1792" s="1" t="s">
        <v>6249</v>
      </c>
      <c r="M1792" s="1" t="s">
        <v>2007</v>
      </c>
      <c r="N1792" s="1" t="s">
        <v>1973</v>
      </c>
      <c r="O1792" s="3">
        <v>719</v>
      </c>
      <c r="P1792">
        <v>4</v>
      </c>
      <c r="Q1792" s="3">
        <v>2876</v>
      </c>
      <c r="R1792" s="1" t="s">
        <v>2016</v>
      </c>
      <c r="S1792" s="3">
        <v>238</v>
      </c>
      <c r="T1792">
        <v>3</v>
      </c>
      <c r="U1792" t="str">
        <f>IF(Ecommerce_Sales[[#This Row],[Delivery_Time_Days]]&gt;7,"Delay",IF(Ecommerce_Sales[[#This Row],[Delivery_Time_Days]] = 0,"No delivery",IF(Ecommerce_Sales[[#This Row],[Delivery_Time_Days]]&lt;=7,"On-time")))</f>
        <v>On-time</v>
      </c>
      <c r="V1792" s="7">
        <f>Ecommerce_Sales[[#This Row],[Profit]]/Ecommerce_Sales[[#This Row],[Total_Price]]</f>
        <v>0.30006954102920724</v>
      </c>
      <c r="W1792" s="3">
        <v>863</v>
      </c>
      <c r="X1792" s="3"/>
    </row>
    <row r="1793" spans="1:24" x14ac:dyDescent="0.25">
      <c r="A1793" s="1" t="s">
        <v>6250</v>
      </c>
      <c r="B1793" s="1" t="s">
        <v>928</v>
      </c>
      <c r="C1793" s="1" t="s">
        <v>929</v>
      </c>
      <c r="D1793" s="1" t="s">
        <v>2694</v>
      </c>
      <c r="E1793" s="1" t="s">
        <v>1966</v>
      </c>
      <c r="F1793" s="2">
        <v>45535</v>
      </c>
      <c r="G1793" s="2">
        <v>45499</v>
      </c>
      <c r="H1793" s="2" t="str">
        <f>TEXT(Ecommerce_Sales[[#This Row],[Order_Date]],"mmmm")</f>
        <v>July</v>
      </c>
      <c r="I1793" s="2" t="str">
        <f>TEXT(Ecommerce_Sales[[#This Row],[Order_Date]],"yyyy")</f>
        <v>2024</v>
      </c>
      <c r="J1793" s="2" t="str">
        <f>TEXT(Ecommerce_Sales[[#This Row],[Order_Date]],"mmmm")</f>
        <v>July</v>
      </c>
      <c r="K1793" s="1" t="s">
        <v>1947</v>
      </c>
      <c r="L1793" s="1" t="s">
        <v>6251</v>
      </c>
      <c r="M1793" s="1" t="s">
        <v>2058</v>
      </c>
      <c r="N1793" s="1" t="s">
        <v>1950</v>
      </c>
      <c r="O1793" s="3">
        <v>174</v>
      </c>
      <c r="P1793">
        <v>2</v>
      </c>
      <c r="Q1793" s="3">
        <v>348</v>
      </c>
      <c r="R1793" s="1" t="s">
        <v>1951</v>
      </c>
      <c r="S1793" s="3">
        <v>33</v>
      </c>
      <c r="T1793">
        <v>8</v>
      </c>
      <c r="U1793" t="str">
        <f>IF(Ecommerce_Sales[[#This Row],[Delivery_Time_Days]]&gt;7,"Delay",IF(Ecommerce_Sales[[#This Row],[Delivery_Time_Days]] = 0,"No delivery",IF(Ecommerce_Sales[[#This Row],[Delivery_Time_Days]]&lt;=7,"On-time")))</f>
        <v>Delay</v>
      </c>
      <c r="V1793" s="7">
        <f>Ecommerce_Sales[[#This Row],[Profit]]/Ecommerce_Sales[[#This Row],[Total_Price]]</f>
        <v>0.39942528735632182</v>
      </c>
      <c r="W1793" s="3">
        <v>139</v>
      </c>
      <c r="X1793" s="3"/>
    </row>
    <row r="1794" spans="1:24" x14ac:dyDescent="0.25">
      <c r="A1794" s="1" t="s">
        <v>6252</v>
      </c>
      <c r="B1794" s="1" t="s">
        <v>590</v>
      </c>
      <c r="C1794" s="1" t="s">
        <v>591</v>
      </c>
      <c r="D1794" s="1" t="s">
        <v>4028</v>
      </c>
      <c r="E1794" s="1" t="s">
        <v>1966</v>
      </c>
      <c r="F1794" s="2">
        <v>45168</v>
      </c>
      <c r="G1794" s="2">
        <v>45621</v>
      </c>
      <c r="H1794" s="2" t="str">
        <f>TEXT(Ecommerce_Sales[[#This Row],[Order_Date]],"mmmm")</f>
        <v>November</v>
      </c>
      <c r="I1794" s="2" t="str">
        <f>TEXT(Ecommerce_Sales[[#This Row],[Order_Date]],"yyyy")</f>
        <v>2024</v>
      </c>
      <c r="J1794" s="2" t="str">
        <f>TEXT(Ecommerce_Sales[[#This Row],[Order_Date]],"mmmm")</f>
        <v>November</v>
      </c>
      <c r="K1794" s="1" t="s">
        <v>1947</v>
      </c>
      <c r="L1794" s="1" t="s">
        <v>6253</v>
      </c>
      <c r="M1794" s="1" t="s">
        <v>2047</v>
      </c>
      <c r="N1794" s="1" t="s">
        <v>1989</v>
      </c>
      <c r="O1794" s="3">
        <v>584</v>
      </c>
      <c r="P1794">
        <v>1</v>
      </c>
      <c r="Q1794" s="3">
        <v>584</v>
      </c>
      <c r="R1794" s="1" t="s">
        <v>1951</v>
      </c>
      <c r="S1794" s="3">
        <v>64</v>
      </c>
      <c r="T1794">
        <v>7</v>
      </c>
      <c r="U1794" t="str">
        <f>IF(Ecommerce_Sales[[#This Row],[Delivery_Time_Days]]&gt;7,"Delay",IF(Ecommerce_Sales[[#This Row],[Delivery_Time_Days]] = 0,"No delivery",IF(Ecommerce_Sales[[#This Row],[Delivery_Time_Days]]&lt;=7,"On-time")))</f>
        <v>On-time</v>
      </c>
      <c r="V1794" s="7">
        <f>Ecommerce_Sales[[#This Row],[Profit]]/Ecommerce_Sales[[#This Row],[Total_Price]]</f>
        <v>0.25</v>
      </c>
      <c r="W1794" s="3">
        <v>146</v>
      </c>
      <c r="X1794" s="3"/>
    </row>
    <row r="1795" spans="1:24" x14ac:dyDescent="0.25">
      <c r="A1795" s="1" t="s">
        <v>6254</v>
      </c>
      <c r="B1795" s="1" t="s">
        <v>198</v>
      </c>
      <c r="C1795" s="1" t="s">
        <v>199</v>
      </c>
      <c r="D1795" s="1" t="s">
        <v>3324</v>
      </c>
      <c r="E1795" s="1" t="s">
        <v>2005</v>
      </c>
      <c r="F1795" s="2">
        <v>45019</v>
      </c>
      <c r="G1795" s="2">
        <v>45633</v>
      </c>
      <c r="H1795" s="2" t="str">
        <f>TEXT(Ecommerce_Sales[[#This Row],[Order_Date]],"mmmm")</f>
        <v>December</v>
      </c>
      <c r="I1795" s="2" t="str">
        <f>TEXT(Ecommerce_Sales[[#This Row],[Order_Date]],"yyyy")</f>
        <v>2024</v>
      </c>
      <c r="J1795" s="2" t="str">
        <f>TEXT(Ecommerce_Sales[[#This Row],[Order_Date]],"mmmm")</f>
        <v>December</v>
      </c>
      <c r="K1795" s="1" t="s">
        <v>1947</v>
      </c>
      <c r="L1795" s="1" t="s">
        <v>6255</v>
      </c>
      <c r="M1795" s="1" t="s">
        <v>1972</v>
      </c>
      <c r="N1795" s="1" t="s">
        <v>1973</v>
      </c>
      <c r="O1795" s="3">
        <v>172</v>
      </c>
      <c r="P1795">
        <v>4</v>
      </c>
      <c r="Q1795" s="3">
        <v>686</v>
      </c>
      <c r="R1795" s="1" t="s">
        <v>1958</v>
      </c>
      <c r="S1795" s="3">
        <v>84</v>
      </c>
      <c r="T1795">
        <v>6</v>
      </c>
      <c r="U1795" t="str">
        <f>IF(Ecommerce_Sales[[#This Row],[Delivery_Time_Days]]&gt;7,"Delay",IF(Ecommerce_Sales[[#This Row],[Delivery_Time_Days]] = 0,"No delivery",IF(Ecommerce_Sales[[#This Row],[Delivery_Time_Days]]&lt;=7,"On-time")))</f>
        <v>On-time</v>
      </c>
      <c r="V1795" s="7">
        <f>Ecommerce_Sales[[#This Row],[Profit]]/Ecommerce_Sales[[#This Row],[Total_Price]]</f>
        <v>0.30029154518950435</v>
      </c>
      <c r="W1795" s="3">
        <v>206</v>
      </c>
      <c r="X1795" s="3"/>
    </row>
    <row r="1796" spans="1:24" x14ac:dyDescent="0.25">
      <c r="A1796" s="1" t="s">
        <v>6256</v>
      </c>
      <c r="B1796" s="1" t="s">
        <v>1796</v>
      </c>
      <c r="C1796" s="1" t="s">
        <v>1797</v>
      </c>
      <c r="D1796" s="1" t="s">
        <v>3699</v>
      </c>
      <c r="E1796" s="1" t="s">
        <v>1966</v>
      </c>
      <c r="F1796" s="2">
        <v>45257</v>
      </c>
      <c r="G1796" s="2">
        <v>45122</v>
      </c>
      <c r="H1796" s="2" t="str">
        <f>TEXT(Ecommerce_Sales[[#This Row],[Order_Date]],"mmmm")</f>
        <v>July</v>
      </c>
      <c r="I1796" s="2" t="str">
        <f>TEXT(Ecommerce_Sales[[#This Row],[Order_Date]],"yyyy")</f>
        <v>2023</v>
      </c>
      <c r="J1796" s="2" t="str">
        <f>TEXT(Ecommerce_Sales[[#This Row],[Order_Date]],"mmmm")</f>
        <v>July</v>
      </c>
      <c r="K1796" s="1" t="s">
        <v>1947</v>
      </c>
      <c r="L1796" s="1" t="s">
        <v>3963</v>
      </c>
      <c r="M1796" s="1" t="s">
        <v>2007</v>
      </c>
      <c r="N1796" s="1" t="s">
        <v>1973</v>
      </c>
      <c r="O1796" s="3">
        <v>745</v>
      </c>
      <c r="P1796">
        <v>6</v>
      </c>
      <c r="Q1796" s="3">
        <v>4470</v>
      </c>
      <c r="R1796" s="1" t="s">
        <v>1951</v>
      </c>
      <c r="S1796" s="3">
        <v>663</v>
      </c>
      <c r="T1796">
        <v>3</v>
      </c>
      <c r="U1796" t="str">
        <f>IF(Ecommerce_Sales[[#This Row],[Delivery_Time_Days]]&gt;7,"Delay",IF(Ecommerce_Sales[[#This Row],[Delivery_Time_Days]] = 0,"No delivery",IF(Ecommerce_Sales[[#This Row],[Delivery_Time_Days]]&lt;=7,"On-time")))</f>
        <v>On-time</v>
      </c>
      <c r="V1796" s="7">
        <f>Ecommerce_Sales[[#This Row],[Profit]]/Ecommerce_Sales[[#This Row],[Total_Price]]</f>
        <v>0.3</v>
      </c>
      <c r="W1796" s="3">
        <v>1341</v>
      </c>
      <c r="X1796" s="3"/>
    </row>
    <row r="1797" spans="1:24" x14ac:dyDescent="0.25">
      <c r="A1797" s="1" t="s">
        <v>6257</v>
      </c>
      <c r="B1797" s="1" t="s">
        <v>84</v>
      </c>
      <c r="C1797" s="1" t="s">
        <v>85</v>
      </c>
      <c r="D1797" s="1" t="s">
        <v>2332</v>
      </c>
      <c r="E1797" s="1" t="s">
        <v>1996</v>
      </c>
      <c r="F1797" s="2">
        <v>45111</v>
      </c>
      <c r="G1797" s="2">
        <v>45158</v>
      </c>
      <c r="H1797" s="2" t="str">
        <f>TEXT(Ecommerce_Sales[[#This Row],[Order_Date]],"mmmm")</f>
        <v>August</v>
      </c>
      <c r="I1797" s="2" t="str">
        <f>TEXT(Ecommerce_Sales[[#This Row],[Order_Date]],"yyyy")</f>
        <v>2023</v>
      </c>
      <c r="J1797" s="2" t="str">
        <f>TEXT(Ecommerce_Sales[[#This Row],[Order_Date]],"mmmm")</f>
        <v>August</v>
      </c>
      <c r="K1797" s="1" t="s">
        <v>1947</v>
      </c>
      <c r="L1797" s="1" t="s">
        <v>6258</v>
      </c>
      <c r="M1797" s="1" t="s">
        <v>1977</v>
      </c>
      <c r="N1797" s="1" t="s">
        <v>1978</v>
      </c>
      <c r="O1797" s="3">
        <v>416</v>
      </c>
      <c r="P1797">
        <v>5</v>
      </c>
      <c r="Q1797" s="3">
        <v>2079</v>
      </c>
      <c r="R1797" s="1" t="s">
        <v>2016</v>
      </c>
      <c r="S1797" s="3">
        <v>191</v>
      </c>
      <c r="T1797">
        <v>7</v>
      </c>
      <c r="U1797" t="str">
        <f>IF(Ecommerce_Sales[[#This Row],[Delivery_Time_Days]]&gt;7,"Delay",IF(Ecommerce_Sales[[#This Row],[Delivery_Time_Days]] = 0,"No delivery",IF(Ecommerce_Sales[[#This Row],[Delivery_Time_Days]]&lt;=7,"On-time")))</f>
        <v>On-time</v>
      </c>
      <c r="V1797" s="7">
        <f>Ecommerce_Sales[[#This Row],[Profit]]/Ecommerce_Sales[[#This Row],[Total_Price]]</f>
        <v>0.35016835016835018</v>
      </c>
      <c r="W1797" s="3">
        <v>728</v>
      </c>
      <c r="X1797" s="3"/>
    </row>
    <row r="1798" spans="1:24" x14ac:dyDescent="0.25">
      <c r="A1798" s="1" t="s">
        <v>6259</v>
      </c>
      <c r="B1798" s="1" t="s">
        <v>703</v>
      </c>
      <c r="C1798" s="1" t="s">
        <v>704</v>
      </c>
      <c r="D1798" s="1" t="s">
        <v>5704</v>
      </c>
      <c r="E1798" s="1" t="s">
        <v>1996</v>
      </c>
      <c r="F1798" s="2">
        <v>45509</v>
      </c>
      <c r="G1798" s="2">
        <v>45172</v>
      </c>
      <c r="H1798" s="2" t="str">
        <f>TEXT(Ecommerce_Sales[[#This Row],[Order_Date]],"mmmm")</f>
        <v>September</v>
      </c>
      <c r="I1798" s="2" t="str">
        <f>TEXT(Ecommerce_Sales[[#This Row],[Order_Date]],"yyyy")</f>
        <v>2023</v>
      </c>
      <c r="J1798" s="2" t="str">
        <f>TEXT(Ecommerce_Sales[[#This Row],[Order_Date]],"mmmm")</f>
        <v>September</v>
      </c>
      <c r="K1798" s="1" t="s">
        <v>1986</v>
      </c>
      <c r="L1798" s="1" t="s">
        <v>6260</v>
      </c>
      <c r="M1798" s="1" t="s">
        <v>2007</v>
      </c>
      <c r="N1798" s="1" t="s">
        <v>1973</v>
      </c>
      <c r="O1798" s="3">
        <v>628</v>
      </c>
      <c r="P1798">
        <v>4</v>
      </c>
      <c r="Q1798" s="3">
        <v>2513</v>
      </c>
      <c r="R1798" s="1" t="s">
        <v>1951</v>
      </c>
      <c r="S1798" s="3">
        <v>333</v>
      </c>
      <c r="U1798" t="str">
        <f>IF(Ecommerce_Sales[[#This Row],[Delivery_Time_Days]]&gt;7,"Delay",IF(Ecommerce_Sales[[#This Row],[Delivery_Time_Days]] = 0,"No delivery",IF(Ecommerce_Sales[[#This Row],[Delivery_Time_Days]]&lt;=7,"On-time")))</f>
        <v>No delivery</v>
      </c>
      <c r="V1798" s="7">
        <f>Ecommerce_Sales[[#This Row],[Profit]]/Ecommerce_Sales[[#This Row],[Total_Price]]</f>
        <v>0.30003979307600476</v>
      </c>
      <c r="W1798" s="3">
        <v>754</v>
      </c>
      <c r="X1798" s="3"/>
    </row>
    <row r="1799" spans="1:24" x14ac:dyDescent="0.25">
      <c r="A1799" s="1" t="s">
        <v>6261</v>
      </c>
      <c r="B1799" s="1" t="s">
        <v>1039</v>
      </c>
      <c r="C1799" s="1" t="s">
        <v>1040</v>
      </c>
      <c r="D1799" s="1" t="s">
        <v>4364</v>
      </c>
      <c r="E1799" s="1" t="s">
        <v>1946</v>
      </c>
      <c r="F1799" s="2">
        <v>45586</v>
      </c>
      <c r="G1799" s="2">
        <v>45098</v>
      </c>
      <c r="H1799" s="2" t="str">
        <f>TEXT(Ecommerce_Sales[[#This Row],[Order_Date]],"mmmm")</f>
        <v>June</v>
      </c>
      <c r="I1799" s="2" t="str">
        <f>TEXT(Ecommerce_Sales[[#This Row],[Order_Date]],"yyyy")</f>
        <v>2023</v>
      </c>
      <c r="J1799" s="2" t="str">
        <f>TEXT(Ecommerce_Sales[[#This Row],[Order_Date]],"mmmm")</f>
        <v>June</v>
      </c>
      <c r="K1799" s="1" t="s">
        <v>1947</v>
      </c>
      <c r="L1799" s="1" t="s">
        <v>6262</v>
      </c>
      <c r="M1799" s="1" t="s">
        <v>2072</v>
      </c>
      <c r="N1799" s="1" t="s">
        <v>1950</v>
      </c>
      <c r="O1799" s="3">
        <v>889</v>
      </c>
      <c r="P1799">
        <v>3</v>
      </c>
      <c r="Q1799" s="3">
        <v>2667</v>
      </c>
      <c r="R1799" s="1" t="s">
        <v>1958</v>
      </c>
      <c r="S1799" s="3">
        <v>393</v>
      </c>
      <c r="T1799">
        <v>2</v>
      </c>
      <c r="U1799" t="str">
        <f>IF(Ecommerce_Sales[[#This Row],[Delivery_Time_Days]]&gt;7,"Delay",IF(Ecommerce_Sales[[#This Row],[Delivery_Time_Days]] = 0,"No delivery",IF(Ecommerce_Sales[[#This Row],[Delivery_Time_Days]]&lt;=7,"On-time")))</f>
        <v>On-time</v>
      </c>
      <c r="V1799" s="7">
        <f>Ecommerce_Sales[[#This Row],[Profit]]/Ecommerce_Sales[[#This Row],[Total_Price]]</f>
        <v>0.40007499062617174</v>
      </c>
      <c r="W1799" s="3">
        <v>1067</v>
      </c>
      <c r="X1799" s="3"/>
    </row>
    <row r="1800" spans="1:24" x14ac:dyDescent="0.25">
      <c r="A1800" s="1" t="s">
        <v>6263</v>
      </c>
      <c r="B1800" s="1" t="s">
        <v>600</v>
      </c>
      <c r="C1800" s="1" t="s">
        <v>601</v>
      </c>
      <c r="D1800" s="1" t="s">
        <v>2756</v>
      </c>
      <c r="E1800" s="1" t="s">
        <v>1954</v>
      </c>
      <c r="F1800" s="2">
        <v>45218</v>
      </c>
      <c r="G1800" s="2">
        <v>45601</v>
      </c>
      <c r="H1800" s="2" t="str">
        <f>TEXT(Ecommerce_Sales[[#This Row],[Order_Date]],"mmmm")</f>
        <v>November</v>
      </c>
      <c r="I1800" s="2" t="str">
        <f>TEXT(Ecommerce_Sales[[#This Row],[Order_Date]],"yyyy")</f>
        <v>2024</v>
      </c>
      <c r="J1800" s="2" t="str">
        <f>TEXT(Ecommerce_Sales[[#This Row],[Order_Date]],"mmmm")</f>
        <v>November</v>
      </c>
      <c r="K1800" s="1" t="s">
        <v>1947</v>
      </c>
      <c r="L1800" s="1" t="s">
        <v>6264</v>
      </c>
      <c r="M1800" s="1" t="s">
        <v>2026</v>
      </c>
      <c r="N1800" s="1" t="s">
        <v>1978</v>
      </c>
      <c r="O1800" s="3">
        <v>152</v>
      </c>
      <c r="P1800">
        <v>7</v>
      </c>
      <c r="Q1800" s="3">
        <v>1064</v>
      </c>
      <c r="R1800" s="1" t="s">
        <v>2016</v>
      </c>
      <c r="S1800" s="3">
        <v>105</v>
      </c>
      <c r="T1800">
        <v>9</v>
      </c>
      <c r="U1800" t="str">
        <f>IF(Ecommerce_Sales[[#This Row],[Delivery_Time_Days]]&gt;7,"Delay",IF(Ecommerce_Sales[[#This Row],[Delivery_Time_Days]] = 0,"No delivery",IF(Ecommerce_Sales[[#This Row],[Delivery_Time_Days]]&lt;=7,"On-time")))</f>
        <v>Delay</v>
      </c>
      <c r="V1800" s="7">
        <f>Ecommerce_Sales[[#This Row],[Profit]]/Ecommerce_Sales[[#This Row],[Total_Price]]</f>
        <v>0.35056390977443608</v>
      </c>
      <c r="W1800" s="3">
        <v>373</v>
      </c>
      <c r="X1800" s="3"/>
    </row>
    <row r="1801" spans="1:24" x14ac:dyDescent="0.25">
      <c r="A1801" s="1" t="s">
        <v>6265</v>
      </c>
      <c r="B1801" s="1" t="s">
        <v>214</v>
      </c>
      <c r="C1801" s="1" t="s">
        <v>215</v>
      </c>
      <c r="D1801" s="1" t="s">
        <v>3654</v>
      </c>
      <c r="E1801" s="1" t="s">
        <v>2005</v>
      </c>
      <c r="F1801" s="2">
        <v>45036</v>
      </c>
      <c r="G1801" s="2">
        <v>45243</v>
      </c>
      <c r="H1801" s="2" t="str">
        <f>TEXT(Ecommerce_Sales[[#This Row],[Order_Date]],"mmmm")</f>
        <v>November</v>
      </c>
      <c r="I1801" s="2" t="str">
        <f>TEXT(Ecommerce_Sales[[#This Row],[Order_Date]],"yyyy")</f>
        <v>2023</v>
      </c>
      <c r="J1801" s="2" t="str">
        <f>TEXT(Ecommerce_Sales[[#This Row],[Order_Date]],"mmmm")</f>
        <v>November</v>
      </c>
      <c r="K1801" s="1" t="s">
        <v>1986</v>
      </c>
      <c r="L1801" s="1" t="s">
        <v>4090</v>
      </c>
      <c r="M1801" s="1" t="s">
        <v>1968</v>
      </c>
      <c r="N1801" s="1" t="s">
        <v>1957</v>
      </c>
      <c r="O1801" s="3">
        <v>1015</v>
      </c>
      <c r="P1801">
        <v>3</v>
      </c>
      <c r="Q1801" s="3">
        <v>3044</v>
      </c>
      <c r="R1801" s="1" t="s">
        <v>1958</v>
      </c>
      <c r="S1801" s="3">
        <v>312</v>
      </c>
      <c r="U1801" t="str">
        <f>IF(Ecommerce_Sales[[#This Row],[Delivery_Time_Days]]&gt;7,"Delay",IF(Ecommerce_Sales[[#This Row],[Delivery_Time_Days]] = 0,"No delivery",IF(Ecommerce_Sales[[#This Row],[Delivery_Time_Days]]&lt;=7,"On-time")))</f>
        <v>No delivery</v>
      </c>
      <c r="V1801" s="7">
        <f>Ecommerce_Sales[[#This Row],[Profit]]/Ecommerce_Sales[[#This Row],[Total_Price]]</f>
        <v>0.15013140604467806</v>
      </c>
      <c r="W1801" s="3">
        <v>457</v>
      </c>
      <c r="X1801" s="3"/>
    </row>
    <row r="1802" spans="1:24" x14ac:dyDescent="0.25">
      <c r="A1802" s="1" t="s">
        <v>6266</v>
      </c>
      <c r="B1802" s="1" t="s">
        <v>66</v>
      </c>
      <c r="C1802" s="1" t="s">
        <v>408</v>
      </c>
      <c r="D1802" s="1" t="s">
        <v>6267</v>
      </c>
      <c r="E1802" s="1" t="s">
        <v>1961</v>
      </c>
      <c r="F1802" s="2">
        <v>45082</v>
      </c>
      <c r="G1802" s="2">
        <v>45184</v>
      </c>
      <c r="H1802" s="2" t="str">
        <f>TEXT(Ecommerce_Sales[[#This Row],[Order_Date]],"mmmm")</f>
        <v>September</v>
      </c>
      <c r="I1802" s="2" t="str">
        <f>TEXT(Ecommerce_Sales[[#This Row],[Order_Date]],"yyyy")</f>
        <v>2023</v>
      </c>
      <c r="J1802" s="2" t="str">
        <f>TEXT(Ecommerce_Sales[[#This Row],[Order_Date]],"mmmm")</f>
        <v>September</v>
      </c>
      <c r="K1802" s="1" t="s">
        <v>1992</v>
      </c>
      <c r="L1802" s="1" t="s">
        <v>6268</v>
      </c>
      <c r="M1802" s="1" t="s">
        <v>2079</v>
      </c>
      <c r="N1802" s="1" t="s">
        <v>1973</v>
      </c>
      <c r="O1802" s="3">
        <v>159</v>
      </c>
      <c r="P1802">
        <v>4</v>
      </c>
      <c r="Q1802" s="3">
        <v>638</v>
      </c>
      <c r="R1802" s="1" t="s">
        <v>1958</v>
      </c>
      <c r="S1802" s="3">
        <v>48</v>
      </c>
      <c r="U1802" t="str">
        <f>IF(Ecommerce_Sales[[#This Row],[Delivery_Time_Days]]&gt;7,"Delay",IF(Ecommerce_Sales[[#This Row],[Delivery_Time_Days]] = 0,"No delivery",IF(Ecommerce_Sales[[#This Row],[Delivery_Time_Days]]&lt;=7,"On-time")))</f>
        <v>No delivery</v>
      </c>
      <c r="V1802" s="7">
        <f>Ecommerce_Sales[[#This Row],[Profit]]/Ecommerce_Sales[[#This Row],[Total_Price]]</f>
        <v>0.29937304075235111</v>
      </c>
      <c r="W1802" s="3">
        <v>191</v>
      </c>
      <c r="X1802" s="3"/>
    </row>
    <row r="1803" spans="1:24" x14ac:dyDescent="0.25">
      <c r="A1803" s="1" t="s">
        <v>6269</v>
      </c>
      <c r="B1803" s="1" t="s">
        <v>490</v>
      </c>
      <c r="C1803" s="1" t="s">
        <v>491</v>
      </c>
      <c r="D1803" s="1" t="s">
        <v>2497</v>
      </c>
      <c r="E1803" s="1" t="s">
        <v>2005</v>
      </c>
      <c r="F1803" s="2">
        <v>45349</v>
      </c>
      <c r="G1803" s="2">
        <v>44939</v>
      </c>
      <c r="H1803" s="2" t="str">
        <f>TEXT(Ecommerce_Sales[[#This Row],[Order_Date]],"mmmm")</f>
        <v>January</v>
      </c>
      <c r="I1803" s="2" t="str">
        <f>TEXT(Ecommerce_Sales[[#This Row],[Order_Date]],"yyyy")</f>
        <v>2023</v>
      </c>
      <c r="J1803" s="2" t="str">
        <f>TEXT(Ecommerce_Sales[[#This Row],[Order_Date]],"mmmm")</f>
        <v>January</v>
      </c>
      <c r="K1803" s="1" t="s">
        <v>1947</v>
      </c>
      <c r="L1803" s="1" t="s">
        <v>6270</v>
      </c>
      <c r="M1803" s="1" t="s">
        <v>2058</v>
      </c>
      <c r="N1803" s="1" t="s">
        <v>1950</v>
      </c>
      <c r="O1803" s="3">
        <v>54</v>
      </c>
      <c r="P1803">
        <v>2</v>
      </c>
      <c r="Q1803" s="3">
        <v>109</v>
      </c>
      <c r="R1803" s="1" t="s">
        <v>1958</v>
      </c>
      <c r="S1803" s="3">
        <v>13</v>
      </c>
      <c r="T1803">
        <v>9</v>
      </c>
      <c r="U1803" t="str">
        <f>IF(Ecommerce_Sales[[#This Row],[Delivery_Time_Days]]&gt;7,"Delay",IF(Ecommerce_Sales[[#This Row],[Delivery_Time_Days]] = 0,"No delivery",IF(Ecommerce_Sales[[#This Row],[Delivery_Time_Days]]&lt;=7,"On-time")))</f>
        <v>Delay</v>
      </c>
      <c r="V1803" s="7">
        <f>Ecommerce_Sales[[#This Row],[Profit]]/Ecommerce_Sales[[#This Row],[Total_Price]]</f>
        <v>0.40366972477064222</v>
      </c>
      <c r="W1803" s="3">
        <v>44</v>
      </c>
      <c r="X1803" s="3"/>
    </row>
    <row r="1804" spans="1:24" x14ac:dyDescent="0.25">
      <c r="A1804" s="1" t="s">
        <v>6271</v>
      </c>
      <c r="B1804" s="1" t="s">
        <v>836</v>
      </c>
      <c r="C1804" s="1" t="s">
        <v>837</v>
      </c>
      <c r="D1804" s="1" t="s">
        <v>2314</v>
      </c>
      <c r="E1804" s="1" t="s">
        <v>1966</v>
      </c>
      <c r="F1804" s="2">
        <v>45350</v>
      </c>
      <c r="G1804" s="2">
        <v>45423</v>
      </c>
      <c r="H1804" s="2" t="str">
        <f>TEXT(Ecommerce_Sales[[#This Row],[Order_Date]],"mmmm")</f>
        <v>May</v>
      </c>
      <c r="I1804" s="2" t="str">
        <f>TEXT(Ecommerce_Sales[[#This Row],[Order_Date]],"yyyy")</f>
        <v>2024</v>
      </c>
      <c r="J1804" s="2" t="str">
        <f>TEXT(Ecommerce_Sales[[#This Row],[Order_Date]],"mmmm")</f>
        <v>May</v>
      </c>
      <c r="K1804" s="1" t="s">
        <v>1986</v>
      </c>
      <c r="L1804" s="1" t="s">
        <v>6272</v>
      </c>
      <c r="M1804" s="1" t="s">
        <v>1988</v>
      </c>
      <c r="N1804" s="1" t="s">
        <v>1989</v>
      </c>
      <c r="O1804" s="3">
        <v>1013</v>
      </c>
      <c r="P1804">
        <v>5</v>
      </c>
      <c r="Q1804" s="3">
        <v>5065</v>
      </c>
      <c r="R1804" s="1" t="s">
        <v>1958</v>
      </c>
      <c r="S1804" s="3">
        <v>643</v>
      </c>
      <c r="U1804" t="str">
        <f>IF(Ecommerce_Sales[[#This Row],[Delivery_Time_Days]]&gt;7,"Delay",IF(Ecommerce_Sales[[#This Row],[Delivery_Time_Days]] = 0,"No delivery",IF(Ecommerce_Sales[[#This Row],[Delivery_Time_Days]]&lt;=7,"On-time")))</f>
        <v>No delivery</v>
      </c>
      <c r="V1804" s="7">
        <f>Ecommerce_Sales[[#This Row],[Profit]]/Ecommerce_Sales[[#This Row],[Total_Price]]</f>
        <v>0.24995064165844028</v>
      </c>
      <c r="W1804" s="3">
        <v>1266</v>
      </c>
      <c r="X1804" s="3"/>
    </row>
    <row r="1805" spans="1:24" x14ac:dyDescent="0.25">
      <c r="A1805" s="1" t="s">
        <v>6273</v>
      </c>
      <c r="B1805" s="1" t="s">
        <v>1836</v>
      </c>
      <c r="C1805" s="1" t="s">
        <v>1837</v>
      </c>
      <c r="D1805" s="1" t="s">
        <v>6274</v>
      </c>
      <c r="E1805" s="1" t="s">
        <v>1981</v>
      </c>
      <c r="F1805" s="2">
        <v>45356</v>
      </c>
      <c r="G1805" s="2">
        <v>45253</v>
      </c>
      <c r="H1805" s="2" t="str">
        <f>TEXT(Ecommerce_Sales[[#This Row],[Order_Date]],"mmmm")</f>
        <v>November</v>
      </c>
      <c r="I1805" s="2" t="str">
        <f>TEXT(Ecommerce_Sales[[#This Row],[Order_Date]],"yyyy")</f>
        <v>2023</v>
      </c>
      <c r="J1805" s="2" t="str">
        <f>TEXT(Ecommerce_Sales[[#This Row],[Order_Date]],"mmmm")</f>
        <v>November</v>
      </c>
      <c r="K1805" s="1" t="s">
        <v>1947</v>
      </c>
      <c r="L1805" s="1" t="s">
        <v>6275</v>
      </c>
      <c r="M1805" s="1" t="s">
        <v>1972</v>
      </c>
      <c r="N1805" s="1" t="s">
        <v>1973</v>
      </c>
      <c r="O1805" s="3">
        <v>108</v>
      </c>
      <c r="P1805">
        <v>6</v>
      </c>
      <c r="Q1805" s="3">
        <v>648</v>
      </c>
      <c r="R1805" s="1" t="s">
        <v>2016</v>
      </c>
      <c r="S1805" s="3">
        <v>87</v>
      </c>
      <c r="T1805">
        <v>10</v>
      </c>
      <c r="U1805" t="str">
        <f>IF(Ecommerce_Sales[[#This Row],[Delivery_Time_Days]]&gt;7,"Delay",IF(Ecommerce_Sales[[#This Row],[Delivery_Time_Days]] = 0,"No delivery",IF(Ecommerce_Sales[[#This Row],[Delivery_Time_Days]]&lt;=7,"On-time")))</f>
        <v>Delay</v>
      </c>
      <c r="V1805" s="7">
        <f>Ecommerce_Sales[[#This Row],[Profit]]/Ecommerce_Sales[[#This Row],[Total_Price]]</f>
        <v>0.30092592592592593</v>
      </c>
      <c r="W1805" s="3">
        <v>195</v>
      </c>
      <c r="X1805" s="3"/>
    </row>
    <row r="1806" spans="1:24" x14ac:dyDescent="0.25">
      <c r="A1806" s="1" t="s">
        <v>6276</v>
      </c>
      <c r="B1806" s="1" t="s">
        <v>1271</v>
      </c>
      <c r="C1806" s="1" t="s">
        <v>1272</v>
      </c>
      <c r="D1806" s="1" t="s">
        <v>2300</v>
      </c>
      <c r="E1806" s="1" t="s">
        <v>1946</v>
      </c>
      <c r="F1806" s="2">
        <v>45487</v>
      </c>
      <c r="G1806" s="2">
        <v>45488</v>
      </c>
      <c r="H1806" s="2" t="str">
        <f>TEXT(Ecommerce_Sales[[#This Row],[Order_Date]],"mmmm")</f>
        <v>July</v>
      </c>
      <c r="I1806" s="2" t="str">
        <f>TEXT(Ecommerce_Sales[[#This Row],[Order_Date]],"yyyy")</f>
        <v>2024</v>
      </c>
      <c r="J1806" s="2" t="str">
        <f>TEXT(Ecommerce_Sales[[#This Row],[Order_Date]],"mmmm")</f>
        <v>July</v>
      </c>
      <c r="K1806" s="1" t="s">
        <v>1986</v>
      </c>
      <c r="L1806" s="1" t="s">
        <v>6277</v>
      </c>
      <c r="M1806" s="1" t="s">
        <v>1963</v>
      </c>
      <c r="N1806" s="1" t="s">
        <v>1957</v>
      </c>
      <c r="O1806" s="3">
        <v>713</v>
      </c>
      <c r="P1806">
        <v>5</v>
      </c>
      <c r="Q1806" s="3">
        <v>3565</v>
      </c>
      <c r="R1806" s="1" t="s">
        <v>1951</v>
      </c>
      <c r="S1806" s="3">
        <v>335</v>
      </c>
      <c r="U1806" t="str">
        <f>IF(Ecommerce_Sales[[#This Row],[Delivery_Time_Days]]&gt;7,"Delay",IF(Ecommerce_Sales[[#This Row],[Delivery_Time_Days]] = 0,"No delivery",IF(Ecommerce_Sales[[#This Row],[Delivery_Time_Days]]&lt;=7,"On-time")))</f>
        <v>No delivery</v>
      </c>
      <c r="V1806" s="7">
        <f>Ecommerce_Sales[[#This Row],[Profit]]/Ecommerce_Sales[[#This Row],[Total_Price]]</f>
        <v>0.15007012622720897</v>
      </c>
      <c r="W1806" s="3">
        <v>535</v>
      </c>
      <c r="X1806" s="3"/>
    </row>
    <row r="1807" spans="1:24" x14ac:dyDescent="0.25">
      <c r="A1807" s="1" t="s">
        <v>6278</v>
      </c>
      <c r="B1807" s="1" t="s">
        <v>1364</v>
      </c>
      <c r="C1807" s="1" t="s">
        <v>1365</v>
      </c>
      <c r="D1807" s="1" t="s">
        <v>6279</v>
      </c>
      <c r="E1807" s="1" t="s">
        <v>1954</v>
      </c>
      <c r="F1807" s="2">
        <v>45397</v>
      </c>
      <c r="G1807" s="2">
        <v>45046</v>
      </c>
      <c r="H1807" s="2" t="str">
        <f>TEXT(Ecommerce_Sales[[#This Row],[Order_Date]],"mmmm")</f>
        <v>April</v>
      </c>
      <c r="I1807" s="2" t="str">
        <f>TEXT(Ecommerce_Sales[[#This Row],[Order_Date]],"yyyy")</f>
        <v>2023</v>
      </c>
      <c r="J1807" s="2" t="str">
        <f>TEXT(Ecommerce_Sales[[#This Row],[Order_Date]],"mmmm")</f>
        <v>April</v>
      </c>
      <c r="K1807" s="1" t="s">
        <v>1986</v>
      </c>
      <c r="L1807" s="1" t="s">
        <v>6280</v>
      </c>
      <c r="M1807" s="1" t="s">
        <v>2065</v>
      </c>
      <c r="N1807" s="1" t="s">
        <v>1978</v>
      </c>
      <c r="O1807" s="3">
        <v>533</v>
      </c>
      <c r="P1807">
        <v>5</v>
      </c>
      <c r="Q1807" s="3">
        <v>2666</v>
      </c>
      <c r="R1807" s="1" t="s">
        <v>1958</v>
      </c>
      <c r="S1807" s="3">
        <v>149</v>
      </c>
      <c r="U1807" t="str">
        <f>IF(Ecommerce_Sales[[#This Row],[Delivery_Time_Days]]&gt;7,"Delay",IF(Ecommerce_Sales[[#This Row],[Delivery_Time_Days]] = 0,"No delivery",IF(Ecommerce_Sales[[#This Row],[Delivery_Time_Days]]&lt;=7,"On-time")))</f>
        <v>No delivery</v>
      </c>
      <c r="V1807" s="7">
        <f>Ecommerce_Sales[[#This Row],[Profit]]/Ecommerce_Sales[[#This Row],[Total_Price]]</f>
        <v>0.34996249062265566</v>
      </c>
      <c r="W1807" s="3">
        <v>933</v>
      </c>
      <c r="X1807" s="3"/>
    </row>
    <row r="1808" spans="1:24" x14ac:dyDescent="0.25">
      <c r="A1808" s="1" t="s">
        <v>6281</v>
      </c>
      <c r="B1808" s="1" t="s">
        <v>462</v>
      </c>
      <c r="C1808" s="1" t="s">
        <v>463</v>
      </c>
      <c r="D1808" s="1" t="s">
        <v>5047</v>
      </c>
      <c r="E1808" s="1" t="s">
        <v>1981</v>
      </c>
      <c r="F1808" s="2">
        <v>45622</v>
      </c>
      <c r="G1808" s="2">
        <v>45337</v>
      </c>
      <c r="H1808" s="2" t="str">
        <f>TEXT(Ecommerce_Sales[[#This Row],[Order_Date]],"mmmm")</f>
        <v>February</v>
      </c>
      <c r="I1808" s="2" t="str">
        <f>TEXT(Ecommerce_Sales[[#This Row],[Order_Date]],"yyyy")</f>
        <v>2024</v>
      </c>
      <c r="J1808" s="2" t="str">
        <f>TEXT(Ecommerce_Sales[[#This Row],[Order_Date]],"mmmm")</f>
        <v>February</v>
      </c>
      <c r="K1808" s="1" t="s">
        <v>1947</v>
      </c>
      <c r="L1808" s="1" t="s">
        <v>6282</v>
      </c>
      <c r="M1808" s="1" t="s">
        <v>1963</v>
      </c>
      <c r="N1808" s="1" t="s">
        <v>1957</v>
      </c>
      <c r="O1808" s="3">
        <v>511</v>
      </c>
      <c r="P1808">
        <v>4</v>
      </c>
      <c r="Q1808" s="3">
        <v>2042</v>
      </c>
      <c r="R1808" s="1" t="s">
        <v>1951</v>
      </c>
      <c r="S1808" s="3">
        <v>224</v>
      </c>
      <c r="T1808">
        <v>2</v>
      </c>
      <c r="U1808" t="str">
        <f>IF(Ecommerce_Sales[[#This Row],[Delivery_Time_Days]]&gt;7,"Delay",IF(Ecommerce_Sales[[#This Row],[Delivery_Time_Days]] = 0,"No delivery",IF(Ecommerce_Sales[[#This Row],[Delivery_Time_Days]]&lt;=7,"On-time")))</f>
        <v>On-time</v>
      </c>
      <c r="V1808" s="7">
        <f>Ecommerce_Sales[[#This Row],[Profit]]/Ecommerce_Sales[[#This Row],[Total_Price]]</f>
        <v>0.14985308521057786</v>
      </c>
      <c r="W1808" s="3">
        <v>306</v>
      </c>
      <c r="X1808" s="3"/>
    </row>
    <row r="1809" spans="1:24" x14ac:dyDescent="0.25">
      <c r="A1809" s="1" t="s">
        <v>6283</v>
      </c>
      <c r="B1809" s="1" t="s">
        <v>1605</v>
      </c>
      <c r="C1809" s="1" t="s">
        <v>1606</v>
      </c>
      <c r="D1809" s="1" t="s">
        <v>6284</v>
      </c>
      <c r="E1809" s="1" t="s">
        <v>1966</v>
      </c>
      <c r="F1809" s="2">
        <v>45627</v>
      </c>
      <c r="G1809" s="2">
        <v>45044</v>
      </c>
      <c r="H1809" s="2" t="str">
        <f>TEXT(Ecommerce_Sales[[#This Row],[Order_Date]],"mmmm")</f>
        <v>April</v>
      </c>
      <c r="I1809" s="2" t="str">
        <f>TEXT(Ecommerce_Sales[[#This Row],[Order_Date]],"yyyy")</f>
        <v>2023</v>
      </c>
      <c r="J1809" s="2" t="str">
        <f>TEXT(Ecommerce_Sales[[#This Row],[Order_Date]],"mmmm")</f>
        <v>April</v>
      </c>
      <c r="K1809" s="1" t="s">
        <v>1947</v>
      </c>
      <c r="L1809" s="1" t="s">
        <v>6285</v>
      </c>
      <c r="M1809" s="1" t="s">
        <v>1998</v>
      </c>
      <c r="N1809" s="1" t="s">
        <v>1973</v>
      </c>
      <c r="O1809" s="3">
        <v>388</v>
      </c>
      <c r="P1809">
        <v>3</v>
      </c>
      <c r="Q1809" s="3">
        <v>1165</v>
      </c>
      <c r="R1809" s="1" t="s">
        <v>1958</v>
      </c>
      <c r="S1809" s="3">
        <v>122</v>
      </c>
      <c r="T1809">
        <v>8</v>
      </c>
      <c r="U1809" t="str">
        <f>IF(Ecommerce_Sales[[#This Row],[Delivery_Time_Days]]&gt;7,"Delay",IF(Ecommerce_Sales[[#This Row],[Delivery_Time_Days]] = 0,"No delivery",IF(Ecommerce_Sales[[#This Row],[Delivery_Time_Days]]&lt;=7,"On-time")))</f>
        <v>Delay</v>
      </c>
      <c r="V1809" s="7">
        <f>Ecommerce_Sales[[#This Row],[Profit]]/Ecommerce_Sales[[#This Row],[Total_Price]]</f>
        <v>0.30042918454935624</v>
      </c>
      <c r="W1809" s="3">
        <v>350</v>
      </c>
      <c r="X1809" s="3"/>
    </row>
    <row r="1810" spans="1:24" x14ac:dyDescent="0.25">
      <c r="A1810" s="1" t="s">
        <v>6286</v>
      </c>
      <c r="B1810" s="1" t="s">
        <v>356</v>
      </c>
      <c r="C1810" s="1" t="s">
        <v>357</v>
      </c>
      <c r="D1810" s="1" t="s">
        <v>4891</v>
      </c>
      <c r="E1810" s="1" t="s">
        <v>1946</v>
      </c>
      <c r="F1810" s="2">
        <v>45567</v>
      </c>
      <c r="G1810" s="2">
        <v>44931</v>
      </c>
      <c r="H1810" s="2" t="str">
        <f>TEXT(Ecommerce_Sales[[#This Row],[Order_Date]],"mmmm")</f>
        <v>January</v>
      </c>
      <c r="I1810" s="2" t="str">
        <f>TEXT(Ecommerce_Sales[[#This Row],[Order_Date]],"yyyy")</f>
        <v>2023</v>
      </c>
      <c r="J1810" s="2" t="str">
        <f>TEXT(Ecommerce_Sales[[#This Row],[Order_Date]],"mmmm")</f>
        <v>January</v>
      </c>
      <c r="K1810" s="1" t="s">
        <v>1986</v>
      </c>
      <c r="L1810" s="1" t="s">
        <v>6287</v>
      </c>
      <c r="M1810" s="1" t="s">
        <v>2043</v>
      </c>
      <c r="N1810" s="1" t="s">
        <v>1989</v>
      </c>
      <c r="O1810" s="3">
        <v>306</v>
      </c>
      <c r="P1810">
        <v>4</v>
      </c>
      <c r="Q1810" s="3">
        <v>1223</v>
      </c>
      <c r="R1810" s="1" t="s">
        <v>1958</v>
      </c>
      <c r="S1810" s="3">
        <v>108</v>
      </c>
      <c r="U1810" t="str">
        <f>IF(Ecommerce_Sales[[#This Row],[Delivery_Time_Days]]&gt;7,"Delay",IF(Ecommerce_Sales[[#This Row],[Delivery_Time_Days]] = 0,"No delivery",IF(Ecommerce_Sales[[#This Row],[Delivery_Time_Days]]&lt;=7,"On-time")))</f>
        <v>No delivery</v>
      </c>
      <c r="V1810" s="7">
        <f>Ecommerce_Sales[[#This Row],[Profit]]/Ecommerce_Sales[[#This Row],[Total_Price]]</f>
        <v>0.25020441537203597</v>
      </c>
      <c r="W1810" s="3">
        <v>306</v>
      </c>
      <c r="X1810" s="3"/>
    </row>
    <row r="1811" spans="1:24" x14ac:dyDescent="0.25">
      <c r="A1811" s="1" t="s">
        <v>6288</v>
      </c>
      <c r="B1811" s="1" t="s">
        <v>618</v>
      </c>
      <c r="C1811" s="1" t="s">
        <v>619</v>
      </c>
      <c r="D1811" s="1" t="s">
        <v>4842</v>
      </c>
      <c r="E1811" s="1" t="s">
        <v>1961</v>
      </c>
      <c r="F1811" s="2">
        <v>45551</v>
      </c>
      <c r="G1811" s="2">
        <v>45602</v>
      </c>
      <c r="H1811" s="2" t="str">
        <f>TEXT(Ecommerce_Sales[[#This Row],[Order_Date]],"mmmm")</f>
        <v>November</v>
      </c>
      <c r="I1811" s="2" t="str">
        <f>TEXT(Ecommerce_Sales[[#This Row],[Order_Date]],"yyyy")</f>
        <v>2024</v>
      </c>
      <c r="J1811" s="2" t="str">
        <f>TEXT(Ecommerce_Sales[[#This Row],[Order_Date]],"mmmm")</f>
        <v>November</v>
      </c>
      <c r="K1811" s="1" t="s">
        <v>1947</v>
      </c>
      <c r="L1811" s="1" t="s">
        <v>6289</v>
      </c>
      <c r="M1811" s="1" t="s">
        <v>2002</v>
      </c>
      <c r="N1811" s="1" t="s">
        <v>1989</v>
      </c>
      <c r="O1811" s="3">
        <v>180</v>
      </c>
      <c r="P1811">
        <v>3</v>
      </c>
      <c r="Q1811" s="3">
        <v>541</v>
      </c>
      <c r="R1811" s="1" t="s">
        <v>2008</v>
      </c>
      <c r="S1811" s="3">
        <v>76</v>
      </c>
      <c r="T1811">
        <v>8</v>
      </c>
      <c r="U1811" t="str">
        <f>IF(Ecommerce_Sales[[#This Row],[Delivery_Time_Days]]&gt;7,"Delay",IF(Ecommerce_Sales[[#This Row],[Delivery_Time_Days]] = 0,"No delivery",IF(Ecommerce_Sales[[#This Row],[Delivery_Time_Days]]&lt;=7,"On-time")))</f>
        <v>Delay</v>
      </c>
      <c r="V1811" s="7">
        <f>Ecommerce_Sales[[#This Row],[Profit]]/Ecommerce_Sales[[#This Row],[Total_Price]]</f>
        <v>0.24953789279112754</v>
      </c>
      <c r="W1811" s="3">
        <v>135</v>
      </c>
      <c r="X1811" s="3"/>
    </row>
    <row r="1812" spans="1:24" x14ac:dyDescent="0.25">
      <c r="A1812" s="1" t="s">
        <v>6290</v>
      </c>
      <c r="B1812" s="1" t="s">
        <v>842</v>
      </c>
      <c r="C1812" s="1" t="s">
        <v>843</v>
      </c>
      <c r="D1812" s="1" t="s">
        <v>5009</v>
      </c>
      <c r="E1812" s="1" t="s">
        <v>1946</v>
      </c>
      <c r="F1812" s="2">
        <v>45434</v>
      </c>
      <c r="G1812" s="2">
        <v>45469</v>
      </c>
      <c r="H1812" s="2" t="str">
        <f>TEXT(Ecommerce_Sales[[#This Row],[Order_Date]],"mmmm")</f>
        <v>June</v>
      </c>
      <c r="I1812" s="2" t="str">
        <f>TEXT(Ecommerce_Sales[[#This Row],[Order_Date]],"yyyy")</f>
        <v>2024</v>
      </c>
      <c r="J1812" s="2" t="str">
        <f>TEXT(Ecommerce_Sales[[#This Row],[Order_Date]],"mmmm")</f>
        <v>June</v>
      </c>
      <c r="K1812" s="1" t="s">
        <v>1986</v>
      </c>
      <c r="L1812" s="1" t="s">
        <v>6291</v>
      </c>
      <c r="M1812" s="1" t="s">
        <v>2247</v>
      </c>
      <c r="N1812" s="1" t="s">
        <v>1957</v>
      </c>
      <c r="O1812" s="3">
        <v>610</v>
      </c>
      <c r="P1812">
        <v>2</v>
      </c>
      <c r="Q1812" s="3">
        <v>1219</v>
      </c>
      <c r="R1812" s="1" t="s">
        <v>1958</v>
      </c>
      <c r="S1812" s="3">
        <v>87</v>
      </c>
      <c r="U1812" t="str">
        <f>IF(Ecommerce_Sales[[#This Row],[Delivery_Time_Days]]&gt;7,"Delay",IF(Ecommerce_Sales[[#This Row],[Delivery_Time_Days]] = 0,"No delivery",IF(Ecommerce_Sales[[#This Row],[Delivery_Time_Days]]&lt;=7,"On-time")))</f>
        <v>No delivery</v>
      </c>
      <c r="V1812" s="7">
        <f>Ecommerce_Sales[[#This Row],[Profit]]/Ecommerce_Sales[[#This Row],[Total_Price]]</f>
        <v>0.15012305168170631</v>
      </c>
      <c r="W1812" s="3">
        <v>183</v>
      </c>
      <c r="X1812" s="3"/>
    </row>
    <row r="1813" spans="1:24" x14ac:dyDescent="0.25">
      <c r="A1813" s="1" t="s">
        <v>6292</v>
      </c>
      <c r="B1813" s="1" t="s">
        <v>960</v>
      </c>
      <c r="C1813" s="1" t="s">
        <v>961</v>
      </c>
      <c r="D1813" s="1" t="s">
        <v>6293</v>
      </c>
      <c r="E1813" s="1" t="s">
        <v>1966</v>
      </c>
      <c r="F1813" s="2">
        <v>45268</v>
      </c>
      <c r="G1813" s="2">
        <v>45019</v>
      </c>
      <c r="H1813" s="2" t="str">
        <f>TEXT(Ecommerce_Sales[[#This Row],[Order_Date]],"mmmm")</f>
        <v>April</v>
      </c>
      <c r="I1813" s="2" t="str">
        <f>TEXT(Ecommerce_Sales[[#This Row],[Order_Date]],"yyyy")</f>
        <v>2023</v>
      </c>
      <c r="J1813" s="2" t="str">
        <f>TEXT(Ecommerce_Sales[[#This Row],[Order_Date]],"mmmm")</f>
        <v>April</v>
      </c>
      <c r="K1813" s="1" t="s">
        <v>1947</v>
      </c>
      <c r="L1813" s="1" t="s">
        <v>6294</v>
      </c>
      <c r="M1813" s="1" t="s">
        <v>1972</v>
      </c>
      <c r="N1813" s="1" t="s">
        <v>1973</v>
      </c>
      <c r="O1813" s="3">
        <v>629</v>
      </c>
      <c r="P1813">
        <v>3</v>
      </c>
      <c r="Q1813" s="3">
        <v>1888</v>
      </c>
      <c r="R1813" s="1" t="s">
        <v>1958</v>
      </c>
      <c r="S1813" s="3">
        <v>235</v>
      </c>
      <c r="T1813">
        <v>5</v>
      </c>
      <c r="U1813" t="str">
        <f>IF(Ecommerce_Sales[[#This Row],[Delivery_Time_Days]]&gt;7,"Delay",IF(Ecommerce_Sales[[#This Row],[Delivery_Time_Days]] = 0,"No delivery",IF(Ecommerce_Sales[[#This Row],[Delivery_Time_Days]]&lt;=7,"On-time")))</f>
        <v>On-time</v>
      </c>
      <c r="V1813" s="7">
        <f>Ecommerce_Sales[[#This Row],[Profit]]/Ecommerce_Sales[[#This Row],[Total_Price]]</f>
        <v>0.29978813559322032</v>
      </c>
      <c r="W1813" s="3">
        <v>566</v>
      </c>
      <c r="X1813" s="3"/>
    </row>
    <row r="1814" spans="1:24" x14ac:dyDescent="0.25">
      <c r="A1814" s="1" t="s">
        <v>6295</v>
      </c>
      <c r="B1814" s="1" t="s">
        <v>1836</v>
      </c>
      <c r="C1814" s="1" t="s">
        <v>1837</v>
      </c>
      <c r="D1814" s="1" t="s">
        <v>6274</v>
      </c>
      <c r="E1814" s="1" t="s">
        <v>1981</v>
      </c>
      <c r="F1814" s="2">
        <v>45356</v>
      </c>
      <c r="G1814" s="2">
        <v>45057</v>
      </c>
      <c r="H1814" s="2" t="str">
        <f>TEXT(Ecommerce_Sales[[#This Row],[Order_Date]],"mmmm")</f>
        <v>May</v>
      </c>
      <c r="I1814" s="2" t="str">
        <f>TEXT(Ecommerce_Sales[[#This Row],[Order_Date]],"yyyy")</f>
        <v>2023</v>
      </c>
      <c r="J1814" s="2" t="str">
        <f>TEXT(Ecommerce_Sales[[#This Row],[Order_Date]],"mmmm")</f>
        <v>May</v>
      </c>
      <c r="K1814" s="1" t="s">
        <v>1947</v>
      </c>
      <c r="L1814" s="1" t="s">
        <v>6296</v>
      </c>
      <c r="M1814" s="1" t="s">
        <v>1949</v>
      </c>
      <c r="N1814" s="1" t="s">
        <v>1950</v>
      </c>
      <c r="O1814" s="3">
        <v>917</v>
      </c>
      <c r="P1814">
        <v>3</v>
      </c>
      <c r="Q1814" s="3">
        <v>2751</v>
      </c>
      <c r="R1814" s="1" t="s">
        <v>2008</v>
      </c>
      <c r="S1814" s="3">
        <v>318</v>
      </c>
      <c r="T1814">
        <v>9</v>
      </c>
      <c r="U1814" t="str">
        <f>IF(Ecommerce_Sales[[#This Row],[Delivery_Time_Days]]&gt;7,"Delay",IF(Ecommerce_Sales[[#This Row],[Delivery_Time_Days]] = 0,"No delivery",IF(Ecommerce_Sales[[#This Row],[Delivery_Time_Days]]&lt;=7,"On-time")))</f>
        <v>Delay</v>
      </c>
      <c r="V1814" s="7">
        <f>Ecommerce_Sales[[#This Row],[Profit]]/Ecommerce_Sales[[#This Row],[Total_Price]]</f>
        <v>0.39985459832788078</v>
      </c>
      <c r="W1814" s="3">
        <v>1100</v>
      </c>
      <c r="X1814" s="3"/>
    </row>
    <row r="1815" spans="1:24" x14ac:dyDescent="0.25">
      <c r="A1815" s="1" t="s">
        <v>6297</v>
      </c>
      <c r="B1815" s="1" t="s">
        <v>1633</v>
      </c>
      <c r="C1815" s="1" t="s">
        <v>1634</v>
      </c>
      <c r="D1815" s="1" t="s">
        <v>2124</v>
      </c>
      <c r="E1815" s="1" t="s">
        <v>2005</v>
      </c>
      <c r="F1815" s="2">
        <v>45236</v>
      </c>
      <c r="G1815" s="2">
        <v>45196</v>
      </c>
      <c r="H1815" s="2" t="str">
        <f>TEXT(Ecommerce_Sales[[#This Row],[Order_Date]],"mmmm")</f>
        <v>September</v>
      </c>
      <c r="I1815" s="2" t="str">
        <f>TEXT(Ecommerce_Sales[[#This Row],[Order_Date]],"yyyy")</f>
        <v>2023</v>
      </c>
      <c r="J1815" s="2" t="str">
        <f>TEXT(Ecommerce_Sales[[#This Row],[Order_Date]],"mmmm")</f>
        <v>September</v>
      </c>
      <c r="K1815" s="1" t="s">
        <v>1947</v>
      </c>
      <c r="L1815" s="1" t="s">
        <v>6298</v>
      </c>
      <c r="M1815" s="1" t="s">
        <v>2065</v>
      </c>
      <c r="N1815" s="1" t="s">
        <v>1978</v>
      </c>
      <c r="O1815" s="3">
        <v>682</v>
      </c>
      <c r="P1815">
        <v>3</v>
      </c>
      <c r="Q1815" s="3">
        <v>2045</v>
      </c>
      <c r="R1815" s="1" t="s">
        <v>2016</v>
      </c>
      <c r="S1815" s="3">
        <v>301</v>
      </c>
      <c r="T1815">
        <v>8</v>
      </c>
      <c r="U1815" t="str">
        <f>IF(Ecommerce_Sales[[#This Row],[Delivery_Time_Days]]&gt;7,"Delay",IF(Ecommerce_Sales[[#This Row],[Delivery_Time_Days]] = 0,"No delivery",IF(Ecommerce_Sales[[#This Row],[Delivery_Time_Days]]&lt;=7,"On-time")))</f>
        <v>Delay</v>
      </c>
      <c r="V1815" s="7">
        <f>Ecommerce_Sales[[#This Row],[Profit]]/Ecommerce_Sales[[#This Row],[Total_Price]]</f>
        <v>0.35012224938875308</v>
      </c>
      <c r="W1815" s="3">
        <v>716</v>
      </c>
      <c r="X1815" s="3"/>
    </row>
    <row r="1816" spans="1:24" x14ac:dyDescent="0.25">
      <c r="A1816" s="1" t="s">
        <v>6299</v>
      </c>
      <c r="B1816" s="1" t="s">
        <v>1642</v>
      </c>
      <c r="C1816" s="1" t="s">
        <v>1643</v>
      </c>
      <c r="D1816" s="1" t="s">
        <v>5416</v>
      </c>
      <c r="E1816" s="1" t="s">
        <v>1966</v>
      </c>
      <c r="F1816" s="2">
        <v>45050</v>
      </c>
      <c r="G1816" s="2">
        <v>45327</v>
      </c>
      <c r="H1816" s="2" t="str">
        <f>TEXT(Ecommerce_Sales[[#This Row],[Order_Date]],"mmmm")</f>
        <v>February</v>
      </c>
      <c r="I1816" s="2" t="str">
        <f>TEXT(Ecommerce_Sales[[#This Row],[Order_Date]],"yyyy")</f>
        <v>2024</v>
      </c>
      <c r="J1816" s="2" t="str">
        <f>TEXT(Ecommerce_Sales[[#This Row],[Order_Date]],"mmmm")</f>
        <v>February</v>
      </c>
      <c r="K1816" s="1" t="s">
        <v>1947</v>
      </c>
      <c r="L1816" s="1" t="s">
        <v>6300</v>
      </c>
      <c r="M1816" s="1" t="s">
        <v>1983</v>
      </c>
      <c r="N1816" s="1" t="s">
        <v>1950</v>
      </c>
      <c r="O1816" s="3">
        <v>578</v>
      </c>
      <c r="P1816">
        <v>1</v>
      </c>
      <c r="Q1816" s="3">
        <v>578</v>
      </c>
      <c r="R1816" s="1" t="s">
        <v>1951</v>
      </c>
      <c r="S1816" s="3">
        <v>30</v>
      </c>
      <c r="T1816">
        <v>6</v>
      </c>
      <c r="U1816" t="str">
        <f>IF(Ecommerce_Sales[[#This Row],[Delivery_Time_Days]]&gt;7,"Delay",IF(Ecommerce_Sales[[#This Row],[Delivery_Time_Days]] = 0,"No delivery",IF(Ecommerce_Sales[[#This Row],[Delivery_Time_Days]]&lt;=7,"On-time")))</f>
        <v>On-time</v>
      </c>
      <c r="V1816" s="7">
        <f>Ecommerce_Sales[[#This Row],[Profit]]/Ecommerce_Sales[[#This Row],[Total_Price]]</f>
        <v>0.39965397923875434</v>
      </c>
      <c r="W1816" s="3">
        <v>231</v>
      </c>
      <c r="X1816" s="3"/>
    </row>
    <row r="1817" spans="1:24" x14ac:dyDescent="0.25">
      <c r="A1817" s="1" t="s">
        <v>6301</v>
      </c>
      <c r="B1817" s="1" t="s">
        <v>918</v>
      </c>
      <c r="C1817" s="1" t="s">
        <v>919</v>
      </c>
      <c r="D1817" s="1" t="s">
        <v>2846</v>
      </c>
      <c r="E1817" s="1" t="s">
        <v>1966</v>
      </c>
      <c r="F1817" s="2">
        <v>45574</v>
      </c>
      <c r="G1817" s="2">
        <v>45128</v>
      </c>
      <c r="H1817" s="2" t="str">
        <f>TEXT(Ecommerce_Sales[[#This Row],[Order_Date]],"mmmm")</f>
        <v>July</v>
      </c>
      <c r="I1817" s="2" t="str">
        <f>TEXT(Ecommerce_Sales[[#This Row],[Order_Date]],"yyyy")</f>
        <v>2023</v>
      </c>
      <c r="J1817" s="2" t="str">
        <f>TEXT(Ecommerce_Sales[[#This Row],[Order_Date]],"mmmm")</f>
        <v>July</v>
      </c>
      <c r="K1817" s="1" t="s">
        <v>1947</v>
      </c>
      <c r="L1817" s="1" t="s">
        <v>5977</v>
      </c>
      <c r="M1817" s="1" t="s">
        <v>2058</v>
      </c>
      <c r="N1817" s="1" t="s">
        <v>1950</v>
      </c>
      <c r="O1817" s="3">
        <v>28</v>
      </c>
      <c r="P1817">
        <v>3</v>
      </c>
      <c r="Q1817" s="3">
        <v>84</v>
      </c>
      <c r="R1817" s="1" t="s">
        <v>1958</v>
      </c>
      <c r="S1817" s="3">
        <v>9</v>
      </c>
      <c r="T1817">
        <v>9</v>
      </c>
      <c r="U1817" t="str">
        <f>IF(Ecommerce_Sales[[#This Row],[Delivery_Time_Days]]&gt;7,"Delay",IF(Ecommerce_Sales[[#This Row],[Delivery_Time_Days]] = 0,"No delivery",IF(Ecommerce_Sales[[#This Row],[Delivery_Time_Days]]&lt;=7,"On-time")))</f>
        <v>Delay</v>
      </c>
      <c r="V1817" s="7">
        <f>Ecommerce_Sales[[#This Row],[Profit]]/Ecommerce_Sales[[#This Row],[Total_Price]]</f>
        <v>0.40476190476190477</v>
      </c>
      <c r="W1817" s="3">
        <v>34</v>
      </c>
      <c r="X1817" s="3"/>
    </row>
    <row r="1818" spans="1:24" x14ac:dyDescent="0.25">
      <c r="A1818" s="1" t="s">
        <v>6302</v>
      </c>
      <c r="B1818" s="1" t="s">
        <v>1703</v>
      </c>
      <c r="C1818" s="1" t="s">
        <v>1704</v>
      </c>
      <c r="D1818" s="1" t="s">
        <v>2661</v>
      </c>
      <c r="E1818" s="1" t="s">
        <v>1996</v>
      </c>
      <c r="F1818" s="2">
        <v>45110</v>
      </c>
      <c r="G1818" s="2">
        <v>45090</v>
      </c>
      <c r="H1818" s="2" t="str">
        <f>TEXT(Ecommerce_Sales[[#This Row],[Order_Date]],"mmmm")</f>
        <v>June</v>
      </c>
      <c r="I1818" s="2" t="str">
        <f>TEXT(Ecommerce_Sales[[#This Row],[Order_Date]],"yyyy")</f>
        <v>2023</v>
      </c>
      <c r="J1818" s="2" t="str">
        <f>TEXT(Ecommerce_Sales[[#This Row],[Order_Date]],"mmmm")</f>
        <v>June</v>
      </c>
      <c r="K1818" s="1" t="s">
        <v>1947</v>
      </c>
      <c r="L1818" s="1" t="s">
        <v>6303</v>
      </c>
      <c r="M1818" s="1" t="s">
        <v>2043</v>
      </c>
      <c r="N1818" s="1" t="s">
        <v>1989</v>
      </c>
      <c r="O1818" s="3">
        <v>423</v>
      </c>
      <c r="P1818">
        <v>2</v>
      </c>
      <c r="Q1818" s="3">
        <v>846</v>
      </c>
      <c r="R1818" s="1" t="s">
        <v>1951</v>
      </c>
      <c r="S1818" s="3">
        <v>43</v>
      </c>
      <c r="T1818">
        <v>2</v>
      </c>
      <c r="U1818" t="str">
        <f>IF(Ecommerce_Sales[[#This Row],[Delivery_Time_Days]]&gt;7,"Delay",IF(Ecommerce_Sales[[#This Row],[Delivery_Time_Days]] = 0,"No delivery",IF(Ecommerce_Sales[[#This Row],[Delivery_Time_Days]]&lt;=7,"On-time")))</f>
        <v>On-time</v>
      </c>
      <c r="V1818" s="7">
        <f>Ecommerce_Sales[[#This Row],[Profit]]/Ecommerce_Sales[[#This Row],[Total_Price]]</f>
        <v>0.24940898345153664</v>
      </c>
      <c r="W1818" s="3">
        <v>211</v>
      </c>
      <c r="X1818" s="3"/>
    </row>
    <row r="1819" spans="1:24" x14ac:dyDescent="0.25">
      <c r="A1819" s="1" t="s">
        <v>6304</v>
      </c>
      <c r="B1819" s="1" t="s">
        <v>838</v>
      </c>
      <c r="C1819" s="1" t="s">
        <v>839</v>
      </c>
      <c r="D1819" s="1" t="s">
        <v>4253</v>
      </c>
      <c r="E1819" s="1" t="s">
        <v>1954</v>
      </c>
      <c r="F1819" s="2">
        <v>45650</v>
      </c>
      <c r="G1819" s="2">
        <v>45025</v>
      </c>
      <c r="H1819" s="2" t="str">
        <f>TEXT(Ecommerce_Sales[[#This Row],[Order_Date]],"mmmm")</f>
        <v>April</v>
      </c>
      <c r="I1819" s="2" t="str">
        <f>TEXT(Ecommerce_Sales[[#This Row],[Order_Date]],"yyyy")</f>
        <v>2023</v>
      </c>
      <c r="J1819" s="2" t="str">
        <f>TEXT(Ecommerce_Sales[[#This Row],[Order_Date]],"mmmm")</f>
        <v>April</v>
      </c>
      <c r="K1819" s="1" t="s">
        <v>1947</v>
      </c>
      <c r="L1819" s="1" t="s">
        <v>6305</v>
      </c>
      <c r="M1819" s="1" t="s">
        <v>2065</v>
      </c>
      <c r="N1819" s="1" t="s">
        <v>1978</v>
      </c>
      <c r="O1819" s="3">
        <v>880</v>
      </c>
      <c r="P1819">
        <v>3</v>
      </c>
      <c r="Q1819" s="3">
        <v>2640</v>
      </c>
      <c r="R1819" s="1" t="s">
        <v>1951</v>
      </c>
      <c r="S1819" s="3">
        <v>347</v>
      </c>
      <c r="T1819">
        <v>2</v>
      </c>
      <c r="U1819" t="str">
        <f>IF(Ecommerce_Sales[[#This Row],[Delivery_Time_Days]]&gt;7,"Delay",IF(Ecommerce_Sales[[#This Row],[Delivery_Time_Days]] = 0,"No delivery",IF(Ecommerce_Sales[[#This Row],[Delivery_Time_Days]]&lt;=7,"On-time")))</f>
        <v>On-time</v>
      </c>
      <c r="V1819" s="7">
        <f>Ecommerce_Sales[[#This Row],[Profit]]/Ecommerce_Sales[[#This Row],[Total_Price]]</f>
        <v>0.35</v>
      </c>
      <c r="W1819" s="3">
        <v>924</v>
      </c>
      <c r="X1819" s="3"/>
    </row>
    <row r="1820" spans="1:24" x14ac:dyDescent="0.25">
      <c r="A1820" s="1" t="s">
        <v>6306</v>
      </c>
      <c r="B1820" s="1" t="s">
        <v>1275</v>
      </c>
      <c r="C1820" s="1" t="s">
        <v>1276</v>
      </c>
      <c r="D1820" s="1" t="s">
        <v>2060</v>
      </c>
      <c r="E1820" s="1" t="s">
        <v>1966</v>
      </c>
      <c r="F1820" s="2">
        <v>45291</v>
      </c>
      <c r="G1820" s="2">
        <v>45448</v>
      </c>
      <c r="H1820" s="2" t="str">
        <f>TEXT(Ecommerce_Sales[[#This Row],[Order_Date]],"mmmm")</f>
        <v>June</v>
      </c>
      <c r="I1820" s="2" t="str">
        <f>TEXT(Ecommerce_Sales[[#This Row],[Order_Date]],"yyyy")</f>
        <v>2024</v>
      </c>
      <c r="J1820" s="2" t="str">
        <f>TEXT(Ecommerce_Sales[[#This Row],[Order_Date]],"mmmm")</f>
        <v>June</v>
      </c>
      <c r="K1820" s="1" t="s">
        <v>1947</v>
      </c>
      <c r="L1820" s="1" t="s">
        <v>6307</v>
      </c>
      <c r="M1820" s="1" t="s">
        <v>1988</v>
      </c>
      <c r="N1820" s="1" t="s">
        <v>1989</v>
      </c>
      <c r="O1820" s="3">
        <v>878</v>
      </c>
      <c r="P1820">
        <v>3</v>
      </c>
      <c r="Q1820" s="3">
        <v>2635</v>
      </c>
      <c r="R1820" s="1" t="s">
        <v>1958</v>
      </c>
      <c r="S1820" s="3">
        <v>142</v>
      </c>
      <c r="T1820">
        <v>7</v>
      </c>
      <c r="U1820" t="str">
        <f>IF(Ecommerce_Sales[[#This Row],[Delivery_Time_Days]]&gt;7,"Delay",IF(Ecommerce_Sales[[#This Row],[Delivery_Time_Days]] = 0,"No delivery",IF(Ecommerce_Sales[[#This Row],[Delivery_Time_Days]]&lt;=7,"On-time")))</f>
        <v>On-time</v>
      </c>
      <c r="V1820" s="7">
        <f>Ecommerce_Sales[[#This Row],[Profit]]/Ecommerce_Sales[[#This Row],[Total_Price]]</f>
        <v>0.25009487666034158</v>
      </c>
      <c r="W1820" s="3">
        <v>659</v>
      </c>
      <c r="X1820" s="3"/>
    </row>
    <row r="1821" spans="1:24" x14ac:dyDescent="0.25">
      <c r="A1821" s="1" t="s">
        <v>6308</v>
      </c>
      <c r="B1821" s="1" t="s">
        <v>118</v>
      </c>
      <c r="C1821" s="1" t="s">
        <v>119</v>
      </c>
      <c r="D1821" s="1" t="s">
        <v>5472</v>
      </c>
      <c r="E1821" s="1" t="s">
        <v>1946</v>
      </c>
      <c r="F1821" s="2">
        <v>45292</v>
      </c>
      <c r="G1821" s="2">
        <v>45115</v>
      </c>
      <c r="H1821" s="2" t="str">
        <f>TEXT(Ecommerce_Sales[[#This Row],[Order_Date]],"mmmm")</f>
        <v>July</v>
      </c>
      <c r="I1821" s="2" t="str">
        <f>TEXT(Ecommerce_Sales[[#This Row],[Order_Date]],"yyyy")</f>
        <v>2023</v>
      </c>
      <c r="J1821" s="2" t="str">
        <f>TEXT(Ecommerce_Sales[[#This Row],[Order_Date]],"mmmm")</f>
        <v>July</v>
      </c>
      <c r="K1821" s="1" t="s">
        <v>1947</v>
      </c>
      <c r="L1821" s="1" t="s">
        <v>6309</v>
      </c>
      <c r="M1821" s="1" t="s">
        <v>2002</v>
      </c>
      <c r="N1821" s="1" t="s">
        <v>1989</v>
      </c>
      <c r="O1821" s="3">
        <v>127</v>
      </c>
      <c r="P1821">
        <v>3</v>
      </c>
      <c r="Q1821" s="3">
        <v>382</v>
      </c>
      <c r="R1821" s="1" t="s">
        <v>1951</v>
      </c>
      <c r="S1821" s="3">
        <v>31</v>
      </c>
      <c r="T1821">
        <v>6</v>
      </c>
      <c r="U1821" t="str">
        <f>IF(Ecommerce_Sales[[#This Row],[Delivery_Time_Days]]&gt;7,"Delay",IF(Ecommerce_Sales[[#This Row],[Delivery_Time_Days]] = 0,"No delivery",IF(Ecommerce_Sales[[#This Row],[Delivery_Time_Days]]&lt;=7,"On-time")))</f>
        <v>On-time</v>
      </c>
      <c r="V1821" s="7">
        <f>Ecommerce_Sales[[#This Row],[Profit]]/Ecommerce_Sales[[#This Row],[Total_Price]]</f>
        <v>0.2486910994764398</v>
      </c>
      <c r="W1821" s="3">
        <v>95</v>
      </c>
      <c r="X1821" s="3"/>
    </row>
    <row r="1822" spans="1:24" x14ac:dyDescent="0.25">
      <c r="A1822" s="1" t="s">
        <v>6310</v>
      </c>
      <c r="B1822" s="1" t="s">
        <v>1702</v>
      </c>
      <c r="C1822" s="1" t="s">
        <v>1338</v>
      </c>
      <c r="D1822" s="1" t="s">
        <v>6311</v>
      </c>
      <c r="E1822" s="1" t="s">
        <v>2005</v>
      </c>
      <c r="F1822" s="2">
        <v>45078</v>
      </c>
      <c r="G1822" s="2">
        <v>45270</v>
      </c>
      <c r="H1822" s="2" t="str">
        <f>TEXT(Ecommerce_Sales[[#This Row],[Order_Date]],"mmmm")</f>
        <v>December</v>
      </c>
      <c r="I1822" s="2" t="str">
        <f>TEXT(Ecommerce_Sales[[#This Row],[Order_Date]],"yyyy")</f>
        <v>2023</v>
      </c>
      <c r="J1822" s="2" t="str">
        <f>TEXT(Ecommerce_Sales[[#This Row],[Order_Date]],"mmmm")</f>
        <v>December</v>
      </c>
      <c r="K1822" s="1" t="s">
        <v>1947</v>
      </c>
      <c r="L1822" s="1" t="s">
        <v>6312</v>
      </c>
      <c r="M1822" s="1" t="s">
        <v>2072</v>
      </c>
      <c r="N1822" s="1" t="s">
        <v>1950</v>
      </c>
      <c r="O1822" s="3">
        <v>68</v>
      </c>
      <c r="P1822">
        <v>2</v>
      </c>
      <c r="Q1822" s="3">
        <v>135</v>
      </c>
      <c r="R1822" s="1" t="s">
        <v>2012</v>
      </c>
      <c r="S1822" s="3">
        <v>20</v>
      </c>
      <c r="T1822">
        <v>4</v>
      </c>
      <c r="U1822" t="str">
        <f>IF(Ecommerce_Sales[[#This Row],[Delivery_Time_Days]]&gt;7,"Delay",IF(Ecommerce_Sales[[#This Row],[Delivery_Time_Days]] = 0,"No delivery",IF(Ecommerce_Sales[[#This Row],[Delivery_Time_Days]]&lt;=7,"On-time")))</f>
        <v>On-time</v>
      </c>
      <c r="V1822" s="7">
        <f>Ecommerce_Sales[[#This Row],[Profit]]/Ecommerce_Sales[[#This Row],[Total_Price]]</f>
        <v>0.4</v>
      </c>
      <c r="W1822" s="3">
        <v>54</v>
      </c>
      <c r="X1822" s="3"/>
    </row>
    <row r="1823" spans="1:24" x14ac:dyDescent="0.25">
      <c r="A1823" s="1" t="s">
        <v>6313</v>
      </c>
      <c r="B1823" s="1" t="s">
        <v>306</v>
      </c>
      <c r="C1823" s="1" t="s">
        <v>307</v>
      </c>
      <c r="D1823" s="1" t="s">
        <v>5383</v>
      </c>
      <c r="E1823" s="1" t="s">
        <v>1981</v>
      </c>
      <c r="F1823" s="2">
        <v>45454</v>
      </c>
      <c r="G1823" s="2">
        <v>45143</v>
      </c>
      <c r="H1823" s="2" t="str">
        <f>TEXT(Ecommerce_Sales[[#This Row],[Order_Date]],"mmmm")</f>
        <v>August</v>
      </c>
      <c r="I1823" s="2" t="str">
        <f>TEXT(Ecommerce_Sales[[#This Row],[Order_Date]],"yyyy")</f>
        <v>2023</v>
      </c>
      <c r="J1823" s="2" t="str">
        <f>TEXT(Ecommerce_Sales[[#This Row],[Order_Date]],"mmmm")</f>
        <v>August</v>
      </c>
      <c r="K1823" s="1" t="s">
        <v>1992</v>
      </c>
      <c r="L1823" s="1" t="s">
        <v>6314</v>
      </c>
      <c r="M1823" s="1" t="s">
        <v>2104</v>
      </c>
      <c r="N1823" s="1" t="s">
        <v>1978</v>
      </c>
      <c r="O1823" s="3">
        <v>871</v>
      </c>
      <c r="P1823">
        <v>5</v>
      </c>
      <c r="Q1823" s="3">
        <v>4357</v>
      </c>
      <c r="R1823" s="1" t="s">
        <v>1958</v>
      </c>
      <c r="S1823" s="3">
        <v>396</v>
      </c>
      <c r="U1823" t="str">
        <f>IF(Ecommerce_Sales[[#This Row],[Delivery_Time_Days]]&gt;7,"Delay",IF(Ecommerce_Sales[[#This Row],[Delivery_Time_Days]] = 0,"No delivery",IF(Ecommerce_Sales[[#This Row],[Delivery_Time_Days]]&lt;=7,"On-time")))</f>
        <v>No delivery</v>
      </c>
      <c r="V1823" s="7">
        <f>Ecommerce_Sales[[#This Row],[Profit]]/Ecommerce_Sales[[#This Row],[Total_Price]]</f>
        <v>0.35001147578609138</v>
      </c>
      <c r="W1823" s="3">
        <v>1525</v>
      </c>
      <c r="X1823" s="3"/>
    </row>
    <row r="1824" spans="1:24" x14ac:dyDescent="0.25">
      <c r="A1824" s="1" t="s">
        <v>6315</v>
      </c>
      <c r="B1824" s="1" t="s">
        <v>1759</v>
      </c>
      <c r="C1824" s="1" t="s">
        <v>1760</v>
      </c>
      <c r="D1824" s="1" t="s">
        <v>2407</v>
      </c>
      <c r="E1824" s="1" t="s">
        <v>1954</v>
      </c>
      <c r="F1824" s="2">
        <v>45556</v>
      </c>
      <c r="G1824" s="2">
        <v>44960</v>
      </c>
      <c r="H1824" s="2" t="str">
        <f>TEXT(Ecommerce_Sales[[#This Row],[Order_Date]],"mmmm")</f>
        <v>February</v>
      </c>
      <c r="I1824" s="2" t="str">
        <f>TEXT(Ecommerce_Sales[[#This Row],[Order_Date]],"yyyy")</f>
        <v>2023</v>
      </c>
      <c r="J1824" s="2" t="str">
        <f>TEXT(Ecommerce_Sales[[#This Row],[Order_Date]],"mmmm")</f>
        <v>February</v>
      </c>
      <c r="K1824" s="1" t="s">
        <v>1947</v>
      </c>
      <c r="L1824" s="1" t="s">
        <v>6316</v>
      </c>
      <c r="M1824" s="1" t="s">
        <v>1998</v>
      </c>
      <c r="N1824" s="1" t="s">
        <v>1973</v>
      </c>
      <c r="O1824" s="3">
        <v>322</v>
      </c>
      <c r="P1824">
        <v>2</v>
      </c>
      <c r="Q1824" s="3">
        <v>644</v>
      </c>
      <c r="R1824" s="1" t="s">
        <v>1958</v>
      </c>
      <c r="S1824" s="3">
        <v>39</v>
      </c>
      <c r="T1824">
        <v>2</v>
      </c>
      <c r="U1824" t="str">
        <f>IF(Ecommerce_Sales[[#This Row],[Delivery_Time_Days]]&gt;7,"Delay",IF(Ecommerce_Sales[[#This Row],[Delivery_Time_Days]] = 0,"No delivery",IF(Ecommerce_Sales[[#This Row],[Delivery_Time_Days]]&lt;=7,"On-time")))</f>
        <v>On-time</v>
      </c>
      <c r="V1824" s="7">
        <f>Ecommerce_Sales[[#This Row],[Profit]]/Ecommerce_Sales[[#This Row],[Total_Price]]</f>
        <v>0.2996894409937888</v>
      </c>
      <c r="W1824" s="3">
        <v>193</v>
      </c>
      <c r="X1824" s="3"/>
    </row>
    <row r="1825" spans="1:24" x14ac:dyDescent="0.25">
      <c r="A1825" s="1" t="s">
        <v>6317</v>
      </c>
      <c r="B1825" s="1" t="s">
        <v>416</v>
      </c>
      <c r="C1825" s="1" t="s">
        <v>417</v>
      </c>
      <c r="D1825" s="1" t="s">
        <v>3453</v>
      </c>
      <c r="E1825" s="1" t="s">
        <v>1954</v>
      </c>
      <c r="F1825" s="2">
        <v>45387</v>
      </c>
      <c r="G1825" s="2">
        <v>45568</v>
      </c>
      <c r="H1825" s="2" t="str">
        <f>TEXT(Ecommerce_Sales[[#This Row],[Order_Date]],"mmmm")</f>
        <v>October</v>
      </c>
      <c r="I1825" s="2" t="str">
        <f>TEXT(Ecommerce_Sales[[#This Row],[Order_Date]],"yyyy")</f>
        <v>2024</v>
      </c>
      <c r="J1825" s="2" t="str">
        <f>TEXT(Ecommerce_Sales[[#This Row],[Order_Date]],"mmmm")</f>
        <v>October</v>
      </c>
      <c r="K1825" s="1" t="s">
        <v>1992</v>
      </c>
      <c r="L1825" s="1" t="s">
        <v>4005</v>
      </c>
      <c r="M1825" s="1" t="s">
        <v>2079</v>
      </c>
      <c r="N1825" s="1" t="s">
        <v>1973</v>
      </c>
      <c r="O1825" s="3">
        <v>465</v>
      </c>
      <c r="P1825">
        <v>2</v>
      </c>
      <c r="Q1825" s="3">
        <v>930</v>
      </c>
      <c r="R1825" s="1" t="s">
        <v>1951</v>
      </c>
      <c r="S1825" s="3">
        <v>136</v>
      </c>
      <c r="U1825" t="str">
        <f>IF(Ecommerce_Sales[[#This Row],[Delivery_Time_Days]]&gt;7,"Delay",IF(Ecommerce_Sales[[#This Row],[Delivery_Time_Days]] = 0,"No delivery",IF(Ecommerce_Sales[[#This Row],[Delivery_Time_Days]]&lt;=7,"On-time")))</f>
        <v>No delivery</v>
      </c>
      <c r="V1825" s="7">
        <f>Ecommerce_Sales[[#This Row],[Profit]]/Ecommerce_Sales[[#This Row],[Total_Price]]</f>
        <v>0.3</v>
      </c>
      <c r="W1825" s="3">
        <v>279</v>
      </c>
      <c r="X1825" s="3"/>
    </row>
    <row r="1826" spans="1:24" x14ac:dyDescent="0.25">
      <c r="A1826" s="1" t="s">
        <v>6318</v>
      </c>
      <c r="B1826" s="1" t="s">
        <v>662</v>
      </c>
      <c r="C1826" s="1" t="s">
        <v>663</v>
      </c>
      <c r="D1826" s="1" t="s">
        <v>6319</v>
      </c>
      <c r="E1826" s="1" t="s">
        <v>1946</v>
      </c>
      <c r="F1826" s="2">
        <v>44979</v>
      </c>
      <c r="G1826" s="2">
        <v>45042</v>
      </c>
      <c r="H1826" s="2" t="str">
        <f>TEXT(Ecommerce_Sales[[#This Row],[Order_Date]],"mmmm")</f>
        <v>April</v>
      </c>
      <c r="I1826" s="2" t="str">
        <f>TEXT(Ecommerce_Sales[[#This Row],[Order_Date]],"yyyy")</f>
        <v>2023</v>
      </c>
      <c r="J1826" s="2" t="str">
        <f>TEXT(Ecommerce_Sales[[#This Row],[Order_Date]],"mmmm")</f>
        <v>April</v>
      </c>
      <c r="K1826" s="1" t="s">
        <v>1947</v>
      </c>
      <c r="L1826" s="1" t="s">
        <v>5607</v>
      </c>
      <c r="M1826" s="1" t="s">
        <v>2026</v>
      </c>
      <c r="N1826" s="1" t="s">
        <v>1978</v>
      </c>
      <c r="O1826" s="3">
        <v>739</v>
      </c>
      <c r="P1826">
        <v>5</v>
      </c>
      <c r="Q1826" s="3">
        <v>3694</v>
      </c>
      <c r="R1826" s="1" t="s">
        <v>1951</v>
      </c>
      <c r="S1826" s="3">
        <v>310</v>
      </c>
      <c r="T1826">
        <v>3</v>
      </c>
      <c r="U1826" t="str">
        <f>IF(Ecommerce_Sales[[#This Row],[Delivery_Time_Days]]&gt;7,"Delay",IF(Ecommerce_Sales[[#This Row],[Delivery_Time_Days]] = 0,"No delivery",IF(Ecommerce_Sales[[#This Row],[Delivery_Time_Days]]&lt;=7,"On-time")))</f>
        <v>On-time</v>
      </c>
      <c r="V1826" s="7">
        <f>Ecommerce_Sales[[#This Row],[Profit]]/Ecommerce_Sales[[#This Row],[Total_Price]]</f>
        <v>0.35002707092582569</v>
      </c>
      <c r="W1826" s="3">
        <v>1293</v>
      </c>
      <c r="X1826" s="3"/>
    </row>
    <row r="1827" spans="1:24" x14ac:dyDescent="0.25">
      <c r="A1827" s="1" t="s">
        <v>6320</v>
      </c>
      <c r="B1827" s="1" t="s">
        <v>1575</v>
      </c>
      <c r="C1827" s="1" t="s">
        <v>1576</v>
      </c>
      <c r="D1827" s="1" t="s">
        <v>5557</v>
      </c>
      <c r="E1827" s="1" t="s">
        <v>1961</v>
      </c>
      <c r="F1827" s="2">
        <v>45128</v>
      </c>
      <c r="G1827" s="2">
        <v>45275</v>
      </c>
      <c r="H1827" s="2" t="str">
        <f>TEXT(Ecommerce_Sales[[#This Row],[Order_Date]],"mmmm")</f>
        <v>December</v>
      </c>
      <c r="I1827" s="2" t="str">
        <f>TEXT(Ecommerce_Sales[[#This Row],[Order_Date]],"yyyy")</f>
        <v>2023</v>
      </c>
      <c r="J1827" s="2" t="str">
        <f>TEXT(Ecommerce_Sales[[#This Row],[Order_Date]],"mmmm")</f>
        <v>December</v>
      </c>
      <c r="K1827" s="1" t="s">
        <v>1947</v>
      </c>
      <c r="L1827" s="1" t="s">
        <v>6321</v>
      </c>
      <c r="M1827" s="1" t="s">
        <v>2054</v>
      </c>
      <c r="N1827" s="1" t="s">
        <v>1957</v>
      </c>
      <c r="O1827" s="3">
        <v>874</v>
      </c>
      <c r="P1827">
        <v>6</v>
      </c>
      <c r="Q1827" s="3">
        <v>5247</v>
      </c>
      <c r="R1827" s="1" t="s">
        <v>2012</v>
      </c>
      <c r="S1827" s="3">
        <v>771</v>
      </c>
      <c r="T1827">
        <v>2</v>
      </c>
      <c r="U1827" t="str">
        <f>IF(Ecommerce_Sales[[#This Row],[Delivery_Time_Days]]&gt;7,"Delay",IF(Ecommerce_Sales[[#This Row],[Delivery_Time_Days]] = 0,"No delivery",IF(Ecommerce_Sales[[#This Row],[Delivery_Time_Days]]&lt;=7,"On-time")))</f>
        <v>On-time</v>
      </c>
      <c r="V1827" s="7">
        <f>Ecommerce_Sales[[#This Row],[Profit]]/Ecommerce_Sales[[#This Row],[Total_Price]]</f>
        <v>0.14999047074518773</v>
      </c>
      <c r="W1827" s="3">
        <v>787</v>
      </c>
      <c r="X1827" s="3"/>
    </row>
    <row r="1828" spans="1:24" x14ac:dyDescent="0.25">
      <c r="A1828" s="1" t="s">
        <v>6322</v>
      </c>
      <c r="B1828" s="1" t="s">
        <v>1268</v>
      </c>
      <c r="C1828" s="1" t="s">
        <v>1269</v>
      </c>
      <c r="D1828" s="1" t="s">
        <v>4799</v>
      </c>
      <c r="E1828" s="1" t="s">
        <v>1954</v>
      </c>
      <c r="F1828" s="2">
        <v>45390</v>
      </c>
      <c r="G1828" s="2">
        <v>45512</v>
      </c>
      <c r="H1828" s="2" t="str">
        <f>TEXT(Ecommerce_Sales[[#This Row],[Order_Date]],"mmmm")</f>
        <v>August</v>
      </c>
      <c r="I1828" s="2" t="str">
        <f>TEXT(Ecommerce_Sales[[#This Row],[Order_Date]],"yyyy")</f>
        <v>2024</v>
      </c>
      <c r="J1828" s="2" t="str">
        <f>TEXT(Ecommerce_Sales[[#This Row],[Order_Date]],"mmmm")</f>
        <v>August</v>
      </c>
      <c r="K1828" s="1" t="s">
        <v>1947</v>
      </c>
      <c r="L1828" s="1" t="s">
        <v>6323</v>
      </c>
      <c r="M1828" s="1" t="s">
        <v>1977</v>
      </c>
      <c r="N1828" s="1" t="s">
        <v>1978</v>
      </c>
      <c r="O1828" s="3">
        <v>393</v>
      </c>
      <c r="P1828">
        <v>2</v>
      </c>
      <c r="Q1828" s="3">
        <v>786</v>
      </c>
      <c r="R1828" s="1" t="s">
        <v>1958</v>
      </c>
      <c r="S1828" s="3">
        <v>51</v>
      </c>
      <c r="T1828">
        <v>8</v>
      </c>
      <c r="U1828" t="str">
        <f>IF(Ecommerce_Sales[[#This Row],[Delivery_Time_Days]]&gt;7,"Delay",IF(Ecommerce_Sales[[#This Row],[Delivery_Time_Days]] = 0,"No delivery",IF(Ecommerce_Sales[[#This Row],[Delivery_Time_Days]]&lt;=7,"On-time")))</f>
        <v>Delay</v>
      </c>
      <c r="V1828" s="7">
        <f>Ecommerce_Sales[[#This Row],[Profit]]/Ecommerce_Sales[[#This Row],[Total_Price]]</f>
        <v>0.34987277353689566</v>
      </c>
      <c r="W1828" s="3">
        <v>275</v>
      </c>
      <c r="X1828" s="3"/>
    </row>
    <row r="1829" spans="1:24" x14ac:dyDescent="0.25">
      <c r="A1829" s="1" t="s">
        <v>6324</v>
      </c>
      <c r="B1829" s="1" t="s">
        <v>1264</v>
      </c>
      <c r="C1829" s="1" t="s">
        <v>1265</v>
      </c>
      <c r="D1829" s="1" t="s">
        <v>2816</v>
      </c>
      <c r="E1829" s="1" t="s">
        <v>1946</v>
      </c>
      <c r="F1829" s="2">
        <v>45174</v>
      </c>
      <c r="G1829" s="2">
        <v>45528</v>
      </c>
      <c r="H1829" s="2" t="str">
        <f>TEXT(Ecommerce_Sales[[#This Row],[Order_Date]],"mmmm")</f>
        <v>August</v>
      </c>
      <c r="I1829" s="2" t="str">
        <f>TEXT(Ecommerce_Sales[[#This Row],[Order_Date]],"yyyy")</f>
        <v>2024</v>
      </c>
      <c r="J1829" s="2" t="str">
        <f>TEXT(Ecommerce_Sales[[#This Row],[Order_Date]],"mmmm")</f>
        <v>August</v>
      </c>
      <c r="K1829" s="1" t="s">
        <v>1947</v>
      </c>
      <c r="L1829" s="1" t="s">
        <v>6325</v>
      </c>
      <c r="M1829" s="1" t="s">
        <v>1968</v>
      </c>
      <c r="N1829" s="1" t="s">
        <v>1957</v>
      </c>
      <c r="O1829" s="3">
        <v>76</v>
      </c>
      <c r="P1829">
        <v>3</v>
      </c>
      <c r="Q1829" s="3">
        <v>227</v>
      </c>
      <c r="R1829" s="1" t="s">
        <v>1951</v>
      </c>
      <c r="S1829" s="3">
        <v>18</v>
      </c>
      <c r="T1829">
        <v>5</v>
      </c>
      <c r="U1829" t="str">
        <f>IF(Ecommerce_Sales[[#This Row],[Delivery_Time_Days]]&gt;7,"Delay",IF(Ecommerce_Sales[[#This Row],[Delivery_Time_Days]] = 0,"No delivery",IF(Ecommerce_Sales[[#This Row],[Delivery_Time_Days]]&lt;=7,"On-time")))</f>
        <v>On-time</v>
      </c>
      <c r="V1829" s="7">
        <f>Ecommerce_Sales[[#This Row],[Profit]]/Ecommerce_Sales[[#This Row],[Total_Price]]</f>
        <v>0.14977973568281938</v>
      </c>
      <c r="W1829" s="3">
        <v>34</v>
      </c>
      <c r="X1829" s="3"/>
    </row>
    <row r="1830" spans="1:24" x14ac:dyDescent="0.25">
      <c r="A1830" s="1" t="s">
        <v>6326</v>
      </c>
      <c r="B1830" s="1" t="s">
        <v>808</v>
      </c>
      <c r="C1830" s="1" t="s">
        <v>809</v>
      </c>
      <c r="D1830" s="1" t="s">
        <v>3039</v>
      </c>
      <c r="E1830" s="1" t="s">
        <v>1996</v>
      </c>
      <c r="F1830" s="2">
        <v>45197</v>
      </c>
      <c r="G1830" s="2">
        <v>44962</v>
      </c>
      <c r="H1830" s="2" t="str">
        <f>TEXT(Ecommerce_Sales[[#This Row],[Order_Date]],"mmmm")</f>
        <v>February</v>
      </c>
      <c r="I1830" s="2" t="str">
        <f>TEXT(Ecommerce_Sales[[#This Row],[Order_Date]],"yyyy")</f>
        <v>2023</v>
      </c>
      <c r="J1830" s="2" t="str">
        <f>TEXT(Ecommerce_Sales[[#This Row],[Order_Date]],"mmmm")</f>
        <v>February</v>
      </c>
      <c r="K1830" s="1" t="s">
        <v>1947</v>
      </c>
      <c r="L1830" s="1" t="s">
        <v>3474</v>
      </c>
      <c r="M1830" s="1" t="s">
        <v>2065</v>
      </c>
      <c r="N1830" s="1" t="s">
        <v>1978</v>
      </c>
      <c r="O1830" s="3">
        <v>71</v>
      </c>
      <c r="P1830">
        <v>1</v>
      </c>
      <c r="Q1830" s="3">
        <v>71</v>
      </c>
      <c r="R1830" s="1" t="s">
        <v>1958</v>
      </c>
      <c r="S1830" s="3">
        <v>5</v>
      </c>
      <c r="T1830">
        <v>10</v>
      </c>
      <c r="U1830" t="str">
        <f>IF(Ecommerce_Sales[[#This Row],[Delivery_Time_Days]]&gt;7,"Delay",IF(Ecommerce_Sales[[#This Row],[Delivery_Time_Days]] = 0,"No delivery",IF(Ecommerce_Sales[[#This Row],[Delivery_Time_Days]]&lt;=7,"On-time")))</f>
        <v>Delay</v>
      </c>
      <c r="V1830" s="7">
        <f>Ecommerce_Sales[[#This Row],[Profit]]/Ecommerce_Sales[[#This Row],[Total_Price]]</f>
        <v>0.352112676056338</v>
      </c>
      <c r="W1830" s="3">
        <v>25</v>
      </c>
      <c r="X1830" s="3"/>
    </row>
    <row r="1831" spans="1:24" x14ac:dyDescent="0.25">
      <c r="A1831" s="1" t="s">
        <v>6327</v>
      </c>
      <c r="B1831" s="1" t="s">
        <v>1472</v>
      </c>
      <c r="C1831" s="1" t="s">
        <v>1473</v>
      </c>
      <c r="D1831" s="1" t="s">
        <v>5500</v>
      </c>
      <c r="E1831" s="1" t="s">
        <v>1946</v>
      </c>
      <c r="F1831" s="2">
        <v>45185</v>
      </c>
      <c r="G1831" s="2">
        <v>45023</v>
      </c>
      <c r="H1831" s="2" t="str">
        <f>TEXT(Ecommerce_Sales[[#This Row],[Order_Date]],"mmmm")</f>
        <v>April</v>
      </c>
      <c r="I1831" s="2" t="str">
        <f>TEXT(Ecommerce_Sales[[#This Row],[Order_Date]],"yyyy")</f>
        <v>2023</v>
      </c>
      <c r="J1831" s="2" t="str">
        <f>TEXT(Ecommerce_Sales[[#This Row],[Order_Date]],"mmmm")</f>
        <v>April</v>
      </c>
      <c r="K1831" s="1" t="s">
        <v>1947</v>
      </c>
      <c r="L1831" s="1" t="s">
        <v>6328</v>
      </c>
      <c r="M1831" s="1" t="s">
        <v>2026</v>
      </c>
      <c r="N1831" s="1" t="s">
        <v>1978</v>
      </c>
      <c r="O1831" s="3">
        <v>580</v>
      </c>
      <c r="P1831">
        <v>2</v>
      </c>
      <c r="Q1831" s="3">
        <v>1159</v>
      </c>
      <c r="R1831" s="1" t="s">
        <v>2012</v>
      </c>
      <c r="S1831" s="3">
        <v>153</v>
      </c>
      <c r="T1831">
        <v>6</v>
      </c>
      <c r="U1831" t="str">
        <f>IF(Ecommerce_Sales[[#This Row],[Delivery_Time_Days]]&gt;7,"Delay",IF(Ecommerce_Sales[[#This Row],[Delivery_Time_Days]] = 0,"No delivery",IF(Ecommerce_Sales[[#This Row],[Delivery_Time_Days]]&lt;=7,"On-time")))</f>
        <v>On-time</v>
      </c>
      <c r="V1831" s="7">
        <f>Ecommerce_Sales[[#This Row],[Profit]]/Ecommerce_Sales[[#This Row],[Total_Price]]</f>
        <v>0.35030198446937016</v>
      </c>
      <c r="W1831" s="3">
        <v>406</v>
      </c>
      <c r="X1831" s="3"/>
    </row>
    <row r="1832" spans="1:24" x14ac:dyDescent="0.25">
      <c r="A1832" s="1" t="s">
        <v>6329</v>
      </c>
      <c r="B1832" s="1" t="s">
        <v>1463</v>
      </c>
      <c r="C1832" s="1" t="s">
        <v>1464</v>
      </c>
      <c r="D1832" s="1" t="s">
        <v>5923</v>
      </c>
      <c r="E1832" s="1" t="s">
        <v>1996</v>
      </c>
      <c r="F1832" s="2">
        <v>45314</v>
      </c>
      <c r="G1832" s="2">
        <v>44935</v>
      </c>
      <c r="H1832" s="2" t="str">
        <f>TEXT(Ecommerce_Sales[[#This Row],[Order_Date]],"mmmm")</f>
        <v>January</v>
      </c>
      <c r="I1832" s="2" t="str">
        <f>TEXT(Ecommerce_Sales[[#This Row],[Order_Date]],"yyyy")</f>
        <v>2023</v>
      </c>
      <c r="J1832" s="2" t="str">
        <f>TEXT(Ecommerce_Sales[[#This Row],[Order_Date]],"mmmm")</f>
        <v>January</v>
      </c>
      <c r="K1832" s="1" t="s">
        <v>1947</v>
      </c>
      <c r="L1832" s="1" t="s">
        <v>6330</v>
      </c>
      <c r="M1832" s="1" t="s">
        <v>2054</v>
      </c>
      <c r="N1832" s="1" t="s">
        <v>1957</v>
      </c>
      <c r="O1832" s="3">
        <v>147</v>
      </c>
      <c r="P1832">
        <v>4</v>
      </c>
      <c r="Q1832" s="3">
        <v>586</v>
      </c>
      <c r="R1832" s="1" t="s">
        <v>1951</v>
      </c>
      <c r="S1832" s="3">
        <v>53</v>
      </c>
      <c r="T1832">
        <v>10</v>
      </c>
      <c r="U1832" t="str">
        <f>IF(Ecommerce_Sales[[#This Row],[Delivery_Time_Days]]&gt;7,"Delay",IF(Ecommerce_Sales[[#This Row],[Delivery_Time_Days]] = 0,"No delivery",IF(Ecommerce_Sales[[#This Row],[Delivery_Time_Days]]&lt;=7,"On-time")))</f>
        <v>Delay</v>
      </c>
      <c r="V1832" s="7">
        <f>Ecommerce_Sales[[#This Row],[Profit]]/Ecommerce_Sales[[#This Row],[Total_Price]]</f>
        <v>0.15017064846416384</v>
      </c>
      <c r="W1832" s="3">
        <v>88</v>
      </c>
      <c r="X1832" s="3"/>
    </row>
    <row r="1833" spans="1:24" x14ac:dyDescent="0.25">
      <c r="A1833" s="1" t="s">
        <v>6331</v>
      </c>
      <c r="B1833" s="1" t="s">
        <v>10</v>
      </c>
      <c r="C1833" s="1" t="s">
        <v>11</v>
      </c>
      <c r="D1833" s="1" t="s">
        <v>2715</v>
      </c>
      <c r="E1833" s="1" t="s">
        <v>1981</v>
      </c>
      <c r="F1833" s="2">
        <v>45173</v>
      </c>
      <c r="G1833" s="2">
        <v>45311</v>
      </c>
      <c r="H1833" s="2" t="str">
        <f>TEXT(Ecommerce_Sales[[#This Row],[Order_Date]],"mmmm")</f>
        <v>January</v>
      </c>
      <c r="I1833" s="2" t="str">
        <f>TEXT(Ecommerce_Sales[[#This Row],[Order_Date]],"yyyy")</f>
        <v>2024</v>
      </c>
      <c r="J1833" s="2" t="str">
        <f>TEXT(Ecommerce_Sales[[#This Row],[Order_Date]],"mmmm")</f>
        <v>January</v>
      </c>
      <c r="K1833" s="1" t="s">
        <v>1947</v>
      </c>
      <c r="L1833" s="1" t="s">
        <v>6332</v>
      </c>
      <c r="M1833" s="1" t="s">
        <v>1963</v>
      </c>
      <c r="N1833" s="1" t="s">
        <v>1957</v>
      </c>
      <c r="O1833" s="3">
        <v>35</v>
      </c>
      <c r="P1833">
        <v>2</v>
      </c>
      <c r="Q1833" s="3">
        <v>70</v>
      </c>
      <c r="R1833" s="1" t="s">
        <v>2008</v>
      </c>
      <c r="S1833" s="3">
        <v>5</v>
      </c>
      <c r="T1833">
        <v>4</v>
      </c>
      <c r="U1833" t="str">
        <f>IF(Ecommerce_Sales[[#This Row],[Delivery_Time_Days]]&gt;7,"Delay",IF(Ecommerce_Sales[[#This Row],[Delivery_Time_Days]] = 0,"No delivery",IF(Ecommerce_Sales[[#This Row],[Delivery_Time_Days]]&lt;=7,"On-time")))</f>
        <v>On-time</v>
      </c>
      <c r="V1833" s="7">
        <f>Ecommerce_Sales[[#This Row],[Profit]]/Ecommerce_Sales[[#This Row],[Total_Price]]</f>
        <v>0.15714285714285714</v>
      </c>
      <c r="W1833" s="3">
        <v>11</v>
      </c>
      <c r="X1833" s="3"/>
    </row>
    <row r="1834" spans="1:24" x14ac:dyDescent="0.25">
      <c r="A1834" s="1" t="s">
        <v>6333</v>
      </c>
      <c r="B1834" s="1" t="s">
        <v>1258</v>
      </c>
      <c r="C1834" s="1" t="s">
        <v>1259</v>
      </c>
      <c r="D1834" s="1" t="s">
        <v>2868</v>
      </c>
      <c r="E1834" s="1" t="s">
        <v>1954</v>
      </c>
      <c r="F1834" s="2">
        <v>45076</v>
      </c>
      <c r="G1834" s="2">
        <v>45399</v>
      </c>
      <c r="H1834" s="2" t="str">
        <f>TEXT(Ecommerce_Sales[[#This Row],[Order_Date]],"mmmm")</f>
        <v>April</v>
      </c>
      <c r="I1834" s="2" t="str">
        <f>TEXT(Ecommerce_Sales[[#This Row],[Order_Date]],"yyyy")</f>
        <v>2024</v>
      </c>
      <c r="J1834" s="2" t="str">
        <f>TEXT(Ecommerce_Sales[[#This Row],[Order_Date]],"mmmm")</f>
        <v>April</v>
      </c>
      <c r="K1834" s="1" t="s">
        <v>1947</v>
      </c>
      <c r="L1834" s="1" t="s">
        <v>2896</v>
      </c>
      <c r="M1834" s="1" t="s">
        <v>2026</v>
      </c>
      <c r="N1834" s="1" t="s">
        <v>1978</v>
      </c>
      <c r="O1834" s="3">
        <v>757</v>
      </c>
      <c r="P1834">
        <v>2</v>
      </c>
      <c r="Q1834" s="3">
        <v>1514</v>
      </c>
      <c r="R1834" s="1" t="s">
        <v>1958</v>
      </c>
      <c r="S1834" s="3">
        <v>136</v>
      </c>
      <c r="T1834">
        <v>4</v>
      </c>
      <c r="U1834" t="str">
        <f>IF(Ecommerce_Sales[[#This Row],[Delivery_Time_Days]]&gt;7,"Delay",IF(Ecommerce_Sales[[#This Row],[Delivery_Time_Days]] = 0,"No delivery",IF(Ecommerce_Sales[[#This Row],[Delivery_Time_Days]]&lt;=7,"On-time")))</f>
        <v>On-time</v>
      </c>
      <c r="V1834" s="7">
        <f>Ecommerce_Sales[[#This Row],[Profit]]/Ecommerce_Sales[[#This Row],[Total_Price]]</f>
        <v>0.35006605019815057</v>
      </c>
      <c r="W1834" s="3">
        <v>530</v>
      </c>
      <c r="X1834" s="3"/>
    </row>
    <row r="1835" spans="1:24" x14ac:dyDescent="0.25">
      <c r="A1835" s="1" t="s">
        <v>6334</v>
      </c>
      <c r="B1835" s="1" t="s">
        <v>721</v>
      </c>
      <c r="C1835" s="1" t="s">
        <v>722</v>
      </c>
      <c r="D1835" s="1" t="s">
        <v>3614</v>
      </c>
      <c r="E1835" s="1" t="s">
        <v>1961</v>
      </c>
      <c r="F1835" s="2">
        <v>45487</v>
      </c>
      <c r="G1835" s="2">
        <v>44993</v>
      </c>
      <c r="H1835" s="2" t="str">
        <f>TEXT(Ecommerce_Sales[[#This Row],[Order_Date]],"mmmm")</f>
        <v>March</v>
      </c>
      <c r="I1835" s="2" t="str">
        <f>TEXT(Ecommerce_Sales[[#This Row],[Order_Date]],"yyyy")</f>
        <v>2023</v>
      </c>
      <c r="J1835" s="2" t="str">
        <f>TEXT(Ecommerce_Sales[[#This Row],[Order_Date]],"mmmm")</f>
        <v>March</v>
      </c>
      <c r="K1835" s="1" t="s">
        <v>1992</v>
      </c>
      <c r="L1835" s="1" t="s">
        <v>4994</v>
      </c>
      <c r="M1835" s="1" t="s">
        <v>1983</v>
      </c>
      <c r="N1835" s="1" t="s">
        <v>1950</v>
      </c>
      <c r="O1835" s="3">
        <v>132</v>
      </c>
      <c r="P1835">
        <v>1</v>
      </c>
      <c r="Q1835" s="3">
        <v>132</v>
      </c>
      <c r="R1835" s="1" t="s">
        <v>1958</v>
      </c>
      <c r="S1835" s="3">
        <v>16</v>
      </c>
      <c r="U1835" t="str">
        <f>IF(Ecommerce_Sales[[#This Row],[Delivery_Time_Days]]&gt;7,"Delay",IF(Ecommerce_Sales[[#This Row],[Delivery_Time_Days]] = 0,"No delivery",IF(Ecommerce_Sales[[#This Row],[Delivery_Time_Days]]&lt;=7,"On-time")))</f>
        <v>No delivery</v>
      </c>
      <c r="V1835" s="7">
        <f>Ecommerce_Sales[[#This Row],[Profit]]/Ecommerce_Sales[[#This Row],[Total_Price]]</f>
        <v>0.40151515151515149</v>
      </c>
      <c r="W1835" s="3">
        <v>53</v>
      </c>
      <c r="X1835" s="3"/>
    </row>
    <row r="1836" spans="1:24" x14ac:dyDescent="0.25">
      <c r="A1836" s="1" t="s">
        <v>6335</v>
      </c>
      <c r="B1836" s="1" t="s">
        <v>916</v>
      </c>
      <c r="C1836" s="1" t="s">
        <v>917</v>
      </c>
      <c r="D1836" s="1" t="s">
        <v>3226</v>
      </c>
      <c r="E1836" s="1" t="s">
        <v>1946</v>
      </c>
      <c r="F1836" s="2">
        <v>45252</v>
      </c>
      <c r="G1836" s="2">
        <v>45021</v>
      </c>
      <c r="H1836" s="2" t="str">
        <f>TEXT(Ecommerce_Sales[[#This Row],[Order_Date]],"mmmm")</f>
        <v>April</v>
      </c>
      <c r="I1836" s="2" t="str">
        <f>TEXT(Ecommerce_Sales[[#This Row],[Order_Date]],"yyyy")</f>
        <v>2023</v>
      </c>
      <c r="J1836" s="2" t="str">
        <f>TEXT(Ecommerce_Sales[[#This Row],[Order_Date]],"mmmm")</f>
        <v>April</v>
      </c>
      <c r="K1836" s="1" t="s">
        <v>1947</v>
      </c>
      <c r="L1836" s="1" t="s">
        <v>6336</v>
      </c>
      <c r="M1836" s="1" t="s">
        <v>2030</v>
      </c>
      <c r="N1836" s="1" t="s">
        <v>1978</v>
      </c>
      <c r="O1836" s="3">
        <v>152</v>
      </c>
      <c r="P1836">
        <v>4</v>
      </c>
      <c r="Q1836" s="3">
        <v>609</v>
      </c>
      <c r="R1836" s="1" t="s">
        <v>2016</v>
      </c>
      <c r="S1836" s="3">
        <v>52</v>
      </c>
      <c r="T1836">
        <v>5</v>
      </c>
      <c r="U1836" t="str">
        <f>IF(Ecommerce_Sales[[#This Row],[Delivery_Time_Days]]&gt;7,"Delay",IF(Ecommerce_Sales[[#This Row],[Delivery_Time_Days]] = 0,"No delivery",IF(Ecommerce_Sales[[#This Row],[Delivery_Time_Days]]&lt;=7,"On-time")))</f>
        <v>On-time</v>
      </c>
      <c r="V1836" s="7">
        <f>Ecommerce_Sales[[#This Row],[Profit]]/Ecommerce_Sales[[#This Row],[Total_Price]]</f>
        <v>0.34975369458128081</v>
      </c>
      <c r="W1836" s="3">
        <v>213</v>
      </c>
      <c r="X1836" s="3"/>
    </row>
    <row r="1837" spans="1:24" x14ac:dyDescent="0.25">
      <c r="A1837" s="1" t="s">
        <v>6337</v>
      </c>
      <c r="B1837" s="1" t="s">
        <v>980</v>
      </c>
      <c r="C1837" s="1" t="s">
        <v>981</v>
      </c>
      <c r="D1837" s="1" t="s">
        <v>2995</v>
      </c>
      <c r="E1837" s="1" t="s">
        <v>1966</v>
      </c>
      <c r="F1837" s="2">
        <v>45140</v>
      </c>
      <c r="G1837" s="2">
        <v>45052</v>
      </c>
      <c r="H1837" s="2" t="str">
        <f>TEXT(Ecommerce_Sales[[#This Row],[Order_Date]],"mmmm")</f>
        <v>May</v>
      </c>
      <c r="I1837" s="2" t="str">
        <f>TEXT(Ecommerce_Sales[[#This Row],[Order_Date]],"yyyy")</f>
        <v>2023</v>
      </c>
      <c r="J1837" s="2" t="str">
        <f>TEXT(Ecommerce_Sales[[#This Row],[Order_Date]],"mmmm")</f>
        <v>May</v>
      </c>
      <c r="K1837" s="1" t="s">
        <v>1947</v>
      </c>
      <c r="L1837" s="1" t="s">
        <v>6338</v>
      </c>
      <c r="M1837" s="1" t="s">
        <v>1972</v>
      </c>
      <c r="N1837" s="1" t="s">
        <v>1973</v>
      </c>
      <c r="O1837" s="3">
        <v>1020</v>
      </c>
      <c r="P1837">
        <v>5</v>
      </c>
      <c r="Q1837" s="3">
        <v>5100</v>
      </c>
      <c r="R1837" s="1" t="s">
        <v>1958</v>
      </c>
      <c r="S1837" s="3">
        <v>281</v>
      </c>
      <c r="T1837">
        <v>2</v>
      </c>
      <c r="U1837" t="str">
        <f>IF(Ecommerce_Sales[[#This Row],[Delivery_Time_Days]]&gt;7,"Delay",IF(Ecommerce_Sales[[#This Row],[Delivery_Time_Days]] = 0,"No delivery",IF(Ecommerce_Sales[[#This Row],[Delivery_Time_Days]]&lt;=7,"On-time")))</f>
        <v>On-time</v>
      </c>
      <c r="V1837" s="7">
        <f>Ecommerce_Sales[[#This Row],[Profit]]/Ecommerce_Sales[[#This Row],[Total_Price]]</f>
        <v>0.3</v>
      </c>
      <c r="W1837" s="3">
        <v>1530</v>
      </c>
      <c r="X1837" s="3"/>
    </row>
    <row r="1838" spans="1:24" x14ac:dyDescent="0.25">
      <c r="A1838" s="1" t="s">
        <v>6339</v>
      </c>
      <c r="B1838" s="1" t="s">
        <v>26</v>
      </c>
      <c r="C1838" s="1" t="s">
        <v>27</v>
      </c>
      <c r="D1838" s="1" t="s">
        <v>3353</v>
      </c>
      <c r="E1838" s="1" t="s">
        <v>1966</v>
      </c>
      <c r="F1838" s="2">
        <v>44953</v>
      </c>
      <c r="G1838" s="2">
        <v>45361</v>
      </c>
      <c r="H1838" s="2" t="str">
        <f>TEXT(Ecommerce_Sales[[#This Row],[Order_Date]],"mmmm")</f>
        <v>March</v>
      </c>
      <c r="I1838" s="2" t="str">
        <f>TEXT(Ecommerce_Sales[[#This Row],[Order_Date]],"yyyy")</f>
        <v>2024</v>
      </c>
      <c r="J1838" s="2" t="str">
        <f>TEXT(Ecommerce_Sales[[#This Row],[Order_Date]],"mmmm")</f>
        <v>March</v>
      </c>
      <c r="K1838" s="1" t="s">
        <v>1947</v>
      </c>
      <c r="L1838" s="1" t="s">
        <v>6340</v>
      </c>
      <c r="M1838" s="1" t="s">
        <v>2104</v>
      </c>
      <c r="N1838" s="1" t="s">
        <v>1978</v>
      </c>
      <c r="O1838" s="3">
        <v>84</v>
      </c>
      <c r="P1838">
        <v>4</v>
      </c>
      <c r="Q1838" s="3">
        <v>337</v>
      </c>
      <c r="R1838" s="1" t="s">
        <v>1951</v>
      </c>
      <c r="S1838" s="3">
        <v>27</v>
      </c>
      <c r="T1838">
        <v>10</v>
      </c>
      <c r="U1838" t="str">
        <f>IF(Ecommerce_Sales[[#This Row],[Delivery_Time_Days]]&gt;7,"Delay",IF(Ecommerce_Sales[[#This Row],[Delivery_Time_Days]] = 0,"No delivery",IF(Ecommerce_Sales[[#This Row],[Delivery_Time_Days]]&lt;=7,"On-time")))</f>
        <v>Delay</v>
      </c>
      <c r="V1838" s="7">
        <f>Ecommerce_Sales[[#This Row],[Profit]]/Ecommerce_Sales[[#This Row],[Total_Price]]</f>
        <v>0.35014836795252224</v>
      </c>
      <c r="W1838" s="3">
        <v>118</v>
      </c>
      <c r="X1838" s="3"/>
    </row>
    <row r="1839" spans="1:24" x14ac:dyDescent="0.25">
      <c r="A1839" s="1" t="s">
        <v>6341</v>
      </c>
      <c r="B1839" s="1" t="s">
        <v>54</v>
      </c>
      <c r="C1839" s="1" t="s">
        <v>55</v>
      </c>
      <c r="D1839" s="1" t="s">
        <v>2308</v>
      </c>
      <c r="E1839" s="1" t="s">
        <v>1961</v>
      </c>
      <c r="F1839" s="2">
        <v>45261</v>
      </c>
      <c r="G1839" s="2">
        <v>44994</v>
      </c>
      <c r="H1839" s="2" t="str">
        <f>TEXT(Ecommerce_Sales[[#This Row],[Order_Date]],"mmmm")</f>
        <v>March</v>
      </c>
      <c r="I1839" s="2" t="str">
        <f>TEXT(Ecommerce_Sales[[#This Row],[Order_Date]],"yyyy")</f>
        <v>2023</v>
      </c>
      <c r="J1839" s="2" t="str">
        <f>TEXT(Ecommerce_Sales[[#This Row],[Order_Date]],"mmmm")</f>
        <v>March</v>
      </c>
      <c r="K1839" s="1" t="s">
        <v>1986</v>
      </c>
      <c r="L1839" s="1" t="s">
        <v>6342</v>
      </c>
      <c r="M1839" s="1" t="s">
        <v>2104</v>
      </c>
      <c r="N1839" s="1" t="s">
        <v>1978</v>
      </c>
      <c r="O1839" s="3">
        <v>765</v>
      </c>
      <c r="P1839">
        <v>4</v>
      </c>
      <c r="Q1839" s="3">
        <v>3058</v>
      </c>
      <c r="R1839" s="1" t="s">
        <v>1958</v>
      </c>
      <c r="S1839" s="3">
        <v>245</v>
      </c>
      <c r="U1839" t="str">
        <f>IF(Ecommerce_Sales[[#This Row],[Delivery_Time_Days]]&gt;7,"Delay",IF(Ecommerce_Sales[[#This Row],[Delivery_Time_Days]] = 0,"No delivery",IF(Ecommerce_Sales[[#This Row],[Delivery_Time_Days]]&lt;=7,"On-time")))</f>
        <v>No delivery</v>
      </c>
      <c r="V1839" s="7">
        <f>Ecommerce_Sales[[#This Row],[Profit]]/Ecommerce_Sales[[#This Row],[Total_Price]]</f>
        <v>0.34990189666448657</v>
      </c>
      <c r="W1839" s="3">
        <v>1070</v>
      </c>
      <c r="X1839" s="3"/>
    </row>
    <row r="1840" spans="1:24" x14ac:dyDescent="0.25">
      <c r="A1840" s="1" t="s">
        <v>6343</v>
      </c>
      <c r="B1840" s="1" t="s">
        <v>943</v>
      </c>
      <c r="C1840" s="1" t="s">
        <v>944</v>
      </c>
      <c r="D1840" s="1" t="s">
        <v>4616</v>
      </c>
      <c r="E1840" s="1" t="s">
        <v>1966</v>
      </c>
      <c r="F1840" s="2">
        <v>45309</v>
      </c>
      <c r="G1840" s="2">
        <v>45027</v>
      </c>
      <c r="H1840" s="2" t="str">
        <f>TEXT(Ecommerce_Sales[[#This Row],[Order_Date]],"mmmm")</f>
        <v>April</v>
      </c>
      <c r="I1840" s="2" t="str">
        <f>TEXT(Ecommerce_Sales[[#This Row],[Order_Date]],"yyyy")</f>
        <v>2023</v>
      </c>
      <c r="J1840" s="2" t="str">
        <f>TEXT(Ecommerce_Sales[[#This Row],[Order_Date]],"mmmm")</f>
        <v>April</v>
      </c>
      <c r="K1840" s="1" t="s">
        <v>1947</v>
      </c>
      <c r="L1840" s="1" t="s">
        <v>6289</v>
      </c>
      <c r="M1840" s="1" t="s">
        <v>1998</v>
      </c>
      <c r="N1840" s="1" t="s">
        <v>1973</v>
      </c>
      <c r="O1840" s="3">
        <v>95</v>
      </c>
      <c r="P1840">
        <v>1</v>
      </c>
      <c r="Q1840" s="3">
        <v>95</v>
      </c>
      <c r="R1840" s="1" t="s">
        <v>1951</v>
      </c>
      <c r="S1840" s="3">
        <v>6</v>
      </c>
      <c r="T1840">
        <v>10</v>
      </c>
      <c r="U1840" t="str">
        <f>IF(Ecommerce_Sales[[#This Row],[Delivery_Time_Days]]&gt;7,"Delay",IF(Ecommerce_Sales[[#This Row],[Delivery_Time_Days]] = 0,"No delivery",IF(Ecommerce_Sales[[#This Row],[Delivery_Time_Days]]&lt;=7,"On-time")))</f>
        <v>Delay</v>
      </c>
      <c r="V1840" s="7">
        <f>Ecommerce_Sales[[#This Row],[Profit]]/Ecommerce_Sales[[#This Row],[Total_Price]]</f>
        <v>0.29473684210526313</v>
      </c>
      <c r="W1840" s="3">
        <v>28</v>
      </c>
      <c r="X1840" s="3"/>
    </row>
    <row r="1841" spans="1:24" x14ac:dyDescent="0.25">
      <c r="A1841" s="1" t="s">
        <v>6344</v>
      </c>
      <c r="B1841" s="1" t="s">
        <v>478</v>
      </c>
      <c r="C1841" s="1" t="s">
        <v>479</v>
      </c>
      <c r="D1841" s="1" t="s">
        <v>2794</v>
      </c>
      <c r="E1841" s="1" t="s">
        <v>1946</v>
      </c>
      <c r="F1841" s="2">
        <v>45264</v>
      </c>
      <c r="G1841" s="2">
        <v>45521</v>
      </c>
      <c r="H1841" s="2" t="str">
        <f>TEXT(Ecommerce_Sales[[#This Row],[Order_Date]],"mmmm")</f>
        <v>August</v>
      </c>
      <c r="I1841" s="2" t="str">
        <f>TEXT(Ecommerce_Sales[[#This Row],[Order_Date]],"yyyy")</f>
        <v>2024</v>
      </c>
      <c r="J1841" s="2" t="str">
        <f>TEXT(Ecommerce_Sales[[#This Row],[Order_Date]],"mmmm")</f>
        <v>August</v>
      </c>
      <c r="K1841" s="1" t="s">
        <v>1947</v>
      </c>
      <c r="L1841" s="1" t="s">
        <v>6345</v>
      </c>
      <c r="M1841" s="1" t="s">
        <v>2065</v>
      </c>
      <c r="N1841" s="1" t="s">
        <v>1978</v>
      </c>
      <c r="O1841" s="3">
        <v>877</v>
      </c>
      <c r="P1841">
        <v>2</v>
      </c>
      <c r="Q1841" s="3">
        <v>1755</v>
      </c>
      <c r="R1841" s="1" t="s">
        <v>1951</v>
      </c>
      <c r="S1841" s="3">
        <v>145</v>
      </c>
      <c r="T1841">
        <v>10</v>
      </c>
      <c r="U1841" t="str">
        <f>IF(Ecommerce_Sales[[#This Row],[Delivery_Time_Days]]&gt;7,"Delay",IF(Ecommerce_Sales[[#This Row],[Delivery_Time_Days]] = 0,"No delivery",IF(Ecommerce_Sales[[#This Row],[Delivery_Time_Days]]&lt;=7,"On-time")))</f>
        <v>Delay</v>
      </c>
      <c r="V1841" s="7">
        <f>Ecommerce_Sales[[#This Row],[Profit]]/Ecommerce_Sales[[#This Row],[Total_Price]]</f>
        <v>0.34985754985754985</v>
      </c>
      <c r="W1841" s="3">
        <v>614</v>
      </c>
      <c r="X1841" s="3"/>
    </row>
    <row r="1842" spans="1:24" x14ac:dyDescent="0.25">
      <c r="A1842" s="1" t="s">
        <v>6346</v>
      </c>
      <c r="B1842" s="1" t="s">
        <v>892</v>
      </c>
      <c r="C1842" s="1" t="s">
        <v>893</v>
      </c>
      <c r="D1842" s="1" t="s">
        <v>2466</v>
      </c>
      <c r="E1842" s="1" t="s">
        <v>1961</v>
      </c>
      <c r="F1842" s="2">
        <v>45581</v>
      </c>
      <c r="G1842" s="2">
        <v>45322</v>
      </c>
      <c r="H1842" s="2" t="str">
        <f>TEXT(Ecommerce_Sales[[#This Row],[Order_Date]],"mmmm")</f>
        <v>January</v>
      </c>
      <c r="I1842" s="2" t="str">
        <f>TEXT(Ecommerce_Sales[[#This Row],[Order_Date]],"yyyy")</f>
        <v>2024</v>
      </c>
      <c r="J1842" s="2" t="str">
        <f>TEXT(Ecommerce_Sales[[#This Row],[Order_Date]],"mmmm")</f>
        <v>January</v>
      </c>
      <c r="K1842" s="1" t="s">
        <v>1947</v>
      </c>
      <c r="L1842" s="1" t="s">
        <v>6347</v>
      </c>
      <c r="M1842" s="1" t="s">
        <v>2026</v>
      </c>
      <c r="N1842" s="1" t="s">
        <v>1978</v>
      </c>
      <c r="O1842" s="3">
        <v>166</v>
      </c>
      <c r="P1842">
        <v>4</v>
      </c>
      <c r="Q1842" s="3">
        <v>664</v>
      </c>
      <c r="R1842" s="1" t="s">
        <v>1958</v>
      </c>
      <c r="S1842" s="3">
        <v>34</v>
      </c>
      <c r="T1842">
        <v>6</v>
      </c>
      <c r="U1842" t="str">
        <f>IF(Ecommerce_Sales[[#This Row],[Delivery_Time_Days]]&gt;7,"Delay",IF(Ecommerce_Sales[[#This Row],[Delivery_Time_Days]] = 0,"No delivery",IF(Ecommerce_Sales[[#This Row],[Delivery_Time_Days]]&lt;=7,"On-time")))</f>
        <v>On-time</v>
      </c>
      <c r="V1842" s="7">
        <f>Ecommerce_Sales[[#This Row],[Profit]]/Ecommerce_Sales[[#This Row],[Total_Price]]</f>
        <v>0.3493975903614458</v>
      </c>
      <c r="W1842" s="3">
        <v>232</v>
      </c>
      <c r="X1842" s="3"/>
    </row>
    <row r="1843" spans="1:24" x14ac:dyDescent="0.25">
      <c r="A1843" s="1" t="s">
        <v>6348</v>
      </c>
      <c r="B1843" s="1" t="s">
        <v>1019</v>
      </c>
      <c r="C1843" s="1" t="s">
        <v>1020</v>
      </c>
      <c r="D1843" s="1" t="s">
        <v>6153</v>
      </c>
      <c r="E1843" s="1" t="s">
        <v>1954</v>
      </c>
      <c r="F1843" s="2">
        <v>45350</v>
      </c>
      <c r="G1843" s="2">
        <v>45024</v>
      </c>
      <c r="H1843" s="2" t="str">
        <f>TEXT(Ecommerce_Sales[[#This Row],[Order_Date]],"mmmm")</f>
        <v>April</v>
      </c>
      <c r="I1843" s="2" t="str">
        <f>TEXT(Ecommerce_Sales[[#This Row],[Order_Date]],"yyyy")</f>
        <v>2023</v>
      </c>
      <c r="J1843" s="2" t="str">
        <f>TEXT(Ecommerce_Sales[[#This Row],[Order_Date]],"mmmm")</f>
        <v>April</v>
      </c>
      <c r="K1843" s="1" t="s">
        <v>1947</v>
      </c>
      <c r="L1843" s="1" t="s">
        <v>3180</v>
      </c>
      <c r="M1843" s="1" t="s">
        <v>2079</v>
      </c>
      <c r="N1843" s="1" t="s">
        <v>1973</v>
      </c>
      <c r="O1843" s="3">
        <v>204</v>
      </c>
      <c r="P1843">
        <v>2</v>
      </c>
      <c r="Q1843" s="3">
        <v>407</v>
      </c>
      <c r="R1843" s="1" t="s">
        <v>2016</v>
      </c>
      <c r="S1843" s="3">
        <v>51</v>
      </c>
      <c r="T1843">
        <v>6</v>
      </c>
      <c r="U1843" t="str">
        <f>IF(Ecommerce_Sales[[#This Row],[Delivery_Time_Days]]&gt;7,"Delay",IF(Ecommerce_Sales[[#This Row],[Delivery_Time_Days]] = 0,"No delivery",IF(Ecommerce_Sales[[#This Row],[Delivery_Time_Days]]&lt;=7,"On-time")))</f>
        <v>On-time</v>
      </c>
      <c r="V1843" s="7">
        <f>Ecommerce_Sales[[#This Row],[Profit]]/Ecommerce_Sales[[#This Row],[Total_Price]]</f>
        <v>0.29975429975429974</v>
      </c>
      <c r="W1843" s="3">
        <v>122</v>
      </c>
      <c r="X1843" s="3"/>
    </row>
    <row r="1844" spans="1:24" x14ac:dyDescent="0.25">
      <c r="A1844" s="1" t="s">
        <v>6349</v>
      </c>
      <c r="B1844" s="1" t="s">
        <v>815</v>
      </c>
      <c r="C1844" s="1" t="s">
        <v>816</v>
      </c>
      <c r="D1844" s="1" t="s">
        <v>3716</v>
      </c>
      <c r="E1844" s="1" t="s">
        <v>1954</v>
      </c>
      <c r="F1844" s="2">
        <v>45092</v>
      </c>
      <c r="G1844" s="2">
        <v>45063</v>
      </c>
      <c r="H1844" s="2" t="str">
        <f>TEXT(Ecommerce_Sales[[#This Row],[Order_Date]],"mmmm")</f>
        <v>May</v>
      </c>
      <c r="I1844" s="2" t="str">
        <f>TEXT(Ecommerce_Sales[[#This Row],[Order_Date]],"yyyy")</f>
        <v>2023</v>
      </c>
      <c r="J1844" s="2" t="str">
        <f>TEXT(Ecommerce_Sales[[#This Row],[Order_Date]],"mmmm")</f>
        <v>May</v>
      </c>
      <c r="K1844" s="1" t="s">
        <v>1986</v>
      </c>
      <c r="L1844" s="1" t="s">
        <v>6350</v>
      </c>
      <c r="M1844" s="1" t="s">
        <v>2002</v>
      </c>
      <c r="N1844" s="1" t="s">
        <v>1989</v>
      </c>
      <c r="O1844" s="3">
        <v>730</v>
      </c>
      <c r="P1844">
        <v>1</v>
      </c>
      <c r="Q1844" s="3">
        <v>730</v>
      </c>
      <c r="R1844" s="1" t="s">
        <v>1951</v>
      </c>
      <c r="S1844" s="3">
        <v>58</v>
      </c>
      <c r="U1844" t="str">
        <f>IF(Ecommerce_Sales[[#This Row],[Delivery_Time_Days]]&gt;7,"Delay",IF(Ecommerce_Sales[[#This Row],[Delivery_Time_Days]] = 0,"No delivery",IF(Ecommerce_Sales[[#This Row],[Delivery_Time_Days]]&lt;=7,"On-time")))</f>
        <v>No delivery</v>
      </c>
      <c r="V1844" s="7">
        <f>Ecommerce_Sales[[#This Row],[Profit]]/Ecommerce_Sales[[#This Row],[Total_Price]]</f>
        <v>0.25068493150684934</v>
      </c>
      <c r="W1844" s="3">
        <v>183</v>
      </c>
      <c r="X1844" s="3"/>
    </row>
    <row r="1845" spans="1:24" x14ac:dyDescent="0.25">
      <c r="A1845" s="1" t="s">
        <v>6351</v>
      </c>
      <c r="B1845" s="1" t="s">
        <v>1459</v>
      </c>
      <c r="C1845" s="1" t="s">
        <v>1460</v>
      </c>
      <c r="D1845" s="1" t="s">
        <v>6352</v>
      </c>
      <c r="E1845" s="1" t="s">
        <v>1961</v>
      </c>
      <c r="F1845" s="2">
        <v>44969</v>
      </c>
      <c r="G1845" s="2">
        <v>45512</v>
      </c>
      <c r="H1845" s="2" t="str">
        <f>TEXT(Ecommerce_Sales[[#This Row],[Order_Date]],"mmmm")</f>
        <v>August</v>
      </c>
      <c r="I1845" s="2" t="str">
        <f>TEXT(Ecommerce_Sales[[#This Row],[Order_Date]],"yyyy")</f>
        <v>2024</v>
      </c>
      <c r="J1845" s="2" t="str">
        <f>TEXT(Ecommerce_Sales[[#This Row],[Order_Date]],"mmmm")</f>
        <v>August</v>
      </c>
      <c r="K1845" s="1" t="s">
        <v>1986</v>
      </c>
      <c r="L1845" s="1" t="s">
        <v>2700</v>
      </c>
      <c r="M1845" s="1" t="s">
        <v>2072</v>
      </c>
      <c r="N1845" s="1" t="s">
        <v>1950</v>
      </c>
      <c r="O1845" s="3">
        <v>791</v>
      </c>
      <c r="P1845">
        <v>2</v>
      </c>
      <c r="Q1845" s="3">
        <v>1583</v>
      </c>
      <c r="R1845" s="1" t="s">
        <v>1951</v>
      </c>
      <c r="S1845" s="3">
        <v>142</v>
      </c>
      <c r="U1845" t="str">
        <f>IF(Ecommerce_Sales[[#This Row],[Delivery_Time_Days]]&gt;7,"Delay",IF(Ecommerce_Sales[[#This Row],[Delivery_Time_Days]] = 0,"No delivery",IF(Ecommerce_Sales[[#This Row],[Delivery_Time_Days]]&lt;=7,"On-time")))</f>
        <v>No delivery</v>
      </c>
      <c r="V1845" s="7">
        <f>Ecommerce_Sales[[#This Row],[Profit]]/Ecommerce_Sales[[#This Row],[Total_Price]]</f>
        <v>0.3998736576121289</v>
      </c>
      <c r="W1845" s="3">
        <v>633</v>
      </c>
      <c r="X1845" s="3"/>
    </row>
    <row r="1846" spans="1:24" x14ac:dyDescent="0.25">
      <c r="A1846" s="1" t="s">
        <v>6353</v>
      </c>
      <c r="B1846" s="1" t="s">
        <v>1035</v>
      </c>
      <c r="C1846" s="1" t="s">
        <v>1036</v>
      </c>
      <c r="D1846" s="1" t="s">
        <v>6354</v>
      </c>
      <c r="E1846" s="1" t="s">
        <v>1981</v>
      </c>
      <c r="F1846" s="2">
        <v>45093</v>
      </c>
      <c r="G1846" s="2">
        <v>45500</v>
      </c>
      <c r="H1846" s="2" t="str">
        <f>TEXT(Ecommerce_Sales[[#This Row],[Order_Date]],"mmmm")</f>
        <v>July</v>
      </c>
      <c r="I1846" s="2" t="str">
        <f>TEXT(Ecommerce_Sales[[#This Row],[Order_Date]],"yyyy")</f>
        <v>2024</v>
      </c>
      <c r="J1846" s="2" t="str">
        <f>TEXT(Ecommerce_Sales[[#This Row],[Order_Date]],"mmmm")</f>
        <v>July</v>
      </c>
      <c r="K1846" s="1" t="s">
        <v>1947</v>
      </c>
      <c r="L1846" s="1" t="s">
        <v>3358</v>
      </c>
      <c r="M1846" s="1" t="s">
        <v>2002</v>
      </c>
      <c r="N1846" s="1" t="s">
        <v>1989</v>
      </c>
      <c r="O1846" s="3">
        <v>281</v>
      </c>
      <c r="P1846">
        <v>5</v>
      </c>
      <c r="Q1846" s="3">
        <v>1405</v>
      </c>
      <c r="R1846" s="1" t="s">
        <v>1958</v>
      </c>
      <c r="S1846" s="3">
        <v>96</v>
      </c>
      <c r="T1846">
        <v>9</v>
      </c>
      <c r="U1846" t="str">
        <f>IF(Ecommerce_Sales[[#This Row],[Delivery_Time_Days]]&gt;7,"Delay",IF(Ecommerce_Sales[[#This Row],[Delivery_Time_Days]] = 0,"No delivery",IF(Ecommerce_Sales[[#This Row],[Delivery_Time_Days]]&lt;=7,"On-time")))</f>
        <v>Delay</v>
      </c>
      <c r="V1846" s="7">
        <f>Ecommerce_Sales[[#This Row],[Profit]]/Ecommerce_Sales[[#This Row],[Total_Price]]</f>
        <v>0.24982206405693949</v>
      </c>
      <c r="W1846" s="3">
        <v>351</v>
      </c>
      <c r="X1846" s="3"/>
    </row>
    <row r="1847" spans="1:24" x14ac:dyDescent="0.25">
      <c r="A1847" s="1" t="s">
        <v>6355</v>
      </c>
      <c r="B1847" s="1" t="s">
        <v>825</v>
      </c>
      <c r="C1847" s="1" t="s">
        <v>826</v>
      </c>
      <c r="D1847" s="1" t="s">
        <v>3821</v>
      </c>
      <c r="E1847" s="1" t="s">
        <v>1961</v>
      </c>
      <c r="F1847" s="2">
        <v>45378</v>
      </c>
      <c r="G1847" s="2">
        <v>45049</v>
      </c>
      <c r="H1847" s="2" t="str">
        <f>TEXT(Ecommerce_Sales[[#This Row],[Order_Date]],"mmmm")</f>
        <v>May</v>
      </c>
      <c r="I1847" s="2" t="str">
        <f>TEXT(Ecommerce_Sales[[#This Row],[Order_Date]],"yyyy")</f>
        <v>2023</v>
      </c>
      <c r="J1847" s="2" t="str">
        <f>TEXT(Ecommerce_Sales[[#This Row],[Order_Date]],"mmmm")</f>
        <v>May</v>
      </c>
      <c r="K1847" s="1" t="s">
        <v>1986</v>
      </c>
      <c r="L1847" s="1" t="s">
        <v>6356</v>
      </c>
      <c r="M1847" s="1" t="s">
        <v>2007</v>
      </c>
      <c r="N1847" s="1" t="s">
        <v>1973</v>
      </c>
      <c r="O1847" s="3">
        <v>583</v>
      </c>
      <c r="P1847">
        <v>3</v>
      </c>
      <c r="Q1847" s="3">
        <v>1749</v>
      </c>
      <c r="R1847" s="1" t="s">
        <v>1951</v>
      </c>
      <c r="S1847" s="3">
        <v>174</v>
      </c>
      <c r="U1847" t="str">
        <f>IF(Ecommerce_Sales[[#This Row],[Delivery_Time_Days]]&gt;7,"Delay",IF(Ecommerce_Sales[[#This Row],[Delivery_Time_Days]] = 0,"No delivery",IF(Ecommerce_Sales[[#This Row],[Delivery_Time_Days]]&lt;=7,"On-time")))</f>
        <v>No delivery</v>
      </c>
      <c r="V1847" s="7">
        <f>Ecommerce_Sales[[#This Row],[Profit]]/Ecommerce_Sales[[#This Row],[Total_Price]]</f>
        <v>0.30017152658662094</v>
      </c>
      <c r="W1847" s="3">
        <v>525</v>
      </c>
      <c r="X1847" s="3"/>
    </row>
    <row r="1848" spans="1:24" x14ac:dyDescent="0.25">
      <c r="A1848" s="1" t="s">
        <v>6357</v>
      </c>
      <c r="B1848" s="1" t="s">
        <v>569</v>
      </c>
      <c r="C1848" s="1" t="s">
        <v>570</v>
      </c>
      <c r="D1848" s="1" t="s">
        <v>6358</v>
      </c>
      <c r="E1848" s="1" t="s">
        <v>1996</v>
      </c>
      <c r="F1848" s="2">
        <v>45291</v>
      </c>
      <c r="G1848" s="2">
        <v>45019</v>
      </c>
      <c r="H1848" s="2" t="str">
        <f>TEXT(Ecommerce_Sales[[#This Row],[Order_Date]],"mmmm")</f>
        <v>April</v>
      </c>
      <c r="I1848" s="2" t="str">
        <f>TEXT(Ecommerce_Sales[[#This Row],[Order_Date]],"yyyy")</f>
        <v>2023</v>
      </c>
      <c r="J1848" s="2" t="str">
        <f>TEXT(Ecommerce_Sales[[#This Row],[Order_Date]],"mmmm")</f>
        <v>April</v>
      </c>
      <c r="K1848" s="1" t="s">
        <v>1947</v>
      </c>
      <c r="L1848" s="1" t="s">
        <v>6359</v>
      </c>
      <c r="M1848" s="1" t="s">
        <v>1977</v>
      </c>
      <c r="N1848" s="1" t="s">
        <v>1978</v>
      </c>
      <c r="O1848" s="3">
        <v>714</v>
      </c>
      <c r="P1848">
        <v>1</v>
      </c>
      <c r="Q1848" s="3">
        <v>714</v>
      </c>
      <c r="R1848" s="1" t="s">
        <v>1958</v>
      </c>
      <c r="S1848" s="3">
        <v>99</v>
      </c>
      <c r="T1848">
        <v>3</v>
      </c>
      <c r="U1848" t="str">
        <f>IF(Ecommerce_Sales[[#This Row],[Delivery_Time_Days]]&gt;7,"Delay",IF(Ecommerce_Sales[[#This Row],[Delivery_Time_Days]] = 0,"No delivery",IF(Ecommerce_Sales[[#This Row],[Delivery_Time_Days]]&lt;=7,"On-time")))</f>
        <v>On-time</v>
      </c>
      <c r="V1848" s="7">
        <f>Ecommerce_Sales[[#This Row],[Profit]]/Ecommerce_Sales[[#This Row],[Total_Price]]</f>
        <v>0.35014005602240894</v>
      </c>
      <c r="W1848" s="3">
        <v>250</v>
      </c>
      <c r="X1848" s="3"/>
    </row>
    <row r="1849" spans="1:24" x14ac:dyDescent="0.25">
      <c r="A1849" s="1" t="s">
        <v>6360</v>
      </c>
      <c r="B1849" s="1" t="s">
        <v>1013</v>
      </c>
      <c r="C1849" s="1" t="s">
        <v>1014</v>
      </c>
      <c r="D1849" s="1" t="s">
        <v>6207</v>
      </c>
      <c r="E1849" s="1" t="s">
        <v>1966</v>
      </c>
      <c r="F1849" s="2">
        <v>45593</v>
      </c>
      <c r="G1849" s="2">
        <v>45451</v>
      </c>
      <c r="H1849" s="2" t="str">
        <f>TEXT(Ecommerce_Sales[[#This Row],[Order_Date]],"mmmm")</f>
        <v>June</v>
      </c>
      <c r="I1849" s="2" t="str">
        <f>TEXT(Ecommerce_Sales[[#This Row],[Order_Date]],"yyyy")</f>
        <v>2024</v>
      </c>
      <c r="J1849" s="2" t="str">
        <f>TEXT(Ecommerce_Sales[[#This Row],[Order_Date]],"mmmm")</f>
        <v>June</v>
      </c>
      <c r="K1849" s="1" t="s">
        <v>1986</v>
      </c>
      <c r="L1849" s="1" t="s">
        <v>6361</v>
      </c>
      <c r="M1849" s="1" t="s">
        <v>2043</v>
      </c>
      <c r="N1849" s="1" t="s">
        <v>1989</v>
      </c>
      <c r="O1849" s="3">
        <v>435</v>
      </c>
      <c r="P1849">
        <v>1</v>
      </c>
      <c r="Q1849" s="3">
        <v>435</v>
      </c>
      <c r="R1849" s="1" t="s">
        <v>1958</v>
      </c>
      <c r="S1849" s="3">
        <v>53</v>
      </c>
      <c r="U1849" t="str">
        <f>IF(Ecommerce_Sales[[#This Row],[Delivery_Time_Days]]&gt;7,"Delay",IF(Ecommerce_Sales[[#This Row],[Delivery_Time_Days]] = 0,"No delivery",IF(Ecommerce_Sales[[#This Row],[Delivery_Time_Days]]&lt;=7,"On-time")))</f>
        <v>No delivery</v>
      </c>
      <c r="V1849" s="7">
        <f>Ecommerce_Sales[[#This Row],[Profit]]/Ecommerce_Sales[[#This Row],[Total_Price]]</f>
        <v>0.25057471264367814</v>
      </c>
      <c r="W1849" s="3">
        <v>109</v>
      </c>
      <c r="X1849" s="3"/>
    </row>
    <row r="1850" spans="1:24" x14ac:dyDescent="0.25">
      <c r="A1850" s="1" t="s">
        <v>6362</v>
      </c>
      <c r="B1850" s="1" t="s">
        <v>442</v>
      </c>
      <c r="C1850" s="1" t="s">
        <v>443</v>
      </c>
      <c r="D1850" s="1" t="s">
        <v>4386</v>
      </c>
      <c r="E1850" s="1" t="s">
        <v>1996</v>
      </c>
      <c r="F1850" s="2">
        <v>45536</v>
      </c>
      <c r="G1850" s="2">
        <v>45132</v>
      </c>
      <c r="H1850" s="2" t="str">
        <f>TEXT(Ecommerce_Sales[[#This Row],[Order_Date]],"mmmm")</f>
        <v>July</v>
      </c>
      <c r="I1850" s="2" t="str">
        <f>TEXT(Ecommerce_Sales[[#This Row],[Order_Date]],"yyyy")</f>
        <v>2023</v>
      </c>
      <c r="J1850" s="2" t="str">
        <f>TEXT(Ecommerce_Sales[[#This Row],[Order_Date]],"mmmm")</f>
        <v>July</v>
      </c>
      <c r="K1850" s="1" t="s">
        <v>1947</v>
      </c>
      <c r="L1850" s="1" t="s">
        <v>6363</v>
      </c>
      <c r="M1850" s="1" t="s">
        <v>2072</v>
      </c>
      <c r="N1850" s="1" t="s">
        <v>1950</v>
      </c>
      <c r="O1850" s="3">
        <v>328</v>
      </c>
      <c r="P1850">
        <v>1</v>
      </c>
      <c r="Q1850" s="3">
        <v>328</v>
      </c>
      <c r="R1850" s="1" t="s">
        <v>2008</v>
      </c>
      <c r="S1850" s="3">
        <v>43</v>
      </c>
      <c r="T1850">
        <v>10</v>
      </c>
      <c r="U1850" t="str">
        <f>IF(Ecommerce_Sales[[#This Row],[Delivery_Time_Days]]&gt;7,"Delay",IF(Ecommerce_Sales[[#This Row],[Delivery_Time_Days]] = 0,"No delivery",IF(Ecommerce_Sales[[#This Row],[Delivery_Time_Days]]&lt;=7,"On-time")))</f>
        <v>Delay</v>
      </c>
      <c r="V1850" s="7">
        <f>Ecommerce_Sales[[#This Row],[Profit]]/Ecommerce_Sales[[#This Row],[Total_Price]]</f>
        <v>0.39939024390243905</v>
      </c>
      <c r="W1850" s="3">
        <v>131</v>
      </c>
      <c r="X1850" s="3"/>
    </row>
    <row r="1851" spans="1:24" x14ac:dyDescent="0.25">
      <c r="A1851" s="1" t="s">
        <v>6364</v>
      </c>
      <c r="B1851" s="1" t="s">
        <v>939</v>
      </c>
      <c r="C1851" s="1" t="s">
        <v>1310</v>
      </c>
      <c r="D1851" s="1" t="s">
        <v>3350</v>
      </c>
      <c r="E1851" s="1" t="s">
        <v>1961</v>
      </c>
      <c r="F1851" s="2">
        <v>45624</v>
      </c>
      <c r="G1851" s="2">
        <v>45426</v>
      </c>
      <c r="H1851" s="2" t="str">
        <f>TEXT(Ecommerce_Sales[[#This Row],[Order_Date]],"mmmm")</f>
        <v>May</v>
      </c>
      <c r="I1851" s="2" t="str">
        <f>TEXT(Ecommerce_Sales[[#This Row],[Order_Date]],"yyyy")</f>
        <v>2024</v>
      </c>
      <c r="J1851" s="2" t="str">
        <f>TEXT(Ecommerce_Sales[[#This Row],[Order_Date]],"mmmm")</f>
        <v>May</v>
      </c>
      <c r="K1851" s="1" t="s">
        <v>1947</v>
      </c>
      <c r="L1851" s="1" t="s">
        <v>6365</v>
      </c>
      <c r="M1851" s="1" t="s">
        <v>1963</v>
      </c>
      <c r="N1851" s="1" t="s">
        <v>1957</v>
      </c>
      <c r="O1851" s="3">
        <v>347</v>
      </c>
      <c r="P1851">
        <v>3</v>
      </c>
      <c r="Q1851" s="3">
        <v>1040</v>
      </c>
      <c r="R1851" s="1" t="s">
        <v>1951</v>
      </c>
      <c r="S1851" s="3">
        <v>62</v>
      </c>
      <c r="T1851">
        <v>2</v>
      </c>
      <c r="U1851" t="str">
        <f>IF(Ecommerce_Sales[[#This Row],[Delivery_Time_Days]]&gt;7,"Delay",IF(Ecommerce_Sales[[#This Row],[Delivery_Time_Days]] = 0,"No delivery",IF(Ecommerce_Sales[[#This Row],[Delivery_Time_Days]]&lt;=7,"On-time")))</f>
        <v>On-time</v>
      </c>
      <c r="V1851" s="7">
        <f>Ecommerce_Sales[[#This Row],[Profit]]/Ecommerce_Sales[[#This Row],[Total_Price]]</f>
        <v>0.15</v>
      </c>
      <c r="W1851" s="3">
        <v>156</v>
      </c>
      <c r="X1851" s="3"/>
    </row>
    <row r="1852" spans="1:24" x14ac:dyDescent="0.25">
      <c r="A1852" s="1" t="s">
        <v>6366</v>
      </c>
      <c r="B1852" s="1" t="s">
        <v>426</v>
      </c>
      <c r="C1852" s="1" t="s">
        <v>427</v>
      </c>
      <c r="D1852" s="1" t="s">
        <v>2419</v>
      </c>
      <c r="E1852" s="1" t="s">
        <v>1996</v>
      </c>
      <c r="F1852" s="2">
        <v>45155</v>
      </c>
      <c r="G1852" s="2">
        <v>44946</v>
      </c>
      <c r="H1852" s="2" t="str">
        <f>TEXT(Ecommerce_Sales[[#This Row],[Order_Date]],"mmmm")</f>
        <v>January</v>
      </c>
      <c r="I1852" s="2" t="str">
        <f>TEXT(Ecommerce_Sales[[#This Row],[Order_Date]],"yyyy")</f>
        <v>2023</v>
      </c>
      <c r="J1852" s="2" t="str">
        <f>TEXT(Ecommerce_Sales[[#This Row],[Order_Date]],"mmmm")</f>
        <v>January</v>
      </c>
      <c r="K1852" s="1" t="s">
        <v>1947</v>
      </c>
      <c r="L1852" s="1" t="s">
        <v>6367</v>
      </c>
      <c r="M1852" s="1" t="s">
        <v>2026</v>
      </c>
      <c r="N1852" s="1" t="s">
        <v>1978</v>
      </c>
      <c r="O1852" s="3">
        <v>730</v>
      </c>
      <c r="P1852">
        <v>1</v>
      </c>
      <c r="Q1852" s="3">
        <v>730</v>
      </c>
      <c r="R1852" s="1" t="s">
        <v>2008</v>
      </c>
      <c r="S1852" s="3">
        <v>77</v>
      </c>
      <c r="T1852">
        <v>8</v>
      </c>
      <c r="U1852" t="str">
        <f>IF(Ecommerce_Sales[[#This Row],[Delivery_Time_Days]]&gt;7,"Delay",IF(Ecommerce_Sales[[#This Row],[Delivery_Time_Days]] = 0,"No delivery",IF(Ecommerce_Sales[[#This Row],[Delivery_Time_Days]]&lt;=7,"On-time")))</f>
        <v>Delay</v>
      </c>
      <c r="V1852" s="7">
        <f>Ecommerce_Sales[[#This Row],[Profit]]/Ecommerce_Sales[[#This Row],[Total_Price]]</f>
        <v>0.34931506849315069</v>
      </c>
      <c r="W1852" s="3">
        <v>255</v>
      </c>
      <c r="X1852" s="3"/>
    </row>
    <row r="1853" spans="1:24" x14ac:dyDescent="0.25">
      <c r="A1853" s="1" t="s">
        <v>6368</v>
      </c>
      <c r="B1853" s="1" t="s">
        <v>238</v>
      </c>
      <c r="C1853" s="1" t="s">
        <v>239</v>
      </c>
      <c r="D1853" s="1" t="s">
        <v>2063</v>
      </c>
      <c r="E1853" s="1" t="s">
        <v>1981</v>
      </c>
      <c r="F1853" s="2">
        <v>45599</v>
      </c>
      <c r="G1853" s="2">
        <v>45036</v>
      </c>
      <c r="H1853" s="2" t="str">
        <f>TEXT(Ecommerce_Sales[[#This Row],[Order_Date]],"mmmm")</f>
        <v>April</v>
      </c>
      <c r="I1853" s="2" t="str">
        <f>TEXT(Ecommerce_Sales[[#This Row],[Order_Date]],"yyyy")</f>
        <v>2023</v>
      </c>
      <c r="J1853" s="2" t="str">
        <f>TEXT(Ecommerce_Sales[[#This Row],[Order_Date]],"mmmm")</f>
        <v>April</v>
      </c>
      <c r="K1853" s="1" t="s">
        <v>1947</v>
      </c>
      <c r="L1853" s="1" t="s">
        <v>2243</v>
      </c>
      <c r="M1853" s="1" t="s">
        <v>1983</v>
      </c>
      <c r="N1853" s="1" t="s">
        <v>1950</v>
      </c>
      <c r="O1853" s="3">
        <v>383</v>
      </c>
      <c r="P1853">
        <v>3</v>
      </c>
      <c r="Q1853" s="3">
        <v>1150</v>
      </c>
      <c r="R1853" s="1" t="s">
        <v>2008</v>
      </c>
      <c r="S1853" s="3">
        <v>127</v>
      </c>
      <c r="T1853">
        <v>2</v>
      </c>
      <c r="U1853" t="str">
        <f>IF(Ecommerce_Sales[[#This Row],[Delivery_Time_Days]]&gt;7,"Delay",IF(Ecommerce_Sales[[#This Row],[Delivery_Time_Days]] = 0,"No delivery",IF(Ecommerce_Sales[[#This Row],[Delivery_Time_Days]]&lt;=7,"On-time")))</f>
        <v>On-time</v>
      </c>
      <c r="V1853" s="7">
        <f>Ecommerce_Sales[[#This Row],[Profit]]/Ecommerce_Sales[[#This Row],[Total_Price]]</f>
        <v>0.4</v>
      </c>
      <c r="W1853" s="3">
        <v>460</v>
      </c>
      <c r="X1853" s="3"/>
    </row>
    <row r="1854" spans="1:24" x14ac:dyDescent="0.25">
      <c r="A1854" s="1" t="s">
        <v>6369</v>
      </c>
      <c r="B1854" s="1" t="s">
        <v>791</v>
      </c>
      <c r="C1854" s="1" t="s">
        <v>792</v>
      </c>
      <c r="D1854" s="1" t="s">
        <v>6370</v>
      </c>
      <c r="E1854" s="1" t="s">
        <v>1954</v>
      </c>
      <c r="F1854" s="2">
        <v>45068</v>
      </c>
      <c r="G1854" s="2">
        <v>45184</v>
      </c>
      <c r="H1854" s="2" t="str">
        <f>TEXT(Ecommerce_Sales[[#This Row],[Order_Date]],"mmmm")</f>
        <v>September</v>
      </c>
      <c r="I1854" s="2" t="str">
        <f>TEXT(Ecommerce_Sales[[#This Row],[Order_Date]],"yyyy")</f>
        <v>2023</v>
      </c>
      <c r="J1854" s="2" t="str">
        <f>TEXT(Ecommerce_Sales[[#This Row],[Order_Date]],"mmmm")</f>
        <v>September</v>
      </c>
      <c r="K1854" s="1" t="s">
        <v>1947</v>
      </c>
      <c r="L1854" s="1" t="s">
        <v>6371</v>
      </c>
      <c r="M1854" s="1" t="s">
        <v>2058</v>
      </c>
      <c r="N1854" s="1" t="s">
        <v>1950</v>
      </c>
      <c r="O1854" s="3">
        <v>840</v>
      </c>
      <c r="P1854">
        <v>5</v>
      </c>
      <c r="Q1854" s="3">
        <v>4200</v>
      </c>
      <c r="R1854" s="1" t="s">
        <v>1951</v>
      </c>
      <c r="S1854" s="3">
        <v>278</v>
      </c>
      <c r="T1854">
        <v>10</v>
      </c>
      <c r="U1854" t="str">
        <f>IF(Ecommerce_Sales[[#This Row],[Delivery_Time_Days]]&gt;7,"Delay",IF(Ecommerce_Sales[[#This Row],[Delivery_Time_Days]] = 0,"No delivery",IF(Ecommerce_Sales[[#This Row],[Delivery_Time_Days]]&lt;=7,"On-time")))</f>
        <v>Delay</v>
      </c>
      <c r="V1854" s="7">
        <f>Ecommerce_Sales[[#This Row],[Profit]]/Ecommerce_Sales[[#This Row],[Total_Price]]</f>
        <v>0.4</v>
      </c>
      <c r="W1854" s="3">
        <v>1680</v>
      </c>
      <c r="X1854" s="3"/>
    </row>
    <row r="1855" spans="1:24" x14ac:dyDescent="0.25">
      <c r="A1855" s="1" t="s">
        <v>6372</v>
      </c>
      <c r="B1855" s="1" t="s">
        <v>1755</v>
      </c>
      <c r="C1855" s="1" t="s">
        <v>1756</v>
      </c>
      <c r="D1855" s="1" t="s">
        <v>4059</v>
      </c>
      <c r="E1855" s="1" t="s">
        <v>1981</v>
      </c>
      <c r="F1855" s="2">
        <v>45156</v>
      </c>
      <c r="G1855" s="2">
        <v>45153</v>
      </c>
      <c r="H1855" s="2" t="str">
        <f>TEXT(Ecommerce_Sales[[#This Row],[Order_Date]],"mmmm")</f>
        <v>August</v>
      </c>
      <c r="I1855" s="2" t="str">
        <f>TEXT(Ecommerce_Sales[[#This Row],[Order_Date]],"yyyy")</f>
        <v>2023</v>
      </c>
      <c r="J1855" s="2" t="str">
        <f>TEXT(Ecommerce_Sales[[#This Row],[Order_Date]],"mmmm")</f>
        <v>August</v>
      </c>
      <c r="K1855" s="1" t="s">
        <v>1947</v>
      </c>
      <c r="L1855" s="1" t="s">
        <v>6373</v>
      </c>
      <c r="M1855" s="1" t="s">
        <v>2104</v>
      </c>
      <c r="N1855" s="1" t="s">
        <v>1978</v>
      </c>
      <c r="O1855" s="3">
        <v>484</v>
      </c>
      <c r="P1855">
        <v>5</v>
      </c>
      <c r="Q1855" s="3">
        <v>2420</v>
      </c>
      <c r="R1855" s="1" t="s">
        <v>1951</v>
      </c>
      <c r="S1855" s="3">
        <v>218</v>
      </c>
      <c r="T1855">
        <v>9</v>
      </c>
      <c r="U1855" t="str">
        <f>IF(Ecommerce_Sales[[#This Row],[Delivery_Time_Days]]&gt;7,"Delay",IF(Ecommerce_Sales[[#This Row],[Delivery_Time_Days]] = 0,"No delivery",IF(Ecommerce_Sales[[#This Row],[Delivery_Time_Days]]&lt;=7,"On-time")))</f>
        <v>Delay</v>
      </c>
      <c r="V1855" s="7">
        <f>Ecommerce_Sales[[#This Row],[Profit]]/Ecommerce_Sales[[#This Row],[Total_Price]]</f>
        <v>0.35</v>
      </c>
      <c r="W1855" s="3">
        <v>847</v>
      </c>
      <c r="X1855" s="3"/>
    </row>
    <row r="1856" spans="1:24" x14ac:dyDescent="0.25">
      <c r="A1856" s="1" t="s">
        <v>6374</v>
      </c>
      <c r="B1856" s="1" t="s">
        <v>1185</v>
      </c>
      <c r="C1856" s="1" t="s">
        <v>1186</v>
      </c>
      <c r="D1856" s="1" t="s">
        <v>5635</v>
      </c>
      <c r="E1856" s="1" t="s">
        <v>1946</v>
      </c>
      <c r="F1856" s="2">
        <v>45269</v>
      </c>
      <c r="G1856" s="2">
        <v>45113</v>
      </c>
      <c r="H1856" s="2" t="str">
        <f>TEXT(Ecommerce_Sales[[#This Row],[Order_Date]],"mmmm")</f>
        <v>July</v>
      </c>
      <c r="I1856" s="2" t="str">
        <f>TEXT(Ecommerce_Sales[[#This Row],[Order_Date]],"yyyy")</f>
        <v>2023</v>
      </c>
      <c r="J1856" s="2" t="str">
        <f>TEXT(Ecommerce_Sales[[#This Row],[Order_Date]],"mmmm")</f>
        <v>July</v>
      </c>
      <c r="K1856" s="1" t="s">
        <v>1947</v>
      </c>
      <c r="L1856" s="1" t="s">
        <v>6375</v>
      </c>
      <c r="M1856" s="1" t="s">
        <v>2104</v>
      </c>
      <c r="N1856" s="1" t="s">
        <v>1978</v>
      </c>
      <c r="O1856" s="3">
        <v>1106</v>
      </c>
      <c r="P1856">
        <v>2</v>
      </c>
      <c r="Q1856" s="3">
        <v>2212</v>
      </c>
      <c r="R1856" s="1" t="s">
        <v>1951</v>
      </c>
      <c r="S1856" s="3">
        <v>325</v>
      </c>
      <c r="T1856">
        <v>5</v>
      </c>
      <c r="U1856" t="str">
        <f>IF(Ecommerce_Sales[[#This Row],[Delivery_Time_Days]]&gt;7,"Delay",IF(Ecommerce_Sales[[#This Row],[Delivery_Time_Days]] = 0,"No delivery",IF(Ecommerce_Sales[[#This Row],[Delivery_Time_Days]]&lt;=7,"On-time")))</f>
        <v>On-time</v>
      </c>
      <c r="V1856" s="7">
        <f>Ecommerce_Sales[[#This Row],[Profit]]/Ecommerce_Sales[[#This Row],[Total_Price]]</f>
        <v>0.34990958408679929</v>
      </c>
      <c r="W1856" s="3">
        <v>774</v>
      </c>
      <c r="X1856" s="3"/>
    </row>
    <row r="1857" spans="1:24" x14ac:dyDescent="0.25">
      <c r="A1857" s="1" t="s">
        <v>6376</v>
      </c>
      <c r="B1857" s="1" t="s">
        <v>1433</v>
      </c>
      <c r="C1857" s="1" t="s">
        <v>1434</v>
      </c>
      <c r="D1857" s="1" t="s">
        <v>4064</v>
      </c>
      <c r="E1857" s="1" t="s">
        <v>1981</v>
      </c>
      <c r="F1857" s="2">
        <v>45621</v>
      </c>
      <c r="G1857" s="2">
        <v>45204</v>
      </c>
      <c r="H1857" s="2" t="str">
        <f>TEXT(Ecommerce_Sales[[#This Row],[Order_Date]],"mmmm")</f>
        <v>October</v>
      </c>
      <c r="I1857" s="2" t="str">
        <f>TEXT(Ecommerce_Sales[[#This Row],[Order_Date]],"yyyy")</f>
        <v>2023</v>
      </c>
      <c r="J1857" s="2" t="str">
        <f>TEXT(Ecommerce_Sales[[#This Row],[Order_Date]],"mmmm")</f>
        <v>October</v>
      </c>
      <c r="K1857" s="1" t="s">
        <v>1947</v>
      </c>
      <c r="L1857" s="1" t="s">
        <v>3972</v>
      </c>
      <c r="M1857" s="1" t="s">
        <v>1977</v>
      </c>
      <c r="N1857" s="1" t="s">
        <v>1978</v>
      </c>
      <c r="O1857" s="3">
        <v>863</v>
      </c>
      <c r="P1857">
        <v>2</v>
      </c>
      <c r="Q1857" s="3">
        <v>1726</v>
      </c>
      <c r="R1857" s="1" t="s">
        <v>2008</v>
      </c>
      <c r="S1857" s="3">
        <v>101</v>
      </c>
      <c r="T1857">
        <v>7</v>
      </c>
      <c r="U1857" t="str">
        <f>IF(Ecommerce_Sales[[#This Row],[Delivery_Time_Days]]&gt;7,"Delay",IF(Ecommerce_Sales[[#This Row],[Delivery_Time_Days]] = 0,"No delivery",IF(Ecommerce_Sales[[#This Row],[Delivery_Time_Days]]&lt;=7,"On-time")))</f>
        <v>On-time</v>
      </c>
      <c r="V1857" s="7">
        <f>Ecommerce_Sales[[#This Row],[Profit]]/Ecommerce_Sales[[#This Row],[Total_Price]]</f>
        <v>0.34994206257242177</v>
      </c>
      <c r="W1857" s="3">
        <v>604</v>
      </c>
      <c r="X1857" s="3"/>
    </row>
    <row r="1858" spans="1:24" x14ac:dyDescent="0.25">
      <c r="A1858" s="1" t="s">
        <v>6377</v>
      </c>
      <c r="B1858" s="1" t="s">
        <v>1573</v>
      </c>
      <c r="C1858" s="1" t="s">
        <v>1574</v>
      </c>
      <c r="D1858" s="1" t="s">
        <v>3723</v>
      </c>
      <c r="E1858" s="1" t="s">
        <v>1996</v>
      </c>
      <c r="F1858" s="2">
        <v>45642</v>
      </c>
      <c r="G1858" s="2">
        <v>45261</v>
      </c>
      <c r="H1858" s="2" t="str">
        <f>TEXT(Ecommerce_Sales[[#This Row],[Order_Date]],"mmmm")</f>
        <v>December</v>
      </c>
      <c r="I1858" s="2" t="str">
        <f>TEXT(Ecommerce_Sales[[#This Row],[Order_Date]],"yyyy")</f>
        <v>2023</v>
      </c>
      <c r="J1858" s="2" t="str">
        <f>TEXT(Ecommerce_Sales[[#This Row],[Order_Date]],"mmmm")</f>
        <v>December</v>
      </c>
      <c r="K1858" s="1" t="s">
        <v>1992</v>
      </c>
      <c r="L1858" s="1" t="s">
        <v>6378</v>
      </c>
      <c r="M1858" s="1" t="s">
        <v>2072</v>
      </c>
      <c r="N1858" s="1" t="s">
        <v>1950</v>
      </c>
      <c r="O1858" s="3">
        <v>961</v>
      </c>
      <c r="P1858">
        <v>8</v>
      </c>
      <c r="Q1858" s="3">
        <v>7691</v>
      </c>
      <c r="R1858" s="1" t="s">
        <v>1958</v>
      </c>
      <c r="S1858" s="3">
        <v>1150</v>
      </c>
      <c r="U1858" t="str">
        <f>IF(Ecommerce_Sales[[#This Row],[Delivery_Time_Days]]&gt;7,"Delay",IF(Ecommerce_Sales[[#This Row],[Delivery_Time_Days]] = 0,"No delivery",IF(Ecommerce_Sales[[#This Row],[Delivery_Time_Days]]&lt;=7,"On-time")))</f>
        <v>No delivery</v>
      </c>
      <c r="V1858" s="7">
        <f>Ecommerce_Sales[[#This Row],[Profit]]/Ecommerce_Sales[[#This Row],[Total_Price]]</f>
        <v>0.40007801326225456</v>
      </c>
      <c r="W1858" s="3">
        <v>3077</v>
      </c>
      <c r="X1858" s="3"/>
    </row>
    <row r="1859" spans="1:24" x14ac:dyDescent="0.25">
      <c r="A1859" s="1" t="s">
        <v>6379</v>
      </c>
      <c r="B1859" s="1" t="s">
        <v>1175</v>
      </c>
      <c r="C1859" s="1" t="s">
        <v>1176</v>
      </c>
      <c r="D1859" s="1" t="s">
        <v>2382</v>
      </c>
      <c r="E1859" s="1" t="s">
        <v>1966</v>
      </c>
      <c r="F1859" s="2">
        <v>45465</v>
      </c>
      <c r="G1859" s="2">
        <v>45020</v>
      </c>
      <c r="H1859" s="2" t="str">
        <f>TEXT(Ecommerce_Sales[[#This Row],[Order_Date]],"mmmm")</f>
        <v>April</v>
      </c>
      <c r="I1859" s="2" t="str">
        <f>TEXT(Ecommerce_Sales[[#This Row],[Order_Date]],"yyyy")</f>
        <v>2023</v>
      </c>
      <c r="J1859" s="2" t="str">
        <f>TEXT(Ecommerce_Sales[[#This Row],[Order_Date]],"mmmm")</f>
        <v>April</v>
      </c>
      <c r="K1859" s="1" t="s">
        <v>1947</v>
      </c>
      <c r="L1859" s="1" t="s">
        <v>4062</v>
      </c>
      <c r="M1859" s="1" t="s">
        <v>2047</v>
      </c>
      <c r="N1859" s="1" t="s">
        <v>1989</v>
      </c>
      <c r="O1859" s="3">
        <v>274</v>
      </c>
      <c r="P1859">
        <v>5</v>
      </c>
      <c r="Q1859" s="3">
        <v>1372</v>
      </c>
      <c r="R1859" s="1" t="s">
        <v>2016</v>
      </c>
      <c r="S1859" s="3">
        <v>157</v>
      </c>
      <c r="T1859">
        <v>6</v>
      </c>
      <c r="U1859" t="str">
        <f>IF(Ecommerce_Sales[[#This Row],[Delivery_Time_Days]]&gt;7,"Delay",IF(Ecommerce_Sales[[#This Row],[Delivery_Time_Days]] = 0,"No delivery",IF(Ecommerce_Sales[[#This Row],[Delivery_Time_Days]]&lt;=7,"On-time")))</f>
        <v>On-time</v>
      </c>
      <c r="V1859" s="7">
        <f>Ecommerce_Sales[[#This Row],[Profit]]/Ecommerce_Sales[[#This Row],[Total_Price]]</f>
        <v>0.25</v>
      </c>
      <c r="W1859" s="3">
        <v>343</v>
      </c>
      <c r="X1859" s="3"/>
    </row>
    <row r="1860" spans="1:24" x14ac:dyDescent="0.25">
      <c r="A1860" s="1" t="s">
        <v>6380</v>
      </c>
      <c r="B1860" s="1" t="s">
        <v>1433</v>
      </c>
      <c r="C1860" s="1" t="s">
        <v>1434</v>
      </c>
      <c r="D1860" s="1" t="s">
        <v>4064</v>
      </c>
      <c r="E1860" s="1" t="s">
        <v>1981</v>
      </c>
      <c r="F1860" s="2">
        <v>45621</v>
      </c>
      <c r="G1860" s="2">
        <v>45465</v>
      </c>
      <c r="H1860" s="2" t="str">
        <f>TEXT(Ecommerce_Sales[[#This Row],[Order_Date]],"mmmm")</f>
        <v>June</v>
      </c>
      <c r="I1860" s="2" t="str">
        <f>TEXT(Ecommerce_Sales[[#This Row],[Order_Date]],"yyyy")</f>
        <v>2024</v>
      </c>
      <c r="J1860" s="2" t="str">
        <f>TEXT(Ecommerce_Sales[[#This Row],[Order_Date]],"mmmm")</f>
        <v>June</v>
      </c>
      <c r="K1860" s="1" t="s">
        <v>1986</v>
      </c>
      <c r="L1860" s="1" t="s">
        <v>6381</v>
      </c>
      <c r="M1860" s="1" t="s">
        <v>1972</v>
      </c>
      <c r="N1860" s="1" t="s">
        <v>1973</v>
      </c>
      <c r="O1860" s="3">
        <v>19</v>
      </c>
      <c r="P1860">
        <v>4</v>
      </c>
      <c r="Q1860" s="3">
        <v>75</v>
      </c>
      <c r="R1860" s="1" t="s">
        <v>1958</v>
      </c>
      <c r="S1860" s="3">
        <v>8</v>
      </c>
      <c r="U1860" t="str">
        <f>IF(Ecommerce_Sales[[#This Row],[Delivery_Time_Days]]&gt;7,"Delay",IF(Ecommerce_Sales[[#This Row],[Delivery_Time_Days]] = 0,"No delivery",IF(Ecommerce_Sales[[#This Row],[Delivery_Time_Days]]&lt;=7,"On-time")))</f>
        <v>No delivery</v>
      </c>
      <c r="V1860" s="7">
        <f>Ecommerce_Sales[[#This Row],[Profit]]/Ecommerce_Sales[[#This Row],[Total_Price]]</f>
        <v>0.29333333333333333</v>
      </c>
      <c r="W1860" s="3">
        <v>22</v>
      </c>
      <c r="X1860" s="3"/>
    </row>
    <row r="1861" spans="1:24" x14ac:dyDescent="0.25">
      <c r="A1861" s="1" t="s">
        <v>6382</v>
      </c>
      <c r="B1861" s="1" t="s">
        <v>84</v>
      </c>
      <c r="C1861" s="1" t="s">
        <v>85</v>
      </c>
      <c r="D1861" s="1" t="s">
        <v>2332</v>
      </c>
      <c r="E1861" s="1" t="s">
        <v>1996</v>
      </c>
      <c r="F1861" s="2">
        <v>45111</v>
      </c>
      <c r="G1861" s="2">
        <v>45480</v>
      </c>
      <c r="H1861" s="2" t="str">
        <f>TEXT(Ecommerce_Sales[[#This Row],[Order_Date]],"mmmm")</f>
        <v>July</v>
      </c>
      <c r="I1861" s="2" t="str">
        <f>TEXT(Ecommerce_Sales[[#This Row],[Order_Date]],"yyyy")</f>
        <v>2024</v>
      </c>
      <c r="J1861" s="2" t="str">
        <f>TEXT(Ecommerce_Sales[[#This Row],[Order_Date]],"mmmm")</f>
        <v>July</v>
      </c>
      <c r="K1861" s="1" t="s">
        <v>1947</v>
      </c>
      <c r="L1861" s="1" t="s">
        <v>4594</v>
      </c>
      <c r="M1861" s="1" t="s">
        <v>2072</v>
      </c>
      <c r="N1861" s="1" t="s">
        <v>1950</v>
      </c>
      <c r="O1861" s="3">
        <v>639</v>
      </c>
      <c r="P1861">
        <v>2</v>
      </c>
      <c r="Q1861" s="3">
        <v>1277</v>
      </c>
      <c r="R1861" s="1" t="s">
        <v>2008</v>
      </c>
      <c r="S1861" s="3">
        <v>131</v>
      </c>
      <c r="T1861">
        <v>2</v>
      </c>
      <c r="U1861" t="str">
        <f>IF(Ecommerce_Sales[[#This Row],[Delivery_Time_Days]]&gt;7,"Delay",IF(Ecommerce_Sales[[#This Row],[Delivery_Time_Days]] = 0,"No delivery",IF(Ecommerce_Sales[[#This Row],[Delivery_Time_Days]]&lt;=7,"On-time")))</f>
        <v>On-time</v>
      </c>
      <c r="V1861" s="7">
        <f>Ecommerce_Sales[[#This Row],[Profit]]/Ecommerce_Sales[[#This Row],[Total_Price]]</f>
        <v>0.40015661707126077</v>
      </c>
      <c r="W1861" s="3">
        <v>511</v>
      </c>
      <c r="X1861" s="3"/>
    </row>
    <row r="1862" spans="1:24" x14ac:dyDescent="0.25">
      <c r="A1862" s="1" t="s">
        <v>6383</v>
      </c>
      <c r="B1862" s="1" t="s">
        <v>454</v>
      </c>
      <c r="C1862" s="1" t="s">
        <v>455</v>
      </c>
      <c r="D1862" s="1" t="s">
        <v>6384</v>
      </c>
      <c r="E1862" s="1" t="s">
        <v>1961</v>
      </c>
      <c r="F1862" s="2">
        <v>45592</v>
      </c>
      <c r="G1862" s="2">
        <v>45407</v>
      </c>
      <c r="H1862" s="2" t="str">
        <f>TEXT(Ecommerce_Sales[[#This Row],[Order_Date]],"mmmm")</f>
        <v>April</v>
      </c>
      <c r="I1862" s="2" t="str">
        <f>TEXT(Ecommerce_Sales[[#This Row],[Order_Date]],"yyyy")</f>
        <v>2024</v>
      </c>
      <c r="J1862" s="2" t="str">
        <f>TEXT(Ecommerce_Sales[[#This Row],[Order_Date]],"mmmm")</f>
        <v>April</v>
      </c>
      <c r="K1862" s="1" t="s">
        <v>1986</v>
      </c>
      <c r="L1862" s="1" t="s">
        <v>6385</v>
      </c>
      <c r="M1862" s="1" t="s">
        <v>1983</v>
      </c>
      <c r="N1862" s="1" t="s">
        <v>1950</v>
      </c>
      <c r="O1862" s="3">
        <v>895</v>
      </c>
      <c r="P1862">
        <v>5</v>
      </c>
      <c r="Q1862" s="3">
        <v>4474</v>
      </c>
      <c r="R1862" s="1" t="s">
        <v>1958</v>
      </c>
      <c r="S1862" s="3">
        <v>521</v>
      </c>
      <c r="U1862" t="str">
        <f>IF(Ecommerce_Sales[[#This Row],[Delivery_Time_Days]]&gt;7,"Delay",IF(Ecommerce_Sales[[#This Row],[Delivery_Time_Days]] = 0,"No delivery",IF(Ecommerce_Sales[[#This Row],[Delivery_Time_Days]]&lt;=7,"On-time")))</f>
        <v>No delivery</v>
      </c>
      <c r="V1862" s="7">
        <f>Ecommerce_Sales[[#This Row],[Profit]]/Ecommerce_Sales[[#This Row],[Total_Price]]</f>
        <v>0.40008940545373267</v>
      </c>
      <c r="W1862" s="3">
        <v>1790</v>
      </c>
      <c r="X1862" s="3"/>
    </row>
    <row r="1863" spans="1:24" x14ac:dyDescent="0.25">
      <c r="A1863" s="1" t="s">
        <v>6386</v>
      </c>
      <c r="B1863" s="1" t="s">
        <v>941</v>
      </c>
      <c r="C1863" s="1" t="s">
        <v>942</v>
      </c>
      <c r="D1863" s="1" t="s">
        <v>3520</v>
      </c>
      <c r="E1863" s="1" t="s">
        <v>1981</v>
      </c>
      <c r="F1863" s="2">
        <v>45497</v>
      </c>
      <c r="G1863" s="2">
        <v>45151</v>
      </c>
      <c r="H1863" s="2" t="str">
        <f>TEXT(Ecommerce_Sales[[#This Row],[Order_Date]],"mmmm")</f>
        <v>August</v>
      </c>
      <c r="I1863" s="2" t="str">
        <f>TEXT(Ecommerce_Sales[[#This Row],[Order_Date]],"yyyy")</f>
        <v>2023</v>
      </c>
      <c r="J1863" s="2" t="str">
        <f>TEXT(Ecommerce_Sales[[#This Row],[Order_Date]],"mmmm")</f>
        <v>August</v>
      </c>
      <c r="K1863" s="1" t="s">
        <v>1947</v>
      </c>
      <c r="L1863" s="1" t="s">
        <v>6387</v>
      </c>
      <c r="M1863" s="1" t="s">
        <v>1972</v>
      </c>
      <c r="N1863" s="1" t="s">
        <v>1973</v>
      </c>
      <c r="O1863" s="3">
        <v>465</v>
      </c>
      <c r="P1863">
        <v>2</v>
      </c>
      <c r="Q1863" s="3">
        <v>929</v>
      </c>
      <c r="R1863" s="1" t="s">
        <v>2008</v>
      </c>
      <c r="S1863" s="3">
        <v>51</v>
      </c>
      <c r="T1863">
        <v>4</v>
      </c>
      <c r="U1863" t="str">
        <f>IF(Ecommerce_Sales[[#This Row],[Delivery_Time_Days]]&gt;7,"Delay",IF(Ecommerce_Sales[[#This Row],[Delivery_Time_Days]] = 0,"No delivery",IF(Ecommerce_Sales[[#This Row],[Delivery_Time_Days]]&lt;=7,"On-time")))</f>
        <v>On-time</v>
      </c>
      <c r="V1863" s="7">
        <f>Ecommerce_Sales[[#This Row],[Profit]]/Ecommerce_Sales[[#This Row],[Total_Price]]</f>
        <v>0.30032292787944026</v>
      </c>
      <c r="W1863" s="3">
        <v>279</v>
      </c>
      <c r="X1863" s="3"/>
    </row>
    <row r="1864" spans="1:24" x14ac:dyDescent="0.25">
      <c r="A1864" s="1" t="s">
        <v>6388</v>
      </c>
      <c r="B1864" s="1" t="s">
        <v>602</v>
      </c>
      <c r="C1864" s="1" t="s">
        <v>603</v>
      </c>
      <c r="D1864" s="1" t="s">
        <v>4737</v>
      </c>
      <c r="E1864" s="1" t="s">
        <v>2005</v>
      </c>
      <c r="F1864" s="2">
        <v>45650</v>
      </c>
      <c r="G1864" s="2">
        <v>45277</v>
      </c>
      <c r="H1864" s="2" t="str">
        <f>TEXT(Ecommerce_Sales[[#This Row],[Order_Date]],"mmmm")</f>
        <v>December</v>
      </c>
      <c r="I1864" s="2" t="str">
        <f>TEXT(Ecommerce_Sales[[#This Row],[Order_Date]],"yyyy")</f>
        <v>2023</v>
      </c>
      <c r="J1864" s="2" t="str">
        <f>TEXT(Ecommerce_Sales[[#This Row],[Order_Date]],"mmmm")</f>
        <v>December</v>
      </c>
      <c r="K1864" s="1" t="s">
        <v>1947</v>
      </c>
      <c r="L1864" s="1" t="s">
        <v>6389</v>
      </c>
      <c r="M1864" s="1" t="s">
        <v>2002</v>
      </c>
      <c r="N1864" s="1" t="s">
        <v>1989</v>
      </c>
      <c r="O1864" s="3">
        <v>945</v>
      </c>
      <c r="P1864">
        <v>10</v>
      </c>
      <c r="Q1864" s="3">
        <v>9455</v>
      </c>
      <c r="R1864" s="1" t="s">
        <v>1958</v>
      </c>
      <c r="S1864" s="3">
        <v>1278</v>
      </c>
      <c r="T1864">
        <v>6</v>
      </c>
      <c r="U1864" t="str">
        <f>IF(Ecommerce_Sales[[#This Row],[Delivery_Time_Days]]&gt;7,"Delay",IF(Ecommerce_Sales[[#This Row],[Delivery_Time_Days]] = 0,"No delivery",IF(Ecommerce_Sales[[#This Row],[Delivery_Time_Days]]&lt;=7,"On-time")))</f>
        <v>On-time</v>
      </c>
      <c r="V1864" s="7">
        <f>Ecommerce_Sales[[#This Row],[Profit]]/Ecommerce_Sales[[#This Row],[Total_Price]]</f>
        <v>0.25002644103648863</v>
      </c>
      <c r="W1864" s="3">
        <v>2364</v>
      </c>
      <c r="X1864" s="3"/>
    </row>
    <row r="1865" spans="1:24" x14ac:dyDescent="0.25">
      <c r="A1865" s="1" t="s">
        <v>6390</v>
      </c>
      <c r="B1865" s="1" t="s">
        <v>555</v>
      </c>
      <c r="C1865" s="1" t="s">
        <v>556</v>
      </c>
      <c r="D1865" s="1" t="s">
        <v>3232</v>
      </c>
      <c r="E1865" s="1" t="s">
        <v>1954</v>
      </c>
      <c r="F1865" s="2">
        <v>45154</v>
      </c>
      <c r="G1865" s="2">
        <v>45126</v>
      </c>
      <c r="H1865" s="2" t="str">
        <f>TEXT(Ecommerce_Sales[[#This Row],[Order_Date]],"mmmm")</f>
        <v>July</v>
      </c>
      <c r="I1865" s="2" t="str">
        <f>TEXT(Ecommerce_Sales[[#This Row],[Order_Date]],"yyyy")</f>
        <v>2023</v>
      </c>
      <c r="J1865" s="2" t="str">
        <f>TEXT(Ecommerce_Sales[[#This Row],[Order_Date]],"mmmm")</f>
        <v>July</v>
      </c>
      <c r="K1865" s="1" t="s">
        <v>1947</v>
      </c>
      <c r="L1865" s="1" t="s">
        <v>6391</v>
      </c>
      <c r="M1865" s="1" t="s">
        <v>2030</v>
      </c>
      <c r="N1865" s="1" t="s">
        <v>1978</v>
      </c>
      <c r="O1865" s="3">
        <v>260</v>
      </c>
      <c r="P1865">
        <v>3</v>
      </c>
      <c r="Q1865" s="3">
        <v>780</v>
      </c>
      <c r="R1865" s="1" t="s">
        <v>2008</v>
      </c>
      <c r="S1865" s="3">
        <v>77</v>
      </c>
      <c r="T1865">
        <v>10</v>
      </c>
      <c r="U1865" t="str">
        <f>IF(Ecommerce_Sales[[#This Row],[Delivery_Time_Days]]&gt;7,"Delay",IF(Ecommerce_Sales[[#This Row],[Delivery_Time_Days]] = 0,"No delivery",IF(Ecommerce_Sales[[#This Row],[Delivery_Time_Days]]&lt;=7,"On-time")))</f>
        <v>Delay</v>
      </c>
      <c r="V1865" s="7">
        <f>Ecommerce_Sales[[#This Row],[Profit]]/Ecommerce_Sales[[#This Row],[Total_Price]]</f>
        <v>0.35</v>
      </c>
      <c r="W1865" s="3">
        <v>273</v>
      </c>
      <c r="X1865" s="3"/>
    </row>
    <row r="1866" spans="1:24" x14ac:dyDescent="0.25">
      <c r="A1866" s="1" t="s">
        <v>6392</v>
      </c>
      <c r="B1866" s="1" t="s">
        <v>148</v>
      </c>
      <c r="C1866" s="1" t="s">
        <v>149</v>
      </c>
      <c r="D1866" s="1" t="s">
        <v>6393</v>
      </c>
      <c r="E1866" s="1" t="s">
        <v>2005</v>
      </c>
      <c r="F1866" s="2">
        <v>45233</v>
      </c>
      <c r="G1866" s="2">
        <v>45331</v>
      </c>
      <c r="H1866" s="2" t="str">
        <f>TEXT(Ecommerce_Sales[[#This Row],[Order_Date]],"mmmm")</f>
        <v>February</v>
      </c>
      <c r="I1866" s="2" t="str">
        <f>TEXT(Ecommerce_Sales[[#This Row],[Order_Date]],"yyyy")</f>
        <v>2024</v>
      </c>
      <c r="J1866" s="2" t="str">
        <f>TEXT(Ecommerce_Sales[[#This Row],[Order_Date]],"mmmm")</f>
        <v>February</v>
      </c>
      <c r="K1866" s="1" t="s">
        <v>1947</v>
      </c>
      <c r="L1866" s="1" t="s">
        <v>6394</v>
      </c>
      <c r="M1866" s="1" t="s">
        <v>2072</v>
      </c>
      <c r="N1866" s="1" t="s">
        <v>1950</v>
      </c>
      <c r="O1866" s="3">
        <v>506</v>
      </c>
      <c r="P1866">
        <v>1</v>
      </c>
      <c r="Q1866" s="3">
        <v>506</v>
      </c>
      <c r="R1866" s="1" t="s">
        <v>1951</v>
      </c>
      <c r="S1866" s="3">
        <v>74</v>
      </c>
      <c r="T1866">
        <v>9</v>
      </c>
      <c r="U1866" t="str">
        <f>IF(Ecommerce_Sales[[#This Row],[Delivery_Time_Days]]&gt;7,"Delay",IF(Ecommerce_Sales[[#This Row],[Delivery_Time_Days]] = 0,"No delivery",IF(Ecommerce_Sales[[#This Row],[Delivery_Time_Days]]&lt;=7,"On-time")))</f>
        <v>Delay</v>
      </c>
      <c r="V1866" s="7">
        <f>Ecommerce_Sales[[#This Row],[Profit]]/Ecommerce_Sales[[#This Row],[Total_Price]]</f>
        <v>0.39920948616600793</v>
      </c>
      <c r="W1866" s="3">
        <v>202</v>
      </c>
      <c r="X1866" s="3"/>
    </row>
    <row r="1867" spans="1:24" x14ac:dyDescent="0.25">
      <c r="A1867" s="1" t="s">
        <v>6395</v>
      </c>
      <c r="B1867" s="1" t="s">
        <v>958</v>
      </c>
      <c r="C1867" s="1" t="s">
        <v>959</v>
      </c>
      <c r="D1867" s="1" t="s">
        <v>2245</v>
      </c>
      <c r="E1867" s="1" t="s">
        <v>2005</v>
      </c>
      <c r="F1867" s="2">
        <v>45045</v>
      </c>
      <c r="G1867" s="2">
        <v>45536</v>
      </c>
      <c r="H1867" s="2" t="str">
        <f>TEXT(Ecommerce_Sales[[#This Row],[Order_Date]],"mmmm")</f>
        <v>September</v>
      </c>
      <c r="I1867" s="2" t="str">
        <f>TEXT(Ecommerce_Sales[[#This Row],[Order_Date]],"yyyy")</f>
        <v>2024</v>
      </c>
      <c r="J1867" s="2" t="str">
        <f>TEXT(Ecommerce_Sales[[#This Row],[Order_Date]],"mmmm")</f>
        <v>September</v>
      </c>
      <c r="K1867" s="1" t="s">
        <v>1947</v>
      </c>
      <c r="L1867" s="1" t="s">
        <v>6396</v>
      </c>
      <c r="M1867" s="1" t="s">
        <v>2104</v>
      </c>
      <c r="N1867" s="1" t="s">
        <v>1978</v>
      </c>
      <c r="O1867" s="3">
        <v>573</v>
      </c>
      <c r="P1867">
        <v>2</v>
      </c>
      <c r="Q1867" s="3">
        <v>1146</v>
      </c>
      <c r="R1867" s="1" t="s">
        <v>2008</v>
      </c>
      <c r="S1867" s="3">
        <v>66</v>
      </c>
      <c r="T1867">
        <v>7</v>
      </c>
      <c r="U1867" t="str">
        <f>IF(Ecommerce_Sales[[#This Row],[Delivery_Time_Days]]&gt;7,"Delay",IF(Ecommerce_Sales[[#This Row],[Delivery_Time_Days]] = 0,"No delivery",IF(Ecommerce_Sales[[#This Row],[Delivery_Time_Days]]&lt;=7,"On-time")))</f>
        <v>On-time</v>
      </c>
      <c r="V1867" s="7">
        <f>Ecommerce_Sales[[#This Row],[Profit]]/Ecommerce_Sales[[#This Row],[Total_Price]]</f>
        <v>0.34991273996509598</v>
      </c>
      <c r="W1867" s="3">
        <v>401</v>
      </c>
      <c r="X1867" s="3"/>
    </row>
    <row r="1868" spans="1:24" x14ac:dyDescent="0.25">
      <c r="A1868" s="1" t="s">
        <v>6397</v>
      </c>
      <c r="B1868" s="1" t="s">
        <v>1551</v>
      </c>
      <c r="C1868" s="1" t="s">
        <v>1552</v>
      </c>
      <c r="D1868" s="1" t="s">
        <v>6398</v>
      </c>
      <c r="E1868" s="1" t="s">
        <v>2005</v>
      </c>
      <c r="F1868" s="2">
        <v>45524</v>
      </c>
      <c r="G1868" s="2">
        <v>45122</v>
      </c>
      <c r="H1868" s="2" t="str">
        <f>TEXT(Ecommerce_Sales[[#This Row],[Order_Date]],"mmmm")</f>
        <v>July</v>
      </c>
      <c r="I1868" s="2" t="str">
        <f>TEXT(Ecommerce_Sales[[#This Row],[Order_Date]],"yyyy")</f>
        <v>2023</v>
      </c>
      <c r="J1868" s="2" t="str">
        <f>TEXT(Ecommerce_Sales[[#This Row],[Order_Date]],"mmmm")</f>
        <v>July</v>
      </c>
      <c r="K1868" s="1" t="s">
        <v>1947</v>
      </c>
      <c r="L1868" s="1" t="s">
        <v>6399</v>
      </c>
      <c r="M1868" s="1" t="s">
        <v>2247</v>
      </c>
      <c r="N1868" s="1" t="s">
        <v>1957</v>
      </c>
      <c r="O1868" s="3">
        <v>966</v>
      </c>
      <c r="P1868">
        <v>1</v>
      </c>
      <c r="Q1868" s="3">
        <v>966</v>
      </c>
      <c r="R1868" s="1" t="s">
        <v>2012</v>
      </c>
      <c r="S1868" s="3">
        <v>62</v>
      </c>
      <c r="T1868">
        <v>7</v>
      </c>
      <c r="U1868" t="str">
        <f>IF(Ecommerce_Sales[[#This Row],[Delivery_Time_Days]]&gt;7,"Delay",IF(Ecommerce_Sales[[#This Row],[Delivery_Time_Days]] = 0,"No delivery",IF(Ecommerce_Sales[[#This Row],[Delivery_Time_Days]]&lt;=7,"On-time")))</f>
        <v>On-time</v>
      </c>
      <c r="V1868" s="7">
        <f>Ecommerce_Sales[[#This Row],[Profit]]/Ecommerce_Sales[[#This Row],[Total_Price]]</f>
        <v>0.15010351966873706</v>
      </c>
      <c r="W1868" s="3">
        <v>145</v>
      </c>
      <c r="X1868" s="3"/>
    </row>
    <row r="1869" spans="1:24" x14ac:dyDescent="0.25">
      <c r="A1869" s="1" t="s">
        <v>6400</v>
      </c>
      <c r="B1869" s="1" t="s">
        <v>1039</v>
      </c>
      <c r="C1869" s="1" t="s">
        <v>1040</v>
      </c>
      <c r="D1869" s="1" t="s">
        <v>4364</v>
      </c>
      <c r="E1869" s="1" t="s">
        <v>1946</v>
      </c>
      <c r="F1869" s="2">
        <v>45586</v>
      </c>
      <c r="G1869" s="2">
        <v>45213</v>
      </c>
      <c r="H1869" s="2" t="str">
        <f>TEXT(Ecommerce_Sales[[#This Row],[Order_Date]],"mmmm")</f>
        <v>October</v>
      </c>
      <c r="I1869" s="2" t="str">
        <f>TEXT(Ecommerce_Sales[[#This Row],[Order_Date]],"yyyy")</f>
        <v>2023</v>
      </c>
      <c r="J1869" s="2" t="str">
        <f>TEXT(Ecommerce_Sales[[#This Row],[Order_Date]],"mmmm")</f>
        <v>October</v>
      </c>
      <c r="K1869" s="1" t="s">
        <v>1947</v>
      </c>
      <c r="L1869" s="1" t="s">
        <v>6401</v>
      </c>
      <c r="M1869" s="1" t="s">
        <v>2007</v>
      </c>
      <c r="N1869" s="1" t="s">
        <v>1973</v>
      </c>
      <c r="O1869" s="3">
        <v>1047</v>
      </c>
      <c r="P1869">
        <v>1</v>
      </c>
      <c r="Q1869" s="3">
        <v>1047</v>
      </c>
      <c r="R1869" s="1" t="s">
        <v>2008</v>
      </c>
      <c r="S1869" s="3">
        <v>76</v>
      </c>
      <c r="T1869">
        <v>5</v>
      </c>
      <c r="U1869" t="str">
        <f>IF(Ecommerce_Sales[[#This Row],[Delivery_Time_Days]]&gt;7,"Delay",IF(Ecommerce_Sales[[#This Row],[Delivery_Time_Days]] = 0,"No delivery",IF(Ecommerce_Sales[[#This Row],[Delivery_Time_Days]]&lt;=7,"On-time")))</f>
        <v>On-time</v>
      </c>
      <c r="V1869" s="7">
        <f>Ecommerce_Sales[[#This Row],[Profit]]/Ecommerce_Sales[[#This Row],[Total_Price]]</f>
        <v>0.29990448901623684</v>
      </c>
      <c r="W1869" s="3">
        <v>314</v>
      </c>
      <c r="X1869" s="3"/>
    </row>
    <row r="1870" spans="1:24" x14ac:dyDescent="0.25">
      <c r="A1870" s="1" t="s">
        <v>6402</v>
      </c>
      <c r="B1870" s="1" t="s">
        <v>1659</v>
      </c>
      <c r="C1870" s="1" t="s">
        <v>1660</v>
      </c>
      <c r="D1870" s="1" t="s">
        <v>2204</v>
      </c>
      <c r="E1870" s="1" t="s">
        <v>1946</v>
      </c>
      <c r="F1870" s="2">
        <v>45049</v>
      </c>
      <c r="G1870" s="2">
        <v>45436</v>
      </c>
      <c r="H1870" s="2" t="str">
        <f>TEXT(Ecommerce_Sales[[#This Row],[Order_Date]],"mmmm")</f>
        <v>May</v>
      </c>
      <c r="I1870" s="2" t="str">
        <f>TEXT(Ecommerce_Sales[[#This Row],[Order_Date]],"yyyy")</f>
        <v>2024</v>
      </c>
      <c r="J1870" s="2" t="str">
        <f>TEXT(Ecommerce_Sales[[#This Row],[Order_Date]],"mmmm")</f>
        <v>May</v>
      </c>
      <c r="K1870" s="1" t="s">
        <v>1986</v>
      </c>
      <c r="L1870" s="1" t="s">
        <v>6403</v>
      </c>
      <c r="M1870" s="1" t="s">
        <v>1968</v>
      </c>
      <c r="N1870" s="1" t="s">
        <v>1957</v>
      </c>
      <c r="O1870" s="3">
        <v>178</v>
      </c>
      <c r="P1870">
        <v>4</v>
      </c>
      <c r="Q1870" s="3">
        <v>713</v>
      </c>
      <c r="R1870" s="1" t="s">
        <v>2016</v>
      </c>
      <c r="S1870" s="3">
        <v>105</v>
      </c>
      <c r="U1870" t="str">
        <f>IF(Ecommerce_Sales[[#This Row],[Delivery_Time_Days]]&gt;7,"Delay",IF(Ecommerce_Sales[[#This Row],[Delivery_Time_Days]] = 0,"No delivery",IF(Ecommerce_Sales[[#This Row],[Delivery_Time_Days]]&lt;=7,"On-time")))</f>
        <v>No delivery</v>
      </c>
      <c r="V1870" s="7">
        <f>Ecommerce_Sales[[#This Row],[Profit]]/Ecommerce_Sales[[#This Row],[Total_Price]]</f>
        <v>0.15007012622720897</v>
      </c>
      <c r="W1870" s="3">
        <v>107</v>
      </c>
      <c r="X1870" s="3"/>
    </row>
    <row r="1871" spans="1:24" x14ac:dyDescent="0.25">
      <c r="A1871" s="1" t="s">
        <v>6404</v>
      </c>
      <c r="B1871" s="1" t="s">
        <v>1716</v>
      </c>
      <c r="C1871" s="1" t="s">
        <v>1717</v>
      </c>
      <c r="D1871" s="1" t="s">
        <v>6225</v>
      </c>
      <c r="E1871" s="1" t="s">
        <v>1996</v>
      </c>
      <c r="F1871" s="2">
        <v>45222</v>
      </c>
      <c r="G1871" s="2">
        <v>44975</v>
      </c>
      <c r="H1871" s="2" t="str">
        <f>TEXT(Ecommerce_Sales[[#This Row],[Order_Date]],"mmmm")</f>
        <v>February</v>
      </c>
      <c r="I1871" s="2" t="str">
        <f>TEXT(Ecommerce_Sales[[#This Row],[Order_Date]],"yyyy")</f>
        <v>2023</v>
      </c>
      <c r="J1871" s="2" t="str">
        <f>TEXT(Ecommerce_Sales[[#This Row],[Order_Date]],"mmmm")</f>
        <v>February</v>
      </c>
      <c r="K1871" s="1" t="s">
        <v>1947</v>
      </c>
      <c r="L1871" s="1" t="s">
        <v>6405</v>
      </c>
      <c r="M1871" s="1" t="s">
        <v>2030</v>
      </c>
      <c r="N1871" s="1" t="s">
        <v>1978</v>
      </c>
      <c r="O1871" s="3">
        <v>600</v>
      </c>
      <c r="P1871">
        <v>2</v>
      </c>
      <c r="Q1871" s="3">
        <v>1199</v>
      </c>
      <c r="R1871" s="1" t="s">
        <v>1951</v>
      </c>
      <c r="S1871" s="3">
        <v>170</v>
      </c>
      <c r="T1871">
        <v>5</v>
      </c>
      <c r="U1871" t="str">
        <f>IF(Ecommerce_Sales[[#This Row],[Delivery_Time_Days]]&gt;7,"Delay",IF(Ecommerce_Sales[[#This Row],[Delivery_Time_Days]] = 0,"No delivery",IF(Ecommerce_Sales[[#This Row],[Delivery_Time_Days]]&lt;=7,"On-time")))</f>
        <v>On-time</v>
      </c>
      <c r="V1871" s="7">
        <f>Ecommerce_Sales[[#This Row],[Profit]]/Ecommerce_Sales[[#This Row],[Total_Price]]</f>
        <v>0.35029190992493747</v>
      </c>
      <c r="W1871" s="3">
        <v>420</v>
      </c>
      <c r="X1871" s="3"/>
    </row>
    <row r="1872" spans="1:24" x14ac:dyDescent="0.25">
      <c r="A1872" s="1" t="s">
        <v>6406</v>
      </c>
      <c r="B1872" s="1" t="s">
        <v>1193</v>
      </c>
      <c r="C1872" s="1" t="s">
        <v>1194</v>
      </c>
      <c r="D1872" s="1" t="s">
        <v>3436</v>
      </c>
      <c r="E1872" s="1" t="s">
        <v>1996</v>
      </c>
      <c r="F1872" s="2">
        <v>45346</v>
      </c>
      <c r="G1872" s="2">
        <v>44973</v>
      </c>
      <c r="H1872" s="2" t="str">
        <f>TEXT(Ecommerce_Sales[[#This Row],[Order_Date]],"mmmm")</f>
        <v>February</v>
      </c>
      <c r="I1872" s="2" t="str">
        <f>TEXT(Ecommerce_Sales[[#This Row],[Order_Date]],"yyyy")</f>
        <v>2023</v>
      </c>
      <c r="J1872" s="2" t="str">
        <f>TEXT(Ecommerce_Sales[[#This Row],[Order_Date]],"mmmm")</f>
        <v>February</v>
      </c>
      <c r="K1872" s="1" t="s">
        <v>1947</v>
      </c>
      <c r="L1872" s="1" t="s">
        <v>6407</v>
      </c>
      <c r="M1872" s="1" t="s">
        <v>2072</v>
      </c>
      <c r="N1872" s="1" t="s">
        <v>1950</v>
      </c>
      <c r="O1872" s="3">
        <v>108</v>
      </c>
      <c r="P1872">
        <v>2</v>
      </c>
      <c r="Q1872" s="3">
        <v>216</v>
      </c>
      <c r="R1872" s="1" t="s">
        <v>2012</v>
      </c>
      <c r="S1872" s="3">
        <v>27</v>
      </c>
      <c r="T1872">
        <v>5</v>
      </c>
      <c r="U1872" t="str">
        <f>IF(Ecommerce_Sales[[#This Row],[Delivery_Time_Days]]&gt;7,"Delay",IF(Ecommerce_Sales[[#This Row],[Delivery_Time_Days]] = 0,"No delivery",IF(Ecommerce_Sales[[#This Row],[Delivery_Time_Days]]&lt;=7,"On-time")))</f>
        <v>On-time</v>
      </c>
      <c r="V1872" s="7">
        <f>Ecommerce_Sales[[#This Row],[Profit]]/Ecommerce_Sales[[#This Row],[Total_Price]]</f>
        <v>0.40277777777777779</v>
      </c>
      <c r="W1872" s="3">
        <v>87</v>
      </c>
      <c r="X1872" s="3"/>
    </row>
    <row r="1873" spans="1:24" x14ac:dyDescent="0.25">
      <c r="A1873" s="1" t="s">
        <v>6408</v>
      </c>
      <c r="B1873" s="1" t="s">
        <v>787</v>
      </c>
      <c r="C1873" s="1" t="s">
        <v>788</v>
      </c>
      <c r="D1873" s="1" t="s">
        <v>4290</v>
      </c>
      <c r="E1873" s="1" t="s">
        <v>1981</v>
      </c>
      <c r="F1873" s="2">
        <v>45095</v>
      </c>
      <c r="G1873" s="2">
        <v>45022</v>
      </c>
      <c r="H1873" s="2" t="str">
        <f>TEXT(Ecommerce_Sales[[#This Row],[Order_Date]],"mmmm")</f>
        <v>April</v>
      </c>
      <c r="I1873" s="2" t="str">
        <f>TEXT(Ecommerce_Sales[[#This Row],[Order_Date]],"yyyy")</f>
        <v>2023</v>
      </c>
      <c r="J1873" s="2" t="str">
        <f>TEXT(Ecommerce_Sales[[#This Row],[Order_Date]],"mmmm")</f>
        <v>April</v>
      </c>
      <c r="K1873" s="1" t="s">
        <v>1947</v>
      </c>
      <c r="L1873" s="1" t="s">
        <v>6409</v>
      </c>
      <c r="M1873" s="1" t="s">
        <v>2072</v>
      </c>
      <c r="N1873" s="1" t="s">
        <v>1950</v>
      </c>
      <c r="O1873" s="3">
        <v>1048</v>
      </c>
      <c r="P1873">
        <v>1</v>
      </c>
      <c r="Q1873" s="3">
        <v>1048</v>
      </c>
      <c r="R1873" s="1" t="s">
        <v>1958</v>
      </c>
      <c r="S1873" s="3">
        <v>105</v>
      </c>
      <c r="T1873">
        <v>6</v>
      </c>
      <c r="U1873" t="str">
        <f>IF(Ecommerce_Sales[[#This Row],[Delivery_Time_Days]]&gt;7,"Delay",IF(Ecommerce_Sales[[#This Row],[Delivery_Time_Days]] = 0,"No delivery",IF(Ecommerce_Sales[[#This Row],[Delivery_Time_Days]]&lt;=7,"On-time")))</f>
        <v>On-time</v>
      </c>
      <c r="V1873" s="7">
        <f>Ecommerce_Sales[[#This Row],[Profit]]/Ecommerce_Sales[[#This Row],[Total_Price]]</f>
        <v>0.39980916030534353</v>
      </c>
      <c r="W1873" s="3">
        <v>419</v>
      </c>
      <c r="X1873" s="3"/>
    </row>
    <row r="1874" spans="1:24" x14ac:dyDescent="0.25">
      <c r="A1874" s="1" t="s">
        <v>6410</v>
      </c>
      <c r="B1874" s="1" t="s">
        <v>1518</v>
      </c>
      <c r="C1874" s="1" t="s">
        <v>1519</v>
      </c>
      <c r="D1874" s="1" t="s">
        <v>6411</v>
      </c>
      <c r="E1874" s="1" t="s">
        <v>1954</v>
      </c>
      <c r="F1874" s="2">
        <v>45378</v>
      </c>
      <c r="G1874" s="2">
        <v>45499</v>
      </c>
      <c r="H1874" s="2" t="str">
        <f>TEXT(Ecommerce_Sales[[#This Row],[Order_Date]],"mmmm")</f>
        <v>July</v>
      </c>
      <c r="I1874" s="2" t="str">
        <f>TEXT(Ecommerce_Sales[[#This Row],[Order_Date]],"yyyy")</f>
        <v>2024</v>
      </c>
      <c r="J1874" s="2" t="str">
        <f>TEXT(Ecommerce_Sales[[#This Row],[Order_Date]],"mmmm")</f>
        <v>July</v>
      </c>
      <c r="K1874" s="1" t="s">
        <v>1947</v>
      </c>
      <c r="L1874" s="1" t="s">
        <v>6412</v>
      </c>
      <c r="M1874" s="1" t="s">
        <v>2104</v>
      </c>
      <c r="N1874" s="1" t="s">
        <v>1978</v>
      </c>
      <c r="O1874" s="3">
        <v>788</v>
      </c>
      <c r="P1874">
        <v>1</v>
      </c>
      <c r="Q1874" s="3">
        <v>788</v>
      </c>
      <c r="R1874" s="1" t="s">
        <v>1958</v>
      </c>
      <c r="S1874" s="3">
        <v>84</v>
      </c>
      <c r="T1874">
        <v>6</v>
      </c>
      <c r="U1874" t="str">
        <f>IF(Ecommerce_Sales[[#This Row],[Delivery_Time_Days]]&gt;7,"Delay",IF(Ecommerce_Sales[[#This Row],[Delivery_Time_Days]] = 0,"No delivery",IF(Ecommerce_Sales[[#This Row],[Delivery_Time_Days]]&lt;=7,"On-time")))</f>
        <v>On-time</v>
      </c>
      <c r="V1874" s="7">
        <f>Ecommerce_Sales[[#This Row],[Profit]]/Ecommerce_Sales[[#This Row],[Total_Price]]</f>
        <v>0.35025380710659898</v>
      </c>
      <c r="W1874" s="3">
        <v>276</v>
      </c>
      <c r="X1874" s="3"/>
    </row>
    <row r="1875" spans="1:24" x14ac:dyDescent="0.25">
      <c r="A1875" s="1" t="s">
        <v>6413</v>
      </c>
      <c r="B1875" s="1" t="s">
        <v>460</v>
      </c>
      <c r="C1875" s="1" t="s">
        <v>461</v>
      </c>
      <c r="D1875" s="1" t="s">
        <v>2090</v>
      </c>
      <c r="E1875" s="1" t="s">
        <v>1961</v>
      </c>
      <c r="F1875" s="2">
        <v>45201</v>
      </c>
      <c r="G1875" s="2">
        <v>45471</v>
      </c>
      <c r="H1875" s="2" t="str">
        <f>TEXT(Ecommerce_Sales[[#This Row],[Order_Date]],"mmmm")</f>
        <v>June</v>
      </c>
      <c r="I1875" s="2" t="str">
        <f>TEXT(Ecommerce_Sales[[#This Row],[Order_Date]],"yyyy")</f>
        <v>2024</v>
      </c>
      <c r="J1875" s="2" t="str">
        <f>TEXT(Ecommerce_Sales[[#This Row],[Order_Date]],"mmmm")</f>
        <v>June</v>
      </c>
      <c r="K1875" s="1" t="s">
        <v>1947</v>
      </c>
      <c r="L1875" s="1" t="s">
        <v>6414</v>
      </c>
      <c r="M1875" s="1" t="s">
        <v>2072</v>
      </c>
      <c r="N1875" s="1" t="s">
        <v>1950</v>
      </c>
      <c r="O1875" s="3">
        <v>490</v>
      </c>
      <c r="P1875">
        <v>2</v>
      </c>
      <c r="Q1875" s="3">
        <v>981</v>
      </c>
      <c r="R1875" s="1" t="s">
        <v>1958</v>
      </c>
      <c r="S1875" s="3">
        <v>79</v>
      </c>
      <c r="T1875">
        <v>7</v>
      </c>
      <c r="U1875" t="str">
        <f>IF(Ecommerce_Sales[[#This Row],[Delivery_Time_Days]]&gt;7,"Delay",IF(Ecommerce_Sales[[#This Row],[Delivery_Time_Days]] = 0,"No delivery",IF(Ecommerce_Sales[[#This Row],[Delivery_Time_Days]]&lt;=7,"On-time")))</f>
        <v>On-time</v>
      </c>
      <c r="V1875" s="7">
        <f>Ecommerce_Sales[[#This Row],[Profit]]/Ecommerce_Sales[[#This Row],[Total_Price]]</f>
        <v>0.39959225280326199</v>
      </c>
      <c r="W1875" s="3">
        <v>392</v>
      </c>
      <c r="X1875" s="3"/>
    </row>
    <row r="1876" spans="1:24" x14ac:dyDescent="0.25">
      <c r="A1876" s="1" t="s">
        <v>6415</v>
      </c>
      <c r="B1876" s="1" t="s">
        <v>1804</v>
      </c>
      <c r="C1876" s="1" t="s">
        <v>1805</v>
      </c>
      <c r="D1876" s="1" t="s">
        <v>5328</v>
      </c>
      <c r="E1876" s="1" t="s">
        <v>2005</v>
      </c>
      <c r="F1876" s="2">
        <v>45550</v>
      </c>
      <c r="G1876" s="2">
        <v>45342</v>
      </c>
      <c r="H1876" s="2" t="str">
        <f>TEXT(Ecommerce_Sales[[#This Row],[Order_Date]],"mmmm")</f>
        <v>February</v>
      </c>
      <c r="I1876" s="2" t="str">
        <f>TEXT(Ecommerce_Sales[[#This Row],[Order_Date]],"yyyy")</f>
        <v>2024</v>
      </c>
      <c r="J1876" s="2" t="str">
        <f>TEXT(Ecommerce_Sales[[#This Row],[Order_Date]],"mmmm")</f>
        <v>February</v>
      </c>
      <c r="K1876" s="1" t="s">
        <v>1986</v>
      </c>
      <c r="L1876" s="1" t="s">
        <v>6416</v>
      </c>
      <c r="M1876" s="1" t="s">
        <v>2072</v>
      </c>
      <c r="N1876" s="1" t="s">
        <v>1950</v>
      </c>
      <c r="O1876" s="3">
        <v>655</v>
      </c>
      <c r="P1876">
        <v>4</v>
      </c>
      <c r="Q1876" s="3">
        <v>2620</v>
      </c>
      <c r="R1876" s="1" t="s">
        <v>1958</v>
      </c>
      <c r="S1876" s="3">
        <v>330</v>
      </c>
      <c r="U1876" t="str">
        <f>IF(Ecommerce_Sales[[#This Row],[Delivery_Time_Days]]&gt;7,"Delay",IF(Ecommerce_Sales[[#This Row],[Delivery_Time_Days]] = 0,"No delivery",IF(Ecommerce_Sales[[#This Row],[Delivery_Time_Days]]&lt;=7,"On-time")))</f>
        <v>No delivery</v>
      </c>
      <c r="V1876" s="7">
        <f>Ecommerce_Sales[[#This Row],[Profit]]/Ecommerce_Sales[[#This Row],[Total_Price]]</f>
        <v>0.4</v>
      </c>
      <c r="W1876" s="3">
        <v>1048</v>
      </c>
      <c r="X1876" s="3"/>
    </row>
    <row r="1877" spans="1:24" x14ac:dyDescent="0.25">
      <c r="A1877" s="1" t="s">
        <v>6417</v>
      </c>
      <c r="B1877" s="1" t="s">
        <v>1244</v>
      </c>
      <c r="C1877" s="1" t="s">
        <v>1245</v>
      </c>
      <c r="D1877" s="1" t="s">
        <v>3976</v>
      </c>
      <c r="E1877" s="1" t="s">
        <v>1966</v>
      </c>
      <c r="F1877" s="2">
        <v>45436</v>
      </c>
      <c r="G1877" s="2">
        <v>45464</v>
      </c>
      <c r="H1877" s="2" t="str">
        <f>TEXT(Ecommerce_Sales[[#This Row],[Order_Date]],"mmmm")</f>
        <v>June</v>
      </c>
      <c r="I1877" s="2" t="str">
        <f>TEXT(Ecommerce_Sales[[#This Row],[Order_Date]],"yyyy")</f>
        <v>2024</v>
      </c>
      <c r="J1877" s="2" t="str">
        <f>TEXT(Ecommerce_Sales[[#This Row],[Order_Date]],"mmmm")</f>
        <v>June</v>
      </c>
      <c r="K1877" s="1" t="s">
        <v>1947</v>
      </c>
      <c r="L1877" s="1" t="s">
        <v>6418</v>
      </c>
      <c r="M1877" s="1" t="s">
        <v>1998</v>
      </c>
      <c r="N1877" s="1" t="s">
        <v>1973</v>
      </c>
      <c r="O1877" s="3">
        <v>553</v>
      </c>
      <c r="P1877">
        <v>6</v>
      </c>
      <c r="Q1877" s="3">
        <v>3315</v>
      </c>
      <c r="R1877" s="1" t="s">
        <v>1958</v>
      </c>
      <c r="S1877" s="3">
        <v>347</v>
      </c>
      <c r="T1877">
        <v>3</v>
      </c>
      <c r="U1877" t="str">
        <f>IF(Ecommerce_Sales[[#This Row],[Delivery_Time_Days]]&gt;7,"Delay",IF(Ecommerce_Sales[[#This Row],[Delivery_Time_Days]] = 0,"No delivery",IF(Ecommerce_Sales[[#This Row],[Delivery_Time_Days]]&lt;=7,"On-time")))</f>
        <v>On-time</v>
      </c>
      <c r="V1877" s="7">
        <f>Ecommerce_Sales[[#This Row],[Profit]]/Ecommerce_Sales[[#This Row],[Total_Price]]</f>
        <v>0.30015082956259426</v>
      </c>
      <c r="W1877" s="3">
        <v>995</v>
      </c>
      <c r="X1877" s="3"/>
    </row>
    <row r="1878" spans="1:24" x14ac:dyDescent="0.25">
      <c r="A1878" s="1" t="s">
        <v>6419</v>
      </c>
      <c r="B1878" s="1" t="s">
        <v>1889</v>
      </c>
      <c r="C1878" s="1" t="s">
        <v>1890</v>
      </c>
      <c r="D1878" s="1" t="s">
        <v>6420</v>
      </c>
      <c r="E1878" s="1" t="s">
        <v>2005</v>
      </c>
      <c r="F1878" s="2">
        <v>45036</v>
      </c>
      <c r="G1878" s="2">
        <v>45418</v>
      </c>
      <c r="H1878" s="2" t="str">
        <f>TEXT(Ecommerce_Sales[[#This Row],[Order_Date]],"mmmm")</f>
        <v>May</v>
      </c>
      <c r="I1878" s="2" t="str">
        <f>TEXT(Ecommerce_Sales[[#This Row],[Order_Date]],"yyyy")</f>
        <v>2024</v>
      </c>
      <c r="J1878" s="2" t="str">
        <f>TEXT(Ecommerce_Sales[[#This Row],[Order_Date]],"mmmm")</f>
        <v>May</v>
      </c>
      <c r="K1878" s="1" t="s">
        <v>1986</v>
      </c>
      <c r="L1878" s="1" t="s">
        <v>6421</v>
      </c>
      <c r="M1878" s="1" t="s">
        <v>1972</v>
      </c>
      <c r="N1878" s="1" t="s">
        <v>1973</v>
      </c>
      <c r="O1878" s="3">
        <v>254</v>
      </c>
      <c r="P1878">
        <v>5</v>
      </c>
      <c r="Q1878" s="3">
        <v>1271</v>
      </c>
      <c r="R1878" s="1" t="s">
        <v>2016</v>
      </c>
      <c r="S1878" s="3">
        <v>81</v>
      </c>
      <c r="U1878" t="str">
        <f>IF(Ecommerce_Sales[[#This Row],[Delivery_Time_Days]]&gt;7,"Delay",IF(Ecommerce_Sales[[#This Row],[Delivery_Time_Days]] = 0,"No delivery",IF(Ecommerce_Sales[[#This Row],[Delivery_Time_Days]]&lt;=7,"On-time")))</f>
        <v>No delivery</v>
      </c>
      <c r="V1878" s="7">
        <f>Ecommerce_Sales[[#This Row],[Profit]]/Ecommerce_Sales[[#This Row],[Total_Price]]</f>
        <v>0.29976396538158928</v>
      </c>
      <c r="W1878" s="3">
        <v>381</v>
      </c>
      <c r="X1878" s="3"/>
    </row>
    <row r="1879" spans="1:24" x14ac:dyDescent="0.25">
      <c r="A1879" s="1" t="s">
        <v>6422</v>
      </c>
      <c r="B1879" s="1" t="s">
        <v>539</v>
      </c>
      <c r="C1879" s="1" t="s">
        <v>540</v>
      </c>
      <c r="D1879" s="1" t="s">
        <v>2004</v>
      </c>
      <c r="E1879" s="1" t="s">
        <v>2005</v>
      </c>
      <c r="F1879" s="2">
        <v>45218</v>
      </c>
      <c r="G1879" s="2">
        <v>45595</v>
      </c>
      <c r="H1879" s="2" t="str">
        <f>TEXT(Ecommerce_Sales[[#This Row],[Order_Date]],"mmmm")</f>
        <v>October</v>
      </c>
      <c r="I1879" s="2" t="str">
        <f>TEXT(Ecommerce_Sales[[#This Row],[Order_Date]],"yyyy")</f>
        <v>2024</v>
      </c>
      <c r="J1879" s="2" t="str">
        <f>TEXT(Ecommerce_Sales[[#This Row],[Order_Date]],"mmmm")</f>
        <v>October</v>
      </c>
      <c r="K1879" s="1" t="s">
        <v>1947</v>
      </c>
      <c r="L1879" s="1" t="s">
        <v>6423</v>
      </c>
      <c r="M1879" s="1" t="s">
        <v>2002</v>
      </c>
      <c r="N1879" s="1" t="s">
        <v>1989</v>
      </c>
      <c r="O1879" s="3">
        <v>1112</v>
      </c>
      <c r="P1879">
        <v>2</v>
      </c>
      <c r="Q1879" s="3">
        <v>2225</v>
      </c>
      <c r="R1879" s="1" t="s">
        <v>1958</v>
      </c>
      <c r="S1879" s="3">
        <v>313</v>
      </c>
      <c r="T1879">
        <v>7</v>
      </c>
      <c r="U1879" t="str">
        <f>IF(Ecommerce_Sales[[#This Row],[Delivery_Time_Days]]&gt;7,"Delay",IF(Ecommerce_Sales[[#This Row],[Delivery_Time_Days]] = 0,"No delivery",IF(Ecommerce_Sales[[#This Row],[Delivery_Time_Days]]&lt;=7,"On-time")))</f>
        <v>On-time</v>
      </c>
      <c r="V1879" s="7">
        <f>Ecommerce_Sales[[#This Row],[Profit]]/Ecommerce_Sales[[#This Row],[Total_Price]]</f>
        <v>0.2498876404494382</v>
      </c>
      <c r="W1879" s="3">
        <v>556</v>
      </c>
      <c r="X1879" s="3"/>
    </row>
    <row r="1880" spans="1:24" x14ac:dyDescent="0.25">
      <c r="A1880" s="1" t="s">
        <v>6424</v>
      </c>
      <c r="B1880" s="1" t="s">
        <v>1616</v>
      </c>
      <c r="C1880" s="1" t="s">
        <v>1617</v>
      </c>
      <c r="D1880" s="1" t="s">
        <v>3293</v>
      </c>
      <c r="E1880" s="1" t="s">
        <v>1954</v>
      </c>
      <c r="F1880" s="2">
        <v>45635</v>
      </c>
      <c r="G1880" s="2">
        <v>45427</v>
      </c>
      <c r="H1880" s="2" t="str">
        <f>TEXT(Ecommerce_Sales[[#This Row],[Order_Date]],"mmmm")</f>
        <v>May</v>
      </c>
      <c r="I1880" s="2" t="str">
        <f>TEXT(Ecommerce_Sales[[#This Row],[Order_Date]],"yyyy")</f>
        <v>2024</v>
      </c>
      <c r="J1880" s="2" t="str">
        <f>TEXT(Ecommerce_Sales[[#This Row],[Order_Date]],"mmmm")</f>
        <v>May</v>
      </c>
      <c r="K1880" s="1" t="s">
        <v>1947</v>
      </c>
      <c r="L1880" s="1" t="s">
        <v>6425</v>
      </c>
      <c r="M1880" s="1" t="s">
        <v>2058</v>
      </c>
      <c r="N1880" s="1" t="s">
        <v>1950</v>
      </c>
      <c r="O1880" s="3">
        <v>1045</v>
      </c>
      <c r="P1880">
        <v>3</v>
      </c>
      <c r="Q1880" s="3">
        <v>3136</v>
      </c>
      <c r="R1880" s="1" t="s">
        <v>1951</v>
      </c>
      <c r="S1880" s="3">
        <v>437</v>
      </c>
      <c r="T1880">
        <v>8</v>
      </c>
      <c r="U1880" t="str">
        <f>IF(Ecommerce_Sales[[#This Row],[Delivery_Time_Days]]&gt;7,"Delay",IF(Ecommerce_Sales[[#This Row],[Delivery_Time_Days]] = 0,"No delivery",IF(Ecommerce_Sales[[#This Row],[Delivery_Time_Days]]&lt;=7,"On-time")))</f>
        <v>Delay</v>
      </c>
      <c r="V1880" s="7">
        <f>Ecommerce_Sales[[#This Row],[Profit]]/Ecommerce_Sales[[#This Row],[Total_Price]]</f>
        <v>0.39987244897959184</v>
      </c>
      <c r="W1880" s="3">
        <v>1254</v>
      </c>
      <c r="X1880" s="3"/>
    </row>
    <row r="1881" spans="1:24" x14ac:dyDescent="0.25">
      <c r="A1881" s="1" t="s">
        <v>6426</v>
      </c>
      <c r="B1881" s="1" t="s">
        <v>1323</v>
      </c>
      <c r="C1881" s="1" t="s">
        <v>1324</v>
      </c>
      <c r="D1881" s="1" t="s">
        <v>4623</v>
      </c>
      <c r="E1881" s="1" t="s">
        <v>1946</v>
      </c>
      <c r="F1881" s="2">
        <v>45260</v>
      </c>
      <c r="G1881" s="2">
        <v>44997</v>
      </c>
      <c r="H1881" s="2" t="str">
        <f>TEXT(Ecommerce_Sales[[#This Row],[Order_Date]],"mmmm")</f>
        <v>March</v>
      </c>
      <c r="I1881" s="2" t="str">
        <f>TEXT(Ecommerce_Sales[[#This Row],[Order_Date]],"yyyy")</f>
        <v>2023</v>
      </c>
      <c r="J1881" s="2" t="str">
        <f>TEXT(Ecommerce_Sales[[#This Row],[Order_Date]],"mmmm")</f>
        <v>March</v>
      </c>
      <c r="K1881" s="1" t="s">
        <v>1947</v>
      </c>
      <c r="L1881" s="1" t="s">
        <v>2211</v>
      </c>
      <c r="M1881" s="1" t="s">
        <v>2054</v>
      </c>
      <c r="N1881" s="1" t="s">
        <v>1957</v>
      </c>
      <c r="O1881" s="3">
        <v>277</v>
      </c>
      <c r="P1881">
        <v>4</v>
      </c>
      <c r="Q1881" s="3">
        <v>1110</v>
      </c>
      <c r="R1881" s="1" t="s">
        <v>1951</v>
      </c>
      <c r="S1881" s="3">
        <v>136</v>
      </c>
      <c r="T1881">
        <v>6</v>
      </c>
      <c r="U1881" t="str">
        <f>IF(Ecommerce_Sales[[#This Row],[Delivery_Time_Days]]&gt;7,"Delay",IF(Ecommerce_Sales[[#This Row],[Delivery_Time_Days]] = 0,"No delivery",IF(Ecommerce_Sales[[#This Row],[Delivery_Time_Days]]&lt;=7,"On-time")))</f>
        <v>On-time</v>
      </c>
      <c r="V1881" s="7">
        <f>Ecommerce_Sales[[#This Row],[Profit]]/Ecommerce_Sales[[#This Row],[Total_Price]]</f>
        <v>0.14954954954954955</v>
      </c>
      <c r="W1881" s="3">
        <v>166</v>
      </c>
      <c r="X1881" s="3"/>
    </row>
    <row r="1882" spans="1:24" x14ac:dyDescent="0.25">
      <c r="A1882" s="1" t="s">
        <v>6427</v>
      </c>
      <c r="B1882" s="1" t="s">
        <v>356</v>
      </c>
      <c r="C1882" s="1" t="s">
        <v>357</v>
      </c>
      <c r="D1882" s="1" t="s">
        <v>4891</v>
      </c>
      <c r="E1882" s="1" t="s">
        <v>1946</v>
      </c>
      <c r="F1882" s="2">
        <v>45567</v>
      </c>
      <c r="G1882" s="2">
        <v>45616</v>
      </c>
      <c r="H1882" s="2" t="str">
        <f>TEXT(Ecommerce_Sales[[#This Row],[Order_Date]],"mmmm")</f>
        <v>November</v>
      </c>
      <c r="I1882" s="2" t="str">
        <f>TEXT(Ecommerce_Sales[[#This Row],[Order_Date]],"yyyy")</f>
        <v>2024</v>
      </c>
      <c r="J1882" s="2" t="str">
        <f>TEXT(Ecommerce_Sales[[#This Row],[Order_Date]],"mmmm")</f>
        <v>November</v>
      </c>
      <c r="K1882" s="1" t="s">
        <v>1947</v>
      </c>
      <c r="L1882" s="1" t="s">
        <v>6428</v>
      </c>
      <c r="M1882" s="1" t="s">
        <v>2007</v>
      </c>
      <c r="N1882" s="1" t="s">
        <v>1973</v>
      </c>
      <c r="O1882" s="3">
        <v>564</v>
      </c>
      <c r="P1882">
        <v>6</v>
      </c>
      <c r="Q1882" s="3">
        <v>3382</v>
      </c>
      <c r="R1882" s="1" t="s">
        <v>1951</v>
      </c>
      <c r="S1882" s="3">
        <v>497</v>
      </c>
      <c r="T1882">
        <v>10</v>
      </c>
      <c r="U1882" t="str">
        <f>IF(Ecommerce_Sales[[#This Row],[Delivery_Time_Days]]&gt;7,"Delay",IF(Ecommerce_Sales[[#This Row],[Delivery_Time_Days]] = 0,"No delivery",IF(Ecommerce_Sales[[#This Row],[Delivery_Time_Days]]&lt;=7,"On-time")))</f>
        <v>Delay</v>
      </c>
      <c r="V1882" s="7">
        <f>Ecommerce_Sales[[#This Row],[Profit]]/Ecommerce_Sales[[#This Row],[Total_Price]]</f>
        <v>0.30011827321111767</v>
      </c>
      <c r="W1882" s="3">
        <v>1015</v>
      </c>
      <c r="X1882" s="3"/>
    </row>
    <row r="1883" spans="1:24" x14ac:dyDescent="0.25">
      <c r="A1883" s="1" t="s">
        <v>6429</v>
      </c>
      <c r="B1883" s="1" t="s">
        <v>278</v>
      </c>
      <c r="C1883" s="1" t="s">
        <v>279</v>
      </c>
      <c r="D1883" s="1" t="s">
        <v>2502</v>
      </c>
      <c r="E1883" s="1" t="s">
        <v>1966</v>
      </c>
      <c r="F1883" s="2">
        <v>45443</v>
      </c>
      <c r="G1883" s="2">
        <v>44940</v>
      </c>
      <c r="H1883" s="2" t="str">
        <f>TEXT(Ecommerce_Sales[[#This Row],[Order_Date]],"mmmm")</f>
        <v>January</v>
      </c>
      <c r="I1883" s="2" t="str">
        <f>TEXT(Ecommerce_Sales[[#This Row],[Order_Date]],"yyyy")</f>
        <v>2023</v>
      </c>
      <c r="J1883" s="2" t="str">
        <f>TEXT(Ecommerce_Sales[[#This Row],[Order_Date]],"mmmm")</f>
        <v>January</v>
      </c>
      <c r="K1883" s="1" t="s">
        <v>1947</v>
      </c>
      <c r="L1883" s="1" t="s">
        <v>6430</v>
      </c>
      <c r="M1883" s="1" t="s">
        <v>1972</v>
      </c>
      <c r="N1883" s="1" t="s">
        <v>1973</v>
      </c>
      <c r="O1883" s="3">
        <v>211</v>
      </c>
      <c r="P1883">
        <v>2</v>
      </c>
      <c r="Q1883" s="3">
        <v>422</v>
      </c>
      <c r="R1883" s="1" t="s">
        <v>1951</v>
      </c>
      <c r="S1883" s="3">
        <v>29</v>
      </c>
      <c r="T1883">
        <v>4</v>
      </c>
      <c r="U1883" t="str">
        <f>IF(Ecommerce_Sales[[#This Row],[Delivery_Time_Days]]&gt;7,"Delay",IF(Ecommerce_Sales[[#This Row],[Delivery_Time_Days]] = 0,"No delivery",IF(Ecommerce_Sales[[#This Row],[Delivery_Time_Days]]&lt;=7,"On-time")))</f>
        <v>On-time</v>
      </c>
      <c r="V1883" s="7">
        <f>Ecommerce_Sales[[#This Row],[Profit]]/Ecommerce_Sales[[#This Row],[Total_Price]]</f>
        <v>0.3009478672985782</v>
      </c>
      <c r="W1883" s="3">
        <v>127</v>
      </c>
      <c r="X1883" s="3"/>
    </row>
    <row r="1884" spans="1:24" x14ac:dyDescent="0.25">
      <c r="A1884" s="1" t="s">
        <v>6431</v>
      </c>
      <c r="B1884" s="1" t="s">
        <v>1033</v>
      </c>
      <c r="C1884" s="1" t="s">
        <v>1034</v>
      </c>
      <c r="D1884" s="1" t="s">
        <v>3254</v>
      </c>
      <c r="E1884" s="1" t="s">
        <v>1981</v>
      </c>
      <c r="F1884" s="2">
        <v>45532</v>
      </c>
      <c r="G1884" s="2">
        <v>45452</v>
      </c>
      <c r="H1884" s="2" t="str">
        <f>TEXT(Ecommerce_Sales[[#This Row],[Order_Date]],"mmmm")</f>
        <v>June</v>
      </c>
      <c r="I1884" s="2" t="str">
        <f>TEXT(Ecommerce_Sales[[#This Row],[Order_Date]],"yyyy")</f>
        <v>2024</v>
      </c>
      <c r="J1884" s="2" t="str">
        <f>TEXT(Ecommerce_Sales[[#This Row],[Order_Date]],"mmmm")</f>
        <v>June</v>
      </c>
      <c r="K1884" s="1" t="s">
        <v>1986</v>
      </c>
      <c r="L1884" s="1" t="s">
        <v>6432</v>
      </c>
      <c r="M1884" s="1" t="s">
        <v>2043</v>
      </c>
      <c r="N1884" s="1" t="s">
        <v>1989</v>
      </c>
      <c r="O1884" s="3">
        <v>1096</v>
      </c>
      <c r="P1884">
        <v>2</v>
      </c>
      <c r="Q1884" s="3">
        <v>2192</v>
      </c>
      <c r="R1884" s="1" t="s">
        <v>1958</v>
      </c>
      <c r="S1884" s="3">
        <v>129</v>
      </c>
      <c r="U1884" t="str">
        <f>IF(Ecommerce_Sales[[#This Row],[Delivery_Time_Days]]&gt;7,"Delay",IF(Ecommerce_Sales[[#This Row],[Delivery_Time_Days]] = 0,"No delivery",IF(Ecommerce_Sales[[#This Row],[Delivery_Time_Days]]&lt;=7,"On-time")))</f>
        <v>No delivery</v>
      </c>
      <c r="V1884" s="7">
        <f>Ecommerce_Sales[[#This Row],[Profit]]/Ecommerce_Sales[[#This Row],[Total_Price]]</f>
        <v>0.25</v>
      </c>
      <c r="W1884" s="3">
        <v>548</v>
      </c>
      <c r="X1884" s="3"/>
    </row>
    <row r="1885" spans="1:24" x14ac:dyDescent="0.25">
      <c r="A1885" s="1" t="s">
        <v>6433</v>
      </c>
      <c r="B1885" s="1" t="s">
        <v>374</v>
      </c>
      <c r="C1885" s="1" t="s">
        <v>375</v>
      </c>
      <c r="D1885" s="1" t="s">
        <v>6434</v>
      </c>
      <c r="E1885" s="1" t="s">
        <v>1981</v>
      </c>
      <c r="F1885" s="2">
        <v>45347</v>
      </c>
      <c r="G1885" s="2">
        <v>45638</v>
      </c>
      <c r="H1885" s="2" t="str">
        <f>TEXT(Ecommerce_Sales[[#This Row],[Order_Date]],"mmmm")</f>
        <v>December</v>
      </c>
      <c r="I1885" s="2" t="str">
        <f>TEXT(Ecommerce_Sales[[#This Row],[Order_Date]],"yyyy")</f>
        <v>2024</v>
      </c>
      <c r="J1885" s="2" t="str">
        <f>TEXT(Ecommerce_Sales[[#This Row],[Order_Date]],"mmmm")</f>
        <v>December</v>
      </c>
      <c r="K1885" s="1" t="s">
        <v>1947</v>
      </c>
      <c r="L1885" s="1" t="s">
        <v>6435</v>
      </c>
      <c r="M1885" s="1" t="s">
        <v>2072</v>
      </c>
      <c r="N1885" s="1" t="s">
        <v>1950</v>
      </c>
      <c r="O1885" s="3">
        <v>144</v>
      </c>
      <c r="P1885">
        <v>8</v>
      </c>
      <c r="Q1885" s="3">
        <v>1151</v>
      </c>
      <c r="R1885" s="1" t="s">
        <v>1958</v>
      </c>
      <c r="S1885" s="3">
        <v>151</v>
      </c>
      <c r="T1885">
        <v>5</v>
      </c>
      <c r="U1885" t="str">
        <f>IF(Ecommerce_Sales[[#This Row],[Delivery_Time_Days]]&gt;7,"Delay",IF(Ecommerce_Sales[[#This Row],[Delivery_Time_Days]] = 0,"No delivery",IF(Ecommerce_Sales[[#This Row],[Delivery_Time_Days]]&lt;=7,"On-time")))</f>
        <v>On-time</v>
      </c>
      <c r="V1885" s="7">
        <f>Ecommerce_Sales[[#This Row],[Profit]]/Ecommerce_Sales[[#This Row],[Total_Price]]</f>
        <v>0.39965247610773241</v>
      </c>
      <c r="W1885" s="3">
        <v>460</v>
      </c>
      <c r="X1885" s="3"/>
    </row>
    <row r="1886" spans="1:24" x14ac:dyDescent="0.25">
      <c r="A1886" s="1" t="s">
        <v>6436</v>
      </c>
      <c r="B1886" s="1" t="s">
        <v>1179</v>
      </c>
      <c r="C1886" s="1" t="s">
        <v>1180</v>
      </c>
      <c r="D1886" s="1" t="s">
        <v>3583</v>
      </c>
      <c r="E1886" s="1" t="s">
        <v>1966</v>
      </c>
      <c r="F1886" s="2">
        <v>45487</v>
      </c>
      <c r="G1886" s="2">
        <v>45185</v>
      </c>
      <c r="H1886" s="2" t="str">
        <f>TEXT(Ecommerce_Sales[[#This Row],[Order_Date]],"mmmm")</f>
        <v>September</v>
      </c>
      <c r="I1886" s="2" t="str">
        <f>TEXT(Ecommerce_Sales[[#This Row],[Order_Date]],"yyyy")</f>
        <v>2023</v>
      </c>
      <c r="J1886" s="2" t="str">
        <f>TEXT(Ecommerce_Sales[[#This Row],[Order_Date]],"mmmm")</f>
        <v>September</v>
      </c>
      <c r="K1886" s="1" t="s">
        <v>1947</v>
      </c>
      <c r="L1886" s="1" t="s">
        <v>2574</v>
      </c>
      <c r="M1886" s="1" t="s">
        <v>1972</v>
      </c>
      <c r="N1886" s="1" t="s">
        <v>1973</v>
      </c>
      <c r="O1886" s="3">
        <v>506</v>
      </c>
      <c r="P1886">
        <v>5</v>
      </c>
      <c r="Q1886" s="3">
        <v>2532</v>
      </c>
      <c r="R1886" s="1" t="s">
        <v>2012</v>
      </c>
      <c r="S1886" s="3">
        <v>372</v>
      </c>
      <c r="T1886">
        <v>3</v>
      </c>
      <c r="U1886" t="str">
        <f>IF(Ecommerce_Sales[[#This Row],[Delivery_Time_Days]]&gt;7,"Delay",IF(Ecommerce_Sales[[#This Row],[Delivery_Time_Days]] = 0,"No delivery",IF(Ecommerce_Sales[[#This Row],[Delivery_Time_Days]]&lt;=7,"On-time")))</f>
        <v>On-time</v>
      </c>
      <c r="V1886" s="7">
        <f>Ecommerce_Sales[[#This Row],[Profit]]/Ecommerce_Sales[[#This Row],[Total_Price]]</f>
        <v>0.29976303317535546</v>
      </c>
      <c r="W1886" s="3">
        <v>759</v>
      </c>
      <c r="X1886" s="3"/>
    </row>
    <row r="1887" spans="1:24" x14ac:dyDescent="0.25">
      <c r="A1887" s="1" t="s">
        <v>6437</v>
      </c>
      <c r="B1887" s="1" t="s">
        <v>58</v>
      </c>
      <c r="C1887" s="1" t="s">
        <v>59</v>
      </c>
      <c r="D1887" s="1" t="s">
        <v>3835</v>
      </c>
      <c r="E1887" s="1" t="s">
        <v>1954</v>
      </c>
      <c r="F1887" s="2">
        <v>45478</v>
      </c>
      <c r="G1887" s="2">
        <v>45328</v>
      </c>
      <c r="H1887" s="2" t="str">
        <f>TEXT(Ecommerce_Sales[[#This Row],[Order_Date]],"mmmm")</f>
        <v>February</v>
      </c>
      <c r="I1887" s="2" t="str">
        <f>TEXT(Ecommerce_Sales[[#This Row],[Order_Date]],"yyyy")</f>
        <v>2024</v>
      </c>
      <c r="J1887" s="2" t="str">
        <f>TEXT(Ecommerce_Sales[[#This Row],[Order_Date]],"mmmm")</f>
        <v>February</v>
      </c>
      <c r="K1887" s="1" t="s">
        <v>1947</v>
      </c>
      <c r="L1887" s="1" t="s">
        <v>6438</v>
      </c>
      <c r="M1887" s="1" t="s">
        <v>1988</v>
      </c>
      <c r="N1887" s="1" t="s">
        <v>1989</v>
      </c>
      <c r="O1887" s="3">
        <v>931</v>
      </c>
      <c r="P1887">
        <v>4</v>
      </c>
      <c r="Q1887" s="3">
        <v>3722</v>
      </c>
      <c r="R1887" s="1" t="s">
        <v>1951</v>
      </c>
      <c r="S1887" s="3">
        <v>519</v>
      </c>
      <c r="T1887">
        <v>7</v>
      </c>
      <c r="U1887" t="str">
        <f>IF(Ecommerce_Sales[[#This Row],[Delivery_Time_Days]]&gt;7,"Delay",IF(Ecommerce_Sales[[#This Row],[Delivery_Time_Days]] = 0,"No delivery",IF(Ecommerce_Sales[[#This Row],[Delivery_Time_Days]]&lt;=7,"On-time")))</f>
        <v>On-time</v>
      </c>
      <c r="V1887" s="7">
        <f>Ecommerce_Sales[[#This Row],[Profit]]/Ecommerce_Sales[[#This Row],[Total_Price]]</f>
        <v>0.25013433637829124</v>
      </c>
      <c r="W1887" s="3">
        <v>931</v>
      </c>
      <c r="X1887" s="3"/>
    </row>
    <row r="1888" spans="1:24" x14ac:dyDescent="0.25">
      <c r="A1888" s="1" t="s">
        <v>6439</v>
      </c>
      <c r="B1888" s="1" t="s">
        <v>1167</v>
      </c>
      <c r="C1888" s="1" t="s">
        <v>1168</v>
      </c>
      <c r="D1888" s="1" t="s">
        <v>4566</v>
      </c>
      <c r="E1888" s="1" t="s">
        <v>2005</v>
      </c>
      <c r="F1888" s="2">
        <v>45182</v>
      </c>
      <c r="G1888" s="2">
        <v>45397</v>
      </c>
      <c r="H1888" s="2" t="str">
        <f>TEXT(Ecommerce_Sales[[#This Row],[Order_Date]],"mmmm")</f>
        <v>April</v>
      </c>
      <c r="I1888" s="2" t="str">
        <f>TEXT(Ecommerce_Sales[[#This Row],[Order_Date]],"yyyy")</f>
        <v>2024</v>
      </c>
      <c r="J1888" s="2" t="str">
        <f>TEXT(Ecommerce_Sales[[#This Row],[Order_Date]],"mmmm")</f>
        <v>April</v>
      </c>
      <c r="K1888" s="1" t="s">
        <v>1947</v>
      </c>
      <c r="L1888" s="1" t="s">
        <v>4698</v>
      </c>
      <c r="M1888" s="1" t="s">
        <v>2058</v>
      </c>
      <c r="N1888" s="1" t="s">
        <v>1950</v>
      </c>
      <c r="O1888" s="3">
        <v>706</v>
      </c>
      <c r="P1888">
        <v>5</v>
      </c>
      <c r="Q1888" s="3">
        <v>3532</v>
      </c>
      <c r="R1888" s="1" t="s">
        <v>1958</v>
      </c>
      <c r="S1888" s="3">
        <v>376</v>
      </c>
      <c r="T1888">
        <v>7</v>
      </c>
      <c r="U1888" t="str">
        <f>IF(Ecommerce_Sales[[#This Row],[Delivery_Time_Days]]&gt;7,"Delay",IF(Ecommerce_Sales[[#This Row],[Delivery_Time_Days]] = 0,"No delivery",IF(Ecommerce_Sales[[#This Row],[Delivery_Time_Days]]&lt;=7,"On-time")))</f>
        <v>On-time</v>
      </c>
      <c r="V1888" s="7">
        <f>Ecommerce_Sales[[#This Row],[Profit]]/Ecommerce_Sales[[#This Row],[Total_Price]]</f>
        <v>0.40005662514156287</v>
      </c>
      <c r="W1888" s="3">
        <v>1413</v>
      </c>
      <c r="X1888" s="3"/>
    </row>
    <row r="1889" spans="1:24" x14ac:dyDescent="0.25">
      <c r="A1889" s="1" t="s">
        <v>6440</v>
      </c>
      <c r="B1889" s="1" t="s">
        <v>561</v>
      </c>
      <c r="C1889" s="1" t="s">
        <v>562</v>
      </c>
      <c r="D1889" s="1" t="s">
        <v>3345</v>
      </c>
      <c r="E1889" s="1" t="s">
        <v>1954</v>
      </c>
      <c r="F1889" s="2">
        <v>45031</v>
      </c>
      <c r="G1889" s="2">
        <v>45062</v>
      </c>
      <c r="H1889" s="2" t="str">
        <f>TEXT(Ecommerce_Sales[[#This Row],[Order_Date]],"mmmm")</f>
        <v>May</v>
      </c>
      <c r="I1889" s="2" t="str">
        <f>TEXT(Ecommerce_Sales[[#This Row],[Order_Date]],"yyyy")</f>
        <v>2023</v>
      </c>
      <c r="J1889" s="2" t="str">
        <f>TEXT(Ecommerce_Sales[[#This Row],[Order_Date]],"mmmm")</f>
        <v>May</v>
      </c>
      <c r="K1889" s="1" t="s">
        <v>1947</v>
      </c>
      <c r="L1889" s="1" t="s">
        <v>4831</v>
      </c>
      <c r="M1889" s="1" t="s">
        <v>1983</v>
      </c>
      <c r="N1889" s="1" t="s">
        <v>1950</v>
      </c>
      <c r="O1889" s="3">
        <v>465</v>
      </c>
      <c r="P1889">
        <v>1</v>
      </c>
      <c r="Q1889" s="3">
        <v>465</v>
      </c>
      <c r="R1889" s="1" t="s">
        <v>1951</v>
      </c>
      <c r="S1889" s="3">
        <v>24</v>
      </c>
      <c r="T1889">
        <v>7</v>
      </c>
      <c r="U1889" t="str">
        <f>IF(Ecommerce_Sales[[#This Row],[Delivery_Time_Days]]&gt;7,"Delay",IF(Ecommerce_Sales[[#This Row],[Delivery_Time_Days]] = 0,"No delivery",IF(Ecommerce_Sales[[#This Row],[Delivery_Time_Days]]&lt;=7,"On-time")))</f>
        <v>On-time</v>
      </c>
      <c r="V1889" s="7">
        <f>Ecommerce_Sales[[#This Row],[Profit]]/Ecommerce_Sales[[#This Row],[Total_Price]]</f>
        <v>0.4</v>
      </c>
      <c r="W1889" s="3">
        <v>186</v>
      </c>
      <c r="X1889" s="3"/>
    </row>
    <row r="1890" spans="1:24" x14ac:dyDescent="0.25">
      <c r="A1890" s="1" t="s">
        <v>6441</v>
      </c>
      <c r="B1890" s="1" t="s">
        <v>1539</v>
      </c>
      <c r="C1890" s="1" t="s">
        <v>1540</v>
      </c>
      <c r="D1890" s="1" t="s">
        <v>2825</v>
      </c>
      <c r="E1890" s="1" t="s">
        <v>1981</v>
      </c>
      <c r="F1890" s="2">
        <v>45031</v>
      </c>
      <c r="G1890" s="2">
        <v>45478</v>
      </c>
      <c r="H1890" s="2" t="str">
        <f>TEXT(Ecommerce_Sales[[#This Row],[Order_Date]],"mmmm")</f>
        <v>July</v>
      </c>
      <c r="I1890" s="2" t="str">
        <f>TEXT(Ecommerce_Sales[[#This Row],[Order_Date]],"yyyy")</f>
        <v>2024</v>
      </c>
      <c r="J1890" s="2" t="str">
        <f>TEXT(Ecommerce_Sales[[#This Row],[Order_Date]],"mmmm")</f>
        <v>July</v>
      </c>
      <c r="K1890" s="1" t="s">
        <v>1947</v>
      </c>
      <c r="L1890" s="1" t="s">
        <v>6442</v>
      </c>
      <c r="M1890" s="1" t="s">
        <v>2247</v>
      </c>
      <c r="N1890" s="1" t="s">
        <v>1957</v>
      </c>
      <c r="O1890" s="3">
        <v>1026</v>
      </c>
      <c r="P1890">
        <v>2</v>
      </c>
      <c r="Q1890" s="3">
        <v>2052</v>
      </c>
      <c r="R1890" s="1" t="s">
        <v>2008</v>
      </c>
      <c r="S1890" s="3">
        <v>158</v>
      </c>
      <c r="T1890">
        <v>5</v>
      </c>
      <c r="U1890" t="str">
        <f>IF(Ecommerce_Sales[[#This Row],[Delivery_Time_Days]]&gt;7,"Delay",IF(Ecommerce_Sales[[#This Row],[Delivery_Time_Days]] = 0,"No delivery",IF(Ecommerce_Sales[[#This Row],[Delivery_Time_Days]]&lt;=7,"On-time")))</f>
        <v>On-time</v>
      </c>
      <c r="V1890" s="7">
        <f>Ecommerce_Sales[[#This Row],[Profit]]/Ecommerce_Sales[[#This Row],[Total_Price]]</f>
        <v>0.15009746588693956</v>
      </c>
      <c r="W1890" s="3">
        <v>308</v>
      </c>
      <c r="X1890" s="3"/>
    </row>
    <row r="1891" spans="1:24" x14ac:dyDescent="0.25">
      <c r="A1891" s="1" t="s">
        <v>6443</v>
      </c>
      <c r="B1891" s="1" t="s">
        <v>270</v>
      </c>
      <c r="C1891" s="1" t="s">
        <v>271</v>
      </c>
      <c r="D1891" s="1" t="s">
        <v>6444</v>
      </c>
      <c r="E1891" s="1" t="s">
        <v>1981</v>
      </c>
      <c r="F1891" s="2">
        <v>45595</v>
      </c>
      <c r="G1891" s="2">
        <v>45338</v>
      </c>
      <c r="H1891" s="2" t="str">
        <f>TEXT(Ecommerce_Sales[[#This Row],[Order_Date]],"mmmm")</f>
        <v>February</v>
      </c>
      <c r="I1891" s="2" t="str">
        <f>TEXT(Ecommerce_Sales[[#This Row],[Order_Date]],"yyyy")</f>
        <v>2024</v>
      </c>
      <c r="J1891" s="2" t="str">
        <f>TEXT(Ecommerce_Sales[[#This Row],[Order_Date]],"mmmm")</f>
        <v>February</v>
      </c>
      <c r="K1891" s="1" t="s">
        <v>1947</v>
      </c>
      <c r="L1891" s="1" t="s">
        <v>5010</v>
      </c>
      <c r="M1891" s="1" t="s">
        <v>2047</v>
      </c>
      <c r="N1891" s="1" t="s">
        <v>1989</v>
      </c>
      <c r="O1891" s="3">
        <v>609</v>
      </c>
      <c r="P1891">
        <v>1</v>
      </c>
      <c r="Q1891" s="3">
        <v>609</v>
      </c>
      <c r="R1891" s="1" t="s">
        <v>1958</v>
      </c>
      <c r="S1891" s="3">
        <v>86</v>
      </c>
      <c r="T1891">
        <v>7</v>
      </c>
      <c r="U1891" t="str">
        <f>IF(Ecommerce_Sales[[#This Row],[Delivery_Time_Days]]&gt;7,"Delay",IF(Ecommerce_Sales[[#This Row],[Delivery_Time_Days]] = 0,"No delivery",IF(Ecommerce_Sales[[#This Row],[Delivery_Time_Days]]&lt;=7,"On-time")))</f>
        <v>On-time</v>
      </c>
      <c r="V1891" s="7">
        <f>Ecommerce_Sales[[#This Row],[Profit]]/Ecommerce_Sales[[#This Row],[Total_Price]]</f>
        <v>0.24958949096880131</v>
      </c>
      <c r="W1891" s="3">
        <v>152</v>
      </c>
      <c r="X1891" s="3"/>
    </row>
    <row r="1892" spans="1:24" x14ac:dyDescent="0.25">
      <c r="A1892" s="1" t="s">
        <v>6445</v>
      </c>
      <c r="B1892" s="1" t="s">
        <v>116</v>
      </c>
      <c r="C1892" s="1" t="s">
        <v>117</v>
      </c>
      <c r="D1892" s="1" t="s">
        <v>2234</v>
      </c>
      <c r="E1892" s="1" t="s">
        <v>1946</v>
      </c>
      <c r="F1892" s="2">
        <v>45233</v>
      </c>
      <c r="G1892" s="2">
        <v>45116</v>
      </c>
      <c r="H1892" s="2" t="str">
        <f>TEXT(Ecommerce_Sales[[#This Row],[Order_Date]],"mmmm")</f>
        <v>July</v>
      </c>
      <c r="I1892" s="2" t="str">
        <f>TEXT(Ecommerce_Sales[[#This Row],[Order_Date]],"yyyy")</f>
        <v>2023</v>
      </c>
      <c r="J1892" s="2" t="str">
        <f>TEXT(Ecommerce_Sales[[#This Row],[Order_Date]],"mmmm")</f>
        <v>July</v>
      </c>
      <c r="K1892" s="1" t="s">
        <v>1947</v>
      </c>
      <c r="L1892" s="1" t="s">
        <v>6446</v>
      </c>
      <c r="M1892" s="1" t="s">
        <v>2054</v>
      </c>
      <c r="N1892" s="1" t="s">
        <v>1957</v>
      </c>
      <c r="O1892" s="3">
        <v>701</v>
      </c>
      <c r="P1892">
        <v>2</v>
      </c>
      <c r="Q1892" s="3">
        <v>1403</v>
      </c>
      <c r="R1892" s="1" t="s">
        <v>1951</v>
      </c>
      <c r="S1892" s="3">
        <v>163</v>
      </c>
      <c r="T1892">
        <v>7</v>
      </c>
      <c r="U1892" t="str">
        <f>IF(Ecommerce_Sales[[#This Row],[Delivery_Time_Days]]&gt;7,"Delay",IF(Ecommerce_Sales[[#This Row],[Delivery_Time_Days]] = 0,"No delivery",IF(Ecommerce_Sales[[#This Row],[Delivery_Time_Days]]&lt;=7,"On-time")))</f>
        <v>On-time</v>
      </c>
      <c r="V1892" s="7">
        <f>Ecommerce_Sales[[#This Row],[Profit]]/Ecommerce_Sales[[#This Row],[Total_Price]]</f>
        <v>0.14967925873129009</v>
      </c>
      <c r="W1892" s="3">
        <v>210</v>
      </c>
      <c r="X1892" s="3"/>
    </row>
    <row r="1893" spans="1:24" x14ac:dyDescent="0.25">
      <c r="A1893" s="1" t="s">
        <v>6447</v>
      </c>
      <c r="B1893" s="1" t="s">
        <v>1003</v>
      </c>
      <c r="C1893" s="1" t="s">
        <v>1004</v>
      </c>
      <c r="D1893" s="1" t="s">
        <v>4132</v>
      </c>
      <c r="E1893" s="1" t="s">
        <v>1954</v>
      </c>
      <c r="F1893" s="2">
        <v>45350</v>
      </c>
      <c r="G1893" s="2">
        <v>45043</v>
      </c>
      <c r="H1893" s="2" t="str">
        <f>TEXT(Ecommerce_Sales[[#This Row],[Order_Date]],"mmmm")</f>
        <v>April</v>
      </c>
      <c r="I1893" s="2" t="str">
        <f>TEXT(Ecommerce_Sales[[#This Row],[Order_Date]],"yyyy")</f>
        <v>2023</v>
      </c>
      <c r="J1893" s="2" t="str">
        <f>TEXT(Ecommerce_Sales[[#This Row],[Order_Date]],"mmmm")</f>
        <v>April</v>
      </c>
      <c r="K1893" s="1" t="s">
        <v>1947</v>
      </c>
      <c r="L1893" s="1" t="s">
        <v>5744</v>
      </c>
      <c r="M1893" s="1" t="s">
        <v>1983</v>
      </c>
      <c r="N1893" s="1" t="s">
        <v>1950</v>
      </c>
      <c r="O1893" s="3">
        <v>89</v>
      </c>
      <c r="P1893">
        <v>4</v>
      </c>
      <c r="Q1893" s="3">
        <v>358</v>
      </c>
      <c r="R1893" s="1" t="s">
        <v>2008</v>
      </c>
      <c r="S1893" s="3">
        <v>48</v>
      </c>
      <c r="T1893">
        <v>2</v>
      </c>
      <c r="U1893" t="str">
        <f>IF(Ecommerce_Sales[[#This Row],[Delivery_Time_Days]]&gt;7,"Delay",IF(Ecommerce_Sales[[#This Row],[Delivery_Time_Days]] = 0,"No delivery",IF(Ecommerce_Sales[[#This Row],[Delivery_Time_Days]]&lt;=7,"On-time")))</f>
        <v>On-time</v>
      </c>
      <c r="V1893" s="7">
        <f>Ecommerce_Sales[[#This Row],[Profit]]/Ecommerce_Sales[[#This Row],[Total_Price]]</f>
        <v>0.3994413407821229</v>
      </c>
      <c r="W1893" s="3">
        <v>143</v>
      </c>
      <c r="X1893" s="3"/>
    </row>
    <row r="1894" spans="1:24" x14ac:dyDescent="0.25">
      <c r="A1894" s="1" t="s">
        <v>6448</v>
      </c>
      <c r="B1894" s="1" t="s">
        <v>1569</v>
      </c>
      <c r="C1894" s="1" t="s">
        <v>1570</v>
      </c>
      <c r="D1894" s="1" t="s">
        <v>3427</v>
      </c>
      <c r="E1894" s="1" t="s">
        <v>1961</v>
      </c>
      <c r="F1894" s="2">
        <v>45462</v>
      </c>
      <c r="G1894" s="2">
        <v>45346</v>
      </c>
      <c r="H1894" s="2" t="str">
        <f>TEXT(Ecommerce_Sales[[#This Row],[Order_Date]],"mmmm")</f>
        <v>February</v>
      </c>
      <c r="I1894" s="2" t="str">
        <f>TEXT(Ecommerce_Sales[[#This Row],[Order_Date]],"yyyy")</f>
        <v>2024</v>
      </c>
      <c r="J1894" s="2" t="str">
        <f>TEXT(Ecommerce_Sales[[#This Row],[Order_Date]],"mmmm")</f>
        <v>February</v>
      </c>
      <c r="K1894" s="1" t="s">
        <v>1986</v>
      </c>
      <c r="L1894" s="1" t="s">
        <v>6449</v>
      </c>
      <c r="M1894" s="1" t="s">
        <v>2054</v>
      </c>
      <c r="N1894" s="1" t="s">
        <v>1957</v>
      </c>
      <c r="O1894" s="3">
        <v>29</v>
      </c>
      <c r="P1894">
        <v>4</v>
      </c>
      <c r="Q1894" s="3">
        <v>117</v>
      </c>
      <c r="R1894" s="1" t="s">
        <v>1951</v>
      </c>
      <c r="S1894" s="3">
        <v>14</v>
      </c>
      <c r="U1894" t="str">
        <f>IF(Ecommerce_Sales[[#This Row],[Delivery_Time_Days]]&gt;7,"Delay",IF(Ecommerce_Sales[[#This Row],[Delivery_Time_Days]] = 0,"No delivery",IF(Ecommerce_Sales[[#This Row],[Delivery_Time_Days]]&lt;=7,"On-time")))</f>
        <v>No delivery</v>
      </c>
      <c r="V1894" s="7">
        <f>Ecommerce_Sales[[#This Row],[Profit]]/Ecommerce_Sales[[#This Row],[Total_Price]]</f>
        <v>0.15384615384615385</v>
      </c>
      <c r="W1894" s="3">
        <v>18</v>
      </c>
      <c r="X1894" s="3"/>
    </row>
    <row r="1895" spans="1:24" x14ac:dyDescent="0.25">
      <c r="A1895" s="1" t="s">
        <v>6450</v>
      </c>
      <c r="B1895" s="1" t="s">
        <v>1735</v>
      </c>
      <c r="C1895" s="1" t="s">
        <v>1736</v>
      </c>
      <c r="D1895" s="1" t="s">
        <v>2697</v>
      </c>
      <c r="E1895" s="1" t="s">
        <v>1961</v>
      </c>
      <c r="F1895" s="2">
        <v>44943</v>
      </c>
      <c r="G1895" s="2">
        <v>45008</v>
      </c>
      <c r="H1895" s="2" t="str">
        <f>TEXT(Ecommerce_Sales[[#This Row],[Order_Date]],"mmmm")</f>
        <v>March</v>
      </c>
      <c r="I1895" s="2" t="str">
        <f>TEXT(Ecommerce_Sales[[#This Row],[Order_Date]],"yyyy")</f>
        <v>2023</v>
      </c>
      <c r="J1895" s="2" t="str">
        <f>TEXT(Ecommerce_Sales[[#This Row],[Order_Date]],"mmmm")</f>
        <v>March</v>
      </c>
      <c r="K1895" s="1" t="s">
        <v>1947</v>
      </c>
      <c r="L1895" s="1" t="s">
        <v>6451</v>
      </c>
      <c r="M1895" s="1" t="s">
        <v>2047</v>
      </c>
      <c r="N1895" s="1" t="s">
        <v>1989</v>
      </c>
      <c r="O1895" s="3">
        <v>328</v>
      </c>
      <c r="P1895">
        <v>1</v>
      </c>
      <c r="Q1895" s="3">
        <v>328</v>
      </c>
      <c r="R1895" s="1" t="s">
        <v>1951</v>
      </c>
      <c r="S1895" s="3">
        <v>29</v>
      </c>
      <c r="T1895">
        <v>10</v>
      </c>
      <c r="U1895" t="str">
        <f>IF(Ecommerce_Sales[[#This Row],[Delivery_Time_Days]]&gt;7,"Delay",IF(Ecommerce_Sales[[#This Row],[Delivery_Time_Days]] = 0,"No delivery",IF(Ecommerce_Sales[[#This Row],[Delivery_Time_Days]]&lt;=7,"On-time")))</f>
        <v>Delay</v>
      </c>
      <c r="V1895" s="7">
        <f>Ecommerce_Sales[[#This Row],[Profit]]/Ecommerce_Sales[[#This Row],[Total_Price]]</f>
        <v>0.25</v>
      </c>
      <c r="W1895" s="3">
        <v>82</v>
      </c>
      <c r="X1895" s="3"/>
    </row>
    <row r="1896" spans="1:24" x14ac:dyDescent="0.25">
      <c r="A1896" s="1" t="s">
        <v>6452</v>
      </c>
      <c r="B1896" s="1" t="s">
        <v>561</v>
      </c>
      <c r="C1896" s="1" t="s">
        <v>562</v>
      </c>
      <c r="D1896" s="1" t="s">
        <v>3345</v>
      </c>
      <c r="E1896" s="1" t="s">
        <v>1954</v>
      </c>
      <c r="F1896" s="2">
        <v>45031</v>
      </c>
      <c r="G1896" s="2">
        <v>45193</v>
      </c>
      <c r="H1896" s="2" t="str">
        <f>TEXT(Ecommerce_Sales[[#This Row],[Order_Date]],"mmmm")</f>
        <v>September</v>
      </c>
      <c r="I1896" s="2" t="str">
        <f>TEXT(Ecommerce_Sales[[#This Row],[Order_Date]],"yyyy")</f>
        <v>2023</v>
      </c>
      <c r="J1896" s="2" t="str">
        <f>TEXT(Ecommerce_Sales[[#This Row],[Order_Date]],"mmmm")</f>
        <v>September</v>
      </c>
      <c r="K1896" s="1" t="s">
        <v>1986</v>
      </c>
      <c r="L1896" s="1" t="s">
        <v>6453</v>
      </c>
      <c r="M1896" s="1" t="s">
        <v>2058</v>
      </c>
      <c r="N1896" s="1" t="s">
        <v>1950</v>
      </c>
      <c r="O1896" s="3">
        <v>283</v>
      </c>
      <c r="P1896">
        <v>1</v>
      </c>
      <c r="Q1896" s="3">
        <v>283</v>
      </c>
      <c r="R1896" s="1" t="s">
        <v>2008</v>
      </c>
      <c r="S1896" s="3">
        <v>38</v>
      </c>
      <c r="U1896" t="str">
        <f>IF(Ecommerce_Sales[[#This Row],[Delivery_Time_Days]]&gt;7,"Delay",IF(Ecommerce_Sales[[#This Row],[Delivery_Time_Days]] = 0,"No delivery",IF(Ecommerce_Sales[[#This Row],[Delivery_Time_Days]]&lt;=7,"On-time")))</f>
        <v>No delivery</v>
      </c>
      <c r="V1896" s="7">
        <f>Ecommerce_Sales[[#This Row],[Profit]]/Ecommerce_Sales[[#This Row],[Total_Price]]</f>
        <v>0.39929328621908128</v>
      </c>
      <c r="W1896" s="3">
        <v>113</v>
      </c>
      <c r="X1896" s="3"/>
    </row>
    <row r="1897" spans="1:24" x14ac:dyDescent="0.25">
      <c r="A1897" s="1" t="s">
        <v>6454</v>
      </c>
      <c r="B1897" s="1" t="s">
        <v>460</v>
      </c>
      <c r="C1897" s="1" t="s">
        <v>461</v>
      </c>
      <c r="D1897" s="1" t="s">
        <v>2090</v>
      </c>
      <c r="E1897" s="1" t="s">
        <v>1961</v>
      </c>
      <c r="F1897" s="2">
        <v>45201</v>
      </c>
      <c r="G1897" s="2">
        <v>45499</v>
      </c>
      <c r="H1897" s="2" t="str">
        <f>TEXT(Ecommerce_Sales[[#This Row],[Order_Date]],"mmmm")</f>
        <v>July</v>
      </c>
      <c r="I1897" s="2" t="str">
        <f>TEXT(Ecommerce_Sales[[#This Row],[Order_Date]],"yyyy")</f>
        <v>2024</v>
      </c>
      <c r="J1897" s="2" t="str">
        <f>TEXT(Ecommerce_Sales[[#This Row],[Order_Date]],"mmmm")</f>
        <v>July</v>
      </c>
      <c r="K1897" s="1" t="s">
        <v>1986</v>
      </c>
      <c r="L1897" s="1" t="s">
        <v>6455</v>
      </c>
      <c r="M1897" s="1" t="s">
        <v>2104</v>
      </c>
      <c r="N1897" s="1" t="s">
        <v>1978</v>
      </c>
      <c r="O1897" s="3">
        <v>1206</v>
      </c>
      <c r="P1897">
        <v>1</v>
      </c>
      <c r="Q1897" s="3">
        <v>1206</v>
      </c>
      <c r="R1897" s="1" t="s">
        <v>1951</v>
      </c>
      <c r="S1897" s="3">
        <v>159</v>
      </c>
      <c r="U1897" t="str">
        <f>IF(Ecommerce_Sales[[#This Row],[Delivery_Time_Days]]&gt;7,"Delay",IF(Ecommerce_Sales[[#This Row],[Delivery_Time_Days]] = 0,"No delivery",IF(Ecommerce_Sales[[#This Row],[Delivery_Time_Days]]&lt;=7,"On-time")))</f>
        <v>No delivery</v>
      </c>
      <c r="V1897" s="7">
        <f>Ecommerce_Sales[[#This Row],[Profit]]/Ecommerce_Sales[[#This Row],[Total_Price]]</f>
        <v>0.34991708126036486</v>
      </c>
      <c r="W1897" s="3">
        <v>422</v>
      </c>
      <c r="X1897" s="3"/>
    </row>
    <row r="1898" spans="1:24" x14ac:dyDescent="0.25">
      <c r="A1898" s="1" t="s">
        <v>6456</v>
      </c>
      <c r="B1898" s="1" t="s">
        <v>252</v>
      </c>
      <c r="C1898" s="1" t="s">
        <v>253</v>
      </c>
      <c r="D1898" s="1" t="s">
        <v>6457</v>
      </c>
      <c r="E1898" s="1" t="s">
        <v>2005</v>
      </c>
      <c r="F1898" s="2">
        <v>45260</v>
      </c>
      <c r="G1898" s="2">
        <v>44951</v>
      </c>
      <c r="H1898" s="2" t="str">
        <f>TEXT(Ecommerce_Sales[[#This Row],[Order_Date]],"mmmm")</f>
        <v>January</v>
      </c>
      <c r="I1898" s="2" t="str">
        <f>TEXT(Ecommerce_Sales[[#This Row],[Order_Date]],"yyyy")</f>
        <v>2023</v>
      </c>
      <c r="J1898" s="2" t="str">
        <f>TEXT(Ecommerce_Sales[[#This Row],[Order_Date]],"mmmm")</f>
        <v>January</v>
      </c>
      <c r="K1898" s="1" t="s">
        <v>1947</v>
      </c>
      <c r="L1898" s="1" t="s">
        <v>6458</v>
      </c>
      <c r="M1898" s="1" t="s">
        <v>1972</v>
      </c>
      <c r="N1898" s="1" t="s">
        <v>1973</v>
      </c>
      <c r="O1898" s="3">
        <v>331</v>
      </c>
      <c r="P1898">
        <v>4</v>
      </c>
      <c r="Q1898" s="3">
        <v>1324</v>
      </c>
      <c r="R1898" s="1" t="s">
        <v>1958</v>
      </c>
      <c r="S1898" s="3">
        <v>163</v>
      </c>
      <c r="T1898">
        <v>2</v>
      </c>
      <c r="U1898" t="str">
        <f>IF(Ecommerce_Sales[[#This Row],[Delivery_Time_Days]]&gt;7,"Delay",IF(Ecommerce_Sales[[#This Row],[Delivery_Time_Days]] = 0,"No delivery",IF(Ecommerce_Sales[[#This Row],[Delivery_Time_Days]]&lt;=7,"On-time")))</f>
        <v>On-time</v>
      </c>
      <c r="V1898" s="7">
        <f>Ecommerce_Sales[[#This Row],[Profit]]/Ecommerce_Sales[[#This Row],[Total_Price]]</f>
        <v>0.29984894259818728</v>
      </c>
      <c r="W1898" s="3">
        <v>397</v>
      </c>
      <c r="X1898" s="3"/>
    </row>
    <row r="1899" spans="1:24" x14ac:dyDescent="0.25">
      <c r="A1899" s="1" t="s">
        <v>6459</v>
      </c>
      <c r="B1899" s="1" t="s">
        <v>292</v>
      </c>
      <c r="C1899" s="1" t="s">
        <v>293</v>
      </c>
      <c r="D1899" s="1" t="s">
        <v>3342</v>
      </c>
      <c r="E1899" s="1" t="s">
        <v>1954</v>
      </c>
      <c r="F1899" s="2">
        <v>45009</v>
      </c>
      <c r="G1899" s="2">
        <v>45204</v>
      </c>
      <c r="H1899" s="2" t="str">
        <f>TEXT(Ecommerce_Sales[[#This Row],[Order_Date]],"mmmm")</f>
        <v>October</v>
      </c>
      <c r="I1899" s="2" t="str">
        <f>TEXT(Ecommerce_Sales[[#This Row],[Order_Date]],"yyyy")</f>
        <v>2023</v>
      </c>
      <c r="J1899" s="2" t="str">
        <f>TEXT(Ecommerce_Sales[[#This Row],[Order_Date]],"mmmm")</f>
        <v>October</v>
      </c>
      <c r="K1899" s="1" t="s">
        <v>1947</v>
      </c>
      <c r="L1899" s="1" t="s">
        <v>6460</v>
      </c>
      <c r="M1899" s="1" t="s">
        <v>2104</v>
      </c>
      <c r="N1899" s="1" t="s">
        <v>1978</v>
      </c>
      <c r="O1899" s="3">
        <v>1050</v>
      </c>
      <c r="P1899">
        <v>3</v>
      </c>
      <c r="Q1899" s="3">
        <v>3150</v>
      </c>
      <c r="R1899" s="1" t="s">
        <v>1958</v>
      </c>
      <c r="S1899" s="3">
        <v>369</v>
      </c>
      <c r="T1899">
        <v>4</v>
      </c>
      <c r="U1899" t="str">
        <f>IF(Ecommerce_Sales[[#This Row],[Delivery_Time_Days]]&gt;7,"Delay",IF(Ecommerce_Sales[[#This Row],[Delivery_Time_Days]] = 0,"No delivery",IF(Ecommerce_Sales[[#This Row],[Delivery_Time_Days]]&lt;=7,"On-time")))</f>
        <v>On-time</v>
      </c>
      <c r="V1899" s="7">
        <f>Ecommerce_Sales[[#This Row],[Profit]]/Ecommerce_Sales[[#This Row],[Total_Price]]</f>
        <v>0.34984126984126984</v>
      </c>
      <c r="W1899" s="3">
        <v>1102</v>
      </c>
      <c r="X1899" s="3"/>
    </row>
    <row r="1900" spans="1:24" x14ac:dyDescent="0.25">
      <c r="A1900" s="1" t="s">
        <v>6461</v>
      </c>
      <c r="B1900" s="1" t="s">
        <v>276</v>
      </c>
      <c r="C1900" s="1" t="s">
        <v>277</v>
      </c>
      <c r="D1900" s="1" t="s">
        <v>2210</v>
      </c>
      <c r="E1900" s="1" t="s">
        <v>2005</v>
      </c>
      <c r="F1900" s="2">
        <v>45228</v>
      </c>
      <c r="G1900" s="2">
        <v>45433</v>
      </c>
      <c r="H1900" s="2" t="str">
        <f>TEXT(Ecommerce_Sales[[#This Row],[Order_Date]],"mmmm")</f>
        <v>May</v>
      </c>
      <c r="I1900" s="2" t="str">
        <f>TEXT(Ecommerce_Sales[[#This Row],[Order_Date]],"yyyy")</f>
        <v>2024</v>
      </c>
      <c r="J1900" s="2" t="str">
        <f>TEXT(Ecommerce_Sales[[#This Row],[Order_Date]],"mmmm")</f>
        <v>May</v>
      </c>
      <c r="K1900" s="1" t="s">
        <v>1986</v>
      </c>
      <c r="L1900" s="1" t="s">
        <v>6462</v>
      </c>
      <c r="M1900" s="1" t="s">
        <v>2043</v>
      </c>
      <c r="N1900" s="1" t="s">
        <v>1989</v>
      </c>
      <c r="O1900" s="3">
        <v>683</v>
      </c>
      <c r="P1900">
        <v>3</v>
      </c>
      <c r="Q1900" s="3">
        <v>2048</v>
      </c>
      <c r="R1900" s="1" t="s">
        <v>1951</v>
      </c>
      <c r="S1900" s="3">
        <v>210</v>
      </c>
      <c r="U1900" t="str">
        <f>IF(Ecommerce_Sales[[#This Row],[Delivery_Time_Days]]&gt;7,"Delay",IF(Ecommerce_Sales[[#This Row],[Delivery_Time_Days]] = 0,"No delivery",IF(Ecommerce_Sales[[#This Row],[Delivery_Time_Days]]&lt;=7,"On-time")))</f>
        <v>No delivery</v>
      </c>
      <c r="V1900" s="7">
        <f>Ecommerce_Sales[[#This Row],[Profit]]/Ecommerce_Sales[[#This Row],[Total_Price]]</f>
        <v>0.25</v>
      </c>
      <c r="W1900" s="3">
        <v>512</v>
      </c>
      <c r="X1900" s="3"/>
    </row>
    <row r="1901" spans="1:24" x14ac:dyDescent="0.25">
      <c r="A1901" s="1" t="s">
        <v>6463</v>
      </c>
      <c r="B1901" s="1" t="s">
        <v>840</v>
      </c>
      <c r="C1901" s="1" t="s">
        <v>841</v>
      </c>
      <c r="D1901" s="1" t="s">
        <v>2231</v>
      </c>
      <c r="E1901" s="1" t="s">
        <v>1981</v>
      </c>
      <c r="F1901" s="2">
        <v>44935</v>
      </c>
      <c r="G1901" s="2">
        <v>45326</v>
      </c>
      <c r="H1901" s="2" t="str">
        <f>TEXT(Ecommerce_Sales[[#This Row],[Order_Date]],"mmmm")</f>
        <v>February</v>
      </c>
      <c r="I1901" s="2" t="str">
        <f>TEXT(Ecommerce_Sales[[#This Row],[Order_Date]],"yyyy")</f>
        <v>2024</v>
      </c>
      <c r="J1901" s="2" t="str">
        <f>TEXT(Ecommerce_Sales[[#This Row],[Order_Date]],"mmmm")</f>
        <v>February</v>
      </c>
      <c r="K1901" s="1" t="s">
        <v>1947</v>
      </c>
      <c r="L1901" s="1" t="s">
        <v>6464</v>
      </c>
      <c r="M1901" s="1" t="s">
        <v>2002</v>
      </c>
      <c r="N1901" s="1" t="s">
        <v>1989</v>
      </c>
      <c r="O1901" s="3">
        <v>327</v>
      </c>
      <c r="P1901">
        <v>4</v>
      </c>
      <c r="Q1901" s="3">
        <v>1306</v>
      </c>
      <c r="R1901" s="1" t="s">
        <v>1958</v>
      </c>
      <c r="S1901" s="3">
        <v>111</v>
      </c>
      <c r="T1901">
        <v>9</v>
      </c>
      <c r="U1901" t="str">
        <f>IF(Ecommerce_Sales[[#This Row],[Delivery_Time_Days]]&gt;7,"Delay",IF(Ecommerce_Sales[[#This Row],[Delivery_Time_Days]] = 0,"No delivery",IF(Ecommerce_Sales[[#This Row],[Delivery_Time_Days]]&lt;=7,"On-time")))</f>
        <v>Delay</v>
      </c>
      <c r="V1901" s="7">
        <f>Ecommerce_Sales[[#This Row],[Profit]]/Ecommerce_Sales[[#This Row],[Total_Price]]</f>
        <v>0.25038284839203673</v>
      </c>
      <c r="W1901" s="3">
        <v>327</v>
      </c>
      <c r="X1901" s="3"/>
    </row>
    <row r="1902" spans="1:24" x14ac:dyDescent="0.25">
      <c r="A1902" s="1" t="s">
        <v>6465</v>
      </c>
      <c r="B1902" s="1" t="s">
        <v>402</v>
      </c>
      <c r="C1902" s="1" t="s">
        <v>403</v>
      </c>
      <c r="D1902" s="1" t="s">
        <v>4631</v>
      </c>
      <c r="E1902" s="1" t="s">
        <v>1954</v>
      </c>
      <c r="F1902" s="2">
        <v>44995</v>
      </c>
      <c r="G1902" s="2">
        <v>45221</v>
      </c>
      <c r="H1902" s="2" t="str">
        <f>TEXT(Ecommerce_Sales[[#This Row],[Order_Date]],"mmmm")</f>
        <v>October</v>
      </c>
      <c r="I1902" s="2" t="str">
        <f>TEXT(Ecommerce_Sales[[#This Row],[Order_Date]],"yyyy")</f>
        <v>2023</v>
      </c>
      <c r="J1902" s="2" t="str">
        <f>TEXT(Ecommerce_Sales[[#This Row],[Order_Date]],"mmmm")</f>
        <v>October</v>
      </c>
      <c r="K1902" s="1" t="s">
        <v>1986</v>
      </c>
      <c r="L1902" s="1" t="s">
        <v>6466</v>
      </c>
      <c r="M1902" s="1" t="s">
        <v>1949</v>
      </c>
      <c r="N1902" s="1" t="s">
        <v>1950</v>
      </c>
      <c r="O1902" s="3">
        <v>582</v>
      </c>
      <c r="P1902">
        <v>1</v>
      </c>
      <c r="Q1902" s="3">
        <v>582</v>
      </c>
      <c r="R1902" s="1" t="s">
        <v>1958</v>
      </c>
      <c r="S1902" s="3">
        <v>82</v>
      </c>
      <c r="U1902" t="str">
        <f>IF(Ecommerce_Sales[[#This Row],[Delivery_Time_Days]]&gt;7,"Delay",IF(Ecommerce_Sales[[#This Row],[Delivery_Time_Days]] = 0,"No delivery",IF(Ecommerce_Sales[[#This Row],[Delivery_Time_Days]]&lt;=7,"On-time")))</f>
        <v>No delivery</v>
      </c>
      <c r="V1902" s="7">
        <f>Ecommerce_Sales[[#This Row],[Profit]]/Ecommerce_Sales[[#This Row],[Total_Price]]</f>
        <v>0.40034364261168387</v>
      </c>
      <c r="W1902" s="3">
        <v>233</v>
      </c>
      <c r="X1902" s="3"/>
    </row>
    <row r="1903" spans="1:24" x14ac:dyDescent="0.25">
      <c r="A1903" s="1" t="s">
        <v>6467</v>
      </c>
      <c r="B1903" s="1" t="s">
        <v>608</v>
      </c>
      <c r="C1903" s="1" t="s">
        <v>609</v>
      </c>
      <c r="D1903" s="1" t="s">
        <v>5064</v>
      </c>
      <c r="E1903" s="1" t="s">
        <v>1996</v>
      </c>
      <c r="F1903" s="2">
        <v>45460</v>
      </c>
      <c r="G1903" s="2">
        <v>45149</v>
      </c>
      <c r="H1903" s="2" t="str">
        <f>TEXT(Ecommerce_Sales[[#This Row],[Order_Date]],"mmmm")</f>
        <v>August</v>
      </c>
      <c r="I1903" s="2" t="str">
        <f>TEXT(Ecommerce_Sales[[#This Row],[Order_Date]],"yyyy")</f>
        <v>2023</v>
      </c>
      <c r="J1903" s="2" t="str">
        <f>TEXT(Ecommerce_Sales[[#This Row],[Order_Date]],"mmmm")</f>
        <v>August</v>
      </c>
      <c r="K1903" s="1" t="s">
        <v>1947</v>
      </c>
      <c r="L1903" s="1" t="s">
        <v>6468</v>
      </c>
      <c r="M1903" s="1" t="s">
        <v>2047</v>
      </c>
      <c r="N1903" s="1" t="s">
        <v>1989</v>
      </c>
      <c r="O1903" s="3">
        <v>1089</v>
      </c>
      <c r="P1903">
        <v>2</v>
      </c>
      <c r="Q1903" s="3">
        <v>2178</v>
      </c>
      <c r="R1903" s="1" t="s">
        <v>1958</v>
      </c>
      <c r="S1903" s="3">
        <v>160</v>
      </c>
      <c r="T1903">
        <v>8</v>
      </c>
      <c r="U1903" t="str">
        <f>IF(Ecommerce_Sales[[#This Row],[Delivery_Time_Days]]&gt;7,"Delay",IF(Ecommerce_Sales[[#This Row],[Delivery_Time_Days]] = 0,"No delivery",IF(Ecommerce_Sales[[#This Row],[Delivery_Time_Days]]&lt;=7,"On-time")))</f>
        <v>Delay</v>
      </c>
      <c r="V1903" s="7">
        <f>Ecommerce_Sales[[#This Row],[Profit]]/Ecommerce_Sales[[#This Row],[Total_Price]]</f>
        <v>0.2497704315886134</v>
      </c>
      <c r="W1903" s="3">
        <v>544</v>
      </c>
      <c r="X1903" s="3"/>
    </row>
    <row r="1904" spans="1:24" x14ac:dyDescent="0.25">
      <c r="A1904" s="1" t="s">
        <v>6469</v>
      </c>
      <c r="B1904" s="1" t="s">
        <v>1485</v>
      </c>
      <c r="C1904" s="1" t="s">
        <v>1486</v>
      </c>
      <c r="D1904" s="1" t="s">
        <v>6470</v>
      </c>
      <c r="E1904" s="1" t="s">
        <v>1946</v>
      </c>
      <c r="F1904" s="2">
        <v>45293</v>
      </c>
      <c r="G1904" s="2">
        <v>45394</v>
      </c>
      <c r="H1904" s="2" t="str">
        <f>TEXT(Ecommerce_Sales[[#This Row],[Order_Date]],"mmmm")</f>
        <v>April</v>
      </c>
      <c r="I1904" s="2" t="str">
        <f>TEXT(Ecommerce_Sales[[#This Row],[Order_Date]],"yyyy")</f>
        <v>2024</v>
      </c>
      <c r="J1904" s="2" t="str">
        <f>TEXT(Ecommerce_Sales[[#This Row],[Order_Date]],"mmmm")</f>
        <v>April</v>
      </c>
      <c r="K1904" s="1" t="s">
        <v>1947</v>
      </c>
      <c r="L1904" s="1" t="s">
        <v>6471</v>
      </c>
      <c r="M1904" s="1" t="s">
        <v>2054</v>
      </c>
      <c r="N1904" s="1" t="s">
        <v>1957</v>
      </c>
      <c r="O1904" s="3">
        <v>771</v>
      </c>
      <c r="P1904">
        <v>3</v>
      </c>
      <c r="Q1904" s="3">
        <v>2313</v>
      </c>
      <c r="R1904" s="1" t="s">
        <v>1958</v>
      </c>
      <c r="S1904" s="3">
        <v>248</v>
      </c>
      <c r="T1904">
        <v>6</v>
      </c>
      <c r="U1904" t="str">
        <f>IF(Ecommerce_Sales[[#This Row],[Delivery_Time_Days]]&gt;7,"Delay",IF(Ecommerce_Sales[[#This Row],[Delivery_Time_Days]] = 0,"No delivery",IF(Ecommerce_Sales[[#This Row],[Delivery_Time_Days]]&lt;=7,"On-time")))</f>
        <v>On-time</v>
      </c>
      <c r="V1904" s="7">
        <f>Ecommerce_Sales[[#This Row],[Profit]]/Ecommerce_Sales[[#This Row],[Total_Price]]</f>
        <v>0.15002161694768698</v>
      </c>
      <c r="W1904" s="3">
        <v>347</v>
      </c>
      <c r="X1904" s="3"/>
    </row>
    <row r="1905" spans="1:24" x14ac:dyDescent="0.25">
      <c r="A1905" s="1" t="s">
        <v>6472</v>
      </c>
      <c r="B1905" s="1" t="s">
        <v>222</v>
      </c>
      <c r="C1905" s="1" t="s">
        <v>651</v>
      </c>
      <c r="D1905" s="1" t="s">
        <v>4274</v>
      </c>
      <c r="E1905" s="1" t="s">
        <v>1966</v>
      </c>
      <c r="F1905" s="2">
        <v>45421</v>
      </c>
      <c r="G1905" s="2">
        <v>45592</v>
      </c>
      <c r="H1905" s="2" t="str">
        <f>TEXT(Ecommerce_Sales[[#This Row],[Order_Date]],"mmmm")</f>
        <v>October</v>
      </c>
      <c r="I1905" s="2" t="str">
        <f>TEXT(Ecommerce_Sales[[#This Row],[Order_Date]],"yyyy")</f>
        <v>2024</v>
      </c>
      <c r="J1905" s="2" t="str">
        <f>TEXT(Ecommerce_Sales[[#This Row],[Order_Date]],"mmmm")</f>
        <v>October</v>
      </c>
      <c r="K1905" s="1" t="s">
        <v>1947</v>
      </c>
      <c r="L1905" s="1" t="s">
        <v>6473</v>
      </c>
      <c r="M1905" s="1" t="s">
        <v>2065</v>
      </c>
      <c r="N1905" s="1" t="s">
        <v>1978</v>
      </c>
      <c r="O1905" s="3">
        <v>102</v>
      </c>
      <c r="P1905">
        <v>1</v>
      </c>
      <c r="Q1905" s="3">
        <v>102</v>
      </c>
      <c r="R1905" s="1" t="s">
        <v>1958</v>
      </c>
      <c r="S1905" s="3">
        <v>6</v>
      </c>
      <c r="T1905">
        <v>10</v>
      </c>
      <c r="U1905" t="str">
        <f>IF(Ecommerce_Sales[[#This Row],[Delivery_Time_Days]]&gt;7,"Delay",IF(Ecommerce_Sales[[#This Row],[Delivery_Time_Days]] = 0,"No delivery",IF(Ecommerce_Sales[[#This Row],[Delivery_Time_Days]]&lt;=7,"On-time")))</f>
        <v>Delay</v>
      </c>
      <c r="V1905" s="7">
        <f>Ecommerce_Sales[[#This Row],[Profit]]/Ecommerce_Sales[[#This Row],[Total_Price]]</f>
        <v>0.35294117647058826</v>
      </c>
      <c r="W1905" s="3">
        <v>36</v>
      </c>
      <c r="X1905" s="3"/>
    </row>
    <row r="1906" spans="1:24" x14ac:dyDescent="0.25">
      <c r="A1906" s="1" t="s">
        <v>6474</v>
      </c>
      <c r="B1906" s="1" t="s">
        <v>188</v>
      </c>
      <c r="C1906" s="1" t="s">
        <v>1368</v>
      </c>
      <c r="D1906" s="1" t="s">
        <v>3608</v>
      </c>
      <c r="E1906" s="1" t="s">
        <v>1996</v>
      </c>
      <c r="F1906" s="2">
        <v>45623</v>
      </c>
      <c r="G1906" s="2">
        <v>45446</v>
      </c>
      <c r="H1906" s="2" t="str">
        <f>TEXT(Ecommerce_Sales[[#This Row],[Order_Date]],"mmmm")</f>
        <v>June</v>
      </c>
      <c r="I1906" s="2" t="str">
        <f>TEXT(Ecommerce_Sales[[#This Row],[Order_Date]],"yyyy")</f>
        <v>2024</v>
      </c>
      <c r="J1906" s="2" t="str">
        <f>TEXT(Ecommerce_Sales[[#This Row],[Order_Date]],"mmmm")</f>
        <v>June</v>
      </c>
      <c r="K1906" s="1" t="s">
        <v>1992</v>
      </c>
      <c r="L1906" s="1" t="s">
        <v>6475</v>
      </c>
      <c r="M1906" s="1" t="s">
        <v>1988</v>
      </c>
      <c r="N1906" s="1" t="s">
        <v>1989</v>
      </c>
      <c r="O1906" s="3">
        <v>312</v>
      </c>
      <c r="P1906">
        <v>2</v>
      </c>
      <c r="Q1906" s="3">
        <v>624</v>
      </c>
      <c r="R1906" s="1" t="s">
        <v>1958</v>
      </c>
      <c r="S1906" s="3">
        <v>32</v>
      </c>
      <c r="U1906" t="str">
        <f>IF(Ecommerce_Sales[[#This Row],[Delivery_Time_Days]]&gt;7,"Delay",IF(Ecommerce_Sales[[#This Row],[Delivery_Time_Days]] = 0,"No delivery",IF(Ecommerce_Sales[[#This Row],[Delivery_Time_Days]]&lt;=7,"On-time")))</f>
        <v>No delivery</v>
      </c>
      <c r="V1906" s="7">
        <f>Ecommerce_Sales[[#This Row],[Profit]]/Ecommerce_Sales[[#This Row],[Total_Price]]</f>
        <v>0.25</v>
      </c>
      <c r="W1906" s="3">
        <v>156</v>
      </c>
      <c r="X1906" s="3"/>
    </row>
    <row r="1907" spans="1:24" x14ac:dyDescent="0.25">
      <c r="A1907" s="1" t="s">
        <v>6476</v>
      </c>
      <c r="B1907" s="1" t="s">
        <v>1479</v>
      </c>
      <c r="C1907" s="1" t="s">
        <v>1480</v>
      </c>
      <c r="D1907" s="1" t="s">
        <v>6477</v>
      </c>
      <c r="E1907" s="1" t="s">
        <v>1954</v>
      </c>
      <c r="F1907" s="2">
        <v>45493</v>
      </c>
      <c r="G1907" s="2">
        <v>45460</v>
      </c>
      <c r="H1907" s="2" t="str">
        <f>TEXT(Ecommerce_Sales[[#This Row],[Order_Date]],"mmmm")</f>
        <v>June</v>
      </c>
      <c r="I1907" s="2" t="str">
        <f>TEXT(Ecommerce_Sales[[#This Row],[Order_Date]],"yyyy")</f>
        <v>2024</v>
      </c>
      <c r="J1907" s="2" t="str">
        <f>TEXT(Ecommerce_Sales[[#This Row],[Order_Date]],"mmmm")</f>
        <v>June</v>
      </c>
      <c r="K1907" s="1" t="s">
        <v>1986</v>
      </c>
      <c r="L1907" s="1" t="s">
        <v>6478</v>
      </c>
      <c r="M1907" s="1" t="s">
        <v>2065</v>
      </c>
      <c r="N1907" s="1" t="s">
        <v>1978</v>
      </c>
      <c r="O1907" s="3">
        <v>923</v>
      </c>
      <c r="P1907">
        <v>1</v>
      </c>
      <c r="Q1907" s="3">
        <v>923</v>
      </c>
      <c r="R1907" s="1" t="s">
        <v>1951</v>
      </c>
      <c r="S1907" s="3">
        <v>62</v>
      </c>
      <c r="U1907" t="str">
        <f>IF(Ecommerce_Sales[[#This Row],[Delivery_Time_Days]]&gt;7,"Delay",IF(Ecommerce_Sales[[#This Row],[Delivery_Time_Days]] = 0,"No delivery",IF(Ecommerce_Sales[[#This Row],[Delivery_Time_Days]]&lt;=7,"On-time")))</f>
        <v>No delivery</v>
      </c>
      <c r="V1907" s="7">
        <f>Ecommerce_Sales[[#This Row],[Profit]]/Ecommerce_Sales[[#This Row],[Total_Price]]</f>
        <v>0.34994582881906827</v>
      </c>
      <c r="W1907" s="3">
        <v>323</v>
      </c>
      <c r="X1907" s="3"/>
    </row>
    <row r="1908" spans="1:24" x14ac:dyDescent="0.25">
      <c r="A1908" s="1" t="s">
        <v>6479</v>
      </c>
      <c r="B1908" s="1" t="s">
        <v>1045</v>
      </c>
      <c r="C1908" s="1" t="s">
        <v>1046</v>
      </c>
      <c r="D1908" s="1" t="s">
        <v>3388</v>
      </c>
      <c r="E1908" s="1" t="s">
        <v>1996</v>
      </c>
      <c r="F1908" s="2">
        <v>45322</v>
      </c>
      <c r="G1908" s="2">
        <v>45406</v>
      </c>
      <c r="H1908" s="2" t="str">
        <f>TEXT(Ecommerce_Sales[[#This Row],[Order_Date]],"mmmm")</f>
        <v>April</v>
      </c>
      <c r="I1908" s="2" t="str">
        <f>TEXT(Ecommerce_Sales[[#This Row],[Order_Date]],"yyyy")</f>
        <v>2024</v>
      </c>
      <c r="J1908" s="2" t="str">
        <f>TEXT(Ecommerce_Sales[[#This Row],[Order_Date]],"mmmm")</f>
        <v>April</v>
      </c>
      <c r="K1908" s="1" t="s">
        <v>1947</v>
      </c>
      <c r="L1908" s="1" t="s">
        <v>6480</v>
      </c>
      <c r="M1908" s="1" t="s">
        <v>1972</v>
      </c>
      <c r="N1908" s="1" t="s">
        <v>1973</v>
      </c>
      <c r="O1908" s="3">
        <v>867</v>
      </c>
      <c r="P1908">
        <v>2</v>
      </c>
      <c r="Q1908" s="3">
        <v>1735</v>
      </c>
      <c r="R1908" s="1" t="s">
        <v>1958</v>
      </c>
      <c r="S1908" s="3">
        <v>92</v>
      </c>
      <c r="T1908">
        <v>6</v>
      </c>
      <c r="U1908" t="str">
        <f>IF(Ecommerce_Sales[[#This Row],[Delivery_Time_Days]]&gt;7,"Delay",IF(Ecommerce_Sales[[#This Row],[Delivery_Time_Days]] = 0,"No delivery",IF(Ecommerce_Sales[[#This Row],[Delivery_Time_Days]]&lt;=7,"On-time")))</f>
        <v>On-time</v>
      </c>
      <c r="V1908" s="7">
        <f>Ecommerce_Sales[[#This Row],[Profit]]/Ecommerce_Sales[[#This Row],[Total_Price]]</f>
        <v>0.29971181556195964</v>
      </c>
      <c r="W1908" s="3">
        <v>520</v>
      </c>
      <c r="X1908" s="3"/>
    </row>
    <row r="1909" spans="1:24" x14ac:dyDescent="0.25">
      <c r="A1909" s="1" t="s">
        <v>6481</v>
      </c>
      <c r="B1909" s="1" t="s">
        <v>592</v>
      </c>
      <c r="C1909" s="1" t="s">
        <v>593</v>
      </c>
      <c r="D1909" s="1" t="s">
        <v>4693</v>
      </c>
      <c r="E1909" s="1" t="s">
        <v>1946</v>
      </c>
      <c r="F1909" s="2">
        <v>45013</v>
      </c>
      <c r="G1909" s="2">
        <v>45471</v>
      </c>
      <c r="H1909" s="2" t="str">
        <f>TEXT(Ecommerce_Sales[[#This Row],[Order_Date]],"mmmm")</f>
        <v>June</v>
      </c>
      <c r="I1909" s="2" t="str">
        <f>TEXT(Ecommerce_Sales[[#This Row],[Order_Date]],"yyyy")</f>
        <v>2024</v>
      </c>
      <c r="J1909" s="2" t="str">
        <f>TEXT(Ecommerce_Sales[[#This Row],[Order_Date]],"mmmm")</f>
        <v>June</v>
      </c>
      <c r="K1909" s="1" t="s">
        <v>1947</v>
      </c>
      <c r="L1909" s="1" t="s">
        <v>6482</v>
      </c>
      <c r="M1909" s="1" t="s">
        <v>1983</v>
      </c>
      <c r="N1909" s="1" t="s">
        <v>1950</v>
      </c>
      <c r="O1909" s="3">
        <v>366</v>
      </c>
      <c r="P1909">
        <v>3</v>
      </c>
      <c r="Q1909" s="3">
        <v>1097</v>
      </c>
      <c r="R1909" s="1" t="s">
        <v>2008</v>
      </c>
      <c r="S1909" s="3">
        <v>156</v>
      </c>
      <c r="T1909">
        <v>6</v>
      </c>
      <c r="U1909" t="str">
        <f>IF(Ecommerce_Sales[[#This Row],[Delivery_Time_Days]]&gt;7,"Delay",IF(Ecommerce_Sales[[#This Row],[Delivery_Time_Days]] = 0,"No delivery",IF(Ecommerce_Sales[[#This Row],[Delivery_Time_Days]]&lt;=7,"On-time")))</f>
        <v>On-time</v>
      </c>
      <c r="V1909" s="7">
        <f>Ecommerce_Sales[[#This Row],[Profit]]/Ecommerce_Sales[[#This Row],[Total_Price]]</f>
        <v>0.4001823154056518</v>
      </c>
      <c r="W1909" s="3">
        <v>439</v>
      </c>
      <c r="X1909" s="3"/>
    </row>
    <row r="1910" spans="1:24" x14ac:dyDescent="0.25">
      <c r="A1910" s="1" t="s">
        <v>6483</v>
      </c>
      <c r="B1910" s="1" t="s">
        <v>1057</v>
      </c>
      <c r="C1910" s="1" t="s">
        <v>1058</v>
      </c>
      <c r="D1910" s="1" t="s">
        <v>5930</v>
      </c>
      <c r="E1910" s="1" t="s">
        <v>1954</v>
      </c>
      <c r="F1910" s="2">
        <v>45242</v>
      </c>
      <c r="G1910" s="2">
        <v>45313</v>
      </c>
      <c r="H1910" s="2" t="str">
        <f>TEXT(Ecommerce_Sales[[#This Row],[Order_Date]],"mmmm")</f>
        <v>January</v>
      </c>
      <c r="I1910" s="2" t="str">
        <f>TEXT(Ecommerce_Sales[[#This Row],[Order_Date]],"yyyy")</f>
        <v>2024</v>
      </c>
      <c r="J1910" s="2" t="str">
        <f>TEXT(Ecommerce_Sales[[#This Row],[Order_Date]],"mmmm")</f>
        <v>January</v>
      </c>
      <c r="K1910" s="1" t="s">
        <v>1947</v>
      </c>
      <c r="L1910" s="1" t="s">
        <v>6484</v>
      </c>
      <c r="M1910" s="1" t="s">
        <v>1983</v>
      </c>
      <c r="N1910" s="1" t="s">
        <v>1950</v>
      </c>
      <c r="O1910" s="3">
        <v>321</v>
      </c>
      <c r="P1910">
        <v>1</v>
      </c>
      <c r="Q1910" s="3">
        <v>321</v>
      </c>
      <c r="R1910" s="1" t="s">
        <v>1958</v>
      </c>
      <c r="S1910" s="3">
        <v>32</v>
      </c>
      <c r="T1910">
        <v>9</v>
      </c>
      <c r="U1910" t="str">
        <f>IF(Ecommerce_Sales[[#This Row],[Delivery_Time_Days]]&gt;7,"Delay",IF(Ecommerce_Sales[[#This Row],[Delivery_Time_Days]] = 0,"No delivery",IF(Ecommerce_Sales[[#This Row],[Delivery_Time_Days]]&lt;=7,"On-time")))</f>
        <v>Delay</v>
      </c>
      <c r="V1910" s="7">
        <f>Ecommerce_Sales[[#This Row],[Profit]]/Ecommerce_Sales[[#This Row],[Total_Price]]</f>
        <v>0.39875389408099687</v>
      </c>
      <c r="W1910" s="3">
        <v>128</v>
      </c>
      <c r="X1910" s="3"/>
    </row>
    <row r="1911" spans="1:24" x14ac:dyDescent="0.25">
      <c r="A1911" s="1" t="s">
        <v>6485</v>
      </c>
      <c r="B1911" s="1" t="s">
        <v>370</v>
      </c>
      <c r="C1911" s="1" t="s">
        <v>371</v>
      </c>
      <c r="D1911" s="1" t="s">
        <v>2792</v>
      </c>
      <c r="E1911" s="1" t="s">
        <v>1996</v>
      </c>
      <c r="F1911" s="2">
        <v>45270</v>
      </c>
      <c r="G1911" s="2">
        <v>45555</v>
      </c>
      <c r="H1911" s="2" t="str">
        <f>TEXT(Ecommerce_Sales[[#This Row],[Order_Date]],"mmmm")</f>
        <v>September</v>
      </c>
      <c r="I1911" s="2" t="str">
        <f>TEXT(Ecommerce_Sales[[#This Row],[Order_Date]],"yyyy")</f>
        <v>2024</v>
      </c>
      <c r="J1911" s="2" t="str">
        <f>TEXT(Ecommerce_Sales[[#This Row],[Order_Date]],"mmmm")</f>
        <v>September</v>
      </c>
      <c r="K1911" s="1" t="s">
        <v>1986</v>
      </c>
      <c r="L1911" s="1" t="s">
        <v>6486</v>
      </c>
      <c r="M1911" s="1" t="s">
        <v>2007</v>
      </c>
      <c r="N1911" s="1" t="s">
        <v>1973</v>
      </c>
      <c r="O1911" s="3">
        <v>262</v>
      </c>
      <c r="P1911">
        <v>5</v>
      </c>
      <c r="Q1911" s="3">
        <v>1311</v>
      </c>
      <c r="R1911" s="1" t="s">
        <v>1951</v>
      </c>
      <c r="S1911" s="3">
        <v>94</v>
      </c>
      <c r="U1911" t="str">
        <f>IF(Ecommerce_Sales[[#This Row],[Delivery_Time_Days]]&gt;7,"Delay",IF(Ecommerce_Sales[[#This Row],[Delivery_Time_Days]] = 0,"No delivery",IF(Ecommerce_Sales[[#This Row],[Delivery_Time_Days]]&lt;=7,"On-time")))</f>
        <v>No delivery</v>
      </c>
      <c r="V1911" s="7">
        <f>Ecommerce_Sales[[#This Row],[Profit]]/Ecommerce_Sales[[#This Row],[Total_Price]]</f>
        <v>0.2997711670480549</v>
      </c>
      <c r="W1911" s="3">
        <v>393</v>
      </c>
      <c r="X1911" s="3"/>
    </row>
    <row r="1912" spans="1:24" x14ac:dyDescent="0.25">
      <c r="A1912" s="1" t="s">
        <v>6487</v>
      </c>
      <c r="B1912" s="1" t="s">
        <v>978</v>
      </c>
      <c r="C1912" s="1" t="s">
        <v>979</v>
      </c>
      <c r="D1912" s="1" t="s">
        <v>2678</v>
      </c>
      <c r="E1912" s="1" t="s">
        <v>1961</v>
      </c>
      <c r="F1912" s="2">
        <v>45601</v>
      </c>
      <c r="G1912" s="2">
        <v>45551</v>
      </c>
      <c r="H1912" s="2" t="str">
        <f>TEXT(Ecommerce_Sales[[#This Row],[Order_Date]],"mmmm")</f>
        <v>September</v>
      </c>
      <c r="I1912" s="2" t="str">
        <f>TEXT(Ecommerce_Sales[[#This Row],[Order_Date]],"yyyy")</f>
        <v>2024</v>
      </c>
      <c r="J1912" s="2" t="str">
        <f>TEXT(Ecommerce_Sales[[#This Row],[Order_Date]],"mmmm")</f>
        <v>September</v>
      </c>
      <c r="K1912" s="1" t="s">
        <v>1947</v>
      </c>
      <c r="L1912" s="1" t="s">
        <v>5167</v>
      </c>
      <c r="M1912" s="1" t="s">
        <v>2002</v>
      </c>
      <c r="N1912" s="1" t="s">
        <v>1989</v>
      </c>
      <c r="O1912" s="3">
        <v>1087</v>
      </c>
      <c r="P1912">
        <v>3</v>
      </c>
      <c r="Q1912" s="3">
        <v>3260</v>
      </c>
      <c r="R1912" s="1" t="s">
        <v>1958</v>
      </c>
      <c r="S1912" s="3">
        <v>205</v>
      </c>
      <c r="T1912">
        <v>5</v>
      </c>
      <c r="U1912" t="str">
        <f>IF(Ecommerce_Sales[[#This Row],[Delivery_Time_Days]]&gt;7,"Delay",IF(Ecommerce_Sales[[#This Row],[Delivery_Time_Days]] = 0,"No delivery",IF(Ecommerce_Sales[[#This Row],[Delivery_Time_Days]]&lt;=7,"On-time")))</f>
        <v>On-time</v>
      </c>
      <c r="V1912" s="7">
        <f>Ecommerce_Sales[[#This Row],[Profit]]/Ecommerce_Sales[[#This Row],[Total_Price]]</f>
        <v>0.25</v>
      </c>
      <c r="W1912" s="3">
        <v>815</v>
      </c>
      <c r="X1912" s="3"/>
    </row>
    <row r="1913" spans="1:24" x14ac:dyDescent="0.25">
      <c r="A1913" s="1" t="s">
        <v>6488</v>
      </c>
      <c r="B1913" s="1" t="s">
        <v>871</v>
      </c>
      <c r="C1913" s="1" t="s">
        <v>872</v>
      </c>
      <c r="D1913" s="1" t="s">
        <v>2242</v>
      </c>
      <c r="E1913" s="1" t="s">
        <v>1996</v>
      </c>
      <c r="F1913" s="2">
        <v>45067</v>
      </c>
      <c r="G1913" s="2">
        <v>45163</v>
      </c>
      <c r="H1913" s="2" t="str">
        <f>TEXT(Ecommerce_Sales[[#This Row],[Order_Date]],"mmmm")</f>
        <v>August</v>
      </c>
      <c r="I1913" s="2" t="str">
        <f>TEXT(Ecommerce_Sales[[#This Row],[Order_Date]],"yyyy")</f>
        <v>2023</v>
      </c>
      <c r="J1913" s="2" t="str">
        <f>TEXT(Ecommerce_Sales[[#This Row],[Order_Date]],"mmmm")</f>
        <v>August</v>
      </c>
      <c r="K1913" s="1" t="s">
        <v>1947</v>
      </c>
      <c r="L1913" s="1" t="s">
        <v>6489</v>
      </c>
      <c r="M1913" s="1" t="s">
        <v>2058</v>
      </c>
      <c r="N1913" s="1" t="s">
        <v>1950</v>
      </c>
      <c r="O1913" s="3">
        <v>1050</v>
      </c>
      <c r="P1913">
        <v>5</v>
      </c>
      <c r="Q1913" s="3">
        <v>5250</v>
      </c>
      <c r="R1913" s="1" t="s">
        <v>1951</v>
      </c>
      <c r="S1913" s="3">
        <v>755</v>
      </c>
      <c r="T1913">
        <v>10</v>
      </c>
      <c r="U1913" t="str">
        <f>IF(Ecommerce_Sales[[#This Row],[Delivery_Time_Days]]&gt;7,"Delay",IF(Ecommerce_Sales[[#This Row],[Delivery_Time_Days]] = 0,"No delivery",IF(Ecommerce_Sales[[#This Row],[Delivery_Time_Days]]&lt;=7,"On-time")))</f>
        <v>Delay</v>
      </c>
      <c r="V1913" s="7">
        <f>Ecommerce_Sales[[#This Row],[Profit]]/Ecommerce_Sales[[#This Row],[Total_Price]]</f>
        <v>0.4</v>
      </c>
      <c r="W1913" s="3">
        <v>2100</v>
      </c>
      <c r="X1913" s="3"/>
    </row>
    <row r="1914" spans="1:24" x14ac:dyDescent="0.25">
      <c r="A1914" s="1" t="s">
        <v>6490</v>
      </c>
      <c r="B1914" s="1" t="s">
        <v>56</v>
      </c>
      <c r="C1914" s="1" t="s">
        <v>887</v>
      </c>
      <c r="D1914" s="1" t="s">
        <v>3850</v>
      </c>
      <c r="E1914" s="1" t="s">
        <v>1981</v>
      </c>
      <c r="F1914" s="2">
        <v>45488</v>
      </c>
      <c r="G1914" s="2">
        <v>45327</v>
      </c>
      <c r="H1914" s="2" t="str">
        <f>TEXT(Ecommerce_Sales[[#This Row],[Order_Date]],"mmmm")</f>
        <v>February</v>
      </c>
      <c r="I1914" s="2" t="str">
        <f>TEXT(Ecommerce_Sales[[#This Row],[Order_Date]],"yyyy")</f>
        <v>2024</v>
      </c>
      <c r="J1914" s="2" t="str">
        <f>TEXT(Ecommerce_Sales[[#This Row],[Order_Date]],"mmmm")</f>
        <v>February</v>
      </c>
      <c r="K1914" s="1" t="s">
        <v>1947</v>
      </c>
      <c r="L1914" s="1" t="s">
        <v>6491</v>
      </c>
      <c r="M1914" s="1" t="s">
        <v>2002</v>
      </c>
      <c r="N1914" s="1" t="s">
        <v>1989</v>
      </c>
      <c r="O1914" s="3">
        <v>692</v>
      </c>
      <c r="P1914">
        <v>2</v>
      </c>
      <c r="Q1914" s="3">
        <v>1383</v>
      </c>
      <c r="R1914" s="1" t="s">
        <v>2008</v>
      </c>
      <c r="S1914" s="3">
        <v>105</v>
      </c>
      <c r="T1914">
        <v>9</v>
      </c>
      <c r="U1914" t="str">
        <f>IF(Ecommerce_Sales[[#This Row],[Delivery_Time_Days]]&gt;7,"Delay",IF(Ecommerce_Sales[[#This Row],[Delivery_Time_Days]] = 0,"No delivery",IF(Ecommerce_Sales[[#This Row],[Delivery_Time_Days]]&lt;=7,"On-time")))</f>
        <v>Delay</v>
      </c>
      <c r="V1914" s="7">
        <f>Ecommerce_Sales[[#This Row],[Profit]]/Ecommerce_Sales[[#This Row],[Total_Price]]</f>
        <v>0.25018076644974691</v>
      </c>
      <c r="W1914" s="3">
        <v>346</v>
      </c>
      <c r="X1914" s="3"/>
    </row>
    <row r="1915" spans="1:24" x14ac:dyDescent="0.25">
      <c r="A1915" s="1" t="s">
        <v>6492</v>
      </c>
      <c r="B1915" s="1" t="s">
        <v>472</v>
      </c>
      <c r="C1915" s="1" t="s">
        <v>473</v>
      </c>
      <c r="D1915" s="1" t="s">
        <v>5904</v>
      </c>
      <c r="E1915" s="1" t="s">
        <v>1946</v>
      </c>
      <c r="F1915" s="2">
        <v>45399</v>
      </c>
      <c r="G1915" s="2">
        <v>45165</v>
      </c>
      <c r="H1915" s="2" t="str">
        <f>TEXT(Ecommerce_Sales[[#This Row],[Order_Date]],"mmmm")</f>
        <v>August</v>
      </c>
      <c r="I1915" s="2" t="str">
        <f>TEXT(Ecommerce_Sales[[#This Row],[Order_Date]],"yyyy")</f>
        <v>2023</v>
      </c>
      <c r="J1915" s="2" t="str">
        <f>TEXT(Ecommerce_Sales[[#This Row],[Order_Date]],"mmmm")</f>
        <v>August</v>
      </c>
      <c r="K1915" s="1" t="s">
        <v>1986</v>
      </c>
      <c r="L1915" s="1" t="s">
        <v>6493</v>
      </c>
      <c r="M1915" s="1" t="s">
        <v>1956</v>
      </c>
      <c r="N1915" s="1" t="s">
        <v>1957</v>
      </c>
      <c r="O1915" s="3">
        <v>290</v>
      </c>
      <c r="P1915">
        <v>2</v>
      </c>
      <c r="Q1915" s="3">
        <v>581</v>
      </c>
      <c r="R1915" s="1" t="s">
        <v>2012</v>
      </c>
      <c r="S1915" s="3">
        <v>71</v>
      </c>
      <c r="U1915" t="str">
        <f>IF(Ecommerce_Sales[[#This Row],[Delivery_Time_Days]]&gt;7,"Delay",IF(Ecommerce_Sales[[#This Row],[Delivery_Time_Days]] = 0,"No delivery",IF(Ecommerce_Sales[[#This Row],[Delivery_Time_Days]]&lt;=7,"On-time")))</f>
        <v>No delivery</v>
      </c>
      <c r="V1915" s="7">
        <f>Ecommerce_Sales[[#This Row],[Profit]]/Ecommerce_Sales[[#This Row],[Total_Price]]</f>
        <v>0.14974182444061962</v>
      </c>
      <c r="W1915" s="3">
        <v>87</v>
      </c>
      <c r="X1915" s="3"/>
    </row>
    <row r="1916" spans="1:24" x14ac:dyDescent="0.25">
      <c r="A1916" s="1" t="s">
        <v>6494</v>
      </c>
      <c r="B1916" s="1" t="s">
        <v>665</v>
      </c>
      <c r="C1916" s="1" t="s">
        <v>666</v>
      </c>
      <c r="D1916" s="1" t="s">
        <v>5669</v>
      </c>
      <c r="E1916" s="1" t="s">
        <v>1961</v>
      </c>
      <c r="F1916" s="2">
        <v>45027</v>
      </c>
      <c r="G1916" s="2">
        <v>45591</v>
      </c>
      <c r="H1916" s="2" t="str">
        <f>TEXT(Ecommerce_Sales[[#This Row],[Order_Date]],"mmmm")</f>
        <v>October</v>
      </c>
      <c r="I1916" s="2" t="str">
        <f>TEXT(Ecommerce_Sales[[#This Row],[Order_Date]],"yyyy")</f>
        <v>2024</v>
      </c>
      <c r="J1916" s="2" t="str">
        <f>TEXT(Ecommerce_Sales[[#This Row],[Order_Date]],"mmmm")</f>
        <v>October</v>
      </c>
      <c r="K1916" s="1" t="s">
        <v>1992</v>
      </c>
      <c r="L1916" s="1" t="s">
        <v>6272</v>
      </c>
      <c r="M1916" s="1" t="s">
        <v>2026</v>
      </c>
      <c r="N1916" s="1" t="s">
        <v>1978</v>
      </c>
      <c r="O1916" s="3">
        <v>323</v>
      </c>
      <c r="P1916">
        <v>6</v>
      </c>
      <c r="Q1916" s="3">
        <v>1936</v>
      </c>
      <c r="R1916" s="1" t="s">
        <v>1958</v>
      </c>
      <c r="S1916" s="3">
        <v>176</v>
      </c>
      <c r="U1916" t="str">
        <f>IF(Ecommerce_Sales[[#This Row],[Delivery_Time_Days]]&gt;7,"Delay",IF(Ecommerce_Sales[[#This Row],[Delivery_Time_Days]] = 0,"No delivery",IF(Ecommerce_Sales[[#This Row],[Delivery_Time_Days]]&lt;=7,"On-time")))</f>
        <v>No delivery</v>
      </c>
      <c r="V1916" s="7">
        <f>Ecommerce_Sales[[#This Row],[Profit]]/Ecommerce_Sales[[#This Row],[Total_Price]]</f>
        <v>0.35020661157024796</v>
      </c>
      <c r="W1916" s="3">
        <v>678</v>
      </c>
      <c r="X1916" s="3"/>
    </row>
    <row r="1917" spans="1:24" x14ac:dyDescent="0.25">
      <c r="A1917" s="1" t="s">
        <v>6495</v>
      </c>
      <c r="B1917" s="1" t="s">
        <v>290</v>
      </c>
      <c r="C1917" s="1" t="s">
        <v>291</v>
      </c>
      <c r="D1917" s="1" t="s">
        <v>3945</v>
      </c>
      <c r="E1917" s="1" t="s">
        <v>1996</v>
      </c>
      <c r="F1917" s="2">
        <v>45655</v>
      </c>
      <c r="G1917" s="2">
        <v>45010</v>
      </c>
      <c r="H1917" s="2" t="str">
        <f>TEXT(Ecommerce_Sales[[#This Row],[Order_Date]],"mmmm")</f>
        <v>March</v>
      </c>
      <c r="I1917" s="2" t="str">
        <f>TEXT(Ecommerce_Sales[[#This Row],[Order_Date]],"yyyy")</f>
        <v>2023</v>
      </c>
      <c r="J1917" s="2" t="str">
        <f>TEXT(Ecommerce_Sales[[#This Row],[Order_Date]],"mmmm")</f>
        <v>March</v>
      </c>
      <c r="K1917" s="1" t="s">
        <v>1947</v>
      </c>
      <c r="L1917" s="1" t="s">
        <v>6496</v>
      </c>
      <c r="M1917" s="1" t="s">
        <v>1956</v>
      </c>
      <c r="N1917" s="1" t="s">
        <v>1957</v>
      </c>
      <c r="O1917" s="3">
        <v>128</v>
      </c>
      <c r="P1917">
        <v>4</v>
      </c>
      <c r="Q1917" s="3">
        <v>512</v>
      </c>
      <c r="R1917" s="1" t="s">
        <v>1958</v>
      </c>
      <c r="S1917" s="3">
        <v>56</v>
      </c>
      <c r="T1917">
        <v>8</v>
      </c>
      <c r="U1917" t="str">
        <f>IF(Ecommerce_Sales[[#This Row],[Delivery_Time_Days]]&gt;7,"Delay",IF(Ecommerce_Sales[[#This Row],[Delivery_Time_Days]] = 0,"No delivery",IF(Ecommerce_Sales[[#This Row],[Delivery_Time_Days]]&lt;=7,"On-time")))</f>
        <v>Delay</v>
      </c>
      <c r="V1917" s="7">
        <f>Ecommerce_Sales[[#This Row],[Profit]]/Ecommerce_Sales[[#This Row],[Total_Price]]</f>
        <v>0.150390625</v>
      </c>
      <c r="W1917" s="3">
        <v>77</v>
      </c>
      <c r="X1917" s="3"/>
    </row>
    <row r="1918" spans="1:24" x14ac:dyDescent="0.25">
      <c r="A1918" s="1" t="s">
        <v>6497</v>
      </c>
      <c r="B1918" s="1" t="s">
        <v>448</v>
      </c>
      <c r="C1918" s="1" t="s">
        <v>449</v>
      </c>
      <c r="D1918" s="1" t="s">
        <v>1965</v>
      </c>
      <c r="E1918" s="1" t="s">
        <v>1966</v>
      </c>
      <c r="F1918" s="2">
        <v>45186</v>
      </c>
      <c r="G1918" s="2">
        <v>45449</v>
      </c>
      <c r="H1918" s="2" t="str">
        <f>TEXT(Ecommerce_Sales[[#This Row],[Order_Date]],"mmmm")</f>
        <v>June</v>
      </c>
      <c r="I1918" s="2" t="str">
        <f>TEXT(Ecommerce_Sales[[#This Row],[Order_Date]],"yyyy")</f>
        <v>2024</v>
      </c>
      <c r="J1918" s="2" t="str">
        <f>TEXT(Ecommerce_Sales[[#This Row],[Order_Date]],"mmmm")</f>
        <v>June</v>
      </c>
      <c r="K1918" s="1" t="s">
        <v>1947</v>
      </c>
      <c r="L1918" s="1" t="s">
        <v>3920</v>
      </c>
      <c r="M1918" s="1" t="s">
        <v>2026</v>
      </c>
      <c r="N1918" s="1" t="s">
        <v>1978</v>
      </c>
      <c r="O1918" s="3">
        <v>959</v>
      </c>
      <c r="P1918">
        <v>6</v>
      </c>
      <c r="Q1918" s="3">
        <v>5757</v>
      </c>
      <c r="R1918" s="1" t="s">
        <v>1958</v>
      </c>
      <c r="S1918" s="3">
        <v>784</v>
      </c>
      <c r="T1918">
        <v>4</v>
      </c>
      <c r="U1918" t="str">
        <f>IF(Ecommerce_Sales[[#This Row],[Delivery_Time_Days]]&gt;7,"Delay",IF(Ecommerce_Sales[[#This Row],[Delivery_Time_Days]] = 0,"No delivery",IF(Ecommerce_Sales[[#This Row],[Delivery_Time_Days]]&lt;=7,"On-time")))</f>
        <v>On-time</v>
      </c>
      <c r="V1918" s="7">
        <f>Ecommerce_Sales[[#This Row],[Profit]]/Ecommerce_Sales[[#This Row],[Total_Price]]</f>
        <v>0.35000868507903421</v>
      </c>
      <c r="W1918" s="3">
        <v>2015</v>
      </c>
      <c r="X1918" s="3"/>
    </row>
    <row r="1919" spans="1:24" x14ac:dyDescent="0.25">
      <c r="A1919" s="1" t="s">
        <v>6498</v>
      </c>
      <c r="B1919" s="1" t="s">
        <v>960</v>
      </c>
      <c r="C1919" s="1" t="s">
        <v>961</v>
      </c>
      <c r="D1919" s="1" t="s">
        <v>6293</v>
      </c>
      <c r="E1919" s="1" t="s">
        <v>1966</v>
      </c>
      <c r="F1919" s="2">
        <v>45268</v>
      </c>
      <c r="G1919" s="2">
        <v>45539</v>
      </c>
      <c r="H1919" s="2" t="str">
        <f>TEXT(Ecommerce_Sales[[#This Row],[Order_Date]],"mmmm")</f>
        <v>September</v>
      </c>
      <c r="I1919" s="2" t="str">
        <f>TEXT(Ecommerce_Sales[[#This Row],[Order_Date]],"yyyy")</f>
        <v>2024</v>
      </c>
      <c r="J1919" s="2" t="str">
        <f>TEXT(Ecommerce_Sales[[#This Row],[Order_Date]],"mmmm")</f>
        <v>September</v>
      </c>
      <c r="K1919" s="1" t="s">
        <v>1947</v>
      </c>
      <c r="L1919" s="1" t="s">
        <v>6499</v>
      </c>
      <c r="M1919" s="1" t="s">
        <v>2058</v>
      </c>
      <c r="N1919" s="1" t="s">
        <v>1950</v>
      </c>
      <c r="O1919" s="3">
        <v>939</v>
      </c>
      <c r="P1919">
        <v>3</v>
      </c>
      <c r="Q1919" s="3">
        <v>2818</v>
      </c>
      <c r="R1919" s="1" t="s">
        <v>1958</v>
      </c>
      <c r="S1919" s="3">
        <v>318</v>
      </c>
      <c r="T1919">
        <v>4</v>
      </c>
      <c r="U1919" t="str">
        <f>IF(Ecommerce_Sales[[#This Row],[Delivery_Time_Days]]&gt;7,"Delay",IF(Ecommerce_Sales[[#This Row],[Delivery_Time_Days]] = 0,"No delivery",IF(Ecommerce_Sales[[#This Row],[Delivery_Time_Days]]&lt;=7,"On-time")))</f>
        <v>On-time</v>
      </c>
      <c r="V1919" s="7">
        <f>Ecommerce_Sales[[#This Row],[Profit]]/Ecommerce_Sales[[#This Row],[Total_Price]]</f>
        <v>0.39992902767920513</v>
      </c>
      <c r="W1919" s="3">
        <v>1127</v>
      </c>
      <c r="X1919" s="3"/>
    </row>
    <row r="1920" spans="1:24" x14ac:dyDescent="0.25">
      <c r="A1920" s="1" t="s">
        <v>6500</v>
      </c>
      <c r="B1920" s="1" t="s">
        <v>1023</v>
      </c>
      <c r="C1920" s="1" t="s">
        <v>1024</v>
      </c>
      <c r="D1920" s="1" t="s">
        <v>4125</v>
      </c>
      <c r="E1920" s="1" t="s">
        <v>1961</v>
      </c>
      <c r="F1920" s="2">
        <v>45129</v>
      </c>
      <c r="G1920" s="2">
        <v>45586</v>
      </c>
      <c r="H1920" s="2" t="str">
        <f>TEXT(Ecommerce_Sales[[#This Row],[Order_Date]],"mmmm")</f>
        <v>October</v>
      </c>
      <c r="I1920" s="2" t="str">
        <f>TEXT(Ecommerce_Sales[[#This Row],[Order_Date]],"yyyy")</f>
        <v>2024</v>
      </c>
      <c r="J1920" s="2" t="str">
        <f>TEXT(Ecommerce_Sales[[#This Row],[Order_Date]],"mmmm")</f>
        <v>October</v>
      </c>
      <c r="K1920" s="1" t="s">
        <v>1947</v>
      </c>
      <c r="L1920" s="1" t="s">
        <v>6501</v>
      </c>
      <c r="M1920" s="1" t="s">
        <v>1977</v>
      </c>
      <c r="N1920" s="1" t="s">
        <v>1978</v>
      </c>
      <c r="O1920" s="3">
        <v>1054</v>
      </c>
      <c r="P1920">
        <v>3</v>
      </c>
      <c r="Q1920" s="3">
        <v>3162</v>
      </c>
      <c r="R1920" s="1" t="s">
        <v>1958</v>
      </c>
      <c r="S1920" s="3">
        <v>169</v>
      </c>
      <c r="T1920">
        <v>6</v>
      </c>
      <c r="U1920" t="str">
        <f>IF(Ecommerce_Sales[[#This Row],[Delivery_Time_Days]]&gt;7,"Delay",IF(Ecommerce_Sales[[#This Row],[Delivery_Time_Days]] = 0,"No delivery",IF(Ecommerce_Sales[[#This Row],[Delivery_Time_Days]]&lt;=7,"On-time")))</f>
        <v>On-time</v>
      </c>
      <c r="V1920" s="7">
        <f>Ecommerce_Sales[[#This Row],[Profit]]/Ecommerce_Sales[[#This Row],[Total_Price]]</f>
        <v>0.35009487666034156</v>
      </c>
      <c r="W1920" s="3">
        <v>1107</v>
      </c>
      <c r="X1920" s="3"/>
    </row>
    <row r="1921" spans="1:24" x14ac:dyDescent="0.25">
      <c r="A1921" s="1" t="s">
        <v>6502</v>
      </c>
      <c r="B1921" s="1" t="s">
        <v>232</v>
      </c>
      <c r="C1921" s="1" t="s">
        <v>233</v>
      </c>
      <c r="D1921" s="1" t="s">
        <v>2138</v>
      </c>
      <c r="E1921" s="1" t="s">
        <v>1946</v>
      </c>
      <c r="F1921" s="2">
        <v>45120</v>
      </c>
      <c r="G1921" s="2">
        <v>44942</v>
      </c>
      <c r="H1921" s="2" t="str">
        <f>TEXT(Ecommerce_Sales[[#This Row],[Order_Date]],"mmmm")</f>
        <v>January</v>
      </c>
      <c r="I1921" s="2" t="str">
        <f>TEXT(Ecommerce_Sales[[#This Row],[Order_Date]],"yyyy")</f>
        <v>2023</v>
      </c>
      <c r="J1921" s="2" t="str">
        <f>TEXT(Ecommerce_Sales[[#This Row],[Order_Date]],"mmmm")</f>
        <v>January</v>
      </c>
      <c r="K1921" s="1" t="s">
        <v>1947</v>
      </c>
      <c r="L1921" s="1" t="s">
        <v>6503</v>
      </c>
      <c r="M1921" s="1" t="s">
        <v>2002</v>
      </c>
      <c r="N1921" s="1" t="s">
        <v>1989</v>
      </c>
      <c r="O1921" s="3">
        <v>717</v>
      </c>
      <c r="P1921">
        <v>2</v>
      </c>
      <c r="Q1921" s="3">
        <v>1433</v>
      </c>
      <c r="R1921" s="1" t="s">
        <v>2008</v>
      </c>
      <c r="S1921" s="3">
        <v>140</v>
      </c>
      <c r="T1921">
        <v>10</v>
      </c>
      <c r="U1921" t="str">
        <f>IF(Ecommerce_Sales[[#This Row],[Delivery_Time_Days]]&gt;7,"Delay",IF(Ecommerce_Sales[[#This Row],[Delivery_Time_Days]] = 0,"No delivery",IF(Ecommerce_Sales[[#This Row],[Delivery_Time_Days]]&lt;=7,"On-time")))</f>
        <v>Delay</v>
      </c>
      <c r="V1921" s="7">
        <f>Ecommerce_Sales[[#This Row],[Profit]]/Ecommerce_Sales[[#This Row],[Total_Price]]</f>
        <v>0.24982554082344732</v>
      </c>
      <c r="W1921" s="3">
        <v>358</v>
      </c>
      <c r="X1921" s="3"/>
    </row>
    <row r="1922" spans="1:24" x14ac:dyDescent="0.25">
      <c r="A1922" s="1" t="s">
        <v>6504</v>
      </c>
      <c r="B1922" s="1" t="s">
        <v>1191</v>
      </c>
      <c r="C1922" s="1" t="s">
        <v>1192</v>
      </c>
      <c r="D1922" s="1" t="s">
        <v>3777</v>
      </c>
      <c r="E1922" s="1" t="s">
        <v>1946</v>
      </c>
      <c r="F1922" s="2">
        <v>45004</v>
      </c>
      <c r="G1922" s="2">
        <v>45074</v>
      </c>
      <c r="H1922" s="2" t="str">
        <f>TEXT(Ecommerce_Sales[[#This Row],[Order_Date]],"mmmm")</f>
        <v>May</v>
      </c>
      <c r="I1922" s="2" t="str">
        <f>TEXT(Ecommerce_Sales[[#This Row],[Order_Date]],"yyyy")</f>
        <v>2023</v>
      </c>
      <c r="J1922" s="2" t="str">
        <f>TEXT(Ecommerce_Sales[[#This Row],[Order_Date]],"mmmm")</f>
        <v>May</v>
      </c>
      <c r="K1922" s="1" t="s">
        <v>1947</v>
      </c>
      <c r="L1922" s="1" t="s">
        <v>6505</v>
      </c>
      <c r="M1922" s="1" t="s">
        <v>2043</v>
      </c>
      <c r="N1922" s="1" t="s">
        <v>1989</v>
      </c>
      <c r="O1922" s="3">
        <v>638</v>
      </c>
      <c r="P1922">
        <v>5</v>
      </c>
      <c r="Q1922" s="3">
        <v>3188</v>
      </c>
      <c r="R1922" s="1" t="s">
        <v>1958</v>
      </c>
      <c r="S1922" s="3">
        <v>237</v>
      </c>
      <c r="T1922">
        <v>3</v>
      </c>
      <c r="U1922" t="str">
        <f>IF(Ecommerce_Sales[[#This Row],[Delivery_Time_Days]]&gt;7,"Delay",IF(Ecommerce_Sales[[#This Row],[Delivery_Time_Days]] = 0,"No delivery",IF(Ecommerce_Sales[[#This Row],[Delivery_Time_Days]]&lt;=7,"On-time")))</f>
        <v>On-time</v>
      </c>
      <c r="V1922" s="7">
        <f>Ecommerce_Sales[[#This Row],[Profit]]/Ecommerce_Sales[[#This Row],[Total_Price]]</f>
        <v>0.25</v>
      </c>
      <c r="W1922" s="3">
        <v>797</v>
      </c>
      <c r="X1922" s="3"/>
    </row>
    <row r="1923" spans="1:24" x14ac:dyDescent="0.25">
      <c r="A1923" s="1" t="s">
        <v>6506</v>
      </c>
      <c r="B1923" s="1" t="s">
        <v>1366</v>
      </c>
      <c r="C1923" s="1" t="s">
        <v>1367</v>
      </c>
      <c r="D1923" s="1" t="s">
        <v>3010</v>
      </c>
      <c r="E1923" s="1" t="s">
        <v>1996</v>
      </c>
      <c r="F1923" s="2">
        <v>45330</v>
      </c>
      <c r="G1923" s="2">
        <v>45524</v>
      </c>
      <c r="H1923" s="2" t="str">
        <f>TEXT(Ecommerce_Sales[[#This Row],[Order_Date]],"mmmm")</f>
        <v>August</v>
      </c>
      <c r="I1923" s="2" t="str">
        <f>TEXT(Ecommerce_Sales[[#This Row],[Order_Date]],"yyyy")</f>
        <v>2024</v>
      </c>
      <c r="J1923" s="2" t="str">
        <f>TEXT(Ecommerce_Sales[[#This Row],[Order_Date]],"mmmm")</f>
        <v>August</v>
      </c>
      <c r="K1923" s="1" t="s">
        <v>1986</v>
      </c>
      <c r="L1923" s="1" t="s">
        <v>2804</v>
      </c>
      <c r="M1923" s="1" t="s">
        <v>1998</v>
      </c>
      <c r="N1923" s="1" t="s">
        <v>1973</v>
      </c>
      <c r="O1923" s="3">
        <v>466</v>
      </c>
      <c r="P1923">
        <v>1</v>
      </c>
      <c r="Q1923" s="3">
        <v>466</v>
      </c>
      <c r="R1923" s="1" t="s">
        <v>1951</v>
      </c>
      <c r="S1923" s="3">
        <v>66</v>
      </c>
      <c r="U1923" t="str">
        <f>IF(Ecommerce_Sales[[#This Row],[Delivery_Time_Days]]&gt;7,"Delay",IF(Ecommerce_Sales[[#This Row],[Delivery_Time_Days]] = 0,"No delivery",IF(Ecommerce_Sales[[#This Row],[Delivery_Time_Days]]&lt;=7,"On-time")))</f>
        <v>No delivery</v>
      </c>
      <c r="V1923" s="7">
        <f>Ecommerce_Sales[[#This Row],[Profit]]/Ecommerce_Sales[[#This Row],[Total_Price]]</f>
        <v>0.30042918454935624</v>
      </c>
      <c r="W1923" s="3">
        <v>140</v>
      </c>
      <c r="X1923" s="3"/>
    </row>
    <row r="1924" spans="1:24" x14ac:dyDescent="0.25">
      <c r="A1924" s="1" t="s">
        <v>6507</v>
      </c>
      <c r="B1924" s="1" t="s">
        <v>928</v>
      </c>
      <c r="C1924" s="1" t="s">
        <v>929</v>
      </c>
      <c r="D1924" s="1" t="s">
        <v>2694</v>
      </c>
      <c r="E1924" s="1" t="s">
        <v>1966</v>
      </c>
      <c r="F1924" s="2">
        <v>45535</v>
      </c>
      <c r="G1924" s="2">
        <v>45570</v>
      </c>
      <c r="H1924" s="2" t="str">
        <f>TEXT(Ecommerce_Sales[[#This Row],[Order_Date]],"mmmm")</f>
        <v>October</v>
      </c>
      <c r="I1924" s="2" t="str">
        <f>TEXT(Ecommerce_Sales[[#This Row],[Order_Date]],"yyyy")</f>
        <v>2024</v>
      </c>
      <c r="J1924" s="2" t="str">
        <f>TEXT(Ecommerce_Sales[[#This Row],[Order_Date]],"mmmm")</f>
        <v>October</v>
      </c>
      <c r="K1924" s="1" t="s">
        <v>1947</v>
      </c>
      <c r="L1924" s="1" t="s">
        <v>5576</v>
      </c>
      <c r="M1924" s="1" t="s">
        <v>2030</v>
      </c>
      <c r="N1924" s="1" t="s">
        <v>1978</v>
      </c>
      <c r="O1924" s="3">
        <v>479</v>
      </c>
      <c r="P1924">
        <v>1</v>
      </c>
      <c r="Q1924" s="3">
        <v>479</v>
      </c>
      <c r="R1924" s="1" t="s">
        <v>1951</v>
      </c>
      <c r="S1924" s="3">
        <v>68</v>
      </c>
      <c r="T1924">
        <v>10</v>
      </c>
      <c r="U1924" t="str">
        <f>IF(Ecommerce_Sales[[#This Row],[Delivery_Time_Days]]&gt;7,"Delay",IF(Ecommerce_Sales[[#This Row],[Delivery_Time_Days]] = 0,"No delivery",IF(Ecommerce_Sales[[#This Row],[Delivery_Time_Days]]&lt;=7,"On-time")))</f>
        <v>Delay</v>
      </c>
      <c r="V1924" s="7">
        <f>Ecommerce_Sales[[#This Row],[Profit]]/Ecommerce_Sales[[#This Row],[Total_Price]]</f>
        <v>0.35073068893528186</v>
      </c>
      <c r="W1924" s="3">
        <v>168</v>
      </c>
      <c r="X1924" s="3"/>
    </row>
    <row r="1925" spans="1:24" x14ac:dyDescent="0.25">
      <c r="A1925" s="1" t="s">
        <v>6508</v>
      </c>
      <c r="B1925" s="1" t="s">
        <v>1671</v>
      </c>
      <c r="C1925" s="1" t="s">
        <v>1672</v>
      </c>
      <c r="D1925" s="1" t="s">
        <v>5991</v>
      </c>
      <c r="E1925" s="1" t="s">
        <v>1961</v>
      </c>
      <c r="F1925" s="2">
        <v>45157</v>
      </c>
      <c r="G1925" s="2">
        <v>45028</v>
      </c>
      <c r="H1925" s="2" t="str">
        <f>TEXT(Ecommerce_Sales[[#This Row],[Order_Date]],"mmmm")</f>
        <v>April</v>
      </c>
      <c r="I1925" s="2" t="str">
        <f>TEXT(Ecommerce_Sales[[#This Row],[Order_Date]],"yyyy")</f>
        <v>2023</v>
      </c>
      <c r="J1925" s="2" t="str">
        <f>TEXT(Ecommerce_Sales[[#This Row],[Order_Date]],"mmmm")</f>
        <v>April</v>
      </c>
      <c r="K1925" s="1" t="s">
        <v>1947</v>
      </c>
      <c r="L1925" s="1" t="s">
        <v>6509</v>
      </c>
      <c r="M1925" s="1" t="s">
        <v>2065</v>
      </c>
      <c r="N1925" s="1" t="s">
        <v>1978</v>
      </c>
      <c r="O1925" s="3">
        <v>385</v>
      </c>
      <c r="P1925">
        <v>3</v>
      </c>
      <c r="Q1925" s="3">
        <v>1156</v>
      </c>
      <c r="R1925" s="1" t="s">
        <v>1951</v>
      </c>
      <c r="S1925" s="3">
        <v>153</v>
      </c>
      <c r="T1925">
        <v>6</v>
      </c>
      <c r="U1925" t="str">
        <f>IF(Ecommerce_Sales[[#This Row],[Delivery_Time_Days]]&gt;7,"Delay",IF(Ecommerce_Sales[[#This Row],[Delivery_Time_Days]] = 0,"No delivery",IF(Ecommerce_Sales[[#This Row],[Delivery_Time_Days]]&lt;=7,"On-time")))</f>
        <v>On-time</v>
      </c>
      <c r="V1925" s="7">
        <f>Ecommerce_Sales[[#This Row],[Profit]]/Ecommerce_Sales[[#This Row],[Total_Price]]</f>
        <v>0.35034602076124566</v>
      </c>
      <c r="W1925" s="3">
        <v>405</v>
      </c>
      <c r="X1925" s="3"/>
    </row>
    <row r="1926" spans="1:24" x14ac:dyDescent="0.25">
      <c r="A1926" s="1" t="s">
        <v>6510</v>
      </c>
      <c r="B1926" s="1" t="s">
        <v>266</v>
      </c>
      <c r="C1926" s="1" t="s">
        <v>267</v>
      </c>
      <c r="D1926" s="1" t="s">
        <v>3456</v>
      </c>
      <c r="E1926" s="1" t="s">
        <v>1996</v>
      </c>
      <c r="F1926" s="2">
        <v>45560</v>
      </c>
      <c r="G1926" s="2">
        <v>45463</v>
      </c>
      <c r="H1926" s="2" t="str">
        <f>TEXT(Ecommerce_Sales[[#This Row],[Order_Date]],"mmmm")</f>
        <v>June</v>
      </c>
      <c r="I1926" s="2" t="str">
        <f>TEXT(Ecommerce_Sales[[#This Row],[Order_Date]],"yyyy")</f>
        <v>2024</v>
      </c>
      <c r="J1926" s="2" t="str">
        <f>TEXT(Ecommerce_Sales[[#This Row],[Order_Date]],"mmmm")</f>
        <v>June</v>
      </c>
      <c r="K1926" s="1" t="s">
        <v>1986</v>
      </c>
      <c r="L1926" s="1" t="s">
        <v>4621</v>
      </c>
      <c r="M1926" s="1" t="s">
        <v>2043</v>
      </c>
      <c r="N1926" s="1" t="s">
        <v>1989</v>
      </c>
      <c r="O1926" s="3">
        <v>53</v>
      </c>
      <c r="P1926">
        <v>3</v>
      </c>
      <c r="Q1926" s="3">
        <v>159</v>
      </c>
      <c r="R1926" s="1" t="s">
        <v>1951</v>
      </c>
      <c r="S1926" s="3">
        <v>20</v>
      </c>
      <c r="U1926" t="str">
        <f>IF(Ecommerce_Sales[[#This Row],[Delivery_Time_Days]]&gt;7,"Delay",IF(Ecommerce_Sales[[#This Row],[Delivery_Time_Days]] = 0,"No delivery",IF(Ecommerce_Sales[[#This Row],[Delivery_Time_Days]]&lt;=7,"On-time")))</f>
        <v>No delivery</v>
      </c>
      <c r="V1926" s="7">
        <f>Ecommerce_Sales[[#This Row],[Profit]]/Ecommerce_Sales[[#This Row],[Total_Price]]</f>
        <v>0.25157232704402516</v>
      </c>
      <c r="W1926" s="3">
        <v>40</v>
      </c>
      <c r="X1926" s="3"/>
    </row>
    <row r="1927" spans="1:24" x14ac:dyDescent="0.25">
      <c r="A1927" s="1" t="s">
        <v>6511</v>
      </c>
      <c r="B1927" s="1" t="s">
        <v>1221</v>
      </c>
      <c r="C1927" s="1" t="s">
        <v>1222</v>
      </c>
      <c r="D1927" s="1" t="s">
        <v>2541</v>
      </c>
      <c r="E1927" s="1" t="s">
        <v>2005</v>
      </c>
      <c r="F1927" s="2">
        <v>45382</v>
      </c>
      <c r="G1927" s="2">
        <v>45265</v>
      </c>
      <c r="H1927" s="2" t="str">
        <f>TEXT(Ecommerce_Sales[[#This Row],[Order_Date]],"mmmm")</f>
        <v>December</v>
      </c>
      <c r="I1927" s="2" t="str">
        <f>TEXT(Ecommerce_Sales[[#This Row],[Order_Date]],"yyyy")</f>
        <v>2023</v>
      </c>
      <c r="J1927" s="2" t="str">
        <f>TEXT(Ecommerce_Sales[[#This Row],[Order_Date]],"mmmm")</f>
        <v>December</v>
      </c>
      <c r="K1927" s="1" t="s">
        <v>1947</v>
      </c>
      <c r="L1927" s="1" t="s">
        <v>6512</v>
      </c>
      <c r="M1927" s="1" t="s">
        <v>2047</v>
      </c>
      <c r="N1927" s="1" t="s">
        <v>1989</v>
      </c>
      <c r="O1927" s="3">
        <v>1630</v>
      </c>
      <c r="P1927">
        <v>4</v>
      </c>
      <c r="Q1927" s="3">
        <v>6520</v>
      </c>
      <c r="R1927" s="1" t="s">
        <v>1958</v>
      </c>
      <c r="S1927" s="3">
        <v>913</v>
      </c>
      <c r="T1927">
        <v>10</v>
      </c>
      <c r="U1927" t="str">
        <f>IF(Ecommerce_Sales[[#This Row],[Delivery_Time_Days]]&gt;7,"Delay",IF(Ecommerce_Sales[[#This Row],[Delivery_Time_Days]] = 0,"No delivery",IF(Ecommerce_Sales[[#This Row],[Delivery_Time_Days]]&lt;=7,"On-time")))</f>
        <v>Delay</v>
      </c>
      <c r="V1927" s="7">
        <f>Ecommerce_Sales[[#This Row],[Profit]]/Ecommerce_Sales[[#This Row],[Total_Price]]</f>
        <v>0.25</v>
      </c>
      <c r="W1927" s="3">
        <v>1630</v>
      </c>
      <c r="X1927" s="3"/>
    </row>
    <row r="1928" spans="1:24" x14ac:dyDescent="0.25">
      <c r="A1928" s="1" t="s">
        <v>6513</v>
      </c>
      <c r="B1928" s="1" t="s">
        <v>82</v>
      </c>
      <c r="C1928" s="1" t="s">
        <v>83</v>
      </c>
      <c r="D1928" s="1" t="s">
        <v>3221</v>
      </c>
      <c r="E1928" s="1" t="s">
        <v>1946</v>
      </c>
      <c r="F1928" s="2">
        <v>45029</v>
      </c>
      <c r="G1928" s="2">
        <v>45261</v>
      </c>
      <c r="H1928" s="2" t="str">
        <f>TEXT(Ecommerce_Sales[[#This Row],[Order_Date]],"mmmm")</f>
        <v>December</v>
      </c>
      <c r="I1928" s="2" t="str">
        <f>TEXT(Ecommerce_Sales[[#This Row],[Order_Date]],"yyyy")</f>
        <v>2023</v>
      </c>
      <c r="J1928" s="2" t="str">
        <f>TEXT(Ecommerce_Sales[[#This Row],[Order_Date]],"mmmm")</f>
        <v>December</v>
      </c>
      <c r="K1928" s="1" t="s">
        <v>1986</v>
      </c>
      <c r="L1928" s="1" t="s">
        <v>6514</v>
      </c>
      <c r="M1928" s="1" t="s">
        <v>2079</v>
      </c>
      <c r="N1928" s="1" t="s">
        <v>1973</v>
      </c>
      <c r="O1928" s="3">
        <v>1918</v>
      </c>
      <c r="P1928">
        <v>4</v>
      </c>
      <c r="Q1928" s="3">
        <v>7671</v>
      </c>
      <c r="R1928" s="1" t="s">
        <v>2012</v>
      </c>
      <c r="S1928" s="3">
        <v>453</v>
      </c>
      <c r="U1928" t="str">
        <f>IF(Ecommerce_Sales[[#This Row],[Delivery_Time_Days]]&gt;7,"Delay",IF(Ecommerce_Sales[[#This Row],[Delivery_Time_Days]] = 0,"No delivery",IF(Ecommerce_Sales[[#This Row],[Delivery_Time_Days]]&lt;=7,"On-time")))</f>
        <v>No delivery</v>
      </c>
      <c r="V1928" s="7">
        <f>Ecommerce_Sales[[#This Row],[Profit]]/Ecommerce_Sales[[#This Row],[Total_Price]]</f>
        <v>0.29996089166992568</v>
      </c>
      <c r="W1928" s="3">
        <v>2301</v>
      </c>
      <c r="X1928" s="3"/>
    </row>
    <row r="1929" spans="1:24" x14ac:dyDescent="0.25">
      <c r="A1929" s="1" t="s">
        <v>6515</v>
      </c>
      <c r="B1929" s="1" t="s">
        <v>581</v>
      </c>
      <c r="C1929" s="1" t="s">
        <v>582</v>
      </c>
      <c r="D1929" s="1" t="s">
        <v>4884</v>
      </c>
      <c r="E1929" s="1" t="s">
        <v>1961</v>
      </c>
      <c r="F1929" s="2">
        <v>45114</v>
      </c>
      <c r="G1929" s="2">
        <v>45033</v>
      </c>
      <c r="H1929" s="2" t="str">
        <f>TEXT(Ecommerce_Sales[[#This Row],[Order_Date]],"mmmm")</f>
        <v>April</v>
      </c>
      <c r="I1929" s="2" t="str">
        <f>TEXT(Ecommerce_Sales[[#This Row],[Order_Date]],"yyyy")</f>
        <v>2023</v>
      </c>
      <c r="J1929" s="2" t="str">
        <f>TEXT(Ecommerce_Sales[[#This Row],[Order_Date]],"mmmm")</f>
        <v>April</v>
      </c>
      <c r="K1929" s="1" t="s">
        <v>1947</v>
      </c>
      <c r="L1929" s="1" t="s">
        <v>2623</v>
      </c>
      <c r="M1929" s="1" t="s">
        <v>2072</v>
      </c>
      <c r="N1929" s="1" t="s">
        <v>1950</v>
      </c>
      <c r="O1929" s="3">
        <v>295</v>
      </c>
      <c r="P1929">
        <v>3</v>
      </c>
      <c r="Q1929" s="3">
        <v>885</v>
      </c>
      <c r="R1929" s="1" t="s">
        <v>1951</v>
      </c>
      <c r="S1929" s="3">
        <v>45</v>
      </c>
      <c r="T1929">
        <v>7</v>
      </c>
      <c r="U1929" t="str">
        <f>IF(Ecommerce_Sales[[#This Row],[Delivery_Time_Days]]&gt;7,"Delay",IF(Ecommerce_Sales[[#This Row],[Delivery_Time_Days]] = 0,"No delivery",IF(Ecommerce_Sales[[#This Row],[Delivery_Time_Days]]&lt;=7,"On-time")))</f>
        <v>On-time</v>
      </c>
      <c r="V1929" s="7">
        <f>Ecommerce_Sales[[#This Row],[Profit]]/Ecommerce_Sales[[#This Row],[Total_Price]]</f>
        <v>0.4</v>
      </c>
      <c r="W1929" s="3">
        <v>354</v>
      </c>
      <c r="X1929" s="3"/>
    </row>
    <row r="1930" spans="1:24" x14ac:dyDescent="0.25">
      <c r="A1930" s="1" t="s">
        <v>6516</v>
      </c>
      <c r="B1930" s="1" t="s">
        <v>1325</v>
      </c>
      <c r="C1930" s="1" t="s">
        <v>1326</v>
      </c>
      <c r="D1930" s="1" t="s">
        <v>4969</v>
      </c>
      <c r="E1930" s="1" t="s">
        <v>1966</v>
      </c>
      <c r="F1930" s="2">
        <v>45307</v>
      </c>
      <c r="G1930" s="2">
        <v>45201</v>
      </c>
      <c r="H1930" s="2" t="str">
        <f>TEXT(Ecommerce_Sales[[#This Row],[Order_Date]],"mmmm")</f>
        <v>October</v>
      </c>
      <c r="I1930" s="2" t="str">
        <f>TEXT(Ecommerce_Sales[[#This Row],[Order_Date]],"yyyy")</f>
        <v>2023</v>
      </c>
      <c r="J1930" s="2" t="str">
        <f>TEXT(Ecommerce_Sales[[#This Row],[Order_Date]],"mmmm")</f>
        <v>October</v>
      </c>
      <c r="K1930" s="1" t="s">
        <v>1947</v>
      </c>
      <c r="L1930" s="1" t="s">
        <v>6517</v>
      </c>
      <c r="M1930" s="1" t="s">
        <v>1972</v>
      </c>
      <c r="N1930" s="1" t="s">
        <v>1973</v>
      </c>
      <c r="O1930" s="3">
        <v>348</v>
      </c>
      <c r="P1930">
        <v>4</v>
      </c>
      <c r="Q1930" s="3">
        <v>1390</v>
      </c>
      <c r="R1930" s="1" t="s">
        <v>2016</v>
      </c>
      <c r="S1930" s="3">
        <v>190</v>
      </c>
      <c r="T1930">
        <v>5</v>
      </c>
      <c r="U1930" t="str">
        <f>IF(Ecommerce_Sales[[#This Row],[Delivery_Time_Days]]&gt;7,"Delay",IF(Ecommerce_Sales[[#This Row],[Delivery_Time_Days]] = 0,"No delivery",IF(Ecommerce_Sales[[#This Row],[Delivery_Time_Days]]&lt;=7,"On-time")))</f>
        <v>On-time</v>
      </c>
      <c r="V1930" s="7">
        <f>Ecommerce_Sales[[#This Row],[Profit]]/Ecommerce_Sales[[#This Row],[Total_Price]]</f>
        <v>0.3</v>
      </c>
      <c r="W1930" s="3">
        <v>417</v>
      </c>
      <c r="X1930" s="3"/>
    </row>
    <row r="1931" spans="1:24" x14ac:dyDescent="0.25">
      <c r="A1931" s="1" t="s">
        <v>6518</v>
      </c>
      <c r="B1931" s="1" t="s">
        <v>32</v>
      </c>
      <c r="C1931" s="1" t="s">
        <v>33</v>
      </c>
      <c r="D1931" s="1" t="s">
        <v>2118</v>
      </c>
      <c r="E1931" s="1" t="s">
        <v>1961</v>
      </c>
      <c r="F1931" s="2">
        <v>45247</v>
      </c>
      <c r="G1931" s="2">
        <v>44978</v>
      </c>
      <c r="H1931" s="2" t="str">
        <f>TEXT(Ecommerce_Sales[[#This Row],[Order_Date]],"mmmm")</f>
        <v>February</v>
      </c>
      <c r="I1931" s="2" t="str">
        <f>TEXT(Ecommerce_Sales[[#This Row],[Order_Date]],"yyyy")</f>
        <v>2023</v>
      </c>
      <c r="J1931" s="2" t="str">
        <f>TEXT(Ecommerce_Sales[[#This Row],[Order_Date]],"mmmm")</f>
        <v>February</v>
      </c>
      <c r="K1931" s="1" t="s">
        <v>1986</v>
      </c>
      <c r="L1931" s="1" t="s">
        <v>6519</v>
      </c>
      <c r="M1931" s="1" t="s">
        <v>2002</v>
      </c>
      <c r="N1931" s="1" t="s">
        <v>1989</v>
      </c>
      <c r="O1931" s="3">
        <v>118</v>
      </c>
      <c r="P1931">
        <v>4</v>
      </c>
      <c r="Q1931" s="3">
        <v>472</v>
      </c>
      <c r="R1931" s="1" t="s">
        <v>1958</v>
      </c>
      <c r="S1931" s="3">
        <v>63</v>
      </c>
      <c r="U1931" t="str">
        <f>IF(Ecommerce_Sales[[#This Row],[Delivery_Time_Days]]&gt;7,"Delay",IF(Ecommerce_Sales[[#This Row],[Delivery_Time_Days]] = 0,"No delivery",IF(Ecommerce_Sales[[#This Row],[Delivery_Time_Days]]&lt;=7,"On-time")))</f>
        <v>No delivery</v>
      </c>
      <c r="V1931" s="7">
        <f>Ecommerce_Sales[[#This Row],[Profit]]/Ecommerce_Sales[[#This Row],[Total_Price]]</f>
        <v>0.25</v>
      </c>
      <c r="W1931" s="3">
        <v>118</v>
      </c>
      <c r="X1931" s="3"/>
    </row>
    <row r="1932" spans="1:24" x14ac:dyDescent="0.25">
      <c r="A1932" s="1" t="s">
        <v>6520</v>
      </c>
      <c r="B1932" s="1" t="s">
        <v>1733</v>
      </c>
      <c r="C1932" s="1" t="s">
        <v>1734</v>
      </c>
      <c r="D1932" s="1" t="s">
        <v>3578</v>
      </c>
      <c r="E1932" s="1" t="s">
        <v>1981</v>
      </c>
      <c r="F1932" s="2">
        <v>45652</v>
      </c>
      <c r="G1932" s="2">
        <v>45436</v>
      </c>
      <c r="H1932" s="2" t="str">
        <f>TEXT(Ecommerce_Sales[[#This Row],[Order_Date]],"mmmm")</f>
        <v>May</v>
      </c>
      <c r="I1932" s="2" t="str">
        <f>TEXT(Ecommerce_Sales[[#This Row],[Order_Date]],"yyyy")</f>
        <v>2024</v>
      </c>
      <c r="J1932" s="2" t="str">
        <f>TEXT(Ecommerce_Sales[[#This Row],[Order_Date]],"mmmm")</f>
        <v>May</v>
      </c>
      <c r="K1932" s="1" t="s">
        <v>1947</v>
      </c>
      <c r="L1932" s="1" t="s">
        <v>3230</v>
      </c>
      <c r="M1932" s="1" t="s">
        <v>2072</v>
      </c>
      <c r="N1932" s="1" t="s">
        <v>1950</v>
      </c>
      <c r="O1932" s="3">
        <v>481</v>
      </c>
      <c r="P1932">
        <v>5</v>
      </c>
      <c r="Q1932" s="3">
        <v>2403</v>
      </c>
      <c r="R1932" s="1" t="s">
        <v>2008</v>
      </c>
      <c r="S1932" s="3">
        <v>288</v>
      </c>
      <c r="T1932">
        <v>9</v>
      </c>
      <c r="U1932" t="str">
        <f>IF(Ecommerce_Sales[[#This Row],[Delivery_Time_Days]]&gt;7,"Delay",IF(Ecommerce_Sales[[#This Row],[Delivery_Time_Days]] = 0,"No delivery",IF(Ecommerce_Sales[[#This Row],[Delivery_Time_Days]]&lt;=7,"On-time")))</f>
        <v>Delay</v>
      </c>
      <c r="V1932" s="7">
        <f>Ecommerce_Sales[[#This Row],[Profit]]/Ecommerce_Sales[[#This Row],[Total_Price]]</f>
        <v>0.39991677070328757</v>
      </c>
      <c r="W1932" s="3">
        <v>961</v>
      </c>
      <c r="X1932" s="3"/>
    </row>
    <row r="1933" spans="1:24" x14ac:dyDescent="0.25">
      <c r="A1933" s="1" t="s">
        <v>6521</v>
      </c>
      <c r="B1933" s="1" t="s">
        <v>440</v>
      </c>
      <c r="C1933" s="1" t="s">
        <v>441</v>
      </c>
      <c r="D1933" s="1" t="s">
        <v>2021</v>
      </c>
      <c r="E1933" s="1" t="s">
        <v>1996</v>
      </c>
      <c r="F1933" s="2">
        <v>45193</v>
      </c>
      <c r="G1933" s="2">
        <v>44975</v>
      </c>
      <c r="H1933" s="2" t="str">
        <f>TEXT(Ecommerce_Sales[[#This Row],[Order_Date]],"mmmm")</f>
        <v>February</v>
      </c>
      <c r="I1933" s="2" t="str">
        <f>TEXT(Ecommerce_Sales[[#This Row],[Order_Date]],"yyyy")</f>
        <v>2023</v>
      </c>
      <c r="J1933" s="2" t="str">
        <f>TEXT(Ecommerce_Sales[[#This Row],[Order_Date]],"mmmm")</f>
        <v>February</v>
      </c>
      <c r="K1933" s="1" t="s">
        <v>1947</v>
      </c>
      <c r="L1933" s="1" t="s">
        <v>3135</v>
      </c>
      <c r="M1933" s="1" t="s">
        <v>1956</v>
      </c>
      <c r="N1933" s="1" t="s">
        <v>1957</v>
      </c>
      <c r="O1933" s="3">
        <v>799</v>
      </c>
      <c r="P1933">
        <v>1</v>
      </c>
      <c r="Q1933" s="3">
        <v>799</v>
      </c>
      <c r="R1933" s="1" t="s">
        <v>1958</v>
      </c>
      <c r="S1933" s="3">
        <v>95</v>
      </c>
      <c r="T1933">
        <v>3</v>
      </c>
      <c r="U1933" t="str">
        <f>IF(Ecommerce_Sales[[#This Row],[Delivery_Time_Days]]&gt;7,"Delay",IF(Ecommerce_Sales[[#This Row],[Delivery_Time_Days]] = 0,"No delivery",IF(Ecommerce_Sales[[#This Row],[Delivery_Time_Days]]&lt;=7,"On-time")))</f>
        <v>On-time</v>
      </c>
      <c r="V1933" s="7">
        <f>Ecommerce_Sales[[#This Row],[Profit]]/Ecommerce_Sales[[#This Row],[Total_Price]]</f>
        <v>0.15018773466833543</v>
      </c>
      <c r="W1933" s="3">
        <v>120</v>
      </c>
      <c r="X1933" s="3"/>
    </row>
    <row r="1934" spans="1:24" x14ac:dyDescent="0.25">
      <c r="A1934" s="1" t="s">
        <v>6522</v>
      </c>
      <c r="B1934" s="1" t="s">
        <v>220</v>
      </c>
      <c r="C1934" s="1" t="s">
        <v>221</v>
      </c>
      <c r="D1934" s="1" t="s">
        <v>3989</v>
      </c>
      <c r="E1934" s="1" t="s">
        <v>1981</v>
      </c>
      <c r="F1934" s="2">
        <v>45567</v>
      </c>
      <c r="G1934" s="2">
        <v>45482</v>
      </c>
      <c r="H1934" s="2" t="str">
        <f>TEXT(Ecommerce_Sales[[#This Row],[Order_Date]],"mmmm")</f>
        <v>July</v>
      </c>
      <c r="I1934" s="2" t="str">
        <f>TEXT(Ecommerce_Sales[[#This Row],[Order_Date]],"yyyy")</f>
        <v>2024</v>
      </c>
      <c r="J1934" s="2" t="str">
        <f>TEXT(Ecommerce_Sales[[#This Row],[Order_Date]],"mmmm")</f>
        <v>July</v>
      </c>
      <c r="K1934" s="1" t="s">
        <v>1947</v>
      </c>
      <c r="L1934" s="1" t="s">
        <v>6523</v>
      </c>
      <c r="M1934" s="1" t="s">
        <v>2058</v>
      </c>
      <c r="N1934" s="1" t="s">
        <v>1950</v>
      </c>
      <c r="O1934" s="3">
        <v>1163</v>
      </c>
      <c r="P1934">
        <v>2</v>
      </c>
      <c r="Q1934" s="3">
        <v>2326</v>
      </c>
      <c r="R1934" s="1" t="s">
        <v>2016</v>
      </c>
      <c r="S1934" s="3">
        <v>308</v>
      </c>
      <c r="T1934">
        <v>10</v>
      </c>
      <c r="U1934" t="str">
        <f>IF(Ecommerce_Sales[[#This Row],[Delivery_Time_Days]]&gt;7,"Delay",IF(Ecommerce_Sales[[#This Row],[Delivery_Time_Days]] = 0,"No delivery",IF(Ecommerce_Sales[[#This Row],[Delivery_Time_Days]]&lt;=7,"On-time")))</f>
        <v>Delay</v>
      </c>
      <c r="V1934" s="7">
        <f>Ecommerce_Sales[[#This Row],[Profit]]/Ecommerce_Sales[[#This Row],[Total_Price]]</f>
        <v>0.3998280309544282</v>
      </c>
      <c r="W1934" s="3">
        <v>930</v>
      </c>
      <c r="X1934" s="3"/>
    </row>
    <row r="1935" spans="1:24" x14ac:dyDescent="0.25">
      <c r="A1935" s="1" t="s">
        <v>6524</v>
      </c>
      <c r="B1935" s="1" t="s">
        <v>413</v>
      </c>
      <c r="C1935" s="1" t="s">
        <v>1592</v>
      </c>
      <c r="D1935" s="1" t="s">
        <v>3803</v>
      </c>
      <c r="E1935" s="1" t="s">
        <v>1961</v>
      </c>
      <c r="F1935" s="2">
        <v>45163</v>
      </c>
      <c r="G1935" s="2">
        <v>44985</v>
      </c>
      <c r="H1935" s="2" t="str">
        <f>TEXT(Ecommerce_Sales[[#This Row],[Order_Date]],"mmmm")</f>
        <v>February</v>
      </c>
      <c r="I1935" s="2" t="str">
        <f>TEXT(Ecommerce_Sales[[#This Row],[Order_Date]],"yyyy")</f>
        <v>2023</v>
      </c>
      <c r="J1935" s="2" t="str">
        <f>TEXT(Ecommerce_Sales[[#This Row],[Order_Date]],"mmmm")</f>
        <v>February</v>
      </c>
      <c r="K1935" s="1" t="s">
        <v>1947</v>
      </c>
      <c r="L1935" s="1" t="s">
        <v>6525</v>
      </c>
      <c r="M1935" s="1" t="s">
        <v>2058</v>
      </c>
      <c r="N1935" s="1" t="s">
        <v>1950</v>
      </c>
      <c r="O1935" s="3">
        <v>332</v>
      </c>
      <c r="P1935">
        <v>1</v>
      </c>
      <c r="Q1935" s="3">
        <v>332</v>
      </c>
      <c r="R1935" s="1" t="s">
        <v>1958</v>
      </c>
      <c r="S1935" s="3">
        <v>20</v>
      </c>
      <c r="T1935">
        <v>10</v>
      </c>
      <c r="U1935" t="str">
        <f>IF(Ecommerce_Sales[[#This Row],[Delivery_Time_Days]]&gt;7,"Delay",IF(Ecommerce_Sales[[#This Row],[Delivery_Time_Days]] = 0,"No delivery",IF(Ecommerce_Sales[[#This Row],[Delivery_Time_Days]]&lt;=7,"On-time")))</f>
        <v>Delay</v>
      </c>
      <c r="V1935" s="7">
        <f>Ecommerce_Sales[[#This Row],[Profit]]/Ecommerce_Sales[[#This Row],[Total_Price]]</f>
        <v>0.4006024096385542</v>
      </c>
      <c r="W1935" s="3">
        <v>133</v>
      </c>
      <c r="X1935" s="3"/>
    </row>
    <row r="1936" spans="1:24" x14ac:dyDescent="0.25">
      <c r="A1936" s="1" t="s">
        <v>6526</v>
      </c>
      <c r="B1936" s="1" t="s">
        <v>60</v>
      </c>
      <c r="C1936" s="1" t="s">
        <v>61</v>
      </c>
      <c r="D1936" s="1" t="s">
        <v>2881</v>
      </c>
      <c r="E1936" s="1" t="s">
        <v>1954</v>
      </c>
      <c r="F1936" s="2">
        <v>45212</v>
      </c>
      <c r="G1936" s="2">
        <v>45031</v>
      </c>
      <c r="H1936" s="2" t="str">
        <f>TEXT(Ecommerce_Sales[[#This Row],[Order_Date]],"mmmm")</f>
        <v>April</v>
      </c>
      <c r="I1936" s="2" t="str">
        <f>TEXT(Ecommerce_Sales[[#This Row],[Order_Date]],"yyyy")</f>
        <v>2023</v>
      </c>
      <c r="J1936" s="2" t="str">
        <f>TEXT(Ecommerce_Sales[[#This Row],[Order_Date]],"mmmm")</f>
        <v>April</v>
      </c>
      <c r="K1936" s="1" t="s">
        <v>1947</v>
      </c>
      <c r="L1936" s="1" t="s">
        <v>6527</v>
      </c>
      <c r="M1936" s="1" t="s">
        <v>2072</v>
      </c>
      <c r="N1936" s="1" t="s">
        <v>1950</v>
      </c>
      <c r="O1936" s="3">
        <v>308</v>
      </c>
      <c r="P1936">
        <v>1</v>
      </c>
      <c r="Q1936" s="3">
        <v>308</v>
      </c>
      <c r="R1936" s="1" t="s">
        <v>2012</v>
      </c>
      <c r="S1936" s="3">
        <v>16</v>
      </c>
      <c r="T1936">
        <v>5</v>
      </c>
      <c r="U1936" t="str">
        <f>IF(Ecommerce_Sales[[#This Row],[Delivery_Time_Days]]&gt;7,"Delay",IF(Ecommerce_Sales[[#This Row],[Delivery_Time_Days]] = 0,"No delivery",IF(Ecommerce_Sales[[#This Row],[Delivery_Time_Days]]&lt;=7,"On-time")))</f>
        <v>On-time</v>
      </c>
      <c r="V1936" s="7">
        <f>Ecommerce_Sales[[#This Row],[Profit]]/Ecommerce_Sales[[#This Row],[Total_Price]]</f>
        <v>0.39935064935064934</v>
      </c>
      <c r="W1936" s="3">
        <v>123</v>
      </c>
      <c r="X1936" s="3"/>
    </row>
    <row r="1937" spans="1:24" x14ac:dyDescent="0.25">
      <c r="A1937" s="1" t="s">
        <v>6528</v>
      </c>
      <c r="B1937" s="1" t="s">
        <v>272</v>
      </c>
      <c r="C1937" s="1" t="s">
        <v>273</v>
      </c>
      <c r="D1937" s="1" t="s">
        <v>4531</v>
      </c>
      <c r="E1937" s="1" t="s">
        <v>1996</v>
      </c>
      <c r="F1937" s="2">
        <v>45107</v>
      </c>
      <c r="G1937" s="2">
        <v>45640</v>
      </c>
      <c r="H1937" s="2" t="str">
        <f>TEXT(Ecommerce_Sales[[#This Row],[Order_Date]],"mmmm")</f>
        <v>December</v>
      </c>
      <c r="I1937" s="2" t="str">
        <f>TEXT(Ecommerce_Sales[[#This Row],[Order_Date]],"yyyy")</f>
        <v>2024</v>
      </c>
      <c r="J1937" s="2" t="str">
        <f>TEXT(Ecommerce_Sales[[#This Row],[Order_Date]],"mmmm")</f>
        <v>December</v>
      </c>
      <c r="K1937" s="1" t="s">
        <v>1947</v>
      </c>
      <c r="L1937" s="1" t="s">
        <v>6529</v>
      </c>
      <c r="M1937" s="1" t="s">
        <v>2030</v>
      </c>
      <c r="N1937" s="1" t="s">
        <v>1978</v>
      </c>
      <c r="O1937" s="3">
        <v>1791</v>
      </c>
      <c r="P1937">
        <v>4</v>
      </c>
      <c r="Q1937" s="3">
        <v>7163</v>
      </c>
      <c r="R1937" s="1" t="s">
        <v>1958</v>
      </c>
      <c r="S1937" s="3">
        <v>724</v>
      </c>
      <c r="T1937">
        <v>8</v>
      </c>
      <c r="U1937" t="str">
        <f>IF(Ecommerce_Sales[[#This Row],[Delivery_Time_Days]]&gt;7,"Delay",IF(Ecommerce_Sales[[#This Row],[Delivery_Time_Days]] = 0,"No delivery",IF(Ecommerce_Sales[[#This Row],[Delivery_Time_Days]]&lt;=7,"On-time")))</f>
        <v>Delay</v>
      </c>
      <c r="V1937" s="7">
        <f>Ecommerce_Sales[[#This Row],[Profit]]/Ecommerce_Sales[[#This Row],[Total_Price]]</f>
        <v>0.34999301968448976</v>
      </c>
      <c r="W1937" s="3">
        <v>2507</v>
      </c>
      <c r="X1937" s="3"/>
    </row>
    <row r="1938" spans="1:24" x14ac:dyDescent="0.25">
      <c r="A1938" s="1" t="s">
        <v>6530</v>
      </c>
      <c r="B1938" s="1" t="s">
        <v>1677</v>
      </c>
      <c r="C1938" s="1" t="s">
        <v>1678</v>
      </c>
      <c r="D1938" s="1" t="s">
        <v>6531</v>
      </c>
      <c r="E1938" s="1" t="s">
        <v>1946</v>
      </c>
      <c r="F1938" s="2">
        <v>45116</v>
      </c>
      <c r="G1938" s="2">
        <v>45393</v>
      </c>
      <c r="H1938" s="2" t="str">
        <f>TEXT(Ecommerce_Sales[[#This Row],[Order_Date]],"mmmm")</f>
        <v>April</v>
      </c>
      <c r="I1938" s="2" t="str">
        <f>TEXT(Ecommerce_Sales[[#This Row],[Order_Date]],"yyyy")</f>
        <v>2024</v>
      </c>
      <c r="J1938" s="2" t="str">
        <f>TEXT(Ecommerce_Sales[[#This Row],[Order_Date]],"mmmm")</f>
        <v>April</v>
      </c>
      <c r="K1938" s="1" t="s">
        <v>1986</v>
      </c>
      <c r="L1938" s="1" t="s">
        <v>6532</v>
      </c>
      <c r="M1938" s="1" t="s">
        <v>2247</v>
      </c>
      <c r="N1938" s="1" t="s">
        <v>1957</v>
      </c>
      <c r="O1938" s="3">
        <v>181</v>
      </c>
      <c r="P1938">
        <v>5</v>
      </c>
      <c r="Q1938" s="3">
        <v>907</v>
      </c>
      <c r="R1938" s="1" t="s">
        <v>1958</v>
      </c>
      <c r="S1938" s="3">
        <v>60</v>
      </c>
      <c r="U1938" t="str">
        <f>IF(Ecommerce_Sales[[#This Row],[Delivery_Time_Days]]&gt;7,"Delay",IF(Ecommerce_Sales[[#This Row],[Delivery_Time_Days]] = 0,"No delivery",IF(Ecommerce_Sales[[#This Row],[Delivery_Time_Days]]&lt;=7,"On-time")))</f>
        <v>No delivery</v>
      </c>
      <c r="V1938" s="7">
        <f>Ecommerce_Sales[[#This Row],[Profit]]/Ecommerce_Sales[[#This Row],[Total_Price]]</f>
        <v>0.14994487320837926</v>
      </c>
      <c r="W1938" s="3">
        <v>136</v>
      </c>
      <c r="X1938" s="3"/>
    </row>
    <row r="1939" spans="1:24" x14ac:dyDescent="0.25">
      <c r="A1939" s="1" t="s">
        <v>6533</v>
      </c>
      <c r="B1939" s="1" t="s">
        <v>1573</v>
      </c>
      <c r="C1939" s="1" t="s">
        <v>1574</v>
      </c>
      <c r="D1939" s="1" t="s">
        <v>3723</v>
      </c>
      <c r="E1939" s="1" t="s">
        <v>1996</v>
      </c>
      <c r="F1939" s="2">
        <v>45642</v>
      </c>
      <c r="G1939" s="2">
        <v>44993</v>
      </c>
      <c r="H1939" s="2" t="str">
        <f>TEXT(Ecommerce_Sales[[#This Row],[Order_Date]],"mmmm")</f>
        <v>March</v>
      </c>
      <c r="I1939" s="2" t="str">
        <f>TEXT(Ecommerce_Sales[[#This Row],[Order_Date]],"yyyy")</f>
        <v>2023</v>
      </c>
      <c r="J1939" s="2" t="str">
        <f>TEXT(Ecommerce_Sales[[#This Row],[Order_Date]],"mmmm")</f>
        <v>March</v>
      </c>
      <c r="K1939" s="1" t="s">
        <v>1947</v>
      </c>
      <c r="L1939" s="1" t="s">
        <v>6534</v>
      </c>
      <c r="M1939" s="1" t="s">
        <v>1949</v>
      </c>
      <c r="N1939" s="1" t="s">
        <v>1950</v>
      </c>
      <c r="O1939" s="3">
        <v>187</v>
      </c>
      <c r="P1939">
        <v>2</v>
      </c>
      <c r="Q1939" s="3">
        <v>375</v>
      </c>
      <c r="R1939" s="1" t="s">
        <v>1958</v>
      </c>
      <c r="S1939" s="3">
        <v>24</v>
      </c>
      <c r="T1939">
        <v>10</v>
      </c>
      <c r="U1939" t="str">
        <f>IF(Ecommerce_Sales[[#This Row],[Delivery_Time_Days]]&gt;7,"Delay",IF(Ecommerce_Sales[[#This Row],[Delivery_Time_Days]] = 0,"No delivery",IF(Ecommerce_Sales[[#This Row],[Delivery_Time_Days]]&lt;=7,"On-time")))</f>
        <v>Delay</v>
      </c>
      <c r="V1939" s="7">
        <f>Ecommerce_Sales[[#This Row],[Profit]]/Ecommerce_Sales[[#This Row],[Total_Price]]</f>
        <v>0.4</v>
      </c>
      <c r="W1939" s="3">
        <v>150</v>
      </c>
      <c r="X1939" s="3"/>
    </row>
    <row r="1940" spans="1:24" x14ac:dyDescent="0.25">
      <c r="A1940" s="1" t="s">
        <v>6535</v>
      </c>
      <c r="B1940" s="1" t="s">
        <v>932</v>
      </c>
      <c r="C1940" s="1" t="s">
        <v>933</v>
      </c>
      <c r="D1940" s="1" t="s">
        <v>2946</v>
      </c>
      <c r="E1940" s="1" t="s">
        <v>1981</v>
      </c>
      <c r="F1940" s="2">
        <v>45589</v>
      </c>
      <c r="G1940" s="2">
        <v>45489</v>
      </c>
      <c r="H1940" s="2" t="str">
        <f>TEXT(Ecommerce_Sales[[#This Row],[Order_Date]],"mmmm")</f>
        <v>July</v>
      </c>
      <c r="I1940" s="2" t="str">
        <f>TEXT(Ecommerce_Sales[[#This Row],[Order_Date]],"yyyy")</f>
        <v>2024</v>
      </c>
      <c r="J1940" s="2" t="str">
        <f>TEXT(Ecommerce_Sales[[#This Row],[Order_Date]],"mmmm")</f>
        <v>July</v>
      </c>
      <c r="K1940" s="1" t="s">
        <v>1947</v>
      </c>
      <c r="L1940" s="1" t="s">
        <v>6536</v>
      </c>
      <c r="M1940" s="1" t="s">
        <v>1977</v>
      </c>
      <c r="N1940" s="1" t="s">
        <v>1978</v>
      </c>
      <c r="O1940" s="3">
        <v>608</v>
      </c>
      <c r="P1940">
        <v>3</v>
      </c>
      <c r="Q1940" s="3">
        <v>1824</v>
      </c>
      <c r="R1940" s="1" t="s">
        <v>1958</v>
      </c>
      <c r="S1940" s="3">
        <v>105</v>
      </c>
      <c r="T1940">
        <v>5</v>
      </c>
      <c r="U1940" t="str">
        <f>IF(Ecommerce_Sales[[#This Row],[Delivery_Time_Days]]&gt;7,"Delay",IF(Ecommerce_Sales[[#This Row],[Delivery_Time_Days]] = 0,"No delivery",IF(Ecommerce_Sales[[#This Row],[Delivery_Time_Days]]&lt;=7,"On-time")))</f>
        <v>On-time</v>
      </c>
      <c r="V1940" s="7">
        <f>Ecommerce_Sales[[#This Row],[Profit]]/Ecommerce_Sales[[#This Row],[Total_Price]]</f>
        <v>0.34978070175438597</v>
      </c>
      <c r="W1940" s="3">
        <v>638</v>
      </c>
      <c r="X1940" s="3"/>
    </row>
    <row r="1941" spans="1:24" x14ac:dyDescent="0.25">
      <c r="A1941" s="1" t="s">
        <v>6537</v>
      </c>
      <c r="B1941" s="1" t="s">
        <v>162</v>
      </c>
      <c r="C1941" s="1" t="s">
        <v>163</v>
      </c>
      <c r="D1941" s="1" t="s">
        <v>6538</v>
      </c>
      <c r="E1941" s="1" t="s">
        <v>1996</v>
      </c>
      <c r="F1941" s="2">
        <v>45372</v>
      </c>
      <c r="G1941" s="2">
        <v>45624</v>
      </c>
      <c r="H1941" s="2" t="str">
        <f>TEXT(Ecommerce_Sales[[#This Row],[Order_Date]],"mmmm")</f>
        <v>November</v>
      </c>
      <c r="I1941" s="2" t="str">
        <f>TEXT(Ecommerce_Sales[[#This Row],[Order_Date]],"yyyy")</f>
        <v>2024</v>
      </c>
      <c r="J1941" s="2" t="str">
        <f>TEXT(Ecommerce_Sales[[#This Row],[Order_Date]],"mmmm")</f>
        <v>November</v>
      </c>
      <c r="K1941" s="1" t="s">
        <v>1947</v>
      </c>
      <c r="L1941" s="1" t="s">
        <v>4472</v>
      </c>
      <c r="M1941" s="1" t="s">
        <v>1972</v>
      </c>
      <c r="N1941" s="1" t="s">
        <v>1973</v>
      </c>
      <c r="O1941" s="3">
        <v>68</v>
      </c>
      <c r="P1941">
        <v>1</v>
      </c>
      <c r="Q1941" s="3">
        <v>68</v>
      </c>
      <c r="R1941" s="1" t="s">
        <v>1958</v>
      </c>
      <c r="S1941" s="3">
        <v>4</v>
      </c>
      <c r="T1941">
        <v>10</v>
      </c>
      <c r="U1941" t="str">
        <f>IF(Ecommerce_Sales[[#This Row],[Delivery_Time_Days]]&gt;7,"Delay",IF(Ecommerce_Sales[[#This Row],[Delivery_Time_Days]] = 0,"No delivery",IF(Ecommerce_Sales[[#This Row],[Delivery_Time_Days]]&lt;=7,"On-time")))</f>
        <v>Delay</v>
      </c>
      <c r="V1941" s="7">
        <f>Ecommerce_Sales[[#This Row],[Profit]]/Ecommerce_Sales[[#This Row],[Total_Price]]</f>
        <v>0.30882352941176472</v>
      </c>
      <c r="W1941" s="3">
        <v>21</v>
      </c>
      <c r="X1941" s="3"/>
    </row>
    <row r="1942" spans="1:24" x14ac:dyDescent="0.25">
      <c r="A1942" s="1" t="s">
        <v>6539</v>
      </c>
      <c r="B1942" s="1" t="s">
        <v>434</v>
      </c>
      <c r="C1942" s="1" t="s">
        <v>435</v>
      </c>
      <c r="D1942" s="1" t="s">
        <v>1980</v>
      </c>
      <c r="E1942" s="1" t="s">
        <v>1981</v>
      </c>
      <c r="F1942" s="2">
        <v>45463</v>
      </c>
      <c r="G1942" s="2">
        <v>45281</v>
      </c>
      <c r="H1942" s="2" t="str">
        <f>TEXT(Ecommerce_Sales[[#This Row],[Order_Date]],"mmmm")</f>
        <v>December</v>
      </c>
      <c r="I1942" s="2" t="str">
        <f>TEXT(Ecommerce_Sales[[#This Row],[Order_Date]],"yyyy")</f>
        <v>2023</v>
      </c>
      <c r="J1942" s="2" t="str">
        <f>TEXT(Ecommerce_Sales[[#This Row],[Order_Date]],"mmmm")</f>
        <v>December</v>
      </c>
      <c r="K1942" s="1" t="s">
        <v>1947</v>
      </c>
      <c r="L1942" s="1" t="s">
        <v>3727</v>
      </c>
      <c r="M1942" s="1" t="s">
        <v>2007</v>
      </c>
      <c r="N1942" s="1" t="s">
        <v>1973</v>
      </c>
      <c r="O1942" s="3">
        <v>1693</v>
      </c>
      <c r="P1942">
        <v>2</v>
      </c>
      <c r="Q1942" s="3">
        <v>3386</v>
      </c>
      <c r="R1942" s="1" t="s">
        <v>2012</v>
      </c>
      <c r="S1942" s="3">
        <v>426</v>
      </c>
      <c r="T1942">
        <v>7</v>
      </c>
      <c r="U1942" t="str">
        <f>IF(Ecommerce_Sales[[#This Row],[Delivery_Time_Days]]&gt;7,"Delay",IF(Ecommerce_Sales[[#This Row],[Delivery_Time_Days]] = 0,"No delivery",IF(Ecommerce_Sales[[#This Row],[Delivery_Time_Days]]&lt;=7,"On-time")))</f>
        <v>On-time</v>
      </c>
      <c r="V1942" s="7">
        <f>Ecommerce_Sales[[#This Row],[Profit]]/Ecommerce_Sales[[#This Row],[Total_Price]]</f>
        <v>0.30005906674542232</v>
      </c>
      <c r="W1942" s="3">
        <v>1016</v>
      </c>
      <c r="X1942" s="3"/>
    </row>
    <row r="1943" spans="1:24" x14ac:dyDescent="0.25">
      <c r="A1943" s="1" t="s">
        <v>6540</v>
      </c>
      <c r="B1943" s="1" t="s">
        <v>140</v>
      </c>
      <c r="C1943" s="1" t="s">
        <v>141</v>
      </c>
      <c r="D1943" s="1" t="s">
        <v>5393</v>
      </c>
      <c r="E1943" s="1" t="s">
        <v>1981</v>
      </c>
      <c r="F1943" s="2">
        <v>45306</v>
      </c>
      <c r="G1943" s="2">
        <v>45528</v>
      </c>
      <c r="H1943" s="2" t="str">
        <f>TEXT(Ecommerce_Sales[[#This Row],[Order_Date]],"mmmm")</f>
        <v>August</v>
      </c>
      <c r="I1943" s="2" t="str">
        <f>TEXT(Ecommerce_Sales[[#This Row],[Order_Date]],"yyyy")</f>
        <v>2024</v>
      </c>
      <c r="J1943" s="2" t="str">
        <f>TEXT(Ecommerce_Sales[[#This Row],[Order_Date]],"mmmm")</f>
        <v>August</v>
      </c>
      <c r="K1943" s="1" t="s">
        <v>1986</v>
      </c>
      <c r="L1943" s="1" t="s">
        <v>6541</v>
      </c>
      <c r="M1943" s="1" t="s">
        <v>1956</v>
      </c>
      <c r="N1943" s="1" t="s">
        <v>1957</v>
      </c>
      <c r="O1943" s="3">
        <v>668</v>
      </c>
      <c r="P1943">
        <v>3</v>
      </c>
      <c r="Q1943" s="3">
        <v>2005</v>
      </c>
      <c r="R1943" s="1" t="s">
        <v>2016</v>
      </c>
      <c r="S1943" s="3">
        <v>143</v>
      </c>
      <c r="U1943" t="str">
        <f>IF(Ecommerce_Sales[[#This Row],[Delivery_Time_Days]]&gt;7,"Delay",IF(Ecommerce_Sales[[#This Row],[Delivery_Time_Days]] = 0,"No delivery",IF(Ecommerce_Sales[[#This Row],[Delivery_Time_Days]]&lt;=7,"On-time")))</f>
        <v>No delivery</v>
      </c>
      <c r="V1943" s="7">
        <f>Ecommerce_Sales[[#This Row],[Profit]]/Ecommerce_Sales[[#This Row],[Total_Price]]</f>
        <v>0.15012468827930175</v>
      </c>
      <c r="W1943" s="3">
        <v>301</v>
      </c>
      <c r="X1943" s="3"/>
    </row>
    <row r="1944" spans="1:24" x14ac:dyDescent="0.25">
      <c r="A1944" s="1" t="s">
        <v>6542</v>
      </c>
      <c r="B1944" s="1" t="s">
        <v>834</v>
      </c>
      <c r="C1944" s="1" t="s">
        <v>835</v>
      </c>
      <c r="D1944" s="1" t="s">
        <v>3164</v>
      </c>
      <c r="E1944" s="1" t="s">
        <v>2005</v>
      </c>
      <c r="F1944" s="2">
        <v>45209</v>
      </c>
      <c r="G1944" s="2">
        <v>45297</v>
      </c>
      <c r="H1944" s="2" t="str">
        <f>TEXT(Ecommerce_Sales[[#This Row],[Order_Date]],"mmmm")</f>
        <v>January</v>
      </c>
      <c r="I1944" s="2" t="str">
        <f>TEXT(Ecommerce_Sales[[#This Row],[Order_Date]],"yyyy")</f>
        <v>2024</v>
      </c>
      <c r="J1944" s="2" t="str">
        <f>TEXT(Ecommerce_Sales[[#This Row],[Order_Date]],"mmmm")</f>
        <v>January</v>
      </c>
      <c r="K1944" s="1" t="s">
        <v>1947</v>
      </c>
      <c r="L1944" s="1" t="s">
        <v>6543</v>
      </c>
      <c r="M1944" s="1" t="s">
        <v>2026</v>
      </c>
      <c r="N1944" s="1" t="s">
        <v>1978</v>
      </c>
      <c r="O1944" s="3">
        <v>608</v>
      </c>
      <c r="P1944">
        <v>1</v>
      </c>
      <c r="Q1944" s="3">
        <v>608</v>
      </c>
      <c r="R1944" s="1" t="s">
        <v>1951</v>
      </c>
      <c r="S1944" s="3">
        <v>69</v>
      </c>
      <c r="T1944">
        <v>10</v>
      </c>
      <c r="U1944" t="str">
        <f>IF(Ecommerce_Sales[[#This Row],[Delivery_Time_Days]]&gt;7,"Delay",IF(Ecommerce_Sales[[#This Row],[Delivery_Time_Days]] = 0,"No delivery",IF(Ecommerce_Sales[[#This Row],[Delivery_Time_Days]]&lt;=7,"On-time")))</f>
        <v>Delay</v>
      </c>
      <c r="V1944" s="7">
        <f>Ecommerce_Sales[[#This Row],[Profit]]/Ecommerce_Sales[[#This Row],[Total_Price]]</f>
        <v>0.35032894736842107</v>
      </c>
      <c r="W1944" s="3">
        <v>213</v>
      </c>
      <c r="X1944" s="3"/>
    </row>
    <row r="1945" spans="1:24" x14ac:dyDescent="0.25">
      <c r="A1945" s="1" t="s">
        <v>6544</v>
      </c>
      <c r="B1945" s="1" t="s">
        <v>1291</v>
      </c>
      <c r="C1945" s="1" t="s">
        <v>1600</v>
      </c>
      <c r="D1945" s="1" t="s">
        <v>2084</v>
      </c>
      <c r="E1945" s="1" t="s">
        <v>1946</v>
      </c>
      <c r="F1945" s="2">
        <v>44958</v>
      </c>
      <c r="G1945" s="2">
        <v>45300</v>
      </c>
      <c r="H1945" s="2" t="str">
        <f>TEXT(Ecommerce_Sales[[#This Row],[Order_Date]],"mmmm")</f>
        <v>January</v>
      </c>
      <c r="I1945" s="2" t="str">
        <f>TEXT(Ecommerce_Sales[[#This Row],[Order_Date]],"yyyy")</f>
        <v>2024</v>
      </c>
      <c r="J1945" s="2" t="str">
        <f>TEXT(Ecommerce_Sales[[#This Row],[Order_Date]],"mmmm")</f>
        <v>January</v>
      </c>
      <c r="K1945" s="1" t="s">
        <v>1947</v>
      </c>
      <c r="L1945" s="1" t="s">
        <v>6545</v>
      </c>
      <c r="M1945" s="1" t="s">
        <v>1998</v>
      </c>
      <c r="N1945" s="1" t="s">
        <v>1973</v>
      </c>
      <c r="O1945" s="3">
        <v>108</v>
      </c>
      <c r="P1945">
        <v>2</v>
      </c>
      <c r="Q1945" s="3">
        <v>215</v>
      </c>
      <c r="R1945" s="1" t="s">
        <v>1958</v>
      </c>
      <c r="S1945" s="3">
        <v>32</v>
      </c>
      <c r="T1945">
        <v>9</v>
      </c>
      <c r="U1945" t="str">
        <f>IF(Ecommerce_Sales[[#This Row],[Delivery_Time_Days]]&gt;7,"Delay",IF(Ecommerce_Sales[[#This Row],[Delivery_Time_Days]] = 0,"No delivery",IF(Ecommerce_Sales[[#This Row],[Delivery_Time_Days]]&lt;=7,"On-time")))</f>
        <v>Delay</v>
      </c>
      <c r="V1945" s="7">
        <f>Ecommerce_Sales[[#This Row],[Profit]]/Ecommerce_Sales[[#This Row],[Total_Price]]</f>
        <v>0.30232558139534882</v>
      </c>
      <c r="W1945" s="3">
        <v>65</v>
      </c>
      <c r="X1945" s="3"/>
    </row>
    <row r="1946" spans="1:24" x14ac:dyDescent="0.25">
      <c r="A1946" s="1" t="s">
        <v>6546</v>
      </c>
      <c r="B1946" s="1" t="s">
        <v>635</v>
      </c>
      <c r="C1946" s="1" t="s">
        <v>1430</v>
      </c>
      <c r="D1946" s="1" t="s">
        <v>3334</v>
      </c>
      <c r="E1946" s="1" t="s">
        <v>1961</v>
      </c>
      <c r="F1946" s="2">
        <v>45383</v>
      </c>
      <c r="G1946" s="2">
        <v>45511</v>
      </c>
      <c r="H1946" s="2" t="str">
        <f>TEXT(Ecommerce_Sales[[#This Row],[Order_Date]],"mmmm")</f>
        <v>August</v>
      </c>
      <c r="I1946" s="2" t="str">
        <f>TEXT(Ecommerce_Sales[[#This Row],[Order_Date]],"yyyy")</f>
        <v>2024</v>
      </c>
      <c r="J1946" s="2" t="str">
        <f>TEXT(Ecommerce_Sales[[#This Row],[Order_Date]],"mmmm")</f>
        <v>August</v>
      </c>
      <c r="K1946" s="1" t="s">
        <v>1947</v>
      </c>
      <c r="L1946" s="1" t="s">
        <v>6547</v>
      </c>
      <c r="M1946" s="1" t="s">
        <v>2047</v>
      </c>
      <c r="N1946" s="1" t="s">
        <v>1989</v>
      </c>
      <c r="O1946" s="3">
        <v>199</v>
      </c>
      <c r="P1946">
        <v>2</v>
      </c>
      <c r="Q1946" s="3">
        <v>398</v>
      </c>
      <c r="R1946" s="1" t="s">
        <v>1958</v>
      </c>
      <c r="S1946" s="3">
        <v>36</v>
      </c>
      <c r="T1946">
        <v>10</v>
      </c>
      <c r="U1946" t="str">
        <f>IF(Ecommerce_Sales[[#This Row],[Delivery_Time_Days]]&gt;7,"Delay",IF(Ecommerce_Sales[[#This Row],[Delivery_Time_Days]] = 0,"No delivery",IF(Ecommerce_Sales[[#This Row],[Delivery_Time_Days]]&lt;=7,"On-time")))</f>
        <v>Delay</v>
      </c>
      <c r="V1946" s="7">
        <f>Ecommerce_Sales[[#This Row],[Profit]]/Ecommerce_Sales[[#This Row],[Total_Price]]</f>
        <v>0.24874371859296482</v>
      </c>
      <c r="W1946" s="3">
        <v>99</v>
      </c>
      <c r="X1946" s="3"/>
    </row>
    <row r="1947" spans="1:24" x14ac:dyDescent="0.25">
      <c r="A1947" s="1" t="s">
        <v>6548</v>
      </c>
      <c r="B1947" s="1" t="s">
        <v>1840</v>
      </c>
      <c r="C1947" s="1" t="s">
        <v>1841</v>
      </c>
      <c r="D1947" s="1" t="s">
        <v>6549</v>
      </c>
      <c r="E1947" s="1" t="s">
        <v>1996</v>
      </c>
      <c r="F1947" s="2">
        <v>45239</v>
      </c>
      <c r="G1947" s="2">
        <v>44967</v>
      </c>
      <c r="H1947" s="2" t="str">
        <f>TEXT(Ecommerce_Sales[[#This Row],[Order_Date]],"mmmm")</f>
        <v>February</v>
      </c>
      <c r="I1947" s="2" t="str">
        <f>TEXT(Ecommerce_Sales[[#This Row],[Order_Date]],"yyyy")</f>
        <v>2023</v>
      </c>
      <c r="J1947" s="2" t="str">
        <f>TEXT(Ecommerce_Sales[[#This Row],[Order_Date]],"mmmm")</f>
        <v>February</v>
      </c>
      <c r="K1947" s="1" t="s">
        <v>1992</v>
      </c>
      <c r="L1947" s="1" t="s">
        <v>6550</v>
      </c>
      <c r="M1947" s="1" t="s">
        <v>2058</v>
      </c>
      <c r="N1947" s="1" t="s">
        <v>1950</v>
      </c>
      <c r="O1947" s="3">
        <v>896</v>
      </c>
      <c r="P1947">
        <v>1</v>
      </c>
      <c r="Q1947" s="3">
        <v>896</v>
      </c>
      <c r="R1947" s="1" t="s">
        <v>1958</v>
      </c>
      <c r="S1947" s="3">
        <v>47</v>
      </c>
      <c r="U1947" t="str">
        <f>IF(Ecommerce_Sales[[#This Row],[Delivery_Time_Days]]&gt;7,"Delay",IF(Ecommerce_Sales[[#This Row],[Delivery_Time_Days]] = 0,"No delivery",IF(Ecommerce_Sales[[#This Row],[Delivery_Time_Days]]&lt;=7,"On-time")))</f>
        <v>No delivery</v>
      </c>
      <c r="V1947" s="7">
        <f>Ecommerce_Sales[[#This Row],[Profit]]/Ecommerce_Sales[[#This Row],[Total_Price]]</f>
        <v>0.40066964285714285</v>
      </c>
      <c r="W1947" s="3">
        <v>359</v>
      </c>
      <c r="X1947" s="3"/>
    </row>
    <row r="1948" spans="1:24" x14ac:dyDescent="0.25">
      <c r="A1948" s="1" t="s">
        <v>6551</v>
      </c>
      <c r="B1948" s="1" t="s">
        <v>1323</v>
      </c>
      <c r="C1948" s="1" t="s">
        <v>1324</v>
      </c>
      <c r="D1948" s="1" t="s">
        <v>4623</v>
      </c>
      <c r="E1948" s="1" t="s">
        <v>1946</v>
      </c>
      <c r="F1948" s="2">
        <v>45260</v>
      </c>
      <c r="G1948" s="2">
        <v>45528</v>
      </c>
      <c r="H1948" s="2" t="str">
        <f>TEXT(Ecommerce_Sales[[#This Row],[Order_Date]],"mmmm")</f>
        <v>August</v>
      </c>
      <c r="I1948" s="2" t="str">
        <f>TEXT(Ecommerce_Sales[[#This Row],[Order_Date]],"yyyy")</f>
        <v>2024</v>
      </c>
      <c r="J1948" s="2" t="str">
        <f>TEXT(Ecommerce_Sales[[#This Row],[Order_Date]],"mmmm")</f>
        <v>August</v>
      </c>
      <c r="K1948" s="1" t="s">
        <v>1992</v>
      </c>
      <c r="L1948" s="1" t="s">
        <v>6552</v>
      </c>
      <c r="M1948" s="1" t="s">
        <v>2065</v>
      </c>
      <c r="N1948" s="1" t="s">
        <v>1978</v>
      </c>
      <c r="O1948" s="3">
        <v>253</v>
      </c>
      <c r="P1948">
        <v>1</v>
      </c>
      <c r="Q1948" s="3">
        <v>253</v>
      </c>
      <c r="R1948" s="1" t="s">
        <v>1958</v>
      </c>
      <c r="S1948" s="3">
        <v>13</v>
      </c>
      <c r="U1948" t="str">
        <f>IF(Ecommerce_Sales[[#This Row],[Delivery_Time_Days]]&gt;7,"Delay",IF(Ecommerce_Sales[[#This Row],[Delivery_Time_Days]] = 0,"No delivery",IF(Ecommerce_Sales[[#This Row],[Delivery_Time_Days]]&lt;=7,"On-time")))</f>
        <v>No delivery</v>
      </c>
      <c r="V1948" s="7">
        <f>Ecommerce_Sales[[#This Row],[Profit]]/Ecommerce_Sales[[#This Row],[Total_Price]]</f>
        <v>0.35177865612648224</v>
      </c>
      <c r="W1948" s="3">
        <v>89</v>
      </c>
      <c r="X1948" s="3"/>
    </row>
    <row r="1949" spans="1:24" x14ac:dyDescent="0.25">
      <c r="A1949" s="1" t="s">
        <v>6553</v>
      </c>
      <c r="B1949" s="1" t="s">
        <v>547</v>
      </c>
      <c r="C1949" s="1" t="s">
        <v>548</v>
      </c>
      <c r="D1949" s="1" t="s">
        <v>3444</v>
      </c>
      <c r="E1949" s="1" t="s">
        <v>1966</v>
      </c>
      <c r="F1949" s="2">
        <v>45000</v>
      </c>
      <c r="G1949" s="2">
        <v>45419</v>
      </c>
      <c r="H1949" s="2" t="str">
        <f>TEXT(Ecommerce_Sales[[#This Row],[Order_Date]],"mmmm")</f>
        <v>May</v>
      </c>
      <c r="I1949" s="2" t="str">
        <f>TEXT(Ecommerce_Sales[[#This Row],[Order_Date]],"yyyy")</f>
        <v>2024</v>
      </c>
      <c r="J1949" s="2" t="str">
        <f>TEXT(Ecommerce_Sales[[#This Row],[Order_Date]],"mmmm")</f>
        <v>May</v>
      </c>
      <c r="K1949" s="1" t="s">
        <v>1947</v>
      </c>
      <c r="L1949" s="1" t="s">
        <v>6554</v>
      </c>
      <c r="M1949" s="1" t="s">
        <v>2002</v>
      </c>
      <c r="N1949" s="1" t="s">
        <v>1989</v>
      </c>
      <c r="O1949" s="3">
        <v>723</v>
      </c>
      <c r="P1949">
        <v>3</v>
      </c>
      <c r="Q1949" s="3">
        <v>2169</v>
      </c>
      <c r="R1949" s="1" t="s">
        <v>2016</v>
      </c>
      <c r="S1949" s="3">
        <v>260</v>
      </c>
      <c r="T1949">
        <v>6</v>
      </c>
      <c r="U1949" t="str">
        <f>IF(Ecommerce_Sales[[#This Row],[Delivery_Time_Days]]&gt;7,"Delay",IF(Ecommerce_Sales[[#This Row],[Delivery_Time_Days]] = 0,"No delivery",IF(Ecommerce_Sales[[#This Row],[Delivery_Time_Days]]&lt;=7,"On-time")))</f>
        <v>On-time</v>
      </c>
      <c r="V1949" s="7">
        <f>Ecommerce_Sales[[#This Row],[Profit]]/Ecommerce_Sales[[#This Row],[Total_Price]]</f>
        <v>0.24988473951129553</v>
      </c>
      <c r="W1949" s="3">
        <v>542</v>
      </c>
      <c r="X1949" s="3"/>
    </row>
    <row r="1950" spans="1:24" x14ac:dyDescent="0.25">
      <c r="A1950" s="1" t="s">
        <v>6555</v>
      </c>
      <c r="B1950" s="1" t="s">
        <v>1343</v>
      </c>
      <c r="C1950" s="1" t="s">
        <v>1344</v>
      </c>
      <c r="D1950" s="1" t="s">
        <v>2628</v>
      </c>
      <c r="E1950" s="1" t="s">
        <v>1996</v>
      </c>
      <c r="F1950" s="2">
        <v>44999</v>
      </c>
      <c r="G1950" s="2">
        <v>45487</v>
      </c>
      <c r="H1950" s="2" t="str">
        <f>TEXT(Ecommerce_Sales[[#This Row],[Order_Date]],"mmmm")</f>
        <v>July</v>
      </c>
      <c r="I1950" s="2" t="str">
        <f>TEXT(Ecommerce_Sales[[#This Row],[Order_Date]],"yyyy")</f>
        <v>2024</v>
      </c>
      <c r="J1950" s="2" t="str">
        <f>TEXT(Ecommerce_Sales[[#This Row],[Order_Date]],"mmmm")</f>
        <v>July</v>
      </c>
      <c r="K1950" s="1" t="s">
        <v>1947</v>
      </c>
      <c r="L1950" s="1" t="s">
        <v>6556</v>
      </c>
      <c r="M1950" s="1" t="s">
        <v>1963</v>
      </c>
      <c r="N1950" s="1" t="s">
        <v>1957</v>
      </c>
      <c r="O1950" s="3">
        <v>1207</v>
      </c>
      <c r="P1950">
        <v>5</v>
      </c>
      <c r="Q1950" s="3">
        <v>6035</v>
      </c>
      <c r="R1950" s="1" t="s">
        <v>1958</v>
      </c>
      <c r="S1950" s="3">
        <v>457</v>
      </c>
      <c r="T1950">
        <v>8</v>
      </c>
      <c r="U1950" t="str">
        <f>IF(Ecommerce_Sales[[#This Row],[Delivery_Time_Days]]&gt;7,"Delay",IF(Ecommerce_Sales[[#This Row],[Delivery_Time_Days]] = 0,"No delivery",IF(Ecommerce_Sales[[#This Row],[Delivery_Time_Days]]&lt;=7,"On-time")))</f>
        <v>Delay</v>
      </c>
      <c r="V1950" s="7">
        <f>Ecommerce_Sales[[#This Row],[Profit]]/Ecommerce_Sales[[#This Row],[Total_Price]]</f>
        <v>0.1499585749792875</v>
      </c>
      <c r="W1950" s="3">
        <v>905</v>
      </c>
      <c r="X1950" s="3"/>
    </row>
    <row r="1951" spans="1:24" x14ac:dyDescent="0.25">
      <c r="A1951" s="1" t="s">
        <v>6557</v>
      </c>
      <c r="B1951" s="1" t="s">
        <v>1420</v>
      </c>
      <c r="C1951" s="1" t="s">
        <v>1421</v>
      </c>
      <c r="D1951" s="1" t="s">
        <v>4266</v>
      </c>
      <c r="E1951" s="1" t="s">
        <v>2005</v>
      </c>
      <c r="F1951" s="2">
        <v>45099</v>
      </c>
      <c r="G1951" s="2">
        <v>45512</v>
      </c>
      <c r="H1951" s="2" t="str">
        <f>TEXT(Ecommerce_Sales[[#This Row],[Order_Date]],"mmmm")</f>
        <v>August</v>
      </c>
      <c r="I1951" s="2" t="str">
        <f>TEXT(Ecommerce_Sales[[#This Row],[Order_Date]],"yyyy")</f>
        <v>2024</v>
      </c>
      <c r="J1951" s="2" t="str">
        <f>TEXT(Ecommerce_Sales[[#This Row],[Order_Date]],"mmmm")</f>
        <v>August</v>
      </c>
      <c r="K1951" s="1" t="s">
        <v>1947</v>
      </c>
      <c r="L1951" s="1" t="s">
        <v>6558</v>
      </c>
      <c r="M1951" s="1" t="s">
        <v>1977</v>
      </c>
      <c r="N1951" s="1" t="s">
        <v>1978</v>
      </c>
      <c r="O1951" s="3">
        <v>883</v>
      </c>
      <c r="P1951">
        <v>2</v>
      </c>
      <c r="Q1951" s="3">
        <v>1765</v>
      </c>
      <c r="R1951" s="1" t="s">
        <v>1951</v>
      </c>
      <c r="S1951" s="3">
        <v>164</v>
      </c>
      <c r="T1951">
        <v>5</v>
      </c>
      <c r="U1951" t="str">
        <f>IF(Ecommerce_Sales[[#This Row],[Delivery_Time_Days]]&gt;7,"Delay",IF(Ecommerce_Sales[[#This Row],[Delivery_Time_Days]] = 0,"No delivery",IF(Ecommerce_Sales[[#This Row],[Delivery_Time_Days]]&lt;=7,"On-time")))</f>
        <v>On-time</v>
      </c>
      <c r="V1951" s="7">
        <f>Ecommerce_Sales[[#This Row],[Profit]]/Ecommerce_Sales[[#This Row],[Total_Price]]</f>
        <v>0.35014164305949008</v>
      </c>
      <c r="W1951" s="3">
        <v>618</v>
      </c>
      <c r="X1951" s="3"/>
    </row>
    <row r="1952" spans="1:24" x14ac:dyDescent="0.25">
      <c r="A1952" s="1" t="s">
        <v>6559</v>
      </c>
      <c r="B1952" s="1" t="s">
        <v>1559</v>
      </c>
      <c r="C1952" s="1" t="s">
        <v>1560</v>
      </c>
      <c r="D1952" s="1" t="s">
        <v>1945</v>
      </c>
      <c r="E1952" s="1" t="s">
        <v>1946</v>
      </c>
      <c r="F1952" s="2">
        <v>45324</v>
      </c>
      <c r="G1952" s="2">
        <v>45430</v>
      </c>
      <c r="H1952" s="2" t="str">
        <f>TEXT(Ecommerce_Sales[[#This Row],[Order_Date]],"mmmm")</f>
        <v>May</v>
      </c>
      <c r="I1952" s="2" t="str">
        <f>TEXT(Ecommerce_Sales[[#This Row],[Order_Date]],"yyyy")</f>
        <v>2024</v>
      </c>
      <c r="J1952" s="2" t="str">
        <f>TEXT(Ecommerce_Sales[[#This Row],[Order_Date]],"mmmm")</f>
        <v>May</v>
      </c>
      <c r="K1952" s="1" t="s">
        <v>1947</v>
      </c>
      <c r="L1952" s="1" t="s">
        <v>6560</v>
      </c>
      <c r="M1952" s="1" t="s">
        <v>1977</v>
      </c>
      <c r="N1952" s="1" t="s">
        <v>1978</v>
      </c>
      <c r="O1952" s="3">
        <v>1071</v>
      </c>
      <c r="P1952">
        <v>4</v>
      </c>
      <c r="Q1952" s="3">
        <v>4283</v>
      </c>
      <c r="R1952" s="1" t="s">
        <v>1958</v>
      </c>
      <c r="S1952" s="3">
        <v>389</v>
      </c>
      <c r="T1952">
        <v>8</v>
      </c>
      <c r="U1952" t="str">
        <f>IF(Ecommerce_Sales[[#This Row],[Delivery_Time_Days]]&gt;7,"Delay",IF(Ecommerce_Sales[[#This Row],[Delivery_Time_Days]] = 0,"No delivery",IF(Ecommerce_Sales[[#This Row],[Delivery_Time_Days]]&lt;=7,"On-time")))</f>
        <v>Delay</v>
      </c>
      <c r="V1952" s="7">
        <f>Ecommerce_Sales[[#This Row],[Profit]]/Ecommerce_Sales[[#This Row],[Total_Price]]</f>
        <v>0.34998832593976187</v>
      </c>
      <c r="W1952" s="3">
        <v>1499</v>
      </c>
      <c r="X1952" s="3"/>
    </row>
    <row r="1953" spans="1:24" x14ac:dyDescent="0.25">
      <c r="A1953" s="1" t="s">
        <v>6561</v>
      </c>
      <c r="B1953" s="1" t="s">
        <v>1293</v>
      </c>
      <c r="C1953" s="1" t="s">
        <v>1294</v>
      </c>
      <c r="D1953" s="1" t="s">
        <v>4569</v>
      </c>
      <c r="E1953" s="1" t="s">
        <v>2005</v>
      </c>
      <c r="F1953" s="2">
        <v>45100</v>
      </c>
      <c r="G1953" s="2">
        <v>45461</v>
      </c>
      <c r="H1953" s="2" t="str">
        <f>TEXT(Ecommerce_Sales[[#This Row],[Order_Date]],"mmmm")</f>
        <v>June</v>
      </c>
      <c r="I1953" s="2" t="str">
        <f>TEXT(Ecommerce_Sales[[#This Row],[Order_Date]],"yyyy")</f>
        <v>2024</v>
      </c>
      <c r="J1953" s="2" t="str">
        <f>TEXT(Ecommerce_Sales[[#This Row],[Order_Date]],"mmmm")</f>
        <v>June</v>
      </c>
      <c r="K1953" s="1" t="s">
        <v>1947</v>
      </c>
      <c r="L1953" s="1" t="s">
        <v>4720</v>
      </c>
      <c r="M1953" s="1" t="s">
        <v>2072</v>
      </c>
      <c r="N1953" s="1" t="s">
        <v>1950</v>
      </c>
      <c r="O1953" s="3">
        <v>633</v>
      </c>
      <c r="P1953">
        <v>1</v>
      </c>
      <c r="Q1953" s="3">
        <v>633</v>
      </c>
      <c r="R1953" s="1" t="s">
        <v>1958</v>
      </c>
      <c r="S1953" s="3">
        <v>34</v>
      </c>
      <c r="T1953">
        <v>3</v>
      </c>
      <c r="U1953" t="str">
        <f>IF(Ecommerce_Sales[[#This Row],[Delivery_Time_Days]]&gt;7,"Delay",IF(Ecommerce_Sales[[#This Row],[Delivery_Time_Days]] = 0,"No delivery",IF(Ecommerce_Sales[[#This Row],[Delivery_Time_Days]]&lt;=7,"On-time")))</f>
        <v>On-time</v>
      </c>
      <c r="V1953" s="7">
        <f>Ecommerce_Sales[[#This Row],[Profit]]/Ecommerce_Sales[[#This Row],[Total_Price]]</f>
        <v>0.39968404423380727</v>
      </c>
      <c r="W1953" s="3">
        <v>253</v>
      </c>
      <c r="X1953" s="3"/>
    </row>
    <row r="1954" spans="1:24" x14ac:dyDescent="0.25">
      <c r="A1954" s="1" t="s">
        <v>6562</v>
      </c>
      <c r="B1954" s="1" t="s">
        <v>240</v>
      </c>
      <c r="C1954" s="1" t="s">
        <v>241</v>
      </c>
      <c r="D1954" s="1" t="s">
        <v>4053</v>
      </c>
      <c r="E1954" s="1" t="s">
        <v>1966</v>
      </c>
      <c r="F1954" s="2">
        <v>45629</v>
      </c>
      <c r="G1954" s="2">
        <v>45384</v>
      </c>
      <c r="H1954" s="2" t="str">
        <f>TEXT(Ecommerce_Sales[[#This Row],[Order_Date]],"mmmm")</f>
        <v>April</v>
      </c>
      <c r="I1954" s="2" t="str">
        <f>TEXT(Ecommerce_Sales[[#This Row],[Order_Date]],"yyyy")</f>
        <v>2024</v>
      </c>
      <c r="J1954" s="2" t="str">
        <f>TEXT(Ecommerce_Sales[[#This Row],[Order_Date]],"mmmm")</f>
        <v>April</v>
      </c>
      <c r="K1954" s="1" t="s">
        <v>1992</v>
      </c>
      <c r="L1954" s="1" t="s">
        <v>6563</v>
      </c>
      <c r="M1954" s="1" t="s">
        <v>2054</v>
      </c>
      <c r="N1954" s="1" t="s">
        <v>1957</v>
      </c>
      <c r="O1954" s="3">
        <v>492</v>
      </c>
      <c r="P1954">
        <v>4</v>
      </c>
      <c r="Q1954" s="3">
        <v>1969</v>
      </c>
      <c r="R1954" s="1" t="s">
        <v>2008</v>
      </c>
      <c r="S1954" s="3">
        <v>226</v>
      </c>
      <c r="U1954" t="str">
        <f>IF(Ecommerce_Sales[[#This Row],[Delivery_Time_Days]]&gt;7,"Delay",IF(Ecommerce_Sales[[#This Row],[Delivery_Time_Days]] = 0,"No delivery",IF(Ecommerce_Sales[[#This Row],[Delivery_Time_Days]]&lt;=7,"On-time")))</f>
        <v>No delivery</v>
      </c>
      <c r="V1954" s="7">
        <f>Ecommerce_Sales[[#This Row],[Profit]]/Ecommerce_Sales[[#This Row],[Total_Price]]</f>
        <v>0.14982224479431183</v>
      </c>
      <c r="W1954" s="3">
        <v>295</v>
      </c>
      <c r="X1954" s="3"/>
    </row>
    <row r="1955" spans="1:24" x14ac:dyDescent="0.25">
      <c r="A1955" s="1" t="s">
        <v>6564</v>
      </c>
      <c r="B1955" s="1" t="s">
        <v>462</v>
      </c>
      <c r="C1955" s="1" t="s">
        <v>463</v>
      </c>
      <c r="D1955" s="1" t="s">
        <v>5047</v>
      </c>
      <c r="E1955" s="1" t="s">
        <v>1981</v>
      </c>
      <c r="F1955" s="2">
        <v>45622</v>
      </c>
      <c r="G1955" s="2">
        <v>44974</v>
      </c>
      <c r="H1955" s="2" t="str">
        <f>TEXT(Ecommerce_Sales[[#This Row],[Order_Date]],"mmmm")</f>
        <v>February</v>
      </c>
      <c r="I1955" s="2" t="str">
        <f>TEXT(Ecommerce_Sales[[#This Row],[Order_Date]],"yyyy")</f>
        <v>2023</v>
      </c>
      <c r="J1955" s="2" t="str">
        <f>TEXT(Ecommerce_Sales[[#This Row],[Order_Date]],"mmmm")</f>
        <v>February</v>
      </c>
      <c r="K1955" s="1" t="s">
        <v>1947</v>
      </c>
      <c r="L1955" s="1" t="s">
        <v>6565</v>
      </c>
      <c r="M1955" s="1" t="s">
        <v>2058</v>
      </c>
      <c r="N1955" s="1" t="s">
        <v>1950</v>
      </c>
      <c r="O1955" s="3">
        <v>469</v>
      </c>
      <c r="P1955">
        <v>2</v>
      </c>
      <c r="Q1955" s="3">
        <v>939</v>
      </c>
      <c r="R1955" s="1" t="s">
        <v>1958</v>
      </c>
      <c r="S1955" s="3">
        <v>85</v>
      </c>
      <c r="T1955">
        <v>9</v>
      </c>
      <c r="U1955" t="str">
        <f>IF(Ecommerce_Sales[[#This Row],[Delivery_Time_Days]]&gt;7,"Delay",IF(Ecommerce_Sales[[#This Row],[Delivery_Time_Days]] = 0,"No delivery",IF(Ecommerce_Sales[[#This Row],[Delivery_Time_Days]]&lt;=7,"On-time")))</f>
        <v>Delay</v>
      </c>
      <c r="V1955" s="7">
        <f>Ecommerce_Sales[[#This Row],[Profit]]/Ecommerce_Sales[[#This Row],[Total_Price]]</f>
        <v>0.40042598509052185</v>
      </c>
      <c r="W1955" s="3">
        <v>376</v>
      </c>
      <c r="X1955" s="3"/>
    </row>
    <row r="1956" spans="1:24" x14ac:dyDescent="0.25">
      <c r="A1956" s="1" t="s">
        <v>6566</v>
      </c>
      <c r="B1956" s="1" t="s">
        <v>246</v>
      </c>
      <c r="C1956" s="1" t="s">
        <v>247</v>
      </c>
      <c r="D1956" s="1" t="s">
        <v>2759</v>
      </c>
      <c r="E1956" s="1" t="s">
        <v>1981</v>
      </c>
      <c r="F1956" s="2">
        <v>44927</v>
      </c>
      <c r="G1956" s="2">
        <v>45381</v>
      </c>
      <c r="H1956" s="2" t="str">
        <f>TEXT(Ecommerce_Sales[[#This Row],[Order_Date]],"mmmm")</f>
        <v>March</v>
      </c>
      <c r="I1956" s="2" t="str">
        <f>TEXT(Ecommerce_Sales[[#This Row],[Order_Date]],"yyyy")</f>
        <v>2024</v>
      </c>
      <c r="J1956" s="2" t="str">
        <f>TEXT(Ecommerce_Sales[[#This Row],[Order_Date]],"mmmm")</f>
        <v>March</v>
      </c>
      <c r="K1956" s="1" t="s">
        <v>1947</v>
      </c>
      <c r="L1956" s="1" t="s">
        <v>6567</v>
      </c>
      <c r="M1956" s="1" t="s">
        <v>2065</v>
      </c>
      <c r="N1956" s="1" t="s">
        <v>1978</v>
      </c>
      <c r="O1956" s="3">
        <v>259</v>
      </c>
      <c r="P1956">
        <v>3</v>
      </c>
      <c r="Q1956" s="3">
        <v>778</v>
      </c>
      <c r="R1956" s="1" t="s">
        <v>2016</v>
      </c>
      <c r="S1956" s="3">
        <v>94</v>
      </c>
      <c r="T1956">
        <v>8</v>
      </c>
      <c r="U1956" t="str">
        <f>IF(Ecommerce_Sales[[#This Row],[Delivery_Time_Days]]&gt;7,"Delay",IF(Ecommerce_Sales[[#This Row],[Delivery_Time_Days]] = 0,"No delivery",IF(Ecommerce_Sales[[#This Row],[Delivery_Time_Days]]&lt;=7,"On-time")))</f>
        <v>Delay</v>
      </c>
      <c r="V1956" s="7">
        <f>Ecommerce_Sales[[#This Row],[Profit]]/Ecommerce_Sales[[#This Row],[Total_Price]]</f>
        <v>0.34961439588688947</v>
      </c>
      <c r="W1956" s="3">
        <v>272</v>
      </c>
      <c r="X1956" s="3"/>
    </row>
    <row r="1957" spans="1:24" x14ac:dyDescent="0.25">
      <c r="A1957" s="1" t="s">
        <v>6568</v>
      </c>
      <c r="B1957" s="1" t="s">
        <v>1124</v>
      </c>
      <c r="C1957" s="1" t="s">
        <v>1125</v>
      </c>
      <c r="D1957" s="1" t="s">
        <v>4519</v>
      </c>
      <c r="E1957" s="1" t="s">
        <v>1981</v>
      </c>
      <c r="F1957" s="2">
        <v>45501</v>
      </c>
      <c r="G1957" s="2">
        <v>45401</v>
      </c>
      <c r="H1957" s="2" t="str">
        <f>TEXT(Ecommerce_Sales[[#This Row],[Order_Date]],"mmmm")</f>
        <v>April</v>
      </c>
      <c r="I1957" s="2" t="str">
        <f>TEXT(Ecommerce_Sales[[#This Row],[Order_Date]],"yyyy")</f>
        <v>2024</v>
      </c>
      <c r="J1957" s="2" t="str">
        <f>TEXT(Ecommerce_Sales[[#This Row],[Order_Date]],"mmmm")</f>
        <v>April</v>
      </c>
      <c r="K1957" s="1" t="s">
        <v>1947</v>
      </c>
      <c r="L1957" s="1" t="s">
        <v>6569</v>
      </c>
      <c r="M1957" s="1" t="s">
        <v>1983</v>
      </c>
      <c r="N1957" s="1" t="s">
        <v>1950</v>
      </c>
      <c r="O1957" s="3">
        <v>781</v>
      </c>
      <c r="P1957">
        <v>3</v>
      </c>
      <c r="Q1957" s="3">
        <v>2344</v>
      </c>
      <c r="R1957" s="1" t="s">
        <v>2008</v>
      </c>
      <c r="S1957" s="3">
        <v>156</v>
      </c>
      <c r="T1957">
        <v>5</v>
      </c>
      <c r="U1957" t="str">
        <f>IF(Ecommerce_Sales[[#This Row],[Delivery_Time_Days]]&gt;7,"Delay",IF(Ecommerce_Sales[[#This Row],[Delivery_Time_Days]] = 0,"No delivery",IF(Ecommerce_Sales[[#This Row],[Delivery_Time_Days]]&lt;=7,"On-time")))</f>
        <v>On-time</v>
      </c>
      <c r="V1957" s="7">
        <f>Ecommerce_Sales[[#This Row],[Profit]]/Ecommerce_Sales[[#This Row],[Total_Price]]</f>
        <v>0.39974402730375425</v>
      </c>
      <c r="W1957" s="3">
        <v>937</v>
      </c>
      <c r="X1957" s="3"/>
    </row>
    <row r="1958" spans="1:24" x14ac:dyDescent="0.25">
      <c r="A1958" s="1" t="s">
        <v>6570</v>
      </c>
      <c r="B1958" s="1" t="s">
        <v>497</v>
      </c>
      <c r="C1958" s="1" t="s">
        <v>498</v>
      </c>
      <c r="D1958" s="1" t="s">
        <v>4429</v>
      </c>
      <c r="E1958" s="1" t="s">
        <v>1996</v>
      </c>
      <c r="F1958" s="2">
        <v>45077</v>
      </c>
      <c r="G1958" s="2">
        <v>45441</v>
      </c>
      <c r="H1958" s="2" t="str">
        <f>TEXT(Ecommerce_Sales[[#This Row],[Order_Date]],"mmmm")</f>
        <v>May</v>
      </c>
      <c r="I1958" s="2" t="str">
        <f>TEXT(Ecommerce_Sales[[#This Row],[Order_Date]],"yyyy")</f>
        <v>2024</v>
      </c>
      <c r="J1958" s="2" t="str">
        <f>TEXT(Ecommerce_Sales[[#This Row],[Order_Date]],"mmmm")</f>
        <v>May</v>
      </c>
      <c r="K1958" s="1" t="s">
        <v>1947</v>
      </c>
      <c r="L1958" s="1" t="s">
        <v>3842</v>
      </c>
      <c r="M1958" s="1" t="s">
        <v>2043</v>
      </c>
      <c r="N1958" s="1" t="s">
        <v>1989</v>
      </c>
      <c r="O1958" s="3">
        <v>1004</v>
      </c>
      <c r="P1958">
        <v>2</v>
      </c>
      <c r="Q1958" s="3">
        <v>2008</v>
      </c>
      <c r="R1958" s="1" t="s">
        <v>1958</v>
      </c>
      <c r="S1958" s="3">
        <v>272</v>
      </c>
      <c r="T1958">
        <v>4</v>
      </c>
      <c r="U1958" t="str">
        <f>IF(Ecommerce_Sales[[#This Row],[Delivery_Time_Days]]&gt;7,"Delay",IF(Ecommerce_Sales[[#This Row],[Delivery_Time_Days]] = 0,"No delivery",IF(Ecommerce_Sales[[#This Row],[Delivery_Time_Days]]&lt;=7,"On-time")))</f>
        <v>On-time</v>
      </c>
      <c r="V1958" s="7">
        <f>Ecommerce_Sales[[#This Row],[Profit]]/Ecommerce_Sales[[#This Row],[Total_Price]]</f>
        <v>0.25</v>
      </c>
      <c r="W1958" s="3">
        <v>502</v>
      </c>
      <c r="X1958" s="3"/>
    </row>
    <row r="1959" spans="1:24" x14ac:dyDescent="0.25">
      <c r="A1959" s="1" t="s">
        <v>6571</v>
      </c>
      <c r="B1959" s="1" t="s">
        <v>8</v>
      </c>
      <c r="C1959" s="1" t="s">
        <v>9</v>
      </c>
      <c r="D1959" s="1" t="s">
        <v>5124</v>
      </c>
      <c r="E1959" s="1" t="s">
        <v>2005</v>
      </c>
      <c r="F1959" s="2">
        <v>45264</v>
      </c>
      <c r="G1959" s="2">
        <v>45479</v>
      </c>
      <c r="H1959" s="2" t="str">
        <f>TEXT(Ecommerce_Sales[[#This Row],[Order_Date]],"mmmm")</f>
        <v>July</v>
      </c>
      <c r="I1959" s="2" t="str">
        <f>TEXT(Ecommerce_Sales[[#This Row],[Order_Date]],"yyyy")</f>
        <v>2024</v>
      </c>
      <c r="J1959" s="2" t="str">
        <f>TEXT(Ecommerce_Sales[[#This Row],[Order_Date]],"mmmm")</f>
        <v>July</v>
      </c>
      <c r="K1959" s="1" t="s">
        <v>1947</v>
      </c>
      <c r="L1959" s="1" t="s">
        <v>5502</v>
      </c>
      <c r="M1959" s="1" t="s">
        <v>1998</v>
      </c>
      <c r="N1959" s="1" t="s">
        <v>1973</v>
      </c>
      <c r="O1959" s="3">
        <v>1157</v>
      </c>
      <c r="P1959">
        <v>6</v>
      </c>
      <c r="Q1959" s="3">
        <v>6944</v>
      </c>
      <c r="R1959" s="1" t="s">
        <v>1958</v>
      </c>
      <c r="S1959" s="3">
        <v>483</v>
      </c>
      <c r="T1959">
        <v>10</v>
      </c>
      <c r="U1959" t="str">
        <f>IF(Ecommerce_Sales[[#This Row],[Delivery_Time_Days]]&gt;7,"Delay",IF(Ecommerce_Sales[[#This Row],[Delivery_Time_Days]] = 0,"No delivery",IF(Ecommerce_Sales[[#This Row],[Delivery_Time_Days]]&lt;=7,"On-time")))</f>
        <v>Delay</v>
      </c>
      <c r="V1959" s="7">
        <f>Ecommerce_Sales[[#This Row],[Profit]]/Ecommerce_Sales[[#This Row],[Total_Price]]</f>
        <v>0.29997119815668205</v>
      </c>
      <c r="W1959" s="3">
        <v>2083</v>
      </c>
      <c r="X1959" s="3"/>
    </row>
    <row r="1960" spans="1:24" x14ac:dyDescent="0.25">
      <c r="A1960" s="1" t="s">
        <v>6572</v>
      </c>
      <c r="B1960" s="1" t="s">
        <v>1009</v>
      </c>
      <c r="C1960" s="1" t="s">
        <v>1010</v>
      </c>
      <c r="D1960" s="1" t="s">
        <v>2045</v>
      </c>
      <c r="E1960" s="1" t="s">
        <v>1946</v>
      </c>
      <c r="F1960" s="2">
        <v>45324</v>
      </c>
      <c r="G1960" s="2">
        <v>45075</v>
      </c>
      <c r="H1960" s="2" t="str">
        <f>TEXT(Ecommerce_Sales[[#This Row],[Order_Date]],"mmmm")</f>
        <v>May</v>
      </c>
      <c r="I1960" s="2" t="str">
        <f>TEXT(Ecommerce_Sales[[#This Row],[Order_Date]],"yyyy")</f>
        <v>2023</v>
      </c>
      <c r="J1960" s="2" t="str">
        <f>TEXT(Ecommerce_Sales[[#This Row],[Order_Date]],"mmmm")</f>
        <v>May</v>
      </c>
      <c r="K1960" s="1" t="s">
        <v>1986</v>
      </c>
      <c r="L1960" s="1" t="s">
        <v>6573</v>
      </c>
      <c r="M1960" s="1" t="s">
        <v>2054</v>
      </c>
      <c r="N1960" s="1" t="s">
        <v>1957</v>
      </c>
      <c r="O1960" s="3">
        <v>130</v>
      </c>
      <c r="P1960">
        <v>1</v>
      </c>
      <c r="Q1960" s="3">
        <v>130</v>
      </c>
      <c r="R1960" s="1" t="s">
        <v>1958</v>
      </c>
      <c r="S1960" s="3">
        <v>7</v>
      </c>
      <c r="U1960" t="str">
        <f>IF(Ecommerce_Sales[[#This Row],[Delivery_Time_Days]]&gt;7,"Delay",IF(Ecommerce_Sales[[#This Row],[Delivery_Time_Days]] = 0,"No delivery",IF(Ecommerce_Sales[[#This Row],[Delivery_Time_Days]]&lt;=7,"On-time")))</f>
        <v>No delivery</v>
      </c>
      <c r="V1960" s="7">
        <f>Ecommerce_Sales[[#This Row],[Profit]]/Ecommerce_Sales[[#This Row],[Total_Price]]</f>
        <v>0.14615384615384616</v>
      </c>
      <c r="W1960" s="3">
        <v>19</v>
      </c>
      <c r="X1960" s="3"/>
    </row>
    <row r="1961" spans="1:24" x14ac:dyDescent="0.25">
      <c r="A1961" s="1" t="s">
        <v>6574</v>
      </c>
      <c r="B1961" s="1" t="s">
        <v>616</v>
      </c>
      <c r="C1961" s="1" t="s">
        <v>617</v>
      </c>
      <c r="D1961" s="1" t="s">
        <v>4502</v>
      </c>
      <c r="E1961" s="1" t="s">
        <v>1946</v>
      </c>
      <c r="F1961" s="2">
        <v>45058</v>
      </c>
      <c r="G1961" s="2">
        <v>44979</v>
      </c>
      <c r="H1961" s="2" t="str">
        <f>TEXT(Ecommerce_Sales[[#This Row],[Order_Date]],"mmmm")</f>
        <v>February</v>
      </c>
      <c r="I1961" s="2" t="str">
        <f>TEXT(Ecommerce_Sales[[#This Row],[Order_Date]],"yyyy")</f>
        <v>2023</v>
      </c>
      <c r="J1961" s="2" t="str">
        <f>TEXT(Ecommerce_Sales[[#This Row],[Order_Date]],"mmmm")</f>
        <v>February</v>
      </c>
      <c r="K1961" s="1" t="s">
        <v>1947</v>
      </c>
      <c r="L1961" s="1" t="s">
        <v>6575</v>
      </c>
      <c r="M1961" s="1" t="s">
        <v>1972</v>
      </c>
      <c r="N1961" s="1" t="s">
        <v>1973</v>
      </c>
      <c r="O1961" s="3">
        <v>207</v>
      </c>
      <c r="P1961">
        <v>3</v>
      </c>
      <c r="Q1961" s="3">
        <v>620</v>
      </c>
      <c r="R1961" s="1" t="s">
        <v>1951</v>
      </c>
      <c r="S1961" s="3">
        <v>36</v>
      </c>
      <c r="T1961">
        <v>2</v>
      </c>
      <c r="U1961" t="str">
        <f>IF(Ecommerce_Sales[[#This Row],[Delivery_Time_Days]]&gt;7,"Delay",IF(Ecommerce_Sales[[#This Row],[Delivery_Time_Days]] = 0,"No delivery",IF(Ecommerce_Sales[[#This Row],[Delivery_Time_Days]]&lt;=7,"On-time")))</f>
        <v>On-time</v>
      </c>
      <c r="V1961" s="7">
        <f>Ecommerce_Sales[[#This Row],[Profit]]/Ecommerce_Sales[[#This Row],[Total_Price]]</f>
        <v>0.3</v>
      </c>
      <c r="W1961" s="3">
        <v>186</v>
      </c>
      <c r="X1961" s="3"/>
    </row>
    <row r="1962" spans="1:24" x14ac:dyDescent="0.25">
      <c r="A1962" s="1" t="s">
        <v>6576</v>
      </c>
      <c r="B1962" s="1" t="s">
        <v>1161</v>
      </c>
      <c r="C1962" s="1" t="s">
        <v>1162</v>
      </c>
      <c r="D1962" s="1" t="s">
        <v>2611</v>
      </c>
      <c r="E1962" s="1" t="s">
        <v>2005</v>
      </c>
      <c r="F1962" s="2">
        <v>45412</v>
      </c>
      <c r="G1962" s="2">
        <v>45556</v>
      </c>
      <c r="H1962" s="2" t="str">
        <f>TEXT(Ecommerce_Sales[[#This Row],[Order_Date]],"mmmm")</f>
        <v>September</v>
      </c>
      <c r="I1962" s="2" t="str">
        <f>TEXT(Ecommerce_Sales[[#This Row],[Order_Date]],"yyyy")</f>
        <v>2024</v>
      </c>
      <c r="J1962" s="2" t="str">
        <f>TEXT(Ecommerce_Sales[[#This Row],[Order_Date]],"mmmm")</f>
        <v>September</v>
      </c>
      <c r="K1962" s="1" t="s">
        <v>1947</v>
      </c>
      <c r="L1962" s="1" t="s">
        <v>6577</v>
      </c>
      <c r="M1962" s="1" t="s">
        <v>1963</v>
      </c>
      <c r="N1962" s="1" t="s">
        <v>1957</v>
      </c>
      <c r="O1962" s="3">
        <v>482</v>
      </c>
      <c r="P1962">
        <v>1</v>
      </c>
      <c r="Q1962" s="3">
        <v>482</v>
      </c>
      <c r="R1962" s="1" t="s">
        <v>1958</v>
      </c>
      <c r="S1962" s="3">
        <v>35</v>
      </c>
      <c r="T1962">
        <v>5</v>
      </c>
      <c r="U1962" t="str">
        <f>IF(Ecommerce_Sales[[#This Row],[Delivery_Time_Days]]&gt;7,"Delay",IF(Ecommerce_Sales[[#This Row],[Delivery_Time_Days]] = 0,"No delivery",IF(Ecommerce_Sales[[#This Row],[Delivery_Time_Days]]&lt;=7,"On-time")))</f>
        <v>On-time</v>
      </c>
      <c r="V1962" s="7">
        <f>Ecommerce_Sales[[#This Row],[Profit]]/Ecommerce_Sales[[#This Row],[Total_Price]]</f>
        <v>0.14937759336099585</v>
      </c>
      <c r="W1962" s="3">
        <v>72</v>
      </c>
      <c r="X1962" s="3"/>
    </row>
    <row r="1963" spans="1:24" x14ac:dyDescent="0.25">
      <c r="A1963" s="1" t="s">
        <v>6578</v>
      </c>
      <c r="B1963" s="1" t="s">
        <v>685</v>
      </c>
      <c r="C1963" s="1" t="s">
        <v>686</v>
      </c>
      <c r="D1963" s="1" t="s">
        <v>2562</v>
      </c>
      <c r="E1963" s="1" t="s">
        <v>2005</v>
      </c>
      <c r="F1963" s="2">
        <v>45285</v>
      </c>
      <c r="G1963" s="2">
        <v>45088</v>
      </c>
      <c r="H1963" s="2" t="str">
        <f>TEXT(Ecommerce_Sales[[#This Row],[Order_Date]],"mmmm")</f>
        <v>June</v>
      </c>
      <c r="I1963" s="2" t="str">
        <f>TEXT(Ecommerce_Sales[[#This Row],[Order_Date]],"yyyy")</f>
        <v>2023</v>
      </c>
      <c r="J1963" s="2" t="str">
        <f>TEXT(Ecommerce_Sales[[#This Row],[Order_Date]],"mmmm")</f>
        <v>June</v>
      </c>
      <c r="K1963" s="1" t="s">
        <v>1947</v>
      </c>
      <c r="L1963" s="1" t="s">
        <v>5163</v>
      </c>
      <c r="M1963" s="1" t="s">
        <v>1972</v>
      </c>
      <c r="N1963" s="1" t="s">
        <v>1973</v>
      </c>
      <c r="O1963" s="3">
        <v>769</v>
      </c>
      <c r="P1963">
        <v>4</v>
      </c>
      <c r="Q1963" s="3">
        <v>3075</v>
      </c>
      <c r="R1963" s="1" t="s">
        <v>1958</v>
      </c>
      <c r="S1963" s="3">
        <v>212</v>
      </c>
      <c r="T1963">
        <v>8</v>
      </c>
      <c r="U1963" t="str">
        <f>IF(Ecommerce_Sales[[#This Row],[Delivery_Time_Days]]&gt;7,"Delay",IF(Ecommerce_Sales[[#This Row],[Delivery_Time_Days]] = 0,"No delivery",IF(Ecommerce_Sales[[#This Row],[Delivery_Time_Days]]&lt;=7,"On-time")))</f>
        <v>Delay</v>
      </c>
      <c r="V1963" s="7">
        <f>Ecommerce_Sales[[#This Row],[Profit]]/Ecommerce_Sales[[#This Row],[Total_Price]]</f>
        <v>0.30016260162601627</v>
      </c>
      <c r="W1963" s="3">
        <v>923</v>
      </c>
      <c r="X1963" s="3"/>
    </row>
    <row r="1964" spans="1:24" x14ac:dyDescent="0.25">
      <c r="A1964" s="1" t="s">
        <v>6579</v>
      </c>
      <c r="B1964" s="1" t="s">
        <v>1283</v>
      </c>
      <c r="C1964" s="1" t="s">
        <v>1284</v>
      </c>
      <c r="D1964" s="1" t="s">
        <v>3798</v>
      </c>
      <c r="E1964" s="1" t="s">
        <v>1996</v>
      </c>
      <c r="F1964" s="2">
        <v>45295</v>
      </c>
      <c r="G1964" s="2">
        <v>44956</v>
      </c>
      <c r="H1964" s="2" t="str">
        <f>TEXT(Ecommerce_Sales[[#This Row],[Order_Date]],"mmmm")</f>
        <v>January</v>
      </c>
      <c r="I1964" s="2" t="str">
        <f>TEXT(Ecommerce_Sales[[#This Row],[Order_Date]],"yyyy")</f>
        <v>2023</v>
      </c>
      <c r="J1964" s="2" t="str">
        <f>TEXT(Ecommerce_Sales[[#This Row],[Order_Date]],"mmmm")</f>
        <v>January</v>
      </c>
      <c r="K1964" s="1" t="s">
        <v>1947</v>
      </c>
      <c r="L1964" s="1" t="s">
        <v>6580</v>
      </c>
      <c r="M1964" s="1" t="s">
        <v>2002</v>
      </c>
      <c r="N1964" s="1" t="s">
        <v>1989</v>
      </c>
      <c r="O1964" s="3">
        <v>416</v>
      </c>
      <c r="P1964">
        <v>1</v>
      </c>
      <c r="Q1964" s="3">
        <v>416</v>
      </c>
      <c r="R1964" s="1" t="s">
        <v>1958</v>
      </c>
      <c r="S1964" s="3">
        <v>39</v>
      </c>
      <c r="T1964">
        <v>5</v>
      </c>
      <c r="U1964" t="str">
        <f>IF(Ecommerce_Sales[[#This Row],[Delivery_Time_Days]]&gt;7,"Delay",IF(Ecommerce_Sales[[#This Row],[Delivery_Time_Days]] = 0,"No delivery",IF(Ecommerce_Sales[[#This Row],[Delivery_Time_Days]]&lt;=7,"On-time")))</f>
        <v>On-time</v>
      </c>
      <c r="V1964" s="7">
        <f>Ecommerce_Sales[[#This Row],[Profit]]/Ecommerce_Sales[[#This Row],[Total_Price]]</f>
        <v>0.25</v>
      </c>
      <c r="W1964" s="3">
        <v>104</v>
      </c>
      <c r="X1964" s="3"/>
    </row>
    <row r="1965" spans="1:24" x14ac:dyDescent="0.25">
      <c r="A1965" s="1" t="s">
        <v>6581</v>
      </c>
      <c r="B1965" s="1" t="s">
        <v>28</v>
      </c>
      <c r="C1965" s="1" t="s">
        <v>29</v>
      </c>
      <c r="D1965" s="1" t="s">
        <v>2508</v>
      </c>
      <c r="E1965" s="1" t="s">
        <v>1954</v>
      </c>
      <c r="F1965" s="2">
        <v>45332</v>
      </c>
      <c r="G1965" s="2">
        <v>45537</v>
      </c>
      <c r="H1965" s="2" t="str">
        <f>TEXT(Ecommerce_Sales[[#This Row],[Order_Date]],"mmmm")</f>
        <v>September</v>
      </c>
      <c r="I1965" s="2" t="str">
        <f>TEXT(Ecommerce_Sales[[#This Row],[Order_Date]],"yyyy")</f>
        <v>2024</v>
      </c>
      <c r="J1965" s="2" t="str">
        <f>TEXT(Ecommerce_Sales[[#This Row],[Order_Date]],"mmmm")</f>
        <v>September</v>
      </c>
      <c r="K1965" s="1" t="s">
        <v>1947</v>
      </c>
      <c r="L1965" s="1" t="s">
        <v>2795</v>
      </c>
      <c r="M1965" s="1" t="s">
        <v>2054</v>
      </c>
      <c r="N1965" s="1" t="s">
        <v>1957</v>
      </c>
      <c r="O1965" s="3">
        <v>553</v>
      </c>
      <c r="P1965">
        <v>3</v>
      </c>
      <c r="Q1965" s="3">
        <v>1660</v>
      </c>
      <c r="R1965" s="1" t="s">
        <v>1958</v>
      </c>
      <c r="S1965" s="3">
        <v>164</v>
      </c>
      <c r="T1965">
        <v>2</v>
      </c>
      <c r="U1965" t="str">
        <f>IF(Ecommerce_Sales[[#This Row],[Delivery_Time_Days]]&gt;7,"Delay",IF(Ecommerce_Sales[[#This Row],[Delivery_Time_Days]] = 0,"No delivery",IF(Ecommerce_Sales[[#This Row],[Delivery_Time_Days]]&lt;=7,"On-time")))</f>
        <v>On-time</v>
      </c>
      <c r="V1965" s="7">
        <f>Ecommerce_Sales[[#This Row],[Profit]]/Ecommerce_Sales[[#This Row],[Total_Price]]</f>
        <v>0.15</v>
      </c>
      <c r="W1965" s="3">
        <v>249</v>
      </c>
      <c r="X1965" s="3"/>
    </row>
    <row r="1966" spans="1:24" x14ac:dyDescent="0.25">
      <c r="A1966" s="1" t="s">
        <v>6582</v>
      </c>
      <c r="B1966" s="1" t="s">
        <v>144</v>
      </c>
      <c r="C1966" s="1" t="s">
        <v>145</v>
      </c>
      <c r="D1966" s="1" t="s">
        <v>2010</v>
      </c>
      <c r="E1966" s="1" t="s">
        <v>1996</v>
      </c>
      <c r="F1966" s="2">
        <v>45655</v>
      </c>
      <c r="G1966" s="2">
        <v>45615</v>
      </c>
      <c r="H1966" s="2" t="str">
        <f>TEXT(Ecommerce_Sales[[#This Row],[Order_Date]],"mmmm")</f>
        <v>November</v>
      </c>
      <c r="I1966" s="2" t="str">
        <f>TEXT(Ecommerce_Sales[[#This Row],[Order_Date]],"yyyy")</f>
        <v>2024</v>
      </c>
      <c r="J1966" s="2" t="str">
        <f>TEXT(Ecommerce_Sales[[#This Row],[Order_Date]],"mmmm")</f>
        <v>November</v>
      </c>
      <c r="K1966" s="1" t="s">
        <v>1947</v>
      </c>
      <c r="L1966" s="1" t="s">
        <v>3773</v>
      </c>
      <c r="M1966" s="1" t="s">
        <v>2247</v>
      </c>
      <c r="N1966" s="1" t="s">
        <v>1957</v>
      </c>
      <c r="O1966" s="3">
        <v>525</v>
      </c>
      <c r="P1966">
        <v>6</v>
      </c>
      <c r="Q1966" s="3">
        <v>3152</v>
      </c>
      <c r="R1966" s="1" t="s">
        <v>1951</v>
      </c>
      <c r="S1966" s="3">
        <v>181</v>
      </c>
      <c r="T1966">
        <v>6</v>
      </c>
      <c r="U1966" t="str">
        <f>IF(Ecommerce_Sales[[#This Row],[Delivery_Time_Days]]&gt;7,"Delay",IF(Ecommerce_Sales[[#This Row],[Delivery_Time_Days]] = 0,"No delivery",IF(Ecommerce_Sales[[#This Row],[Delivery_Time_Days]]&lt;=7,"On-time")))</f>
        <v>On-time</v>
      </c>
      <c r="V1966" s="7">
        <f>Ecommerce_Sales[[#This Row],[Profit]]/Ecommerce_Sales[[#This Row],[Total_Price]]</f>
        <v>0.15006345177664976</v>
      </c>
      <c r="W1966" s="3">
        <v>473</v>
      </c>
      <c r="X1966" s="3"/>
    </row>
    <row r="1967" spans="1:24" x14ac:dyDescent="0.25">
      <c r="A1967" s="1" t="s">
        <v>6583</v>
      </c>
      <c r="B1967" s="1" t="s">
        <v>810</v>
      </c>
      <c r="C1967" s="1" t="s">
        <v>811</v>
      </c>
      <c r="D1967" s="1" t="s">
        <v>2261</v>
      </c>
      <c r="E1967" s="1" t="s">
        <v>1981</v>
      </c>
      <c r="F1967" s="2">
        <v>45228</v>
      </c>
      <c r="G1967" s="2">
        <v>45472</v>
      </c>
      <c r="H1967" s="2" t="str">
        <f>TEXT(Ecommerce_Sales[[#This Row],[Order_Date]],"mmmm")</f>
        <v>June</v>
      </c>
      <c r="I1967" s="2" t="str">
        <f>TEXT(Ecommerce_Sales[[#This Row],[Order_Date]],"yyyy")</f>
        <v>2024</v>
      </c>
      <c r="J1967" s="2" t="str">
        <f>TEXT(Ecommerce_Sales[[#This Row],[Order_Date]],"mmmm")</f>
        <v>June</v>
      </c>
      <c r="K1967" s="1" t="s">
        <v>1947</v>
      </c>
      <c r="L1967" s="1" t="s">
        <v>6584</v>
      </c>
      <c r="M1967" s="1" t="s">
        <v>1998</v>
      </c>
      <c r="N1967" s="1" t="s">
        <v>1973</v>
      </c>
      <c r="O1967" s="3">
        <v>1113</v>
      </c>
      <c r="P1967">
        <v>4</v>
      </c>
      <c r="Q1967" s="3">
        <v>4452</v>
      </c>
      <c r="R1967" s="1" t="s">
        <v>1958</v>
      </c>
      <c r="S1967" s="3">
        <v>507</v>
      </c>
      <c r="T1967">
        <v>2</v>
      </c>
      <c r="U1967" t="str">
        <f>IF(Ecommerce_Sales[[#This Row],[Delivery_Time_Days]]&gt;7,"Delay",IF(Ecommerce_Sales[[#This Row],[Delivery_Time_Days]] = 0,"No delivery",IF(Ecommerce_Sales[[#This Row],[Delivery_Time_Days]]&lt;=7,"On-time")))</f>
        <v>On-time</v>
      </c>
      <c r="V1967" s="7">
        <f>Ecommerce_Sales[[#This Row],[Profit]]/Ecommerce_Sales[[#This Row],[Total_Price]]</f>
        <v>0.30008984725965859</v>
      </c>
      <c r="W1967" s="3">
        <v>1336</v>
      </c>
      <c r="X1967" s="3"/>
    </row>
    <row r="1968" spans="1:24" x14ac:dyDescent="0.25">
      <c r="A1968" s="1" t="s">
        <v>6585</v>
      </c>
      <c r="B1968" s="1" t="s">
        <v>637</v>
      </c>
      <c r="C1968" s="1" t="s">
        <v>638</v>
      </c>
      <c r="D1968" s="1" t="s">
        <v>3623</v>
      </c>
      <c r="E1968" s="1" t="s">
        <v>1954</v>
      </c>
      <c r="F1968" s="2">
        <v>45189</v>
      </c>
      <c r="G1968" s="2">
        <v>45393</v>
      </c>
      <c r="H1968" s="2" t="str">
        <f>TEXT(Ecommerce_Sales[[#This Row],[Order_Date]],"mmmm")</f>
        <v>April</v>
      </c>
      <c r="I1968" s="2" t="str">
        <f>TEXT(Ecommerce_Sales[[#This Row],[Order_Date]],"yyyy")</f>
        <v>2024</v>
      </c>
      <c r="J1968" s="2" t="str">
        <f>TEXT(Ecommerce_Sales[[#This Row],[Order_Date]],"mmmm")</f>
        <v>April</v>
      </c>
      <c r="K1968" s="1" t="s">
        <v>1947</v>
      </c>
      <c r="L1968" s="1" t="s">
        <v>6586</v>
      </c>
      <c r="M1968" s="1" t="s">
        <v>2043</v>
      </c>
      <c r="N1968" s="1" t="s">
        <v>1989</v>
      </c>
      <c r="O1968" s="3">
        <v>30</v>
      </c>
      <c r="P1968">
        <v>2</v>
      </c>
      <c r="Q1968" s="3">
        <v>60</v>
      </c>
      <c r="R1968" s="1" t="s">
        <v>1958</v>
      </c>
      <c r="S1968" s="3">
        <v>7</v>
      </c>
      <c r="T1968">
        <v>2</v>
      </c>
      <c r="U1968" t="str">
        <f>IF(Ecommerce_Sales[[#This Row],[Delivery_Time_Days]]&gt;7,"Delay",IF(Ecommerce_Sales[[#This Row],[Delivery_Time_Days]] = 0,"No delivery",IF(Ecommerce_Sales[[#This Row],[Delivery_Time_Days]]&lt;=7,"On-time")))</f>
        <v>On-time</v>
      </c>
      <c r="V1968" s="7">
        <f>Ecommerce_Sales[[#This Row],[Profit]]/Ecommerce_Sales[[#This Row],[Total_Price]]</f>
        <v>0.25</v>
      </c>
      <c r="W1968" s="3">
        <v>15</v>
      </c>
      <c r="X1968" s="3"/>
    </row>
    <row r="1969" spans="1:24" x14ac:dyDescent="0.25">
      <c r="A1969" s="1" t="s">
        <v>6587</v>
      </c>
      <c r="B1969" s="1" t="s">
        <v>1207</v>
      </c>
      <c r="C1969" s="1" t="s">
        <v>1208</v>
      </c>
      <c r="D1969" s="1" t="s">
        <v>3471</v>
      </c>
      <c r="E1969" s="1" t="s">
        <v>1981</v>
      </c>
      <c r="F1969" s="2">
        <v>45552</v>
      </c>
      <c r="G1969" s="2">
        <v>45431</v>
      </c>
      <c r="H1969" s="2" t="str">
        <f>TEXT(Ecommerce_Sales[[#This Row],[Order_Date]],"mmmm")</f>
        <v>May</v>
      </c>
      <c r="I1969" s="2" t="str">
        <f>TEXT(Ecommerce_Sales[[#This Row],[Order_Date]],"yyyy")</f>
        <v>2024</v>
      </c>
      <c r="J1969" s="2" t="str">
        <f>TEXT(Ecommerce_Sales[[#This Row],[Order_Date]],"mmmm")</f>
        <v>May</v>
      </c>
      <c r="K1969" s="1" t="s">
        <v>1947</v>
      </c>
      <c r="L1969" s="1" t="s">
        <v>6588</v>
      </c>
      <c r="M1969" s="1" t="s">
        <v>2247</v>
      </c>
      <c r="N1969" s="1" t="s">
        <v>1957</v>
      </c>
      <c r="O1969" s="3">
        <v>497</v>
      </c>
      <c r="P1969">
        <v>1</v>
      </c>
      <c r="Q1969" s="3">
        <v>497</v>
      </c>
      <c r="R1969" s="1" t="s">
        <v>1958</v>
      </c>
      <c r="S1969" s="3">
        <v>66</v>
      </c>
      <c r="T1969">
        <v>2</v>
      </c>
      <c r="U1969" t="str">
        <f>IF(Ecommerce_Sales[[#This Row],[Delivery_Time_Days]]&gt;7,"Delay",IF(Ecommerce_Sales[[#This Row],[Delivery_Time_Days]] = 0,"No delivery",IF(Ecommerce_Sales[[#This Row],[Delivery_Time_Days]]&lt;=7,"On-time")))</f>
        <v>On-time</v>
      </c>
      <c r="V1969" s="7">
        <f>Ecommerce_Sales[[#This Row],[Profit]]/Ecommerce_Sales[[#This Row],[Total_Price]]</f>
        <v>0.15090543259557343</v>
      </c>
      <c r="W1969" s="3">
        <v>75</v>
      </c>
      <c r="X1969" s="3"/>
    </row>
    <row r="1970" spans="1:24" x14ac:dyDescent="0.25">
      <c r="A1970" s="1" t="s">
        <v>6589</v>
      </c>
      <c r="B1970" s="1" t="s">
        <v>1420</v>
      </c>
      <c r="C1970" s="1" t="s">
        <v>1421</v>
      </c>
      <c r="D1970" s="1" t="s">
        <v>4266</v>
      </c>
      <c r="E1970" s="1" t="s">
        <v>2005</v>
      </c>
      <c r="F1970" s="2">
        <v>45099</v>
      </c>
      <c r="G1970" s="2">
        <v>45448</v>
      </c>
      <c r="H1970" s="2" t="str">
        <f>TEXT(Ecommerce_Sales[[#This Row],[Order_Date]],"mmmm")</f>
        <v>June</v>
      </c>
      <c r="I1970" s="2" t="str">
        <f>TEXT(Ecommerce_Sales[[#This Row],[Order_Date]],"yyyy")</f>
        <v>2024</v>
      </c>
      <c r="J1970" s="2" t="str">
        <f>TEXT(Ecommerce_Sales[[#This Row],[Order_Date]],"mmmm")</f>
        <v>June</v>
      </c>
      <c r="K1970" s="1" t="s">
        <v>1992</v>
      </c>
      <c r="L1970" s="1" t="s">
        <v>6590</v>
      </c>
      <c r="M1970" s="1" t="s">
        <v>1949</v>
      </c>
      <c r="N1970" s="1" t="s">
        <v>1950</v>
      </c>
      <c r="O1970" s="3">
        <v>310</v>
      </c>
      <c r="P1970">
        <v>6</v>
      </c>
      <c r="Q1970" s="3">
        <v>1860</v>
      </c>
      <c r="R1970" s="1" t="s">
        <v>1958</v>
      </c>
      <c r="S1970" s="3">
        <v>186</v>
      </c>
      <c r="U1970" t="str">
        <f>IF(Ecommerce_Sales[[#This Row],[Delivery_Time_Days]]&gt;7,"Delay",IF(Ecommerce_Sales[[#This Row],[Delivery_Time_Days]] = 0,"No delivery",IF(Ecommerce_Sales[[#This Row],[Delivery_Time_Days]]&lt;=7,"On-time")))</f>
        <v>No delivery</v>
      </c>
      <c r="V1970" s="7">
        <f>Ecommerce_Sales[[#This Row],[Profit]]/Ecommerce_Sales[[#This Row],[Total_Price]]</f>
        <v>0.4</v>
      </c>
      <c r="W1970" s="3">
        <v>744</v>
      </c>
      <c r="X1970" s="3"/>
    </row>
    <row r="1971" spans="1:24" x14ac:dyDescent="0.25">
      <c r="A1971" s="1" t="s">
        <v>6591</v>
      </c>
      <c r="B1971" s="1" t="s">
        <v>22</v>
      </c>
      <c r="C1971" s="1" t="s">
        <v>23</v>
      </c>
      <c r="D1971" s="1" t="s">
        <v>4747</v>
      </c>
      <c r="E1971" s="1" t="s">
        <v>1966</v>
      </c>
      <c r="F1971" s="2">
        <v>45527</v>
      </c>
      <c r="G1971" s="2">
        <v>45317</v>
      </c>
      <c r="H1971" s="2" t="str">
        <f>TEXT(Ecommerce_Sales[[#This Row],[Order_Date]],"mmmm")</f>
        <v>January</v>
      </c>
      <c r="I1971" s="2" t="str">
        <f>TEXT(Ecommerce_Sales[[#This Row],[Order_Date]],"yyyy")</f>
        <v>2024</v>
      </c>
      <c r="J1971" s="2" t="str">
        <f>TEXT(Ecommerce_Sales[[#This Row],[Order_Date]],"mmmm")</f>
        <v>January</v>
      </c>
      <c r="K1971" s="1" t="s">
        <v>1947</v>
      </c>
      <c r="L1971" s="1" t="s">
        <v>6592</v>
      </c>
      <c r="M1971" s="1" t="s">
        <v>2065</v>
      </c>
      <c r="N1971" s="1" t="s">
        <v>1978</v>
      </c>
      <c r="O1971" s="3">
        <v>584</v>
      </c>
      <c r="P1971">
        <v>1</v>
      </c>
      <c r="Q1971" s="3">
        <v>584</v>
      </c>
      <c r="R1971" s="1" t="s">
        <v>1958</v>
      </c>
      <c r="S1971" s="3">
        <v>54</v>
      </c>
      <c r="T1971">
        <v>4</v>
      </c>
      <c r="U1971" t="str">
        <f>IF(Ecommerce_Sales[[#This Row],[Delivery_Time_Days]]&gt;7,"Delay",IF(Ecommerce_Sales[[#This Row],[Delivery_Time_Days]] = 0,"No delivery",IF(Ecommerce_Sales[[#This Row],[Delivery_Time_Days]]&lt;=7,"On-time")))</f>
        <v>On-time</v>
      </c>
      <c r="V1971" s="7">
        <f>Ecommerce_Sales[[#This Row],[Profit]]/Ecommerce_Sales[[#This Row],[Total_Price]]</f>
        <v>0.35102739726027399</v>
      </c>
      <c r="W1971" s="3">
        <v>205</v>
      </c>
      <c r="X1971" s="3"/>
    </row>
    <row r="1972" spans="1:24" x14ac:dyDescent="0.25">
      <c r="A1972" s="1" t="s">
        <v>6593</v>
      </c>
      <c r="B1972" s="1" t="s">
        <v>1621</v>
      </c>
      <c r="C1972" s="1" t="s">
        <v>1622</v>
      </c>
      <c r="D1972" s="1" t="s">
        <v>2579</v>
      </c>
      <c r="E1972" s="1" t="s">
        <v>2005</v>
      </c>
      <c r="F1972" s="2">
        <v>45220</v>
      </c>
      <c r="G1972" s="2">
        <v>45166</v>
      </c>
      <c r="H1972" s="2" t="str">
        <f>TEXT(Ecommerce_Sales[[#This Row],[Order_Date]],"mmmm")</f>
        <v>August</v>
      </c>
      <c r="I1972" s="2" t="str">
        <f>TEXT(Ecommerce_Sales[[#This Row],[Order_Date]],"yyyy")</f>
        <v>2023</v>
      </c>
      <c r="J1972" s="2" t="str">
        <f>TEXT(Ecommerce_Sales[[#This Row],[Order_Date]],"mmmm")</f>
        <v>August</v>
      </c>
      <c r="K1972" s="1" t="s">
        <v>1947</v>
      </c>
      <c r="L1972" s="1" t="s">
        <v>6594</v>
      </c>
      <c r="M1972" s="1" t="s">
        <v>1968</v>
      </c>
      <c r="N1972" s="1" t="s">
        <v>1957</v>
      </c>
      <c r="O1972" s="3">
        <v>947</v>
      </c>
      <c r="P1972">
        <v>5</v>
      </c>
      <c r="Q1972" s="3">
        <v>4736</v>
      </c>
      <c r="R1972" s="1" t="s">
        <v>1951</v>
      </c>
      <c r="S1972" s="3">
        <v>703</v>
      </c>
      <c r="T1972">
        <v>4</v>
      </c>
      <c r="U1972" t="str">
        <f>IF(Ecommerce_Sales[[#This Row],[Delivery_Time_Days]]&gt;7,"Delay",IF(Ecommerce_Sales[[#This Row],[Delivery_Time_Days]] = 0,"No delivery",IF(Ecommerce_Sales[[#This Row],[Delivery_Time_Days]]&lt;=7,"On-time")))</f>
        <v>On-time</v>
      </c>
      <c r="V1972" s="7">
        <f>Ecommerce_Sales[[#This Row],[Profit]]/Ecommerce_Sales[[#This Row],[Total_Price]]</f>
        <v>0.14991554054054054</v>
      </c>
      <c r="W1972" s="3">
        <v>710</v>
      </c>
      <c r="X1972" s="3"/>
    </row>
    <row r="1973" spans="1:24" x14ac:dyDescent="0.25">
      <c r="A1973" s="1" t="s">
        <v>6595</v>
      </c>
      <c r="B1973" s="1" t="s">
        <v>873</v>
      </c>
      <c r="C1973" s="1" t="s">
        <v>874</v>
      </c>
      <c r="D1973" s="1" t="s">
        <v>6031</v>
      </c>
      <c r="E1973" s="1" t="s">
        <v>1954</v>
      </c>
      <c r="F1973" s="2">
        <v>44945</v>
      </c>
      <c r="G1973" s="2">
        <v>44988</v>
      </c>
      <c r="H1973" s="2" t="str">
        <f>TEXT(Ecommerce_Sales[[#This Row],[Order_Date]],"mmmm")</f>
        <v>March</v>
      </c>
      <c r="I1973" s="2" t="str">
        <f>TEXT(Ecommerce_Sales[[#This Row],[Order_Date]],"yyyy")</f>
        <v>2023</v>
      </c>
      <c r="J1973" s="2" t="str">
        <f>TEXT(Ecommerce_Sales[[#This Row],[Order_Date]],"mmmm")</f>
        <v>March</v>
      </c>
      <c r="K1973" s="1" t="s">
        <v>1947</v>
      </c>
      <c r="L1973" s="1" t="s">
        <v>2644</v>
      </c>
      <c r="M1973" s="1" t="s">
        <v>1956</v>
      </c>
      <c r="N1973" s="1" t="s">
        <v>1957</v>
      </c>
      <c r="O1973" s="3">
        <v>865</v>
      </c>
      <c r="P1973">
        <v>5</v>
      </c>
      <c r="Q1973" s="3">
        <v>4327</v>
      </c>
      <c r="R1973" s="1" t="s">
        <v>1958</v>
      </c>
      <c r="S1973" s="3">
        <v>495</v>
      </c>
      <c r="T1973">
        <v>8</v>
      </c>
      <c r="U1973" t="str">
        <f>IF(Ecommerce_Sales[[#This Row],[Delivery_Time_Days]]&gt;7,"Delay",IF(Ecommerce_Sales[[#This Row],[Delivery_Time_Days]] = 0,"No delivery",IF(Ecommerce_Sales[[#This Row],[Delivery_Time_Days]]&lt;=7,"On-time")))</f>
        <v>Delay</v>
      </c>
      <c r="V1973" s="7">
        <f>Ecommerce_Sales[[#This Row],[Profit]]/Ecommerce_Sales[[#This Row],[Total_Price]]</f>
        <v>0.1499884446498729</v>
      </c>
      <c r="W1973" s="3">
        <v>649</v>
      </c>
      <c r="X1973" s="3"/>
    </row>
    <row r="1974" spans="1:24" x14ac:dyDescent="0.25">
      <c r="A1974" s="1" t="s">
        <v>6596</v>
      </c>
      <c r="B1974" s="1" t="s">
        <v>1023</v>
      </c>
      <c r="C1974" s="1" t="s">
        <v>1024</v>
      </c>
      <c r="D1974" s="1" t="s">
        <v>4125</v>
      </c>
      <c r="E1974" s="1" t="s">
        <v>1961</v>
      </c>
      <c r="F1974" s="2">
        <v>45129</v>
      </c>
      <c r="G1974" s="2">
        <v>45215</v>
      </c>
      <c r="H1974" s="2" t="str">
        <f>TEXT(Ecommerce_Sales[[#This Row],[Order_Date]],"mmmm")</f>
        <v>October</v>
      </c>
      <c r="I1974" s="2" t="str">
        <f>TEXT(Ecommerce_Sales[[#This Row],[Order_Date]],"yyyy")</f>
        <v>2023</v>
      </c>
      <c r="J1974" s="2" t="str">
        <f>TEXT(Ecommerce_Sales[[#This Row],[Order_Date]],"mmmm")</f>
        <v>October</v>
      </c>
      <c r="K1974" s="1" t="s">
        <v>1947</v>
      </c>
      <c r="L1974" s="1" t="s">
        <v>6597</v>
      </c>
      <c r="M1974" s="1" t="s">
        <v>2072</v>
      </c>
      <c r="N1974" s="1" t="s">
        <v>1950</v>
      </c>
      <c r="O1974" s="3">
        <v>51</v>
      </c>
      <c r="P1974">
        <v>3</v>
      </c>
      <c r="Q1974" s="3">
        <v>153</v>
      </c>
      <c r="R1974" s="1" t="s">
        <v>1958</v>
      </c>
      <c r="S1974" s="3">
        <v>9</v>
      </c>
      <c r="T1974">
        <v>5</v>
      </c>
      <c r="U1974" t="str">
        <f>IF(Ecommerce_Sales[[#This Row],[Delivery_Time_Days]]&gt;7,"Delay",IF(Ecommerce_Sales[[#This Row],[Delivery_Time_Days]] = 0,"No delivery",IF(Ecommerce_Sales[[#This Row],[Delivery_Time_Days]]&lt;=7,"On-time")))</f>
        <v>On-time</v>
      </c>
      <c r="V1974" s="7">
        <f>Ecommerce_Sales[[#This Row],[Profit]]/Ecommerce_Sales[[#This Row],[Total_Price]]</f>
        <v>0.39869281045751637</v>
      </c>
      <c r="W1974" s="3">
        <v>61</v>
      </c>
      <c r="X1974" s="3"/>
    </row>
    <row r="1975" spans="1:24" x14ac:dyDescent="0.25">
      <c r="A1975" s="1" t="s">
        <v>6598</v>
      </c>
      <c r="B1975" s="1" t="s">
        <v>6</v>
      </c>
      <c r="C1975" s="1" t="s">
        <v>7</v>
      </c>
      <c r="D1975" s="1" t="s">
        <v>3691</v>
      </c>
      <c r="E1975" s="1" t="s">
        <v>1996</v>
      </c>
      <c r="F1975" s="2">
        <v>45330</v>
      </c>
      <c r="G1975" s="2">
        <v>45596</v>
      </c>
      <c r="H1975" s="2" t="str">
        <f>TEXT(Ecommerce_Sales[[#This Row],[Order_Date]],"mmmm")</f>
        <v>October</v>
      </c>
      <c r="I1975" s="2" t="str">
        <f>TEXT(Ecommerce_Sales[[#This Row],[Order_Date]],"yyyy")</f>
        <v>2024</v>
      </c>
      <c r="J1975" s="2" t="str">
        <f>TEXT(Ecommerce_Sales[[#This Row],[Order_Date]],"mmmm")</f>
        <v>October</v>
      </c>
      <c r="K1975" s="1" t="s">
        <v>1947</v>
      </c>
      <c r="L1975" s="1" t="s">
        <v>6599</v>
      </c>
      <c r="M1975" s="1" t="s">
        <v>1983</v>
      </c>
      <c r="N1975" s="1" t="s">
        <v>1950</v>
      </c>
      <c r="O1975" s="3">
        <v>604</v>
      </c>
      <c r="P1975">
        <v>1</v>
      </c>
      <c r="Q1975" s="3">
        <v>604</v>
      </c>
      <c r="R1975" s="1" t="s">
        <v>2012</v>
      </c>
      <c r="S1975" s="3">
        <v>74</v>
      </c>
      <c r="T1975">
        <v>10</v>
      </c>
      <c r="U1975" t="str">
        <f>IF(Ecommerce_Sales[[#This Row],[Delivery_Time_Days]]&gt;7,"Delay",IF(Ecommerce_Sales[[#This Row],[Delivery_Time_Days]] = 0,"No delivery",IF(Ecommerce_Sales[[#This Row],[Delivery_Time_Days]]&lt;=7,"On-time")))</f>
        <v>Delay</v>
      </c>
      <c r="V1975" s="7">
        <f>Ecommerce_Sales[[#This Row],[Profit]]/Ecommerce_Sales[[#This Row],[Total_Price]]</f>
        <v>0.40066225165562913</v>
      </c>
      <c r="W1975" s="3">
        <v>242</v>
      </c>
      <c r="X1975" s="3"/>
    </row>
    <row r="1976" spans="1:24" x14ac:dyDescent="0.25">
      <c r="A1976" s="1" t="s">
        <v>6600</v>
      </c>
      <c r="B1976" s="1" t="s">
        <v>606</v>
      </c>
      <c r="C1976" s="1" t="s">
        <v>607</v>
      </c>
      <c r="D1976" s="1" t="s">
        <v>5199</v>
      </c>
      <c r="E1976" s="1" t="s">
        <v>1981</v>
      </c>
      <c r="F1976" s="2">
        <v>45242</v>
      </c>
      <c r="G1976" s="2">
        <v>45603</v>
      </c>
      <c r="H1976" s="2" t="str">
        <f>TEXT(Ecommerce_Sales[[#This Row],[Order_Date]],"mmmm")</f>
        <v>November</v>
      </c>
      <c r="I1976" s="2" t="str">
        <f>TEXT(Ecommerce_Sales[[#This Row],[Order_Date]],"yyyy")</f>
        <v>2024</v>
      </c>
      <c r="J1976" s="2" t="str">
        <f>TEXT(Ecommerce_Sales[[#This Row],[Order_Date]],"mmmm")</f>
        <v>November</v>
      </c>
      <c r="K1976" s="1" t="s">
        <v>1947</v>
      </c>
      <c r="L1976" s="1" t="s">
        <v>6601</v>
      </c>
      <c r="M1976" s="1" t="s">
        <v>2247</v>
      </c>
      <c r="N1976" s="1" t="s">
        <v>1957</v>
      </c>
      <c r="O1976" s="3">
        <v>977</v>
      </c>
      <c r="P1976">
        <v>7</v>
      </c>
      <c r="Q1976" s="3">
        <v>6839</v>
      </c>
      <c r="R1976" s="1" t="s">
        <v>1958</v>
      </c>
      <c r="S1976" s="3">
        <v>717</v>
      </c>
      <c r="T1976">
        <v>2</v>
      </c>
      <c r="U1976" t="str">
        <f>IF(Ecommerce_Sales[[#This Row],[Delivery_Time_Days]]&gt;7,"Delay",IF(Ecommerce_Sales[[#This Row],[Delivery_Time_Days]] = 0,"No delivery",IF(Ecommerce_Sales[[#This Row],[Delivery_Time_Days]]&lt;=7,"On-time")))</f>
        <v>On-time</v>
      </c>
      <c r="V1976" s="7">
        <f>Ecommerce_Sales[[#This Row],[Profit]]/Ecommerce_Sales[[#This Row],[Total_Price]]</f>
        <v>0.15002193303114492</v>
      </c>
      <c r="W1976" s="3">
        <v>1026</v>
      </c>
      <c r="X1976" s="3"/>
    </row>
    <row r="1977" spans="1:24" x14ac:dyDescent="0.25">
      <c r="A1977" s="1" t="s">
        <v>6602</v>
      </c>
      <c r="B1977" s="1" t="s">
        <v>1209</v>
      </c>
      <c r="C1977" s="1" t="s">
        <v>1210</v>
      </c>
      <c r="D1977" s="1" t="s">
        <v>3602</v>
      </c>
      <c r="E1977" s="1" t="s">
        <v>1961</v>
      </c>
      <c r="F1977" s="2">
        <v>45433</v>
      </c>
      <c r="G1977" s="2">
        <v>45348</v>
      </c>
      <c r="H1977" s="2" t="str">
        <f>TEXT(Ecommerce_Sales[[#This Row],[Order_Date]],"mmmm")</f>
        <v>February</v>
      </c>
      <c r="I1977" s="2" t="str">
        <f>TEXT(Ecommerce_Sales[[#This Row],[Order_Date]],"yyyy")</f>
        <v>2024</v>
      </c>
      <c r="J1977" s="2" t="str">
        <f>TEXT(Ecommerce_Sales[[#This Row],[Order_Date]],"mmmm")</f>
        <v>February</v>
      </c>
      <c r="K1977" s="1" t="s">
        <v>1947</v>
      </c>
      <c r="L1977" s="1" t="s">
        <v>5414</v>
      </c>
      <c r="M1977" s="1" t="s">
        <v>2065</v>
      </c>
      <c r="N1977" s="1" t="s">
        <v>1978</v>
      </c>
      <c r="O1977" s="3">
        <v>172</v>
      </c>
      <c r="P1977">
        <v>3</v>
      </c>
      <c r="Q1977" s="3">
        <v>516</v>
      </c>
      <c r="R1977" s="1" t="s">
        <v>1958</v>
      </c>
      <c r="S1977" s="3">
        <v>60</v>
      </c>
      <c r="T1977">
        <v>4</v>
      </c>
      <c r="U1977" t="str">
        <f>IF(Ecommerce_Sales[[#This Row],[Delivery_Time_Days]]&gt;7,"Delay",IF(Ecommerce_Sales[[#This Row],[Delivery_Time_Days]] = 0,"No delivery",IF(Ecommerce_Sales[[#This Row],[Delivery_Time_Days]]&lt;=7,"On-time")))</f>
        <v>On-time</v>
      </c>
      <c r="V1977" s="7">
        <f>Ecommerce_Sales[[#This Row],[Profit]]/Ecommerce_Sales[[#This Row],[Total_Price]]</f>
        <v>0.35077519379844962</v>
      </c>
      <c r="W1977" s="3">
        <v>181</v>
      </c>
      <c r="X1977" s="3"/>
    </row>
    <row r="1978" spans="1:24" x14ac:dyDescent="0.25">
      <c r="A1978" s="1" t="s">
        <v>6603</v>
      </c>
      <c r="B1978" s="1" t="s">
        <v>1115</v>
      </c>
      <c r="C1978" s="1" t="s">
        <v>1116</v>
      </c>
      <c r="D1978" s="1" t="s">
        <v>6604</v>
      </c>
      <c r="E1978" s="1" t="s">
        <v>1981</v>
      </c>
      <c r="F1978" s="2">
        <v>45574</v>
      </c>
      <c r="G1978" s="2">
        <v>45004</v>
      </c>
      <c r="H1978" s="2" t="str">
        <f>TEXT(Ecommerce_Sales[[#This Row],[Order_Date]],"mmmm")</f>
        <v>March</v>
      </c>
      <c r="I1978" s="2" t="str">
        <f>TEXT(Ecommerce_Sales[[#This Row],[Order_Date]],"yyyy")</f>
        <v>2023</v>
      </c>
      <c r="J1978" s="2" t="str">
        <f>TEXT(Ecommerce_Sales[[#This Row],[Order_Date]],"mmmm")</f>
        <v>March</v>
      </c>
      <c r="K1978" s="1" t="s">
        <v>1986</v>
      </c>
      <c r="L1978" s="1" t="s">
        <v>6605</v>
      </c>
      <c r="M1978" s="1" t="s">
        <v>2007</v>
      </c>
      <c r="N1978" s="1" t="s">
        <v>1973</v>
      </c>
      <c r="O1978" s="3">
        <v>772</v>
      </c>
      <c r="P1978">
        <v>5</v>
      </c>
      <c r="Q1978" s="3">
        <v>3859</v>
      </c>
      <c r="R1978" s="1" t="s">
        <v>1958</v>
      </c>
      <c r="S1978" s="3">
        <v>264</v>
      </c>
      <c r="U1978" t="str">
        <f>IF(Ecommerce_Sales[[#This Row],[Delivery_Time_Days]]&gt;7,"Delay",IF(Ecommerce_Sales[[#This Row],[Delivery_Time_Days]] = 0,"No delivery",IF(Ecommerce_Sales[[#This Row],[Delivery_Time_Days]]&lt;=7,"On-time")))</f>
        <v>No delivery</v>
      </c>
      <c r="V1978" s="7">
        <f>Ecommerce_Sales[[#This Row],[Profit]]/Ecommerce_Sales[[#This Row],[Total_Price]]</f>
        <v>0.30007774034724022</v>
      </c>
      <c r="W1978" s="3">
        <v>1158</v>
      </c>
      <c r="X1978" s="3"/>
    </row>
    <row r="1979" spans="1:24" x14ac:dyDescent="0.25">
      <c r="A1979" s="1" t="s">
        <v>6606</v>
      </c>
      <c r="B1979" s="1" t="s">
        <v>140</v>
      </c>
      <c r="C1979" s="1" t="s">
        <v>141</v>
      </c>
      <c r="D1979" s="1" t="s">
        <v>5393</v>
      </c>
      <c r="E1979" s="1" t="s">
        <v>1981</v>
      </c>
      <c r="F1979" s="2">
        <v>45306</v>
      </c>
      <c r="G1979" s="2">
        <v>45640</v>
      </c>
      <c r="H1979" s="2" t="str">
        <f>TEXT(Ecommerce_Sales[[#This Row],[Order_Date]],"mmmm")</f>
        <v>December</v>
      </c>
      <c r="I1979" s="2" t="str">
        <f>TEXT(Ecommerce_Sales[[#This Row],[Order_Date]],"yyyy")</f>
        <v>2024</v>
      </c>
      <c r="J1979" s="2" t="str">
        <f>TEXT(Ecommerce_Sales[[#This Row],[Order_Date]],"mmmm")</f>
        <v>December</v>
      </c>
      <c r="K1979" s="1" t="s">
        <v>1947</v>
      </c>
      <c r="L1979" s="1" t="s">
        <v>6607</v>
      </c>
      <c r="M1979" s="1" t="s">
        <v>2007</v>
      </c>
      <c r="N1979" s="1" t="s">
        <v>1973</v>
      </c>
      <c r="O1979" s="3">
        <v>526</v>
      </c>
      <c r="P1979">
        <v>6</v>
      </c>
      <c r="Q1979" s="3">
        <v>3157</v>
      </c>
      <c r="R1979" s="1" t="s">
        <v>1951</v>
      </c>
      <c r="S1979" s="3">
        <v>237</v>
      </c>
      <c r="T1979">
        <v>3</v>
      </c>
      <c r="U1979" t="str">
        <f>IF(Ecommerce_Sales[[#This Row],[Delivery_Time_Days]]&gt;7,"Delay",IF(Ecommerce_Sales[[#This Row],[Delivery_Time_Days]] = 0,"No delivery",IF(Ecommerce_Sales[[#This Row],[Delivery_Time_Days]]&lt;=7,"On-time")))</f>
        <v>On-time</v>
      </c>
      <c r="V1979" s="7">
        <f>Ecommerce_Sales[[#This Row],[Profit]]/Ecommerce_Sales[[#This Row],[Total_Price]]</f>
        <v>0.29996832435856824</v>
      </c>
      <c r="W1979" s="3">
        <v>947</v>
      </c>
      <c r="X1979" s="3"/>
    </row>
    <row r="1980" spans="1:24" x14ac:dyDescent="0.25">
      <c r="A1980" s="1" t="s">
        <v>6608</v>
      </c>
      <c r="B1980" s="1" t="s">
        <v>474</v>
      </c>
      <c r="C1980" s="1" t="s">
        <v>475</v>
      </c>
      <c r="D1980" s="1" t="s">
        <v>2954</v>
      </c>
      <c r="E1980" s="1" t="s">
        <v>1954</v>
      </c>
      <c r="F1980" s="2">
        <v>45552</v>
      </c>
      <c r="G1980" s="2">
        <v>45369</v>
      </c>
      <c r="H1980" s="2" t="str">
        <f>TEXT(Ecommerce_Sales[[#This Row],[Order_Date]],"mmmm")</f>
        <v>March</v>
      </c>
      <c r="I1980" s="2" t="str">
        <f>TEXT(Ecommerce_Sales[[#This Row],[Order_Date]],"yyyy")</f>
        <v>2024</v>
      </c>
      <c r="J1980" s="2" t="str">
        <f>TEXT(Ecommerce_Sales[[#This Row],[Order_Date]],"mmmm")</f>
        <v>March</v>
      </c>
      <c r="K1980" s="1" t="s">
        <v>1947</v>
      </c>
      <c r="L1980" s="1" t="s">
        <v>6609</v>
      </c>
      <c r="M1980" s="1" t="s">
        <v>2058</v>
      </c>
      <c r="N1980" s="1" t="s">
        <v>1950</v>
      </c>
      <c r="O1980" s="3">
        <v>333</v>
      </c>
      <c r="P1980">
        <v>5</v>
      </c>
      <c r="Q1980" s="3">
        <v>1666</v>
      </c>
      <c r="R1980" s="1" t="s">
        <v>1958</v>
      </c>
      <c r="S1980" s="3">
        <v>138</v>
      </c>
      <c r="T1980">
        <v>2</v>
      </c>
      <c r="U1980" t="str">
        <f>IF(Ecommerce_Sales[[#This Row],[Delivery_Time_Days]]&gt;7,"Delay",IF(Ecommerce_Sales[[#This Row],[Delivery_Time_Days]] = 0,"No delivery",IF(Ecommerce_Sales[[#This Row],[Delivery_Time_Days]]&lt;=7,"On-time")))</f>
        <v>On-time</v>
      </c>
      <c r="V1980" s="7">
        <f>Ecommerce_Sales[[#This Row],[Profit]]/Ecommerce_Sales[[#This Row],[Total_Price]]</f>
        <v>0.39975990396158462</v>
      </c>
      <c r="W1980" s="3">
        <v>666</v>
      </c>
      <c r="X1980" s="3"/>
    </row>
    <row r="1981" spans="1:24" x14ac:dyDescent="0.25">
      <c r="A1981" s="1" t="s">
        <v>6610</v>
      </c>
      <c r="B1981" s="1" t="s">
        <v>695</v>
      </c>
      <c r="C1981" s="1" t="s">
        <v>696</v>
      </c>
      <c r="D1981" s="1" t="s">
        <v>6611</v>
      </c>
      <c r="E1981" s="1" t="s">
        <v>1946</v>
      </c>
      <c r="F1981" s="2">
        <v>45080</v>
      </c>
      <c r="G1981" s="2">
        <v>45195</v>
      </c>
      <c r="H1981" s="2" t="str">
        <f>TEXT(Ecommerce_Sales[[#This Row],[Order_Date]],"mmmm")</f>
        <v>September</v>
      </c>
      <c r="I1981" s="2" t="str">
        <f>TEXT(Ecommerce_Sales[[#This Row],[Order_Date]],"yyyy")</f>
        <v>2023</v>
      </c>
      <c r="J1981" s="2" t="str">
        <f>TEXT(Ecommerce_Sales[[#This Row],[Order_Date]],"mmmm")</f>
        <v>September</v>
      </c>
      <c r="K1981" s="1" t="s">
        <v>1947</v>
      </c>
      <c r="L1981" s="1" t="s">
        <v>6612</v>
      </c>
      <c r="M1981" s="1" t="s">
        <v>2065</v>
      </c>
      <c r="N1981" s="1" t="s">
        <v>1978</v>
      </c>
      <c r="O1981" s="3">
        <v>962</v>
      </c>
      <c r="P1981">
        <v>3</v>
      </c>
      <c r="Q1981" s="3">
        <v>2886</v>
      </c>
      <c r="R1981" s="1" t="s">
        <v>1958</v>
      </c>
      <c r="S1981" s="3">
        <v>175</v>
      </c>
      <c r="T1981">
        <v>7</v>
      </c>
      <c r="U1981" t="str">
        <f>IF(Ecommerce_Sales[[#This Row],[Delivery_Time_Days]]&gt;7,"Delay",IF(Ecommerce_Sales[[#This Row],[Delivery_Time_Days]] = 0,"No delivery",IF(Ecommerce_Sales[[#This Row],[Delivery_Time_Days]]&lt;=7,"On-time")))</f>
        <v>On-time</v>
      </c>
      <c r="V1981" s="7">
        <f>Ecommerce_Sales[[#This Row],[Profit]]/Ecommerce_Sales[[#This Row],[Total_Price]]</f>
        <v>0.34996534996534995</v>
      </c>
      <c r="W1981" s="3">
        <v>1010</v>
      </c>
      <c r="X1981" s="3"/>
    </row>
    <row r="1982" spans="1:24" x14ac:dyDescent="0.25">
      <c r="A1982" s="1" t="s">
        <v>6613</v>
      </c>
      <c r="B1982" s="1" t="s">
        <v>1181</v>
      </c>
      <c r="C1982" s="1" t="s">
        <v>1888</v>
      </c>
      <c r="D1982" s="1" t="s">
        <v>5363</v>
      </c>
      <c r="E1982" s="1" t="s">
        <v>2005</v>
      </c>
      <c r="F1982" s="2">
        <v>45532</v>
      </c>
      <c r="G1982" s="2">
        <v>45051</v>
      </c>
      <c r="H1982" s="2" t="str">
        <f>TEXT(Ecommerce_Sales[[#This Row],[Order_Date]],"mmmm")</f>
        <v>May</v>
      </c>
      <c r="I1982" s="2" t="str">
        <f>TEXT(Ecommerce_Sales[[#This Row],[Order_Date]],"yyyy")</f>
        <v>2023</v>
      </c>
      <c r="J1982" s="2" t="str">
        <f>TEXT(Ecommerce_Sales[[#This Row],[Order_Date]],"mmmm")</f>
        <v>May</v>
      </c>
      <c r="K1982" s="1" t="s">
        <v>1947</v>
      </c>
      <c r="L1982" s="1" t="s">
        <v>2590</v>
      </c>
      <c r="M1982" s="1" t="s">
        <v>2047</v>
      </c>
      <c r="N1982" s="1" t="s">
        <v>1989</v>
      </c>
      <c r="O1982" s="3">
        <v>279</v>
      </c>
      <c r="P1982">
        <v>1</v>
      </c>
      <c r="Q1982" s="3">
        <v>279</v>
      </c>
      <c r="R1982" s="1" t="s">
        <v>2008</v>
      </c>
      <c r="S1982" s="3">
        <v>23</v>
      </c>
      <c r="T1982">
        <v>10</v>
      </c>
      <c r="U1982" t="str">
        <f>IF(Ecommerce_Sales[[#This Row],[Delivery_Time_Days]]&gt;7,"Delay",IF(Ecommerce_Sales[[#This Row],[Delivery_Time_Days]] = 0,"No delivery",IF(Ecommerce_Sales[[#This Row],[Delivery_Time_Days]]&lt;=7,"On-time")))</f>
        <v>Delay</v>
      </c>
      <c r="V1982" s="7">
        <f>Ecommerce_Sales[[#This Row],[Profit]]/Ecommerce_Sales[[#This Row],[Total_Price]]</f>
        <v>0.25089605734767023</v>
      </c>
      <c r="W1982" s="3">
        <v>70</v>
      </c>
      <c r="X1982" s="3"/>
    </row>
    <row r="1983" spans="1:24" x14ac:dyDescent="0.25">
      <c r="A1983" s="1" t="s">
        <v>6614</v>
      </c>
      <c r="B1983" s="1" t="s">
        <v>998</v>
      </c>
      <c r="C1983" s="1" t="s">
        <v>999</v>
      </c>
      <c r="D1983" s="1" t="s">
        <v>6012</v>
      </c>
      <c r="E1983" s="1" t="s">
        <v>1981</v>
      </c>
      <c r="F1983" s="2">
        <v>45210</v>
      </c>
      <c r="G1983" s="2">
        <v>44960</v>
      </c>
      <c r="H1983" s="2" t="str">
        <f>TEXT(Ecommerce_Sales[[#This Row],[Order_Date]],"mmmm")</f>
        <v>February</v>
      </c>
      <c r="I1983" s="2" t="str">
        <f>TEXT(Ecommerce_Sales[[#This Row],[Order_Date]],"yyyy")</f>
        <v>2023</v>
      </c>
      <c r="J1983" s="2" t="str">
        <f>TEXT(Ecommerce_Sales[[#This Row],[Order_Date]],"mmmm")</f>
        <v>February</v>
      </c>
      <c r="K1983" s="1" t="s">
        <v>1992</v>
      </c>
      <c r="L1983" s="1" t="s">
        <v>6615</v>
      </c>
      <c r="M1983" s="1" t="s">
        <v>2247</v>
      </c>
      <c r="N1983" s="1" t="s">
        <v>1957</v>
      </c>
      <c r="O1983" s="3">
        <v>706</v>
      </c>
      <c r="P1983">
        <v>4</v>
      </c>
      <c r="Q1983" s="3">
        <v>2822</v>
      </c>
      <c r="R1983" s="1" t="s">
        <v>1951</v>
      </c>
      <c r="S1983" s="3">
        <v>249</v>
      </c>
      <c r="U1983" t="str">
        <f>IF(Ecommerce_Sales[[#This Row],[Delivery_Time_Days]]&gt;7,"Delay",IF(Ecommerce_Sales[[#This Row],[Delivery_Time_Days]] = 0,"No delivery",IF(Ecommerce_Sales[[#This Row],[Delivery_Time_Days]]&lt;=7,"On-time")))</f>
        <v>No delivery</v>
      </c>
      <c r="V1983" s="7">
        <f>Ecommerce_Sales[[#This Row],[Profit]]/Ecommerce_Sales[[#This Row],[Total_Price]]</f>
        <v>0.14989369241672573</v>
      </c>
      <c r="W1983" s="3">
        <v>423</v>
      </c>
      <c r="X1983" s="3"/>
    </row>
    <row r="1984" spans="1:24" x14ac:dyDescent="0.25">
      <c r="A1984" s="1" t="s">
        <v>6616</v>
      </c>
      <c r="B1984" s="1" t="s">
        <v>488</v>
      </c>
      <c r="C1984" s="1" t="s">
        <v>489</v>
      </c>
      <c r="D1984" s="1" t="s">
        <v>3276</v>
      </c>
      <c r="E1984" s="1" t="s">
        <v>1966</v>
      </c>
      <c r="F1984" s="2">
        <v>44987</v>
      </c>
      <c r="G1984" s="2">
        <v>45370</v>
      </c>
      <c r="H1984" s="2" t="str">
        <f>TEXT(Ecommerce_Sales[[#This Row],[Order_Date]],"mmmm")</f>
        <v>March</v>
      </c>
      <c r="I1984" s="2" t="str">
        <f>TEXT(Ecommerce_Sales[[#This Row],[Order_Date]],"yyyy")</f>
        <v>2024</v>
      </c>
      <c r="J1984" s="2" t="str">
        <f>TEXT(Ecommerce_Sales[[#This Row],[Order_Date]],"mmmm")</f>
        <v>March</v>
      </c>
      <c r="K1984" s="1" t="s">
        <v>1947</v>
      </c>
      <c r="L1984" s="1" t="s">
        <v>6617</v>
      </c>
      <c r="M1984" s="1" t="s">
        <v>2030</v>
      </c>
      <c r="N1984" s="1" t="s">
        <v>1978</v>
      </c>
      <c r="O1984" s="3">
        <v>643</v>
      </c>
      <c r="P1984">
        <v>4</v>
      </c>
      <c r="Q1984" s="3">
        <v>2570</v>
      </c>
      <c r="R1984" s="1" t="s">
        <v>2008</v>
      </c>
      <c r="S1984" s="3">
        <v>347</v>
      </c>
      <c r="T1984">
        <v>2</v>
      </c>
      <c r="U1984" t="str">
        <f>IF(Ecommerce_Sales[[#This Row],[Delivery_Time_Days]]&gt;7,"Delay",IF(Ecommerce_Sales[[#This Row],[Delivery_Time_Days]] = 0,"No delivery",IF(Ecommerce_Sales[[#This Row],[Delivery_Time_Days]]&lt;=7,"On-time")))</f>
        <v>On-time</v>
      </c>
      <c r="V1984" s="7">
        <f>Ecommerce_Sales[[#This Row],[Profit]]/Ecommerce_Sales[[#This Row],[Total_Price]]</f>
        <v>0.35019455252918286</v>
      </c>
      <c r="W1984" s="3">
        <v>900</v>
      </c>
      <c r="X1984" s="3"/>
    </row>
    <row r="1985" spans="1:24" x14ac:dyDescent="0.25">
      <c r="A1985" s="1" t="s">
        <v>6618</v>
      </c>
      <c r="B1985" s="1" t="s">
        <v>418</v>
      </c>
      <c r="C1985" s="1" t="s">
        <v>419</v>
      </c>
      <c r="D1985" s="1" t="s">
        <v>2201</v>
      </c>
      <c r="E1985" s="1" t="s">
        <v>1961</v>
      </c>
      <c r="F1985" s="2">
        <v>45044</v>
      </c>
      <c r="G1985" s="2">
        <v>45202</v>
      </c>
      <c r="H1985" s="2" t="str">
        <f>TEXT(Ecommerce_Sales[[#This Row],[Order_Date]],"mmmm")</f>
        <v>October</v>
      </c>
      <c r="I1985" s="2" t="str">
        <f>TEXT(Ecommerce_Sales[[#This Row],[Order_Date]],"yyyy")</f>
        <v>2023</v>
      </c>
      <c r="J1985" s="2" t="str">
        <f>TEXT(Ecommerce_Sales[[#This Row],[Order_Date]],"mmmm")</f>
        <v>October</v>
      </c>
      <c r="K1985" s="1" t="s">
        <v>1947</v>
      </c>
      <c r="L1985" s="1" t="s">
        <v>6619</v>
      </c>
      <c r="M1985" s="1" t="s">
        <v>2043</v>
      </c>
      <c r="N1985" s="1" t="s">
        <v>1989</v>
      </c>
      <c r="O1985" s="3">
        <v>376</v>
      </c>
      <c r="P1985">
        <v>6</v>
      </c>
      <c r="Q1985" s="3">
        <v>2256</v>
      </c>
      <c r="R1985" s="1" t="s">
        <v>1958</v>
      </c>
      <c r="S1985" s="3">
        <v>173</v>
      </c>
      <c r="T1985">
        <v>2</v>
      </c>
      <c r="U1985" t="str">
        <f>IF(Ecommerce_Sales[[#This Row],[Delivery_Time_Days]]&gt;7,"Delay",IF(Ecommerce_Sales[[#This Row],[Delivery_Time_Days]] = 0,"No delivery",IF(Ecommerce_Sales[[#This Row],[Delivery_Time_Days]]&lt;=7,"On-time")))</f>
        <v>On-time</v>
      </c>
      <c r="V1985" s="7">
        <f>Ecommerce_Sales[[#This Row],[Profit]]/Ecommerce_Sales[[#This Row],[Total_Price]]</f>
        <v>0.25</v>
      </c>
      <c r="W1985" s="3">
        <v>564</v>
      </c>
      <c r="X1985" s="3"/>
    </row>
    <row r="1986" spans="1:24" x14ac:dyDescent="0.25">
      <c r="A1986" s="1" t="s">
        <v>6620</v>
      </c>
      <c r="B1986" s="1" t="s">
        <v>507</v>
      </c>
      <c r="C1986" s="1" t="s">
        <v>508</v>
      </c>
      <c r="D1986" s="1" t="s">
        <v>6621</v>
      </c>
      <c r="E1986" s="1" t="s">
        <v>1966</v>
      </c>
      <c r="F1986" s="2">
        <v>44962</v>
      </c>
      <c r="G1986" s="2">
        <v>45590</v>
      </c>
      <c r="H1986" s="2" t="str">
        <f>TEXT(Ecommerce_Sales[[#This Row],[Order_Date]],"mmmm")</f>
        <v>October</v>
      </c>
      <c r="I1986" s="2" t="str">
        <f>TEXT(Ecommerce_Sales[[#This Row],[Order_Date]],"yyyy")</f>
        <v>2024</v>
      </c>
      <c r="J1986" s="2" t="str">
        <f>TEXT(Ecommerce_Sales[[#This Row],[Order_Date]],"mmmm")</f>
        <v>October</v>
      </c>
      <c r="K1986" s="1" t="s">
        <v>1992</v>
      </c>
      <c r="L1986" s="1" t="s">
        <v>6622</v>
      </c>
      <c r="M1986" s="1" t="s">
        <v>2002</v>
      </c>
      <c r="N1986" s="1" t="s">
        <v>1989</v>
      </c>
      <c r="O1986" s="3">
        <v>1197</v>
      </c>
      <c r="P1986">
        <v>2</v>
      </c>
      <c r="Q1986" s="3">
        <v>2394</v>
      </c>
      <c r="R1986" s="1" t="s">
        <v>1951</v>
      </c>
      <c r="S1986" s="3">
        <v>169</v>
      </c>
      <c r="U1986" t="str">
        <f>IF(Ecommerce_Sales[[#This Row],[Delivery_Time_Days]]&gt;7,"Delay",IF(Ecommerce_Sales[[#This Row],[Delivery_Time_Days]] = 0,"No delivery",IF(Ecommerce_Sales[[#This Row],[Delivery_Time_Days]]&lt;=7,"On-time")))</f>
        <v>No delivery</v>
      </c>
      <c r="V1986" s="7">
        <f>Ecommerce_Sales[[#This Row],[Profit]]/Ecommerce_Sales[[#This Row],[Total_Price]]</f>
        <v>0.24979114452798662</v>
      </c>
      <c r="W1986" s="3">
        <v>598</v>
      </c>
      <c r="X1986" s="3"/>
    </row>
    <row r="1987" spans="1:24" x14ac:dyDescent="0.25">
      <c r="A1987" s="1" t="s">
        <v>6623</v>
      </c>
      <c r="B1987" s="1" t="s">
        <v>44</v>
      </c>
      <c r="C1987" s="1" t="s">
        <v>869</v>
      </c>
      <c r="D1987" s="1" t="s">
        <v>2213</v>
      </c>
      <c r="E1987" s="1" t="s">
        <v>1996</v>
      </c>
      <c r="F1987" s="2">
        <v>45437</v>
      </c>
      <c r="G1987" s="2">
        <v>45581</v>
      </c>
      <c r="H1987" s="2" t="str">
        <f>TEXT(Ecommerce_Sales[[#This Row],[Order_Date]],"mmmm")</f>
        <v>October</v>
      </c>
      <c r="I1987" s="2" t="str">
        <f>TEXT(Ecommerce_Sales[[#This Row],[Order_Date]],"yyyy")</f>
        <v>2024</v>
      </c>
      <c r="J1987" s="2" t="str">
        <f>TEXT(Ecommerce_Sales[[#This Row],[Order_Date]],"mmmm")</f>
        <v>October</v>
      </c>
      <c r="K1987" s="1" t="s">
        <v>1947</v>
      </c>
      <c r="L1987" s="1" t="s">
        <v>6624</v>
      </c>
      <c r="M1987" s="1" t="s">
        <v>1968</v>
      </c>
      <c r="N1987" s="1" t="s">
        <v>1957</v>
      </c>
      <c r="O1987" s="3">
        <v>958</v>
      </c>
      <c r="P1987">
        <v>3</v>
      </c>
      <c r="Q1987" s="3">
        <v>2873</v>
      </c>
      <c r="R1987" s="1" t="s">
        <v>1951</v>
      </c>
      <c r="S1987" s="3">
        <v>401</v>
      </c>
      <c r="T1987">
        <v>8</v>
      </c>
      <c r="U1987" t="str">
        <f>IF(Ecommerce_Sales[[#This Row],[Delivery_Time_Days]]&gt;7,"Delay",IF(Ecommerce_Sales[[#This Row],[Delivery_Time_Days]] = 0,"No delivery",IF(Ecommerce_Sales[[#This Row],[Delivery_Time_Days]]&lt;=7,"On-time")))</f>
        <v>Delay</v>
      </c>
      <c r="V1987" s="7">
        <f>Ecommerce_Sales[[#This Row],[Profit]]/Ecommerce_Sales[[#This Row],[Total_Price]]</f>
        <v>0.15001740341106856</v>
      </c>
      <c r="W1987" s="3">
        <v>431</v>
      </c>
      <c r="X1987" s="3"/>
    </row>
    <row r="1988" spans="1:24" x14ac:dyDescent="0.25">
      <c r="A1988" s="1" t="s">
        <v>6625</v>
      </c>
      <c r="B1988" s="1" t="s">
        <v>192</v>
      </c>
      <c r="C1988" s="1" t="s">
        <v>492</v>
      </c>
      <c r="D1988" s="1" t="s">
        <v>3305</v>
      </c>
      <c r="E1988" s="1" t="s">
        <v>1946</v>
      </c>
      <c r="F1988" s="2">
        <v>45350</v>
      </c>
      <c r="G1988" s="2">
        <v>45593</v>
      </c>
      <c r="H1988" s="2" t="str">
        <f>TEXT(Ecommerce_Sales[[#This Row],[Order_Date]],"mmmm")</f>
        <v>October</v>
      </c>
      <c r="I1988" s="2" t="str">
        <f>TEXT(Ecommerce_Sales[[#This Row],[Order_Date]],"yyyy")</f>
        <v>2024</v>
      </c>
      <c r="J1988" s="2" t="str">
        <f>TEXT(Ecommerce_Sales[[#This Row],[Order_Date]],"mmmm")</f>
        <v>October</v>
      </c>
      <c r="K1988" s="1" t="s">
        <v>1947</v>
      </c>
      <c r="L1988" s="1" t="s">
        <v>6626</v>
      </c>
      <c r="M1988" s="1" t="s">
        <v>2030</v>
      </c>
      <c r="N1988" s="1" t="s">
        <v>1978</v>
      </c>
      <c r="O1988" s="3">
        <v>491</v>
      </c>
      <c r="P1988">
        <v>3</v>
      </c>
      <c r="Q1988" s="3">
        <v>1472</v>
      </c>
      <c r="R1988" s="1" t="s">
        <v>1951</v>
      </c>
      <c r="S1988" s="3">
        <v>75</v>
      </c>
      <c r="T1988">
        <v>8</v>
      </c>
      <c r="U1988" t="str">
        <f>IF(Ecommerce_Sales[[#This Row],[Delivery_Time_Days]]&gt;7,"Delay",IF(Ecommerce_Sales[[#This Row],[Delivery_Time_Days]] = 0,"No delivery",IF(Ecommerce_Sales[[#This Row],[Delivery_Time_Days]]&lt;=7,"On-time")))</f>
        <v>Delay</v>
      </c>
      <c r="V1988" s="7">
        <f>Ecommerce_Sales[[#This Row],[Profit]]/Ecommerce_Sales[[#This Row],[Total_Price]]</f>
        <v>0.34986413043478259</v>
      </c>
      <c r="W1988" s="3">
        <v>515</v>
      </c>
      <c r="X1988" s="3"/>
    </row>
    <row r="1989" spans="1:24" x14ac:dyDescent="0.25">
      <c r="A1989" s="1" t="s">
        <v>6627</v>
      </c>
      <c r="B1989" s="1" t="s">
        <v>537</v>
      </c>
      <c r="C1989" s="1" t="s">
        <v>538</v>
      </c>
      <c r="D1989" s="1" t="s">
        <v>4936</v>
      </c>
      <c r="E1989" s="1" t="s">
        <v>1954</v>
      </c>
      <c r="F1989" s="2">
        <v>45453</v>
      </c>
      <c r="G1989" s="2">
        <v>45095</v>
      </c>
      <c r="H1989" s="2" t="str">
        <f>TEXT(Ecommerce_Sales[[#This Row],[Order_Date]],"mmmm")</f>
        <v>June</v>
      </c>
      <c r="I1989" s="2" t="str">
        <f>TEXT(Ecommerce_Sales[[#This Row],[Order_Date]],"yyyy")</f>
        <v>2023</v>
      </c>
      <c r="J1989" s="2" t="str">
        <f>TEXT(Ecommerce_Sales[[#This Row],[Order_Date]],"mmmm")</f>
        <v>June</v>
      </c>
      <c r="K1989" s="1" t="s">
        <v>1992</v>
      </c>
      <c r="L1989" s="1" t="s">
        <v>6628</v>
      </c>
      <c r="M1989" s="1" t="s">
        <v>2065</v>
      </c>
      <c r="N1989" s="1" t="s">
        <v>1978</v>
      </c>
      <c r="O1989" s="3">
        <v>573</v>
      </c>
      <c r="P1989">
        <v>2</v>
      </c>
      <c r="Q1989" s="3">
        <v>1146</v>
      </c>
      <c r="R1989" s="1" t="s">
        <v>2012</v>
      </c>
      <c r="S1989" s="3">
        <v>106</v>
      </c>
      <c r="U1989" t="str">
        <f>IF(Ecommerce_Sales[[#This Row],[Delivery_Time_Days]]&gt;7,"Delay",IF(Ecommerce_Sales[[#This Row],[Delivery_Time_Days]] = 0,"No delivery",IF(Ecommerce_Sales[[#This Row],[Delivery_Time_Days]]&lt;=7,"On-time")))</f>
        <v>No delivery</v>
      </c>
      <c r="V1989" s="7">
        <f>Ecommerce_Sales[[#This Row],[Profit]]/Ecommerce_Sales[[#This Row],[Total_Price]]</f>
        <v>0.34991273996509598</v>
      </c>
      <c r="W1989" s="3">
        <v>401</v>
      </c>
      <c r="X1989" s="3"/>
    </row>
    <row r="1990" spans="1:24" x14ac:dyDescent="0.25">
      <c r="A1990" s="1" t="s">
        <v>6629</v>
      </c>
      <c r="B1990" s="1" t="s">
        <v>134</v>
      </c>
      <c r="C1990" s="1" t="s">
        <v>135</v>
      </c>
      <c r="D1990" s="1" t="s">
        <v>5027</v>
      </c>
      <c r="E1990" s="1" t="s">
        <v>1961</v>
      </c>
      <c r="F1990" s="2">
        <v>45615</v>
      </c>
      <c r="G1990" s="2">
        <v>45629</v>
      </c>
      <c r="H1990" s="2" t="str">
        <f>TEXT(Ecommerce_Sales[[#This Row],[Order_Date]],"mmmm")</f>
        <v>December</v>
      </c>
      <c r="I1990" s="2" t="str">
        <f>TEXT(Ecommerce_Sales[[#This Row],[Order_Date]],"yyyy")</f>
        <v>2024</v>
      </c>
      <c r="J1990" s="2" t="str">
        <f>TEXT(Ecommerce_Sales[[#This Row],[Order_Date]],"mmmm")</f>
        <v>December</v>
      </c>
      <c r="K1990" s="1" t="s">
        <v>1986</v>
      </c>
      <c r="L1990" s="1" t="s">
        <v>2798</v>
      </c>
      <c r="M1990" s="1" t="s">
        <v>1977</v>
      </c>
      <c r="N1990" s="1" t="s">
        <v>1978</v>
      </c>
      <c r="O1990" s="3">
        <v>1264</v>
      </c>
      <c r="P1990">
        <v>2</v>
      </c>
      <c r="Q1990" s="3">
        <v>2527</v>
      </c>
      <c r="R1990" s="1" t="s">
        <v>2016</v>
      </c>
      <c r="S1990" s="3">
        <v>352</v>
      </c>
      <c r="U1990" t="str">
        <f>IF(Ecommerce_Sales[[#This Row],[Delivery_Time_Days]]&gt;7,"Delay",IF(Ecommerce_Sales[[#This Row],[Delivery_Time_Days]] = 0,"No delivery",IF(Ecommerce_Sales[[#This Row],[Delivery_Time_Days]]&lt;=7,"On-time")))</f>
        <v>No delivery</v>
      </c>
      <c r="V1990" s="7">
        <f>Ecommerce_Sales[[#This Row],[Profit]]/Ecommerce_Sales[[#This Row],[Total_Price]]</f>
        <v>0.34982192322912542</v>
      </c>
      <c r="W1990" s="3">
        <v>884</v>
      </c>
      <c r="X1990" s="3"/>
    </row>
    <row r="1991" spans="1:24" x14ac:dyDescent="0.25">
      <c r="A1991" s="1" t="s">
        <v>6630</v>
      </c>
      <c r="B1991" s="1" t="s">
        <v>1619</v>
      </c>
      <c r="C1991" s="1" t="s">
        <v>1620</v>
      </c>
      <c r="D1991" s="1" t="s">
        <v>2634</v>
      </c>
      <c r="E1991" s="1" t="s">
        <v>2005</v>
      </c>
      <c r="F1991" s="2">
        <v>45171</v>
      </c>
      <c r="G1991" s="2">
        <v>45100</v>
      </c>
      <c r="H1991" s="2" t="str">
        <f>TEXT(Ecommerce_Sales[[#This Row],[Order_Date]],"mmmm")</f>
        <v>June</v>
      </c>
      <c r="I1991" s="2" t="str">
        <f>TEXT(Ecommerce_Sales[[#This Row],[Order_Date]],"yyyy")</f>
        <v>2023</v>
      </c>
      <c r="J1991" s="2" t="str">
        <f>TEXT(Ecommerce_Sales[[#This Row],[Order_Date]],"mmmm")</f>
        <v>June</v>
      </c>
      <c r="K1991" s="1" t="s">
        <v>1992</v>
      </c>
      <c r="L1991" s="1" t="s">
        <v>3609</v>
      </c>
      <c r="M1991" s="1" t="s">
        <v>2030</v>
      </c>
      <c r="N1991" s="1" t="s">
        <v>1978</v>
      </c>
      <c r="O1991" s="3">
        <v>505</v>
      </c>
      <c r="P1991">
        <v>2</v>
      </c>
      <c r="Q1991" s="3">
        <v>1009</v>
      </c>
      <c r="R1991" s="1" t="s">
        <v>1951</v>
      </c>
      <c r="S1991" s="3">
        <v>130</v>
      </c>
      <c r="U1991" t="str">
        <f>IF(Ecommerce_Sales[[#This Row],[Delivery_Time_Days]]&gt;7,"Delay",IF(Ecommerce_Sales[[#This Row],[Delivery_Time_Days]] = 0,"No delivery",IF(Ecommerce_Sales[[#This Row],[Delivery_Time_Days]]&lt;=7,"On-time")))</f>
        <v>No delivery</v>
      </c>
      <c r="V1991" s="7">
        <f>Ecommerce_Sales[[#This Row],[Profit]]/Ecommerce_Sales[[#This Row],[Total_Price]]</f>
        <v>0.34985133795837464</v>
      </c>
      <c r="W1991" s="3">
        <v>353</v>
      </c>
      <c r="X1991" s="3"/>
    </row>
    <row r="1992" spans="1:24" x14ac:dyDescent="0.25">
      <c r="A1992" s="1" t="s">
        <v>6631</v>
      </c>
      <c r="B1992" s="1" t="s">
        <v>484</v>
      </c>
      <c r="C1992" s="1" t="s">
        <v>485</v>
      </c>
      <c r="D1992" s="1" t="s">
        <v>2684</v>
      </c>
      <c r="E1992" s="1" t="s">
        <v>1996</v>
      </c>
      <c r="F1992" s="2">
        <v>45062</v>
      </c>
      <c r="G1992" s="2">
        <v>45039</v>
      </c>
      <c r="H1992" s="2" t="str">
        <f>TEXT(Ecommerce_Sales[[#This Row],[Order_Date]],"mmmm")</f>
        <v>April</v>
      </c>
      <c r="I1992" s="2" t="str">
        <f>TEXT(Ecommerce_Sales[[#This Row],[Order_Date]],"yyyy")</f>
        <v>2023</v>
      </c>
      <c r="J1992" s="2" t="str">
        <f>TEXT(Ecommerce_Sales[[#This Row],[Order_Date]],"mmmm")</f>
        <v>April</v>
      </c>
      <c r="K1992" s="1" t="s">
        <v>1947</v>
      </c>
      <c r="L1992" s="1" t="s">
        <v>6632</v>
      </c>
      <c r="M1992" s="1" t="s">
        <v>2054</v>
      </c>
      <c r="N1992" s="1" t="s">
        <v>1957</v>
      </c>
      <c r="O1992" s="3">
        <v>47</v>
      </c>
      <c r="P1992">
        <v>5</v>
      </c>
      <c r="Q1992" s="3">
        <v>236</v>
      </c>
      <c r="R1992" s="1" t="s">
        <v>1958</v>
      </c>
      <c r="S1992" s="3">
        <v>34</v>
      </c>
      <c r="T1992">
        <v>6</v>
      </c>
      <c r="U1992" t="str">
        <f>IF(Ecommerce_Sales[[#This Row],[Delivery_Time_Days]]&gt;7,"Delay",IF(Ecommerce_Sales[[#This Row],[Delivery_Time_Days]] = 0,"No delivery",IF(Ecommerce_Sales[[#This Row],[Delivery_Time_Days]]&lt;=7,"On-time")))</f>
        <v>On-time</v>
      </c>
      <c r="V1992" s="7">
        <f>Ecommerce_Sales[[#This Row],[Profit]]/Ecommerce_Sales[[#This Row],[Total_Price]]</f>
        <v>0.14830508474576271</v>
      </c>
      <c r="W1992" s="3">
        <v>35</v>
      </c>
      <c r="X1992" s="3"/>
    </row>
    <row r="1993" spans="1:24" x14ac:dyDescent="0.25">
      <c r="A1993" s="1" t="s">
        <v>6633</v>
      </c>
      <c r="B1993" s="1" t="s">
        <v>72</v>
      </c>
      <c r="C1993" s="1" t="s">
        <v>73</v>
      </c>
      <c r="D1993" s="1" t="s">
        <v>3108</v>
      </c>
      <c r="E1993" s="1" t="s">
        <v>1966</v>
      </c>
      <c r="F1993" s="2">
        <v>45502</v>
      </c>
      <c r="G1993" s="2">
        <v>45646</v>
      </c>
      <c r="H1993" s="2" t="str">
        <f>TEXT(Ecommerce_Sales[[#This Row],[Order_Date]],"mmmm")</f>
        <v>December</v>
      </c>
      <c r="I1993" s="2" t="str">
        <f>TEXT(Ecommerce_Sales[[#This Row],[Order_Date]],"yyyy")</f>
        <v>2024</v>
      </c>
      <c r="J1993" s="2" t="str">
        <f>TEXT(Ecommerce_Sales[[#This Row],[Order_Date]],"mmmm")</f>
        <v>December</v>
      </c>
      <c r="K1993" s="1" t="s">
        <v>1992</v>
      </c>
      <c r="L1993" s="1" t="s">
        <v>6634</v>
      </c>
      <c r="M1993" s="1" t="s">
        <v>1998</v>
      </c>
      <c r="N1993" s="1" t="s">
        <v>1973</v>
      </c>
      <c r="O1993" s="3">
        <v>1354</v>
      </c>
      <c r="P1993">
        <v>10</v>
      </c>
      <c r="Q1993" s="3">
        <v>13536</v>
      </c>
      <c r="R1993" s="1" t="s">
        <v>1958</v>
      </c>
      <c r="S1993" s="3">
        <v>1090</v>
      </c>
      <c r="U1993" t="str">
        <f>IF(Ecommerce_Sales[[#This Row],[Delivery_Time_Days]]&gt;7,"Delay",IF(Ecommerce_Sales[[#This Row],[Delivery_Time_Days]] = 0,"No delivery",IF(Ecommerce_Sales[[#This Row],[Delivery_Time_Days]]&lt;=7,"On-time")))</f>
        <v>No delivery</v>
      </c>
      <c r="V1993" s="7">
        <f>Ecommerce_Sales[[#This Row],[Profit]]/Ecommerce_Sales[[#This Row],[Total_Price]]</f>
        <v>0.30001477541371158</v>
      </c>
      <c r="W1993" s="3">
        <v>4061</v>
      </c>
      <c r="X1993" s="3"/>
    </row>
    <row r="1994" spans="1:24" x14ac:dyDescent="0.25">
      <c r="A1994" s="1" t="s">
        <v>6635</v>
      </c>
      <c r="B1994" s="1" t="s">
        <v>622</v>
      </c>
      <c r="C1994" s="1" t="s">
        <v>623</v>
      </c>
      <c r="D1994" s="1" t="s">
        <v>2320</v>
      </c>
      <c r="E1994" s="1" t="s">
        <v>1966</v>
      </c>
      <c r="F1994" s="2">
        <v>45084</v>
      </c>
      <c r="G1994" s="2">
        <v>45001</v>
      </c>
      <c r="H1994" s="2" t="str">
        <f>TEXT(Ecommerce_Sales[[#This Row],[Order_Date]],"mmmm")</f>
        <v>March</v>
      </c>
      <c r="I1994" s="2" t="str">
        <f>TEXT(Ecommerce_Sales[[#This Row],[Order_Date]],"yyyy")</f>
        <v>2023</v>
      </c>
      <c r="J1994" s="2" t="str">
        <f>TEXT(Ecommerce_Sales[[#This Row],[Order_Date]],"mmmm")</f>
        <v>March</v>
      </c>
      <c r="K1994" s="1" t="s">
        <v>1947</v>
      </c>
      <c r="L1994" s="1" t="s">
        <v>6636</v>
      </c>
      <c r="M1994" s="1" t="s">
        <v>1972</v>
      </c>
      <c r="N1994" s="1" t="s">
        <v>1973</v>
      </c>
      <c r="O1994" s="3">
        <v>896</v>
      </c>
      <c r="P1994">
        <v>3</v>
      </c>
      <c r="Q1994" s="3">
        <v>2687</v>
      </c>
      <c r="R1994" s="1" t="s">
        <v>1951</v>
      </c>
      <c r="S1994" s="3">
        <v>382</v>
      </c>
      <c r="T1994">
        <v>2</v>
      </c>
      <c r="U1994" t="str">
        <f>IF(Ecommerce_Sales[[#This Row],[Delivery_Time_Days]]&gt;7,"Delay",IF(Ecommerce_Sales[[#This Row],[Delivery_Time_Days]] = 0,"No delivery",IF(Ecommerce_Sales[[#This Row],[Delivery_Time_Days]]&lt;=7,"On-time")))</f>
        <v>On-time</v>
      </c>
      <c r="V1994" s="7">
        <f>Ecommerce_Sales[[#This Row],[Profit]]/Ecommerce_Sales[[#This Row],[Total_Price]]</f>
        <v>0.29996278377372532</v>
      </c>
      <c r="W1994" s="3">
        <v>806</v>
      </c>
      <c r="X1994" s="3"/>
    </row>
    <row r="1995" spans="1:24" x14ac:dyDescent="0.25">
      <c r="A1995" s="1" t="s">
        <v>6637</v>
      </c>
      <c r="B1995" s="1" t="s">
        <v>1437</v>
      </c>
      <c r="C1995" s="1" t="s">
        <v>1438</v>
      </c>
      <c r="D1995" s="1" t="s">
        <v>6200</v>
      </c>
      <c r="E1995" s="1" t="s">
        <v>1981</v>
      </c>
      <c r="F1995" s="2">
        <v>45385</v>
      </c>
      <c r="G1995" s="2">
        <v>44957</v>
      </c>
      <c r="H1995" s="2" t="str">
        <f>TEXT(Ecommerce_Sales[[#This Row],[Order_Date]],"mmmm")</f>
        <v>January</v>
      </c>
      <c r="I1995" s="2" t="str">
        <f>TEXT(Ecommerce_Sales[[#This Row],[Order_Date]],"yyyy")</f>
        <v>2023</v>
      </c>
      <c r="J1995" s="2" t="str">
        <f>TEXT(Ecommerce_Sales[[#This Row],[Order_Date]],"mmmm")</f>
        <v>January</v>
      </c>
      <c r="K1995" s="1" t="s">
        <v>1947</v>
      </c>
      <c r="L1995" s="1" t="s">
        <v>6638</v>
      </c>
      <c r="M1995" s="1" t="s">
        <v>2072</v>
      </c>
      <c r="N1995" s="1" t="s">
        <v>1950</v>
      </c>
      <c r="O1995" s="3">
        <v>649</v>
      </c>
      <c r="P1995">
        <v>3</v>
      </c>
      <c r="Q1995" s="3">
        <v>1948</v>
      </c>
      <c r="R1995" s="1" t="s">
        <v>1951</v>
      </c>
      <c r="S1995" s="3">
        <v>267</v>
      </c>
      <c r="T1995">
        <v>5</v>
      </c>
      <c r="U1995" t="str">
        <f>IF(Ecommerce_Sales[[#This Row],[Delivery_Time_Days]]&gt;7,"Delay",IF(Ecommerce_Sales[[#This Row],[Delivery_Time_Days]] = 0,"No delivery",IF(Ecommerce_Sales[[#This Row],[Delivery_Time_Days]]&lt;=7,"On-time")))</f>
        <v>On-time</v>
      </c>
      <c r="V1995" s="7">
        <f>Ecommerce_Sales[[#This Row],[Profit]]/Ecommerce_Sales[[#This Row],[Total_Price]]</f>
        <v>0.39989733059548255</v>
      </c>
      <c r="W1995" s="3">
        <v>779</v>
      </c>
      <c r="X1995" s="3"/>
    </row>
    <row r="1996" spans="1:24" x14ac:dyDescent="0.25">
      <c r="A1996" s="1" t="s">
        <v>6639</v>
      </c>
      <c r="B1996" s="1" t="s">
        <v>1616</v>
      </c>
      <c r="C1996" s="1" t="s">
        <v>1617</v>
      </c>
      <c r="D1996" s="1" t="s">
        <v>3293</v>
      </c>
      <c r="E1996" s="1" t="s">
        <v>1954</v>
      </c>
      <c r="F1996" s="2">
        <v>45635</v>
      </c>
      <c r="G1996" s="2">
        <v>44989</v>
      </c>
      <c r="H1996" s="2" t="str">
        <f>TEXT(Ecommerce_Sales[[#This Row],[Order_Date]],"mmmm")</f>
        <v>March</v>
      </c>
      <c r="I1996" s="2" t="str">
        <f>TEXT(Ecommerce_Sales[[#This Row],[Order_Date]],"yyyy")</f>
        <v>2023</v>
      </c>
      <c r="J1996" s="2" t="str">
        <f>TEXT(Ecommerce_Sales[[#This Row],[Order_Date]],"mmmm")</f>
        <v>March</v>
      </c>
      <c r="K1996" s="1" t="s">
        <v>1986</v>
      </c>
      <c r="L1996" s="1" t="s">
        <v>6640</v>
      </c>
      <c r="M1996" s="1" t="s">
        <v>2002</v>
      </c>
      <c r="N1996" s="1" t="s">
        <v>1989</v>
      </c>
      <c r="O1996" s="3">
        <v>536</v>
      </c>
      <c r="P1996">
        <v>3</v>
      </c>
      <c r="Q1996" s="3">
        <v>1608</v>
      </c>
      <c r="R1996" s="1" t="s">
        <v>1958</v>
      </c>
      <c r="S1996" s="3">
        <v>232</v>
      </c>
      <c r="U1996" t="str">
        <f>IF(Ecommerce_Sales[[#This Row],[Delivery_Time_Days]]&gt;7,"Delay",IF(Ecommerce_Sales[[#This Row],[Delivery_Time_Days]] = 0,"No delivery",IF(Ecommerce_Sales[[#This Row],[Delivery_Time_Days]]&lt;=7,"On-time")))</f>
        <v>No delivery</v>
      </c>
      <c r="V1996" s="7">
        <f>Ecommerce_Sales[[#This Row],[Profit]]/Ecommerce_Sales[[#This Row],[Total_Price]]</f>
        <v>0.25</v>
      </c>
      <c r="W1996" s="3">
        <v>402</v>
      </c>
      <c r="X1996" s="3"/>
    </row>
    <row r="1997" spans="1:24" x14ac:dyDescent="0.25">
      <c r="A1997" s="1" t="s">
        <v>6641</v>
      </c>
      <c r="B1997" s="1" t="s">
        <v>140</v>
      </c>
      <c r="C1997" s="1" t="s">
        <v>141</v>
      </c>
      <c r="D1997" s="1" t="s">
        <v>5393</v>
      </c>
      <c r="E1997" s="1" t="s">
        <v>1981</v>
      </c>
      <c r="F1997" s="2">
        <v>45306</v>
      </c>
      <c r="G1997" s="2">
        <v>45068</v>
      </c>
      <c r="H1997" s="2" t="str">
        <f>TEXT(Ecommerce_Sales[[#This Row],[Order_Date]],"mmmm")</f>
        <v>May</v>
      </c>
      <c r="I1997" s="2" t="str">
        <f>TEXT(Ecommerce_Sales[[#This Row],[Order_Date]],"yyyy")</f>
        <v>2023</v>
      </c>
      <c r="J1997" s="2" t="str">
        <f>TEXT(Ecommerce_Sales[[#This Row],[Order_Date]],"mmmm")</f>
        <v>May</v>
      </c>
      <c r="K1997" s="1" t="s">
        <v>1947</v>
      </c>
      <c r="L1997" s="1" t="s">
        <v>5270</v>
      </c>
      <c r="M1997" s="1" t="s">
        <v>1988</v>
      </c>
      <c r="N1997" s="1" t="s">
        <v>1989</v>
      </c>
      <c r="O1997" s="3">
        <v>322</v>
      </c>
      <c r="P1997">
        <v>2</v>
      </c>
      <c r="Q1997" s="3">
        <v>643</v>
      </c>
      <c r="R1997" s="1" t="s">
        <v>2012</v>
      </c>
      <c r="S1997" s="3">
        <v>68</v>
      </c>
      <c r="T1997">
        <v>4</v>
      </c>
      <c r="U1997" t="str">
        <f>IF(Ecommerce_Sales[[#This Row],[Delivery_Time_Days]]&gt;7,"Delay",IF(Ecommerce_Sales[[#This Row],[Delivery_Time_Days]] = 0,"No delivery",IF(Ecommerce_Sales[[#This Row],[Delivery_Time_Days]]&lt;=7,"On-time")))</f>
        <v>On-time</v>
      </c>
      <c r="V1997" s="7">
        <f>Ecommerce_Sales[[#This Row],[Profit]]/Ecommerce_Sales[[#This Row],[Total_Price]]</f>
        <v>0.25038880248833595</v>
      </c>
      <c r="W1997" s="3">
        <v>161</v>
      </c>
      <c r="X1997" s="3"/>
    </row>
    <row r="1998" spans="1:24" x14ac:dyDescent="0.25">
      <c r="A1998" s="1" t="s">
        <v>6642</v>
      </c>
      <c r="B1998" s="1" t="s">
        <v>490</v>
      </c>
      <c r="C1998" s="1" t="s">
        <v>491</v>
      </c>
      <c r="D1998" s="1" t="s">
        <v>2497</v>
      </c>
      <c r="E1998" s="1" t="s">
        <v>2005</v>
      </c>
      <c r="F1998" s="2">
        <v>45349</v>
      </c>
      <c r="G1998" s="2">
        <v>45136</v>
      </c>
      <c r="H1998" s="2" t="str">
        <f>TEXT(Ecommerce_Sales[[#This Row],[Order_Date]],"mmmm")</f>
        <v>July</v>
      </c>
      <c r="I1998" s="2" t="str">
        <f>TEXT(Ecommerce_Sales[[#This Row],[Order_Date]],"yyyy")</f>
        <v>2023</v>
      </c>
      <c r="J1998" s="2" t="str">
        <f>TEXT(Ecommerce_Sales[[#This Row],[Order_Date]],"mmmm")</f>
        <v>July</v>
      </c>
      <c r="K1998" s="1" t="s">
        <v>1947</v>
      </c>
      <c r="L1998" s="1" t="s">
        <v>3874</v>
      </c>
      <c r="M1998" s="1" t="s">
        <v>1956</v>
      </c>
      <c r="N1998" s="1" t="s">
        <v>1957</v>
      </c>
      <c r="O1998" s="3">
        <v>31</v>
      </c>
      <c r="P1998">
        <v>6</v>
      </c>
      <c r="Q1998" s="3">
        <v>184</v>
      </c>
      <c r="R1998" s="1" t="s">
        <v>1958</v>
      </c>
      <c r="S1998" s="3">
        <v>17</v>
      </c>
      <c r="T1998">
        <v>8</v>
      </c>
      <c r="U1998" t="str">
        <f>IF(Ecommerce_Sales[[#This Row],[Delivery_Time_Days]]&gt;7,"Delay",IF(Ecommerce_Sales[[#This Row],[Delivery_Time_Days]] = 0,"No delivery",IF(Ecommerce_Sales[[#This Row],[Delivery_Time_Days]]&lt;=7,"On-time")))</f>
        <v>Delay</v>
      </c>
      <c r="V1998" s="7">
        <f>Ecommerce_Sales[[#This Row],[Profit]]/Ecommerce_Sales[[#This Row],[Total_Price]]</f>
        <v>0.15217391304347827</v>
      </c>
      <c r="W1998" s="3">
        <v>28</v>
      </c>
      <c r="X1998" s="3"/>
    </row>
    <row r="1999" spans="1:24" x14ac:dyDescent="0.25">
      <c r="A1999" s="1" t="s">
        <v>6643</v>
      </c>
      <c r="B1999" s="1" t="s">
        <v>738</v>
      </c>
      <c r="C1999" s="1" t="s">
        <v>739</v>
      </c>
      <c r="D1999" s="1" t="s">
        <v>3005</v>
      </c>
      <c r="E1999" s="1" t="s">
        <v>1996</v>
      </c>
      <c r="F1999" s="2">
        <v>45601</v>
      </c>
      <c r="G1999" s="2">
        <v>45362</v>
      </c>
      <c r="H1999" s="2" t="str">
        <f>TEXT(Ecommerce_Sales[[#This Row],[Order_Date]],"mmmm")</f>
        <v>March</v>
      </c>
      <c r="I1999" s="2" t="str">
        <f>TEXT(Ecommerce_Sales[[#This Row],[Order_Date]],"yyyy")</f>
        <v>2024</v>
      </c>
      <c r="J1999" s="2" t="str">
        <f>TEXT(Ecommerce_Sales[[#This Row],[Order_Date]],"mmmm")</f>
        <v>March</v>
      </c>
      <c r="K1999" s="1" t="s">
        <v>1992</v>
      </c>
      <c r="L1999" s="1" t="s">
        <v>6644</v>
      </c>
      <c r="M1999" s="1" t="s">
        <v>2043</v>
      </c>
      <c r="N1999" s="1" t="s">
        <v>1989</v>
      </c>
      <c r="O1999" s="3">
        <v>557</v>
      </c>
      <c r="P1999">
        <v>4</v>
      </c>
      <c r="Q1999" s="3">
        <v>2228</v>
      </c>
      <c r="R1999" s="1" t="s">
        <v>1958</v>
      </c>
      <c r="S1999" s="3">
        <v>205</v>
      </c>
      <c r="U1999" t="str">
        <f>IF(Ecommerce_Sales[[#This Row],[Delivery_Time_Days]]&gt;7,"Delay",IF(Ecommerce_Sales[[#This Row],[Delivery_Time_Days]] = 0,"No delivery",IF(Ecommerce_Sales[[#This Row],[Delivery_Time_Days]]&lt;=7,"On-time")))</f>
        <v>No delivery</v>
      </c>
      <c r="V1999" s="7">
        <f>Ecommerce_Sales[[#This Row],[Profit]]/Ecommerce_Sales[[#This Row],[Total_Price]]</f>
        <v>0.25</v>
      </c>
      <c r="W1999" s="3">
        <v>557</v>
      </c>
      <c r="X1999" s="3"/>
    </row>
    <row r="2000" spans="1:24" x14ac:dyDescent="0.25">
      <c r="A2000" s="1" t="s">
        <v>6645</v>
      </c>
      <c r="B2000" s="1" t="s">
        <v>567</v>
      </c>
      <c r="C2000" s="1" t="s">
        <v>568</v>
      </c>
      <c r="D2000" s="1" t="s">
        <v>2584</v>
      </c>
      <c r="E2000" s="1" t="s">
        <v>1954</v>
      </c>
      <c r="F2000" s="2">
        <v>45217</v>
      </c>
      <c r="G2000" s="2">
        <v>45269</v>
      </c>
      <c r="H2000" s="2" t="str">
        <f>TEXT(Ecommerce_Sales[[#This Row],[Order_Date]],"mmmm")</f>
        <v>December</v>
      </c>
      <c r="I2000" s="2" t="str">
        <f>TEXT(Ecommerce_Sales[[#This Row],[Order_Date]],"yyyy")</f>
        <v>2023</v>
      </c>
      <c r="J2000" s="2" t="str">
        <f>TEXT(Ecommerce_Sales[[#This Row],[Order_Date]],"mmmm")</f>
        <v>December</v>
      </c>
      <c r="K2000" s="1" t="s">
        <v>1947</v>
      </c>
      <c r="L2000" s="1" t="s">
        <v>6646</v>
      </c>
      <c r="M2000" s="1" t="s">
        <v>2054</v>
      </c>
      <c r="N2000" s="1" t="s">
        <v>1957</v>
      </c>
      <c r="O2000" s="3">
        <v>1328</v>
      </c>
      <c r="P2000">
        <v>2</v>
      </c>
      <c r="Q2000" s="3">
        <v>2656</v>
      </c>
      <c r="R2000" s="1" t="s">
        <v>1958</v>
      </c>
      <c r="S2000" s="3">
        <v>356</v>
      </c>
      <c r="T2000">
        <v>4</v>
      </c>
      <c r="U2000" t="str">
        <f>IF(Ecommerce_Sales[[#This Row],[Delivery_Time_Days]]&gt;7,"Delay",IF(Ecommerce_Sales[[#This Row],[Delivery_Time_Days]] = 0,"No delivery",IF(Ecommerce_Sales[[#This Row],[Delivery_Time_Days]]&lt;=7,"On-time")))</f>
        <v>On-time</v>
      </c>
      <c r="V2000" s="7">
        <f>Ecommerce_Sales[[#This Row],[Profit]]/Ecommerce_Sales[[#This Row],[Total_Price]]</f>
        <v>0.14984939759036145</v>
      </c>
      <c r="W2000" s="3">
        <v>398</v>
      </c>
      <c r="X2000" s="3"/>
    </row>
    <row r="2001" spans="1:24" x14ac:dyDescent="0.25">
      <c r="A2001" s="1" t="s">
        <v>6647</v>
      </c>
      <c r="B2001" s="1" t="s">
        <v>865</v>
      </c>
      <c r="C2001" s="1" t="s">
        <v>866</v>
      </c>
      <c r="D2001" s="1" t="s">
        <v>3570</v>
      </c>
      <c r="E2001" s="1" t="s">
        <v>1954</v>
      </c>
      <c r="F2001" s="2">
        <v>45617</v>
      </c>
      <c r="G2001" s="2">
        <v>45490</v>
      </c>
      <c r="H2001" s="2" t="str">
        <f>TEXT(Ecommerce_Sales[[#This Row],[Order_Date]],"mmmm")</f>
        <v>July</v>
      </c>
      <c r="I2001" s="2" t="str">
        <f>TEXT(Ecommerce_Sales[[#This Row],[Order_Date]],"yyyy")</f>
        <v>2024</v>
      </c>
      <c r="J2001" s="2" t="str">
        <f>TEXT(Ecommerce_Sales[[#This Row],[Order_Date]],"mmmm")</f>
        <v>July</v>
      </c>
      <c r="K2001" s="1" t="s">
        <v>1947</v>
      </c>
      <c r="L2001" s="1" t="s">
        <v>5459</v>
      </c>
      <c r="M2001" s="1" t="s">
        <v>2007</v>
      </c>
      <c r="N2001" s="1" t="s">
        <v>1973</v>
      </c>
      <c r="O2001" s="3">
        <v>647</v>
      </c>
      <c r="P2001">
        <v>5</v>
      </c>
      <c r="Q2001" s="3">
        <v>3237</v>
      </c>
      <c r="R2001" s="1" t="s">
        <v>1958</v>
      </c>
      <c r="S2001" s="3">
        <v>427</v>
      </c>
      <c r="T2001">
        <v>4</v>
      </c>
      <c r="U2001" t="str">
        <f>IF(Ecommerce_Sales[[#This Row],[Delivery_Time_Days]]&gt;7,"Delay",IF(Ecommerce_Sales[[#This Row],[Delivery_Time_Days]] = 0,"No delivery",IF(Ecommerce_Sales[[#This Row],[Delivery_Time_Days]]&lt;=7,"On-time")))</f>
        <v>On-time</v>
      </c>
      <c r="V2001" s="7">
        <f>Ecommerce_Sales[[#This Row],[Profit]]/Ecommerce_Sales[[#This Row],[Total_Price]]</f>
        <v>0.29996910719802283</v>
      </c>
      <c r="W2001" s="3">
        <v>971</v>
      </c>
      <c r="X2001" s="3"/>
    </row>
    <row r="2002" spans="1:24" x14ac:dyDescent="0.25">
      <c r="A2002" s="1" t="s">
        <v>6648</v>
      </c>
      <c r="B2002" s="1" t="s">
        <v>482</v>
      </c>
      <c r="C2002" s="1" t="s">
        <v>483</v>
      </c>
      <c r="D2002" s="1" t="s">
        <v>3182</v>
      </c>
      <c r="E2002" s="1" t="s">
        <v>1961</v>
      </c>
      <c r="F2002" s="2">
        <v>45019</v>
      </c>
      <c r="G2002" s="2">
        <v>44979</v>
      </c>
      <c r="H2002" s="2" t="str">
        <f>TEXT(Ecommerce_Sales[[#This Row],[Order_Date]],"mmmm")</f>
        <v>February</v>
      </c>
      <c r="I2002" s="2" t="str">
        <f>TEXT(Ecommerce_Sales[[#This Row],[Order_Date]],"yyyy")</f>
        <v>2023</v>
      </c>
      <c r="J2002" s="2" t="str">
        <f>TEXT(Ecommerce_Sales[[#This Row],[Order_Date]],"mmmm")</f>
        <v>February</v>
      </c>
      <c r="K2002" s="1" t="s">
        <v>1947</v>
      </c>
      <c r="L2002" s="1" t="s">
        <v>6649</v>
      </c>
      <c r="M2002" s="1" t="s">
        <v>2054</v>
      </c>
      <c r="N2002" s="1" t="s">
        <v>1957</v>
      </c>
      <c r="O2002" s="3">
        <v>19</v>
      </c>
      <c r="P2002">
        <v>3</v>
      </c>
      <c r="Q2002" s="3">
        <v>56</v>
      </c>
      <c r="R2002" s="1" t="s">
        <v>2012</v>
      </c>
      <c r="S2002" s="3">
        <v>8</v>
      </c>
      <c r="T2002">
        <v>10</v>
      </c>
      <c r="U2002" t="str">
        <f>IF(Ecommerce_Sales[[#This Row],[Delivery_Time_Days]]&gt;7,"Delay",IF(Ecommerce_Sales[[#This Row],[Delivery_Time_Days]] = 0,"No delivery",IF(Ecommerce_Sales[[#This Row],[Delivery_Time_Days]]&lt;=7,"On-time")))</f>
        <v>Delay</v>
      </c>
      <c r="V2002" s="7">
        <f>Ecommerce_Sales[[#This Row],[Profit]]/Ecommerce_Sales[[#This Row],[Total_Price]]</f>
        <v>0.14285714285714285</v>
      </c>
      <c r="W2002" s="3">
        <v>8</v>
      </c>
      <c r="X2002" s="3"/>
    </row>
    <row r="2003" spans="1:24" x14ac:dyDescent="0.25">
      <c r="A2003" s="1" t="s">
        <v>6650</v>
      </c>
      <c r="B2003" s="1" t="s">
        <v>1250</v>
      </c>
      <c r="C2003" s="1" t="s">
        <v>1251</v>
      </c>
      <c r="D2003" s="1" t="s">
        <v>4025</v>
      </c>
      <c r="E2003" s="1" t="s">
        <v>1966</v>
      </c>
      <c r="F2003" s="2">
        <v>45481</v>
      </c>
      <c r="G2003" s="2">
        <v>45163</v>
      </c>
      <c r="H2003" s="2" t="str">
        <f>TEXT(Ecommerce_Sales[[#This Row],[Order_Date]],"mmmm")</f>
        <v>August</v>
      </c>
      <c r="I2003" s="2" t="str">
        <f>TEXT(Ecommerce_Sales[[#This Row],[Order_Date]],"yyyy")</f>
        <v>2023</v>
      </c>
      <c r="J2003" s="2" t="str">
        <f>TEXT(Ecommerce_Sales[[#This Row],[Order_Date]],"mmmm")</f>
        <v>August</v>
      </c>
      <c r="K2003" s="1" t="s">
        <v>1947</v>
      </c>
      <c r="L2003" s="1" t="s">
        <v>6651</v>
      </c>
      <c r="M2003" s="1" t="s">
        <v>1968</v>
      </c>
      <c r="N2003" s="1" t="s">
        <v>1957</v>
      </c>
      <c r="O2003" s="3">
        <v>206</v>
      </c>
      <c r="P2003">
        <v>2</v>
      </c>
      <c r="Q2003" s="3">
        <v>411</v>
      </c>
      <c r="R2003" s="1" t="s">
        <v>1958</v>
      </c>
      <c r="S2003" s="3">
        <v>54</v>
      </c>
      <c r="T2003">
        <v>7</v>
      </c>
      <c r="U2003" t="str">
        <f>IF(Ecommerce_Sales[[#This Row],[Delivery_Time_Days]]&gt;7,"Delay",IF(Ecommerce_Sales[[#This Row],[Delivery_Time_Days]] = 0,"No delivery",IF(Ecommerce_Sales[[#This Row],[Delivery_Time_Days]]&lt;=7,"On-time")))</f>
        <v>On-time</v>
      </c>
      <c r="V2003" s="7">
        <f>Ecommerce_Sales[[#This Row],[Profit]]/Ecommerce_Sales[[#This Row],[Total_Price]]</f>
        <v>0.15085158150851583</v>
      </c>
      <c r="W2003" s="3">
        <v>62</v>
      </c>
      <c r="X2003" s="3"/>
    </row>
    <row r="2004" spans="1:24" x14ac:dyDescent="0.25">
      <c r="A2004" s="1" t="s">
        <v>6652</v>
      </c>
      <c r="B2004" s="1" t="s">
        <v>372</v>
      </c>
      <c r="C2004" s="1" t="s">
        <v>373</v>
      </c>
      <c r="D2004" s="1" t="s">
        <v>6653</v>
      </c>
      <c r="E2004" s="1" t="s">
        <v>1946</v>
      </c>
      <c r="F2004" s="2">
        <v>45642</v>
      </c>
      <c r="G2004" s="2">
        <v>45064</v>
      </c>
      <c r="H2004" s="2" t="str">
        <f>TEXT(Ecommerce_Sales[[#This Row],[Order_Date]],"mmmm")</f>
        <v>May</v>
      </c>
      <c r="I2004" s="2" t="str">
        <f>TEXT(Ecommerce_Sales[[#This Row],[Order_Date]],"yyyy")</f>
        <v>2023</v>
      </c>
      <c r="J2004" s="2" t="str">
        <f>TEXT(Ecommerce_Sales[[#This Row],[Order_Date]],"mmmm")</f>
        <v>May</v>
      </c>
      <c r="K2004" s="1" t="s">
        <v>1986</v>
      </c>
      <c r="L2004" s="1" t="s">
        <v>5134</v>
      </c>
      <c r="M2004" s="1" t="s">
        <v>1977</v>
      </c>
      <c r="N2004" s="1" t="s">
        <v>1978</v>
      </c>
      <c r="O2004" s="3">
        <v>343</v>
      </c>
      <c r="P2004">
        <v>3</v>
      </c>
      <c r="Q2004" s="3">
        <v>1030</v>
      </c>
      <c r="R2004" s="1" t="s">
        <v>2008</v>
      </c>
      <c r="S2004" s="3">
        <v>53</v>
      </c>
      <c r="U2004" t="str">
        <f>IF(Ecommerce_Sales[[#This Row],[Delivery_Time_Days]]&gt;7,"Delay",IF(Ecommerce_Sales[[#This Row],[Delivery_Time_Days]] = 0,"No delivery",IF(Ecommerce_Sales[[#This Row],[Delivery_Time_Days]]&lt;=7,"On-time")))</f>
        <v>No delivery</v>
      </c>
      <c r="V2004" s="7">
        <f>Ecommerce_Sales[[#This Row],[Profit]]/Ecommerce_Sales[[#This Row],[Total_Price]]</f>
        <v>0.35048543689320388</v>
      </c>
      <c r="W2004" s="3">
        <v>361</v>
      </c>
      <c r="X2004" s="3"/>
    </row>
    <row r="2005" spans="1:24" x14ac:dyDescent="0.25">
      <c r="A2005" s="1" t="s">
        <v>6654</v>
      </c>
      <c r="B2005" s="1" t="s">
        <v>804</v>
      </c>
      <c r="C2005" s="1" t="s">
        <v>805</v>
      </c>
      <c r="D2005" s="1" t="s">
        <v>3478</v>
      </c>
      <c r="E2005" s="1" t="s">
        <v>1996</v>
      </c>
      <c r="F2005" s="2">
        <v>45198</v>
      </c>
      <c r="G2005" s="2">
        <v>45272</v>
      </c>
      <c r="H2005" s="2" t="str">
        <f>TEXT(Ecommerce_Sales[[#This Row],[Order_Date]],"mmmm")</f>
        <v>December</v>
      </c>
      <c r="I2005" s="2" t="str">
        <f>TEXT(Ecommerce_Sales[[#This Row],[Order_Date]],"yyyy")</f>
        <v>2023</v>
      </c>
      <c r="J2005" s="2" t="str">
        <f>TEXT(Ecommerce_Sales[[#This Row],[Order_Date]],"mmmm")</f>
        <v>December</v>
      </c>
      <c r="K2005" s="1" t="s">
        <v>1986</v>
      </c>
      <c r="L2005" s="1" t="s">
        <v>6655</v>
      </c>
      <c r="M2005" s="1" t="s">
        <v>1963</v>
      </c>
      <c r="N2005" s="1" t="s">
        <v>1957</v>
      </c>
      <c r="O2005" s="3">
        <v>854</v>
      </c>
      <c r="P2005">
        <v>4</v>
      </c>
      <c r="Q2005" s="3">
        <v>3416</v>
      </c>
      <c r="R2005" s="1" t="s">
        <v>1958</v>
      </c>
      <c r="S2005" s="3">
        <v>429</v>
      </c>
      <c r="U2005" t="str">
        <f>IF(Ecommerce_Sales[[#This Row],[Delivery_Time_Days]]&gt;7,"Delay",IF(Ecommerce_Sales[[#This Row],[Delivery_Time_Days]] = 0,"No delivery",IF(Ecommerce_Sales[[#This Row],[Delivery_Time_Days]]&lt;=7,"On-time")))</f>
        <v>No delivery</v>
      </c>
      <c r="V2005" s="7">
        <f>Ecommerce_Sales[[#This Row],[Profit]]/Ecommerce_Sales[[#This Row],[Total_Price]]</f>
        <v>0.14988290398126464</v>
      </c>
      <c r="W2005" s="3">
        <v>512</v>
      </c>
      <c r="X2005" s="3"/>
    </row>
    <row r="2006" spans="1:24" x14ac:dyDescent="0.25">
      <c r="A2006" s="1" t="s">
        <v>6656</v>
      </c>
      <c r="B2006" s="1" t="s">
        <v>172</v>
      </c>
      <c r="C2006" s="1" t="s">
        <v>173</v>
      </c>
      <c r="D2006" s="1" t="s">
        <v>4236</v>
      </c>
      <c r="E2006" s="1" t="s">
        <v>1996</v>
      </c>
      <c r="F2006" s="2">
        <v>45459</v>
      </c>
      <c r="G2006" s="2">
        <v>45398</v>
      </c>
      <c r="H2006" s="2" t="str">
        <f>TEXT(Ecommerce_Sales[[#This Row],[Order_Date]],"mmmm")</f>
        <v>April</v>
      </c>
      <c r="I2006" s="2" t="str">
        <f>TEXT(Ecommerce_Sales[[#This Row],[Order_Date]],"yyyy")</f>
        <v>2024</v>
      </c>
      <c r="J2006" s="2" t="str">
        <f>TEXT(Ecommerce_Sales[[#This Row],[Order_Date]],"mmmm")</f>
        <v>April</v>
      </c>
      <c r="K2006" s="1" t="s">
        <v>1947</v>
      </c>
      <c r="L2006" s="1" t="s">
        <v>6657</v>
      </c>
      <c r="M2006" s="1" t="s">
        <v>2030</v>
      </c>
      <c r="N2006" s="1" t="s">
        <v>1978</v>
      </c>
      <c r="O2006" s="3">
        <v>583</v>
      </c>
      <c r="P2006">
        <v>2</v>
      </c>
      <c r="Q2006" s="3">
        <v>1165</v>
      </c>
      <c r="R2006" s="1" t="s">
        <v>1951</v>
      </c>
      <c r="S2006" s="3">
        <v>68</v>
      </c>
      <c r="T2006">
        <v>10</v>
      </c>
      <c r="U2006" t="str">
        <f>IF(Ecommerce_Sales[[#This Row],[Delivery_Time_Days]]&gt;7,"Delay",IF(Ecommerce_Sales[[#This Row],[Delivery_Time_Days]] = 0,"No delivery",IF(Ecommerce_Sales[[#This Row],[Delivery_Time_Days]]&lt;=7,"On-time")))</f>
        <v>Delay</v>
      </c>
      <c r="V2006" s="7">
        <f>Ecommerce_Sales[[#This Row],[Profit]]/Ecommerce_Sales[[#This Row],[Total_Price]]</f>
        <v>0.3502145922746781</v>
      </c>
      <c r="W2006" s="3">
        <v>408</v>
      </c>
      <c r="X2006" s="3"/>
    </row>
    <row r="2007" spans="1:24" x14ac:dyDescent="0.25">
      <c r="A2007" s="1" t="s">
        <v>6658</v>
      </c>
      <c r="B2007" s="1" t="s">
        <v>505</v>
      </c>
      <c r="C2007" s="1" t="s">
        <v>506</v>
      </c>
      <c r="D2007" s="1" t="s">
        <v>4396</v>
      </c>
      <c r="E2007" s="1" t="s">
        <v>1966</v>
      </c>
      <c r="F2007" s="2">
        <v>45388</v>
      </c>
      <c r="G2007" s="2">
        <v>45219</v>
      </c>
      <c r="H2007" s="2" t="str">
        <f>TEXT(Ecommerce_Sales[[#This Row],[Order_Date]],"mmmm")</f>
        <v>October</v>
      </c>
      <c r="I2007" s="2" t="str">
        <f>TEXT(Ecommerce_Sales[[#This Row],[Order_Date]],"yyyy")</f>
        <v>2023</v>
      </c>
      <c r="J2007" s="2" t="str">
        <f>TEXT(Ecommerce_Sales[[#This Row],[Order_Date]],"mmmm")</f>
        <v>October</v>
      </c>
      <c r="K2007" s="1" t="s">
        <v>1947</v>
      </c>
      <c r="L2007" s="1" t="s">
        <v>4180</v>
      </c>
      <c r="M2007" s="1" t="s">
        <v>1983</v>
      </c>
      <c r="N2007" s="1" t="s">
        <v>1950</v>
      </c>
      <c r="O2007" s="3">
        <v>412</v>
      </c>
      <c r="P2007">
        <v>6</v>
      </c>
      <c r="Q2007" s="3">
        <v>2470</v>
      </c>
      <c r="R2007" s="1" t="s">
        <v>1958</v>
      </c>
      <c r="S2007" s="3">
        <v>172</v>
      </c>
      <c r="T2007">
        <v>7</v>
      </c>
      <c r="U2007" t="str">
        <f>IF(Ecommerce_Sales[[#This Row],[Delivery_Time_Days]]&gt;7,"Delay",IF(Ecommerce_Sales[[#This Row],[Delivery_Time_Days]] = 0,"No delivery",IF(Ecommerce_Sales[[#This Row],[Delivery_Time_Days]]&lt;=7,"On-time")))</f>
        <v>On-time</v>
      </c>
      <c r="V2007" s="7">
        <f>Ecommerce_Sales[[#This Row],[Profit]]/Ecommerce_Sales[[#This Row],[Total_Price]]</f>
        <v>0.4</v>
      </c>
      <c r="W2007" s="3">
        <v>988</v>
      </c>
      <c r="X2007" s="3"/>
    </row>
    <row r="2008" spans="1:24" x14ac:dyDescent="0.25">
      <c r="A2008" s="1" t="s">
        <v>6659</v>
      </c>
      <c r="B2008" s="1" t="s">
        <v>230</v>
      </c>
      <c r="C2008" s="1" t="s">
        <v>231</v>
      </c>
      <c r="D2008" s="1" t="s">
        <v>3858</v>
      </c>
      <c r="E2008" s="1" t="s">
        <v>1946</v>
      </c>
      <c r="F2008" s="2">
        <v>45252</v>
      </c>
      <c r="G2008" s="2">
        <v>45596</v>
      </c>
      <c r="H2008" s="2" t="str">
        <f>TEXT(Ecommerce_Sales[[#This Row],[Order_Date]],"mmmm")</f>
        <v>October</v>
      </c>
      <c r="I2008" s="2" t="str">
        <f>TEXT(Ecommerce_Sales[[#This Row],[Order_Date]],"yyyy")</f>
        <v>2024</v>
      </c>
      <c r="J2008" s="2" t="str">
        <f>TEXT(Ecommerce_Sales[[#This Row],[Order_Date]],"mmmm")</f>
        <v>October</v>
      </c>
      <c r="K2008" s="1" t="s">
        <v>1947</v>
      </c>
      <c r="L2008" s="1" t="s">
        <v>6660</v>
      </c>
      <c r="M2008" s="1" t="s">
        <v>2043</v>
      </c>
      <c r="N2008" s="1" t="s">
        <v>1989</v>
      </c>
      <c r="O2008" s="3">
        <v>251</v>
      </c>
      <c r="P2008">
        <v>4</v>
      </c>
      <c r="Q2008" s="3">
        <v>1003</v>
      </c>
      <c r="R2008" s="1" t="s">
        <v>1951</v>
      </c>
      <c r="S2008" s="3">
        <v>138</v>
      </c>
      <c r="T2008">
        <v>7</v>
      </c>
      <c r="U2008" t="str">
        <f>IF(Ecommerce_Sales[[#This Row],[Delivery_Time_Days]]&gt;7,"Delay",IF(Ecommerce_Sales[[#This Row],[Delivery_Time_Days]] = 0,"No delivery",IF(Ecommerce_Sales[[#This Row],[Delivery_Time_Days]]&lt;=7,"On-time")))</f>
        <v>On-time</v>
      </c>
      <c r="V2008" s="7">
        <f>Ecommerce_Sales[[#This Row],[Profit]]/Ecommerce_Sales[[#This Row],[Total_Price]]</f>
        <v>0.25024925224327021</v>
      </c>
      <c r="W2008" s="3">
        <v>251</v>
      </c>
      <c r="X2008" s="3"/>
    </row>
    <row r="2009" spans="1:24" x14ac:dyDescent="0.25">
      <c r="A2009" s="1" t="s">
        <v>6661</v>
      </c>
      <c r="B2009" s="1" t="s">
        <v>877</v>
      </c>
      <c r="C2009" s="1" t="s">
        <v>878</v>
      </c>
      <c r="D2009" s="1" t="s">
        <v>3013</v>
      </c>
      <c r="E2009" s="1" t="s">
        <v>1946</v>
      </c>
      <c r="F2009" s="2">
        <v>45177</v>
      </c>
      <c r="G2009" s="2">
        <v>45467</v>
      </c>
      <c r="H2009" s="2" t="str">
        <f>TEXT(Ecommerce_Sales[[#This Row],[Order_Date]],"mmmm")</f>
        <v>June</v>
      </c>
      <c r="I2009" s="2" t="str">
        <f>TEXT(Ecommerce_Sales[[#This Row],[Order_Date]],"yyyy")</f>
        <v>2024</v>
      </c>
      <c r="J2009" s="2" t="str">
        <f>TEXT(Ecommerce_Sales[[#This Row],[Order_Date]],"mmmm")</f>
        <v>June</v>
      </c>
      <c r="K2009" s="1" t="s">
        <v>1947</v>
      </c>
      <c r="L2009" s="1" t="s">
        <v>6662</v>
      </c>
      <c r="M2009" s="1" t="s">
        <v>2002</v>
      </c>
      <c r="N2009" s="1" t="s">
        <v>1989</v>
      </c>
      <c r="O2009" s="3">
        <v>705</v>
      </c>
      <c r="P2009">
        <v>1</v>
      </c>
      <c r="Q2009" s="3">
        <v>705</v>
      </c>
      <c r="R2009" s="1" t="s">
        <v>1958</v>
      </c>
      <c r="S2009" s="3">
        <v>88</v>
      </c>
      <c r="T2009">
        <v>7</v>
      </c>
      <c r="U2009" t="str">
        <f>IF(Ecommerce_Sales[[#This Row],[Delivery_Time_Days]]&gt;7,"Delay",IF(Ecommerce_Sales[[#This Row],[Delivery_Time_Days]] = 0,"No delivery",IF(Ecommerce_Sales[[#This Row],[Delivery_Time_Days]]&lt;=7,"On-time")))</f>
        <v>On-time</v>
      </c>
      <c r="V2009" s="7">
        <f>Ecommerce_Sales[[#This Row],[Profit]]/Ecommerce_Sales[[#This Row],[Total_Price]]</f>
        <v>0.24964539007092199</v>
      </c>
      <c r="W2009" s="3">
        <v>176</v>
      </c>
      <c r="X2009" s="3"/>
    </row>
    <row r="2010" spans="1:24" x14ac:dyDescent="0.25">
      <c r="A2010" s="1" t="s">
        <v>6663</v>
      </c>
      <c r="B2010" s="1" t="s">
        <v>581</v>
      </c>
      <c r="C2010" s="1" t="s">
        <v>582</v>
      </c>
      <c r="D2010" s="1" t="s">
        <v>4884</v>
      </c>
      <c r="E2010" s="1" t="s">
        <v>1961</v>
      </c>
      <c r="F2010" s="2">
        <v>45114</v>
      </c>
      <c r="G2010" s="2">
        <v>45260</v>
      </c>
      <c r="H2010" s="2" t="str">
        <f>TEXT(Ecommerce_Sales[[#This Row],[Order_Date]],"mmmm")</f>
        <v>November</v>
      </c>
      <c r="I2010" s="2" t="str">
        <f>TEXT(Ecommerce_Sales[[#This Row],[Order_Date]],"yyyy")</f>
        <v>2023</v>
      </c>
      <c r="J2010" s="2" t="str">
        <f>TEXT(Ecommerce_Sales[[#This Row],[Order_Date]],"mmmm")</f>
        <v>November</v>
      </c>
      <c r="K2010" s="1" t="s">
        <v>1947</v>
      </c>
      <c r="L2010" s="1" t="s">
        <v>6664</v>
      </c>
      <c r="M2010" s="1" t="s">
        <v>2030</v>
      </c>
      <c r="N2010" s="1" t="s">
        <v>1978</v>
      </c>
      <c r="O2010" s="3">
        <v>277</v>
      </c>
      <c r="P2010">
        <v>1</v>
      </c>
      <c r="Q2010" s="3">
        <v>277</v>
      </c>
      <c r="R2010" s="1" t="s">
        <v>2008</v>
      </c>
      <c r="S2010" s="3">
        <v>28</v>
      </c>
      <c r="T2010">
        <v>10</v>
      </c>
      <c r="U2010" t="str">
        <f>IF(Ecommerce_Sales[[#This Row],[Delivery_Time_Days]]&gt;7,"Delay",IF(Ecommerce_Sales[[#This Row],[Delivery_Time_Days]] = 0,"No delivery",IF(Ecommerce_Sales[[#This Row],[Delivery_Time_Days]]&lt;=7,"On-time")))</f>
        <v>Delay</v>
      </c>
      <c r="V2010" s="7">
        <f>Ecommerce_Sales[[#This Row],[Profit]]/Ecommerce_Sales[[#This Row],[Total_Price]]</f>
        <v>0.35018050541516244</v>
      </c>
      <c r="W2010" s="3">
        <v>97</v>
      </c>
      <c r="X2010" s="3"/>
    </row>
    <row r="2011" spans="1:24" x14ac:dyDescent="0.25">
      <c r="A2011" s="1" t="s">
        <v>6665</v>
      </c>
      <c r="B2011" s="1" t="s">
        <v>470</v>
      </c>
      <c r="C2011" s="1" t="s">
        <v>471</v>
      </c>
      <c r="D2011" s="1" t="s">
        <v>2631</v>
      </c>
      <c r="E2011" s="1" t="s">
        <v>1981</v>
      </c>
      <c r="F2011" s="2">
        <v>45228</v>
      </c>
      <c r="G2011" s="2">
        <v>45124</v>
      </c>
      <c r="H2011" s="2" t="str">
        <f>TEXT(Ecommerce_Sales[[#This Row],[Order_Date]],"mmmm")</f>
        <v>July</v>
      </c>
      <c r="I2011" s="2" t="str">
        <f>TEXT(Ecommerce_Sales[[#This Row],[Order_Date]],"yyyy")</f>
        <v>2023</v>
      </c>
      <c r="J2011" s="2" t="str">
        <f>TEXT(Ecommerce_Sales[[#This Row],[Order_Date]],"mmmm")</f>
        <v>July</v>
      </c>
      <c r="K2011" s="1" t="s">
        <v>1947</v>
      </c>
      <c r="L2011" s="1" t="s">
        <v>6666</v>
      </c>
      <c r="M2011" s="1" t="s">
        <v>2002</v>
      </c>
      <c r="N2011" s="1" t="s">
        <v>1989</v>
      </c>
      <c r="O2011" s="3">
        <v>837</v>
      </c>
      <c r="P2011">
        <v>6</v>
      </c>
      <c r="Q2011" s="3">
        <v>5022</v>
      </c>
      <c r="R2011" s="1" t="s">
        <v>1951</v>
      </c>
      <c r="S2011" s="3">
        <v>282</v>
      </c>
      <c r="T2011">
        <v>6</v>
      </c>
      <c r="U2011" t="str">
        <f>IF(Ecommerce_Sales[[#This Row],[Delivery_Time_Days]]&gt;7,"Delay",IF(Ecommerce_Sales[[#This Row],[Delivery_Time_Days]] = 0,"No delivery",IF(Ecommerce_Sales[[#This Row],[Delivery_Time_Days]]&lt;=7,"On-time")))</f>
        <v>On-time</v>
      </c>
      <c r="V2011" s="7">
        <f>Ecommerce_Sales[[#This Row],[Profit]]/Ecommerce_Sales[[#This Row],[Total_Price]]</f>
        <v>0.25009956192751892</v>
      </c>
      <c r="W2011" s="3">
        <v>1256</v>
      </c>
      <c r="X2011" s="3"/>
    </row>
    <row r="2012" spans="1:24" x14ac:dyDescent="0.25">
      <c r="A2012" s="1" t="s">
        <v>6667</v>
      </c>
      <c r="B2012" s="1" t="s">
        <v>14</v>
      </c>
      <c r="C2012" s="1" t="s">
        <v>15</v>
      </c>
      <c r="D2012" s="1" t="s">
        <v>3053</v>
      </c>
      <c r="E2012" s="1" t="s">
        <v>1946</v>
      </c>
      <c r="F2012" s="2">
        <v>45003</v>
      </c>
      <c r="G2012" s="2">
        <v>45391</v>
      </c>
      <c r="H2012" s="2" t="str">
        <f>TEXT(Ecommerce_Sales[[#This Row],[Order_Date]],"mmmm")</f>
        <v>April</v>
      </c>
      <c r="I2012" s="2" t="str">
        <f>TEXT(Ecommerce_Sales[[#This Row],[Order_Date]],"yyyy")</f>
        <v>2024</v>
      </c>
      <c r="J2012" s="2" t="str">
        <f>TEXT(Ecommerce_Sales[[#This Row],[Order_Date]],"mmmm")</f>
        <v>April</v>
      </c>
      <c r="K2012" s="1" t="s">
        <v>1947</v>
      </c>
      <c r="L2012" s="1" t="s">
        <v>6668</v>
      </c>
      <c r="M2012" s="1" t="s">
        <v>2072</v>
      </c>
      <c r="N2012" s="1" t="s">
        <v>1950</v>
      </c>
      <c r="O2012" s="3">
        <v>943</v>
      </c>
      <c r="P2012">
        <v>5</v>
      </c>
      <c r="Q2012" s="3">
        <v>4714</v>
      </c>
      <c r="R2012" s="1" t="s">
        <v>1951</v>
      </c>
      <c r="S2012" s="3">
        <v>468</v>
      </c>
      <c r="T2012">
        <v>9</v>
      </c>
      <c r="U2012" t="str">
        <f>IF(Ecommerce_Sales[[#This Row],[Delivery_Time_Days]]&gt;7,"Delay",IF(Ecommerce_Sales[[#This Row],[Delivery_Time_Days]] = 0,"No delivery",IF(Ecommerce_Sales[[#This Row],[Delivery_Time_Days]]&lt;=7,"On-time")))</f>
        <v>Delay</v>
      </c>
      <c r="V2012" s="7">
        <f>Ecommerce_Sales[[#This Row],[Profit]]/Ecommerce_Sales[[#This Row],[Total_Price]]</f>
        <v>0.40008485362749258</v>
      </c>
      <c r="W2012" s="3">
        <v>1886</v>
      </c>
      <c r="X2012" s="3"/>
    </row>
    <row r="2013" spans="1:24" x14ac:dyDescent="0.25">
      <c r="A2013" s="1" t="s">
        <v>6669</v>
      </c>
      <c r="B2013" s="1" t="s">
        <v>1145</v>
      </c>
      <c r="C2013" s="1" t="s">
        <v>1146</v>
      </c>
      <c r="D2013" s="1" t="s">
        <v>6670</v>
      </c>
      <c r="E2013" s="1" t="s">
        <v>2005</v>
      </c>
      <c r="F2013" s="2">
        <v>45543</v>
      </c>
      <c r="G2013" s="2">
        <v>44944</v>
      </c>
      <c r="H2013" s="2" t="str">
        <f>TEXT(Ecommerce_Sales[[#This Row],[Order_Date]],"mmmm")</f>
        <v>January</v>
      </c>
      <c r="I2013" s="2" t="str">
        <f>TEXT(Ecommerce_Sales[[#This Row],[Order_Date]],"yyyy")</f>
        <v>2023</v>
      </c>
      <c r="J2013" s="2" t="str">
        <f>TEXT(Ecommerce_Sales[[#This Row],[Order_Date]],"mmmm")</f>
        <v>January</v>
      </c>
      <c r="K2013" s="1" t="s">
        <v>1947</v>
      </c>
      <c r="L2013" s="1" t="s">
        <v>6671</v>
      </c>
      <c r="M2013" s="1" t="s">
        <v>2007</v>
      </c>
      <c r="N2013" s="1" t="s">
        <v>1973</v>
      </c>
      <c r="O2013" s="3">
        <v>282</v>
      </c>
      <c r="P2013">
        <v>3</v>
      </c>
      <c r="Q2013" s="3">
        <v>845</v>
      </c>
      <c r="R2013" s="1" t="s">
        <v>1951</v>
      </c>
      <c r="S2013" s="3">
        <v>101</v>
      </c>
      <c r="T2013">
        <v>9</v>
      </c>
      <c r="U2013" t="str">
        <f>IF(Ecommerce_Sales[[#This Row],[Delivery_Time_Days]]&gt;7,"Delay",IF(Ecommerce_Sales[[#This Row],[Delivery_Time_Days]] = 0,"No delivery",IF(Ecommerce_Sales[[#This Row],[Delivery_Time_Days]]&lt;=7,"On-time")))</f>
        <v>Delay</v>
      </c>
      <c r="V2013" s="7">
        <f>Ecommerce_Sales[[#This Row],[Profit]]/Ecommerce_Sales[[#This Row],[Total_Price]]</f>
        <v>0.29940828402366865</v>
      </c>
      <c r="W2013" s="3">
        <v>253</v>
      </c>
      <c r="X2013" s="3"/>
    </row>
    <row r="2014" spans="1:24" x14ac:dyDescent="0.25">
      <c r="A2014" s="1" t="s">
        <v>6672</v>
      </c>
      <c r="B2014" s="1" t="s">
        <v>1273</v>
      </c>
      <c r="C2014" s="1" t="s">
        <v>1274</v>
      </c>
      <c r="D2014" s="1" t="s">
        <v>3855</v>
      </c>
      <c r="E2014" s="1" t="s">
        <v>1966</v>
      </c>
      <c r="F2014" s="2">
        <v>45126</v>
      </c>
      <c r="G2014" s="2">
        <v>45008</v>
      </c>
      <c r="H2014" s="2" t="str">
        <f>TEXT(Ecommerce_Sales[[#This Row],[Order_Date]],"mmmm")</f>
        <v>March</v>
      </c>
      <c r="I2014" s="2" t="str">
        <f>TEXT(Ecommerce_Sales[[#This Row],[Order_Date]],"yyyy")</f>
        <v>2023</v>
      </c>
      <c r="J2014" s="2" t="str">
        <f>TEXT(Ecommerce_Sales[[#This Row],[Order_Date]],"mmmm")</f>
        <v>March</v>
      </c>
      <c r="K2014" s="1" t="s">
        <v>1986</v>
      </c>
      <c r="L2014" s="1" t="s">
        <v>6673</v>
      </c>
      <c r="M2014" s="1" t="s">
        <v>2104</v>
      </c>
      <c r="N2014" s="1" t="s">
        <v>1978</v>
      </c>
      <c r="O2014" s="3">
        <v>736</v>
      </c>
      <c r="P2014">
        <v>3</v>
      </c>
      <c r="Q2014" s="3">
        <v>2208</v>
      </c>
      <c r="R2014" s="1" t="s">
        <v>2016</v>
      </c>
      <c r="S2014" s="3">
        <v>306</v>
      </c>
      <c r="U2014" t="str">
        <f>IF(Ecommerce_Sales[[#This Row],[Delivery_Time_Days]]&gt;7,"Delay",IF(Ecommerce_Sales[[#This Row],[Delivery_Time_Days]] = 0,"No delivery",IF(Ecommerce_Sales[[#This Row],[Delivery_Time_Days]]&lt;=7,"On-time")))</f>
        <v>No delivery</v>
      </c>
      <c r="V2014" s="7">
        <f>Ecommerce_Sales[[#This Row],[Profit]]/Ecommerce_Sales[[#This Row],[Total_Price]]</f>
        <v>0.3500905797101449</v>
      </c>
      <c r="W2014" s="3">
        <v>773</v>
      </c>
      <c r="X2014" s="3"/>
    </row>
    <row r="2015" spans="1:24" x14ac:dyDescent="0.25">
      <c r="A2015" s="1" t="s">
        <v>6674</v>
      </c>
      <c r="B2015" s="1" t="s">
        <v>418</v>
      </c>
      <c r="C2015" s="1" t="s">
        <v>419</v>
      </c>
      <c r="D2015" s="1" t="s">
        <v>2201</v>
      </c>
      <c r="E2015" s="1" t="s">
        <v>1961</v>
      </c>
      <c r="F2015" s="2">
        <v>45044</v>
      </c>
      <c r="G2015" s="2">
        <v>45441</v>
      </c>
      <c r="H2015" s="2" t="str">
        <f>TEXT(Ecommerce_Sales[[#This Row],[Order_Date]],"mmmm")</f>
        <v>May</v>
      </c>
      <c r="I2015" s="2" t="str">
        <f>TEXT(Ecommerce_Sales[[#This Row],[Order_Date]],"yyyy")</f>
        <v>2024</v>
      </c>
      <c r="J2015" s="2" t="str">
        <f>TEXT(Ecommerce_Sales[[#This Row],[Order_Date]],"mmmm")</f>
        <v>May</v>
      </c>
      <c r="K2015" s="1" t="s">
        <v>1986</v>
      </c>
      <c r="L2015" s="1" t="s">
        <v>6675</v>
      </c>
      <c r="M2015" s="1" t="s">
        <v>2007</v>
      </c>
      <c r="N2015" s="1" t="s">
        <v>1973</v>
      </c>
      <c r="O2015" s="3">
        <v>1081</v>
      </c>
      <c r="P2015">
        <v>3</v>
      </c>
      <c r="Q2015" s="3">
        <v>3244</v>
      </c>
      <c r="R2015" s="1" t="s">
        <v>1951</v>
      </c>
      <c r="S2015" s="3">
        <v>391</v>
      </c>
      <c r="U2015" t="str">
        <f>IF(Ecommerce_Sales[[#This Row],[Delivery_Time_Days]]&gt;7,"Delay",IF(Ecommerce_Sales[[#This Row],[Delivery_Time_Days]] = 0,"No delivery",IF(Ecommerce_Sales[[#This Row],[Delivery_Time_Days]]&lt;=7,"On-time")))</f>
        <v>No delivery</v>
      </c>
      <c r="V2015" s="7">
        <f>Ecommerce_Sales[[#This Row],[Profit]]/Ecommerce_Sales[[#This Row],[Total_Price]]</f>
        <v>0.29993834771886557</v>
      </c>
      <c r="W2015" s="3">
        <v>973</v>
      </c>
      <c r="X2015" s="3"/>
    </row>
    <row r="2016" spans="1:24" x14ac:dyDescent="0.25">
      <c r="A2016" s="1" t="s">
        <v>6676</v>
      </c>
      <c r="B2016" s="1" t="s">
        <v>881</v>
      </c>
      <c r="C2016" s="1" t="s">
        <v>882</v>
      </c>
      <c r="D2016" s="1" t="s">
        <v>2770</v>
      </c>
      <c r="E2016" s="1" t="s">
        <v>1954</v>
      </c>
      <c r="F2016" s="2">
        <v>45222</v>
      </c>
      <c r="G2016" s="2">
        <v>45551</v>
      </c>
      <c r="H2016" s="2" t="str">
        <f>TEXT(Ecommerce_Sales[[#This Row],[Order_Date]],"mmmm")</f>
        <v>September</v>
      </c>
      <c r="I2016" s="2" t="str">
        <f>TEXT(Ecommerce_Sales[[#This Row],[Order_Date]],"yyyy")</f>
        <v>2024</v>
      </c>
      <c r="J2016" s="2" t="str">
        <f>TEXT(Ecommerce_Sales[[#This Row],[Order_Date]],"mmmm")</f>
        <v>September</v>
      </c>
      <c r="K2016" s="1" t="s">
        <v>1986</v>
      </c>
      <c r="L2016" s="1" t="s">
        <v>6677</v>
      </c>
      <c r="M2016" s="1" t="s">
        <v>2065</v>
      </c>
      <c r="N2016" s="1" t="s">
        <v>1978</v>
      </c>
      <c r="O2016" s="3">
        <v>145</v>
      </c>
      <c r="P2016">
        <v>4</v>
      </c>
      <c r="Q2016" s="3">
        <v>580</v>
      </c>
      <c r="R2016" s="1" t="s">
        <v>2016</v>
      </c>
      <c r="S2016" s="3">
        <v>41</v>
      </c>
      <c r="U2016" t="str">
        <f>IF(Ecommerce_Sales[[#This Row],[Delivery_Time_Days]]&gt;7,"Delay",IF(Ecommerce_Sales[[#This Row],[Delivery_Time_Days]] = 0,"No delivery",IF(Ecommerce_Sales[[#This Row],[Delivery_Time_Days]]&lt;=7,"On-time")))</f>
        <v>No delivery</v>
      </c>
      <c r="V2016" s="7">
        <f>Ecommerce_Sales[[#This Row],[Profit]]/Ecommerce_Sales[[#This Row],[Total_Price]]</f>
        <v>0.35</v>
      </c>
      <c r="W2016" s="3">
        <v>203</v>
      </c>
      <c r="X2016" s="3"/>
    </row>
    <row r="2017" spans="1:24" x14ac:dyDescent="0.25">
      <c r="A2017" s="1" t="s">
        <v>6678</v>
      </c>
      <c r="B2017" s="1" t="s">
        <v>58</v>
      </c>
      <c r="C2017" s="1" t="s">
        <v>59</v>
      </c>
      <c r="D2017" s="1" t="s">
        <v>3835</v>
      </c>
      <c r="E2017" s="1" t="s">
        <v>1954</v>
      </c>
      <c r="F2017" s="2">
        <v>45478</v>
      </c>
      <c r="G2017" s="2">
        <v>45132</v>
      </c>
      <c r="H2017" s="2" t="str">
        <f>TEXT(Ecommerce_Sales[[#This Row],[Order_Date]],"mmmm")</f>
        <v>July</v>
      </c>
      <c r="I2017" s="2" t="str">
        <f>TEXT(Ecommerce_Sales[[#This Row],[Order_Date]],"yyyy")</f>
        <v>2023</v>
      </c>
      <c r="J2017" s="2" t="str">
        <f>TEXT(Ecommerce_Sales[[#This Row],[Order_Date]],"mmmm")</f>
        <v>July</v>
      </c>
      <c r="K2017" s="1" t="s">
        <v>1992</v>
      </c>
      <c r="L2017" s="1" t="s">
        <v>6679</v>
      </c>
      <c r="M2017" s="1" t="s">
        <v>2047</v>
      </c>
      <c r="N2017" s="1" t="s">
        <v>1989</v>
      </c>
      <c r="O2017" s="3">
        <v>1042</v>
      </c>
      <c r="P2017">
        <v>5</v>
      </c>
      <c r="Q2017" s="3">
        <v>5212</v>
      </c>
      <c r="R2017" s="1" t="s">
        <v>2012</v>
      </c>
      <c r="S2017" s="3">
        <v>702</v>
      </c>
      <c r="U2017" t="str">
        <f>IF(Ecommerce_Sales[[#This Row],[Delivery_Time_Days]]&gt;7,"Delay",IF(Ecommerce_Sales[[#This Row],[Delivery_Time_Days]] = 0,"No delivery",IF(Ecommerce_Sales[[#This Row],[Delivery_Time_Days]]&lt;=7,"On-time")))</f>
        <v>No delivery</v>
      </c>
      <c r="V2017" s="7">
        <f>Ecommerce_Sales[[#This Row],[Profit]]/Ecommerce_Sales[[#This Row],[Total_Price]]</f>
        <v>0.25</v>
      </c>
      <c r="W2017" s="3">
        <v>1303</v>
      </c>
      <c r="X2017" s="3"/>
    </row>
    <row r="2018" spans="1:24" x14ac:dyDescent="0.25">
      <c r="A2018" s="1" t="s">
        <v>6680</v>
      </c>
      <c r="B2018" s="1" t="s">
        <v>1319</v>
      </c>
      <c r="C2018" s="1" t="s">
        <v>1320</v>
      </c>
      <c r="D2018" s="1" t="s">
        <v>2320</v>
      </c>
      <c r="E2018" s="1" t="s">
        <v>1996</v>
      </c>
      <c r="F2018" s="2">
        <v>45312</v>
      </c>
      <c r="G2018" s="2">
        <v>45443</v>
      </c>
      <c r="H2018" s="2" t="str">
        <f>TEXT(Ecommerce_Sales[[#This Row],[Order_Date]],"mmmm")</f>
        <v>May</v>
      </c>
      <c r="I2018" s="2" t="str">
        <f>TEXT(Ecommerce_Sales[[#This Row],[Order_Date]],"yyyy")</f>
        <v>2024</v>
      </c>
      <c r="J2018" s="2" t="str">
        <f>TEXT(Ecommerce_Sales[[#This Row],[Order_Date]],"mmmm")</f>
        <v>May</v>
      </c>
      <c r="K2018" s="1" t="s">
        <v>1947</v>
      </c>
      <c r="L2018" s="1" t="s">
        <v>6681</v>
      </c>
      <c r="M2018" s="1" t="s">
        <v>2247</v>
      </c>
      <c r="N2018" s="1" t="s">
        <v>1957</v>
      </c>
      <c r="O2018" s="3">
        <v>576</v>
      </c>
      <c r="P2018">
        <v>4</v>
      </c>
      <c r="Q2018" s="3">
        <v>2304</v>
      </c>
      <c r="R2018" s="1" t="s">
        <v>1951</v>
      </c>
      <c r="S2018" s="3">
        <v>201</v>
      </c>
      <c r="T2018">
        <v>3</v>
      </c>
      <c r="U2018" t="str">
        <f>IF(Ecommerce_Sales[[#This Row],[Delivery_Time_Days]]&gt;7,"Delay",IF(Ecommerce_Sales[[#This Row],[Delivery_Time_Days]] = 0,"No delivery",IF(Ecommerce_Sales[[#This Row],[Delivery_Time_Days]]&lt;=7,"On-time")))</f>
        <v>On-time</v>
      </c>
      <c r="V2018" s="7">
        <f>Ecommerce_Sales[[#This Row],[Profit]]/Ecommerce_Sales[[#This Row],[Total_Price]]</f>
        <v>0.1501736111111111</v>
      </c>
      <c r="W2018" s="3">
        <v>346</v>
      </c>
      <c r="X2018" s="3"/>
    </row>
    <row r="2019" spans="1:24" x14ac:dyDescent="0.25">
      <c r="A2019" s="1" t="s">
        <v>6682</v>
      </c>
      <c r="B2019" s="1" t="s">
        <v>832</v>
      </c>
      <c r="C2019" s="1" t="s">
        <v>833</v>
      </c>
      <c r="D2019" s="1" t="s">
        <v>5766</v>
      </c>
      <c r="E2019" s="1" t="s">
        <v>1946</v>
      </c>
      <c r="F2019" s="2">
        <v>45079</v>
      </c>
      <c r="G2019" s="2">
        <v>45319</v>
      </c>
      <c r="H2019" s="2" t="str">
        <f>TEXT(Ecommerce_Sales[[#This Row],[Order_Date]],"mmmm")</f>
        <v>January</v>
      </c>
      <c r="I2019" s="2" t="str">
        <f>TEXT(Ecommerce_Sales[[#This Row],[Order_Date]],"yyyy")</f>
        <v>2024</v>
      </c>
      <c r="J2019" s="2" t="str">
        <f>TEXT(Ecommerce_Sales[[#This Row],[Order_Date]],"mmmm")</f>
        <v>January</v>
      </c>
      <c r="K2019" s="1" t="s">
        <v>1947</v>
      </c>
      <c r="L2019" s="1" t="s">
        <v>6683</v>
      </c>
      <c r="M2019" s="1" t="s">
        <v>2072</v>
      </c>
      <c r="N2019" s="1" t="s">
        <v>1950</v>
      </c>
      <c r="O2019" s="3">
        <v>589</v>
      </c>
      <c r="P2019">
        <v>3</v>
      </c>
      <c r="Q2019" s="3">
        <v>1767</v>
      </c>
      <c r="R2019" s="1" t="s">
        <v>1958</v>
      </c>
      <c r="S2019" s="3">
        <v>259</v>
      </c>
      <c r="T2019">
        <v>9</v>
      </c>
      <c r="U2019" t="str">
        <f>IF(Ecommerce_Sales[[#This Row],[Delivery_Time_Days]]&gt;7,"Delay",IF(Ecommerce_Sales[[#This Row],[Delivery_Time_Days]] = 0,"No delivery",IF(Ecommerce_Sales[[#This Row],[Delivery_Time_Days]]&lt;=7,"On-time")))</f>
        <v>Delay</v>
      </c>
      <c r="V2019" s="7">
        <f>Ecommerce_Sales[[#This Row],[Profit]]/Ecommerce_Sales[[#This Row],[Total_Price]]</f>
        <v>0.40011318619128466</v>
      </c>
      <c r="W2019" s="3">
        <v>707</v>
      </c>
      <c r="X2019" s="3"/>
    </row>
    <row r="2020" spans="1:24" x14ac:dyDescent="0.25">
      <c r="A2020" s="1" t="s">
        <v>6684</v>
      </c>
      <c r="B2020" s="1" t="s">
        <v>787</v>
      </c>
      <c r="C2020" s="1" t="s">
        <v>788</v>
      </c>
      <c r="D2020" s="1" t="s">
        <v>4290</v>
      </c>
      <c r="E2020" s="1" t="s">
        <v>1981</v>
      </c>
      <c r="F2020" s="2">
        <v>45095</v>
      </c>
      <c r="G2020" s="2">
        <v>45313</v>
      </c>
      <c r="H2020" s="2" t="str">
        <f>TEXT(Ecommerce_Sales[[#This Row],[Order_Date]],"mmmm")</f>
        <v>January</v>
      </c>
      <c r="I2020" s="2" t="str">
        <f>TEXT(Ecommerce_Sales[[#This Row],[Order_Date]],"yyyy")</f>
        <v>2024</v>
      </c>
      <c r="J2020" s="2" t="str">
        <f>TEXT(Ecommerce_Sales[[#This Row],[Order_Date]],"mmmm")</f>
        <v>January</v>
      </c>
      <c r="K2020" s="1" t="s">
        <v>1986</v>
      </c>
      <c r="L2020" s="1" t="s">
        <v>6685</v>
      </c>
      <c r="M2020" s="1" t="s">
        <v>2047</v>
      </c>
      <c r="N2020" s="1" t="s">
        <v>1989</v>
      </c>
      <c r="O2020" s="3">
        <v>723</v>
      </c>
      <c r="P2020">
        <v>1</v>
      </c>
      <c r="Q2020" s="3">
        <v>723</v>
      </c>
      <c r="R2020" s="1" t="s">
        <v>1958</v>
      </c>
      <c r="S2020" s="3">
        <v>65</v>
      </c>
      <c r="U2020" t="str">
        <f>IF(Ecommerce_Sales[[#This Row],[Delivery_Time_Days]]&gt;7,"Delay",IF(Ecommerce_Sales[[#This Row],[Delivery_Time_Days]] = 0,"No delivery",IF(Ecommerce_Sales[[#This Row],[Delivery_Time_Days]]&lt;=7,"On-time")))</f>
        <v>No delivery</v>
      </c>
      <c r="V2020" s="7">
        <f>Ecommerce_Sales[[#This Row],[Profit]]/Ecommerce_Sales[[#This Row],[Total_Price]]</f>
        <v>0.25034578146611342</v>
      </c>
      <c r="W2020" s="3">
        <v>181</v>
      </c>
      <c r="X2020" s="3"/>
    </row>
    <row r="2021" spans="1:24" x14ac:dyDescent="0.25">
      <c r="A2021" s="1" t="s">
        <v>6686</v>
      </c>
      <c r="B2021" s="1" t="s">
        <v>196</v>
      </c>
      <c r="C2021" s="1" t="s">
        <v>197</v>
      </c>
      <c r="D2021" s="1" t="s">
        <v>2667</v>
      </c>
      <c r="E2021" s="1" t="s">
        <v>1966</v>
      </c>
      <c r="F2021" s="2">
        <v>45513</v>
      </c>
      <c r="G2021" s="2">
        <v>45018</v>
      </c>
      <c r="H2021" s="2" t="str">
        <f>TEXT(Ecommerce_Sales[[#This Row],[Order_Date]],"mmmm")</f>
        <v>April</v>
      </c>
      <c r="I2021" s="2" t="str">
        <f>TEXT(Ecommerce_Sales[[#This Row],[Order_Date]],"yyyy")</f>
        <v>2023</v>
      </c>
      <c r="J2021" s="2" t="str">
        <f>TEXT(Ecommerce_Sales[[#This Row],[Order_Date]],"mmmm")</f>
        <v>April</v>
      </c>
      <c r="K2021" s="1" t="s">
        <v>1947</v>
      </c>
      <c r="L2021" s="1" t="s">
        <v>6687</v>
      </c>
      <c r="M2021" s="1" t="s">
        <v>2058</v>
      </c>
      <c r="N2021" s="1" t="s">
        <v>1950</v>
      </c>
      <c r="O2021" s="3">
        <v>268</v>
      </c>
      <c r="P2021">
        <v>2</v>
      </c>
      <c r="Q2021" s="3">
        <v>537</v>
      </c>
      <c r="R2021" s="1" t="s">
        <v>1951</v>
      </c>
      <c r="S2021" s="3">
        <v>73</v>
      </c>
      <c r="T2021">
        <v>8</v>
      </c>
      <c r="U2021" t="str">
        <f>IF(Ecommerce_Sales[[#This Row],[Delivery_Time_Days]]&gt;7,"Delay",IF(Ecommerce_Sales[[#This Row],[Delivery_Time_Days]] = 0,"No delivery",IF(Ecommerce_Sales[[#This Row],[Delivery_Time_Days]]&lt;=7,"On-time")))</f>
        <v>Delay</v>
      </c>
      <c r="V2021" s="7">
        <f>Ecommerce_Sales[[#This Row],[Profit]]/Ecommerce_Sales[[#This Row],[Total_Price]]</f>
        <v>0.40037243947858475</v>
      </c>
      <c r="W2021" s="3">
        <v>215</v>
      </c>
      <c r="X2021" s="3"/>
    </row>
    <row r="2022" spans="1:24" x14ac:dyDescent="0.25">
      <c r="A2022" s="1" t="s">
        <v>6688</v>
      </c>
      <c r="B2022" s="1" t="s">
        <v>1097</v>
      </c>
      <c r="C2022" s="1" t="s">
        <v>1098</v>
      </c>
      <c r="D2022" s="1" t="s">
        <v>6689</v>
      </c>
      <c r="E2022" s="1" t="s">
        <v>1981</v>
      </c>
      <c r="F2022" s="2">
        <v>45446</v>
      </c>
      <c r="G2022" s="2">
        <v>45448</v>
      </c>
      <c r="H2022" s="2" t="str">
        <f>TEXT(Ecommerce_Sales[[#This Row],[Order_Date]],"mmmm")</f>
        <v>June</v>
      </c>
      <c r="I2022" s="2" t="str">
        <f>TEXT(Ecommerce_Sales[[#This Row],[Order_Date]],"yyyy")</f>
        <v>2024</v>
      </c>
      <c r="J2022" s="2" t="str">
        <f>TEXT(Ecommerce_Sales[[#This Row],[Order_Date]],"mmmm")</f>
        <v>June</v>
      </c>
      <c r="K2022" s="1" t="s">
        <v>1947</v>
      </c>
      <c r="L2022" s="1" t="s">
        <v>6690</v>
      </c>
      <c r="M2022" s="1" t="s">
        <v>2043</v>
      </c>
      <c r="N2022" s="1" t="s">
        <v>1989</v>
      </c>
      <c r="O2022" s="3">
        <v>1144</v>
      </c>
      <c r="P2022">
        <v>6</v>
      </c>
      <c r="Q2022" s="3">
        <v>6865</v>
      </c>
      <c r="R2022" s="1" t="s">
        <v>1958</v>
      </c>
      <c r="S2022" s="3">
        <v>971</v>
      </c>
      <c r="T2022">
        <v>4</v>
      </c>
      <c r="U2022" t="str">
        <f>IF(Ecommerce_Sales[[#This Row],[Delivery_Time_Days]]&gt;7,"Delay",IF(Ecommerce_Sales[[#This Row],[Delivery_Time_Days]] = 0,"No delivery",IF(Ecommerce_Sales[[#This Row],[Delivery_Time_Days]]&lt;=7,"On-time")))</f>
        <v>On-time</v>
      </c>
      <c r="V2022" s="7">
        <f>Ecommerce_Sales[[#This Row],[Profit]]/Ecommerce_Sales[[#This Row],[Total_Price]]</f>
        <v>0.24996358339402769</v>
      </c>
      <c r="W2022" s="3">
        <v>1716</v>
      </c>
      <c r="X2022" s="3"/>
    </row>
    <row r="2023" spans="1:24" x14ac:dyDescent="0.25">
      <c r="A2023" s="1" t="s">
        <v>6691</v>
      </c>
      <c r="B2023" s="1" t="s">
        <v>32</v>
      </c>
      <c r="C2023" s="1" t="s">
        <v>33</v>
      </c>
      <c r="D2023" s="1" t="s">
        <v>2118</v>
      </c>
      <c r="E2023" s="1" t="s">
        <v>1961</v>
      </c>
      <c r="F2023" s="2">
        <v>45247</v>
      </c>
      <c r="G2023" s="2">
        <v>45077</v>
      </c>
      <c r="H2023" s="2" t="str">
        <f>TEXT(Ecommerce_Sales[[#This Row],[Order_Date]],"mmmm")</f>
        <v>May</v>
      </c>
      <c r="I2023" s="2" t="str">
        <f>TEXT(Ecommerce_Sales[[#This Row],[Order_Date]],"yyyy")</f>
        <v>2023</v>
      </c>
      <c r="J2023" s="2" t="str">
        <f>TEXT(Ecommerce_Sales[[#This Row],[Order_Date]],"mmmm")</f>
        <v>May</v>
      </c>
      <c r="K2023" s="1" t="s">
        <v>1947</v>
      </c>
      <c r="L2023" s="1" t="s">
        <v>6692</v>
      </c>
      <c r="M2023" s="1" t="s">
        <v>2043</v>
      </c>
      <c r="N2023" s="1" t="s">
        <v>1989</v>
      </c>
      <c r="O2023" s="3">
        <v>720</v>
      </c>
      <c r="P2023">
        <v>1</v>
      </c>
      <c r="Q2023" s="3">
        <v>720</v>
      </c>
      <c r="R2023" s="1" t="s">
        <v>1951</v>
      </c>
      <c r="S2023" s="3">
        <v>79</v>
      </c>
      <c r="T2023">
        <v>8</v>
      </c>
      <c r="U2023" t="str">
        <f>IF(Ecommerce_Sales[[#This Row],[Delivery_Time_Days]]&gt;7,"Delay",IF(Ecommerce_Sales[[#This Row],[Delivery_Time_Days]] = 0,"No delivery",IF(Ecommerce_Sales[[#This Row],[Delivery_Time_Days]]&lt;=7,"On-time")))</f>
        <v>Delay</v>
      </c>
      <c r="V2023" s="7">
        <f>Ecommerce_Sales[[#This Row],[Profit]]/Ecommerce_Sales[[#This Row],[Total_Price]]</f>
        <v>0.25</v>
      </c>
      <c r="W2023" s="3">
        <v>180</v>
      </c>
      <c r="X2023" s="3"/>
    </row>
    <row r="2024" spans="1:24" x14ac:dyDescent="0.25">
      <c r="A2024" s="1" t="s">
        <v>6693</v>
      </c>
      <c r="B2024" s="1" t="s">
        <v>348</v>
      </c>
      <c r="C2024" s="1" t="s">
        <v>349</v>
      </c>
      <c r="D2024" s="1" t="s">
        <v>6187</v>
      </c>
      <c r="E2024" s="1" t="s">
        <v>1961</v>
      </c>
      <c r="F2024" s="2">
        <v>45446</v>
      </c>
      <c r="G2024" s="2">
        <v>44964</v>
      </c>
      <c r="H2024" s="2" t="str">
        <f>TEXT(Ecommerce_Sales[[#This Row],[Order_Date]],"mmmm")</f>
        <v>February</v>
      </c>
      <c r="I2024" s="2" t="str">
        <f>TEXT(Ecommerce_Sales[[#This Row],[Order_Date]],"yyyy")</f>
        <v>2023</v>
      </c>
      <c r="J2024" s="2" t="str">
        <f>TEXT(Ecommerce_Sales[[#This Row],[Order_Date]],"mmmm")</f>
        <v>February</v>
      </c>
      <c r="K2024" s="1" t="s">
        <v>1947</v>
      </c>
      <c r="L2024" s="1" t="s">
        <v>6694</v>
      </c>
      <c r="M2024" s="1" t="s">
        <v>2072</v>
      </c>
      <c r="N2024" s="1" t="s">
        <v>1950</v>
      </c>
      <c r="O2024" s="3">
        <v>579</v>
      </c>
      <c r="P2024">
        <v>1</v>
      </c>
      <c r="Q2024" s="3">
        <v>579</v>
      </c>
      <c r="R2024" s="1" t="s">
        <v>2016</v>
      </c>
      <c r="S2024" s="3">
        <v>49</v>
      </c>
      <c r="T2024">
        <v>10</v>
      </c>
      <c r="U2024" t="str">
        <f>IF(Ecommerce_Sales[[#This Row],[Delivery_Time_Days]]&gt;7,"Delay",IF(Ecommerce_Sales[[#This Row],[Delivery_Time_Days]] = 0,"No delivery",IF(Ecommerce_Sales[[#This Row],[Delivery_Time_Days]]&lt;=7,"On-time")))</f>
        <v>Delay</v>
      </c>
      <c r="V2024" s="7">
        <f>Ecommerce_Sales[[#This Row],[Profit]]/Ecommerce_Sales[[#This Row],[Total_Price]]</f>
        <v>0.40069084628670121</v>
      </c>
      <c r="W2024" s="3">
        <v>232</v>
      </c>
      <c r="X2024" s="3"/>
    </row>
    <row r="2025" spans="1:24" x14ac:dyDescent="0.25">
      <c r="A2025" s="1" t="s">
        <v>6695</v>
      </c>
      <c r="B2025" s="1" t="s">
        <v>40</v>
      </c>
      <c r="C2025" s="1" t="s">
        <v>41</v>
      </c>
      <c r="D2025" s="1" t="s">
        <v>2800</v>
      </c>
      <c r="E2025" s="1" t="s">
        <v>1954</v>
      </c>
      <c r="F2025" s="2">
        <v>45493</v>
      </c>
      <c r="G2025" s="2">
        <v>45574</v>
      </c>
      <c r="H2025" s="2" t="str">
        <f>TEXT(Ecommerce_Sales[[#This Row],[Order_Date]],"mmmm")</f>
        <v>October</v>
      </c>
      <c r="I2025" s="2" t="str">
        <f>TEXT(Ecommerce_Sales[[#This Row],[Order_Date]],"yyyy")</f>
        <v>2024</v>
      </c>
      <c r="J2025" s="2" t="str">
        <f>TEXT(Ecommerce_Sales[[#This Row],[Order_Date]],"mmmm")</f>
        <v>October</v>
      </c>
      <c r="K2025" s="1" t="s">
        <v>1947</v>
      </c>
      <c r="L2025" s="1" t="s">
        <v>5481</v>
      </c>
      <c r="M2025" s="1" t="s">
        <v>2047</v>
      </c>
      <c r="N2025" s="1" t="s">
        <v>1989</v>
      </c>
      <c r="O2025" s="3">
        <v>470</v>
      </c>
      <c r="P2025">
        <v>6</v>
      </c>
      <c r="Q2025" s="3">
        <v>2819</v>
      </c>
      <c r="R2025" s="1" t="s">
        <v>1958</v>
      </c>
      <c r="S2025" s="3">
        <v>236</v>
      </c>
      <c r="T2025">
        <v>9</v>
      </c>
      <c r="U2025" t="str">
        <f>IF(Ecommerce_Sales[[#This Row],[Delivery_Time_Days]]&gt;7,"Delay",IF(Ecommerce_Sales[[#This Row],[Delivery_Time_Days]] = 0,"No delivery",IF(Ecommerce_Sales[[#This Row],[Delivery_Time_Days]]&lt;=7,"On-time")))</f>
        <v>Delay</v>
      </c>
      <c r="V2025" s="7">
        <f>Ecommerce_Sales[[#This Row],[Profit]]/Ecommerce_Sales[[#This Row],[Total_Price]]</f>
        <v>0.25008868393047179</v>
      </c>
      <c r="W2025" s="3">
        <v>705</v>
      </c>
      <c r="X2025" s="3"/>
    </row>
    <row r="2026" spans="1:24" x14ac:dyDescent="0.25">
      <c r="A2026" s="1" t="s">
        <v>6696</v>
      </c>
      <c r="B2026" s="1" t="s">
        <v>795</v>
      </c>
      <c r="C2026" s="1" t="s">
        <v>796</v>
      </c>
      <c r="D2026" s="1" t="s">
        <v>2553</v>
      </c>
      <c r="E2026" s="1" t="s">
        <v>1954</v>
      </c>
      <c r="F2026" s="2">
        <v>45100</v>
      </c>
      <c r="G2026" s="2">
        <v>45139</v>
      </c>
      <c r="H2026" s="2" t="str">
        <f>TEXT(Ecommerce_Sales[[#This Row],[Order_Date]],"mmmm")</f>
        <v>August</v>
      </c>
      <c r="I2026" s="2" t="str">
        <f>TEXT(Ecommerce_Sales[[#This Row],[Order_Date]],"yyyy")</f>
        <v>2023</v>
      </c>
      <c r="J2026" s="2" t="str">
        <f>TEXT(Ecommerce_Sales[[#This Row],[Order_Date]],"mmmm")</f>
        <v>August</v>
      </c>
      <c r="K2026" s="1" t="s">
        <v>1947</v>
      </c>
      <c r="L2026" s="1" t="s">
        <v>6697</v>
      </c>
      <c r="M2026" s="1" t="s">
        <v>1988</v>
      </c>
      <c r="N2026" s="1" t="s">
        <v>1989</v>
      </c>
      <c r="O2026" s="3">
        <v>1026</v>
      </c>
      <c r="P2026">
        <v>6</v>
      </c>
      <c r="Q2026" s="3">
        <v>6158</v>
      </c>
      <c r="R2026" s="1" t="s">
        <v>2016</v>
      </c>
      <c r="S2026" s="3">
        <v>685</v>
      </c>
      <c r="T2026">
        <v>6</v>
      </c>
      <c r="U2026" t="str">
        <f>IF(Ecommerce_Sales[[#This Row],[Delivery_Time_Days]]&gt;7,"Delay",IF(Ecommerce_Sales[[#This Row],[Delivery_Time_Days]] = 0,"No delivery",IF(Ecommerce_Sales[[#This Row],[Delivery_Time_Days]]&lt;=7,"On-time")))</f>
        <v>On-time</v>
      </c>
      <c r="V2026" s="7">
        <f>Ecommerce_Sales[[#This Row],[Profit]]/Ecommerce_Sales[[#This Row],[Total_Price]]</f>
        <v>0.24991880480675543</v>
      </c>
      <c r="W2026" s="3">
        <v>1539</v>
      </c>
      <c r="X2026" s="3"/>
    </row>
    <row r="2027" spans="1:24" x14ac:dyDescent="0.25">
      <c r="A2027" s="1" t="s">
        <v>6698</v>
      </c>
      <c r="B2027" s="1" t="s">
        <v>356</v>
      </c>
      <c r="C2027" s="1" t="s">
        <v>357</v>
      </c>
      <c r="D2027" s="1" t="s">
        <v>4891</v>
      </c>
      <c r="E2027" s="1" t="s">
        <v>1946</v>
      </c>
      <c r="F2027" s="2">
        <v>45567</v>
      </c>
      <c r="G2027" s="2">
        <v>45343</v>
      </c>
      <c r="H2027" s="2" t="str">
        <f>TEXT(Ecommerce_Sales[[#This Row],[Order_Date]],"mmmm")</f>
        <v>February</v>
      </c>
      <c r="I2027" s="2" t="str">
        <f>TEXT(Ecommerce_Sales[[#This Row],[Order_Date]],"yyyy")</f>
        <v>2024</v>
      </c>
      <c r="J2027" s="2" t="str">
        <f>TEXT(Ecommerce_Sales[[#This Row],[Order_Date]],"mmmm")</f>
        <v>February</v>
      </c>
      <c r="K2027" s="1" t="s">
        <v>1992</v>
      </c>
      <c r="L2027" s="1" t="s">
        <v>5796</v>
      </c>
      <c r="M2027" s="1" t="s">
        <v>1988</v>
      </c>
      <c r="N2027" s="1" t="s">
        <v>1989</v>
      </c>
      <c r="O2027" s="3">
        <v>713</v>
      </c>
      <c r="P2027">
        <v>1</v>
      </c>
      <c r="Q2027" s="3">
        <v>713</v>
      </c>
      <c r="R2027" s="1" t="s">
        <v>1958</v>
      </c>
      <c r="S2027" s="3">
        <v>78</v>
      </c>
      <c r="U2027" t="str">
        <f>IF(Ecommerce_Sales[[#This Row],[Delivery_Time_Days]]&gt;7,"Delay",IF(Ecommerce_Sales[[#This Row],[Delivery_Time_Days]] = 0,"No delivery",IF(Ecommerce_Sales[[#This Row],[Delivery_Time_Days]]&lt;=7,"On-time")))</f>
        <v>No delivery</v>
      </c>
      <c r="V2027" s="7">
        <f>Ecommerce_Sales[[#This Row],[Profit]]/Ecommerce_Sales[[#This Row],[Total_Price]]</f>
        <v>0.24964936886395511</v>
      </c>
      <c r="W2027" s="3">
        <v>178</v>
      </c>
      <c r="X2027" s="3"/>
    </row>
    <row r="2028" spans="1:24" x14ac:dyDescent="0.25">
      <c r="A2028" s="1" t="s">
        <v>6699</v>
      </c>
      <c r="B2028" s="1" t="s">
        <v>248</v>
      </c>
      <c r="C2028" s="1" t="s">
        <v>249</v>
      </c>
      <c r="D2028" s="1" t="s">
        <v>5979</v>
      </c>
      <c r="E2028" s="1" t="s">
        <v>1946</v>
      </c>
      <c r="F2028" s="2">
        <v>45054</v>
      </c>
      <c r="G2028" s="2">
        <v>45656</v>
      </c>
      <c r="H2028" s="2" t="str">
        <f>TEXT(Ecommerce_Sales[[#This Row],[Order_Date]],"mmmm")</f>
        <v>December</v>
      </c>
      <c r="I2028" s="2" t="str">
        <f>TEXT(Ecommerce_Sales[[#This Row],[Order_Date]],"yyyy")</f>
        <v>2024</v>
      </c>
      <c r="J2028" s="2" t="str">
        <f>TEXT(Ecommerce_Sales[[#This Row],[Order_Date]],"mmmm")</f>
        <v>December</v>
      </c>
      <c r="K2028" s="1" t="s">
        <v>1947</v>
      </c>
      <c r="L2028" s="1" t="s">
        <v>4700</v>
      </c>
      <c r="M2028" s="1" t="s">
        <v>2047</v>
      </c>
      <c r="N2028" s="1" t="s">
        <v>1989</v>
      </c>
      <c r="O2028" s="3">
        <v>1452</v>
      </c>
      <c r="P2028">
        <v>2</v>
      </c>
      <c r="Q2028" s="3">
        <v>2904</v>
      </c>
      <c r="R2028" s="1" t="s">
        <v>1958</v>
      </c>
      <c r="S2028" s="3">
        <v>191</v>
      </c>
      <c r="T2028">
        <v>6</v>
      </c>
      <c r="U2028" t="str">
        <f>IF(Ecommerce_Sales[[#This Row],[Delivery_Time_Days]]&gt;7,"Delay",IF(Ecommerce_Sales[[#This Row],[Delivery_Time_Days]] = 0,"No delivery",IF(Ecommerce_Sales[[#This Row],[Delivery_Time_Days]]&lt;=7,"On-time")))</f>
        <v>On-time</v>
      </c>
      <c r="V2028" s="7">
        <f>Ecommerce_Sales[[#This Row],[Profit]]/Ecommerce_Sales[[#This Row],[Total_Price]]</f>
        <v>0.25</v>
      </c>
      <c r="W2028" s="3">
        <v>726</v>
      </c>
      <c r="X2028" s="3"/>
    </row>
    <row r="2029" spans="1:24" x14ac:dyDescent="0.25">
      <c r="A2029" s="1" t="s">
        <v>6700</v>
      </c>
      <c r="B2029" s="1" t="s">
        <v>978</v>
      </c>
      <c r="C2029" s="1" t="s">
        <v>979</v>
      </c>
      <c r="D2029" s="1" t="s">
        <v>2678</v>
      </c>
      <c r="E2029" s="1" t="s">
        <v>1961</v>
      </c>
      <c r="F2029" s="2">
        <v>45601</v>
      </c>
      <c r="G2029" s="2">
        <v>45310</v>
      </c>
      <c r="H2029" s="2" t="str">
        <f>TEXT(Ecommerce_Sales[[#This Row],[Order_Date]],"mmmm")</f>
        <v>January</v>
      </c>
      <c r="I2029" s="2" t="str">
        <f>TEXT(Ecommerce_Sales[[#This Row],[Order_Date]],"yyyy")</f>
        <v>2024</v>
      </c>
      <c r="J2029" s="2" t="str">
        <f>TEXT(Ecommerce_Sales[[#This Row],[Order_Date]],"mmmm")</f>
        <v>January</v>
      </c>
      <c r="K2029" s="1" t="s">
        <v>1947</v>
      </c>
      <c r="L2029" s="1" t="s">
        <v>6701</v>
      </c>
      <c r="M2029" s="1" t="s">
        <v>1988</v>
      </c>
      <c r="N2029" s="1" t="s">
        <v>1989</v>
      </c>
      <c r="O2029" s="3">
        <v>749</v>
      </c>
      <c r="P2029">
        <v>1</v>
      </c>
      <c r="Q2029" s="3">
        <v>749</v>
      </c>
      <c r="R2029" s="1" t="s">
        <v>1951</v>
      </c>
      <c r="S2029" s="3">
        <v>59</v>
      </c>
      <c r="T2029">
        <v>2</v>
      </c>
      <c r="U2029" t="str">
        <f>IF(Ecommerce_Sales[[#This Row],[Delivery_Time_Days]]&gt;7,"Delay",IF(Ecommerce_Sales[[#This Row],[Delivery_Time_Days]] = 0,"No delivery",IF(Ecommerce_Sales[[#This Row],[Delivery_Time_Days]]&lt;=7,"On-time")))</f>
        <v>On-time</v>
      </c>
      <c r="V2029" s="7">
        <f>Ecommerce_Sales[[#This Row],[Profit]]/Ecommerce_Sales[[#This Row],[Total_Price]]</f>
        <v>0.24966622162883845</v>
      </c>
      <c r="W2029" s="3">
        <v>187</v>
      </c>
      <c r="X2029" s="3"/>
    </row>
    <row r="2030" spans="1:24" x14ac:dyDescent="0.25">
      <c r="A2030" s="1" t="s">
        <v>6702</v>
      </c>
      <c r="B2030" s="1" t="s">
        <v>56</v>
      </c>
      <c r="C2030" s="1" t="s">
        <v>57</v>
      </c>
      <c r="D2030" s="1" t="s">
        <v>2222</v>
      </c>
      <c r="E2030" s="1" t="s">
        <v>1966</v>
      </c>
      <c r="F2030" s="2">
        <v>45419</v>
      </c>
      <c r="G2030" s="2">
        <v>45303</v>
      </c>
      <c r="H2030" s="2" t="str">
        <f>TEXT(Ecommerce_Sales[[#This Row],[Order_Date]],"mmmm")</f>
        <v>January</v>
      </c>
      <c r="I2030" s="2" t="str">
        <f>TEXT(Ecommerce_Sales[[#This Row],[Order_Date]],"yyyy")</f>
        <v>2024</v>
      </c>
      <c r="J2030" s="2" t="str">
        <f>TEXT(Ecommerce_Sales[[#This Row],[Order_Date]],"mmmm")</f>
        <v>January</v>
      </c>
      <c r="K2030" s="1" t="s">
        <v>1986</v>
      </c>
      <c r="L2030" s="1" t="s">
        <v>6703</v>
      </c>
      <c r="M2030" s="1" t="s">
        <v>1998</v>
      </c>
      <c r="N2030" s="1" t="s">
        <v>1973</v>
      </c>
      <c r="O2030" s="3">
        <v>564</v>
      </c>
      <c r="P2030">
        <v>1</v>
      </c>
      <c r="Q2030" s="3">
        <v>564</v>
      </c>
      <c r="R2030" s="1" t="s">
        <v>1951</v>
      </c>
      <c r="S2030" s="3">
        <v>45</v>
      </c>
      <c r="U2030" t="str">
        <f>IF(Ecommerce_Sales[[#This Row],[Delivery_Time_Days]]&gt;7,"Delay",IF(Ecommerce_Sales[[#This Row],[Delivery_Time_Days]] = 0,"No delivery",IF(Ecommerce_Sales[[#This Row],[Delivery_Time_Days]]&lt;=7,"On-time")))</f>
        <v>No delivery</v>
      </c>
      <c r="V2030" s="7">
        <f>Ecommerce_Sales[[#This Row],[Profit]]/Ecommerce_Sales[[#This Row],[Total_Price]]</f>
        <v>0.299645390070922</v>
      </c>
      <c r="W2030" s="3">
        <v>169</v>
      </c>
      <c r="X2030" s="3"/>
    </row>
    <row r="2031" spans="1:24" x14ac:dyDescent="0.25">
      <c r="A2031" s="1" t="s">
        <v>6704</v>
      </c>
      <c r="B2031" s="1" t="s">
        <v>1193</v>
      </c>
      <c r="C2031" s="1" t="s">
        <v>1194</v>
      </c>
      <c r="D2031" s="1" t="s">
        <v>3436</v>
      </c>
      <c r="E2031" s="1" t="s">
        <v>1996</v>
      </c>
      <c r="F2031" s="2">
        <v>45346</v>
      </c>
      <c r="G2031" s="2">
        <v>45333</v>
      </c>
      <c r="H2031" s="2" t="str">
        <f>TEXT(Ecommerce_Sales[[#This Row],[Order_Date]],"mmmm")</f>
        <v>February</v>
      </c>
      <c r="I2031" s="2" t="str">
        <f>TEXT(Ecommerce_Sales[[#This Row],[Order_Date]],"yyyy")</f>
        <v>2024</v>
      </c>
      <c r="J2031" s="2" t="str">
        <f>TEXT(Ecommerce_Sales[[#This Row],[Order_Date]],"mmmm")</f>
        <v>February</v>
      </c>
      <c r="K2031" s="1" t="s">
        <v>1947</v>
      </c>
      <c r="L2031" s="1" t="s">
        <v>6705</v>
      </c>
      <c r="M2031" s="1" t="s">
        <v>2054</v>
      </c>
      <c r="N2031" s="1" t="s">
        <v>1957</v>
      </c>
      <c r="O2031" s="3">
        <v>269</v>
      </c>
      <c r="P2031">
        <v>1</v>
      </c>
      <c r="Q2031" s="3">
        <v>269</v>
      </c>
      <c r="R2031" s="1" t="s">
        <v>1958</v>
      </c>
      <c r="S2031" s="3">
        <v>36</v>
      </c>
      <c r="T2031">
        <v>2</v>
      </c>
      <c r="U2031" t="str">
        <f>IF(Ecommerce_Sales[[#This Row],[Delivery_Time_Days]]&gt;7,"Delay",IF(Ecommerce_Sales[[#This Row],[Delivery_Time_Days]] = 0,"No delivery",IF(Ecommerce_Sales[[#This Row],[Delivery_Time_Days]]&lt;=7,"On-time")))</f>
        <v>On-time</v>
      </c>
      <c r="V2031" s="7">
        <f>Ecommerce_Sales[[#This Row],[Profit]]/Ecommerce_Sales[[#This Row],[Total_Price]]</f>
        <v>0.14869888475836432</v>
      </c>
      <c r="W2031" s="3">
        <v>40</v>
      </c>
      <c r="X2031" s="3"/>
    </row>
    <row r="2032" spans="1:24" x14ac:dyDescent="0.25">
      <c r="A2032" s="1" t="s">
        <v>6706</v>
      </c>
      <c r="B2032" s="1" t="s">
        <v>588</v>
      </c>
      <c r="C2032" s="1" t="s">
        <v>589</v>
      </c>
      <c r="D2032" s="1" t="s">
        <v>5533</v>
      </c>
      <c r="E2032" s="1" t="s">
        <v>1981</v>
      </c>
      <c r="F2032" s="2">
        <v>45640</v>
      </c>
      <c r="G2032" s="2">
        <v>45224</v>
      </c>
      <c r="H2032" s="2" t="str">
        <f>TEXT(Ecommerce_Sales[[#This Row],[Order_Date]],"mmmm")</f>
        <v>October</v>
      </c>
      <c r="I2032" s="2" t="str">
        <f>TEXT(Ecommerce_Sales[[#This Row],[Order_Date]],"yyyy")</f>
        <v>2023</v>
      </c>
      <c r="J2032" s="2" t="str">
        <f>TEXT(Ecommerce_Sales[[#This Row],[Order_Date]],"mmmm")</f>
        <v>October</v>
      </c>
      <c r="K2032" s="1" t="s">
        <v>1986</v>
      </c>
      <c r="L2032" s="1" t="s">
        <v>6707</v>
      </c>
      <c r="M2032" s="1" t="s">
        <v>1968</v>
      </c>
      <c r="N2032" s="1" t="s">
        <v>1957</v>
      </c>
      <c r="O2032" s="3">
        <v>329</v>
      </c>
      <c r="P2032">
        <v>3</v>
      </c>
      <c r="Q2032" s="3">
        <v>987</v>
      </c>
      <c r="R2032" s="1" t="s">
        <v>1958</v>
      </c>
      <c r="S2032" s="3">
        <v>141</v>
      </c>
      <c r="U2032" t="str">
        <f>IF(Ecommerce_Sales[[#This Row],[Delivery_Time_Days]]&gt;7,"Delay",IF(Ecommerce_Sales[[#This Row],[Delivery_Time_Days]] = 0,"No delivery",IF(Ecommerce_Sales[[#This Row],[Delivery_Time_Days]]&lt;=7,"On-time")))</f>
        <v>No delivery</v>
      </c>
      <c r="V2032" s="7">
        <f>Ecommerce_Sales[[#This Row],[Profit]]/Ecommerce_Sales[[#This Row],[Total_Price]]</f>
        <v>0.14994934143870314</v>
      </c>
      <c r="W2032" s="3">
        <v>148</v>
      </c>
      <c r="X2032" s="3"/>
    </row>
    <row r="2033" spans="1:24" x14ac:dyDescent="0.25">
      <c r="A2033" s="1" t="s">
        <v>6708</v>
      </c>
      <c r="B2033" s="1" t="s">
        <v>823</v>
      </c>
      <c r="C2033" s="1" t="s">
        <v>824</v>
      </c>
      <c r="D2033" s="1" t="s">
        <v>2469</v>
      </c>
      <c r="E2033" s="1" t="s">
        <v>1961</v>
      </c>
      <c r="F2033" s="2">
        <v>45554</v>
      </c>
      <c r="G2033" s="2">
        <v>45398</v>
      </c>
      <c r="H2033" s="2" t="str">
        <f>TEXT(Ecommerce_Sales[[#This Row],[Order_Date]],"mmmm")</f>
        <v>April</v>
      </c>
      <c r="I2033" s="2" t="str">
        <f>TEXT(Ecommerce_Sales[[#This Row],[Order_Date]],"yyyy")</f>
        <v>2024</v>
      </c>
      <c r="J2033" s="2" t="str">
        <f>TEXT(Ecommerce_Sales[[#This Row],[Order_Date]],"mmmm")</f>
        <v>April</v>
      </c>
      <c r="K2033" s="1" t="s">
        <v>1947</v>
      </c>
      <c r="L2033" s="1" t="s">
        <v>6709</v>
      </c>
      <c r="M2033" s="1" t="s">
        <v>1988</v>
      </c>
      <c r="N2033" s="1" t="s">
        <v>1989</v>
      </c>
      <c r="O2033" s="3">
        <v>862</v>
      </c>
      <c r="P2033">
        <v>2</v>
      </c>
      <c r="Q2033" s="3">
        <v>1724</v>
      </c>
      <c r="R2033" s="1" t="s">
        <v>1958</v>
      </c>
      <c r="S2033" s="3">
        <v>206</v>
      </c>
      <c r="T2033">
        <v>9</v>
      </c>
      <c r="U2033" t="str">
        <f>IF(Ecommerce_Sales[[#This Row],[Delivery_Time_Days]]&gt;7,"Delay",IF(Ecommerce_Sales[[#This Row],[Delivery_Time_Days]] = 0,"No delivery",IF(Ecommerce_Sales[[#This Row],[Delivery_Time_Days]]&lt;=7,"On-time")))</f>
        <v>Delay</v>
      </c>
      <c r="V2033" s="7">
        <f>Ecommerce_Sales[[#This Row],[Profit]]/Ecommerce_Sales[[#This Row],[Total_Price]]</f>
        <v>0.25</v>
      </c>
      <c r="W2033" s="3">
        <v>431</v>
      </c>
      <c r="X2033" s="3"/>
    </row>
    <row r="2034" spans="1:24" x14ac:dyDescent="0.25">
      <c r="A2034" s="1" t="s">
        <v>6710</v>
      </c>
      <c r="B2034" s="1" t="s">
        <v>1607</v>
      </c>
      <c r="C2034" s="1" t="s">
        <v>1608</v>
      </c>
      <c r="D2034" s="1" t="s">
        <v>2646</v>
      </c>
      <c r="E2034" s="1" t="s">
        <v>1954</v>
      </c>
      <c r="F2034" s="2">
        <v>45470</v>
      </c>
      <c r="G2034" s="2">
        <v>45154</v>
      </c>
      <c r="H2034" s="2" t="str">
        <f>TEXT(Ecommerce_Sales[[#This Row],[Order_Date]],"mmmm")</f>
        <v>August</v>
      </c>
      <c r="I2034" s="2" t="str">
        <f>TEXT(Ecommerce_Sales[[#This Row],[Order_Date]],"yyyy")</f>
        <v>2023</v>
      </c>
      <c r="J2034" s="2" t="str">
        <f>TEXT(Ecommerce_Sales[[#This Row],[Order_Date]],"mmmm")</f>
        <v>August</v>
      </c>
      <c r="K2034" s="1" t="s">
        <v>1947</v>
      </c>
      <c r="L2034" s="1" t="s">
        <v>6711</v>
      </c>
      <c r="M2034" s="1" t="s">
        <v>2104</v>
      </c>
      <c r="N2034" s="1" t="s">
        <v>1978</v>
      </c>
      <c r="O2034" s="3">
        <v>840</v>
      </c>
      <c r="P2034">
        <v>3</v>
      </c>
      <c r="Q2034" s="3">
        <v>2519</v>
      </c>
      <c r="R2034" s="1" t="s">
        <v>1951</v>
      </c>
      <c r="S2034" s="3">
        <v>135</v>
      </c>
      <c r="T2034">
        <v>8</v>
      </c>
      <c r="U2034" t="str">
        <f>IF(Ecommerce_Sales[[#This Row],[Delivery_Time_Days]]&gt;7,"Delay",IF(Ecommerce_Sales[[#This Row],[Delivery_Time_Days]] = 0,"No delivery",IF(Ecommerce_Sales[[#This Row],[Delivery_Time_Days]]&lt;=7,"On-time")))</f>
        <v>Delay</v>
      </c>
      <c r="V2034" s="7">
        <f>Ecommerce_Sales[[#This Row],[Profit]]/Ecommerce_Sales[[#This Row],[Total_Price]]</f>
        <v>0.35013894402540691</v>
      </c>
      <c r="W2034" s="3">
        <v>882</v>
      </c>
      <c r="X2034" s="3"/>
    </row>
    <row r="2035" spans="1:24" x14ac:dyDescent="0.25">
      <c r="A2035" s="1" t="s">
        <v>6712</v>
      </c>
      <c r="B2035" s="1" t="s">
        <v>629</v>
      </c>
      <c r="C2035" s="1" t="s">
        <v>630</v>
      </c>
      <c r="D2035" s="1" t="s">
        <v>6713</v>
      </c>
      <c r="E2035" s="1" t="s">
        <v>1954</v>
      </c>
      <c r="F2035" s="2">
        <v>45040</v>
      </c>
      <c r="G2035" s="2">
        <v>45078</v>
      </c>
      <c r="H2035" s="2" t="str">
        <f>TEXT(Ecommerce_Sales[[#This Row],[Order_Date]],"mmmm")</f>
        <v>June</v>
      </c>
      <c r="I2035" s="2" t="str">
        <f>TEXT(Ecommerce_Sales[[#This Row],[Order_Date]],"yyyy")</f>
        <v>2023</v>
      </c>
      <c r="J2035" s="2" t="str">
        <f>TEXT(Ecommerce_Sales[[#This Row],[Order_Date]],"mmmm")</f>
        <v>June</v>
      </c>
      <c r="K2035" s="1" t="s">
        <v>1947</v>
      </c>
      <c r="L2035" s="1" t="s">
        <v>6714</v>
      </c>
      <c r="M2035" s="1" t="s">
        <v>1998</v>
      </c>
      <c r="N2035" s="1" t="s">
        <v>1973</v>
      </c>
      <c r="O2035" s="3">
        <v>350</v>
      </c>
      <c r="P2035">
        <v>4</v>
      </c>
      <c r="Q2035" s="3">
        <v>1401</v>
      </c>
      <c r="R2035" s="1" t="s">
        <v>1951</v>
      </c>
      <c r="S2035" s="3">
        <v>94</v>
      </c>
      <c r="T2035">
        <v>7</v>
      </c>
      <c r="U2035" t="str">
        <f>IF(Ecommerce_Sales[[#This Row],[Delivery_Time_Days]]&gt;7,"Delay",IF(Ecommerce_Sales[[#This Row],[Delivery_Time_Days]] = 0,"No delivery",IF(Ecommerce_Sales[[#This Row],[Delivery_Time_Days]]&lt;=7,"On-time")))</f>
        <v>On-time</v>
      </c>
      <c r="V2035" s="7">
        <f>Ecommerce_Sales[[#This Row],[Profit]]/Ecommerce_Sales[[#This Row],[Total_Price]]</f>
        <v>0.29978586723768735</v>
      </c>
      <c r="W2035" s="3">
        <v>420</v>
      </c>
      <c r="X2035" s="3"/>
    </row>
    <row r="2036" spans="1:24" x14ac:dyDescent="0.25">
      <c r="A2036" s="1" t="s">
        <v>6715</v>
      </c>
      <c r="B2036" s="1" t="s">
        <v>1522</v>
      </c>
      <c r="C2036" s="1" t="s">
        <v>1523</v>
      </c>
      <c r="D2036" s="1" t="s">
        <v>6239</v>
      </c>
      <c r="E2036" s="1" t="s">
        <v>1966</v>
      </c>
      <c r="F2036" s="2">
        <v>45249</v>
      </c>
      <c r="G2036" s="2">
        <v>45469</v>
      </c>
      <c r="H2036" s="2" t="str">
        <f>TEXT(Ecommerce_Sales[[#This Row],[Order_Date]],"mmmm")</f>
        <v>June</v>
      </c>
      <c r="I2036" s="2" t="str">
        <f>TEXT(Ecommerce_Sales[[#This Row],[Order_Date]],"yyyy")</f>
        <v>2024</v>
      </c>
      <c r="J2036" s="2" t="str">
        <f>TEXT(Ecommerce_Sales[[#This Row],[Order_Date]],"mmmm")</f>
        <v>June</v>
      </c>
      <c r="K2036" s="1" t="s">
        <v>1947</v>
      </c>
      <c r="L2036" s="1" t="s">
        <v>6716</v>
      </c>
      <c r="M2036" s="1" t="s">
        <v>2026</v>
      </c>
      <c r="N2036" s="1" t="s">
        <v>1978</v>
      </c>
      <c r="O2036" s="3">
        <v>1055</v>
      </c>
      <c r="P2036">
        <v>1</v>
      </c>
      <c r="Q2036" s="3">
        <v>1055</v>
      </c>
      <c r="R2036" s="1" t="s">
        <v>1958</v>
      </c>
      <c r="S2036" s="3">
        <v>97</v>
      </c>
      <c r="T2036">
        <v>7</v>
      </c>
      <c r="U2036" t="str">
        <f>IF(Ecommerce_Sales[[#This Row],[Delivery_Time_Days]]&gt;7,"Delay",IF(Ecommerce_Sales[[#This Row],[Delivery_Time_Days]] = 0,"No delivery",IF(Ecommerce_Sales[[#This Row],[Delivery_Time_Days]]&lt;=7,"On-time")))</f>
        <v>On-time</v>
      </c>
      <c r="V2036" s="7">
        <f>Ecommerce_Sales[[#This Row],[Profit]]/Ecommerce_Sales[[#This Row],[Total_Price]]</f>
        <v>0.34976303317535545</v>
      </c>
      <c r="W2036" s="3">
        <v>369</v>
      </c>
      <c r="X2036" s="3"/>
    </row>
    <row r="2037" spans="1:24" x14ac:dyDescent="0.25">
      <c r="A2037" s="1" t="s">
        <v>6717</v>
      </c>
      <c r="B2037" s="1" t="s">
        <v>1891</v>
      </c>
      <c r="C2037" s="1" t="s">
        <v>1892</v>
      </c>
      <c r="D2037" s="1" t="s">
        <v>6718</v>
      </c>
      <c r="E2037" s="1" t="s">
        <v>1966</v>
      </c>
      <c r="F2037" s="2">
        <v>45205</v>
      </c>
      <c r="G2037" s="2">
        <v>44933</v>
      </c>
      <c r="H2037" s="2" t="str">
        <f>TEXT(Ecommerce_Sales[[#This Row],[Order_Date]],"mmmm")</f>
        <v>January</v>
      </c>
      <c r="I2037" s="2" t="str">
        <f>TEXT(Ecommerce_Sales[[#This Row],[Order_Date]],"yyyy")</f>
        <v>2023</v>
      </c>
      <c r="J2037" s="2" t="str">
        <f>TEXT(Ecommerce_Sales[[#This Row],[Order_Date]],"mmmm")</f>
        <v>January</v>
      </c>
      <c r="K2037" s="1" t="s">
        <v>1947</v>
      </c>
      <c r="L2037" s="1" t="s">
        <v>6719</v>
      </c>
      <c r="M2037" s="1" t="s">
        <v>1988</v>
      </c>
      <c r="N2037" s="1" t="s">
        <v>1989</v>
      </c>
      <c r="O2037" s="3">
        <v>599</v>
      </c>
      <c r="P2037">
        <v>1</v>
      </c>
      <c r="Q2037" s="3">
        <v>599</v>
      </c>
      <c r="R2037" s="1" t="s">
        <v>1958</v>
      </c>
      <c r="S2037" s="3">
        <v>41</v>
      </c>
      <c r="T2037">
        <v>7</v>
      </c>
      <c r="U2037" t="str">
        <f>IF(Ecommerce_Sales[[#This Row],[Delivery_Time_Days]]&gt;7,"Delay",IF(Ecommerce_Sales[[#This Row],[Delivery_Time_Days]] = 0,"No delivery",IF(Ecommerce_Sales[[#This Row],[Delivery_Time_Days]]&lt;=7,"On-time")))</f>
        <v>On-time</v>
      </c>
      <c r="V2037" s="7">
        <f>Ecommerce_Sales[[#This Row],[Profit]]/Ecommerce_Sales[[#This Row],[Total_Price]]</f>
        <v>0.25041736227045075</v>
      </c>
      <c r="W2037" s="3">
        <v>150</v>
      </c>
      <c r="X2037" s="3"/>
    </row>
    <row r="2038" spans="1:24" x14ac:dyDescent="0.25">
      <c r="A2038" s="1" t="s">
        <v>6720</v>
      </c>
      <c r="B2038" s="1" t="s">
        <v>1306</v>
      </c>
      <c r="C2038" s="1" t="s">
        <v>1307</v>
      </c>
      <c r="D2038" s="1" t="s">
        <v>3169</v>
      </c>
      <c r="E2038" s="1" t="s">
        <v>1946</v>
      </c>
      <c r="F2038" s="2">
        <v>44993</v>
      </c>
      <c r="G2038" s="2">
        <v>45273</v>
      </c>
      <c r="H2038" s="2" t="str">
        <f>TEXT(Ecommerce_Sales[[#This Row],[Order_Date]],"mmmm")</f>
        <v>December</v>
      </c>
      <c r="I2038" s="2" t="str">
        <f>TEXT(Ecommerce_Sales[[#This Row],[Order_Date]],"yyyy")</f>
        <v>2023</v>
      </c>
      <c r="J2038" s="2" t="str">
        <f>TEXT(Ecommerce_Sales[[#This Row],[Order_Date]],"mmmm")</f>
        <v>December</v>
      </c>
      <c r="K2038" s="1" t="s">
        <v>1947</v>
      </c>
      <c r="L2038" s="1" t="s">
        <v>6721</v>
      </c>
      <c r="M2038" s="1" t="s">
        <v>2043</v>
      </c>
      <c r="N2038" s="1" t="s">
        <v>1989</v>
      </c>
      <c r="O2038" s="3">
        <v>1135</v>
      </c>
      <c r="P2038">
        <v>2</v>
      </c>
      <c r="Q2038" s="3">
        <v>2271</v>
      </c>
      <c r="R2038" s="1" t="s">
        <v>1958</v>
      </c>
      <c r="S2038" s="3">
        <v>179</v>
      </c>
      <c r="T2038">
        <v>9</v>
      </c>
      <c r="U2038" t="str">
        <f>IF(Ecommerce_Sales[[#This Row],[Delivery_Time_Days]]&gt;7,"Delay",IF(Ecommerce_Sales[[#This Row],[Delivery_Time_Days]] = 0,"No delivery",IF(Ecommerce_Sales[[#This Row],[Delivery_Time_Days]]&lt;=7,"On-time")))</f>
        <v>Delay</v>
      </c>
      <c r="V2038" s="7">
        <f>Ecommerce_Sales[[#This Row],[Profit]]/Ecommerce_Sales[[#This Row],[Total_Price]]</f>
        <v>0.25011008366358434</v>
      </c>
      <c r="W2038" s="3">
        <v>568</v>
      </c>
      <c r="X2038" s="3"/>
    </row>
    <row r="2039" spans="1:24" x14ac:dyDescent="0.25">
      <c r="A2039" s="1" t="s">
        <v>6722</v>
      </c>
      <c r="B2039" s="1" t="s">
        <v>1155</v>
      </c>
      <c r="C2039" s="1" t="s">
        <v>1156</v>
      </c>
      <c r="D2039" s="1" t="s">
        <v>6723</v>
      </c>
      <c r="E2039" s="1" t="s">
        <v>2005</v>
      </c>
      <c r="F2039" s="2">
        <v>45123</v>
      </c>
      <c r="G2039" s="2">
        <v>45381</v>
      </c>
      <c r="H2039" s="2" t="str">
        <f>TEXT(Ecommerce_Sales[[#This Row],[Order_Date]],"mmmm")</f>
        <v>March</v>
      </c>
      <c r="I2039" s="2" t="str">
        <f>TEXT(Ecommerce_Sales[[#This Row],[Order_Date]],"yyyy")</f>
        <v>2024</v>
      </c>
      <c r="J2039" s="2" t="str">
        <f>TEXT(Ecommerce_Sales[[#This Row],[Order_Date]],"mmmm")</f>
        <v>March</v>
      </c>
      <c r="K2039" s="1" t="s">
        <v>1947</v>
      </c>
      <c r="L2039" s="1" t="s">
        <v>6724</v>
      </c>
      <c r="M2039" s="1" t="s">
        <v>2002</v>
      </c>
      <c r="N2039" s="1" t="s">
        <v>1989</v>
      </c>
      <c r="O2039" s="3">
        <v>462</v>
      </c>
      <c r="P2039">
        <v>2</v>
      </c>
      <c r="Q2039" s="3">
        <v>923</v>
      </c>
      <c r="R2039" s="1" t="s">
        <v>2008</v>
      </c>
      <c r="S2039" s="3">
        <v>49</v>
      </c>
      <c r="T2039">
        <v>9</v>
      </c>
      <c r="U2039" t="str">
        <f>IF(Ecommerce_Sales[[#This Row],[Delivery_Time_Days]]&gt;7,"Delay",IF(Ecommerce_Sales[[#This Row],[Delivery_Time_Days]] = 0,"No delivery",IF(Ecommerce_Sales[[#This Row],[Delivery_Time_Days]]&lt;=7,"On-time")))</f>
        <v>Delay</v>
      </c>
      <c r="V2039" s="7">
        <f>Ecommerce_Sales[[#This Row],[Profit]]/Ecommerce_Sales[[#This Row],[Total_Price]]</f>
        <v>0.2502708559046587</v>
      </c>
      <c r="W2039" s="3">
        <v>231</v>
      </c>
      <c r="X2039" s="3"/>
    </row>
    <row r="2040" spans="1:24" x14ac:dyDescent="0.25">
      <c r="A2040" s="1" t="s">
        <v>6725</v>
      </c>
      <c r="B2040" s="1" t="s">
        <v>1306</v>
      </c>
      <c r="C2040" s="1" t="s">
        <v>1307</v>
      </c>
      <c r="D2040" s="1" t="s">
        <v>3169</v>
      </c>
      <c r="E2040" s="1" t="s">
        <v>1946</v>
      </c>
      <c r="F2040" s="2">
        <v>44993</v>
      </c>
      <c r="G2040" s="2">
        <v>45430</v>
      </c>
      <c r="H2040" s="2" t="str">
        <f>TEXT(Ecommerce_Sales[[#This Row],[Order_Date]],"mmmm")</f>
        <v>May</v>
      </c>
      <c r="I2040" s="2" t="str">
        <f>TEXT(Ecommerce_Sales[[#This Row],[Order_Date]],"yyyy")</f>
        <v>2024</v>
      </c>
      <c r="J2040" s="2" t="str">
        <f>TEXT(Ecommerce_Sales[[#This Row],[Order_Date]],"mmmm")</f>
        <v>May</v>
      </c>
      <c r="K2040" s="1" t="s">
        <v>1947</v>
      </c>
      <c r="L2040" s="1" t="s">
        <v>6726</v>
      </c>
      <c r="M2040" s="1" t="s">
        <v>2002</v>
      </c>
      <c r="N2040" s="1" t="s">
        <v>1989</v>
      </c>
      <c r="O2040" s="3">
        <v>1084</v>
      </c>
      <c r="P2040">
        <v>4</v>
      </c>
      <c r="Q2040" s="3">
        <v>4336</v>
      </c>
      <c r="R2040" s="1" t="s">
        <v>1951</v>
      </c>
      <c r="S2040" s="3">
        <v>293</v>
      </c>
      <c r="T2040">
        <v>4</v>
      </c>
      <c r="U2040" t="str">
        <f>IF(Ecommerce_Sales[[#This Row],[Delivery_Time_Days]]&gt;7,"Delay",IF(Ecommerce_Sales[[#This Row],[Delivery_Time_Days]] = 0,"No delivery",IF(Ecommerce_Sales[[#This Row],[Delivery_Time_Days]]&lt;=7,"On-time")))</f>
        <v>On-time</v>
      </c>
      <c r="V2040" s="7">
        <f>Ecommerce_Sales[[#This Row],[Profit]]/Ecommerce_Sales[[#This Row],[Total_Price]]</f>
        <v>0.25</v>
      </c>
      <c r="W2040" s="3">
        <v>1084</v>
      </c>
      <c r="X2040" s="3"/>
    </row>
    <row r="2041" spans="1:24" x14ac:dyDescent="0.25">
      <c r="A2041" s="1" t="s">
        <v>6727</v>
      </c>
      <c r="B2041" s="1" t="s">
        <v>1812</v>
      </c>
      <c r="C2041" s="1" t="s">
        <v>1813</v>
      </c>
      <c r="D2041" s="1" t="s">
        <v>4545</v>
      </c>
      <c r="E2041" s="1" t="s">
        <v>1954</v>
      </c>
      <c r="F2041" s="2">
        <v>44966</v>
      </c>
      <c r="G2041" s="2">
        <v>45407</v>
      </c>
      <c r="H2041" s="2" t="str">
        <f>TEXT(Ecommerce_Sales[[#This Row],[Order_Date]],"mmmm")</f>
        <v>April</v>
      </c>
      <c r="I2041" s="2" t="str">
        <f>TEXT(Ecommerce_Sales[[#This Row],[Order_Date]],"yyyy")</f>
        <v>2024</v>
      </c>
      <c r="J2041" s="2" t="str">
        <f>TEXT(Ecommerce_Sales[[#This Row],[Order_Date]],"mmmm")</f>
        <v>April</v>
      </c>
      <c r="K2041" s="1" t="s">
        <v>1986</v>
      </c>
      <c r="L2041" s="1" t="s">
        <v>6728</v>
      </c>
      <c r="M2041" s="1" t="s">
        <v>1949</v>
      </c>
      <c r="N2041" s="1" t="s">
        <v>1950</v>
      </c>
      <c r="O2041" s="3">
        <v>68</v>
      </c>
      <c r="P2041">
        <v>1</v>
      </c>
      <c r="Q2041" s="3">
        <v>68</v>
      </c>
      <c r="R2041" s="1" t="s">
        <v>2012</v>
      </c>
      <c r="S2041" s="3">
        <v>8</v>
      </c>
      <c r="U2041" t="str">
        <f>IF(Ecommerce_Sales[[#This Row],[Delivery_Time_Days]]&gt;7,"Delay",IF(Ecommerce_Sales[[#This Row],[Delivery_Time_Days]] = 0,"No delivery",IF(Ecommerce_Sales[[#This Row],[Delivery_Time_Days]]&lt;=7,"On-time")))</f>
        <v>No delivery</v>
      </c>
      <c r="V2041" s="7">
        <f>Ecommerce_Sales[[#This Row],[Profit]]/Ecommerce_Sales[[#This Row],[Total_Price]]</f>
        <v>0.39705882352941174</v>
      </c>
      <c r="W2041" s="3">
        <v>27</v>
      </c>
      <c r="X2041" s="3"/>
    </row>
    <row r="2042" spans="1:24" x14ac:dyDescent="0.25">
      <c r="A2042" s="1" t="s">
        <v>6729</v>
      </c>
      <c r="B2042" s="1" t="s">
        <v>376</v>
      </c>
      <c r="C2042" s="1" t="s">
        <v>377</v>
      </c>
      <c r="D2042" s="1" t="s">
        <v>6730</v>
      </c>
      <c r="E2042" s="1" t="s">
        <v>1961</v>
      </c>
      <c r="F2042" s="2">
        <v>45343</v>
      </c>
      <c r="G2042" s="2">
        <v>45482</v>
      </c>
      <c r="H2042" s="2" t="str">
        <f>TEXT(Ecommerce_Sales[[#This Row],[Order_Date]],"mmmm")</f>
        <v>July</v>
      </c>
      <c r="I2042" s="2" t="str">
        <f>TEXT(Ecommerce_Sales[[#This Row],[Order_Date]],"yyyy")</f>
        <v>2024</v>
      </c>
      <c r="J2042" s="2" t="str">
        <f>TEXT(Ecommerce_Sales[[#This Row],[Order_Date]],"mmmm")</f>
        <v>July</v>
      </c>
      <c r="K2042" s="1" t="s">
        <v>1992</v>
      </c>
      <c r="L2042" s="1" t="s">
        <v>6731</v>
      </c>
      <c r="M2042" s="1" t="s">
        <v>1988</v>
      </c>
      <c r="N2042" s="1" t="s">
        <v>1989</v>
      </c>
      <c r="O2042" s="3">
        <v>399</v>
      </c>
      <c r="P2042">
        <v>1</v>
      </c>
      <c r="Q2042" s="3">
        <v>399</v>
      </c>
      <c r="R2042" s="1" t="s">
        <v>1958</v>
      </c>
      <c r="S2042" s="3">
        <v>23</v>
      </c>
      <c r="U2042" t="str">
        <f>IF(Ecommerce_Sales[[#This Row],[Delivery_Time_Days]]&gt;7,"Delay",IF(Ecommerce_Sales[[#This Row],[Delivery_Time_Days]] = 0,"No delivery",IF(Ecommerce_Sales[[#This Row],[Delivery_Time_Days]]&lt;=7,"On-time")))</f>
        <v>No delivery</v>
      </c>
      <c r="V2042" s="7">
        <f>Ecommerce_Sales[[#This Row],[Profit]]/Ecommerce_Sales[[#This Row],[Total_Price]]</f>
        <v>0.25062656641604009</v>
      </c>
      <c r="W2042" s="3">
        <v>100</v>
      </c>
      <c r="X2042" s="3"/>
    </row>
    <row r="2043" spans="1:24" x14ac:dyDescent="0.25">
      <c r="A2043" s="1" t="s">
        <v>6732</v>
      </c>
      <c r="B2043" s="1" t="s">
        <v>480</v>
      </c>
      <c r="C2043" s="1" t="s">
        <v>481</v>
      </c>
      <c r="D2043" s="1" t="s">
        <v>5189</v>
      </c>
      <c r="E2043" s="1" t="s">
        <v>1961</v>
      </c>
      <c r="F2043" s="2">
        <v>45137</v>
      </c>
      <c r="G2043" s="2">
        <v>45354</v>
      </c>
      <c r="H2043" s="2" t="str">
        <f>TEXT(Ecommerce_Sales[[#This Row],[Order_Date]],"mmmm")</f>
        <v>March</v>
      </c>
      <c r="I2043" s="2" t="str">
        <f>TEXT(Ecommerce_Sales[[#This Row],[Order_Date]],"yyyy")</f>
        <v>2024</v>
      </c>
      <c r="J2043" s="2" t="str">
        <f>TEXT(Ecommerce_Sales[[#This Row],[Order_Date]],"mmmm")</f>
        <v>March</v>
      </c>
      <c r="K2043" s="1" t="s">
        <v>1947</v>
      </c>
      <c r="L2043" s="1" t="s">
        <v>6733</v>
      </c>
      <c r="M2043" s="1" t="s">
        <v>2247</v>
      </c>
      <c r="N2043" s="1" t="s">
        <v>1957</v>
      </c>
      <c r="O2043" s="3">
        <v>353</v>
      </c>
      <c r="P2043">
        <v>2</v>
      </c>
      <c r="Q2043" s="3">
        <v>707</v>
      </c>
      <c r="R2043" s="1" t="s">
        <v>1951</v>
      </c>
      <c r="S2043" s="3">
        <v>43</v>
      </c>
      <c r="T2043">
        <v>4</v>
      </c>
      <c r="U2043" t="str">
        <f>IF(Ecommerce_Sales[[#This Row],[Delivery_Time_Days]]&gt;7,"Delay",IF(Ecommerce_Sales[[#This Row],[Delivery_Time_Days]] = 0,"No delivery",IF(Ecommerce_Sales[[#This Row],[Delivery_Time_Days]]&lt;=7,"On-time")))</f>
        <v>On-time</v>
      </c>
      <c r="V2043" s="7">
        <f>Ecommerce_Sales[[#This Row],[Profit]]/Ecommerce_Sales[[#This Row],[Total_Price]]</f>
        <v>0.14992927864214992</v>
      </c>
      <c r="W2043" s="3">
        <v>106</v>
      </c>
      <c r="X2043" s="3"/>
    </row>
    <row r="2044" spans="1:24" x14ac:dyDescent="0.25">
      <c r="A2044" s="1" t="s">
        <v>6734</v>
      </c>
      <c r="B2044" s="1" t="s">
        <v>980</v>
      </c>
      <c r="C2044" s="1" t="s">
        <v>981</v>
      </c>
      <c r="D2044" s="1" t="s">
        <v>2995</v>
      </c>
      <c r="E2044" s="1" t="s">
        <v>1966</v>
      </c>
      <c r="F2044" s="2">
        <v>45140</v>
      </c>
      <c r="G2044" s="2">
        <v>45005</v>
      </c>
      <c r="H2044" s="2" t="str">
        <f>TEXT(Ecommerce_Sales[[#This Row],[Order_Date]],"mmmm")</f>
        <v>March</v>
      </c>
      <c r="I2044" s="2" t="str">
        <f>TEXT(Ecommerce_Sales[[#This Row],[Order_Date]],"yyyy")</f>
        <v>2023</v>
      </c>
      <c r="J2044" s="2" t="str">
        <f>TEXT(Ecommerce_Sales[[#This Row],[Order_Date]],"mmmm")</f>
        <v>March</v>
      </c>
      <c r="K2044" s="1" t="s">
        <v>1947</v>
      </c>
      <c r="L2044" s="1" t="s">
        <v>2205</v>
      </c>
      <c r="M2044" s="1" t="s">
        <v>1998</v>
      </c>
      <c r="N2044" s="1" t="s">
        <v>1973</v>
      </c>
      <c r="O2044" s="3">
        <v>371</v>
      </c>
      <c r="P2044">
        <v>1</v>
      </c>
      <c r="Q2044" s="3">
        <v>371</v>
      </c>
      <c r="R2044" s="1" t="s">
        <v>1958</v>
      </c>
      <c r="S2044" s="3">
        <v>39</v>
      </c>
      <c r="T2044">
        <v>3</v>
      </c>
      <c r="U2044" t="str">
        <f>IF(Ecommerce_Sales[[#This Row],[Delivery_Time_Days]]&gt;7,"Delay",IF(Ecommerce_Sales[[#This Row],[Delivery_Time_Days]] = 0,"No delivery",IF(Ecommerce_Sales[[#This Row],[Delivery_Time_Days]]&lt;=7,"On-time")))</f>
        <v>On-time</v>
      </c>
      <c r="V2044" s="7">
        <f>Ecommerce_Sales[[#This Row],[Profit]]/Ecommerce_Sales[[#This Row],[Total_Price]]</f>
        <v>0.29919137466307277</v>
      </c>
      <c r="W2044" s="3">
        <v>111</v>
      </c>
      <c r="X2044" s="3"/>
    </row>
    <row r="2045" spans="1:24" x14ac:dyDescent="0.25">
      <c r="A2045" s="1" t="s">
        <v>6735</v>
      </c>
      <c r="B2045" s="1" t="s">
        <v>46</v>
      </c>
      <c r="C2045" s="1" t="s">
        <v>47</v>
      </c>
      <c r="D2045" s="1" t="s">
        <v>2491</v>
      </c>
      <c r="E2045" s="1" t="s">
        <v>1996</v>
      </c>
      <c r="F2045" s="2">
        <v>45449</v>
      </c>
      <c r="G2045" s="2">
        <v>45478</v>
      </c>
      <c r="H2045" s="2" t="str">
        <f>TEXT(Ecommerce_Sales[[#This Row],[Order_Date]],"mmmm")</f>
        <v>July</v>
      </c>
      <c r="I2045" s="2" t="str">
        <f>TEXT(Ecommerce_Sales[[#This Row],[Order_Date]],"yyyy")</f>
        <v>2024</v>
      </c>
      <c r="J2045" s="2" t="str">
        <f>TEXT(Ecommerce_Sales[[#This Row],[Order_Date]],"mmmm")</f>
        <v>July</v>
      </c>
      <c r="K2045" s="1" t="s">
        <v>1947</v>
      </c>
      <c r="L2045" s="1" t="s">
        <v>6736</v>
      </c>
      <c r="M2045" s="1" t="s">
        <v>1949</v>
      </c>
      <c r="N2045" s="1" t="s">
        <v>1950</v>
      </c>
      <c r="O2045" s="3">
        <v>401</v>
      </c>
      <c r="P2045">
        <v>6</v>
      </c>
      <c r="Q2045" s="3">
        <v>2406</v>
      </c>
      <c r="R2045" s="1" t="s">
        <v>1958</v>
      </c>
      <c r="S2045" s="3">
        <v>263</v>
      </c>
      <c r="T2045">
        <v>4</v>
      </c>
      <c r="U2045" t="str">
        <f>IF(Ecommerce_Sales[[#This Row],[Delivery_Time_Days]]&gt;7,"Delay",IF(Ecommerce_Sales[[#This Row],[Delivery_Time_Days]] = 0,"No delivery",IF(Ecommerce_Sales[[#This Row],[Delivery_Time_Days]]&lt;=7,"On-time")))</f>
        <v>On-time</v>
      </c>
      <c r="V2045" s="7">
        <f>Ecommerce_Sales[[#This Row],[Profit]]/Ecommerce_Sales[[#This Row],[Total_Price]]</f>
        <v>0.39983374896093099</v>
      </c>
      <c r="W2045" s="3">
        <v>962</v>
      </c>
      <c r="X2045" s="3"/>
    </row>
    <row r="2046" spans="1:24" x14ac:dyDescent="0.25">
      <c r="A2046" s="1" t="s">
        <v>6737</v>
      </c>
      <c r="B2046" s="1" t="s">
        <v>749</v>
      </c>
      <c r="C2046" s="1" t="s">
        <v>750</v>
      </c>
      <c r="D2046" s="1" t="s">
        <v>5914</v>
      </c>
      <c r="E2046" s="1" t="s">
        <v>1961</v>
      </c>
      <c r="F2046" s="2">
        <v>45134</v>
      </c>
      <c r="G2046" s="2">
        <v>45345</v>
      </c>
      <c r="H2046" s="2" t="str">
        <f>TEXT(Ecommerce_Sales[[#This Row],[Order_Date]],"mmmm")</f>
        <v>February</v>
      </c>
      <c r="I2046" s="2" t="str">
        <f>TEXT(Ecommerce_Sales[[#This Row],[Order_Date]],"yyyy")</f>
        <v>2024</v>
      </c>
      <c r="J2046" s="2" t="str">
        <f>TEXT(Ecommerce_Sales[[#This Row],[Order_Date]],"mmmm")</f>
        <v>February</v>
      </c>
      <c r="K2046" s="1" t="s">
        <v>1947</v>
      </c>
      <c r="L2046" s="1" t="s">
        <v>6738</v>
      </c>
      <c r="M2046" s="1" t="s">
        <v>2065</v>
      </c>
      <c r="N2046" s="1" t="s">
        <v>1978</v>
      </c>
      <c r="O2046" s="3">
        <v>71</v>
      </c>
      <c r="P2046">
        <v>2</v>
      </c>
      <c r="Q2046" s="3">
        <v>141</v>
      </c>
      <c r="R2046" s="1" t="s">
        <v>1958</v>
      </c>
      <c r="S2046" s="3">
        <v>17</v>
      </c>
      <c r="T2046">
        <v>10</v>
      </c>
      <c r="U2046" t="str">
        <f>IF(Ecommerce_Sales[[#This Row],[Delivery_Time_Days]]&gt;7,"Delay",IF(Ecommerce_Sales[[#This Row],[Delivery_Time_Days]] = 0,"No delivery",IF(Ecommerce_Sales[[#This Row],[Delivery_Time_Days]]&lt;=7,"On-time")))</f>
        <v>Delay</v>
      </c>
      <c r="V2046" s="7">
        <f>Ecommerce_Sales[[#This Row],[Profit]]/Ecommerce_Sales[[#This Row],[Total_Price]]</f>
        <v>0.3475177304964539</v>
      </c>
      <c r="W2046" s="3">
        <v>49</v>
      </c>
      <c r="X2046" s="3"/>
    </row>
    <row r="2047" spans="1:24" x14ac:dyDescent="0.25">
      <c r="A2047" s="1" t="s">
        <v>6739</v>
      </c>
      <c r="B2047" s="1" t="s">
        <v>1215</v>
      </c>
      <c r="C2047" s="1" t="s">
        <v>1216</v>
      </c>
      <c r="D2047" s="1" t="s">
        <v>3272</v>
      </c>
      <c r="E2047" s="1" t="s">
        <v>1981</v>
      </c>
      <c r="F2047" s="2">
        <v>45446</v>
      </c>
      <c r="G2047" s="2">
        <v>44998</v>
      </c>
      <c r="H2047" s="2" t="str">
        <f>TEXT(Ecommerce_Sales[[#This Row],[Order_Date]],"mmmm")</f>
        <v>March</v>
      </c>
      <c r="I2047" s="2" t="str">
        <f>TEXT(Ecommerce_Sales[[#This Row],[Order_Date]],"yyyy")</f>
        <v>2023</v>
      </c>
      <c r="J2047" s="2" t="str">
        <f>TEXT(Ecommerce_Sales[[#This Row],[Order_Date]],"mmmm")</f>
        <v>March</v>
      </c>
      <c r="K2047" s="1" t="s">
        <v>1986</v>
      </c>
      <c r="L2047" s="1" t="s">
        <v>3977</v>
      </c>
      <c r="M2047" s="1" t="s">
        <v>2247</v>
      </c>
      <c r="N2047" s="1" t="s">
        <v>1957</v>
      </c>
      <c r="O2047" s="3">
        <v>154</v>
      </c>
      <c r="P2047">
        <v>4</v>
      </c>
      <c r="Q2047" s="3">
        <v>617</v>
      </c>
      <c r="R2047" s="1" t="s">
        <v>1958</v>
      </c>
      <c r="S2047" s="3">
        <v>59</v>
      </c>
      <c r="U2047" t="str">
        <f>IF(Ecommerce_Sales[[#This Row],[Delivery_Time_Days]]&gt;7,"Delay",IF(Ecommerce_Sales[[#This Row],[Delivery_Time_Days]] = 0,"No delivery",IF(Ecommerce_Sales[[#This Row],[Delivery_Time_Days]]&lt;=7,"On-time")))</f>
        <v>No delivery</v>
      </c>
      <c r="V2047" s="7">
        <f>Ecommerce_Sales[[#This Row],[Profit]]/Ecommerce_Sales[[#This Row],[Total_Price]]</f>
        <v>0.1507293354943274</v>
      </c>
      <c r="W2047" s="3">
        <v>93</v>
      </c>
      <c r="X2047" s="3"/>
    </row>
    <row r="2048" spans="1:24" x14ac:dyDescent="0.25">
      <c r="A2048" s="1" t="s">
        <v>6740</v>
      </c>
      <c r="B2048" s="1" t="s">
        <v>823</v>
      </c>
      <c r="C2048" s="1" t="s">
        <v>824</v>
      </c>
      <c r="D2048" s="1" t="s">
        <v>2469</v>
      </c>
      <c r="E2048" s="1" t="s">
        <v>1961</v>
      </c>
      <c r="F2048" s="2">
        <v>45554</v>
      </c>
      <c r="G2048" s="2">
        <v>45377</v>
      </c>
      <c r="H2048" s="2" t="str">
        <f>TEXT(Ecommerce_Sales[[#This Row],[Order_Date]],"mmmm")</f>
        <v>March</v>
      </c>
      <c r="I2048" s="2" t="str">
        <f>TEXT(Ecommerce_Sales[[#This Row],[Order_Date]],"yyyy")</f>
        <v>2024</v>
      </c>
      <c r="J2048" s="2" t="str">
        <f>TEXT(Ecommerce_Sales[[#This Row],[Order_Date]],"mmmm")</f>
        <v>March</v>
      </c>
      <c r="K2048" s="1" t="s">
        <v>1947</v>
      </c>
      <c r="L2048" s="1" t="s">
        <v>6741</v>
      </c>
      <c r="M2048" s="1" t="s">
        <v>1988</v>
      </c>
      <c r="N2048" s="1" t="s">
        <v>1989</v>
      </c>
      <c r="O2048" s="3">
        <v>747</v>
      </c>
      <c r="P2048">
        <v>2</v>
      </c>
      <c r="Q2048" s="3">
        <v>1493</v>
      </c>
      <c r="R2048" s="1" t="s">
        <v>1951</v>
      </c>
      <c r="S2048" s="3">
        <v>153</v>
      </c>
      <c r="T2048">
        <v>6</v>
      </c>
      <c r="U2048" t="str">
        <f>IF(Ecommerce_Sales[[#This Row],[Delivery_Time_Days]]&gt;7,"Delay",IF(Ecommerce_Sales[[#This Row],[Delivery_Time_Days]] = 0,"No delivery",IF(Ecommerce_Sales[[#This Row],[Delivery_Time_Days]]&lt;=7,"On-time")))</f>
        <v>On-time</v>
      </c>
      <c r="V2048" s="7">
        <f>Ecommerce_Sales[[#This Row],[Profit]]/Ecommerce_Sales[[#This Row],[Total_Price]]</f>
        <v>0.24983255190890824</v>
      </c>
      <c r="W2048" s="3">
        <v>373</v>
      </c>
      <c r="X2048" s="3"/>
    </row>
    <row r="2049" spans="1:24" x14ac:dyDescent="0.25">
      <c r="A2049" s="1" t="s">
        <v>6742</v>
      </c>
      <c r="B2049" s="1" t="s">
        <v>689</v>
      </c>
      <c r="C2049" s="1" t="s">
        <v>690</v>
      </c>
      <c r="D2049" s="1" t="s">
        <v>3782</v>
      </c>
      <c r="E2049" s="1" t="s">
        <v>1966</v>
      </c>
      <c r="F2049" s="2">
        <v>45232</v>
      </c>
      <c r="G2049" s="2">
        <v>45621</v>
      </c>
      <c r="H2049" s="2" t="str">
        <f>TEXT(Ecommerce_Sales[[#This Row],[Order_Date]],"mmmm")</f>
        <v>November</v>
      </c>
      <c r="I2049" s="2" t="str">
        <f>TEXT(Ecommerce_Sales[[#This Row],[Order_Date]],"yyyy")</f>
        <v>2024</v>
      </c>
      <c r="J2049" s="2" t="str">
        <f>TEXT(Ecommerce_Sales[[#This Row],[Order_Date]],"mmmm")</f>
        <v>November</v>
      </c>
      <c r="K2049" s="1" t="s">
        <v>1986</v>
      </c>
      <c r="L2049" s="1" t="s">
        <v>6743</v>
      </c>
      <c r="M2049" s="1" t="s">
        <v>2058</v>
      </c>
      <c r="N2049" s="1" t="s">
        <v>1950</v>
      </c>
      <c r="O2049" s="3">
        <v>716</v>
      </c>
      <c r="P2049">
        <v>6</v>
      </c>
      <c r="Q2049" s="3">
        <v>4298</v>
      </c>
      <c r="R2049" s="1" t="s">
        <v>1958</v>
      </c>
      <c r="S2049" s="3">
        <v>541</v>
      </c>
      <c r="U2049" t="str">
        <f>IF(Ecommerce_Sales[[#This Row],[Delivery_Time_Days]]&gt;7,"Delay",IF(Ecommerce_Sales[[#This Row],[Delivery_Time_Days]] = 0,"No delivery",IF(Ecommerce_Sales[[#This Row],[Delivery_Time_Days]]&lt;=7,"On-time")))</f>
        <v>No delivery</v>
      </c>
      <c r="V2049" s="7">
        <f>Ecommerce_Sales[[#This Row],[Profit]]/Ecommerce_Sales[[#This Row],[Total_Price]]</f>
        <v>0.39995346672871102</v>
      </c>
      <c r="W2049" s="3">
        <v>1719</v>
      </c>
      <c r="X2049" s="3"/>
    </row>
    <row r="2050" spans="1:24" x14ac:dyDescent="0.25">
      <c r="A2050" s="1" t="s">
        <v>6744</v>
      </c>
      <c r="B2050" s="1" t="s">
        <v>1401</v>
      </c>
      <c r="C2050" s="1" t="s">
        <v>1402</v>
      </c>
      <c r="D2050" s="1" t="s">
        <v>2056</v>
      </c>
      <c r="E2050" s="1" t="s">
        <v>1996</v>
      </c>
      <c r="F2050" s="2">
        <v>45126</v>
      </c>
      <c r="G2050" s="2">
        <v>45454</v>
      </c>
      <c r="H2050" s="2" t="str">
        <f>TEXT(Ecommerce_Sales[[#This Row],[Order_Date]],"mmmm")</f>
        <v>June</v>
      </c>
      <c r="I2050" s="2" t="str">
        <f>TEXT(Ecommerce_Sales[[#This Row],[Order_Date]],"yyyy")</f>
        <v>2024</v>
      </c>
      <c r="J2050" s="2" t="str">
        <f>TEXT(Ecommerce_Sales[[#This Row],[Order_Date]],"mmmm")</f>
        <v>June</v>
      </c>
      <c r="K2050" s="1" t="s">
        <v>1947</v>
      </c>
      <c r="L2050" s="1" t="s">
        <v>6745</v>
      </c>
      <c r="M2050" s="1" t="s">
        <v>2002</v>
      </c>
      <c r="N2050" s="1" t="s">
        <v>1989</v>
      </c>
      <c r="O2050" s="3">
        <v>1084</v>
      </c>
      <c r="P2050">
        <v>3</v>
      </c>
      <c r="Q2050" s="3">
        <v>3251</v>
      </c>
      <c r="R2050" s="1" t="s">
        <v>1958</v>
      </c>
      <c r="S2050" s="3">
        <v>257</v>
      </c>
      <c r="T2050">
        <v>6</v>
      </c>
      <c r="U2050" t="str">
        <f>IF(Ecommerce_Sales[[#This Row],[Delivery_Time_Days]]&gt;7,"Delay",IF(Ecommerce_Sales[[#This Row],[Delivery_Time_Days]] = 0,"No delivery",IF(Ecommerce_Sales[[#This Row],[Delivery_Time_Days]]&lt;=7,"On-time")))</f>
        <v>On-time</v>
      </c>
      <c r="V2050" s="7">
        <f>Ecommerce_Sales[[#This Row],[Profit]]/Ecommerce_Sales[[#This Row],[Total_Price]]</f>
        <v>0.25007689941556444</v>
      </c>
      <c r="W2050" s="3">
        <v>813</v>
      </c>
      <c r="X2050" s="3"/>
    </row>
    <row r="2051" spans="1:24" x14ac:dyDescent="0.25">
      <c r="A2051" s="1" t="s">
        <v>6746</v>
      </c>
      <c r="B2051" s="1" t="s">
        <v>1720</v>
      </c>
      <c r="C2051" s="1" t="s">
        <v>1721</v>
      </c>
      <c r="D2051" s="1" t="s">
        <v>6747</v>
      </c>
      <c r="E2051" s="1" t="s">
        <v>1966</v>
      </c>
      <c r="F2051" s="2">
        <v>45427</v>
      </c>
      <c r="G2051" s="2">
        <v>45275</v>
      </c>
      <c r="H2051" s="2" t="str">
        <f>TEXT(Ecommerce_Sales[[#This Row],[Order_Date]],"mmmm")</f>
        <v>December</v>
      </c>
      <c r="I2051" s="2" t="str">
        <f>TEXT(Ecommerce_Sales[[#This Row],[Order_Date]],"yyyy")</f>
        <v>2023</v>
      </c>
      <c r="J2051" s="2" t="str">
        <f>TEXT(Ecommerce_Sales[[#This Row],[Order_Date]],"mmmm")</f>
        <v>December</v>
      </c>
      <c r="K2051" s="1" t="s">
        <v>1947</v>
      </c>
      <c r="L2051" s="1" t="s">
        <v>6748</v>
      </c>
      <c r="M2051" s="1" t="s">
        <v>2002</v>
      </c>
      <c r="N2051" s="1" t="s">
        <v>1989</v>
      </c>
      <c r="O2051" s="3">
        <v>344</v>
      </c>
      <c r="P2051">
        <v>6</v>
      </c>
      <c r="Q2051" s="3">
        <v>2063</v>
      </c>
      <c r="R2051" s="1" t="s">
        <v>1958</v>
      </c>
      <c r="S2051" s="3">
        <v>114</v>
      </c>
      <c r="T2051">
        <v>8</v>
      </c>
      <c r="U2051" t="str">
        <f>IF(Ecommerce_Sales[[#This Row],[Delivery_Time_Days]]&gt;7,"Delay",IF(Ecommerce_Sales[[#This Row],[Delivery_Time_Days]] = 0,"No delivery",IF(Ecommerce_Sales[[#This Row],[Delivery_Time_Days]]&lt;=7,"On-time")))</f>
        <v>Delay</v>
      </c>
      <c r="V2051" s="7">
        <f>Ecommerce_Sales[[#This Row],[Profit]]/Ecommerce_Sales[[#This Row],[Total_Price]]</f>
        <v>0.25012118274357731</v>
      </c>
      <c r="W2051" s="3">
        <v>516</v>
      </c>
      <c r="X2051" s="3"/>
    </row>
    <row r="2052" spans="1:24" x14ac:dyDescent="0.25">
      <c r="A2052" s="1" t="s">
        <v>6749</v>
      </c>
      <c r="B2052" s="1" t="s">
        <v>965</v>
      </c>
      <c r="C2052" s="1" t="s">
        <v>966</v>
      </c>
      <c r="D2052" s="1" t="s">
        <v>3486</v>
      </c>
      <c r="E2052" s="1" t="s">
        <v>1946</v>
      </c>
      <c r="F2052" s="2">
        <v>45032</v>
      </c>
      <c r="G2052" s="2">
        <v>45197</v>
      </c>
      <c r="H2052" s="2" t="str">
        <f>TEXT(Ecommerce_Sales[[#This Row],[Order_Date]],"mmmm")</f>
        <v>September</v>
      </c>
      <c r="I2052" s="2" t="str">
        <f>TEXT(Ecommerce_Sales[[#This Row],[Order_Date]],"yyyy")</f>
        <v>2023</v>
      </c>
      <c r="J2052" s="2" t="str">
        <f>TEXT(Ecommerce_Sales[[#This Row],[Order_Date]],"mmmm")</f>
        <v>September</v>
      </c>
      <c r="K2052" s="1" t="s">
        <v>1947</v>
      </c>
      <c r="L2052" s="1" t="s">
        <v>6750</v>
      </c>
      <c r="M2052" s="1" t="s">
        <v>2043</v>
      </c>
      <c r="N2052" s="1" t="s">
        <v>1989</v>
      </c>
      <c r="O2052" s="3">
        <v>627</v>
      </c>
      <c r="P2052">
        <v>2</v>
      </c>
      <c r="Q2052" s="3">
        <v>1254</v>
      </c>
      <c r="R2052" s="1" t="s">
        <v>1958</v>
      </c>
      <c r="S2052" s="3">
        <v>182</v>
      </c>
      <c r="T2052">
        <v>9</v>
      </c>
      <c r="U2052" t="str">
        <f>IF(Ecommerce_Sales[[#This Row],[Delivery_Time_Days]]&gt;7,"Delay",IF(Ecommerce_Sales[[#This Row],[Delivery_Time_Days]] = 0,"No delivery",IF(Ecommerce_Sales[[#This Row],[Delivery_Time_Days]]&lt;=7,"On-time")))</f>
        <v>Delay</v>
      </c>
      <c r="V2052" s="7">
        <f>Ecommerce_Sales[[#This Row],[Profit]]/Ecommerce_Sales[[#This Row],[Total_Price]]</f>
        <v>0.24960127591706538</v>
      </c>
      <c r="W2052" s="3">
        <v>313</v>
      </c>
      <c r="X2052" s="3"/>
    </row>
    <row r="2053" spans="1:24" x14ac:dyDescent="0.25">
      <c r="A2053" s="1" t="s">
        <v>6751</v>
      </c>
      <c r="B2053" s="1" t="s">
        <v>797</v>
      </c>
      <c r="C2053" s="1" t="s">
        <v>798</v>
      </c>
      <c r="D2053" s="1" t="s">
        <v>4454</v>
      </c>
      <c r="E2053" s="1" t="s">
        <v>1954</v>
      </c>
      <c r="F2053" s="2">
        <v>45012</v>
      </c>
      <c r="G2053" s="2">
        <v>44995</v>
      </c>
      <c r="H2053" s="2" t="str">
        <f>TEXT(Ecommerce_Sales[[#This Row],[Order_Date]],"mmmm")</f>
        <v>March</v>
      </c>
      <c r="I2053" s="2" t="str">
        <f>TEXT(Ecommerce_Sales[[#This Row],[Order_Date]],"yyyy")</f>
        <v>2023</v>
      </c>
      <c r="J2053" s="2" t="str">
        <f>TEXT(Ecommerce_Sales[[#This Row],[Order_Date]],"mmmm")</f>
        <v>March</v>
      </c>
      <c r="K2053" s="1" t="s">
        <v>1947</v>
      </c>
      <c r="L2053" s="1" t="s">
        <v>6752</v>
      </c>
      <c r="M2053" s="1" t="s">
        <v>2007</v>
      </c>
      <c r="N2053" s="1" t="s">
        <v>1973</v>
      </c>
      <c r="O2053" s="3">
        <v>960</v>
      </c>
      <c r="P2053">
        <v>2</v>
      </c>
      <c r="Q2053" s="3">
        <v>1920</v>
      </c>
      <c r="R2053" s="1" t="s">
        <v>1958</v>
      </c>
      <c r="S2053" s="3">
        <v>273</v>
      </c>
      <c r="T2053">
        <v>3</v>
      </c>
      <c r="U2053" t="str">
        <f>IF(Ecommerce_Sales[[#This Row],[Delivery_Time_Days]]&gt;7,"Delay",IF(Ecommerce_Sales[[#This Row],[Delivery_Time_Days]] = 0,"No delivery",IF(Ecommerce_Sales[[#This Row],[Delivery_Time_Days]]&lt;=7,"On-time")))</f>
        <v>On-time</v>
      </c>
      <c r="V2053" s="7">
        <f>Ecommerce_Sales[[#This Row],[Profit]]/Ecommerce_Sales[[#This Row],[Total_Price]]</f>
        <v>0.3</v>
      </c>
      <c r="W2053" s="3">
        <v>576</v>
      </c>
      <c r="X2053" s="3"/>
    </row>
    <row r="2054" spans="1:24" x14ac:dyDescent="0.25">
      <c r="A2054" s="1" t="s">
        <v>6753</v>
      </c>
      <c r="B2054" s="1" t="s">
        <v>1287</v>
      </c>
      <c r="C2054" s="1" t="s">
        <v>1288</v>
      </c>
      <c r="D2054" s="1" t="s">
        <v>2852</v>
      </c>
      <c r="E2054" s="1" t="s">
        <v>1946</v>
      </c>
      <c r="F2054" s="2">
        <v>45573</v>
      </c>
      <c r="G2054" s="2">
        <v>45024</v>
      </c>
      <c r="H2054" s="2" t="str">
        <f>TEXT(Ecommerce_Sales[[#This Row],[Order_Date]],"mmmm")</f>
        <v>April</v>
      </c>
      <c r="I2054" s="2" t="str">
        <f>TEXT(Ecommerce_Sales[[#This Row],[Order_Date]],"yyyy")</f>
        <v>2023</v>
      </c>
      <c r="J2054" s="2" t="str">
        <f>TEXT(Ecommerce_Sales[[#This Row],[Order_Date]],"mmmm")</f>
        <v>April</v>
      </c>
      <c r="K2054" s="1" t="s">
        <v>1992</v>
      </c>
      <c r="L2054" s="1" t="s">
        <v>6754</v>
      </c>
      <c r="M2054" s="1" t="s">
        <v>2065</v>
      </c>
      <c r="N2054" s="1" t="s">
        <v>1978</v>
      </c>
      <c r="O2054" s="3">
        <v>653</v>
      </c>
      <c r="P2054">
        <v>5</v>
      </c>
      <c r="Q2054" s="3">
        <v>3265</v>
      </c>
      <c r="R2054" s="1" t="s">
        <v>2012</v>
      </c>
      <c r="S2054" s="3">
        <v>262</v>
      </c>
      <c r="U2054" t="str">
        <f>IF(Ecommerce_Sales[[#This Row],[Delivery_Time_Days]]&gt;7,"Delay",IF(Ecommerce_Sales[[#This Row],[Delivery_Time_Days]] = 0,"No delivery",IF(Ecommerce_Sales[[#This Row],[Delivery_Time_Days]]&lt;=7,"On-time")))</f>
        <v>No delivery</v>
      </c>
      <c r="V2054" s="7">
        <f>Ecommerce_Sales[[#This Row],[Profit]]/Ecommerce_Sales[[#This Row],[Total_Price]]</f>
        <v>0.35007656967840733</v>
      </c>
      <c r="W2054" s="3">
        <v>1143</v>
      </c>
      <c r="X2054" s="3"/>
    </row>
    <row r="2055" spans="1:24" x14ac:dyDescent="0.25">
      <c r="A2055" s="1" t="s">
        <v>6755</v>
      </c>
      <c r="B2055" s="1" t="s">
        <v>488</v>
      </c>
      <c r="C2055" s="1" t="s">
        <v>489</v>
      </c>
      <c r="D2055" s="1" t="s">
        <v>3276</v>
      </c>
      <c r="E2055" s="1" t="s">
        <v>1966</v>
      </c>
      <c r="F2055" s="2">
        <v>44987</v>
      </c>
      <c r="G2055" s="2">
        <v>45590</v>
      </c>
      <c r="H2055" s="2" t="str">
        <f>TEXT(Ecommerce_Sales[[#This Row],[Order_Date]],"mmmm")</f>
        <v>October</v>
      </c>
      <c r="I2055" s="2" t="str">
        <f>TEXT(Ecommerce_Sales[[#This Row],[Order_Date]],"yyyy")</f>
        <v>2024</v>
      </c>
      <c r="J2055" s="2" t="str">
        <f>TEXT(Ecommerce_Sales[[#This Row],[Order_Date]],"mmmm")</f>
        <v>October</v>
      </c>
      <c r="K2055" s="1" t="s">
        <v>1986</v>
      </c>
      <c r="L2055" s="1" t="s">
        <v>6756</v>
      </c>
      <c r="M2055" s="1" t="s">
        <v>1956</v>
      </c>
      <c r="N2055" s="1" t="s">
        <v>1957</v>
      </c>
      <c r="O2055" s="3">
        <v>225</v>
      </c>
      <c r="P2055">
        <v>3</v>
      </c>
      <c r="Q2055" s="3">
        <v>674</v>
      </c>
      <c r="R2055" s="1" t="s">
        <v>1958</v>
      </c>
      <c r="S2055" s="3">
        <v>69</v>
      </c>
      <c r="U2055" t="str">
        <f>IF(Ecommerce_Sales[[#This Row],[Delivery_Time_Days]]&gt;7,"Delay",IF(Ecommerce_Sales[[#This Row],[Delivery_Time_Days]] = 0,"No delivery",IF(Ecommerce_Sales[[#This Row],[Delivery_Time_Days]]&lt;=7,"On-time")))</f>
        <v>No delivery</v>
      </c>
      <c r="V2055" s="7">
        <f>Ecommerce_Sales[[#This Row],[Profit]]/Ecommerce_Sales[[#This Row],[Total_Price]]</f>
        <v>0.14985163204747776</v>
      </c>
      <c r="W2055" s="3">
        <v>101</v>
      </c>
      <c r="X2055" s="3"/>
    </row>
    <row r="2056" spans="1:24" x14ac:dyDescent="0.25">
      <c r="A2056" s="1" t="s">
        <v>6757</v>
      </c>
      <c r="B2056" s="1" t="s">
        <v>1455</v>
      </c>
      <c r="C2056" s="1" t="s">
        <v>1456</v>
      </c>
      <c r="D2056" s="1" t="s">
        <v>4083</v>
      </c>
      <c r="E2056" s="1" t="s">
        <v>1961</v>
      </c>
      <c r="F2056" s="2">
        <v>45190</v>
      </c>
      <c r="G2056" s="2">
        <v>45220</v>
      </c>
      <c r="H2056" s="2" t="str">
        <f>TEXT(Ecommerce_Sales[[#This Row],[Order_Date]],"mmmm")</f>
        <v>October</v>
      </c>
      <c r="I2056" s="2" t="str">
        <f>TEXT(Ecommerce_Sales[[#This Row],[Order_Date]],"yyyy")</f>
        <v>2023</v>
      </c>
      <c r="J2056" s="2" t="str">
        <f>TEXT(Ecommerce_Sales[[#This Row],[Order_Date]],"mmmm")</f>
        <v>October</v>
      </c>
      <c r="K2056" s="1" t="s">
        <v>1947</v>
      </c>
      <c r="L2056" s="1" t="s">
        <v>6758</v>
      </c>
      <c r="M2056" s="1" t="s">
        <v>2030</v>
      </c>
      <c r="N2056" s="1" t="s">
        <v>1978</v>
      </c>
      <c r="O2056" s="3">
        <v>114</v>
      </c>
      <c r="P2056">
        <v>3</v>
      </c>
      <c r="Q2056" s="3">
        <v>342</v>
      </c>
      <c r="R2056" s="1" t="s">
        <v>2012</v>
      </c>
      <c r="S2056" s="3">
        <v>39</v>
      </c>
      <c r="T2056">
        <v>4</v>
      </c>
      <c r="U2056" t="str">
        <f>IF(Ecommerce_Sales[[#This Row],[Delivery_Time_Days]]&gt;7,"Delay",IF(Ecommerce_Sales[[#This Row],[Delivery_Time_Days]] = 0,"No delivery",IF(Ecommerce_Sales[[#This Row],[Delivery_Time_Days]]&lt;=7,"On-time")))</f>
        <v>On-time</v>
      </c>
      <c r="V2056" s="7">
        <f>Ecommerce_Sales[[#This Row],[Profit]]/Ecommerce_Sales[[#This Row],[Total_Price]]</f>
        <v>0.35087719298245612</v>
      </c>
      <c r="W2056" s="3">
        <v>120</v>
      </c>
      <c r="X2056" s="3"/>
    </row>
    <row r="2057" spans="1:24" x14ac:dyDescent="0.25">
      <c r="A2057" s="1" t="s">
        <v>6759</v>
      </c>
      <c r="B2057" s="1" t="s">
        <v>52</v>
      </c>
      <c r="C2057" s="1" t="s">
        <v>53</v>
      </c>
      <c r="D2057" s="1" t="s">
        <v>2249</v>
      </c>
      <c r="E2057" s="1" t="s">
        <v>1996</v>
      </c>
      <c r="F2057" s="2">
        <v>45460</v>
      </c>
      <c r="G2057" s="2">
        <v>45525</v>
      </c>
      <c r="H2057" s="2" t="str">
        <f>TEXT(Ecommerce_Sales[[#This Row],[Order_Date]],"mmmm")</f>
        <v>August</v>
      </c>
      <c r="I2057" s="2" t="str">
        <f>TEXT(Ecommerce_Sales[[#This Row],[Order_Date]],"yyyy")</f>
        <v>2024</v>
      </c>
      <c r="J2057" s="2" t="str">
        <f>TEXT(Ecommerce_Sales[[#This Row],[Order_Date]],"mmmm")</f>
        <v>August</v>
      </c>
      <c r="K2057" s="1" t="s">
        <v>1947</v>
      </c>
      <c r="L2057" s="1" t="s">
        <v>6760</v>
      </c>
      <c r="M2057" s="1" t="s">
        <v>2054</v>
      </c>
      <c r="N2057" s="1" t="s">
        <v>1957</v>
      </c>
      <c r="O2057" s="3">
        <v>509</v>
      </c>
      <c r="P2057">
        <v>3</v>
      </c>
      <c r="Q2057" s="3">
        <v>1526</v>
      </c>
      <c r="R2057" s="1" t="s">
        <v>1951</v>
      </c>
      <c r="S2057" s="3">
        <v>211</v>
      </c>
      <c r="T2057">
        <v>4</v>
      </c>
      <c r="U2057" t="str">
        <f>IF(Ecommerce_Sales[[#This Row],[Delivery_Time_Days]]&gt;7,"Delay",IF(Ecommerce_Sales[[#This Row],[Delivery_Time_Days]] = 0,"No delivery",IF(Ecommerce_Sales[[#This Row],[Delivery_Time_Days]]&lt;=7,"On-time")))</f>
        <v>On-time</v>
      </c>
      <c r="V2057" s="7">
        <f>Ecommerce_Sales[[#This Row],[Profit]]/Ecommerce_Sales[[#This Row],[Total_Price]]</f>
        <v>0.15006553079947577</v>
      </c>
      <c r="W2057" s="3">
        <v>229</v>
      </c>
      <c r="X2057" s="3"/>
    </row>
    <row r="2058" spans="1:24" x14ac:dyDescent="0.25">
      <c r="A2058" s="1" t="s">
        <v>6761</v>
      </c>
      <c r="B2058" s="1" t="s">
        <v>517</v>
      </c>
      <c r="C2058" s="1" t="s">
        <v>518</v>
      </c>
      <c r="D2058" s="1" t="s">
        <v>6762</v>
      </c>
      <c r="E2058" s="1" t="s">
        <v>1961</v>
      </c>
      <c r="F2058" s="2">
        <v>44939</v>
      </c>
      <c r="G2058" s="2">
        <v>45625</v>
      </c>
      <c r="H2058" s="2" t="str">
        <f>TEXT(Ecommerce_Sales[[#This Row],[Order_Date]],"mmmm")</f>
        <v>November</v>
      </c>
      <c r="I2058" s="2" t="str">
        <f>TEXT(Ecommerce_Sales[[#This Row],[Order_Date]],"yyyy")</f>
        <v>2024</v>
      </c>
      <c r="J2058" s="2" t="str">
        <f>TEXT(Ecommerce_Sales[[#This Row],[Order_Date]],"mmmm")</f>
        <v>November</v>
      </c>
      <c r="K2058" s="1" t="s">
        <v>1947</v>
      </c>
      <c r="L2058" s="1" t="s">
        <v>6763</v>
      </c>
      <c r="M2058" s="1" t="s">
        <v>2104</v>
      </c>
      <c r="N2058" s="1" t="s">
        <v>1978</v>
      </c>
      <c r="O2058" s="3">
        <v>334</v>
      </c>
      <c r="P2058">
        <v>7</v>
      </c>
      <c r="Q2058" s="3">
        <v>2339</v>
      </c>
      <c r="R2058" s="1" t="s">
        <v>1951</v>
      </c>
      <c r="S2058" s="3">
        <v>198</v>
      </c>
      <c r="T2058">
        <v>10</v>
      </c>
      <c r="U2058" t="str">
        <f>IF(Ecommerce_Sales[[#This Row],[Delivery_Time_Days]]&gt;7,"Delay",IF(Ecommerce_Sales[[#This Row],[Delivery_Time_Days]] = 0,"No delivery",IF(Ecommerce_Sales[[#This Row],[Delivery_Time_Days]]&lt;=7,"On-time")))</f>
        <v>Delay</v>
      </c>
      <c r="V2058" s="7">
        <f>Ecommerce_Sales[[#This Row],[Profit]]/Ecommerce_Sales[[#This Row],[Total_Price]]</f>
        <v>0.35014963659683623</v>
      </c>
      <c r="W2058" s="3">
        <v>819</v>
      </c>
      <c r="X2058" s="3"/>
    </row>
    <row r="2059" spans="1:24" x14ac:dyDescent="0.25">
      <c r="A2059" s="1" t="s">
        <v>6764</v>
      </c>
      <c r="B2059" s="1" t="s">
        <v>1319</v>
      </c>
      <c r="C2059" s="1" t="s">
        <v>1320</v>
      </c>
      <c r="D2059" s="1" t="s">
        <v>2320</v>
      </c>
      <c r="E2059" s="1" t="s">
        <v>1996</v>
      </c>
      <c r="F2059" s="2">
        <v>45312</v>
      </c>
      <c r="G2059" s="2">
        <v>45051</v>
      </c>
      <c r="H2059" s="2" t="str">
        <f>TEXT(Ecommerce_Sales[[#This Row],[Order_Date]],"mmmm")</f>
        <v>May</v>
      </c>
      <c r="I2059" s="2" t="str">
        <f>TEXT(Ecommerce_Sales[[#This Row],[Order_Date]],"yyyy")</f>
        <v>2023</v>
      </c>
      <c r="J2059" s="2" t="str">
        <f>TEXT(Ecommerce_Sales[[#This Row],[Order_Date]],"mmmm")</f>
        <v>May</v>
      </c>
      <c r="K2059" s="1" t="s">
        <v>1947</v>
      </c>
      <c r="L2059" s="1" t="s">
        <v>6765</v>
      </c>
      <c r="M2059" s="1" t="s">
        <v>2030</v>
      </c>
      <c r="N2059" s="1" t="s">
        <v>1978</v>
      </c>
      <c r="O2059" s="3">
        <v>395</v>
      </c>
      <c r="P2059">
        <v>1</v>
      </c>
      <c r="Q2059" s="3">
        <v>395</v>
      </c>
      <c r="R2059" s="1" t="s">
        <v>2008</v>
      </c>
      <c r="S2059" s="3">
        <v>27</v>
      </c>
      <c r="T2059">
        <v>4</v>
      </c>
      <c r="U2059" t="str">
        <f>IF(Ecommerce_Sales[[#This Row],[Delivery_Time_Days]]&gt;7,"Delay",IF(Ecommerce_Sales[[#This Row],[Delivery_Time_Days]] = 0,"No delivery",IF(Ecommerce_Sales[[#This Row],[Delivery_Time_Days]]&lt;=7,"On-time")))</f>
        <v>On-time</v>
      </c>
      <c r="V2059" s="7">
        <f>Ecommerce_Sales[[#This Row],[Profit]]/Ecommerce_Sales[[#This Row],[Total_Price]]</f>
        <v>0.34936708860759491</v>
      </c>
      <c r="W2059" s="3">
        <v>138</v>
      </c>
      <c r="X2059" s="3"/>
    </row>
    <row r="2060" spans="1:24" x14ac:dyDescent="0.25">
      <c r="A2060" s="1" t="s">
        <v>6766</v>
      </c>
      <c r="B2060" s="1" t="s">
        <v>1175</v>
      </c>
      <c r="C2060" s="1" t="s">
        <v>1176</v>
      </c>
      <c r="D2060" s="1" t="s">
        <v>2382</v>
      </c>
      <c r="E2060" s="1" t="s">
        <v>1966</v>
      </c>
      <c r="F2060" s="2">
        <v>45465</v>
      </c>
      <c r="G2060" s="2">
        <v>45408</v>
      </c>
      <c r="H2060" s="2" t="str">
        <f>TEXT(Ecommerce_Sales[[#This Row],[Order_Date]],"mmmm")</f>
        <v>April</v>
      </c>
      <c r="I2060" s="2" t="str">
        <f>TEXT(Ecommerce_Sales[[#This Row],[Order_Date]],"yyyy")</f>
        <v>2024</v>
      </c>
      <c r="J2060" s="2" t="str">
        <f>TEXT(Ecommerce_Sales[[#This Row],[Order_Date]],"mmmm")</f>
        <v>April</v>
      </c>
      <c r="K2060" s="1" t="s">
        <v>1947</v>
      </c>
      <c r="L2060" s="1" t="s">
        <v>2371</v>
      </c>
      <c r="M2060" s="1" t="s">
        <v>2030</v>
      </c>
      <c r="N2060" s="1" t="s">
        <v>1978</v>
      </c>
      <c r="O2060" s="3">
        <v>850</v>
      </c>
      <c r="P2060">
        <v>3</v>
      </c>
      <c r="Q2060" s="3">
        <v>2549</v>
      </c>
      <c r="R2060" s="1" t="s">
        <v>1951</v>
      </c>
      <c r="S2060" s="3">
        <v>237</v>
      </c>
      <c r="T2060">
        <v>4</v>
      </c>
      <c r="U2060" t="str">
        <f>IF(Ecommerce_Sales[[#This Row],[Delivery_Time_Days]]&gt;7,"Delay",IF(Ecommerce_Sales[[#This Row],[Delivery_Time_Days]] = 0,"No delivery",IF(Ecommerce_Sales[[#This Row],[Delivery_Time_Days]]&lt;=7,"On-time")))</f>
        <v>On-time</v>
      </c>
      <c r="V2060" s="7">
        <f>Ecommerce_Sales[[#This Row],[Profit]]/Ecommerce_Sales[[#This Row],[Total_Price]]</f>
        <v>0.34994115339348764</v>
      </c>
      <c r="W2060" s="3">
        <v>892</v>
      </c>
      <c r="X2060" s="3"/>
    </row>
    <row r="2061" spans="1:24" x14ac:dyDescent="0.25">
      <c r="A2061" s="1" t="s">
        <v>6767</v>
      </c>
      <c r="B2061" s="1" t="s">
        <v>1351</v>
      </c>
      <c r="C2061" s="1" t="s">
        <v>1352</v>
      </c>
      <c r="D2061" s="1" t="s">
        <v>5746</v>
      </c>
      <c r="E2061" s="1" t="s">
        <v>1981</v>
      </c>
      <c r="F2061" s="2">
        <v>45510</v>
      </c>
      <c r="G2061" s="2">
        <v>44927</v>
      </c>
      <c r="H2061" s="2" t="str">
        <f>TEXT(Ecommerce_Sales[[#This Row],[Order_Date]],"mmmm")</f>
        <v>January</v>
      </c>
      <c r="I2061" s="2" t="str">
        <f>TEXT(Ecommerce_Sales[[#This Row],[Order_Date]],"yyyy")</f>
        <v>2023</v>
      </c>
      <c r="J2061" s="2" t="str">
        <f>TEXT(Ecommerce_Sales[[#This Row],[Order_Date]],"mmmm")</f>
        <v>January</v>
      </c>
      <c r="K2061" s="1" t="s">
        <v>1992</v>
      </c>
      <c r="L2061" s="1" t="s">
        <v>6768</v>
      </c>
      <c r="M2061" s="1" t="s">
        <v>2247</v>
      </c>
      <c r="N2061" s="1" t="s">
        <v>1957</v>
      </c>
      <c r="O2061" s="3">
        <v>801</v>
      </c>
      <c r="P2061">
        <v>3</v>
      </c>
      <c r="Q2061" s="3">
        <v>2402</v>
      </c>
      <c r="R2061" s="1" t="s">
        <v>1951</v>
      </c>
      <c r="S2061" s="3">
        <v>231</v>
      </c>
      <c r="U2061" t="str">
        <f>IF(Ecommerce_Sales[[#This Row],[Delivery_Time_Days]]&gt;7,"Delay",IF(Ecommerce_Sales[[#This Row],[Delivery_Time_Days]] = 0,"No delivery",IF(Ecommerce_Sales[[#This Row],[Delivery_Time_Days]]&lt;=7,"On-time")))</f>
        <v>No delivery</v>
      </c>
      <c r="V2061" s="7">
        <f>Ecommerce_Sales[[#This Row],[Profit]]/Ecommerce_Sales[[#This Row],[Total_Price]]</f>
        <v>0.1498751040799334</v>
      </c>
      <c r="W2061" s="3">
        <v>360</v>
      </c>
      <c r="X2061" s="3"/>
    </row>
    <row r="2062" spans="1:24" x14ac:dyDescent="0.25">
      <c r="A2062" s="1" t="s">
        <v>6769</v>
      </c>
      <c r="B2062" s="1" t="s">
        <v>284</v>
      </c>
      <c r="C2062" s="1" t="s">
        <v>285</v>
      </c>
      <c r="D2062" s="1" t="s">
        <v>4825</v>
      </c>
      <c r="E2062" s="1" t="s">
        <v>1946</v>
      </c>
      <c r="F2062" s="2">
        <v>45471</v>
      </c>
      <c r="G2062" s="2">
        <v>45633</v>
      </c>
      <c r="H2062" s="2" t="str">
        <f>TEXT(Ecommerce_Sales[[#This Row],[Order_Date]],"mmmm")</f>
        <v>December</v>
      </c>
      <c r="I2062" s="2" t="str">
        <f>TEXT(Ecommerce_Sales[[#This Row],[Order_Date]],"yyyy")</f>
        <v>2024</v>
      </c>
      <c r="J2062" s="2" t="str">
        <f>TEXT(Ecommerce_Sales[[#This Row],[Order_Date]],"mmmm")</f>
        <v>December</v>
      </c>
      <c r="K2062" s="1" t="s">
        <v>1947</v>
      </c>
      <c r="L2062" s="1" t="s">
        <v>6770</v>
      </c>
      <c r="M2062" s="1" t="s">
        <v>2072</v>
      </c>
      <c r="N2062" s="1" t="s">
        <v>1950</v>
      </c>
      <c r="O2062" s="3">
        <v>1832</v>
      </c>
      <c r="P2062">
        <v>2</v>
      </c>
      <c r="Q2062" s="3">
        <v>3663</v>
      </c>
      <c r="R2062" s="1" t="s">
        <v>1958</v>
      </c>
      <c r="S2062" s="3">
        <v>331</v>
      </c>
      <c r="T2062">
        <v>7</v>
      </c>
      <c r="U2062" t="str">
        <f>IF(Ecommerce_Sales[[#This Row],[Delivery_Time_Days]]&gt;7,"Delay",IF(Ecommerce_Sales[[#This Row],[Delivery_Time_Days]] = 0,"No delivery",IF(Ecommerce_Sales[[#This Row],[Delivery_Time_Days]]&lt;=7,"On-time")))</f>
        <v>On-time</v>
      </c>
      <c r="V2062" s="7">
        <f>Ecommerce_Sales[[#This Row],[Profit]]/Ecommerce_Sales[[#This Row],[Total_Price]]</f>
        <v>0.39994539994539996</v>
      </c>
      <c r="W2062" s="3">
        <v>1465</v>
      </c>
      <c r="X2062" s="3"/>
    </row>
    <row r="2063" spans="1:24" x14ac:dyDescent="0.25">
      <c r="A2063" s="1" t="s">
        <v>6771</v>
      </c>
      <c r="B2063" s="1" t="s">
        <v>728</v>
      </c>
      <c r="C2063" s="1" t="s">
        <v>729</v>
      </c>
      <c r="D2063" s="1" t="s">
        <v>2878</v>
      </c>
      <c r="E2063" s="1" t="s">
        <v>2005</v>
      </c>
      <c r="F2063" s="2">
        <v>45438</v>
      </c>
      <c r="G2063" s="2">
        <v>45316</v>
      </c>
      <c r="H2063" s="2" t="str">
        <f>TEXT(Ecommerce_Sales[[#This Row],[Order_Date]],"mmmm")</f>
        <v>January</v>
      </c>
      <c r="I2063" s="2" t="str">
        <f>TEXT(Ecommerce_Sales[[#This Row],[Order_Date]],"yyyy")</f>
        <v>2024</v>
      </c>
      <c r="J2063" s="2" t="str">
        <f>TEXT(Ecommerce_Sales[[#This Row],[Order_Date]],"mmmm")</f>
        <v>January</v>
      </c>
      <c r="K2063" s="1" t="s">
        <v>1947</v>
      </c>
      <c r="L2063" s="1" t="s">
        <v>6772</v>
      </c>
      <c r="M2063" s="1" t="s">
        <v>1998</v>
      </c>
      <c r="N2063" s="1" t="s">
        <v>1973</v>
      </c>
      <c r="O2063" s="3">
        <v>186</v>
      </c>
      <c r="P2063">
        <v>3</v>
      </c>
      <c r="Q2063" s="3">
        <v>558</v>
      </c>
      <c r="R2063" s="1" t="s">
        <v>1958</v>
      </c>
      <c r="S2063" s="3">
        <v>66</v>
      </c>
      <c r="T2063">
        <v>7</v>
      </c>
      <c r="U2063" t="str">
        <f>IF(Ecommerce_Sales[[#This Row],[Delivery_Time_Days]]&gt;7,"Delay",IF(Ecommerce_Sales[[#This Row],[Delivery_Time_Days]] = 0,"No delivery",IF(Ecommerce_Sales[[#This Row],[Delivery_Time_Days]]&lt;=7,"On-time")))</f>
        <v>On-time</v>
      </c>
      <c r="V2063" s="7">
        <f>Ecommerce_Sales[[#This Row],[Profit]]/Ecommerce_Sales[[#This Row],[Total_Price]]</f>
        <v>0.29928315412186379</v>
      </c>
      <c r="W2063" s="3">
        <v>167</v>
      </c>
      <c r="X2063" s="3"/>
    </row>
    <row r="2064" spans="1:24" x14ac:dyDescent="0.25">
      <c r="A2064" s="1" t="s">
        <v>6773</v>
      </c>
      <c r="B2064" s="1" t="s">
        <v>1297</v>
      </c>
      <c r="C2064" s="1" t="s">
        <v>1298</v>
      </c>
      <c r="D2064" s="1" t="s">
        <v>5582</v>
      </c>
      <c r="E2064" s="1" t="s">
        <v>1961</v>
      </c>
      <c r="F2064" s="2">
        <v>45581</v>
      </c>
      <c r="G2064" s="2">
        <v>45522</v>
      </c>
      <c r="H2064" s="2" t="str">
        <f>TEXT(Ecommerce_Sales[[#This Row],[Order_Date]],"mmmm")</f>
        <v>August</v>
      </c>
      <c r="I2064" s="2" t="str">
        <f>TEXT(Ecommerce_Sales[[#This Row],[Order_Date]],"yyyy")</f>
        <v>2024</v>
      </c>
      <c r="J2064" s="2" t="str">
        <f>TEXT(Ecommerce_Sales[[#This Row],[Order_Date]],"mmmm")</f>
        <v>August</v>
      </c>
      <c r="K2064" s="1" t="s">
        <v>1947</v>
      </c>
      <c r="L2064" s="1" t="s">
        <v>6774</v>
      </c>
      <c r="M2064" s="1" t="s">
        <v>2007</v>
      </c>
      <c r="N2064" s="1" t="s">
        <v>1973</v>
      </c>
      <c r="O2064" s="3">
        <v>1112</v>
      </c>
      <c r="P2064">
        <v>3</v>
      </c>
      <c r="Q2064" s="3">
        <v>3336</v>
      </c>
      <c r="R2064" s="1" t="s">
        <v>1958</v>
      </c>
      <c r="S2064" s="3">
        <v>352</v>
      </c>
      <c r="T2064">
        <v>4</v>
      </c>
      <c r="U2064" t="str">
        <f>IF(Ecommerce_Sales[[#This Row],[Delivery_Time_Days]]&gt;7,"Delay",IF(Ecommerce_Sales[[#This Row],[Delivery_Time_Days]] = 0,"No delivery",IF(Ecommerce_Sales[[#This Row],[Delivery_Time_Days]]&lt;=7,"On-time")))</f>
        <v>On-time</v>
      </c>
      <c r="V2064" s="7">
        <f>Ecommerce_Sales[[#This Row],[Profit]]/Ecommerce_Sales[[#This Row],[Total_Price]]</f>
        <v>0.30005995203836933</v>
      </c>
      <c r="W2064" s="3">
        <v>1001</v>
      </c>
      <c r="X2064" s="3"/>
    </row>
    <row r="2065" spans="1:24" x14ac:dyDescent="0.25">
      <c r="A2065" s="1" t="s">
        <v>6775</v>
      </c>
      <c r="B2065" s="1" t="s">
        <v>1169</v>
      </c>
      <c r="C2065" s="1" t="s">
        <v>1170</v>
      </c>
      <c r="D2065" s="1" t="s">
        <v>2135</v>
      </c>
      <c r="E2065" s="1" t="s">
        <v>1996</v>
      </c>
      <c r="F2065" s="2">
        <v>45582</v>
      </c>
      <c r="G2065" s="2">
        <v>45176</v>
      </c>
      <c r="H2065" s="2" t="str">
        <f>TEXT(Ecommerce_Sales[[#This Row],[Order_Date]],"mmmm")</f>
        <v>September</v>
      </c>
      <c r="I2065" s="2" t="str">
        <f>TEXT(Ecommerce_Sales[[#This Row],[Order_Date]],"yyyy")</f>
        <v>2023</v>
      </c>
      <c r="J2065" s="2" t="str">
        <f>TEXT(Ecommerce_Sales[[#This Row],[Order_Date]],"mmmm")</f>
        <v>September</v>
      </c>
      <c r="K2065" s="1" t="s">
        <v>1947</v>
      </c>
      <c r="L2065" s="1" t="s">
        <v>6776</v>
      </c>
      <c r="M2065" s="1" t="s">
        <v>2043</v>
      </c>
      <c r="N2065" s="1" t="s">
        <v>1989</v>
      </c>
      <c r="O2065" s="3">
        <v>853</v>
      </c>
      <c r="P2065">
        <v>4</v>
      </c>
      <c r="Q2065" s="3">
        <v>3410</v>
      </c>
      <c r="R2065" s="1" t="s">
        <v>1958</v>
      </c>
      <c r="S2065" s="3">
        <v>349</v>
      </c>
      <c r="T2065">
        <v>4</v>
      </c>
      <c r="U2065" t="str">
        <f>IF(Ecommerce_Sales[[#This Row],[Delivery_Time_Days]]&gt;7,"Delay",IF(Ecommerce_Sales[[#This Row],[Delivery_Time_Days]] = 0,"No delivery",IF(Ecommerce_Sales[[#This Row],[Delivery_Time_Days]]&lt;=7,"On-time")))</f>
        <v>On-time</v>
      </c>
      <c r="V2065" s="7">
        <f>Ecommerce_Sales[[#This Row],[Profit]]/Ecommerce_Sales[[#This Row],[Total_Price]]</f>
        <v>0.25014662756598238</v>
      </c>
      <c r="W2065" s="3">
        <v>853</v>
      </c>
      <c r="X2065" s="3"/>
    </row>
    <row r="2066" spans="1:24" x14ac:dyDescent="0.25">
      <c r="A2066" s="1" t="s">
        <v>6777</v>
      </c>
      <c r="B2066" s="1" t="s">
        <v>1694</v>
      </c>
      <c r="C2066" s="1" t="s">
        <v>1695</v>
      </c>
      <c r="D2066" s="1" t="s">
        <v>3372</v>
      </c>
      <c r="E2066" s="1" t="s">
        <v>1961</v>
      </c>
      <c r="F2066" s="2">
        <v>45003</v>
      </c>
      <c r="G2066" s="2">
        <v>45134</v>
      </c>
      <c r="H2066" s="2" t="str">
        <f>TEXT(Ecommerce_Sales[[#This Row],[Order_Date]],"mmmm")</f>
        <v>July</v>
      </c>
      <c r="I2066" s="2" t="str">
        <f>TEXT(Ecommerce_Sales[[#This Row],[Order_Date]],"yyyy")</f>
        <v>2023</v>
      </c>
      <c r="J2066" s="2" t="str">
        <f>TEXT(Ecommerce_Sales[[#This Row],[Order_Date]],"mmmm")</f>
        <v>July</v>
      </c>
      <c r="K2066" s="1" t="s">
        <v>1947</v>
      </c>
      <c r="L2066" s="1" t="s">
        <v>6778</v>
      </c>
      <c r="M2066" s="1" t="s">
        <v>2247</v>
      </c>
      <c r="N2066" s="1" t="s">
        <v>1957</v>
      </c>
      <c r="O2066" s="3">
        <v>331</v>
      </c>
      <c r="P2066">
        <v>5</v>
      </c>
      <c r="Q2066" s="3">
        <v>1655</v>
      </c>
      <c r="R2066" s="1" t="s">
        <v>1951</v>
      </c>
      <c r="S2066" s="3">
        <v>174</v>
      </c>
      <c r="T2066">
        <v>10</v>
      </c>
      <c r="U2066" t="str">
        <f>IF(Ecommerce_Sales[[#This Row],[Delivery_Time_Days]]&gt;7,"Delay",IF(Ecommerce_Sales[[#This Row],[Delivery_Time_Days]] = 0,"No delivery",IF(Ecommerce_Sales[[#This Row],[Delivery_Time_Days]]&lt;=7,"On-time")))</f>
        <v>Delay</v>
      </c>
      <c r="V2066" s="7">
        <f>Ecommerce_Sales[[#This Row],[Profit]]/Ecommerce_Sales[[#This Row],[Total_Price]]</f>
        <v>0.14984894259818732</v>
      </c>
      <c r="W2066" s="3">
        <v>248</v>
      </c>
      <c r="X2066" s="3"/>
    </row>
    <row r="2067" spans="1:24" x14ac:dyDescent="0.25">
      <c r="A2067" s="1" t="s">
        <v>6779</v>
      </c>
      <c r="B2067" s="1" t="s">
        <v>346</v>
      </c>
      <c r="C2067" s="1" t="s">
        <v>415</v>
      </c>
      <c r="D2067" s="1" t="s">
        <v>4648</v>
      </c>
      <c r="E2067" s="1" t="s">
        <v>1981</v>
      </c>
      <c r="F2067" s="2">
        <v>45468</v>
      </c>
      <c r="G2067" s="2">
        <v>45170</v>
      </c>
      <c r="H2067" s="2" t="str">
        <f>TEXT(Ecommerce_Sales[[#This Row],[Order_Date]],"mmmm")</f>
        <v>September</v>
      </c>
      <c r="I2067" s="2" t="str">
        <f>TEXT(Ecommerce_Sales[[#This Row],[Order_Date]],"yyyy")</f>
        <v>2023</v>
      </c>
      <c r="J2067" s="2" t="str">
        <f>TEXT(Ecommerce_Sales[[#This Row],[Order_Date]],"mmmm")</f>
        <v>September</v>
      </c>
      <c r="K2067" s="1" t="s">
        <v>1947</v>
      </c>
      <c r="L2067" s="1" t="s">
        <v>6780</v>
      </c>
      <c r="M2067" s="1" t="s">
        <v>2007</v>
      </c>
      <c r="N2067" s="1" t="s">
        <v>1973</v>
      </c>
      <c r="O2067" s="3">
        <v>278</v>
      </c>
      <c r="P2067">
        <v>2</v>
      </c>
      <c r="Q2067" s="3">
        <v>556</v>
      </c>
      <c r="R2067" s="1" t="s">
        <v>2008</v>
      </c>
      <c r="S2067" s="3">
        <v>61</v>
      </c>
      <c r="T2067">
        <v>4</v>
      </c>
      <c r="U2067" t="str">
        <f>IF(Ecommerce_Sales[[#This Row],[Delivery_Time_Days]]&gt;7,"Delay",IF(Ecommerce_Sales[[#This Row],[Delivery_Time_Days]] = 0,"No delivery",IF(Ecommerce_Sales[[#This Row],[Delivery_Time_Days]]&lt;=7,"On-time")))</f>
        <v>On-time</v>
      </c>
      <c r="V2067" s="7">
        <f>Ecommerce_Sales[[#This Row],[Profit]]/Ecommerce_Sales[[#This Row],[Total_Price]]</f>
        <v>0.30035971223021585</v>
      </c>
      <c r="W2067" s="3">
        <v>167</v>
      </c>
      <c r="X2067" s="3"/>
    </row>
    <row r="2068" spans="1:24" x14ac:dyDescent="0.25">
      <c r="A2068" s="1" t="s">
        <v>6781</v>
      </c>
      <c r="B2068" s="1" t="s">
        <v>76</v>
      </c>
      <c r="C2068" s="1" t="s">
        <v>77</v>
      </c>
      <c r="D2068" s="1" t="s">
        <v>2544</v>
      </c>
      <c r="E2068" s="1" t="s">
        <v>1981</v>
      </c>
      <c r="F2068" s="2">
        <v>45400</v>
      </c>
      <c r="G2068" s="2">
        <v>45120</v>
      </c>
      <c r="H2068" s="2" t="str">
        <f>TEXT(Ecommerce_Sales[[#This Row],[Order_Date]],"mmmm")</f>
        <v>July</v>
      </c>
      <c r="I2068" s="2" t="str">
        <f>TEXT(Ecommerce_Sales[[#This Row],[Order_Date]],"yyyy")</f>
        <v>2023</v>
      </c>
      <c r="J2068" s="2" t="str">
        <f>TEXT(Ecommerce_Sales[[#This Row],[Order_Date]],"mmmm")</f>
        <v>July</v>
      </c>
      <c r="K2068" s="1" t="s">
        <v>1986</v>
      </c>
      <c r="L2068" s="1" t="s">
        <v>4984</v>
      </c>
      <c r="M2068" s="1" t="s">
        <v>1977</v>
      </c>
      <c r="N2068" s="1" t="s">
        <v>1978</v>
      </c>
      <c r="O2068" s="3">
        <v>1042</v>
      </c>
      <c r="P2068">
        <v>3</v>
      </c>
      <c r="Q2068" s="3">
        <v>3126</v>
      </c>
      <c r="R2068" s="1" t="s">
        <v>1958</v>
      </c>
      <c r="S2068" s="3">
        <v>345</v>
      </c>
      <c r="U2068" t="str">
        <f>IF(Ecommerce_Sales[[#This Row],[Delivery_Time_Days]]&gt;7,"Delay",IF(Ecommerce_Sales[[#This Row],[Delivery_Time_Days]] = 0,"No delivery",IF(Ecommerce_Sales[[#This Row],[Delivery_Time_Days]]&lt;=7,"On-time")))</f>
        <v>No delivery</v>
      </c>
      <c r="V2068" s="7">
        <f>Ecommerce_Sales[[#This Row],[Profit]]/Ecommerce_Sales[[#This Row],[Total_Price]]</f>
        <v>0.34996801023672425</v>
      </c>
      <c r="W2068" s="3">
        <v>1094</v>
      </c>
      <c r="X2068" s="3"/>
    </row>
    <row r="2069" spans="1:24" x14ac:dyDescent="0.25">
      <c r="A2069" s="1" t="s">
        <v>6782</v>
      </c>
      <c r="B2069" s="1" t="s">
        <v>1013</v>
      </c>
      <c r="C2069" s="1" t="s">
        <v>1014</v>
      </c>
      <c r="D2069" s="1" t="s">
        <v>6207</v>
      </c>
      <c r="E2069" s="1" t="s">
        <v>1966</v>
      </c>
      <c r="F2069" s="2">
        <v>45593</v>
      </c>
      <c r="G2069" s="2">
        <v>45547</v>
      </c>
      <c r="H2069" s="2" t="str">
        <f>TEXT(Ecommerce_Sales[[#This Row],[Order_Date]],"mmmm")</f>
        <v>September</v>
      </c>
      <c r="I2069" s="2" t="str">
        <f>TEXT(Ecommerce_Sales[[#This Row],[Order_Date]],"yyyy")</f>
        <v>2024</v>
      </c>
      <c r="J2069" s="2" t="str">
        <f>TEXT(Ecommerce_Sales[[#This Row],[Order_Date]],"mmmm")</f>
        <v>September</v>
      </c>
      <c r="K2069" s="1" t="s">
        <v>1947</v>
      </c>
      <c r="L2069" s="1" t="s">
        <v>6783</v>
      </c>
      <c r="M2069" s="1" t="s">
        <v>1998</v>
      </c>
      <c r="N2069" s="1" t="s">
        <v>1973</v>
      </c>
      <c r="O2069" s="3">
        <v>1001</v>
      </c>
      <c r="P2069">
        <v>1</v>
      </c>
      <c r="Q2069" s="3">
        <v>1001</v>
      </c>
      <c r="R2069" s="1" t="s">
        <v>1951</v>
      </c>
      <c r="S2069" s="3">
        <v>105</v>
      </c>
      <c r="T2069">
        <v>3</v>
      </c>
      <c r="U2069" t="str">
        <f>IF(Ecommerce_Sales[[#This Row],[Delivery_Time_Days]]&gt;7,"Delay",IF(Ecommerce_Sales[[#This Row],[Delivery_Time_Days]] = 0,"No delivery",IF(Ecommerce_Sales[[#This Row],[Delivery_Time_Days]]&lt;=7,"On-time")))</f>
        <v>On-time</v>
      </c>
      <c r="V2069" s="7">
        <f>Ecommerce_Sales[[#This Row],[Profit]]/Ecommerce_Sales[[#This Row],[Total_Price]]</f>
        <v>0.29970029970029971</v>
      </c>
      <c r="W2069" s="3">
        <v>300</v>
      </c>
      <c r="X2069" s="3"/>
    </row>
    <row r="2070" spans="1:24" x14ac:dyDescent="0.25">
      <c r="A2070" s="1" t="s">
        <v>6784</v>
      </c>
      <c r="B2070" s="1" t="s">
        <v>515</v>
      </c>
      <c r="C2070" s="1" t="s">
        <v>516</v>
      </c>
      <c r="D2070" s="1" t="s">
        <v>2041</v>
      </c>
      <c r="E2070" s="1" t="s">
        <v>1946</v>
      </c>
      <c r="F2070" s="2">
        <v>45564</v>
      </c>
      <c r="G2070" s="2">
        <v>44994</v>
      </c>
      <c r="H2070" s="2" t="str">
        <f>TEXT(Ecommerce_Sales[[#This Row],[Order_Date]],"mmmm")</f>
        <v>March</v>
      </c>
      <c r="I2070" s="2" t="str">
        <f>TEXT(Ecommerce_Sales[[#This Row],[Order_Date]],"yyyy")</f>
        <v>2023</v>
      </c>
      <c r="J2070" s="2" t="str">
        <f>TEXT(Ecommerce_Sales[[#This Row],[Order_Date]],"mmmm")</f>
        <v>March</v>
      </c>
      <c r="K2070" s="1" t="s">
        <v>1947</v>
      </c>
      <c r="L2070" s="1" t="s">
        <v>6785</v>
      </c>
      <c r="M2070" s="1" t="s">
        <v>1998</v>
      </c>
      <c r="N2070" s="1" t="s">
        <v>1973</v>
      </c>
      <c r="O2070" s="3">
        <v>531</v>
      </c>
      <c r="P2070">
        <v>4</v>
      </c>
      <c r="Q2070" s="3">
        <v>2124</v>
      </c>
      <c r="R2070" s="1" t="s">
        <v>1958</v>
      </c>
      <c r="S2070" s="3">
        <v>316</v>
      </c>
      <c r="T2070">
        <v>9</v>
      </c>
      <c r="U2070" t="str">
        <f>IF(Ecommerce_Sales[[#This Row],[Delivery_Time_Days]]&gt;7,"Delay",IF(Ecommerce_Sales[[#This Row],[Delivery_Time_Days]] = 0,"No delivery",IF(Ecommerce_Sales[[#This Row],[Delivery_Time_Days]]&lt;=7,"On-time")))</f>
        <v>Delay</v>
      </c>
      <c r="V2070" s="7">
        <f>Ecommerce_Sales[[#This Row],[Profit]]/Ecommerce_Sales[[#This Row],[Total_Price]]</f>
        <v>0.29990583804143128</v>
      </c>
      <c r="W2070" s="3">
        <v>637</v>
      </c>
      <c r="X2070" s="3"/>
    </row>
    <row r="2071" spans="1:24" x14ac:dyDescent="0.25">
      <c r="A2071" s="1" t="s">
        <v>6786</v>
      </c>
      <c r="B2071" s="1" t="s">
        <v>188</v>
      </c>
      <c r="C2071" s="1" t="s">
        <v>189</v>
      </c>
      <c r="D2071" s="1" t="s">
        <v>3844</v>
      </c>
      <c r="E2071" s="1" t="s">
        <v>2005</v>
      </c>
      <c r="F2071" s="2">
        <v>45242</v>
      </c>
      <c r="G2071" s="2">
        <v>45634</v>
      </c>
      <c r="H2071" s="2" t="str">
        <f>TEXT(Ecommerce_Sales[[#This Row],[Order_Date]],"mmmm")</f>
        <v>December</v>
      </c>
      <c r="I2071" s="2" t="str">
        <f>TEXT(Ecommerce_Sales[[#This Row],[Order_Date]],"yyyy")</f>
        <v>2024</v>
      </c>
      <c r="J2071" s="2" t="str">
        <f>TEXT(Ecommerce_Sales[[#This Row],[Order_Date]],"mmmm")</f>
        <v>December</v>
      </c>
      <c r="K2071" s="1" t="s">
        <v>1947</v>
      </c>
      <c r="L2071" s="1" t="s">
        <v>6787</v>
      </c>
      <c r="M2071" s="1" t="s">
        <v>2043</v>
      </c>
      <c r="N2071" s="1" t="s">
        <v>1989</v>
      </c>
      <c r="O2071" s="3">
        <v>1522</v>
      </c>
      <c r="P2071">
        <v>6</v>
      </c>
      <c r="Q2071" s="3">
        <v>9132</v>
      </c>
      <c r="R2071" s="1" t="s">
        <v>1951</v>
      </c>
      <c r="S2071" s="3">
        <v>1240</v>
      </c>
      <c r="T2071">
        <v>3</v>
      </c>
      <c r="U2071" t="str">
        <f>IF(Ecommerce_Sales[[#This Row],[Delivery_Time_Days]]&gt;7,"Delay",IF(Ecommerce_Sales[[#This Row],[Delivery_Time_Days]] = 0,"No delivery",IF(Ecommerce_Sales[[#This Row],[Delivery_Time_Days]]&lt;=7,"On-time")))</f>
        <v>On-time</v>
      </c>
      <c r="V2071" s="7">
        <f>Ecommerce_Sales[[#This Row],[Profit]]/Ecommerce_Sales[[#This Row],[Total_Price]]</f>
        <v>0.25</v>
      </c>
      <c r="W2071" s="3">
        <v>2283</v>
      </c>
      <c r="X2071" s="3"/>
    </row>
    <row r="2072" spans="1:24" x14ac:dyDescent="0.25">
      <c r="A2072" s="1" t="s">
        <v>6788</v>
      </c>
      <c r="B2072" s="1" t="s">
        <v>1461</v>
      </c>
      <c r="C2072" s="1" t="s">
        <v>1462</v>
      </c>
      <c r="D2072" s="1" t="s">
        <v>6789</v>
      </c>
      <c r="E2072" s="1" t="s">
        <v>1981</v>
      </c>
      <c r="F2072" s="2">
        <v>45319</v>
      </c>
      <c r="G2072" s="2">
        <v>45080</v>
      </c>
      <c r="H2072" s="2" t="str">
        <f>TEXT(Ecommerce_Sales[[#This Row],[Order_Date]],"mmmm")</f>
        <v>June</v>
      </c>
      <c r="I2072" s="2" t="str">
        <f>TEXT(Ecommerce_Sales[[#This Row],[Order_Date]],"yyyy")</f>
        <v>2023</v>
      </c>
      <c r="J2072" s="2" t="str">
        <f>TEXT(Ecommerce_Sales[[#This Row],[Order_Date]],"mmmm")</f>
        <v>June</v>
      </c>
      <c r="K2072" s="1" t="s">
        <v>1986</v>
      </c>
      <c r="L2072" s="1" t="s">
        <v>6790</v>
      </c>
      <c r="M2072" s="1" t="s">
        <v>1963</v>
      </c>
      <c r="N2072" s="1" t="s">
        <v>1957</v>
      </c>
      <c r="O2072" s="3">
        <v>262</v>
      </c>
      <c r="P2072">
        <v>1</v>
      </c>
      <c r="Q2072" s="3">
        <v>262</v>
      </c>
      <c r="R2072" s="1" t="s">
        <v>1951</v>
      </c>
      <c r="S2072" s="3">
        <v>38</v>
      </c>
      <c r="U2072" t="str">
        <f>IF(Ecommerce_Sales[[#This Row],[Delivery_Time_Days]]&gt;7,"Delay",IF(Ecommerce_Sales[[#This Row],[Delivery_Time_Days]] = 0,"No delivery",IF(Ecommerce_Sales[[#This Row],[Delivery_Time_Days]]&lt;=7,"On-time")))</f>
        <v>No delivery</v>
      </c>
      <c r="V2072" s="7">
        <f>Ecommerce_Sales[[#This Row],[Profit]]/Ecommerce_Sales[[#This Row],[Total_Price]]</f>
        <v>0.14885496183206107</v>
      </c>
      <c r="W2072" s="3">
        <v>39</v>
      </c>
      <c r="X2072" s="3"/>
    </row>
    <row r="2073" spans="1:24" x14ac:dyDescent="0.25">
      <c r="A2073" s="1" t="s">
        <v>6791</v>
      </c>
      <c r="B2073" s="1" t="s">
        <v>529</v>
      </c>
      <c r="C2073" s="1" t="s">
        <v>530</v>
      </c>
      <c r="D2073" s="1" t="s">
        <v>2523</v>
      </c>
      <c r="E2073" s="1" t="s">
        <v>1946</v>
      </c>
      <c r="F2073" s="2">
        <v>44945</v>
      </c>
      <c r="G2073" s="2">
        <v>45303</v>
      </c>
      <c r="H2073" s="2" t="str">
        <f>TEXT(Ecommerce_Sales[[#This Row],[Order_Date]],"mmmm")</f>
        <v>January</v>
      </c>
      <c r="I2073" s="2" t="str">
        <f>TEXT(Ecommerce_Sales[[#This Row],[Order_Date]],"yyyy")</f>
        <v>2024</v>
      </c>
      <c r="J2073" s="2" t="str">
        <f>TEXT(Ecommerce_Sales[[#This Row],[Order_Date]],"mmmm")</f>
        <v>January</v>
      </c>
      <c r="K2073" s="1" t="s">
        <v>1947</v>
      </c>
      <c r="L2073" s="1" t="s">
        <v>6792</v>
      </c>
      <c r="M2073" s="1" t="s">
        <v>2002</v>
      </c>
      <c r="N2073" s="1" t="s">
        <v>1989</v>
      </c>
      <c r="O2073" s="3">
        <v>380</v>
      </c>
      <c r="P2073">
        <v>3</v>
      </c>
      <c r="Q2073" s="3">
        <v>1141</v>
      </c>
      <c r="R2073" s="1" t="s">
        <v>2008</v>
      </c>
      <c r="S2073" s="3">
        <v>62</v>
      </c>
      <c r="T2073">
        <v>3</v>
      </c>
      <c r="U2073" t="str">
        <f>IF(Ecommerce_Sales[[#This Row],[Delivery_Time_Days]]&gt;7,"Delay",IF(Ecommerce_Sales[[#This Row],[Delivery_Time_Days]] = 0,"No delivery",IF(Ecommerce_Sales[[#This Row],[Delivery_Time_Days]]&lt;=7,"On-time")))</f>
        <v>On-time</v>
      </c>
      <c r="V2073" s="7">
        <f>Ecommerce_Sales[[#This Row],[Profit]]/Ecommerce_Sales[[#This Row],[Total_Price]]</f>
        <v>0.24978089395267308</v>
      </c>
      <c r="W2073" s="3">
        <v>285</v>
      </c>
      <c r="X2073" s="3"/>
    </row>
    <row r="2074" spans="1:24" x14ac:dyDescent="0.25">
      <c r="A2074" s="1" t="s">
        <v>6793</v>
      </c>
      <c r="B2074" s="1" t="s">
        <v>1712</v>
      </c>
      <c r="C2074" s="1" t="s">
        <v>481</v>
      </c>
      <c r="D2074" s="1" t="s">
        <v>2311</v>
      </c>
      <c r="E2074" s="1" t="s">
        <v>2005</v>
      </c>
      <c r="F2074" s="2">
        <v>45573</v>
      </c>
      <c r="G2074" s="2">
        <v>44935</v>
      </c>
      <c r="H2074" s="2" t="str">
        <f>TEXT(Ecommerce_Sales[[#This Row],[Order_Date]],"mmmm")</f>
        <v>January</v>
      </c>
      <c r="I2074" s="2" t="str">
        <f>TEXT(Ecommerce_Sales[[#This Row],[Order_Date]],"yyyy")</f>
        <v>2023</v>
      </c>
      <c r="J2074" s="2" t="str">
        <f>TEXT(Ecommerce_Sales[[#This Row],[Order_Date]],"mmmm")</f>
        <v>January</v>
      </c>
      <c r="K2074" s="1" t="s">
        <v>1947</v>
      </c>
      <c r="L2074" s="1" t="s">
        <v>6794</v>
      </c>
      <c r="M2074" s="1" t="s">
        <v>1988</v>
      </c>
      <c r="N2074" s="1" t="s">
        <v>1989</v>
      </c>
      <c r="O2074" s="3">
        <v>321</v>
      </c>
      <c r="P2074">
        <v>1</v>
      </c>
      <c r="Q2074" s="3">
        <v>321</v>
      </c>
      <c r="R2074" s="1" t="s">
        <v>2008</v>
      </c>
      <c r="S2074" s="3">
        <v>17</v>
      </c>
      <c r="T2074">
        <v>6</v>
      </c>
      <c r="U2074" t="str">
        <f>IF(Ecommerce_Sales[[#This Row],[Delivery_Time_Days]]&gt;7,"Delay",IF(Ecommerce_Sales[[#This Row],[Delivery_Time_Days]] = 0,"No delivery",IF(Ecommerce_Sales[[#This Row],[Delivery_Time_Days]]&lt;=7,"On-time")))</f>
        <v>On-time</v>
      </c>
      <c r="V2074" s="7">
        <f>Ecommerce_Sales[[#This Row],[Profit]]/Ecommerce_Sales[[#This Row],[Total_Price]]</f>
        <v>0.24922118380062305</v>
      </c>
      <c r="W2074" s="3">
        <v>80</v>
      </c>
      <c r="X2074" s="3"/>
    </row>
    <row r="2075" spans="1:24" x14ac:dyDescent="0.25">
      <c r="A2075" s="1" t="s">
        <v>6795</v>
      </c>
      <c r="B2075" s="1" t="s">
        <v>14</v>
      </c>
      <c r="C2075" s="1" t="s">
        <v>15</v>
      </c>
      <c r="D2075" s="1" t="s">
        <v>3053</v>
      </c>
      <c r="E2075" s="1" t="s">
        <v>1946</v>
      </c>
      <c r="F2075" s="2">
        <v>45003</v>
      </c>
      <c r="G2075" s="2">
        <v>45175</v>
      </c>
      <c r="H2075" s="2" t="str">
        <f>TEXT(Ecommerce_Sales[[#This Row],[Order_Date]],"mmmm")</f>
        <v>September</v>
      </c>
      <c r="I2075" s="2" t="str">
        <f>TEXT(Ecommerce_Sales[[#This Row],[Order_Date]],"yyyy")</f>
        <v>2023</v>
      </c>
      <c r="J2075" s="2" t="str">
        <f>TEXT(Ecommerce_Sales[[#This Row],[Order_Date]],"mmmm")</f>
        <v>September</v>
      </c>
      <c r="K2075" s="1" t="s">
        <v>1947</v>
      </c>
      <c r="L2075" s="1" t="s">
        <v>6796</v>
      </c>
      <c r="M2075" s="1" t="s">
        <v>1956</v>
      </c>
      <c r="N2075" s="1" t="s">
        <v>1957</v>
      </c>
      <c r="O2075" s="3">
        <v>1038</v>
      </c>
      <c r="P2075">
        <v>3</v>
      </c>
      <c r="Q2075" s="3">
        <v>3115</v>
      </c>
      <c r="R2075" s="1" t="s">
        <v>2008</v>
      </c>
      <c r="S2075" s="3">
        <v>358</v>
      </c>
      <c r="T2075">
        <v>8</v>
      </c>
      <c r="U2075" t="str">
        <f>IF(Ecommerce_Sales[[#This Row],[Delivery_Time_Days]]&gt;7,"Delay",IF(Ecommerce_Sales[[#This Row],[Delivery_Time_Days]] = 0,"No delivery",IF(Ecommerce_Sales[[#This Row],[Delivery_Time_Days]]&lt;=7,"On-time")))</f>
        <v>Delay</v>
      </c>
      <c r="V2075" s="7">
        <f>Ecommerce_Sales[[#This Row],[Profit]]/Ecommerce_Sales[[#This Row],[Total_Price]]</f>
        <v>0.14991974317817014</v>
      </c>
      <c r="W2075" s="3">
        <v>467</v>
      </c>
      <c r="X2075" s="3"/>
    </row>
    <row r="2076" spans="1:24" x14ac:dyDescent="0.25">
      <c r="A2076" s="1" t="s">
        <v>6797</v>
      </c>
      <c r="B2076" s="1" t="s">
        <v>108</v>
      </c>
      <c r="C2076" s="1" t="s">
        <v>109</v>
      </c>
      <c r="D2076" s="1" t="s">
        <v>2067</v>
      </c>
      <c r="E2076" s="1" t="s">
        <v>1996</v>
      </c>
      <c r="F2076" s="2">
        <v>45313</v>
      </c>
      <c r="G2076" s="2">
        <v>45315</v>
      </c>
      <c r="H2076" s="2" t="str">
        <f>TEXT(Ecommerce_Sales[[#This Row],[Order_Date]],"mmmm")</f>
        <v>January</v>
      </c>
      <c r="I2076" s="2" t="str">
        <f>TEXT(Ecommerce_Sales[[#This Row],[Order_Date]],"yyyy")</f>
        <v>2024</v>
      </c>
      <c r="J2076" s="2" t="str">
        <f>TEXT(Ecommerce_Sales[[#This Row],[Order_Date]],"mmmm")</f>
        <v>January</v>
      </c>
      <c r="K2076" s="1" t="s">
        <v>1947</v>
      </c>
      <c r="L2076" s="1" t="s">
        <v>6798</v>
      </c>
      <c r="M2076" s="1" t="s">
        <v>1988</v>
      </c>
      <c r="N2076" s="1" t="s">
        <v>1989</v>
      </c>
      <c r="O2076" s="3">
        <v>473</v>
      </c>
      <c r="P2076">
        <v>2</v>
      </c>
      <c r="Q2076" s="3">
        <v>946</v>
      </c>
      <c r="R2076" s="1" t="s">
        <v>1951</v>
      </c>
      <c r="S2076" s="3">
        <v>101</v>
      </c>
      <c r="T2076">
        <v>5</v>
      </c>
      <c r="U2076" t="str">
        <f>IF(Ecommerce_Sales[[#This Row],[Delivery_Time_Days]]&gt;7,"Delay",IF(Ecommerce_Sales[[#This Row],[Delivery_Time_Days]] = 0,"No delivery",IF(Ecommerce_Sales[[#This Row],[Delivery_Time_Days]]&lt;=7,"On-time")))</f>
        <v>On-time</v>
      </c>
      <c r="V2076" s="7">
        <f>Ecommerce_Sales[[#This Row],[Profit]]/Ecommerce_Sales[[#This Row],[Total_Price]]</f>
        <v>0.24947145877378435</v>
      </c>
      <c r="W2076" s="3">
        <v>236</v>
      </c>
      <c r="X2076" s="3"/>
    </row>
    <row r="2077" spans="1:24" x14ac:dyDescent="0.25">
      <c r="A2077" s="1" t="s">
        <v>6799</v>
      </c>
      <c r="B2077" s="1" t="s">
        <v>48</v>
      </c>
      <c r="C2077" s="1" t="s">
        <v>49</v>
      </c>
      <c r="D2077" s="1" t="s">
        <v>2767</v>
      </c>
      <c r="E2077" s="1" t="s">
        <v>1966</v>
      </c>
      <c r="F2077" s="2">
        <v>45036</v>
      </c>
      <c r="G2077" s="2">
        <v>45147</v>
      </c>
      <c r="H2077" s="2" t="str">
        <f>TEXT(Ecommerce_Sales[[#This Row],[Order_Date]],"mmmm")</f>
        <v>August</v>
      </c>
      <c r="I2077" s="2" t="str">
        <f>TEXT(Ecommerce_Sales[[#This Row],[Order_Date]],"yyyy")</f>
        <v>2023</v>
      </c>
      <c r="J2077" s="2" t="str">
        <f>TEXT(Ecommerce_Sales[[#This Row],[Order_Date]],"mmmm")</f>
        <v>August</v>
      </c>
      <c r="K2077" s="1" t="s">
        <v>1947</v>
      </c>
      <c r="L2077" s="1" t="s">
        <v>6800</v>
      </c>
      <c r="M2077" s="1" t="s">
        <v>2043</v>
      </c>
      <c r="N2077" s="1" t="s">
        <v>1989</v>
      </c>
      <c r="O2077" s="3">
        <v>799</v>
      </c>
      <c r="P2077">
        <v>6</v>
      </c>
      <c r="Q2077" s="3">
        <v>4794</v>
      </c>
      <c r="R2077" s="1" t="s">
        <v>1951</v>
      </c>
      <c r="S2077" s="3">
        <v>388</v>
      </c>
      <c r="T2077">
        <v>2</v>
      </c>
      <c r="U2077" t="str">
        <f>IF(Ecommerce_Sales[[#This Row],[Delivery_Time_Days]]&gt;7,"Delay",IF(Ecommerce_Sales[[#This Row],[Delivery_Time_Days]] = 0,"No delivery",IF(Ecommerce_Sales[[#This Row],[Delivery_Time_Days]]&lt;=7,"On-time")))</f>
        <v>On-time</v>
      </c>
      <c r="V2077" s="7">
        <f>Ecommerce_Sales[[#This Row],[Profit]]/Ecommerce_Sales[[#This Row],[Total_Price]]</f>
        <v>0.25010429703796411</v>
      </c>
      <c r="W2077" s="3">
        <v>1199</v>
      </c>
      <c r="X2077" s="3"/>
    </row>
    <row r="2078" spans="1:24" x14ac:dyDescent="0.25">
      <c r="A2078" s="1" t="s">
        <v>6801</v>
      </c>
      <c r="B2078" s="1" t="s">
        <v>1302</v>
      </c>
      <c r="C2078" s="1" t="s">
        <v>1303</v>
      </c>
      <c r="D2078" s="1" t="s">
        <v>2589</v>
      </c>
      <c r="E2078" s="1" t="s">
        <v>1946</v>
      </c>
      <c r="F2078" s="2">
        <v>45394</v>
      </c>
      <c r="G2078" s="2">
        <v>45459</v>
      </c>
      <c r="H2078" s="2" t="str">
        <f>TEXT(Ecommerce_Sales[[#This Row],[Order_Date]],"mmmm")</f>
        <v>June</v>
      </c>
      <c r="I2078" s="2" t="str">
        <f>TEXT(Ecommerce_Sales[[#This Row],[Order_Date]],"yyyy")</f>
        <v>2024</v>
      </c>
      <c r="J2078" s="2" t="str">
        <f>TEXT(Ecommerce_Sales[[#This Row],[Order_Date]],"mmmm")</f>
        <v>June</v>
      </c>
      <c r="K2078" s="1" t="s">
        <v>1947</v>
      </c>
      <c r="L2078" s="1" t="s">
        <v>6802</v>
      </c>
      <c r="M2078" s="1" t="s">
        <v>1998</v>
      </c>
      <c r="N2078" s="1" t="s">
        <v>1973</v>
      </c>
      <c r="O2078" s="3">
        <v>1069</v>
      </c>
      <c r="P2078">
        <v>3</v>
      </c>
      <c r="Q2078" s="3">
        <v>3208</v>
      </c>
      <c r="R2078" s="1" t="s">
        <v>1958</v>
      </c>
      <c r="S2078" s="3">
        <v>363</v>
      </c>
      <c r="T2078">
        <v>6</v>
      </c>
      <c r="U2078" t="str">
        <f>IF(Ecommerce_Sales[[#This Row],[Delivery_Time_Days]]&gt;7,"Delay",IF(Ecommerce_Sales[[#This Row],[Delivery_Time_Days]] = 0,"No delivery",IF(Ecommerce_Sales[[#This Row],[Delivery_Time_Days]]&lt;=7,"On-time")))</f>
        <v>On-time</v>
      </c>
      <c r="V2078" s="7">
        <f>Ecommerce_Sales[[#This Row],[Profit]]/Ecommerce_Sales[[#This Row],[Total_Price]]</f>
        <v>0.29987531172069826</v>
      </c>
      <c r="W2078" s="3">
        <v>962</v>
      </c>
      <c r="X2078" s="3"/>
    </row>
    <row r="2079" spans="1:24" x14ac:dyDescent="0.25">
      <c r="A2079" s="1" t="s">
        <v>6803</v>
      </c>
      <c r="B2079" s="1" t="s">
        <v>10</v>
      </c>
      <c r="C2079" s="1" t="s">
        <v>11</v>
      </c>
      <c r="D2079" s="1" t="s">
        <v>2715</v>
      </c>
      <c r="E2079" s="1" t="s">
        <v>1981</v>
      </c>
      <c r="F2079" s="2">
        <v>45173</v>
      </c>
      <c r="G2079" s="2">
        <v>45607</v>
      </c>
      <c r="H2079" s="2" t="str">
        <f>TEXT(Ecommerce_Sales[[#This Row],[Order_Date]],"mmmm")</f>
        <v>November</v>
      </c>
      <c r="I2079" s="2" t="str">
        <f>TEXT(Ecommerce_Sales[[#This Row],[Order_Date]],"yyyy")</f>
        <v>2024</v>
      </c>
      <c r="J2079" s="2" t="str">
        <f>TEXT(Ecommerce_Sales[[#This Row],[Order_Date]],"mmmm")</f>
        <v>November</v>
      </c>
      <c r="K2079" s="1" t="s">
        <v>1947</v>
      </c>
      <c r="L2079" s="1" t="s">
        <v>6804</v>
      </c>
      <c r="M2079" s="1" t="s">
        <v>1998</v>
      </c>
      <c r="N2079" s="1" t="s">
        <v>1973</v>
      </c>
      <c r="O2079" s="3">
        <v>1420</v>
      </c>
      <c r="P2079">
        <v>4</v>
      </c>
      <c r="Q2079" s="3">
        <v>5681</v>
      </c>
      <c r="R2079" s="1" t="s">
        <v>2016</v>
      </c>
      <c r="S2079" s="3">
        <v>385</v>
      </c>
      <c r="T2079">
        <v>5</v>
      </c>
      <c r="U2079" t="str">
        <f>IF(Ecommerce_Sales[[#This Row],[Delivery_Time_Days]]&gt;7,"Delay",IF(Ecommerce_Sales[[#This Row],[Delivery_Time_Days]] = 0,"No delivery",IF(Ecommerce_Sales[[#This Row],[Delivery_Time_Days]]&lt;=7,"On-time")))</f>
        <v>On-time</v>
      </c>
      <c r="V2079" s="7">
        <f>Ecommerce_Sales[[#This Row],[Profit]]/Ecommerce_Sales[[#This Row],[Total_Price]]</f>
        <v>0.299947192395705</v>
      </c>
      <c r="W2079" s="3">
        <v>1704</v>
      </c>
      <c r="X2079" s="3"/>
    </row>
    <row r="2080" spans="1:24" x14ac:dyDescent="0.25">
      <c r="A2080" s="1" t="s">
        <v>6805</v>
      </c>
      <c r="B2080" s="1" t="s">
        <v>114</v>
      </c>
      <c r="C2080" s="1" t="s">
        <v>115</v>
      </c>
      <c r="D2080" s="1" t="s">
        <v>2035</v>
      </c>
      <c r="E2080" s="1" t="s">
        <v>1961</v>
      </c>
      <c r="F2080" s="2">
        <v>45530</v>
      </c>
      <c r="G2080" s="2">
        <v>45533</v>
      </c>
      <c r="H2080" s="2" t="str">
        <f>TEXT(Ecommerce_Sales[[#This Row],[Order_Date]],"mmmm")</f>
        <v>August</v>
      </c>
      <c r="I2080" s="2" t="str">
        <f>TEXT(Ecommerce_Sales[[#This Row],[Order_Date]],"yyyy")</f>
        <v>2024</v>
      </c>
      <c r="J2080" s="2" t="str">
        <f>TEXT(Ecommerce_Sales[[#This Row],[Order_Date]],"mmmm")</f>
        <v>August</v>
      </c>
      <c r="K2080" s="1" t="s">
        <v>1947</v>
      </c>
      <c r="L2080" s="1" t="s">
        <v>6218</v>
      </c>
      <c r="M2080" s="1" t="s">
        <v>2047</v>
      </c>
      <c r="N2080" s="1" t="s">
        <v>1989</v>
      </c>
      <c r="O2080" s="3">
        <v>1210</v>
      </c>
      <c r="P2080">
        <v>2</v>
      </c>
      <c r="Q2080" s="3">
        <v>2420</v>
      </c>
      <c r="R2080" s="1" t="s">
        <v>1951</v>
      </c>
      <c r="S2080" s="3">
        <v>200</v>
      </c>
      <c r="T2080">
        <v>10</v>
      </c>
      <c r="U2080" t="str">
        <f>IF(Ecommerce_Sales[[#This Row],[Delivery_Time_Days]]&gt;7,"Delay",IF(Ecommerce_Sales[[#This Row],[Delivery_Time_Days]] = 0,"No delivery",IF(Ecommerce_Sales[[#This Row],[Delivery_Time_Days]]&lt;=7,"On-time")))</f>
        <v>Delay</v>
      </c>
      <c r="V2080" s="7">
        <f>Ecommerce_Sales[[#This Row],[Profit]]/Ecommerce_Sales[[#This Row],[Total_Price]]</f>
        <v>0.25</v>
      </c>
      <c r="W2080" s="3">
        <v>605</v>
      </c>
      <c r="X2080" s="3"/>
    </row>
    <row r="2081" spans="1:24" x14ac:dyDescent="0.25">
      <c r="A2081" s="1" t="s">
        <v>6806</v>
      </c>
      <c r="B2081" s="1" t="s">
        <v>1551</v>
      </c>
      <c r="C2081" s="1" t="s">
        <v>1552</v>
      </c>
      <c r="D2081" s="1" t="s">
        <v>6398</v>
      </c>
      <c r="E2081" s="1" t="s">
        <v>2005</v>
      </c>
      <c r="F2081" s="2">
        <v>45524</v>
      </c>
      <c r="G2081" s="2">
        <v>45007</v>
      </c>
      <c r="H2081" s="2" t="str">
        <f>TEXT(Ecommerce_Sales[[#This Row],[Order_Date]],"mmmm")</f>
        <v>March</v>
      </c>
      <c r="I2081" s="2" t="str">
        <f>TEXT(Ecommerce_Sales[[#This Row],[Order_Date]],"yyyy")</f>
        <v>2023</v>
      </c>
      <c r="J2081" s="2" t="str">
        <f>TEXT(Ecommerce_Sales[[#This Row],[Order_Date]],"mmmm")</f>
        <v>March</v>
      </c>
      <c r="K2081" s="1" t="s">
        <v>1992</v>
      </c>
      <c r="L2081" s="1" t="s">
        <v>2905</v>
      </c>
      <c r="M2081" s="1" t="s">
        <v>2026</v>
      </c>
      <c r="N2081" s="1" t="s">
        <v>1978</v>
      </c>
      <c r="O2081" s="3">
        <v>164</v>
      </c>
      <c r="P2081">
        <v>3</v>
      </c>
      <c r="Q2081" s="3">
        <v>492</v>
      </c>
      <c r="R2081" s="1" t="s">
        <v>1951</v>
      </c>
      <c r="S2081" s="3">
        <v>46</v>
      </c>
      <c r="U2081" t="str">
        <f>IF(Ecommerce_Sales[[#This Row],[Delivery_Time_Days]]&gt;7,"Delay",IF(Ecommerce_Sales[[#This Row],[Delivery_Time_Days]] = 0,"No delivery",IF(Ecommerce_Sales[[#This Row],[Delivery_Time_Days]]&lt;=7,"On-time")))</f>
        <v>No delivery</v>
      </c>
      <c r="V2081" s="7">
        <f>Ecommerce_Sales[[#This Row],[Profit]]/Ecommerce_Sales[[#This Row],[Total_Price]]</f>
        <v>0.34959349593495936</v>
      </c>
      <c r="W2081" s="3">
        <v>172</v>
      </c>
      <c r="X2081" s="3"/>
    </row>
    <row r="2082" spans="1:24" x14ac:dyDescent="0.25">
      <c r="A2082" s="1" t="s">
        <v>6807</v>
      </c>
      <c r="B2082" s="1" t="s">
        <v>1049</v>
      </c>
      <c r="C2082" s="1" t="s">
        <v>1050</v>
      </c>
      <c r="D2082" s="1" t="s">
        <v>6808</v>
      </c>
      <c r="E2082" s="1" t="s">
        <v>1981</v>
      </c>
      <c r="F2082" s="2">
        <v>45452</v>
      </c>
      <c r="G2082" s="2">
        <v>45535</v>
      </c>
      <c r="H2082" s="2" t="str">
        <f>TEXT(Ecommerce_Sales[[#This Row],[Order_Date]],"mmmm")</f>
        <v>August</v>
      </c>
      <c r="I2082" s="2" t="str">
        <f>TEXT(Ecommerce_Sales[[#This Row],[Order_Date]],"yyyy")</f>
        <v>2024</v>
      </c>
      <c r="J2082" s="2" t="str">
        <f>TEXT(Ecommerce_Sales[[#This Row],[Order_Date]],"mmmm")</f>
        <v>August</v>
      </c>
      <c r="K2082" s="1" t="s">
        <v>1947</v>
      </c>
      <c r="L2082" s="1" t="s">
        <v>6809</v>
      </c>
      <c r="M2082" s="1" t="s">
        <v>2072</v>
      </c>
      <c r="N2082" s="1" t="s">
        <v>1950</v>
      </c>
      <c r="O2082" s="3">
        <v>655</v>
      </c>
      <c r="P2082">
        <v>1</v>
      </c>
      <c r="Q2082" s="3">
        <v>655</v>
      </c>
      <c r="R2082" s="1" t="s">
        <v>1958</v>
      </c>
      <c r="S2082" s="3">
        <v>77</v>
      </c>
      <c r="T2082">
        <v>3</v>
      </c>
      <c r="U2082" t="str">
        <f>IF(Ecommerce_Sales[[#This Row],[Delivery_Time_Days]]&gt;7,"Delay",IF(Ecommerce_Sales[[#This Row],[Delivery_Time_Days]] = 0,"No delivery",IF(Ecommerce_Sales[[#This Row],[Delivery_Time_Days]]&lt;=7,"On-time")))</f>
        <v>On-time</v>
      </c>
      <c r="V2082" s="7">
        <f>Ecommerce_Sales[[#This Row],[Profit]]/Ecommerce_Sales[[#This Row],[Total_Price]]</f>
        <v>0.4</v>
      </c>
      <c r="W2082" s="3">
        <v>262</v>
      </c>
      <c r="X2082" s="3"/>
    </row>
    <row r="2083" spans="1:24" x14ac:dyDescent="0.25">
      <c r="A2083" s="1" t="s">
        <v>6810</v>
      </c>
      <c r="B2083" s="1" t="s">
        <v>697</v>
      </c>
      <c r="C2083" s="1" t="s">
        <v>698</v>
      </c>
      <c r="D2083" s="1" t="s">
        <v>2989</v>
      </c>
      <c r="E2083" s="1" t="s">
        <v>1996</v>
      </c>
      <c r="F2083" s="2">
        <v>45568</v>
      </c>
      <c r="G2083" s="2">
        <v>45540</v>
      </c>
      <c r="H2083" s="2" t="str">
        <f>TEXT(Ecommerce_Sales[[#This Row],[Order_Date]],"mmmm")</f>
        <v>September</v>
      </c>
      <c r="I2083" s="2" t="str">
        <f>TEXT(Ecommerce_Sales[[#This Row],[Order_Date]],"yyyy")</f>
        <v>2024</v>
      </c>
      <c r="J2083" s="2" t="str">
        <f>TEXT(Ecommerce_Sales[[#This Row],[Order_Date]],"mmmm")</f>
        <v>September</v>
      </c>
      <c r="K2083" s="1" t="s">
        <v>1947</v>
      </c>
      <c r="L2083" s="1" t="s">
        <v>4588</v>
      </c>
      <c r="M2083" s="1" t="s">
        <v>2030</v>
      </c>
      <c r="N2083" s="1" t="s">
        <v>1978</v>
      </c>
      <c r="O2083" s="3">
        <v>380</v>
      </c>
      <c r="P2083">
        <v>4</v>
      </c>
      <c r="Q2083" s="3">
        <v>1518</v>
      </c>
      <c r="R2083" s="1" t="s">
        <v>1951</v>
      </c>
      <c r="S2083" s="3">
        <v>78</v>
      </c>
      <c r="T2083">
        <v>2</v>
      </c>
      <c r="U2083" t="str">
        <f>IF(Ecommerce_Sales[[#This Row],[Delivery_Time_Days]]&gt;7,"Delay",IF(Ecommerce_Sales[[#This Row],[Delivery_Time_Days]] = 0,"No delivery",IF(Ecommerce_Sales[[#This Row],[Delivery_Time_Days]]&lt;=7,"On-time")))</f>
        <v>On-time</v>
      </c>
      <c r="V2083" s="7">
        <f>Ecommerce_Sales[[#This Row],[Profit]]/Ecommerce_Sales[[#This Row],[Total_Price]]</f>
        <v>0.34980237154150196</v>
      </c>
      <c r="W2083" s="3">
        <v>531</v>
      </c>
      <c r="X2083" s="3"/>
    </row>
    <row r="2084" spans="1:24" x14ac:dyDescent="0.25">
      <c r="A2084" s="1" t="s">
        <v>6811</v>
      </c>
      <c r="B2084" s="1" t="s">
        <v>248</v>
      </c>
      <c r="C2084" s="1" t="s">
        <v>249</v>
      </c>
      <c r="D2084" s="1" t="s">
        <v>5979</v>
      </c>
      <c r="E2084" s="1" t="s">
        <v>1946</v>
      </c>
      <c r="F2084" s="2">
        <v>45054</v>
      </c>
      <c r="G2084" s="2">
        <v>45485</v>
      </c>
      <c r="H2084" s="2" t="str">
        <f>TEXT(Ecommerce_Sales[[#This Row],[Order_Date]],"mmmm")</f>
        <v>July</v>
      </c>
      <c r="I2084" s="2" t="str">
        <f>TEXT(Ecommerce_Sales[[#This Row],[Order_Date]],"yyyy")</f>
        <v>2024</v>
      </c>
      <c r="J2084" s="2" t="str">
        <f>TEXT(Ecommerce_Sales[[#This Row],[Order_Date]],"mmmm")</f>
        <v>July</v>
      </c>
      <c r="K2084" s="1" t="s">
        <v>1947</v>
      </c>
      <c r="L2084" s="1" t="s">
        <v>5975</v>
      </c>
      <c r="M2084" s="1" t="s">
        <v>1963</v>
      </c>
      <c r="N2084" s="1" t="s">
        <v>1957</v>
      </c>
      <c r="O2084" s="3">
        <v>1249</v>
      </c>
      <c r="P2084">
        <v>6</v>
      </c>
      <c r="Q2084" s="3">
        <v>7492</v>
      </c>
      <c r="R2084" s="1" t="s">
        <v>2008</v>
      </c>
      <c r="S2084" s="3">
        <v>750</v>
      </c>
      <c r="T2084">
        <v>4</v>
      </c>
      <c r="U2084" t="str">
        <f>IF(Ecommerce_Sales[[#This Row],[Delivery_Time_Days]]&gt;7,"Delay",IF(Ecommerce_Sales[[#This Row],[Delivery_Time_Days]] = 0,"No delivery",IF(Ecommerce_Sales[[#This Row],[Delivery_Time_Days]]&lt;=7,"On-time")))</f>
        <v>On-time</v>
      </c>
      <c r="V2084" s="7">
        <f>Ecommerce_Sales[[#This Row],[Profit]]/Ecommerce_Sales[[#This Row],[Total_Price]]</f>
        <v>0.15002669514148426</v>
      </c>
      <c r="W2084" s="3">
        <v>1124</v>
      </c>
      <c r="X2084" s="3"/>
    </row>
    <row r="2085" spans="1:24" x14ac:dyDescent="0.25">
      <c r="A2085" s="1" t="s">
        <v>6812</v>
      </c>
      <c r="B2085" s="1" t="s">
        <v>1017</v>
      </c>
      <c r="C2085" s="1" t="s">
        <v>1018</v>
      </c>
      <c r="D2085" s="1" t="s">
        <v>2323</v>
      </c>
      <c r="E2085" s="1" t="s">
        <v>1954</v>
      </c>
      <c r="F2085" s="2">
        <v>45197</v>
      </c>
      <c r="G2085" s="2">
        <v>45565</v>
      </c>
      <c r="H2085" s="2" t="str">
        <f>TEXT(Ecommerce_Sales[[#This Row],[Order_Date]],"mmmm")</f>
        <v>September</v>
      </c>
      <c r="I2085" s="2" t="str">
        <f>TEXT(Ecommerce_Sales[[#This Row],[Order_Date]],"yyyy")</f>
        <v>2024</v>
      </c>
      <c r="J2085" s="2" t="str">
        <f>TEXT(Ecommerce_Sales[[#This Row],[Order_Date]],"mmmm")</f>
        <v>September</v>
      </c>
      <c r="K2085" s="1" t="s">
        <v>1992</v>
      </c>
      <c r="L2085" s="1" t="s">
        <v>6813</v>
      </c>
      <c r="M2085" s="1" t="s">
        <v>1963</v>
      </c>
      <c r="N2085" s="1" t="s">
        <v>1957</v>
      </c>
      <c r="O2085" s="3">
        <v>241</v>
      </c>
      <c r="P2085">
        <v>3</v>
      </c>
      <c r="Q2085" s="3">
        <v>724</v>
      </c>
      <c r="R2085" s="1" t="s">
        <v>2008</v>
      </c>
      <c r="S2085" s="3">
        <v>81</v>
      </c>
      <c r="U2085" t="str">
        <f>IF(Ecommerce_Sales[[#This Row],[Delivery_Time_Days]]&gt;7,"Delay",IF(Ecommerce_Sales[[#This Row],[Delivery_Time_Days]] = 0,"No delivery",IF(Ecommerce_Sales[[#This Row],[Delivery_Time_Days]]&lt;=7,"On-time")))</f>
        <v>No delivery</v>
      </c>
      <c r="V2085" s="7">
        <f>Ecommerce_Sales[[#This Row],[Profit]]/Ecommerce_Sales[[#This Row],[Total_Price]]</f>
        <v>0.15055248618784531</v>
      </c>
      <c r="W2085" s="3">
        <v>109</v>
      </c>
      <c r="X2085" s="3"/>
    </row>
    <row r="2086" spans="1:24" x14ac:dyDescent="0.25">
      <c r="A2086" s="1" t="s">
        <v>6814</v>
      </c>
      <c r="B2086" s="1" t="s">
        <v>466</v>
      </c>
      <c r="C2086" s="1" t="s">
        <v>467</v>
      </c>
      <c r="D2086" s="1" t="s">
        <v>2856</v>
      </c>
      <c r="E2086" s="1" t="s">
        <v>1966</v>
      </c>
      <c r="F2086" s="2">
        <v>45302</v>
      </c>
      <c r="G2086" s="2">
        <v>45269</v>
      </c>
      <c r="H2086" s="2" t="str">
        <f>TEXT(Ecommerce_Sales[[#This Row],[Order_Date]],"mmmm")</f>
        <v>December</v>
      </c>
      <c r="I2086" s="2" t="str">
        <f>TEXT(Ecommerce_Sales[[#This Row],[Order_Date]],"yyyy")</f>
        <v>2023</v>
      </c>
      <c r="J2086" s="2" t="str">
        <f>TEXT(Ecommerce_Sales[[#This Row],[Order_Date]],"mmmm")</f>
        <v>December</v>
      </c>
      <c r="K2086" s="1" t="s">
        <v>1992</v>
      </c>
      <c r="L2086" s="1" t="s">
        <v>6815</v>
      </c>
      <c r="M2086" s="1" t="s">
        <v>1988</v>
      </c>
      <c r="N2086" s="1" t="s">
        <v>1989</v>
      </c>
      <c r="O2086" s="3">
        <v>1949</v>
      </c>
      <c r="P2086">
        <v>2</v>
      </c>
      <c r="Q2086" s="3">
        <v>3898</v>
      </c>
      <c r="R2086" s="1" t="s">
        <v>1958</v>
      </c>
      <c r="S2086" s="3">
        <v>489</v>
      </c>
      <c r="U2086" t="str">
        <f>IF(Ecommerce_Sales[[#This Row],[Delivery_Time_Days]]&gt;7,"Delay",IF(Ecommerce_Sales[[#This Row],[Delivery_Time_Days]] = 0,"No delivery",IF(Ecommerce_Sales[[#This Row],[Delivery_Time_Days]]&lt;=7,"On-time")))</f>
        <v>No delivery</v>
      </c>
      <c r="V2086" s="7">
        <f>Ecommerce_Sales[[#This Row],[Profit]]/Ecommerce_Sales[[#This Row],[Total_Price]]</f>
        <v>0.25012827090815803</v>
      </c>
      <c r="W2086" s="3">
        <v>975</v>
      </c>
      <c r="X2086" s="3"/>
    </row>
    <row r="2087" spans="1:24" x14ac:dyDescent="0.25">
      <c r="A2087" s="1" t="s">
        <v>6816</v>
      </c>
      <c r="B2087" s="1" t="s">
        <v>896</v>
      </c>
      <c r="C2087" s="1" t="s">
        <v>897</v>
      </c>
      <c r="D2087" s="1" t="s">
        <v>4673</v>
      </c>
      <c r="E2087" s="1" t="s">
        <v>2005</v>
      </c>
      <c r="F2087" s="2">
        <v>45482</v>
      </c>
      <c r="G2087" s="2">
        <v>44971</v>
      </c>
      <c r="H2087" s="2" t="str">
        <f>TEXT(Ecommerce_Sales[[#This Row],[Order_Date]],"mmmm")</f>
        <v>February</v>
      </c>
      <c r="I2087" s="2" t="str">
        <f>TEXT(Ecommerce_Sales[[#This Row],[Order_Date]],"yyyy")</f>
        <v>2023</v>
      </c>
      <c r="J2087" s="2" t="str">
        <f>TEXT(Ecommerce_Sales[[#This Row],[Order_Date]],"mmmm")</f>
        <v>February</v>
      </c>
      <c r="K2087" s="1" t="s">
        <v>1992</v>
      </c>
      <c r="L2087" s="1" t="s">
        <v>6817</v>
      </c>
      <c r="M2087" s="1" t="s">
        <v>2058</v>
      </c>
      <c r="N2087" s="1" t="s">
        <v>1950</v>
      </c>
      <c r="O2087" s="3">
        <v>810</v>
      </c>
      <c r="P2087">
        <v>2</v>
      </c>
      <c r="Q2087" s="3">
        <v>1620</v>
      </c>
      <c r="R2087" s="1" t="s">
        <v>2008</v>
      </c>
      <c r="S2087" s="3">
        <v>105</v>
      </c>
      <c r="U2087" t="str">
        <f>IF(Ecommerce_Sales[[#This Row],[Delivery_Time_Days]]&gt;7,"Delay",IF(Ecommerce_Sales[[#This Row],[Delivery_Time_Days]] = 0,"No delivery",IF(Ecommerce_Sales[[#This Row],[Delivery_Time_Days]]&lt;=7,"On-time")))</f>
        <v>No delivery</v>
      </c>
      <c r="V2087" s="7">
        <f>Ecommerce_Sales[[#This Row],[Profit]]/Ecommerce_Sales[[#This Row],[Total_Price]]</f>
        <v>0.4</v>
      </c>
      <c r="W2087" s="3">
        <v>648</v>
      </c>
      <c r="X2087" s="3"/>
    </row>
    <row r="2088" spans="1:24" x14ac:dyDescent="0.25">
      <c r="A2088" s="1" t="s">
        <v>6818</v>
      </c>
      <c r="B2088" s="1" t="s">
        <v>1297</v>
      </c>
      <c r="C2088" s="1" t="s">
        <v>1298</v>
      </c>
      <c r="D2088" s="1" t="s">
        <v>5582</v>
      </c>
      <c r="E2088" s="1" t="s">
        <v>1961</v>
      </c>
      <c r="F2088" s="2">
        <v>45581</v>
      </c>
      <c r="G2088" s="2">
        <v>45092</v>
      </c>
      <c r="H2088" s="2" t="str">
        <f>TEXT(Ecommerce_Sales[[#This Row],[Order_Date]],"mmmm")</f>
        <v>June</v>
      </c>
      <c r="I2088" s="2" t="str">
        <f>TEXT(Ecommerce_Sales[[#This Row],[Order_Date]],"yyyy")</f>
        <v>2023</v>
      </c>
      <c r="J2088" s="2" t="str">
        <f>TEXT(Ecommerce_Sales[[#This Row],[Order_Date]],"mmmm")</f>
        <v>June</v>
      </c>
      <c r="K2088" s="1" t="s">
        <v>1947</v>
      </c>
      <c r="L2088" s="1" t="s">
        <v>6819</v>
      </c>
      <c r="M2088" s="1" t="s">
        <v>2043</v>
      </c>
      <c r="N2088" s="1" t="s">
        <v>1989</v>
      </c>
      <c r="O2088" s="3">
        <v>420</v>
      </c>
      <c r="P2088">
        <v>6</v>
      </c>
      <c r="Q2088" s="3">
        <v>2519</v>
      </c>
      <c r="R2088" s="1" t="s">
        <v>1958</v>
      </c>
      <c r="S2088" s="3">
        <v>263</v>
      </c>
      <c r="T2088">
        <v>9</v>
      </c>
      <c r="U2088" t="str">
        <f>IF(Ecommerce_Sales[[#This Row],[Delivery_Time_Days]]&gt;7,"Delay",IF(Ecommerce_Sales[[#This Row],[Delivery_Time_Days]] = 0,"No delivery",IF(Ecommerce_Sales[[#This Row],[Delivery_Time_Days]]&lt;=7,"On-time")))</f>
        <v>Delay</v>
      </c>
      <c r="V2088" s="7">
        <f>Ecommerce_Sales[[#This Row],[Profit]]/Ecommerce_Sales[[#This Row],[Total_Price]]</f>
        <v>0.25009924573243353</v>
      </c>
      <c r="W2088" s="3">
        <v>630</v>
      </c>
      <c r="X2088" s="3"/>
    </row>
    <row r="2089" spans="1:24" x14ac:dyDescent="0.25">
      <c r="A2089" s="1" t="s">
        <v>6820</v>
      </c>
      <c r="B2089" s="1" t="s">
        <v>1573</v>
      </c>
      <c r="C2089" s="1" t="s">
        <v>1574</v>
      </c>
      <c r="D2089" s="1" t="s">
        <v>3723</v>
      </c>
      <c r="E2089" s="1" t="s">
        <v>1996</v>
      </c>
      <c r="F2089" s="2">
        <v>45642</v>
      </c>
      <c r="G2089" s="2">
        <v>44973</v>
      </c>
      <c r="H2089" s="2" t="str">
        <f>TEXT(Ecommerce_Sales[[#This Row],[Order_Date]],"mmmm")</f>
        <v>February</v>
      </c>
      <c r="I2089" s="2" t="str">
        <f>TEXT(Ecommerce_Sales[[#This Row],[Order_Date]],"yyyy")</f>
        <v>2023</v>
      </c>
      <c r="J2089" s="2" t="str">
        <f>TEXT(Ecommerce_Sales[[#This Row],[Order_Date]],"mmmm")</f>
        <v>February</v>
      </c>
      <c r="K2089" s="1" t="s">
        <v>1992</v>
      </c>
      <c r="L2089" s="1" t="s">
        <v>6821</v>
      </c>
      <c r="M2089" s="1" t="s">
        <v>2058</v>
      </c>
      <c r="N2089" s="1" t="s">
        <v>1950</v>
      </c>
      <c r="O2089" s="3">
        <v>78</v>
      </c>
      <c r="P2089">
        <v>3</v>
      </c>
      <c r="Q2089" s="3">
        <v>233</v>
      </c>
      <c r="R2089" s="1" t="s">
        <v>2012</v>
      </c>
      <c r="S2089" s="3">
        <v>31</v>
      </c>
      <c r="U2089" t="str">
        <f>IF(Ecommerce_Sales[[#This Row],[Delivery_Time_Days]]&gt;7,"Delay",IF(Ecommerce_Sales[[#This Row],[Delivery_Time_Days]] = 0,"No delivery",IF(Ecommerce_Sales[[#This Row],[Delivery_Time_Days]]&lt;=7,"On-time")))</f>
        <v>No delivery</v>
      </c>
      <c r="V2089" s="7">
        <f>Ecommerce_Sales[[#This Row],[Profit]]/Ecommerce_Sales[[#This Row],[Total_Price]]</f>
        <v>0.39914163090128757</v>
      </c>
      <c r="W2089" s="3">
        <v>93</v>
      </c>
      <c r="X2089" s="3"/>
    </row>
    <row r="2090" spans="1:24" x14ac:dyDescent="0.25">
      <c r="A2090" s="1" t="s">
        <v>6822</v>
      </c>
      <c r="B2090" s="1" t="s">
        <v>74</v>
      </c>
      <c r="C2090" s="1" t="s">
        <v>75</v>
      </c>
      <c r="D2090" s="1" t="s">
        <v>2747</v>
      </c>
      <c r="E2090" s="1" t="s">
        <v>1946</v>
      </c>
      <c r="F2090" s="2">
        <v>45007</v>
      </c>
      <c r="G2090" s="2">
        <v>45103</v>
      </c>
      <c r="H2090" s="2" t="str">
        <f>TEXT(Ecommerce_Sales[[#This Row],[Order_Date]],"mmmm")</f>
        <v>June</v>
      </c>
      <c r="I2090" s="2" t="str">
        <f>TEXT(Ecommerce_Sales[[#This Row],[Order_Date]],"yyyy")</f>
        <v>2023</v>
      </c>
      <c r="J2090" s="2" t="str">
        <f>TEXT(Ecommerce_Sales[[#This Row],[Order_Date]],"mmmm")</f>
        <v>June</v>
      </c>
      <c r="K2090" s="1" t="s">
        <v>1947</v>
      </c>
      <c r="L2090" s="1" t="s">
        <v>6823</v>
      </c>
      <c r="M2090" s="1" t="s">
        <v>1972</v>
      </c>
      <c r="N2090" s="1" t="s">
        <v>1973</v>
      </c>
      <c r="O2090" s="3">
        <v>1181</v>
      </c>
      <c r="P2090">
        <v>4</v>
      </c>
      <c r="Q2090" s="3">
        <v>4726</v>
      </c>
      <c r="R2090" s="1" t="s">
        <v>1951</v>
      </c>
      <c r="S2090" s="3">
        <v>688</v>
      </c>
      <c r="T2090">
        <v>6</v>
      </c>
      <c r="U2090" t="str">
        <f>IF(Ecommerce_Sales[[#This Row],[Delivery_Time_Days]]&gt;7,"Delay",IF(Ecommerce_Sales[[#This Row],[Delivery_Time_Days]] = 0,"No delivery",IF(Ecommerce_Sales[[#This Row],[Delivery_Time_Days]]&lt;=7,"On-time")))</f>
        <v>On-time</v>
      </c>
      <c r="V2090" s="7">
        <f>Ecommerce_Sales[[#This Row],[Profit]]/Ecommerce_Sales[[#This Row],[Total_Price]]</f>
        <v>0.30004231908590773</v>
      </c>
      <c r="W2090" s="3">
        <v>1418</v>
      </c>
      <c r="X2090" s="3"/>
    </row>
    <row r="2091" spans="1:24" x14ac:dyDescent="0.25">
      <c r="A2091" s="1" t="s">
        <v>6824</v>
      </c>
      <c r="B2091" s="1" t="s">
        <v>92</v>
      </c>
      <c r="C2091" s="1" t="s">
        <v>93</v>
      </c>
      <c r="D2091" s="1" t="s">
        <v>6825</v>
      </c>
      <c r="E2091" s="1" t="s">
        <v>1961</v>
      </c>
      <c r="F2091" s="2">
        <v>45313</v>
      </c>
      <c r="G2091" s="2">
        <v>45241</v>
      </c>
      <c r="H2091" s="2" t="str">
        <f>TEXT(Ecommerce_Sales[[#This Row],[Order_Date]],"mmmm")</f>
        <v>November</v>
      </c>
      <c r="I2091" s="2" t="str">
        <f>TEXT(Ecommerce_Sales[[#This Row],[Order_Date]],"yyyy")</f>
        <v>2023</v>
      </c>
      <c r="J2091" s="2" t="str">
        <f>TEXT(Ecommerce_Sales[[#This Row],[Order_Date]],"mmmm")</f>
        <v>November</v>
      </c>
      <c r="K2091" s="1" t="s">
        <v>1947</v>
      </c>
      <c r="L2091" s="1" t="s">
        <v>6826</v>
      </c>
      <c r="M2091" s="1" t="s">
        <v>1956</v>
      </c>
      <c r="N2091" s="1" t="s">
        <v>1957</v>
      </c>
      <c r="O2091" s="3">
        <v>1227</v>
      </c>
      <c r="P2091">
        <v>6</v>
      </c>
      <c r="Q2091" s="3">
        <v>7361</v>
      </c>
      <c r="R2091" s="1" t="s">
        <v>1958</v>
      </c>
      <c r="S2091" s="3">
        <v>859</v>
      </c>
      <c r="T2091">
        <v>10</v>
      </c>
      <c r="U2091" t="str">
        <f>IF(Ecommerce_Sales[[#This Row],[Delivery_Time_Days]]&gt;7,"Delay",IF(Ecommerce_Sales[[#This Row],[Delivery_Time_Days]] = 0,"No delivery",IF(Ecommerce_Sales[[#This Row],[Delivery_Time_Days]]&lt;=7,"On-time")))</f>
        <v>Delay</v>
      </c>
      <c r="V2091" s="7">
        <f>Ecommerce_Sales[[#This Row],[Profit]]/Ecommerce_Sales[[#This Row],[Total_Price]]</f>
        <v>0.14997962233392201</v>
      </c>
      <c r="W2091" s="3">
        <v>1104</v>
      </c>
      <c r="X2091" s="3"/>
    </row>
    <row r="2092" spans="1:24" x14ac:dyDescent="0.25">
      <c r="A2092" s="1" t="s">
        <v>6827</v>
      </c>
      <c r="B2092" s="1" t="s">
        <v>190</v>
      </c>
      <c r="C2092" s="1" t="s">
        <v>191</v>
      </c>
      <c r="D2092" s="1" t="s">
        <v>6828</v>
      </c>
      <c r="E2092" s="1" t="s">
        <v>1946</v>
      </c>
      <c r="F2092" s="2">
        <v>45367</v>
      </c>
      <c r="G2092" s="2">
        <v>45522</v>
      </c>
      <c r="H2092" s="2" t="str">
        <f>TEXT(Ecommerce_Sales[[#This Row],[Order_Date]],"mmmm")</f>
        <v>August</v>
      </c>
      <c r="I2092" s="2" t="str">
        <f>TEXT(Ecommerce_Sales[[#This Row],[Order_Date]],"yyyy")</f>
        <v>2024</v>
      </c>
      <c r="J2092" s="2" t="str">
        <f>TEXT(Ecommerce_Sales[[#This Row],[Order_Date]],"mmmm")</f>
        <v>August</v>
      </c>
      <c r="K2092" s="1" t="s">
        <v>1947</v>
      </c>
      <c r="L2092" s="1" t="s">
        <v>6829</v>
      </c>
      <c r="M2092" s="1" t="s">
        <v>2072</v>
      </c>
      <c r="N2092" s="1" t="s">
        <v>1950</v>
      </c>
      <c r="O2092" s="3">
        <v>988</v>
      </c>
      <c r="P2092">
        <v>2</v>
      </c>
      <c r="Q2092" s="3">
        <v>1977</v>
      </c>
      <c r="R2092" s="1" t="s">
        <v>1958</v>
      </c>
      <c r="S2092" s="3">
        <v>228</v>
      </c>
      <c r="T2092">
        <v>4</v>
      </c>
      <c r="U2092" t="str">
        <f>IF(Ecommerce_Sales[[#This Row],[Delivery_Time_Days]]&gt;7,"Delay",IF(Ecommerce_Sales[[#This Row],[Delivery_Time_Days]] = 0,"No delivery",IF(Ecommerce_Sales[[#This Row],[Delivery_Time_Days]]&lt;=7,"On-time")))</f>
        <v>On-time</v>
      </c>
      <c r="V2092" s="7">
        <f>Ecommerce_Sales[[#This Row],[Profit]]/Ecommerce_Sales[[#This Row],[Total_Price]]</f>
        <v>0.40010116337885687</v>
      </c>
      <c r="W2092" s="3">
        <v>791</v>
      </c>
      <c r="X2092" s="3"/>
    </row>
    <row r="2093" spans="1:24" x14ac:dyDescent="0.25">
      <c r="A2093" s="1" t="s">
        <v>6830</v>
      </c>
      <c r="B2093" s="1" t="s">
        <v>1266</v>
      </c>
      <c r="C2093" s="1" t="s">
        <v>1267</v>
      </c>
      <c r="D2093" s="1" t="s">
        <v>3694</v>
      </c>
      <c r="E2093" s="1" t="s">
        <v>1954</v>
      </c>
      <c r="F2093" s="2">
        <v>45606</v>
      </c>
      <c r="G2093" s="2">
        <v>45405</v>
      </c>
      <c r="H2093" s="2" t="str">
        <f>TEXT(Ecommerce_Sales[[#This Row],[Order_Date]],"mmmm")</f>
        <v>April</v>
      </c>
      <c r="I2093" s="2" t="str">
        <f>TEXT(Ecommerce_Sales[[#This Row],[Order_Date]],"yyyy")</f>
        <v>2024</v>
      </c>
      <c r="J2093" s="2" t="str">
        <f>TEXT(Ecommerce_Sales[[#This Row],[Order_Date]],"mmmm")</f>
        <v>April</v>
      </c>
      <c r="K2093" s="1" t="s">
        <v>1947</v>
      </c>
      <c r="L2093" s="1" t="s">
        <v>6831</v>
      </c>
      <c r="M2093" s="1" t="s">
        <v>1988</v>
      </c>
      <c r="N2093" s="1" t="s">
        <v>1989</v>
      </c>
      <c r="O2093" s="3">
        <v>605</v>
      </c>
      <c r="P2093">
        <v>3</v>
      </c>
      <c r="Q2093" s="3">
        <v>1815</v>
      </c>
      <c r="R2093" s="1" t="s">
        <v>1958</v>
      </c>
      <c r="S2093" s="3">
        <v>188</v>
      </c>
      <c r="T2093">
        <v>4</v>
      </c>
      <c r="U2093" t="str">
        <f>IF(Ecommerce_Sales[[#This Row],[Delivery_Time_Days]]&gt;7,"Delay",IF(Ecommerce_Sales[[#This Row],[Delivery_Time_Days]] = 0,"No delivery",IF(Ecommerce_Sales[[#This Row],[Delivery_Time_Days]]&lt;=7,"On-time")))</f>
        <v>On-time</v>
      </c>
      <c r="V2093" s="7">
        <f>Ecommerce_Sales[[#This Row],[Profit]]/Ecommerce_Sales[[#This Row],[Total_Price]]</f>
        <v>0.25013774104683195</v>
      </c>
      <c r="W2093" s="3">
        <v>454</v>
      </c>
      <c r="X2093" s="3"/>
    </row>
    <row r="2094" spans="1:24" x14ac:dyDescent="0.25">
      <c r="A2094" s="1" t="s">
        <v>6832</v>
      </c>
      <c r="B2094" s="1" t="s">
        <v>430</v>
      </c>
      <c r="C2094" s="1" t="s">
        <v>431</v>
      </c>
      <c r="D2094" s="1" t="s">
        <v>2762</v>
      </c>
      <c r="E2094" s="1" t="s">
        <v>1961</v>
      </c>
      <c r="F2094" s="2">
        <v>45521</v>
      </c>
      <c r="G2094" s="2">
        <v>45164</v>
      </c>
      <c r="H2094" s="2" t="str">
        <f>TEXT(Ecommerce_Sales[[#This Row],[Order_Date]],"mmmm")</f>
        <v>August</v>
      </c>
      <c r="I2094" s="2" t="str">
        <f>TEXT(Ecommerce_Sales[[#This Row],[Order_Date]],"yyyy")</f>
        <v>2023</v>
      </c>
      <c r="J2094" s="2" t="str">
        <f>TEXT(Ecommerce_Sales[[#This Row],[Order_Date]],"mmmm")</f>
        <v>August</v>
      </c>
      <c r="K2094" s="1" t="s">
        <v>1947</v>
      </c>
      <c r="L2094" s="1" t="s">
        <v>2665</v>
      </c>
      <c r="M2094" s="1" t="s">
        <v>2247</v>
      </c>
      <c r="N2094" s="1" t="s">
        <v>1957</v>
      </c>
      <c r="O2094" s="3">
        <v>1115</v>
      </c>
      <c r="P2094">
        <v>3</v>
      </c>
      <c r="Q2094" s="3">
        <v>3346</v>
      </c>
      <c r="R2094" s="1" t="s">
        <v>1951</v>
      </c>
      <c r="S2094" s="3">
        <v>413</v>
      </c>
      <c r="T2094">
        <v>4</v>
      </c>
      <c r="U2094" t="str">
        <f>IF(Ecommerce_Sales[[#This Row],[Delivery_Time_Days]]&gt;7,"Delay",IF(Ecommerce_Sales[[#This Row],[Delivery_Time_Days]] = 0,"No delivery",IF(Ecommerce_Sales[[#This Row],[Delivery_Time_Days]]&lt;=7,"On-time")))</f>
        <v>On-time</v>
      </c>
      <c r="V2094" s="7">
        <f>Ecommerce_Sales[[#This Row],[Profit]]/Ecommerce_Sales[[#This Row],[Total_Price]]</f>
        <v>0.15002988643156007</v>
      </c>
      <c r="W2094" s="3">
        <v>502</v>
      </c>
      <c r="X2094" s="3"/>
    </row>
    <row r="2095" spans="1:24" x14ac:dyDescent="0.25">
      <c r="A2095" s="1" t="s">
        <v>6833</v>
      </c>
      <c r="B2095" s="1" t="s">
        <v>1685</v>
      </c>
      <c r="C2095" s="1" t="s">
        <v>1686</v>
      </c>
      <c r="D2095" s="1" t="s">
        <v>6834</v>
      </c>
      <c r="E2095" s="1" t="s">
        <v>2005</v>
      </c>
      <c r="F2095" s="2">
        <v>45397</v>
      </c>
      <c r="G2095" s="2">
        <v>44969</v>
      </c>
      <c r="H2095" s="2" t="str">
        <f>TEXT(Ecommerce_Sales[[#This Row],[Order_Date]],"mmmm")</f>
        <v>February</v>
      </c>
      <c r="I2095" s="2" t="str">
        <f>TEXT(Ecommerce_Sales[[#This Row],[Order_Date]],"yyyy")</f>
        <v>2023</v>
      </c>
      <c r="J2095" s="2" t="str">
        <f>TEXT(Ecommerce_Sales[[#This Row],[Order_Date]],"mmmm")</f>
        <v>February</v>
      </c>
      <c r="K2095" s="1" t="s">
        <v>1947</v>
      </c>
      <c r="L2095" s="1" t="s">
        <v>6835</v>
      </c>
      <c r="M2095" s="1" t="s">
        <v>1949</v>
      </c>
      <c r="N2095" s="1" t="s">
        <v>1950</v>
      </c>
      <c r="O2095" s="3">
        <v>249</v>
      </c>
      <c r="P2095">
        <v>2</v>
      </c>
      <c r="Q2095" s="3">
        <v>497</v>
      </c>
      <c r="R2095" s="1" t="s">
        <v>2008</v>
      </c>
      <c r="S2095" s="3">
        <v>61</v>
      </c>
      <c r="T2095">
        <v>7</v>
      </c>
      <c r="U2095" t="str">
        <f>IF(Ecommerce_Sales[[#This Row],[Delivery_Time_Days]]&gt;7,"Delay",IF(Ecommerce_Sales[[#This Row],[Delivery_Time_Days]] = 0,"No delivery",IF(Ecommerce_Sales[[#This Row],[Delivery_Time_Days]]&lt;=7,"On-time")))</f>
        <v>On-time</v>
      </c>
      <c r="V2095" s="7">
        <f>Ecommerce_Sales[[#This Row],[Profit]]/Ecommerce_Sales[[#This Row],[Total_Price]]</f>
        <v>0.40040241448692154</v>
      </c>
      <c r="W2095" s="3">
        <v>199</v>
      </c>
      <c r="X2095" s="3"/>
    </row>
    <row r="2096" spans="1:24" x14ac:dyDescent="0.25">
      <c r="A2096" s="1" t="s">
        <v>6836</v>
      </c>
      <c r="B2096" s="1" t="s">
        <v>164</v>
      </c>
      <c r="C2096" s="1" t="s">
        <v>165</v>
      </c>
      <c r="D2096" s="1" t="s">
        <v>5771</v>
      </c>
      <c r="E2096" s="1" t="s">
        <v>1954</v>
      </c>
      <c r="F2096" s="2">
        <v>45507</v>
      </c>
      <c r="G2096" s="2">
        <v>45131</v>
      </c>
      <c r="H2096" s="2" t="str">
        <f>TEXT(Ecommerce_Sales[[#This Row],[Order_Date]],"mmmm")</f>
        <v>July</v>
      </c>
      <c r="I2096" s="2" t="str">
        <f>TEXT(Ecommerce_Sales[[#This Row],[Order_Date]],"yyyy")</f>
        <v>2023</v>
      </c>
      <c r="J2096" s="2" t="str">
        <f>TEXT(Ecommerce_Sales[[#This Row],[Order_Date]],"mmmm")</f>
        <v>July</v>
      </c>
      <c r="K2096" s="1" t="s">
        <v>1947</v>
      </c>
      <c r="L2096" s="1" t="s">
        <v>6837</v>
      </c>
      <c r="M2096" s="1" t="s">
        <v>2247</v>
      </c>
      <c r="N2096" s="1" t="s">
        <v>1957</v>
      </c>
      <c r="O2096" s="3">
        <v>944</v>
      </c>
      <c r="P2096">
        <v>6</v>
      </c>
      <c r="Q2096" s="3">
        <v>5665</v>
      </c>
      <c r="R2096" s="1" t="s">
        <v>1951</v>
      </c>
      <c r="S2096" s="3">
        <v>791</v>
      </c>
      <c r="T2096">
        <v>2</v>
      </c>
      <c r="U2096" t="str">
        <f>IF(Ecommerce_Sales[[#This Row],[Delivery_Time_Days]]&gt;7,"Delay",IF(Ecommerce_Sales[[#This Row],[Delivery_Time_Days]] = 0,"No delivery",IF(Ecommerce_Sales[[#This Row],[Delivery_Time_Days]]&lt;=7,"On-time")))</f>
        <v>On-time</v>
      </c>
      <c r="V2096" s="7">
        <f>Ecommerce_Sales[[#This Row],[Profit]]/Ecommerce_Sales[[#This Row],[Total_Price]]</f>
        <v>0.15004413062665489</v>
      </c>
      <c r="W2096" s="3">
        <v>850</v>
      </c>
      <c r="X2096" s="3"/>
    </row>
    <row r="2097" spans="1:24" x14ac:dyDescent="0.25">
      <c r="A2097" s="1" t="s">
        <v>6838</v>
      </c>
      <c r="B2097" s="1" t="s">
        <v>1349</v>
      </c>
      <c r="C2097" s="1" t="s">
        <v>1350</v>
      </c>
      <c r="D2097" s="1" t="s">
        <v>4308</v>
      </c>
      <c r="E2097" s="1" t="s">
        <v>1966</v>
      </c>
      <c r="F2097" s="2">
        <v>44961</v>
      </c>
      <c r="G2097" s="2">
        <v>45108</v>
      </c>
      <c r="H2097" s="2" t="str">
        <f>TEXT(Ecommerce_Sales[[#This Row],[Order_Date]],"mmmm")</f>
        <v>July</v>
      </c>
      <c r="I2097" s="2" t="str">
        <f>TEXT(Ecommerce_Sales[[#This Row],[Order_Date]],"yyyy")</f>
        <v>2023</v>
      </c>
      <c r="J2097" s="2" t="str">
        <f>TEXT(Ecommerce_Sales[[#This Row],[Order_Date]],"mmmm")</f>
        <v>July</v>
      </c>
      <c r="K2097" s="1" t="s">
        <v>1947</v>
      </c>
      <c r="L2097" s="1" t="s">
        <v>6839</v>
      </c>
      <c r="M2097" s="1" t="s">
        <v>2247</v>
      </c>
      <c r="N2097" s="1" t="s">
        <v>1957</v>
      </c>
      <c r="O2097" s="3">
        <v>1163</v>
      </c>
      <c r="P2097">
        <v>3</v>
      </c>
      <c r="Q2097" s="3">
        <v>3489</v>
      </c>
      <c r="R2097" s="1" t="s">
        <v>1951</v>
      </c>
      <c r="S2097" s="3">
        <v>315</v>
      </c>
      <c r="T2097">
        <v>3</v>
      </c>
      <c r="U2097" t="str">
        <f>IF(Ecommerce_Sales[[#This Row],[Delivery_Time_Days]]&gt;7,"Delay",IF(Ecommerce_Sales[[#This Row],[Delivery_Time_Days]] = 0,"No delivery",IF(Ecommerce_Sales[[#This Row],[Delivery_Time_Days]]&lt;=7,"On-time")))</f>
        <v>On-time</v>
      </c>
      <c r="V2097" s="7">
        <f>Ecommerce_Sales[[#This Row],[Profit]]/Ecommerce_Sales[[#This Row],[Total_Price]]</f>
        <v>0.14989968472341644</v>
      </c>
      <c r="W2097" s="3">
        <v>523</v>
      </c>
      <c r="X2097" s="3"/>
    </row>
    <row r="2098" spans="1:24" x14ac:dyDescent="0.25">
      <c r="A2098" s="1" t="s">
        <v>6840</v>
      </c>
      <c r="B2098" s="1" t="s">
        <v>292</v>
      </c>
      <c r="C2098" s="1" t="s">
        <v>293</v>
      </c>
      <c r="D2098" s="1" t="s">
        <v>3342</v>
      </c>
      <c r="E2098" s="1" t="s">
        <v>1954</v>
      </c>
      <c r="F2098" s="2">
        <v>45009</v>
      </c>
      <c r="G2098" s="2">
        <v>45649</v>
      </c>
      <c r="H2098" s="2" t="str">
        <f>TEXT(Ecommerce_Sales[[#This Row],[Order_Date]],"mmmm")</f>
        <v>December</v>
      </c>
      <c r="I2098" s="2" t="str">
        <f>TEXT(Ecommerce_Sales[[#This Row],[Order_Date]],"yyyy")</f>
        <v>2024</v>
      </c>
      <c r="J2098" s="2" t="str">
        <f>TEXT(Ecommerce_Sales[[#This Row],[Order_Date]],"mmmm")</f>
        <v>December</v>
      </c>
      <c r="K2098" s="1" t="s">
        <v>1947</v>
      </c>
      <c r="L2098" s="1" t="s">
        <v>6841</v>
      </c>
      <c r="M2098" s="1" t="s">
        <v>1956</v>
      </c>
      <c r="N2098" s="1" t="s">
        <v>1957</v>
      </c>
      <c r="O2098" s="3">
        <v>96</v>
      </c>
      <c r="P2098">
        <v>2</v>
      </c>
      <c r="Q2098" s="3">
        <v>193</v>
      </c>
      <c r="R2098" s="1" t="s">
        <v>2012</v>
      </c>
      <c r="S2098" s="3">
        <v>15</v>
      </c>
      <c r="T2098">
        <v>5</v>
      </c>
      <c r="U2098" t="str">
        <f>IF(Ecommerce_Sales[[#This Row],[Delivery_Time_Days]]&gt;7,"Delay",IF(Ecommerce_Sales[[#This Row],[Delivery_Time_Days]] = 0,"No delivery",IF(Ecommerce_Sales[[#This Row],[Delivery_Time_Days]]&lt;=7,"On-time")))</f>
        <v>On-time</v>
      </c>
      <c r="V2098" s="7">
        <f>Ecommerce_Sales[[#This Row],[Profit]]/Ecommerce_Sales[[#This Row],[Total_Price]]</f>
        <v>0.15025906735751296</v>
      </c>
      <c r="W2098" s="3">
        <v>29</v>
      </c>
      <c r="X2098" s="3"/>
    </row>
    <row r="2099" spans="1:24" x14ac:dyDescent="0.25">
      <c r="A2099" s="1" t="s">
        <v>6842</v>
      </c>
      <c r="B2099" s="1" t="s">
        <v>200</v>
      </c>
      <c r="C2099" s="1" t="s">
        <v>201</v>
      </c>
      <c r="D2099" s="1" t="s">
        <v>4177</v>
      </c>
      <c r="E2099" s="1" t="s">
        <v>1996</v>
      </c>
      <c r="F2099" s="2">
        <v>44962</v>
      </c>
      <c r="G2099" s="2">
        <v>45631</v>
      </c>
      <c r="H2099" s="2" t="str">
        <f>TEXT(Ecommerce_Sales[[#This Row],[Order_Date]],"mmmm")</f>
        <v>December</v>
      </c>
      <c r="I2099" s="2" t="str">
        <f>TEXT(Ecommerce_Sales[[#This Row],[Order_Date]],"yyyy")</f>
        <v>2024</v>
      </c>
      <c r="J2099" s="2" t="str">
        <f>TEXT(Ecommerce_Sales[[#This Row],[Order_Date]],"mmmm")</f>
        <v>December</v>
      </c>
      <c r="K2099" s="1" t="s">
        <v>1947</v>
      </c>
      <c r="L2099" s="1" t="s">
        <v>6843</v>
      </c>
      <c r="M2099" s="1" t="s">
        <v>1977</v>
      </c>
      <c r="N2099" s="1" t="s">
        <v>1978</v>
      </c>
      <c r="O2099" s="3">
        <v>1491</v>
      </c>
      <c r="P2099">
        <v>4</v>
      </c>
      <c r="Q2099" s="3">
        <v>5965</v>
      </c>
      <c r="R2099" s="1" t="s">
        <v>1958</v>
      </c>
      <c r="S2099" s="3">
        <v>595</v>
      </c>
      <c r="T2099">
        <v>7</v>
      </c>
      <c r="U2099" t="str">
        <f>IF(Ecommerce_Sales[[#This Row],[Delivery_Time_Days]]&gt;7,"Delay",IF(Ecommerce_Sales[[#This Row],[Delivery_Time_Days]] = 0,"No delivery",IF(Ecommerce_Sales[[#This Row],[Delivery_Time_Days]]&lt;=7,"On-time")))</f>
        <v>On-time</v>
      </c>
      <c r="V2099" s="7">
        <f>Ecommerce_Sales[[#This Row],[Profit]]/Ecommerce_Sales[[#This Row],[Total_Price]]</f>
        <v>0.35004191114836547</v>
      </c>
      <c r="W2099" s="3">
        <v>2088</v>
      </c>
      <c r="X2099" s="3"/>
    </row>
    <row r="2100" spans="1:24" x14ac:dyDescent="0.25">
      <c r="A2100" s="1" t="s">
        <v>6844</v>
      </c>
      <c r="B2100" s="1" t="s">
        <v>468</v>
      </c>
      <c r="C2100" s="1" t="s">
        <v>469</v>
      </c>
      <c r="D2100" s="1" t="s">
        <v>2393</v>
      </c>
      <c r="E2100" s="1" t="s">
        <v>1981</v>
      </c>
      <c r="F2100" s="2">
        <v>44945</v>
      </c>
      <c r="G2100" s="2">
        <v>45510</v>
      </c>
      <c r="H2100" s="2" t="str">
        <f>TEXT(Ecommerce_Sales[[#This Row],[Order_Date]],"mmmm")</f>
        <v>August</v>
      </c>
      <c r="I2100" s="2" t="str">
        <f>TEXT(Ecommerce_Sales[[#This Row],[Order_Date]],"yyyy")</f>
        <v>2024</v>
      </c>
      <c r="J2100" s="2" t="str">
        <f>TEXT(Ecommerce_Sales[[#This Row],[Order_Date]],"mmmm")</f>
        <v>August</v>
      </c>
      <c r="K2100" s="1" t="s">
        <v>1947</v>
      </c>
      <c r="L2100" s="1" t="s">
        <v>4139</v>
      </c>
      <c r="M2100" s="1" t="s">
        <v>2058</v>
      </c>
      <c r="N2100" s="1" t="s">
        <v>1950</v>
      </c>
      <c r="O2100" s="3">
        <v>175</v>
      </c>
      <c r="P2100">
        <v>3</v>
      </c>
      <c r="Q2100" s="3">
        <v>524</v>
      </c>
      <c r="R2100" s="1" t="s">
        <v>1958</v>
      </c>
      <c r="S2100" s="3">
        <v>49</v>
      </c>
      <c r="T2100">
        <v>7</v>
      </c>
      <c r="U2100" t="str">
        <f>IF(Ecommerce_Sales[[#This Row],[Delivery_Time_Days]]&gt;7,"Delay",IF(Ecommerce_Sales[[#This Row],[Delivery_Time_Days]] = 0,"No delivery",IF(Ecommerce_Sales[[#This Row],[Delivery_Time_Days]]&lt;=7,"On-time")))</f>
        <v>On-time</v>
      </c>
      <c r="V2100" s="7">
        <f>Ecommerce_Sales[[#This Row],[Profit]]/Ecommerce_Sales[[#This Row],[Total_Price]]</f>
        <v>0.40076335877862596</v>
      </c>
      <c r="W2100" s="3">
        <v>210</v>
      </c>
      <c r="X2100" s="3"/>
    </row>
    <row r="2101" spans="1:24" x14ac:dyDescent="0.25">
      <c r="A2101" s="1" t="s">
        <v>6845</v>
      </c>
      <c r="B2101" s="1" t="s">
        <v>988</v>
      </c>
      <c r="C2101" s="1" t="s">
        <v>989</v>
      </c>
      <c r="D2101" s="1" t="s">
        <v>6846</v>
      </c>
      <c r="E2101" s="1" t="s">
        <v>2005</v>
      </c>
      <c r="F2101" s="2">
        <v>45052</v>
      </c>
      <c r="G2101" s="2">
        <v>45410</v>
      </c>
      <c r="H2101" s="2" t="str">
        <f>TEXT(Ecommerce_Sales[[#This Row],[Order_Date]],"mmmm")</f>
        <v>April</v>
      </c>
      <c r="I2101" s="2" t="str">
        <f>TEXT(Ecommerce_Sales[[#This Row],[Order_Date]],"yyyy")</f>
        <v>2024</v>
      </c>
      <c r="J2101" s="2" t="str">
        <f>TEXT(Ecommerce_Sales[[#This Row],[Order_Date]],"mmmm")</f>
        <v>April</v>
      </c>
      <c r="K2101" s="1" t="s">
        <v>1986</v>
      </c>
      <c r="L2101" s="1" t="s">
        <v>6847</v>
      </c>
      <c r="M2101" s="1" t="s">
        <v>2247</v>
      </c>
      <c r="N2101" s="1" t="s">
        <v>1957</v>
      </c>
      <c r="O2101" s="3">
        <v>94</v>
      </c>
      <c r="P2101">
        <v>1</v>
      </c>
      <c r="Q2101" s="3">
        <v>94</v>
      </c>
      <c r="R2101" s="1" t="s">
        <v>2008</v>
      </c>
      <c r="S2101" s="3">
        <v>6</v>
      </c>
      <c r="U2101" t="str">
        <f>IF(Ecommerce_Sales[[#This Row],[Delivery_Time_Days]]&gt;7,"Delay",IF(Ecommerce_Sales[[#This Row],[Delivery_Time_Days]] = 0,"No delivery",IF(Ecommerce_Sales[[#This Row],[Delivery_Time_Days]]&lt;=7,"On-time")))</f>
        <v>No delivery</v>
      </c>
      <c r="V2101" s="7">
        <f>Ecommerce_Sales[[#This Row],[Profit]]/Ecommerce_Sales[[#This Row],[Total_Price]]</f>
        <v>0.14893617021276595</v>
      </c>
      <c r="W2101" s="3">
        <v>14</v>
      </c>
      <c r="X2101" s="3"/>
    </row>
    <row r="2102" spans="1:24" x14ac:dyDescent="0.25">
      <c r="A2102" s="1" t="s">
        <v>6848</v>
      </c>
      <c r="B2102" s="1" t="s">
        <v>507</v>
      </c>
      <c r="C2102" s="1" t="s">
        <v>508</v>
      </c>
      <c r="D2102" s="1" t="s">
        <v>6621</v>
      </c>
      <c r="E2102" s="1" t="s">
        <v>1966</v>
      </c>
      <c r="F2102" s="2">
        <v>44962</v>
      </c>
      <c r="G2102" s="2">
        <v>45027</v>
      </c>
      <c r="H2102" s="2" t="str">
        <f>TEXT(Ecommerce_Sales[[#This Row],[Order_Date]],"mmmm")</f>
        <v>April</v>
      </c>
      <c r="I2102" s="2" t="str">
        <f>TEXT(Ecommerce_Sales[[#This Row],[Order_Date]],"yyyy")</f>
        <v>2023</v>
      </c>
      <c r="J2102" s="2" t="str">
        <f>TEXT(Ecommerce_Sales[[#This Row],[Order_Date]],"mmmm")</f>
        <v>April</v>
      </c>
      <c r="K2102" s="1" t="s">
        <v>1947</v>
      </c>
      <c r="L2102" s="1" t="s">
        <v>2417</v>
      </c>
      <c r="M2102" s="1" t="s">
        <v>1956</v>
      </c>
      <c r="N2102" s="1" t="s">
        <v>1957</v>
      </c>
      <c r="O2102" s="3">
        <v>171</v>
      </c>
      <c r="P2102">
        <v>2</v>
      </c>
      <c r="Q2102" s="3">
        <v>342</v>
      </c>
      <c r="R2102" s="1" t="s">
        <v>1958</v>
      </c>
      <c r="S2102" s="3">
        <v>46</v>
      </c>
      <c r="T2102">
        <v>8</v>
      </c>
      <c r="U2102" t="str">
        <f>IF(Ecommerce_Sales[[#This Row],[Delivery_Time_Days]]&gt;7,"Delay",IF(Ecommerce_Sales[[#This Row],[Delivery_Time_Days]] = 0,"No delivery",IF(Ecommerce_Sales[[#This Row],[Delivery_Time_Days]]&lt;=7,"On-time")))</f>
        <v>Delay</v>
      </c>
      <c r="V2102" s="7">
        <f>Ecommerce_Sales[[#This Row],[Profit]]/Ecommerce_Sales[[#This Row],[Total_Price]]</f>
        <v>0.14912280701754385</v>
      </c>
      <c r="W2102" s="3">
        <v>51</v>
      </c>
      <c r="X2102" s="3"/>
    </row>
    <row r="2103" spans="1:24" x14ac:dyDescent="0.25">
      <c r="A2103" s="1" t="s">
        <v>6849</v>
      </c>
      <c r="B2103" s="1" t="s">
        <v>497</v>
      </c>
      <c r="C2103" s="1" t="s">
        <v>498</v>
      </c>
      <c r="D2103" s="1" t="s">
        <v>4429</v>
      </c>
      <c r="E2103" s="1" t="s">
        <v>1996</v>
      </c>
      <c r="F2103" s="2">
        <v>45077</v>
      </c>
      <c r="G2103" s="2">
        <v>45410</v>
      </c>
      <c r="H2103" s="2" t="str">
        <f>TEXT(Ecommerce_Sales[[#This Row],[Order_Date]],"mmmm")</f>
        <v>April</v>
      </c>
      <c r="I2103" s="2" t="str">
        <f>TEXT(Ecommerce_Sales[[#This Row],[Order_Date]],"yyyy")</f>
        <v>2024</v>
      </c>
      <c r="J2103" s="2" t="str">
        <f>TEXT(Ecommerce_Sales[[#This Row],[Order_Date]],"mmmm")</f>
        <v>April</v>
      </c>
      <c r="K2103" s="1" t="s">
        <v>1947</v>
      </c>
      <c r="L2103" s="1" t="s">
        <v>6850</v>
      </c>
      <c r="M2103" s="1" t="s">
        <v>2058</v>
      </c>
      <c r="N2103" s="1" t="s">
        <v>1950</v>
      </c>
      <c r="O2103" s="3">
        <v>1034</v>
      </c>
      <c r="P2103">
        <v>5</v>
      </c>
      <c r="Q2103" s="3">
        <v>5171</v>
      </c>
      <c r="R2103" s="1" t="s">
        <v>1958</v>
      </c>
      <c r="S2103" s="3">
        <v>538</v>
      </c>
      <c r="T2103">
        <v>10</v>
      </c>
      <c r="U2103" t="str">
        <f>IF(Ecommerce_Sales[[#This Row],[Delivery_Time_Days]]&gt;7,"Delay",IF(Ecommerce_Sales[[#This Row],[Delivery_Time_Days]] = 0,"No delivery",IF(Ecommerce_Sales[[#This Row],[Delivery_Time_Days]]&lt;=7,"On-time")))</f>
        <v>Delay</v>
      </c>
      <c r="V2103" s="7">
        <f>Ecommerce_Sales[[#This Row],[Profit]]/Ecommerce_Sales[[#This Row],[Total_Price]]</f>
        <v>0.39992264552310963</v>
      </c>
      <c r="W2103" s="3">
        <v>2068</v>
      </c>
      <c r="X2103" s="3"/>
    </row>
    <row r="2104" spans="1:24" x14ac:dyDescent="0.25">
      <c r="A2104" s="1" t="s">
        <v>6851</v>
      </c>
      <c r="B2104" s="1" t="s">
        <v>1383</v>
      </c>
      <c r="C2104" s="1" t="s">
        <v>1618</v>
      </c>
      <c r="D2104" s="1" t="s">
        <v>3459</v>
      </c>
      <c r="E2104" s="1" t="s">
        <v>1961</v>
      </c>
      <c r="F2104" s="2">
        <v>45516</v>
      </c>
      <c r="G2104" s="2">
        <v>44931</v>
      </c>
      <c r="H2104" s="2" t="str">
        <f>TEXT(Ecommerce_Sales[[#This Row],[Order_Date]],"mmmm")</f>
        <v>January</v>
      </c>
      <c r="I2104" s="2" t="str">
        <f>TEXT(Ecommerce_Sales[[#This Row],[Order_Date]],"yyyy")</f>
        <v>2023</v>
      </c>
      <c r="J2104" s="2" t="str">
        <f>TEXT(Ecommerce_Sales[[#This Row],[Order_Date]],"mmmm")</f>
        <v>January</v>
      </c>
      <c r="K2104" s="1" t="s">
        <v>1947</v>
      </c>
      <c r="L2104" s="1" t="s">
        <v>3773</v>
      </c>
      <c r="M2104" s="1" t="s">
        <v>1972</v>
      </c>
      <c r="N2104" s="1" t="s">
        <v>1973</v>
      </c>
      <c r="O2104" s="3">
        <v>693</v>
      </c>
      <c r="P2104">
        <v>2</v>
      </c>
      <c r="Q2104" s="3">
        <v>1386</v>
      </c>
      <c r="R2104" s="1" t="s">
        <v>1958</v>
      </c>
      <c r="S2104" s="3">
        <v>79</v>
      </c>
      <c r="T2104">
        <v>4</v>
      </c>
      <c r="U2104" t="str">
        <f>IF(Ecommerce_Sales[[#This Row],[Delivery_Time_Days]]&gt;7,"Delay",IF(Ecommerce_Sales[[#This Row],[Delivery_Time_Days]] = 0,"No delivery",IF(Ecommerce_Sales[[#This Row],[Delivery_Time_Days]]&lt;=7,"On-time")))</f>
        <v>On-time</v>
      </c>
      <c r="V2104" s="7">
        <f>Ecommerce_Sales[[#This Row],[Profit]]/Ecommerce_Sales[[#This Row],[Total_Price]]</f>
        <v>0.30014430014430016</v>
      </c>
      <c r="W2104" s="3">
        <v>416</v>
      </c>
      <c r="X2104" s="3"/>
    </row>
    <row r="2105" spans="1:24" x14ac:dyDescent="0.25">
      <c r="A2105" s="1" t="s">
        <v>6852</v>
      </c>
      <c r="B2105" s="1" t="s">
        <v>434</v>
      </c>
      <c r="C2105" s="1" t="s">
        <v>435</v>
      </c>
      <c r="D2105" s="1" t="s">
        <v>1980</v>
      </c>
      <c r="E2105" s="1" t="s">
        <v>1981</v>
      </c>
      <c r="F2105" s="2">
        <v>45463</v>
      </c>
      <c r="G2105" s="2">
        <v>45624</v>
      </c>
      <c r="H2105" s="2" t="str">
        <f>TEXT(Ecommerce_Sales[[#This Row],[Order_Date]],"mmmm")</f>
        <v>November</v>
      </c>
      <c r="I2105" s="2" t="str">
        <f>TEXT(Ecommerce_Sales[[#This Row],[Order_Date]],"yyyy")</f>
        <v>2024</v>
      </c>
      <c r="J2105" s="2" t="str">
        <f>TEXT(Ecommerce_Sales[[#This Row],[Order_Date]],"mmmm")</f>
        <v>November</v>
      </c>
      <c r="K2105" s="1" t="s">
        <v>1947</v>
      </c>
      <c r="L2105" s="1" t="s">
        <v>6853</v>
      </c>
      <c r="M2105" s="1" t="s">
        <v>2043</v>
      </c>
      <c r="N2105" s="1" t="s">
        <v>1989</v>
      </c>
      <c r="O2105" s="3">
        <v>1026</v>
      </c>
      <c r="P2105">
        <v>6</v>
      </c>
      <c r="Q2105" s="3">
        <v>6157</v>
      </c>
      <c r="R2105" s="1" t="s">
        <v>1951</v>
      </c>
      <c r="S2105" s="3">
        <v>398</v>
      </c>
      <c r="T2105">
        <v>4</v>
      </c>
      <c r="U2105" t="str">
        <f>IF(Ecommerce_Sales[[#This Row],[Delivery_Time_Days]]&gt;7,"Delay",IF(Ecommerce_Sales[[#This Row],[Delivery_Time_Days]] = 0,"No delivery",IF(Ecommerce_Sales[[#This Row],[Delivery_Time_Days]]&lt;=7,"On-time")))</f>
        <v>On-time</v>
      </c>
      <c r="V2105" s="7">
        <f>Ecommerce_Sales[[#This Row],[Profit]]/Ecommerce_Sales[[#This Row],[Total_Price]]</f>
        <v>0.24995939580964754</v>
      </c>
      <c r="W2105" s="3">
        <v>1539</v>
      </c>
      <c r="X2105" s="3"/>
    </row>
    <row r="2106" spans="1:24" x14ac:dyDescent="0.25">
      <c r="A2106" s="1" t="s">
        <v>6854</v>
      </c>
      <c r="B2106" s="1" t="s">
        <v>1412</v>
      </c>
      <c r="C2106" s="1" t="s">
        <v>1413</v>
      </c>
      <c r="D2106" s="1" t="s">
        <v>3299</v>
      </c>
      <c r="E2106" s="1" t="s">
        <v>1961</v>
      </c>
      <c r="F2106" s="2">
        <v>45351</v>
      </c>
      <c r="G2106" s="2">
        <v>45353</v>
      </c>
      <c r="H2106" s="2" t="str">
        <f>TEXT(Ecommerce_Sales[[#This Row],[Order_Date]],"mmmm")</f>
        <v>March</v>
      </c>
      <c r="I2106" s="2" t="str">
        <f>TEXT(Ecommerce_Sales[[#This Row],[Order_Date]],"yyyy")</f>
        <v>2024</v>
      </c>
      <c r="J2106" s="2" t="str">
        <f>TEXT(Ecommerce_Sales[[#This Row],[Order_Date]],"mmmm")</f>
        <v>March</v>
      </c>
      <c r="K2106" s="1" t="s">
        <v>1947</v>
      </c>
      <c r="L2106" s="1" t="s">
        <v>6855</v>
      </c>
      <c r="M2106" s="1" t="s">
        <v>1988</v>
      </c>
      <c r="N2106" s="1" t="s">
        <v>1989</v>
      </c>
      <c r="O2106" s="3">
        <v>289</v>
      </c>
      <c r="P2106">
        <v>2</v>
      </c>
      <c r="Q2106" s="3">
        <v>577</v>
      </c>
      <c r="R2106" s="1" t="s">
        <v>1958</v>
      </c>
      <c r="S2106" s="3">
        <v>60</v>
      </c>
      <c r="T2106">
        <v>8</v>
      </c>
      <c r="U2106" t="str">
        <f>IF(Ecommerce_Sales[[#This Row],[Delivery_Time_Days]]&gt;7,"Delay",IF(Ecommerce_Sales[[#This Row],[Delivery_Time_Days]] = 0,"No delivery",IF(Ecommerce_Sales[[#This Row],[Delivery_Time_Days]]&lt;=7,"On-time")))</f>
        <v>Delay</v>
      </c>
      <c r="V2106" s="7">
        <f>Ecommerce_Sales[[#This Row],[Profit]]/Ecommerce_Sales[[#This Row],[Total_Price]]</f>
        <v>0.24956672443674177</v>
      </c>
      <c r="W2106" s="3">
        <v>144</v>
      </c>
      <c r="X2106" s="3"/>
    </row>
    <row r="2107" spans="1:24" x14ac:dyDescent="0.25">
      <c r="A2107" s="1" t="s">
        <v>6856</v>
      </c>
      <c r="B2107" s="1" t="s">
        <v>62</v>
      </c>
      <c r="C2107" s="1" t="s">
        <v>63</v>
      </c>
      <c r="D2107" s="1" t="s">
        <v>6857</v>
      </c>
      <c r="E2107" s="1" t="s">
        <v>1966</v>
      </c>
      <c r="F2107" s="2">
        <v>45621</v>
      </c>
      <c r="G2107" s="2">
        <v>45073</v>
      </c>
      <c r="H2107" s="2" t="str">
        <f>TEXT(Ecommerce_Sales[[#This Row],[Order_Date]],"mmmm")</f>
        <v>May</v>
      </c>
      <c r="I2107" s="2" t="str">
        <f>TEXT(Ecommerce_Sales[[#This Row],[Order_Date]],"yyyy")</f>
        <v>2023</v>
      </c>
      <c r="J2107" s="2" t="str">
        <f>TEXT(Ecommerce_Sales[[#This Row],[Order_Date]],"mmmm")</f>
        <v>May</v>
      </c>
      <c r="K2107" s="1" t="s">
        <v>1947</v>
      </c>
      <c r="L2107" s="1" t="s">
        <v>6858</v>
      </c>
      <c r="M2107" s="1" t="s">
        <v>2043</v>
      </c>
      <c r="N2107" s="1" t="s">
        <v>1989</v>
      </c>
      <c r="O2107" s="3">
        <v>100</v>
      </c>
      <c r="P2107">
        <v>4</v>
      </c>
      <c r="Q2107" s="3">
        <v>400</v>
      </c>
      <c r="R2107" s="1" t="s">
        <v>1951</v>
      </c>
      <c r="S2107" s="3">
        <v>26</v>
      </c>
      <c r="T2107">
        <v>5</v>
      </c>
      <c r="U2107" t="str">
        <f>IF(Ecommerce_Sales[[#This Row],[Delivery_Time_Days]]&gt;7,"Delay",IF(Ecommerce_Sales[[#This Row],[Delivery_Time_Days]] = 0,"No delivery",IF(Ecommerce_Sales[[#This Row],[Delivery_Time_Days]]&lt;=7,"On-time")))</f>
        <v>On-time</v>
      </c>
      <c r="V2107" s="7">
        <f>Ecommerce_Sales[[#This Row],[Profit]]/Ecommerce_Sales[[#This Row],[Total_Price]]</f>
        <v>0.25</v>
      </c>
      <c r="W2107" s="3">
        <v>100</v>
      </c>
      <c r="X2107" s="3"/>
    </row>
    <row r="2108" spans="1:24" x14ac:dyDescent="0.25">
      <c r="A2108" s="1" t="s">
        <v>6859</v>
      </c>
      <c r="B2108" s="1" t="s">
        <v>254</v>
      </c>
      <c r="C2108" s="1" t="s">
        <v>255</v>
      </c>
      <c r="D2108" s="1" t="s">
        <v>6860</v>
      </c>
      <c r="E2108" s="1" t="s">
        <v>1966</v>
      </c>
      <c r="F2108" s="2">
        <v>45645</v>
      </c>
      <c r="G2108" s="2">
        <v>45152</v>
      </c>
      <c r="H2108" s="2" t="str">
        <f>TEXT(Ecommerce_Sales[[#This Row],[Order_Date]],"mmmm")</f>
        <v>August</v>
      </c>
      <c r="I2108" s="2" t="str">
        <f>TEXT(Ecommerce_Sales[[#This Row],[Order_Date]],"yyyy")</f>
        <v>2023</v>
      </c>
      <c r="J2108" s="2" t="str">
        <f>TEXT(Ecommerce_Sales[[#This Row],[Order_Date]],"mmmm")</f>
        <v>August</v>
      </c>
      <c r="K2108" s="1" t="s">
        <v>1947</v>
      </c>
      <c r="L2108" s="1" t="s">
        <v>6861</v>
      </c>
      <c r="M2108" s="1" t="s">
        <v>2079</v>
      </c>
      <c r="N2108" s="1" t="s">
        <v>1973</v>
      </c>
      <c r="O2108" s="3">
        <v>677</v>
      </c>
      <c r="P2108">
        <v>6</v>
      </c>
      <c r="Q2108" s="3">
        <v>4060</v>
      </c>
      <c r="R2108" s="1" t="s">
        <v>2008</v>
      </c>
      <c r="S2108" s="3">
        <v>503</v>
      </c>
      <c r="T2108">
        <v>10</v>
      </c>
      <c r="U2108" t="str">
        <f>IF(Ecommerce_Sales[[#This Row],[Delivery_Time_Days]]&gt;7,"Delay",IF(Ecommerce_Sales[[#This Row],[Delivery_Time_Days]] = 0,"No delivery",IF(Ecommerce_Sales[[#This Row],[Delivery_Time_Days]]&lt;=7,"On-time")))</f>
        <v>Delay</v>
      </c>
      <c r="V2108" s="7">
        <f>Ecommerce_Sales[[#This Row],[Profit]]/Ecommerce_Sales[[#This Row],[Total_Price]]</f>
        <v>0.3</v>
      </c>
      <c r="W2108" s="3">
        <v>1218</v>
      </c>
      <c r="X2108" s="3"/>
    </row>
    <row r="2109" spans="1:24" x14ac:dyDescent="0.25">
      <c r="A2109" s="1" t="s">
        <v>6862</v>
      </c>
      <c r="B2109" s="1" t="s">
        <v>1189</v>
      </c>
      <c r="C2109" s="1" t="s">
        <v>1190</v>
      </c>
      <c r="D2109" s="1" t="s">
        <v>6863</v>
      </c>
      <c r="E2109" s="1" t="s">
        <v>1966</v>
      </c>
      <c r="F2109" s="2">
        <v>45326</v>
      </c>
      <c r="G2109" s="2">
        <v>45471</v>
      </c>
      <c r="H2109" s="2" t="str">
        <f>TEXT(Ecommerce_Sales[[#This Row],[Order_Date]],"mmmm")</f>
        <v>June</v>
      </c>
      <c r="I2109" s="2" t="str">
        <f>TEXT(Ecommerce_Sales[[#This Row],[Order_Date]],"yyyy")</f>
        <v>2024</v>
      </c>
      <c r="J2109" s="2" t="str">
        <f>TEXT(Ecommerce_Sales[[#This Row],[Order_Date]],"mmmm")</f>
        <v>June</v>
      </c>
      <c r="K2109" s="1" t="s">
        <v>1947</v>
      </c>
      <c r="L2109" s="1" t="s">
        <v>4279</v>
      </c>
      <c r="M2109" s="1" t="s">
        <v>2104</v>
      </c>
      <c r="N2109" s="1" t="s">
        <v>1978</v>
      </c>
      <c r="O2109" s="3">
        <v>219</v>
      </c>
      <c r="P2109">
        <v>6</v>
      </c>
      <c r="Q2109" s="3">
        <v>1313</v>
      </c>
      <c r="R2109" s="1" t="s">
        <v>1951</v>
      </c>
      <c r="S2109" s="3">
        <v>125</v>
      </c>
      <c r="T2109">
        <v>8</v>
      </c>
      <c r="U2109" t="str">
        <f>IF(Ecommerce_Sales[[#This Row],[Delivery_Time_Days]]&gt;7,"Delay",IF(Ecommerce_Sales[[#This Row],[Delivery_Time_Days]] = 0,"No delivery",IF(Ecommerce_Sales[[#This Row],[Delivery_Time_Days]]&lt;=7,"On-time")))</f>
        <v>Delay</v>
      </c>
      <c r="V2109" s="7">
        <f>Ecommerce_Sales[[#This Row],[Profit]]/Ecommerce_Sales[[#This Row],[Total_Price]]</f>
        <v>0.35034272658035032</v>
      </c>
      <c r="W2109" s="3">
        <v>460</v>
      </c>
      <c r="X2109" s="3"/>
    </row>
    <row r="2110" spans="1:24" x14ac:dyDescent="0.25">
      <c r="A2110" s="1" t="s">
        <v>6864</v>
      </c>
      <c r="B2110" s="1" t="s">
        <v>486</v>
      </c>
      <c r="C2110" s="1" t="s">
        <v>487</v>
      </c>
      <c r="D2110" s="1" t="s">
        <v>6865</v>
      </c>
      <c r="E2110" s="1" t="s">
        <v>1996</v>
      </c>
      <c r="F2110" s="2">
        <v>45627</v>
      </c>
      <c r="G2110" s="2">
        <v>45511</v>
      </c>
      <c r="H2110" s="2" t="str">
        <f>TEXT(Ecommerce_Sales[[#This Row],[Order_Date]],"mmmm")</f>
        <v>August</v>
      </c>
      <c r="I2110" s="2" t="str">
        <f>TEXT(Ecommerce_Sales[[#This Row],[Order_Date]],"yyyy")</f>
        <v>2024</v>
      </c>
      <c r="J2110" s="2" t="str">
        <f>TEXT(Ecommerce_Sales[[#This Row],[Order_Date]],"mmmm")</f>
        <v>August</v>
      </c>
      <c r="K2110" s="1" t="s">
        <v>1992</v>
      </c>
      <c r="L2110" s="1" t="s">
        <v>6866</v>
      </c>
      <c r="M2110" s="1" t="s">
        <v>2104</v>
      </c>
      <c r="N2110" s="1" t="s">
        <v>1978</v>
      </c>
      <c r="O2110" s="3">
        <v>275</v>
      </c>
      <c r="P2110">
        <v>1</v>
      </c>
      <c r="Q2110" s="3">
        <v>275</v>
      </c>
      <c r="R2110" s="1" t="s">
        <v>1951</v>
      </c>
      <c r="S2110" s="3">
        <v>33</v>
      </c>
      <c r="U2110" t="str">
        <f>IF(Ecommerce_Sales[[#This Row],[Delivery_Time_Days]]&gt;7,"Delay",IF(Ecommerce_Sales[[#This Row],[Delivery_Time_Days]] = 0,"No delivery",IF(Ecommerce_Sales[[#This Row],[Delivery_Time_Days]]&lt;=7,"On-time")))</f>
        <v>No delivery</v>
      </c>
      <c r="V2110" s="7">
        <f>Ecommerce_Sales[[#This Row],[Profit]]/Ecommerce_Sales[[#This Row],[Total_Price]]</f>
        <v>0.34909090909090912</v>
      </c>
      <c r="W2110" s="3">
        <v>96</v>
      </c>
      <c r="X2110" s="3"/>
    </row>
    <row r="2111" spans="1:24" x14ac:dyDescent="0.25">
      <c r="A2111" s="1" t="s">
        <v>6867</v>
      </c>
      <c r="B2111" s="1" t="s">
        <v>1187</v>
      </c>
      <c r="C2111" s="1" t="s">
        <v>1188</v>
      </c>
      <c r="D2111" s="1" t="s">
        <v>2282</v>
      </c>
      <c r="E2111" s="1" t="s">
        <v>1946</v>
      </c>
      <c r="F2111" s="2">
        <v>45431</v>
      </c>
      <c r="G2111" s="2">
        <v>45486</v>
      </c>
      <c r="H2111" s="2" t="str">
        <f>TEXT(Ecommerce_Sales[[#This Row],[Order_Date]],"mmmm")</f>
        <v>July</v>
      </c>
      <c r="I2111" s="2" t="str">
        <f>TEXT(Ecommerce_Sales[[#This Row],[Order_Date]],"yyyy")</f>
        <v>2024</v>
      </c>
      <c r="J2111" s="2" t="str">
        <f>TEXT(Ecommerce_Sales[[#This Row],[Order_Date]],"mmmm")</f>
        <v>July</v>
      </c>
      <c r="K2111" s="1" t="s">
        <v>1947</v>
      </c>
      <c r="L2111" s="1" t="s">
        <v>6584</v>
      </c>
      <c r="M2111" s="1" t="s">
        <v>2043</v>
      </c>
      <c r="N2111" s="1" t="s">
        <v>1989</v>
      </c>
      <c r="O2111" s="3">
        <v>1288</v>
      </c>
      <c r="P2111">
        <v>3</v>
      </c>
      <c r="Q2111" s="3">
        <v>3864</v>
      </c>
      <c r="R2111" s="1" t="s">
        <v>1958</v>
      </c>
      <c r="S2111" s="3">
        <v>474</v>
      </c>
      <c r="T2111">
        <v>4</v>
      </c>
      <c r="U2111" t="str">
        <f>IF(Ecommerce_Sales[[#This Row],[Delivery_Time_Days]]&gt;7,"Delay",IF(Ecommerce_Sales[[#This Row],[Delivery_Time_Days]] = 0,"No delivery",IF(Ecommerce_Sales[[#This Row],[Delivery_Time_Days]]&lt;=7,"On-time")))</f>
        <v>On-time</v>
      </c>
      <c r="V2111" s="7">
        <f>Ecommerce_Sales[[#This Row],[Profit]]/Ecommerce_Sales[[#This Row],[Total_Price]]</f>
        <v>0.25</v>
      </c>
      <c r="W2111" s="3">
        <v>966</v>
      </c>
      <c r="X2111" s="3"/>
    </row>
    <row r="2112" spans="1:24" x14ac:dyDescent="0.25">
      <c r="A2112" s="1" t="s">
        <v>6868</v>
      </c>
      <c r="B2112" s="1" t="s">
        <v>906</v>
      </c>
      <c r="C2112" s="1" t="s">
        <v>907</v>
      </c>
      <c r="D2112" s="1" t="s">
        <v>6869</v>
      </c>
      <c r="E2112" s="1" t="s">
        <v>1946</v>
      </c>
      <c r="F2112" s="2">
        <v>45095</v>
      </c>
      <c r="G2112" s="2">
        <v>45404</v>
      </c>
      <c r="H2112" s="2" t="str">
        <f>TEXT(Ecommerce_Sales[[#This Row],[Order_Date]],"mmmm")</f>
        <v>April</v>
      </c>
      <c r="I2112" s="2" t="str">
        <f>TEXT(Ecommerce_Sales[[#This Row],[Order_Date]],"yyyy")</f>
        <v>2024</v>
      </c>
      <c r="J2112" s="2" t="str">
        <f>TEXT(Ecommerce_Sales[[#This Row],[Order_Date]],"mmmm")</f>
        <v>April</v>
      </c>
      <c r="K2112" s="1" t="s">
        <v>1947</v>
      </c>
      <c r="L2112" s="1" t="s">
        <v>3348</v>
      </c>
      <c r="M2112" s="1" t="s">
        <v>2047</v>
      </c>
      <c r="N2112" s="1" t="s">
        <v>1989</v>
      </c>
      <c r="O2112" s="3">
        <v>895</v>
      </c>
      <c r="P2112">
        <v>5</v>
      </c>
      <c r="Q2112" s="3">
        <v>4473</v>
      </c>
      <c r="R2112" s="1" t="s">
        <v>1951</v>
      </c>
      <c r="S2112" s="3">
        <v>509</v>
      </c>
      <c r="T2112">
        <v>8</v>
      </c>
      <c r="U2112" t="str">
        <f>IF(Ecommerce_Sales[[#This Row],[Delivery_Time_Days]]&gt;7,"Delay",IF(Ecommerce_Sales[[#This Row],[Delivery_Time_Days]] = 0,"No delivery",IF(Ecommerce_Sales[[#This Row],[Delivery_Time_Days]]&lt;=7,"On-time")))</f>
        <v>Delay</v>
      </c>
      <c r="V2112" s="7">
        <f>Ecommerce_Sales[[#This Row],[Profit]]/Ecommerce_Sales[[#This Row],[Total_Price]]</f>
        <v>0.24994410909903866</v>
      </c>
      <c r="W2112" s="3">
        <v>1118</v>
      </c>
      <c r="X2112" s="3"/>
    </row>
    <row r="2113" spans="1:24" x14ac:dyDescent="0.25">
      <c r="A2113" s="1" t="s">
        <v>6870</v>
      </c>
      <c r="B2113" s="1" t="s">
        <v>559</v>
      </c>
      <c r="C2113" s="1" t="s">
        <v>560</v>
      </c>
      <c r="D2113" s="1" t="s">
        <v>4185</v>
      </c>
      <c r="E2113" s="1" t="s">
        <v>1954</v>
      </c>
      <c r="F2113" s="2">
        <v>45080</v>
      </c>
      <c r="G2113" s="2">
        <v>45019</v>
      </c>
      <c r="H2113" s="2" t="str">
        <f>TEXT(Ecommerce_Sales[[#This Row],[Order_Date]],"mmmm")</f>
        <v>April</v>
      </c>
      <c r="I2113" s="2" t="str">
        <f>TEXT(Ecommerce_Sales[[#This Row],[Order_Date]],"yyyy")</f>
        <v>2023</v>
      </c>
      <c r="J2113" s="2" t="str">
        <f>TEXT(Ecommerce_Sales[[#This Row],[Order_Date]],"mmmm")</f>
        <v>April</v>
      </c>
      <c r="K2113" s="1" t="s">
        <v>1947</v>
      </c>
      <c r="L2113" s="1" t="s">
        <v>6871</v>
      </c>
      <c r="M2113" s="1" t="s">
        <v>1988</v>
      </c>
      <c r="N2113" s="1" t="s">
        <v>1989</v>
      </c>
      <c r="O2113" s="3">
        <v>820</v>
      </c>
      <c r="P2113">
        <v>3</v>
      </c>
      <c r="Q2113" s="3">
        <v>2460</v>
      </c>
      <c r="R2113" s="1" t="s">
        <v>1951</v>
      </c>
      <c r="S2113" s="3">
        <v>171</v>
      </c>
      <c r="T2113">
        <v>8</v>
      </c>
      <c r="U2113" t="str">
        <f>IF(Ecommerce_Sales[[#This Row],[Delivery_Time_Days]]&gt;7,"Delay",IF(Ecommerce_Sales[[#This Row],[Delivery_Time_Days]] = 0,"No delivery",IF(Ecommerce_Sales[[#This Row],[Delivery_Time_Days]]&lt;=7,"On-time")))</f>
        <v>Delay</v>
      </c>
      <c r="V2113" s="7">
        <f>Ecommerce_Sales[[#This Row],[Profit]]/Ecommerce_Sales[[#This Row],[Total_Price]]</f>
        <v>0.25</v>
      </c>
      <c r="W2113" s="3">
        <v>615</v>
      </c>
      <c r="X2113" s="3"/>
    </row>
    <row r="2114" spans="1:24" x14ac:dyDescent="0.25">
      <c r="A2114" s="1" t="s">
        <v>6872</v>
      </c>
      <c r="B2114" s="1" t="s">
        <v>1317</v>
      </c>
      <c r="C2114" s="1" t="s">
        <v>1318</v>
      </c>
      <c r="D2114" s="1" t="s">
        <v>3327</v>
      </c>
      <c r="E2114" s="1" t="s">
        <v>1981</v>
      </c>
      <c r="F2114" s="2">
        <v>45241</v>
      </c>
      <c r="G2114" s="2">
        <v>45359</v>
      </c>
      <c r="H2114" s="2" t="str">
        <f>TEXT(Ecommerce_Sales[[#This Row],[Order_Date]],"mmmm")</f>
        <v>March</v>
      </c>
      <c r="I2114" s="2" t="str">
        <f>TEXT(Ecommerce_Sales[[#This Row],[Order_Date]],"yyyy")</f>
        <v>2024</v>
      </c>
      <c r="J2114" s="2" t="str">
        <f>TEXT(Ecommerce_Sales[[#This Row],[Order_Date]],"mmmm")</f>
        <v>March</v>
      </c>
      <c r="K2114" s="1" t="s">
        <v>1992</v>
      </c>
      <c r="L2114" s="1" t="s">
        <v>6873</v>
      </c>
      <c r="M2114" s="1" t="s">
        <v>1988</v>
      </c>
      <c r="N2114" s="1" t="s">
        <v>1989</v>
      </c>
      <c r="O2114" s="3">
        <v>282</v>
      </c>
      <c r="P2114">
        <v>2</v>
      </c>
      <c r="Q2114" s="3">
        <v>564</v>
      </c>
      <c r="R2114" s="1" t="s">
        <v>1958</v>
      </c>
      <c r="S2114" s="3">
        <v>70</v>
      </c>
      <c r="U2114" t="str">
        <f>IF(Ecommerce_Sales[[#This Row],[Delivery_Time_Days]]&gt;7,"Delay",IF(Ecommerce_Sales[[#This Row],[Delivery_Time_Days]] = 0,"No delivery",IF(Ecommerce_Sales[[#This Row],[Delivery_Time_Days]]&lt;=7,"On-time")))</f>
        <v>No delivery</v>
      </c>
      <c r="V2114" s="7">
        <f>Ecommerce_Sales[[#This Row],[Profit]]/Ecommerce_Sales[[#This Row],[Total_Price]]</f>
        <v>0.25</v>
      </c>
      <c r="W2114" s="3">
        <v>141</v>
      </c>
      <c r="X2114" s="3"/>
    </row>
    <row r="2115" spans="1:24" x14ac:dyDescent="0.25">
      <c r="A2115" s="1" t="s">
        <v>6874</v>
      </c>
      <c r="B2115" s="1" t="s">
        <v>1543</v>
      </c>
      <c r="C2115" s="1" t="s">
        <v>1544</v>
      </c>
      <c r="D2115" s="1" t="s">
        <v>6875</v>
      </c>
      <c r="E2115" s="1" t="s">
        <v>1996</v>
      </c>
      <c r="F2115" s="2">
        <v>45315</v>
      </c>
      <c r="G2115" s="2">
        <v>45451</v>
      </c>
      <c r="H2115" s="2" t="str">
        <f>TEXT(Ecommerce_Sales[[#This Row],[Order_Date]],"mmmm")</f>
        <v>June</v>
      </c>
      <c r="I2115" s="2" t="str">
        <f>TEXT(Ecommerce_Sales[[#This Row],[Order_Date]],"yyyy")</f>
        <v>2024</v>
      </c>
      <c r="J2115" s="2" t="str">
        <f>TEXT(Ecommerce_Sales[[#This Row],[Order_Date]],"mmmm")</f>
        <v>June</v>
      </c>
      <c r="K2115" s="1" t="s">
        <v>1992</v>
      </c>
      <c r="L2115" s="1" t="s">
        <v>6876</v>
      </c>
      <c r="M2115" s="1" t="s">
        <v>1972</v>
      </c>
      <c r="N2115" s="1" t="s">
        <v>1973</v>
      </c>
      <c r="O2115" s="3">
        <v>738</v>
      </c>
      <c r="P2115">
        <v>2</v>
      </c>
      <c r="Q2115" s="3">
        <v>1476</v>
      </c>
      <c r="R2115" s="1" t="s">
        <v>1958</v>
      </c>
      <c r="S2115" s="3">
        <v>162</v>
      </c>
      <c r="U2115" t="str">
        <f>IF(Ecommerce_Sales[[#This Row],[Delivery_Time_Days]]&gt;7,"Delay",IF(Ecommerce_Sales[[#This Row],[Delivery_Time_Days]] = 0,"No delivery",IF(Ecommerce_Sales[[#This Row],[Delivery_Time_Days]]&lt;=7,"On-time")))</f>
        <v>No delivery</v>
      </c>
      <c r="V2115" s="7">
        <f>Ecommerce_Sales[[#This Row],[Profit]]/Ecommerce_Sales[[#This Row],[Total_Price]]</f>
        <v>0.30013550135501355</v>
      </c>
      <c r="W2115" s="3">
        <v>443</v>
      </c>
      <c r="X2115" s="3"/>
    </row>
    <row r="2116" spans="1:24" x14ac:dyDescent="0.25">
      <c r="A2116" s="1" t="s">
        <v>6877</v>
      </c>
      <c r="B2116" s="1" t="s">
        <v>1642</v>
      </c>
      <c r="C2116" s="1" t="s">
        <v>1643</v>
      </c>
      <c r="D2116" s="1" t="s">
        <v>5416</v>
      </c>
      <c r="E2116" s="1" t="s">
        <v>1966</v>
      </c>
      <c r="F2116" s="2">
        <v>45050</v>
      </c>
      <c r="G2116" s="2">
        <v>45330</v>
      </c>
      <c r="H2116" s="2" t="str">
        <f>TEXT(Ecommerce_Sales[[#This Row],[Order_Date]],"mmmm")</f>
        <v>February</v>
      </c>
      <c r="I2116" s="2" t="str">
        <f>TEXT(Ecommerce_Sales[[#This Row],[Order_Date]],"yyyy")</f>
        <v>2024</v>
      </c>
      <c r="J2116" s="2" t="str">
        <f>TEXT(Ecommerce_Sales[[#This Row],[Order_Date]],"mmmm")</f>
        <v>February</v>
      </c>
      <c r="K2116" s="1" t="s">
        <v>1947</v>
      </c>
      <c r="L2116" s="1" t="s">
        <v>6878</v>
      </c>
      <c r="M2116" s="1" t="s">
        <v>2043</v>
      </c>
      <c r="N2116" s="1" t="s">
        <v>1989</v>
      </c>
      <c r="O2116" s="3">
        <v>544</v>
      </c>
      <c r="P2116">
        <v>1</v>
      </c>
      <c r="Q2116" s="3">
        <v>544</v>
      </c>
      <c r="R2116" s="1" t="s">
        <v>1958</v>
      </c>
      <c r="S2116" s="3">
        <v>53</v>
      </c>
      <c r="T2116">
        <v>8</v>
      </c>
      <c r="U2116" t="str">
        <f>IF(Ecommerce_Sales[[#This Row],[Delivery_Time_Days]]&gt;7,"Delay",IF(Ecommerce_Sales[[#This Row],[Delivery_Time_Days]] = 0,"No delivery",IF(Ecommerce_Sales[[#This Row],[Delivery_Time_Days]]&lt;=7,"On-time")))</f>
        <v>Delay</v>
      </c>
      <c r="V2116" s="7">
        <f>Ecommerce_Sales[[#This Row],[Profit]]/Ecommerce_Sales[[#This Row],[Total_Price]]</f>
        <v>0.25</v>
      </c>
      <c r="W2116" s="3">
        <v>136</v>
      </c>
      <c r="X2116" s="3"/>
    </row>
    <row r="2117" spans="1:24" x14ac:dyDescent="0.25">
      <c r="A2117" s="1" t="s">
        <v>6879</v>
      </c>
      <c r="B2117" s="1" t="s">
        <v>519</v>
      </c>
      <c r="C2117" s="1" t="s">
        <v>520</v>
      </c>
      <c r="D2117" s="1" t="s">
        <v>2592</v>
      </c>
      <c r="E2117" s="1" t="s">
        <v>1961</v>
      </c>
      <c r="F2117" s="2">
        <v>45287</v>
      </c>
      <c r="G2117" s="2">
        <v>45235</v>
      </c>
      <c r="H2117" s="2" t="str">
        <f>TEXT(Ecommerce_Sales[[#This Row],[Order_Date]],"mmmm")</f>
        <v>November</v>
      </c>
      <c r="I2117" s="2" t="str">
        <f>TEXT(Ecommerce_Sales[[#This Row],[Order_Date]],"yyyy")</f>
        <v>2023</v>
      </c>
      <c r="J2117" s="2" t="str">
        <f>TEXT(Ecommerce_Sales[[#This Row],[Order_Date]],"mmmm")</f>
        <v>November</v>
      </c>
      <c r="K2117" s="1" t="s">
        <v>1947</v>
      </c>
      <c r="L2117" s="1" t="s">
        <v>6880</v>
      </c>
      <c r="M2117" s="1" t="s">
        <v>2007</v>
      </c>
      <c r="N2117" s="1" t="s">
        <v>1973</v>
      </c>
      <c r="O2117" s="3">
        <v>718</v>
      </c>
      <c r="P2117">
        <v>7</v>
      </c>
      <c r="Q2117" s="3">
        <v>5024</v>
      </c>
      <c r="R2117" s="1" t="s">
        <v>1958</v>
      </c>
      <c r="S2117" s="3">
        <v>659</v>
      </c>
      <c r="T2117">
        <v>4</v>
      </c>
      <c r="U2117" t="str">
        <f>IF(Ecommerce_Sales[[#This Row],[Delivery_Time_Days]]&gt;7,"Delay",IF(Ecommerce_Sales[[#This Row],[Delivery_Time_Days]] = 0,"No delivery",IF(Ecommerce_Sales[[#This Row],[Delivery_Time_Days]]&lt;=7,"On-time")))</f>
        <v>On-time</v>
      </c>
      <c r="V2117" s="7">
        <f>Ecommerce_Sales[[#This Row],[Profit]]/Ecommerce_Sales[[#This Row],[Total_Price]]</f>
        <v>0.29996019108280253</v>
      </c>
      <c r="W2117" s="3">
        <v>1507</v>
      </c>
      <c r="X2117" s="3"/>
    </row>
    <row r="2118" spans="1:24" x14ac:dyDescent="0.25">
      <c r="A2118" s="1" t="s">
        <v>6881</v>
      </c>
      <c r="B2118" s="1" t="s">
        <v>1183</v>
      </c>
      <c r="C2118" s="1" t="s">
        <v>1184</v>
      </c>
      <c r="D2118" s="1" t="s">
        <v>2595</v>
      </c>
      <c r="E2118" s="1" t="s">
        <v>1966</v>
      </c>
      <c r="F2118" s="2">
        <v>44966</v>
      </c>
      <c r="G2118" s="2">
        <v>45273</v>
      </c>
      <c r="H2118" s="2" t="str">
        <f>TEXT(Ecommerce_Sales[[#This Row],[Order_Date]],"mmmm")</f>
        <v>December</v>
      </c>
      <c r="I2118" s="2" t="str">
        <f>TEXT(Ecommerce_Sales[[#This Row],[Order_Date]],"yyyy")</f>
        <v>2023</v>
      </c>
      <c r="J2118" s="2" t="str">
        <f>TEXT(Ecommerce_Sales[[#This Row],[Order_Date]],"mmmm")</f>
        <v>December</v>
      </c>
      <c r="K2118" s="1" t="s">
        <v>1947</v>
      </c>
      <c r="L2118" s="1" t="s">
        <v>6716</v>
      </c>
      <c r="M2118" s="1" t="s">
        <v>2043</v>
      </c>
      <c r="N2118" s="1" t="s">
        <v>1989</v>
      </c>
      <c r="O2118" s="3">
        <v>1353</v>
      </c>
      <c r="P2118">
        <v>8</v>
      </c>
      <c r="Q2118" s="3">
        <v>10822</v>
      </c>
      <c r="R2118" s="1" t="s">
        <v>1958</v>
      </c>
      <c r="S2118" s="3">
        <v>1175</v>
      </c>
      <c r="T2118">
        <v>8</v>
      </c>
      <c r="U2118" t="str">
        <f>IF(Ecommerce_Sales[[#This Row],[Delivery_Time_Days]]&gt;7,"Delay",IF(Ecommerce_Sales[[#This Row],[Delivery_Time_Days]] = 0,"No delivery",IF(Ecommerce_Sales[[#This Row],[Delivery_Time_Days]]&lt;=7,"On-time")))</f>
        <v>Delay</v>
      </c>
      <c r="V2118" s="7">
        <f>Ecommerce_Sales[[#This Row],[Profit]]/Ecommerce_Sales[[#This Row],[Total_Price]]</f>
        <v>0.24995379781925706</v>
      </c>
      <c r="W2118" s="3">
        <v>2705</v>
      </c>
      <c r="X2118" s="3"/>
    </row>
    <row r="2119" spans="1:24" x14ac:dyDescent="0.25">
      <c r="A2119" s="1" t="s">
        <v>6882</v>
      </c>
      <c r="B2119" s="1" t="s">
        <v>400</v>
      </c>
      <c r="C2119" s="1" t="s">
        <v>401</v>
      </c>
      <c r="D2119" s="1" t="s">
        <v>4496</v>
      </c>
      <c r="E2119" s="1" t="s">
        <v>1996</v>
      </c>
      <c r="F2119" s="2">
        <v>45306</v>
      </c>
      <c r="G2119" s="2">
        <v>45172</v>
      </c>
      <c r="H2119" s="2" t="str">
        <f>TEXT(Ecommerce_Sales[[#This Row],[Order_Date]],"mmmm")</f>
        <v>September</v>
      </c>
      <c r="I2119" s="2" t="str">
        <f>TEXT(Ecommerce_Sales[[#This Row],[Order_Date]],"yyyy")</f>
        <v>2023</v>
      </c>
      <c r="J2119" s="2" t="str">
        <f>TEXT(Ecommerce_Sales[[#This Row],[Order_Date]],"mmmm")</f>
        <v>September</v>
      </c>
      <c r="K2119" s="1" t="s">
        <v>1947</v>
      </c>
      <c r="L2119" s="1" t="s">
        <v>6883</v>
      </c>
      <c r="M2119" s="1" t="s">
        <v>2247</v>
      </c>
      <c r="N2119" s="1" t="s">
        <v>1957</v>
      </c>
      <c r="O2119" s="3">
        <v>1010</v>
      </c>
      <c r="P2119">
        <v>3</v>
      </c>
      <c r="Q2119" s="3">
        <v>3030</v>
      </c>
      <c r="R2119" s="1" t="s">
        <v>2016</v>
      </c>
      <c r="S2119" s="3">
        <v>203</v>
      </c>
      <c r="T2119">
        <v>4</v>
      </c>
      <c r="U2119" t="str">
        <f>IF(Ecommerce_Sales[[#This Row],[Delivery_Time_Days]]&gt;7,"Delay",IF(Ecommerce_Sales[[#This Row],[Delivery_Time_Days]] = 0,"No delivery",IF(Ecommerce_Sales[[#This Row],[Delivery_Time_Days]]&lt;=7,"On-time")))</f>
        <v>On-time</v>
      </c>
      <c r="V2119" s="7">
        <f>Ecommerce_Sales[[#This Row],[Profit]]/Ecommerce_Sales[[#This Row],[Total_Price]]</f>
        <v>0.14983498349834984</v>
      </c>
      <c r="W2119" s="3">
        <v>454</v>
      </c>
      <c r="X2119" s="3"/>
    </row>
    <row r="2120" spans="1:24" x14ac:dyDescent="0.25">
      <c r="A2120" s="1" t="s">
        <v>6884</v>
      </c>
      <c r="B2120" s="1" t="s">
        <v>791</v>
      </c>
      <c r="C2120" s="1" t="s">
        <v>792</v>
      </c>
      <c r="D2120" s="1" t="s">
        <v>6370</v>
      </c>
      <c r="E2120" s="1" t="s">
        <v>1954</v>
      </c>
      <c r="F2120" s="2">
        <v>45068</v>
      </c>
      <c r="G2120" s="2">
        <v>45505</v>
      </c>
      <c r="H2120" s="2" t="str">
        <f>TEXT(Ecommerce_Sales[[#This Row],[Order_Date]],"mmmm")</f>
        <v>August</v>
      </c>
      <c r="I2120" s="2" t="str">
        <f>TEXT(Ecommerce_Sales[[#This Row],[Order_Date]],"yyyy")</f>
        <v>2024</v>
      </c>
      <c r="J2120" s="2" t="str">
        <f>TEXT(Ecommerce_Sales[[#This Row],[Order_Date]],"mmmm")</f>
        <v>August</v>
      </c>
      <c r="K2120" s="1" t="s">
        <v>1947</v>
      </c>
      <c r="L2120" s="1" t="s">
        <v>6885</v>
      </c>
      <c r="M2120" s="1" t="s">
        <v>2058</v>
      </c>
      <c r="N2120" s="1" t="s">
        <v>1950</v>
      </c>
      <c r="O2120" s="3">
        <v>553</v>
      </c>
      <c r="P2120">
        <v>5</v>
      </c>
      <c r="Q2120" s="3">
        <v>2763</v>
      </c>
      <c r="R2120" s="1" t="s">
        <v>1951</v>
      </c>
      <c r="S2120" s="3">
        <v>194</v>
      </c>
      <c r="T2120">
        <v>2</v>
      </c>
      <c r="U2120" t="str">
        <f>IF(Ecommerce_Sales[[#This Row],[Delivery_Time_Days]]&gt;7,"Delay",IF(Ecommerce_Sales[[#This Row],[Delivery_Time_Days]] = 0,"No delivery",IF(Ecommerce_Sales[[#This Row],[Delivery_Time_Days]]&lt;=7,"On-time")))</f>
        <v>On-time</v>
      </c>
      <c r="V2120" s="7">
        <f>Ecommerce_Sales[[#This Row],[Profit]]/Ecommerce_Sales[[#This Row],[Total_Price]]</f>
        <v>0.39992761491132828</v>
      </c>
      <c r="W2120" s="3">
        <v>1105</v>
      </c>
      <c r="X2120" s="3"/>
    </row>
    <row r="2121" spans="1:24" x14ac:dyDescent="0.25">
      <c r="A2121" s="1" t="s">
        <v>6886</v>
      </c>
      <c r="B2121" s="1" t="s">
        <v>84</v>
      </c>
      <c r="C2121" s="1" t="s">
        <v>85</v>
      </c>
      <c r="D2121" s="1" t="s">
        <v>2332</v>
      </c>
      <c r="E2121" s="1" t="s">
        <v>1996</v>
      </c>
      <c r="F2121" s="2">
        <v>45111</v>
      </c>
      <c r="G2121" s="2">
        <v>45555</v>
      </c>
      <c r="H2121" s="2" t="str">
        <f>TEXT(Ecommerce_Sales[[#This Row],[Order_Date]],"mmmm")</f>
        <v>September</v>
      </c>
      <c r="I2121" s="2" t="str">
        <f>TEXT(Ecommerce_Sales[[#This Row],[Order_Date]],"yyyy")</f>
        <v>2024</v>
      </c>
      <c r="J2121" s="2" t="str">
        <f>TEXT(Ecommerce_Sales[[#This Row],[Order_Date]],"mmmm")</f>
        <v>September</v>
      </c>
      <c r="K2121" s="1" t="s">
        <v>1947</v>
      </c>
      <c r="L2121" s="1" t="s">
        <v>6887</v>
      </c>
      <c r="M2121" s="1" t="s">
        <v>1988</v>
      </c>
      <c r="N2121" s="1" t="s">
        <v>1989</v>
      </c>
      <c r="O2121" s="3">
        <v>925</v>
      </c>
      <c r="P2121">
        <v>2</v>
      </c>
      <c r="Q2121" s="3">
        <v>1849</v>
      </c>
      <c r="R2121" s="1" t="s">
        <v>1958</v>
      </c>
      <c r="S2121" s="3">
        <v>222</v>
      </c>
      <c r="T2121">
        <v>9</v>
      </c>
      <c r="U2121" t="str">
        <f>IF(Ecommerce_Sales[[#This Row],[Delivery_Time_Days]]&gt;7,"Delay",IF(Ecommerce_Sales[[#This Row],[Delivery_Time_Days]] = 0,"No delivery",IF(Ecommerce_Sales[[#This Row],[Delivery_Time_Days]]&lt;=7,"On-time")))</f>
        <v>Delay</v>
      </c>
      <c r="V2121" s="7">
        <f>Ecommerce_Sales[[#This Row],[Profit]]/Ecommerce_Sales[[#This Row],[Total_Price]]</f>
        <v>0.24986479177934018</v>
      </c>
      <c r="W2121" s="3">
        <v>462</v>
      </c>
      <c r="X2121" s="3"/>
    </row>
    <row r="2122" spans="1:24" x14ac:dyDescent="0.25">
      <c r="A2122" s="1" t="s">
        <v>6888</v>
      </c>
      <c r="B2122" s="1" t="s">
        <v>823</v>
      </c>
      <c r="C2122" s="1" t="s">
        <v>824</v>
      </c>
      <c r="D2122" s="1" t="s">
        <v>2469</v>
      </c>
      <c r="E2122" s="1" t="s">
        <v>1961</v>
      </c>
      <c r="F2122" s="2">
        <v>45554</v>
      </c>
      <c r="G2122" s="2">
        <v>45055</v>
      </c>
      <c r="H2122" s="2" t="str">
        <f>TEXT(Ecommerce_Sales[[#This Row],[Order_Date]],"mmmm")</f>
        <v>May</v>
      </c>
      <c r="I2122" s="2" t="str">
        <f>TEXT(Ecommerce_Sales[[#This Row],[Order_Date]],"yyyy")</f>
        <v>2023</v>
      </c>
      <c r="J2122" s="2" t="str">
        <f>TEXT(Ecommerce_Sales[[#This Row],[Order_Date]],"mmmm")</f>
        <v>May</v>
      </c>
      <c r="K2122" s="1" t="s">
        <v>1947</v>
      </c>
      <c r="L2122" s="1" t="s">
        <v>6889</v>
      </c>
      <c r="M2122" s="1" t="s">
        <v>2247</v>
      </c>
      <c r="N2122" s="1" t="s">
        <v>1957</v>
      </c>
      <c r="O2122" s="3">
        <v>675</v>
      </c>
      <c r="P2122">
        <v>4</v>
      </c>
      <c r="Q2122" s="3">
        <v>2700</v>
      </c>
      <c r="R2122" s="1" t="s">
        <v>1958</v>
      </c>
      <c r="S2122" s="3">
        <v>326</v>
      </c>
      <c r="T2122">
        <v>8</v>
      </c>
      <c r="U2122" t="str">
        <f>IF(Ecommerce_Sales[[#This Row],[Delivery_Time_Days]]&gt;7,"Delay",IF(Ecommerce_Sales[[#This Row],[Delivery_Time_Days]] = 0,"No delivery",IF(Ecommerce_Sales[[#This Row],[Delivery_Time_Days]]&lt;=7,"On-time")))</f>
        <v>Delay</v>
      </c>
      <c r="V2122" s="7">
        <f>Ecommerce_Sales[[#This Row],[Profit]]/Ecommerce_Sales[[#This Row],[Total_Price]]</f>
        <v>0.15</v>
      </c>
      <c r="W2122" s="3">
        <v>405</v>
      </c>
      <c r="X2122" s="3"/>
    </row>
    <row r="2123" spans="1:24" x14ac:dyDescent="0.25">
      <c r="A2123" s="1" t="s">
        <v>6890</v>
      </c>
      <c r="B2123" s="1" t="s">
        <v>274</v>
      </c>
      <c r="C2123" s="1" t="s">
        <v>275</v>
      </c>
      <c r="D2123" s="1" t="s">
        <v>2535</v>
      </c>
      <c r="E2123" s="1" t="s">
        <v>1966</v>
      </c>
      <c r="F2123" s="2">
        <v>44954</v>
      </c>
      <c r="G2123" s="2">
        <v>45599</v>
      </c>
      <c r="H2123" s="2" t="str">
        <f>TEXT(Ecommerce_Sales[[#This Row],[Order_Date]],"mmmm")</f>
        <v>November</v>
      </c>
      <c r="I2123" s="2" t="str">
        <f>TEXT(Ecommerce_Sales[[#This Row],[Order_Date]],"yyyy")</f>
        <v>2024</v>
      </c>
      <c r="J2123" s="2" t="str">
        <f>TEXT(Ecommerce_Sales[[#This Row],[Order_Date]],"mmmm")</f>
        <v>November</v>
      </c>
      <c r="K2123" s="1" t="s">
        <v>1947</v>
      </c>
      <c r="L2123" s="1" t="s">
        <v>6891</v>
      </c>
      <c r="M2123" s="1" t="s">
        <v>2030</v>
      </c>
      <c r="N2123" s="1" t="s">
        <v>1978</v>
      </c>
      <c r="O2123" s="3">
        <v>1273</v>
      </c>
      <c r="P2123">
        <v>4</v>
      </c>
      <c r="Q2123" s="3">
        <v>5090</v>
      </c>
      <c r="R2123" s="1" t="s">
        <v>1958</v>
      </c>
      <c r="S2123" s="3">
        <v>498</v>
      </c>
      <c r="T2123">
        <v>10</v>
      </c>
      <c r="U2123" t="str">
        <f>IF(Ecommerce_Sales[[#This Row],[Delivery_Time_Days]]&gt;7,"Delay",IF(Ecommerce_Sales[[#This Row],[Delivery_Time_Days]] = 0,"No delivery",IF(Ecommerce_Sales[[#This Row],[Delivery_Time_Days]]&lt;=7,"On-time")))</f>
        <v>Delay</v>
      </c>
      <c r="V2123" s="7">
        <f>Ecommerce_Sales[[#This Row],[Profit]]/Ecommerce_Sales[[#This Row],[Total_Price]]</f>
        <v>0.35009823182711197</v>
      </c>
      <c r="W2123" s="3">
        <v>1782</v>
      </c>
      <c r="X2123" s="3"/>
    </row>
    <row r="2124" spans="1:24" x14ac:dyDescent="0.25">
      <c r="A2124" s="1" t="s">
        <v>6892</v>
      </c>
      <c r="B2124" s="1" t="s">
        <v>230</v>
      </c>
      <c r="C2124" s="1" t="s">
        <v>231</v>
      </c>
      <c r="D2124" s="1" t="s">
        <v>3858</v>
      </c>
      <c r="E2124" s="1" t="s">
        <v>1946</v>
      </c>
      <c r="F2124" s="2">
        <v>45252</v>
      </c>
      <c r="G2124" s="2">
        <v>45290</v>
      </c>
      <c r="H2124" s="2" t="str">
        <f>TEXT(Ecommerce_Sales[[#This Row],[Order_Date]],"mmmm")</f>
        <v>December</v>
      </c>
      <c r="I2124" s="2" t="str">
        <f>TEXT(Ecommerce_Sales[[#This Row],[Order_Date]],"yyyy")</f>
        <v>2023</v>
      </c>
      <c r="J2124" s="2" t="str">
        <f>TEXT(Ecommerce_Sales[[#This Row],[Order_Date]],"mmmm")</f>
        <v>December</v>
      </c>
      <c r="K2124" s="1" t="s">
        <v>1947</v>
      </c>
      <c r="L2124" s="1" t="s">
        <v>2941</v>
      </c>
      <c r="M2124" s="1" t="s">
        <v>2065</v>
      </c>
      <c r="N2124" s="1" t="s">
        <v>1978</v>
      </c>
      <c r="O2124" s="3">
        <v>756</v>
      </c>
      <c r="P2124">
        <v>6</v>
      </c>
      <c r="Q2124" s="3">
        <v>4534</v>
      </c>
      <c r="R2124" s="1" t="s">
        <v>1958</v>
      </c>
      <c r="S2124" s="3">
        <v>471</v>
      </c>
      <c r="T2124">
        <v>8</v>
      </c>
      <c r="U2124" t="str">
        <f>IF(Ecommerce_Sales[[#This Row],[Delivery_Time_Days]]&gt;7,"Delay",IF(Ecommerce_Sales[[#This Row],[Delivery_Time_Days]] = 0,"No delivery",IF(Ecommerce_Sales[[#This Row],[Delivery_Time_Days]]&lt;=7,"On-time")))</f>
        <v>Delay</v>
      </c>
      <c r="V2124" s="7">
        <f>Ecommerce_Sales[[#This Row],[Profit]]/Ecommerce_Sales[[#This Row],[Total_Price]]</f>
        <v>0.35002205558006177</v>
      </c>
      <c r="W2124" s="3">
        <v>1587</v>
      </c>
      <c r="X2124" s="3"/>
    </row>
    <row r="2125" spans="1:24" x14ac:dyDescent="0.25">
      <c r="A2125" s="1" t="s">
        <v>6893</v>
      </c>
      <c r="B2125" s="1" t="s">
        <v>1551</v>
      </c>
      <c r="C2125" s="1" t="s">
        <v>1552</v>
      </c>
      <c r="D2125" s="1" t="s">
        <v>6398</v>
      </c>
      <c r="E2125" s="1" t="s">
        <v>2005</v>
      </c>
      <c r="F2125" s="2">
        <v>45524</v>
      </c>
      <c r="G2125" s="2">
        <v>45282</v>
      </c>
      <c r="H2125" s="2" t="str">
        <f>TEXT(Ecommerce_Sales[[#This Row],[Order_Date]],"mmmm")</f>
        <v>December</v>
      </c>
      <c r="I2125" s="2" t="str">
        <f>TEXT(Ecommerce_Sales[[#This Row],[Order_Date]],"yyyy")</f>
        <v>2023</v>
      </c>
      <c r="J2125" s="2" t="str">
        <f>TEXT(Ecommerce_Sales[[#This Row],[Order_Date]],"mmmm")</f>
        <v>December</v>
      </c>
      <c r="K2125" s="1" t="s">
        <v>1947</v>
      </c>
      <c r="L2125" s="1" t="s">
        <v>2638</v>
      </c>
      <c r="M2125" s="1" t="s">
        <v>2030</v>
      </c>
      <c r="N2125" s="1" t="s">
        <v>1978</v>
      </c>
      <c r="O2125" s="3">
        <v>1158</v>
      </c>
      <c r="P2125">
        <v>10</v>
      </c>
      <c r="Q2125" s="3">
        <v>11580</v>
      </c>
      <c r="R2125" s="1" t="s">
        <v>1958</v>
      </c>
      <c r="S2125" s="3">
        <v>583</v>
      </c>
      <c r="T2125">
        <v>5</v>
      </c>
      <c r="U2125" t="str">
        <f>IF(Ecommerce_Sales[[#This Row],[Delivery_Time_Days]]&gt;7,"Delay",IF(Ecommerce_Sales[[#This Row],[Delivery_Time_Days]] = 0,"No delivery",IF(Ecommerce_Sales[[#This Row],[Delivery_Time_Days]]&lt;=7,"On-time")))</f>
        <v>On-time</v>
      </c>
      <c r="V2125" s="7">
        <f>Ecommerce_Sales[[#This Row],[Profit]]/Ecommerce_Sales[[#This Row],[Total_Price]]</f>
        <v>0.35</v>
      </c>
      <c r="W2125" s="3">
        <v>4053</v>
      </c>
      <c r="X2125" s="3"/>
    </row>
    <row r="2126" spans="1:24" x14ac:dyDescent="0.25">
      <c r="A2126" s="1" t="s">
        <v>6894</v>
      </c>
      <c r="B2126" s="1" t="s">
        <v>910</v>
      </c>
      <c r="C2126" s="1" t="s">
        <v>911</v>
      </c>
      <c r="D2126" s="1" t="s">
        <v>2463</v>
      </c>
      <c r="E2126" s="1" t="s">
        <v>1954</v>
      </c>
      <c r="F2126" s="2">
        <v>45616</v>
      </c>
      <c r="G2126" s="2">
        <v>45102</v>
      </c>
      <c r="H2126" s="2" t="str">
        <f>TEXT(Ecommerce_Sales[[#This Row],[Order_Date]],"mmmm")</f>
        <v>June</v>
      </c>
      <c r="I2126" s="2" t="str">
        <f>TEXT(Ecommerce_Sales[[#This Row],[Order_Date]],"yyyy")</f>
        <v>2023</v>
      </c>
      <c r="J2126" s="2" t="str">
        <f>TEXT(Ecommerce_Sales[[#This Row],[Order_Date]],"mmmm")</f>
        <v>June</v>
      </c>
      <c r="K2126" s="1" t="s">
        <v>1947</v>
      </c>
      <c r="L2126" s="1" t="s">
        <v>4978</v>
      </c>
      <c r="M2126" s="1" t="s">
        <v>2065</v>
      </c>
      <c r="N2126" s="1" t="s">
        <v>1978</v>
      </c>
      <c r="O2126" s="3">
        <v>555</v>
      </c>
      <c r="P2126">
        <v>3</v>
      </c>
      <c r="Q2126" s="3">
        <v>1664</v>
      </c>
      <c r="R2126" s="1" t="s">
        <v>1958</v>
      </c>
      <c r="S2126" s="3">
        <v>182</v>
      </c>
      <c r="T2126">
        <v>4</v>
      </c>
      <c r="U2126" t="str">
        <f>IF(Ecommerce_Sales[[#This Row],[Delivery_Time_Days]]&gt;7,"Delay",IF(Ecommerce_Sales[[#This Row],[Delivery_Time_Days]] = 0,"No delivery",IF(Ecommerce_Sales[[#This Row],[Delivery_Time_Days]]&lt;=7,"On-time")))</f>
        <v>On-time</v>
      </c>
      <c r="V2126" s="7">
        <f>Ecommerce_Sales[[#This Row],[Profit]]/Ecommerce_Sales[[#This Row],[Total_Price]]</f>
        <v>0.35036057692307693</v>
      </c>
      <c r="W2126" s="3">
        <v>583</v>
      </c>
      <c r="X2126" s="3"/>
    </row>
    <row r="2127" spans="1:24" x14ac:dyDescent="0.25">
      <c r="A2127" s="1" t="s">
        <v>6895</v>
      </c>
      <c r="B2127" s="1" t="s">
        <v>1130</v>
      </c>
      <c r="C2127" s="1" t="s">
        <v>1131</v>
      </c>
      <c r="D2127" s="1" t="s">
        <v>5276</v>
      </c>
      <c r="E2127" s="1" t="s">
        <v>1996</v>
      </c>
      <c r="F2127" s="2">
        <v>45451</v>
      </c>
      <c r="G2127" s="2">
        <v>45177</v>
      </c>
      <c r="H2127" s="2" t="str">
        <f>TEXT(Ecommerce_Sales[[#This Row],[Order_Date]],"mmmm")</f>
        <v>September</v>
      </c>
      <c r="I2127" s="2" t="str">
        <f>TEXT(Ecommerce_Sales[[#This Row],[Order_Date]],"yyyy")</f>
        <v>2023</v>
      </c>
      <c r="J2127" s="2" t="str">
        <f>TEXT(Ecommerce_Sales[[#This Row],[Order_Date]],"mmmm")</f>
        <v>September</v>
      </c>
      <c r="K2127" s="1" t="s">
        <v>1947</v>
      </c>
      <c r="L2127" s="1" t="s">
        <v>6896</v>
      </c>
      <c r="M2127" s="1" t="s">
        <v>1998</v>
      </c>
      <c r="N2127" s="1" t="s">
        <v>1973</v>
      </c>
      <c r="O2127" s="3">
        <v>559</v>
      </c>
      <c r="P2127">
        <v>1</v>
      </c>
      <c r="Q2127" s="3">
        <v>559</v>
      </c>
      <c r="R2127" s="1" t="s">
        <v>1951</v>
      </c>
      <c r="S2127" s="3">
        <v>58</v>
      </c>
      <c r="T2127">
        <v>9</v>
      </c>
      <c r="U2127" t="str">
        <f>IF(Ecommerce_Sales[[#This Row],[Delivery_Time_Days]]&gt;7,"Delay",IF(Ecommerce_Sales[[#This Row],[Delivery_Time_Days]] = 0,"No delivery",IF(Ecommerce_Sales[[#This Row],[Delivery_Time_Days]]&lt;=7,"On-time")))</f>
        <v>Delay</v>
      </c>
      <c r="V2127" s="7">
        <f>Ecommerce_Sales[[#This Row],[Profit]]/Ecommerce_Sales[[#This Row],[Total_Price]]</f>
        <v>0.30053667262969591</v>
      </c>
      <c r="W2127" s="3">
        <v>168</v>
      </c>
      <c r="X2127" s="3"/>
    </row>
    <row r="2128" spans="1:24" x14ac:dyDescent="0.25">
      <c r="A2128" s="1" t="s">
        <v>6897</v>
      </c>
      <c r="B2128" s="1" t="s">
        <v>817</v>
      </c>
      <c r="C2128" s="1" t="s">
        <v>818</v>
      </c>
      <c r="D2128" s="1" t="s">
        <v>2448</v>
      </c>
      <c r="E2128" s="1" t="s">
        <v>1996</v>
      </c>
      <c r="F2128" s="2">
        <v>45228</v>
      </c>
      <c r="G2128" s="2">
        <v>45271</v>
      </c>
      <c r="H2128" s="2" t="str">
        <f>TEXT(Ecommerce_Sales[[#This Row],[Order_Date]],"mmmm")</f>
        <v>December</v>
      </c>
      <c r="I2128" s="2" t="str">
        <f>TEXT(Ecommerce_Sales[[#This Row],[Order_Date]],"yyyy")</f>
        <v>2023</v>
      </c>
      <c r="J2128" s="2" t="str">
        <f>TEXT(Ecommerce_Sales[[#This Row],[Order_Date]],"mmmm")</f>
        <v>December</v>
      </c>
      <c r="K2128" s="1" t="s">
        <v>1947</v>
      </c>
      <c r="L2128" s="1" t="s">
        <v>6898</v>
      </c>
      <c r="M2128" s="1" t="s">
        <v>1949</v>
      </c>
      <c r="N2128" s="1" t="s">
        <v>1950</v>
      </c>
      <c r="O2128" s="3">
        <v>861</v>
      </c>
      <c r="P2128">
        <v>2</v>
      </c>
      <c r="Q2128" s="3">
        <v>1721</v>
      </c>
      <c r="R2128" s="1" t="s">
        <v>2016</v>
      </c>
      <c r="S2128" s="3">
        <v>195</v>
      </c>
      <c r="T2128">
        <v>7</v>
      </c>
      <c r="U2128" t="str">
        <f>IF(Ecommerce_Sales[[#This Row],[Delivery_Time_Days]]&gt;7,"Delay",IF(Ecommerce_Sales[[#This Row],[Delivery_Time_Days]] = 0,"No delivery",IF(Ecommerce_Sales[[#This Row],[Delivery_Time_Days]]&lt;=7,"On-time")))</f>
        <v>On-time</v>
      </c>
      <c r="V2128" s="7">
        <f>Ecommerce_Sales[[#This Row],[Profit]]/Ecommerce_Sales[[#This Row],[Total_Price]]</f>
        <v>0.399767576990122</v>
      </c>
      <c r="W2128" s="3">
        <v>688</v>
      </c>
      <c r="X2128" s="3"/>
    </row>
    <row r="2129" spans="1:24" x14ac:dyDescent="0.25">
      <c r="A2129" s="1" t="s">
        <v>6899</v>
      </c>
      <c r="B2129" s="1" t="s">
        <v>1287</v>
      </c>
      <c r="C2129" s="1" t="s">
        <v>1288</v>
      </c>
      <c r="D2129" s="1" t="s">
        <v>2852</v>
      </c>
      <c r="E2129" s="1" t="s">
        <v>1946</v>
      </c>
      <c r="F2129" s="2">
        <v>45573</v>
      </c>
      <c r="G2129" s="2">
        <v>45529</v>
      </c>
      <c r="H2129" s="2" t="str">
        <f>TEXT(Ecommerce_Sales[[#This Row],[Order_Date]],"mmmm")</f>
        <v>August</v>
      </c>
      <c r="I2129" s="2" t="str">
        <f>TEXT(Ecommerce_Sales[[#This Row],[Order_Date]],"yyyy")</f>
        <v>2024</v>
      </c>
      <c r="J2129" s="2" t="str">
        <f>TEXT(Ecommerce_Sales[[#This Row],[Order_Date]],"mmmm")</f>
        <v>August</v>
      </c>
      <c r="K2129" s="1" t="s">
        <v>1947</v>
      </c>
      <c r="L2129" s="1" t="s">
        <v>4425</v>
      </c>
      <c r="M2129" s="1" t="s">
        <v>2058</v>
      </c>
      <c r="N2129" s="1" t="s">
        <v>1950</v>
      </c>
      <c r="O2129" s="3">
        <v>594</v>
      </c>
      <c r="P2129">
        <v>3</v>
      </c>
      <c r="Q2129" s="3">
        <v>1781</v>
      </c>
      <c r="R2129" s="1" t="s">
        <v>2008</v>
      </c>
      <c r="S2129" s="3">
        <v>104</v>
      </c>
      <c r="T2129">
        <v>7</v>
      </c>
      <c r="U2129" t="str">
        <f>IF(Ecommerce_Sales[[#This Row],[Delivery_Time_Days]]&gt;7,"Delay",IF(Ecommerce_Sales[[#This Row],[Delivery_Time_Days]] = 0,"No delivery",IF(Ecommerce_Sales[[#This Row],[Delivery_Time_Days]]&lt;=7,"On-time")))</f>
        <v>On-time</v>
      </c>
      <c r="V2129" s="7">
        <f>Ecommerce_Sales[[#This Row],[Profit]]/Ecommerce_Sales[[#This Row],[Total_Price]]</f>
        <v>0.40033688938798428</v>
      </c>
      <c r="W2129" s="3">
        <v>713</v>
      </c>
      <c r="X2129" s="3"/>
    </row>
    <row r="2130" spans="1:24" x14ac:dyDescent="0.25">
      <c r="A2130" s="1" t="s">
        <v>6900</v>
      </c>
      <c r="B2130" s="1" t="s">
        <v>404</v>
      </c>
      <c r="C2130" s="1" t="s">
        <v>405</v>
      </c>
      <c r="D2130" s="1" t="s">
        <v>4988</v>
      </c>
      <c r="E2130" s="1" t="s">
        <v>1961</v>
      </c>
      <c r="F2130" s="2">
        <v>45158</v>
      </c>
      <c r="G2130" s="2">
        <v>45027</v>
      </c>
      <c r="H2130" s="2" t="str">
        <f>TEXT(Ecommerce_Sales[[#This Row],[Order_Date]],"mmmm")</f>
        <v>April</v>
      </c>
      <c r="I2130" s="2" t="str">
        <f>TEXT(Ecommerce_Sales[[#This Row],[Order_Date]],"yyyy")</f>
        <v>2023</v>
      </c>
      <c r="J2130" s="2" t="str">
        <f>TEXT(Ecommerce_Sales[[#This Row],[Order_Date]],"mmmm")</f>
        <v>April</v>
      </c>
      <c r="K2130" s="1" t="s">
        <v>1947</v>
      </c>
      <c r="L2130" s="1" t="s">
        <v>6901</v>
      </c>
      <c r="M2130" s="1" t="s">
        <v>1998</v>
      </c>
      <c r="N2130" s="1" t="s">
        <v>1973</v>
      </c>
      <c r="O2130" s="3">
        <v>449</v>
      </c>
      <c r="P2130">
        <v>2</v>
      </c>
      <c r="Q2130" s="3">
        <v>898</v>
      </c>
      <c r="R2130" s="1" t="s">
        <v>2008</v>
      </c>
      <c r="S2130" s="3">
        <v>97</v>
      </c>
      <c r="T2130">
        <v>10</v>
      </c>
      <c r="U2130" t="str">
        <f>IF(Ecommerce_Sales[[#This Row],[Delivery_Time_Days]]&gt;7,"Delay",IF(Ecommerce_Sales[[#This Row],[Delivery_Time_Days]] = 0,"No delivery",IF(Ecommerce_Sales[[#This Row],[Delivery_Time_Days]]&lt;=7,"On-time")))</f>
        <v>Delay</v>
      </c>
      <c r="V2130" s="7">
        <f>Ecommerce_Sales[[#This Row],[Profit]]/Ecommerce_Sales[[#This Row],[Total_Price]]</f>
        <v>0.29955456570155903</v>
      </c>
      <c r="W2130" s="3">
        <v>269</v>
      </c>
      <c r="X2130" s="3"/>
    </row>
    <row r="2131" spans="1:24" x14ac:dyDescent="0.25">
      <c r="A2131" s="1" t="s">
        <v>6902</v>
      </c>
      <c r="B2131" s="1" t="s">
        <v>322</v>
      </c>
      <c r="C2131" s="1" t="s">
        <v>323</v>
      </c>
      <c r="D2131" s="1" t="s">
        <v>4725</v>
      </c>
      <c r="E2131" s="1" t="s">
        <v>1961</v>
      </c>
      <c r="F2131" s="2">
        <v>45199</v>
      </c>
      <c r="G2131" s="2">
        <v>45324</v>
      </c>
      <c r="H2131" s="2" t="str">
        <f>TEXT(Ecommerce_Sales[[#This Row],[Order_Date]],"mmmm")</f>
        <v>February</v>
      </c>
      <c r="I2131" s="2" t="str">
        <f>TEXT(Ecommerce_Sales[[#This Row],[Order_Date]],"yyyy")</f>
        <v>2024</v>
      </c>
      <c r="J2131" s="2" t="str">
        <f>TEXT(Ecommerce_Sales[[#This Row],[Order_Date]],"mmmm")</f>
        <v>February</v>
      </c>
      <c r="K2131" s="1" t="s">
        <v>1947</v>
      </c>
      <c r="L2131" s="1" t="s">
        <v>6903</v>
      </c>
      <c r="M2131" s="1" t="s">
        <v>1949</v>
      </c>
      <c r="N2131" s="1" t="s">
        <v>1950</v>
      </c>
      <c r="O2131" s="3">
        <v>225</v>
      </c>
      <c r="P2131">
        <v>1</v>
      </c>
      <c r="Q2131" s="3">
        <v>225</v>
      </c>
      <c r="R2131" s="1" t="s">
        <v>1958</v>
      </c>
      <c r="S2131" s="3">
        <v>16</v>
      </c>
      <c r="T2131">
        <v>10</v>
      </c>
      <c r="U2131" t="str">
        <f>IF(Ecommerce_Sales[[#This Row],[Delivery_Time_Days]]&gt;7,"Delay",IF(Ecommerce_Sales[[#This Row],[Delivery_Time_Days]] = 0,"No delivery",IF(Ecommerce_Sales[[#This Row],[Delivery_Time_Days]]&lt;=7,"On-time")))</f>
        <v>Delay</v>
      </c>
      <c r="V2131" s="7">
        <f>Ecommerce_Sales[[#This Row],[Profit]]/Ecommerce_Sales[[#This Row],[Total_Price]]</f>
        <v>0.4</v>
      </c>
      <c r="W2131" s="3">
        <v>90</v>
      </c>
      <c r="X2131" s="3"/>
    </row>
    <row r="2132" spans="1:24" x14ac:dyDescent="0.25">
      <c r="A2132" s="1" t="s">
        <v>6904</v>
      </c>
      <c r="B2132" s="1" t="s">
        <v>409</v>
      </c>
      <c r="C2132" s="1" t="s">
        <v>410</v>
      </c>
      <c r="D2132" s="1" t="s">
        <v>3886</v>
      </c>
      <c r="E2132" s="1" t="s">
        <v>1996</v>
      </c>
      <c r="F2132" s="2">
        <v>45563</v>
      </c>
      <c r="G2132" s="2">
        <v>45374</v>
      </c>
      <c r="H2132" s="2" t="str">
        <f>TEXT(Ecommerce_Sales[[#This Row],[Order_Date]],"mmmm")</f>
        <v>March</v>
      </c>
      <c r="I2132" s="2" t="str">
        <f>TEXT(Ecommerce_Sales[[#This Row],[Order_Date]],"yyyy")</f>
        <v>2024</v>
      </c>
      <c r="J2132" s="2" t="str">
        <f>TEXT(Ecommerce_Sales[[#This Row],[Order_Date]],"mmmm")</f>
        <v>March</v>
      </c>
      <c r="K2132" s="1" t="s">
        <v>1947</v>
      </c>
      <c r="L2132" s="1" t="s">
        <v>3080</v>
      </c>
      <c r="M2132" s="1" t="s">
        <v>2047</v>
      </c>
      <c r="N2132" s="1" t="s">
        <v>1989</v>
      </c>
      <c r="O2132" s="3">
        <v>554</v>
      </c>
      <c r="P2132">
        <v>2</v>
      </c>
      <c r="Q2132" s="3">
        <v>1107</v>
      </c>
      <c r="R2132" s="1" t="s">
        <v>1958</v>
      </c>
      <c r="S2132" s="3">
        <v>127</v>
      </c>
      <c r="T2132">
        <v>5</v>
      </c>
      <c r="U2132" t="str">
        <f>IF(Ecommerce_Sales[[#This Row],[Delivery_Time_Days]]&gt;7,"Delay",IF(Ecommerce_Sales[[#This Row],[Delivery_Time_Days]] = 0,"No delivery",IF(Ecommerce_Sales[[#This Row],[Delivery_Time_Days]]&lt;=7,"On-time")))</f>
        <v>On-time</v>
      </c>
      <c r="V2132" s="7">
        <f>Ecommerce_Sales[[#This Row],[Profit]]/Ecommerce_Sales[[#This Row],[Total_Price]]</f>
        <v>0.25022583559168926</v>
      </c>
      <c r="W2132" s="3">
        <v>277</v>
      </c>
      <c r="X2132" s="3"/>
    </row>
    <row r="2133" spans="1:24" x14ac:dyDescent="0.25">
      <c r="A2133" s="1" t="s">
        <v>6905</v>
      </c>
      <c r="B2133" s="1" t="s">
        <v>468</v>
      </c>
      <c r="C2133" s="1" t="s">
        <v>469</v>
      </c>
      <c r="D2133" s="1" t="s">
        <v>2393</v>
      </c>
      <c r="E2133" s="1" t="s">
        <v>1981</v>
      </c>
      <c r="F2133" s="2">
        <v>44945</v>
      </c>
      <c r="G2133" s="2">
        <v>45516</v>
      </c>
      <c r="H2133" s="2" t="str">
        <f>TEXT(Ecommerce_Sales[[#This Row],[Order_Date]],"mmmm")</f>
        <v>August</v>
      </c>
      <c r="I2133" s="2" t="str">
        <f>TEXT(Ecommerce_Sales[[#This Row],[Order_Date]],"yyyy")</f>
        <v>2024</v>
      </c>
      <c r="J2133" s="2" t="str">
        <f>TEXT(Ecommerce_Sales[[#This Row],[Order_Date]],"mmmm")</f>
        <v>August</v>
      </c>
      <c r="K2133" s="1" t="s">
        <v>1947</v>
      </c>
      <c r="L2133" s="1" t="s">
        <v>6906</v>
      </c>
      <c r="M2133" s="1" t="s">
        <v>2026</v>
      </c>
      <c r="N2133" s="1" t="s">
        <v>1978</v>
      </c>
      <c r="O2133" s="3">
        <v>222</v>
      </c>
      <c r="P2133">
        <v>2</v>
      </c>
      <c r="Q2133" s="3">
        <v>444</v>
      </c>
      <c r="R2133" s="1" t="s">
        <v>1958</v>
      </c>
      <c r="S2133" s="3">
        <v>54</v>
      </c>
      <c r="T2133">
        <v>10</v>
      </c>
      <c r="U2133" t="str">
        <f>IF(Ecommerce_Sales[[#This Row],[Delivery_Time_Days]]&gt;7,"Delay",IF(Ecommerce_Sales[[#This Row],[Delivery_Time_Days]] = 0,"No delivery",IF(Ecommerce_Sales[[#This Row],[Delivery_Time_Days]]&lt;=7,"On-time")))</f>
        <v>Delay</v>
      </c>
      <c r="V2133" s="7">
        <f>Ecommerce_Sales[[#This Row],[Profit]]/Ecommerce_Sales[[#This Row],[Total_Price]]</f>
        <v>0.34909909909909909</v>
      </c>
      <c r="W2133" s="3">
        <v>155</v>
      </c>
      <c r="X2133" s="3"/>
    </row>
    <row r="2134" spans="1:24" x14ac:dyDescent="0.25">
      <c r="A2134" s="1" t="s">
        <v>6907</v>
      </c>
      <c r="B2134" s="1" t="s">
        <v>988</v>
      </c>
      <c r="C2134" s="1" t="s">
        <v>989</v>
      </c>
      <c r="D2134" s="1" t="s">
        <v>6846</v>
      </c>
      <c r="E2134" s="1" t="s">
        <v>2005</v>
      </c>
      <c r="F2134" s="2">
        <v>45052</v>
      </c>
      <c r="G2134" s="2">
        <v>45560</v>
      </c>
      <c r="H2134" s="2" t="str">
        <f>TEXT(Ecommerce_Sales[[#This Row],[Order_Date]],"mmmm")</f>
        <v>September</v>
      </c>
      <c r="I2134" s="2" t="str">
        <f>TEXT(Ecommerce_Sales[[#This Row],[Order_Date]],"yyyy")</f>
        <v>2024</v>
      </c>
      <c r="J2134" s="2" t="str">
        <f>TEXT(Ecommerce_Sales[[#This Row],[Order_Date]],"mmmm")</f>
        <v>September</v>
      </c>
      <c r="K2134" s="1" t="s">
        <v>1947</v>
      </c>
      <c r="L2134" s="1" t="s">
        <v>6908</v>
      </c>
      <c r="M2134" s="1" t="s">
        <v>1963</v>
      </c>
      <c r="N2134" s="1" t="s">
        <v>1957</v>
      </c>
      <c r="O2134" s="3">
        <v>968</v>
      </c>
      <c r="P2134">
        <v>4</v>
      </c>
      <c r="Q2134" s="3">
        <v>3871</v>
      </c>
      <c r="R2134" s="1" t="s">
        <v>1958</v>
      </c>
      <c r="S2134" s="3">
        <v>261</v>
      </c>
      <c r="T2134">
        <v>9</v>
      </c>
      <c r="U2134" t="str">
        <f>IF(Ecommerce_Sales[[#This Row],[Delivery_Time_Days]]&gt;7,"Delay",IF(Ecommerce_Sales[[#This Row],[Delivery_Time_Days]] = 0,"No delivery",IF(Ecommerce_Sales[[#This Row],[Delivery_Time_Days]]&lt;=7,"On-time")))</f>
        <v>Delay</v>
      </c>
      <c r="V2134" s="7">
        <f>Ecommerce_Sales[[#This Row],[Profit]]/Ecommerce_Sales[[#This Row],[Total_Price]]</f>
        <v>0.15009041591320071</v>
      </c>
      <c r="W2134" s="3">
        <v>581</v>
      </c>
      <c r="X2134" s="3"/>
    </row>
    <row r="2135" spans="1:24" x14ac:dyDescent="0.25">
      <c r="A2135" s="1" t="s">
        <v>6909</v>
      </c>
      <c r="B2135" s="1" t="s">
        <v>860</v>
      </c>
      <c r="C2135" s="1" t="s">
        <v>861</v>
      </c>
      <c r="D2135" s="1" t="s">
        <v>2000</v>
      </c>
      <c r="E2135" s="1" t="s">
        <v>1954</v>
      </c>
      <c r="F2135" s="2">
        <v>45028</v>
      </c>
      <c r="G2135" s="2">
        <v>45289</v>
      </c>
      <c r="H2135" s="2" t="str">
        <f>TEXT(Ecommerce_Sales[[#This Row],[Order_Date]],"mmmm")</f>
        <v>December</v>
      </c>
      <c r="I2135" s="2" t="str">
        <f>TEXT(Ecommerce_Sales[[#This Row],[Order_Date]],"yyyy")</f>
        <v>2023</v>
      </c>
      <c r="J2135" s="2" t="str">
        <f>TEXT(Ecommerce_Sales[[#This Row],[Order_Date]],"mmmm")</f>
        <v>December</v>
      </c>
      <c r="K2135" s="1" t="s">
        <v>1947</v>
      </c>
      <c r="L2135" s="1" t="s">
        <v>6910</v>
      </c>
      <c r="M2135" s="1" t="s">
        <v>1968</v>
      </c>
      <c r="N2135" s="1" t="s">
        <v>1957</v>
      </c>
      <c r="O2135" s="3">
        <v>1847</v>
      </c>
      <c r="P2135">
        <v>2</v>
      </c>
      <c r="Q2135" s="3">
        <v>3694</v>
      </c>
      <c r="R2135" s="1" t="s">
        <v>1951</v>
      </c>
      <c r="S2135" s="3">
        <v>516</v>
      </c>
      <c r="T2135">
        <v>5</v>
      </c>
      <c r="U2135" t="str">
        <f>IF(Ecommerce_Sales[[#This Row],[Delivery_Time_Days]]&gt;7,"Delay",IF(Ecommerce_Sales[[#This Row],[Delivery_Time_Days]] = 0,"No delivery",IF(Ecommerce_Sales[[#This Row],[Delivery_Time_Days]]&lt;=7,"On-time")))</f>
        <v>On-time</v>
      </c>
      <c r="V2135" s="7">
        <f>Ecommerce_Sales[[#This Row],[Profit]]/Ecommerce_Sales[[#This Row],[Total_Price]]</f>
        <v>0.14997292907417434</v>
      </c>
      <c r="W2135" s="3">
        <v>554</v>
      </c>
      <c r="X2135" s="3"/>
    </row>
    <row r="2136" spans="1:24" x14ac:dyDescent="0.25">
      <c r="A2136" s="1" t="s">
        <v>6911</v>
      </c>
      <c r="B2136" s="1" t="s">
        <v>783</v>
      </c>
      <c r="C2136" s="1" t="s">
        <v>784</v>
      </c>
      <c r="D2136" s="1" t="s">
        <v>3433</v>
      </c>
      <c r="E2136" s="1" t="s">
        <v>1961</v>
      </c>
      <c r="F2136" s="2">
        <v>45152</v>
      </c>
      <c r="G2136" s="2">
        <v>45315</v>
      </c>
      <c r="H2136" s="2" t="str">
        <f>TEXT(Ecommerce_Sales[[#This Row],[Order_Date]],"mmmm")</f>
        <v>January</v>
      </c>
      <c r="I2136" s="2" t="str">
        <f>TEXT(Ecommerce_Sales[[#This Row],[Order_Date]],"yyyy")</f>
        <v>2024</v>
      </c>
      <c r="J2136" s="2" t="str">
        <f>TEXT(Ecommerce_Sales[[#This Row],[Order_Date]],"mmmm")</f>
        <v>January</v>
      </c>
      <c r="K2136" s="1" t="s">
        <v>1947</v>
      </c>
      <c r="L2136" s="1" t="s">
        <v>6912</v>
      </c>
      <c r="M2136" s="1" t="s">
        <v>2047</v>
      </c>
      <c r="N2136" s="1" t="s">
        <v>1989</v>
      </c>
      <c r="O2136" s="3">
        <v>454</v>
      </c>
      <c r="P2136">
        <v>1</v>
      </c>
      <c r="Q2136" s="3">
        <v>454</v>
      </c>
      <c r="R2136" s="1" t="s">
        <v>1958</v>
      </c>
      <c r="S2136" s="3">
        <v>30</v>
      </c>
      <c r="T2136">
        <v>8</v>
      </c>
      <c r="U2136" t="str">
        <f>IF(Ecommerce_Sales[[#This Row],[Delivery_Time_Days]]&gt;7,"Delay",IF(Ecommerce_Sales[[#This Row],[Delivery_Time_Days]] = 0,"No delivery",IF(Ecommerce_Sales[[#This Row],[Delivery_Time_Days]]&lt;=7,"On-time")))</f>
        <v>Delay</v>
      </c>
      <c r="V2136" s="7">
        <f>Ecommerce_Sales[[#This Row],[Profit]]/Ecommerce_Sales[[#This Row],[Total_Price]]</f>
        <v>0.25110132158590309</v>
      </c>
      <c r="W2136" s="3">
        <v>114</v>
      </c>
      <c r="X2136" s="3"/>
    </row>
    <row r="2137" spans="1:24" x14ac:dyDescent="0.25">
      <c r="A2137" s="1" t="s">
        <v>6913</v>
      </c>
      <c r="B2137" s="1" t="s">
        <v>454</v>
      </c>
      <c r="C2137" s="1" t="s">
        <v>455</v>
      </c>
      <c r="D2137" s="1" t="s">
        <v>6384</v>
      </c>
      <c r="E2137" s="1" t="s">
        <v>1961</v>
      </c>
      <c r="F2137" s="2">
        <v>45592</v>
      </c>
      <c r="G2137" s="2">
        <v>44991</v>
      </c>
      <c r="H2137" s="2" t="str">
        <f>TEXT(Ecommerce_Sales[[#This Row],[Order_Date]],"mmmm")</f>
        <v>March</v>
      </c>
      <c r="I2137" s="2" t="str">
        <f>TEXT(Ecommerce_Sales[[#This Row],[Order_Date]],"yyyy")</f>
        <v>2023</v>
      </c>
      <c r="J2137" s="2" t="str">
        <f>TEXT(Ecommerce_Sales[[#This Row],[Order_Date]],"mmmm")</f>
        <v>March</v>
      </c>
      <c r="K2137" s="1" t="s">
        <v>1947</v>
      </c>
      <c r="L2137" s="1" t="s">
        <v>5485</v>
      </c>
      <c r="M2137" s="1" t="s">
        <v>2007</v>
      </c>
      <c r="N2137" s="1" t="s">
        <v>1973</v>
      </c>
      <c r="O2137" s="3">
        <v>213</v>
      </c>
      <c r="P2137">
        <v>2</v>
      </c>
      <c r="Q2137" s="3">
        <v>426</v>
      </c>
      <c r="R2137" s="1" t="s">
        <v>1958</v>
      </c>
      <c r="S2137" s="3">
        <v>41</v>
      </c>
      <c r="T2137">
        <v>4</v>
      </c>
      <c r="U2137" t="str">
        <f>IF(Ecommerce_Sales[[#This Row],[Delivery_Time_Days]]&gt;7,"Delay",IF(Ecommerce_Sales[[#This Row],[Delivery_Time_Days]] = 0,"No delivery",IF(Ecommerce_Sales[[#This Row],[Delivery_Time_Days]]&lt;=7,"On-time")))</f>
        <v>On-time</v>
      </c>
      <c r="V2137" s="7">
        <f>Ecommerce_Sales[[#This Row],[Profit]]/Ecommerce_Sales[[#This Row],[Total_Price]]</f>
        <v>0.30046948356807512</v>
      </c>
      <c r="W2137" s="3">
        <v>128</v>
      </c>
      <c r="X2137" s="3"/>
    </row>
    <row r="2138" spans="1:24" x14ac:dyDescent="0.25">
      <c r="A2138" s="1" t="s">
        <v>6914</v>
      </c>
      <c r="B2138" s="1" t="s">
        <v>1381</v>
      </c>
      <c r="C2138" s="1" t="s">
        <v>1382</v>
      </c>
      <c r="D2138" s="1" t="s">
        <v>6915</v>
      </c>
      <c r="E2138" s="1" t="s">
        <v>1966</v>
      </c>
      <c r="F2138" s="2">
        <v>44980</v>
      </c>
      <c r="G2138" s="2">
        <v>45401</v>
      </c>
      <c r="H2138" s="2" t="str">
        <f>TEXT(Ecommerce_Sales[[#This Row],[Order_Date]],"mmmm")</f>
        <v>April</v>
      </c>
      <c r="I2138" s="2" t="str">
        <f>TEXT(Ecommerce_Sales[[#This Row],[Order_Date]],"yyyy")</f>
        <v>2024</v>
      </c>
      <c r="J2138" s="2" t="str">
        <f>TEXT(Ecommerce_Sales[[#This Row],[Order_Date]],"mmmm")</f>
        <v>April</v>
      </c>
      <c r="K2138" s="1" t="s">
        <v>1947</v>
      </c>
      <c r="L2138" s="1" t="s">
        <v>3314</v>
      </c>
      <c r="M2138" s="1" t="s">
        <v>1988</v>
      </c>
      <c r="N2138" s="1" t="s">
        <v>1989</v>
      </c>
      <c r="O2138" s="3">
        <v>455</v>
      </c>
      <c r="P2138">
        <v>1</v>
      </c>
      <c r="Q2138" s="3">
        <v>455</v>
      </c>
      <c r="R2138" s="1" t="s">
        <v>1958</v>
      </c>
      <c r="S2138" s="3">
        <v>58</v>
      </c>
      <c r="T2138">
        <v>6</v>
      </c>
      <c r="U2138" t="str">
        <f>IF(Ecommerce_Sales[[#This Row],[Delivery_Time_Days]]&gt;7,"Delay",IF(Ecommerce_Sales[[#This Row],[Delivery_Time_Days]] = 0,"No delivery",IF(Ecommerce_Sales[[#This Row],[Delivery_Time_Days]]&lt;=7,"On-time")))</f>
        <v>On-time</v>
      </c>
      <c r="V2138" s="7">
        <f>Ecommerce_Sales[[#This Row],[Profit]]/Ecommerce_Sales[[#This Row],[Total_Price]]</f>
        <v>0.25054945054945055</v>
      </c>
      <c r="W2138" s="3">
        <v>114</v>
      </c>
      <c r="X2138" s="3"/>
    </row>
    <row r="2139" spans="1:24" x14ac:dyDescent="0.25">
      <c r="A2139" s="1" t="s">
        <v>6916</v>
      </c>
      <c r="B2139" s="1" t="s">
        <v>1654</v>
      </c>
      <c r="C2139" s="1" t="s">
        <v>1711</v>
      </c>
      <c r="D2139" s="1" t="s">
        <v>6917</v>
      </c>
      <c r="E2139" s="1" t="s">
        <v>1996</v>
      </c>
      <c r="F2139" s="2">
        <v>45465</v>
      </c>
      <c r="G2139" s="2">
        <v>45235</v>
      </c>
      <c r="H2139" s="2" t="str">
        <f>TEXT(Ecommerce_Sales[[#This Row],[Order_Date]],"mmmm")</f>
        <v>November</v>
      </c>
      <c r="I2139" s="2" t="str">
        <f>TEXT(Ecommerce_Sales[[#This Row],[Order_Date]],"yyyy")</f>
        <v>2023</v>
      </c>
      <c r="J2139" s="2" t="str">
        <f>TEXT(Ecommerce_Sales[[#This Row],[Order_Date]],"mmmm")</f>
        <v>November</v>
      </c>
      <c r="K2139" s="1" t="s">
        <v>1947</v>
      </c>
      <c r="L2139" s="1" t="s">
        <v>6918</v>
      </c>
      <c r="M2139" s="1" t="s">
        <v>2079</v>
      </c>
      <c r="N2139" s="1" t="s">
        <v>1973</v>
      </c>
      <c r="O2139" s="3">
        <v>1344</v>
      </c>
      <c r="P2139">
        <v>1</v>
      </c>
      <c r="Q2139" s="3">
        <v>1344</v>
      </c>
      <c r="R2139" s="1" t="s">
        <v>1958</v>
      </c>
      <c r="S2139" s="3">
        <v>122</v>
      </c>
      <c r="T2139">
        <v>4</v>
      </c>
      <c r="U2139" t="str">
        <f>IF(Ecommerce_Sales[[#This Row],[Delivery_Time_Days]]&gt;7,"Delay",IF(Ecommerce_Sales[[#This Row],[Delivery_Time_Days]] = 0,"No delivery",IF(Ecommerce_Sales[[#This Row],[Delivery_Time_Days]]&lt;=7,"On-time")))</f>
        <v>On-time</v>
      </c>
      <c r="V2139" s="7">
        <f>Ecommerce_Sales[[#This Row],[Profit]]/Ecommerce_Sales[[#This Row],[Total_Price]]</f>
        <v>0.29985119047619047</v>
      </c>
      <c r="W2139" s="3">
        <v>403</v>
      </c>
      <c r="X2139" s="3"/>
    </row>
    <row r="2140" spans="1:24" x14ac:dyDescent="0.25">
      <c r="A2140" s="1" t="s">
        <v>6919</v>
      </c>
      <c r="B2140" s="1" t="s">
        <v>1855</v>
      </c>
      <c r="C2140" s="1" t="s">
        <v>1856</v>
      </c>
      <c r="D2140" s="1" t="s">
        <v>6920</v>
      </c>
      <c r="E2140" s="1" t="s">
        <v>1961</v>
      </c>
      <c r="F2140" s="2">
        <v>45545</v>
      </c>
      <c r="G2140" s="2">
        <v>45225</v>
      </c>
      <c r="H2140" s="2" t="str">
        <f>TEXT(Ecommerce_Sales[[#This Row],[Order_Date]],"mmmm")</f>
        <v>October</v>
      </c>
      <c r="I2140" s="2" t="str">
        <f>TEXT(Ecommerce_Sales[[#This Row],[Order_Date]],"yyyy")</f>
        <v>2023</v>
      </c>
      <c r="J2140" s="2" t="str">
        <f>TEXT(Ecommerce_Sales[[#This Row],[Order_Date]],"mmmm")</f>
        <v>October</v>
      </c>
      <c r="K2140" s="1" t="s">
        <v>1947</v>
      </c>
      <c r="L2140" s="1" t="s">
        <v>6921</v>
      </c>
      <c r="M2140" s="1" t="s">
        <v>2065</v>
      </c>
      <c r="N2140" s="1" t="s">
        <v>1978</v>
      </c>
      <c r="O2140" s="3">
        <v>1135</v>
      </c>
      <c r="P2140">
        <v>1</v>
      </c>
      <c r="Q2140" s="3">
        <v>1135</v>
      </c>
      <c r="R2140" s="1" t="s">
        <v>1951</v>
      </c>
      <c r="S2140" s="3">
        <v>101</v>
      </c>
      <c r="T2140">
        <v>10</v>
      </c>
      <c r="U2140" t="str">
        <f>IF(Ecommerce_Sales[[#This Row],[Delivery_Time_Days]]&gt;7,"Delay",IF(Ecommerce_Sales[[#This Row],[Delivery_Time_Days]] = 0,"No delivery",IF(Ecommerce_Sales[[#This Row],[Delivery_Time_Days]]&lt;=7,"On-time")))</f>
        <v>Delay</v>
      </c>
      <c r="V2140" s="7">
        <f>Ecommerce_Sales[[#This Row],[Profit]]/Ecommerce_Sales[[#This Row],[Total_Price]]</f>
        <v>0.34977973568281939</v>
      </c>
      <c r="W2140" s="3">
        <v>397</v>
      </c>
      <c r="X2140" s="3"/>
    </row>
    <row r="2141" spans="1:24" x14ac:dyDescent="0.25">
      <c r="A2141" s="1" t="s">
        <v>6922</v>
      </c>
      <c r="B2141" s="1" t="s">
        <v>519</v>
      </c>
      <c r="C2141" s="1" t="s">
        <v>520</v>
      </c>
      <c r="D2141" s="1" t="s">
        <v>2592</v>
      </c>
      <c r="E2141" s="1" t="s">
        <v>1961</v>
      </c>
      <c r="F2141" s="2">
        <v>45287</v>
      </c>
      <c r="G2141" s="2">
        <v>45040</v>
      </c>
      <c r="H2141" s="2" t="str">
        <f>TEXT(Ecommerce_Sales[[#This Row],[Order_Date]],"mmmm")</f>
        <v>April</v>
      </c>
      <c r="I2141" s="2" t="str">
        <f>TEXT(Ecommerce_Sales[[#This Row],[Order_Date]],"yyyy")</f>
        <v>2023</v>
      </c>
      <c r="J2141" s="2" t="str">
        <f>TEXT(Ecommerce_Sales[[#This Row],[Order_Date]],"mmmm")</f>
        <v>April</v>
      </c>
      <c r="K2141" s="1" t="s">
        <v>1947</v>
      </c>
      <c r="L2141" s="1" t="s">
        <v>5633</v>
      </c>
      <c r="M2141" s="1" t="s">
        <v>2043</v>
      </c>
      <c r="N2141" s="1" t="s">
        <v>1989</v>
      </c>
      <c r="O2141" s="3">
        <v>436</v>
      </c>
      <c r="P2141">
        <v>2</v>
      </c>
      <c r="Q2141" s="3">
        <v>872</v>
      </c>
      <c r="R2141" s="1" t="s">
        <v>1958</v>
      </c>
      <c r="S2141" s="3">
        <v>74</v>
      </c>
      <c r="T2141">
        <v>3</v>
      </c>
      <c r="U2141" t="str">
        <f>IF(Ecommerce_Sales[[#This Row],[Delivery_Time_Days]]&gt;7,"Delay",IF(Ecommerce_Sales[[#This Row],[Delivery_Time_Days]] = 0,"No delivery",IF(Ecommerce_Sales[[#This Row],[Delivery_Time_Days]]&lt;=7,"On-time")))</f>
        <v>On-time</v>
      </c>
      <c r="V2141" s="7">
        <f>Ecommerce_Sales[[#This Row],[Profit]]/Ecommerce_Sales[[#This Row],[Total_Price]]</f>
        <v>0.25</v>
      </c>
      <c r="W2141" s="3">
        <v>218</v>
      </c>
      <c r="X2141" s="3"/>
    </row>
    <row r="2142" spans="1:24" x14ac:dyDescent="0.25">
      <c r="A2142" s="1" t="s">
        <v>6923</v>
      </c>
      <c r="B2142" s="1" t="s">
        <v>747</v>
      </c>
      <c r="C2142" s="1" t="s">
        <v>748</v>
      </c>
      <c r="D2142" s="1" t="s">
        <v>6924</v>
      </c>
      <c r="E2142" s="1" t="s">
        <v>1996</v>
      </c>
      <c r="F2142" s="2">
        <v>45323</v>
      </c>
      <c r="G2142" s="2">
        <v>45548</v>
      </c>
      <c r="H2142" s="2" t="str">
        <f>TEXT(Ecommerce_Sales[[#This Row],[Order_Date]],"mmmm")</f>
        <v>September</v>
      </c>
      <c r="I2142" s="2" t="str">
        <f>TEXT(Ecommerce_Sales[[#This Row],[Order_Date]],"yyyy")</f>
        <v>2024</v>
      </c>
      <c r="J2142" s="2" t="str">
        <f>TEXT(Ecommerce_Sales[[#This Row],[Order_Date]],"mmmm")</f>
        <v>September</v>
      </c>
      <c r="K2142" s="1" t="s">
        <v>1947</v>
      </c>
      <c r="L2142" s="1" t="s">
        <v>6925</v>
      </c>
      <c r="M2142" s="1" t="s">
        <v>1972</v>
      </c>
      <c r="N2142" s="1" t="s">
        <v>1973</v>
      </c>
      <c r="O2142" s="3">
        <v>461</v>
      </c>
      <c r="P2142">
        <v>4</v>
      </c>
      <c r="Q2142" s="3">
        <v>1843</v>
      </c>
      <c r="R2142" s="1" t="s">
        <v>2016</v>
      </c>
      <c r="S2142" s="3">
        <v>206</v>
      </c>
      <c r="T2142">
        <v>9</v>
      </c>
      <c r="U2142" t="str">
        <f>IF(Ecommerce_Sales[[#This Row],[Delivery_Time_Days]]&gt;7,"Delay",IF(Ecommerce_Sales[[#This Row],[Delivery_Time_Days]] = 0,"No delivery",IF(Ecommerce_Sales[[#This Row],[Delivery_Time_Days]]&lt;=7,"On-time")))</f>
        <v>Delay</v>
      </c>
      <c r="V2142" s="7">
        <f>Ecommerce_Sales[[#This Row],[Profit]]/Ecommerce_Sales[[#This Row],[Total_Price]]</f>
        <v>0.30005425935973956</v>
      </c>
      <c r="W2142" s="3">
        <v>553</v>
      </c>
      <c r="X2142" s="3"/>
    </row>
    <row r="2143" spans="1:24" x14ac:dyDescent="0.25">
      <c r="A2143" s="1" t="s">
        <v>6926</v>
      </c>
      <c r="B2143" s="1" t="s">
        <v>511</v>
      </c>
      <c r="C2143" s="1" t="s">
        <v>512</v>
      </c>
      <c r="D2143" s="1" t="s">
        <v>4563</v>
      </c>
      <c r="E2143" s="1" t="s">
        <v>1996</v>
      </c>
      <c r="F2143" s="2">
        <v>45108</v>
      </c>
      <c r="G2143" s="2">
        <v>45465</v>
      </c>
      <c r="H2143" s="2" t="str">
        <f>TEXT(Ecommerce_Sales[[#This Row],[Order_Date]],"mmmm")</f>
        <v>June</v>
      </c>
      <c r="I2143" s="2" t="str">
        <f>TEXT(Ecommerce_Sales[[#This Row],[Order_Date]],"yyyy")</f>
        <v>2024</v>
      </c>
      <c r="J2143" s="2" t="str">
        <f>TEXT(Ecommerce_Sales[[#This Row],[Order_Date]],"mmmm")</f>
        <v>June</v>
      </c>
      <c r="K2143" s="1" t="s">
        <v>1947</v>
      </c>
      <c r="L2143" s="1" t="s">
        <v>6927</v>
      </c>
      <c r="M2143" s="1" t="s">
        <v>1988</v>
      </c>
      <c r="N2143" s="1" t="s">
        <v>1989</v>
      </c>
      <c r="O2143" s="3">
        <v>679</v>
      </c>
      <c r="P2143">
        <v>6</v>
      </c>
      <c r="Q2143" s="3">
        <v>4075</v>
      </c>
      <c r="R2143" s="1" t="s">
        <v>1958</v>
      </c>
      <c r="S2143" s="3">
        <v>419</v>
      </c>
      <c r="T2143">
        <v>5</v>
      </c>
      <c r="U2143" t="str">
        <f>IF(Ecommerce_Sales[[#This Row],[Delivery_Time_Days]]&gt;7,"Delay",IF(Ecommerce_Sales[[#This Row],[Delivery_Time_Days]] = 0,"No delivery",IF(Ecommerce_Sales[[#This Row],[Delivery_Time_Days]]&lt;=7,"On-time")))</f>
        <v>On-time</v>
      </c>
      <c r="V2143" s="7">
        <f>Ecommerce_Sales[[#This Row],[Profit]]/Ecommerce_Sales[[#This Row],[Total_Price]]</f>
        <v>0.25006134969325156</v>
      </c>
      <c r="W2143" s="3">
        <v>1019</v>
      </c>
      <c r="X2143" s="3"/>
    </row>
    <row r="2144" spans="1:24" x14ac:dyDescent="0.25">
      <c r="A2144" s="1" t="s">
        <v>6928</v>
      </c>
      <c r="B2144" s="1" t="s">
        <v>302</v>
      </c>
      <c r="C2144" s="1" t="s">
        <v>303</v>
      </c>
      <c r="D2144" s="1" t="s">
        <v>5781</v>
      </c>
      <c r="E2144" s="1" t="s">
        <v>1961</v>
      </c>
      <c r="F2144" s="2">
        <v>45442</v>
      </c>
      <c r="G2144" s="2">
        <v>45191</v>
      </c>
      <c r="H2144" s="2" t="str">
        <f>TEXT(Ecommerce_Sales[[#This Row],[Order_Date]],"mmmm")</f>
        <v>September</v>
      </c>
      <c r="I2144" s="2" t="str">
        <f>TEXT(Ecommerce_Sales[[#This Row],[Order_Date]],"yyyy")</f>
        <v>2023</v>
      </c>
      <c r="J2144" s="2" t="str">
        <f>TEXT(Ecommerce_Sales[[#This Row],[Order_Date]],"mmmm")</f>
        <v>September</v>
      </c>
      <c r="K2144" s="1" t="s">
        <v>1947</v>
      </c>
      <c r="L2144" s="1" t="s">
        <v>6929</v>
      </c>
      <c r="M2144" s="1" t="s">
        <v>2047</v>
      </c>
      <c r="N2144" s="1" t="s">
        <v>1989</v>
      </c>
      <c r="O2144" s="3">
        <v>765</v>
      </c>
      <c r="P2144">
        <v>4</v>
      </c>
      <c r="Q2144" s="3">
        <v>3060</v>
      </c>
      <c r="R2144" s="1" t="s">
        <v>1958</v>
      </c>
      <c r="S2144" s="3">
        <v>395</v>
      </c>
      <c r="T2144">
        <v>2</v>
      </c>
      <c r="U2144" t="str">
        <f>IF(Ecommerce_Sales[[#This Row],[Delivery_Time_Days]]&gt;7,"Delay",IF(Ecommerce_Sales[[#This Row],[Delivery_Time_Days]] = 0,"No delivery",IF(Ecommerce_Sales[[#This Row],[Delivery_Time_Days]]&lt;=7,"On-time")))</f>
        <v>On-time</v>
      </c>
      <c r="V2144" s="7">
        <f>Ecommerce_Sales[[#This Row],[Profit]]/Ecommerce_Sales[[#This Row],[Total_Price]]</f>
        <v>0.25</v>
      </c>
      <c r="W2144" s="3">
        <v>765</v>
      </c>
      <c r="X2144" s="3"/>
    </row>
    <row r="2145" spans="1:24" x14ac:dyDescent="0.25">
      <c r="A2145" s="1" t="s">
        <v>6930</v>
      </c>
      <c r="B2145" s="1" t="s">
        <v>883</v>
      </c>
      <c r="C2145" s="1" t="s">
        <v>884</v>
      </c>
      <c r="D2145" s="1" t="s">
        <v>5149</v>
      </c>
      <c r="E2145" s="1" t="s">
        <v>1966</v>
      </c>
      <c r="F2145" s="2">
        <v>45203</v>
      </c>
      <c r="G2145" s="2">
        <v>45542</v>
      </c>
      <c r="H2145" s="2" t="str">
        <f>TEXT(Ecommerce_Sales[[#This Row],[Order_Date]],"mmmm")</f>
        <v>September</v>
      </c>
      <c r="I2145" s="2" t="str">
        <f>TEXT(Ecommerce_Sales[[#This Row],[Order_Date]],"yyyy")</f>
        <v>2024</v>
      </c>
      <c r="J2145" s="2" t="str">
        <f>TEXT(Ecommerce_Sales[[#This Row],[Order_Date]],"mmmm")</f>
        <v>September</v>
      </c>
      <c r="K2145" s="1" t="s">
        <v>1947</v>
      </c>
      <c r="L2145" s="1" t="s">
        <v>5163</v>
      </c>
      <c r="M2145" s="1" t="s">
        <v>2104</v>
      </c>
      <c r="N2145" s="1" t="s">
        <v>1978</v>
      </c>
      <c r="O2145" s="3">
        <v>109</v>
      </c>
      <c r="P2145">
        <v>3</v>
      </c>
      <c r="Q2145" s="3">
        <v>327</v>
      </c>
      <c r="R2145" s="1" t="s">
        <v>1958</v>
      </c>
      <c r="S2145" s="3">
        <v>28</v>
      </c>
      <c r="T2145">
        <v>2</v>
      </c>
      <c r="U2145" t="str">
        <f>IF(Ecommerce_Sales[[#This Row],[Delivery_Time_Days]]&gt;7,"Delay",IF(Ecommerce_Sales[[#This Row],[Delivery_Time_Days]] = 0,"No delivery",IF(Ecommerce_Sales[[#This Row],[Delivery_Time_Days]]&lt;=7,"On-time")))</f>
        <v>On-time</v>
      </c>
      <c r="V2145" s="7">
        <f>Ecommerce_Sales[[#This Row],[Profit]]/Ecommerce_Sales[[#This Row],[Total_Price]]</f>
        <v>0.34862385321100919</v>
      </c>
      <c r="W2145" s="3">
        <v>114</v>
      </c>
      <c r="X2145" s="3"/>
    </row>
    <row r="2146" spans="1:24" x14ac:dyDescent="0.25">
      <c r="A2146" s="1" t="s">
        <v>6931</v>
      </c>
      <c r="B2146" s="1" t="s">
        <v>1565</v>
      </c>
      <c r="C2146" s="1" t="s">
        <v>1566</v>
      </c>
      <c r="D2146" s="1" t="s">
        <v>3883</v>
      </c>
      <c r="E2146" s="1" t="s">
        <v>2005</v>
      </c>
      <c r="F2146" s="2">
        <v>45105</v>
      </c>
      <c r="G2146" s="2">
        <v>44997</v>
      </c>
      <c r="H2146" s="2" t="str">
        <f>TEXT(Ecommerce_Sales[[#This Row],[Order_Date]],"mmmm")</f>
        <v>March</v>
      </c>
      <c r="I2146" s="2" t="str">
        <f>TEXT(Ecommerce_Sales[[#This Row],[Order_Date]],"yyyy")</f>
        <v>2023</v>
      </c>
      <c r="J2146" s="2" t="str">
        <f>TEXT(Ecommerce_Sales[[#This Row],[Order_Date]],"mmmm")</f>
        <v>March</v>
      </c>
      <c r="K2146" s="1" t="s">
        <v>1947</v>
      </c>
      <c r="L2146" s="1" t="s">
        <v>6932</v>
      </c>
      <c r="M2146" s="1" t="s">
        <v>2104</v>
      </c>
      <c r="N2146" s="1" t="s">
        <v>1978</v>
      </c>
      <c r="O2146" s="3">
        <v>539</v>
      </c>
      <c r="P2146">
        <v>2</v>
      </c>
      <c r="Q2146" s="3">
        <v>1079</v>
      </c>
      <c r="R2146" s="1" t="s">
        <v>1958</v>
      </c>
      <c r="S2146" s="3">
        <v>73</v>
      </c>
      <c r="T2146">
        <v>3</v>
      </c>
      <c r="U2146" t="str">
        <f>IF(Ecommerce_Sales[[#This Row],[Delivery_Time_Days]]&gt;7,"Delay",IF(Ecommerce_Sales[[#This Row],[Delivery_Time_Days]] = 0,"No delivery",IF(Ecommerce_Sales[[#This Row],[Delivery_Time_Days]]&lt;=7,"On-time")))</f>
        <v>On-time</v>
      </c>
      <c r="V2146" s="7">
        <f>Ecommerce_Sales[[#This Row],[Profit]]/Ecommerce_Sales[[#This Row],[Total_Price]]</f>
        <v>0.35032437442075998</v>
      </c>
      <c r="W2146" s="3">
        <v>378</v>
      </c>
      <c r="X2146" s="3"/>
    </row>
    <row r="2147" spans="1:24" x14ac:dyDescent="0.25">
      <c r="A2147" s="1" t="s">
        <v>6933</v>
      </c>
      <c r="B2147" s="1" t="s">
        <v>1106</v>
      </c>
      <c r="C2147" s="1" t="s">
        <v>1107</v>
      </c>
      <c r="D2147" s="1" t="s">
        <v>6934</v>
      </c>
      <c r="E2147" s="1" t="s">
        <v>1961</v>
      </c>
      <c r="F2147" s="2">
        <v>45522</v>
      </c>
      <c r="G2147" s="2">
        <v>45127</v>
      </c>
      <c r="H2147" s="2" t="str">
        <f>TEXT(Ecommerce_Sales[[#This Row],[Order_Date]],"mmmm")</f>
        <v>July</v>
      </c>
      <c r="I2147" s="2" t="str">
        <f>TEXT(Ecommerce_Sales[[#This Row],[Order_Date]],"yyyy")</f>
        <v>2023</v>
      </c>
      <c r="J2147" s="2" t="str">
        <f>TEXT(Ecommerce_Sales[[#This Row],[Order_Date]],"mmmm")</f>
        <v>July</v>
      </c>
      <c r="K2147" s="1" t="s">
        <v>1947</v>
      </c>
      <c r="L2147" s="1" t="s">
        <v>6935</v>
      </c>
      <c r="M2147" s="1" t="s">
        <v>2007</v>
      </c>
      <c r="N2147" s="1" t="s">
        <v>1973</v>
      </c>
      <c r="O2147" s="3">
        <v>1151</v>
      </c>
      <c r="P2147">
        <v>5</v>
      </c>
      <c r="Q2147" s="3">
        <v>5755</v>
      </c>
      <c r="R2147" s="1" t="s">
        <v>1951</v>
      </c>
      <c r="S2147" s="3">
        <v>770</v>
      </c>
      <c r="T2147">
        <v>10</v>
      </c>
      <c r="U2147" t="str">
        <f>IF(Ecommerce_Sales[[#This Row],[Delivery_Time_Days]]&gt;7,"Delay",IF(Ecommerce_Sales[[#This Row],[Delivery_Time_Days]] = 0,"No delivery",IF(Ecommerce_Sales[[#This Row],[Delivery_Time_Days]]&lt;=7,"On-time")))</f>
        <v>Delay</v>
      </c>
      <c r="V2147" s="7">
        <f>Ecommerce_Sales[[#This Row],[Profit]]/Ecommerce_Sales[[#This Row],[Total_Price]]</f>
        <v>0.30008688097306691</v>
      </c>
      <c r="W2147" s="3">
        <v>1727</v>
      </c>
      <c r="X2147" s="3"/>
    </row>
    <row r="2148" spans="1:24" x14ac:dyDescent="0.25">
      <c r="A2148" s="1" t="s">
        <v>6936</v>
      </c>
      <c r="B2148" s="1" t="s">
        <v>1483</v>
      </c>
      <c r="C2148" s="1" t="s">
        <v>1484</v>
      </c>
      <c r="D2148" s="1" t="s">
        <v>3751</v>
      </c>
      <c r="E2148" s="1" t="s">
        <v>1954</v>
      </c>
      <c r="F2148" s="2">
        <v>45417</v>
      </c>
      <c r="G2148" s="2">
        <v>45498</v>
      </c>
      <c r="H2148" s="2" t="str">
        <f>TEXT(Ecommerce_Sales[[#This Row],[Order_Date]],"mmmm")</f>
        <v>July</v>
      </c>
      <c r="I2148" s="2" t="str">
        <f>TEXT(Ecommerce_Sales[[#This Row],[Order_Date]],"yyyy")</f>
        <v>2024</v>
      </c>
      <c r="J2148" s="2" t="str">
        <f>TEXT(Ecommerce_Sales[[#This Row],[Order_Date]],"mmmm")</f>
        <v>July</v>
      </c>
      <c r="K2148" s="1" t="s">
        <v>1947</v>
      </c>
      <c r="L2148" s="1" t="s">
        <v>6937</v>
      </c>
      <c r="M2148" s="1" t="s">
        <v>1968</v>
      </c>
      <c r="N2148" s="1" t="s">
        <v>1957</v>
      </c>
      <c r="O2148" s="3">
        <v>548</v>
      </c>
      <c r="P2148">
        <v>5</v>
      </c>
      <c r="Q2148" s="3">
        <v>2738</v>
      </c>
      <c r="R2148" s="1" t="s">
        <v>1951</v>
      </c>
      <c r="S2148" s="3">
        <v>375</v>
      </c>
      <c r="T2148">
        <v>5</v>
      </c>
      <c r="U2148" t="str">
        <f>IF(Ecommerce_Sales[[#This Row],[Delivery_Time_Days]]&gt;7,"Delay",IF(Ecommerce_Sales[[#This Row],[Delivery_Time_Days]] = 0,"No delivery",IF(Ecommerce_Sales[[#This Row],[Delivery_Time_Days]]&lt;=7,"On-time")))</f>
        <v>On-time</v>
      </c>
      <c r="V2148" s="7">
        <f>Ecommerce_Sales[[#This Row],[Profit]]/Ecommerce_Sales[[#This Row],[Total_Price]]</f>
        <v>0.15010956902848796</v>
      </c>
      <c r="W2148" s="3">
        <v>411</v>
      </c>
      <c r="X2148" s="3"/>
    </row>
    <row r="2149" spans="1:24" x14ac:dyDescent="0.25">
      <c r="A2149" s="1" t="s">
        <v>6938</v>
      </c>
      <c r="B2149" s="1" t="s">
        <v>614</v>
      </c>
      <c r="C2149" s="1" t="s">
        <v>615</v>
      </c>
      <c r="D2149" s="1" t="s">
        <v>2329</v>
      </c>
      <c r="E2149" s="1" t="s">
        <v>1946</v>
      </c>
      <c r="F2149" s="2">
        <v>45205</v>
      </c>
      <c r="G2149" s="2">
        <v>45488</v>
      </c>
      <c r="H2149" s="2" t="str">
        <f>TEXT(Ecommerce_Sales[[#This Row],[Order_Date]],"mmmm")</f>
        <v>July</v>
      </c>
      <c r="I2149" s="2" t="str">
        <f>TEXT(Ecommerce_Sales[[#This Row],[Order_Date]],"yyyy")</f>
        <v>2024</v>
      </c>
      <c r="J2149" s="2" t="str">
        <f>TEXT(Ecommerce_Sales[[#This Row],[Order_Date]],"mmmm")</f>
        <v>July</v>
      </c>
      <c r="K2149" s="1" t="s">
        <v>1947</v>
      </c>
      <c r="L2149" s="1" t="s">
        <v>3600</v>
      </c>
      <c r="M2149" s="1" t="s">
        <v>2065</v>
      </c>
      <c r="N2149" s="1" t="s">
        <v>1978</v>
      </c>
      <c r="O2149" s="3">
        <v>834</v>
      </c>
      <c r="P2149">
        <v>2</v>
      </c>
      <c r="Q2149" s="3">
        <v>1667</v>
      </c>
      <c r="R2149" s="1" t="s">
        <v>1958</v>
      </c>
      <c r="S2149" s="3">
        <v>218</v>
      </c>
      <c r="T2149">
        <v>2</v>
      </c>
      <c r="U2149" t="str">
        <f>IF(Ecommerce_Sales[[#This Row],[Delivery_Time_Days]]&gt;7,"Delay",IF(Ecommerce_Sales[[#This Row],[Delivery_Time_Days]] = 0,"No delivery",IF(Ecommerce_Sales[[#This Row],[Delivery_Time_Days]]&lt;=7,"On-time")))</f>
        <v>On-time</v>
      </c>
      <c r="V2149" s="7">
        <f>Ecommerce_Sales[[#This Row],[Profit]]/Ecommerce_Sales[[#This Row],[Total_Price]]</f>
        <v>0.35032993401319734</v>
      </c>
      <c r="W2149" s="3">
        <v>584</v>
      </c>
      <c r="X2149" s="3"/>
    </row>
    <row r="2150" spans="1:24" x14ac:dyDescent="0.25">
      <c r="A2150" s="1" t="s">
        <v>6939</v>
      </c>
      <c r="B2150" s="1" t="s">
        <v>1250</v>
      </c>
      <c r="C2150" s="1" t="s">
        <v>1251</v>
      </c>
      <c r="D2150" s="1" t="s">
        <v>4025</v>
      </c>
      <c r="E2150" s="1" t="s">
        <v>1966</v>
      </c>
      <c r="F2150" s="2">
        <v>45481</v>
      </c>
      <c r="G2150" s="2">
        <v>45375</v>
      </c>
      <c r="H2150" s="2" t="str">
        <f>TEXT(Ecommerce_Sales[[#This Row],[Order_Date]],"mmmm")</f>
        <v>March</v>
      </c>
      <c r="I2150" s="2" t="str">
        <f>TEXT(Ecommerce_Sales[[#This Row],[Order_Date]],"yyyy")</f>
        <v>2024</v>
      </c>
      <c r="J2150" s="2" t="str">
        <f>TEXT(Ecommerce_Sales[[#This Row],[Order_Date]],"mmmm")</f>
        <v>March</v>
      </c>
      <c r="K2150" s="1" t="s">
        <v>1947</v>
      </c>
      <c r="L2150" s="1" t="s">
        <v>6940</v>
      </c>
      <c r="M2150" s="1" t="s">
        <v>2054</v>
      </c>
      <c r="N2150" s="1" t="s">
        <v>1957</v>
      </c>
      <c r="O2150" s="3">
        <v>807</v>
      </c>
      <c r="P2150">
        <v>5</v>
      </c>
      <c r="Q2150" s="3">
        <v>4036</v>
      </c>
      <c r="R2150" s="1" t="s">
        <v>1958</v>
      </c>
      <c r="S2150" s="3">
        <v>589</v>
      </c>
      <c r="T2150">
        <v>2</v>
      </c>
      <c r="U2150" t="str">
        <f>IF(Ecommerce_Sales[[#This Row],[Delivery_Time_Days]]&gt;7,"Delay",IF(Ecommerce_Sales[[#This Row],[Delivery_Time_Days]] = 0,"No delivery",IF(Ecommerce_Sales[[#This Row],[Delivery_Time_Days]]&lt;=7,"On-time")))</f>
        <v>On-time</v>
      </c>
      <c r="V2150" s="7">
        <f>Ecommerce_Sales[[#This Row],[Profit]]/Ecommerce_Sales[[#This Row],[Total_Price]]</f>
        <v>0.14990089197224976</v>
      </c>
      <c r="W2150" s="3">
        <v>605</v>
      </c>
      <c r="X2150" s="3"/>
    </row>
    <row r="2151" spans="1:24" x14ac:dyDescent="0.25">
      <c r="A2151" s="1" t="s">
        <v>6941</v>
      </c>
      <c r="B2151" s="1" t="s">
        <v>1236</v>
      </c>
      <c r="C2151" s="1" t="s">
        <v>1237</v>
      </c>
      <c r="D2151" s="1" t="s">
        <v>5192</v>
      </c>
      <c r="E2151" s="1" t="s">
        <v>1961</v>
      </c>
      <c r="F2151" s="2">
        <v>45503</v>
      </c>
      <c r="G2151" s="2">
        <v>45160</v>
      </c>
      <c r="H2151" s="2" t="str">
        <f>TEXT(Ecommerce_Sales[[#This Row],[Order_Date]],"mmmm")</f>
        <v>August</v>
      </c>
      <c r="I2151" s="2" t="str">
        <f>TEXT(Ecommerce_Sales[[#This Row],[Order_Date]],"yyyy")</f>
        <v>2023</v>
      </c>
      <c r="J2151" s="2" t="str">
        <f>TEXT(Ecommerce_Sales[[#This Row],[Order_Date]],"mmmm")</f>
        <v>August</v>
      </c>
      <c r="K2151" s="1" t="s">
        <v>1947</v>
      </c>
      <c r="L2151" s="1" t="s">
        <v>6942</v>
      </c>
      <c r="M2151" s="1" t="s">
        <v>1988</v>
      </c>
      <c r="N2151" s="1" t="s">
        <v>1989</v>
      </c>
      <c r="O2151" s="3">
        <v>358</v>
      </c>
      <c r="P2151">
        <v>6</v>
      </c>
      <c r="Q2151" s="3">
        <v>2147</v>
      </c>
      <c r="R2151" s="1" t="s">
        <v>2016</v>
      </c>
      <c r="S2151" s="3">
        <v>111</v>
      </c>
      <c r="T2151">
        <v>10</v>
      </c>
      <c r="U2151" t="str">
        <f>IF(Ecommerce_Sales[[#This Row],[Delivery_Time_Days]]&gt;7,"Delay",IF(Ecommerce_Sales[[#This Row],[Delivery_Time_Days]] = 0,"No delivery",IF(Ecommerce_Sales[[#This Row],[Delivery_Time_Days]]&lt;=7,"On-time")))</f>
        <v>Delay</v>
      </c>
      <c r="V2151" s="7">
        <f>Ecommerce_Sales[[#This Row],[Profit]]/Ecommerce_Sales[[#This Row],[Total_Price]]</f>
        <v>0.25011644154634372</v>
      </c>
      <c r="W2151" s="3">
        <v>537</v>
      </c>
      <c r="X2151" s="3"/>
    </row>
    <row r="2152" spans="1:24" x14ac:dyDescent="0.25">
      <c r="A2152" s="1" t="s">
        <v>6943</v>
      </c>
      <c r="B2152" s="1" t="s">
        <v>166</v>
      </c>
      <c r="C2152" s="1" t="s">
        <v>167</v>
      </c>
      <c r="D2152" s="1" t="s">
        <v>2705</v>
      </c>
      <c r="E2152" s="1" t="s">
        <v>1966</v>
      </c>
      <c r="F2152" s="2">
        <v>45141</v>
      </c>
      <c r="G2152" s="2">
        <v>45636</v>
      </c>
      <c r="H2152" s="2" t="str">
        <f>TEXT(Ecommerce_Sales[[#This Row],[Order_Date]],"mmmm")</f>
        <v>December</v>
      </c>
      <c r="I2152" s="2" t="str">
        <f>TEXT(Ecommerce_Sales[[#This Row],[Order_Date]],"yyyy")</f>
        <v>2024</v>
      </c>
      <c r="J2152" s="2" t="str">
        <f>TEXT(Ecommerce_Sales[[#This Row],[Order_Date]],"mmmm")</f>
        <v>December</v>
      </c>
      <c r="K2152" s="1" t="s">
        <v>1947</v>
      </c>
      <c r="L2152" s="1" t="s">
        <v>6944</v>
      </c>
      <c r="M2152" s="1" t="s">
        <v>2030</v>
      </c>
      <c r="N2152" s="1" t="s">
        <v>1978</v>
      </c>
      <c r="O2152" s="3">
        <v>1388</v>
      </c>
      <c r="P2152">
        <v>10</v>
      </c>
      <c r="Q2152" s="3">
        <v>13881</v>
      </c>
      <c r="R2152" s="1" t="s">
        <v>1958</v>
      </c>
      <c r="S2152" s="3">
        <v>1073</v>
      </c>
      <c r="T2152">
        <v>10</v>
      </c>
      <c r="U2152" t="str">
        <f>IF(Ecommerce_Sales[[#This Row],[Delivery_Time_Days]]&gt;7,"Delay",IF(Ecommerce_Sales[[#This Row],[Delivery_Time_Days]] = 0,"No delivery",IF(Ecommerce_Sales[[#This Row],[Delivery_Time_Days]]&lt;=7,"On-time")))</f>
        <v>Delay</v>
      </c>
      <c r="V2152" s="7">
        <f>Ecommerce_Sales[[#This Row],[Profit]]/Ecommerce_Sales[[#This Row],[Total_Price]]</f>
        <v>0.34997478567826523</v>
      </c>
      <c r="W2152" s="3">
        <v>4858</v>
      </c>
      <c r="X2152" s="3"/>
    </row>
    <row r="2153" spans="1:24" x14ac:dyDescent="0.25">
      <c r="A2153" s="1" t="s">
        <v>6945</v>
      </c>
      <c r="B2153" s="1" t="s">
        <v>84</v>
      </c>
      <c r="C2153" s="1" t="s">
        <v>85</v>
      </c>
      <c r="D2153" s="1" t="s">
        <v>2332</v>
      </c>
      <c r="E2153" s="1" t="s">
        <v>1996</v>
      </c>
      <c r="F2153" s="2">
        <v>45111</v>
      </c>
      <c r="G2153" s="2">
        <v>45352</v>
      </c>
      <c r="H2153" s="2" t="str">
        <f>TEXT(Ecommerce_Sales[[#This Row],[Order_Date]],"mmmm")</f>
        <v>March</v>
      </c>
      <c r="I2153" s="2" t="str">
        <f>TEXT(Ecommerce_Sales[[#This Row],[Order_Date]],"yyyy")</f>
        <v>2024</v>
      </c>
      <c r="J2153" s="2" t="str">
        <f>TEXT(Ecommerce_Sales[[#This Row],[Order_Date]],"mmmm")</f>
        <v>March</v>
      </c>
      <c r="K2153" s="1" t="s">
        <v>1947</v>
      </c>
      <c r="L2153" s="1" t="s">
        <v>3555</v>
      </c>
      <c r="M2153" s="1" t="s">
        <v>1963</v>
      </c>
      <c r="N2153" s="1" t="s">
        <v>1957</v>
      </c>
      <c r="O2153" s="3">
        <v>558</v>
      </c>
      <c r="P2153">
        <v>1</v>
      </c>
      <c r="Q2153" s="3">
        <v>558</v>
      </c>
      <c r="R2153" s="1" t="s">
        <v>1958</v>
      </c>
      <c r="S2153" s="3">
        <v>35</v>
      </c>
      <c r="T2153">
        <v>4</v>
      </c>
      <c r="U2153" t="str">
        <f>IF(Ecommerce_Sales[[#This Row],[Delivery_Time_Days]]&gt;7,"Delay",IF(Ecommerce_Sales[[#This Row],[Delivery_Time_Days]] = 0,"No delivery",IF(Ecommerce_Sales[[#This Row],[Delivery_Time_Days]]&lt;=7,"On-time")))</f>
        <v>On-time</v>
      </c>
      <c r="V2153" s="7">
        <f>Ecommerce_Sales[[#This Row],[Profit]]/Ecommerce_Sales[[#This Row],[Total_Price]]</f>
        <v>0.15053763440860216</v>
      </c>
      <c r="W2153" s="3">
        <v>84</v>
      </c>
      <c r="X2153" s="3"/>
    </row>
    <row r="2154" spans="1:24" x14ac:dyDescent="0.25">
      <c r="A2154" s="1" t="s">
        <v>6946</v>
      </c>
      <c r="B2154" s="1" t="s">
        <v>990</v>
      </c>
      <c r="C2154" s="1" t="s">
        <v>991</v>
      </c>
      <c r="D2154" s="1" t="s">
        <v>2617</v>
      </c>
      <c r="E2154" s="1" t="s">
        <v>1996</v>
      </c>
      <c r="F2154" s="2">
        <v>45157</v>
      </c>
      <c r="G2154" s="2">
        <v>45555</v>
      </c>
      <c r="H2154" s="2" t="str">
        <f>TEXT(Ecommerce_Sales[[#This Row],[Order_Date]],"mmmm")</f>
        <v>September</v>
      </c>
      <c r="I2154" s="2" t="str">
        <f>TEXT(Ecommerce_Sales[[#This Row],[Order_Date]],"yyyy")</f>
        <v>2024</v>
      </c>
      <c r="J2154" s="2" t="str">
        <f>TEXT(Ecommerce_Sales[[#This Row],[Order_Date]],"mmmm")</f>
        <v>September</v>
      </c>
      <c r="K2154" s="1" t="s">
        <v>1947</v>
      </c>
      <c r="L2154" s="1" t="s">
        <v>6947</v>
      </c>
      <c r="M2154" s="1" t="s">
        <v>1963</v>
      </c>
      <c r="N2154" s="1" t="s">
        <v>1957</v>
      </c>
      <c r="O2154" s="3">
        <v>1064</v>
      </c>
      <c r="P2154">
        <v>5</v>
      </c>
      <c r="Q2154" s="3">
        <v>5321</v>
      </c>
      <c r="R2154" s="1" t="s">
        <v>1951</v>
      </c>
      <c r="S2154" s="3">
        <v>597</v>
      </c>
      <c r="T2154">
        <v>8</v>
      </c>
      <c r="U2154" t="str">
        <f>IF(Ecommerce_Sales[[#This Row],[Delivery_Time_Days]]&gt;7,"Delay",IF(Ecommerce_Sales[[#This Row],[Delivery_Time_Days]] = 0,"No delivery",IF(Ecommerce_Sales[[#This Row],[Delivery_Time_Days]]&lt;=7,"On-time")))</f>
        <v>Delay</v>
      </c>
      <c r="V2154" s="7">
        <f>Ecommerce_Sales[[#This Row],[Profit]]/Ecommerce_Sales[[#This Row],[Total_Price]]</f>
        <v>0.14997180981018607</v>
      </c>
      <c r="W2154" s="3">
        <v>798</v>
      </c>
      <c r="X2154" s="3"/>
    </row>
    <row r="2155" spans="1:24" x14ac:dyDescent="0.25">
      <c r="A2155" s="1" t="s">
        <v>6948</v>
      </c>
      <c r="B2155" s="1" t="s">
        <v>1181</v>
      </c>
      <c r="C2155" s="1" t="s">
        <v>1182</v>
      </c>
      <c r="D2155" s="1" t="s">
        <v>2737</v>
      </c>
      <c r="E2155" s="1" t="s">
        <v>1981</v>
      </c>
      <c r="F2155" s="2">
        <v>45393</v>
      </c>
      <c r="G2155" s="2">
        <v>45349</v>
      </c>
      <c r="H2155" s="2" t="str">
        <f>TEXT(Ecommerce_Sales[[#This Row],[Order_Date]],"mmmm")</f>
        <v>February</v>
      </c>
      <c r="I2155" s="2" t="str">
        <f>TEXT(Ecommerce_Sales[[#This Row],[Order_Date]],"yyyy")</f>
        <v>2024</v>
      </c>
      <c r="J2155" s="2" t="str">
        <f>TEXT(Ecommerce_Sales[[#This Row],[Order_Date]],"mmmm")</f>
        <v>February</v>
      </c>
      <c r="K2155" s="1" t="s">
        <v>1992</v>
      </c>
      <c r="L2155" s="1" t="s">
        <v>6949</v>
      </c>
      <c r="M2155" s="1" t="s">
        <v>2026</v>
      </c>
      <c r="N2155" s="1" t="s">
        <v>1978</v>
      </c>
      <c r="O2155" s="3">
        <v>310</v>
      </c>
      <c r="P2155">
        <v>3</v>
      </c>
      <c r="Q2155" s="3">
        <v>931</v>
      </c>
      <c r="R2155" s="1" t="s">
        <v>2008</v>
      </c>
      <c r="S2155" s="3">
        <v>90</v>
      </c>
      <c r="U2155" t="str">
        <f>IF(Ecommerce_Sales[[#This Row],[Delivery_Time_Days]]&gt;7,"Delay",IF(Ecommerce_Sales[[#This Row],[Delivery_Time_Days]] = 0,"No delivery",IF(Ecommerce_Sales[[#This Row],[Delivery_Time_Days]]&lt;=7,"On-time")))</f>
        <v>No delivery</v>
      </c>
      <c r="V2155" s="7">
        <f>Ecommerce_Sales[[#This Row],[Profit]]/Ecommerce_Sales[[#This Row],[Total_Price]]</f>
        <v>0.3501611170784103</v>
      </c>
      <c r="W2155" s="3">
        <v>326</v>
      </c>
      <c r="X2155" s="3"/>
    </row>
    <row r="2156" spans="1:24" x14ac:dyDescent="0.25">
      <c r="A2156" s="1" t="s">
        <v>6950</v>
      </c>
      <c r="B2156" s="1" t="s">
        <v>976</v>
      </c>
      <c r="C2156" s="1" t="s">
        <v>977</v>
      </c>
      <c r="D2156" s="1" t="s">
        <v>6951</v>
      </c>
      <c r="E2156" s="1" t="s">
        <v>1961</v>
      </c>
      <c r="F2156" s="2">
        <v>45118</v>
      </c>
      <c r="G2156" s="2">
        <v>45379</v>
      </c>
      <c r="H2156" s="2" t="str">
        <f>TEXT(Ecommerce_Sales[[#This Row],[Order_Date]],"mmmm")</f>
        <v>March</v>
      </c>
      <c r="I2156" s="2" t="str">
        <f>TEXT(Ecommerce_Sales[[#This Row],[Order_Date]],"yyyy")</f>
        <v>2024</v>
      </c>
      <c r="J2156" s="2" t="str">
        <f>TEXT(Ecommerce_Sales[[#This Row],[Order_Date]],"mmmm")</f>
        <v>March</v>
      </c>
      <c r="K2156" s="1" t="s">
        <v>1947</v>
      </c>
      <c r="L2156" s="1" t="s">
        <v>6952</v>
      </c>
      <c r="M2156" s="1" t="s">
        <v>2007</v>
      </c>
      <c r="N2156" s="1" t="s">
        <v>1973</v>
      </c>
      <c r="O2156" s="3">
        <v>19</v>
      </c>
      <c r="P2156">
        <v>2</v>
      </c>
      <c r="Q2156" s="3">
        <v>38</v>
      </c>
      <c r="R2156" s="1" t="s">
        <v>2016</v>
      </c>
      <c r="S2156" s="3">
        <v>3</v>
      </c>
      <c r="T2156">
        <v>2</v>
      </c>
      <c r="U2156" t="str">
        <f>IF(Ecommerce_Sales[[#This Row],[Delivery_Time_Days]]&gt;7,"Delay",IF(Ecommerce_Sales[[#This Row],[Delivery_Time_Days]] = 0,"No delivery",IF(Ecommerce_Sales[[#This Row],[Delivery_Time_Days]]&lt;=7,"On-time")))</f>
        <v>On-time</v>
      </c>
      <c r="V2156" s="7">
        <f>Ecommerce_Sales[[#This Row],[Profit]]/Ecommerce_Sales[[#This Row],[Total_Price]]</f>
        <v>0.28947368421052633</v>
      </c>
      <c r="W2156" s="3">
        <v>11</v>
      </c>
      <c r="X2156" s="3"/>
    </row>
    <row r="2157" spans="1:24" x14ac:dyDescent="0.25">
      <c r="A2157" s="1" t="s">
        <v>6953</v>
      </c>
      <c r="B2157" s="1" t="s">
        <v>1588</v>
      </c>
      <c r="C2157" s="1" t="s">
        <v>1589</v>
      </c>
      <c r="D2157" s="1" t="s">
        <v>3748</v>
      </c>
      <c r="E2157" s="1" t="s">
        <v>2005</v>
      </c>
      <c r="F2157" s="2">
        <v>45257</v>
      </c>
      <c r="G2157" s="2">
        <v>45389</v>
      </c>
      <c r="H2157" s="2" t="str">
        <f>TEXT(Ecommerce_Sales[[#This Row],[Order_Date]],"mmmm")</f>
        <v>April</v>
      </c>
      <c r="I2157" s="2" t="str">
        <f>TEXT(Ecommerce_Sales[[#This Row],[Order_Date]],"yyyy")</f>
        <v>2024</v>
      </c>
      <c r="J2157" s="2" t="str">
        <f>TEXT(Ecommerce_Sales[[#This Row],[Order_Date]],"mmmm")</f>
        <v>April</v>
      </c>
      <c r="K2157" s="1" t="s">
        <v>1992</v>
      </c>
      <c r="L2157" s="1" t="s">
        <v>6954</v>
      </c>
      <c r="M2157" s="1" t="s">
        <v>2104</v>
      </c>
      <c r="N2157" s="1" t="s">
        <v>1978</v>
      </c>
      <c r="O2157" s="3">
        <v>278</v>
      </c>
      <c r="P2157">
        <v>5</v>
      </c>
      <c r="Q2157" s="3">
        <v>1390</v>
      </c>
      <c r="R2157" s="1" t="s">
        <v>2016</v>
      </c>
      <c r="S2157" s="3">
        <v>132</v>
      </c>
      <c r="U2157" t="str">
        <f>IF(Ecommerce_Sales[[#This Row],[Delivery_Time_Days]]&gt;7,"Delay",IF(Ecommerce_Sales[[#This Row],[Delivery_Time_Days]] = 0,"No delivery",IF(Ecommerce_Sales[[#This Row],[Delivery_Time_Days]]&lt;=7,"On-time")))</f>
        <v>No delivery</v>
      </c>
      <c r="V2157" s="7">
        <f>Ecommerce_Sales[[#This Row],[Profit]]/Ecommerce_Sales[[#This Row],[Total_Price]]</f>
        <v>0.35035971223021584</v>
      </c>
      <c r="W2157" s="3">
        <v>487</v>
      </c>
      <c r="X2157" s="3"/>
    </row>
    <row r="2158" spans="1:24" x14ac:dyDescent="0.25">
      <c r="A2158" s="1" t="s">
        <v>6955</v>
      </c>
      <c r="B2158" s="1" t="s">
        <v>914</v>
      </c>
      <c r="C2158" s="1" t="s">
        <v>915</v>
      </c>
      <c r="D2158" s="1" t="s">
        <v>6956</v>
      </c>
      <c r="E2158" s="1" t="s">
        <v>1946</v>
      </c>
      <c r="F2158" s="2">
        <v>45014</v>
      </c>
      <c r="G2158" s="2">
        <v>45326</v>
      </c>
      <c r="H2158" s="2" t="str">
        <f>TEXT(Ecommerce_Sales[[#This Row],[Order_Date]],"mmmm")</f>
        <v>February</v>
      </c>
      <c r="I2158" s="2" t="str">
        <f>TEXT(Ecommerce_Sales[[#This Row],[Order_Date]],"yyyy")</f>
        <v>2024</v>
      </c>
      <c r="J2158" s="2" t="str">
        <f>TEXT(Ecommerce_Sales[[#This Row],[Order_Date]],"mmmm")</f>
        <v>February</v>
      </c>
      <c r="K2158" s="1" t="s">
        <v>1947</v>
      </c>
      <c r="L2158" s="1" t="s">
        <v>6957</v>
      </c>
      <c r="M2158" s="1" t="s">
        <v>2104</v>
      </c>
      <c r="N2158" s="1" t="s">
        <v>1978</v>
      </c>
      <c r="O2158" s="3">
        <v>242</v>
      </c>
      <c r="P2158">
        <v>2</v>
      </c>
      <c r="Q2158" s="3">
        <v>485</v>
      </c>
      <c r="R2158" s="1" t="s">
        <v>1958</v>
      </c>
      <c r="S2158" s="3">
        <v>66</v>
      </c>
      <c r="T2158">
        <v>6</v>
      </c>
      <c r="U2158" t="str">
        <f>IF(Ecommerce_Sales[[#This Row],[Delivery_Time_Days]]&gt;7,"Delay",IF(Ecommerce_Sales[[#This Row],[Delivery_Time_Days]] = 0,"No delivery",IF(Ecommerce_Sales[[#This Row],[Delivery_Time_Days]]&lt;=7,"On-time")))</f>
        <v>On-time</v>
      </c>
      <c r="V2158" s="7">
        <f>Ecommerce_Sales[[#This Row],[Profit]]/Ecommerce_Sales[[#This Row],[Total_Price]]</f>
        <v>0.35051546391752575</v>
      </c>
      <c r="W2158" s="3">
        <v>170</v>
      </c>
      <c r="X2158" s="3"/>
    </row>
    <row r="2159" spans="1:24" x14ac:dyDescent="0.25">
      <c r="A2159" s="1" t="s">
        <v>6958</v>
      </c>
      <c r="B2159" s="1" t="s">
        <v>62</v>
      </c>
      <c r="C2159" s="1" t="s">
        <v>63</v>
      </c>
      <c r="D2159" s="1" t="s">
        <v>6857</v>
      </c>
      <c r="E2159" s="1" t="s">
        <v>1966</v>
      </c>
      <c r="F2159" s="2">
        <v>45621</v>
      </c>
      <c r="G2159" s="2">
        <v>45087</v>
      </c>
      <c r="H2159" s="2" t="str">
        <f>TEXT(Ecommerce_Sales[[#This Row],[Order_Date]],"mmmm")</f>
        <v>June</v>
      </c>
      <c r="I2159" s="2" t="str">
        <f>TEXT(Ecommerce_Sales[[#This Row],[Order_Date]],"yyyy")</f>
        <v>2023</v>
      </c>
      <c r="J2159" s="2" t="str">
        <f>TEXT(Ecommerce_Sales[[#This Row],[Order_Date]],"mmmm")</f>
        <v>June</v>
      </c>
      <c r="K2159" s="1" t="s">
        <v>1947</v>
      </c>
      <c r="L2159" s="1" t="s">
        <v>6959</v>
      </c>
      <c r="M2159" s="1" t="s">
        <v>2043</v>
      </c>
      <c r="N2159" s="1" t="s">
        <v>1989</v>
      </c>
      <c r="O2159" s="3">
        <v>1183</v>
      </c>
      <c r="P2159">
        <v>6</v>
      </c>
      <c r="Q2159" s="3">
        <v>7097</v>
      </c>
      <c r="R2159" s="1" t="s">
        <v>1951</v>
      </c>
      <c r="S2159" s="3">
        <v>797</v>
      </c>
      <c r="T2159">
        <v>2</v>
      </c>
      <c r="U2159" t="str">
        <f>IF(Ecommerce_Sales[[#This Row],[Delivery_Time_Days]]&gt;7,"Delay",IF(Ecommerce_Sales[[#This Row],[Delivery_Time_Days]] = 0,"No delivery",IF(Ecommerce_Sales[[#This Row],[Delivery_Time_Days]]&lt;=7,"On-time")))</f>
        <v>On-time</v>
      </c>
      <c r="V2159" s="7">
        <f>Ecommerce_Sales[[#This Row],[Profit]]/Ecommerce_Sales[[#This Row],[Total_Price]]</f>
        <v>0.24996477384810484</v>
      </c>
      <c r="W2159" s="3">
        <v>1774</v>
      </c>
      <c r="X2159" s="3"/>
    </row>
    <row r="2160" spans="1:24" x14ac:dyDescent="0.25">
      <c r="A2160" s="1" t="s">
        <v>6960</v>
      </c>
      <c r="B2160" s="1" t="s">
        <v>208</v>
      </c>
      <c r="C2160" s="1" t="s">
        <v>209</v>
      </c>
      <c r="D2160" s="1" t="s">
        <v>3267</v>
      </c>
      <c r="E2160" s="1" t="s">
        <v>1981</v>
      </c>
      <c r="F2160" s="2">
        <v>45649</v>
      </c>
      <c r="G2160" s="2">
        <v>45128</v>
      </c>
      <c r="H2160" s="2" t="str">
        <f>TEXT(Ecommerce_Sales[[#This Row],[Order_Date]],"mmmm")</f>
        <v>July</v>
      </c>
      <c r="I2160" s="2" t="str">
        <f>TEXT(Ecommerce_Sales[[#This Row],[Order_Date]],"yyyy")</f>
        <v>2023</v>
      </c>
      <c r="J2160" s="2" t="str">
        <f>TEXT(Ecommerce_Sales[[#This Row],[Order_Date]],"mmmm")</f>
        <v>July</v>
      </c>
      <c r="K2160" s="1" t="s">
        <v>1947</v>
      </c>
      <c r="L2160" s="1" t="s">
        <v>6961</v>
      </c>
      <c r="M2160" s="1" t="s">
        <v>2058</v>
      </c>
      <c r="N2160" s="1" t="s">
        <v>1950</v>
      </c>
      <c r="O2160" s="3">
        <v>209</v>
      </c>
      <c r="P2160">
        <v>1</v>
      </c>
      <c r="Q2160" s="3">
        <v>209</v>
      </c>
      <c r="R2160" s="1" t="s">
        <v>1958</v>
      </c>
      <c r="S2160" s="3">
        <v>14</v>
      </c>
      <c r="T2160">
        <v>10</v>
      </c>
      <c r="U2160" t="str">
        <f>IF(Ecommerce_Sales[[#This Row],[Delivery_Time_Days]]&gt;7,"Delay",IF(Ecommerce_Sales[[#This Row],[Delivery_Time_Days]] = 0,"No delivery",IF(Ecommerce_Sales[[#This Row],[Delivery_Time_Days]]&lt;=7,"On-time")))</f>
        <v>Delay</v>
      </c>
      <c r="V2160" s="7">
        <f>Ecommerce_Sales[[#This Row],[Profit]]/Ecommerce_Sales[[#This Row],[Total_Price]]</f>
        <v>0.40191387559808611</v>
      </c>
      <c r="W2160" s="3">
        <v>84</v>
      </c>
      <c r="X2160" s="3"/>
    </row>
    <row r="2161" spans="1:24" x14ac:dyDescent="0.25">
      <c r="A2161" s="1" t="s">
        <v>6962</v>
      </c>
      <c r="B2161" s="1" t="s">
        <v>588</v>
      </c>
      <c r="C2161" s="1" t="s">
        <v>589</v>
      </c>
      <c r="D2161" s="1" t="s">
        <v>5533</v>
      </c>
      <c r="E2161" s="1" t="s">
        <v>1981</v>
      </c>
      <c r="F2161" s="2">
        <v>45640</v>
      </c>
      <c r="G2161" s="2">
        <v>45446</v>
      </c>
      <c r="H2161" s="2" t="str">
        <f>TEXT(Ecommerce_Sales[[#This Row],[Order_Date]],"mmmm")</f>
        <v>June</v>
      </c>
      <c r="I2161" s="2" t="str">
        <f>TEXT(Ecommerce_Sales[[#This Row],[Order_Date]],"yyyy")</f>
        <v>2024</v>
      </c>
      <c r="J2161" s="2" t="str">
        <f>TEXT(Ecommerce_Sales[[#This Row],[Order_Date]],"mmmm")</f>
        <v>June</v>
      </c>
      <c r="K2161" s="1" t="s">
        <v>1947</v>
      </c>
      <c r="L2161" s="1" t="s">
        <v>6963</v>
      </c>
      <c r="M2161" s="1" t="s">
        <v>2247</v>
      </c>
      <c r="N2161" s="1" t="s">
        <v>1957</v>
      </c>
      <c r="O2161" s="3">
        <v>502</v>
      </c>
      <c r="P2161">
        <v>3</v>
      </c>
      <c r="Q2161" s="3">
        <v>1507</v>
      </c>
      <c r="R2161" s="1" t="s">
        <v>1958</v>
      </c>
      <c r="S2161" s="3">
        <v>222</v>
      </c>
      <c r="T2161">
        <v>5</v>
      </c>
      <c r="U2161" t="str">
        <f>IF(Ecommerce_Sales[[#This Row],[Delivery_Time_Days]]&gt;7,"Delay",IF(Ecommerce_Sales[[#This Row],[Delivery_Time_Days]] = 0,"No delivery",IF(Ecommerce_Sales[[#This Row],[Delivery_Time_Days]]&lt;=7,"On-time")))</f>
        <v>On-time</v>
      </c>
      <c r="V2161" s="7">
        <f>Ecommerce_Sales[[#This Row],[Profit]]/Ecommerce_Sales[[#This Row],[Total_Price]]</f>
        <v>0.14996682149966822</v>
      </c>
      <c r="W2161" s="3">
        <v>226</v>
      </c>
      <c r="X2161" s="3"/>
    </row>
    <row r="2162" spans="1:24" x14ac:dyDescent="0.25">
      <c r="A2162" s="1" t="s">
        <v>6964</v>
      </c>
      <c r="B2162" s="1" t="s">
        <v>300</v>
      </c>
      <c r="C2162" s="1" t="s">
        <v>301</v>
      </c>
      <c r="D2162" s="1" t="s">
        <v>6017</v>
      </c>
      <c r="E2162" s="1" t="s">
        <v>1946</v>
      </c>
      <c r="F2162" s="2">
        <v>45259</v>
      </c>
      <c r="G2162" s="2">
        <v>45290</v>
      </c>
      <c r="H2162" s="2" t="str">
        <f>TEXT(Ecommerce_Sales[[#This Row],[Order_Date]],"mmmm")</f>
        <v>December</v>
      </c>
      <c r="I2162" s="2" t="str">
        <f>TEXT(Ecommerce_Sales[[#This Row],[Order_Date]],"yyyy")</f>
        <v>2023</v>
      </c>
      <c r="J2162" s="2" t="str">
        <f>TEXT(Ecommerce_Sales[[#This Row],[Order_Date]],"mmmm")</f>
        <v>December</v>
      </c>
      <c r="K2162" s="1" t="s">
        <v>1947</v>
      </c>
      <c r="L2162" s="1" t="s">
        <v>6965</v>
      </c>
      <c r="M2162" s="1" t="s">
        <v>2026</v>
      </c>
      <c r="N2162" s="1" t="s">
        <v>1978</v>
      </c>
      <c r="O2162" s="3">
        <v>1219</v>
      </c>
      <c r="P2162">
        <v>8</v>
      </c>
      <c r="Q2162" s="3">
        <v>9752</v>
      </c>
      <c r="R2162" s="1" t="s">
        <v>1951</v>
      </c>
      <c r="S2162" s="3">
        <v>1094</v>
      </c>
      <c r="T2162">
        <v>7</v>
      </c>
      <c r="U2162" t="str">
        <f>IF(Ecommerce_Sales[[#This Row],[Delivery_Time_Days]]&gt;7,"Delay",IF(Ecommerce_Sales[[#This Row],[Delivery_Time_Days]] = 0,"No delivery",IF(Ecommerce_Sales[[#This Row],[Delivery_Time_Days]]&lt;=7,"On-time")))</f>
        <v>On-time</v>
      </c>
      <c r="V2162" s="7">
        <f>Ecommerce_Sales[[#This Row],[Profit]]/Ecommerce_Sales[[#This Row],[Total_Price]]</f>
        <v>0.34997949138638229</v>
      </c>
      <c r="W2162" s="3">
        <v>3413</v>
      </c>
      <c r="X2162" s="3"/>
    </row>
    <row r="2163" spans="1:24" x14ac:dyDescent="0.25">
      <c r="A2163" s="1" t="s">
        <v>6966</v>
      </c>
      <c r="B2163" s="1" t="s">
        <v>1295</v>
      </c>
      <c r="C2163" s="1" t="s">
        <v>1296</v>
      </c>
      <c r="D2163" s="1" t="s">
        <v>6967</v>
      </c>
      <c r="E2163" s="1" t="s">
        <v>1954</v>
      </c>
      <c r="F2163" s="2">
        <v>45111</v>
      </c>
      <c r="G2163" s="2">
        <v>45477</v>
      </c>
      <c r="H2163" s="2" t="str">
        <f>TEXT(Ecommerce_Sales[[#This Row],[Order_Date]],"mmmm")</f>
        <v>July</v>
      </c>
      <c r="I2163" s="2" t="str">
        <f>TEXT(Ecommerce_Sales[[#This Row],[Order_Date]],"yyyy")</f>
        <v>2024</v>
      </c>
      <c r="J2163" s="2" t="str">
        <f>TEXT(Ecommerce_Sales[[#This Row],[Order_Date]],"mmmm")</f>
        <v>July</v>
      </c>
      <c r="K2163" s="1" t="s">
        <v>1947</v>
      </c>
      <c r="L2163" s="1" t="s">
        <v>6968</v>
      </c>
      <c r="M2163" s="1" t="s">
        <v>2058</v>
      </c>
      <c r="N2163" s="1" t="s">
        <v>1950</v>
      </c>
      <c r="O2163" s="3">
        <v>926</v>
      </c>
      <c r="P2163">
        <v>6</v>
      </c>
      <c r="Q2163" s="3">
        <v>5554</v>
      </c>
      <c r="R2163" s="1" t="s">
        <v>1951</v>
      </c>
      <c r="S2163" s="3">
        <v>681</v>
      </c>
      <c r="T2163">
        <v>2</v>
      </c>
      <c r="U2163" t="str">
        <f>IF(Ecommerce_Sales[[#This Row],[Delivery_Time_Days]]&gt;7,"Delay",IF(Ecommerce_Sales[[#This Row],[Delivery_Time_Days]] = 0,"No delivery",IF(Ecommerce_Sales[[#This Row],[Delivery_Time_Days]]&lt;=7,"On-time")))</f>
        <v>On-time</v>
      </c>
      <c r="V2163" s="7">
        <f>Ecommerce_Sales[[#This Row],[Profit]]/Ecommerce_Sales[[#This Row],[Total_Price]]</f>
        <v>0.40007202016564636</v>
      </c>
      <c r="W2163" s="3">
        <v>2222</v>
      </c>
      <c r="X2163" s="3"/>
    </row>
    <row r="2164" spans="1:24" x14ac:dyDescent="0.25">
      <c r="A2164" s="1" t="s">
        <v>6969</v>
      </c>
      <c r="B2164" s="1" t="s">
        <v>680</v>
      </c>
      <c r="C2164" s="1" t="s">
        <v>681</v>
      </c>
      <c r="D2164" s="1" t="s">
        <v>3229</v>
      </c>
      <c r="E2164" s="1" t="s">
        <v>1946</v>
      </c>
      <c r="F2164" s="2">
        <v>45521</v>
      </c>
      <c r="G2164" s="2">
        <v>45499</v>
      </c>
      <c r="H2164" s="2" t="str">
        <f>TEXT(Ecommerce_Sales[[#This Row],[Order_Date]],"mmmm")</f>
        <v>July</v>
      </c>
      <c r="I2164" s="2" t="str">
        <f>TEXT(Ecommerce_Sales[[#This Row],[Order_Date]],"yyyy")</f>
        <v>2024</v>
      </c>
      <c r="J2164" s="2" t="str">
        <f>TEXT(Ecommerce_Sales[[#This Row],[Order_Date]],"mmmm")</f>
        <v>July</v>
      </c>
      <c r="K2164" s="1" t="s">
        <v>1947</v>
      </c>
      <c r="L2164" s="1" t="s">
        <v>6137</v>
      </c>
      <c r="M2164" s="1" t="s">
        <v>2058</v>
      </c>
      <c r="N2164" s="1" t="s">
        <v>1950</v>
      </c>
      <c r="O2164" s="3">
        <v>283</v>
      </c>
      <c r="P2164">
        <v>5</v>
      </c>
      <c r="Q2164" s="3">
        <v>1416</v>
      </c>
      <c r="R2164" s="1" t="s">
        <v>1958</v>
      </c>
      <c r="S2164" s="3">
        <v>117</v>
      </c>
      <c r="T2164">
        <v>7</v>
      </c>
      <c r="U2164" t="str">
        <f>IF(Ecommerce_Sales[[#This Row],[Delivery_Time_Days]]&gt;7,"Delay",IF(Ecommerce_Sales[[#This Row],[Delivery_Time_Days]] = 0,"No delivery",IF(Ecommerce_Sales[[#This Row],[Delivery_Time_Days]]&lt;=7,"On-time")))</f>
        <v>On-time</v>
      </c>
      <c r="V2164" s="7">
        <f>Ecommerce_Sales[[#This Row],[Profit]]/Ecommerce_Sales[[#This Row],[Total_Price]]</f>
        <v>0.39971751412429379</v>
      </c>
      <c r="W2164" s="3">
        <v>566</v>
      </c>
      <c r="X2164" s="3"/>
    </row>
    <row r="2165" spans="1:24" x14ac:dyDescent="0.25">
      <c r="A2165" s="1" t="s">
        <v>6970</v>
      </c>
      <c r="B2165" s="1" t="s">
        <v>1311</v>
      </c>
      <c r="C2165" s="1" t="s">
        <v>1312</v>
      </c>
      <c r="D2165" s="1" t="s">
        <v>2940</v>
      </c>
      <c r="E2165" s="1" t="s">
        <v>1996</v>
      </c>
      <c r="F2165" s="2">
        <v>45201</v>
      </c>
      <c r="G2165" s="2">
        <v>45467</v>
      </c>
      <c r="H2165" s="2" t="str">
        <f>TEXT(Ecommerce_Sales[[#This Row],[Order_Date]],"mmmm")</f>
        <v>June</v>
      </c>
      <c r="I2165" s="2" t="str">
        <f>TEXT(Ecommerce_Sales[[#This Row],[Order_Date]],"yyyy")</f>
        <v>2024</v>
      </c>
      <c r="J2165" s="2" t="str">
        <f>TEXT(Ecommerce_Sales[[#This Row],[Order_Date]],"mmmm")</f>
        <v>June</v>
      </c>
      <c r="K2165" s="1" t="s">
        <v>1986</v>
      </c>
      <c r="L2165" s="1" t="s">
        <v>6971</v>
      </c>
      <c r="M2165" s="1" t="s">
        <v>1963</v>
      </c>
      <c r="N2165" s="1" t="s">
        <v>1957</v>
      </c>
      <c r="O2165" s="3">
        <v>514</v>
      </c>
      <c r="P2165">
        <v>4</v>
      </c>
      <c r="Q2165" s="3">
        <v>2055</v>
      </c>
      <c r="R2165" s="1" t="s">
        <v>1958</v>
      </c>
      <c r="S2165" s="3">
        <v>111</v>
      </c>
      <c r="U2165" t="str">
        <f>IF(Ecommerce_Sales[[#This Row],[Delivery_Time_Days]]&gt;7,"Delay",IF(Ecommerce_Sales[[#This Row],[Delivery_Time_Days]] = 0,"No delivery",IF(Ecommerce_Sales[[#This Row],[Delivery_Time_Days]]&lt;=7,"On-time")))</f>
        <v>No delivery</v>
      </c>
      <c r="V2165" s="7">
        <f>Ecommerce_Sales[[#This Row],[Profit]]/Ecommerce_Sales[[#This Row],[Total_Price]]</f>
        <v>0.14987834549878346</v>
      </c>
      <c r="W2165" s="3">
        <v>308</v>
      </c>
      <c r="X2165" s="3"/>
    </row>
    <row r="2166" spans="1:24" x14ac:dyDescent="0.25">
      <c r="A2166" s="1" t="s">
        <v>6972</v>
      </c>
      <c r="B2166" s="1" t="s">
        <v>1268</v>
      </c>
      <c r="C2166" s="1" t="s">
        <v>1269</v>
      </c>
      <c r="D2166" s="1" t="s">
        <v>4799</v>
      </c>
      <c r="E2166" s="1" t="s">
        <v>1954</v>
      </c>
      <c r="F2166" s="2">
        <v>45390</v>
      </c>
      <c r="G2166" s="2">
        <v>44949</v>
      </c>
      <c r="H2166" s="2" t="str">
        <f>TEXT(Ecommerce_Sales[[#This Row],[Order_Date]],"mmmm")</f>
        <v>January</v>
      </c>
      <c r="I2166" s="2" t="str">
        <f>TEXT(Ecommerce_Sales[[#This Row],[Order_Date]],"yyyy")</f>
        <v>2023</v>
      </c>
      <c r="J2166" s="2" t="str">
        <f>TEXT(Ecommerce_Sales[[#This Row],[Order_Date]],"mmmm")</f>
        <v>January</v>
      </c>
      <c r="K2166" s="1" t="s">
        <v>1992</v>
      </c>
      <c r="L2166" s="1" t="s">
        <v>6973</v>
      </c>
      <c r="M2166" s="1" t="s">
        <v>2079</v>
      </c>
      <c r="N2166" s="1" t="s">
        <v>1973</v>
      </c>
      <c r="O2166" s="3">
        <v>506</v>
      </c>
      <c r="P2166">
        <v>2</v>
      </c>
      <c r="Q2166" s="3">
        <v>1012</v>
      </c>
      <c r="R2166" s="1" t="s">
        <v>1951</v>
      </c>
      <c r="S2166" s="3">
        <v>59</v>
      </c>
      <c r="U2166" t="str">
        <f>IF(Ecommerce_Sales[[#This Row],[Delivery_Time_Days]]&gt;7,"Delay",IF(Ecommerce_Sales[[#This Row],[Delivery_Time_Days]] = 0,"No delivery",IF(Ecommerce_Sales[[#This Row],[Delivery_Time_Days]]&lt;=7,"On-time")))</f>
        <v>No delivery</v>
      </c>
      <c r="V2166" s="7">
        <f>Ecommerce_Sales[[#This Row],[Profit]]/Ecommerce_Sales[[#This Row],[Total_Price]]</f>
        <v>0.29940711462450592</v>
      </c>
      <c r="W2166" s="3">
        <v>303</v>
      </c>
      <c r="X2166" s="3"/>
    </row>
    <row r="2167" spans="1:24" x14ac:dyDescent="0.25">
      <c r="A2167" s="1" t="s">
        <v>6974</v>
      </c>
      <c r="B2167" s="1" t="s">
        <v>44</v>
      </c>
      <c r="C2167" s="1" t="s">
        <v>45</v>
      </c>
      <c r="D2167" s="1" t="s">
        <v>2787</v>
      </c>
      <c r="E2167" s="1" t="s">
        <v>1961</v>
      </c>
      <c r="F2167" s="2">
        <v>45088</v>
      </c>
      <c r="G2167" s="2">
        <v>45648</v>
      </c>
      <c r="H2167" s="2" t="str">
        <f>TEXT(Ecommerce_Sales[[#This Row],[Order_Date]],"mmmm")</f>
        <v>December</v>
      </c>
      <c r="I2167" s="2" t="str">
        <f>TEXT(Ecommerce_Sales[[#This Row],[Order_Date]],"yyyy")</f>
        <v>2024</v>
      </c>
      <c r="J2167" s="2" t="str">
        <f>TEXT(Ecommerce_Sales[[#This Row],[Order_Date]],"mmmm")</f>
        <v>December</v>
      </c>
      <c r="K2167" s="1" t="s">
        <v>1947</v>
      </c>
      <c r="L2167" s="1" t="s">
        <v>6975</v>
      </c>
      <c r="M2167" s="1" t="s">
        <v>1988</v>
      </c>
      <c r="N2167" s="1" t="s">
        <v>1989</v>
      </c>
      <c r="O2167" s="3">
        <v>1172</v>
      </c>
      <c r="P2167">
        <v>4</v>
      </c>
      <c r="Q2167" s="3">
        <v>4690</v>
      </c>
      <c r="R2167" s="1" t="s">
        <v>1958</v>
      </c>
      <c r="S2167" s="3">
        <v>331</v>
      </c>
      <c r="T2167">
        <v>3</v>
      </c>
      <c r="U2167" t="str">
        <f>IF(Ecommerce_Sales[[#This Row],[Delivery_Time_Days]]&gt;7,"Delay",IF(Ecommerce_Sales[[#This Row],[Delivery_Time_Days]] = 0,"No delivery",IF(Ecommerce_Sales[[#This Row],[Delivery_Time_Days]]&lt;=7,"On-time")))</f>
        <v>On-time</v>
      </c>
      <c r="V2167" s="7">
        <f>Ecommerce_Sales[[#This Row],[Profit]]/Ecommerce_Sales[[#This Row],[Total_Price]]</f>
        <v>0.24989339019189766</v>
      </c>
      <c r="W2167" s="3">
        <v>1172</v>
      </c>
      <c r="X2167" s="3"/>
    </row>
    <row r="2168" spans="1:24" x14ac:dyDescent="0.25">
      <c r="A2168" s="1" t="s">
        <v>6976</v>
      </c>
      <c r="B2168" s="1" t="s">
        <v>194</v>
      </c>
      <c r="C2168" s="1" t="s">
        <v>195</v>
      </c>
      <c r="D2168" s="1" t="s">
        <v>3364</v>
      </c>
      <c r="E2168" s="1" t="s">
        <v>1954</v>
      </c>
      <c r="F2168" s="2">
        <v>45040</v>
      </c>
      <c r="G2168" s="2">
        <v>45046</v>
      </c>
      <c r="H2168" s="2" t="str">
        <f>TEXT(Ecommerce_Sales[[#This Row],[Order_Date]],"mmmm")</f>
        <v>April</v>
      </c>
      <c r="I2168" s="2" t="str">
        <f>TEXT(Ecommerce_Sales[[#This Row],[Order_Date]],"yyyy")</f>
        <v>2023</v>
      </c>
      <c r="J2168" s="2" t="str">
        <f>TEXT(Ecommerce_Sales[[#This Row],[Order_Date]],"mmmm")</f>
        <v>April</v>
      </c>
      <c r="K2168" s="1" t="s">
        <v>1947</v>
      </c>
      <c r="L2168" s="1" t="s">
        <v>6977</v>
      </c>
      <c r="M2168" s="1" t="s">
        <v>1963</v>
      </c>
      <c r="N2168" s="1" t="s">
        <v>1957</v>
      </c>
      <c r="O2168" s="3">
        <v>766</v>
      </c>
      <c r="P2168">
        <v>5</v>
      </c>
      <c r="Q2168" s="3">
        <v>3829</v>
      </c>
      <c r="R2168" s="1" t="s">
        <v>1958</v>
      </c>
      <c r="S2168" s="3">
        <v>447</v>
      </c>
      <c r="T2168">
        <v>2</v>
      </c>
      <c r="U2168" t="str">
        <f>IF(Ecommerce_Sales[[#This Row],[Delivery_Time_Days]]&gt;7,"Delay",IF(Ecommerce_Sales[[#This Row],[Delivery_Time_Days]] = 0,"No delivery",IF(Ecommerce_Sales[[#This Row],[Delivery_Time_Days]]&lt;=7,"On-time")))</f>
        <v>On-time</v>
      </c>
      <c r="V2168" s="7">
        <f>Ecommerce_Sales[[#This Row],[Profit]]/Ecommerce_Sales[[#This Row],[Total_Price]]</f>
        <v>0.14990859232175502</v>
      </c>
      <c r="W2168" s="3">
        <v>574</v>
      </c>
      <c r="X2168" s="3"/>
    </row>
    <row r="2169" spans="1:24" x14ac:dyDescent="0.25">
      <c r="A2169" s="1" t="s">
        <v>6978</v>
      </c>
      <c r="B2169" s="1" t="s">
        <v>484</v>
      </c>
      <c r="C2169" s="1" t="s">
        <v>485</v>
      </c>
      <c r="D2169" s="1" t="s">
        <v>2684</v>
      </c>
      <c r="E2169" s="1" t="s">
        <v>1996</v>
      </c>
      <c r="F2169" s="2">
        <v>45062</v>
      </c>
      <c r="G2169" s="2">
        <v>45032</v>
      </c>
      <c r="H2169" s="2" t="str">
        <f>TEXT(Ecommerce_Sales[[#This Row],[Order_Date]],"mmmm")</f>
        <v>April</v>
      </c>
      <c r="I2169" s="2" t="str">
        <f>TEXT(Ecommerce_Sales[[#This Row],[Order_Date]],"yyyy")</f>
        <v>2023</v>
      </c>
      <c r="J2169" s="2" t="str">
        <f>TEXT(Ecommerce_Sales[[#This Row],[Order_Date]],"mmmm")</f>
        <v>April</v>
      </c>
      <c r="K2169" s="1" t="s">
        <v>1947</v>
      </c>
      <c r="L2169" s="1" t="s">
        <v>6979</v>
      </c>
      <c r="M2169" s="1" t="s">
        <v>1963</v>
      </c>
      <c r="N2169" s="1" t="s">
        <v>1957</v>
      </c>
      <c r="O2169" s="3">
        <v>484</v>
      </c>
      <c r="P2169">
        <v>1</v>
      </c>
      <c r="Q2169" s="3">
        <v>484</v>
      </c>
      <c r="R2169" s="1" t="s">
        <v>1958</v>
      </c>
      <c r="S2169" s="3">
        <v>49</v>
      </c>
      <c r="T2169">
        <v>10</v>
      </c>
      <c r="U2169" t="str">
        <f>IF(Ecommerce_Sales[[#This Row],[Delivery_Time_Days]]&gt;7,"Delay",IF(Ecommerce_Sales[[#This Row],[Delivery_Time_Days]] = 0,"No delivery",IF(Ecommerce_Sales[[#This Row],[Delivery_Time_Days]]&lt;=7,"On-time")))</f>
        <v>Delay</v>
      </c>
      <c r="V2169" s="7">
        <f>Ecommerce_Sales[[#This Row],[Profit]]/Ecommerce_Sales[[#This Row],[Total_Price]]</f>
        <v>0.15082644628099173</v>
      </c>
      <c r="W2169" s="3">
        <v>73</v>
      </c>
      <c r="X2169" s="3"/>
    </row>
    <row r="2170" spans="1:24" x14ac:dyDescent="0.25">
      <c r="A2170" s="1" t="s">
        <v>6980</v>
      </c>
      <c r="B2170" s="1" t="s">
        <v>515</v>
      </c>
      <c r="C2170" s="1" t="s">
        <v>516</v>
      </c>
      <c r="D2170" s="1" t="s">
        <v>2041</v>
      </c>
      <c r="E2170" s="1" t="s">
        <v>1946</v>
      </c>
      <c r="F2170" s="2">
        <v>45564</v>
      </c>
      <c r="G2170" s="2">
        <v>45469</v>
      </c>
      <c r="H2170" s="2" t="str">
        <f>TEXT(Ecommerce_Sales[[#This Row],[Order_Date]],"mmmm")</f>
        <v>June</v>
      </c>
      <c r="I2170" s="2" t="str">
        <f>TEXT(Ecommerce_Sales[[#This Row],[Order_Date]],"yyyy")</f>
        <v>2024</v>
      </c>
      <c r="J2170" s="2" t="str">
        <f>TEXT(Ecommerce_Sales[[#This Row],[Order_Date]],"mmmm")</f>
        <v>June</v>
      </c>
      <c r="K2170" s="1" t="s">
        <v>1947</v>
      </c>
      <c r="L2170" s="1" t="s">
        <v>4220</v>
      </c>
      <c r="M2170" s="1" t="s">
        <v>1977</v>
      </c>
      <c r="N2170" s="1" t="s">
        <v>1978</v>
      </c>
      <c r="O2170" s="3">
        <v>633</v>
      </c>
      <c r="P2170">
        <v>1</v>
      </c>
      <c r="Q2170" s="3">
        <v>633</v>
      </c>
      <c r="R2170" s="1" t="s">
        <v>1951</v>
      </c>
      <c r="S2170" s="3">
        <v>48</v>
      </c>
      <c r="T2170">
        <v>3</v>
      </c>
      <c r="U2170" t="str">
        <f>IF(Ecommerce_Sales[[#This Row],[Delivery_Time_Days]]&gt;7,"Delay",IF(Ecommerce_Sales[[#This Row],[Delivery_Time_Days]] = 0,"No delivery",IF(Ecommerce_Sales[[#This Row],[Delivery_Time_Days]]&lt;=7,"On-time")))</f>
        <v>On-time</v>
      </c>
      <c r="V2170" s="7">
        <f>Ecommerce_Sales[[#This Row],[Profit]]/Ecommerce_Sales[[#This Row],[Total_Price]]</f>
        <v>0.35071090047393366</v>
      </c>
      <c r="W2170" s="3">
        <v>222</v>
      </c>
      <c r="X2170" s="3"/>
    </row>
    <row r="2171" spans="1:24" x14ac:dyDescent="0.25">
      <c r="A2171" s="1" t="s">
        <v>6981</v>
      </c>
      <c r="B2171" s="1" t="s">
        <v>1097</v>
      </c>
      <c r="C2171" s="1" t="s">
        <v>1098</v>
      </c>
      <c r="D2171" s="1" t="s">
        <v>6689</v>
      </c>
      <c r="E2171" s="1" t="s">
        <v>1981</v>
      </c>
      <c r="F2171" s="2">
        <v>45446</v>
      </c>
      <c r="G2171" s="2">
        <v>45363</v>
      </c>
      <c r="H2171" s="2" t="str">
        <f>TEXT(Ecommerce_Sales[[#This Row],[Order_Date]],"mmmm")</f>
        <v>March</v>
      </c>
      <c r="I2171" s="2" t="str">
        <f>TEXT(Ecommerce_Sales[[#This Row],[Order_Date]],"yyyy")</f>
        <v>2024</v>
      </c>
      <c r="J2171" s="2" t="str">
        <f>TEXT(Ecommerce_Sales[[#This Row],[Order_Date]],"mmmm")</f>
        <v>March</v>
      </c>
      <c r="K2171" s="1" t="s">
        <v>1947</v>
      </c>
      <c r="L2171" s="1" t="s">
        <v>6982</v>
      </c>
      <c r="M2171" s="1" t="s">
        <v>1968</v>
      </c>
      <c r="N2171" s="1" t="s">
        <v>1957</v>
      </c>
      <c r="O2171" s="3">
        <v>852</v>
      </c>
      <c r="P2171">
        <v>5</v>
      </c>
      <c r="Q2171" s="3">
        <v>4261</v>
      </c>
      <c r="R2171" s="1" t="s">
        <v>1951</v>
      </c>
      <c r="S2171" s="3">
        <v>381</v>
      </c>
      <c r="T2171">
        <v>9</v>
      </c>
      <c r="U2171" t="str">
        <f>IF(Ecommerce_Sales[[#This Row],[Delivery_Time_Days]]&gt;7,"Delay",IF(Ecommerce_Sales[[#This Row],[Delivery_Time_Days]] = 0,"No delivery",IF(Ecommerce_Sales[[#This Row],[Delivery_Time_Days]]&lt;=7,"On-time")))</f>
        <v>Delay</v>
      </c>
      <c r="V2171" s="7">
        <f>Ecommerce_Sales[[#This Row],[Profit]]/Ecommerce_Sales[[#This Row],[Total_Price]]</f>
        <v>0.14996479699601031</v>
      </c>
      <c r="W2171" s="3">
        <v>639</v>
      </c>
      <c r="X2171" s="3"/>
    </row>
    <row r="2172" spans="1:24" x14ac:dyDescent="0.25">
      <c r="A2172" s="1" t="s">
        <v>6983</v>
      </c>
      <c r="B2172" s="1" t="s">
        <v>52</v>
      </c>
      <c r="C2172" s="1" t="s">
        <v>53</v>
      </c>
      <c r="D2172" s="1" t="s">
        <v>2249</v>
      </c>
      <c r="E2172" s="1" t="s">
        <v>1996</v>
      </c>
      <c r="F2172" s="2">
        <v>45460</v>
      </c>
      <c r="G2172" s="2">
        <v>45280</v>
      </c>
      <c r="H2172" s="2" t="str">
        <f>TEXT(Ecommerce_Sales[[#This Row],[Order_Date]],"mmmm")</f>
        <v>December</v>
      </c>
      <c r="I2172" s="2" t="str">
        <f>TEXT(Ecommerce_Sales[[#This Row],[Order_Date]],"yyyy")</f>
        <v>2023</v>
      </c>
      <c r="J2172" s="2" t="str">
        <f>TEXT(Ecommerce_Sales[[#This Row],[Order_Date]],"mmmm")</f>
        <v>December</v>
      </c>
      <c r="K2172" s="1" t="s">
        <v>1947</v>
      </c>
      <c r="L2172" s="1" t="s">
        <v>6984</v>
      </c>
      <c r="M2172" s="1" t="s">
        <v>1949</v>
      </c>
      <c r="N2172" s="1" t="s">
        <v>1950</v>
      </c>
      <c r="O2172" s="3">
        <v>590</v>
      </c>
      <c r="P2172">
        <v>4</v>
      </c>
      <c r="Q2172" s="3">
        <v>2362</v>
      </c>
      <c r="R2172" s="1" t="s">
        <v>1958</v>
      </c>
      <c r="S2172" s="3">
        <v>274</v>
      </c>
      <c r="T2172">
        <v>7</v>
      </c>
      <c r="U2172" t="str">
        <f>IF(Ecommerce_Sales[[#This Row],[Delivery_Time_Days]]&gt;7,"Delay",IF(Ecommerce_Sales[[#This Row],[Delivery_Time_Days]] = 0,"No delivery",IF(Ecommerce_Sales[[#This Row],[Delivery_Time_Days]]&lt;=7,"On-time")))</f>
        <v>On-time</v>
      </c>
      <c r="V2172" s="7">
        <f>Ecommerce_Sales[[#This Row],[Profit]]/Ecommerce_Sales[[#This Row],[Total_Price]]</f>
        <v>0.40008467400508047</v>
      </c>
      <c r="W2172" s="3">
        <v>945</v>
      </c>
      <c r="X2172" s="3"/>
    </row>
    <row r="2173" spans="1:24" x14ac:dyDescent="0.25">
      <c r="A2173" s="1" t="s">
        <v>6985</v>
      </c>
      <c r="B2173" s="1" t="s">
        <v>1201</v>
      </c>
      <c r="C2173" s="1" t="s">
        <v>1202</v>
      </c>
      <c r="D2173" s="1" t="s">
        <v>3059</v>
      </c>
      <c r="E2173" s="1" t="s">
        <v>1946</v>
      </c>
      <c r="F2173" s="2">
        <v>45015</v>
      </c>
      <c r="G2173" s="2">
        <v>45069</v>
      </c>
      <c r="H2173" s="2" t="str">
        <f>TEXT(Ecommerce_Sales[[#This Row],[Order_Date]],"mmmm")</f>
        <v>May</v>
      </c>
      <c r="I2173" s="2" t="str">
        <f>TEXT(Ecommerce_Sales[[#This Row],[Order_Date]],"yyyy")</f>
        <v>2023</v>
      </c>
      <c r="J2173" s="2" t="str">
        <f>TEXT(Ecommerce_Sales[[#This Row],[Order_Date]],"mmmm")</f>
        <v>May</v>
      </c>
      <c r="K2173" s="1" t="s">
        <v>1947</v>
      </c>
      <c r="L2173" s="1" t="s">
        <v>6986</v>
      </c>
      <c r="M2173" s="1" t="s">
        <v>1977</v>
      </c>
      <c r="N2173" s="1" t="s">
        <v>1978</v>
      </c>
      <c r="O2173" s="3">
        <v>1081</v>
      </c>
      <c r="P2173">
        <v>4</v>
      </c>
      <c r="Q2173" s="3">
        <v>4325</v>
      </c>
      <c r="R2173" s="1" t="s">
        <v>1958</v>
      </c>
      <c r="S2173" s="3">
        <v>636</v>
      </c>
      <c r="T2173">
        <v>10</v>
      </c>
      <c r="U2173" t="str">
        <f>IF(Ecommerce_Sales[[#This Row],[Delivery_Time_Days]]&gt;7,"Delay",IF(Ecommerce_Sales[[#This Row],[Delivery_Time_Days]] = 0,"No delivery",IF(Ecommerce_Sales[[#This Row],[Delivery_Time_Days]]&lt;=7,"On-time")))</f>
        <v>Delay</v>
      </c>
      <c r="V2173" s="7">
        <f>Ecommerce_Sales[[#This Row],[Profit]]/Ecommerce_Sales[[#This Row],[Total_Price]]</f>
        <v>0.35005780346820808</v>
      </c>
      <c r="W2173" s="3">
        <v>1514</v>
      </c>
      <c r="X2173" s="3"/>
    </row>
    <row r="2174" spans="1:24" x14ac:dyDescent="0.25">
      <c r="A2174" s="1" t="s">
        <v>6987</v>
      </c>
      <c r="B2174" s="1" t="s">
        <v>1281</v>
      </c>
      <c r="C2174" s="1" t="s">
        <v>1282</v>
      </c>
      <c r="D2174" s="1" t="s">
        <v>3313</v>
      </c>
      <c r="E2174" s="1" t="s">
        <v>1954</v>
      </c>
      <c r="F2174" s="2">
        <v>45262</v>
      </c>
      <c r="G2174" s="2">
        <v>45304</v>
      </c>
      <c r="H2174" s="2" t="str">
        <f>TEXT(Ecommerce_Sales[[#This Row],[Order_Date]],"mmmm")</f>
        <v>January</v>
      </c>
      <c r="I2174" s="2" t="str">
        <f>TEXT(Ecommerce_Sales[[#This Row],[Order_Date]],"yyyy")</f>
        <v>2024</v>
      </c>
      <c r="J2174" s="2" t="str">
        <f>TEXT(Ecommerce_Sales[[#This Row],[Order_Date]],"mmmm")</f>
        <v>January</v>
      </c>
      <c r="K2174" s="1" t="s">
        <v>1947</v>
      </c>
      <c r="L2174" s="1" t="s">
        <v>6988</v>
      </c>
      <c r="M2174" s="1" t="s">
        <v>2065</v>
      </c>
      <c r="N2174" s="1" t="s">
        <v>1978</v>
      </c>
      <c r="O2174" s="3">
        <v>308</v>
      </c>
      <c r="P2174">
        <v>2</v>
      </c>
      <c r="Q2174" s="3">
        <v>617</v>
      </c>
      <c r="R2174" s="1" t="s">
        <v>1958</v>
      </c>
      <c r="S2174" s="3">
        <v>70</v>
      </c>
      <c r="T2174">
        <v>2</v>
      </c>
      <c r="U2174" t="str">
        <f>IF(Ecommerce_Sales[[#This Row],[Delivery_Time_Days]]&gt;7,"Delay",IF(Ecommerce_Sales[[#This Row],[Delivery_Time_Days]] = 0,"No delivery",IF(Ecommerce_Sales[[#This Row],[Delivery_Time_Days]]&lt;=7,"On-time")))</f>
        <v>On-time</v>
      </c>
      <c r="V2174" s="7">
        <f>Ecommerce_Sales[[#This Row],[Profit]]/Ecommerce_Sales[[#This Row],[Total_Price]]</f>
        <v>0.35008103727714751</v>
      </c>
      <c r="W2174" s="3">
        <v>216</v>
      </c>
      <c r="X2174" s="3"/>
    </row>
    <row r="2175" spans="1:24" x14ac:dyDescent="0.25">
      <c r="A2175" s="1" t="s">
        <v>6989</v>
      </c>
      <c r="B2175" s="1" t="s">
        <v>378</v>
      </c>
      <c r="C2175" s="1" t="s">
        <v>379</v>
      </c>
      <c r="D2175" s="1" t="s">
        <v>3018</v>
      </c>
      <c r="E2175" s="1" t="s">
        <v>1946</v>
      </c>
      <c r="F2175" s="2">
        <v>44981</v>
      </c>
      <c r="G2175" s="2">
        <v>44934</v>
      </c>
      <c r="H2175" s="2" t="str">
        <f>TEXT(Ecommerce_Sales[[#This Row],[Order_Date]],"mmmm")</f>
        <v>January</v>
      </c>
      <c r="I2175" s="2" t="str">
        <f>TEXT(Ecommerce_Sales[[#This Row],[Order_Date]],"yyyy")</f>
        <v>2023</v>
      </c>
      <c r="J2175" s="2" t="str">
        <f>TEXT(Ecommerce_Sales[[#This Row],[Order_Date]],"mmmm")</f>
        <v>January</v>
      </c>
      <c r="K2175" s="1" t="s">
        <v>1947</v>
      </c>
      <c r="L2175" s="1" t="s">
        <v>6990</v>
      </c>
      <c r="M2175" s="1" t="s">
        <v>1968</v>
      </c>
      <c r="N2175" s="1" t="s">
        <v>1957</v>
      </c>
      <c r="O2175" s="3">
        <v>188</v>
      </c>
      <c r="P2175">
        <v>2</v>
      </c>
      <c r="Q2175" s="3">
        <v>376</v>
      </c>
      <c r="R2175" s="1" t="s">
        <v>1951</v>
      </c>
      <c r="S2175" s="3">
        <v>31</v>
      </c>
      <c r="T2175">
        <v>6</v>
      </c>
      <c r="U2175" t="str">
        <f>IF(Ecommerce_Sales[[#This Row],[Delivery_Time_Days]]&gt;7,"Delay",IF(Ecommerce_Sales[[#This Row],[Delivery_Time_Days]] = 0,"No delivery",IF(Ecommerce_Sales[[#This Row],[Delivery_Time_Days]]&lt;=7,"On-time")))</f>
        <v>On-time</v>
      </c>
      <c r="V2175" s="7">
        <f>Ecommerce_Sales[[#This Row],[Profit]]/Ecommerce_Sales[[#This Row],[Total_Price]]</f>
        <v>0.14893617021276595</v>
      </c>
      <c r="W2175" s="3">
        <v>56</v>
      </c>
      <c r="X2175" s="3"/>
    </row>
    <row r="2176" spans="1:24" x14ac:dyDescent="0.25">
      <c r="A2176" s="1" t="s">
        <v>6991</v>
      </c>
      <c r="B2176" s="1" t="s">
        <v>633</v>
      </c>
      <c r="C2176" s="1" t="s">
        <v>634</v>
      </c>
      <c r="D2176" s="1" t="s">
        <v>3686</v>
      </c>
      <c r="E2176" s="1" t="s">
        <v>1961</v>
      </c>
      <c r="F2176" s="2">
        <v>45575</v>
      </c>
      <c r="G2176" s="2">
        <v>45343</v>
      </c>
      <c r="H2176" s="2" t="str">
        <f>TEXT(Ecommerce_Sales[[#This Row],[Order_Date]],"mmmm")</f>
        <v>February</v>
      </c>
      <c r="I2176" s="2" t="str">
        <f>TEXT(Ecommerce_Sales[[#This Row],[Order_Date]],"yyyy")</f>
        <v>2024</v>
      </c>
      <c r="J2176" s="2" t="str">
        <f>TEXT(Ecommerce_Sales[[#This Row],[Order_Date]],"mmmm")</f>
        <v>February</v>
      </c>
      <c r="K2176" s="1" t="s">
        <v>1986</v>
      </c>
      <c r="L2176" s="1" t="s">
        <v>6992</v>
      </c>
      <c r="M2176" s="1" t="s">
        <v>2247</v>
      </c>
      <c r="N2176" s="1" t="s">
        <v>1957</v>
      </c>
      <c r="O2176" s="3">
        <v>668</v>
      </c>
      <c r="P2176">
        <v>1</v>
      </c>
      <c r="Q2176" s="3">
        <v>668</v>
      </c>
      <c r="R2176" s="1" t="s">
        <v>1951</v>
      </c>
      <c r="S2176" s="3">
        <v>95</v>
      </c>
      <c r="U2176" t="str">
        <f>IF(Ecommerce_Sales[[#This Row],[Delivery_Time_Days]]&gt;7,"Delay",IF(Ecommerce_Sales[[#This Row],[Delivery_Time_Days]] = 0,"No delivery",IF(Ecommerce_Sales[[#This Row],[Delivery_Time_Days]]&lt;=7,"On-time")))</f>
        <v>No delivery</v>
      </c>
      <c r="V2176" s="7">
        <f>Ecommerce_Sales[[#This Row],[Profit]]/Ecommerce_Sales[[#This Row],[Total_Price]]</f>
        <v>0.1497005988023952</v>
      </c>
      <c r="W2176" s="3">
        <v>100</v>
      </c>
      <c r="X2176" s="3"/>
    </row>
    <row r="2177" spans="1:24" x14ac:dyDescent="0.25">
      <c r="A2177" s="1" t="s">
        <v>6993</v>
      </c>
      <c r="B2177" s="1" t="s">
        <v>939</v>
      </c>
      <c r="C2177" s="1" t="s">
        <v>940</v>
      </c>
      <c r="D2177" s="1" t="s">
        <v>3450</v>
      </c>
      <c r="E2177" s="1" t="s">
        <v>1946</v>
      </c>
      <c r="F2177" s="2">
        <v>45130</v>
      </c>
      <c r="G2177" s="2">
        <v>45533</v>
      </c>
      <c r="H2177" s="2" t="str">
        <f>TEXT(Ecommerce_Sales[[#This Row],[Order_Date]],"mmmm")</f>
        <v>August</v>
      </c>
      <c r="I2177" s="2" t="str">
        <f>TEXT(Ecommerce_Sales[[#This Row],[Order_Date]],"yyyy")</f>
        <v>2024</v>
      </c>
      <c r="J2177" s="2" t="str">
        <f>TEXT(Ecommerce_Sales[[#This Row],[Order_Date]],"mmmm")</f>
        <v>August</v>
      </c>
      <c r="K2177" s="1" t="s">
        <v>1947</v>
      </c>
      <c r="L2177" s="1" t="s">
        <v>6994</v>
      </c>
      <c r="M2177" s="1" t="s">
        <v>2247</v>
      </c>
      <c r="N2177" s="1" t="s">
        <v>1957</v>
      </c>
      <c r="O2177" s="3">
        <v>1089</v>
      </c>
      <c r="P2177">
        <v>1</v>
      </c>
      <c r="Q2177" s="3">
        <v>1089</v>
      </c>
      <c r="R2177" s="1" t="s">
        <v>2008</v>
      </c>
      <c r="S2177" s="3">
        <v>122</v>
      </c>
      <c r="T2177">
        <v>2</v>
      </c>
      <c r="U2177" t="str">
        <f>IF(Ecommerce_Sales[[#This Row],[Delivery_Time_Days]]&gt;7,"Delay",IF(Ecommerce_Sales[[#This Row],[Delivery_Time_Days]] = 0,"No delivery",IF(Ecommerce_Sales[[#This Row],[Delivery_Time_Days]]&lt;=7,"On-time")))</f>
        <v>On-time</v>
      </c>
      <c r="V2177" s="7">
        <f>Ecommerce_Sales[[#This Row],[Profit]]/Ecommerce_Sales[[#This Row],[Total_Price]]</f>
        <v>0.14967860422405876</v>
      </c>
      <c r="W2177" s="3">
        <v>163</v>
      </c>
      <c r="X2177" s="3"/>
    </row>
    <row r="2178" spans="1:24" x14ac:dyDescent="0.25">
      <c r="A2178" s="1" t="s">
        <v>6995</v>
      </c>
      <c r="B2178" s="1" t="s">
        <v>1555</v>
      </c>
      <c r="C2178" s="1" t="s">
        <v>1556</v>
      </c>
      <c r="D2178" s="1" t="s">
        <v>2364</v>
      </c>
      <c r="E2178" s="1" t="s">
        <v>1981</v>
      </c>
      <c r="F2178" s="2">
        <v>45080</v>
      </c>
      <c r="G2178" s="2">
        <v>45121</v>
      </c>
      <c r="H2178" s="2" t="str">
        <f>TEXT(Ecommerce_Sales[[#This Row],[Order_Date]],"mmmm")</f>
        <v>July</v>
      </c>
      <c r="I2178" s="2" t="str">
        <f>TEXT(Ecommerce_Sales[[#This Row],[Order_Date]],"yyyy")</f>
        <v>2023</v>
      </c>
      <c r="J2178" s="2" t="str">
        <f>TEXT(Ecommerce_Sales[[#This Row],[Order_Date]],"mmmm")</f>
        <v>July</v>
      </c>
      <c r="K2178" s="1" t="s">
        <v>1947</v>
      </c>
      <c r="L2178" s="1" t="s">
        <v>2676</v>
      </c>
      <c r="M2178" s="1" t="s">
        <v>2043</v>
      </c>
      <c r="N2178" s="1" t="s">
        <v>1989</v>
      </c>
      <c r="O2178" s="3">
        <v>934</v>
      </c>
      <c r="P2178">
        <v>5</v>
      </c>
      <c r="Q2178" s="3">
        <v>4672</v>
      </c>
      <c r="R2178" s="1" t="s">
        <v>1958</v>
      </c>
      <c r="S2178" s="3">
        <v>307</v>
      </c>
      <c r="T2178">
        <v>4</v>
      </c>
      <c r="U2178" t="str">
        <f>IF(Ecommerce_Sales[[#This Row],[Delivery_Time_Days]]&gt;7,"Delay",IF(Ecommerce_Sales[[#This Row],[Delivery_Time_Days]] = 0,"No delivery",IF(Ecommerce_Sales[[#This Row],[Delivery_Time_Days]]&lt;=7,"On-time")))</f>
        <v>On-time</v>
      </c>
      <c r="V2178" s="7">
        <f>Ecommerce_Sales[[#This Row],[Profit]]/Ecommerce_Sales[[#This Row],[Total_Price]]</f>
        <v>0.25</v>
      </c>
      <c r="W2178" s="3">
        <v>1168</v>
      </c>
      <c r="X2178" s="3"/>
    </row>
    <row r="2179" spans="1:24" x14ac:dyDescent="0.25">
      <c r="A2179" s="1" t="s">
        <v>6996</v>
      </c>
      <c r="B2179" s="1" t="s">
        <v>292</v>
      </c>
      <c r="C2179" s="1" t="s">
        <v>293</v>
      </c>
      <c r="D2179" s="1" t="s">
        <v>3342</v>
      </c>
      <c r="E2179" s="1" t="s">
        <v>1954</v>
      </c>
      <c r="F2179" s="2">
        <v>45009</v>
      </c>
      <c r="G2179" s="2">
        <v>45649</v>
      </c>
      <c r="H2179" s="2" t="str">
        <f>TEXT(Ecommerce_Sales[[#This Row],[Order_Date]],"mmmm")</f>
        <v>December</v>
      </c>
      <c r="I2179" s="2" t="str">
        <f>TEXT(Ecommerce_Sales[[#This Row],[Order_Date]],"yyyy")</f>
        <v>2024</v>
      </c>
      <c r="J2179" s="2" t="str">
        <f>TEXT(Ecommerce_Sales[[#This Row],[Order_Date]],"mmmm")</f>
        <v>December</v>
      </c>
      <c r="K2179" s="1" t="s">
        <v>1947</v>
      </c>
      <c r="L2179" s="1" t="s">
        <v>6997</v>
      </c>
      <c r="M2179" s="1" t="s">
        <v>2072</v>
      </c>
      <c r="N2179" s="1" t="s">
        <v>1950</v>
      </c>
      <c r="O2179" s="3">
        <v>308</v>
      </c>
      <c r="P2179">
        <v>4</v>
      </c>
      <c r="Q2179" s="3">
        <v>1230</v>
      </c>
      <c r="R2179" s="1" t="s">
        <v>2008</v>
      </c>
      <c r="S2179" s="3">
        <v>106</v>
      </c>
      <c r="T2179">
        <v>9</v>
      </c>
      <c r="U2179" t="str">
        <f>IF(Ecommerce_Sales[[#This Row],[Delivery_Time_Days]]&gt;7,"Delay",IF(Ecommerce_Sales[[#This Row],[Delivery_Time_Days]] = 0,"No delivery",IF(Ecommerce_Sales[[#This Row],[Delivery_Time_Days]]&lt;=7,"On-time")))</f>
        <v>Delay</v>
      </c>
      <c r="V2179" s="7">
        <f>Ecommerce_Sales[[#This Row],[Profit]]/Ecommerce_Sales[[#This Row],[Total_Price]]</f>
        <v>0.4</v>
      </c>
      <c r="W2179" s="3">
        <v>492</v>
      </c>
      <c r="X2179" s="3"/>
    </row>
    <row r="2180" spans="1:24" x14ac:dyDescent="0.25">
      <c r="A2180" s="1" t="s">
        <v>6998</v>
      </c>
      <c r="B2180" s="1" t="s">
        <v>1005</v>
      </c>
      <c r="C2180" s="1" t="s">
        <v>1006</v>
      </c>
      <c r="D2180" s="1" t="s">
        <v>4771</v>
      </c>
      <c r="E2180" s="1" t="s">
        <v>1981</v>
      </c>
      <c r="F2180" s="2">
        <v>45171</v>
      </c>
      <c r="G2180" s="2">
        <v>45003</v>
      </c>
      <c r="H2180" s="2" t="str">
        <f>TEXT(Ecommerce_Sales[[#This Row],[Order_Date]],"mmmm")</f>
        <v>March</v>
      </c>
      <c r="I2180" s="2" t="str">
        <f>TEXT(Ecommerce_Sales[[#This Row],[Order_Date]],"yyyy")</f>
        <v>2023</v>
      </c>
      <c r="J2180" s="2" t="str">
        <f>TEXT(Ecommerce_Sales[[#This Row],[Order_Date]],"mmmm")</f>
        <v>March</v>
      </c>
      <c r="K2180" s="1" t="s">
        <v>1947</v>
      </c>
      <c r="L2180" s="1" t="s">
        <v>6999</v>
      </c>
      <c r="M2180" s="1" t="s">
        <v>1963</v>
      </c>
      <c r="N2180" s="1" t="s">
        <v>1957</v>
      </c>
      <c r="O2180" s="3">
        <v>65</v>
      </c>
      <c r="P2180">
        <v>2</v>
      </c>
      <c r="Q2180" s="3">
        <v>131</v>
      </c>
      <c r="R2180" s="1" t="s">
        <v>1951</v>
      </c>
      <c r="S2180" s="3">
        <v>15</v>
      </c>
      <c r="T2180">
        <v>8</v>
      </c>
      <c r="U2180" t="str">
        <f>IF(Ecommerce_Sales[[#This Row],[Delivery_Time_Days]]&gt;7,"Delay",IF(Ecommerce_Sales[[#This Row],[Delivery_Time_Days]] = 0,"No delivery",IF(Ecommerce_Sales[[#This Row],[Delivery_Time_Days]]&lt;=7,"On-time")))</f>
        <v>Delay</v>
      </c>
      <c r="V2180" s="7">
        <f>Ecommerce_Sales[[#This Row],[Profit]]/Ecommerce_Sales[[#This Row],[Total_Price]]</f>
        <v>0.15267175572519084</v>
      </c>
      <c r="W2180" s="3">
        <v>20</v>
      </c>
      <c r="X2180" s="3"/>
    </row>
    <row r="2181" spans="1:24" x14ac:dyDescent="0.25">
      <c r="A2181" s="1" t="s">
        <v>7000</v>
      </c>
      <c r="B2181" s="1" t="s">
        <v>622</v>
      </c>
      <c r="C2181" s="1" t="s">
        <v>623</v>
      </c>
      <c r="D2181" s="1" t="s">
        <v>2320</v>
      </c>
      <c r="E2181" s="1" t="s">
        <v>1966</v>
      </c>
      <c r="F2181" s="2">
        <v>45084</v>
      </c>
      <c r="G2181" s="2">
        <v>44956</v>
      </c>
      <c r="H2181" s="2" t="str">
        <f>TEXT(Ecommerce_Sales[[#This Row],[Order_Date]],"mmmm")</f>
        <v>January</v>
      </c>
      <c r="I2181" s="2" t="str">
        <f>TEXT(Ecommerce_Sales[[#This Row],[Order_Date]],"yyyy")</f>
        <v>2023</v>
      </c>
      <c r="J2181" s="2" t="str">
        <f>TEXT(Ecommerce_Sales[[#This Row],[Order_Date]],"mmmm")</f>
        <v>January</v>
      </c>
      <c r="K2181" s="1" t="s">
        <v>1947</v>
      </c>
      <c r="L2181" s="1" t="s">
        <v>7001</v>
      </c>
      <c r="M2181" s="1" t="s">
        <v>2054</v>
      </c>
      <c r="N2181" s="1" t="s">
        <v>1957</v>
      </c>
      <c r="O2181" s="3">
        <v>899</v>
      </c>
      <c r="P2181">
        <v>4</v>
      </c>
      <c r="Q2181" s="3">
        <v>3596</v>
      </c>
      <c r="R2181" s="1" t="s">
        <v>1958</v>
      </c>
      <c r="S2181" s="3">
        <v>429</v>
      </c>
      <c r="T2181">
        <v>3</v>
      </c>
      <c r="U2181" t="str">
        <f>IF(Ecommerce_Sales[[#This Row],[Delivery_Time_Days]]&gt;7,"Delay",IF(Ecommerce_Sales[[#This Row],[Delivery_Time_Days]] = 0,"No delivery",IF(Ecommerce_Sales[[#This Row],[Delivery_Time_Days]]&lt;=7,"On-time")))</f>
        <v>On-time</v>
      </c>
      <c r="V2181" s="7">
        <f>Ecommerce_Sales[[#This Row],[Profit]]/Ecommerce_Sales[[#This Row],[Total_Price]]</f>
        <v>0.14988876529477196</v>
      </c>
      <c r="W2181" s="3">
        <v>539</v>
      </c>
      <c r="X2181" s="3"/>
    </row>
    <row r="2182" spans="1:24" x14ac:dyDescent="0.25">
      <c r="A2182" s="1" t="s">
        <v>7002</v>
      </c>
      <c r="B2182" s="1" t="s">
        <v>1173</v>
      </c>
      <c r="C2182" s="1" t="s">
        <v>1174</v>
      </c>
      <c r="D2182" s="1" t="s">
        <v>2559</v>
      </c>
      <c r="E2182" s="1" t="s">
        <v>1961</v>
      </c>
      <c r="F2182" s="2">
        <v>45455</v>
      </c>
      <c r="G2182" s="2">
        <v>45474</v>
      </c>
      <c r="H2182" s="2" t="str">
        <f>TEXT(Ecommerce_Sales[[#This Row],[Order_Date]],"mmmm")</f>
        <v>July</v>
      </c>
      <c r="I2182" s="2" t="str">
        <f>TEXT(Ecommerce_Sales[[#This Row],[Order_Date]],"yyyy")</f>
        <v>2024</v>
      </c>
      <c r="J2182" s="2" t="str">
        <f>TEXT(Ecommerce_Sales[[#This Row],[Order_Date]],"mmmm")</f>
        <v>July</v>
      </c>
      <c r="K2182" s="1" t="s">
        <v>1947</v>
      </c>
      <c r="L2182" s="1" t="s">
        <v>7003</v>
      </c>
      <c r="M2182" s="1" t="s">
        <v>2047</v>
      </c>
      <c r="N2182" s="1" t="s">
        <v>1989</v>
      </c>
      <c r="O2182" s="3">
        <v>817</v>
      </c>
      <c r="P2182">
        <v>5</v>
      </c>
      <c r="Q2182" s="3">
        <v>4086</v>
      </c>
      <c r="R2182" s="1" t="s">
        <v>1958</v>
      </c>
      <c r="S2182" s="3">
        <v>406</v>
      </c>
      <c r="T2182">
        <v>7</v>
      </c>
      <c r="U2182" t="str">
        <f>IF(Ecommerce_Sales[[#This Row],[Delivery_Time_Days]]&gt;7,"Delay",IF(Ecommerce_Sales[[#This Row],[Delivery_Time_Days]] = 0,"No delivery",IF(Ecommerce_Sales[[#This Row],[Delivery_Time_Days]]&lt;=7,"On-time")))</f>
        <v>On-time</v>
      </c>
      <c r="V2182" s="7">
        <f>Ecommerce_Sales[[#This Row],[Profit]]/Ecommerce_Sales[[#This Row],[Total_Price]]</f>
        <v>0.24987763093489965</v>
      </c>
      <c r="W2182" s="3">
        <v>1021</v>
      </c>
      <c r="X2182" s="3"/>
    </row>
    <row r="2183" spans="1:24" x14ac:dyDescent="0.25">
      <c r="A2183" s="1" t="s">
        <v>7004</v>
      </c>
      <c r="B2183" s="1" t="s">
        <v>955</v>
      </c>
      <c r="C2183" s="1" t="s">
        <v>956</v>
      </c>
      <c r="D2183" s="1" t="s">
        <v>2488</v>
      </c>
      <c r="E2183" s="1" t="s">
        <v>1946</v>
      </c>
      <c r="F2183" s="2">
        <v>45071</v>
      </c>
      <c r="G2183" s="2">
        <v>45434</v>
      </c>
      <c r="H2183" s="2" t="str">
        <f>TEXT(Ecommerce_Sales[[#This Row],[Order_Date]],"mmmm")</f>
        <v>May</v>
      </c>
      <c r="I2183" s="2" t="str">
        <f>TEXT(Ecommerce_Sales[[#This Row],[Order_Date]],"yyyy")</f>
        <v>2024</v>
      </c>
      <c r="J2183" s="2" t="str">
        <f>TEXT(Ecommerce_Sales[[#This Row],[Order_Date]],"mmmm")</f>
        <v>May</v>
      </c>
      <c r="K2183" s="1" t="s">
        <v>1947</v>
      </c>
      <c r="L2183" s="1" t="s">
        <v>3373</v>
      </c>
      <c r="M2183" s="1" t="s">
        <v>1956</v>
      </c>
      <c r="N2183" s="1" t="s">
        <v>1957</v>
      </c>
      <c r="O2183" s="3">
        <v>848</v>
      </c>
      <c r="P2183">
        <v>4</v>
      </c>
      <c r="Q2183" s="3">
        <v>3390</v>
      </c>
      <c r="R2183" s="1" t="s">
        <v>2008</v>
      </c>
      <c r="S2183" s="3">
        <v>505</v>
      </c>
      <c r="T2183">
        <v>9</v>
      </c>
      <c r="U2183" t="str">
        <f>IF(Ecommerce_Sales[[#This Row],[Delivery_Time_Days]]&gt;7,"Delay",IF(Ecommerce_Sales[[#This Row],[Delivery_Time_Days]] = 0,"No delivery",IF(Ecommerce_Sales[[#This Row],[Delivery_Time_Days]]&lt;=7,"On-time")))</f>
        <v>Delay</v>
      </c>
      <c r="V2183" s="7">
        <f>Ecommerce_Sales[[#This Row],[Profit]]/Ecommerce_Sales[[#This Row],[Total_Price]]</f>
        <v>0.15014749262536872</v>
      </c>
      <c r="W2183" s="3">
        <v>509</v>
      </c>
      <c r="X2183" s="3"/>
    </row>
    <row r="2184" spans="1:24" x14ac:dyDescent="0.25">
      <c r="A2184" s="1" t="s">
        <v>7005</v>
      </c>
      <c r="B2184" s="1" t="s">
        <v>272</v>
      </c>
      <c r="C2184" s="1" t="s">
        <v>273</v>
      </c>
      <c r="D2184" s="1" t="s">
        <v>4531</v>
      </c>
      <c r="E2184" s="1" t="s">
        <v>1996</v>
      </c>
      <c r="F2184" s="2">
        <v>45107</v>
      </c>
      <c r="G2184" s="2">
        <v>45124</v>
      </c>
      <c r="H2184" s="2" t="str">
        <f>TEXT(Ecommerce_Sales[[#This Row],[Order_Date]],"mmmm")</f>
        <v>July</v>
      </c>
      <c r="I2184" s="2" t="str">
        <f>TEXT(Ecommerce_Sales[[#This Row],[Order_Date]],"yyyy")</f>
        <v>2023</v>
      </c>
      <c r="J2184" s="2" t="str">
        <f>TEXT(Ecommerce_Sales[[#This Row],[Order_Date]],"mmmm")</f>
        <v>July</v>
      </c>
      <c r="K2184" s="1" t="s">
        <v>1947</v>
      </c>
      <c r="L2184" s="1" t="s">
        <v>7006</v>
      </c>
      <c r="M2184" s="1" t="s">
        <v>2247</v>
      </c>
      <c r="N2184" s="1" t="s">
        <v>1957</v>
      </c>
      <c r="O2184" s="3">
        <v>474</v>
      </c>
      <c r="P2184">
        <v>6</v>
      </c>
      <c r="Q2184" s="3">
        <v>2842</v>
      </c>
      <c r="R2184" s="1" t="s">
        <v>1951</v>
      </c>
      <c r="S2184" s="3">
        <v>222</v>
      </c>
      <c r="T2184">
        <v>10</v>
      </c>
      <c r="U2184" t="str">
        <f>IF(Ecommerce_Sales[[#This Row],[Delivery_Time_Days]]&gt;7,"Delay",IF(Ecommerce_Sales[[#This Row],[Delivery_Time_Days]] = 0,"No delivery",IF(Ecommerce_Sales[[#This Row],[Delivery_Time_Days]]&lt;=7,"On-time")))</f>
        <v>Delay</v>
      </c>
      <c r="V2184" s="7">
        <f>Ecommerce_Sales[[#This Row],[Profit]]/Ecommerce_Sales[[#This Row],[Total_Price]]</f>
        <v>0.14989444053483461</v>
      </c>
      <c r="W2184" s="3">
        <v>426</v>
      </c>
      <c r="X2184" s="3"/>
    </row>
    <row r="2185" spans="1:24" x14ac:dyDescent="0.25">
      <c r="A2185" s="1" t="s">
        <v>7007</v>
      </c>
      <c r="B2185" s="1" t="s">
        <v>32</v>
      </c>
      <c r="C2185" s="1" t="s">
        <v>957</v>
      </c>
      <c r="D2185" s="1" t="s">
        <v>5343</v>
      </c>
      <c r="E2185" s="1" t="s">
        <v>1966</v>
      </c>
      <c r="F2185" s="2">
        <v>45375</v>
      </c>
      <c r="G2185" s="2">
        <v>45553</v>
      </c>
      <c r="H2185" s="2" t="str">
        <f>TEXT(Ecommerce_Sales[[#This Row],[Order_Date]],"mmmm")</f>
        <v>September</v>
      </c>
      <c r="I2185" s="2" t="str">
        <f>TEXT(Ecommerce_Sales[[#This Row],[Order_Date]],"yyyy")</f>
        <v>2024</v>
      </c>
      <c r="J2185" s="2" t="str">
        <f>TEXT(Ecommerce_Sales[[#This Row],[Order_Date]],"mmmm")</f>
        <v>September</v>
      </c>
      <c r="K2185" s="1" t="s">
        <v>1947</v>
      </c>
      <c r="L2185" s="1" t="s">
        <v>7008</v>
      </c>
      <c r="M2185" s="1" t="s">
        <v>2104</v>
      </c>
      <c r="N2185" s="1" t="s">
        <v>1978</v>
      </c>
      <c r="O2185" s="3">
        <v>415</v>
      </c>
      <c r="P2185">
        <v>5</v>
      </c>
      <c r="Q2185" s="3">
        <v>2074</v>
      </c>
      <c r="R2185" s="1" t="s">
        <v>1958</v>
      </c>
      <c r="S2185" s="3">
        <v>302</v>
      </c>
      <c r="T2185">
        <v>8</v>
      </c>
      <c r="U2185" t="str">
        <f>IF(Ecommerce_Sales[[#This Row],[Delivery_Time_Days]]&gt;7,"Delay",IF(Ecommerce_Sales[[#This Row],[Delivery_Time_Days]] = 0,"No delivery",IF(Ecommerce_Sales[[#This Row],[Delivery_Time_Days]]&lt;=7,"On-time")))</f>
        <v>Delay</v>
      </c>
      <c r="V2185" s="7">
        <f>Ecommerce_Sales[[#This Row],[Profit]]/Ecommerce_Sales[[#This Row],[Total_Price]]</f>
        <v>0.35004821600771457</v>
      </c>
      <c r="W2185" s="3">
        <v>726</v>
      </c>
      <c r="X2185" s="3"/>
    </row>
    <row r="2186" spans="1:24" x14ac:dyDescent="0.25">
      <c r="A2186" s="1" t="s">
        <v>7009</v>
      </c>
      <c r="B2186" s="1" t="s">
        <v>1205</v>
      </c>
      <c r="C2186" s="1" t="s">
        <v>1206</v>
      </c>
      <c r="D2186" s="1" t="s">
        <v>2376</v>
      </c>
      <c r="E2186" s="1" t="s">
        <v>1961</v>
      </c>
      <c r="F2186" s="2">
        <v>45373</v>
      </c>
      <c r="G2186" s="2">
        <v>45046</v>
      </c>
      <c r="H2186" s="2" t="str">
        <f>TEXT(Ecommerce_Sales[[#This Row],[Order_Date]],"mmmm")</f>
        <v>April</v>
      </c>
      <c r="I2186" s="2" t="str">
        <f>TEXT(Ecommerce_Sales[[#This Row],[Order_Date]],"yyyy")</f>
        <v>2023</v>
      </c>
      <c r="J2186" s="2" t="str">
        <f>TEXT(Ecommerce_Sales[[#This Row],[Order_Date]],"mmmm")</f>
        <v>April</v>
      </c>
      <c r="K2186" s="1" t="s">
        <v>1947</v>
      </c>
      <c r="L2186" s="1" t="s">
        <v>7010</v>
      </c>
      <c r="M2186" s="1" t="s">
        <v>2058</v>
      </c>
      <c r="N2186" s="1" t="s">
        <v>1950</v>
      </c>
      <c r="O2186" s="3">
        <v>383</v>
      </c>
      <c r="P2186">
        <v>3</v>
      </c>
      <c r="Q2186" s="3">
        <v>1148</v>
      </c>
      <c r="R2186" s="1" t="s">
        <v>1958</v>
      </c>
      <c r="S2186" s="3">
        <v>130</v>
      </c>
      <c r="T2186">
        <v>3</v>
      </c>
      <c r="U2186" t="str">
        <f>IF(Ecommerce_Sales[[#This Row],[Delivery_Time_Days]]&gt;7,"Delay",IF(Ecommerce_Sales[[#This Row],[Delivery_Time_Days]] = 0,"No delivery",IF(Ecommerce_Sales[[#This Row],[Delivery_Time_Days]]&lt;=7,"On-time")))</f>
        <v>On-time</v>
      </c>
      <c r="V2186" s="7">
        <f>Ecommerce_Sales[[#This Row],[Profit]]/Ecommerce_Sales[[#This Row],[Total_Price]]</f>
        <v>0.39982578397212543</v>
      </c>
      <c r="W2186" s="3">
        <v>459</v>
      </c>
      <c r="X2186" s="3"/>
    </row>
    <row r="2187" spans="1:24" x14ac:dyDescent="0.25">
      <c r="A2187" s="1" t="s">
        <v>7011</v>
      </c>
      <c r="B2187" s="1" t="s">
        <v>400</v>
      </c>
      <c r="C2187" s="1" t="s">
        <v>401</v>
      </c>
      <c r="D2187" s="1" t="s">
        <v>4496</v>
      </c>
      <c r="E2187" s="1" t="s">
        <v>1996</v>
      </c>
      <c r="F2187" s="2">
        <v>45306</v>
      </c>
      <c r="G2187" s="2">
        <v>45592</v>
      </c>
      <c r="H2187" s="2" t="str">
        <f>TEXT(Ecommerce_Sales[[#This Row],[Order_Date]],"mmmm")</f>
        <v>October</v>
      </c>
      <c r="I2187" s="2" t="str">
        <f>TEXT(Ecommerce_Sales[[#This Row],[Order_Date]],"yyyy")</f>
        <v>2024</v>
      </c>
      <c r="J2187" s="2" t="str">
        <f>TEXT(Ecommerce_Sales[[#This Row],[Order_Date]],"mmmm")</f>
        <v>October</v>
      </c>
      <c r="K2187" s="1" t="s">
        <v>1947</v>
      </c>
      <c r="L2187" s="1" t="s">
        <v>7012</v>
      </c>
      <c r="M2187" s="1" t="s">
        <v>1963</v>
      </c>
      <c r="N2187" s="1" t="s">
        <v>1957</v>
      </c>
      <c r="O2187" s="3">
        <v>903</v>
      </c>
      <c r="P2187">
        <v>1</v>
      </c>
      <c r="Q2187" s="3">
        <v>903</v>
      </c>
      <c r="R2187" s="1" t="s">
        <v>2016</v>
      </c>
      <c r="S2187" s="3">
        <v>102</v>
      </c>
      <c r="T2187">
        <v>10</v>
      </c>
      <c r="U2187" t="str">
        <f>IF(Ecommerce_Sales[[#This Row],[Delivery_Time_Days]]&gt;7,"Delay",IF(Ecommerce_Sales[[#This Row],[Delivery_Time_Days]] = 0,"No delivery",IF(Ecommerce_Sales[[#This Row],[Delivery_Time_Days]]&lt;=7,"On-time")))</f>
        <v>Delay</v>
      </c>
      <c r="V2187" s="7">
        <f>Ecommerce_Sales[[#This Row],[Profit]]/Ecommerce_Sales[[#This Row],[Total_Price]]</f>
        <v>0.14950166112956811</v>
      </c>
      <c r="W2187" s="3">
        <v>135</v>
      </c>
      <c r="X2187" s="3"/>
    </row>
    <row r="2188" spans="1:24" x14ac:dyDescent="0.25">
      <c r="A2188" s="1" t="s">
        <v>7013</v>
      </c>
      <c r="B2188" s="1" t="s">
        <v>426</v>
      </c>
      <c r="C2188" s="1" t="s">
        <v>427</v>
      </c>
      <c r="D2188" s="1" t="s">
        <v>2419</v>
      </c>
      <c r="E2188" s="1" t="s">
        <v>1996</v>
      </c>
      <c r="F2188" s="2">
        <v>45155</v>
      </c>
      <c r="G2188" s="2">
        <v>45094</v>
      </c>
      <c r="H2188" s="2" t="str">
        <f>TEXT(Ecommerce_Sales[[#This Row],[Order_Date]],"mmmm")</f>
        <v>June</v>
      </c>
      <c r="I2188" s="2" t="str">
        <f>TEXT(Ecommerce_Sales[[#This Row],[Order_Date]],"yyyy")</f>
        <v>2023</v>
      </c>
      <c r="J2188" s="2" t="str">
        <f>TEXT(Ecommerce_Sales[[#This Row],[Order_Date]],"mmmm")</f>
        <v>June</v>
      </c>
      <c r="K2188" s="1" t="s">
        <v>1947</v>
      </c>
      <c r="L2188" s="1" t="s">
        <v>7014</v>
      </c>
      <c r="M2188" s="1" t="s">
        <v>1968</v>
      </c>
      <c r="N2188" s="1" t="s">
        <v>1957</v>
      </c>
      <c r="O2188" s="3">
        <v>952</v>
      </c>
      <c r="P2188">
        <v>4</v>
      </c>
      <c r="Q2188" s="3">
        <v>3808</v>
      </c>
      <c r="R2188" s="1" t="s">
        <v>1958</v>
      </c>
      <c r="S2188" s="3">
        <v>225</v>
      </c>
      <c r="T2188">
        <v>10</v>
      </c>
      <c r="U2188" t="str">
        <f>IF(Ecommerce_Sales[[#This Row],[Delivery_Time_Days]]&gt;7,"Delay",IF(Ecommerce_Sales[[#This Row],[Delivery_Time_Days]] = 0,"No delivery",IF(Ecommerce_Sales[[#This Row],[Delivery_Time_Days]]&lt;=7,"On-time")))</f>
        <v>Delay</v>
      </c>
      <c r="V2188" s="7">
        <f>Ecommerce_Sales[[#This Row],[Profit]]/Ecommerce_Sales[[#This Row],[Total_Price]]</f>
        <v>0.14994747899159663</v>
      </c>
      <c r="W2188" s="3">
        <v>571</v>
      </c>
      <c r="X2188" s="3"/>
    </row>
    <row r="2189" spans="1:24" x14ac:dyDescent="0.25">
      <c r="A2189" s="1" t="s">
        <v>7015</v>
      </c>
      <c r="B2189" s="1" t="s">
        <v>971</v>
      </c>
      <c r="C2189" s="1" t="s">
        <v>972</v>
      </c>
      <c r="D2189" s="1" t="s">
        <v>3981</v>
      </c>
      <c r="E2189" s="1" t="s">
        <v>1996</v>
      </c>
      <c r="F2189" s="2">
        <v>45139</v>
      </c>
      <c r="G2189" s="2">
        <v>45292</v>
      </c>
      <c r="H2189" s="2" t="str">
        <f>TEXT(Ecommerce_Sales[[#This Row],[Order_Date]],"mmmm")</f>
        <v>January</v>
      </c>
      <c r="I2189" s="2" t="str">
        <f>TEXT(Ecommerce_Sales[[#This Row],[Order_Date]],"yyyy")</f>
        <v>2024</v>
      </c>
      <c r="J2189" s="2" t="str">
        <f>TEXT(Ecommerce_Sales[[#This Row],[Order_Date]],"mmmm")</f>
        <v>January</v>
      </c>
      <c r="K2189" s="1" t="s">
        <v>1947</v>
      </c>
      <c r="L2189" s="1" t="s">
        <v>7016</v>
      </c>
      <c r="M2189" s="1" t="s">
        <v>1972</v>
      </c>
      <c r="N2189" s="1" t="s">
        <v>1973</v>
      </c>
      <c r="O2189" s="3">
        <v>174</v>
      </c>
      <c r="P2189">
        <v>3</v>
      </c>
      <c r="Q2189" s="3">
        <v>523</v>
      </c>
      <c r="R2189" s="1" t="s">
        <v>1951</v>
      </c>
      <c r="S2189" s="3">
        <v>69</v>
      </c>
      <c r="T2189">
        <v>4</v>
      </c>
      <c r="U2189" t="str">
        <f>IF(Ecommerce_Sales[[#This Row],[Delivery_Time_Days]]&gt;7,"Delay",IF(Ecommerce_Sales[[#This Row],[Delivery_Time_Days]] = 0,"No delivery",IF(Ecommerce_Sales[[#This Row],[Delivery_Time_Days]]&lt;=7,"On-time")))</f>
        <v>On-time</v>
      </c>
      <c r="V2189" s="7">
        <f>Ecommerce_Sales[[#This Row],[Profit]]/Ecommerce_Sales[[#This Row],[Total_Price]]</f>
        <v>0.30019120458891013</v>
      </c>
      <c r="W2189" s="3">
        <v>157</v>
      </c>
      <c r="X2189" s="3"/>
    </row>
    <row r="2190" spans="1:24" x14ac:dyDescent="0.25">
      <c r="A2190" s="1" t="s">
        <v>7017</v>
      </c>
      <c r="B2190" s="1" t="s">
        <v>1015</v>
      </c>
      <c r="C2190" s="1" t="s">
        <v>1016</v>
      </c>
      <c r="D2190" s="1" t="s">
        <v>5339</v>
      </c>
      <c r="E2190" s="1" t="s">
        <v>2005</v>
      </c>
      <c r="F2190" s="2">
        <v>44988</v>
      </c>
      <c r="G2190" s="2">
        <v>44958</v>
      </c>
      <c r="H2190" s="2" t="str">
        <f>TEXT(Ecommerce_Sales[[#This Row],[Order_Date]],"mmmm")</f>
        <v>February</v>
      </c>
      <c r="I2190" s="2" t="str">
        <f>TEXT(Ecommerce_Sales[[#This Row],[Order_Date]],"yyyy")</f>
        <v>2023</v>
      </c>
      <c r="J2190" s="2" t="str">
        <f>TEXT(Ecommerce_Sales[[#This Row],[Order_Date]],"mmmm")</f>
        <v>February</v>
      </c>
      <c r="K2190" s="1" t="s">
        <v>1947</v>
      </c>
      <c r="L2190" s="1" t="s">
        <v>7018</v>
      </c>
      <c r="M2190" s="1" t="s">
        <v>2054</v>
      </c>
      <c r="N2190" s="1" t="s">
        <v>1957</v>
      </c>
      <c r="O2190" s="3">
        <v>286</v>
      </c>
      <c r="P2190">
        <v>1</v>
      </c>
      <c r="Q2190" s="3">
        <v>286</v>
      </c>
      <c r="R2190" s="1" t="s">
        <v>1958</v>
      </c>
      <c r="S2190" s="3">
        <v>23</v>
      </c>
      <c r="T2190">
        <v>5</v>
      </c>
      <c r="U2190" t="str">
        <f>IF(Ecommerce_Sales[[#This Row],[Delivery_Time_Days]]&gt;7,"Delay",IF(Ecommerce_Sales[[#This Row],[Delivery_Time_Days]] = 0,"No delivery",IF(Ecommerce_Sales[[#This Row],[Delivery_Time_Days]]&lt;=7,"On-time")))</f>
        <v>On-time</v>
      </c>
      <c r="V2190" s="7">
        <f>Ecommerce_Sales[[#This Row],[Profit]]/Ecommerce_Sales[[#This Row],[Total_Price]]</f>
        <v>0.15034965034965034</v>
      </c>
      <c r="W2190" s="3">
        <v>43</v>
      </c>
      <c r="X2190" s="3"/>
    </row>
    <row r="2191" spans="1:24" x14ac:dyDescent="0.25">
      <c r="A2191" s="1" t="s">
        <v>7019</v>
      </c>
      <c r="B2191" s="1" t="s">
        <v>984</v>
      </c>
      <c r="C2191" s="1" t="s">
        <v>985</v>
      </c>
      <c r="D2191" s="1" t="s">
        <v>2920</v>
      </c>
      <c r="E2191" s="1" t="s">
        <v>1961</v>
      </c>
      <c r="F2191" s="2">
        <v>45528</v>
      </c>
      <c r="G2191" s="2">
        <v>44939</v>
      </c>
      <c r="H2191" s="2" t="str">
        <f>TEXT(Ecommerce_Sales[[#This Row],[Order_Date]],"mmmm")</f>
        <v>January</v>
      </c>
      <c r="I2191" s="2" t="str">
        <f>TEXT(Ecommerce_Sales[[#This Row],[Order_Date]],"yyyy")</f>
        <v>2023</v>
      </c>
      <c r="J2191" s="2" t="str">
        <f>TEXT(Ecommerce_Sales[[#This Row],[Order_Date]],"mmmm")</f>
        <v>January</v>
      </c>
      <c r="K2191" s="1" t="s">
        <v>1986</v>
      </c>
      <c r="L2191" s="1" t="s">
        <v>6403</v>
      </c>
      <c r="M2191" s="1" t="s">
        <v>2026</v>
      </c>
      <c r="N2191" s="1" t="s">
        <v>1978</v>
      </c>
      <c r="O2191" s="3">
        <v>436</v>
      </c>
      <c r="P2191">
        <v>4</v>
      </c>
      <c r="Q2191" s="3">
        <v>1742</v>
      </c>
      <c r="R2191" s="1" t="s">
        <v>1951</v>
      </c>
      <c r="S2191" s="3">
        <v>230</v>
      </c>
      <c r="U2191" t="str">
        <f>IF(Ecommerce_Sales[[#This Row],[Delivery_Time_Days]]&gt;7,"Delay",IF(Ecommerce_Sales[[#This Row],[Delivery_Time_Days]] = 0,"No delivery",IF(Ecommerce_Sales[[#This Row],[Delivery_Time_Days]]&lt;=7,"On-time")))</f>
        <v>No delivery</v>
      </c>
      <c r="V2191" s="7">
        <f>Ecommerce_Sales[[#This Row],[Profit]]/Ecommerce_Sales[[#This Row],[Total_Price]]</f>
        <v>0.35017221584385766</v>
      </c>
      <c r="W2191" s="3">
        <v>610</v>
      </c>
      <c r="X2191" s="3"/>
    </row>
    <row r="2192" spans="1:24" x14ac:dyDescent="0.25">
      <c r="A2192" s="1" t="s">
        <v>7020</v>
      </c>
      <c r="B2192" s="1" t="s">
        <v>1437</v>
      </c>
      <c r="C2192" s="1" t="s">
        <v>1438</v>
      </c>
      <c r="D2192" s="1" t="s">
        <v>6200</v>
      </c>
      <c r="E2192" s="1" t="s">
        <v>1981</v>
      </c>
      <c r="F2192" s="2">
        <v>45385</v>
      </c>
      <c r="G2192" s="2">
        <v>44959</v>
      </c>
      <c r="H2192" s="2" t="str">
        <f>TEXT(Ecommerce_Sales[[#This Row],[Order_Date]],"mmmm")</f>
        <v>February</v>
      </c>
      <c r="I2192" s="2" t="str">
        <f>TEXT(Ecommerce_Sales[[#This Row],[Order_Date]],"yyyy")</f>
        <v>2023</v>
      </c>
      <c r="J2192" s="2" t="str">
        <f>TEXT(Ecommerce_Sales[[#This Row],[Order_Date]],"mmmm")</f>
        <v>February</v>
      </c>
      <c r="K2192" s="1" t="s">
        <v>1947</v>
      </c>
      <c r="L2192" s="1" t="s">
        <v>7021</v>
      </c>
      <c r="M2192" s="1" t="s">
        <v>1988</v>
      </c>
      <c r="N2192" s="1" t="s">
        <v>1989</v>
      </c>
      <c r="O2192" s="3">
        <v>188</v>
      </c>
      <c r="P2192">
        <v>4</v>
      </c>
      <c r="Q2192" s="3">
        <v>754</v>
      </c>
      <c r="R2192" s="1" t="s">
        <v>1951</v>
      </c>
      <c r="S2192" s="3">
        <v>95</v>
      </c>
      <c r="T2192">
        <v>2</v>
      </c>
      <c r="U2192" t="str">
        <f>IF(Ecommerce_Sales[[#This Row],[Delivery_Time_Days]]&gt;7,"Delay",IF(Ecommerce_Sales[[#This Row],[Delivery_Time_Days]] = 0,"No delivery",IF(Ecommerce_Sales[[#This Row],[Delivery_Time_Days]]&lt;=7,"On-time")))</f>
        <v>On-time</v>
      </c>
      <c r="V2192" s="7">
        <f>Ecommerce_Sales[[#This Row],[Profit]]/Ecommerce_Sales[[#This Row],[Total_Price]]</f>
        <v>0.24933687002652519</v>
      </c>
      <c r="W2192" s="3">
        <v>188</v>
      </c>
      <c r="X2192" s="3"/>
    </row>
    <row r="2193" spans="1:24" x14ac:dyDescent="0.25">
      <c r="A2193" s="1" t="s">
        <v>7022</v>
      </c>
      <c r="B2193" s="1" t="s">
        <v>1483</v>
      </c>
      <c r="C2193" s="1" t="s">
        <v>1593</v>
      </c>
      <c r="D2193" s="1" t="s">
        <v>3646</v>
      </c>
      <c r="E2193" s="1" t="s">
        <v>1996</v>
      </c>
      <c r="F2193" s="2">
        <v>45555</v>
      </c>
      <c r="G2193" s="2">
        <v>45413</v>
      </c>
      <c r="H2193" s="2" t="str">
        <f>TEXT(Ecommerce_Sales[[#This Row],[Order_Date]],"mmmm")</f>
        <v>May</v>
      </c>
      <c r="I2193" s="2" t="str">
        <f>TEXT(Ecommerce_Sales[[#This Row],[Order_Date]],"yyyy")</f>
        <v>2024</v>
      </c>
      <c r="J2193" s="2" t="str">
        <f>TEXT(Ecommerce_Sales[[#This Row],[Order_Date]],"mmmm")</f>
        <v>May</v>
      </c>
      <c r="K2193" s="1" t="s">
        <v>1992</v>
      </c>
      <c r="L2193" s="1" t="s">
        <v>6275</v>
      </c>
      <c r="M2193" s="1" t="s">
        <v>2072</v>
      </c>
      <c r="N2193" s="1" t="s">
        <v>1950</v>
      </c>
      <c r="O2193" s="3">
        <v>672</v>
      </c>
      <c r="P2193">
        <v>2</v>
      </c>
      <c r="Q2193" s="3">
        <v>1345</v>
      </c>
      <c r="R2193" s="1" t="s">
        <v>1958</v>
      </c>
      <c r="S2193" s="3">
        <v>166</v>
      </c>
      <c r="U2193" t="str">
        <f>IF(Ecommerce_Sales[[#This Row],[Delivery_Time_Days]]&gt;7,"Delay",IF(Ecommerce_Sales[[#This Row],[Delivery_Time_Days]] = 0,"No delivery",IF(Ecommerce_Sales[[#This Row],[Delivery_Time_Days]]&lt;=7,"On-time")))</f>
        <v>No delivery</v>
      </c>
      <c r="V2193" s="7">
        <f>Ecommerce_Sales[[#This Row],[Profit]]/Ecommerce_Sales[[#This Row],[Total_Price]]</f>
        <v>0.4</v>
      </c>
      <c r="W2193" s="3">
        <v>538</v>
      </c>
      <c r="X2193" s="3"/>
    </row>
    <row r="2194" spans="1:24" x14ac:dyDescent="0.25">
      <c r="A2194" s="1" t="s">
        <v>7023</v>
      </c>
      <c r="B2194" s="1" t="s">
        <v>278</v>
      </c>
      <c r="C2194" s="1" t="s">
        <v>279</v>
      </c>
      <c r="D2194" s="1" t="s">
        <v>2502</v>
      </c>
      <c r="E2194" s="1" t="s">
        <v>1966</v>
      </c>
      <c r="F2194" s="2">
        <v>45443</v>
      </c>
      <c r="G2194" s="2">
        <v>45262</v>
      </c>
      <c r="H2194" s="2" t="str">
        <f>TEXT(Ecommerce_Sales[[#This Row],[Order_Date]],"mmmm")</f>
        <v>December</v>
      </c>
      <c r="I2194" s="2" t="str">
        <f>TEXT(Ecommerce_Sales[[#This Row],[Order_Date]],"yyyy")</f>
        <v>2023</v>
      </c>
      <c r="J2194" s="2" t="str">
        <f>TEXT(Ecommerce_Sales[[#This Row],[Order_Date]],"mmmm")</f>
        <v>December</v>
      </c>
      <c r="K2194" s="1" t="s">
        <v>1947</v>
      </c>
      <c r="L2194" s="1" t="s">
        <v>7024</v>
      </c>
      <c r="M2194" s="1" t="s">
        <v>2054</v>
      </c>
      <c r="N2194" s="1" t="s">
        <v>1957</v>
      </c>
      <c r="O2194" s="3">
        <v>631</v>
      </c>
      <c r="P2194">
        <v>4</v>
      </c>
      <c r="Q2194" s="3">
        <v>2524</v>
      </c>
      <c r="R2194" s="1" t="s">
        <v>2008</v>
      </c>
      <c r="S2194" s="3">
        <v>210</v>
      </c>
      <c r="T2194">
        <v>6</v>
      </c>
      <c r="U2194" t="str">
        <f>IF(Ecommerce_Sales[[#This Row],[Delivery_Time_Days]]&gt;7,"Delay",IF(Ecommerce_Sales[[#This Row],[Delivery_Time_Days]] = 0,"No delivery",IF(Ecommerce_Sales[[#This Row],[Delivery_Time_Days]]&lt;=7,"On-time")))</f>
        <v>On-time</v>
      </c>
      <c r="V2194" s="7">
        <f>Ecommerce_Sales[[#This Row],[Profit]]/Ecommerce_Sales[[#This Row],[Total_Price]]</f>
        <v>0.15015847860538828</v>
      </c>
      <c r="W2194" s="3">
        <v>379</v>
      </c>
      <c r="X2194" s="3"/>
    </row>
    <row r="2195" spans="1:24" x14ac:dyDescent="0.25">
      <c r="A2195" s="1" t="s">
        <v>7025</v>
      </c>
      <c r="B2195" s="1" t="s">
        <v>420</v>
      </c>
      <c r="C2195" s="1" t="s">
        <v>421</v>
      </c>
      <c r="D2195" s="1" t="s">
        <v>4174</v>
      </c>
      <c r="E2195" s="1" t="s">
        <v>1981</v>
      </c>
      <c r="F2195" s="2">
        <v>45519</v>
      </c>
      <c r="G2195" s="2">
        <v>45440</v>
      </c>
      <c r="H2195" s="2" t="str">
        <f>TEXT(Ecommerce_Sales[[#This Row],[Order_Date]],"mmmm")</f>
        <v>May</v>
      </c>
      <c r="I2195" s="2" t="str">
        <f>TEXT(Ecommerce_Sales[[#This Row],[Order_Date]],"yyyy")</f>
        <v>2024</v>
      </c>
      <c r="J2195" s="2" t="str">
        <f>TEXT(Ecommerce_Sales[[#This Row],[Order_Date]],"mmmm")</f>
        <v>May</v>
      </c>
      <c r="K2195" s="1" t="s">
        <v>1947</v>
      </c>
      <c r="L2195" s="1" t="s">
        <v>7026</v>
      </c>
      <c r="M2195" s="1" t="s">
        <v>1988</v>
      </c>
      <c r="N2195" s="1" t="s">
        <v>1989</v>
      </c>
      <c r="O2195" s="3">
        <v>316</v>
      </c>
      <c r="P2195">
        <v>1</v>
      </c>
      <c r="Q2195" s="3">
        <v>316</v>
      </c>
      <c r="R2195" s="1" t="s">
        <v>1958</v>
      </c>
      <c r="S2195" s="3">
        <v>38</v>
      </c>
      <c r="T2195">
        <v>7</v>
      </c>
      <c r="U2195" t="str">
        <f>IF(Ecommerce_Sales[[#This Row],[Delivery_Time_Days]]&gt;7,"Delay",IF(Ecommerce_Sales[[#This Row],[Delivery_Time_Days]] = 0,"No delivery",IF(Ecommerce_Sales[[#This Row],[Delivery_Time_Days]]&lt;=7,"On-time")))</f>
        <v>On-time</v>
      </c>
      <c r="V2195" s="7">
        <f>Ecommerce_Sales[[#This Row],[Profit]]/Ecommerce_Sales[[#This Row],[Total_Price]]</f>
        <v>0.25</v>
      </c>
      <c r="W2195" s="3">
        <v>79</v>
      </c>
      <c r="X2195" s="3"/>
    </row>
    <row r="2196" spans="1:24" x14ac:dyDescent="0.25">
      <c r="A2196" s="1" t="s">
        <v>7027</v>
      </c>
      <c r="B2196" s="1" t="s">
        <v>1483</v>
      </c>
      <c r="C2196" s="1" t="s">
        <v>1593</v>
      </c>
      <c r="D2196" s="1" t="s">
        <v>3646</v>
      </c>
      <c r="E2196" s="1" t="s">
        <v>1996</v>
      </c>
      <c r="F2196" s="2">
        <v>45555</v>
      </c>
      <c r="G2196" s="2">
        <v>45137</v>
      </c>
      <c r="H2196" s="2" t="str">
        <f>TEXT(Ecommerce_Sales[[#This Row],[Order_Date]],"mmmm")</f>
        <v>July</v>
      </c>
      <c r="I2196" s="2" t="str">
        <f>TEXT(Ecommerce_Sales[[#This Row],[Order_Date]],"yyyy")</f>
        <v>2023</v>
      </c>
      <c r="J2196" s="2" t="str">
        <f>TEXT(Ecommerce_Sales[[#This Row],[Order_Date]],"mmmm")</f>
        <v>July</v>
      </c>
      <c r="K2196" s="1" t="s">
        <v>1947</v>
      </c>
      <c r="L2196" s="1" t="s">
        <v>7028</v>
      </c>
      <c r="M2196" s="1" t="s">
        <v>2047</v>
      </c>
      <c r="N2196" s="1" t="s">
        <v>1989</v>
      </c>
      <c r="O2196" s="3">
        <v>297</v>
      </c>
      <c r="P2196">
        <v>2</v>
      </c>
      <c r="Q2196" s="3">
        <v>595</v>
      </c>
      <c r="R2196" s="1" t="s">
        <v>1958</v>
      </c>
      <c r="S2196" s="3">
        <v>62</v>
      </c>
      <c r="T2196">
        <v>7</v>
      </c>
      <c r="U2196" t="str">
        <f>IF(Ecommerce_Sales[[#This Row],[Delivery_Time_Days]]&gt;7,"Delay",IF(Ecommerce_Sales[[#This Row],[Delivery_Time_Days]] = 0,"No delivery",IF(Ecommerce_Sales[[#This Row],[Delivery_Time_Days]]&lt;=7,"On-time")))</f>
        <v>On-time</v>
      </c>
      <c r="V2196" s="7">
        <f>Ecommerce_Sales[[#This Row],[Profit]]/Ecommerce_Sales[[#This Row],[Total_Price]]</f>
        <v>0.25042016806722689</v>
      </c>
      <c r="W2196" s="3">
        <v>149</v>
      </c>
      <c r="X2196" s="3"/>
    </row>
    <row r="2197" spans="1:24" x14ac:dyDescent="0.25">
      <c r="A2197" s="1" t="s">
        <v>7029</v>
      </c>
      <c r="B2197" s="1" t="s">
        <v>1718</v>
      </c>
      <c r="C2197" s="1" t="s">
        <v>1719</v>
      </c>
      <c r="D2197" s="1" t="s">
        <v>2828</v>
      </c>
      <c r="E2197" s="1" t="s">
        <v>1961</v>
      </c>
      <c r="F2197" s="2">
        <v>45106</v>
      </c>
      <c r="G2197" s="2">
        <v>45167</v>
      </c>
      <c r="H2197" s="2" t="str">
        <f>TEXT(Ecommerce_Sales[[#This Row],[Order_Date]],"mmmm")</f>
        <v>August</v>
      </c>
      <c r="I2197" s="2" t="str">
        <f>TEXT(Ecommerce_Sales[[#This Row],[Order_Date]],"yyyy")</f>
        <v>2023</v>
      </c>
      <c r="J2197" s="2" t="str">
        <f>TEXT(Ecommerce_Sales[[#This Row],[Order_Date]],"mmmm")</f>
        <v>August</v>
      </c>
      <c r="K2197" s="1" t="s">
        <v>1947</v>
      </c>
      <c r="L2197" s="1" t="s">
        <v>7030</v>
      </c>
      <c r="M2197" s="1" t="s">
        <v>1949</v>
      </c>
      <c r="N2197" s="1" t="s">
        <v>1950</v>
      </c>
      <c r="O2197" s="3">
        <v>1162</v>
      </c>
      <c r="P2197">
        <v>3</v>
      </c>
      <c r="Q2197" s="3">
        <v>3485</v>
      </c>
      <c r="R2197" s="1" t="s">
        <v>1951</v>
      </c>
      <c r="S2197" s="3">
        <v>227</v>
      </c>
      <c r="T2197">
        <v>10</v>
      </c>
      <c r="U2197" t="str">
        <f>IF(Ecommerce_Sales[[#This Row],[Delivery_Time_Days]]&gt;7,"Delay",IF(Ecommerce_Sales[[#This Row],[Delivery_Time_Days]] = 0,"No delivery",IF(Ecommerce_Sales[[#This Row],[Delivery_Time_Days]]&lt;=7,"On-time")))</f>
        <v>Delay</v>
      </c>
      <c r="V2197" s="7">
        <f>Ecommerce_Sales[[#This Row],[Profit]]/Ecommerce_Sales[[#This Row],[Total_Price]]</f>
        <v>0.4</v>
      </c>
      <c r="W2197" s="3">
        <v>1394</v>
      </c>
      <c r="X2197" s="3"/>
    </row>
    <row r="2198" spans="1:24" x14ac:dyDescent="0.25">
      <c r="A2198" s="1" t="s">
        <v>7031</v>
      </c>
      <c r="B2198" s="1" t="s">
        <v>581</v>
      </c>
      <c r="C2198" s="1" t="s">
        <v>582</v>
      </c>
      <c r="D2198" s="1" t="s">
        <v>4884</v>
      </c>
      <c r="E2198" s="1" t="s">
        <v>1961</v>
      </c>
      <c r="F2198" s="2">
        <v>45114</v>
      </c>
      <c r="G2198" s="2">
        <v>45590</v>
      </c>
      <c r="H2198" s="2" t="str">
        <f>TEXT(Ecommerce_Sales[[#This Row],[Order_Date]],"mmmm")</f>
        <v>October</v>
      </c>
      <c r="I2198" s="2" t="str">
        <f>TEXT(Ecommerce_Sales[[#This Row],[Order_Date]],"yyyy")</f>
        <v>2024</v>
      </c>
      <c r="J2198" s="2" t="str">
        <f>TEXT(Ecommerce_Sales[[#This Row],[Order_Date]],"mmmm")</f>
        <v>October</v>
      </c>
      <c r="K2198" s="1" t="s">
        <v>1986</v>
      </c>
      <c r="L2198" s="1" t="s">
        <v>7032</v>
      </c>
      <c r="M2198" s="1" t="s">
        <v>2065</v>
      </c>
      <c r="N2198" s="1" t="s">
        <v>1978</v>
      </c>
      <c r="O2198" s="3">
        <v>569</v>
      </c>
      <c r="P2198">
        <v>2</v>
      </c>
      <c r="Q2198" s="3">
        <v>1138</v>
      </c>
      <c r="R2198" s="1" t="s">
        <v>2008</v>
      </c>
      <c r="S2198" s="3">
        <v>71</v>
      </c>
      <c r="U2198" t="str">
        <f>IF(Ecommerce_Sales[[#This Row],[Delivery_Time_Days]]&gt;7,"Delay",IF(Ecommerce_Sales[[#This Row],[Delivery_Time_Days]] = 0,"No delivery",IF(Ecommerce_Sales[[#This Row],[Delivery_Time_Days]]&lt;=7,"On-time")))</f>
        <v>No delivery</v>
      </c>
      <c r="V2198" s="7">
        <f>Ecommerce_Sales[[#This Row],[Profit]]/Ecommerce_Sales[[#This Row],[Total_Price]]</f>
        <v>0.34973637961335674</v>
      </c>
      <c r="W2198" s="3">
        <v>398</v>
      </c>
      <c r="X2198" s="3"/>
    </row>
    <row r="2199" spans="1:24" x14ac:dyDescent="0.25">
      <c r="A2199" s="1" t="s">
        <v>7033</v>
      </c>
      <c r="B2199" s="1" t="s">
        <v>262</v>
      </c>
      <c r="C2199" s="1" t="s">
        <v>263</v>
      </c>
      <c r="D2199" s="1" t="s">
        <v>3070</v>
      </c>
      <c r="E2199" s="1" t="s">
        <v>1946</v>
      </c>
      <c r="F2199" s="2">
        <v>44997</v>
      </c>
      <c r="G2199" s="2">
        <v>45112</v>
      </c>
      <c r="H2199" s="2" t="str">
        <f>TEXT(Ecommerce_Sales[[#This Row],[Order_Date]],"mmmm")</f>
        <v>July</v>
      </c>
      <c r="I2199" s="2" t="str">
        <f>TEXT(Ecommerce_Sales[[#This Row],[Order_Date]],"yyyy")</f>
        <v>2023</v>
      </c>
      <c r="J2199" s="2" t="str">
        <f>TEXT(Ecommerce_Sales[[#This Row],[Order_Date]],"mmmm")</f>
        <v>July</v>
      </c>
      <c r="K2199" s="1" t="s">
        <v>1947</v>
      </c>
      <c r="L2199" s="1" t="s">
        <v>7034</v>
      </c>
      <c r="M2199" s="1" t="s">
        <v>2247</v>
      </c>
      <c r="N2199" s="1" t="s">
        <v>1957</v>
      </c>
      <c r="O2199" s="3">
        <v>1233</v>
      </c>
      <c r="P2199">
        <v>5</v>
      </c>
      <c r="Q2199" s="3">
        <v>6167</v>
      </c>
      <c r="R2199" s="1" t="s">
        <v>1951</v>
      </c>
      <c r="S2199" s="3">
        <v>753</v>
      </c>
      <c r="T2199">
        <v>7</v>
      </c>
      <c r="U2199" t="str">
        <f>IF(Ecommerce_Sales[[#This Row],[Delivery_Time_Days]]&gt;7,"Delay",IF(Ecommerce_Sales[[#This Row],[Delivery_Time_Days]] = 0,"No delivery",IF(Ecommerce_Sales[[#This Row],[Delivery_Time_Days]]&lt;=7,"On-time")))</f>
        <v>On-time</v>
      </c>
      <c r="V2199" s="7">
        <f>Ecommerce_Sales[[#This Row],[Profit]]/Ecommerce_Sales[[#This Row],[Total_Price]]</f>
        <v>0.14999189233014432</v>
      </c>
      <c r="W2199" s="3">
        <v>925</v>
      </c>
      <c r="X2199" s="3"/>
    </row>
    <row r="2200" spans="1:24" x14ac:dyDescent="0.25">
      <c r="A2200" s="1" t="s">
        <v>7035</v>
      </c>
      <c r="B2200" s="1" t="s">
        <v>678</v>
      </c>
      <c r="C2200" s="1" t="s">
        <v>679</v>
      </c>
      <c r="D2200" s="1" t="s">
        <v>3279</v>
      </c>
      <c r="E2200" s="1" t="s">
        <v>1946</v>
      </c>
      <c r="F2200" s="2">
        <v>45078</v>
      </c>
      <c r="G2200" s="2">
        <v>45617</v>
      </c>
      <c r="H2200" s="2" t="str">
        <f>TEXT(Ecommerce_Sales[[#This Row],[Order_Date]],"mmmm")</f>
        <v>November</v>
      </c>
      <c r="I2200" s="2" t="str">
        <f>TEXT(Ecommerce_Sales[[#This Row],[Order_Date]],"yyyy")</f>
        <v>2024</v>
      </c>
      <c r="J2200" s="2" t="str">
        <f>TEXT(Ecommerce_Sales[[#This Row],[Order_Date]],"mmmm")</f>
        <v>November</v>
      </c>
      <c r="K2200" s="1" t="s">
        <v>1947</v>
      </c>
      <c r="L2200" s="1" t="s">
        <v>7036</v>
      </c>
      <c r="M2200" s="1" t="s">
        <v>2079</v>
      </c>
      <c r="N2200" s="1" t="s">
        <v>1973</v>
      </c>
      <c r="O2200" s="3">
        <v>917</v>
      </c>
      <c r="P2200">
        <v>7</v>
      </c>
      <c r="Q2200" s="3">
        <v>6421</v>
      </c>
      <c r="R2200" s="1" t="s">
        <v>1951</v>
      </c>
      <c r="S2200" s="3">
        <v>709</v>
      </c>
      <c r="T2200">
        <v>8</v>
      </c>
      <c r="U2200" t="str">
        <f>IF(Ecommerce_Sales[[#This Row],[Delivery_Time_Days]]&gt;7,"Delay",IF(Ecommerce_Sales[[#This Row],[Delivery_Time_Days]] = 0,"No delivery",IF(Ecommerce_Sales[[#This Row],[Delivery_Time_Days]]&lt;=7,"On-time")))</f>
        <v>Delay</v>
      </c>
      <c r="V2200" s="7">
        <f>Ecommerce_Sales[[#This Row],[Profit]]/Ecommerce_Sales[[#This Row],[Total_Price]]</f>
        <v>0.2999532783055599</v>
      </c>
      <c r="W2200" s="3">
        <v>1926</v>
      </c>
      <c r="X2200" s="3"/>
    </row>
    <row r="2201" spans="1:24" x14ac:dyDescent="0.25">
      <c r="A2201" s="1" t="s">
        <v>7037</v>
      </c>
      <c r="B2201" s="1" t="s">
        <v>164</v>
      </c>
      <c r="C2201" s="1" t="s">
        <v>165</v>
      </c>
      <c r="D2201" s="1" t="s">
        <v>5771</v>
      </c>
      <c r="E2201" s="1" t="s">
        <v>1954</v>
      </c>
      <c r="F2201" s="2">
        <v>45507</v>
      </c>
      <c r="G2201" s="2">
        <v>45603</v>
      </c>
      <c r="H2201" s="2" t="str">
        <f>TEXT(Ecommerce_Sales[[#This Row],[Order_Date]],"mmmm")</f>
        <v>November</v>
      </c>
      <c r="I2201" s="2" t="str">
        <f>TEXT(Ecommerce_Sales[[#This Row],[Order_Date]],"yyyy")</f>
        <v>2024</v>
      </c>
      <c r="J2201" s="2" t="str">
        <f>TEXT(Ecommerce_Sales[[#This Row],[Order_Date]],"mmmm")</f>
        <v>November</v>
      </c>
      <c r="K2201" s="1" t="s">
        <v>1947</v>
      </c>
      <c r="L2201" s="1" t="s">
        <v>7038</v>
      </c>
      <c r="M2201" s="1" t="s">
        <v>2079</v>
      </c>
      <c r="N2201" s="1" t="s">
        <v>1973</v>
      </c>
      <c r="O2201" s="3">
        <v>244</v>
      </c>
      <c r="P2201">
        <v>3</v>
      </c>
      <c r="Q2201" s="3">
        <v>733</v>
      </c>
      <c r="R2201" s="1" t="s">
        <v>1958</v>
      </c>
      <c r="S2201" s="3">
        <v>41</v>
      </c>
      <c r="T2201">
        <v>9</v>
      </c>
      <c r="U2201" t="str">
        <f>IF(Ecommerce_Sales[[#This Row],[Delivery_Time_Days]]&gt;7,"Delay",IF(Ecommerce_Sales[[#This Row],[Delivery_Time_Days]] = 0,"No delivery",IF(Ecommerce_Sales[[#This Row],[Delivery_Time_Days]]&lt;=7,"On-time")))</f>
        <v>Delay</v>
      </c>
      <c r="V2201" s="7">
        <f>Ecommerce_Sales[[#This Row],[Profit]]/Ecommerce_Sales[[#This Row],[Total_Price]]</f>
        <v>0.30013642564802184</v>
      </c>
      <c r="W2201" s="3">
        <v>220</v>
      </c>
      <c r="X2201" s="3"/>
    </row>
    <row r="2202" spans="1:24" x14ac:dyDescent="0.25">
      <c r="A2202" s="1" t="s">
        <v>7039</v>
      </c>
      <c r="B2202" s="1" t="s">
        <v>1041</v>
      </c>
      <c r="C2202" s="1" t="s">
        <v>1042</v>
      </c>
      <c r="D2202" s="1" t="s">
        <v>2367</v>
      </c>
      <c r="E2202" s="1" t="s">
        <v>1981</v>
      </c>
      <c r="F2202" s="2">
        <v>45265</v>
      </c>
      <c r="G2202" s="2">
        <v>45106</v>
      </c>
      <c r="H2202" s="2" t="str">
        <f>TEXT(Ecommerce_Sales[[#This Row],[Order_Date]],"mmmm")</f>
        <v>June</v>
      </c>
      <c r="I2202" s="2" t="str">
        <f>TEXT(Ecommerce_Sales[[#This Row],[Order_Date]],"yyyy")</f>
        <v>2023</v>
      </c>
      <c r="J2202" s="2" t="str">
        <f>TEXT(Ecommerce_Sales[[#This Row],[Order_Date]],"mmmm")</f>
        <v>June</v>
      </c>
      <c r="K2202" s="1" t="s">
        <v>1947</v>
      </c>
      <c r="L2202" s="1" t="s">
        <v>7040</v>
      </c>
      <c r="M2202" s="1" t="s">
        <v>1949</v>
      </c>
      <c r="N2202" s="1" t="s">
        <v>1950</v>
      </c>
      <c r="O2202" s="3">
        <v>153</v>
      </c>
      <c r="P2202">
        <v>4</v>
      </c>
      <c r="Q2202" s="3">
        <v>610</v>
      </c>
      <c r="R2202" s="1" t="s">
        <v>1958</v>
      </c>
      <c r="S2202" s="3">
        <v>70</v>
      </c>
      <c r="T2202">
        <v>9</v>
      </c>
      <c r="U2202" t="str">
        <f>IF(Ecommerce_Sales[[#This Row],[Delivery_Time_Days]]&gt;7,"Delay",IF(Ecommerce_Sales[[#This Row],[Delivery_Time_Days]] = 0,"No delivery",IF(Ecommerce_Sales[[#This Row],[Delivery_Time_Days]]&lt;=7,"On-time")))</f>
        <v>Delay</v>
      </c>
      <c r="V2202" s="7">
        <f>Ecommerce_Sales[[#This Row],[Profit]]/Ecommerce_Sales[[#This Row],[Total_Price]]</f>
        <v>0.4</v>
      </c>
      <c r="W2202" s="3">
        <v>244</v>
      </c>
      <c r="X2202" s="3"/>
    </row>
    <row r="2203" spans="1:24" x14ac:dyDescent="0.25">
      <c r="A2203" s="1" t="s">
        <v>7041</v>
      </c>
      <c r="B2203" s="1" t="s">
        <v>320</v>
      </c>
      <c r="C2203" s="1" t="s">
        <v>321</v>
      </c>
      <c r="D2203" s="1" t="s">
        <v>2898</v>
      </c>
      <c r="E2203" s="1" t="s">
        <v>2005</v>
      </c>
      <c r="F2203" s="2">
        <v>44957</v>
      </c>
      <c r="G2203" s="2">
        <v>45305</v>
      </c>
      <c r="H2203" s="2" t="str">
        <f>TEXT(Ecommerce_Sales[[#This Row],[Order_Date]],"mmmm")</f>
        <v>January</v>
      </c>
      <c r="I2203" s="2" t="str">
        <f>TEXT(Ecommerce_Sales[[#This Row],[Order_Date]],"yyyy")</f>
        <v>2024</v>
      </c>
      <c r="J2203" s="2" t="str">
        <f>TEXT(Ecommerce_Sales[[#This Row],[Order_Date]],"mmmm")</f>
        <v>January</v>
      </c>
      <c r="K2203" s="1" t="s">
        <v>1947</v>
      </c>
      <c r="L2203" s="1" t="s">
        <v>7042</v>
      </c>
      <c r="M2203" s="1" t="s">
        <v>1988</v>
      </c>
      <c r="N2203" s="1" t="s">
        <v>1989</v>
      </c>
      <c r="O2203" s="3">
        <v>387</v>
      </c>
      <c r="P2203">
        <v>2</v>
      </c>
      <c r="Q2203" s="3">
        <v>773</v>
      </c>
      <c r="R2203" s="1" t="s">
        <v>1958</v>
      </c>
      <c r="S2203" s="3">
        <v>90</v>
      </c>
      <c r="T2203">
        <v>7</v>
      </c>
      <c r="U2203" t="str">
        <f>IF(Ecommerce_Sales[[#This Row],[Delivery_Time_Days]]&gt;7,"Delay",IF(Ecommerce_Sales[[#This Row],[Delivery_Time_Days]] = 0,"No delivery",IF(Ecommerce_Sales[[#This Row],[Delivery_Time_Days]]&lt;=7,"On-time")))</f>
        <v>On-time</v>
      </c>
      <c r="V2203" s="7">
        <f>Ecommerce_Sales[[#This Row],[Profit]]/Ecommerce_Sales[[#This Row],[Total_Price]]</f>
        <v>0.24967658473479948</v>
      </c>
      <c r="W2203" s="3">
        <v>193</v>
      </c>
      <c r="X2203" s="3"/>
    </row>
    <row r="2204" spans="1:24" x14ac:dyDescent="0.25">
      <c r="A2204" s="1" t="s">
        <v>7043</v>
      </c>
      <c r="B2204" s="1" t="s">
        <v>1315</v>
      </c>
      <c r="C2204" s="1" t="s">
        <v>1316</v>
      </c>
      <c r="D2204" s="1" t="s">
        <v>5073</v>
      </c>
      <c r="E2204" s="1" t="s">
        <v>1961</v>
      </c>
      <c r="F2204" s="2">
        <v>45055</v>
      </c>
      <c r="G2204" s="2">
        <v>44965</v>
      </c>
      <c r="H2204" s="2" t="str">
        <f>TEXT(Ecommerce_Sales[[#This Row],[Order_Date]],"mmmm")</f>
        <v>February</v>
      </c>
      <c r="I2204" s="2" t="str">
        <f>TEXT(Ecommerce_Sales[[#This Row],[Order_Date]],"yyyy")</f>
        <v>2023</v>
      </c>
      <c r="J2204" s="2" t="str">
        <f>TEXT(Ecommerce_Sales[[#This Row],[Order_Date]],"mmmm")</f>
        <v>February</v>
      </c>
      <c r="K2204" s="1" t="s">
        <v>1986</v>
      </c>
      <c r="L2204" s="1" t="s">
        <v>2185</v>
      </c>
      <c r="M2204" s="1" t="s">
        <v>2104</v>
      </c>
      <c r="N2204" s="1" t="s">
        <v>1978</v>
      </c>
      <c r="O2204" s="3">
        <v>255</v>
      </c>
      <c r="P2204">
        <v>2</v>
      </c>
      <c r="Q2204" s="3">
        <v>511</v>
      </c>
      <c r="R2204" s="1" t="s">
        <v>1958</v>
      </c>
      <c r="S2204" s="3">
        <v>50</v>
      </c>
      <c r="U2204" t="str">
        <f>IF(Ecommerce_Sales[[#This Row],[Delivery_Time_Days]]&gt;7,"Delay",IF(Ecommerce_Sales[[#This Row],[Delivery_Time_Days]] = 0,"No delivery",IF(Ecommerce_Sales[[#This Row],[Delivery_Time_Days]]&lt;=7,"On-time")))</f>
        <v>No delivery</v>
      </c>
      <c r="V2204" s="7">
        <f>Ecommerce_Sales[[#This Row],[Profit]]/Ecommerce_Sales[[#This Row],[Total_Price]]</f>
        <v>0.35029354207436397</v>
      </c>
      <c r="W2204" s="3">
        <v>179</v>
      </c>
      <c r="X2204" s="3"/>
    </row>
    <row r="2205" spans="1:24" x14ac:dyDescent="0.25">
      <c r="A2205" s="1" t="s">
        <v>7044</v>
      </c>
      <c r="B2205" s="1" t="s">
        <v>1308</v>
      </c>
      <c r="C2205" s="1" t="s">
        <v>1309</v>
      </c>
      <c r="D2205" s="1" t="s">
        <v>7045</v>
      </c>
      <c r="E2205" s="1" t="s">
        <v>1966</v>
      </c>
      <c r="F2205" s="2">
        <v>45018</v>
      </c>
      <c r="G2205" s="2">
        <v>45292</v>
      </c>
      <c r="H2205" s="2" t="str">
        <f>TEXT(Ecommerce_Sales[[#This Row],[Order_Date]],"mmmm")</f>
        <v>January</v>
      </c>
      <c r="I2205" s="2" t="str">
        <f>TEXT(Ecommerce_Sales[[#This Row],[Order_Date]],"yyyy")</f>
        <v>2024</v>
      </c>
      <c r="J2205" s="2" t="str">
        <f>TEXT(Ecommerce_Sales[[#This Row],[Order_Date]],"mmmm")</f>
        <v>January</v>
      </c>
      <c r="K2205" s="1" t="s">
        <v>1992</v>
      </c>
      <c r="L2205" s="1" t="s">
        <v>7046</v>
      </c>
      <c r="M2205" s="1" t="s">
        <v>1956</v>
      </c>
      <c r="N2205" s="1" t="s">
        <v>1957</v>
      </c>
      <c r="O2205" s="3">
        <v>563</v>
      </c>
      <c r="P2205">
        <v>4</v>
      </c>
      <c r="Q2205" s="3">
        <v>2254</v>
      </c>
      <c r="R2205" s="1" t="s">
        <v>2008</v>
      </c>
      <c r="S2205" s="3">
        <v>173</v>
      </c>
      <c r="U2205" t="str">
        <f>IF(Ecommerce_Sales[[#This Row],[Delivery_Time_Days]]&gt;7,"Delay",IF(Ecommerce_Sales[[#This Row],[Delivery_Time_Days]] = 0,"No delivery",IF(Ecommerce_Sales[[#This Row],[Delivery_Time_Days]]&lt;=7,"On-time")))</f>
        <v>No delivery</v>
      </c>
      <c r="V2205" s="7">
        <f>Ecommerce_Sales[[#This Row],[Profit]]/Ecommerce_Sales[[#This Row],[Total_Price]]</f>
        <v>0.14995563442768411</v>
      </c>
      <c r="W2205" s="3">
        <v>338</v>
      </c>
      <c r="X2205" s="3"/>
    </row>
    <row r="2206" spans="1:24" x14ac:dyDescent="0.25">
      <c r="A2206" s="1" t="s">
        <v>7047</v>
      </c>
      <c r="B2206" s="1" t="s">
        <v>30</v>
      </c>
      <c r="C2206" s="1" t="s">
        <v>31</v>
      </c>
      <c r="D2206" s="1" t="s">
        <v>3790</v>
      </c>
      <c r="E2206" s="1" t="s">
        <v>1946</v>
      </c>
      <c r="F2206" s="2">
        <v>45464</v>
      </c>
      <c r="G2206" s="2">
        <v>45655</v>
      </c>
      <c r="H2206" s="2" t="str">
        <f>TEXT(Ecommerce_Sales[[#This Row],[Order_Date]],"mmmm")</f>
        <v>December</v>
      </c>
      <c r="I2206" s="2" t="str">
        <f>TEXT(Ecommerce_Sales[[#This Row],[Order_Date]],"yyyy")</f>
        <v>2024</v>
      </c>
      <c r="J2206" s="2" t="str">
        <f>TEXT(Ecommerce_Sales[[#This Row],[Order_Date]],"mmmm")</f>
        <v>December</v>
      </c>
      <c r="K2206" s="1" t="s">
        <v>1947</v>
      </c>
      <c r="L2206" s="1" t="s">
        <v>7048</v>
      </c>
      <c r="M2206" s="1" t="s">
        <v>1977</v>
      </c>
      <c r="N2206" s="1" t="s">
        <v>1978</v>
      </c>
      <c r="O2206" s="3">
        <v>1365</v>
      </c>
      <c r="P2206">
        <v>4</v>
      </c>
      <c r="Q2206" s="3">
        <v>5462</v>
      </c>
      <c r="R2206" s="1" t="s">
        <v>1958</v>
      </c>
      <c r="S2206" s="3">
        <v>372</v>
      </c>
      <c r="T2206">
        <v>8</v>
      </c>
      <c r="U2206" t="str">
        <f>IF(Ecommerce_Sales[[#This Row],[Delivery_Time_Days]]&gt;7,"Delay",IF(Ecommerce_Sales[[#This Row],[Delivery_Time_Days]] = 0,"No delivery",IF(Ecommerce_Sales[[#This Row],[Delivery_Time_Days]]&lt;=7,"On-time")))</f>
        <v>Delay</v>
      </c>
      <c r="V2206" s="7">
        <f>Ecommerce_Sales[[#This Row],[Profit]]/Ecommerce_Sales[[#This Row],[Total_Price]]</f>
        <v>0.35005492493592089</v>
      </c>
      <c r="W2206" s="3">
        <v>1912</v>
      </c>
      <c r="X2206" s="3"/>
    </row>
    <row r="2207" spans="1:24" x14ac:dyDescent="0.25">
      <c r="A2207" s="1" t="s">
        <v>7049</v>
      </c>
      <c r="B2207" s="1" t="s">
        <v>1834</v>
      </c>
      <c r="C2207" s="1" t="s">
        <v>1835</v>
      </c>
      <c r="D2207" s="1" t="s">
        <v>7050</v>
      </c>
      <c r="E2207" s="1" t="s">
        <v>2005</v>
      </c>
      <c r="F2207" s="2">
        <v>45380</v>
      </c>
      <c r="G2207" s="2">
        <v>45223</v>
      </c>
      <c r="H2207" s="2" t="str">
        <f>TEXT(Ecommerce_Sales[[#This Row],[Order_Date]],"mmmm")</f>
        <v>October</v>
      </c>
      <c r="I2207" s="2" t="str">
        <f>TEXT(Ecommerce_Sales[[#This Row],[Order_Date]],"yyyy")</f>
        <v>2023</v>
      </c>
      <c r="J2207" s="2" t="str">
        <f>TEXT(Ecommerce_Sales[[#This Row],[Order_Date]],"mmmm")</f>
        <v>October</v>
      </c>
      <c r="K2207" s="1" t="s">
        <v>1947</v>
      </c>
      <c r="L2207" s="1" t="s">
        <v>7051</v>
      </c>
      <c r="M2207" s="1" t="s">
        <v>2002</v>
      </c>
      <c r="N2207" s="1" t="s">
        <v>1989</v>
      </c>
      <c r="O2207" s="3">
        <v>777</v>
      </c>
      <c r="P2207">
        <v>3</v>
      </c>
      <c r="Q2207" s="3">
        <v>2330</v>
      </c>
      <c r="R2207" s="1" t="s">
        <v>1951</v>
      </c>
      <c r="S2207" s="3">
        <v>143</v>
      </c>
      <c r="T2207">
        <v>7</v>
      </c>
      <c r="U2207" t="str">
        <f>IF(Ecommerce_Sales[[#This Row],[Delivery_Time_Days]]&gt;7,"Delay",IF(Ecommerce_Sales[[#This Row],[Delivery_Time_Days]] = 0,"No delivery",IF(Ecommerce_Sales[[#This Row],[Delivery_Time_Days]]&lt;=7,"On-time")))</f>
        <v>On-time</v>
      </c>
      <c r="V2207" s="7">
        <f>Ecommerce_Sales[[#This Row],[Profit]]/Ecommerce_Sales[[#This Row],[Total_Price]]</f>
        <v>0.25021459227467813</v>
      </c>
      <c r="W2207" s="3">
        <v>583</v>
      </c>
      <c r="X2207" s="3"/>
    </row>
    <row r="2208" spans="1:24" x14ac:dyDescent="0.25">
      <c r="A2208" s="1" t="s">
        <v>7052</v>
      </c>
      <c r="B2208" s="1" t="s">
        <v>468</v>
      </c>
      <c r="C2208" s="1" t="s">
        <v>469</v>
      </c>
      <c r="D2208" s="1" t="s">
        <v>2393</v>
      </c>
      <c r="E2208" s="1" t="s">
        <v>1981</v>
      </c>
      <c r="F2208" s="2">
        <v>44945</v>
      </c>
      <c r="G2208" s="2">
        <v>45427</v>
      </c>
      <c r="H2208" s="2" t="str">
        <f>TEXT(Ecommerce_Sales[[#This Row],[Order_Date]],"mmmm")</f>
        <v>May</v>
      </c>
      <c r="I2208" s="2" t="str">
        <f>TEXT(Ecommerce_Sales[[#This Row],[Order_Date]],"yyyy")</f>
        <v>2024</v>
      </c>
      <c r="J2208" s="2" t="str">
        <f>TEXT(Ecommerce_Sales[[#This Row],[Order_Date]],"mmmm")</f>
        <v>May</v>
      </c>
      <c r="K2208" s="1" t="s">
        <v>1947</v>
      </c>
      <c r="L2208" s="1" t="s">
        <v>7053</v>
      </c>
      <c r="M2208" s="1" t="s">
        <v>1998</v>
      </c>
      <c r="N2208" s="1" t="s">
        <v>1973</v>
      </c>
      <c r="O2208" s="3">
        <v>500</v>
      </c>
      <c r="P2208">
        <v>1</v>
      </c>
      <c r="Q2208" s="3">
        <v>500</v>
      </c>
      <c r="R2208" s="1" t="s">
        <v>2008</v>
      </c>
      <c r="S2208" s="3">
        <v>48</v>
      </c>
      <c r="T2208">
        <v>6</v>
      </c>
      <c r="U2208" t="str">
        <f>IF(Ecommerce_Sales[[#This Row],[Delivery_Time_Days]]&gt;7,"Delay",IF(Ecommerce_Sales[[#This Row],[Delivery_Time_Days]] = 0,"No delivery",IF(Ecommerce_Sales[[#This Row],[Delivery_Time_Days]]&lt;=7,"On-time")))</f>
        <v>On-time</v>
      </c>
      <c r="V2208" s="7">
        <f>Ecommerce_Sales[[#This Row],[Profit]]/Ecommerce_Sales[[#This Row],[Total_Price]]</f>
        <v>0.3</v>
      </c>
      <c r="W2208" s="3">
        <v>150</v>
      </c>
      <c r="X2208" s="3"/>
    </row>
    <row r="2209" spans="1:24" x14ac:dyDescent="0.25">
      <c r="A2209" s="1" t="s">
        <v>7054</v>
      </c>
      <c r="B2209" s="1" t="s">
        <v>16</v>
      </c>
      <c r="C2209" s="1" t="s">
        <v>1656</v>
      </c>
      <c r="D2209" s="1" t="s">
        <v>4847</v>
      </c>
      <c r="E2209" s="1" t="s">
        <v>1961</v>
      </c>
      <c r="F2209" s="2">
        <v>45086</v>
      </c>
      <c r="G2209" s="2">
        <v>45044</v>
      </c>
      <c r="H2209" s="2" t="str">
        <f>TEXT(Ecommerce_Sales[[#This Row],[Order_Date]],"mmmm")</f>
        <v>April</v>
      </c>
      <c r="I2209" s="2" t="str">
        <f>TEXT(Ecommerce_Sales[[#This Row],[Order_Date]],"yyyy")</f>
        <v>2023</v>
      </c>
      <c r="J2209" s="2" t="str">
        <f>TEXT(Ecommerce_Sales[[#This Row],[Order_Date]],"mmmm")</f>
        <v>April</v>
      </c>
      <c r="K2209" s="1" t="s">
        <v>1947</v>
      </c>
      <c r="L2209" s="1" t="s">
        <v>7055</v>
      </c>
      <c r="M2209" s="1" t="s">
        <v>2026</v>
      </c>
      <c r="N2209" s="1" t="s">
        <v>1978</v>
      </c>
      <c r="O2209" s="3">
        <v>876</v>
      </c>
      <c r="P2209">
        <v>1</v>
      </c>
      <c r="Q2209" s="3">
        <v>876</v>
      </c>
      <c r="R2209" s="1" t="s">
        <v>2008</v>
      </c>
      <c r="S2209" s="3">
        <v>115</v>
      </c>
      <c r="T2209">
        <v>7</v>
      </c>
      <c r="U2209" t="str">
        <f>IF(Ecommerce_Sales[[#This Row],[Delivery_Time_Days]]&gt;7,"Delay",IF(Ecommerce_Sales[[#This Row],[Delivery_Time_Days]] = 0,"No delivery",IF(Ecommerce_Sales[[#This Row],[Delivery_Time_Days]]&lt;=7,"On-time")))</f>
        <v>On-time</v>
      </c>
      <c r="V2209" s="7">
        <f>Ecommerce_Sales[[#This Row],[Profit]]/Ecommerce_Sales[[#This Row],[Total_Price]]</f>
        <v>0.34931506849315069</v>
      </c>
      <c r="W2209" s="3">
        <v>306</v>
      </c>
      <c r="X2209" s="3"/>
    </row>
    <row r="2210" spans="1:24" x14ac:dyDescent="0.25">
      <c r="A2210" s="1" t="s">
        <v>7056</v>
      </c>
      <c r="B2210" s="1" t="s">
        <v>910</v>
      </c>
      <c r="C2210" s="1" t="s">
        <v>911</v>
      </c>
      <c r="D2210" s="1" t="s">
        <v>2463</v>
      </c>
      <c r="E2210" s="1" t="s">
        <v>1954</v>
      </c>
      <c r="F2210" s="2">
        <v>45616</v>
      </c>
      <c r="G2210" s="2">
        <v>45181</v>
      </c>
      <c r="H2210" s="2" t="str">
        <f>TEXT(Ecommerce_Sales[[#This Row],[Order_Date]],"mmmm")</f>
        <v>September</v>
      </c>
      <c r="I2210" s="2" t="str">
        <f>TEXT(Ecommerce_Sales[[#This Row],[Order_Date]],"yyyy")</f>
        <v>2023</v>
      </c>
      <c r="J2210" s="2" t="str">
        <f>TEXT(Ecommerce_Sales[[#This Row],[Order_Date]],"mmmm")</f>
        <v>September</v>
      </c>
      <c r="K2210" s="1" t="s">
        <v>1986</v>
      </c>
      <c r="L2210" s="1" t="s">
        <v>7057</v>
      </c>
      <c r="M2210" s="1" t="s">
        <v>2079</v>
      </c>
      <c r="N2210" s="1" t="s">
        <v>1973</v>
      </c>
      <c r="O2210" s="3">
        <v>781</v>
      </c>
      <c r="P2210">
        <v>1</v>
      </c>
      <c r="Q2210" s="3">
        <v>781</v>
      </c>
      <c r="R2210" s="1" t="s">
        <v>1951</v>
      </c>
      <c r="S2210" s="3">
        <v>59</v>
      </c>
      <c r="U2210" t="str">
        <f>IF(Ecommerce_Sales[[#This Row],[Delivery_Time_Days]]&gt;7,"Delay",IF(Ecommerce_Sales[[#This Row],[Delivery_Time_Days]] = 0,"No delivery",IF(Ecommerce_Sales[[#This Row],[Delivery_Time_Days]]&lt;=7,"On-time")))</f>
        <v>No delivery</v>
      </c>
      <c r="V2210" s="7">
        <f>Ecommerce_Sales[[#This Row],[Profit]]/Ecommerce_Sales[[#This Row],[Total_Price]]</f>
        <v>0.29961587708066584</v>
      </c>
      <c r="W2210" s="3">
        <v>234</v>
      </c>
      <c r="X2210" s="3"/>
    </row>
    <row r="2211" spans="1:24" x14ac:dyDescent="0.25">
      <c r="A2211" s="1" t="s">
        <v>7058</v>
      </c>
      <c r="B2211" s="1" t="s">
        <v>976</v>
      </c>
      <c r="C2211" s="1" t="s">
        <v>977</v>
      </c>
      <c r="D2211" s="1" t="s">
        <v>6951</v>
      </c>
      <c r="E2211" s="1" t="s">
        <v>1961</v>
      </c>
      <c r="F2211" s="2">
        <v>45118</v>
      </c>
      <c r="G2211" s="2">
        <v>45559</v>
      </c>
      <c r="H2211" s="2" t="str">
        <f>TEXT(Ecommerce_Sales[[#This Row],[Order_Date]],"mmmm")</f>
        <v>September</v>
      </c>
      <c r="I2211" s="2" t="str">
        <f>TEXT(Ecommerce_Sales[[#This Row],[Order_Date]],"yyyy")</f>
        <v>2024</v>
      </c>
      <c r="J2211" s="2" t="str">
        <f>TEXT(Ecommerce_Sales[[#This Row],[Order_Date]],"mmmm")</f>
        <v>September</v>
      </c>
      <c r="K2211" s="1" t="s">
        <v>1947</v>
      </c>
      <c r="L2211" s="1" t="s">
        <v>7059</v>
      </c>
      <c r="M2211" s="1" t="s">
        <v>2043</v>
      </c>
      <c r="N2211" s="1" t="s">
        <v>1989</v>
      </c>
      <c r="O2211" s="3">
        <v>239</v>
      </c>
      <c r="P2211">
        <v>4</v>
      </c>
      <c r="Q2211" s="3">
        <v>955</v>
      </c>
      <c r="R2211" s="1" t="s">
        <v>1951</v>
      </c>
      <c r="S2211" s="3">
        <v>104</v>
      </c>
      <c r="T2211">
        <v>7</v>
      </c>
      <c r="U2211" t="str">
        <f>IF(Ecommerce_Sales[[#This Row],[Delivery_Time_Days]]&gt;7,"Delay",IF(Ecommerce_Sales[[#This Row],[Delivery_Time_Days]] = 0,"No delivery",IF(Ecommerce_Sales[[#This Row],[Delivery_Time_Days]]&lt;=7,"On-time")))</f>
        <v>On-time</v>
      </c>
      <c r="V2211" s="7">
        <f>Ecommerce_Sales[[#This Row],[Profit]]/Ecommerce_Sales[[#This Row],[Total_Price]]</f>
        <v>0.25026178010471206</v>
      </c>
      <c r="W2211" s="3">
        <v>239</v>
      </c>
      <c r="X2211" s="3"/>
    </row>
    <row r="2212" spans="1:24" x14ac:dyDescent="0.25">
      <c r="A2212" s="1" t="s">
        <v>7060</v>
      </c>
      <c r="B2212" s="1" t="s">
        <v>418</v>
      </c>
      <c r="C2212" s="1" t="s">
        <v>419</v>
      </c>
      <c r="D2212" s="1" t="s">
        <v>2201</v>
      </c>
      <c r="E2212" s="1" t="s">
        <v>1961</v>
      </c>
      <c r="F2212" s="2">
        <v>45044</v>
      </c>
      <c r="G2212" s="2">
        <v>45313</v>
      </c>
      <c r="H2212" s="2" t="str">
        <f>TEXT(Ecommerce_Sales[[#This Row],[Order_Date]],"mmmm")</f>
        <v>January</v>
      </c>
      <c r="I2212" s="2" t="str">
        <f>TEXT(Ecommerce_Sales[[#This Row],[Order_Date]],"yyyy")</f>
        <v>2024</v>
      </c>
      <c r="J2212" s="2" t="str">
        <f>TEXT(Ecommerce_Sales[[#This Row],[Order_Date]],"mmmm")</f>
        <v>January</v>
      </c>
      <c r="K2212" s="1" t="s">
        <v>1947</v>
      </c>
      <c r="L2212" s="1" t="s">
        <v>7061</v>
      </c>
      <c r="M2212" s="1" t="s">
        <v>1956</v>
      </c>
      <c r="N2212" s="1" t="s">
        <v>1957</v>
      </c>
      <c r="O2212" s="3">
        <v>797</v>
      </c>
      <c r="P2212">
        <v>3</v>
      </c>
      <c r="Q2212" s="3">
        <v>2390</v>
      </c>
      <c r="R2212" s="1" t="s">
        <v>2008</v>
      </c>
      <c r="S2212" s="3">
        <v>225</v>
      </c>
      <c r="T2212">
        <v>4</v>
      </c>
      <c r="U2212" t="str">
        <f>IF(Ecommerce_Sales[[#This Row],[Delivery_Time_Days]]&gt;7,"Delay",IF(Ecommerce_Sales[[#This Row],[Delivery_Time_Days]] = 0,"No delivery",IF(Ecommerce_Sales[[#This Row],[Delivery_Time_Days]]&lt;=7,"On-time")))</f>
        <v>On-time</v>
      </c>
      <c r="V2212" s="7">
        <f>Ecommerce_Sales[[#This Row],[Profit]]/Ecommerce_Sales[[#This Row],[Total_Price]]</f>
        <v>0.14979079497907949</v>
      </c>
      <c r="W2212" s="3">
        <v>358</v>
      </c>
      <c r="X2212" s="3"/>
    </row>
    <row r="2213" spans="1:24" x14ac:dyDescent="0.25">
      <c r="A2213" s="1" t="s">
        <v>7062</v>
      </c>
      <c r="B2213" s="1" t="s">
        <v>1652</v>
      </c>
      <c r="C2213" s="1" t="s">
        <v>1653</v>
      </c>
      <c r="D2213" s="1" t="s">
        <v>5691</v>
      </c>
      <c r="E2213" s="1" t="s">
        <v>1946</v>
      </c>
      <c r="F2213" s="2">
        <v>44963</v>
      </c>
      <c r="G2213" s="2">
        <v>45269</v>
      </c>
      <c r="H2213" s="2" t="str">
        <f>TEXT(Ecommerce_Sales[[#This Row],[Order_Date]],"mmmm")</f>
        <v>December</v>
      </c>
      <c r="I2213" s="2" t="str">
        <f>TEXT(Ecommerce_Sales[[#This Row],[Order_Date]],"yyyy")</f>
        <v>2023</v>
      </c>
      <c r="J2213" s="2" t="str">
        <f>TEXT(Ecommerce_Sales[[#This Row],[Order_Date]],"mmmm")</f>
        <v>December</v>
      </c>
      <c r="K2213" s="1" t="s">
        <v>1947</v>
      </c>
      <c r="L2213" s="1" t="s">
        <v>7063</v>
      </c>
      <c r="M2213" s="1" t="s">
        <v>2247</v>
      </c>
      <c r="N2213" s="1" t="s">
        <v>1957</v>
      </c>
      <c r="O2213" s="3">
        <v>146</v>
      </c>
      <c r="P2213">
        <v>6</v>
      </c>
      <c r="Q2213" s="3">
        <v>877</v>
      </c>
      <c r="R2213" s="1" t="s">
        <v>1951</v>
      </c>
      <c r="S2213" s="3">
        <v>86</v>
      </c>
      <c r="T2213">
        <v>5</v>
      </c>
      <c r="U2213" t="str">
        <f>IF(Ecommerce_Sales[[#This Row],[Delivery_Time_Days]]&gt;7,"Delay",IF(Ecommerce_Sales[[#This Row],[Delivery_Time_Days]] = 0,"No delivery",IF(Ecommerce_Sales[[#This Row],[Delivery_Time_Days]]&lt;=7,"On-time")))</f>
        <v>On-time</v>
      </c>
      <c r="V2213" s="7">
        <f>Ecommerce_Sales[[#This Row],[Profit]]/Ecommerce_Sales[[#This Row],[Total_Price]]</f>
        <v>0.15051311288483465</v>
      </c>
      <c r="W2213" s="3">
        <v>132</v>
      </c>
      <c r="X2213" s="3"/>
    </row>
    <row r="2214" spans="1:24" x14ac:dyDescent="0.25">
      <c r="A2214" s="1" t="s">
        <v>7064</v>
      </c>
      <c r="B2214" s="1" t="s">
        <v>118</v>
      </c>
      <c r="C2214" s="1" t="s">
        <v>119</v>
      </c>
      <c r="D2214" s="1" t="s">
        <v>5472</v>
      </c>
      <c r="E2214" s="1" t="s">
        <v>1946</v>
      </c>
      <c r="F2214" s="2">
        <v>45292</v>
      </c>
      <c r="G2214" s="2">
        <v>44942</v>
      </c>
      <c r="H2214" s="2" t="str">
        <f>TEXT(Ecommerce_Sales[[#This Row],[Order_Date]],"mmmm")</f>
        <v>January</v>
      </c>
      <c r="I2214" s="2" t="str">
        <f>TEXT(Ecommerce_Sales[[#This Row],[Order_Date]],"yyyy")</f>
        <v>2023</v>
      </c>
      <c r="J2214" s="2" t="str">
        <f>TEXT(Ecommerce_Sales[[#This Row],[Order_Date]],"mmmm")</f>
        <v>January</v>
      </c>
      <c r="K2214" s="1" t="s">
        <v>1947</v>
      </c>
      <c r="L2214" s="1" t="s">
        <v>6228</v>
      </c>
      <c r="M2214" s="1" t="s">
        <v>2065</v>
      </c>
      <c r="N2214" s="1" t="s">
        <v>1978</v>
      </c>
      <c r="O2214" s="3">
        <v>159</v>
      </c>
      <c r="P2214">
        <v>2</v>
      </c>
      <c r="Q2214" s="3">
        <v>317</v>
      </c>
      <c r="R2214" s="1" t="s">
        <v>1951</v>
      </c>
      <c r="S2214" s="3">
        <v>31</v>
      </c>
      <c r="T2214">
        <v>9</v>
      </c>
      <c r="U2214" t="str">
        <f>IF(Ecommerce_Sales[[#This Row],[Delivery_Time_Days]]&gt;7,"Delay",IF(Ecommerce_Sales[[#This Row],[Delivery_Time_Days]] = 0,"No delivery",IF(Ecommerce_Sales[[#This Row],[Delivery_Time_Days]]&lt;=7,"On-time")))</f>
        <v>Delay</v>
      </c>
      <c r="V2214" s="7">
        <f>Ecommerce_Sales[[#This Row],[Profit]]/Ecommerce_Sales[[#This Row],[Total_Price]]</f>
        <v>0.35015772870662459</v>
      </c>
      <c r="W2214" s="3">
        <v>111</v>
      </c>
      <c r="X2214" s="3"/>
    </row>
    <row r="2215" spans="1:24" x14ac:dyDescent="0.25">
      <c r="A2215" s="1" t="s">
        <v>7065</v>
      </c>
      <c r="B2215" s="1" t="s">
        <v>56</v>
      </c>
      <c r="C2215" s="1" t="s">
        <v>57</v>
      </c>
      <c r="D2215" s="1" t="s">
        <v>2222</v>
      </c>
      <c r="E2215" s="1" t="s">
        <v>1966</v>
      </c>
      <c r="F2215" s="2">
        <v>45419</v>
      </c>
      <c r="G2215" s="2">
        <v>45144</v>
      </c>
      <c r="H2215" s="2" t="str">
        <f>TEXT(Ecommerce_Sales[[#This Row],[Order_Date]],"mmmm")</f>
        <v>August</v>
      </c>
      <c r="I2215" s="2" t="str">
        <f>TEXT(Ecommerce_Sales[[#This Row],[Order_Date]],"yyyy")</f>
        <v>2023</v>
      </c>
      <c r="J2215" s="2" t="str">
        <f>TEXT(Ecommerce_Sales[[#This Row],[Order_Date]],"mmmm")</f>
        <v>August</v>
      </c>
      <c r="K2215" s="1" t="s">
        <v>1992</v>
      </c>
      <c r="L2215" s="1" t="s">
        <v>7066</v>
      </c>
      <c r="M2215" s="1" t="s">
        <v>2054</v>
      </c>
      <c r="N2215" s="1" t="s">
        <v>1957</v>
      </c>
      <c r="O2215" s="3">
        <v>1217</v>
      </c>
      <c r="P2215">
        <v>5</v>
      </c>
      <c r="Q2215" s="3">
        <v>6084</v>
      </c>
      <c r="R2215" s="1" t="s">
        <v>1958</v>
      </c>
      <c r="S2215" s="3">
        <v>811</v>
      </c>
      <c r="U2215" t="str">
        <f>IF(Ecommerce_Sales[[#This Row],[Delivery_Time_Days]]&gt;7,"Delay",IF(Ecommerce_Sales[[#This Row],[Delivery_Time_Days]] = 0,"No delivery",IF(Ecommerce_Sales[[#This Row],[Delivery_Time_Days]]&lt;=7,"On-time")))</f>
        <v>No delivery</v>
      </c>
      <c r="V2215" s="7">
        <f>Ecommerce_Sales[[#This Row],[Profit]]/Ecommerce_Sales[[#This Row],[Total_Price]]</f>
        <v>0.15006574621959237</v>
      </c>
      <c r="W2215" s="3">
        <v>913</v>
      </c>
      <c r="X2215" s="3"/>
    </row>
    <row r="2216" spans="1:24" x14ac:dyDescent="0.25">
      <c r="A2216" s="1" t="s">
        <v>7067</v>
      </c>
      <c r="B2216" s="1" t="s">
        <v>1441</v>
      </c>
      <c r="C2216" s="1" t="s">
        <v>1442</v>
      </c>
      <c r="D2216" s="1" t="s">
        <v>2161</v>
      </c>
      <c r="E2216" s="1" t="s">
        <v>2005</v>
      </c>
      <c r="F2216" s="2">
        <v>45356</v>
      </c>
      <c r="G2216" s="2">
        <v>45151</v>
      </c>
      <c r="H2216" s="2" t="str">
        <f>TEXT(Ecommerce_Sales[[#This Row],[Order_Date]],"mmmm")</f>
        <v>August</v>
      </c>
      <c r="I2216" s="2" t="str">
        <f>TEXT(Ecommerce_Sales[[#This Row],[Order_Date]],"yyyy")</f>
        <v>2023</v>
      </c>
      <c r="J2216" s="2" t="str">
        <f>TEXT(Ecommerce_Sales[[#This Row],[Order_Date]],"mmmm")</f>
        <v>August</v>
      </c>
      <c r="K2216" s="1" t="s">
        <v>1947</v>
      </c>
      <c r="L2216" s="1" t="s">
        <v>3316</v>
      </c>
      <c r="M2216" s="1" t="s">
        <v>1963</v>
      </c>
      <c r="N2216" s="1" t="s">
        <v>1957</v>
      </c>
      <c r="O2216" s="3">
        <v>692</v>
      </c>
      <c r="P2216">
        <v>6</v>
      </c>
      <c r="Q2216" s="3">
        <v>4154</v>
      </c>
      <c r="R2216" s="1" t="s">
        <v>1958</v>
      </c>
      <c r="S2216" s="3">
        <v>485</v>
      </c>
      <c r="T2216">
        <v>6</v>
      </c>
      <c r="U2216" t="str">
        <f>IF(Ecommerce_Sales[[#This Row],[Delivery_Time_Days]]&gt;7,"Delay",IF(Ecommerce_Sales[[#This Row],[Delivery_Time_Days]] = 0,"No delivery",IF(Ecommerce_Sales[[#This Row],[Delivery_Time_Days]]&lt;=7,"On-time")))</f>
        <v>On-time</v>
      </c>
      <c r="V2216" s="7">
        <f>Ecommerce_Sales[[#This Row],[Profit]]/Ecommerce_Sales[[#This Row],[Total_Price]]</f>
        <v>0.14997592681752528</v>
      </c>
      <c r="W2216" s="3">
        <v>623</v>
      </c>
      <c r="X2216" s="3"/>
    </row>
    <row r="2217" spans="1:24" x14ac:dyDescent="0.25">
      <c r="A2217" s="1" t="s">
        <v>7068</v>
      </c>
      <c r="B2217" s="1" t="s">
        <v>126</v>
      </c>
      <c r="C2217" s="1" t="s">
        <v>127</v>
      </c>
      <c r="D2217" s="1" t="s">
        <v>3960</v>
      </c>
      <c r="E2217" s="1" t="s">
        <v>1954</v>
      </c>
      <c r="F2217" s="2">
        <v>45289</v>
      </c>
      <c r="G2217" s="2">
        <v>45341</v>
      </c>
      <c r="H2217" s="2" t="str">
        <f>TEXT(Ecommerce_Sales[[#This Row],[Order_Date]],"mmmm")</f>
        <v>February</v>
      </c>
      <c r="I2217" s="2" t="str">
        <f>TEXT(Ecommerce_Sales[[#This Row],[Order_Date]],"yyyy")</f>
        <v>2024</v>
      </c>
      <c r="J2217" s="2" t="str">
        <f>TEXT(Ecommerce_Sales[[#This Row],[Order_Date]],"mmmm")</f>
        <v>February</v>
      </c>
      <c r="K2217" s="1" t="s">
        <v>1947</v>
      </c>
      <c r="L2217" s="1" t="s">
        <v>2478</v>
      </c>
      <c r="M2217" s="1" t="s">
        <v>2079</v>
      </c>
      <c r="N2217" s="1" t="s">
        <v>1973</v>
      </c>
      <c r="O2217" s="3">
        <v>866</v>
      </c>
      <c r="P2217">
        <v>3</v>
      </c>
      <c r="Q2217" s="3">
        <v>2599</v>
      </c>
      <c r="R2217" s="1" t="s">
        <v>1958</v>
      </c>
      <c r="S2217" s="3">
        <v>189</v>
      </c>
      <c r="T2217">
        <v>6</v>
      </c>
      <c r="U2217" t="str">
        <f>IF(Ecommerce_Sales[[#This Row],[Delivery_Time_Days]]&gt;7,"Delay",IF(Ecommerce_Sales[[#This Row],[Delivery_Time_Days]] = 0,"No delivery",IF(Ecommerce_Sales[[#This Row],[Delivery_Time_Days]]&lt;=7,"On-time")))</f>
        <v>On-time</v>
      </c>
      <c r="V2217" s="7">
        <f>Ecommerce_Sales[[#This Row],[Profit]]/Ecommerce_Sales[[#This Row],[Total_Price]]</f>
        <v>0.30011542901115812</v>
      </c>
      <c r="W2217" s="3">
        <v>780</v>
      </c>
      <c r="X2217" s="3"/>
    </row>
    <row r="2218" spans="1:24" x14ac:dyDescent="0.25">
      <c r="A2218" s="1" t="s">
        <v>7069</v>
      </c>
      <c r="B2218" s="1" t="s">
        <v>1830</v>
      </c>
      <c r="C2218" s="1" t="s">
        <v>1831</v>
      </c>
      <c r="D2218" s="1" t="s">
        <v>7070</v>
      </c>
      <c r="E2218" s="1" t="s">
        <v>1954</v>
      </c>
      <c r="F2218" s="2">
        <v>45190</v>
      </c>
      <c r="G2218" s="2">
        <v>45013</v>
      </c>
      <c r="H2218" s="2" t="str">
        <f>TEXT(Ecommerce_Sales[[#This Row],[Order_Date]],"mmmm")</f>
        <v>March</v>
      </c>
      <c r="I2218" s="2" t="str">
        <f>TEXT(Ecommerce_Sales[[#This Row],[Order_Date]],"yyyy")</f>
        <v>2023</v>
      </c>
      <c r="J2218" s="2" t="str">
        <f>TEXT(Ecommerce_Sales[[#This Row],[Order_Date]],"mmmm")</f>
        <v>March</v>
      </c>
      <c r="K2218" s="1" t="s">
        <v>1992</v>
      </c>
      <c r="L2218" s="1" t="s">
        <v>7071</v>
      </c>
      <c r="M2218" s="1" t="s">
        <v>1956</v>
      </c>
      <c r="N2218" s="1" t="s">
        <v>1957</v>
      </c>
      <c r="O2218" s="3">
        <v>647</v>
      </c>
      <c r="P2218">
        <v>3</v>
      </c>
      <c r="Q2218" s="3">
        <v>1941</v>
      </c>
      <c r="R2218" s="1" t="s">
        <v>1951</v>
      </c>
      <c r="S2218" s="3">
        <v>135</v>
      </c>
      <c r="U2218" t="str">
        <f>IF(Ecommerce_Sales[[#This Row],[Delivery_Time_Days]]&gt;7,"Delay",IF(Ecommerce_Sales[[#This Row],[Delivery_Time_Days]] = 0,"No delivery",IF(Ecommerce_Sales[[#This Row],[Delivery_Time_Days]]&lt;=7,"On-time")))</f>
        <v>No delivery</v>
      </c>
      <c r="V2218" s="7">
        <f>Ecommerce_Sales[[#This Row],[Profit]]/Ecommerce_Sales[[#This Row],[Total_Price]]</f>
        <v>0.14992272024729522</v>
      </c>
      <c r="W2218" s="3">
        <v>291</v>
      </c>
      <c r="X2218" s="3"/>
    </row>
    <row r="2219" spans="1:24" x14ac:dyDescent="0.25">
      <c r="A2219" s="1" t="s">
        <v>7072</v>
      </c>
      <c r="B2219" s="1" t="s">
        <v>112</v>
      </c>
      <c r="C2219" s="1" t="s">
        <v>113</v>
      </c>
      <c r="D2219" s="1" t="s">
        <v>2172</v>
      </c>
      <c r="E2219" s="1" t="s">
        <v>1961</v>
      </c>
      <c r="F2219" s="2">
        <v>45386</v>
      </c>
      <c r="G2219" s="2">
        <v>45142</v>
      </c>
      <c r="H2219" s="2" t="str">
        <f>TEXT(Ecommerce_Sales[[#This Row],[Order_Date]],"mmmm")</f>
        <v>August</v>
      </c>
      <c r="I2219" s="2" t="str">
        <f>TEXT(Ecommerce_Sales[[#This Row],[Order_Date]],"yyyy")</f>
        <v>2023</v>
      </c>
      <c r="J2219" s="2" t="str">
        <f>TEXT(Ecommerce_Sales[[#This Row],[Order_Date]],"mmmm")</f>
        <v>August</v>
      </c>
      <c r="K2219" s="1" t="s">
        <v>1986</v>
      </c>
      <c r="L2219" s="1" t="s">
        <v>7073</v>
      </c>
      <c r="M2219" s="1" t="s">
        <v>2043</v>
      </c>
      <c r="N2219" s="1" t="s">
        <v>1989</v>
      </c>
      <c r="O2219" s="3">
        <v>113</v>
      </c>
      <c r="P2219">
        <v>1</v>
      </c>
      <c r="Q2219" s="3">
        <v>113</v>
      </c>
      <c r="R2219" s="1" t="s">
        <v>1951</v>
      </c>
      <c r="S2219" s="3">
        <v>16</v>
      </c>
      <c r="U2219" t="str">
        <f>IF(Ecommerce_Sales[[#This Row],[Delivery_Time_Days]]&gt;7,"Delay",IF(Ecommerce_Sales[[#This Row],[Delivery_Time_Days]] = 0,"No delivery",IF(Ecommerce_Sales[[#This Row],[Delivery_Time_Days]]&lt;=7,"On-time")))</f>
        <v>No delivery</v>
      </c>
      <c r="V2219" s="7">
        <f>Ecommerce_Sales[[#This Row],[Profit]]/Ecommerce_Sales[[#This Row],[Total_Price]]</f>
        <v>0.24778761061946902</v>
      </c>
      <c r="W2219" s="3">
        <v>28</v>
      </c>
      <c r="X2219" s="3"/>
    </row>
    <row r="2220" spans="1:24" x14ac:dyDescent="0.25">
      <c r="A2220" s="1" t="s">
        <v>7074</v>
      </c>
      <c r="B2220" s="1" t="s">
        <v>136</v>
      </c>
      <c r="C2220" s="1" t="s">
        <v>137</v>
      </c>
      <c r="D2220" s="1" t="s">
        <v>6098</v>
      </c>
      <c r="E2220" s="1" t="s">
        <v>1966</v>
      </c>
      <c r="F2220" s="2">
        <v>45433</v>
      </c>
      <c r="G2220" s="2">
        <v>45211</v>
      </c>
      <c r="H2220" s="2" t="str">
        <f>TEXT(Ecommerce_Sales[[#This Row],[Order_Date]],"mmmm")</f>
        <v>October</v>
      </c>
      <c r="I2220" s="2" t="str">
        <f>TEXT(Ecommerce_Sales[[#This Row],[Order_Date]],"yyyy")</f>
        <v>2023</v>
      </c>
      <c r="J2220" s="2" t="str">
        <f>TEXT(Ecommerce_Sales[[#This Row],[Order_Date]],"mmmm")</f>
        <v>October</v>
      </c>
      <c r="K2220" s="1" t="s">
        <v>1992</v>
      </c>
      <c r="L2220" s="1" t="s">
        <v>7075</v>
      </c>
      <c r="M2220" s="1" t="s">
        <v>1988</v>
      </c>
      <c r="N2220" s="1" t="s">
        <v>1989</v>
      </c>
      <c r="O2220" s="3">
        <v>49</v>
      </c>
      <c r="P2220">
        <v>3</v>
      </c>
      <c r="Q2220" s="3">
        <v>146</v>
      </c>
      <c r="R2220" s="1" t="s">
        <v>2008</v>
      </c>
      <c r="S2220" s="3">
        <v>10</v>
      </c>
      <c r="U2220" t="str">
        <f>IF(Ecommerce_Sales[[#This Row],[Delivery_Time_Days]]&gt;7,"Delay",IF(Ecommerce_Sales[[#This Row],[Delivery_Time_Days]] = 0,"No delivery",IF(Ecommerce_Sales[[#This Row],[Delivery_Time_Days]]&lt;=7,"On-time")))</f>
        <v>No delivery</v>
      </c>
      <c r="V2220" s="7">
        <f>Ecommerce_Sales[[#This Row],[Profit]]/Ecommerce_Sales[[#This Row],[Total_Price]]</f>
        <v>0.24657534246575341</v>
      </c>
      <c r="W2220" s="3">
        <v>36</v>
      </c>
      <c r="X2220" s="3"/>
    </row>
    <row r="2221" spans="1:24" x14ac:dyDescent="0.25">
      <c r="A2221" s="1" t="s">
        <v>7076</v>
      </c>
      <c r="B2221" s="1" t="s">
        <v>579</v>
      </c>
      <c r="C2221" s="1" t="s">
        <v>580</v>
      </c>
      <c r="D2221" s="1" t="s">
        <v>4182</v>
      </c>
      <c r="E2221" s="1" t="s">
        <v>1954</v>
      </c>
      <c r="F2221" s="2">
        <v>45513</v>
      </c>
      <c r="G2221" s="2">
        <v>45297</v>
      </c>
      <c r="H2221" s="2" t="str">
        <f>TEXT(Ecommerce_Sales[[#This Row],[Order_Date]],"mmmm")</f>
        <v>January</v>
      </c>
      <c r="I2221" s="2" t="str">
        <f>TEXT(Ecommerce_Sales[[#This Row],[Order_Date]],"yyyy")</f>
        <v>2024</v>
      </c>
      <c r="J2221" s="2" t="str">
        <f>TEXT(Ecommerce_Sales[[#This Row],[Order_Date]],"mmmm")</f>
        <v>January</v>
      </c>
      <c r="K2221" s="1" t="s">
        <v>1986</v>
      </c>
      <c r="L2221" s="1" t="s">
        <v>2711</v>
      </c>
      <c r="M2221" s="1" t="s">
        <v>1949</v>
      </c>
      <c r="N2221" s="1" t="s">
        <v>1950</v>
      </c>
      <c r="O2221" s="3">
        <v>391</v>
      </c>
      <c r="P2221">
        <v>4</v>
      </c>
      <c r="Q2221" s="3">
        <v>1563</v>
      </c>
      <c r="R2221" s="1" t="s">
        <v>1958</v>
      </c>
      <c r="S2221" s="3">
        <v>131</v>
      </c>
      <c r="U2221" t="str">
        <f>IF(Ecommerce_Sales[[#This Row],[Delivery_Time_Days]]&gt;7,"Delay",IF(Ecommerce_Sales[[#This Row],[Delivery_Time_Days]] = 0,"No delivery",IF(Ecommerce_Sales[[#This Row],[Delivery_Time_Days]]&lt;=7,"On-time")))</f>
        <v>No delivery</v>
      </c>
      <c r="V2221" s="7">
        <f>Ecommerce_Sales[[#This Row],[Profit]]/Ecommerce_Sales[[#This Row],[Total_Price]]</f>
        <v>0.39987204094689699</v>
      </c>
      <c r="W2221" s="3">
        <v>625</v>
      </c>
      <c r="X2221" s="3"/>
    </row>
    <row r="2222" spans="1:24" x14ac:dyDescent="0.25">
      <c r="A2222" s="1" t="s">
        <v>7077</v>
      </c>
      <c r="B2222" s="1" t="s">
        <v>84</v>
      </c>
      <c r="C2222" s="1" t="s">
        <v>85</v>
      </c>
      <c r="D2222" s="1" t="s">
        <v>2332</v>
      </c>
      <c r="E2222" s="1" t="s">
        <v>1996</v>
      </c>
      <c r="F2222" s="2">
        <v>45111</v>
      </c>
      <c r="G2222" s="2">
        <v>45501</v>
      </c>
      <c r="H2222" s="2" t="str">
        <f>TEXT(Ecommerce_Sales[[#This Row],[Order_Date]],"mmmm")</f>
        <v>July</v>
      </c>
      <c r="I2222" s="2" t="str">
        <f>TEXT(Ecommerce_Sales[[#This Row],[Order_Date]],"yyyy")</f>
        <v>2024</v>
      </c>
      <c r="J2222" s="2" t="str">
        <f>TEXT(Ecommerce_Sales[[#This Row],[Order_Date]],"mmmm")</f>
        <v>July</v>
      </c>
      <c r="K2222" s="1" t="s">
        <v>1947</v>
      </c>
      <c r="L2222" s="1" t="s">
        <v>7078</v>
      </c>
      <c r="M2222" s="1" t="s">
        <v>2002</v>
      </c>
      <c r="N2222" s="1" t="s">
        <v>1989</v>
      </c>
      <c r="O2222" s="3">
        <v>1182</v>
      </c>
      <c r="P2222">
        <v>6</v>
      </c>
      <c r="Q2222" s="3">
        <v>7091</v>
      </c>
      <c r="R2222" s="1" t="s">
        <v>2016</v>
      </c>
      <c r="S2222" s="3">
        <v>812</v>
      </c>
      <c r="T2222">
        <v>8</v>
      </c>
      <c r="U2222" t="str">
        <f>IF(Ecommerce_Sales[[#This Row],[Delivery_Time_Days]]&gt;7,"Delay",IF(Ecommerce_Sales[[#This Row],[Delivery_Time_Days]] = 0,"No delivery",IF(Ecommerce_Sales[[#This Row],[Delivery_Time_Days]]&lt;=7,"On-time")))</f>
        <v>Delay</v>
      </c>
      <c r="V2222" s="7">
        <f>Ecommerce_Sales[[#This Row],[Profit]]/Ecommerce_Sales[[#This Row],[Total_Price]]</f>
        <v>0.25003525595825693</v>
      </c>
      <c r="W2222" s="3">
        <v>1773</v>
      </c>
      <c r="X2222" s="3"/>
    </row>
    <row r="2223" spans="1:24" x14ac:dyDescent="0.25">
      <c r="A2223" s="1" t="s">
        <v>7079</v>
      </c>
      <c r="B2223" s="1" t="s">
        <v>1607</v>
      </c>
      <c r="C2223" s="1" t="s">
        <v>1608</v>
      </c>
      <c r="D2223" s="1" t="s">
        <v>2646</v>
      </c>
      <c r="E2223" s="1" t="s">
        <v>1954</v>
      </c>
      <c r="F2223" s="2">
        <v>45470</v>
      </c>
      <c r="G2223" s="2">
        <v>45266</v>
      </c>
      <c r="H2223" s="2" t="str">
        <f>TEXT(Ecommerce_Sales[[#This Row],[Order_Date]],"mmmm")</f>
        <v>December</v>
      </c>
      <c r="I2223" s="2" t="str">
        <f>TEXT(Ecommerce_Sales[[#This Row],[Order_Date]],"yyyy")</f>
        <v>2023</v>
      </c>
      <c r="J2223" s="2" t="str">
        <f>TEXT(Ecommerce_Sales[[#This Row],[Order_Date]],"mmmm")</f>
        <v>December</v>
      </c>
      <c r="K2223" s="1" t="s">
        <v>1947</v>
      </c>
      <c r="L2223" s="1" t="s">
        <v>7080</v>
      </c>
      <c r="M2223" s="1" t="s">
        <v>2026</v>
      </c>
      <c r="N2223" s="1" t="s">
        <v>1978</v>
      </c>
      <c r="O2223" s="3">
        <v>1770</v>
      </c>
      <c r="P2223">
        <v>6</v>
      </c>
      <c r="Q2223" s="3">
        <v>10619</v>
      </c>
      <c r="R2223" s="1" t="s">
        <v>1958</v>
      </c>
      <c r="S2223" s="3">
        <v>1498</v>
      </c>
      <c r="T2223">
        <v>9</v>
      </c>
      <c r="U2223" t="str">
        <f>IF(Ecommerce_Sales[[#This Row],[Delivery_Time_Days]]&gt;7,"Delay",IF(Ecommerce_Sales[[#This Row],[Delivery_Time_Days]] = 0,"No delivery",IF(Ecommerce_Sales[[#This Row],[Delivery_Time_Days]]&lt;=7,"On-time")))</f>
        <v>Delay</v>
      </c>
      <c r="V2223" s="7">
        <f>Ecommerce_Sales[[#This Row],[Profit]]/Ecommerce_Sales[[#This Row],[Total_Price]]</f>
        <v>0.35003295978905735</v>
      </c>
      <c r="W2223" s="3">
        <v>3717</v>
      </c>
      <c r="X2223" s="3"/>
    </row>
    <row r="2224" spans="1:24" x14ac:dyDescent="0.25">
      <c r="A2224" s="1" t="s">
        <v>7081</v>
      </c>
      <c r="B2224" s="1" t="s">
        <v>1470</v>
      </c>
      <c r="C2224" s="1" t="s">
        <v>1471</v>
      </c>
      <c r="D2224" s="1" t="s">
        <v>2494</v>
      </c>
      <c r="E2224" s="1" t="s">
        <v>2005</v>
      </c>
      <c r="F2224" s="2">
        <v>45354</v>
      </c>
      <c r="G2224" s="2">
        <v>45518</v>
      </c>
      <c r="H2224" s="2" t="str">
        <f>TEXT(Ecommerce_Sales[[#This Row],[Order_Date]],"mmmm")</f>
        <v>August</v>
      </c>
      <c r="I2224" s="2" t="str">
        <f>TEXT(Ecommerce_Sales[[#This Row],[Order_Date]],"yyyy")</f>
        <v>2024</v>
      </c>
      <c r="J2224" s="2" t="str">
        <f>TEXT(Ecommerce_Sales[[#This Row],[Order_Date]],"mmmm")</f>
        <v>August</v>
      </c>
      <c r="K2224" s="1" t="s">
        <v>1986</v>
      </c>
      <c r="L2224" s="1" t="s">
        <v>7082</v>
      </c>
      <c r="M2224" s="1" t="s">
        <v>2030</v>
      </c>
      <c r="N2224" s="1" t="s">
        <v>1978</v>
      </c>
      <c r="O2224" s="3">
        <v>862</v>
      </c>
      <c r="P2224">
        <v>3</v>
      </c>
      <c r="Q2224" s="3">
        <v>2586</v>
      </c>
      <c r="R2224" s="1" t="s">
        <v>1958</v>
      </c>
      <c r="S2224" s="3">
        <v>337</v>
      </c>
      <c r="U2224" t="str">
        <f>IF(Ecommerce_Sales[[#This Row],[Delivery_Time_Days]]&gt;7,"Delay",IF(Ecommerce_Sales[[#This Row],[Delivery_Time_Days]] = 0,"No delivery",IF(Ecommerce_Sales[[#This Row],[Delivery_Time_Days]]&lt;=7,"On-time")))</f>
        <v>No delivery</v>
      </c>
      <c r="V2224" s="7">
        <f>Ecommerce_Sales[[#This Row],[Profit]]/Ecommerce_Sales[[#This Row],[Total_Price]]</f>
        <v>0.34996133023975251</v>
      </c>
      <c r="W2224" s="3">
        <v>905</v>
      </c>
      <c r="X2224" s="3"/>
    </row>
    <row r="2225" spans="1:24" x14ac:dyDescent="0.25">
      <c r="A2225" s="1" t="s">
        <v>7083</v>
      </c>
      <c r="B2225" s="1" t="s">
        <v>854</v>
      </c>
      <c r="C2225" s="1" t="s">
        <v>855</v>
      </c>
      <c r="D2225" s="1" t="s">
        <v>4150</v>
      </c>
      <c r="E2225" s="1" t="s">
        <v>1954</v>
      </c>
      <c r="F2225" s="2">
        <v>45369</v>
      </c>
      <c r="G2225" s="2">
        <v>45035</v>
      </c>
      <c r="H2225" s="2" t="str">
        <f>TEXT(Ecommerce_Sales[[#This Row],[Order_Date]],"mmmm")</f>
        <v>April</v>
      </c>
      <c r="I2225" s="2" t="str">
        <f>TEXT(Ecommerce_Sales[[#This Row],[Order_Date]],"yyyy")</f>
        <v>2023</v>
      </c>
      <c r="J2225" s="2" t="str">
        <f>TEXT(Ecommerce_Sales[[#This Row],[Order_Date]],"mmmm")</f>
        <v>April</v>
      </c>
      <c r="K2225" s="1" t="s">
        <v>1947</v>
      </c>
      <c r="L2225" s="1" t="s">
        <v>7084</v>
      </c>
      <c r="M2225" s="1" t="s">
        <v>2047</v>
      </c>
      <c r="N2225" s="1" t="s">
        <v>1989</v>
      </c>
      <c r="O2225" s="3">
        <v>389</v>
      </c>
      <c r="P2225">
        <v>1</v>
      </c>
      <c r="Q2225" s="3">
        <v>389</v>
      </c>
      <c r="R2225" s="1" t="s">
        <v>1958</v>
      </c>
      <c r="S2225" s="3">
        <v>54</v>
      </c>
      <c r="T2225">
        <v>6</v>
      </c>
      <c r="U2225" t="str">
        <f>IF(Ecommerce_Sales[[#This Row],[Delivery_Time_Days]]&gt;7,"Delay",IF(Ecommerce_Sales[[#This Row],[Delivery_Time_Days]] = 0,"No delivery",IF(Ecommerce_Sales[[#This Row],[Delivery_Time_Days]]&lt;=7,"On-time")))</f>
        <v>On-time</v>
      </c>
      <c r="V2225" s="7">
        <f>Ecommerce_Sales[[#This Row],[Profit]]/Ecommerce_Sales[[#This Row],[Total_Price]]</f>
        <v>0.24935732647814909</v>
      </c>
      <c r="W2225" s="3">
        <v>97</v>
      </c>
      <c r="X2225" s="3"/>
    </row>
    <row r="2226" spans="1:24" x14ac:dyDescent="0.25">
      <c r="A2226" s="1" t="s">
        <v>7085</v>
      </c>
      <c r="B2226" s="1" t="s">
        <v>250</v>
      </c>
      <c r="C2226" s="1" t="s">
        <v>251</v>
      </c>
      <c r="D2226" s="1" t="s">
        <v>3559</v>
      </c>
      <c r="E2226" s="1" t="s">
        <v>1981</v>
      </c>
      <c r="F2226" s="2">
        <v>45050</v>
      </c>
      <c r="G2226" s="2">
        <v>45646</v>
      </c>
      <c r="H2226" s="2" t="str">
        <f>TEXT(Ecommerce_Sales[[#This Row],[Order_Date]],"mmmm")</f>
        <v>December</v>
      </c>
      <c r="I2226" s="2" t="str">
        <f>TEXT(Ecommerce_Sales[[#This Row],[Order_Date]],"yyyy")</f>
        <v>2024</v>
      </c>
      <c r="J2226" s="2" t="str">
        <f>TEXT(Ecommerce_Sales[[#This Row],[Order_Date]],"mmmm")</f>
        <v>December</v>
      </c>
      <c r="K2226" s="1" t="s">
        <v>1947</v>
      </c>
      <c r="L2226" s="1" t="s">
        <v>7086</v>
      </c>
      <c r="M2226" s="1" t="s">
        <v>2026</v>
      </c>
      <c r="N2226" s="1" t="s">
        <v>1978</v>
      </c>
      <c r="O2226" s="3">
        <v>1175</v>
      </c>
      <c r="P2226">
        <v>8</v>
      </c>
      <c r="Q2226" s="3">
        <v>9400</v>
      </c>
      <c r="R2226" s="1" t="s">
        <v>1958</v>
      </c>
      <c r="S2226" s="3">
        <v>861</v>
      </c>
      <c r="T2226">
        <v>7</v>
      </c>
      <c r="U2226" t="str">
        <f>IF(Ecommerce_Sales[[#This Row],[Delivery_Time_Days]]&gt;7,"Delay",IF(Ecommerce_Sales[[#This Row],[Delivery_Time_Days]] = 0,"No delivery",IF(Ecommerce_Sales[[#This Row],[Delivery_Time_Days]]&lt;=7,"On-time")))</f>
        <v>On-time</v>
      </c>
      <c r="V2226" s="7">
        <f>Ecommerce_Sales[[#This Row],[Profit]]/Ecommerce_Sales[[#This Row],[Total_Price]]</f>
        <v>0.35</v>
      </c>
      <c r="W2226" s="3">
        <v>3290</v>
      </c>
      <c r="X2226" s="3"/>
    </row>
    <row r="2227" spans="1:24" x14ac:dyDescent="0.25">
      <c r="A2227" s="1" t="s">
        <v>7087</v>
      </c>
      <c r="B2227" s="1" t="s">
        <v>1579</v>
      </c>
      <c r="C2227" s="1" t="s">
        <v>1580</v>
      </c>
      <c r="D2227" s="1" t="s">
        <v>2819</v>
      </c>
      <c r="E2227" s="1" t="s">
        <v>1966</v>
      </c>
      <c r="F2227" s="2">
        <v>44975</v>
      </c>
      <c r="G2227" s="2">
        <v>45060</v>
      </c>
      <c r="H2227" s="2" t="str">
        <f>TEXT(Ecommerce_Sales[[#This Row],[Order_Date]],"mmmm")</f>
        <v>May</v>
      </c>
      <c r="I2227" s="2" t="str">
        <f>TEXT(Ecommerce_Sales[[#This Row],[Order_Date]],"yyyy")</f>
        <v>2023</v>
      </c>
      <c r="J2227" s="2" t="str">
        <f>TEXT(Ecommerce_Sales[[#This Row],[Order_Date]],"mmmm")</f>
        <v>May</v>
      </c>
      <c r="K2227" s="1" t="s">
        <v>1947</v>
      </c>
      <c r="L2227" s="1" t="s">
        <v>7088</v>
      </c>
      <c r="M2227" s="1" t="s">
        <v>1949</v>
      </c>
      <c r="N2227" s="1" t="s">
        <v>1950</v>
      </c>
      <c r="O2227" s="3">
        <v>530</v>
      </c>
      <c r="P2227">
        <v>5</v>
      </c>
      <c r="Q2227" s="3">
        <v>2649</v>
      </c>
      <c r="R2227" s="1" t="s">
        <v>2016</v>
      </c>
      <c r="S2227" s="3">
        <v>149</v>
      </c>
      <c r="T2227">
        <v>9</v>
      </c>
      <c r="U2227" t="str">
        <f>IF(Ecommerce_Sales[[#This Row],[Delivery_Time_Days]]&gt;7,"Delay",IF(Ecommerce_Sales[[#This Row],[Delivery_Time_Days]] = 0,"No delivery",IF(Ecommerce_Sales[[#This Row],[Delivery_Time_Days]]&lt;=7,"On-time")))</f>
        <v>Delay</v>
      </c>
      <c r="V2227" s="7">
        <f>Ecommerce_Sales[[#This Row],[Profit]]/Ecommerce_Sales[[#This Row],[Total_Price]]</f>
        <v>0.39977349943374857</v>
      </c>
      <c r="W2227" s="3">
        <v>1059</v>
      </c>
      <c r="X2227" s="3"/>
    </row>
    <row r="2228" spans="1:24" x14ac:dyDescent="0.25">
      <c r="A2228" s="1" t="s">
        <v>7089</v>
      </c>
      <c r="B2228" s="1" t="s">
        <v>196</v>
      </c>
      <c r="C2228" s="1" t="s">
        <v>827</v>
      </c>
      <c r="D2228" s="1" t="s">
        <v>3651</v>
      </c>
      <c r="E2228" s="1" t="s">
        <v>1996</v>
      </c>
      <c r="F2228" s="2">
        <v>45571</v>
      </c>
      <c r="G2228" s="2">
        <v>45395</v>
      </c>
      <c r="H2228" s="2" t="str">
        <f>TEXT(Ecommerce_Sales[[#This Row],[Order_Date]],"mmmm")</f>
        <v>April</v>
      </c>
      <c r="I2228" s="2" t="str">
        <f>TEXT(Ecommerce_Sales[[#This Row],[Order_Date]],"yyyy")</f>
        <v>2024</v>
      </c>
      <c r="J2228" s="2" t="str">
        <f>TEXT(Ecommerce_Sales[[#This Row],[Order_Date]],"mmmm")</f>
        <v>April</v>
      </c>
      <c r="K2228" s="1" t="s">
        <v>1986</v>
      </c>
      <c r="L2228" s="1" t="s">
        <v>7090</v>
      </c>
      <c r="M2228" s="1" t="s">
        <v>1963</v>
      </c>
      <c r="N2228" s="1" t="s">
        <v>1957</v>
      </c>
      <c r="O2228" s="3">
        <v>169</v>
      </c>
      <c r="P2228">
        <v>4</v>
      </c>
      <c r="Q2228" s="3">
        <v>677</v>
      </c>
      <c r="R2228" s="1" t="s">
        <v>1951</v>
      </c>
      <c r="S2228" s="3">
        <v>47</v>
      </c>
      <c r="U2228" t="str">
        <f>IF(Ecommerce_Sales[[#This Row],[Delivery_Time_Days]]&gt;7,"Delay",IF(Ecommerce_Sales[[#This Row],[Delivery_Time_Days]] = 0,"No delivery",IF(Ecommerce_Sales[[#This Row],[Delivery_Time_Days]]&lt;=7,"On-time")))</f>
        <v>No delivery</v>
      </c>
      <c r="V2228" s="7">
        <f>Ecommerce_Sales[[#This Row],[Profit]]/Ecommerce_Sales[[#This Row],[Total_Price]]</f>
        <v>0.15066469719350073</v>
      </c>
      <c r="W2228" s="3">
        <v>102</v>
      </c>
      <c r="X2228" s="3"/>
    </row>
    <row r="2229" spans="1:24" x14ac:dyDescent="0.25">
      <c r="A2229" s="1" t="s">
        <v>7091</v>
      </c>
      <c r="B2229" s="1" t="s">
        <v>715</v>
      </c>
      <c r="C2229" s="1" t="s">
        <v>716</v>
      </c>
      <c r="D2229" s="1" t="s">
        <v>7092</v>
      </c>
      <c r="E2229" s="1" t="s">
        <v>1961</v>
      </c>
      <c r="F2229" s="2">
        <v>45017</v>
      </c>
      <c r="G2229" s="2">
        <v>44932</v>
      </c>
      <c r="H2229" s="2" t="str">
        <f>TEXT(Ecommerce_Sales[[#This Row],[Order_Date]],"mmmm")</f>
        <v>January</v>
      </c>
      <c r="I2229" s="2" t="str">
        <f>TEXT(Ecommerce_Sales[[#This Row],[Order_Date]],"yyyy")</f>
        <v>2023</v>
      </c>
      <c r="J2229" s="2" t="str">
        <f>TEXT(Ecommerce_Sales[[#This Row],[Order_Date]],"mmmm")</f>
        <v>January</v>
      </c>
      <c r="K2229" s="1" t="s">
        <v>1992</v>
      </c>
      <c r="L2229" s="1" t="s">
        <v>7093</v>
      </c>
      <c r="M2229" s="1" t="s">
        <v>2002</v>
      </c>
      <c r="N2229" s="1" t="s">
        <v>1989</v>
      </c>
      <c r="O2229" s="3">
        <v>664</v>
      </c>
      <c r="P2229">
        <v>3</v>
      </c>
      <c r="Q2229" s="3">
        <v>1992</v>
      </c>
      <c r="R2229" s="1" t="s">
        <v>1951</v>
      </c>
      <c r="S2229" s="3">
        <v>125</v>
      </c>
      <c r="U2229" t="str">
        <f>IF(Ecommerce_Sales[[#This Row],[Delivery_Time_Days]]&gt;7,"Delay",IF(Ecommerce_Sales[[#This Row],[Delivery_Time_Days]] = 0,"No delivery",IF(Ecommerce_Sales[[#This Row],[Delivery_Time_Days]]&lt;=7,"On-time")))</f>
        <v>No delivery</v>
      </c>
      <c r="V2229" s="7">
        <f>Ecommerce_Sales[[#This Row],[Profit]]/Ecommerce_Sales[[#This Row],[Total_Price]]</f>
        <v>0.25</v>
      </c>
      <c r="W2229" s="3">
        <v>498</v>
      </c>
      <c r="X2229" s="3"/>
    </row>
    <row r="2230" spans="1:24" x14ac:dyDescent="0.25">
      <c r="A2230" s="1" t="s">
        <v>7094</v>
      </c>
      <c r="B2230" s="1" t="s">
        <v>1232</v>
      </c>
      <c r="C2230" s="1" t="s">
        <v>1233</v>
      </c>
      <c r="D2230" s="1" t="s">
        <v>2052</v>
      </c>
      <c r="E2230" s="1" t="s">
        <v>1961</v>
      </c>
      <c r="F2230" s="2">
        <v>45272</v>
      </c>
      <c r="G2230" s="2">
        <v>45511</v>
      </c>
      <c r="H2230" s="2" t="str">
        <f>TEXT(Ecommerce_Sales[[#This Row],[Order_Date]],"mmmm")</f>
        <v>August</v>
      </c>
      <c r="I2230" s="2" t="str">
        <f>TEXT(Ecommerce_Sales[[#This Row],[Order_Date]],"yyyy")</f>
        <v>2024</v>
      </c>
      <c r="J2230" s="2" t="str">
        <f>TEXT(Ecommerce_Sales[[#This Row],[Order_Date]],"mmmm")</f>
        <v>August</v>
      </c>
      <c r="K2230" s="1" t="s">
        <v>1947</v>
      </c>
      <c r="L2230" s="1" t="s">
        <v>7095</v>
      </c>
      <c r="M2230" s="1" t="s">
        <v>2047</v>
      </c>
      <c r="N2230" s="1" t="s">
        <v>1989</v>
      </c>
      <c r="O2230" s="3">
        <v>1081</v>
      </c>
      <c r="P2230">
        <v>6</v>
      </c>
      <c r="Q2230" s="3">
        <v>6487</v>
      </c>
      <c r="R2230" s="1" t="s">
        <v>1958</v>
      </c>
      <c r="S2230" s="3">
        <v>955</v>
      </c>
      <c r="T2230">
        <v>9</v>
      </c>
      <c r="U2230" t="str">
        <f>IF(Ecommerce_Sales[[#This Row],[Delivery_Time_Days]]&gt;7,"Delay",IF(Ecommerce_Sales[[#This Row],[Delivery_Time_Days]] = 0,"No delivery",IF(Ecommerce_Sales[[#This Row],[Delivery_Time_Days]]&lt;=7,"On-time")))</f>
        <v>Delay</v>
      </c>
      <c r="V2230" s="7">
        <f>Ecommerce_Sales[[#This Row],[Profit]]/Ecommerce_Sales[[#This Row],[Total_Price]]</f>
        <v>0.25003853861569292</v>
      </c>
      <c r="W2230" s="3">
        <v>1622</v>
      </c>
      <c r="X2230" s="3"/>
    </row>
    <row r="2231" spans="1:24" x14ac:dyDescent="0.25">
      <c r="A2231" s="1" t="s">
        <v>7096</v>
      </c>
      <c r="B2231" s="1" t="s">
        <v>260</v>
      </c>
      <c r="C2231" s="1" t="s">
        <v>261</v>
      </c>
      <c r="D2231" s="1" t="s">
        <v>3129</v>
      </c>
      <c r="E2231" s="1" t="s">
        <v>1966</v>
      </c>
      <c r="F2231" s="2">
        <v>45278</v>
      </c>
      <c r="G2231" s="2">
        <v>45194</v>
      </c>
      <c r="H2231" s="2" t="str">
        <f>TEXT(Ecommerce_Sales[[#This Row],[Order_Date]],"mmmm")</f>
        <v>September</v>
      </c>
      <c r="I2231" s="2" t="str">
        <f>TEXT(Ecommerce_Sales[[#This Row],[Order_Date]],"yyyy")</f>
        <v>2023</v>
      </c>
      <c r="J2231" s="2" t="str">
        <f>TEXT(Ecommerce_Sales[[#This Row],[Order_Date]],"mmmm")</f>
        <v>September</v>
      </c>
      <c r="K2231" s="1" t="s">
        <v>1947</v>
      </c>
      <c r="L2231" s="1" t="s">
        <v>7097</v>
      </c>
      <c r="M2231" s="1" t="s">
        <v>2058</v>
      </c>
      <c r="N2231" s="1" t="s">
        <v>1950</v>
      </c>
      <c r="O2231" s="3">
        <v>876</v>
      </c>
      <c r="P2231">
        <v>5</v>
      </c>
      <c r="Q2231" s="3">
        <v>4382</v>
      </c>
      <c r="R2231" s="1" t="s">
        <v>2016</v>
      </c>
      <c r="S2231" s="3">
        <v>469</v>
      </c>
      <c r="T2231">
        <v>9</v>
      </c>
      <c r="U2231" t="str">
        <f>IF(Ecommerce_Sales[[#This Row],[Delivery_Time_Days]]&gt;7,"Delay",IF(Ecommerce_Sales[[#This Row],[Delivery_Time_Days]] = 0,"No delivery",IF(Ecommerce_Sales[[#This Row],[Delivery_Time_Days]]&lt;=7,"On-time")))</f>
        <v>Delay</v>
      </c>
      <c r="V2231" s="7">
        <f>Ecommerce_Sales[[#This Row],[Profit]]/Ecommerce_Sales[[#This Row],[Total_Price]]</f>
        <v>0.40004564125969877</v>
      </c>
      <c r="W2231" s="3">
        <v>1753</v>
      </c>
      <c r="X2231" s="3"/>
    </row>
    <row r="2232" spans="1:24" x14ac:dyDescent="0.25">
      <c r="A2232" s="1" t="s">
        <v>7098</v>
      </c>
      <c r="B2232" s="1" t="s">
        <v>1149</v>
      </c>
      <c r="C2232" s="1" t="s">
        <v>1150</v>
      </c>
      <c r="D2232" s="1" t="s">
        <v>7099</v>
      </c>
      <c r="E2232" s="1" t="s">
        <v>2005</v>
      </c>
      <c r="F2232" s="2">
        <v>45473</v>
      </c>
      <c r="G2232" s="2">
        <v>45545</v>
      </c>
      <c r="H2232" s="2" t="str">
        <f>TEXT(Ecommerce_Sales[[#This Row],[Order_Date]],"mmmm")</f>
        <v>September</v>
      </c>
      <c r="I2232" s="2" t="str">
        <f>TEXT(Ecommerce_Sales[[#This Row],[Order_Date]],"yyyy")</f>
        <v>2024</v>
      </c>
      <c r="J2232" s="2" t="str">
        <f>TEXT(Ecommerce_Sales[[#This Row],[Order_Date]],"mmmm")</f>
        <v>September</v>
      </c>
      <c r="K2232" s="1" t="s">
        <v>1947</v>
      </c>
      <c r="L2232" s="1" t="s">
        <v>7100</v>
      </c>
      <c r="M2232" s="1" t="s">
        <v>2072</v>
      </c>
      <c r="N2232" s="1" t="s">
        <v>1950</v>
      </c>
      <c r="O2232" s="3">
        <v>116</v>
      </c>
      <c r="P2232">
        <v>1</v>
      </c>
      <c r="Q2232" s="3">
        <v>116</v>
      </c>
      <c r="R2232" s="1" t="s">
        <v>1958</v>
      </c>
      <c r="S2232" s="3">
        <v>7</v>
      </c>
      <c r="T2232">
        <v>4</v>
      </c>
      <c r="U2232" t="str">
        <f>IF(Ecommerce_Sales[[#This Row],[Delivery_Time_Days]]&gt;7,"Delay",IF(Ecommerce_Sales[[#This Row],[Delivery_Time_Days]] = 0,"No delivery",IF(Ecommerce_Sales[[#This Row],[Delivery_Time_Days]]&lt;=7,"On-time")))</f>
        <v>On-time</v>
      </c>
      <c r="V2232" s="7">
        <f>Ecommerce_Sales[[#This Row],[Profit]]/Ecommerce_Sales[[#This Row],[Total_Price]]</f>
        <v>0.39655172413793105</v>
      </c>
      <c r="W2232" s="3">
        <v>46</v>
      </c>
      <c r="X2232" s="3"/>
    </row>
    <row r="2233" spans="1:24" x14ac:dyDescent="0.25">
      <c r="A2233" s="1" t="s">
        <v>7101</v>
      </c>
      <c r="B2233" s="1" t="s">
        <v>789</v>
      </c>
      <c r="C2233" s="1" t="s">
        <v>790</v>
      </c>
      <c r="D2233" s="1" t="s">
        <v>4867</v>
      </c>
      <c r="E2233" s="1" t="s">
        <v>1954</v>
      </c>
      <c r="F2233" s="2">
        <v>45625</v>
      </c>
      <c r="G2233" s="2">
        <v>45289</v>
      </c>
      <c r="H2233" s="2" t="str">
        <f>TEXT(Ecommerce_Sales[[#This Row],[Order_Date]],"mmmm")</f>
        <v>December</v>
      </c>
      <c r="I2233" s="2" t="str">
        <f>TEXT(Ecommerce_Sales[[#This Row],[Order_Date]],"yyyy")</f>
        <v>2023</v>
      </c>
      <c r="J2233" s="2" t="str">
        <f>TEXT(Ecommerce_Sales[[#This Row],[Order_Date]],"mmmm")</f>
        <v>December</v>
      </c>
      <c r="K2233" s="1" t="s">
        <v>1986</v>
      </c>
      <c r="L2233" s="1" t="s">
        <v>7102</v>
      </c>
      <c r="M2233" s="1" t="s">
        <v>1977</v>
      </c>
      <c r="N2233" s="1" t="s">
        <v>1978</v>
      </c>
      <c r="O2233" s="3">
        <v>1905</v>
      </c>
      <c r="P2233">
        <v>6</v>
      </c>
      <c r="Q2233" s="3">
        <v>11429</v>
      </c>
      <c r="R2233" s="1" t="s">
        <v>1958</v>
      </c>
      <c r="S2233" s="3">
        <v>598</v>
      </c>
      <c r="U2233" t="str">
        <f>IF(Ecommerce_Sales[[#This Row],[Delivery_Time_Days]]&gt;7,"Delay",IF(Ecommerce_Sales[[#This Row],[Delivery_Time_Days]] = 0,"No delivery",IF(Ecommerce_Sales[[#This Row],[Delivery_Time_Days]]&lt;=7,"On-time")))</f>
        <v>No delivery</v>
      </c>
      <c r="V2233" s="7">
        <f>Ecommerce_Sales[[#This Row],[Profit]]/Ecommerce_Sales[[#This Row],[Total_Price]]</f>
        <v>0.34998687549216906</v>
      </c>
      <c r="W2233" s="3">
        <v>4000</v>
      </c>
      <c r="X2233" s="3"/>
    </row>
    <row r="2234" spans="1:24" x14ac:dyDescent="0.25">
      <c r="A2234" s="1" t="s">
        <v>7103</v>
      </c>
      <c r="B2234" s="1" t="s">
        <v>413</v>
      </c>
      <c r="C2234" s="1" t="s">
        <v>1592</v>
      </c>
      <c r="D2234" s="1" t="s">
        <v>3803</v>
      </c>
      <c r="E2234" s="1" t="s">
        <v>1961</v>
      </c>
      <c r="F2234" s="2">
        <v>45163</v>
      </c>
      <c r="G2234" s="2">
        <v>45210</v>
      </c>
      <c r="H2234" s="2" t="str">
        <f>TEXT(Ecommerce_Sales[[#This Row],[Order_Date]],"mmmm")</f>
        <v>October</v>
      </c>
      <c r="I2234" s="2" t="str">
        <f>TEXT(Ecommerce_Sales[[#This Row],[Order_Date]],"yyyy")</f>
        <v>2023</v>
      </c>
      <c r="J2234" s="2" t="str">
        <f>TEXT(Ecommerce_Sales[[#This Row],[Order_Date]],"mmmm")</f>
        <v>October</v>
      </c>
      <c r="K2234" s="1" t="s">
        <v>1947</v>
      </c>
      <c r="L2234" s="1" t="s">
        <v>3222</v>
      </c>
      <c r="M2234" s="1" t="s">
        <v>2047</v>
      </c>
      <c r="N2234" s="1" t="s">
        <v>1989</v>
      </c>
      <c r="O2234" s="3">
        <v>609</v>
      </c>
      <c r="P2234">
        <v>3</v>
      </c>
      <c r="Q2234" s="3">
        <v>1828</v>
      </c>
      <c r="R2234" s="1" t="s">
        <v>1951</v>
      </c>
      <c r="S2234" s="3">
        <v>118</v>
      </c>
      <c r="T2234">
        <v>6</v>
      </c>
      <c r="U2234" t="str">
        <f>IF(Ecommerce_Sales[[#This Row],[Delivery_Time_Days]]&gt;7,"Delay",IF(Ecommerce_Sales[[#This Row],[Delivery_Time_Days]] = 0,"No delivery",IF(Ecommerce_Sales[[#This Row],[Delivery_Time_Days]]&lt;=7,"On-time")))</f>
        <v>On-time</v>
      </c>
      <c r="V2234" s="7">
        <f>Ecommerce_Sales[[#This Row],[Profit]]/Ecommerce_Sales[[#This Row],[Total_Price]]</f>
        <v>0.25</v>
      </c>
      <c r="W2234" s="3">
        <v>457</v>
      </c>
      <c r="X2234" s="3"/>
    </row>
    <row r="2235" spans="1:24" x14ac:dyDescent="0.25">
      <c r="A2235" s="1" t="s">
        <v>7104</v>
      </c>
      <c r="B2235" s="1" t="s">
        <v>260</v>
      </c>
      <c r="C2235" s="1" t="s">
        <v>261</v>
      </c>
      <c r="D2235" s="1" t="s">
        <v>3129</v>
      </c>
      <c r="E2235" s="1" t="s">
        <v>1966</v>
      </c>
      <c r="F2235" s="2">
        <v>45278</v>
      </c>
      <c r="G2235" s="2">
        <v>45639</v>
      </c>
      <c r="H2235" s="2" t="str">
        <f>TEXT(Ecommerce_Sales[[#This Row],[Order_Date]],"mmmm")</f>
        <v>December</v>
      </c>
      <c r="I2235" s="2" t="str">
        <f>TEXT(Ecommerce_Sales[[#This Row],[Order_Date]],"yyyy")</f>
        <v>2024</v>
      </c>
      <c r="J2235" s="2" t="str">
        <f>TEXT(Ecommerce_Sales[[#This Row],[Order_Date]],"mmmm")</f>
        <v>December</v>
      </c>
      <c r="K2235" s="1" t="s">
        <v>1947</v>
      </c>
      <c r="L2235" s="1" t="s">
        <v>7105</v>
      </c>
      <c r="M2235" s="1" t="s">
        <v>1983</v>
      </c>
      <c r="N2235" s="1" t="s">
        <v>1950</v>
      </c>
      <c r="O2235" s="3">
        <v>612</v>
      </c>
      <c r="P2235">
        <v>10</v>
      </c>
      <c r="Q2235" s="3">
        <v>6125</v>
      </c>
      <c r="R2235" s="1" t="s">
        <v>2008</v>
      </c>
      <c r="S2235" s="3">
        <v>858</v>
      </c>
      <c r="T2235">
        <v>3</v>
      </c>
      <c r="U2235" t="str">
        <f>IF(Ecommerce_Sales[[#This Row],[Delivery_Time_Days]]&gt;7,"Delay",IF(Ecommerce_Sales[[#This Row],[Delivery_Time_Days]] = 0,"No delivery",IF(Ecommerce_Sales[[#This Row],[Delivery_Time_Days]]&lt;=7,"On-time")))</f>
        <v>On-time</v>
      </c>
      <c r="V2235" s="7">
        <f>Ecommerce_Sales[[#This Row],[Profit]]/Ecommerce_Sales[[#This Row],[Total_Price]]</f>
        <v>0.4</v>
      </c>
      <c r="W2235" s="3">
        <v>2450</v>
      </c>
      <c r="X2235" s="3"/>
    </row>
    <row r="2236" spans="1:24" x14ac:dyDescent="0.25">
      <c r="A2236" s="1" t="s">
        <v>7106</v>
      </c>
      <c r="B2236" s="1" t="s">
        <v>1690</v>
      </c>
      <c r="C2236" s="1" t="s">
        <v>1691</v>
      </c>
      <c r="D2236" s="1" t="s">
        <v>2038</v>
      </c>
      <c r="E2236" s="1" t="s">
        <v>1966</v>
      </c>
      <c r="F2236" s="2">
        <v>45594</v>
      </c>
      <c r="G2236" s="2">
        <v>45109</v>
      </c>
      <c r="H2236" s="2" t="str">
        <f>TEXT(Ecommerce_Sales[[#This Row],[Order_Date]],"mmmm")</f>
        <v>July</v>
      </c>
      <c r="I2236" s="2" t="str">
        <f>TEXT(Ecommerce_Sales[[#This Row],[Order_Date]],"yyyy")</f>
        <v>2023</v>
      </c>
      <c r="J2236" s="2" t="str">
        <f>TEXT(Ecommerce_Sales[[#This Row],[Order_Date]],"mmmm")</f>
        <v>July</v>
      </c>
      <c r="K2236" s="1" t="s">
        <v>1947</v>
      </c>
      <c r="L2236" s="1" t="s">
        <v>7107</v>
      </c>
      <c r="M2236" s="1" t="s">
        <v>1998</v>
      </c>
      <c r="N2236" s="1" t="s">
        <v>1973</v>
      </c>
      <c r="O2236" s="3">
        <v>578</v>
      </c>
      <c r="P2236">
        <v>3</v>
      </c>
      <c r="Q2236" s="3">
        <v>1733</v>
      </c>
      <c r="R2236" s="1" t="s">
        <v>1958</v>
      </c>
      <c r="S2236" s="3">
        <v>104</v>
      </c>
      <c r="T2236">
        <v>10</v>
      </c>
      <c r="U2236" t="str">
        <f>IF(Ecommerce_Sales[[#This Row],[Delivery_Time_Days]]&gt;7,"Delay",IF(Ecommerce_Sales[[#This Row],[Delivery_Time_Days]] = 0,"No delivery",IF(Ecommerce_Sales[[#This Row],[Delivery_Time_Days]]&lt;=7,"On-time")))</f>
        <v>Delay</v>
      </c>
      <c r="V2236" s="7">
        <f>Ecommerce_Sales[[#This Row],[Profit]]/Ecommerce_Sales[[#This Row],[Total_Price]]</f>
        <v>0.30005770340450089</v>
      </c>
      <c r="W2236" s="3">
        <v>520</v>
      </c>
      <c r="X2236" s="3"/>
    </row>
    <row r="2237" spans="1:24" x14ac:dyDescent="0.25">
      <c r="A2237" s="1" t="s">
        <v>7108</v>
      </c>
      <c r="B2237" s="1" t="s">
        <v>1644</v>
      </c>
      <c r="C2237" s="1" t="s">
        <v>1645</v>
      </c>
      <c r="D2237" s="1" t="s">
        <v>4303</v>
      </c>
      <c r="E2237" s="1" t="s">
        <v>1946</v>
      </c>
      <c r="F2237" s="2">
        <v>45291</v>
      </c>
      <c r="G2237" s="2">
        <v>45006</v>
      </c>
      <c r="H2237" s="2" t="str">
        <f>TEXT(Ecommerce_Sales[[#This Row],[Order_Date]],"mmmm")</f>
        <v>March</v>
      </c>
      <c r="I2237" s="2" t="str">
        <f>TEXT(Ecommerce_Sales[[#This Row],[Order_Date]],"yyyy")</f>
        <v>2023</v>
      </c>
      <c r="J2237" s="2" t="str">
        <f>TEXT(Ecommerce_Sales[[#This Row],[Order_Date]],"mmmm")</f>
        <v>March</v>
      </c>
      <c r="K2237" s="1" t="s">
        <v>1947</v>
      </c>
      <c r="L2237" s="1" t="s">
        <v>7109</v>
      </c>
      <c r="M2237" s="1" t="s">
        <v>1977</v>
      </c>
      <c r="N2237" s="1" t="s">
        <v>1978</v>
      </c>
      <c r="O2237" s="3">
        <v>824</v>
      </c>
      <c r="P2237">
        <v>1</v>
      </c>
      <c r="Q2237" s="3">
        <v>824</v>
      </c>
      <c r="R2237" s="1" t="s">
        <v>1951</v>
      </c>
      <c r="S2237" s="3">
        <v>62</v>
      </c>
      <c r="T2237">
        <v>6</v>
      </c>
      <c r="U2237" t="str">
        <f>IF(Ecommerce_Sales[[#This Row],[Delivery_Time_Days]]&gt;7,"Delay",IF(Ecommerce_Sales[[#This Row],[Delivery_Time_Days]] = 0,"No delivery",IF(Ecommerce_Sales[[#This Row],[Delivery_Time_Days]]&lt;=7,"On-time")))</f>
        <v>On-time</v>
      </c>
      <c r="V2237" s="7">
        <f>Ecommerce_Sales[[#This Row],[Profit]]/Ecommerce_Sales[[#This Row],[Total_Price]]</f>
        <v>0.34951456310679613</v>
      </c>
      <c r="W2237" s="3">
        <v>288</v>
      </c>
      <c r="X2237" s="3"/>
    </row>
    <row r="2238" spans="1:24" x14ac:dyDescent="0.25">
      <c r="A2238" s="1" t="s">
        <v>7110</v>
      </c>
      <c r="B2238" s="1" t="s">
        <v>1439</v>
      </c>
      <c r="C2238" s="1" t="s">
        <v>1641</v>
      </c>
      <c r="D2238" s="1" t="s">
        <v>3251</v>
      </c>
      <c r="E2238" s="1" t="s">
        <v>2005</v>
      </c>
      <c r="F2238" s="2">
        <v>44976</v>
      </c>
      <c r="G2238" s="2">
        <v>44951</v>
      </c>
      <c r="H2238" s="2" t="str">
        <f>TEXT(Ecommerce_Sales[[#This Row],[Order_Date]],"mmmm")</f>
        <v>January</v>
      </c>
      <c r="I2238" s="2" t="str">
        <f>TEXT(Ecommerce_Sales[[#This Row],[Order_Date]],"yyyy")</f>
        <v>2023</v>
      </c>
      <c r="J2238" s="2" t="str">
        <f>TEXT(Ecommerce_Sales[[#This Row],[Order_Date]],"mmmm")</f>
        <v>January</v>
      </c>
      <c r="K2238" s="1" t="s">
        <v>1947</v>
      </c>
      <c r="L2238" s="1" t="s">
        <v>7111</v>
      </c>
      <c r="M2238" s="1" t="s">
        <v>1977</v>
      </c>
      <c r="N2238" s="1" t="s">
        <v>1978</v>
      </c>
      <c r="O2238" s="3">
        <v>178</v>
      </c>
      <c r="P2238">
        <v>1</v>
      </c>
      <c r="Q2238" s="3">
        <v>178</v>
      </c>
      <c r="R2238" s="1" t="s">
        <v>1958</v>
      </c>
      <c r="S2238" s="3">
        <v>19</v>
      </c>
      <c r="T2238">
        <v>6</v>
      </c>
      <c r="U2238" t="str">
        <f>IF(Ecommerce_Sales[[#This Row],[Delivery_Time_Days]]&gt;7,"Delay",IF(Ecommerce_Sales[[#This Row],[Delivery_Time_Days]] = 0,"No delivery",IF(Ecommerce_Sales[[#This Row],[Delivery_Time_Days]]&lt;=7,"On-time")))</f>
        <v>On-time</v>
      </c>
      <c r="V2238" s="7">
        <f>Ecommerce_Sales[[#This Row],[Profit]]/Ecommerce_Sales[[#This Row],[Total_Price]]</f>
        <v>0.34831460674157305</v>
      </c>
      <c r="W2238" s="3">
        <v>62</v>
      </c>
      <c r="X2238" s="3"/>
    </row>
    <row r="2239" spans="1:24" x14ac:dyDescent="0.25">
      <c r="A2239" s="1" t="s">
        <v>7112</v>
      </c>
      <c r="B2239" s="1" t="s">
        <v>304</v>
      </c>
      <c r="C2239" s="1" t="s">
        <v>305</v>
      </c>
      <c r="D2239" s="1" t="s">
        <v>7113</v>
      </c>
      <c r="E2239" s="1" t="s">
        <v>1996</v>
      </c>
      <c r="F2239" s="2">
        <v>45416</v>
      </c>
      <c r="G2239" s="2">
        <v>45635</v>
      </c>
      <c r="H2239" s="2" t="str">
        <f>TEXT(Ecommerce_Sales[[#This Row],[Order_Date]],"mmmm")</f>
        <v>December</v>
      </c>
      <c r="I2239" s="2" t="str">
        <f>TEXT(Ecommerce_Sales[[#This Row],[Order_Date]],"yyyy")</f>
        <v>2024</v>
      </c>
      <c r="J2239" s="2" t="str">
        <f>TEXT(Ecommerce_Sales[[#This Row],[Order_Date]],"mmmm")</f>
        <v>December</v>
      </c>
      <c r="K2239" s="1" t="s">
        <v>1992</v>
      </c>
      <c r="L2239" s="1" t="s">
        <v>7114</v>
      </c>
      <c r="M2239" s="1" t="s">
        <v>1968</v>
      </c>
      <c r="N2239" s="1" t="s">
        <v>1957</v>
      </c>
      <c r="O2239" s="3">
        <v>611</v>
      </c>
      <c r="P2239">
        <v>4</v>
      </c>
      <c r="Q2239" s="3">
        <v>2443</v>
      </c>
      <c r="R2239" s="1" t="s">
        <v>1958</v>
      </c>
      <c r="S2239" s="3">
        <v>255</v>
      </c>
      <c r="U2239" t="str">
        <f>IF(Ecommerce_Sales[[#This Row],[Delivery_Time_Days]]&gt;7,"Delay",IF(Ecommerce_Sales[[#This Row],[Delivery_Time_Days]] = 0,"No delivery",IF(Ecommerce_Sales[[#This Row],[Delivery_Time_Days]]&lt;=7,"On-time")))</f>
        <v>No delivery</v>
      </c>
      <c r="V2239" s="7">
        <f>Ecommerce_Sales[[#This Row],[Profit]]/Ecommerce_Sales[[#This Row],[Total_Price]]</f>
        <v>0.14981580024559968</v>
      </c>
      <c r="W2239" s="3">
        <v>366</v>
      </c>
      <c r="X2239" s="3"/>
    </row>
    <row r="2240" spans="1:24" x14ac:dyDescent="0.25">
      <c r="A2240" s="1" t="s">
        <v>7115</v>
      </c>
      <c r="B2240" s="1" t="s">
        <v>484</v>
      </c>
      <c r="C2240" s="1" t="s">
        <v>485</v>
      </c>
      <c r="D2240" s="1" t="s">
        <v>2684</v>
      </c>
      <c r="E2240" s="1" t="s">
        <v>1996</v>
      </c>
      <c r="F2240" s="2">
        <v>45062</v>
      </c>
      <c r="G2240" s="2">
        <v>45112</v>
      </c>
      <c r="H2240" s="2" t="str">
        <f>TEXT(Ecommerce_Sales[[#This Row],[Order_Date]],"mmmm")</f>
        <v>July</v>
      </c>
      <c r="I2240" s="2" t="str">
        <f>TEXT(Ecommerce_Sales[[#This Row],[Order_Date]],"yyyy")</f>
        <v>2023</v>
      </c>
      <c r="J2240" s="2" t="str">
        <f>TEXT(Ecommerce_Sales[[#This Row],[Order_Date]],"mmmm")</f>
        <v>July</v>
      </c>
      <c r="K2240" s="1" t="s">
        <v>1992</v>
      </c>
      <c r="L2240" s="1" t="s">
        <v>7116</v>
      </c>
      <c r="M2240" s="1" t="s">
        <v>1963</v>
      </c>
      <c r="N2240" s="1" t="s">
        <v>1957</v>
      </c>
      <c r="O2240" s="3">
        <v>900</v>
      </c>
      <c r="P2240">
        <v>5</v>
      </c>
      <c r="Q2240" s="3">
        <v>4501</v>
      </c>
      <c r="R2240" s="1" t="s">
        <v>1958</v>
      </c>
      <c r="S2240" s="3">
        <v>576</v>
      </c>
      <c r="U2240" t="str">
        <f>IF(Ecommerce_Sales[[#This Row],[Delivery_Time_Days]]&gt;7,"Delay",IF(Ecommerce_Sales[[#This Row],[Delivery_Time_Days]] = 0,"No delivery",IF(Ecommerce_Sales[[#This Row],[Delivery_Time_Days]]&lt;=7,"On-time")))</f>
        <v>No delivery</v>
      </c>
      <c r="V2240" s="7">
        <f>Ecommerce_Sales[[#This Row],[Profit]]/Ecommerce_Sales[[#This Row],[Total_Price]]</f>
        <v>0.14996667407242836</v>
      </c>
      <c r="W2240" s="3">
        <v>675</v>
      </c>
      <c r="X2240" s="3"/>
    </row>
    <row r="2241" spans="1:24" x14ac:dyDescent="0.25">
      <c r="A2241" s="1" t="s">
        <v>7117</v>
      </c>
      <c r="B2241" s="1" t="s">
        <v>939</v>
      </c>
      <c r="C2241" s="1" t="s">
        <v>1310</v>
      </c>
      <c r="D2241" s="1" t="s">
        <v>3350</v>
      </c>
      <c r="E2241" s="1" t="s">
        <v>1961</v>
      </c>
      <c r="F2241" s="2">
        <v>45624</v>
      </c>
      <c r="G2241" s="2">
        <v>45149</v>
      </c>
      <c r="H2241" s="2" t="str">
        <f>TEXT(Ecommerce_Sales[[#This Row],[Order_Date]],"mmmm")</f>
        <v>August</v>
      </c>
      <c r="I2241" s="2" t="str">
        <f>TEXT(Ecommerce_Sales[[#This Row],[Order_Date]],"yyyy")</f>
        <v>2023</v>
      </c>
      <c r="J2241" s="2" t="str">
        <f>TEXT(Ecommerce_Sales[[#This Row],[Order_Date]],"mmmm")</f>
        <v>August</v>
      </c>
      <c r="K2241" s="1" t="s">
        <v>1947</v>
      </c>
      <c r="L2241" s="1" t="s">
        <v>7118</v>
      </c>
      <c r="M2241" s="1" t="s">
        <v>1998</v>
      </c>
      <c r="N2241" s="1" t="s">
        <v>1973</v>
      </c>
      <c r="O2241" s="3">
        <v>502</v>
      </c>
      <c r="P2241">
        <v>6</v>
      </c>
      <c r="Q2241" s="3">
        <v>3013</v>
      </c>
      <c r="R2241" s="1" t="s">
        <v>2012</v>
      </c>
      <c r="S2241" s="3">
        <v>404</v>
      </c>
      <c r="T2241">
        <v>4</v>
      </c>
      <c r="U2241" t="str">
        <f>IF(Ecommerce_Sales[[#This Row],[Delivery_Time_Days]]&gt;7,"Delay",IF(Ecommerce_Sales[[#This Row],[Delivery_Time_Days]] = 0,"No delivery",IF(Ecommerce_Sales[[#This Row],[Delivery_Time_Days]]&lt;=7,"On-time")))</f>
        <v>On-time</v>
      </c>
      <c r="V2241" s="7">
        <f>Ecommerce_Sales[[#This Row],[Profit]]/Ecommerce_Sales[[#This Row],[Total_Price]]</f>
        <v>0.30003318951211416</v>
      </c>
      <c r="W2241" s="3">
        <v>904</v>
      </c>
      <c r="X2241" s="3"/>
    </row>
    <row r="2242" spans="1:24" x14ac:dyDescent="0.25">
      <c r="A2242" s="1" t="s">
        <v>7119</v>
      </c>
      <c r="B2242" s="1" t="s">
        <v>1661</v>
      </c>
      <c r="C2242" s="1" t="s">
        <v>1662</v>
      </c>
      <c r="D2242" s="1" t="s">
        <v>3185</v>
      </c>
      <c r="E2242" s="1" t="s">
        <v>1981</v>
      </c>
      <c r="F2242" s="2">
        <v>45037</v>
      </c>
      <c r="G2242" s="2">
        <v>45352</v>
      </c>
      <c r="H2242" s="2" t="str">
        <f>TEXT(Ecommerce_Sales[[#This Row],[Order_Date]],"mmmm")</f>
        <v>March</v>
      </c>
      <c r="I2242" s="2" t="str">
        <f>TEXT(Ecommerce_Sales[[#This Row],[Order_Date]],"yyyy")</f>
        <v>2024</v>
      </c>
      <c r="J2242" s="2" t="str">
        <f>TEXT(Ecommerce_Sales[[#This Row],[Order_Date]],"mmmm")</f>
        <v>March</v>
      </c>
      <c r="K2242" s="1" t="s">
        <v>1947</v>
      </c>
      <c r="L2242" s="1" t="s">
        <v>7120</v>
      </c>
      <c r="M2242" s="1" t="s">
        <v>2104</v>
      </c>
      <c r="N2242" s="1" t="s">
        <v>1978</v>
      </c>
      <c r="O2242" s="3">
        <v>366</v>
      </c>
      <c r="P2242">
        <v>5</v>
      </c>
      <c r="Q2242" s="3">
        <v>1829</v>
      </c>
      <c r="R2242" s="1" t="s">
        <v>2012</v>
      </c>
      <c r="S2242" s="3">
        <v>186</v>
      </c>
      <c r="T2242">
        <v>3</v>
      </c>
      <c r="U2242" t="str">
        <f>IF(Ecommerce_Sales[[#This Row],[Delivery_Time_Days]]&gt;7,"Delay",IF(Ecommerce_Sales[[#This Row],[Delivery_Time_Days]] = 0,"No delivery",IF(Ecommerce_Sales[[#This Row],[Delivery_Time_Days]]&lt;=7,"On-time")))</f>
        <v>On-time</v>
      </c>
      <c r="V2242" s="7">
        <f>Ecommerce_Sales[[#This Row],[Profit]]/Ecommerce_Sales[[#This Row],[Total_Price]]</f>
        <v>0.34991798797156914</v>
      </c>
      <c r="W2242" s="3">
        <v>640</v>
      </c>
      <c r="X2242" s="3"/>
    </row>
    <row r="2243" spans="1:24" x14ac:dyDescent="0.25">
      <c r="A2243" s="1" t="s">
        <v>7121</v>
      </c>
      <c r="B2243" s="1" t="s">
        <v>871</v>
      </c>
      <c r="C2243" s="1" t="s">
        <v>872</v>
      </c>
      <c r="D2243" s="1" t="s">
        <v>2242</v>
      </c>
      <c r="E2243" s="1" t="s">
        <v>1996</v>
      </c>
      <c r="F2243" s="2">
        <v>45067</v>
      </c>
      <c r="G2243" s="2">
        <v>45540</v>
      </c>
      <c r="H2243" s="2" t="str">
        <f>TEXT(Ecommerce_Sales[[#This Row],[Order_Date]],"mmmm")</f>
        <v>September</v>
      </c>
      <c r="I2243" s="2" t="str">
        <f>TEXT(Ecommerce_Sales[[#This Row],[Order_Date]],"yyyy")</f>
        <v>2024</v>
      </c>
      <c r="J2243" s="2" t="str">
        <f>TEXT(Ecommerce_Sales[[#This Row],[Order_Date]],"mmmm")</f>
        <v>September</v>
      </c>
      <c r="K2243" s="1" t="s">
        <v>1947</v>
      </c>
      <c r="L2243" s="1" t="s">
        <v>4621</v>
      </c>
      <c r="M2243" s="1" t="s">
        <v>2047</v>
      </c>
      <c r="N2243" s="1" t="s">
        <v>1989</v>
      </c>
      <c r="O2243" s="3">
        <v>170</v>
      </c>
      <c r="P2243">
        <v>5</v>
      </c>
      <c r="Q2243" s="3">
        <v>848</v>
      </c>
      <c r="R2243" s="1" t="s">
        <v>1958</v>
      </c>
      <c r="S2243" s="3">
        <v>121</v>
      </c>
      <c r="T2243">
        <v>8</v>
      </c>
      <c r="U2243" t="str">
        <f>IF(Ecommerce_Sales[[#This Row],[Delivery_Time_Days]]&gt;7,"Delay",IF(Ecommerce_Sales[[#This Row],[Delivery_Time_Days]] = 0,"No delivery",IF(Ecommerce_Sales[[#This Row],[Delivery_Time_Days]]&lt;=7,"On-time")))</f>
        <v>Delay</v>
      </c>
      <c r="V2243" s="7">
        <f>Ecommerce_Sales[[#This Row],[Profit]]/Ecommerce_Sales[[#This Row],[Total_Price]]</f>
        <v>0.25</v>
      </c>
      <c r="W2243" s="3">
        <v>212</v>
      </c>
      <c r="X2243" s="3"/>
    </row>
    <row r="2244" spans="1:24" x14ac:dyDescent="0.25">
      <c r="A2244" s="1" t="s">
        <v>7122</v>
      </c>
      <c r="B2244" s="1" t="s">
        <v>1225</v>
      </c>
      <c r="C2244" s="1" t="s">
        <v>1226</v>
      </c>
      <c r="D2244" s="1" t="s">
        <v>4403</v>
      </c>
      <c r="E2244" s="1" t="s">
        <v>1954</v>
      </c>
      <c r="F2244" s="2">
        <v>45184</v>
      </c>
      <c r="G2244" s="2">
        <v>45300</v>
      </c>
      <c r="H2244" s="2" t="str">
        <f>TEXT(Ecommerce_Sales[[#This Row],[Order_Date]],"mmmm")</f>
        <v>January</v>
      </c>
      <c r="I2244" s="2" t="str">
        <f>TEXT(Ecommerce_Sales[[#This Row],[Order_Date]],"yyyy")</f>
        <v>2024</v>
      </c>
      <c r="J2244" s="2" t="str">
        <f>TEXT(Ecommerce_Sales[[#This Row],[Order_Date]],"mmmm")</f>
        <v>January</v>
      </c>
      <c r="K2244" s="1" t="s">
        <v>1947</v>
      </c>
      <c r="L2244" s="1" t="s">
        <v>7123</v>
      </c>
      <c r="M2244" s="1" t="s">
        <v>1949</v>
      </c>
      <c r="N2244" s="1" t="s">
        <v>1950</v>
      </c>
      <c r="O2244" s="3">
        <v>758</v>
      </c>
      <c r="P2244">
        <v>3</v>
      </c>
      <c r="Q2244" s="3">
        <v>2274</v>
      </c>
      <c r="R2244" s="1" t="s">
        <v>1951</v>
      </c>
      <c r="S2244" s="3">
        <v>280</v>
      </c>
      <c r="T2244">
        <v>9</v>
      </c>
      <c r="U2244" t="str">
        <f>IF(Ecommerce_Sales[[#This Row],[Delivery_Time_Days]]&gt;7,"Delay",IF(Ecommerce_Sales[[#This Row],[Delivery_Time_Days]] = 0,"No delivery",IF(Ecommerce_Sales[[#This Row],[Delivery_Time_Days]]&lt;=7,"On-time")))</f>
        <v>Delay</v>
      </c>
      <c r="V2244" s="7">
        <f>Ecommerce_Sales[[#This Row],[Profit]]/Ecommerce_Sales[[#This Row],[Total_Price]]</f>
        <v>0.40017590149516269</v>
      </c>
      <c r="W2244" s="3">
        <v>910</v>
      </c>
      <c r="X2244" s="3"/>
    </row>
    <row r="2245" spans="1:24" x14ac:dyDescent="0.25">
      <c r="A2245" s="1" t="s">
        <v>7124</v>
      </c>
      <c r="B2245" s="1" t="s">
        <v>1157</v>
      </c>
      <c r="C2245" s="1" t="s">
        <v>1730</v>
      </c>
      <c r="D2245" s="1" t="s">
        <v>2776</v>
      </c>
      <c r="E2245" s="1" t="s">
        <v>1981</v>
      </c>
      <c r="F2245" s="2">
        <v>44942</v>
      </c>
      <c r="G2245" s="2">
        <v>45134</v>
      </c>
      <c r="H2245" s="2" t="str">
        <f>TEXT(Ecommerce_Sales[[#This Row],[Order_Date]],"mmmm")</f>
        <v>July</v>
      </c>
      <c r="I2245" s="2" t="str">
        <f>TEXT(Ecommerce_Sales[[#This Row],[Order_Date]],"yyyy")</f>
        <v>2023</v>
      </c>
      <c r="J2245" s="2" t="str">
        <f>TEXT(Ecommerce_Sales[[#This Row],[Order_Date]],"mmmm")</f>
        <v>July</v>
      </c>
      <c r="K2245" s="1" t="s">
        <v>1947</v>
      </c>
      <c r="L2245" s="1" t="s">
        <v>7125</v>
      </c>
      <c r="M2245" s="1" t="s">
        <v>2247</v>
      </c>
      <c r="N2245" s="1" t="s">
        <v>1957</v>
      </c>
      <c r="O2245" s="3">
        <v>172</v>
      </c>
      <c r="P2245">
        <v>5</v>
      </c>
      <c r="Q2245" s="3">
        <v>861</v>
      </c>
      <c r="R2245" s="1" t="s">
        <v>2016</v>
      </c>
      <c r="S2245" s="3">
        <v>119</v>
      </c>
      <c r="T2245">
        <v>8</v>
      </c>
      <c r="U2245" t="str">
        <f>IF(Ecommerce_Sales[[#This Row],[Delivery_Time_Days]]&gt;7,"Delay",IF(Ecommerce_Sales[[#This Row],[Delivery_Time_Days]] = 0,"No delivery",IF(Ecommerce_Sales[[#This Row],[Delivery_Time_Days]]&lt;=7,"On-time")))</f>
        <v>Delay</v>
      </c>
      <c r="V2245" s="7">
        <f>Ecommerce_Sales[[#This Row],[Profit]]/Ecommerce_Sales[[#This Row],[Total_Price]]</f>
        <v>0.14982578397212543</v>
      </c>
      <c r="W2245" s="3">
        <v>129</v>
      </c>
      <c r="X2245" s="3"/>
    </row>
    <row r="2246" spans="1:24" x14ac:dyDescent="0.25">
      <c r="A2246" s="1" t="s">
        <v>7126</v>
      </c>
      <c r="B2246" s="1" t="s">
        <v>346</v>
      </c>
      <c r="C2246" s="1" t="s">
        <v>347</v>
      </c>
      <c r="D2246" s="1" t="s">
        <v>2376</v>
      </c>
      <c r="E2246" s="1" t="s">
        <v>1981</v>
      </c>
      <c r="F2246" s="2">
        <v>45004</v>
      </c>
      <c r="G2246" s="2">
        <v>45649</v>
      </c>
      <c r="H2246" s="2" t="str">
        <f>TEXT(Ecommerce_Sales[[#This Row],[Order_Date]],"mmmm")</f>
        <v>December</v>
      </c>
      <c r="I2246" s="2" t="str">
        <f>TEXT(Ecommerce_Sales[[#This Row],[Order_Date]],"yyyy")</f>
        <v>2024</v>
      </c>
      <c r="J2246" s="2" t="str">
        <f>TEXT(Ecommerce_Sales[[#This Row],[Order_Date]],"mmmm")</f>
        <v>December</v>
      </c>
      <c r="K2246" s="1" t="s">
        <v>1947</v>
      </c>
      <c r="L2246" s="1" t="s">
        <v>7127</v>
      </c>
      <c r="M2246" s="1" t="s">
        <v>2054</v>
      </c>
      <c r="N2246" s="1" t="s">
        <v>1957</v>
      </c>
      <c r="O2246" s="3">
        <v>1754</v>
      </c>
      <c r="P2246">
        <v>4</v>
      </c>
      <c r="Q2246" s="3">
        <v>7015</v>
      </c>
      <c r="R2246" s="1" t="s">
        <v>1958</v>
      </c>
      <c r="S2246" s="3">
        <v>850</v>
      </c>
      <c r="T2246">
        <v>6</v>
      </c>
      <c r="U2246" t="str">
        <f>IF(Ecommerce_Sales[[#This Row],[Delivery_Time_Days]]&gt;7,"Delay",IF(Ecommerce_Sales[[#This Row],[Delivery_Time_Days]] = 0,"No delivery",IF(Ecommerce_Sales[[#This Row],[Delivery_Time_Days]]&lt;=7,"On-time")))</f>
        <v>On-time</v>
      </c>
      <c r="V2246" s="7">
        <f>Ecommerce_Sales[[#This Row],[Profit]]/Ecommerce_Sales[[#This Row],[Total_Price]]</f>
        <v>0.14996436208125447</v>
      </c>
      <c r="W2246" s="3">
        <v>1052</v>
      </c>
      <c r="X2246" s="3"/>
    </row>
    <row r="2247" spans="1:24" x14ac:dyDescent="0.25">
      <c r="A2247" s="1" t="s">
        <v>7128</v>
      </c>
      <c r="B2247" s="1" t="s">
        <v>58</v>
      </c>
      <c r="C2247" s="1" t="s">
        <v>938</v>
      </c>
      <c r="D2247" s="1" t="s">
        <v>4514</v>
      </c>
      <c r="E2247" s="1" t="s">
        <v>1966</v>
      </c>
      <c r="F2247" s="2">
        <v>45445</v>
      </c>
      <c r="G2247" s="2">
        <v>45465</v>
      </c>
      <c r="H2247" s="2" t="str">
        <f>TEXT(Ecommerce_Sales[[#This Row],[Order_Date]],"mmmm")</f>
        <v>June</v>
      </c>
      <c r="I2247" s="2" t="str">
        <f>TEXT(Ecommerce_Sales[[#This Row],[Order_Date]],"yyyy")</f>
        <v>2024</v>
      </c>
      <c r="J2247" s="2" t="str">
        <f>TEXT(Ecommerce_Sales[[#This Row],[Order_Date]],"mmmm")</f>
        <v>June</v>
      </c>
      <c r="K2247" s="1" t="s">
        <v>1947</v>
      </c>
      <c r="L2247" s="1" t="s">
        <v>7129</v>
      </c>
      <c r="M2247" s="1" t="s">
        <v>2002</v>
      </c>
      <c r="N2247" s="1" t="s">
        <v>1989</v>
      </c>
      <c r="O2247" s="3">
        <v>130</v>
      </c>
      <c r="P2247">
        <v>1</v>
      </c>
      <c r="Q2247" s="3">
        <v>130</v>
      </c>
      <c r="R2247" s="1" t="s">
        <v>1958</v>
      </c>
      <c r="S2247" s="3">
        <v>8</v>
      </c>
      <c r="T2247">
        <v>2</v>
      </c>
      <c r="U2247" t="str">
        <f>IF(Ecommerce_Sales[[#This Row],[Delivery_Time_Days]]&gt;7,"Delay",IF(Ecommerce_Sales[[#This Row],[Delivery_Time_Days]] = 0,"No delivery",IF(Ecommerce_Sales[[#This Row],[Delivery_Time_Days]]&lt;=7,"On-time")))</f>
        <v>On-time</v>
      </c>
      <c r="V2247" s="7">
        <f>Ecommerce_Sales[[#This Row],[Profit]]/Ecommerce_Sales[[#This Row],[Total_Price]]</f>
        <v>0.25384615384615383</v>
      </c>
      <c r="W2247" s="3">
        <v>33</v>
      </c>
      <c r="X2247" s="3"/>
    </row>
    <row r="2248" spans="1:24" x14ac:dyDescent="0.25">
      <c r="A2248" s="1" t="s">
        <v>7130</v>
      </c>
      <c r="B2248" s="1" t="s">
        <v>388</v>
      </c>
      <c r="C2248" s="1" t="s">
        <v>389</v>
      </c>
      <c r="D2248" s="1" t="s">
        <v>7131</v>
      </c>
      <c r="E2248" s="1" t="s">
        <v>1946</v>
      </c>
      <c r="F2248" s="2">
        <v>44928</v>
      </c>
      <c r="G2248" s="2">
        <v>45657</v>
      </c>
      <c r="H2248" s="2" t="str">
        <f>TEXT(Ecommerce_Sales[[#This Row],[Order_Date]],"mmmm")</f>
        <v>December</v>
      </c>
      <c r="I2248" s="2" t="str">
        <f>TEXT(Ecommerce_Sales[[#This Row],[Order_Date]],"yyyy")</f>
        <v>2024</v>
      </c>
      <c r="J2248" s="2" t="str">
        <f>TEXT(Ecommerce_Sales[[#This Row],[Order_Date]],"mmmm")</f>
        <v>December</v>
      </c>
      <c r="K2248" s="1" t="s">
        <v>1947</v>
      </c>
      <c r="L2248" s="1" t="s">
        <v>7132</v>
      </c>
      <c r="M2248" s="1" t="s">
        <v>1988</v>
      </c>
      <c r="N2248" s="1" t="s">
        <v>1989</v>
      </c>
      <c r="O2248" s="3">
        <v>1906</v>
      </c>
      <c r="P2248">
        <v>4</v>
      </c>
      <c r="Q2248" s="3">
        <v>7624</v>
      </c>
      <c r="R2248" s="1" t="s">
        <v>2012</v>
      </c>
      <c r="S2248" s="3">
        <v>781</v>
      </c>
      <c r="T2248">
        <v>6</v>
      </c>
      <c r="U2248" t="str">
        <f>IF(Ecommerce_Sales[[#This Row],[Delivery_Time_Days]]&gt;7,"Delay",IF(Ecommerce_Sales[[#This Row],[Delivery_Time_Days]] = 0,"No delivery",IF(Ecommerce_Sales[[#This Row],[Delivery_Time_Days]]&lt;=7,"On-time")))</f>
        <v>On-time</v>
      </c>
      <c r="V2248" s="7">
        <f>Ecommerce_Sales[[#This Row],[Profit]]/Ecommerce_Sales[[#This Row],[Total_Price]]</f>
        <v>0.25</v>
      </c>
      <c r="W2248" s="3">
        <v>1906</v>
      </c>
      <c r="X2248" s="3"/>
    </row>
    <row r="2249" spans="1:24" x14ac:dyDescent="0.25">
      <c r="A2249" s="1" t="s">
        <v>7133</v>
      </c>
      <c r="B2249" s="1" t="s">
        <v>1681</v>
      </c>
      <c r="C2249" s="1" t="s">
        <v>1682</v>
      </c>
      <c r="D2249" s="1" t="s">
        <v>3033</v>
      </c>
      <c r="E2249" s="1" t="s">
        <v>1981</v>
      </c>
      <c r="F2249" s="2">
        <v>45532</v>
      </c>
      <c r="G2249" s="2">
        <v>44955</v>
      </c>
      <c r="H2249" s="2" t="str">
        <f>TEXT(Ecommerce_Sales[[#This Row],[Order_Date]],"mmmm")</f>
        <v>January</v>
      </c>
      <c r="I2249" s="2" t="str">
        <f>TEXT(Ecommerce_Sales[[#This Row],[Order_Date]],"yyyy")</f>
        <v>2023</v>
      </c>
      <c r="J2249" s="2" t="str">
        <f>TEXT(Ecommerce_Sales[[#This Row],[Order_Date]],"mmmm")</f>
        <v>January</v>
      </c>
      <c r="K2249" s="1" t="s">
        <v>1986</v>
      </c>
      <c r="L2249" s="1" t="s">
        <v>3982</v>
      </c>
      <c r="M2249" s="1" t="s">
        <v>2043</v>
      </c>
      <c r="N2249" s="1" t="s">
        <v>1989</v>
      </c>
      <c r="O2249" s="3">
        <v>583</v>
      </c>
      <c r="P2249">
        <v>1</v>
      </c>
      <c r="Q2249" s="3">
        <v>583</v>
      </c>
      <c r="R2249" s="1" t="s">
        <v>1958</v>
      </c>
      <c r="S2249" s="3">
        <v>71</v>
      </c>
      <c r="U2249" t="str">
        <f>IF(Ecommerce_Sales[[#This Row],[Delivery_Time_Days]]&gt;7,"Delay",IF(Ecommerce_Sales[[#This Row],[Delivery_Time_Days]] = 0,"No delivery",IF(Ecommerce_Sales[[#This Row],[Delivery_Time_Days]]&lt;=7,"On-time")))</f>
        <v>No delivery</v>
      </c>
      <c r="V2249" s="7">
        <f>Ecommerce_Sales[[#This Row],[Profit]]/Ecommerce_Sales[[#This Row],[Total_Price]]</f>
        <v>0.2504288164665523</v>
      </c>
      <c r="W2249" s="3">
        <v>146</v>
      </c>
      <c r="X2249" s="3"/>
    </row>
    <row r="2250" spans="1:24" x14ac:dyDescent="0.25">
      <c r="A2250" s="1" t="s">
        <v>7134</v>
      </c>
      <c r="B2250" s="1" t="s">
        <v>288</v>
      </c>
      <c r="C2250" s="1" t="s">
        <v>289</v>
      </c>
      <c r="D2250" s="1" t="s">
        <v>7135</v>
      </c>
      <c r="E2250" s="1" t="s">
        <v>1961</v>
      </c>
      <c r="F2250" s="2">
        <v>45612</v>
      </c>
      <c r="G2250" s="2">
        <v>45396</v>
      </c>
      <c r="H2250" s="2" t="str">
        <f>TEXT(Ecommerce_Sales[[#This Row],[Order_Date]],"mmmm")</f>
        <v>April</v>
      </c>
      <c r="I2250" s="2" t="str">
        <f>TEXT(Ecommerce_Sales[[#This Row],[Order_Date]],"yyyy")</f>
        <v>2024</v>
      </c>
      <c r="J2250" s="2" t="str">
        <f>TEXT(Ecommerce_Sales[[#This Row],[Order_Date]],"mmmm")</f>
        <v>April</v>
      </c>
      <c r="K2250" s="1" t="s">
        <v>1947</v>
      </c>
      <c r="L2250" s="1" t="s">
        <v>7136</v>
      </c>
      <c r="M2250" s="1" t="s">
        <v>2072</v>
      </c>
      <c r="N2250" s="1" t="s">
        <v>1950</v>
      </c>
      <c r="O2250" s="3">
        <v>973</v>
      </c>
      <c r="P2250">
        <v>1</v>
      </c>
      <c r="Q2250" s="3">
        <v>973</v>
      </c>
      <c r="R2250" s="1" t="s">
        <v>2008</v>
      </c>
      <c r="S2250" s="3">
        <v>74</v>
      </c>
      <c r="T2250">
        <v>4</v>
      </c>
      <c r="U2250" t="str">
        <f>IF(Ecommerce_Sales[[#This Row],[Delivery_Time_Days]]&gt;7,"Delay",IF(Ecommerce_Sales[[#This Row],[Delivery_Time_Days]] = 0,"No delivery",IF(Ecommerce_Sales[[#This Row],[Delivery_Time_Days]]&lt;=7,"On-time")))</f>
        <v>On-time</v>
      </c>
      <c r="V2250" s="7">
        <f>Ecommerce_Sales[[#This Row],[Profit]]/Ecommerce_Sales[[#This Row],[Total_Price]]</f>
        <v>0.39979445015416237</v>
      </c>
      <c r="W2250" s="3">
        <v>389</v>
      </c>
      <c r="X2250" s="3"/>
    </row>
    <row r="2251" spans="1:24" x14ac:dyDescent="0.25">
      <c r="A2251" s="1" t="s">
        <v>7137</v>
      </c>
      <c r="B2251" s="1" t="s">
        <v>250</v>
      </c>
      <c r="C2251" s="1" t="s">
        <v>975</v>
      </c>
      <c r="D2251" s="1" t="s">
        <v>2550</v>
      </c>
      <c r="E2251" s="1" t="s">
        <v>2005</v>
      </c>
      <c r="F2251" s="2">
        <v>45626</v>
      </c>
      <c r="G2251" s="2">
        <v>45332</v>
      </c>
      <c r="H2251" s="2" t="str">
        <f>TEXT(Ecommerce_Sales[[#This Row],[Order_Date]],"mmmm")</f>
        <v>February</v>
      </c>
      <c r="I2251" s="2" t="str">
        <f>TEXT(Ecommerce_Sales[[#This Row],[Order_Date]],"yyyy")</f>
        <v>2024</v>
      </c>
      <c r="J2251" s="2" t="str">
        <f>TEXT(Ecommerce_Sales[[#This Row],[Order_Date]],"mmmm")</f>
        <v>February</v>
      </c>
      <c r="K2251" s="1" t="s">
        <v>1947</v>
      </c>
      <c r="L2251" s="1" t="s">
        <v>5051</v>
      </c>
      <c r="M2251" s="1" t="s">
        <v>2026</v>
      </c>
      <c r="N2251" s="1" t="s">
        <v>1978</v>
      </c>
      <c r="O2251" s="3">
        <v>19</v>
      </c>
      <c r="P2251">
        <v>1</v>
      </c>
      <c r="Q2251" s="3">
        <v>19</v>
      </c>
      <c r="R2251" s="1" t="s">
        <v>2016</v>
      </c>
      <c r="S2251" s="3">
        <v>2</v>
      </c>
      <c r="T2251">
        <v>9</v>
      </c>
      <c r="U2251" t="str">
        <f>IF(Ecommerce_Sales[[#This Row],[Delivery_Time_Days]]&gt;7,"Delay",IF(Ecommerce_Sales[[#This Row],[Delivery_Time_Days]] = 0,"No delivery",IF(Ecommerce_Sales[[#This Row],[Delivery_Time_Days]]&lt;=7,"On-time")))</f>
        <v>Delay</v>
      </c>
      <c r="V2251" s="7">
        <f>Ecommerce_Sales[[#This Row],[Profit]]/Ecommerce_Sales[[#This Row],[Total_Price]]</f>
        <v>0.36842105263157893</v>
      </c>
      <c r="W2251" s="3">
        <v>7</v>
      </c>
      <c r="X2251" s="3"/>
    </row>
    <row r="2252" spans="1:24" x14ac:dyDescent="0.25">
      <c r="A2252" s="1" t="s">
        <v>7138</v>
      </c>
      <c r="B2252" s="1" t="s">
        <v>1289</v>
      </c>
      <c r="C2252" s="1" t="s">
        <v>1290</v>
      </c>
      <c r="D2252" s="1" t="s">
        <v>7139</v>
      </c>
      <c r="E2252" s="1" t="s">
        <v>1981</v>
      </c>
      <c r="F2252" s="2">
        <v>45436</v>
      </c>
      <c r="G2252" s="2">
        <v>45202</v>
      </c>
      <c r="H2252" s="2" t="str">
        <f>TEXT(Ecommerce_Sales[[#This Row],[Order_Date]],"mmmm")</f>
        <v>October</v>
      </c>
      <c r="I2252" s="2" t="str">
        <f>TEXT(Ecommerce_Sales[[#This Row],[Order_Date]],"yyyy")</f>
        <v>2023</v>
      </c>
      <c r="J2252" s="2" t="str">
        <f>TEXT(Ecommerce_Sales[[#This Row],[Order_Date]],"mmmm")</f>
        <v>October</v>
      </c>
      <c r="K2252" s="1" t="s">
        <v>1947</v>
      </c>
      <c r="L2252" s="1" t="s">
        <v>4534</v>
      </c>
      <c r="M2252" s="1" t="s">
        <v>2058</v>
      </c>
      <c r="N2252" s="1" t="s">
        <v>1950</v>
      </c>
      <c r="O2252" s="3">
        <v>301</v>
      </c>
      <c r="P2252">
        <v>2</v>
      </c>
      <c r="Q2252" s="3">
        <v>602</v>
      </c>
      <c r="R2252" s="1" t="s">
        <v>1958</v>
      </c>
      <c r="S2252" s="3">
        <v>39</v>
      </c>
      <c r="T2252">
        <v>9</v>
      </c>
      <c r="U2252" t="str">
        <f>IF(Ecommerce_Sales[[#This Row],[Delivery_Time_Days]]&gt;7,"Delay",IF(Ecommerce_Sales[[#This Row],[Delivery_Time_Days]] = 0,"No delivery",IF(Ecommerce_Sales[[#This Row],[Delivery_Time_Days]]&lt;=7,"On-time")))</f>
        <v>Delay</v>
      </c>
      <c r="V2252" s="7">
        <f>Ecommerce_Sales[[#This Row],[Profit]]/Ecommerce_Sales[[#This Row],[Total_Price]]</f>
        <v>0.40033222591362128</v>
      </c>
      <c r="W2252" s="3">
        <v>241</v>
      </c>
      <c r="X2252" s="3"/>
    </row>
    <row r="2253" spans="1:24" x14ac:dyDescent="0.25">
      <c r="A2253" s="1" t="s">
        <v>7140</v>
      </c>
      <c r="B2253" s="1" t="s">
        <v>1581</v>
      </c>
      <c r="C2253" s="1" t="s">
        <v>1582</v>
      </c>
      <c r="D2253" s="1" t="s">
        <v>4873</v>
      </c>
      <c r="E2253" s="1" t="s">
        <v>1966</v>
      </c>
      <c r="F2253" s="2">
        <v>45183</v>
      </c>
      <c r="G2253" s="2">
        <v>44993</v>
      </c>
      <c r="H2253" s="2" t="str">
        <f>TEXT(Ecommerce_Sales[[#This Row],[Order_Date]],"mmmm")</f>
        <v>March</v>
      </c>
      <c r="I2253" s="2" t="str">
        <f>TEXT(Ecommerce_Sales[[#This Row],[Order_Date]],"yyyy")</f>
        <v>2023</v>
      </c>
      <c r="J2253" s="2" t="str">
        <f>TEXT(Ecommerce_Sales[[#This Row],[Order_Date]],"mmmm")</f>
        <v>March</v>
      </c>
      <c r="K2253" s="1" t="s">
        <v>1947</v>
      </c>
      <c r="L2253" s="1" t="s">
        <v>7141</v>
      </c>
      <c r="M2253" s="1" t="s">
        <v>2047</v>
      </c>
      <c r="N2253" s="1" t="s">
        <v>1989</v>
      </c>
      <c r="O2253" s="3">
        <v>666</v>
      </c>
      <c r="P2253">
        <v>3</v>
      </c>
      <c r="Q2253" s="3">
        <v>1998</v>
      </c>
      <c r="R2253" s="1" t="s">
        <v>1951</v>
      </c>
      <c r="S2253" s="3">
        <v>142</v>
      </c>
      <c r="T2253">
        <v>8</v>
      </c>
      <c r="U2253" t="str">
        <f>IF(Ecommerce_Sales[[#This Row],[Delivery_Time_Days]]&gt;7,"Delay",IF(Ecommerce_Sales[[#This Row],[Delivery_Time_Days]] = 0,"No delivery",IF(Ecommerce_Sales[[#This Row],[Delivery_Time_Days]]&lt;=7,"On-time")))</f>
        <v>Delay</v>
      </c>
      <c r="V2253" s="7">
        <f>Ecommerce_Sales[[#This Row],[Profit]]/Ecommerce_Sales[[#This Row],[Total_Price]]</f>
        <v>0.24974974974974976</v>
      </c>
      <c r="W2253" s="3">
        <v>499</v>
      </c>
      <c r="X2253" s="3"/>
    </row>
    <row r="2254" spans="1:24" x14ac:dyDescent="0.25">
      <c r="A2254" s="1" t="s">
        <v>7142</v>
      </c>
      <c r="B2254" s="1" t="s">
        <v>943</v>
      </c>
      <c r="C2254" s="1" t="s">
        <v>944</v>
      </c>
      <c r="D2254" s="1" t="s">
        <v>4616</v>
      </c>
      <c r="E2254" s="1" t="s">
        <v>1966</v>
      </c>
      <c r="F2254" s="2">
        <v>45309</v>
      </c>
      <c r="G2254" s="2">
        <v>45172</v>
      </c>
      <c r="H2254" s="2" t="str">
        <f>TEXT(Ecommerce_Sales[[#This Row],[Order_Date]],"mmmm")</f>
        <v>September</v>
      </c>
      <c r="I2254" s="2" t="str">
        <f>TEXT(Ecommerce_Sales[[#This Row],[Order_Date]],"yyyy")</f>
        <v>2023</v>
      </c>
      <c r="J2254" s="2" t="str">
        <f>TEXT(Ecommerce_Sales[[#This Row],[Order_Date]],"mmmm")</f>
        <v>September</v>
      </c>
      <c r="K2254" s="1" t="s">
        <v>1947</v>
      </c>
      <c r="L2254" s="1" t="s">
        <v>7143</v>
      </c>
      <c r="M2254" s="1" t="s">
        <v>2104</v>
      </c>
      <c r="N2254" s="1" t="s">
        <v>1978</v>
      </c>
      <c r="O2254" s="3">
        <v>56</v>
      </c>
      <c r="P2254">
        <v>3</v>
      </c>
      <c r="Q2254" s="3">
        <v>168</v>
      </c>
      <c r="R2254" s="1" t="s">
        <v>2008</v>
      </c>
      <c r="S2254" s="3">
        <v>20</v>
      </c>
      <c r="T2254">
        <v>9</v>
      </c>
      <c r="U2254" t="str">
        <f>IF(Ecommerce_Sales[[#This Row],[Delivery_Time_Days]]&gt;7,"Delay",IF(Ecommerce_Sales[[#This Row],[Delivery_Time_Days]] = 0,"No delivery",IF(Ecommerce_Sales[[#This Row],[Delivery_Time_Days]]&lt;=7,"On-time")))</f>
        <v>Delay</v>
      </c>
      <c r="V2254" s="7">
        <f>Ecommerce_Sales[[#This Row],[Profit]]/Ecommerce_Sales[[#This Row],[Total_Price]]</f>
        <v>0.35119047619047616</v>
      </c>
      <c r="W2254" s="3">
        <v>59</v>
      </c>
      <c r="X2254" s="3"/>
    </row>
    <row r="2255" spans="1:24" x14ac:dyDescent="0.25">
      <c r="A2255" s="1" t="s">
        <v>7144</v>
      </c>
      <c r="B2255" s="1" t="s">
        <v>1071</v>
      </c>
      <c r="C2255" s="1" t="s">
        <v>1072</v>
      </c>
      <c r="D2255" s="1" t="s">
        <v>2358</v>
      </c>
      <c r="E2255" s="1" t="s">
        <v>1996</v>
      </c>
      <c r="F2255" s="2">
        <v>45539</v>
      </c>
      <c r="G2255" s="2">
        <v>45339</v>
      </c>
      <c r="H2255" s="2" t="str">
        <f>TEXT(Ecommerce_Sales[[#This Row],[Order_Date]],"mmmm")</f>
        <v>February</v>
      </c>
      <c r="I2255" s="2" t="str">
        <f>TEXT(Ecommerce_Sales[[#This Row],[Order_Date]],"yyyy")</f>
        <v>2024</v>
      </c>
      <c r="J2255" s="2" t="str">
        <f>TEXT(Ecommerce_Sales[[#This Row],[Order_Date]],"mmmm")</f>
        <v>February</v>
      </c>
      <c r="K2255" s="1" t="s">
        <v>1947</v>
      </c>
      <c r="L2255" s="1" t="s">
        <v>7145</v>
      </c>
      <c r="M2255" s="1" t="s">
        <v>2026</v>
      </c>
      <c r="N2255" s="1" t="s">
        <v>1978</v>
      </c>
      <c r="O2255" s="3">
        <v>123</v>
      </c>
      <c r="P2255">
        <v>1</v>
      </c>
      <c r="Q2255" s="3">
        <v>123</v>
      </c>
      <c r="R2255" s="1" t="s">
        <v>1958</v>
      </c>
      <c r="S2255" s="3">
        <v>10</v>
      </c>
      <c r="T2255">
        <v>10</v>
      </c>
      <c r="U2255" t="str">
        <f>IF(Ecommerce_Sales[[#This Row],[Delivery_Time_Days]]&gt;7,"Delay",IF(Ecommerce_Sales[[#This Row],[Delivery_Time_Days]] = 0,"No delivery",IF(Ecommerce_Sales[[#This Row],[Delivery_Time_Days]]&lt;=7,"On-time")))</f>
        <v>Delay</v>
      </c>
      <c r="V2255" s="7">
        <f>Ecommerce_Sales[[#This Row],[Profit]]/Ecommerce_Sales[[#This Row],[Total_Price]]</f>
        <v>0.34959349593495936</v>
      </c>
      <c r="W2255" s="3">
        <v>43</v>
      </c>
      <c r="X2255" s="3"/>
    </row>
    <row r="2256" spans="1:24" x14ac:dyDescent="0.25">
      <c r="A2256" s="1" t="s">
        <v>7146</v>
      </c>
      <c r="B2256" s="1" t="s">
        <v>1063</v>
      </c>
      <c r="C2256" s="1" t="s">
        <v>1064</v>
      </c>
      <c r="D2256" s="1" t="s">
        <v>3282</v>
      </c>
      <c r="E2256" s="1" t="s">
        <v>1946</v>
      </c>
      <c r="F2256" s="2">
        <v>45113</v>
      </c>
      <c r="G2256" s="2">
        <v>45560</v>
      </c>
      <c r="H2256" s="2" t="str">
        <f>TEXT(Ecommerce_Sales[[#This Row],[Order_Date]],"mmmm")</f>
        <v>September</v>
      </c>
      <c r="I2256" s="2" t="str">
        <f>TEXT(Ecommerce_Sales[[#This Row],[Order_Date]],"yyyy")</f>
        <v>2024</v>
      </c>
      <c r="J2256" s="2" t="str">
        <f>TEXT(Ecommerce_Sales[[#This Row],[Order_Date]],"mmmm")</f>
        <v>September</v>
      </c>
      <c r="K2256" s="1" t="s">
        <v>1947</v>
      </c>
      <c r="L2256" s="1" t="s">
        <v>3241</v>
      </c>
      <c r="M2256" s="1" t="s">
        <v>2007</v>
      </c>
      <c r="N2256" s="1" t="s">
        <v>1973</v>
      </c>
      <c r="O2256" s="3">
        <v>588</v>
      </c>
      <c r="P2256">
        <v>3</v>
      </c>
      <c r="Q2256" s="3">
        <v>1763</v>
      </c>
      <c r="R2256" s="1" t="s">
        <v>1958</v>
      </c>
      <c r="S2256" s="3">
        <v>219</v>
      </c>
      <c r="T2256">
        <v>2</v>
      </c>
      <c r="U2256" t="str">
        <f>IF(Ecommerce_Sales[[#This Row],[Delivery_Time_Days]]&gt;7,"Delay",IF(Ecommerce_Sales[[#This Row],[Delivery_Time_Days]] = 0,"No delivery",IF(Ecommerce_Sales[[#This Row],[Delivery_Time_Days]]&lt;=7,"On-time")))</f>
        <v>On-time</v>
      </c>
      <c r="V2256" s="7">
        <f>Ecommerce_Sales[[#This Row],[Profit]]/Ecommerce_Sales[[#This Row],[Total_Price]]</f>
        <v>0.30005672149744755</v>
      </c>
      <c r="W2256" s="3">
        <v>529</v>
      </c>
      <c r="X2256" s="3"/>
    </row>
    <row r="2257" spans="1:24" x14ac:dyDescent="0.25">
      <c r="A2257" s="1" t="s">
        <v>7147</v>
      </c>
      <c r="B2257" s="1" t="s">
        <v>908</v>
      </c>
      <c r="C2257" s="1" t="s">
        <v>909</v>
      </c>
      <c r="D2257" s="1" t="s">
        <v>2252</v>
      </c>
      <c r="E2257" s="1" t="s">
        <v>1996</v>
      </c>
      <c r="F2257" s="2">
        <v>44940</v>
      </c>
      <c r="G2257" s="2">
        <v>45175</v>
      </c>
      <c r="H2257" s="2" t="str">
        <f>TEXT(Ecommerce_Sales[[#This Row],[Order_Date]],"mmmm")</f>
        <v>September</v>
      </c>
      <c r="I2257" s="2" t="str">
        <f>TEXT(Ecommerce_Sales[[#This Row],[Order_Date]],"yyyy")</f>
        <v>2023</v>
      </c>
      <c r="J2257" s="2" t="str">
        <f>TEXT(Ecommerce_Sales[[#This Row],[Order_Date]],"mmmm")</f>
        <v>September</v>
      </c>
      <c r="K2257" s="1" t="s">
        <v>1947</v>
      </c>
      <c r="L2257" s="1" t="s">
        <v>7148</v>
      </c>
      <c r="M2257" s="1" t="s">
        <v>2072</v>
      </c>
      <c r="N2257" s="1" t="s">
        <v>1950</v>
      </c>
      <c r="O2257" s="3">
        <v>701</v>
      </c>
      <c r="P2257">
        <v>3</v>
      </c>
      <c r="Q2257" s="3">
        <v>2102</v>
      </c>
      <c r="R2257" s="1" t="s">
        <v>1958</v>
      </c>
      <c r="S2257" s="3">
        <v>232</v>
      </c>
      <c r="T2257">
        <v>5</v>
      </c>
      <c r="U2257" t="str">
        <f>IF(Ecommerce_Sales[[#This Row],[Delivery_Time_Days]]&gt;7,"Delay",IF(Ecommerce_Sales[[#This Row],[Delivery_Time_Days]] = 0,"No delivery",IF(Ecommerce_Sales[[#This Row],[Delivery_Time_Days]]&lt;=7,"On-time")))</f>
        <v>On-time</v>
      </c>
      <c r="V2257" s="7">
        <f>Ecommerce_Sales[[#This Row],[Profit]]/Ecommerce_Sales[[#This Row],[Total_Price]]</f>
        <v>0.40009514747859182</v>
      </c>
      <c r="W2257" s="3">
        <v>841</v>
      </c>
      <c r="X2257" s="3"/>
    </row>
    <row r="2258" spans="1:24" x14ac:dyDescent="0.25">
      <c r="A2258" s="1" t="s">
        <v>7149</v>
      </c>
      <c r="B2258" s="1" t="s">
        <v>1675</v>
      </c>
      <c r="C2258" s="1" t="s">
        <v>1676</v>
      </c>
      <c r="D2258" s="1" t="s">
        <v>5143</v>
      </c>
      <c r="E2258" s="1" t="s">
        <v>1946</v>
      </c>
      <c r="F2258" s="2">
        <v>45497</v>
      </c>
      <c r="G2258" s="2">
        <v>45373</v>
      </c>
      <c r="H2258" s="2" t="str">
        <f>TEXT(Ecommerce_Sales[[#This Row],[Order_Date]],"mmmm")</f>
        <v>March</v>
      </c>
      <c r="I2258" s="2" t="str">
        <f>TEXT(Ecommerce_Sales[[#This Row],[Order_Date]],"yyyy")</f>
        <v>2024</v>
      </c>
      <c r="J2258" s="2" t="str">
        <f>TEXT(Ecommerce_Sales[[#This Row],[Order_Date]],"mmmm")</f>
        <v>March</v>
      </c>
      <c r="K2258" s="1" t="s">
        <v>1947</v>
      </c>
      <c r="L2258" s="1" t="s">
        <v>7150</v>
      </c>
      <c r="M2258" s="1" t="s">
        <v>1977</v>
      </c>
      <c r="N2258" s="1" t="s">
        <v>1978</v>
      </c>
      <c r="O2258" s="3">
        <v>640</v>
      </c>
      <c r="P2258">
        <v>3</v>
      </c>
      <c r="Q2258" s="3">
        <v>1921</v>
      </c>
      <c r="R2258" s="1" t="s">
        <v>1951</v>
      </c>
      <c r="S2258" s="3">
        <v>106</v>
      </c>
      <c r="T2258">
        <v>6</v>
      </c>
      <c r="U2258" t="str">
        <f>IF(Ecommerce_Sales[[#This Row],[Delivery_Time_Days]]&gt;7,"Delay",IF(Ecommerce_Sales[[#This Row],[Delivery_Time_Days]] = 0,"No delivery",IF(Ecommerce_Sales[[#This Row],[Delivery_Time_Days]]&lt;=7,"On-time")))</f>
        <v>On-time</v>
      </c>
      <c r="V2258" s="7">
        <f>Ecommerce_Sales[[#This Row],[Profit]]/Ecommerce_Sales[[#This Row],[Total_Price]]</f>
        <v>0.34981780322748568</v>
      </c>
      <c r="W2258" s="3">
        <v>672</v>
      </c>
      <c r="X2258" s="3"/>
    </row>
    <row r="2259" spans="1:24" x14ac:dyDescent="0.25">
      <c r="A2259" s="1" t="s">
        <v>7151</v>
      </c>
      <c r="B2259" s="1" t="s">
        <v>810</v>
      </c>
      <c r="C2259" s="1" t="s">
        <v>811</v>
      </c>
      <c r="D2259" s="1" t="s">
        <v>2261</v>
      </c>
      <c r="E2259" s="1" t="s">
        <v>1981</v>
      </c>
      <c r="F2259" s="2">
        <v>45228</v>
      </c>
      <c r="G2259" s="2">
        <v>45136</v>
      </c>
      <c r="H2259" s="2" t="str">
        <f>TEXT(Ecommerce_Sales[[#This Row],[Order_Date]],"mmmm")</f>
        <v>July</v>
      </c>
      <c r="I2259" s="2" t="str">
        <f>TEXT(Ecommerce_Sales[[#This Row],[Order_Date]],"yyyy")</f>
        <v>2023</v>
      </c>
      <c r="J2259" s="2" t="str">
        <f>TEXT(Ecommerce_Sales[[#This Row],[Order_Date]],"mmmm")</f>
        <v>July</v>
      </c>
      <c r="K2259" s="1" t="s">
        <v>1947</v>
      </c>
      <c r="L2259" s="1" t="s">
        <v>7152</v>
      </c>
      <c r="M2259" s="1" t="s">
        <v>2026</v>
      </c>
      <c r="N2259" s="1" t="s">
        <v>1978</v>
      </c>
      <c r="O2259" s="3">
        <v>1009</v>
      </c>
      <c r="P2259">
        <v>3</v>
      </c>
      <c r="Q2259" s="3">
        <v>3026</v>
      </c>
      <c r="R2259" s="1" t="s">
        <v>1958</v>
      </c>
      <c r="S2259" s="3">
        <v>271</v>
      </c>
      <c r="T2259">
        <v>4</v>
      </c>
      <c r="U2259" t="str">
        <f>IF(Ecommerce_Sales[[#This Row],[Delivery_Time_Days]]&gt;7,"Delay",IF(Ecommerce_Sales[[#This Row],[Delivery_Time_Days]] = 0,"No delivery",IF(Ecommerce_Sales[[#This Row],[Delivery_Time_Days]]&lt;=7,"On-time")))</f>
        <v>On-time</v>
      </c>
      <c r="V2259" s="7">
        <f>Ecommerce_Sales[[#This Row],[Profit]]/Ecommerce_Sales[[#This Row],[Total_Price]]</f>
        <v>0.34996695307336417</v>
      </c>
      <c r="W2259" s="3">
        <v>1059</v>
      </c>
      <c r="X2259" s="3"/>
    </row>
    <row r="2260" spans="1:24" x14ac:dyDescent="0.25">
      <c r="A2260" s="1" t="s">
        <v>7153</v>
      </c>
      <c r="B2260" s="1" t="s">
        <v>1377</v>
      </c>
      <c r="C2260" s="1" t="s">
        <v>1378</v>
      </c>
      <c r="D2260" s="1" t="s">
        <v>7154</v>
      </c>
      <c r="E2260" s="1" t="s">
        <v>1966</v>
      </c>
      <c r="F2260" s="2">
        <v>45292</v>
      </c>
      <c r="G2260" s="2">
        <v>45074</v>
      </c>
      <c r="H2260" s="2" t="str">
        <f>TEXT(Ecommerce_Sales[[#This Row],[Order_Date]],"mmmm")</f>
        <v>May</v>
      </c>
      <c r="I2260" s="2" t="str">
        <f>TEXT(Ecommerce_Sales[[#This Row],[Order_Date]],"yyyy")</f>
        <v>2023</v>
      </c>
      <c r="J2260" s="2" t="str">
        <f>TEXT(Ecommerce_Sales[[#This Row],[Order_Date]],"mmmm")</f>
        <v>May</v>
      </c>
      <c r="K2260" s="1" t="s">
        <v>1947</v>
      </c>
      <c r="L2260" s="1" t="s">
        <v>7155</v>
      </c>
      <c r="M2260" s="1" t="s">
        <v>2065</v>
      </c>
      <c r="N2260" s="1" t="s">
        <v>1978</v>
      </c>
      <c r="O2260" s="3">
        <v>1030</v>
      </c>
      <c r="P2260">
        <v>3</v>
      </c>
      <c r="Q2260" s="3">
        <v>3089</v>
      </c>
      <c r="R2260" s="1" t="s">
        <v>2008</v>
      </c>
      <c r="S2260" s="3">
        <v>178</v>
      </c>
      <c r="T2260">
        <v>5</v>
      </c>
      <c r="U2260" t="str">
        <f>IF(Ecommerce_Sales[[#This Row],[Delivery_Time_Days]]&gt;7,"Delay",IF(Ecommerce_Sales[[#This Row],[Delivery_Time_Days]] = 0,"No delivery",IF(Ecommerce_Sales[[#This Row],[Delivery_Time_Days]]&lt;=7,"On-time")))</f>
        <v>On-time</v>
      </c>
      <c r="V2260" s="7">
        <f>Ecommerce_Sales[[#This Row],[Profit]]/Ecommerce_Sales[[#This Row],[Total_Price]]</f>
        <v>0.34995144059566202</v>
      </c>
      <c r="W2260" s="3">
        <v>1081</v>
      </c>
      <c r="X2260" s="3"/>
    </row>
    <row r="2261" spans="1:24" x14ac:dyDescent="0.25">
      <c r="A2261" s="1" t="s">
        <v>7156</v>
      </c>
      <c r="B2261" s="1" t="s">
        <v>86</v>
      </c>
      <c r="C2261" s="1" t="s">
        <v>87</v>
      </c>
      <c r="D2261" s="1" t="s">
        <v>3111</v>
      </c>
      <c r="E2261" s="1" t="s">
        <v>1996</v>
      </c>
      <c r="F2261" s="2">
        <v>45491</v>
      </c>
      <c r="G2261" s="2">
        <v>45646</v>
      </c>
      <c r="H2261" s="2" t="str">
        <f>TEXT(Ecommerce_Sales[[#This Row],[Order_Date]],"mmmm")</f>
        <v>December</v>
      </c>
      <c r="I2261" s="2" t="str">
        <f>TEXT(Ecommerce_Sales[[#This Row],[Order_Date]],"yyyy")</f>
        <v>2024</v>
      </c>
      <c r="J2261" s="2" t="str">
        <f>TEXT(Ecommerce_Sales[[#This Row],[Order_Date]],"mmmm")</f>
        <v>December</v>
      </c>
      <c r="K2261" s="1" t="s">
        <v>1947</v>
      </c>
      <c r="L2261" s="1" t="s">
        <v>1993</v>
      </c>
      <c r="M2261" s="1" t="s">
        <v>2026</v>
      </c>
      <c r="N2261" s="1" t="s">
        <v>1978</v>
      </c>
      <c r="O2261" s="3">
        <v>1175</v>
      </c>
      <c r="P2261">
        <v>4</v>
      </c>
      <c r="Q2261" s="3">
        <v>4701</v>
      </c>
      <c r="R2261" s="1" t="s">
        <v>1958</v>
      </c>
      <c r="S2261" s="3">
        <v>647</v>
      </c>
      <c r="T2261">
        <v>8</v>
      </c>
      <c r="U2261" t="str">
        <f>IF(Ecommerce_Sales[[#This Row],[Delivery_Time_Days]]&gt;7,"Delay",IF(Ecommerce_Sales[[#This Row],[Delivery_Time_Days]] = 0,"No delivery",IF(Ecommerce_Sales[[#This Row],[Delivery_Time_Days]]&lt;=7,"On-time")))</f>
        <v>Delay</v>
      </c>
      <c r="V2261" s="7">
        <f>Ecommerce_Sales[[#This Row],[Profit]]/Ecommerce_Sales[[#This Row],[Total_Price]]</f>
        <v>0.34992554775579665</v>
      </c>
      <c r="W2261" s="3">
        <v>1645</v>
      </c>
      <c r="X2261" s="3"/>
    </row>
    <row r="2262" spans="1:24" x14ac:dyDescent="0.25">
      <c r="A2262" s="1" t="s">
        <v>7157</v>
      </c>
      <c r="B2262" s="1" t="s">
        <v>1189</v>
      </c>
      <c r="C2262" s="1" t="s">
        <v>1190</v>
      </c>
      <c r="D2262" s="1" t="s">
        <v>6863</v>
      </c>
      <c r="E2262" s="1" t="s">
        <v>1966</v>
      </c>
      <c r="F2262" s="2">
        <v>45326</v>
      </c>
      <c r="G2262" s="2">
        <v>45247</v>
      </c>
      <c r="H2262" s="2" t="str">
        <f>TEXT(Ecommerce_Sales[[#This Row],[Order_Date]],"mmmm")</f>
        <v>November</v>
      </c>
      <c r="I2262" s="2" t="str">
        <f>TEXT(Ecommerce_Sales[[#This Row],[Order_Date]],"yyyy")</f>
        <v>2023</v>
      </c>
      <c r="J2262" s="2" t="str">
        <f>TEXT(Ecommerce_Sales[[#This Row],[Order_Date]],"mmmm")</f>
        <v>November</v>
      </c>
      <c r="K2262" s="1" t="s">
        <v>1947</v>
      </c>
      <c r="L2262" s="1" t="s">
        <v>7158</v>
      </c>
      <c r="M2262" s="1" t="s">
        <v>1968</v>
      </c>
      <c r="N2262" s="1" t="s">
        <v>1957</v>
      </c>
      <c r="O2262" s="3">
        <v>909</v>
      </c>
      <c r="P2262">
        <v>7</v>
      </c>
      <c r="Q2262" s="3">
        <v>6361</v>
      </c>
      <c r="R2262" s="1" t="s">
        <v>1951</v>
      </c>
      <c r="S2262" s="3">
        <v>942</v>
      </c>
      <c r="T2262">
        <v>3</v>
      </c>
      <c r="U2262" t="str">
        <f>IF(Ecommerce_Sales[[#This Row],[Delivery_Time_Days]]&gt;7,"Delay",IF(Ecommerce_Sales[[#This Row],[Delivery_Time_Days]] = 0,"No delivery",IF(Ecommerce_Sales[[#This Row],[Delivery_Time_Days]]&lt;=7,"On-time")))</f>
        <v>On-time</v>
      </c>
      <c r="V2262" s="7">
        <f>Ecommerce_Sales[[#This Row],[Profit]]/Ecommerce_Sales[[#This Row],[Total_Price]]</f>
        <v>0.14997641880207516</v>
      </c>
      <c r="W2262" s="3">
        <v>954</v>
      </c>
      <c r="X2262" s="3"/>
    </row>
    <row r="2263" spans="1:24" x14ac:dyDescent="0.25">
      <c r="A2263" s="1" t="s">
        <v>7159</v>
      </c>
      <c r="B2263" s="1" t="s">
        <v>705</v>
      </c>
      <c r="C2263" s="1" t="s">
        <v>706</v>
      </c>
      <c r="D2263" s="1" t="s">
        <v>3906</v>
      </c>
      <c r="E2263" s="1" t="s">
        <v>1954</v>
      </c>
      <c r="F2263" s="2">
        <v>45043</v>
      </c>
      <c r="G2263" s="2">
        <v>45627</v>
      </c>
      <c r="H2263" s="2" t="str">
        <f>TEXT(Ecommerce_Sales[[#This Row],[Order_Date]],"mmmm")</f>
        <v>December</v>
      </c>
      <c r="I2263" s="2" t="str">
        <f>TEXT(Ecommerce_Sales[[#This Row],[Order_Date]],"yyyy")</f>
        <v>2024</v>
      </c>
      <c r="J2263" s="2" t="str">
        <f>TEXT(Ecommerce_Sales[[#This Row],[Order_Date]],"mmmm")</f>
        <v>December</v>
      </c>
      <c r="K2263" s="1" t="s">
        <v>1992</v>
      </c>
      <c r="L2263" s="1" t="s">
        <v>6438</v>
      </c>
      <c r="M2263" s="1" t="s">
        <v>2047</v>
      </c>
      <c r="N2263" s="1" t="s">
        <v>1989</v>
      </c>
      <c r="O2263" s="3">
        <v>680</v>
      </c>
      <c r="P2263">
        <v>2</v>
      </c>
      <c r="Q2263" s="3">
        <v>1361</v>
      </c>
      <c r="R2263" s="1" t="s">
        <v>1958</v>
      </c>
      <c r="S2263" s="3">
        <v>165</v>
      </c>
      <c r="U2263" t="str">
        <f>IF(Ecommerce_Sales[[#This Row],[Delivery_Time_Days]]&gt;7,"Delay",IF(Ecommerce_Sales[[#This Row],[Delivery_Time_Days]] = 0,"No delivery",IF(Ecommerce_Sales[[#This Row],[Delivery_Time_Days]]&lt;=7,"On-time")))</f>
        <v>No delivery</v>
      </c>
      <c r="V2263" s="7">
        <f>Ecommerce_Sales[[#This Row],[Profit]]/Ecommerce_Sales[[#This Row],[Total_Price]]</f>
        <v>0.24981631153563555</v>
      </c>
      <c r="W2263" s="3">
        <v>340</v>
      </c>
      <c r="X2263" s="3"/>
    </row>
    <row r="2264" spans="1:24" x14ac:dyDescent="0.25">
      <c r="A2264" s="1" t="s">
        <v>7160</v>
      </c>
      <c r="B2264" s="1" t="s">
        <v>44</v>
      </c>
      <c r="C2264" s="1" t="s">
        <v>869</v>
      </c>
      <c r="D2264" s="1" t="s">
        <v>2213</v>
      </c>
      <c r="E2264" s="1" t="s">
        <v>1996</v>
      </c>
      <c r="F2264" s="2">
        <v>45437</v>
      </c>
      <c r="G2264" s="2">
        <v>45361</v>
      </c>
      <c r="H2264" s="2" t="str">
        <f>TEXT(Ecommerce_Sales[[#This Row],[Order_Date]],"mmmm")</f>
        <v>March</v>
      </c>
      <c r="I2264" s="2" t="str">
        <f>TEXT(Ecommerce_Sales[[#This Row],[Order_Date]],"yyyy")</f>
        <v>2024</v>
      </c>
      <c r="J2264" s="2" t="str">
        <f>TEXT(Ecommerce_Sales[[#This Row],[Order_Date]],"mmmm")</f>
        <v>March</v>
      </c>
      <c r="K2264" s="1" t="s">
        <v>1947</v>
      </c>
      <c r="L2264" s="1" t="s">
        <v>7161</v>
      </c>
      <c r="M2264" s="1" t="s">
        <v>1972</v>
      </c>
      <c r="N2264" s="1" t="s">
        <v>1973</v>
      </c>
      <c r="O2264" s="3">
        <v>272</v>
      </c>
      <c r="P2264">
        <v>2</v>
      </c>
      <c r="Q2264" s="3">
        <v>544</v>
      </c>
      <c r="R2264" s="1" t="s">
        <v>1951</v>
      </c>
      <c r="S2264" s="3">
        <v>52</v>
      </c>
      <c r="T2264">
        <v>6</v>
      </c>
      <c r="U2264" t="str">
        <f>IF(Ecommerce_Sales[[#This Row],[Delivery_Time_Days]]&gt;7,"Delay",IF(Ecommerce_Sales[[#This Row],[Delivery_Time_Days]] = 0,"No delivery",IF(Ecommerce_Sales[[#This Row],[Delivery_Time_Days]]&lt;=7,"On-time")))</f>
        <v>On-time</v>
      </c>
      <c r="V2264" s="7">
        <f>Ecommerce_Sales[[#This Row],[Profit]]/Ecommerce_Sales[[#This Row],[Total_Price]]</f>
        <v>0.29963235294117646</v>
      </c>
      <c r="W2264" s="3">
        <v>163</v>
      </c>
      <c r="X2264" s="3"/>
    </row>
    <row r="2265" spans="1:24" x14ac:dyDescent="0.25">
      <c r="A2265" s="1" t="s">
        <v>7162</v>
      </c>
      <c r="B2265" s="1" t="s">
        <v>240</v>
      </c>
      <c r="C2265" s="1" t="s">
        <v>241</v>
      </c>
      <c r="D2265" s="1" t="s">
        <v>4053</v>
      </c>
      <c r="E2265" s="1" t="s">
        <v>1966</v>
      </c>
      <c r="F2265" s="2">
        <v>45629</v>
      </c>
      <c r="G2265" s="2">
        <v>45462</v>
      </c>
      <c r="H2265" s="2" t="str">
        <f>TEXT(Ecommerce_Sales[[#This Row],[Order_Date]],"mmmm")</f>
        <v>June</v>
      </c>
      <c r="I2265" s="2" t="str">
        <f>TEXT(Ecommerce_Sales[[#This Row],[Order_Date]],"yyyy")</f>
        <v>2024</v>
      </c>
      <c r="J2265" s="2" t="str">
        <f>TEXT(Ecommerce_Sales[[#This Row],[Order_Date]],"mmmm")</f>
        <v>June</v>
      </c>
      <c r="K2265" s="1" t="s">
        <v>1947</v>
      </c>
      <c r="L2265" s="1" t="s">
        <v>7163</v>
      </c>
      <c r="M2265" s="1" t="s">
        <v>2047</v>
      </c>
      <c r="N2265" s="1" t="s">
        <v>1989</v>
      </c>
      <c r="O2265" s="3">
        <v>999</v>
      </c>
      <c r="P2265">
        <v>6</v>
      </c>
      <c r="Q2265" s="3">
        <v>5995</v>
      </c>
      <c r="R2265" s="1" t="s">
        <v>1958</v>
      </c>
      <c r="S2265" s="3">
        <v>515</v>
      </c>
      <c r="T2265">
        <v>9</v>
      </c>
      <c r="U2265" t="str">
        <f>IF(Ecommerce_Sales[[#This Row],[Delivery_Time_Days]]&gt;7,"Delay",IF(Ecommerce_Sales[[#This Row],[Delivery_Time_Days]] = 0,"No delivery",IF(Ecommerce_Sales[[#This Row],[Delivery_Time_Days]]&lt;=7,"On-time")))</f>
        <v>Delay</v>
      </c>
      <c r="V2265" s="7">
        <f>Ecommerce_Sales[[#This Row],[Profit]]/Ecommerce_Sales[[#This Row],[Total_Price]]</f>
        <v>0.25004170141784821</v>
      </c>
      <c r="W2265" s="3">
        <v>1499</v>
      </c>
      <c r="X2265" s="3"/>
    </row>
    <row r="2266" spans="1:24" x14ac:dyDescent="0.25">
      <c r="A2266" s="1" t="s">
        <v>7164</v>
      </c>
      <c r="B2266" s="1" t="s">
        <v>612</v>
      </c>
      <c r="C2266" s="1" t="s">
        <v>613</v>
      </c>
      <c r="D2266" s="1" t="s">
        <v>5743</v>
      </c>
      <c r="E2266" s="1" t="s">
        <v>1981</v>
      </c>
      <c r="F2266" s="2">
        <v>45112</v>
      </c>
      <c r="G2266" s="2">
        <v>45594</v>
      </c>
      <c r="H2266" s="2" t="str">
        <f>TEXT(Ecommerce_Sales[[#This Row],[Order_Date]],"mmmm")</f>
        <v>October</v>
      </c>
      <c r="I2266" s="2" t="str">
        <f>TEXT(Ecommerce_Sales[[#This Row],[Order_Date]],"yyyy")</f>
        <v>2024</v>
      </c>
      <c r="J2266" s="2" t="str">
        <f>TEXT(Ecommerce_Sales[[#This Row],[Order_Date]],"mmmm")</f>
        <v>October</v>
      </c>
      <c r="K2266" s="1" t="s">
        <v>1986</v>
      </c>
      <c r="L2266" s="1" t="s">
        <v>7165</v>
      </c>
      <c r="M2266" s="1" t="s">
        <v>1972</v>
      </c>
      <c r="N2266" s="1" t="s">
        <v>1973</v>
      </c>
      <c r="O2266" s="3">
        <v>75</v>
      </c>
      <c r="P2266">
        <v>4</v>
      </c>
      <c r="Q2266" s="3">
        <v>298</v>
      </c>
      <c r="R2266" s="1" t="s">
        <v>1958</v>
      </c>
      <c r="S2266" s="3">
        <v>33</v>
      </c>
      <c r="U2266" t="str">
        <f>IF(Ecommerce_Sales[[#This Row],[Delivery_Time_Days]]&gt;7,"Delay",IF(Ecommerce_Sales[[#This Row],[Delivery_Time_Days]] = 0,"No delivery",IF(Ecommerce_Sales[[#This Row],[Delivery_Time_Days]]&lt;=7,"On-time")))</f>
        <v>No delivery</v>
      </c>
      <c r="V2266" s="7">
        <f>Ecommerce_Sales[[#This Row],[Profit]]/Ecommerce_Sales[[#This Row],[Total_Price]]</f>
        <v>0.29865771812080538</v>
      </c>
      <c r="W2266" s="3">
        <v>89</v>
      </c>
      <c r="X2266" s="3"/>
    </row>
    <row r="2267" spans="1:24" x14ac:dyDescent="0.25">
      <c r="A2267" s="1" t="s">
        <v>7166</v>
      </c>
      <c r="B2267" s="1" t="s">
        <v>1654</v>
      </c>
      <c r="C2267" s="1" t="s">
        <v>1711</v>
      </c>
      <c r="D2267" s="1" t="s">
        <v>6917</v>
      </c>
      <c r="E2267" s="1" t="s">
        <v>1996</v>
      </c>
      <c r="F2267" s="2">
        <v>45465</v>
      </c>
      <c r="G2267" s="2">
        <v>45381</v>
      </c>
      <c r="H2267" s="2" t="str">
        <f>TEXT(Ecommerce_Sales[[#This Row],[Order_Date]],"mmmm")</f>
        <v>March</v>
      </c>
      <c r="I2267" s="2" t="str">
        <f>TEXT(Ecommerce_Sales[[#This Row],[Order_Date]],"yyyy")</f>
        <v>2024</v>
      </c>
      <c r="J2267" s="2" t="str">
        <f>TEXT(Ecommerce_Sales[[#This Row],[Order_Date]],"mmmm")</f>
        <v>March</v>
      </c>
      <c r="K2267" s="1" t="s">
        <v>1986</v>
      </c>
      <c r="L2267" s="1" t="s">
        <v>5933</v>
      </c>
      <c r="M2267" s="1" t="s">
        <v>2054</v>
      </c>
      <c r="N2267" s="1" t="s">
        <v>1957</v>
      </c>
      <c r="O2267" s="3">
        <v>184</v>
      </c>
      <c r="P2267">
        <v>4</v>
      </c>
      <c r="Q2267" s="3">
        <v>734</v>
      </c>
      <c r="R2267" s="1" t="s">
        <v>1958</v>
      </c>
      <c r="S2267" s="3">
        <v>77</v>
      </c>
      <c r="U2267" t="str">
        <f>IF(Ecommerce_Sales[[#This Row],[Delivery_Time_Days]]&gt;7,"Delay",IF(Ecommerce_Sales[[#This Row],[Delivery_Time_Days]] = 0,"No delivery",IF(Ecommerce_Sales[[#This Row],[Delivery_Time_Days]]&lt;=7,"On-time")))</f>
        <v>No delivery</v>
      </c>
      <c r="V2267" s="7">
        <f>Ecommerce_Sales[[#This Row],[Profit]]/Ecommerce_Sales[[#This Row],[Total_Price]]</f>
        <v>0.14986376021798364</v>
      </c>
      <c r="W2267" s="3">
        <v>110</v>
      </c>
      <c r="X2267" s="3"/>
    </row>
    <row r="2268" spans="1:24" x14ac:dyDescent="0.25">
      <c r="A2268" s="1" t="s">
        <v>7167</v>
      </c>
      <c r="B2268" s="1" t="s">
        <v>732</v>
      </c>
      <c r="C2268" s="1" t="s">
        <v>733</v>
      </c>
      <c r="D2268" s="1" t="s">
        <v>2291</v>
      </c>
      <c r="E2268" s="1" t="s">
        <v>1996</v>
      </c>
      <c r="F2268" s="2">
        <v>45513</v>
      </c>
      <c r="G2268" s="2">
        <v>45078</v>
      </c>
      <c r="H2268" s="2" t="str">
        <f>TEXT(Ecommerce_Sales[[#This Row],[Order_Date]],"mmmm")</f>
        <v>June</v>
      </c>
      <c r="I2268" s="2" t="str">
        <f>TEXT(Ecommerce_Sales[[#This Row],[Order_Date]],"yyyy")</f>
        <v>2023</v>
      </c>
      <c r="J2268" s="2" t="str">
        <f>TEXT(Ecommerce_Sales[[#This Row],[Order_Date]],"mmmm")</f>
        <v>June</v>
      </c>
      <c r="K2268" s="1" t="s">
        <v>1947</v>
      </c>
      <c r="L2268" s="1" t="s">
        <v>7168</v>
      </c>
      <c r="M2268" s="1" t="s">
        <v>1968</v>
      </c>
      <c r="N2268" s="1" t="s">
        <v>1957</v>
      </c>
      <c r="O2268" s="3">
        <v>216</v>
      </c>
      <c r="P2268">
        <v>2</v>
      </c>
      <c r="Q2268" s="3">
        <v>432</v>
      </c>
      <c r="R2268" s="1" t="s">
        <v>1951</v>
      </c>
      <c r="S2268" s="3">
        <v>46</v>
      </c>
      <c r="T2268">
        <v>5</v>
      </c>
      <c r="U2268" t="str">
        <f>IF(Ecommerce_Sales[[#This Row],[Delivery_Time_Days]]&gt;7,"Delay",IF(Ecommerce_Sales[[#This Row],[Delivery_Time_Days]] = 0,"No delivery",IF(Ecommerce_Sales[[#This Row],[Delivery_Time_Days]]&lt;=7,"On-time")))</f>
        <v>On-time</v>
      </c>
      <c r="V2268" s="7">
        <f>Ecommerce_Sales[[#This Row],[Profit]]/Ecommerce_Sales[[#This Row],[Total_Price]]</f>
        <v>0.15046296296296297</v>
      </c>
      <c r="W2268" s="3">
        <v>65</v>
      </c>
      <c r="X2268" s="3"/>
    </row>
    <row r="2269" spans="1:24" x14ac:dyDescent="0.25">
      <c r="A2269" s="1" t="s">
        <v>7169</v>
      </c>
      <c r="B2269" s="1" t="s">
        <v>1252</v>
      </c>
      <c r="C2269" s="1" t="s">
        <v>1253</v>
      </c>
      <c r="D2269" s="1" t="s">
        <v>2228</v>
      </c>
      <c r="E2269" s="1" t="s">
        <v>1966</v>
      </c>
      <c r="F2269" s="2">
        <v>45378</v>
      </c>
      <c r="G2269" s="2">
        <v>45275</v>
      </c>
      <c r="H2269" s="2" t="str">
        <f>TEXT(Ecommerce_Sales[[#This Row],[Order_Date]],"mmmm")</f>
        <v>December</v>
      </c>
      <c r="I2269" s="2" t="str">
        <f>TEXT(Ecommerce_Sales[[#This Row],[Order_Date]],"yyyy")</f>
        <v>2023</v>
      </c>
      <c r="J2269" s="2" t="str">
        <f>TEXT(Ecommerce_Sales[[#This Row],[Order_Date]],"mmmm")</f>
        <v>December</v>
      </c>
      <c r="K2269" s="1" t="s">
        <v>1947</v>
      </c>
      <c r="L2269" s="1" t="s">
        <v>7170</v>
      </c>
      <c r="M2269" s="1" t="s">
        <v>2007</v>
      </c>
      <c r="N2269" s="1" t="s">
        <v>1973</v>
      </c>
      <c r="O2269" s="3">
        <v>1449</v>
      </c>
      <c r="P2269">
        <v>2</v>
      </c>
      <c r="Q2269" s="3">
        <v>2899</v>
      </c>
      <c r="R2269" s="1" t="s">
        <v>1951</v>
      </c>
      <c r="S2269" s="3">
        <v>273</v>
      </c>
      <c r="T2269">
        <v>6</v>
      </c>
      <c r="U2269" t="str">
        <f>IF(Ecommerce_Sales[[#This Row],[Delivery_Time_Days]]&gt;7,"Delay",IF(Ecommerce_Sales[[#This Row],[Delivery_Time_Days]] = 0,"No delivery",IF(Ecommerce_Sales[[#This Row],[Delivery_Time_Days]]&lt;=7,"On-time")))</f>
        <v>On-time</v>
      </c>
      <c r="V2269" s="7">
        <f>Ecommerce_Sales[[#This Row],[Profit]]/Ecommerce_Sales[[#This Row],[Total_Price]]</f>
        <v>0.30010348395998621</v>
      </c>
      <c r="W2269" s="3">
        <v>870</v>
      </c>
      <c r="X2269" s="3"/>
    </row>
    <row r="2270" spans="1:24" x14ac:dyDescent="0.25">
      <c r="A2270" s="1" t="s">
        <v>7171</v>
      </c>
      <c r="B2270" s="1" t="s">
        <v>894</v>
      </c>
      <c r="C2270" s="1" t="s">
        <v>895</v>
      </c>
      <c r="D2270" s="1" t="s">
        <v>2102</v>
      </c>
      <c r="E2270" s="1" t="s">
        <v>1966</v>
      </c>
      <c r="F2270" s="2">
        <v>45311</v>
      </c>
      <c r="G2270" s="2">
        <v>45584</v>
      </c>
      <c r="H2270" s="2" t="str">
        <f>TEXT(Ecommerce_Sales[[#This Row],[Order_Date]],"mmmm")</f>
        <v>October</v>
      </c>
      <c r="I2270" s="2" t="str">
        <f>TEXT(Ecommerce_Sales[[#This Row],[Order_Date]],"yyyy")</f>
        <v>2024</v>
      </c>
      <c r="J2270" s="2" t="str">
        <f>TEXT(Ecommerce_Sales[[#This Row],[Order_Date]],"mmmm")</f>
        <v>October</v>
      </c>
      <c r="K2270" s="1" t="s">
        <v>1947</v>
      </c>
      <c r="L2270" s="1" t="s">
        <v>7172</v>
      </c>
      <c r="M2270" s="1" t="s">
        <v>2047</v>
      </c>
      <c r="N2270" s="1" t="s">
        <v>1989</v>
      </c>
      <c r="O2270" s="3">
        <v>643</v>
      </c>
      <c r="P2270">
        <v>3</v>
      </c>
      <c r="Q2270" s="3">
        <v>1930</v>
      </c>
      <c r="R2270" s="1" t="s">
        <v>2016</v>
      </c>
      <c r="S2270" s="3">
        <v>116</v>
      </c>
      <c r="T2270">
        <v>3</v>
      </c>
      <c r="U2270" t="str">
        <f>IF(Ecommerce_Sales[[#This Row],[Delivery_Time_Days]]&gt;7,"Delay",IF(Ecommerce_Sales[[#This Row],[Delivery_Time_Days]] = 0,"No delivery",IF(Ecommerce_Sales[[#This Row],[Delivery_Time_Days]]&lt;=7,"On-time")))</f>
        <v>On-time</v>
      </c>
      <c r="V2270" s="7">
        <f>Ecommerce_Sales[[#This Row],[Profit]]/Ecommerce_Sales[[#This Row],[Total_Price]]</f>
        <v>0.25025906735751297</v>
      </c>
      <c r="W2270" s="3">
        <v>483</v>
      </c>
      <c r="X2270" s="3"/>
    </row>
    <row r="2271" spans="1:24" x14ac:dyDescent="0.25">
      <c r="A2271" s="1" t="s">
        <v>7173</v>
      </c>
      <c r="B2271" s="1" t="s">
        <v>1383</v>
      </c>
      <c r="C2271" s="1" t="s">
        <v>1618</v>
      </c>
      <c r="D2271" s="1" t="s">
        <v>3459</v>
      </c>
      <c r="E2271" s="1" t="s">
        <v>1961</v>
      </c>
      <c r="F2271" s="2">
        <v>45516</v>
      </c>
      <c r="G2271" s="2">
        <v>45147</v>
      </c>
      <c r="H2271" s="2" t="str">
        <f>TEXT(Ecommerce_Sales[[#This Row],[Order_Date]],"mmmm")</f>
        <v>August</v>
      </c>
      <c r="I2271" s="2" t="str">
        <f>TEXT(Ecommerce_Sales[[#This Row],[Order_Date]],"yyyy")</f>
        <v>2023</v>
      </c>
      <c r="J2271" s="2" t="str">
        <f>TEXT(Ecommerce_Sales[[#This Row],[Order_Date]],"mmmm")</f>
        <v>August</v>
      </c>
      <c r="K2271" s="1" t="s">
        <v>1947</v>
      </c>
      <c r="L2271" s="1" t="s">
        <v>7114</v>
      </c>
      <c r="M2271" s="1" t="s">
        <v>1983</v>
      </c>
      <c r="N2271" s="1" t="s">
        <v>1950</v>
      </c>
      <c r="O2271" s="3">
        <v>1029</v>
      </c>
      <c r="P2271">
        <v>5</v>
      </c>
      <c r="Q2271" s="3">
        <v>5146</v>
      </c>
      <c r="R2271" s="1" t="s">
        <v>1958</v>
      </c>
      <c r="S2271" s="3">
        <v>433</v>
      </c>
      <c r="T2271">
        <v>6</v>
      </c>
      <c r="U2271" t="str">
        <f>IF(Ecommerce_Sales[[#This Row],[Delivery_Time_Days]]&gt;7,"Delay",IF(Ecommerce_Sales[[#This Row],[Delivery_Time_Days]] = 0,"No delivery",IF(Ecommerce_Sales[[#This Row],[Delivery_Time_Days]]&lt;=7,"On-time")))</f>
        <v>On-time</v>
      </c>
      <c r="V2271" s="7">
        <f>Ecommerce_Sales[[#This Row],[Profit]]/Ecommerce_Sales[[#This Row],[Total_Price]]</f>
        <v>0.39992226972405753</v>
      </c>
      <c r="W2271" s="3">
        <v>2058</v>
      </c>
      <c r="X2271" s="3"/>
    </row>
    <row r="2272" spans="1:24" x14ac:dyDescent="0.25">
      <c r="A2272" s="1" t="s">
        <v>7174</v>
      </c>
      <c r="B2272" s="1" t="s">
        <v>1171</v>
      </c>
      <c r="C2272" s="1" t="s">
        <v>1172</v>
      </c>
      <c r="D2272" s="1" t="s">
        <v>2843</v>
      </c>
      <c r="E2272" s="1" t="s">
        <v>1961</v>
      </c>
      <c r="F2272" s="2">
        <v>45214</v>
      </c>
      <c r="G2272" s="2">
        <v>45178</v>
      </c>
      <c r="H2272" s="2" t="str">
        <f>TEXT(Ecommerce_Sales[[#This Row],[Order_Date]],"mmmm")</f>
        <v>September</v>
      </c>
      <c r="I2272" s="2" t="str">
        <f>TEXT(Ecommerce_Sales[[#This Row],[Order_Date]],"yyyy")</f>
        <v>2023</v>
      </c>
      <c r="J2272" s="2" t="str">
        <f>TEXT(Ecommerce_Sales[[#This Row],[Order_Date]],"mmmm")</f>
        <v>September</v>
      </c>
      <c r="K2272" s="1" t="s">
        <v>1947</v>
      </c>
      <c r="L2272" s="1" t="s">
        <v>7175</v>
      </c>
      <c r="M2272" s="1" t="s">
        <v>1968</v>
      </c>
      <c r="N2272" s="1" t="s">
        <v>1957</v>
      </c>
      <c r="O2272" s="3">
        <v>1087</v>
      </c>
      <c r="P2272">
        <v>5</v>
      </c>
      <c r="Q2272" s="3">
        <v>5435</v>
      </c>
      <c r="R2272" s="1" t="s">
        <v>1958</v>
      </c>
      <c r="S2272" s="3">
        <v>442</v>
      </c>
      <c r="T2272">
        <v>3</v>
      </c>
      <c r="U2272" t="str">
        <f>IF(Ecommerce_Sales[[#This Row],[Delivery_Time_Days]]&gt;7,"Delay",IF(Ecommerce_Sales[[#This Row],[Delivery_Time_Days]] = 0,"No delivery",IF(Ecommerce_Sales[[#This Row],[Delivery_Time_Days]]&lt;=7,"On-time")))</f>
        <v>On-time</v>
      </c>
      <c r="V2272" s="7">
        <f>Ecommerce_Sales[[#This Row],[Profit]]/Ecommerce_Sales[[#This Row],[Total_Price]]</f>
        <v>0.14995400183992641</v>
      </c>
      <c r="W2272" s="3">
        <v>815</v>
      </c>
      <c r="X2272" s="3"/>
    </row>
    <row r="2273" spans="1:24" x14ac:dyDescent="0.25">
      <c r="A2273" s="1" t="s">
        <v>7176</v>
      </c>
      <c r="B2273" s="1" t="s">
        <v>1739</v>
      </c>
      <c r="C2273" s="1" t="s">
        <v>1740</v>
      </c>
      <c r="D2273" s="1" t="s">
        <v>5249</v>
      </c>
      <c r="E2273" s="1" t="s">
        <v>1961</v>
      </c>
      <c r="F2273" s="2">
        <v>45313</v>
      </c>
      <c r="G2273" s="2">
        <v>45280</v>
      </c>
      <c r="H2273" s="2" t="str">
        <f>TEXT(Ecommerce_Sales[[#This Row],[Order_Date]],"mmmm")</f>
        <v>December</v>
      </c>
      <c r="I2273" s="2" t="str">
        <f>TEXT(Ecommerce_Sales[[#This Row],[Order_Date]],"yyyy")</f>
        <v>2023</v>
      </c>
      <c r="J2273" s="2" t="str">
        <f>TEXT(Ecommerce_Sales[[#This Row],[Order_Date]],"mmmm")</f>
        <v>December</v>
      </c>
      <c r="K2273" s="1" t="s">
        <v>1992</v>
      </c>
      <c r="L2273" s="1" t="s">
        <v>3412</v>
      </c>
      <c r="M2273" s="1" t="s">
        <v>1988</v>
      </c>
      <c r="N2273" s="1" t="s">
        <v>1989</v>
      </c>
      <c r="O2273" s="3">
        <v>1293</v>
      </c>
      <c r="P2273">
        <v>6</v>
      </c>
      <c r="Q2273" s="3">
        <v>7755</v>
      </c>
      <c r="R2273" s="1" t="s">
        <v>1958</v>
      </c>
      <c r="S2273" s="3">
        <v>716</v>
      </c>
      <c r="U2273" t="str">
        <f>IF(Ecommerce_Sales[[#This Row],[Delivery_Time_Days]]&gt;7,"Delay",IF(Ecommerce_Sales[[#This Row],[Delivery_Time_Days]] = 0,"No delivery",IF(Ecommerce_Sales[[#This Row],[Delivery_Time_Days]]&lt;=7,"On-time")))</f>
        <v>No delivery</v>
      </c>
      <c r="V2273" s="7">
        <f>Ecommerce_Sales[[#This Row],[Profit]]/Ecommerce_Sales[[#This Row],[Total_Price]]</f>
        <v>0.25003223726627982</v>
      </c>
      <c r="W2273" s="3">
        <v>1939</v>
      </c>
      <c r="X2273" s="3"/>
    </row>
    <row r="2274" spans="1:24" x14ac:dyDescent="0.25">
      <c r="A2274" s="1" t="s">
        <v>7177</v>
      </c>
      <c r="B2274" s="1" t="s">
        <v>875</v>
      </c>
      <c r="C2274" s="1" t="s">
        <v>876</v>
      </c>
      <c r="D2274" s="1" t="s">
        <v>3105</v>
      </c>
      <c r="E2274" s="1" t="s">
        <v>1996</v>
      </c>
      <c r="F2274" s="2">
        <v>45256</v>
      </c>
      <c r="G2274" s="2">
        <v>45570</v>
      </c>
      <c r="H2274" s="2" t="str">
        <f>TEXT(Ecommerce_Sales[[#This Row],[Order_Date]],"mmmm")</f>
        <v>October</v>
      </c>
      <c r="I2274" s="2" t="str">
        <f>TEXT(Ecommerce_Sales[[#This Row],[Order_Date]],"yyyy")</f>
        <v>2024</v>
      </c>
      <c r="J2274" s="2" t="str">
        <f>TEXT(Ecommerce_Sales[[#This Row],[Order_Date]],"mmmm")</f>
        <v>October</v>
      </c>
      <c r="K2274" s="1" t="s">
        <v>1947</v>
      </c>
      <c r="L2274" s="1" t="s">
        <v>7178</v>
      </c>
      <c r="M2274" s="1" t="s">
        <v>2054</v>
      </c>
      <c r="N2274" s="1" t="s">
        <v>1957</v>
      </c>
      <c r="O2274" s="3">
        <v>271</v>
      </c>
      <c r="P2274">
        <v>2</v>
      </c>
      <c r="Q2274" s="3">
        <v>543</v>
      </c>
      <c r="R2274" s="1" t="s">
        <v>1958</v>
      </c>
      <c r="S2274" s="3">
        <v>29</v>
      </c>
      <c r="T2274">
        <v>10</v>
      </c>
      <c r="U2274" t="str">
        <f>IF(Ecommerce_Sales[[#This Row],[Delivery_Time_Days]]&gt;7,"Delay",IF(Ecommerce_Sales[[#This Row],[Delivery_Time_Days]] = 0,"No delivery",IF(Ecommerce_Sales[[#This Row],[Delivery_Time_Days]]&lt;=7,"On-time")))</f>
        <v>Delay</v>
      </c>
      <c r="V2274" s="7">
        <f>Ecommerce_Sales[[#This Row],[Profit]]/Ecommerce_Sales[[#This Row],[Total_Price]]</f>
        <v>0.14917127071823205</v>
      </c>
      <c r="W2274" s="3">
        <v>81</v>
      </c>
      <c r="X2274" s="3"/>
    </row>
    <row r="2275" spans="1:24" x14ac:dyDescent="0.25">
      <c r="A2275" s="1" t="s">
        <v>7179</v>
      </c>
      <c r="B2275" s="1" t="s">
        <v>1295</v>
      </c>
      <c r="C2275" s="1" t="s">
        <v>1296</v>
      </c>
      <c r="D2275" s="1" t="s">
        <v>6967</v>
      </c>
      <c r="E2275" s="1" t="s">
        <v>1954</v>
      </c>
      <c r="F2275" s="2">
        <v>45111</v>
      </c>
      <c r="G2275" s="2">
        <v>45202</v>
      </c>
      <c r="H2275" s="2" t="str">
        <f>TEXT(Ecommerce_Sales[[#This Row],[Order_Date]],"mmmm")</f>
        <v>October</v>
      </c>
      <c r="I2275" s="2" t="str">
        <f>TEXT(Ecommerce_Sales[[#This Row],[Order_Date]],"yyyy")</f>
        <v>2023</v>
      </c>
      <c r="J2275" s="2" t="str">
        <f>TEXT(Ecommerce_Sales[[#This Row],[Order_Date]],"mmmm")</f>
        <v>October</v>
      </c>
      <c r="K2275" s="1" t="s">
        <v>1947</v>
      </c>
      <c r="L2275" s="1" t="s">
        <v>7180</v>
      </c>
      <c r="M2275" s="1" t="s">
        <v>2030</v>
      </c>
      <c r="N2275" s="1" t="s">
        <v>1978</v>
      </c>
      <c r="O2275" s="3">
        <v>933</v>
      </c>
      <c r="P2275">
        <v>4</v>
      </c>
      <c r="Q2275" s="3">
        <v>3732</v>
      </c>
      <c r="R2275" s="1" t="s">
        <v>1951</v>
      </c>
      <c r="S2275" s="3">
        <v>460</v>
      </c>
      <c r="T2275">
        <v>3</v>
      </c>
      <c r="U2275" t="str">
        <f>IF(Ecommerce_Sales[[#This Row],[Delivery_Time_Days]]&gt;7,"Delay",IF(Ecommerce_Sales[[#This Row],[Delivery_Time_Days]] = 0,"No delivery",IF(Ecommerce_Sales[[#This Row],[Delivery_Time_Days]]&lt;=7,"On-time")))</f>
        <v>On-time</v>
      </c>
      <c r="V2275" s="7">
        <f>Ecommerce_Sales[[#This Row],[Profit]]/Ecommerce_Sales[[#This Row],[Total_Price]]</f>
        <v>0.34994640943194</v>
      </c>
      <c r="W2275" s="3">
        <v>1306</v>
      </c>
      <c r="X2275" s="3"/>
    </row>
    <row r="2276" spans="1:24" x14ac:dyDescent="0.25">
      <c r="A2276" s="1" t="s">
        <v>7181</v>
      </c>
      <c r="B2276" s="1" t="s">
        <v>422</v>
      </c>
      <c r="C2276" s="1" t="s">
        <v>423</v>
      </c>
      <c r="D2276" s="1" t="s">
        <v>4626</v>
      </c>
      <c r="E2276" s="1" t="s">
        <v>1946</v>
      </c>
      <c r="F2276" s="2">
        <v>45357</v>
      </c>
      <c r="G2276" s="2">
        <v>44973</v>
      </c>
      <c r="H2276" s="2" t="str">
        <f>TEXT(Ecommerce_Sales[[#This Row],[Order_Date]],"mmmm")</f>
        <v>February</v>
      </c>
      <c r="I2276" s="2" t="str">
        <f>TEXT(Ecommerce_Sales[[#This Row],[Order_Date]],"yyyy")</f>
        <v>2023</v>
      </c>
      <c r="J2276" s="2" t="str">
        <f>TEXT(Ecommerce_Sales[[#This Row],[Order_Date]],"mmmm")</f>
        <v>February</v>
      </c>
      <c r="K2276" s="1" t="s">
        <v>1986</v>
      </c>
      <c r="L2276" s="1" t="s">
        <v>7182</v>
      </c>
      <c r="M2276" s="1" t="s">
        <v>2058</v>
      </c>
      <c r="N2276" s="1" t="s">
        <v>1950</v>
      </c>
      <c r="O2276" s="3">
        <v>572</v>
      </c>
      <c r="P2276">
        <v>4</v>
      </c>
      <c r="Q2276" s="3">
        <v>2287</v>
      </c>
      <c r="R2276" s="1" t="s">
        <v>2008</v>
      </c>
      <c r="S2276" s="3">
        <v>121</v>
      </c>
      <c r="U2276" t="str">
        <f>IF(Ecommerce_Sales[[#This Row],[Delivery_Time_Days]]&gt;7,"Delay",IF(Ecommerce_Sales[[#This Row],[Delivery_Time_Days]] = 0,"No delivery",IF(Ecommerce_Sales[[#This Row],[Delivery_Time_Days]]&lt;=7,"On-time")))</f>
        <v>No delivery</v>
      </c>
      <c r="V2276" s="7">
        <f>Ecommerce_Sales[[#This Row],[Profit]]/Ecommerce_Sales[[#This Row],[Total_Price]]</f>
        <v>0.40008745080892</v>
      </c>
      <c r="W2276" s="3">
        <v>915</v>
      </c>
      <c r="X2276" s="3"/>
    </row>
    <row r="2277" spans="1:24" x14ac:dyDescent="0.25">
      <c r="A2277" s="1" t="s">
        <v>7183</v>
      </c>
      <c r="B2277" s="1" t="s">
        <v>934</v>
      </c>
      <c r="C2277" s="1" t="s">
        <v>935</v>
      </c>
      <c r="D2277" s="1" t="s">
        <v>5497</v>
      </c>
      <c r="E2277" s="1" t="s">
        <v>1961</v>
      </c>
      <c r="F2277" s="2">
        <v>45656</v>
      </c>
      <c r="G2277" s="2">
        <v>45129</v>
      </c>
      <c r="H2277" s="2" t="str">
        <f>TEXT(Ecommerce_Sales[[#This Row],[Order_Date]],"mmmm")</f>
        <v>July</v>
      </c>
      <c r="I2277" s="2" t="str">
        <f>TEXT(Ecommerce_Sales[[#This Row],[Order_Date]],"yyyy")</f>
        <v>2023</v>
      </c>
      <c r="J2277" s="2" t="str">
        <f>TEXT(Ecommerce_Sales[[#This Row],[Order_Date]],"mmmm")</f>
        <v>July</v>
      </c>
      <c r="K2277" s="1" t="s">
        <v>1947</v>
      </c>
      <c r="L2277" s="1" t="s">
        <v>7184</v>
      </c>
      <c r="M2277" s="1" t="s">
        <v>1977</v>
      </c>
      <c r="N2277" s="1" t="s">
        <v>1978</v>
      </c>
      <c r="O2277" s="3">
        <v>162</v>
      </c>
      <c r="P2277">
        <v>6</v>
      </c>
      <c r="Q2277" s="3">
        <v>975</v>
      </c>
      <c r="R2277" s="1" t="s">
        <v>1958</v>
      </c>
      <c r="S2277" s="3">
        <v>105</v>
      </c>
      <c r="T2277">
        <v>9</v>
      </c>
      <c r="U2277" t="str">
        <f>IF(Ecommerce_Sales[[#This Row],[Delivery_Time_Days]]&gt;7,"Delay",IF(Ecommerce_Sales[[#This Row],[Delivery_Time_Days]] = 0,"No delivery",IF(Ecommerce_Sales[[#This Row],[Delivery_Time_Days]]&lt;=7,"On-time")))</f>
        <v>Delay</v>
      </c>
      <c r="V2277" s="7">
        <f>Ecommerce_Sales[[#This Row],[Profit]]/Ecommerce_Sales[[#This Row],[Total_Price]]</f>
        <v>0.34974358974358977</v>
      </c>
      <c r="W2277" s="3">
        <v>341</v>
      </c>
      <c r="X2277" s="3"/>
    </row>
    <row r="2278" spans="1:24" x14ac:dyDescent="0.25">
      <c r="A2278" s="1" t="s">
        <v>7185</v>
      </c>
      <c r="B2278" s="1" t="s">
        <v>926</v>
      </c>
      <c r="C2278" s="1" t="s">
        <v>927</v>
      </c>
      <c r="D2278" s="1" t="s">
        <v>2511</v>
      </c>
      <c r="E2278" s="1" t="s">
        <v>1966</v>
      </c>
      <c r="F2278" s="2">
        <v>45397</v>
      </c>
      <c r="G2278" s="2">
        <v>45452</v>
      </c>
      <c r="H2278" s="2" t="str">
        <f>TEXT(Ecommerce_Sales[[#This Row],[Order_Date]],"mmmm")</f>
        <v>June</v>
      </c>
      <c r="I2278" s="2" t="str">
        <f>TEXT(Ecommerce_Sales[[#This Row],[Order_Date]],"yyyy")</f>
        <v>2024</v>
      </c>
      <c r="J2278" s="2" t="str">
        <f>TEXT(Ecommerce_Sales[[#This Row],[Order_Date]],"mmmm")</f>
        <v>June</v>
      </c>
      <c r="K2278" s="1" t="s">
        <v>1947</v>
      </c>
      <c r="L2278" s="1" t="s">
        <v>7186</v>
      </c>
      <c r="M2278" s="1" t="s">
        <v>1972</v>
      </c>
      <c r="N2278" s="1" t="s">
        <v>1973</v>
      </c>
      <c r="O2278" s="3">
        <v>92</v>
      </c>
      <c r="P2278">
        <v>1</v>
      </c>
      <c r="Q2278" s="3">
        <v>92</v>
      </c>
      <c r="R2278" s="1" t="s">
        <v>1958</v>
      </c>
      <c r="S2278" s="3">
        <v>9</v>
      </c>
      <c r="T2278">
        <v>5</v>
      </c>
      <c r="U2278" t="str">
        <f>IF(Ecommerce_Sales[[#This Row],[Delivery_Time_Days]]&gt;7,"Delay",IF(Ecommerce_Sales[[#This Row],[Delivery_Time_Days]] = 0,"No delivery",IF(Ecommerce_Sales[[#This Row],[Delivery_Time_Days]]&lt;=7,"On-time")))</f>
        <v>On-time</v>
      </c>
      <c r="V2278" s="7">
        <f>Ecommerce_Sales[[#This Row],[Profit]]/Ecommerce_Sales[[#This Row],[Total_Price]]</f>
        <v>0.30434782608695654</v>
      </c>
      <c r="W2278" s="3">
        <v>28</v>
      </c>
      <c r="X2278" s="3"/>
    </row>
    <row r="2279" spans="1:24" x14ac:dyDescent="0.25">
      <c r="A2279" s="1" t="s">
        <v>7187</v>
      </c>
      <c r="B2279" s="1" t="s">
        <v>72</v>
      </c>
      <c r="C2279" s="1" t="s">
        <v>73</v>
      </c>
      <c r="D2279" s="1" t="s">
        <v>3108</v>
      </c>
      <c r="E2279" s="1" t="s">
        <v>1966</v>
      </c>
      <c r="F2279" s="2">
        <v>45502</v>
      </c>
      <c r="G2279" s="2">
        <v>45205</v>
      </c>
      <c r="H2279" s="2" t="str">
        <f>TEXT(Ecommerce_Sales[[#This Row],[Order_Date]],"mmmm")</f>
        <v>October</v>
      </c>
      <c r="I2279" s="2" t="str">
        <f>TEXT(Ecommerce_Sales[[#This Row],[Order_Date]],"yyyy")</f>
        <v>2023</v>
      </c>
      <c r="J2279" s="2" t="str">
        <f>TEXT(Ecommerce_Sales[[#This Row],[Order_Date]],"mmmm")</f>
        <v>October</v>
      </c>
      <c r="K2279" s="1" t="s">
        <v>1947</v>
      </c>
      <c r="L2279" s="1" t="s">
        <v>7188</v>
      </c>
      <c r="M2279" s="1" t="s">
        <v>2026</v>
      </c>
      <c r="N2279" s="1" t="s">
        <v>1978</v>
      </c>
      <c r="O2279" s="3">
        <v>665</v>
      </c>
      <c r="P2279">
        <v>2</v>
      </c>
      <c r="Q2279" s="3">
        <v>1330</v>
      </c>
      <c r="R2279" s="1" t="s">
        <v>1958</v>
      </c>
      <c r="S2279" s="3">
        <v>180</v>
      </c>
      <c r="T2279">
        <v>2</v>
      </c>
      <c r="U2279" t="str">
        <f>IF(Ecommerce_Sales[[#This Row],[Delivery_Time_Days]]&gt;7,"Delay",IF(Ecommerce_Sales[[#This Row],[Delivery_Time_Days]] = 0,"No delivery",IF(Ecommerce_Sales[[#This Row],[Delivery_Time_Days]]&lt;=7,"On-time")))</f>
        <v>On-time</v>
      </c>
      <c r="V2279" s="7">
        <f>Ecommerce_Sales[[#This Row],[Profit]]/Ecommerce_Sales[[#This Row],[Total_Price]]</f>
        <v>0.34962406015037595</v>
      </c>
      <c r="W2279" s="3">
        <v>465</v>
      </c>
      <c r="X2279" s="3"/>
    </row>
    <row r="2280" spans="1:24" x14ac:dyDescent="0.25">
      <c r="A2280" s="1" t="s">
        <v>7189</v>
      </c>
      <c r="B2280" s="1" t="s">
        <v>920</v>
      </c>
      <c r="C2280" s="1" t="s">
        <v>921</v>
      </c>
      <c r="D2280" s="1" t="s">
        <v>2917</v>
      </c>
      <c r="E2280" s="1" t="s">
        <v>1966</v>
      </c>
      <c r="F2280" s="2">
        <v>45189</v>
      </c>
      <c r="G2280" s="2">
        <v>44970</v>
      </c>
      <c r="H2280" s="2" t="str">
        <f>TEXT(Ecommerce_Sales[[#This Row],[Order_Date]],"mmmm")</f>
        <v>February</v>
      </c>
      <c r="I2280" s="2" t="str">
        <f>TEXT(Ecommerce_Sales[[#This Row],[Order_Date]],"yyyy")</f>
        <v>2023</v>
      </c>
      <c r="J2280" s="2" t="str">
        <f>TEXT(Ecommerce_Sales[[#This Row],[Order_Date]],"mmmm")</f>
        <v>February</v>
      </c>
      <c r="K2280" s="1" t="s">
        <v>1947</v>
      </c>
      <c r="L2280" s="1" t="s">
        <v>7190</v>
      </c>
      <c r="M2280" s="1" t="s">
        <v>2104</v>
      </c>
      <c r="N2280" s="1" t="s">
        <v>1978</v>
      </c>
      <c r="O2280" s="3">
        <v>397</v>
      </c>
      <c r="P2280">
        <v>1</v>
      </c>
      <c r="Q2280" s="3">
        <v>397</v>
      </c>
      <c r="R2280" s="1" t="s">
        <v>2008</v>
      </c>
      <c r="S2280" s="3">
        <v>34</v>
      </c>
      <c r="T2280">
        <v>2</v>
      </c>
      <c r="U2280" t="str">
        <f>IF(Ecommerce_Sales[[#This Row],[Delivery_Time_Days]]&gt;7,"Delay",IF(Ecommerce_Sales[[#This Row],[Delivery_Time_Days]] = 0,"No delivery",IF(Ecommerce_Sales[[#This Row],[Delivery_Time_Days]]&lt;=7,"On-time")))</f>
        <v>On-time</v>
      </c>
      <c r="V2280" s="7">
        <f>Ecommerce_Sales[[#This Row],[Profit]]/Ecommerce_Sales[[#This Row],[Total_Price]]</f>
        <v>0.3501259445843829</v>
      </c>
      <c r="W2280" s="3">
        <v>139</v>
      </c>
      <c r="X2280" s="3"/>
    </row>
    <row r="2281" spans="1:24" x14ac:dyDescent="0.25">
      <c r="A2281" s="1" t="s">
        <v>7191</v>
      </c>
      <c r="B2281" s="1" t="s">
        <v>56</v>
      </c>
      <c r="C2281" s="1" t="s">
        <v>887</v>
      </c>
      <c r="D2281" s="1" t="s">
        <v>3850</v>
      </c>
      <c r="E2281" s="1" t="s">
        <v>1981</v>
      </c>
      <c r="F2281" s="2">
        <v>45488</v>
      </c>
      <c r="G2281" s="2">
        <v>45108</v>
      </c>
      <c r="H2281" s="2" t="str">
        <f>TEXT(Ecommerce_Sales[[#This Row],[Order_Date]],"mmmm")</f>
        <v>July</v>
      </c>
      <c r="I2281" s="2" t="str">
        <f>TEXT(Ecommerce_Sales[[#This Row],[Order_Date]],"yyyy")</f>
        <v>2023</v>
      </c>
      <c r="J2281" s="2" t="str">
        <f>TEXT(Ecommerce_Sales[[#This Row],[Order_Date]],"mmmm")</f>
        <v>July</v>
      </c>
      <c r="K2281" s="1" t="s">
        <v>1986</v>
      </c>
      <c r="L2281" s="1" t="s">
        <v>7192</v>
      </c>
      <c r="M2281" s="1" t="s">
        <v>2026</v>
      </c>
      <c r="N2281" s="1" t="s">
        <v>1978</v>
      </c>
      <c r="O2281" s="3">
        <v>549</v>
      </c>
      <c r="P2281">
        <v>6</v>
      </c>
      <c r="Q2281" s="3">
        <v>3297</v>
      </c>
      <c r="R2281" s="1" t="s">
        <v>1958</v>
      </c>
      <c r="S2281" s="3">
        <v>199</v>
      </c>
      <c r="U2281" t="str">
        <f>IF(Ecommerce_Sales[[#This Row],[Delivery_Time_Days]]&gt;7,"Delay",IF(Ecommerce_Sales[[#This Row],[Delivery_Time_Days]] = 0,"No delivery",IF(Ecommerce_Sales[[#This Row],[Delivery_Time_Days]]&lt;=7,"On-time")))</f>
        <v>No delivery</v>
      </c>
      <c r="V2281" s="7">
        <f>Ecommerce_Sales[[#This Row],[Profit]]/Ecommerce_Sales[[#This Row],[Total_Price]]</f>
        <v>0.3500151653017895</v>
      </c>
      <c r="W2281" s="3">
        <v>1154</v>
      </c>
      <c r="X2281" s="3"/>
    </row>
    <row r="2282" spans="1:24" x14ac:dyDescent="0.25">
      <c r="A2282" s="1" t="s">
        <v>7193</v>
      </c>
      <c r="B2282" s="1" t="s">
        <v>1106</v>
      </c>
      <c r="C2282" s="1" t="s">
        <v>1107</v>
      </c>
      <c r="D2282" s="1" t="s">
        <v>6934</v>
      </c>
      <c r="E2282" s="1" t="s">
        <v>1961</v>
      </c>
      <c r="F2282" s="2">
        <v>45522</v>
      </c>
      <c r="G2282" s="2">
        <v>45566</v>
      </c>
      <c r="H2282" s="2" t="str">
        <f>TEXT(Ecommerce_Sales[[#This Row],[Order_Date]],"mmmm")</f>
        <v>October</v>
      </c>
      <c r="I2282" s="2" t="str">
        <f>TEXT(Ecommerce_Sales[[#This Row],[Order_Date]],"yyyy")</f>
        <v>2024</v>
      </c>
      <c r="J2282" s="2" t="str">
        <f>TEXT(Ecommerce_Sales[[#This Row],[Order_Date]],"mmmm")</f>
        <v>October</v>
      </c>
      <c r="K2282" s="1" t="s">
        <v>1947</v>
      </c>
      <c r="L2282" s="1" t="s">
        <v>7194</v>
      </c>
      <c r="M2282" s="1" t="s">
        <v>2072</v>
      </c>
      <c r="N2282" s="1" t="s">
        <v>1950</v>
      </c>
      <c r="O2282" s="3">
        <v>1156</v>
      </c>
      <c r="P2282">
        <v>3</v>
      </c>
      <c r="Q2282" s="3">
        <v>3468</v>
      </c>
      <c r="R2282" s="1" t="s">
        <v>1958</v>
      </c>
      <c r="S2282" s="3">
        <v>410</v>
      </c>
      <c r="T2282">
        <v>5</v>
      </c>
      <c r="U2282" t="str">
        <f>IF(Ecommerce_Sales[[#This Row],[Delivery_Time_Days]]&gt;7,"Delay",IF(Ecommerce_Sales[[#This Row],[Delivery_Time_Days]] = 0,"No delivery",IF(Ecommerce_Sales[[#This Row],[Delivery_Time_Days]]&lt;=7,"On-time")))</f>
        <v>On-time</v>
      </c>
      <c r="V2282" s="7">
        <f>Ecommerce_Sales[[#This Row],[Profit]]/Ecommerce_Sales[[#This Row],[Total_Price]]</f>
        <v>0.39994232987312572</v>
      </c>
      <c r="W2282" s="3">
        <v>1387</v>
      </c>
      <c r="X2282" s="3"/>
    </row>
    <row r="2283" spans="1:24" x14ac:dyDescent="0.25">
      <c r="A2283" s="1" t="s">
        <v>7195</v>
      </c>
      <c r="B2283" s="1" t="s">
        <v>398</v>
      </c>
      <c r="C2283" s="1" t="s">
        <v>399</v>
      </c>
      <c r="D2283" s="1" t="s">
        <v>2152</v>
      </c>
      <c r="E2283" s="1" t="s">
        <v>1961</v>
      </c>
      <c r="F2283" s="2">
        <v>44980</v>
      </c>
      <c r="G2283" s="2">
        <v>45144</v>
      </c>
      <c r="H2283" s="2" t="str">
        <f>TEXT(Ecommerce_Sales[[#This Row],[Order_Date]],"mmmm")</f>
        <v>August</v>
      </c>
      <c r="I2283" s="2" t="str">
        <f>TEXT(Ecommerce_Sales[[#This Row],[Order_Date]],"yyyy")</f>
        <v>2023</v>
      </c>
      <c r="J2283" s="2" t="str">
        <f>TEXT(Ecommerce_Sales[[#This Row],[Order_Date]],"mmmm")</f>
        <v>August</v>
      </c>
      <c r="K2283" s="1" t="s">
        <v>1947</v>
      </c>
      <c r="L2283" s="1" t="s">
        <v>7196</v>
      </c>
      <c r="M2283" s="1" t="s">
        <v>1963</v>
      </c>
      <c r="N2283" s="1" t="s">
        <v>1957</v>
      </c>
      <c r="O2283" s="3">
        <v>104</v>
      </c>
      <c r="P2283">
        <v>5</v>
      </c>
      <c r="Q2283" s="3">
        <v>518</v>
      </c>
      <c r="R2283" s="1" t="s">
        <v>1951</v>
      </c>
      <c r="S2283" s="3">
        <v>33</v>
      </c>
      <c r="T2283">
        <v>3</v>
      </c>
      <c r="U2283" t="str">
        <f>IF(Ecommerce_Sales[[#This Row],[Delivery_Time_Days]]&gt;7,"Delay",IF(Ecommerce_Sales[[#This Row],[Delivery_Time_Days]] = 0,"No delivery",IF(Ecommerce_Sales[[#This Row],[Delivery_Time_Days]]&lt;=7,"On-time")))</f>
        <v>On-time</v>
      </c>
      <c r="V2283" s="7">
        <f>Ecommerce_Sales[[#This Row],[Profit]]/Ecommerce_Sales[[#This Row],[Total_Price]]</f>
        <v>0.15057915057915058</v>
      </c>
      <c r="W2283" s="3">
        <v>78</v>
      </c>
      <c r="X2283" s="3"/>
    </row>
    <row r="2284" spans="1:24" x14ac:dyDescent="0.25">
      <c r="A2284" s="1" t="s">
        <v>7197</v>
      </c>
      <c r="B2284" s="1" t="s">
        <v>32</v>
      </c>
      <c r="C2284" s="1" t="s">
        <v>33</v>
      </c>
      <c r="D2284" s="1" t="s">
        <v>2118</v>
      </c>
      <c r="E2284" s="1" t="s">
        <v>1961</v>
      </c>
      <c r="F2284" s="2">
        <v>45247</v>
      </c>
      <c r="G2284" s="2">
        <v>45283</v>
      </c>
      <c r="H2284" s="2" t="str">
        <f>TEXT(Ecommerce_Sales[[#This Row],[Order_Date]],"mmmm")</f>
        <v>December</v>
      </c>
      <c r="I2284" s="2" t="str">
        <f>TEXT(Ecommerce_Sales[[#This Row],[Order_Date]],"yyyy")</f>
        <v>2023</v>
      </c>
      <c r="J2284" s="2" t="str">
        <f>TEXT(Ecommerce_Sales[[#This Row],[Order_Date]],"mmmm")</f>
        <v>December</v>
      </c>
      <c r="K2284" s="1" t="s">
        <v>1947</v>
      </c>
      <c r="L2284" s="1" t="s">
        <v>7198</v>
      </c>
      <c r="M2284" s="1" t="s">
        <v>2247</v>
      </c>
      <c r="N2284" s="1" t="s">
        <v>1957</v>
      </c>
      <c r="O2284" s="3">
        <v>1719</v>
      </c>
      <c r="P2284">
        <v>6</v>
      </c>
      <c r="Q2284" s="3">
        <v>10312</v>
      </c>
      <c r="R2284" s="1" t="s">
        <v>1958</v>
      </c>
      <c r="S2284" s="3">
        <v>1270</v>
      </c>
      <c r="T2284">
        <v>2</v>
      </c>
      <c r="U2284" t="str">
        <f>IF(Ecommerce_Sales[[#This Row],[Delivery_Time_Days]]&gt;7,"Delay",IF(Ecommerce_Sales[[#This Row],[Delivery_Time_Days]] = 0,"No delivery",IF(Ecommerce_Sales[[#This Row],[Delivery_Time_Days]]&lt;=7,"On-time")))</f>
        <v>On-time</v>
      </c>
      <c r="V2284" s="7">
        <f>Ecommerce_Sales[[#This Row],[Profit]]/Ecommerce_Sales[[#This Row],[Total_Price]]</f>
        <v>0.15001939487975174</v>
      </c>
      <c r="W2284" s="3">
        <v>1547</v>
      </c>
      <c r="X2284" s="3"/>
    </row>
    <row r="2285" spans="1:24" x14ac:dyDescent="0.25">
      <c r="A2285" s="1" t="s">
        <v>7199</v>
      </c>
      <c r="B2285" s="1" t="s">
        <v>8</v>
      </c>
      <c r="C2285" s="1" t="s">
        <v>9</v>
      </c>
      <c r="D2285" s="1" t="s">
        <v>5124</v>
      </c>
      <c r="E2285" s="1" t="s">
        <v>2005</v>
      </c>
      <c r="F2285" s="2">
        <v>45264</v>
      </c>
      <c r="G2285" s="2">
        <v>45583</v>
      </c>
      <c r="H2285" s="2" t="str">
        <f>TEXT(Ecommerce_Sales[[#This Row],[Order_Date]],"mmmm")</f>
        <v>October</v>
      </c>
      <c r="I2285" s="2" t="str">
        <f>TEXT(Ecommerce_Sales[[#This Row],[Order_Date]],"yyyy")</f>
        <v>2024</v>
      </c>
      <c r="J2285" s="2" t="str">
        <f>TEXT(Ecommerce_Sales[[#This Row],[Order_Date]],"mmmm")</f>
        <v>October</v>
      </c>
      <c r="K2285" s="1" t="s">
        <v>1947</v>
      </c>
      <c r="L2285" s="1" t="s">
        <v>3576</v>
      </c>
      <c r="M2285" s="1" t="s">
        <v>1949</v>
      </c>
      <c r="N2285" s="1" t="s">
        <v>1950</v>
      </c>
      <c r="O2285" s="3">
        <v>846</v>
      </c>
      <c r="P2285">
        <v>1</v>
      </c>
      <c r="Q2285" s="3">
        <v>846</v>
      </c>
      <c r="R2285" s="1" t="s">
        <v>2016</v>
      </c>
      <c r="S2285" s="3">
        <v>57</v>
      </c>
      <c r="T2285">
        <v>6</v>
      </c>
      <c r="U2285" t="str">
        <f>IF(Ecommerce_Sales[[#This Row],[Delivery_Time_Days]]&gt;7,"Delay",IF(Ecommerce_Sales[[#This Row],[Delivery_Time_Days]] = 0,"No delivery",IF(Ecommerce_Sales[[#This Row],[Delivery_Time_Days]]&lt;=7,"On-time")))</f>
        <v>On-time</v>
      </c>
      <c r="V2285" s="7">
        <f>Ecommerce_Sales[[#This Row],[Profit]]/Ecommerce_Sales[[#This Row],[Total_Price]]</f>
        <v>0.39952718676122934</v>
      </c>
      <c r="W2285" s="3">
        <v>338</v>
      </c>
      <c r="X2285" s="3"/>
    </row>
    <row r="2286" spans="1:24" x14ac:dyDescent="0.25">
      <c r="A2286" s="1" t="s">
        <v>7200</v>
      </c>
      <c r="B2286" s="1" t="s">
        <v>885</v>
      </c>
      <c r="C2286" s="1" t="s">
        <v>886</v>
      </c>
      <c r="D2286" s="1" t="s">
        <v>2970</v>
      </c>
      <c r="E2286" s="1" t="s">
        <v>1954</v>
      </c>
      <c r="F2286" s="2">
        <v>44973</v>
      </c>
      <c r="G2286" s="2">
        <v>45171</v>
      </c>
      <c r="H2286" s="2" t="str">
        <f>TEXT(Ecommerce_Sales[[#This Row],[Order_Date]],"mmmm")</f>
        <v>September</v>
      </c>
      <c r="I2286" s="2" t="str">
        <f>TEXT(Ecommerce_Sales[[#This Row],[Order_Date]],"yyyy")</f>
        <v>2023</v>
      </c>
      <c r="J2286" s="2" t="str">
        <f>TEXT(Ecommerce_Sales[[#This Row],[Order_Date]],"mmmm")</f>
        <v>September</v>
      </c>
      <c r="K2286" s="1" t="s">
        <v>1947</v>
      </c>
      <c r="L2286" s="1" t="s">
        <v>7201</v>
      </c>
      <c r="M2286" s="1" t="s">
        <v>2104</v>
      </c>
      <c r="N2286" s="1" t="s">
        <v>1978</v>
      </c>
      <c r="O2286" s="3">
        <v>1083</v>
      </c>
      <c r="P2286">
        <v>4</v>
      </c>
      <c r="Q2286" s="3">
        <v>4333</v>
      </c>
      <c r="R2286" s="1" t="s">
        <v>1951</v>
      </c>
      <c r="S2286" s="3">
        <v>430</v>
      </c>
      <c r="T2286">
        <v>2</v>
      </c>
      <c r="U2286" t="str">
        <f>IF(Ecommerce_Sales[[#This Row],[Delivery_Time_Days]]&gt;7,"Delay",IF(Ecommerce_Sales[[#This Row],[Delivery_Time_Days]] = 0,"No delivery",IF(Ecommerce_Sales[[#This Row],[Delivery_Time_Days]]&lt;=7,"On-time")))</f>
        <v>On-time</v>
      </c>
      <c r="V2286" s="7">
        <f>Ecommerce_Sales[[#This Row],[Profit]]/Ecommerce_Sales[[#This Row],[Total_Price]]</f>
        <v>0.35010385414262635</v>
      </c>
      <c r="W2286" s="3">
        <v>1517</v>
      </c>
      <c r="X2286" s="3"/>
    </row>
    <row r="2287" spans="1:24" x14ac:dyDescent="0.25">
      <c r="A2287" s="1" t="s">
        <v>7202</v>
      </c>
      <c r="B2287" s="1" t="s">
        <v>406</v>
      </c>
      <c r="C2287" s="1" t="s">
        <v>407</v>
      </c>
      <c r="D2287" s="1" t="s">
        <v>3785</v>
      </c>
      <c r="E2287" s="1" t="s">
        <v>1946</v>
      </c>
      <c r="F2287" s="2">
        <v>45192</v>
      </c>
      <c r="G2287" s="2">
        <v>44944</v>
      </c>
      <c r="H2287" s="2" t="str">
        <f>TEXT(Ecommerce_Sales[[#This Row],[Order_Date]],"mmmm")</f>
        <v>January</v>
      </c>
      <c r="I2287" s="2" t="str">
        <f>TEXT(Ecommerce_Sales[[#This Row],[Order_Date]],"yyyy")</f>
        <v>2023</v>
      </c>
      <c r="J2287" s="2" t="str">
        <f>TEXT(Ecommerce_Sales[[#This Row],[Order_Date]],"mmmm")</f>
        <v>January</v>
      </c>
      <c r="K2287" s="1" t="s">
        <v>1947</v>
      </c>
      <c r="L2287" s="1" t="s">
        <v>3778</v>
      </c>
      <c r="M2287" s="1" t="s">
        <v>2026</v>
      </c>
      <c r="N2287" s="1" t="s">
        <v>1978</v>
      </c>
      <c r="O2287" s="3">
        <v>68</v>
      </c>
      <c r="P2287">
        <v>3</v>
      </c>
      <c r="Q2287" s="3">
        <v>204</v>
      </c>
      <c r="R2287" s="1" t="s">
        <v>1958</v>
      </c>
      <c r="S2287" s="3">
        <v>23</v>
      </c>
      <c r="T2287">
        <v>9</v>
      </c>
      <c r="U2287" t="str">
        <f>IF(Ecommerce_Sales[[#This Row],[Delivery_Time_Days]]&gt;7,"Delay",IF(Ecommerce_Sales[[#This Row],[Delivery_Time_Days]] = 0,"No delivery",IF(Ecommerce_Sales[[#This Row],[Delivery_Time_Days]]&lt;=7,"On-time")))</f>
        <v>Delay</v>
      </c>
      <c r="V2287" s="7">
        <f>Ecommerce_Sales[[#This Row],[Profit]]/Ecommerce_Sales[[#This Row],[Total_Price]]</f>
        <v>0.35294117647058826</v>
      </c>
      <c r="W2287" s="3">
        <v>72</v>
      </c>
      <c r="X2287" s="3"/>
    </row>
    <row r="2288" spans="1:24" x14ac:dyDescent="0.25">
      <c r="A2288" s="1" t="s">
        <v>7203</v>
      </c>
      <c r="B2288" s="1" t="s">
        <v>1285</v>
      </c>
      <c r="C2288" s="1" t="s">
        <v>1286</v>
      </c>
      <c r="D2288" s="1" t="s">
        <v>2442</v>
      </c>
      <c r="E2288" s="1" t="s">
        <v>2005</v>
      </c>
      <c r="F2288" s="2">
        <v>45169</v>
      </c>
      <c r="G2288" s="2">
        <v>45285</v>
      </c>
      <c r="H2288" s="2" t="str">
        <f>TEXT(Ecommerce_Sales[[#This Row],[Order_Date]],"mmmm")</f>
        <v>December</v>
      </c>
      <c r="I2288" s="2" t="str">
        <f>TEXT(Ecommerce_Sales[[#This Row],[Order_Date]],"yyyy")</f>
        <v>2023</v>
      </c>
      <c r="J2288" s="2" t="str">
        <f>TEXT(Ecommerce_Sales[[#This Row],[Order_Date]],"mmmm")</f>
        <v>December</v>
      </c>
      <c r="K2288" s="1" t="s">
        <v>1947</v>
      </c>
      <c r="L2288" s="1" t="s">
        <v>7204</v>
      </c>
      <c r="M2288" s="1" t="s">
        <v>1998</v>
      </c>
      <c r="N2288" s="1" t="s">
        <v>1973</v>
      </c>
      <c r="O2288" s="3">
        <v>111</v>
      </c>
      <c r="P2288">
        <v>4</v>
      </c>
      <c r="Q2288" s="3">
        <v>442</v>
      </c>
      <c r="R2288" s="1" t="s">
        <v>1958</v>
      </c>
      <c r="S2288" s="3">
        <v>34</v>
      </c>
      <c r="T2288">
        <v>5</v>
      </c>
      <c r="U2288" t="str">
        <f>IF(Ecommerce_Sales[[#This Row],[Delivery_Time_Days]]&gt;7,"Delay",IF(Ecommerce_Sales[[#This Row],[Delivery_Time_Days]] = 0,"No delivery",IF(Ecommerce_Sales[[#This Row],[Delivery_Time_Days]]&lt;=7,"On-time")))</f>
        <v>On-time</v>
      </c>
      <c r="V2288" s="7">
        <f>Ecommerce_Sales[[#This Row],[Profit]]/Ecommerce_Sales[[#This Row],[Total_Price]]</f>
        <v>0.3009049773755656</v>
      </c>
      <c r="W2288" s="3">
        <v>133</v>
      </c>
      <c r="X2288" s="3"/>
    </row>
    <row r="2289" spans="1:24" x14ac:dyDescent="0.25">
      <c r="A2289" s="1" t="s">
        <v>7205</v>
      </c>
      <c r="B2289" s="1" t="s">
        <v>266</v>
      </c>
      <c r="C2289" s="1" t="s">
        <v>267</v>
      </c>
      <c r="D2289" s="1" t="s">
        <v>3456</v>
      </c>
      <c r="E2289" s="1" t="s">
        <v>1996</v>
      </c>
      <c r="F2289" s="2">
        <v>45560</v>
      </c>
      <c r="G2289" s="2">
        <v>45648</v>
      </c>
      <c r="H2289" s="2" t="str">
        <f>TEXT(Ecommerce_Sales[[#This Row],[Order_Date]],"mmmm")</f>
        <v>December</v>
      </c>
      <c r="I2289" s="2" t="str">
        <f>TEXT(Ecommerce_Sales[[#This Row],[Order_Date]],"yyyy")</f>
        <v>2024</v>
      </c>
      <c r="J2289" s="2" t="str">
        <f>TEXT(Ecommerce_Sales[[#This Row],[Order_Date]],"mmmm")</f>
        <v>December</v>
      </c>
      <c r="K2289" s="1" t="s">
        <v>1947</v>
      </c>
      <c r="L2289" s="1" t="s">
        <v>2478</v>
      </c>
      <c r="M2289" s="1" t="s">
        <v>1963</v>
      </c>
      <c r="N2289" s="1" t="s">
        <v>1957</v>
      </c>
      <c r="O2289" s="3">
        <v>135</v>
      </c>
      <c r="P2289">
        <v>6</v>
      </c>
      <c r="Q2289" s="3">
        <v>811</v>
      </c>
      <c r="R2289" s="1" t="s">
        <v>1958</v>
      </c>
      <c r="S2289" s="3">
        <v>79</v>
      </c>
      <c r="T2289">
        <v>4</v>
      </c>
      <c r="U2289" t="str">
        <f>IF(Ecommerce_Sales[[#This Row],[Delivery_Time_Days]]&gt;7,"Delay",IF(Ecommerce_Sales[[#This Row],[Delivery_Time_Days]] = 0,"No delivery",IF(Ecommerce_Sales[[#This Row],[Delivery_Time_Days]]&lt;=7,"On-time")))</f>
        <v>On-time</v>
      </c>
      <c r="V2289" s="7">
        <f>Ecommerce_Sales[[#This Row],[Profit]]/Ecommerce_Sales[[#This Row],[Total_Price]]</f>
        <v>0.1504315659679408</v>
      </c>
      <c r="W2289" s="3">
        <v>122</v>
      </c>
      <c r="X2289" s="3"/>
    </row>
    <row r="2290" spans="1:24" x14ac:dyDescent="0.25">
      <c r="A2290" s="1" t="s">
        <v>7206</v>
      </c>
      <c r="B2290" s="1" t="s">
        <v>124</v>
      </c>
      <c r="C2290" s="1" t="s">
        <v>125</v>
      </c>
      <c r="D2290" s="1" t="s">
        <v>2702</v>
      </c>
      <c r="E2290" s="1" t="s">
        <v>1954</v>
      </c>
      <c r="F2290" s="2">
        <v>44985</v>
      </c>
      <c r="G2290" s="2">
        <v>45213</v>
      </c>
      <c r="H2290" s="2" t="str">
        <f>TEXT(Ecommerce_Sales[[#This Row],[Order_Date]],"mmmm")</f>
        <v>October</v>
      </c>
      <c r="I2290" s="2" t="str">
        <f>TEXT(Ecommerce_Sales[[#This Row],[Order_Date]],"yyyy")</f>
        <v>2023</v>
      </c>
      <c r="J2290" s="2" t="str">
        <f>TEXT(Ecommerce_Sales[[#This Row],[Order_Date]],"mmmm")</f>
        <v>October</v>
      </c>
      <c r="K2290" s="1" t="s">
        <v>1947</v>
      </c>
      <c r="L2290" s="1" t="s">
        <v>7207</v>
      </c>
      <c r="M2290" s="1" t="s">
        <v>2079</v>
      </c>
      <c r="N2290" s="1" t="s">
        <v>1973</v>
      </c>
      <c r="O2290" s="3">
        <v>1121</v>
      </c>
      <c r="P2290">
        <v>4</v>
      </c>
      <c r="Q2290" s="3">
        <v>4486</v>
      </c>
      <c r="R2290" s="1" t="s">
        <v>1951</v>
      </c>
      <c r="S2290" s="3">
        <v>456</v>
      </c>
      <c r="T2290">
        <v>2</v>
      </c>
      <c r="U2290" t="str">
        <f>IF(Ecommerce_Sales[[#This Row],[Delivery_Time_Days]]&gt;7,"Delay",IF(Ecommerce_Sales[[#This Row],[Delivery_Time_Days]] = 0,"No delivery",IF(Ecommerce_Sales[[#This Row],[Delivery_Time_Days]]&lt;=7,"On-time")))</f>
        <v>On-time</v>
      </c>
      <c r="V2290" s="7">
        <f>Ecommerce_Sales[[#This Row],[Profit]]/Ecommerce_Sales[[#This Row],[Total_Price]]</f>
        <v>0.30004458314757021</v>
      </c>
      <c r="W2290" s="3">
        <v>1346</v>
      </c>
      <c r="X2290" s="3"/>
    </row>
    <row r="2291" spans="1:24" x14ac:dyDescent="0.25">
      <c r="A2291" s="1" t="s">
        <v>7208</v>
      </c>
      <c r="B2291" s="1" t="s">
        <v>1886</v>
      </c>
      <c r="C2291" s="1" t="s">
        <v>1887</v>
      </c>
      <c r="D2291" s="1" t="s">
        <v>4509</v>
      </c>
      <c r="E2291" s="1" t="s">
        <v>1981</v>
      </c>
      <c r="F2291" s="2">
        <v>45050</v>
      </c>
      <c r="G2291" s="2">
        <v>45052</v>
      </c>
      <c r="H2291" s="2" t="str">
        <f>TEXT(Ecommerce_Sales[[#This Row],[Order_Date]],"mmmm")</f>
        <v>May</v>
      </c>
      <c r="I2291" s="2" t="str">
        <f>TEXT(Ecommerce_Sales[[#This Row],[Order_Date]],"yyyy")</f>
        <v>2023</v>
      </c>
      <c r="J2291" s="2" t="str">
        <f>TEXT(Ecommerce_Sales[[#This Row],[Order_Date]],"mmmm")</f>
        <v>May</v>
      </c>
      <c r="K2291" s="1" t="s">
        <v>1947</v>
      </c>
      <c r="L2291" s="1" t="s">
        <v>7209</v>
      </c>
      <c r="M2291" s="1" t="s">
        <v>2030</v>
      </c>
      <c r="N2291" s="1" t="s">
        <v>1978</v>
      </c>
      <c r="O2291" s="3">
        <v>506</v>
      </c>
      <c r="P2291">
        <v>1</v>
      </c>
      <c r="Q2291" s="3">
        <v>506</v>
      </c>
      <c r="R2291" s="1" t="s">
        <v>1951</v>
      </c>
      <c r="S2291" s="3">
        <v>38</v>
      </c>
      <c r="T2291">
        <v>3</v>
      </c>
      <c r="U2291" t="str">
        <f>IF(Ecommerce_Sales[[#This Row],[Delivery_Time_Days]]&gt;7,"Delay",IF(Ecommerce_Sales[[#This Row],[Delivery_Time_Days]] = 0,"No delivery",IF(Ecommerce_Sales[[#This Row],[Delivery_Time_Days]]&lt;=7,"On-time")))</f>
        <v>On-time</v>
      </c>
      <c r="V2291" s="7">
        <f>Ecommerce_Sales[[#This Row],[Profit]]/Ecommerce_Sales[[#This Row],[Total_Price]]</f>
        <v>0.34980237154150196</v>
      </c>
      <c r="W2291" s="3">
        <v>177</v>
      </c>
      <c r="X2291" s="3"/>
    </row>
    <row r="2292" spans="1:24" x14ac:dyDescent="0.25">
      <c r="A2292" s="1" t="s">
        <v>7210</v>
      </c>
      <c r="B2292" s="1" t="s">
        <v>881</v>
      </c>
      <c r="C2292" s="1" t="s">
        <v>882</v>
      </c>
      <c r="D2292" s="1" t="s">
        <v>2770</v>
      </c>
      <c r="E2292" s="1" t="s">
        <v>1954</v>
      </c>
      <c r="F2292" s="2">
        <v>45222</v>
      </c>
      <c r="G2292" s="2">
        <v>45158</v>
      </c>
      <c r="H2292" s="2" t="str">
        <f>TEXT(Ecommerce_Sales[[#This Row],[Order_Date]],"mmmm")</f>
        <v>August</v>
      </c>
      <c r="I2292" s="2" t="str">
        <f>TEXT(Ecommerce_Sales[[#This Row],[Order_Date]],"yyyy")</f>
        <v>2023</v>
      </c>
      <c r="J2292" s="2" t="str">
        <f>TEXT(Ecommerce_Sales[[#This Row],[Order_Date]],"mmmm")</f>
        <v>August</v>
      </c>
      <c r="K2292" s="1" t="s">
        <v>1947</v>
      </c>
      <c r="L2292" s="1" t="s">
        <v>6453</v>
      </c>
      <c r="M2292" s="1" t="s">
        <v>2104</v>
      </c>
      <c r="N2292" s="1" t="s">
        <v>1978</v>
      </c>
      <c r="O2292" s="3">
        <v>1041</v>
      </c>
      <c r="P2292">
        <v>1</v>
      </c>
      <c r="Q2292" s="3">
        <v>1041</v>
      </c>
      <c r="R2292" s="1" t="s">
        <v>1951</v>
      </c>
      <c r="S2292" s="3">
        <v>138</v>
      </c>
      <c r="T2292">
        <v>6</v>
      </c>
      <c r="U2292" t="str">
        <f>IF(Ecommerce_Sales[[#This Row],[Delivery_Time_Days]]&gt;7,"Delay",IF(Ecommerce_Sales[[#This Row],[Delivery_Time_Days]] = 0,"No delivery",IF(Ecommerce_Sales[[#This Row],[Delivery_Time_Days]]&lt;=7,"On-time")))</f>
        <v>On-time</v>
      </c>
      <c r="V2292" s="7">
        <f>Ecommerce_Sales[[#This Row],[Profit]]/Ecommerce_Sales[[#This Row],[Total_Price]]</f>
        <v>0.34966378482228627</v>
      </c>
      <c r="W2292" s="3">
        <v>364</v>
      </c>
      <c r="X2292" s="3"/>
    </row>
    <row r="2293" spans="1:24" x14ac:dyDescent="0.25">
      <c r="A2293" s="1" t="s">
        <v>7211</v>
      </c>
      <c r="B2293" s="1" t="s">
        <v>834</v>
      </c>
      <c r="C2293" s="1" t="s">
        <v>835</v>
      </c>
      <c r="D2293" s="1" t="s">
        <v>3164</v>
      </c>
      <c r="E2293" s="1" t="s">
        <v>2005</v>
      </c>
      <c r="F2293" s="2">
        <v>45209</v>
      </c>
      <c r="G2293" s="2">
        <v>45455</v>
      </c>
      <c r="H2293" s="2" t="str">
        <f>TEXT(Ecommerce_Sales[[#This Row],[Order_Date]],"mmmm")</f>
        <v>June</v>
      </c>
      <c r="I2293" s="2" t="str">
        <f>TEXT(Ecommerce_Sales[[#This Row],[Order_Date]],"yyyy")</f>
        <v>2024</v>
      </c>
      <c r="J2293" s="2" t="str">
        <f>TEXT(Ecommerce_Sales[[#This Row],[Order_Date]],"mmmm")</f>
        <v>June</v>
      </c>
      <c r="K2293" s="1" t="s">
        <v>1947</v>
      </c>
      <c r="L2293" s="1" t="s">
        <v>7212</v>
      </c>
      <c r="M2293" s="1" t="s">
        <v>1949</v>
      </c>
      <c r="N2293" s="1" t="s">
        <v>1950</v>
      </c>
      <c r="O2293" s="3">
        <v>1185</v>
      </c>
      <c r="P2293">
        <v>1</v>
      </c>
      <c r="Q2293" s="3">
        <v>1185</v>
      </c>
      <c r="R2293" s="1" t="s">
        <v>2008</v>
      </c>
      <c r="S2293" s="3">
        <v>133</v>
      </c>
      <c r="T2293">
        <v>4</v>
      </c>
      <c r="U2293" t="str">
        <f>IF(Ecommerce_Sales[[#This Row],[Delivery_Time_Days]]&gt;7,"Delay",IF(Ecommerce_Sales[[#This Row],[Delivery_Time_Days]] = 0,"No delivery",IF(Ecommerce_Sales[[#This Row],[Delivery_Time_Days]]&lt;=7,"On-time")))</f>
        <v>On-time</v>
      </c>
      <c r="V2293" s="7">
        <f>Ecommerce_Sales[[#This Row],[Profit]]/Ecommerce_Sales[[#This Row],[Total_Price]]</f>
        <v>0.4</v>
      </c>
      <c r="W2293" s="3">
        <v>474</v>
      </c>
      <c r="X2293" s="3"/>
    </row>
    <row r="2294" spans="1:24" x14ac:dyDescent="0.25">
      <c r="A2294" s="1" t="s">
        <v>7213</v>
      </c>
      <c r="B2294" s="1" t="s">
        <v>629</v>
      </c>
      <c r="C2294" s="1" t="s">
        <v>630</v>
      </c>
      <c r="D2294" s="1" t="s">
        <v>6713</v>
      </c>
      <c r="E2294" s="1" t="s">
        <v>1954</v>
      </c>
      <c r="F2294" s="2">
        <v>45040</v>
      </c>
      <c r="G2294" s="2">
        <v>45258</v>
      </c>
      <c r="H2294" s="2" t="str">
        <f>TEXT(Ecommerce_Sales[[#This Row],[Order_Date]],"mmmm")</f>
        <v>November</v>
      </c>
      <c r="I2294" s="2" t="str">
        <f>TEXT(Ecommerce_Sales[[#This Row],[Order_Date]],"yyyy")</f>
        <v>2023</v>
      </c>
      <c r="J2294" s="2" t="str">
        <f>TEXT(Ecommerce_Sales[[#This Row],[Order_Date]],"mmmm")</f>
        <v>November</v>
      </c>
      <c r="K2294" s="1" t="s">
        <v>1947</v>
      </c>
      <c r="L2294" s="1" t="s">
        <v>7214</v>
      </c>
      <c r="M2294" s="1" t="s">
        <v>2072</v>
      </c>
      <c r="N2294" s="1" t="s">
        <v>1950</v>
      </c>
      <c r="O2294" s="3">
        <v>1271</v>
      </c>
      <c r="P2294">
        <v>1</v>
      </c>
      <c r="Q2294" s="3">
        <v>1271</v>
      </c>
      <c r="R2294" s="1" t="s">
        <v>1958</v>
      </c>
      <c r="S2294" s="3">
        <v>82</v>
      </c>
      <c r="T2294">
        <v>8</v>
      </c>
      <c r="U2294" t="str">
        <f>IF(Ecommerce_Sales[[#This Row],[Delivery_Time_Days]]&gt;7,"Delay",IF(Ecommerce_Sales[[#This Row],[Delivery_Time_Days]] = 0,"No delivery",IF(Ecommerce_Sales[[#This Row],[Delivery_Time_Days]]&lt;=7,"On-time")))</f>
        <v>Delay</v>
      </c>
      <c r="V2294" s="7">
        <f>Ecommerce_Sales[[#This Row],[Profit]]/Ecommerce_Sales[[#This Row],[Total_Price]]</f>
        <v>0.40047206923682138</v>
      </c>
      <c r="W2294" s="3">
        <v>509</v>
      </c>
      <c r="X2294" s="3"/>
    </row>
    <row r="2295" spans="1:24" x14ac:dyDescent="0.25">
      <c r="A2295" s="1" t="s">
        <v>7215</v>
      </c>
      <c r="B2295" s="1" t="s">
        <v>1047</v>
      </c>
      <c r="C2295" s="1" t="s">
        <v>1048</v>
      </c>
      <c r="D2295" s="1" t="s">
        <v>5492</v>
      </c>
      <c r="E2295" s="1" t="s">
        <v>1966</v>
      </c>
      <c r="F2295" s="2">
        <v>45306</v>
      </c>
      <c r="G2295" s="2">
        <v>45385</v>
      </c>
      <c r="H2295" s="2" t="str">
        <f>TEXT(Ecommerce_Sales[[#This Row],[Order_Date]],"mmmm")</f>
        <v>April</v>
      </c>
      <c r="I2295" s="2" t="str">
        <f>TEXT(Ecommerce_Sales[[#This Row],[Order_Date]],"yyyy")</f>
        <v>2024</v>
      </c>
      <c r="J2295" s="2" t="str">
        <f>TEXT(Ecommerce_Sales[[#This Row],[Order_Date]],"mmmm")</f>
        <v>April</v>
      </c>
      <c r="K2295" s="1" t="s">
        <v>1947</v>
      </c>
      <c r="L2295" s="1" t="s">
        <v>7216</v>
      </c>
      <c r="M2295" s="1" t="s">
        <v>2002</v>
      </c>
      <c r="N2295" s="1" t="s">
        <v>1989</v>
      </c>
      <c r="O2295" s="3">
        <v>937</v>
      </c>
      <c r="P2295">
        <v>1</v>
      </c>
      <c r="Q2295" s="3">
        <v>937</v>
      </c>
      <c r="R2295" s="1" t="s">
        <v>1951</v>
      </c>
      <c r="S2295" s="3">
        <v>139</v>
      </c>
      <c r="T2295">
        <v>10</v>
      </c>
      <c r="U2295" t="str">
        <f>IF(Ecommerce_Sales[[#This Row],[Delivery_Time_Days]]&gt;7,"Delay",IF(Ecommerce_Sales[[#This Row],[Delivery_Time_Days]] = 0,"No delivery",IF(Ecommerce_Sales[[#This Row],[Delivery_Time_Days]]&lt;=7,"On-time")))</f>
        <v>Delay</v>
      </c>
      <c r="V2295" s="7">
        <f>Ecommerce_Sales[[#This Row],[Profit]]/Ecommerce_Sales[[#This Row],[Total_Price]]</f>
        <v>0.24973319103521879</v>
      </c>
      <c r="W2295" s="3">
        <v>234</v>
      </c>
      <c r="X2295" s="3"/>
    </row>
    <row r="2296" spans="1:24" x14ac:dyDescent="0.25">
      <c r="A2296" s="1" t="s">
        <v>7217</v>
      </c>
      <c r="B2296" s="1" t="s">
        <v>1260</v>
      </c>
      <c r="C2296" s="1" t="s">
        <v>1261</v>
      </c>
      <c r="D2296" s="1" t="s">
        <v>3403</v>
      </c>
      <c r="E2296" s="1" t="s">
        <v>1954</v>
      </c>
      <c r="F2296" s="2">
        <v>45405</v>
      </c>
      <c r="G2296" s="2">
        <v>45494</v>
      </c>
      <c r="H2296" s="2" t="str">
        <f>TEXT(Ecommerce_Sales[[#This Row],[Order_Date]],"mmmm")</f>
        <v>July</v>
      </c>
      <c r="I2296" s="2" t="str">
        <f>TEXT(Ecommerce_Sales[[#This Row],[Order_Date]],"yyyy")</f>
        <v>2024</v>
      </c>
      <c r="J2296" s="2" t="str">
        <f>TEXT(Ecommerce_Sales[[#This Row],[Order_Date]],"mmmm")</f>
        <v>July</v>
      </c>
      <c r="K2296" s="1" t="s">
        <v>1947</v>
      </c>
      <c r="L2296" s="1" t="s">
        <v>4262</v>
      </c>
      <c r="M2296" s="1" t="s">
        <v>1972</v>
      </c>
      <c r="N2296" s="1" t="s">
        <v>1973</v>
      </c>
      <c r="O2296" s="3">
        <v>24</v>
      </c>
      <c r="P2296">
        <v>5</v>
      </c>
      <c r="Q2296" s="3">
        <v>118</v>
      </c>
      <c r="R2296" s="1" t="s">
        <v>1958</v>
      </c>
      <c r="S2296" s="3">
        <v>13</v>
      </c>
      <c r="T2296">
        <v>4</v>
      </c>
      <c r="U2296" t="str">
        <f>IF(Ecommerce_Sales[[#This Row],[Delivery_Time_Days]]&gt;7,"Delay",IF(Ecommerce_Sales[[#This Row],[Delivery_Time_Days]] = 0,"No delivery",IF(Ecommerce_Sales[[#This Row],[Delivery_Time_Days]]&lt;=7,"On-time")))</f>
        <v>On-time</v>
      </c>
      <c r="V2296" s="7">
        <f>Ecommerce_Sales[[#This Row],[Profit]]/Ecommerce_Sales[[#This Row],[Total_Price]]</f>
        <v>0.29661016949152541</v>
      </c>
      <c r="W2296" s="3">
        <v>35</v>
      </c>
      <c r="X2296" s="3"/>
    </row>
    <row r="2297" spans="1:24" x14ac:dyDescent="0.25">
      <c r="A2297" s="1" t="s">
        <v>7218</v>
      </c>
      <c r="B2297" s="1" t="s">
        <v>1359</v>
      </c>
      <c r="C2297" s="1" t="s">
        <v>1360</v>
      </c>
      <c r="D2297" s="1" t="s">
        <v>4167</v>
      </c>
      <c r="E2297" s="1" t="s">
        <v>1946</v>
      </c>
      <c r="F2297" s="2">
        <v>45148</v>
      </c>
      <c r="G2297" s="2">
        <v>45501</v>
      </c>
      <c r="H2297" s="2" t="str">
        <f>TEXT(Ecommerce_Sales[[#This Row],[Order_Date]],"mmmm")</f>
        <v>July</v>
      </c>
      <c r="I2297" s="2" t="str">
        <f>TEXT(Ecommerce_Sales[[#This Row],[Order_Date]],"yyyy")</f>
        <v>2024</v>
      </c>
      <c r="J2297" s="2" t="str">
        <f>TEXT(Ecommerce_Sales[[#This Row],[Order_Date]],"mmmm")</f>
        <v>July</v>
      </c>
      <c r="K2297" s="1" t="s">
        <v>1947</v>
      </c>
      <c r="L2297" s="1" t="s">
        <v>7219</v>
      </c>
      <c r="M2297" s="1" t="s">
        <v>2043</v>
      </c>
      <c r="N2297" s="1" t="s">
        <v>1989</v>
      </c>
      <c r="O2297" s="3">
        <v>151</v>
      </c>
      <c r="P2297">
        <v>1</v>
      </c>
      <c r="Q2297" s="3">
        <v>151</v>
      </c>
      <c r="R2297" s="1" t="s">
        <v>1951</v>
      </c>
      <c r="S2297" s="3">
        <v>19</v>
      </c>
      <c r="T2297">
        <v>8</v>
      </c>
      <c r="U2297" t="str">
        <f>IF(Ecommerce_Sales[[#This Row],[Delivery_Time_Days]]&gt;7,"Delay",IF(Ecommerce_Sales[[#This Row],[Delivery_Time_Days]] = 0,"No delivery",IF(Ecommerce_Sales[[#This Row],[Delivery_Time_Days]]&lt;=7,"On-time")))</f>
        <v>Delay</v>
      </c>
      <c r="V2297" s="7">
        <f>Ecommerce_Sales[[#This Row],[Profit]]/Ecommerce_Sales[[#This Row],[Total_Price]]</f>
        <v>0.25165562913907286</v>
      </c>
      <c r="W2297" s="3">
        <v>38</v>
      </c>
      <c r="X2297" s="3"/>
    </row>
    <row r="2298" spans="1:24" x14ac:dyDescent="0.25">
      <c r="A2298" s="1" t="s">
        <v>7220</v>
      </c>
      <c r="B2298" s="1" t="s">
        <v>1353</v>
      </c>
      <c r="C2298" s="1" t="s">
        <v>1354</v>
      </c>
      <c r="D2298" s="1" t="s">
        <v>4950</v>
      </c>
      <c r="E2298" s="1" t="s">
        <v>1954</v>
      </c>
      <c r="F2298" s="2">
        <v>45202</v>
      </c>
      <c r="G2298" s="2">
        <v>45517</v>
      </c>
      <c r="H2298" s="2" t="str">
        <f>TEXT(Ecommerce_Sales[[#This Row],[Order_Date]],"mmmm")</f>
        <v>August</v>
      </c>
      <c r="I2298" s="2" t="str">
        <f>TEXT(Ecommerce_Sales[[#This Row],[Order_Date]],"yyyy")</f>
        <v>2024</v>
      </c>
      <c r="J2298" s="2" t="str">
        <f>TEXT(Ecommerce_Sales[[#This Row],[Order_Date]],"mmmm")</f>
        <v>August</v>
      </c>
      <c r="K2298" s="1" t="s">
        <v>1947</v>
      </c>
      <c r="L2298" s="1" t="s">
        <v>7221</v>
      </c>
      <c r="M2298" s="1" t="s">
        <v>1977</v>
      </c>
      <c r="N2298" s="1" t="s">
        <v>1978</v>
      </c>
      <c r="O2298" s="3">
        <v>646</v>
      </c>
      <c r="P2298">
        <v>2</v>
      </c>
      <c r="Q2298" s="3">
        <v>1292</v>
      </c>
      <c r="R2298" s="1" t="s">
        <v>2016</v>
      </c>
      <c r="S2298" s="3">
        <v>189</v>
      </c>
      <c r="T2298">
        <v>3</v>
      </c>
      <c r="U2298" t="str">
        <f>IF(Ecommerce_Sales[[#This Row],[Delivery_Time_Days]]&gt;7,"Delay",IF(Ecommerce_Sales[[#This Row],[Delivery_Time_Days]] = 0,"No delivery",IF(Ecommerce_Sales[[#This Row],[Delivery_Time_Days]]&lt;=7,"On-time")))</f>
        <v>On-time</v>
      </c>
      <c r="V2298" s="7">
        <f>Ecommerce_Sales[[#This Row],[Profit]]/Ecommerce_Sales[[#This Row],[Total_Price]]</f>
        <v>0.34984520123839008</v>
      </c>
      <c r="W2298" s="3">
        <v>452</v>
      </c>
      <c r="X2298" s="3"/>
    </row>
    <row r="2299" spans="1:24" x14ac:dyDescent="0.25">
      <c r="A2299" s="1" t="s">
        <v>7222</v>
      </c>
      <c r="B2299" s="1" t="s">
        <v>1571</v>
      </c>
      <c r="C2299" s="1" t="s">
        <v>1572</v>
      </c>
      <c r="D2299" s="1" t="s">
        <v>7223</v>
      </c>
      <c r="E2299" s="1" t="s">
        <v>1954</v>
      </c>
      <c r="F2299" s="2">
        <v>45301</v>
      </c>
      <c r="G2299" s="2">
        <v>45066</v>
      </c>
      <c r="H2299" s="2" t="str">
        <f>TEXT(Ecommerce_Sales[[#This Row],[Order_Date]],"mmmm")</f>
        <v>May</v>
      </c>
      <c r="I2299" s="2" t="str">
        <f>TEXT(Ecommerce_Sales[[#This Row],[Order_Date]],"yyyy")</f>
        <v>2023</v>
      </c>
      <c r="J2299" s="2" t="str">
        <f>TEXT(Ecommerce_Sales[[#This Row],[Order_Date]],"mmmm")</f>
        <v>May</v>
      </c>
      <c r="K2299" s="1" t="s">
        <v>1947</v>
      </c>
      <c r="L2299" s="1" t="s">
        <v>7224</v>
      </c>
      <c r="M2299" s="1" t="s">
        <v>2030</v>
      </c>
      <c r="N2299" s="1" t="s">
        <v>1978</v>
      </c>
      <c r="O2299" s="3">
        <v>791</v>
      </c>
      <c r="P2299">
        <v>1</v>
      </c>
      <c r="Q2299" s="3">
        <v>791</v>
      </c>
      <c r="R2299" s="1" t="s">
        <v>1951</v>
      </c>
      <c r="S2299" s="3">
        <v>84</v>
      </c>
      <c r="T2299">
        <v>4</v>
      </c>
      <c r="U2299" t="str">
        <f>IF(Ecommerce_Sales[[#This Row],[Delivery_Time_Days]]&gt;7,"Delay",IF(Ecommerce_Sales[[#This Row],[Delivery_Time_Days]] = 0,"No delivery",IF(Ecommerce_Sales[[#This Row],[Delivery_Time_Days]]&lt;=7,"On-time")))</f>
        <v>On-time</v>
      </c>
      <c r="V2299" s="7">
        <f>Ecommerce_Sales[[#This Row],[Profit]]/Ecommerce_Sales[[#This Row],[Total_Price]]</f>
        <v>0.3501896333754741</v>
      </c>
      <c r="W2299" s="3">
        <v>277</v>
      </c>
      <c r="X2299" s="3"/>
    </row>
    <row r="2300" spans="1:24" x14ac:dyDescent="0.25">
      <c r="A2300" s="1" t="s">
        <v>7225</v>
      </c>
      <c r="B2300" s="1" t="s">
        <v>836</v>
      </c>
      <c r="C2300" s="1" t="s">
        <v>837</v>
      </c>
      <c r="D2300" s="1" t="s">
        <v>2314</v>
      </c>
      <c r="E2300" s="1" t="s">
        <v>1966</v>
      </c>
      <c r="F2300" s="2">
        <v>45350</v>
      </c>
      <c r="G2300" s="2">
        <v>45220</v>
      </c>
      <c r="H2300" s="2" t="str">
        <f>TEXT(Ecommerce_Sales[[#This Row],[Order_Date]],"mmmm")</f>
        <v>October</v>
      </c>
      <c r="I2300" s="2" t="str">
        <f>TEXT(Ecommerce_Sales[[#This Row],[Order_Date]],"yyyy")</f>
        <v>2023</v>
      </c>
      <c r="J2300" s="2" t="str">
        <f>TEXT(Ecommerce_Sales[[#This Row],[Order_Date]],"mmmm")</f>
        <v>October</v>
      </c>
      <c r="K2300" s="1" t="s">
        <v>1947</v>
      </c>
      <c r="L2300" s="1" t="s">
        <v>7226</v>
      </c>
      <c r="M2300" s="1" t="s">
        <v>2079</v>
      </c>
      <c r="N2300" s="1" t="s">
        <v>1973</v>
      </c>
      <c r="O2300" s="3">
        <v>1014</v>
      </c>
      <c r="P2300">
        <v>1</v>
      </c>
      <c r="Q2300" s="3">
        <v>1014</v>
      </c>
      <c r="R2300" s="1" t="s">
        <v>1951</v>
      </c>
      <c r="S2300" s="3">
        <v>53</v>
      </c>
      <c r="T2300">
        <v>4</v>
      </c>
      <c r="U2300" t="str">
        <f>IF(Ecommerce_Sales[[#This Row],[Delivery_Time_Days]]&gt;7,"Delay",IF(Ecommerce_Sales[[#This Row],[Delivery_Time_Days]] = 0,"No delivery",IF(Ecommerce_Sales[[#This Row],[Delivery_Time_Days]]&lt;=7,"On-time")))</f>
        <v>On-time</v>
      </c>
      <c r="V2300" s="7">
        <f>Ecommerce_Sales[[#This Row],[Profit]]/Ecommerce_Sales[[#This Row],[Total_Price]]</f>
        <v>0.29980276134122286</v>
      </c>
      <c r="W2300" s="3">
        <v>304</v>
      </c>
      <c r="X2300" s="3"/>
    </row>
    <row r="2301" spans="1:24" x14ac:dyDescent="0.25">
      <c r="A2301" s="1" t="s">
        <v>7227</v>
      </c>
      <c r="B2301" s="1" t="s">
        <v>825</v>
      </c>
      <c r="C2301" s="1" t="s">
        <v>826</v>
      </c>
      <c r="D2301" s="1" t="s">
        <v>3821</v>
      </c>
      <c r="E2301" s="1" t="s">
        <v>1961</v>
      </c>
      <c r="F2301" s="2">
        <v>45378</v>
      </c>
      <c r="G2301" s="2">
        <v>44976</v>
      </c>
      <c r="H2301" s="2" t="str">
        <f>TEXT(Ecommerce_Sales[[#This Row],[Order_Date]],"mmmm")</f>
        <v>February</v>
      </c>
      <c r="I2301" s="2" t="str">
        <f>TEXT(Ecommerce_Sales[[#This Row],[Order_Date]],"yyyy")</f>
        <v>2023</v>
      </c>
      <c r="J2301" s="2" t="str">
        <f>TEXT(Ecommerce_Sales[[#This Row],[Order_Date]],"mmmm")</f>
        <v>February</v>
      </c>
      <c r="K2301" s="1" t="s">
        <v>1947</v>
      </c>
      <c r="L2301" s="1" t="s">
        <v>7228</v>
      </c>
      <c r="M2301" s="1" t="s">
        <v>2030</v>
      </c>
      <c r="N2301" s="1" t="s">
        <v>1978</v>
      </c>
      <c r="O2301" s="3">
        <v>201</v>
      </c>
      <c r="P2301">
        <v>3</v>
      </c>
      <c r="Q2301" s="3">
        <v>602</v>
      </c>
      <c r="R2301" s="1" t="s">
        <v>1958</v>
      </c>
      <c r="S2301" s="3">
        <v>81</v>
      </c>
      <c r="T2301">
        <v>10</v>
      </c>
      <c r="U2301" t="str">
        <f>IF(Ecommerce_Sales[[#This Row],[Delivery_Time_Days]]&gt;7,"Delay",IF(Ecommerce_Sales[[#This Row],[Delivery_Time_Days]] = 0,"No delivery",IF(Ecommerce_Sales[[#This Row],[Delivery_Time_Days]]&lt;=7,"On-time")))</f>
        <v>Delay</v>
      </c>
      <c r="V2301" s="7">
        <f>Ecommerce_Sales[[#This Row],[Profit]]/Ecommerce_Sales[[#This Row],[Total_Price]]</f>
        <v>0.35049833887043191</v>
      </c>
      <c r="W2301" s="3">
        <v>211</v>
      </c>
      <c r="X2301" s="3"/>
    </row>
    <row r="2302" spans="1:24" x14ac:dyDescent="0.25">
      <c r="A2302" s="1" t="s">
        <v>7229</v>
      </c>
      <c r="B2302" s="1" t="s">
        <v>1567</v>
      </c>
      <c r="C2302" s="1" t="s">
        <v>1568</v>
      </c>
      <c r="D2302" s="1" t="s">
        <v>4675</v>
      </c>
      <c r="E2302" s="1" t="s">
        <v>1981</v>
      </c>
      <c r="F2302" s="2">
        <v>44962</v>
      </c>
      <c r="G2302" s="2">
        <v>45292</v>
      </c>
      <c r="H2302" s="2" t="str">
        <f>TEXT(Ecommerce_Sales[[#This Row],[Order_Date]],"mmmm")</f>
        <v>January</v>
      </c>
      <c r="I2302" s="2" t="str">
        <f>TEXT(Ecommerce_Sales[[#This Row],[Order_Date]],"yyyy")</f>
        <v>2024</v>
      </c>
      <c r="J2302" s="2" t="str">
        <f>TEXT(Ecommerce_Sales[[#This Row],[Order_Date]],"mmmm")</f>
        <v>January</v>
      </c>
      <c r="K2302" s="1" t="s">
        <v>1947</v>
      </c>
      <c r="L2302" s="1" t="s">
        <v>7230</v>
      </c>
      <c r="M2302" s="1" t="s">
        <v>1988</v>
      </c>
      <c r="N2302" s="1" t="s">
        <v>1989</v>
      </c>
      <c r="O2302" s="3">
        <v>676</v>
      </c>
      <c r="P2302">
        <v>3</v>
      </c>
      <c r="Q2302" s="3">
        <v>2027</v>
      </c>
      <c r="R2302" s="1" t="s">
        <v>1958</v>
      </c>
      <c r="S2302" s="3">
        <v>285</v>
      </c>
      <c r="T2302">
        <v>7</v>
      </c>
      <c r="U2302" t="str">
        <f>IF(Ecommerce_Sales[[#This Row],[Delivery_Time_Days]]&gt;7,"Delay",IF(Ecommerce_Sales[[#This Row],[Delivery_Time_Days]] = 0,"No delivery",IF(Ecommerce_Sales[[#This Row],[Delivery_Time_Days]]&lt;=7,"On-time")))</f>
        <v>On-time</v>
      </c>
      <c r="V2302" s="7">
        <f>Ecommerce_Sales[[#This Row],[Profit]]/Ecommerce_Sales[[#This Row],[Total_Price]]</f>
        <v>0.25012333497779971</v>
      </c>
      <c r="W2302" s="3">
        <v>507</v>
      </c>
      <c r="X2302" s="3"/>
    </row>
    <row r="2303" spans="1:24" x14ac:dyDescent="0.25">
      <c r="A2303" s="1" t="s">
        <v>7231</v>
      </c>
      <c r="B2303" s="1" t="s">
        <v>795</v>
      </c>
      <c r="C2303" s="1" t="s">
        <v>796</v>
      </c>
      <c r="D2303" s="1" t="s">
        <v>2553</v>
      </c>
      <c r="E2303" s="1" t="s">
        <v>1954</v>
      </c>
      <c r="F2303" s="2">
        <v>45100</v>
      </c>
      <c r="G2303" s="2">
        <v>45504</v>
      </c>
      <c r="H2303" s="2" t="str">
        <f>TEXT(Ecommerce_Sales[[#This Row],[Order_Date]],"mmmm")</f>
        <v>July</v>
      </c>
      <c r="I2303" s="2" t="str">
        <f>TEXT(Ecommerce_Sales[[#This Row],[Order_Date]],"yyyy")</f>
        <v>2024</v>
      </c>
      <c r="J2303" s="2" t="str">
        <f>TEXT(Ecommerce_Sales[[#This Row],[Order_Date]],"mmmm")</f>
        <v>July</v>
      </c>
      <c r="K2303" s="1" t="s">
        <v>1947</v>
      </c>
      <c r="L2303" s="1" t="s">
        <v>7232</v>
      </c>
      <c r="M2303" s="1" t="s">
        <v>1988</v>
      </c>
      <c r="N2303" s="1" t="s">
        <v>1989</v>
      </c>
      <c r="O2303" s="3">
        <v>874</v>
      </c>
      <c r="P2303">
        <v>6</v>
      </c>
      <c r="Q2303" s="3">
        <v>5242</v>
      </c>
      <c r="R2303" s="1" t="s">
        <v>1958</v>
      </c>
      <c r="S2303" s="3">
        <v>380</v>
      </c>
      <c r="T2303">
        <v>10</v>
      </c>
      <c r="U2303" t="str">
        <f>IF(Ecommerce_Sales[[#This Row],[Delivery_Time_Days]]&gt;7,"Delay",IF(Ecommerce_Sales[[#This Row],[Delivery_Time_Days]] = 0,"No delivery",IF(Ecommerce_Sales[[#This Row],[Delivery_Time_Days]]&lt;=7,"On-time")))</f>
        <v>Delay</v>
      </c>
      <c r="V2303" s="7">
        <f>Ecommerce_Sales[[#This Row],[Profit]]/Ecommerce_Sales[[#This Row],[Total_Price]]</f>
        <v>0.24990461655856544</v>
      </c>
      <c r="W2303" s="3">
        <v>1310</v>
      </c>
      <c r="X2303" s="3"/>
    </row>
    <row r="2304" spans="1:24" x14ac:dyDescent="0.25">
      <c r="A2304" s="1" t="s">
        <v>7233</v>
      </c>
      <c r="B2304" s="1" t="s">
        <v>258</v>
      </c>
      <c r="C2304" s="1" t="s">
        <v>259</v>
      </c>
      <c r="D2304" s="1" t="s">
        <v>7234</v>
      </c>
      <c r="E2304" s="1" t="s">
        <v>2005</v>
      </c>
      <c r="F2304" s="2">
        <v>45199</v>
      </c>
      <c r="G2304" s="2">
        <v>45285</v>
      </c>
      <c r="H2304" s="2" t="str">
        <f>TEXT(Ecommerce_Sales[[#This Row],[Order_Date]],"mmmm")</f>
        <v>December</v>
      </c>
      <c r="I2304" s="2" t="str">
        <f>TEXT(Ecommerce_Sales[[#This Row],[Order_Date]],"yyyy")</f>
        <v>2023</v>
      </c>
      <c r="J2304" s="2" t="str">
        <f>TEXT(Ecommerce_Sales[[#This Row],[Order_Date]],"mmmm")</f>
        <v>December</v>
      </c>
      <c r="K2304" s="1" t="s">
        <v>1947</v>
      </c>
      <c r="L2304" s="1" t="s">
        <v>7235</v>
      </c>
      <c r="M2304" s="1" t="s">
        <v>2026</v>
      </c>
      <c r="N2304" s="1" t="s">
        <v>1978</v>
      </c>
      <c r="O2304" s="3">
        <v>826</v>
      </c>
      <c r="P2304">
        <v>8</v>
      </c>
      <c r="Q2304" s="3">
        <v>6612</v>
      </c>
      <c r="R2304" s="1" t="s">
        <v>1951</v>
      </c>
      <c r="S2304" s="3">
        <v>619</v>
      </c>
      <c r="T2304">
        <v>4</v>
      </c>
      <c r="U2304" t="str">
        <f>IF(Ecommerce_Sales[[#This Row],[Delivery_Time_Days]]&gt;7,"Delay",IF(Ecommerce_Sales[[#This Row],[Delivery_Time_Days]] = 0,"No delivery",IF(Ecommerce_Sales[[#This Row],[Delivery_Time_Days]]&lt;=7,"On-time")))</f>
        <v>On-time</v>
      </c>
      <c r="V2304" s="7">
        <f>Ecommerce_Sales[[#This Row],[Profit]]/Ecommerce_Sales[[#This Row],[Total_Price]]</f>
        <v>0.34996975196612218</v>
      </c>
      <c r="W2304" s="3">
        <v>2314</v>
      </c>
      <c r="X2304" s="3"/>
    </row>
    <row r="2305" spans="1:24" x14ac:dyDescent="0.25">
      <c r="A2305" s="1" t="s">
        <v>7236</v>
      </c>
      <c r="B2305" s="1" t="s">
        <v>440</v>
      </c>
      <c r="C2305" s="1" t="s">
        <v>441</v>
      </c>
      <c r="D2305" s="1" t="s">
        <v>2021</v>
      </c>
      <c r="E2305" s="1" t="s">
        <v>1996</v>
      </c>
      <c r="F2305" s="2">
        <v>45193</v>
      </c>
      <c r="G2305" s="2">
        <v>45614</v>
      </c>
      <c r="H2305" s="2" t="str">
        <f>TEXT(Ecommerce_Sales[[#This Row],[Order_Date]],"mmmm")</f>
        <v>November</v>
      </c>
      <c r="I2305" s="2" t="str">
        <f>TEXT(Ecommerce_Sales[[#This Row],[Order_Date]],"yyyy")</f>
        <v>2024</v>
      </c>
      <c r="J2305" s="2" t="str">
        <f>TEXT(Ecommerce_Sales[[#This Row],[Order_Date]],"mmmm")</f>
        <v>November</v>
      </c>
      <c r="K2305" s="1" t="s">
        <v>1947</v>
      </c>
      <c r="L2305" s="1" t="s">
        <v>7237</v>
      </c>
      <c r="M2305" s="1" t="s">
        <v>1963</v>
      </c>
      <c r="N2305" s="1" t="s">
        <v>1957</v>
      </c>
      <c r="O2305" s="3">
        <v>279</v>
      </c>
      <c r="P2305">
        <v>7</v>
      </c>
      <c r="Q2305" s="3">
        <v>1956</v>
      </c>
      <c r="R2305" s="1" t="s">
        <v>1958</v>
      </c>
      <c r="S2305" s="3">
        <v>125</v>
      </c>
      <c r="T2305">
        <v>5</v>
      </c>
      <c r="U2305" t="str">
        <f>IF(Ecommerce_Sales[[#This Row],[Delivery_Time_Days]]&gt;7,"Delay",IF(Ecommerce_Sales[[#This Row],[Delivery_Time_Days]] = 0,"No delivery",IF(Ecommerce_Sales[[#This Row],[Delivery_Time_Days]]&lt;=7,"On-time")))</f>
        <v>On-time</v>
      </c>
      <c r="V2305" s="7">
        <f>Ecommerce_Sales[[#This Row],[Profit]]/Ecommerce_Sales[[#This Row],[Total_Price]]</f>
        <v>0.14979550102249489</v>
      </c>
      <c r="W2305" s="3">
        <v>293</v>
      </c>
      <c r="X2305" s="3"/>
    </row>
    <row r="2306" spans="1:24" x14ac:dyDescent="0.25">
      <c r="A2306" s="1" t="s">
        <v>7238</v>
      </c>
      <c r="B2306" s="1" t="s">
        <v>58</v>
      </c>
      <c r="C2306" s="1" t="s">
        <v>938</v>
      </c>
      <c r="D2306" s="1" t="s">
        <v>4514</v>
      </c>
      <c r="E2306" s="1" t="s">
        <v>1966</v>
      </c>
      <c r="F2306" s="2">
        <v>45445</v>
      </c>
      <c r="G2306" s="2">
        <v>45415</v>
      </c>
      <c r="H2306" s="2" t="str">
        <f>TEXT(Ecommerce_Sales[[#This Row],[Order_Date]],"mmmm")</f>
        <v>May</v>
      </c>
      <c r="I2306" s="2" t="str">
        <f>TEXT(Ecommerce_Sales[[#This Row],[Order_Date]],"yyyy")</f>
        <v>2024</v>
      </c>
      <c r="J2306" s="2" t="str">
        <f>TEXT(Ecommerce_Sales[[#This Row],[Order_Date]],"mmmm")</f>
        <v>May</v>
      </c>
      <c r="K2306" s="1" t="s">
        <v>1986</v>
      </c>
      <c r="L2306" s="1" t="s">
        <v>2918</v>
      </c>
      <c r="M2306" s="1" t="s">
        <v>1977</v>
      </c>
      <c r="N2306" s="1" t="s">
        <v>1978</v>
      </c>
      <c r="O2306" s="3">
        <v>582</v>
      </c>
      <c r="P2306">
        <v>5</v>
      </c>
      <c r="Q2306" s="3">
        <v>2909</v>
      </c>
      <c r="R2306" s="1" t="s">
        <v>1958</v>
      </c>
      <c r="S2306" s="3">
        <v>242</v>
      </c>
      <c r="U2306" t="str">
        <f>IF(Ecommerce_Sales[[#This Row],[Delivery_Time_Days]]&gt;7,"Delay",IF(Ecommerce_Sales[[#This Row],[Delivery_Time_Days]] = 0,"No delivery",IF(Ecommerce_Sales[[#This Row],[Delivery_Time_Days]]&lt;=7,"On-time")))</f>
        <v>No delivery</v>
      </c>
      <c r="V2306" s="7">
        <f>Ecommerce_Sales[[#This Row],[Profit]]/Ecommerce_Sales[[#This Row],[Total_Price]]</f>
        <v>0.34994843588862151</v>
      </c>
      <c r="W2306" s="3">
        <v>1018</v>
      </c>
      <c r="X2306" s="3"/>
    </row>
    <row r="2307" spans="1:24" x14ac:dyDescent="0.25">
      <c r="A2307" s="1" t="s">
        <v>7239</v>
      </c>
      <c r="B2307" s="1" t="s">
        <v>1173</v>
      </c>
      <c r="C2307" s="1" t="s">
        <v>1174</v>
      </c>
      <c r="D2307" s="1" t="s">
        <v>2559</v>
      </c>
      <c r="E2307" s="1" t="s">
        <v>1961</v>
      </c>
      <c r="F2307" s="2">
        <v>45455</v>
      </c>
      <c r="G2307" s="2">
        <v>45360</v>
      </c>
      <c r="H2307" s="2" t="str">
        <f>TEXT(Ecommerce_Sales[[#This Row],[Order_Date]],"mmmm")</f>
        <v>March</v>
      </c>
      <c r="I2307" s="2" t="str">
        <f>TEXT(Ecommerce_Sales[[#This Row],[Order_Date]],"yyyy")</f>
        <v>2024</v>
      </c>
      <c r="J2307" s="2" t="str">
        <f>TEXT(Ecommerce_Sales[[#This Row],[Order_Date]],"mmmm")</f>
        <v>March</v>
      </c>
      <c r="K2307" s="1" t="s">
        <v>1992</v>
      </c>
      <c r="L2307" s="1" t="s">
        <v>7240</v>
      </c>
      <c r="M2307" s="1" t="s">
        <v>2002</v>
      </c>
      <c r="N2307" s="1" t="s">
        <v>1989</v>
      </c>
      <c r="O2307" s="3">
        <v>336</v>
      </c>
      <c r="P2307">
        <v>1</v>
      </c>
      <c r="Q2307" s="3">
        <v>336</v>
      </c>
      <c r="R2307" s="1" t="s">
        <v>1958</v>
      </c>
      <c r="S2307" s="3">
        <v>31</v>
      </c>
      <c r="U2307" t="str">
        <f>IF(Ecommerce_Sales[[#This Row],[Delivery_Time_Days]]&gt;7,"Delay",IF(Ecommerce_Sales[[#This Row],[Delivery_Time_Days]] = 0,"No delivery",IF(Ecommerce_Sales[[#This Row],[Delivery_Time_Days]]&lt;=7,"On-time")))</f>
        <v>No delivery</v>
      </c>
      <c r="V2307" s="7">
        <f>Ecommerce_Sales[[#This Row],[Profit]]/Ecommerce_Sales[[#This Row],[Total_Price]]</f>
        <v>0.25</v>
      </c>
      <c r="W2307" s="3">
        <v>84</v>
      </c>
      <c r="X2307" s="3"/>
    </row>
    <row r="2308" spans="1:24" x14ac:dyDescent="0.25">
      <c r="A2308" s="1" t="s">
        <v>7241</v>
      </c>
      <c r="B2308" s="1" t="s">
        <v>468</v>
      </c>
      <c r="C2308" s="1" t="s">
        <v>469</v>
      </c>
      <c r="D2308" s="1" t="s">
        <v>2393</v>
      </c>
      <c r="E2308" s="1" t="s">
        <v>1981</v>
      </c>
      <c r="F2308" s="2">
        <v>44945</v>
      </c>
      <c r="G2308" s="2">
        <v>45033</v>
      </c>
      <c r="H2308" s="2" t="str">
        <f>TEXT(Ecommerce_Sales[[#This Row],[Order_Date]],"mmmm")</f>
        <v>April</v>
      </c>
      <c r="I2308" s="2" t="str">
        <f>TEXT(Ecommerce_Sales[[#This Row],[Order_Date]],"yyyy")</f>
        <v>2023</v>
      </c>
      <c r="J2308" s="2" t="str">
        <f>TEXT(Ecommerce_Sales[[#This Row],[Order_Date]],"mmmm")</f>
        <v>April</v>
      </c>
      <c r="K2308" s="1" t="s">
        <v>1992</v>
      </c>
      <c r="L2308" s="1" t="s">
        <v>7242</v>
      </c>
      <c r="M2308" s="1" t="s">
        <v>2072</v>
      </c>
      <c r="N2308" s="1" t="s">
        <v>1950</v>
      </c>
      <c r="O2308" s="3">
        <v>975</v>
      </c>
      <c r="P2308">
        <v>3</v>
      </c>
      <c r="Q2308" s="3">
        <v>2926</v>
      </c>
      <c r="R2308" s="1" t="s">
        <v>2008</v>
      </c>
      <c r="S2308" s="3">
        <v>418</v>
      </c>
      <c r="U2308" t="str">
        <f>IF(Ecommerce_Sales[[#This Row],[Delivery_Time_Days]]&gt;7,"Delay",IF(Ecommerce_Sales[[#This Row],[Delivery_Time_Days]] = 0,"No delivery",IF(Ecommerce_Sales[[#This Row],[Delivery_Time_Days]]&lt;=7,"On-time")))</f>
        <v>No delivery</v>
      </c>
      <c r="V2308" s="7">
        <f>Ecommerce_Sales[[#This Row],[Profit]]/Ecommerce_Sales[[#This Row],[Total_Price]]</f>
        <v>0.3998632946001367</v>
      </c>
      <c r="W2308" s="3">
        <v>1170</v>
      </c>
      <c r="X2308" s="3"/>
    </row>
    <row r="2309" spans="1:24" x14ac:dyDescent="0.25">
      <c r="A2309" s="1" t="s">
        <v>7243</v>
      </c>
      <c r="B2309" s="1" t="s">
        <v>52</v>
      </c>
      <c r="C2309" s="1" t="s">
        <v>53</v>
      </c>
      <c r="D2309" s="1" t="s">
        <v>2249</v>
      </c>
      <c r="E2309" s="1" t="s">
        <v>1996</v>
      </c>
      <c r="F2309" s="2">
        <v>45460</v>
      </c>
      <c r="G2309" s="2">
        <v>45332</v>
      </c>
      <c r="H2309" s="2" t="str">
        <f>TEXT(Ecommerce_Sales[[#This Row],[Order_Date]],"mmmm")</f>
        <v>February</v>
      </c>
      <c r="I2309" s="2" t="str">
        <f>TEXT(Ecommerce_Sales[[#This Row],[Order_Date]],"yyyy")</f>
        <v>2024</v>
      </c>
      <c r="J2309" s="2" t="str">
        <f>TEXT(Ecommerce_Sales[[#This Row],[Order_Date]],"mmmm")</f>
        <v>February</v>
      </c>
      <c r="K2309" s="1" t="s">
        <v>1947</v>
      </c>
      <c r="L2309" s="1" t="s">
        <v>4306</v>
      </c>
      <c r="M2309" s="1" t="s">
        <v>1972</v>
      </c>
      <c r="N2309" s="1" t="s">
        <v>1973</v>
      </c>
      <c r="O2309" s="3">
        <v>808</v>
      </c>
      <c r="P2309">
        <v>1</v>
      </c>
      <c r="Q2309" s="3">
        <v>808</v>
      </c>
      <c r="R2309" s="1" t="s">
        <v>1958</v>
      </c>
      <c r="S2309" s="3">
        <v>106</v>
      </c>
      <c r="T2309">
        <v>5</v>
      </c>
      <c r="U2309" t="str">
        <f>IF(Ecommerce_Sales[[#This Row],[Delivery_Time_Days]]&gt;7,"Delay",IF(Ecommerce_Sales[[#This Row],[Delivery_Time_Days]] = 0,"No delivery",IF(Ecommerce_Sales[[#This Row],[Delivery_Time_Days]]&lt;=7,"On-time")))</f>
        <v>On-time</v>
      </c>
      <c r="V2309" s="7">
        <f>Ecommerce_Sales[[#This Row],[Profit]]/Ecommerce_Sales[[#This Row],[Total_Price]]</f>
        <v>0.29950495049504949</v>
      </c>
      <c r="W2309" s="3">
        <v>242</v>
      </c>
      <c r="X2309" s="3"/>
    </row>
    <row r="2310" spans="1:24" x14ac:dyDescent="0.25">
      <c r="A2310" s="1" t="s">
        <v>7244</v>
      </c>
      <c r="B2310" s="1" t="s">
        <v>846</v>
      </c>
      <c r="C2310" s="1" t="s">
        <v>847</v>
      </c>
      <c r="D2310" s="1" t="s">
        <v>2028</v>
      </c>
      <c r="E2310" s="1" t="s">
        <v>1946</v>
      </c>
      <c r="F2310" s="2">
        <v>44972</v>
      </c>
      <c r="G2310" s="2">
        <v>45379</v>
      </c>
      <c r="H2310" s="2" t="str">
        <f>TEXT(Ecommerce_Sales[[#This Row],[Order_Date]],"mmmm")</f>
        <v>March</v>
      </c>
      <c r="I2310" s="2" t="str">
        <f>TEXT(Ecommerce_Sales[[#This Row],[Order_Date]],"yyyy")</f>
        <v>2024</v>
      </c>
      <c r="J2310" s="2" t="str">
        <f>TEXT(Ecommerce_Sales[[#This Row],[Order_Date]],"mmmm")</f>
        <v>March</v>
      </c>
      <c r="K2310" s="1" t="s">
        <v>1947</v>
      </c>
      <c r="L2310" s="1" t="s">
        <v>7245</v>
      </c>
      <c r="M2310" s="1" t="s">
        <v>2047</v>
      </c>
      <c r="N2310" s="1" t="s">
        <v>1989</v>
      </c>
      <c r="O2310" s="3">
        <v>37</v>
      </c>
      <c r="P2310">
        <v>3</v>
      </c>
      <c r="Q2310" s="3">
        <v>112</v>
      </c>
      <c r="R2310" s="1" t="s">
        <v>1951</v>
      </c>
      <c r="S2310" s="3">
        <v>7</v>
      </c>
      <c r="T2310">
        <v>2</v>
      </c>
      <c r="U2310" t="str">
        <f>IF(Ecommerce_Sales[[#This Row],[Delivery_Time_Days]]&gt;7,"Delay",IF(Ecommerce_Sales[[#This Row],[Delivery_Time_Days]] = 0,"No delivery",IF(Ecommerce_Sales[[#This Row],[Delivery_Time_Days]]&lt;=7,"On-time")))</f>
        <v>On-time</v>
      </c>
      <c r="V2310" s="7">
        <f>Ecommerce_Sales[[#This Row],[Profit]]/Ecommerce_Sales[[#This Row],[Total_Price]]</f>
        <v>0.25</v>
      </c>
      <c r="W2310" s="3">
        <v>28</v>
      </c>
      <c r="X2310" s="3"/>
    </row>
    <row r="2311" spans="1:24" x14ac:dyDescent="0.25">
      <c r="A2311" s="1" t="s">
        <v>7246</v>
      </c>
      <c r="B2311" s="1" t="s">
        <v>92</v>
      </c>
      <c r="C2311" s="1" t="s">
        <v>93</v>
      </c>
      <c r="D2311" s="1" t="s">
        <v>6825</v>
      </c>
      <c r="E2311" s="1" t="s">
        <v>1961</v>
      </c>
      <c r="F2311" s="2">
        <v>45313</v>
      </c>
      <c r="G2311" s="2">
        <v>45220</v>
      </c>
      <c r="H2311" s="2" t="str">
        <f>TEXT(Ecommerce_Sales[[#This Row],[Order_Date]],"mmmm")</f>
        <v>October</v>
      </c>
      <c r="I2311" s="2" t="str">
        <f>TEXT(Ecommerce_Sales[[#This Row],[Order_Date]],"yyyy")</f>
        <v>2023</v>
      </c>
      <c r="J2311" s="2" t="str">
        <f>TEXT(Ecommerce_Sales[[#This Row],[Order_Date]],"mmmm")</f>
        <v>October</v>
      </c>
      <c r="K2311" s="1" t="s">
        <v>1947</v>
      </c>
      <c r="L2311" s="1" t="s">
        <v>7247</v>
      </c>
      <c r="M2311" s="1" t="s">
        <v>1968</v>
      </c>
      <c r="N2311" s="1" t="s">
        <v>1957</v>
      </c>
      <c r="O2311" s="3">
        <v>40</v>
      </c>
      <c r="P2311">
        <v>6</v>
      </c>
      <c r="Q2311" s="3">
        <v>240</v>
      </c>
      <c r="R2311" s="1" t="s">
        <v>1958</v>
      </c>
      <c r="S2311" s="3">
        <v>31</v>
      </c>
      <c r="T2311">
        <v>6</v>
      </c>
      <c r="U2311" t="str">
        <f>IF(Ecommerce_Sales[[#This Row],[Delivery_Time_Days]]&gt;7,"Delay",IF(Ecommerce_Sales[[#This Row],[Delivery_Time_Days]] = 0,"No delivery",IF(Ecommerce_Sales[[#This Row],[Delivery_Time_Days]]&lt;=7,"On-time")))</f>
        <v>On-time</v>
      </c>
      <c r="V2311" s="7">
        <f>Ecommerce_Sales[[#This Row],[Profit]]/Ecommerce_Sales[[#This Row],[Total_Price]]</f>
        <v>0.15</v>
      </c>
      <c r="W2311" s="3">
        <v>36</v>
      </c>
      <c r="X2311" s="3"/>
    </row>
    <row r="2312" spans="1:24" x14ac:dyDescent="0.25">
      <c r="A2312" s="1" t="s">
        <v>7248</v>
      </c>
      <c r="B2312" s="1" t="s">
        <v>154</v>
      </c>
      <c r="C2312" s="1" t="s">
        <v>155</v>
      </c>
      <c r="D2312" s="1" t="s">
        <v>3383</v>
      </c>
      <c r="E2312" s="1" t="s">
        <v>1981</v>
      </c>
      <c r="F2312" s="2">
        <v>45093</v>
      </c>
      <c r="G2312" s="2">
        <v>45440</v>
      </c>
      <c r="H2312" s="2" t="str">
        <f>TEXT(Ecommerce_Sales[[#This Row],[Order_Date]],"mmmm")</f>
        <v>May</v>
      </c>
      <c r="I2312" s="2" t="str">
        <f>TEXT(Ecommerce_Sales[[#This Row],[Order_Date]],"yyyy")</f>
        <v>2024</v>
      </c>
      <c r="J2312" s="2" t="str">
        <f>TEXT(Ecommerce_Sales[[#This Row],[Order_Date]],"mmmm")</f>
        <v>May</v>
      </c>
      <c r="K2312" s="1" t="s">
        <v>1947</v>
      </c>
      <c r="L2312" s="1" t="s">
        <v>7249</v>
      </c>
      <c r="M2312" s="1" t="s">
        <v>2058</v>
      </c>
      <c r="N2312" s="1" t="s">
        <v>1950</v>
      </c>
      <c r="O2312" s="3">
        <v>918</v>
      </c>
      <c r="P2312">
        <v>1</v>
      </c>
      <c r="Q2312" s="3">
        <v>918</v>
      </c>
      <c r="R2312" s="1" t="s">
        <v>2008</v>
      </c>
      <c r="S2312" s="3">
        <v>89</v>
      </c>
      <c r="T2312">
        <v>10</v>
      </c>
      <c r="U2312" t="str">
        <f>IF(Ecommerce_Sales[[#This Row],[Delivery_Time_Days]]&gt;7,"Delay",IF(Ecommerce_Sales[[#This Row],[Delivery_Time_Days]] = 0,"No delivery",IF(Ecommerce_Sales[[#This Row],[Delivery_Time_Days]]&lt;=7,"On-time")))</f>
        <v>Delay</v>
      </c>
      <c r="V2312" s="7">
        <f>Ecommerce_Sales[[#This Row],[Profit]]/Ecommerce_Sales[[#This Row],[Total_Price]]</f>
        <v>0.39978213507625271</v>
      </c>
      <c r="W2312" s="3">
        <v>367</v>
      </c>
      <c r="X2312" s="3"/>
    </row>
    <row r="2313" spans="1:24" x14ac:dyDescent="0.25">
      <c r="A2313" s="1" t="s">
        <v>7250</v>
      </c>
      <c r="B2313" s="1" t="s">
        <v>188</v>
      </c>
      <c r="C2313" s="1" t="s">
        <v>189</v>
      </c>
      <c r="D2313" s="1" t="s">
        <v>3844</v>
      </c>
      <c r="E2313" s="1" t="s">
        <v>2005</v>
      </c>
      <c r="F2313" s="2">
        <v>45242</v>
      </c>
      <c r="G2313" s="2">
        <v>45042</v>
      </c>
      <c r="H2313" s="2" t="str">
        <f>TEXT(Ecommerce_Sales[[#This Row],[Order_Date]],"mmmm")</f>
        <v>April</v>
      </c>
      <c r="I2313" s="2" t="str">
        <f>TEXT(Ecommerce_Sales[[#This Row],[Order_Date]],"yyyy")</f>
        <v>2023</v>
      </c>
      <c r="J2313" s="2" t="str">
        <f>TEXT(Ecommerce_Sales[[#This Row],[Order_Date]],"mmmm")</f>
        <v>April</v>
      </c>
      <c r="K2313" s="1" t="s">
        <v>1947</v>
      </c>
      <c r="L2313" s="1" t="s">
        <v>7251</v>
      </c>
      <c r="M2313" s="1" t="s">
        <v>2002</v>
      </c>
      <c r="N2313" s="1" t="s">
        <v>1989</v>
      </c>
      <c r="O2313" s="3">
        <v>526</v>
      </c>
      <c r="P2313">
        <v>1</v>
      </c>
      <c r="Q2313" s="3">
        <v>526</v>
      </c>
      <c r="R2313" s="1" t="s">
        <v>1958</v>
      </c>
      <c r="S2313" s="3">
        <v>39</v>
      </c>
      <c r="T2313">
        <v>10</v>
      </c>
      <c r="U2313" t="str">
        <f>IF(Ecommerce_Sales[[#This Row],[Delivery_Time_Days]]&gt;7,"Delay",IF(Ecommerce_Sales[[#This Row],[Delivery_Time_Days]] = 0,"No delivery",IF(Ecommerce_Sales[[#This Row],[Delivery_Time_Days]]&lt;=7,"On-time")))</f>
        <v>Delay</v>
      </c>
      <c r="V2313" s="7">
        <f>Ecommerce_Sales[[#This Row],[Profit]]/Ecommerce_Sales[[#This Row],[Total_Price]]</f>
        <v>0.2509505703422053</v>
      </c>
      <c r="W2313" s="3">
        <v>132</v>
      </c>
      <c r="X2313" s="3"/>
    </row>
    <row r="2314" spans="1:24" x14ac:dyDescent="0.25">
      <c r="A2314" s="1" t="s">
        <v>7252</v>
      </c>
      <c r="B2314" s="1" t="s">
        <v>529</v>
      </c>
      <c r="C2314" s="1" t="s">
        <v>530</v>
      </c>
      <c r="D2314" s="1" t="s">
        <v>2523</v>
      </c>
      <c r="E2314" s="1" t="s">
        <v>1946</v>
      </c>
      <c r="F2314" s="2">
        <v>44945</v>
      </c>
      <c r="G2314" s="2">
        <v>44941</v>
      </c>
      <c r="H2314" s="2" t="str">
        <f>TEXT(Ecommerce_Sales[[#This Row],[Order_Date]],"mmmm")</f>
        <v>January</v>
      </c>
      <c r="I2314" s="2" t="str">
        <f>TEXT(Ecommerce_Sales[[#This Row],[Order_Date]],"yyyy")</f>
        <v>2023</v>
      </c>
      <c r="J2314" s="2" t="str">
        <f>TEXT(Ecommerce_Sales[[#This Row],[Order_Date]],"mmmm")</f>
        <v>January</v>
      </c>
      <c r="K2314" s="1" t="s">
        <v>1947</v>
      </c>
      <c r="L2314" s="1" t="s">
        <v>6249</v>
      </c>
      <c r="M2314" s="1" t="s">
        <v>2007</v>
      </c>
      <c r="N2314" s="1" t="s">
        <v>1973</v>
      </c>
      <c r="O2314" s="3">
        <v>558</v>
      </c>
      <c r="P2314">
        <v>1</v>
      </c>
      <c r="Q2314" s="3">
        <v>558</v>
      </c>
      <c r="R2314" s="1" t="s">
        <v>1951</v>
      </c>
      <c r="S2314" s="3">
        <v>74</v>
      </c>
      <c r="T2314">
        <v>4</v>
      </c>
      <c r="U2314" t="str">
        <f>IF(Ecommerce_Sales[[#This Row],[Delivery_Time_Days]]&gt;7,"Delay",IF(Ecommerce_Sales[[#This Row],[Delivery_Time_Days]] = 0,"No delivery",IF(Ecommerce_Sales[[#This Row],[Delivery_Time_Days]]&lt;=7,"On-time")))</f>
        <v>On-time</v>
      </c>
      <c r="V2314" s="7">
        <f>Ecommerce_Sales[[#This Row],[Profit]]/Ecommerce_Sales[[#This Row],[Total_Price]]</f>
        <v>0.29928315412186379</v>
      </c>
      <c r="W2314" s="3">
        <v>167</v>
      </c>
      <c r="X2314" s="3"/>
    </row>
    <row r="2315" spans="1:24" x14ac:dyDescent="0.25">
      <c r="A2315" s="1" t="s">
        <v>7253</v>
      </c>
      <c r="B2315" s="1" t="s">
        <v>1167</v>
      </c>
      <c r="C2315" s="1" t="s">
        <v>1168</v>
      </c>
      <c r="D2315" s="1" t="s">
        <v>4566</v>
      </c>
      <c r="E2315" s="1" t="s">
        <v>2005</v>
      </c>
      <c r="F2315" s="2">
        <v>45182</v>
      </c>
      <c r="G2315" s="2">
        <v>45410</v>
      </c>
      <c r="H2315" s="2" t="str">
        <f>TEXT(Ecommerce_Sales[[#This Row],[Order_Date]],"mmmm")</f>
        <v>April</v>
      </c>
      <c r="I2315" s="2" t="str">
        <f>TEXT(Ecommerce_Sales[[#This Row],[Order_Date]],"yyyy")</f>
        <v>2024</v>
      </c>
      <c r="J2315" s="2" t="str">
        <f>TEXT(Ecommerce_Sales[[#This Row],[Order_Date]],"mmmm")</f>
        <v>April</v>
      </c>
      <c r="K2315" s="1" t="s">
        <v>1947</v>
      </c>
      <c r="L2315" s="1" t="s">
        <v>4909</v>
      </c>
      <c r="M2315" s="1" t="s">
        <v>2054</v>
      </c>
      <c r="N2315" s="1" t="s">
        <v>1957</v>
      </c>
      <c r="O2315" s="3">
        <v>991</v>
      </c>
      <c r="P2315">
        <v>2</v>
      </c>
      <c r="Q2315" s="3">
        <v>1981</v>
      </c>
      <c r="R2315" s="1" t="s">
        <v>1951</v>
      </c>
      <c r="S2315" s="3">
        <v>120</v>
      </c>
      <c r="T2315">
        <v>10</v>
      </c>
      <c r="U2315" t="str">
        <f>IF(Ecommerce_Sales[[#This Row],[Delivery_Time_Days]]&gt;7,"Delay",IF(Ecommerce_Sales[[#This Row],[Delivery_Time_Days]] = 0,"No delivery",IF(Ecommerce_Sales[[#This Row],[Delivery_Time_Days]]&lt;=7,"On-time")))</f>
        <v>Delay</v>
      </c>
      <c r="V2315" s="7">
        <f>Ecommerce_Sales[[#This Row],[Profit]]/Ecommerce_Sales[[#This Row],[Total_Price]]</f>
        <v>0.14992428066633012</v>
      </c>
      <c r="W2315" s="3">
        <v>297</v>
      </c>
      <c r="X2315" s="3"/>
    </row>
    <row r="2316" spans="1:24" x14ac:dyDescent="0.25">
      <c r="A2316" s="1" t="s">
        <v>7254</v>
      </c>
      <c r="B2316" s="1" t="s">
        <v>234</v>
      </c>
      <c r="C2316" s="1" t="s">
        <v>235</v>
      </c>
      <c r="D2316" s="1" t="s">
        <v>2410</v>
      </c>
      <c r="E2316" s="1" t="s">
        <v>1996</v>
      </c>
      <c r="F2316" s="2">
        <v>45139</v>
      </c>
      <c r="G2316" s="2">
        <v>45631</v>
      </c>
      <c r="H2316" s="2" t="str">
        <f>TEXT(Ecommerce_Sales[[#This Row],[Order_Date]],"mmmm")</f>
        <v>December</v>
      </c>
      <c r="I2316" s="2" t="str">
        <f>TEXT(Ecommerce_Sales[[#This Row],[Order_Date]],"yyyy")</f>
        <v>2024</v>
      </c>
      <c r="J2316" s="2" t="str">
        <f>TEXT(Ecommerce_Sales[[#This Row],[Order_Date]],"mmmm")</f>
        <v>December</v>
      </c>
      <c r="K2316" s="1" t="s">
        <v>1947</v>
      </c>
      <c r="L2316" s="1" t="s">
        <v>7255</v>
      </c>
      <c r="M2316" s="1" t="s">
        <v>2007</v>
      </c>
      <c r="N2316" s="1" t="s">
        <v>1973</v>
      </c>
      <c r="O2316" s="3">
        <v>995</v>
      </c>
      <c r="P2316">
        <v>2</v>
      </c>
      <c r="Q2316" s="3">
        <v>1989</v>
      </c>
      <c r="R2316" s="1" t="s">
        <v>1958</v>
      </c>
      <c r="S2316" s="3">
        <v>124</v>
      </c>
      <c r="T2316">
        <v>4</v>
      </c>
      <c r="U2316" t="str">
        <f>IF(Ecommerce_Sales[[#This Row],[Delivery_Time_Days]]&gt;7,"Delay",IF(Ecommerce_Sales[[#This Row],[Delivery_Time_Days]] = 0,"No delivery",IF(Ecommerce_Sales[[#This Row],[Delivery_Time_Days]]&lt;=7,"On-time")))</f>
        <v>On-time</v>
      </c>
      <c r="V2316" s="7">
        <f>Ecommerce_Sales[[#This Row],[Profit]]/Ecommerce_Sales[[#This Row],[Total_Price]]</f>
        <v>0.30015082956259426</v>
      </c>
      <c r="W2316" s="3">
        <v>597</v>
      </c>
      <c r="X2316" s="3"/>
    </row>
    <row r="2317" spans="1:24" x14ac:dyDescent="0.25">
      <c r="A2317" s="1" t="s">
        <v>7256</v>
      </c>
      <c r="B2317" s="1" t="s">
        <v>910</v>
      </c>
      <c r="C2317" s="1" t="s">
        <v>911</v>
      </c>
      <c r="D2317" s="1" t="s">
        <v>2463</v>
      </c>
      <c r="E2317" s="1" t="s">
        <v>1954</v>
      </c>
      <c r="F2317" s="2">
        <v>45616</v>
      </c>
      <c r="G2317" s="2">
        <v>45580</v>
      </c>
      <c r="H2317" s="2" t="str">
        <f>TEXT(Ecommerce_Sales[[#This Row],[Order_Date]],"mmmm")</f>
        <v>October</v>
      </c>
      <c r="I2317" s="2" t="str">
        <f>TEXT(Ecommerce_Sales[[#This Row],[Order_Date]],"yyyy")</f>
        <v>2024</v>
      </c>
      <c r="J2317" s="2" t="str">
        <f>TEXT(Ecommerce_Sales[[#This Row],[Order_Date]],"mmmm")</f>
        <v>October</v>
      </c>
      <c r="K2317" s="1" t="s">
        <v>1947</v>
      </c>
      <c r="L2317" s="1" t="s">
        <v>5888</v>
      </c>
      <c r="M2317" s="1" t="s">
        <v>1972</v>
      </c>
      <c r="N2317" s="1" t="s">
        <v>1973</v>
      </c>
      <c r="O2317" s="3">
        <v>843</v>
      </c>
      <c r="P2317">
        <v>1</v>
      </c>
      <c r="Q2317" s="3">
        <v>843</v>
      </c>
      <c r="R2317" s="1" t="s">
        <v>2008</v>
      </c>
      <c r="S2317" s="3">
        <v>82</v>
      </c>
      <c r="T2317">
        <v>5</v>
      </c>
      <c r="U2317" t="str">
        <f>IF(Ecommerce_Sales[[#This Row],[Delivery_Time_Days]]&gt;7,"Delay",IF(Ecommerce_Sales[[#This Row],[Delivery_Time_Days]] = 0,"No delivery",IF(Ecommerce_Sales[[#This Row],[Delivery_Time_Days]]&lt;=7,"On-time")))</f>
        <v>On-time</v>
      </c>
      <c r="V2317" s="7">
        <f>Ecommerce_Sales[[#This Row],[Profit]]/Ecommerce_Sales[[#This Row],[Total_Price]]</f>
        <v>0.30011862396204031</v>
      </c>
      <c r="W2317" s="3">
        <v>253</v>
      </c>
      <c r="X2317" s="3"/>
    </row>
    <row r="2318" spans="1:24" x14ac:dyDescent="0.25">
      <c r="A2318" s="1" t="s">
        <v>7257</v>
      </c>
      <c r="B2318" s="1" t="s">
        <v>1275</v>
      </c>
      <c r="C2318" s="1" t="s">
        <v>1276</v>
      </c>
      <c r="D2318" s="1" t="s">
        <v>2060</v>
      </c>
      <c r="E2318" s="1" t="s">
        <v>1966</v>
      </c>
      <c r="F2318" s="2">
        <v>45291</v>
      </c>
      <c r="G2318" s="2">
        <v>45018</v>
      </c>
      <c r="H2318" s="2" t="str">
        <f>TEXT(Ecommerce_Sales[[#This Row],[Order_Date]],"mmmm")</f>
        <v>April</v>
      </c>
      <c r="I2318" s="2" t="str">
        <f>TEXT(Ecommerce_Sales[[#This Row],[Order_Date]],"yyyy")</f>
        <v>2023</v>
      </c>
      <c r="J2318" s="2" t="str">
        <f>TEXT(Ecommerce_Sales[[#This Row],[Order_Date]],"mmmm")</f>
        <v>April</v>
      </c>
      <c r="K2318" s="1" t="s">
        <v>1947</v>
      </c>
      <c r="L2318" s="1" t="s">
        <v>2148</v>
      </c>
      <c r="M2318" s="1" t="s">
        <v>2104</v>
      </c>
      <c r="N2318" s="1" t="s">
        <v>1978</v>
      </c>
      <c r="O2318" s="3">
        <v>24</v>
      </c>
      <c r="P2318">
        <v>2</v>
      </c>
      <c r="Q2318" s="3">
        <v>49</v>
      </c>
      <c r="R2318" s="1" t="s">
        <v>1958</v>
      </c>
      <c r="S2318" s="3">
        <v>4</v>
      </c>
      <c r="T2318">
        <v>4</v>
      </c>
      <c r="U2318" t="str">
        <f>IF(Ecommerce_Sales[[#This Row],[Delivery_Time_Days]]&gt;7,"Delay",IF(Ecommerce_Sales[[#This Row],[Delivery_Time_Days]] = 0,"No delivery",IF(Ecommerce_Sales[[#This Row],[Delivery_Time_Days]]&lt;=7,"On-time")))</f>
        <v>On-time</v>
      </c>
      <c r="V2318" s="7">
        <f>Ecommerce_Sales[[#This Row],[Profit]]/Ecommerce_Sales[[#This Row],[Total_Price]]</f>
        <v>0.34693877551020408</v>
      </c>
      <c r="W2318" s="3">
        <v>17</v>
      </c>
      <c r="X2318" s="3"/>
    </row>
    <row r="2319" spans="1:24" x14ac:dyDescent="0.25">
      <c r="A2319" s="1" t="s">
        <v>7258</v>
      </c>
      <c r="B2319" s="1" t="s">
        <v>306</v>
      </c>
      <c r="C2319" s="1" t="s">
        <v>1536</v>
      </c>
      <c r="D2319" s="1" t="s">
        <v>3196</v>
      </c>
      <c r="E2319" s="1" t="s">
        <v>2005</v>
      </c>
      <c r="F2319" s="2">
        <v>45557</v>
      </c>
      <c r="G2319" s="2">
        <v>45526</v>
      </c>
      <c r="H2319" s="2" t="str">
        <f>TEXT(Ecommerce_Sales[[#This Row],[Order_Date]],"mmmm")</f>
        <v>August</v>
      </c>
      <c r="I2319" s="2" t="str">
        <f>TEXT(Ecommerce_Sales[[#This Row],[Order_Date]],"yyyy")</f>
        <v>2024</v>
      </c>
      <c r="J2319" s="2" t="str">
        <f>TEXT(Ecommerce_Sales[[#This Row],[Order_Date]],"mmmm")</f>
        <v>August</v>
      </c>
      <c r="K2319" s="1" t="s">
        <v>1947</v>
      </c>
      <c r="L2319" s="1" t="s">
        <v>7259</v>
      </c>
      <c r="M2319" s="1" t="s">
        <v>1988</v>
      </c>
      <c r="N2319" s="1" t="s">
        <v>1989</v>
      </c>
      <c r="O2319" s="3">
        <v>488</v>
      </c>
      <c r="P2319">
        <v>1</v>
      </c>
      <c r="Q2319" s="3">
        <v>488</v>
      </c>
      <c r="R2319" s="1" t="s">
        <v>2016</v>
      </c>
      <c r="S2319" s="3">
        <v>46</v>
      </c>
      <c r="T2319">
        <v>6</v>
      </c>
      <c r="U2319" t="str">
        <f>IF(Ecommerce_Sales[[#This Row],[Delivery_Time_Days]]&gt;7,"Delay",IF(Ecommerce_Sales[[#This Row],[Delivery_Time_Days]] = 0,"No delivery",IF(Ecommerce_Sales[[#This Row],[Delivery_Time_Days]]&lt;=7,"On-time")))</f>
        <v>On-time</v>
      </c>
      <c r="V2319" s="7">
        <f>Ecommerce_Sales[[#This Row],[Profit]]/Ecommerce_Sales[[#This Row],[Total_Price]]</f>
        <v>0.25</v>
      </c>
      <c r="W2319" s="3">
        <v>122</v>
      </c>
      <c r="X2319" s="3"/>
    </row>
    <row r="2320" spans="1:24" x14ac:dyDescent="0.25">
      <c r="A2320" s="1" t="s">
        <v>7260</v>
      </c>
      <c r="B2320" s="1" t="s">
        <v>527</v>
      </c>
      <c r="C2320" s="1" t="s">
        <v>684</v>
      </c>
      <c r="D2320" s="1" t="s">
        <v>7261</v>
      </c>
      <c r="E2320" s="1" t="s">
        <v>1961</v>
      </c>
      <c r="F2320" s="2">
        <v>45644</v>
      </c>
      <c r="G2320" s="2">
        <v>45005</v>
      </c>
      <c r="H2320" s="2" t="str">
        <f>TEXT(Ecommerce_Sales[[#This Row],[Order_Date]],"mmmm")</f>
        <v>March</v>
      </c>
      <c r="I2320" s="2" t="str">
        <f>TEXT(Ecommerce_Sales[[#This Row],[Order_Date]],"yyyy")</f>
        <v>2023</v>
      </c>
      <c r="J2320" s="2" t="str">
        <f>TEXT(Ecommerce_Sales[[#This Row],[Order_Date]],"mmmm")</f>
        <v>March</v>
      </c>
      <c r="K2320" s="1" t="s">
        <v>1947</v>
      </c>
      <c r="L2320" s="1" t="s">
        <v>7262</v>
      </c>
      <c r="M2320" s="1" t="s">
        <v>2058</v>
      </c>
      <c r="N2320" s="1" t="s">
        <v>1950</v>
      </c>
      <c r="O2320" s="3">
        <v>864</v>
      </c>
      <c r="P2320">
        <v>4</v>
      </c>
      <c r="Q2320" s="3">
        <v>3455</v>
      </c>
      <c r="R2320" s="1" t="s">
        <v>1958</v>
      </c>
      <c r="S2320" s="3">
        <v>398</v>
      </c>
      <c r="T2320">
        <v>6</v>
      </c>
      <c r="U2320" t="str">
        <f>IF(Ecommerce_Sales[[#This Row],[Delivery_Time_Days]]&gt;7,"Delay",IF(Ecommerce_Sales[[#This Row],[Delivery_Time_Days]] = 0,"No delivery",IF(Ecommerce_Sales[[#This Row],[Delivery_Time_Days]]&lt;=7,"On-time")))</f>
        <v>On-time</v>
      </c>
      <c r="V2320" s="7">
        <f>Ecommerce_Sales[[#This Row],[Profit]]/Ecommerce_Sales[[#This Row],[Total_Price]]</f>
        <v>0.4</v>
      </c>
      <c r="W2320" s="3">
        <v>1382</v>
      </c>
      <c r="X2320" s="3"/>
    </row>
    <row r="2321" spans="1:24" x14ac:dyDescent="0.25">
      <c r="A2321" s="1" t="s">
        <v>7263</v>
      </c>
      <c r="B2321" s="1" t="s">
        <v>719</v>
      </c>
      <c r="C2321" s="1" t="s">
        <v>720</v>
      </c>
      <c r="D2321" s="1" t="s">
        <v>7264</v>
      </c>
      <c r="E2321" s="1" t="s">
        <v>1981</v>
      </c>
      <c r="F2321" s="2">
        <v>45001</v>
      </c>
      <c r="G2321" s="2">
        <v>45627</v>
      </c>
      <c r="H2321" s="2" t="str">
        <f>TEXT(Ecommerce_Sales[[#This Row],[Order_Date]],"mmmm")</f>
        <v>December</v>
      </c>
      <c r="I2321" s="2" t="str">
        <f>TEXT(Ecommerce_Sales[[#This Row],[Order_Date]],"yyyy")</f>
        <v>2024</v>
      </c>
      <c r="J2321" s="2" t="str">
        <f>TEXT(Ecommerce_Sales[[#This Row],[Order_Date]],"mmmm")</f>
        <v>December</v>
      </c>
      <c r="K2321" s="1" t="s">
        <v>1947</v>
      </c>
      <c r="L2321" s="1" t="s">
        <v>6796</v>
      </c>
      <c r="M2321" s="1" t="s">
        <v>2043</v>
      </c>
      <c r="N2321" s="1" t="s">
        <v>1989</v>
      </c>
      <c r="O2321" s="3">
        <v>124</v>
      </c>
      <c r="P2321">
        <v>2</v>
      </c>
      <c r="Q2321" s="3">
        <v>249</v>
      </c>
      <c r="R2321" s="1" t="s">
        <v>1958</v>
      </c>
      <c r="S2321" s="3">
        <v>21</v>
      </c>
      <c r="T2321">
        <v>5</v>
      </c>
      <c r="U2321" t="str">
        <f>IF(Ecommerce_Sales[[#This Row],[Delivery_Time_Days]]&gt;7,"Delay",IF(Ecommerce_Sales[[#This Row],[Delivery_Time_Days]] = 0,"No delivery",IF(Ecommerce_Sales[[#This Row],[Delivery_Time_Days]]&lt;=7,"On-time")))</f>
        <v>On-time</v>
      </c>
      <c r="V2321" s="7">
        <f>Ecommerce_Sales[[#This Row],[Profit]]/Ecommerce_Sales[[#This Row],[Total_Price]]</f>
        <v>0.24899598393574296</v>
      </c>
      <c r="W2321" s="3">
        <v>62</v>
      </c>
      <c r="X2321" s="3"/>
    </row>
    <row r="2322" spans="1:24" x14ac:dyDescent="0.25">
      <c r="A2322" s="1" t="s">
        <v>7265</v>
      </c>
      <c r="B2322" s="1" t="s">
        <v>1035</v>
      </c>
      <c r="C2322" s="1" t="s">
        <v>1036</v>
      </c>
      <c r="D2322" s="1" t="s">
        <v>6354</v>
      </c>
      <c r="E2322" s="1" t="s">
        <v>1981</v>
      </c>
      <c r="F2322" s="2">
        <v>45093</v>
      </c>
      <c r="G2322" s="2">
        <v>45080</v>
      </c>
      <c r="H2322" s="2" t="str">
        <f>TEXT(Ecommerce_Sales[[#This Row],[Order_Date]],"mmmm")</f>
        <v>June</v>
      </c>
      <c r="I2322" s="2" t="str">
        <f>TEXT(Ecommerce_Sales[[#This Row],[Order_Date]],"yyyy")</f>
        <v>2023</v>
      </c>
      <c r="J2322" s="2" t="str">
        <f>TEXT(Ecommerce_Sales[[#This Row],[Order_Date]],"mmmm")</f>
        <v>June</v>
      </c>
      <c r="K2322" s="1" t="s">
        <v>1947</v>
      </c>
      <c r="L2322" s="1" t="s">
        <v>7266</v>
      </c>
      <c r="M2322" s="1" t="s">
        <v>2007</v>
      </c>
      <c r="N2322" s="1" t="s">
        <v>1973</v>
      </c>
      <c r="O2322" s="3">
        <v>654</v>
      </c>
      <c r="P2322">
        <v>2</v>
      </c>
      <c r="Q2322" s="3">
        <v>1307</v>
      </c>
      <c r="R2322" s="1" t="s">
        <v>1958</v>
      </c>
      <c r="S2322" s="3">
        <v>129</v>
      </c>
      <c r="T2322">
        <v>9</v>
      </c>
      <c r="U2322" t="str">
        <f>IF(Ecommerce_Sales[[#This Row],[Delivery_Time_Days]]&gt;7,"Delay",IF(Ecommerce_Sales[[#This Row],[Delivery_Time_Days]] = 0,"No delivery",IF(Ecommerce_Sales[[#This Row],[Delivery_Time_Days]]&lt;=7,"On-time")))</f>
        <v>Delay</v>
      </c>
      <c r="V2322" s="7">
        <f>Ecommerce_Sales[[#This Row],[Profit]]/Ecommerce_Sales[[#This Row],[Total_Price]]</f>
        <v>0.29992348890589138</v>
      </c>
      <c r="W2322" s="3">
        <v>392</v>
      </c>
      <c r="X2322" s="3"/>
    </row>
    <row r="2323" spans="1:24" x14ac:dyDescent="0.25">
      <c r="A2323" s="1" t="s">
        <v>7267</v>
      </c>
      <c r="B2323" s="1" t="s">
        <v>1577</v>
      </c>
      <c r="C2323" s="1" t="s">
        <v>1578</v>
      </c>
      <c r="D2323" s="1" t="s">
        <v>2932</v>
      </c>
      <c r="E2323" s="1" t="s">
        <v>2005</v>
      </c>
      <c r="F2323" s="2">
        <v>45113</v>
      </c>
      <c r="G2323" s="2">
        <v>45371</v>
      </c>
      <c r="H2323" s="2" t="str">
        <f>TEXT(Ecommerce_Sales[[#This Row],[Order_Date]],"mmmm")</f>
        <v>March</v>
      </c>
      <c r="I2323" s="2" t="str">
        <f>TEXT(Ecommerce_Sales[[#This Row],[Order_Date]],"yyyy")</f>
        <v>2024</v>
      </c>
      <c r="J2323" s="2" t="str">
        <f>TEXT(Ecommerce_Sales[[#This Row],[Order_Date]],"mmmm")</f>
        <v>March</v>
      </c>
      <c r="K2323" s="1" t="s">
        <v>1947</v>
      </c>
      <c r="L2323" s="1" t="s">
        <v>7268</v>
      </c>
      <c r="M2323" s="1" t="s">
        <v>1956</v>
      </c>
      <c r="N2323" s="1" t="s">
        <v>1957</v>
      </c>
      <c r="O2323" s="3">
        <v>691</v>
      </c>
      <c r="P2323">
        <v>2</v>
      </c>
      <c r="Q2323" s="3">
        <v>1382</v>
      </c>
      <c r="R2323" s="1" t="s">
        <v>1958</v>
      </c>
      <c r="S2323" s="3">
        <v>184</v>
      </c>
      <c r="T2323">
        <v>5</v>
      </c>
      <c r="U2323" t="str">
        <f>IF(Ecommerce_Sales[[#This Row],[Delivery_Time_Days]]&gt;7,"Delay",IF(Ecommerce_Sales[[#This Row],[Delivery_Time_Days]] = 0,"No delivery",IF(Ecommerce_Sales[[#This Row],[Delivery_Time_Days]]&lt;=7,"On-time")))</f>
        <v>On-time</v>
      </c>
      <c r="V2323" s="7">
        <f>Ecommerce_Sales[[#This Row],[Profit]]/Ecommerce_Sales[[#This Row],[Total_Price]]</f>
        <v>0.14978292329956586</v>
      </c>
      <c r="W2323" s="3">
        <v>207</v>
      </c>
      <c r="X2323" s="3"/>
    </row>
    <row r="2324" spans="1:24" x14ac:dyDescent="0.25">
      <c r="A2324" s="1" t="s">
        <v>7269</v>
      </c>
      <c r="B2324" s="1" t="s">
        <v>344</v>
      </c>
      <c r="C2324" s="1" t="s">
        <v>345</v>
      </c>
      <c r="D2324" s="1" t="s">
        <v>6242</v>
      </c>
      <c r="E2324" s="1" t="s">
        <v>1981</v>
      </c>
      <c r="F2324" s="2">
        <v>45103</v>
      </c>
      <c r="G2324" s="2">
        <v>45654</v>
      </c>
      <c r="H2324" s="2" t="str">
        <f>TEXT(Ecommerce_Sales[[#This Row],[Order_Date]],"mmmm")</f>
        <v>December</v>
      </c>
      <c r="I2324" s="2" t="str">
        <f>TEXT(Ecommerce_Sales[[#This Row],[Order_Date]],"yyyy")</f>
        <v>2024</v>
      </c>
      <c r="J2324" s="2" t="str">
        <f>TEXT(Ecommerce_Sales[[#This Row],[Order_Date]],"mmmm")</f>
        <v>December</v>
      </c>
      <c r="K2324" s="1" t="s">
        <v>1947</v>
      </c>
      <c r="L2324" s="1" t="s">
        <v>7270</v>
      </c>
      <c r="M2324" s="1" t="s">
        <v>2247</v>
      </c>
      <c r="N2324" s="1" t="s">
        <v>1957</v>
      </c>
      <c r="O2324" s="3">
        <v>532</v>
      </c>
      <c r="P2324">
        <v>2</v>
      </c>
      <c r="Q2324" s="3">
        <v>1063</v>
      </c>
      <c r="R2324" s="1" t="s">
        <v>1958</v>
      </c>
      <c r="S2324" s="3">
        <v>70</v>
      </c>
      <c r="T2324">
        <v>4</v>
      </c>
      <c r="U2324" t="str">
        <f>IF(Ecommerce_Sales[[#This Row],[Delivery_Time_Days]]&gt;7,"Delay",IF(Ecommerce_Sales[[#This Row],[Delivery_Time_Days]] = 0,"No delivery",IF(Ecommerce_Sales[[#This Row],[Delivery_Time_Days]]&lt;=7,"On-time")))</f>
        <v>On-time</v>
      </c>
      <c r="V2324" s="7">
        <f>Ecommerce_Sales[[#This Row],[Profit]]/Ecommerce_Sales[[#This Row],[Total_Price]]</f>
        <v>0.15051740357478832</v>
      </c>
      <c r="W2324" s="3">
        <v>160</v>
      </c>
      <c r="X2324" s="3"/>
    </row>
    <row r="2325" spans="1:24" x14ac:dyDescent="0.25">
      <c r="A2325" s="1" t="s">
        <v>7271</v>
      </c>
      <c r="B2325" s="1" t="s">
        <v>94</v>
      </c>
      <c r="C2325" s="1" t="s">
        <v>95</v>
      </c>
      <c r="D2325" s="1" t="s">
        <v>3097</v>
      </c>
      <c r="E2325" s="1" t="s">
        <v>1996</v>
      </c>
      <c r="F2325" s="2">
        <v>45468</v>
      </c>
      <c r="G2325" s="2">
        <v>45639</v>
      </c>
      <c r="H2325" s="2" t="str">
        <f>TEXT(Ecommerce_Sales[[#This Row],[Order_Date]],"mmmm")</f>
        <v>December</v>
      </c>
      <c r="I2325" s="2" t="str">
        <f>TEXT(Ecommerce_Sales[[#This Row],[Order_Date]],"yyyy")</f>
        <v>2024</v>
      </c>
      <c r="J2325" s="2" t="str">
        <f>TEXT(Ecommerce_Sales[[#This Row],[Order_Date]],"mmmm")</f>
        <v>December</v>
      </c>
      <c r="K2325" s="1" t="s">
        <v>1947</v>
      </c>
      <c r="L2325" s="1" t="s">
        <v>7272</v>
      </c>
      <c r="M2325" s="1" t="s">
        <v>2026</v>
      </c>
      <c r="N2325" s="1" t="s">
        <v>1978</v>
      </c>
      <c r="O2325" s="3">
        <v>1478</v>
      </c>
      <c r="P2325">
        <v>10</v>
      </c>
      <c r="Q2325" s="3">
        <v>14781</v>
      </c>
      <c r="R2325" s="1" t="s">
        <v>2012</v>
      </c>
      <c r="S2325" s="3">
        <v>2061</v>
      </c>
      <c r="T2325">
        <v>4</v>
      </c>
      <c r="U2325" t="str">
        <f>IF(Ecommerce_Sales[[#This Row],[Delivery_Time_Days]]&gt;7,"Delay",IF(Ecommerce_Sales[[#This Row],[Delivery_Time_Days]] = 0,"No delivery",IF(Ecommerce_Sales[[#This Row],[Delivery_Time_Days]]&lt;=7,"On-time")))</f>
        <v>On-time</v>
      </c>
      <c r="V2325" s="7">
        <f>Ecommerce_Sales[[#This Row],[Profit]]/Ecommerce_Sales[[#This Row],[Total_Price]]</f>
        <v>0.34997632095257425</v>
      </c>
      <c r="W2325" s="3">
        <v>5173</v>
      </c>
      <c r="X2325" s="3"/>
    </row>
    <row r="2326" spans="1:24" x14ac:dyDescent="0.25">
      <c r="A2326" s="1" t="s">
        <v>7273</v>
      </c>
      <c r="B2326" s="1" t="s">
        <v>709</v>
      </c>
      <c r="C2326" s="1" t="s">
        <v>710</v>
      </c>
      <c r="D2326" s="1" t="s">
        <v>3302</v>
      </c>
      <c r="E2326" s="1" t="s">
        <v>1981</v>
      </c>
      <c r="F2326" s="2">
        <v>45617</v>
      </c>
      <c r="G2326" s="2">
        <v>44960</v>
      </c>
      <c r="H2326" s="2" t="str">
        <f>TEXT(Ecommerce_Sales[[#This Row],[Order_Date]],"mmmm")</f>
        <v>February</v>
      </c>
      <c r="I2326" s="2" t="str">
        <f>TEXT(Ecommerce_Sales[[#This Row],[Order_Date]],"yyyy")</f>
        <v>2023</v>
      </c>
      <c r="J2326" s="2" t="str">
        <f>TEXT(Ecommerce_Sales[[#This Row],[Order_Date]],"mmmm")</f>
        <v>February</v>
      </c>
      <c r="K2326" s="1" t="s">
        <v>1947</v>
      </c>
      <c r="L2326" s="1" t="s">
        <v>7274</v>
      </c>
      <c r="M2326" s="1" t="s">
        <v>2047</v>
      </c>
      <c r="N2326" s="1" t="s">
        <v>1989</v>
      </c>
      <c r="O2326" s="3">
        <v>794</v>
      </c>
      <c r="P2326">
        <v>1</v>
      </c>
      <c r="Q2326" s="3">
        <v>794</v>
      </c>
      <c r="R2326" s="1" t="s">
        <v>2016</v>
      </c>
      <c r="S2326" s="3">
        <v>84</v>
      </c>
      <c r="T2326">
        <v>5</v>
      </c>
      <c r="U2326" t="str">
        <f>IF(Ecommerce_Sales[[#This Row],[Delivery_Time_Days]]&gt;7,"Delay",IF(Ecommerce_Sales[[#This Row],[Delivery_Time_Days]] = 0,"No delivery",IF(Ecommerce_Sales[[#This Row],[Delivery_Time_Days]]&lt;=7,"On-time")))</f>
        <v>On-time</v>
      </c>
      <c r="V2326" s="7">
        <f>Ecommerce_Sales[[#This Row],[Profit]]/Ecommerce_Sales[[#This Row],[Total_Price]]</f>
        <v>0.25062972292191438</v>
      </c>
      <c r="W2326" s="3">
        <v>199</v>
      </c>
      <c r="X2326" s="3"/>
    </row>
    <row r="2327" spans="1:24" x14ac:dyDescent="0.25">
      <c r="A2327" s="1" t="s">
        <v>7275</v>
      </c>
      <c r="B2327" s="1" t="s">
        <v>1104</v>
      </c>
      <c r="C2327" s="1" t="s">
        <v>1105</v>
      </c>
      <c r="D2327" s="1" t="s">
        <v>4853</v>
      </c>
      <c r="E2327" s="1" t="s">
        <v>1981</v>
      </c>
      <c r="F2327" s="2">
        <v>45070</v>
      </c>
      <c r="G2327" s="2">
        <v>45243</v>
      </c>
      <c r="H2327" s="2" t="str">
        <f>TEXT(Ecommerce_Sales[[#This Row],[Order_Date]],"mmmm")</f>
        <v>November</v>
      </c>
      <c r="I2327" s="2" t="str">
        <f>TEXT(Ecommerce_Sales[[#This Row],[Order_Date]],"yyyy")</f>
        <v>2023</v>
      </c>
      <c r="J2327" s="2" t="str">
        <f>TEXT(Ecommerce_Sales[[#This Row],[Order_Date]],"mmmm")</f>
        <v>November</v>
      </c>
      <c r="K2327" s="1" t="s">
        <v>1947</v>
      </c>
      <c r="L2327" s="1" t="s">
        <v>7276</v>
      </c>
      <c r="M2327" s="1" t="s">
        <v>2047</v>
      </c>
      <c r="N2327" s="1" t="s">
        <v>1989</v>
      </c>
      <c r="O2327" s="3">
        <v>1087</v>
      </c>
      <c r="P2327">
        <v>3</v>
      </c>
      <c r="Q2327" s="3">
        <v>3260</v>
      </c>
      <c r="R2327" s="1" t="s">
        <v>2016</v>
      </c>
      <c r="S2327" s="3">
        <v>229</v>
      </c>
      <c r="T2327">
        <v>7</v>
      </c>
      <c r="U2327" t="str">
        <f>IF(Ecommerce_Sales[[#This Row],[Delivery_Time_Days]]&gt;7,"Delay",IF(Ecommerce_Sales[[#This Row],[Delivery_Time_Days]] = 0,"No delivery",IF(Ecommerce_Sales[[#This Row],[Delivery_Time_Days]]&lt;=7,"On-time")))</f>
        <v>On-time</v>
      </c>
      <c r="V2327" s="7">
        <f>Ecommerce_Sales[[#This Row],[Profit]]/Ecommerce_Sales[[#This Row],[Total_Price]]</f>
        <v>0.25</v>
      </c>
      <c r="W2327" s="3">
        <v>815</v>
      </c>
      <c r="X2327" s="3"/>
    </row>
    <row r="2328" spans="1:24" x14ac:dyDescent="0.25">
      <c r="A2328" s="1" t="s">
        <v>7277</v>
      </c>
      <c r="B2328" s="1" t="s">
        <v>1185</v>
      </c>
      <c r="C2328" s="1" t="s">
        <v>1186</v>
      </c>
      <c r="D2328" s="1" t="s">
        <v>5635</v>
      </c>
      <c r="E2328" s="1" t="s">
        <v>1946</v>
      </c>
      <c r="F2328" s="2">
        <v>45269</v>
      </c>
      <c r="G2328" s="2">
        <v>45495</v>
      </c>
      <c r="H2328" s="2" t="str">
        <f>TEXT(Ecommerce_Sales[[#This Row],[Order_Date]],"mmmm")</f>
        <v>July</v>
      </c>
      <c r="I2328" s="2" t="str">
        <f>TEXT(Ecommerce_Sales[[#This Row],[Order_Date]],"yyyy")</f>
        <v>2024</v>
      </c>
      <c r="J2328" s="2" t="str">
        <f>TEXT(Ecommerce_Sales[[#This Row],[Order_Date]],"mmmm")</f>
        <v>July</v>
      </c>
      <c r="K2328" s="1" t="s">
        <v>1947</v>
      </c>
      <c r="L2328" s="1" t="s">
        <v>5132</v>
      </c>
      <c r="M2328" s="1" t="s">
        <v>2058</v>
      </c>
      <c r="N2328" s="1" t="s">
        <v>1950</v>
      </c>
      <c r="O2328" s="3">
        <v>682</v>
      </c>
      <c r="P2328">
        <v>5</v>
      </c>
      <c r="Q2328" s="3">
        <v>3411</v>
      </c>
      <c r="R2328" s="1" t="s">
        <v>1958</v>
      </c>
      <c r="S2328" s="3">
        <v>497</v>
      </c>
      <c r="T2328">
        <v>9</v>
      </c>
      <c r="U2328" t="str">
        <f>IF(Ecommerce_Sales[[#This Row],[Delivery_Time_Days]]&gt;7,"Delay",IF(Ecommerce_Sales[[#This Row],[Delivery_Time_Days]] = 0,"No delivery",IF(Ecommerce_Sales[[#This Row],[Delivery_Time_Days]]&lt;=7,"On-time")))</f>
        <v>Delay</v>
      </c>
      <c r="V2328" s="7">
        <f>Ecommerce_Sales[[#This Row],[Profit]]/Ecommerce_Sales[[#This Row],[Total_Price]]</f>
        <v>0.39988273233655819</v>
      </c>
      <c r="W2328" s="3">
        <v>1364</v>
      </c>
      <c r="X2328" s="3"/>
    </row>
    <row r="2329" spans="1:24" x14ac:dyDescent="0.25">
      <c r="A2329" s="1" t="s">
        <v>7278</v>
      </c>
      <c r="B2329" s="1" t="s">
        <v>955</v>
      </c>
      <c r="C2329" s="1" t="s">
        <v>956</v>
      </c>
      <c r="D2329" s="1" t="s">
        <v>2488</v>
      </c>
      <c r="E2329" s="1" t="s">
        <v>1946</v>
      </c>
      <c r="F2329" s="2">
        <v>45071</v>
      </c>
      <c r="G2329" s="2">
        <v>45249</v>
      </c>
      <c r="H2329" s="2" t="str">
        <f>TEXT(Ecommerce_Sales[[#This Row],[Order_Date]],"mmmm")</f>
        <v>November</v>
      </c>
      <c r="I2329" s="2" t="str">
        <f>TEXT(Ecommerce_Sales[[#This Row],[Order_Date]],"yyyy")</f>
        <v>2023</v>
      </c>
      <c r="J2329" s="2" t="str">
        <f>TEXT(Ecommerce_Sales[[#This Row],[Order_Date]],"mmmm")</f>
        <v>November</v>
      </c>
      <c r="K2329" s="1" t="s">
        <v>1947</v>
      </c>
      <c r="L2329" s="1" t="s">
        <v>7279</v>
      </c>
      <c r="M2329" s="1" t="s">
        <v>2047</v>
      </c>
      <c r="N2329" s="1" t="s">
        <v>1989</v>
      </c>
      <c r="O2329" s="3">
        <v>1188</v>
      </c>
      <c r="P2329">
        <v>3</v>
      </c>
      <c r="Q2329" s="3">
        <v>3563</v>
      </c>
      <c r="R2329" s="1" t="s">
        <v>2012</v>
      </c>
      <c r="S2329" s="3">
        <v>216</v>
      </c>
      <c r="T2329">
        <v>6</v>
      </c>
      <c r="U2329" t="str">
        <f>IF(Ecommerce_Sales[[#This Row],[Delivery_Time_Days]]&gt;7,"Delay",IF(Ecommerce_Sales[[#This Row],[Delivery_Time_Days]] = 0,"No delivery",IF(Ecommerce_Sales[[#This Row],[Delivery_Time_Days]]&lt;=7,"On-time")))</f>
        <v>On-time</v>
      </c>
      <c r="V2329" s="7">
        <f>Ecommerce_Sales[[#This Row],[Profit]]/Ecommerce_Sales[[#This Row],[Total_Price]]</f>
        <v>0.25007016559079426</v>
      </c>
      <c r="W2329" s="3">
        <v>891</v>
      </c>
      <c r="X2329" s="3"/>
    </row>
    <row r="2330" spans="1:24" x14ac:dyDescent="0.25">
      <c r="A2330" s="1" t="s">
        <v>7280</v>
      </c>
      <c r="B2330" s="1" t="s">
        <v>1846</v>
      </c>
      <c r="C2330" s="1" t="s">
        <v>1847</v>
      </c>
      <c r="D2330" s="1" t="s">
        <v>4437</v>
      </c>
      <c r="E2330" s="1" t="s">
        <v>1961</v>
      </c>
      <c r="F2330" s="2">
        <v>45405</v>
      </c>
      <c r="G2330" s="2">
        <v>45381</v>
      </c>
      <c r="H2330" s="2" t="str">
        <f>TEXT(Ecommerce_Sales[[#This Row],[Order_Date]],"mmmm")</f>
        <v>March</v>
      </c>
      <c r="I2330" s="2" t="str">
        <f>TEXT(Ecommerce_Sales[[#This Row],[Order_Date]],"yyyy")</f>
        <v>2024</v>
      </c>
      <c r="J2330" s="2" t="str">
        <f>TEXT(Ecommerce_Sales[[#This Row],[Order_Date]],"mmmm")</f>
        <v>March</v>
      </c>
      <c r="K2330" s="1" t="s">
        <v>1947</v>
      </c>
      <c r="L2330" s="1" t="s">
        <v>7281</v>
      </c>
      <c r="M2330" s="1" t="s">
        <v>2058</v>
      </c>
      <c r="N2330" s="1" t="s">
        <v>1950</v>
      </c>
      <c r="O2330" s="3">
        <v>843</v>
      </c>
      <c r="P2330">
        <v>1</v>
      </c>
      <c r="Q2330" s="3">
        <v>843</v>
      </c>
      <c r="R2330" s="1" t="s">
        <v>1951</v>
      </c>
      <c r="S2330" s="3">
        <v>92</v>
      </c>
      <c r="T2330">
        <v>5</v>
      </c>
      <c r="U2330" t="str">
        <f>IF(Ecommerce_Sales[[#This Row],[Delivery_Time_Days]]&gt;7,"Delay",IF(Ecommerce_Sales[[#This Row],[Delivery_Time_Days]] = 0,"No delivery",IF(Ecommerce_Sales[[#This Row],[Delivery_Time_Days]]&lt;=7,"On-time")))</f>
        <v>On-time</v>
      </c>
      <c r="V2330" s="7">
        <f>Ecommerce_Sales[[#This Row],[Profit]]/Ecommerce_Sales[[#This Row],[Total_Price]]</f>
        <v>0.39976275207591933</v>
      </c>
      <c r="W2330" s="3">
        <v>337</v>
      </c>
      <c r="X2330" s="3"/>
    </row>
    <row r="2331" spans="1:24" x14ac:dyDescent="0.25">
      <c r="A2331" s="1" t="s">
        <v>7282</v>
      </c>
      <c r="B2331" s="1" t="s">
        <v>918</v>
      </c>
      <c r="C2331" s="1" t="s">
        <v>919</v>
      </c>
      <c r="D2331" s="1" t="s">
        <v>2846</v>
      </c>
      <c r="E2331" s="1" t="s">
        <v>1966</v>
      </c>
      <c r="F2331" s="2">
        <v>45574</v>
      </c>
      <c r="G2331" s="2">
        <v>45538</v>
      </c>
      <c r="H2331" s="2" t="str">
        <f>TEXT(Ecommerce_Sales[[#This Row],[Order_Date]],"mmmm")</f>
        <v>September</v>
      </c>
      <c r="I2331" s="2" t="str">
        <f>TEXT(Ecommerce_Sales[[#This Row],[Order_Date]],"yyyy")</f>
        <v>2024</v>
      </c>
      <c r="J2331" s="2" t="str">
        <f>TEXT(Ecommerce_Sales[[#This Row],[Order_Date]],"mmmm")</f>
        <v>September</v>
      </c>
      <c r="K2331" s="1" t="s">
        <v>1947</v>
      </c>
      <c r="L2331" s="1" t="s">
        <v>7283</v>
      </c>
      <c r="M2331" s="1" t="s">
        <v>1968</v>
      </c>
      <c r="N2331" s="1" t="s">
        <v>1957</v>
      </c>
      <c r="O2331" s="3">
        <v>513</v>
      </c>
      <c r="P2331">
        <v>2</v>
      </c>
      <c r="Q2331" s="3">
        <v>1027</v>
      </c>
      <c r="R2331" s="1" t="s">
        <v>1958</v>
      </c>
      <c r="S2331" s="3">
        <v>55</v>
      </c>
      <c r="T2331">
        <v>6</v>
      </c>
      <c r="U2331" t="str">
        <f>IF(Ecommerce_Sales[[#This Row],[Delivery_Time_Days]]&gt;7,"Delay",IF(Ecommerce_Sales[[#This Row],[Delivery_Time_Days]] = 0,"No delivery",IF(Ecommerce_Sales[[#This Row],[Delivery_Time_Days]]&lt;=7,"On-time")))</f>
        <v>On-time</v>
      </c>
      <c r="V2331" s="7">
        <f>Ecommerce_Sales[[#This Row],[Profit]]/Ecommerce_Sales[[#This Row],[Total_Price]]</f>
        <v>0.14995131450827653</v>
      </c>
      <c r="W2331" s="3">
        <v>154</v>
      </c>
      <c r="X2331" s="3"/>
    </row>
    <row r="2332" spans="1:24" x14ac:dyDescent="0.25">
      <c r="A2332" s="1" t="s">
        <v>7284</v>
      </c>
      <c r="B2332" s="1" t="s">
        <v>808</v>
      </c>
      <c r="C2332" s="1" t="s">
        <v>809</v>
      </c>
      <c r="D2332" s="1" t="s">
        <v>3039</v>
      </c>
      <c r="E2332" s="1" t="s">
        <v>1996</v>
      </c>
      <c r="F2332" s="2">
        <v>45197</v>
      </c>
      <c r="G2332" s="2">
        <v>45276</v>
      </c>
      <c r="H2332" s="2" t="str">
        <f>TEXT(Ecommerce_Sales[[#This Row],[Order_Date]],"mmmm")</f>
        <v>December</v>
      </c>
      <c r="I2332" s="2" t="str">
        <f>TEXT(Ecommerce_Sales[[#This Row],[Order_Date]],"yyyy")</f>
        <v>2023</v>
      </c>
      <c r="J2332" s="2" t="str">
        <f>TEXT(Ecommerce_Sales[[#This Row],[Order_Date]],"mmmm")</f>
        <v>December</v>
      </c>
      <c r="K2332" s="1" t="s">
        <v>1947</v>
      </c>
      <c r="L2332" s="1" t="s">
        <v>7285</v>
      </c>
      <c r="M2332" s="1" t="s">
        <v>2247</v>
      </c>
      <c r="N2332" s="1" t="s">
        <v>1957</v>
      </c>
      <c r="O2332" s="3">
        <v>1428</v>
      </c>
      <c r="P2332">
        <v>10</v>
      </c>
      <c r="Q2332" s="3">
        <v>14285</v>
      </c>
      <c r="R2332" s="1" t="s">
        <v>1951</v>
      </c>
      <c r="S2332" s="3">
        <v>1823</v>
      </c>
      <c r="T2332">
        <v>6</v>
      </c>
      <c r="U2332" t="str">
        <f>IF(Ecommerce_Sales[[#This Row],[Delivery_Time_Days]]&gt;7,"Delay",IF(Ecommerce_Sales[[#This Row],[Delivery_Time_Days]] = 0,"No delivery",IF(Ecommerce_Sales[[#This Row],[Delivery_Time_Days]]&lt;=7,"On-time")))</f>
        <v>On-time</v>
      </c>
      <c r="V2332" s="7">
        <f>Ecommerce_Sales[[#This Row],[Profit]]/Ecommerce_Sales[[#This Row],[Total_Price]]</f>
        <v>0.15001750087504376</v>
      </c>
      <c r="W2332" s="3">
        <v>2143</v>
      </c>
      <c r="X2332" s="3"/>
    </row>
    <row r="2333" spans="1:24" x14ac:dyDescent="0.25">
      <c r="A2333" s="1" t="s">
        <v>7286</v>
      </c>
      <c r="B2333" s="1" t="s">
        <v>699</v>
      </c>
      <c r="C2333" s="1" t="s">
        <v>700</v>
      </c>
      <c r="D2333" s="1" t="s">
        <v>7287</v>
      </c>
      <c r="E2333" s="1" t="s">
        <v>1966</v>
      </c>
      <c r="F2333" s="2">
        <v>45388</v>
      </c>
      <c r="G2333" s="2">
        <v>45524</v>
      </c>
      <c r="H2333" s="2" t="str">
        <f>TEXT(Ecommerce_Sales[[#This Row],[Order_Date]],"mmmm")</f>
        <v>August</v>
      </c>
      <c r="I2333" s="2" t="str">
        <f>TEXT(Ecommerce_Sales[[#This Row],[Order_Date]],"yyyy")</f>
        <v>2024</v>
      </c>
      <c r="J2333" s="2" t="str">
        <f>TEXT(Ecommerce_Sales[[#This Row],[Order_Date]],"mmmm")</f>
        <v>August</v>
      </c>
      <c r="K2333" s="1" t="s">
        <v>1992</v>
      </c>
      <c r="L2333" s="1" t="s">
        <v>7288</v>
      </c>
      <c r="M2333" s="1" t="s">
        <v>1949</v>
      </c>
      <c r="N2333" s="1" t="s">
        <v>1950</v>
      </c>
      <c r="O2333" s="3">
        <v>1192</v>
      </c>
      <c r="P2333">
        <v>2</v>
      </c>
      <c r="Q2333" s="3">
        <v>2384</v>
      </c>
      <c r="R2333" s="1" t="s">
        <v>1958</v>
      </c>
      <c r="S2333" s="3">
        <v>322</v>
      </c>
      <c r="U2333" t="str">
        <f>IF(Ecommerce_Sales[[#This Row],[Delivery_Time_Days]]&gt;7,"Delay",IF(Ecommerce_Sales[[#This Row],[Delivery_Time_Days]] = 0,"No delivery",IF(Ecommerce_Sales[[#This Row],[Delivery_Time_Days]]&lt;=7,"On-time")))</f>
        <v>No delivery</v>
      </c>
      <c r="V2333" s="7">
        <f>Ecommerce_Sales[[#This Row],[Profit]]/Ecommerce_Sales[[#This Row],[Total_Price]]</f>
        <v>0.40016778523489932</v>
      </c>
      <c r="W2333" s="3">
        <v>954</v>
      </c>
      <c r="X2333" s="3"/>
    </row>
    <row r="2334" spans="1:24" x14ac:dyDescent="0.25">
      <c r="A2334" s="1" t="s">
        <v>7289</v>
      </c>
      <c r="B2334" s="1" t="s">
        <v>627</v>
      </c>
      <c r="C2334" s="1" t="s">
        <v>628</v>
      </c>
      <c r="D2334" s="1" t="s">
        <v>7290</v>
      </c>
      <c r="E2334" s="1" t="s">
        <v>2005</v>
      </c>
      <c r="F2334" s="2">
        <v>45218</v>
      </c>
      <c r="G2334" s="2">
        <v>44965</v>
      </c>
      <c r="H2334" s="2" t="str">
        <f>TEXT(Ecommerce_Sales[[#This Row],[Order_Date]],"mmmm")</f>
        <v>February</v>
      </c>
      <c r="I2334" s="2" t="str">
        <f>TEXT(Ecommerce_Sales[[#This Row],[Order_Date]],"yyyy")</f>
        <v>2023</v>
      </c>
      <c r="J2334" s="2" t="str">
        <f>TEXT(Ecommerce_Sales[[#This Row],[Order_Date]],"mmmm")</f>
        <v>February</v>
      </c>
      <c r="K2334" s="1" t="s">
        <v>1947</v>
      </c>
      <c r="L2334" s="1" t="s">
        <v>7291</v>
      </c>
      <c r="M2334" s="1" t="s">
        <v>2247</v>
      </c>
      <c r="N2334" s="1" t="s">
        <v>1957</v>
      </c>
      <c r="O2334" s="3">
        <v>316</v>
      </c>
      <c r="P2334">
        <v>1</v>
      </c>
      <c r="Q2334" s="3">
        <v>316</v>
      </c>
      <c r="R2334" s="1" t="s">
        <v>1958</v>
      </c>
      <c r="S2334" s="3">
        <v>23</v>
      </c>
      <c r="T2334">
        <v>5</v>
      </c>
      <c r="U2334" t="str">
        <f>IF(Ecommerce_Sales[[#This Row],[Delivery_Time_Days]]&gt;7,"Delay",IF(Ecommerce_Sales[[#This Row],[Delivery_Time_Days]] = 0,"No delivery",IF(Ecommerce_Sales[[#This Row],[Delivery_Time_Days]]&lt;=7,"On-time")))</f>
        <v>On-time</v>
      </c>
      <c r="V2334" s="7">
        <f>Ecommerce_Sales[[#This Row],[Profit]]/Ecommerce_Sales[[#This Row],[Total_Price]]</f>
        <v>0.14873417721518986</v>
      </c>
      <c r="W2334" s="3">
        <v>47</v>
      </c>
      <c r="X2334" s="3"/>
    </row>
    <row r="2335" spans="1:24" x14ac:dyDescent="0.25">
      <c r="A2335" s="1" t="s">
        <v>7292</v>
      </c>
      <c r="B2335" s="1" t="s">
        <v>541</v>
      </c>
      <c r="C2335" s="1" t="s">
        <v>542</v>
      </c>
      <c r="D2335" s="1" t="s">
        <v>2207</v>
      </c>
      <c r="E2335" s="1" t="s">
        <v>1966</v>
      </c>
      <c r="F2335" s="2">
        <v>45447</v>
      </c>
      <c r="G2335" s="2">
        <v>45353</v>
      </c>
      <c r="H2335" s="2" t="str">
        <f>TEXT(Ecommerce_Sales[[#This Row],[Order_Date]],"mmmm")</f>
        <v>March</v>
      </c>
      <c r="I2335" s="2" t="str">
        <f>TEXT(Ecommerce_Sales[[#This Row],[Order_Date]],"yyyy")</f>
        <v>2024</v>
      </c>
      <c r="J2335" s="2" t="str">
        <f>TEXT(Ecommerce_Sales[[#This Row],[Order_Date]],"mmmm")</f>
        <v>March</v>
      </c>
      <c r="K2335" s="1" t="s">
        <v>1947</v>
      </c>
      <c r="L2335" s="1" t="s">
        <v>7293</v>
      </c>
      <c r="M2335" s="1" t="s">
        <v>1988</v>
      </c>
      <c r="N2335" s="1" t="s">
        <v>1989</v>
      </c>
      <c r="O2335" s="3">
        <v>775</v>
      </c>
      <c r="P2335">
        <v>4</v>
      </c>
      <c r="Q2335" s="3">
        <v>3101</v>
      </c>
      <c r="R2335" s="1" t="s">
        <v>1958</v>
      </c>
      <c r="S2335" s="3">
        <v>170</v>
      </c>
      <c r="T2335">
        <v>9</v>
      </c>
      <c r="U2335" t="str">
        <f>IF(Ecommerce_Sales[[#This Row],[Delivery_Time_Days]]&gt;7,"Delay",IF(Ecommerce_Sales[[#This Row],[Delivery_Time_Days]] = 0,"No delivery",IF(Ecommerce_Sales[[#This Row],[Delivery_Time_Days]]&lt;=7,"On-time")))</f>
        <v>Delay</v>
      </c>
      <c r="V2335" s="7">
        <f>Ecommerce_Sales[[#This Row],[Profit]]/Ecommerce_Sales[[#This Row],[Total_Price]]</f>
        <v>0.24991938084488874</v>
      </c>
      <c r="W2335" s="3">
        <v>775</v>
      </c>
      <c r="X2335" s="3"/>
    </row>
    <row r="2336" spans="1:24" x14ac:dyDescent="0.25">
      <c r="A2336" s="1" t="s">
        <v>7294</v>
      </c>
      <c r="B2336" s="1" t="s">
        <v>404</v>
      </c>
      <c r="C2336" s="1" t="s">
        <v>405</v>
      </c>
      <c r="D2336" s="1" t="s">
        <v>4988</v>
      </c>
      <c r="E2336" s="1" t="s">
        <v>1961</v>
      </c>
      <c r="F2336" s="2">
        <v>45158</v>
      </c>
      <c r="G2336" s="2">
        <v>45486</v>
      </c>
      <c r="H2336" s="2" t="str">
        <f>TEXT(Ecommerce_Sales[[#This Row],[Order_Date]],"mmmm")</f>
        <v>July</v>
      </c>
      <c r="I2336" s="2" t="str">
        <f>TEXT(Ecommerce_Sales[[#This Row],[Order_Date]],"yyyy")</f>
        <v>2024</v>
      </c>
      <c r="J2336" s="2" t="str">
        <f>TEXT(Ecommerce_Sales[[#This Row],[Order_Date]],"mmmm")</f>
        <v>July</v>
      </c>
      <c r="K2336" s="1" t="s">
        <v>1992</v>
      </c>
      <c r="L2336" s="1" t="s">
        <v>7295</v>
      </c>
      <c r="M2336" s="1" t="s">
        <v>1977</v>
      </c>
      <c r="N2336" s="1" t="s">
        <v>1978</v>
      </c>
      <c r="O2336" s="3">
        <v>102</v>
      </c>
      <c r="P2336">
        <v>3</v>
      </c>
      <c r="Q2336" s="3">
        <v>307</v>
      </c>
      <c r="R2336" s="1" t="s">
        <v>1958</v>
      </c>
      <c r="S2336" s="3">
        <v>18</v>
      </c>
      <c r="U2336" t="str">
        <f>IF(Ecommerce_Sales[[#This Row],[Delivery_Time_Days]]&gt;7,"Delay",IF(Ecommerce_Sales[[#This Row],[Delivery_Time_Days]] = 0,"No delivery",IF(Ecommerce_Sales[[#This Row],[Delivery_Time_Days]]&lt;=7,"On-time")))</f>
        <v>No delivery</v>
      </c>
      <c r="V2336" s="7">
        <f>Ecommerce_Sales[[#This Row],[Profit]]/Ecommerce_Sales[[#This Row],[Total_Price]]</f>
        <v>0.3517915309446254</v>
      </c>
      <c r="W2336" s="3">
        <v>108</v>
      </c>
      <c r="X2336" s="3"/>
    </row>
    <row r="2337" spans="1:24" x14ac:dyDescent="0.25">
      <c r="A2337" s="1" t="s">
        <v>7296</v>
      </c>
      <c r="B2337" s="1" t="s">
        <v>1317</v>
      </c>
      <c r="C2337" s="1" t="s">
        <v>1318</v>
      </c>
      <c r="D2337" s="1" t="s">
        <v>3327</v>
      </c>
      <c r="E2337" s="1" t="s">
        <v>1981</v>
      </c>
      <c r="F2337" s="2">
        <v>45241</v>
      </c>
      <c r="G2337" s="2">
        <v>45409</v>
      </c>
      <c r="H2337" s="2" t="str">
        <f>TEXT(Ecommerce_Sales[[#This Row],[Order_Date]],"mmmm")</f>
        <v>April</v>
      </c>
      <c r="I2337" s="2" t="str">
        <f>TEXT(Ecommerce_Sales[[#This Row],[Order_Date]],"yyyy")</f>
        <v>2024</v>
      </c>
      <c r="J2337" s="2" t="str">
        <f>TEXT(Ecommerce_Sales[[#This Row],[Order_Date]],"mmmm")</f>
        <v>April</v>
      </c>
      <c r="K2337" s="1" t="s">
        <v>1947</v>
      </c>
      <c r="L2337" s="1" t="s">
        <v>6057</v>
      </c>
      <c r="M2337" s="1" t="s">
        <v>1963</v>
      </c>
      <c r="N2337" s="1" t="s">
        <v>1957</v>
      </c>
      <c r="O2337" s="3">
        <v>889</v>
      </c>
      <c r="P2337">
        <v>3</v>
      </c>
      <c r="Q2337" s="3">
        <v>2666</v>
      </c>
      <c r="R2337" s="1" t="s">
        <v>1958</v>
      </c>
      <c r="S2337" s="3">
        <v>222</v>
      </c>
      <c r="T2337">
        <v>9</v>
      </c>
      <c r="U2337" t="str">
        <f>IF(Ecommerce_Sales[[#This Row],[Delivery_Time_Days]]&gt;7,"Delay",IF(Ecommerce_Sales[[#This Row],[Delivery_Time_Days]] = 0,"No delivery",IF(Ecommerce_Sales[[#This Row],[Delivery_Time_Days]]&lt;=7,"On-time")))</f>
        <v>Delay</v>
      </c>
      <c r="V2337" s="7">
        <f>Ecommerce_Sales[[#This Row],[Profit]]/Ecommerce_Sales[[#This Row],[Total_Price]]</f>
        <v>0.15003750937734434</v>
      </c>
      <c r="W2337" s="3">
        <v>400</v>
      </c>
      <c r="X2337" s="3"/>
    </row>
    <row r="2338" spans="1:24" x14ac:dyDescent="0.25">
      <c r="A2338" s="1" t="s">
        <v>7297</v>
      </c>
      <c r="B2338" s="1" t="s">
        <v>674</v>
      </c>
      <c r="C2338" s="1" t="s">
        <v>675</v>
      </c>
      <c r="D2338" s="1" t="s">
        <v>3377</v>
      </c>
      <c r="E2338" s="1" t="s">
        <v>1966</v>
      </c>
      <c r="F2338" s="2">
        <v>45615</v>
      </c>
      <c r="G2338" s="2">
        <v>45592</v>
      </c>
      <c r="H2338" s="2" t="str">
        <f>TEXT(Ecommerce_Sales[[#This Row],[Order_Date]],"mmmm")</f>
        <v>October</v>
      </c>
      <c r="I2338" s="2" t="str">
        <f>TEXT(Ecommerce_Sales[[#This Row],[Order_Date]],"yyyy")</f>
        <v>2024</v>
      </c>
      <c r="J2338" s="2" t="str">
        <f>TEXT(Ecommerce_Sales[[#This Row],[Order_Date]],"mmmm")</f>
        <v>October</v>
      </c>
      <c r="K2338" s="1" t="s">
        <v>1992</v>
      </c>
      <c r="L2338" s="1" t="s">
        <v>7298</v>
      </c>
      <c r="M2338" s="1" t="s">
        <v>2065</v>
      </c>
      <c r="N2338" s="1" t="s">
        <v>1978</v>
      </c>
      <c r="O2338" s="3">
        <v>1058</v>
      </c>
      <c r="P2338">
        <v>2</v>
      </c>
      <c r="Q2338" s="3">
        <v>2115</v>
      </c>
      <c r="R2338" s="1" t="s">
        <v>1958</v>
      </c>
      <c r="S2338" s="3">
        <v>200</v>
      </c>
      <c r="U2338" t="str">
        <f>IF(Ecommerce_Sales[[#This Row],[Delivery_Time_Days]]&gt;7,"Delay",IF(Ecommerce_Sales[[#This Row],[Delivery_Time_Days]] = 0,"No delivery",IF(Ecommerce_Sales[[#This Row],[Delivery_Time_Days]]&lt;=7,"On-time")))</f>
        <v>No delivery</v>
      </c>
      <c r="V2338" s="7">
        <f>Ecommerce_Sales[[#This Row],[Profit]]/Ecommerce_Sales[[#This Row],[Total_Price]]</f>
        <v>0.34988179669030733</v>
      </c>
      <c r="W2338" s="3">
        <v>740</v>
      </c>
      <c r="X2338" s="3"/>
    </row>
    <row r="2339" spans="1:24" x14ac:dyDescent="0.25">
      <c r="A2339" s="1" t="s">
        <v>7299</v>
      </c>
      <c r="B2339" s="1" t="s">
        <v>1654</v>
      </c>
      <c r="C2339" s="1" t="s">
        <v>1711</v>
      </c>
      <c r="D2339" s="1" t="s">
        <v>6917</v>
      </c>
      <c r="E2339" s="1" t="s">
        <v>1996</v>
      </c>
      <c r="F2339" s="2">
        <v>45465</v>
      </c>
      <c r="G2339" s="2">
        <v>45299</v>
      </c>
      <c r="H2339" s="2" t="str">
        <f>TEXT(Ecommerce_Sales[[#This Row],[Order_Date]],"mmmm")</f>
        <v>January</v>
      </c>
      <c r="I2339" s="2" t="str">
        <f>TEXT(Ecommerce_Sales[[#This Row],[Order_Date]],"yyyy")</f>
        <v>2024</v>
      </c>
      <c r="J2339" s="2" t="str">
        <f>TEXT(Ecommerce_Sales[[#This Row],[Order_Date]],"mmmm")</f>
        <v>January</v>
      </c>
      <c r="K2339" s="1" t="s">
        <v>1947</v>
      </c>
      <c r="L2339" s="1" t="s">
        <v>7300</v>
      </c>
      <c r="M2339" s="1" t="s">
        <v>2247</v>
      </c>
      <c r="N2339" s="1" t="s">
        <v>1957</v>
      </c>
      <c r="O2339" s="3">
        <v>387</v>
      </c>
      <c r="P2339">
        <v>3</v>
      </c>
      <c r="Q2339" s="3">
        <v>1161</v>
      </c>
      <c r="R2339" s="1" t="s">
        <v>1951</v>
      </c>
      <c r="S2339" s="3">
        <v>63</v>
      </c>
      <c r="T2339">
        <v>9</v>
      </c>
      <c r="U2339" t="str">
        <f>IF(Ecommerce_Sales[[#This Row],[Delivery_Time_Days]]&gt;7,"Delay",IF(Ecommerce_Sales[[#This Row],[Delivery_Time_Days]] = 0,"No delivery",IF(Ecommerce_Sales[[#This Row],[Delivery_Time_Days]]&lt;=7,"On-time")))</f>
        <v>Delay</v>
      </c>
      <c r="V2339" s="7">
        <f>Ecommerce_Sales[[#This Row],[Profit]]/Ecommerce_Sales[[#This Row],[Total_Price]]</f>
        <v>0.14987080103359174</v>
      </c>
      <c r="W2339" s="3">
        <v>174</v>
      </c>
      <c r="X2339" s="3"/>
    </row>
    <row r="2340" spans="1:24" x14ac:dyDescent="0.25">
      <c r="A2340" s="1" t="s">
        <v>7301</v>
      </c>
      <c r="B2340" s="1" t="s">
        <v>608</v>
      </c>
      <c r="C2340" s="1" t="s">
        <v>609</v>
      </c>
      <c r="D2340" s="1" t="s">
        <v>5064</v>
      </c>
      <c r="E2340" s="1" t="s">
        <v>1996</v>
      </c>
      <c r="F2340" s="2">
        <v>45460</v>
      </c>
      <c r="G2340" s="2">
        <v>44967</v>
      </c>
      <c r="H2340" s="2" t="str">
        <f>TEXT(Ecommerce_Sales[[#This Row],[Order_Date]],"mmmm")</f>
        <v>February</v>
      </c>
      <c r="I2340" s="2" t="str">
        <f>TEXT(Ecommerce_Sales[[#This Row],[Order_Date]],"yyyy")</f>
        <v>2023</v>
      </c>
      <c r="J2340" s="2" t="str">
        <f>TEXT(Ecommerce_Sales[[#This Row],[Order_Date]],"mmmm")</f>
        <v>February</v>
      </c>
      <c r="K2340" s="1" t="s">
        <v>1947</v>
      </c>
      <c r="L2340" s="1" t="s">
        <v>7302</v>
      </c>
      <c r="M2340" s="1" t="s">
        <v>2054</v>
      </c>
      <c r="N2340" s="1" t="s">
        <v>1957</v>
      </c>
      <c r="O2340" s="3">
        <v>243</v>
      </c>
      <c r="P2340">
        <v>4</v>
      </c>
      <c r="Q2340" s="3">
        <v>972</v>
      </c>
      <c r="R2340" s="1" t="s">
        <v>1951</v>
      </c>
      <c r="S2340" s="3">
        <v>94</v>
      </c>
      <c r="T2340">
        <v>6</v>
      </c>
      <c r="U2340" t="str">
        <f>IF(Ecommerce_Sales[[#This Row],[Delivery_Time_Days]]&gt;7,"Delay",IF(Ecommerce_Sales[[#This Row],[Delivery_Time_Days]] = 0,"No delivery",IF(Ecommerce_Sales[[#This Row],[Delivery_Time_Days]]&lt;=7,"On-time")))</f>
        <v>On-time</v>
      </c>
      <c r="V2340" s="7">
        <f>Ecommerce_Sales[[#This Row],[Profit]]/Ecommerce_Sales[[#This Row],[Total_Price]]</f>
        <v>0.15020576131687244</v>
      </c>
      <c r="W2340" s="3">
        <v>146</v>
      </c>
      <c r="X2340" s="3"/>
    </row>
    <row r="2341" spans="1:24" x14ac:dyDescent="0.25">
      <c r="A2341" s="1" t="s">
        <v>7303</v>
      </c>
      <c r="B2341" s="1" t="s">
        <v>793</v>
      </c>
      <c r="C2341" s="1" t="s">
        <v>794</v>
      </c>
      <c r="D2341" s="1" t="s">
        <v>5613</v>
      </c>
      <c r="E2341" s="1" t="s">
        <v>1961</v>
      </c>
      <c r="F2341" s="2">
        <v>45266</v>
      </c>
      <c r="G2341" s="2">
        <v>45570</v>
      </c>
      <c r="H2341" s="2" t="str">
        <f>TEXT(Ecommerce_Sales[[#This Row],[Order_Date]],"mmmm")</f>
        <v>October</v>
      </c>
      <c r="I2341" s="2" t="str">
        <f>TEXT(Ecommerce_Sales[[#This Row],[Order_Date]],"yyyy")</f>
        <v>2024</v>
      </c>
      <c r="J2341" s="2" t="str">
        <f>TEXT(Ecommerce_Sales[[#This Row],[Order_Date]],"mmmm")</f>
        <v>October</v>
      </c>
      <c r="K2341" s="1" t="s">
        <v>1947</v>
      </c>
      <c r="L2341" s="1" t="s">
        <v>7304</v>
      </c>
      <c r="M2341" s="1" t="s">
        <v>2247</v>
      </c>
      <c r="N2341" s="1" t="s">
        <v>1957</v>
      </c>
      <c r="O2341" s="3">
        <v>538</v>
      </c>
      <c r="P2341">
        <v>6</v>
      </c>
      <c r="Q2341" s="3">
        <v>3229</v>
      </c>
      <c r="R2341" s="1" t="s">
        <v>1951</v>
      </c>
      <c r="S2341" s="3">
        <v>274</v>
      </c>
      <c r="T2341">
        <v>4</v>
      </c>
      <c r="U2341" t="str">
        <f>IF(Ecommerce_Sales[[#This Row],[Delivery_Time_Days]]&gt;7,"Delay",IF(Ecommerce_Sales[[#This Row],[Delivery_Time_Days]] = 0,"No delivery",IF(Ecommerce_Sales[[#This Row],[Delivery_Time_Days]]&lt;=7,"On-time")))</f>
        <v>On-time</v>
      </c>
      <c r="V2341" s="7">
        <f>Ecommerce_Sales[[#This Row],[Profit]]/Ecommerce_Sales[[#This Row],[Total_Price]]</f>
        <v>0.14989160730876433</v>
      </c>
      <c r="W2341" s="3">
        <v>484</v>
      </c>
      <c r="X2341" s="3"/>
    </row>
    <row r="2342" spans="1:24" x14ac:dyDescent="0.25">
      <c r="A2342" s="1" t="s">
        <v>7305</v>
      </c>
      <c r="B2342" s="1" t="s">
        <v>1013</v>
      </c>
      <c r="C2342" s="1" t="s">
        <v>1014</v>
      </c>
      <c r="D2342" s="1" t="s">
        <v>6207</v>
      </c>
      <c r="E2342" s="1" t="s">
        <v>1966</v>
      </c>
      <c r="F2342" s="2">
        <v>45593</v>
      </c>
      <c r="G2342" s="2">
        <v>44986</v>
      </c>
      <c r="H2342" s="2" t="str">
        <f>TEXT(Ecommerce_Sales[[#This Row],[Order_Date]],"mmmm")</f>
        <v>March</v>
      </c>
      <c r="I2342" s="2" t="str">
        <f>TEXT(Ecommerce_Sales[[#This Row],[Order_Date]],"yyyy")</f>
        <v>2023</v>
      </c>
      <c r="J2342" s="2" t="str">
        <f>TEXT(Ecommerce_Sales[[#This Row],[Order_Date]],"mmmm")</f>
        <v>March</v>
      </c>
      <c r="K2342" s="1" t="s">
        <v>1986</v>
      </c>
      <c r="L2342" s="1" t="s">
        <v>7306</v>
      </c>
      <c r="M2342" s="1" t="s">
        <v>1956</v>
      </c>
      <c r="N2342" s="1" t="s">
        <v>1957</v>
      </c>
      <c r="O2342" s="3">
        <v>166</v>
      </c>
      <c r="P2342">
        <v>4</v>
      </c>
      <c r="Q2342" s="3">
        <v>665</v>
      </c>
      <c r="R2342" s="1" t="s">
        <v>1958</v>
      </c>
      <c r="S2342" s="3">
        <v>96</v>
      </c>
      <c r="U2342" t="str">
        <f>IF(Ecommerce_Sales[[#This Row],[Delivery_Time_Days]]&gt;7,"Delay",IF(Ecommerce_Sales[[#This Row],[Delivery_Time_Days]] = 0,"No delivery",IF(Ecommerce_Sales[[#This Row],[Delivery_Time_Days]]&lt;=7,"On-time")))</f>
        <v>No delivery</v>
      </c>
      <c r="V2342" s="7">
        <f>Ecommerce_Sales[[#This Row],[Profit]]/Ecommerce_Sales[[#This Row],[Total_Price]]</f>
        <v>0.15037593984962405</v>
      </c>
      <c r="W2342" s="3">
        <v>100</v>
      </c>
      <c r="X2342" s="3"/>
    </row>
    <row r="2343" spans="1:24" x14ac:dyDescent="0.25">
      <c r="A2343" s="1" t="s">
        <v>7307</v>
      </c>
      <c r="B2343" s="1" t="s">
        <v>1532</v>
      </c>
      <c r="C2343" s="1" t="s">
        <v>1533</v>
      </c>
      <c r="D2343" s="1" t="s">
        <v>3510</v>
      </c>
      <c r="E2343" s="1" t="s">
        <v>2005</v>
      </c>
      <c r="F2343" s="2">
        <v>45455</v>
      </c>
      <c r="G2343" s="2">
        <v>44979</v>
      </c>
      <c r="H2343" s="2" t="str">
        <f>TEXT(Ecommerce_Sales[[#This Row],[Order_Date]],"mmmm")</f>
        <v>February</v>
      </c>
      <c r="I2343" s="2" t="str">
        <f>TEXT(Ecommerce_Sales[[#This Row],[Order_Date]],"yyyy")</f>
        <v>2023</v>
      </c>
      <c r="J2343" s="2" t="str">
        <f>TEXT(Ecommerce_Sales[[#This Row],[Order_Date]],"mmmm")</f>
        <v>February</v>
      </c>
      <c r="K2343" s="1" t="s">
        <v>1986</v>
      </c>
      <c r="L2343" s="1" t="s">
        <v>7308</v>
      </c>
      <c r="M2343" s="1" t="s">
        <v>2065</v>
      </c>
      <c r="N2343" s="1" t="s">
        <v>1978</v>
      </c>
      <c r="O2343" s="3">
        <v>137</v>
      </c>
      <c r="P2343">
        <v>1</v>
      </c>
      <c r="Q2343" s="3">
        <v>137</v>
      </c>
      <c r="R2343" s="1" t="s">
        <v>2008</v>
      </c>
      <c r="S2343" s="3">
        <v>10</v>
      </c>
      <c r="U2343" t="str">
        <f>IF(Ecommerce_Sales[[#This Row],[Delivery_Time_Days]]&gt;7,"Delay",IF(Ecommerce_Sales[[#This Row],[Delivery_Time_Days]] = 0,"No delivery",IF(Ecommerce_Sales[[#This Row],[Delivery_Time_Days]]&lt;=7,"On-time")))</f>
        <v>No delivery</v>
      </c>
      <c r="V2343" s="7">
        <f>Ecommerce_Sales[[#This Row],[Profit]]/Ecommerce_Sales[[#This Row],[Total_Price]]</f>
        <v>0.35036496350364965</v>
      </c>
      <c r="W2343" s="3">
        <v>48</v>
      </c>
      <c r="X2343" s="3"/>
    </row>
    <row r="2344" spans="1:24" x14ac:dyDescent="0.25">
      <c r="A2344" s="1" t="s">
        <v>7309</v>
      </c>
      <c r="B2344" s="1" t="s">
        <v>150</v>
      </c>
      <c r="C2344" s="1" t="s">
        <v>151</v>
      </c>
      <c r="D2344" s="1" t="s">
        <v>2416</v>
      </c>
      <c r="E2344" s="1" t="s">
        <v>1961</v>
      </c>
      <c r="F2344" s="2">
        <v>45431</v>
      </c>
      <c r="G2344" s="2">
        <v>45140</v>
      </c>
      <c r="H2344" s="2" t="str">
        <f>TEXT(Ecommerce_Sales[[#This Row],[Order_Date]],"mmmm")</f>
        <v>August</v>
      </c>
      <c r="I2344" s="2" t="str">
        <f>TEXT(Ecommerce_Sales[[#This Row],[Order_Date]],"yyyy")</f>
        <v>2023</v>
      </c>
      <c r="J2344" s="2" t="str">
        <f>TEXT(Ecommerce_Sales[[#This Row],[Order_Date]],"mmmm")</f>
        <v>August</v>
      </c>
      <c r="K2344" s="1" t="s">
        <v>1947</v>
      </c>
      <c r="L2344" s="1" t="s">
        <v>7310</v>
      </c>
      <c r="M2344" s="1" t="s">
        <v>2002</v>
      </c>
      <c r="N2344" s="1" t="s">
        <v>1989</v>
      </c>
      <c r="O2344" s="3">
        <v>550</v>
      </c>
      <c r="P2344">
        <v>2</v>
      </c>
      <c r="Q2344" s="3">
        <v>1100</v>
      </c>
      <c r="R2344" s="1" t="s">
        <v>1958</v>
      </c>
      <c r="S2344" s="3">
        <v>82</v>
      </c>
      <c r="T2344">
        <v>2</v>
      </c>
      <c r="U2344" t="str">
        <f>IF(Ecommerce_Sales[[#This Row],[Delivery_Time_Days]]&gt;7,"Delay",IF(Ecommerce_Sales[[#This Row],[Delivery_Time_Days]] = 0,"No delivery",IF(Ecommerce_Sales[[#This Row],[Delivery_Time_Days]]&lt;=7,"On-time")))</f>
        <v>On-time</v>
      </c>
      <c r="V2344" s="7">
        <f>Ecommerce_Sales[[#This Row],[Profit]]/Ecommerce_Sales[[#This Row],[Total_Price]]</f>
        <v>0.25</v>
      </c>
      <c r="W2344" s="3">
        <v>275</v>
      </c>
      <c r="X2344" s="3"/>
    </row>
    <row r="2345" spans="1:24" x14ac:dyDescent="0.25">
      <c r="A2345" s="1" t="s">
        <v>7311</v>
      </c>
      <c r="B2345" s="1" t="s">
        <v>1091</v>
      </c>
      <c r="C2345" s="1" t="s">
        <v>1092</v>
      </c>
      <c r="D2345" s="1" t="s">
        <v>2326</v>
      </c>
      <c r="E2345" s="1" t="s">
        <v>2005</v>
      </c>
      <c r="F2345" s="2">
        <v>45011</v>
      </c>
      <c r="G2345" s="2">
        <v>45352</v>
      </c>
      <c r="H2345" s="2" t="str">
        <f>TEXT(Ecommerce_Sales[[#This Row],[Order_Date]],"mmmm")</f>
        <v>March</v>
      </c>
      <c r="I2345" s="2" t="str">
        <f>TEXT(Ecommerce_Sales[[#This Row],[Order_Date]],"yyyy")</f>
        <v>2024</v>
      </c>
      <c r="J2345" s="2" t="str">
        <f>TEXT(Ecommerce_Sales[[#This Row],[Order_Date]],"mmmm")</f>
        <v>March</v>
      </c>
      <c r="K2345" s="1" t="s">
        <v>1947</v>
      </c>
      <c r="L2345" s="1" t="s">
        <v>3972</v>
      </c>
      <c r="M2345" s="1" t="s">
        <v>2047</v>
      </c>
      <c r="N2345" s="1" t="s">
        <v>1989</v>
      </c>
      <c r="O2345" s="3">
        <v>682</v>
      </c>
      <c r="P2345">
        <v>3</v>
      </c>
      <c r="Q2345" s="3">
        <v>2045</v>
      </c>
      <c r="R2345" s="1" t="s">
        <v>1958</v>
      </c>
      <c r="S2345" s="3">
        <v>244</v>
      </c>
      <c r="T2345">
        <v>4</v>
      </c>
      <c r="U2345" t="str">
        <f>IF(Ecommerce_Sales[[#This Row],[Delivery_Time_Days]]&gt;7,"Delay",IF(Ecommerce_Sales[[#This Row],[Delivery_Time_Days]] = 0,"No delivery",IF(Ecommerce_Sales[[#This Row],[Delivery_Time_Days]]&lt;=7,"On-time")))</f>
        <v>On-time</v>
      </c>
      <c r="V2345" s="7">
        <f>Ecommerce_Sales[[#This Row],[Profit]]/Ecommerce_Sales[[#This Row],[Total_Price]]</f>
        <v>0.24987775061124695</v>
      </c>
      <c r="W2345" s="3">
        <v>511</v>
      </c>
      <c r="X2345" s="3"/>
    </row>
    <row r="2346" spans="1:24" x14ac:dyDescent="0.25">
      <c r="A2346" s="1" t="s">
        <v>7312</v>
      </c>
      <c r="B2346" s="1" t="s">
        <v>284</v>
      </c>
      <c r="C2346" s="1" t="s">
        <v>285</v>
      </c>
      <c r="D2346" s="1" t="s">
        <v>4825</v>
      </c>
      <c r="E2346" s="1" t="s">
        <v>1946</v>
      </c>
      <c r="F2346" s="2">
        <v>45471</v>
      </c>
      <c r="G2346" s="2">
        <v>44935</v>
      </c>
      <c r="H2346" s="2" t="str">
        <f>TEXT(Ecommerce_Sales[[#This Row],[Order_Date]],"mmmm")</f>
        <v>January</v>
      </c>
      <c r="I2346" s="2" t="str">
        <f>TEXT(Ecommerce_Sales[[#This Row],[Order_Date]],"yyyy")</f>
        <v>2023</v>
      </c>
      <c r="J2346" s="2" t="str">
        <f>TEXT(Ecommerce_Sales[[#This Row],[Order_Date]],"mmmm")</f>
        <v>January</v>
      </c>
      <c r="K2346" s="1" t="s">
        <v>1947</v>
      </c>
      <c r="L2346" s="1" t="s">
        <v>7313</v>
      </c>
      <c r="M2346" s="1" t="s">
        <v>2247</v>
      </c>
      <c r="N2346" s="1" t="s">
        <v>1957</v>
      </c>
      <c r="O2346" s="3">
        <v>483</v>
      </c>
      <c r="P2346">
        <v>3</v>
      </c>
      <c r="Q2346" s="3">
        <v>1448</v>
      </c>
      <c r="R2346" s="1" t="s">
        <v>2012</v>
      </c>
      <c r="S2346" s="3">
        <v>136</v>
      </c>
      <c r="T2346">
        <v>7</v>
      </c>
      <c r="U2346" t="str">
        <f>IF(Ecommerce_Sales[[#This Row],[Delivery_Time_Days]]&gt;7,"Delay",IF(Ecommerce_Sales[[#This Row],[Delivery_Time_Days]] = 0,"No delivery",IF(Ecommerce_Sales[[#This Row],[Delivery_Time_Days]]&lt;=7,"On-time")))</f>
        <v>On-time</v>
      </c>
      <c r="V2346" s="7">
        <f>Ecommerce_Sales[[#This Row],[Profit]]/Ecommerce_Sales[[#This Row],[Total_Price]]</f>
        <v>0.14986187845303867</v>
      </c>
      <c r="W2346" s="3">
        <v>217</v>
      </c>
      <c r="X2346" s="3"/>
    </row>
    <row r="2347" spans="1:24" x14ac:dyDescent="0.25">
      <c r="A2347" s="1" t="s">
        <v>7314</v>
      </c>
      <c r="B2347" s="1" t="s">
        <v>1541</v>
      </c>
      <c r="C2347" s="1" t="s">
        <v>1542</v>
      </c>
      <c r="D2347" s="1" t="s">
        <v>5299</v>
      </c>
      <c r="E2347" s="1" t="s">
        <v>1954</v>
      </c>
      <c r="F2347" s="2">
        <v>45430</v>
      </c>
      <c r="G2347" s="2">
        <v>45318</v>
      </c>
      <c r="H2347" s="2" t="str">
        <f>TEXT(Ecommerce_Sales[[#This Row],[Order_Date]],"mmmm")</f>
        <v>January</v>
      </c>
      <c r="I2347" s="2" t="str">
        <f>TEXT(Ecommerce_Sales[[#This Row],[Order_Date]],"yyyy")</f>
        <v>2024</v>
      </c>
      <c r="J2347" s="2" t="str">
        <f>TEXT(Ecommerce_Sales[[#This Row],[Order_Date]],"mmmm")</f>
        <v>January</v>
      </c>
      <c r="K2347" s="1" t="s">
        <v>1992</v>
      </c>
      <c r="L2347" s="1" t="s">
        <v>7315</v>
      </c>
      <c r="M2347" s="1" t="s">
        <v>2043</v>
      </c>
      <c r="N2347" s="1" t="s">
        <v>1989</v>
      </c>
      <c r="O2347" s="3">
        <v>872</v>
      </c>
      <c r="P2347">
        <v>4</v>
      </c>
      <c r="Q2347" s="3">
        <v>3490</v>
      </c>
      <c r="R2347" s="1" t="s">
        <v>1951</v>
      </c>
      <c r="S2347" s="3">
        <v>422</v>
      </c>
      <c r="U2347" t="str">
        <f>IF(Ecommerce_Sales[[#This Row],[Delivery_Time_Days]]&gt;7,"Delay",IF(Ecommerce_Sales[[#This Row],[Delivery_Time_Days]] = 0,"No delivery",IF(Ecommerce_Sales[[#This Row],[Delivery_Time_Days]]&lt;=7,"On-time")))</f>
        <v>No delivery</v>
      </c>
      <c r="V2347" s="7">
        <f>Ecommerce_Sales[[#This Row],[Profit]]/Ecommerce_Sales[[#This Row],[Total_Price]]</f>
        <v>0.24985673352435531</v>
      </c>
      <c r="W2347" s="3">
        <v>872</v>
      </c>
      <c r="X2347" s="3"/>
    </row>
    <row r="2348" spans="1:24" x14ac:dyDescent="0.25">
      <c r="A2348" s="1" t="s">
        <v>7316</v>
      </c>
      <c r="B2348" s="1" t="s">
        <v>418</v>
      </c>
      <c r="C2348" s="1" t="s">
        <v>419</v>
      </c>
      <c r="D2348" s="1" t="s">
        <v>2201</v>
      </c>
      <c r="E2348" s="1" t="s">
        <v>1961</v>
      </c>
      <c r="F2348" s="2">
        <v>45044</v>
      </c>
      <c r="G2348" s="2">
        <v>45163</v>
      </c>
      <c r="H2348" s="2" t="str">
        <f>TEXT(Ecommerce_Sales[[#This Row],[Order_Date]],"mmmm")</f>
        <v>August</v>
      </c>
      <c r="I2348" s="2" t="str">
        <f>TEXT(Ecommerce_Sales[[#This Row],[Order_Date]],"yyyy")</f>
        <v>2023</v>
      </c>
      <c r="J2348" s="2" t="str">
        <f>TEXT(Ecommerce_Sales[[#This Row],[Order_Date]],"mmmm")</f>
        <v>August</v>
      </c>
      <c r="K2348" s="1" t="s">
        <v>1947</v>
      </c>
      <c r="L2348" s="1" t="s">
        <v>7317</v>
      </c>
      <c r="M2348" s="1" t="s">
        <v>2072</v>
      </c>
      <c r="N2348" s="1" t="s">
        <v>1950</v>
      </c>
      <c r="O2348" s="3">
        <v>402</v>
      </c>
      <c r="P2348">
        <v>2</v>
      </c>
      <c r="Q2348" s="3">
        <v>804</v>
      </c>
      <c r="R2348" s="1" t="s">
        <v>1958</v>
      </c>
      <c r="S2348" s="3">
        <v>66</v>
      </c>
      <c r="T2348">
        <v>3</v>
      </c>
      <c r="U2348" t="str">
        <f>IF(Ecommerce_Sales[[#This Row],[Delivery_Time_Days]]&gt;7,"Delay",IF(Ecommerce_Sales[[#This Row],[Delivery_Time_Days]] = 0,"No delivery",IF(Ecommerce_Sales[[#This Row],[Delivery_Time_Days]]&lt;=7,"On-time")))</f>
        <v>On-time</v>
      </c>
      <c r="V2348" s="7">
        <f>Ecommerce_Sales[[#This Row],[Profit]]/Ecommerce_Sales[[#This Row],[Total_Price]]</f>
        <v>0.39925373134328357</v>
      </c>
      <c r="W2348" s="3">
        <v>321</v>
      </c>
      <c r="X2348" s="3"/>
    </row>
    <row r="2349" spans="1:24" x14ac:dyDescent="0.25">
      <c r="A2349" s="1" t="s">
        <v>7318</v>
      </c>
      <c r="B2349" s="1" t="s">
        <v>1183</v>
      </c>
      <c r="C2349" s="1" t="s">
        <v>1184</v>
      </c>
      <c r="D2349" s="1" t="s">
        <v>2595</v>
      </c>
      <c r="E2349" s="1" t="s">
        <v>1966</v>
      </c>
      <c r="F2349" s="2">
        <v>44966</v>
      </c>
      <c r="G2349" s="2">
        <v>45495</v>
      </c>
      <c r="H2349" s="2" t="str">
        <f>TEXT(Ecommerce_Sales[[#This Row],[Order_Date]],"mmmm")</f>
        <v>July</v>
      </c>
      <c r="I2349" s="2" t="str">
        <f>TEXT(Ecommerce_Sales[[#This Row],[Order_Date]],"yyyy")</f>
        <v>2024</v>
      </c>
      <c r="J2349" s="2" t="str">
        <f>TEXT(Ecommerce_Sales[[#This Row],[Order_Date]],"mmmm")</f>
        <v>July</v>
      </c>
      <c r="K2349" s="1" t="s">
        <v>1986</v>
      </c>
      <c r="L2349" s="1" t="s">
        <v>7319</v>
      </c>
      <c r="M2349" s="1" t="s">
        <v>2007</v>
      </c>
      <c r="N2349" s="1" t="s">
        <v>1973</v>
      </c>
      <c r="O2349" s="3">
        <v>610</v>
      </c>
      <c r="P2349">
        <v>1</v>
      </c>
      <c r="Q2349" s="3">
        <v>610</v>
      </c>
      <c r="R2349" s="1" t="s">
        <v>1951</v>
      </c>
      <c r="S2349" s="3">
        <v>63</v>
      </c>
      <c r="U2349" t="str">
        <f>IF(Ecommerce_Sales[[#This Row],[Delivery_Time_Days]]&gt;7,"Delay",IF(Ecommerce_Sales[[#This Row],[Delivery_Time_Days]] = 0,"No delivery",IF(Ecommerce_Sales[[#This Row],[Delivery_Time_Days]]&lt;=7,"On-time")))</f>
        <v>No delivery</v>
      </c>
      <c r="V2349" s="7">
        <f>Ecommerce_Sales[[#This Row],[Profit]]/Ecommerce_Sales[[#This Row],[Total_Price]]</f>
        <v>0.3</v>
      </c>
      <c r="W2349" s="3">
        <v>183</v>
      </c>
      <c r="X2349" s="3"/>
    </row>
    <row r="2350" spans="1:24" x14ac:dyDescent="0.25">
      <c r="A2350" s="1" t="s">
        <v>7320</v>
      </c>
      <c r="B2350" s="1" t="s">
        <v>600</v>
      </c>
      <c r="C2350" s="1" t="s">
        <v>601</v>
      </c>
      <c r="D2350" s="1" t="s">
        <v>2756</v>
      </c>
      <c r="E2350" s="1" t="s">
        <v>1954</v>
      </c>
      <c r="F2350" s="2">
        <v>45218</v>
      </c>
      <c r="G2350" s="2">
        <v>45280</v>
      </c>
      <c r="H2350" s="2" t="str">
        <f>TEXT(Ecommerce_Sales[[#This Row],[Order_Date]],"mmmm")</f>
        <v>December</v>
      </c>
      <c r="I2350" s="2" t="str">
        <f>TEXT(Ecommerce_Sales[[#This Row],[Order_Date]],"yyyy")</f>
        <v>2023</v>
      </c>
      <c r="J2350" s="2" t="str">
        <f>TEXT(Ecommerce_Sales[[#This Row],[Order_Date]],"mmmm")</f>
        <v>December</v>
      </c>
      <c r="K2350" s="1" t="s">
        <v>1947</v>
      </c>
      <c r="L2350" s="1" t="s">
        <v>7321</v>
      </c>
      <c r="M2350" s="1" t="s">
        <v>2058</v>
      </c>
      <c r="N2350" s="1" t="s">
        <v>1950</v>
      </c>
      <c r="O2350" s="3">
        <v>1013</v>
      </c>
      <c r="P2350">
        <v>6</v>
      </c>
      <c r="Q2350" s="3">
        <v>6078</v>
      </c>
      <c r="R2350" s="1" t="s">
        <v>1951</v>
      </c>
      <c r="S2350" s="3">
        <v>450</v>
      </c>
      <c r="T2350">
        <v>9</v>
      </c>
      <c r="U2350" t="str">
        <f>IF(Ecommerce_Sales[[#This Row],[Delivery_Time_Days]]&gt;7,"Delay",IF(Ecommerce_Sales[[#This Row],[Delivery_Time_Days]] = 0,"No delivery",IF(Ecommerce_Sales[[#This Row],[Delivery_Time_Days]]&lt;=7,"On-time")))</f>
        <v>Delay</v>
      </c>
      <c r="V2350" s="7">
        <f>Ecommerce_Sales[[#This Row],[Profit]]/Ecommerce_Sales[[#This Row],[Total_Price]]</f>
        <v>0.39996709443896017</v>
      </c>
      <c r="W2350" s="3">
        <v>2431</v>
      </c>
      <c r="X2350" s="3"/>
    </row>
    <row r="2351" spans="1:24" x14ac:dyDescent="0.25">
      <c r="A2351" s="1" t="s">
        <v>7322</v>
      </c>
      <c r="B2351" s="1" t="s">
        <v>308</v>
      </c>
      <c r="C2351" s="1" t="s">
        <v>309</v>
      </c>
      <c r="D2351" s="1" t="s">
        <v>4900</v>
      </c>
      <c r="E2351" s="1" t="s">
        <v>2005</v>
      </c>
      <c r="F2351" s="2">
        <v>45633</v>
      </c>
      <c r="G2351" s="2">
        <v>45590</v>
      </c>
      <c r="H2351" s="2" t="str">
        <f>TEXT(Ecommerce_Sales[[#This Row],[Order_Date]],"mmmm")</f>
        <v>October</v>
      </c>
      <c r="I2351" s="2" t="str">
        <f>TEXT(Ecommerce_Sales[[#This Row],[Order_Date]],"yyyy")</f>
        <v>2024</v>
      </c>
      <c r="J2351" s="2" t="str">
        <f>TEXT(Ecommerce_Sales[[#This Row],[Order_Date]],"mmmm")</f>
        <v>October</v>
      </c>
      <c r="K2351" s="1" t="s">
        <v>1947</v>
      </c>
      <c r="L2351" s="1" t="s">
        <v>4905</v>
      </c>
      <c r="M2351" s="1" t="s">
        <v>2079</v>
      </c>
      <c r="N2351" s="1" t="s">
        <v>1973</v>
      </c>
      <c r="O2351" s="3">
        <v>677</v>
      </c>
      <c r="P2351">
        <v>2</v>
      </c>
      <c r="Q2351" s="3">
        <v>1354</v>
      </c>
      <c r="R2351" s="1" t="s">
        <v>1958</v>
      </c>
      <c r="S2351" s="3">
        <v>159</v>
      </c>
      <c r="T2351">
        <v>10</v>
      </c>
      <c r="U2351" t="str">
        <f>IF(Ecommerce_Sales[[#This Row],[Delivery_Time_Days]]&gt;7,"Delay",IF(Ecommerce_Sales[[#This Row],[Delivery_Time_Days]] = 0,"No delivery",IF(Ecommerce_Sales[[#This Row],[Delivery_Time_Days]]&lt;=7,"On-time")))</f>
        <v>Delay</v>
      </c>
      <c r="V2351" s="7">
        <f>Ecommerce_Sales[[#This Row],[Profit]]/Ecommerce_Sales[[#This Row],[Total_Price]]</f>
        <v>0.29985228951255538</v>
      </c>
      <c r="W2351" s="3">
        <v>406</v>
      </c>
      <c r="X2351" s="3"/>
    </row>
    <row r="2352" spans="1:24" x14ac:dyDescent="0.25">
      <c r="A2352" s="1" t="s">
        <v>7323</v>
      </c>
      <c r="B2352" s="1" t="s">
        <v>635</v>
      </c>
      <c r="C2352" s="1" t="s">
        <v>636</v>
      </c>
      <c r="D2352" s="1" t="s">
        <v>2565</v>
      </c>
      <c r="E2352" s="1" t="s">
        <v>1961</v>
      </c>
      <c r="F2352" s="2">
        <v>45190</v>
      </c>
      <c r="G2352" s="2">
        <v>45387</v>
      </c>
      <c r="H2352" s="2" t="str">
        <f>TEXT(Ecommerce_Sales[[#This Row],[Order_Date]],"mmmm")</f>
        <v>April</v>
      </c>
      <c r="I2352" s="2" t="str">
        <f>TEXT(Ecommerce_Sales[[#This Row],[Order_Date]],"yyyy")</f>
        <v>2024</v>
      </c>
      <c r="J2352" s="2" t="str">
        <f>TEXT(Ecommerce_Sales[[#This Row],[Order_Date]],"mmmm")</f>
        <v>April</v>
      </c>
      <c r="K2352" s="1" t="s">
        <v>1947</v>
      </c>
      <c r="L2352" s="1" t="s">
        <v>7324</v>
      </c>
      <c r="M2352" s="1" t="s">
        <v>1977</v>
      </c>
      <c r="N2352" s="1" t="s">
        <v>1978</v>
      </c>
      <c r="O2352" s="3">
        <v>1045</v>
      </c>
      <c r="P2352">
        <v>2</v>
      </c>
      <c r="Q2352" s="3">
        <v>2090</v>
      </c>
      <c r="R2352" s="1" t="s">
        <v>1958</v>
      </c>
      <c r="S2352" s="3">
        <v>270</v>
      </c>
      <c r="T2352">
        <v>2</v>
      </c>
      <c r="U2352" t="str">
        <f>IF(Ecommerce_Sales[[#This Row],[Delivery_Time_Days]]&gt;7,"Delay",IF(Ecommerce_Sales[[#This Row],[Delivery_Time_Days]] = 0,"No delivery",IF(Ecommerce_Sales[[#This Row],[Delivery_Time_Days]]&lt;=7,"On-time")))</f>
        <v>On-time</v>
      </c>
      <c r="V2352" s="7">
        <f>Ecommerce_Sales[[#This Row],[Profit]]/Ecommerce_Sales[[#This Row],[Total_Price]]</f>
        <v>0.34976076555023922</v>
      </c>
      <c r="W2352" s="3">
        <v>731</v>
      </c>
      <c r="X2352" s="3"/>
    </row>
    <row r="2353" spans="1:24" x14ac:dyDescent="0.25">
      <c r="A2353" s="1" t="s">
        <v>7325</v>
      </c>
      <c r="B2353" s="1" t="s">
        <v>1333</v>
      </c>
      <c r="C2353" s="1" t="s">
        <v>1334</v>
      </c>
      <c r="D2353" s="1" t="s">
        <v>2255</v>
      </c>
      <c r="E2353" s="1" t="s">
        <v>1954</v>
      </c>
      <c r="F2353" s="2">
        <v>44935</v>
      </c>
      <c r="G2353" s="2">
        <v>45194</v>
      </c>
      <c r="H2353" s="2" t="str">
        <f>TEXT(Ecommerce_Sales[[#This Row],[Order_Date]],"mmmm")</f>
        <v>September</v>
      </c>
      <c r="I2353" s="2" t="str">
        <f>TEXT(Ecommerce_Sales[[#This Row],[Order_Date]],"yyyy")</f>
        <v>2023</v>
      </c>
      <c r="J2353" s="2" t="str">
        <f>TEXT(Ecommerce_Sales[[#This Row],[Order_Date]],"mmmm")</f>
        <v>September</v>
      </c>
      <c r="K2353" s="1" t="s">
        <v>1947</v>
      </c>
      <c r="L2353" s="1" t="s">
        <v>4856</v>
      </c>
      <c r="M2353" s="1" t="s">
        <v>2058</v>
      </c>
      <c r="N2353" s="1" t="s">
        <v>1950</v>
      </c>
      <c r="O2353" s="3">
        <v>530</v>
      </c>
      <c r="P2353">
        <v>5</v>
      </c>
      <c r="Q2353" s="3">
        <v>2648</v>
      </c>
      <c r="R2353" s="1" t="s">
        <v>1958</v>
      </c>
      <c r="S2353" s="3">
        <v>323</v>
      </c>
      <c r="T2353">
        <v>9</v>
      </c>
      <c r="U2353" t="str">
        <f>IF(Ecommerce_Sales[[#This Row],[Delivery_Time_Days]]&gt;7,"Delay",IF(Ecommerce_Sales[[#This Row],[Delivery_Time_Days]] = 0,"No delivery",IF(Ecommerce_Sales[[#This Row],[Delivery_Time_Days]]&lt;=7,"On-time")))</f>
        <v>Delay</v>
      </c>
      <c r="V2353" s="7">
        <f>Ecommerce_Sales[[#This Row],[Profit]]/Ecommerce_Sales[[#This Row],[Total_Price]]</f>
        <v>0.39992447129909364</v>
      </c>
      <c r="W2353" s="3">
        <v>1059</v>
      </c>
      <c r="X2353" s="3"/>
    </row>
    <row r="2354" spans="1:24" x14ac:dyDescent="0.25">
      <c r="A2354" s="1" t="s">
        <v>7326</v>
      </c>
      <c r="B2354" s="1" t="s">
        <v>66</v>
      </c>
      <c r="C2354" s="1" t="s">
        <v>408</v>
      </c>
      <c r="D2354" s="1" t="s">
        <v>6267</v>
      </c>
      <c r="E2354" s="1" t="s">
        <v>1961</v>
      </c>
      <c r="F2354" s="2">
        <v>45082</v>
      </c>
      <c r="G2354" s="2">
        <v>45312</v>
      </c>
      <c r="H2354" s="2" t="str">
        <f>TEXT(Ecommerce_Sales[[#This Row],[Order_Date]],"mmmm")</f>
        <v>January</v>
      </c>
      <c r="I2354" s="2" t="str">
        <f>TEXT(Ecommerce_Sales[[#This Row],[Order_Date]],"yyyy")</f>
        <v>2024</v>
      </c>
      <c r="J2354" s="2" t="str">
        <f>TEXT(Ecommerce_Sales[[#This Row],[Order_Date]],"mmmm")</f>
        <v>January</v>
      </c>
      <c r="K2354" s="1" t="s">
        <v>1947</v>
      </c>
      <c r="L2354" s="1" t="s">
        <v>3244</v>
      </c>
      <c r="M2354" s="1" t="s">
        <v>1977</v>
      </c>
      <c r="N2354" s="1" t="s">
        <v>1978</v>
      </c>
      <c r="O2354" s="3">
        <v>127</v>
      </c>
      <c r="P2354">
        <v>3</v>
      </c>
      <c r="Q2354" s="3">
        <v>380</v>
      </c>
      <c r="R2354" s="1" t="s">
        <v>1958</v>
      </c>
      <c r="S2354" s="3">
        <v>35</v>
      </c>
      <c r="T2354">
        <v>6</v>
      </c>
      <c r="U2354" t="str">
        <f>IF(Ecommerce_Sales[[#This Row],[Delivery_Time_Days]]&gt;7,"Delay",IF(Ecommerce_Sales[[#This Row],[Delivery_Time_Days]] = 0,"No delivery",IF(Ecommerce_Sales[[#This Row],[Delivery_Time_Days]]&lt;=7,"On-time")))</f>
        <v>On-time</v>
      </c>
      <c r="V2354" s="7">
        <f>Ecommerce_Sales[[#This Row],[Profit]]/Ecommerce_Sales[[#This Row],[Total_Price]]</f>
        <v>0.35</v>
      </c>
      <c r="W2354" s="3">
        <v>133</v>
      </c>
      <c r="X2354" s="3"/>
    </row>
    <row r="2355" spans="1:24" x14ac:dyDescent="0.25">
      <c r="A2355" s="1" t="s">
        <v>7327</v>
      </c>
      <c r="B2355" s="1" t="s">
        <v>1495</v>
      </c>
      <c r="C2355" s="1" t="s">
        <v>1496</v>
      </c>
      <c r="D2355" s="1" t="s">
        <v>7328</v>
      </c>
      <c r="E2355" s="1" t="s">
        <v>1981</v>
      </c>
      <c r="F2355" s="2">
        <v>44939</v>
      </c>
      <c r="G2355" s="2">
        <v>45230</v>
      </c>
      <c r="H2355" s="2" t="str">
        <f>TEXT(Ecommerce_Sales[[#This Row],[Order_Date]],"mmmm")</f>
        <v>October</v>
      </c>
      <c r="I2355" s="2" t="str">
        <f>TEXT(Ecommerce_Sales[[#This Row],[Order_Date]],"yyyy")</f>
        <v>2023</v>
      </c>
      <c r="J2355" s="2" t="str">
        <f>TEXT(Ecommerce_Sales[[#This Row],[Order_Date]],"mmmm")</f>
        <v>October</v>
      </c>
      <c r="K2355" s="1" t="s">
        <v>1947</v>
      </c>
      <c r="L2355" s="1" t="s">
        <v>7329</v>
      </c>
      <c r="M2355" s="1" t="s">
        <v>1988</v>
      </c>
      <c r="N2355" s="1" t="s">
        <v>1989</v>
      </c>
      <c r="O2355" s="3">
        <v>185</v>
      </c>
      <c r="P2355">
        <v>1</v>
      </c>
      <c r="Q2355" s="3">
        <v>185</v>
      </c>
      <c r="R2355" s="1" t="s">
        <v>1958</v>
      </c>
      <c r="S2355" s="3">
        <v>12</v>
      </c>
      <c r="T2355">
        <v>9</v>
      </c>
      <c r="U2355" t="str">
        <f>IF(Ecommerce_Sales[[#This Row],[Delivery_Time_Days]]&gt;7,"Delay",IF(Ecommerce_Sales[[#This Row],[Delivery_Time_Days]] = 0,"No delivery",IF(Ecommerce_Sales[[#This Row],[Delivery_Time_Days]]&lt;=7,"On-time")))</f>
        <v>Delay</v>
      </c>
      <c r="V2355" s="7">
        <f>Ecommerce_Sales[[#This Row],[Profit]]/Ecommerce_Sales[[#This Row],[Total_Price]]</f>
        <v>0.24864864864864866</v>
      </c>
      <c r="W2355" s="3">
        <v>46</v>
      </c>
      <c r="X2355" s="3"/>
    </row>
    <row r="2356" spans="1:24" x14ac:dyDescent="0.25">
      <c r="A2356" s="1" t="s">
        <v>7330</v>
      </c>
      <c r="B2356" s="1" t="s">
        <v>434</v>
      </c>
      <c r="C2356" s="1" t="s">
        <v>435</v>
      </c>
      <c r="D2356" s="1" t="s">
        <v>1980</v>
      </c>
      <c r="E2356" s="1" t="s">
        <v>1981</v>
      </c>
      <c r="F2356" s="2">
        <v>45463</v>
      </c>
      <c r="G2356" s="2">
        <v>44958</v>
      </c>
      <c r="H2356" s="2" t="str">
        <f>TEXT(Ecommerce_Sales[[#This Row],[Order_Date]],"mmmm")</f>
        <v>February</v>
      </c>
      <c r="I2356" s="2" t="str">
        <f>TEXT(Ecommerce_Sales[[#This Row],[Order_Date]],"yyyy")</f>
        <v>2023</v>
      </c>
      <c r="J2356" s="2" t="str">
        <f>TEXT(Ecommerce_Sales[[#This Row],[Order_Date]],"mmmm")</f>
        <v>February</v>
      </c>
      <c r="K2356" s="1" t="s">
        <v>1986</v>
      </c>
      <c r="L2356" s="1" t="s">
        <v>7028</v>
      </c>
      <c r="M2356" s="1" t="s">
        <v>2065</v>
      </c>
      <c r="N2356" s="1" t="s">
        <v>1978</v>
      </c>
      <c r="O2356" s="3">
        <v>281</v>
      </c>
      <c r="P2356">
        <v>3</v>
      </c>
      <c r="Q2356" s="3">
        <v>844</v>
      </c>
      <c r="R2356" s="1" t="s">
        <v>1951</v>
      </c>
      <c r="S2356" s="3">
        <v>82</v>
      </c>
      <c r="U2356" t="str">
        <f>IF(Ecommerce_Sales[[#This Row],[Delivery_Time_Days]]&gt;7,"Delay",IF(Ecommerce_Sales[[#This Row],[Delivery_Time_Days]] = 0,"No delivery",IF(Ecommerce_Sales[[#This Row],[Delivery_Time_Days]]&lt;=7,"On-time")))</f>
        <v>No delivery</v>
      </c>
      <c r="V2356" s="7">
        <f>Ecommerce_Sales[[#This Row],[Profit]]/Ecommerce_Sales[[#This Row],[Total_Price]]</f>
        <v>0.34952606635071087</v>
      </c>
      <c r="W2356" s="3">
        <v>295</v>
      </c>
      <c r="X2356" s="3"/>
    </row>
    <row r="2357" spans="1:24" x14ac:dyDescent="0.25">
      <c r="A2357" s="1" t="s">
        <v>7331</v>
      </c>
      <c r="B2357" s="1" t="s">
        <v>783</v>
      </c>
      <c r="C2357" s="1" t="s">
        <v>784</v>
      </c>
      <c r="D2357" s="1" t="s">
        <v>3433</v>
      </c>
      <c r="E2357" s="1" t="s">
        <v>1961</v>
      </c>
      <c r="F2357" s="2">
        <v>45152</v>
      </c>
      <c r="G2357" s="2">
        <v>45586</v>
      </c>
      <c r="H2357" s="2" t="str">
        <f>TEXT(Ecommerce_Sales[[#This Row],[Order_Date]],"mmmm")</f>
        <v>October</v>
      </c>
      <c r="I2357" s="2" t="str">
        <f>TEXT(Ecommerce_Sales[[#This Row],[Order_Date]],"yyyy")</f>
        <v>2024</v>
      </c>
      <c r="J2357" s="2" t="str">
        <f>TEXT(Ecommerce_Sales[[#This Row],[Order_Date]],"mmmm")</f>
        <v>October</v>
      </c>
      <c r="K2357" s="1" t="s">
        <v>1992</v>
      </c>
      <c r="L2357" s="1" t="s">
        <v>7332</v>
      </c>
      <c r="M2357" s="1" t="s">
        <v>2247</v>
      </c>
      <c r="N2357" s="1" t="s">
        <v>1957</v>
      </c>
      <c r="O2357" s="3">
        <v>927</v>
      </c>
      <c r="P2357">
        <v>2</v>
      </c>
      <c r="Q2357" s="3">
        <v>1853</v>
      </c>
      <c r="R2357" s="1" t="s">
        <v>1958</v>
      </c>
      <c r="S2357" s="3">
        <v>233</v>
      </c>
      <c r="U2357" t="str">
        <f>IF(Ecommerce_Sales[[#This Row],[Delivery_Time_Days]]&gt;7,"Delay",IF(Ecommerce_Sales[[#This Row],[Delivery_Time_Days]] = 0,"No delivery",IF(Ecommerce_Sales[[#This Row],[Delivery_Time_Days]]&lt;=7,"On-time")))</f>
        <v>No delivery</v>
      </c>
      <c r="V2357" s="7">
        <f>Ecommerce_Sales[[#This Row],[Profit]]/Ecommerce_Sales[[#This Row],[Total_Price]]</f>
        <v>0.15002698327037237</v>
      </c>
      <c r="W2357" s="3">
        <v>278</v>
      </c>
      <c r="X2357" s="3"/>
    </row>
    <row r="2358" spans="1:24" x14ac:dyDescent="0.25">
      <c r="A2358" s="1" t="s">
        <v>7333</v>
      </c>
      <c r="B2358" s="1" t="s">
        <v>906</v>
      </c>
      <c r="C2358" s="1" t="s">
        <v>907</v>
      </c>
      <c r="D2358" s="1" t="s">
        <v>6869</v>
      </c>
      <c r="E2358" s="1" t="s">
        <v>1946</v>
      </c>
      <c r="F2358" s="2">
        <v>45095</v>
      </c>
      <c r="G2358" s="2">
        <v>45337</v>
      </c>
      <c r="H2358" s="2" t="str">
        <f>TEXT(Ecommerce_Sales[[#This Row],[Order_Date]],"mmmm")</f>
        <v>February</v>
      </c>
      <c r="I2358" s="2" t="str">
        <f>TEXT(Ecommerce_Sales[[#This Row],[Order_Date]],"yyyy")</f>
        <v>2024</v>
      </c>
      <c r="J2358" s="2" t="str">
        <f>TEXT(Ecommerce_Sales[[#This Row],[Order_Date]],"mmmm")</f>
        <v>February</v>
      </c>
      <c r="K2358" s="1" t="s">
        <v>1986</v>
      </c>
      <c r="L2358" s="1" t="s">
        <v>7334</v>
      </c>
      <c r="M2358" s="1" t="s">
        <v>1972</v>
      </c>
      <c r="N2358" s="1" t="s">
        <v>1973</v>
      </c>
      <c r="O2358" s="3">
        <v>470</v>
      </c>
      <c r="P2358">
        <v>1</v>
      </c>
      <c r="Q2358" s="3">
        <v>470</v>
      </c>
      <c r="R2358" s="1" t="s">
        <v>2008</v>
      </c>
      <c r="S2358" s="3">
        <v>69</v>
      </c>
      <c r="U2358" t="str">
        <f>IF(Ecommerce_Sales[[#This Row],[Delivery_Time_Days]]&gt;7,"Delay",IF(Ecommerce_Sales[[#This Row],[Delivery_Time_Days]] = 0,"No delivery",IF(Ecommerce_Sales[[#This Row],[Delivery_Time_Days]]&lt;=7,"On-time")))</f>
        <v>No delivery</v>
      </c>
      <c r="V2358" s="7">
        <f>Ecommerce_Sales[[#This Row],[Profit]]/Ecommerce_Sales[[#This Row],[Total_Price]]</f>
        <v>0.3</v>
      </c>
      <c r="W2358" s="3">
        <v>141</v>
      </c>
      <c r="X2358" s="3"/>
    </row>
    <row r="2359" spans="1:24" x14ac:dyDescent="0.25">
      <c r="A2359" s="1" t="s">
        <v>7335</v>
      </c>
      <c r="B2359" s="1" t="s">
        <v>22</v>
      </c>
      <c r="C2359" s="1" t="s">
        <v>23</v>
      </c>
      <c r="D2359" s="1" t="s">
        <v>4747</v>
      </c>
      <c r="E2359" s="1" t="s">
        <v>1966</v>
      </c>
      <c r="F2359" s="2">
        <v>45527</v>
      </c>
      <c r="G2359" s="2">
        <v>45594</v>
      </c>
      <c r="H2359" s="2" t="str">
        <f>TEXT(Ecommerce_Sales[[#This Row],[Order_Date]],"mmmm")</f>
        <v>October</v>
      </c>
      <c r="I2359" s="2" t="str">
        <f>TEXT(Ecommerce_Sales[[#This Row],[Order_Date]],"yyyy")</f>
        <v>2024</v>
      </c>
      <c r="J2359" s="2" t="str">
        <f>TEXT(Ecommerce_Sales[[#This Row],[Order_Date]],"mmmm")</f>
        <v>October</v>
      </c>
      <c r="K2359" s="1" t="s">
        <v>1947</v>
      </c>
      <c r="L2359" s="1" t="s">
        <v>7336</v>
      </c>
      <c r="M2359" s="1" t="s">
        <v>1972</v>
      </c>
      <c r="N2359" s="1" t="s">
        <v>1973</v>
      </c>
      <c r="O2359" s="3">
        <v>910</v>
      </c>
      <c r="P2359">
        <v>3</v>
      </c>
      <c r="Q2359" s="3">
        <v>2729</v>
      </c>
      <c r="R2359" s="1" t="s">
        <v>1951</v>
      </c>
      <c r="S2359" s="3">
        <v>308</v>
      </c>
      <c r="T2359">
        <v>7</v>
      </c>
      <c r="U2359" t="str">
        <f>IF(Ecommerce_Sales[[#This Row],[Delivery_Time_Days]]&gt;7,"Delay",IF(Ecommerce_Sales[[#This Row],[Delivery_Time_Days]] = 0,"No delivery",IF(Ecommerce_Sales[[#This Row],[Delivery_Time_Days]]&lt;=7,"On-time")))</f>
        <v>On-time</v>
      </c>
      <c r="V2359" s="7">
        <f>Ecommerce_Sales[[#This Row],[Profit]]/Ecommerce_Sales[[#This Row],[Total_Price]]</f>
        <v>0.30010993037742761</v>
      </c>
      <c r="W2359" s="3">
        <v>819</v>
      </c>
      <c r="X2359" s="3"/>
    </row>
    <row r="2360" spans="1:24" x14ac:dyDescent="0.25">
      <c r="A2360" s="1" t="s">
        <v>7337</v>
      </c>
      <c r="B2360" s="1" t="s">
        <v>40</v>
      </c>
      <c r="C2360" s="1" t="s">
        <v>41</v>
      </c>
      <c r="D2360" s="1" t="s">
        <v>2800</v>
      </c>
      <c r="E2360" s="1" t="s">
        <v>1954</v>
      </c>
      <c r="F2360" s="2">
        <v>45493</v>
      </c>
      <c r="G2360" s="2">
        <v>45082</v>
      </c>
      <c r="H2360" s="2" t="str">
        <f>TEXT(Ecommerce_Sales[[#This Row],[Order_Date]],"mmmm")</f>
        <v>June</v>
      </c>
      <c r="I2360" s="2" t="str">
        <f>TEXT(Ecommerce_Sales[[#This Row],[Order_Date]],"yyyy")</f>
        <v>2023</v>
      </c>
      <c r="J2360" s="2" t="str">
        <f>TEXT(Ecommerce_Sales[[#This Row],[Order_Date]],"mmmm")</f>
        <v>June</v>
      </c>
      <c r="K2360" s="1" t="s">
        <v>1947</v>
      </c>
      <c r="L2360" s="1" t="s">
        <v>7338</v>
      </c>
      <c r="M2360" s="1" t="s">
        <v>1949</v>
      </c>
      <c r="N2360" s="1" t="s">
        <v>1950</v>
      </c>
      <c r="O2360" s="3">
        <v>838</v>
      </c>
      <c r="P2360">
        <v>1</v>
      </c>
      <c r="Q2360" s="3">
        <v>838</v>
      </c>
      <c r="R2360" s="1" t="s">
        <v>1951</v>
      </c>
      <c r="S2360" s="3">
        <v>54</v>
      </c>
      <c r="T2360">
        <v>2</v>
      </c>
      <c r="U2360" t="str">
        <f>IF(Ecommerce_Sales[[#This Row],[Delivery_Time_Days]]&gt;7,"Delay",IF(Ecommerce_Sales[[#This Row],[Delivery_Time_Days]] = 0,"No delivery",IF(Ecommerce_Sales[[#This Row],[Delivery_Time_Days]]&lt;=7,"On-time")))</f>
        <v>On-time</v>
      </c>
      <c r="V2360" s="7">
        <f>Ecommerce_Sales[[#This Row],[Profit]]/Ecommerce_Sales[[#This Row],[Total_Price]]</f>
        <v>0.3997613365155131</v>
      </c>
      <c r="W2360" s="3">
        <v>335</v>
      </c>
      <c r="X2360" s="3"/>
    </row>
    <row r="2361" spans="1:24" x14ac:dyDescent="0.25">
      <c r="A2361" s="1" t="s">
        <v>7339</v>
      </c>
      <c r="B2361" s="1" t="s">
        <v>1848</v>
      </c>
      <c r="C2361" s="1" t="s">
        <v>1849</v>
      </c>
      <c r="D2361" s="1" t="s">
        <v>7340</v>
      </c>
      <c r="E2361" s="1" t="s">
        <v>1996</v>
      </c>
      <c r="F2361" s="2">
        <v>45180</v>
      </c>
      <c r="G2361" s="2">
        <v>45374</v>
      </c>
      <c r="H2361" s="2" t="str">
        <f>TEXT(Ecommerce_Sales[[#This Row],[Order_Date]],"mmmm")</f>
        <v>March</v>
      </c>
      <c r="I2361" s="2" t="str">
        <f>TEXT(Ecommerce_Sales[[#This Row],[Order_Date]],"yyyy")</f>
        <v>2024</v>
      </c>
      <c r="J2361" s="2" t="str">
        <f>TEXT(Ecommerce_Sales[[#This Row],[Order_Date]],"mmmm")</f>
        <v>March</v>
      </c>
      <c r="K2361" s="1" t="s">
        <v>1947</v>
      </c>
      <c r="L2361" s="1" t="s">
        <v>7341</v>
      </c>
      <c r="M2361" s="1" t="s">
        <v>2072</v>
      </c>
      <c r="N2361" s="1" t="s">
        <v>1950</v>
      </c>
      <c r="O2361" s="3">
        <v>975</v>
      </c>
      <c r="P2361">
        <v>3</v>
      </c>
      <c r="Q2361" s="3">
        <v>2925</v>
      </c>
      <c r="R2361" s="1" t="s">
        <v>2016</v>
      </c>
      <c r="S2361" s="3">
        <v>365</v>
      </c>
      <c r="T2361">
        <v>5</v>
      </c>
      <c r="U2361" t="str">
        <f>IF(Ecommerce_Sales[[#This Row],[Delivery_Time_Days]]&gt;7,"Delay",IF(Ecommerce_Sales[[#This Row],[Delivery_Time_Days]] = 0,"No delivery",IF(Ecommerce_Sales[[#This Row],[Delivery_Time_Days]]&lt;=7,"On-time")))</f>
        <v>On-time</v>
      </c>
      <c r="V2361" s="7">
        <f>Ecommerce_Sales[[#This Row],[Profit]]/Ecommerce_Sales[[#This Row],[Total_Price]]</f>
        <v>0.4</v>
      </c>
      <c r="W2361" s="3">
        <v>1170</v>
      </c>
      <c r="X2361" s="3"/>
    </row>
    <row r="2362" spans="1:24" x14ac:dyDescent="0.25">
      <c r="A2362" s="1" t="s">
        <v>7342</v>
      </c>
      <c r="B2362" s="1" t="s">
        <v>418</v>
      </c>
      <c r="C2362" s="1" t="s">
        <v>419</v>
      </c>
      <c r="D2362" s="1" t="s">
        <v>2201</v>
      </c>
      <c r="E2362" s="1" t="s">
        <v>1961</v>
      </c>
      <c r="F2362" s="2">
        <v>45044</v>
      </c>
      <c r="G2362" s="2">
        <v>44989</v>
      </c>
      <c r="H2362" s="2" t="str">
        <f>TEXT(Ecommerce_Sales[[#This Row],[Order_Date]],"mmmm")</f>
        <v>March</v>
      </c>
      <c r="I2362" s="2" t="str">
        <f>TEXT(Ecommerce_Sales[[#This Row],[Order_Date]],"yyyy")</f>
        <v>2023</v>
      </c>
      <c r="J2362" s="2" t="str">
        <f>TEXT(Ecommerce_Sales[[#This Row],[Order_Date]],"mmmm")</f>
        <v>March</v>
      </c>
      <c r="K2362" s="1" t="s">
        <v>1947</v>
      </c>
      <c r="L2362" s="1" t="s">
        <v>7343</v>
      </c>
      <c r="M2362" s="1" t="s">
        <v>1998</v>
      </c>
      <c r="N2362" s="1" t="s">
        <v>1973</v>
      </c>
      <c r="O2362" s="3">
        <v>722</v>
      </c>
      <c r="P2362">
        <v>4</v>
      </c>
      <c r="Q2362" s="3">
        <v>2887</v>
      </c>
      <c r="R2362" s="1" t="s">
        <v>1958</v>
      </c>
      <c r="S2362" s="3">
        <v>427</v>
      </c>
      <c r="T2362">
        <v>5</v>
      </c>
      <c r="U2362" t="str">
        <f>IF(Ecommerce_Sales[[#This Row],[Delivery_Time_Days]]&gt;7,"Delay",IF(Ecommerce_Sales[[#This Row],[Delivery_Time_Days]] = 0,"No delivery",IF(Ecommerce_Sales[[#This Row],[Delivery_Time_Days]]&lt;=7,"On-time")))</f>
        <v>On-time</v>
      </c>
      <c r="V2362" s="7">
        <f>Ecommerce_Sales[[#This Row],[Profit]]/Ecommerce_Sales[[#This Row],[Total_Price]]</f>
        <v>0.29996536196744022</v>
      </c>
      <c r="W2362" s="3">
        <v>866</v>
      </c>
      <c r="X2362" s="3"/>
    </row>
    <row r="2363" spans="1:24" x14ac:dyDescent="0.25">
      <c r="A2363" s="1" t="s">
        <v>7344</v>
      </c>
      <c r="B2363" s="1" t="s">
        <v>464</v>
      </c>
      <c r="C2363" s="1" t="s">
        <v>814</v>
      </c>
      <c r="D2363" s="1" t="s">
        <v>2439</v>
      </c>
      <c r="E2363" s="1" t="s">
        <v>1961</v>
      </c>
      <c r="F2363" s="2">
        <v>45549</v>
      </c>
      <c r="G2363" s="2">
        <v>45301</v>
      </c>
      <c r="H2363" s="2" t="str">
        <f>TEXT(Ecommerce_Sales[[#This Row],[Order_Date]],"mmmm")</f>
        <v>January</v>
      </c>
      <c r="I2363" s="2" t="str">
        <f>TEXT(Ecommerce_Sales[[#This Row],[Order_Date]],"yyyy")</f>
        <v>2024</v>
      </c>
      <c r="J2363" s="2" t="str">
        <f>TEXT(Ecommerce_Sales[[#This Row],[Order_Date]],"mmmm")</f>
        <v>January</v>
      </c>
      <c r="K2363" s="1" t="s">
        <v>1947</v>
      </c>
      <c r="L2363" s="1" t="s">
        <v>4029</v>
      </c>
      <c r="M2363" s="1" t="s">
        <v>1977</v>
      </c>
      <c r="N2363" s="1" t="s">
        <v>1978</v>
      </c>
      <c r="O2363" s="3">
        <v>817</v>
      </c>
      <c r="P2363">
        <v>1</v>
      </c>
      <c r="Q2363" s="3">
        <v>817</v>
      </c>
      <c r="R2363" s="1" t="s">
        <v>1958</v>
      </c>
      <c r="S2363" s="3">
        <v>103</v>
      </c>
      <c r="T2363">
        <v>4</v>
      </c>
      <c r="U2363" t="str">
        <f>IF(Ecommerce_Sales[[#This Row],[Delivery_Time_Days]]&gt;7,"Delay",IF(Ecommerce_Sales[[#This Row],[Delivery_Time_Days]] = 0,"No delivery",IF(Ecommerce_Sales[[#This Row],[Delivery_Time_Days]]&lt;=7,"On-time")))</f>
        <v>On-time</v>
      </c>
      <c r="V2363" s="7">
        <f>Ecommerce_Sales[[#This Row],[Profit]]/Ecommerce_Sales[[#This Row],[Total_Price]]</f>
        <v>0.35006119951040393</v>
      </c>
      <c r="W2363" s="3">
        <v>286</v>
      </c>
      <c r="X2363" s="3"/>
    </row>
    <row r="2364" spans="1:24" x14ac:dyDescent="0.25">
      <c r="A2364" s="1" t="s">
        <v>7345</v>
      </c>
      <c r="B2364" s="1" t="s">
        <v>148</v>
      </c>
      <c r="C2364" s="1" t="s">
        <v>149</v>
      </c>
      <c r="D2364" s="1" t="s">
        <v>6393</v>
      </c>
      <c r="E2364" s="1" t="s">
        <v>2005</v>
      </c>
      <c r="F2364" s="2">
        <v>45233</v>
      </c>
      <c r="G2364" s="2">
        <v>45633</v>
      </c>
      <c r="H2364" s="2" t="str">
        <f>TEXT(Ecommerce_Sales[[#This Row],[Order_Date]],"mmmm")</f>
        <v>December</v>
      </c>
      <c r="I2364" s="2" t="str">
        <f>TEXT(Ecommerce_Sales[[#This Row],[Order_Date]],"yyyy")</f>
        <v>2024</v>
      </c>
      <c r="J2364" s="2" t="str">
        <f>TEXT(Ecommerce_Sales[[#This Row],[Order_Date]],"mmmm")</f>
        <v>December</v>
      </c>
      <c r="K2364" s="1" t="s">
        <v>1947</v>
      </c>
      <c r="L2364" s="1" t="s">
        <v>7346</v>
      </c>
      <c r="M2364" s="1" t="s">
        <v>2043</v>
      </c>
      <c r="N2364" s="1" t="s">
        <v>1989</v>
      </c>
      <c r="O2364" s="3">
        <v>580</v>
      </c>
      <c r="P2364">
        <v>2</v>
      </c>
      <c r="Q2364" s="3">
        <v>1161</v>
      </c>
      <c r="R2364" s="1" t="s">
        <v>1951</v>
      </c>
      <c r="S2364" s="3">
        <v>172</v>
      </c>
      <c r="T2364">
        <v>5</v>
      </c>
      <c r="U2364" t="str">
        <f>IF(Ecommerce_Sales[[#This Row],[Delivery_Time_Days]]&gt;7,"Delay",IF(Ecommerce_Sales[[#This Row],[Delivery_Time_Days]] = 0,"No delivery",IF(Ecommerce_Sales[[#This Row],[Delivery_Time_Days]]&lt;=7,"On-time")))</f>
        <v>On-time</v>
      </c>
      <c r="V2364" s="7">
        <f>Ecommerce_Sales[[#This Row],[Profit]]/Ecommerce_Sales[[#This Row],[Total_Price]]</f>
        <v>0.24978466838931956</v>
      </c>
      <c r="W2364" s="3">
        <v>290</v>
      </c>
      <c r="X2364" s="3"/>
    </row>
    <row r="2365" spans="1:24" x14ac:dyDescent="0.25">
      <c r="A2365" s="1" t="s">
        <v>7347</v>
      </c>
      <c r="B2365" s="1" t="s">
        <v>174</v>
      </c>
      <c r="C2365" s="1" t="s">
        <v>175</v>
      </c>
      <c r="D2365" s="1" t="s">
        <v>5232</v>
      </c>
      <c r="E2365" s="1" t="s">
        <v>1954</v>
      </c>
      <c r="F2365" s="2">
        <v>45520</v>
      </c>
      <c r="G2365" s="2">
        <v>45340</v>
      </c>
      <c r="H2365" s="2" t="str">
        <f>TEXT(Ecommerce_Sales[[#This Row],[Order_Date]],"mmmm")</f>
        <v>February</v>
      </c>
      <c r="I2365" s="2" t="str">
        <f>TEXT(Ecommerce_Sales[[#This Row],[Order_Date]],"yyyy")</f>
        <v>2024</v>
      </c>
      <c r="J2365" s="2" t="str">
        <f>TEXT(Ecommerce_Sales[[#This Row],[Order_Date]],"mmmm")</f>
        <v>February</v>
      </c>
      <c r="K2365" s="1" t="s">
        <v>1947</v>
      </c>
      <c r="L2365" s="1" t="s">
        <v>7348</v>
      </c>
      <c r="M2365" s="1" t="s">
        <v>2026</v>
      </c>
      <c r="N2365" s="1" t="s">
        <v>1978</v>
      </c>
      <c r="O2365" s="3">
        <v>518</v>
      </c>
      <c r="P2365">
        <v>4</v>
      </c>
      <c r="Q2365" s="3">
        <v>2070</v>
      </c>
      <c r="R2365" s="1" t="s">
        <v>2012</v>
      </c>
      <c r="S2365" s="3">
        <v>231</v>
      </c>
      <c r="T2365">
        <v>5</v>
      </c>
      <c r="U2365" t="str">
        <f>IF(Ecommerce_Sales[[#This Row],[Delivery_Time_Days]]&gt;7,"Delay",IF(Ecommerce_Sales[[#This Row],[Delivery_Time_Days]] = 0,"No delivery",IF(Ecommerce_Sales[[#This Row],[Delivery_Time_Days]]&lt;=7,"On-time")))</f>
        <v>On-time</v>
      </c>
      <c r="V2365" s="7">
        <f>Ecommerce_Sales[[#This Row],[Profit]]/Ecommerce_Sales[[#This Row],[Total_Price]]</f>
        <v>0.35024154589371981</v>
      </c>
      <c r="W2365" s="3">
        <v>725</v>
      </c>
      <c r="X2365" s="3"/>
    </row>
    <row r="2366" spans="1:24" x14ac:dyDescent="0.25">
      <c r="A2366" s="1" t="s">
        <v>7349</v>
      </c>
      <c r="B2366" s="1" t="s">
        <v>24</v>
      </c>
      <c r="C2366" s="1" t="s">
        <v>25</v>
      </c>
      <c r="D2366" s="1" t="s">
        <v>3507</v>
      </c>
      <c r="E2366" s="1" t="s">
        <v>1954</v>
      </c>
      <c r="F2366" s="2">
        <v>45534</v>
      </c>
      <c r="G2366" s="2">
        <v>45369</v>
      </c>
      <c r="H2366" s="2" t="str">
        <f>TEXT(Ecommerce_Sales[[#This Row],[Order_Date]],"mmmm")</f>
        <v>March</v>
      </c>
      <c r="I2366" s="2" t="str">
        <f>TEXT(Ecommerce_Sales[[#This Row],[Order_Date]],"yyyy")</f>
        <v>2024</v>
      </c>
      <c r="J2366" s="2" t="str">
        <f>TEXT(Ecommerce_Sales[[#This Row],[Order_Date]],"mmmm")</f>
        <v>March</v>
      </c>
      <c r="K2366" s="1" t="s">
        <v>1947</v>
      </c>
      <c r="L2366" s="1" t="s">
        <v>7350</v>
      </c>
      <c r="M2366" s="1" t="s">
        <v>1983</v>
      </c>
      <c r="N2366" s="1" t="s">
        <v>1950</v>
      </c>
      <c r="O2366" s="3">
        <v>690</v>
      </c>
      <c r="P2366">
        <v>1</v>
      </c>
      <c r="Q2366" s="3">
        <v>690</v>
      </c>
      <c r="R2366" s="1" t="s">
        <v>1958</v>
      </c>
      <c r="S2366" s="3">
        <v>92</v>
      </c>
      <c r="T2366">
        <v>5</v>
      </c>
      <c r="U2366" t="str">
        <f>IF(Ecommerce_Sales[[#This Row],[Delivery_Time_Days]]&gt;7,"Delay",IF(Ecommerce_Sales[[#This Row],[Delivery_Time_Days]] = 0,"No delivery",IF(Ecommerce_Sales[[#This Row],[Delivery_Time_Days]]&lt;=7,"On-time")))</f>
        <v>On-time</v>
      </c>
      <c r="V2366" s="7">
        <f>Ecommerce_Sales[[#This Row],[Profit]]/Ecommerce_Sales[[#This Row],[Total_Price]]</f>
        <v>0.4</v>
      </c>
      <c r="W2366" s="3">
        <v>276</v>
      </c>
      <c r="X2366" s="3"/>
    </row>
    <row r="2367" spans="1:24" x14ac:dyDescent="0.25">
      <c r="A2367" s="1" t="s">
        <v>7351</v>
      </c>
      <c r="B2367" s="1" t="s">
        <v>1306</v>
      </c>
      <c r="C2367" s="1" t="s">
        <v>1307</v>
      </c>
      <c r="D2367" s="1" t="s">
        <v>3169</v>
      </c>
      <c r="E2367" s="1" t="s">
        <v>1946</v>
      </c>
      <c r="F2367" s="2">
        <v>44993</v>
      </c>
      <c r="G2367" s="2">
        <v>45386</v>
      </c>
      <c r="H2367" s="2" t="str">
        <f>TEXT(Ecommerce_Sales[[#This Row],[Order_Date]],"mmmm")</f>
        <v>April</v>
      </c>
      <c r="I2367" s="2" t="str">
        <f>TEXT(Ecommerce_Sales[[#This Row],[Order_Date]],"yyyy")</f>
        <v>2024</v>
      </c>
      <c r="J2367" s="2" t="str">
        <f>TEXT(Ecommerce_Sales[[#This Row],[Order_Date]],"mmmm")</f>
        <v>April</v>
      </c>
      <c r="K2367" s="1" t="s">
        <v>1947</v>
      </c>
      <c r="L2367" s="1" t="s">
        <v>7352</v>
      </c>
      <c r="M2367" s="1" t="s">
        <v>2047</v>
      </c>
      <c r="N2367" s="1" t="s">
        <v>1989</v>
      </c>
      <c r="O2367" s="3">
        <v>401</v>
      </c>
      <c r="P2367">
        <v>5</v>
      </c>
      <c r="Q2367" s="3">
        <v>2003</v>
      </c>
      <c r="R2367" s="1" t="s">
        <v>1951</v>
      </c>
      <c r="S2367" s="3">
        <v>166</v>
      </c>
      <c r="T2367">
        <v>3</v>
      </c>
      <c r="U2367" t="str">
        <f>IF(Ecommerce_Sales[[#This Row],[Delivery_Time_Days]]&gt;7,"Delay",IF(Ecommerce_Sales[[#This Row],[Delivery_Time_Days]] = 0,"No delivery",IF(Ecommerce_Sales[[#This Row],[Delivery_Time_Days]]&lt;=7,"On-time")))</f>
        <v>On-time</v>
      </c>
      <c r="V2367" s="7">
        <f>Ecommerce_Sales[[#This Row],[Profit]]/Ecommerce_Sales[[#This Row],[Total_Price]]</f>
        <v>0.25012481278082876</v>
      </c>
      <c r="W2367" s="3">
        <v>501</v>
      </c>
      <c r="X2367" s="3"/>
    </row>
    <row r="2368" spans="1:24" x14ac:dyDescent="0.25">
      <c r="A2368" s="1" t="s">
        <v>7353</v>
      </c>
      <c r="B2368" s="1" t="s">
        <v>844</v>
      </c>
      <c r="C2368" s="1" t="s">
        <v>845</v>
      </c>
      <c r="D2368" s="1" t="s">
        <v>4802</v>
      </c>
      <c r="E2368" s="1" t="s">
        <v>1954</v>
      </c>
      <c r="F2368" s="2">
        <v>45646</v>
      </c>
      <c r="G2368" s="2">
        <v>45402</v>
      </c>
      <c r="H2368" s="2" t="str">
        <f>TEXT(Ecommerce_Sales[[#This Row],[Order_Date]],"mmmm")</f>
        <v>April</v>
      </c>
      <c r="I2368" s="2" t="str">
        <f>TEXT(Ecommerce_Sales[[#This Row],[Order_Date]],"yyyy")</f>
        <v>2024</v>
      </c>
      <c r="J2368" s="2" t="str">
        <f>TEXT(Ecommerce_Sales[[#This Row],[Order_Date]],"mmmm")</f>
        <v>April</v>
      </c>
      <c r="K2368" s="1" t="s">
        <v>1947</v>
      </c>
      <c r="L2368" s="1" t="s">
        <v>7354</v>
      </c>
      <c r="M2368" s="1" t="s">
        <v>1949</v>
      </c>
      <c r="N2368" s="1" t="s">
        <v>1950</v>
      </c>
      <c r="O2368" s="3">
        <v>1041</v>
      </c>
      <c r="P2368">
        <v>1</v>
      </c>
      <c r="Q2368" s="3">
        <v>1041</v>
      </c>
      <c r="R2368" s="1" t="s">
        <v>1958</v>
      </c>
      <c r="S2368" s="3">
        <v>129</v>
      </c>
      <c r="T2368">
        <v>3</v>
      </c>
      <c r="U2368" t="str">
        <f>IF(Ecommerce_Sales[[#This Row],[Delivery_Time_Days]]&gt;7,"Delay",IF(Ecommerce_Sales[[#This Row],[Delivery_Time_Days]] = 0,"No delivery",IF(Ecommerce_Sales[[#This Row],[Delivery_Time_Days]]&lt;=7,"On-time")))</f>
        <v>On-time</v>
      </c>
      <c r="V2368" s="7">
        <f>Ecommerce_Sales[[#This Row],[Profit]]/Ecommerce_Sales[[#This Row],[Total_Price]]</f>
        <v>0.40057636887608067</v>
      </c>
      <c r="W2368" s="3">
        <v>417</v>
      </c>
      <c r="X2368" s="3"/>
    </row>
    <row r="2369" spans="1:24" x14ac:dyDescent="0.25">
      <c r="A2369" s="1" t="s">
        <v>7355</v>
      </c>
      <c r="B2369" s="1" t="s">
        <v>324</v>
      </c>
      <c r="C2369" s="1" t="s">
        <v>325</v>
      </c>
      <c r="D2369" s="1" t="s">
        <v>7356</v>
      </c>
      <c r="E2369" s="1" t="s">
        <v>1966</v>
      </c>
      <c r="F2369" s="2">
        <v>45487</v>
      </c>
      <c r="G2369" s="2">
        <v>45539</v>
      </c>
      <c r="H2369" s="2" t="str">
        <f>TEXT(Ecommerce_Sales[[#This Row],[Order_Date]],"mmmm")</f>
        <v>September</v>
      </c>
      <c r="I2369" s="2" t="str">
        <f>TEXT(Ecommerce_Sales[[#This Row],[Order_Date]],"yyyy")</f>
        <v>2024</v>
      </c>
      <c r="J2369" s="2" t="str">
        <f>TEXT(Ecommerce_Sales[[#This Row],[Order_Date]],"mmmm")</f>
        <v>September</v>
      </c>
      <c r="K2369" s="1" t="s">
        <v>1947</v>
      </c>
      <c r="L2369" s="1" t="s">
        <v>7357</v>
      </c>
      <c r="M2369" s="1" t="s">
        <v>1956</v>
      </c>
      <c r="N2369" s="1" t="s">
        <v>1957</v>
      </c>
      <c r="O2369" s="3">
        <v>31</v>
      </c>
      <c r="P2369">
        <v>2</v>
      </c>
      <c r="Q2369" s="3">
        <v>62</v>
      </c>
      <c r="R2369" s="1" t="s">
        <v>1951</v>
      </c>
      <c r="S2369" s="3">
        <v>5</v>
      </c>
      <c r="T2369">
        <v>6</v>
      </c>
      <c r="U2369" t="str">
        <f>IF(Ecommerce_Sales[[#This Row],[Delivery_Time_Days]]&gt;7,"Delay",IF(Ecommerce_Sales[[#This Row],[Delivery_Time_Days]] = 0,"No delivery",IF(Ecommerce_Sales[[#This Row],[Delivery_Time_Days]]&lt;=7,"On-time")))</f>
        <v>On-time</v>
      </c>
      <c r="V2369" s="7">
        <f>Ecommerce_Sales[[#This Row],[Profit]]/Ecommerce_Sales[[#This Row],[Total_Price]]</f>
        <v>0.14516129032258066</v>
      </c>
      <c r="W2369" s="3">
        <v>9</v>
      </c>
      <c r="X2369" s="3"/>
    </row>
    <row r="2370" spans="1:24" x14ac:dyDescent="0.25">
      <c r="A2370" s="1" t="s">
        <v>7358</v>
      </c>
      <c r="B2370" s="1" t="s">
        <v>791</v>
      </c>
      <c r="C2370" s="1" t="s">
        <v>792</v>
      </c>
      <c r="D2370" s="1" t="s">
        <v>6370</v>
      </c>
      <c r="E2370" s="1" t="s">
        <v>1954</v>
      </c>
      <c r="F2370" s="2">
        <v>45068</v>
      </c>
      <c r="G2370" s="2">
        <v>45546</v>
      </c>
      <c r="H2370" s="2" t="str">
        <f>TEXT(Ecommerce_Sales[[#This Row],[Order_Date]],"mmmm")</f>
        <v>September</v>
      </c>
      <c r="I2370" s="2" t="str">
        <f>TEXT(Ecommerce_Sales[[#This Row],[Order_Date]],"yyyy")</f>
        <v>2024</v>
      </c>
      <c r="J2370" s="2" t="str">
        <f>TEXT(Ecommerce_Sales[[#This Row],[Order_Date]],"mmmm")</f>
        <v>September</v>
      </c>
      <c r="K2370" s="1" t="s">
        <v>1947</v>
      </c>
      <c r="L2370" s="1" t="s">
        <v>7359</v>
      </c>
      <c r="M2370" s="1" t="s">
        <v>1977</v>
      </c>
      <c r="N2370" s="1" t="s">
        <v>1978</v>
      </c>
      <c r="O2370" s="3">
        <v>403</v>
      </c>
      <c r="P2370">
        <v>1</v>
      </c>
      <c r="Q2370" s="3">
        <v>403</v>
      </c>
      <c r="R2370" s="1" t="s">
        <v>1958</v>
      </c>
      <c r="S2370" s="3">
        <v>50</v>
      </c>
      <c r="T2370">
        <v>4</v>
      </c>
      <c r="U2370" t="str">
        <f>IF(Ecommerce_Sales[[#This Row],[Delivery_Time_Days]]&gt;7,"Delay",IF(Ecommerce_Sales[[#This Row],[Delivery_Time_Days]] = 0,"No delivery",IF(Ecommerce_Sales[[#This Row],[Delivery_Time_Days]]&lt;=7,"On-time")))</f>
        <v>On-time</v>
      </c>
      <c r="V2370" s="7">
        <f>Ecommerce_Sales[[#This Row],[Profit]]/Ecommerce_Sales[[#This Row],[Total_Price]]</f>
        <v>0.34987593052109184</v>
      </c>
      <c r="W2370" s="3">
        <v>141</v>
      </c>
      <c r="X2370" s="3"/>
    </row>
    <row r="2371" spans="1:24" x14ac:dyDescent="0.25">
      <c r="A2371" s="1" t="s">
        <v>7360</v>
      </c>
      <c r="B2371" s="1" t="s">
        <v>819</v>
      </c>
      <c r="C2371" s="1" t="s">
        <v>820</v>
      </c>
      <c r="D2371" s="1" t="s">
        <v>2529</v>
      </c>
      <c r="E2371" s="1" t="s">
        <v>1946</v>
      </c>
      <c r="F2371" s="2">
        <v>45415</v>
      </c>
      <c r="G2371" s="2">
        <v>45025</v>
      </c>
      <c r="H2371" s="2" t="str">
        <f>TEXT(Ecommerce_Sales[[#This Row],[Order_Date]],"mmmm")</f>
        <v>April</v>
      </c>
      <c r="I2371" s="2" t="str">
        <f>TEXT(Ecommerce_Sales[[#This Row],[Order_Date]],"yyyy")</f>
        <v>2023</v>
      </c>
      <c r="J2371" s="2" t="str">
        <f>TEXT(Ecommerce_Sales[[#This Row],[Order_Date]],"mmmm")</f>
        <v>April</v>
      </c>
      <c r="K2371" s="1" t="s">
        <v>1947</v>
      </c>
      <c r="L2371" s="1" t="s">
        <v>7361</v>
      </c>
      <c r="M2371" s="1" t="s">
        <v>2065</v>
      </c>
      <c r="N2371" s="1" t="s">
        <v>1978</v>
      </c>
      <c r="O2371" s="3">
        <v>928</v>
      </c>
      <c r="P2371">
        <v>4</v>
      </c>
      <c r="Q2371" s="3">
        <v>3714</v>
      </c>
      <c r="R2371" s="1" t="s">
        <v>1951</v>
      </c>
      <c r="S2371" s="3">
        <v>222</v>
      </c>
      <c r="T2371">
        <v>4</v>
      </c>
      <c r="U2371" t="str">
        <f>IF(Ecommerce_Sales[[#This Row],[Delivery_Time_Days]]&gt;7,"Delay",IF(Ecommerce_Sales[[#This Row],[Delivery_Time_Days]] = 0,"No delivery",IF(Ecommerce_Sales[[#This Row],[Delivery_Time_Days]]&lt;=7,"On-time")))</f>
        <v>On-time</v>
      </c>
      <c r="V2371" s="7">
        <f>Ecommerce_Sales[[#This Row],[Profit]]/Ecommerce_Sales[[#This Row],[Total_Price]]</f>
        <v>0.35002692514808831</v>
      </c>
      <c r="W2371" s="3">
        <v>1300</v>
      </c>
      <c r="X2371" s="3"/>
    </row>
    <row r="2372" spans="1:24" x14ac:dyDescent="0.25">
      <c r="A2372" s="1" t="s">
        <v>7362</v>
      </c>
      <c r="B2372" s="1" t="s">
        <v>96</v>
      </c>
      <c r="C2372" s="1" t="s">
        <v>97</v>
      </c>
      <c r="D2372" s="1" t="s">
        <v>7363</v>
      </c>
      <c r="E2372" s="1" t="s">
        <v>1961</v>
      </c>
      <c r="F2372" s="2">
        <v>45608</v>
      </c>
      <c r="G2372" s="2">
        <v>45641</v>
      </c>
      <c r="H2372" s="2" t="str">
        <f>TEXT(Ecommerce_Sales[[#This Row],[Order_Date]],"mmmm")</f>
        <v>December</v>
      </c>
      <c r="I2372" s="2" t="str">
        <f>TEXT(Ecommerce_Sales[[#This Row],[Order_Date]],"yyyy")</f>
        <v>2024</v>
      </c>
      <c r="J2372" s="2" t="str">
        <f>TEXT(Ecommerce_Sales[[#This Row],[Order_Date]],"mmmm")</f>
        <v>December</v>
      </c>
      <c r="K2372" s="1" t="s">
        <v>1986</v>
      </c>
      <c r="L2372" s="1" t="s">
        <v>7288</v>
      </c>
      <c r="M2372" s="1" t="s">
        <v>1983</v>
      </c>
      <c r="N2372" s="1" t="s">
        <v>1950</v>
      </c>
      <c r="O2372" s="3">
        <v>1547</v>
      </c>
      <c r="P2372">
        <v>8</v>
      </c>
      <c r="Q2372" s="3">
        <v>12379</v>
      </c>
      <c r="R2372" s="1" t="s">
        <v>1958</v>
      </c>
      <c r="S2372" s="3">
        <v>1604</v>
      </c>
      <c r="U2372" t="str">
        <f>IF(Ecommerce_Sales[[#This Row],[Delivery_Time_Days]]&gt;7,"Delay",IF(Ecommerce_Sales[[#This Row],[Delivery_Time_Days]] = 0,"No delivery",IF(Ecommerce_Sales[[#This Row],[Delivery_Time_Days]]&lt;=7,"On-time")))</f>
        <v>No delivery</v>
      </c>
      <c r="V2372" s="7">
        <f>Ecommerce_Sales[[#This Row],[Profit]]/Ecommerce_Sales[[#This Row],[Total_Price]]</f>
        <v>0.39995153081832135</v>
      </c>
      <c r="W2372" s="3">
        <v>4951</v>
      </c>
      <c r="X2372" s="3"/>
    </row>
    <row r="2373" spans="1:24" x14ac:dyDescent="0.25">
      <c r="A2373" s="1" t="s">
        <v>7364</v>
      </c>
      <c r="B2373" s="1" t="s">
        <v>36</v>
      </c>
      <c r="C2373" s="1" t="s">
        <v>37</v>
      </c>
      <c r="D2373" s="1" t="s">
        <v>3639</v>
      </c>
      <c r="E2373" s="1" t="s">
        <v>1996</v>
      </c>
      <c r="F2373" s="2">
        <v>45463</v>
      </c>
      <c r="G2373" s="2">
        <v>45500</v>
      </c>
      <c r="H2373" s="2" t="str">
        <f>TEXT(Ecommerce_Sales[[#This Row],[Order_Date]],"mmmm")</f>
        <v>July</v>
      </c>
      <c r="I2373" s="2" t="str">
        <f>TEXT(Ecommerce_Sales[[#This Row],[Order_Date]],"yyyy")</f>
        <v>2024</v>
      </c>
      <c r="J2373" s="2" t="str">
        <f>TEXT(Ecommerce_Sales[[#This Row],[Order_Date]],"mmmm")</f>
        <v>July</v>
      </c>
      <c r="K2373" s="1" t="s">
        <v>1947</v>
      </c>
      <c r="L2373" s="1" t="s">
        <v>7365</v>
      </c>
      <c r="M2373" s="1" t="s">
        <v>2043</v>
      </c>
      <c r="N2373" s="1" t="s">
        <v>1989</v>
      </c>
      <c r="O2373" s="3">
        <v>1105</v>
      </c>
      <c r="P2373">
        <v>2</v>
      </c>
      <c r="Q2373" s="3">
        <v>2211</v>
      </c>
      <c r="R2373" s="1" t="s">
        <v>1958</v>
      </c>
      <c r="S2373" s="3">
        <v>251</v>
      </c>
      <c r="T2373">
        <v>10</v>
      </c>
      <c r="U2373" t="str">
        <f>IF(Ecommerce_Sales[[#This Row],[Delivery_Time_Days]]&gt;7,"Delay",IF(Ecommerce_Sales[[#This Row],[Delivery_Time_Days]] = 0,"No delivery",IF(Ecommerce_Sales[[#This Row],[Delivery_Time_Days]]&lt;=7,"On-time")))</f>
        <v>Delay</v>
      </c>
      <c r="V2373" s="7">
        <f>Ecommerce_Sales[[#This Row],[Profit]]/Ecommerce_Sales[[#This Row],[Total_Price]]</f>
        <v>0.25011307100859342</v>
      </c>
      <c r="W2373" s="3">
        <v>553</v>
      </c>
      <c r="X2373" s="3"/>
    </row>
    <row r="2374" spans="1:24" x14ac:dyDescent="0.25">
      <c r="A2374" s="1" t="s">
        <v>7366</v>
      </c>
      <c r="B2374" s="1" t="s">
        <v>1577</v>
      </c>
      <c r="C2374" s="1" t="s">
        <v>1578</v>
      </c>
      <c r="D2374" s="1" t="s">
        <v>2932</v>
      </c>
      <c r="E2374" s="1" t="s">
        <v>2005</v>
      </c>
      <c r="F2374" s="2">
        <v>45113</v>
      </c>
      <c r="G2374" s="2">
        <v>45028</v>
      </c>
      <c r="H2374" s="2" t="str">
        <f>TEXT(Ecommerce_Sales[[#This Row],[Order_Date]],"mmmm")</f>
        <v>April</v>
      </c>
      <c r="I2374" s="2" t="str">
        <f>TEXT(Ecommerce_Sales[[#This Row],[Order_Date]],"yyyy")</f>
        <v>2023</v>
      </c>
      <c r="J2374" s="2" t="str">
        <f>TEXT(Ecommerce_Sales[[#This Row],[Order_Date]],"mmmm")</f>
        <v>April</v>
      </c>
      <c r="K2374" s="1" t="s">
        <v>1986</v>
      </c>
      <c r="L2374" s="1" t="s">
        <v>3874</v>
      </c>
      <c r="M2374" s="1" t="s">
        <v>2026</v>
      </c>
      <c r="N2374" s="1" t="s">
        <v>1978</v>
      </c>
      <c r="O2374" s="3">
        <v>109</v>
      </c>
      <c r="P2374">
        <v>5</v>
      </c>
      <c r="Q2374" s="3">
        <v>546</v>
      </c>
      <c r="R2374" s="1" t="s">
        <v>1958</v>
      </c>
      <c r="S2374" s="3">
        <v>29</v>
      </c>
      <c r="U2374" t="str">
        <f>IF(Ecommerce_Sales[[#This Row],[Delivery_Time_Days]]&gt;7,"Delay",IF(Ecommerce_Sales[[#This Row],[Delivery_Time_Days]] = 0,"No delivery",IF(Ecommerce_Sales[[#This Row],[Delivery_Time_Days]]&lt;=7,"On-time")))</f>
        <v>No delivery</v>
      </c>
      <c r="V2374" s="7">
        <f>Ecommerce_Sales[[#This Row],[Profit]]/Ecommerce_Sales[[#This Row],[Total_Price]]</f>
        <v>0.3498168498168498</v>
      </c>
      <c r="W2374" s="3">
        <v>191</v>
      </c>
      <c r="X2374" s="3"/>
    </row>
    <row r="2375" spans="1:24" x14ac:dyDescent="0.25">
      <c r="A2375" s="1" t="s">
        <v>7367</v>
      </c>
      <c r="B2375" s="1" t="s">
        <v>896</v>
      </c>
      <c r="C2375" s="1" t="s">
        <v>897</v>
      </c>
      <c r="D2375" s="1" t="s">
        <v>4673</v>
      </c>
      <c r="E2375" s="1" t="s">
        <v>2005</v>
      </c>
      <c r="F2375" s="2">
        <v>45482</v>
      </c>
      <c r="G2375" s="2">
        <v>45036</v>
      </c>
      <c r="H2375" s="2" t="str">
        <f>TEXT(Ecommerce_Sales[[#This Row],[Order_Date]],"mmmm")</f>
        <v>April</v>
      </c>
      <c r="I2375" s="2" t="str">
        <f>TEXT(Ecommerce_Sales[[#This Row],[Order_Date]],"yyyy")</f>
        <v>2023</v>
      </c>
      <c r="J2375" s="2" t="str">
        <f>TEXT(Ecommerce_Sales[[#This Row],[Order_Date]],"mmmm")</f>
        <v>April</v>
      </c>
      <c r="K2375" s="1" t="s">
        <v>1947</v>
      </c>
      <c r="L2375" s="1" t="s">
        <v>7368</v>
      </c>
      <c r="M2375" s="1" t="s">
        <v>1949</v>
      </c>
      <c r="N2375" s="1" t="s">
        <v>1950</v>
      </c>
      <c r="O2375" s="3">
        <v>858</v>
      </c>
      <c r="P2375">
        <v>2</v>
      </c>
      <c r="Q2375" s="3">
        <v>1717</v>
      </c>
      <c r="R2375" s="1" t="s">
        <v>1958</v>
      </c>
      <c r="S2375" s="3">
        <v>187</v>
      </c>
      <c r="T2375">
        <v>3</v>
      </c>
      <c r="U2375" t="str">
        <f>IF(Ecommerce_Sales[[#This Row],[Delivery_Time_Days]]&gt;7,"Delay",IF(Ecommerce_Sales[[#This Row],[Delivery_Time_Days]] = 0,"No delivery",IF(Ecommerce_Sales[[#This Row],[Delivery_Time_Days]]&lt;=7,"On-time")))</f>
        <v>On-time</v>
      </c>
      <c r="V2375" s="7">
        <f>Ecommerce_Sales[[#This Row],[Profit]]/Ecommerce_Sales[[#This Row],[Total_Price]]</f>
        <v>0.40011648223645896</v>
      </c>
      <c r="W2375" s="3">
        <v>687</v>
      </c>
      <c r="X2375" s="3"/>
    </row>
    <row r="2376" spans="1:24" x14ac:dyDescent="0.25">
      <c r="A2376" s="1" t="s">
        <v>7369</v>
      </c>
      <c r="B2376" s="1" t="s">
        <v>214</v>
      </c>
      <c r="C2376" s="1" t="s">
        <v>215</v>
      </c>
      <c r="D2376" s="1" t="s">
        <v>3654</v>
      </c>
      <c r="E2376" s="1" t="s">
        <v>2005</v>
      </c>
      <c r="F2376" s="2">
        <v>45036</v>
      </c>
      <c r="G2376" s="2">
        <v>44957</v>
      </c>
      <c r="H2376" s="2" t="str">
        <f>TEXT(Ecommerce_Sales[[#This Row],[Order_Date]],"mmmm")</f>
        <v>January</v>
      </c>
      <c r="I2376" s="2" t="str">
        <f>TEXT(Ecommerce_Sales[[#This Row],[Order_Date]],"yyyy")</f>
        <v>2023</v>
      </c>
      <c r="J2376" s="2" t="str">
        <f>TEXT(Ecommerce_Sales[[#This Row],[Order_Date]],"mmmm")</f>
        <v>January</v>
      </c>
      <c r="K2376" s="1" t="s">
        <v>1986</v>
      </c>
      <c r="L2376" s="1" t="s">
        <v>7370</v>
      </c>
      <c r="M2376" s="1" t="s">
        <v>1998</v>
      </c>
      <c r="N2376" s="1" t="s">
        <v>1973</v>
      </c>
      <c r="O2376" s="3">
        <v>768</v>
      </c>
      <c r="P2376">
        <v>4</v>
      </c>
      <c r="Q2376" s="3">
        <v>3072</v>
      </c>
      <c r="R2376" s="1" t="s">
        <v>1958</v>
      </c>
      <c r="S2376" s="3">
        <v>304</v>
      </c>
      <c r="U2376" t="str">
        <f>IF(Ecommerce_Sales[[#This Row],[Delivery_Time_Days]]&gt;7,"Delay",IF(Ecommerce_Sales[[#This Row],[Delivery_Time_Days]] = 0,"No delivery",IF(Ecommerce_Sales[[#This Row],[Delivery_Time_Days]]&lt;=7,"On-time")))</f>
        <v>No delivery</v>
      </c>
      <c r="V2376" s="7">
        <f>Ecommerce_Sales[[#This Row],[Profit]]/Ecommerce_Sales[[#This Row],[Total_Price]]</f>
        <v>0.30013020833333331</v>
      </c>
      <c r="W2376" s="3">
        <v>922</v>
      </c>
      <c r="X2376" s="3"/>
    </row>
    <row r="2377" spans="1:24" x14ac:dyDescent="0.25">
      <c r="A2377" s="1" t="s">
        <v>7371</v>
      </c>
      <c r="B2377" s="1" t="s">
        <v>102</v>
      </c>
      <c r="C2377" s="1" t="s">
        <v>103</v>
      </c>
      <c r="D2377" s="1" t="s">
        <v>2651</v>
      </c>
      <c r="E2377" s="1" t="s">
        <v>1946</v>
      </c>
      <c r="F2377" s="2">
        <v>45465</v>
      </c>
      <c r="G2377" s="2">
        <v>45587</v>
      </c>
      <c r="H2377" s="2" t="str">
        <f>TEXT(Ecommerce_Sales[[#This Row],[Order_Date]],"mmmm")</f>
        <v>October</v>
      </c>
      <c r="I2377" s="2" t="str">
        <f>TEXT(Ecommerce_Sales[[#This Row],[Order_Date]],"yyyy")</f>
        <v>2024</v>
      </c>
      <c r="J2377" s="2" t="str">
        <f>TEXT(Ecommerce_Sales[[#This Row],[Order_Date]],"mmmm")</f>
        <v>October</v>
      </c>
      <c r="K2377" s="1" t="s">
        <v>1947</v>
      </c>
      <c r="L2377" s="1" t="s">
        <v>7372</v>
      </c>
      <c r="M2377" s="1" t="s">
        <v>1977</v>
      </c>
      <c r="N2377" s="1" t="s">
        <v>1978</v>
      </c>
      <c r="O2377" s="3">
        <v>1180</v>
      </c>
      <c r="P2377">
        <v>4</v>
      </c>
      <c r="Q2377" s="3">
        <v>4719</v>
      </c>
      <c r="R2377" s="1" t="s">
        <v>1951</v>
      </c>
      <c r="S2377" s="3">
        <v>417</v>
      </c>
      <c r="T2377">
        <v>8</v>
      </c>
      <c r="U2377" t="str">
        <f>IF(Ecommerce_Sales[[#This Row],[Delivery_Time_Days]]&gt;7,"Delay",IF(Ecommerce_Sales[[#This Row],[Delivery_Time_Days]] = 0,"No delivery",IF(Ecommerce_Sales[[#This Row],[Delivery_Time_Days]]&lt;=7,"On-time")))</f>
        <v>Delay</v>
      </c>
      <c r="V2377" s="7">
        <f>Ecommerce_Sales[[#This Row],[Profit]]/Ecommerce_Sales[[#This Row],[Total_Price]]</f>
        <v>0.35007416825598642</v>
      </c>
      <c r="W2377" s="3">
        <v>1652</v>
      </c>
      <c r="X2377" s="3"/>
    </row>
    <row r="2378" spans="1:24" x14ac:dyDescent="0.25">
      <c r="A2378" s="1" t="s">
        <v>7373</v>
      </c>
      <c r="B2378" s="1" t="s">
        <v>118</v>
      </c>
      <c r="C2378" s="1" t="s">
        <v>119</v>
      </c>
      <c r="D2378" s="1" t="s">
        <v>5472</v>
      </c>
      <c r="E2378" s="1" t="s">
        <v>1946</v>
      </c>
      <c r="F2378" s="2">
        <v>45292</v>
      </c>
      <c r="G2378" s="2">
        <v>45564</v>
      </c>
      <c r="H2378" s="2" t="str">
        <f>TEXT(Ecommerce_Sales[[#This Row],[Order_Date]],"mmmm")</f>
        <v>September</v>
      </c>
      <c r="I2378" s="2" t="str">
        <f>TEXT(Ecommerce_Sales[[#This Row],[Order_Date]],"yyyy")</f>
        <v>2024</v>
      </c>
      <c r="J2378" s="2" t="str">
        <f>TEXT(Ecommerce_Sales[[#This Row],[Order_Date]],"mmmm")</f>
        <v>September</v>
      </c>
      <c r="K2378" s="1" t="s">
        <v>1947</v>
      </c>
      <c r="L2378" s="1" t="s">
        <v>7374</v>
      </c>
      <c r="M2378" s="1" t="s">
        <v>2047</v>
      </c>
      <c r="N2378" s="1" t="s">
        <v>1989</v>
      </c>
      <c r="O2378" s="3">
        <v>231</v>
      </c>
      <c r="P2378">
        <v>1</v>
      </c>
      <c r="Q2378" s="3">
        <v>231</v>
      </c>
      <c r="R2378" s="1" t="s">
        <v>2008</v>
      </c>
      <c r="S2378" s="3">
        <v>27</v>
      </c>
      <c r="T2378">
        <v>8</v>
      </c>
      <c r="U2378" t="str">
        <f>IF(Ecommerce_Sales[[#This Row],[Delivery_Time_Days]]&gt;7,"Delay",IF(Ecommerce_Sales[[#This Row],[Delivery_Time_Days]] = 0,"No delivery",IF(Ecommerce_Sales[[#This Row],[Delivery_Time_Days]]&lt;=7,"On-time")))</f>
        <v>Delay</v>
      </c>
      <c r="V2378" s="7">
        <f>Ecommerce_Sales[[#This Row],[Profit]]/Ecommerce_Sales[[#This Row],[Total_Price]]</f>
        <v>0.25108225108225107</v>
      </c>
      <c r="W2378" s="3">
        <v>58</v>
      </c>
      <c r="X2378" s="3"/>
    </row>
    <row r="2379" spans="1:24" x14ac:dyDescent="0.25">
      <c r="A2379" s="1" t="s">
        <v>7375</v>
      </c>
      <c r="B2379" s="1" t="s">
        <v>764</v>
      </c>
      <c r="C2379" s="1" t="s">
        <v>765</v>
      </c>
      <c r="D2379" s="1" t="s">
        <v>4330</v>
      </c>
      <c r="E2379" s="1" t="s">
        <v>1981</v>
      </c>
      <c r="F2379" s="2">
        <v>45116</v>
      </c>
      <c r="G2379" s="2">
        <v>45378</v>
      </c>
      <c r="H2379" s="2" t="str">
        <f>TEXT(Ecommerce_Sales[[#This Row],[Order_Date]],"mmmm")</f>
        <v>March</v>
      </c>
      <c r="I2379" s="2" t="str">
        <f>TEXT(Ecommerce_Sales[[#This Row],[Order_Date]],"yyyy")</f>
        <v>2024</v>
      </c>
      <c r="J2379" s="2" t="str">
        <f>TEXT(Ecommerce_Sales[[#This Row],[Order_Date]],"mmmm")</f>
        <v>March</v>
      </c>
      <c r="K2379" s="1" t="s">
        <v>1947</v>
      </c>
      <c r="L2379" s="1" t="s">
        <v>7376</v>
      </c>
      <c r="M2379" s="1" t="s">
        <v>2002</v>
      </c>
      <c r="N2379" s="1" t="s">
        <v>1989</v>
      </c>
      <c r="O2379" s="3">
        <v>845</v>
      </c>
      <c r="P2379">
        <v>5</v>
      </c>
      <c r="Q2379" s="3">
        <v>4227</v>
      </c>
      <c r="R2379" s="1" t="s">
        <v>2016</v>
      </c>
      <c r="S2379" s="3">
        <v>283</v>
      </c>
      <c r="T2379">
        <v>2</v>
      </c>
      <c r="U2379" t="str">
        <f>IF(Ecommerce_Sales[[#This Row],[Delivery_Time_Days]]&gt;7,"Delay",IF(Ecommerce_Sales[[#This Row],[Delivery_Time_Days]] = 0,"No delivery",IF(Ecommerce_Sales[[#This Row],[Delivery_Time_Days]]&lt;=7,"On-time")))</f>
        <v>On-time</v>
      </c>
      <c r="V2379" s="7">
        <f>Ecommerce_Sales[[#This Row],[Profit]]/Ecommerce_Sales[[#This Row],[Total_Price]]</f>
        <v>0.25005914360066239</v>
      </c>
      <c r="W2379" s="3">
        <v>1057</v>
      </c>
      <c r="X2379" s="3"/>
    </row>
    <row r="2380" spans="1:24" x14ac:dyDescent="0.25">
      <c r="A2380" s="1" t="s">
        <v>7377</v>
      </c>
      <c r="B2380" s="1" t="s">
        <v>527</v>
      </c>
      <c r="C2380" s="1" t="s">
        <v>684</v>
      </c>
      <c r="D2380" s="1" t="s">
        <v>7261</v>
      </c>
      <c r="E2380" s="1" t="s">
        <v>1961</v>
      </c>
      <c r="F2380" s="2">
        <v>45644</v>
      </c>
      <c r="G2380" s="2">
        <v>45397</v>
      </c>
      <c r="H2380" s="2" t="str">
        <f>TEXT(Ecommerce_Sales[[#This Row],[Order_Date]],"mmmm")</f>
        <v>April</v>
      </c>
      <c r="I2380" s="2" t="str">
        <f>TEXT(Ecommerce_Sales[[#This Row],[Order_Date]],"yyyy")</f>
        <v>2024</v>
      </c>
      <c r="J2380" s="2" t="str">
        <f>TEXT(Ecommerce_Sales[[#This Row],[Order_Date]],"mmmm")</f>
        <v>April</v>
      </c>
      <c r="K2380" s="1" t="s">
        <v>1947</v>
      </c>
      <c r="L2380" s="1" t="s">
        <v>7378</v>
      </c>
      <c r="M2380" s="1" t="s">
        <v>1972</v>
      </c>
      <c r="N2380" s="1" t="s">
        <v>1973</v>
      </c>
      <c r="O2380" s="3">
        <v>196</v>
      </c>
      <c r="P2380">
        <v>2</v>
      </c>
      <c r="Q2380" s="3">
        <v>391</v>
      </c>
      <c r="R2380" s="1" t="s">
        <v>2008</v>
      </c>
      <c r="S2380" s="3">
        <v>51</v>
      </c>
      <c r="T2380">
        <v>2</v>
      </c>
      <c r="U2380" t="str">
        <f>IF(Ecommerce_Sales[[#This Row],[Delivery_Time_Days]]&gt;7,"Delay",IF(Ecommerce_Sales[[#This Row],[Delivery_Time_Days]] = 0,"No delivery",IF(Ecommerce_Sales[[#This Row],[Delivery_Time_Days]]&lt;=7,"On-time")))</f>
        <v>On-time</v>
      </c>
      <c r="V2380" s="7">
        <f>Ecommerce_Sales[[#This Row],[Profit]]/Ecommerce_Sales[[#This Row],[Total_Price]]</f>
        <v>0.29923273657289001</v>
      </c>
      <c r="W2380" s="3">
        <v>117</v>
      </c>
      <c r="X2380" s="3"/>
    </row>
    <row r="2381" spans="1:24" x14ac:dyDescent="0.25">
      <c r="A2381" s="1" t="s">
        <v>7379</v>
      </c>
      <c r="B2381" s="1" t="s">
        <v>848</v>
      </c>
      <c r="C2381" s="1" t="s">
        <v>849</v>
      </c>
      <c r="D2381" s="1" t="s">
        <v>4113</v>
      </c>
      <c r="E2381" s="1" t="s">
        <v>1961</v>
      </c>
      <c r="F2381" s="2">
        <v>44954</v>
      </c>
      <c r="G2381" s="2">
        <v>45316</v>
      </c>
      <c r="H2381" s="2" t="str">
        <f>TEXT(Ecommerce_Sales[[#This Row],[Order_Date]],"mmmm")</f>
        <v>January</v>
      </c>
      <c r="I2381" s="2" t="str">
        <f>TEXT(Ecommerce_Sales[[#This Row],[Order_Date]],"yyyy")</f>
        <v>2024</v>
      </c>
      <c r="J2381" s="2" t="str">
        <f>TEXT(Ecommerce_Sales[[#This Row],[Order_Date]],"mmmm")</f>
        <v>January</v>
      </c>
      <c r="K2381" s="1" t="s">
        <v>1947</v>
      </c>
      <c r="L2381" s="1" t="s">
        <v>7380</v>
      </c>
      <c r="M2381" s="1" t="s">
        <v>2072</v>
      </c>
      <c r="N2381" s="1" t="s">
        <v>1950</v>
      </c>
      <c r="O2381" s="3">
        <v>761</v>
      </c>
      <c r="P2381">
        <v>1</v>
      </c>
      <c r="Q2381" s="3">
        <v>761</v>
      </c>
      <c r="R2381" s="1" t="s">
        <v>1958</v>
      </c>
      <c r="S2381" s="3">
        <v>93</v>
      </c>
      <c r="T2381">
        <v>2</v>
      </c>
      <c r="U2381" t="str">
        <f>IF(Ecommerce_Sales[[#This Row],[Delivery_Time_Days]]&gt;7,"Delay",IF(Ecommerce_Sales[[#This Row],[Delivery_Time_Days]] = 0,"No delivery",IF(Ecommerce_Sales[[#This Row],[Delivery_Time_Days]]&lt;=7,"On-time")))</f>
        <v>On-time</v>
      </c>
      <c r="V2381" s="7">
        <f>Ecommerce_Sales[[#This Row],[Profit]]/Ecommerce_Sales[[#This Row],[Total_Price]]</f>
        <v>0.39947437582128775</v>
      </c>
      <c r="W2381" s="3">
        <v>304</v>
      </c>
      <c r="X2381" s="3"/>
    </row>
    <row r="2382" spans="1:24" x14ac:dyDescent="0.25">
      <c r="A2382" s="1" t="s">
        <v>7381</v>
      </c>
      <c r="B2382" s="1" t="s">
        <v>1291</v>
      </c>
      <c r="C2382" s="1" t="s">
        <v>1600</v>
      </c>
      <c r="D2382" s="1" t="s">
        <v>2084</v>
      </c>
      <c r="E2382" s="1" t="s">
        <v>1946</v>
      </c>
      <c r="F2382" s="2">
        <v>44958</v>
      </c>
      <c r="G2382" s="2">
        <v>45266</v>
      </c>
      <c r="H2382" s="2" t="str">
        <f>TEXT(Ecommerce_Sales[[#This Row],[Order_Date]],"mmmm")</f>
        <v>December</v>
      </c>
      <c r="I2382" s="2" t="str">
        <f>TEXT(Ecommerce_Sales[[#This Row],[Order_Date]],"yyyy")</f>
        <v>2023</v>
      </c>
      <c r="J2382" s="2" t="str">
        <f>TEXT(Ecommerce_Sales[[#This Row],[Order_Date]],"mmmm")</f>
        <v>December</v>
      </c>
      <c r="K2382" s="1" t="s">
        <v>1947</v>
      </c>
      <c r="L2382" s="1" t="s">
        <v>7382</v>
      </c>
      <c r="M2382" s="1" t="s">
        <v>1949</v>
      </c>
      <c r="N2382" s="1" t="s">
        <v>1950</v>
      </c>
      <c r="O2382" s="3">
        <v>659</v>
      </c>
      <c r="P2382">
        <v>4</v>
      </c>
      <c r="Q2382" s="3">
        <v>2634</v>
      </c>
      <c r="R2382" s="1" t="s">
        <v>2012</v>
      </c>
      <c r="S2382" s="3">
        <v>161</v>
      </c>
      <c r="T2382">
        <v>2</v>
      </c>
      <c r="U2382" t="str">
        <f>IF(Ecommerce_Sales[[#This Row],[Delivery_Time_Days]]&gt;7,"Delay",IF(Ecommerce_Sales[[#This Row],[Delivery_Time_Days]] = 0,"No delivery",IF(Ecommerce_Sales[[#This Row],[Delivery_Time_Days]]&lt;=7,"On-time")))</f>
        <v>On-time</v>
      </c>
      <c r="V2382" s="7">
        <f>Ecommerce_Sales[[#This Row],[Profit]]/Ecommerce_Sales[[#This Row],[Total_Price]]</f>
        <v>0.40015186028853456</v>
      </c>
      <c r="W2382" s="3">
        <v>1054</v>
      </c>
      <c r="X2382" s="3"/>
    </row>
    <row r="2383" spans="1:24" x14ac:dyDescent="0.25">
      <c r="A2383" s="1" t="s">
        <v>7383</v>
      </c>
      <c r="B2383" s="1" t="s">
        <v>1623</v>
      </c>
      <c r="C2383" s="1" t="s">
        <v>1624</v>
      </c>
      <c r="D2383" s="1" t="s">
        <v>7384</v>
      </c>
      <c r="E2383" s="1" t="s">
        <v>2005</v>
      </c>
      <c r="F2383" s="2">
        <v>45461</v>
      </c>
      <c r="G2383" s="2">
        <v>44977</v>
      </c>
      <c r="H2383" s="2" t="str">
        <f>TEXT(Ecommerce_Sales[[#This Row],[Order_Date]],"mmmm")</f>
        <v>February</v>
      </c>
      <c r="I2383" s="2" t="str">
        <f>TEXT(Ecommerce_Sales[[#This Row],[Order_Date]],"yyyy")</f>
        <v>2023</v>
      </c>
      <c r="J2383" s="2" t="str">
        <f>TEXT(Ecommerce_Sales[[#This Row],[Order_Date]],"mmmm")</f>
        <v>February</v>
      </c>
      <c r="K2383" s="1" t="s">
        <v>1947</v>
      </c>
      <c r="L2383" s="1" t="s">
        <v>4204</v>
      </c>
      <c r="M2383" s="1" t="s">
        <v>2079</v>
      </c>
      <c r="N2383" s="1" t="s">
        <v>1973</v>
      </c>
      <c r="O2383" s="3">
        <v>534</v>
      </c>
      <c r="P2383">
        <v>3</v>
      </c>
      <c r="Q2383" s="3">
        <v>1601</v>
      </c>
      <c r="R2383" s="1" t="s">
        <v>1958</v>
      </c>
      <c r="S2383" s="3">
        <v>177</v>
      </c>
      <c r="T2383">
        <v>4</v>
      </c>
      <c r="U2383" t="str">
        <f>IF(Ecommerce_Sales[[#This Row],[Delivery_Time_Days]]&gt;7,"Delay",IF(Ecommerce_Sales[[#This Row],[Delivery_Time_Days]] = 0,"No delivery",IF(Ecommerce_Sales[[#This Row],[Delivery_Time_Days]]&lt;=7,"On-time")))</f>
        <v>On-time</v>
      </c>
      <c r="V2383" s="7">
        <f>Ecommerce_Sales[[#This Row],[Profit]]/Ecommerce_Sales[[#This Row],[Total_Price]]</f>
        <v>0.29981261711430357</v>
      </c>
      <c r="W2383" s="3">
        <v>480</v>
      </c>
      <c r="X2383" s="3"/>
    </row>
    <row r="2384" spans="1:24" x14ac:dyDescent="0.25">
      <c r="A2384" s="1" t="s">
        <v>7385</v>
      </c>
      <c r="B2384" s="1" t="s">
        <v>571</v>
      </c>
      <c r="C2384" s="1" t="s">
        <v>572</v>
      </c>
      <c r="D2384" s="1" t="s">
        <v>4730</v>
      </c>
      <c r="E2384" s="1" t="s">
        <v>1966</v>
      </c>
      <c r="F2384" s="2">
        <v>45560</v>
      </c>
      <c r="G2384" s="2">
        <v>45568</v>
      </c>
      <c r="H2384" s="2" t="str">
        <f>TEXT(Ecommerce_Sales[[#This Row],[Order_Date]],"mmmm")</f>
        <v>October</v>
      </c>
      <c r="I2384" s="2" t="str">
        <f>TEXT(Ecommerce_Sales[[#This Row],[Order_Date]],"yyyy")</f>
        <v>2024</v>
      </c>
      <c r="J2384" s="2" t="str">
        <f>TEXT(Ecommerce_Sales[[#This Row],[Order_Date]],"mmmm")</f>
        <v>October</v>
      </c>
      <c r="K2384" s="1" t="s">
        <v>1947</v>
      </c>
      <c r="L2384" s="1" t="s">
        <v>7386</v>
      </c>
      <c r="M2384" s="1" t="s">
        <v>2007</v>
      </c>
      <c r="N2384" s="1" t="s">
        <v>1973</v>
      </c>
      <c r="O2384" s="3">
        <v>562</v>
      </c>
      <c r="P2384">
        <v>4</v>
      </c>
      <c r="Q2384" s="3">
        <v>2250</v>
      </c>
      <c r="R2384" s="1" t="s">
        <v>2016</v>
      </c>
      <c r="S2384" s="3">
        <v>121</v>
      </c>
      <c r="T2384">
        <v>2</v>
      </c>
      <c r="U2384" t="str">
        <f>IF(Ecommerce_Sales[[#This Row],[Delivery_Time_Days]]&gt;7,"Delay",IF(Ecommerce_Sales[[#This Row],[Delivery_Time_Days]] = 0,"No delivery",IF(Ecommerce_Sales[[#This Row],[Delivery_Time_Days]]&lt;=7,"On-time")))</f>
        <v>On-time</v>
      </c>
      <c r="V2384" s="7">
        <f>Ecommerce_Sales[[#This Row],[Profit]]/Ecommerce_Sales[[#This Row],[Total_Price]]</f>
        <v>0.3</v>
      </c>
      <c r="W2384" s="3">
        <v>675</v>
      </c>
      <c r="X2384" s="3"/>
    </row>
    <row r="2385" spans="1:24" x14ac:dyDescent="0.25">
      <c r="A2385" s="1" t="s">
        <v>7387</v>
      </c>
      <c r="B2385" s="1" t="s">
        <v>336</v>
      </c>
      <c r="C2385" s="1" t="s">
        <v>337</v>
      </c>
      <c r="D2385" s="1" t="s">
        <v>7388</v>
      </c>
      <c r="E2385" s="1" t="s">
        <v>1966</v>
      </c>
      <c r="F2385" s="2">
        <v>45467</v>
      </c>
      <c r="G2385" s="2">
        <v>45437</v>
      </c>
      <c r="H2385" s="2" t="str">
        <f>TEXT(Ecommerce_Sales[[#This Row],[Order_Date]],"mmmm")</f>
        <v>May</v>
      </c>
      <c r="I2385" s="2" t="str">
        <f>TEXT(Ecommerce_Sales[[#This Row],[Order_Date]],"yyyy")</f>
        <v>2024</v>
      </c>
      <c r="J2385" s="2" t="str">
        <f>TEXT(Ecommerce_Sales[[#This Row],[Order_Date]],"mmmm")</f>
        <v>May</v>
      </c>
      <c r="K2385" s="1" t="s">
        <v>1947</v>
      </c>
      <c r="L2385" s="1" t="s">
        <v>7389</v>
      </c>
      <c r="M2385" s="1" t="s">
        <v>1972</v>
      </c>
      <c r="N2385" s="1" t="s">
        <v>1973</v>
      </c>
      <c r="O2385" s="3">
        <v>302</v>
      </c>
      <c r="P2385">
        <v>4</v>
      </c>
      <c r="Q2385" s="3">
        <v>1207</v>
      </c>
      <c r="R2385" s="1" t="s">
        <v>1958</v>
      </c>
      <c r="S2385" s="3">
        <v>101</v>
      </c>
      <c r="T2385">
        <v>8</v>
      </c>
      <c r="U2385" t="str">
        <f>IF(Ecommerce_Sales[[#This Row],[Delivery_Time_Days]]&gt;7,"Delay",IF(Ecommerce_Sales[[#This Row],[Delivery_Time_Days]] = 0,"No delivery",IF(Ecommerce_Sales[[#This Row],[Delivery_Time_Days]]&lt;=7,"On-time")))</f>
        <v>Delay</v>
      </c>
      <c r="V2385" s="7">
        <f>Ecommerce_Sales[[#This Row],[Profit]]/Ecommerce_Sales[[#This Row],[Total_Price]]</f>
        <v>0.29991714995857499</v>
      </c>
      <c r="W2385" s="3">
        <v>362</v>
      </c>
      <c r="X2385" s="3"/>
    </row>
    <row r="2386" spans="1:24" x14ac:dyDescent="0.25">
      <c r="A2386" s="1" t="s">
        <v>7390</v>
      </c>
      <c r="B2386" s="1" t="s">
        <v>202</v>
      </c>
      <c r="C2386" s="1" t="s">
        <v>1583</v>
      </c>
      <c r="D2386" s="1" t="s">
        <v>3793</v>
      </c>
      <c r="E2386" s="1" t="s">
        <v>1954</v>
      </c>
      <c r="F2386" s="2">
        <v>45041</v>
      </c>
      <c r="G2386" s="2">
        <v>44928</v>
      </c>
      <c r="H2386" s="2" t="str">
        <f>TEXT(Ecommerce_Sales[[#This Row],[Order_Date]],"mmmm")</f>
        <v>January</v>
      </c>
      <c r="I2386" s="2" t="str">
        <f>TEXT(Ecommerce_Sales[[#This Row],[Order_Date]],"yyyy")</f>
        <v>2023</v>
      </c>
      <c r="J2386" s="2" t="str">
        <f>TEXT(Ecommerce_Sales[[#This Row],[Order_Date]],"mmmm")</f>
        <v>January</v>
      </c>
      <c r="K2386" s="1" t="s">
        <v>1992</v>
      </c>
      <c r="L2386" s="1" t="s">
        <v>6218</v>
      </c>
      <c r="M2386" s="1" t="s">
        <v>2058</v>
      </c>
      <c r="N2386" s="1" t="s">
        <v>1950</v>
      </c>
      <c r="O2386" s="3">
        <v>325</v>
      </c>
      <c r="P2386">
        <v>4</v>
      </c>
      <c r="Q2386" s="3">
        <v>1300</v>
      </c>
      <c r="R2386" s="1" t="s">
        <v>1958</v>
      </c>
      <c r="S2386" s="3">
        <v>160</v>
      </c>
      <c r="U2386" t="str">
        <f>IF(Ecommerce_Sales[[#This Row],[Delivery_Time_Days]]&gt;7,"Delay",IF(Ecommerce_Sales[[#This Row],[Delivery_Time_Days]] = 0,"No delivery",IF(Ecommerce_Sales[[#This Row],[Delivery_Time_Days]]&lt;=7,"On-time")))</f>
        <v>No delivery</v>
      </c>
      <c r="V2386" s="7">
        <f>Ecommerce_Sales[[#This Row],[Profit]]/Ecommerce_Sales[[#This Row],[Total_Price]]</f>
        <v>0.4</v>
      </c>
      <c r="W2386" s="3">
        <v>520</v>
      </c>
      <c r="X2386" s="3"/>
    </row>
    <row r="2387" spans="1:24" x14ac:dyDescent="0.25">
      <c r="A2387" s="1" t="s">
        <v>7391</v>
      </c>
      <c r="B2387" s="1" t="s">
        <v>12</v>
      </c>
      <c r="C2387" s="1" t="s">
        <v>13</v>
      </c>
      <c r="D2387" s="1" t="s">
        <v>2387</v>
      </c>
      <c r="E2387" s="1" t="s">
        <v>1981</v>
      </c>
      <c r="F2387" s="2">
        <v>45304</v>
      </c>
      <c r="G2387" s="2">
        <v>45632</v>
      </c>
      <c r="H2387" s="2" t="str">
        <f>TEXT(Ecommerce_Sales[[#This Row],[Order_Date]],"mmmm")</f>
        <v>December</v>
      </c>
      <c r="I2387" s="2" t="str">
        <f>TEXT(Ecommerce_Sales[[#This Row],[Order_Date]],"yyyy")</f>
        <v>2024</v>
      </c>
      <c r="J2387" s="2" t="str">
        <f>TEXT(Ecommerce_Sales[[#This Row],[Order_Date]],"mmmm")</f>
        <v>December</v>
      </c>
      <c r="K2387" s="1" t="s">
        <v>1947</v>
      </c>
      <c r="L2387" s="1" t="s">
        <v>7392</v>
      </c>
      <c r="M2387" s="1" t="s">
        <v>1983</v>
      </c>
      <c r="N2387" s="1" t="s">
        <v>1950</v>
      </c>
      <c r="O2387" s="3">
        <v>1329</v>
      </c>
      <c r="P2387">
        <v>4</v>
      </c>
      <c r="Q2387" s="3">
        <v>5315</v>
      </c>
      <c r="R2387" s="1" t="s">
        <v>1958</v>
      </c>
      <c r="S2387" s="3">
        <v>388</v>
      </c>
      <c r="T2387">
        <v>4</v>
      </c>
      <c r="U2387" t="str">
        <f>IF(Ecommerce_Sales[[#This Row],[Delivery_Time_Days]]&gt;7,"Delay",IF(Ecommerce_Sales[[#This Row],[Delivery_Time_Days]] = 0,"No delivery",IF(Ecommerce_Sales[[#This Row],[Delivery_Time_Days]]&lt;=7,"On-time")))</f>
        <v>On-time</v>
      </c>
      <c r="V2387" s="7">
        <f>Ecommerce_Sales[[#This Row],[Profit]]/Ecommerce_Sales[[#This Row],[Total_Price]]</f>
        <v>0.4</v>
      </c>
      <c r="W2387" s="3">
        <v>2126</v>
      </c>
      <c r="X2387" s="3"/>
    </row>
    <row r="2388" spans="1:24" x14ac:dyDescent="0.25">
      <c r="A2388" s="1" t="s">
        <v>7393</v>
      </c>
      <c r="B2388" s="1" t="s">
        <v>90</v>
      </c>
      <c r="C2388" s="1" t="s">
        <v>91</v>
      </c>
      <c r="D2388" s="1" t="s">
        <v>2721</v>
      </c>
      <c r="E2388" s="1" t="s">
        <v>2005</v>
      </c>
      <c r="F2388" s="2">
        <v>45003</v>
      </c>
      <c r="G2388" s="2">
        <v>45268</v>
      </c>
      <c r="H2388" s="2" t="str">
        <f>TEXT(Ecommerce_Sales[[#This Row],[Order_Date]],"mmmm")</f>
        <v>December</v>
      </c>
      <c r="I2388" s="2" t="str">
        <f>TEXT(Ecommerce_Sales[[#This Row],[Order_Date]],"yyyy")</f>
        <v>2023</v>
      </c>
      <c r="J2388" s="2" t="str">
        <f>TEXT(Ecommerce_Sales[[#This Row],[Order_Date]],"mmmm")</f>
        <v>December</v>
      </c>
      <c r="K2388" s="1" t="s">
        <v>1947</v>
      </c>
      <c r="L2388" s="1" t="s">
        <v>7394</v>
      </c>
      <c r="M2388" s="1" t="s">
        <v>2065</v>
      </c>
      <c r="N2388" s="1" t="s">
        <v>1978</v>
      </c>
      <c r="O2388" s="3">
        <v>1160</v>
      </c>
      <c r="P2388">
        <v>10</v>
      </c>
      <c r="Q2388" s="3">
        <v>11604</v>
      </c>
      <c r="R2388" s="1" t="s">
        <v>1951</v>
      </c>
      <c r="S2388" s="3">
        <v>785</v>
      </c>
      <c r="T2388">
        <v>7</v>
      </c>
      <c r="U2388" t="str">
        <f>IF(Ecommerce_Sales[[#This Row],[Delivery_Time_Days]]&gt;7,"Delay",IF(Ecommerce_Sales[[#This Row],[Delivery_Time_Days]] = 0,"No delivery",IF(Ecommerce_Sales[[#This Row],[Delivery_Time_Days]]&lt;=7,"On-time")))</f>
        <v>On-time</v>
      </c>
      <c r="V2388" s="7">
        <f>Ecommerce_Sales[[#This Row],[Profit]]/Ecommerce_Sales[[#This Row],[Total_Price]]</f>
        <v>0.34996552912788692</v>
      </c>
      <c r="W2388" s="3">
        <v>4061</v>
      </c>
      <c r="X2388" s="3"/>
    </row>
    <row r="2389" spans="1:24" x14ac:dyDescent="0.25">
      <c r="A2389" s="1" t="s">
        <v>7395</v>
      </c>
      <c r="B2389" s="1" t="s">
        <v>62</v>
      </c>
      <c r="C2389" s="1" t="s">
        <v>63</v>
      </c>
      <c r="D2389" s="1" t="s">
        <v>6857</v>
      </c>
      <c r="E2389" s="1" t="s">
        <v>1966</v>
      </c>
      <c r="F2389" s="2">
        <v>45621</v>
      </c>
      <c r="G2389" s="2">
        <v>45488</v>
      </c>
      <c r="H2389" s="2" t="str">
        <f>TEXT(Ecommerce_Sales[[#This Row],[Order_Date]],"mmmm")</f>
        <v>July</v>
      </c>
      <c r="I2389" s="2" t="str">
        <f>TEXT(Ecommerce_Sales[[#This Row],[Order_Date]],"yyyy")</f>
        <v>2024</v>
      </c>
      <c r="J2389" s="2" t="str">
        <f>TEXT(Ecommerce_Sales[[#This Row],[Order_Date]],"mmmm")</f>
        <v>July</v>
      </c>
      <c r="K2389" s="1" t="s">
        <v>1947</v>
      </c>
      <c r="L2389" s="1" t="s">
        <v>7396</v>
      </c>
      <c r="M2389" s="1" t="s">
        <v>1988</v>
      </c>
      <c r="N2389" s="1" t="s">
        <v>1989</v>
      </c>
      <c r="O2389" s="3">
        <v>949</v>
      </c>
      <c r="P2389">
        <v>5</v>
      </c>
      <c r="Q2389" s="3">
        <v>4745</v>
      </c>
      <c r="R2389" s="1" t="s">
        <v>1958</v>
      </c>
      <c r="S2389" s="3">
        <v>252</v>
      </c>
      <c r="T2389">
        <v>10</v>
      </c>
      <c r="U2389" t="str">
        <f>IF(Ecommerce_Sales[[#This Row],[Delivery_Time_Days]]&gt;7,"Delay",IF(Ecommerce_Sales[[#This Row],[Delivery_Time_Days]] = 0,"No delivery",IF(Ecommerce_Sales[[#This Row],[Delivery_Time_Days]]&lt;=7,"On-time")))</f>
        <v>Delay</v>
      </c>
      <c r="V2389" s="7">
        <f>Ecommerce_Sales[[#This Row],[Profit]]/Ecommerce_Sales[[#This Row],[Total_Price]]</f>
        <v>0.24994731296101158</v>
      </c>
      <c r="W2389" s="3">
        <v>1186</v>
      </c>
      <c r="X2389" s="3"/>
    </row>
    <row r="2390" spans="1:24" x14ac:dyDescent="0.25">
      <c r="A2390" s="1" t="s">
        <v>7397</v>
      </c>
      <c r="B2390" s="1" t="s">
        <v>44</v>
      </c>
      <c r="C2390" s="1" t="s">
        <v>45</v>
      </c>
      <c r="D2390" s="1" t="s">
        <v>2787</v>
      </c>
      <c r="E2390" s="1" t="s">
        <v>1961</v>
      </c>
      <c r="F2390" s="2">
        <v>45088</v>
      </c>
      <c r="G2390" s="2">
        <v>45174</v>
      </c>
      <c r="H2390" s="2" t="str">
        <f>TEXT(Ecommerce_Sales[[#This Row],[Order_Date]],"mmmm")</f>
        <v>September</v>
      </c>
      <c r="I2390" s="2" t="str">
        <f>TEXT(Ecommerce_Sales[[#This Row],[Order_Date]],"yyyy")</f>
        <v>2023</v>
      </c>
      <c r="J2390" s="2" t="str">
        <f>TEXT(Ecommerce_Sales[[#This Row],[Order_Date]],"mmmm")</f>
        <v>September</v>
      </c>
      <c r="K2390" s="1" t="s">
        <v>1947</v>
      </c>
      <c r="L2390" s="1" t="s">
        <v>7398</v>
      </c>
      <c r="M2390" s="1" t="s">
        <v>1968</v>
      </c>
      <c r="N2390" s="1" t="s">
        <v>1957</v>
      </c>
      <c r="O2390" s="3">
        <v>972</v>
      </c>
      <c r="P2390">
        <v>1</v>
      </c>
      <c r="Q2390" s="3">
        <v>972</v>
      </c>
      <c r="R2390" s="1" t="s">
        <v>1958</v>
      </c>
      <c r="S2390" s="3">
        <v>77</v>
      </c>
      <c r="T2390">
        <v>8</v>
      </c>
      <c r="U2390" t="str">
        <f>IF(Ecommerce_Sales[[#This Row],[Delivery_Time_Days]]&gt;7,"Delay",IF(Ecommerce_Sales[[#This Row],[Delivery_Time_Days]] = 0,"No delivery",IF(Ecommerce_Sales[[#This Row],[Delivery_Time_Days]]&lt;=7,"On-time")))</f>
        <v>Delay</v>
      </c>
      <c r="V2390" s="7">
        <f>Ecommerce_Sales[[#This Row],[Profit]]/Ecommerce_Sales[[#This Row],[Total_Price]]</f>
        <v>0.15020576131687244</v>
      </c>
      <c r="W2390" s="3">
        <v>146</v>
      </c>
      <c r="X2390" s="3"/>
    </row>
    <row r="2391" spans="1:24" x14ac:dyDescent="0.25">
      <c r="A2391" s="1" t="s">
        <v>7399</v>
      </c>
      <c r="B2391" s="1" t="s">
        <v>1366</v>
      </c>
      <c r="C2391" s="1" t="s">
        <v>1367</v>
      </c>
      <c r="D2391" s="1" t="s">
        <v>3010</v>
      </c>
      <c r="E2391" s="1" t="s">
        <v>1996</v>
      </c>
      <c r="F2391" s="2">
        <v>45330</v>
      </c>
      <c r="G2391" s="2">
        <v>45197</v>
      </c>
      <c r="H2391" s="2" t="str">
        <f>TEXT(Ecommerce_Sales[[#This Row],[Order_Date]],"mmmm")</f>
        <v>September</v>
      </c>
      <c r="I2391" s="2" t="str">
        <f>TEXT(Ecommerce_Sales[[#This Row],[Order_Date]],"yyyy")</f>
        <v>2023</v>
      </c>
      <c r="J2391" s="2" t="str">
        <f>TEXT(Ecommerce_Sales[[#This Row],[Order_Date]],"mmmm")</f>
        <v>September</v>
      </c>
      <c r="K2391" s="1" t="s">
        <v>1947</v>
      </c>
      <c r="L2391" s="1" t="s">
        <v>7346</v>
      </c>
      <c r="M2391" s="1" t="s">
        <v>2030</v>
      </c>
      <c r="N2391" s="1" t="s">
        <v>1978</v>
      </c>
      <c r="O2391" s="3">
        <v>119</v>
      </c>
      <c r="P2391">
        <v>3</v>
      </c>
      <c r="Q2391" s="3">
        <v>356</v>
      </c>
      <c r="R2391" s="1" t="s">
        <v>2016</v>
      </c>
      <c r="S2391" s="3">
        <v>37</v>
      </c>
      <c r="T2391">
        <v>8</v>
      </c>
      <c r="U2391" t="str">
        <f>IF(Ecommerce_Sales[[#This Row],[Delivery_Time_Days]]&gt;7,"Delay",IF(Ecommerce_Sales[[#This Row],[Delivery_Time_Days]] = 0,"No delivery",IF(Ecommerce_Sales[[#This Row],[Delivery_Time_Days]]&lt;=7,"On-time")))</f>
        <v>Delay</v>
      </c>
      <c r="V2391" s="7">
        <f>Ecommerce_Sales[[#This Row],[Profit]]/Ecommerce_Sales[[#This Row],[Total_Price]]</f>
        <v>0.34831460674157305</v>
      </c>
      <c r="W2391" s="3">
        <v>124</v>
      </c>
      <c r="X2391" s="3"/>
    </row>
    <row r="2392" spans="1:24" x14ac:dyDescent="0.25">
      <c r="A2392" s="1" t="s">
        <v>7400</v>
      </c>
      <c r="B2392" s="1" t="s">
        <v>482</v>
      </c>
      <c r="C2392" s="1" t="s">
        <v>483</v>
      </c>
      <c r="D2392" s="1" t="s">
        <v>3182</v>
      </c>
      <c r="E2392" s="1" t="s">
        <v>1961</v>
      </c>
      <c r="F2392" s="2">
        <v>45019</v>
      </c>
      <c r="G2392" s="2">
        <v>45493</v>
      </c>
      <c r="H2392" s="2" t="str">
        <f>TEXT(Ecommerce_Sales[[#This Row],[Order_Date]],"mmmm")</f>
        <v>July</v>
      </c>
      <c r="I2392" s="2" t="str">
        <f>TEXT(Ecommerce_Sales[[#This Row],[Order_Date]],"yyyy")</f>
        <v>2024</v>
      </c>
      <c r="J2392" s="2" t="str">
        <f>TEXT(Ecommerce_Sales[[#This Row],[Order_Date]],"mmmm")</f>
        <v>July</v>
      </c>
      <c r="K2392" s="1" t="s">
        <v>1947</v>
      </c>
      <c r="L2392" s="1" t="s">
        <v>7401</v>
      </c>
      <c r="M2392" s="1" t="s">
        <v>1956</v>
      </c>
      <c r="N2392" s="1" t="s">
        <v>1957</v>
      </c>
      <c r="O2392" s="3">
        <v>101</v>
      </c>
      <c r="P2392">
        <v>3</v>
      </c>
      <c r="Q2392" s="3">
        <v>303</v>
      </c>
      <c r="R2392" s="1" t="s">
        <v>1958</v>
      </c>
      <c r="S2392" s="3">
        <v>29</v>
      </c>
      <c r="T2392">
        <v>9</v>
      </c>
      <c r="U2392" t="str">
        <f>IF(Ecommerce_Sales[[#This Row],[Delivery_Time_Days]]&gt;7,"Delay",IF(Ecommerce_Sales[[#This Row],[Delivery_Time_Days]] = 0,"No delivery",IF(Ecommerce_Sales[[#This Row],[Delivery_Time_Days]]&lt;=7,"On-time")))</f>
        <v>Delay</v>
      </c>
      <c r="V2392" s="7">
        <f>Ecommerce_Sales[[#This Row],[Profit]]/Ecommerce_Sales[[#This Row],[Total_Price]]</f>
        <v>0.14851485148514851</v>
      </c>
      <c r="W2392" s="3">
        <v>45</v>
      </c>
      <c r="X2392" s="3"/>
    </row>
    <row r="2393" spans="1:24" x14ac:dyDescent="0.25">
      <c r="A2393" s="1" t="s">
        <v>7402</v>
      </c>
      <c r="B2393" s="1" t="s">
        <v>1242</v>
      </c>
      <c r="C2393" s="1" t="s">
        <v>1243</v>
      </c>
      <c r="D2393" s="1" t="s">
        <v>3015</v>
      </c>
      <c r="E2393" s="1" t="s">
        <v>1966</v>
      </c>
      <c r="F2393" s="2">
        <v>45452</v>
      </c>
      <c r="G2393" s="2">
        <v>45108</v>
      </c>
      <c r="H2393" s="2" t="str">
        <f>TEXT(Ecommerce_Sales[[#This Row],[Order_Date]],"mmmm")</f>
        <v>July</v>
      </c>
      <c r="I2393" s="2" t="str">
        <f>TEXT(Ecommerce_Sales[[#This Row],[Order_Date]],"yyyy")</f>
        <v>2023</v>
      </c>
      <c r="J2393" s="2" t="str">
        <f>TEXT(Ecommerce_Sales[[#This Row],[Order_Date]],"mmmm")</f>
        <v>July</v>
      </c>
      <c r="K2393" s="1" t="s">
        <v>1947</v>
      </c>
      <c r="L2393" s="1" t="s">
        <v>7403</v>
      </c>
      <c r="M2393" s="1" t="s">
        <v>1968</v>
      </c>
      <c r="N2393" s="1" t="s">
        <v>1957</v>
      </c>
      <c r="O2393" s="3">
        <v>60</v>
      </c>
      <c r="P2393">
        <v>5</v>
      </c>
      <c r="Q2393" s="3">
        <v>302</v>
      </c>
      <c r="R2393" s="1" t="s">
        <v>1958</v>
      </c>
      <c r="S2393" s="3">
        <v>38</v>
      </c>
      <c r="T2393">
        <v>6</v>
      </c>
      <c r="U2393" t="str">
        <f>IF(Ecommerce_Sales[[#This Row],[Delivery_Time_Days]]&gt;7,"Delay",IF(Ecommerce_Sales[[#This Row],[Delivery_Time_Days]] = 0,"No delivery",IF(Ecommerce_Sales[[#This Row],[Delivery_Time_Days]]&lt;=7,"On-time")))</f>
        <v>On-time</v>
      </c>
      <c r="V2393" s="7">
        <f>Ecommerce_Sales[[#This Row],[Profit]]/Ecommerce_Sales[[#This Row],[Total_Price]]</f>
        <v>0.1490066225165563</v>
      </c>
      <c r="W2393" s="3">
        <v>45</v>
      </c>
      <c r="X2393" s="3"/>
    </row>
    <row r="2394" spans="1:24" x14ac:dyDescent="0.25">
      <c r="A2394" s="1" t="s">
        <v>7404</v>
      </c>
      <c r="B2394" s="1" t="s">
        <v>102</v>
      </c>
      <c r="C2394" s="1" t="s">
        <v>103</v>
      </c>
      <c r="D2394" s="1" t="s">
        <v>2651</v>
      </c>
      <c r="E2394" s="1" t="s">
        <v>1946</v>
      </c>
      <c r="F2394" s="2">
        <v>45465</v>
      </c>
      <c r="G2394" s="2">
        <v>44960</v>
      </c>
      <c r="H2394" s="2" t="str">
        <f>TEXT(Ecommerce_Sales[[#This Row],[Order_Date]],"mmmm")</f>
        <v>February</v>
      </c>
      <c r="I2394" s="2" t="str">
        <f>TEXT(Ecommerce_Sales[[#This Row],[Order_Date]],"yyyy")</f>
        <v>2023</v>
      </c>
      <c r="J2394" s="2" t="str">
        <f>TEXT(Ecommerce_Sales[[#This Row],[Order_Date]],"mmmm")</f>
        <v>February</v>
      </c>
      <c r="K2394" s="1" t="s">
        <v>1947</v>
      </c>
      <c r="L2394" s="1" t="s">
        <v>5596</v>
      </c>
      <c r="M2394" s="1" t="s">
        <v>2054</v>
      </c>
      <c r="N2394" s="1" t="s">
        <v>1957</v>
      </c>
      <c r="O2394" s="3">
        <v>827</v>
      </c>
      <c r="P2394">
        <v>1</v>
      </c>
      <c r="Q2394" s="3">
        <v>827</v>
      </c>
      <c r="R2394" s="1" t="s">
        <v>1958</v>
      </c>
      <c r="S2394" s="3">
        <v>76</v>
      </c>
      <c r="T2394">
        <v>7</v>
      </c>
      <c r="U2394" t="str">
        <f>IF(Ecommerce_Sales[[#This Row],[Delivery_Time_Days]]&gt;7,"Delay",IF(Ecommerce_Sales[[#This Row],[Delivery_Time_Days]] = 0,"No delivery",IF(Ecommerce_Sales[[#This Row],[Delivery_Time_Days]]&lt;=7,"On-time")))</f>
        <v>On-time</v>
      </c>
      <c r="V2394" s="7">
        <f>Ecommerce_Sales[[#This Row],[Profit]]/Ecommerce_Sales[[#This Row],[Total_Price]]</f>
        <v>0.14993954050785974</v>
      </c>
      <c r="W2394" s="3">
        <v>124</v>
      </c>
      <c r="X2394" s="3"/>
    </row>
    <row r="2395" spans="1:24" x14ac:dyDescent="0.25">
      <c r="A2395" s="1" t="s">
        <v>7405</v>
      </c>
      <c r="B2395" s="1" t="s">
        <v>76</v>
      </c>
      <c r="C2395" s="1" t="s">
        <v>77</v>
      </c>
      <c r="D2395" s="1" t="s">
        <v>2544</v>
      </c>
      <c r="E2395" s="1" t="s">
        <v>1981</v>
      </c>
      <c r="F2395" s="2">
        <v>45400</v>
      </c>
      <c r="G2395" s="2">
        <v>45112</v>
      </c>
      <c r="H2395" s="2" t="str">
        <f>TEXT(Ecommerce_Sales[[#This Row],[Order_Date]],"mmmm")</f>
        <v>July</v>
      </c>
      <c r="I2395" s="2" t="str">
        <f>TEXT(Ecommerce_Sales[[#This Row],[Order_Date]],"yyyy")</f>
        <v>2023</v>
      </c>
      <c r="J2395" s="2" t="str">
        <f>TEXT(Ecommerce_Sales[[#This Row],[Order_Date]],"mmmm")</f>
        <v>July</v>
      </c>
      <c r="K2395" s="1" t="s">
        <v>1986</v>
      </c>
      <c r="L2395" s="1" t="s">
        <v>7406</v>
      </c>
      <c r="M2395" s="1" t="s">
        <v>2026</v>
      </c>
      <c r="N2395" s="1" t="s">
        <v>1978</v>
      </c>
      <c r="O2395" s="3">
        <v>982</v>
      </c>
      <c r="P2395">
        <v>2</v>
      </c>
      <c r="Q2395" s="3">
        <v>1964</v>
      </c>
      <c r="R2395" s="1" t="s">
        <v>1958</v>
      </c>
      <c r="S2395" s="3">
        <v>249</v>
      </c>
      <c r="U2395" t="str">
        <f>IF(Ecommerce_Sales[[#This Row],[Delivery_Time_Days]]&gt;7,"Delay",IF(Ecommerce_Sales[[#This Row],[Delivery_Time_Days]] = 0,"No delivery",IF(Ecommerce_Sales[[#This Row],[Delivery_Time_Days]]&lt;=7,"On-time")))</f>
        <v>No delivery</v>
      </c>
      <c r="V2395" s="7">
        <f>Ecommerce_Sales[[#This Row],[Profit]]/Ecommerce_Sales[[#This Row],[Total_Price]]</f>
        <v>0.34979633401221993</v>
      </c>
      <c r="W2395" s="3">
        <v>687</v>
      </c>
      <c r="X2395" s="3"/>
    </row>
    <row r="2396" spans="1:24" x14ac:dyDescent="0.25">
      <c r="A2396" s="1" t="s">
        <v>7407</v>
      </c>
      <c r="B2396" s="1" t="s">
        <v>62</v>
      </c>
      <c r="C2396" s="1" t="s">
        <v>63</v>
      </c>
      <c r="D2396" s="1" t="s">
        <v>6857</v>
      </c>
      <c r="E2396" s="1" t="s">
        <v>1966</v>
      </c>
      <c r="F2396" s="2">
        <v>45621</v>
      </c>
      <c r="G2396" s="2">
        <v>45003</v>
      </c>
      <c r="H2396" s="2" t="str">
        <f>TEXT(Ecommerce_Sales[[#This Row],[Order_Date]],"mmmm")</f>
        <v>March</v>
      </c>
      <c r="I2396" s="2" t="str">
        <f>TEXT(Ecommerce_Sales[[#This Row],[Order_Date]],"yyyy")</f>
        <v>2023</v>
      </c>
      <c r="J2396" s="2" t="str">
        <f>TEXT(Ecommerce_Sales[[#This Row],[Order_Date]],"mmmm")</f>
        <v>March</v>
      </c>
      <c r="K2396" s="1" t="s">
        <v>1986</v>
      </c>
      <c r="L2396" s="1" t="s">
        <v>7408</v>
      </c>
      <c r="M2396" s="1" t="s">
        <v>2247</v>
      </c>
      <c r="N2396" s="1" t="s">
        <v>1957</v>
      </c>
      <c r="O2396" s="3">
        <v>796</v>
      </c>
      <c r="P2396">
        <v>2</v>
      </c>
      <c r="Q2396" s="3">
        <v>1593</v>
      </c>
      <c r="R2396" s="1" t="s">
        <v>1951</v>
      </c>
      <c r="S2396" s="3">
        <v>95</v>
      </c>
      <c r="U2396" t="str">
        <f>IF(Ecommerce_Sales[[#This Row],[Delivery_Time_Days]]&gt;7,"Delay",IF(Ecommerce_Sales[[#This Row],[Delivery_Time_Days]] = 0,"No delivery",IF(Ecommerce_Sales[[#This Row],[Delivery_Time_Days]]&lt;=7,"On-time")))</f>
        <v>No delivery</v>
      </c>
      <c r="V2396" s="7">
        <f>Ecommerce_Sales[[#This Row],[Profit]]/Ecommerce_Sales[[#This Row],[Total_Price]]</f>
        <v>0.15003138731952292</v>
      </c>
      <c r="W2396" s="3">
        <v>239</v>
      </c>
      <c r="X2396" s="3"/>
    </row>
    <row r="2397" spans="1:24" x14ac:dyDescent="0.25">
      <c r="A2397" s="1" t="s">
        <v>7409</v>
      </c>
      <c r="B2397" s="1" t="s">
        <v>1820</v>
      </c>
      <c r="C2397" s="1" t="s">
        <v>1821</v>
      </c>
      <c r="D2397" s="1" t="s">
        <v>3762</v>
      </c>
      <c r="E2397" s="1" t="s">
        <v>1996</v>
      </c>
      <c r="F2397" s="2">
        <v>45546</v>
      </c>
      <c r="G2397" s="2">
        <v>45142</v>
      </c>
      <c r="H2397" s="2" t="str">
        <f>TEXT(Ecommerce_Sales[[#This Row],[Order_Date]],"mmmm")</f>
        <v>August</v>
      </c>
      <c r="I2397" s="2" t="str">
        <f>TEXT(Ecommerce_Sales[[#This Row],[Order_Date]],"yyyy")</f>
        <v>2023</v>
      </c>
      <c r="J2397" s="2" t="str">
        <f>TEXT(Ecommerce_Sales[[#This Row],[Order_Date]],"mmmm")</f>
        <v>August</v>
      </c>
      <c r="K2397" s="1" t="s">
        <v>1947</v>
      </c>
      <c r="L2397" s="1" t="s">
        <v>2936</v>
      </c>
      <c r="M2397" s="1" t="s">
        <v>2058</v>
      </c>
      <c r="N2397" s="1" t="s">
        <v>1950</v>
      </c>
      <c r="O2397" s="3">
        <v>416</v>
      </c>
      <c r="P2397">
        <v>1</v>
      </c>
      <c r="Q2397" s="3">
        <v>416</v>
      </c>
      <c r="R2397" s="1" t="s">
        <v>1958</v>
      </c>
      <c r="S2397" s="3">
        <v>25</v>
      </c>
      <c r="T2397">
        <v>2</v>
      </c>
      <c r="U2397" t="str">
        <f>IF(Ecommerce_Sales[[#This Row],[Delivery_Time_Days]]&gt;7,"Delay",IF(Ecommerce_Sales[[#This Row],[Delivery_Time_Days]] = 0,"No delivery",IF(Ecommerce_Sales[[#This Row],[Delivery_Time_Days]]&lt;=7,"On-time")))</f>
        <v>On-time</v>
      </c>
      <c r="V2397" s="7">
        <f>Ecommerce_Sales[[#This Row],[Profit]]/Ecommerce_Sales[[#This Row],[Total_Price]]</f>
        <v>0.39903846153846156</v>
      </c>
      <c r="W2397" s="3">
        <v>166</v>
      </c>
      <c r="X2397" s="3"/>
    </row>
    <row r="2398" spans="1:24" x14ac:dyDescent="0.25">
      <c r="A2398" s="1" t="s">
        <v>7410</v>
      </c>
      <c r="B2398" s="1" t="s">
        <v>850</v>
      </c>
      <c r="C2398" s="1" t="s">
        <v>851</v>
      </c>
      <c r="D2398" s="1" t="s">
        <v>4393</v>
      </c>
      <c r="E2398" s="1" t="s">
        <v>1996</v>
      </c>
      <c r="F2398" s="2">
        <v>45271</v>
      </c>
      <c r="G2398" s="2">
        <v>44977</v>
      </c>
      <c r="H2398" s="2" t="str">
        <f>TEXT(Ecommerce_Sales[[#This Row],[Order_Date]],"mmmm")</f>
        <v>February</v>
      </c>
      <c r="I2398" s="2" t="str">
        <f>TEXT(Ecommerce_Sales[[#This Row],[Order_Date]],"yyyy")</f>
        <v>2023</v>
      </c>
      <c r="J2398" s="2" t="str">
        <f>TEXT(Ecommerce_Sales[[#This Row],[Order_Date]],"mmmm")</f>
        <v>February</v>
      </c>
      <c r="K2398" s="1" t="s">
        <v>1947</v>
      </c>
      <c r="L2398" s="1" t="s">
        <v>5389</v>
      </c>
      <c r="M2398" s="1" t="s">
        <v>1977</v>
      </c>
      <c r="N2398" s="1" t="s">
        <v>1978</v>
      </c>
      <c r="O2398" s="3">
        <v>358</v>
      </c>
      <c r="P2398">
        <v>4</v>
      </c>
      <c r="Q2398" s="3">
        <v>1432</v>
      </c>
      <c r="R2398" s="1" t="s">
        <v>1958</v>
      </c>
      <c r="S2398" s="3">
        <v>93</v>
      </c>
      <c r="T2398">
        <v>4</v>
      </c>
      <c r="U2398" t="str">
        <f>IF(Ecommerce_Sales[[#This Row],[Delivery_Time_Days]]&gt;7,"Delay",IF(Ecommerce_Sales[[#This Row],[Delivery_Time_Days]] = 0,"No delivery",IF(Ecommerce_Sales[[#This Row],[Delivery_Time_Days]]&lt;=7,"On-time")))</f>
        <v>On-time</v>
      </c>
      <c r="V2398" s="7">
        <f>Ecommerce_Sales[[#This Row],[Profit]]/Ecommerce_Sales[[#This Row],[Total_Price]]</f>
        <v>0.34986033519553073</v>
      </c>
      <c r="W2398" s="3">
        <v>501</v>
      </c>
      <c r="X2398" s="3"/>
    </row>
    <row r="2399" spans="1:24" x14ac:dyDescent="0.25">
      <c r="A2399" s="1" t="s">
        <v>7411</v>
      </c>
      <c r="B2399" s="1" t="s">
        <v>98</v>
      </c>
      <c r="C2399" s="1" t="s">
        <v>99</v>
      </c>
      <c r="D2399" s="1" t="s">
        <v>2625</v>
      </c>
      <c r="E2399" s="1" t="s">
        <v>1966</v>
      </c>
      <c r="F2399" s="2">
        <v>45117</v>
      </c>
      <c r="G2399" s="2">
        <v>45269</v>
      </c>
      <c r="H2399" s="2" t="str">
        <f>TEXT(Ecommerce_Sales[[#This Row],[Order_Date]],"mmmm")</f>
        <v>December</v>
      </c>
      <c r="I2399" s="2" t="str">
        <f>TEXT(Ecommerce_Sales[[#This Row],[Order_Date]],"yyyy")</f>
        <v>2023</v>
      </c>
      <c r="J2399" s="2" t="str">
        <f>TEXT(Ecommerce_Sales[[#This Row],[Order_Date]],"mmmm")</f>
        <v>December</v>
      </c>
      <c r="K2399" s="1" t="s">
        <v>1947</v>
      </c>
      <c r="L2399" s="1" t="s">
        <v>7412</v>
      </c>
      <c r="M2399" s="1" t="s">
        <v>2002</v>
      </c>
      <c r="N2399" s="1" t="s">
        <v>1989</v>
      </c>
      <c r="O2399" s="3">
        <v>1290</v>
      </c>
      <c r="P2399">
        <v>6</v>
      </c>
      <c r="Q2399" s="3">
        <v>7742</v>
      </c>
      <c r="R2399" s="1" t="s">
        <v>1951</v>
      </c>
      <c r="S2399" s="3">
        <v>781</v>
      </c>
      <c r="T2399">
        <v>9</v>
      </c>
      <c r="U2399" t="str">
        <f>IF(Ecommerce_Sales[[#This Row],[Delivery_Time_Days]]&gt;7,"Delay",IF(Ecommerce_Sales[[#This Row],[Delivery_Time_Days]] = 0,"No delivery",IF(Ecommerce_Sales[[#This Row],[Delivery_Time_Days]]&lt;=7,"On-time")))</f>
        <v>Delay</v>
      </c>
      <c r="V2399" s="7">
        <f>Ecommerce_Sales[[#This Row],[Profit]]/Ecommerce_Sales[[#This Row],[Total_Price]]</f>
        <v>0.25006458279514338</v>
      </c>
      <c r="W2399" s="3">
        <v>1936</v>
      </c>
      <c r="X2399" s="3"/>
    </row>
    <row r="2400" spans="1:24" x14ac:dyDescent="0.25">
      <c r="A2400" s="1" t="s">
        <v>7413</v>
      </c>
      <c r="B2400" s="1" t="s">
        <v>1019</v>
      </c>
      <c r="C2400" s="1" t="s">
        <v>1020</v>
      </c>
      <c r="D2400" s="1" t="s">
        <v>6153</v>
      </c>
      <c r="E2400" s="1" t="s">
        <v>1954</v>
      </c>
      <c r="F2400" s="2">
        <v>45350</v>
      </c>
      <c r="G2400" s="2">
        <v>45114</v>
      </c>
      <c r="H2400" s="2" t="str">
        <f>TEXT(Ecommerce_Sales[[#This Row],[Order_Date]],"mmmm")</f>
        <v>July</v>
      </c>
      <c r="I2400" s="2" t="str">
        <f>TEXT(Ecommerce_Sales[[#This Row],[Order_Date]],"yyyy")</f>
        <v>2023</v>
      </c>
      <c r="J2400" s="2" t="str">
        <f>TEXT(Ecommerce_Sales[[#This Row],[Order_Date]],"mmmm")</f>
        <v>July</v>
      </c>
      <c r="K2400" s="1" t="s">
        <v>1947</v>
      </c>
      <c r="L2400" s="1" t="s">
        <v>4683</v>
      </c>
      <c r="M2400" s="1" t="s">
        <v>1988</v>
      </c>
      <c r="N2400" s="1" t="s">
        <v>1989</v>
      </c>
      <c r="O2400" s="3">
        <v>1273</v>
      </c>
      <c r="P2400">
        <v>6</v>
      </c>
      <c r="Q2400" s="3">
        <v>7641</v>
      </c>
      <c r="R2400" s="1" t="s">
        <v>1951</v>
      </c>
      <c r="S2400" s="3">
        <v>436</v>
      </c>
      <c r="T2400">
        <v>3</v>
      </c>
      <c r="U2400" t="str">
        <f>IF(Ecommerce_Sales[[#This Row],[Delivery_Time_Days]]&gt;7,"Delay",IF(Ecommerce_Sales[[#This Row],[Delivery_Time_Days]] = 0,"No delivery",IF(Ecommerce_Sales[[#This Row],[Delivery_Time_Days]]&lt;=7,"On-time")))</f>
        <v>On-time</v>
      </c>
      <c r="V2400" s="7">
        <f>Ecommerce_Sales[[#This Row],[Profit]]/Ecommerce_Sales[[#This Row],[Total_Price]]</f>
        <v>0.24996728176940192</v>
      </c>
      <c r="W2400" s="3">
        <v>1910</v>
      </c>
      <c r="X2400" s="3"/>
    </row>
    <row r="2401" spans="1:24" x14ac:dyDescent="0.25">
      <c r="A2401" s="1" t="s">
        <v>7414</v>
      </c>
      <c r="B2401" s="1" t="s">
        <v>612</v>
      </c>
      <c r="C2401" s="1" t="s">
        <v>613</v>
      </c>
      <c r="D2401" s="1" t="s">
        <v>5743</v>
      </c>
      <c r="E2401" s="1" t="s">
        <v>1981</v>
      </c>
      <c r="F2401" s="2">
        <v>45112</v>
      </c>
      <c r="G2401" s="2">
        <v>45461</v>
      </c>
      <c r="H2401" s="2" t="str">
        <f>TEXT(Ecommerce_Sales[[#This Row],[Order_Date]],"mmmm")</f>
        <v>June</v>
      </c>
      <c r="I2401" s="2" t="str">
        <f>TEXT(Ecommerce_Sales[[#This Row],[Order_Date]],"yyyy")</f>
        <v>2024</v>
      </c>
      <c r="J2401" s="2" t="str">
        <f>TEXT(Ecommerce_Sales[[#This Row],[Order_Date]],"mmmm")</f>
        <v>June</v>
      </c>
      <c r="K2401" s="1" t="s">
        <v>1947</v>
      </c>
      <c r="L2401" s="1" t="s">
        <v>7415</v>
      </c>
      <c r="M2401" s="1" t="s">
        <v>1963</v>
      </c>
      <c r="N2401" s="1" t="s">
        <v>1957</v>
      </c>
      <c r="O2401" s="3">
        <v>1121</v>
      </c>
      <c r="P2401">
        <v>6</v>
      </c>
      <c r="Q2401" s="3">
        <v>6729</v>
      </c>
      <c r="R2401" s="1" t="s">
        <v>1958</v>
      </c>
      <c r="S2401" s="3">
        <v>907</v>
      </c>
      <c r="T2401">
        <v>8</v>
      </c>
      <c r="U2401" t="str">
        <f>IF(Ecommerce_Sales[[#This Row],[Delivery_Time_Days]]&gt;7,"Delay",IF(Ecommerce_Sales[[#This Row],[Delivery_Time_Days]] = 0,"No delivery",IF(Ecommerce_Sales[[#This Row],[Delivery_Time_Days]]&lt;=7,"On-time")))</f>
        <v>Delay</v>
      </c>
      <c r="V2401" s="7">
        <f>Ecommerce_Sales[[#This Row],[Profit]]/Ecommerce_Sales[[#This Row],[Total_Price]]</f>
        <v>0.14994798632783474</v>
      </c>
      <c r="W2401" s="3">
        <v>1009</v>
      </c>
      <c r="X2401" s="3"/>
    </row>
    <row r="2402" spans="1:24" x14ac:dyDescent="0.25">
      <c r="A2402" s="1" t="s">
        <v>7416</v>
      </c>
      <c r="B2402" s="1" t="s">
        <v>832</v>
      </c>
      <c r="C2402" s="1" t="s">
        <v>833</v>
      </c>
      <c r="D2402" s="1" t="s">
        <v>5766</v>
      </c>
      <c r="E2402" s="1" t="s">
        <v>1946</v>
      </c>
      <c r="F2402" s="2">
        <v>45079</v>
      </c>
      <c r="G2402" s="2">
        <v>45182</v>
      </c>
      <c r="H2402" s="2" t="str">
        <f>TEXT(Ecommerce_Sales[[#This Row],[Order_Date]],"mmmm")</f>
        <v>September</v>
      </c>
      <c r="I2402" s="2" t="str">
        <f>TEXT(Ecommerce_Sales[[#This Row],[Order_Date]],"yyyy")</f>
        <v>2023</v>
      </c>
      <c r="J2402" s="2" t="str">
        <f>TEXT(Ecommerce_Sales[[#This Row],[Order_Date]],"mmmm")</f>
        <v>September</v>
      </c>
      <c r="K2402" s="1" t="s">
        <v>1947</v>
      </c>
      <c r="L2402" s="1" t="s">
        <v>4861</v>
      </c>
      <c r="M2402" s="1" t="s">
        <v>1956</v>
      </c>
      <c r="N2402" s="1" t="s">
        <v>1957</v>
      </c>
      <c r="O2402" s="3">
        <v>1057</v>
      </c>
      <c r="P2402">
        <v>5</v>
      </c>
      <c r="Q2402" s="3">
        <v>5287</v>
      </c>
      <c r="R2402" s="1" t="s">
        <v>1958</v>
      </c>
      <c r="S2402" s="3">
        <v>672</v>
      </c>
      <c r="T2402">
        <v>8</v>
      </c>
      <c r="U2402" t="str">
        <f>IF(Ecommerce_Sales[[#This Row],[Delivery_Time_Days]]&gt;7,"Delay",IF(Ecommerce_Sales[[#This Row],[Delivery_Time_Days]] = 0,"No delivery",IF(Ecommerce_Sales[[#This Row],[Delivery_Time_Days]]&lt;=7,"On-time")))</f>
        <v>Delay</v>
      </c>
      <c r="V2402" s="7">
        <f>Ecommerce_Sales[[#This Row],[Profit]]/Ecommerce_Sales[[#This Row],[Total_Price]]</f>
        <v>0.14999054284093058</v>
      </c>
      <c r="W2402" s="3">
        <v>793</v>
      </c>
      <c r="X2402" s="3"/>
    </row>
    <row r="2403" spans="1:24" x14ac:dyDescent="0.25">
      <c r="A2403" s="1" t="s">
        <v>7417</v>
      </c>
      <c r="B2403" s="1" t="s">
        <v>665</v>
      </c>
      <c r="C2403" s="1" t="s">
        <v>666</v>
      </c>
      <c r="D2403" s="1" t="s">
        <v>5669</v>
      </c>
      <c r="E2403" s="1" t="s">
        <v>1961</v>
      </c>
      <c r="F2403" s="2">
        <v>45027</v>
      </c>
      <c r="G2403" s="2">
        <v>45495</v>
      </c>
      <c r="H2403" s="2" t="str">
        <f>TEXT(Ecommerce_Sales[[#This Row],[Order_Date]],"mmmm")</f>
        <v>July</v>
      </c>
      <c r="I2403" s="2" t="str">
        <f>TEXT(Ecommerce_Sales[[#This Row],[Order_Date]],"yyyy")</f>
        <v>2024</v>
      </c>
      <c r="J2403" s="2" t="str">
        <f>TEXT(Ecommerce_Sales[[#This Row],[Order_Date]],"mmmm")</f>
        <v>July</v>
      </c>
      <c r="K2403" s="1" t="s">
        <v>1947</v>
      </c>
      <c r="L2403" s="1" t="s">
        <v>7418</v>
      </c>
      <c r="M2403" s="1" t="s">
        <v>1949</v>
      </c>
      <c r="N2403" s="1" t="s">
        <v>1950</v>
      </c>
      <c r="O2403" s="3">
        <v>811</v>
      </c>
      <c r="P2403">
        <v>2</v>
      </c>
      <c r="Q2403" s="3">
        <v>1621</v>
      </c>
      <c r="R2403" s="1" t="s">
        <v>1958</v>
      </c>
      <c r="S2403" s="3">
        <v>138</v>
      </c>
      <c r="T2403">
        <v>7</v>
      </c>
      <c r="U2403" t="str">
        <f>IF(Ecommerce_Sales[[#This Row],[Delivery_Time_Days]]&gt;7,"Delay",IF(Ecommerce_Sales[[#This Row],[Delivery_Time_Days]] = 0,"No delivery",IF(Ecommerce_Sales[[#This Row],[Delivery_Time_Days]]&lt;=7,"On-time")))</f>
        <v>On-time</v>
      </c>
      <c r="V2403" s="7">
        <f>Ecommerce_Sales[[#This Row],[Profit]]/Ecommerce_Sales[[#This Row],[Total_Price]]</f>
        <v>0.40037014188772363</v>
      </c>
      <c r="W2403" s="3">
        <v>649</v>
      </c>
      <c r="X2403" s="3"/>
    </row>
    <row r="2404" spans="1:24" x14ac:dyDescent="0.25">
      <c r="A2404" s="1" t="s">
        <v>7419</v>
      </c>
      <c r="B2404" s="1" t="s">
        <v>1113</v>
      </c>
      <c r="C2404" s="1" t="s">
        <v>1114</v>
      </c>
      <c r="D2404" s="1" t="s">
        <v>2984</v>
      </c>
      <c r="E2404" s="1" t="s">
        <v>2005</v>
      </c>
      <c r="F2404" s="2">
        <v>45506</v>
      </c>
      <c r="G2404" s="2">
        <v>45540</v>
      </c>
      <c r="H2404" s="2" t="str">
        <f>TEXT(Ecommerce_Sales[[#This Row],[Order_Date]],"mmmm")</f>
        <v>September</v>
      </c>
      <c r="I2404" s="2" t="str">
        <f>TEXT(Ecommerce_Sales[[#This Row],[Order_Date]],"yyyy")</f>
        <v>2024</v>
      </c>
      <c r="J2404" s="2" t="str">
        <f>TEXT(Ecommerce_Sales[[#This Row],[Order_Date]],"mmmm")</f>
        <v>September</v>
      </c>
      <c r="K2404" s="1" t="s">
        <v>1947</v>
      </c>
      <c r="L2404" s="1" t="s">
        <v>7420</v>
      </c>
      <c r="M2404" s="1" t="s">
        <v>1988</v>
      </c>
      <c r="N2404" s="1" t="s">
        <v>1989</v>
      </c>
      <c r="O2404" s="3">
        <v>605</v>
      </c>
      <c r="P2404">
        <v>1</v>
      </c>
      <c r="Q2404" s="3">
        <v>605</v>
      </c>
      <c r="R2404" s="1" t="s">
        <v>1958</v>
      </c>
      <c r="S2404" s="3">
        <v>61</v>
      </c>
      <c r="T2404">
        <v>7</v>
      </c>
      <c r="U2404" t="str">
        <f>IF(Ecommerce_Sales[[#This Row],[Delivery_Time_Days]]&gt;7,"Delay",IF(Ecommerce_Sales[[#This Row],[Delivery_Time_Days]] = 0,"No delivery",IF(Ecommerce_Sales[[#This Row],[Delivery_Time_Days]]&lt;=7,"On-time")))</f>
        <v>On-time</v>
      </c>
      <c r="V2404" s="7">
        <f>Ecommerce_Sales[[#This Row],[Profit]]/Ecommerce_Sales[[#This Row],[Total_Price]]</f>
        <v>0.24958677685950414</v>
      </c>
      <c r="W2404" s="3">
        <v>151</v>
      </c>
      <c r="X2404" s="3"/>
    </row>
    <row r="2405" spans="1:24" x14ac:dyDescent="0.25">
      <c r="A2405" s="1" t="s">
        <v>7421</v>
      </c>
      <c r="B2405" s="1" t="s">
        <v>1207</v>
      </c>
      <c r="C2405" s="1" t="s">
        <v>1208</v>
      </c>
      <c r="D2405" s="1" t="s">
        <v>3471</v>
      </c>
      <c r="E2405" s="1" t="s">
        <v>1981</v>
      </c>
      <c r="F2405" s="2">
        <v>45552</v>
      </c>
      <c r="G2405" s="2">
        <v>45256</v>
      </c>
      <c r="H2405" s="2" t="str">
        <f>TEXT(Ecommerce_Sales[[#This Row],[Order_Date]],"mmmm")</f>
        <v>November</v>
      </c>
      <c r="I2405" s="2" t="str">
        <f>TEXT(Ecommerce_Sales[[#This Row],[Order_Date]],"yyyy")</f>
        <v>2023</v>
      </c>
      <c r="J2405" s="2" t="str">
        <f>TEXT(Ecommerce_Sales[[#This Row],[Order_Date]],"mmmm")</f>
        <v>November</v>
      </c>
      <c r="K2405" s="1" t="s">
        <v>1947</v>
      </c>
      <c r="L2405" s="1" t="s">
        <v>6021</v>
      </c>
      <c r="M2405" s="1" t="s">
        <v>2026</v>
      </c>
      <c r="N2405" s="1" t="s">
        <v>1978</v>
      </c>
      <c r="O2405" s="3">
        <v>717</v>
      </c>
      <c r="P2405">
        <v>3</v>
      </c>
      <c r="Q2405" s="3">
        <v>2151</v>
      </c>
      <c r="R2405" s="1" t="s">
        <v>1958</v>
      </c>
      <c r="S2405" s="3">
        <v>156</v>
      </c>
      <c r="T2405">
        <v>6</v>
      </c>
      <c r="U2405" t="str">
        <f>IF(Ecommerce_Sales[[#This Row],[Delivery_Time_Days]]&gt;7,"Delay",IF(Ecommerce_Sales[[#This Row],[Delivery_Time_Days]] = 0,"No delivery",IF(Ecommerce_Sales[[#This Row],[Delivery_Time_Days]]&lt;=7,"On-time")))</f>
        <v>On-time</v>
      </c>
      <c r="V2405" s="7">
        <f>Ecommerce_Sales[[#This Row],[Profit]]/Ecommerce_Sales[[#This Row],[Total_Price]]</f>
        <v>0.35006973500697353</v>
      </c>
      <c r="W2405" s="3">
        <v>753</v>
      </c>
      <c r="X2405" s="3"/>
    </row>
    <row r="2406" spans="1:24" x14ac:dyDescent="0.25">
      <c r="A2406" s="1" t="s">
        <v>7422</v>
      </c>
      <c r="B2406" s="1" t="s">
        <v>1806</v>
      </c>
      <c r="C2406" s="1" t="s">
        <v>1807</v>
      </c>
      <c r="D2406" s="1" t="s">
        <v>7423</v>
      </c>
      <c r="E2406" s="1" t="s">
        <v>1946</v>
      </c>
      <c r="F2406" s="2">
        <v>45198</v>
      </c>
      <c r="G2406" s="2">
        <v>45402</v>
      </c>
      <c r="H2406" s="2" t="str">
        <f>TEXT(Ecommerce_Sales[[#This Row],[Order_Date]],"mmmm")</f>
        <v>April</v>
      </c>
      <c r="I2406" s="2" t="str">
        <f>TEXT(Ecommerce_Sales[[#This Row],[Order_Date]],"yyyy")</f>
        <v>2024</v>
      </c>
      <c r="J2406" s="2" t="str">
        <f>TEXT(Ecommerce_Sales[[#This Row],[Order_Date]],"mmmm")</f>
        <v>April</v>
      </c>
      <c r="K2406" s="1" t="s">
        <v>1947</v>
      </c>
      <c r="L2406" s="1" t="s">
        <v>7424</v>
      </c>
      <c r="M2406" s="1" t="s">
        <v>2030</v>
      </c>
      <c r="N2406" s="1" t="s">
        <v>1978</v>
      </c>
      <c r="O2406" s="3">
        <v>298</v>
      </c>
      <c r="P2406">
        <v>4</v>
      </c>
      <c r="Q2406" s="3">
        <v>1193</v>
      </c>
      <c r="R2406" s="1" t="s">
        <v>2008</v>
      </c>
      <c r="S2406" s="3">
        <v>143</v>
      </c>
      <c r="T2406">
        <v>6</v>
      </c>
      <c r="U2406" t="str">
        <f>IF(Ecommerce_Sales[[#This Row],[Delivery_Time_Days]]&gt;7,"Delay",IF(Ecommerce_Sales[[#This Row],[Delivery_Time_Days]] = 0,"No delivery",IF(Ecommerce_Sales[[#This Row],[Delivery_Time_Days]]&lt;=7,"On-time")))</f>
        <v>On-time</v>
      </c>
      <c r="V2406" s="7">
        <f>Ecommerce_Sales[[#This Row],[Profit]]/Ecommerce_Sales[[#This Row],[Total_Price]]</f>
        <v>0.35037720033528919</v>
      </c>
      <c r="W2406" s="3">
        <v>418</v>
      </c>
      <c r="X2406" s="3"/>
    </row>
    <row r="2407" spans="1:24" x14ac:dyDescent="0.25">
      <c r="A2407" s="1" t="s">
        <v>7425</v>
      </c>
      <c r="B2407" s="1" t="s">
        <v>1175</v>
      </c>
      <c r="C2407" s="1" t="s">
        <v>1176</v>
      </c>
      <c r="D2407" s="1" t="s">
        <v>2382</v>
      </c>
      <c r="E2407" s="1" t="s">
        <v>1966</v>
      </c>
      <c r="F2407" s="2">
        <v>45465</v>
      </c>
      <c r="G2407" s="2">
        <v>45077</v>
      </c>
      <c r="H2407" s="2" t="str">
        <f>TEXT(Ecommerce_Sales[[#This Row],[Order_Date]],"mmmm")</f>
        <v>May</v>
      </c>
      <c r="I2407" s="2" t="str">
        <f>TEXT(Ecommerce_Sales[[#This Row],[Order_Date]],"yyyy")</f>
        <v>2023</v>
      </c>
      <c r="J2407" s="2" t="str">
        <f>TEXT(Ecommerce_Sales[[#This Row],[Order_Date]],"mmmm")</f>
        <v>May</v>
      </c>
      <c r="K2407" s="1" t="s">
        <v>1947</v>
      </c>
      <c r="L2407" s="1" t="s">
        <v>4213</v>
      </c>
      <c r="M2407" s="1" t="s">
        <v>2002</v>
      </c>
      <c r="N2407" s="1" t="s">
        <v>1989</v>
      </c>
      <c r="O2407" s="3">
        <v>900</v>
      </c>
      <c r="P2407">
        <v>3</v>
      </c>
      <c r="Q2407" s="3">
        <v>2701</v>
      </c>
      <c r="R2407" s="1" t="s">
        <v>1958</v>
      </c>
      <c r="S2407" s="3">
        <v>351</v>
      </c>
      <c r="T2407">
        <v>2</v>
      </c>
      <c r="U2407" t="str">
        <f>IF(Ecommerce_Sales[[#This Row],[Delivery_Time_Days]]&gt;7,"Delay",IF(Ecommerce_Sales[[#This Row],[Delivery_Time_Days]] = 0,"No delivery",IF(Ecommerce_Sales[[#This Row],[Delivery_Time_Days]]&lt;=7,"On-time")))</f>
        <v>On-time</v>
      </c>
      <c r="V2407" s="7">
        <f>Ecommerce_Sales[[#This Row],[Profit]]/Ecommerce_Sales[[#This Row],[Total_Price]]</f>
        <v>0.24990744168826359</v>
      </c>
      <c r="W2407" s="3">
        <v>675</v>
      </c>
      <c r="X2407" s="3"/>
    </row>
    <row r="2408" spans="1:24" x14ac:dyDescent="0.25">
      <c r="A2408" s="1" t="s">
        <v>7426</v>
      </c>
      <c r="B2408" s="1" t="s">
        <v>244</v>
      </c>
      <c r="C2408" s="1" t="s">
        <v>245</v>
      </c>
      <c r="D2408" s="1" t="s">
        <v>7427</v>
      </c>
      <c r="E2408" s="1" t="s">
        <v>1996</v>
      </c>
      <c r="F2408" s="2">
        <v>45410</v>
      </c>
      <c r="G2408" s="2">
        <v>45108</v>
      </c>
      <c r="H2408" s="2" t="str">
        <f>TEXT(Ecommerce_Sales[[#This Row],[Order_Date]],"mmmm")</f>
        <v>July</v>
      </c>
      <c r="I2408" s="2" t="str">
        <f>TEXT(Ecommerce_Sales[[#This Row],[Order_Date]],"yyyy")</f>
        <v>2023</v>
      </c>
      <c r="J2408" s="2" t="str">
        <f>TEXT(Ecommerce_Sales[[#This Row],[Order_Date]],"mmmm")</f>
        <v>July</v>
      </c>
      <c r="K2408" s="1" t="s">
        <v>1992</v>
      </c>
      <c r="L2408" s="1" t="s">
        <v>7428</v>
      </c>
      <c r="M2408" s="1" t="s">
        <v>2026</v>
      </c>
      <c r="N2408" s="1" t="s">
        <v>1978</v>
      </c>
      <c r="O2408" s="3">
        <v>1174</v>
      </c>
      <c r="P2408">
        <v>2</v>
      </c>
      <c r="Q2408" s="3">
        <v>2348</v>
      </c>
      <c r="R2408" s="1" t="s">
        <v>1958</v>
      </c>
      <c r="S2408" s="3">
        <v>326</v>
      </c>
      <c r="U2408" t="str">
        <f>IF(Ecommerce_Sales[[#This Row],[Delivery_Time_Days]]&gt;7,"Delay",IF(Ecommerce_Sales[[#This Row],[Delivery_Time_Days]] = 0,"No delivery",IF(Ecommerce_Sales[[#This Row],[Delivery_Time_Days]]&lt;=7,"On-time")))</f>
        <v>No delivery</v>
      </c>
      <c r="V2408" s="7">
        <f>Ecommerce_Sales[[#This Row],[Profit]]/Ecommerce_Sales[[#This Row],[Total_Price]]</f>
        <v>0.35008517887563884</v>
      </c>
      <c r="W2408" s="3">
        <v>822</v>
      </c>
      <c r="X2408" s="3"/>
    </row>
    <row r="2409" spans="1:24" x14ac:dyDescent="0.25">
      <c r="A2409" s="1" t="s">
        <v>7429</v>
      </c>
      <c r="B2409" s="1" t="s">
        <v>1347</v>
      </c>
      <c r="C2409" s="1" t="s">
        <v>1348</v>
      </c>
      <c r="D2409" s="1" t="s">
        <v>7430</v>
      </c>
      <c r="E2409" s="1" t="s">
        <v>1954</v>
      </c>
      <c r="F2409" s="2">
        <v>45003</v>
      </c>
      <c r="G2409" s="2">
        <v>45447</v>
      </c>
      <c r="H2409" s="2" t="str">
        <f>TEXT(Ecommerce_Sales[[#This Row],[Order_Date]],"mmmm")</f>
        <v>June</v>
      </c>
      <c r="I2409" s="2" t="str">
        <f>TEXT(Ecommerce_Sales[[#This Row],[Order_Date]],"yyyy")</f>
        <v>2024</v>
      </c>
      <c r="J2409" s="2" t="str">
        <f>TEXT(Ecommerce_Sales[[#This Row],[Order_Date]],"mmmm")</f>
        <v>June</v>
      </c>
      <c r="K2409" s="1" t="s">
        <v>1986</v>
      </c>
      <c r="L2409" s="1" t="s">
        <v>7431</v>
      </c>
      <c r="M2409" s="1" t="s">
        <v>1949</v>
      </c>
      <c r="N2409" s="1" t="s">
        <v>1950</v>
      </c>
      <c r="O2409" s="3">
        <v>900</v>
      </c>
      <c r="P2409">
        <v>3</v>
      </c>
      <c r="Q2409" s="3">
        <v>2701</v>
      </c>
      <c r="R2409" s="1" t="s">
        <v>1958</v>
      </c>
      <c r="S2409" s="3">
        <v>240</v>
      </c>
      <c r="U2409" t="str">
        <f>IF(Ecommerce_Sales[[#This Row],[Delivery_Time_Days]]&gt;7,"Delay",IF(Ecommerce_Sales[[#This Row],[Delivery_Time_Days]] = 0,"No delivery",IF(Ecommerce_Sales[[#This Row],[Delivery_Time_Days]]&lt;=7,"On-time")))</f>
        <v>No delivery</v>
      </c>
      <c r="V2409" s="7">
        <f>Ecommerce_Sales[[#This Row],[Profit]]/Ecommerce_Sales[[#This Row],[Total_Price]]</f>
        <v>0.39985190670122178</v>
      </c>
      <c r="W2409" s="3">
        <v>1080</v>
      </c>
      <c r="X2409" s="3"/>
    </row>
    <row r="2410" spans="1:24" x14ac:dyDescent="0.25">
      <c r="A2410" s="1" t="s">
        <v>7432</v>
      </c>
      <c r="B2410" s="1" t="s">
        <v>438</v>
      </c>
      <c r="C2410" s="1" t="s">
        <v>439</v>
      </c>
      <c r="D2410" s="1" t="s">
        <v>2837</v>
      </c>
      <c r="E2410" s="1" t="s">
        <v>2005</v>
      </c>
      <c r="F2410" s="2">
        <v>45092</v>
      </c>
      <c r="G2410" s="2">
        <v>45563</v>
      </c>
      <c r="H2410" s="2" t="str">
        <f>TEXT(Ecommerce_Sales[[#This Row],[Order_Date]],"mmmm")</f>
        <v>September</v>
      </c>
      <c r="I2410" s="2" t="str">
        <f>TEXT(Ecommerce_Sales[[#This Row],[Order_Date]],"yyyy")</f>
        <v>2024</v>
      </c>
      <c r="J2410" s="2" t="str">
        <f>TEXT(Ecommerce_Sales[[#This Row],[Order_Date]],"mmmm")</f>
        <v>September</v>
      </c>
      <c r="K2410" s="1" t="s">
        <v>1947</v>
      </c>
      <c r="L2410" s="1" t="s">
        <v>7433</v>
      </c>
      <c r="M2410" s="1" t="s">
        <v>2030</v>
      </c>
      <c r="N2410" s="1" t="s">
        <v>1978</v>
      </c>
      <c r="O2410" s="3">
        <v>311</v>
      </c>
      <c r="P2410">
        <v>5</v>
      </c>
      <c r="Q2410" s="3">
        <v>1553</v>
      </c>
      <c r="R2410" s="1" t="s">
        <v>1951</v>
      </c>
      <c r="S2410" s="3">
        <v>191</v>
      </c>
      <c r="T2410">
        <v>5</v>
      </c>
      <c r="U2410" t="str">
        <f>IF(Ecommerce_Sales[[#This Row],[Delivery_Time_Days]]&gt;7,"Delay",IF(Ecommerce_Sales[[#This Row],[Delivery_Time_Days]] = 0,"No delivery",IF(Ecommerce_Sales[[#This Row],[Delivery_Time_Days]]&lt;=7,"On-time")))</f>
        <v>On-time</v>
      </c>
      <c r="V2410" s="7">
        <f>Ecommerce_Sales[[#This Row],[Profit]]/Ecommerce_Sales[[#This Row],[Total_Price]]</f>
        <v>0.35028976175144882</v>
      </c>
      <c r="W2410" s="3">
        <v>544</v>
      </c>
      <c r="X2410" s="3"/>
    </row>
    <row r="2411" spans="1:24" x14ac:dyDescent="0.25">
      <c r="A2411" s="1" t="s">
        <v>7434</v>
      </c>
      <c r="B2411" s="1" t="s">
        <v>856</v>
      </c>
      <c r="C2411" s="1" t="s">
        <v>857</v>
      </c>
      <c r="D2411" s="1" t="s">
        <v>3498</v>
      </c>
      <c r="E2411" s="1" t="s">
        <v>1961</v>
      </c>
      <c r="F2411" s="2">
        <v>45149</v>
      </c>
      <c r="G2411" s="2">
        <v>45331</v>
      </c>
      <c r="H2411" s="2" t="str">
        <f>TEXT(Ecommerce_Sales[[#This Row],[Order_Date]],"mmmm")</f>
        <v>February</v>
      </c>
      <c r="I2411" s="2" t="str">
        <f>TEXT(Ecommerce_Sales[[#This Row],[Order_Date]],"yyyy")</f>
        <v>2024</v>
      </c>
      <c r="J2411" s="2" t="str">
        <f>TEXT(Ecommerce_Sales[[#This Row],[Order_Date]],"mmmm")</f>
        <v>February</v>
      </c>
      <c r="K2411" s="1" t="s">
        <v>1947</v>
      </c>
      <c r="L2411" s="1" t="s">
        <v>7435</v>
      </c>
      <c r="M2411" s="1" t="s">
        <v>1972</v>
      </c>
      <c r="N2411" s="1" t="s">
        <v>1973</v>
      </c>
      <c r="O2411" s="3">
        <v>576</v>
      </c>
      <c r="P2411">
        <v>2</v>
      </c>
      <c r="Q2411" s="3">
        <v>1153</v>
      </c>
      <c r="R2411" s="1" t="s">
        <v>1951</v>
      </c>
      <c r="S2411" s="3">
        <v>156</v>
      </c>
      <c r="T2411">
        <v>9</v>
      </c>
      <c r="U2411" t="str">
        <f>IF(Ecommerce_Sales[[#This Row],[Delivery_Time_Days]]&gt;7,"Delay",IF(Ecommerce_Sales[[#This Row],[Delivery_Time_Days]] = 0,"No delivery",IF(Ecommerce_Sales[[#This Row],[Delivery_Time_Days]]&lt;=7,"On-time")))</f>
        <v>Delay</v>
      </c>
      <c r="V2411" s="7">
        <f>Ecommerce_Sales[[#This Row],[Profit]]/Ecommerce_Sales[[#This Row],[Total_Price]]</f>
        <v>0.30008673026886384</v>
      </c>
      <c r="W2411" s="3">
        <v>346</v>
      </c>
      <c r="X2411" s="3"/>
    </row>
    <row r="2412" spans="1:24" x14ac:dyDescent="0.25">
      <c r="A2412" s="1" t="s">
        <v>7436</v>
      </c>
      <c r="B2412" s="1" t="s">
        <v>852</v>
      </c>
      <c r="C2412" s="1" t="s">
        <v>853</v>
      </c>
      <c r="D2412" s="1" t="s">
        <v>2649</v>
      </c>
      <c r="E2412" s="1" t="s">
        <v>1954</v>
      </c>
      <c r="F2412" s="2">
        <v>45028</v>
      </c>
      <c r="G2412" s="2">
        <v>45573</v>
      </c>
      <c r="H2412" s="2" t="str">
        <f>TEXT(Ecommerce_Sales[[#This Row],[Order_Date]],"mmmm")</f>
        <v>October</v>
      </c>
      <c r="I2412" s="2" t="str">
        <f>TEXT(Ecommerce_Sales[[#This Row],[Order_Date]],"yyyy")</f>
        <v>2024</v>
      </c>
      <c r="J2412" s="2" t="str">
        <f>TEXT(Ecommerce_Sales[[#This Row],[Order_Date]],"mmmm")</f>
        <v>October</v>
      </c>
      <c r="K2412" s="1" t="s">
        <v>1986</v>
      </c>
      <c r="L2412" s="1" t="s">
        <v>7437</v>
      </c>
      <c r="M2412" s="1" t="s">
        <v>2054</v>
      </c>
      <c r="N2412" s="1" t="s">
        <v>1957</v>
      </c>
      <c r="O2412" s="3">
        <v>492</v>
      </c>
      <c r="P2412">
        <v>1</v>
      </c>
      <c r="Q2412" s="3">
        <v>492</v>
      </c>
      <c r="R2412" s="1" t="s">
        <v>1958</v>
      </c>
      <c r="S2412" s="3">
        <v>52</v>
      </c>
      <c r="U2412" t="str">
        <f>IF(Ecommerce_Sales[[#This Row],[Delivery_Time_Days]]&gt;7,"Delay",IF(Ecommerce_Sales[[#This Row],[Delivery_Time_Days]] = 0,"No delivery",IF(Ecommerce_Sales[[#This Row],[Delivery_Time_Days]]&lt;=7,"On-time")))</f>
        <v>No delivery</v>
      </c>
      <c r="V2412" s="7">
        <f>Ecommerce_Sales[[#This Row],[Profit]]/Ecommerce_Sales[[#This Row],[Total_Price]]</f>
        <v>0.15040650406504066</v>
      </c>
      <c r="W2412" s="3">
        <v>74</v>
      </c>
      <c r="X2412" s="3"/>
    </row>
    <row r="2413" spans="1:24" x14ac:dyDescent="0.25">
      <c r="A2413" s="1" t="s">
        <v>7438</v>
      </c>
      <c r="B2413" s="1" t="s">
        <v>848</v>
      </c>
      <c r="C2413" s="1" t="s">
        <v>849</v>
      </c>
      <c r="D2413" s="1" t="s">
        <v>4113</v>
      </c>
      <c r="E2413" s="1" t="s">
        <v>1961</v>
      </c>
      <c r="F2413" s="2">
        <v>44954</v>
      </c>
      <c r="G2413" s="2">
        <v>45348</v>
      </c>
      <c r="H2413" s="2" t="str">
        <f>TEXT(Ecommerce_Sales[[#This Row],[Order_Date]],"mmmm")</f>
        <v>February</v>
      </c>
      <c r="I2413" s="2" t="str">
        <f>TEXT(Ecommerce_Sales[[#This Row],[Order_Date]],"yyyy")</f>
        <v>2024</v>
      </c>
      <c r="J2413" s="2" t="str">
        <f>TEXT(Ecommerce_Sales[[#This Row],[Order_Date]],"mmmm")</f>
        <v>February</v>
      </c>
      <c r="K2413" s="1" t="s">
        <v>1947</v>
      </c>
      <c r="L2413" s="1" t="s">
        <v>7439</v>
      </c>
      <c r="M2413" s="1" t="s">
        <v>2065</v>
      </c>
      <c r="N2413" s="1" t="s">
        <v>1978</v>
      </c>
      <c r="O2413" s="3">
        <v>106</v>
      </c>
      <c r="P2413">
        <v>1</v>
      </c>
      <c r="Q2413" s="3">
        <v>106</v>
      </c>
      <c r="R2413" s="1" t="s">
        <v>1958</v>
      </c>
      <c r="S2413" s="3">
        <v>8</v>
      </c>
      <c r="T2413">
        <v>6</v>
      </c>
      <c r="U2413" t="str">
        <f>IF(Ecommerce_Sales[[#This Row],[Delivery_Time_Days]]&gt;7,"Delay",IF(Ecommerce_Sales[[#This Row],[Delivery_Time_Days]] = 0,"No delivery",IF(Ecommerce_Sales[[#This Row],[Delivery_Time_Days]]&lt;=7,"On-time")))</f>
        <v>On-time</v>
      </c>
      <c r="V2413" s="7">
        <f>Ecommerce_Sales[[#This Row],[Profit]]/Ecommerce_Sales[[#This Row],[Total_Price]]</f>
        <v>0.34905660377358488</v>
      </c>
      <c r="W2413" s="3">
        <v>37</v>
      </c>
      <c r="X2413" s="3"/>
    </row>
    <row r="2414" spans="1:24" x14ac:dyDescent="0.25">
      <c r="A2414" s="1" t="s">
        <v>7440</v>
      </c>
      <c r="B2414" s="1" t="s">
        <v>699</v>
      </c>
      <c r="C2414" s="1" t="s">
        <v>700</v>
      </c>
      <c r="D2414" s="1" t="s">
        <v>7287</v>
      </c>
      <c r="E2414" s="1" t="s">
        <v>1966</v>
      </c>
      <c r="F2414" s="2">
        <v>45388</v>
      </c>
      <c r="G2414" s="2">
        <v>45549</v>
      </c>
      <c r="H2414" s="2" t="str">
        <f>TEXT(Ecommerce_Sales[[#This Row],[Order_Date]],"mmmm")</f>
        <v>September</v>
      </c>
      <c r="I2414" s="2" t="str">
        <f>TEXT(Ecommerce_Sales[[#This Row],[Order_Date]],"yyyy")</f>
        <v>2024</v>
      </c>
      <c r="J2414" s="2" t="str">
        <f>TEXT(Ecommerce_Sales[[#This Row],[Order_Date]],"mmmm")</f>
        <v>September</v>
      </c>
      <c r="K2414" s="1" t="s">
        <v>1947</v>
      </c>
      <c r="L2414" s="1" t="s">
        <v>6592</v>
      </c>
      <c r="M2414" s="1" t="s">
        <v>1983</v>
      </c>
      <c r="N2414" s="1" t="s">
        <v>1950</v>
      </c>
      <c r="O2414" s="3">
        <v>627</v>
      </c>
      <c r="P2414">
        <v>1</v>
      </c>
      <c r="Q2414" s="3">
        <v>627</v>
      </c>
      <c r="R2414" s="1" t="s">
        <v>2008</v>
      </c>
      <c r="S2414" s="3">
        <v>59</v>
      </c>
      <c r="T2414">
        <v>4</v>
      </c>
      <c r="U2414" t="str">
        <f>IF(Ecommerce_Sales[[#This Row],[Delivery_Time_Days]]&gt;7,"Delay",IF(Ecommerce_Sales[[#This Row],[Delivery_Time_Days]] = 0,"No delivery",IF(Ecommerce_Sales[[#This Row],[Delivery_Time_Days]]&lt;=7,"On-time")))</f>
        <v>On-time</v>
      </c>
      <c r="V2414" s="7">
        <f>Ecommerce_Sales[[#This Row],[Profit]]/Ecommerce_Sales[[#This Row],[Total_Price]]</f>
        <v>0.40031897926634769</v>
      </c>
      <c r="W2414" s="3">
        <v>251</v>
      </c>
      <c r="X2414" s="3"/>
    </row>
    <row r="2415" spans="1:24" x14ac:dyDescent="0.25">
      <c r="A2415" s="1" t="s">
        <v>7441</v>
      </c>
      <c r="B2415" s="1" t="s">
        <v>16</v>
      </c>
      <c r="C2415" s="1" t="s">
        <v>17</v>
      </c>
      <c r="D2415" s="1" t="s">
        <v>4218</v>
      </c>
      <c r="E2415" s="1" t="s">
        <v>1946</v>
      </c>
      <c r="F2415" s="2">
        <v>45163</v>
      </c>
      <c r="G2415" s="2">
        <v>45086</v>
      </c>
      <c r="H2415" s="2" t="str">
        <f>TEXT(Ecommerce_Sales[[#This Row],[Order_Date]],"mmmm")</f>
        <v>June</v>
      </c>
      <c r="I2415" s="2" t="str">
        <f>TEXT(Ecommerce_Sales[[#This Row],[Order_Date]],"yyyy")</f>
        <v>2023</v>
      </c>
      <c r="J2415" s="2" t="str">
        <f>TEXT(Ecommerce_Sales[[#This Row],[Order_Date]],"mmmm")</f>
        <v>June</v>
      </c>
      <c r="K2415" s="1" t="s">
        <v>1947</v>
      </c>
      <c r="L2415" s="1" t="s">
        <v>7442</v>
      </c>
      <c r="M2415" s="1" t="s">
        <v>2026</v>
      </c>
      <c r="N2415" s="1" t="s">
        <v>1978</v>
      </c>
      <c r="O2415" s="3">
        <v>134</v>
      </c>
      <c r="P2415">
        <v>2</v>
      </c>
      <c r="Q2415" s="3">
        <v>268</v>
      </c>
      <c r="R2415" s="1" t="s">
        <v>1951</v>
      </c>
      <c r="S2415" s="3">
        <v>20</v>
      </c>
      <c r="T2415">
        <v>9</v>
      </c>
      <c r="U2415" t="str">
        <f>IF(Ecommerce_Sales[[#This Row],[Delivery_Time_Days]]&gt;7,"Delay",IF(Ecommerce_Sales[[#This Row],[Delivery_Time_Days]] = 0,"No delivery",IF(Ecommerce_Sales[[#This Row],[Delivery_Time_Days]]&lt;=7,"On-time")))</f>
        <v>Delay</v>
      </c>
      <c r="V2415" s="7">
        <f>Ecommerce_Sales[[#This Row],[Profit]]/Ecommerce_Sales[[#This Row],[Total_Price]]</f>
        <v>0.35074626865671643</v>
      </c>
      <c r="W2415" s="3">
        <v>94</v>
      </c>
      <c r="X2415" s="3"/>
    </row>
    <row r="2416" spans="1:24" x14ac:dyDescent="0.25">
      <c r="A2416" s="1" t="s">
        <v>7443</v>
      </c>
      <c r="B2416" s="1" t="s">
        <v>210</v>
      </c>
      <c r="C2416" s="1" t="s">
        <v>211</v>
      </c>
      <c r="D2416" s="1" t="s">
        <v>3567</v>
      </c>
      <c r="E2416" s="1" t="s">
        <v>1954</v>
      </c>
      <c r="F2416" s="2">
        <v>45049</v>
      </c>
      <c r="G2416" s="2">
        <v>45193</v>
      </c>
      <c r="H2416" s="2" t="str">
        <f>TEXT(Ecommerce_Sales[[#This Row],[Order_Date]],"mmmm")</f>
        <v>September</v>
      </c>
      <c r="I2416" s="2" t="str">
        <f>TEXT(Ecommerce_Sales[[#This Row],[Order_Date]],"yyyy")</f>
        <v>2023</v>
      </c>
      <c r="J2416" s="2" t="str">
        <f>TEXT(Ecommerce_Sales[[#This Row],[Order_Date]],"mmmm")</f>
        <v>September</v>
      </c>
      <c r="K2416" s="1" t="s">
        <v>1947</v>
      </c>
      <c r="L2416" s="1" t="s">
        <v>7444</v>
      </c>
      <c r="M2416" s="1" t="s">
        <v>2079</v>
      </c>
      <c r="N2416" s="1" t="s">
        <v>1973</v>
      </c>
      <c r="O2416" s="3">
        <v>78</v>
      </c>
      <c r="P2416">
        <v>3</v>
      </c>
      <c r="Q2416" s="3">
        <v>235</v>
      </c>
      <c r="R2416" s="1" t="s">
        <v>1958</v>
      </c>
      <c r="S2416" s="3">
        <v>19</v>
      </c>
      <c r="T2416">
        <v>9</v>
      </c>
      <c r="U2416" t="str">
        <f>IF(Ecommerce_Sales[[#This Row],[Delivery_Time_Days]]&gt;7,"Delay",IF(Ecommerce_Sales[[#This Row],[Delivery_Time_Days]] = 0,"No delivery",IF(Ecommerce_Sales[[#This Row],[Delivery_Time_Days]]&lt;=7,"On-time")))</f>
        <v>Delay</v>
      </c>
      <c r="V2416" s="7">
        <f>Ecommerce_Sales[[#This Row],[Profit]]/Ecommerce_Sales[[#This Row],[Total_Price]]</f>
        <v>0.30212765957446808</v>
      </c>
      <c r="W2416" s="3">
        <v>71</v>
      </c>
      <c r="X2416" s="3"/>
    </row>
    <row r="2417" spans="1:24" x14ac:dyDescent="0.25">
      <c r="A2417" s="1" t="s">
        <v>7445</v>
      </c>
      <c r="B2417" s="1" t="s">
        <v>1183</v>
      </c>
      <c r="C2417" s="1" t="s">
        <v>1184</v>
      </c>
      <c r="D2417" s="1" t="s">
        <v>2595</v>
      </c>
      <c r="E2417" s="1" t="s">
        <v>1966</v>
      </c>
      <c r="F2417" s="2">
        <v>44966</v>
      </c>
      <c r="G2417" s="2">
        <v>45018</v>
      </c>
      <c r="H2417" s="2" t="str">
        <f>TEXT(Ecommerce_Sales[[#This Row],[Order_Date]],"mmmm")</f>
        <v>April</v>
      </c>
      <c r="I2417" s="2" t="str">
        <f>TEXT(Ecommerce_Sales[[#This Row],[Order_Date]],"yyyy")</f>
        <v>2023</v>
      </c>
      <c r="J2417" s="2" t="str">
        <f>TEXT(Ecommerce_Sales[[#This Row],[Order_Date]],"mmmm")</f>
        <v>April</v>
      </c>
      <c r="K2417" s="1" t="s">
        <v>1947</v>
      </c>
      <c r="L2417" s="1" t="s">
        <v>7446</v>
      </c>
      <c r="M2417" s="1" t="s">
        <v>1983</v>
      </c>
      <c r="N2417" s="1" t="s">
        <v>1950</v>
      </c>
      <c r="O2417" s="3">
        <v>961</v>
      </c>
      <c r="P2417">
        <v>5</v>
      </c>
      <c r="Q2417" s="3">
        <v>4804</v>
      </c>
      <c r="R2417" s="1" t="s">
        <v>2016</v>
      </c>
      <c r="S2417" s="3">
        <v>279</v>
      </c>
      <c r="T2417">
        <v>9</v>
      </c>
      <c r="U2417" t="str">
        <f>IF(Ecommerce_Sales[[#This Row],[Delivery_Time_Days]]&gt;7,"Delay",IF(Ecommerce_Sales[[#This Row],[Delivery_Time_Days]] = 0,"No delivery",IF(Ecommerce_Sales[[#This Row],[Delivery_Time_Days]]&lt;=7,"On-time")))</f>
        <v>Delay</v>
      </c>
      <c r="V2417" s="7">
        <f>Ecommerce_Sales[[#This Row],[Profit]]/Ecommerce_Sales[[#This Row],[Total_Price]]</f>
        <v>0.39987510407993337</v>
      </c>
      <c r="W2417" s="3">
        <v>1921</v>
      </c>
      <c r="X2417" s="3"/>
    </row>
    <row r="2418" spans="1:24" x14ac:dyDescent="0.25">
      <c r="A2418" s="1" t="s">
        <v>7447</v>
      </c>
      <c r="B2418" s="1" t="s">
        <v>462</v>
      </c>
      <c r="C2418" s="1" t="s">
        <v>463</v>
      </c>
      <c r="D2418" s="1" t="s">
        <v>5047</v>
      </c>
      <c r="E2418" s="1" t="s">
        <v>1981</v>
      </c>
      <c r="F2418" s="2">
        <v>45622</v>
      </c>
      <c r="G2418" s="2">
        <v>44930</v>
      </c>
      <c r="H2418" s="2" t="str">
        <f>TEXT(Ecommerce_Sales[[#This Row],[Order_Date]],"mmmm")</f>
        <v>January</v>
      </c>
      <c r="I2418" s="2" t="str">
        <f>TEXT(Ecommerce_Sales[[#This Row],[Order_Date]],"yyyy")</f>
        <v>2023</v>
      </c>
      <c r="J2418" s="2" t="str">
        <f>TEXT(Ecommerce_Sales[[#This Row],[Order_Date]],"mmmm")</f>
        <v>January</v>
      </c>
      <c r="K2418" s="1" t="s">
        <v>1947</v>
      </c>
      <c r="L2418" s="1" t="s">
        <v>3864</v>
      </c>
      <c r="M2418" s="1" t="s">
        <v>2047</v>
      </c>
      <c r="N2418" s="1" t="s">
        <v>1989</v>
      </c>
      <c r="O2418" s="3">
        <v>666</v>
      </c>
      <c r="P2418">
        <v>2</v>
      </c>
      <c r="Q2418" s="3">
        <v>1332</v>
      </c>
      <c r="R2418" s="1" t="s">
        <v>1958</v>
      </c>
      <c r="S2418" s="3">
        <v>107</v>
      </c>
      <c r="T2418">
        <v>10</v>
      </c>
      <c r="U2418" t="str">
        <f>IF(Ecommerce_Sales[[#This Row],[Delivery_Time_Days]]&gt;7,"Delay",IF(Ecommerce_Sales[[#This Row],[Delivery_Time_Days]] = 0,"No delivery",IF(Ecommerce_Sales[[#This Row],[Delivery_Time_Days]]&lt;=7,"On-time")))</f>
        <v>Delay</v>
      </c>
      <c r="V2418" s="7">
        <f>Ecommerce_Sales[[#This Row],[Profit]]/Ecommerce_Sales[[#This Row],[Total_Price]]</f>
        <v>0.25</v>
      </c>
      <c r="W2418" s="3">
        <v>333</v>
      </c>
      <c r="X2418" s="3"/>
    </row>
    <row r="2419" spans="1:24" x14ac:dyDescent="0.25">
      <c r="A2419" s="1" t="s">
        <v>7448</v>
      </c>
      <c r="B2419" s="1" t="s">
        <v>1003</v>
      </c>
      <c r="C2419" s="1" t="s">
        <v>1004</v>
      </c>
      <c r="D2419" s="1" t="s">
        <v>4132</v>
      </c>
      <c r="E2419" s="1" t="s">
        <v>1954</v>
      </c>
      <c r="F2419" s="2">
        <v>45350</v>
      </c>
      <c r="G2419" s="2">
        <v>45195</v>
      </c>
      <c r="H2419" s="2" t="str">
        <f>TEXT(Ecommerce_Sales[[#This Row],[Order_Date]],"mmmm")</f>
        <v>September</v>
      </c>
      <c r="I2419" s="2" t="str">
        <f>TEXT(Ecommerce_Sales[[#This Row],[Order_Date]],"yyyy")</f>
        <v>2023</v>
      </c>
      <c r="J2419" s="2" t="str">
        <f>TEXT(Ecommerce_Sales[[#This Row],[Order_Date]],"mmmm")</f>
        <v>September</v>
      </c>
      <c r="K2419" s="1" t="s">
        <v>1947</v>
      </c>
      <c r="L2419" s="1" t="s">
        <v>7449</v>
      </c>
      <c r="M2419" s="1" t="s">
        <v>1998</v>
      </c>
      <c r="N2419" s="1" t="s">
        <v>1973</v>
      </c>
      <c r="O2419" s="3">
        <v>262</v>
      </c>
      <c r="P2419">
        <v>5</v>
      </c>
      <c r="Q2419" s="3">
        <v>1309</v>
      </c>
      <c r="R2419" s="1" t="s">
        <v>2008</v>
      </c>
      <c r="S2419" s="3">
        <v>109</v>
      </c>
      <c r="T2419">
        <v>5</v>
      </c>
      <c r="U2419" t="str">
        <f>IF(Ecommerce_Sales[[#This Row],[Delivery_Time_Days]]&gt;7,"Delay",IF(Ecommerce_Sales[[#This Row],[Delivery_Time_Days]] = 0,"No delivery",IF(Ecommerce_Sales[[#This Row],[Delivery_Time_Days]]&lt;=7,"On-time")))</f>
        <v>On-time</v>
      </c>
      <c r="V2419" s="7">
        <f>Ecommerce_Sales[[#This Row],[Profit]]/Ecommerce_Sales[[#This Row],[Total_Price]]</f>
        <v>0.30022918258212378</v>
      </c>
      <c r="W2419" s="3">
        <v>393</v>
      </c>
      <c r="X2419" s="3"/>
    </row>
    <row r="2420" spans="1:24" x14ac:dyDescent="0.25">
      <c r="A2420" s="1" t="s">
        <v>7450</v>
      </c>
      <c r="B2420" s="1" t="s">
        <v>10</v>
      </c>
      <c r="C2420" s="1" t="s">
        <v>11</v>
      </c>
      <c r="D2420" s="1" t="s">
        <v>2715</v>
      </c>
      <c r="E2420" s="1" t="s">
        <v>1981</v>
      </c>
      <c r="F2420" s="2">
        <v>45173</v>
      </c>
      <c r="G2420" s="2">
        <v>45090</v>
      </c>
      <c r="H2420" s="2" t="str">
        <f>TEXT(Ecommerce_Sales[[#This Row],[Order_Date]],"mmmm")</f>
        <v>June</v>
      </c>
      <c r="I2420" s="2" t="str">
        <f>TEXT(Ecommerce_Sales[[#This Row],[Order_Date]],"yyyy")</f>
        <v>2023</v>
      </c>
      <c r="J2420" s="2" t="str">
        <f>TEXT(Ecommerce_Sales[[#This Row],[Order_Date]],"mmmm")</f>
        <v>June</v>
      </c>
      <c r="K2420" s="1" t="s">
        <v>1947</v>
      </c>
      <c r="L2420" s="1" t="s">
        <v>7451</v>
      </c>
      <c r="M2420" s="1" t="s">
        <v>2104</v>
      </c>
      <c r="N2420" s="1" t="s">
        <v>1978</v>
      </c>
      <c r="O2420" s="3">
        <v>299</v>
      </c>
      <c r="P2420">
        <v>2</v>
      </c>
      <c r="Q2420" s="3">
        <v>598</v>
      </c>
      <c r="R2420" s="1" t="s">
        <v>1958</v>
      </c>
      <c r="S2420" s="3">
        <v>69</v>
      </c>
      <c r="T2420">
        <v>2</v>
      </c>
      <c r="U2420" t="str">
        <f>IF(Ecommerce_Sales[[#This Row],[Delivery_Time_Days]]&gt;7,"Delay",IF(Ecommerce_Sales[[#This Row],[Delivery_Time_Days]] = 0,"No delivery",IF(Ecommerce_Sales[[#This Row],[Delivery_Time_Days]]&lt;=7,"On-time")))</f>
        <v>On-time</v>
      </c>
      <c r="V2420" s="7">
        <f>Ecommerce_Sales[[#This Row],[Profit]]/Ecommerce_Sales[[#This Row],[Total_Price]]</f>
        <v>0.34949832775919731</v>
      </c>
      <c r="W2420" s="3">
        <v>209</v>
      </c>
      <c r="X2420" s="3"/>
    </row>
    <row r="2421" spans="1:24" x14ac:dyDescent="0.25">
      <c r="A2421" s="1" t="s">
        <v>7452</v>
      </c>
      <c r="B2421" s="1" t="s">
        <v>62</v>
      </c>
      <c r="C2421" s="1" t="s">
        <v>63</v>
      </c>
      <c r="D2421" s="1" t="s">
        <v>6857</v>
      </c>
      <c r="E2421" s="1" t="s">
        <v>1966</v>
      </c>
      <c r="F2421" s="2">
        <v>45621</v>
      </c>
      <c r="G2421" s="2">
        <v>45488</v>
      </c>
      <c r="H2421" s="2" t="str">
        <f>TEXT(Ecommerce_Sales[[#This Row],[Order_Date]],"mmmm")</f>
        <v>July</v>
      </c>
      <c r="I2421" s="2" t="str">
        <f>TEXT(Ecommerce_Sales[[#This Row],[Order_Date]],"yyyy")</f>
        <v>2024</v>
      </c>
      <c r="J2421" s="2" t="str">
        <f>TEXT(Ecommerce_Sales[[#This Row],[Order_Date]],"mmmm")</f>
        <v>July</v>
      </c>
      <c r="K2421" s="1" t="s">
        <v>1947</v>
      </c>
      <c r="L2421" s="1" t="s">
        <v>4706</v>
      </c>
      <c r="M2421" s="1" t="s">
        <v>2007</v>
      </c>
      <c r="N2421" s="1" t="s">
        <v>1973</v>
      </c>
      <c r="O2421" s="3">
        <v>1163</v>
      </c>
      <c r="P2421">
        <v>3</v>
      </c>
      <c r="Q2421" s="3">
        <v>3490</v>
      </c>
      <c r="R2421" s="1" t="s">
        <v>2008</v>
      </c>
      <c r="S2421" s="3">
        <v>235</v>
      </c>
      <c r="T2421">
        <v>6</v>
      </c>
      <c r="U2421" t="str">
        <f>IF(Ecommerce_Sales[[#This Row],[Delivery_Time_Days]]&gt;7,"Delay",IF(Ecommerce_Sales[[#This Row],[Delivery_Time_Days]] = 0,"No delivery",IF(Ecommerce_Sales[[#This Row],[Delivery_Time_Days]]&lt;=7,"On-time")))</f>
        <v>On-time</v>
      </c>
      <c r="V2421" s="7">
        <f>Ecommerce_Sales[[#This Row],[Profit]]/Ecommerce_Sales[[#This Row],[Total_Price]]</f>
        <v>0.3</v>
      </c>
      <c r="W2421" s="3">
        <v>1047</v>
      </c>
      <c r="X2421" s="3"/>
    </row>
    <row r="2422" spans="1:24" x14ac:dyDescent="0.25">
      <c r="A2422" s="1" t="s">
        <v>7453</v>
      </c>
      <c r="B2422" s="1" t="s">
        <v>1181</v>
      </c>
      <c r="C2422" s="1" t="s">
        <v>1182</v>
      </c>
      <c r="D2422" s="1" t="s">
        <v>2737</v>
      </c>
      <c r="E2422" s="1" t="s">
        <v>1981</v>
      </c>
      <c r="F2422" s="2">
        <v>45393</v>
      </c>
      <c r="G2422" s="2">
        <v>44976</v>
      </c>
      <c r="H2422" s="2" t="str">
        <f>TEXT(Ecommerce_Sales[[#This Row],[Order_Date]],"mmmm")</f>
        <v>February</v>
      </c>
      <c r="I2422" s="2" t="str">
        <f>TEXT(Ecommerce_Sales[[#This Row],[Order_Date]],"yyyy")</f>
        <v>2023</v>
      </c>
      <c r="J2422" s="2" t="str">
        <f>TEXT(Ecommerce_Sales[[#This Row],[Order_Date]],"mmmm")</f>
        <v>February</v>
      </c>
      <c r="K2422" s="1" t="s">
        <v>1986</v>
      </c>
      <c r="L2422" s="1" t="s">
        <v>7454</v>
      </c>
      <c r="M2422" s="1" t="s">
        <v>2104</v>
      </c>
      <c r="N2422" s="1" t="s">
        <v>1978</v>
      </c>
      <c r="O2422" s="3">
        <v>622</v>
      </c>
      <c r="P2422">
        <v>1</v>
      </c>
      <c r="Q2422" s="3">
        <v>622</v>
      </c>
      <c r="R2422" s="1" t="s">
        <v>1958</v>
      </c>
      <c r="S2422" s="3">
        <v>46</v>
      </c>
      <c r="U2422" t="str">
        <f>IF(Ecommerce_Sales[[#This Row],[Delivery_Time_Days]]&gt;7,"Delay",IF(Ecommerce_Sales[[#This Row],[Delivery_Time_Days]] = 0,"No delivery",IF(Ecommerce_Sales[[#This Row],[Delivery_Time_Days]]&lt;=7,"On-time")))</f>
        <v>No delivery</v>
      </c>
      <c r="V2422" s="7">
        <f>Ecommerce_Sales[[#This Row],[Profit]]/Ecommerce_Sales[[#This Row],[Total_Price]]</f>
        <v>0.35048231511254019</v>
      </c>
      <c r="W2422" s="3">
        <v>218</v>
      </c>
      <c r="X2422" s="3"/>
    </row>
    <row r="2423" spans="1:24" x14ac:dyDescent="0.25">
      <c r="A2423" s="1" t="s">
        <v>7455</v>
      </c>
      <c r="B2423" s="1" t="s">
        <v>501</v>
      </c>
      <c r="C2423" s="1" t="s">
        <v>502</v>
      </c>
      <c r="D2423" s="1" t="s">
        <v>4661</v>
      </c>
      <c r="E2423" s="1" t="s">
        <v>1996</v>
      </c>
      <c r="F2423" s="2">
        <v>45370</v>
      </c>
      <c r="G2423" s="2">
        <v>45626</v>
      </c>
      <c r="H2423" s="2" t="str">
        <f>TEXT(Ecommerce_Sales[[#This Row],[Order_Date]],"mmmm")</f>
        <v>November</v>
      </c>
      <c r="I2423" s="2" t="str">
        <f>TEXT(Ecommerce_Sales[[#This Row],[Order_Date]],"yyyy")</f>
        <v>2024</v>
      </c>
      <c r="J2423" s="2" t="str">
        <f>TEXT(Ecommerce_Sales[[#This Row],[Order_Date]],"mmmm")</f>
        <v>November</v>
      </c>
      <c r="K2423" s="1" t="s">
        <v>1947</v>
      </c>
      <c r="L2423" s="1" t="s">
        <v>7456</v>
      </c>
      <c r="M2423" s="1" t="s">
        <v>1988</v>
      </c>
      <c r="N2423" s="1" t="s">
        <v>1989</v>
      </c>
      <c r="O2423" s="3">
        <v>625</v>
      </c>
      <c r="P2423">
        <v>7</v>
      </c>
      <c r="Q2423" s="3">
        <v>4375</v>
      </c>
      <c r="R2423" s="1" t="s">
        <v>1958</v>
      </c>
      <c r="S2423" s="3">
        <v>458</v>
      </c>
      <c r="T2423">
        <v>9</v>
      </c>
      <c r="U2423" t="str">
        <f>IF(Ecommerce_Sales[[#This Row],[Delivery_Time_Days]]&gt;7,"Delay",IF(Ecommerce_Sales[[#This Row],[Delivery_Time_Days]] = 0,"No delivery",IF(Ecommerce_Sales[[#This Row],[Delivery_Time_Days]]&lt;=7,"On-time")))</f>
        <v>Delay</v>
      </c>
      <c r="V2423" s="7">
        <f>Ecommerce_Sales[[#This Row],[Profit]]/Ecommerce_Sales[[#This Row],[Total_Price]]</f>
        <v>0.25005714285714287</v>
      </c>
      <c r="W2423" s="3">
        <v>1094</v>
      </c>
      <c r="X2423" s="3"/>
    </row>
    <row r="2424" spans="1:24" x14ac:dyDescent="0.25">
      <c r="A2424" s="1" t="s">
        <v>7457</v>
      </c>
      <c r="B2424" s="1" t="s">
        <v>973</v>
      </c>
      <c r="C2424" s="1" t="s">
        <v>974</v>
      </c>
      <c r="D2424" s="1" t="s">
        <v>5537</v>
      </c>
      <c r="E2424" s="1" t="s">
        <v>1981</v>
      </c>
      <c r="F2424" s="2">
        <v>45471</v>
      </c>
      <c r="G2424" s="2">
        <v>45457</v>
      </c>
      <c r="H2424" s="2" t="str">
        <f>TEXT(Ecommerce_Sales[[#This Row],[Order_Date]],"mmmm")</f>
        <v>June</v>
      </c>
      <c r="I2424" s="2" t="str">
        <f>TEXT(Ecommerce_Sales[[#This Row],[Order_Date]],"yyyy")</f>
        <v>2024</v>
      </c>
      <c r="J2424" s="2" t="str">
        <f>TEXT(Ecommerce_Sales[[#This Row],[Order_Date]],"mmmm")</f>
        <v>June</v>
      </c>
      <c r="K2424" s="1" t="s">
        <v>1947</v>
      </c>
      <c r="L2424" s="1" t="s">
        <v>7458</v>
      </c>
      <c r="M2424" s="1" t="s">
        <v>1983</v>
      </c>
      <c r="N2424" s="1" t="s">
        <v>1950</v>
      </c>
      <c r="O2424" s="3">
        <v>432</v>
      </c>
      <c r="P2424">
        <v>6</v>
      </c>
      <c r="Q2424" s="3">
        <v>2594</v>
      </c>
      <c r="R2424" s="1" t="s">
        <v>1951</v>
      </c>
      <c r="S2424" s="3">
        <v>329</v>
      </c>
      <c r="T2424">
        <v>4</v>
      </c>
      <c r="U2424" t="str">
        <f>IF(Ecommerce_Sales[[#This Row],[Delivery_Time_Days]]&gt;7,"Delay",IF(Ecommerce_Sales[[#This Row],[Delivery_Time_Days]] = 0,"No delivery",IF(Ecommerce_Sales[[#This Row],[Delivery_Time_Days]]&lt;=7,"On-time")))</f>
        <v>On-time</v>
      </c>
      <c r="V2424" s="7">
        <f>Ecommerce_Sales[[#This Row],[Profit]]/Ecommerce_Sales[[#This Row],[Total_Price]]</f>
        <v>0.39976869699306089</v>
      </c>
      <c r="W2424" s="3">
        <v>1037</v>
      </c>
      <c r="X2424" s="3"/>
    </row>
    <row r="2425" spans="1:24" x14ac:dyDescent="0.25">
      <c r="A2425" s="1" t="s">
        <v>7459</v>
      </c>
      <c r="B2425" s="1" t="s">
        <v>1397</v>
      </c>
      <c r="C2425" s="1" t="s">
        <v>1398</v>
      </c>
      <c r="D2425" s="1" t="s">
        <v>2109</v>
      </c>
      <c r="E2425" s="1" t="s">
        <v>1961</v>
      </c>
      <c r="F2425" s="2">
        <v>45459</v>
      </c>
      <c r="G2425" s="2">
        <v>45190</v>
      </c>
      <c r="H2425" s="2" t="str">
        <f>TEXT(Ecommerce_Sales[[#This Row],[Order_Date]],"mmmm")</f>
        <v>September</v>
      </c>
      <c r="I2425" s="2" t="str">
        <f>TEXT(Ecommerce_Sales[[#This Row],[Order_Date]],"yyyy")</f>
        <v>2023</v>
      </c>
      <c r="J2425" s="2" t="str">
        <f>TEXT(Ecommerce_Sales[[#This Row],[Order_Date]],"mmmm")</f>
        <v>September</v>
      </c>
      <c r="K2425" s="1" t="s">
        <v>1947</v>
      </c>
      <c r="L2425" s="1" t="s">
        <v>7460</v>
      </c>
      <c r="M2425" s="1" t="s">
        <v>2047</v>
      </c>
      <c r="N2425" s="1" t="s">
        <v>1989</v>
      </c>
      <c r="O2425" s="3">
        <v>364</v>
      </c>
      <c r="P2425">
        <v>4</v>
      </c>
      <c r="Q2425" s="3">
        <v>1455</v>
      </c>
      <c r="R2425" s="1" t="s">
        <v>1951</v>
      </c>
      <c r="S2425" s="3">
        <v>84</v>
      </c>
      <c r="T2425">
        <v>4</v>
      </c>
      <c r="U2425" t="str">
        <f>IF(Ecommerce_Sales[[#This Row],[Delivery_Time_Days]]&gt;7,"Delay",IF(Ecommerce_Sales[[#This Row],[Delivery_Time_Days]] = 0,"No delivery",IF(Ecommerce_Sales[[#This Row],[Delivery_Time_Days]]&lt;=7,"On-time")))</f>
        <v>On-time</v>
      </c>
      <c r="V2425" s="7">
        <f>Ecommerce_Sales[[#This Row],[Profit]]/Ecommerce_Sales[[#This Row],[Total_Price]]</f>
        <v>0.25017182130584192</v>
      </c>
      <c r="W2425" s="3">
        <v>364</v>
      </c>
      <c r="X2425" s="3"/>
    </row>
    <row r="2426" spans="1:24" x14ac:dyDescent="0.25">
      <c r="A2426" s="1" t="s">
        <v>7461</v>
      </c>
      <c r="B2426" s="1" t="s">
        <v>902</v>
      </c>
      <c r="C2426" s="1" t="s">
        <v>903</v>
      </c>
      <c r="D2426" s="1" t="s">
        <v>3447</v>
      </c>
      <c r="E2426" s="1" t="s">
        <v>1981</v>
      </c>
      <c r="F2426" s="2">
        <v>45223</v>
      </c>
      <c r="G2426" s="2">
        <v>45282</v>
      </c>
      <c r="H2426" s="2" t="str">
        <f>TEXT(Ecommerce_Sales[[#This Row],[Order_Date]],"mmmm")</f>
        <v>December</v>
      </c>
      <c r="I2426" s="2" t="str">
        <f>TEXT(Ecommerce_Sales[[#This Row],[Order_Date]],"yyyy")</f>
        <v>2023</v>
      </c>
      <c r="J2426" s="2" t="str">
        <f>TEXT(Ecommerce_Sales[[#This Row],[Order_Date]],"mmmm")</f>
        <v>December</v>
      </c>
      <c r="K2426" s="1" t="s">
        <v>1947</v>
      </c>
      <c r="L2426" s="1" t="s">
        <v>7462</v>
      </c>
      <c r="M2426" s="1" t="s">
        <v>2058</v>
      </c>
      <c r="N2426" s="1" t="s">
        <v>1950</v>
      </c>
      <c r="O2426" s="3">
        <v>889</v>
      </c>
      <c r="P2426">
        <v>8</v>
      </c>
      <c r="Q2426" s="3">
        <v>7108</v>
      </c>
      <c r="R2426" s="1" t="s">
        <v>1951</v>
      </c>
      <c r="S2426" s="3">
        <v>491</v>
      </c>
      <c r="T2426">
        <v>6</v>
      </c>
      <c r="U2426" t="str">
        <f>IF(Ecommerce_Sales[[#This Row],[Delivery_Time_Days]]&gt;7,"Delay",IF(Ecommerce_Sales[[#This Row],[Delivery_Time_Days]] = 0,"No delivery",IF(Ecommerce_Sales[[#This Row],[Delivery_Time_Days]]&lt;=7,"On-time")))</f>
        <v>On-time</v>
      </c>
      <c r="V2426" s="7">
        <f>Ecommerce_Sales[[#This Row],[Profit]]/Ecommerce_Sales[[#This Row],[Total_Price]]</f>
        <v>0.39997186268992685</v>
      </c>
      <c r="W2426" s="3">
        <v>2843</v>
      </c>
      <c r="X2426" s="3"/>
    </row>
    <row r="2427" spans="1:24" x14ac:dyDescent="0.25">
      <c r="A2427" s="1" t="s">
        <v>7463</v>
      </c>
      <c r="B2427" s="1" t="s">
        <v>428</v>
      </c>
      <c r="C2427" s="1" t="s">
        <v>429</v>
      </c>
      <c r="D2427" s="1" t="s">
        <v>4327</v>
      </c>
      <c r="E2427" s="1" t="s">
        <v>1946</v>
      </c>
      <c r="F2427" s="2">
        <v>45424</v>
      </c>
      <c r="G2427" s="2">
        <v>44993</v>
      </c>
      <c r="H2427" s="2" t="str">
        <f>TEXT(Ecommerce_Sales[[#This Row],[Order_Date]],"mmmm")</f>
        <v>March</v>
      </c>
      <c r="I2427" s="2" t="str">
        <f>TEXT(Ecommerce_Sales[[#This Row],[Order_Date]],"yyyy")</f>
        <v>2023</v>
      </c>
      <c r="J2427" s="2" t="str">
        <f>TEXT(Ecommerce_Sales[[#This Row],[Order_Date]],"mmmm")</f>
        <v>March</v>
      </c>
      <c r="K2427" s="1" t="s">
        <v>1992</v>
      </c>
      <c r="L2427" s="1" t="s">
        <v>7464</v>
      </c>
      <c r="M2427" s="1" t="s">
        <v>1983</v>
      </c>
      <c r="N2427" s="1" t="s">
        <v>1950</v>
      </c>
      <c r="O2427" s="3">
        <v>639</v>
      </c>
      <c r="P2427">
        <v>5</v>
      </c>
      <c r="Q2427" s="3">
        <v>3195</v>
      </c>
      <c r="R2427" s="1" t="s">
        <v>1951</v>
      </c>
      <c r="S2427" s="3">
        <v>441</v>
      </c>
      <c r="U2427" t="str">
        <f>IF(Ecommerce_Sales[[#This Row],[Delivery_Time_Days]]&gt;7,"Delay",IF(Ecommerce_Sales[[#This Row],[Delivery_Time_Days]] = 0,"No delivery",IF(Ecommerce_Sales[[#This Row],[Delivery_Time_Days]]&lt;=7,"On-time")))</f>
        <v>No delivery</v>
      </c>
      <c r="V2427" s="7">
        <f>Ecommerce_Sales[[#This Row],[Profit]]/Ecommerce_Sales[[#This Row],[Total_Price]]</f>
        <v>0.4</v>
      </c>
      <c r="W2427" s="3">
        <v>1278</v>
      </c>
      <c r="X2427" s="3"/>
    </row>
    <row r="2428" spans="1:24" x14ac:dyDescent="0.25">
      <c r="A2428" s="1" t="s">
        <v>7465</v>
      </c>
      <c r="B2428" s="1" t="s">
        <v>1223</v>
      </c>
      <c r="C2428" s="1" t="s">
        <v>1224</v>
      </c>
      <c r="D2428" s="1" t="s">
        <v>2093</v>
      </c>
      <c r="E2428" s="1" t="s">
        <v>1946</v>
      </c>
      <c r="F2428" s="2">
        <v>45072</v>
      </c>
      <c r="G2428" s="2">
        <v>45196</v>
      </c>
      <c r="H2428" s="2" t="str">
        <f>TEXT(Ecommerce_Sales[[#This Row],[Order_Date]],"mmmm")</f>
        <v>September</v>
      </c>
      <c r="I2428" s="2" t="str">
        <f>TEXT(Ecommerce_Sales[[#This Row],[Order_Date]],"yyyy")</f>
        <v>2023</v>
      </c>
      <c r="J2428" s="2" t="str">
        <f>TEXT(Ecommerce_Sales[[#This Row],[Order_Date]],"mmmm")</f>
        <v>September</v>
      </c>
      <c r="K2428" s="1" t="s">
        <v>1947</v>
      </c>
      <c r="L2428" s="1" t="s">
        <v>7466</v>
      </c>
      <c r="M2428" s="1" t="s">
        <v>1949</v>
      </c>
      <c r="N2428" s="1" t="s">
        <v>1950</v>
      </c>
      <c r="O2428" s="3">
        <v>762</v>
      </c>
      <c r="P2428">
        <v>2</v>
      </c>
      <c r="Q2428" s="3">
        <v>1524</v>
      </c>
      <c r="R2428" s="1" t="s">
        <v>2012</v>
      </c>
      <c r="S2428" s="3">
        <v>84</v>
      </c>
      <c r="T2428">
        <v>8</v>
      </c>
      <c r="U2428" t="str">
        <f>IF(Ecommerce_Sales[[#This Row],[Delivery_Time_Days]]&gt;7,"Delay",IF(Ecommerce_Sales[[#This Row],[Delivery_Time_Days]] = 0,"No delivery",IF(Ecommerce_Sales[[#This Row],[Delivery_Time_Days]]&lt;=7,"On-time")))</f>
        <v>Delay</v>
      </c>
      <c r="V2428" s="7">
        <f>Ecommerce_Sales[[#This Row],[Profit]]/Ecommerce_Sales[[#This Row],[Total_Price]]</f>
        <v>0.40026246719160102</v>
      </c>
      <c r="W2428" s="3">
        <v>610</v>
      </c>
      <c r="X2428" s="3"/>
    </row>
    <row r="2429" spans="1:24" x14ac:dyDescent="0.25">
      <c r="A2429" s="1" t="s">
        <v>7467</v>
      </c>
      <c r="B2429" s="1" t="s">
        <v>523</v>
      </c>
      <c r="C2429" s="1" t="s">
        <v>524</v>
      </c>
      <c r="D2429" s="1" t="s">
        <v>3342</v>
      </c>
      <c r="E2429" s="1" t="s">
        <v>1966</v>
      </c>
      <c r="F2429" s="2">
        <v>45491</v>
      </c>
      <c r="G2429" s="2">
        <v>44955</v>
      </c>
      <c r="H2429" s="2" t="str">
        <f>TEXT(Ecommerce_Sales[[#This Row],[Order_Date]],"mmmm")</f>
        <v>January</v>
      </c>
      <c r="I2429" s="2" t="str">
        <f>TEXT(Ecommerce_Sales[[#This Row],[Order_Date]],"yyyy")</f>
        <v>2023</v>
      </c>
      <c r="J2429" s="2" t="str">
        <f>TEXT(Ecommerce_Sales[[#This Row],[Order_Date]],"mmmm")</f>
        <v>January</v>
      </c>
      <c r="K2429" s="1" t="s">
        <v>1992</v>
      </c>
      <c r="L2429" s="1" t="s">
        <v>7468</v>
      </c>
      <c r="M2429" s="1" t="s">
        <v>2007</v>
      </c>
      <c r="N2429" s="1" t="s">
        <v>1973</v>
      </c>
      <c r="O2429" s="3">
        <v>37</v>
      </c>
      <c r="P2429">
        <v>1</v>
      </c>
      <c r="Q2429" s="3">
        <v>37</v>
      </c>
      <c r="R2429" s="1" t="s">
        <v>1951</v>
      </c>
      <c r="S2429" s="3">
        <v>3</v>
      </c>
      <c r="U2429" t="str">
        <f>IF(Ecommerce_Sales[[#This Row],[Delivery_Time_Days]]&gt;7,"Delay",IF(Ecommerce_Sales[[#This Row],[Delivery_Time_Days]] = 0,"No delivery",IF(Ecommerce_Sales[[#This Row],[Delivery_Time_Days]]&lt;=7,"On-time")))</f>
        <v>No delivery</v>
      </c>
      <c r="V2429" s="7">
        <f>Ecommerce_Sales[[#This Row],[Profit]]/Ecommerce_Sales[[#This Row],[Total_Price]]</f>
        <v>0.29729729729729731</v>
      </c>
      <c r="W2429" s="3">
        <v>11</v>
      </c>
      <c r="X2429" s="3"/>
    </row>
    <row r="2430" spans="1:24" x14ac:dyDescent="0.25">
      <c r="A2430" s="1" t="s">
        <v>7469</v>
      </c>
      <c r="B2430" s="1" t="s">
        <v>629</v>
      </c>
      <c r="C2430" s="1" t="s">
        <v>630</v>
      </c>
      <c r="D2430" s="1" t="s">
        <v>6713</v>
      </c>
      <c r="E2430" s="1" t="s">
        <v>1954</v>
      </c>
      <c r="F2430" s="2">
        <v>45040</v>
      </c>
      <c r="G2430" s="2">
        <v>45603</v>
      </c>
      <c r="H2430" s="2" t="str">
        <f>TEXT(Ecommerce_Sales[[#This Row],[Order_Date]],"mmmm")</f>
        <v>November</v>
      </c>
      <c r="I2430" s="2" t="str">
        <f>TEXT(Ecommerce_Sales[[#This Row],[Order_Date]],"yyyy")</f>
        <v>2024</v>
      </c>
      <c r="J2430" s="2" t="str">
        <f>TEXT(Ecommerce_Sales[[#This Row],[Order_Date]],"mmmm")</f>
        <v>November</v>
      </c>
      <c r="K2430" s="1" t="s">
        <v>1947</v>
      </c>
      <c r="L2430" s="1" t="s">
        <v>7470</v>
      </c>
      <c r="M2430" s="1" t="s">
        <v>2002</v>
      </c>
      <c r="N2430" s="1" t="s">
        <v>1989</v>
      </c>
      <c r="O2430" s="3">
        <v>169</v>
      </c>
      <c r="P2430">
        <v>6</v>
      </c>
      <c r="Q2430" s="3">
        <v>1016</v>
      </c>
      <c r="R2430" s="1" t="s">
        <v>1951</v>
      </c>
      <c r="S2430" s="3">
        <v>84</v>
      </c>
      <c r="T2430">
        <v>7</v>
      </c>
      <c r="U2430" t="str">
        <f>IF(Ecommerce_Sales[[#This Row],[Delivery_Time_Days]]&gt;7,"Delay",IF(Ecommerce_Sales[[#This Row],[Delivery_Time_Days]] = 0,"No delivery",IF(Ecommerce_Sales[[#This Row],[Delivery_Time_Days]]&lt;=7,"On-time")))</f>
        <v>On-time</v>
      </c>
      <c r="V2430" s="7">
        <f>Ecommerce_Sales[[#This Row],[Profit]]/Ecommerce_Sales[[#This Row],[Total_Price]]</f>
        <v>0.25</v>
      </c>
      <c r="W2430" s="3">
        <v>254</v>
      </c>
      <c r="X2430" s="3"/>
    </row>
    <row r="2431" spans="1:24" x14ac:dyDescent="0.25">
      <c r="A2431" s="1" t="s">
        <v>7471</v>
      </c>
      <c r="B2431" s="1" t="s">
        <v>164</v>
      </c>
      <c r="C2431" s="1" t="s">
        <v>165</v>
      </c>
      <c r="D2431" s="1" t="s">
        <v>5771</v>
      </c>
      <c r="E2431" s="1" t="s">
        <v>1954</v>
      </c>
      <c r="F2431" s="2">
        <v>45507</v>
      </c>
      <c r="G2431" s="2">
        <v>45350</v>
      </c>
      <c r="H2431" s="2" t="str">
        <f>TEXT(Ecommerce_Sales[[#This Row],[Order_Date]],"mmmm")</f>
        <v>February</v>
      </c>
      <c r="I2431" s="2" t="str">
        <f>TEXT(Ecommerce_Sales[[#This Row],[Order_Date]],"yyyy")</f>
        <v>2024</v>
      </c>
      <c r="J2431" s="2" t="str">
        <f>TEXT(Ecommerce_Sales[[#This Row],[Order_Date]],"mmmm")</f>
        <v>February</v>
      </c>
      <c r="K2431" s="1" t="s">
        <v>1947</v>
      </c>
      <c r="L2431" s="1" t="s">
        <v>7472</v>
      </c>
      <c r="M2431" s="1" t="s">
        <v>1988</v>
      </c>
      <c r="N2431" s="1" t="s">
        <v>1989</v>
      </c>
      <c r="O2431" s="3">
        <v>398</v>
      </c>
      <c r="P2431">
        <v>1</v>
      </c>
      <c r="Q2431" s="3">
        <v>398</v>
      </c>
      <c r="R2431" s="1" t="s">
        <v>1958</v>
      </c>
      <c r="S2431" s="3">
        <v>33</v>
      </c>
      <c r="T2431">
        <v>10</v>
      </c>
      <c r="U2431" t="str">
        <f>IF(Ecommerce_Sales[[#This Row],[Delivery_Time_Days]]&gt;7,"Delay",IF(Ecommerce_Sales[[#This Row],[Delivery_Time_Days]] = 0,"No delivery",IF(Ecommerce_Sales[[#This Row],[Delivery_Time_Days]]&lt;=7,"On-time")))</f>
        <v>Delay</v>
      </c>
      <c r="V2431" s="7">
        <f>Ecommerce_Sales[[#This Row],[Profit]]/Ecommerce_Sales[[#This Row],[Total_Price]]</f>
        <v>0.25125628140703515</v>
      </c>
      <c r="W2431" s="3">
        <v>100</v>
      </c>
      <c r="X2431" s="3"/>
    </row>
    <row r="2432" spans="1:24" x14ac:dyDescent="0.25">
      <c r="A2432" s="1" t="s">
        <v>7473</v>
      </c>
      <c r="B2432" s="1" t="s">
        <v>418</v>
      </c>
      <c r="C2432" s="1" t="s">
        <v>419</v>
      </c>
      <c r="D2432" s="1" t="s">
        <v>2201</v>
      </c>
      <c r="E2432" s="1" t="s">
        <v>1961</v>
      </c>
      <c r="F2432" s="2">
        <v>45044</v>
      </c>
      <c r="G2432" s="2">
        <v>45054</v>
      </c>
      <c r="H2432" s="2" t="str">
        <f>TEXT(Ecommerce_Sales[[#This Row],[Order_Date]],"mmmm")</f>
        <v>May</v>
      </c>
      <c r="I2432" s="2" t="str">
        <f>TEXT(Ecommerce_Sales[[#This Row],[Order_Date]],"yyyy")</f>
        <v>2023</v>
      </c>
      <c r="J2432" s="2" t="str">
        <f>TEXT(Ecommerce_Sales[[#This Row],[Order_Date]],"mmmm")</f>
        <v>May</v>
      </c>
      <c r="K2432" s="1" t="s">
        <v>1947</v>
      </c>
      <c r="L2432" s="1" t="s">
        <v>3143</v>
      </c>
      <c r="M2432" s="1" t="s">
        <v>1988</v>
      </c>
      <c r="N2432" s="1" t="s">
        <v>1989</v>
      </c>
      <c r="O2432" s="3">
        <v>414</v>
      </c>
      <c r="P2432">
        <v>2</v>
      </c>
      <c r="Q2432" s="3">
        <v>828</v>
      </c>
      <c r="R2432" s="1" t="s">
        <v>2012</v>
      </c>
      <c r="S2432" s="3">
        <v>113</v>
      </c>
      <c r="T2432">
        <v>5</v>
      </c>
      <c r="U2432" t="str">
        <f>IF(Ecommerce_Sales[[#This Row],[Delivery_Time_Days]]&gt;7,"Delay",IF(Ecommerce_Sales[[#This Row],[Delivery_Time_Days]] = 0,"No delivery",IF(Ecommerce_Sales[[#This Row],[Delivery_Time_Days]]&lt;=7,"On-time")))</f>
        <v>On-time</v>
      </c>
      <c r="V2432" s="7">
        <f>Ecommerce_Sales[[#This Row],[Profit]]/Ecommerce_Sales[[#This Row],[Total_Price]]</f>
        <v>0.25</v>
      </c>
      <c r="W2432" s="3">
        <v>207</v>
      </c>
      <c r="X2432" s="3"/>
    </row>
    <row r="2433" spans="1:24" x14ac:dyDescent="0.25">
      <c r="A2433" s="1" t="s">
        <v>7474</v>
      </c>
      <c r="B2433" s="1" t="s">
        <v>592</v>
      </c>
      <c r="C2433" s="1" t="s">
        <v>593</v>
      </c>
      <c r="D2433" s="1" t="s">
        <v>4693</v>
      </c>
      <c r="E2433" s="1" t="s">
        <v>1946</v>
      </c>
      <c r="F2433" s="2">
        <v>45013</v>
      </c>
      <c r="G2433" s="2">
        <v>45627</v>
      </c>
      <c r="H2433" s="2" t="str">
        <f>TEXT(Ecommerce_Sales[[#This Row],[Order_Date]],"mmmm")</f>
        <v>December</v>
      </c>
      <c r="I2433" s="2" t="str">
        <f>TEXT(Ecommerce_Sales[[#This Row],[Order_Date]],"yyyy")</f>
        <v>2024</v>
      </c>
      <c r="J2433" s="2" t="str">
        <f>TEXT(Ecommerce_Sales[[#This Row],[Order_Date]],"mmmm")</f>
        <v>December</v>
      </c>
      <c r="K2433" s="1" t="s">
        <v>1947</v>
      </c>
      <c r="L2433" s="1" t="s">
        <v>6588</v>
      </c>
      <c r="M2433" s="1" t="s">
        <v>2058</v>
      </c>
      <c r="N2433" s="1" t="s">
        <v>1950</v>
      </c>
      <c r="O2433" s="3">
        <v>352</v>
      </c>
      <c r="P2433">
        <v>2</v>
      </c>
      <c r="Q2433" s="3">
        <v>703</v>
      </c>
      <c r="R2433" s="1" t="s">
        <v>1951</v>
      </c>
      <c r="S2433" s="3">
        <v>45</v>
      </c>
      <c r="T2433">
        <v>5</v>
      </c>
      <c r="U2433" t="str">
        <f>IF(Ecommerce_Sales[[#This Row],[Delivery_Time_Days]]&gt;7,"Delay",IF(Ecommerce_Sales[[#This Row],[Delivery_Time_Days]] = 0,"No delivery",IF(Ecommerce_Sales[[#This Row],[Delivery_Time_Days]]&lt;=7,"On-time")))</f>
        <v>On-time</v>
      </c>
      <c r="V2433" s="7">
        <f>Ecommerce_Sales[[#This Row],[Profit]]/Ecommerce_Sales[[#This Row],[Total_Price]]</f>
        <v>0.39971550497866287</v>
      </c>
      <c r="W2433" s="3">
        <v>281</v>
      </c>
      <c r="X2433" s="3"/>
    </row>
    <row r="2434" spans="1:24" x14ac:dyDescent="0.25">
      <c r="A2434" s="1" t="s">
        <v>7475</v>
      </c>
      <c r="B2434" s="1" t="s">
        <v>352</v>
      </c>
      <c r="C2434" s="1" t="s">
        <v>353</v>
      </c>
      <c r="D2434" s="1" t="s">
        <v>7476</v>
      </c>
      <c r="E2434" s="1" t="s">
        <v>2005</v>
      </c>
      <c r="F2434" s="2">
        <v>44966</v>
      </c>
      <c r="G2434" s="2">
        <v>45643</v>
      </c>
      <c r="H2434" s="2" t="str">
        <f>TEXT(Ecommerce_Sales[[#This Row],[Order_Date]],"mmmm")</f>
        <v>December</v>
      </c>
      <c r="I2434" s="2" t="str">
        <f>TEXT(Ecommerce_Sales[[#This Row],[Order_Date]],"yyyy")</f>
        <v>2024</v>
      </c>
      <c r="J2434" s="2" t="str">
        <f>TEXT(Ecommerce_Sales[[#This Row],[Order_Date]],"mmmm")</f>
        <v>December</v>
      </c>
      <c r="K2434" s="1" t="s">
        <v>1947</v>
      </c>
      <c r="L2434" s="1" t="s">
        <v>7477</v>
      </c>
      <c r="M2434" s="1" t="s">
        <v>2247</v>
      </c>
      <c r="N2434" s="1" t="s">
        <v>1957</v>
      </c>
      <c r="O2434" s="3">
        <v>1939</v>
      </c>
      <c r="P2434">
        <v>4</v>
      </c>
      <c r="Q2434" s="3">
        <v>7758</v>
      </c>
      <c r="R2434" s="1" t="s">
        <v>1951</v>
      </c>
      <c r="S2434" s="3">
        <v>544</v>
      </c>
      <c r="T2434">
        <v>4</v>
      </c>
      <c r="U2434" t="str">
        <f>IF(Ecommerce_Sales[[#This Row],[Delivery_Time_Days]]&gt;7,"Delay",IF(Ecommerce_Sales[[#This Row],[Delivery_Time_Days]] = 0,"No delivery",IF(Ecommerce_Sales[[#This Row],[Delivery_Time_Days]]&lt;=7,"On-time")))</f>
        <v>On-time</v>
      </c>
      <c r="V2434" s="7">
        <f>Ecommerce_Sales[[#This Row],[Profit]]/Ecommerce_Sales[[#This Row],[Total_Price]]</f>
        <v>0.15003866976024749</v>
      </c>
      <c r="W2434" s="3">
        <v>1164</v>
      </c>
      <c r="X2434" s="3"/>
    </row>
    <row r="2435" spans="1:24" x14ac:dyDescent="0.25">
      <c r="A2435" s="1" t="s">
        <v>7478</v>
      </c>
      <c r="B2435" s="1" t="s">
        <v>699</v>
      </c>
      <c r="C2435" s="1" t="s">
        <v>700</v>
      </c>
      <c r="D2435" s="1" t="s">
        <v>7287</v>
      </c>
      <c r="E2435" s="1" t="s">
        <v>1966</v>
      </c>
      <c r="F2435" s="2">
        <v>45388</v>
      </c>
      <c r="G2435" s="2">
        <v>45541</v>
      </c>
      <c r="H2435" s="2" t="str">
        <f>TEXT(Ecommerce_Sales[[#This Row],[Order_Date]],"mmmm")</f>
        <v>September</v>
      </c>
      <c r="I2435" s="2" t="str">
        <f>TEXT(Ecommerce_Sales[[#This Row],[Order_Date]],"yyyy")</f>
        <v>2024</v>
      </c>
      <c r="J2435" s="2" t="str">
        <f>TEXT(Ecommerce_Sales[[#This Row],[Order_Date]],"mmmm")</f>
        <v>September</v>
      </c>
      <c r="K2435" s="1" t="s">
        <v>1947</v>
      </c>
      <c r="L2435" s="1" t="s">
        <v>7479</v>
      </c>
      <c r="M2435" s="1" t="s">
        <v>2054</v>
      </c>
      <c r="N2435" s="1" t="s">
        <v>1957</v>
      </c>
      <c r="O2435" s="3">
        <v>648</v>
      </c>
      <c r="P2435">
        <v>3</v>
      </c>
      <c r="Q2435" s="3">
        <v>1944</v>
      </c>
      <c r="R2435" s="1" t="s">
        <v>1951</v>
      </c>
      <c r="S2435" s="3">
        <v>198</v>
      </c>
      <c r="T2435">
        <v>4</v>
      </c>
      <c r="U2435" t="str">
        <f>IF(Ecommerce_Sales[[#This Row],[Delivery_Time_Days]]&gt;7,"Delay",IF(Ecommerce_Sales[[#This Row],[Delivery_Time_Days]] = 0,"No delivery",IF(Ecommerce_Sales[[#This Row],[Delivery_Time_Days]]&lt;=7,"On-time")))</f>
        <v>On-time</v>
      </c>
      <c r="V2435" s="7">
        <f>Ecommerce_Sales[[#This Row],[Profit]]/Ecommerce_Sales[[#This Row],[Total_Price]]</f>
        <v>0.15020576131687244</v>
      </c>
      <c r="W2435" s="3">
        <v>292</v>
      </c>
      <c r="X2435" s="3"/>
    </row>
    <row r="2436" spans="1:24" x14ac:dyDescent="0.25">
      <c r="A2436" s="1" t="s">
        <v>7480</v>
      </c>
      <c r="B2436" s="1" t="s">
        <v>178</v>
      </c>
      <c r="C2436" s="1" t="s">
        <v>179</v>
      </c>
      <c r="D2436" s="1" t="s">
        <v>4493</v>
      </c>
      <c r="E2436" s="1" t="s">
        <v>1981</v>
      </c>
      <c r="F2436" s="2">
        <v>45263</v>
      </c>
      <c r="G2436" s="2">
        <v>45609</v>
      </c>
      <c r="H2436" s="2" t="str">
        <f>TEXT(Ecommerce_Sales[[#This Row],[Order_Date]],"mmmm")</f>
        <v>November</v>
      </c>
      <c r="I2436" s="2" t="str">
        <f>TEXT(Ecommerce_Sales[[#This Row],[Order_Date]],"yyyy")</f>
        <v>2024</v>
      </c>
      <c r="J2436" s="2" t="str">
        <f>TEXT(Ecommerce_Sales[[#This Row],[Order_Date]],"mmmm")</f>
        <v>November</v>
      </c>
      <c r="K2436" s="1" t="s">
        <v>1947</v>
      </c>
      <c r="L2436" s="1" t="s">
        <v>7481</v>
      </c>
      <c r="M2436" s="1" t="s">
        <v>1972</v>
      </c>
      <c r="N2436" s="1" t="s">
        <v>1973</v>
      </c>
      <c r="O2436" s="3">
        <v>909</v>
      </c>
      <c r="P2436">
        <v>6</v>
      </c>
      <c r="Q2436" s="3">
        <v>5453</v>
      </c>
      <c r="R2436" s="1" t="s">
        <v>2008</v>
      </c>
      <c r="S2436" s="3">
        <v>794</v>
      </c>
      <c r="T2436">
        <v>10</v>
      </c>
      <c r="U2436" t="str">
        <f>IF(Ecommerce_Sales[[#This Row],[Delivery_Time_Days]]&gt;7,"Delay",IF(Ecommerce_Sales[[#This Row],[Delivery_Time_Days]] = 0,"No delivery",IF(Ecommerce_Sales[[#This Row],[Delivery_Time_Days]]&lt;=7,"On-time")))</f>
        <v>Delay</v>
      </c>
      <c r="V2436" s="7">
        <f>Ecommerce_Sales[[#This Row],[Profit]]/Ecommerce_Sales[[#This Row],[Total_Price]]</f>
        <v>0.30001833852924997</v>
      </c>
      <c r="W2436" s="3">
        <v>1636</v>
      </c>
      <c r="X2436" s="3"/>
    </row>
    <row r="2437" spans="1:24" x14ac:dyDescent="0.25">
      <c r="A2437" s="1" t="s">
        <v>7482</v>
      </c>
      <c r="B2437" s="1" t="s">
        <v>768</v>
      </c>
      <c r="C2437" s="1" t="s">
        <v>769</v>
      </c>
      <c r="D2437" s="1" t="s">
        <v>7483</v>
      </c>
      <c r="E2437" s="1" t="s">
        <v>1996</v>
      </c>
      <c r="F2437" s="2">
        <v>45632</v>
      </c>
      <c r="G2437" s="2">
        <v>45476</v>
      </c>
      <c r="H2437" s="2" t="str">
        <f>TEXT(Ecommerce_Sales[[#This Row],[Order_Date]],"mmmm")</f>
        <v>July</v>
      </c>
      <c r="I2437" s="2" t="str">
        <f>TEXT(Ecommerce_Sales[[#This Row],[Order_Date]],"yyyy")</f>
        <v>2024</v>
      </c>
      <c r="J2437" s="2" t="str">
        <f>TEXT(Ecommerce_Sales[[#This Row],[Order_Date]],"mmmm")</f>
        <v>July</v>
      </c>
      <c r="K2437" s="1" t="s">
        <v>1947</v>
      </c>
      <c r="L2437" s="1" t="s">
        <v>7484</v>
      </c>
      <c r="M2437" s="1" t="s">
        <v>1972</v>
      </c>
      <c r="N2437" s="1" t="s">
        <v>1973</v>
      </c>
      <c r="O2437" s="3">
        <v>732</v>
      </c>
      <c r="P2437">
        <v>3</v>
      </c>
      <c r="Q2437" s="3">
        <v>2196</v>
      </c>
      <c r="R2437" s="1" t="s">
        <v>1951</v>
      </c>
      <c r="S2437" s="3">
        <v>223</v>
      </c>
      <c r="T2437">
        <v>6</v>
      </c>
      <c r="U2437" t="str">
        <f>IF(Ecommerce_Sales[[#This Row],[Delivery_Time_Days]]&gt;7,"Delay",IF(Ecommerce_Sales[[#This Row],[Delivery_Time_Days]] = 0,"No delivery",IF(Ecommerce_Sales[[#This Row],[Delivery_Time_Days]]&lt;=7,"On-time")))</f>
        <v>On-time</v>
      </c>
      <c r="V2437" s="7">
        <f>Ecommerce_Sales[[#This Row],[Profit]]/Ecommerce_Sales[[#This Row],[Total_Price]]</f>
        <v>0.30009107468123863</v>
      </c>
      <c r="W2437" s="3">
        <v>659</v>
      </c>
      <c r="X2437" s="3"/>
    </row>
    <row r="2438" spans="1:24" x14ac:dyDescent="0.25">
      <c r="A2438" s="1" t="s">
        <v>7485</v>
      </c>
      <c r="B2438" s="1" t="s">
        <v>442</v>
      </c>
      <c r="C2438" s="1" t="s">
        <v>443</v>
      </c>
      <c r="D2438" s="1" t="s">
        <v>4386</v>
      </c>
      <c r="E2438" s="1" t="s">
        <v>1996</v>
      </c>
      <c r="F2438" s="2">
        <v>45536</v>
      </c>
      <c r="G2438" s="2">
        <v>45494</v>
      </c>
      <c r="H2438" s="2" t="str">
        <f>TEXT(Ecommerce_Sales[[#This Row],[Order_Date]],"mmmm")</f>
        <v>July</v>
      </c>
      <c r="I2438" s="2" t="str">
        <f>TEXT(Ecommerce_Sales[[#This Row],[Order_Date]],"yyyy")</f>
        <v>2024</v>
      </c>
      <c r="J2438" s="2" t="str">
        <f>TEXT(Ecommerce_Sales[[#This Row],[Order_Date]],"mmmm")</f>
        <v>July</v>
      </c>
      <c r="K2438" s="1" t="s">
        <v>1947</v>
      </c>
      <c r="L2438" s="1" t="s">
        <v>7486</v>
      </c>
      <c r="M2438" s="1" t="s">
        <v>2047</v>
      </c>
      <c r="N2438" s="1" t="s">
        <v>1989</v>
      </c>
      <c r="O2438" s="3">
        <v>862</v>
      </c>
      <c r="P2438">
        <v>1</v>
      </c>
      <c r="Q2438" s="3">
        <v>862</v>
      </c>
      <c r="R2438" s="1" t="s">
        <v>2016</v>
      </c>
      <c r="S2438" s="3">
        <v>91</v>
      </c>
      <c r="T2438">
        <v>2</v>
      </c>
      <c r="U2438" t="str">
        <f>IF(Ecommerce_Sales[[#This Row],[Delivery_Time_Days]]&gt;7,"Delay",IF(Ecommerce_Sales[[#This Row],[Delivery_Time_Days]] = 0,"No delivery",IF(Ecommerce_Sales[[#This Row],[Delivery_Time_Days]]&lt;=7,"On-time")))</f>
        <v>On-time</v>
      </c>
      <c r="V2438" s="7">
        <f>Ecommerce_Sales[[#This Row],[Profit]]/Ecommerce_Sales[[#This Row],[Total_Price]]</f>
        <v>0.25058004640371229</v>
      </c>
      <c r="W2438" s="3">
        <v>216</v>
      </c>
      <c r="X2438" s="3"/>
    </row>
    <row r="2439" spans="1:24" x14ac:dyDescent="0.25">
      <c r="A2439" s="1" t="s">
        <v>7487</v>
      </c>
      <c r="B2439" s="1" t="s">
        <v>1447</v>
      </c>
      <c r="C2439" s="1" t="s">
        <v>1448</v>
      </c>
      <c r="D2439" s="1" t="s">
        <v>3000</v>
      </c>
      <c r="E2439" s="1" t="s">
        <v>1961</v>
      </c>
      <c r="F2439" s="2">
        <v>45525</v>
      </c>
      <c r="G2439" s="2">
        <v>45445</v>
      </c>
      <c r="H2439" s="2" t="str">
        <f>TEXT(Ecommerce_Sales[[#This Row],[Order_Date]],"mmmm")</f>
        <v>June</v>
      </c>
      <c r="I2439" s="2" t="str">
        <f>TEXT(Ecommerce_Sales[[#This Row],[Order_Date]],"yyyy")</f>
        <v>2024</v>
      </c>
      <c r="J2439" s="2" t="str">
        <f>TEXT(Ecommerce_Sales[[#This Row],[Order_Date]],"mmmm")</f>
        <v>June</v>
      </c>
      <c r="K2439" s="1" t="s">
        <v>1947</v>
      </c>
      <c r="L2439" s="1" t="s">
        <v>4821</v>
      </c>
      <c r="M2439" s="1" t="s">
        <v>2079</v>
      </c>
      <c r="N2439" s="1" t="s">
        <v>1973</v>
      </c>
      <c r="O2439" s="3">
        <v>511</v>
      </c>
      <c r="P2439">
        <v>2</v>
      </c>
      <c r="Q2439" s="3">
        <v>1022</v>
      </c>
      <c r="R2439" s="1" t="s">
        <v>1958</v>
      </c>
      <c r="S2439" s="3">
        <v>88</v>
      </c>
      <c r="T2439">
        <v>5</v>
      </c>
      <c r="U2439" t="str">
        <f>IF(Ecommerce_Sales[[#This Row],[Delivery_Time_Days]]&gt;7,"Delay",IF(Ecommerce_Sales[[#This Row],[Delivery_Time_Days]] = 0,"No delivery",IF(Ecommerce_Sales[[#This Row],[Delivery_Time_Days]]&lt;=7,"On-time")))</f>
        <v>On-time</v>
      </c>
      <c r="V2439" s="7">
        <f>Ecommerce_Sales[[#This Row],[Profit]]/Ecommerce_Sales[[#This Row],[Total_Price]]</f>
        <v>0.299412915851272</v>
      </c>
      <c r="W2439" s="3">
        <v>306</v>
      </c>
      <c r="X2439" s="3"/>
    </row>
    <row r="2440" spans="1:24" x14ac:dyDescent="0.25">
      <c r="A2440" s="1" t="s">
        <v>7488</v>
      </c>
      <c r="B2440" s="1" t="s">
        <v>916</v>
      </c>
      <c r="C2440" s="1" t="s">
        <v>917</v>
      </c>
      <c r="D2440" s="1" t="s">
        <v>3226</v>
      </c>
      <c r="E2440" s="1" t="s">
        <v>1946</v>
      </c>
      <c r="F2440" s="2">
        <v>45252</v>
      </c>
      <c r="G2440" s="2">
        <v>44964</v>
      </c>
      <c r="H2440" s="2" t="str">
        <f>TEXT(Ecommerce_Sales[[#This Row],[Order_Date]],"mmmm")</f>
        <v>February</v>
      </c>
      <c r="I2440" s="2" t="str">
        <f>TEXT(Ecommerce_Sales[[#This Row],[Order_Date]],"yyyy")</f>
        <v>2023</v>
      </c>
      <c r="J2440" s="2" t="str">
        <f>TEXT(Ecommerce_Sales[[#This Row],[Order_Date]],"mmmm")</f>
        <v>February</v>
      </c>
      <c r="K2440" s="1" t="s">
        <v>1986</v>
      </c>
      <c r="L2440" s="1" t="s">
        <v>4537</v>
      </c>
      <c r="M2440" s="1" t="s">
        <v>2030</v>
      </c>
      <c r="N2440" s="1" t="s">
        <v>1978</v>
      </c>
      <c r="O2440" s="3">
        <v>430</v>
      </c>
      <c r="P2440">
        <v>3</v>
      </c>
      <c r="Q2440" s="3">
        <v>1290</v>
      </c>
      <c r="R2440" s="1" t="s">
        <v>1958</v>
      </c>
      <c r="S2440" s="3">
        <v>69</v>
      </c>
      <c r="U2440" t="str">
        <f>IF(Ecommerce_Sales[[#This Row],[Delivery_Time_Days]]&gt;7,"Delay",IF(Ecommerce_Sales[[#This Row],[Delivery_Time_Days]] = 0,"No delivery",IF(Ecommerce_Sales[[#This Row],[Delivery_Time_Days]]&lt;=7,"On-time")))</f>
        <v>No delivery</v>
      </c>
      <c r="V2440" s="7">
        <f>Ecommerce_Sales[[#This Row],[Profit]]/Ecommerce_Sales[[#This Row],[Total_Price]]</f>
        <v>0.35038759689922483</v>
      </c>
      <c r="W2440" s="3">
        <v>452</v>
      </c>
      <c r="X2440" s="3"/>
    </row>
    <row r="2441" spans="1:24" x14ac:dyDescent="0.25">
      <c r="A2441" s="1" t="s">
        <v>7489</v>
      </c>
      <c r="B2441" s="1" t="s">
        <v>14</v>
      </c>
      <c r="C2441" s="1" t="s">
        <v>15</v>
      </c>
      <c r="D2441" s="1" t="s">
        <v>3053</v>
      </c>
      <c r="E2441" s="1" t="s">
        <v>1946</v>
      </c>
      <c r="F2441" s="2">
        <v>45003</v>
      </c>
      <c r="G2441" s="2">
        <v>45391</v>
      </c>
      <c r="H2441" s="2" t="str">
        <f>TEXT(Ecommerce_Sales[[#This Row],[Order_Date]],"mmmm")</f>
        <v>April</v>
      </c>
      <c r="I2441" s="2" t="str">
        <f>TEXT(Ecommerce_Sales[[#This Row],[Order_Date]],"yyyy")</f>
        <v>2024</v>
      </c>
      <c r="J2441" s="2" t="str">
        <f>TEXT(Ecommerce_Sales[[#This Row],[Order_Date]],"mmmm")</f>
        <v>April</v>
      </c>
      <c r="K2441" s="1" t="s">
        <v>1947</v>
      </c>
      <c r="L2441" s="1" t="s">
        <v>7490</v>
      </c>
      <c r="M2441" s="1" t="s">
        <v>1988</v>
      </c>
      <c r="N2441" s="1" t="s">
        <v>1989</v>
      </c>
      <c r="O2441" s="3">
        <v>680</v>
      </c>
      <c r="P2441">
        <v>3</v>
      </c>
      <c r="Q2441" s="3">
        <v>2039</v>
      </c>
      <c r="R2441" s="1" t="s">
        <v>1958</v>
      </c>
      <c r="S2441" s="3">
        <v>215</v>
      </c>
      <c r="T2441">
        <v>9</v>
      </c>
      <c r="U2441" t="str">
        <f>IF(Ecommerce_Sales[[#This Row],[Delivery_Time_Days]]&gt;7,"Delay",IF(Ecommerce_Sales[[#This Row],[Delivery_Time_Days]] = 0,"No delivery",IF(Ecommerce_Sales[[#This Row],[Delivery_Time_Days]]&lt;=7,"On-time")))</f>
        <v>Delay</v>
      </c>
      <c r="V2441" s="7">
        <f>Ecommerce_Sales[[#This Row],[Profit]]/Ecommerce_Sales[[#This Row],[Total_Price]]</f>
        <v>0.2501226091221187</v>
      </c>
      <c r="W2441" s="3">
        <v>510</v>
      </c>
      <c r="X2441" s="3"/>
    </row>
    <row r="2442" spans="1:24" x14ac:dyDescent="0.25">
      <c r="A2442" s="1" t="s">
        <v>7491</v>
      </c>
      <c r="B2442" s="1" t="s">
        <v>438</v>
      </c>
      <c r="C2442" s="1" t="s">
        <v>439</v>
      </c>
      <c r="D2442" s="1" t="s">
        <v>2837</v>
      </c>
      <c r="E2442" s="1" t="s">
        <v>2005</v>
      </c>
      <c r="F2442" s="2">
        <v>45092</v>
      </c>
      <c r="G2442" s="2">
        <v>45007</v>
      </c>
      <c r="H2442" s="2" t="str">
        <f>TEXT(Ecommerce_Sales[[#This Row],[Order_Date]],"mmmm")</f>
        <v>March</v>
      </c>
      <c r="I2442" s="2" t="str">
        <f>TEXT(Ecommerce_Sales[[#This Row],[Order_Date]],"yyyy")</f>
        <v>2023</v>
      </c>
      <c r="J2442" s="2" t="str">
        <f>TEXT(Ecommerce_Sales[[#This Row],[Order_Date]],"mmmm")</f>
        <v>March</v>
      </c>
      <c r="K2442" s="1" t="s">
        <v>1947</v>
      </c>
      <c r="L2442" s="1" t="s">
        <v>7492</v>
      </c>
      <c r="M2442" s="1" t="s">
        <v>2247</v>
      </c>
      <c r="N2442" s="1" t="s">
        <v>1957</v>
      </c>
      <c r="O2442" s="3">
        <v>725</v>
      </c>
      <c r="P2442">
        <v>1</v>
      </c>
      <c r="Q2442" s="3">
        <v>725</v>
      </c>
      <c r="R2442" s="1" t="s">
        <v>1958</v>
      </c>
      <c r="S2442" s="3">
        <v>64</v>
      </c>
      <c r="T2442">
        <v>10</v>
      </c>
      <c r="U2442" t="str">
        <f>IF(Ecommerce_Sales[[#This Row],[Delivery_Time_Days]]&gt;7,"Delay",IF(Ecommerce_Sales[[#This Row],[Delivery_Time_Days]] = 0,"No delivery",IF(Ecommerce_Sales[[#This Row],[Delivery_Time_Days]]&lt;=7,"On-time")))</f>
        <v>Delay</v>
      </c>
      <c r="V2442" s="7">
        <f>Ecommerce_Sales[[#This Row],[Profit]]/Ecommerce_Sales[[#This Row],[Total_Price]]</f>
        <v>0.1503448275862069</v>
      </c>
      <c r="W2442" s="3">
        <v>109</v>
      </c>
      <c r="X2442" s="3"/>
    </row>
    <row r="2443" spans="1:24" x14ac:dyDescent="0.25">
      <c r="A2443" s="1" t="s">
        <v>7493</v>
      </c>
      <c r="B2443" s="1" t="s">
        <v>1549</v>
      </c>
      <c r="C2443" s="1" t="s">
        <v>1550</v>
      </c>
      <c r="D2443" s="1" t="s">
        <v>2166</v>
      </c>
      <c r="E2443" s="1" t="s">
        <v>1946</v>
      </c>
      <c r="F2443" s="2">
        <v>45359</v>
      </c>
      <c r="G2443" s="2">
        <v>45353</v>
      </c>
      <c r="H2443" s="2" t="str">
        <f>TEXT(Ecommerce_Sales[[#This Row],[Order_Date]],"mmmm")</f>
        <v>March</v>
      </c>
      <c r="I2443" s="2" t="str">
        <f>TEXT(Ecommerce_Sales[[#This Row],[Order_Date]],"yyyy")</f>
        <v>2024</v>
      </c>
      <c r="J2443" s="2" t="str">
        <f>TEXT(Ecommerce_Sales[[#This Row],[Order_Date]],"mmmm")</f>
        <v>March</v>
      </c>
      <c r="K2443" s="1" t="s">
        <v>1947</v>
      </c>
      <c r="L2443" s="1" t="s">
        <v>7281</v>
      </c>
      <c r="M2443" s="1" t="s">
        <v>2065</v>
      </c>
      <c r="N2443" s="1" t="s">
        <v>1978</v>
      </c>
      <c r="O2443" s="3">
        <v>731</v>
      </c>
      <c r="P2443">
        <v>2</v>
      </c>
      <c r="Q2443" s="3">
        <v>1461</v>
      </c>
      <c r="R2443" s="1" t="s">
        <v>1951</v>
      </c>
      <c r="S2443" s="3">
        <v>178</v>
      </c>
      <c r="T2443">
        <v>6</v>
      </c>
      <c r="U2443" t="str">
        <f>IF(Ecommerce_Sales[[#This Row],[Delivery_Time_Days]]&gt;7,"Delay",IF(Ecommerce_Sales[[#This Row],[Delivery_Time_Days]] = 0,"No delivery",IF(Ecommerce_Sales[[#This Row],[Delivery_Time_Days]]&lt;=7,"On-time")))</f>
        <v>On-time</v>
      </c>
      <c r="V2443" s="7">
        <f>Ecommerce_Sales[[#This Row],[Profit]]/Ecommerce_Sales[[#This Row],[Total_Price]]</f>
        <v>0.34976043805612594</v>
      </c>
      <c r="W2443" s="3">
        <v>511</v>
      </c>
      <c r="X2443" s="3"/>
    </row>
    <row r="2444" spans="1:24" x14ac:dyDescent="0.25">
      <c r="A2444" s="1" t="s">
        <v>7494</v>
      </c>
      <c r="B2444" s="1" t="s">
        <v>28</v>
      </c>
      <c r="C2444" s="1" t="s">
        <v>29</v>
      </c>
      <c r="D2444" s="1" t="s">
        <v>2508</v>
      </c>
      <c r="E2444" s="1" t="s">
        <v>1954</v>
      </c>
      <c r="F2444" s="2">
        <v>45332</v>
      </c>
      <c r="G2444" s="2">
        <v>45654</v>
      </c>
      <c r="H2444" s="2" t="str">
        <f>TEXT(Ecommerce_Sales[[#This Row],[Order_Date]],"mmmm")</f>
        <v>December</v>
      </c>
      <c r="I2444" s="2" t="str">
        <f>TEXT(Ecommerce_Sales[[#This Row],[Order_Date]],"yyyy")</f>
        <v>2024</v>
      </c>
      <c r="J2444" s="2" t="str">
        <f>TEXT(Ecommerce_Sales[[#This Row],[Order_Date]],"mmmm")</f>
        <v>December</v>
      </c>
      <c r="K2444" s="1" t="s">
        <v>1986</v>
      </c>
      <c r="L2444" s="1" t="s">
        <v>7495</v>
      </c>
      <c r="M2444" s="1" t="s">
        <v>2026</v>
      </c>
      <c r="N2444" s="1" t="s">
        <v>1978</v>
      </c>
      <c r="O2444" s="3">
        <v>1868</v>
      </c>
      <c r="P2444">
        <v>4</v>
      </c>
      <c r="Q2444" s="3">
        <v>7472</v>
      </c>
      <c r="R2444" s="1" t="s">
        <v>1958</v>
      </c>
      <c r="S2444" s="3">
        <v>602</v>
      </c>
      <c r="U2444" t="str">
        <f>IF(Ecommerce_Sales[[#This Row],[Delivery_Time_Days]]&gt;7,"Delay",IF(Ecommerce_Sales[[#This Row],[Delivery_Time_Days]] = 0,"No delivery",IF(Ecommerce_Sales[[#This Row],[Delivery_Time_Days]]&lt;=7,"On-time")))</f>
        <v>No delivery</v>
      </c>
      <c r="V2444" s="7">
        <f>Ecommerce_Sales[[#This Row],[Profit]]/Ecommerce_Sales[[#This Row],[Total_Price]]</f>
        <v>0.34997323340471093</v>
      </c>
      <c r="W2444" s="3">
        <v>2615</v>
      </c>
      <c r="X2444" s="3"/>
    </row>
    <row r="2445" spans="1:24" x14ac:dyDescent="0.25">
      <c r="A2445" s="1" t="s">
        <v>7496</v>
      </c>
      <c r="B2445" s="1" t="s">
        <v>312</v>
      </c>
      <c r="C2445" s="1" t="s">
        <v>313</v>
      </c>
      <c r="D2445" s="1" t="s">
        <v>4019</v>
      </c>
      <c r="E2445" s="1" t="s">
        <v>1996</v>
      </c>
      <c r="F2445" s="2">
        <v>44935</v>
      </c>
      <c r="G2445" s="2">
        <v>45400</v>
      </c>
      <c r="H2445" s="2" t="str">
        <f>TEXT(Ecommerce_Sales[[#This Row],[Order_Date]],"mmmm")</f>
        <v>April</v>
      </c>
      <c r="I2445" s="2" t="str">
        <f>TEXT(Ecommerce_Sales[[#This Row],[Order_Date]],"yyyy")</f>
        <v>2024</v>
      </c>
      <c r="J2445" s="2" t="str">
        <f>TEXT(Ecommerce_Sales[[#This Row],[Order_Date]],"mmmm")</f>
        <v>April</v>
      </c>
      <c r="K2445" s="1" t="s">
        <v>1986</v>
      </c>
      <c r="L2445" s="1" t="s">
        <v>7497</v>
      </c>
      <c r="M2445" s="1" t="s">
        <v>2002</v>
      </c>
      <c r="N2445" s="1" t="s">
        <v>1989</v>
      </c>
      <c r="O2445" s="3">
        <v>701</v>
      </c>
      <c r="P2445">
        <v>4</v>
      </c>
      <c r="Q2445" s="3">
        <v>2806</v>
      </c>
      <c r="R2445" s="1" t="s">
        <v>1951</v>
      </c>
      <c r="S2445" s="3">
        <v>187</v>
      </c>
      <c r="U2445" t="str">
        <f>IF(Ecommerce_Sales[[#This Row],[Delivery_Time_Days]]&gt;7,"Delay",IF(Ecommerce_Sales[[#This Row],[Delivery_Time_Days]] = 0,"No delivery",IF(Ecommerce_Sales[[#This Row],[Delivery_Time_Days]]&lt;=7,"On-time")))</f>
        <v>No delivery</v>
      </c>
      <c r="V2445" s="7">
        <f>Ecommerce_Sales[[#This Row],[Profit]]/Ecommerce_Sales[[#This Row],[Total_Price]]</f>
        <v>0.24982181040627227</v>
      </c>
      <c r="W2445" s="3">
        <v>701</v>
      </c>
      <c r="X2445" s="3"/>
    </row>
    <row r="2446" spans="1:24" x14ac:dyDescent="0.25">
      <c r="A2446" s="1" t="s">
        <v>7498</v>
      </c>
      <c r="B2446" s="1" t="s">
        <v>146</v>
      </c>
      <c r="C2446" s="1" t="s">
        <v>147</v>
      </c>
      <c r="D2446" s="1" t="s">
        <v>3092</v>
      </c>
      <c r="E2446" s="1" t="s">
        <v>1996</v>
      </c>
      <c r="F2446" s="2">
        <v>44974</v>
      </c>
      <c r="G2446" s="2">
        <v>45425</v>
      </c>
      <c r="H2446" s="2" t="str">
        <f>TEXT(Ecommerce_Sales[[#This Row],[Order_Date]],"mmmm")</f>
        <v>May</v>
      </c>
      <c r="I2446" s="2" t="str">
        <f>TEXT(Ecommerce_Sales[[#This Row],[Order_Date]],"yyyy")</f>
        <v>2024</v>
      </c>
      <c r="J2446" s="2" t="str">
        <f>TEXT(Ecommerce_Sales[[#This Row],[Order_Date]],"mmmm")</f>
        <v>May</v>
      </c>
      <c r="K2446" s="1" t="s">
        <v>1992</v>
      </c>
      <c r="L2446" s="1" t="s">
        <v>7499</v>
      </c>
      <c r="M2446" s="1" t="s">
        <v>1968</v>
      </c>
      <c r="N2446" s="1" t="s">
        <v>1957</v>
      </c>
      <c r="O2446" s="3">
        <v>61</v>
      </c>
      <c r="P2446">
        <v>5</v>
      </c>
      <c r="Q2446" s="3">
        <v>304</v>
      </c>
      <c r="R2446" s="1" t="s">
        <v>1958</v>
      </c>
      <c r="S2446" s="3">
        <v>32</v>
      </c>
      <c r="U2446" t="str">
        <f>IF(Ecommerce_Sales[[#This Row],[Delivery_Time_Days]]&gt;7,"Delay",IF(Ecommerce_Sales[[#This Row],[Delivery_Time_Days]] = 0,"No delivery",IF(Ecommerce_Sales[[#This Row],[Delivery_Time_Days]]&lt;=7,"On-time")))</f>
        <v>No delivery</v>
      </c>
      <c r="V2446" s="7">
        <f>Ecommerce_Sales[[#This Row],[Profit]]/Ecommerce_Sales[[#This Row],[Total_Price]]</f>
        <v>0.15131578947368421</v>
      </c>
      <c r="W2446" s="3">
        <v>46</v>
      </c>
      <c r="X2446" s="3"/>
    </row>
    <row r="2447" spans="1:24" x14ac:dyDescent="0.25">
      <c r="A2447" s="1" t="s">
        <v>7500</v>
      </c>
      <c r="B2447" s="1" t="s">
        <v>1713</v>
      </c>
      <c r="C2447" s="1" t="s">
        <v>1714</v>
      </c>
      <c r="D2447" s="1" t="s">
        <v>2911</v>
      </c>
      <c r="E2447" s="1" t="s">
        <v>2005</v>
      </c>
      <c r="F2447" s="2">
        <v>45480</v>
      </c>
      <c r="G2447" s="2">
        <v>45009</v>
      </c>
      <c r="H2447" s="2" t="str">
        <f>TEXT(Ecommerce_Sales[[#This Row],[Order_Date]],"mmmm")</f>
        <v>March</v>
      </c>
      <c r="I2447" s="2" t="str">
        <f>TEXT(Ecommerce_Sales[[#This Row],[Order_Date]],"yyyy")</f>
        <v>2023</v>
      </c>
      <c r="J2447" s="2" t="str">
        <f>TEXT(Ecommerce_Sales[[#This Row],[Order_Date]],"mmmm")</f>
        <v>March</v>
      </c>
      <c r="K2447" s="1" t="s">
        <v>1947</v>
      </c>
      <c r="L2447" s="1" t="s">
        <v>7501</v>
      </c>
      <c r="M2447" s="1" t="s">
        <v>2047</v>
      </c>
      <c r="N2447" s="1" t="s">
        <v>1989</v>
      </c>
      <c r="O2447" s="3">
        <v>156</v>
      </c>
      <c r="P2447">
        <v>2</v>
      </c>
      <c r="Q2447" s="3">
        <v>312</v>
      </c>
      <c r="R2447" s="1" t="s">
        <v>2012</v>
      </c>
      <c r="S2447" s="3">
        <v>45</v>
      </c>
      <c r="T2447">
        <v>7</v>
      </c>
      <c r="U2447" t="str">
        <f>IF(Ecommerce_Sales[[#This Row],[Delivery_Time_Days]]&gt;7,"Delay",IF(Ecommerce_Sales[[#This Row],[Delivery_Time_Days]] = 0,"No delivery",IF(Ecommerce_Sales[[#This Row],[Delivery_Time_Days]]&lt;=7,"On-time")))</f>
        <v>On-time</v>
      </c>
      <c r="V2447" s="7">
        <f>Ecommerce_Sales[[#This Row],[Profit]]/Ecommerce_Sales[[#This Row],[Total_Price]]</f>
        <v>0.25</v>
      </c>
      <c r="W2447" s="3">
        <v>78</v>
      </c>
      <c r="X2447" s="3"/>
    </row>
    <row r="2448" spans="1:24" x14ac:dyDescent="0.25">
      <c r="A2448" s="1" t="s">
        <v>7502</v>
      </c>
      <c r="B2448" s="1" t="s">
        <v>906</v>
      </c>
      <c r="C2448" s="1" t="s">
        <v>907</v>
      </c>
      <c r="D2448" s="1" t="s">
        <v>6869</v>
      </c>
      <c r="E2448" s="1" t="s">
        <v>1946</v>
      </c>
      <c r="F2448" s="2">
        <v>45095</v>
      </c>
      <c r="G2448" s="2">
        <v>45124</v>
      </c>
      <c r="H2448" s="2" t="str">
        <f>TEXT(Ecommerce_Sales[[#This Row],[Order_Date]],"mmmm")</f>
        <v>July</v>
      </c>
      <c r="I2448" s="2" t="str">
        <f>TEXT(Ecommerce_Sales[[#This Row],[Order_Date]],"yyyy")</f>
        <v>2023</v>
      </c>
      <c r="J2448" s="2" t="str">
        <f>TEXT(Ecommerce_Sales[[#This Row],[Order_Date]],"mmmm")</f>
        <v>July</v>
      </c>
      <c r="K2448" s="1" t="s">
        <v>1947</v>
      </c>
      <c r="L2448" s="1" t="s">
        <v>7503</v>
      </c>
      <c r="M2448" s="1" t="s">
        <v>1963</v>
      </c>
      <c r="N2448" s="1" t="s">
        <v>1957</v>
      </c>
      <c r="O2448" s="3">
        <v>355</v>
      </c>
      <c r="P2448">
        <v>1</v>
      </c>
      <c r="Q2448" s="3">
        <v>355</v>
      </c>
      <c r="R2448" s="1" t="s">
        <v>1951</v>
      </c>
      <c r="S2448" s="3">
        <v>47</v>
      </c>
      <c r="T2448">
        <v>6</v>
      </c>
      <c r="U2448" t="str">
        <f>IF(Ecommerce_Sales[[#This Row],[Delivery_Time_Days]]&gt;7,"Delay",IF(Ecommerce_Sales[[#This Row],[Delivery_Time_Days]] = 0,"No delivery",IF(Ecommerce_Sales[[#This Row],[Delivery_Time_Days]]&lt;=7,"On-time")))</f>
        <v>On-time</v>
      </c>
      <c r="V2448" s="7">
        <f>Ecommerce_Sales[[#This Row],[Profit]]/Ecommerce_Sales[[#This Row],[Total_Price]]</f>
        <v>0.14929577464788732</v>
      </c>
      <c r="W2448" s="3">
        <v>53</v>
      </c>
      <c r="X2448" s="3"/>
    </row>
    <row r="2449" spans="1:24" x14ac:dyDescent="0.25">
      <c r="A2449" s="1" t="s">
        <v>7504</v>
      </c>
      <c r="B2449" s="1" t="s">
        <v>268</v>
      </c>
      <c r="C2449" s="1" t="s">
        <v>269</v>
      </c>
      <c r="D2449" s="1" t="s">
        <v>3611</v>
      </c>
      <c r="E2449" s="1" t="s">
        <v>1996</v>
      </c>
      <c r="F2449" s="2">
        <v>45062</v>
      </c>
      <c r="G2449" s="2">
        <v>45191</v>
      </c>
      <c r="H2449" s="2" t="str">
        <f>TEXT(Ecommerce_Sales[[#This Row],[Order_Date]],"mmmm")</f>
        <v>September</v>
      </c>
      <c r="I2449" s="2" t="str">
        <f>TEXT(Ecommerce_Sales[[#This Row],[Order_Date]],"yyyy")</f>
        <v>2023</v>
      </c>
      <c r="J2449" s="2" t="str">
        <f>TEXT(Ecommerce_Sales[[#This Row],[Order_Date]],"mmmm")</f>
        <v>September</v>
      </c>
      <c r="K2449" s="1" t="s">
        <v>1992</v>
      </c>
      <c r="L2449" s="1" t="s">
        <v>7505</v>
      </c>
      <c r="M2449" s="1" t="s">
        <v>1983</v>
      </c>
      <c r="N2449" s="1" t="s">
        <v>1950</v>
      </c>
      <c r="O2449" s="3">
        <v>883</v>
      </c>
      <c r="P2449">
        <v>2</v>
      </c>
      <c r="Q2449" s="3">
        <v>1766</v>
      </c>
      <c r="R2449" s="1" t="s">
        <v>1951</v>
      </c>
      <c r="S2449" s="3">
        <v>92</v>
      </c>
      <c r="U2449" t="str">
        <f>IF(Ecommerce_Sales[[#This Row],[Delivery_Time_Days]]&gt;7,"Delay",IF(Ecommerce_Sales[[#This Row],[Delivery_Time_Days]] = 0,"No delivery",IF(Ecommerce_Sales[[#This Row],[Delivery_Time_Days]]&lt;=7,"On-time")))</f>
        <v>No delivery</v>
      </c>
      <c r="V2449" s="7">
        <f>Ecommerce_Sales[[#This Row],[Profit]]/Ecommerce_Sales[[#This Row],[Total_Price]]</f>
        <v>0.39977349943374857</v>
      </c>
      <c r="W2449" s="3">
        <v>706</v>
      </c>
      <c r="X2449" s="3"/>
    </row>
    <row r="2450" spans="1:24" x14ac:dyDescent="0.25">
      <c r="A2450" s="1" t="s">
        <v>7506</v>
      </c>
      <c r="B2450" s="1" t="s">
        <v>1571</v>
      </c>
      <c r="C2450" s="1" t="s">
        <v>1572</v>
      </c>
      <c r="D2450" s="1" t="s">
        <v>7223</v>
      </c>
      <c r="E2450" s="1" t="s">
        <v>1954</v>
      </c>
      <c r="F2450" s="2">
        <v>45301</v>
      </c>
      <c r="G2450" s="2">
        <v>44983</v>
      </c>
      <c r="H2450" s="2" t="str">
        <f>TEXT(Ecommerce_Sales[[#This Row],[Order_Date]],"mmmm")</f>
        <v>February</v>
      </c>
      <c r="I2450" s="2" t="str">
        <f>TEXT(Ecommerce_Sales[[#This Row],[Order_Date]],"yyyy")</f>
        <v>2023</v>
      </c>
      <c r="J2450" s="2" t="str">
        <f>TEXT(Ecommerce_Sales[[#This Row],[Order_Date]],"mmmm")</f>
        <v>February</v>
      </c>
      <c r="K2450" s="1" t="s">
        <v>1947</v>
      </c>
      <c r="L2450" s="1" t="s">
        <v>7507</v>
      </c>
      <c r="M2450" s="1" t="s">
        <v>1977</v>
      </c>
      <c r="N2450" s="1" t="s">
        <v>1978</v>
      </c>
      <c r="O2450" s="3">
        <v>267</v>
      </c>
      <c r="P2450">
        <v>4</v>
      </c>
      <c r="Q2450" s="3">
        <v>1069</v>
      </c>
      <c r="R2450" s="1" t="s">
        <v>1951</v>
      </c>
      <c r="S2450" s="3">
        <v>75</v>
      </c>
      <c r="T2450">
        <v>8</v>
      </c>
      <c r="U2450" t="str">
        <f>IF(Ecommerce_Sales[[#This Row],[Delivery_Time_Days]]&gt;7,"Delay",IF(Ecommerce_Sales[[#This Row],[Delivery_Time_Days]] = 0,"No delivery",IF(Ecommerce_Sales[[#This Row],[Delivery_Time_Days]]&lt;=7,"On-time")))</f>
        <v>Delay</v>
      </c>
      <c r="V2450" s="7">
        <f>Ecommerce_Sales[[#This Row],[Profit]]/Ecommerce_Sales[[#This Row],[Total_Price]]</f>
        <v>0.34985968194574368</v>
      </c>
      <c r="W2450" s="3">
        <v>374</v>
      </c>
      <c r="X2450" s="3"/>
    </row>
    <row r="2451" spans="1:24" x14ac:dyDescent="0.25">
      <c r="A2451" s="1" t="s">
        <v>7508</v>
      </c>
      <c r="B2451" s="1" t="s">
        <v>116</v>
      </c>
      <c r="C2451" s="1" t="s">
        <v>117</v>
      </c>
      <c r="D2451" s="1" t="s">
        <v>2234</v>
      </c>
      <c r="E2451" s="1" t="s">
        <v>1946</v>
      </c>
      <c r="F2451" s="2">
        <v>45233</v>
      </c>
      <c r="G2451" s="2">
        <v>45209</v>
      </c>
      <c r="H2451" s="2" t="str">
        <f>TEXT(Ecommerce_Sales[[#This Row],[Order_Date]],"mmmm")</f>
        <v>October</v>
      </c>
      <c r="I2451" s="2" t="str">
        <f>TEXT(Ecommerce_Sales[[#This Row],[Order_Date]],"yyyy")</f>
        <v>2023</v>
      </c>
      <c r="J2451" s="2" t="str">
        <f>TEXT(Ecommerce_Sales[[#This Row],[Order_Date]],"mmmm")</f>
        <v>October</v>
      </c>
      <c r="K2451" s="1" t="s">
        <v>1947</v>
      </c>
      <c r="L2451" s="1" t="s">
        <v>7509</v>
      </c>
      <c r="M2451" s="1" t="s">
        <v>2030</v>
      </c>
      <c r="N2451" s="1" t="s">
        <v>1978</v>
      </c>
      <c r="O2451" s="3">
        <v>374</v>
      </c>
      <c r="P2451">
        <v>6</v>
      </c>
      <c r="Q2451" s="3">
        <v>2243</v>
      </c>
      <c r="R2451" s="1" t="s">
        <v>2016</v>
      </c>
      <c r="S2451" s="3">
        <v>129</v>
      </c>
      <c r="T2451">
        <v>7</v>
      </c>
      <c r="U2451" t="str">
        <f>IF(Ecommerce_Sales[[#This Row],[Delivery_Time_Days]]&gt;7,"Delay",IF(Ecommerce_Sales[[#This Row],[Delivery_Time_Days]] = 0,"No delivery",IF(Ecommerce_Sales[[#This Row],[Delivery_Time_Days]]&lt;=7,"On-time")))</f>
        <v>On-time</v>
      </c>
      <c r="V2451" s="7">
        <f>Ecommerce_Sales[[#This Row],[Profit]]/Ecommerce_Sales[[#This Row],[Total_Price]]</f>
        <v>0.3499777084262149</v>
      </c>
      <c r="W2451" s="3">
        <v>785</v>
      </c>
      <c r="X2451" s="3"/>
    </row>
    <row r="2452" spans="1:24" x14ac:dyDescent="0.25">
      <c r="A2452" s="1" t="s">
        <v>7510</v>
      </c>
      <c r="B2452" s="1" t="s">
        <v>627</v>
      </c>
      <c r="C2452" s="1" t="s">
        <v>628</v>
      </c>
      <c r="D2452" s="1" t="s">
        <v>7290</v>
      </c>
      <c r="E2452" s="1" t="s">
        <v>2005</v>
      </c>
      <c r="F2452" s="2">
        <v>45218</v>
      </c>
      <c r="G2452" s="2">
        <v>45591</v>
      </c>
      <c r="H2452" s="2" t="str">
        <f>TEXT(Ecommerce_Sales[[#This Row],[Order_Date]],"mmmm")</f>
        <v>October</v>
      </c>
      <c r="I2452" s="2" t="str">
        <f>TEXT(Ecommerce_Sales[[#This Row],[Order_Date]],"yyyy")</f>
        <v>2024</v>
      </c>
      <c r="J2452" s="2" t="str">
        <f>TEXT(Ecommerce_Sales[[#This Row],[Order_Date]],"mmmm")</f>
        <v>October</v>
      </c>
      <c r="K2452" s="1" t="s">
        <v>1947</v>
      </c>
      <c r="L2452" s="1" t="s">
        <v>7511</v>
      </c>
      <c r="M2452" s="1" t="s">
        <v>1988</v>
      </c>
      <c r="N2452" s="1" t="s">
        <v>1989</v>
      </c>
      <c r="O2452" s="3">
        <v>605</v>
      </c>
      <c r="P2452">
        <v>4</v>
      </c>
      <c r="Q2452" s="3">
        <v>2422</v>
      </c>
      <c r="R2452" s="1" t="s">
        <v>2016</v>
      </c>
      <c r="S2452" s="3">
        <v>261</v>
      </c>
      <c r="T2452">
        <v>4</v>
      </c>
      <c r="U2452" t="str">
        <f>IF(Ecommerce_Sales[[#This Row],[Delivery_Time_Days]]&gt;7,"Delay",IF(Ecommerce_Sales[[#This Row],[Delivery_Time_Days]] = 0,"No delivery",IF(Ecommerce_Sales[[#This Row],[Delivery_Time_Days]]&lt;=7,"On-time")))</f>
        <v>On-time</v>
      </c>
      <c r="V2452" s="7">
        <f>Ecommerce_Sales[[#This Row],[Profit]]/Ecommerce_Sales[[#This Row],[Total_Price]]</f>
        <v>0.24979355904211395</v>
      </c>
      <c r="W2452" s="3">
        <v>605</v>
      </c>
      <c r="X2452" s="3"/>
    </row>
    <row r="2453" spans="1:24" x14ac:dyDescent="0.25">
      <c r="A2453" s="1" t="s">
        <v>7512</v>
      </c>
      <c r="B2453" s="1" t="s">
        <v>1003</v>
      </c>
      <c r="C2453" s="1" t="s">
        <v>1004</v>
      </c>
      <c r="D2453" s="1" t="s">
        <v>4132</v>
      </c>
      <c r="E2453" s="1" t="s">
        <v>1954</v>
      </c>
      <c r="F2453" s="2">
        <v>45350</v>
      </c>
      <c r="G2453" s="2">
        <v>45452</v>
      </c>
      <c r="H2453" s="2" t="str">
        <f>TEXT(Ecommerce_Sales[[#This Row],[Order_Date]],"mmmm")</f>
        <v>June</v>
      </c>
      <c r="I2453" s="2" t="str">
        <f>TEXT(Ecommerce_Sales[[#This Row],[Order_Date]],"yyyy")</f>
        <v>2024</v>
      </c>
      <c r="J2453" s="2" t="str">
        <f>TEXT(Ecommerce_Sales[[#This Row],[Order_Date]],"mmmm")</f>
        <v>June</v>
      </c>
      <c r="K2453" s="1" t="s">
        <v>1986</v>
      </c>
      <c r="L2453" s="1" t="s">
        <v>7513</v>
      </c>
      <c r="M2453" s="1" t="s">
        <v>1983</v>
      </c>
      <c r="N2453" s="1" t="s">
        <v>1950</v>
      </c>
      <c r="O2453" s="3">
        <v>1188</v>
      </c>
      <c r="P2453">
        <v>1</v>
      </c>
      <c r="Q2453" s="3">
        <v>1188</v>
      </c>
      <c r="R2453" s="1" t="s">
        <v>1958</v>
      </c>
      <c r="S2453" s="3">
        <v>173</v>
      </c>
      <c r="U2453" t="str">
        <f>IF(Ecommerce_Sales[[#This Row],[Delivery_Time_Days]]&gt;7,"Delay",IF(Ecommerce_Sales[[#This Row],[Delivery_Time_Days]] = 0,"No delivery",IF(Ecommerce_Sales[[#This Row],[Delivery_Time_Days]]&lt;=7,"On-time")))</f>
        <v>No delivery</v>
      </c>
      <c r="V2453" s="7">
        <f>Ecommerce_Sales[[#This Row],[Profit]]/Ecommerce_Sales[[#This Row],[Total_Price]]</f>
        <v>0.39983164983164982</v>
      </c>
      <c r="W2453" s="3">
        <v>475</v>
      </c>
      <c r="X2453" s="3"/>
    </row>
    <row r="2454" spans="1:24" x14ac:dyDescent="0.25">
      <c r="A2454" s="1" t="s">
        <v>7514</v>
      </c>
      <c r="B2454" s="1" t="s">
        <v>1705</v>
      </c>
      <c r="C2454" s="1" t="s">
        <v>1706</v>
      </c>
      <c r="D2454" s="1" t="s">
        <v>2664</v>
      </c>
      <c r="E2454" s="1" t="s">
        <v>1946</v>
      </c>
      <c r="F2454" s="2">
        <v>45011</v>
      </c>
      <c r="G2454" s="2">
        <v>45372</v>
      </c>
      <c r="H2454" s="2" t="str">
        <f>TEXT(Ecommerce_Sales[[#This Row],[Order_Date]],"mmmm")</f>
        <v>March</v>
      </c>
      <c r="I2454" s="2" t="str">
        <f>TEXT(Ecommerce_Sales[[#This Row],[Order_Date]],"yyyy")</f>
        <v>2024</v>
      </c>
      <c r="J2454" s="2" t="str">
        <f>TEXT(Ecommerce_Sales[[#This Row],[Order_Date]],"mmmm")</f>
        <v>March</v>
      </c>
      <c r="K2454" s="1" t="s">
        <v>1992</v>
      </c>
      <c r="L2454" s="1" t="s">
        <v>7515</v>
      </c>
      <c r="M2454" s="1" t="s">
        <v>1972</v>
      </c>
      <c r="N2454" s="1" t="s">
        <v>1973</v>
      </c>
      <c r="O2454" s="3">
        <v>483</v>
      </c>
      <c r="P2454">
        <v>4</v>
      </c>
      <c r="Q2454" s="3">
        <v>1931</v>
      </c>
      <c r="R2454" s="1" t="s">
        <v>1958</v>
      </c>
      <c r="S2454" s="3">
        <v>139</v>
      </c>
      <c r="U2454" t="str">
        <f>IF(Ecommerce_Sales[[#This Row],[Delivery_Time_Days]]&gt;7,"Delay",IF(Ecommerce_Sales[[#This Row],[Delivery_Time_Days]] = 0,"No delivery",IF(Ecommerce_Sales[[#This Row],[Delivery_Time_Days]]&lt;=7,"On-time")))</f>
        <v>No delivery</v>
      </c>
      <c r="V2454" s="7">
        <f>Ecommerce_Sales[[#This Row],[Profit]]/Ecommerce_Sales[[#This Row],[Total_Price]]</f>
        <v>0.2998446400828586</v>
      </c>
      <c r="W2454" s="3">
        <v>579</v>
      </c>
      <c r="X2454" s="3"/>
    </row>
    <row r="2455" spans="1:24" x14ac:dyDescent="0.25">
      <c r="A2455" s="1" t="s">
        <v>7516</v>
      </c>
      <c r="B2455" s="1" t="s">
        <v>812</v>
      </c>
      <c r="C2455" s="1" t="s">
        <v>813</v>
      </c>
      <c r="D2455" s="1" t="s">
        <v>2734</v>
      </c>
      <c r="E2455" s="1" t="s">
        <v>1981</v>
      </c>
      <c r="F2455" s="2">
        <v>45618</v>
      </c>
      <c r="G2455" s="2">
        <v>45577</v>
      </c>
      <c r="H2455" s="2" t="str">
        <f>TEXT(Ecommerce_Sales[[#This Row],[Order_Date]],"mmmm")</f>
        <v>October</v>
      </c>
      <c r="I2455" s="2" t="str">
        <f>TEXT(Ecommerce_Sales[[#This Row],[Order_Date]],"yyyy")</f>
        <v>2024</v>
      </c>
      <c r="J2455" s="2" t="str">
        <f>TEXT(Ecommerce_Sales[[#This Row],[Order_Date]],"mmmm")</f>
        <v>October</v>
      </c>
      <c r="K2455" s="1" t="s">
        <v>1947</v>
      </c>
      <c r="L2455" s="1" t="s">
        <v>7517</v>
      </c>
      <c r="M2455" s="1" t="s">
        <v>2043</v>
      </c>
      <c r="N2455" s="1" t="s">
        <v>1989</v>
      </c>
      <c r="O2455" s="3">
        <v>182</v>
      </c>
      <c r="P2455">
        <v>6</v>
      </c>
      <c r="Q2455" s="3">
        <v>1090</v>
      </c>
      <c r="R2455" s="1" t="s">
        <v>2008</v>
      </c>
      <c r="S2455" s="3">
        <v>57</v>
      </c>
      <c r="T2455">
        <v>3</v>
      </c>
      <c r="U2455" t="str">
        <f>IF(Ecommerce_Sales[[#This Row],[Delivery_Time_Days]]&gt;7,"Delay",IF(Ecommerce_Sales[[#This Row],[Delivery_Time_Days]] = 0,"No delivery",IF(Ecommerce_Sales[[#This Row],[Delivery_Time_Days]]&lt;=7,"On-time")))</f>
        <v>On-time</v>
      </c>
      <c r="V2455" s="7">
        <f>Ecommerce_Sales[[#This Row],[Profit]]/Ecommerce_Sales[[#This Row],[Total_Price]]</f>
        <v>0.25045871559633026</v>
      </c>
      <c r="W2455" s="3">
        <v>273</v>
      </c>
      <c r="X2455" s="3"/>
    </row>
    <row r="2456" spans="1:24" x14ac:dyDescent="0.25">
      <c r="A2456" s="1" t="s">
        <v>7518</v>
      </c>
      <c r="B2456" s="1" t="s">
        <v>982</v>
      </c>
      <c r="C2456" s="1" t="s">
        <v>983</v>
      </c>
      <c r="D2456" s="1" t="s">
        <v>4206</v>
      </c>
      <c r="E2456" s="1" t="s">
        <v>1961</v>
      </c>
      <c r="F2456" s="2">
        <v>44941</v>
      </c>
      <c r="G2456" s="2">
        <v>45551</v>
      </c>
      <c r="H2456" s="2" t="str">
        <f>TEXT(Ecommerce_Sales[[#This Row],[Order_Date]],"mmmm")</f>
        <v>September</v>
      </c>
      <c r="I2456" s="2" t="str">
        <f>TEXT(Ecommerce_Sales[[#This Row],[Order_Date]],"yyyy")</f>
        <v>2024</v>
      </c>
      <c r="J2456" s="2" t="str">
        <f>TEXT(Ecommerce_Sales[[#This Row],[Order_Date]],"mmmm")</f>
        <v>September</v>
      </c>
      <c r="K2456" s="1" t="s">
        <v>1947</v>
      </c>
      <c r="L2456" s="1" t="s">
        <v>7519</v>
      </c>
      <c r="M2456" s="1" t="s">
        <v>2026</v>
      </c>
      <c r="N2456" s="1" t="s">
        <v>1978</v>
      </c>
      <c r="O2456" s="3">
        <v>191</v>
      </c>
      <c r="P2456">
        <v>2</v>
      </c>
      <c r="Q2456" s="3">
        <v>382</v>
      </c>
      <c r="R2456" s="1" t="s">
        <v>2012</v>
      </c>
      <c r="S2456" s="3">
        <v>49</v>
      </c>
      <c r="T2456">
        <v>8</v>
      </c>
      <c r="U2456" t="str">
        <f>IF(Ecommerce_Sales[[#This Row],[Delivery_Time_Days]]&gt;7,"Delay",IF(Ecommerce_Sales[[#This Row],[Delivery_Time_Days]] = 0,"No delivery",IF(Ecommerce_Sales[[#This Row],[Delivery_Time_Days]]&lt;=7,"On-time")))</f>
        <v>Delay</v>
      </c>
      <c r="V2456" s="7">
        <f>Ecommerce_Sales[[#This Row],[Profit]]/Ecommerce_Sales[[#This Row],[Total_Price]]</f>
        <v>0.35078534031413611</v>
      </c>
      <c r="W2456" s="3">
        <v>134</v>
      </c>
      <c r="X2456" s="3"/>
    </row>
    <row r="2457" spans="1:24" x14ac:dyDescent="0.25">
      <c r="A2457" s="1" t="s">
        <v>7520</v>
      </c>
      <c r="B2457" s="1" t="s">
        <v>523</v>
      </c>
      <c r="C2457" s="1" t="s">
        <v>524</v>
      </c>
      <c r="D2457" s="1" t="s">
        <v>3342</v>
      </c>
      <c r="E2457" s="1" t="s">
        <v>1966</v>
      </c>
      <c r="F2457" s="2">
        <v>45491</v>
      </c>
      <c r="G2457" s="2">
        <v>45610</v>
      </c>
      <c r="H2457" s="2" t="str">
        <f>TEXT(Ecommerce_Sales[[#This Row],[Order_Date]],"mmmm")</f>
        <v>November</v>
      </c>
      <c r="I2457" s="2" t="str">
        <f>TEXT(Ecommerce_Sales[[#This Row],[Order_Date]],"yyyy")</f>
        <v>2024</v>
      </c>
      <c r="J2457" s="2" t="str">
        <f>TEXT(Ecommerce_Sales[[#This Row],[Order_Date]],"mmmm")</f>
        <v>November</v>
      </c>
      <c r="K2457" s="1" t="s">
        <v>1947</v>
      </c>
      <c r="L2457" s="1" t="s">
        <v>7521</v>
      </c>
      <c r="M2457" s="1" t="s">
        <v>1968</v>
      </c>
      <c r="N2457" s="1" t="s">
        <v>1957</v>
      </c>
      <c r="O2457" s="3">
        <v>17</v>
      </c>
      <c r="P2457">
        <v>3</v>
      </c>
      <c r="Q2457" s="3">
        <v>50</v>
      </c>
      <c r="R2457" s="1" t="s">
        <v>1951</v>
      </c>
      <c r="S2457" s="3">
        <v>5</v>
      </c>
      <c r="T2457">
        <v>7</v>
      </c>
      <c r="U2457" t="str">
        <f>IF(Ecommerce_Sales[[#This Row],[Delivery_Time_Days]]&gt;7,"Delay",IF(Ecommerce_Sales[[#This Row],[Delivery_Time_Days]] = 0,"No delivery",IF(Ecommerce_Sales[[#This Row],[Delivery_Time_Days]]&lt;=7,"On-time")))</f>
        <v>On-time</v>
      </c>
      <c r="V2457" s="7">
        <f>Ecommerce_Sales[[#This Row],[Profit]]/Ecommerce_Sales[[#This Row],[Total_Price]]</f>
        <v>0.14000000000000001</v>
      </c>
      <c r="W2457" s="3">
        <v>7</v>
      </c>
      <c r="X2457" s="3"/>
    </row>
    <row r="2458" spans="1:24" x14ac:dyDescent="0.25">
      <c r="A2458" s="1" t="s">
        <v>7522</v>
      </c>
      <c r="B2458" s="1" t="s">
        <v>1522</v>
      </c>
      <c r="C2458" s="1" t="s">
        <v>1523</v>
      </c>
      <c r="D2458" s="1" t="s">
        <v>6239</v>
      </c>
      <c r="E2458" s="1" t="s">
        <v>1966</v>
      </c>
      <c r="F2458" s="2">
        <v>45249</v>
      </c>
      <c r="G2458" s="2">
        <v>45134</v>
      </c>
      <c r="H2458" s="2" t="str">
        <f>TEXT(Ecommerce_Sales[[#This Row],[Order_Date]],"mmmm")</f>
        <v>July</v>
      </c>
      <c r="I2458" s="2" t="str">
        <f>TEXT(Ecommerce_Sales[[#This Row],[Order_Date]],"yyyy")</f>
        <v>2023</v>
      </c>
      <c r="J2458" s="2" t="str">
        <f>TEXT(Ecommerce_Sales[[#This Row],[Order_Date]],"mmmm")</f>
        <v>July</v>
      </c>
      <c r="K2458" s="1" t="s">
        <v>1947</v>
      </c>
      <c r="L2458" s="1" t="s">
        <v>7523</v>
      </c>
      <c r="M2458" s="1" t="s">
        <v>1977</v>
      </c>
      <c r="N2458" s="1" t="s">
        <v>1978</v>
      </c>
      <c r="O2458" s="3">
        <v>211</v>
      </c>
      <c r="P2458">
        <v>5</v>
      </c>
      <c r="Q2458" s="3">
        <v>1055</v>
      </c>
      <c r="R2458" s="1" t="s">
        <v>2008</v>
      </c>
      <c r="S2458" s="3">
        <v>142</v>
      </c>
      <c r="T2458">
        <v>9</v>
      </c>
      <c r="U2458" t="str">
        <f>IF(Ecommerce_Sales[[#This Row],[Delivery_Time_Days]]&gt;7,"Delay",IF(Ecommerce_Sales[[#This Row],[Delivery_Time_Days]] = 0,"No delivery",IF(Ecommerce_Sales[[#This Row],[Delivery_Time_Days]]&lt;=7,"On-time")))</f>
        <v>Delay</v>
      </c>
      <c r="V2458" s="7">
        <f>Ecommerce_Sales[[#This Row],[Profit]]/Ecommerce_Sales[[#This Row],[Total_Price]]</f>
        <v>0.34976303317535545</v>
      </c>
      <c r="W2458" s="3">
        <v>369</v>
      </c>
      <c r="X2458" s="3"/>
    </row>
    <row r="2459" spans="1:24" x14ac:dyDescent="0.25">
      <c r="A2459" s="1" t="s">
        <v>7524</v>
      </c>
      <c r="B2459" s="1" t="s">
        <v>967</v>
      </c>
      <c r="C2459" s="1" t="s">
        <v>968</v>
      </c>
      <c r="D2459" s="1" t="s">
        <v>4016</v>
      </c>
      <c r="E2459" s="1" t="s">
        <v>1966</v>
      </c>
      <c r="F2459" s="2">
        <v>44982</v>
      </c>
      <c r="G2459" s="2">
        <v>45466</v>
      </c>
      <c r="H2459" s="2" t="str">
        <f>TEXT(Ecommerce_Sales[[#This Row],[Order_Date]],"mmmm")</f>
        <v>June</v>
      </c>
      <c r="I2459" s="2" t="str">
        <f>TEXT(Ecommerce_Sales[[#This Row],[Order_Date]],"yyyy")</f>
        <v>2024</v>
      </c>
      <c r="J2459" s="2" t="str">
        <f>TEXT(Ecommerce_Sales[[#This Row],[Order_Date]],"mmmm")</f>
        <v>June</v>
      </c>
      <c r="K2459" s="1" t="s">
        <v>1947</v>
      </c>
      <c r="L2459" s="1" t="s">
        <v>7525</v>
      </c>
      <c r="M2459" s="1" t="s">
        <v>1988</v>
      </c>
      <c r="N2459" s="1" t="s">
        <v>1989</v>
      </c>
      <c r="O2459" s="3">
        <v>792</v>
      </c>
      <c r="P2459">
        <v>2</v>
      </c>
      <c r="Q2459" s="3">
        <v>1585</v>
      </c>
      <c r="R2459" s="1" t="s">
        <v>1958</v>
      </c>
      <c r="S2459" s="3">
        <v>166</v>
      </c>
      <c r="T2459">
        <v>4</v>
      </c>
      <c r="U2459" t="str">
        <f>IF(Ecommerce_Sales[[#This Row],[Delivery_Time_Days]]&gt;7,"Delay",IF(Ecommerce_Sales[[#This Row],[Delivery_Time_Days]] = 0,"No delivery",IF(Ecommerce_Sales[[#This Row],[Delivery_Time_Days]]&lt;=7,"On-time")))</f>
        <v>On-time</v>
      </c>
      <c r="V2459" s="7">
        <f>Ecommerce_Sales[[#This Row],[Profit]]/Ecommerce_Sales[[#This Row],[Total_Price]]</f>
        <v>0.24984227129337538</v>
      </c>
      <c r="W2459" s="3">
        <v>396</v>
      </c>
      <c r="X2459" s="3"/>
    </row>
    <row r="2460" spans="1:24" x14ac:dyDescent="0.25">
      <c r="A2460" s="1" t="s">
        <v>7526</v>
      </c>
      <c r="B2460" s="1" t="s">
        <v>1812</v>
      </c>
      <c r="C2460" s="1" t="s">
        <v>1813</v>
      </c>
      <c r="D2460" s="1" t="s">
        <v>4545</v>
      </c>
      <c r="E2460" s="1" t="s">
        <v>1954</v>
      </c>
      <c r="F2460" s="2">
        <v>44966</v>
      </c>
      <c r="G2460" s="2">
        <v>45040</v>
      </c>
      <c r="H2460" s="2" t="str">
        <f>TEXT(Ecommerce_Sales[[#This Row],[Order_Date]],"mmmm")</f>
        <v>April</v>
      </c>
      <c r="I2460" s="2" t="str">
        <f>TEXT(Ecommerce_Sales[[#This Row],[Order_Date]],"yyyy")</f>
        <v>2023</v>
      </c>
      <c r="J2460" s="2" t="str">
        <f>TEXT(Ecommerce_Sales[[#This Row],[Order_Date]],"mmmm")</f>
        <v>April</v>
      </c>
      <c r="K2460" s="1" t="s">
        <v>1947</v>
      </c>
      <c r="L2460" s="1" t="s">
        <v>6247</v>
      </c>
      <c r="M2460" s="1" t="s">
        <v>1968</v>
      </c>
      <c r="N2460" s="1" t="s">
        <v>1957</v>
      </c>
      <c r="O2460" s="3">
        <v>1044</v>
      </c>
      <c r="P2460">
        <v>4</v>
      </c>
      <c r="Q2460" s="3">
        <v>4174</v>
      </c>
      <c r="R2460" s="1" t="s">
        <v>1951</v>
      </c>
      <c r="S2460" s="3">
        <v>238</v>
      </c>
      <c r="T2460">
        <v>7</v>
      </c>
      <c r="U2460" t="str">
        <f>IF(Ecommerce_Sales[[#This Row],[Delivery_Time_Days]]&gt;7,"Delay",IF(Ecommerce_Sales[[#This Row],[Delivery_Time_Days]] = 0,"No delivery",IF(Ecommerce_Sales[[#This Row],[Delivery_Time_Days]]&lt;=7,"On-time")))</f>
        <v>On-time</v>
      </c>
      <c r="V2460" s="7">
        <f>Ecommerce_Sales[[#This Row],[Profit]]/Ecommerce_Sales[[#This Row],[Total_Price]]</f>
        <v>0.14997604216578822</v>
      </c>
      <c r="W2460" s="3">
        <v>626</v>
      </c>
      <c r="X2460" s="3"/>
    </row>
    <row r="2461" spans="1:24" x14ac:dyDescent="0.25">
      <c r="A2461" s="1" t="s">
        <v>7527</v>
      </c>
      <c r="B2461" s="1" t="s">
        <v>622</v>
      </c>
      <c r="C2461" s="1" t="s">
        <v>623</v>
      </c>
      <c r="D2461" s="1" t="s">
        <v>2320</v>
      </c>
      <c r="E2461" s="1" t="s">
        <v>1966</v>
      </c>
      <c r="F2461" s="2">
        <v>45084</v>
      </c>
      <c r="G2461" s="2">
        <v>45203</v>
      </c>
      <c r="H2461" s="2" t="str">
        <f>TEXT(Ecommerce_Sales[[#This Row],[Order_Date]],"mmmm")</f>
        <v>October</v>
      </c>
      <c r="I2461" s="2" t="str">
        <f>TEXT(Ecommerce_Sales[[#This Row],[Order_Date]],"yyyy")</f>
        <v>2023</v>
      </c>
      <c r="J2461" s="2" t="str">
        <f>TEXT(Ecommerce_Sales[[#This Row],[Order_Date]],"mmmm")</f>
        <v>October</v>
      </c>
      <c r="K2461" s="1" t="s">
        <v>1947</v>
      </c>
      <c r="L2461" s="1" t="s">
        <v>7528</v>
      </c>
      <c r="M2461" s="1" t="s">
        <v>1998</v>
      </c>
      <c r="N2461" s="1" t="s">
        <v>1973</v>
      </c>
      <c r="O2461" s="3">
        <v>1071</v>
      </c>
      <c r="P2461">
        <v>1</v>
      </c>
      <c r="Q2461" s="3">
        <v>1071</v>
      </c>
      <c r="R2461" s="1" t="s">
        <v>2008</v>
      </c>
      <c r="S2461" s="3">
        <v>69</v>
      </c>
      <c r="T2461">
        <v>4</v>
      </c>
      <c r="U2461" t="str">
        <f>IF(Ecommerce_Sales[[#This Row],[Delivery_Time_Days]]&gt;7,"Delay",IF(Ecommerce_Sales[[#This Row],[Delivery_Time_Days]] = 0,"No delivery",IF(Ecommerce_Sales[[#This Row],[Delivery_Time_Days]]&lt;=7,"On-time")))</f>
        <v>On-time</v>
      </c>
      <c r="V2461" s="7">
        <f>Ecommerce_Sales[[#This Row],[Profit]]/Ecommerce_Sales[[#This Row],[Total_Price]]</f>
        <v>0.29971988795518206</v>
      </c>
      <c r="W2461" s="3">
        <v>321</v>
      </c>
      <c r="X2461" s="3"/>
    </row>
    <row r="2462" spans="1:24" x14ac:dyDescent="0.25">
      <c r="A2462" s="1" t="s">
        <v>7529</v>
      </c>
      <c r="B2462" s="1" t="s">
        <v>900</v>
      </c>
      <c r="C2462" s="1" t="s">
        <v>901</v>
      </c>
      <c r="D2462" s="1" t="s">
        <v>3620</v>
      </c>
      <c r="E2462" s="1" t="s">
        <v>1946</v>
      </c>
      <c r="F2462" s="2">
        <v>45347</v>
      </c>
      <c r="G2462" s="2">
        <v>45167</v>
      </c>
      <c r="H2462" s="2" t="str">
        <f>TEXT(Ecommerce_Sales[[#This Row],[Order_Date]],"mmmm")</f>
        <v>August</v>
      </c>
      <c r="I2462" s="2" t="str">
        <f>TEXT(Ecommerce_Sales[[#This Row],[Order_Date]],"yyyy")</f>
        <v>2023</v>
      </c>
      <c r="J2462" s="2" t="str">
        <f>TEXT(Ecommerce_Sales[[#This Row],[Order_Date]],"mmmm")</f>
        <v>August</v>
      </c>
      <c r="K2462" s="1" t="s">
        <v>1947</v>
      </c>
      <c r="L2462" s="1" t="s">
        <v>7530</v>
      </c>
      <c r="M2462" s="1" t="s">
        <v>1956</v>
      </c>
      <c r="N2462" s="1" t="s">
        <v>1957</v>
      </c>
      <c r="O2462" s="3">
        <v>899</v>
      </c>
      <c r="P2462">
        <v>6</v>
      </c>
      <c r="Q2462" s="3">
        <v>5396</v>
      </c>
      <c r="R2462" s="1" t="s">
        <v>1951</v>
      </c>
      <c r="S2462" s="3">
        <v>784</v>
      </c>
      <c r="T2462">
        <v>10</v>
      </c>
      <c r="U2462" t="str">
        <f>IF(Ecommerce_Sales[[#This Row],[Delivery_Time_Days]]&gt;7,"Delay",IF(Ecommerce_Sales[[#This Row],[Delivery_Time_Days]] = 0,"No delivery",IF(Ecommerce_Sales[[#This Row],[Delivery_Time_Days]]&lt;=7,"On-time")))</f>
        <v>Delay</v>
      </c>
      <c r="V2462" s="7">
        <f>Ecommerce_Sales[[#This Row],[Profit]]/Ecommerce_Sales[[#This Row],[Total_Price]]</f>
        <v>0.14992587101556709</v>
      </c>
      <c r="W2462" s="3">
        <v>809</v>
      </c>
      <c r="X2462" s="3"/>
    </row>
    <row r="2463" spans="1:24" x14ac:dyDescent="0.25">
      <c r="A2463" s="1" t="s">
        <v>7531</v>
      </c>
      <c r="B2463" s="1" t="s">
        <v>608</v>
      </c>
      <c r="C2463" s="1" t="s">
        <v>609</v>
      </c>
      <c r="D2463" s="1" t="s">
        <v>5064</v>
      </c>
      <c r="E2463" s="1" t="s">
        <v>1996</v>
      </c>
      <c r="F2463" s="2">
        <v>45460</v>
      </c>
      <c r="G2463" s="2">
        <v>45254</v>
      </c>
      <c r="H2463" s="2" t="str">
        <f>TEXT(Ecommerce_Sales[[#This Row],[Order_Date]],"mmmm")</f>
        <v>November</v>
      </c>
      <c r="I2463" s="2" t="str">
        <f>TEXT(Ecommerce_Sales[[#This Row],[Order_Date]],"yyyy")</f>
        <v>2023</v>
      </c>
      <c r="J2463" s="2" t="str">
        <f>TEXT(Ecommerce_Sales[[#This Row],[Order_Date]],"mmmm")</f>
        <v>November</v>
      </c>
      <c r="K2463" s="1" t="s">
        <v>1947</v>
      </c>
      <c r="L2463" s="1" t="s">
        <v>7532</v>
      </c>
      <c r="M2463" s="1" t="s">
        <v>2026</v>
      </c>
      <c r="N2463" s="1" t="s">
        <v>1978</v>
      </c>
      <c r="O2463" s="3">
        <v>1301</v>
      </c>
      <c r="P2463">
        <v>7</v>
      </c>
      <c r="Q2463" s="3">
        <v>9105</v>
      </c>
      <c r="R2463" s="1" t="s">
        <v>1951</v>
      </c>
      <c r="S2463" s="3">
        <v>1070</v>
      </c>
      <c r="T2463">
        <v>6</v>
      </c>
      <c r="U2463" t="str">
        <f>IF(Ecommerce_Sales[[#This Row],[Delivery_Time_Days]]&gt;7,"Delay",IF(Ecommerce_Sales[[#This Row],[Delivery_Time_Days]] = 0,"No delivery",IF(Ecommerce_Sales[[#This Row],[Delivery_Time_Days]]&lt;=7,"On-time")))</f>
        <v>On-time</v>
      </c>
      <c r="V2463" s="7">
        <f>Ecommerce_Sales[[#This Row],[Profit]]/Ecommerce_Sales[[#This Row],[Total_Price]]</f>
        <v>0.35002745744096653</v>
      </c>
      <c r="W2463" s="3">
        <v>3187</v>
      </c>
      <c r="X2463" s="3"/>
    </row>
    <row r="2464" spans="1:24" x14ac:dyDescent="0.25">
      <c r="A2464" s="1" t="s">
        <v>7533</v>
      </c>
      <c r="B2464" s="1" t="s">
        <v>242</v>
      </c>
      <c r="C2464" s="1" t="s">
        <v>243</v>
      </c>
      <c r="D2464" s="1" t="s">
        <v>4830</v>
      </c>
      <c r="E2464" s="1" t="s">
        <v>1946</v>
      </c>
      <c r="F2464" s="2">
        <v>45335</v>
      </c>
      <c r="G2464" s="2">
        <v>45642</v>
      </c>
      <c r="H2464" s="2" t="str">
        <f>TEXT(Ecommerce_Sales[[#This Row],[Order_Date]],"mmmm")</f>
        <v>December</v>
      </c>
      <c r="I2464" s="2" t="str">
        <f>TEXT(Ecommerce_Sales[[#This Row],[Order_Date]],"yyyy")</f>
        <v>2024</v>
      </c>
      <c r="J2464" s="2" t="str">
        <f>TEXT(Ecommerce_Sales[[#This Row],[Order_Date]],"mmmm")</f>
        <v>December</v>
      </c>
      <c r="K2464" s="1" t="s">
        <v>1947</v>
      </c>
      <c r="L2464" s="1" t="s">
        <v>7534</v>
      </c>
      <c r="M2464" s="1" t="s">
        <v>1949</v>
      </c>
      <c r="N2464" s="1" t="s">
        <v>1950</v>
      </c>
      <c r="O2464" s="3">
        <v>464</v>
      </c>
      <c r="P2464">
        <v>6</v>
      </c>
      <c r="Q2464" s="3">
        <v>2783</v>
      </c>
      <c r="R2464" s="1" t="s">
        <v>1951</v>
      </c>
      <c r="S2464" s="3">
        <v>146</v>
      </c>
      <c r="T2464">
        <v>9</v>
      </c>
      <c r="U2464" t="str">
        <f>IF(Ecommerce_Sales[[#This Row],[Delivery_Time_Days]]&gt;7,"Delay",IF(Ecommerce_Sales[[#This Row],[Delivery_Time_Days]] = 0,"No delivery",IF(Ecommerce_Sales[[#This Row],[Delivery_Time_Days]]&lt;=7,"On-time")))</f>
        <v>Delay</v>
      </c>
      <c r="V2464" s="7">
        <f>Ecommerce_Sales[[#This Row],[Profit]]/Ecommerce_Sales[[#This Row],[Total_Price]]</f>
        <v>0.39992813510600073</v>
      </c>
      <c r="W2464" s="3">
        <v>1113</v>
      </c>
      <c r="X2464" s="3"/>
    </row>
    <row r="2465" spans="1:24" x14ac:dyDescent="0.25">
      <c r="A2465" s="1" t="s">
        <v>7535</v>
      </c>
      <c r="B2465" s="1" t="s">
        <v>1045</v>
      </c>
      <c r="C2465" s="1" t="s">
        <v>1046</v>
      </c>
      <c r="D2465" s="1" t="s">
        <v>3388</v>
      </c>
      <c r="E2465" s="1" t="s">
        <v>1996</v>
      </c>
      <c r="F2465" s="2">
        <v>45322</v>
      </c>
      <c r="G2465" s="2">
        <v>45476</v>
      </c>
      <c r="H2465" s="2" t="str">
        <f>TEXT(Ecommerce_Sales[[#This Row],[Order_Date]],"mmmm")</f>
        <v>July</v>
      </c>
      <c r="I2465" s="2" t="str">
        <f>TEXT(Ecommerce_Sales[[#This Row],[Order_Date]],"yyyy")</f>
        <v>2024</v>
      </c>
      <c r="J2465" s="2" t="str">
        <f>TEXT(Ecommerce_Sales[[#This Row],[Order_Date]],"mmmm")</f>
        <v>July</v>
      </c>
      <c r="K2465" s="1" t="s">
        <v>1947</v>
      </c>
      <c r="L2465" s="1" t="s">
        <v>6177</v>
      </c>
      <c r="M2465" s="1" t="s">
        <v>1983</v>
      </c>
      <c r="N2465" s="1" t="s">
        <v>1950</v>
      </c>
      <c r="O2465" s="3">
        <v>316</v>
      </c>
      <c r="P2465">
        <v>2</v>
      </c>
      <c r="Q2465" s="3">
        <v>632</v>
      </c>
      <c r="R2465" s="1" t="s">
        <v>1958</v>
      </c>
      <c r="S2465" s="3">
        <v>72</v>
      </c>
      <c r="T2465">
        <v>2</v>
      </c>
      <c r="U2465" t="str">
        <f>IF(Ecommerce_Sales[[#This Row],[Delivery_Time_Days]]&gt;7,"Delay",IF(Ecommerce_Sales[[#This Row],[Delivery_Time_Days]] = 0,"No delivery",IF(Ecommerce_Sales[[#This Row],[Delivery_Time_Days]]&lt;=7,"On-time")))</f>
        <v>On-time</v>
      </c>
      <c r="V2465" s="7">
        <f>Ecommerce_Sales[[#This Row],[Profit]]/Ecommerce_Sales[[#This Row],[Total_Price]]</f>
        <v>0.40031645569620256</v>
      </c>
      <c r="W2465" s="3">
        <v>253</v>
      </c>
      <c r="X2465" s="3"/>
    </row>
    <row r="2466" spans="1:24" x14ac:dyDescent="0.25">
      <c r="A2466" s="1" t="s">
        <v>7536</v>
      </c>
      <c r="B2466" s="1" t="s">
        <v>1685</v>
      </c>
      <c r="C2466" s="1" t="s">
        <v>1686</v>
      </c>
      <c r="D2466" s="1" t="s">
        <v>6834</v>
      </c>
      <c r="E2466" s="1" t="s">
        <v>2005</v>
      </c>
      <c r="F2466" s="2">
        <v>45397</v>
      </c>
      <c r="G2466" s="2">
        <v>45084</v>
      </c>
      <c r="H2466" s="2" t="str">
        <f>TEXT(Ecommerce_Sales[[#This Row],[Order_Date]],"mmmm")</f>
        <v>June</v>
      </c>
      <c r="I2466" s="2" t="str">
        <f>TEXT(Ecommerce_Sales[[#This Row],[Order_Date]],"yyyy")</f>
        <v>2023</v>
      </c>
      <c r="J2466" s="2" t="str">
        <f>TEXT(Ecommerce_Sales[[#This Row],[Order_Date]],"mmmm")</f>
        <v>June</v>
      </c>
      <c r="K2466" s="1" t="s">
        <v>1986</v>
      </c>
      <c r="L2466" s="1" t="s">
        <v>7537</v>
      </c>
      <c r="M2466" s="1" t="s">
        <v>2030</v>
      </c>
      <c r="N2466" s="1" t="s">
        <v>1978</v>
      </c>
      <c r="O2466" s="3">
        <v>672</v>
      </c>
      <c r="P2466">
        <v>3</v>
      </c>
      <c r="Q2466" s="3">
        <v>2016</v>
      </c>
      <c r="R2466" s="1" t="s">
        <v>1951</v>
      </c>
      <c r="S2466" s="3">
        <v>241</v>
      </c>
      <c r="U2466" t="str">
        <f>IF(Ecommerce_Sales[[#This Row],[Delivery_Time_Days]]&gt;7,"Delay",IF(Ecommerce_Sales[[#This Row],[Delivery_Time_Days]] = 0,"No delivery",IF(Ecommerce_Sales[[#This Row],[Delivery_Time_Days]]&lt;=7,"On-time")))</f>
        <v>No delivery</v>
      </c>
      <c r="V2466" s="7">
        <f>Ecommerce_Sales[[#This Row],[Profit]]/Ecommerce_Sales[[#This Row],[Total_Price]]</f>
        <v>0.35019841269841268</v>
      </c>
      <c r="W2466" s="3">
        <v>706</v>
      </c>
      <c r="X2466" s="3"/>
    </row>
    <row r="2467" spans="1:24" x14ac:dyDescent="0.25">
      <c r="A2467" s="1" t="s">
        <v>7538</v>
      </c>
      <c r="B2467" s="1" t="s">
        <v>800</v>
      </c>
      <c r="C2467" s="1" t="s">
        <v>801</v>
      </c>
      <c r="D2467" s="1" t="s">
        <v>5516</v>
      </c>
      <c r="E2467" s="1" t="s">
        <v>1996</v>
      </c>
      <c r="F2467" s="2">
        <v>45499</v>
      </c>
      <c r="G2467" s="2">
        <v>45482</v>
      </c>
      <c r="H2467" s="2" t="str">
        <f>TEXT(Ecommerce_Sales[[#This Row],[Order_Date]],"mmmm")</f>
        <v>July</v>
      </c>
      <c r="I2467" s="2" t="str">
        <f>TEXT(Ecommerce_Sales[[#This Row],[Order_Date]],"yyyy")</f>
        <v>2024</v>
      </c>
      <c r="J2467" s="2" t="str">
        <f>TEXT(Ecommerce_Sales[[#This Row],[Order_Date]],"mmmm")</f>
        <v>July</v>
      </c>
      <c r="K2467" s="1" t="s">
        <v>1947</v>
      </c>
      <c r="L2467" s="1" t="s">
        <v>7539</v>
      </c>
      <c r="M2467" s="1" t="s">
        <v>1963</v>
      </c>
      <c r="N2467" s="1" t="s">
        <v>1957</v>
      </c>
      <c r="O2467" s="3">
        <v>1261</v>
      </c>
      <c r="P2467">
        <v>6</v>
      </c>
      <c r="Q2467" s="3">
        <v>7569</v>
      </c>
      <c r="R2467" s="1" t="s">
        <v>1958</v>
      </c>
      <c r="S2467" s="3">
        <v>1082</v>
      </c>
      <c r="T2467">
        <v>10</v>
      </c>
      <c r="U2467" t="str">
        <f>IF(Ecommerce_Sales[[#This Row],[Delivery_Time_Days]]&gt;7,"Delay",IF(Ecommerce_Sales[[#This Row],[Delivery_Time_Days]] = 0,"No delivery",IF(Ecommerce_Sales[[#This Row],[Delivery_Time_Days]]&lt;=7,"On-time")))</f>
        <v>Delay</v>
      </c>
      <c r="V2467" s="7">
        <f>Ecommerce_Sales[[#This Row],[Profit]]/Ecommerce_Sales[[#This Row],[Total_Price]]</f>
        <v>0.1499537587528075</v>
      </c>
      <c r="W2467" s="3">
        <v>1135</v>
      </c>
      <c r="X2467" s="3"/>
    </row>
    <row r="2468" spans="1:24" x14ac:dyDescent="0.25">
      <c r="A2468" s="1" t="s">
        <v>7540</v>
      </c>
      <c r="B2468" s="1" t="s">
        <v>1605</v>
      </c>
      <c r="C2468" s="1" t="s">
        <v>1606</v>
      </c>
      <c r="D2468" s="1" t="s">
        <v>6284</v>
      </c>
      <c r="E2468" s="1" t="s">
        <v>1966</v>
      </c>
      <c r="F2468" s="2">
        <v>45627</v>
      </c>
      <c r="G2468" s="2">
        <v>45269</v>
      </c>
      <c r="H2468" s="2" t="str">
        <f>TEXT(Ecommerce_Sales[[#This Row],[Order_Date]],"mmmm")</f>
        <v>December</v>
      </c>
      <c r="I2468" s="2" t="str">
        <f>TEXT(Ecommerce_Sales[[#This Row],[Order_Date]],"yyyy")</f>
        <v>2023</v>
      </c>
      <c r="J2468" s="2" t="str">
        <f>TEXT(Ecommerce_Sales[[#This Row],[Order_Date]],"mmmm")</f>
        <v>December</v>
      </c>
      <c r="K2468" s="1" t="s">
        <v>1986</v>
      </c>
      <c r="L2468" s="1" t="s">
        <v>7541</v>
      </c>
      <c r="M2468" s="1" t="s">
        <v>1956</v>
      </c>
      <c r="N2468" s="1" t="s">
        <v>1957</v>
      </c>
      <c r="O2468" s="3">
        <v>1370</v>
      </c>
      <c r="P2468">
        <v>10</v>
      </c>
      <c r="Q2468" s="3">
        <v>13698</v>
      </c>
      <c r="R2468" s="1" t="s">
        <v>2008</v>
      </c>
      <c r="S2468" s="3">
        <v>957</v>
      </c>
      <c r="U2468" t="str">
        <f>IF(Ecommerce_Sales[[#This Row],[Delivery_Time_Days]]&gt;7,"Delay",IF(Ecommerce_Sales[[#This Row],[Delivery_Time_Days]] = 0,"No delivery",IF(Ecommerce_Sales[[#This Row],[Delivery_Time_Days]]&lt;=7,"On-time")))</f>
        <v>No delivery</v>
      </c>
      <c r="V2468" s="7">
        <f>Ecommerce_Sales[[#This Row],[Profit]]/Ecommerce_Sales[[#This Row],[Total_Price]]</f>
        <v>0.15002190100744633</v>
      </c>
      <c r="W2468" s="3">
        <v>2055</v>
      </c>
      <c r="X2468" s="3"/>
    </row>
    <row r="2469" spans="1:24" x14ac:dyDescent="0.25">
      <c r="A2469" s="1" t="s">
        <v>7542</v>
      </c>
      <c r="B2469" s="1" t="s">
        <v>1283</v>
      </c>
      <c r="C2469" s="1" t="s">
        <v>1284</v>
      </c>
      <c r="D2469" s="1" t="s">
        <v>3798</v>
      </c>
      <c r="E2469" s="1" t="s">
        <v>1996</v>
      </c>
      <c r="F2469" s="2">
        <v>45295</v>
      </c>
      <c r="G2469" s="2">
        <v>45140</v>
      </c>
      <c r="H2469" s="2" t="str">
        <f>TEXT(Ecommerce_Sales[[#This Row],[Order_Date]],"mmmm")</f>
        <v>August</v>
      </c>
      <c r="I2469" s="2" t="str">
        <f>TEXT(Ecommerce_Sales[[#This Row],[Order_Date]],"yyyy")</f>
        <v>2023</v>
      </c>
      <c r="J2469" s="2" t="str">
        <f>TEXT(Ecommerce_Sales[[#This Row],[Order_Date]],"mmmm")</f>
        <v>August</v>
      </c>
      <c r="K2469" s="1" t="s">
        <v>1986</v>
      </c>
      <c r="L2469" s="1" t="s">
        <v>7543</v>
      </c>
      <c r="M2469" s="1" t="s">
        <v>2007</v>
      </c>
      <c r="N2469" s="1" t="s">
        <v>1973</v>
      </c>
      <c r="O2469" s="3">
        <v>188</v>
      </c>
      <c r="P2469">
        <v>6</v>
      </c>
      <c r="Q2469" s="3">
        <v>1128</v>
      </c>
      <c r="R2469" s="1" t="s">
        <v>1958</v>
      </c>
      <c r="S2469" s="3">
        <v>168</v>
      </c>
      <c r="U2469" t="str">
        <f>IF(Ecommerce_Sales[[#This Row],[Delivery_Time_Days]]&gt;7,"Delay",IF(Ecommerce_Sales[[#This Row],[Delivery_Time_Days]] = 0,"No delivery",IF(Ecommerce_Sales[[#This Row],[Delivery_Time_Days]]&lt;=7,"On-time")))</f>
        <v>No delivery</v>
      </c>
      <c r="V2469" s="7">
        <f>Ecommerce_Sales[[#This Row],[Profit]]/Ecommerce_Sales[[#This Row],[Total_Price]]</f>
        <v>0.299645390070922</v>
      </c>
      <c r="W2469" s="3">
        <v>338</v>
      </c>
      <c r="X2469" s="3"/>
    </row>
    <row r="2470" spans="1:24" x14ac:dyDescent="0.25">
      <c r="A2470" s="1" t="s">
        <v>7544</v>
      </c>
      <c r="B2470" s="1" t="s">
        <v>1410</v>
      </c>
      <c r="C2470" s="1" t="s">
        <v>1411</v>
      </c>
      <c r="D2470" s="1" t="s">
        <v>3380</v>
      </c>
      <c r="E2470" s="1" t="s">
        <v>1981</v>
      </c>
      <c r="F2470" s="2">
        <v>45028</v>
      </c>
      <c r="G2470" s="2">
        <v>45236</v>
      </c>
      <c r="H2470" s="2" t="str">
        <f>TEXT(Ecommerce_Sales[[#This Row],[Order_Date]],"mmmm")</f>
        <v>November</v>
      </c>
      <c r="I2470" s="2" t="str">
        <f>TEXT(Ecommerce_Sales[[#This Row],[Order_Date]],"yyyy")</f>
        <v>2023</v>
      </c>
      <c r="J2470" s="2" t="str">
        <f>TEXT(Ecommerce_Sales[[#This Row],[Order_Date]],"mmmm")</f>
        <v>November</v>
      </c>
      <c r="K2470" s="1" t="s">
        <v>1947</v>
      </c>
      <c r="L2470" s="1" t="s">
        <v>6554</v>
      </c>
      <c r="M2470" s="1" t="s">
        <v>1968</v>
      </c>
      <c r="N2470" s="1" t="s">
        <v>1957</v>
      </c>
      <c r="O2470" s="3">
        <v>611</v>
      </c>
      <c r="P2470">
        <v>3</v>
      </c>
      <c r="Q2470" s="3">
        <v>1833</v>
      </c>
      <c r="R2470" s="1" t="s">
        <v>1958</v>
      </c>
      <c r="S2470" s="3">
        <v>137</v>
      </c>
      <c r="T2470">
        <v>8</v>
      </c>
      <c r="U2470" t="str">
        <f>IF(Ecommerce_Sales[[#This Row],[Delivery_Time_Days]]&gt;7,"Delay",IF(Ecommerce_Sales[[#This Row],[Delivery_Time_Days]] = 0,"No delivery",IF(Ecommerce_Sales[[#This Row],[Delivery_Time_Days]]&lt;=7,"On-time")))</f>
        <v>Delay</v>
      </c>
      <c r="V2470" s="7">
        <f>Ecommerce_Sales[[#This Row],[Profit]]/Ecommerce_Sales[[#This Row],[Total_Price]]</f>
        <v>0.15002727768685215</v>
      </c>
      <c r="W2470" s="3">
        <v>275</v>
      </c>
      <c r="X2470" s="3"/>
    </row>
    <row r="2471" spans="1:24" x14ac:dyDescent="0.25">
      <c r="A2471" s="1" t="s">
        <v>7545</v>
      </c>
      <c r="B2471" s="1" t="s">
        <v>1459</v>
      </c>
      <c r="C2471" s="1" t="s">
        <v>1460</v>
      </c>
      <c r="D2471" s="1" t="s">
        <v>6352</v>
      </c>
      <c r="E2471" s="1" t="s">
        <v>1961</v>
      </c>
      <c r="F2471" s="2">
        <v>44969</v>
      </c>
      <c r="G2471" s="2">
        <v>44976</v>
      </c>
      <c r="H2471" s="2" t="str">
        <f>TEXT(Ecommerce_Sales[[#This Row],[Order_Date]],"mmmm")</f>
        <v>February</v>
      </c>
      <c r="I2471" s="2" t="str">
        <f>TEXT(Ecommerce_Sales[[#This Row],[Order_Date]],"yyyy")</f>
        <v>2023</v>
      </c>
      <c r="J2471" s="2" t="str">
        <f>TEXT(Ecommerce_Sales[[#This Row],[Order_Date]],"mmmm")</f>
        <v>February</v>
      </c>
      <c r="K2471" s="1" t="s">
        <v>1947</v>
      </c>
      <c r="L2471" s="1" t="s">
        <v>7546</v>
      </c>
      <c r="M2471" s="1" t="s">
        <v>2065</v>
      </c>
      <c r="N2471" s="1" t="s">
        <v>1978</v>
      </c>
      <c r="O2471" s="3">
        <v>39</v>
      </c>
      <c r="P2471">
        <v>2</v>
      </c>
      <c r="Q2471" s="3">
        <v>79</v>
      </c>
      <c r="R2471" s="1" t="s">
        <v>2008</v>
      </c>
      <c r="S2471" s="3">
        <v>4</v>
      </c>
      <c r="T2471">
        <v>5</v>
      </c>
      <c r="U2471" t="str">
        <f>IF(Ecommerce_Sales[[#This Row],[Delivery_Time_Days]]&gt;7,"Delay",IF(Ecommerce_Sales[[#This Row],[Delivery_Time_Days]] = 0,"No delivery",IF(Ecommerce_Sales[[#This Row],[Delivery_Time_Days]]&lt;=7,"On-time")))</f>
        <v>On-time</v>
      </c>
      <c r="V2471" s="7">
        <f>Ecommerce_Sales[[#This Row],[Profit]]/Ecommerce_Sales[[#This Row],[Total_Price]]</f>
        <v>0.35443037974683544</v>
      </c>
      <c r="W2471" s="3">
        <v>28</v>
      </c>
      <c r="X2471" s="3"/>
    </row>
    <row r="2472" spans="1:24" x14ac:dyDescent="0.25">
      <c r="A2472" s="1" t="s">
        <v>7547</v>
      </c>
      <c r="B2472" s="1" t="s">
        <v>1814</v>
      </c>
      <c r="C2472" s="1" t="s">
        <v>1815</v>
      </c>
      <c r="D2472" s="1" t="s">
        <v>7548</v>
      </c>
      <c r="E2472" s="1" t="s">
        <v>1996</v>
      </c>
      <c r="F2472" s="2">
        <v>45202</v>
      </c>
      <c r="G2472" s="2">
        <v>45353</v>
      </c>
      <c r="H2472" s="2" t="str">
        <f>TEXT(Ecommerce_Sales[[#This Row],[Order_Date]],"mmmm")</f>
        <v>March</v>
      </c>
      <c r="I2472" s="2" t="str">
        <f>TEXT(Ecommerce_Sales[[#This Row],[Order_Date]],"yyyy")</f>
        <v>2024</v>
      </c>
      <c r="J2472" s="2" t="str">
        <f>TEXT(Ecommerce_Sales[[#This Row],[Order_Date]],"mmmm")</f>
        <v>March</v>
      </c>
      <c r="K2472" s="1" t="s">
        <v>1986</v>
      </c>
      <c r="L2472" s="1" t="s">
        <v>7549</v>
      </c>
      <c r="M2472" s="1" t="s">
        <v>1988</v>
      </c>
      <c r="N2472" s="1" t="s">
        <v>1989</v>
      </c>
      <c r="O2472" s="3">
        <v>714</v>
      </c>
      <c r="P2472">
        <v>1</v>
      </c>
      <c r="Q2472" s="3">
        <v>714</v>
      </c>
      <c r="R2472" s="1" t="s">
        <v>1958</v>
      </c>
      <c r="S2472" s="3">
        <v>59</v>
      </c>
      <c r="U2472" t="str">
        <f>IF(Ecommerce_Sales[[#This Row],[Delivery_Time_Days]]&gt;7,"Delay",IF(Ecommerce_Sales[[#This Row],[Delivery_Time_Days]] = 0,"No delivery",IF(Ecommerce_Sales[[#This Row],[Delivery_Time_Days]]&lt;=7,"On-time")))</f>
        <v>No delivery</v>
      </c>
      <c r="V2472" s="7">
        <f>Ecommerce_Sales[[#This Row],[Profit]]/Ecommerce_Sales[[#This Row],[Total_Price]]</f>
        <v>0.25070028011204482</v>
      </c>
      <c r="W2472" s="3">
        <v>179</v>
      </c>
      <c r="X2472" s="3"/>
    </row>
    <row r="2473" spans="1:24" x14ac:dyDescent="0.25">
      <c r="A2473" s="1" t="s">
        <v>7550</v>
      </c>
      <c r="B2473" s="1" t="s">
        <v>128</v>
      </c>
      <c r="C2473" s="1" t="s">
        <v>129</v>
      </c>
      <c r="D2473" s="1" t="s">
        <v>3002</v>
      </c>
      <c r="E2473" s="1" t="s">
        <v>1946</v>
      </c>
      <c r="F2473" s="2">
        <v>45373</v>
      </c>
      <c r="G2473" s="2">
        <v>45428</v>
      </c>
      <c r="H2473" s="2" t="str">
        <f>TEXT(Ecommerce_Sales[[#This Row],[Order_Date]],"mmmm")</f>
        <v>May</v>
      </c>
      <c r="I2473" s="2" t="str">
        <f>TEXT(Ecommerce_Sales[[#This Row],[Order_Date]],"yyyy")</f>
        <v>2024</v>
      </c>
      <c r="J2473" s="2" t="str">
        <f>TEXT(Ecommerce_Sales[[#This Row],[Order_Date]],"mmmm")</f>
        <v>May</v>
      </c>
      <c r="K2473" s="1" t="s">
        <v>1947</v>
      </c>
      <c r="L2473" s="1" t="s">
        <v>5244</v>
      </c>
      <c r="M2473" s="1" t="s">
        <v>2104</v>
      </c>
      <c r="N2473" s="1" t="s">
        <v>1978</v>
      </c>
      <c r="O2473" s="3">
        <v>1022</v>
      </c>
      <c r="P2473">
        <v>4</v>
      </c>
      <c r="Q2473" s="3">
        <v>4087</v>
      </c>
      <c r="R2473" s="1" t="s">
        <v>1951</v>
      </c>
      <c r="S2473" s="3">
        <v>357</v>
      </c>
      <c r="T2473">
        <v>6</v>
      </c>
      <c r="U2473" t="str">
        <f>IF(Ecommerce_Sales[[#This Row],[Delivery_Time_Days]]&gt;7,"Delay",IF(Ecommerce_Sales[[#This Row],[Delivery_Time_Days]] = 0,"No delivery",IF(Ecommerce_Sales[[#This Row],[Delivery_Time_Days]]&lt;=7,"On-time")))</f>
        <v>On-time</v>
      </c>
      <c r="V2473" s="7">
        <f>Ecommerce_Sales[[#This Row],[Profit]]/Ecommerce_Sales[[#This Row],[Total_Price]]</f>
        <v>0.34988989478835331</v>
      </c>
      <c r="W2473" s="3">
        <v>1430</v>
      </c>
      <c r="X2473" s="3"/>
    </row>
    <row r="2474" spans="1:24" x14ac:dyDescent="0.25">
      <c r="A2474" s="1" t="s">
        <v>7551</v>
      </c>
      <c r="B2474" s="1" t="s">
        <v>745</v>
      </c>
      <c r="C2474" s="1" t="s">
        <v>746</v>
      </c>
      <c r="D2474" s="1" t="s">
        <v>7552</v>
      </c>
      <c r="E2474" s="1" t="s">
        <v>1946</v>
      </c>
      <c r="F2474" s="2">
        <v>45212</v>
      </c>
      <c r="G2474" s="2">
        <v>45623</v>
      </c>
      <c r="H2474" s="2" t="str">
        <f>TEXT(Ecommerce_Sales[[#This Row],[Order_Date]],"mmmm")</f>
        <v>November</v>
      </c>
      <c r="I2474" s="2" t="str">
        <f>TEXT(Ecommerce_Sales[[#This Row],[Order_Date]],"yyyy")</f>
        <v>2024</v>
      </c>
      <c r="J2474" s="2" t="str">
        <f>TEXT(Ecommerce_Sales[[#This Row],[Order_Date]],"mmmm")</f>
        <v>November</v>
      </c>
      <c r="K2474" s="1" t="s">
        <v>1947</v>
      </c>
      <c r="L2474" s="1" t="s">
        <v>7553</v>
      </c>
      <c r="M2474" s="1" t="s">
        <v>2002</v>
      </c>
      <c r="N2474" s="1" t="s">
        <v>1989</v>
      </c>
      <c r="O2474" s="3">
        <v>391</v>
      </c>
      <c r="P2474">
        <v>7</v>
      </c>
      <c r="Q2474" s="3">
        <v>2737</v>
      </c>
      <c r="R2474" s="1" t="s">
        <v>1951</v>
      </c>
      <c r="S2474" s="3">
        <v>172</v>
      </c>
      <c r="T2474">
        <v>2</v>
      </c>
      <c r="U2474" t="str">
        <f>IF(Ecommerce_Sales[[#This Row],[Delivery_Time_Days]]&gt;7,"Delay",IF(Ecommerce_Sales[[#This Row],[Delivery_Time_Days]] = 0,"No delivery",IF(Ecommerce_Sales[[#This Row],[Delivery_Time_Days]]&lt;=7,"On-time")))</f>
        <v>On-time</v>
      </c>
      <c r="V2474" s="7">
        <f>Ecommerce_Sales[[#This Row],[Profit]]/Ecommerce_Sales[[#This Row],[Total_Price]]</f>
        <v>0.24990865911582025</v>
      </c>
      <c r="W2474" s="3">
        <v>684</v>
      </c>
      <c r="X2474" s="3"/>
    </row>
    <row r="2475" spans="1:24" x14ac:dyDescent="0.25">
      <c r="A2475" s="1" t="s">
        <v>7554</v>
      </c>
      <c r="B2475" s="1" t="s">
        <v>326</v>
      </c>
      <c r="C2475" s="1" t="s">
        <v>327</v>
      </c>
      <c r="D2475" s="1" t="s">
        <v>2115</v>
      </c>
      <c r="E2475" s="1" t="s">
        <v>1966</v>
      </c>
      <c r="F2475" s="2">
        <v>45138</v>
      </c>
      <c r="G2475" s="2">
        <v>45444</v>
      </c>
      <c r="H2475" s="2" t="str">
        <f>TEXT(Ecommerce_Sales[[#This Row],[Order_Date]],"mmmm")</f>
        <v>June</v>
      </c>
      <c r="I2475" s="2" t="str">
        <f>TEXT(Ecommerce_Sales[[#This Row],[Order_Date]],"yyyy")</f>
        <v>2024</v>
      </c>
      <c r="J2475" s="2" t="str">
        <f>TEXT(Ecommerce_Sales[[#This Row],[Order_Date]],"mmmm")</f>
        <v>June</v>
      </c>
      <c r="K2475" s="1" t="s">
        <v>1947</v>
      </c>
      <c r="L2475" s="1" t="s">
        <v>7555</v>
      </c>
      <c r="M2475" s="1" t="s">
        <v>2104</v>
      </c>
      <c r="N2475" s="1" t="s">
        <v>1978</v>
      </c>
      <c r="O2475" s="3">
        <v>1124</v>
      </c>
      <c r="P2475">
        <v>6</v>
      </c>
      <c r="Q2475" s="3">
        <v>6743</v>
      </c>
      <c r="R2475" s="1" t="s">
        <v>1958</v>
      </c>
      <c r="S2475" s="3">
        <v>687</v>
      </c>
      <c r="T2475">
        <v>2</v>
      </c>
      <c r="U2475" t="str">
        <f>IF(Ecommerce_Sales[[#This Row],[Delivery_Time_Days]]&gt;7,"Delay",IF(Ecommerce_Sales[[#This Row],[Delivery_Time_Days]] = 0,"No delivery",IF(Ecommerce_Sales[[#This Row],[Delivery_Time_Days]]&lt;=7,"On-time")))</f>
        <v>On-time</v>
      </c>
      <c r="V2475" s="7">
        <f>Ecommerce_Sales[[#This Row],[Profit]]/Ecommerce_Sales[[#This Row],[Total_Price]]</f>
        <v>0.34999258490286222</v>
      </c>
      <c r="W2475" s="3">
        <v>2360</v>
      </c>
      <c r="X2475" s="3"/>
    </row>
    <row r="2476" spans="1:24" x14ac:dyDescent="0.25">
      <c r="A2476" s="1" t="s">
        <v>7556</v>
      </c>
      <c r="B2476" s="1" t="s">
        <v>180</v>
      </c>
      <c r="C2476" s="1" t="s">
        <v>181</v>
      </c>
      <c r="D2476" s="1" t="s">
        <v>4959</v>
      </c>
      <c r="E2476" s="1" t="s">
        <v>1981</v>
      </c>
      <c r="F2476" s="2">
        <v>45319</v>
      </c>
      <c r="G2476" s="2">
        <v>45632</v>
      </c>
      <c r="H2476" s="2" t="str">
        <f>TEXT(Ecommerce_Sales[[#This Row],[Order_Date]],"mmmm")</f>
        <v>December</v>
      </c>
      <c r="I2476" s="2" t="str">
        <f>TEXT(Ecommerce_Sales[[#This Row],[Order_Date]],"yyyy")</f>
        <v>2024</v>
      </c>
      <c r="J2476" s="2" t="str">
        <f>TEXT(Ecommerce_Sales[[#This Row],[Order_Date]],"mmmm")</f>
        <v>December</v>
      </c>
      <c r="K2476" s="1" t="s">
        <v>1947</v>
      </c>
      <c r="L2476" s="1" t="s">
        <v>7557</v>
      </c>
      <c r="M2476" s="1" t="s">
        <v>1998</v>
      </c>
      <c r="N2476" s="1" t="s">
        <v>1973</v>
      </c>
      <c r="O2476" s="3">
        <v>668</v>
      </c>
      <c r="P2476">
        <v>10</v>
      </c>
      <c r="Q2476" s="3">
        <v>6682</v>
      </c>
      <c r="R2476" s="1" t="s">
        <v>2012</v>
      </c>
      <c r="S2476" s="3">
        <v>996</v>
      </c>
      <c r="T2476">
        <v>2</v>
      </c>
      <c r="U2476" t="str">
        <f>IF(Ecommerce_Sales[[#This Row],[Delivery_Time_Days]]&gt;7,"Delay",IF(Ecommerce_Sales[[#This Row],[Delivery_Time_Days]] = 0,"No delivery",IF(Ecommerce_Sales[[#This Row],[Delivery_Time_Days]]&lt;=7,"On-time")))</f>
        <v>On-time</v>
      </c>
      <c r="V2476" s="7">
        <f>Ecommerce_Sales[[#This Row],[Profit]]/Ecommerce_Sales[[#This Row],[Total_Price]]</f>
        <v>0.29991020652499251</v>
      </c>
      <c r="W2476" s="3">
        <v>2004</v>
      </c>
      <c r="X2476" s="3"/>
    </row>
    <row r="2477" spans="1:24" x14ac:dyDescent="0.25">
      <c r="A2477" s="1" t="s">
        <v>7558</v>
      </c>
      <c r="B2477" s="1" t="s">
        <v>1179</v>
      </c>
      <c r="C2477" s="1" t="s">
        <v>1180</v>
      </c>
      <c r="D2477" s="1" t="s">
        <v>3583</v>
      </c>
      <c r="E2477" s="1" t="s">
        <v>1966</v>
      </c>
      <c r="F2477" s="2">
        <v>45487</v>
      </c>
      <c r="G2477" s="2">
        <v>45242</v>
      </c>
      <c r="H2477" s="2" t="str">
        <f>TEXT(Ecommerce_Sales[[#This Row],[Order_Date]],"mmmm")</f>
        <v>November</v>
      </c>
      <c r="I2477" s="2" t="str">
        <f>TEXT(Ecommerce_Sales[[#This Row],[Order_Date]],"yyyy")</f>
        <v>2023</v>
      </c>
      <c r="J2477" s="2" t="str">
        <f>TEXT(Ecommerce_Sales[[#This Row],[Order_Date]],"mmmm")</f>
        <v>November</v>
      </c>
      <c r="K2477" s="1" t="s">
        <v>1947</v>
      </c>
      <c r="L2477" s="1" t="s">
        <v>3360</v>
      </c>
      <c r="M2477" s="1" t="s">
        <v>2072</v>
      </c>
      <c r="N2477" s="1" t="s">
        <v>1950</v>
      </c>
      <c r="O2477" s="3">
        <v>1468</v>
      </c>
      <c r="P2477">
        <v>3</v>
      </c>
      <c r="Q2477" s="3">
        <v>4403</v>
      </c>
      <c r="R2477" s="1" t="s">
        <v>2008</v>
      </c>
      <c r="S2477" s="3">
        <v>273</v>
      </c>
      <c r="T2477">
        <v>6</v>
      </c>
      <c r="U2477" t="str">
        <f>IF(Ecommerce_Sales[[#This Row],[Delivery_Time_Days]]&gt;7,"Delay",IF(Ecommerce_Sales[[#This Row],[Delivery_Time_Days]] = 0,"No delivery",IF(Ecommerce_Sales[[#This Row],[Delivery_Time_Days]]&lt;=7,"On-time")))</f>
        <v>On-time</v>
      </c>
      <c r="V2477" s="7">
        <f>Ecommerce_Sales[[#This Row],[Profit]]/Ecommerce_Sales[[#This Row],[Total_Price]]</f>
        <v>0.39995457642516469</v>
      </c>
      <c r="W2477" s="3">
        <v>1761</v>
      </c>
      <c r="X2477" s="3"/>
    </row>
    <row r="2478" spans="1:24" x14ac:dyDescent="0.25">
      <c r="A2478" s="1" t="s">
        <v>7559</v>
      </c>
      <c r="B2478" s="1" t="s">
        <v>490</v>
      </c>
      <c r="C2478" s="1" t="s">
        <v>491</v>
      </c>
      <c r="D2478" s="1" t="s">
        <v>2497</v>
      </c>
      <c r="E2478" s="1" t="s">
        <v>2005</v>
      </c>
      <c r="F2478" s="2">
        <v>45349</v>
      </c>
      <c r="G2478" s="2">
        <v>45056</v>
      </c>
      <c r="H2478" s="2" t="str">
        <f>TEXT(Ecommerce_Sales[[#This Row],[Order_Date]],"mmmm")</f>
        <v>May</v>
      </c>
      <c r="I2478" s="2" t="str">
        <f>TEXT(Ecommerce_Sales[[#This Row],[Order_Date]],"yyyy")</f>
        <v>2023</v>
      </c>
      <c r="J2478" s="2" t="str">
        <f>TEXT(Ecommerce_Sales[[#This Row],[Order_Date]],"mmmm")</f>
        <v>May</v>
      </c>
      <c r="K2478" s="1" t="s">
        <v>1947</v>
      </c>
      <c r="L2478" s="1" t="s">
        <v>7560</v>
      </c>
      <c r="M2478" s="1" t="s">
        <v>1968</v>
      </c>
      <c r="N2478" s="1" t="s">
        <v>1957</v>
      </c>
      <c r="O2478" s="3">
        <v>137</v>
      </c>
      <c r="P2478">
        <v>3</v>
      </c>
      <c r="Q2478" s="3">
        <v>410</v>
      </c>
      <c r="R2478" s="1" t="s">
        <v>1958</v>
      </c>
      <c r="S2478" s="3">
        <v>52</v>
      </c>
      <c r="T2478">
        <v>6</v>
      </c>
      <c r="U2478" t="str">
        <f>IF(Ecommerce_Sales[[#This Row],[Delivery_Time_Days]]&gt;7,"Delay",IF(Ecommerce_Sales[[#This Row],[Delivery_Time_Days]] = 0,"No delivery",IF(Ecommerce_Sales[[#This Row],[Delivery_Time_Days]]&lt;=7,"On-time")))</f>
        <v>On-time</v>
      </c>
      <c r="V2478" s="7">
        <f>Ecommerce_Sales[[#This Row],[Profit]]/Ecommerce_Sales[[#This Row],[Total_Price]]</f>
        <v>0.15121951219512195</v>
      </c>
      <c r="W2478" s="3">
        <v>62</v>
      </c>
      <c r="X2478" s="3"/>
    </row>
    <row r="2479" spans="1:24" x14ac:dyDescent="0.25">
      <c r="A2479" s="1" t="s">
        <v>7561</v>
      </c>
      <c r="B2479" s="1" t="s">
        <v>1308</v>
      </c>
      <c r="C2479" s="1" t="s">
        <v>1309</v>
      </c>
      <c r="D2479" s="1" t="s">
        <v>7045</v>
      </c>
      <c r="E2479" s="1" t="s">
        <v>1966</v>
      </c>
      <c r="F2479" s="2">
        <v>45018</v>
      </c>
      <c r="G2479" s="2">
        <v>45170</v>
      </c>
      <c r="H2479" s="2" t="str">
        <f>TEXT(Ecommerce_Sales[[#This Row],[Order_Date]],"mmmm")</f>
        <v>September</v>
      </c>
      <c r="I2479" s="2" t="str">
        <f>TEXT(Ecommerce_Sales[[#This Row],[Order_Date]],"yyyy")</f>
        <v>2023</v>
      </c>
      <c r="J2479" s="2" t="str">
        <f>TEXT(Ecommerce_Sales[[#This Row],[Order_Date]],"mmmm")</f>
        <v>September</v>
      </c>
      <c r="K2479" s="1" t="s">
        <v>1947</v>
      </c>
      <c r="L2479" s="1" t="s">
        <v>7562</v>
      </c>
      <c r="M2479" s="1" t="s">
        <v>2043</v>
      </c>
      <c r="N2479" s="1" t="s">
        <v>1989</v>
      </c>
      <c r="O2479" s="3">
        <v>396</v>
      </c>
      <c r="P2479">
        <v>5</v>
      </c>
      <c r="Q2479" s="3">
        <v>1981</v>
      </c>
      <c r="R2479" s="1" t="s">
        <v>2008</v>
      </c>
      <c r="S2479" s="3">
        <v>173</v>
      </c>
      <c r="T2479">
        <v>6</v>
      </c>
      <c r="U2479" t="str">
        <f>IF(Ecommerce_Sales[[#This Row],[Delivery_Time_Days]]&gt;7,"Delay",IF(Ecommerce_Sales[[#This Row],[Delivery_Time_Days]] = 0,"No delivery",IF(Ecommerce_Sales[[#This Row],[Delivery_Time_Days]]&lt;=7,"On-time")))</f>
        <v>On-time</v>
      </c>
      <c r="V2479" s="7">
        <f>Ecommerce_Sales[[#This Row],[Profit]]/Ecommerce_Sales[[#This Row],[Total_Price]]</f>
        <v>0.24987380111055021</v>
      </c>
      <c r="W2479" s="3">
        <v>495</v>
      </c>
      <c r="X2479" s="3"/>
    </row>
    <row r="2480" spans="1:24" x14ac:dyDescent="0.25">
      <c r="A2480" s="1" t="s">
        <v>7563</v>
      </c>
      <c r="B2480" s="1" t="s">
        <v>52</v>
      </c>
      <c r="C2480" s="1" t="s">
        <v>53</v>
      </c>
      <c r="D2480" s="1" t="s">
        <v>2249</v>
      </c>
      <c r="E2480" s="1" t="s">
        <v>1996</v>
      </c>
      <c r="F2480" s="2">
        <v>45460</v>
      </c>
      <c r="G2480" s="2">
        <v>45645</v>
      </c>
      <c r="H2480" s="2" t="str">
        <f>TEXT(Ecommerce_Sales[[#This Row],[Order_Date]],"mmmm")</f>
        <v>December</v>
      </c>
      <c r="I2480" s="2" t="str">
        <f>TEXT(Ecommerce_Sales[[#This Row],[Order_Date]],"yyyy")</f>
        <v>2024</v>
      </c>
      <c r="J2480" s="2" t="str">
        <f>TEXT(Ecommerce_Sales[[#This Row],[Order_Date]],"mmmm")</f>
        <v>December</v>
      </c>
      <c r="K2480" s="1" t="s">
        <v>1947</v>
      </c>
      <c r="L2480" s="1" t="s">
        <v>3565</v>
      </c>
      <c r="M2480" s="1" t="s">
        <v>1998</v>
      </c>
      <c r="N2480" s="1" t="s">
        <v>1973</v>
      </c>
      <c r="O2480" s="3">
        <v>1224</v>
      </c>
      <c r="P2480">
        <v>6</v>
      </c>
      <c r="Q2480" s="3">
        <v>7343</v>
      </c>
      <c r="R2480" s="1" t="s">
        <v>1958</v>
      </c>
      <c r="S2480" s="3">
        <v>782</v>
      </c>
      <c r="T2480">
        <v>7</v>
      </c>
      <c r="U2480" t="str">
        <f>IF(Ecommerce_Sales[[#This Row],[Delivery_Time_Days]]&gt;7,"Delay",IF(Ecommerce_Sales[[#This Row],[Delivery_Time_Days]] = 0,"No delivery",IF(Ecommerce_Sales[[#This Row],[Delivery_Time_Days]]&lt;=7,"On-time")))</f>
        <v>On-time</v>
      </c>
      <c r="V2480" s="7">
        <f>Ecommerce_Sales[[#This Row],[Profit]]/Ecommerce_Sales[[#This Row],[Total_Price]]</f>
        <v>0.30001361841209317</v>
      </c>
      <c r="W2480" s="3">
        <v>2203</v>
      </c>
      <c r="X2480" s="3"/>
    </row>
    <row r="2481" spans="1:24" x14ac:dyDescent="0.25">
      <c r="A2481" s="1" t="s">
        <v>7564</v>
      </c>
      <c r="B2481" s="1" t="s">
        <v>1806</v>
      </c>
      <c r="C2481" s="1" t="s">
        <v>1807</v>
      </c>
      <c r="D2481" s="1" t="s">
        <v>7423</v>
      </c>
      <c r="E2481" s="1" t="s">
        <v>1946</v>
      </c>
      <c r="F2481" s="2">
        <v>45198</v>
      </c>
      <c r="G2481" s="2">
        <v>45229</v>
      </c>
      <c r="H2481" s="2" t="str">
        <f>TEXT(Ecommerce_Sales[[#This Row],[Order_Date]],"mmmm")</f>
        <v>October</v>
      </c>
      <c r="I2481" s="2" t="str">
        <f>TEXT(Ecommerce_Sales[[#This Row],[Order_Date]],"yyyy")</f>
        <v>2023</v>
      </c>
      <c r="J2481" s="2" t="str">
        <f>TEXT(Ecommerce_Sales[[#This Row],[Order_Date]],"mmmm")</f>
        <v>October</v>
      </c>
      <c r="K2481" s="1" t="s">
        <v>1992</v>
      </c>
      <c r="L2481" s="1" t="s">
        <v>7565</v>
      </c>
      <c r="M2481" s="1" t="s">
        <v>2065</v>
      </c>
      <c r="N2481" s="1" t="s">
        <v>1978</v>
      </c>
      <c r="O2481" s="3">
        <v>125</v>
      </c>
      <c r="P2481">
        <v>6</v>
      </c>
      <c r="Q2481" s="3">
        <v>747</v>
      </c>
      <c r="R2481" s="1" t="s">
        <v>1958</v>
      </c>
      <c r="S2481" s="3">
        <v>55</v>
      </c>
      <c r="U2481" t="str">
        <f>IF(Ecommerce_Sales[[#This Row],[Delivery_Time_Days]]&gt;7,"Delay",IF(Ecommerce_Sales[[#This Row],[Delivery_Time_Days]] = 0,"No delivery",IF(Ecommerce_Sales[[#This Row],[Delivery_Time_Days]]&lt;=7,"On-time")))</f>
        <v>No delivery</v>
      </c>
      <c r="V2481" s="7">
        <f>Ecommerce_Sales[[#This Row],[Profit]]/Ecommerce_Sales[[#This Row],[Total_Price]]</f>
        <v>0.3507362784471218</v>
      </c>
      <c r="W2481" s="3">
        <v>262</v>
      </c>
      <c r="X2481" s="3"/>
    </row>
    <row r="2482" spans="1:24" x14ac:dyDescent="0.25">
      <c r="A2482" s="1" t="s">
        <v>7566</v>
      </c>
      <c r="B2482" s="1" t="s">
        <v>585</v>
      </c>
      <c r="C2482" s="1" t="s">
        <v>586</v>
      </c>
      <c r="D2482" s="1" t="s">
        <v>3824</v>
      </c>
      <c r="E2482" s="1" t="s">
        <v>1966</v>
      </c>
      <c r="F2482" s="2">
        <v>45193</v>
      </c>
      <c r="G2482" s="2">
        <v>45597</v>
      </c>
      <c r="H2482" s="2" t="str">
        <f>TEXT(Ecommerce_Sales[[#This Row],[Order_Date]],"mmmm")</f>
        <v>November</v>
      </c>
      <c r="I2482" s="2" t="str">
        <f>TEXT(Ecommerce_Sales[[#This Row],[Order_Date]],"yyyy")</f>
        <v>2024</v>
      </c>
      <c r="J2482" s="2" t="str">
        <f>TEXT(Ecommerce_Sales[[#This Row],[Order_Date]],"mmmm")</f>
        <v>November</v>
      </c>
      <c r="K2482" s="1" t="s">
        <v>1947</v>
      </c>
      <c r="L2482" s="1" t="s">
        <v>7567</v>
      </c>
      <c r="M2482" s="1" t="s">
        <v>1963</v>
      </c>
      <c r="N2482" s="1" t="s">
        <v>1957</v>
      </c>
      <c r="O2482" s="3">
        <v>972</v>
      </c>
      <c r="P2482">
        <v>3</v>
      </c>
      <c r="Q2482" s="3">
        <v>2916</v>
      </c>
      <c r="R2482" s="1" t="s">
        <v>1958</v>
      </c>
      <c r="S2482" s="3">
        <v>253</v>
      </c>
      <c r="T2482">
        <v>9</v>
      </c>
      <c r="U2482" t="str">
        <f>IF(Ecommerce_Sales[[#This Row],[Delivery_Time_Days]]&gt;7,"Delay",IF(Ecommerce_Sales[[#This Row],[Delivery_Time_Days]] = 0,"No delivery",IF(Ecommerce_Sales[[#This Row],[Delivery_Time_Days]]&lt;=7,"On-time")))</f>
        <v>Delay</v>
      </c>
      <c r="V2482" s="7">
        <f>Ecommerce_Sales[[#This Row],[Profit]]/Ecommerce_Sales[[#This Row],[Total_Price]]</f>
        <v>0.14986282578875171</v>
      </c>
      <c r="W2482" s="3">
        <v>437</v>
      </c>
      <c r="X2482" s="3"/>
    </row>
    <row r="2483" spans="1:24" x14ac:dyDescent="0.25">
      <c r="A2483" s="1" t="s">
        <v>7568</v>
      </c>
      <c r="B2483" s="1" t="s">
        <v>1904</v>
      </c>
      <c r="C2483" s="1" t="s">
        <v>1905</v>
      </c>
      <c r="D2483" s="1" t="s">
        <v>5456</v>
      </c>
      <c r="E2483" s="1" t="s">
        <v>2005</v>
      </c>
      <c r="F2483" s="2">
        <v>45586</v>
      </c>
      <c r="G2483" s="2">
        <v>45250</v>
      </c>
      <c r="H2483" s="2" t="str">
        <f>TEXT(Ecommerce_Sales[[#This Row],[Order_Date]],"mmmm")</f>
        <v>November</v>
      </c>
      <c r="I2483" s="2" t="str">
        <f>TEXT(Ecommerce_Sales[[#This Row],[Order_Date]],"yyyy")</f>
        <v>2023</v>
      </c>
      <c r="J2483" s="2" t="str">
        <f>TEXT(Ecommerce_Sales[[#This Row],[Order_Date]],"mmmm")</f>
        <v>November</v>
      </c>
      <c r="K2483" s="1" t="s">
        <v>1947</v>
      </c>
      <c r="L2483" s="1" t="s">
        <v>7569</v>
      </c>
      <c r="M2483" s="1" t="s">
        <v>2043</v>
      </c>
      <c r="N2483" s="1" t="s">
        <v>1989</v>
      </c>
      <c r="O2483" s="3">
        <v>1066</v>
      </c>
      <c r="P2483">
        <v>1</v>
      </c>
      <c r="Q2483" s="3">
        <v>1066</v>
      </c>
      <c r="R2483" s="1" t="s">
        <v>1951</v>
      </c>
      <c r="S2483" s="3">
        <v>62</v>
      </c>
      <c r="T2483">
        <v>7</v>
      </c>
      <c r="U2483" t="str">
        <f>IF(Ecommerce_Sales[[#This Row],[Delivery_Time_Days]]&gt;7,"Delay",IF(Ecommerce_Sales[[#This Row],[Delivery_Time_Days]] = 0,"No delivery",IF(Ecommerce_Sales[[#This Row],[Delivery_Time_Days]]&lt;=7,"On-time")))</f>
        <v>On-time</v>
      </c>
      <c r="V2483" s="7">
        <f>Ecommerce_Sales[[#This Row],[Profit]]/Ecommerce_Sales[[#This Row],[Total_Price]]</f>
        <v>0.24953095684803001</v>
      </c>
      <c r="W2483" s="3">
        <v>266</v>
      </c>
      <c r="X2483" s="3"/>
    </row>
    <row r="2484" spans="1:24" x14ac:dyDescent="0.25">
      <c r="A2484" s="1" t="s">
        <v>7570</v>
      </c>
      <c r="B2484" s="1" t="s">
        <v>174</v>
      </c>
      <c r="C2484" s="1" t="s">
        <v>175</v>
      </c>
      <c r="D2484" s="1" t="s">
        <v>5232</v>
      </c>
      <c r="E2484" s="1" t="s">
        <v>1954</v>
      </c>
      <c r="F2484" s="2">
        <v>45520</v>
      </c>
      <c r="G2484" s="2">
        <v>45267</v>
      </c>
      <c r="H2484" s="2" t="str">
        <f>TEXT(Ecommerce_Sales[[#This Row],[Order_Date]],"mmmm")</f>
        <v>December</v>
      </c>
      <c r="I2484" s="2" t="str">
        <f>TEXT(Ecommerce_Sales[[#This Row],[Order_Date]],"yyyy")</f>
        <v>2023</v>
      </c>
      <c r="J2484" s="2" t="str">
        <f>TEXT(Ecommerce_Sales[[#This Row],[Order_Date]],"mmmm")</f>
        <v>December</v>
      </c>
      <c r="K2484" s="1" t="s">
        <v>1947</v>
      </c>
      <c r="L2484" s="1" t="s">
        <v>7571</v>
      </c>
      <c r="M2484" s="1" t="s">
        <v>2058</v>
      </c>
      <c r="N2484" s="1" t="s">
        <v>1950</v>
      </c>
      <c r="O2484" s="3">
        <v>1341</v>
      </c>
      <c r="P2484">
        <v>2</v>
      </c>
      <c r="Q2484" s="3">
        <v>2681</v>
      </c>
      <c r="R2484" s="1" t="s">
        <v>1958</v>
      </c>
      <c r="S2484" s="3">
        <v>157</v>
      </c>
      <c r="T2484">
        <v>3</v>
      </c>
      <c r="U2484" t="str">
        <f>IF(Ecommerce_Sales[[#This Row],[Delivery_Time_Days]]&gt;7,"Delay",IF(Ecommerce_Sales[[#This Row],[Delivery_Time_Days]] = 0,"No delivery",IF(Ecommerce_Sales[[#This Row],[Delivery_Time_Days]]&lt;=7,"On-time")))</f>
        <v>On-time</v>
      </c>
      <c r="V2484" s="7">
        <f>Ecommerce_Sales[[#This Row],[Profit]]/Ecommerce_Sales[[#This Row],[Total_Price]]</f>
        <v>0.40022379709063782</v>
      </c>
      <c r="W2484" s="3">
        <v>1073</v>
      </c>
      <c r="X2484" s="3"/>
    </row>
    <row r="2485" spans="1:24" x14ac:dyDescent="0.25">
      <c r="A2485" s="1" t="s">
        <v>7572</v>
      </c>
      <c r="B2485" s="1" t="s">
        <v>1381</v>
      </c>
      <c r="C2485" s="1" t="s">
        <v>1382</v>
      </c>
      <c r="D2485" s="1" t="s">
        <v>6915</v>
      </c>
      <c r="E2485" s="1" t="s">
        <v>1966</v>
      </c>
      <c r="F2485" s="2">
        <v>44980</v>
      </c>
      <c r="G2485" s="2">
        <v>45148</v>
      </c>
      <c r="H2485" s="2" t="str">
        <f>TEXT(Ecommerce_Sales[[#This Row],[Order_Date]],"mmmm")</f>
        <v>August</v>
      </c>
      <c r="I2485" s="2" t="str">
        <f>TEXT(Ecommerce_Sales[[#This Row],[Order_Date]],"yyyy")</f>
        <v>2023</v>
      </c>
      <c r="J2485" s="2" t="str">
        <f>TEXT(Ecommerce_Sales[[#This Row],[Order_Date]],"mmmm")</f>
        <v>August</v>
      </c>
      <c r="K2485" s="1" t="s">
        <v>1947</v>
      </c>
      <c r="L2485" s="1" t="s">
        <v>7573</v>
      </c>
      <c r="M2485" s="1" t="s">
        <v>2002</v>
      </c>
      <c r="N2485" s="1" t="s">
        <v>1989</v>
      </c>
      <c r="O2485" s="3">
        <v>1172</v>
      </c>
      <c r="P2485">
        <v>6</v>
      </c>
      <c r="Q2485" s="3">
        <v>7031</v>
      </c>
      <c r="R2485" s="1" t="s">
        <v>1958</v>
      </c>
      <c r="S2485" s="3">
        <v>638</v>
      </c>
      <c r="T2485">
        <v>5</v>
      </c>
      <c r="U2485" t="str">
        <f>IF(Ecommerce_Sales[[#This Row],[Delivery_Time_Days]]&gt;7,"Delay",IF(Ecommerce_Sales[[#This Row],[Delivery_Time_Days]] = 0,"No delivery",IF(Ecommerce_Sales[[#This Row],[Delivery_Time_Days]]&lt;=7,"On-time")))</f>
        <v>On-time</v>
      </c>
      <c r="V2485" s="7">
        <f>Ecommerce_Sales[[#This Row],[Profit]]/Ecommerce_Sales[[#This Row],[Total_Price]]</f>
        <v>0.25003555681979805</v>
      </c>
      <c r="W2485" s="3">
        <v>1758</v>
      </c>
      <c r="X2485" s="3"/>
    </row>
    <row r="2486" spans="1:24" x14ac:dyDescent="0.25">
      <c r="A2486" s="1" t="s">
        <v>7574</v>
      </c>
      <c r="B2486" s="1" t="s">
        <v>398</v>
      </c>
      <c r="C2486" s="1" t="s">
        <v>399</v>
      </c>
      <c r="D2486" s="1" t="s">
        <v>2152</v>
      </c>
      <c r="E2486" s="1" t="s">
        <v>1961</v>
      </c>
      <c r="F2486" s="2">
        <v>44980</v>
      </c>
      <c r="G2486" s="2">
        <v>45405</v>
      </c>
      <c r="H2486" s="2" t="str">
        <f>TEXT(Ecommerce_Sales[[#This Row],[Order_Date]],"mmmm")</f>
        <v>April</v>
      </c>
      <c r="I2486" s="2" t="str">
        <f>TEXT(Ecommerce_Sales[[#This Row],[Order_Date]],"yyyy")</f>
        <v>2024</v>
      </c>
      <c r="J2486" s="2" t="str">
        <f>TEXT(Ecommerce_Sales[[#This Row],[Order_Date]],"mmmm")</f>
        <v>April</v>
      </c>
      <c r="K2486" s="1" t="s">
        <v>1947</v>
      </c>
      <c r="L2486" s="1" t="s">
        <v>7575</v>
      </c>
      <c r="M2486" s="1" t="s">
        <v>1988</v>
      </c>
      <c r="N2486" s="1" t="s">
        <v>1989</v>
      </c>
      <c r="O2486" s="3">
        <v>128</v>
      </c>
      <c r="P2486">
        <v>4</v>
      </c>
      <c r="Q2486" s="3">
        <v>511</v>
      </c>
      <c r="R2486" s="1" t="s">
        <v>1951</v>
      </c>
      <c r="S2486" s="3">
        <v>60</v>
      </c>
      <c r="T2486">
        <v>2</v>
      </c>
      <c r="U2486" t="str">
        <f>IF(Ecommerce_Sales[[#This Row],[Delivery_Time_Days]]&gt;7,"Delay",IF(Ecommerce_Sales[[#This Row],[Delivery_Time_Days]] = 0,"No delivery",IF(Ecommerce_Sales[[#This Row],[Delivery_Time_Days]]&lt;=7,"On-time")))</f>
        <v>On-time</v>
      </c>
      <c r="V2486" s="7">
        <f>Ecommerce_Sales[[#This Row],[Profit]]/Ecommerce_Sales[[#This Row],[Total_Price]]</f>
        <v>0.25048923679060664</v>
      </c>
      <c r="W2486" s="3">
        <v>128</v>
      </c>
      <c r="X2486" s="3"/>
    </row>
    <row r="2487" spans="1:24" x14ac:dyDescent="0.25">
      <c r="A2487" s="1" t="s">
        <v>7576</v>
      </c>
      <c r="B2487" s="1" t="s">
        <v>248</v>
      </c>
      <c r="C2487" s="1" t="s">
        <v>249</v>
      </c>
      <c r="D2487" s="1" t="s">
        <v>5979</v>
      </c>
      <c r="E2487" s="1" t="s">
        <v>1946</v>
      </c>
      <c r="F2487" s="2">
        <v>45054</v>
      </c>
      <c r="G2487" s="2">
        <v>45287</v>
      </c>
      <c r="H2487" s="2" t="str">
        <f>TEXT(Ecommerce_Sales[[#This Row],[Order_Date]],"mmmm")</f>
        <v>December</v>
      </c>
      <c r="I2487" s="2" t="str">
        <f>TEXT(Ecommerce_Sales[[#This Row],[Order_Date]],"yyyy")</f>
        <v>2023</v>
      </c>
      <c r="J2487" s="2" t="str">
        <f>TEXT(Ecommerce_Sales[[#This Row],[Order_Date]],"mmmm")</f>
        <v>December</v>
      </c>
      <c r="K2487" s="1" t="s">
        <v>1947</v>
      </c>
      <c r="L2487" s="1" t="s">
        <v>7577</v>
      </c>
      <c r="M2487" s="1" t="s">
        <v>1983</v>
      </c>
      <c r="N2487" s="1" t="s">
        <v>1950</v>
      </c>
      <c r="O2487" s="3">
        <v>988</v>
      </c>
      <c r="P2487">
        <v>8</v>
      </c>
      <c r="Q2487" s="3">
        <v>7902</v>
      </c>
      <c r="R2487" s="1" t="s">
        <v>1951</v>
      </c>
      <c r="S2487" s="3">
        <v>1069</v>
      </c>
      <c r="T2487">
        <v>6</v>
      </c>
      <c r="U2487" t="str">
        <f>IF(Ecommerce_Sales[[#This Row],[Delivery_Time_Days]]&gt;7,"Delay",IF(Ecommerce_Sales[[#This Row],[Delivery_Time_Days]] = 0,"No delivery",IF(Ecommerce_Sales[[#This Row],[Delivery_Time_Days]]&lt;=7,"On-time")))</f>
        <v>On-time</v>
      </c>
      <c r="V2487" s="7">
        <f>Ecommerce_Sales[[#This Row],[Profit]]/Ecommerce_Sales[[#This Row],[Total_Price]]</f>
        <v>0.40002531004808911</v>
      </c>
      <c r="W2487" s="3">
        <v>3161</v>
      </c>
      <c r="X2487" s="3"/>
    </row>
    <row r="2488" spans="1:24" x14ac:dyDescent="0.25">
      <c r="A2488" s="1" t="s">
        <v>7578</v>
      </c>
      <c r="B2488" s="1" t="s">
        <v>1254</v>
      </c>
      <c r="C2488" s="1" t="s">
        <v>1255</v>
      </c>
      <c r="D2488" s="1" t="s">
        <v>1970</v>
      </c>
      <c r="E2488" s="1" t="s">
        <v>1961</v>
      </c>
      <c r="F2488" s="2">
        <v>45076</v>
      </c>
      <c r="G2488" s="2">
        <v>45025</v>
      </c>
      <c r="H2488" s="2" t="str">
        <f>TEXT(Ecommerce_Sales[[#This Row],[Order_Date]],"mmmm")</f>
        <v>April</v>
      </c>
      <c r="I2488" s="2" t="str">
        <f>TEXT(Ecommerce_Sales[[#This Row],[Order_Date]],"yyyy")</f>
        <v>2023</v>
      </c>
      <c r="J2488" s="2" t="str">
        <f>TEXT(Ecommerce_Sales[[#This Row],[Order_Date]],"mmmm")</f>
        <v>April</v>
      </c>
      <c r="K2488" s="1" t="s">
        <v>1992</v>
      </c>
      <c r="L2488" s="1" t="s">
        <v>7579</v>
      </c>
      <c r="M2488" s="1" t="s">
        <v>2104</v>
      </c>
      <c r="N2488" s="1" t="s">
        <v>1978</v>
      </c>
      <c r="O2488" s="3">
        <v>1006</v>
      </c>
      <c r="P2488">
        <v>4</v>
      </c>
      <c r="Q2488" s="3">
        <v>4024</v>
      </c>
      <c r="R2488" s="1" t="s">
        <v>2016</v>
      </c>
      <c r="S2488" s="3">
        <v>272</v>
      </c>
      <c r="U2488" t="str">
        <f>IF(Ecommerce_Sales[[#This Row],[Delivery_Time_Days]]&gt;7,"Delay",IF(Ecommerce_Sales[[#This Row],[Delivery_Time_Days]] = 0,"No delivery",IF(Ecommerce_Sales[[#This Row],[Delivery_Time_Days]]&lt;=7,"On-time")))</f>
        <v>No delivery</v>
      </c>
      <c r="V2488" s="7">
        <f>Ecommerce_Sales[[#This Row],[Profit]]/Ecommerce_Sales[[#This Row],[Total_Price]]</f>
        <v>0.3499005964214712</v>
      </c>
      <c r="W2488" s="3">
        <v>1408</v>
      </c>
      <c r="X2488" s="3"/>
    </row>
    <row r="2489" spans="1:24" x14ac:dyDescent="0.25">
      <c r="A2489" s="1" t="s">
        <v>7580</v>
      </c>
      <c r="B2489" s="1" t="s">
        <v>1731</v>
      </c>
      <c r="C2489" s="1" t="s">
        <v>1732</v>
      </c>
      <c r="D2489" s="1" t="s">
        <v>2914</v>
      </c>
      <c r="E2489" s="1" t="s">
        <v>1966</v>
      </c>
      <c r="F2489" s="2">
        <v>45424</v>
      </c>
      <c r="G2489" s="2">
        <v>45430</v>
      </c>
      <c r="H2489" s="2" t="str">
        <f>TEXT(Ecommerce_Sales[[#This Row],[Order_Date]],"mmmm")</f>
        <v>May</v>
      </c>
      <c r="I2489" s="2" t="str">
        <f>TEXT(Ecommerce_Sales[[#This Row],[Order_Date]],"yyyy")</f>
        <v>2024</v>
      </c>
      <c r="J2489" s="2" t="str">
        <f>TEXT(Ecommerce_Sales[[#This Row],[Order_Date]],"mmmm")</f>
        <v>May</v>
      </c>
      <c r="K2489" s="1" t="s">
        <v>1947</v>
      </c>
      <c r="L2489" s="1" t="s">
        <v>7581</v>
      </c>
      <c r="M2489" s="1" t="s">
        <v>2058</v>
      </c>
      <c r="N2489" s="1" t="s">
        <v>1950</v>
      </c>
      <c r="O2489" s="3">
        <v>426</v>
      </c>
      <c r="P2489">
        <v>2</v>
      </c>
      <c r="Q2489" s="3">
        <v>852</v>
      </c>
      <c r="R2489" s="1" t="s">
        <v>1958</v>
      </c>
      <c r="S2489" s="3">
        <v>65</v>
      </c>
      <c r="T2489">
        <v>5</v>
      </c>
      <c r="U2489" t="str">
        <f>IF(Ecommerce_Sales[[#This Row],[Delivery_Time_Days]]&gt;7,"Delay",IF(Ecommerce_Sales[[#This Row],[Delivery_Time_Days]] = 0,"No delivery",IF(Ecommerce_Sales[[#This Row],[Delivery_Time_Days]]&lt;=7,"On-time")))</f>
        <v>On-time</v>
      </c>
      <c r="V2489" s="7">
        <f>Ecommerce_Sales[[#This Row],[Profit]]/Ecommerce_Sales[[#This Row],[Total_Price]]</f>
        <v>0.40023474178403756</v>
      </c>
      <c r="W2489" s="3">
        <v>341</v>
      </c>
      <c r="X2489" s="3"/>
    </row>
    <row r="2490" spans="1:24" x14ac:dyDescent="0.25">
      <c r="A2490" s="1" t="s">
        <v>7582</v>
      </c>
      <c r="B2490" s="1" t="s">
        <v>842</v>
      </c>
      <c r="C2490" s="1" t="s">
        <v>843</v>
      </c>
      <c r="D2490" s="1" t="s">
        <v>5009</v>
      </c>
      <c r="E2490" s="1" t="s">
        <v>1946</v>
      </c>
      <c r="F2490" s="2">
        <v>45434</v>
      </c>
      <c r="G2490" s="2">
        <v>45497</v>
      </c>
      <c r="H2490" s="2" t="str">
        <f>TEXT(Ecommerce_Sales[[#This Row],[Order_Date]],"mmmm")</f>
        <v>July</v>
      </c>
      <c r="I2490" s="2" t="str">
        <f>TEXT(Ecommerce_Sales[[#This Row],[Order_Date]],"yyyy")</f>
        <v>2024</v>
      </c>
      <c r="J2490" s="2" t="str">
        <f>TEXT(Ecommerce_Sales[[#This Row],[Order_Date]],"mmmm")</f>
        <v>July</v>
      </c>
      <c r="K2490" s="1" t="s">
        <v>1947</v>
      </c>
      <c r="L2490" s="1" t="s">
        <v>5076</v>
      </c>
      <c r="M2490" s="1" t="s">
        <v>2002</v>
      </c>
      <c r="N2490" s="1" t="s">
        <v>1989</v>
      </c>
      <c r="O2490" s="3">
        <v>93</v>
      </c>
      <c r="P2490">
        <v>2</v>
      </c>
      <c r="Q2490" s="3">
        <v>186</v>
      </c>
      <c r="R2490" s="1" t="s">
        <v>1958</v>
      </c>
      <c r="S2490" s="3">
        <v>13</v>
      </c>
      <c r="T2490">
        <v>5</v>
      </c>
      <c r="U2490" t="str">
        <f>IF(Ecommerce_Sales[[#This Row],[Delivery_Time_Days]]&gt;7,"Delay",IF(Ecommerce_Sales[[#This Row],[Delivery_Time_Days]] = 0,"No delivery",IF(Ecommerce_Sales[[#This Row],[Delivery_Time_Days]]&lt;=7,"On-time")))</f>
        <v>On-time</v>
      </c>
      <c r="V2490" s="7">
        <f>Ecommerce_Sales[[#This Row],[Profit]]/Ecommerce_Sales[[#This Row],[Total_Price]]</f>
        <v>0.25268817204301075</v>
      </c>
      <c r="W2490" s="3">
        <v>47</v>
      </c>
      <c r="X2490" s="3"/>
    </row>
    <row r="2491" spans="1:24" x14ac:dyDescent="0.25">
      <c r="A2491" s="1" t="s">
        <v>7583</v>
      </c>
      <c r="B2491" s="1" t="s">
        <v>1264</v>
      </c>
      <c r="C2491" s="1" t="s">
        <v>1265</v>
      </c>
      <c r="D2491" s="1" t="s">
        <v>2816</v>
      </c>
      <c r="E2491" s="1" t="s">
        <v>1946</v>
      </c>
      <c r="F2491" s="2">
        <v>45174</v>
      </c>
      <c r="G2491" s="2">
        <v>45335</v>
      </c>
      <c r="H2491" s="2" t="str">
        <f>TEXT(Ecommerce_Sales[[#This Row],[Order_Date]],"mmmm")</f>
        <v>February</v>
      </c>
      <c r="I2491" s="2" t="str">
        <f>TEXT(Ecommerce_Sales[[#This Row],[Order_Date]],"yyyy")</f>
        <v>2024</v>
      </c>
      <c r="J2491" s="2" t="str">
        <f>TEXT(Ecommerce_Sales[[#This Row],[Order_Date]],"mmmm")</f>
        <v>February</v>
      </c>
      <c r="K2491" s="1" t="s">
        <v>1947</v>
      </c>
      <c r="L2491" s="1" t="s">
        <v>7584</v>
      </c>
      <c r="M2491" s="1" t="s">
        <v>1968</v>
      </c>
      <c r="N2491" s="1" t="s">
        <v>1957</v>
      </c>
      <c r="O2491" s="3">
        <v>698</v>
      </c>
      <c r="P2491">
        <v>1</v>
      </c>
      <c r="Q2491" s="3">
        <v>698</v>
      </c>
      <c r="R2491" s="1" t="s">
        <v>1958</v>
      </c>
      <c r="S2491" s="3">
        <v>77</v>
      </c>
      <c r="T2491">
        <v>10</v>
      </c>
      <c r="U2491" t="str">
        <f>IF(Ecommerce_Sales[[#This Row],[Delivery_Time_Days]]&gt;7,"Delay",IF(Ecommerce_Sales[[#This Row],[Delivery_Time_Days]] = 0,"No delivery",IF(Ecommerce_Sales[[#This Row],[Delivery_Time_Days]]&lt;=7,"On-time")))</f>
        <v>Delay</v>
      </c>
      <c r="V2491" s="7">
        <f>Ecommerce_Sales[[#This Row],[Profit]]/Ecommerce_Sales[[#This Row],[Total_Price]]</f>
        <v>0.1504297994269341</v>
      </c>
      <c r="W2491" s="3">
        <v>105</v>
      </c>
      <c r="X2491" s="3"/>
    </row>
    <row r="2492" spans="1:24" x14ac:dyDescent="0.25">
      <c r="A2492" s="1" t="s">
        <v>7585</v>
      </c>
      <c r="B2492" s="1" t="s">
        <v>120</v>
      </c>
      <c r="C2492" s="1" t="s">
        <v>121</v>
      </c>
      <c r="D2492" s="1" t="s">
        <v>3847</v>
      </c>
      <c r="E2492" s="1" t="s">
        <v>1966</v>
      </c>
      <c r="F2492" s="2">
        <v>45276</v>
      </c>
      <c r="G2492" s="2">
        <v>45348</v>
      </c>
      <c r="H2492" s="2" t="str">
        <f>TEXT(Ecommerce_Sales[[#This Row],[Order_Date]],"mmmm")</f>
        <v>February</v>
      </c>
      <c r="I2492" s="2" t="str">
        <f>TEXT(Ecommerce_Sales[[#This Row],[Order_Date]],"yyyy")</f>
        <v>2024</v>
      </c>
      <c r="J2492" s="2" t="str">
        <f>TEXT(Ecommerce_Sales[[#This Row],[Order_Date]],"mmmm")</f>
        <v>February</v>
      </c>
      <c r="K2492" s="1" t="s">
        <v>1947</v>
      </c>
      <c r="L2492" s="1" t="s">
        <v>3605</v>
      </c>
      <c r="M2492" s="1" t="s">
        <v>1968</v>
      </c>
      <c r="N2492" s="1" t="s">
        <v>1957</v>
      </c>
      <c r="O2492" s="3">
        <v>594</v>
      </c>
      <c r="P2492">
        <v>3</v>
      </c>
      <c r="Q2492" s="3">
        <v>1783</v>
      </c>
      <c r="R2492" s="1" t="s">
        <v>2016</v>
      </c>
      <c r="S2492" s="3">
        <v>216</v>
      </c>
      <c r="T2492">
        <v>10</v>
      </c>
      <c r="U2492" t="str">
        <f>IF(Ecommerce_Sales[[#This Row],[Delivery_Time_Days]]&gt;7,"Delay",IF(Ecommerce_Sales[[#This Row],[Delivery_Time_Days]] = 0,"No delivery",IF(Ecommerce_Sales[[#This Row],[Delivery_Time_Days]]&lt;=7,"On-time")))</f>
        <v>Delay</v>
      </c>
      <c r="V2492" s="7">
        <f>Ecommerce_Sales[[#This Row],[Profit]]/Ecommerce_Sales[[#This Row],[Total_Price]]</f>
        <v>0.15030846887268648</v>
      </c>
      <c r="W2492" s="3">
        <v>268</v>
      </c>
      <c r="X2492" s="3"/>
    </row>
    <row r="2493" spans="1:24" x14ac:dyDescent="0.25">
      <c r="A2493" s="1" t="s">
        <v>7586</v>
      </c>
      <c r="B2493" s="1" t="s">
        <v>914</v>
      </c>
      <c r="C2493" s="1" t="s">
        <v>915</v>
      </c>
      <c r="D2493" s="1" t="s">
        <v>6956</v>
      </c>
      <c r="E2493" s="1" t="s">
        <v>1946</v>
      </c>
      <c r="F2493" s="2">
        <v>45014</v>
      </c>
      <c r="G2493" s="2">
        <v>45351</v>
      </c>
      <c r="H2493" s="2" t="str">
        <f>TEXT(Ecommerce_Sales[[#This Row],[Order_Date]],"mmmm")</f>
        <v>February</v>
      </c>
      <c r="I2493" s="2" t="str">
        <f>TEXT(Ecommerce_Sales[[#This Row],[Order_Date]],"yyyy")</f>
        <v>2024</v>
      </c>
      <c r="J2493" s="2" t="str">
        <f>TEXT(Ecommerce_Sales[[#This Row],[Order_Date]],"mmmm")</f>
        <v>February</v>
      </c>
      <c r="K2493" s="1" t="s">
        <v>1947</v>
      </c>
      <c r="L2493" s="1" t="s">
        <v>7587</v>
      </c>
      <c r="M2493" s="1" t="s">
        <v>2054</v>
      </c>
      <c r="N2493" s="1" t="s">
        <v>1957</v>
      </c>
      <c r="O2493" s="3">
        <v>887</v>
      </c>
      <c r="P2493">
        <v>2</v>
      </c>
      <c r="Q2493" s="3">
        <v>1774</v>
      </c>
      <c r="R2493" s="1" t="s">
        <v>1958</v>
      </c>
      <c r="S2493" s="3">
        <v>162</v>
      </c>
      <c r="T2493">
        <v>10</v>
      </c>
      <c r="U2493" t="str">
        <f>IF(Ecommerce_Sales[[#This Row],[Delivery_Time_Days]]&gt;7,"Delay",IF(Ecommerce_Sales[[#This Row],[Delivery_Time_Days]] = 0,"No delivery",IF(Ecommerce_Sales[[#This Row],[Delivery_Time_Days]]&lt;=7,"On-time")))</f>
        <v>Delay</v>
      </c>
      <c r="V2493" s="7">
        <f>Ecommerce_Sales[[#This Row],[Profit]]/Ecommerce_Sales[[#This Row],[Total_Price]]</f>
        <v>0.14994363021420518</v>
      </c>
      <c r="W2493" s="3">
        <v>266</v>
      </c>
      <c r="X2493" s="3"/>
    </row>
    <row r="2494" spans="1:24" x14ac:dyDescent="0.25">
      <c r="A2494" s="1" t="s">
        <v>7588</v>
      </c>
      <c r="B2494" s="1" t="s">
        <v>324</v>
      </c>
      <c r="C2494" s="1" t="s">
        <v>325</v>
      </c>
      <c r="D2494" s="1" t="s">
        <v>7356</v>
      </c>
      <c r="E2494" s="1" t="s">
        <v>1966</v>
      </c>
      <c r="F2494" s="2">
        <v>45487</v>
      </c>
      <c r="G2494" s="2">
        <v>45345</v>
      </c>
      <c r="H2494" s="2" t="str">
        <f>TEXT(Ecommerce_Sales[[#This Row],[Order_Date]],"mmmm")</f>
        <v>February</v>
      </c>
      <c r="I2494" s="2" t="str">
        <f>TEXT(Ecommerce_Sales[[#This Row],[Order_Date]],"yyyy")</f>
        <v>2024</v>
      </c>
      <c r="J2494" s="2" t="str">
        <f>TEXT(Ecommerce_Sales[[#This Row],[Order_Date]],"mmmm")</f>
        <v>February</v>
      </c>
      <c r="K2494" s="1" t="s">
        <v>1947</v>
      </c>
      <c r="L2494" s="1" t="s">
        <v>7589</v>
      </c>
      <c r="M2494" s="1" t="s">
        <v>2007</v>
      </c>
      <c r="N2494" s="1" t="s">
        <v>1973</v>
      </c>
      <c r="O2494" s="3">
        <v>543</v>
      </c>
      <c r="P2494">
        <v>2</v>
      </c>
      <c r="Q2494" s="3">
        <v>1087</v>
      </c>
      <c r="R2494" s="1" t="s">
        <v>1958</v>
      </c>
      <c r="S2494" s="3">
        <v>156</v>
      </c>
      <c r="T2494">
        <v>4</v>
      </c>
      <c r="U2494" t="str">
        <f>IF(Ecommerce_Sales[[#This Row],[Delivery_Time_Days]]&gt;7,"Delay",IF(Ecommerce_Sales[[#This Row],[Delivery_Time_Days]] = 0,"No delivery",IF(Ecommerce_Sales[[#This Row],[Delivery_Time_Days]]&lt;=7,"On-time")))</f>
        <v>On-time</v>
      </c>
      <c r="V2494" s="7">
        <f>Ecommerce_Sales[[#This Row],[Profit]]/Ecommerce_Sales[[#This Row],[Total_Price]]</f>
        <v>0.29990800367985282</v>
      </c>
      <c r="W2494" s="3">
        <v>326</v>
      </c>
      <c r="X2494" s="3"/>
    </row>
    <row r="2495" spans="1:24" x14ac:dyDescent="0.25">
      <c r="A2495" s="1" t="s">
        <v>7590</v>
      </c>
      <c r="B2495" s="1" t="s">
        <v>616</v>
      </c>
      <c r="C2495" s="1" t="s">
        <v>617</v>
      </c>
      <c r="D2495" s="1" t="s">
        <v>4502</v>
      </c>
      <c r="E2495" s="1" t="s">
        <v>1946</v>
      </c>
      <c r="F2495" s="2">
        <v>45058</v>
      </c>
      <c r="G2495" s="2">
        <v>45603</v>
      </c>
      <c r="H2495" s="2" t="str">
        <f>TEXT(Ecommerce_Sales[[#This Row],[Order_Date]],"mmmm")</f>
        <v>November</v>
      </c>
      <c r="I2495" s="2" t="str">
        <f>TEXT(Ecommerce_Sales[[#This Row],[Order_Date]],"yyyy")</f>
        <v>2024</v>
      </c>
      <c r="J2495" s="2" t="str">
        <f>TEXT(Ecommerce_Sales[[#This Row],[Order_Date]],"mmmm")</f>
        <v>November</v>
      </c>
      <c r="K2495" s="1" t="s">
        <v>1947</v>
      </c>
      <c r="L2495" s="1" t="s">
        <v>7591</v>
      </c>
      <c r="M2495" s="1" t="s">
        <v>1998</v>
      </c>
      <c r="N2495" s="1" t="s">
        <v>1973</v>
      </c>
      <c r="O2495" s="3">
        <v>307</v>
      </c>
      <c r="P2495">
        <v>4</v>
      </c>
      <c r="Q2495" s="3">
        <v>1228</v>
      </c>
      <c r="R2495" s="1" t="s">
        <v>1958</v>
      </c>
      <c r="S2495" s="3">
        <v>107</v>
      </c>
      <c r="T2495">
        <v>3</v>
      </c>
      <c r="U2495" t="str">
        <f>IF(Ecommerce_Sales[[#This Row],[Delivery_Time_Days]]&gt;7,"Delay",IF(Ecommerce_Sales[[#This Row],[Delivery_Time_Days]] = 0,"No delivery",IF(Ecommerce_Sales[[#This Row],[Delivery_Time_Days]]&lt;=7,"On-time")))</f>
        <v>On-time</v>
      </c>
      <c r="V2495" s="7">
        <f>Ecommerce_Sales[[#This Row],[Profit]]/Ecommerce_Sales[[#This Row],[Total_Price]]</f>
        <v>0.29967426710097722</v>
      </c>
      <c r="W2495" s="3">
        <v>368</v>
      </c>
      <c r="X2495" s="3"/>
    </row>
    <row r="2496" spans="1:24" x14ac:dyDescent="0.25">
      <c r="A2496" s="1" t="s">
        <v>7592</v>
      </c>
      <c r="B2496" s="1" t="s">
        <v>583</v>
      </c>
      <c r="C2496" s="1" t="s">
        <v>584</v>
      </c>
      <c r="D2496" s="1" t="s">
        <v>4239</v>
      </c>
      <c r="E2496" s="1" t="s">
        <v>1981</v>
      </c>
      <c r="F2496" s="2">
        <v>45328</v>
      </c>
      <c r="G2496" s="2">
        <v>44987</v>
      </c>
      <c r="H2496" s="2" t="str">
        <f>TEXT(Ecommerce_Sales[[#This Row],[Order_Date]],"mmmm")</f>
        <v>March</v>
      </c>
      <c r="I2496" s="2" t="str">
        <f>TEXT(Ecommerce_Sales[[#This Row],[Order_Date]],"yyyy")</f>
        <v>2023</v>
      </c>
      <c r="J2496" s="2" t="str">
        <f>TEXT(Ecommerce_Sales[[#This Row],[Order_Date]],"mmmm")</f>
        <v>March</v>
      </c>
      <c r="K2496" s="1" t="s">
        <v>1986</v>
      </c>
      <c r="L2496" s="1" t="s">
        <v>7593</v>
      </c>
      <c r="M2496" s="1" t="s">
        <v>1949</v>
      </c>
      <c r="N2496" s="1" t="s">
        <v>1950</v>
      </c>
      <c r="O2496" s="3">
        <v>645</v>
      </c>
      <c r="P2496">
        <v>5</v>
      </c>
      <c r="Q2496" s="3">
        <v>3226</v>
      </c>
      <c r="R2496" s="1" t="s">
        <v>2008</v>
      </c>
      <c r="S2496" s="3">
        <v>244</v>
      </c>
      <c r="U2496" t="str">
        <f>IF(Ecommerce_Sales[[#This Row],[Delivery_Time_Days]]&gt;7,"Delay",IF(Ecommerce_Sales[[#This Row],[Delivery_Time_Days]] = 0,"No delivery",IF(Ecommerce_Sales[[#This Row],[Delivery_Time_Days]]&lt;=7,"On-time")))</f>
        <v>No delivery</v>
      </c>
      <c r="V2496" s="7">
        <f>Ecommerce_Sales[[#This Row],[Profit]]/Ecommerce_Sales[[#This Row],[Total_Price]]</f>
        <v>0.39987600743955365</v>
      </c>
      <c r="W2496" s="3">
        <v>1290</v>
      </c>
      <c r="X2496" s="3"/>
    </row>
    <row r="2497" spans="1:24" x14ac:dyDescent="0.25">
      <c r="A2497" s="1" t="s">
        <v>7594</v>
      </c>
      <c r="B2497" s="1" t="s">
        <v>575</v>
      </c>
      <c r="C2497" s="1" t="s">
        <v>576</v>
      </c>
      <c r="D2497" s="1" t="s">
        <v>2014</v>
      </c>
      <c r="E2497" s="1" t="s">
        <v>1966</v>
      </c>
      <c r="F2497" s="2">
        <v>45237</v>
      </c>
      <c r="G2497" s="2">
        <v>45141</v>
      </c>
      <c r="H2497" s="2" t="str">
        <f>TEXT(Ecommerce_Sales[[#This Row],[Order_Date]],"mmmm")</f>
        <v>August</v>
      </c>
      <c r="I2497" s="2" t="str">
        <f>TEXT(Ecommerce_Sales[[#This Row],[Order_Date]],"yyyy")</f>
        <v>2023</v>
      </c>
      <c r="J2497" s="2" t="str">
        <f>TEXT(Ecommerce_Sales[[#This Row],[Order_Date]],"mmmm")</f>
        <v>August</v>
      </c>
      <c r="K2497" s="1" t="s">
        <v>1947</v>
      </c>
      <c r="L2497" s="1" t="s">
        <v>7595</v>
      </c>
      <c r="M2497" s="1" t="s">
        <v>1998</v>
      </c>
      <c r="N2497" s="1" t="s">
        <v>1973</v>
      </c>
      <c r="O2497" s="3">
        <v>319</v>
      </c>
      <c r="P2497">
        <v>3</v>
      </c>
      <c r="Q2497" s="3">
        <v>958</v>
      </c>
      <c r="R2497" s="1" t="s">
        <v>1951</v>
      </c>
      <c r="S2497" s="3">
        <v>108</v>
      </c>
      <c r="T2497">
        <v>8</v>
      </c>
      <c r="U2497" t="str">
        <f>IF(Ecommerce_Sales[[#This Row],[Delivery_Time_Days]]&gt;7,"Delay",IF(Ecommerce_Sales[[#This Row],[Delivery_Time_Days]] = 0,"No delivery",IF(Ecommerce_Sales[[#This Row],[Delivery_Time_Days]]&lt;=7,"On-time")))</f>
        <v>Delay</v>
      </c>
      <c r="V2497" s="7">
        <f>Ecommerce_Sales[[#This Row],[Profit]]/Ecommerce_Sales[[#This Row],[Total_Price]]</f>
        <v>0.29958246346555323</v>
      </c>
      <c r="W2497" s="3">
        <v>287</v>
      </c>
      <c r="X2497" s="3"/>
    </row>
    <row r="2498" spans="1:24" x14ac:dyDescent="0.25">
      <c r="A2498" s="1" t="s">
        <v>7596</v>
      </c>
      <c r="B2498" s="1" t="s">
        <v>48</v>
      </c>
      <c r="C2498" s="1" t="s">
        <v>49</v>
      </c>
      <c r="D2498" s="1" t="s">
        <v>2767</v>
      </c>
      <c r="E2498" s="1" t="s">
        <v>1966</v>
      </c>
      <c r="F2498" s="2">
        <v>45036</v>
      </c>
      <c r="G2498" s="2">
        <v>44933</v>
      </c>
      <c r="H2498" s="2" t="str">
        <f>TEXT(Ecommerce_Sales[[#This Row],[Order_Date]],"mmmm")</f>
        <v>January</v>
      </c>
      <c r="I2498" s="2" t="str">
        <f>TEXT(Ecommerce_Sales[[#This Row],[Order_Date]],"yyyy")</f>
        <v>2023</v>
      </c>
      <c r="J2498" s="2" t="str">
        <f>TEXT(Ecommerce_Sales[[#This Row],[Order_Date]],"mmmm")</f>
        <v>January</v>
      </c>
      <c r="K2498" s="1" t="s">
        <v>1947</v>
      </c>
      <c r="L2498" s="1" t="s">
        <v>7597</v>
      </c>
      <c r="M2498" s="1" t="s">
        <v>2072</v>
      </c>
      <c r="N2498" s="1" t="s">
        <v>1950</v>
      </c>
      <c r="O2498" s="3">
        <v>864</v>
      </c>
      <c r="P2498">
        <v>4</v>
      </c>
      <c r="Q2498" s="3">
        <v>3456</v>
      </c>
      <c r="R2498" s="1" t="s">
        <v>2012</v>
      </c>
      <c r="S2498" s="3">
        <v>413</v>
      </c>
      <c r="T2498">
        <v>4</v>
      </c>
      <c r="U2498" t="str">
        <f>IF(Ecommerce_Sales[[#This Row],[Delivery_Time_Days]]&gt;7,"Delay",IF(Ecommerce_Sales[[#This Row],[Delivery_Time_Days]] = 0,"No delivery",IF(Ecommerce_Sales[[#This Row],[Delivery_Time_Days]]&lt;=7,"On-time")))</f>
        <v>On-time</v>
      </c>
      <c r="V2498" s="7">
        <f>Ecommerce_Sales[[#This Row],[Profit]]/Ecommerce_Sales[[#This Row],[Total_Price]]</f>
        <v>0.39988425925925924</v>
      </c>
      <c r="W2498" s="3">
        <v>1382</v>
      </c>
      <c r="X2498" s="3"/>
    </row>
    <row r="2499" spans="1:24" x14ac:dyDescent="0.25">
      <c r="A2499" s="1" t="s">
        <v>7598</v>
      </c>
      <c r="B2499" s="1" t="s">
        <v>557</v>
      </c>
      <c r="C2499" s="1" t="s">
        <v>558</v>
      </c>
      <c r="D2499" s="1" t="s">
        <v>3573</v>
      </c>
      <c r="E2499" s="1" t="s">
        <v>2005</v>
      </c>
      <c r="F2499" s="2">
        <v>45169</v>
      </c>
      <c r="G2499" s="2">
        <v>45078</v>
      </c>
      <c r="H2499" s="2" t="str">
        <f>TEXT(Ecommerce_Sales[[#This Row],[Order_Date]],"mmmm")</f>
        <v>June</v>
      </c>
      <c r="I2499" s="2" t="str">
        <f>TEXT(Ecommerce_Sales[[#This Row],[Order_Date]],"yyyy")</f>
        <v>2023</v>
      </c>
      <c r="J2499" s="2" t="str">
        <f>TEXT(Ecommerce_Sales[[#This Row],[Order_Date]],"mmmm")</f>
        <v>June</v>
      </c>
      <c r="K2499" s="1" t="s">
        <v>1947</v>
      </c>
      <c r="L2499" s="1" t="s">
        <v>3114</v>
      </c>
      <c r="M2499" s="1" t="s">
        <v>1972</v>
      </c>
      <c r="N2499" s="1" t="s">
        <v>1973</v>
      </c>
      <c r="O2499" s="3">
        <v>769</v>
      </c>
      <c r="P2499">
        <v>6</v>
      </c>
      <c r="Q2499" s="3">
        <v>4614</v>
      </c>
      <c r="R2499" s="1" t="s">
        <v>1951</v>
      </c>
      <c r="S2499" s="3">
        <v>646</v>
      </c>
      <c r="T2499">
        <v>4</v>
      </c>
      <c r="U2499" t="str">
        <f>IF(Ecommerce_Sales[[#This Row],[Delivery_Time_Days]]&gt;7,"Delay",IF(Ecommerce_Sales[[#This Row],[Delivery_Time_Days]] = 0,"No delivery",IF(Ecommerce_Sales[[#This Row],[Delivery_Time_Days]]&lt;=7,"On-time")))</f>
        <v>On-time</v>
      </c>
      <c r="V2499" s="7">
        <f>Ecommerce_Sales[[#This Row],[Profit]]/Ecommerce_Sales[[#This Row],[Total_Price]]</f>
        <v>0.29995665366276547</v>
      </c>
      <c r="W2499" s="3">
        <v>1384</v>
      </c>
      <c r="X2499" s="3"/>
    </row>
    <row r="2500" spans="1:24" x14ac:dyDescent="0.25">
      <c r="A2500" s="1" t="s">
        <v>7599</v>
      </c>
      <c r="B2500" s="1" t="s">
        <v>248</v>
      </c>
      <c r="C2500" s="1" t="s">
        <v>626</v>
      </c>
      <c r="D2500" s="1" t="s">
        <v>2413</v>
      </c>
      <c r="E2500" s="1" t="s">
        <v>1954</v>
      </c>
      <c r="F2500" s="2">
        <v>45116</v>
      </c>
      <c r="G2500" s="2">
        <v>45046</v>
      </c>
      <c r="H2500" s="2" t="str">
        <f>TEXT(Ecommerce_Sales[[#This Row],[Order_Date]],"mmmm")</f>
        <v>April</v>
      </c>
      <c r="I2500" s="2" t="str">
        <f>TEXT(Ecommerce_Sales[[#This Row],[Order_Date]],"yyyy")</f>
        <v>2023</v>
      </c>
      <c r="J2500" s="2" t="str">
        <f>TEXT(Ecommerce_Sales[[#This Row],[Order_Date]],"mmmm")</f>
        <v>April</v>
      </c>
      <c r="K2500" s="1" t="s">
        <v>1947</v>
      </c>
      <c r="L2500" s="1" t="s">
        <v>7600</v>
      </c>
      <c r="M2500" s="1" t="s">
        <v>2072</v>
      </c>
      <c r="N2500" s="1" t="s">
        <v>1950</v>
      </c>
      <c r="O2500" s="3">
        <v>273</v>
      </c>
      <c r="P2500">
        <v>2</v>
      </c>
      <c r="Q2500" s="3">
        <v>547</v>
      </c>
      <c r="R2500" s="1" t="s">
        <v>1958</v>
      </c>
      <c r="S2500" s="3">
        <v>57</v>
      </c>
      <c r="T2500">
        <v>3</v>
      </c>
      <c r="U2500" t="str">
        <f>IF(Ecommerce_Sales[[#This Row],[Delivery_Time_Days]]&gt;7,"Delay",IF(Ecommerce_Sales[[#This Row],[Delivery_Time_Days]] = 0,"No delivery",IF(Ecommerce_Sales[[#This Row],[Delivery_Time_Days]]&lt;=7,"On-time")))</f>
        <v>On-time</v>
      </c>
      <c r="V2500" s="7">
        <f>Ecommerce_Sales[[#This Row],[Profit]]/Ecommerce_Sales[[#This Row],[Total_Price]]</f>
        <v>0.40036563071297987</v>
      </c>
      <c r="W2500" s="3">
        <v>219</v>
      </c>
      <c r="X2500" s="3"/>
    </row>
    <row r="2501" spans="1:24" x14ac:dyDescent="0.25">
      <c r="A2501" s="1" t="s">
        <v>7601</v>
      </c>
      <c r="B2501" s="1" t="s">
        <v>545</v>
      </c>
      <c r="C2501" s="1" t="s">
        <v>546</v>
      </c>
      <c r="D2501" s="1" t="s">
        <v>2514</v>
      </c>
      <c r="E2501" s="1" t="s">
        <v>1954</v>
      </c>
      <c r="F2501" s="2">
        <v>45016</v>
      </c>
      <c r="G2501" s="2">
        <v>45404</v>
      </c>
      <c r="H2501" s="2" t="str">
        <f>TEXT(Ecommerce_Sales[[#This Row],[Order_Date]],"mmmm")</f>
        <v>April</v>
      </c>
      <c r="I2501" s="2" t="str">
        <f>TEXT(Ecommerce_Sales[[#This Row],[Order_Date]],"yyyy")</f>
        <v>2024</v>
      </c>
      <c r="J2501" s="2" t="str">
        <f>TEXT(Ecommerce_Sales[[#This Row],[Order_Date]],"mmmm")</f>
        <v>April</v>
      </c>
      <c r="K2501" s="1" t="s">
        <v>1947</v>
      </c>
      <c r="L2501" s="1" t="s">
        <v>7602</v>
      </c>
      <c r="M2501" s="1" t="s">
        <v>1949</v>
      </c>
      <c r="N2501" s="1" t="s">
        <v>1950</v>
      </c>
      <c r="O2501" s="3">
        <v>953</v>
      </c>
      <c r="P2501">
        <v>1</v>
      </c>
      <c r="Q2501" s="3">
        <v>953</v>
      </c>
      <c r="R2501" s="1" t="s">
        <v>1958</v>
      </c>
      <c r="S2501" s="3">
        <v>91</v>
      </c>
      <c r="T2501">
        <v>6</v>
      </c>
      <c r="U2501" t="str">
        <f>IF(Ecommerce_Sales[[#This Row],[Delivery_Time_Days]]&gt;7,"Delay",IF(Ecommerce_Sales[[#This Row],[Delivery_Time_Days]] = 0,"No delivery",IF(Ecommerce_Sales[[#This Row],[Delivery_Time_Days]]&lt;=7,"On-time")))</f>
        <v>On-time</v>
      </c>
      <c r="V2501" s="7">
        <f>Ecommerce_Sales[[#This Row],[Profit]]/Ecommerce_Sales[[#This Row],[Total_Price]]</f>
        <v>0.39979013641133265</v>
      </c>
      <c r="W2501" s="3">
        <v>381</v>
      </c>
      <c r="X2501" s="3"/>
    </row>
    <row r="2502" spans="1:24" x14ac:dyDescent="0.25">
      <c r="A2502" s="1" t="s">
        <v>7603</v>
      </c>
      <c r="B2502" s="1" t="s">
        <v>1271</v>
      </c>
      <c r="C2502" s="1" t="s">
        <v>1272</v>
      </c>
      <c r="D2502" s="1" t="s">
        <v>2300</v>
      </c>
      <c r="E2502" s="1" t="s">
        <v>1946</v>
      </c>
      <c r="F2502" s="2">
        <v>45487</v>
      </c>
      <c r="G2502" s="2">
        <v>45407</v>
      </c>
      <c r="H2502" s="2" t="str">
        <f>TEXT(Ecommerce_Sales[[#This Row],[Order_Date]],"mmmm")</f>
        <v>April</v>
      </c>
      <c r="I2502" s="2" t="str">
        <f>TEXT(Ecommerce_Sales[[#This Row],[Order_Date]],"yyyy")</f>
        <v>2024</v>
      </c>
      <c r="J2502" s="2" t="str">
        <f>TEXT(Ecommerce_Sales[[#This Row],[Order_Date]],"mmmm")</f>
        <v>April</v>
      </c>
      <c r="K2502" s="1" t="s">
        <v>1992</v>
      </c>
      <c r="L2502" s="1" t="s">
        <v>7604</v>
      </c>
      <c r="M2502" s="1" t="s">
        <v>2072</v>
      </c>
      <c r="N2502" s="1" t="s">
        <v>1950</v>
      </c>
      <c r="O2502" s="3">
        <v>400</v>
      </c>
      <c r="P2502">
        <v>1</v>
      </c>
      <c r="Q2502" s="3">
        <v>400</v>
      </c>
      <c r="R2502" s="1" t="s">
        <v>1958</v>
      </c>
      <c r="S2502" s="3">
        <v>45</v>
      </c>
      <c r="U2502" t="str">
        <f>IF(Ecommerce_Sales[[#This Row],[Delivery_Time_Days]]&gt;7,"Delay",IF(Ecommerce_Sales[[#This Row],[Delivery_Time_Days]] = 0,"No delivery",IF(Ecommerce_Sales[[#This Row],[Delivery_Time_Days]]&lt;=7,"On-time")))</f>
        <v>No delivery</v>
      </c>
      <c r="V2502" s="7">
        <f>Ecommerce_Sales[[#This Row],[Profit]]/Ecommerce_Sales[[#This Row],[Total_Price]]</f>
        <v>0.4</v>
      </c>
      <c r="W2502" s="3">
        <v>160</v>
      </c>
      <c r="X2502" s="3"/>
    </row>
    <row r="2503" spans="1:24" x14ac:dyDescent="0.25">
      <c r="A2503" s="1" t="s">
        <v>7605</v>
      </c>
      <c r="B2503" s="1" t="s">
        <v>1256</v>
      </c>
      <c r="C2503" s="1" t="s">
        <v>1257</v>
      </c>
      <c r="D2503" s="1" t="s">
        <v>7606</v>
      </c>
      <c r="E2503" s="1" t="s">
        <v>1981</v>
      </c>
      <c r="F2503" s="2">
        <v>45014</v>
      </c>
      <c r="G2503" s="2">
        <v>45520</v>
      </c>
      <c r="H2503" s="2" t="str">
        <f>TEXT(Ecommerce_Sales[[#This Row],[Order_Date]],"mmmm")</f>
        <v>August</v>
      </c>
      <c r="I2503" s="2" t="str">
        <f>TEXT(Ecommerce_Sales[[#This Row],[Order_Date]],"yyyy")</f>
        <v>2024</v>
      </c>
      <c r="J2503" s="2" t="str">
        <f>TEXT(Ecommerce_Sales[[#This Row],[Order_Date]],"mmmm")</f>
        <v>August</v>
      </c>
      <c r="K2503" s="1" t="s">
        <v>1947</v>
      </c>
      <c r="L2503" s="1" t="s">
        <v>7607</v>
      </c>
      <c r="M2503" s="1" t="s">
        <v>2247</v>
      </c>
      <c r="N2503" s="1" t="s">
        <v>1957</v>
      </c>
      <c r="O2503" s="3">
        <v>1193</v>
      </c>
      <c r="P2503">
        <v>2</v>
      </c>
      <c r="Q2503" s="3">
        <v>2387</v>
      </c>
      <c r="R2503" s="1" t="s">
        <v>1958</v>
      </c>
      <c r="S2503" s="3">
        <v>225</v>
      </c>
      <c r="T2503">
        <v>2</v>
      </c>
      <c r="U2503" t="str">
        <f>IF(Ecommerce_Sales[[#This Row],[Delivery_Time_Days]]&gt;7,"Delay",IF(Ecommerce_Sales[[#This Row],[Delivery_Time_Days]] = 0,"No delivery",IF(Ecommerce_Sales[[#This Row],[Delivery_Time_Days]]&lt;=7,"On-time")))</f>
        <v>On-time</v>
      </c>
      <c r="V2503" s="7">
        <f>Ecommerce_Sales[[#This Row],[Profit]]/Ecommerce_Sales[[#This Row],[Total_Price]]</f>
        <v>0.14997905320485966</v>
      </c>
      <c r="W2503" s="3">
        <v>358</v>
      </c>
      <c r="X2503" s="3"/>
    </row>
    <row r="2504" spans="1:24" x14ac:dyDescent="0.25">
      <c r="A2504" s="1" t="s">
        <v>7608</v>
      </c>
      <c r="B2504" s="1" t="s">
        <v>136</v>
      </c>
      <c r="C2504" s="1" t="s">
        <v>137</v>
      </c>
      <c r="D2504" s="1" t="s">
        <v>6098</v>
      </c>
      <c r="E2504" s="1" t="s">
        <v>1966</v>
      </c>
      <c r="F2504" s="2">
        <v>45433</v>
      </c>
      <c r="G2504" s="2">
        <v>45592</v>
      </c>
      <c r="H2504" s="2" t="str">
        <f>TEXT(Ecommerce_Sales[[#This Row],[Order_Date]],"mmmm")</f>
        <v>October</v>
      </c>
      <c r="I2504" s="2" t="str">
        <f>TEXT(Ecommerce_Sales[[#This Row],[Order_Date]],"yyyy")</f>
        <v>2024</v>
      </c>
      <c r="J2504" s="2" t="str">
        <f>TEXT(Ecommerce_Sales[[#This Row],[Order_Date]],"mmmm")</f>
        <v>October</v>
      </c>
      <c r="K2504" s="1" t="s">
        <v>1947</v>
      </c>
      <c r="L2504" s="1" t="s">
        <v>7609</v>
      </c>
      <c r="M2504" s="1" t="s">
        <v>1968</v>
      </c>
      <c r="N2504" s="1" t="s">
        <v>1957</v>
      </c>
      <c r="O2504" s="3">
        <v>696</v>
      </c>
      <c r="P2504">
        <v>6</v>
      </c>
      <c r="Q2504" s="3">
        <v>4179</v>
      </c>
      <c r="R2504" s="1" t="s">
        <v>1951</v>
      </c>
      <c r="S2504" s="3">
        <v>356</v>
      </c>
      <c r="T2504">
        <v>9</v>
      </c>
      <c r="U2504" t="str">
        <f>IF(Ecommerce_Sales[[#This Row],[Delivery_Time_Days]]&gt;7,"Delay",IF(Ecommerce_Sales[[#This Row],[Delivery_Time_Days]] = 0,"No delivery",IF(Ecommerce_Sales[[#This Row],[Delivery_Time_Days]]&lt;=7,"On-time")))</f>
        <v>Delay</v>
      </c>
      <c r="V2504" s="7">
        <f>Ecommerce_Sales[[#This Row],[Profit]]/Ecommerce_Sales[[#This Row],[Total_Price]]</f>
        <v>0.15003589375448673</v>
      </c>
      <c r="W2504" s="3">
        <v>627</v>
      </c>
      <c r="X2504" s="3"/>
    </row>
    <row r="2505" spans="1:24" x14ac:dyDescent="0.25">
      <c r="A2505" s="1" t="s">
        <v>7610</v>
      </c>
      <c r="B2505" s="1" t="s">
        <v>76</v>
      </c>
      <c r="C2505" s="1" t="s">
        <v>77</v>
      </c>
      <c r="D2505" s="1" t="s">
        <v>2544</v>
      </c>
      <c r="E2505" s="1" t="s">
        <v>1981</v>
      </c>
      <c r="F2505" s="2">
        <v>45400</v>
      </c>
      <c r="G2505" s="2">
        <v>45046</v>
      </c>
      <c r="H2505" s="2" t="str">
        <f>TEXT(Ecommerce_Sales[[#This Row],[Order_Date]],"mmmm")</f>
        <v>April</v>
      </c>
      <c r="I2505" s="2" t="str">
        <f>TEXT(Ecommerce_Sales[[#This Row],[Order_Date]],"yyyy")</f>
        <v>2023</v>
      </c>
      <c r="J2505" s="2" t="str">
        <f>TEXT(Ecommerce_Sales[[#This Row],[Order_Date]],"mmmm")</f>
        <v>April</v>
      </c>
      <c r="K2505" s="1" t="s">
        <v>1947</v>
      </c>
      <c r="L2505" s="1" t="s">
        <v>7611</v>
      </c>
      <c r="M2505" s="1" t="s">
        <v>2104</v>
      </c>
      <c r="N2505" s="1" t="s">
        <v>1978</v>
      </c>
      <c r="O2505" s="3">
        <v>680</v>
      </c>
      <c r="P2505">
        <v>3</v>
      </c>
      <c r="Q2505" s="3">
        <v>2041</v>
      </c>
      <c r="R2505" s="1" t="s">
        <v>1958</v>
      </c>
      <c r="S2505" s="3">
        <v>200</v>
      </c>
      <c r="T2505">
        <v>9</v>
      </c>
      <c r="U2505" t="str">
        <f>IF(Ecommerce_Sales[[#This Row],[Delivery_Time_Days]]&gt;7,"Delay",IF(Ecommerce_Sales[[#This Row],[Delivery_Time_Days]] = 0,"No delivery",IF(Ecommerce_Sales[[#This Row],[Delivery_Time_Days]]&lt;=7,"On-time")))</f>
        <v>Delay</v>
      </c>
      <c r="V2505" s="7">
        <f>Ecommerce_Sales[[#This Row],[Profit]]/Ecommerce_Sales[[#This Row],[Total_Price]]</f>
        <v>0.3503184713375796</v>
      </c>
      <c r="W2505" s="3">
        <v>715</v>
      </c>
      <c r="X2505" s="3"/>
    </row>
    <row r="2506" spans="1:24" x14ac:dyDescent="0.25">
      <c r="A2506" s="1" t="s">
        <v>7612</v>
      </c>
      <c r="B2506" s="1" t="s">
        <v>72</v>
      </c>
      <c r="C2506" s="1" t="s">
        <v>73</v>
      </c>
      <c r="D2506" s="1" t="s">
        <v>3108</v>
      </c>
      <c r="E2506" s="1" t="s">
        <v>1966</v>
      </c>
      <c r="F2506" s="2">
        <v>45502</v>
      </c>
      <c r="G2506" s="2">
        <v>44929</v>
      </c>
      <c r="H2506" s="2" t="str">
        <f>TEXT(Ecommerce_Sales[[#This Row],[Order_Date]],"mmmm")</f>
        <v>January</v>
      </c>
      <c r="I2506" s="2" t="str">
        <f>TEXT(Ecommerce_Sales[[#This Row],[Order_Date]],"yyyy")</f>
        <v>2023</v>
      </c>
      <c r="J2506" s="2" t="str">
        <f>TEXT(Ecommerce_Sales[[#This Row],[Order_Date]],"mmmm")</f>
        <v>January</v>
      </c>
      <c r="K2506" s="1" t="s">
        <v>1992</v>
      </c>
      <c r="L2506" s="1" t="s">
        <v>4309</v>
      </c>
      <c r="M2506" s="1" t="s">
        <v>2047</v>
      </c>
      <c r="N2506" s="1" t="s">
        <v>1989</v>
      </c>
      <c r="O2506" s="3">
        <v>535</v>
      </c>
      <c r="P2506">
        <v>1</v>
      </c>
      <c r="Q2506" s="3">
        <v>535</v>
      </c>
      <c r="R2506" s="1" t="s">
        <v>1958</v>
      </c>
      <c r="S2506" s="3">
        <v>76</v>
      </c>
      <c r="U2506" t="str">
        <f>IF(Ecommerce_Sales[[#This Row],[Delivery_Time_Days]]&gt;7,"Delay",IF(Ecommerce_Sales[[#This Row],[Delivery_Time_Days]] = 0,"No delivery",IF(Ecommerce_Sales[[#This Row],[Delivery_Time_Days]]&lt;=7,"On-time")))</f>
        <v>No delivery</v>
      </c>
      <c r="V2506" s="7">
        <f>Ecommerce_Sales[[#This Row],[Profit]]/Ecommerce_Sales[[#This Row],[Total_Price]]</f>
        <v>0.25046728971962617</v>
      </c>
      <c r="W2506" s="3">
        <v>134</v>
      </c>
      <c r="X2506" s="3"/>
    </row>
    <row r="2507" spans="1:24" x14ac:dyDescent="0.25">
      <c r="A2507" s="1" t="s">
        <v>7613</v>
      </c>
      <c r="B2507" s="1" t="s">
        <v>14</v>
      </c>
      <c r="C2507" s="1" t="s">
        <v>15</v>
      </c>
      <c r="D2507" s="1" t="s">
        <v>3053</v>
      </c>
      <c r="E2507" s="1" t="s">
        <v>1946</v>
      </c>
      <c r="F2507" s="2">
        <v>45003</v>
      </c>
      <c r="G2507" s="2">
        <v>45018</v>
      </c>
      <c r="H2507" s="2" t="str">
        <f>TEXT(Ecommerce_Sales[[#This Row],[Order_Date]],"mmmm")</f>
        <v>April</v>
      </c>
      <c r="I2507" s="2" t="str">
        <f>TEXT(Ecommerce_Sales[[#This Row],[Order_Date]],"yyyy")</f>
        <v>2023</v>
      </c>
      <c r="J2507" s="2" t="str">
        <f>TEXT(Ecommerce_Sales[[#This Row],[Order_Date]],"mmmm")</f>
        <v>April</v>
      </c>
      <c r="K2507" s="1" t="s">
        <v>1986</v>
      </c>
      <c r="L2507" s="1" t="s">
        <v>7614</v>
      </c>
      <c r="M2507" s="1" t="s">
        <v>1983</v>
      </c>
      <c r="N2507" s="1" t="s">
        <v>1950</v>
      </c>
      <c r="O2507" s="3">
        <v>488</v>
      </c>
      <c r="P2507">
        <v>1</v>
      </c>
      <c r="Q2507" s="3">
        <v>488</v>
      </c>
      <c r="R2507" s="1" t="s">
        <v>1951</v>
      </c>
      <c r="S2507" s="3">
        <v>30</v>
      </c>
      <c r="U2507" t="str">
        <f>IF(Ecommerce_Sales[[#This Row],[Delivery_Time_Days]]&gt;7,"Delay",IF(Ecommerce_Sales[[#This Row],[Delivery_Time_Days]] = 0,"No delivery",IF(Ecommerce_Sales[[#This Row],[Delivery_Time_Days]]&lt;=7,"On-time")))</f>
        <v>No delivery</v>
      </c>
      <c r="V2507" s="7">
        <f>Ecommerce_Sales[[#This Row],[Profit]]/Ecommerce_Sales[[#This Row],[Total_Price]]</f>
        <v>0.39959016393442626</v>
      </c>
      <c r="W2507" s="3">
        <v>195</v>
      </c>
      <c r="X2507" s="3"/>
    </row>
    <row r="2508" spans="1:24" x14ac:dyDescent="0.25">
      <c r="A2508" s="1" t="s">
        <v>7615</v>
      </c>
      <c r="B2508" s="1" t="s">
        <v>400</v>
      </c>
      <c r="C2508" s="1" t="s">
        <v>401</v>
      </c>
      <c r="D2508" s="1" t="s">
        <v>4496</v>
      </c>
      <c r="E2508" s="1" t="s">
        <v>1996</v>
      </c>
      <c r="F2508" s="2">
        <v>45306</v>
      </c>
      <c r="G2508" s="2">
        <v>45489</v>
      </c>
      <c r="H2508" s="2" t="str">
        <f>TEXT(Ecommerce_Sales[[#This Row],[Order_Date]],"mmmm")</f>
        <v>July</v>
      </c>
      <c r="I2508" s="2" t="str">
        <f>TEXT(Ecommerce_Sales[[#This Row],[Order_Date]],"yyyy")</f>
        <v>2024</v>
      </c>
      <c r="J2508" s="2" t="str">
        <f>TEXT(Ecommerce_Sales[[#This Row],[Order_Date]],"mmmm")</f>
        <v>July</v>
      </c>
      <c r="K2508" s="1" t="s">
        <v>1947</v>
      </c>
      <c r="L2508" s="1" t="s">
        <v>2716</v>
      </c>
      <c r="M2508" s="1" t="s">
        <v>1998</v>
      </c>
      <c r="N2508" s="1" t="s">
        <v>1973</v>
      </c>
      <c r="O2508" s="3">
        <v>1160</v>
      </c>
      <c r="P2508">
        <v>2</v>
      </c>
      <c r="Q2508" s="3">
        <v>2320</v>
      </c>
      <c r="R2508" s="1" t="s">
        <v>1958</v>
      </c>
      <c r="S2508" s="3">
        <v>341</v>
      </c>
      <c r="T2508">
        <v>6</v>
      </c>
      <c r="U2508" t="str">
        <f>IF(Ecommerce_Sales[[#This Row],[Delivery_Time_Days]]&gt;7,"Delay",IF(Ecommerce_Sales[[#This Row],[Delivery_Time_Days]] = 0,"No delivery",IF(Ecommerce_Sales[[#This Row],[Delivery_Time_Days]]&lt;=7,"On-time")))</f>
        <v>On-time</v>
      </c>
      <c r="V2508" s="7">
        <f>Ecommerce_Sales[[#This Row],[Profit]]/Ecommerce_Sales[[#This Row],[Total_Price]]</f>
        <v>0.3</v>
      </c>
      <c r="W2508" s="3">
        <v>696</v>
      </c>
      <c r="X2508" s="3"/>
    </row>
    <row r="2509" spans="1:24" x14ac:dyDescent="0.25">
      <c r="A2509" s="1" t="s">
        <v>7616</v>
      </c>
      <c r="B2509" s="1" t="s">
        <v>64</v>
      </c>
      <c r="C2509" s="1" t="s">
        <v>65</v>
      </c>
      <c r="D2509" s="1" t="s">
        <v>5213</v>
      </c>
      <c r="E2509" s="1" t="s">
        <v>1996</v>
      </c>
      <c r="F2509" s="2">
        <v>45198</v>
      </c>
      <c r="G2509" s="2">
        <v>45641</v>
      </c>
      <c r="H2509" s="2" t="str">
        <f>TEXT(Ecommerce_Sales[[#This Row],[Order_Date]],"mmmm")</f>
        <v>December</v>
      </c>
      <c r="I2509" s="2" t="str">
        <f>TEXT(Ecommerce_Sales[[#This Row],[Order_Date]],"yyyy")</f>
        <v>2024</v>
      </c>
      <c r="J2509" s="2" t="str">
        <f>TEXT(Ecommerce_Sales[[#This Row],[Order_Date]],"mmmm")</f>
        <v>December</v>
      </c>
      <c r="K2509" s="1" t="s">
        <v>1947</v>
      </c>
      <c r="L2509" s="1" t="s">
        <v>7617</v>
      </c>
      <c r="M2509" s="1" t="s">
        <v>2026</v>
      </c>
      <c r="N2509" s="1" t="s">
        <v>1978</v>
      </c>
      <c r="O2509" s="3">
        <v>1777</v>
      </c>
      <c r="P2509">
        <v>2</v>
      </c>
      <c r="Q2509" s="3">
        <v>3553</v>
      </c>
      <c r="R2509" s="1" t="s">
        <v>1951</v>
      </c>
      <c r="S2509" s="3">
        <v>283</v>
      </c>
      <c r="T2509">
        <v>9</v>
      </c>
      <c r="U2509" t="str">
        <f>IF(Ecommerce_Sales[[#This Row],[Delivery_Time_Days]]&gt;7,"Delay",IF(Ecommerce_Sales[[#This Row],[Delivery_Time_Days]] = 0,"No delivery",IF(Ecommerce_Sales[[#This Row],[Delivery_Time_Days]]&lt;=7,"On-time")))</f>
        <v>Delay</v>
      </c>
      <c r="V2509" s="7">
        <f>Ecommerce_Sales[[#This Row],[Profit]]/Ecommerce_Sales[[#This Row],[Total_Price]]</f>
        <v>0.35012665353222627</v>
      </c>
      <c r="W2509" s="3">
        <v>1244</v>
      </c>
      <c r="X2509" s="3"/>
    </row>
    <row r="2510" spans="1:24" x14ac:dyDescent="0.25">
      <c r="A2510" s="1" t="s">
        <v>7618</v>
      </c>
      <c r="B2510" s="1" t="s">
        <v>1215</v>
      </c>
      <c r="C2510" s="1" t="s">
        <v>1216</v>
      </c>
      <c r="D2510" s="1" t="s">
        <v>3272</v>
      </c>
      <c r="E2510" s="1" t="s">
        <v>1981</v>
      </c>
      <c r="F2510" s="2">
        <v>45446</v>
      </c>
      <c r="G2510" s="2">
        <v>45515</v>
      </c>
      <c r="H2510" s="2" t="str">
        <f>TEXT(Ecommerce_Sales[[#This Row],[Order_Date]],"mmmm")</f>
        <v>August</v>
      </c>
      <c r="I2510" s="2" t="str">
        <f>TEXT(Ecommerce_Sales[[#This Row],[Order_Date]],"yyyy")</f>
        <v>2024</v>
      </c>
      <c r="J2510" s="2" t="str">
        <f>TEXT(Ecommerce_Sales[[#This Row],[Order_Date]],"mmmm")</f>
        <v>August</v>
      </c>
      <c r="K2510" s="1" t="s">
        <v>1986</v>
      </c>
      <c r="L2510" s="1" t="s">
        <v>7619</v>
      </c>
      <c r="M2510" s="1" t="s">
        <v>1949</v>
      </c>
      <c r="N2510" s="1" t="s">
        <v>1950</v>
      </c>
      <c r="O2510" s="3">
        <v>323</v>
      </c>
      <c r="P2510">
        <v>3</v>
      </c>
      <c r="Q2510" s="3">
        <v>970</v>
      </c>
      <c r="R2510" s="1" t="s">
        <v>2016</v>
      </c>
      <c r="S2510" s="3">
        <v>133</v>
      </c>
      <c r="U2510" t="str">
        <f>IF(Ecommerce_Sales[[#This Row],[Delivery_Time_Days]]&gt;7,"Delay",IF(Ecommerce_Sales[[#This Row],[Delivery_Time_Days]] = 0,"No delivery",IF(Ecommerce_Sales[[#This Row],[Delivery_Time_Days]]&lt;=7,"On-time")))</f>
        <v>No delivery</v>
      </c>
      <c r="V2510" s="7">
        <f>Ecommerce_Sales[[#This Row],[Profit]]/Ecommerce_Sales[[#This Row],[Total_Price]]</f>
        <v>0.4</v>
      </c>
      <c r="W2510" s="3">
        <v>388</v>
      </c>
      <c r="X2510" s="3"/>
    </row>
    <row r="2511" spans="1:24" x14ac:dyDescent="0.25">
      <c r="A2511" s="1" t="s">
        <v>7620</v>
      </c>
      <c r="B2511" s="1" t="s">
        <v>1555</v>
      </c>
      <c r="C2511" s="1" t="s">
        <v>1556</v>
      </c>
      <c r="D2511" s="1" t="s">
        <v>2364</v>
      </c>
      <c r="E2511" s="1" t="s">
        <v>1981</v>
      </c>
      <c r="F2511" s="2">
        <v>45080</v>
      </c>
      <c r="G2511" s="2">
        <v>44975</v>
      </c>
      <c r="H2511" s="2" t="str">
        <f>TEXT(Ecommerce_Sales[[#This Row],[Order_Date]],"mmmm")</f>
        <v>February</v>
      </c>
      <c r="I2511" s="2" t="str">
        <f>TEXT(Ecommerce_Sales[[#This Row],[Order_Date]],"yyyy")</f>
        <v>2023</v>
      </c>
      <c r="J2511" s="2" t="str">
        <f>TEXT(Ecommerce_Sales[[#This Row],[Order_Date]],"mmmm")</f>
        <v>February</v>
      </c>
      <c r="K2511" s="1" t="s">
        <v>1947</v>
      </c>
      <c r="L2511" s="1" t="s">
        <v>7621</v>
      </c>
      <c r="M2511" s="1" t="s">
        <v>1988</v>
      </c>
      <c r="N2511" s="1" t="s">
        <v>1989</v>
      </c>
      <c r="O2511" s="3">
        <v>329</v>
      </c>
      <c r="P2511">
        <v>1</v>
      </c>
      <c r="Q2511" s="3">
        <v>329</v>
      </c>
      <c r="R2511" s="1" t="s">
        <v>1958</v>
      </c>
      <c r="S2511" s="3">
        <v>33</v>
      </c>
      <c r="T2511">
        <v>9</v>
      </c>
      <c r="U2511" t="str">
        <f>IF(Ecommerce_Sales[[#This Row],[Delivery_Time_Days]]&gt;7,"Delay",IF(Ecommerce_Sales[[#This Row],[Delivery_Time_Days]] = 0,"No delivery",IF(Ecommerce_Sales[[#This Row],[Delivery_Time_Days]]&lt;=7,"On-time")))</f>
        <v>Delay</v>
      </c>
      <c r="V2511" s="7">
        <f>Ecommerce_Sales[[#This Row],[Profit]]/Ecommerce_Sales[[#This Row],[Total_Price]]</f>
        <v>0.24924012158054712</v>
      </c>
      <c r="W2511" s="3">
        <v>82</v>
      </c>
      <c r="X2511" s="3"/>
    </row>
    <row r="2512" spans="1:24" x14ac:dyDescent="0.25">
      <c r="A2512" s="1" t="s">
        <v>7622</v>
      </c>
      <c r="B2512" s="1" t="s">
        <v>980</v>
      </c>
      <c r="C2512" s="1" t="s">
        <v>981</v>
      </c>
      <c r="D2512" s="1" t="s">
        <v>2995</v>
      </c>
      <c r="E2512" s="1" t="s">
        <v>1966</v>
      </c>
      <c r="F2512" s="2">
        <v>45140</v>
      </c>
      <c r="G2512" s="2">
        <v>45308</v>
      </c>
      <c r="H2512" s="2" t="str">
        <f>TEXT(Ecommerce_Sales[[#This Row],[Order_Date]],"mmmm")</f>
        <v>January</v>
      </c>
      <c r="I2512" s="2" t="str">
        <f>TEXT(Ecommerce_Sales[[#This Row],[Order_Date]],"yyyy")</f>
        <v>2024</v>
      </c>
      <c r="J2512" s="2" t="str">
        <f>TEXT(Ecommerce_Sales[[#This Row],[Order_Date]],"mmmm")</f>
        <v>January</v>
      </c>
      <c r="K2512" s="1" t="s">
        <v>1992</v>
      </c>
      <c r="L2512" s="1" t="s">
        <v>7623</v>
      </c>
      <c r="M2512" s="1" t="s">
        <v>1998</v>
      </c>
      <c r="N2512" s="1" t="s">
        <v>1973</v>
      </c>
      <c r="O2512" s="3">
        <v>414</v>
      </c>
      <c r="P2512">
        <v>1</v>
      </c>
      <c r="Q2512" s="3">
        <v>414</v>
      </c>
      <c r="R2512" s="1" t="s">
        <v>1958</v>
      </c>
      <c r="S2512" s="3">
        <v>28</v>
      </c>
      <c r="U2512" t="str">
        <f>IF(Ecommerce_Sales[[#This Row],[Delivery_Time_Days]]&gt;7,"Delay",IF(Ecommerce_Sales[[#This Row],[Delivery_Time_Days]] = 0,"No delivery",IF(Ecommerce_Sales[[#This Row],[Delivery_Time_Days]]&lt;=7,"On-time")))</f>
        <v>No delivery</v>
      </c>
      <c r="V2512" s="7">
        <f>Ecommerce_Sales[[#This Row],[Profit]]/Ecommerce_Sales[[#This Row],[Total_Price]]</f>
        <v>0.29951690821256038</v>
      </c>
      <c r="W2512" s="3">
        <v>124</v>
      </c>
      <c r="X2512" s="3"/>
    </row>
    <row r="2513" spans="1:24" x14ac:dyDescent="0.25">
      <c r="A2513" s="1" t="s">
        <v>7624</v>
      </c>
      <c r="B2513" s="1" t="s">
        <v>1838</v>
      </c>
      <c r="C2513" s="1" t="s">
        <v>1839</v>
      </c>
      <c r="D2513" s="1" t="s">
        <v>6023</v>
      </c>
      <c r="E2513" s="1" t="s">
        <v>1966</v>
      </c>
      <c r="F2513" s="2">
        <v>45562</v>
      </c>
      <c r="G2513" s="2">
        <v>45418</v>
      </c>
      <c r="H2513" s="2" t="str">
        <f>TEXT(Ecommerce_Sales[[#This Row],[Order_Date]],"mmmm")</f>
        <v>May</v>
      </c>
      <c r="I2513" s="2" t="str">
        <f>TEXT(Ecommerce_Sales[[#This Row],[Order_Date]],"yyyy")</f>
        <v>2024</v>
      </c>
      <c r="J2513" s="2" t="str">
        <f>TEXT(Ecommerce_Sales[[#This Row],[Order_Date]],"mmmm")</f>
        <v>May</v>
      </c>
      <c r="K2513" s="1" t="s">
        <v>1947</v>
      </c>
      <c r="L2513" s="1" t="s">
        <v>3718</v>
      </c>
      <c r="M2513" s="1" t="s">
        <v>2007</v>
      </c>
      <c r="N2513" s="1" t="s">
        <v>1973</v>
      </c>
      <c r="O2513" s="3">
        <v>273</v>
      </c>
      <c r="P2513">
        <v>1</v>
      </c>
      <c r="Q2513" s="3">
        <v>273</v>
      </c>
      <c r="R2513" s="1" t="s">
        <v>1951</v>
      </c>
      <c r="S2513" s="3">
        <v>18</v>
      </c>
      <c r="T2513">
        <v>6</v>
      </c>
      <c r="U2513" t="str">
        <f>IF(Ecommerce_Sales[[#This Row],[Delivery_Time_Days]]&gt;7,"Delay",IF(Ecommerce_Sales[[#This Row],[Delivery_Time_Days]] = 0,"No delivery",IF(Ecommerce_Sales[[#This Row],[Delivery_Time_Days]]&lt;=7,"On-time")))</f>
        <v>On-time</v>
      </c>
      <c r="V2513" s="7">
        <f>Ecommerce_Sales[[#This Row],[Profit]]/Ecommerce_Sales[[#This Row],[Total_Price]]</f>
        <v>0.30036630036630035</v>
      </c>
      <c r="W2513" s="3">
        <v>82</v>
      </c>
      <c r="X2513" s="3"/>
    </row>
    <row r="2514" spans="1:24" x14ac:dyDescent="0.25">
      <c r="A2514" s="1" t="s">
        <v>7625</v>
      </c>
      <c r="B2514" s="1" t="s">
        <v>362</v>
      </c>
      <c r="C2514" s="1" t="s">
        <v>363</v>
      </c>
      <c r="D2514" s="1" t="s">
        <v>2422</v>
      </c>
      <c r="E2514" s="1" t="s">
        <v>1946</v>
      </c>
      <c r="F2514" s="2">
        <v>45317</v>
      </c>
      <c r="G2514" s="2">
        <v>45637</v>
      </c>
      <c r="H2514" s="2" t="str">
        <f>TEXT(Ecommerce_Sales[[#This Row],[Order_Date]],"mmmm")</f>
        <v>December</v>
      </c>
      <c r="I2514" s="2" t="str">
        <f>TEXT(Ecommerce_Sales[[#This Row],[Order_Date]],"yyyy")</f>
        <v>2024</v>
      </c>
      <c r="J2514" s="2" t="str">
        <f>TEXT(Ecommerce_Sales[[#This Row],[Order_Date]],"mmmm")</f>
        <v>December</v>
      </c>
      <c r="K2514" s="1" t="s">
        <v>1947</v>
      </c>
      <c r="L2514" s="1" t="s">
        <v>7626</v>
      </c>
      <c r="M2514" s="1" t="s">
        <v>2065</v>
      </c>
      <c r="N2514" s="1" t="s">
        <v>1978</v>
      </c>
      <c r="O2514" s="3">
        <v>262</v>
      </c>
      <c r="P2514">
        <v>10</v>
      </c>
      <c r="Q2514" s="3">
        <v>2616</v>
      </c>
      <c r="R2514" s="1" t="s">
        <v>1958</v>
      </c>
      <c r="S2514" s="3">
        <v>137</v>
      </c>
      <c r="T2514">
        <v>3</v>
      </c>
      <c r="U2514" t="str">
        <f>IF(Ecommerce_Sales[[#This Row],[Delivery_Time_Days]]&gt;7,"Delay",IF(Ecommerce_Sales[[#This Row],[Delivery_Time_Days]] = 0,"No delivery",IF(Ecommerce_Sales[[#This Row],[Delivery_Time_Days]]&lt;=7,"On-time")))</f>
        <v>On-time</v>
      </c>
      <c r="V2514" s="7">
        <f>Ecommerce_Sales[[#This Row],[Profit]]/Ecommerce_Sales[[#This Row],[Total_Price]]</f>
        <v>0.34977064220183485</v>
      </c>
      <c r="W2514" s="3">
        <v>915</v>
      </c>
      <c r="X2514" s="3"/>
    </row>
    <row r="2515" spans="1:24" x14ac:dyDescent="0.25">
      <c r="A2515" s="1" t="s">
        <v>7627</v>
      </c>
      <c r="B2515" s="1" t="s">
        <v>1271</v>
      </c>
      <c r="C2515" s="1" t="s">
        <v>1272</v>
      </c>
      <c r="D2515" s="1" t="s">
        <v>2300</v>
      </c>
      <c r="E2515" s="1" t="s">
        <v>1946</v>
      </c>
      <c r="F2515" s="2">
        <v>45487</v>
      </c>
      <c r="G2515" s="2">
        <v>45459</v>
      </c>
      <c r="H2515" s="2" t="str">
        <f>TEXT(Ecommerce_Sales[[#This Row],[Order_Date]],"mmmm")</f>
        <v>June</v>
      </c>
      <c r="I2515" s="2" t="str">
        <f>TEXT(Ecommerce_Sales[[#This Row],[Order_Date]],"yyyy")</f>
        <v>2024</v>
      </c>
      <c r="J2515" s="2" t="str">
        <f>TEXT(Ecommerce_Sales[[#This Row],[Order_Date]],"mmmm")</f>
        <v>June</v>
      </c>
      <c r="K2515" s="1" t="s">
        <v>1947</v>
      </c>
      <c r="L2515" s="1" t="s">
        <v>6709</v>
      </c>
      <c r="M2515" s="1" t="s">
        <v>1963</v>
      </c>
      <c r="N2515" s="1" t="s">
        <v>1957</v>
      </c>
      <c r="O2515" s="3">
        <v>385</v>
      </c>
      <c r="P2515">
        <v>4</v>
      </c>
      <c r="Q2515" s="3">
        <v>1540</v>
      </c>
      <c r="R2515" s="1" t="s">
        <v>1958</v>
      </c>
      <c r="S2515" s="3">
        <v>206</v>
      </c>
      <c r="T2515">
        <v>9</v>
      </c>
      <c r="U2515" t="str">
        <f>IF(Ecommerce_Sales[[#This Row],[Delivery_Time_Days]]&gt;7,"Delay",IF(Ecommerce_Sales[[#This Row],[Delivery_Time_Days]] = 0,"No delivery",IF(Ecommerce_Sales[[#This Row],[Delivery_Time_Days]]&lt;=7,"On-time")))</f>
        <v>Delay</v>
      </c>
      <c r="V2515" s="7">
        <f>Ecommerce_Sales[[#This Row],[Profit]]/Ecommerce_Sales[[#This Row],[Total_Price]]</f>
        <v>0.15</v>
      </c>
      <c r="W2515" s="3">
        <v>231</v>
      </c>
      <c r="X2515" s="3"/>
    </row>
    <row r="2516" spans="1:24" x14ac:dyDescent="0.25">
      <c r="A2516" s="1" t="s">
        <v>7628</v>
      </c>
      <c r="B2516" s="1" t="s">
        <v>1524</v>
      </c>
      <c r="C2516" s="1" t="s">
        <v>1525</v>
      </c>
      <c r="D2516" s="1" t="s">
        <v>3597</v>
      </c>
      <c r="E2516" s="1" t="s">
        <v>1961</v>
      </c>
      <c r="F2516" s="2">
        <v>45381</v>
      </c>
      <c r="G2516" s="2">
        <v>45103</v>
      </c>
      <c r="H2516" s="2" t="str">
        <f>TEXT(Ecommerce_Sales[[#This Row],[Order_Date]],"mmmm")</f>
        <v>June</v>
      </c>
      <c r="I2516" s="2" t="str">
        <f>TEXT(Ecommerce_Sales[[#This Row],[Order_Date]],"yyyy")</f>
        <v>2023</v>
      </c>
      <c r="J2516" s="2" t="str">
        <f>TEXT(Ecommerce_Sales[[#This Row],[Order_Date]],"mmmm")</f>
        <v>June</v>
      </c>
      <c r="K2516" s="1" t="s">
        <v>1947</v>
      </c>
      <c r="L2516" s="1" t="s">
        <v>7629</v>
      </c>
      <c r="M2516" s="1" t="s">
        <v>1988</v>
      </c>
      <c r="N2516" s="1" t="s">
        <v>1989</v>
      </c>
      <c r="O2516" s="3">
        <v>226</v>
      </c>
      <c r="P2516">
        <v>3</v>
      </c>
      <c r="Q2516" s="3">
        <v>678</v>
      </c>
      <c r="R2516" s="1" t="s">
        <v>1951</v>
      </c>
      <c r="S2516" s="3">
        <v>68</v>
      </c>
      <c r="T2516">
        <v>9</v>
      </c>
      <c r="U2516" t="str">
        <f>IF(Ecommerce_Sales[[#This Row],[Delivery_Time_Days]]&gt;7,"Delay",IF(Ecommerce_Sales[[#This Row],[Delivery_Time_Days]] = 0,"No delivery",IF(Ecommerce_Sales[[#This Row],[Delivery_Time_Days]]&lt;=7,"On-time")))</f>
        <v>Delay</v>
      </c>
      <c r="V2516" s="7">
        <f>Ecommerce_Sales[[#This Row],[Profit]]/Ecommerce_Sales[[#This Row],[Total_Price]]</f>
        <v>0.24926253687315633</v>
      </c>
      <c r="W2516" s="3">
        <v>169</v>
      </c>
      <c r="X2516" s="3"/>
    </row>
    <row r="2517" spans="1:24" x14ac:dyDescent="0.25">
      <c r="A2517" s="1" t="s">
        <v>7630</v>
      </c>
      <c r="B2517" s="1" t="s">
        <v>602</v>
      </c>
      <c r="C2517" s="1" t="s">
        <v>603</v>
      </c>
      <c r="D2517" s="1" t="s">
        <v>4737</v>
      </c>
      <c r="E2517" s="1" t="s">
        <v>2005</v>
      </c>
      <c r="F2517" s="2">
        <v>45650</v>
      </c>
      <c r="G2517" s="2">
        <v>45604</v>
      </c>
      <c r="H2517" s="2" t="str">
        <f>TEXT(Ecommerce_Sales[[#This Row],[Order_Date]],"mmmm")</f>
        <v>November</v>
      </c>
      <c r="I2517" s="2" t="str">
        <f>TEXT(Ecommerce_Sales[[#This Row],[Order_Date]],"yyyy")</f>
        <v>2024</v>
      </c>
      <c r="J2517" s="2" t="str">
        <f>TEXT(Ecommerce_Sales[[#This Row],[Order_Date]],"mmmm")</f>
        <v>November</v>
      </c>
      <c r="K2517" s="1" t="s">
        <v>1986</v>
      </c>
      <c r="L2517" s="1" t="s">
        <v>7631</v>
      </c>
      <c r="M2517" s="1" t="s">
        <v>2047</v>
      </c>
      <c r="N2517" s="1" t="s">
        <v>1989</v>
      </c>
      <c r="O2517" s="3">
        <v>67</v>
      </c>
      <c r="P2517">
        <v>7</v>
      </c>
      <c r="Q2517" s="3">
        <v>466</v>
      </c>
      <c r="R2517" s="1" t="s">
        <v>2008</v>
      </c>
      <c r="S2517" s="3">
        <v>32</v>
      </c>
      <c r="U2517" t="str">
        <f>IF(Ecommerce_Sales[[#This Row],[Delivery_Time_Days]]&gt;7,"Delay",IF(Ecommerce_Sales[[#This Row],[Delivery_Time_Days]] = 0,"No delivery",IF(Ecommerce_Sales[[#This Row],[Delivery_Time_Days]]&lt;=7,"On-time")))</f>
        <v>No delivery</v>
      </c>
      <c r="V2517" s="7">
        <f>Ecommerce_Sales[[#This Row],[Profit]]/Ecommerce_Sales[[#This Row],[Total_Price]]</f>
        <v>0.25107296137339058</v>
      </c>
      <c r="W2517" s="3">
        <v>117</v>
      </c>
      <c r="X2517" s="3"/>
    </row>
    <row r="2518" spans="1:24" x14ac:dyDescent="0.25">
      <c r="A2518" s="1" t="s">
        <v>7632</v>
      </c>
      <c r="B2518" s="1" t="s">
        <v>517</v>
      </c>
      <c r="C2518" s="1" t="s">
        <v>518</v>
      </c>
      <c r="D2518" s="1" t="s">
        <v>6762</v>
      </c>
      <c r="E2518" s="1" t="s">
        <v>1961</v>
      </c>
      <c r="F2518" s="2">
        <v>44939</v>
      </c>
      <c r="G2518" s="2">
        <v>45198</v>
      </c>
      <c r="H2518" s="2" t="str">
        <f>TEXT(Ecommerce_Sales[[#This Row],[Order_Date]],"mmmm")</f>
        <v>September</v>
      </c>
      <c r="I2518" s="2" t="str">
        <f>TEXT(Ecommerce_Sales[[#This Row],[Order_Date]],"yyyy")</f>
        <v>2023</v>
      </c>
      <c r="J2518" s="2" t="str">
        <f>TEXT(Ecommerce_Sales[[#This Row],[Order_Date]],"mmmm")</f>
        <v>September</v>
      </c>
      <c r="K2518" s="1" t="s">
        <v>1947</v>
      </c>
      <c r="L2518" s="1" t="s">
        <v>3306</v>
      </c>
      <c r="M2518" s="1" t="s">
        <v>1956</v>
      </c>
      <c r="N2518" s="1" t="s">
        <v>1957</v>
      </c>
      <c r="O2518" s="3">
        <v>645</v>
      </c>
      <c r="P2518">
        <v>2</v>
      </c>
      <c r="Q2518" s="3">
        <v>1291</v>
      </c>
      <c r="R2518" s="1" t="s">
        <v>1951</v>
      </c>
      <c r="S2518" s="3">
        <v>78</v>
      </c>
      <c r="T2518">
        <v>2</v>
      </c>
      <c r="U2518" t="str">
        <f>IF(Ecommerce_Sales[[#This Row],[Delivery_Time_Days]]&gt;7,"Delay",IF(Ecommerce_Sales[[#This Row],[Delivery_Time_Days]] = 0,"No delivery",IF(Ecommerce_Sales[[#This Row],[Delivery_Time_Days]]&lt;=7,"On-time")))</f>
        <v>On-time</v>
      </c>
      <c r="V2518" s="7">
        <f>Ecommerce_Sales[[#This Row],[Profit]]/Ecommerce_Sales[[#This Row],[Total_Price]]</f>
        <v>0.15027110766847404</v>
      </c>
      <c r="W2518" s="3">
        <v>194</v>
      </c>
      <c r="X2518" s="3"/>
    </row>
    <row r="2519" spans="1:24" x14ac:dyDescent="0.25">
      <c r="A2519" s="1" t="s">
        <v>7633</v>
      </c>
      <c r="B2519" s="1" t="s">
        <v>484</v>
      </c>
      <c r="C2519" s="1" t="s">
        <v>485</v>
      </c>
      <c r="D2519" s="1" t="s">
        <v>2684</v>
      </c>
      <c r="E2519" s="1" t="s">
        <v>1996</v>
      </c>
      <c r="F2519" s="2">
        <v>45062</v>
      </c>
      <c r="G2519" s="2">
        <v>45035</v>
      </c>
      <c r="H2519" s="2" t="str">
        <f>TEXT(Ecommerce_Sales[[#This Row],[Order_Date]],"mmmm")</f>
        <v>April</v>
      </c>
      <c r="I2519" s="2" t="str">
        <f>TEXT(Ecommerce_Sales[[#This Row],[Order_Date]],"yyyy")</f>
        <v>2023</v>
      </c>
      <c r="J2519" s="2" t="str">
        <f>TEXT(Ecommerce_Sales[[#This Row],[Order_Date]],"mmmm")</f>
        <v>April</v>
      </c>
      <c r="K2519" s="1" t="s">
        <v>1947</v>
      </c>
      <c r="L2519" s="1" t="s">
        <v>7634</v>
      </c>
      <c r="M2519" s="1" t="s">
        <v>2079</v>
      </c>
      <c r="N2519" s="1" t="s">
        <v>1973</v>
      </c>
      <c r="O2519" s="3">
        <v>135</v>
      </c>
      <c r="P2519">
        <v>4</v>
      </c>
      <c r="Q2519" s="3">
        <v>541</v>
      </c>
      <c r="R2519" s="1" t="s">
        <v>1958</v>
      </c>
      <c r="S2519" s="3">
        <v>47</v>
      </c>
      <c r="T2519">
        <v>9</v>
      </c>
      <c r="U2519" t="str">
        <f>IF(Ecommerce_Sales[[#This Row],[Delivery_Time_Days]]&gt;7,"Delay",IF(Ecommerce_Sales[[#This Row],[Delivery_Time_Days]] = 0,"No delivery",IF(Ecommerce_Sales[[#This Row],[Delivery_Time_Days]]&lt;=7,"On-time")))</f>
        <v>Delay</v>
      </c>
      <c r="V2519" s="7">
        <f>Ecommerce_Sales[[#This Row],[Profit]]/Ecommerce_Sales[[#This Row],[Total_Price]]</f>
        <v>0.29944547134935307</v>
      </c>
      <c r="W2519" s="3">
        <v>162</v>
      </c>
      <c r="X2519" s="3"/>
    </row>
    <row r="2520" spans="1:24" x14ac:dyDescent="0.25">
      <c r="A2520" s="1" t="s">
        <v>7635</v>
      </c>
      <c r="B2520" s="1" t="s">
        <v>885</v>
      </c>
      <c r="C2520" s="1" t="s">
        <v>886</v>
      </c>
      <c r="D2520" s="1" t="s">
        <v>2970</v>
      </c>
      <c r="E2520" s="1" t="s">
        <v>1954</v>
      </c>
      <c r="F2520" s="2">
        <v>44973</v>
      </c>
      <c r="G2520" s="2">
        <v>45484</v>
      </c>
      <c r="H2520" s="2" t="str">
        <f>TEXT(Ecommerce_Sales[[#This Row],[Order_Date]],"mmmm")</f>
        <v>July</v>
      </c>
      <c r="I2520" s="2" t="str">
        <f>TEXT(Ecommerce_Sales[[#This Row],[Order_Date]],"yyyy")</f>
        <v>2024</v>
      </c>
      <c r="J2520" s="2" t="str">
        <f>TEXT(Ecommerce_Sales[[#This Row],[Order_Date]],"mmmm")</f>
        <v>July</v>
      </c>
      <c r="K2520" s="1" t="s">
        <v>1947</v>
      </c>
      <c r="L2520" s="1" t="s">
        <v>2182</v>
      </c>
      <c r="M2520" s="1" t="s">
        <v>1977</v>
      </c>
      <c r="N2520" s="1" t="s">
        <v>1978</v>
      </c>
      <c r="O2520" s="3">
        <v>566</v>
      </c>
      <c r="P2520">
        <v>5</v>
      </c>
      <c r="Q2520" s="3">
        <v>2832</v>
      </c>
      <c r="R2520" s="1" t="s">
        <v>1958</v>
      </c>
      <c r="S2520" s="3">
        <v>310</v>
      </c>
      <c r="T2520">
        <v>7</v>
      </c>
      <c r="U2520" t="str">
        <f>IF(Ecommerce_Sales[[#This Row],[Delivery_Time_Days]]&gt;7,"Delay",IF(Ecommerce_Sales[[#This Row],[Delivery_Time_Days]] = 0,"No delivery",IF(Ecommerce_Sales[[#This Row],[Delivery_Time_Days]]&lt;=7,"On-time")))</f>
        <v>On-time</v>
      </c>
      <c r="V2520" s="7">
        <f>Ecommerce_Sales[[#This Row],[Profit]]/Ecommerce_Sales[[#This Row],[Total_Price]]</f>
        <v>0.34992937853107342</v>
      </c>
      <c r="W2520" s="3">
        <v>991</v>
      </c>
      <c r="X2520" s="3"/>
    </row>
    <row r="2521" spans="1:24" x14ac:dyDescent="0.25">
      <c r="A2521" s="1" t="s">
        <v>7636</v>
      </c>
      <c r="B2521" s="1" t="s">
        <v>1037</v>
      </c>
      <c r="C2521" s="1" t="s">
        <v>1229</v>
      </c>
      <c r="D2521" s="1" t="s">
        <v>2975</v>
      </c>
      <c r="E2521" s="1" t="s">
        <v>1961</v>
      </c>
      <c r="F2521" s="2">
        <v>45258</v>
      </c>
      <c r="G2521" s="2">
        <v>45002</v>
      </c>
      <c r="H2521" s="2" t="str">
        <f>TEXT(Ecommerce_Sales[[#This Row],[Order_Date]],"mmmm")</f>
        <v>March</v>
      </c>
      <c r="I2521" s="2" t="str">
        <f>TEXT(Ecommerce_Sales[[#This Row],[Order_Date]],"yyyy")</f>
        <v>2023</v>
      </c>
      <c r="J2521" s="2" t="str">
        <f>TEXT(Ecommerce_Sales[[#This Row],[Order_Date]],"mmmm")</f>
        <v>March</v>
      </c>
      <c r="K2521" s="1" t="s">
        <v>1992</v>
      </c>
      <c r="L2521" s="1" t="s">
        <v>7637</v>
      </c>
      <c r="M2521" s="1" t="s">
        <v>2030</v>
      </c>
      <c r="N2521" s="1" t="s">
        <v>1978</v>
      </c>
      <c r="O2521" s="3">
        <v>451</v>
      </c>
      <c r="P2521">
        <v>1</v>
      </c>
      <c r="Q2521" s="3">
        <v>451</v>
      </c>
      <c r="R2521" s="1" t="s">
        <v>1958</v>
      </c>
      <c r="S2521" s="3">
        <v>61</v>
      </c>
      <c r="U2521" t="str">
        <f>IF(Ecommerce_Sales[[#This Row],[Delivery_Time_Days]]&gt;7,"Delay",IF(Ecommerce_Sales[[#This Row],[Delivery_Time_Days]] = 0,"No delivery",IF(Ecommerce_Sales[[#This Row],[Delivery_Time_Days]]&lt;=7,"On-time")))</f>
        <v>No delivery</v>
      </c>
      <c r="V2521" s="7">
        <f>Ecommerce_Sales[[#This Row],[Profit]]/Ecommerce_Sales[[#This Row],[Total_Price]]</f>
        <v>0.35033259423503327</v>
      </c>
      <c r="W2521" s="3">
        <v>158</v>
      </c>
      <c r="X2521" s="3"/>
    </row>
    <row r="2522" spans="1:24" x14ac:dyDescent="0.25">
      <c r="A2522" s="1" t="s">
        <v>7638</v>
      </c>
      <c r="B2522" s="1" t="s">
        <v>511</v>
      </c>
      <c r="C2522" s="1" t="s">
        <v>512</v>
      </c>
      <c r="D2522" s="1" t="s">
        <v>4563</v>
      </c>
      <c r="E2522" s="1" t="s">
        <v>1996</v>
      </c>
      <c r="F2522" s="2">
        <v>45108</v>
      </c>
      <c r="G2522" s="2">
        <v>45202</v>
      </c>
      <c r="H2522" s="2" t="str">
        <f>TEXT(Ecommerce_Sales[[#This Row],[Order_Date]],"mmmm")</f>
        <v>October</v>
      </c>
      <c r="I2522" s="2" t="str">
        <f>TEXT(Ecommerce_Sales[[#This Row],[Order_Date]],"yyyy")</f>
        <v>2023</v>
      </c>
      <c r="J2522" s="2" t="str">
        <f>TEXT(Ecommerce_Sales[[#This Row],[Order_Date]],"mmmm")</f>
        <v>October</v>
      </c>
      <c r="K2522" s="1" t="s">
        <v>1947</v>
      </c>
      <c r="L2522" s="1" t="s">
        <v>7639</v>
      </c>
      <c r="M2522" s="1" t="s">
        <v>2058</v>
      </c>
      <c r="N2522" s="1" t="s">
        <v>1950</v>
      </c>
      <c r="O2522" s="3">
        <v>119</v>
      </c>
      <c r="P2522">
        <v>3</v>
      </c>
      <c r="Q2522" s="3">
        <v>358</v>
      </c>
      <c r="R2522" s="1" t="s">
        <v>2012</v>
      </c>
      <c r="S2522" s="3">
        <v>20</v>
      </c>
      <c r="T2522">
        <v>9</v>
      </c>
      <c r="U2522" t="str">
        <f>IF(Ecommerce_Sales[[#This Row],[Delivery_Time_Days]]&gt;7,"Delay",IF(Ecommerce_Sales[[#This Row],[Delivery_Time_Days]] = 0,"No delivery",IF(Ecommerce_Sales[[#This Row],[Delivery_Time_Days]]&lt;=7,"On-time")))</f>
        <v>Delay</v>
      </c>
      <c r="V2522" s="7">
        <f>Ecommerce_Sales[[#This Row],[Profit]]/Ecommerce_Sales[[#This Row],[Total_Price]]</f>
        <v>0.3994413407821229</v>
      </c>
      <c r="W2522" s="3">
        <v>143</v>
      </c>
      <c r="X2522" s="3"/>
    </row>
    <row r="2523" spans="1:24" x14ac:dyDescent="0.25">
      <c r="A2523" s="1" t="s">
        <v>7640</v>
      </c>
      <c r="B2523" s="1" t="s">
        <v>394</v>
      </c>
      <c r="C2523" s="1" t="s">
        <v>395</v>
      </c>
      <c r="D2523" s="1" t="s">
        <v>5729</v>
      </c>
      <c r="E2523" s="1" t="s">
        <v>2005</v>
      </c>
      <c r="F2523" s="2">
        <v>44932</v>
      </c>
      <c r="G2523" s="2">
        <v>44985</v>
      </c>
      <c r="H2523" s="2" t="str">
        <f>TEXT(Ecommerce_Sales[[#This Row],[Order_Date]],"mmmm")</f>
        <v>February</v>
      </c>
      <c r="I2523" s="2" t="str">
        <f>TEXT(Ecommerce_Sales[[#This Row],[Order_Date]],"yyyy")</f>
        <v>2023</v>
      </c>
      <c r="J2523" s="2" t="str">
        <f>TEXT(Ecommerce_Sales[[#This Row],[Order_Date]],"mmmm")</f>
        <v>February</v>
      </c>
      <c r="K2523" s="1" t="s">
        <v>1947</v>
      </c>
      <c r="L2523" s="1" t="s">
        <v>4023</v>
      </c>
      <c r="M2523" s="1" t="s">
        <v>2026</v>
      </c>
      <c r="N2523" s="1" t="s">
        <v>1978</v>
      </c>
      <c r="O2523" s="3">
        <v>480</v>
      </c>
      <c r="P2523">
        <v>2</v>
      </c>
      <c r="Q2523" s="3">
        <v>960</v>
      </c>
      <c r="R2523" s="1" t="s">
        <v>1951</v>
      </c>
      <c r="S2523" s="3">
        <v>144</v>
      </c>
      <c r="T2523">
        <v>7</v>
      </c>
      <c r="U2523" t="str">
        <f>IF(Ecommerce_Sales[[#This Row],[Delivery_Time_Days]]&gt;7,"Delay",IF(Ecommerce_Sales[[#This Row],[Delivery_Time_Days]] = 0,"No delivery",IF(Ecommerce_Sales[[#This Row],[Delivery_Time_Days]]&lt;=7,"On-time")))</f>
        <v>On-time</v>
      </c>
      <c r="V2523" s="7">
        <f>Ecommerce_Sales[[#This Row],[Profit]]/Ecommerce_Sales[[#This Row],[Total_Price]]</f>
        <v>0.35</v>
      </c>
      <c r="W2523" s="3">
        <v>336</v>
      </c>
      <c r="X2523" s="3"/>
    </row>
    <row r="2524" spans="1:24" x14ac:dyDescent="0.25">
      <c r="A2524" s="1" t="s">
        <v>7641</v>
      </c>
      <c r="B2524" s="1" t="s">
        <v>612</v>
      </c>
      <c r="C2524" s="1" t="s">
        <v>613</v>
      </c>
      <c r="D2524" s="1" t="s">
        <v>5743</v>
      </c>
      <c r="E2524" s="1" t="s">
        <v>1981</v>
      </c>
      <c r="F2524" s="2">
        <v>45112</v>
      </c>
      <c r="G2524" s="2">
        <v>45167</v>
      </c>
      <c r="H2524" s="2" t="str">
        <f>TEXT(Ecommerce_Sales[[#This Row],[Order_Date]],"mmmm")</f>
        <v>August</v>
      </c>
      <c r="I2524" s="2" t="str">
        <f>TEXT(Ecommerce_Sales[[#This Row],[Order_Date]],"yyyy")</f>
        <v>2023</v>
      </c>
      <c r="J2524" s="2" t="str">
        <f>TEXT(Ecommerce_Sales[[#This Row],[Order_Date]],"mmmm")</f>
        <v>August</v>
      </c>
      <c r="K2524" s="1" t="s">
        <v>1947</v>
      </c>
      <c r="L2524" s="1" t="s">
        <v>7642</v>
      </c>
      <c r="M2524" s="1" t="s">
        <v>2030</v>
      </c>
      <c r="N2524" s="1" t="s">
        <v>1978</v>
      </c>
      <c r="O2524" s="3">
        <v>33</v>
      </c>
      <c r="P2524">
        <v>2</v>
      </c>
      <c r="Q2524" s="3">
        <v>67</v>
      </c>
      <c r="R2524" s="1" t="s">
        <v>1958</v>
      </c>
      <c r="S2524" s="3">
        <v>6</v>
      </c>
      <c r="T2524">
        <v>2</v>
      </c>
      <c r="U2524" t="str">
        <f>IF(Ecommerce_Sales[[#This Row],[Delivery_Time_Days]]&gt;7,"Delay",IF(Ecommerce_Sales[[#This Row],[Delivery_Time_Days]] = 0,"No delivery",IF(Ecommerce_Sales[[#This Row],[Delivery_Time_Days]]&lt;=7,"On-time")))</f>
        <v>On-time</v>
      </c>
      <c r="V2524" s="7">
        <f>Ecommerce_Sales[[#This Row],[Profit]]/Ecommerce_Sales[[#This Row],[Total_Price]]</f>
        <v>0.34328358208955223</v>
      </c>
      <c r="W2524" s="3">
        <v>23</v>
      </c>
      <c r="X2524" s="3"/>
    </row>
    <row r="2525" spans="1:24" x14ac:dyDescent="0.25">
      <c r="A2525" s="1" t="s">
        <v>7643</v>
      </c>
      <c r="B2525" s="1" t="s">
        <v>26</v>
      </c>
      <c r="C2525" s="1" t="s">
        <v>27</v>
      </c>
      <c r="D2525" s="1" t="s">
        <v>3353</v>
      </c>
      <c r="E2525" s="1" t="s">
        <v>1966</v>
      </c>
      <c r="F2525" s="2">
        <v>44953</v>
      </c>
      <c r="G2525" s="2">
        <v>45081</v>
      </c>
      <c r="H2525" s="2" t="str">
        <f>TEXT(Ecommerce_Sales[[#This Row],[Order_Date]],"mmmm")</f>
        <v>June</v>
      </c>
      <c r="I2525" s="2" t="str">
        <f>TEXT(Ecommerce_Sales[[#This Row],[Order_Date]],"yyyy")</f>
        <v>2023</v>
      </c>
      <c r="J2525" s="2" t="str">
        <f>TEXT(Ecommerce_Sales[[#This Row],[Order_Date]],"mmmm")</f>
        <v>June</v>
      </c>
      <c r="K2525" s="1" t="s">
        <v>1947</v>
      </c>
      <c r="L2525" s="1" t="s">
        <v>7644</v>
      </c>
      <c r="M2525" s="1" t="s">
        <v>2026</v>
      </c>
      <c r="N2525" s="1" t="s">
        <v>1978</v>
      </c>
      <c r="O2525" s="3">
        <v>463</v>
      </c>
      <c r="P2525">
        <v>2</v>
      </c>
      <c r="Q2525" s="3">
        <v>926</v>
      </c>
      <c r="R2525" s="1" t="s">
        <v>1951</v>
      </c>
      <c r="S2525" s="3">
        <v>79</v>
      </c>
      <c r="T2525">
        <v>8</v>
      </c>
      <c r="U2525" t="str">
        <f>IF(Ecommerce_Sales[[#This Row],[Delivery_Time_Days]]&gt;7,"Delay",IF(Ecommerce_Sales[[#This Row],[Delivery_Time_Days]] = 0,"No delivery",IF(Ecommerce_Sales[[#This Row],[Delivery_Time_Days]]&lt;=7,"On-time")))</f>
        <v>Delay</v>
      </c>
      <c r="V2525" s="7">
        <f>Ecommerce_Sales[[#This Row],[Profit]]/Ecommerce_Sales[[#This Row],[Total_Price]]</f>
        <v>0.34989200863930886</v>
      </c>
      <c r="W2525" s="3">
        <v>324</v>
      </c>
      <c r="X2525" s="3"/>
    </row>
    <row r="2526" spans="1:24" x14ac:dyDescent="0.25">
      <c r="A2526" s="1" t="s">
        <v>7645</v>
      </c>
      <c r="B2526" s="1" t="s">
        <v>198</v>
      </c>
      <c r="C2526" s="1" t="s">
        <v>199</v>
      </c>
      <c r="D2526" s="1" t="s">
        <v>3324</v>
      </c>
      <c r="E2526" s="1" t="s">
        <v>2005</v>
      </c>
      <c r="F2526" s="2">
        <v>45019</v>
      </c>
      <c r="G2526" s="2">
        <v>45057</v>
      </c>
      <c r="H2526" s="2" t="str">
        <f>TEXT(Ecommerce_Sales[[#This Row],[Order_Date]],"mmmm")</f>
        <v>May</v>
      </c>
      <c r="I2526" s="2" t="str">
        <f>TEXT(Ecommerce_Sales[[#This Row],[Order_Date]],"yyyy")</f>
        <v>2023</v>
      </c>
      <c r="J2526" s="2" t="str">
        <f>TEXT(Ecommerce_Sales[[#This Row],[Order_Date]],"mmmm")</f>
        <v>May</v>
      </c>
      <c r="K2526" s="1" t="s">
        <v>1947</v>
      </c>
      <c r="L2526" s="1" t="s">
        <v>7646</v>
      </c>
      <c r="M2526" s="1" t="s">
        <v>2047</v>
      </c>
      <c r="N2526" s="1" t="s">
        <v>1989</v>
      </c>
      <c r="O2526" s="3">
        <v>889</v>
      </c>
      <c r="P2526">
        <v>5</v>
      </c>
      <c r="Q2526" s="3">
        <v>4445</v>
      </c>
      <c r="R2526" s="1" t="s">
        <v>1958</v>
      </c>
      <c r="S2526" s="3">
        <v>563</v>
      </c>
      <c r="T2526">
        <v>5</v>
      </c>
      <c r="U2526" t="str">
        <f>IF(Ecommerce_Sales[[#This Row],[Delivery_Time_Days]]&gt;7,"Delay",IF(Ecommerce_Sales[[#This Row],[Delivery_Time_Days]] = 0,"No delivery",IF(Ecommerce_Sales[[#This Row],[Delivery_Time_Days]]&lt;=7,"On-time")))</f>
        <v>On-time</v>
      </c>
      <c r="V2526" s="7">
        <f>Ecommerce_Sales[[#This Row],[Profit]]/Ecommerce_Sales[[#This Row],[Total_Price]]</f>
        <v>0.24994375703037119</v>
      </c>
      <c r="W2526" s="3">
        <v>1111</v>
      </c>
      <c r="X2526" s="3"/>
    </row>
    <row r="2527" spans="1:24" x14ac:dyDescent="0.25">
      <c r="A2527" s="1" t="s">
        <v>7647</v>
      </c>
      <c r="B2527" s="1" t="s">
        <v>569</v>
      </c>
      <c r="C2527" s="1" t="s">
        <v>570</v>
      </c>
      <c r="D2527" s="1" t="s">
        <v>6358</v>
      </c>
      <c r="E2527" s="1" t="s">
        <v>1996</v>
      </c>
      <c r="F2527" s="2">
        <v>45291</v>
      </c>
      <c r="G2527" s="2">
        <v>45402</v>
      </c>
      <c r="H2527" s="2" t="str">
        <f>TEXT(Ecommerce_Sales[[#This Row],[Order_Date]],"mmmm")</f>
        <v>April</v>
      </c>
      <c r="I2527" s="2" t="str">
        <f>TEXT(Ecommerce_Sales[[#This Row],[Order_Date]],"yyyy")</f>
        <v>2024</v>
      </c>
      <c r="J2527" s="2" t="str">
        <f>TEXT(Ecommerce_Sales[[#This Row],[Order_Date]],"mmmm")</f>
        <v>April</v>
      </c>
      <c r="K2527" s="1" t="s">
        <v>1986</v>
      </c>
      <c r="L2527" s="1" t="s">
        <v>7648</v>
      </c>
      <c r="M2527" s="1" t="s">
        <v>1949</v>
      </c>
      <c r="N2527" s="1" t="s">
        <v>1950</v>
      </c>
      <c r="O2527" s="3">
        <v>49</v>
      </c>
      <c r="P2527">
        <v>3</v>
      </c>
      <c r="Q2527" s="3">
        <v>148</v>
      </c>
      <c r="R2527" s="1" t="s">
        <v>1951</v>
      </c>
      <c r="S2527" s="3">
        <v>9</v>
      </c>
      <c r="U2527" t="str">
        <f>IF(Ecommerce_Sales[[#This Row],[Delivery_Time_Days]]&gt;7,"Delay",IF(Ecommerce_Sales[[#This Row],[Delivery_Time_Days]] = 0,"No delivery",IF(Ecommerce_Sales[[#This Row],[Delivery_Time_Days]]&lt;=7,"On-time")))</f>
        <v>No delivery</v>
      </c>
      <c r="V2527" s="7">
        <f>Ecommerce_Sales[[#This Row],[Profit]]/Ecommerce_Sales[[#This Row],[Total_Price]]</f>
        <v>0.39864864864864863</v>
      </c>
      <c r="W2527" s="3">
        <v>59</v>
      </c>
      <c r="X2527" s="3"/>
    </row>
    <row r="2528" spans="1:24" x14ac:dyDescent="0.25">
      <c r="A2528" s="1" t="s">
        <v>7649</v>
      </c>
      <c r="B2528" s="1" t="s">
        <v>298</v>
      </c>
      <c r="C2528" s="1" t="s">
        <v>299</v>
      </c>
      <c r="D2528" s="1" t="s">
        <v>2901</v>
      </c>
      <c r="E2528" s="1" t="s">
        <v>2005</v>
      </c>
      <c r="F2528" s="2">
        <v>45556</v>
      </c>
      <c r="G2528" s="2">
        <v>45642</v>
      </c>
      <c r="H2528" s="2" t="str">
        <f>TEXT(Ecommerce_Sales[[#This Row],[Order_Date]],"mmmm")</f>
        <v>December</v>
      </c>
      <c r="I2528" s="2" t="str">
        <f>TEXT(Ecommerce_Sales[[#This Row],[Order_Date]],"yyyy")</f>
        <v>2024</v>
      </c>
      <c r="J2528" s="2" t="str">
        <f>TEXT(Ecommerce_Sales[[#This Row],[Order_Date]],"mmmm")</f>
        <v>December</v>
      </c>
      <c r="K2528" s="1" t="s">
        <v>1947</v>
      </c>
      <c r="L2528" s="1" t="s">
        <v>6733</v>
      </c>
      <c r="M2528" s="1" t="s">
        <v>2247</v>
      </c>
      <c r="N2528" s="1" t="s">
        <v>1957</v>
      </c>
      <c r="O2528" s="3">
        <v>1159</v>
      </c>
      <c r="P2528">
        <v>8</v>
      </c>
      <c r="Q2528" s="3">
        <v>9271</v>
      </c>
      <c r="R2528" s="1" t="s">
        <v>1958</v>
      </c>
      <c r="S2528" s="3">
        <v>825</v>
      </c>
      <c r="T2528">
        <v>4</v>
      </c>
      <c r="U2528" t="str">
        <f>IF(Ecommerce_Sales[[#This Row],[Delivery_Time_Days]]&gt;7,"Delay",IF(Ecommerce_Sales[[#This Row],[Delivery_Time_Days]] = 0,"No delivery",IF(Ecommerce_Sales[[#This Row],[Delivery_Time_Days]]&lt;=7,"On-time")))</f>
        <v>On-time</v>
      </c>
      <c r="V2528" s="7">
        <f>Ecommerce_Sales[[#This Row],[Profit]]/Ecommerce_Sales[[#This Row],[Total_Price]]</f>
        <v>0.15003775213029877</v>
      </c>
      <c r="W2528" s="3">
        <v>1391</v>
      </c>
      <c r="X2528" s="3"/>
    </row>
    <row r="2529" spans="1:24" x14ac:dyDescent="0.25">
      <c r="A2529" s="1" t="s">
        <v>7650</v>
      </c>
      <c r="B2529" s="1" t="s">
        <v>749</v>
      </c>
      <c r="C2529" s="1" t="s">
        <v>750</v>
      </c>
      <c r="D2529" s="1" t="s">
        <v>5914</v>
      </c>
      <c r="E2529" s="1" t="s">
        <v>1961</v>
      </c>
      <c r="F2529" s="2">
        <v>45134</v>
      </c>
      <c r="G2529" s="2">
        <v>45592</v>
      </c>
      <c r="H2529" s="2" t="str">
        <f>TEXT(Ecommerce_Sales[[#This Row],[Order_Date]],"mmmm")</f>
        <v>October</v>
      </c>
      <c r="I2529" s="2" t="str">
        <f>TEXT(Ecommerce_Sales[[#This Row],[Order_Date]],"yyyy")</f>
        <v>2024</v>
      </c>
      <c r="J2529" s="2" t="str">
        <f>TEXT(Ecommerce_Sales[[#This Row],[Order_Date]],"mmmm")</f>
        <v>October</v>
      </c>
      <c r="K2529" s="1" t="s">
        <v>1947</v>
      </c>
      <c r="L2529" s="1" t="s">
        <v>7651</v>
      </c>
      <c r="M2529" s="1" t="s">
        <v>2072</v>
      </c>
      <c r="N2529" s="1" t="s">
        <v>1950</v>
      </c>
      <c r="O2529" s="3">
        <v>1103</v>
      </c>
      <c r="P2529">
        <v>1</v>
      </c>
      <c r="Q2529" s="3">
        <v>1103</v>
      </c>
      <c r="R2529" s="1" t="s">
        <v>1958</v>
      </c>
      <c r="S2529" s="3">
        <v>161</v>
      </c>
      <c r="T2529">
        <v>6</v>
      </c>
      <c r="U2529" t="str">
        <f>IF(Ecommerce_Sales[[#This Row],[Delivery_Time_Days]]&gt;7,"Delay",IF(Ecommerce_Sales[[#This Row],[Delivery_Time_Days]] = 0,"No delivery",IF(Ecommerce_Sales[[#This Row],[Delivery_Time_Days]]&lt;=7,"On-time")))</f>
        <v>On-time</v>
      </c>
      <c r="V2529" s="7">
        <f>Ecommerce_Sales[[#This Row],[Profit]]/Ecommerce_Sales[[#This Row],[Total_Price]]</f>
        <v>0.39981867633726204</v>
      </c>
      <c r="W2529" s="3">
        <v>441</v>
      </c>
      <c r="X2529" s="3"/>
    </row>
    <row r="2530" spans="1:24" x14ac:dyDescent="0.25">
      <c r="A2530" s="1" t="s">
        <v>7652</v>
      </c>
      <c r="B2530" s="1" t="s">
        <v>432</v>
      </c>
      <c r="C2530" s="1" t="s">
        <v>433</v>
      </c>
      <c r="D2530" s="1" t="s">
        <v>2822</v>
      </c>
      <c r="E2530" s="1" t="s">
        <v>1981</v>
      </c>
      <c r="F2530" s="2">
        <v>45363</v>
      </c>
      <c r="G2530" s="2">
        <v>45142</v>
      </c>
      <c r="H2530" s="2" t="str">
        <f>TEXT(Ecommerce_Sales[[#This Row],[Order_Date]],"mmmm")</f>
        <v>August</v>
      </c>
      <c r="I2530" s="2" t="str">
        <f>TEXT(Ecommerce_Sales[[#This Row],[Order_Date]],"yyyy")</f>
        <v>2023</v>
      </c>
      <c r="J2530" s="2" t="str">
        <f>TEXT(Ecommerce_Sales[[#This Row],[Order_Date]],"mmmm")</f>
        <v>August</v>
      </c>
      <c r="K2530" s="1" t="s">
        <v>1947</v>
      </c>
      <c r="L2530" s="1" t="s">
        <v>7653</v>
      </c>
      <c r="M2530" s="1" t="s">
        <v>1998</v>
      </c>
      <c r="N2530" s="1" t="s">
        <v>1973</v>
      </c>
      <c r="O2530" s="3">
        <v>256</v>
      </c>
      <c r="P2530">
        <v>1</v>
      </c>
      <c r="Q2530" s="3">
        <v>256</v>
      </c>
      <c r="R2530" s="1" t="s">
        <v>1958</v>
      </c>
      <c r="S2530" s="3">
        <v>26</v>
      </c>
      <c r="T2530">
        <v>10</v>
      </c>
      <c r="U2530" t="str">
        <f>IF(Ecommerce_Sales[[#This Row],[Delivery_Time_Days]]&gt;7,"Delay",IF(Ecommerce_Sales[[#This Row],[Delivery_Time_Days]] = 0,"No delivery",IF(Ecommerce_Sales[[#This Row],[Delivery_Time_Days]]&lt;=7,"On-time")))</f>
        <v>Delay</v>
      </c>
      <c r="V2530" s="7">
        <f>Ecommerce_Sales[[#This Row],[Profit]]/Ecommerce_Sales[[#This Row],[Total_Price]]</f>
        <v>0.30078125</v>
      </c>
      <c r="W2530" s="3">
        <v>77</v>
      </c>
      <c r="X2530" s="3"/>
    </row>
    <row r="2531" spans="1:24" x14ac:dyDescent="0.25">
      <c r="A2531" s="1" t="s">
        <v>7654</v>
      </c>
      <c r="B2531" s="1" t="s">
        <v>420</v>
      </c>
      <c r="C2531" s="1" t="s">
        <v>421</v>
      </c>
      <c r="D2531" s="1" t="s">
        <v>4174</v>
      </c>
      <c r="E2531" s="1" t="s">
        <v>1981</v>
      </c>
      <c r="F2531" s="2">
        <v>45519</v>
      </c>
      <c r="G2531" s="2">
        <v>45175</v>
      </c>
      <c r="H2531" s="2" t="str">
        <f>TEXT(Ecommerce_Sales[[#This Row],[Order_Date]],"mmmm")</f>
        <v>September</v>
      </c>
      <c r="I2531" s="2" t="str">
        <f>TEXT(Ecommerce_Sales[[#This Row],[Order_Date]],"yyyy")</f>
        <v>2023</v>
      </c>
      <c r="J2531" s="2" t="str">
        <f>TEXT(Ecommerce_Sales[[#This Row],[Order_Date]],"mmmm")</f>
        <v>September</v>
      </c>
      <c r="K2531" s="1" t="s">
        <v>1992</v>
      </c>
      <c r="L2531" s="1" t="s">
        <v>7655</v>
      </c>
      <c r="M2531" s="1" t="s">
        <v>2026</v>
      </c>
      <c r="N2531" s="1" t="s">
        <v>1978</v>
      </c>
      <c r="O2531" s="3">
        <v>1077</v>
      </c>
      <c r="P2531">
        <v>5</v>
      </c>
      <c r="Q2531" s="3">
        <v>5385</v>
      </c>
      <c r="R2531" s="1" t="s">
        <v>2012</v>
      </c>
      <c r="S2531" s="3">
        <v>601</v>
      </c>
      <c r="U2531" t="str">
        <f>IF(Ecommerce_Sales[[#This Row],[Delivery_Time_Days]]&gt;7,"Delay",IF(Ecommerce_Sales[[#This Row],[Delivery_Time_Days]] = 0,"No delivery",IF(Ecommerce_Sales[[#This Row],[Delivery_Time_Days]]&lt;=7,"On-time")))</f>
        <v>No delivery</v>
      </c>
      <c r="V2531" s="7">
        <f>Ecommerce_Sales[[#This Row],[Profit]]/Ecommerce_Sales[[#This Row],[Total_Price]]</f>
        <v>0.35004642525533891</v>
      </c>
      <c r="W2531" s="3">
        <v>1885</v>
      </c>
      <c r="X2531" s="3"/>
    </row>
    <row r="2532" spans="1:24" x14ac:dyDescent="0.25">
      <c r="A2532" s="1" t="s">
        <v>7656</v>
      </c>
      <c r="B2532" s="1" t="s">
        <v>1027</v>
      </c>
      <c r="C2532" s="1" t="s">
        <v>1028</v>
      </c>
      <c r="D2532" s="1" t="s">
        <v>5477</v>
      </c>
      <c r="E2532" s="1" t="s">
        <v>2005</v>
      </c>
      <c r="F2532" s="2">
        <v>45656</v>
      </c>
      <c r="G2532" s="2">
        <v>45082</v>
      </c>
      <c r="H2532" s="2" t="str">
        <f>TEXT(Ecommerce_Sales[[#This Row],[Order_Date]],"mmmm")</f>
        <v>June</v>
      </c>
      <c r="I2532" s="2" t="str">
        <f>TEXT(Ecommerce_Sales[[#This Row],[Order_Date]],"yyyy")</f>
        <v>2023</v>
      </c>
      <c r="J2532" s="2" t="str">
        <f>TEXT(Ecommerce_Sales[[#This Row],[Order_Date]],"mmmm")</f>
        <v>June</v>
      </c>
      <c r="K2532" s="1" t="s">
        <v>1947</v>
      </c>
      <c r="L2532" s="1" t="s">
        <v>7657</v>
      </c>
      <c r="M2532" s="1" t="s">
        <v>2247</v>
      </c>
      <c r="N2532" s="1" t="s">
        <v>1957</v>
      </c>
      <c r="O2532" s="3">
        <v>966</v>
      </c>
      <c r="P2532">
        <v>2</v>
      </c>
      <c r="Q2532" s="3">
        <v>1931</v>
      </c>
      <c r="R2532" s="1" t="s">
        <v>2008</v>
      </c>
      <c r="S2532" s="3">
        <v>275</v>
      </c>
      <c r="T2532">
        <v>4</v>
      </c>
      <c r="U2532" t="str">
        <f>IF(Ecommerce_Sales[[#This Row],[Delivery_Time_Days]]&gt;7,"Delay",IF(Ecommerce_Sales[[#This Row],[Delivery_Time_Days]] = 0,"No delivery",IF(Ecommerce_Sales[[#This Row],[Delivery_Time_Days]]&lt;=7,"On-time")))</f>
        <v>On-time</v>
      </c>
      <c r="V2532" s="7">
        <f>Ecommerce_Sales[[#This Row],[Profit]]/Ecommerce_Sales[[#This Row],[Total_Price]]</f>
        <v>0.15018125323666495</v>
      </c>
      <c r="W2532" s="3">
        <v>290</v>
      </c>
      <c r="X2532" s="3"/>
    </row>
    <row r="2533" spans="1:24" x14ac:dyDescent="0.25">
      <c r="A2533" s="1" t="s">
        <v>7658</v>
      </c>
      <c r="B2533" s="1" t="s">
        <v>1598</v>
      </c>
      <c r="C2533" s="1" t="s">
        <v>1599</v>
      </c>
      <c r="D2533" s="1" t="s">
        <v>2147</v>
      </c>
      <c r="E2533" s="1" t="s">
        <v>1954</v>
      </c>
      <c r="F2533" s="2">
        <v>45265</v>
      </c>
      <c r="G2533" s="2">
        <v>45425</v>
      </c>
      <c r="H2533" s="2" t="str">
        <f>TEXT(Ecommerce_Sales[[#This Row],[Order_Date]],"mmmm")</f>
        <v>May</v>
      </c>
      <c r="I2533" s="2" t="str">
        <f>TEXT(Ecommerce_Sales[[#This Row],[Order_Date]],"yyyy")</f>
        <v>2024</v>
      </c>
      <c r="J2533" s="2" t="str">
        <f>TEXT(Ecommerce_Sales[[#This Row],[Order_Date]],"mmmm")</f>
        <v>May</v>
      </c>
      <c r="K2533" s="1" t="s">
        <v>1947</v>
      </c>
      <c r="L2533" s="1" t="s">
        <v>5881</v>
      </c>
      <c r="M2533" s="1" t="s">
        <v>1983</v>
      </c>
      <c r="N2533" s="1" t="s">
        <v>1950</v>
      </c>
      <c r="O2533" s="3">
        <v>632</v>
      </c>
      <c r="P2533">
        <v>2</v>
      </c>
      <c r="Q2533" s="3">
        <v>1264</v>
      </c>
      <c r="R2533" s="1" t="s">
        <v>1958</v>
      </c>
      <c r="S2533" s="3">
        <v>131</v>
      </c>
      <c r="T2533">
        <v>9</v>
      </c>
      <c r="U2533" t="str">
        <f>IF(Ecommerce_Sales[[#This Row],[Delivery_Time_Days]]&gt;7,"Delay",IF(Ecommerce_Sales[[#This Row],[Delivery_Time_Days]] = 0,"No delivery",IF(Ecommerce_Sales[[#This Row],[Delivery_Time_Days]]&lt;=7,"On-time")))</f>
        <v>Delay</v>
      </c>
      <c r="V2533" s="7">
        <f>Ecommerce_Sales[[#This Row],[Profit]]/Ecommerce_Sales[[#This Row],[Total_Price]]</f>
        <v>0.40031645569620256</v>
      </c>
      <c r="W2533" s="3">
        <v>506</v>
      </c>
      <c r="X2533" s="3"/>
    </row>
    <row r="2534" spans="1:24" x14ac:dyDescent="0.25">
      <c r="A2534" s="1" t="s">
        <v>7659</v>
      </c>
      <c r="B2534" s="1" t="s">
        <v>1201</v>
      </c>
      <c r="C2534" s="1" t="s">
        <v>1202</v>
      </c>
      <c r="D2534" s="1" t="s">
        <v>3059</v>
      </c>
      <c r="E2534" s="1" t="s">
        <v>1946</v>
      </c>
      <c r="F2534" s="2">
        <v>45015</v>
      </c>
      <c r="G2534" s="2">
        <v>45248</v>
      </c>
      <c r="H2534" s="2" t="str">
        <f>TEXT(Ecommerce_Sales[[#This Row],[Order_Date]],"mmmm")</f>
        <v>November</v>
      </c>
      <c r="I2534" s="2" t="str">
        <f>TEXT(Ecommerce_Sales[[#This Row],[Order_Date]],"yyyy")</f>
        <v>2023</v>
      </c>
      <c r="J2534" s="2" t="str">
        <f>TEXT(Ecommerce_Sales[[#This Row],[Order_Date]],"mmmm")</f>
        <v>November</v>
      </c>
      <c r="K2534" s="1" t="s">
        <v>1992</v>
      </c>
      <c r="L2534" s="1" t="s">
        <v>3990</v>
      </c>
      <c r="M2534" s="1" t="s">
        <v>1983</v>
      </c>
      <c r="N2534" s="1" t="s">
        <v>1950</v>
      </c>
      <c r="O2534" s="3">
        <v>497</v>
      </c>
      <c r="P2534">
        <v>6</v>
      </c>
      <c r="Q2534" s="3">
        <v>2982</v>
      </c>
      <c r="R2534" s="1" t="s">
        <v>1951</v>
      </c>
      <c r="S2534" s="3">
        <v>180</v>
      </c>
      <c r="U2534" t="str">
        <f>IF(Ecommerce_Sales[[#This Row],[Delivery_Time_Days]]&gt;7,"Delay",IF(Ecommerce_Sales[[#This Row],[Delivery_Time_Days]] = 0,"No delivery",IF(Ecommerce_Sales[[#This Row],[Delivery_Time_Days]]&lt;=7,"On-time")))</f>
        <v>No delivery</v>
      </c>
      <c r="V2534" s="7">
        <f>Ecommerce_Sales[[#This Row],[Profit]]/Ecommerce_Sales[[#This Row],[Total_Price]]</f>
        <v>0.40006706908115358</v>
      </c>
      <c r="W2534" s="3">
        <v>1193</v>
      </c>
      <c r="X2534" s="3"/>
    </row>
    <row r="2535" spans="1:24" x14ac:dyDescent="0.25">
      <c r="A2535" s="1" t="s">
        <v>7660</v>
      </c>
      <c r="B2535" s="1" t="s">
        <v>756</v>
      </c>
      <c r="C2535" s="1" t="s">
        <v>757</v>
      </c>
      <c r="D2535" s="1" t="s">
        <v>3668</v>
      </c>
      <c r="E2535" s="1" t="s">
        <v>1996</v>
      </c>
      <c r="F2535" s="2">
        <v>45095</v>
      </c>
      <c r="G2535" s="2">
        <v>45610</v>
      </c>
      <c r="H2535" s="2" t="str">
        <f>TEXT(Ecommerce_Sales[[#This Row],[Order_Date]],"mmmm")</f>
        <v>November</v>
      </c>
      <c r="I2535" s="2" t="str">
        <f>TEXT(Ecommerce_Sales[[#This Row],[Order_Date]],"yyyy")</f>
        <v>2024</v>
      </c>
      <c r="J2535" s="2" t="str">
        <f>TEXT(Ecommerce_Sales[[#This Row],[Order_Date]],"mmmm")</f>
        <v>November</v>
      </c>
      <c r="K2535" s="1" t="s">
        <v>1947</v>
      </c>
      <c r="L2535" s="1" t="s">
        <v>5230</v>
      </c>
      <c r="M2535" s="1" t="s">
        <v>2104</v>
      </c>
      <c r="N2535" s="1" t="s">
        <v>1978</v>
      </c>
      <c r="O2535" s="3">
        <v>1213</v>
      </c>
      <c r="P2535">
        <v>4</v>
      </c>
      <c r="Q2535" s="3">
        <v>4853</v>
      </c>
      <c r="R2535" s="1" t="s">
        <v>1958</v>
      </c>
      <c r="S2535" s="3">
        <v>654</v>
      </c>
      <c r="T2535">
        <v>6</v>
      </c>
      <c r="U2535" t="str">
        <f>IF(Ecommerce_Sales[[#This Row],[Delivery_Time_Days]]&gt;7,"Delay",IF(Ecommerce_Sales[[#This Row],[Delivery_Time_Days]] = 0,"No delivery",IF(Ecommerce_Sales[[#This Row],[Delivery_Time_Days]]&lt;=7,"On-time")))</f>
        <v>On-time</v>
      </c>
      <c r="V2535" s="7">
        <f>Ecommerce_Sales[[#This Row],[Profit]]/Ecommerce_Sales[[#This Row],[Total_Price]]</f>
        <v>0.35009272614877396</v>
      </c>
      <c r="W2535" s="3">
        <v>1699</v>
      </c>
      <c r="X2535" s="3"/>
    </row>
    <row r="2536" spans="1:24" x14ac:dyDescent="0.25">
      <c r="A2536" s="1" t="s">
        <v>7661</v>
      </c>
      <c r="B2536" s="1" t="s">
        <v>202</v>
      </c>
      <c r="C2536" s="1" t="s">
        <v>203</v>
      </c>
      <c r="D2536" s="1" t="s">
        <v>3534</v>
      </c>
      <c r="E2536" s="1" t="s">
        <v>1954</v>
      </c>
      <c r="F2536" s="2">
        <v>45318</v>
      </c>
      <c r="G2536" s="2">
        <v>45489</v>
      </c>
      <c r="H2536" s="2" t="str">
        <f>TEXT(Ecommerce_Sales[[#This Row],[Order_Date]],"mmmm")</f>
        <v>July</v>
      </c>
      <c r="I2536" s="2" t="str">
        <f>TEXT(Ecommerce_Sales[[#This Row],[Order_Date]],"yyyy")</f>
        <v>2024</v>
      </c>
      <c r="J2536" s="2" t="str">
        <f>TEXT(Ecommerce_Sales[[#This Row],[Order_Date]],"mmmm")</f>
        <v>July</v>
      </c>
      <c r="K2536" s="1" t="s">
        <v>1947</v>
      </c>
      <c r="L2536" s="1" t="s">
        <v>7662</v>
      </c>
      <c r="M2536" s="1" t="s">
        <v>2002</v>
      </c>
      <c r="N2536" s="1" t="s">
        <v>1989</v>
      </c>
      <c r="O2536" s="3">
        <v>665</v>
      </c>
      <c r="P2536">
        <v>5</v>
      </c>
      <c r="Q2536" s="3">
        <v>3324</v>
      </c>
      <c r="R2536" s="1" t="s">
        <v>1951</v>
      </c>
      <c r="S2536" s="3">
        <v>288</v>
      </c>
      <c r="T2536">
        <v>2</v>
      </c>
      <c r="U2536" t="str">
        <f>IF(Ecommerce_Sales[[#This Row],[Delivery_Time_Days]]&gt;7,"Delay",IF(Ecommerce_Sales[[#This Row],[Delivery_Time_Days]] = 0,"No delivery",IF(Ecommerce_Sales[[#This Row],[Delivery_Time_Days]]&lt;=7,"On-time")))</f>
        <v>On-time</v>
      </c>
      <c r="V2536" s="7">
        <f>Ecommerce_Sales[[#This Row],[Profit]]/Ecommerce_Sales[[#This Row],[Total_Price]]</f>
        <v>0.25</v>
      </c>
      <c r="W2536" s="3">
        <v>831</v>
      </c>
      <c r="X2536" s="3"/>
    </row>
    <row r="2537" spans="1:24" x14ac:dyDescent="0.25">
      <c r="A2537" s="1" t="s">
        <v>7663</v>
      </c>
      <c r="B2537" s="1" t="s">
        <v>148</v>
      </c>
      <c r="C2537" s="1" t="s">
        <v>149</v>
      </c>
      <c r="D2537" s="1" t="s">
        <v>6393</v>
      </c>
      <c r="E2537" s="1" t="s">
        <v>2005</v>
      </c>
      <c r="F2537" s="2">
        <v>45233</v>
      </c>
      <c r="G2537" s="2">
        <v>45123</v>
      </c>
      <c r="H2537" s="2" t="str">
        <f>TEXT(Ecommerce_Sales[[#This Row],[Order_Date]],"mmmm")</f>
        <v>July</v>
      </c>
      <c r="I2537" s="2" t="str">
        <f>TEXT(Ecommerce_Sales[[#This Row],[Order_Date]],"yyyy")</f>
        <v>2023</v>
      </c>
      <c r="J2537" s="2" t="str">
        <f>TEXT(Ecommerce_Sales[[#This Row],[Order_Date]],"mmmm")</f>
        <v>July</v>
      </c>
      <c r="K2537" s="1" t="s">
        <v>1947</v>
      </c>
      <c r="L2537" s="1" t="s">
        <v>7664</v>
      </c>
      <c r="M2537" s="1" t="s">
        <v>2104</v>
      </c>
      <c r="N2537" s="1" t="s">
        <v>1978</v>
      </c>
      <c r="O2537" s="3">
        <v>894</v>
      </c>
      <c r="P2537">
        <v>6</v>
      </c>
      <c r="Q2537" s="3">
        <v>5365</v>
      </c>
      <c r="R2537" s="1" t="s">
        <v>1958</v>
      </c>
      <c r="S2537" s="3">
        <v>762</v>
      </c>
      <c r="T2537">
        <v>2</v>
      </c>
      <c r="U2537" t="str">
        <f>IF(Ecommerce_Sales[[#This Row],[Delivery_Time_Days]]&gt;7,"Delay",IF(Ecommerce_Sales[[#This Row],[Delivery_Time_Days]] = 0,"No delivery",IF(Ecommerce_Sales[[#This Row],[Delivery_Time_Days]]&lt;=7,"On-time")))</f>
        <v>On-time</v>
      </c>
      <c r="V2537" s="7">
        <f>Ecommerce_Sales[[#This Row],[Profit]]/Ecommerce_Sales[[#This Row],[Total_Price]]</f>
        <v>0.35004659832246038</v>
      </c>
      <c r="W2537" s="3">
        <v>1878</v>
      </c>
      <c r="X2537" s="3"/>
    </row>
    <row r="2538" spans="1:24" x14ac:dyDescent="0.25">
      <c r="A2538" s="1" t="s">
        <v>7665</v>
      </c>
      <c r="B2538" s="1" t="s">
        <v>409</v>
      </c>
      <c r="C2538" s="1" t="s">
        <v>410</v>
      </c>
      <c r="D2538" s="1" t="s">
        <v>3886</v>
      </c>
      <c r="E2538" s="1" t="s">
        <v>1996</v>
      </c>
      <c r="F2538" s="2">
        <v>45563</v>
      </c>
      <c r="G2538" s="2">
        <v>45008</v>
      </c>
      <c r="H2538" s="2" t="str">
        <f>TEXT(Ecommerce_Sales[[#This Row],[Order_Date]],"mmmm")</f>
        <v>March</v>
      </c>
      <c r="I2538" s="2" t="str">
        <f>TEXT(Ecommerce_Sales[[#This Row],[Order_Date]],"yyyy")</f>
        <v>2023</v>
      </c>
      <c r="J2538" s="2" t="str">
        <f>TEXT(Ecommerce_Sales[[#This Row],[Order_Date]],"mmmm")</f>
        <v>March</v>
      </c>
      <c r="K2538" s="1" t="s">
        <v>1947</v>
      </c>
      <c r="L2538" s="1" t="s">
        <v>7666</v>
      </c>
      <c r="M2538" s="1" t="s">
        <v>2054</v>
      </c>
      <c r="N2538" s="1" t="s">
        <v>1957</v>
      </c>
      <c r="O2538" s="3">
        <v>479</v>
      </c>
      <c r="P2538">
        <v>4</v>
      </c>
      <c r="Q2538" s="3">
        <v>1918</v>
      </c>
      <c r="R2538" s="1" t="s">
        <v>1958</v>
      </c>
      <c r="S2538" s="3">
        <v>237</v>
      </c>
      <c r="T2538">
        <v>6</v>
      </c>
      <c r="U2538" t="str">
        <f>IF(Ecommerce_Sales[[#This Row],[Delivery_Time_Days]]&gt;7,"Delay",IF(Ecommerce_Sales[[#This Row],[Delivery_Time_Days]] = 0,"No delivery",IF(Ecommerce_Sales[[#This Row],[Delivery_Time_Days]]&lt;=7,"On-time")))</f>
        <v>On-time</v>
      </c>
      <c r="V2538" s="7">
        <f>Ecommerce_Sales[[#This Row],[Profit]]/Ecommerce_Sales[[#This Row],[Total_Price]]</f>
        <v>0.15015641293013557</v>
      </c>
      <c r="W2538" s="3">
        <v>288</v>
      </c>
      <c r="X2538" s="3"/>
    </row>
    <row r="2539" spans="1:24" x14ac:dyDescent="0.25">
      <c r="A2539" s="1" t="s">
        <v>7667</v>
      </c>
      <c r="B2539" s="1" t="s">
        <v>1687</v>
      </c>
      <c r="C2539" s="1" t="s">
        <v>1688</v>
      </c>
      <c r="D2539" s="1" t="s">
        <v>3873</v>
      </c>
      <c r="E2539" s="1" t="s">
        <v>1946</v>
      </c>
      <c r="F2539" s="2">
        <v>45618</v>
      </c>
      <c r="G2539" s="2">
        <v>45142</v>
      </c>
      <c r="H2539" s="2" t="str">
        <f>TEXT(Ecommerce_Sales[[#This Row],[Order_Date]],"mmmm")</f>
        <v>August</v>
      </c>
      <c r="I2539" s="2" t="str">
        <f>TEXT(Ecommerce_Sales[[#This Row],[Order_Date]],"yyyy")</f>
        <v>2023</v>
      </c>
      <c r="J2539" s="2" t="str">
        <f>TEXT(Ecommerce_Sales[[#This Row],[Order_Date]],"mmmm")</f>
        <v>August</v>
      </c>
      <c r="K2539" s="1" t="s">
        <v>1986</v>
      </c>
      <c r="L2539" s="1" t="s">
        <v>7668</v>
      </c>
      <c r="M2539" s="1" t="s">
        <v>1956</v>
      </c>
      <c r="N2539" s="1" t="s">
        <v>1957</v>
      </c>
      <c r="O2539" s="3">
        <v>205</v>
      </c>
      <c r="P2539">
        <v>1</v>
      </c>
      <c r="Q2539" s="3">
        <v>205</v>
      </c>
      <c r="R2539" s="1" t="s">
        <v>1951</v>
      </c>
      <c r="S2539" s="3">
        <v>24</v>
      </c>
      <c r="U2539" t="str">
        <f>IF(Ecommerce_Sales[[#This Row],[Delivery_Time_Days]]&gt;7,"Delay",IF(Ecommerce_Sales[[#This Row],[Delivery_Time_Days]] = 0,"No delivery",IF(Ecommerce_Sales[[#This Row],[Delivery_Time_Days]]&lt;=7,"On-time")))</f>
        <v>No delivery</v>
      </c>
      <c r="V2539" s="7">
        <f>Ecommerce_Sales[[#This Row],[Profit]]/Ecommerce_Sales[[#This Row],[Total_Price]]</f>
        <v>0.15121951219512195</v>
      </c>
      <c r="W2539" s="3">
        <v>31</v>
      </c>
      <c r="X2539" s="3"/>
    </row>
    <row r="2540" spans="1:24" x14ac:dyDescent="0.25">
      <c r="A2540" s="1" t="s">
        <v>7669</v>
      </c>
      <c r="B2540" s="1" t="s">
        <v>1689</v>
      </c>
      <c r="C2540" s="1" t="s">
        <v>572</v>
      </c>
      <c r="D2540" s="1" t="s">
        <v>3996</v>
      </c>
      <c r="E2540" s="1" t="s">
        <v>2005</v>
      </c>
      <c r="F2540" s="2">
        <v>45441</v>
      </c>
      <c r="G2540" s="2">
        <v>45174</v>
      </c>
      <c r="H2540" s="2" t="str">
        <f>TEXT(Ecommerce_Sales[[#This Row],[Order_Date]],"mmmm")</f>
        <v>September</v>
      </c>
      <c r="I2540" s="2" t="str">
        <f>TEXT(Ecommerce_Sales[[#This Row],[Order_Date]],"yyyy")</f>
        <v>2023</v>
      </c>
      <c r="J2540" s="2" t="str">
        <f>TEXT(Ecommerce_Sales[[#This Row],[Order_Date]],"mmmm")</f>
        <v>September</v>
      </c>
      <c r="K2540" s="1" t="s">
        <v>1947</v>
      </c>
      <c r="L2540" s="1" t="s">
        <v>7293</v>
      </c>
      <c r="M2540" s="1" t="s">
        <v>2072</v>
      </c>
      <c r="N2540" s="1" t="s">
        <v>1950</v>
      </c>
      <c r="O2540" s="3">
        <v>581</v>
      </c>
      <c r="P2540">
        <v>1</v>
      </c>
      <c r="Q2540" s="3">
        <v>581</v>
      </c>
      <c r="R2540" s="1" t="s">
        <v>1958</v>
      </c>
      <c r="S2540" s="3">
        <v>62</v>
      </c>
      <c r="T2540">
        <v>10</v>
      </c>
      <c r="U2540" t="str">
        <f>IF(Ecommerce_Sales[[#This Row],[Delivery_Time_Days]]&gt;7,"Delay",IF(Ecommerce_Sales[[#This Row],[Delivery_Time_Days]] = 0,"No delivery",IF(Ecommerce_Sales[[#This Row],[Delivery_Time_Days]]&lt;=7,"On-time")))</f>
        <v>Delay</v>
      </c>
      <c r="V2540" s="7">
        <f>Ecommerce_Sales[[#This Row],[Profit]]/Ecommerce_Sales[[#This Row],[Total_Price]]</f>
        <v>0.3993115318416523</v>
      </c>
      <c r="W2540" s="3">
        <v>232</v>
      </c>
      <c r="X2540" s="3"/>
    </row>
    <row r="2541" spans="1:24" x14ac:dyDescent="0.25">
      <c r="A2541" s="1" t="s">
        <v>7670</v>
      </c>
      <c r="B2541" s="1" t="s">
        <v>1840</v>
      </c>
      <c r="C2541" s="1" t="s">
        <v>1841</v>
      </c>
      <c r="D2541" s="1" t="s">
        <v>6549</v>
      </c>
      <c r="E2541" s="1" t="s">
        <v>1996</v>
      </c>
      <c r="F2541" s="2">
        <v>45239</v>
      </c>
      <c r="G2541" s="2">
        <v>45034</v>
      </c>
      <c r="H2541" s="2" t="str">
        <f>TEXT(Ecommerce_Sales[[#This Row],[Order_Date]],"mmmm")</f>
        <v>April</v>
      </c>
      <c r="I2541" s="2" t="str">
        <f>TEXT(Ecommerce_Sales[[#This Row],[Order_Date]],"yyyy")</f>
        <v>2023</v>
      </c>
      <c r="J2541" s="2" t="str">
        <f>TEXT(Ecommerce_Sales[[#This Row],[Order_Date]],"mmmm")</f>
        <v>April</v>
      </c>
      <c r="K2541" s="1" t="s">
        <v>1947</v>
      </c>
      <c r="L2541" s="1" t="s">
        <v>7671</v>
      </c>
      <c r="M2541" s="1" t="s">
        <v>2002</v>
      </c>
      <c r="N2541" s="1" t="s">
        <v>1989</v>
      </c>
      <c r="O2541" s="3">
        <v>883</v>
      </c>
      <c r="P2541">
        <v>2</v>
      </c>
      <c r="Q2541" s="3">
        <v>1767</v>
      </c>
      <c r="R2541" s="1" t="s">
        <v>1958</v>
      </c>
      <c r="S2541" s="3">
        <v>173</v>
      </c>
      <c r="T2541">
        <v>3</v>
      </c>
      <c r="U2541" t="str">
        <f>IF(Ecommerce_Sales[[#This Row],[Delivery_Time_Days]]&gt;7,"Delay",IF(Ecommerce_Sales[[#This Row],[Delivery_Time_Days]] = 0,"No delivery",IF(Ecommerce_Sales[[#This Row],[Delivery_Time_Days]]&lt;=7,"On-time")))</f>
        <v>On-time</v>
      </c>
      <c r="V2541" s="7">
        <f>Ecommerce_Sales[[#This Row],[Profit]]/Ecommerce_Sales[[#This Row],[Total_Price]]</f>
        <v>0.2501414827391058</v>
      </c>
      <c r="W2541" s="3">
        <v>442</v>
      </c>
      <c r="X2541" s="3"/>
    </row>
    <row r="2542" spans="1:24" x14ac:dyDescent="0.25">
      <c r="A2542" s="1" t="s">
        <v>7672</v>
      </c>
      <c r="B2542" s="1" t="s">
        <v>158</v>
      </c>
      <c r="C2542" s="1" t="s">
        <v>159</v>
      </c>
      <c r="D2542" s="1" t="s">
        <v>2270</v>
      </c>
      <c r="E2542" s="1" t="s">
        <v>1966</v>
      </c>
      <c r="F2542" s="2">
        <v>45267</v>
      </c>
      <c r="G2542" s="2">
        <v>45584</v>
      </c>
      <c r="H2542" s="2" t="str">
        <f>TEXT(Ecommerce_Sales[[#This Row],[Order_Date]],"mmmm")</f>
        <v>October</v>
      </c>
      <c r="I2542" s="2" t="str">
        <f>TEXT(Ecommerce_Sales[[#This Row],[Order_Date]],"yyyy")</f>
        <v>2024</v>
      </c>
      <c r="J2542" s="2" t="str">
        <f>TEXT(Ecommerce_Sales[[#This Row],[Order_Date]],"mmmm")</f>
        <v>October</v>
      </c>
      <c r="K2542" s="1" t="s">
        <v>1947</v>
      </c>
      <c r="L2542" s="1" t="s">
        <v>7673</v>
      </c>
      <c r="M2542" s="1" t="s">
        <v>1983</v>
      </c>
      <c r="N2542" s="1" t="s">
        <v>1950</v>
      </c>
      <c r="O2542" s="3">
        <v>616</v>
      </c>
      <c r="P2542">
        <v>4</v>
      </c>
      <c r="Q2542" s="3">
        <v>2464</v>
      </c>
      <c r="R2542" s="1" t="s">
        <v>1951</v>
      </c>
      <c r="S2542" s="3">
        <v>349</v>
      </c>
      <c r="T2542">
        <v>7</v>
      </c>
      <c r="U2542" t="str">
        <f>IF(Ecommerce_Sales[[#This Row],[Delivery_Time_Days]]&gt;7,"Delay",IF(Ecommerce_Sales[[#This Row],[Delivery_Time_Days]] = 0,"No delivery",IF(Ecommerce_Sales[[#This Row],[Delivery_Time_Days]]&lt;=7,"On-time")))</f>
        <v>On-time</v>
      </c>
      <c r="V2542" s="7">
        <f>Ecommerce_Sales[[#This Row],[Profit]]/Ecommerce_Sales[[#This Row],[Total_Price]]</f>
        <v>0.40016233766233766</v>
      </c>
      <c r="W2542" s="3">
        <v>986</v>
      </c>
      <c r="X2542" s="3"/>
    </row>
    <row r="2543" spans="1:24" x14ac:dyDescent="0.25">
      <c r="A2543" s="1" t="s">
        <v>7674</v>
      </c>
      <c r="B2543" s="1" t="s">
        <v>1311</v>
      </c>
      <c r="C2543" s="1" t="s">
        <v>1312</v>
      </c>
      <c r="D2543" s="1" t="s">
        <v>2940</v>
      </c>
      <c r="E2543" s="1" t="s">
        <v>1996</v>
      </c>
      <c r="F2543" s="2">
        <v>45201</v>
      </c>
      <c r="G2543" s="2">
        <v>45251</v>
      </c>
      <c r="H2543" s="2" t="str">
        <f>TEXT(Ecommerce_Sales[[#This Row],[Order_Date]],"mmmm")</f>
        <v>November</v>
      </c>
      <c r="I2543" s="2" t="str">
        <f>TEXT(Ecommerce_Sales[[#This Row],[Order_Date]],"yyyy")</f>
        <v>2023</v>
      </c>
      <c r="J2543" s="2" t="str">
        <f>TEXT(Ecommerce_Sales[[#This Row],[Order_Date]],"mmmm")</f>
        <v>November</v>
      </c>
      <c r="K2543" s="1" t="s">
        <v>1947</v>
      </c>
      <c r="L2543" s="1" t="s">
        <v>7525</v>
      </c>
      <c r="M2543" s="1" t="s">
        <v>1956</v>
      </c>
      <c r="N2543" s="1" t="s">
        <v>1957</v>
      </c>
      <c r="O2543" s="3">
        <v>16</v>
      </c>
      <c r="P2543">
        <v>7</v>
      </c>
      <c r="Q2543" s="3">
        <v>114</v>
      </c>
      <c r="R2543" s="1" t="s">
        <v>1958</v>
      </c>
      <c r="S2543" s="3">
        <v>10</v>
      </c>
      <c r="T2543">
        <v>9</v>
      </c>
      <c r="U2543" t="str">
        <f>IF(Ecommerce_Sales[[#This Row],[Delivery_Time_Days]]&gt;7,"Delay",IF(Ecommerce_Sales[[#This Row],[Delivery_Time_Days]] = 0,"No delivery",IF(Ecommerce_Sales[[#This Row],[Delivery_Time_Days]]&lt;=7,"On-time")))</f>
        <v>Delay</v>
      </c>
      <c r="V2543" s="7">
        <f>Ecommerce_Sales[[#This Row],[Profit]]/Ecommerce_Sales[[#This Row],[Total_Price]]</f>
        <v>0.14912280701754385</v>
      </c>
      <c r="W2543" s="3">
        <v>17</v>
      </c>
      <c r="X2543" s="3"/>
    </row>
    <row r="2544" spans="1:24" x14ac:dyDescent="0.25">
      <c r="A2544" s="1" t="s">
        <v>7675</v>
      </c>
      <c r="B2544" s="1" t="s">
        <v>736</v>
      </c>
      <c r="C2544" s="1" t="s">
        <v>737</v>
      </c>
      <c r="D2544" s="1" t="s">
        <v>3914</v>
      </c>
      <c r="E2544" s="1" t="s">
        <v>1961</v>
      </c>
      <c r="F2544" s="2">
        <v>44980</v>
      </c>
      <c r="G2544" s="2">
        <v>45508</v>
      </c>
      <c r="H2544" s="2" t="str">
        <f>TEXT(Ecommerce_Sales[[#This Row],[Order_Date]],"mmmm")</f>
        <v>August</v>
      </c>
      <c r="I2544" s="2" t="str">
        <f>TEXT(Ecommerce_Sales[[#This Row],[Order_Date]],"yyyy")</f>
        <v>2024</v>
      </c>
      <c r="J2544" s="2" t="str">
        <f>TEXT(Ecommerce_Sales[[#This Row],[Order_Date]],"mmmm")</f>
        <v>August</v>
      </c>
      <c r="K2544" s="1" t="s">
        <v>1947</v>
      </c>
      <c r="L2544" s="1" t="s">
        <v>7676</v>
      </c>
      <c r="M2544" s="1" t="s">
        <v>1998</v>
      </c>
      <c r="N2544" s="1" t="s">
        <v>1973</v>
      </c>
      <c r="O2544" s="3">
        <v>368</v>
      </c>
      <c r="P2544">
        <v>5</v>
      </c>
      <c r="Q2544" s="3">
        <v>1839</v>
      </c>
      <c r="R2544" s="1" t="s">
        <v>1951</v>
      </c>
      <c r="S2544" s="3">
        <v>190</v>
      </c>
      <c r="T2544">
        <v>9</v>
      </c>
      <c r="U2544" t="str">
        <f>IF(Ecommerce_Sales[[#This Row],[Delivery_Time_Days]]&gt;7,"Delay",IF(Ecommerce_Sales[[#This Row],[Delivery_Time_Days]] = 0,"No delivery",IF(Ecommerce_Sales[[#This Row],[Delivery_Time_Days]]&lt;=7,"On-time")))</f>
        <v>Delay</v>
      </c>
      <c r="V2544" s="7">
        <f>Ecommerce_Sales[[#This Row],[Profit]]/Ecommerce_Sales[[#This Row],[Total_Price]]</f>
        <v>0.300163132137031</v>
      </c>
      <c r="W2544" s="3">
        <v>552</v>
      </c>
      <c r="X2544" s="3"/>
    </row>
    <row r="2545" spans="1:24" x14ac:dyDescent="0.25">
      <c r="A2545" s="1" t="s">
        <v>7677</v>
      </c>
      <c r="B2545" s="1" t="s">
        <v>480</v>
      </c>
      <c r="C2545" s="1" t="s">
        <v>481</v>
      </c>
      <c r="D2545" s="1" t="s">
        <v>5189</v>
      </c>
      <c r="E2545" s="1" t="s">
        <v>1961</v>
      </c>
      <c r="F2545" s="2">
        <v>45137</v>
      </c>
      <c r="G2545" s="2">
        <v>45383</v>
      </c>
      <c r="H2545" s="2" t="str">
        <f>TEXT(Ecommerce_Sales[[#This Row],[Order_Date]],"mmmm")</f>
        <v>April</v>
      </c>
      <c r="I2545" s="2" t="str">
        <f>TEXT(Ecommerce_Sales[[#This Row],[Order_Date]],"yyyy")</f>
        <v>2024</v>
      </c>
      <c r="J2545" s="2" t="str">
        <f>TEXT(Ecommerce_Sales[[#This Row],[Order_Date]],"mmmm")</f>
        <v>April</v>
      </c>
      <c r="K2545" s="1" t="s">
        <v>1947</v>
      </c>
      <c r="L2545" s="1" t="s">
        <v>7678</v>
      </c>
      <c r="M2545" s="1" t="s">
        <v>2079</v>
      </c>
      <c r="N2545" s="1" t="s">
        <v>1973</v>
      </c>
      <c r="O2545" s="3">
        <v>256</v>
      </c>
      <c r="P2545">
        <v>2</v>
      </c>
      <c r="Q2545" s="3">
        <v>512</v>
      </c>
      <c r="R2545" s="1" t="s">
        <v>1951</v>
      </c>
      <c r="S2545" s="3">
        <v>72</v>
      </c>
      <c r="T2545">
        <v>9</v>
      </c>
      <c r="U2545" t="str">
        <f>IF(Ecommerce_Sales[[#This Row],[Delivery_Time_Days]]&gt;7,"Delay",IF(Ecommerce_Sales[[#This Row],[Delivery_Time_Days]] = 0,"No delivery",IF(Ecommerce_Sales[[#This Row],[Delivery_Time_Days]]&lt;=7,"On-time")))</f>
        <v>Delay</v>
      </c>
      <c r="V2545" s="7">
        <f>Ecommerce_Sales[[#This Row],[Profit]]/Ecommerce_Sales[[#This Row],[Total_Price]]</f>
        <v>0.30078125</v>
      </c>
      <c r="W2545" s="3">
        <v>154</v>
      </c>
      <c r="X2545" s="3"/>
    </row>
    <row r="2546" spans="1:24" x14ac:dyDescent="0.25">
      <c r="A2546" s="1" t="s">
        <v>7679</v>
      </c>
      <c r="B2546" s="1" t="s">
        <v>922</v>
      </c>
      <c r="C2546" s="1" t="s">
        <v>923</v>
      </c>
      <c r="D2546" s="1" t="s">
        <v>2928</v>
      </c>
      <c r="E2546" s="1" t="s">
        <v>1946</v>
      </c>
      <c r="F2546" s="2">
        <v>45122</v>
      </c>
      <c r="G2546" s="2">
        <v>45452</v>
      </c>
      <c r="H2546" s="2" t="str">
        <f>TEXT(Ecommerce_Sales[[#This Row],[Order_Date]],"mmmm")</f>
        <v>June</v>
      </c>
      <c r="I2546" s="2" t="str">
        <f>TEXT(Ecommerce_Sales[[#This Row],[Order_Date]],"yyyy")</f>
        <v>2024</v>
      </c>
      <c r="J2546" s="2" t="str">
        <f>TEXT(Ecommerce_Sales[[#This Row],[Order_Date]],"mmmm")</f>
        <v>June</v>
      </c>
      <c r="K2546" s="1" t="s">
        <v>1992</v>
      </c>
      <c r="L2546" s="1" t="s">
        <v>6760</v>
      </c>
      <c r="M2546" s="1" t="s">
        <v>1998</v>
      </c>
      <c r="N2546" s="1" t="s">
        <v>1973</v>
      </c>
      <c r="O2546" s="3">
        <v>563</v>
      </c>
      <c r="P2546">
        <v>4</v>
      </c>
      <c r="Q2546" s="3">
        <v>2250</v>
      </c>
      <c r="R2546" s="1" t="s">
        <v>1951</v>
      </c>
      <c r="S2546" s="3">
        <v>257</v>
      </c>
      <c r="U2546" t="str">
        <f>IF(Ecommerce_Sales[[#This Row],[Delivery_Time_Days]]&gt;7,"Delay",IF(Ecommerce_Sales[[#This Row],[Delivery_Time_Days]] = 0,"No delivery",IF(Ecommerce_Sales[[#This Row],[Delivery_Time_Days]]&lt;=7,"On-time")))</f>
        <v>No delivery</v>
      </c>
      <c r="V2546" s="7">
        <f>Ecommerce_Sales[[#This Row],[Profit]]/Ecommerce_Sales[[#This Row],[Total_Price]]</f>
        <v>0.3</v>
      </c>
      <c r="W2546" s="3">
        <v>675</v>
      </c>
      <c r="X2546" s="3"/>
    </row>
    <row r="2547" spans="1:24" x14ac:dyDescent="0.25">
      <c r="A2547" s="1" t="s">
        <v>7680</v>
      </c>
      <c r="B2547" s="1" t="s">
        <v>1268</v>
      </c>
      <c r="C2547" s="1" t="s">
        <v>1269</v>
      </c>
      <c r="D2547" s="1" t="s">
        <v>4799</v>
      </c>
      <c r="E2547" s="1" t="s">
        <v>1954</v>
      </c>
      <c r="F2547" s="2">
        <v>45390</v>
      </c>
      <c r="G2547" s="2">
        <v>45176</v>
      </c>
      <c r="H2547" s="2" t="str">
        <f>TEXT(Ecommerce_Sales[[#This Row],[Order_Date]],"mmmm")</f>
        <v>September</v>
      </c>
      <c r="I2547" s="2" t="str">
        <f>TEXT(Ecommerce_Sales[[#This Row],[Order_Date]],"yyyy")</f>
        <v>2023</v>
      </c>
      <c r="J2547" s="2" t="str">
        <f>TEXT(Ecommerce_Sales[[#This Row],[Order_Date]],"mmmm")</f>
        <v>September</v>
      </c>
      <c r="K2547" s="1" t="s">
        <v>1947</v>
      </c>
      <c r="L2547" s="1" t="s">
        <v>7681</v>
      </c>
      <c r="M2547" s="1" t="s">
        <v>2104</v>
      </c>
      <c r="N2547" s="1" t="s">
        <v>1978</v>
      </c>
      <c r="O2547" s="3">
        <v>905</v>
      </c>
      <c r="P2547">
        <v>2</v>
      </c>
      <c r="Q2547" s="3">
        <v>1810</v>
      </c>
      <c r="R2547" s="1" t="s">
        <v>1958</v>
      </c>
      <c r="S2547" s="3">
        <v>98</v>
      </c>
      <c r="T2547">
        <v>4</v>
      </c>
      <c r="U2547" t="str">
        <f>IF(Ecommerce_Sales[[#This Row],[Delivery_Time_Days]]&gt;7,"Delay",IF(Ecommerce_Sales[[#This Row],[Delivery_Time_Days]] = 0,"No delivery",IF(Ecommerce_Sales[[#This Row],[Delivery_Time_Days]]&lt;=7,"On-time")))</f>
        <v>On-time</v>
      </c>
      <c r="V2547" s="7">
        <f>Ecommerce_Sales[[#This Row],[Profit]]/Ecommerce_Sales[[#This Row],[Total_Price]]</f>
        <v>0.35027624309392263</v>
      </c>
      <c r="W2547" s="3">
        <v>634</v>
      </c>
      <c r="X2547" s="3"/>
    </row>
    <row r="2548" spans="1:24" x14ac:dyDescent="0.25">
      <c r="A2548" s="1" t="s">
        <v>7682</v>
      </c>
      <c r="B2548" s="1" t="s">
        <v>1019</v>
      </c>
      <c r="C2548" s="1" t="s">
        <v>1020</v>
      </c>
      <c r="D2548" s="1" t="s">
        <v>6153</v>
      </c>
      <c r="E2548" s="1" t="s">
        <v>1954</v>
      </c>
      <c r="F2548" s="2">
        <v>45350</v>
      </c>
      <c r="G2548" s="2">
        <v>45571</v>
      </c>
      <c r="H2548" s="2" t="str">
        <f>TEXT(Ecommerce_Sales[[#This Row],[Order_Date]],"mmmm")</f>
        <v>October</v>
      </c>
      <c r="I2548" s="2" t="str">
        <f>TEXT(Ecommerce_Sales[[#This Row],[Order_Date]],"yyyy")</f>
        <v>2024</v>
      </c>
      <c r="J2548" s="2" t="str">
        <f>TEXT(Ecommerce_Sales[[#This Row],[Order_Date]],"mmmm")</f>
        <v>October</v>
      </c>
      <c r="K2548" s="1" t="s">
        <v>1986</v>
      </c>
      <c r="L2548" s="1" t="s">
        <v>7683</v>
      </c>
      <c r="M2548" s="1" t="s">
        <v>2247</v>
      </c>
      <c r="N2548" s="1" t="s">
        <v>1957</v>
      </c>
      <c r="O2548" s="3">
        <v>566</v>
      </c>
      <c r="P2548">
        <v>6</v>
      </c>
      <c r="Q2548" s="3">
        <v>3397</v>
      </c>
      <c r="R2548" s="1" t="s">
        <v>1951</v>
      </c>
      <c r="S2548" s="3">
        <v>482</v>
      </c>
      <c r="U2548" t="str">
        <f>IF(Ecommerce_Sales[[#This Row],[Delivery_Time_Days]]&gt;7,"Delay",IF(Ecommerce_Sales[[#This Row],[Delivery_Time_Days]] = 0,"No delivery",IF(Ecommerce_Sales[[#This Row],[Delivery_Time_Days]]&lt;=7,"On-time")))</f>
        <v>No delivery</v>
      </c>
      <c r="V2548" s="7">
        <f>Ecommerce_Sales[[#This Row],[Profit]]/Ecommerce_Sales[[#This Row],[Total_Price]]</f>
        <v>0.15013246982631734</v>
      </c>
      <c r="W2548" s="3">
        <v>510</v>
      </c>
      <c r="X2548" s="3"/>
    </row>
    <row r="2549" spans="1:24" x14ac:dyDescent="0.25">
      <c r="A2549" s="1" t="s">
        <v>7684</v>
      </c>
      <c r="B2549" s="1" t="s">
        <v>910</v>
      </c>
      <c r="C2549" s="1" t="s">
        <v>911</v>
      </c>
      <c r="D2549" s="1" t="s">
        <v>2463</v>
      </c>
      <c r="E2549" s="1" t="s">
        <v>1954</v>
      </c>
      <c r="F2549" s="2">
        <v>45616</v>
      </c>
      <c r="G2549" s="2">
        <v>45564</v>
      </c>
      <c r="H2549" s="2" t="str">
        <f>TEXT(Ecommerce_Sales[[#This Row],[Order_Date]],"mmmm")</f>
        <v>September</v>
      </c>
      <c r="I2549" s="2" t="str">
        <f>TEXT(Ecommerce_Sales[[#This Row],[Order_Date]],"yyyy")</f>
        <v>2024</v>
      </c>
      <c r="J2549" s="2" t="str">
        <f>TEXT(Ecommerce_Sales[[#This Row],[Order_Date]],"mmmm")</f>
        <v>September</v>
      </c>
      <c r="K2549" s="1" t="s">
        <v>1947</v>
      </c>
      <c r="L2549" s="1" t="s">
        <v>7543</v>
      </c>
      <c r="M2549" s="1" t="s">
        <v>2065</v>
      </c>
      <c r="N2549" s="1" t="s">
        <v>1978</v>
      </c>
      <c r="O2549" s="3">
        <v>137</v>
      </c>
      <c r="P2549">
        <v>1</v>
      </c>
      <c r="Q2549" s="3">
        <v>137</v>
      </c>
      <c r="R2549" s="1" t="s">
        <v>1958</v>
      </c>
      <c r="S2549" s="3">
        <v>15</v>
      </c>
      <c r="T2549">
        <v>2</v>
      </c>
      <c r="U2549" t="str">
        <f>IF(Ecommerce_Sales[[#This Row],[Delivery_Time_Days]]&gt;7,"Delay",IF(Ecommerce_Sales[[#This Row],[Delivery_Time_Days]] = 0,"No delivery",IF(Ecommerce_Sales[[#This Row],[Delivery_Time_Days]]&lt;=7,"On-time")))</f>
        <v>On-time</v>
      </c>
      <c r="V2549" s="7">
        <f>Ecommerce_Sales[[#This Row],[Profit]]/Ecommerce_Sales[[#This Row],[Total_Price]]</f>
        <v>0.35036496350364965</v>
      </c>
      <c r="W2549" s="3">
        <v>48</v>
      </c>
      <c r="X2549" s="3"/>
    </row>
    <row r="2550" spans="1:24" x14ac:dyDescent="0.25">
      <c r="A2550" s="1" t="s">
        <v>7685</v>
      </c>
      <c r="B2550" s="1" t="s">
        <v>1876</v>
      </c>
      <c r="C2550" s="1" t="s">
        <v>1877</v>
      </c>
      <c r="D2550" s="1" t="s">
        <v>5466</v>
      </c>
      <c r="E2550" s="1" t="s">
        <v>1966</v>
      </c>
      <c r="F2550" s="2">
        <v>45114</v>
      </c>
      <c r="G2550" s="2">
        <v>45105</v>
      </c>
      <c r="H2550" s="2" t="str">
        <f>TEXT(Ecommerce_Sales[[#This Row],[Order_Date]],"mmmm")</f>
        <v>June</v>
      </c>
      <c r="I2550" s="2" t="str">
        <f>TEXT(Ecommerce_Sales[[#This Row],[Order_Date]],"yyyy")</f>
        <v>2023</v>
      </c>
      <c r="J2550" s="2" t="str">
        <f>TEXT(Ecommerce_Sales[[#This Row],[Order_Date]],"mmmm")</f>
        <v>June</v>
      </c>
      <c r="K2550" s="1" t="s">
        <v>1947</v>
      </c>
      <c r="L2550" s="1" t="s">
        <v>7686</v>
      </c>
      <c r="M2550" s="1" t="s">
        <v>2026</v>
      </c>
      <c r="N2550" s="1" t="s">
        <v>1978</v>
      </c>
      <c r="O2550" s="3">
        <v>470</v>
      </c>
      <c r="P2550">
        <v>4</v>
      </c>
      <c r="Q2550" s="3">
        <v>1881</v>
      </c>
      <c r="R2550" s="1" t="s">
        <v>2008</v>
      </c>
      <c r="S2550" s="3">
        <v>185</v>
      </c>
      <c r="T2550">
        <v>2</v>
      </c>
      <c r="U2550" t="str">
        <f>IF(Ecommerce_Sales[[#This Row],[Delivery_Time_Days]]&gt;7,"Delay",IF(Ecommerce_Sales[[#This Row],[Delivery_Time_Days]] = 0,"No delivery",IF(Ecommerce_Sales[[#This Row],[Delivery_Time_Days]]&lt;=7,"On-time")))</f>
        <v>On-time</v>
      </c>
      <c r="V2550" s="7">
        <f>Ecommerce_Sales[[#This Row],[Profit]]/Ecommerce_Sales[[#This Row],[Total_Price]]</f>
        <v>0.34981392876129719</v>
      </c>
      <c r="W2550" s="3">
        <v>658</v>
      </c>
      <c r="X2550" s="3"/>
    </row>
    <row r="2551" spans="1:24" x14ac:dyDescent="0.25">
      <c r="A2551" s="1" t="s">
        <v>7687</v>
      </c>
      <c r="B2551" s="1" t="s">
        <v>1551</v>
      </c>
      <c r="C2551" s="1" t="s">
        <v>1552</v>
      </c>
      <c r="D2551" s="1" t="s">
        <v>6398</v>
      </c>
      <c r="E2551" s="1" t="s">
        <v>2005</v>
      </c>
      <c r="F2551" s="2">
        <v>45524</v>
      </c>
      <c r="G2551" s="2">
        <v>45114</v>
      </c>
      <c r="H2551" s="2" t="str">
        <f>TEXT(Ecommerce_Sales[[#This Row],[Order_Date]],"mmmm")</f>
        <v>July</v>
      </c>
      <c r="I2551" s="2" t="str">
        <f>TEXT(Ecommerce_Sales[[#This Row],[Order_Date]],"yyyy")</f>
        <v>2023</v>
      </c>
      <c r="J2551" s="2" t="str">
        <f>TEXT(Ecommerce_Sales[[#This Row],[Order_Date]],"mmmm")</f>
        <v>July</v>
      </c>
      <c r="K2551" s="1" t="s">
        <v>1947</v>
      </c>
      <c r="L2551" s="1" t="s">
        <v>7042</v>
      </c>
      <c r="M2551" s="1" t="s">
        <v>1983</v>
      </c>
      <c r="N2551" s="1" t="s">
        <v>1950</v>
      </c>
      <c r="O2551" s="3">
        <v>310</v>
      </c>
      <c r="P2551">
        <v>3</v>
      </c>
      <c r="Q2551" s="3">
        <v>929</v>
      </c>
      <c r="R2551" s="1" t="s">
        <v>1958</v>
      </c>
      <c r="S2551" s="3">
        <v>123</v>
      </c>
      <c r="T2551">
        <v>10</v>
      </c>
      <c r="U2551" t="str">
        <f>IF(Ecommerce_Sales[[#This Row],[Delivery_Time_Days]]&gt;7,"Delay",IF(Ecommerce_Sales[[#This Row],[Delivery_Time_Days]] = 0,"No delivery",IF(Ecommerce_Sales[[#This Row],[Delivery_Time_Days]]&lt;=7,"On-time")))</f>
        <v>Delay</v>
      </c>
      <c r="V2551" s="7">
        <f>Ecommerce_Sales[[#This Row],[Profit]]/Ecommerce_Sales[[#This Row],[Total_Price]]</f>
        <v>0.39935414424111948</v>
      </c>
      <c r="W2551" s="3">
        <v>371</v>
      </c>
      <c r="X2551" s="3"/>
    </row>
    <row r="2552" spans="1:24" x14ac:dyDescent="0.25">
      <c r="A2552" s="1" t="s">
        <v>7688</v>
      </c>
      <c r="B2552" s="1" t="s">
        <v>378</v>
      </c>
      <c r="C2552" s="1" t="s">
        <v>1901</v>
      </c>
      <c r="D2552" s="1" t="s">
        <v>7689</v>
      </c>
      <c r="E2552" s="1" t="s">
        <v>2005</v>
      </c>
      <c r="F2552" s="2">
        <v>45535</v>
      </c>
      <c r="G2552" s="2">
        <v>45028</v>
      </c>
      <c r="H2552" s="2" t="str">
        <f>TEXT(Ecommerce_Sales[[#This Row],[Order_Date]],"mmmm")</f>
        <v>April</v>
      </c>
      <c r="I2552" s="2" t="str">
        <f>TEXT(Ecommerce_Sales[[#This Row],[Order_Date]],"yyyy")</f>
        <v>2023</v>
      </c>
      <c r="J2552" s="2" t="str">
        <f>TEXT(Ecommerce_Sales[[#This Row],[Order_Date]],"mmmm")</f>
        <v>April</v>
      </c>
      <c r="K2552" s="1" t="s">
        <v>1986</v>
      </c>
      <c r="L2552" s="1" t="s">
        <v>3796</v>
      </c>
      <c r="M2552" s="1" t="s">
        <v>2079</v>
      </c>
      <c r="N2552" s="1" t="s">
        <v>1973</v>
      </c>
      <c r="O2552" s="3">
        <v>687</v>
      </c>
      <c r="P2552">
        <v>2</v>
      </c>
      <c r="Q2552" s="3">
        <v>1373</v>
      </c>
      <c r="R2552" s="1" t="s">
        <v>1958</v>
      </c>
      <c r="S2552" s="3">
        <v>138</v>
      </c>
      <c r="U2552" t="str">
        <f>IF(Ecommerce_Sales[[#This Row],[Delivery_Time_Days]]&gt;7,"Delay",IF(Ecommerce_Sales[[#This Row],[Delivery_Time_Days]] = 0,"No delivery",IF(Ecommerce_Sales[[#This Row],[Delivery_Time_Days]]&lt;=7,"On-time")))</f>
        <v>No delivery</v>
      </c>
      <c r="V2552" s="7">
        <f>Ecommerce_Sales[[#This Row],[Profit]]/Ecommerce_Sales[[#This Row],[Total_Price]]</f>
        <v>0.30007283321194467</v>
      </c>
      <c r="W2552" s="3">
        <v>412</v>
      </c>
      <c r="X2552" s="3"/>
    </row>
    <row r="2553" spans="1:24" x14ac:dyDescent="0.25">
      <c r="A2553" s="1" t="s">
        <v>7690</v>
      </c>
      <c r="B2553" s="1" t="s">
        <v>28</v>
      </c>
      <c r="C2553" s="1" t="s">
        <v>29</v>
      </c>
      <c r="D2553" s="1" t="s">
        <v>2508</v>
      </c>
      <c r="E2553" s="1" t="s">
        <v>1954</v>
      </c>
      <c r="F2553" s="2">
        <v>45332</v>
      </c>
      <c r="G2553" s="2">
        <v>45503</v>
      </c>
      <c r="H2553" s="2" t="str">
        <f>TEXT(Ecommerce_Sales[[#This Row],[Order_Date]],"mmmm")</f>
        <v>July</v>
      </c>
      <c r="I2553" s="2" t="str">
        <f>TEXT(Ecommerce_Sales[[#This Row],[Order_Date]],"yyyy")</f>
        <v>2024</v>
      </c>
      <c r="J2553" s="2" t="str">
        <f>TEXT(Ecommerce_Sales[[#This Row],[Order_Date]],"mmmm")</f>
        <v>July</v>
      </c>
      <c r="K2553" s="1" t="s">
        <v>1947</v>
      </c>
      <c r="L2553" s="1" t="s">
        <v>7691</v>
      </c>
      <c r="M2553" s="1" t="s">
        <v>1988</v>
      </c>
      <c r="N2553" s="1" t="s">
        <v>1989</v>
      </c>
      <c r="O2553" s="3">
        <v>706</v>
      </c>
      <c r="P2553">
        <v>3</v>
      </c>
      <c r="Q2553" s="3">
        <v>2117</v>
      </c>
      <c r="R2553" s="1" t="s">
        <v>1951</v>
      </c>
      <c r="S2553" s="3">
        <v>163</v>
      </c>
      <c r="T2553">
        <v>8</v>
      </c>
      <c r="U2553" t="str">
        <f>IF(Ecommerce_Sales[[#This Row],[Delivery_Time_Days]]&gt;7,"Delay",IF(Ecommerce_Sales[[#This Row],[Delivery_Time_Days]] = 0,"No delivery",IF(Ecommerce_Sales[[#This Row],[Delivery_Time_Days]]&lt;=7,"On-time")))</f>
        <v>Delay</v>
      </c>
      <c r="V2553" s="7">
        <f>Ecommerce_Sales[[#This Row],[Profit]]/Ecommerce_Sales[[#This Row],[Total_Price]]</f>
        <v>0.24988190836088806</v>
      </c>
      <c r="W2553" s="3">
        <v>529</v>
      </c>
      <c r="X2553" s="3"/>
    </row>
    <row r="2554" spans="1:24" x14ac:dyDescent="0.25">
      <c r="A2554" s="1" t="s">
        <v>7692</v>
      </c>
      <c r="B2554" s="1" t="s">
        <v>18</v>
      </c>
      <c r="C2554" s="1" t="s">
        <v>19</v>
      </c>
      <c r="D2554" s="1" t="s">
        <v>2181</v>
      </c>
      <c r="E2554" s="1" t="s">
        <v>1946</v>
      </c>
      <c r="F2554" s="2">
        <v>45294</v>
      </c>
      <c r="G2554" s="2">
        <v>45632</v>
      </c>
      <c r="H2554" s="2" t="str">
        <f>TEXT(Ecommerce_Sales[[#This Row],[Order_Date]],"mmmm")</f>
        <v>December</v>
      </c>
      <c r="I2554" s="2" t="str">
        <f>TEXT(Ecommerce_Sales[[#This Row],[Order_Date]],"yyyy")</f>
        <v>2024</v>
      </c>
      <c r="J2554" s="2" t="str">
        <f>TEXT(Ecommerce_Sales[[#This Row],[Order_Date]],"mmmm")</f>
        <v>December</v>
      </c>
      <c r="K2554" s="1" t="s">
        <v>1986</v>
      </c>
      <c r="L2554" s="1" t="s">
        <v>7693</v>
      </c>
      <c r="M2554" s="1" t="s">
        <v>1983</v>
      </c>
      <c r="N2554" s="1" t="s">
        <v>1950</v>
      </c>
      <c r="O2554" s="3">
        <v>631</v>
      </c>
      <c r="P2554">
        <v>6</v>
      </c>
      <c r="Q2554" s="3">
        <v>3785</v>
      </c>
      <c r="R2554" s="1" t="s">
        <v>1958</v>
      </c>
      <c r="S2554" s="3">
        <v>191</v>
      </c>
      <c r="U2554" t="str">
        <f>IF(Ecommerce_Sales[[#This Row],[Delivery_Time_Days]]&gt;7,"Delay",IF(Ecommerce_Sales[[#This Row],[Delivery_Time_Days]] = 0,"No delivery",IF(Ecommerce_Sales[[#This Row],[Delivery_Time_Days]]&lt;=7,"On-time")))</f>
        <v>No delivery</v>
      </c>
      <c r="V2554" s="7">
        <f>Ecommerce_Sales[[#This Row],[Profit]]/Ecommerce_Sales[[#This Row],[Total_Price]]</f>
        <v>0.4</v>
      </c>
      <c r="W2554" s="3">
        <v>1514</v>
      </c>
      <c r="X2554" s="3"/>
    </row>
    <row r="2555" spans="1:24" x14ac:dyDescent="0.25">
      <c r="A2555" s="1" t="s">
        <v>7694</v>
      </c>
      <c r="B2555" s="1" t="s">
        <v>274</v>
      </c>
      <c r="C2555" s="1" t="s">
        <v>275</v>
      </c>
      <c r="D2555" s="1" t="s">
        <v>2535</v>
      </c>
      <c r="E2555" s="1" t="s">
        <v>1966</v>
      </c>
      <c r="F2555" s="2">
        <v>44954</v>
      </c>
      <c r="G2555" s="2">
        <v>44940</v>
      </c>
      <c r="H2555" s="2" t="str">
        <f>TEXT(Ecommerce_Sales[[#This Row],[Order_Date]],"mmmm")</f>
        <v>January</v>
      </c>
      <c r="I2555" s="2" t="str">
        <f>TEXT(Ecommerce_Sales[[#This Row],[Order_Date]],"yyyy")</f>
        <v>2023</v>
      </c>
      <c r="J2555" s="2" t="str">
        <f>TEXT(Ecommerce_Sales[[#This Row],[Order_Date]],"mmmm")</f>
        <v>January</v>
      </c>
      <c r="K2555" s="1" t="s">
        <v>1947</v>
      </c>
      <c r="L2555" s="1" t="s">
        <v>2785</v>
      </c>
      <c r="M2555" s="1" t="s">
        <v>1998</v>
      </c>
      <c r="N2555" s="1" t="s">
        <v>1973</v>
      </c>
      <c r="O2555" s="3">
        <v>358</v>
      </c>
      <c r="P2555">
        <v>1</v>
      </c>
      <c r="Q2555" s="3">
        <v>358</v>
      </c>
      <c r="R2555" s="1" t="s">
        <v>1958</v>
      </c>
      <c r="S2555" s="3">
        <v>48</v>
      </c>
      <c r="T2555">
        <v>9</v>
      </c>
      <c r="U2555" t="str">
        <f>IF(Ecommerce_Sales[[#This Row],[Delivery_Time_Days]]&gt;7,"Delay",IF(Ecommerce_Sales[[#This Row],[Delivery_Time_Days]] = 0,"No delivery",IF(Ecommerce_Sales[[#This Row],[Delivery_Time_Days]]&lt;=7,"On-time")))</f>
        <v>Delay</v>
      </c>
      <c r="V2555" s="7">
        <f>Ecommerce_Sales[[#This Row],[Profit]]/Ecommerce_Sales[[#This Row],[Total_Price]]</f>
        <v>0.2988826815642458</v>
      </c>
      <c r="W2555" s="3">
        <v>107</v>
      </c>
      <c r="X2555" s="3"/>
    </row>
    <row r="2556" spans="1:24" x14ac:dyDescent="0.25">
      <c r="A2556" s="1" t="s">
        <v>7695</v>
      </c>
      <c r="B2556" s="1" t="s">
        <v>94</v>
      </c>
      <c r="C2556" s="1" t="s">
        <v>95</v>
      </c>
      <c r="D2556" s="1" t="s">
        <v>3097</v>
      </c>
      <c r="E2556" s="1" t="s">
        <v>1996</v>
      </c>
      <c r="F2556" s="2">
        <v>45468</v>
      </c>
      <c r="G2556" s="2">
        <v>45571</v>
      </c>
      <c r="H2556" s="2" t="str">
        <f>TEXT(Ecommerce_Sales[[#This Row],[Order_Date]],"mmmm")</f>
        <v>October</v>
      </c>
      <c r="I2556" s="2" t="str">
        <f>TEXT(Ecommerce_Sales[[#This Row],[Order_Date]],"yyyy")</f>
        <v>2024</v>
      </c>
      <c r="J2556" s="2" t="str">
        <f>TEXT(Ecommerce_Sales[[#This Row],[Order_Date]],"mmmm")</f>
        <v>October</v>
      </c>
      <c r="K2556" s="1" t="s">
        <v>1947</v>
      </c>
      <c r="L2556" s="1" t="s">
        <v>7696</v>
      </c>
      <c r="M2556" s="1" t="s">
        <v>1988</v>
      </c>
      <c r="N2556" s="1" t="s">
        <v>1989</v>
      </c>
      <c r="O2556" s="3">
        <v>597</v>
      </c>
      <c r="P2556">
        <v>4</v>
      </c>
      <c r="Q2556" s="3">
        <v>2386</v>
      </c>
      <c r="R2556" s="1" t="s">
        <v>1951</v>
      </c>
      <c r="S2556" s="3">
        <v>276</v>
      </c>
      <c r="T2556">
        <v>5</v>
      </c>
      <c r="U2556" t="str">
        <f>IF(Ecommerce_Sales[[#This Row],[Delivery_Time_Days]]&gt;7,"Delay",IF(Ecommerce_Sales[[#This Row],[Delivery_Time_Days]] = 0,"No delivery",IF(Ecommerce_Sales[[#This Row],[Delivery_Time_Days]]&lt;=7,"On-time")))</f>
        <v>On-time</v>
      </c>
      <c r="V2556" s="7">
        <f>Ecommerce_Sales[[#This Row],[Profit]]/Ecommerce_Sales[[#This Row],[Total_Price]]</f>
        <v>0.25020955574182735</v>
      </c>
      <c r="W2556" s="3">
        <v>597</v>
      </c>
      <c r="X2556" s="3"/>
    </row>
    <row r="2557" spans="1:24" x14ac:dyDescent="0.25">
      <c r="A2557" s="1" t="s">
        <v>7697</v>
      </c>
      <c r="B2557" s="1" t="s">
        <v>1302</v>
      </c>
      <c r="C2557" s="1" t="s">
        <v>1303</v>
      </c>
      <c r="D2557" s="1" t="s">
        <v>2589</v>
      </c>
      <c r="E2557" s="1" t="s">
        <v>1946</v>
      </c>
      <c r="F2557" s="2">
        <v>45394</v>
      </c>
      <c r="G2557" s="2">
        <v>45377</v>
      </c>
      <c r="H2557" s="2" t="str">
        <f>TEXT(Ecommerce_Sales[[#This Row],[Order_Date]],"mmmm")</f>
        <v>March</v>
      </c>
      <c r="I2557" s="2" t="str">
        <f>TEXT(Ecommerce_Sales[[#This Row],[Order_Date]],"yyyy")</f>
        <v>2024</v>
      </c>
      <c r="J2557" s="2" t="str">
        <f>TEXT(Ecommerce_Sales[[#This Row],[Order_Date]],"mmmm")</f>
        <v>March</v>
      </c>
      <c r="K2557" s="1" t="s">
        <v>1947</v>
      </c>
      <c r="L2557" s="1" t="s">
        <v>7698</v>
      </c>
      <c r="M2557" s="1" t="s">
        <v>1988</v>
      </c>
      <c r="N2557" s="1" t="s">
        <v>1989</v>
      </c>
      <c r="O2557" s="3">
        <v>789</v>
      </c>
      <c r="P2557">
        <v>3</v>
      </c>
      <c r="Q2557" s="3">
        <v>2367</v>
      </c>
      <c r="R2557" s="1" t="s">
        <v>1958</v>
      </c>
      <c r="S2557" s="3">
        <v>316</v>
      </c>
      <c r="T2557">
        <v>9</v>
      </c>
      <c r="U2557" t="str">
        <f>IF(Ecommerce_Sales[[#This Row],[Delivery_Time_Days]]&gt;7,"Delay",IF(Ecommerce_Sales[[#This Row],[Delivery_Time_Days]] = 0,"No delivery",IF(Ecommerce_Sales[[#This Row],[Delivery_Time_Days]]&lt;=7,"On-time")))</f>
        <v>Delay</v>
      </c>
      <c r="V2557" s="7">
        <f>Ecommerce_Sales[[#This Row],[Profit]]/Ecommerce_Sales[[#This Row],[Total_Price]]</f>
        <v>0.25010561892691169</v>
      </c>
      <c r="W2557" s="3">
        <v>592</v>
      </c>
      <c r="X2557" s="3"/>
    </row>
    <row r="2558" spans="1:24" x14ac:dyDescent="0.25">
      <c r="A2558" s="1" t="s">
        <v>7699</v>
      </c>
      <c r="B2558" s="1" t="s">
        <v>1395</v>
      </c>
      <c r="C2558" s="1" t="s">
        <v>1396</v>
      </c>
      <c r="D2558" s="1" t="s">
        <v>2782</v>
      </c>
      <c r="E2558" s="1" t="s">
        <v>1996</v>
      </c>
      <c r="F2558" s="2">
        <v>45491</v>
      </c>
      <c r="G2558" s="2">
        <v>45272</v>
      </c>
      <c r="H2558" s="2" t="str">
        <f>TEXT(Ecommerce_Sales[[#This Row],[Order_Date]],"mmmm")</f>
        <v>December</v>
      </c>
      <c r="I2558" s="2" t="str">
        <f>TEXT(Ecommerce_Sales[[#This Row],[Order_Date]],"yyyy")</f>
        <v>2023</v>
      </c>
      <c r="J2558" s="2" t="str">
        <f>TEXT(Ecommerce_Sales[[#This Row],[Order_Date]],"mmmm")</f>
        <v>December</v>
      </c>
      <c r="K2558" s="1" t="s">
        <v>1947</v>
      </c>
      <c r="L2558" s="1" t="s">
        <v>7700</v>
      </c>
      <c r="M2558" s="1" t="s">
        <v>2058</v>
      </c>
      <c r="N2558" s="1" t="s">
        <v>1950</v>
      </c>
      <c r="O2558" s="3">
        <v>776</v>
      </c>
      <c r="P2558">
        <v>4</v>
      </c>
      <c r="Q2558" s="3">
        <v>3104</v>
      </c>
      <c r="R2558" s="1" t="s">
        <v>2012</v>
      </c>
      <c r="S2558" s="3">
        <v>245</v>
      </c>
      <c r="T2558">
        <v>7</v>
      </c>
      <c r="U2558" t="str">
        <f>IF(Ecommerce_Sales[[#This Row],[Delivery_Time_Days]]&gt;7,"Delay",IF(Ecommerce_Sales[[#This Row],[Delivery_Time_Days]] = 0,"No delivery",IF(Ecommerce_Sales[[#This Row],[Delivery_Time_Days]]&lt;=7,"On-time")))</f>
        <v>On-time</v>
      </c>
      <c r="V2558" s="7">
        <f>Ecommerce_Sales[[#This Row],[Profit]]/Ecommerce_Sales[[#This Row],[Total_Price]]</f>
        <v>0.40012886597938147</v>
      </c>
      <c r="W2558" s="3">
        <v>1242</v>
      </c>
      <c r="X2558" s="3"/>
    </row>
    <row r="2559" spans="1:24" x14ac:dyDescent="0.25">
      <c r="A2559" s="1" t="s">
        <v>7701</v>
      </c>
      <c r="B2559" s="1" t="s">
        <v>555</v>
      </c>
      <c r="C2559" s="1" t="s">
        <v>556</v>
      </c>
      <c r="D2559" s="1" t="s">
        <v>3232</v>
      </c>
      <c r="E2559" s="1" t="s">
        <v>1954</v>
      </c>
      <c r="F2559" s="2">
        <v>45154</v>
      </c>
      <c r="G2559" s="2">
        <v>45627</v>
      </c>
      <c r="H2559" s="2" t="str">
        <f>TEXT(Ecommerce_Sales[[#This Row],[Order_Date]],"mmmm")</f>
        <v>December</v>
      </c>
      <c r="I2559" s="2" t="str">
        <f>TEXT(Ecommerce_Sales[[#This Row],[Order_Date]],"yyyy")</f>
        <v>2024</v>
      </c>
      <c r="J2559" s="2" t="str">
        <f>TEXT(Ecommerce_Sales[[#This Row],[Order_Date]],"mmmm")</f>
        <v>December</v>
      </c>
      <c r="K2559" s="1" t="s">
        <v>1947</v>
      </c>
      <c r="L2559" s="1" t="s">
        <v>7702</v>
      </c>
      <c r="M2559" s="1" t="s">
        <v>2058</v>
      </c>
      <c r="N2559" s="1" t="s">
        <v>1950</v>
      </c>
      <c r="O2559" s="3">
        <v>1960</v>
      </c>
      <c r="P2559">
        <v>4</v>
      </c>
      <c r="Q2559" s="3">
        <v>7842</v>
      </c>
      <c r="R2559" s="1" t="s">
        <v>1951</v>
      </c>
      <c r="S2559" s="3">
        <v>427</v>
      </c>
      <c r="T2559">
        <v>3</v>
      </c>
      <c r="U2559" t="str">
        <f>IF(Ecommerce_Sales[[#This Row],[Delivery_Time_Days]]&gt;7,"Delay",IF(Ecommerce_Sales[[#This Row],[Delivery_Time_Days]] = 0,"No delivery",IF(Ecommerce_Sales[[#This Row],[Delivery_Time_Days]]&lt;=7,"On-time")))</f>
        <v>On-time</v>
      </c>
      <c r="V2559" s="7">
        <f>Ecommerce_Sales[[#This Row],[Profit]]/Ecommerce_Sales[[#This Row],[Total_Price]]</f>
        <v>0.40002550369803619</v>
      </c>
      <c r="W2559" s="3">
        <v>3137</v>
      </c>
      <c r="X2559" s="3"/>
    </row>
    <row r="2560" spans="1:24" x14ac:dyDescent="0.25">
      <c r="A2560" s="1" t="s">
        <v>7703</v>
      </c>
      <c r="B2560" s="1" t="s">
        <v>476</v>
      </c>
      <c r="C2560" s="1" t="s">
        <v>477</v>
      </c>
      <c r="D2560" s="1" t="s">
        <v>3119</v>
      </c>
      <c r="E2560" s="1" t="s">
        <v>1946</v>
      </c>
      <c r="F2560" s="2">
        <v>45590</v>
      </c>
      <c r="G2560" s="2">
        <v>45262</v>
      </c>
      <c r="H2560" s="2" t="str">
        <f>TEXT(Ecommerce_Sales[[#This Row],[Order_Date]],"mmmm")</f>
        <v>December</v>
      </c>
      <c r="I2560" s="2" t="str">
        <f>TEXT(Ecommerce_Sales[[#This Row],[Order_Date]],"yyyy")</f>
        <v>2023</v>
      </c>
      <c r="J2560" s="2" t="str">
        <f>TEXT(Ecommerce_Sales[[#This Row],[Order_Date]],"mmmm")</f>
        <v>December</v>
      </c>
      <c r="K2560" s="1" t="s">
        <v>1947</v>
      </c>
      <c r="L2560" s="1" t="s">
        <v>7704</v>
      </c>
      <c r="M2560" s="1" t="s">
        <v>2079</v>
      </c>
      <c r="N2560" s="1" t="s">
        <v>1973</v>
      </c>
      <c r="O2560" s="3">
        <v>136</v>
      </c>
      <c r="P2560">
        <v>4</v>
      </c>
      <c r="Q2560" s="3">
        <v>544</v>
      </c>
      <c r="R2560" s="1" t="s">
        <v>2008</v>
      </c>
      <c r="S2560" s="3">
        <v>69</v>
      </c>
      <c r="T2560">
        <v>5</v>
      </c>
      <c r="U2560" t="str">
        <f>IF(Ecommerce_Sales[[#This Row],[Delivery_Time_Days]]&gt;7,"Delay",IF(Ecommerce_Sales[[#This Row],[Delivery_Time_Days]] = 0,"No delivery",IF(Ecommerce_Sales[[#This Row],[Delivery_Time_Days]]&lt;=7,"On-time")))</f>
        <v>On-time</v>
      </c>
      <c r="V2560" s="7">
        <f>Ecommerce_Sales[[#This Row],[Profit]]/Ecommerce_Sales[[#This Row],[Total_Price]]</f>
        <v>0.29963235294117646</v>
      </c>
      <c r="W2560" s="3">
        <v>163</v>
      </c>
      <c r="X2560" s="3"/>
    </row>
    <row r="2561" spans="1:24" x14ac:dyDescent="0.25">
      <c r="A2561" s="1" t="s">
        <v>7705</v>
      </c>
      <c r="B2561" s="1" t="s">
        <v>1673</v>
      </c>
      <c r="C2561" s="1" t="s">
        <v>1674</v>
      </c>
      <c r="D2561" s="1" t="s">
        <v>3743</v>
      </c>
      <c r="E2561" s="1" t="s">
        <v>1996</v>
      </c>
      <c r="F2561" s="2">
        <v>45526</v>
      </c>
      <c r="G2561" s="2">
        <v>45407</v>
      </c>
      <c r="H2561" s="2" t="str">
        <f>TEXT(Ecommerce_Sales[[#This Row],[Order_Date]],"mmmm")</f>
        <v>April</v>
      </c>
      <c r="I2561" s="2" t="str">
        <f>TEXT(Ecommerce_Sales[[#This Row],[Order_Date]],"yyyy")</f>
        <v>2024</v>
      </c>
      <c r="J2561" s="2" t="str">
        <f>TEXT(Ecommerce_Sales[[#This Row],[Order_Date]],"mmmm")</f>
        <v>April</v>
      </c>
      <c r="K2561" s="1" t="s">
        <v>1947</v>
      </c>
      <c r="L2561" s="1" t="s">
        <v>7706</v>
      </c>
      <c r="M2561" s="1" t="s">
        <v>1977</v>
      </c>
      <c r="N2561" s="1" t="s">
        <v>1978</v>
      </c>
      <c r="O2561" s="3">
        <v>674</v>
      </c>
      <c r="P2561">
        <v>3</v>
      </c>
      <c r="Q2561" s="3">
        <v>2022</v>
      </c>
      <c r="R2561" s="1" t="s">
        <v>1958</v>
      </c>
      <c r="S2561" s="3">
        <v>169</v>
      </c>
      <c r="T2561">
        <v>9</v>
      </c>
      <c r="U2561" t="str">
        <f>IF(Ecommerce_Sales[[#This Row],[Delivery_Time_Days]]&gt;7,"Delay",IF(Ecommerce_Sales[[#This Row],[Delivery_Time_Days]] = 0,"No delivery",IF(Ecommerce_Sales[[#This Row],[Delivery_Time_Days]]&lt;=7,"On-time")))</f>
        <v>Delay</v>
      </c>
      <c r="V2561" s="7">
        <f>Ecommerce_Sales[[#This Row],[Profit]]/Ecommerce_Sales[[#This Row],[Total_Price]]</f>
        <v>0.35014836795252224</v>
      </c>
      <c r="W2561" s="3">
        <v>708</v>
      </c>
      <c r="X2561" s="3"/>
    </row>
    <row r="2562" spans="1:24" x14ac:dyDescent="0.25">
      <c r="A2562" s="1" t="s">
        <v>7707</v>
      </c>
      <c r="B2562" s="1" t="s">
        <v>1371</v>
      </c>
      <c r="C2562" s="1" t="s">
        <v>1372</v>
      </c>
      <c r="D2562" s="1" t="s">
        <v>2225</v>
      </c>
      <c r="E2562" s="1" t="s">
        <v>1996</v>
      </c>
      <c r="F2562" s="2">
        <v>44971</v>
      </c>
      <c r="G2562" s="2">
        <v>45412</v>
      </c>
      <c r="H2562" s="2" t="str">
        <f>TEXT(Ecommerce_Sales[[#This Row],[Order_Date]],"mmmm")</f>
        <v>April</v>
      </c>
      <c r="I2562" s="2" t="str">
        <f>TEXT(Ecommerce_Sales[[#This Row],[Order_Date]],"yyyy")</f>
        <v>2024</v>
      </c>
      <c r="J2562" s="2" t="str">
        <f>TEXT(Ecommerce_Sales[[#This Row],[Order_Date]],"mmmm")</f>
        <v>April</v>
      </c>
      <c r="K2562" s="1" t="s">
        <v>1986</v>
      </c>
      <c r="L2562" s="1" t="s">
        <v>7708</v>
      </c>
      <c r="M2562" s="1" t="s">
        <v>1977</v>
      </c>
      <c r="N2562" s="1" t="s">
        <v>1978</v>
      </c>
      <c r="O2562" s="3">
        <v>88</v>
      </c>
      <c r="P2562">
        <v>4</v>
      </c>
      <c r="Q2562" s="3">
        <v>352</v>
      </c>
      <c r="R2562" s="1" t="s">
        <v>2016</v>
      </c>
      <c r="S2562" s="3">
        <v>43</v>
      </c>
      <c r="U2562" t="str">
        <f>IF(Ecommerce_Sales[[#This Row],[Delivery_Time_Days]]&gt;7,"Delay",IF(Ecommerce_Sales[[#This Row],[Delivery_Time_Days]] = 0,"No delivery",IF(Ecommerce_Sales[[#This Row],[Delivery_Time_Days]]&lt;=7,"On-time")))</f>
        <v>No delivery</v>
      </c>
      <c r="V2562" s="7">
        <f>Ecommerce_Sales[[#This Row],[Profit]]/Ecommerce_Sales[[#This Row],[Total_Price]]</f>
        <v>0.34943181818181818</v>
      </c>
      <c r="W2562" s="3">
        <v>123</v>
      </c>
      <c r="X2562" s="3"/>
    </row>
    <row r="2563" spans="1:24" x14ac:dyDescent="0.25">
      <c r="A2563" s="1" t="s">
        <v>7709</v>
      </c>
      <c r="B2563" s="1" t="s">
        <v>810</v>
      </c>
      <c r="C2563" s="1" t="s">
        <v>811</v>
      </c>
      <c r="D2563" s="1" t="s">
        <v>2261</v>
      </c>
      <c r="E2563" s="1" t="s">
        <v>1981</v>
      </c>
      <c r="F2563" s="2">
        <v>45228</v>
      </c>
      <c r="G2563" s="2">
        <v>45171</v>
      </c>
      <c r="H2563" s="2" t="str">
        <f>TEXT(Ecommerce_Sales[[#This Row],[Order_Date]],"mmmm")</f>
        <v>September</v>
      </c>
      <c r="I2563" s="2" t="str">
        <f>TEXT(Ecommerce_Sales[[#This Row],[Order_Date]],"yyyy")</f>
        <v>2023</v>
      </c>
      <c r="J2563" s="2" t="str">
        <f>TEXT(Ecommerce_Sales[[#This Row],[Order_Date]],"mmmm")</f>
        <v>September</v>
      </c>
      <c r="K2563" s="1" t="s">
        <v>1992</v>
      </c>
      <c r="L2563" s="1" t="s">
        <v>3499</v>
      </c>
      <c r="M2563" s="1" t="s">
        <v>2247</v>
      </c>
      <c r="N2563" s="1" t="s">
        <v>1957</v>
      </c>
      <c r="O2563" s="3">
        <v>969</v>
      </c>
      <c r="P2563">
        <v>5</v>
      </c>
      <c r="Q2563" s="3">
        <v>4843</v>
      </c>
      <c r="R2563" s="1" t="s">
        <v>1958</v>
      </c>
      <c r="S2563" s="3">
        <v>516</v>
      </c>
      <c r="U2563" t="str">
        <f>IF(Ecommerce_Sales[[#This Row],[Delivery_Time_Days]]&gt;7,"Delay",IF(Ecommerce_Sales[[#This Row],[Delivery_Time_Days]] = 0,"No delivery",IF(Ecommerce_Sales[[#This Row],[Delivery_Time_Days]]&lt;=7,"On-time")))</f>
        <v>No delivery</v>
      </c>
      <c r="V2563" s="7">
        <f>Ecommerce_Sales[[#This Row],[Profit]]/Ecommerce_Sales[[#This Row],[Total_Price]]</f>
        <v>0.14990708238695025</v>
      </c>
      <c r="W2563" s="3">
        <v>726</v>
      </c>
      <c r="X2563" s="3"/>
    </row>
    <row r="2564" spans="1:24" x14ac:dyDescent="0.25">
      <c r="A2564" s="1" t="s">
        <v>7710</v>
      </c>
      <c r="B2564" s="1" t="s">
        <v>501</v>
      </c>
      <c r="C2564" s="1" t="s">
        <v>502</v>
      </c>
      <c r="D2564" s="1" t="s">
        <v>4661</v>
      </c>
      <c r="E2564" s="1" t="s">
        <v>1996</v>
      </c>
      <c r="F2564" s="2">
        <v>45370</v>
      </c>
      <c r="G2564" s="2">
        <v>45170</v>
      </c>
      <c r="H2564" s="2" t="str">
        <f>TEXT(Ecommerce_Sales[[#This Row],[Order_Date]],"mmmm")</f>
        <v>September</v>
      </c>
      <c r="I2564" s="2" t="str">
        <f>TEXT(Ecommerce_Sales[[#This Row],[Order_Date]],"yyyy")</f>
        <v>2023</v>
      </c>
      <c r="J2564" s="2" t="str">
        <f>TEXT(Ecommerce_Sales[[#This Row],[Order_Date]],"mmmm")</f>
        <v>September</v>
      </c>
      <c r="K2564" s="1" t="s">
        <v>1947</v>
      </c>
      <c r="L2564" s="1" t="s">
        <v>7711</v>
      </c>
      <c r="M2564" s="1" t="s">
        <v>1977</v>
      </c>
      <c r="N2564" s="1" t="s">
        <v>1978</v>
      </c>
      <c r="O2564" s="3">
        <v>957</v>
      </c>
      <c r="P2564">
        <v>3</v>
      </c>
      <c r="Q2564" s="3">
        <v>2872</v>
      </c>
      <c r="R2564" s="1" t="s">
        <v>1951</v>
      </c>
      <c r="S2564" s="3">
        <v>252</v>
      </c>
      <c r="T2564">
        <v>5</v>
      </c>
      <c r="U2564" t="str">
        <f>IF(Ecommerce_Sales[[#This Row],[Delivery_Time_Days]]&gt;7,"Delay",IF(Ecommerce_Sales[[#This Row],[Delivery_Time_Days]] = 0,"No delivery",IF(Ecommerce_Sales[[#This Row],[Delivery_Time_Days]]&lt;=7,"On-time")))</f>
        <v>On-time</v>
      </c>
      <c r="V2564" s="7">
        <f>Ecommerce_Sales[[#This Row],[Profit]]/Ecommerce_Sales[[#This Row],[Total_Price]]</f>
        <v>0.34993036211699163</v>
      </c>
      <c r="W2564" s="3">
        <v>1005</v>
      </c>
      <c r="X2564" s="3"/>
    </row>
    <row r="2565" spans="1:24" x14ac:dyDescent="0.25">
      <c r="A2565" s="1" t="s">
        <v>7712</v>
      </c>
      <c r="B2565" s="1" t="s">
        <v>662</v>
      </c>
      <c r="C2565" s="1" t="s">
        <v>663</v>
      </c>
      <c r="D2565" s="1" t="s">
        <v>6319</v>
      </c>
      <c r="E2565" s="1" t="s">
        <v>1946</v>
      </c>
      <c r="F2565" s="2">
        <v>44979</v>
      </c>
      <c r="G2565" s="2">
        <v>45610</v>
      </c>
      <c r="H2565" s="2" t="str">
        <f>TEXT(Ecommerce_Sales[[#This Row],[Order_Date]],"mmmm")</f>
        <v>November</v>
      </c>
      <c r="I2565" s="2" t="str">
        <f>TEXT(Ecommerce_Sales[[#This Row],[Order_Date]],"yyyy")</f>
        <v>2024</v>
      </c>
      <c r="J2565" s="2" t="str">
        <f>TEXT(Ecommerce_Sales[[#This Row],[Order_Date]],"mmmm")</f>
        <v>November</v>
      </c>
      <c r="K2565" s="1" t="s">
        <v>1947</v>
      </c>
      <c r="L2565" s="1" t="s">
        <v>7713</v>
      </c>
      <c r="M2565" s="1" t="s">
        <v>2002</v>
      </c>
      <c r="N2565" s="1" t="s">
        <v>1989</v>
      </c>
      <c r="O2565" s="3">
        <v>483</v>
      </c>
      <c r="P2565">
        <v>6</v>
      </c>
      <c r="Q2565" s="3">
        <v>2900</v>
      </c>
      <c r="R2565" s="1" t="s">
        <v>1958</v>
      </c>
      <c r="S2565" s="3">
        <v>407</v>
      </c>
      <c r="T2565">
        <v>5</v>
      </c>
      <c r="U2565" t="str">
        <f>IF(Ecommerce_Sales[[#This Row],[Delivery_Time_Days]]&gt;7,"Delay",IF(Ecommerce_Sales[[#This Row],[Delivery_Time_Days]] = 0,"No delivery",IF(Ecommerce_Sales[[#This Row],[Delivery_Time_Days]]&lt;=7,"On-time")))</f>
        <v>On-time</v>
      </c>
      <c r="V2565" s="7">
        <f>Ecommerce_Sales[[#This Row],[Profit]]/Ecommerce_Sales[[#This Row],[Total_Price]]</f>
        <v>0.25</v>
      </c>
      <c r="W2565" s="3">
        <v>725</v>
      </c>
      <c r="X2565" s="3"/>
    </row>
    <row r="2566" spans="1:24" x14ac:dyDescent="0.25">
      <c r="A2566" s="1" t="s">
        <v>7714</v>
      </c>
      <c r="B2566" s="1" t="s">
        <v>579</v>
      </c>
      <c r="C2566" s="1" t="s">
        <v>580</v>
      </c>
      <c r="D2566" s="1" t="s">
        <v>4182</v>
      </c>
      <c r="E2566" s="1" t="s">
        <v>1954</v>
      </c>
      <c r="F2566" s="2">
        <v>45513</v>
      </c>
      <c r="G2566" s="2">
        <v>44969</v>
      </c>
      <c r="H2566" s="2" t="str">
        <f>TEXT(Ecommerce_Sales[[#This Row],[Order_Date]],"mmmm")</f>
        <v>February</v>
      </c>
      <c r="I2566" s="2" t="str">
        <f>TEXT(Ecommerce_Sales[[#This Row],[Order_Date]],"yyyy")</f>
        <v>2023</v>
      </c>
      <c r="J2566" s="2" t="str">
        <f>TEXT(Ecommerce_Sales[[#This Row],[Order_Date]],"mmmm")</f>
        <v>February</v>
      </c>
      <c r="K2566" s="1" t="s">
        <v>1947</v>
      </c>
      <c r="L2566" s="1" t="s">
        <v>7715</v>
      </c>
      <c r="M2566" s="1" t="s">
        <v>2072</v>
      </c>
      <c r="N2566" s="1" t="s">
        <v>1950</v>
      </c>
      <c r="O2566" s="3">
        <v>892</v>
      </c>
      <c r="P2566">
        <v>4</v>
      </c>
      <c r="Q2566" s="3">
        <v>3570</v>
      </c>
      <c r="R2566" s="1" t="s">
        <v>2016</v>
      </c>
      <c r="S2566" s="3">
        <v>338</v>
      </c>
      <c r="T2566">
        <v>5</v>
      </c>
      <c r="U2566" t="str">
        <f>IF(Ecommerce_Sales[[#This Row],[Delivery_Time_Days]]&gt;7,"Delay",IF(Ecommerce_Sales[[#This Row],[Delivery_Time_Days]] = 0,"No delivery",IF(Ecommerce_Sales[[#This Row],[Delivery_Time_Days]]&lt;=7,"On-time")))</f>
        <v>On-time</v>
      </c>
      <c r="V2566" s="7">
        <f>Ecommerce_Sales[[#This Row],[Profit]]/Ecommerce_Sales[[#This Row],[Total_Price]]</f>
        <v>0.4</v>
      </c>
      <c r="W2566" s="3">
        <v>1428</v>
      </c>
      <c r="X2566" s="3"/>
    </row>
    <row r="2567" spans="1:24" x14ac:dyDescent="0.25">
      <c r="A2567" s="1" t="s">
        <v>7716</v>
      </c>
      <c r="B2567" s="1" t="s">
        <v>1143</v>
      </c>
      <c r="C2567" s="1" t="s">
        <v>1144</v>
      </c>
      <c r="D2567" s="1" t="s">
        <v>7717</v>
      </c>
      <c r="E2567" s="1" t="s">
        <v>1961</v>
      </c>
      <c r="F2567" s="2">
        <v>44987</v>
      </c>
      <c r="G2567" s="2">
        <v>45449</v>
      </c>
      <c r="H2567" s="2" t="str">
        <f>TEXT(Ecommerce_Sales[[#This Row],[Order_Date]],"mmmm")</f>
        <v>June</v>
      </c>
      <c r="I2567" s="2" t="str">
        <f>TEXT(Ecommerce_Sales[[#This Row],[Order_Date]],"yyyy")</f>
        <v>2024</v>
      </c>
      <c r="J2567" s="2" t="str">
        <f>TEXT(Ecommerce_Sales[[#This Row],[Order_Date]],"mmmm")</f>
        <v>June</v>
      </c>
      <c r="K2567" s="1" t="s">
        <v>1947</v>
      </c>
      <c r="L2567" s="1" t="s">
        <v>3938</v>
      </c>
      <c r="M2567" s="1" t="s">
        <v>1968</v>
      </c>
      <c r="N2567" s="1" t="s">
        <v>1957</v>
      </c>
      <c r="O2567" s="3">
        <v>157</v>
      </c>
      <c r="P2567">
        <v>4</v>
      </c>
      <c r="Q2567" s="3">
        <v>626</v>
      </c>
      <c r="R2567" s="1" t="s">
        <v>1951</v>
      </c>
      <c r="S2567" s="3">
        <v>47</v>
      </c>
      <c r="T2567">
        <v>10</v>
      </c>
      <c r="U2567" t="str">
        <f>IF(Ecommerce_Sales[[#This Row],[Delivery_Time_Days]]&gt;7,"Delay",IF(Ecommerce_Sales[[#This Row],[Delivery_Time_Days]] = 0,"No delivery",IF(Ecommerce_Sales[[#This Row],[Delivery_Time_Days]]&lt;=7,"On-time")))</f>
        <v>Delay</v>
      </c>
      <c r="V2567" s="7">
        <f>Ecommerce_Sales[[#This Row],[Profit]]/Ecommerce_Sales[[#This Row],[Total_Price]]</f>
        <v>0.15015974440894569</v>
      </c>
      <c r="W2567" s="3">
        <v>94</v>
      </c>
      <c r="X2567" s="3"/>
    </row>
    <row r="2568" spans="1:24" x14ac:dyDescent="0.25">
      <c r="A2568" s="1" t="s">
        <v>7718</v>
      </c>
      <c r="B2568" s="1" t="s">
        <v>1181</v>
      </c>
      <c r="C2568" s="1" t="s">
        <v>1182</v>
      </c>
      <c r="D2568" s="1" t="s">
        <v>2737</v>
      </c>
      <c r="E2568" s="1" t="s">
        <v>1981</v>
      </c>
      <c r="F2568" s="2">
        <v>45393</v>
      </c>
      <c r="G2568" s="2">
        <v>45391</v>
      </c>
      <c r="H2568" s="2" t="str">
        <f>TEXT(Ecommerce_Sales[[#This Row],[Order_Date]],"mmmm")</f>
        <v>April</v>
      </c>
      <c r="I2568" s="2" t="str">
        <f>TEXT(Ecommerce_Sales[[#This Row],[Order_Date]],"yyyy")</f>
        <v>2024</v>
      </c>
      <c r="J2568" s="2" t="str">
        <f>TEXT(Ecommerce_Sales[[#This Row],[Order_Date]],"mmmm")</f>
        <v>April</v>
      </c>
      <c r="K2568" s="1" t="s">
        <v>1947</v>
      </c>
      <c r="L2568" s="1" t="s">
        <v>7719</v>
      </c>
      <c r="M2568" s="1" t="s">
        <v>2079</v>
      </c>
      <c r="N2568" s="1" t="s">
        <v>1973</v>
      </c>
      <c r="O2568" s="3">
        <v>516</v>
      </c>
      <c r="P2568">
        <v>2</v>
      </c>
      <c r="Q2568" s="3">
        <v>1032</v>
      </c>
      <c r="R2568" s="1" t="s">
        <v>2008</v>
      </c>
      <c r="S2568" s="3">
        <v>88</v>
      </c>
      <c r="T2568">
        <v>3</v>
      </c>
      <c r="U2568" t="str">
        <f>IF(Ecommerce_Sales[[#This Row],[Delivery_Time_Days]]&gt;7,"Delay",IF(Ecommerce_Sales[[#This Row],[Delivery_Time_Days]] = 0,"No delivery",IF(Ecommerce_Sales[[#This Row],[Delivery_Time_Days]]&lt;=7,"On-time")))</f>
        <v>On-time</v>
      </c>
      <c r="V2568" s="7">
        <f>Ecommerce_Sales[[#This Row],[Profit]]/Ecommerce_Sales[[#This Row],[Total_Price]]</f>
        <v>0.30038759689922478</v>
      </c>
      <c r="W2568" s="3">
        <v>310</v>
      </c>
      <c r="X2568" s="3"/>
    </row>
    <row r="2569" spans="1:24" x14ac:dyDescent="0.25">
      <c r="A2569" s="1" t="s">
        <v>7720</v>
      </c>
      <c r="B2569" s="1" t="s">
        <v>1227</v>
      </c>
      <c r="C2569" s="1" t="s">
        <v>1228</v>
      </c>
      <c r="D2569" s="1" t="s">
        <v>3430</v>
      </c>
      <c r="E2569" s="1" t="s">
        <v>2005</v>
      </c>
      <c r="F2569" s="2">
        <v>45520</v>
      </c>
      <c r="G2569" s="2">
        <v>45160</v>
      </c>
      <c r="H2569" s="2" t="str">
        <f>TEXT(Ecommerce_Sales[[#This Row],[Order_Date]],"mmmm")</f>
        <v>August</v>
      </c>
      <c r="I2569" s="2" t="str">
        <f>TEXT(Ecommerce_Sales[[#This Row],[Order_Date]],"yyyy")</f>
        <v>2023</v>
      </c>
      <c r="J2569" s="2" t="str">
        <f>TEXT(Ecommerce_Sales[[#This Row],[Order_Date]],"mmmm")</f>
        <v>August</v>
      </c>
      <c r="K2569" s="1" t="s">
        <v>1947</v>
      </c>
      <c r="L2569" s="1" t="s">
        <v>4415</v>
      </c>
      <c r="M2569" s="1" t="s">
        <v>2043</v>
      </c>
      <c r="N2569" s="1" t="s">
        <v>1989</v>
      </c>
      <c r="O2569" s="3">
        <v>864</v>
      </c>
      <c r="P2569">
        <v>3</v>
      </c>
      <c r="Q2569" s="3">
        <v>2591</v>
      </c>
      <c r="R2569" s="1" t="s">
        <v>1958</v>
      </c>
      <c r="S2569" s="3">
        <v>175</v>
      </c>
      <c r="T2569">
        <v>5</v>
      </c>
      <c r="U2569" t="str">
        <f>IF(Ecommerce_Sales[[#This Row],[Delivery_Time_Days]]&gt;7,"Delay",IF(Ecommerce_Sales[[#This Row],[Delivery_Time_Days]] = 0,"No delivery",IF(Ecommerce_Sales[[#This Row],[Delivery_Time_Days]]&lt;=7,"On-time")))</f>
        <v>On-time</v>
      </c>
      <c r="V2569" s="7">
        <f>Ecommerce_Sales[[#This Row],[Profit]]/Ecommerce_Sales[[#This Row],[Total_Price]]</f>
        <v>0.25009648784253186</v>
      </c>
      <c r="W2569" s="3">
        <v>648</v>
      </c>
      <c r="X2569" s="3"/>
    </row>
    <row r="2570" spans="1:24" x14ac:dyDescent="0.25">
      <c r="A2570" s="1" t="s">
        <v>7721</v>
      </c>
      <c r="B2570" s="1" t="s">
        <v>745</v>
      </c>
      <c r="C2570" s="1" t="s">
        <v>746</v>
      </c>
      <c r="D2570" s="1" t="s">
        <v>7552</v>
      </c>
      <c r="E2570" s="1" t="s">
        <v>1946</v>
      </c>
      <c r="F2570" s="2">
        <v>45212</v>
      </c>
      <c r="G2570" s="2">
        <v>44953</v>
      </c>
      <c r="H2570" s="2" t="str">
        <f>TEXT(Ecommerce_Sales[[#This Row],[Order_Date]],"mmmm")</f>
        <v>January</v>
      </c>
      <c r="I2570" s="2" t="str">
        <f>TEXT(Ecommerce_Sales[[#This Row],[Order_Date]],"yyyy")</f>
        <v>2023</v>
      </c>
      <c r="J2570" s="2" t="str">
        <f>TEXT(Ecommerce_Sales[[#This Row],[Order_Date]],"mmmm")</f>
        <v>January</v>
      </c>
      <c r="K2570" s="1" t="s">
        <v>1947</v>
      </c>
      <c r="L2570" s="1" t="s">
        <v>6802</v>
      </c>
      <c r="M2570" s="1" t="s">
        <v>1968</v>
      </c>
      <c r="N2570" s="1" t="s">
        <v>1957</v>
      </c>
      <c r="O2570" s="3">
        <v>309</v>
      </c>
      <c r="P2570">
        <v>1</v>
      </c>
      <c r="Q2570" s="3">
        <v>309</v>
      </c>
      <c r="R2570" s="1" t="s">
        <v>1951</v>
      </c>
      <c r="S2570" s="3">
        <v>32</v>
      </c>
      <c r="T2570">
        <v>5</v>
      </c>
      <c r="U2570" t="str">
        <f>IF(Ecommerce_Sales[[#This Row],[Delivery_Time_Days]]&gt;7,"Delay",IF(Ecommerce_Sales[[#This Row],[Delivery_Time_Days]] = 0,"No delivery",IF(Ecommerce_Sales[[#This Row],[Delivery_Time_Days]]&lt;=7,"On-time")))</f>
        <v>On-time</v>
      </c>
      <c r="V2570" s="7">
        <f>Ecommerce_Sales[[#This Row],[Profit]]/Ecommerce_Sales[[#This Row],[Total_Price]]</f>
        <v>0.14886731391585761</v>
      </c>
      <c r="W2570" s="3">
        <v>46</v>
      </c>
      <c r="X2570" s="3"/>
    </row>
    <row r="2571" spans="1:24" x14ac:dyDescent="0.25">
      <c r="A2571" s="1" t="s">
        <v>7722</v>
      </c>
      <c r="B2571" s="1" t="s">
        <v>545</v>
      </c>
      <c r="C2571" s="1" t="s">
        <v>799</v>
      </c>
      <c r="D2571" s="1" t="s">
        <v>2175</v>
      </c>
      <c r="E2571" s="1" t="s">
        <v>1981</v>
      </c>
      <c r="F2571" s="2">
        <v>45643</v>
      </c>
      <c r="G2571" s="2">
        <v>45556</v>
      </c>
      <c r="H2571" s="2" t="str">
        <f>TEXT(Ecommerce_Sales[[#This Row],[Order_Date]],"mmmm")</f>
        <v>September</v>
      </c>
      <c r="I2571" s="2" t="str">
        <f>TEXT(Ecommerce_Sales[[#This Row],[Order_Date]],"yyyy")</f>
        <v>2024</v>
      </c>
      <c r="J2571" s="2" t="str">
        <f>TEXT(Ecommerce_Sales[[#This Row],[Order_Date]],"mmmm")</f>
        <v>September</v>
      </c>
      <c r="K2571" s="1" t="s">
        <v>1947</v>
      </c>
      <c r="L2571" s="1" t="s">
        <v>7723</v>
      </c>
      <c r="M2571" s="1" t="s">
        <v>2065</v>
      </c>
      <c r="N2571" s="1" t="s">
        <v>1978</v>
      </c>
      <c r="O2571" s="3">
        <v>980</v>
      </c>
      <c r="P2571">
        <v>1</v>
      </c>
      <c r="Q2571" s="3">
        <v>980</v>
      </c>
      <c r="R2571" s="1" t="s">
        <v>1951</v>
      </c>
      <c r="S2571" s="3">
        <v>107</v>
      </c>
      <c r="T2571">
        <v>5</v>
      </c>
      <c r="U2571" t="str">
        <f>IF(Ecommerce_Sales[[#This Row],[Delivery_Time_Days]]&gt;7,"Delay",IF(Ecommerce_Sales[[#This Row],[Delivery_Time_Days]] = 0,"No delivery",IF(Ecommerce_Sales[[#This Row],[Delivery_Time_Days]]&lt;=7,"On-time")))</f>
        <v>On-time</v>
      </c>
      <c r="V2571" s="7">
        <f>Ecommerce_Sales[[#This Row],[Profit]]/Ecommerce_Sales[[#This Row],[Total_Price]]</f>
        <v>0.35</v>
      </c>
      <c r="W2571" s="3">
        <v>343</v>
      </c>
      <c r="X2571" s="3"/>
    </row>
    <row r="2572" spans="1:24" x14ac:dyDescent="0.25">
      <c r="A2572" s="1" t="s">
        <v>7724</v>
      </c>
      <c r="B2572" s="1" t="s">
        <v>1151</v>
      </c>
      <c r="C2572" s="1" t="s">
        <v>1152</v>
      </c>
      <c r="D2572" s="1" t="s">
        <v>5217</v>
      </c>
      <c r="E2572" s="1" t="s">
        <v>2005</v>
      </c>
      <c r="F2572" s="2">
        <v>45361</v>
      </c>
      <c r="G2572" s="2">
        <v>45313</v>
      </c>
      <c r="H2572" s="2" t="str">
        <f>TEXT(Ecommerce_Sales[[#This Row],[Order_Date]],"mmmm")</f>
        <v>January</v>
      </c>
      <c r="I2572" s="2" t="str">
        <f>TEXT(Ecommerce_Sales[[#This Row],[Order_Date]],"yyyy")</f>
        <v>2024</v>
      </c>
      <c r="J2572" s="2" t="str">
        <f>TEXT(Ecommerce_Sales[[#This Row],[Order_Date]],"mmmm")</f>
        <v>January</v>
      </c>
      <c r="K2572" s="1" t="s">
        <v>1992</v>
      </c>
      <c r="L2572" s="1" t="s">
        <v>7725</v>
      </c>
      <c r="M2572" s="1" t="s">
        <v>2054</v>
      </c>
      <c r="N2572" s="1" t="s">
        <v>1957</v>
      </c>
      <c r="O2572" s="3">
        <v>67</v>
      </c>
      <c r="P2572">
        <v>2</v>
      </c>
      <c r="Q2572" s="3">
        <v>135</v>
      </c>
      <c r="R2572" s="1" t="s">
        <v>1951</v>
      </c>
      <c r="S2572" s="3">
        <v>19</v>
      </c>
      <c r="U2572" t="str">
        <f>IF(Ecommerce_Sales[[#This Row],[Delivery_Time_Days]]&gt;7,"Delay",IF(Ecommerce_Sales[[#This Row],[Delivery_Time_Days]] = 0,"No delivery",IF(Ecommerce_Sales[[#This Row],[Delivery_Time_Days]]&lt;=7,"On-time")))</f>
        <v>No delivery</v>
      </c>
      <c r="V2572" s="7">
        <f>Ecommerce_Sales[[#This Row],[Profit]]/Ecommerce_Sales[[#This Row],[Total_Price]]</f>
        <v>0.14814814814814814</v>
      </c>
      <c r="W2572" s="3">
        <v>20</v>
      </c>
      <c r="X2572" s="3"/>
    </row>
    <row r="2573" spans="1:24" x14ac:dyDescent="0.25">
      <c r="A2573" s="1" t="s">
        <v>7726</v>
      </c>
      <c r="B2573" s="1" t="s">
        <v>460</v>
      </c>
      <c r="C2573" s="1" t="s">
        <v>461</v>
      </c>
      <c r="D2573" s="1" t="s">
        <v>2090</v>
      </c>
      <c r="E2573" s="1" t="s">
        <v>1961</v>
      </c>
      <c r="F2573" s="2">
        <v>45201</v>
      </c>
      <c r="G2573" s="2">
        <v>45602</v>
      </c>
      <c r="H2573" s="2" t="str">
        <f>TEXT(Ecommerce_Sales[[#This Row],[Order_Date]],"mmmm")</f>
        <v>November</v>
      </c>
      <c r="I2573" s="2" t="str">
        <f>TEXT(Ecommerce_Sales[[#This Row],[Order_Date]],"yyyy")</f>
        <v>2024</v>
      </c>
      <c r="J2573" s="2" t="str">
        <f>TEXT(Ecommerce_Sales[[#This Row],[Order_Date]],"mmmm")</f>
        <v>November</v>
      </c>
      <c r="K2573" s="1" t="s">
        <v>1947</v>
      </c>
      <c r="L2573" s="1" t="s">
        <v>7727</v>
      </c>
      <c r="M2573" s="1" t="s">
        <v>2047</v>
      </c>
      <c r="N2573" s="1" t="s">
        <v>1989</v>
      </c>
      <c r="O2573" s="3">
        <v>1112</v>
      </c>
      <c r="P2573">
        <v>3</v>
      </c>
      <c r="Q2573" s="3">
        <v>3336</v>
      </c>
      <c r="R2573" s="1" t="s">
        <v>1951</v>
      </c>
      <c r="S2573" s="3">
        <v>264</v>
      </c>
      <c r="T2573">
        <v>5</v>
      </c>
      <c r="U2573" t="str">
        <f>IF(Ecommerce_Sales[[#This Row],[Delivery_Time_Days]]&gt;7,"Delay",IF(Ecommerce_Sales[[#This Row],[Delivery_Time_Days]] = 0,"No delivery",IF(Ecommerce_Sales[[#This Row],[Delivery_Time_Days]]&lt;=7,"On-time")))</f>
        <v>On-time</v>
      </c>
      <c r="V2573" s="7">
        <f>Ecommerce_Sales[[#This Row],[Profit]]/Ecommerce_Sales[[#This Row],[Total_Price]]</f>
        <v>0.25</v>
      </c>
      <c r="W2573" s="3">
        <v>834</v>
      </c>
      <c r="X2573" s="3"/>
    </row>
    <row r="2574" spans="1:24" x14ac:dyDescent="0.25">
      <c r="A2574" s="1" t="s">
        <v>7728</v>
      </c>
      <c r="B2574" s="1" t="s">
        <v>402</v>
      </c>
      <c r="C2574" s="1" t="s">
        <v>403</v>
      </c>
      <c r="D2574" s="1" t="s">
        <v>4631</v>
      </c>
      <c r="E2574" s="1" t="s">
        <v>1954</v>
      </c>
      <c r="F2574" s="2">
        <v>44995</v>
      </c>
      <c r="G2574" s="2">
        <v>45264</v>
      </c>
      <c r="H2574" s="2" t="str">
        <f>TEXT(Ecommerce_Sales[[#This Row],[Order_Date]],"mmmm")</f>
        <v>December</v>
      </c>
      <c r="I2574" s="2" t="str">
        <f>TEXT(Ecommerce_Sales[[#This Row],[Order_Date]],"yyyy")</f>
        <v>2023</v>
      </c>
      <c r="J2574" s="2" t="str">
        <f>TEXT(Ecommerce_Sales[[#This Row],[Order_Date]],"mmmm")</f>
        <v>December</v>
      </c>
      <c r="K2574" s="1" t="s">
        <v>1947</v>
      </c>
      <c r="L2574" s="1" t="s">
        <v>7729</v>
      </c>
      <c r="M2574" s="1" t="s">
        <v>2072</v>
      </c>
      <c r="N2574" s="1" t="s">
        <v>1950</v>
      </c>
      <c r="O2574" s="3">
        <v>330</v>
      </c>
      <c r="P2574">
        <v>10</v>
      </c>
      <c r="Q2574" s="3">
        <v>3299</v>
      </c>
      <c r="R2574" s="1" t="s">
        <v>1958</v>
      </c>
      <c r="S2574" s="3">
        <v>302</v>
      </c>
      <c r="T2574">
        <v>4</v>
      </c>
      <c r="U2574" t="str">
        <f>IF(Ecommerce_Sales[[#This Row],[Delivery_Time_Days]]&gt;7,"Delay",IF(Ecommerce_Sales[[#This Row],[Delivery_Time_Days]] = 0,"No delivery",IF(Ecommerce_Sales[[#This Row],[Delivery_Time_Days]]&lt;=7,"On-time")))</f>
        <v>On-time</v>
      </c>
      <c r="V2574" s="7">
        <f>Ecommerce_Sales[[#This Row],[Profit]]/Ecommerce_Sales[[#This Row],[Total_Price]]</f>
        <v>0.40012124886329192</v>
      </c>
      <c r="W2574" s="3">
        <v>1320</v>
      </c>
      <c r="X2574" s="3"/>
    </row>
    <row r="2575" spans="1:24" x14ac:dyDescent="0.25">
      <c r="A2575" s="1" t="s">
        <v>7730</v>
      </c>
      <c r="B2575" s="1" t="s">
        <v>110</v>
      </c>
      <c r="C2575" s="1" t="s">
        <v>111</v>
      </c>
      <c r="D2575" s="1" t="s">
        <v>4344</v>
      </c>
      <c r="E2575" s="1" t="s">
        <v>1996</v>
      </c>
      <c r="F2575" s="2">
        <v>45493</v>
      </c>
      <c r="G2575" s="2">
        <v>45145</v>
      </c>
      <c r="H2575" s="2" t="str">
        <f>TEXT(Ecommerce_Sales[[#This Row],[Order_Date]],"mmmm")</f>
        <v>August</v>
      </c>
      <c r="I2575" s="2" t="str">
        <f>TEXT(Ecommerce_Sales[[#This Row],[Order_Date]],"yyyy")</f>
        <v>2023</v>
      </c>
      <c r="J2575" s="2" t="str">
        <f>TEXT(Ecommerce_Sales[[#This Row],[Order_Date]],"mmmm")</f>
        <v>August</v>
      </c>
      <c r="K2575" s="1" t="s">
        <v>1986</v>
      </c>
      <c r="L2575" s="1" t="s">
        <v>7731</v>
      </c>
      <c r="M2575" s="1" t="s">
        <v>1972</v>
      </c>
      <c r="N2575" s="1" t="s">
        <v>1973</v>
      </c>
      <c r="O2575" s="3">
        <v>587</v>
      </c>
      <c r="P2575">
        <v>6</v>
      </c>
      <c r="Q2575" s="3">
        <v>3525</v>
      </c>
      <c r="R2575" s="1" t="s">
        <v>2008</v>
      </c>
      <c r="S2575" s="3">
        <v>523</v>
      </c>
      <c r="U2575" t="str">
        <f>IF(Ecommerce_Sales[[#This Row],[Delivery_Time_Days]]&gt;7,"Delay",IF(Ecommerce_Sales[[#This Row],[Delivery_Time_Days]] = 0,"No delivery",IF(Ecommerce_Sales[[#This Row],[Delivery_Time_Days]]&lt;=7,"On-time")))</f>
        <v>No delivery</v>
      </c>
      <c r="V2575" s="7">
        <f>Ecommerce_Sales[[#This Row],[Profit]]/Ecommerce_Sales[[#This Row],[Total_Price]]</f>
        <v>0.29985815602836879</v>
      </c>
      <c r="W2575" s="3">
        <v>1057</v>
      </c>
      <c r="X2575" s="3"/>
    </row>
    <row r="2576" spans="1:24" x14ac:dyDescent="0.25">
      <c r="A2576" s="1" t="s">
        <v>7732</v>
      </c>
      <c r="B2576" s="1" t="s">
        <v>509</v>
      </c>
      <c r="C2576" s="1" t="s">
        <v>510</v>
      </c>
      <c r="D2576" s="1" t="s">
        <v>5281</v>
      </c>
      <c r="E2576" s="1" t="s">
        <v>2005</v>
      </c>
      <c r="F2576" s="2">
        <v>45375</v>
      </c>
      <c r="G2576" s="2">
        <v>45367</v>
      </c>
      <c r="H2576" s="2" t="str">
        <f>TEXT(Ecommerce_Sales[[#This Row],[Order_Date]],"mmmm")</f>
        <v>March</v>
      </c>
      <c r="I2576" s="2" t="str">
        <f>TEXT(Ecommerce_Sales[[#This Row],[Order_Date]],"yyyy")</f>
        <v>2024</v>
      </c>
      <c r="J2576" s="2" t="str">
        <f>TEXT(Ecommerce_Sales[[#This Row],[Order_Date]],"mmmm")</f>
        <v>March</v>
      </c>
      <c r="K2576" s="1" t="s">
        <v>1947</v>
      </c>
      <c r="L2576" s="1" t="s">
        <v>4758</v>
      </c>
      <c r="M2576" s="1" t="s">
        <v>2079</v>
      </c>
      <c r="N2576" s="1" t="s">
        <v>1973</v>
      </c>
      <c r="O2576" s="3">
        <v>109</v>
      </c>
      <c r="P2576">
        <v>5</v>
      </c>
      <c r="Q2576" s="3">
        <v>547</v>
      </c>
      <c r="R2576" s="1" t="s">
        <v>1958</v>
      </c>
      <c r="S2576" s="3">
        <v>73</v>
      </c>
      <c r="T2576">
        <v>6</v>
      </c>
      <c r="U2576" t="str">
        <f>IF(Ecommerce_Sales[[#This Row],[Delivery_Time_Days]]&gt;7,"Delay",IF(Ecommerce_Sales[[#This Row],[Delivery_Time_Days]] = 0,"No delivery",IF(Ecommerce_Sales[[#This Row],[Delivery_Time_Days]]&lt;=7,"On-time")))</f>
        <v>On-time</v>
      </c>
      <c r="V2576" s="7">
        <f>Ecommerce_Sales[[#This Row],[Profit]]/Ecommerce_Sales[[#This Row],[Total_Price]]</f>
        <v>0.29981718464351004</v>
      </c>
      <c r="W2576" s="3">
        <v>164</v>
      </c>
      <c r="X2576" s="3"/>
    </row>
    <row r="2577" spans="1:24" x14ac:dyDescent="0.25">
      <c r="A2577" s="1" t="s">
        <v>7733</v>
      </c>
      <c r="B2577" s="1" t="s">
        <v>1716</v>
      </c>
      <c r="C2577" s="1" t="s">
        <v>1717</v>
      </c>
      <c r="D2577" s="1" t="s">
        <v>6225</v>
      </c>
      <c r="E2577" s="1" t="s">
        <v>1996</v>
      </c>
      <c r="F2577" s="2">
        <v>45222</v>
      </c>
      <c r="G2577" s="2">
        <v>45024</v>
      </c>
      <c r="H2577" s="2" t="str">
        <f>TEXT(Ecommerce_Sales[[#This Row],[Order_Date]],"mmmm")</f>
        <v>April</v>
      </c>
      <c r="I2577" s="2" t="str">
        <f>TEXT(Ecommerce_Sales[[#This Row],[Order_Date]],"yyyy")</f>
        <v>2023</v>
      </c>
      <c r="J2577" s="2" t="str">
        <f>TEXT(Ecommerce_Sales[[#This Row],[Order_Date]],"mmmm")</f>
        <v>April</v>
      </c>
      <c r="K2577" s="1" t="s">
        <v>1947</v>
      </c>
      <c r="L2577" s="1" t="s">
        <v>2377</v>
      </c>
      <c r="M2577" s="1" t="s">
        <v>2072</v>
      </c>
      <c r="N2577" s="1" t="s">
        <v>1950</v>
      </c>
      <c r="O2577" s="3">
        <v>445</v>
      </c>
      <c r="P2577">
        <v>2</v>
      </c>
      <c r="Q2577" s="3">
        <v>891</v>
      </c>
      <c r="R2577" s="1" t="s">
        <v>1958</v>
      </c>
      <c r="S2577" s="3">
        <v>47</v>
      </c>
      <c r="T2577">
        <v>3</v>
      </c>
      <c r="U2577" t="str">
        <f>IF(Ecommerce_Sales[[#This Row],[Delivery_Time_Days]]&gt;7,"Delay",IF(Ecommerce_Sales[[#This Row],[Delivery_Time_Days]] = 0,"No delivery",IF(Ecommerce_Sales[[#This Row],[Delivery_Time_Days]]&lt;=7,"On-time")))</f>
        <v>On-time</v>
      </c>
      <c r="V2577" s="7">
        <f>Ecommerce_Sales[[#This Row],[Profit]]/Ecommerce_Sales[[#This Row],[Total_Price]]</f>
        <v>0.3995510662177329</v>
      </c>
      <c r="W2577" s="3">
        <v>356</v>
      </c>
      <c r="X2577" s="3"/>
    </row>
    <row r="2578" spans="1:24" x14ac:dyDescent="0.25">
      <c r="A2578" s="1" t="s">
        <v>7734</v>
      </c>
      <c r="B2578" s="1" t="s">
        <v>1765</v>
      </c>
      <c r="C2578" s="1" t="s">
        <v>1766</v>
      </c>
      <c r="D2578" s="1" t="s">
        <v>7735</v>
      </c>
      <c r="E2578" s="1" t="s">
        <v>1954</v>
      </c>
      <c r="F2578" s="2">
        <v>45022</v>
      </c>
      <c r="G2578" s="2">
        <v>45282</v>
      </c>
      <c r="H2578" s="2" t="str">
        <f>TEXT(Ecommerce_Sales[[#This Row],[Order_Date]],"mmmm")</f>
        <v>December</v>
      </c>
      <c r="I2578" s="2" t="str">
        <f>TEXT(Ecommerce_Sales[[#This Row],[Order_Date]],"yyyy")</f>
        <v>2023</v>
      </c>
      <c r="J2578" s="2" t="str">
        <f>TEXT(Ecommerce_Sales[[#This Row],[Order_Date]],"mmmm")</f>
        <v>December</v>
      </c>
      <c r="K2578" s="1" t="s">
        <v>1947</v>
      </c>
      <c r="L2578" s="1" t="s">
        <v>7736</v>
      </c>
      <c r="M2578" s="1" t="s">
        <v>1968</v>
      </c>
      <c r="N2578" s="1" t="s">
        <v>1957</v>
      </c>
      <c r="O2578" s="3">
        <v>311</v>
      </c>
      <c r="P2578">
        <v>10</v>
      </c>
      <c r="Q2578" s="3">
        <v>3108</v>
      </c>
      <c r="R2578" s="1" t="s">
        <v>1958</v>
      </c>
      <c r="S2578" s="3">
        <v>380</v>
      </c>
      <c r="T2578">
        <v>5</v>
      </c>
      <c r="U2578" t="str">
        <f>IF(Ecommerce_Sales[[#This Row],[Delivery_Time_Days]]&gt;7,"Delay",IF(Ecommerce_Sales[[#This Row],[Delivery_Time_Days]] = 0,"No delivery",IF(Ecommerce_Sales[[#This Row],[Delivery_Time_Days]]&lt;=7,"On-time")))</f>
        <v>On-time</v>
      </c>
      <c r="V2578" s="7">
        <f>Ecommerce_Sales[[#This Row],[Profit]]/Ecommerce_Sales[[#This Row],[Total_Price]]</f>
        <v>0.14993564993564992</v>
      </c>
      <c r="W2578" s="3">
        <v>466</v>
      </c>
      <c r="X2578" s="3"/>
    </row>
    <row r="2579" spans="1:24" x14ac:dyDescent="0.25">
      <c r="A2579" s="1" t="s">
        <v>7737</v>
      </c>
      <c r="B2579" s="1" t="s">
        <v>1165</v>
      </c>
      <c r="C2579" s="1" t="s">
        <v>1166</v>
      </c>
      <c r="D2579" s="1" t="s">
        <v>2121</v>
      </c>
      <c r="E2579" s="1" t="s">
        <v>1946</v>
      </c>
      <c r="F2579" s="2">
        <v>45312</v>
      </c>
      <c r="G2579" s="2">
        <v>45476</v>
      </c>
      <c r="H2579" s="2" t="str">
        <f>TEXT(Ecommerce_Sales[[#This Row],[Order_Date]],"mmmm")</f>
        <v>July</v>
      </c>
      <c r="I2579" s="2" t="str">
        <f>TEXT(Ecommerce_Sales[[#This Row],[Order_Date]],"yyyy")</f>
        <v>2024</v>
      </c>
      <c r="J2579" s="2" t="str">
        <f>TEXT(Ecommerce_Sales[[#This Row],[Order_Date]],"mmmm")</f>
        <v>July</v>
      </c>
      <c r="K2579" s="1" t="s">
        <v>1947</v>
      </c>
      <c r="L2579" s="1" t="s">
        <v>7738</v>
      </c>
      <c r="M2579" s="1" t="s">
        <v>1972</v>
      </c>
      <c r="N2579" s="1" t="s">
        <v>1973</v>
      </c>
      <c r="O2579" s="3">
        <v>1162</v>
      </c>
      <c r="P2579">
        <v>5</v>
      </c>
      <c r="Q2579" s="3">
        <v>5810</v>
      </c>
      <c r="R2579" s="1" t="s">
        <v>1951</v>
      </c>
      <c r="S2579" s="3">
        <v>762</v>
      </c>
      <c r="T2579">
        <v>5</v>
      </c>
      <c r="U2579" t="str">
        <f>IF(Ecommerce_Sales[[#This Row],[Delivery_Time_Days]]&gt;7,"Delay",IF(Ecommerce_Sales[[#This Row],[Delivery_Time_Days]] = 0,"No delivery",IF(Ecommerce_Sales[[#This Row],[Delivery_Time_Days]]&lt;=7,"On-time")))</f>
        <v>On-time</v>
      </c>
      <c r="V2579" s="7">
        <f>Ecommerce_Sales[[#This Row],[Profit]]/Ecommerce_Sales[[#This Row],[Total_Price]]</f>
        <v>0.3</v>
      </c>
      <c r="W2579" s="3">
        <v>1743</v>
      </c>
      <c r="X2579" s="3"/>
    </row>
    <row r="2580" spans="1:24" x14ac:dyDescent="0.25">
      <c r="A2580" s="1" t="s">
        <v>7739</v>
      </c>
      <c r="B2580" s="1" t="s">
        <v>858</v>
      </c>
      <c r="C2580" s="1" t="s">
        <v>859</v>
      </c>
      <c r="D2580" s="1" t="s">
        <v>3161</v>
      </c>
      <c r="E2580" s="1" t="s">
        <v>1981</v>
      </c>
      <c r="F2580" s="2">
        <v>45417</v>
      </c>
      <c r="G2580" s="2">
        <v>45189</v>
      </c>
      <c r="H2580" s="2" t="str">
        <f>TEXT(Ecommerce_Sales[[#This Row],[Order_Date]],"mmmm")</f>
        <v>September</v>
      </c>
      <c r="I2580" s="2" t="str">
        <f>TEXT(Ecommerce_Sales[[#This Row],[Order_Date]],"yyyy")</f>
        <v>2023</v>
      </c>
      <c r="J2580" s="2" t="str">
        <f>TEXT(Ecommerce_Sales[[#This Row],[Order_Date]],"mmmm")</f>
        <v>September</v>
      </c>
      <c r="K2580" s="1" t="s">
        <v>1947</v>
      </c>
      <c r="L2580" s="1" t="s">
        <v>7740</v>
      </c>
      <c r="M2580" s="1" t="s">
        <v>2047</v>
      </c>
      <c r="N2580" s="1" t="s">
        <v>1989</v>
      </c>
      <c r="O2580" s="3">
        <v>25</v>
      </c>
      <c r="P2580">
        <v>3</v>
      </c>
      <c r="Q2580" s="3">
        <v>75</v>
      </c>
      <c r="R2580" s="1" t="s">
        <v>1951</v>
      </c>
      <c r="S2580" s="3">
        <v>10</v>
      </c>
      <c r="T2580">
        <v>9</v>
      </c>
      <c r="U2580" t="str">
        <f>IF(Ecommerce_Sales[[#This Row],[Delivery_Time_Days]]&gt;7,"Delay",IF(Ecommerce_Sales[[#This Row],[Delivery_Time_Days]] = 0,"No delivery",IF(Ecommerce_Sales[[#This Row],[Delivery_Time_Days]]&lt;=7,"On-time")))</f>
        <v>Delay</v>
      </c>
      <c r="V2580" s="7">
        <f>Ecommerce_Sales[[#This Row],[Profit]]/Ecommerce_Sales[[#This Row],[Total_Price]]</f>
        <v>0.25333333333333335</v>
      </c>
      <c r="W2580" s="3">
        <v>19</v>
      </c>
      <c r="X2580" s="3"/>
    </row>
    <row r="2581" spans="1:24" x14ac:dyDescent="0.25">
      <c r="A2581" s="1" t="s">
        <v>7741</v>
      </c>
      <c r="B2581" s="1" t="s">
        <v>914</v>
      </c>
      <c r="C2581" s="1" t="s">
        <v>915</v>
      </c>
      <c r="D2581" s="1" t="s">
        <v>6956</v>
      </c>
      <c r="E2581" s="1" t="s">
        <v>1946</v>
      </c>
      <c r="F2581" s="2">
        <v>45014</v>
      </c>
      <c r="G2581" s="2">
        <v>44957</v>
      </c>
      <c r="H2581" s="2" t="str">
        <f>TEXT(Ecommerce_Sales[[#This Row],[Order_Date]],"mmmm")</f>
        <v>January</v>
      </c>
      <c r="I2581" s="2" t="str">
        <f>TEXT(Ecommerce_Sales[[#This Row],[Order_Date]],"yyyy")</f>
        <v>2023</v>
      </c>
      <c r="J2581" s="2" t="str">
        <f>TEXT(Ecommerce_Sales[[#This Row],[Order_Date]],"mmmm")</f>
        <v>January</v>
      </c>
      <c r="K2581" s="1" t="s">
        <v>1947</v>
      </c>
      <c r="L2581" s="1" t="s">
        <v>7742</v>
      </c>
      <c r="M2581" s="1" t="s">
        <v>2079</v>
      </c>
      <c r="N2581" s="1" t="s">
        <v>1973</v>
      </c>
      <c r="O2581" s="3">
        <v>767</v>
      </c>
      <c r="P2581">
        <v>1</v>
      </c>
      <c r="Q2581" s="3">
        <v>767</v>
      </c>
      <c r="R2581" s="1" t="s">
        <v>1958</v>
      </c>
      <c r="S2581" s="3">
        <v>64</v>
      </c>
      <c r="T2581">
        <v>8</v>
      </c>
      <c r="U2581" t="str">
        <f>IF(Ecommerce_Sales[[#This Row],[Delivery_Time_Days]]&gt;7,"Delay",IF(Ecommerce_Sales[[#This Row],[Delivery_Time_Days]] = 0,"No delivery",IF(Ecommerce_Sales[[#This Row],[Delivery_Time_Days]]&lt;=7,"On-time")))</f>
        <v>Delay</v>
      </c>
      <c r="V2581" s="7">
        <f>Ecommerce_Sales[[#This Row],[Profit]]/Ecommerce_Sales[[#This Row],[Total_Price]]</f>
        <v>0.29986962190352023</v>
      </c>
      <c r="W2581" s="3">
        <v>230</v>
      </c>
      <c r="X2581" s="3"/>
    </row>
    <row r="2582" spans="1:24" x14ac:dyDescent="0.25">
      <c r="A2582" s="1" t="s">
        <v>7743</v>
      </c>
      <c r="B2582" s="1" t="s">
        <v>1629</v>
      </c>
      <c r="C2582" s="1" t="s">
        <v>1630</v>
      </c>
      <c r="D2582" s="1" t="s">
        <v>6134</v>
      </c>
      <c r="E2582" s="1" t="s">
        <v>1954</v>
      </c>
      <c r="F2582" s="2">
        <v>45609</v>
      </c>
      <c r="G2582" s="2">
        <v>45219</v>
      </c>
      <c r="H2582" s="2" t="str">
        <f>TEXT(Ecommerce_Sales[[#This Row],[Order_Date]],"mmmm")</f>
        <v>October</v>
      </c>
      <c r="I2582" s="2" t="str">
        <f>TEXT(Ecommerce_Sales[[#This Row],[Order_Date]],"yyyy")</f>
        <v>2023</v>
      </c>
      <c r="J2582" s="2" t="str">
        <f>TEXT(Ecommerce_Sales[[#This Row],[Order_Date]],"mmmm")</f>
        <v>October</v>
      </c>
      <c r="K2582" s="1" t="s">
        <v>1947</v>
      </c>
      <c r="L2582" s="1" t="s">
        <v>7744</v>
      </c>
      <c r="M2582" s="1" t="s">
        <v>1988</v>
      </c>
      <c r="N2582" s="1" t="s">
        <v>1989</v>
      </c>
      <c r="O2582" s="3">
        <v>926</v>
      </c>
      <c r="P2582">
        <v>2</v>
      </c>
      <c r="Q2582" s="3">
        <v>1853</v>
      </c>
      <c r="R2582" s="1" t="s">
        <v>1958</v>
      </c>
      <c r="S2582" s="3">
        <v>213</v>
      </c>
      <c r="T2582">
        <v>2</v>
      </c>
      <c r="U2582" t="str">
        <f>IF(Ecommerce_Sales[[#This Row],[Delivery_Time_Days]]&gt;7,"Delay",IF(Ecommerce_Sales[[#This Row],[Delivery_Time_Days]] = 0,"No delivery",IF(Ecommerce_Sales[[#This Row],[Delivery_Time_Days]]&lt;=7,"On-time")))</f>
        <v>On-time</v>
      </c>
      <c r="V2582" s="7">
        <f>Ecommerce_Sales[[#This Row],[Profit]]/Ecommerce_Sales[[#This Row],[Total_Price]]</f>
        <v>0.24986508364813814</v>
      </c>
      <c r="W2582" s="3">
        <v>463</v>
      </c>
      <c r="X2582" s="3"/>
    </row>
    <row r="2583" spans="1:24" x14ac:dyDescent="0.25">
      <c r="A2583" s="1" t="s">
        <v>7745</v>
      </c>
      <c r="B2583" s="1" t="s">
        <v>122</v>
      </c>
      <c r="C2583" s="1" t="s">
        <v>123</v>
      </c>
      <c r="D2583" s="1" t="s">
        <v>5676</v>
      </c>
      <c r="E2583" s="1" t="s">
        <v>2005</v>
      </c>
      <c r="F2583" s="2">
        <v>45490</v>
      </c>
      <c r="G2583" s="2">
        <v>45531</v>
      </c>
      <c r="H2583" s="2" t="str">
        <f>TEXT(Ecommerce_Sales[[#This Row],[Order_Date]],"mmmm")</f>
        <v>August</v>
      </c>
      <c r="I2583" s="2" t="str">
        <f>TEXT(Ecommerce_Sales[[#This Row],[Order_Date]],"yyyy")</f>
        <v>2024</v>
      </c>
      <c r="J2583" s="2" t="str">
        <f>TEXT(Ecommerce_Sales[[#This Row],[Order_Date]],"mmmm")</f>
        <v>August</v>
      </c>
      <c r="K2583" s="1" t="s">
        <v>1947</v>
      </c>
      <c r="L2583" s="1" t="s">
        <v>7746</v>
      </c>
      <c r="M2583" s="1" t="s">
        <v>2058</v>
      </c>
      <c r="N2583" s="1" t="s">
        <v>1950</v>
      </c>
      <c r="O2583" s="3">
        <v>470</v>
      </c>
      <c r="P2583">
        <v>2</v>
      </c>
      <c r="Q2583" s="3">
        <v>939</v>
      </c>
      <c r="R2583" s="1" t="s">
        <v>2012</v>
      </c>
      <c r="S2583" s="3">
        <v>67</v>
      </c>
      <c r="T2583">
        <v>2</v>
      </c>
      <c r="U2583" t="str">
        <f>IF(Ecommerce_Sales[[#This Row],[Delivery_Time_Days]]&gt;7,"Delay",IF(Ecommerce_Sales[[#This Row],[Delivery_Time_Days]] = 0,"No delivery",IF(Ecommerce_Sales[[#This Row],[Delivery_Time_Days]]&lt;=7,"On-time")))</f>
        <v>On-time</v>
      </c>
      <c r="V2583" s="7">
        <f>Ecommerce_Sales[[#This Row],[Profit]]/Ecommerce_Sales[[#This Row],[Total_Price]]</f>
        <v>0.40042598509052185</v>
      </c>
      <c r="W2583" s="3">
        <v>376</v>
      </c>
      <c r="X2583" s="3"/>
    </row>
    <row r="2584" spans="1:24" x14ac:dyDescent="0.25">
      <c r="A2584" s="1" t="s">
        <v>7747</v>
      </c>
      <c r="B2584" s="1" t="s">
        <v>1891</v>
      </c>
      <c r="C2584" s="1" t="s">
        <v>1892</v>
      </c>
      <c r="D2584" s="1" t="s">
        <v>6718</v>
      </c>
      <c r="E2584" s="1" t="s">
        <v>1966</v>
      </c>
      <c r="F2584" s="2">
        <v>45205</v>
      </c>
      <c r="G2584" s="2">
        <v>44962</v>
      </c>
      <c r="H2584" s="2" t="str">
        <f>TEXT(Ecommerce_Sales[[#This Row],[Order_Date]],"mmmm")</f>
        <v>February</v>
      </c>
      <c r="I2584" s="2" t="str">
        <f>TEXT(Ecommerce_Sales[[#This Row],[Order_Date]],"yyyy")</f>
        <v>2023</v>
      </c>
      <c r="J2584" s="2" t="str">
        <f>TEXT(Ecommerce_Sales[[#This Row],[Order_Date]],"mmmm")</f>
        <v>February</v>
      </c>
      <c r="K2584" s="1" t="s">
        <v>1947</v>
      </c>
      <c r="L2584" s="1" t="s">
        <v>7748</v>
      </c>
      <c r="M2584" s="1" t="s">
        <v>2072</v>
      </c>
      <c r="N2584" s="1" t="s">
        <v>1950</v>
      </c>
      <c r="O2584" s="3">
        <v>660</v>
      </c>
      <c r="P2584">
        <v>1</v>
      </c>
      <c r="Q2584" s="3">
        <v>660</v>
      </c>
      <c r="R2584" s="1" t="s">
        <v>1958</v>
      </c>
      <c r="S2584" s="3">
        <v>88</v>
      </c>
      <c r="T2584">
        <v>7</v>
      </c>
      <c r="U2584" t="str">
        <f>IF(Ecommerce_Sales[[#This Row],[Delivery_Time_Days]]&gt;7,"Delay",IF(Ecommerce_Sales[[#This Row],[Delivery_Time_Days]] = 0,"No delivery",IF(Ecommerce_Sales[[#This Row],[Delivery_Time_Days]]&lt;=7,"On-time")))</f>
        <v>On-time</v>
      </c>
      <c r="V2584" s="7">
        <f>Ecommerce_Sales[[#This Row],[Profit]]/Ecommerce_Sales[[#This Row],[Total_Price]]</f>
        <v>0.4</v>
      </c>
      <c r="W2584" s="3">
        <v>264</v>
      </c>
      <c r="X2584" s="3"/>
    </row>
    <row r="2585" spans="1:24" x14ac:dyDescent="0.25">
      <c r="A2585" s="1" t="s">
        <v>7749</v>
      </c>
      <c r="B2585" s="1" t="s">
        <v>1912</v>
      </c>
      <c r="C2585" s="1" t="s">
        <v>1913</v>
      </c>
      <c r="D2585" s="1" t="s">
        <v>7750</v>
      </c>
      <c r="E2585" s="1" t="s">
        <v>1946</v>
      </c>
      <c r="F2585" s="2">
        <v>45411</v>
      </c>
      <c r="G2585" s="2">
        <v>45038</v>
      </c>
      <c r="H2585" s="2" t="str">
        <f>TEXT(Ecommerce_Sales[[#This Row],[Order_Date]],"mmmm")</f>
        <v>April</v>
      </c>
      <c r="I2585" s="2" t="str">
        <f>TEXT(Ecommerce_Sales[[#This Row],[Order_Date]],"yyyy")</f>
        <v>2023</v>
      </c>
      <c r="J2585" s="2" t="str">
        <f>TEXT(Ecommerce_Sales[[#This Row],[Order_Date]],"mmmm")</f>
        <v>April</v>
      </c>
      <c r="K2585" s="1" t="s">
        <v>1947</v>
      </c>
      <c r="L2585" s="1" t="s">
        <v>7751</v>
      </c>
      <c r="M2585" s="1" t="s">
        <v>2247</v>
      </c>
      <c r="N2585" s="1" t="s">
        <v>1957</v>
      </c>
      <c r="O2585" s="3">
        <v>107</v>
      </c>
      <c r="P2585">
        <v>4</v>
      </c>
      <c r="Q2585" s="3">
        <v>429</v>
      </c>
      <c r="R2585" s="1" t="s">
        <v>1951</v>
      </c>
      <c r="S2585" s="3">
        <v>32</v>
      </c>
      <c r="T2585">
        <v>3</v>
      </c>
      <c r="U2585" t="str">
        <f>IF(Ecommerce_Sales[[#This Row],[Delivery_Time_Days]]&gt;7,"Delay",IF(Ecommerce_Sales[[#This Row],[Delivery_Time_Days]] = 0,"No delivery",IF(Ecommerce_Sales[[#This Row],[Delivery_Time_Days]]&lt;=7,"On-time")))</f>
        <v>On-time</v>
      </c>
      <c r="V2585" s="7">
        <f>Ecommerce_Sales[[#This Row],[Profit]]/Ecommerce_Sales[[#This Row],[Total_Price]]</f>
        <v>0.14918414918414918</v>
      </c>
      <c r="W2585" s="3">
        <v>64</v>
      </c>
      <c r="X2585" s="3"/>
    </row>
    <row r="2586" spans="1:24" x14ac:dyDescent="0.25">
      <c r="A2586" s="1" t="s">
        <v>7752</v>
      </c>
      <c r="B2586" s="1" t="s">
        <v>1573</v>
      </c>
      <c r="C2586" s="1" t="s">
        <v>1574</v>
      </c>
      <c r="D2586" s="1" t="s">
        <v>3723</v>
      </c>
      <c r="E2586" s="1" t="s">
        <v>1996</v>
      </c>
      <c r="F2586" s="2">
        <v>45642</v>
      </c>
      <c r="G2586" s="2">
        <v>45051</v>
      </c>
      <c r="H2586" s="2" t="str">
        <f>TEXT(Ecommerce_Sales[[#This Row],[Order_Date]],"mmmm")</f>
        <v>May</v>
      </c>
      <c r="I2586" s="2" t="str">
        <f>TEXT(Ecommerce_Sales[[#This Row],[Order_Date]],"yyyy")</f>
        <v>2023</v>
      </c>
      <c r="J2586" s="2" t="str">
        <f>TEXT(Ecommerce_Sales[[#This Row],[Order_Date]],"mmmm")</f>
        <v>May</v>
      </c>
      <c r="K2586" s="1" t="s">
        <v>1947</v>
      </c>
      <c r="L2586" s="1" t="s">
        <v>7753</v>
      </c>
      <c r="M2586" s="1" t="s">
        <v>2065</v>
      </c>
      <c r="N2586" s="1" t="s">
        <v>1978</v>
      </c>
      <c r="O2586" s="3">
        <v>821</v>
      </c>
      <c r="P2586">
        <v>5</v>
      </c>
      <c r="Q2586" s="3">
        <v>4105</v>
      </c>
      <c r="R2586" s="1" t="s">
        <v>2008</v>
      </c>
      <c r="S2586" s="3">
        <v>503</v>
      </c>
      <c r="T2586">
        <v>3</v>
      </c>
      <c r="U2586" t="str">
        <f>IF(Ecommerce_Sales[[#This Row],[Delivery_Time_Days]]&gt;7,"Delay",IF(Ecommerce_Sales[[#This Row],[Delivery_Time_Days]] = 0,"No delivery",IF(Ecommerce_Sales[[#This Row],[Delivery_Time_Days]]&lt;=7,"On-time")))</f>
        <v>On-time</v>
      </c>
      <c r="V2586" s="7">
        <f>Ecommerce_Sales[[#This Row],[Profit]]/Ecommerce_Sales[[#This Row],[Total_Price]]</f>
        <v>0.35006090133982948</v>
      </c>
      <c r="W2586" s="3">
        <v>1437</v>
      </c>
      <c r="X2586" s="3"/>
    </row>
    <row r="2587" spans="1:24" x14ac:dyDescent="0.25">
      <c r="A2587" s="1" t="s">
        <v>7754</v>
      </c>
      <c r="B2587" s="1" t="s">
        <v>1347</v>
      </c>
      <c r="C2587" s="1" t="s">
        <v>1348</v>
      </c>
      <c r="D2587" s="1" t="s">
        <v>7430</v>
      </c>
      <c r="E2587" s="1" t="s">
        <v>1954</v>
      </c>
      <c r="F2587" s="2">
        <v>45003</v>
      </c>
      <c r="G2587" s="2">
        <v>45343</v>
      </c>
      <c r="H2587" s="2" t="str">
        <f>TEXT(Ecommerce_Sales[[#This Row],[Order_Date]],"mmmm")</f>
        <v>February</v>
      </c>
      <c r="I2587" s="2" t="str">
        <f>TEXT(Ecommerce_Sales[[#This Row],[Order_Date]],"yyyy")</f>
        <v>2024</v>
      </c>
      <c r="J2587" s="2" t="str">
        <f>TEXT(Ecommerce_Sales[[#This Row],[Order_Date]],"mmmm")</f>
        <v>February</v>
      </c>
      <c r="K2587" s="1" t="s">
        <v>1947</v>
      </c>
      <c r="L2587" s="1" t="s">
        <v>7755</v>
      </c>
      <c r="M2587" s="1" t="s">
        <v>1963</v>
      </c>
      <c r="N2587" s="1" t="s">
        <v>1957</v>
      </c>
      <c r="O2587" s="3">
        <v>934</v>
      </c>
      <c r="P2587">
        <v>3</v>
      </c>
      <c r="Q2587" s="3">
        <v>2802</v>
      </c>
      <c r="R2587" s="1" t="s">
        <v>1951</v>
      </c>
      <c r="S2587" s="3">
        <v>274</v>
      </c>
      <c r="T2587">
        <v>9</v>
      </c>
      <c r="U2587" t="str">
        <f>IF(Ecommerce_Sales[[#This Row],[Delivery_Time_Days]]&gt;7,"Delay",IF(Ecommerce_Sales[[#This Row],[Delivery_Time_Days]] = 0,"No delivery",IF(Ecommerce_Sales[[#This Row],[Delivery_Time_Days]]&lt;=7,"On-time")))</f>
        <v>Delay</v>
      </c>
      <c r="V2587" s="7">
        <f>Ecommerce_Sales[[#This Row],[Profit]]/Ecommerce_Sales[[#This Row],[Total_Price]]</f>
        <v>0.14989293361884368</v>
      </c>
      <c r="W2587" s="3">
        <v>420</v>
      </c>
      <c r="X2587" s="3"/>
    </row>
    <row r="2588" spans="1:24" x14ac:dyDescent="0.25">
      <c r="A2588" s="1" t="s">
        <v>7756</v>
      </c>
      <c r="B2588" s="1" t="s">
        <v>936</v>
      </c>
      <c r="C2588" s="1" t="s">
        <v>937</v>
      </c>
      <c r="D2588" s="1" t="s">
        <v>2132</v>
      </c>
      <c r="E2588" s="1" t="s">
        <v>1996</v>
      </c>
      <c r="F2588" s="2">
        <v>45291</v>
      </c>
      <c r="G2588" s="2">
        <v>44989</v>
      </c>
      <c r="H2588" s="2" t="str">
        <f>TEXT(Ecommerce_Sales[[#This Row],[Order_Date]],"mmmm")</f>
        <v>March</v>
      </c>
      <c r="I2588" s="2" t="str">
        <f>TEXT(Ecommerce_Sales[[#This Row],[Order_Date]],"yyyy")</f>
        <v>2023</v>
      </c>
      <c r="J2588" s="2" t="str">
        <f>TEXT(Ecommerce_Sales[[#This Row],[Order_Date]],"mmmm")</f>
        <v>March</v>
      </c>
      <c r="K2588" s="1" t="s">
        <v>1986</v>
      </c>
      <c r="L2588" s="1" t="s">
        <v>5660</v>
      </c>
      <c r="M2588" s="1" t="s">
        <v>2030</v>
      </c>
      <c r="N2588" s="1" t="s">
        <v>1978</v>
      </c>
      <c r="O2588" s="3">
        <v>269</v>
      </c>
      <c r="P2588">
        <v>3</v>
      </c>
      <c r="Q2588" s="3">
        <v>806</v>
      </c>
      <c r="R2588" s="1" t="s">
        <v>2008</v>
      </c>
      <c r="S2588" s="3">
        <v>64</v>
      </c>
      <c r="U2588" t="str">
        <f>IF(Ecommerce_Sales[[#This Row],[Delivery_Time_Days]]&gt;7,"Delay",IF(Ecommerce_Sales[[#This Row],[Delivery_Time_Days]] = 0,"No delivery",IF(Ecommerce_Sales[[#This Row],[Delivery_Time_Days]]&lt;=7,"On-time")))</f>
        <v>No delivery</v>
      </c>
      <c r="V2588" s="7">
        <f>Ecommerce_Sales[[#This Row],[Profit]]/Ecommerce_Sales[[#This Row],[Total_Price]]</f>
        <v>0.34987593052109184</v>
      </c>
      <c r="W2588" s="3">
        <v>282</v>
      </c>
      <c r="X2588" s="3"/>
    </row>
    <row r="2589" spans="1:24" x14ac:dyDescent="0.25">
      <c r="A2589" s="1" t="s">
        <v>7757</v>
      </c>
      <c r="B2589" s="1" t="s">
        <v>721</v>
      </c>
      <c r="C2589" s="1" t="s">
        <v>722</v>
      </c>
      <c r="D2589" s="1" t="s">
        <v>3614</v>
      </c>
      <c r="E2589" s="1" t="s">
        <v>1961</v>
      </c>
      <c r="F2589" s="2">
        <v>45487</v>
      </c>
      <c r="G2589" s="2">
        <v>45601</v>
      </c>
      <c r="H2589" s="2" t="str">
        <f>TEXT(Ecommerce_Sales[[#This Row],[Order_Date]],"mmmm")</f>
        <v>November</v>
      </c>
      <c r="I2589" s="2" t="str">
        <f>TEXT(Ecommerce_Sales[[#This Row],[Order_Date]],"yyyy")</f>
        <v>2024</v>
      </c>
      <c r="J2589" s="2" t="str">
        <f>TEXT(Ecommerce_Sales[[#This Row],[Order_Date]],"mmmm")</f>
        <v>November</v>
      </c>
      <c r="K2589" s="1" t="s">
        <v>1947</v>
      </c>
      <c r="L2589" s="1" t="s">
        <v>7758</v>
      </c>
      <c r="M2589" s="1" t="s">
        <v>2058</v>
      </c>
      <c r="N2589" s="1" t="s">
        <v>1950</v>
      </c>
      <c r="O2589" s="3">
        <v>992</v>
      </c>
      <c r="P2589">
        <v>4</v>
      </c>
      <c r="Q2589" s="3">
        <v>3967</v>
      </c>
      <c r="R2589" s="1" t="s">
        <v>1958</v>
      </c>
      <c r="S2589" s="3">
        <v>229</v>
      </c>
      <c r="T2589">
        <v>8</v>
      </c>
      <c r="U2589" t="str">
        <f>IF(Ecommerce_Sales[[#This Row],[Delivery_Time_Days]]&gt;7,"Delay",IF(Ecommerce_Sales[[#This Row],[Delivery_Time_Days]] = 0,"No delivery",IF(Ecommerce_Sales[[#This Row],[Delivery_Time_Days]]&lt;=7,"On-time")))</f>
        <v>Delay</v>
      </c>
      <c r="V2589" s="7">
        <f>Ecommerce_Sales[[#This Row],[Profit]]/Ecommerce_Sales[[#This Row],[Total_Price]]</f>
        <v>0.40005041593143431</v>
      </c>
      <c r="W2589" s="3">
        <v>1587</v>
      </c>
      <c r="X2589" s="3"/>
    </row>
    <row r="2590" spans="1:24" x14ac:dyDescent="0.25">
      <c r="A2590" s="1" t="s">
        <v>7759</v>
      </c>
      <c r="B2590" s="1" t="s">
        <v>186</v>
      </c>
      <c r="C2590" s="1" t="s">
        <v>187</v>
      </c>
      <c r="D2590" s="1" t="s">
        <v>3214</v>
      </c>
      <c r="E2590" s="1" t="s">
        <v>1961</v>
      </c>
      <c r="F2590" s="2">
        <v>45197</v>
      </c>
      <c r="G2590" s="2">
        <v>45635</v>
      </c>
      <c r="H2590" s="2" t="str">
        <f>TEXT(Ecommerce_Sales[[#This Row],[Order_Date]],"mmmm")</f>
        <v>December</v>
      </c>
      <c r="I2590" s="2" t="str">
        <f>TEXT(Ecommerce_Sales[[#This Row],[Order_Date]],"yyyy")</f>
        <v>2024</v>
      </c>
      <c r="J2590" s="2" t="str">
        <f>TEXT(Ecommerce_Sales[[#This Row],[Order_Date]],"mmmm")</f>
        <v>December</v>
      </c>
      <c r="K2590" s="1" t="s">
        <v>1947</v>
      </c>
      <c r="L2590" s="1" t="s">
        <v>7727</v>
      </c>
      <c r="M2590" s="1" t="s">
        <v>1949</v>
      </c>
      <c r="N2590" s="1" t="s">
        <v>1950</v>
      </c>
      <c r="O2590" s="3">
        <v>1167</v>
      </c>
      <c r="P2590">
        <v>6</v>
      </c>
      <c r="Q2590" s="3">
        <v>6999</v>
      </c>
      <c r="R2590" s="1" t="s">
        <v>2012</v>
      </c>
      <c r="S2590" s="3">
        <v>428</v>
      </c>
      <c r="T2590">
        <v>4</v>
      </c>
      <c r="U2590" t="str">
        <f>IF(Ecommerce_Sales[[#This Row],[Delivery_Time_Days]]&gt;7,"Delay",IF(Ecommerce_Sales[[#This Row],[Delivery_Time_Days]] = 0,"No delivery",IF(Ecommerce_Sales[[#This Row],[Delivery_Time_Days]]&lt;=7,"On-time")))</f>
        <v>On-time</v>
      </c>
      <c r="V2590" s="7">
        <f>Ecommerce_Sales[[#This Row],[Profit]]/Ecommerce_Sales[[#This Row],[Total_Price]]</f>
        <v>0.40005715102157452</v>
      </c>
      <c r="W2590" s="3">
        <v>2800</v>
      </c>
      <c r="X2590" s="3"/>
    </row>
    <row r="2591" spans="1:24" x14ac:dyDescent="0.25">
      <c r="A2591" s="1" t="s">
        <v>7760</v>
      </c>
      <c r="B2591" s="1" t="s">
        <v>480</v>
      </c>
      <c r="C2591" s="1" t="s">
        <v>481</v>
      </c>
      <c r="D2591" s="1" t="s">
        <v>5189</v>
      </c>
      <c r="E2591" s="1" t="s">
        <v>1961</v>
      </c>
      <c r="F2591" s="2">
        <v>45137</v>
      </c>
      <c r="G2591" s="2">
        <v>45358</v>
      </c>
      <c r="H2591" s="2" t="str">
        <f>TEXT(Ecommerce_Sales[[#This Row],[Order_Date]],"mmmm")</f>
        <v>March</v>
      </c>
      <c r="I2591" s="2" t="str">
        <f>TEXT(Ecommerce_Sales[[#This Row],[Order_Date]],"yyyy")</f>
        <v>2024</v>
      </c>
      <c r="J2591" s="2" t="str">
        <f>TEXT(Ecommerce_Sales[[#This Row],[Order_Date]],"mmmm")</f>
        <v>March</v>
      </c>
      <c r="K2591" s="1" t="s">
        <v>1947</v>
      </c>
      <c r="L2591" s="1" t="s">
        <v>7761</v>
      </c>
      <c r="M2591" s="1" t="s">
        <v>2072</v>
      </c>
      <c r="N2591" s="1" t="s">
        <v>1950</v>
      </c>
      <c r="O2591" s="3">
        <v>548</v>
      </c>
      <c r="P2591">
        <v>1</v>
      </c>
      <c r="Q2591" s="3">
        <v>548</v>
      </c>
      <c r="R2591" s="1" t="s">
        <v>1951</v>
      </c>
      <c r="S2591" s="3">
        <v>41</v>
      </c>
      <c r="T2591">
        <v>8</v>
      </c>
      <c r="U2591" t="str">
        <f>IF(Ecommerce_Sales[[#This Row],[Delivery_Time_Days]]&gt;7,"Delay",IF(Ecommerce_Sales[[#This Row],[Delivery_Time_Days]] = 0,"No delivery",IF(Ecommerce_Sales[[#This Row],[Delivery_Time_Days]]&lt;=7,"On-time")))</f>
        <v>Delay</v>
      </c>
      <c r="V2591" s="7">
        <f>Ecommerce_Sales[[#This Row],[Profit]]/Ecommerce_Sales[[#This Row],[Total_Price]]</f>
        <v>0.39963503649635035</v>
      </c>
      <c r="W2591" s="3">
        <v>219</v>
      </c>
      <c r="X2591" s="3"/>
    </row>
    <row r="2592" spans="1:24" x14ac:dyDescent="0.25">
      <c r="A2592" s="1" t="s">
        <v>7762</v>
      </c>
      <c r="B2592" s="1" t="s">
        <v>1264</v>
      </c>
      <c r="C2592" s="1" t="s">
        <v>1478</v>
      </c>
      <c r="D2592" s="1" t="s">
        <v>5002</v>
      </c>
      <c r="E2592" s="1" t="s">
        <v>2005</v>
      </c>
      <c r="F2592" s="2">
        <v>45440</v>
      </c>
      <c r="G2592" s="2">
        <v>45239</v>
      </c>
      <c r="H2592" s="2" t="str">
        <f>TEXT(Ecommerce_Sales[[#This Row],[Order_Date]],"mmmm")</f>
        <v>November</v>
      </c>
      <c r="I2592" s="2" t="str">
        <f>TEXT(Ecommerce_Sales[[#This Row],[Order_Date]],"yyyy")</f>
        <v>2023</v>
      </c>
      <c r="J2592" s="2" t="str">
        <f>TEXT(Ecommerce_Sales[[#This Row],[Order_Date]],"mmmm")</f>
        <v>November</v>
      </c>
      <c r="K2592" s="1" t="s">
        <v>1947</v>
      </c>
      <c r="L2592" s="1" t="s">
        <v>7763</v>
      </c>
      <c r="M2592" s="1" t="s">
        <v>1998</v>
      </c>
      <c r="N2592" s="1" t="s">
        <v>1973</v>
      </c>
      <c r="O2592" s="3">
        <v>1320</v>
      </c>
      <c r="P2592">
        <v>3</v>
      </c>
      <c r="Q2592" s="3">
        <v>3961</v>
      </c>
      <c r="R2592" s="1" t="s">
        <v>1958</v>
      </c>
      <c r="S2592" s="3">
        <v>328</v>
      </c>
      <c r="T2592">
        <v>9</v>
      </c>
      <c r="U2592" t="str">
        <f>IF(Ecommerce_Sales[[#This Row],[Delivery_Time_Days]]&gt;7,"Delay",IF(Ecommerce_Sales[[#This Row],[Delivery_Time_Days]] = 0,"No delivery",IF(Ecommerce_Sales[[#This Row],[Delivery_Time_Days]]&lt;=7,"On-time")))</f>
        <v>Delay</v>
      </c>
      <c r="V2592" s="7">
        <f>Ecommerce_Sales[[#This Row],[Profit]]/Ecommerce_Sales[[#This Row],[Total_Price]]</f>
        <v>0.29992426155011359</v>
      </c>
      <c r="W2592" s="3">
        <v>1188</v>
      </c>
      <c r="X2592" s="3"/>
    </row>
    <row r="2593" spans="1:24" x14ac:dyDescent="0.25">
      <c r="A2593" s="1" t="s">
        <v>7764</v>
      </c>
      <c r="B2593" s="1" t="s">
        <v>226</v>
      </c>
      <c r="C2593" s="1" t="s">
        <v>227</v>
      </c>
      <c r="D2593" s="1" t="s">
        <v>4833</v>
      </c>
      <c r="E2593" s="1" t="s">
        <v>2005</v>
      </c>
      <c r="F2593" s="2">
        <v>45318</v>
      </c>
      <c r="G2593" s="2">
        <v>45101</v>
      </c>
      <c r="H2593" s="2" t="str">
        <f>TEXT(Ecommerce_Sales[[#This Row],[Order_Date]],"mmmm")</f>
        <v>June</v>
      </c>
      <c r="I2593" s="2" t="str">
        <f>TEXT(Ecommerce_Sales[[#This Row],[Order_Date]],"yyyy")</f>
        <v>2023</v>
      </c>
      <c r="J2593" s="2" t="str">
        <f>TEXT(Ecommerce_Sales[[#This Row],[Order_Date]],"mmmm")</f>
        <v>June</v>
      </c>
      <c r="K2593" s="1" t="s">
        <v>1992</v>
      </c>
      <c r="L2593" s="1" t="s">
        <v>7765</v>
      </c>
      <c r="M2593" s="1" t="s">
        <v>2043</v>
      </c>
      <c r="N2593" s="1" t="s">
        <v>1989</v>
      </c>
      <c r="O2593" s="3">
        <v>633</v>
      </c>
      <c r="P2593">
        <v>1</v>
      </c>
      <c r="Q2593" s="3">
        <v>633</v>
      </c>
      <c r="R2593" s="1" t="s">
        <v>2008</v>
      </c>
      <c r="S2593" s="3">
        <v>90</v>
      </c>
      <c r="U2593" t="str">
        <f>IF(Ecommerce_Sales[[#This Row],[Delivery_Time_Days]]&gt;7,"Delay",IF(Ecommerce_Sales[[#This Row],[Delivery_Time_Days]] = 0,"No delivery",IF(Ecommerce_Sales[[#This Row],[Delivery_Time_Days]]&lt;=7,"On-time")))</f>
        <v>No delivery</v>
      </c>
      <c r="V2593" s="7">
        <f>Ecommerce_Sales[[#This Row],[Profit]]/Ecommerce_Sales[[#This Row],[Total_Price]]</f>
        <v>0.24960505529225907</v>
      </c>
      <c r="W2593" s="3">
        <v>158</v>
      </c>
      <c r="X2593" s="3"/>
    </row>
    <row r="2594" spans="1:24" x14ac:dyDescent="0.25">
      <c r="A2594" s="1" t="s">
        <v>7766</v>
      </c>
      <c r="B2594" s="1" t="s">
        <v>825</v>
      </c>
      <c r="C2594" s="1" t="s">
        <v>826</v>
      </c>
      <c r="D2594" s="1" t="s">
        <v>3821</v>
      </c>
      <c r="E2594" s="1" t="s">
        <v>1961</v>
      </c>
      <c r="F2594" s="2">
        <v>45378</v>
      </c>
      <c r="G2594" s="2">
        <v>45497</v>
      </c>
      <c r="H2594" s="2" t="str">
        <f>TEXT(Ecommerce_Sales[[#This Row],[Order_Date]],"mmmm")</f>
        <v>July</v>
      </c>
      <c r="I2594" s="2" t="str">
        <f>TEXT(Ecommerce_Sales[[#This Row],[Order_Date]],"yyyy")</f>
        <v>2024</v>
      </c>
      <c r="J2594" s="2" t="str">
        <f>TEXT(Ecommerce_Sales[[#This Row],[Order_Date]],"mmmm")</f>
        <v>July</v>
      </c>
      <c r="K2594" s="1" t="s">
        <v>1947</v>
      </c>
      <c r="L2594" s="1" t="s">
        <v>4991</v>
      </c>
      <c r="M2594" s="1" t="s">
        <v>2247</v>
      </c>
      <c r="N2594" s="1" t="s">
        <v>1957</v>
      </c>
      <c r="O2594" s="3">
        <v>745</v>
      </c>
      <c r="P2594">
        <v>1</v>
      </c>
      <c r="Q2594" s="3">
        <v>745</v>
      </c>
      <c r="R2594" s="1" t="s">
        <v>1958</v>
      </c>
      <c r="S2594" s="3">
        <v>44</v>
      </c>
      <c r="T2594">
        <v>10</v>
      </c>
      <c r="U2594" t="str">
        <f>IF(Ecommerce_Sales[[#This Row],[Delivery_Time_Days]]&gt;7,"Delay",IF(Ecommerce_Sales[[#This Row],[Delivery_Time_Days]] = 0,"No delivery",IF(Ecommerce_Sales[[#This Row],[Delivery_Time_Days]]&lt;=7,"On-time")))</f>
        <v>Delay</v>
      </c>
      <c r="V2594" s="7">
        <f>Ecommerce_Sales[[#This Row],[Profit]]/Ecommerce_Sales[[#This Row],[Total_Price]]</f>
        <v>0.15033557046979865</v>
      </c>
      <c r="W2594" s="3">
        <v>112</v>
      </c>
      <c r="X2594" s="3"/>
    </row>
    <row r="2595" spans="1:24" x14ac:dyDescent="0.25">
      <c r="A2595" s="1" t="s">
        <v>7767</v>
      </c>
      <c r="B2595" s="1" t="s">
        <v>627</v>
      </c>
      <c r="C2595" s="1" t="s">
        <v>628</v>
      </c>
      <c r="D2595" s="1" t="s">
        <v>7290</v>
      </c>
      <c r="E2595" s="1" t="s">
        <v>2005</v>
      </c>
      <c r="F2595" s="2">
        <v>45218</v>
      </c>
      <c r="G2595" s="2">
        <v>44996</v>
      </c>
      <c r="H2595" s="2" t="str">
        <f>TEXT(Ecommerce_Sales[[#This Row],[Order_Date]],"mmmm")</f>
        <v>March</v>
      </c>
      <c r="I2595" s="2" t="str">
        <f>TEXT(Ecommerce_Sales[[#This Row],[Order_Date]],"yyyy")</f>
        <v>2023</v>
      </c>
      <c r="J2595" s="2" t="str">
        <f>TEXT(Ecommerce_Sales[[#This Row],[Order_Date]],"mmmm")</f>
        <v>March</v>
      </c>
      <c r="K2595" s="1" t="s">
        <v>1986</v>
      </c>
      <c r="L2595" s="1" t="s">
        <v>7768</v>
      </c>
      <c r="M2595" s="1" t="s">
        <v>2072</v>
      </c>
      <c r="N2595" s="1" t="s">
        <v>1950</v>
      </c>
      <c r="O2595" s="3">
        <v>969</v>
      </c>
      <c r="P2595">
        <v>3</v>
      </c>
      <c r="Q2595" s="3">
        <v>2908</v>
      </c>
      <c r="R2595" s="1" t="s">
        <v>2012</v>
      </c>
      <c r="S2595" s="3">
        <v>395</v>
      </c>
      <c r="U2595" t="str">
        <f>IF(Ecommerce_Sales[[#This Row],[Delivery_Time_Days]]&gt;7,"Delay",IF(Ecommerce_Sales[[#This Row],[Delivery_Time_Days]] = 0,"No delivery",IF(Ecommerce_Sales[[#This Row],[Delivery_Time_Days]]&lt;=7,"On-time")))</f>
        <v>No delivery</v>
      </c>
      <c r="V2595" s="7">
        <f>Ecommerce_Sales[[#This Row],[Profit]]/Ecommerce_Sales[[#This Row],[Total_Price]]</f>
        <v>0.3999312242090784</v>
      </c>
      <c r="W2595" s="3">
        <v>1163</v>
      </c>
      <c r="X2595" s="3"/>
    </row>
    <row r="2596" spans="1:24" x14ac:dyDescent="0.25">
      <c r="A2596" s="1" t="s">
        <v>7769</v>
      </c>
      <c r="B2596" s="1" t="s">
        <v>888</v>
      </c>
      <c r="C2596" s="1" t="s">
        <v>889</v>
      </c>
      <c r="D2596" s="1" t="s">
        <v>5208</v>
      </c>
      <c r="E2596" s="1" t="s">
        <v>1966</v>
      </c>
      <c r="F2596" s="2">
        <v>44996</v>
      </c>
      <c r="G2596" s="2">
        <v>44953</v>
      </c>
      <c r="H2596" s="2" t="str">
        <f>TEXT(Ecommerce_Sales[[#This Row],[Order_Date]],"mmmm")</f>
        <v>January</v>
      </c>
      <c r="I2596" s="2" t="str">
        <f>TEXT(Ecommerce_Sales[[#This Row],[Order_Date]],"yyyy")</f>
        <v>2023</v>
      </c>
      <c r="J2596" s="2" t="str">
        <f>TEXT(Ecommerce_Sales[[#This Row],[Order_Date]],"mmmm")</f>
        <v>January</v>
      </c>
      <c r="K2596" s="1" t="s">
        <v>1986</v>
      </c>
      <c r="L2596" s="1" t="s">
        <v>7770</v>
      </c>
      <c r="M2596" s="1" t="s">
        <v>2043</v>
      </c>
      <c r="N2596" s="1" t="s">
        <v>1989</v>
      </c>
      <c r="O2596" s="3">
        <v>788</v>
      </c>
      <c r="P2596">
        <v>2</v>
      </c>
      <c r="Q2596" s="3">
        <v>1576</v>
      </c>
      <c r="R2596" s="1" t="s">
        <v>1951</v>
      </c>
      <c r="S2596" s="3">
        <v>157</v>
      </c>
      <c r="U2596" t="str">
        <f>IF(Ecommerce_Sales[[#This Row],[Delivery_Time_Days]]&gt;7,"Delay",IF(Ecommerce_Sales[[#This Row],[Delivery_Time_Days]] = 0,"No delivery",IF(Ecommerce_Sales[[#This Row],[Delivery_Time_Days]]&lt;=7,"On-time")))</f>
        <v>No delivery</v>
      </c>
      <c r="V2596" s="7">
        <f>Ecommerce_Sales[[#This Row],[Profit]]/Ecommerce_Sales[[#This Row],[Total_Price]]</f>
        <v>0.25</v>
      </c>
      <c r="W2596" s="3">
        <v>394</v>
      </c>
      <c r="X2596" s="3"/>
    </row>
    <row r="2597" spans="1:24" x14ac:dyDescent="0.25">
      <c r="A2597" s="1" t="s">
        <v>7771</v>
      </c>
      <c r="B2597" s="1" t="s">
        <v>1500</v>
      </c>
      <c r="C2597" s="1" t="s">
        <v>1501</v>
      </c>
      <c r="D2597" s="1" t="s">
        <v>7772</v>
      </c>
      <c r="E2597" s="1" t="s">
        <v>1996</v>
      </c>
      <c r="F2597" s="2">
        <v>45118</v>
      </c>
      <c r="G2597" s="2">
        <v>45508</v>
      </c>
      <c r="H2597" s="2" t="str">
        <f>TEXT(Ecommerce_Sales[[#This Row],[Order_Date]],"mmmm")</f>
        <v>August</v>
      </c>
      <c r="I2597" s="2" t="str">
        <f>TEXT(Ecommerce_Sales[[#This Row],[Order_Date]],"yyyy")</f>
        <v>2024</v>
      </c>
      <c r="J2597" s="2" t="str">
        <f>TEXT(Ecommerce_Sales[[#This Row],[Order_Date]],"mmmm")</f>
        <v>August</v>
      </c>
      <c r="K2597" s="1" t="s">
        <v>1947</v>
      </c>
      <c r="L2597" s="1" t="s">
        <v>7773</v>
      </c>
      <c r="M2597" s="1" t="s">
        <v>2072</v>
      </c>
      <c r="N2597" s="1" t="s">
        <v>1950</v>
      </c>
      <c r="O2597" s="3">
        <v>494</v>
      </c>
      <c r="P2597">
        <v>1</v>
      </c>
      <c r="Q2597" s="3">
        <v>494</v>
      </c>
      <c r="R2597" s="1" t="s">
        <v>1951</v>
      </c>
      <c r="S2597" s="3">
        <v>50</v>
      </c>
      <c r="T2597">
        <v>10</v>
      </c>
      <c r="U2597" t="str">
        <f>IF(Ecommerce_Sales[[#This Row],[Delivery_Time_Days]]&gt;7,"Delay",IF(Ecommerce_Sales[[#This Row],[Delivery_Time_Days]] = 0,"No delivery",IF(Ecommerce_Sales[[#This Row],[Delivery_Time_Days]]&lt;=7,"On-time")))</f>
        <v>Delay</v>
      </c>
      <c r="V2597" s="7">
        <f>Ecommerce_Sales[[#This Row],[Profit]]/Ecommerce_Sales[[#This Row],[Total_Price]]</f>
        <v>0.40080971659919029</v>
      </c>
      <c r="W2597" s="3">
        <v>198</v>
      </c>
      <c r="X2597" s="3"/>
    </row>
    <row r="2598" spans="1:24" x14ac:dyDescent="0.25">
      <c r="A2598" s="1" t="s">
        <v>7774</v>
      </c>
      <c r="B2598" s="1" t="s">
        <v>647</v>
      </c>
      <c r="C2598" s="1" t="s">
        <v>648</v>
      </c>
      <c r="D2598" s="1" t="s">
        <v>5530</v>
      </c>
      <c r="E2598" s="1" t="s">
        <v>2005</v>
      </c>
      <c r="F2598" s="2">
        <v>45174</v>
      </c>
      <c r="G2598" s="2">
        <v>45625</v>
      </c>
      <c r="H2598" s="2" t="str">
        <f>TEXT(Ecommerce_Sales[[#This Row],[Order_Date]],"mmmm")</f>
        <v>November</v>
      </c>
      <c r="I2598" s="2" t="str">
        <f>TEXT(Ecommerce_Sales[[#This Row],[Order_Date]],"yyyy")</f>
        <v>2024</v>
      </c>
      <c r="J2598" s="2" t="str">
        <f>TEXT(Ecommerce_Sales[[#This Row],[Order_Date]],"mmmm")</f>
        <v>November</v>
      </c>
      <c r="K2598" s="1" t="s">
        <v>1947</v>
      </c>
      <c r="L2598" s="1" t="s">
        <v>4567</v>
      </c>
      <c r="M2598" s="1" t="s">
        <v>1988</v>
      </c>
      <c r="N2598" s="1" t="s">
        <v>1989</v>
      </c>
      <c r="O2598" s="3">
        <v>629</v>
      </c>
      <c r="P2598">
        <v>3</v>
      </c>
      <c r="Q2598" s="3">
        <v>1886</v>
      </c>
      <c r="R2598" s="1" t="s">
        <v>2016</v>
      </c>
      <c r="S2598" s="3">
        <v>282</v>
      </c>
      <c r="T2598">
        <v>3</v>
      </c>
      <c r="U2598" t="str">
        <f>IF(Ecommerce_Sales[[#This Row],[Delivery_Time_Days]]&gt;7,"Delay",IF(Ecommerce_Sales[[#This Row],[Delivery_Time_Days]] = 0,"No delivery",IF(Ecommerce_Sales[[#This Row],[Delivery_Time_Days]]&lt;=7,"On-time")))</f>
        <v>On-time</v>
      </c>
      <c r="V2598" s="7">
        <f>Ecommerce_Sales[[#This Row],[Profit]]/Ecommerce_Sales[[#This Row],[Total_Price]]</f>
        <v>0.25026511134676566</v>
      </c>
      <c r="W2598" s="3">
        <v>472</v>
      </c>
      <c r="X2598" s="3"/>
    </row>
    <row r="2599" spans="1:24" x14ac:dyDescent="0.25">
      <c r="A2599" s="1" t="s">
        <v>7775</v>
      </c>
      <c r="B2599" s="1" t="s">
        <v>1357</v>
      </c>
      <c r="C2599" s="1" t="s">
        <v>1358</v>
      </c>
      <c r="D2599" s="1" t="s">
        <v>5309</v>
      </c>
      <c r="E2599" s="1" t="s">
        <v>1966</v>
      </c>
      <c r="F2599" s="2">
        <v>45118</v>
      </c>
      <c r="G2599" s="2">
        <v>45494</v>
      </c>
      <c r="H2599" s="2" t="str">
        <f>TEXT(Ecommerce_Sales[[#This Row],[Order_Date]],"mmmm")</f>
        <v>July</v>
      </c>
      <c r="I2599" s="2" t="str">
        <f>TEXT(Ecommerce_Sales[[#This Row],[Order_Date]],"yyyy")</f>
        <v>2024</v>
      </c>
      <c r="J2599" s="2" t="str">
        <f>TEXT(Ecommerce_Sales[[#This Row],[Order_Date]],"mmmm")</f>
        <v>July</v>
      </c>
      <c r="K2599" s="1" t="s">
        <v>1986</v>
      </c>
      <c r="L2599" s="1" t="s">
        <v>7776</v>
      </c>
      <c r="M2599" s="1" t="s">
        <v>1983</v>
      </c>
      <c r="N2599" s="1" t="s">
        <v>1950</v>
      </c>
      <c r="O2599" s="3">
        <v>344</v>
      </c>
      <c r="P2599">
        <v>3</v>
      </c>
      <c r="Q2599" s="3">
        <v>1032</v>
      </c>
      <c r="R2599" s="1" t="s">
        <v>1958</v>
      </c>
      <c r="S2599" s="3">
        <v>152</v>
      </c>
      <c r="U2599" t="str">
        <f>IF(Ecommerce_Sales[[#This Row],[Delivery_Time_Days]]&gt;7,"Delay",IF(Ecommerce_Sales[[#This Row],[Delivery_Time_Days]] = 0,"No delivery",IF(Ecommerce_Sales[[#This Row],[Delivery_Time_Days]]&lt;=7,"On-time")))</f>
        <v>No delivery</v>
      </c>
      <c r="V2599" s="7">
        <f>Ecommerce_Sales[[#This Row],[Profit]]/Ecommerce_Sales[[#This Row],[Total_Price]]</f>
        <v>0.40019379844961239</v>
      </c>
      <c r="W2599" s="3">
        <v>413</v>
      </c>
      <c r="X2599" s="3"/>
    </row>
    <row r="2600" spans="1:24" x14ac:dyDescent="0.25">
      <c r="A2600" s="1" t="s">
        <v>7777</v>
      </c>
      <c r="B2600" s="1" t="s">
        <v>1683</v>
      </c>
      <c r="C2600" s="1" t="s">
        <v>1684</v>
      </c>
      <c r="D2600" s="1" t="s">
        <v>7778</v>
      </c>
      <c r="E2600" s="1" t="s">
        <v>2005</v>
      </c>
      <c r="F2600" s="2">
        <v>45584</v>
      </c>
      <c r="G2600" s="2">
        <v>45044</v>
      </c>
      <c r="H2600" s="2" t="str">
        <f>TEXT(Ecommerce_Sales[[#This Row],[Order_Date]],"mmmm")</f>
        <v>April</v>
      </c>
      <c r="I2600" s="2" t="str">
        <f>TEXT(Ecommerce_Sales[[#This Row],[Order_Date]],"yyyy")</f>
        <v>2023</v>
      </c>
      <c r="J2600" s="2" t="str">
        <f>TEXT(Ecommerce_Sales[[#This Row],[Order_Date]],"mmmm")</f>
        <v>April</v>
      </c>
      <c r="K2600" s="1" t="s">
        <v>1947</v>
      </c>
      <c r="L2600" s="1" t="s">
        <v>7779</v>
      </c>
      <c r="M2600" s="1" t="s">
        <v>1977</v>
      </c>
      <c r="N2600" s="1" t="s">
        <v>1978</v>
      </c>
      <c r="O2600" s="3">
        <v>376</v>
      </c>
      <c r="P2600">
        <v>5</v>
      </c>
      <c r="Q2600" s="3">
        <v>1882</v>
      </c>
      <c r="R2600" s="1" t="s">
        <v>1958</v>
      </c>
      <c r="S2600" s="3">
        <v>199</v>
      </c>
      <c r="T2600">
        <v>5</v>
      </c>
      <c r="U2600" t="str">
        <f>IF(Ecommerce_Sales[[#This Row],[Delivery_Time_Days]]&gt;7,"Delay",IF(Ecommerce_Sales[[#This Row],[Delivery_Time_Days]] = 0,"No delivery",IF(Ecommerce_Sales[[#This Row],[Delivery_Time_Days]]&lt;=7,"On-time")))</f>
        <v>On-time</v>
      </c>
      <c r="V2600" s="7">
        <f>Ecommerce_Sales[[#This Row],[Profit]]/Ecommerce_Sales[[#This Row],[Total_Price]]</f>
        <v>0.35015940488841657</v>
      </c>
      <c r="W2600" s="3">
        <v>659</v>
      </c>
      <c r="X2600" s="3"/>
    </row>
    <row r="2601" spans="1:24" x14ac:dyDescent="0.25">
      <c r="A2601" s="1" t="s">
        <v>7780</v>
      </c>
      <c r="B2601" s="1" t="s">
        <v>418</v>
      </c>
      <c r="C2601" s="1" t="s">
        <v>419</v>
      </c>
      <c r="D2601" s="1" t="s">
        <v>2201</v>
      </c>
      <c r="E2601" s="1" t="s">
        <v>1961</v>
      </c>
      <c r="F2601" s="2">
        <v>45044</v>
      </c>
      <c r="G2601" s="2">
        <v>45437</v>
      </c>
      <c r="H2601" s="2" t="str">
        <f>TEXT(Ecommerce_Sales[[#This Row],[Order_Date]],"mmmm")</f>
        <v>May</v>
      </c>
      <c r="I2601" s="2" t="str">
        <f>TEXT(Ecommerce_Sales[[#This Row],[Order_Date]],"yyyy")</f>
        <v>2024</v>
      </c>
      <c r="J2601" s="2" t="str">
        <f>TEXT(Ecommerce_Sales[[#This Row],[Order_Date]],"mmmm")</f>
        <v>May</v>
      </c>
      <c r="K2601" s="1" t="s">
        <v>1947</v>
      </c>
      <c r="L2601" s="1" t="s">
        <v>7781</v>
      </c>
      <c r="M2601" s="1" t="s">
        <v>1988</v>
      </c>
      <c r="N2601" s="1" t="s">
        <v>1989</v>
      </c>
      <c r="O2601" s="3">
        <v>657</v>
      </c>
      <c r="P2601">
        <v>2</v>
      </c>
      <c r="Q2601" s="3">
        <v>1313</v>
      </c>
      <c r="R2601" s="1" t="s">
        <v>2012</v>
      </c>
      <c r="S2601" s="3">
        <v>122</v>
      </c>
      <c r="T2601">
        <v>10</v>
      </c>
      <c r="U2601" t="str">
        <f>IF(Ecommerce_Sales[[#This Row],[Delivery_Time_Days]]&gt;7,"Delay",IF(Ecommerce_Sales[[#This Row],[Delivery_Time_Days]] = 0,"No delivery",IF(Ecommerce_Sales[[#This Row],[Delivery_Time_Days]]&lt;=7,"On-time")))</f>
        <v>Delay</v>
      </c>
      <c r="V2601" s="7">
        <f>Ecommerce_Sales[[#This Row],[Profit]]/Ecommerce_Sales[[#This Row],[Total_Price]]</f>
        <v>0.24980959634424982</v>
      </c>
      <c r="W2601" s="3">
        <v>328</v>
      </c>
      <c r="X2601" s="3"/>
    </row>
    <row r="2602" spans="1:24" x14ac:dyDescent="0.25">
      <c r="A2602" s="1" t="s">
        <v>7782</v>
      </c>
      <c r="B2602" s="1" t="s">
        <v>1364</v>
      </c>
      <c r="C2602" s="1" t="s">
        <v>1365</v>
      </c>
      <c r="D2602" s="1" t="s">
        <v>6279</v>
      </c>
      <c r="E2602" s="1" t="s">
        <v>1954</v>
      </c>
      <c r="F2602" s="2">
        <v>45397</v>
      </c>
      <c r="G2602" s="2">
        <v>44999</v>
      </c>
      <c r="H2602" s="2" t="str">
        <f>TEXT(Ecommerce_Sales[[#This Row],[Order_Date]],"mmmm")</f>
        <v>March</v>
      </c>
      <c r="I2602" s="2" t="str">
        <f>TEXT(Ecommerce_Sales[[#This Row],[Order_Date]],"yyyy")</f>
        <v>2023</v>
      </c>
      <c r="J2602" s="2" t="str">
        <f>TEXT(Ecommerce_Sales[[#This Row],[Order_Date]],"mmmm")</f>
        <v>March</v>
      </c>
      <c r="K2602" s="1" t="s">
        <v>1947</v>
      </c>
      <c r="L2602" s="1" t="s">
        <v>7783</v>
      </c>
      <c r="M2602" s="1" t="s">
        <v>2002</v>
      </c>
      <c r="N2602" s="1" t="s">
        <v>1989</v>
      </c>
      <c r="O2602" s="3">
        <v>786</v>
      </c>
      <c r="P2602">
        <v>1</v>
      </c>
      <c r="Q2602" s="3">
        <v>786</v>
      </c>
      <c r="R2602" s="1" t="s">
        <v>2008</v>
      </c>
      <c r="S2602" s="3">
        <v>87</v>
      </c>
      <c r="T2602">
        <v>7</v>
      </c>
      <c r="U2602" t="str">
        <f>IF(Ecommerce_Sales[[#This Row],[Delivery_Time_Days]]&gt;7,"Delay",IF(Ecommerce_Sales[[#This Row],[Delivery_Time_Days]] = 0,"No delivery",IF(Ecommerce_Sales[[#This Row],[Delivery_Time_Days]]&lt;=7,"On-time")))</f>
        <v>On-time</v>
      </c>
      <c r="V2602" s="7">
        <f>Ecommerce_Sales[[#This Row],[Profit]]/Ecommerce_Sales[[#This Row],[Total_Price]]</f>
        <v>0.25063613231552162</v>
      </c>
      <c r="W2602" s="3">
        <v>197</v>
      </c>
      <c r="X2602" s="3"/>
    </row>
    <row r="2603" spans="1:24" x14ac:dyDescent="0.25">
      <c r="A2603" s="1" t="s">
        <v>7784</v>
      </c>
      <c r="B2603" s="1" t="s">
        <v>1861</v>
      </c>
      <c r="C2603" s="1" t="s">
        <v>1862</v>
      </c>
      <c r="D2603" s="1" t="s">
        <v>7785</v>
      </c>
      <c r="E2603" s="1" t="s">
        <v>1996</v>
      </c>
      <c r="F2603" s="2">
        <v>45324</v>
      </c>
      <c r="G2603" s="2">
        <v>45302</v>
      </c>
      <c r="H2603" s="2" t="str">
        <f>TEXT(Ecommerce_Sales[[#This Row],[Order_Date]],"mmmm")</f>
        <v>January</v>
      </c>
      <c r="I2603" s="2" t="str">
        <f>TEXT(Ecommerce_Sales[[#This Row],[Order_Date]],"yyyy")</f>
        <v>2024</v>
      </c>
      <c r="J2603" s="2" t="str">
        <f>TEXT(Ecommerce_Sales[[#This Row],[Order_Date]],"mmmm")</f>
        <v>January</v>
      </c>
      <c r="K2603" s="1" t="s">
        <v>1947</v>
      </c>
      <c r="L2603" s="1" t="s">
        <v>7786</v>
      </c>
      <c r="M2603" s="1" t="s">
        <v>1998</v>
      </c>
      <c r="N2603" s="1" t="s">
        <v>1973</v>
      </c>
      <c r="O2603" s="3">
        <v>532</v>
      </c>
      <c r="P2603">
        <v>1</v>
      </c>
      <c r="Q2603" s="3">
        <v>532</v>
      </c>
      <c r="R2603" s="1" t="s">
        <v>1958</v>
      </c>
      <c r="S2603" s="3">
        <v>51</v>
      </c>
      <c r="T2603">
        <v>3</v>
      </c>
      <c r="U2603" t="str">
        <f>IF(Ecommerce_Sales[[#This Row],[Delivery_Time_Days]]&gt;7,"Delay",IF(Ecommerce_Sales[[#This Row],[Delivery_Time_Days]] = 0,"No delivery",IF(Ecommerce_Sales[[#This Row],[Delivery_Time_Days]]&lt;=7,"On-time")))</f>
        <v>On-time</v>
      </c>
      <c r="V2603" s="7">
        <f>Ecommerce_Sales[[#This Row],[Profit]]/Ecommerce_Sales[[#This Row],[Total_Price]]</f>
        <v>0.3007518796992481</v>
      </c>
      <c r="W2603" s="3">
        <v>160</v>
      </c>
      <c r="X2603" s="3"/>
    </row>
    <row r="2604" spans="1:24" x14ac:dyDescent="0.25">
      <c r="A2604" s="1" t="s">
        <v>7787</v>
      </c>
      <c r="B2604" s="1" t="s">
        <v>488</v>
      </c>
      <c r="C2604" s="1" t="s">
        <v>489</v>
      </c>
      <c r="D2604" s="1" t="s">
        <v>3276</v>
      </c>
      <c r="E2604" s="1" t="s">
        <v>1966</v>
      </c>
      <c r="F2604" s="2">
        <v>44987</v>
      </c>
      <c r="G2604" s="2">
        <v>45169</v>
      </c>
      <c r="H2604" s="2" t="str">
        <f>TEXT(Ecommerce_Sales[[#This Row],[Order_Date]],"mmmm")</f>
        <v>August</v>
      </c>
      <c r="I2604" s="2" t="str">
        <f>TEXT(Ecommerce_Sales[[#This Row],[Order_Date]],"yyyy")</f>
        <v>2023</v>
      </c>
      <c r="J2604" s="2" t="str">
        <f>TEXT(Ecommerce_Sales[[#This Row],[Order_Date]],"mmmm")</f>
        <v>August</v>
      </c>
      <c r="K2604" s="1" t="s">
        <v>1947</v>
      </c>
      <c r="L2604" s="1" t="s">
        <v>7788</v>
      </c>
      <c r="M2604" s="1" t="s">
        <v>2007</v>
      </c>
      <c r="N2604" s="1" t="s">
        <v>1973</v>
      </c>
      <c r="O2604" s="3">
        <v>27</v>
      </c>
      <c r="P2604">
        <v>5</v>
      </c>
      <c r="Q2604" s="3">
        <v>136</v>
      </c>
      <c r="R2604" s="1" t="s">
        <v>2008</v>
      </c>
      <c r="S2604" s="3">
        <v>11</v>
      </c>
      <c r="T2604">
        <v>10</v>
      </c>
      <c r="U2604" t="str">
        <f>IF(Ecommerce_Sales[[#This Row],[Delivery_Time_Days]]&gt;7,"Delay",IF(Ecommerce_Sales[[#This Row],[Delivery_Time_Days]] = 0,"No delivery",IF(Ecommerce_Sales[[#This Row],[Delivery_Time_Days]]&lt;=7,"On-time")))</f>
        <v>Delay</v>
      </c>
      <c r="V2604" s="7">
        <f>Ecommerce_Sales[[#This Row],[Profit]]/Ecommerce_Sales[[#This Row],[Total_Price]]</f>
        <v>0.3014705882352941</v>
      </c>
      <c r="W2604" s="3">
        <v>41</v>
      </c>
      <c r="X2604" s="3"/>
    </row>
    <row r="2605" spans="1:24" x14ac:dyDescent="0.25">
      <c r="A2605" s="1" t="s">
        <v>7789</v>
      </c>
      <c r="B2605" s="1" t="s">
        <v>1534</v>
      </c>
      <c r="C2605" s="1" t="s">
        <v>1535</v>
      </c>
      <c r="D2605" s="1" t="s">
        <v>7790</v>
      </c>
      <c r="E2605" s="1" t="s">
        <v>1996</v>
      </c>
      <c r="F2605" s="2">
        <v>45110</v>
      </c>
      <c r="G2605" s="2">
        <v>45022</v>
      </c>
      <c r="H2605" s="2" t="str">
        <f>TEXT(Ecommerce_Sales[[#This Row],[Order_Date]],"mmmm")</f>
        <v>April</v>
      </c>
      <c r="I2605" s="2" t="str">
        <f>TEXT(Ecommerce_Sales[[#This Row],[Order_Date]],"yyyy")</f>
        <v>2023</v>
      </c>
      <c r="J2605" s="2" t="str">
        <f>TEXT(Ecommerce_Sales[[#This Row],[Order_Date]],"mmmm")</f>
        <v>April</v>
      </c>
      <c r="K2605" s="1" t="s">
        <v>1947</v>
      </c>
      <c r="L2605" s="1" t="s">
        <v>7791</v>
      </c>
      <c r="M2605" s="1" t="s">
        <v>1949</v>
      </c>
      <c r="N2605" s="1" t="s">
        <v>1950</v>
      </c>
      <c r="O2605" s="3">
        <v>467</v>
      </c>
      <c r="P2605">
        <v>1</v>
      </c>
      <c r="Q2605" s="3">
        <v>467</v>
      </c>
      <c r="R2605" s="1" t="s">
        <v>1958</v>
      </c>
      <c r="S2605" s="3">
        <v>38</v>
      </c>
      <c r="T2605">
        <v>7</v>
      </c>
      <c r="U2605" t="str">
        <f>IF(Ecommerce_Sales[[#This Row],[Delivery_Time_Days]]&gt;7,"Delay",IF(Ecommerce_Sales[[#This Row],[Delivery_Time_Days]] = 0,"No delivery",IF(Ecommerce_Sales[[#This Row],[Delivery_Time_Days]]&lt;=7,"On-time")))</f>
        <v>On-time</v>
      </c>
      <c r="V2605" s="7">
        <f>Ecommerce_Sales[[#This Row],[Profit]]/Ecommerce_Sales[[#This Row],[Total_Price]]</f>
        <v>0.40042826552462529</v>
      </c>
      <c r="W2605" s="3">
        <v>187</v>
      </c>
      <c r="X2605" s="3"/>
    </row>
    <row r="2606" spans="1:24" x14ac:dyDescent="0.25">
      <c r="A2606" s="1" t="s">
        <v>7792</v>
      </c>
      <c r="B2606" s="1" t="s">
        <v>44</v>
      </c>
      <c r="C2606" s="1" t="s">
        <v>45</v>
      </c>
      <c r="D2606" s="1" t="s">
        <v>2787</v>
      </c>
      <c r="E2606" s="1" t="s">
        <v>1961</v>
      </c>
      <c r="F2606" s="2">
        <v>45088</v>
      </c>
      <c r="G2606" s="2">
        <v>44985</v>
      </c>
      <c r="H2606" s="2" t="str">
        <f>TEXT(Ecommerce_Sales[[#This Row],[Order_Date]],"mmmm")</f>
        <v>February</v>
      </c>
      <c r="I2606" s="2" t="str">
        <f>TEXT(Ecommerce_Sales[[#This Row],[Order_Date]],"yyyy")</f>
        <v>2023</v>
      </c>
      <c r="J2606" s="2" t="str">
        <f>TEXT(Ecommerce_Sales[[#This Row],[Order_Date]],"mmmm")</f>
        <v>February</v>
      </c>
      <c r="K2606" s="1" t="s">
        <v>1947</v>
      </c>
      <c r="L2606" s="1" t="s">
        <v>7793</v>
      </c>
      <c r="M2606" s="1" t="s">
        <v>1972</v>
      </c>
      <c r="N2606" s="1" t="s">
        <v>1973</v>
      </c>
      <c r="O2606" s="3">
        <v>603</v>
      </c>
      <c r="P2606">
        <v>3</v>
      </c>
      <c r="Q2606" s="3">
        <v>1809</v>
      </c>
      <c r="R2606" s="1" t="s">
        <v>2016</v>
      </c>
      <c r="S2606" s="3">
        <v>250</v>
      </c>
      <c r="T2606">
        <v>10</v>
      </c>
      <c r="U2606" t="str">
        <f>IF(Ecommerce_Sales[[#This Row],[Delivery_Time_Days]]&gt;7,"Delay",IF(Ecommerce_Sales[[#This Row],[Delivery_Time_Days]] = 0,"No delivery",IF(Ecommerce_Sales[[#This Row],[Delivery_Time_Days]]&lt;=7,"On-time")))</f>
        <v>Delay</v>
      </c>
      <c r="V2606" s="7">
        <f>Ecommerce_Sales[[#This Row],[Profit]]/Ecommerce_Sales[[#This Row],[Total_Price]]</f>
        <v>0.30016583747927034</v>
      </c>
      <c r="W2606" s="3">
        <v>543</v>
      </c>
      <c r="X2606" s="3"/>
    </row>
    <row r="2607" spans="1:24" x14ac:dyDescent="0.25">
      <c r="A2607" s="1" t="s">
        <v>7794</v>
      </c>
      <c r="B2607" s="1" t="s">
        <v>1189</v>
      </c>
      <c r="C2607" s="1" t="s">
        <v>1190</v>
      </c>
      <c r="D2607" s="1" t="s">
        <v>6863</v>
      </c>
      <c r="E2607" s="1" t="s">
        <v>1966</v>
      </c>
      <c r="F2607" s="2">
        <v>45326</v>
      </c>
      <c r="G2607" s="2">
        <v>45292</v>
      </c>
      <c r="H2607" s="2" t="str">
        <f>TEXT(Ecommerce_Sales[[#This Row],[Order_Date]],"mmmm")</f>
        <v>January</v>
      </c>
      <c r="I2607" s="2" t="str">
        <f>TEXT(Ecommerce_Sales[[#This Row],[Order_Date]],"yyyy")</f>
        <v>2024</v>
      </c>
      <c r="J2607" s="2" t="str">
        <f>TEXT(Ecommerce_Sales[[#This Row],[Order_Date]],"mmmm")</f>
        <v>January</v>
      </c>
      <c r="K2607" s="1" t="s">
        <v>1947</v>
      </c>
      <c r="L2607" s="1" t="s">
        <v>2133</v>
      </c>
      <c r="M2607" s="1" t="s">
        <v>1998</v>
      </c>
      <c r="N2607" s="1" t="s">
        <v>1973</v>
      </c>
      <c r="O2607" s="3">
        <v>696</v>
      </c>
      <c r="P2607">
        <v>1</v>
      </c>
      <c r="Q2607" s="3">
        <v>696</v>
      </c>
      <c r="R2607" s="1" t="s">
        <v>1958</v>
      </c>
      <c r="S2607" s="3">
        <v>96</v>
      </c>
      <c r="T2607">
        <v>8</v>
      </c>
      <c r="U2607" t="str">
        <f>IF(Ecommerce_Sales[[#This Row],[Delivery_Time_Days]]&gt;7,"Delay",IF(Ecommerce_Sales[[#This Row],[Delivery_Time_Days]] = 0,"No delivery",IF(Ecommerce_Sales[[#This Row],[Delivery_Time_Days]]&lt;=7,"On-time")))</f>
        <v>Delay</v>
      </c>
      <c r="V2607" s="7">
        <f>Ecommerce_Sales[[#This Row],[Profit]]/Ecommerce_Sales[[#This Row],[Total_Price]]</f>
        <v>0.30028735632183906</v>
      </c>
      <c r="W2607" s="3">
        <v>209</v>
      </c>
      <c r="X2607" s="3"/>
    </row>
    <row r="2608" spans="1:24" x14ac:dyDescent="0.25">
      <c r="A2608" s="1" t="s">
        <v>7795</v>
      </c>
      <c r="B2608" s="1" t="s">
        <v>248</v>
      </c>
      <c r="C2608" s="1" t="s">
        <v>249</v>
      </c>
      <c r="D2608" s="1" t="s">
        <v>5979</v>
      </c>
      <c r="E2608" s="1" t="s">
        <v>1946</v>
      </c>
      <c r="F2608" s="2">
        <v>45054</v>
      </c>
      <c r="G2608" s="2">
        <v>45265</v>
      </c>
      <c r="H2608" s="2" t="str">
        <f>TEXT(Ecommerce_Sales[[#This Row],[Order_Date]],"mmmm")</f>
        <v>December</v>
      </c>
      <c r="I2608" s="2" t="str">
        <f>TEXT(Ecommerce_Sales[[#This Row],[Order_Date]],"yyyy")</f>
        <v>2023</v>
      </c>
      <c r="J2608" s="2" t="str">
        <f>TEXT(Ecommerce_Sales[[#This Row],[Order_Date]],"mmmm")</f>
        <v>December</v>
      </c>
      <c r="K2608" s="1" t="s">
        <v>1947</v>
      </c>
      <c r="L2608" s="1" t="s">
        <v>7796</v>
      </c>
      <c r="M2608" s="1" t="s">
        <v>2002</v>
      </c>
      <c r="N2608" s="1" t="s">
        <v>1989</v>
      </c>
      <c r="O2608" s="3">
        <v>289</v>
      </c>
      <c r="P2608">
        <v>6</v>
      </c>
      <c r="Q2608" s="3">
        <v>1737</v>
      </c>
      <c r="R2608" s="1" t="s">
        <v>1958</v>
      </c>
      <c r="S2608" s="3">
        <v>218</v>
      </c>
      <c r="T2608">
        <v>6</v>
      </c>
      <c r="U2608" t="str">
        <f>IF(Ecommerce_Sales[[#This Row],[Delivery_Time_Days]]&gt;7,"Delay",IF(Ecommerce_Sales[[#This Row],[Delivery_Time_Days]] = 0,"No delivery",IF(Ecommerce_Sales[[#This Row],[Delivery_Time_Days]]&lt;=7,"On-time")))</f>
        <v>On-time</v>
      </c>
      <c r="V2608" s="7">
        <f>Ecommerce_Sales[[#This Row],[Profit]]/Ecommerce_Sales[[#This Row],[Total_Price]]</f>
        <v>0.24985607369027057</v>
      </c>
      <c r="W2608" s="3">
        <v>434</v>
      </c>
      <c r="X2608" s="3"/>
    </row>
    <row r="2609" spans="1:24" x14ac:dyDescent="0.25">
      <c r="A2609" s="1" t="s">
        <v>7797</v>
      </c>
      <c r="B2609" s="1" t="s">
        <v>501</v>
      </c>
      <c r="C2609" s="1" t="s">
        <v>502</v>
      </c>
      <c r="D2609" s="1" t="s">
        <v>4661</v>
      </c>
      <c r="E2609" s="1" t="s">
        <v>1996</v>
      </c>
      <c r="F2609" s="2">
        <v>45370</v>
      </c>
      <c r="G2609" s="2">
        <v>45082</v>
      </c>
      <c r="H2609" s="2" t="str">
        <f>TEXT(Ecommerce_Sales[[#This Row],[Order_Date]],"mmmm")</f>
        <v>June</v>
      </c>
      <c r="I2609" s="2" t="str">
        <f>TEXT(Ecommerce_Sales[[#This Row],[Order_Date]],"yyyy")</f>
        <v>2023</v>
      </c>
      <c r="J2609" s="2" t="str">
        <f>TEXT(Ecommerce_Sales[[#This Row],[Order_Date]],"mmmm")</f>
        <v>June</v>
      </c>
      <c r="K2609" s="1" t="s">
        <v>1947</v>
      </c>
      <c r="L2609" s="1" t="s">
        <v>7798</v>
      </c>
      <c r="M2609" s="1" t="s">
        <v>2072</v>
      </c>
      <c r="N2609" s="1" t="s">
        <v>1950</v>
      </c>
      <c r="O2609" s="3">
        <v>495</v>
      </c>
      <c r="P2609">
        <v>1</v>
      </c>
      <c r="Q2609" s="3">
        <v>495</v>
      </c>
      <c r="R2609" s="1" t="s">
        <v>2016</v>
      </c>
      <c r="S2609" s="3">
        <v>61</v>
      </c>
      <c r="T2609">
        <v>5</v>
      </c>
      <c r="U2609" t="str">
        <f>IF(Ecommerce_Sales[[#This Row],[Delivery_Time_Days]]&gt;7,"Delay",IF(Ecommerce_Sales[[#This Row],[Delivery_Time_Days]] = 0,"No delivery",IF(Ecommerce_Sales[[#This Row],[Delivery_Time_Days]]&lt;=7,"On-time")))</f>
        <v>On-time</v>
      </c>
      <c r="V2609" s="7">
        <f>Ecommerce_Sales[[#This Row],[Profit]]/Ecommerce_Sales[[#This Row],[Total_Price]]</f>
        <v>0.4</v>
      </c>
      <c r="W2609" s="3">
        <v>198</v>
      </c>
      <c r="X2609" s="3"/>
    </row>
    <row r="2610" spans="1:24" x14ac:dyDescent="0.25">
      <c r="A2610" s="1" t="s">
        <v>7799</v>
      </c>
      <c r="B2610" s="1" t="s">
        <v>1712</v>
      </c>
      <c r="C2610" s="1" t="s">
        <v>481</v>
      </c>
      <c r="D2610" s="1" t="s">
        <v>2311</v>
      </c>
      <c r="E2610" s="1" t="s">
        <v>2005</v>
      </c>
      <c r="F2610" s="2">
        <v>45573</v>
      </c>
      <c r="G2610" s="2">
        <v>45188</v>
      </c>
      <c r="H2610" s="2" t="str">
        <f>TEXT(Ecommerce_Sales[[#This Row],[Order_Date]],"mmmm")</f>
        <v>September</v>
      </c>
      <c r="I2610" s="2" t="str">
        <f>TEXT(Ecommerce_Sales[[#This Row],[Order_Date]],"yyyy")</f>
        <v>2023</v>
      </c>
      <c r="J2610" s="2" t="str">
        <f>TEXT(Ecommerce_Sales[[#This Row],[Order_Date]],"mmmm")</f>
        <v>September</v>
      </c>
      <c r="K2610" s="1" t="s">
        <v>1992</v>
      </c>
      <c r="L2610" s="1" t="s">
        <v>7800</v>
      </c>
      <c r="M2610" s="1" t="s">
        <v>2104</v>
      </c>
      <c r="N2610" s="1" t="s">
        <v>1978</v>
      </c>
      <c r="O2610" s="3">
        <v>434</v>
      </c>
      <c r="P2610">
        <v>1</v>
      </c>
      <c r="Q2610" s="3">
        <v>434</v>
      </c>
      <c r="R2610" s="1" t="s">
        <v>2008</v>
      </c>
      <c r="S2610" s="3">
        <v>27</v>
      </c>
      <c r="U2610" t="str">
        <f>IF(Ecommerce_Sales[[#This Row],[Delivery_Time_Days]]&gt;7,"Delay",IF(Ecommerce_Sales[[#This Row],[Delivery_Time_Days]] = 0,"No delivery",IF(Ecommerce_Sales[[#This Row],[Delivery_Time_Days]]&lt;=7,"On-time")))</f>
        <v>No delivery</v>
      </c>
      <c r="V2610" s="7">
        <f>Ecommerce_Sales[[#This Row],[Profit]]/Ecommerce_Sales[[#This Row],[Total_Price]]</f>
        <v>0.35023041474654376</v>
      </c>
      <c r="W2610" s="3">
        <v>152</v>
      </c>
      <c r="X2610" s="3"/>
    </row>
    <row r="2611" spans="1:24" x14ac:dyDescent="0.25">
      <c r="A2611" s="1" t="s">
        <v>7801</v>
      </c>
      <c r="B2611" s="1" t="s">
        <v>1339</v>
      </c>
      <c r="C2611" s="1" t="s">
        <v>1340</v>
      </c>
      <c r="D2611" s="1" t="s">
        <v>5290</v>
      </c>
      <c r="E2611" s="1" t="s">
        <v>1954</v>
      </c>
      <c r="F2611" s="2">
        <v>45560</v>
      </c>
      <c r="G2611" s="2">
        <v>45315</v>
      </c>
      <c r="H2611" s="2" t="str">
        <f>TEXT(Ecommerce_Sales[[#This Row],[Order_Date]],"mmmm")</f>
        <v>January</v>
      </c>
      <c r="I2611" s="2" t="str">
        <f>TEXT(Ecommerce_Sales[[#This Row],[Order_Date]],"yyyy")</f>
        <v>2024</v>
      </c>
      <c r="J2611" s="2" t="str">
        <f>TEXT(Ecommerce_Sales[[#This Row],[Order_Date]],"mmmm")</f>
        <v>January</v>
      </c>
      <c r="K2611" s="1" t="s">
        <v>1947</v>
      </c>
      <c r="L2611" s="1" t="s">
        <v>2869</v>
      </c>
      <c r="M2611" s="1" t="s">
        <v>2026</v>
      </c>
      <c r="N2611" s="1" t="s">
        <v>1978</v>
      </c>
      <c r="O2611" s="3">
        <v>488</v>
      </c>
      <c r="P2611">
        <v>1</v>
      </c>
      <c r="Q2611" s="3">
        <v>488</v>
      </c>
      <c r="R2611" s="1" t="s">
        <v>2016</v>
      </c>
      <c r="S2611" s="3">
        <v>37</v>
      </c>
      <c r="T2611">
        <v>2</v>
      </c>
      <c r="U2611" t="str">
        <f>IF(Ecommerce_Sales[[#This Row],[Delivery_Time_Days]]&gt;7,"Delay",IF(Ecommerce_Sales[[#This Row],[Delivery_Time_Days]] = 0,"No delivery",IF(Ecommerce_Sales[[#This Row],[Delivery_Time_Days]]&lt;=7,"On-time")))</f>
        <v>On-time</v>
      </c>
      <c r="V2611" s="7">
        <f>Ecommerce_Sales[[#This Row],[Profit]]/Ecommerce_Sales[[#This Row],[Total_Price]]</f>
        <v>0.35040983606557374</v>
      </c>
      <c r="W2611" s="3">
        <v>171</v>
      </c>
      <c r="X2611" s="3"/>
    </row>
    <row r="2612" spans="1:24" x14ac:dyDescent="0.25">
      <c r="A2612" s="1" t="s">
        <v>7802</v>
      </c>
      <c r="B2612" s="1" t="s">
        <v>1667</v>
      </c>
      <c r="C2612" s="1" t="s">
        <v>1668</v>
      </c>
      <c r="D2612" s="1" t="s">
        <v>7803</v>
      </c>
      <c r="E2612" s="1" t="s">
        <v>2005</v>
      </c>
      <c r="F2612" s="2">
        <v>45183</v>
      </c>
      <c r="G2612" s="2">
        <v>45021</v>
      </c>
      <c r="H2612" s="2" t="str">
        <f>TEXT(Ecommerce_Sales[[#This Row],[Order_Date]],"mmmm")</f>
        <v>April</v>
      </c>
      <c r="I2612" s="2" t="str">
        <f>TEXT(Ecommerce_Sales[[#This Row],[Order_Date]],"yyyy")</f>
        <v>2023</v>
      </c>
      <c r="J2612" s="2" t="str">
        <f>TEXT(Ecommerce_Sales[[#This Row],[Order_Date]],"mmmm")</f>
        <v>April</v>
      </c>
      <c r="K2612" s="1" t="s">
        <v>1947</v>
      </c>
      <c r="L2612" s="1" t="s">
        <v>7163</v>
      </c>
      <c r="M2612" s="1" t="s">
        <v>2072</v>
      </c>
      <c r="N2612" s="1" t="s">
        <v>1950</v>
      </c>
      <c r="O2612" s="3">
        <v>168</v>
      </c>
      <c r="P2612">
        <v>5</v>
      </c>
      <c r="Q2612" s="3">
        <v>839</v>
      </c>
      <c r="R2612" s="1" t="s">
        <v>1958</v>
      </c>
      <c r="S2612" s="3">
        <v>98</v>
      </c>
      <c r="T2612">
        <v>10</v>
      </c>
      <c r="U2612" t="str">
        <f>IF(Ecommerce_Sales[[#This Row],[Delivery_Time_Days]]&gt;7,"Delay",IF(Ecommerce_Sales[[#This Row],[Delivery_Time_Days]] = 0,"No delivery",IF(Ecommerce_Sales[[#This Row],[Delivery_Time_Days]]&lt;=7,"On-time")))</f>
        <v>Delay</v>
      </c>
      <c r="V2612" s="7">
        <f>Ecommerce_Sales[[#This Row],[Profit]]/Ecommerce_Sales[[#This Row],[Total_Price]]</f>
        <v>0.40047675804529204</v>
      </c>
      <c r="W2612" s="3">
        <v>336</v>
      </c>
      <c r="X2612" s="3"/>
    </row>
    <row r="2613" spans="1:24" x14ac:dyDescent="0.25">
      <c r="A2613" s="1" t="s">
        <v>7804</v>
      </c>
      <c r="B2613" s="1" t="s">
        <v>342</v>
      </c>
      <c r="C2613" s="1" t="s">
        <v>343</v>
      </c>
      <c r="D2613" s="1" t="s">
        <v>4838</v>
      </c>
      <c r="E2613" s="1" t="s">
        <v>2005</v>
      </c>
      <c r="F2613" s="2">
        <v>45445</v>
      </c>
      <c r="G2613" s="2">
        <v>45649</v>
      </c>
      <c r="H2613" s="2" t="str">
        <f>TEXT(Ecommerce_Sales[[#This Row],[Order_Date]],"mmmm")</f>
        <v>December</v>
      </c>
      <c r="I2613" s="2" t="str">
        <f>TEXT(Ecommerce_Sales[[#This Row],[Order_Date]],"yyyy")</f>
        <v>2024</v>
      </c>
      <c r="J2613" s="2" t="str">
        <f>TEXT(Ecommerce_Sales[[#This Row],[Order_Date]],"mmmm")</f>
        <v>December</v>
      </c>
      <c r="K2613" s="1" t="s">
        <v>1947</v>
      </c>
      <c r="L2613" s="1" t="s">
        <v>7805</v>
      </c>
      <c r="M2613" s="1" t="s">
        <v>2079</v>
      </c>
      <c r="N2613" s="1" t="s">
        <v>1973</v>
      </c>
      <c r="O2613" s="3">
        <v>1444</v>
      </c>
      <c r="P2613">
        <v>2</v>
      </c>
      <c r="Q2613" s="3">
        <v>2888</v>
      </c>
      <c r="R2613" s="1" t="s">
        <v>1958</v>
      </c>
      <c r="S2613" s="3">
        <v>335</v>
      </c>
      <c r="T2613">
        <v>5</v>
      </c>
      <c r="U2613" t="str">
        <f>IF(Ecommerce_Sales[[#This Row],[Delivery_Time_Days]]&gt;7,"Delay",IF(Ecommerce_Sales[[#This Row],[Delivery_Time_Days]] = 0,"No delivery",IF(Ecommerce_Sales[[#This Row],[Delivery_Time_Days]]&lt;=7,"On-time")))</f>
        <v>On-time</v>
      </c>
      <c r="V2613" s="7">
        <f>Ecommerce_Sales[[#This Row],[Profit]]/Ecommerce_Sales[[#This Row],[Total_Price]]</f>
        <v>0.29986149584487537</v>
      </c>
      <c r="W2613" s="3">
        <v>866</v>
      </c>
      <c r="X2613" s="3"/>
    </row>
    <row r="2614" spans="1:24" x14ac:dyDescent="0.25">
      <c r="A2614" s="1" t="s">
        <v>7806</v>
      </c>
      <c r="B2614" s="1" t="s">
        <v>914</v>
      </c>
      <c r="C2614" s="1" t="s">
        <v>915</v>
      </c>
      <c r="D2614" s="1" t="s">
        <v>6956</v>
      </c>
      <c r="E2614" s="1" t="s">
        <v>1946</v>
      </c>
      <c r="F2614" s="2">
        <v>45014</v>
      </c>
      <c r="G2614" s="2">
        <v>45336</v>
      </c>
      <c r="H2614" s="2" t="str">
        <f>TEXT(Ecommerce_Sales[[#This Row],[Order_Date]],"mmmm")</f>
        <v>February</v>
      </c>
      <c r="I2614" s="2" t="str">
        <f>TEXT(Ecommerce_Sales[[#This Row],[Order_Date]],"yyyy")</f>
        <v>2024</v>
      </c>
      <c r="J2614" s="2" t="str">
        <f>TEXT(Ecommerce_Sales[[#This Row],[Order_Date]],"mmmm")</f>
        <v>February</v>
      </c>
      <c r="K2614" s="1" t="s">
        <v>1947</v>
      </c>
      <c r="L2614" s="1" t="s">
        <v>7807</v>
      </c>
      <c r="M2614" s="1" t="s">
        <v>2043</v>
      </c>
      <c r="N2614" s="1" t="s">
        <v>1989</v>
      </c>
      <c r="O2614" s="3">
        <v>691</v>
      </c>
      <c r="P2614">
        <v>2</v>
      </c>
      <c r="Q2614" s="3">
        <v>1382</v>
      </c>
      <c r="R2614" s="1" t="s">
        <v>1958</v>
      </c>
      <c r="S2614" s="3">
        <v>152</v>
      </c>
      <c r="T2614">
        <v>10</v>
      </c>
      <c r="U2614" t="str">
        <f>IF(Ecommerce_Sales[[#This Row],[Delivery_Time_Days]]&gt;7,"Delay",IF(Ecommerce_Sales[[#This Row],[Delivery_Time_Days]] = 0,"No delivery",IF(Ecommerce_Sales[[#This Row],[Delivery_Time_Days]]&lt;=7,"On-time")))</f>
        <v>Delay</v>
      </c>
      <c r="V2614" s="7">
        <f>Ecommerce_Sales[[#This Row],[Profit]]/Ecommerce_Sales[[#This Row],[Total_Price]]</f>
        <v>0.2496382054992764</v>
      </c>
      <c r="W2614" s="3">
        <v>345</v>
      </c>
      <c r="X2614" s="3"/>
    </row>
    <row r="2615" spans="1:24" x14ac:dyDescent="0.25">
      <c r="A2615" s="1" t="s">
        <v>7808</v>
      </c>
      <c r="B2615" s="1" t="s">
        <v>1637</v>
      </c>
      <c r="C2615" s="1" t="s">
        <v>1638</v>
      </c>
      <c r="D2615" s="1" t="s">
        <v>6104</v>
      </c>
      <c r="E2615" s="1" t="s">
        <v>1981</v>
      </c>
      <c r="F2615" s="2">
        <v>44936</v>
      </c>
      <c r="G2615" s="2">
        <v>45248</v>
      </c>
      <c r="H2615" s="2" t="str">
        <f>TEXT(Ecommerce_Sales[[#This Row],[Order_Date]],"mmmm")</f>
        <v>November</v>
      </c>
      <c r="I2615" s="2" t="str">
        <f>TEXT(Ecommerce_Sales[[#This Row],[Order_Date]],"yyyy")</f>
        <v>2023</v>
      </c>
      <c r="J2615" s="2" t="str">
        <f>TEXT(Ecommerce_Sales[[#This Row],[Order_Date]],"mmmm")</f>
        <v>November</v>
      </c>
      <c r="K2615" s="1" t="s">
        <v>1947</v>
      </c>
      <c r="L2615" s="1" t="s">
        <v>7809</v>
      </c>
      <c r="M2615" s="1" t="s">
        <v>1972</v>
      </c>
      <c r="N2615" s="1" t="s">
        <v>1973</v>
      </c>
      <c r="O2615" s="3">
        <v>1295</v>
      </c>
      <c r="P2615">
        <v>6</v>
      </c>
      <c r="Q2615" s="3">
        <v>7771</v>
      </c>
      <c r="R2615" s="1" t="s">
        <v>1958</v>
      </c>
      <c r="S2615" s="3">
        <v>1037</v>
      </c>
      <c r="T2615">
        <v>4</v>
      </c>
      <c r="U2615" t="str">
        <f>IF(Ecommerce_Sales[[#This Row],[Delivery_Time_Days]]&gt;7,"Delay",IF(Ecommerce_Sales[[#This Row],[Delivery_Time_Days]] = 0,"No delivery",IF(Ecommerce_Sales[[#This Row],[Delivery_Time_Days]]&lt;=7,"On-time")))</f>
        <v>On-time</v>
      </c>
      <c r="V2615" s="7">
        <f>Ecommerce_Sales[[#This Row],[Profit]]/Ecommerce_Sales[[#This Row],[Total_Price]]</f>
        <v>0.29996139492986745</v>
      </c>
      <c r="W2615" s="3">
        <v>2331</v>
      </c>
      <c r="X2615" s="3"/>
    </row>
    <row r="2616" spans="1:24" x14ac:dyDescent="0.25">
      <c r="A2616" s="1" t="s">
        <v>7810</v>
      </c>
      <c r="B2616" s="1" t="s">
        <v>883</v>
      </c>
      <c r="C2616" s="1" t="s">
        <v>884</v>
      </c>
      <c r="D2616" s="1" t="s">
        <v>5149</v>
      </c>
      <c r="E2616" s="1" t="s">
        <v>1966</v>
      </c>
      <c r="F2616" s="2">
        <v>45203</v>
      </c>
      <c r="G2616" s="2">
        <v>45452</v>
      </c>
      <c r="H2616" s="2" t="str">
        <f>TEXT(Ecommerce_Sales[[#This Row],[Order_Date]],"mmmm")</f>
        <v>June</v>
      </c>
      <c r="I2616" s="2" t="str">
        <f>TEXT(Ecommerce_Sales[[#This Row],[Order_Date]],"yyyy")</f>
        <v>2024</v>
      </c>
      <c r="J2616" s="2" t="str">
        <f>TEXT(Ecommerce_Sales[[#This Row],[Order_Date]],"mmmm")</f>
        <v>June</v>
      </c>
      <c r="K2616" s="1" t="s">
        <v>1947</v>
      </c>
      <c r="L2616" s="1" t="s">
        <v>4892</v>
      </c>
      <c r="M2616" s="1" t="s">
        <v>2026</v>
      </c>
      <c r="N2616" s="1" t="s">
        <v>1978</v>
      </c>
      <c r="O2616" s="3">
        <v>627</v>
      </c>
      <c r="P2616">
        <v>1</v>
      </c>
      <c r="Q2616" s="3">
        <v>627</v>
      </c>
      <c r="R2616" s="1" t="s">
        <v>2008</v>
      </c>
      <c r="S2616" s="3">
        <v>94</v>
      </c>
      <c r="T2616">
        <v>9</v>
      </c>
      <c r="U2616" t="str">
        <f>IF(Ecommerce_Sales[[#This Row],[Delivery_Time_Days]]&gt;7,"Delay",IF(Ecommerce_Sales[[#This Row],[Delivery_Time_Days]] = 0,"No delivery",IF(Ecommerce_Sales[[#This Row],[Delivery_Time_Days]]&lt;=7,"On-time")))</f>
        <v>Delay</v>
      </c>
      <c r="V2616" s="7">
        <f>Ecommerce_Sales[[#This Row],[Profit]]/Ecommerce_Sales[[#This Row],[Total_Price]]</f>
        <v>0.34928229665071769</v>
      </c>
      <c r="W2616" s="3">
        <v>219</v>
      </c>
      <c r="X2616" s="3"/>
    </row>
    <row r="2617" spans="1:24" x14ac:dyDescent="0.25">
      <c r="A2617" s="1" t="s">
        <v>7811</v>
      </c>
      <c r="B2617" s="1" t="s">
        <v>590</v>
      </c>
      <c r="C2617" s="1" t="s">
        <v>591</v>
      </c>
      <c r="D2617" s="1" t="s">
        <v>4028</v>
      </c>
      <c r="E2617" s="1" t="s">
        <v>1966</v>
      </c>
      <c r="F2617" s="2">
        <v>45168</v>
      </c>
      <c r="G2617" s="2">
        <v>45439</v>
      </c>
      <c r="H2617" s="2" t="str">
        <f>TEXT(Ecommerce_Sales[[#This Row],[Order_Date]],"mmmm")</f>
        <v>May</v>
      </c>
      <c r="I2617" s="2" t="str">
        <f>TEXT(Ecommerce_Sales[[#This Row],[Order_Date]],"yyyy")</f>
        <v>2024</v>
      </c>
      <c r="J2617" s="2" t="str">
        <f>TEXT(Ecommerce_Sales[[#This Row],[Order_Date]],"mmmm")</f>
        <v>May</v>
      </c>
      <c r="K2617" s="1" t="s">
        <v>1947</v>
      </c>
      <c r="L2617" s="1" t="s">
        <v>7812</v>
      </c>
      <c r="M2617" s="1" t="s">
        <v>2079</v>
      </c>
      <c r="N2617" s="1" t="s">
        <v>1973</v>
      </c>
      <c r="O2617" s="3">
        <v>374</v>
      </c>
      <c r="P2617">
        <v>2</v>
      </c>
      <c r="Q2617" s="3">
        <v>748</v>
      </c>
      <c r="R2617" s="1" t="s">
        <v>1958</v>
      </c>
      <c r="S2617" s="3">
        <v>89</v>
      </c>
      <c r="T2617">
        <v>3</v>
      </c>
      <c r="U2617" t="str">
        <f>IF(Ecommerce_Sales[[#This Row],[Delivery_Time_Days]]&gt;7,"Delay",IF(Ecommerce_Sales[[#This Row],[Delivery_Time_Days]] = 0,"No delivery",IF(Ecommerce_Sales[[#This Row],[Delivery_Time_Days]]&lt;=7,"On-time")))</f>
        <v>On-time</v>
      </c>
      <c r="V2617" s="7">
        <f>Ecommerce_Sales[[#This Row],[Profit]]/Ecommerce_Sales[[#This Row],[Total_Price]]</f>
        <v>0.29946524064171121</v>
      </c>
      <c r="W2617" s="3">
        <v>224</v>
      </c>
      <c r="X2617" s="3"/>
    </row>
    <row r="2618" spans="1:24" x14ac:dyDescent="0.25">
      <c r="A2618" s="1" t="s">
        <v>7813</v>
      </c>
      <c r="B2618" s="1" t="s">
        <v>1335</v>
      </c>
      <c r="C2618" s="1" t="s">
        <v>1336</v>
      </c>
      <c r="D2618" s="1" t="s">
        <v>4682</v>
      </c>
      <c r="E2618" s="1" t="s">
        <v>1946</v>
      </c>
      <c r="F2618" s="2">
        <v>45133</v>
      </c>
      <c r="G2618" s="2">
        <v>45474</v>
      </c>
      <c r="H2618" s="2" t="str">
        <f>TEXT(Ecommerce_Sales[[#This Row],[Order_Date]],"mmmm")</f>
        <v>July</v>
      </c>
      <c r="I2618" s="2" t="str">
        <f>TEXT(Ecommerce_Sales[[#This Row],[Order_Date]],"yyyy")</f>
        <v>2024</v>
      </c>
      <c r="J2618" s="2" t="str">
        <f>TEXT(Ecommerce_Sales[[#This Row],[Order_Date]],"mmmm")</f>
        <v>July</v>
      </c>
      <c r="K2618" s="1" t="s">
        <v>1992</v>
      </c>
      <c r="L2618" s="1" t="s">
        <v>3806</v>
      </c>
      <c r="M2618" s="1" t="s">
        <v>2058</v>
      </c>
      <c r="N2618" s="1" t="s">
        <v>1950</v>
      </c>
      <c r="O2618" s="3">
        <v>231</v>
      </c>
      <c r="P2618">
        <v>6</v>
      </c>
      <c r="Q2618" s="3">
        <v>1386</v>
      </c>
      <c r="R2618" s="1" t="s">
        <v>1951</v>
      </c>
      <c r="S2618" s="3">
        <v>100</v>
      </c>
      <c r="U2618" t="str">
        <f>IF(Ecommerce_Sales[[#This Row],[Delivery_Time_Days]]&gt;7,"Delay",IF(Ecommerce_Sales[[#This Row],[Delivery_Time_Days]] = 0,"No delivery",IF(Ecommerce_Sales[[#This Row],[Delivery_Time_Days]]&lt;=7,"On-time")))</f>
        <v>No delivery</v>
      </c>
      <c r="V2618" s="7">
        <f>Ecommerce_Sales[[#This Row],[Profit]]/Ecommerce_Sales[[#This Row],[Total_Price]]</f>
        <v>0.39971139971139968</v>
      </c>
      <c r="W2618" s="3">
        <v>554</v>
      </c>
      <c r="X2618" s="3"/>
    </row>
    <row r="2619" spans="1:24" x14ac:dyDescent="0.25">
      <c r="A2619" s="1" t="s">
        <v>7814</v>
      </c>
      <c r="B2619" s="1" t="s">
        <v>1185</v>
      </c>
      <c r="C2619" s="1" t="s">
        <v>1186</v>
      </c>
      <c r="D2619" s="1" t="s">
        <v>5635</v>
      </c>
      <c r="E2619" s="1" t="s">
        <v>1946</v>
      </c>
      <c r="F2619" s="2">
        <v>45269</v>
      </c>
      <c r="G2619" s="2">
        <v>45014</v>
      </c>
      <c r="H2619" s="2" t="str">
        <f>TEXT(Ecommerce_Sales[[#This Row],[Order_Date]],"mmmm")</f>
        <v>March</v>
      </c>
      <c r="I2619" s="2" t="str">
        <f>TEXT(Ecommerce_Sales[[#This Row],[Order_Date]],"yyyy")</f>
        <v>2023</v>
      </c>
      <c r="J2619" s="2" t="str">
        <f>TEXT(Ecommerce_Sales[[#This Row],[Order_Date]],"mmmm")</f>
        <v>March</v>
      </c>
      <c r="K2619" s="1" t="s">
        <v>1947</v>
      </c>
      <c r="L2619" s="1" t="s">
        <v>7815</v>
      </c>
      <c r="M2619" s="1" t="s">
        <v>2079</v>
      </c>
      <c r="N2619" s="1" t="s">
        <v>1973</v>
      </c>
      <c r="O2619" s="3">
        <v>15</v>
      </c>
      <c r="P2619">
        <v>3</v>
      </c>
      <c r="Q2619" s="3">
        <v>46</v>
      </c>
      <c r="R2619" s="1" t="s">
        <v>1958</v>
      </c>
      <c r="S2619" s="3">
        <v>6</v>
      </c>
      <c r="T2619">
        <v>7</v>
      </c>
      <c r="U2619" t="str">
        <f>IF(Ecommerce_Sales[[#This Row],[Delivery_Time_Days]]&gt;7,"Delay",IF(Ecommerce_Sales[[#This Row],[Delivery_Time_Days]] = 0,"No delivery",IF(Ecommerce_Sales[[#This Row],[Delivery_Time_Days]]&lt;=7,"On-time")))</f>
        <v>On-time</v>
      </c>
      <c r="V2619" s="7">
        <f>Ecommerce_Sales[[#This Row],[Profit]]/Ecommerce_Sales[[#This Row],[Total_Price]]</f>
        <v>0.30434782608695654</v>
      </c>
      <c r="W2619" s="3">
        <v>14</v>
      </c>
      <c r="X2619" s="3"/>
    </row>
    <row r="2620" spans="1:24" x14ac:dyDescent="0.25">
      <c r="A2620" s="1" t="s">
        <v>7816</v>
      </c>
      <c r="B2620" s="1" t="s">
        <v>817</v>
      </c>
      <c r="C2620" s="1" t="s">
        <v>818</v>
      </c>
      <c r="D2620" s="1" t="s">
        <v>2448</v>
      </c>
      <c r="E2620" s="1" t="s">
        <v>1996</v>
      </c>
      <c r="F2620" s="2">
        <v>45228</v>
      </c>
      <c r="G2620" s="2">
        <v>45333</v>
      </c>
      <c r="H2620" s="2" t="str">
        <f>TEXT(Ecommerce_Sales[[#This Row],[Order_Date]],"mmmm")</f>
        <v>February</v>
      </c>
      <c r="I2620" s="2" t="str">
        <f>TEXT(Ecommerce_Sales[[#This Row],[Order_Date]],"yyyy")</f>
        <v>2024</v>
      </c>
      <c r="J2620" s="2" t="str">
        <f>TEXT(Ecommerce_Sales[[#This Row],[Order_Date]],"mmmm")</f>
        <v>February</v>
      </c>
      <c r="K2620" s="1" t="s">
        <v>1947</v>
      </c>
      <c r="L2620" s="1" t="s">
        <v>6181</v>
      </c>
      <c r="M2620" s="1" t="s">
        <v>1998</v>
      </c>
      <c r="N2620" s="1" t="s">
        <v>1973</v>
      </c>
      <c r="O2620" s="3">
        <v>474</v>
      </c>
      <c r="P2620">
        <v>2</v>
      </c>
      <c r="Q2620" s="3">
        <v>948</v>
      </c>
      <c r="R2620" s="1" t="s">
        <v>1951</v>
      </c>
      <c r="S2620" s="3">
        <v>81</v>
      </c>
      <c r="T2620">
        <v>2</v>
      </c>
      <c r="U2620" t="str">
        <f>IF(Ecommerce_Sales[[#This Row],[Delivery_Time_Days]]&gt;7,"Delay",IF(Ecommerce_Sales[[#This Row],[Delivery_Time_Days]] = 0,"No delivery",IF(Ecommerce_Sales[[#This Row],[Delivery_Time_Days]]&lt;=7,"On-time")))</f>
        <v>On-time</v>
      </c>
      <c r="V2620" s="7">
        <f>Ecommerce_Sales[[#This Row],[Profit]]/Ecommerce_Sales[[#This Row],[Total_Price]]</f>
        <v>0.29957805907172996</v>
      </c>
      <c r="W2620" s="3">
        <v>284</v>
      </c>
      <c r="X2620" s="3"/>
    </row>
    <row r="2621" spans="1:24" x14ac:dyDescent="0.25">
      <c r="A2621" s="1" t="s">
        <v>7817</v>
      </c>
      <c r="B2621" s="1" t="s">
        <v>14</v>
      </c>
      <c r="C2621" s="1" t="s">
        <v>15</v>
      </c>
      <c r="D2621" s="1" t="s">
        <v>3053</v>
      </c>
      <c r="E2621" s="1" t="s">
        <v>1946</v>
      </c>
      <c r="F2621" s="2">
        <v>45003</v>
      </c>
      <c r="G2621" s="2">
        <v>45153</v>
      </c>
      <c r="H2621" s="2" t="str">
        <f>TEXT(Ecommerce_Sales[[#This Row],[Order_Date]],"mmmm")</f>
        <v>August</v>
      </c>
      <c r="I2621" s="2" t="str">
        <f>TEXT(Ecommerce_Sales[[#This Row],[Order_Date]],"yyyy")</f>
        <v>2023</v>
      </c>
      <c r="J2621" s="2" t="str">
        <f>TEXT(Ecommerce_Sales[[#This Row],[Order_Date]],"mmmm")</f>
        <v>August</v>
      </c>
      <c r="K2621" s="1" t="s">
        <v>1947</v>
      </c>
      <c r="L2621" s="1" t="s">
        <v>7818</v>
      </c>
      <c r="M2621" s="1" t="s">
        <v>1972</v>
      </c>
      <c r="N2621" s="1" t="s">
        <v>1973</v>
      </c>
      <c r="O2621" s="3">
        <v>39</v>
      </c>
      <c r="P2621">
        <v>2</v>
      </c>
      <c r="Q2621" s="3">
        <v>79</v>
      </c>
      <c r="R2621" s="1" t="s">
        <v>1951</v>
      </c>
      <c r="S2621" s="3">
        <v>9</v>
      </c>
      <c r="T2621">
        <v>2</v>
      </c>
      <c r="U2621" t="str">
        <f>IF(Ecommerce_Sales[[#This Row],[Delivery_Time_Days]]&gt;7,"Delay",IF(Ecommerce_Sales[[#This Row],[Delivery_Time_Days]] = 0,"No delivery",IF(Ecommerce_Sales[[#This Row],[Delivery_Time_Days]]&lt;=7,"On-time")))</f>
        <v>On-time</v>
      </c>
      <c r="V2621" s="7">
        <f>Ecommerce_Sales[[#This Row],[Profit]]/Ecommerce_Sales[[#This Row],[Total_Price]]</f>
        <v>0.30379746835443039</v>
      </c>
      <c r="W2621" s="3">
        <v>24</v>
      </c>
      <c r="X2621" s="3"/>
    </row>
    <row r="2622" spans="1:24" x14ac:dyDescent="0.25">
      <c r="A2622" s="1" t="s">
        <v>7819</v>
      </c>
      <c r="B2622" s="1" t="s">
        <v>120</v>
      </c>
      <c r="C2622" s="1" t="s">
        <v>121</v>
      </c>
      <c r="D2622" s="1" t="s">
        <v>3847</v>
      </c>
      <c r="E2622" s="1" t="s">
        <v>1966</v>
      </c>
      <c r="F2622" s="2">
        <v>45276</v>
      </c>
      <c r="G2622" s="2">
        <v>45167</v>
      </c>
      <c r="H2622" s="2" t="str">
        <f>TEXT(Ecommerce_Sales[[#This Row],[Order_Date]],"mmmm")</f>
        <v>August</v>
      </c>
      <c r="I2622" s="2" t="str">
        <f>TEXT(Ecommerce_Sales[[#This Row],[Order_Date]],"yyyy")</f>
        <v>2023</v>
      </c>
      <c r="J2622" s="2" t="str">
        <f>TEXT(Ecommerce_Sales[[#This Row],[Order_Date]],"mmmm")</f>
        <v>August</v>
      </c>
      <c r="K2622" s="1" t="s">
        <v>1986</v>
      </c>
      <c r="L2622" s="1" t="s">
        <v>7820</v>
      </c>
      <c r="M2622" s="1" t="s">
        <v>1968</v>
      </c>
      <c r="N2622" s="1" t="s">
        <v>1957</v>
      </c>
      <c r="O2622" s="3">
        <v>79</v>
      </c>
      <c r="P2622">
        <v>1</v>
      </c>
      <c r="Q2622" s="3">
        <v>79</v>
      </c>
      <c r="R2622" s="1" t="s">
        <v>2016</v>
      </c>
      <c r="S2622" s="3">
        <v>6</v>
      </c>
      <c r="U2622" t="str">
        <f>IF(Ecommerce_Sales[[#This Row],[Delivery_Time_Days]]&gt;7,"Delay",IF(Ecommerce_Sales[[#This Row],[Delivery_Time_Days]] = 0,"No delivery",IF(Ecommerce_Sales[[#This Row],[Delivery_Time_Days]]&lt;=7,"On-time")))</f>
        <v>No delivery</v>
      </c>
      <c r="V2622" s="7">
        <f>Ecommerce_Sales[[#This Row],[Profit]]/Ecommerce_Sales[[#This Row],[Total_Price]]</f>
        <v>0.15189873417721519</v>
      </c>
      <c r="W2622" s="3">
        <v>12</v>
      </c>
      <c r="X2622" s="3"/>
    </row>
    <row r="2623" spans="1:24" x14ac:dyDescent="0.25">
      <c r="A2623" s="1" t="s">
        <v>7821</v>
      </c>
      <c r="B2623" s="1" t="s">
        <v>258</v>
      </c>
      <c r="C2623" s="1" t="s">
        <v>259</v>
      </c>
      <c r="D2623" s="1" t="s">
        <v>7234</v>
      </c>
      <c r="E2623" s="1" t="s">
        <v>2005</v>
      </c>
      <c r="F2623" s="2">
        <v>45199</v>
      </c>
      <c r="G2623" s="2">
        <v>44933</v>
      </c>
      <c r="H2623" s="2" t="str">
        <f>TEXT(Ecommerce_Sales[[#This Row],[Order_Date]],"mmmm")</f>
        <v>January</v>
      </c>
      <c r="I2623" s="2" t="str">
        <f>TEXT(Ecommerce_Sales[[#This Row],[Order_Date]],"yyyy")</f>
        <v>2023</v>
      </c>
      <c r="J2623" s="2" t="str">
        <f>TEXT(Ecommerce_Sales[[#This Row],[Order_Date]],"mmmm")</f>
        <v>January</v>
      </c>
      <c r="K2623" s="1" t="s">
        <v>1947</v>
      </c>
      <c r="L2623" s="1" t="s">
        <v>3633</v>
      </c>
      <c r="M2623" s="1" t="s">
        <v>2104</v>
      </c>
      <c r="N2623" s="1" t="s">
        <v>1978</v>
      </c>
      <c r="O2623" s="3">
        <v>682</v>
      </c>
      <c r="P2623">
        <v>2</v>
      </c>
      <c r="Q2623" s="3">
        <v>1364</v>
      </c>
      <c r="R2623" s="1" t="s">
        <v>1958</v>
      </c>
      <c r="S2623" s="3">
        <v>70</v>
      </c>
      <c r="T2623">
        <v>3</v>
      </c>
      <c r="U2623" t="str">
        <f>IF(Ecommerce_Sales[[#This Row],[Delivery_Time_Days]]&gt;7,"Delay",IF(Ecommerce_Sales[[#This Row],[Delivery_Time_Days]] = 0,"No delivery",IF(Ecommerce_Sales[[#This Row],[Delivery_Time_Days]]&lt;=7,"On-time")))</f>
        <v>On-time</v>
      </c>
      <c r="V2623" s="7">
        <f>Ecommerce_Sales[[#This Row],[Profit]]/Ecommerce_Sales[[#This Row],[Total_Price]]</f>
        <v>0.35043988269794724</v>
      </c>
      <c r="W2623" s="3">
        <v>478</v>
      </c>
      <c r="X2623" s="3"/>
    </row>
    <row r="2624" spans="1:24" x14ac:dyDescent="0.25">
      <c r="A2624" s="1" t="s">
        <v>7822</v>
      </c>
      <c r="B2624" s="1" t="s">
        <v>120</v>
      </c>
      <c r="C2624" s="1" t="s">
        <v>121</v>
      </c>
      <c r="D2624" s="1" t="s">
        <v>3847</v>
      </c>
      <c r="E2624" s="1" t="s">
        <v>1966</v>
      </c>
      <c r="F2624" s="2">
        <v>45276</v>
      </c>
      <c r="G2624" s="2">
        <v>45306</v>
      </c>
      <c r="H2624" s="2" t="str">
        <f>TEXT(Ecommerce_Sales[[#This Row],[Order_Date]],"mmmm")</f>
        <v>January</v>
      </c>
      <c r="I2624" s="2" t="str">
        <f>TEXT(Ecommerce_Sales[[#This Row],[Order_Date]],"yyyy")</f>
        <v>2024</v>
      </c>
      <c r="J2624" s="2" t="str">
        <f>TEXT(Ecommerce_Sales[[#This Row],[Order_Date]],"mmmm")</f>
        <v>January</v>
      </c>
      <c r="K2624" s="1" t="s">
        <v>1947</v>
      </c>
      <c r="L2624" s="1" t="s">
        <v>7823</v>
      </c>
      <c r="M2624" s="1" t="s">
        <v>2007</v>
      </c>
      <c r="N2624" s="1" t="s">
        <v>1973</v>
      </c>
      <c r="O2624" s="3">
        <v>747</v>
      </c>
      <c r="P2624">
        <v>1</v>
      </c>
      <c r="Q2624" s="3">
        <v>747</v>
      </c>
      <c r="R2624" s="1" t="s">
        <v>1951</v>
      </c>
      <c r="S2624" s="3">
        <v>105</v>
      </c>
      <c r="T2624">
        <v>7</v>
      </c>
      <c r="U2624" t="str">
        <f>IF(Ecommerce_Sales[[#This Row],[Delivery_Time_Days]]&gt;7,"Delay",IF(Ecommerce_Sales[[#This Row],[Delivery_Time_Days]] = 0,"No delivery",IF(Ecommerce_Sales[[#This Row],[Delivery_Time_Days]]&lt;=7,"On-time")))</f>
        <v>On-time</v>
      </c>
      <c r="V2624" s="7">
        <f>Ecommerce_Sales[[#This Row],[Profit]]/Ecommerce_Sales[[#This Row],[Total_Price]]</f>
        <v>0.29986613119143241</v>
      </c>
      <c r="W2624" s="3">
        <v>224</v>
      </c>
      <c r="X2624" s="3"/>
    </row>
    <row r="2625" spans="1:24" x14ac:dyDescent="0.25">
      <c r="A2625" s="1" t="s">
        <v>7824</v>
      </c>
      <c r="B2625" s="1" t="s">
        <v>789</v>
      </c>
      <c r="C2625" s="1" t="s">
        <v>790</v>
      </c>
      <c r="D2625" s="1" t="s">
        <v>4867</v>
      </c>
      <c r="E2625" s="1" t="s">
        <v>1954</v>
      </c>
      <c r="F2625" s="2">
        <v>45625</v>
      </c>
      <c r="G2625" s="2">
        <v>44933</v>
      </c>
      <c r="H2625" s="2" t="str">
        <f>TEXT(Ecommerce_Sales[[#This Row],[Order_Date]],"mmmm")</f>
        <v>January</v>
      </c>
      <c r="I2625" s="2" t="str">
        <f>TEXT(Ecommerce_Sales[[#This Row],[Order_Date]],"yyyy")</f>
        <v>2023</v>
      </c>
      <c r="J2625" s="2" t="str">
        <f>TEXT(Ecommerce_Sales[[#This Row],[Order_Date]],"mmmm")</f>
        <v>January</v>
      </c>
      <c r="K2625" s="1" t="s">
        <v>1947</v>
      </c>
      <c r="L2625" s="1" t="s">
        <v>4892</v>
      </c>
      <c r="M2625" s="1" t="s">
        <v>1998</v>
      </c>
      <c r="N2625" s="1" t="s">
        <v>1973</v>
      </c>
      <c r="O2625" s="3">
        <v>201</v>
      </c>
      <c r="P2625">
        <v>3</v>
      </c>
      <c r="Q2625" s="3">
        <v>604</v>
      </c>
      <c r="R2625" s="1" t="s">
        <v>1958</v>
      </c>
      <c r="S2625" s="3">
        <v>76</v>
      </c>
      <c r="T2625">
        <v>8</v>
      </c>
      <c r="U2625" t="str">
        <f>IF(Ecommerce_Sales[[#This Row],[Delivery_Time_Days]]&gt;7,"Delay",IF(Ecommerce_Sales[[#This Row],[Delivery_Time_Days]] = 0,"No delivery",IF(Ecommerce_Sales[[#This Row],[Delivery_Time_Days]]&lt;=7,"On-time")))</f>
        <v>Delay</v>
      </c>
      <c r="V2625" s="7">
        <f>Ecommerce_Sales[[#This Row],[Profit]]/Ecommerce_Sales[[#This Row],[Total_Price]]</f>
        <v>0.29966887417218541</v>
      </c>
      <c r="W2625" s="3">
        <v>181</v>
      </c>
      <c r="X2625" s="3"/>
    </row>
    <row r="2626" spans="1:24" x14ac:dyDescent="0.25">
      <c r="A2626" s="1" t="s">
        <v>7825</v>
      </c>
      <c r="B2626" s="1" t="s">
        <v>1053</v>
      </c>
      <c r="C2626" s="1" t="s">
        <v>1054</v>
      </c>
      <c r="D2626" s="1" t="s">
        <v>4191</v>
      </c>
      <c r="E2626" s="1" t="s">
        <v>1961</v>
      </c>
      <c r="F2626" s="2">
        <v>45651</v>
      </c>
      <c r="G2626" s="2">
        <v>44954</v>
      </c>
      <c r="H2626" s="2" t="str">
        <f>TEXT(Ecommerce_Sales[[#This Row],[Order_Date]],"mmmm")</f>
        <v>January</v>
      </c>
      <c r="I2626" s="2" t="str">
        <f>TEXT(Ecommerce_Sales[[#This Row],[Order_Date]],"yyyy")</f>
        <v>2023</v>
      </c>
      <c r="J2626" s="2" t="str">
        <f>TEXT(Ecommerce_Sales[[#This Row],[Order_Date]],"mmmm")</f>
        <v>January</v>
      </c>
      <c r="K2626" s="1" t="s">
        <v>1947</v>
      </c>
      <c r="L2626" s="1" t="s">
        <v>4463</v>
      </c>
      <c r="M2626" s="1" t="s">
        <v>2007</v>
      </c>
      <c r="N2626" s="1" t="s">
        <v>1973</v>
      </c>
      <c r="O2626" s="3">
        <v>819</v>
      </c>
      <c r="P2626">
        <v>3</v>
      </c>
      <c r="Q2626" s="3">
        <v>2457</v>
      </c>
      <c r="R2626" s="1" t="s">
        <v>1951</v>
      </c>
      <c r="S2626" s="3">
        <v>175</v>
      </c>
      <c r="T2626">
        <v>10</v>
      </c>
      <c r="U2626" t="str">
        <f>IF(Ecommerce_Sales[[#This Row],[Delivery_Time_Days]]&gt;7,"Delay",IF(Ecommerce_Sales[[#This Row],[Delivery_Time_Days]] = 0,"No delivery",IF(Ecommerce_Sales[[#This Row],[Delivery_Time_Days]]&lt;=7,"On-time")))</f>
        <v>Delay</v>
      </c>
      <c r="V2626" s="7">
        <f>Ecommerce_Sales[[#This Row],[Profit]]/Ecommerce_Sales[[#This Row],[Total_Price]]</f>
        <v>0.29995929995929999</v>
      </c>
      <c r="W2626" s="3">
        <v>737</v>
      </c>
      <c r="X2626" s="3"/>
    </row>
    <row r="2627" spans="1:24" x14ac:dyDescent="0.25">
      <c r="A2627" s="1" t="s">
        <v>7826</v>
      </c>
      <c r="B2627" s="1" t="s">
        <v>284</v>
      </c>
      <c r="C2627" s="1" t="s">
        <v>285</v>
      </c>
      <c r="D2627" s="1" t="s">
        <v>4825</v>
      </c>
      <c r="E2627" s="1" t="s">
        <v>1946</v>
      </c>
      <c r="F2627" s="2">
        <v>45471</v>
      </c>
      <c r="G2627" s="2">
        <v>45164</v>
      </c>
      <c r="H2627" s="2" t="str">
        <f>TEXT(Ecommerce_Sales[[#This Row],[Order_Date]],"mmmm")</f>
        <v>August</v>
      </c>
      <c r="I2627" s="2" t="str">
        <f>TEXT(Ecommerce_Sales[[#This Row],[Order_Date]],"yyyy")</f>
        <v>2023</v>
      </c>
      <c r="J2627" s="2" t="str">
        <f>TEXT(Ecommerce_Sales[[#This Row],[Order_Date]],"mmmm")</f>
        <v>August</v>
      </c>
      <c r="K2627" s="1" t="s">
        <v>1947</v>
      </c>
      <c r="L2627" s="1" t="s">
        <v>2309</v>
      </c>
      <c r="M2627" s="1" t="s">
        <v>2007</v>
      </c>
      <c r="N2627" s="1" t="s">
        <v>1973</v>
      </c>
      <c r="O2627" s="3">
        <v>241</v>
      </c>
      <c r="P2627">
        <v>2</v>
      </c>
      <c r="Q2627" s="3">
        <v>483</v>
      </c>
      <c r="R2627" s="1" t="s">
        <v>1951</v>
      </c>
      <c r="S2627" s="3">
        <v>31</v>
      </c>
      <c r="T2627">
        <v>4</v>
      </c>
      <c r="U2627" t="str">
        <f>IF(Ecommerce_Sales[[#This Row],[Delivery_Time_Days]]&gt;7,"Delay",IF(Ecommerce_Sales[[#This Row],[Delivery_Time_Days]] = 0,"No delivery",IF(Ecommerce_Sales[[#This Row],[Delivery_Time_Days]]&lt;=7,"On-time")))</f>
        <v>On-time</v>
      </c>
      <c r="V2627" s="7">
        <f>Ecommerce_Sales[[#This Row],[Profit]]/Ecommerce_Sales[[#This Row],[Total_Price]]</f>
        <v>0.30020703933747411</v>
      </c>
      <c r="W2627" s="3">
        <v>145</v>
      </c>
      <c r="X2627" s="3"/>
    </row>
    <row r="2628" spans="1:24" x14ac:dyDescent="0.25">
      <c r="A2628" s="1" t="s">
        <v>7827</v>
      </c>
      <c r="B2628" s="1" t="s">
        <v>1407</v>
      </c>
      <c r="C2628" s="1" t="s">
        <v>1408</v>
      </c>
      <c r="D2628" s="1" t="s">
        <v>7828</v>
      </c>
      <c r="E2628" s="1" t="s">
        <v>1954</v>
      </c>
      <c r="F2628" s="2">
        <v>45185</v>
      </c>
      <c r="G2628" s="2">
        <v>45427</v>
      </c>
      <c r="H2628" s="2" t="str">
        <f>TEXT(Ecommerce_Sales[[#This Row],[Order_Date]],"mmmm")</f>
        <v>May</v>
      </c>
      <c r="I2628" s="2" t="str">
        <f>TEXT(Ecommerce_Sales[[#This Row],[Order_Date]],"yyyy")</f>
        <v>2024</v>
      </c>
      <c r="J2628" s="2" t="str">
        <f>TEXT(Ecommerce_Sales[[#This Row],[Order_Date]],"mmmm")</f>
        <v>May</v>
      </c>
      <c r="K2628" s="1" t="s">
        <v>1947</v>
      </c>
      <c r="L2628" s="1" t="s">
        <v>7829</v>
      </c>
      <c r="M2628" s="1" t="s">
        <v>2047</v>
      </c>
      <c r="N2628" s="1" t="s">
        <v>1989</v>
      </c>
      <c r="O2628" s="3">
        <v>510</v>
      </c>
      <c r="P2628">
        <v>5</v>
      </c>
      <c r="Q2628" s="3">
        <v>2550</v>
      </c>
      <c r="R2628" s="1" t="s">
        <v>2008</v>
      </c>
      <c r="S2628" s="3">
        <v>303</v>
      </c>
      <c r="T2628">
        <v>7</v>
      </c>
      <c r="U2628" t="str">
        <f>IF(Ecommerce_Sales[[#This Row],[Delivery_Time_Days]]&gt;7,"Delay",IF(Ecommerce_Sales[[#This Row],[Delivery_Time_Days]] = 0,"No delivery",IF(Ecommerce_Sales[[#This Row],[Delivery_Time_Days]]&lt;=7,"On-time")))</f>
        <v>On-time</v>
      </c>
      <c r="V2628" s="7">
        <f>Ecommerce_Sales[[#This Row],[Profit]]/Ecommerce_Sales[[#This Row],[Total_Price]]</f>
        <v>0.25019607843137254</v>
      </c>
      <c r="W2628" s="3">
        <v>638</v>
      </c>
      <c r="X2628" s="3"/>
    </row>
    <row r="2629" spans="1:24" x14ac:dyDescent="0.25">
      <c r="A2629" s="1" t="s">
        <v>7830</v>
      </c>
      <c r="B2629" s="1" t="s">
        <v>56</v>
      </c>
      <c r="C2629" s="1" t="s">
        <v>57</v>
      </c>
      <c r="D2629" s="1" t="s">
        <v>2222</v>
      </c>
      <c r="E2629" s="1" t="s">
        <v>1966</v>
      </c>
      <c r="F2629" s="2">
        <v>45419</v>
      </c>
      <c r="G2629" s="2">
        <v>45062</v>
      </c>
      <c r="H2629" s="2" t="str">
        <f>TEXT(Ecommerce_Sales[[#This Row],[Order_Date]],"mmmm")</f>
        <v>May</v>
      </c>
      <c r="I2629" s="2" t="str">
        <f>TEXT(Ecommerce_Sales[[#This Row],[Order_Date]],"yyyy")</f>
        <v>2023</v>
      </c>
      <c r="J2629" s="2" t="str">
        <f>TEXT(Ecommerce_Sales[[#This Row],[Order_Date]],"mmmm")</f>
        <v>May</v>
      </c>
      <c r="K2629" s="1" t="s">
        <v>1986</v>
      </c>
      <c r="L2629" s="1" t="s">
        <v>7831</v>
      </c>
      <c r="M2629" s="1" t="s">
        <v>2058</v>
      </c>
      <c r="N2629" s="1" t="s">
        <v>1950</v>
      </c>
      <c r="O2629" s="3">
        <v>120</v>
      </c>
      <c r="P2629">
        <v>2</v>
      </c>
      <c r="Q2629" s="3">
        <v>239</v>
      </c>
      <c r="R2629" s="1" t="s">
        <v>2012</v>
      </c>
      <c r="S2629" s="3">
        <v>23</v>
      </c>
      <c r="U2629" t="str">
        <f>IF(Ecommerce_Sales[[#This Row],[Delivery_Time_Days]]&gt;7,"Delay",IF(Ecommerce_Sales[[#This Row],[Delivery_Time_Days]] = 0,"No delivery",IF(Ecommerce_Sales[[#This Row],[Delivery_Time_Days]]&lt;=7,"On-time")))</f>
        <v>No delivery</v>
      </c>
      <c r="V2629" s="7">
        <f>Ecommerce_Sales[[#This Row],[Profit]]/Ecommerce_Sales[[#This Row],[Total_Price]]</f>
        <v>0.40167364016736401</v>
      </c>
      <c r="W2629" s="3">
        <v>96</v>
      </c>
      <c r="X2629" s="3"/>
    </row>
    <row r="2630" spans="1:24" x14ac:dyDescent="0.25">
      <c r="A2630" s="1" t="s">
        <v>7832</v>
      </c>
      <c r="B2630" s="1" t="s">
        <v>1157</v>
      </c>
      <c r="C2630" s="1" t="s">
        <v>1158</v>
      </c>
      <c r="D2630" s="1" t="s">
        <v>7833</v>
      </c>
      <c r="E2630" s="1" t="s">
        <v>1961</v>
      </c>
      <c r="F2630" s="2">
        <v>45141</v>
      </c>
      <c r="G2630" s="2">
        <v>45530</v>
      </c>
      <c r="H2630" s="2" t="str">
        <f>TEXT(Ecommerce_Sales[[#This Row],[Order_Date]],"mmmm")</f>
        <v>August</v>
      </c>
      <c r="I2630" s="2" t="str">
        <f>TEXT(Ecommerce_Sales[[#This Row],[Order_Date]],"yyyy")</f>
        <v>2024</v>
      </c>
      <c r="J2630" s="2" t="str">
        <f>TEXT(Ecommerce_Sales[[#This Row],[Order_Date]],"mmmm")</f>
        <v>August</v>
      </c>
      <c r="K2630" s="1" t="s">
        <v>1947</v>
      </c>
      <c r="L2630" s="1" t="s">
        <v>7834</v>
      </c>
      <c r="M2630" s="1" t="s">
        <v>2058</v>
      </c>
      <c r="N2630" s="1" t="s">
        <v>1950</v>
      </c>
      <c r="O2630" s="3">
        <v>188</v>
      </c>
      <c r="P2630">
        <v>3</v>
      </c>
      <c r="Q2630" s="3">
        <v>564</v>
      </c>
      <c r="R2630" s="1" t="s">
        <v>1958</v>
      </c>
      <c r="S2630" s="3">
        <v>49</v>
      </c>
      <c r="T2630">
        <v>7</v>
      </c>
      <c r="U2630" t="str">
        <f>IF(Ecommerce_Sales[[#This Row],[Delivery_Time_Days]]&gt;7,"Delay",IF(Ecommerce_Sales[[#This Row],[Delivery_Time_Days]] = 0,"No delivery",IF(Ecommerce_Sales[[#This Row],[Delivery_Time_Days]]&lt;=7,"On-time")))</f>
        <v>On-time</v>
      </c>
      <c r="V2630" s="7">
        <f>Ecommerce_Sales[[#This Row],[Profit]]/Ecommerce_Sales[[#This Row],[Total_Price]]</f>
        <v>0.40070921985815605</v>
      </c>
      <c r="W2630" s="3">
        <v>226</v>
      </c>
      <c r="X2630" s="3"/>
    </row>
    <row r="2631" spans="1:24" x14ac:dyDescent="0.25">
      <c r="A2631" s="1" t="s">
        <v>7835</v>
      </c>
      <c r="B2631" s="1" t="s">
        <v>873</v>
      </c>
      <c r="C2631" s="1" t="s">
        <v>874</v>
      </c>
      <c r="D2631" s="1" t="s">
        <v>6031</v>
      </c>
      <c r="E2631" s="1" t="s">
        <v>1954</v>
      </c>
      <c r="F2631" s="2">
        <v>44945</v>
      </c>
      <c r="G2631" s="2">
        <v>45533</v>
      </c>
      <c r="H2631" s="2" t="str">
        <f>TEXT(Ecommerce_Sales[[#This Row],[Order_Date]],"mmmm")</f>
        <v>August</v>
      </c>
      <c r="I2631" s="2" t="str">
        <f>TEXT(Ecommerce_Sales[[#This Row],[Order_Date]],"yyyy")</f>
        <v>2024</v>
      </c>
      <c r="J2631" s="2" t="str">
        <f>TEXT(Ecommerce_Sales[[#This Row],[Order_Date]],"mmmm")</f>
        <v>August</v>
      </c>
      <c r="K2631" s="1" t="s">
        <v>1947</v>
      </c>
      <c r="L2631" s="1" t="s">
        <v>7836</v>
      </c>
      <c r="M2631" s="1" t="s">
        <v>2007</v>
      </c>
      <c r="N2631" s="1" t="s">
        <v>1973</v>
      </c>
      <c r="O2631" s="3">
        <v>140</v>
      </c>
      <c r="P2631">
        <v>1</v>
      </c>
      <c r="Q2631" s="3">
        <v>140</v>
      </c>
      <c r="R2631" s="1" t="s">
        <v>1951</v>
      </c>
      <c r="S2631" s="3">
        <v>21</v>
      </c>
      <c r="T2631">
        <v>10</v>
      </c>
      <c r="U2631" t="str">
        <f>IF(Ecommerce_Sales[[#This Row],[Delivery_Time_Days]]&gt;7,"Delay",IF(Ecommerce_Sales[[#This Row],[Delivery_Time_Days]] = 0,"No delivery",IF(Ecommerce_Sales[[#This Row],[Delivery_Time_Days]]&lt;=7,"On-time")))</f>
        <v>Delay</v>
      </c>
      <c r="V2631" s="7">
        <f>Ecommerce_Sales[[#This Row],[Profit]]/Ecommerce_Sales[[#This Row],[Total_Price]]</f>
        <v>0.3</v>
      </c>
      <c r="W2631" s="3">
        <v>42</v>
      </c>
      <c r="X2631" s="3"/>
    </row>
    <row r="2632" spans="1:24" x14ac:dyDescent="0.25">
      <c r="A2632" s="1" t="s">
        <v>7837</v>
      </c>
      <c r="B2632" s="1" t="s">
        <v>1015</v>
      </c>
      <c r="C2632" s="1" t="s">
        <v>1016</v>
      </c>
      <c r="D2632" s="1" t="s">
        <v>5339</v>
      </c>
      <c r="E2632" s="1" t="s">
        <v>2005</v>
      </c>
      <c r="F2632" s="2">
        <v>44988</v>
      </c>
      <c r="G2632" s="2">
        <v>44971</v>
      </c>
      <c r="H2632" s="2" t="str">
        <f>TEXT(Ecommerce_Sales[[#This Row],[Order_Date]],"mmmm")</f>
        <v>February</v>
      </c>
      <c r="I2632" s="2" t="str">
        <f>TEXT(Ecommerce_Sales[[#This Row],[Order_Date]],"yyyy")</f>
        <v>2023</v>
      </c>
      <c r="J2632" s="2" t="str">
        <f>TEXT(Ecommerce_Sales[[#This Row],[Order_Date]],"mmmm")</f>
        <v>February</v>
      </c>
      <c r="K2632" s="1" t="s">
        <v>1947</v>
      </c>
      <c r="L2632" s="1" t="s">
        <v>7838</v>
      </c>
      <c r="M2632" s="1" t="s">
        <v>1956</v>
      </c>
      <c r="N2632" s="1" t="s">
        <v>1957</v>
      </c>
      <c r="O2632" s="3">
        <v>120</v>
      </c>
      <c r="P2632">
        <v>1</v>
      </c>
      <c r="Q2632" s="3">
        <v>120</v>
      </c>
      <c r="R2632" s="1" t="s">
        <v>1951</v>
      </c>
      <c r="S2632" s="3">
        <v>8</v>
      </c>
      <c r="T2632">
        <v>4</v>
      </c>
      <c r="U2632" t="str">
        <f>IF(Ecommerce_Sales[[#This Row],[Delivery_Time_Days]]&gt;7,"Delay",IF(Ecommerce_Sales[[#This Row],[Delivery_Time_Days]] = 0,"No delivery",IF(Ecommerce_Sales[[#This Row],[Delivery_Time_Days]]&lt;=7,"On-time")))</f>
        <v>On-time</v>
      </c>
      <c r="V2632" s="7">
        <f>Ecommerce_Sales[[#This Row],[Profit]]/Ecommerce_Sales[[#This Row],[Total_Price]]</f>
        <v>0.15</v>
      </c>
      <c r="W2632" s="3">
        <v>18</v>
      </c>
      <c r="X2632" s="3"/>
    </row>
    <row r="2633" spans="1:24" x14ac:dyDescent="0.25">
      <c r="A2633" s="1" t="s">
        <v>7839</v>
      </c>
      <c r="B2633" s="1" t="s">
        <v>1277</v>
      </c>
      <c r="C2633" s="1" t="s">
        <v>1278</v>
      </c>
      <c r="D2633" s="1" t="s">
        <v>2198</v>
      </c>
      <c r="E2633" s="1" t="s">
        <v>2005</v>
      </c>
      <c r="F2633" s="2">
        <v>44988</v>
      </c>
      <c r="G2633" s="2">
        <v>45148</v>
      </c>
      <c r="H2633" s="2" t="str">
        <f>TEXT(Ecommerce_Sales[[#This Row],[Order_Date]],"mmmm")</f>
        <v>August</v>
      </c>
      <c r="I2633" s="2" t="str">
        <f>TEXT(Ecommerce_Sales[[#This Row],[Order_Date]],"yyyy")</f>
        <v>2023</v>
      </c>
      <c r="J2633" s="2" t="str">
        <f>TEXT(Ecommerce_Sales[[#This Row],[Order_Date]],"mmmm")</f>
        <v>August</v>
      </c>
      <c r="K2633" s="1" t="s">
        <v>1947</v>
      </c>
      <c r="L2633" s="1" t="s">
        <v>7840</v>
      </c>
      <c r="M2633" s="1" t="s">
        <v>2002</v>
      </c>
      <c r="N2633" s="1" t="s">
        <v>1989</v>
      </c>
      <c r="O2633" s="3">
        <v>144</v>
      </c>
      <c r="P2633">
        <v>3</v>
      </c>
      <c r="Q2633" s="3">
        <v>432</v>
      </c>
      <c r="R2633" s="1" t="s">
        <v>1958</v>
      </c>
      <c r="S2633" s="3">
        <v>42</v>
      </c>
      <c r="T2633">
        <v>8</v>
      </c>
      <c r="U2633" t="str">
        <f>IF(Ecommerce_Sales[[#This Row],[Delivery_Time_Days]]&gt;7,"Delay",IF(Ecommerce_Sales[[#This Row],[Delivery_Time_Days]] = 0,"No delivery",IF(Ecommerce_Sales[[#This Row],[Delivery_Time_Days]]&lt;=7,"On-time")))</f>
        <v>Delay</v>
      </c>
      <c r="V2633" s="7">
        <f>Ecommerce_Sales[[#This Row],[Profit]]/Ecommerce_Sales[[#This Row],[Total_Price]]</f>
        <v>0.25</v>
      </c>
      <c r="W2633" s="3">
        <v>108</v>
      </c>
      <c r="X2633" s="3"/>
    </row>
    <row r="2634" spans="1:24" x14ac:dyDescent="0.25">
      <c r="A2634" s="1" t="s">
        <v>7841</v>
      </c>
      <c r="B2634" s="1" t="s">
        <v>1418</v>
      </c>
      <c r="C2634" s="1" t="s">
        <v>1419</v>
      </c>
      <c r="D2634" s="1" t="s">
        <v>3417</v>
      </c>
      <c r="E2634" s="1" t="s">
        <v>1966</v>
      </c>
      <c r="F2634" s="2">
        <v>45534</v>
      </c>
      <c r="G2634" s="2">
        <v>45521</v>
      </c>
      <c r="H2634" s="2" t="str">
        <f>TEXT(Ecommerce_Sales[[#This Row],[Order_Date]],"mmmm")</f>
        <v>August</v>
      </c>
      <c r="I2634" s="2" t="str">
        <f>TEXT(Ecommerce_Sales[[#This Row],[Order_Date]],"yyyy")</f>
        <v>2024</v>
      </c>
      <c r="J2634" s="2" t="str">
        <f>TEXT(Ecommerce_Sales[[#This Row],[Order_Date]],"mmmm")</f>
        <v>August</v>
      </c>
      <c r="K2634" s="1" t="s">
        <v>1947</v>
      </c>
      <c r="L2634" s="1" t="s">
        <v>7842</v>
      </c>
      <c r="M2634" s="1" t="s">
        <v>2065</v>
      </c>
      <c r="N2634" s="1" t="s">
        <v>1978</v>
      </c>
      <c r="O2634" s="3">
        <v>1079</v>
      </c>
      <c r="P2634">
        <v>1</v>
      </c>
      <c r="Q2634" s="3">
        <v>1079</v>
      </c>
      <c r="R2634" s="1" t="s">
        <v>1958</v>
      </c>
      <c r="S2634" s="3">
        <v>133</v>
      </c>
      <c r="T2634">
        <v>8</v>
      </c>
      <c r="U2634" t="str">
        <f>IF(Ecommerce_Sales[[#This Row],[Delivery_Time_Days]]&gt;7,"Delay",IF(Ecommerce_Sales[[#This Row],[Delivery_Time_Days]] = 0,"No delivery",IF(Ecommerce_Sales[[#This Row],[Delivery_Time_Days]]&lt;=7,"On-time")))</f>
        <v>Delay</v>
      </c>
      <c r="V2634" s="7">
        <f>Ecommerce_Sales[[#This Row],[Profit]]/Ecommerce_Sales[[#This Row],[Total_Price]]</f>
        <v>0.35032437442075998</v>
      </c>
      <c r="W2634" s="3">
        <v>378</v>
      </c>
      <c r="X2634" s="3"/>
    </row>
    <row r="2635" spans="1:24" x14ac:dyDescent="0.25">
      <c r="A2635" s="1" t="s">
        <v>7843</v>
      </c>
      <c r="B2635" s="1" t="s">
        <v>1784</v>
      </c>
      <c r="C2635" s="1" t="s">
        <v>1785</v>
      </c>
      <c r="D2635" s="1" t="s">
        <v>5835</v>
      </c>
      <c r="E2635" s="1" t="s">
        <v>1946</v>
      </c>
      <c r="F2635" s="2">
        <v>45550</v>
      </c>
      <c r="G2635" s="2">
        <v>44927</v>
      </c>
      <c r="H2635" s="2" t="str">
        <f>TEXT(Ecommerce_Sales[[#This Row],[Order_Date]],"mmmm")</f>
        <v>January</v>
      </c>
      <c r="I2635" s="2" t="str">
        <f>TEXT(Ecommerce_Sales[[#This Row],[Order_Date]],"yyyy")</f>
        <v>2023</v>
      </c>
      <c r="J2635" s="2" t="str">
        <f>TEXT(Ecommerce_Sales[[#This Row],[Order_Date]],"mmmm")</f>
        <v>January</v>
      </c>
      <c r="K2635" s="1" t="s">
        <v>1947</v>
      </c>
      <c r="L2635" s="1" t="s">
        <v>7844</v>
      </c>
      <c r="M2635" s="1" t="s">
        <v>1968</v>
      </c>
      <c r="N2635" s="1" t="s">
        <v>1957</v>
      </c>
      <c r="O2635" s="3">
        <v>134</v>
      </c>
      <c r="P2635">
        <v>4</v>
      </c>
      <c r="Q2635" s="3">
        <v>538</v>
      </c>
      <c r="R2635" s="1" t="s">
        <v>1958</v>
      </c>
      <c r="S2635" s="3">
        <v>44</v>
      </c>
      <c r="T2635">
        <v>8</v>
      </c>
      <c r="U2635" t="str">
        <f>IF(Ecommerce_Sales[[#This Row],[Delivery_Time_Days]]&gt;7,"Delay",IF(Ecommerce_Sales[[#This Row],[Delivery_Time_Days]] = 0,"No delivery",IF(Ecommerce_Sales[[#This Row],[Delivery_Time_Days]]&lt;=7,"On-time")))</f>
        <v>Delay</v>
      </c>
      <c r="V2635" s="7">
        <f>Ecommerce_Sales[[#This Row],[Profit]]/Ecommerce_Sales[[#This Row],[Total_Price]]</f>
        <v>0.15055762081784388</v>
      </c>
      <c r="W2635" s="3">
        <v>81</v>
      </c>
      <c r="X2635" s="3"/>
    </row>
    <row r="2636" spans="1:24" x14ac:dyDescent="0.25">
      <c r="A2636" s="1" t="s">
        <v>7845</v>
      </c>
      <c r="B2636" s="1" t="s">
        <v>1631</v>
      </c>
      <c r="C2636" s="1" t="s">
        <v>1632</v>
      </c>
      <c r="D2636" s="1" t="s">
        <v>3206</v>
      </c>
      <c r="E2636" s="1" t="s">
        <v>2005</v>
      </c>
      <c r="F2636" s="2">
        <v>45462</v>
      </c>
      <c r="G2636" s="2">
        <v>45371</v>
      </c>
      <c r="H2636" s="2" t="str">
        <f>TEXT(Ecommerce_Sales[[#This Row],[Order_Date]],"mmmm")</f>
        <v>March</v>
      </c>
      <c r="I2636" s="2" t="str">
        <f>TEXT(Ecommerce_Sales[[#This Row],[Order_Date]],"yyyy")</f>
        <v>2024</v>
      </c>
      <c r="J2636" s="2" t="str">
        <f>TEXT(Ecommerce_Sales[[#This Row],[Order_Date]],"mmmm")</f>
        <v>March</v>
      </c>
      <c r="K2636" s="1" t="s">
        <v>1947</v>
      </c>
      <c r="L2636" s="1" t="s">
        <v>7846</v>
      </c>
      <c r="M2636" s="1" t="s">
        <v>1998</v>
      </c>
      <c r="N2636" s="1" t="s">
        <v>1973</v>
      </c>
      <c r="O2636" s="3">
        <v>352</v>
      </c>
      <c r="P2636">
        <v>4</v>
      </c>
      <c r="Q2636" s="3">
        <v>1407</v>
      </c>
      <c r="R2636" s="1" t="s">
        <v>1958</v>
      </c>
      <c r="S2636" s="3">
        <v>81</v>
      </c>
      <c r="T2636">
        <v>6</v>
      </c>
      <c r="U2636" t="str">
        <f>IF(Ecommerce_Sales[[#This Row],[Delivery_Time_Days]]&gt;7,"Delay",IF(Ecommerce_Sales[[#This Row],[Delivery_Time_Days]] = 0,"No delivery",IF(Ecommerce_Sales[[#This Row],[Delivery_Time_Days]]&lt;=7,"On-time")))</f>
        <v>On-time</v>
      </c>
      <c r="V2636" s="7">
        <f>Ecommerce_Sales[[#This Row],[Profit]]/Ecommerce_Sales[[#This Row],[Total_Price]]</f>
        <v>0.29992892679459843</v>
      </c>
      <c r="W2636" s="3">
        <v>422</v>
      </c>
      <c r="X2636" s="3"/>
    </row>
    <row r="2637" spans="1:24" x14ac:dyDescent="0.25">
      <c r="A2637" s="1" t="s">
        <v>7847</v>
      </c>
      <c r="B2637" s="1" t="s">
        <v>1171</v>
      </c>
      <c r="C2637" s="1" t="s">
        <v>1172</v>
      </c>
      <c r="D2637" s="1" t="s">
        <v>2843</v>
      </c>
      <c r="E2637" s="1" t="s">
        <v>1961</v>
      </c>
      <c r="F2637" s="2">
        <v>45214</v>
      </c>
      <c r="G2637" s="2">
        <v>45435</v>
      </c>
      <c r="H2637" s="2" t="str">
        <f>TEXT(Ecommerce_Sales[[#This Row],[Order_Date]],"mmmm")</f>
        <v>May</v>
      </c>
      <c r="I2637" s="2" t="str">
        <f>TEXT(Ecommerce_Sales[[#This Row],[Order_Date]],"yyyy")</f>
        <v>2024</v>
      </c>
      <c r="J2637" s="2" t="str">
        <f>TEXT(Ecommerce_Sales[[#This Row],[Order_Date]],"mmmm")</f>
        <v>May</v>
      </c>
      <c r="K2637" s="1" t="s">
        <v>1947</v>
      </c>
      <c r="L2637" s="1" t="s">
        <v>7848</v>
      </c>
      <c r="M2637" s="1" t="s">
        <v>1998</v>
      </c>
      <c r="N2637" s="1" t="s">
        <v>1973</v>
      </c>
      <c r="O2637" s="3">
        <v>742</v>
      </c>
      <c r="P2637">
        <v>1</v>
      </c>
      <c r="Q2637" s="3">
        <v>742</v>
      </c>
      <c r="R2637" s="1" t="s">
        <v>2008</v>
      </c>
      <c r="S2637" s="3">
        <v>37</v>
      </c>
      <c r="T2637">
        <v>7</v>
      </c>
      <c r="U2637" t="str">
        <f>IF(Ecommerce_Sales[[#This Row],[Delivery_Time_Days]]&gt;7,"Delay",IF(Ecommerce_Sales[[#This Row],[Delivery_Time_Days]] = 0,"No delivery",IF(Ecommerce_Sales[[#This Row],[Delivery_Time_Days]]&lt;=7,"On-time")))</f>
        <v>On-time</v>
      </c>
      <c r="V2637" s="7">
        <f>Ecommerce_Sales[[#This Row],[Profit]]/Ecommerce_Sales[[#This Row],[Total_Price]]</f>
        <v>0.3005390835579515</v>
      </c>
      <c r="W2637" s="3">
        <v>223</v>
      </c>
      <c r="X2637" s="3"/>
    </row>
    <row r="2638" spans="1:24" x14ac:dyDescent="0.25">
      <c r="A2638" s="1" t="s">
        <v>7849</v>
      </c>
      <c r="B2638" s="1" t="s">
        <v>863</v>
      </c>
      <c r="C2638" s="1" t="s">
        <v>864</v>
      </c>
      <c r="D2638" s="1" t="s">
        <v>2178</v>
      </c>
      <c r="E2638" s="1" t="s">
        <v>1961</v>
      </c>
      <c r="F2638" s="2">
        <v>45176</v>
      </c>
      <c r="G2638" s="2">
        <v>45372</v>
      </c>
      <c r="H2638" s="2" t="str">
        <f>TEXT(Ecommerce_Sales[[#This Row],[Order_Date]],"mmmm")</f>
        <v>March</v>
      </c>
      <c r="I2638" s="2" t="str">
        <f>TEXT(Ecommerce_Sales[[#This Row],[Order_Date]],"yyyy")</f>
        <v>2024</v>
      </c>
      <c r="J2638" s="2" t="str">
        <f>TEXT(Ecommerce_Sales[[#This Row],[Order_Date]],"mmmm")</f>
        <v>March</v>
      </c>
      <c r="K2638" s="1" t="s">
        <v>1947</v>
      </c>
      <c r="L2638" s="1" t="s">
        <v>7850</v>
      </c>
      <c r="M2638" s="1" t="s">
        <v>1968</v>
      </c>
      <c r="N2638" s="1" t="s">
        <v>1957</v>
      </c>
      <c r="O2638" s="3">
        <v>302</v>
      </c>
      <c r="P2638">
        <v>2</v>
      </c>
      <c r="Q2638" s="3">
        <v>604</v>
      </c>
      <c r="R2638" s="1" t="s">
        <v>1958</v>
      </c>
      <c r="S2638" s="3">
        <v>89</v>
      </c>
      <c r="T2638">
        <v>4</v>
      </c>
      <c r="U2638" t="str">
        <f>IF(Ecommerce_Sales[[#This Row],[Delivery_Time_Days]]&gt;7,"Delay",IF(Ecommerce_Sales[[#This Row],[Delivery_Time_Days]] = 0,"No delivery",IF(Ecommerce_Sales[[#This Row],[Delivery_Time_Days]]&lt;=7,"On-time")))</f>
        <v>On-time</v>
      </c>
      <c r="V2638" s="7">
        <f>Ecommerce_Sales[[#This Row],[Profit]]/Ecommerce_Sales[[#This Row],[Total_Price]]</f>
        <v>0.15066225165562913</v>
      </c>
      <c r="W2638" s="3">
        <v>91</v>
      </c>
      <c r="X2638" s="3"/>
    </row>
    <row r="2639" spans="1:24" x14ac:dyDescent="0.25">
      <c r="A2639" s="1" t="s">
        <v>7851</v>
      </c>
      <c r="B2639" s="1" t="s">
        <v>912</v>
      </c>
      <c r="C2639" s="1" t="s">
        <v>913</v>
      </c>
      <c r="D2639" s="1" t="s">
        <v>2427</v>
      </c>
      <c r="E2639" s="1" t="s">
        <v>1961</v>
      </c>
      <c r="F2639" s="2">
        <v>45458</v>
      </c>
      <c r="G2639" s="2">
        <v>45369</v>
      </c>
      <c r="H2639" s="2" t="str">
        <f>TEXT(Ecommerce_Sales[[#This Row],[Order_Date]],"mmmm")</f>
        <v>March</v>
      </c>
      <c r="I2639" s="2" t="str">
        <f>TEXT(Ecommerce_Sales[[#This Row],[Order_Date]],"yyyy")</f>
        <v>2024</v>
      </c>
      <c r="J2639" s="2" t="str">
        <f>TEXT(Ecommerce_Sales[[#This Row],[Order_Date]],"mmmm")</f>
        <v>March</v>
      </c>
      <c r="K2639" s="1" t="s">
        <v>1992</v>
      </c>
      <c r="L2639" s="1" t="s">
        <v>7852</v>
      </c>
      <c r="M2639" s="1" t="s">
        <v>2104</v>
      </c>
      <c r="N2639" s="1" t="s">
        <v>1978</v>
      </c>
      <c r="O2639" s="3">
        <v>857</v>
      </c>
      <c r="P2639">
        <v>1</v>
      </c>
      <c r="Q2639" s="3">
        <v>857</v>
      </c>
      <c r="R2639" s="1" t="s">
        <v>1958</v>
      </c>
      <c r="S2639" s="3">
        <v>49</v>
      </c>
      <c r="U2639" t="str">
        <f>IF(Ecommerce_Sales[[#This Row],[Delivery_Time_Days]]&gt;7,"Delay",IF(Ecommerce_Sales[[#This Row],[Delivery_Time_Days]] = 0,"No delivery",IF(Ecommerce_Sales[[#This Row],[Delivery_Time_Days]]&lt;=7,"On-time")))</f>
        <v>No delivery</v>
      </c>
      <c r="V2639" s="7">
        <f>Ecommerce_Sales[[#This Row],[Profit]]/Ecommerce_Sales[[#This Row],[Total_Price]]</f>
        <v>0.3500583430571762</v>
      </c>
      <c r="W2639" s="3">
        <v>300</v>
      </c>
      <c r="X2639" s="3"/>
    </row>
    <row r="2640" spans="1:24" x14ac:dyDescent="0.25">
      <c r="A2640" s="1" t="s">
        <v>7853</v>
      </c>
      <c r="B2640" s="1" t="s">
        <v>1244</v>
      </c>
      <c r="C2640" s="1" t="s">
        <v>1245</v>
      </c>
      <c r="D2640" s="1" t="s">
        <v>3976</v>
      </c>
      <c r="E2640" s="1" t="s">
        <v>1966</v>
      </c>
      <c r="F2640" s="2">
        <v>45436</v>
      </c>
      <c r="G2640" s="2">
        <v>45114</v>
      </c>
      <c r="H2640" s="2" t="str">
        <f>TEXT(Ecommerce_Sales[[#This Row],[Order_Date]],"mmmm")</f>
        <v>July</v>
      </c>
      <c r="I2640" s="2" t="str">
        <f>TEXT(Ecommerce_Sales[[#This Row],[Order_Date]],"yyyy")</f>
        <v>2023</v>
      </c>
      <c r="J2640" s="2" t="str">
        <f>TEXT(Ecommerce_Sales[[#This Row],[Order_Date]],"mmmm")</f>
        <v>July</v>
      </c>
      <c r="K2640" s="1" t="s">
        <v>1947</v>
      </c>
      <c r="L2640" s="1" t="s">
        <v>7854</v>
      </c>
      <c r="M2640" s="1" t="s">
        <v>2026</v>
      </c>
      <c r="N2640" s="1" t="s">
        <v>1978</v>
      </c>
      <c r="O2640" s="3">
        <v>38</v>
      </c>
      <c r="P2640">
        <v>3</v>
      </c>
      <c r="Q2640" s="3">
        <v>115</v>
      </c>
      <c r="R2640" s="1" t="s">
        <v>1951</v>
      </c>
      <c r="S2640" s="3">
        <v>6</v>
      </c>
      <c r="T2640">
        <v>9</v>
      </c>
      <c r="U2640" t="str">
        <f>IF(Ecommerce_Sales[[#This Row],[Delivery_Time_Days]]&gt;7,"Delay",IF(Ecommerce_Sales[[#This Row],[Delivery_Time_Days]] = 0,"No delivery",IF(Ecommerce_Sales[[#This Row],[Delivery_Time_Days]]&lt;=7,"On-time")))</f>
        <v>Delay</v>
      </c>
      <c r="V2640" s="7">
        <f>Ecommerce_Sales[[#This Row],[Profit]]/Ecommerce_Sales[[#This Row],[Total_Price]]</f>
        <v>0.34782608695652173</v>
      </c>
      <c r="W2640" s="3">
        <v>40</v>
      </c>
      <c r="X2640" s="3"/>
    </row>
    <row r="2641" spans="1:24" x14ac:dyDescent="0.25">
      <c r="A2641" s="1" t="s">
        <v>7855</v>
      </c>
      <c r="B2641" s="1" t="s">
        <v>122</v>
      </c>
      <c r="C2641" s="1" t="s">
        <v>123</v>
      </c>
      <c r="D2641" s="1" t="s">
        <v>5676</v>
      </c>
      <c r="E2641" s="1" t="s">
        <v>2005</v>
      </c>
      <c r="F2641" s="2">
        <v>45490</v>
      </c>
      <c r="G2641" s="2">
        <v>45155</v>
      </c>
      <c r="H2641" s="2" t="str">
        <f>TEXT(Ecommerce_Sales[[#This Row],[Order_Date]],"mmmm")</f>
        <v>August</v>
      </c>
      <c r="I2641" s="2" t="str">
        <f>TEXT(Ecommerce_Sales[[#This Row],[Order_Date]],"yyyy")</f>
        <v>2023</v>
      </c>
      <c r="J2641" s="2" t="str">
        <f>TEXT(Ecommerce_Sales[[#This Row],[Order_Date]],"mmmm")</f>
        <v>August</v>
      </c>
      <c r="K2641" s="1" t="s">
        <v>1947</v>
      </c>
      <c r="L2641" s="1" t="s">
        <v>7856</v>
      </c>
      <c r="M2641" s="1" t="s">
        <v>1998</v>
      </c>
      <c r="N2641" s="1" t="s">
        <v>1973</v>
      </c>
      <c r="O2641" s="3">
        <v>270</v>
      </c>
      <c r="P2641">
        <v>6</v>
      </c>
      <c r="Q2641" s="3">
        <v>1618</v>
      </c>
      <c r="R2641" s="1" t="s">
        <v>1951</v>
      </c>
      <c r="S2641" s="3">
        <v>85</v>
      </c>
      <c r="T2641">
        <v>7</v>
      </c>
      <c r="U2641" t="str">
        <f>IF(Ecommerce_Sales[[#This Row],[Delivery_Time_Days]]&gt;7,"Delay",IF(Ecommerce_Sales[[#This Row],[Delivery_Time_Days]] = 0,"No delivery",IF(Ecommerce_Sales[[#This Row],[Delivery_Time_Days]]&lt;=7,"On-time")))</f>
        <v>On-time</v>
      </c>
      <c r="V2641" s="7">
        <f>Ecommerce_Sales[[#This Row],[Profit]]/Ecommerce_Sales[[#This Row],[Total_Price]]</f>
        <v>0.30037082818294192</v>
      </c>
      <c r="W2641" s="3">
        <v>486</v>
      </c>
      <c r="X2641" s="3"/>
    </row>
    <row r="2642" spans="1:24" x14ac:dyDescent="0.25">
      <c r="A2642" s="1" t="s">
        <v>7857</v>
      </c>
      <c r="B2642" s="1" t="s">
        <v>635</v>
      </c>
      <c r="C2642" s="1" t="s">
        <v>636</v>
      </c>
      <c r="D2642" s="1" t="s">
        <v>2565</v>
      </c>
      <c r="E2642" s="1" t="s">
        <v>1961</v>
      </c>
      <c r="F2642" s="2">
        <v>45190</v>
      </c>
      <c r="G2642" s="2">
        <v>45003</v>
      </c>
      <c r="H2642" s="2" t="str">
        <f>TEXT(Ecommerce_Sales[[#This Row],[Order_Date]],"mmmm")</f>
        <v>March</v>
      </c>
      <c r="I2642" s="2" t="str">
        <f>TEXT(Ecommerce_Sales[[#This Row],[Order_Date]],"yyyy")</f>
        <v>2023</v>
      </c>
      <c r="J2642" s="2" t="str">
        <f>TEXT(Ecommerce_Sales[[#This Row],[Order_Date]],"mmmm")</f>
        <v>March</v>
      </c>
      <c r="K2642" s="1" t="s">
        <v>1947</v>
      </c>
      <c r="L2642" s="1" t="s">
        <v>3297</v>
      </c>
      <c r="M2642" s="1" t="s">
        <v>2026</v>
      </c>
      <c r="N2642" s="1" t="s">
        <v>1978</v>
      </c>
      <c r="O2642" s="3">
        <v>224</v>
      </c>
      <c r="P2642">
        <v>3</v>
      </c>
      <c r="Q2642" s="3">
        <v>672</v>
      </c>
      <c r="R2642" s="1" t="s">
        <v>2008</v>
      </c>
      <c r="S2642" s="3">
        <v>82</v>
      </c>
      <c r="T2642">
        <v>10</v>
      </c>
      <c r="U2642" t="str">
        <f>IF(Ecommerce_Sales[[#This Row],[Delivery_Time_Days]]&gt;7,"Delay",IF(Ecommerce_Sales[[#This Row],[Delivery_Time_Days]] = 0,"No delivery",IF(Ecommerce_Sales[[#This Row],[Delivery_Time_Days]]&lt;=7,"On-time")))</f>
        <v>Delay</v>
      </c>
      <c r="V2642" s="7">
        <f>Ecommerce_Sales[[#This Row],[Profit]]/Ecommerce_Sales[[#This Row],[Total_Price]]</f>
        <v>0.34970238095238093</v>
      </c>
      <c r="W2642" s="3">
        <v>235</v>
      </c>
      <c r="X2642" s="3"/>
    </row>
    <row r="2643" spans="1:24" x14ac:dyDescent="0.25">
      <c r="A2643" s="1" t="s">
        <v>7858</v>
      </c>
      <c r="B2643" s="1" t="s">
        <v>1648</v>
      </c>
      <c r="C2643" s="1" t="s">
        <v>1649</v>
      </c>
      <c r="D2643" s="1" t="s">
        <v>4056</v>
      </c>
      <c r="E2643" s="1" t="s">
        <v>2005</v>
      </c>
      <c r="F2643" s="2">
        <v>45006</v>
      </c>
      <c r="G2643" s="2">
        <v>45428</v>
      </c>
      <c r="H2643" s="2" t="str">
        <f>TEXT(Ecommerce_Sales[[#This Row],[Order_Date]],"mmmm")</f>
        <v>May</v>
      </c>
      <c r="I2643" s="2" t="str">
        <f>TEXT(Ecommerce_Sales[[#This Row],[Order_Date]],"yyyy")</f>
        <v>2024</v>
      </c>
      <c r="J2643" s="2" t="str">
        <f>TEXT(Ecommerce_Sales[[#This Row],[Order_Date]],"mmmm")</f>
        <v>May</v>
      </c>
      <c r="K2643" s="1" t="s">
        <v>1947</v>
      </c>
      <c r="L2643" s="1" t="s">
        <v>7859</v>
      </c>
      <c r="M2643" s="1" t="s">
        <v>1977</v>
      </c>
      <c r="N2643" s="1" t="s">
        <v>1978</v>
      </c>
      <c r="O2643" s="3">
        <v>238</v>
      </c>
      <c r="P2643">
        <v>2</v>
      </c>
      <c r="Q2643" s="3">
        <v>475</v>
      </c>
      <c r="R2643" s="1" t="s">
        <v>1958</v>
      </c>
      <c r="S2643" s="3">
        <v>32</v>
      </c>
      <c r="T2643">
        <v>2</v>
      </c>
      <c r="U2643" t="str">
        <f>IF(Ecommerce_Sales[[#This Row],[Delivery_Time_Days]]&gt;7,"Delay",IF(Ecommerce_Sales[[#This Row],[Delivery_Time_Days]] = 0,"No delivery",IF(Ecommerce_Sales[[#This Row],[Delivery_Time_Days]]&lt;=7,"On-time")))</f>
        <v>On-time</v>
      </c>
      <c r="V2643" s="7">
        <f>Ecommerce_Sales[[#This Row],[Profit]]/Ecommerce_Sales[[#This Row],[Total_Price]]</f>
        <v>0.34947368421052633</v>
      </c>
      <c r="W2643" s="3">
        <v>166</v>
      </c>
      <c r="X2643" s="3"/>
    </row>
    <row r="2644" spans="1:24" x14ac:dyDescent="0.25">
      <c r="A2644" s="1" t="s">
        <v>7860</v>
      </c>
      <c r="B2644" s="1" t="s">
        <v>793</v>
      </c>
      <c r="C2644" s="1" t="s">
        <v>794</v>
      </c>
      <c r="D2644" s="1" t="s">
        <v>5613</v>
      </c>
      <c r="E2644" s="1" t="s">
        <v>1961</v>
      </c>
      <c r="F2644" s="2">
        <v>45266</v>
      </c>
      <c r="G2644" s="2">
        <v>45090</v>
      </c>
      <c r="H2644" s="2" t="str">
        <f>TEXT(Ecommerce_Sales[[#This Row],[Order_Date]],"mmmm")</f>
        <v>June</v>
      </c>
      <c r="I2644" s="2" t="str">
        <f>TEXT(Ecommerce_Sales[[#This Row],[Order_Date]],"yyyy")</f>
        <v>2023</v>
      </c>
      <c r="J2644" s="2" t="str">
        <f>TEXT(Ecommerce_Sales[[#This Row],[Order_Date]],"mmmm")</f>
        <v>June</v>
      </c>
      <c r="K2644" s="1" t="s">
        <v>1947</v>
      </c>
      <c r="L2644" s="1" t="s">
        <v>7861</v>
      </c>
      <c r="M2644" s="1" t="s">
        <v>1949</v>
      </c>
      <c r="N2644" s="1" t="s">
        <v>1950</v>
      </c>
      <c r="O2644" s="3">
        <v>937</v>
      </c>
      <c r="P2644">
        <v>6</v>
      </c>
      <c r="Q2644" s="3">
        <v>5623</v>
      </c>
      <c r="R2644" s="1" t="s">
        <v>1958</v>
      </c>
      <c r="S2644" s="3">
        <v>414</v>
      </c>
      <c r="T2644">
        <v>9</v>
      </c>
      <c r="U2644" t="str">
        <f>IF(Ecommerce_Sales[[#This Row],[Delivery_Time_Days]]&gt;7,"Delay",IF(Ecommerce_Sales[[#This Row],[Delivery_Time_Days]] = 0,"No delivery",IF(Ecommerce_Sales[[#This Row],[Delivery_Time_Days]]&lt;=7,"On-time")))</f>
        <v>Delay</v>
      </c>
      <c r="V2644" s="7">
        <f>Ecommerce_Sales[[#This Row],[Profit]]/Ecommerce_Sales[[#This Row],[Total_Price]]</f>
        <v>0.39996443179797259</v>
      </c>
      <c r="W2644" s="3">
        <v>2249</v>
      </c>
      <c r="X2644" s="3"/>
    </row>
    <row r="2645" spans="1:24" x14ac:dyDescent="0.25">
      <c r="A2645" s="1" t="s">
        <v>7862</v>
      </c>
      <c r="B2645" s="1" t="s">
        <v>1635</v>
      </c>
      <c r="C2645" s="1" t="s">
        <v>1636</v>
      </c>
      <c r="D2645" s="1" t="s">
        <v>2169</v>
      </c>
      <c r="E2645" s="1" t="s">
        <v>1966</v>
      </c>
      <c r="F2645" s="2">
        <v>45636</v>
      </c>
      <c r="G2645" s="2">
        <v>45093</v>
      </c>
      <c r="H2645" s="2" t="str">
        <f>TEXT(Ecommerce_Sales[[#This Row],[Order_Date]],"mmmm")</f>
        <v>June</v>
      </c>
      <c r="I2645" s="2" t="str">
        <f>TEXT(Ecommerce_Sales[[#This Row],[Order_Date]],"yyyy")</f>
        <v>2023</v>
      </c>
      <c r="J2645" s="2" t="str">
        <f>TEXT(Ecommerce_Sales[[#This Row],[Order_Date]],"mmmm")</f>
        <v>June</v>
      </c>
      <c r="K2645" s="1" t="s">
        <v>1947</v>
      </c>
      <c r="L2645" s="1" t="s">
        <v>4917</v>
      </c>
      <c r="M2645" s="1" t="s">
        <v>2043</v>
      </c>
      <c r="N2645" s="1" t="s">
        <v>1989</v>
      </c>
      <c r="O2645" s="3">
        <v>471</v>
      </c>
      <c r="P2645">
        <v>4</v>
      </c>
      <c r="Q2645" s="3">
        <v>1884</v>
      </c>
      <c r="R2645" s="1" t="s">
        <v>2008</v>
      </c>
      <c r="S2645" s="3">
        <v>161</v>
      </c>
      <c r="T2645">
        <v>3</v>
      </c>
      <c r="U2645" t="str">
        <f>IF(Ecommerce_Sales[[#This Row],[Delivery_Time_Days]]&gt;7,"Delay",IF(Ecommerce_Sales[[#This Row],[Delivery_Time_Days]] = 0,"No delivery",IF(Ecommerce_Sales[[#This Row],[Delivery_Time_Days]]&lt;=7,"On-time")))</f>
        <v>On-time</v>
      </c>
      <c r="V2645" s="7">
        <f>Ecommerce_Sales[[#This Row],[Profit]]/Ecommerce_Sales[[#This Row],[Total_Price]]</f>
        <v>0.25</v>
      </c>
      <c r="W2645" s="3">
        <v>471</v>
      </c>
      <c r="X2645" s="3"/>
    </row>
    <row r="2646" spans="1:24" x14ac:dyDescent="0.25">
      <c r="A2646" s="1" t="s">
        <v>7863</v>
      </c>
      <c r="B2646" s="1" t="s">
        <v>1187</v>
      </c>
      <c r="C2646" s="1" t="s">
        <v>1188</v>
      </c>
      <c r="D2646" s="1" t="s">
        <v>2282</v>
      </c>
      <c r="E2646" s="1" t="s">
        <v>1946</v>
      </c>
      <c r="F2646" s="2">
        <v>45431</v>
      </c>
      <c r="G2646" s="2">
        <v>45258</v>
      </c>
      <c r="H2646" s="2" t="str">
        <f>TEXT(Ecommerce_Sales[[#This Row],[Order_Date]],"mmmm")</f>
        <v>November</v>
      </c>
      <c r="I2646" s="2" t="str">
        <f>TEXT(Ecommerce_Sales[[#This Row],[Order_Date]],"yyyy")</f>
        <v>2023</v>
      </c>
      <c r="J2646" s="2" t="str">
        <f>TEXT(Ecommerce_Sales[[#This Row],[Order_Date]],"mmmm")</f>
        <v>November</v>
      </c>
      <c r="K2646" s="1" t="s">
        <v>1947</v>
      </c>
      <c r="L2646" s="1" t="s">
        <v>7864</v>
      </c>
      <c r="M2646" s="1" t="s">
        <v>2058</v>
      </c>
      <c r="N2646" s="1" t="s">
        <v>1950</v>
      </c>
      <c r="O2646" s="3">
        <v>580</v>
      </c>
      <c r="P2646">
        <v>3</v>
      </c>
      <c r="Q2646" s="3">
        <v>1739</v>
      </c>
      <c r="R2646" s="1" t="s">
        <v>1951</v>
      </c>
      <c r="S2646" s="3">
        <v>203</v>
      </c>
      <c r="T2646">
        <v>7</v>
      </c>
      <c r="U2646" t="str">
        <f>IF(Ecommerce_Sales[[#This Row],[Delivery_Time_Days]]&gt;7,"Delay",IF(Ecommerce_Sales[[#This Row],[Delivery_Time_Days]] = 0,"No delivery",IF(Ecommerce_Sales[[#This Row],[Delivery_Time_Days]]&lt;=7,"On-time")))</f>
        <v>On-time</v>
      </c>
      <c r="V2646" s="7">
        <f>Ecommerce_Sales[[#This Row],[Profit]]/Ecommerce_Sales[[#This Row],[Total_Price]]</f>
        <v>0.40023001725129387</v>
      </c>
      <c r="W2646" s="3">
        <v>696</v>
      </c>
      <c r="X2646" s="3"/>
    </row>
    <row r="2647" spans="1:24" x14ac:dyDescent="0.25">
      <c r="A2647" s="1" t="s">
        <v>7865</v>
      </c>
      <c r="B2647" s="1" t="s">
        <v>543</v>
      </c>
      <c r="C2647" s="1" t="s">
        <v>544</v>
      </c>
      <c r="D2647" s="1" t="s">
        <v>4284</v>
      </c>
      <c r="E2647" s="1" t="s">
        <v>2005</v>
      </c>
      <c r="F2647" s="2">
        <v>45131</v>
      </c>
      <c r="G2647" s="2">
        <v>45107</v>
      </c>
      <c r="H2647" s="2" t="str">
        <f>TEXT(Ecommerce_Sales[[#This Row],[Order_Date]],"mmmm")</f>
        <v>June</v>
      </c>
      <c r="I2647" s="2" t="str">
        <f>TEXT(Ecommerce_Sales[[#This Row],[Order_Date]],"yyyy")</f>
        <v>2023</v>
      </c>
      <c r="J2647" s="2" t="str">
        <f>TEXT(Ecommerce_Sales[[#This Row],[Order_Date]],"mmmm")</f>
        <v>June</v>
      </c>
      <c r="K2647" s="1" t="s">
        <v>1947</v>
      </c>
      <c r="L2647" s="1" t="s">
        <v>3080</v>
      </c>
      <c r="M2647" s="1" t="s">
        <v>1998</v>
      </c>
      <c r="N2647" s="1" t="s">
        <v>1973</v>
      </c>
      <c r="O2647" s="3">
        <v>223</v>
      </c>
      <c r="P2647">
        <v>3</v>
      </c>
      <c r="Q2647" s="3">
        <v>668</v>
      </c>
      <c r="R2647" s="1" t="s">
        <v>1951</v>
      </c>
      <c r="S2647" s="3">
        <v>98</v>
      </c>
      <c r="T2647">
        <v>7</v>
      </c>
      <c r="U2647" t="str">
        <f>IF(Ecommerce_Sales[[#This Row],[Delivery_Time_Days]]&gt;7,"Delay",IF(Ecommerce_Sales[[#This Row],[Delivery_Time_Days]] = 0,"No delivery",IF(Ecommerce_Sales[[#This Row],[Delivery_Time_Days]]&lt;=7,"On-time")))</f>
        <v>On-time</v>
      </c>
      <c r="V2647" s="7">
        <f>Ecommerce_Sales[[#This Row],[Profit]]/Ecommerce_Sales[[#This Row],[Total_Price]]</f>
        <v>0.29940119760479039</v>
      </c>
      <c r="W2647" s="3">
        <v>200</v>
      </c>
      <c r="X2647" s="3"/>
    </row>
    <row r="2648" spans="1:24" x14ac:dyDescent="0.25">
      <c r="A2648" s="1" t="s">
        <v>7866</v>
      </c>
      <c r="B2648" s="1" t="s">
        <v>434</v>
      </c>
      <c r="C2648" s="1" t="s">
        <v>435</v>
      </c>
      <c r="D2648" s="1" t="s">
        <v>1980</v>
      </c>
      <c r="E2648" s="1" t="s">
        <v>1981</v>
      </c>
      <c r="F2648" s="2">
        <v>45463</v>
      </c>
      <c r="G2648" s="2">
        <v>45503</v>
      </c>
      <c r="H2648" s="2" t="str">
        <f>TEXT(Ecommerce_Sales[[#This Row],[Order_Date]],"mmmm")</f>
        <v>July</v>
      </c>
      <c r="I2648" s="2" t="str">
        <f>TEXT(Ecommerce_Sales[[#This Row],[Order_Date]],"yyyy")</f>
        <v>2024</v>
      </c>
      <c r="J2648" s="2" t="str">
        <f>TEXT(Ecommerce_Sales[[#This Row],[Order_Date]],"mmmm")</f>
        <v>July</v>
      </c>
      <c r="K2648" s="1" t="s">
        <v>1986</v>
      </c>
      <c r="L2648" s="1" t="s">
        <v>7867</v>
      </c>
      <c r="M2648" s="1" t="s">
        <v>1983</v>
      </c>
      <c r="N2648" s="1" t="s">
        <v>1950</v>
      </c>
      <c r="O2648" s="3">
        <v>591</v>
      </c>
      <c r="P2648">
        <v>1</v>
      </c>
      <c r="Q2648" s="3">
        <v>591</v>
      </c>
      <c r="R2648" s="1" t="s">
        <v>2012</v>
      </c>
      <c r="S2648" s="3">
        <v>65</v>
      </c>
      <c r="U2648" t="str">
        <f>IF(Ecommerce_Sales[[#This Row],[Delivery_Time_Days]]&gt;7,"Delay",IF(Ecommerce_Sales[[#This Row],[Delivery_Time_Days]] = 0,"No delivery",IF(Ecommerce_Sales[[#This Row],[Delivery_Time_Days]]&lt;=7,"On-time")))</f>
        <v>No delivery</v>
      </c>
      <c r="V2648" s="7">
        <f>Ecommerce_Sales[[#This Row],[Profit]]/Ecommerce_Sales[[#This Row],[Total_Price]]</f>
        <v>0.39932318104906939</v>
      </c>
      <c r="W2648" s="3">
        <v>236</v>
      </c>
      <c r="X2648" s="3"/>
    </row>
    <row r="2649" spans="1:24" x14ac:dyDescent="0.25">
      <c r="A2649" s="1" t="s">
        <v>7868</v>
      </c>
      <c r="B2649" s="1" t="s">
        <v>1329</v>
      </c>
      <c r="C2649" s="1" t="s">
        <v>1330</v>
      </c>
      <c r="D2649" s="1" t="s">
        <v>3919</v>
      </c>
      <c r="E2649" s="1" t="s">
        <v>1996</v>
      </c>
      <c r="F2649" s="2">
        <v>45380</v>
      </c>
      <c r="G2649" s="2">
        <v>45319</v>
      </c>
      <c r="H2649" s="2" t="str">
        <f>TEXT(Ecommerce_Sales[[#This Row],[Order_Date]],"mmmm")</f>
        <v>January</v>
      </c>
      <c r="I2649" s="2" t="str">
        <f>TEXT(Ecommerce_Sales[[#This Row],[Order_Date]],"yyyy")</f>
        <v>2024</v>
      </c>
      <c r="J2649" s="2" t="str">
        <f>TEXT(Ecommerce_Sales[[#This Row],[Order_Date]],"mmmm")</f>
        <v>January</v>
      </c>
      <c r="K2649" s="1" t="s">
        <v>1947</v>
      </c>
      <c r="L2649" s="1" t="s">
        <v>7869</v>
      </c>
      <c r="M2649" s="1" t="s">
        <v>1998</v>
      </c>
      <c r="N2649" s="1" t="s">
        <v>1973</v>
      </c>
      <c r="O2649" s="3">
        <v>77</v>
      </c>
      <c r="P2649">
        <v>2</v>
      </c>
      <c r="Q2649" s="3">
        <v>154</v>
      </c>
      <c r="R2649" s="1" t="s">
        <v>1958</v>
      </c>
      <c r="S2649" s="3">
        <v>17</v>
      </c>
      <c r="T2649">
        <v>2</v>
      </c>
      <c r="U2649" t="str">
        <f>IF(Ecommerce_Sales[[#This Row],[Delivery_Time_Days]]&gt;7,"Delay",IF(Ecommerce_Sales[[#This Row],[Delivery_Time_Days]] = 0,"No delivery",IF(Ecommerce_Sales[[#This Row],[Delivery_Time_Days]]&lt;=7,"On-time")))</f>
        <v>On-time</v>
      </c>
      <c r="V2649" s="7">
        <f>Ecommerce_Sales[[#This Row],[Profit]]/Ecommerce_Sales[[#This Row],[Total_Price]]</f>
        <v>0.29870129870129869</v>
      </c>
      <c r="W2649" s="3">
        <v>46</v>
      </c>
      <c r="X2649" s="3"/>
    </row>
    <row r="2650" spans="1:24" x14ac:dyDescent="0.25">
      <c r="A2650" s="1" t="s">
        <v>7870</v>
      </c>
      <c r="B2650" s="1" t="s">
        <v>618</v>
      </c>
      <c r="C2650" s="1" t="s">
        <v>619</v>
      </c>
      <c r="D2650" s="1" t="s">
        <v>4842</v>
      </c>
      <c r="E2650" s="1" t="s">
        <v>1961</v>
      </c>
      <c r="F2650" s="2">
        <v>45551</v>
      </c>
      <c r="G2650" s="2">
        <v>45223</v>
      </c>
      <c r="H2650" s="2" t="str">
        <f>TEXT(Ecommerce_Sales[[#This Row],[Order_Date]],"mmmm")</f>
        <v>October</v>
      </c>
      <c r="I2650" s="2" t="str">
        <f>TEXT(Ecommerce_Sales[[#This Row],[Order_Date]],"yyyy")</f>
        <v>2023</v>
      </c>
      <c r="J2650" s="2" t="str">
        <f>TEXT(Ecommerce_Sales[[#This Row],[Order_Date]],"mmmm")</f>
        <v>October</v>
      </c>
      <c r="K2650" s="1" t="s">
        <v>1947</v>
      </c>
      <c r="L2650" s="1" t="s">
        <v>7871</v>
      </c>
      <c r="M2650" s="1" t="s">
        <v>2079</v>
      </c>
      <c r="N2650" s="1" t="s">
        <v>1973</v>
      </c>
      <c r="O2650" s="3">
        <v>82</v>
      </c>
      <c r="P2650">
        <v>2</v>
      </c>
      <c r="Q2650" s="3">
        <v>164</v>
      </c>
      <c r="R2650" s="1" t="s">
        <v>1951</v>
      </c>
      <c r="S2650" s="3">
        <v>11</v>
      </c>
      <c r="T2650">
        <v>9</v>
      </c>
      <c r="U2650" t="str">
        <f>IF(Ecommerce_Sales[[#This Row],[Delivery_Time_Days]]&gt;7,"Delay",IF(Ecommerce_Sales[[#This Row],[Delivery_Time_Days]] = 0,"No delivery",IF(Ecommerce_Sales[[#This Row],[Delivery_Time_Days]]&lt;=7,"On-time")))</f>
        <v>Delay</v>
      </c>
      <c r="V2650" s="7">
        <f>Ecommerce_Sales[[#This Row],[Profit]]/Ecommerce_Sales[[#This Row],[Total_Price]]</f>
        <v>0.29878048780487804</v>
      </c>
      <c r="W2650" s="3">
        <v>49</v>
      </c>
      <c r="X2650" s="3"/>
    </row>
    <row r="2651" spans="1:24" x14ac:dyDescent="0.25">
      <c r="A2651" s="1" t="s">
        <v>7872</v>
      </c>
      <c r="B2651" s="1" t="s">
        <v>94</v>
      </c>
      <c r="C2651" s="1" t="s">
        <v>95</v>
      </c>
      <c r="D2651" s="1" t="s">
        <v>3097</v>
      </c>
      <c r="E2651" s="1" t="s">
        <v>1996</v>
      </c>
      <c r="F2651" s="2">
        <v>45468</v>
      </c>
      <c r="G2651" s="2">
        <v>45637</v>
      </c>
      <c r="H2651" s="2" t="str">
        <f>TEXT(Ecommerce_Sales[[#This Row],[Order_Date]],"mmmm")</f>
        <v>December</v>
      </c>
      <c r="I2651" s="2" t="str">
        <f>TEXT(Ecommerce_Sales[[#This Row],[Order_Date]],"yyyy")</f>
        <v>2024</v>
      </c>
      <c r="J2651" s="2" t="str">
        <f>TEXT(Ecommerce_Sales[[#This Row],[Order_Date]],"mmmm")</f>
        <v>December</v>
      </c>
      <c r="K2651" s="1" t="s">
        <v>1947</v>
      </c>
      <c r="L2651" s="1" t="s">
        <v>7873</v>
      </c>
      <c r="M2651" s="1" t="s">
        <v>2079</v>
      </c>
      <c r="N2651" s="1" t="s">
        <v>1973</v>
      </c>
      <c r="O2651" s="3">
        <v>1189</v>
      </c>
      <c r="P2651">
        <v>10</v>
      </c>
      <c r="Q2651" s="3">
        <v>11888</v>
      </c>
      <c r="R2651" s="1" t="s">
        <v>1958</v>
      </c>
      <c r="S2651" s="3">
        <v>1256</v>
      </c>
      <c r="T2651">
        <v>10</v>
      </c>
      <c r="U2651" t="str">
        <f>IF(Ecommerce_Sales[[#This Row],[Delivery_Time_Days]]&gt;7,"Delay",IF(Ecommerce_Sales[[#This Row],[Delivery_Time_Days]] = 0,"No delivery",IF(Ecommerce_Sales[[#This Row],[Delivery_Time_Days]]&lt;=7,"On-time")))</f>
        <v>Delay</v>
      </c>
      <c r="V2651" s="7">
        <f>Ecommerce_Sales[[#This Row],[Profit]]/Ecommerce_Sales[[#This Row],[Total_Price]]</f>
        <v>0.29996635262449528</v>
      </c>
      <c r="W2651" s="3">
        <v>3566</v>
      </c>
      <c r="X2651" s="3"/>
    </row>
    <row r="2652" spans="1:24" x14ac:dyDescent="0.25">
      <c r="A2652" s="1" t="s">
        <v>7874</v>
      </c>
      <c r="B2652" s="1" t="s">
        <v>1353</v>
      </c>
      <c r="C2652" s="1" t="s">
        <v>1354</v>
      </c>
      <c r="D2652" s="1" t="s">
        <v>4950</v>
      </c>
      <c r="E2652" s="1" t="s">
        <v>1954</v>
      </c>
      <c r="F2652" s="2">
        <v>45202</v>
      </c>
      <c r="G2652" s="2">
        <v>45090</v>
      </c>
      <c r="H2652" s="2" t="str">
        <f>TEXT(Ecommerce_Sales[[#This Row],[Order_Date]],"mmmm")</f>
        <v>June</v>
      </c>
      <c r="I2652" s="2" t="str">
        <f>TEXT(Ecommerce_Sales[[#This Row],[Order_Date]],"yyyy")</f>
        <v>2023</v>
      </c>
      <c r="J2652" s="2" t="str">
        <f>TEXT(Ecommerce_Sales[[#This Row],[Order_Date]],"mmmm")</f>
        <v>June</v>
      </c>
      <c r="K2652" s="1" t="s">
        <v>1947</v>
      </c>
      <c r="L2652" s="1" t="s">
        <v>7875</v>
      </c>
      <c r="M2652" s="1" t="s">
        <v>2047</v>
      </c>
      <c r="N2652" s="1" t="s">
        <v>1989</v>
      </c>
      <c r="O2652" s="3">
        <v>414</v>
      </c>
      <c r="P2652">
        <v>3</v>
      </c>
      <c r="Q2652" s="3">
        <v>1243</v>
      </c>
      <c r="R2652" s="1" t="s">
        <v>1951</v>
      </c>
      <c r="S2652" s="3">
        <v>173</v>
      </c>
      <c r="T2652">
        <v>9</v>
      </c>
      <c r="U2652" t="str">
        <f>IF(Ecommerce_Sales[[#This Row],[Delivery_Time_Days]]&gt;7,"Delay",IF(Ecommerce_Sales[[#This Row],[Delivery_Time_Days]] = 0,"No delivery",IF(Ecommerce_Sales[[#This Row],[Delivery_Time_Days]]&lt;=7,"On-time")))</f>
        <v>Delay</v>
      </c>
      <c r="V2652" s="7">
        <f>Ecommerce_Sales[[#This Row],[Profit]]/Ecommerce_Sales[[#This Row],[Total_Price]]</f>
        <v>0.250201126307321</v>
      </c>
      <c r="W2652" s="3">
        <v>311</v>
      </c>
      <c r="X2652" s="3"/>
    </row>
    <row r="2653" spans="1:24" x14ac:dyDescent="0.25">
      <c r="A2653" s="1" t="s">
        <v>7876</v>
      </c>
      <c r="B2653" s="1" t="s">
        <v>883</v>
      </c>
      <c r="C2653" s="1" t="s">
        <v>884</v>
      </c>
      <c r="D2653" s="1" t="s">
        <v>5149</v>
      </c>
      <c r="E2653" s="1" t="s">
        <v>1966</v>
      </c>
      <c r="F2653" s="2">
        <v>45203</v>
      </c>
      <c r="G2653" s="2">
        <v>44975</v>
      </c>
      <c r="H2653" s="2" t="str">
        <f>TEXT(Ecommerce_Sales[[#This Row],[Order_Date]],"mmmm")</f>
        <v>February</v>
      </c>
      <c r="I2653" s="2" t="str">
        <f>TEXT(Ecommerce_Sales[[#This Row],[Order_Date]],"yyyy")</f>
        <v>2023</v>
      </c>
      <c r="J2653" s="2" t="str">
        <f>TEXT(Ecommerce_Sales[[#This Row],[Order_Date]],"mmmm")</f>
        <v>February</v>
      </c>
      <c r="K2653" s="1" t="s">
        <v>1947</v>
      </c>
      <c r="L2653" s="1" t="s">
        <v>7877</v>
      </c>
      <c r="M2653" s="1" t="s">
        <v>1998</v>
      </c>
      <c r="N2653" s="1" t="s">
        <v>1973</v>
      </c>
      <c r="O2653" s="3">
        <v>576</v>
      </c>
      <c r="P2653">
        <v>2</v>
      </c>
      <c r="Q2653" s="3">
        <v>1152</v>
      </c>
      <c r="R2653" s="1" t="s">
        <v>1958</v>
      </c>
      <c r="S2653" s="3">
        <v>84</v>
      </c>
      <c r="T2653">
        <v>10</v>
      </c>
      <c r="U2653" t="str">
        <f>IF(Ecommerce_Sales[[#This Row],[Delivery_Time_Days]]&gt;7,"Delay",IF(Ecommerce_Sales[[#This Row],[Delivery_Time_Days]] = 0,"No delivery",IF(Ecommerce_Sales[[#This Row],[Delivery_Time_Days]]&lt;=7,"On-time")))</f>
        <v>Delay</v>
      </c>
      <c r="V2653" s="7">
        <f>Ecommerce_Sales[[#This Row],[Profit]]/Ecommerce_Sales[[#This Row],[Total_Price]]</f>
        <v>0.29947916666666669</v>
      </c>
      <c r="W2653" s="3">
        <v>345</v>
      </c>
      <c r="X2653" s="3"/>
    </row>
    <row r="2654" spans="1:24" x14ac:dyDescent="0.25">
      <c r="A2654" s="1" t="s">
        <v>7878</v>
      </c>
      <c r="B2654" s="1" t="s">
        <v>936</v>
      </c>
      <c r="C2654" s="1" t="s">
        <v>937</v>
      </c>
      <c r="D2654" s="1" t="s">
        <v>2132</v>
      </c>
      <c r="E2654" s="1" t="s">
        <v>1996</v>
      </c>
      <c r="F2654" s="2">
        <v>45291</v>
      </c>
      <c r="G2654" s="2">
        <v>44950</v>
      </c>
      <c r="H2654" s="2" t="str">
        <f>TEXT(Ecommerce_Sales[[#This Row],[Order_Date]],"mmmm")</f>
        <v>January</v>
      </c>
      <c r="I2654" s="2" t="str">
        <f>TEXT(Ecommerce_Sales[[#This Row],[Order_Date]],"yyyy")</f>
        <v>2023</v>
      </c>
      <c r="J2654" s="2" t="str">
        <f>TEXT(Ecommerce_Sales[[#This Row],[Order_Date]],"mmmm")</f>
        <v>January</v>
      </c>
      <c r="K2654" s="1" t="s">
        <v>1947</v>
      </c>
      <c r="L2654" s="1" t="s">
        <v>5851</v>
      </c>
      <c r="M2654" s="1" t="s">
        <v>1956</v>
      </c>
      <c r="N2654" s="1" t="s">
        <v>1957</v>
      </c>
      <c r="O2654" s="3">
        <v>754</v>
      </c>
      <c r="P2654">
        <v>1</v>
      </c>
      <c r="Q2654" s="3">
        <v>754</v>
      </c>
      <c r="R2654" s="1" t="s">
        <v>2012</v>
      </c>
      <c r="S2654" s="3">
        <v>62</v>
      </c>
      <c r="T2654">
        <v>5</v>
      </c>
      <c r="U2654" t="str">
        <f>IF(Ecommerce_Sales[[#This Row],[Delivery_Time_Days]]&gt;7,"Delay",IF(Ecommerce_Sales[[#This Row],[Delivery_Time_Days]] = 0,"No delivery",IF(Ecommerce_Sales[[#This Row],[Delivery_Time_Days]]&lt;=7,"On-time")))</f>
        <v>On-time</v>
      </c>
      <c r="V2654" s="7">
        <f>Ecommerce_Sales[[#This Row],[Profit]]/Ecommerce_Sales[[#This Row],[Total_Price]]</f>
        <v>0.14986737400530503</v>
      </c>
      <c r="W2654" s="3">
        <v>113</v>
      </c>
      <c r="X2654" s="3"/>
    </row>
    <row r="2655" spans="1:24" x14ac:dyDescent="0.25">
      <c r="A2655" s="1" t="s">
        <v>7879</v>
      </c>
      <c r="B2655" s="1" t="s">
        <v>58</v>
      </c>
      <c r="C2655" s="1" t="s">
        <v>59</v>
      </c>
      <c r="D2655" s="1" t="s">
        <v>3835</v>
      </c>
      <c r="E2655" s="1" t="s">
        <v>1954</v>
      </c>
      <c r="F2655" s="2">
        <v>45478</v>
      </c>
      <c r="G2655" s="2">
        <v>45532</v>
      </c>
      <c r="H2655" s="2" t="str">
        <f>TEXT(Ecommerce_Sales[[#This Row],[Order_Date]],"mmmm")</f>
        <v>August</v>
      </c>
      <c r="I2655" s="2" t="str">
        <f>TEXT(Ecommerce_Sales[[#This Row],[Order_Date]],"yyyy")</f>
        <v>2024</v>
      </c>
      <c r="J2655" s="2" t="str">
        <f>TEXT(Ecommerce_Sales[[#This Row],[Order_Date]],"mmmm")</f>
        <v>August</v>
      </c>
      <c r="K2655" s="1" t="s">
        <v>1947</v>
      </c>
      <c r="L2655" s="1" t="s">
        <v>7880</v>
      </c>
      <c r="M2655" s="1" t="s">
        <v>2054</v>
      </c>
      <c r="N2655" s="1" t="s">
        <v>1957</v>
      </c>
      <c r="O2655" s="3">
        <v>117</v>
      </c>
      <c r="P2655">
        <v>6</v>
      </c>
      <c r="Q2655" s="3">
        <v>702</v>
      </c>
      <c r="R2655" s="1" t="s">
        <v>1951</v>
      </c>
      <c r="S2655" s="3">
        <v>73</v>
      </c>
      <c r="T2655">
        <v>3</v>
      </c>
      <c r="U2655" t="str">
        <f>IF(Ecommerce_Sales[[#This Row],[Delivery_Time_Days]]&gt;7,"Delay",IF(Ecommerce_Sales[[#This Row],[Delivery_Time_Days]] = 0,"No delivery",IF(Ecommerce_Sales[[#This Row],[Delivery_Time_Days]]&lt;=7,"On-time")))</f>
        <v>On-time</v>
      </c>
      <c r="V2655" s="7">
        <f>Ecommerce_Sales[[#This Row],[Profit]]/Ecommerce_Sales[[#This Row],[Total_Price]]</f>
        <v>0.14957264957264957</v>
      </c>
      <c r="W2655" s="3">
        <v>105</v>
      </c>
      <c r="X2655" s="3"/>
    </row>
    <row r="2656" spans="1:24" x14ac:dyDescent="0.25">
      <c r="A2656" s="1" t="s">
        <v>7881</v>
      </c>
      <c r="B2656" s="1" t="s">
        <v>62</v>
      </c>
      <c r="C2656" s="1" t="s">
        <v>63</v>
      </c>
      <c r="D2656" s="1" t="s">
        <v>6857</v>
      </c>
      <c r="E2656" s="1" t="s">
        <v>1966</v>
      </c>
      <c r="F2656" s="2">
        <v>45621</v>
      </c>
      <c r="G2656" s="2">
        <v>45456</v>
      </c>
      <c r="H2656" s="2" t="str">
        <f>TEXT(Ecommerce_Sales[[#This Row],[Order_Date]],"mmmm")</f>
        <v>June</v>
      </c>
      <c r="I2656" s="2" t="str">
        <f>TEXT(Ecommerce_Sales[[#This Row],[Order_Date]],"yyyy")</f>
        <v>2024</v>
      </c>
      <c r="J2656" s="2" t="str">
        <f>TEXT(Ecommerce_Sales[[#This Row],[Order_Date]],"mmmm")</f>
        <v>June</v>
      </c>
      <c r="K2656" s="1" t="s">
        <v>1947</v>
      </c>
      <c r="L2656" s="1" t="s">
        <v>7882</v>
      </c>
      <c r="M2656" s="1" t="s">
        <v>2072</v>
      </c>
      <c r="N2656" s="1" t="s">
        <v>1950</v>
      </c>
      <c r="O2656" s="3">
        <v>774</v>
      </c>
      <c r="P2656">
        <v>1</v>
      </c>
      <c r="Q2656" s="3">
        <v>774</v>
      </c>
      <c r="R2656" s="1" t="s">
        <v>1951</v>
      </c>
      <c r="S2656" s="3">
        <v>76</v>
      </c>
      <c r="T2656">
        <v>4</v>
      </c>
      <c r="U2656" t="str">
        <f>IF(Ecommerce_Sales[[#This Row],[Delivery_Time_Days]]&gt;7,"Delay",IF(Ecommerce_Sales[[#This Row],[Delivery_Time_Days]] = 0,"No delivery",IF(Ecommerce_Sales[[#This Row],[Delivery_Time_Days]]&lt;=7,"On-time")))</f>
        <v>On-time</v>
      </c>
      <c r="V2656" s="7">
        <f>Ecommerce_Sales[[#This Row],[Profit]]/Ecommerce_Sales[[#This Row],[Total_Price]]</f>
        <v>0.39922480620155038</v>
      </c>
      <c r="W2656" s="3">
        <v>309</v>
      </c>
      <c r="X2656" s="3"/>
    </row>
    <row r="2657" spans="1:24" x14ac:dyDescent="0.25">
      <c r="A2657" s="1" t="s">
        <v>7883</v>
      </c>
      <c r="B2657" s="1" t="s">
        <v>409</v>
      </c>
      <c r="C2657" s="1" t="s">
        <v>410</v>
      </c>
      <c r="D2657" s="1" t="s">
        <v>3886</v>
      </c>
      <c r="E2657" s="1" t="s">
        <v>1996</v>
      </c>
      <c r="F2657" s="2">
        <v>45563</v>
      </c>
      <c r="G2657" s="2">
        <v>45331</v>
      </c>
      <c r="H2657" s="2" t="str">
        <f>TEXT(Ecommerce_Sales[[#This Row],[Order_Date]],"mmmm")</f>
        <v>February</v>
      </c>
      <c r="I2657" s="2" t="str">
        <f>TEXT(Ecommerce_Sales[[#This Row],[Order_Date]],"yyyy")</f>
        <v>2024</v>
      </c>
      <c r="J2657" s="2" t="str">
        <f>TEXT(Ecommerce_Sales[[#This Row],[Order_Date]],"mmmm")</f>
        <v>February</v>
      </c>
      <c r="K2657" s="1" t="s">
        <v>1986</v>
      </c>
      <c r="L2657" s="1" t="s">
        <v>4420</v>
      </c>
      <c r="M2657" s="1" t="s">
        <v>2065</v>
      </c>
      <c r="N2657" s="1" t="s">
        <v>1978</v>
      </c>
      <c r="O2657" s="3">
        <v>383</v>
      </c>
      <c r="P2657">
        <v>3</v>
      </c>
      <c r="Q2657" s="3">
        <v>1150</v>
      </c>
      <c r="R2657" s="1" t="s">
        <v>1958</v>
      </c>
      <c r="S2657" s="3">
        <v>134</v>
      </c>
      <c r="U2657" t="str">
        <f>IF(Ecommerce_Sales[[#This Row],[Delivery_Time_Days]]&gt;7,"Delay",IF(Ecommerce_Sales[[#This Row],[Delivery_Time_Days]] = 0,"No delivery",IF(Ecommerce_Sales[[#This Row],[Delivery_Time_Days]]&lt;=7,"On-time")))</f>
        <v>No delivery</v>
      </c>
      <c r="V2657" s="7">
        <f>Ecommerce_Sales[[#This Row],[Profit]]/Ecommerce_Sales[[#This Row],[Total_Price]]</f>
        <v>0.34956521739130436</v>
      </c>
      <c r="W2657" s="3">
        <v>402</v>
      </c>
      <c r="X2657" s="3"/>
    </row>
    <row r="2658" spans="1:24" x14ac:dyDescent="0.25">
      <c r="A2658" s="1" t="s">
        <v>7884</v>
      </c>
      <c r="B2658" s="1" t="s">
        <v>1087</v>
      </c>
      <c r="C2658" s="1" t="s">
        <v>1088</v>
      </c>
      <c r="D2658" s="1" t="s">
        <v>7885</v>
      </c>
      <c r="E2658" s="1" t="s">
        <v>1954</v>
      </c>
      <c r="F2658" s="2">
        <v>45601</v>
      </c>
      <c r="G2658" s="2">
        <v>45582</v>
      </c>
      <c r="H2658" s="2" t="str">
        <f>TEXT(Ecommerce_Sales[[#This Row],[Order_Date]],"mmmm")</f>
        <v>October</v>
      </c>
      <c r="I2658" s="2" t="str">
        <f>TEXT(Ecommerce_Sales[[#This Row],[Order_Date]],"yyyy")</f>
        <v>2024</v>
      </c>
      <c r="J2658" s="2" t="str">
        <f>TEXT(Ecommerce_Sales[[#This Row],[Order_Date]],"mmmm")</f>
        <v>October</v>
      </c>
      <c r="K2658" s="1" t="s">
        <v>1947</v>
      </c>
      <c r="L2658" s="1" t="s">
        <v>6212</v>
      </c>
      <c r="M2658" s="1" t="s">
        <v>1968</v>
      </c>
      <c r="N2658" s="1" t="s">
        <v>1957</v>
      </c>
      <c r="O2658" s="3">
        <v>839</v>
      </c>
      <c r="P2658">
        <v>2</v>
      </c>
      <c r="Q2658" s="3">
        <v>1679</v>
      </c>
      <c r="R2658" s="1" t="s">
        <v>1951</v>
      </c>
      <c r="S2658" s="3">
        <v>126</v>
      </c>
      <c r="T2658">
        <v>7</v>
      </c>
      <c r="U2658" t="str">
        <f>IF(Ecommerce_Sales[[#This Row],[Delivery_Time_Days]]&gt;7,"Delay",IF(Ecommerce_Sales[[#This Row],[Delivery_Time_Days]] = 0,"No delivery",IF(Ecommerce_Sales[[#This Row],[Delivery_Time_Days]]&lt;=7,"On-time")))</f>
        <v>On-time</v>
      </c>
      <c r="V2658" s="7">
        <f>Ecommerce_Sales[[#This Row],[Profit]]/Ecommerce_Sales[[#This Row],[Total_Price]]</f>
        <v>0.15008933889219775</v>
      </c>
      <c r="W2658" s="3">
        <v>252</v>
      </c>
      <c r="X2658" s="3"/>
    </row>
    <row r="2659" spans="1:24" x14ac:dyDescent="0.25">
      <c r="A2659" s="1" t="s">
        <v>7886</v>
      </c>
      <c r="B2659" s="1" t="s">
        <v>378</v>
      </c>
      <c r="C2659" s="1" t="s">
        <v>379</v>
      </c>
      <c r="D2659" s="1" t="s">
        <v>3018</v>
      </c>
      <c r="E2659" s="1" t="s">
        <v>1946</v>
      </c>
      <c r="F2659" s="2">
        <v>44981</v>
      </c>
      <c r="G2659" s="2">
        <v>45649</v>
      </c>
      <c r="H2659" s="2" t="str">
        <f>TEXT(Ecommerce_Sales[[#This Row],[Order_Date]],"mmmm")</f>
        <v>December</v>
      </c>
      <c r="I2659" s="2" t="str">
        <f>TEXT(Ecommerce_Sales[[#This Row],[Order_Date]],"yyyy")</f>
        <v>2024</v>
      </c>
      <c r="J2659" s="2" t="str">
        <f>TEXT(Ecommerce_Sales[[#This Row],[Order_Date]],"mmmm")</f>
        <v>December</v>
      </c>
      <c r="K2659" s="1" t="s">
        <v>1947</v>
      </c>
      <c r="L2659" s="1" t="s">
        <v>7887</v>
      </c>
      <c r="M2659" s="1" t="s">
        <v>1956</v>
      </c>
      <c r="N2659" s="1" t="s">
        <v>1957</v>
      </c>
      <c r="O2659" s="3">
        <v>532</v>
      </c>
      <c r="P2659">
        <v>2</v>
      </c>
      <c r="Q2659" s="3">
        <v>1065</v>
      </c>
      <c r="R2659" s="1" t="s">
        <v>2016</v>
      </c>
      <c r="S2659" s="3">
        <v>93</v>
      </c>
      <c r="T2659">
        <v>3</v>
      </c>
      <c r="U2659" t="str">
        <f>IF(Ecommerce_Sales[[#This Row],[Delivery_Time_Days]]&gt;7,"Delay",IF(Ecommerce_Sales[[#This Row],[Delivery_Time_Days]] = 0,"No delivery",IF(Ecommerce_Sales[[#This Row],[Delivery_Time_Days]]&lt;=7,"On-time")))</f>
        <v>On-time</v>
      </c>
      <c r="V2659" s="7">
        <f>Ecommerce_Sales[[#This Row],[Profit]]/Ecommerce_Sales[[#This Row],[Total_Price]]</f>
        <v>0.15023474178403756</v>
      </c>
      <c r="W2659" s="3">
        <v>160</v>
      </c>
      <c r="X2659" s="3"/>
    </row>
    <row r="2660" spans="1:24" x14ac:dyDescent="0.25">
      <c r="A2660" s="1" t="s">
        <v>7888</v>
      </c>
      <c r="B2660" s="1" t="s">
        <v>1687</v>
      </c>
      <c r="C2660" s="1" t="s">
        <v>1688</v>
      </c>
      <c r="D2660" s="1" t="s">
        <v>3873</v>
      </c>
      <c r="E2660" s="1" t="s">
        <v>1946</v>
      </c>
      <c r="F2660" s="2">
        <v>45618</v>
      </c>
      <c r="G2660" s="2">
        <v>45175</v>
      </c>
      <c r="H2660" s="2" t="str">
        <f>TEXT(Ecommerce_Sales[[#This Row],[Order_Date]],"mmmm")</f>
        <v>September</v>
      </c>
      <c r="I2660" s="2" t="str">
        <f>TEXT(Ecommerce_Sales[[#This Row],[Order_Date]],"yyyy")</f>
        <v>2023</v>
      </c>
      <c r="J2660" s="2" t="str">
        <f>TEXT(Ecommerce_Sales[[#This Row],[Order_Date]],"mmmm")</f>
        <v>September</v>
      </c>
      <c r="K2660" s="1" t="s">
        <v>1947</v>
      </c>
      <c r="L2660" s="1" t="s">
        <v>7889</v>
      </c>
      <c r="M2660" s="1" t="s">
        <v>2030</v>
      </c>
      <c r="N2660" s="1" t="s">
        <v>1978</v>
      </c>
      <c r="O2660" s="3">
        <v>493</v>
      </c>
      <c r="P2660">
        <v>4</v>
      </c>
      <c r="Q2660" s="3">
        <v>1973</v>
      </c>
      <c r="R2660" s="1" t="s">
        <v>1951</v>
      </c>
      <c r="S2660" s="3">
        <v>134</v>
      </c>
      <c r="T2660">
        <v>2</v>
      </c>
      <c r="U2660" t="str">
        <f>IF(Ecommerce_Sales[[#This Row],[Delivery_Time_Days]]&gt;7,"Delay",IF(Ecommerce_Sales[[#This Row],[Delivery_Time_Days]] = 0,"No delivery",IF(Ecommerce_Sales[[#This Row],[Delivery_Time_Days]]&lt;=7,"On-time")))</f>
        <v>On-time</v>
      </c>
      <c r="V2660" s="7">
        <f>Ecommerce_Sales[[#This Row],[Profit]]/Ecommerce_Sales[[#This Row],[Total_Price]]</f>
        <v>0.35022807906741005</v>
      </c>
      <c r="W2660" s="3">
        <v>691</v>
      </c>
      <c r="X2660" s="3"/>
    </row>
    <row r="2661" spans="1:24" x14ac:dyDescent="0.25">
      <c r="A2661" s="1" t="s">
        <v>7890</v>
      </c>
      <c r="B2661" s="1" t="s">
        <v>452</v>
      </c>
      <c r="C2661" s="1" t="s">
        <v>453</v>
      </c>
      <c r="D2661" s="1" t="s">
        <v>3139</v>
      </c>
      <c r="E2661" s="1" t="s">
        <v>1954</v>
      </c>
      <c r="F2661" s="2">
        <v>45617</v>
      </c>
      <c r="G2661" s="2">
        <v>45437</v>
      </c>
      <c r="H2661" s="2" t="str">
        <f>TEXT(Ecommerce_Sales[[#This Row],[Order_Date]],"mmmm")</f>
        <v>May</v>
      </c>
      <c r="I2661" s="2" t="str">
        <f>TEXT(Ecommerce_Sales[[#This Row],[Order_Date]],"yyyy")</f>
        <v>2024</v>
      </c>
      <c r="J2661" s="2" t="str">
        <f>TEXT(Ecommerce_Sales[[#This Row],[Order_Date]],"mmmm")</f>
        <v>May</v>
      </c>
      <c r="K2661" s="1" t="s">
        <v>1947</v>
      </c>
      <c r="L2661" s="1" t="s">
        <v>7891</v>
      </c>
      <c r="M2661" s="1" t="s">
        <v>2026</v>
      </c>
      <c r="N2661" s="1" t="s">
        <v>1978</v>
      </c>
      <c r="O2661" s="3">
        <v>896</v>
      </c>
      <c r="P2661">
        <v>1</v>
      </c>
      <c r="Q2661" s="3">
        <v>896</v>
      </c>
      <c r="R2661" s="1" t="s">
        <v>1951</v>
      </c>
      <c r="S2661" s="3">
        <v>101</v>
      </c>
      <c r="T2661">
        <v>5</v>
      </c>
      <c r="U2661" t="str">
        <f>IF(Ecommerce_Sales[[#This Row],[Delivery_Time_Days]]&gt;7,"Delay",IF(Ecommerce_Sales[[#This Row],[Delivery_Time_Days]] = 0,"No delivery",IF(Ecommerce_Sales[[#This Row],[Delivery_Time_Days]]&lt;=7,"On-time")))</f>
        <v>On-time</v>
      </c>
      <c r="V2661" s="7">
        <f>Ecommerce_Sales[[#This Row],[Profit]]/Ecommerce_Sales[[#This Row],[Total_Price]]</f>
        <v>0.34933035714285715</v>
      </c>
      <c r="W2661" s="3">
        <v>313</v>
      </c>
      <c r="X2661" s="3"/>
    </row>
    <row r="2662" spans="1:24" x14ac:dyDescent="0.25">
      <c r="A2662" s="1" t="s">
        <v>7892</v>
      </c>
      <c r="B2662" s="1" t="s">
        <v>86</v>
      </c>
      <c r="C2662" s="1" t="s">
        <v>87</v>
      </c>
      <c r="D2662" s="1" t="s">
        <v>3111</v>
      </c>
      <c r="E2662" s="1" t="s">
        <v>1996</v>
      </c>
      <c r="F2662" s="2">
        <v>45491</v>
      </c>
      <c r="G2662" s="2">
        <v>45480</v>
      </c>
      <c r="H2662" s="2" t="str">
        <f>TEXT(Ecommerce_Sales[[#This Row],[Order_Date]],"mmmm")</f>
        <v>July</v>
      </c>
      <c r="I2662" s="2" t="str">
        <f>TEXT(Ecommerce_Sales[[#This Row],[Order_Date]],"yyyy")</f>
        <v>2024</v>
      </c>
      <c r="J2662" s="2" t="str">
        <f>TEXT(Ecommerce_Sales[[#This Row],[Order_Date]],"mmmm")</f>
        <v>July</v>
      </c>
      <c r="K2662" s="1" t="s">
        <v>1947</v>
      </c>
      <c r="L2662" s="1" t="s">
        <v>7893</v>
      </c>
      <c r="M2662" s="1" t="s">
        <v>1972</v>
      </c>
      <c r="N2662" s="1" t="s">
        <v>1973</v>
      </c>
      <c r="O2662" s="3">
        <v>106</v>
      </c>
      <c r="P2662">
        <v>2</v>
      </c>
      <c r="Q2662" s="3">
        <v>211</v>
      </c>
      <c r="R2662" s="1" t="s">
        <v>1951</v>
      </c>
      <c r="S2662" s="3">
        <v>22</v>
      </c>
      <c r="T2662">
        <v>10</v>
      </c>
      <c r="U2662" t="str">
        <f>IF(Ecommerce_Sales[[#This Row],[Delivery_Time_Days]]&gt;7,"Delay",IF(Ecommerce_Sales[[#This Row],[Delivery_Time_Days]] = 0,"No delivery",IF(Ecommerce_Sales[[#This Row],[Delivery_Time_Days]]&lt;=7,"On-time")))</f>
        <v>Delay</v>
      </c>
      <c r="V2662" s="7">
        <f>Ecommerce_Sales[[#This Row],[Profit]]/Ecommerce_Sales[[#This Row],[Total_Price]]</f>
        <v>0.29857819905213268</v>
      </c>
      <c r="W2662" s="3">
        <v>63</v>
      </c>
      <c r="X2662" s="3"/>
    </row>
    <row r="2663" spans="1:24" x14ac:dyDescent="0.25">
      <c r="A2663" s="1" t="s">
        <v>7894</v>
      </c>
      <c r="B2663" s="1" t="s">
        <v>120</v>
      </c>
      <c r="C2663" s="1" t="s">
        <v>121</v>
      </c>
      <c r="D2663" s="1" t="s">
        <v>3847</v>
      </c>
      <c r="E2663" s="1" t="s">
        <v>1966</v>
      </c>
      <c r="F2663" s="2">
        <v>45276</v>
      </c>
      <c r="G2663" s="2">
        <v>45159</v>
      </c>
      <c r="H2663" s="2" t="str">
        <f>TEXT(Ecommerce_Sales[[#This Row],[Order_Date]],"mmmm")</f>
        <v>August</v>
      </c>
      <c r="I2663" s="2" t="str">
        <f>TEXT(Ecommerce_Sales[[#This Row],[Order_Date]],"yyyy")</f>
        <v>2023</v>
      </c>
      <c r="J2663" s="2" t="str">
        <f>TEXT(Ecommerce_Sales[[#This Row],[Order_Date]],"mmmm")</f>
        <v>August</v>
      </c>
      <c r="K2663" s="1" t="s">
        <v>1947</v>
      </c>
      <c r="L2663" s="1" t="s">
        <v>7895</v>
      </c>
      <c r="M2663" s="1" t="s">
        <v>1963</v>
      </c>
      <c r="N2663" s="1" t="s">
        <v>1957</v>
      </c>
      <c r="O2663" s="3">
        <v>248</v>
      </c>
      <c r="P2663">
        <v>6</v>
      </c>
      <c r="Q2663" s="3">
        <v>1488</v>
      </c>
      <c r="R2663" s="1" t="s">
        <v>1951</v>
      </c>
      <c r="S2663" s="3">
        <v>158</v>
      </c>
      <c r="T2663">
        <v>9</v>
      </c>
      <c r="U2663" t="str">
        <f>IF(Ecommerce_Sales[[#This Row],[Delivery_Time_Days]]&gt;7,"Delay",IF(Ecommerce_Sales[[#This Row],[Delivery_Time_Days]] = 0,"No delivery",IF(Ecommerce_Sales[[#This Row],[Delivery_Time_Days]]&lt;=7,"On-time")))</f>
        <v>Delay</v>
      </c>
      <c r="V2663" s="7">
        <f>Ecommerce_Sales[[#This Row],[Profit]]/Ecommerce_Sales[[#This Row],[Total_Price]]</f>
        <v>0.14986559139784947</v>
      </c>
      <c r="W2663" s="3">
        <v>223</v>
      </c>
      <c r="X2663" s="3"/>
    </row>
    <row r="2664" spans="1:24" x14ac:dyDescent="0.25">
      <c r="A2664" s="1" t="s">
        <v>7896</v>
      </c>
      <c r="B2664" s="1" t="s">
        <v>840</v>
      </c>
      <c r="C2664" s="1" t="s">
        <v>841</v>
      </c>
      <c r="D2664" s="1" t="s">
        <v>2231</v>
      </c>
      <c r="E2664" s="1" t="s">
        <v>1981</v>
      </c>
      <c r="F2664" s="2">
        <v>44935</v>
      </c>
      <c r="G2664" s="2">
        <v>45115</v>
      </c>
      <c r="H2664" s="2" t="str">
        <f>TEXT(Ecommerce_Sales[[#This Row],[Order_Date]],"mmmm")</f>
        <v>July</v>
      </c>
      <c r="I2664" s="2" t="str">
        <f>TEXT(Ecommerce_Sales[[#This Row],[Order_Date]],"yyyy")</f>
        <v>2023</v>
      </c>
      <c r="J2664" s="2" t="str">
        <f>TEXT(Ecommerce_Sales[[#This Row],[Order_Date]],"mmmm")</f>
        <v>July</v>
      </c>
      <c r="K2664" s="1" t="s">
        <v>1947</v>
      </c>
      <c r="L2664" s="1" t="s">
        <v>7897</v>
      </c>
      <c r="M2664" s="1" t="s">
        <v>2104</v>
      </c>
      <c r="N2664" s="1" t="s">
        <v>1978</v>
      </c>
      <c r="O2664" s="3">
        <v>132</v>
      </c>
      <c r="P2664">
        <v>6</v>
      </c>
      <c r="Q2664" s="3">
        <v>792</v>
      </c>
      <c r="R2664" s="1" t="s">
        <v>1958</v>
      </c>
      <c r="S2664" s="3">
        <v>117</v>
      </c>
      <c r="T2664">
        <v>8</v>
      </c>
      <c r="U2664" t="str">
        <f>IF(Ecommerce_Sales[[#This Row],[Delivery_Time_Days]]&gt;7,"Delay",IF(Ecommerce_Sales[[#This Row],[Delivery_Time_Days]] = 0,"No delivery",IF(Ecommerce_Sales[[#This Row],[Delivery_Time_Days]]&lt;=7,"On-time")))</f>
        <v>Delay</v>
      </c>
      <c r="V2664" s="7">
        <f>Ecommerce_Sales[[#This Row],[Profit]]/Ecommerce_Sales[[#This Row],[Total_Price]]</f>
        <v>0.34974747474747475</v>
      </c>
      <c r="W2664" s="3">
        <v>277</v>
      </c>
      <c r="X2664" s="3"/>
    </row>
    <row r="2665" spans="1:24" x14ac:dyDescent="0.25">
      <c r="A2665" s="1" t="s">
        <v>7898</v>
      </c>
      <c r="B2665" s="1" t="s">
        <v>230</v>
      </c>
      <c r="C2665" s="1" t="s">
        <v>231</v>
      </c>
      <c r="D2665" s="1" t="s">
        <v>3858</v>
      </c>
      <c r="E2665" s="1" t="s">
        <v>1946</v>
      </c>
      <c r="F2665" s="2">
        <v>45252</v>
      </c>
      <c r="G2665" s="2">
        <v>45154</v>
      </c>
      <c r="H2665" s="2" t="str">
        <f>TEXT(Ecommerce_Sales[[#This Row],[Order_Date]],"mmmm")</f>
        <v>August</v>
      </c>
      <c r="I2665" s="2" t="str">
        <f>TEXT(Ecommerce_Sales[[#This Row],[Order_Date]],"yyyy")</f>
        <v>2023</v>
      </c>
      <c r="J2665" s="2" t="str">
        <f>TEXT(Ecommerce_Sales[[#This Row],[Order_Date]],"mmmm")</f>
        <v>August</v>
      </c>
      <c r="K2665" s="1" t="s">
        <v>1947</v>
      </c>
      <c r="L2665" s="1" t="s">
        <v>3165</v>
      </c>
      <c r="M2665" s="1" t="s">
        <v>1968</v>
      </c>
      <c r="N2665" s="1" t="s">
        <v>1957</v>
      </c>
      <c r="O2665" s="3">
        <v>77</v>
      </c>
      <c r="P2665">
        <v>5</v>
      </c>
      <c r="Q2665" s="3">
        <v>387</v>
      </c>
      <c r="R2665" s="1" t="s">
        <v>1951</v>
      </c>
      <c r="S2665" s="3">
        <v>49</v>
      </c>
      <c r="T2665">
        <v>6</v>
      </c>
      <c r="U2665" t="str">
        <f>IF(Ecommerce_Sales[[#This Row],[Delivery_Time_Days]]&gt;7,"Delay",IF(Ecommerce_Sales[[#This Row],[Delivery_Time_Days]] = 0,"No delivery",IF(Ecommerce_Sales[[#This Row],[Delivery_Time_Days]]&lt;=7,"On-time")))</f>
        <v>On-time</v>
      </c>
      <c r="V2665" s="7">
        <f>Ecommerce_Sales[[#This Row],[Profit]]/Ecommerce_Sales[[#This Row],[Total_Price]]</f>
        <v>0.14987080103359174</v>
      </c>
      <c r="W2665" s="3">
        <v>58</v>
      </c>
      <c r="X2665" s="3"/>
    </row>
    <row r="2666" spans="1:24" x14ac:dyDescent="0.25">
      <c r="A2666" s="1" t="s">
        <v>7899</v>
      </c>
      <c r="B2666" s="1" t="s">
        <v>701</v>
      </c>
      <c r="C2666" s="1" t="s">
        <v>702</v>
      </c>
      <c r="D2666" s="1" t="s">
        <v>5351</v>
      </c>
      <c r="E2666" s="1" t="s">
        <v>1981</v>
      </c>
      <c r="F2666" s="2">
        <v>45600</v>
      </c>
      <c r="G2666" s="2">
        <v>45464</v>
      </c>
      <c r="H2666" s="2" t="str">
        <f>TEXT(Ecommerce_Sales[[#This Row],[Order_Date]],"mmmm")</f>
        <v>June</v>
      </c>
      <c r="I2666" s="2" t="str">
        <f>TEXT(Ecommerce_Sales[[#This Row],[Order_Date]],"yyyy")</f>
        <v>2024</v>
      </c>
      <c r="J2666" s="2" t="str">
        <f>TEXT(Ecommerce_Sales[[#This Row],[Order_Date]],"mmmm")</f>
        <v>June</v>
      </c>
      <c r="K2666" s="1" t="s">
        <v>1947</v>
      </c>
      <c r="L2666" s="1" t="s">
        <v>5646</v>
      </c>
      <c r="M2666" s="1" t="s">
        <v>1988</v>
      </c>
      <c r="N2666" s="1" t="s">
        <v>1989</v>
      </c>
      <c r="O2666" s="3">
        <v>304</v>
      </c>
      <c r="P2666">
        <v>4</v>
      </c>
      <c r="Q2666" s="3">
        <v>1215</v>
      </c>
      <c r="R2666" s="1" t="s">
        <v>1951</v>
      </c>
      <c r="S2666" s="3">
        <v>127</v>
      </c>
      <c r="T2666">
        <v>8</v>
      </c>
      <c r="U2666" t="str">
        <f>IF(Ecommerce_Sales[[#This Row],[Delivery_Time_Days]]&gt;7,"Delay",IF(Ecommerce_Sales[[#This Row],[Delivery_Time_Days]] = 0,"No delivery",IF(Ecommerce_Sales[[#This Row],[Delivery_Time_Days]]&lt;=7,"On-time")))</f>
        <v>Delay</v>
      </c>
      <c r="V2666" s="7">
        <f>Ecommerce_Sales[[#This Row],[Profit]]/Ecommerce_Sales[[#This Row],[Total_Price]]</f>
        <v>0.25020576131687244</v>
      </c>
      <c r="W2666" s="3">
        <v>304</v>
      </c>
      <c r="X2666" s="3"/>
    </row>
    <row r="2667" spans="1:24" x14ac:dyDescent="0.25">
      <c r="A2667" s="1" t="s">
        <v>7900</v>
      </c>
      <c r="B2667" s="1" t="s">
        <v>88</v>
      </c>
      <c r="C2667" s="1" t="s">
        <v>89</v>
      </c>
      <c r="D2667" s="1" t="s">
        <v>3134</v>
      </c>
      <c r="E2667" s="1" t="s">
        <v>1961</v>
      </c>
      <c r="F2667" s="2">
        <v>45107</v>
      </c>
      <c r="G2667" s="2">
        <v>45281</v>
      </c>
      <c r="H2667" s="2" t="str">
        <f>TEXT(Ecommerce_Sales[[#This Row],[Order_Date]],"mmmm")</f>
        <v>December</v>
      </c>
      <c r="I2667" s="2" t="str">
        <f>TEXT(Ecommerce_Sales[[#This Row],[Order_Date]],"yyyy")</f>
        <v>2023</v>
      </c>
      <c r="J2667" s="2" t="str">
        <f>TEXT(Ecommerce_Sales[[#This Row],[Order_Date]],"mmmm")</f>
        <v>December</v>
      </c>
      <c r="K2667" s="1" t="s">
        <v>1947</v>
      </c>
      <c r="L2667" s="1" t="s">
        <v>6139</v>
      </c>
      <c r="M2667" s="1" t="s">
        <v>1963</v>
      </c>
      <c r="N2667" s="1" t="s">
        <v>1957</v>
      </c>
      <c r="O2667" s="3">
        <v>459</v>
      </c>
      <c r="P2667">
        <v>10</v>
      </c>
      <c r="Q2667" s="3">
        <v>4595</v>
      </c>
      <c r="R2667" s="1" t="s">
        <v>2016</v>
      </c>
      <c r="S2667" s="3">
        <v>508</v>
      </c>
      <c r="T2667">
        <v>6</v>
      </c>
      <c r="U2667" t="str">
        <f>IF(Ecommerce_Sales[[#This Row],[Delivery_Time_Days]]&gt;7,"Delay",IF(Ecommerce_Sales[[#This Row],[Delivery_Time_Days]] = 0,"No delivery",IF(Ecommerce_Sales[[#This Row],[Delivery_Time_Days]]&lt;=7,"On-time")))</f>
        <v>On-time</v>
      </c>
      <c r="V2667" s="7">
        <f>Ecommerce_Sales[[#This Row],[Profit]]/Ecommerce_Sales[[#This Row],[Total_Price]]</f>
        <v>0.1499455930359086</v>
      </c>
      <c r="W2667" s="3">
        <v>689</v>
      </c>
      <c r="X2667" s="3"/>
    </row>
    <row r="2668" spans="1:24" x14ac:dyDescent="0.25">
      <c r="A2668" s="1" t="s">
        <v>7901</v>
      </c>
      <c r="B2668" s="1" t="s">
        <v>1085</v>
      </c>
      <c r="C2668" s="1" t="s">
        <v>1086</v>
      </c>
      <c r="D2668" s="1" t="s">
        <v>5941</v>
      </c>
      <c r="E2668" s="1" t="s">
        <v>1981</v>
      </c>
      <c r="F2668" s="2">
        <v>45168</v>
      </c>
      <c r="G2668" s="2">
        <v>45552</v>
      </c>
      <c r="H2668" s="2" t="str">
        <f>TEXT(Ecommerce_Sales[[#This Row],[Order_Date]],"mmmm")</f>
        <v>September</v>
      </c>
      <c r="I2668" s="2" t="str">
        <f>TEXT(Ecommerce_Sales[[#This Row],[Order_Date]],"yyyy")</f>
        <v>2024</v>
      </c>
      <c r="J2668" s="2" t="str">
        <f>TEXT(Ecommerce_Sales[[#This Row],[Order_Date]],"mmmm")</f>
        <v>September</v>
      </c>
      <c r="K2668" s="1" t="s">
        <v>1947</v>
      </c>
      <c r="L2668" s="1" t="s">
        <v>7902</v>
      </c>
      <c r="M2668" s="1" t="s">
        <v>2047</v>
      </c>
      <c r="N2668" s="1" t="s">
        <v>1989</v>
      </c>
      <c r="O2668" s="3">
        <v>452</v>
      </c>
      <c r="P2668">
        <v>5</v>
      </c>
      <c r="Q2668" s="3">
        <v>2258</v>
      </c>
      <c r="R2668" s="1" t="s">
        <v>2008</v>
      </c>
      <c r="S2668" s="3">
        <v>297</v>
      </c>
      <c r="T2668">
        <v>5</v>
      </c>
      <c r="U2668" t="str">
        <f>IF(Ecommerce_Sales[[#This Row],[Delivery_Time_Days]]&gt;7,"Delay",IF(Ecommerce_Sales[[#This Row],[Delivery_Time_Days]] = 0,"No delivery",IF(Ecommerce_Sales[[#This Row],[Delivery_Time_Days]]&lt;=7,"On-time")))</f>
        <v>On-time</v>
      </c>
      <c r="V2668" s="7">
        <f>Ecommerce_Sales[[#This Row],[Profit]]/Ecommerce_Sales[[#This Row],[Total_Price]]</f>
        <v>0.25022143489813997</v>
      </c>
      <c r="W2668" s="3">
        <v>565</v>
      </c>
      <c r="X2668" s="3"/>
    </row>
    <row r="2669" spans="1:24" x14ac:dyDescent="0.25">
      <c r="A2669" s="1" t="s">
        <v>7903</v>
      </c>
      <c r="B2669" s="1" t="s">
        <v>537</v>
      </c>
      <c r="C2669" s="1" t="s">
        <v>538</v>
      </c>
      <c r="D2669" s="1" t="s">
        <v>4936</v>
      </c>
      <c r="E2669" s="1" t="s">
        <v>1954</v>
      </c>
      <c r="F2669" s="2">
        <v>45453</v>
      </c>
      <c r="G2669" s="2">
        <v>45262</v>
      </c>
      <c r="H2669" s="2" t="str">
        <f>TEXT(Ecommerce_Sales[[#This Row],[Order_Date]],"mmmm")</f>
        <v>December</v>
      </c>
      <c r="I2669" s="2" t="str">
        <f>TEXT(Ecommerce_Sales[[#This Row],[Order_Date]],"yyyy")</f>
        <v>2023</v>
      </c>
      <c r="J2669" s="2" t="str">
        <f>TEXT(Ecommerce_Sales[[#This Row],[Order_Date]],"mmmm")</f>
        <v>December</v>
      </c>
      <c r="K2669" s="1" t="s">
        <v>1947</v>
      </c>
      <c r="L2669" s="1" t="s">
        <v>7904</v>
      </c>
      <c r="M2669" s="1" t="s">
        <v>2030</v>
      </c>
      <c r="N2669" s="1" t="s">
        <v>1978</v>
      </c>
      <c r="O2669" s="3">
        <v>1255</v>
      </c>
      <c r="P2669">
        <v>2</v>
      </c>
      <c r="Q2669" s="3">
        <v>2510</v>
      </c>
      <c r="R2669" s="1" t="s">
        <v>1958</v>
      </c>
      <c r="S2669" s="3">
        <v>217</v>
      </c>
      <c r="T2669">
        <v>2</v>
      </c>
      <c r="U2669" t="str">
        <f>IF(Ecommerce_Sales[[#This Row],[Delivery_Time_Days]]&gt;7,"Delay",IF(Ecommerce_Sales[[#This Row],[Delivery_Time_Days]] = 0,"No delivery",IF(Ecommerce_Sales[[#This Row],[Delivery_Time_Days]]&lt;=7,"On-time")))</f>
        <v>On-time</v>
      </c>
      <c r="V2669" s="7">
        <f>Ecommerce_Sales[[#This Row],[Profit]]/Ecommerce_Sales[[#This Row],[Total_Price]]</f>
        <v>0.349800796812749</v>
      </c>
      <c r="W2669" s="3">
        <v>878</v>
      </c>
      <c r="X2669" s="3"/>
    </row>
    <row r="2670" spans="1:24" x14ac:dyDescent="0.25">
      <c r="A2670" s="1" t="s">
        <v>7905</v>
      </c>
      <c r="B2670" s="1" t="s">
        <v>1449</v>
      </c>
      <c r="C2670" s="1" t="s">
        <v>1450</v>
      </c>
      <c r="D2670" s="1" t="s">
        <v>5461</v>
      </c>
      <c r="E2670" s="1" t="s">
        <v>2005</v>
      </c>
      <c r="F2670" s="2">
        <v>45461</v>
      </c>
      <c r="G2670" s="2">
        <v>45518</v>
      </c>
      <c r="H2670" s="2" t="str">
        <f>TEXT(Ecommerce_Sales[[#This Row],[Order_Date]],"mmmm")</f>
        <v>August</v>
      </c>
      <c r="I2670" s="2" t="str">
        <f>TEXT(Ecommerce_Sales[[#This Row],[Order_Date]],"yyyy")</f>
        <v>2024</v>
      </c>
      <c r="J2670" s="2" t="str">
        <f>TEXT(Ecommerce_Sales[[#This Row],[Order_Date]],"mmmm")</f>
        <v>August</v>
      </c>
      <c r="K2670" s="1" t="s">
        <v>1947</v>
      </c>
      <c r="L2670" s="1" t="s">
        <v>7906</v>
      </c>
      <c r="M2670" s="1" t="s">
        <v>2007</v>
      </c>
      <c r="N2670" s="1" t="s">
        <v>1973</v>
      </c>
      <c r="O2670" s="3">
        <v>450</v>
      </c>
      <c r="P2670">
        <v>2</v>
      </c>
      <c r="Q2670" s="3">
        <v>899</v>
      </c>
      <c r="R2670" s="1" t="s">
        <v>1958</v>
      </c>
      <c r="S2670" s="3">
        <v>87</v>
      </c>
      <c r="T2670">
        <v>8</v>
      </c>
      <c r="U2670" t="str">
        <f>IF(Ecommerce_Sales[[#This Row],[Delivery_Time_Days]]&gt;7,"Delay",IF(Ecommerce_Sales[[#This Row],[Delivery_Time_Days]] = 0,"No delivery",IF(Ecommerce_Sales[[#This Row],[Delivery_Time_Days]]&lt;=7,"On-time")))</f>
        <v>Delay</v>
      </c>
      <c r="V2670" s="7">
        <f>Ecommerce_Sales[[#This Row],[Profit]]/Ecommerce_Sales[[#This Row],[Total_Price]]</f>
        <v>0.30033370411568411</v>
      </c>
      <c r="W2670" s="3">
        <v>270</v>
      </c>
      <c r="X2670" s="3"/>
    </row>
    <row r="2671" spans="1:24" x14ac:dyDescent="0.25">
      <c r="A2671" s="1" t="s">
        <v>7907</v>
      </c>
      <c r="B2671" s="1" t="s">
        <v>1366</v>
      </c>
      <c r="C2671" s="1" t="s">
        <v>1367</v>
      </c>
      <c r="D2671" s="1" t="s">
        <v>3010</v>
      </c>
      <c r="E2671" s="1" t="s">
        <v>1996</v>
      </c>
      <c r="F2671" s="2">
        <v>45330</v>
      </c>
      <c r="G2671" s="2">
        <v>44985</v>
      </c>
      <c r="H2671" s="2" t="str">
        <f>TEXT(Ecommerce_Sales[[#This Row],[Order_Date]],"mmmm")</f>
        <v>February</v>
      </c>
      <c r="I2671" s="2" t="str">
        <f>TEXT(Ecommerce_Sales[[#This Row],[Order_Date]],"yyyy")</f>
        <v>2023</v>
      </c>
      <c r="J2671" s="2" t="str">
        <f>TEXT(Ecommerce_Sales[[#This Row],[Order_Date]],"mmmm")</f>
        <v>February</v>
      </c>
      <c r="K2671" s="1" t="s">
        <v>1947</v>
      </c>
      <c r="L2671" s="1" t="s">
        <v>7908</v>
      </c>
      <c r="M2671" s="1" t="s">
        <v>1968</v>
      </c>
      <c r="N2671" s="1" t="s">
        <v>1957</v>
      </c>
      <c r="O2671" s="3">
        <v>225</v>
      </c>
      <c r="P2671">
        <v>1</v>
      </c>
      <c r="Q2671" s="3">
        <v>225</v>
      </c>
      <c r="R2671" s="1" t="s">
        <v>1958</v>
      </c>
      <c r="S2671" s="3">
        <v>16</v>
      </c>
      <c r="T2671">
        <v>10</v>
      </c>
      <c r="U2671" t="str">
        <f>IF(Ecommerce_Sales[[#This Row],[Delivery_Time_Days]]&gt;7,"Delay",IF(Ecommerce_Sales[[#This Row],[Delivery_Time_Days]] = 0,"No delivery",IF(Ecommerce_Sales[[#This Row],[Delivery_Time_Days]]&lt;=7,"On-time")))</f>
        <v>Delay</v>
      </c>
      <c r="V2671" s="7">
        <f>Ecommerce_Sales[[#This Row],[Profit]]/Ecommerce_Sales[[#This Row],[Total_Price]]</f>
        <v>0.15111111111111111</v>
      </c>
      <c r="W2671" s="3">
        <v>34</v>
      </c>
      <c r="X2671" s="3"/>
    </row>
    <row r="2672" spans="1:24" x14ac:dyDescent="0.25">
      <c r="A2672" s="1" t="s">
        <v>7909</v>
      </c>
      <c r="B2672" s="1" t="s">
        <v>594</v>
      </c>
      <c r="C2672" s="1" t="s">
        <v>595</v>
      </c>
      <c r="D2672" s="1" t="s">
        <v>2237</v>
      </c>
      <c r="E2672" s="1" t="s">
        <v>1996</v>
      </c>
      <c r="F2672" s="2">
        <v>45385</v>
      </c>
      <c r="G2672" s="2">
        <v>45098</v>
      </c>
      <c r="H2672" s="2" t="str">
        <f>TEXT(Ecommerce_Sales[[#This Row],[Order_Date]],"mmmm")</f>
        <v>June</v>
      </c>
      <c r="I2672" s="2" t="str">
        <f>TEXT(Ecommerce_Sales[[#This Row],[Order_Date]],"yyyy")</f>
        <v>2023</v>
      </c>
      <c r="J2672" s="2" t="str">
        <f>TEXT(Ecommerce_Sales[[#This Row],[Order_Date]],"mmmm")</f>
        <v>June</v>
      </c>
      <c r="K2672" s="1" t="s">
        <v>1986</v>
      </c>
      <c r="L2672" s="1" t="s">
        <v>7910</v>
      </c>
      <c r="M2672" s="1" t="s">
        <v>2002</v>
      </c>
      <c r="N2672" s="1" t="s">
        <v>1989</v>
      </c>
      <c r="O2672" s="3">
        <v>774</v>
      </c>
      <c r="P2672">
        <v>1</v>
      </c>
      <c r="Q2672" s="3">
        <v>774</v>
      </c>
      <c r="R2672" s="1" t="s">
        <v>1958</v>
      </c>
      <c r="S2672" s="3">
        <v>45</v>
      </c>
      <c r="U2672" t="str">
        <f>IF(Ecommerce_Sales[[#This Row],[Delivery_Time_Days]]&gt;7,"Delay",IF(Ecommerce_Sales[[#This Row],[Delivery_Time_Days]] = 0,"No delivery",IF(Ecommerce_Sales[[#This Row],[Delivery_Time_Days]]&lt;=7,"On-time")))</f>
        <v>No delivery</v>
      </c>
      <c r="V2672" s="7">
        <f>Ecommerce_Sales[[#This Row],[Profit]]/Ecommerce_Sales[[#This Row],[Total_Price]]</f>
        <v>0.25064599483204136</v>
      </c>
      <c r="W2672" s="3">
        <v>194</v>
      </c>
      <c r="X2672" s="3"/>
    </row>
    <row r="2673" spans="1:24" x14ac:dyDescent="0.25">
      <c r="A2673" s="1" t="s">
        <v>7911</v>
      </c>
      <c r="B2673" s="1" t="s">
        <v>881</v>
      </c>
      <c r="C2673" s="1" t="s">
        <v>882</v>
      </c>
      <c r="D2673" s="1" t="s">
        <v>2770</v>
      </c>
      <c r="E2673" s="1" t="s">
        <v>1954</v>
      </c>
      <c r="F2673" s="2">
        <v>45222</v>
      </c>
      <c r="G2673" s="2">
        <v>45200</v>
      </c>
      <c r="H2673" s="2" t="str">
        <f>TEXT(Ecommerce_Sales[[#This Row],[Order_Date]],"mmmm")</f>
        <v>October</v>
      </c>
      <c r="I2673" s="2" t="str">
        <f>TEXT(Ecommerce_Sales[[#This Row],[Order_Date]],"yyyy")</f>
        <v>2023</v>
      </c>
      <c r="J2673" s="2" t="str">
        <f>TEXT(Ecommerce_Sales[[#This Row],[Order_Date]],"mmmm")</f>
        <v>October</v>
      </c>
      <c r="K2673" s="1" t="s">
        <v>1947</v>
      </c>
      <c r="L2673" s="1" t="s">
        <v>7912</v>
      </c>
      <c r="M2673" s="1" t="s">
        <v>2002</v>
      </c>
      <c r="N2673" s="1" t="s">
        <v>1989</v>
      </c>
      <c r="O2673" s="3">
        <v>233</v>
      </c>
      <c r="P2673">
        <v>3</v>
      </c>
      <c r="Q2673" s="3">
        <v>699</v>
      </c>
      <c r="R2673" s="1" t="s">
        <v>2016</v>
      </c>
      <c r="S2673" s="3">
        <v>65</v>
      </c>
      <c r="T2673">
        <v>8</v>
      </c>
      <c r="U2673" t="str">
        <f>IF(Ecommerce_Sales[[#This Row],[Delivery_Time_Days]]&gt;7,"Delay",IF(Ecommerce_Sales[[#This Row],[Delivery_Time_Days]] = 0,"No delivery",IF(Ecommerce_Sales[[#This Row],[Delivery_Time_Days]]&lt;=7,"On-time")))</f>
        <v>Delay</v>
      </c>
      <c r="V2673" s="7">
        <f>Ecommerce_Sales[[#This Row],[Profit]]/Ecommerce_Sales[[#This Row],[Total_Price]]</f>
        <v>0.25035765379113017</v>
      </c>
      <c r="W2673" s="3">
        <v>175</v>
      </c>
      <c r="X2673" s="3"/>
    </row>
    <row r="2674" spans="1:24" x14ac:dyDescent="0.25">
      <c r="A2674" s="1" t="s">
        <v>7913</v>
      </c>
      <c r="B2674" s="1" t="s">
        <v>711</v>
      </c>
      <c r="C2674" s="1" t="s">
        <v>712</v>
      </c>
      <c r="D2674" s="1" t="s">
        <v>7914</v>
      </c>
      <c r="E2674" s="1" t="s">
        <v>1946</v>
      </c>
      <c r="F2674" s="2">
        <v>45269</v>
      </c>
      <c r="G2674" s="2">
        <v>45186</v>
      </c>
      <c r="H2674" s="2" t="str">
        <f>TEXT(Ecommerce_Sales[[#This Row],[Order_Date]],"mmmm")</f>
        <v>September</v>
      </c>
      <c r="I2674" s="2" t="str">
        <f>TEXT(Ecommerce_Sales[[#This Row],[Order_Date]],"yyyy")</f>
        <v>2023</v>
      </c>
      <c r="J2674" s="2" t="str">
        <f>TEXT(Ecommerce_Sales[[#This Row],[Order_Date]],"mmmm")</f>
        <v>September</v>
      </c>
      <c r="K2674" s="1" t="s">
        <v>1947</v>
      </c>
      <c r="L2674" s="1" t="s">
        <v>7915</v>
      </c>
      <c r="M2674" s="1" t="s">
        <v>1977</v>
      </c>
      <c r="N2674" s="1" t="s">
        <v>1978</v>
      </c>
      <c r="O2674" s="3">
        <v>950</v>
      </c>
      <c r="P2674">
        <v>4</v>
      </c>
      <c r="Q2674" s="3">
        <v>3801</v>
      </c>
      <c r="R2674" s="1" t="s">
        <v>1951</v>
      </c>
      <c r="S2674" s="3">
        <v>317</v>
      </c>
      <c r="T2674">
        <v>7</v>
      </c>
      <c r="U2674" t="str">
        <f>IF(Ecommerce_Sales[[#This Row],[Delivery_Time_Days]]&gt;7,"Delay",IF(Ecommerce_Sales[[#This Row],[Delivery_Time_Days]] = 0,"No delivery",IF(Ecommerce_Sales[[#This Row],[Delivery_Time_Days]]&lt;=7,"On-time")))</f>
        <v>On-time</v>
      </c>
      <c r="V2674" s="7">
        <f>Ecommerce_Sales[[#This Row],[Profit]]/Ecommerce_Sales[[#This Row],[Total_Price]]</f>
        <v>0.34990791896869244</v>
      </c>
      <c r="W2674" s="3">
        <v>1330</v>
      </c>
      <c r="X2674" s="3"/>
    </row>
    <row r="2675" spans="1:24" x14ac:dyDescent="0.25">
      <c r="A2675" s="1" t="s">
        <v>7916</v>
      </c>
      <c r="B2675" s="1" t="s">
        <v>1207</v>
      </c>
      <c r="C2675" s="1" t="s">
        <v>1208</v>
      </c>
      <c r="D2675" s="1" t="s">
        <v>3471</v>
      </c>
      <c r="E2675" s="1" t="s">
        <v>1981</v>
      </c>
      <c r="F2675" s="2">
        <v>45552</v>
      </c>
      <c r="G2675" s="2">
        <v>45013</v>
      </c>
      <c r="H2675" s="2" t="str">
        <f>TEXT(Ecommerce_Sales[[#This Row],[Order_Date]],"mmmm")</f>
        <v>March</v>
      </c>
      <c r="I2675" s="2" t="str">
        <f>TEXT(Ecommerce_Sales[[#This Row],[Order_Date]],"yyyy")</f>
        <v>2023</v>
      </c>
      <c r="J2675" s="2" t="str">
        <f>TEXT(Ecommerce_Sales[[#This Row],[Order_Date]],"mmmm")</f>
        <v>March</v>
      </c>
      <c r="K2675" s="1" t="s">
        <v>1986</v>
      </c>
      <c r="L2675" s="1" t="s">
        <v>7917</v>
      </c>
      <c r="M2675" s="1" t="s">
        <v>2002</v>
      </c>
      <c r="N2675" s="1" t="s">
        <v>1989</v>
      </c>
      <c r="O2675" s="3">
        <v>661</v>
      </c>
      <c r="P2675">
        <v>4</v>
      </c>
      <c r="Q2675" s="3">
        <v>2645</v>
      </c>
      <c r="R2675" s="1" t="s">
        <v>1958</v>
      </c>
      <c r="S2675" s="3">
        <v>224</v>
      </c>
      <c r="U2675" t="str">
        <f>IF(Ecommerce_Sales[[#This Row],[Delivery_Time_Days]]&gt;7,"Delay",IF(Ecommerce_Sales[[#This Row],[Delivery_Time_Days]] = 0,"No delivery",IF(Ecommerce_Sales[[#This Row],[Delivery_Time_Days]]&lt;=7,"On-time")))</f>
        <v>No delivery</v>
      </c>
      <c r="V2675" s="7">
        <f>Ecommerce_Sales[[#This Row],[Profit]]/Ecommerce_Sales[[#This Row],[Total_Price]]</f>
        <v>0.24990548204158791</v>
      </c>
      <c r="W2675" s="3">
        <v>661</v>
      </c>
      <c r="X2675" s="3"/>
    </row>
    <row r="2676" spans="1:24" x14ac:dyDescent="0.25">
      <c r="A2676" s="1" t="s">
        <v>7918</v>
      </c>
      <c r="B2676" s="1" t="s">
        <v>76</v>
      </c>
      <c r="C2676" s="1" t="s">
        <v>77</v>
      </c>
      <c r="D2676" s="1" t="s">
        <v>2544</v>
      </c>
      <c r="E2676" s="1" t="s">
        <v>1981</v>
      </c>
      <c r="F2676" s="2">
        <v>45400</v>
      </c>
      <c r="G2676" s="2">
        <v>45459</v>
      </c>
      <c r="H2676" s="2" t="str">
        <f>TEXT(Ecommerce_Sales[[#This Row],[Order_Date]],"mmmm")</f>
        <v>June</v>
      </c>
      <c r="I2676" s="2" t="str">
        <f>TEXT(Ecommerce_Sales[[#This Row],[Order_Date]],"yyyy")</f>
        <v>2024</v>
      </c>
      <c r="J2676" s="2" t="str">
        <f>TEXT(Ecommerce_Sales[[#This Row],[Order_Date]],"mmmm")</f>
        <v>June</v>
      </c>
      <c r="K2676" s="1" t="s">
        <v>1947</v>
      </c>
      <c r="L2676" s="1" t="s">
        <v>7919</v>
      </c>
      <c r="M2676" s="1" t="s">
        <v>1988</v>
      </c>
      <c r="N2676" s="1" t="s">
        <v>1989</v>
      </c>
      <c r="O2676" s="3">
        <v>415</v>
      </c>
      <c r="P2676">
        <v>6</v>
      </c>
      <c r="Q2676" s="3">
        <v>2490</v>
      </c>
      <c r="R2676" s="1" t="s">
        <v>1958</v>
      </c>
      <c r="S2676" s="3">
        <v>209</v>
      </c>
      <c r="T2676">
        <v>2</v>
      </c>
      <c r="U2676" t="str">
        <f>IF(Ecommerce_Sales[[#This Row],[Delivery_Time_Days]]&gt;7,"Delay",IF(Ecommerce_Sales[[#This Row],[Delivery_Time_Days]] = 0,"No delivery",IF(Ecommerce_Sales[[#This Row],[Delivery_Time_Days]]&lt;=7,"On-time")))</f>
        <v>On-time</v>
      </c>
      <c r="V2676" s="7">
        <f>Ecommerce_Sales[[#This Row],[Profit]]/Ecommerce_Sales[[#This Row],[Total_Price]]</f>
        <v>0.2497991967871486</v>
      </c>
      <c r="W2676" s="3">
        <v>622</v>
      </c>
      <c r="X2676" s="3"/>
    </row>
    <row r="2677" spans="1:24" x14ac:dyDescent="0.25">
      <c r="A2677" s="1" t="s">
        <v>7920</v>
      </c>
      <c r="B2677" s="1" t="s">
        <v>1603</v>
      </c>
      <c r="C2677" s="1" t="s">
        <v>1604</v>
      </c>
      <c r="D2677" s="1" t="s">
        <v>4481</v>
      </c>
      <c r="E2677" s="1" t="s">
        <v>1996</v>
      </c>
      <c r="F2677" s="2">
        <v>45541</v>
      </c>
      <c r="G2677" s="2">
        <v>45006</v>
      </c>
      <c r="H2677" s="2" t="str">
        <f>TEXT(Ecommerce_Sales[[#This Row],[Order_Date]],"mmmm")</f>
        <v>March</v>
      </c>
      <c r="I2677" s="2" t="str">
        <f>TEXT(Ecommerce_Sales[[#This Row],[Order_Date]],"yyyy")</f>
        <v>2023</v>
      </c>
      <c r="J2677" s="2" t="str">
        <f>TEXT(Ecommerce_Sales[[#This Row],[Order_Date]],"mmmm")</f>
        <v>March</v>
      </c>
      <c r="K2677" s="1" t="s">
        <v>1947</v>
      </c>
      <c r="L2677" s="1" t="s">
        <v>7921</v>
      </c>
      <c r="M2677" s="1" t="s">
        <v>2104</v>
      </c>
      <c r="N2677" s="1" t="s">
        <v>1978</v>
      </c>
      <c r="O2677" s="3">
        <v>250</v>
      </c>
      <c r="P2677">
        <v>4</v>
      </c>
      <c r="Q2677" s="3">
        <v>1001</v>
      </c>
      <c r="R2677" s="1" t="s">
        <v>1951</v>
      </c>
      <c r="S2677" s="3">
        <v>127</v>
      </c>
      <c r="T2677">
        <v>8</v>
      </c>
      <c r="U2677" t="str">
        <f>IF(Ecommerce_Sales[[#This Row],[Delivery_Time_Days]]&gt;7,"Delay",IF(Ecommerce_Sales[[#This Row],[Delivery_Time_Days]] = 0,"No delivery",IF(Ecommerce_Sales[[#This Row],[Delivery_Time_Days]]&lt;=7,"On-time")))</f>
        <v>Delay</v>
      </c>
      <c r="V2677" s="7">
        <f>Ecommerce_Sales[[#This Row],[Profit]]/Ecommerce_Sales[[#This Row],[Total_Price]]</f>
        <v>0.34965034965034963</v>
      </c>
      <c r="W2677" s="3">
        <v>350</v>
      </c>
      <c r="X2677" s="3"/>
    </row>
    <row r="2678" spans="1:24" x14ac:dyDescent="0.25">
      <c r="A2678" s="1" t="s">
        <v>7922</v>
      </c>
      <c r="B2678" s="1" t="s">
        <v>100</v>
      </c>
      <c r="C2678" s="1" t="s">
        <v>101</v>
      </c>
      <c r="D2678" s="1" t="s">
        <v>2112</v>
      </c>
      <c r="E2678" s="1" t="s">
        <v>2005</v>
      </c>
      <c r="F2678" s="2">
        <v>45206</v>
      </c>
      <c r="G2678" s="2">
        <v>45648</v>
      </c>
      <c r="H2678" s="2" t="str">
        <f>TEXT(Ecommerce_Sales[[#This Row],[Order_Date]],"mmmm")</f>
        <v>December</v>
      </c>
      <c r="I2678" s="2" t="str">
        <f>TEXT(Ecommerce_Sales[[#This Row],[Order_Date]],"yyyy")</f>
        <v>2024</v>
      </c>
      <c r="J2678" s="2" t="str">
        <f>TEXT(Ecommerce_Sales[[#This Row],[Order_Date]],"mmmm")</f>
        <v>December</v>
      </c>
      <c r="K2678" s="1" t="s">
        <v>1947</v>
      </c>
      <c r="L2678" s="1" t="s">
        <v>7923</v>
      </c>
      <c r="M2678" s="1" t="s">
        <v>2002</v>
      </c>
      <c r="N2678" s="1" t="s">
        <v>1989</v>
      </c>
      <c r="O2678" s="3">
        <v>983</v>
      </c>
      <c r="P2678">
        <v>10</v>
      </c>
      <c r="Q2678" s="3">
        <v>9829</v>
      </c>
      <c r="R2678" s="1" t="s">
        <v>1951</v>
      </c>
      <c r="S2678" s="3">
        <v>1450</v>
      </c>
      <c r="T2678">
        <v>9</v>
      </c>
      <c r="U2678" t="str">
        <f>IF(Ecommerce_Sales[[#This Row],[Delivery_Time_Days]]&gt;7,"Delay",IF(Ecommerce_Sales[[#This Row],[Delivery_Time_Days]] = 0,"No delivery",IF(Ecommerce_Sales[[#This Row],[Delivery_Time_Days]]&lt;=7,"On-time")))</f>
        <v>Delay</v>
      </c>
      <c r="V2678" s="7">
        <f>Ecommerce_Sales[[#This Row],[Profit]]/Ecommerce_Sales[[#This Row],[Total_Price]]</f>
        <v>0.24997456506256996</v>
      </c>
      <c r="W2678" s="3">
        <v>2457</v>
      </c>
      <c r="X2678" s="3"/>
    </row>
    <row r="2679" spans="1:24" x14ac:dyDescent="0.25">
      <c r="A2679" s="1" t="s">
        <v>7924</v>
      </c>
      <c r="B2679" s="1" t="s">
        <v>1351</v>
      </c>
      <c r="C2679" s="1" t="s">
        <v>1352</v>
      </c>
      <c r="D2679" s="1" t="s">
        <v>5746</v>
      </c>
      <c r="E2679" s="1" t="s">
        <v>1981</v>
      </c>
      <c r="F2679" s="2">
        <v>45510</v>
      </c>
      <c r="G2679" s="2">
        <v>45478</v>
      </c>
      <c r="H2679" s="2" t="str">
        <f>TEXT(Ecommerce_Sales[[#This Row],[Order_Date]],"mmmm")</f>
        <v>July</v>
      </c>
      <c r="I2679" s="2" t="str">
        <f>TEXT(Ecommerce_Sales[[#This Row],[Order_Date]],"yyyy")</f>
        <v>2024</v>
      </c>
      <c r="J2679" s="2" t="str">
        <f>TEXT(Ecommerce_Sales[[#This Row],[Order_Date]],"mmmm")</f>
        <v>July</v>
      </c>
      <c r="K2679" s="1" t="s">
        <v>1947</v>
      </c>
      <c r="L2679" s="1" t="s">
        <v>2011</v>
      </c>
      <c r="M2679" s="1" t="s">
        <v>1956</v>
      </c>
      <c r="N2679" s="1" t="s">
        <v>1957</v>
      </c>
      <c r="O2679" s="3">
        <v>215</v>
      </c>
      <c r="P2679">
        <v>2</v>
      </c>
      <c r="Q2679" s="3">
        <v>430</v>
      </c>
      <c r="R2679" s="1" t="s">
        <v>1951</v>
      </c>
      <c r="S2679" s="3">
        <v>62</v>
      </c>
      <c r="T2679">
        <v>5</v>
      </c>
      <c r="U2679" t="str">
        <f>IF(Ecommerce_Sales[[#This Row],[Delivery_Time_Days]]&gt;7,"Delay",IF(Ecommerce_Sales[[#This Row],[Delivery_Time_Days]] = 0,"No delivery",IF(Ecommerce_Sales[[#This Row],[Delivery_Time_Days]]&lt;=7,"On-time")))</f>
        <v>On-time</v>
      </c>
      <c r="V2679" s="7">
        <f>Ecommerce_Sales[[#This Row],[Profit]]/Ecommerce_Sales[[#This Row],[Total_Price]]</f>
        <v>0.15116279069767441</v>
      </c>
      <c r="W2679" s="3">
        <v>65</v>
      </c>
      <c r="X2679" s="3"/>
    </row>
    <row r="2680" spans="1:24" x14ac:dyDescent="0.25">
      <c r="A2680" s="1" t="s">
        <v>7925</v>
      </c>
      <c r="B2680" s="1" t="s">
        <v>120</v>
      </c>
      <c r="C2680" s="1" t="s">
        <v>121</v>
      </c>
      <c r="D2680" s="1" t="s">
        <v>3847</v>
      </c>
      <c r="E2680" s="1" t="s">
        <v>1966</v>
      </c>
      <c r="F2680" s="2">
        <v>45276</v>
      </c>
      <c r="G2680" s="2">
        <v>44975</v>
      </c>
      <c r="H2680" s="2" t="str">
        <f>TEXT(Ecommerce_Sales[[#This Row],[Order_Date]],"mmmm")</f>
        <v>February</v>
      </c>
      <c r="I2680" s="2" t="str">
        <f>TEXT(Ecommerce_Sales[[#This Row],[Order_Date]],"yyyy")</f>
        <v>2023</v>
      </c>
      <c r="J2680" s="2" t="str">
        <f>TEXT(Ecommerce_Sales[[#This Row],[Order_Date]],"mmmm")</f>
        <v>February</v>
      </c>
      <c r="K2680" s="1" t="s">
        <v>1992</v>
      </c>
      <c r="L2680" s="1" t="s">
        <v>3021</v>
      </c>
      <c r="M2680" s="1" t="s">
        <v>2002</v>
      </c>
      <c r="N2680" s="1" t="s">
        <v>1989</v>
      </c>
      <c r="O2680" s="3">
        <v>239</v>
      </c>
      <c r="P2680">
        <v>1</v>
      </c>
      <c r="Q2680" s="3">
        <v>239</v>
      </c>
      <c r="R2680" s="1" t="s">
        <v>2016</v>
      </c>
      <c r="S2680" s="3">
        <v>13</v>
      </c>
      <c r="U2680" t="str">
        <f>IF(Ecommerce_Sales[[#This Row],[Delivery_Time_Days]]&gt;7,"Delay",IF(Ecommerce_Sales[[#This Row],[Delivery_Time_Days]] = 0,"No delivery",IF(Ecommerce_Sales[[#This Row],[Delivery_Time_Days]]&lt;=7,"On-time")))</f>
        <v>No delivery</v>
      </c>
      <c r="V2680" s="7">
        <f>Ecommerce_Sales[[#This Row],[Profit]]/Ecommerce_Sales[[#This Row],[Total_Price]]</f>
        <v>0.2510460251046025</v>
      </c>
      <c r="W2680" s="3">
        <v>60</v>
      </c>
      <c r="X2680" s="3"/>
    </row>
    <row r="2681" spans="1:24" x14ac:dyDescent="0.25">
      <c r="A2681" s="1" t="s">
        <v>7926</v>
      </c>
      <c r="B2681" s="1" t="s">
        <v>36</v>
      </c>
      <c r="C2681" s="1" t="s">
        <v>37</v>
      </c>
      <c r="D2681" s="1" t="s">
        <v>3639</v>
      </c>
      <c r="E2681" s="1" t="s">
        <v>1996</v>
      </c>
      <c r="F2681" s="2">
        <v>45463</v>
      </c>
      <c r="G2681" s="2">
        <v>45647</v>
      </c>
      <c r="H2681" s="2" t="str">
        <f>TEXT(Ecommerce_Sales[[#This Row],[Order_Date]],"mmmm")</f>
        <v>December</v>
      </c>
      <c r="I2681" s="2" t="str">
        <f>TEXT(Ecommerce_Sales[[#This Row],[Order_Date]],"yyyy")</f>
        <v>2024</v>
      </c>
      <c r="J2681" s="2" t="str">
        <f>TEXT(Ecommerce_Sales[[#This Row],[Order_Date]],"mmmm")</f>
        <v>December</v>
      </c>
      <c r="K2681" s="1" t="s">
        <v>1947</v>
      </c>
      <c r="L2681" s="1" t="s">
        <v>7927</v>
      </c>
      <c r="M2681" s="1" t="s">
        <v>1998</v>
      </c>
      <c r="N2681" s="1" t="s">
        <v>1973</v>
      </c>
      <c r="O2681" s="3">
        <v>1747</v>
      </c>
      <c r="P2681">
        <v>4</v>
      </c>
      <c r="Q2681" s="3">
        <v>6989</v>
      </c>
      <c r="R2681" s="1" t="s">
        <v>1958</v>
      </c>
      <c r="S2681" s="3">
        <v>363</v>
      </c>
      <c r="T2681">
        <v>2</v>
      </c>
      <c r="U2681" t="str">
        <f>IF(Ecommerce_Sales[[#This Row],[Delivery_Time_Days]]&gt;7,"Delay",IF(Ecommerce_Sales[[#This Row],[Delivery_Time_Days]] = 0,"No delivery",IF(Ecommerce_Sales[[#This Row],[Delivery_Time_Days]]&lt;=7,"On-time")))</f>
        <v>On-time</v>
      </c>
      <c r="V2681" s="7">
        <f>Ecommerce_Sales[[#This Row],[Profit]]/Ecommerce_Sales[[#This Row],[Total_Price]]</f>
        <v>0.3000429245957934</v>
      </c>
      <c r="W2681" s="3">
        <v>2097</v>
      </c>
      <c r="X2681" s="3"/>
    </row>
    <row r="2682" spans="1:24" x14ac:dyDescent="0.25">
      <c r="A2682" s="1" t="s">
        <v>7928</v>
      </c>
      <c r="B2682" s="1" t="s">
        <v>160</v>
      </c>
      <c r="C2682" s="1" t="s">
        <v>1142</v>
      </c>
      <c r="D2682" s="1" t="s">
        <v>4636</v>
      </c>
      <c r="E2682" s="1" t="s">
        <v>1966</v>
      </c>
      <c r="F2682" s="2">
        <v>45654</v>
      </c>
      <c r="G2682" s="2">
        <v>45562</v>
      </c>
      <c r="H2682" s="2" t="str">
        <f>TEXT(Ecommerce_Sales[[#This Row],[Order_Date]],"mmmm")</f>
        <v>September</v>
      </c>
      <c r="I2682" s="2" t="str">
        <f>TEXT(Ecommerce_Sales[[#This Row],[Order_Date]],"yyyy")</f>
        <v>2024</v>
      </c>
      <c r="J2682" s="2" t="str">
        <f>TEXT(Ecommerce_Sales[[#This Row],[Order_Date]],"mmmm")</f>
        <v>September</v>
      </c>
      <c r="K2682" s="1" t="s">
        <v>1947</v>
      </c>
      <c r="L2682" s="1" t="s">
        <v>7929</v>
      </c>
      <c r="M2682" s="1" t="s">
        <v>2007</v>
      </c>
      <c r="N2682" s="1" t="s">
        <v>1973</v>
      </c>
      <c r="O2682" s="3">
        <v>944</v>
      </c>
      <c r="P2682">
        <v>1</v>
      </c>
      <c r="Q2682" s="3">
        <v>944</v>
      </c>
      <c r="R2682" s="1" t="s">
        <v>1951</v>
      </c>
      <c r="S2682" s="3">
        <v>116</v>
      </c>
      <c r="T2682">
        <v>9</v>
      </c>
      <c r="U2682" t="str">
        <f>IF(Ecommerce_Sales[[#This Row],[Delivery_Time_Days]]&gt;7,"Delay",IF(Ecommerce_Sales[[#This Row],[Delivery_Time_Days]] = 0,"No delivery",IF(Ecommerce_Sales[[#This Row],[Delivery_Time_Days]]&lt;=7,"On-time")))</f>
        <v>Delay</v>
      </c>
      <c r="V2682" s="7">
        <f>Ecommerce_Sales[[#This Row],[Profit]]/Ecommerce_Sales[[#This Row],[Total_Price]]</f>
        <v>0.29978813559322032</v>
      </c>
      <c r="W2682" s="3">
        <v>283</v>
      </c>
      <c r="X2682" s="3"/>
    </row>
    <row r="2683" spans="1:24" x14ac:dyDescent="0.25">
      <c r="A2683" s="1" t="s">
        <v>7930</v>
      </c>
      <c r="B2683" s="1" t="s">
        <v>787</v>
      </c>
      <c r="C2683" s="1" t="s">
        <v>788</v>
      </c>
      <c r="D2683" s="1" t="s">
        <v>4290</v>
      </c>
      <c r="E2683" s="1" t="s">
        <v>1981</v>
      </c>
      <c r="F2683" s="2">
        <v>45095</v>
      </c>
      <c r="G2683" s="2">
        <v>45266</v>
      </c>
      <c r="H2683" s="2" t="str">
        <f>TEXT(Ecommerce_Sales[[#This Row],[Order_Date]],"mmmm")</f>
        <v>December</v>
      </c>
      <c r="I2683" s="2" t="str">
        <f>TEXT(Ecommerce_Sales[[#This Row],[Order_Date]],"yyyy")</f>
        <v>2023</v>
      </c>
      <c r="J2683" s="2" t="str">
        <f>TEXT(Ecommerce_Sales[[#This Row],[Order_Date]],"mmmm")</f>
        <v>December</v>
      </c>
      <c r="K2683" s="1" t="s">
        <v>1986</v>
      </c>
      <c r="L2683" s="1" t="s">
        <v>7931</v>
      </c>
      <c r="M2683" s="1" t="s">
        <v>1988</v>
      </c>
      <c r="N2683" s="1" t="s">
        <v>1989</v>
      </c>
      <c r="O2683" s="3">
        <v>696</v>
      </c>
      <c r="P2683">
        <v>8</v>
      </c>
      <c r="Q2683" s="3">
        <v>5566</v>
      </c>
      <c r="R2683" s="1" t="s">
        <v>1958</v>
      </c>
      <c r="S2683" s="3">
        <v>636</v>
      </c>
      <c r="U2683" t="str">
        <f>IF(Ecommerce_Sales[[#This Row],[Delivery_Time_Days]]&gt;7,"Delay",IF(Ecommerce_Sales[[#This Row],[Delivery_Time_Days]] = 0,"No delivery",IF(Ecommerce_Sales[[#This Row],[Delivery_Time_Days]]&lt;=7,"On-time")))</f>
        <v>No delivery</v>
      </c>
      <c r="V2683" s="7">
        <f>Ecommerce_Sales[[#This Row],[Profit]]/Ecommerce_Sales[[#This Row],[Total_Price]]</f>
        <v>0.24991016888250089</v>
      </c>
      <c r="W2683" s="3">
        <v>1391</v>
      </c>
      <c r="X2683" s="3"/>
    </row>
    <row r="2684" spans="1:24" x14ac:dyDescent="0.25">
      <c r="A2684" s="1" t="s">
        <v>7932</v>
      </c>
      <c r="B2684" s="1" t="s">
        <v>1557</v>
      </c>
      <c r="C2684" s="1" t="s">
        <v>1558</v>
      </c>
      <c r="D2684" s="1" t="s">
        <v>2294</v>
      </c>
      <c r="E2684" s="1" t="s">
        <v>1954</v>
      </c>
      <c r="F2684" s="2">
        <v>45548</v>
      </c>
      <c r="G2684" s="2">
        <v>45210</v>
      </c>
      <c r="H2684" s="2" t="str">
        <f>TEXT(Ecommerce_Sales[[#This Row],[Order_Date]],"mmmm")</f>
        <v>October</v>
      </c>
      <c r="I2684" s="2" t="str">
        <f>TEXT(Ecommerce_Sales[[#This Row],[Order_Date]],"yyyy")</f>
        <v>2023</v>
      </c>
      <c r="J2684" s="2" t="str">
        <f>TEXT(Ecommerce_Sales[[#This Row],[Order_Date]],"mmmm")</f>
        <v>October</v>
      </c>
      <c r="K2684" s="1" t="s">
        <v>1947</v>
      </c>
      <c r="L2684" s="1" t="s">
        <v>7525</v>
      </c>
      <c r="M2684" s="1" t="s">
        <v>1977</v>
      </c>
      <c r="N2684" s="1" t="s">
        <v>1978</v>
      </c>
      <c r="O2684" s="3">
        <v>1163</v>
      </c>
      <c r="P2684">
        <v>3</v>
      </c>
      <c r="Q2684" s="3">
        <v>3489</v>
      </c>
      <c r="R2684" s="1" t="s">
        <v>2012</v>
      </c>
      <c r="S2684" s="3">
        <v>274</v>
      </c>
      <c r="T2684">
        <v>9</v>
      </c>
      <c r="U2684" t="str">
        <f>IF(Ecommerce_Sales[[#This Row],[Delivery_Time_Days]]&gt;7,"Delay",IF(Ecommerce_Sales[[#This Row],[Delivery_Time_Days]] = 0,"No delivery",IF(Ecommerce_Sales[[#This Row],[Delivery_Time_Days]]&lt;=7,"On-time")))</f>
        <v>Delay</v>
      </c>
      <c r="V2684" s="7">
        <f>Ecommerce_Sales[[#This Row],[Profit]]/Ecommerce_Sales[[#This Row],[Total_Price]]</f>
        <v>0.34995700773860705</v>
      </c>
      <c r="W2684" s="3">
        <v>1221</v>
      </c>
      <c r="X2684" s="3"/>
    </row>
    <row r="2685" spans="1:24" x14ac:dyDescent="0.25">
      <c r="A2685" s="1" t="s">
        <v>7933</v>
      </c>
      <c r="B2685" s="1" t="s">
        <v>567</v>
      </c>
      <c r="C2685" s="1" t="s">
        <v>568</v>
      </c>
      <c r="D2685" s="1" t="s">
        <v>2584</v>
      </c>
      <c r="E2685" s="1" t="s">
        <v>1954</v>
      </c>
      <c r="F2685" s="2">
        <v>45217</v>
      </c>
      <c r="G2685" s="2">
        <v>44941</v>
      </c>
      <c r="H2685" s="2" t="str">
        <f>TEXT(Ecommerce_Sales[[#This Row],[Order_Date]],"mmmm")</f>
        <v>January</v>
      </c>
      <c r="I2685" s="2" t="str">
        <f>TEXT(Ecommerce_Sales[[#This Row],[Order_Date]],"yyyy")</f>
        <v>2023</v>
      </c>
      <c r="J2685" s="2" t="str">
        <f>TEXT(Ecommerce_Sales[[#This Row],[Order_Date]],"mmmm")</f>
        <v>January</v>
      </c>
      <c r="K2685" s="1" t="s">
        <v>1947</v>
      </c>
      <c r="L2685" s="1" t="s">
        <v>7934</v>
      </c>
      <c r="M2685" s="1" t="s">
        <v>2072</v>
      </c>
      <c r="N2685" s="1" t="s">
        <v>1950</v>
      </c>
      <c r="O2685" s="3">
        <v>181</v>
      </c>
      <c r="P2685">
        <v>4</v>
      </c>
      <c r="Q2685" s="3">
        <v>722</v>
      </c>
      <c r="R2685" s="1" t="s">
        <v>1958</v>
      </c>
      <c r="S2685" s="3">
        <v>75</v>
      </c>
      <c r="T2685">
        <v>8</v>
      </c>
      <c r="U2685" t="str">
        <f>IF(Ecommerce_Sales[[#This Row],[Delivery_Time_Days]]&gt;7,"Delay",IF(Ecommerce_Sales[[#This Row],[Delivery_Time_Days]] = 0,"No delivery",IF(Ecommerce_Sales[[#This Row],[Delivery_Time_Days]]&lt;=7,"On-time")))</f>
        <v>Delay</v>
      </c>
      <c r="V2685" s="7">
        <f>Ecommerce_Sales[[#This Row],[Profit]]/Ecommerce_Sales[[#This Row],[Total_Price]]</f>
        <v>0.40027700831024932</v>
      </c>
      <c r="W2685" s="3">
        <v>289</v>
      </c>
      <c r="X2685" s="3"/>
    </row>
    <row r="2686" spans="1:24" x14ac:dyDescent="0.25">
      <c r="A2686" s="1" t="s">
        <v>7935</v>
      </c>
      <c r="B2686" s="1" t="s">
        <v>14</v>
      </c>
      <c r="C2686" s="1" t="s">
        <v>15</v>
      </c>
      <c r="D2686" s="1" t="s">
        <v>3053</v>
      </c>
      <c r="E2686" s="1" t="s">
        <v>1946</v>
      </c>
      <c r="F2686" s="2">
        <v>45003</v>
      </c>
      <c r="G2686" s="2">
        <v>45630</v>
      </c>
      <c r="H2686" s="2" t="str">
        <f>TEXT(Ecommerce_Sales[[#This Row],[Order_Date]],"mmmm")</f>
        <v>December</v>
      </c>
      <c r="I2686" s="2" t="str">
        <f>TEXT(Ecommerce_Sales[[#This Row],[Order_Date]],"yyyy")</f>
        <v>2024</v>
      </c>
      <c r="J2686" s="2" t="str">
        <f>TEXT(Ecommerce_Sales[[#This Row],[Order_Date]],"mmmm")</f>
        <v>December</v>
      </c>
      <c r="K2686" s="1" t="s">
        <v>1947</v>
      </c>
      <c r="L2686" s="1" t="s">
        <v>7936</v>
      </c>
      <c r="M2686" s="1" t="s">
        <v>2104</v>
      </c>
      <c r="N2686" s="1" t="s">
        <v>1978</v>
      </c>
      <c r="O2686" s="3">
        <v>578</v>
      </c>
      <c r="P2686">
        <v>4</v>
      </c>
      <c r="Q2686" s="3">
        <v>2313</v>
      </c>
      <c r="R2686" s="1" t="s">
        <v>2008</v>
      </c>
      <c r="S2686" s="3">
        <v>317</v>
      </c>
      <c r="T2686">
        <v>5</v>
      </c>
      <c r="U2686" t="str">
        <f>IF(Ecommerce_Sales[[#This Row],[Delivery_Time_Days]]&gt;7,"Delay",IF(Ecommerce_Sales[[#This Row],[Delivery_Time_Days]] = 0,"No delivery",IF(Ecommerce_Sales[[#This Row],[Delivery_Time_Days]]&lt;=7,"On-time")))</f>
        <v>On-time</v>
      </c>
      <c r="V2686" s="7">
        <f>Ecommerce_Sales[[#This Row],[Profit]]/Ecommerce_Sales[[#This Row],[Total_Price]]</f>
        <v>0.35019455252918286</v>
      </c>
      <c r="W2686" s="3">
        <v>810</v>
      </c>
      <c r="X2686" s="3"/>
    </row>
    <row r="2687" spans="1:24" x14ac:dyDescent="0.25">
      <c r="A2687" s="1" t="s">
        <v>7937</v>
      </c>
      <c r="B2687" s="1" t="s">
        <v>270</v>
      </c>
      <c r="C2687" s="1" t="s">
        <v>271</v>
      </c>
      <c r="D2687" s="1" t="s">
        <v>6444</v>
      </c>
      <c r="E2687" s="1" t="s">
        <v>1981</v>
      </c>
      <c r="F2687" s="2">
        <v>45595</v>
      </c>
      <c r="G2687" s="2">
        <v>45323</v>
      </c>
      <c r="H2687" s="2" t="str">
        <f>TEXT(Ecommerce_Sales[[#This Row],[Order_Date]],"mmmm")</f>
        <v>February</v>
      </c>
      <c r="I2687" s="2" t="str">
        <f>TEXT(Ecommerce_Sales[[#This Row],[Order_Date]],"yyyy")</f>
        <v>2024</v>
      </c>
      <c r="J2687" s="2" t="str">
        <f>TEXT(Ecommerce_Sales[[#This Row],[Order_Date]],"mmmm")</f>
        <v>February</v>
      </c>
      <c r="K2687" s="1" t="s">
        <v>1947</v>
      </c>
      <c r="L2687" s="1" t="s">
        <v>7938</v>
      </c>
      <c r="M2687" s="1" t="s">
        <v>2065</v>
      </c>
      <c r="N2687" s="1" t="s">
        <v>1978</v>
      </c>
      <c r="O2687" s="3">
        <v>22</v>
      </c>
      <c r="P2687">
        <v>2</v>
      </c>
      <c r="Q2687" s="3">
        <v>44</v>
      </c>
      <c r="R2687" s="1" t="s">
        <v>1958</v>
      </c>
      <c r="S2687" s="3">
        <v>3</v>
      </c>
      <c r="T2687">
        <v>6</v>
      </c>
      <c r="U2687" t="str">
        <f>IF(Ecommerce_Sales[[#This Row],[Delivery_Time_Days]]&gt;7,"Delay",IF(Ecommerce_Sales[[#This Row],[Delivery_Time_Days]] = 0,"No delivery",IF(Ecommerce_Sales[[#This Row],[Delivery_Time_Days]]&lt;=7,"On-time")))</f>
        <v>On-time</v>
      </c>
      <c r="V2687" s="7">
        <f>Ecommerce_Sales[[#This Row],[Profit]]/Ecommerce_Sales[[#This Row],[Total_Price]]</f>
        <v>0.34090909090909088</v>
      </c>
      <c r="W2687" s="3">
        <v>15</v>
      </c>
      <c r="X2687" s="3"/>
    </row>
    <row r="2688" spans="1:24" x14ac:dyDescent="0.25">
      <c r="A2688" s="1" t="s">
        <v>7939</v>
      </c>
      <c r="B2688" s="1" t="s">
        <v>1635</v>
      </c>
      <c r="C2688" s="1" t="s">
        <v>1636</v>
      </c>
      <c r="D2688" s="1" t="s">
        <v>2169</v>
      </c>
      <c r="E2688" s="1" t="s">
        <v>1966</v>
      </c>
      <c r="F2688" s="2">
        <v>45636</v>
      </c>
      <c r="G2688" s="2">
        <v>45280</v>
      </c>
      <c r="H2688" s="2" t="str">
        <f>TEXT(Ecommerce_Sales[[#This Row],[Order_Date]],"mmmm")</f>
        <v>December</v>
      </c>
      <c r="I2688" s="2" t="str">
        <f>TEXT(Ecommerce_Sales[[#This Row],[Order_Date]],"yyyy")</f>
        <v>2023</v>
      </c>
      <c r="J2688" s="2" t="str">
        <f>TEXT(Ecommerce_Sales[[#This Row],[Order_Date]],"mmmm")</f>
        <v>December</v>
      </c>
      <c r="K2688" s="1" t="s">
        <v>1947</v>
      </c>
      <c r="L2688" s="1" t="s">
        <v>7940</v>
      </c>
      <c r="M2688" s="1" t="s">
        <v>2058</v>
      </c>
      <c r="N2688" s="1" t="s">
        <v>1950</v>
      </c>
      <c r="O2688" s="3">
        <v>272</v>
      </c>
      <c r="P2688">
        <v>2</v>
      </c>
      <c r="Q2688" s="3">
        <v>545</v>
      </c>
      <c r="R2688" s="1" t="s">
        <v>1958</v>
      </c>
      <c r="S2688" s="3">
        <v>69</v>
      </c>
      <c r="T2688">
        <v>6</v>
      </c>
      <c r="U2688" t="str">
        <f>IF(Ecommerce_Sales[[#This Row],[Delivery_Time_Days]]&gt;7,"Delay",IF(Ecommerce_Sales[[#This Row],[Delivery_Time_Days]] = 0,"No delivery",IF(Ecommerce_Sales[[#This Row],[Delivery_Time_Days]]&lt;=7,"On-time")))</f>
        <v>On-time</v>
      </c>
      <c r="V2688" s="7">
        <f>Ecommerce_Sales[[#This Row],[Profit]]/Ecommerce_Sales[[#This Row],[Total_Price]]</f>
        <v>0.4</v>
      </c>
      <c r="W2688" s="3">
        <v>218</v>
      </c>
      <c r="X2688" s="3"/>
    </row>
    <row r="2689" spans="1:24" x14ac:dyDescent="0.25">
      <c r="A2689" s="1" t="s">
        <v>7941</v>
      </c>
      <c r="B2689" s="1" t="s">
        <v>1614</v>
      </c>
      <c r="C2689" s="1" t="s">
        <v>1615</v>
      </c>
      <c r="D2689" s="1" t="s">
        <v>5261</v>
      </c>
      <c r="E2689" s="1" t="s">
        <v>1981</v>
      </c>
      <c r="F2689" s="2">
        <v>45210</v>
      </c>
      <c r="G2689" s="2">
        <v>45222</v>
      </c>
      <c r="H2689" s="2" t="str">
        <f>TEXT(Ecommerce_Sales[[#This Row],[Order_Date]],"mmmm")</f>
        <v>October</v>
      </c>
      <c r="I2689" s="2" t="str">
        <f>TEXT(Ecommerce_Sales[[#This Row],[Order_Date]],"yyyy")</f>
        <v>2023</v>
      </c>
      <c r="J2689" s="2" t="str">
        <f>TEXT(Ecommerce_Sales[[#This Row],[Order_Date]],"mmmm")</f>
        <v>October</v>
      </c>
      <c r="K2689" s="1" t="s">
        <v>1947</v>
      </c>
      <c r="L2689" s="1" t="s">
        <v>7942</v>
      </c>
      <c r="M2689" s="1" t="s">
        <v>2047</v>
      </c>
      <c r="N2689" s="1" t="s">
        <v>1989</v>
      </c>
      <c r="O2689" s="3">
        <v>1140</v>
      </c>
      <c r="P2689">
        <v>2</v>
      </c>
      <c r="Q2689" s="3">
        <v>2280</v>
      </c>
      <c r="R2689" s="1" t="s">
        <v>1951</v>
      </c>
      <c r="S2689" s="3">
        <v>174</v>
      </c>
      <c r="T2689">
        <v>3</v>
      </c>
      <c r="U2689" t="str">
        <f>IF(Ecommerce_Sales[[#This Row],[Delivery_Time_Days]]&gt;7,"Delay",IF(Ecommerce_Sales[[#This Row],[Delivery_Time_Days]] = 0,"No delivery",IF(Ecommerce_Sales[[#This Row],[Delivery_Time_Days]]&lt;=7,"On-time")))</f>
        <v>On-time</v>
      </c>
      <c r="V2689" s="7">
        <f>Ecommerce_Sales[[#This Row],[Profit]]/Ecommerce_Sales[[#This Row],[Total_Price]]</f>
        <v>0.25</v>
      </c>
      <c r="W2689" s="3">
        <v>570</v>
      </c>
      <c r="X2689" s="3"/>
    </row>
    <row r="2690" spans="1:24" x14ac:dyDescent="0.25">
      <c r="A2690" s="1" t="s">
        <v>7943</v>
      </c>
      <c r="B2690" s="1" t="s">
        <v>1051</v>
      </c>
      <c r="C2690" s="1" t="s">
        <v>1052</v>
      </c>
      <c r="D2690" s="1" t="s">
        <v>2436</v>
      </c>
      <c r="E2690" s="1" t="s">
        <v>1996</v>
      </c>
      <c r="F2690" s="2">
        <v>45438</v>
      </c>
      <c r="G2690" s="2">
        <v>45585</v>
      </c>
      <c r="H2690" s="2" t="str">
        <f>TEXT(Ecommerce_Sales[[#This Row],[Order_Date]],"mmmm")</f>
        <v>October</v>
      </c>
      <c r="I2690" s="2" t="str">
        <f>TEXT(Ecommerce_Sales[[#This Row],[Order_Date]],"yyyy")</f>
        <v>2024</v>
      </c>
      <c r="J2690" s="2" t="str">
        <f>TEXT(Ecommerce_Sales[[#This Row],[Order_Date]],"mmmm")</f>
        <v>October</v>
      </c>
      <c r="K2690" s="1" t="s">
        <v>1947</v>
      </c>
      <c r="L2690" s="1" t="s">
        <v>2941</v>
      </c>
      <c r="M2690" s="1" t="s">
        <v>1956</v>
      </c>
      <c r="N2690" s="1" t="s">
        <v>1957</v>
      </c>
      <c r="O2690" s="3">
        <v>358</v>
      </c>
      <c r="P2690">
        <v>3</v>
      </c>
      <c r="Q2690" s="3">
        <v>1073</v>
      </c>
      <c r="R2690" s="1" t="s">
        <v>2016</v>
      </c>
      <c r="S2690" s="3">
        <v>66</v>
      </c>
      <c r="T2690">
        <v>9</v>
      </c>
      <c r="U2690" t="str">
        <f>IF(Ecommerce_Sales[[#This Row],[Delivery_Time_Days]]&gt;7,"Delay",IF(Ecommerce_Sales[[#This Row],[Delivery_Time_Days]] = 0,"No delivery",IF(Ecommerce_Sales[[#This Row],[Delivery_Time_Days]]&lt;=7,"On-time")))</f>
        <v>Delay</v>
      </c>
      <c r="V2690" s="7">
        <f>Ecommerce_Sales[[#This Row],[Profit]]/Ecommerce_Sales[[#This Row],[Total_Price]]</f>
        <v>0.15004659832246039</v>
      </c>
      <c r="W2690" s="3">
        <v>161</v>
      </c>
      <c r="X2690" s="3"/>
    </row>
    <row r="2691" spans="1:24" x14ac:dyDescent="0.25">
      <c r="A2691" s="1" t="s">
        <v>7944</v>
      </c>
      <c r="B2691" s="1" t="s">
        <v>561</v>
      </c>
      <c r="C2691" s="1" t="s">
        <v>1627</v>
      </c>
      <c r="D2691" s="1" t="s">
        <v>2556</v>
      </c>
      <c r="E2691" s="1" t="s">
        <v>1966</v>
      </c>
      <c r="F2691" s="2">
        <v>45476</v>
      </c>
      <c r="G2691" s="2">
        <v>44973</v>
      </c>
      <c r="H2691" s="2" t="str">
        <f>TEXT(Ecommerce_Sales[[#This Row],[Order_Date]],"mmmm")</f>
        <v>February</v>
      </c>
      <c r="I2691" s="2" t="str">
        <f>TEXT(Ecommerce_Sales[[#This Row],[Order_Date]],"yyyy")</f>
        <v>2023</v>
      </c>
      <c r="J2691" s="2" t="str">
        <f>TEXT(Ecommerce_Sales[[#This Row],[Order_Date]],"mmmm")</f>
        <v>February</v>
      </c>
      <c r="K2691" s="1" t="s">
        <v>1986</v>
      </c>
      <c r="L2691" s="1" t="s">
        <v>7945</v>
      </c>
      <c r="M2691" s="1" t="s">
        <v>2054</v>
      </c>
      <c r="N2691" s="1" t="s">
        <v>1957</v>
      </c>
      <c r="O2691" s="3">
        <v>782</v>
      </c>
      <c r="P2691">
        <v>1</v>
      </c>
      <c r="Q2691" s="3">
        <v>782</v>
      </c>
      <c r="R2691" s="1" t="s">
        <v>1951</v>
      </c>
      <c r="S2691" s="3">
        <v>86</v>
      </c>
      <c r="U2691" t="str">
        <f>IF(Ecommerce_Sales[[#This Row],[Delivery_Time_Days]]&gt;7,"Delay",IF(Ecommerce_Sales[[#This Row],[Delivery_Time_Days]] = 0,"No delivery",IF(Ecommerce_Sales[[#This Row],[Delivery_Time_Days]]&lt;=7,"On-time")))</f>
        <v>No delivery</v>
      </c>
      <c r="V2691" s="7">
        <f>Ecommerce_Sales[[#This Row],[Profit]]/Ecommerce_Sales[[#This Row],[Total_Price]]</f>
        <v>0.14961636828644501</v>
      </c>
      <c r="W2691" s="3">
        <v>117</v>
      </c>
      <c r="X2691" s="3"/>
    </row>
    <row r="2692" spans="1:24" x14ac:dyDescent="0.25">
      <c r="A2692" s="1" t="s">
        <v>7946</v>
      </c>
      <c r="B2692" s="1" t="s">
        <v>1590</v>
      </c>
      <c r="C2692" s="1" t="s">
        <v>1591</v>
      </c>
      <c r="D2692" s="1" t="s">
        <v>3050</v>
      </c>
      <c r="E2692" s="1" t="s">
        <v>1966</v>
      </c>
      <c r="F2692" s="2">
        <v>45186</v>
      </c>
      <c r="G2692" s="2">
        <v>45383</v>
      </c>
      <c r="H2692" s="2" t="str">
        <f>TEXT(Ecommerce_Sales[[#This Row],[Order_Date]],"mmmm")</f>
        <v>April</v>
      </c>
      <c r="I2692" s="2" t="str">
        <f>TEXT(Ecommerce_Sales[[#This Row],[Order_Date]],"yyyy")</f>
        <v>2024</v>
      </c>
      <c r="J2692" s="2" t="str">
        <f>TEXT(Ecommerce_Sales[[#This Row],[Order_Date]],"mmmm")</f>
        <v>April</v>
      </c>
      <c r="K2692" s="1" t="s">
        <v>1947</v>
      </c>
      <c r="L2692" s="1" t="s">
        <v>4247</v>
      </c>
      <c r="M2692" s="1" t="s">
        <v>2002</v>
      </c>
      <c r="N2692" s="1" t="s">
        <v>1989</v>
      </c>
      <c r="O2692" s="3">
        <v>36</v>
      </c>
      <c r="P2692">
        <v>4</v>
      </c>
      <c r="Q2692" s="3">
        <v>143</v>
      </c>
      <c r="R2692" s="1" t="s">
        <v>1958</v>
      </c>
      <c r="S2692" s="3">
        <v>14</v>
      </c>
      <c r="T2692">
        <v>2</v>
      </c>
      <c r="U2692" t="str">
        <f>IF(Ecommerce_Sales[[#This Row],[Delivery_Time_Days]]&gt;7,"Delay",IF(Ecommerce_Sales[[#This Row],[Delivery_Time_Days]] = 0,"No delivery",IF(Ecommerce_Sales[[#This Row],[Delivery_Time_Days]]&lt;=7,"On-time")))</f>
        <v>On-time</v>
      </c>
      <c r="V2692" s="7">
        <f>Ecommerce_Sales[[#This Row],[Profit]]/Ecommerce_Sales[[#This Row],[Total_Price]]</f>
        <v>0.25174825174825177</v>
      </c>
      <c r="W2692" s="3">
        <v>36</v>
      </c>
      <c r="X2692" s="3"/>
    </row>
    <row r="2693" spans="1:24" x14ac:dyDescent="0.25">
      <c r="A2693" s="1" t="s">
        <v>7947</v>
      </c>
      <c r="B2693" s="1" t="s">
        <v>1387</v>
      </c>
      <c r="C2693" s="1" t="s">
        <v>1388</v>
      </c>
      <c r="D2693" s="1" t="s">
        <v>3515</v>
      </c>
      <c r="E2693" s="1" t="s">
        <v>1954</v>
      </c>
      <c r="F2693" s="2">
        <v>45076</v>
      </c>
      <c r="G2693" s="2">
        <v>45425</v>
      </c>
      <c r="H2693" s="2" t="str">
        <f>TEXT(Ecommerce_Sales[[#This Row],[Order_Date]],"mmmm")</f>
        <v>May</v>
      </c>
      <c r="I2693" s="2" t="str">
        <f>TEXT(Ecommerce_Sales[[#This Row],[Order_Date]],"yyyy")</f>
        <v>2024</v>
      </c>
      <c r="J2693" s="2" t="str">
        <f>TEXT(Ecommerce_Sales[[#This Row],[Order_Date]],"mmmm")</f>
        <v>May</v>
      </c>
      <c r="K2693" s="1" t="s">
        <v>1986</v>
      </c>
      <c r="L2693" s="1" t="s">
        <v>7948</v>
      </c>
      <c r="M2693" s="1" t="s">
        <v>1998</v>
      </c>
      <c r="N2693" s="1" t="s">
        <v>1973</v>
      </c>
      <c r="O2693" s="3">
        <v>23</v>
      </c>
      <c r="P2693">
        <v>3</v>
      </c>
      <c r="Q2693" s="3">
        <v>70</v>
      </c>
      <c r="R2693" s="1" t="s">
        <v>1958</v>
      </c>
      <c r="S2693" s="3">
        <v>9</v>
      </c>
      <c r="U2693" t="str">
        <f>IF(Ecommerce_Sales[[#This Row],[Delivery_Time_Days]]&gt;7,"Delay",IF(Ecommerce_Sales[[#This Row],[Delivery_Time_Days]] = 0,"No delivery",IF(Ecommerce_Sales[[#This Row],[Delivery_Time_Days]]&lt;=7,"On-time")))</f>
        <v>No delivery</v>
      </c>
      <c r="V2693" s="7">
        <f>Ecommerce_Sales[[#This Row],[Profit]]/Ecommerce_Sales[[#This Row],[Total_Price]]</f>
        <v>0.3</v>
      </c>
      <c r="W2693" s="3">
        <v>21</v>
      </c>
      <c r="X2693" s="3"/>
    </row>
    <row r="2694" spans="1:24" x14ac:dyDescent="0.25">
      <c r="A2694" s="1" t="s">
        <v>7949</v>
      </c>
      <c r="B2694" s="1" t="s">
        <v>222</v>
      </c>
      <c r="C2694" s="1" t="s">
        <v>223</v>
      </c>
      <c r="D2694" s="1" t="s">
        <v>2390</v>
      </c>
      <c r="E2694" s="1" t="s">
        <v>1996</v>
      </c>
      <c r="F2694" s="2">
        <v>45391</v>
      </c>
      <c r="G2694" s="2">
        <v>45337</v>
      </c>
      <c r="H2694" s="2" t="str">
        <f>TEXT(Ecommerce_Sales[[#This Row],[Order_Date]],"mmmm")</f>
        <v>February</v>
      </c>
      <c r="I2694" s="2" t="str">
        <f>TEXT(Ecommerce_Sales[[#This Row],[Order_Date]],"yyyy")</f>
        <v>2024</v>
      </c>
      <c r="J2694" s="2" t="str">
        <f>TEXT(Ecommerce_Sales[[#This Row],[Order_Date]],"mmmm")</f>
        <v>February</v>
      </c>
      <c r="K2694" s="1" t="s">
        <v>1992</v>
      </c>
      <c r="L2694" s="1" t="s">
        <v>6332</v>
      </c>
      <c r="M2694" s="1" t="s">
        <v>2002</v>
      </c>
      <c r="N2694" s="1" t="s">
        <v>1989</v>
      </c>
      <c r="O2694" s="3">
        <v>124</v>
      </c>
      <c r="P2694">
        <v>4</v>
      </c>
      <c r="Q2694" s="3">
        <v>496</v>
      </c>
      <c r="R2694" s="1" t="s">
        <v>1958</v>
      </c>
      <c r="S2694" s="3">
        <v>51</v>
      </c>
      <c r="U2694" t="str">
        <f>IF(Ecommerce_Sales[[#This Row],[Delivery_Time_Days]]&gt;7,"Delay",IF(Ecommerce_Sales[[#This Row],[Delivery_Time_Days]] = 0,"No delivery",IF(Ecommerce_Sales[[#This Row],[Delivery_Time_Days]]&lt;=7,"On-time")))</f>
        <v>No delivery</v>
      </c>
      <c r="V2694" s="7">
        <f>Ecommerce_Sales[[#This Row],[Profit]]/Ecommerce_Sales[[#This Row],[Total_Price]]</f>
        <v>0.25</v>
      </c>
      <c r="W2694" s="3">
        <v>124</v>
      </c>
      <c r="X2694" s="3"/>
    </row>
    <row r="2695" spans="1:24" x14ac:dyDescent="0.25">
      <c r="A2695" s="1" t="s">
        <v>7950</v>
      </c>
      <c r="B2695" s="1" t="s">
        <v>100</v>
      </c>
      <c r="C2695" s="1" t="s">
        <v>101</v>
      </c>
      <c r="D2695" s="1" t="s">
        <v>2112</v>
      </c>
      <c r="E2695" s="1" t="s">
        <v>2005</v>
      </c>
      <c r="F2695" s="2">
        <v>45206</v>
      </c>
      <c r="G2695" s="2">
        <v>45333</v>
      </c>
      <c r="H2695" s="2" t="str">
        <f>TEXT(Ecommerce_Sales[[#This Row],[Order_Date]],"mmmm")</f>
        <v>February</v>
      </c>
      <c r="I2695" s="2" t="str">
        <f>TEXT(Ecommerce_Sales[[#This Row],[Order_Date]],"yyyy")</f>
        <v>2024</v>
      </c>
      <c r="J2695" s="2" t="str">
        <f>TEXT(Ecommerce_Sales[[#This Row],[Order_Date]],"mmmm")</f>
        <v>February</v>
      </c>
      <c r="K2695" s="1" t="s">
        <v>1986</v>
      </c>
      <c r="L2695" s="1" t="s">
        <v>5442</v>
      </c>
      <c r="M2695" s="1" t="s">
        <v>2030</v>
      </c>
      <c r="N2695" s="1" t="s">
        <v>1978</v>
      </c>
      <c r="O2695" s="3">
        <v>657</v>
      </c>
      <c r="P2695">
        <v>1</v>
      </c>
      <c r="Q2695" s="3">
        <v>657</v>
      </c>
      <c r="R2695" s="1" t="s">
        <v>2012</v>
      </c>
      <c r="S2695" s="3">
        <v>79</v>
      </c>
      <c r="U2695" t="str">
        <f>IF(Ecommerce_Sales[[#This Row],[Delivery_Time_Days]]&gt;7,"Delay",IF(Ecommerce_Sales[[#This Row],[Delivery_Time_Days]] = 0,"No delivery",IF(Ecommerce_Sales[[#This Row],[Delivery_Time_Days]]&lt;=7,"On-time")))</f>
        <v>No delivery</v>
      </c>
      <c r="V2695" s="7">
        <f>Ecommerce_Sales[[#This Row],[Profit]]/Ecommerce_Sales[[#This Row],[Total_Price]]</f>
        <v>0.35007610350076102</v>
      </c>
      <c r="W2695" s="3">
        <v>230</v>
      </c>
      <c r="X2695" s="3"/>
    </row>
    <row r="2696" spans="1:24" x14ac:dyDescent="0.25">
      <c r="A2696" s="1" t="s">
        <v>7951</v>
      </c>
      <c r="B2696" s="1" t="s">
        <v>939</v>
      </c>
      <c r="C2696" s="1" t="s">
        <v>1310</v>
      </c>
      <c r="D2696" s="1" t="s">
        <v>3350</v>
      </c>
      <c r="E2696" s="1" t="s">
        <v>1961</v>
      </c>
      <c r="F2696" s="2">
        <v>45624</v>
      </c>
      <c r="G2696" s="2">
        <v>45459</v>
      </c>
      <c r="H2696" s="2" t="str">
        <f>TEXT(Ecommerce_Sales[[#This Row],[Order_Date]],"mmmm")</f>
        <v>June</v>
      </c>
      <c r="I2696" s="2" t="str">
        <f>TEXT(Ecommerce_Sales[[#This Row],[Order_Date]],"yyyy")</f>
        <v>2024</v>
      </c>
      <c r="J2696" s="2" t="str">
        <f>TEXT(Ecommerce_Sales[[#This Row],[Order_Date]],"mmmm")</f>
        <v>June</v>
      </c>
      <c r="K2696" s="1" t="s">
        <v>1992</v>
      </c>
      <c r="L2696" s="1" t="s">
        <v>7952</v>
      </c>
      <c r="M2696" s="1" t="s">
        <v>2007</v>
      </c>
      <c r="N2696" s="1" t="s">
        <v>1973</v>
      </c>
      <c r="O2696" s="3">
        <v>586</v>
      </c>
      <c r="P2696">
        <v>2</v>
      </c>
      <c r="Q2696" s="3">
        <v>1172</v>
      </c>
      <c r="R2696" s="1" t="s">
        <v>1958</v>
      </c>
      <c r="S2696" s="3">
        <v>130</v>
      </c>
      <c r="U2696" t="str">
        <f>IF(Ecommerce_Sales[[#This Row],[Delivery_Time_Days]]&gt;7,"Delay",IF(Ecommerce_Sales[[#This Row],[Delivery_Time_Days]] = 0,"No delivery",IF(Ecommerce_Sales[[#This Row],[Delivery_Time_Days]]&lt;=7,"On-time")))</f>
        <v>No delivery</v>
      </c>
      <c r="V2696" s="7">
        <f>Ecommerce_Sales[[#This Row],[Profit]]/Ecommerce_Sales[[#This Row],[Total_Price]]</f>
        <v>0.30034129692832767</v>
      </c>
      <c r="W2696" s="3">
        <v>352</v>
      </c>
      <c r="X2696" s="3"/>
    </row>
    <row r="2697" spans="1:24" x14ac:dyDescent="0.25">
      <c r="A2697" s="1" t="s">
        <v>7953</v>
      </c>
      <c r="B2697" s="1" t="s">
        <v>1053</v>
      </c>
      <c r="C2697" s="1" t="s">
        <v>1054</v>
      </c>
      <c r="D2697" s="1" t="s">
        <v>4191</v>
      </c>
      <c r="E2697" s="1" t="s">
        <v>1961</v>
      </c>
      <c r="F2697" s="2">
        <v>45651</v>
      </c>
      <c r="G2697" s="2">
        <v>45334</v>
      </c>
      <c r="H2697" s="2" t="str">
        <f>TEXT(Ecommerce_Sales[[#This Row],[Order_Date]],"mmmm")</f>
        <v>February</v>
      </c>
      <c r="I2697" s="2" t="str">
        <f>TEXT(Ecommerce_Sales[[#This Row],[Order_Date]],"yyyy")</f>
        <v>2024</v>
      </c>
      <c r="J2697" s="2" t="str">
        <f>TEXT(Ecommerce_Sales[[#This Row],[Order_Date]],"mmmm")</f>
        <v>February</v>
      </c>
      <c r="K2697" s="1" t="s">
        <v>1986</v>
      </c>
      <c r="L2697" s="1" t="s">
        <v>7954</v>
      </c>
      <c r="M2697" s="1" t="s">
        <v>1988</v>
      </c>
      <c r="N2697" s="1" t="s">
        <v>1989</v>
      </c>
      <c r="O2697" s="3">
        <v>423</v>
      </c>
      <c r="P2697">
        <v>1</v>
      </c>
      <c r="Q2697" s="3">
        <v>423</v>
      </c>
      <c r="R2697" s="1" t="s">
        <v>1958</v>
      </c>
      <c r="S2697" s="3">
        <v>26</v>
      </c>
      <c r="U2697" t="str">
        <f>IF(Ecommerce_Sales[[#This Row],[Delivery_Time_Days]]&gt;7,"Delay",IF(Ecommerce_Sales[[#This Row],[Delivery_Time_Days]] = 0,"No delivery",IF(Ecommerce_Sales[[#This Row],[Delivery_Time_Days]]&lt;=7,"On-time")))</f>
        <v>No delivery</v>
      </c>
      <c r="V2697" s="7">
        <f>Ecommerce_Sales[[#This Row],[Profit]]/Ecommerce_Sales[[#This Row],[Total_Price]]</f>
        <v>0.25059101654846333</v>
      </c>
      <c r="W2697" s="3">
        <v>106</v>
      </c>
      <c r="X2697" s="3"/>
    </row>
    <row r="2698" spans="1:24" x14ac:dyDescent="0.25">
      <c r="A2698" s="1" t="s">
        <v>7955</v>
      </c>
      <c r="B2698" s="1" t="s">
        <v>1083</v>
      </c>
      <c r="C2698" s="1" t="s">
        <v>1084</v>
      </c>
      <c r="D2698" s="1" t="s">
        <v>7956</v>
      </c>
      <c r="E2698" s="1" t="s">
        <v>1981</v>
      </c>
      <c r="F2698" s="2">
        <v>45588</v>
      </c>
      <c r="G2698" s="2">
        <v>45421</v>
      </c>
      <c r="H2698" s="2" t="str">
        <f>TEXT(Ecommerce_Sales[[#This Row],[Order_Date]],"mmmm")</f>
        <v>May</v>
      </c>
      <c r="I2698" s="2" t="str">
        <f>TEXT(Ecommerce_Sales[[#This Row],[Order_Date]],"yyyy")</f>
        <v>2024</v>
      </c>
      <c r="J2698" s="2" t="str">
        <f>TEXT(Ecommerce_Sales[[#This Row],[Order_Date]],"mmmm")</f>
        <v>May</v>
      </c>
      <c r="K2698" s="1" t="s">
        <v>1947</v>
      </c>
      <c r="L2698" s="1" t="s">
        <v>7957</v>
      </c>
      <c r="M2698" s="1" t="s">
        <v>1998</v>
      </c>
      <c r="N2698" s="1" t="s">
        <v>1973</v>
      </c>
      <c r="O2698" s="3">
        <v>652</v>
      </c>
      <c r="P2698">
        <v>2</v>
      </c>
      <c r="Q2698" s="3">
        <v>1303</v>
      </c>
      <c r="R2698" s="1" t="s">
        <v>1958</v>
      </c>
      <c r="S2698" s="3">
        <v>139</v>
      </c>
      <c r="T2698">
        <v>9</v>
      </c>
      <c r="U2698" t="str">
        <f>IF(Ecommerce_Sales[[#This Row],[Delivery_Time_Days]]&gt;7,"Delay",IF(Ecommerce_Sales[[#This Row],[Delivery_Time_Days]] = 0,"No delivery",IF(Ecommerce_Sales[[#This Row],[Delivery_Time_Days]]&lt;=7,"On-time")))</f>
        <v>Delay</v>
      </c>
      <c r="V2698" s="7">
        <f>Ecommerce_Sales[[#This Row],[Profit]]/Ecommerce_Sales[[#This Row],[Total_Price]]</f>
        <v>0.30007674597083656</v>
      </c>
      <c r="W2698" s="3">
        <v>391</v>
      </c>
      <c r="X2698" s="3"/>
    </row>
    <row r="2699" spans="1:24" x14ac:dyDescent="0.25">
      <c r="A2699" s="1" t="s">
        <v>7958</v>
      </c>
      <c r="B2699" s="1" t="s">
        <v>1085</v>
      </c>
      <c r="C2699" s="1" t="s">
        <v>1086</v>
      </c>
      <c r="D2699" s="1" t="s">
        <v>5941</v>
      </c>
      <c r="E2699" s="1" t="s">
        <v>1981</v>
      </c>
      <c r="F2699" s="2">
        <v>45168</v>
      </c>
      <c r="G2699" s="2">
        <v>45132</v>
      </c>
      <c r="H2699" s="2" t="str">
        <f>TEXT(Ecommerce_Sales[[#This Row],[Order_Date]],"mmmm")</f>
        <v>July</v>
      </c>
      <c r="I2699" s="2" t="str">
        <f>TEXT(Ecommerce_Sales[[#This Row],[Order_Date]],"yyyy")</f>
        <v>2023</v>
      </c>
      <c r="J2699" s="2" t="str">
        <f>TEXT(Ecommerce_Sales[[#This Row],[Order_Date]],"mmmm")</f>
        <v>July</v>
      </c>
      <c r="K2699" s="1" t="s">
        <v>1947</v>
      </c>
      <c r="L2699" s="1" t="s">
        <v>7959</v>
      </c>
      <c r="M2699" s="1" t="s">
        <v>2002</v>
      </c>
      <c r="N2699" s="1" t="s">
        <v>1989</v>
      </c>
      <c r="O2699" s="3">
        <v>316</v>
      </c>
      <c r="P2699">
        <v>1</v>
      </c>
      <c r="Q2699" s="3">
        <v>316</v>
      </c>
      <c r="R2699" s="1" t="s">
        <v>1958</v>
      </c>
      <c r="S2699" s="3">
        <v>25</v>
      </c>
      <c r="T2699">
        <v>2</v>
      </c>
      <c r="U2699" t="str">
        <f>IF(Ecommerce_Sales[[#This Row],[Delivery_Time_Days]]&gt;7,"Delay",IF(Ecommerce_Sales[[#This Row],[Delivery_Time_Days]] = 0,"No delivery",IF(Ecommerce_Sales[[#This Row],[Delivery_Time_Days]]&lt;=7,"On-time")))</f>
        <v>On-time</v>
      </c>
      <c r="V2699" s="7">
        <f>Ecommerce_Sales[[#This Row],[Profit]]/Ecommerce_Sales[[#This Row],[Total_Price]]</f>
        <v>0.25</v>
      </c>
      <c r="W2699" s="3">
        <v>79</v>
      </c>
      <c r="X2699" s="3"/>
    </row>
    <row r="2700" spans="1:24" x14ac:dyDescent="0.25">
      <c r="A2700" s="1" t="s">
        <v>7960</v>
      </c>
      <c r="B2700" s="1" t="s">
        <v>585</v>
      </c>
      <c r="C2700" s="1" t="s">
        <v>586</v>
      </c>
      <c r="D2700" s="1" t="s">
        <v>3824</v>
      </c>
      <c r="E2700" s="1" t="s">
        <v>1966</v>
      </c>
      <c r="F2700" s="2">
        <v>45193</v>
      </c>
      <c r="G2700" s="2">
        <v>45244</v>
      </c>
      <c r="H2700" s="2" t="str">
        <f>TEXT(Ecommerce_Sales[[#This Row],[Order_Date]],"mmmm")</f>
        <v>November</v>
      </c>
      <c r="I2700" s="2" t="str">
        <f>TEXT(Ecommerce_Sales[[#This Row],[Order_Date]],"yyyy")</f>
        <v>2023</v>
      </c>
      <c r="J2700" s="2" t="str">
        <f>TEXT(Ecommerce_Sales[[#This Row],[Order_Date]],"mmmm")</f>
        <v>November</v>
      </c>
      <c r="K2700" s="1" t="s">
        <v>1947</v>
      </c>
      <c r="L2700" s="1" t="s">
        <v>7961</v>
      </c>
      <c r="M2700" s="1" t="s">
        <v>2104</v>
      </c>
      <c r="N2700" s="1" t="s">
        <v>1978</v>
      </c>
      <c r="O2700" s="3">
        <v>443</v>
      </c>
      <c r="P2700">
        <v>3</v>
      </c>
      <c r="Q2700" s="3">
        <v>1328</v>
      </c>
      <c r="R2700" s="1" t="s">
        <v>1958</v>
      </c>
      <c r="S2700" s="3">
        <v>87</v>
      </c>
      <c r="T2700">
        <v>8</v>
      </c>
      <c r="U2700" t="str">
        <f>IF(Ecommerce_Sales[[#This Row],[Delivery_Time_Days]]&gt;7,"Delay",IF(Ecommerce_Sales[[#This Row],[Delivery_Time_Days]] = 0,"No delivery",IF(Ecommerce_Sales[[#This Row],[Delivery_Time_Days]]&lt;=7,"On-time")))</f>
        <v>Delay</v>
      </c>
      <c r="V2700" s="7">
        <f>Ecommerce_Sales[[#This Row],[Profit]]/Ecommerce_Sales[[#This Row],[Total_Price]]</f>
        <v>0.35015060240963858</v>
      </c>
      <c r="W2700" s="3">
        <v>465</v>
      </c>
      <c r="X2700" s="3"/>
    </row>
    <row r="2701" spans="1:24" x14ac:dyDescent="0.25">
      <c r="A2701" s="1" t="s">
        <v>7962</v>
      </c>
      <c r="B2701" s="1" t="s">
        <v>28</v>
      </c>
      <c r="C2701" s="1" t="s">
        <v>29</v>
      </c>
      <c r="D2701" s="1" t="s">
        <v>2508</v>
      </c>
      <c r="E2701" s="1" t="s">
        <v>1954</v>
      </c>
      <c r="F2701" s="2">
        <v>45332</v>
      </c>
      <c r="G2701" s="2">
        <v>45614</v>
      </c>
      <c r="H2701" s="2" t="str">
        <f>TEXT(Ecommerce_Sales[[#This Row],[Order_Date]],"mmmm")</f>
        <v>November</v>
      </c>
      <c r="I2701" s="2" t="str">
        <f>TEXT(Ecommerce_Sales[[#This Row],[Order_Date]],"yyyy")</f>
        <v>2024</v>
      </c>
      <c r="J2701" s="2" t="str">
        <f>TEXT(Ecommerce_Sales[[#This Row],[Order_Date]],"mmmm")</f>
        <v>November</v>
      </c>
      <c r="K2701" s="1" t="s">
        <v>1947</v>
      </c>
      <c r="L2701" s="1" t="s">
        <v>7963</v>
      </c>
      <c r="M2701" s="1" t="s">
        <v>2072</v>
      </c>
      <c r="N2701" s="1" t="s">
        <v>1950</v>
      </c>
      <c r="O2701" s="3">
        <v>632</v>
      </c>
      <c r="P2701">
        <v>3</v>
      </c>
      <c r="Q2701" s="3">
        <v>1896</v>
      </c>
      <c r="R2701" s="1" t="s">
        <v>1958</v>
      </c>
      <c r="S2701" s="3">
        <v>166</v>
      </c>
      <c r="T2701">
        <v>3</v>
      </c>
      <c r="U2701" t="str">
        <f>IF(Ecommerce_Sales[[#This Row],[Delivery_Time_Days]]&gt;7,"Delay",IF(Ecommerce_Sales[[#This Row],[Delivery_Time_Days]] = 0,"No delivery",IF(Ecommerce_Sales[[#This Row],[Delivery_Time_Days]]&lt;=7,"On-time")))</f>
        <v>On-time</v>
      </c>
      <c r="V2701" s="7">
        <f>Ecommerce_Sales[[#This Row],[Profit]]/Ecommerce_Sales[[#This Row],[Total_Price]]</f>
        <v>0.40031645569620256</v>
      </c>
      <c r="W2701" s="3">
        <v>759</v>
      </c>
      <c r="X2701" s="3"/>
    </row>
    <row r="2702" spans="1:24" x14ac:dyDescent="0.25">
      <c r="A2702" s="1" t="s">
        <v>7964</v>
      </c>
      <c r="B2702" s="1" t="s">
        <v>1005</v>
      </c>
      <c r="C2702" s="1" t="s">
        <v>1006</v>
      </c>
      <c r="D2702" s="1" t="s">
        <v>4771</v>
      </c>
      <c r="E2702" s="1" t="s">
        <v>1981</v>
      </c>
      <c r="F2702" s="2">
        <v>45171</v>
      </c>
      <c r="G2702" s="2">
        <v>45379</v>
      </c>
      <c r="H2702" s="2" t="str">
        <f>TEXT(Ecommerce_Sales[[#This Row],[Order_Date]],"mmmm")</f>
        <v>March</v>
      </c>
      <c r="I2702" s="2" t="str">
        <f>TEXT(Ecommerce_Sales[[#This Row],[Order_Date]],"yyyy")</f>
        <v>2024</v>
      </c>
      <c r="J2702" s="2" t="str">
        <f>TEXT(Ecommerce_Sales[[#This Row],[Order_Date]],"mmmm")</f>
        <v>March</v>
      </c>
      <c r="K2702" s="1" t="s">
        <v>1947</v>
      </c>
      <c r="L2702" s="1" t="s">
        <v>4090</v>
      </c>
      <c r="M2702" s="1" t="s">
        <v>1972</v>
      </c>
      <c r="N2702" s="1" t="s">
        <v>1973</v>
      </c>
      <c r="O2702" s="3">
        <v>247</v>
      </c>
      <c r="P2702">
        <v>5</v>
      </c>
      <c r="Q2702" s="3">
        <v>1234</v>
      </c>
      <c r="R2702" s="1" t="s">
        <v>2008</v>
      </c>
      <c r="S2702" s="3">
        <v>138</v>
      </c>
      <c r="T2702">
        <v>6</v>
      </c>
      <c r="U2702" t="str">
        <f>IF(Ecommerce_Sales[[#This Row],[Delivery_Time_Days]]&gt;7,"Delay",IF(Ecommerce_Sales[[#This Row],[Delivery_Time_Days]] = 0,"No delivery",IF(Ecommerce_Sales[[#This Row],[Delivery_Time_Days]]&lt;=7,"On-time")))</f>
        <v>On-time</v>
      </c>
      <c r="V2702" s="7">
        <f>Ecommerce_Sales[[#This Row],[Profit]]/Ecommerce_Sales[[#This Row],[Total_Price]]</f>
        <v>0.29983792544570503</v>
      </c>
      <c r="W2702" s="3">
        <v>370</v>
      </c>
      <c r="X2702" s="3"/>
    </row>
    <row r="2703" spans="1:24" x14ac:dyDescent="0.25">
      <c r="A2703" s="1" t="s">
        <v>7965</v>
      </c>
      <c r="B2703" s="1" t="s">
        <v>1331</v>
      </c>
      <c r="C2703" s="1" t="s">
        <v>1332</v>
      </c>
      <c r="D2703" s="1" t="s">
        <v>2532</v>
      </c>
      <c r="E2703" s="1" t="s">
        <v>2005</v>
      </c>
      <c r="F2703" s="2">
        <v>44953</v>
      </c>
      <c r="G2703" s="2">
        <v>45219</v>
      </c>
      <c r="H2703" s="2" t="str">
        <f>TEXT(Ecommerce_Sales[[#This Row],[Order_Date]],"mmmm")</f>
        <v>October</v>
      </c>
      <c r="I2703" s="2" t="str">
        <f>TEXT(Ecommerce_Sales[[#This Row],[Order_Date]],"yyyy")</f>
        <v>2023</v>
      </c>
      <c r="J2703" s="2" t="str">
        <f>TEXT(Ecommerce_Sales[[#This Row],[Order_Date]],"mmmm")</f>
        <v>October</v>
      </c>
      <c r="K2703" s="1" t="s">
        <v>1947</v>
      </c>
      <c r="L2703" s="1" t="s">
        <v>6414</v>
      </c>
      <c r="M2703" s="1" t="s">
        <v>1983</v>
      </c>
      <c r="N2703" s="1" t="s">
        <v>1950</v>
      </c>
      <c r="O2703" s="3">
        <v>206</v>
      </c>
      <c r="P2703">
        <v>1</v>
      </c>
      <c r="Q2703" s="3">
        <v>206</v>
      </c>
      <c r="R2703" s="1" t="s">
        <v>1958</v>
      </c>
      <c r="S2703" s="3">
        <v>18</v>
      </c>
      <c r="T2703">
        <v>4</v>
      </c>
      <c r="U2703" t="str">
        <f>IF(Ecommerce_Sales[[#This Row],[Delivery_Time_Days]]&gt;7,"Delay",IF(Ecommerce_Sales[[#This Row],[Delivery_Time_Days]] = 0,"No delivery",IF(Ecommerce_Sales[[#This Row],[Delivery_Time_Days]]&lt;=7,"On-time")))</f>
        <v>On-time</v>
      </c>
      <c r="V2703" s="7">
        <f>Ecommerce_Sales[[#This Row],[Profit]]/Ecommerce_Sales[[#This Row],[Total_Price]]</f>
        <v>0.39805825242718446</v>
      </c>
      <c r="W2703" s="3">
        <v>82</v>
      </c>
      <c r="X2703" s="3"/>
    </row>
    <row r="2704" spans="1:24" x14ac:dyDescent="0.25">
      <c r="A2704" s="1" t="s">
        <v>7966</v>
      </c>
      <c r="B2704" s="1" t="s">
        <v>1159</v>
      </c>
      <c r="C2704" s="1" t="s">
        <v>1160</v>
      </c>
      <c r="D2704" s="1" t="s">
        <v>7967</v>
      </c>
      <c r="E2704" s="1" t="s">
        <v>1946</v>
      </c>
      <c r="F2704" s="2">
        <v>45576</v>
      </c>
      <c r="G2704" s="2">
        <v>44960</v>
      </c>
      <c r="H2704" s="2" t="str">
        <f>TEXT(Ecommerce_Sales[[#This Row],[Order_Date]],"mmmm")</f>
        <v>February</v>
      </c>
      <c r="I2704" s="2" t="str">
        <f>TEXT(Ecommerce_Sales[[#This Row],[Order_Date]],"yyyy")</f>
        <v>2023</v>
      </c>
      <c r="J2704" s="2" t="str">
        <f>TEXT(Ecommerce_Sales[[#This Row],[Order_Date]],"mmmm")</f>
        <v>February</v>
      </c>
      <c r="K2704" s="1" t="s">
        <v>1947</v>
      </c>
      <c r="L2704" s="1" t="s">
        <v>7968</v>
      </c>
      <c r="M2704" s="1" t="s">
        <v>2043</v>
      </c>
      <c r="N2704" s="1" t="s">
        <v>1989</v>
      </c>
      <c r="O2704" s="3">
        <v>262</v>
      </c>
      <c r="P2704">
        <v>4</v>
      </c>
      <c r="Q2704" s="3">
        <v>1049</v>
      </c>
      <c r="R2704" s="1" t="s">
        <v>1958</v>
      </c>
      <c r="S2704" s="3">
        <v>157</v>
      </c>
      <c r="T2704">
        <v>7</v>
      </c>
      <c r="U2704" t="str">
        <f>IF(Ecommerce_Sales[[#This Row],[Delivery_Time_Days]]&gt;7,"Delay",IF(Ecommerce_Sales[[#This Row],[Delivery_Time_Days]] = 0,"No delivery",IF(Ecommerce_Sales[[#This Row],[Delivery_Time_Days]]&lt;=7,"On-time")))</f>
        <v>On-time</v>
      </c>
      <c r="V2704" s="7">
        <f>Ecommerce_Sales[[#This Row],[Profit]]/Ecommerce_Sales[[#This Row],[Total_Price]]</f>
        <v>0.24976167778836988</v>
      </c>
      <c r="W2704" s="3">
        <v>262</v>
      </c>
      <c r="X2704" s="3"/>
    </row>
    <row r="2705" spans="1:24" x14ac:dyDescent="0.25">
      <c r="A2705" s="1" t="s">
        <v>7969</v>
      </c>
      <c r="B2705" s="1" t="s">
        <v>654</v>
      </c>
      <c r="C2705" s="1" t="s">
        <v>655</v>
      </c>
      <c r="D2705" s="1" t="s">
        <v>5000</v>
      </c>
      <c r="E2705" s="1" t="s">
        <v>1981</v>
      </c>
      <c r="F2705" s="2">
        <v>45133</v>
      </c>
      <c r="G2705" s="2">
        <v>45275</v>
      </c>
      <c r="H2705" s="2" t="str">
        <f>TEXT(Ecommerce_Sales[[#This Row],[Order_Date]],"mmmm")</f>
        <v>December</v>
      </c>
      <c r="I2705" s="2" t="str">
        <f>TEXT(Ecommerce_Sales[[#This Row],[Order_Date]],"yyyy")</f>
        <v>2023</v>
      </c>
      <c r="J2705" s="2" t="str">
        <f>TEXT(Ecommerce_Sales[[#This Row],[Order_Date]],"mmmm")</f>
        <v>December</v>
      </c>
      <c r="K2705" s="1" t="s">
        <v>1947</v>
      </c>
      <c r="L2705" s="1" t="s">
        <v>7970</v>
      </c>
      <c r="M2705" s="1" t="s">
        <v>1998</v>
      </c>
      <c r="N2705" s="1" t="s">
        <v>1973</v>
      </c>
      <c r="O2705" s="3">
        <v>429</v>
      </c>
      <c r="P2705">
        <v>2</v>
      </c>
      <c r="Q2705" s="3">
        <v>858</v>
      </c>
      <c r="R2705" s="1" t="s">
        <v>1951</v>
      </c>
      <c r="S2705" s="3">
        <v>103</v>
      </c>
      <c r="T2705">
        <v>5</v>
      </c>
      <c r="U2705" t="str">
        <f>IF(Ecommerce_Sales[[#This Row],[Delivery_Time_Days]]&gt;7,"Delay",IF(Ecommerce_Sales[[#This Row],[Delivery_Time_Days]] = 0,"No delivery",IF(Ecommerce_Sales[[#This Row],[Delivery_Time_Days]]&lt;=7,"On-time")))</f>
        <v>On-time</v>
      </c>
      <c r="V2705" s="7">
        <f>Ecommerce_Sales[[#This Row],[Profit]]/Ecommerce_Sales[[#This Row],[Total_Price]]</f>
        <v>0.29953379953379955</v>
      </c>
      <c r="W2705" s="3">
        <v>257</v>
      </c>
      <c r="X2705" s="3"/>
    </row>
    <row r="2706" spans="1:24" x14ac:dyDescent="0.25">
      <c r="A2706" s="1" t="s">
        <v>7971</v>
      </c>
      <c r="B2706" s="1" t="s">
        <v>1075</v>
      </c>
      <c r="C2706" s="1" t="s">
        <v>1076</v>
      </c>
      <c r="D2706" s="1" t="s">
        <v>3142</v>
      </c>
      <c r="E2706" s="1" t="s">
        <v>1996</v>
      </c>
      <c r="F2706" s="2">
        <v>45365</v>
      </c>
      <c r="G2706" s="2">
        <v>45541</v>
      </c>
      <c r="H2706" s="2" t="str">
        <f>TEXT(Ecommerce_Sales[[#This Row],[Order_Date]],"mmmm")</f>
        <v>September</v>
      </c>
      <c r="I2706" s="2" t="str">
        <f>TEXT(Ecommerce_Sales[[#This Row],[Order_Date]],"yyyy")</f>
        <v>2024</v>
      </c>
      <c r="J2706" s="2" t="str">
        <f>TEXT(Ecommerce_Sales[[#This Row],[Order_Date]],"mmmm")</f>
        <v>September</v>
      </c>
      <c r="K2706" s="1" t="s">
        <v>1947</v>
      </c>
      <c r="L2706" s="1" t="s">
        <v>7972</v>
      </c>
      <c r="M2706" s="1" t="s">
        <v>2054</v>
      </c>
      <c r="N2706" s="1" t="s">
        <v>1957</v>
      </c>
      <c r="O2706" s="3">
        <v>516</v>
      </c>
      <c r="P2706">
        <v>2</v>
      </c>
      <c r="Q2706" s="3">
        <v>1033</v>
      </c>
      <c r="R2706" s="1" t="s">
        <v>1958</v>
      </c>
      <c r="S2706" s="3">
        <v>65</v>
      </c>
      <c r="T2706">
        <v>8</v>
      </c>
      <c r="U2706" t="str">
        <f>IF(Ecommerce_Sales[[#This Row],[Delivery_Time_Days]]&gt;7,"Delay",IF(Ecommerce_Sales[[#This Row],[Delivery_Time_Days]] = 0,"No delivery",IF(Ecommerce_Sales[[#This Row],[Delivery_Time_Days]]&lt;=7,"On-time")))</f>
        <v>Delay</v>
      </c>
      <c r="V2706" s="7">
        <f>Ecommerce_Sales[[#This Row],[Profit]]/Ecommerce_Sales[[#This Row],[Total_Price]]</f>
        <v>0.15004840271055178</v>
      </c>
      <c r="W2706" s="3">
        <v>155</v>
      </c>
      <c r="X2706" s="3"/>
    </row>
    <row r="2707" spans="1:24" x14ac:dyDescent="0.25">
      <c r="A2707" s="1" t="s">
        <v>7973</v>
      </c>
      <c r="B2707" s="1" t="s">
        <v>1767</v>
      </c>
      <c r="C2707" s="1" t="s">
        <v>1768</v>
      </c>
      <c r="D2707" s="1" t="s">
        <v>7974</v>
      </c>
      <c r="E2707" s="1" t="s">
        <v>1981</v>
      </c>
      <c r="F2707" s="2">
        <v>44941</v>
      </c>
      <c r="G2707" s="2">
        <v>45063</v>
      </c>
      <c r="H2707" s="2" t="str">
        <f>TEXT(Ecommerce_Sales[[#This Row],[Order_Date]],"mmmm")</f>
        <v>May</v>
      </c>
      <c r="I2707" s="2" t="str">
        <f>TEXT(Ecommerce_Sales[[#This Row],[Order_Date]],"yyyy")</f>
        <v>2023</v>
      </c>
      <c r="J2707" s="2" t="str">
        <f>TEXT(Ecommerce_Sales[[#This Row],[Order_Date]],"mmmm")</f>
        <v>May</v>
      </c>
      <c r="K2707" s="1" t="s">
        <v>1947</v>
      </c>
      <c r="L2707" s="1" t="s">
        <v>7975</v>
      </c>
      <c r="M2707" s="1" t="s">
        <v>2058</v>
      </c>
      <c r="N2707" s="1" t="s">
        <v>1950</v>
      </c>
      <c r="O2707" s="3">
        <v>758</v>
      </c>
      <c r="P2707">
        <v>4</v>
      </c>
      <c r="Q2707" s="3">
        <v>3032</v>
      </c>
      <c r="R2707" s="1" t="s">
        <v>1951</v>
      </c>
      <c r="S2707" s="3">
        <v>153</v>
      </c>
      <c r="T2707">
        <v>8</v>
      </c>
      <c r="U2707" t="str">
        <f>IF(Ecommerce_Sales[[#This Row],[Delivery_Time_Days]]&gt;7,"Delay",IF(Ecommerce_Sales[[#This Row],[Delivery_Time_Days]] = 0,"No delivery",IF(Ecommerce_Sales[[#This Row],[Delivery_Time_Days]]&lt;=7,"On-time")))</f>
        <v>Delay</v>
      </c>
      <c r="V2707" s="7">
        <f>Ecommerce_Sales[[#This Row],[Profit]]/Ecommerce_Sales[[#This Row],[Total_Price]]</f>
        <v>0.40006596306068604</v>
      </c>
      <c r="W2707" s="3">
        <v>1213</v>
      </c>
      <c r="X2707" s="3"/>
    </row>
    <row r="2708" spans="1:24" x14ac:dyDescent="0.25">
      <c r="A2708" s="1" t="s">
        <v>7976</v>
      </c>
      <c r="B2708" s="1" t="s">
        <v>1395</v>
      </c>
      <c r="C2708" s="1" t="s">
        <v>1396</v>
      </c>
      <c r="D2708" s="1" t="s">
        <v>2782</v>
      </c>
      <c r="E2708" s="1" t="s">
        <v>1996</v>
      </c>
      <c r="F2708" s="2">
        <v>45491</v>
      </c>
      <c r="G2708" s="2">
        <v>45457</v>
      </c>
      <c r="H2708" s="2" t="str">
        <f>TEXT(Ecommerce_Sales[[#This Row],[Order_Date]],"mmmm")</f>
        <v>June</v>
      </c>
      <c r="I2708" s="2" t="str">
        <f>TEXT(Ecommerce_Sales[[#This Row],[Order_Date]],"yyyy")</f>
        <v>2024</v>
      </c>
      <c r="J2708" s="2" t="str">
        <f>TEXT(Ecommerce_Sales[[#This Row],[Order_Date]],"mmmm")</f>
        <v>June</v>
      </c>
      <c r="K2708" s="1" t="s">
        <v>1947</v>
      </c>
      <c r="L2708" s="1" t="s">
        <v>7977</v>
      </c>
      <c r="M2708" s="1" t="s">
        <v>2007</v>
      </c>
      <c r="N2708" s="1" t="s">
        <v>1973</v>
      </c>
      <c r="O2708" s="3">
        <v>1012</v>
      </c>
      <c r="P2708">
        <v>3</v>
      </c>
      <c r="Q2708" s="3">
        <v>3036</v>
      </c>
      <c r="R2708" s="1" t="s">
        <v>1951</v>
      </c>
      <c r="S2708" s="3">
        <v>177</v>
      </c>
      <c r="T2708">
        <v>4</v>
      </c>
      <c r="U2708" t="str">
        <f>IF(Ecommerce_Sales[[#This Row],[Delivery_Time_Days]]&gt;7,"Delay",IF(Ecommerce_Sales[[#This Row],[Delivery_Time_Days]] = 0,"No delivery",IF(Ecommerce_Sales[[#This Row],[Delivery_Time_Days]]&lt;=7,"On-time")))</f>
        <v>On-time</v>
      </c>
      <c r="V2708" s="7">
        <f>Ecommerce_Sales[[#This Row],[Profit]]/Ecommerce_Sales[[#This Row],[Total_Price]]</f>
        <v>0.3000658761528327</v>
      </c>
      <c r="W2708" s="3">
        <v>911</v>
      </c>
      <c r="X2708" s="3"/>
    </row>
    <row r="2709" spans="1:24" x14ac:dyDescent="0.25">
      <c r="A2709" s="1" t="s">
        <v>7978</v>
      </c>
      <c r="B2709" s="1" t="s">
        <v>1021</v>
      </c>
      <c r="C2709" s="1" t="s">
        <v>1022</v>
      </c>
      <c r="D2709" s="1" t="s">
        <v>5152</v>
      </c>
      <c r="E2709" s="1" t="s">
        <v>1981</v>
      </c>
      <c r="F2709" s="2">
        <v>45318</v>
      </c>
      <c r="G2709" s="2">
        <v>45581</v>
      </c>
      <c r="H2709" s="2" t="str">
        <f>TEXT(Ecommerce_Sales[[#This Row],[Order_Date]],"mmmm")</f>
        <v>October</v>
      </c>
      <c r="I2709" s="2" t="str">
        <f>TEXT(Ecommerce_Sales[[#This Row],[Order_Date]],"yyyy")</f>
        <v>2024</v>
      </c>
      <c r="J2709" s="2" t="str">
        <f>TEXT(Ecommerce_Sales[[#This Row],[Order_Date]],"mmmm")</f>
        <v>October</v>
      </c>
      <c r="K2709" s="1" t="s">
        <v>1947</v>
      </c>
      <c r="L2709" s="1" t="s">
        <v>4726</v>
      </c>
      <c r="M2709" s="1" t="s">
        <v>1988</v>
      </c>
      <c r="N2709" s="1" t="s">
        <v>1989</v>
      </c>
      <c r="O2709" s="3">
        <v>782</v>
      </c>
      <c r="P2709">
        <v>3</v>
      </c>
      <c r="Q2709" s="3">
        <v>2345</v>
      </c>
      <c r="R2709" s="1" t="s">
        <v>1951</v>
      </c>
      <c r="S2709" s="3">
        <v>193</v>
      </c>
      <c r="T2709">
        <v>8</v>
      </c>
      <c r="U2709" t="str">
        <f>IF(Ecommerce_Sales[[#This Row],[Delivery_Time_Days]]&gt;7,"Delay",IF(Ecommerce_Sales[[#This Row],[Delivery_Time_Days]] = 0,"No delivery",IF(Ecommerce_Sales[[#This Row],[Delivery_Time_Days]]&lt;=7,"On-time")))</f>
        <v>Delay</v>
      </c>
      <c r="V2709" s="7">
        <f>Ecommerce_Sales[[#This Row],[Profit]]/Ecommerce_Sales[[#This Row],[Total_Price]]</f>
        <v>0.24989339019189766</v>
      </c>
      <c r="W2709" s="3">
        <v>586</v>
      </c>
      <c r="X2709" s="3"/>
    </row>
    <row r="2710" spans="1:24" x14ac:dyDescent="0.25">
      <c r="A2710" s="1" t="s">
        <v>7979</v>
      </c>
      <c r="B2710" s="1" t="s">
        <v>1308</v>
      </c>
      <c r="C2710" s="1" t="s">
        <v>1309</v>
      </c>
      <c r="D2710" s="1" t="s">
        <v>7045</v>
      </c>
      <c r="E2710" s="1" t="s">
        <v>1966</v>
      </c>
      <c r="F2710" s="2">
        <v>45018</v>
      </c>
      <c r="G2710" s="2">
        <v>45462</v>
      </c>
      <c r="H2710" s="2" t="str">
        <f>TEXT(Ecommerce_Sales[[#This Row],[Order_Date]],"mmmm")</f>
        <v>June</v>
      </c>
      <c r="I2710" s="2" t="str">
        <f>TEXT(Ecommerce_Sales[[#This Row],[Order_Date]],"yyyy")</f>
        <v>2024</v>
      </c>
      <c r="J2710" s="2" t="str">
        <f>TEXT(Ecommerce_Sales[[#This Row],[Order_Date]],"mmmm")</f>
        <v>June</v>
      </c>
      <c r="K2710" s="1" t="s">
        <v>1947</v>
      </c>
      <c r="L2710" s="1" t="s">
        <v>7980</v>
      </c>
      <c r="M2710" s="1" t="s">
        <v>2043</v>
      </c>
      <c r="N2710" s="1" t="s">
        <v>1989</v>
      </c>
      <c r="O2710" s="3">
        <v>1166</v>
      </c>
      <c r="P2710">
        <v>3</v>
      </c>
      <c r="Q2710" s="3">
        <v>3497</v>
      </c>
      <c r="R2710" s="1" t="s">
        <v>1951</v>
      </c>
      <c r="S2710" s="3">
        <v>458</v>
      </c>
      <c r="T2710">
        <v>4</v>
      </c>
      <c r="U2710" t="str">
        <f>IF(Ecommerce_Sales[[#This Row],[Delivery_Time_Days]]&gt;7,"Delay",IF(Ecommerce_Sales[[#This Row],[Delivery_Time_Days]] = 0,"No delivery",IF(Ecommerce_Sales[[#This Row],[Delivery_Time_Days]]&lt;=7,"On-time")))</f>
        <v>On-time</v>
      </c>
      <c r="V2710" s="7">
        <f>Ecommerce_Sales[[#This Row],[Profit]]/Ecommerce_Sales[[#This Row],[Total_Price]]</f>
        <v>0.24992851015155848</v>
      </c>
      <c r="W2710" s="3">
        <v>874</v>
      </c>
      <c r="X2710" s="3"/>
    </row>
    <row r="2711" spans="1:24" x14ac:dyDescent="0.25">
      <c r="A2711" s="1" t="s">
        <v>7981</v>
      </c>
      <c r="B2711" s="1" t="s">
        <v>1147</v>
      </c>
      <c r="C2711" s="1" t="s">
        <v>1148</v>
      </c>
      <c r="D2711" s="1" t="s">
        <v>7982</v>
      </c>
      <c r="E2711" s="1" t="s">
        <v>1954</v>
      </c>
      <c r="F2711" s="2">
        <v>45297</v>
      </c>
      <c r="G2711" s="2">
        <v>44952</v>
      </c>
      <c r="H2711" s="2" t="str">
        <f>TEXT(Ecommerce_Sales[[#This Row],[Order_Date]],"mmmm")</f>
        <v>January</v>
      </c>
      <c r="I2711" s="2" t="str">
        <f>TEXT(Ecommerce_Sales[[#This Row],[Order_Date]],"yyyy")</f>
        <v>2023</v>
      </c>
      <c r="J2711" s="2" t="str">
        <f>TEXT(Ecommerce_Sales[[#This Row],[Order_Date]],"mmmm")</f>
        <v>January</v>
      </c>
      <c r="K2711" s="1" t="s">
        <v>1947</v>
      </c>
      <c r="L2711" s="1" t="s">
        <v>7983</v>
      </c>
      <c r="M2711" s="1" t="s">
        <v>2043</v>
      </c>
      <c r="N2711" s="1" t="s">
        <v>1989</v>
      </c>
      <c r="O2711" s="3">
        <v>778</v>
      </c>
      <c r="P2711">
        <v>3</v>
      </c>
      <c r="Q2711" s="3">
        <v>2333</v>
      </c>
      <c r="R2711" s="1" t="s">
        <v>1951</v>
      </c>
      <c r="S2711" s="3">
        <v>195</v>
      </c>
      <c r="T2711">
        <v>3</v>
      </c>
      <c r="U2711" t="str">
        <f>IF(Ecommerce_Sales[[#This Row],[Delivery_Time_Days]]&gt;7,"Delay",IF(Ecommerce_Sales[[#This Row],[Delivery_Time_Days]] = 0,"No delivery",IF(Ecommerce_Sales[[#This Row],[Delivery_Time_Days]]&lt;=7,"On-time")))</f>
        <v>On-time</v>
      </c>
      <c r="V2711" s="7">
        <f>Ecommerce_Sales[[#This Row],[Profit]]/Ecommerce_Sales[[#This Row],[Total_Price]]</f>
        <v>0.2498928418345478</v>
      </c>
      <c r="W2711" s="3">
        <v>583</v>
      </c>
      <c r="X2711" s="3"/>
    </row>
    <row r="2712" spans="1:24" x14ac:dyDescent="0.25">
      <c r="A2712" s="1" t="s">
        <v>7984</v>
      </c>
      <c r="B2712" s="1" t="s">
        <v>964</v>
      </c>
      <c r="C2712" s="1" t="s">
        <v>520</v>
      </c>
      <c r="D2712" s="1" t="s">
        <v>4300</v>
      </c>
      <c r="E2712" s="1" t="s">
        <v>1981</v>
      </c>
      <c r="F2712" s="2">
        <v>45523</v>
      </c>
      <c r="G2712" s="2">
        <v>44996</v>
      </c>
      <c r="H2712" s="2" t="str">
        <f>TEXT(Ecommerce_Sales[[#This Row],[Order_Date]],"mmmm")</f>
        <v>March</v>
      </c>
      <c r="I2712" s="2" t="str">
        <f>TEXT(Ecommerce_Sales[[#This Row],[Order_Date]],"yyyy")</f>
        <v>2023</v>
      </c>
      <c r="J2712" s="2" t="str">
        <f>TEXT(Ecommerce_Sales[[#This Row],[Order_Date]],"mmmm")</f>
        <v>March</v>
      </c>
      <c r="K2712" s="1" t="s">
        <v>1947</v>
      </c>
      <c r="L2712" s="1" t="s">
        <v>2071</v>
      </c>
      <c r="M2712" s="1" t="s">
        <v>2058</v>
      </c>
      <c r="N2712" s="1" t="s">
        <v>1950</v>
      </c>
      <c r="O2712" s="3">
        <v>891</v>
      </c>
      <c r="P2712">
        <v>5</v>
      </c>
      <c r="Q2712" s="3">
        <v>4454</v>
      </c>
      <c r="R2712" s="1" t="s">
        <v>2008</v>
      </c>
      <c r="S2712" s="3">
        <v>650</v>
      </c>
      <c r="T2712">
        <v>9</v>
      </c>
      <c r="U2712" t="str">
        <f>IF(Ecommerce_Sales[[#This Row],[Delivery_Time_Days]]&gt;7,"Delay",IF(Ecommerce_Sales[[#This Row],[Delivery_Time_Days]] = 0,"No delivery",IF(Ecommerce_Sales[[#This Row],[Delivery_Time_Days]]&lt;=7,"On-time")))</f>
        <v>Delay</v>
      </c>
      <c r="V2712" s="7">
        <f>Ecommerce_Sales[[#This Row],[Profit]]/Ecommerce_Sales[[#This Row],[Total_Price]]</f>
        <v>0.40008980691513246</v>
      </c>
      <c r="W2712" s="3">
        <v>1782</v>
      </c>
      <c r="X2712" s="3"/>
    </row>
    <row r="2713" spans="1:24" x14ac:dyDescent="0.25">
      <c r="A2713" s="1" t="s">
        <v>7985</v>
      </c>
      <c r="B2713" s="1" t="s">
        <v>791</v>
      </c>
      <c r="C2713" s="1" t="s">
        <v>792</v>
      </c>
      <c r="D2713" s="1" t="s">
        <v>6370</v>
      </c>
      <c r="E2713" s="1" t="s">
        <v>1954</v>
      </c>
      <c r="F2713" s="2">
        <v>45068</v>
      </c>
      <c r="G2713" s="2">
        <v>45479</v>
      </c>
      <c r="H2713" s="2" t="str">
        <f>TEXT(Ecommerce_Sales[[#This Row],[Order_Date]],"mmmm")</f>
        <v>July</v>
      </c>
      <c r="I2713" s="2" t="str">
        <f>TEXT(Ecommerce_Sales[[#This Row],[Order_Date]],"yyyy")</f>
        <v>2024</v>
      </c>
      <c r="J2713" s="2" t="str">
        <f>TEXT(Ecommerce_Sales[[#This Row],[Order_Date]],"mmmm")</f>
        <v>July</v>
      </c>
      <c r="K2713" s="1" t="s">
        <v>1986</v>
      </c>
      <c r="L2713" s="1" t="s">
        <v>7986</v>
      </c>
      <c r="M2713" s="1" t="s">
        <v>1968</v>
      </c>
      <c r="N2713" s="1" t="s">
        <v>1957</v>
      </c>
      <c r="O2713" s="3">
        <v>1126</v>
      </c>
      <c r="P2713">
        <v>3</v>
      </c>
      <c r="Q2713" s="3">
        <v>3378</v>
      </c>
      <c r="R2713" s="1" t="s">
        <v>1958</v>
      </c>
      <c r="S2713" s="3">
        <v>300</v>
      </c>
      <c r="U2713" t="str">
        <f>IF(Ecommerce_Sales[[#This Row],[Delivery_Time_Days]]&gt;7,"Delay",IF(Ecommerce_Sales[[#This Row],[Delivery_Time_Days]] = 0,"No delivery",IF(Ecommerce_Sales[[#This Row],[Delivery_Time_Days]]&lt;=7,"On-time")))</f>
        <v>No delivery</v>
      </c>
      <c r="V2713" s="7">
        <f>Ecommerce_Sales[[#This Row],[Profit]]/Ecommerce_Sales[[#This Row],[Total_Price]]</f>
        <v>0.15008880994671403</v>
      </c>
      <c r="W2713" s="3">
        <v>507</v>
      </c>
      <c r="X2713" s="3"/>
    </row>
    <row r="2714" spans="1:24" x14ac:dyDescent="0.25">
      <c r="A2714" s="1" t="s">
        <v>7987</v>
      </c>
      <c r="B2714" s="1" t="s">
        <v>1132</v>
      </c>
      <c r="C2714" s="1" t="s">
        <v>1133</v>
      </c>
      <c r="D2714" s="1" t="s">
        <v>4048</v>
      </c>
      <c r="E2714" s="1" t="s">
        <v>1981</v>
      </c>
      <c r="F2714" s="2">
        <v>45392</v>
      </c>
      <c r="G2714" s="2">
        <v>45506</v>
      </c>
      <c r="H2714" s="2" t="str">
        <f>TEXT(Ecommerce_Sales[[#This Row],[Order_Date]],"mmmm")</f>
        <v>August</v>
      </c>
      <c r="I2714" s="2" t="str">
        <f>TEXT(Ecommerce_Sales[[#This Row],[Order_Date]],"yyyy")</f>
        <v>2024</v>
      </c>
      <c r="J2714" s="2" t="str">
        <f>TEXT(Ecommerce_Sales[[#This Row],[Order_Date]],"mmmm")</f>
        <v>August</v>
      </c>
      <c r="K2714" s="1" t="s">
        <v>1947</v>
      </c>
      <c r="L2714" s="1" t="s">
        <v>7988</v>
      </c>
      <c r="M2714" s="1" t="s">
        <v>1977</v>
      </c>
      <c r="N2714" s="1" t="s">
        <v>1978</v>
      </c>
      <c r="O2714" s="3">
        <v>602</v>
      </c>
      <c r="P2714">
        <v>2</v>
      </c>
      <c r="Q2714" s="3">
        <v>1204</v>
      </c>
      <c r="R2714" s="1" t="s">
        <v>1958</v>
      </c>
      <c r="S2714" s="3">
        <v>79</v>
      </c>
      <c r="T2714">
        <v>4</v>
      </c>
      <c r="U2714" t="str">
        <f>IF(Ecommerce_Sales[[#This Row],[Delivery_Time_Days]]&gt;7,"Delay",IF(Ecommerce_Sales[[#This Row],[Delivery_Time_Days]] = 0,"No delivery",IF(Ecommerce_Sales[[#This Row],[Delivery_Time_Days]]&lt;=7,"On-time")))</f>
        <v>On-time</v>
      </c>
      <c r="V2714" s="7">
        <f>Ecommerce_Sales[[#This Row],[Profit]]/Ecommerce_Sales[[#This Row],[Total_Price]]</f>
        <v>0.35049833887043191</v>
      </c>
      <c r="W2714" s="3">
        <v>422</v>
      </c>
      <c r="X2714" s="3"/>
    </row>
    <row r="2715" spans="1:24" x14ac:dyDescent="0.25">
      <c r="A2715" s="1" t="s">
        <v>7989</v>
      </c>
      <c r="B2715" s="1" t="s">
        <v>54</v>
      </c>
      <c r="C2715" s="1" t="s">
        <v>55</v>
      </c>
      <c r="D2715" s="1" t="s">
        <v>2308</v>
      </c>
      <c r="E2715" s="1" t="s">
        <v>1961</v>
      </c>
      <c r="F2715" s="2">
        <v>45261</v>
      </c>
      <c r="G2715" s="2">
        <v>45427</v>
      </c>
      <c r="H2715" s="2" t="str">
        <f>TEXT(Ecommerce_Sales[[#This Row],[Order_Date]],"mmmm")</f>
        <v>May</v>
      </c>
      <c r="I2715" s="2" t="str">
        <f>TEXT(Ecommerce_Sales[[#This Row],[Order_Date]],"yyyy")</f>
        <v>2024</v>
      </c>
      <c r="J2715" s="2" t="str">
        <f>TEXT(Ecommerce_Sales[[#This Row],[Order_Date]],"mmmm")</f>
        <v>May</v>
      </c>
      <c r="K2715" s="1" t="s">
        <v>1947</v>
      </c>
      <c r="L2715" s="1" t="s">
        <v>7990</v>
      </c>
      <c r="M2715" s="1" t="s">
        <v>2104</v>
      </c>
      <c r="N2715" s="1" t="s">
        <v>1978</v>
      </c>
      <c r="O2715" s="3">
        <v>1018</v>
      </c>
      <c r="P2715">
        <v>1</v>
      </c>
      <c r="Q2715" s="3">
        <v>1018</v>
      </c>
      <c r="R2715" s="1" t="s">
        <v>2016</v>
      </c>
      <c r="S2715" s="3">
        <v>106</v>
      </c>
      <c r="T2715">
        <v>8</v>
      </c>
      <c r="U2715" t="str">
        <f>IF(Ecommerce_Sales[[#This Row],[Delivery_Time_Days]]&gt;7,"Delay",IF(Ecommerce_Sales[[#This Row],[Delivery_Time_Days]] = 0,"No delivery",IF(Ecommerce_Sales[[#This Row],[Delivery_Time_Days]]&lt;=7,"On-time")))</f>
        <v>Delay</v>
      </c>
      <c r="V2715" s="7">
        <f>Ecommerce_Sales[[#This Row],[Profit]]/Ecommerce_Sales[[#This Row],[Total_Price]]</f>
        <v>0.34970530451866405</v>
      </c>
      <c r="W2715" s="3">
        <v>356</v>
      </c>
      <c r="X2715" s="3"/>
    </row>
    <row r="2716" spans="1:24" x14ac:dyDescent="0.25">
      <c r="A2716" s="1" t="s">
        <v>7991</v>
      </c>
      <c r="B2716" s="1" t="s">
        <v>867</v>
      </c>
      <c r="C2716" s="1" t="s">
        <v>868</v>
      </c>
      <c r="D2716" s="1" t="s">
        <v>2158</v>
      </c>
      <c r="E2716" s="1" t="s">
        <v>2005</v>
      </c>
      <c r="F2716" s="2">
        <v>45451</v>
      </c>
      <c r="G2716" s="2">
        <v>45532</v>
      </c>
      <c r="H2716" s="2" t="str">
        <f>TEXT(Ecommerce_Sales[[#This Row],[Order_Date]],"mmmm")</f>
        <v>August</v>
      </c>
      <c r="I2716" s="2" t="str">
        <f>TEXT(Ecommerce_Sales[[#This Row],[Order_Date]],"yyyy")</f>
        <v>2024</v>
      </c>
      <c r="J2716" s="2" t="str">
        <f>TEXT(Ecommerce_Sales[[#This Row],[Order_Date]],"mmmm")</f>
        <v>August</v>
      </c>
      <c r="K2716" s="1" t="s">
        <v>1947</v>
      </c>
      <c r="L2716" s="1" t="s">
        <v>7992</v>
      </c>
      <c r="M2716" s="1" t="s">
        <v>2043</v>
      </c>
      <c r="N2716" s="1" t="s">
        <v>1989</v>
      </c>
      <c r="O2716" s="3">
        <v>1221</v>
      </c>
      <c r="P2716">
        <v>3</v>
      </c>
      <c r="Q2716" s="3">
        <v>3662</v>
      </c>
      <c r="R2716" s="1" t="s">
        <v>1951</v>
      </c>
      <c r="S2716" s="3">
        <v>192</v>
      </c>
      <c r="T2716">
        <v>9</v>
      </c>
      <c r="U2716" t="str">
        <f>IF(Ecommerce_Sales[[#This Row],[Delivery_Time_Days]]&gt;7,"Delay",IF(Ecommerce_Sales[[#This Row],[Delivery_Time_Days]] = 0,"No delivery",IF(Ecommerce_Sales[[#This Row],[Delivery_Time_Days]]&lt;=7,"On-time")))</f>
        <v>Delay</v>
      </c>
      <c r="V2716" s="7">
        <f>Ecommerce_Sales[[#This Row],[Profit]]/Ecommerce_Sales[[#This Row],[Total_Price]]</f>
        <v>0.24986346258874931</v>
      </c>
      <c r="W2716" s="3">
        <v>915</v>
      </c>
      <c r="X2716" s="3"/>
    </row>
    <row r="2717" spans="1:24" x14ac:dyDescent="0.25">
      <c r="A2717" s="1" t="s">
        <v>7993</v>
      </c>
      <c r="B2717" s="1" t="s">
        <v>86</v>
      </c>
      <c r="C2717" s="1" t="s">
        <v>87</v>
      </c>
      <c r="D2717" s="1" t="s">
        <v>3111</v>
      </c>
      <c r="E2717" s="1" t="s">
        <v>1996</v>
      </c>
      <c r="F2717" s="2">
        <v>45491</v>
      </c>
      <c r="G2717" s="2">
        <v>45606</v>
      </c>
      <c r="H2717" s="2" t="str">
        <f>TEXT(Ecommerce_Sales[[#This Row],[Order_Date]],"mmmm")</f>
        <v>November</v>
      </c>
      <c r="I2717" s="2" t="str">
        <f>TEXT(Ecommerce_Sales[[#This Row],[Order_Date]],"yyyy")</f>
        <v>2024</v>
      </c>
      <c r="J2717" s="2" t="str">
        <f>TEXT(Ecommerce_Sales[[#This Row],[Order_Date]],"mmmm")</f>
        <v>November</v>
      </c>
      <c r="K2717" s="1" t="s">
        <v>1947</v>
      </c>
      <c r="L2717" s="1" t="s">
        <v>4720</v>
      </c>
      <c r="M2717" s="1" t="s">
        <v>2054</v>
      </c>
      <c r="N2717" s="1" t="s">
        <v>1957</v>
      </c>
      <c r="O2717" s="3">
        <v>1113</v>
      </c>
      <c r="P2717">
        <v>6</v>
      </c>
      <c r="Q2717" s="3">
        <v>6678</v>
      </c>
      <c r="R2717" s="1" t="s">
        <v>1951</v>
      </c>
      <c r="S2717" s="3">
        <v>460</v>
      </c>
      <c r="T2717">
        <v>5</v>
      </c>
      <c r="U2717" t="str">
        <f>IF(Ecommerce_Sales[[#This Row],[Delivery_Time_Days]]&gt;7,"Delay",IF(Ecommerce_Sales[[#This Row],[Delivery_Time_Days]] = 0,"No delivery",IF(Ecommerce_Sales[[#This Row],[Delivery_Time_Days]]&lt;=7,"On-time")))</f>
        <v>On-time</v>
      </c>
      <c r="V2717" s="7">
        <f>Ecommerce_Sales[[#This Row],[Profit]]/Ecommerce_Sales[[#This Row],[Total_Price]]</f>
        <v>0.1500449236298293</v>
      </c>
      <c r="W2717" s="3">
        <v>1002</v>
      </c>
      <c r="X2717" s="3"/>
    </row>
    <row r="2718" spans="1:24" x14ac:dyDescent="0.25">
      <c r="A2718" s="1" t="s">
        <v>7994</v>
      </c>
      <c r="B2718" s="1" t="s">
        <v>78</v>
      </c>
      <c r="C2718" s="1" t="s">
        <v>79</v>
      </c>
      <c r="D2718" s="1" t="s">
        <v>3079</v>
      </c>
      <c r="E2718" s="1" t="s">
        <v>1946</v>
      </c>
      <c r="F2718" s="2">
        <v>44984</v>
      </c>
      <c r="G2718" s="2">
        <v>45550</v>
      </c>
      <c r="H2718" s="2" t="str">
        <f>TEXT(Ecommerce_Sales[[#This Row],[Order_Date]],"mmmm")</f>
        <v>September</v>
      </c>
      <c r="I2718" s="2" t="str">
        <f>TEXT(Ecommerce_Sales[[#This Row],[Order_Date]],"yyyy")</f>
        <v>2024</v>
      </c>
      <c r="J2718" s="2" t="str">
        <f>TEXT(Ecommerce_Sales[[#This Row],[Order_Date]],"mmmm")</f>
        <v>September</v>
      </c>
      <c r="K2718" s="1" t="s">
        <v>1947</v>
      </c>
      <c r="L2718" s="1" t="s">
        <v>7995</v>
      </c>
      <c r="M2718" s="1" t="s">
        <v>2072</v>
      </c>
      <c r="N2718" s="1" t="s">
        <v>1950</v>
      </c>
      <c r="O2718" s="3">
        <v>846</v>
      </c>
      <c r="P2718">
        <v>3</v>
      </c>
      <c r="Q2718" s="3">
        <v>2539</v>
      </c>
      <c r="R2718" s="1" t="s">
        <v>1951</v>
      </c>
      <c r="S2718" s="3">
        <v>298</v>
      </c>
      <c r="T2718">
        <v>2</v>
      </c>
      <c r="U2718" t="str">
        <f>IF(Ecommerce_Sales[[#This Row],[Delivery_Time_Days]]&gt;7,"Delay",IF(Ecommerce_Sales[[#This Row],[Delivery_Time_Days]] = 0,"No delivery",IF(Ecommerce_Sales[[#This Row],[Delivery_Time_Days]]&lt;=7,"On-time")))</f>
        <v>On-time</v>
      </c>
      <c r="V2718" s="7">
        <f>Ecommerce_Sales[[#This Row],[Profit]]/Ecommerce_Sales[[#This Row],[Total_Price]]</f>
        <v>0.40015754233950374</v>
      </c>
      <c r="W2718" s="3">
        <v>1016</v>
      </c>
      <c r="X2718" s="3"/>
    </row>
    <row r="2719" spans="1:24" x14ac:dyDescent="0.25">
      <c r="A2719" s="1" t="s">
        <v>7996</v>
      </c>
      <c r="B2719" s="1" t="s">
        <v>330</v>
      </c>
      <c r="C2719" s="1" t="s">
        <v>331</v>
      </c>
      <c r="D2719" s="1" t="s">
        <v>7997</v>
      </c>
      <c r="E2719" s="1" t="s">
        <v>1954</v>
      </c>
      <c r="F2719" s="2">
        <v>45306</v>
      </c>
      <c r="G2719" s="2">
        <v>44990</v>
      </c>
      <c r="H2719" s="2" t="str">
        <f>TEXT(Ecommerce_Sales[[#This Row],[Order_Date]],"mmmm")</f>
        <v>March</v>
      </c>
      <c r="I2719" s="2" t="str">
        <f>TEXT(Ecommerce_Sales[[#This Row],[Order_Date]],"yyyy")</f>
        <v>2023</v>
      </c>
      <c r="J2719" s="2" t="str">
        <f>TEXT(Ecommerce_Sales[[#This Row],[Order_Date]],"mmmm")</f>
        <v>March</v>
      </c>
      <c r="K2719" s="1" t="s">
        <v>1947</v>
      </c>
      <c r="L2719" s="1" t="s">
        <v>7998</v>
      </c>
      <c r="M2719" s="1" t="s">
        <v>2058</v>
      </c>
      <c r="N2719" s="1" t="s">
        <v>1950</v>
      </c>
      <c r="O2719" s="3">
        <v>710</v>
      </c>
      <c r="P2719">
        <v>3</v>
      </c>
      <c r="Q2719" s="3">
        <v>2131</v>
      </c>
      <c r="R2719" s="1" t="s">
        <v>1951</v>
      </c>
      <c r="S2719" s="3">
        <v>120</v>
      </c>
      <c r="T2719">
        <v>10</v>
      </c>
      <c r="U2719" t="str">
        <f>IF(Ecommerce_Sales[[#This Row],[Delivery_Time_Days]]&gt;7,"Delay",IF(Ecommerce_Sales[[#This Row],[Delivery_Time_Days]] = 0,"No delivery",IF(Ecommerce_Sales[[#This Row],[Delivery_Time_Days]]&lt;=7,"On-time")))</f>
        <v>Delay</v>
      </c>
      <c r="V2719" s="7">
        <f>Ecommerce_Sales[[#This Row],[Profit]]/Ecommerce_Sales[[#This Row],[Total_Price]]</f>
        <v>0.39981229469732521</v>
      </c>
      <c r="W2719" s="3">
        <v>852</v>
      </c>
      <c r="X2719" s="3"/>
    </row>
    <row r="2720" spans="1:24" x14ac:dyDescent="0.25">
      <c r="A2720" s="1" t="s">
        <v>7999</v>
      </c>
      <c r="B2720" s="1" t="s">
        <v>404</v>
      </c>
      <c r="C2720" s="1" t="s">
        <v>405</v>
      </c>
      <c r="D2720" s="1" t="s">
        <v>4988</v>
      </c>
      <c r="E2720" s="1" t="s">
        <v>1961</v>
      </c>
      <c r="F2720" s="2">
        <v>45158</v>
      </c>
      <c r="G2720" s="2">
        <v>45590</v>
      </c>
      <c r="H2720" s="2" t="str">
        <f>TEXT(Ecommerce_Sales[[#This Row],[Order_Date]],"mmmm")</f>
        <v>October</v>
      </c>
      <c r="I2720" s="2" t="str">
        <f>TEXT(Ecommerce_Sales[[#This Row],[Order_Date]],"yyyy")</f>
        <v>2024</v>
      </c>
      <c r="J2720" s="2" t="str">
        <f>TEXT(Ecommerce_Sales[[#This Row],[Order_Date]],"mmmm")</f>
        <v>October</v>
      </c>
      <c r="K2720" s="1" t="s">
        <v>1986</v>
      </c>
      <c r="L2720" s="1" t="s">
        <v>3408</v>
      </c>
      <c r="M2720" s="1" t="s">
        <v>1956</v>
      </c>
      <c r="N2720" s="1" t="s">
        <v>1957</v>
      </c>
      <c r="O2720" s="3">
        <v>754</v>
      </c>
      <c r="P2720">
        <v>2</v>
      </c>
      <c r="Q2720" s="3">
        <v>1507</v>
      </c>
      <c r="R2720" s="1" t="s">
        <v>1958</v>
      </c>
      <c r="S2720" s="3">
        <v>99</v>
      </c>
      <c r="U2720" t="str">
        <f>IF(Ecommerce_Sales[[#This Row],[Delivery_Time_Days]]&gt;7,"Delay",IF(Ecommerce_Sales[[#This Row],[Delivery_Time_Days]] = 0,"No delivery",IF(Ecommerce_Sales[[#This Row],[Delivery_Time_Days]]&lt;=7,"On-time")))</f>
        <v>No delivery</v>
      </c>
      <c r="V2720" s="7">
        <f>Ecommerce_Sales[[#This Row],[Profit]]/Ecommerce_Sales[[#This Row],[Total_Price]]</f>
        <v>0.14996682149966822</v>
      </c>
      <c r="W2720" s="3">
        <v>226</v>
      </c>
      <c r="X2720" s="3"/>
    </row>
    <row r="2721" spans="1:24" x14ac:dyDescent="0.25">
      <c r="A2721" s="1" t="s">
        <v>8000</v>
      </c>
      <c r="B2721" s="1" t="s">
        <v>1308</v>
      </c>
      <c r="C2721" s="1" t="s">
        <v>1309</v>
      </c>
      <c r="D2721" s="1" t="s">
        <v>7045</v>
      </c>
      <c r="E2721" s="1" t="s">
        <v>1966</v>
      </c>
      <c r="F2721" s="2">
        <v>45018</v>
      </c>
      <c r="G2721" s="2">
        <v>45196</v>
      </c>
      <c r="H2721" s="2" t="str">
        <f>TEXT(Ecommerce_Sales[[#This Row],[Order_Date]],"mmmm")</f>
        <v>September</v>
      </c>
      <c r="I2721" s="2" t="str">
        <f>TEXT(Ecommerce_Sales[[#This Row],[Order_Date]],"yyyy")</f>
        <v>2023</v>
      </c>
      <c r="J2721" s="2" t="str">
        <f>TEXT(Ecommerce_Sales[[#This Row],[Order_Date]],"mmmm")</f>
        <v>September</v>
      </c>
      <c r="K2721" s="1" t="s">
        <v>1986</v>
      </c>
      <c r="L2721" s="1" t="s">
        <v>8001</v>
      </c>
      <c r="M2721" s="1" t="s">
        <v>1963</v>
      </c>
      <c r="N2721" s="1" t="s">
        <v>1957</v>
      </c>
      <c r="O2721" s="3">
        <v>681</v>
      </c>
      <c r="P2721">
        <v>2</v>
      </c>
      <c r="Q2721" s="3">
        <v>1362</v>
      </c>
      <c r="R2721" s="1" t="s">
        <v>1958</v>
      </c>
      <c r="S2721" s="3">
        <v>122</v>
      </c>
      <c r="U2721" t="str">
        <f>IF(Ecommerce_Sales[[#This Row],[Delivery_Time_Days]]&gt;7,"Delay",IF(Ecommerce_Sales[[#This Row],[Delivery_Time_Days]] = 0,"No delivery",IF(Ecommerce_Sales[[#This Row],[Delivery_Time_Days]]&lt;=7,"On-time")))</f>
        <v>No delivery</v>
      </c>
      <c r="V2721" s="7">
        <f>Ecommerce_Sales[[#This Row],[Profit]]/Ecommerce_Sales[[#This Row],[Total_Price]]</f>
        <v>0.14977973568281938</v>
      </c>
      <c r="W2721" s="3">
        <v>204</v>
      </c>
      <c r="X2721" s="3"/>
    </row>
    <row r="2722" spans="1:24" x14ac:dyDescent="0.25">
      <c r="A2722" s="1" t="s">
        <v>8002</v>
      </c>
      <c r="B2722" s="1" t="s">
        <v>1083</v>
      </c>
      <c r="C2722" s="1" t="s">
        <v>1084</v>
      </c>
      <c r="D2722" s="1" t="s">
        <v>7956</v>
      </c>
      <c r="E2722" s="1" t="s">
        <v>1981</v>
      </c>
      <c r="F2722" s="2">
        <v>45588</v>
      </c>
      <c r="G2722" s="2">
        <v>45570</v>
      </c>
      <c r="H2722" s="2" t="str">
        <f>TEXT(Ecommerce_Sales[[#This Row],[Order_Date]],"mmmm")</f>
        <v>October</v>
      </c>
      <c r="I2722" s="2" t="str">
        <f>TEXT(Ecommerce_Sales[[#This Row],[Order_Date]],"yyyy")</f>
        <v>2024</v>
      </c>
      <c r="J2722" s="2" t="str">
        <f>TEXT(Ecommerce_Sales[[#This Row],[Order_Date]],"mmmm")</f>
        <v>October</v>
      </c>
      <c r="K2722" s="1" t="s">
        <v>1986</v>
      </c>
      <c r="L2722" s="1" t="s">
        <v>8003</v>
      </c>
      <c r="M2722" s="1" t="s">
        <v>2047</v>
      </c>
      <c r="N2722" s="1" t="s">
        <v>1989</v>
      </c>
      <c r="O2722" s="3">
        <v>598</v>
      </c>
      <c r="P2722">
        <v>1</v>
      </c>
      <c r="Q2722" s="3">
        <v>598</v>
      </c>
      <c r="R2722" s="1" t="s">
        <v>1958</v>
      </c>
      <c r="S2722" s="3">
        <v>77</v>
      </c>
      <c r="U2722" t="str">
        <f>IF(Ecommerce_Sales[[#This Row],[Delivery_Time_Days]]&gt;7,"Delay",IF(Ecommerce_Sales[[#This Row],[Delivery_Time_Days]] = 0,"No delivery",IF(Ecommerce_Sales[[#This Row],[Delivery_Time_Days]]&lt;=7,"On-time")))</f>
        <v>No delivery</v>
      </c>
      <c r="V2722" s="7">
        <f>Ecommerce_Sales[[#This Row],[Profit]]/Ecommerce_Sales[[#This Row],[Total_Price]]</f>
        <v>0.25083612040133779</v>
      </c>
      <c r="W2722" s="3">
        <v>150</v>
      </c>
      <c r="X2722" s="3"/>
    </row>
    <row r="2723" spans="1:24" x14ac:dyDescent="0.25">
      <c r="A2723" s="1" t="s">
        <v>8004</v>
      </c>
      <c r="B2723" s="1" t="s">
        <v>1199</v>
      </c>
      <c r="C2723" s="1" t="s">
        <v>1200</v>
      </c>
      <c r="D2723" s="1" t="s">
        <v>2865</v>
      </c>
      <c r="E2723" s="1" t="s">
        <v>1966</v>
      </c>
      <c r="F2723" s="2">
        <v>45056</v>
      </c>
      <c r="G2723" s="2">
        <v>45127</v>
      </c>
      <c r="H2723" s="2" t="str">
        <f>TEXT(Ecommerce_Sales[[#This Row],[Order_Date]],"mmmm")</f>
        <v>July</v>
      </c>
      <c r="I2723" s="2" t="str">
        <f>TEXT(Ecommerce_Sales[[#This Row],[Order_Date]],"yyyy")</f>
        <v>2023</v>
      </c>
      <c r="J2723" s="2" t="str">
        <f>TEXT(Ecommerce_Sales[[#This Row],[Order_Date]],"mmmm")</f>
        <v>July</v>
      </c>
      <c r="K2723" s="1" t="s">
        <v>1947</v>
      </c>
      <c r="L2723" s="1" t="s">
        <v>8005</v>
      </c>
      <c r="M2723" s="1" t="s">
        <v>2072</v>
      </c>
      <c r="N2723" s="1" t="s">
        <v>1950</v>
      </c>
      <c r="O2723" s="3">
        <v>775</v>
      </c>
      <c r="P2723">
        <v>1</v>
      </c>
      <c r="Q2723" s="3">
        <v>775</v>
      </c>
      <c r="R2723" s="1" t="s">
        <v>1958</v>
      </c>
      <c r="S2723" s="3">
        <v>90</v>
      </c>
      <c r="T2723">
        <v>4</v>
      </c>
      <c r="U2723" t="str">
        <f>IF(Ecommerce_Sales[[#This Row],[Delivery_Time_Days]]&gt;7,"Delay",IF(Ecommerce_Sales[[#This Row],[Delivery_Time_Days]] = 0,"No delivery",IF(Ecommerce_Sales[[#This Row],[Delivery_Time_Days]]&lt;=7,"On-time")))</f>
        <v>On-time</v>
      </c>
      <c r="V2723" s="7">
        <f>Ecommerce_Sales[[#This Row],[Profit]]/Ecommerce_Sales[[#This Row],[Total_Price]]</f>
        <v>0.4</v>
      </c>
      <c r="W2723" s="3">
        <v>310</v>
      </c>
      <c r="X2723" s="3"/>
    </row>
    <row r="2724" spans="1:24" x14ac:dyDescent="0.25">
      <c r="A2724" s="1" t="s">
        <v>8006</v>
      </c>
      <c r="B2724" s="1" t="s">
        <v>442</v>
      </c>
      <c r="C2724" s="1" t="s">
        <v>443</v>
      </c>
      <c r="D2724" s="1" t="s">
        <v>4386</v>
      </c>
      <c r="E2724" s="1" t="s">
        <v>1996</v>
      </c>
      <c r="F2724" s="2">
        <v>45536</v>
      </c>
      <c r="G2724" s="2">
        <v>45549</v>
      </c>
      <c r="H2724" s="2" t="str">
        <f>TEXT(Ecommerce_Sales[[#This Row],[Order_Date]],"mmmm")</f>
        <v>September</v>
      </c>
      <c r="I2724" s="2" t="str">
        <f>TEXT(Ecommerce_Sales[[#This Row],[Order_Date]],"yyyy")</f>
        <v>2024</v>
      </c>
      <c r="J2724" s="2" t="str">
        <f>TEXT(Ecommerce_Sales[[#This Row],[Order_Date]],"mmmm")</f>
        <v>September</v>
      </c>
      <c r="K2724" s="1" t="s">
        <v>1947</v>
      </c>
      <c r="L2724" s="1" t="s">
        <v>8007</v>
      </c>
      <c r="M2724" s="1" t="s">
        <v>1988</v>
      </c>
      <c r="N2724" s="1" t="s">
        <v>1989</v>
      </c>
      <c r="O2724" s="3">
        <v>422</v>
      </c>
      <c r="P2724">
        <v>3</v>
      </c>
      <c r="Q2724" s="3">
        <v>1266</v>
      </c>
      <c r="R2724" s="1" t="s">
        <v>1958</v>
      </c>
      <c r="S2724" s="3">
        <v>156</v>
      </c>
      <c r="T2724">
        <v>3</v>
      </c>
      <c r="U2724" t="str">
        <f>IF(Ecommerce_Sales[[#This Row],[Delivery_Time_Days]]&gt;7,"Delay",IF(Ecommerce_Sales[[#This Row],[Delivery_Time_Days]] = 0,"No delivery",IF(Ecommerce_Sales[[#This Row],[Delivery_Time_Days]]&lt;=7,"On-time")))</f>
        <v>On-time</v>
      </c>
      <c r="V2724" s="7">
        <f>Ecommerce_Sales[[#This Row],[Profit]]/Ecommerce_Sales[[#This Row],[Total_Price]]</f>
        <v>0.25039494470774093</v>
      </c>
      <c r="W2724" s="3">
        <v>317</v>
      </c>
      <c r="X2724" s="3"/>
    </row>
    <row r="2725" spans="1:24" x14ac:dyDescent="0.25">
      <c r="A2725" s="1" t="s">
        <v>8008</v>
      </c>
      <c r="B2725" s="1" t="s">
        <v>658</v>
      </c>
      <c r="C2725" s="1" t="s">
        <v>659</v>
      </c>
      <c r="D2725" s="1" t="s">
        <v>4549</v>
      </c>
      <c r="E2725" s="1" t="s">
        <v>1966</v>
      </c>
      <c r="F2725" s="2">
        <v>45495</v>
      </c>
      <c r="G2725" s="2">
        <v>45082</v>
      </c>
      <c r="H2725" s="2" t="str">
        <f>TEXT(Ecommerce_Sales[[#This Row],[Order_Date]],"mmmm")</f>
        <v>June</v>
      </c>
      <c r="I2725" s="2" t="str">
        <f>TEXT(Ecommerce_Sales[[#This Row],[Order_Date]],"yyyy")</f>
        <v>2023</v>
      </c>
      <c r="J2725" s="2" t="str">
        <f>TEXT(Ecommerce_Sales[[#This Row],[Order_Date]],"mmmm")</f>
        <v>June</v>
      </c>
      <c r="K2725" s="1" t="s">
        <v>1947</v>
      </c>
      <c r="L2725" s="1" t="s">
        <v>8009</v>
      </c>
      <c r="M2725" s="1" t="s">
        <v>2007</v>
      </c>
      <c r="N2725" s="1" t="s">
        <v>1973</v>
      </c>
      <c r="O2725" s="3">
        <v>692</v>
      </c>
      <c r="P2725">
        <v>3</v>
      </c>
      <c r="Q2725" s="3">
        <v>2076</v>
      </c>
      <c r="R2725" s="1" t="s">
        <v>1951</v>
      </c>
      <c r="S2725" s="3">
        <v>301</v>
      </c>
      <c r="T2725">
        <v>4</v>
      </c>
      <c r="U2725" t="str">
        <f>IF(Ecommerce_Sales[[#This Row],[Delivery_Time_Days]]&gt;7,"Delay",IF(Ecommerce_Sales[[#This Row],[Delivery_Time_Days]] = 0,"No delivery",IF(Ecommerce_Sales[[#This Row],[Delivery_Time_Days]]&lt;=7,"On-time")))</f>
        <v>On-time</v>
      </c>
      <c r="V2725" s="7">
        <f>Ecommerce_Sales[[#This Row],[Profit]]/Ecommerce_Sales[[#This Row],[Total_Price]]</f>
        <v>0.30009633911368017</v>
      </c>
      <c r="W2725" s="3">
        <v>623</v>
      </c>
      <c r="X2725" s="3"/>
    </row>
    <row r="2726" spans="1:24" x14ac:dyDescent="0.25">
      <c r="A2726" s="1" t="s">
        <v>8010</v>
      </c>
      <c r="B2726" s="1" t="s">
        <v>66</v>
      </c>
      <c r="C2726" s="1" t="s">
        <v>408</v>
      </c>
      <c r="D2726" s="1" t="s">
        <v>6267</v>
      </c>
      <c r="E2726" s="1" t="s">
        <v>1961</v>
      </c>
      <c r="F2726" s="2">
        <v>45082</v>
      </c>
      <c r="G2726" s="2">
        <v>45174</v>
      </c>
      <c r="H2726" s="2" t="str">
        <f>TEXT(Ecommerce_Sales[[#This Row],[Order_Date]],"mmmm")</f>
        <v>September</v>
      </c>
      <c r="I2726" s="2" t="str">
        <f>TEXT(Ecommerce_Sales[[#This Row],[Order_Date]],"yyyy")</f>
        <v>2023</v>
      </c>
      <c r="J2726" s="2" t="str">
        <f>TEXT(Ecommerce_Sales[[#This Row],[Order_Date]],"mmmm")</f>
        <v>September</v>
      </c>
      <c r="K2726" s="1" t="s">
        <v>1947</v>
      </c>
      <c r="L2726" s="1" t="s">
        <v>8011</v>
      </c>
      <c r="M2726" s="1" t="s">
        <v>2065</v>
      </c>
      <c r="N2726" s="1" t="s">
        <v>1978</v>
      </c>
      <c r="O2726" s="3">
        <v>120</v>
      </c>
      <c r="P2726">
        <v>5</v>
      </c>
      <c r="Q2726" s="3">
        <v>599</v>
      </c>
      <c r="R2726" s="1" t="s">
        <v>1951</v>
      </c>
      <c r="S2726" s="3">
        <v>81</v>
      </c>
      <c r="T2726">
        <v>9</v>
      </c>
      <c r="U2726" t="str">
        <f>IF(Ecommerce_Sales[[#This Row],[Delivery_Time_Days]]&gt;7,"Delay",IF(Ecommerce_Sales[[#This Row],[Delivery_Time_Days]] = 0,"No delivery",IF(Ecommerce_Sales[[#This Row],[Delivery_Time_Days]]&lt;=7,"On-time")))</f>
        <v>Delay</v>
      </c>
      <c r="V2726" s="7">
        <f>Ecommerce_Sales[[#This Row],[Profit]]/Ecommerce_Sales[[#This Row],[Total_Price]]</f>
        <v>0.35058430717863104</v>
      </c>
      <c r="W2726" s="3">
        <v>210</v>
      </c>
      <c r="X2726" s="3"/>
    </row>
    <row r="2727" spans="1:24" x14ac:dyDescent="0.25">
      <c r="A2727" s="1" t="s">
        <v>8012</v>
      </c>
      <c r="B2727" s="1" t="s">
        <v>106</v>
      </c>
      <c r="C2727" s="1" t="s">
        <v>107</v>
      </c>
      <c r="D2727" s="1" t="s">
        <v>4390</v>
      </c>
      <c r="E2727" s="1" t="s">
        <v>1981</v>
      </c>
      <c r="F2727" s="2">
        <v>45593</v>
      </c>
      <c r="G2727" s="2">
        <v>45602</v>
      </c>
      <c r="H2727" s="2" t="str">
        <f>TEXT(Ecommerce_Sales[[#This Row],[Order_Date]],"mmmm")</f>
        <v>November</v>
      </c>
      <c r="I2727" s="2" t="str">
        <f>TEXT(Ecommerce_Sales[[#This Row],[Order_Date]],"yyyy")</f>
        <v>2024</v>
      </c>
      <c r="J2727" s="2" t="str">
        <f>TEXT(Ecommerce_Sales[[#This Row],[Order_Date]],"mmmm")</f>
        <v>November</v>
      </c>
      <c r="K2727" s="1" t="s">
        <v>1947</v>
      </c>
      <c r="L2727" s="1" t="s">
        <v>8013</v>
      </c>
      <c r="M2727" s="1" t="s">
        <v>2065</v>
      </c>
      <c r="N2727" s="1" t="s">
        <v>1978</v>
      </c>
      <c r="O2727" s="3">
        <v>273</v>
      </c>
      <c r="P2727">
        <v>4</v>
      </c>
      <c r="Q2727" s="3">
        <v>1092</v>
      </c>
      <c r="R2727" s="1" t="s">
        <v>1958</v>
      </c>
      <c r="S2727" s="3">
        <v>86</v>
      </c>
      <c r="T2727">
        <v>9</v>
      </c>
      <c r="U2727" t="str">
        <f>IF(Ecommerce_Sales[[#This Row],[Delivery_Time_Days]]&gt;7,"Delay",IF(Ecommerce_Sales[[#This Row],[Delivery_Time_Days]] = 0,"No delivery",IF(Ecommerce_Sales[[#This Row],[Delivery_Time_Days]]&lt;=7,"On-time")))</f>
        <v>Delay</v>
      </c>
      <c r="V2727" s="7">
        <f>Ecommerce_Sales[[#This Row],[Profit]]/Ecommerce_Sales[[#This Row],[Total_Price]]</f>
        <v>0.3498168498168498</v>
      </c>
      <c r="W2727" s="3">
        <v>382</v>
      </c>
      <c r="X2727" s="3"/>
    </row>
    <row r="2728" spans="1:24" x14ac:dyDescent="0.25">
      <c r="A2728" s="1" t="s">
        <v>8014</v>
      </c>
      <c r="B2728" s="1" t="s">
        <v>486</v>
      </c>
      <c r="C2728" s="1" t="s">
        <v>487</v>
      </c>
      <c r="D2728" s="1" t="s">
        <v>6865</v>
      </c>
      <c r="E2728" s="1" t="s">
        <v>1996</v>
      </c>
      <c r="F2728" s="2">
        <v>45627</v>
      </c>
      <c r="G2728" s="2">
        <v>45561</v>
      </c>
      <c r="H2728" s="2" t="str">
        <f>TEXT(Ecommerce_Sales[[#This Row],[Order_Date]],"mmmm")</f>
        <v>September</v>
      </c>
      <c r="I2728" s="2" t="str">
        <f>TEXT(Ecommerce_Sales[[#This Row],[Order_Date]],"yyyy")</f>
        <v>2024</v>
      </c>
      <c r="J2728" s="2" t="str">
        <f>TEXT(Ecommerce_Sales[[#This Row],[Order_Date]],"mmmm")</f>
        <v>September</v>
      </c>
      <c r="K2728" s="1" t="s">
        <v>1947</v>
      </c>
      <c r="L2728" s="1" t="s">
        <v>8015</v>
      </c>
      <c r="M2728" s="1" t="s">
        <v>1956</v>
      </c>
      <c r="N2728" s="1" t="s">
        <v>1957</v>
      </c>
      <c r="O2728" s="3">
        <v>458</v>
      </c>
      <c r="P2728">
        <v>3</v>
      </c>
      <c r="Q2728" s="3">
        <v>1375</v>
      </c>
      <c r="R2728" s="1" t="s">
        <v>1951</v>
      </c>
      <c r="S2728" s="3">
        <v>151</v>
      </c>
      <c r="T2728">
        <v>2</v>
      </c>
      <c r="U2728" t="str">
        <f>IF(Ecommerce_Sales[[#This Row],[Delivery_Time_Days]]&gt;7,"Delay",IF(Ecommerce_Sales[[#This Row],[Delivery_Time_Days]] = 0,"No delivery",IF(Ecommerce_Sales[[#This Row],[Delivery_Time_Days]]&lt;=7,"On-time")))</f>
        <v>On-time</v>
      </c>
      <c r="V2728" s="7">
        <f>Ecommerce_Sales[[#This Row],[Profit]]/Ecommerce_Sales[[#This Row],[Total_Price]]</f>
        <v>0.14981818181818182</v>
      </c>
      <c r="W2728" s="3">
        <v>206</v>
      </c>
      <c r="X2728" s="3"/>
    </row>
    <row r="2729" spans="1:24" x14ac:dyDescent="0.25">
      <c r="A2729" s="1" t="s">
        <v>8016</v>
      </c>
      <c r="B2729" s="1" t="s">
        <v>631</v>
      </c>
      <c r="C2729" s="1" t="s">
        <v>632</v>
      </c>
      <c r="D2729" s="1" t="s">
        <v>3720</v>
      </c>
      <c r="E2729" s="1" t="s">
        <v>1954</v>
      </c>
      <c r="F2729" s="2">
        <v>45653</v>
      </c>
      <c r="G2729" s="2">
        <v>45095</v>
      </c>
      <c r="H2729" s="2" t="str">
        <f>TEXT(Ecommerce_Sales[[#This Row],[Order_Date]],"mmmm")</f>
        <v>June</v>
      </c>
      <c r="I2729" s="2" t="str">
        <f>TEXT(Ecommerce_Sales[[#This Row],[Order_Date]],"yyyy")</f>
        <v>2023</v>
      </c>
      <c r="J2729" s="2" t="str">
        <f>TEXT(Ecommerce_Sales[[#This Row],[Order_Date]],"mmmm")</f>
        <v>June</v>
      </c>
      <c r="K2729" s="1" t="s">
        <v>1947</v>
      </c>
      <c r="L2729" s="1" t="s">
        <v>8017</v>
      </c>
      <c r="M2729" s="1" t="s">
        <v>1983</v>
      </c>
      <c r="N2729" s="1" t="s">
        <v>1950</v>
      </c>
      <c r="O2729" s="3">
        <v>754</v>
      </c>
      <c r="P2729">
        <v>1</v>
      </c>
      <c r="Q2729" s="3">
        <v>754</v>
      </c>
      <c r="R2729" s="1" t="s">
        <v>2008</v>
      </c>
      <c r="S2729" s="3">
        <v>58</v>
      </c>
      <c r="T2729">
        <v>8</v>
      </c>
      <c r="U2729" t="str">
        <f>IF(Ecommerce_Sales[[#This Row],[Delivery_Time_Days]]&gt;7,"Delay",IF(Ecommerce_Sales[[#This Row],[Delivery_Time_Days]] = 0,"No delivery",IF(Ecommerce_Sales[[#This Row],[Delivery_Time_Days]]&lt;=7,"On-time")))</f>
        <v>Delay</v>
      </c>
      <c r="V2729" s="7">
        <f>Ecommerce_Sales[[#This Row],[Profit]]/Ecommerce_Sales[[#This Row],[Total_Price]]</f>
        <v>0.40053050397877982</v>
      </c>
      <c r="W2729" s="3">
        <v>302</v>
      </c>
      <c r="X2729" s="3"/>
    </row>
    <row r="2730" spans="1:24" x14ac:dyDescent="0.25">
      <c r="A2730" s="1" t="s">
        <v>8018</v>
      </c>
      <c r="B2730" s="1" t="s">
        <v>1397</v>
      </c>
      <c r="C2730" s="1" t="s">
        <v>1398</v>
      </c>
      <c r="D2730" s="1" t="s">
        <v>2109</v>
      </c>
      <c r="E2730" s="1" t="s">
        <v>1961</v>
      </c>
      <c r="F2730" s="2">
        <v>45459</v>
      </c>
      <c r="G2730" s="2">
        <v>45164</v>
      </c>
      <c r="H2730" s="2" t="str">
        <f>TEXT(Ecommerce_Sales[[#This Row],[Order_Date]],"mmmm")</f>
        <v>August</v>
      </c>
      <c r="I2730" s="2" t="str">
        <f>TEXT(Ecommerce_Sales[[#This Row],[Order_Date]],"yyyy")</f>
        <v>2023</v>
      </c>
      <c r="J2730" s="2" t="str">
        <f>TEXT(Ecommerce_Sales[[#This Row],[Order_Date]],"mmmm")</f>
        <v>August</v>
      </c>
      <c r="K2730" s="1" t="s">
        <v>1947</v>
      </c>
      <c r="L2730" s="1" t="s">
        <v>8019</v>
      </c>
      <c r="M2730" s="1" t="s">
        <v>2247</v>
      </c>
      <c r="N2730" s="1" t="s">
        <v>1957</v>
      </c>
      <c r="O2730" s="3">
        <v>886</v>
      </c>
      <c r="P2730">
        <v>6</v>
      </c>
      <c r="Q2730" s="3">
        <v>5316</v>
      </c>
      <c r="R2730" s="1" t="s">
        <v>1958</v>
      </c>
      <c r="S2730" s="3">
        <v>561</v>
      </c>
      <c r="T2730">
        <v>4</v>
      </c>
      <c r="U2730" t="str">
        <f>IF(Ecommerce_Sales[[#This Row],[Delivery_Time_Days]]&gt;7,"Delay",IF(Ecommerce_Sales[[#This Row],[Delivery_Time_Days]] = 0,"No delivery",IF(Ecommerce_Sales[[#This Row],[Delivery_Time_Days]]&lt;=7,"On-time")))</f>
        <v>On-time</v>
      </c>
      <c r="V2730" s="7">
        <f>Ecommerce_Sales[[#This Row],[Profit]]/Ecommerce_Sales[[#This Row],[Total_Price]]</f>
        <v>0.14992475545522949</v>
      </c>
      <c r="W2730" s="3">
        <v>797</v>
      </c>
      <c r="X2730" s="3"/>
    </row>
    <row r="2731" spans="1:24" x14ac:dyDescent="0.25">
      <c r="A2731" s="1" t="s">
        <v>8020</v>
      </c>
      <c r="B2731" s="1" t="s">
        <v>413</v>
      </c>
      <c r="C2731" s="1" t="s">
        <v>414</v>
      </c>
      <c r="D2731" s="1" t="s">
        <v>3042</v>
      </c>
      <c r="E2731" s="1" t="s">
        <v>1954</v>
      </c>
      <c r="F2731" s="2">
        <v>45135</v>
      </c>
      <c r="G2731" s="2">
        <v>45476</v>
      </c>
      <c r="H2731" s="2" t="str">
        <f>TEXT(Ecommerce_Sales[[#This Row],[Order_Date]],"mmmm")</f>
        <v>July</v>
      </c>
      <c r="I2731" s="2" t="str">
        <f>TEXT(Ecommerce_Sales[[#This Row],[Order_Date]],"yyyy")</f>
        <v>2024</v>
      </c>
      <c r="J2731" s="2" t="str">
        <f>TEXT(Ecommerce_Sales[[#This Row],[Order_Date]],"mmmm")</f>
        <v>July</v>
      </c>
      <c r="K2731" s="1" t="s">
        <v>1947</v>
      </c>
      <c r="L2731" s="1" t="s">
        <v>8021</v>
      </c>
      <c r="M2731" s="1" t="s">
        <v>2026</v>
      </c>
      <c r="N2731" s="1" t="s">
        <v>1978</v>
      </c>
      <c r="O2731" s="3">
        <v>916</v>
      </c>
      <c r="P2731">
        <v>6</v>
      </c>
      <c r="Q2731" s="3">
        <v>5498</v>
      </c>
      <c r="R2731" s="1" t="s">
        <v>1958</v>
      </c>
      <c r="S2731" s="3">
        <v>577</v>
      </c>
      <c r="T2731">
        <v>8</v>
      </c>
      <c r="U2731" t="str">
        <f>IF(Ecommerce_Sales[[#This Row],[Delivery_Time_Days]]&gt;7,"Delay",IF(Ecommerce_Sales[[#This Row],[Delivery_Time_Days]] = 0,"No delivery",IF(Ecommerce_Sales[[#This Row],[Delivery_Time_Days]]&lt;=7,"On-time")))</f>
        <v>Delay</v>
      </c>
      <c r="V2731" s="7">
        <f>Ecommerce_Sales[[#This Row],[Profit]]/Ecommerce_Sales[[#This Row],[Total_Price]]</f>
        <v>0.34994543470352857</v>
      </c>
      <c r="W2731" s="3">
        <v>1924</v>
      </c>
      <c r="X2731" s="3"/>
    </row>
    <row r="2732" spans="1:24" x14ac:dyDescent="0.25">
      <c r="A2732" s="1" t="s">
        <v>8022</v>
      </c>
      <c r="B2732" s="1" t="s">
        <v>1061</v>
      </c>
      <c r="C2732" s="1" t="s">
        <v>1062</v>
      </c>
      <c r="D2732" s="1" t="s">
        <v>5237</v>
      </c>
      <c r="E2732" s="1" t="s">
        <v>1981</v>
      </c>
      <c r="F2732" s="2">
        <v>45284</v>
      </c>
      <c r="G2732" s="2">
        <v>45199</v>
      </c>
      <c r="H2732" s="2" t="str">
        <f>TEXT(Ecommerce_Sales[[#This Row],[Order_Date]],"mmmm")</f>
        <v>September</v>
      </c>
      <c r="I2732" s="2" t="str">
        <f>TEXT(Ecommerce_Sales[[#This Row],[Order_Date]],"yyyy")</f>
        <v>2023</v>
      </c>
      <c r="J2732" s="2" t="str">
        <f>TEXT(Ecommerce_Sales[[#This Row],[Order_Date]],"mmmm")</f>
        <v>September</v>
      </c>
      <c r="K2732" s="1" t="s">
        <v>1986</v>
      </c>
      <c r="L2732" s="1" t="s">
        <v>8023</v>
      </c>
      <c r="M2732" s="1" t="s">
        <v>1998</v>
      </c>
      <c r="N2732" s="1" t="s">
        <v>1973</v>
      </c>
      <c r="O2732" s="3">
        <v>110</v>
      </c>
      <c r="P2732">
        <v>1</v>
      </c>
      <c r="Q2732" s="3">
        <v>110</v>
      </c>
      <c r="R2732" s="1" t="s">
        <v>2016</v>
      </c>
      <c r="S2732" s="3">
        <v>8</v>
      </c>
      <c r="U2732" t="str">
        <f>IF(Ecommerce_Sales[[#This Row],[Delivery_Time_Days]]&gt;7,"Delay",IF(Ecommerce_Sales[[#This Row],[Delivery_Time_Days]] = 0,"No delivery",IF(Ecommerce_Sales[[#This Row],[Delivery_Time_Days]]&lt;=7,"On-time")))</f>
        <v>No delivery</v>
      </c>
      <c r="V2732" s="7">
        <f>Ecommerce_Sales[[#This Row],[Profit]]/Ecommerce_Sales[[#This Row],[Total_Price]]</f>
        <v>0.3</v>
      </c>
      <c r="W2732" s="3">
        <v>33</v>
      </c>
      <c r="X2732" s="3"/>
    </row>
    <row r="2733" spans="1:24" x14ac:dyDescent="0.25">
      <c r="A2733" s="1" t="s">
        <v>8024</v>
      </c>
      <c r="B2733" s="1" t="s">
        <v>990</v>
      </c>
      <c r="C2733" s="1" t="s">
        <v>991</v>
      </c>
      <c r="D2733" s="1" t="s">
        <v>2617</v>
      </c>
      <c r="E2733" s="1" t="s">
        <v>1996</v>
      </c>
      <c r="F2733" s="2">
        <v>45157</v>
      </c>
      <c r="G2733" s="2">
        <v>44997</v>
      </c>
      <c r="H2733" s="2" t="str">
        <f>TEXT(Ecommerce_Sales[[#This Row],[Order_Date]],"mmmm")</f>
        <v>March</v>
      </c>
      <c r="I2733" s="2" t="str">
        <f>TEXT(Ecommerce_Sales[[#This Row],[Order_Date]],"yyyy")</f>
        <v>2023</v>
      </c>
      <c r="J2733" s="2" t="str">
        <f>TEXT(Ecommerce_Sales[[#This Row],[Order_Date]],"mmmm")</f>
        <v>March</v>
      </c>
      <c r="K2733" s="1" t="s">
        <v>1986</v>
      </c>
      <c r="L2733" s="1" t="s">
        <v>8025</v>
      </c>
      <c r="M2733" s="1" t="s">
        <v>2030</v>
      </c>
      <c r="N2733" s="1" t="s">
        <v>1978</v>
      </c>
      <c r="O2733" s="3">
        <v>108</v>
      </c>
      <c r="P2733">
        <v>1</v>
      </c>
      <c r="Q2733" s="3">
        <v>108</v>
      </c>
      <c r="R2733" s="1" t="s">
        <v>1951</v>
      </c>
      <c r="S2733" s="3">
        <v>7</v>
      </c>
      <c r="U2733" t="str">
        <f>IF(Ecommerce_Sales[[#This Row],[Delivery_Time_Days]]&gt;7,"Delay",IF(Ecommerce_Sales[[#This Row],[Delivery_Time_Days]] = 0,"No delivery",IF(Ecommerce_Sales[[#This Row],[Delivery_Time_Days]]&lt;=7,"On-time")))</f>
        <v>No delivery</v>
      </c>
      <c r="V2733" s="7">
        <f>Ecommerce_Sales[[#This Row],[Profit]]/Ecommerce_Sales[[#This Row],[Total_Price]]</f>
        <v>0.35185185185185186</v>
      </c>
      <c r="W2733" s="3">
        <v>38</v>
      </c>
      <c r="X2733" s="3"/>
    </row>
    <row r="2734" spans="1:24" x14ac:dyDescent="0.25">
      <c r="A2734" s="1" t="s">
        <v>8026</v>
      </c>
      <c r="B2734" s="1" t="s">
        <v>1635</v>
      </c>
      <c r="C2734" s="1" t="s">
        <v>1636</v>
      </c>
      <c r="D2734" s="1" t="s">
        <v>2169</v>
      </c>
      <c r="E2734" s="1" t="s">
        <v>1966</v>
      </c>
      <c r="F2734" s="2">
        <v>45636</v>
      </c>
      <c r="G2734" s="2">
        <v>45165</v>
      </c>
      <c r="H2734" s="2" t="str">
        <f>TEXT(Ecommerce_Sales[[#This Row],[Order_Date]],"mmmm")</f>
        <v>August</v>
      </c>
      <c r="I2734" s="2" t="str">
        <f>TEXT(Ecommerce_Sales[[#This Row],[Order_Date]],"yyyy")</f>
        <v>2023</v>
      </c>
      <c r="J2734" s="2" t="str">
        <f>TEXT(Ecommerce_Sales[[#This Row],[Order_Date]],"mmmm")</f>
        <v>August</v>
      </c>
      <c r="K2734" s="1" t="s">
        <v>1992</v>
      </c>
      <c r="L2734" s="1" t="s">
        <v>8027</v>
      </c>
      <c r="M2734" s="1" t="s">
        <v>2002</v>
      </c>
      <c r="N2734" s="1" t="s">
        <v>1989</v>
      </c>
      <c r="O2734" s="3">
        <v>339</v>
      </c>
      <c r="P2734">
        <v>1</v>
      </c>
      <c r="Q2734" s="3">
        <v>339</v>
      </c>
      <c r="R2734" s="1" t="s">
        <v>1958</v>
      </c>
      <c r="S2734" s="3">
        <v>40</v>
      </c>
      <c r="U2734" t="str">
        <f>IF(Ecommerce_Sales[[#This Row],[Delivery_Time_Days]]&gt;7,"Delay",IF(Ecommerce_Sales[[#This Row],[Delivery_Time_Days]] = 0,"No delivery",IF(Ecommerce_Sales[[#This Row],[Delivery_Time_Days]]&lt;=7,"On-time")))</f>
        <v>No delivery</v>
      </c>
      <c r="V2734" s="7">
        <f>Ecommerce_Sales[[#This Row],[Profit]]/Ecommerce_Sales[[#This Row],[Total_Price]]</f>
        <v>0.25073746312684364</v>
      </c>
      <c r="W2734" s="3">
        <v>85</v>
      </c>
      <c r="X2734" s="3"/>
    </row>
    <row r="2735" spans="1:24" x14ac:dyDescent="0.25">
      <c r="A2735" s="1" t="s">
        <v>8028</v>
      </c>
      <c r="B2735" s="1" t="s">
        <v>689</v>
      </c>
      <c r="C2735" s="1" t="s">
        <v>1123</v>
      </c>
      <c r="D2735" s="1" t="s">
        <v>5513</v>
      </c>
      <c r="E2735" s="1" t="s">
        <v>1961</v>
      </c>
      <c r="F2735" s="2">
        <v>45579</v>
      </c>
      <c r="G2735" s="2">
        <v>44960</v>
      </c>
      <c r="H2735" s="2" t="str">
        <f>TEXT(Ecommerce_Sales[[#This Row],[Order_Date]],"mmmm")</f>
        <v>February</v>
      </c>
      <c r="I2735" s="2" t="str">
        <f>TEXT(Ecommerce_Sales[[#This Row],[Order_Date]],"yyyy")</f>
        <v>2023</v>
      </c>
      <c r="J2735" s="2" t="str">
        <f>TEXT(Ecommerce_Sales[[#This Row],[Order_Date]],"mmmm")</f>
        <v>February</v>
      </c>
      <c r="K2735" s="1" t="s">
        <v>1947</v>
      </c>
      <c r="L2735" s="1" t="s">
        <v>8029</v>
      </c>
      <c r="M2735" s="1" t="s">
        <v>1949</v>
      </c>
      <c r="N2735" s="1" t="s">
        <v>1950</v>
      </c>
      <c r="O2735" s="3">
        <v>720</v>
      </c>
      <c r="P2735">
        <v>1</v>
      </c>
      <c r="Q2735" s="3">
        <v>720</v>
      </c>
      <c r="R2735" s="1" t="s">
        <v>2008</v>
      </c>
      <c r="S2735" s="3">
        <v>64</v>
      </c>
      <c r="T2735">
        <v>10</v>
      </c>
      <c r="U2735" t="str">
        <f>IF(Ecommerce_Sales[[#This Row],[Delivery_Time_Days]]&gt;7,"Delay",IF(Ecommerce_Sales[[#This Row],[Delivery_Time_Days]] = 0,"No delivery",IF(Ecommerce_Sales[[#This Row],[Delivery_Time_Days]]&lt;=7,"On-time")))</f>
        <v>Delay</v>
      </c>
      <c r="V2735" s="7">
        <f>Ecommerce_Sales[[#This Row],[Profit]]/Ecommerce_Sales[[#This Row],[Total_Price]]</f>
        <v>0.4</v>
      </c>
      <c r="W2735" s="3">
        <v>288</v>
      </c>
      <c r="X2735" s="3"/>
    </row>
    <row r="2736" spans="1:24" x14ac:dyDescent="0.25">
      <c r="A2736" s="1" t="s">
        <v>8030</v>
      </c>
      <c r="B2736" s="1" t="s">
        <v>1232</v>
      </c>
      <c r="C2736" s="1" t="s">
        <v>1233</v>
      </c>
      <c r="D2736" s="1" t="s">
        <v>2052</v>
      </c>
      <c r="E2736" s="1" t="s">
        <v>1961</v>
      </c>
      <c r="F2736" s="2">
        <v>45272</v>
      </c>
      <c r="G2736" s="2">
        <v>45045</v>
      </c>
      <c r="H2736" s="2" t="str">
        <f>TEXT(Ecommerce_Sales[[#This Row],[Order_Date]],"mmmm")</f>
        <v>April</v>
      </c>
      <c r="I2736" s="2" t="str">
        <f>TEXT(Ecommerce_Sales[[#This Row],[Order_Date]],"yyyy")</f>
        <v>2023</v>
      </c>
      <c r="J2736" s="2" t="str">
        <f>TEXT(Ecommerce_Sales[[#This Row],[Order_Date]],"mmmm")</f>
        <v>April</v>
      </c>
      <c r="K2736" s="1" t="s">
        <v>1947</v>
      </c>
      <c r="L2736" s="1" t="s">
        <v>8031</v>
      </c>
      <c r="M2736" s="1" t="s">
        <v>2054</v>
      </c>
      <c r="N2736" s="1" t="s">
        <v>1957</v>
      </c>
      <c r="O2736" s="3">
        <v>984</v>
      </c>
      <c r="P2736">
        <v>5</v>
      </c>
      <c r="Q2736" s="3">
        <v>4922</v>
      </c>
      <c r="R2736" s="1" t="s">
        <v>1951</v>
      </c>
      <c r="S2736" s="3">
        <v>738</v>
      </c>
      <c r="T2736">
        <v>8</v>
      </c>
      <c r="U2736" t="str">
        <f>IF(Ecommerce_Sales[[#This Row],[Delivery_Time_Days]]&gt;7,"Delay",IF(Ecommerce_Sales[[#This Row],[Delivery_Time_Days]] = 0,"No delivery",IF(Ecommerce_Sales[[#This Row],[Delivery_Time_Days]]&lt;=7,"On-time")))</f>
        <v>Delay</v>
      </c>
      <c r="V2736" s="7">
        <f>Ecommerce_Sales[[#This Row],[Profit]]/Ecommerce_Sales[[#This Row],[Total_Price]]</f>
        <v>0.14993904916700529</v>
      </c>
      <c r="W2736" s="3">
        <v>738</v>
      </c>
      <c r="X2736" s="3"/>
    </row>
    <row r="2737" spans="1:24" x14ac:dyDescent="0.25">
      <c r="A2737" s="1" t="s">
        <v>8032</v>
      </c>
      <c r="B2737" s="1" t="s">
        <v>680</v>
      </c>
      <c r="C2737" s="1" t="s">
        <v>681</v>
      </c>
      <c r="D2737" s="1" t="s">
        <v>3229</v>
      </c>
      <c r="E2737" s="1" t="s">
        <v>1946</v>
      </c>
      <c r="F2737" s="2">
        <v>45521</v>
      </c>
      <c r="G2737" s="2">
        <v>44965</v>
      </c>
      <c r="H2737" s="2" t="str">
        <f>TEXT(Ecommerce_Sales[[#This Row],[Order_Date]],"mmmm")</f>
        <v>February</v>
      </c>
      <c r="I2737" s="2" t="str">
        <f>TEXT(Ecommerce_Sales[[#This Row],[Order_Date]],"yyyy")</f>
        <v>2023</v>
      </c>
      <c r="J2737" s="2" t="str">
        <f>TEXT(Ecommerce_Sales[[#This Row],[Order_Date]],"mmmm")</f>
        <v>February</v>
      </c>
      <c r="K2737" s="1" t="s">
        <v>1947</v>
      </c>
      <c r="L2737" s="1" t="s">
        <v>8033</v>
      </c>
      <c r="M2737" s="1" t="s">
        <v>2047</v>
      </c>
      <c r="N2737" s="1" t="s">
        <v>1989</v>
      </c>
      <c r="O2737" s="3">
        <v>517</v>
      </c>
      <c r="P2737">
        <v>1</v>
      </c>
      <c r="Q2737" s="3">
        <v>517</v>
      </c>
      <c r="R2737" s="1" t="s">
        <v>1951</v>
      </c>
      <c r="S2737" s="3">
        <v>66</v>
      </c>
      <c r="T2737">
        <v>9</v>
      </c>
      <c r="U2737" t="str">
        <f>IF(Ecommerce_Sales[[#This Row],[Delivery_Time_Days]]&gt;7,"Delay",IF(Ecommerce_Sales[[#This Row],[Delivery_Time_Days]] = 0,"No delivery",IF(Ecommerce_Sales[[#This Row],[Delivery_Time_Days]]&lt;=7,"On-time")))</f>
        <v>Delay</v>
      </c>
      <c r="V2737" s="7">
        <f>Ecommerce_Sales[[#This Row],[Profit]]/Ecommerce_Sales[[#This Row],[Total_Price]]</f>
        <v>0.2495164410058027</v>
      </c>
      <c r="W2737" s="3">
        <v>129</v>
      </c>
      <c r="X2737" s="3"/>
    </row>
    <row r="2738" spans="1:24" x14ac:dyDescent="0.25">
      <c r="A2738" s="1" t="s">
        <v>8034</v>
      </c>
      <c r="B2738" s="1" t="s">
        <v>398</v>
      </c>
      <c r="C2738" s="1" t="s">
        <v>399</v>
      </c>
      <c r="D2738" s="1" t="s">
        <v>2152</v>
      </c>
      <c r="E2738" s="1" t="s">
        <v>1961</v>
      </c>
      <c r="F2738" s="2">
        <v>44980</v>
      </c>
      <c r="G2738" s="2">
        <v>45076</v>
      </c>
      <c r="H2738" s="2" t="str">
        <f>TEXT(Ecommerce_Sales[[#This Row],[Order_Date]],"mmmm")</f>
        <v>May</v>
      </c>
      <c r="I2738" s="2" t="str">
        <f>TEXT(Ecommerce_Sales[[#This Row],[Order_Date]],"yyyy")</f>
        <v>2023</v>
      </c>
      <c r="J2738" s="2" t="str">
        <f>TEXT(Ecommerce_Sales[[#This Row],[Order_Date]],"mmmm")</f>
        <v>May</v>
      </c>
      <c r="K2738" s="1" t="s">
        <v>1947</v>
      </c>
      <c r="L2738" s="1" t="s">
        <v>7021</v>
      </c>
      <c r="M2738" s="1" t="s">
        <v>1956</v>
      </c>
      <c r="N2738" s="1" t="s">
        <v>1957</v>
      </c>
      <c r="O2738" s="3">
        <v>1060</v>
      </c>
      <c r="P2738">
        <v>5</v>
      </c>
      <c r="Q2738" s="3">
        <v>5300</v>
      </c>
      <c r="R2738" s="1" t="s">
        <v>1951</v>
      </c>
      <c r="S2738" s="3">
        <v>716</v>
      </c>
      <c r="T2738">
        <v>9</v>
      </c>
      <c r="U2738" t="str">
        <f>IF(Ecommerce_Sales[[#This Row],[Delivery_Time_Days]]&gt;7,"Delay",IF(Ecommerce_Sales[[#This Row],[Delivery_Time_Days]] = 0,"No delivery",IF(Ecommerce_Sales[[#This Row],[Delivery_Time_Days]]&lt;=7,"On-time")))</f>
        <v>Delay</v>
      </c>
      <c r="V2738" s="7">
        <f>Ecommerce_Sales[[#This Row],[Profit]]/Ecommerce_Sales[[#This Row],[Total_Price]]</f>
        <v>0.15</v>
      </c>
      <c r="W2738" s="3">
        <v>795</v>
      </c>
      <c r="X2738" s="3"/>
    </row>
    <row r="2739" spans="1:24" x14ac:dyDescent="0.25">
      <c r="A2739" s="1" t="s">
        <v>8035</v>
      </c>
      <c r="B2739" s="1" t="s">
        <v>1363</v>
      </c>
      <c r="C2739" s="1" t="s">
        <v>1330</v>
      </c>
      <c r="D2739" s="1" t="s">
        <v>4583</v>
      </c>
      <c r="E2739" s="1" t="s">
        <v>1961</v>
      </c>
      <c r="F2739" s="2">
        <v>45353</v>
      </c>
      <c r="G2739" s="2">
        <v>45357</v>
      </c>
      <c r="H2739" s="2" t="str">
        <f>TEXT(Ecommerce_Sales[[#This Row],[Order_Date]],"mmmm")</f>
        <v>March</v>
      </c>
      <c r="I2739" s="2" t="str">
        <f>TEXT(Ecommerce_Sales[[#This Row],[Order_Date]],"yyyy")</f>
        <v>2024</v>
      </c>
      <c r="J2739" s="2" t="str">
        <f>TEXT(Ecommerce_Sales[[#This Row],[Order_Date]],"mmmm")</f>
        <v>March</v>
      </c>
      <c r="K2739" s="1" t="s">
        <v>1947</v>
      </c>
      <c r="L2739" s="1" t="s">
        <v>8036</v>
      </c>
      <c r="M2739" s="1" t="s">
        <v>2079</v>
      </c>
      <c r="N2739" s="1" t="s">
        <v>1973</v>
      </c>
      <c r="O2739" s="3">
        <v>697</v>
      </c>
      <c r="P2739">
        <v>5</v>
      </c>
      <c r="Q2739" s="3">
        <v>3484</v>
      </c>
      <c r="R2739" s="1" t="s">
        <v>1951</v>
      </c>
      <c r="S2739" s="3">
        <v>504</v>
      </c>
      <c r="T2739">
        <v>5</v>
      </c>
      <c r="U2739" t="str">
        <f>IF(Ecommerce_Sales[[#This Row],[Delivery_Time_Days]]&gt;7,"Delay",IF(Ecommerce_Sales[[#This Row],[Delivery_Time_Days]] = 0,"No delivery",IF(Ecommerce_Sales[[#This Row],[Delivery_Time_Days]]&lt;=7,"On-time")))</f>
        <v>On-time</v>
      </c>
      <c r="V2739" s="7">
        <f>Ecommerce_Sales[[#This Row],[Profit]]/Ecommerce_Sales[[#This Row],[Total_Price]]</f>
        <v>0.2999425947187141</v>
      </c>
      <c r="W2739" s="3">
        <v>1045</v>
      </c>
      <c r="X2739" s="3"/>
    </row>
    <row r="2740" spans="1:24" x14ac:dyDescent="0.25">
      <c r="A2740" s="1" t="s">
        <v>8037</v>
      </c>
      <c r="B2740" s="1" t="s">
        <v>1347</v>
      </c>
      <c r="C2740" s="1" t="s">
        <v>1348</v>
      </c>
      <c r="D2740" s="1" t="s">
        <v>7430</v>
      </c>
      <c r="E2740" s="1" t="s">
        <v>1954</v>
      </c>
      <c r="F2740" s="2">
        <v>45003</v>
      </c>
      <c r="G2740" s="2">
        <v>45307</v>
      </c>
      <c r="H2740" s="2" t="str">
        <f>TEXT(Ecommerce_Sales[[#This Row],[Order_Date]],"mmmm")</f>
        <v>January</v>
      </c>
      <c r="I2740" s="2" t="str">
        <f>TEXT(Ecommerce_Sales[[#This Row],[Order_Date]],"yyyy")</f>
        <v>2024</v>
      </c>
      <c r="J2740" s="2" t="str">
        <f>TEXT(Ecommerce_Sales[[#This Row],[Order_Date]],"mmmm")</f>
        <v>January</v>
      </c>
      <c r="K2740" s="1" t="s">
        <v>1947</v>
      </c>
      <c r="L2740" s="1" t="s">
        <v>4669</v>
      </c>
      <c r="M2740" s="1" t="s">
        <v>1972</v>
      </c>
      <c r="N2740" s="1" t="s">
        <v>1973</v>
      </c>
      <c r="O2740" s="3">
        <v>437</v>
      </c>
      <c r="P2740">
        <v>3</v>
      </c>
      <c r="Q2740" s="3">
        <v>1311</v>
      </c>
      <c r="R2740" s="1" t="s">
        <v>1958</v>
      </c>
      <c r="S2740" s="3">
        <v>75</v>
      </c>
      <c r="T2740">
        <v>6</v>
      </c>
      <c r="U2740" t="str">
        <f>IF(Ecommerce_Sales[[#This Row],[Delivery_Time_Days]]&gt;7,"Delay",IF(Ecommerce_Sales[[#This Row],[Delivery_Time_Days]] = 0,"No delivery",IF(Ecommerce_Sales[[#This Row],[Delivery_Time_Days]]&lt;=7,"On-time")))</f>
        <v>On-time</v>
      </c>
      <c r="V2740" s="7">
        <f>Ecommerce_Sales[[#This Row],[Profit]]/Ecommerce_Sales[[#This Row],[Total_Price]]</f>
        <v>0.2997711670480549</v>
      </c>
      <c r="W2740" s="3">
        <v>393</v>
      </c>
      <c r="X2740" s="3"/>
    </row>
    <row r="2741" spans="1:24" x14ac:dyDescent="0.25">
      <c r="A2741" s="1" t="s">
        <v>8038</v>
      </c>
      <c r="B2741" s="1" t="s">
        <v>998</v>
      </c>
      <c r="C2741" s="1" t="s">
        <v>999</v>
      </c>
      <c r="D2741" s="1" t="s">
        <v>6012</v>
      </c>
      <c r="E2741" s="1" t="s">
        <v>1981</v>
      </c>
      <c r="F2741" s="2">
        <v>45210</v>
      </c>
      <c r="G2741" s="2">
        <v>45269</v>
      </c>
      <c r="H2741" s="2" t="str">
        <f>TEXT(Ecommerce_Sales[[#This Row],[Order_Date]],"mmmm")</f>
        <v>December</v>
      </c>
      <c r="I2741" s="2" t="str">
        <f>TEXT(Ecommerce_Sales[[#This Row],[Order_Date]],"yyyy")</f>
        <v>2023</v>
      </c>
      <c r="J2741" s="2" t="str">
        <f>TEXT(Ecommerce_Sales[[#This Row],[Order_Date]],"mmmm")</f>
        <v>December</v>
      </c>
      <c r="K2741" s="1" t="s">
        <v>1947</v>
      </c>
      <c r="L2741" s="1" t="s">
        <v>8039</v>
      </c>
      <c r="M2741" s="1" t="s">
        <v>2079</v>
      </c>
      <c r="N2741" s="1" t="s">
        <v>1973</v>
      </c>
      <c r="O2741" s="3">
        <v>171</v>
      </c>
      <c r="P2741">
        <v>2</v>
      </c>
      <c r="Q2741" s="3">
        <v>342</v>
      </c>
      <c r="R2741" s="1" t="s">
        <v>1951</v>
      </c>
      <c r="S2741" s="3">
        <v>36</v>
      </c>
      <c r="T2741">
        <v>6</v>
      </c>
      <c r="U2741" t="str">
        <f>IF(Ecommerce_Sales[[#This Row],[Delivery_Time_Days]]&gt;7,"Delay",IF(Ecommerce_Sales[[#This Row],[Delivery_Time_Days]] = 0,"No delivery",IF(Ecommerce_Sales[[#This Row],[Delivery_Time_Days]]&lt;=7,"On-time")))</f>
        <v>On-time</v>
      </c>
      <c r="V2741" s="7">
        <f>Ecommerce_Sales[[#This Row],[Profit]]/Ecommerce_Sales[[#This Row],[Total_Price]]</f>
        <v>0.30116959064327486</v>
      </c>
      <c r="W2741" s="3">
        <v>103</v>
      </c>
      <c r="X2741" s="3"/>
    </row>
    <row r="2742" spans="1:24" x14ac:dyDescent="0.25">
      <c r="A2742" s="1" t="s">
        <v>8040</v>
      </c>
      <c r="B2742" s="1" t="s">
        <v>1410</v>
      </c>
      <c r="C2742" s="1" t="s">
        <v>1411</v>
      </c>
      <c r="D2742" s="1" t="s">
        <v>3380</v>
      </c>
      <c r="E2742" s="1" t="s">
        <v>1981</v>
      </c>
      <c r="F2742" s="2">
        <v>45028</v>
      </c>
      <c r="G2742" s="2">
        <v>45450</v>
      </c>
      <c r="H2742" s="2" t="str">
        <f>TEXT(Ecommerce_Sales[[#This Row],[Order_Date]],"mmmm")</f>
        <v>June</v>
      </c>
      <c r="I2742" s="2" t="str">
        <f>TEXT(Ecommerce_Sales[[#This Row],[Order_Date]],"yyyy")</f>
        <v>2024</v>
      </c>
      <c r="J2742" s="2" t="str">
        <f>TEXT(Ecommerce_Sales[[#This Row],[Order_Date]],"mmmm")</f>
        <v>June</v>
      </c>
      <c r="K2742" s="1" t="s">
        <v>1947</v>
      </c>
      <c r="L2742" s="1" t="s">
        <v>6237</v>
      </c>
      <c r="M2742" s="1" t="s">
        <v>2247</v>
      </c>
      <c r="N2742" s="1" t="s">
        <v>1957</v>
      </c>
      <c r="O2742" s="3">
        <v>789</v>
      </c>
      <c r="P2742">
        <v>6</v>
      </c>
      <c r="Q2742" s="3">
        <v>4733</v>
      </c>
      <c r="R2742" s="1" t="s">
        <v>1958</v>
      </c>
      <c r="S2742" s="3">
        <v>438</v>
      </c>
      <c r="T2742">
        <v>9</v>
      </c>
      <c r="U2742" t="str">
        <f>IF(Ecommerce_Sales[[#This Row],[Delivery_Time_Days]]&gt;7,"Delay",IF(Ecommerce_Sales[[#This Row],[Delivery_Time_Days]] = 0,"No delivery",IF(Ecommerce_Sales[[#This Row],[Delivery_Time_Days]]&lt;=7,"On-time")))</f>
        <v>Delay</v>
      </c>
      <c r="V2742" s="7">
        <f>Ecommerce_Sales[[#This Row],[Profit]]/Ecommerce_Sales[[#This Row],[Total_Price]]</f>
        <v>0.15001056412423411</v>
      </c>
      <c r="W2742" s="3">
        <v>710</v>
      </c>
      <c r="X2742" s="3"/>
    </row>
    <row r="2743" spans="1:24" x14ac:dyDescent="0.25">
      <c r="A2743" s="1" t="s">
        <v>8041</v>
      </c>
      <c r="B2743" s="1" t="s">
        <v>470</v>
      </c>
      <c r="C2743" s="1" t="s">
        <v>1301</v>
      </c>
      <c r="D2743" s="1" t="s">
        <v>4372</v>
      </c>
      <c r="E2743" s="1" t="s">
        <v>1996</v>
      </c>
      <c r="F2743" s="2">
        <v>45500</v>
      </c>
      <c r="G2743" s="2">
        <v>45528</v>
      </c>
      <c r="H2743" s="2" t="str">
        <f>TEXT(Ecommerce_Sales[[#This Row],[Order_Date]],"mmmm")</f>
        <v>August</v>
      </c>
      <c r="I2743" s="2" t="str">
        <f>TEXT(Ecommerce_Sales[[#This Row],[Order_Date]],"yyyy")</f>
        <v>2024</v>
      </c>
      <c r="J2743" s="2" t="str">
        <f>TEXT(Ecommerce_Sales[[#This Row],[Order_Date]],"mmmm")</f>
        <v>August</v>
      </c>
      <c r="K2743" s="1" t="s">
        <v>1947</v>
      </c>
      <c r="L2743" s="1" t="s">
        <v>8042</v>
      </c>
      <c r="M2743" s="1" t="s">
        <v>2247</v>
      </c>
      <c r="N2743" s="1" t="s">
        <v>1957</v>
      </c>
      <c r="O2743" s="3">
        <v>356</v>
      </c>
      <c r="P2743">
        <v>5</v>
      </c>
      <c r="Q2743" s="3">
        <v>1780</v>
      </c>
      <c r="R2743" s="1" t="s">
        <v>1951</v>
      </c>
      <c r="S2743" s="3">
        <v>176</v>
      </c>
      <c r="T2743">
        <v>7</v>
      </c>
      <c r="U2743" t="str">
        <f>IF(Ecommerce_Sales[[#This Row],[Delivery_Time_Days]]&gt;7,"Delay",IF(Ecommerce_Sales[[#This Row],[Delivery_Time_Days]] = 0,"No delivery",IF(Ecommerce_Sales[[#This Row],[Delivery_Time_Days]]&lt;=7,"On-time")))</f>
        <v>On-time</v>
      </c>
      <c r="V2743" s="7">
        <f>Ecommerce_Sales[[#This Row],[Profit]]/Ecommerce_Sales[[#This Row],[Total_Price]]</f>
        <v>0.15</v>
      </c>
      <c r="W2743" s="3">
        <v>267</v>
      </c>
      <c r="X2743" s="3"/>
    </row>
    <row r="2744" spans="1:24" x14ac:dyDescent="0.25">
      <c r="A2744" s="1" t="s">
        <v>8043</v>
      </c>
      <c r="B2744" s="1" t="s">
        <v>1361</v>
      </c>
      <c r="C2744" s="1" t="s">
        <v>1362</v>
      </c>
      <c r="D2744" s="1" t="s">
        <v>8044</v>
      </c>
      <c r="E2744" s="1" t="s">
        <v>1981</v>
      </c>
      <c r="F2744" s="2">
        <v>45596</v>
      </c>
      <c r="G2744" s="2">
        <v>44972</v>
      </c>
      <c r="H2744" s="2" t="str">
        <f>TEXT(Ecommerce_Sales[[#This Row],[Order_Date]],"mmmm")</f>
        <v>February</v>
      </c>
      <c r="I2744" s="2" t="str">
        <f>TEXT(Ecommerce_Sales[[#This Row],[Order_Date]],"yyyy")</f>
        <v>2023</v>
      </c>
      <c r="J2744" s="2" t="str">
        <f>TEXT(Ecommerce_Sales[[#This Row],[Order_Date]],"mmmm")</f>
        <v>February</v>
      </c>
      <c r="K2744" s="1" t="s">
        <v>1947</v>
      </c>
      <c r="L2744" s="1" t="s">
        <v>8045</v>
      </c>
      <c r="M2744" s="1" t="s">
        <v>1956</v>
      </c>
      <c r="N2744" s="1" t="s">
        <v>1957</v>
      </c>
      <c r="O2744" s="3">
        <v>651</v>
      </c>
      <c r="P2744">
        <v>1</v>
      </c>
      <c r="Q2744" s="3">
        <v>651</v>
      </c>
      <c r="R2744" s="1" t="s">
        <v>1958</v>
      </c>
      <c r="S2744" s="3">
        <v>76</v>
      </c>
      <c r="T2744">
        <v>2</v>
      </c>
      <c r="U2744" t="str">
        <f>IF(Ecommerce_Sales[[#This Row],[Delivery_Time_Days]]&gt;7,"Delay",IF(Ecommerce_Sales[[#This Row],[Delivery_Time_Days]] = 0,"No delivery",IF(Ecommerce_Sales[[#This Row],[Delivery_Time_Days]]&lt;=7,"On-time")))</f>
        <v>On-time</v>
      </c>
      <c r="V2744" s="7">
        <f>Ecommerce_Sales[[#This Row],[Profit]]/Ecommerce_Sales[[#This Row],[Total_Price]]</f>
        <v>0.15053763440860216</v>
      </c>
      <c r="W2744" s="3">
        <v>98</v>
      </c>
      <c r="X2744" s="3"/>
    </row>
    <row r="2745" spans="1:24" x14ac:dyDescent="0.25">
      <c r="A2745" s="1" t="s">
        <v>8046</v>
      </c>
      <c r="B2745" s="1" t="s">
        <v>1516</v>
      </c>
      <c r="C2745" s="1" t="s">
        <v>1517</v>
      </c>
      <c r="D2745" s="1" t="s">
        <v>5758</v>
      </c>
      <c r="E2745" s="1" t="s">
        <v>1954</v>
      </c>
      <c r="F2745" s="2">
        <v>45276</v>
      </c>
      <c r="G2745" s="2">
        <v>45470</v>
      </c>
      <c r="H2745" s="2" t="str">
        <f>TEXT(Ecommerce_Sales[[#This Row],[Order_Date]],"mmmm")</f>
        <v>June</v>
      </c>
      <c r="I2745" s="2" t="str">
        <f>TEXT(Ecommerce_Sales[[#This Row],[Order_Date]],"yyyy")</f>
        <v>2024</v>
      </c>
      <c r="J2745" s="2" t="str">
        <f>TEXT(Ecommerce_Sales[[#This Row],[Order_Date]],"mmmm")</f>
        <v>June</v>
      </c>
      <c r="K2745" s="1" t="s">
        <v>1947</v>
      </c>
      <c r="L2745" s="1" t="s">
        <v>8047</v>
      </c>
      <c r="M2745" s="1" t="s">
        <v>1977</v>
      </c>
      <c r="N2745" s="1" t="s">
        <v>1978</v>
      </c>
      <c r="O2745" s="3">
        <v>547</v>
      </c>
      <c r="P2745">
        <v>1</v>
      </c>
      <c r="Q2745" s="3">
        <v>547</v>
      </c>
      <c r="R2745" s="1" t="s">
        <v>2008</v>
      </c>
      <c r="S2745" s="3">
        <v>74</v>
      </c>
      <c r="T2745">
        <v>10</v>
      </c>
      <c r="U2745" t="str">
        <f>IF(Ecommerce_Sales[[#This Row],[Delivery_Time_Days]]&gt;7,"Delay",IF(Ecommerce_Sales[[#This Row],[Delivery_Time_Days]] = 0,"No delivery",IF(Ecommerce_Sales[[#This Row],[Delivery_Time_Days]]&lt;=7,"On-time")))</f>
        <v>Delay</v>
      </c>
      <c r="V2745" s="7">
        <f>Ecommerce_Sales[[#This Row],[Profit]]/Ecommerce_Sales[[#This Row],[Total_Price]]</f>
        <v>0.34917733089579522</v>
      </c>
      <c r="W2745" s="3">
        <v>191</v>
      </c>
      <c r="X2745" s="3"/>
    </row>
    <row r="2746" spans="1:24" x14ac:dyDescent="0.25">
      <c r="A2746" s="1" t="s">
        <v>8048</v>
      </c>
      <c r="B2746" s="1" t="s">
        <v>248</v>
      </c>
      <c r="C2746" s="1" t="s">
        <v>626</v>
      </c>
      <c r="D2746" s="1" t="s">
        <v>2413</v>
      </c>
      <c r="E2746" s="1" t="s">
        <v>1954</v>
      </c>
      <c r="F2746" s="2">
        <v>45116</v>
      </c>
      <c r="G2746" s="2">
        <v>45616</v>
      </c>
      <c r="H2746" s="2" t="str">
        <f>TEXT(Ecommerce_Sales[[#This Row],[Order_Date]],"mmmm")</f>
        <v>November</v>
      </c>
      <c r="I2746" s="2" t="str">
        <f>TEXT(Ecommerce_Sales[[#This Row],[Order_Date]],"yyyy")</f>
        <v>2024</v>
      </c>
      <c r="J2746" s="2" t="str">
        <f>TEXT(Ecommerce_Sales[[#This Row],[Order_Date]],"mmmm")</f>
        <v>November</v>
      </c>
      <c r="K2746" s="1" t="s">
        <v>1947</v>
      </c>
      <c r="L2746" s="1" t="s">
        <v>8049</v>
      </c>
      <c r="M2746" s="1" t="s">
        <v>2065</v>
      </c>
      <c r="N2746" s="1" t="s">
        <v>1978</v>
      </c>
      <c r="O2746" s="3">
        <v>573</v>
      </c>
      <c r="P2746">
        <v>4</v>
      </c>
      <c r="Q2746" s="3">
        <v>2294</v>
      </c>
      <c r="R2746" s="1" t="s">
        <v>2008</v>
      </c>
      <c r="S2746" s="3">
        <v>289</v>
      </c>
      <c r="T2746">
        <v>3</v>
      </c>
      <c r="U2746" t="str">
        <f>IF(Ecommerce_Sales[[#This Row],[Delivery_Time_Days]]&gt;7,"Delay",IF(Ecommerce_Sales[[#This Row],[Delivery_Time_Days]] = 0,"No delivery",IF(Ecommerce_Sales[[#This Row],[Delivery_Time_Days]]&lt;=7,"On-time")))</f>
        <v>On-time</v>
      </c>
      <c r="V2746" s="7">
        <f>Ecommerce_Sales[[#This Row],[Profit]]/Ecommerce_Sales[[#This Row],[Total_Price]]</f>
        <v>0.35004359197907586</v>
      </c>
      <c r="W2746" s="3">
        <v>803</v>
      </c>
      <c r="X2746" s="3"/>
    </row>
    <row r="2747" spans="1:24" x14ac:dyDescent="0.25">
      <c r="A2747" s="1" t="s">
        <v>8050</v>
      </c>
      <c r="B2747" s="1" t="s">
        <v>1345</v>
      </c>
      <c r="C2747" s="1" t="s">
        <v>1346</v>
      </c>
      <c r="D2747" s="1" t="s">
        <v>5388</v>
      </c>
      <c r="E2747" s="1" t="s">
        <v>1966</v>
      </c>
      <c r="F2747" s="2">
        <v>45042</v>
      </c>
      <c r="G2747" s="2">
        <v>45274</v>
      </c>
      <c r="H2747" s="2" t="str">
        <f>TEXT(Ecommerce_Sales[[#This Row],[Order_Date]],"mmmm")</f>
        <v>December</v>
      </c>
      <c r="I2747" s="2" t="str">
        <f>TEXT(Ecommerce_Sales[[#This Row],[Order_Date]],"yyyy")</f>
        <v>2023</v>
      </c>
      <c r="J2747" s="2" t="str">
        <f>TEXT(Ecommerce_Sales[[#This Row],[Order_Date]],"mmmm")</f>
        <v>December</v>
      </c>
      <c r="K2747" s="1" t="s">
        <v>1947</v>
      </c>
      <c r="L2747" s="1" t="s">
        <v>8051</v>
      </c>
      <c r="M2747" s="1" t="s">
        <v>2065</v>
      </c>
      <c r="N2747" s="1" t="s">
        <v>1978</v>
      </c>
      <c r="O2747" s="3">
        <v>874</v>
      </c>
      <c r="P2747">
        <v>6</v>
      </c>
      <c r="Q2747" s="3">
        <v>5245</v>
      </c>
      <c r="R2747" s="1" t="s">
        <v>1958</v>
      </c>
      <c r="S2747" s="3">
        <v>765</v>
      </c>
      <c r="T2747">
        <v>5</v>
      </c>
      <c r="U2747" t="str">
        <f>IF(Ecommerce_Sales[[#This Row],[Delivery_Time_Days]]&gt;7,"Delay",IF(Ecommerce_Sales[[#This Row],[Delivery_Time_Days]] = 0,"No delivery",IF(Ecommerce_Sales[[#This Row],[Delivery_Time_Days]]&lt;=7,"On-time")))</f>
        <v>On-time</v>
      </c>
      <c r="V2747" s="7">
        <f>Ecommerce_Sales[[#This Row],[Profit]]/Ecommerce_Sales[[#This Row],[Total_Price]]</f>
        <v>0.35004766444232605</v>
      </c>
      <c r="W2747" s="3">
        <v>1836</v>
      </c>
      <c r="X2747" s="3"/>
    </row>
    <row r="2748" spans="1:24" x14ac:dyDescent="0.25">
      <c r="A2748" s="1" t="s">
        <v>8052</v>
      </c>
      <c r="B2748" s="1" t="s">
        <v>892</v>
      </c>
      <c r="C2748" s="1" t="s">
        <v>893</v>
      </c>
      <c r="D2748" s="1" t="s">
        <v>2466</v>
      </c>
      <c r="E2748" s="1" t="s">
        <v>1961</v>
      </c>
      <c r="F2748" s="2">
        <v>45581</v>
      </c>
      <c r="G2748" s="2">
        <v>45352</v>
      </c>
      <c r="H2748" s="2" t="str">
        <f>TEXT(Ecommerce_Sales[[#This Row],[Order_Date]],"mmmm")</f>
        <v>March</v>
      </c>
      <c r="I2748" s="2" t="str">
        <f>TEXT(Ecommerce_Sales[[#This Row],[Order_Date]],"yyyy")</f>
        <v>2024</v>
      </c>
      <c r="J2748" s="2" t="str">
        <f>TEXT(Ecommerce_Sales[[#This Row],[Order_Date]],"mmmm")</f>
        <v>March</v>
      </c>
      <c r="K2748" s="1" t="s">
        <v>1986</v>
      </c>
      <c r="L2748" s="1" t="s">
        <v>8053</v>
      </c>
      <c r="M2748" s="1" t="s">
        <v>1956</v>
      </c>
      <c r="N2748" s="1" t="s">
        <v>1957</v>
      </c>
      <c r="O2748" s="3">
        <v>780</v>
      </c>
      <c r="P2748">
        <v>5</v>
      </c>
      <c r="Q2748" s="3">
        <v>3899</v>
      </c>
      <c r="R2748" s="1" t="s">
        <v>1958</v>
      </c>
      <c r="S2748" s="3">
        <v>218</v>
      </c>
      <c r="U2748" t="str">
        <f>IF(Ecommerce_Sales[[#This Row],[Delivery_Time_Days]]&gt;7,"Delay",IF(Ecommerce_Sales[[#This Row],[Delivery_Time_Days]] = 0,"No delivery",IF(Ecommerce_Sales[[#This Row],[Delivery_Time_Days]]&lt;=7,"On-time")))</f>
        <v>No delivery</v>
      </c>
      <c r="V2748" s="7">
        <f>Ecommerce_Sales[[#This Row],[Profit]]/Ecommerce_Sales[[#This Row],[Total_Price]]</f>
        <v>0.15003847140292384</v>
      </c>
      <c r="W2748" s="3">
        <v>585</v>
      </c>
      <c r="X2748" s="3"/>
    </row>
    <row r="2749" spans="1:24" x14ac:dyDescent="0.25">
      <c r="A2749" s="1" t="s">
        <v>8054</v>
      </c>
      <c r="B2749" s="1" t="s">
        <v>392</v>
      </c>
      <c r="C2749" s="1" t="s">
        <v>393</v>
      </c>
      <c r="D2749" s="1" t="s">
        <v>4575</v>
      </c>
      <c r="E2749" s="1" t="s">
        <v>1946</v>
      </c>
      <c r="F2749" s="2">
        <v>45589</v>
      </c>
      <c r="G2749" s="2">
        <v>45654</v>
      </c>
      <c r="H2749" s="2" t="str">
        <f>TEXT(Ecommerce_Sales[[#This Row],[Order_Date]],"mmmm")</f>
        <v>December</v>
      </c>
      <c r="I2749" s="2" t="str">
        <f>TEXT(Ecommerce_Sales[[#This Row],[Order_Date]],"yyyy")</f>
        <v>2024</v>
      </c>
      <c r="J2749" s="2" t="str">
        <f>TEXT(Ecommerce_Sales[[#This Row],[Order_Date]],"mmmm")</f>
        <v>December</v>
      </c>
      <c r="K2749" s="1" t="s">
        <v>1947</v>
      </c>
      <c r="L2749" s="1" t="s">
        <v>8055</v>
      </c>
      <c r="M2749" s="1" t="s">
        <v>2007</v>
      </c>
      <c r="N2749" s="1" t="s">
        <v>1973</v>
      </c>
      <c r="O2749" s="3">
        <v>1639</v>
      </c>
      <c r="P2749">
        <v>2</v>
      </c>
      <c r="Q2749" s="3">
        <v>3278</v>
      </c>
      <c r="R2749" s="1" t="s">
        <v>2012</v>
      </c>
      <c r="S2749" s="3">
        <v>233</v>
      </c>
      <c r="T2749">
        <v>9</v>
      </c>
      <c r="U2749" t="str">
        <f>IF(Ecommerce_Sales[[#This Row],[Delivery_Time_Days]]&gt;7,"Delay",IF(Ecommerce_Sales[[#This Row],[Delivery_Time_Days]] = 0,"No delivery",IF(Ecommerce_Sales[[#This Row],[Delivery_Time_Days]]&lt;=7,"On-time")))</f>
        <v>Delay</v>
      </c>
      <c r="V2749" s="7">
        <f>Ecommerce_Sales[[#This Row],[Profit]]/Ecommerce_Sales[[#This Row],[Total_Price]]</f>
        <v>0.29987797437461866</v>
      </c>
      <c r="W2749" s="3">
        <v>983</v>
      </c>
      <c r="X2749" s="3"/>
    </row>
    <row r="2750" spans="1:24" x14ac:dyDescent="0.25">
      <c r="A2750" s="1" t="s">
        <v>8056</v>
      </c>
      <c r="B2750" s="1" t="s">
        <v>1528</v>
      </c>
      <c r="C2750" s="1" t="s">
        <v>1529</v>
      </c>
      <c r="D2750" s="1" t="s">
        <v>8057</v>
      </c>
      <c r="E2750" s="1" t="s">
        <v>1961</v>
      </c>
      <c r="F2750" s="2">
        <v>44930</v>
      </c>
      <c r="G2750" s="2">
        <v>45396</v>
      </c>
      <c r="H2750" s="2" t="str">
        <f>TEXT(Ecommerce_Sales[[#This Row],[Order_Date]],"mmmm")</f>
        <v>April</v>
      </c>
      <c r="I2750" s="2" t="str">
        <f>TEXT(Ecommerce_Sales[[#This Row],[Order_Date]],"yyyy")</f>
        <v>2024</v>
      </c>
      <c r="J2750" s="2" t="str">
        <f>TEXT(Ecommerce_Sales[[#This Row],[Order_Date]],"mmmm")</f>
        <v>April</v>
      </c>
      <c r="K2750" s="1" t="s">
        <v>1947</v>
      </c>
      <c r="L2750" s="1" t="s">
        <v>8058</v>
      </c>
      <c r="M2750" s="1" t="s">
        <v>1949</v>
      </c>
      <c r="N2750" s="1" t="s">
        <v>1950</v>
      </c>
      <c r="O2750" s="3">
        <v>934</v>
      </c>
      <c r="P2750">
        <v>1</v>
      </c>
      <c r="Q2750" s="3">
        <v>934</v>
      </c>
      <c r="R2750" s="1" t="s">
        <v>2008</v>
      </c>
      <c r="S2750" s="3">
        <v>66</v>
      </c>
      <c r="T2750">
        <v>9</v>
      </c>
      <c r="U2750" t="str">
        <f>IF(Ecommerce_Sales[[#This Row],[Delivery_Time_Days]]&gt;7,"Delay",IF(Ecommerce_Sales[[#This Row],[Delivery_Time_Days]] = 0,"No delivery",IF(Ecommerce_Sales[[#This Row],[Delivery_Time_Days]]&lt;=7,"On-time")))</f>
        <v>Delay</v>
      </c>
      <c r="V2750" s="7">
        <f>Ecommerce_Sales[[#This Row],[Profit]]/Ecommerce_Sales[[#This Row],[Total_Price]]</f>
        <v>0.40042826552462529</v>
      </c>
      <c r="W2750" s="3">
        <v>374</v>
      </c>
      <c r="X2750" s="3"/>
    </row>
    <row r="2751" spans="1:24" x14ac:dyDescent="0.25">
      <c r="A2751" s="1" t="s">
        <v>8059</v>
      </c>
      <c r="B2751" s="1" t="s">
        <v>1357</v>
      </c>
      <c r="C2751" s="1" t="s">
        <v>1358</v>
      </c>
      <c r="D2751" s="1" t="s">
        <v>5309</v>
      </c>
      <c r="E2751" s="1" t="s">
        <v>1966</v>
      </c>
      <c r="F2751" s="2">
        <v>45118</v>
      </c>
      <c r="G2751" s="2">
        <v>45522</v>
      </c>
      <c r="H2751" s="2" t="str">
        <f>TEXT(Ecommerce_Sales[[#This Row],[Order_Date]],"mmmm")</f>
        <v>August</v>
      </c>
      <c r="I2751" s="2" t="str">
        <f>TEXT(Ecommerce_Sales[[#This Row],[Order_Date]],"yyyy")</f>
        <v>2024</v>
      </c>
      <c r="J2751" s="2" t="str">
        <f>TEXT(Ecommerce_Sales[[#This Row],[Order_Date]],"mmmm")</f>
        <v>August</v>
      </c>
      <c r="K2751" s="1" t="s">
        <v>1986</v>
      </c>
      <c r="L2751" s="1" t="s">
        <v>8060</v>
      </c>
      <c r="M2751" s="1" t="s">
        <v>2247</v>
      </c>
      <c r="N2751" s="1" t="s">
        <v>1957</v>
      </c>
      <c r="O2751" s="3">
        <v>929</v>
      </c>
      <c r="P2751">
        <v>1</v>
      </c>
      <c r="Q2751" s="3">
        <v>929</v>
      </c>
      <c r="R2751" s="1" t="s">
        <v>2008</v>
      </c>
      <c r="S2751" s="3">
        <v>82</v>
      </c>
      <c r="U2751" t="str">
        <f>IF(Ecommerce_Sales[[#This Row],[Delivery_Time_Days]]&gt;7,"Delay",IF(Ecommerce_Sales[[#This Row],[Delivery_Time_Days]] = 0,"No delivery",IF(Ecommerce_Sales[[#This Row],[Delivery_Time_Days]]&lt;=7,"On-time")))</f>
        <v>No delivery</v>
      </c>
      <c r="V2751" s="7">
        <f>Ecommerce_Sales[[#This Row],[Profit]]/Ecommerce_Sales[[#This Row],[Total_Price]]</f>
        <v>0.1496232508073197</v>
      </c>
      <c r="W2751" s="3">
        <v>139</v>
      </c>
      <c r="X2751" s="3"/>
    </row>
    <row r="2752" spans="1:24" x14ac:dyDescent="0.25">
      <c r="A2752" s="1" t="s">
        <v>8061</v>
      </c>
      <c r="B2752" s="1" t="s">
        <v>1195</v>
      </c>
      <c r="C2752" s="1" t="s">
        <v>1196</v>
      </c>
      <c r="D2752" s="1" t="s">
        <v>2614</v>
      </c>
      <c r="E2752" s="1" t="s">
        <v>1961</v>
      </c>
      <c r="F2752" s="2">
        <v>45129</v>
      </c>
      <c r="G2752" s="2">
        <v>45131</v>
      </c>
      <c r="H2752" s="2" t="str">
        <f>TEXT(Ecommerce_Sales[[#This Row],[Order_Date]],"mmmm")</f>
        <v>July</v>
      </c>
      <c r="I2752" s="2" t="str">
        <f>TEXT(Ecommerce_Sales[[#This Row],[Order_Date]],"yyyy")</f>
        <v>2023</v>
      </c>
      <c r="J2752" s="2" t="str">
        <f>TEXT(Ecommerce_Sales[[#This Row],[Order_Date]],"mmmm")</f>
        <v>July</v>
      </c>
      <c r="K2752" s="1" t="s">
        <v>1992</v>
      </c>
      <c r="L2752" s="1" t="s">
        <v>5319</v>
      </c>
      <c r="M2752" s="1" t="s">
        <v>2079</v>
      </c>
      <c r="N2752" s="1" t="s">
        <v>1973</v>
      </c>
      <c r="O2752" s="3">
        <v>545</v>
      </c>
      <c r="P2752">
        <v>2</v>
      </c>
      <c r="Q2752" s="3">
        <v>1089</v>
      </c>
      <c r="R2752" s="1" t="s">
        <v>1958</v>
      </c>
      <c r="S2752" s="3">
        <v>72</v>
      </c>
      <c r="U2752" t="str">
        <f>IF(Ecommerce_Sales[[#This Row],[Delivery_Time_Days]]&gt;7,"Delay",IF(Ecommerce_Sales[[#This Row],[Delivery_Time_Days]] = 0,"No delivery",IF(Ecommerce_Sales[[#This Row],[Delivery_Time_Days]]&lt;=7,"On-time")))</f>
        <v>No delivery</v>
      </c>
      <c r="V2752" s="7">
        <f>Ecommerce_Sales[[#This Row],[Profit]]/Ecommerce_Sales[[#This Row],[Total_Price]]</f>
        <v>0.30027548209366389</v>
      </c>
      <c r="W2752" s="3">
        <v>327</v>
      </c>
      <c r="X2752" s="3"/>
    </row>
    <row r="2753" spans="1:24" x14ac:dyDescent="0.25">
      <c r="A2753" s="1" t="s">
        <v>8062</v>
      </c>
      <c r="B2753" s="1" t="s">
        <v>879</v>
      </c>
      <c r="C2753" s="1" t="s">
        <v>880</v>
      </c>
      <c r="D2753" s="1" t="s">
        <v>2689</v>
      </c>
      <c r="E2753" s="1" t="s">
        <v>2005</v>
      </c>
      <c r="F2753" s="2">
        <v>44942</v>
      </c>
      <c r="G2753" s="2">
        <v>45462</v>
      </c>
      <c r="H2753" s="2" t="str">
        <f>TEXT(Ecommerce_Sales[[#This Row],[Order_Date]],"mmmm")</f>
        <v>June</v>
      </c>
      <c r="I2753" s="2" t="str">
        <f>TEXT(Ecommerce_Sales[[#This Row],[Order_Date]],"yyyy")</f>
        <v>2024</v>
      </c>
      <c r="J2753" s="2" t="str">
        <f>TEXT(Ecommerce_Sales[[#This Row],[Order_Date]],"mmmm")</f>
        <v>June</v>
      </c>
      <c r="K2753" s="1" t="s">
        <v>1947</v>
      </c>
      <c r="L2753" s="1" t="s">
        <v>8063</v>
      </c>
      <c r="M2753" s="1" t="s">
        <v>1983</v>
      </c>
      <c r="N2753" s="1" t="s">
        <v>1950</v>
      </c>
      <c r="O2753" s="3">
        <v>441</v>
      </c>
      <c r="P2753">
        <v>2</v>
      </c>
      <c r="Q2753" s="3">
        <v>883</v>
      </c>
      <c r="R2753" s="1" t="s">
        <v>1951</v>
      </c>
      <c r="S2753" s="3">
        <v>74</v>
      </c>
      <c r="T2753">
        <v>4</v>
      </c>
      <c r="U2753" t="str">
        <f>IF(Ecommerce_Sales[[#This Row],[Delivery_Time_Days]]&gt;7,"Delay",IF(Ecommerce_Sales[[#This Row],[Delivery_Time_Days]] = 0,"No delivery",IF(Ecommerce_Sales[[#This Row],[Delivery_Time_Days]]&lt;=7,"On-time")))</f>
        <v>On-time</v>
      </c>
      <c r="V2753" s="7">
        <f>Ecommerce_Sales[[#This Row],[Profit]]/Ecommerce_Sales[[#This Row],[Total_Price]]</f>
        <v>0.39977349943374857</v>
      </c>
      <c r="W2753" s="3">
        <v>353</v>
      </c>
      <c r="X2753" s="3"/>
    </row>
    <row r="2754" spans="1:24" x14ac:dyDescent="0.25">
      <c r="A2754" s="1" t="s">
        <v>8064</v>
      </c>
      <c r="B2754" s="1" t="s">
        <v>106</v>
      </c>
      <c r="C2754" s="1" t="s">
        <v>107</v>
      </c>
      <c r="D2754" s="1" t="s">
        <v>4390</v>
      </c>
      <c r="E2754" s="1" t="s">
        <v>1981</v>
      </c>
      <c r="F2754" s="2">
        <v>45593</v>
      </c>
      <c r="G2754" s="2">
        <v>44932</v>
      </c>
      <c r="H2754" s="2" t="str">
        <f>TEXT(Ecommerce_Sales[[#This Row],[Order_Date]],"mmmm")</f>
        <v>January</v>
      </c>
      <c r="I2754" s="2" t="str">
        <f>TEXT(Ecommerce_Sales[[#This Row],[Order_Date]],"yyyy")</f>
        <v>2023</v>
      </c>
      <c r="J2754" s="2" t="str">
        <f>TEXT(Ecommerce_Sales[[#This Row],[Order_Date]],"mmmm")</f>
        <v>January</v>
      </c>
      <c r="K2754" s="1" t="s">
        <v>1947</v>
      </c>
      <c r="L2754" s="1" t="s">
        <v>8065</v>
      </c>
      <c r="M2754" s="1" t="s">
        <v>2043</v>
      </c>
      <c r="N2754" s="1" t="s">
        <v>1989</v>
      </c>
      <c r="O2754" s="3">
        <v>409</v>
      </c>
      <c r="P2754">
        <v>2</v>
      </c>
      <c r="Q2754" s="3">
        <v>817</v>
      </c>
      <c r="R2754" s="1" t="s">
        <v>2008</v>
      </c>
      <c r="S2754" s="3">
        <v>48</v>
      </c>
      <c r="T2754">
        <v>7</v>
      </c>
      <c r="U2754" t="str">
        <f>IF(Ecommerce_Sales[[#This Row],[Delivery_Time_Days]]&gt;7,"Delay",IF(Ecommerce_Sales[[#This Row],[Delivery_Time_Days]] = 0,"No delivery",IF(Ecommerce_Sales[[#This Row],[Delivery_Time_Days]]&lt;=7,"On-time")))</f>
        <v>On-time</v>
      </c>
      <c r="V2754" s="7">
        <f>Ecommerce_Sales[[#This Row],[Profit]]/Ecommerce_Sales[[#This Row],[Total_Price]]</f>
        <v>0.24969400244798043</v>
      </c>
      <c r="W2754" s="3">
        <v>204</v>
      </c>
      <c r="X2754" s="3"/>
    </row>
    <row r="2755" spans="1:24" x14ac:dyDescent="0.25">
      <c r="A2755" s="1" t="s">
        <v>8066</v>
      </c>
      <c r="B2755" s="1" t="s">
        <v>1483</v>
      </c>
      <c r="C2755" s="1" t="s">
        <v>1484</v>
      </c>
      <c r="D2755" s="1" t="s">
        <v>3751</v>
      </c>
      <c r="E2755" s="1" t="s">
        <v>1954</v>
      </c>
      <c r="F2755" s="2">
        <v>45417</v>
      </c>
      <c r="G2755" s="2">
        <v>45164</v>
      </c>
      <c r="H2755" s="2" t="str">
        <f>TEXT(Ecommerce_Sales[[#This Row],[Order_Date]],"mmmm")</f>
        <v>August</v>
      </c>
      <c r="I2755" s="2" t="str">
        <f>TEXT(Ecommerce_Sales[[#This Row],[Order_Date]],"yyyy")</f>
        <v>2023</v>
      </c>
      <c r="J2755" s="2" t="str">
        <f>TEXT(Ecommerce_Sales[[#This Row],[Order_Date]],"mmmm")</f>
        <v>August</v>
      </c>
      <c r="K2755" s="1" t="s">
        <v>1947</v>
      </c>
      <c r="L2755" s="1" t="s">
        <v>8067</v>
      </c>
      <c r="M2755" s="1" t="s">
        <v>1963</v>
      </c>
      <c r="N2755" s="1" t="s">
        <v>1957</v>
      </c>
      <c r="O2755" s="3">
        <v>16</v>
      </c>
      <c r="P2755">
        <v>3</v>
      </c>
      <c r="Q2755" s="3">
        <v>47</v>
      </c>
      <c r="R2755" s="1" t="s">
        <v>1958</v>
      </c>
      <c r="S2755" s="3">
        <v>6</v>
      </c>
      <c r="T2755">
        <v>6</v>
      </c>
      <c r="U2755" t="str">
        <f>IF(Ecommerce_Sales[[#This Row],[Delivery_Time_Days]]&gt;7,"Delay",IF(Ecommerce_Sales[[#This Row],[Delivery_Time_Days]] = 0,"No delivery",IF(Ecommerce_Sales[[#This Row],[Delivery_Time_Days]]&lt;=7,"On-time")))</f>
        <v>On-time</v>
      </c>
      <c r="V2755" s="7">
        <f>Ecommerce_Sales[[#This Row],[Profit]]/Ecommerce_Sales[[#This Row],[Total_Price]]</f>
        <v>0.14893617021276595</v>
      </c>
      <c r="W2755" s="3">
        <v>7</v>
      </c>
      <c r="X2755" s="3"/>
    </row>
    <row r="2756" spans="1:24" x14ac:dyDescent="0.25">
      <c r="A2756" s="1" t="s">
        <v>8068</v>
      </c>
      <c r="B2756" s="1" t="s">
        <v>1772</v>
      </c>
      <c r="C2756" s="1" t="s">
        <v>1773</v>
      </c>
      <c r="D2756" s="1" t="s">
        <v>8069</v>
      </c>
      <c r="E2756" s="1" t="s">
        <v>1946</v>
      </c>
      <c r="F2756" s="2">
        <v>45150</v>
      </c>
      <c r="G2756" s="2">
        <v>45395</v>
      </c>
      <c r="H2756" s="2" t="str">
        <f>TEXT(Ecommerce_Sales[[#This Row],[Order_Date]],"mmmm")</f>
        <v>April</v>
      </c>
      <c r="I2756" s="2" t="str">
        <f>TEXT(Ecommerce_Sales[[#This Row],[Order_Date]],"yyyy")</f>
        <v>2024</v>
      </c>
      <c r="J2756" s="2" t="str">
        <f>TEXT(Ecommerce_Sales[[#This Row],[Order_Date]],"mmmm")</f>
        <v>April</v>
      </c>
      <c r="K2756" s="1" t="s">
        <v>1947</v>
      </c>
      <c r="L2756" s="1" t="s">
        <v>8070</v>
      </c>
      <c r="M2756" s="1" t="s">
        <v>2058</v>
      </c>
      <c r="N2756" s="1" t="s">
        <v>1950</v>
      </c>
      <c r="O2756" s="3">
        <v>823</v>
      </c>
      <c r="P2756">
        <v>5</v>
      </c>
      <c r="Q2756" s="3">
        <v>4114</v>
      </c>
      <c r="R2756" s="1" t="s">
        <v>2008</v>
      </c>
      <c r="S2756" s="3">
        <v>382</v>
      </c>
      <c r="T2756">
        <v>10</v>
      </c>
      <c r="U2756" t="str">
        <f>IF(Ecommerce_Sales[[#This Row],[Delivery_Time_Days]]&gt;7,"Delay",IF(Ecommerce_Sales[[#This Row],[Delivery_Time_Days]] = 0,"No delivery",IF(Ecommerce_Sales[[#This Row],[Delivery_Time_Days]]&lt;=7,"On-time")))</f>
        <v>Delay</v>
      </c>
      <c r="V2756" s="7">
        <f>Ecommerce_Sales[[#This Row],[Profit]]/Ecommerce_Sales[[#This Row],[Total_Price]]</f>
        <v>0.40009722897423433</v>
      </c>
      <c r="W2756" s="3">
        <v>1646</v>
      </c>
      <c r="X2756" s="3"/>
    </row>
    <row r="2757" spans="1:24" x14ac:dyDescent="0.25">
      <c r="A2757" s="1" t="s">
        <v>8071</v>
      </c>
      <c r="B2757" s="1" t="s">
        <v>156</v>
      </c>
      <c r="C2757" s="1" t="s">
        <v>157</v>
      </c>
      <c r="D2757" s="1" t="s">
        <v>4199</v>
      </c>
      <c r="E2757" s="1" t="s">
        <v>1981</v>
      </c>
      <c r="F2757" s="2">
        <v>45171</v>
      </c>
      <c r="G2757" s="2">
        <v>45037</v>
      </c>
      <c r="H2757" s="2" t="str">
        <f>TEXT(Ecommerce_Sales[[#This Row],[Order_Date]],"mmmm")</f>
        <v>April</v>
      </c>
      <c r="I2757" s="2" t="str">
        <f>TEXT(Ecommerce_Sales[[#This Row],[Order_Date]],"yyyy")</f>
        <v>2023</v>
      </c>
      <c r="J2757" s="2" t="str">
        <f>TEXT(Ecommerce_Sales[[#This Row],[Order_Date]],"mmmm")</f>
        <v>April</v>
      </c>
      <c r="K2757" s="1" t="s">
        <v>1992</v>
      </c>
      <c r="L2757" s="1" t="s">
        <v>8072</v>
      </c>
      <c r="M2757" s="1" t="s">
        <v>2065</v>
      </c>
      <c r="N2757" s="1" t="s">
        <v>1978</v>
      </c>
      <c r="O2757" s="3">
        <v>269</v>
      </c>
      <c r="P2757">
        <v>4</v>
      </c>
      <c r="Q2757" s="3">
        <v>1076</v>
      </c>
      <c r="R2757" s="1" t="s">
        <v>1958</v>
      </c>
      <c r="S2757" s="3">
        <v>120</v>
      </c>
      <c r="U2757" t="str">
        <f>IF(Ecommerce_Sales[[#This Row],[Delivery_Time_Days]]&gt;7,"Delay",IF(Ecommerce_Sales[[#This Row],[Delivery_Time_Days]] = 0,"No delivery",IF(Ecommerce_Sales[[#This Row],[Delivery_Time_Days]]&lt;=7,"On-time")))</f>
        <v>No delivery</v>
      </c>
      <c r="V2757" s="7">
        <f>Ecommerce_Sales[[#This Row],[Profit]]/Ecommerce_Sales[[#This Row],[Total_Price]]</f>
        <v>0.3503717472118959</v>
      </c>
      <c r="W2757" s="3">
        <v>377</v>
      </c>
      <c r="X2757" s="3"/>
    </row>
    <row r="2758" spans="1:24" x14ac:dyDescent="0.25">
      <c r="A2758" s="1" t="s">
        <v>8073</v>
      </c>
      <c r="B2758" s="1" t="s">
        <v>821</v>
      </c>
      <c r="C2758" s="1" t="s">
        <v>822</v>
      </c>
      <c r="D2758" s="1" t="s">
        <v>3816</v>
      </c>
      <c r="E2758" s="1" t="s">
        <v>2005</v>
      </c>
      <c r="F2758" s="2">
        <v>45031</v>
      </c>
      <c r="G2758" s="2">
        <v>45375</v>
      </c>
      <c r="H2758" s="2" t="str">
        <f>TEXT(Ecommerce_Sales[[#This Row],[Order_Date]],"mmmm")</f>
        <v>March</v>
      </c>
      <c r="I2758" s="2" t="str">
        <f>TEXT(Ecommerce_Sales[[#This Row],[Order_Date]],"yyyy")</f>
        <v>2024</v>
      </c>
      <c r="J2758" s="2" t="str">
        <f>TEXT(Ecommerce_Sales[[#This Row],[Order_Date]],"mmmm")</f>
        <v>March</v>
      </c>
      <c r="K2758" s="1" t="s">
        <v>1947</v>
      </c>
      <c r="L2758" s="1" t="s">
        <v>8074</v>
      </c>
      <c r="M2758" s="1" t="s">
        <v>1949</v>
      </c>
      <c r="N2758" s="1" t="s">
        <v>1950</v>
      </c>
      <c r="O2758" s="3">
        <v>727</v>
      </c>
      <c r="P2758">
        <v>3</v>
      </c>
      <c r="Q2758" s="3">
        <v>2180</v>
      </c>
      <c r="R2758" s="1" t="s">
        <v>2012</v>
      </c>
      <c r="S2758" s="3">
        <v>317</v>
      </c>
      <c r="T2758">
        <v>2</v>
      </c>
      <c r="U2758" t="str">
        <f>IF(Ecommerce_Sales[[#This Row],[Delivery_Time_Days]]&gt;7,"Delay",IF(Ecommerce_Sales[[#This Row],[Delivery_Time_Days]] = 0,"No delivery",IF(Ecommerce_Sales[[#This Row],[Delivery_Time_Days]]&lt;=7,"On-time")))</f>
        <v>On-time</v>
      </c>
      <c r="V2758" s="7">
        <f>Ecommerce_Sales[[#This Row],[Profit]]/Ecommerce_Sales[[#This Row],[Total_Price]]</f>
        <v>0.4</v>
      </c>
      <c r="W2758" s="3">
        <v>872</v>
      </c>
      <c r="X2758" s="3"/>
    </row>
    <row r="2759" spans="1:24" x14ac:dyDescent="0.25">
      <c r="A2759" s="1" t="s">
        <v>8075</v>
      </c>
      <c r="B2759" s="1" t="s">
        <v>1553</v>
      </c>
      <c r="C2759" s="1" t="s">
        <v>1554</v>
      </c>
      <c r="D2759" s="1" t="s">
        <v>2453</v>
      </c>
      <c r="E2759" s="1" t="s">
        <v>1981</v>
      </c>
      <c r="F2759" s="2">
        <v>45302</v>
      </c>
      <c r="G2759" s="2">
        <v>45141</v>
      </c>
      <c r="H2759" s="2" t="str">
        <f>TEXT(Ecommerce_Sales[[#This Row],[Order_Date]],"mmmm")</f>
        <v>August</v>
      </c>
      <c r="I2759" s="2" t="str">
        <f>TEXT(Ecommerce_Sales[[#This Row],[Order_Date]],"yyyy")</f>
        <v>2023</v>
      </c>
      <c r="J2759" s="2" t="str">
        <f>TEXT(Ecommerce_Sales[[#This Row],[Order_Date]],"mmmm")</f>
        <v>August</v>
      </c>
      <c r="K2759" s="1" t="s">
        <v>1986</v>
      </c>
      <c r="L2759" s="1" t="s">
        <v>2061</v>
      </c>
      <c r="M2759" s="1" t="s">
        <v>2065</v>
      </c>
      <c r="N2759" s="1" t="s">
        <v>1978</v>
      </c>
      <c r="O2759" s="3">
        <v>923</v>
      </c>
      <c r="P2759">
        <v>5</v>
      </c>
      <c r="Q2759" s="3">
        <v>4615</v>
      </c>
      <c r="R2759" s="1" t="s">
        <v>1958</v>
      </c>
      <c r="S2759" s="3">
        <v>463</v>
      </c>
      <c r="U2759" t="str">
        <f>IF(Ecommerce_Sales[[#This Row],[Delivery_Time_Days]]&gt;7,"Delay",IF(Ecommerce_Sales[[#This Row],[Delivery_Time_Days]] = 0,"No delivery",IF(Ecommerce_Sales[[#This Row],[Delivery_Time_Days]]&lt;=7,"On-time")))</f>
        <v>No delivery</v>
      </c>
      <c r="V2759" s="7">
        <f>Ecommerce_Sales[[#This Row],[Profit]]/Ecommerce_Sales[[#This Row],[Total_Price]]</f>
        <v>0.34994582881906827</v>
      </c>
      <c r="W2759" s="3">
        <v>1615</v>
      </c>
      <c r="X2759" s="3"/>
    </row>
    <row r="2760" spans="1:24" x14ac:dyDescent="0.25">
      <c r="A2760" s="1" t="s">
        <v>8076</v>
      </c>
      <c r="B2760" s="1" t="s">
        <v>52</v>
      </c>
      <c r="C2760" s="1" t="s">
        <v>53</v>
      </c>
      <c r="D2760" s="1" t="s">
        <v>2249</v>
      </c>
      <c r="E2760" s="1" t="s">
        <v>1996</v>
      </c>
      <c r="F2760" s="2">
        <v>45460</v>
      </c>
      <c r="G2760" s="2">
        <v>45227</v>
      </c>
      <c r="H2760" s="2" t="str">
        <f>TEXT(Ecommerce_Sales[[#This Row],[Order_Date]],"mmmm")</f>
        <v>October</v>
      </c>
      <c r="I2760" s="2" t="str">
        <f>TEXT(Ecommerce_Sales[[#This Row],[Order_Date]],"yyyy")</f>
        <v>2023</v>
      </c>
      <c r="J2760" s="2" t="str">
        <f>TEXT(Ecommerce_Sales[[#This Row],[Order_Date]],"mmmm")</f>
        <v>October</v>
      </c>
      <c r="K2760" s="1" t="s">
        <v>1986</v>
      </c>
      <c r="L2760" s="1" t="s">
        <v>8077</v>
      </c>
      <c r="M2760" s="1" t="s">
        <v>2065</v>
      </c>
      <c r="N2760" s="1" t="s">
        <v>1978</v>
      </c>
      <c r="O2760" s="3">
        <v>516</v>
      </c>
      <c r="P2760">
        <v>1</v>
      </c>
      <c r="Q2760" s="3">
        <v>516</v>
      </c>
      <c r="R2760" s="1" t="s">
        <v>1951</v>
      </c>
      <c r="S2760" s="3">
        <v>38</v>
      </c>
      <c r="U2760" t="str">
        <f>IF(Ecommerce_Sales[[#This Row],[Delivery_Time_Days]]&gt;7,"Delay",IF(Ecommerce_Sales[[#This Row],[Delivery_Time_Days]] = 0,"No delivery",IF(Ecommerce_Sales[[#This Row],[Delivery_Time_Days]]&lt;=7,"On-time")))</f>
        <v>No delivery</v>
      </c>
      <c r="V2760" s="7">
        <f>Ecommerce_Sales[[#This Row],[Profit]]/Ecommerce_Sales[[#This Row],[Total_Price]]</f>
        <v>0.35077519379844962</v>
      </c>
      <c r="W2760" s="3">
        <v>181</v>
      </c>
      <c r="X2760" s="3"/>
    </row>
    <row r="2761" spans="1:24" x14ac:dyDescent="0.25">
      <c r="A2761" s="1" t="s">
        <v>8078</v>
      </c>
      <c r="B2761" s="1" t="s">
        <v>670</v>
      </c>
      <c r="C2761" s="1" t="s">
        <v>671</v>
      </c>
      <c r="D2761" s="1" t="s">
        <v>8079</v>
      </c>
      <c r="E2761" s="1" t="s">
        <v>1981</v>
      </c>
      <c r="F2761" s="2">
        <v>45376</v>
      </c>
      <c r="G2761" s="2">
        <v>45599</v>
      </c>
      <c r="H2761" s="2" t="str">
        <f>TEXT(Ecommerce_Sales[[#This Row],[Order_Date]],"mmmm")</f>
        <v>November</v>
      </c>
      <c r="I2761" s="2" t="str">
        <f>TEXT(Ecommerce_Sales[[#This Row],[Order_Date]],"yyyy")</f>
        <v>2024</v>
      </c>
      <c r="J2761" s="2" t="str">
        <f>TEXT(Ecommerce_Sales[[#This Row],[Order_Date]],"mmmm")</f>
        <v>November</v>
      </c>
      <c r="K2761" s="1" t="s">
        <v>1947</v>
      </c>
      <c r="L2761" s="1" t="s">
        <v>8080</v>
      </c>
      <c r="M2761" s="1" t="s">
        <v>2054</v>
      </c>
      <c r="N2761" s="1" t="s">
        <v>1957</v>
      </c>
      <c r="O2761" s="3">
        <v>875</v>
      </c>
      <c r="P2761">
        <v>6</v>
      </c>
      <c r="Q2761" s="3">
        <v>5251</v>
      </c>
      <c r="R2761" s="1" t="s">
        <v>2012</v>
      </c>
      <c r="S2761" s="3">
        <v>345</v>
      </c>
      <c r="T2761">
        <v>6</v>
      </c>
      <c r="U2761" t="str">
        <f>IF(Ecommerce_Sales[[#This Row],[Delivery_Time_Days]]&gt;7,"Delay",IF(Ecommerce_Sales[[#This Row],[Delivery_Time_Days]] = 0,"No delivery",IF(Ecommerce_Sales[[#This Row],[Delivery_Time_Days]]&lt;=7,"On-time")))</f>
        <v>On-time</v>
      </c>
      <c r="V2761" s="7">
        <f>Ecommerce_Sales[[#This Row],[Profit]]/Ecommerce_Sales[[#This Row],[Total_Price]]</f>
        <v>0.15006665397067226</v>
      </c>
      <c r="W2761" s="3">
        <v>788</v>
      </c>
      <c r="X2761" s="3"/>
    </row>
    <row r="2762" spans="1:24" x14ac:dyDescent="0.25">
      <c r="A2762" s="1" t="s">
        <v>8081</v>
      </c>
      <c r="B2762" s="1" t="s">
        <v>610</v>
      </c>
      <c r="C2762" s="1" t="s">
        <v>611</v>
      </c>
      <c r="D2762" s="1" t="s">
        <v>8082</v>
      </c>
      <c r="E2762" s="1" t="s">
        <v>1954</v>
      </c>
      <c r="F2762" s="2">
        <v>45623</v>
      </c>
      <c r="G2762" s="2">
        <v>45062</v>
      </c>
      <c r="H2762" s="2" t="str">
        <f>TEXT(Ecommerce_Sales[[#This Row],[Order_Date]],"mmmm")</f>
        <v>May</v>
      </c>
      <c r="I2762" s="2" t="str">
        <f>TEXT(Ecommerce_Sales[[#This Row],[Order_Date]],"yyyy")</f>
        <v>2023</v>
      </c>
      <c r="J2762" s="2" t="str">
        <f>TEXT(Ecommerce_Sales[[#This Row],[Order_Date]],"mmmm")</f>
        <v>May</v>
      </c>
      <c r="K2762" s="1" t="s">
        <v>1947</v>
      </c>
      <c r="L2762" s="1" t="s">
        <v>8083</v>
      </c>
      <c r="M2762" s="1" t="s">
        <v>2026</v>
      </c>
      <c r="N2762" s="1" t="s">
        <v>1978</v>
      </c>
      <c r="O2762" s="3">
        <v>59</v>
      </c>
      <c r="P2762">
        <v>3</v>
      </c>
      <c r="Q2762" s="3">
        <v>178</v>
      </c>
      <c r="R2762" s="1" t="s">
        <v>2012</v>
      </c>
      <c r="S2762" s="3">
        <v>25</v>
      </c>
      <c r="T2762">
        <v>6</v>
      </c>
      <c r="U2762" t="str">
        <f>IF(Ecommerce_Sales[[#This Row],[Delivery_Time_Days]]&gt;7,"Delay",IF(Ecommerce_Sales[[#This Row],[Delivery_Time_Days]] = 0,"No delivery",IF(Ecommerce_Sales[[#This Row],[Delivery_Time_Days]]&lt;=7,"On-time")))</f>
        <v>On-time</v>
      </c>
      <c r="V2762" s="7">
        <f>Ecommerce_Sales[[#This Row],[Profit]]/Ecommerce_Sales[[#This Row],[Total_Price]]</f>
        <v>0.34831460674157305</v>
      </c>
      <c r="W2762" s="3">
        <v>62</v>
      </c>
      <c r="X2762" s="3"/>
    </row>
    <row r="2763" spans="1:24" x14ac:dyDescent="0.25">
      <c r="A2763" s="1" t="s">
        <v>8084</v>
      </c>
      <c r="B2763" s="1" t="s">
        <v>1561</v>
      </c>
      <c r="C2763" s="1" t="s">
        <v>1562</v>
      </c>
      <c r="D2763" s="1" t="s">
        <v>5080</v>
      </c>
      <c r="E2763" s="1" t="s">
        <v>1954</v>
      </c>
      <c r="F2763" s="2">
        <v>45461</v>
      </c>
      <c r="G2763" s="2">
        <v>45186</v>
      </c>
      <c r="H2763" s="2" t="str">
        <f>TEXT(Ecommerce_Sales[[#This Row],[Order_Date]],"mmmm")</f>
        <v>September</v>
      </c>
      <c r="I2763" s="2" t="str">
        <f>TEXT(Ecommerce_Sales[[#This Row],[Order_Date]],"yyyy")</f>
        <v>2023</v>
      </c>
      <c r="J2763" s="2" t="str">
        <f>TEXT(Ecommerce_Sales[[#This Row],[Order_Date]],"mmmm")</f>
        <v>September</v>
      </c>
      <c r="K2763" s="1" t="s">
        <v>1947</v>
      </c>
      <c r="L2763" s="1" t="s">
        <v>3215</v>
      </c>
      <c r="M2763" s="1" t="s">
        <v>1956</v>
      </c>
      <c r="N2763" s="1" t="s">
        <v>1957</v>
      </c>
      <c r="O2763" s="3">
        <v>584</v>
      </c>
      <c r="P2763">
        <v>3</v>
      </c>
      <c r="Q2763" s="3">
        <v>1752</v>
      </c>
      <c r="R2763" s="1" t="s">
        <v>2016</v>
      </c>
      <c r="S2763" s="3">
        <v>144</v>
      </c>
      <c r="T2763">
        <v>3</v>
      </c>
      <c r="U2763" t="str">
        <f>IF(Ecommerce_Sales[[#This Row],[Delivery_Time_Days]]&gt;7,"Delay",IF(Ecommerce_Sales[[#This Row],[Delivery_Time_Days]] = 0,"No delivery",IF(Ecommerce_Sales[[#This Row],[Delivery_Time_Days]]&lt;=7,"On-time")))</f>
        <v>On-time</v>
      </c>
      <c r="V2763" s="7">
        <f>Ecommerce_Sales[[#This Row],[Profit]]/Ecommerce_Sales[[#This Row],[Total_Price]]</f>
        <v>0.15011415525114155</v>
      </c>
      <c r="W2763" s="3">
        <v>263</v>
      </c>
      <c r="X2763" s="3"/>
    </row>
    <row r="2764" spans="1:24" x14ac:dyDescent="0.25">
      <c r="A2764" s="1" t="s">
        <v>8085</v>
      </c>
      <c r="B2764" s="1" t="s">
        <v>1102</v>
      </c>
      <c r="C2764" s="1" t="s">
        <v>1103</v>
      </c>
      <c r="D2764" s="1" t="s">
        <v>8086</v>
      </c>
      <c r="E2764" s="1" t="s">
        <v>1954</v>
      </c>
      <c r="F2764" s="2">
        <v>45513</v>
      </c>
      <c r="G2764" s="2">
        <v>45347</v>
      </c>
      <c r="H2764" s="2" t="str">
        <f>TEXT(Ecommerce_Sales[[#This Row],[Order_Date]],"mmmm")</f>
        <v>February</v>
      </c>
      <c r="I2764" s="2" t="str">
        <f>TEXT(Ecommerce_Sales[[#This Row],[Order_Date]],"yyyy")</f>
        <v>2024</v>
      </c>
      <c r="J2764" s="2" t="str">
        <f>TEXT(Ecommerce_Sales[[#This Row],[Order_Date]],"mmmm")</f>
        <v>February</v>
      </c>
      <c r="K2764" s="1" t="s">
        <v>1947</v>
      </c>
      <c r="L2764" s="1" t="s">
        <v>8087</v>
      </c>
      <c r="M2764" s="1" t="s">
        <v>2007</v>
      </c>
      <c r="N2764" s="1" t="s">
        <v>1973</v>
      </c>
      <c r="O2764" s="3">
        <v>38</v>
      </c>
      <c r="P2764">
        <v>1</v>
      </c>
      <c r="Q2764" s="3">
        <v>38</v>
      </c>
      <c r="R2764" s="1" t="s">
        <v>1958</v>
      </c>
      <c r="S2764" s="3">
        <v>3</v>
      </c>
      <c r="T2764">
        <v>4</v>
      </c>
      <c r="U2764" t="str">
        <f>IF(Ecommerce_Sales[[#This Row],[Delivery_Time_Days]]&gt;7,"Delay",IF(Ecommerce_Sales[[#This Row],[Delivery_Time_Days]] = 0,"No delivery",IF(Ecommerce_Sales[[#This Row],[Delivery_Time_Days]]&lt;=7,"On-time")))</f>
        <v>On-time</v>
      </c>
      <c r="V2764" s="7">
        <f>Ecommerce_Sales[[#This Row],[Profit]]/Ecommerce_Sales[[#This Row],[Total_Price]]</f>
        <v>0.28947368421052633</v>
      </c>
      <c r="W2764" s="3">
        <v>11</v>
      </c>
      <c r="X2764" s="3"/>
    </row>
    <row r="2765" spans="1:24" x14ac:dyDescent="0.25">
      <c r="A2765" s="1" t="s">
        <v>8088</v>
      </c>
      <c r="B2765" s="1" t="s">
        <v>1205</v>
      </c>
      <c r="C2765" s="1" t="s">
        <v>1206</v>
      </c>
      <c r="D2765" s="1" t="s">
        <v>2376</v>
      </c>
      <c r="E2765" s="1" t="s">
        <v>1961</v>
      </c>
      <c r="F2765" s="2">
        <v>45373</v>
      </c>
      <c r="G2765" s="2">
        <v>44994</v>
      </c>
      <c r="H2765" s="2" t="str">
        <f>TEXT(Ecommerce_Sales[[#This Row],[Order_Date]],"mmmm")</f>
        <v>March</v>
      </c>
      <c r="I2765" s="2" t="str">
        <f>TEXT(Ecommerce_Sales[[#This Row],[Order_Date]],"yyyy")</f>
        <v>2023</v>
      </c>
      <c r="J2765" s="2" t="str">
        <f>TEXT(Ecommerce_Sales[[#This Row],[Order_Date]],"mmmm")</f>
        <v>March</v>
      </c>
      <c r="K2765" s="1" t="s">
        <v>1947</v>
      </c>
      <c r="L2765" s="1" t="s">
        <v>8089</v>
      </c>
      <c r="M2765" s="1" t="s">
        <v>2030</v>
      </c>
      <c r="N2765" s="1" t="s">
        <v>1978</v>
      </c>
      <c r="O2765" s="3">
        <v>332</v>
      </c>
      <c r="P2765">
        <v>3</v>
      </c>
      <c r="Q2765" s="3">
        <v>996</v>
      </c>
      <c r="R2765" s="1" t="s">
        <v>1958</v>
      </c>
      <c r="S2765" s="3">
        <v>115</v>
      </c>
      <c r="T2765">
        <v>3</v>
      </c>
      <c r="U2765" t="str">
        <f>IF(Ecommerce_Sales[[#This Row],[Delivery_Time_Days]]&gt;7,"Delay",IF(Ecommerce_Sales[[#This Row],[Delivery_Time_Days]] = 0,"No delivery",IF(Ecommerce_Sales[[#This Row],[Delivery_Time_Days]]&lt;=7,"On-time")))</f>
        <v>On-time</v>
      </c>
      <c r="V2765" s="7">
        <f>Ecommerce_Sales[[#This Row],[Profit]]/Ecommerce_Sales[[#This Row],[Total_Price]]</f>
        <v>0.35040160642570284</v>
      </c>
      <c r="W2765" s="3">
        <v>349</v>
      </c>
      <c r="X2765" s="3"/>
    </row>
    <row r="2766" spans="1:24" x14ac:dyDescent="0.25">
      <c r="A2766" s="1" t="s">
        <v>8090</v>
      </c>
      <c r="B2766" s="1" t="s">
        <v>1169</v>
      </c>
      <c r="C2766" s="1" t="s">
        <v>1170</v>
      </c>
      <c r="D2766" s="1" t="s">
        <v>2135</v>
      </c>
      <c r="E2766" s="1" t="s">
        <v>1996</v>
      </c>
      <c r="F2766" s="2">
        <v>45582</v>
      </c>
      <c r="G2766" s="2">
        <v>45024</v>
      </c>
      <c r="H2766" s="2" t="str">
        <f>TEXT(Ecommerce_Sales[[#This Row],[Order_Date]],"mmmm")</f>
        <v>April</v>
      </c>
      <c r="I2766" s="2" t="str">
        <f>TEXT(Ecommerce_Sales[[#This Row],[Order_Date]],"yyyy")</f>
        <v>2023</v>
      </c>
      <c r="J2766" s="2" t="str">
        <f>TEXT(Ecommerce_Sales[[#This Row],[Order_Date]],"mmmm")</f>
        <v>April</v>
      </c>
      <c r="K2766" s="1" t="s">
        <v>1947</v>
      </c>
      <c r="L2766" s="1" t="s">
        <v>8091</v>
      </c>
      <c r="M2766" s="1" t="s">
        <v>2072</v>
      </c>
      <c r="N2766" s="1" t="s">
        <v>1950</v>
      </c>
      <c r="O2766" s="3">
        <v>949</v>
      </c>
      <c r="P2766">
        <v>5</v>
      </c>
      <c r="Q2766" s="3">
        <v>4744</v>
      </c>
      <c r="R2766" s="1" t="s">
        <v>1958</v>
      </c>
      <c r="S2766" s="3">
        <v>688</v>
      </c>
      <c r="T2766">
        <v>4</v>
      </c>
      <c r="U2766" t="str">
        <f>IF(Ecommerce_Sales[[#This Row],[Delivery_Time_Days]]&gt;7,"Delay",IF(Ecommerce_Sales[[#This Row],[Delivery_Time_Days]] = 0,"No delivery",IF(Ecommerce_Sales[[#This Row],[Delivery_Time_Days]]&lt;=7,"On-time")))</f>
        <v>On-time</v>
      </c>
      <c r="V2766" s="7">
        <f>Ecommerce_Sales[[#This Row],[Profit]]/Ecommerce_Sales[[#This Row],[Total_Price]]</f>
        <v>0.40008431703204045</v>
      </c>
      <c r="W2766" s="3">
        <v>1898</v>
      </c>
      <c r="X2766" s="3"/>
    </row>
    <row r="2767" spans="1:24" x14ac:dyDescent="0.25">
      <c r="A2767" s="1" t="s">
        <v>8092</v>
      </c>
      <c r="B2767" s="1" t="s">
        <v>478</v>
      </c>
      <c r="C2767" s="1" t="s">
        <v>479</v>
      </c>
      <c r="D2767" s="1" t="s">
        <v>2794</v>
      </c>
      <c r="E2767" s="1" t="s">
        <v>1946</v>
      </c>
      <c r="F2767" s="2">
        <v>45264</v>
      </c>
      <c r="G2767" s="2">
        <v>45263</v>
      </c>
      <c r="H2767" s="2" t="str">
        <f>TEXT(Ecommerce_Sales[[#This Row],[Order_Date]],"mmmm")</f>
        <v>December</v>
      </c>
      <c r="I2767" s="2" t="str">
        <f>TEXT(Ecommerce_Sales[[#This Row],[Order_Date]],"yyyy")</f>
        <v>2023</v>
      </c>
      <c r="J2767" s="2" t="str">
        <f>TEXT(Ecommerce_Sales[[#This Row],[Order_Date]],"mmmm")</f>
        <v>December</v>
      </c>
      <c r="K2767" s="1" t="s">
        <v>1947</v>
      </c>
      <c r="L2767" s="1" t="s">
        <v>8093</v>
      </c>
      <c r="M2767" s="1" t="s">
        <v>1998</v>
      </c>
      <c r="N2767" s="1" t="s">
        <v>1973</v>
      </c>
      <c r="O2767" s="3">
        <v>56</v>
      </c>
      <c r="P2767">
        <v>10</v>
      </c>
      <c r="Q2767" s="3">
        <v>561</v>
      </c>
      <c r="R2767" s="1" t="s">
        <v>1951</v>
      </c>
      <c r="S2767" s="3">
        <v>49</v>
      </c>
      <c r="T2767">
        <v>2</v>
      </c>
      <c r="U2767" t="str">
        <f>IF(Ecommerce_Sales[[#This Row],[Delivery_Time_Days]]&gt;7,"Delay",IF(Ecommerce_Sales[[#This Row],[Delivery_Time_Days]] = 0,"No delivery",IF(Ecommerce_Sales[[#This Row],[Delivery_Time_Days]]&lt;=7,"On-time")))</f>
        <v>On-time</v>
      </c>
      <c r="V2767" s="7">
        <f>Ecommerce_Sales[[#This Row],[Profit]]/Ecommerce_Sales[[#This Row],[Total_Price]]</f>
        <v>0.29946524064171121</v>
      </c>
      <c r="W2767" s="3">
        <v>168</v>
      </c>
      <c r="X2767" s="3"/>
    </row>
    <row r="2768" spans="1:24" x14ac:dyDescent="0.25">
      <c r="A2768" s="1" t="s">
        <v>8094</v>
      </c>
      <c r="B2768" s="1" t="s">
        <v>1304</v>
      </c>
      <c r="C2768" s="1" t="s">
        <v>1305</v>
      </c>
      <c r="D2768" s="1" t="s">
        <v>3893</v>
      </c>
      <c r="E2768" s="1" t="s">
        <v>1966</v>
      </c>
      <c r="F2768" s="2">
        <v>45102</v>
      </c>
      <c r="G2768" s="2">
        <v>45400</v>
      </c>
      <c r="H2768" s="2" t="str">
        <f>TEXT(Ecommerce_Sales[[#This Row],[Order_Date]],"mmmm")</f>
        <v>April</v>
      </c>
      <c r="I2768" s="2" t="str">
        <f>TEXT(Ecommerce_Sales[[#This Row],[Order_Date]],"yyyy")</f>
        <v>2024</v>
      </c>
      <c r="J2768" s="2" t="str">
        <f>TEXT(Ecommerce_Sales[[#This Row],[Order_Date]],"mmmm")</f>
        <v>April</v>
      </c>
      <c r="K2768" s="1" t="s">
        <v>1947</v>
      </c>
      <c r="L2768" s="1" t="s">
        <v>8095</v>
      </c>
      <c r="M2768" s="1" t="s">
        <v>2030</v>
      </c>
      <c r="N2768" s="1" t="s">
        <v>1978</v>
      </c>
      <c r="O2768" s="3">
        <v>753</v>
      </c>
      <c r="P2768">
        <v>3</v>
      </c>
      <c r="Q2768" s="3">
        <v>2258</v>
      </c>
      <c r="R2768" s="1" t="s">
        <v>1958</v>
      </c>
      <c r="S2768" s="3">
        <v>118</v>
      </c>
      <c r="T2768">
        <v>3</v>
      </c>
      <c r="U2768" t="str">
        <f>IF(Ecommerce_Sales[[#This Row],[Delivery_Time_Days]]&gt;7,"Delay",IF(Ecommerce_Sales[[#This Row],[Delivery_Time_Days]] = 0,"No delivery",IF(Ecommerce_Sales[[#This Row],[Delivery_Time_Days]]&lt;=7,"On-time")))</f>
        <v>On-time</v>
      </c>
      <c r="V2768" s="7">
        <f>Ecommerce_Sales[[#This Row],[Profit]]/Ecommerce_Sales[[#This Row],[Total_Price]]</f>
        <v>0.34986713906111605</v>
      </c>
      <c r="W2768" s="3">
        <v>790</v>
      </c>
      <c r="X2768" s="3"/>
    </row>
    <row r="2769" spans="1:24" x14ac:dyDescent="0.25">
      <c r="A2769" s="1" t="s">
        <v>8096</v>
      </c>
      <c r="B2769" s="1" t="s">
        <v>52</v>
      </c>
      <c r="C2769" s="1" t="s">
        <v>53</v>
      </c>
      <c r="D2769" s="1" t="s">
        <v>2249</v>
      </c>
      <c r="E2769" s="1" t="s">
        <v>1996</v>
      </c>
      <c r="F2769" s="2">
        <v>45460</v>
      </c>
      <c r="G2769" s="2">
        <v>45314</v>
      </c>
      <c r="H2769" s="2" t="str">
        <f>TEXT(Ecommerce_Sales[[#This Row],[Order_Date]],"mmmm")</f>
        <v>January</v>
      </c>
      <c r="I2769" s="2" t="str">
        <f>TEXT(Ecommerce_Sales[[#This Row],[Order_Date]],"yyyy")</f>
        <v>2024</v>
      </c>
      <c r="J2769" s="2" t="str">
        <f>TEXT(Ecommerce_Sales[[#This Row],[Order_Date]],"mmmm")</f>
        <v>January</v>
      </c>
      <c r="K2769" s="1" t="s">
        <v>1947</v>
      </c>
      <c r="L2769" s="1" t="s">
        <v>8097</v>
      </c>
      <c r="M2769" s="1" t="s">
        <v>2058</v>
      </c>
      <c r="N2769" s="1" t="s">
        <v>1950</v>
      </c>
      <c r="O2769" s="3">
        <v>256</v>
      </c>
      <c r="P2769">
        <v>1</v>
      </c>
      <c r="Q2769" s="3">
        <v>256</v>
      </c>
      <c r="R2769" s="1" t="s">
        <v>1951</v>
      </c>
      <c r="S2769" s="3">
        <v>15</v>
      </c>
      <c r="T2769">
        <v>7</v>
      </c>
      <c r="U2769" t="str">
        <f>IF(Ecommerce_Sales[[#This Row],[Delivery_Time_Days]]&gt;7,"Delay",IF(Ecommerce_Sales[[#This Row],[Delivery_Time_Days]] = 0,"No delivery",IF(Ecommerce_Sales[[#This Row],[Delivery_Time_Days]]&lt;=7,"On-time")))</f>
        <v>On-time</v>
      </c>
      <c r="V2769" s="7">
        <f>Ecommerce_Sales[[#This Row],[Profit]]/Ecommerce_Sales[[#This Row],[Total_Price]]</f>
        <v>0.3984375</v>
      </c>
      <c r="W2769" s="3">
        <v>102</v>
      </c>
      <c r="X2769" s="3"/>
    </row>
    <row r="2770" spans="1:24" x14ac:dyDescent="0.25">
      <c r="A2770" s="1" t="s">
        <v>8098</v>
      </c>
      <c r="B2770" s="1" t="s">
        <v>1810</v>
      </c>
      <c r="C2770" s="1" t="s">
        <v>1811</v>
      </c>
      <c r="D2770" s="1" t="s">
        <v>5444</v>
      </c>
      <c r="E2770" s="1" t="s">
        <v>1954</v>
      </c>
      <c r="F2770" s="2">
        <v>45422</v>
      </c>
      <c r="G2770" s="2">
        <v>45302</v>
      </c>
      <c r="H2770" s="2" t="str">
        <f>TEXT(Ecommerce_Sales[[#This Row],[Order_Date]],"mmmm")</f>
        <v>January</v>
      </c>
      <c r="I2770" s="2" t="str">
        <f>TEXT(Ecommerce_Sales[[#This Row],[Order_Date]],"yyyy")</f>
        <v>2024</v>
      </c>
      <c r="J2770" s="2" t="str">
        <f>TEXT(Ecommerce_Sales[[#This Row],[Order_Date]],"mmmm")</f>
        <v>January</v>
      </c>
      <c r="K2770" s="1" t="s">
        <v>1947</v>
      </c>
      <c r="L2770" s="1" t="s">
        <v>8099</v>
      </c>
      <c r="M2770" s="1" t="s">
        <v>1972</v>
      </c>
      <c r="N2770" s="1" t="s">
        <v>1973</v>
      </c>
      <c r="O2770" s="3">
        <v>275</v>
      </c>
      <c r="P2770">
        <v>3</v>
      </c>
      <c r="Q2770" s="3">
        <v>824</v>
      </c>
      <c r="R2770" s="1" t="s">
        <v>1958</v>
      </c>
      <c r="S2770" s="3">
        <v>72</v>
      </c>
      <c r="T2770">
        <v>9</v>
      </c>
      <c r="U2770" t="str">
        <f>IF(Ecommerce_Sales[[#This Row],[Delivery_Time_Days]]&gt;7,"Delay",IF(Ecommerce_Sales[[#This Row],[Delivery_Time_Days]] = 0,"No delivery",IF(Ecommerce_Sales[[#This Row],[Delivery_Time_Days]]&lt;=7,"On-time")))</f>
        <v>Delay</v>
      </c>
      <c r="V2770" s="7">
        <f>Ecommerce_Sales[[#This Row],[Profit]]/Ecommerce_Sales[[#This Row],[Total_Price]]</f>
        <v>0.29975728155339804</v>
      </c>
      <c r="W2770" s="3">
        <v>247</v>
      </c>
      <c r="X2770" s="3"/>
    </row>
    <row r="2771" spans="1:24" x14ac:dyDescent="0.25">
      <c r="A2771" s="1" t="s">
        <v>8100</v>
      </c>
      <c r="B2771" s="1" t="s">
        <v>2</v>
      </c>
      <c r="C2771" s="1" t="s">
        <v>3</v>
      </c>
      <c r="D2771" s="1" t="s">
        <v>2485</v>
      </c>
      <c r="E2771" s="1" t="s">
        <v>1946</v>
      </c>
      <c r="F2771" s="2">
        <v>45597</v>
      </c>
      <c r="G2771" s="2">
        <v>45551</v>
      </c>
      <c r="H2771" s="2" t="str">
        <f>TEXT(Ecommerce_Sales[[#This Row],[Order_Date]],"mmmm")</f>
        <v>September</v>
      </c>
      <c r="I2771" s="2" t="str">
        <f>TEXT(Ecommerce_Sales[[#This Row],[Order_Date]],"yyyy")</f>
        <v>2024</v>
      </c>
      <c r="J2771" s="2" t="str">
        <f>TEXT(Ecommerce_Sales[[#This Row],[Order_Date]],"mmmm")</f>
        <v>September</v>
      </c>
      <c r="K2771" s="1" t="s">
        <v>1947</v>
      </c>
      <c r="L2771" s="1" t="s">
        <v>6569</v>
      </c>
      <c r="M2771" s="1" t="s">
        <v>1998</v>
      </c>
      <c r="N2771" s="1" t="s">
        <v>1973</v>
      </c>
      <c r="O2771" s="3">
        <v>963</v>
      </c>
      <c r="P2771">
        <v>1</v>
      </c>
      <c r="Q2771" s="3">
        <v>963</v>
      </c>
      <c r="R2771" s="1" t="s">
        <v>1958</v>
      </c>
      <c r="S2771" s="3">
        <v>55</v>
      </c>
      <c r="T2771">
        <v>9</v>
      </c>
      <c r="U2771" t="str">
        <f>IF(Ecommerce_Sales[[#This Row],[Delivery_Time_Days]]&gt;7,"Delay",IF(Ecommerce_Sales[[#This Row],[Delivery_Time_Days]] = 0,"No delivery",IF(Ecommerce_Sales[[#This Row],[Delivery_Time_Days]]&lt;=7,"On-time")))</f>
        <v>Delay</v>
      </c>
      <c r="V2771" s="7">
        <f>Ecommerce_Sales[[#This Row],[Profit]]/Ecommerce_Sales[[#This Row],[Total_Price]]</f>
        <v>0.30010384215991692</v>
      </c>
      <c r="W2771" s="3">
        <v>289</v>
      </c>
      <c r="X2771" s="3"/>
    </row>
    <row r="2772" spans="1:24" x14ac:dyDescent="0.25">
      <c r="A2772" s="1" t="s">
        <v>8101</v>
      </c>
      <c r="B2772" s="1" t="s">
        <v>68</v>
      </c>
      <c r="C2772" s="1" t="s">
        <v>69</v>
      </c>
      <c r="D2772" s="1" t="s">
        <v>4611</v>
      </c>
      <c r="E2772" s="1" t="s">
        <v>1954</v>
      </c>
      <c r="F2772" s="2">
        <v>45151</v>
      </c>
      <c r="G2772" s="2">
        <v>44954</v>
      </c>
      <c r="H2772" s="2" t="str">
        <f>TEXT(Ecommerce_Sales[[#This Row],[Order_Date]],"mmmm")</f>
        <v>January</v>
      </c>
      <c r="I2772" s="2" t="str">
        <f>TEXT(Ecommerce_Sales[[#This Row],[Order_Date]],"yyyy")</f>
        <v>2023</v>
      </c>
      <c r="J2772" s="2" t="str">
        <f>TEXT(Ecommerce_Sales[[#This Row],[Order_Date]],"mmmm")</f>
        <v>January</v>
      </c>
      <c r="K2772" s="1" t="s">
        <v>1992</v>
      </c>
      <c r="L2772" s="1" t="s">
        <v>8102</v>
      </c>
      <c r="M2772" s="1" t="s">
        <v>1956</v>
      </c>
      <c r="N2772" s="1" t="s">
        <v>1957</v>
      </c>
      <c r="O2772" s="3">
        <v>11</v>
      </c>
      <c r="P2772">
        <v>3</v>
      </c>
      <c r="Q2772" s="3">
        <v>32</v>
      </c>
      <c r="R2772" s="1" t="s">
        <v>1958</v>
      </c>
      <c r="S2772" s="3">
        <v>3</v>
      </c>
      <c r="U2772" t="str">
        <f>IF(Ecommerce_Sales[[#This Row],[Delivery_Time_Days]]&gt;7,"Delay",IF(Ecommerce_Sales[[#This Row],[Delivery_Time_Days]] = 0,"No delivery",IF(Ecommerce_Sales[[#This Row],[Delivery_Time_Days]]&lt;=7,"On-time")))</f>
        <v>No delivery</v>
      </c>
      <c r="V2772" s="7">
        <f>Ecommerce_Sales[[#This Row],[Profit]]/Ecommerce_Sales[[#This Row],[Total_Price]]</f>
        <v>0.15625</v>
      </c>
      <c r="W2772" s="3">
        <v>5</v>
      </c>
      <c r="X2772" s="3"/>
    </row>
    <row r="2773" spans="1:24" x14ac:dyDescent="0.25">
      <c r="A2773" s="1" t="s">
        <v>8103</v>
      </c>
      <c r="B2773" s="1" t="s">
        <v>800</v>
      </c>
      <c r="C2773" s="1" t="s">
        <v>801</v>
      </c>
      <c r="D2773" s="1" t="s">
        <v>5516</v>
      </c>
      <c r="E2773" s="1" t="s">
        <v>1996</v>
      </c>
      <c r="F2773" s="2">
        <v>45499</v>
      </c>
      <c r="G2773" s="2">
        <v>45184</v>
      </c>
      <c r="H2773" s="2" t="str">
        <f>TEXT(Ecommerce_Sales[[#This Row],[Order_Date]],"mmmm")</f>
        <v>September</v>
      </c>
      <c r="I2773" s="2" t="str">
        <f>TEXT(Ecommerce_Sales[[#This Row],[Order_Date]],"yyyy")</f>
        <v>2023</v>
      </c>
      <c r="J2773" s="2" t="str">
        <f>TEXT(Ecommerce_Sales[[#This Row],[Order_Date]],"mmmm")</f>
        <v>September</v>
      </c>
      <c r="K2773" s="1" t="s">
        <v>1947</v>
      </c>
      <c r="L2773" s="1" t="s">
        <v>8104</v>
      </c>
      <c r="M2773" s="1" t="s">
        <v>1972</v>
      </c>
      <c r="N2773" s="1" t="s">
        <v>1973</v>
      </c>
      <c r="O2773" s="3">
        <v>583</v>
      </c>
      <c r="P2773">
        <v>4</v>
      </c>
      <c r="Q2773" s="3">
        <v>2334</v>
      </c>
      <c r="R2773" s="1" t="s">
        <v>2016</v>
      </c>
      <c r="S2773" s="3">
        <v>132</v>
      </c>
      <c r="T2773">
        <v>7</v>
      </c>
      <c r="U2773" t="str">
        <f>IF(Ecommerce_Sales[[#This Row],[Delivery_Time_Days]]&gt;7,"Delay",IF(Ecommerce_Sales[[#This Row],[Delivery_Time_Days]] = 0,"No delivery",IF(Ecommerce_Sales[[#This Row],[Delivery_Time_Days]]&lt;=7,"On-time")))</f>
        <v>On-time</v>
      </c>
      <c r="V2773" s="7">
        <f>Ecommerce_Sales[[#This Row],[Profit]]/Ecommerce_Sales[[#This Row],[Total_Price]]</f>
        <v>0.29991431019708653</v>
      </c>
      <c r="W2773" s="3">
        <v>700</v>
      </c>
      <c r="X2773" s="3"/>
    </row>
    <row r="2774" spans="1:24" x14ac:dyDescent="0.25">
      <c r="A2774" s="1" t="s">
        <v>8105</v>
      </c>
      <c r="B2774" s="1" t="s">
        <v>810</v>
      </c>
      <c r="C2774" s="1" t="s">
        <v>811</v>
      </c>
      <c r="D2774" s="1" t="s">
        <v>2261</v>
      </c>
      <c r="E2774" s="1" t="s">
        <v>1981</v>
      </c>
      <c r="F2774" s="2">
        <v>45228</v>
      </c>
      <c r="G2774" s="2">
        <v>45541</v>
      </c>
      <c r="H2774" s="2" t="str">
        <f>TEXT(Ecommerce_Sales[[#This Row],[Order_Date]],"mmmm")</f>
        <v>September</v>
      </c>
      <c r="I2774" s="2" t="str">
        <f>TEXT(Ecommerce_Sales[[#This Row],[Order_Date]],"yyyy")</f>
        <v>2024</v>
      </c>
      <c r="J2774" s="2" t="str">
        <f>TEXT(Ecommerce_Sales[[#This Row],[Order_Date]],"mmmm")</f>
        <v>September</v>
      </c>
      <c r="K2774" s="1" t="s">
        <v>1947</v>
      </c>
      <c r="L2774" s="1" t="s">
        <v>7111</v>
      </c>
      <c r="M2774" s="1" t="s">
        <v>2007</v>
      </c>
      <c r="N2774" s="1" t="s">
        <v>1973</v>
      </c>
      <c r="O2774" s="3">
        <v>902</v>
      </c>
      <c r="P2774">
        <v>4</v>
      </c>
      <c r="Q2774" s="3">
        <v>3608</v>
      </c>
      <c r="R2774" s="1" t="s">
        <v>2008</v>
      </c>
      <c r="S2774" s="3">
        <v>388</v>
      </c>
      <c r="T2774">
        <v>3</v>
      </c>
      <c r="U2774" t="str">
        <f>IF(Ecommerce_Sales[[#This Row],[Delivery_Time_Days]]&gt;7,"Delay",IF(Ecommerce_Sales[[#This Row],[Delivery_Time_Days]] = 0,"No delivery",IF(Ecommerce_Sales[[#This Row],[Delivery_Time_Days]]&lt;=7,"On-time")))</f>
        <v>On-time</v>
      </c>
      <c r="V2774" s="7">
        <f>Ecommerce_Sales[[#This Row],[Profit]]/Ecommerce_Sales[[#This Row],[Total_Price]]</f>
        <v>0.30016629711751663</v>
      </c>
      <c r="W2774" s="3">
        <v>1083</v>
      </c>
      <c r="X2774" s="3"/>
    </row>
    <row r="2775" spans="1:24" x14ac:dyDescent="0.25">
      <c r="A2775" s="1" t="s">
        <v>8106</v>
      </c>
      <c r="B2775" s="1" t="s">
        <v>138</v>
      </c>
      <c r="C2775" s="1" t="s">
        <v>139</v>
      </c>
      <c r="D2775" s="1" t="s">
        <v>5042</v>
      </c>
      <c r="E2775" s="1" t="s">
        <v>2005</v>
      </c>
      <c r="F2775" s="2">
        <v>45002</v>
      </c>
      <c r="G2775" s="2">
        <v>45353</v>
      </c>
      <c r="H2775" s="2" t="str">
        <f>TEXT(Ecommerce_Sales[[#This Row],[Order_Date]],"mmmm")</f>
        <v>March</v>
      </c>
      <c r="I2775" s="2" t="str">
        <f>TEXT(Ecommerce_Sales[[#This Row],[Order_Date]],"yyyy")</f>
        <v>2024</v>
      </c>
      <c r="J2775" s="2" t="str">
        <f>TEXT(Ecommerce_Sales[[#This Row],[Order_Date]],"mmmm")</f>
        <v>March</v>
      </c>
      <c r="K2775" s="1" t="s">
        <v>1947</v>
      </c>
      <c r="L2775" s="1" t="s">
        <v>8107</v>
      </c>
      <c r="M2775" s="1" t="s">
        <v>1963</v>
      </c>
      <c r="N2775" s="1" t="s">
        <v>1957</v>
      </c>
      <c r="O2775" s="3">
        <v>118</v>
      </c>
      <c r="P2775">
        <v>2</v>
      </c>
      <c r="Q2775" s="3">
        <v>235</v>
      </c>
      <c r="R2775" s="1" t="s">
        <v>1951</v>
      </c>
      <c r="S2775" s="3">
        <v>14</v>
      </c>
      <c r="T2775">
        <v>5</v>
      </c>
      <c r="U2775" t="str">
        <f>IF(Ecommerce_Sales[[#This Row],[Delivery_Time_Days]]&gt;7,"Delay",IF(Ecommerce_Sales[[#This Row],[Delivery_Time_Days]] = 0,"No delivery",IF(Ecommerce_Sales[[#This Row],[Delivery_Time_Days]]&lt;=7,"On-time")))</f>
        <v>On-time</v>
      </c>
      <c r="V2775" s="7">
        <f>Ecommerce_Sales[[#This Row],[Profit]]/Ecommerce_Sales[[#This Row],[Total_Price]]</f>
        <v>0.14893617021276595</v>
      </c>
      <c r="W2775" s="3">
        <v>35</v>
      </c>
      <c r="X2775" s="3"/>
    </row>
    <row r="2776" spans="1:24" x14ac:dyDescent="0.25">
      <c r="A2776" s="1" t="s">
        <v>8108</v>
      </c>
      <c r="B2776" s="1" t="s">
        <v>324</v>
      </c>
      <c r="C2776" s="1" t="s">
        <v>325</v>
      </c>
      <c r="D2776" s="1" t="s">
        <v>7356</v>
      </c>
      <c r="E2776" s="1" t="s">
        <v>1966</v>
      </c>
      <c r="F2776" s="2">
        <v>45487</v>
      </c>
      <c r="G2776" s="2">
        <v>44966</v>
      </c>
      <c r="H2776" s="2" t="str">
        <f>TEXT(Ecommerce_Sales[[#This Row],[Order_Date]],"mmmm")</f>
        <v>February</v>
      </c>
      <c r="I2776" s="2" t="str">
        <f>TEXT(Ecommerce_Sales[[#This Row],[Order_Date]],"yyyy")</f>
        <v>2023</v>
      </c>
      <c r="J2776" s="2" t="str">
        <f>TEXT(Ecommerce_Sales[[#This Row],[Order_Date]],"mmmm")</f>
        <v>February</v>
      </c>
      <c r="K2776" s="1" t="s">
        <v>1947</v>
      </c>
      <c r="L2776" s="1" t="s">
        <v>8109</v>
      </c>
      <c r="M2776" s="1" t="s">
        <v>2002</v>
      </c>
      <c r="N2776" s="1" t="s">
        <v>1989</v>
      </c>
      <c r="O2776" s="3">
        <v>877</v>
      </c>
      <c r="P2776">
        <v>3</v>
      </c>
      <c r="Q2776" s="3">
        <v>2631</v>
      </c>
      <c r="R2776" s="1" t="s">
        <v>2012</v>
      </c>
      <c r="S2776" s="3">
        <v>330</v>
      </c>
      <c r="T2776">
        <v>5</v>
      </c>
      <c r="U2776" t="str">
        <f>IF(Ecommerce_Sales[[#This Row],[Delivery_Time_Days]]&gt;7,"Delay",IF(Ecommerce_Sales[[#This Row],[Delivery_Time_Days]] = 0,"No delivery",IF(Ecommerce_Sales[[#This Row],[Delivery_Time_Days]]&lt;=7,"On-time")))</f>
        <v>On-time</v>
      </c>
      <c r="V2776" s="7">
        <f>Ecommerce_Sales[[#This Row],[Profit]]/Ecommerce_Sales[[#This Row],[Total_Price]]</f>
        <v>0.25009502090459901</v>
      </c>
      <c r="W2776" s="3">
        <v>658</v>
      </c>
      <c r="X2776" s="3"/>
    </row>
    <row r="2777" spans="1:24" x14ac:dyDescent="0.25">
      <c r="A2777" s="1" t="s">
        <v>8110</v>
      </c>
      <c r="B2777" s="1" t="s">
        <v>1687</v>
      </c>
      <c r="C2777" s="1" t="s">
        <v>1688</v>
      </c>
      <c r="D2777" s="1" t="s">
        <v>3873</v>
      </c>
      <c r="E2777" s="1" t="s">
        <v>1946</v>
      </c>
      <c r="F2777" s="2">
        <v>45618</v>
      </c>
      <c r="G2777" s="2">
        <v>45166</v>
      </c>
      <c r="H2777" s="2" t="str">
        <f>TEXT(Ecommerce_Sales[[#This Row],[Order_Date]],"mmmm")</f>
        <v>August</v>
      </c>
      <c r="I2777" s="2" t="str">
        <f>TEXT(Ecommerce_Sales[[#This Row],[Order_Date]],"yyyy")</f>
        <v>2023</v>
      </c>
      <c r="J2777" s="2" t="str">
        <f>TEXT(Ecommerce_Sales[[#This Row],[Order_Date]],"mmmm")</f>
        <v>August</v>
      </c>
      <c r="K2777" s="1" t="s">
        <v>1947</v>
      </c>
      <c r="L2777" s="1" t="s">
        <v>8111</v>
      </c>
      <c r="M2777" s="1" t="s">
        <v>1988</v>
      </c>
      <c r="N2777" s="1" t="s">
        <v>1989</v>
      </c>
      <c r="O2777" s="3">
        <v>1041</v>
      </c>
      <c r="P2777">
        <v>3</v>
      </c>
      <c r="Q2777" s="3">
        <v>3123</v>
      </c>
      <c r="R2777" s="1" t="s">
        <v>2012</v>
      </c>
      <c r="S2777" s="3">
        <v>235</v>
      </c>
      <c r="T2777">
        <v>5</v>
      </c>
      <c r="U2777" t="str">
        <f>IF(Ecommerce_Sales[[#This Row],[Delivery_Time_Days]]&gt;7,"Delay",IF(Ecommerce_Sales[[#This Row],[Delivery_Time_Days]] = 0,"No delivery",IF(Ecommerce_Sales[[#This Row],[Delivery_Time_Days]]&lt;=7,"On-time")))</f>
        <v>On-time</v>
      </c>
      <c r="V2777" s="7">
        <f>Ecommerce_Sales[[#This Row],[Profit]]/Ecommerce_Sales[[#This Row],[Total_Price]]</f>
        <v>0.25008005123278898</v>
      </c>
      <c r="W2777" s="3">
        <v>781</v>
      </c>
      <c r="X2777" s="3"/>
    </row>
    <row r="2778" spans="1:24" x14ac:dyDescent="0.25">
      <c r="A2778" s="1" t="s">
        <v>8112</v>
      </c>
      <c r="B2778" s="1" t="s">
        <v>1644</v>
      </c>
      <c r="C2778" s="1" t="s">
        <v>1645</v>
      </c>
      <c r="D2778" s="1" t="s">
        <v>4303</v>
      </c>
      <c r="E2778" s="1" t="s">
        <v>1946</v>
      </c>
      <c r="F2778" s="2">
        <v>45291</v>
      </c>
      <c r="G2778" s="2">
        <v>45339</v>
      </c>
      <c r="H2778" s="2" t="str">
        <f>TEXT(Ecommerce_Sales[[#This Row],[Order_Date]],"mmmm")</f>
        <v>February</v>
      </c>
      <c r="I2778" s="2" t="str">
        <f>TEXT(Ecommerce_Sales[[#This Row],[Order_Date]],"yyyy")</f>
        <v>2024</v>
      </c>
      <c r="J2778" s="2" t="str">
        <f>TEXT(Ecommerce_Sales[[#This Row],[Order_Date]],"mmmm")</f>
        <v>February</v>
      </c>
      <c r="K2778" s="1" t="s">
        <v>1947</v>
      </c>
      <c r="L2778" s="1" t="s">
        <v>8113</v>
      </c>
      <c r="M2778" s="1" t="s">
        <v>1956</v>
      </c>
      <c r="N2778" s="1" t="s">
        <v>1957</v>
      </c>
      <c r="O2778" s="3">
        <v>126</v>
      </c>
      <c r="P2778">
        <v>2</v>
      </c>
      <c r="Q2778" s="3">
        <v>253</v>
      </c>
      <c r="R2778" s="1" t="s">
        <v>1951</v>
      </c>
      <c r="S2778" s="3">
        <v>31</v>
      </c>
      <c r="T2778">
        <v>7</v>
      </c>
      <c r="U2778" t="str">
        <f>IF(Ecommerce_Sales[[#This Row],[Delivery_Time_Days]]&gt;7,"Delay",IF(Ecommerce_Sales[[#This Row],[Delivery_Time_Days]] = 0,"No delivery",IF(Ecommerce_Sales[[#This Row],[Delivery_Time_Days]]&lt;=7,"On-time")))</f>
        <v>On-time</v>
      </c>
      <c r="V2778" s="7">
        <f>Ecommerce_Sales[[#This Row],[Profit]]/Ecommerce_Sales[[#This Row],[Total_Price]]</f>
        <v>0.15019762845849802</v>
      </c>
      <c r="W2778" s="3">
        <v>38</v>
      </c>
      <c r="X2778" s="3"/>
    </row>
    <row r="2779" spans="1:24" x14ac:dyDescent="0.25">
      <c r="A2779" s="1" t="s">
        <v>8114</v>
      </c>
      <c r="B2779" s="1" t="s">
        <v>1512</v>
      </c>
      <c r="C2779" s="1" t="s">
        <v>1513</v>
      </c>
      <c r="D2779" s="1" t="s">
        <v>8115</v>
      </c>
      <c r="E2779" s="1" t="s">
        <v>1966</v>
      </c>
      <c r="F2779" s="2">
        <v>45333</v>
      </c>
      <c r="G2779" s="2">
        <v>45518</v>
      </c>
      <c r="H2779" s="2" t="str">
        <f>TEXT(Ecommerce_Sales[[#This Row],[Order_Date]],"mmmm")</f>
        <v>August</v>
      </c>
      <c r="I2779" s="2" t="str">
        <f>TEXT(Ecommerce_Sales[[#This Row],[Order_Date]],"yyyy")</f>
        <v>2024</v>
      </c>
      <c r="J2779" s="2" t="str">
        <f>TEXT(Ecommerce_Sales[[#This Row],[Order_Date]],"mmmm")</f>
        <v>August</v>
      </c>
      <c r="K2779" s="1" t="s">
        <v>1947</v>
      </c>
      <c r="L2779" s="1" t="s">
        <v>8116</v>
      </c>
      <c r="M2779" s="1" t="s">
        <v>2072</v>
      </c>
      <c r="N2779" s="1" t="s">
        <v>1950</v>
      </c>
      <c r="O2779" s="3">
        <v>47</v>
      </c>
      <c r="P2779">
        <v>3</v>
      </c>
      <c r="Q2779" s="3">
        <v>141</v>
      </c>
      <c r="R2779" s="1" t="s">
        <v>1951</v>
      </c>
      <c r="S2779" s="3">
        <v>16</v>
      </c>
      <c r="T2779">
        <v>5</v>
      </c>
      <c r="U2779" t="str">
        <f>IF(Ecommerce_Sales[[#This Row],[Delivery_Time_Days]]&gt;7,"Delay",IF(Ecommerce_Sales[[#This Row],[Delivery_Time_Days]] = 0,"No delivery",IF(Ecommerce_Sales[[#This Row],[Delivery_Time_Days]]&lt;=7,"On-time")))</f>
        <v>On-time</v>
      </c>
      <c r="V2779" s="7">
        <f>Ecommerce_Sales[[#This Row],[Profit]]/Ecommerce_Sales[[#This Row],[Total_Price]]</f>
        <v>0.3971631205673759</v>
      </c>
      <c r="W2779" s="3">
        <v>56</v>
      </c>
      <c r="X2779" s="3"/>
    </row>
    <row r="2780" spans="1:24" x14ac:dyDescent="0.25">
      <c r="A2780" s="1" t="s">
        <v>8117</v>
      </c>
      <c r="B2780" s="1" t="s">
        <v>1363</v>
      </c>
      <c r="C2780" s="1" t="s">
        <v>1330</v>
      </c>
      <c r="D2780" s="1" t="s">
        <v>4583</v>
      </c>
      <c r="E2780" s="1" t="s">
        <v>1961</v>
      </c>
      <c r="F2780" s="2">
        <v>45353</v>
      </c>
      <c r="G2780" s="2">
        <v>44948</v>
      </c>
      <c r="H2780" s="2" t="str">
        <f>TEXT(Ecommerce_Sales[[#This Row],[Order_Date]],"mmmm")</f>
        <v>January</v>
      </c>
      <c r="I2780" s="2" t="str">
        <f>TEXT(Ecommerce_Sales[[#This Row],[Order_Date]],"yyyy")</f>
        <v>2023</v>
      </c>
      <c r="J2780" s="2" t="str">
        <f>TEXT(Ecommerce_Sales[[#This Row],[Order_Date]],"mmmm")</f>
        <v>January</v>
      </c>
      <c r="K2780" s="1" t="s">
        <v>1986</v>
      </c>
      <c r="L2780" s="1" t="s">
        <v>8118</v>
      </c>
      <c r="M2780" s="1" t="s">
        <v>1983</v>
      </c>
      <c r="N2780" s="1" t="s">
        <v>1950</v>
      </c>
      <c r="O2780" s="3">
        <v>887</v>
      </c>
      <c r="P2780">
        <v>1</v>
      </c>
      <c r="Q2780" s="3">
        <v>887</v>
      </c>
      <c r="R2780" s="1" t="s">
        <v>1951</v>
      </c>
      <c r="S2780" s="3">
        <v>70</v>
      </c>
      <c r="U2780" t="str">
        <f>IF(Ecommerce_Sales[[#This Row],[Delivery_Time_Days]]&gt;7,"Delay",IF(Ecommerce_Sales[[#This Row],[Delivery_Time_Days]] = 0,"No delivery",IF(Ecommerce_Sales[[#This Row],[Delivery_Time_Days]]&lt;=7,"On-time")))</f>
        <v>No delivery</v>
      </c>
      <c r="V2780" s="7">
        <f>Ecommerce_Sales[[#This Row],[Profit]]/Ecommerce_Sales[[#This Row],[Total_Price]]</f>
        <v>0.40022547914317924</v>
      </c>
      <c r="W2780" s="3">
        <v>355</v>
      </c>
      <c r="X2780" s="3"/>
    </row>
    <row r="2781" spans="1:24" x14ac:dyDescent="0.25">
      <c r="A2781" s="1" t="s">
        <v>8119</v>
      </c>
      <c r="B2781" s="1" t="s">
        <v>1449</v>
      </c>
      <c r="C2781" s="1" t="s">
        <v>1450</v>
      </c>
      <c r="D2781" s="1" t="s">
        <v>5461</v>
      </c>
      <c r="E2781" s="1" t="s">
        <v>2005</v>
      </c>
      <c r="F2781" s="2">
        <v>45461</v>
      </c>
      <c r="G2781" s="2">
        <v>45312</v>
      </c>
      <c r="H2781" s="2" t="str">
        <f>TEXT(Ecommerce_Sales[[#This Row],[Order_Date]],"mmmm")</f>
        <v>January</v>
      </c>
      <c r="I2781" s="2" t="str">
        <f>TEXT(Ecommerce_Sales[[#This Row],[Order_Date]],"yyyy")</f>
        <v>2024</v>
      </c>
      <c r="J2781" s="2" t="str">
        <f>TEXT(Ecommerce_Sales[[#This Row],[Order_Date]],"mmmm")</f>
        <v>January</v>
      </c>
      <c r="K2781" s="1" t="s">
        <v>1947</v>
      </c>
      <c r="L2781" s="1" t="s">
        <v>8120</v>
      </c>
      <c r="M2781" s="1" t="s">
        <v>2047</v>
      </c>
      <c r="N2781" s="1" t="s">
        <v>1989</v>
      </c>
      <c r="O2781" s="3">
        <v>267</v>
      </c>
      <c r="P2781">
        <v>1</v>
      </c>
      <c r="Q2781" s="3">
        <v>267</v>
      </c>
      <c r="R2781" s="1" t="s">
        <v>1951</v>
      </c>
      <c r="S2781" s="3">
        <v>26</v>
      </c>
      <c r="T2781">
        <v>8</v>
      </c>
      <c r="U2781" t="str">
        <f>IF(Ecommerce_Sales[[#This Row],[Delivery_Time_Days]]&gt;7,"Delay",IF(Ecommerce_Sales[[#This Row],[Delivery_Time_Days]] = 0,"No delivery",IF(Ecommerce_Sales[[#This Row],[Delivery_Time_Days]]&lt;=7,"On-time")))</f>
        <v>Delay</v>
      </c>
      <c r="V2781" s="7">
        <f>Ecommerce_Sales[[#This Row],[Profit]]/Ecommerce_Sales[[#This Row],[Total_Price]]</f>
        <v>0.25093632958801498</v>
      </c>
      <c r="W2781" s="3">
        <v>67</v>
      </c>
      <c r="X2781" s="3"/>
    </row>
    <row r="2782" spans="1:24" x14ac:dyDescent="0.25">
      <c r="A2782" s="1" t="s">
        <v>8121</v>
      </c>
      <c r="B2782" s="1" t="s">
        <v>210</v>
      </c>
      <c r="C2782" s="1" t="s">
        <v>211</v>
      </c>
      <c r="D2782" s="1" t="s">
        <v>3567</v>
      </c>
      <c r="E2782" s="1" t="s">
        <v>1954</v>
      </c>
      <c r="F2782" s="2">
        <v>45049</v>
      </c>
      <c r="G2782" s="2">
        <v>45638</v>
      </c>
      <c r="H2782" s="2" t="str">
        <f>TEXT(Ecommerce_Sales[[#This Row],[Order_Date]],"mmmm")</f>
        <v>December</v>
      </c>
      <c r="I2782" s="2" t="str">
        <f>TEXT(Ecommerce_Sales[[#This Row],[Order_Date]],"yyyy")</f>
        <v>2024</v>
      </c>
      <c r="J2782" s="2" t="str">
        <f>TEXT(Ecommerce_Sales[[#This Row],[Order_Date]],"mmmm")</f>
        <v>December</v>
      </c>
      <c r="K2782" s="1" t="s">
        <v>1947</v>
      </c>
      <c r="L2782" s="1" t="s">
        <v>8122</v>
      </c>
      <c r="M2782" s="1" t="s">
        <v>1949</v>
      </c>
      <c r="N2782" s="1" t="s">
        <v>1950</v>
      </c>
      <c r="O2782" s="3">
        <v>622</v>
      </c>
      <c r="P2782">
        <v>6</v>
      </c>
      <c r="Q2782" s="3">
        <v>3733</v>
      </c>
      <c r="R2782" s="1" t="s">
        <v>1958</v>
      </c>
      <c r="S2782" s="3">
        <v>484</v>
      </c>
      <c r="T2782">
        <v>6</v>
      </c>
      <c r="U2782" t="str">
        <f>IF(Ecommerce_Sales[[#This Row],[Delivery_Time_Days]]&gt;7,"Delay",IF(Ecommerce_Sales[[#This Row],[Delivery_Time_Days]] = 0,"No delivery",IF(Ecommerce_Sales[[#This Row],[Delivery_Time_Days]]&lt;=7,"On-time")))</f>
        <v>On-time</v>
      </c>
      <c r="V2782" s="7">
        <f>Ecommerce_Sales[[#This Row],[Profit]]/Ecommerce_Sales[[#This Row],[Total_Price]]</f>
        <v>0.39994642378783818</v>
      </c>
      <c r="W2782" s="3">
        <v>1493</v>
      </c>
      <c r="X2782" s="3"/>
    </row>
    <row r="2783" spans="1:24" x14ac:dyDescent="0.25">
      <c r="A2783" s="1" t="s">
        <v>8123</v>
      </c>
      <c r="B2783" s="1" t="s">
        <v>1389</v>
      </c>
      <c r="C2783" s="1" t="s">
        <v>1390</v>
      </c>
      <c r="D2783" s="1" t="s">
        <v>4361</v>
      </c>
      <c r="E2783" s="1" t="s">
        <v>1954</v>
      </c>
      <c r="F2783" s="2">
        <v>45076</v>
      </c>
      <c r="G2783" s="2">
        <v>45497</v>
      </c>
      <c r="H2783" s="2" t="str">
        <f>TEXT(Ecommerce_Sales[[#This Row],[Order_Date]],"mmmm")</f>
        <v>July</v>
      </c>
      <c r="I2783" s="2" t="str">
        <f>TEXT(Ecommerce_Sales[[#This Row],[Order_Date]],"yyyy")</f>
        <v>2024</v>
      </c>
      <c r="J2783" s="2" t="str">
        <f>TEXT(Ecommerce_Sales[[#This Row],[Order_Date]],"mmmm")</f>
        <v>July</v>
      </c>
      <c r="K2783" s="1" t="s">
        <v>1947</v>
      </c>
      <c r="L2783" s="1" t="s">
        <v>7204</v>
      </c>
      <c r="M2783" s="1" t="s">
        <v>2043</v>
      </c>
      <c r="N2783" s="1" t="s">
        <v>1989</v>
      </c>
      <c r="O2783" s="3">
        <v>1196</v>
      </c>
      <c r="P2783">
        <v>1</v>
      </c>
      <c r="Q2783" s="3">
        <v>1196</v>
      </c>
      <c r="R2783" s="1" t="s">
        <v>2008</v>
      </c>
      <c r="S2783" s="3">
        <v>130</v>
      </c>
      <c r="T2783">
        <v>9</v>
      </c>
      <c r="U2783" t="str">
        <f>IF(Ecommerce_Sales[[#This Row],[Delivery_Time_Days]]&gt;7,"Delay",IF(Ecommerce_Sales[[#This Row],[Delivery_Time_Days]] = 0,"No delivery",IF(Ecommerce_Sales[[#This Row],[Delivery_Time_Days]]&lt;=7,"On-time")))</f>
        <v>Delay</v>
      </c>
      <c r="V2783" s="7">
        <f>Ecommerce_Sales[[#This Row],[Profit]]/Ecommerce_Sales[[#This Row],[Total_Price]]</f>
        <v>0.25</v>
      </c>
      <c r="W2783" s="3">
        <v>299</v>
      </c>
      <c r="X2783" s="3"/>
    </row>
    <row r="2784" spans="1:24" x14ac:dyDescent="0.25">
      <c r="A2784" s="1" t="s">
        <v>8124</v>
      </c>
      <c r="B2784" s="1" t="s">
        <v>288</v>
      </c>
      <c r="C2784" s="1" t="s">
        <v>289</v>
      </c>
      <c r="D2784" s="1" t="s">
        <v>7135</v>
      </c>
      <c r="E2784" s="1" t="s">
        <v>1961</v>
      </c>
      <c r="F2784" s="2">
        <v>45612</v>
      </c>
      <c r="G2784" s="2">
        <v>45646</v>
      </c>
      <c r="H2784" s="2" t="str">
        <f>TEXT(Ecommerce_Sales[[#This Row],[Order_Date]],"mmmm")</f>
        <v>December</v>
      </c>
      <c r="I2784" s="2" t="str">
        <f>TEXT(Ecommerce_Sales[[#This Row],[Order_Date]],"yyyy")</f>
        <v>2024</v>
      </c>
      <c r="J2784" s="2" t="str">
        <f>TEXT(Ecommerce_Sales[[#This Row],[Order_Date]],"mmmm")</f>
        <v>December</v>
      </c>
      <c r="K2784" s="1" t="s">
        <v>1947</v>
      </c>
      <c r="L2784" s="1" t="s">
        <v>8125</v>
      </c>
      <c r="M2784" s="1" t="s">
        <v>2247</v>
      </c>
      <c r="N2784" s="1" t="s">
        <v>1957</v>
      </c>
      <c r="O2784" s="3">
        <v>569</v>
      </c>
      <c r="P2784">
        <v>2</v>
      </c>
      <c r="Q2784" s="3">
        <v>1137</v>
      </c>
      <c r="R2784" s="1" t="s">
        <v>1958</v>
      </c>
      <c r="S2784" s="3">
        <v>70</v>
      </c>
      <c r="T2784">
        <v>7</v>
      </c>
      <c r="U2784" t="str">
        <f>IF(Ecommerce_Sales[[#This Row],[Delivery_Time_Days]]&gt;7,"Delay",IF(Ecommerce_Sales[[#This Row],[Delivery_Time_Days]] = 0,"No delivery",IF(Ecommerce_Sales[[#This Row],[Delivery_Time_Days]]&lt;=7,"On-time")))</f>
        <v>On-time</v>
      </c>
      <c r="V2784" s="7">
        <f>Ecommerce_Sales[[#This Row],[Profit]]/Ecommerce_Sales[[#This Row],[Total_Price]]</f>
        <v>0.15039577836411611</v>
      </c>
      <c r="W2784" s="3">
        <v>171</v>
      </c>
      <c r="X2784" s="3"/>
    </row>
    <row r="2785" spans="1:24" x14ac:dyDescent="0.25">
      <c r="A2785" s="1" t="s">
        <v>8126</v>
      </c>
      <c r="B2785" s="1" t="s">
        <v>1361</v>
      </c>
      <c r="C2785" s="1" t="s">
        <v>1362</v>
      </c>
      <c r="D2785" s="1" t="s">
        <v>8044</v>
      </c>
      <c r="E2785" s="1" t="s">
        <v>1981</v>
      </c>
      <c r="F2785" s="2">
        <v>45596</v>
      </c>
      <c r="G2785" s="2">
        <v>45067</v>
      </c>
      <c r="H2785" s="2" t="str">
        <f>TEXT(Ecommerce_Sales[[#This Row],[Order_Date]],"mmmm")</f>
        <v>May</v>
      </c>
      <c r="I2785" s="2" t="str">
        <f>TEXT(Ecommerce_Sales[[#This Row],[Order_Date]],"yyyy")</f>
        <v>2023</v>
      </c>
      <c r="J2785" s="2" t="str">
        <f>TEXT(Ecommerce_Sales[[#This Row],[Order_Date]],"mmmm")</f>
        <v>May</v>
      </c>
      <c r="K2785" s="1" t="s">
        <v>1992</v>
      </c>
      <c r="L2785" s="1" t="s">
        <v>8127</v>
      </c>
      <c r="M2785" s="1" t="s">
        <v>2043</v>
      </c>
      <c r="N2785" s="1" t="s">
        <v>1989</v>
      </c>
      <c r="O2785" s="3">
        <v>663</v>
      </c>
      <c r="P2785">
        <v>5</v>
      </c>
      <c r="Q2785" s="3">
        <v>3313</v>
      </c>
      <c r="R2785" s="1" t="s">
        <v>1958</v>
      </c>
      <c r="S2785" s="3">
        <v>455</v>
      </c>
      <c r="U2785" t="str">
        <f>IF(Ecommerce_Sales[[#This Row],[Delivery_Time_Days]]&gt;7,"Delay",IF(Ecommerce_Sales[[#This Row],[Delivery_Time_Days]] = 0,"No delivery",IF(Ecommerce_Sales[[#This Row],[Delivery_Time_Days]]&lt;=7,"On-time")))</f>
        <v>No delivery</v>
      </c>
      <c r="V2785" s="7">
        <f>Ecommerce_Sales[[#This Row],[Profit]]/Ecommerce_Sales[[#This Row],[Total_Price]]</f>
        <v>0.24992453969212194</v>
      </c>
      <c r="W2785" s="3">
        <v>828</v>
      </c>
      <c r="X2785" s="3"/>
    </row>
    <row r="2786" spans="1:24" x14ac:dyDescent="0.25">
      <c r="A2786" s="1" t="s">
        <v>8128</v>
      </c>
      <c r="B2786" s="1" t="s">
        <v>1573</v>
      </c>
      <c r="C2786" s="1" t="s">
        <v>1574</v>
      </c>
      <c r="D2786" s="1" t="s">
        <v>3723</v>
      </c>
      <c r="E2786" s="1" t="s">
        <v>1996</v>
      </c>
      <c r="F2786" s="2">
        <v>45642</v>
      </c>
      <c r="G2786" s="2">
        <v>45357</v>
      </c>
      <c r="H2786" s="2" t="str">
        <f>TEXT(Ecommerce_Sales[[#This Row],[Order_Date]],"mmmm")</f>
        <v>March</v>
      </c>
      <c r="I2786" s="2" t="str">
        <f>TEXT(Ecommerce_Sales[[#This Row],[Order_Date]],"yyyy")</f>
        <v>2024</v>
      </c>
      <c r="J2786" s="2" t="str">
        <f>TEXT(Ecommerce_Sales[[#This Row],[Order_Date]],"mmmm")</f>
        <v>March</v>
      </c>
      <c r="K2786" s="1" t="s">
        <v>1947</v>
      </c>
      <c r="L2786" s="1" t="s">
        <v>8129</v>
      </c>
      <c r="M2786" s="1" t="s">
        <v>1968</v>
      </c>
      <c r="N2786" s="1" t="s">
        <v>1957</v>
      </c>
      <c r="O2786" s="3">
        <v>613</v>
      </c>
      <c r="P2786">
        <v>2</v>
      </c>
      <c r="Q2786" s="3">
        <v>1226</v>
      </c>
      <c r="R2786" s="1" t="s">
        <v>1951</v>
      </c>
      <c r="S2786" s="3">
        <v>160</v>
      </c>
      <c r="T2786">
        <v>7</v>
      </c>
      <c r="U2786" t="str">
        <f>IF(Ecommerce_Sales[[#This Row],[Delivery_Time_Days]]&gt;7,"Delay",IF(Ecommerce_Sales[[#This Row],[Delivery_Time_Days]] = 0,"No delivery",IF(Ecommerce_Sales[[#This Row],[Delivery_Time_Days]]&lt;=7,"On-time")))</f>
        <v>On-time</v>
      </c>
      <c r="V2786" s="7">
        <f>Ecommerce_Sales[[#This Row],[Profit]]/Ecommerce_Sales[[#This Row],[Total_Price]]</f>
        <v>0.1500815660685155</v>
      </c>
      <c r="W2786" s="3">
        <v>184</v>
      </c>
      <c r="X2786" s="3"/>
    </row>
    <row r="2787" spans="1:24" x14ac:dyDescent="0.25">
      <c r="A2787" s="1" t="s">
        <v>8130</v>
      </c>
      <c r="B2787" s="1" t="s">
        <v>392</v>
      </c>
      <c r="C2787" s="1" t="s">
        <v>393</v>
      </c>
      <c r="D2787" s="1" t="s">
        <v>4575</v>
      </c>
      <c r="E2787" s="1" t="s">
        <v>1946</v>
      </c>
      <c r="F2787" s="2">
        <v>45589</v>
      </c>
      <c r="G2787" s="2">
        <v>44983</v>
      </c>
      <c r="H2787" s="2" t="str">
        <f>TEXT(Ecommerce_Sales[[#This Row],[Order_Date]],"mmmm")</f>
        <v>February</v>
      </c>
      <c r="I2787" s="2" t="str">
        <f>TEXT(Ecommerce_Sales[[#This Row],[Order_Date]],"yyyy")</f>
        <v>2023</v>
      </c>
      <c r="J2787" s="2" t="str">
        <f>TEXT(Ecommerce_Sales[[#This Row],[Order_Date]],"mmmm")</f>
        <v>February</v>
      </c>
      <c r="K2787" s="1" t="s">
        <v>1947</v>
      </c>
      <c r="L2787" s="1" t="s">
        <v>8131</v>
      </c>
      <c r="M2787" s="1" t="s">
        <v>1988</v>
      </c>
      <c r="N2787" s="1" t="s">
        <v>1989</v>
      </c>
      <c r="O2787" s="3">
        <v>562</v>
      </c>
      <c r="P2787">
        <v>1</v>
      </c>
      <c r="Q2787" s="3">
        <v>562</v>
      </c>
      <c r="R2787" s="1" t="s">
        <v>1958</v>
      </c>
      <c r="S2787" s="3">
        <v>57</v>
      </c>
      <c r="T2787">
        <v>5</v>
      </c>
      <c r="U2787" t="str">
        <f>IF(Ecommerce_Sales[[#This Row],[Delivery_Time_Days]]&gt;7,"Delay",IF(Ecommerce_Sales[[#This Row],[Delivery_Time_Days]] = 0,"No delivery",IF(Ecommerce_Sales[[#This Row],[Delivery_Time_Days]]&lt;=7,"On-time")))</f>
        <v>On-time</v>
      </c>
      <c r="V2787" s="7">
        <f>Ecommerce_Sales[[#This Row],[Profit]]/Ecommerce_Sales[[#This Row],[Total_Price]]</f>
        <v>0.24911032028469751</v>
      </c>
      <c r="W2787" s="3">
        <v>140</v>
      </c>
      <c r="X2787" s="3"/>
    </row>
    <row r="2788" spans="1:24" x14ac:dyDescent="0.25">
      <c r="A2788" s="1" t="s">
        <v>8132</v>
      </c>
      <c r="B2788" s="1" t="s">
        <v>404</v>
      </c>
      <c r="C2788" s="1" t="s">
        <v>405</v>
      </c>
      <c r="D2788" s="1" t="s">
        <v>4988</v>
      </c>
      <c r="E2788" s="1" t="s">
        <v>1961</v>
      </c>
      <c r="F2788" s="2">
        <v>45158</v>
      </c>
      <c r="G2788" s="2">
        <v>45131</v>
      </c>
      <c r="H2788" s="2" t="str">
        <f>TEXT(Ecommerce_Sales[[#This Row],[Order_Date]],"mmmm")</f>
        <v>July</v>
      </c>
      <c r="I2788" s="2" t="str">
        <f>TEXT(Ecommerce_Sales[[#This Row],[Order_Date]],"yyyy")</f>
        <v>2023</v>
      </c>
      <c r="J2788" s="2" t="str">
        <f>TEXT(Ecommerce_Sales[[#This Row],[Order_Date]],"mmmm")</f>
        <v>July</v>
      </c>
      <c r="K2788" s="1" t="s">
        <v>1986</v>
      </c>
      <c r="L2788" s="1" t="s">
        <v>5323</v>
      </c>
      <c r="M2788" s="1" t="s">
        <v>2247</v>
      </c>
      <c r="N2788" s="1" t="s">
        <v>1957</v>
      </c>
      <c r="O2788" s="3">
        <v>1297</v>
      </c>
      <c r="P2788">
        <v>3</v>
      </c>
      <c r="Q2788" s="3">
        <v>3890</v>
      </c>
      <c r="R2788" s="1" t="s">
        <v>1951</v>
      </c>
      <c r="S2788" s="3">
        <v>551</v>
      </c>
      <c r="U2788" t="str">
        <f>IF(Ecommerce_Sales[[#This Row],[Delivery_Time_Days]]&gt;7,"Delay",IF(Ecommerce_Sales[[#This Row],[Delivery_Time_Days]] = 0,"No delivery",IF(Ecommerce_Sales[[#This Row],[Delivery_Time_Days]]&lt;=7,"On-time")))</f>
        <v>No delivery</v>
      </c>
      <c r="V2788" s="7">
        <f>Ecommerce_Sales[[#This Row],[Profit]]/Ecommerce_Sales[[#This Row],[Total_Price]]</f>
        <v>0.15012853470437018</v>
      </c>
      <c r="W2788" s="3">
        <v>584</v>
      </c>
      <c r="X2788" s="3"/>
    </row>
    <row r="2789" spans="1:24" x14ac:dyDescent="0.25">
      <c r="A2789" s="1" t="s">
        <v>8133</v>
      </c>
      <c r="B2789" s="1" t="s">
        <v>252</v>
      </c>
      <c r="C2789" s="1" t="s">
        <v>253</v>
      </c>
      <c r="D2789" s="1" t="s">
        <v>6457</v>
      </c>
      <c r="E2789" s="1" t="s">
        <v>2005</v>
      </c>
      <c r="F2789" s="2">
        <v>45260</v>
      </c>
      <c r="G2789" s="2">
        <v>45644</v>
      </c>
      <c r="H2789" s="2" t="str">
        <f>TEXT(Ecommerce_Sales[[#This Row],[Order_Date]],"mmmm")</f>
        <v>December</v>
      </c>
      <c r="I2789" s="2" t="str">
        <f>TEXT(Ecommerce_Sales[[#This Row],[Order_Date]],"yyyy")</f>
        <v>2024</v>
      </c>
      <c r="J2789" s="2" t="str">
        <f>TEXT(Ecommerce_Sales[[#This Row],[Order_Date]],"mmmm")</f>
        <v>December</v>
      </c>
      <c r="K2789" s="1" t="s">
        <v>1947</v>
      </c>
      <c r="L2789" s="1" t="s">
        <v>8134</v>
      </c>
      <c r="M2789" s="1" t="s">
        <v>2065</v>
      </c>
      <c r="N2789" s="1" t="s">
        <v>1978</v>
      </c>
      <c r="O2789" s="3">
        <v>937</v>
      </c>
      <c r="P2789">
        <v>6</v>
      </c>
      <c r="Q2789" s="3">
        <v>5624</v>
      </c>
      <c r="R2789" s="1" t="s">
        <v>1958</v>
      </c>
      <c r="S2789" s="3">
        <v>365</v>
      </c>
      <c r="T2789">
        <v>10</v>
      </c>
      <c r="U2789" t="str">
        <f>IF(Ecommerce_Sales[[#This Row],[Delivery_Time_Days]]&gt;7,"Delay",IF(Ecommerce_Sales[[#This Row],[Delivery_Time_Days]] = 0,"No delivery",IF(Ecommerce_Sales[[#This Row],[Delivery_Time_Days]]&lt;=7,"On-time")))</f>
        <v>Delay</v>
      </c>
      <c r="V2789" s="7">
        <f>Ecommerce_Sales[[#This Row],[Profit]]/Ecommerce_Sales[[#This Row],[Total_Price]]</f>
        <v>0.34992887624466573</v>
      </c>
      <c r="W2789" s="3">
        <v>1968</v>
      </c>
      <c r="X2789" s="3"/>
    </row>
    <row r="2790" spans="1:24" x14ac:dyDescent="0.25">
      <c r="A2790" s="1" t="s">
        <v>8135</v>
      </c>
      <c r="B2790" s="1" t="s">
        <v>1428</v>
      </c>
      <c r="C2790" s="1" t="s">
        <v>1429</v>
      </c>
      <c r="D2790" s="1" t="s">
        <v>5439</v>
      </c>
      <c r="E2790" s="1" t="s">
        <v>1996</v>
      </c>
      <c r="F2790" s="2">
        <v>45572</v>
      </c>
      <c r="G2790" s="2">
        <v>45522</v>
      </c>
      <c r="H2790" s="2" t="str">
        <f>TEXT(Ecommerce_Sales[[#This Row],[Order_Date]],"mmmm")</f>
        <v>August</v>
      </c>
      <c r="I2790" s="2" t="str">
        <f>TEXT(Ecommerce_Sales[[#This Row],[Order_Date]],"yyyy")</f>
        <v>2024</v>
      </c>
      <c r="J2790" s="2" t="str">
        <f>TEXT(Ecommerce_Sales[[#This Row],[Order_Date]],"mmmm")</f>
        <v>August</v>
      </c>
      <c r="K2790" s="1" t="s">
        <v>1947</v>
      </c>
      <c r="L2790" s="1" t="s">
        <v>8136</v>
      </c>
      <c r="M2790" s="1" t="s">
        <v>2072</v>
      </c>
      <c r="N2790" s="1" t="s">
        <v>1950</v>
      </c>
      <c r="O2790" s="3">
        <v>264</v>
      </c>
      <c r="P2790">
        <v>2</v>
      </c>
      <c r="Q2790" s="3">
        <v>529</v>
      </c>
      <c r="R2790" s="1" t="s">
        <v>1958</v>
      </c>
      <c r="S2790" s="3">
        <v>44</v>
      </c>
      <c r="T2790">
        <v>10</v>
      </c>
      <c r="U2790" t="str">
        <f>IF(Ecommerce_Sales[[#This Row],[Delivery_Time_Days]]&gt;7,"Delay",IF(Ecommerce_Sales[[#This Row],[Delivery_Time_Days]] = 0,"No delivery",IF(Ecommerce_Sales[[#This Row],[Delivery_Time_Days]]&lt;=7,"On-time")))</f>
        <v>Delay</v>
      </c>
      <c r="V2790" s="7">
        <f>Ecommerce_Sales[[#This Row],[Profit]]/Ecommerce_Sales[[#This Row],[Total_Price]]</f>
        <v>0.3988657844990548</v>
      </c>
      <c r="W2790" s="3">
        <v>211</v>
      </c>
      <c r="X2790" s="3"/>
    </row>
    <row r="2791" spans="1:24" x14ac:dyDescent="0.25">
      <c r="A2791" s="1" t="s">
        <v>8137</v>
      </c>
      <c r="B2791" s="1" t="s">
        <v>442</v>
      </c>
      <c r="C2791" s="1" t="s">
        <v>443</v>
      </c>
      <c r="D2791" s="1" t="s">
        <v>4386</v>
      </c>
      <c r="E2791" s="1" t="s">
        <v>1996</v>
      </c>
      <c r="F2791" s="2">
        <v>45536</v>
      </c>
      <c r="G2791" s="2">
        <v>44943</v>
      </c>
      <c r="H2791" s="2" t="str">
        <f>TEXT(Ecommerce_Sales[[#This Row],[Order_Date]],"mmmm")</f>
        <v>January</v>
      </c>
      <c r="I2791" s="2" t="str">
        <f>TEXT(Ecommerce_Sales[[#This Row],[Order_Date]],"yyyy")</f>
        <v>2023</v>
      </c>
      <c r="J2791" s="2" t="str">
        <f>TEXT(Ecommerce_Sales[[#This Row],[Order_Date]],"mmmm")</f>
        <v>January</v>
      </c>
      <c r="K2791" s="1" t="s">
        <v>1986</v>
      </c>
      <c r="L2791" s="1" t="s">
        <v>8138</v>
      </c>
      <c r="M2791" s="1" t="s">
        <v>1988</v>
      </c>
      <c r="N2791" s="1" t="s">
        <v>1989</v>
      </c>
      <c r="O2791" s="3">
        <v>717</v>
      </c>
      <c r="P2791">
        <v>4</v>
      </c>
      <c r="Q2791" s="3">
        <v>2869</v>
      </c>
      <c r="R2791" s="1" t="s">
        <v>1958</v>
      </c>
      <c r="S2791" s="3">
        <v>222</v>
      </c>
      <c r="U2791" t="str">
        <f>IF(Ecommerce_Sales[[#This Row],[Delivery_Time_Days]]&gt;7,"Delay",IF(Ecommerce_Sales[[#This Row],[Delivery_Time_Days]] = 0,"No delivery",IF(Ecommerce_Sales[[#This Row],[Delivery_Time_Days]]&lt;=7,"On-time")))</f>
        <v>No delivery</v>
      </c>
      <c r="V2791" s="7">
        <f>Ecommerce_Sales[[#This Row],[Profit]]/Ecommerce_Sales[[#This Row],[Total_Price]]</f>
        <v>0.24991286162425932</v>
      </c>
      <c r="W2791" s="3">
        <v>717</v>
      </c>
      <c r="X2791" s="3"/>
    </row>
    <row r="2792" spans="1:24" x14ac:dyDescent="0.25">
      <c r="A2792" s="1" t="s">
        <v>8139</v>
      </c>
      <c r="B2792" s="1" t="s">
        <v>452</v>
      </c>
      <c r="C2792" s="1" t="s">
        <v>453</v>
      </c>
      <c r="D2792" s="1" t="s">
        <v>3139</v>
      </c>
      <c r="E2792" s="1" t="s">
        <v>1954</v>
      </c>
      <c r="F2792" s="2">
        <v>45617</v>
      </c>
      <c r="G2792" s="2">
        <v>45242</v>
      </c>
      <c r="H2792" s="2" t="str">
        <f>TEXT(Ecommerce_Sales[[#This Row],[Order_Date]],"mmmm")</f>
        <v>November</v>
      </c>
      <c r="I2792" s="2" t="str">
        <f>TEXT(Ecommerce_Sales[[#This Row],[Order_Date]],"yyyy")</f>
        <v>2023</v>
      </c>
      <c r="J2792" s="2" t="str">
        <f>TEXT(Ecommerce_Sales[[#This Row],[Order_Date]],"mmmm")</f>
        <v>November</v>
      </c>
      <c r="K2792" s="1" t="s">
        <v>1947</v>
      </c>
      <c r="L2792" s="1" t="s">
        <v>2235</v>
      </c>
      <c r="M2792" s="1" t="s">
        <v>2026</v>
      </c>
      <c r="N2792" s="1" t="s">
        <v>1978</v>
      </c>
      <c r="O2792" s="3">
        <v>1097</v>
      </c>
      <c r="P2792">
        <v>1</v>
      </c>
      <c r="Q2792" s="3">
        <v>1097</v>
      </c>
      <c r="R2792" s="1" t="s">
        <v>1958</v>
      </c>
      <c r="S2792" s="3">
        <v>97</v>
      </c>
      <c r="T2792">
        <v>2</v>
      </c>
      <c r="U2792" t="str">
        <f>IF(Ecommerce_Sales[[#This Row],[Delivery_Time_Days]]&gt;7,"Delay",IF(Ecommerce_Sales[[#This Row],[Delivery_Time_Days]] = 0,"No delivery",IF(Ecommerce_Sales[[#This Row],[Delivery_Time_Days]]&lt;=7,"On-time")))</f>
        <v>On-time</v>
      </c>
      <c r="V2792" s="7">
        <f>Ecommerce_Sales[[#This Row],[Profit]]/Ecommerce_Sales[[#This Row],[Total_Price]]</f>
        <v>0.35004557885141296</v>
      </c>
      <c r="W2792" s="3">
        <v>384</v>
      </c>
      <c r="X2792" s="3"/>
    </row>
    <row r="2793" spans="1:24" x14ac:dyDescent="0.25">
      <c r="A2793" s="1" t="s">
        <v>8140</v>
      </c>
      <c r="B2793" s="1" t="s">
        <v>1579</v>
      </c>
      <c r="C2793" s="1" t="s">
        <v>1580</v>
      </c>
      <c r="D2793" s="1" t="s">
        <v>2819</v>
      </c>
      <c r="E2793" s="1" t="s">
        <v>1966</v>
      </c>
      <c r="F2793" s="2">
        <v>44975</v>
      </c>
      <c r="G2793" s="2">
        <v>45442</v>
      </c>
      <c r="H2793" s="2" t="str">
        <f>TEXT(Ecommerce_Sales[[#This Row],[Order_Date]],"mmmm")</f>
        <v>May</v>
      </c>
      <c r="I2793" s="2" t="str">
        <f>TEXT(Ecommerce_Sales[[#This Row],[Order_Date]],"yyyy")</f>
        <v>2024</v>
      </c>
      <c r="J2793" s="2" t="str">
        <f>TEXT(Ecommerce_Sales[[#This Row],[Order_Date]],"mmmm")</f>
        <v>May</v>
      </c>
      <c r="K2793" s="1" t="s">
        <v>1947</v>
      </c>
      <c r="L2793" s="1" t="s">
        <v>2719</v>
      </c>
      <c r="M2793" s="1" t="s">
        <v>1963</v>
      </c>
      <c r="N2793" s="1" t="s">
        <v>1957</v>
      </c>
      <c r="O2793" s="3">
        <v>14</v>
      </c>
      <c r="P2793">
        <v>3</v>
      </c>
      <c r="Q2793" s="3">
        <v>43</v>
      </c>
      <c r="R2793" s="1" t="s">
        <v>1951</v>
      </c>
      <c r="S2793" s="3">
        <v>4</v>
      </c>
      <c r="T2793">
        <v>2</v>
      </c>
      <c r="U2793" t="str">
        <f>IF(Ecommerce_Sales[[#This Row],[Delivery_Time_Days]]&gt;7,"Delay",IF(Ecommerce_Sales[[#This Row],[Delivery_Time_Days]] = 0,"No delivery",IF(Ecommerce_Sales[[#This Row],[Delivery_Time_Days]]&lt;=7,"On-time")))</f>
        <v>On-time</v>
      </c>
      <c r="V2793" s="7">
        <f>Ecommerce_Sales[[#This Row],[Profit]]/Ecommerce_Sales[[#This Row],[Total_Price]]</f>
        <v>0.13953488372093023</v>
      </c>
      <c r="W2793" s="3">
        <v>6</v>
      </c>
      <c r="X2793" s="3"/>
    </row>
    <row r="2794" spans="1:24" x14ac:dyDescent="0.25">
      <c r="A2794" s="1" t="s">
        <v>8141</v>
      </c>
      <c r="B2794" s="1" t="s">
        <v>464</v>
      </c>
      <c r="C2794" s="1" t="s">
        <v>814</v>
      </c>
      <c r="D2794" s="1" t="s">
        <v>2439</v>
      </c>
      <c r="E2794" s="1" t="s">
        <v>1961</v>
      </c>
      <c r="F2794" s="2">
        <v>45549</v>
      </c>
      <c r="G2794" s="2">
        <v>45572</v>
      </c>
      <c r="H2794" s="2" t="str">
        <f>TEXT(Ecommerce_Sales[[#This Row],[Order_Date]],"mmmm")</f>
        <v>October</v>
      </c>
      <c r="I2794" s="2" t="str">
        <f>TEXT(Ecommerce_Sales[[#This Row],[Order_Date]],"yyyy")</f>
        <v>2024</v>
      </c>
      <c r="J2794" s="2" t="str">
        <f>TEXT(Ecommerce_Sales[[#This Row],[Order_Date]],"mmmm")</f>
        <v>October</v>
      </c>
      <c r="K2794" s="1" t="s">
        <v>1992</v>
      </c>
      <c r="L2794" s="1" t="s">
        <v>2987</v>
      </c>
      <c r="M2794" s="1" t="s">
        <v>1977</v>
      </c>
      <c r="N2794" s="1" t="s">
        <v>1978</v>
      </c>
      <c r="O2794" s="3">
        <v>307</v>
      </c>
      <c r="P2794">
        <v>4</v>
      </c>
      <c r="Q2794" s="3">
        <v>1226</v>
      </c>
      <c r="R2794" s="1" t="s">
        <v>1958</v>
      </c>
      <c r="S2794" s="3">
        <v>155</v>
      </c>
      <c r="U2794" t="str">
        <f>IF(Ecommerce_Sales[[#This Row],[Delivery_Time_Days]]&gt;7,"Delay",IF(Ecommerce_Sales[[#This Row],[Delivery_Time_Days]] = 0,"No delivery",IF(Ecommerce_Sales[[#This Row],[Delivery_Time_Days]]&lt;=7,"On-time")))</f>
        <v>No delivery</v>
      </c>
      <c r="V2794" s="7">
        <f>Ecommerce_Sales[[#This Row],[Profit]]/Ecommerce_Sales[[#This Row],[Total_Price]]</f>
        <v>0.34991843393148453</v>
      </c>
      <c r="W2794" s="3">
        <v>429</v>
      </c>
      <c r="X2794" s="3"/>
    </row>
    <row r="2795" spans="1:24" x14ac:dyDescent="0.25">
      <c r="A2795" s="1" t="s">
        <v>8142</v>
      </c>
      <c r="B2795" s="1" t="s">
        <v>783</v>
      </c>
      <c r="C2795" s="1" t="s">
        <v>784</v>
      </c>
      <c r="D2795" s="1" t="s">
        <v>3433</v>
      </c>
      <c r="E2795" s="1" t="s">
        <v>1961</v>
      </c>
      <c r="F2795" s="2">
        <v>45152</v>
      </c>
      <c r="G2795" s="2">
        <v>45109</v>
      </c>
      <c r="H2795" s="2" t="str">
        <f>TEXT(Ecommerce_Sales[[#This Row],[Order_Date]],"mmmm")</f>
        <v>July</v>
      </c>
      <c r="I2795" s="2" t="str">
        <f>TEXT(Ecommerce_Sales[[#This Row],[Order_Date]],"yyyy")</f>
        <v>2023</v>
      </c>
      <c r="J2795" s="2" t="str">
        <f>TEXT(Ecommerce_Sales[[#This Row],[Order_Date]],"mmmm")</f>
        <v>July</v>
      </c>
      <c r="K2795" s="1" t="s">
        <v>1986</v>
      </c>
      <c r="L2795" s="1" t="s">
        <v>8143</v>
      </c>
      <c r="M2795" s="1" t="s">
        <v>1968</v>
      </c>
      <c r="N2795" s="1" t="s">
        <v>1957</v>
      </c>
      <c r="O2795" s="3">
        <v>784</v>
      </c>
      <c r="P2795">
        <v>3</v>
      </c>
      <c r="Q2795" s="3">
        <v>2353</v>
      </c>
      <c r="R2795" s="1" t="s">
        <v>1958</v>
      </c>
      <c r="S2795" s="3">
        <v>293</v>
      </c>
      <c r="U2795" t="str">
        <f>IF(Ecommerce_Sales[[#This Row],[Delivery_Time_Days]]&gt;7,"Delay",IF(Ecommerce_Sales[[#This Row],[Delivery_Time_Days]] = 0,"No delivery",IF(Ecommerce_Sales[[#This Row],[Delivery_Time_Days]]&lt;=7,"On-time")))</f>
        <v>No delivery</v>
      </c>
      <c r="V2795" s="7">
        <f>Ecommerce_Sales[[#This Row],[Profit]]/Ecommerce_Sales[[#This Row],[Total_Price]]</f>
        <v>0.15002124946876327</v>
      </c>
      <c r="W2795" s="3">
        <v>353</v>
      </c>
      <c r="X2795" s="3"/>
    </row>
    <row r="2796" spans="1:24" x14ac:dyDescent="0.25">
      <c r="A2796" s="1" t="s">
        <v>8144</v>
      </c>
      <c r="B2796" s="1" t="s">
        <v>945</v>
      </c>
      <c r="C2796" s="1" t="s">
        <v>946</v>
      </c>
      <c r="D2796" s="1" t="s">
        <v>2475</v>
      </c>
      <c r="E2796" s="1" t="s">
        <v>1961</v>
      </c>
      <c r="F2796" s="2">
        <v>45347</v>
      </c>
      <c r="G2796" s="2">
        <v>45562</v>
      </c>
      <c r="H2796" s="2" t="str">
        <f>TEXT(Ecommerce_Sales[[#This Row],[Order_Date]],"mmmm")</f>
        <v>September</v>
      </c>
      <c r="I2796" s="2" t="str">
        <f>TEXT(Ecommerce_Sales[[#This Row],[Order_Date]],"yyyy")</f>
        <v>2024</v>
      </c>
      <c r="J2796" s="2" t="str">
        <f>TEXT(Ecommerce_Sales[[#This Row],[Order_Date]],"mmmm")</f>
        <v>September</v>
      </c>
      <c r="K2796" s="1" t="s">
        <v>1947</v>
      </c>
      <c r="L2796" s="1" t="s">
        <v>8145</v>
      </c>
      <c r="M2796" s="1" t="s">
        <v>2030</v>
      </c>
      <c r="N2796" s="1" t="s">
        <v>1978</v>
      </c>
      <c r="O2796" s="3">
        <v>265</v>
      </c>
      <c r="P2796">
        <v>2</v>
      </c>
      <c r="Q2796" s="3">
        <v>530</v>
      </c>
      <c r="R2796" s="1" t="s">
        <v>1958</v>
      </c>
      <c r="S2796" s="3">
        <v>75</v>
      </c>
      <c r="T2796">
        <v>3</v>
      </c>
      <c r="U2796" t="str">
        <f>IF(Ecommerce_Sales[[#This Row],[Delivery_Time_Days]]&gt;7,"Delay",IF(Ecommerce_Sales[[#This Row],[Delivery_Time_Days]] = 0,"No delivery",IF(Ecommerce_Sales[[#This Row],[Delivery_Time_Days]]&lt;=7,"On-time")))</f>
        <v>On-time</v>
      </c>
      <c r="V2796" s="7">
        <f>Ecommerce_Sales[[#This Row],[Profit]]/Ecommerce_Sales[[#This Row],[Total_Price]]</f>
        <v>0.34905660377358488</v>
      </c>
      <c r="W2796" s="3">
        <v>185</v>
      </c>
      <c r="X2796" s="3"/>
    </row>
    <row r="2797" spans="1:24" x14ac:dyDescent="0.25">
      <c r="A2797" s="1" t="s">
        <v>8146</v>
      </c>
      <c r="B2797" s="1" t="s">
        <v>1379</v>
      </c>
      <c r="C2797" s="1" t="s">
        <v>1380</v>
      </c>
      <c r="D2797" s="1" t="s">
        <v>2141</v>
      </c>
      <c r="E2797" s="1" t="s">
        <v>1946</v>
      </c>
      <c r="F2797" s="2">
        <v>45405</v>
      </c>
      <c r="G2797" s="2">
        <v>45277</v>
      </c>
      <c r="H2797" s="2" t="str">
        <f>TEXT(Ecommerce_Sales[[#This Row],[Order_Date]],"mmmm")</f>
        <v>December</v>
      </c>
      <c r="I2797" s="2" t="str">
        <f>TEXT(Ecommerce_Sales[[#This Row],[Order_Date]],"yyyy")</f>
        <v>2023</v>
      </c>
      <c r="J2797" s="2" t="str">
        <f>TEXT(Ecommerce_Sales[[#This Row],[Order_Date]],"mmmm")</f>
        <v>December</v>
      </c>
      <c r="K2797" s="1" t="s">
        <v>1947</v>
      </c>
      <c r="L2797" s="1" t="s">
        <v>6307</v>
      </c>
      <c r="M2797" s="1" t="s">
        <v>2247</v>
      </c>
      <c r="N2797" s="1" t="s">
        <v>1957</v>
      </c>
      <c r="O2797" s="3">
        <v>1879</v>
      </c>
      <c r="P2797">
        <v>6</v>
      </c>
      <c r="Q2797" s="3">
        <v>11272</v>
      </c>
      <c r="R2797" s="1" t="s">
        <v>1951</v>
      </c>
      <c r="S2797" s="3">
        <v>1319</v>
      </c>
      <c r="T2797">
        <v>7</v>
      </c>
      <c r="U2797" t="str">
        <f>IF(Ecommerce_Sales[[#This Row],[Delivery_Time_Days]]&gt;7,"Delay",IF(Ecommerce_Sales[[#This Row],[Delivery_Time_Days]] = 0,"No delivery",IF(Ecommerce_Sales[[#This Row],[Delivery_Time_Days]]&lt;=7,"On-time")))</f>
        <v>On-time</v>
      </c>
      <c r="V2797" s="7">
        <f>Ecommerce_Sales[[#This Row],[Profit]]/Ecommerce_Sales[[#This Row],[Total_Price]]</f>
        <v>0.15001774308019872</v>
      </c>
      <c r="W2797" s="3">
        <v>1691</v>
      </c>
      <c r="X2797" s="3"/>
    </row>
    <row r="2798" spans="1:24" x14ac:dyDescent="0.25">
      <c r="A2798" s="1" t="s">
        <v>8147</v>
      </c>
      <c r="B2798" s="1" t="s">
        <v>1209</v>
      </c>
      <c r="C2798" s="1" t="s">
        <v>1210</v>
      </c>
      <c r="D2798" s="1" t="s">
        <v>3602</v>
      </c>
      <c r="E2798" s="1" t="s">
        <v>1961</v>
      </c>
      <c r="F2798" s="2">
        <v>45433</v>
      </c>
      <c r="G2798" s="2">
        <v>45098</v>
      </c>
      <c r="H2798" s="2" t="str">
        <f>TEXT(Ecommerce_Sales[[#This Row],[Order_Date]],"mmmm")</f>
        <v>June</v>
      </c>
      <c r="I2798" s="2" t="str">
        <f>TEXT(Ecommerce_Sales[[#This Row],[Order_Date]],"yyyy")</f>
        <v>2023</v>
      </c>
      <c r="J2798" s="2" t="str">
        <f>TEXT(Ecommerce_Sales[[#This Row],[Order_Date]],"mmmm")</f>
        <v>June</v>
      </c>
      <c r="K2798" s="1" t="s">
        <v>1947</v>
      </c>
      <c r="L2798" s="1" t="s">
        <v>8148</v>
      </c>
      <c r="M2798" s="1" t="s">
        <v>2002</v>
      </c>
      <c r="N2798" s="1" t="s">
        <v>1989</v>
      </c>
      <c r="O2798" s="3">
        <v>1148</v>
      </c>
      <c r="P2798">
        <v>1</v>
      </c>
      <c r="Q2798" s="3">
        <v>1148</v>
      </c>
      <c r="R2798" s="1" t="s">
        <v>1958</v>
      </c>
      <c r="S2798" s="3">
        <v>143</v>
      </c>
      <c r="T2798">
        <v>5</v>
      </c>
      <c r="U2798" t="str">
        <f>IF(Ecommerce_Sales[[#This Row],[Delivery_Time_Days]]&gt;7,"Delay",IF(Ecommerce_Sales[[#This Row],[Delivery_Time_Days]] = 0,"No delivery",IF(Ecommerce_Sales[[#This Row],[Delivery_Time_Days]]&lt;=7,"On-time")))</f>
        <v>On-time</v>
      </c>
      <c r="V2798" s="7">
        <f>Ecommerce_Sales[[#This Row],[Profit]]/Ecommerce_Sales[[#This Row],[Total_Price]]</f>
        <v>0.25</v>
      </c>
      <c r="W2798" s="3">
        <v>287</v>
      </c>
      <c r="X2798" s="3"/>
    </row>
    <row r="2799" spans="1:24" x14ac:dyDescent="0.25">
      <c r="A2799" s="1" t="s">
        <v>8149</v>
      </c>
      <c r="B2799" s="1" t="s">
        <v>202</v>
      </c>
      <c r="C2799" s="1" t="s">
        <v>203</v>
      </c>
      <c r="D2799" s="1" t="s">
        <v>3534</v>
      </c>
      <c r="E2799" s="1" t="s">
        <v>1954</v>
      </c>
      <c r="F2799" s="2">
        <v>45318</v>
      </c>
      <c r="G2799" s="2">
        <v>45628</v>
      </c>
      <c r="H2799" s="2" t="str">
        <f>TEXT(Ecommerce_Sales[[#This Row],[Order_Date]],"mmmm")</f>
        <v>December</v>
      </c>
      <c r="I2799" s="2" t="str">
        <f>TEXT(Ecommerce_Sales[[#This Row],[Order_Date]],"yyyy")</f>
        <v>2024</v>
      </c>
      <c r="J2799" s="2" t="str">
        <f>TEXT(Ecommerce_Sales[[#This Row],[Order_Date]],"mmmm")</f>
        <v>December</v>
      </c>
      <c r="K2799" s="1" t="s">
        <v>1947</v>
      </c>
      <c r="L2799" s="1" t="s">
        <v>5099</v>
      </c>
      <c r="M2799" s="1" t="s">
        <v>2026</v>
      </c>
      <c r="N2799" s="1" t="s">
        <v>1978</v>
      </c>
      <c r="O2799" s="3">
        <v>805</v>
      </c>
      <c r="P2799">
        <v>8</v>
      </c>
      <c r="Q2799" s="3">
        <v>6438</v>
      </c>
      <c r="R2799" s="1" t="s">
        <v>1958</v>
      </c>
      <c r="S2799" s="3">
        <v>862</v>
      </c>
      <c r="T2799">
        <v>9</v>
      </c>
      <c r="U2799" t="str">
        <f>IF(Ecommerce_Sales[[#This Row],[Delivery_Time_Days]]&gt;7,"Delay",IF(Ecommerce_Sales[[#This Row],[Delivery_Time_Days]] = 0,"No delivery",IF(Ecommerce_Sales[[#This Row],[Delivery_Time_Days]]&lt;=7,"On-time")))</f>
        <v>Delay</v>
      </c>
      <c r="V2799" s="7">
        <f>Ecommerce_Sales[[#This Row],[Profit]]/Ecommerce_Sales[[#This Row],[Total_Price]]</f>
        <v>0.34995340167753963</v>
      </c>
      <c r="W2799" s="3">
        <v>2253</v>
      </c>
      <c r="X2799" s="3"/>
    </row>
    <row r="2800" spans="1:24" x14ac:dyDescent="0.25">
      <c r="A2800" s="1" t="s">
        <v>8150</v>
      </c>
      <c r="B2800" s="1" t="s">
        <v>1185</v>
      </c>
      <c r="C2800" s="1" t="s">
        <v>1186</v>
      </c>
      <c r="D2800" s="1" t="s">
        <v>5635</v>
      </c>
      <c r="E2800" s="1" t="s">
        <v>1946</v>
      </c>
      <c r="F2800" s="2">
        <v>45269</v>
      </c>
      <c r="G2800" s="2">
        <v>44932</v>
      </c>
      <c r="H2800" s="2" t="str">
        <f>TEXT(Ecommerce_Sales[[#This Row],[Order_Date]],"mmmm")</f>
        <v>January</v>
      </c>
      <c r="I2800" s="2" t="str">
        <f>TEXT(Ecommerce_Sales[[#This Row],[Order_Date]],"yyyy")</f>
        <v>2023</v>
      </c>
      <c r="J2800" s="2" t="str">
        <f>TEXT(Ecommerce_Sales[[#This Row],[Order_Date]],"mmmm")</f>
        <v>January</v>
      </c>
      <c r="K2800" s="1" t="s">
        <v>1947</v>
      </c>
      <c r="L2800" s="1" t="s">
        <v>3381</v>
      </c>
      <c r="M2800" s="1" t="s">
        <v>1977</v>
      </c>
      <c r="N2800" s="1" t="s">
        <v>1978</v>
      </c>
      <c r="O2800" s="3">
        <v>424</v>
      </c>
      <c r="P2800">
        <v>2</v>
      </c>
      <c r="Q2800" s="3">
        <v>847</v>
      </c>
      <c r="R2800" s="1" t="s">
        <v>1951</v>
      </c>
      <c r="S2800" s="3">
        <v>120</v>
      </c>
      <c r="T2800">
        <v>7</v>
      </c>
      <c r="U2800" t="str">
        <f>IF(Ecommerce_Sales[[#This Row],[Delivery_Time_Days]]&gt;7,"Delay",IF(Ecommerce_Sales[[#This Row],[Delivery_Time_Days]] = 0,"No delivery",IF(Ecommerce_Sales[[#This Row],[Delivery_Time_Days]]&lt;=7,"On-time")))</f>
        <v>On-time</v>
      </c>
      <c r="V2800" s="7">
        <f>Ecommerce_Sales[[#This Row],[Profit]]/Ecommerce_Sales[[#This Row],[Total_Price]]</f>
        <v>0.34946871310507677</v>
      </c>
      <c r="W2800" s="3">
        <v>296</v>
      </c>
      <c r="X2800" s="3"/>
    </row>
    <row r="2801" spans="1:24" x14ac:dyDescent="0.25">
      <c r="A2801" s="1" t="s">
        <v>8151</v>
      </c>
      <c r="B2801" s="1" t="s">
        <v>493</v>
      </c>
      <c r="C2801" s="1" t="s">
        <v>494</v>
      </c>
      <c r="D2801" s="1" t="s">
        <v>1975</v>
      </c>
      <c r="E2801" s="1" t="s">
        <v>1966</v>
      </c>
      <c r="F2801" s="2">
        <v>45446</v>
      </c>
      <c r="G2801" s="2">
        <v>45103</v>
      </c>
      <c r="H2801" s="2" t="str">
        <f>TEXT(Ecommerce_Sales[[#This Row],[Order_Date]],"mmmm")</f>
        <v>June</v>
      </c>
      <c r="I2801" s="2" t="str">
        <f>TEXT(Ecommerce_Sales[[#This Row],[Order_Date]],"yyyy")</f>
        <v>2023</v>
      </c>
      <c r="J2801" s="2" t="str">
        <f>TEXT(Ecommerce_Sales[[#This Row],[Order_Date]],"mmmm")</f>
        <v>June</v>
      </c>
      <c r="K2801" s="1" t="s">
        <v>1947</v>
      </c>
      <c r="L2801" s="1" t="s">
        <v>8152</v>
      </c>
      <c r="M2801" s="1" t="s">
        <v>2002</v>
      </c>
      <c r="N2801" s="1" t="s">
        <v>1989</v>
      </c>
      <c r="O2801" s="3">
        <v>229</v>
      </c>
      <c r="P2801">
        <v>3</v>
      </c>
      <c r="Q2801" s="3">
        <v>687</v>
      </c>
      <c r="R2801" s="1" t="s">
        <v>1958</v>
      </c>
      <c r="S2801" s="3">
        <v>43</v>
      </c>
      <c r="T2801">
        <v>6</v>
      </c>
      <c r="U2801" t="str">
        <f>IF(Ecommerce_Sales[[#This Row],[Delivery_Time_Days]]&gt;7,"Delay",IF(Ecommerce_Sales[[#This Row],[Delivery_Time_Days]] = 0,"No delivery",IF(Ecommerce_Sales[[#This Row],[Delivery_Time_Days]]&lt;=7,"On-time")))</f>
        <v>On-time</v>
      </c>
      <c r="V2801" s="7">
        <f>Ecommerce_Sales[[#This Row],[Profit]]/Ecommerce_Sales[[#This Row],[Total_Price]]</f>
        <v>0.25036390101892286</v>
      </c>
      <c r="W2801" s="3">
        <v>172</v>
      </c>
      <c r="X2801" s="3"/>
    </row>
    <row r="2802" spans="1:24" x14ac:dyDescent="0.25">
      <c r="A2802" s="1" t="s">
        <v>8153</v>
      </c>
      <c r="B2802" s="1" t="s">
        <v>464</v>
      </c>
      <c r="C2802" s="1" t="s">
        <v>814</v>
      </c>
      <c r="D2802" s="1" t="s">
        <v>2439</v>
      </c>
      <c r="E2802" s="1" t="s">
        <v>1961</v>
      </c>
      <c r="F2802" s="2">
        <v>45549</v>
      </c>
      <c r="G2802" s="2">
        <v>45094</v>
      </c>
      <c r="H2802" s="2" t="str">
        <f>TEXT(Ecommerce_Sales[[#This Row],[Order_Date]],"mmmm")</f>
        <v>June</v>
      </c>
      <c r="I2802" s="2" t="str">
        <f>TEXT(Ecommerce_Sales[[#This Row],[Order_Date]],"yyyy")</f>
        <v>2023</v>
      </c>
      <c r="J2802" s="2" t="str">
        <f>TEXT(Ecommerce_Sales[[#This Row],[Order_Date]],"mmmm")</f>
        <v>June</v>
      </c>
      <c r="K2802" s="1" t="s">
        <v>1947</v>
      </c>
      <c r="L2802" s="1" t="s">
        <v>3146</v>
      </c>
      <c r="M2802" s="1" t="s">
        <v>1988</v>
      </c>
      <c r="N2802" s="1" t="s">
        <v>1989</v>
      </c>
      <c r="O2802" s="3">
        <v>1085</v>
      </c>
      <c r="P2802">
        <v>1</v>
      </c>
      <c r="Q2802" s="3">
        <v>1085</v>
      </c>
      <c r="R2802" s="1" t="s">
        <v>2008</v>
      </c>
      <c r="S2802" s="3">
        <v>87</v>
      </c>
      <c r="T2802">
        <v>7</v>
      </c>
      <c r="U2802" t="str">
        <f>IF(Ecommerce_Sales[[#This Row],[Delivery_Time_Days]]&gt;7,"Delay",IF(Ecommerce_Sales[[#This Row],[Delivery_Time_Days]] = 0,"No delivery",IF(Ecommerce_Sales[[#This Row],[Delivery_Time_Days]]&lt;=7,"On-time")))</f>
        <v>On-time</v>
      </c>
      <c r="V2802" s="7">
        <f>Ecommerce_Sales[[#This Row],[Profit]]/Ecommerce_Sales[[#This Row],[Total_Price]]</f>
        <v>0.24976958525345622</v>
      </c>
      <c r="W2802" s="3">
        <v>271</v>
      </c>
      <c r="X2802" s="3"/>
    </row>
    <row r="2803" spans="1:24" x14ac:dyDescent="0.25">
      <c r="A2803" s="1" t="s">
        <v>8154</v>
      </c>
      <c r="B2803" s="1" t="s">
        <v>1007</v>
      </c>
      <c r="C2803" s="1" t="s">
        <v>1008</v>
      </c>
      <c r="D2803" s="1" t="s">
        <v>5399</v>
      </c>
      <c r="E2803" s="1" t="s">
        <v>1961</v>
      </c>
      <c r="F2803" s="2">
        <v>45298</v>
      </c>
      <c r="G2803" s="2">
        <v>45453</v>
      </c>
      <c r="H2803" s="2" t="str">
        <f>TEXT(Ecommerce_Sales[[#This Row],[Order_Date]],"mmmm")</f>
        <v>June</v>
      </c>
      <c r="I2803" s="2" t="str">
        <f>TEXT(Ecommerce_Sales[[#This Row],[Order_Date]],"yyyy")</f>
        <v>2024</v>
      </c>
      <c r="J2803" s="2" t="str">
        <f>TEXT(Ecommerce_Sales[[#This Row],[Order_Date]],"mmmm")</f>
        <v>June</v>
      </c>
      <c r="K2803" s="1" t="s">
        <v>1947</v>
      </c>
      <c r="L2803" s="1" t="s">
        <v>3946</v>
      </c>
      <c r="M2803" s="1" t="s">
        <v>2065</v>
      </c>
      <c r="N2803" s="1" t="s">
        <v>1978</v>
      </c>
      <c r="O2803" s="3">
        <v>438</v>
      </c>
      <c r="P2803">
        <v>3</v>
      </c>
      <c r="Q2803" s="3">
        <v>1315</v>
      </c>
      <c r="R2803" s="1" t="s">
        <v>1958</v>
      </c>
      <c r="S2803" s="3">
        <v>167</v>
      </c>
      <c r="T2803">
        <v>5</v>
      </c>
      <c r="U2803" t="str">
        <f>IF(Ecommerce_Sales[[#This Row],[Delivery_Time_Days]]&gt;7,"Delay",IF(Ecommerce_Sales[[#This Row],[Delivery_Time_Days]] = 0,"No delivery",IF(Ecommerce_Sales[[#This Row],[Delivery_Time_Days]]&lt;=7,"On-time")))</f>
        <v>On-time</v>
      </c>
      <c r="V2803" s="7">
        <f>Ecommerce_Sales[[#This Row],[Profit]]/Ecommerce_Sales[[#This Row],[Total_Price]]</f>
        <v>0.34980988593155893</v>
      </c>
      <c r="W2803" s="3">
        <v>460</v>
      </c>
      <c r="X2803" s="3"/>
    </row>
    <row r="2804" spans="1:24" x14ac:dyDescent="0.25">
      <c r="A2804" s="1" t="s">
        <v>8155</v>
      </c>
      <c r="B2804" s="1" t="s">
        <v>806</v>
      </c>
      <c r="C2804" s="1" t="s">
        <v>807</v>
      </c>
      <c r="D2804" s="1" t="s">
        <v>3367</v>
      </c>
      <c r="E2804" s="1" t="s">
        <v>2005</v>
      </c>
      <c r="F2804" s="2">
        <v>45040</v>
      </c>
      <c r="G2804" s="2">
        <v>45371</v>
      </c>
      <c r="H2804" s="2" t="str">
        <f>TEXT(Ecommerce_Sales[[#This Row],[Order_Date]],"mmmm")</f>
        <v>March</v>
      </c>
      <c r="I2804" s="2" t="str">
        <f>TEXT(Ecommerce_Sales[[#This Row],[Order_Date]],"yyyy")</f>
        <v>2024</v>
      </c>
      <c r="J2804" s="2" t="str">
        <f>TEXT(Ecommerce_Sales[[#This Row],[Order_Date]],"mmmm")</f>
        <v>March</v>
      </c>
      <c r="K2804" s="1" t="s">
        <v>1947</v>
      </c>
      <c r="L2804" s="1" t="s">
        <v>8156</v>
      </c>
      <c r="M2804" s="1" t="s">
        <v>1968</v>
      </c>
      <c r="N2804" s="1" t="s">
        <v>1957</v>
      </c>
      <c r="O2804" s="3">
        <v>744</v>
      </c>
      <c r="P2804">
        <v>3</v>
      </c>
      <c r="Q2804" s="3">
        <v>2231</v>
      </c>
      <c r="R2804" s="1" t="s">
        <v>1951</v>
      </c>
      <c r="S2804" s="3">
        <v>310</v>
      </c>
      <c r="T2804">
        <v>2</v>
      </c>
      <c r="U2804" t="str">
        <f>IF(Ecommerce_Sales[[#This Row],[Delivery_Time_Days]]&gt;7,"Delay",IF(Ecommerce_Sales[[#This Row],[Delivery_Time_Days]] = 0,"No delivery",IF(Ecommerce_Sales[[#This Row],[Delivery_Time_Days]]&lt;=7,"On-time")))</f>
        <v>On-time</v>
      </c>
      <c r="V2804" s="7">
        <f>Ecommerce_Sales[[#This Row],[Profit]]/Ecommerce_Sales[[#This Row],[Total_Price]]</f>
        <v>0.15015688032272523</v>
      </c>
      <c r="W2804" s="3">
        <v>335</v>
      </c>
      <c r="X2804" s="3"/>
    </row>
    <row r="2805" spans="1:24" x14ac:dyDescent="0.25">
      <c r="A2805" s="1" t="s">
        <v>8157</v>
      </c>
      <c r="B2805" s="1" t="s">
        <v>102</v>
      </c>
      <c r="C2805" s="1" t="s">
        <v>103</v>
      </c>
      <c r="D2805" s="1" t="s">
        <v>2651</v>
      </c>
      <c r="E2805" s="1" t="s">
        <v>1946</v>
      </c>
      <c r="F2805" s="2">
        <v>45465</v>
      </c>
      <c r="G2805" s="2">
        <v>45572</v>
      </c>
      <c r="H2805" s="2" t="str">
        <f>TEXT(Ecommerce_Sales[[#This Row],[Order_Date]],"mmmm")</f>
        <v>October</v>
      </c>
      <c r="I2805" s="2" t="str">
        <f>TEXT(Ecommerce_Sales[[#This Row],[Order_Date]],"yyyy")</f>
        <v>2024</v>
      </c>
      <c r="J2805" s="2" t="str">
        <f>TEXT(Ecommerce_Sales[[#This Row],[Order_Date]],"mmmm")</f>
        <v>October</v>
      </c>
      <c r="K2805" s="1" t="s">
        <v>1947</v>
      </c>
      <c r="L2805" s="1" t="s">
        <v>6590</v>
      </c>
      <c r="M2805" s="1" t="s">
        <v>1983</v>
      </c>
      <c r="N2805" s="1" t="s">
        <v>1950</v>
      </c>
      <c r="O2805" s="3">
        <v>204</v>
      </c>
      <c r="P2805">
        <v>3</v>
      </c>
      <c r="Q2805" s="3">
        <v>613</v>
      </c>
      <c r="R2805" s="1" t="s">
        <v>1958</v>
      </c>
      <c r="S2805" s="3">
        <v>69</v>
      </c>
      <c r="T2805">
        <v>8</v>
      </c>
      <c r="U2805" t="str">
        <f>IF(Ecommerce_Sales[[#This Row],[Delivery_Time_Days]]&gt;7,"Delay",IF(Ecommerce_Sales[[#This Row],[Delivery_Time_Days]] = 0,"No delivery",IF(Ecommerce_Sales[[#This Row],[Delivery_Time_Days]]&lt;=7,"On-time")))</f>
        <v>Delay</v>
      </c>
      <c r="V2805" s="7">
        <f>Ecommerce_Sales[[#This Row],[Profit]]/Ecommerce_Sales[[#This Row],[Total_Price]]</f>
        <v>0.39967373572593801</v>
      </c>
      <c r="W2805" s="3">
        <v>245</v>
      </c>
      <c r="X2805" s="3"/>
    </row>
    <row r="2806" spans="1:24" x14ac:dyDescent="0.25">
      <c r="A2806" s="1" t="s">
        <v>8158</v>
      </c>
      <c r="B2806" s="1" t="s">
        <v>1211</v>
      </c>
      <c r="C2806" s="1" t="s">
        <v>1212</v>
      </c>
      <c r="D2806" s="1" t="s">
        <v>2338</v>
      </c>
      <c r="E2806" s="1" t="s">
        <v>1946</v>
      </c>
      <c r="F2806" s="2">
        <v>45040</v>
      </c>
      <c r="G2806" s="2">
        <v>45460</v>
      </c>
      <c r="H2806" s="2" t="str">
        <f>TEXT(Ecommerce_Sales[[#This Row],[Order_Date]],"mmmm")</f>
        <v>June</v>
      </c>
      <c r="I2806" s="2" t="str">
        <f>TEXT(Ecommerce_Sales[[#This Row],[Order_Date]],"yyyy")</f>
        <v>2024</v>
      </c>
      <c r="J2806" s="2" t="str">
        <f>TEXT(Ecommerce_Sales[[#This Row],[Order_Date]],"mmmm")</f>
        <v>June</v>
      </c>
      <c r="K2806" s="1" t="s">
        <v>1947</v>
      </c>
      <c r="L2806" s="1" t="s">
        <v>8159</v>
      </c>
      <c r="M2806" s="1" t="s">
        <v>2065</v>
      </c>
      <c r="N2806" s="1" t="s">
        <v>1978</v>
      </c>
      <c r="O2806" s="3">
        <v>850</v>
      </c>
      <c r="P2806">
        <v>4</v>
      </c>
      <c r="Q2806" s="3">
        <v>3399</v>
      </c>
      <c r="R2806" s="1" t="s">
        <v>1951</v>
      </c>
      <c r="S2806" s="3">
        <v>389</v>
      </c>
      <c r="T2806">
        <v>5</v>
      </c>
      <c r="U2806" t="str">
        <f>IF(Ecommerce_Sales[[#This Row],[Delivery_Time_Days]]&gt;7,"Delay",IF(Ecommerce_Sales[[#This Row],[Delivery_Time_Days]] = 0,"No delivery",IF(Ecommerce_Sales[[#This Row],[Delivery_Time_Days]]&lt;=7,"On-time")))</f>
        <v>On-time</v>
      </c>
      <c r="V2806" s="7">
        <f>Ecommerce_Sales[[#This Row],[Profit]]/Ecommerce_Sales[[#This Row],[Total_Price]]</f>
        <v>0.35010297146219477</v>
      </c>
      <c r="W2806" s="3">
        <v>1190</v>
      </c>
      <c r="X2806" s="3"/>
    </row>
    <row r="2807" spans="1:24" x14ac:dyDescent="0.25">
      <c r="A2807" s="1" t="s">
        <v>8160</v>
      </c>
      <c r="B2807" s="1" t="s">
        <v>531</v>
      </c>
      <c r="C2807" s="1" t="s">
        <v>532</v>
      </c>
      <c r="D2807" s="1" t="s">
        <v>2074</v>
      </c>
      <c r="E2807" s="1" t="s">
        <v>1954</v>
      </c>
      <c r="F2807" s="2">
        <v>45530</v>
      </c>
      <c r="G2807" s="2">
        <v>45097</v>
      </c>
      <c r="H2807" s="2" t="str">
        <f>TEXT(Ecommerce_Sales[[#This Row],[Order_Date]],"mmmm")</f>
        <v>June</v>
      </c>
      <c r="I2807" s="2" t="str">
        <f>TEXT(Ecommerce_Sales[[#This Row],[Order_Date]],"yyyy")</f>
        <v>2023</v>
      </c>
      <c r="J2807" s="2" t="str">
        <f>TEXT(Ecommerce_Sales[[#This Row],[Order_Date]],"mmmm")</f>
        <v>June</v>
      </c>
      <c r="K2807" s="1" t="s">
        <v>1947</v>
      </c>
      <c r="L2807" s="1" t="s">
        <v>3241</v>
      </c>
      <c r="M2807" s="1" t="s">
        <v>2065</v>
      </c>
      <c r="N2807" s="1" t="s">
        <v>1978</v>
      </c>
      <c r="O2807" s="3">
        <v>744</v>
      </c>
      <c r="P2807">
        <v>3</v>
      </c>
      <c r="Q2807" s="3">
        <v>2233</v>
      </c>
      <c r="R2807" s="1" t="s">
        <v>1958</v>
      </c>
      <c r="S2807" s="3">
        <v>283</v>
      </c>
      <c r="T2807">
        <v>6</v>
      </c>
      <c r="U2807" t="str">
        <f>IF(Ecommerce_Sales[[#This Row],[Delivery_Time_Days]]&gt;7,"Delay",IF(Ecommerce_Sales[[#This Row],[Delivery_Time_Days]] = 0,"No delivery",IF(Ecommerce_Sales[[#This Row],[Delivery_Time_Days]]&lt;=7,"On-time")))</f>
        <v>On-time</v>
      </c>
      <c r="V2807" s="7">
        <f>Ecommerce_Sales[[#This Row],[Profit]]/Ecommerce_Sales[[#This Row],[Total_Price]]</f>
        <v>0.35020152261531573</v>
      </c>
      <c r="W2807" s="3">
        <v>782</v>
      </c>
      <c r="X2807" s="3"/>
    </row>
    <row r="2808" spans="1:24" x14ac:dyDescent="0.25">
      <c r="A2808" s="1" t="s">
        <v>8161</v>
      </c>
      <c r="B2808" s="1" t="s">
        <v>1537</v>
      </c>
      <c r="C2808" s="1" t="s">
        <v>1538</v>
      </c>
      <c r="D2808" s="1" t="s">
        <v>6173</v>
      </c>
      <c r="E2808" s="1" t="s">
        <v>1954</v>
      </c>
      <c r="F2808" s="2">
        <v>45553</v>
      </c>
      <c r="G2808" s="2">
        <v>44988</v>
      </c>
      <c r="H2808" s="2" t="str">
        <f>TEXT(Ecommerce_Sales[[#This Row],[Order_Date]],"mmmm")</f>
        <v>March</v>
      </c>
      <c r="I2808" s="2" t="str">
        <f>TEXT(Ecommerce_Sales[[#This Row],[Order_Date]],"yyyy")</f>
        <v>2023</v>
      </c>
      <c r="J2808" s="2" t="str">
        <f>TEXT(Ecommerce_Sales[[#This Row],[Order_Date]],"mmmm")</f>
        <v>March</v>
      </c>
      <c r="K2808" s="1" t="s">
        <v>1947</v>
      </c>
      <c r="L2808" s="1" t="s">
        <v>7902</v>
      </c>
      <c r="M2808" s="1" t="s">
        <v>1949</v>
      </c>
      <c r="N2808" s="1" t="s">
        <v>1950</v>
      </c>
      <c r="O2808" s="3">
        <v>571</v>
      </c>
      <c r="P2808">
        <v>2</v>
      </c>
      <c r="Q2808" s="3">
        <v>1142</v>
      </c>
      <c r="R2808" s="1" t="s">
        <v>1958</v>
      </c>
      <c r="S2808" s="3">
        <v>148</v>
      </c>
      <c r="T2808">
        <v>4</v>
      </c>
      <c r="U2808" t="str">
        <f>IF(Ecommerce_Sales[[#This Row],[Delivery_Time_Days]]&gt;7,"Delay",IF(Ecommerce_Sales[[#This Row],[Delivery_Time_Days]] = 0,"No delivery",IF(Ecommerce_Sales[[#This Row],[Delivery_Time_Days]]&lt;=7,"On-time")))</f>
        <v>On-time</v>
      </c>
      <c r="V2808" s="7">
        <f>Ecommerce_Sales[[#This Row],[Profit]]/Ecommerce_Sales[[#This Row],[Total_Price]]</f>
        <v>0.4001751313485114</v>
      </c>
      <c r="W2808" s="3">
        <v>457</v>
      </c>
      <c r="X2808" s="3"/>
    </row>
    <row r="2809" spans="1:24" x14ac:dyDescent="0.25">
      <c r="A2809" s="1" t="s">
        <v>8162</v>
      </c>
      <c r="B2809" s="1" t="s">
        <v>394</v>
      </c>
      <c r="C2809" s="1" t="s">
        <v>395</v>
      </c>
      <c r="D2809" s="1" t="s">
        <v>5729</v>
      </c>
      <c r="E2809" s="1" t="s">
        <v>2005</v>
      </c>
      <c r="F2809" s="2">
        <v>44932</v>
      </c>
      <c r="G2809" s="2">
        <v>45656</v>
      </c>
      <c r="H2809" s="2" t="str">
        <f>TEXT(Ecommerce_Sales[[#This Row],[Order_Date]],"mmmm")</f>
        <v>December</v>
      </c>
      <c r="I2809" s="2" t="str">
        <f>TEXT(Ecommerce_Sales[[#This Row],[Order_Date]],"yyyy")</f>
        <v>2024</v>
      </c>
      <c r="J2809" s="2" t="str">
        <f>TEXT(Ecommerce_Sales[[#This Row],[Order_Date]],"mmmm")</f>
        <v>December</v>
      </c>
      <c r="K2809" s="1" t="s">
        <v>1947</v>
      </c>
      <c r="L2809" s="1" t="s">
        <v>8163</v>
      </c>
      <c r="M2809" s="1" t="s">
        <v>2026</v>
      </c>
      <c r="N2809" s="1" t="s">
        <v>1978</v>
      </c>
      <c r="O2809" s="3">
        <v>328</v>
      </c>
      <c r="P2809">
        <v>10</v>
      </c>
      <c r="Q2809" s="3">
        <v>3280</v>
      </c>
      <c r="R2809" s="1" t="s">
        <v>1958</v>
      </c>
      <c r="S2809" s="3">
        <v>367</v>
      </c>
      <c r="T2809">
        <v>4</v>
      </c>
      <c r="U2809" t="str">
        <f>IF(Ecommerce_Sales[[#This Row],[Delivery_Time_Days]]&gt;7,"Delay",IF(Ecommerce_Sales[[#This Row],[Delivery_Time_Days]] = 0,"No delivery",IF(Ecommerce_Sales[[#This Row],[Delivery_Time_Days]]&lt;=7,"On-time")))</f>
        <v>On-time</v>
      </c>
      <c r="V2809" s="7">
        <f>Ecommerce_Sales[[#This Row],[Profit]]/Ecommerce_Sales[[#This Row],[Total_Price]]</f>
        <v>0.35</v>
      </c>
      <c r="W2809" s="3">
        <v>1148</v>
      </c>
      <c r="X2809" s="3"/>
    </row>
    <row r="2810" spans="1:24" x14ac:dyDescent="0.25">
      <c r="A2810" s="1" t="s">
        <v>8164</v>
      </c>
      <c r="B2810" s="1" t="s">
        <v>1416</v>
      </c>
      <c r="C2810" s="1" t="s">
        <v>1417</v>
      </c>
      <c r="D2810" s="1" t="s">
        <v>4215</v>
      </c>
      <c r="E2810" s="1" t="s">
        <v>1996</v>
      </c>
      <c r="F2810" s="2">
        <v>45433</v>
      </c>
      <c r="G2810" s="2">
        <v>45503</v>
      </c>
      <c r="H2810" s="2" t="str">
        <f>TEXT(Ecommerce_Sales[[#This Row],[Order_Date]],"mmmm")</f>
        <v>July</v>
      </c>
      <c r="I2810" s="2" t="str">
        <f>TEXT(Ecommerce_Sales[[#This Row],[Order_Date]],"yyyy")</f>
        <v>2024</v>
      </c>
      <c r="J2810" s="2" t="str">
        <f>TEXT(Ecommerce_Sales[[#This Row],[Order_Date]],"mmmm")</f>
        <v>July</v>
      </c>
      <c r="K2810" s="1" t="s">
        <v>1947</v>
      </c>
      <c r="L2810" s="1" t="s">
        <v>8165</v>
      </c>
      <c r="M2810" s="1" t="s">
        <v>2047</v>
      </c>
      <c r="N2810" s="1" t="s">
        <v>1989</v>
      </c>
      <c r="O2810" s="3">
        <v>1254</v>
      </c>
      <c r="P2810">
        <v>1</v>
      </c>
      <c r="Q2810" s="3">
        <v>1254</v>
      </c>
      <c r="R2810" s="1" t="s">
        <v>1958</v>
      </c>
      <c r="S2810" s="3">
        <v>154</v>
      </c>
      <c r="T2810">
        <v>2</v>
      </c>
      <c r="U2810" t="str">
        <f>IF(Ecommerce_Sales[[#This Row],[Delivery_Time_Days]]&gt;7,"Delay",IF(Ecommerce_Sales[[#This Row],[Delivery_Time_Days]] = 0,"No delivery",IF(Ecommerce_Sales[[#This Row],[Delivery_Time_Days]]&lt;=7,"On-time")))</f>
        <v>On-time</v>
      </c>
      <c r="V2810" s="7">
        <f>Ecommerce_Sales[[#This Row],[Profit]]/Ecommerce_Sales[[#This Row],[Total_Price]]</f>
        <v>0.25039872408293462</v>
      </c>
      <c r="W2810" s="3">
        <v>314</v>
      </c>
      <c r="X2810" s="3"/>
    </row>
    <row r="2811" spans="1:24" x14ac:dyDescent="0.25">
      <c r="A2811" s="1" t="s">
        <v>8166</v>
      </c>
      <c r="B2811" s="1" t="s">
        <v>996</v>
      </c>
      <c r="C2811" s="1" t="s">
        <v>997</v>
      </c>
      <c r="D2811" s="1" t="s">
        <v>6061</v>
      </c>
      <c r="E2811" s="1" t="s">
        <v>1981</v>
      </c>
      <c r="F2811" s="2">
        <v>45637</v>
      </c>
      <c r="G2811" s="2">
        <v>45431</v>
      </c>
      <c r="H2811" s="2" t="str">
        <f>TEXT(Ecommerce_Sales[[#This Row],[Order_Date]],"mmmm")</f>
        <v>May</v>
      </c>
      <c r="I2811" s="2" t="str">
        <f>TEXT(Ecommerce_Sales[[#This Row],[Order_Date]],"yyyy")</f>
        <v>2024</v>
      </c>
      <c r="J2811" s="2" t="str">
        <f>TEXT(Ecommerce_Sales[[#This Row],[Order_Date]],"mmmm")</f>
        <v>May</v>
      </c>
      <c r="K2811" s="1" t="s">
        <v>1947</v>
      </c>
      <c r="L2811" s="1" t="s">
        <v>8167</v>
      </c>
      <c r="M2811" s="1" t="s">
        <v>2247</v>
      </c>
      <c r="N2811" s="1" t="s">
        <v>1957</v>
      </c>
      <c r="O2811" s="3">
        <v>874</v>
      </c>
      <c r="P2811">
        <v>1</v>
      </c>
      <c r="Q2811" s="3">
        <v>874</v>
      </c>
      <c r="R2811" s="1" t="s">
        <v>1958</v>
      </c>
      <c r="S2811" s="3">
        <v>96</v>
      </c>
      <c r="T2811">
        <v>7</v>
      </c>
      <c r="U2811" t="str">
        <f>IF(Ecommerce_Sales[[#This Row],[Delivery_Time_Days]]&gt;7,"Delay",IF(Ecommerce_Sales[[#This Row],[Delivery_Time_Days]] = 0,"No delivery",IF(Ecommerce_Sales[[#This Row],[Delivery_Time_Days]]&lt;=7,"On-time")))</f>
        <v>On-time</v>
      </c>
      <c r="V2811" s="7">
        <f>Ecommerce_Sales[[#This Row],[Profit]]/Ecommerce_Sales[[#This Row],[Total_Price]]</f>
        <v>0.14988558352402745</v>
      </c>
      <c r="W2811" s="3">
        <v>131</v>
      </c>
      <c r="X2811" s="3"/>
    </row>
    <row r="2812" spans="1:24" x14ac:dyDescent="0.25">
      <c r="A2812" s="1" t="s">
        <v>8168</v>
      </c>
      <c r="B2812" s="1" t="s">
        <v>1369</v>
      </c>
      <c r="C2812" s="1" t="s">
        <v>1370</v>
      </c>
      <c r="D2812" s="1" t="s">
        <v>3174</v>
      </c>
      <c r="E2812" s="1" t="s">
        <v>1961</v>
      </c>
      <c r="F2812" s="2">
        <v>45364</v>
      </c>
      <c r="G2812" s="2">
        <v>45173</v>
      </c>
      <c r="H2812" s="2" t="str">
        <f>TEXT(Ecommerce_Sales[[#This Row],[Order_Date]],"mmmm")</f>
        <v>September</v>
      </c>
      <c r="I2812" s="2" t="str">
        <f>TEXT(Ecommerce_Sales[[#This Row],[Order_Date]],"yyyy")</f>
        <v>2023</v>
      </c>
      <c r="J2812" s="2" t="str">
        <f>TEXT(Ecommerce_Sales[[#This Row],[Order_Date]],"mmmm")</f>
        <v>September</v>
      </c>
      <c r="K2812" s="1" t="s">
        <v>1947</v>
      </c>
      <c r="L2812" s="1" t="s">
        <v>8169</v>
      </c>
      <c r="M2812" s="1" t="s">
        <v>1956</v>
      </c>
      <c r="N2812" s="1" t="s">
        <v>1957</v>
      </c>
      <c r="O2812" s="3">
        <v>171</v>
      </c>
      <c r="P2812">
        <v>4</v>
      </c>
      <c r="Q2812" s="3">
        <v>682</v>
      </c>
      <c r="R2812" s="1" t="s">
        <v>1958</v>
      </c>
      <c r="S2812" s="3">
        <v>62</v>
      </c>
      <c r="T2812">
        <v>9</v>
      </c>
      <c r="U2812" t="str">
        <f>IF(Ecommerce_Sales[[#This Row],[Delivery_Time_Days]]&gt;7,"Delay",IF(Ecommerce_Sales[[#This Row],[Delivery_Time_Days]] = 0,"No delivery",IF(Ecommerce_Sales[[#This Row],[Delivery_Time_Days]]&lt;=7,"On-time")))</f>
        <v>Delay</v>
      </c>
      <c r="V2812" s="7">
        <f>Ecommerce_Sales[[#This Row],[Profit]]/Ecommerce_Sales[[#This Row],[Total_Price]]</f>
        <v>0.14956011730205279</v>
      </c>
      <c r="W2812" s="3">
        <v>102</v>
      </c>
      <c r="X2812" s="3"/>
    </row>
    <row r="2813" spans="1:24" x14ac:dyDescent="0.25">
      <c r="A2813" s="1" t="s">
        <v>8170</v>
      </c>
      <c r="B2813" s="1" t="s">
        <v>517</v>
      </c>
      <c r="C2813" s="1" t="s">
        <v>518</v>
      </c>
      <c r="D2813" s="1" t="s">
        <v>6762</v>
      </c>
      <c r="E2813" s="1" t="s">
        <v>1961</v>
      </c>
      <c r="F2813" s="2">
        <v>44939</v>
      </c>
      <c r="G2813" s="2">
        <v>45370</v>
      </c>
      <c r="H2813" s="2" t="str">
        <f>TEXT(Ecommerce_Sales[[#This Row],[Order_Date]],"mmmm")</f>
        <v>March</v>
      </c>
      <c r="I2813" s="2" t="str">
        <f>TEXT(Ecommerce_Sales[[#This Row],[Order_Date]],"yyyy")</f>
        <v>2024</v>
      </c>
      <c r="J2813" s="2" t="str">
        <f>TEXT(Ecommerce_Sales[[#This Row],[Order_Date]],"mmmm")</f>
        <v>March</v>
      </c>
      <c r="K2813" s="1" t="s">
        <v>1947</v>
      </c>
      <c r="L2813" s="1" t="s">
        <v>8171</v>
      </c>
      <c r="M2813" s="1" t="s">
        <v>2079</v>
      </c>
      <c r="N2813" s="1" t="s">
        <v>1973</v>
      </c>
      <c r="O2813" s="3">
        <v>643</v>
      </c>
      <c r="P2813">
        <v>4</v>
      </c>
      <c r="Q2813" s="3">
        <v>2572</v>
      </c>
      <c r="R2813" s="1" t="s">
        <v>1958</v>
      </c>
      <c r="S2813" s="3">
        <v>306</v>
      </c>
      <c r="T2813">
        <v>8</v>
      </c>
      <c r="U2813" t="str">
        <f>IF(Ecommerce_Sales[[#This Row],[Delivery_Time_Days]]&gt;7,"Delay",IF(Ecommerce_Sales[[#This Row],[Delivery_Time_Days]] = 0,"No delivery",IF(Ecommerce_Sales[[#This Row],[Delivery_Time_Days]]&lt;=7,"On-time")))</f>
        <v>Delay</v>
      </c>
      <c r="V2813" s="7">
        <f>Ecommerce_Sales[[#This Row],[Profit]]/Ecommerce_Sales[[#This Row],[Total_Price]]</f>
        <v>0.30015552099533438</v>
      </c>
      <c r="W2813" s="3">
        <v>772</v>
      </c>
      <c r="X2813" s="3"/>
    </row>
    <row r="2814" spans="1:24" x14ac:dyDescent="0.25">
      <c r="A2814" s="1" t="s">
        <v>8172</v>
      </c>
      <c r="B2814" s="1" t="s">
        <v>1169</v>
      </c>
      <c r="C2814" s="1" t="s">
        <v>1170</v>
      </c>
      <c r="D2814" s="1" t="s">
        <v>2135</v>
      </c>
      <c r="E2814" s="1" t="s">
        <v>1996</v>
      </c>
      <c r="F2814" s="2">
        <v>45582</v>
      </c>
      <c r="G2814" s="2">
        <v>44982</v>
      </c>
      <c r="H2814" s="2" t="str">
        <f>TEXT(Ecommerce_Sales[[#This Row],[Order_Date]],"mmmm")</f>
        <v>February</v>
      </c>
      <c r="I2814" s="2" t="str">
        <f>TEXT(Ecommerce_Sales[[#This Row],[Order_Date]],"yyyy")</f>
        <v>2023</v>
      </c>
      <c r="J2814" s="2" t="str">
        <f>TEXT(Ecommerce_Sales[[#This Row],[Order_Date]],"mmmm")</f>
        <v>February</v>
      </c>
      <c r="K2814" s="1" t="s">
        <v>1947</v>
      </c>
      <c r="L2814" s="1" t="s">
        <v>8173</v>
      </c>
      <c r="M2814" s="1" t="s">
        <v>2065</v>
      </c>
      <c r="N2814" s="1" t="s">
        <v>1978</v>
      </c>
      <c r="O2814" s="3">
        <v>188</v>
      </c>
      <c r="P2814">
        <v>2</v>
      </c>
      <c r="Q2814" s="3">
        <v>376</v>
      </c>
      <c r="R2814" s="1" t="s">
        <v>1951</v>
      </c>
      <c r="S2814" s="3">
        <v>24</v>
      </c>
      <c r="T2814">
        <v>3</v>
      </c>
      <c r="U2814" t="str">
        <f>IF(Ecommerce_Sales[[#This Row],[Delivery_Time_Days]]&gt;7,"Delay",IF(Ecommerce_Sales[[#This Row],[Delivery_Time_Days]] = 0,"No delivery",IF(Ecommerce_Sales[[#This Row],[Delivery_Time_Days]]&lt;=7,"On-time")))</f>
        <v>On-time</v>
      </c>
      <c r="V2814" s="7">
        <f>Ecommerce_Sales[[#This Row],[Profit]]/Ecommerce_Sales[[#This Row],[Total_Price]]</f>
        <v>0.35106382978723405</v>
      </c>
      <c r="W2814" s="3">
        <v>132</v>
      </c>
      <c r="X2814" s="3"/>
    </row>
    <row r="2815" spans="1:24" x14ac:dyDescent="0.25">
      <c r="A2815" s="1" t="s">
        <v>8174</v>
      </c>
      <c r="B2815" s="1" t="s">
        <v>411</v>
      </c>
      <c r="C2815" s="1" t="s">
        <v>412</v>
      </c>
      <c r="D2815" s="1" t="s">
        <v>2978</v>
      </c>
      <c r="E2815" s="1" t="s">
        <v>1961</v>
      </c>
      <c r="F2815" s="2">
        <v>45219</v>
      </c>
      <c r="G2815" s="2">
        <v>45434</v>
      </c>
      <c r="H2815" s="2" t="str">
        <f>TEXT(Ecommerce_Sales[[#This Row],[Order_Date]],"mmmm")</f>
        <v>May</v>
      </c>
      <c r="I2815" s="2" t="str">
        <f>TEXT(Ecommerce_Sales[[#This Row],[Order_Date]],"yyyy")</f>
        <v>2024</v>
      </c>
      <c r="J2815" s="2" t="str">
        <f>TEXT(Ecommerce_Sales[[#This Row],[Order_Date]],"mmmm")</f>
        <v>May</v>
      </c>
      <c r="K2815" s="1" t="s">
        <v>1947</v>
      </c>
      <c r="L2815" s="1" t="s">
        <v>8175</v>
      </c>
      <c r="M2815" s="1" t="s">
        <v>1968</v>
      </c>
      <c r="N2815" s="1" t="s">
        <v>1957</v>
      </c>
      <c r="O2815" s="3">
        <v>136</v>
      </c>
      <c r="P2815">
        <v>1</v>
      </c>
      <c r="Q2815" s="3">
        <v>136</v>
      </c>
      <c r="R2815" s="1" t="s">
        <v>2016</v>
      </c>
      <c r="S2815" s="3">
        <v>17</v>
      </c>
      <c r="T2815">
        <v>6</v>
      </c>
      <c r="U2815" t="str">
        <f>IF(Ecommerce_Sales[[#This Row],[Delivery_Time_Days]]&gt;7,"Delay",IF(Ecommerce_Sales[[#This Row],[Delivery_Time_Days]] = 0,"No delivery",IF(Ecommerce_Sales[[#This Row],[Delivery_Time_Days]]&lt;=7,"On-time")))</f>
        <v>On-time</v>
      </c>
      <c r="V2815" s="7">
        <f>Ecommerce_Sales[[#This Row],[Profit]]/Ecommerce_Sales[[#This Row],[Total_Price]]</f>
        <v>0.14705882352941177</v>
      </c>
      <c r="W2815" s="3">
        <v>20</v>
      </c>
      <c r="X2815" s="3"/>
    </row>
    <row r="2816" spans="1:24" x14ac:dyDescent="0.25">
      <c r="A2816" s="1" t="s">
        <v>8176</v>
      </c>
      <c r="B2816" s="1" t="s">
        <v>1457</v>
      </c>
      <c r="C2816" s="1" t="s">
        <v>1458</v>
      </c>
      <c r="D2816" s="1" t="s">
        <v>8177</v>
      </c>
      <c r="E2816" s="1" t="s">
        <v>1996</v>
      </c>
      <c r="F2816" s="2">
        <v>45262</v>
      </c>
      <c r="G2816" s="2">
        <v>45484</v>
      </c>
      <c r="H2816" s="2" t="str">
        <f>TEXT(Ecommerce_Sales[[#This Row],[Order_Date]],"mmmm")</f>
        <v>July</v>
      </c>
      <c r="I2816" s="2" t="str">
        <f>TEXT(Ecommerce_Sales[[#This Row],[Order_Date]],"yyyy")</f>
        <v>2024</v>
      </c>
      <c r="J2816" s="2" t="str">
        <f>TEXT(Ecommerce_Sales[[#This Row],[Order_Date]],"mmmm")</f>
        <v>July</v>
      </c>
      <c r="K2816" s="1" t="s">
        <v>1947</v>
      </c>
      <c r="L2816" s="1" t="s">
        <v>8178</v>
      </c>
      <c r="M2816" s="1" t="s">
        <v>2047</v>
      </c>
      <c r="N2816" s="1" t="s">
        <v>1989</v>
      </c>
      <c r="O2816" s="3">
        <v>1092</v>
      </c>
      <c r="P2816">
        <v>2</v>
      </c>
      <c r="Q2816" s="3">
        <v>2184</v>
      </c>
      <c r="R2816" s="1" t="s">
        <v>2008</v>
      </c>
      <c r="S2816" s="3">
        <v>158</v>
      </c>
      <c r="T2816">
        <v>9</v>
      </c>
      <c r="U2816" t="str">
        <f>IF(Ecommerce_Sales[[#This Row],[Delivery_Time_Days]]&gt;7,"Delay",IF(Ecommerce_Sales[[#This Row],[Delivery_Time_Days]] = 0,"No delivery",IF(Ecommerce_Sales[[#This Row],[Delivery_Time_Days]]&lt;=7,"On-time")))</f>
        <v>Delay</v>
      </c>
      <c r="V2816" s="7">
        <f>Ecommerce_Sales[[#This Row],[Profit]]/Ecommerce_Sales[[#This Row],[Total_Price]]</f>
        <v>0.25</v>
      </c>
      <c r="W2816" s="3">
        <v>546</v>
      </c>
      <c r="X2816" s="3"/>
    </row>
    <row r="2817" spans="1:24" x14ac:dyDescent="0.25">
      <c r="A2817" s="1" t="s">
        <v>8179</v>
      </c>
      <c r="B2817" s="1" t="s">
        <v>242</v>
      </c>
      <c r="C2817" s="1" t="s">
        <v>243</v>
      </c>
      <c r="D2817" s="1" t="s">
        <v>4830</v>
      </c>
      <c r="E2817" s="1" t="s">
        <v>1946</v>
      </c>
      <c r="F2817" s="2">
        <v>45335</v>
      </c>
      <c r="G2817" s="2">
        <v>45187</v>
      </c>
      <c r="H2817" s="2" t="str">
        <f>TEXT(Ecommerce_Sales[[#This Row],[Order_Date]],"mmmm")</f>
        <v>September</v>
      </c>
      <c r="I2817" s="2" t="str">
        <f>TEXT(Ecommerce_Sales[[#This Row],[Order_Date]],"yyyy")</f>
        <v>2023</v>
      </c>
      <c r="J2817" s="2" t="str">
        <f>TEXT(Ecommerce_Sales[[#This Row],[Order_Date]],"mmmm")</f>
        <v>September</v>
      </c>
      <c r="K2817" s="1" t="s">
        <v>1947</v>
      </c>
      <c r="L2817" s="1" t="s">
        <v>8180</v>
      </c>
      <c r="M2817" s="1" t="s">
        <v>1972</v>
      </c>
      <c r="N2817" s="1" t="s">
        <v>1973</v>
      </c>
      <c r="O2817" s="3">
        <v>790</v>
      </c>
      <c r="P2817">
        <v>4</v>
      </c>
      <c r="Q2817" s="3">
        <v>3160</v>
      </c>
      <c r="R2817" s="1" t="s">
        <v>1951</v>
      </c>
      <c r="S2817" s="3">
        <v>160</v>
      </c>
      <c r="T2817">
        <v>7</v>
      </c>
      <c r="U2817" t="str">
        <f>IF(Ecommerce_Sales[[#This Row],[Delivery_Time_Days]]&gt;7,"Delay",IF(Ecommerce_Sales[[#This Row],[Delivery_Time_Days]] = 0,"No delivery",IF(Ecommerce_Sales[[#This Row],[Delivery_Time_Days]]&lt;=7,"On-time")))</f>
        <v>On-time</v>
      </c>
      <c r="V2817" s="7">
        <f>Ecommerce_Sales[[#This Row],[Profit]]/Ecommerce_Sales[[#This Row],[Total_Price]]</f>
        <v>0.3</v>
      </c>
      <c r="W2817" s="3">
        <v>948</v>
      </c>
      <c r="X2817" s="3"/>
    </row>
    <row r="2818" spans="1:24" x14ac:dyDescent="0.25">
      <c r="A2818" s="1" t="s">
        <v>8181</v>
      </c>
      <c r="B2818" s="1" t="s">
        <v>44</v>
      </c>
      <c r="C2818" s="1" t="s">
        <v>45</v>
      </c>
      <c r="D2818" s="1" t="s">
        <v>2787</v>
      </c>
      <c r="E2818" s="1" t="s">
        <v>1961</v>
      </c>
      <c r="F2818" s="2">
        <v>45088</v>
      </c>
      <c r="G2818" s="2">
        <v>45288</v>
      </c>
      <c r="H2818" s="2" t="str">
        <f>TEXT(Ecommerce_Sales[[#This Row],[Order_Date]],"mmmm")</f>
        <v>December</v>
      </c>
      <c r="I2818" s="2" t="str">
        <f>TEXT(Ecommerce_Sales[[#This Row],[Order_Date]],"yyyy")</f>
        <v>2023</v>
      </c>
      <c r="J2818" s="2" t="str">
        <f>TEXT(Ecommerce_Sales[[#This Row],[Order_Date]],"mmmm")</f>
        <v>December</v>
      </c>
      <c r="K2818" s="1" t="s">
        <v>1947</v>
      </c>
      <c r="L2818" s="1" t="s">
        <v>8182</v>
      </c>
      <c r="M2818" s="1" t="s">
        <v>1988</v>
      </c>
      <c r="N2818" s="1" t="s">
        <v>1989</v>
      </c>
      <c r="O2818" s="3">
        <v>458</v>
      </c>
      <c r="P2818">
        <v>2</v>
      </c>
      <c r="Q2818" s="3">
        <v>915</v>
      </c>
      <c r="R2818" s="1" t="s">
        <v>1951</v>
      </c>
      <c r="S2818" s="3">
        <v>78</v>
      </c>
      <c r="T2818">
        <v>3</v>
      </c>
      <c r="U2818" t="str">
        <f>IF(Ecommerce_Sales[[#This Row],[Delivery_Time_Days]]&gt;7,"Delay",IF(Ecommerce_Sales[[#This Row],[Delivery_Time_Days]] = 0,"No delivery",IF(Ecommerce_Sales[[#This Row],[Delivery_Time_Days]]&lt;=7,"On-time")))</f>
        <v>On-time</v>
      </c>
      <c r="V2818" s="7">
        <f>Ecommerce_Sales[[#This Row],[Profit]]/Ecommerce_Sales[[#This Row],[Total_Price]]</f>
        <v>0.25027322404371583</v>
      </c>
      <c r="W2818" s="3">
        <v>229</v>
      </c>
      <c r="X2818" s="3"/>
    </row>
    <row r="2819" spans="1:24" x14ac:dyDescent="0.25">
      <c r="A2819" s="1" t="s">
        <v>8183</v>
      </c>
      <c r="B2819" s="1" t="s">
        <v>732</v>
      </c>
      <c r="C2819" s="1" t="s">
        <v>733</v>
      </c>
      <c r="D2819" s="1" t="s">
        <v>2291</v>
      </c>
      <c r="E2819" s="1" t="s">
        <v>1996</v>
      </c>
      <c r="F2819" s="2">
        <v>45513</v>
      </c>
      <c r="G2819" s="2">
        <v>45613</v>
      </c>
      <c r="H2819" s="2" t="str">
        <f>TEXT(Ecommerce_Sales[[#This Row],[Order_Date]],"mmmm")</f>
        <v>November</v>
      </c>
      <c r="I2819" s="2" t="str">
        <f>TEXT(Ecommerce_Sales[[#This Row],[Order_Date]],"yyyy")</f>
        <v>2024</v>
      </c>
      <c r="J2819" s="2" t="str">
        <f>TEXT(Ecommerce_Sales[[#This Row],[Order_Date]],"mmmm")</f>
        <v>November</v>
      </c>
      <c r="K2819" s="1" t="s">
        <v>1947</v>
      </c>
      <c r="L2819" s="1" t="s">
        <v>8184</v>
      </c>
      <c r="M2819" s="1" t="s">
        <v>1972</v>
      </c>
      <c r="N2819" s="1" t="s">
        <v>1973</v>
      </c>
      <c r="O2819" s="3">
        <v>655</v>
      </c>
      <c r="P2819">
        <v>4</v>
      </c>
      <c r="Q2819" s="3">
        <v>2622</v>
      </c>
      <c r="R2819" s="1" t="s">
        <v>1958</v>
      </c>
      <c r="S2819" s="3">
        <v>141</v>
      </c>
      <c r="T2819">
        <v>10</v>
      </c>
      <c r="U2819" t="str">
        <f>IF(Ecommerce_Sales[[#This Row],[Delivery_Time_Days]]&gt;7,"Delay",IF(Ecommerce_Sales[[#This Row],[Delivery_Time_Days]] = 0,"No delivery",IF(Ecommerce_Sales[[#This Row],[Delivery_Time_Days]]&lt;=7,"On-time")))</f>
        <v>Delay</v>
      </c>
      <c r="V2819" s="7">
        <f>Ecommerce_Sales[[#This Row],[Profit]]/Ecommerce_Sales[[#This Row],[Total_Price]]</f>
        <v>0.3001525553012967</v>
      </c>
      <c r="W2819" s="3">
        <v>787</v>
      </c>
      <c r="X2819" s="3"/>
    </row>
    <row r="2820" spans="1:24" x14ac:dyDescent="0.25">
      <c r="A2820" s="1" t="s">
        <v>8185</v>
      </c>
      <c r="B2820" s="1" t="s">
        <v>1317</v>
      </c>
      <c r="C2820" s="1" t="s">
        <v>1318</v>
      </c>
      <c r="D2820" s="1" t="s">
        <v>3327</v>
      </c>
      <c r="E2820" s="1" t="s">
        <v>1981</v>
      </c>
      <c r="F2820" s="2">
        <v>45241</v>
      </c>
      <c r="G2820" s="2">
        <v>45193</v>
      </c>
      <c r="H2820" s="2" t="str">
        <f>TEXT(Ecommerce_Sales[[#This Row],[Order_Date]],"mmmm")</f>
        <v>September</v>
      </c>
      <c r="I2820" s="2" t="str">
        <f>TEXT(Ecommerce_Sales[[#This Row],[Order_Date]],"yyyy")</f>
        <v>2023</v>
      </c>
      <c r="J2820" s="2" t="str">
        <f>TEXT(Ecommerce_Sales[[#This Row],[Order_Date]],"mmmm")</f>
        <v>September</v>
      </c>
      <c r="K2820" s="1" t="s">
        <v>1947</v>
      </c>
      <c r="L2820" s="1" t="s">
        <v>8186</v>
      </c>
      <c r="M2820" s="1" t="s">
        <v>1988</v>
      </c>
      <c r="N2820" s="1" t="s">
        <v>1989</v>
      </c>
      <c r="O2820" s="3">
        <v>641</v>
      </c>
      <c r="P2820">
        <v>4</v>
      </c>
      <c r="Q2820" s="3">
        <v>2564</v>
      </c>
      <c r="R2820" s="1" t="s">
        <v>1951</v>
      </c>
      <c r="S2820" s="3">
        <v>381</v>
      </c>
      <c r="T2820">
        <v>8</v>
      </c>
      <c r="U2820" t="str">
        <f>IF(Ecommerce_Sales[[#This Row],[Delivery_Time_Days]]&gt;7,"Delay",IF(Ecommerce_Sales[[#This Row],[Delivery_Time_Days]] = 0,"No delivery",IF(Ecommerce_Sales[[#This Row],[Delivery_Time_Days]]&lt;=7,"On-time")))</f>
        <v>Delay</v>
      </c>
      <c r="V2820" s="7">
        <f>Ecommerce_Sales[[#This Row],[Profit]]/Ecommerce_Sales[[#This Row],[Total_Price]]</f>
        <v>0.25</v>
      </c>
      <c r="W2820" s="3">
        <v>641</v>
      </c>
      <c r="X2820" s="3"/>
    </row>
    <row r="2821" spans="1:24" x14ac:dyDescent="0.25">
      <c r="A2821" s="1" t="s">
        <v>8187</v>
      </c>
      <c r="B2821" s="1" t="s">
        <v>1173</v>
      </c>
      <c r="C2821" s="1" t="s">
        <v>1174</v>
      </c>
      <c r="D2821" s="1" t="s">
        <v>2559</v>
      </c>
      <c r="E2821" s="1" t="s">
        <v>1961</v>
      </c>
      <c r="F2821" s="2">
        <v>45455</v>
      </c>
      <c r="G2821" s="2">
        <v>45450</v>
      </c>
      <c r="H2821" s="2" t="str">
        <f>TEXT(Ecommerce_Sales[[#This Row],[Order_Date]],"mmmm")</f>
        <v>June</v>
      </c>
      <c r="I2821" s="2" t="str">
        <f>TEXT(Ecommerce_Sales[[#This Row],[Order_Date]],"yyyy")</f>
        <v>2024</v>
      </c>
      <c r="J2821" s="2" t="str">
        <f>TEXT(Ecommerce_Sales[[#This Row],[Order_Date]],"mmmm")</f>
        <v>June</v>
      </c>
      <c r="K2821" s="1" t="s">
        <v>1947</v>
      </c>
      <c r="L2821" s="1" t="s">
        <v>8188</v>
      </c>
      <c r="M2821" s="1" t="s">
        <v>1983</v>
      </c>
      <c r="N2821" s="1" t="s">
        <v>1950</v>
      </c>
      <c r="O2821" s="3">
        <v>234</v>
      </c>
      <c r="P2821">
        <v>2</v>
      </c>
      <c r="Q2821" s="3">
        <v>469</v>
      </c>
      <c r="R2821" s="1" t="s">
        <v>1951</v>
      </c>
      <c r="S2821" s="3">
        <v>47</v>
      </c>
      <c r="T2821">
        <v>2</v>
      </c>
      <c r="U2821" t="str">
        <f>IF(Ecommerce_Sales[[#This Row],[Delivery_Time_Days]]&gt;7,"Delay",IF(Ecommerce_Sales[[#This Row],[Delivery_Time_Days]] = 0,"No delivery",IF(Ecommerce_Sales[[#This Row],[Delivery_Time_Days]]&lt;=7,"On-time")))</f>
        <v>On-time</v>
      </c>
      <c r="V2821" s="7">
        <f>Ecommerce_Sales[[#This Row],[Profit]]/Ecommerce_Sales[[#This Row],[Total_Price]]</f>
        <v>0.39872068230277186</v>
      </c>
      <c r="W2821" s="3">
        <v>187</v>
      </c>
      <c r="X2821" s="3"/>
    </row>
    <row r="2822" spans="1:24" x14ac:dyDescent="0.25">
      <c r="A2822" s="1" t="s">
        <v>8189</v>
      </c>
      <c r="B2822" s="1" t="s">
        <v>176</v>
      </c>
      <c r="C2822" s="1" t="s">
        <v>177</v>
      </c>
      <c r="D2822" s="1" t="s">
        <v>6101</v>
      </c>
      <c r="E2822" s="1" t="s">
        <v>1946</v>
      </c>
      <c r="F2822" s="2">
        <v>45499</v>
      </c>
      <c r="G2822" s="2">
        <v>45271</v>
      </c>
      <c r="H2822" s="2" t="str">
        <f>TEXT(Ecommerce_Sales[[#This Row],[Order_Date]],"mmmm")</f>
        <v>December</v>
      </c>
      <c r="I2822" s="2" t="str">
        <f>TEXT(Ecommerce_Sales[[#This Row],[Order_Date]],"yyyy")</f>
        <v>2023</v>
      </c>
      <c r="J2822" s="2" t="str">
        <f>TEXT(Ecommerce_Sales[[#This Row],[Order_Date]],"mmmm")</f>
        <v>December</v>
      </c>
      <c r="K2822" s="1" t="s">
        <v>1992</v>
      </c>
      <c r="L2822" s="1" t="s">
        <v>8190</v>
      </c>
      <c r="M2822" s="1" t="s">
        <v>2030</v>
      </c>
      <c r="N2822" s="1" t="s">
        <v>1978</v>
      </c>
      <c r="O2822" s="3">
        <v>1799</v>
      </c>
      <c r="P2822">
        <v>2</v>
      </c>
      <c r="Q2822" s="3">
        <v>3598</v>
      </c>
      <c r="R2822" s="1" t="s">
        <v>1958</v>
      </c>
      <c r="S2822" s="3">
        <v>297</v>
      </c>
      <c r="U2822" t="str">
        <f>IF(Ecommerce_Sales[[#This Row],[Delivery_Time_Days]]&gt;7,"Delay",IF(Ecommerce_Sales[[#This Row],[Delivery_Time_Days]] = 0,"No delivery",IF(Ecommerce_Sales[[#This Row],[Delivery_Time_Days]]&lt;=7,"On-time")))</f>
        <v>No delivery</v>
      </c>
      <c r="V2822" s="7">
        <f>Ecommerce_Sales[[#This Row],[Profit]]/Ecommerce_Sales[[#This Row],[Total_Price]]</f>
        <v>0.34991662034463589</v>
      </c>
      <c r="W2822" s="3">
        <v>1259</v>
      </c>
      <c r="X2822" s="3"/>
    </row>
    <row r="2823" spans="1:24" x14ac:dyDescent="0.25">
      <c r="A2823" s="1" t="s">
        <v>8191</v>
      </c>
      <c r="B2823" s="1" t="s">
        <v>1796</v>
      </c>
      <c r="C2823" s="1" t="s">
        <v>1797</v>
      </c>
      <c r="D2823" s="1" t="s">
        <v>3699</v>
      </c>
      <c r="E2823" s="1" t="s">
        <v>1966</v>
      </c>
      <c r="F2823" s="2">
        <v>45257</v>
      </c>
      <c r="G2823" s="2">
        <v>45053</v>
      </c>
      <c r="H2823" s="2" t="str">
        <f>TEXT(Ecommerce_Sales[[#This Row],[Order_Date]],"mmmm")</f>
        <v>May</v>
      </c>
      <c r="I2823" s="2" t="str">
        <f>TEXT(Ecommerce_Sales[[#This Row],[Order_Date]],"yyyy")</f>
        <v>2023</v>
      </c>
      <c r="J2823" s="2" t="str">
        <f>TEXT(Ecommerce_Sales[[#This Row],[Order_Date]],"mmmm")</f>
        <v>May</v>
      </c>
      <c r="K2823" s="1" t="s">
        <v>1947</v>
      </c>
      <c r="L2823" s="1" t="s">
        <v>8192</v>
      </c>
      <c r="M2823" s="1" t="s">
        <v>1988</v>
      </c>
      <c r="N2823" s="1" t="s">
        <v>1989</v>
      </c>
      <c r="O2823" s="3">
        <v>37</v>
      </c>
      <c r="P2823">
        <v>4</v>
      </c>
      <c r="Q2823" s="3">
        <v>148</v>
      </c>
      <c r="R2823" s="1" t="s">
        <v>1951</v>
      </c>
      <c r="S2823" s="3">
        <v>8</v>
      </c>
      <c r="T2823">
        <v>4</v>
      </c>
      <c r="U2823" t="str">
        <f>IF(Ecommerce_Sales[[#This Row],[Delivery_Time_Days]]&gt;7,"Delay",IF(Ecommerce_Sales[[#This Row],[Delivery_Time_Days]] = 0,"No delivery",IF(Ecommerce_Sales[[#This Row],[Delivery_Time_Days]]&lt;=7,"On-time")))</f>
        <v>On-time</v>
      </c>
      <c r="V2823" s="7">
        <f>Ecommerce_Sales[[#This Row],[Profit]]/Ecommerce_Sales[[#This Row],[Total_Price]]</f>
        <v>0.25</v>
      </c>
      <c r="W2823" s="3">
        <v>37</v>
      </c>
      <c r="X2823" s="3"/>
    </row>
    <row r="2824" spans="1:24" x14ac:dyDescent="0.25">
      <c r="A2824" s="1" t="s">
        <v>8193</v>
      </c>
      <c r="B2824" s="1" t="s">
        <v>1761</v>
      </c>
      <c r="C2824" s="1" t="s">
        <v>1762</v>
      </c>
      <c r="D2824" s="1" t="s">
        <v>8194</v>
      </c>
      <c r="E2824" s="1" t="s">
        <v>1961</v>
      </c>
      <c r="F2824" s="2">
        <v>45389</v>
      </c>
      <c r="G2824" s="2">
        <v>45060</v>
      </c>
      <c r="H2824" s="2" t="str">
        <f>TEXT(Ecommerce_Sales[[#This Row],[Order_Date]],"mmmm")</f>
        <v>May</v>
      </c>
      <c r="I2824" s="2" t="str">
        <f>TEXT(Ecommerce_Sales[[#This Row],[Order_Date]],"yyyy")</f>
        <v>2023</v>
      </c>
      <c r="J2824" s="2" t="str">
        <f>TEXT(Ecommerce_Sales[[#This Row],[Order_Date]],"mmmm")</f>
        <v>May</v>
      </c>
      <c r="K2824" s="1" t="s">
        <v>1947</v>
      </c>
      <c r="L2824" s="1" t="s">
        <v>8195</v>
      </c>
      <c r="M2824" s="1" t="s">
        <v>1988</v>
      </c>
      <c r="N2824" s="1" t="s">
        <v>1989</v>
      </c>
      <c r="O2824" s="3">
        <v>719</v>
      </c>
      <c r="P2824">
        <v>3</v>
      </c>
      <c r="Q2824" s="3">
        <v>2157</v>
      </c>
      <c r="R2824" s="1" t="s">
        <v>1951</v>
      </c>
      <c r="S2824" s="3">
        <v>259</v>
      </c>
      <c r="T2824">
        <v>9</v>
      </c>
      <c r="U2824" t="str">
        <f>IF(Ecommerce_Sales[[#This Row],[Delivery_Time_Days]]&gt;7,"Delay",IF(Ecommerce_Sales[[#This Row],[Delivery_Time_Days]] = 0,"No delivery",IF(Ecommerce_Sales[[#This Row],[Delivery_Time_Days]]&lt;=7,"On-time")))</f>
        <v>Delay</v>
      </c>
      <c r="V2824" s="7">
        <f>Ecommerce_Sales[[#This Row],[Profit]]/Ecommerce_Sales[[#This Row],[Total_Price]]</f>
        <v>0.2498840982846546</v>
      </c>
      <c r="W2824" s="3">
        <v>539</v>
      </c>
      <c r="X2824" s="3"/>
    </row>
    <row r="2825" spans="1:24" x14ac:dyDescent="0.25">
      <c r="A2825" s="1" t="s">
        <v>8196</v>
      </c>
      <c r="B2825" s="1" t="s">
        <v>1149</v>
      </c>
      <c r="C2825" s="1" t="s">
        <v>1150</v>
      </c>
      <c r="D2825" s="1" t="s">
        <v>7099</v>
      </c>
      <c r="E2825" s="1" t="s">
        <v>2005</v>
      </c>
      <c r="F2825" s="2">
        <v>45473</v>
      </c>
      <c r="G2825" s="2">
        <v>45585</v>
      </c>
      <c r="H2825" s="2" t="str">
        <f>TEXT(Ecommerce_Sales[[#This Row],[Order_Date]],"mmmm")</f>
        <v>October</v>
      </c>
      <c r="I2825" s="2" t="str">
        <f>TEXT(Ecommerce_Sales[[#This Row],[Order_Date]],"yyyy")</f>
        <v>2024</v>
      </c>
      <c r="J2825" s="2" t="str">
        <f>TEXT(Ecommerce_Sales[[#This Row],[Order_Date]],"mmmm")</f>
        <v>October</v>
      </c>
      <c r="K2825" s="1" t="s">
        <v>1992</v>
      </c>
      <c r="L2825" s="1" t="s">
        <v>8197</v>
      </c>
      <c r="M2825" s="1" t="s">
        <v>2043</v>
      </c>
      <c r="N2825" s="1" t="s">
        <v>1989</v>
      </c>
      <c r="O2825" s="3">
        <v>573</v>
      </c>
      <c r="P2825">
        <v>4</v>
      </c>
      <c r="Q2825" s="3">
        <v>2293</v>
      </c>
      <c r="R2825" s="1" t="s">
        <v>2008</v>
      </c>
      <c r="S2825" s="3">
        <v>278</v>
      </c>
      <c r="U2825" t="str">
        <f>IF(Ecommerce_Sales[[#This Row],[Delivery_Time_Days]]&gt;7,"Delay",IF(Ecommerce_Sales[[#This Row],[Delivery_Time_Days]] = 0,"No delivery",IF(Ecommerce_Sales[[#This Row],[Delivery_Time_Days]]&lt;=7,"On-time")))</f>
        <v>No delivery</v>
      </c>
      <c r="V2825" s="7">
        <f>Ecommerce_Sales[[#This Row],[Profit]]/Ecommerce_Sales[[#This Row],[Total_Price]]</f>
        <v>0.24989097252507633</v>
      </c>
      <c r="W2825" s="3">
        <v>573</v>
      </c>
      <c r="X2825" s="3"/>
    </row>
    <row r="2826" spans="1:24" x14ac:dyDescent="0.25">
      <c r="A2826" s="1" t="s">
        <v>8198</v>
      </c>
      <c r="B2826" s="1" t="s">
        <v>1248</v>
      </c>
      <c r="C2826" s="1" t="s">
        <v>1249</v>
      </c>
      <c r="D2826" s="1" t="s">
        <v>6161</v>
      </c>
      <c r="E2826" s="1" t="s">
        <v>1996</v>
      </c>
      <c r="F2826" s="2">
        <v>45334</v>
      </c>
      <c r="G2826" s="2">
        <v>44996</v>
      </c>
      <c r="H2826" s="2" t="str">
        <f>TEXT(Ecommerce_Sales[[#This Row],[Order_Date]],"mmmm")</f>
        <v>March</v>
      </c>
      <c r="I2826" s="2" t="str">
        <f>TEXT(Ecommerce_Sales[[#This Row],[Order_Date]],"yyyy")</f>
        <v>2023</v>
      </c>
      <c r="J2826" s="2" t="str">
        <f>TEXT(Ecommerce_Sales[[#This Row],[Order_Date]],"mmmm")</f>
        <v>March</v>
      </c>
      <c r="K2826" s="1" t="s">
        <v>1947</v>
      </c>
      <c r="L2826" s="1" t="s">
        <v>8199</v>
      </c>
      <c r="M2826" s="1" t="s">
        <v>1968</v>
      </c>
      <c r="N2826" s="1" t="s">
        <v>1957</v>
      </c>
      <c r="O2826" s="3">
        <v>374</v>
      </c>
      <c r="P2826">
        <v>4</v>
      </c>
      <c r="Q2826" s="3">
        <v>1497</v>
      </c>
      <c r="R2826" s="1" t="s">
        <v>1958</v>
      </c>
      <c r="S2826" s="3">
        <v>112</v>
      </c>
      <c r="T2826">
        <v>8</v>
      </c>
      <c r="U2826" t="str">
        <f>IF(Ecommerce_Sales[[#This Row],[Delivery_Time_Days]]&gt;7,"Delay",IF(Ecommerce_Sales[[#This Row],[Delivery_Time_Days]] = 0,"No delivery",IF(Ecommerce_Sales[[#This Row],[Delivery_Time_Days]]&lt;=7,"On-time")))</f>
        <v>Delay</v>
      </c>
      <c r="V2826" s="7">
        <f>Ecommerce_Sales[[#This Row],[Profit]]/Ecommerce_Sales[[#This Row],[Total_Price]]</f>
        <v>0.15030060120240482</v>
      </c>
      <c r="W2826" s="3">
        <v>225</v>
      </c>
      <c r="X2826" s="3"/>
    </row>
    <row r="2827" spans="1:24" x14ac:dyDescent="0.25">
      <c r="A2827" s="1" t="s">
        <v>8200</v>
      </c>
      <c r="B2827" s="1" t="s">
        <v>386</v>
      </c>
      <c r="C2827" s="1" t="s">
        <v>387</v>
      </c>
      <c r="D2827" s="1" t="s">
        <v>3702</v>
      </c>
      <c r="E2827" s="1" t="s">
        <v>1996</v>
      </c>
      <c r="F2827" s="2">
        <v>45448</v>
      </c>
      <c r="G2827" s="2">
        <v>45629</v>
      </c>
      <c r="H2827" s="2" t="str">
        <f>TEXT(Ecommerce_Sales[[#This Row],[Order_Date]],"mmmm")</f>
        <v>December</v>
      </c>
      <c r="I2827" s="2" t="str">
        <f>TEXT(Ecommerce_Sales[[#This Row],[Order_Date]],"yyyy")</f>
        <v>2024</v>
      </c>
      <c r="J2827" s="2" t="str">
        <f>TEXT(Ecommerce_Sales[[#This Row],[Order_Date]],"mmmm")</f>
        <v>December</v>
      </c>
      <c r="K2827" s="1" t="s">
        <v>1947</v>
      </c>
      <c r="L2827" s="1" t="s">
        <v>8201</v>
      </c>
      <c r="M2827" s="1" t="s">
        <v>2007</v>
      </c>
      <c r="N2827" s="1" t="s">
        <v>1973</v>
      </c>
      <c r="O2827" s="3">
        <v>1437</v>
      </c>
      <c r="P2827">
        <v>6</v>
      </c>
      <c r="Q2827" s="3">
        <v>8621</v>
      </c>
      <c r="R2827" s="1" t="s">
        <v>1951</v>
      </c>
      <c r="S2827" s="3">
        <v>766</v>
      </c>
      <c r="T2827">
        <v>6</v>
      </c>
      <c r="U2827" t="str">
        <f>IF(Ecommerce_Sales[[#This Row],[Delivery_Time_Days]]&gt;7,"Delay",IF(Ecommerce_Sales[[#This Row],[Delivery_Time_Days]] = 0,"No delivery",IF(Ecommerce_Sales[[#This Row],[Delivery_Time_Days]]&lt;=7,"On-time")))</f>
        <v>On-time</v>
      </c>
      <c r="V2827" s="7">
        <f>Ecommerce_Sales[[#This Row],[Profit]]/Ecommerce_Sales[[#This Row],[Total_Price]]</f>
        <v>0.29996520125275489</v>
      </c>
      <c r="W2827" s="3">
        <v>2586</v>
      </c>
      <c r="X2827" s="3"/>
    </row>
    <row r="2828" spans="1:24" x14ac:dyDescent="0.25">
      <c r="A2828" s="1" t="s">
        <v>8202</v>
      </c>
      <c r="B2828" s="1" t="s">
        <v>208</v>
      </c>
      <c r="C2828" s="1" t="s">
        <v>209</v>
      </c>
      <c r="D2828" s="1" t="s">
        <v>3267</v>
      </c>
      <c r="E2828" s="1" t="s">
        <v>1981</v>
      </c>
      <c r="F2828" s="2">
        <v>45649</v>
      </c>
      <c r="G2828" s="2">
        <v>45639</v>
      </c>
      <c r="H2828" s="2" t="str">
        <f>TEXT(Ecommerce_Sales[[#This Row],[Order_Date]],"mmmm")</f>
        <v>December</v>
      </c>
      <c r="I2828" s="2" t="str">
        <f>TEXT(Ecommerce_Sales[[#This Row],[Order_Date]],"yyyy")</f>
        <v>2024</v>
      </c>
      <c r="J2828" s="2" t="str">
        <f>TEXT(Ecommerce_Sales[[#This Row],[Order_Date]],"mmmm")</f>
        <v>December</v>
      </c>
      <c r="K2828" s="1" t="s">
        <v>1947</v>
      </c>
      <c r="L2828" s="1" t="s">
        <v>8203</v>
      </c>
      <c r="M2828" s="1" t="s">
        <v>2247</v>
      </c>
      <c r="N2828" s="1" t="s">
        <v>1957</v>
      </c>
      <c r="O2828" s="3">
        <v>1806</v>
      </c>
      <c r="P2828">
        <v>2</v>
      </c>
      <c r="Q2828" s="3">
        <v>3611</v>
      </c>
      <c r="R2828" s="1" t="s">
        <v>1958</v>
      </c>
      <c r="S2828" s="3">
        <v>526</v>
      </c>
      <c r="T2828">
        <v>6</v>
      </c>
      <c r="U2828" t="str">
        <f>IF(Ecommerce_Sales[[#This Row],[Delivery_Time_Days]]&gt;7,"Delay",IF(Ecommerce_Sales[[#This Row],[Delivery_Time_Days]] = 0,"No delivery",IF(Ecommerce_Sales[[#This Row],[Delivery_Time_Days]]&lt;=7,"On-time")))</f>
        <v>On-time</v>
      </c>
      <c r="V2828" s="7">
        <f>Ecommerce_Sales[[#This Row],[Profit]]/Ecommerce_Sales[[#This Row],[Total_Price]]</f>
        <v>0.15009692605926336</v>
      </c>
      <c r="W2828" s="3">
        <v>542</v>
      </c>
      <c r="X2828" s="3"/>
    </row>
    <row r="2829" spans="1:24" x14ac:dyDescent="0.25">
      <c r="A2829" s="1" t="s">
        <v>8204</v>
      </c>
      <c r="B2829" s="1" t="s">
        <v>398</v>
      </c>
      <c r="C2829" s="1" t="s">
        <v>399</v>
      </c>
      <c r="D2829" s="1" t="s">
        <v>2152</v>
      </c>
      <c r="E2829" s="1" t="s">
        <v>1961</v>
      </c>
      <c r="F2829" s="2">
        <v>44980</v>
      </c>
      <c r="G2829" s="2">
        <v>45606</v>
      </c>
      <c r="H2829" s="2" t="str">
        <f>TEXT(Ecommerce_Sales[[#This Row],[Order_Date]],"mmmm")</f>
        <v>November</v>
      </c>
      <c r="I2829" s="2" t="str">
        <f>TEXT(Ecommerce_Sales[[#This Row],[Order_Date]],"yyyy")</f>
        <v>2024</v>
      </c>
      <c r="J2829" s="2" t="str">
        <f>TEXT(Ecommerce_Sales[[#This Row],[Order_Date]],"mmmm")</f>
        <v>November</v>
      </c>
      <c r="K2829" s="1" t="s">
        <v>1947</v>
      </c>
      <c r="L2829" s="1" t="s">
        <v>8205</v>
      </c>
      <c r="M2829" s="1" t="s">
        <v>1998</v>
      </c>
      <c r="N2829" s="1" t="s">
        <v>1973</v>
      </c>
      <c r="O2829" s="3">
        <v>671</v>
      </c>
      <c r="P2829">
        <v>6</v>
      </c>
      <c r="Q2829" s="3">
        <v>4028</v>
      </c>
      <c r="R2829" s="1" t="s">
        <v>1958</v>
      </c>
      <c r="S2829" s="3">
        <v>444</v>
      </c>
      <c r="T2829">
        <v>9</v>
      </c>
      <c r="U2829" t="str">
        <f>IF(Ecommerce_Sales[[#This Row],[Delivery_Time_Days]]&gt;7,"Delay",IF(Ecommerce_Sales[[#This Row],[Delivery_Time_Days]] = 0,"No delivery",IF(Ecommerce_Sales[[#This Row],[Delivery_Time_Days]]&lt;=7,"On-time")))</f>
        <v>Delay</v>
      </c>
      <c r="V2829" s="7">
        <f>Ecommerce_Sales[[#This Row],[Profit]]/Ecommerce_Sales[[#This Row],[Total_Price]]</f>
        <v>0.29990069513406159</v>
      </c>
      <c r="W2829" s="3">
        <v>1208</v>
      </c>
      <c r="X2829" s="3"/>
    </row>
    <row r="2830" spans="1:24" x14ac:dyDescent="0.25">
      <c r="A2830" s="1" t="s">
        <v>8206</v>
      </c>
      <c r="B2830" s="1" t="s">
        <v>1868</v>
      </c>
      <c r="C2830" s="1" t="s">
        <v>1869</v>
      </c>
      <c r="D2830" s="1" t="s">
        <v>8207</v>
      </c>
      <c r="E2830" s="1" t="s">
        <v>1981</v>
      </c>
      <c r="F2830" s="2">
        <v>45260</v>
      </c>
      <c r="G2830" s="2">
        <v>45029</v>
      </c>
      <c r="H2830" s="2" t="str">
        <f>TEXT(Ecommerce_Sales[[#This Row],[Order_Date]],"mmmm")</f>
        <v>April</v>
      </c>
      <c r="I2830" s="2" t="str">
        <f>TEXT(Ecommerce_Sales[[#This Row],[Order_Date]],"yyyy")</f>
        <v>2023</v>
      </c>
      <c r="J2830" s="2" t="str">
        <f>TEXT(Ecommerce_Sales[[#This Row],[Order_Date]],"mmmm")</f>
        <v>April</v>
      </c>
      <c r="K2830" s="1" t="s">
        <v>1947</v>
      </c>
      <c r="L2830" s="1" t="s">
        <v>8208</v>
      </c>
      <c r="M2830" s="1" t="s">
        <v>2054</v>
      </c>
      <c r="N2830" s="1" t="s">
        <v>1957</v>
      </c>
      <c r="O2830" s="3">
        <v>452</v>
      </c>
      <c r="P2830">
        <v>2</v>
      </c>
      <c r="Q2830" s="3">
        <v>903</v>
      </c>
      <c r="R2830" s="1" t="s">
        <v>1958</v>
      </c>
      <c r="S2830" s="3">
        <v>89</v>
      </c>
      <c r="T2830">
        <v>10</v>
      </c>
      <c r="U2830" t="str">
        <f>IF(Ecommerce_Sales[[#This Row],[Delivery_Time_Days]]&gt;7,"Delay",IF(Ecommerce_Sales[[#This Row],[Delivery_Time_Days]] = 0,"No delivery",IF(Ecommerce_Sales[[#This Row],[Delivery_Time_Days]]&lt;=7,"On-time")))</f>
        <v>Delay</v>
      </c>
      <c r="V2830" s="7">
        <f>Ecommerce_Sales[[#This Row],[Profit]]/Ecommerce_Sales[[#This Row],[Total_Price]]</f>
        <v>0.15060908084163899</v>
      </c>
      <c r="W2830" s="3">
        <v>136</v>
      </c>
      <c r="X2830" s="3"/>
    </row>
    <row r="2831" spans="1:24" x14ac:dyDescent="0.25">
      <c r="A2831" s="1" t="s">
        <v>8209</v>
      </c>
      <c r="B2831" s="1" t="s">
        <v>850</v>
      </c>
      <c r="C2831" s="1" t="s">
        <v>851</v>
      </c>
      <c r="D2831" s="1" t="s">
        <v>4393</v>
      </c>
      <c r="E2831" s="1" t="s">
        <v>1996</v>
      </c>
      <c r="F2831" s="2">
        <v>45271</v>
      </c>
      <c r="G2831" s="2">
        <v>45574</v>
      </c>
      <c r="H2831" s="2" t="str">
        <f>TEXT(Ecommerce_Sales[[#This Row],[Order_Date]],"mmmm")</f>
        <v>October</v>
      </c>
      <c r="I2831" s="2" t="str">
        <f>TEXT(Ecommerce_Sales[[#This Row],[Order_Date]],"yyyy")</f>
        <v>2024</v>
      </c>
      <c r="J2831" s="2" t="str">
        <f>TEXT(Ecommerce_Sales[[#This Row],[Order_Date]],"mmmm")</f>
        <v>October</v>
      </c>
      <c r="K2831" s="1" t="s">
        <v>1947</v>
      </c>
      <c r="L2831" s="1" t="s">
        <v>8210</v>
      </c>
      <c r="M2831" s="1" t="s">
        <v>2247</v>
      </c>
      <c r="N2831" s="1" t="s">
        <v>1957</v>
      </c>
      <c r="O2831" s="3">
        <v>311</v>
      </c>
      <c r="P2831">
        <v>1</v>
      </c>
      <c r="Q2831" s="3">
        <v>311</v>
      </c>
      <c r="R2831" s="1" t="s">
        <v>1951</v>
      </c>
      <c r="S2831" s="3">
        <v>46</v>
      </c>
      <c r="T2831">
        <v>6</v>
      </c>
      <c r="U2831" t="str">
        <f>IF(Ecommerce_Sales[[#This Row],[Delivery_Time_Days]]&gt;7,"Delay",IF(Ecommerce_Sales[[#This Row],[Delivery_Time_Days]] = 0,"No delivery",IF(Ecommerce_Sales[[#This Row],[Delivery_Time_Days]]&lt;=7,"On-time")))</f>
        <v>On-time</v>
      </c>
      <c r="V2831" s="7">
        <f>Ecommerce_Sales[[#This Row],[Profit]]/Ecommerce_Sales[[#This Row],[Total_Price]]</f>
        <v>0.15112540192926044</v>
      </c>
      <c r="W2831" s="3">
        <v>47</v>
      </c>
      <c r="X2831" s="3"/>
    </row>
    <row r="2832" spans="1:24" x14ac:dyDescent="0.25">
      <c r="A2832" s="1" t="s">
        <v>8211</v>
      </c>
      <c r="B2832" s="1" t="s">
        <v>16</v>
      </c>
      <c r="C2832" s="1" t="s">
        <v>17</v>
      </c>
      <c r="D2832" s="1" t="s">
        <v>4218</v>
      </c>
      <c r="E2832" s="1" t="s">
        <v>1946</v>
      </c>
      <c r="F2832" s="2">
        <v>45163</v>
      </c>
      <c r="G2832" s="2">
        <v>45636</v>
      </c>
      <c r="H2832" s="2" t="str">
        <f>TEXT(Ecommerce_Sales[[#This Row],[Order_Date]],"mmmm")</f>
        <v>December</v>
      </c>
      <c r="I2832" s="2" t="str">
        <f>TEXT(Ecommerce_Sales[[#This Row],[Order_Date]],"yyyy")</f>
        <v>2024</v>
      </c>
      <c r="J2832" s="2" t="str">
        <f>TEXT(Ecommerce_Sales[[#This Row],[Order_Date]],"mmmm")</f>
        <v>December</v>
      </c>
      <c r="K2832" s="1" t="s">
        <v>1947</v>
      </c>
      <c r="L2832" s="1" t="s">
        <v>3183</v>
      </c>
      <c r="M2832" s="1" t="s">
        <v>1963</v>
      </c>
      <c r="N2832" s="1" t="s">
        <v>1957</v>
      </c>
      <c r="O2832" s="3">
        <v>532</v>
      </c>
      <c r="P2832">
        <v>2</v>
      </c>
      <c r="Q2832" s="3">
        <v>1064</v>
      </c>
      <c r="R2832" s="1" t="s">
        <v>2012</v>
      </c>
      <c r="S2832" s="3">
        <v>55</v>
      </c>
      <c r="T2832">
        <v>9</v>
      </c>
      <c r="U2832" t="str">
        <f>IF(Ecommerce_Sales[[#This Row],[Delivery_Time_Days]]&gt;7,"Delay",IF(Ecommerce_Sales[[#This Row],[Delivery_Time_Days]] = 0,"No delivery",IF(Ecommerce_Sales[[#This Row],[Delivery_Time_Days]]&lt;=7,"On-time")))</f>
        <v>Delay</v>
      </c>
      <c r="V2832" s="7">
        <f>Ecommerce_Sales[[#This Row],[Profit]]/Ecommerce_Sales[[#This Row],[Total_Price]]</f>
        <v>0.15037593984962405</v>
      </c>
      <c r="W2832" s="3">
        <v>160</v>
      </c>
      <c r="X2832" s="3"/>
    </row>
    <row r="2833" spans="1:24" x14ac:dyDescent="0.25">
      <c r="A2833" s="1" t="s">
        <v>8212</v>
      </c>
      <c r="B2833" s="1" t="s">
        <v>743</v>
      </c>
      <c r="C2833" s="1" t="s">
        <v>744</v>
      </c>
      <c r="D2833" s="1" t="s">
        <v>2096</v>
      </c>
      <c r="E2833" s="1" t="s">
        <v>1961</v>
      </c>
      <c r="F2833" s="2">
        <v>45395</v>
      </c>
      <c r="G2833" s="2">
        <v>44992</v>
      </c>
      <c r="H2833" s="2" t="str">
        <f>TEXT(Ecommerce_Sales[[#This Row],[Order_Date]],"mmmm")</f>
        <v>March</v>
      </c>
      <c r="I2833" s="2" t="str">
        <f>TEXT(Ecommerce_Sales[[#This Row],[Order_Date]],"yyyy")</f>
        <v>2023</v>
      </c>
      <c r="J2833" s="2" t="str">
        <f>TEXT(Ecommerce_Sales[[#This Row],[Order_Date]],"mmmm")</f>
        <v>March</v>
      </c>
      <c r="K2833" s="1" t="s">
        <v>1947</v>
      </c>
      <c r="L2833" s="1" t="s">
        <v>2926</v>
      </c>
      <c r="M2833" s="1" t="s">
        <v>2079</v>
      </c>
      <c r="N2833" s="1" t="s">
        <v>1973</v>
      </c>
      <c r="O2833" s="3">
        <v>13</v>
      </c>
      <c r="P2833">
        <v>3</v>
      </c>
      <c r="Q2833" s="3">
        <v>38</v>
      </c>
      <c r="R2833" s="1" t="s">
        <v>1958</v>
      </c>
      <c r="S2833" s="3">
        <v>4</v>
      </c>
      <c r="T2833">
        <v>7</v>
      </c>
      <c r="U2833" t="str">
        <f>IF(Ecommerce_Sales[[#This Row],[Delivery_Time_Days]]&gt;7,"Delay",IF(Ecommerce_Sales[[#This Row],[Delivery_Time_Days]] = 0,"No delivery",IF(Ecommerce_Sales[[#This Row],[Delivery_Time_Days]]&lt;=7,"On-time")))</f>
        <v>On-time</v>
      </c>
      <c r="V2833" s="7">
        <f>Ecommerce_Sales[[#This Row],[Profit]]/Ecommerce_Sales[[#This Row],[Total_Price]]</f>
        <v>0.31578947368421051</v>
      </c>
      <c r="W2833" s="3">
        <v>12</v>
      </c>
      <c r="X2833" s="3"/>
    </row>
    <row r="2834" spans="1:24" x14ac:dyDescent="0.25">
      <c r="A2834" s="1" t="s">
        <v>8213</v>
      </c>
      <c r="B2834" s="1" t="s">
        <v>969</v>
      </c>
      <c r="C2834" s="1" t="s">
        <v>970</v>
      </c>
      <c r="D2834" s="1" t="s">
        <v>4069</v>
      </c>
      <c r="E2834" s="1" t="s">
        <v>1966</v>
      </c>
      <c r="F2834" s="2">
        <v>45160</v>
      </c>
      <c r="G2834" s="2">
        <v>45586</v>
      </c>
      <c r="H2834" s="2" t="str">
        <f>TEXT(Ecommerce_Sales[[#This Row],[Order_Date]],"mmmm")</f>
        <v>October</v>
      </c>
      <c r="I2834" s="2" t="str">
        <f>TEXT(Ecommerce_Sales[[#This Row],[Order_Date]],"yyyy")</f>
        <v>2024</v>
      </c>
      <c r="J2834" s="2" t="str">
        <f>TEXT(Ecommerce_Sales[[#This Row],[Order_Date]],"mmmm")</f>
        <v>October</v>
      </c>
      <c r="K2834" s="1" t="s">
        <v>1947</v>
      </c>
      <c r="L2834" s="1" t="s">
        <v>4318</v>
      </c>
      <c r="M2834" s="1" t="s">
        <v>1972</v>
      </c>
      <c r="N2834" s="1" t="s">
        <v>1973</v>
      </c>
      <c r="O2834" s="3">
        <v>246</v>
      </c>
      <c r="P2834">
        <v>4</v>
      </c>
      <c r="Q2834" s="3">
        <v>983</v>
      </c>
      <c r="R2834" s="1" t="s">
        <v>1951</v>
      </c>
      <c r="S2834" s="3">
        <v>93</v>
      </c>
      <c r="T2834">
        <v>3</v>
      </c>
      <c r="U2834" t="str">
        <f>IF(Ecommerce_Sales[[#This Row],[Delivery_Time_Days]]&gt;7,"Delay",IF(Ecommerce_Sales[[#This Row],[Delivery_Time_Days]] = 0,"No delivery",IF(Ecommerce_Sales[[#This Row],[Delivery_Time_Days]]&lt;=7,"On-time")))</f>
        <v>On-time</v>
      </c>
      <c r="V2834" s="7">
        <f>Ecommerce_Sales[[#This Row],[Profit]]/Ecommerce_Sales[[#This Row],[Total_Price]]</f>
        <v>0.30010172939979657</v>
      </c>
      <c r="W2834" s="3">
        <v>295</v>
      </c>
      <c r="X2834" s="3"/>
    </row>
    <row r="2835" spans="1:24" x14ac:dyDescent="0.25">
      <c r="A2835" s="1" t="s">
        <v>8214</v>
      </c>
      <c r="B2835" s="1" t="s">
        <v>503</v>
      </c>
      <c r="C2835" s="1" t="s">
        <v>504</v>
      </c>
      <c r="D2835" s="1" t="s">
        <v>4536</v>
      </c>
      <c r="E2835" s="1" t="s">
        <v>1996</v>
      </c>
      <c r="F2835" s="2">
        <v>45382</v>
      </c>
      <c r="G2835" s="2">
        <v>45614</v>
      </c>
      <c r="H2835" s="2" t="str">
        <f>TEXT(Ecommerce_Sales[[#This Row],[Order_Date]],"mmmm")</f>
        <v>November</v>
      </c>
      <c r="I2835" s="2" t="str">
        <f>TEXT(Ecommerce_Sales[[#This Row],[Order_Date]],"yyyy")</f>
        <v>2024</v>
      </c>
      <c r="J2835" s="2" t="str">
        <f>TEXT(Ecommerce_Sales[[#This Row],[Order_Date]],"mmmm")</f>
        <v>November</v>
      </c>
      <c r="K2835" s="1" t="s">
        <v>1947</v>
      </c>
      <c r="L2835" s="1" t="s">
        <v>8215</v>
      </c>
      <c r="M2835" s="1" t="s">
        <v>2007</v>
      </c>
      <c r="N2835" s="1" t="s">
        <v>1973</v>
      </c>
      <c r="O2835" s="3">
        <v>106</v>
      </c>
      <c r="P2835">
        <v>3</v>
      </c>
      <c r="Q2835" s="3">
        <v>318</v>
      </c>
      <c r="R2835" s="1" t="s">
        <v>1958</v>
      </c>
      <c r="S2835" s="3">
        <v>42</v>
      </c>
      <c r="T2835">
        <v>9</v>
      </c>
      <c r="U2835" t="str">
        <f>IF(Ecommerce_Sales[[#This Row],[Delivery_Time_Days]]&gt;7,"Delay",IF(Ecommerce_Sales[[#This Row],[Delivery_Time_Days]] = 0,"No delivery",IF(Ecommerce_Sales[[#This Row],[Delivery_Time_Days]]&lt;=7,"On-time")))</f>
        <v>Delay</v>
      </c>
      <c r="V2835" s="7">
        <f>Ecommerce_Sales[[#This Row],[Profit]]/Ecommerce_Sales[[#This Row],[Total_Price]]</f>
        <v>0.29874213836477986</v>
      </c>
      <c r="W2835" s="3">
        <v>95</v>
      </c>
      <c r="X2835" s="3"/>
    </row>
    <row r="2836" spans="1:24" x14ac:dyDescent="0.25">
      <c r="A2836" s="1" t="s">
        <v>8216</v>
      </c>
      <c r="B2836" s="1" t="s">
        <v>196</v>
      </c>
      <c r="C2836" s="1" t="s">
        <v>197</v>
      </c>
      <c r="D2836" s="1" t="s">
        <v>2667</v>
      </c>
      <c r="E2836" s="1" t="s">
        <v>1966</v>
      </c>
      <c r="F2836" s="2">
        <v>45513</v>
      </c>
      <c r="G2836" s="2">
        <v>45167</v>
      </c>
      <c r="H2836" s="2" t="str">
        <f>TEXT(Ecommerce_Sales[[#This Row],[Order_Date]],"mmmm")</f>
        <v>August</v>
      </c>
      <c r="I2836" s="2" t="str">
        <f>TEXT(Ecommerce_Sales[[#This Row],[Order_Date]],"yyyy")</f>
        <v>2023</v>
      </c>
      <c r="J2836" s="2" t="str">
        <f>TEXT(Ecommerce_Sales[[#This Row],[Order_Date]],"mmmm")</f>
        <v>August</v>
      </c>
      <c r="K2836" s="1" t="s">
        <v>1947</v>
      </c>
      <c r="L2836" s="1" t="s">
        <v>3493</v>
      </c>
      <c r="M2836" s="1" t="s">
        <v>1968</v>
      </c>
      <c r="N2836" s="1" t="s">
        <v>1957</v>
      </c>
      <c r="O2836" s="3">
        <v>810</v>
      </c>
      <c r="P2836">
        <v>1</v>
      </c>
      <c r="Q2836" s="3">
        <v>810</v>
      </c>
      <c r="R2836" s="1" t="s">
        <v>1951</v>
      </c>
      <c r="S2836" s="3">
        <v>44</v>
      </c>
      <c r="T2836">
        <v>7</v>
      </c>
      <c r="U2836" t="str">
        <f>IF(Ecommerce_Sales[[#This Row],[Delivery_Time_Days]]&gt;7,"Delay",IF(Ecommerce_Sales[[#This Row],[Delivery_Time_Days]] = 0,"No delivery",IF(Ecommerce_Sales[[#This Row],[Delivery_Time_Days]]&lt;=7,"On-time")))</f>
        <v>On-time</v>
      </c>
      <c r="V2836" s="7">
        <f>Ecommerce_Sales[[#This Row],[Profit]]/Ecommerce_Sales[[#This Row],[Total_Price]]</f>
        <v>0.14938271604938272</v>
      </c>
      <c r="W2836" s="3">
        <v>121</v>
      </c>
      <c r="X2836" s="3"/>
    </row>
    <row r="2837" spans="1:24" x14ac:dyDescent="0.25">
      <c r="A2837" s="1" t="s">
        <v>8217</v>
      </c>
      <c r="B2837" s="1" t="s">
        <v>1806</v>
      </c>
      <c r="C2837" s="1" t="s">
        <v>1807</v>
      </c>
      <c r="D2837" s="1" t="s">
        <v>7423</v>
      </c>
      <c r="E2837" s="1" t="s">
        <v>1946</v>
      </c>
      <c r="F2837" s="2">
        <v>45198</v>
      </c>
      <c r="G2837" s="2">
        <v>45193</v>
      </c>
      <c r="H2837" s="2" t="str">
        <f>TEXT(Ecommerce_Sales[[#This Row],[Order_Date]],"mmmm")</f>
        <v>September</v>
      </c>
      <c r="I2837" s="2" t="str">
        <f>TEXT(Ecommerce_Sales[[#This Row],[Order_Date]],"yyyy")</f>
        <v>2023</v>
      </c>
      <c r="J2837" s="2" t="str">
        <f>TEXT(Ecommerce_Sales[[#This Row],[Order_Date]],"mmmm")</f>
        <v>September</v>
      </c>
      <c r="K2837" s="1" t="s">
        <v>1947</v>
      </c>
      <c r="L2837" s="1" t="s">
        <v>8218</v>
      </c>
      <c r="M2837" s="1" t="s">
        <v>2065</v>
      </c>
      <c r="N2837" s="1" t="s">
        <v>1978</v>
      </c>
      <c r="O2837" s="3">
        <v>442</v>
      </c>
      <c r="P2837">
        <v>5</v>
      </c>
      <c r="Q2837" s="3">
        <v>2210</v>
      </c>
      <c r="R2837" s="1" t="s">
        <v>1958</v>
      </c>
      <c r="S2837" s="3">
        <v>298</v>
      </c>
      <c r="T2837">
        <v>6</v>
      </c>
      <c r="U2837" t="str">
        <f>IF(Ecommerce_Sales[[#This Row],[Delivery_Time_Days]]&gt;7,"Delay",IF(Ecommerce_Sales[[#This Row],[Delivery_Time_Days]] = 0,"No delivery",IF(Ecommerce_Sales[[#This Row],[Delivery_Time_Days]]&lt;=7,"On-time")))</f>
        <v>On-time</v>
      </c>
      <c r="V2837" s="7">
        <f>Ecommerce_Sales[[#This Row],[Profit]]/Ecommerce_Sales[[#This Row],[Total_Price]]</f>
        <v>0.35022624434389138</v>
      </c>
      <c r="W2837" s="3">
        <v>774</v>
      </c>
      <c r="X2837" s="3"/>
    </row>
    <row r="2838" spans="1:24" x14ac:dyDescent="0.25">
      <c r="A2838" s="1" t="s">
        <v>8219</v>
      </c>
      <c r="B2838" s="1" t="s">
        <v>1868</v>
      </c>
      <c r="C2838" s="1" t="s">
        <v>1869</v>
      </c>
      <c r="D2838" s="1" t="s">
        <v>8207</v>
      </c>
      <c r="E2838" s="1" t="s">
        <v>1981</v>
      </c>
      <c r="F2838" s="2">
        <v>45260</v>
      </c>
      <c r="G2838" s="2">
        <v>45192</v>
      </c>
      <c r="H2838" s="2" t="str">
        <f>TEXT(Ecommerce_Sales[[#This Row],[Order_Date]],"mmmm")</f>
        <v>September</v>
      </c>
      <c r="I2838" s="2" t="str">
        <f>TEXT(Ecommerce_Sales[[#This Row],[Order_Date]],"yyyy")</f>
        <v>2023</v>
      </c>
      <c r="J2838" s="2" t="str">
        <f>TEXT(Ecommerce_Sales[[#This Row],[Order_Date]],"mmmm")</f>
        <v>September</v>
      </c>
      <c r="K2838" s="1" t="s">
        <v>1947</v>
      </c>
      <c r="L2838" s="1" t="s">
        <v>8220</v>
      </c>
      <c r="M2838" s="1" t="s">
        <v>1988</v>
      </c>
      <c r="N2838" s="1" t="s">
        <v>1989</v>
      </c>
      <c r="O2838" s="3">
        <v>848</v>
      </c>
      <c r="P2838">
        <v>2</v>
      </c>
      <c r="Q2838" s="3">
        <v>1696</v>
      </c>
      <c r="R2838" s="1" t="s">
        <v>2008</v>
      </c>
      <c r="S2838" s="3">
        <v>209</v>
      </c>
      <c r="T2838">
        <v>5</v>
      </c>
      <c r="U2838" t="str">
        <f>IF(Ecommerce_Sales[[#This Row],[Delivery_Time_Days]]&gt;7,"Delay",IF(Ecommerce_Sales[[#This Row],[Delivery_Time_Days]] = 0,"No delivery",IF(Ecommerce_Sales[[#This Row],[Delivery_Time_Days]]&lt;=7,"On-time")))</f>
        <v>On-time</v>
      </c>
      <c r="V2838" s="7">
        <f>Ecommerce_Sales[[#This Row],[Profit]]/Ecommerce_Sales[[#This Row],[Total_Price]]</f>
        <v>0.25</v>
      </c>
      <c r="W2838" s="3">
        <v>424</v>
      </c>
      <c r="X2838" s="3"/>
    </row>
    <row r="2839" spans="1:24" x14ac:dyDescent="0.25">
      <c r="A2839" s="1" t="s">
        <v>8221</v>
      </c>
      <c r="B2839" s="1" t="s">
        <v>470</v>
      </c>
      <c r="C2839" s="1" t="s">
        <v>471</v>
      </c>
      <c r="D2839" s="1" t="s">
        <v>2631</v>
      </c>
      <c r="E2839" s="1" t="s">
        <v>1981</v>
      </c>
      <c r="F2839" s="2">
        <v>45228</v>
      </c>
      <c r="G2839" s="2">
        <v>45175</v>
      </c>
      <c r="H2839" s="2" t="str">
        <f>TEXT(Ecommerce_Sales[[#This Row],[Order_Date]],"mmmm")</f>
        <v>September</v>
      </c>
      <c r="I2839" s="2" t="str">
        <f>TEXT(Ecommerce_Sales[[#This Row],[Order_Date]],"yyyy")</f>
        <v>2023</v>
      </c>
      <c r="J2839" s="2" t="str">
        <f>TEXT(Ecommerce_Sales[[#This Row],[Order_Date]],"mmmm")</f>
        <v>September</v>
      </c>
      <c r="K2839" s="1" t="s">
        <v>1947</v>
      </c>
      <c r="L2839" s="1" t="s">
        <v>8222</v>
      </c>
      <c r="M2839" s="1" t="s">
        <v>2026</v>
      </c>
      <c r="N2839" s="1" t="s">
        <v>1978</v>
      </c>
      <c r="O2839" s="3">
        <v>196</v>
      </c>
      <c r="P2839">
        <v>2</v>
      </c>
      <c r="Q2839" s="3">
        <v>392</v>
      </c>
      <c r="R2839" s="1" t="s">
        <v>1951</v>
      </c>
      <c r="S2839" s="3">
        <v>49</v>
      </c>
      <c r="T2839">
        <v>8</v>
      </c>
      <c r="U2839" t="str">
        <f>IF(Ecommerce_Sales[[#This Row],[Delivery_Time_Days]]&gt;7,"Delay",IF(Ecommerce_Sales[[#This Row],[Delivery_Time_Days]] = 0,"No delivery",IF(Ecommerce_Sales[[#This Row],[Delivery_Time_Days]]&lt;=7,"On-time")))</f>
        <v>Delay</v>
      </c>
      <c r="V2839" s="7">
        <f>Ecommerce_Sales[[#This Row],[Profit]]/Ecommerce_Sales[[#This Row],[Total_Price]]</f>
        <v>0.34948979591836737</v>
      </c>
      <c r="W2839" s="3">
        <v>137</v>
      </c>
      <c r="X2839" s="3"/>
    </row>
    <row r="2840" spans="1:24" x14ac:dyDescent="0.25">
      <c r="A2840" s="1" t="s">
        <v>8223</v>
      </c>
      <c r="B2840" s="1" t="s">
        <v>156</v>
      </c>
      <c r="C2840" s="1" t="s">
        <v>157</v>
      </c>
      <c r="D2840" s="1" t="s">
        <v>4199</v>
      </c>
      <c r="E2840" s="1" t="s">
        <v>1981</v>
      </c>
      <c r="F2840" s="2">
        <v>45171</v>
      </c>
      <c r="G2840" s="2">
        <v>45545</v>
      </c>
      <c r="H2840" s="2" t="str">
        <f>TEXT(Ecommerce_Sales[[#This Row],[Order_Date]],"mmmm")</f>
        <v>September</v>
      </c>
      <c r="I2840" s="2" t="str">
        <f>TEXT(Ecommerce_Sales[[#This Row],[Order_Date]],"yyyy")</f>
        <v>2024</v>
      </c>
      <c r="J2840" s="2" t="str">
        <f>TEXT(Ecommerce_Sales[[#This Row],[Order_Date]],"mmmm")</f>
        <v>September</v>
      </c>
      <c r="K2840" s="1" t="s">
        <v>1947</v>
      </c>
      <c r="L2840" s="1" t="s">
        <v>8224</v>
      </c>
      <c r="M2840" s="1" t="s">
        <v>2054</v>
      </c>
      <c r="N2840" s="1" t="s">
        <v>1957</v>
      </c>
      <c r="O2840" s="3">
        <v>463</v>
      </c>
      <c r="P2840">
        <v>5</v>
      </c>
      <c r="Q2840" s="3">
        <v>2314</v>
      </c>
      <c r="R2840" s="1" t="s">
        <v>1958</v>
      </c>
      <c r="S2840" s="3">
        <v>237</v>
      </c>
      <c r="T2840">
        <v>3</v>
      </c>
      <c r="U2840" t="str">
        <f>IF(Ecommerce_Sales[[#This Row],[Delivery_Time_Days]]&gt;7,"Delay",IF(Ecommerce_Sales[[#This Row],[Delivery_Time_Days]] = 0,"No delivery",IF(Ecommerce_Sales[[#This Row],[Delivery_Time_Days]]&lt;=7,"On-time")))</f>
        <v>On-time</v>
      </c>
      <c r="V2840" s="7">
        <f>Ecommerce_Sales[[#This Row],[Profit]]/Ecommerce_Sales[[#This Row],[Total_Price]]</f>
        <v>0.14995678478824545</v>
      </c>
      <c r="W2840" s="3">
        <v>347</v>
      </c>
      <c r="X2840" s="3"/>
    </row>
    <row r="2841" spans="1:24" x14ac:dyDescent="0.25">
      <c r="A2841" s="1" t="s">
        <v>8225</v>
      </c>
      <c r="B2841" s="1" t="s">
        <v>537</v>
      </c>
      <c r="C2841" s="1" t="s">
        <v>538</v>
      </c>
      <c r="D2841" s="1" t="s">
        <v>4936</v>
      </c>
      <c r="E2841" s="1" t="s">
        <v>1954</v>
      </c>
      <c r="F2841" s="2">
        <v>45453</v>
      </c>
      <c r="G2841" s="2">
        <v>45601</v>
      </c>
      <c r="H2841" s="2" t="str">
        <f>TEXT(Ecommerce_Sales[[#This Row],[Order_Date]],"mmmm")</f>
        <v>November</v>
      </c>
      <c r="I2841" s="2" t="str">
        <f>TEXT(Ecommerce_Sales[[#This Row],[Order_Date]],"yyyy")</f>
        <v>2024</v>
      </c>
      <c r="J2841" s="2" t="str">
        <f>TEXT(Ecommerce_Sales[[#This Row],[Order_Date]],"mmmm")</f>
        <v>November</v>
      </c>
      <c r="K2841" s="1" t="s">
        <v>1947</v>
      </c>
      <c r="L2841" s="1" t="s">
        <v>8226</v>
      </c>
      <c r="M2841" s="1" t="s">
        <v>2247</v>
      </c>
      <c r="N2841" s="1" t="s">
        <v>1957</v>
      </c>
      <c r="O2841" s="3">
        <v>1192</v>
      </c>
      <c r="P2841">
        <v>1</v>
      </c>
      <c r="Q2841" s="3">
        <v>1192</v>
      </c>
      <c r="R2841" s="1" t="s">
        <v>2008</v>
      </c>
      <c r="S2841" s="3">
        <v>139</v>
      </c>
      <c r="T2841">
        <v>6</v>
      </c>
      <c r="U2841" t="str">
        <f>IF(Ecommerce_Sales[[#This Row],[Delivery_Time_Days]]&gt;7,"Delay",IF(Ecommerce_Sales[[#This Row],[Delivery_Time_Days]] = 0,"No delivery",IF(Ecommerce_Sales[[#This Row],[Delivery_Time_Days]]&lt;=7,"On-time")))</f>
        <v>On-time</v>
      </c>
      <c r="V2841" s="7">
        <f>Ecommerce_Sales[[#This Row],[Profit]]/Ecommerce_Sales[[#This Row],[Total_Price]]</f>
        <v>0.15016778523489932</v>
      </c>
      <c r="W2841" s="3">
        <v>179</v>
      </c>
      <c r="X2841" s="3"/>
    </row>
    <row r="2842" spans="1:24" x14ac:dyDescent="0.25">
      <c r="A2842" s="1" t="s">
        <v>8227</v>
      </c>
      <c r="B2842" s="1" t="s">
        <v>170</v>
      </c>
      <c r="C2842" s="1" t="s">
        <v>171</v>
      </c>
      <c r="D2842" s="1" t="s">
        <v>8228</v>
      </c>
      <c r="E2842" s="1" t="s">
        <v>1966</v>
      </c>
      <c r="F2842" s="2">
        <v>45468</v>
      </c>
      <c r="G2842" s="2">
        <v>45259</v>
      </c>
      <c r="H2842" s="2" t="str">
        <f>TEXT(Ecommerce_Sales[[#This Row],[Order_Date]],"mmmm")</f>
        <v>November</v>
      </c>
      <c r="I2842" s="2" t="str">
        <f>TEXT(Ecommerce_Sales[[#This Row],[Order_Date]],"yyyy")</f>
        <v>2023</v>
      </c>
      <c r="J2842" s="2" t="str">
        <f>TEXT(Ecommerce_Sales[[#This Row],[Order_Date]],"mmmm")</f>
        <v>November</v>
      </c>
      <c r="K2842" s="1" t="s">
        <v>1947</v>
      </c>
      <c r="L2842" s="1" t="s">
        <v>7350</v>
      </c>
      <c r="M2842" s="1" t="s">
        <v>2047</v>
      </c>
      <c r="N2842" s="1" t="s">
        <v>1989</v>
      </c>
      <c r="O2842" s="3">
        <v>1238</v>
      </c>
      <c r="P2842">
        <v>7</v>
      </c>
      <c r="Q2842" s="3">
        <v>8668</v>
      </c>
      <c r="R2842" s="1" t="s">
        <v>1958</v>
      </c>
      <c r="S2842" s="3">
        <v>560</v>
      </c>
      <c r="T2842">
        <v>2</v>
      </c>
      <c r="U2842" t="str">
        <f>IF(Ecommerce_Sales[[#This Row],[Delivery_Time_Days]]&gt;7,"Delay",IF(Ecommerce_Sales[[#This Row],[Delivery_Time_Days]] = 0,"No delivery",IF(Ecommerce_Sales[[#This Row],[Delivery_Time_Days]]&lt;=7,"On-time")))</f>
        <v>On-time</v>
      </c>
      <c r="V2842" s="7">
        <f>Ecommerce_Sales[[#This Row],[Profit]]/Ecommerce_Sales[[#This Row],[Total_Price]]</f>
        <v>0.25</v>
      </c>
      <c r="W2842" s="3">
        <v>2167</v>
      </c>
      <c r="X2842" s="3"/>
    </row>
    <row r="2843" spans="1:24" x14ac:dyDescent="0.25">
      <c r="A2843" s="1" t="s">
        <v>8229</v>
      </c>
      <c r="B2843" s="1" t="s">
        <v>144</v>
      </c>
      <c r="C2843" s="1" t="s">
        <v>145</v>
      </c>
      <c r="D2843" s="1" t="s">
        <v>2010</v>
      </c>
      <c r="E2843" s="1" t="s">
        <v>1996</v>
      </c>
      <c r="F2843" s="2">
        <v>45655</v>
      </c>
      <c r="G2843" s="2">
        <v>45651</v>
      </c>
      <c r="H2843" s="2" t="str">
        <f>TEXT(Ecommerce_Sales[[#This Row],[Order_Date]],"mmmm")</f>
        <v>December</v>
      </c>
      <c r="I2843" s="2" t="str">
        <f>TEXT(Ecommerce_Sales[[#This Row],[Order_Date]],"yyyy")</f>
        <v>2024</v>
      </c>
      <c r="J2843" s="2" t="str">
        <f>TEXT(Ecommerce_Sales[[#This Row],[Order_Date]],"mmmm")</f>
        <v>December</v>
      </c>
      <c r="K2843" s="1" t="s">
        <v>1992</v>
      </c>
      <c r="L2843" s="1" t="s">
        <v>8230</v>
      </c>
      <c r="M2843" s="1" t="s">
        <v>2079</v>
      </c>
      <c r="N2843" s="1" t="s">
        <v>1973</v>
      </c>
      <c r="O2843" s="3">
        <v>964</v>
      </c>
      <c r="P2843">
        <v>10</v>
      </c>
      <c r="Q2843" s="3">
        <v>9635</v>
      </c>
      <c r="R2843" s="1" t="s">
        <v>1958</v>
      </c>
      <c r="S2843" s="3">
        <v>1140</v>
      </c>
      <c r="U2843" t="str">
        <f>IF(Ecommerce_Sales[[#This Row],[Delivery_Time_Days]]&gt;7,"Delay",IF(Ecommerce_Sales[[#This Row],[Delivery_Time_Days]] = 0,"No delivery",IF(Ecommerce_Sales[[#This Row],[Delivery_Time_Days]]&lt;=7,"On-time")))</f>
        <v>No delivery</v>
      </c>
      <c r="V2843" s="7">
        <f>Ecommerce_Sales[[#This Row],[Profit]]/Ecommerce_Sales[[#This Row],[Total_Price]]</f>
        <v>0.30005189413596262</v>
      </c>
      <c r="W2843" s="3">
        <v>2891</v>
      </c>
      <c r="X2843" s="3"/>
    </row>
    <row r="2844" spans="1:24" x14ac:dyDescent="0.25">
      <c r="A2844" s="1" t="s">
        <v>8231</v>
      </c>
      <c r="B2844" s="1" t="s">
        <v>856</v>
      </c>
      <c r="C2844" s="1" t="s">
        <v>857</v>
      </c>
      <c r="D2844" s="1" t="s">
        <v>3498</v>
      </c>
      <c r="E2844" s="1" t="s">
        <v>1961</v>
      </c>
      <c r="F2844" s="2">
        <v>45149</v>
      </c>
      <c r="G2844" s="2">
        <v>45091</v>
      </c>
      <c r="H2844" s="2" t="str">
        <f>TEXT(Ecommerce_Sales[[#This Row],[Order_Date]],"mmmm")</f>
        <v>June</v>
      </c>
      <c r="I2844" s="2" t="str">
        <f>TEXT(Ecommerce_Sales[[#This Row],[Order_Date]],"yyyy")</f>
        <v>2023</v>
      </c>
      <c r="J2844" s="2" t="str">
        <f>TEXT(Ecommerce_Sales[[#This Row],[Order_Date]],"mmmm")</f>
        <v>June</v>
      </c>
      <c r="K2844" s="1" t="s">
        <v>1992</v>
      </c>
      <c r="L2844" s="1" t="s">
        <v>6636</v>
      </c>
      <c r="M2844" s="1" t="s">
        <v>2026</v>
      </c>
      <c r="N2844" s="1" t="s">
        <v>1978</v>
      </c>
      <c r="O2844" s="3">
        <v>767</v>
      </c>
      <c r="P2844">
        <v>2</v>
      </c>
      <c r="Q2844" s="3">
        <v>1534</v>
      </c>
      <c r="R2844" s="1" t="s">
        <v>1958</v>
      </c>
      <c r="S2844" s="3">
        <v>211</v>
      </c>
      <c r="U2844" t="str">
        <f>IF(Ecommerce_Sales[[#This Row],[Delivery_Time_Days]]&gt;7,"Delay",IF(Ecommerce_Sales[[#This Row],[Delivery_Time_Days]] = 0,"No delivery",IF(Ecommerce_Sales[[#This Row],[Delivery_Time_Days]]&lt;=7,"On-time")))</f>
        <v>No delivery</v>
      </c>
      <c r="V2844" s="7">
        <f>Ecommerce_Sales[[#This Row],[Profit]]/Ecommerce_Sales[[#This Row],[Total_Price]]</f>
        <v>0.35006518904823991</v>
      </c>
      <c r="W2844" s="3">
        <v>537</v>
      </c>
      <c r="X2844" s="3"/>
    </row>
    <row r="2845" spans="1:24" x14ac:dyDescent="0.25">
      <c r="A2845" s="1" t="s">
        <v>8232</v>
      </c>
      <c r="B2845" s="1" t="s">
        <v>932</v>
      </c>
      <c r="C2845" s="1" t="s">
        <v>933</v>
      </c>
      <c r="D2845" s="1" t="s">
        <v>2946</v>
      </c>
      <c r="E2845" s="1" t="s">
        <v>1981</v>
      </c>
      <c r="F2845" s="2">
        <v>45589</v>
      </c>
      <c r="G2845" s="2">
        <v>45532</v>
      </c>
      <c r="H2845" s="2" t="str">
        <f>TEXT(Ecommerce_Sales[[#This Row],[Order_Date]],"mmmm")</f>
        <v>August</v>
      </c>
      <c r="I2845" s="2" t="str">
        <f>TEXT(Ecommerce_Sales[[#This Row],[Order_Date]],"yyyy")</f>
        <v>2024</v>
      </c>
      <c r="J2845" s="2" t="str">
        <f>TEXT(Ecommerce_Sales[[#This Row],[Order_Date]],"mmmm")</f>
        <v>August</v>
      </c>
      <c r="K2845" s="1" t="s">
        <v>1992</v>
      </c>
      <c r="L2845" s="1" t="s">
        <v>8233</v>
      </c>
      <c r="M2845" s="1" t="s">
        <v>2043</v>
      </c>
      <c r="N2845" s="1" t="s">
        <v>1989</v>
      </c>
      <c r="O2845" s="3">
        <v>142</v>
      </c>
      <c r="P2845">
        <v>3</v>
      </c>
      <c r="Q2845" s="3">
        <v>426</v>
      </c>
      <c r="R2845" s="1" t="s">
        <v>1958</v>
      </c>
      <c r="S2845" s="3">
        <v>44</v>
      </c>
      <c r="U2845" t="str">
        <f>IF(Ecommerce_Sales[[#This Row],[Delivery_Time_Days]]&gt;7,"Delay",IF(Ecommerce_Sales[[#This Row],[Delivery_Time_Days]] = 0,"No delivery",IF(Ecommerce_Sales[[#This Row],[Delivery_Time_Days]]&lt;=7,"On-time")))</f>
        <v>No delivery</v>
      </c>
      <c r="V2845" s="7">
        <f>Ecommerce_Sales[[#This Row],[Profit]]/Ecommerce_Sales[[#This Row],[Total_Price]]</f>
        <v>0.24882629107981222</v>
      </c>
      <c r="W2845" s="3">
        <v>106</v>
      </c>
      <c r="X2845" s="3"/>
    </row>
    <row r="2846" spans="1:24" x14ac:dyDescent="0.25">
      <c r="A2846" s="1" t="s">
        <v>8234</v>
      </c>
      <c r="B2846" s="1" t="s">
        <v>1508</v>
      </c>
      <c r="C2846" s="1" t="s">
        <v>1509</v>
      </c>
      <c r="D2846" s="1" t="s">
        <v>2505</v>
      </c>
      <c r="E2846" s="1" t="s">
        <v>1954</v>
      </c>
      <c r="F2846" s="2">
        <v>45398</v>
      </c>
      <c r="G2846" s="2">
        <v>45474</v>
      </c>
      <c r="H2846" s="2" t="str">
        <f>TEXT(Ecommerce_Sales[[#This Row],[Order_Date]],"mmmm")</f>
        <v>July</v>
      </c>
      <c r="I2846" s="2" t="str">
        <f>TEXT(Ecommerce_Sales[[#This Row],[Order_Date]],"yyyy")</f>
        <v>2024</v>
      </c>
      <c r="J2846" s="2" t="str">
        <f>TEXT(Ecommerce_Sales[[#This Row],[Order_Date]],"mmmm")</f>
        <v>July</v>
      </c>
      <c r="K2846" s="1" t="s">
        <v>1947</v>
      </c>
      <c r="L2846" s="1" t="s">
        <v>8235</v>
      </c>
      <c r="M2846" s="1" t="s">
        <v>2065</v>
      </c>
      <c r="N2846" s="1" t="s">
        <v>1978</v>
      </c>
      <c r="O2846" s="3">
        <v>478</v>
      </c>
      <c r="P2846">
        <v>1</v>
      </c>
      <c r="Q2846" s="3">
        <v>478</v>
      </c>
      <c r="R2846" s="1" t="s">
        <v>1958</v>
      </c>
      <c r="S2846" s="3">
        <v>61</v>
      </c>
      <c r="T2846">
        <v>2</v>
      </c>
      <c r="U2846" t="str">
        <f>IF(Ecommerce_Sales[[#This Row],[Delivery_Time_Days]]&gt;7,"Delay",IF(Ecommerce_Sales[[#This Row],[Delivery_Time_Days]] = 0,"No delivery",IF(Ecommerce_Sales[[#This Row],[Delivery_Time_Days]]&lt;=7,"On-time")))</f>
        <v>On-time</v>
      </c>
      <c r="V2846" s="7">
        <f>Ecommerce_Sales[[#This Row],[Profit]]/Ecommerce_Sales[[#This Row],[Total_Price]]</f>
        <v>0.34937238493723849</v>
      </c>
      <c r="W2846" s="3">
        <v>167</v>
      </c>
      <c r="X2846" s="3"/>
    </row>
    <row r="2847" spans="1:24" x14ac:dyDescent="0.25">
      <c r="A2847" s="1" t="s">
        <v>8236</v>
      </c>
      <c r="B2847" s="1" t="s">
        <v>1707</v>
      </c>
      <c r="C2847" s="1" t="s">
        <v>1708</v>
      </c>
      <c r="D2847" s="1" t="s">
        <v>2303</v>
      </c>
      <c r="E2847" s="1" t="s">
        <v>1966</v>
      </c>
      <c r="F2847" s="2">
        <v>45128</v>
      </c>
      <c r="G2847" s="2">
        <v>44960</v>
      </c>
      <c r="H2847" s="2" t="str">
        <f>TEXT(Ecommerce_Sales[[#This Row],[Order_Date]],"mmmm")</f>
        <v>February</v>
      </c>
      <c r="I2847" s="2" t="str">
        <f>TEXT(Ecommerce_Sales[[#This Row],[Order_Date]],"yyyy")</f>
        <v>2023</v>
      </c>
      <c r="J2847" s="2" t="str">
        <f>TEXT(Ecommerce_Sales[[#This Row],[Order_Date]],"mmmm")</f>
        <v>February</v>
      </c>
      <c r="K2847" s="1" t="s">
        <v>1992</v>
      </c>
      <c r="L2847" s="1" t="s">
        <v>6666</v>
      </c>
      <c r="M2847" s="1" t="s">
        <v>2002</v>
      </c>
      <c r="N2847" s="1" t="s">
        <v>1989</v>
      </c>
      <c r="O2847" s="3">
        <v>330</v>
      </c>
      <c r="P2847">
        <v>3</v>
      </c>
      <c r="Q2847" s="3">
        <v>989</v>
      </c>
      <c r="R2847" s="1" t="s">
        <v>1958</v>
      </c>
      <c r="S2847" s="3">
        <v>52</v>
      </c>
      <c r="U2847" t="str">
        <f>IF(Ecommerce_Sales[[#This Row],[Delivery_Time_Days]]&gt;7,"Delay",IF(Ecommerce_Sales[[#This Row],[Delivery_Time_Days]] = 0,"No delivery",IF(Ecommerce_Sales[[#This Row],[Delivery_Time_Days]]&lt;=7,"On-time")))</f>
        <v>No delivery</v>
      </c>
      <c r="V2847" s="7">
        <f>Ecommerce_Sales[[#This Row],[Profit]]/Ecommerce_Sales[[#This Row],[Total_Price]]</f>
        <v>0.24974721941354905</v>
      </c>
      <c r="W2847" s="3">
        <v>247</v>
      </c>
      <c r="X2847" s="3"/>
    </row>
    <row r="2848" spans="1:24" x14ac:dyDescent="0.25">
      <c r="A2848" s="1" t="s">
        <v>8237</v>
      </c>
      <c r="B2848" s="1" t="s">
        <v>222</v>
      </c>
      <c r="C2848" s="1" t="s">
        <v>223</v>
      </c>
      <c r="D2848" s="1" t="s">
        <v>2390</v>
      </c>
      <c r="E2848" s="1" t="s">
        <v>1996</v>
      </c>
      <c r="F2848" s="2">
        <v>45391</v>
      </c>
      <c r="G2848" s="2">
        <v>45499</v>
      </c>
      <c r="H2848" s="2" t="str">
        <f>TEXT(Ecommerce_Sales[[#This Row],[Order_Date]],"mmmm")</f>
        <v>July</v>
      </c>
      <c r="I2848" s="2" t="str">
        <f>TEXT(Ecommerce_Sales[[#This Row],[Order_Date]],"yyyy")</f>
        <v>2024</v>
      </c>
      <c r="J2848" s="2" t="str">
        <f>TEXT(Ecommerce_Sales[[#This Row],[Order_Date]],"mmmm")</f>
        <v>July</v>
      </c>
      <c r="K2848" s="1" t="s">
        <v>1947</v>
      </c>
      <c r="L2848" s="1" t="s">
        <v>7198</v>
      </c>
      <c r="M2848" s="1" t="s">
        <v>2079</v>
      </c>
      <c r="N2848" s="1" t="s">
        <v>1973</v>
      </c>
      <c r="O2848" s="3">
        <v>1158</v>
      </c>
      <c r="P2848">
        <v>2</v>
      </c>
      <c r="Q2848" s="3">
        <v>2315</v>
      </c>
      <c r="R2848" s="1" t="s">
        <v>2012</v>
      </c>
      <c r="S2848" s="3">
        <v>224</v>
      </c>
      <c r="T2848">
        <v>4</v>
      </c>
      <c r="U2848" t="str">
        <f>IF(Ecommerce_Sales[[#This Row],[Delivery_Time_Days]]&gt;7,"Delay",IF(Ecommerce_Sales[[#This Row],[Delivery_Time_Days]] = 0,"No delivery",IF(Ecommerce_Sales[[#This Row],[Delivery_Time_Days]]&lt;=7,"On-time")))</f>
        <v>On-time</v>
      </c>
      <c r="V2848" s="7">
        <f>Ecommerce_Sales[[#This Row],[Profit]]/Ecommerce_Sales[[#This Row],[Total_Price]]</f>
        <v>0.30021598272138228</v>
      </c>
      <c r="W2848" s="3">
        <v>695</v>
      </c>
      <c r="X2848" s="3"/>
    </row>
    <row r="2849" spans="1:24" x14ac:dyDescent="0.25">
      <c r="A2849" s="1" t="s">
        <v>8238</v>
      </c>
      <c r="B2849" s="1" t="s">
        <v>885</v>
      </c>
      <c r="C2849" s="1" t="s">
        <v>886</v>
      </c>
      <c r="D2849" s="1" t="s">
        <v>2970</v>
      </c>
      <c r="E2849" s="1" t="s">
        <v>1954</v>
      </c>
      <c r="F2849" s="2">
        <v>44973</v>
      </c>
      <c r="G2849" s="2">
        <v>45415</v>
      </c>
      <c r="H2849" s="2" t="str">
        <f>TEXT(Ecommerce_Sales[[#This Row],[Order_Date]],"mmmm")</f>
        <v>May</v>
      </c>
      <c r="I2849" s="2" t="str">
        <f>TEXT(Ecommerce_Sales[[#This Row],[Order_Date]],"yyyy")</f>
        <v>2024</v>
      </c>
      <c r="J2849" s="2" t="str">
        <f>TEXT(Ecommerce_Sales[[#This Row],[Order_Date]],"mmmm")</f>
        <v>May</v>
      </c>
      <c r="K2849" s="1" t="s">
        <v>1947</v>
      </c>
      <c r="L2849" s="1" t="s">
        <v>3586</v>
      </c>
      <c r="M2849" s="1" t="s">
        <v>2104</v>
      </c>
      <c r="N2849" s="1" t="s">
        <v>1978</v>
      </c>
      <c r="O2849" s="3">
        <v>1088</v>
      </c>
      <c r="P2849">
        <v>3</v>
      </c>
      <c r="Q2849" s="3">
        <v>3265</v>
      </c>
      <c r="R2849" s="1" t="s">
        <v>2016</v>
      </c>
      <c r="S2849" s="3">
        <v>169</v>
      </c>
      <c r="T2849">
        <v>6</v>
      </c>
      <c r="U2849" t="str">
        <f>IF(Ecommerce_Sales[[#This Row],[Delivery_Time_Days]]&gt;7,"Delay",IF(Ecommerce_Sales[[#This Row],[Delivery_Time_Days]] = 0,"No delivery",IF(Ecommerce_Sales[[#This Row],[Delivery_Time_Days]]&lt;=7,"On-time")))</f>
        <v>On-time</v>
      </c>
      <c r="V2849" s="7">
        <f>Ecommerce_Sales[[#This Row],[Profit]]/Ecommerce_Sales[[#This Row],[Total_Price]]</f>
        <v>0.35007656967840733</v>
      </c>
      <c r="W2849" s="3">
        <v>1143</v>
      </c>
      <c r="X2849" s="3"/>
    </row>
    <row r="2850" spans="1:24" x14ac:dyDescent="0.25">
      <c r="A2850" s="1" t="s">
        <v>8239</v>
      </c>
      <c r="B2850" s="1" t="s">
        <v>62</v>
      </c>
      <c r="C2850" s="1" t="s">
        <v>63</v>
      </c>
      <c r="D2850" s="1" t="s">
        <v>6857</v>
      </c>
      <c r="E2850" s="1" t="s">
        <v>1966</v>
      </c>
      <c r="F2850" s="2">
        <v>45621</v>
      </c>
      <c r="G2850" s="2">
        <v>45553</v>
      </c>
      <c r="H2850" s="2" t="str">
        <f>TEXT(Ecommerce_Sales[[#This Row],[Order_Date]],"mmmm")</f>
        <v>September</v>
      </c>
      <c r="I2850" s="2" t="str">
        <f>TEXT(Ecommerce_Sales[[#This Row],[Order_Date]],"yyyy")</f>
        <v>2024</v>
      </c>
      <c r="J2850" s="2" t="str">
        <f>TEXT(Ecommerce_Sales[[#This Row],[Order_Date]],"mmmm")</f>
        <v>September</v>
      </c>
      <c r="K2850" s="1" t="s">
        <v>1947</v>
      </c>
      <c r="L2850" s="1" t="s">
        <v>8240</v>
      </c>
      <c r="M2850" s="1" t="s">
        <v>2030</v>
      </c>
      <c r="N2850" s="1" t="s">
        <v>1978</v>
      </c>
      <c r="O2850" s="3">
        <v>694</v>
      </c>
      <c r="P2850">
        <v>3</v>
      </c>
      <c r="Q2850" s="3">
        <v>2081</v>
      </c>
      <c r="R2850" s="1" t="s">
        <v>1951</v>
      </c>
      <c r="S2850" s="3">
        <v>209</v>
      </c>
      <c r="T2850">
        <v>9</v>
      </c>
      <c r="U2850" t="str">
        <f>IF(Ecommerce_Sales[[#This Row],[Delivery_Time_Days]]&gt;7,"Delay",IF(Ecommerce_Sales[[#This Row],[Delivery_Time_Days]] = 0,"No delivery",IF(Ecommerce_Sales[[#This Row],[Delivery_Time_Days]]&lt;=7,"On-time")))</f>
        <v>Delay</v>
      </c>
      <c r="V2850" s="7">
        <f>Ecommerce_Sales[[#This Row],[Profit]]/Ecommerce_Sales[[#This Row],[Total_Price]]</f>
        <v>0.34983181162902449</v>
      </c>
      <c r="W2850" s="3">
        <v>728</v>
      </c>
      <c r="X2850" s="3"/>
    </row>
    <row r="2851" spans="1:24" x14ac:dyDescent="0.25">
      <c r="A2851" s="1" t="s">
        <v>8241</v>
      </c>
      <c r="B2851" s="1" t="s">
        <v>146</v>
      </c>
      <c r="C2851" s="1" t="s">
        <v>147</v>
      </c>
      <c r="D2851" s="1" t="s">
        <v>3092</v>
      </c>
      <c r="E2851" s="1" t="s">
        <v>1996</v>
      </c>
      <c r="F2851" s="2">
        <v>44974</v>
      </c>
      <c r="G2851" s="2">
        <v>45274</v>
      </c>
      <c r="H2851" s="2" t="str">
        <f>TEXT(Ecommerce_Sales[[#This Row],[Order_Date]],"mmmm")</f>
        <v>December</v>
      </c>
      <c r="I2851" s="2" t="str">
        <f>TEXT(Ecommerce_Sales[[#This Row],[Order_Date]],"yyyy")</f>
        <v>2023</v>
      </c>
      <c r="J2851" s="2" t="str">
        <f>TEXT(Ecommerce_Sales[[#This Row],[Order_Date]],"mmmm")</f>
        <v>December</v>
      </c>
      <c r="K2851" s="1" t="s">
        <v>1992</v>
      </c>
      <c r="L2851" s="1" t="s">
        <v>2347</v>
      </c>
      <c r="M2851" s="1" t="s">
        <v>2072</v>
      </c>
      <c r="N2851" s="1" t="s">
        <v>1950</v>
      </c>
      <c r="O2851" s="3">
        <v>587</v>
      </c>
      <c r="P2851">
        <v>6</v>
      </c>
      <c r="Q2851" s="3">
        <v>3523</v>
      </c>
      <c r="R2851" s="1" t="s">
        <v>2016</v>
      </c>
      <c r="S2851" s="3">
        <v>315</v>
      </c>
      <c r="U2851" t="str">
        <f>IF(Ecommerce_Sales[[#This Row],[Delivery_Time_Days]]&gt;7,"Delay",IF(Ecommerce_Sales[[#This Row],[Delivery_Time_Days]] = 0,"No delivery",IF(Ecommerce_Sales[[#This Row],[Delivery_Time_Days]]&lt;=7,"On-time")))</f>
        <v>No delivery</v>
      </c>
      <c r="V2851" s="7">
        <f>Ecommerce_Sales[[#This Row],[Profit]]/Ecommerce_Sales[[#This Row],[Total_Price]]</f>
        <v>0.39994323020153277</v>
      </c>
      <c r="W2851" s="3">
        <v>1409</v>
      </c>
      <c r="X2851" s="3"/>
    </row>
    <row r="2852" spans="1:24" x14ac:dyDescent="0.25">
      <c r="A2852" s="1" t="s">
        <v>8242</v>
      </c>
      <c r="B2852" s="1" t="s">
        <v>873</v>
      </c>
      <c r="C2852" s="1" t="s">
        <v>874</v>
      </c>
      <c r="D2852" s="1" t="s">
        <v>6031</v>
      </c>
      <c r="E2852" s="1" t="s">
        <v>1954</v>
      </c>
      <c r="F2852" s="2">
        <v>44945</v>
      </c>
      <c r="G2852" s="2">
        <v>45503</v>
      </c>
      <c r="H2852" s="2" t="str">
        <f>TEXT(Ecommerce_Sales[[#This Row],[Order_Date]],"mmmm")</f>
        <v>July</v>
      </c>
      <c r="I2852" s="2" t="str">
        <f>TEXT(Ecommerce_Sales[[#This Row],[Order_Date]],"yyyy")</f>
        <v>2024</v>
      </c>
      <c r="J2852" s="2" t="str">
        <f>TEXT(Ecommerce_Sales[[#This Row],[Order_Date]],"mmmm")</f>
        <v>July</v>
      </c>
      <c r="K2852" s="1" t="s">
        <v>1947</v>
      </c>
      <c r="L2852" s="1" t="s">
        <v>3412</v>
      </c>
      <c r="M2852" s="1" t="s">
        <v>1968</v>
      </c>
      <c r="N2852" s="1" t="s">
        <v>1957</v>
      </c>
      <c r="O2852" s="3">
        <v>808</v>
      </c>
      <c r="P2852">
        <v>2</v>
      </c>
      <c r="Q2852" s="3">
        <v>1615</v>
      </c>
      <c r="R2852" s="1" t="s">
        <v>1958</v>
      </c>
      <c r="S2852" s="3">
        <v>181</v>
      </c>
      <c r="T2852">
        <v>2</v>
      </c>
      <c r="U2852" t="str">
        <f>IF(Ecommerce_Sales[[#This Row],[Delivery_Time_Days]]&gt;7,"Delay",IF(Ecommerce_Sales[[#This Row],[Delivery_Time_Days]] = 0,"No delivery",IF(Ecommerce_Sales[[#This Row],[Delivery_Time_Days]]&lt;=7,"On-time")))</f>
        <v>On-time</v>
      </c>
      <c r="V2852" s="7">
        <f>Ecommerce_Sales[[#This Row],[Profit]]/Ecommerce_Sales[[#This Row],[Total_Price]]</f>
        <v>0.1498452012383901</v>
      </c>
      <c r="W2852" s="3">
        <v>242</v>
      </c>
      <c r="X2852" s="3"/>
    </row>
    <row r="2853" spans="1:24" x14ac:dyDescent="0.25">
      <c r="A2853" s="1" t="s">
        <v>8243</v>
      </c>
      <c r="B2853" s="1" t="s">
        <v>934</v>
      </c>
      <c r="C2853" s="1" t="s">
        <v>935</v>
      </c>
      <c r="D2853" s="1" t="s">
        <v>5497</v>
      </c>
      <c r="E2853" s="1" t="s">
        <v>1961</v>
      </c>
      <c r="F2853" s="2">
        <v>45656</v>
      </c>
      <c r="G2853" s="2">
        <v>44947</v>
      </c>
      <c r="H2853" s="2" t="str">
        <f>TEXT(Ecommerce_Sales[[#This Row],[Order_Date]],"mmmm")</f>
        <v>January</v>
      </c>
      <c r="I2853" s="2" t="str">
        <f>TEXT(Ecommerce_Sales[[#This Row],[Order_Date]],"yyyy")</f>
        <v>2023</v>
      </c>
      <c r="J2853" s="2" t="str">
        <f>TEXT(Ecommerce_Sales[[#This Row],[Order_Date]],"mmmm")</f>
        <v>January</v>
      </c>
      <c r="K2853" s="1" t="s">
        <v>1947</v>
      </c>
      <c r="L2853" s="1" t="s">
        <v>8244</v>
      </c>
      <c r="M2853" s="1" t="s">
        <v>2072</v>
      </c>
      <c r="N2853" s="1" t="s">
        <v>1950</v>
      </c>
      <c r="O2853" s="3">
        <v>274</v>
      </c>
      <c r="P2853">
        <v>2</v>
      </c>
      <c r="Q2853" s="3">
        <v>549</v>
      </c>
      <c r="R2853" s="1" t="s">
        <v>2008</v>
      </c>
      <c r="S2853" s="3">
        <v>55</v>
      </c>
      <c r="T2853">
        <v>8</v>
      </c>
      <c r="U2853" t="str">
        <f>IF(Ecommerce_Sales[[#This Row],[Delivery_Time_Days]]&gt;7,"Delay",IF(Ecommerce_Sales[[#This Row],[Delivery_Time_Days]] = 0,"No delivery",IF(Ecommerce_Sales[[#This Row],[Delivery_Time_Days]]&lt;=7,"On-time")))</f>
        <v>Delay</v>
      </c>
      <c r="V2853" s="7">
        <f>Ecommerce_Sales[[#This Row],[Profit]]/Ecommerce_Sales[[#This Row],[Total_Price]]</f>
        <v>0.39890710382513661</v>
      </c>
      <c r="W2853" s="3">
        <v>219</v>
      </c>
      <c r="X2853" s="3"/>
    </row>
    <row r="2854" spans="1:24" x14ac:dyDescent="0.25">
      <c r="A2854" s="1" t="s">
        <v>8245</v>
      </c>
      <c r="B2854" s="1" t="s">
        <v>662</v>
      </c>
      <c r="C2854" s="1" t="s">
        <v>663</v>
      </c>
      <c r="D2854" s="1" t="s">
        <v>6319</v>
      </c>
      <c r="E2854" s="1" t="s">
        <v>1946</v>
      </c>
      <c r="F2854" s="2">
        <v>44979</v>
      </c>
      <c r="G2854" s="2">
        <v>45143</v>
      </c>
      <c r="H2854" s="2" t="str">
        <f>TEXT(Ecommerce_Sales[[#This Row],[Order_Date]],"mmmm")</f>
        <v>August</v>
      </c>
      <c r="I2854" s="2" t="str">
        <f>TEXT(Ecommerce_Sales[[#This Row],[Order_Date]],"yyyy")</f>
        <v>2023</v>
      </c>
      <c r="J2854" s="2" t="str">
        <f>TEXT(Ecommerce_Sales[[#This Row],[Order_Date]],"mmmm")</f>
        <v>August</v>
      </c>
      <c r="K2854" s="1" t="s">
        <v>1947</v>
      </c>
      <c r="L2854" s="1" t="s">
        <v>7626</v>
      </c>
      <c r="M2854" s="1" t="s">
        <v>1983</v>
      </c>
      <c r="N2854" s="1" t="s">
        <v>1950</v>
      </c>
      <c r="O2854" s="3">
        <v>232</v>
      </c>
      <c r="P2854">
        <v>5</v>
      </c>
      <c r="Q2854" s="3">
        <v>1159</v>
      </c>
      <c r="R2854" s="1" t="s">
        <v>1958</v>
      </c>
      <c r="S2854" s="3">
        <v>131</v>
      </c>
      <c r="T2854">
        <v>6</v>
      </c>
      <c r="U2854" t="str">
        <f>IF(Ecommerce_Sales[[#This Row],[Delivery_Time_Days]]&gt;7,"Delay",IF(Ecommerce_Sales[[#This Row],[Delivery_Time_Days]] = 0,"No delivery",IF(Ecommerce_Sales[[#This Row],[Delivery_Time_Days]]&lt;=7,"On-time")))</f>
        <v>On-time</v>
      </c>
      <c r="V2854" s="7">
        <f>Ecommerce_Sales[[#This Row],[Profit]]/Ecommerce_Sales[[#This Row],[Total_Price]]</f>
        <v>0.40034512510785158</v>
      </c>
      <c r="W2854" s="3">
        <v>464</v>
      </c>
      <c r="X2854" s="3"/>
    </row>
    <row r="2855" spans="1:24" x14ac:dyDescent="0.25">
      <c r="A2855" s="1" t="s">
        <v>8246</v>
      </c>
      <c r="B2855" s="1" t="s">
        <v>476</v>
      </c>
      <c r="C2855" s="1" t="s">
        <v>477</v>
      </c>
      <c r="D2855" s="1" t="s">
        <v>3119</v>
      </c>
      <c r="E2855" s="1" t="s">
        <v>1946</v>
      </c>
      <c r="F2855" s="2">
        <v>45590</v>
      </c>
      <c r="G2855" s="2">
        <v>44998</v>
      </c>
      <c r="H2855" s="2" t="str">
        <f>TEXT(Ecommerce_Sales[[#This Row],[Order_Date]],"mmmm")</f>
        <v>March</v>
      </c>
      <c r="I2855" s="2" t="str">
        <f>TEXT(Ecommerce_Sales[[#This Row],[Order_Date]],"yyyy")</f>
        <v>2023</v>
      </c>
      <c r="J2855" s="2" t="str">
        <f>TEXT(Ecommerce_Sales[[#This Row],[Order_Date]],"mmmm")</f>
        <v>March</v>
      </c>
      <c r="K2855" s="1" t="s">
        <v>1947</v>
      </c>
      <c r="L2855" s="1" t="s">
        <v>8247</v>
      </c>
      <c r="M2855" s="1" t="s">
        <v>2054</v>
      </c>
      <c r="N2855" s="1" t="s">
        <v>1957</v>
      </c>
      <c r="O2855" s="3">
        <v>991</v>
      </c>
      <c r="P2855">
        <v>1</v>
      </c>
      <c r="Q2855" s="3">
        <v>991</v>
      </c>
      <c r="R2855" s="1" t="s">
        <v>1951</v>
      </c>
      <c r="S2855" s="3">
        <v>91</v>
      </c>
      <c r="T2855">
        <v>5</v>
      </c>
      <c r="U2855" t="str">
        <f>IF(Ecommerce_Sales[[#This Row],[Delivery_Time_Days]]&gt;7,"Delay",IF(Ecommerce_Sales[[#This Row],[Delivery_Time_Days]] = 0,"No delivery",IF(Ecommerce_Sales[[#This Row],[Delivery_Time_Days]]&lt;=7,"On-time")))</f>
        <v>On-time</v>
      </c>
      <c r="V2855" s="7">
        <f>Ecommerce_Sales[[#This Row],[Profit]]/Ecommerce_Sales[[#This Row],[Total_Price]]</f>
        <v>0.15035317860746719</v>
      </c>
      <c r="W2855" s="3">
        <v>149</v>
      </c>
      <c r="X2855" s="3"/>
    </row>
    <row r="2856" spans="1:24" x14ac:dyDescent="0.25">
      <c r="A2856" s="1" t="s">
        <v>8248</v>
      </c>
      <c r="B2856" s="1" t="s">
        <v>120</v>
      </c>
      <c r="C2856" s="1" t="s">
        <v>121</v>
      </c>
      <c r="D2856" s="1" t="s">
        <v>3847</v>
      </c>
      <c r="E2856" s="1" t="s">
        <v>1966</v>
      </c>
      <c r="F2856" s="2">
        <v>45276</v>
      </c>
      <c r="G2856" s="2">
        <v>45639</v>
      </c>
      <c r="H2856" s="2" t="str">
        <f>TEXT(Ecommerce_Sales[[#This Row],[Order_Date]],"mmmm")</f>
        <v>December</v>
      </c>
      <c r="I2856" s="2" t="str">
        <f>TEXT(Ecommerce_Sales[[#This Row],[Order_Date]],"yyyy")</f>
        <v>2024</v>
      </c>
      <c r="J2856" s="2" t="str">
        <f>TEXT(Ecommerce_Sales[[#This Row],[Order_Date]],"mmmm")</f>
        <v>December</v>
      </c>
      <c r="K2856" s="1" t="s">
        <v>1986</v>
      </c>
      <c r="L2856" s="1" t="s">
        <v>8249</v>
      </c>
      <c r="M2856" s="1" t="s">
        <v>2072</v>
      </c>
      <c r="N2856" s="1" t="s">
        <v>1950</v>
      </c>
      <c r="O2856" s="3">
        <v>922</v>
      </c>
      <c r="P2856">
        <v>4</v>
      </c>
      <c r="Q2856" s="3">
        <v>3686</v>
      </c>
      <c r="R2856" s="1" t="s">
        <v>2008</v>
      </c>
      <c r="S2856" s="3">
        <v>347</v>
      </c>
      <c r="U2856" t="str">
        <f>IF(Ecommerce_Sales[[#This Row],[Delivery_Time_Days]]&gt;7,"Delay",IF(Ecommerce_Sales[[#This Row],[Delivery_Time_Days]] = 0,"No delivery",IF(Ecommerce_Sales[[#This Row],[Delivery_Time_Days]]&lt;=7,"On-time")))</f>
        <v>No delivery</v>
      </c>
      <c r="V2856" s="7">
        <f>Ecommerce_Sales[[#This Row],[Profit]]/Ecommerce_Sales[[#This Row],[Total_Price]]</f>
        <v>0.39989148128052088</v>
      </c>
      <c r="W2856" s="3">
        <v>1474</v>
      </c>
      <c r="X2856" s="3"/>
    </row>
    <row r="2857" spans="1:24" x14ac:dyDescent="0.25">
      <c r="A2857" s="1" t="s">
        <v>8250</v>
      </c>
      <c r="B2857" s="1" t="s">
        <v>1657</v>
      </c>
      <c r="C2857" s="1" t="s">
        <v>1658</v>
      </c>
      <c r="D2857" s="1" t="s">
        <v>4122</v>
      </c>
      <c r="E2857" s="1" t="s">
        <v>1961</v>
      </c>
      <c r="F2857" s="2">
        <v>45055</v>
      </c>
      <c r="G2857" s="2">
        <v>45260</v>
      </c>
      <c r="H2857" s="2" t="str">
        <f>TEXT(Ecommerce_Sales[[#This Row],[Order_Date]],"mmmm")</f>
        <v>November</v>
      </c>
      <c r="I2857" s="2" t="str">
        <f>TEXT(Ecommerce_Sales[[#This Row],[Order_Date]],"yyyy")</f>
        <v>2023</v>
      </c>
      <c r="J2857" s="2" t="str">
        <f>TEXT(Ecommerce_Sales[[#This Row],[Order_Date]],"mmmm")</f>
        <v>November</v>
      </c>
      <c r="K2857" s="1" t="s">
        <v>1992</v>
      </c>
      <c r="L2857" s="1" t="s">
        <v>6401</v>
      </c>
      <c r="M2857" s="1" t="s">
        <v>1998</v>
      </c>
      <c r="N2857" s="1" t="s">
        <v>1973</v>
      </c>
      <c r="O2857" s="3">
        <v>396</v>
      </c>
      <c r="P2857">
        <v>7</v>
      </c>
      <c r="Q2857" s="3">
        <v>2775</v>
      </c>
      <c r="R2857" s="1" t="s">
        <v>1958</v>
      </c>
      <c r="S2857" s="3">
        <v>253</v>
      </c>
      <c r="U2857" t="str">
        <f>IF(Ecommerce_Sales[[#This Row],[Delivery_Time_Days]]&gt;7,"Delay",IF(Ecommerce_Sales[[#This Row],[Delivery_Time_Days]] = 0,"No delivery",IF(Ecommerce_Sales[[#This Row],[Delivery_Time_Days]]&lt;=7,"On-time")))</f>
        <v>No delivery</v>
      </c>
      <c r="V2857" s="7">
        <f>Ecommerce_Sales[[#This Row],[Profit]]/Ecommerce_Sales[[#This Row],[Total_Price]]</f>
        <v>0.29981981981981981</v>
      </c>
      <c r="W2857" s="3">
        <v>832</v>
      </c>
      <c r="X2857" s="3"/>
    </row>
    <row r="2858" spans="1:24" x14ac:dyDescent="0.25">
      <c r="A2858" s="1" t="s">
        <v>8251</v>
      </c>
      <c r="B2858" s="1" t="s">
        <v>380</v>
      </c>
      <c r="C2858" s="1" t="s">
        <v>381</v>
      </c>
      <c r="D2858" s="1" t="s">
        <v>4572</v>
      </c>
      <c r="E2858" s="1" t="s">
        <v>1966</v>
      </c>
      <c r="F2858" s="2">
        <v>44937</v>
      </c>
      <c r="G2858" s="2">
        <v>45579</v>
      </c>
      <c r="H2858" s="2" t="str">
        <f>TEXT(Ecommerce_Sales[[#This Row],[Order_Date]],"mmmm")</f>
        <v>October</v>
      </c>
      <c r="I2858" s="2" t="str">
        <f>TEXT(Ecommerce_Sales[[#This Row],[Order_Date]],"yyyy")</f>
        <v>2024</v>
      </c>
      <c r="J2858" s="2" t="str">
        <f>TEXT(Ecommerce_Sales[[#This Row],[Order_Date]],"mmmm")</f>
        <v>October</v>
      </c>
      <c r="K2858" s="1" t="s">
        <v>1947</v>
      </c>
      <c r="L2858" s="1" t="s">
        <v>3378</v>
      </c>
      <c r="M2858" s="1" t="s">
        <v>2247</v>
      </c>
      <c r="N2858" s="1" t="s">
        <v>1957</v>
      </c>
      <c r="O2858" s="3">
        <v>141</v>
      </c>
      <c r="P2858">
        <v>2</v>
      </c>
      <c r="Q2858" s="3">
        <v>282</v>
      </c>
      <c r="R2858" s="1" t="s">
        <v>1958</v>
      </c>
      <c r="S2858" s="3">
        <v>34</v>
      </c>
      <c r="T2858">
        <v>8</v>
      </c>
      <c r="U2858" t="str">
        <f>IF(Ecommerce_Sales[[#This Row],[Delivery_Time_Days]]&gt;7,"Delay",IF(Ecommerce_Sales[[#This Row],[Delivery_Time_Days]] = 0,"No delivery",IF(Ecommerce_Sales[[#This Row],[Delivery_Time_Days]]&lt;=7,"On-time")))</f>
        <v>Delay</v>
      </c>
      <c r="V2858" s="7">
        <f>Ecommerce_Sales[[#This Row],[Profit]]/Ecommerce_Sales[[#This Row],[Total_Price]]</f>
        <v>0.14893617021276595</v>
      </c>
      <c r="W2858" s="3">
        <v>42</v>
      </c>
      <c r="X2858" s="3"/>
    </row>
    <row r="2859" spans="1:24" x14ac:dyDescent="0.25">
      <c r="A2859" s="1" t="s">
        <v>8252</v>
      </c>
      <c r="B2859" s="1" t="s">
        <v>1673</v>
      </c>
      <c r="C2859" s="1" t="s">
        <v>1674</v>
      </c>
      <c r="D2859" s="1" t="s">
        <v>3743</v>
      </c>
      <c r="E2859" s="1" t="s">
        <v>1996</v>
      </c>
      <c r="F2859" s="2">
        <v>45526</v>
      </c>
      <c r="G2859" s="2">
        <v>45396</v>
      </c>
      <c r="H2859" s="2" t="str">
        <f>TEXT(Ecommerce_Sales[[#This Row],[Order_Date]],"mmmm")</f>
        <v>April</v>
      </c>
      <c r="I2859" s="2" t="str">
        <f>TEXT(Ecommerce_Sales[[#This Row],[Order_Date]],"yyyy")</f>
        <v>2024</v>
      </c>
      <c r="J2859" s="2" t="str">
        <f>TEXT(Ecommerce_Sales[[#This Row],[Order_Date]],"mmmm")</f>
        <v>April</v>
      </c>
      <c r="K2859" s="1" t="s">
        <v>1947</v>
      </c>
      <c r="L2859" s="1" t="s">
        <v>8253</v>
      </c>
      <c r="M2859" s="1" t="s">
        <v>2054</v>
      </c>
      <c r="N2859" s="1" t="s">
        <v>1957</v>
      </c>
      <c r="O2859" s="3">
        <v>227</v>
      </c>
      <c r="P2859">
        <v>4</v>
      </c>
      <c r="Q2859" s="3">
        <v>906</v>
      </c>
      <c r="R2859" s="1" t="s">
        <v>2008</v>
      </c>
      <c r="S2859" s="3">
        <v>79</v>
      </c>
      <c r="T2859">
        <v>4</v>
      </c>
      <c r="U2859" t="str">
        <f>IF(Ecommerce_Sales[[#This Row],[Delivery_Time_Days]]&gt;7,"Delay",IF(Ecommerce_Sales[[#This Row],[Delivery_Time_Days]] = 0,"No delivery",IF(Ecommerce_Sales[[#This Row],[Delivery_Time_Days]]&lt;=7,"On-time")))</f>
        <v>On-time</v>
      </c>
      <c r="V2859" s="7">
        <f>Ecommerce_Sales[[#This Row],[Profit]]/Ecommerce_Sales[[#This Row],[Total_Price]]</f>
        <v>0.15011037527593818</v>
      </c>
      <c r="W2859" s="3">
        <v>136</v>
      </c>
      <c r="X2859" s="3"/>
    </row>
    <row r="2860" spans="1:24" x14ac:dyDescent="0.25">
      <c r="A2860" s="1" t="s">
        <v>8254</v>
      </c>
      <c r="B2860" s="1" t="s">
        <v>1377</v>
      </c>
      <c r="C2860" s="1" t="s">
        <v>1378</v>
      </c>
      <c r="D2860" s="1" t="s">
        <v>7154</v>
      </c>
      <c r="E2860" s="1" t="s">
        <v>1966</v>
      </c>
      <c r="F2860" s="2">
        <v>45292</v>
      </c>
      <c r="G2860" s="2">
        <v>45292</v>
      </c>
      <c r="H2860" s="2" t="str">
        <f>TEXT(Ecommerce_Sales[[#This Row],[Order_Date]],"mmmm")</f>
        <v>January</v>
      </c>
      <c r="I2860" s="2" t="str">
        <f>TEXT(Ecommerce_Sales[[#This Row],[Order_Date]],"yyyy")</f>
        <v>2024</v>
      </c>
      <c r="J2860" s="2" t="str">
        <f>TEXT(Ecommerce_Sales[[#This Row],[Order_Date]],"mmmm")</f>
        <v>January</v>
      </c>
      <c r="K2860" s="1" t="s">
        <v>1947</v>
      </c>
      <c r="L2860" s="1" t="s">
        <v>5567</v>
      </c>
      <c r="M2860" s="1" t="s">
        <v>2007</v>
      </c>
      <c r="N2860" s="1" t="s">
        <v>1973</v>
      </c>
      <c r="O2860" s="3">
        <v>691</v>
      </c>
      <c r="P2860">
        <v>1</v>
      </c>
      <c r="Q2860" s="3">
        <v>691</v>
      </c>
      <c r="R2860" s="1" t="s">
        <v>1958</v>
      </c>
      <c r="S2860" s="3">
        <v>85</v>
      </c>
      <c r="T2860">
        <v>9</v>
      </c>
      <c r="U2860" t="str">
        <f>IF(Ecommerce_Sales[[#This Row],[Delivery_Time_Days]]&gt;7,"Delay",IF(Ecommerce_Sales[[#This Row],[Delivery_Time_Days]] = 0,"No delivery",IF(Ecommerce_Sales[[#This Row],[Delivery_Time_Days]]&lt;=7,"On-time")))</f>
        <v>Delay</v>
      </c>
      <c r="V2860" s="7">
        <f>Ecommerce_Sales[[#This Row],[Profit]]/Ecommerce_Sales[[#This Row],[Total_Price]]</f>
        <v>0.29956584659913171</v>
      </c>
      <c r="W2860" s="3">
        <v>207</v>
      </c>
      <c r="X2860" s="3"/>
    </row>
    <row r="2861" spans="1:24" x14ac:dyDescent="0.25">
      <c r="A2861" s="1" t="s">
        <v>8255</v>
      </c>
      <c r="B2861" s="1" t="s">
        <v>478</v>
      </c>
      <c r="C2861" s="1" t="s">
        <v>479</v>
      </c>
      <c r="D2861" s="1" t="s">
        <v>2794</v>
      </c>
      <c r="E2861" s="1" t="s">
        <v>1946</v>
      </c>
      <c r="F2861" s="2">
        <v>45264</v>
      </c>
      <c r="G2861" s="2">
        <v>45611</v>
      </c>
      <c r="H2861" s="2" t="str">
        <f>TEXT(Ecommerce_Sales[[#This Row],[Order_Date]],"mmmm")</f>
        <v>November</v>
      </c>
      <c r="I2861" s="2" t="str">
        <f>TEXT(Ecommerce_Sales[[#This Row],[Order_Date]],"yyyy")</f>
        <v>2024</v>
      </c>
      <c r="J2861" s="2" t="str">
        <f>TEXT(Ecommerce_Sales[[#This Row],[Order_Date]],"mmmm")</f>
        <v>November</v>
      </c>
      <c r="K2861" s="1" t="s">
        <v>1947</v>
      </c>
      <c r="L2861" s="1" t="s">
        <v>6505</v>
      </c>
      <c r="M2861" s="1" t="s">
        <v>2043</v>
      </c>
      <c r="N2861" s="1" t="s">
        <v>1989</v>
      </c>
      <c r="O2861" s="3">
        <v>870</v>
      </c>
      <c r="P2861">
        <v>3</v>
      </c>
      <c r="Q2861" s="3">
        <v>2609</v>
      </c>
      <c r="R2861" s="1" t="s">
        <v>1958</v>
      </c>
      <c r="S2861" s="3">
        <v>206</v>
      </c>
      <c r="T2861">
        <v>7</v>
      </c>
      <c r="U2861" t="str">
        <f>IF(Ecommerce_Sales[[#This Row],[Delivery_Time_Days]]&gt;7,"Delay",IF(Ecommerce_Sales[[#This Row],[Delivery_Time_Days]] = 0,"No delivery",IF(Ecommerce_Sales[[#This Row],[Delivery_Time_Days]]&lt;=7,"On-time")))</f>
        <v>On-time</v>
      </c>
      <c r="V2861" s="7">
        <f>Ecommerce_Sales[[#This Row],[Profit]]/Ecommerce_Sales[[#This Row],[Total_Price]]</f>
        <v>0.24990417784591798</v>
      </c>
      <c r="W2861" s="3">
        <v>652</v>
      </c>
      <c r="X2861" s="3"/>
    </row>
    <row r="2862" spans="1:24" x14ac:dyDescent="0.25">
      <c r="A2862" s="1" t="s">
        <v>8256</v>
      </c>
      <c r="B2862" s="1" t="s">
        <v>76</v>
      </c>
      <c r="C2862" s="1" t="s">
        <v>77</v>
      </c>
      <c r="D2862" s="1" t="s">
        <v>2544</v>
      </c>
      <c r="E2862" s="1" t="s">
        <v>1981</v>
      </c>
      <c r="F2862" s="2">
        <v>45400</v>
      </c>
      <c r="G2862" s="2">
        <v>45150</v>
      </c>
      <c r="H2862" s="2" t="str">
        <f>TEXT(Ecommerce_Sales[[#This Row],[Order_Date]],"mmmm")</f>
        <v>August</v>
      </c>
      <c r="I2862" s="2" t="str">
        <f>TEXT(Ecommerce_Sales[[#This Row],[Order_Date]],"yyyy")</f>
        <v>2023</v>
      </c>
      <c r="J2862" s="2" t="str">
        <f>TEXT(Ecommerce_Sales[[#This Row],[Order_Date]],"mmmm")</f>
        <v>August</v>
      </c>
      <c r="K2862" s="1" t="s">
        <v>1947</v>
      </c>
      <c r="L2862" s="1" t="s">
        <v>6464</v>
      </c>
      <c r="M2862" s="1" t="s">
        <v>1949</v>
      </c>
      <c r="N2862" s="1" t="s">
        <v>1950</v>
      </c>
      <c r="O2862" s="3">
        <v>1124</v>
      </c>
      <c r="P2862">
        <v>5</v>
      </c>
      <c r="Q2862" s="3">
        <v>5622</v>
      </c>
      <c r="R2862" s="1" t="s">
        <v>1958</v>
      </c>
      <c r="S2862" s="3">
        <v>297</v>
      </c>
      <c r="T2862">
        <v>2</v>
      </c>
      <c r="U2862" t="str">
        <f>IF(Ecommerce_Sales[[#This Row],[Delivery_Time_Days]]&gt;7,"Delay",IF(Ecommerce_Sales[[#This Row],[Delivery_Time_Days]] = 0,"No delivery",IF(Ecommerce_Sales[[#This Row],[Delivery_Time_Days]]&lt;=7,"On-time")))</f>
        <v>On-time</v>
      </c>
      <c r="V2862" s="7">
        <f>Ecommerce_Sales[[#This Row],[Profit]]/Ecommerce_Sales[[#This Row],[Total_Price]]</f>
        <v>0.40003557452863747</v>
      </c>
      <c r="W2862" s="3">
        <v>2249</v>
      </c>
      <c r="X2862" s="3"/>
    </row>
    <row r="2863" spans="1:24" x14ac:dyDescent="0.25">
      <c r="A2863" s="1" t="s">
        <v>8257</v>
      </c>
      <c r="B2863" s="1" t="s">
        <v>741</v>
      </c>
      <c r="C2863" s="1" t="s">
        <v>742</v>
      </c>
      <c r="D2863" s="1" t="s">
        <v>2710</v>
      </c>
      <c r="E2863" s="1" t="s">
        <v>2005</v>
      </c>
      <c r="F2863" s="2">
        <v>45494</v>
      </c>
      <c r="G2863" s="2">
        <v>44933</v>
      </c>
      <c r="H2863" s="2" t="str">
        <f>TEXT(Ecommerce_Sales[[#This Row],[Order_Date]],"mmmm")</f>
        <v>January</v>
      </c>
      <c r="I2863" s="2" t="str">
        <f>TEXT(Ecommerce_Sales[[#This Row],[Order_Date]],"yyyy")</f>
        <v>2023</v>
      </c>
      <c r="J2863" s="2" t="str">
        <f>TEXT(Ecommerce_Sales[[#This Row],[Order_Date]],"mmmm")</f>
        <v>January</v>
      </c>
      <c r="K2863" s="1" t="s">
        <v>1947</v>
      </c>
      <c r="L2863" s="1" t="s">
        <v>6726</v>
      </c>
      <c r="M2863" s="1" t="s">
        <v>2072</v>
      </c>
      <c r="N2863" s="1" t="s">
        <v>1950</v>
      </c>
      <c r="O2863" s="3">
        <v>217</v>
      </c>
      <c r="P2863">
        <v>4</v>
      </c>
      <c r="Q2863" s="3">
        <v>868</v>
      </c>
      <c r="R2863" s="1" t="s">
        <v>1958</v>
      </c>
      <c r="S2863" s="3">
        <v>97</v>
      </c>
      <c r="T2863">
        <v>5</v>
      </c>
      <c r="U2863" t="str">
        <f>IF(Ecommerce_Sales[[#This Row],[Delivery_Time_Days]]&gt;7,"Delay",IF(Ecommerce_Sales[[#This Row],[Delivery_Time_Days]] = 0,"No delivery",IF(Ecommerce_Sales[[#This Row],[Delivery_Time_Days]]&lt;=7,"On-time")))</f>
        <v>On-time</v>
      </c>
      <c r="V2863" s="7">
        <f>Ecommerce_Sales[[#This Row],[Profit]]/Ecommerce_Sales[[#This Row],[Total_Price]]</f>
        <v>0.39976958525345624</v>
      </c>
      <c r="W2863" s="3">
        <v>347</v>
      </c>
      <c r="X2863" s="3"/>
    </row>
    <row r="2864" spans="1:24" x14ac:dyDescent="0.25">
      <c r="A2864" s="1" t="s">
        <v>8258</v>
      </c>
      <c r="B2864" s="1" t="s">
        <v>533</v>
      </c>
      <c r="C2864" s="1" t="s">
        <v>534</v>
      </c>
      <c r="D2864" s="1" t="s">
        <v>4443</v>
      </c>
      <c r="E2864" s="1" t="s">
        <v>1966</v>
      </c>
      <c r="F2864" s="2">
        <v>45195</v>
      </c>
      <c r="G2864" s="2">
        <v>45150</v>
      </c>
      <c r="H2864" s="2" t="str">
        <f>TEXT(Ecommerce_Sales[[#This Row],[Order_Date]],"mmmm")</f>
        <v>August</v>
      </c>
      <c r="I2864" s="2" t="str">
        <f>TEXT(Ecommerce_Sales[[#This Row],[Order_Date]],"yyyy")</f>
        <v>2023</v>
      </c>
      <c r="J2864" s="2" t="str">
        <f>TEXT(Ecommerce_Sales[[#This Row],[Order_Date]],"mmmm")</f>
        <v>August</v>
      </c>
      <c r="K2864" s="1" t="s">
        <v>1947</v>
      </c>
      <c r="L2864" s="1" t="s">
        <v>8259</v>
      </c>
      <c r="M2864" s="1" t="s">
        <v>2047</v>
      </c>
      <c r="N2864" s="1" t="s">
        <v>1989</v>
      </c>
      <c r="O2864" s="3">
        <v>1124</v>
      </c>
      <c r="P2864">
        <v>2</v>
      </c>
      <c r="Q2864" s="3">
        <v>2248</v>
      </c>
      <c r="R2864" s="1" t="s">
        <v>1958</v>
      </c>
      <c r="S2864" s="3">
        <v>199</v>
      </c>
      <c r="T2864">
        <v>2</v>
      </c>
      <c r="U2864" t="str">
        <f>IF(Ecommerce_Sales[[#This Row],[Delivery_Time_Days]]&gt;7,"Delay",IF(Ecommerce_Sales[[#This Row],[Delivery_Time_Days]] = 0,"No delivery",IF(Ecommerce_Sales[[#This Row],[Delivery_Time_Days]]&lt;=7,"On-time")))</f>
        <v>On-time</v>
      </c>
      <c r="V2864" s="7">
        <f>Ecommerce_Sales[[#This Row],[Profit]]/Ecommerce_Sales[[#This Row],[Total_Price]]</f>
        <v>0.25</v>
      </c>
      <c r="W2864" s="3">
        <v>562</v>
      </c>
      <c r="X2864" s="3"/>
    </row>
    <row r="2865" spans="1:24" x14ac:dyDescent="0.25">
      <c r="A2865" s="1" t="s">
        <v>8260</v>
      </c>
      <c r="B2865" s="1" t="s">
        <v>12</v>
      </c>
      <c r="C2865" s="1" t="s">
        <v>13</v>
      </c>
      <c r="D2865" s="1" t="s">
        <v>2387</v>
      </c>
      <c r="E2865" s="1" t="s">
        <v>1981</v>
      </c>
      <c r="F2865" s="2">
        <v>45304</v>
      </c>
      <c r="G2865" s="2">
        <v>45300</v>
      </c>
      <c r="H2865" s="2" t="str">
        <f>TEXT(Ecommerce_Sales[[#This Row],[Order_Date]],"mmmm")</f>
        <v>January</v>
      </c>
      <c r="I2865" s="2" t="str">
        <f>TEXT(Ecommerce_Sales[[#This Row],[Order_Date]],"yyyy")</f>
        <v>2024</v>
      </c>
      <c r="J2865" s="2" t="str">
        <f>TEXT(Ecommerce_Sales[[#This Row],[Order_Date]],"mmmm")</f>
        <v>January</v>
      </c>
      <c r="K2865" s="1" t="s">
        <v>1947</v>
      </c>
      <c r="L2865" s="1" t="s">
        <v>7788</v>
      </c>
      <c r="M2865" s="1" t="s">
        <v>1998</v>
      </c>
      <c r="N2865" s="1" t="s">
        <v>1973</v>
      </c>
      <c r="O2865" s="3">
        <v>443</v>
      </c>
      <c r="P2865">
        <v>1</v>
      </c>
      <c r="Q2865" s="3">
        <v>443</v>
      </c>
      <c r="R2865" s="1" t="s">
        <v>2008</v>
      </c>
      <c r="S2865" s="3">
        <v>63</v>
      </c>
      <c r="T2865">
        <v>5</v>
      </c>
      <c r="U2865" t="str">
        <f>IF(Ecommerce_Sales[[#This Row],[Delivery_Time_Days]]&gt;7,"Delay",IF(Ecommerce_Sales[[#This Row],[Delivery_Time_Days]] = 0,"No delivery",IF(Ecommerce_Sales[[#This Row],[Delivery_Time_Days]]&lt;=7,"On-time")))</f>
        <v>On-time</v>
      </c>
      <c r="V2865" s="7">
        <f>Ecommerce_Sales[[#This Row],[Profit]]/Ecommerce_Sales[[#This Row],[Total_Price]]</f>
        <v>0.30022573363431149</v>
      </c>
      <c r="W2865" s="3">
        <v>133</v>
      </c>
      <c r="X2865" s="3"/>
    </row>
    <row r="2866" spans="1:24" x14ac:dyDescent="0.25">
      <c r="A2866" s="1" t="s">
        <v>8261</v>
      </c>
      <c r="B2866" s="1" t="s">
        <v>501</v>
      </c>
      <c r="C2866" s="1" t="s">
        <v>502</v>
      </c>
      <c r="D2866" s="1" t="s">
        <v>4661</v>
      </c>
      <c r="E2866" s="1" t="s">
        <v>1996</v>
      </c>
      <c r="F2866" s="2">
        <v>45370</v>
      </c>
      <c r="G2866" s="2">
        <v>45030</v>
      </c>
      <c r="H2866" s="2" t="str">
        <f>TEXT(Ecommerce_Sales[[#This Row],[Order_Date]],"mmmm")</f>
        <v>April</v>
      </c>
      <c r="I2866" s="2" t="str">
        <f>TEXT(Ecommerce_Sales[[#This Row],[Order_Date]],"yyyy")</f>
        <v>2023</v>
      </c>
      <c r="J2866" s="2" t="str">
        <f>TEXT(Ecommerce_Sales[[#This Row],[Order_Date]],"mmmm")</f>
        <v>April</v>
      </c>
      <c r="K2866" s="1" t="s">
        <v>1947</v>
      </c>
      <c r="L2866" s="1" t="s">
        <v>8262</v>
      </c>
      <c r="M2866" s="1" t="s">
        <v>2047</v>
      </c>
      <c r="N2866" s="1" t="s">
        <v>1989</v>
      </c>
      <c r="O2866" s="3">
        <v>415</v>
      </c>
      <c r="P2866">
        <v>1</v>
      </c>
      <c r="Q2866" s="3">
        <v>415</v>
      </c>
      <c r="R2866" s="1" t="s">
        <v>2008</v>
      </c>
      <c r="S2866" s="3">
        <v>57</v>
      </c>
      <c r="T2866">
        <v>4</v>
      </c>
      <c r="U2866" t="str">
        <f>IF(Ecommerce_Sales[[#This Row],[Delivery_Time_Days]]&gt;7,"Delay",IF(Ecommerce_Sales[[#This Row],[Delivery_Time_Days]] = 0,"No delivery",IF(Ecommerce_Sales[[#This Row],[Delivery_Time_Days]]&lt;=7,"On-time")))</f>
        <v>On-time</v>
      </c>
      <c r="V2866" s="7">
        <f>Ecommerce_Sales[[#This Row],[Profit]]/Ecommerce_Sales[[#This Row],[Total_Price]]</f>
        <v>0.25060240963855424</v>
      </c>
      <c r="W2866" s="3">
        <v>104</v>
      </c>
      <c r="X2866" s="3"/>
    </row>
    <row r="2867" spans="1:24" x14ac:dyDescent="0.25">
      <c r="A2867" s="1" t="s">
        <v>8263</v>
      </c>
      <c r="B2867" s="1" t="s">
        <v>1124</v>
      </c>
      <c r="C2867" s="1" t="s">
        <v>1125</v>
      </c>
      <c r="D2867" s="1" t="s">
        <v>4519</v>
      </c>
      <c r="E2867" s="1" t="s">
        <v>1981</v>
      </c>
      <c r="F2867" s="2">
        <v>45501</v>
      </c>
      <c r="G2867" s="2">
        <v>45395</v>
      </c>
      <c r="H2867" s="2" t="str">
        <f>TEXT(Ecommerce_Sales[[#This Row],[Order_Date]],"mmmm")</f>
        <v>April</v>
      </c>
      <c r="I2867" s="2" t="str">
        <f>TEXT(Ecommerce_Sales[[#This Row],[Order_Date]],"yyyy")</f>
        <v>2024</v>
      </c>
      <c r="J2867" s="2" t="str">
        <f>TEXT(Ecommerce_Sales[[#This Row],[Order_Date]],"mmmm")</f>
        <v>April</v>
      </c>
      <c r="K2867" s="1" t="s">
        <v>1947</v>
      </c>
      <c r="L2867" s="1" t="s">
        <v>4680</v>
      </c>
      <c r="M2867" s="1" t="s">
        <v>2043</v>
      </c>
      <c r="N2867" s="1" t="s">
        <v>1989</v>
      </c>
      <c r="O2867" s="3">
        <v>995</v>
      </c>
      <c r="P2867">
        <v>3</v>
      </c>
      <c r="Q2867" s="3">
        <v>2984</v>
      </c>
      <c r="R2867" s="1" t="s">
        <v>1951</v>
      </c>
      <c r="S2867" s="3">
        <v>168</v>
      </c>
      <c r="T2867">
        <v>5</v>
      </c>
      <c r="U2867" t="str">
        <f>IF(Ecommerce_Sales[[#This Row],[Delivery_Time_Days]]&gt;7,"Delay",IF(Ecommerce_Sales[[#This Row],[Delivery_Time_Days]] = 0,"No delivery",IF(Ecommerce_Sales[[#This Row],[Delivery_Time_Days]]&lt;=7,"On-time")))</f>
        <v>On-time</v>
      </c>
      <c r="V2867" s="7">
        <f>Ecommerce_Sales[[#This Row],[Profit]]/Ecommerce_Sales[[#This Row],[Total_Price]]</f>
        <v>0.25</v>
      </c>
      <c r="W2867" s="3">
        <v>746</v>
      </c>
      <c r="X2867" s="3"/>
    </row>
    <row r="2868" spans="1:24" x14ac:dyDescent="0.25">
      <c r="A2868" s="1" t="s">
        <v>8264</v>
      </c>
      <c r="B2868" s="1" t="s">
        <v>166</v>
      </c>
      <c r="C2868" s="1" t="s">
        <v>167</v>
      </c>
      <c r="D2868" s="1" t="s">
        <v>2705</v>
      </c>
      <c r="E2868" s="1" t="s">
        <v>1966</v>
      </c>
      <c r="F2868" s="2">
        <v>45141</v>
      </c>
      <c r="G2868" s="2">
        <v>45595</v>
      </c>
      <c r="H2868" s="2" t="str">
        <f>TEXT(Ecommerce_Sales[[#This Row],[Order_Date]],"mmmm")</f>
        <v>October</v>
      </c>
      <c r="I2868" s="2" t="str">
        <f>TEXT(Ecommerce_Sales[[#This Row],[Order_Date]],"yyyy")</f>
        <v>2024</v>
      </c>
      <c r="J2868" s="2" t="str">
        <f>TEXT(Ecommerce_Sales[[#This Row],[Order_Date]],"mmmm")</f>
        <v>October</v>
      </c>
      <c r="K2868" s="1" t="s">
        <v>1947</v>
      </c>
      <c r="L2868" s="1" t="s">
        <v>8265</v>
      </c>
      <c r="M2868" s="1" t="s">
        <v>2026</v>
      </c>
      <c r="N2868" s="1" t="s">
        <v>1978</v>
      </c>
      <c r="O2868" s="3">
        <v>928</v>
      </c>
      <c r="P2868">
        <v>6</v>
      </c>
      <c r="Q2868" s="3">
        <v>5567</v>
      </c>
      <c r="R2868" s="1" t="s">
        <v>1951</v>
      </c>
      <c r="S2868" s="3">
        <v>492</v>
      </c>
      <c r="T2868">
        <v>5</v>
      </c>
      <c r="U2868" t="str">
        <f>IF(Ecommerce_Sales[[#This Row],[Delivery_Time_Days]]&gt;7,"Delay",IF(Ecommerce_Sales[[#This Row],[Delivery_Time_Days]] = 0,"No delivery",IF(Ecommerce_Sales[[#This Row],[Delivery_Time_Days]]&lt;=7,"On-time")))</f>
        <v>On-time</v>
      </c>
      <c r="V2868" s="7">
        <f>Ecommerce_Sales[[#This Row],[Profit]]/Ecommerce_Sales[[#This Row],[Total_Price]]</f>
        <v>0.35009879647925274</v>
      </c>
      <c r="W2868" s="3">
        <v>1949</v>
      </c>
      <c r="X2868" s="3"/>
    </row>
    <row r="2869" spans="1:24" x14ac:dyDescent="0.25">
      <c r="A2869" s="1" t="s">
        <v>8266</v>
      </c>
      <c r="B2869" s="1" t="s">
        <v>1236</v>
      </c>
      <c r="C2869" s="1" t="s">
        <v>1237</v>
      </c>
      <c r="D2869" s="1" t="s">
        <v>5192</v>
      </c>
      <c r="E2869" s="1" t="s">
        <v>1961</v>
      </c>
      <c r="F2869" s="2">
        <v>45503</v>
      </c>
      <c r="G2869" s="2">
        <v>45288</v>
      </c>
      <c r="H2869" s="2" t="str">
        <f>TEXT(Ecommerce_Sales[[#This Row],[Order_Date]],"mmmm")</f>
        <v>December</v>
      </c>
      <c r="I2869" s="2" t="str">
        <f>TEXT(Ecommerce_Sales[[#This Row],[Order_Date]],"yyyy")</f>
        <v>2023</v>
      </c>
      <c r="J2869" s="2" t="str">
        <f>TEXT(Ecommerce_Sales[[#This Row],[Order_Date]],"mmmm")</f>
        <v>December</v>
      </c>
      <c r="K2869" s="1" t="s">
        <v>1947</v>
      </c>
      <c r="L2869" s="1" t="s">
        <v>4491</v>
      </c>
      <c r="M2869" s="1" t="s">
        <v>1972</v>
      </c>
      <c r="N2869" s="1" t="s">
        <v>1973</v>
      </c>
      <c r="O2869" s="3">
        <v>957</v>
      </c>
      <c r="P2869">
        <v>4</v>
      </c>
      <c r="Q2869" s="3">
        <v>3829</v>
      </c>
      <c r="R2869" s="1" t="s">
        <v>2008</v>
      </c>
      <c r="S2869" s="3">
        <v>505</v>
      </c>
      <c r="T2869">
        <v>2</v>
      </c>
      <c r="U2869" t="str">
        <f>IF(Ecommerce_Sales[[#This Row],[Delivery_Time_Days]]&gt;7,"Delay",IF(Ecommerce_Sales[[#This Row],[Delivery_Time_Days]] = 0,"No delivery",IF(Ecommerce_Sales[[#This Row],[Delivery_Time_Days]]&lt;=7,"On-time")))</f>
        <v>On-time</v>
      </c>
      <c r="V2869" s="7">
        <f>Ecommerce_Sales[[#This Row],[Profit]]/Ecommerce_Sales[[#This Row],[Total_Price]]</f>
        <v>0.30007834943849571</v>
      </c>
      <c r="W2869" s="3">
        <v>1149</v>
      </c>
      <c r="X2869" s="3"/>
    </row>
    <row r="2870" spans="1:24" x14ac:dyDescent="0.25">
      <c r="A2870" s="1" t="s">
        <v>8267</v>
      </c>
      <c r="B2870" s="1" t="s">
        <v>472</v>
      </c>
      <c r="C2870" s="1" t="s">
        <v>473</v>
      </c>
      <c r="D2870" s="1" t="s">
        <v>5904</v>
      </c>
      <c r="E2870" s="1" t="s">
        <v>1946</v>
      </c>
      <c r="F2870" s="2">
        <v>45399</v>
      </c>
      <c r="G2870" s="2">
        <v>45228</v>
      </c>
      <c r="H2870" s="2" t="str">
        <f>TEXT(Ecommerce_Sales[[#This Row],[Order_Date]],"mmmm")</f>
        <v>October</v>
      </c>
      <c r="I2870" s="2" t="str">
        <f>TEXT(Ecommerce_Sales[[#This Row],[Order_Date]],"yyyy")</f>
        <v>2023</v>
      </c>
      <c r="J2870" s="2" t="str">
        <f>TEXT(Ecommerce_Sales[[#This Row],[Order_Date]],"mmmm")</f>
        <v>October</v>
      </c>
      <c r="K2870" s="1" t="s">
        <v>1947</v>
      </c>
      <c r="L2870" s="1" t="s">
        <v>3631</v>
      </c>
      <c r="M2870" s="1" t="s">
        <v>1988</v>
      </c>
      <c r="N2870" s="1" t="s">
        <v>1989</v>
      </c>
      <c r="O2870" s="3">
        <v>370</v>
      </c>
      <c r="P2870">
        <v>6</v>
      </c>
      <c r="Q2870" s="3">
        <v>2218</v>
      </c>
      <c r="R2870" s="1" t="s">
        <v>1951</v>
      </c>
      <c r="S2870" s="3">
        <v>251</v>
      </c>
      <c r="T2870">
        <v>4</v>
      </c>
      <c r="U2870" t="str">
        <f>IF(Ecommerce_Sales[[#This Row],[Delivery_Time_Days]]&gt;7,"Delay",IF(Ecommerce_Sales[[#This Row],[Delivery_Time_Days]] = 0,"No delivery",IF(Ecommerce_Sales[[#This Row],[Delivery_Time_Days]]&lt;=7,"On-time")))</f>
        <v>On-time</v>
      </c>
      <c r="V2870" s="7">
        <f>Ecommerce_Sales[[#This Row],[Profit]]/Ecommerce_Sales[[#This Row],[Total_Price]]</f>
        <v>0.24977457168620379</v>
      </c>
      <c r="W2870" s="3">
        <v>554</v>
      </c>
      <c r="X2870" s="3"/>
    </row>
    <row r="2871" spans="1:24" x14ac:dyDescent="0.25">
      <c r="A2871" s="1" t="s">
        <v>8268</v>
      </c>
      <c r="B2871" s="1" t="s">
        <v>1049</v>
      </c>
      <c r="C2871" s="1" t="s">
        <v>1050</v>
      </c>
      <c r="D2871" s="1" t="s">
        <v>6808</v>
      </c>
      <c r="E2871" s="1" t="s">
        <v>1981</v>
      </c>
      <c r="F2871" s="2">
        <v>45452</v>
      </c>
      <c r="G2871" s="2">
        <v>44968</v>
      </c>
      <c r="H2871" s="2" t="str">
        <f>TEXT(Ecommerce_Sales[[#This Row],[Order_Date]],"mmmm")</f>
        <v>February</v>
      </c>
      <c r="I2871" s="2" t="str">
        <f>TEXT(Ecommerce_Sales[[#This Row],[Order_Date]],"yyyy")</f>
        <v>2023</v>
      </c>
      <c r="J2871" s="2" t="str">
        <f>TEXT(Ecommerce_Sales[[#This Row],[Order_Date]],"mmmm")</f>
        <v>February</v>
      </c>
      <c r="K2871" s="1" t="s">
        <v>1992</v>
      </c>
      <c r="L2871" s="1" t="s">
        <v>4925</v>
      </c>
      <c r="M2871" s="1" t="s">
        <v>1968</v>
      </c>
      <c r="N2871" s="1" t="s">
        <v>1957</v>
      </c>
      <c r="O2871" s="3">
        <v>587</v>
      </c>
      <c r="P2871">
        <v>1</v>
      </c>
      <c r="Q2871" s="3">
        <v>587</v>
      </c>
      <c r="R2871" s="1" t="s">
        <v>1951</v>
      </c>
      <c r="S2871" s="3">
        <v>45</v>
      </c>
      <c r="U2871" t="str">
        <f>IF(Ecommerce_Sales[[#This Row],[Delivery_Time_Days]]&gt;7,"Delay",IF(Ecommerce_Sales[[#This Row],[Delivery_Time_Days]] = 0,"No delivery",IF(Ecommerce_Sales[[#This Row],[Delivery_Time_Days]]&lt;=7,"On-time")))</f>
        <v>No delivery</v>
      </c>
      <c r="V2871" s="7">
        <f>Ecommerce_Sales[[#This Row],[Profit]]/Ecommerce_Sales[[#This Row],[Total_Price]]</f>
        <v>0.14991482112436116</v>
      </c>
      <c r="W2871" s="3">
        <v>88</v>
      </c>
      <c r="X2871" s="3"/>
    </row>
    <row r="2872" spans="1:24" x14ac:dyDescent="0.25">
      <c r="A2872" s="1" t="s">
        <v>8269</v>
      </c>
      <c r="B2872" s="1" t="s">
        <v>154</v>
      </c>
      <c r="C2872" s="1" t="s">
        <v>1609</v>
      </c>
      <c r="D2872" s="1" t="s">
        <v>5112</v>
      </c>
      <c r="E2872" s="1" t="s">
        <v>1946</v>
      </c>
      <c r="F2872" s="2">
        <v>45190</v>
      </c>
      <c r="G2872" s="2">
        <v>44944</v>
      </c>
      <c r="H2872" s="2" t="str">
        <f>TEXT(Ecommerce_Sales[[#This Row],[Order_Date]],"mmmm")</f>
        <v>January</v>
      </c>
      <c r="I2872" s="2" t="str">
        <f>TEXT(Ecommerce_Sales[[#This Row],[Order_Date]],"yyyy")</f>
        <v>2023</v>
      </c>
      <c r="J2872" s="2" t="str">
        <f>TEXT(Ecommerce_Sales[[#This Row],[Order_Date]],"mmmm")</f>
        <v>January</v>
      </c>
      <c r="K2872" s="1" t="s">
        <v>1947</v>
      </c>
      <c r="L2872" s="1" t="s">
        <v>8270</v>
      </c>
      <c r="M2872" s="1" t="s">
        <v>2072</v>
      </c>
      <c r="N2872" s="1" t="s">
        <v>1950</v>
      </c>
      <c r="O2872" s="3">
        <v>368</v>
      </c>
      <c r="P2872">
        <v>1</v>
      </c>
      <c r="Q2872" s="3">
        <v>368</v>
      </c>
      <c r="R2872" s="1" t="s">
        <v>1958</v>
      </c>
      <c r="S2872" s="3">
        <v>44</v>
      </c>
      <c r="T2872">
        <v>2</v>
      </c>
      <c r="U2872" t="str">
        <f>IF(Ecommerce_Sales[[#This Row],[Delivery_Time_Days]]&gt;7,"Delay",IF(Ecommerce_Sales[[#This Row],[Delivery_Time_Days]] = 0,"No delivery",IF(Ecommerce_Sales[[#This Row],[Delivery_Time_Days]]&lt;=7,"On-time")))</f>
        <v>On-time</v>
      </c>
      <c r="V2872" s="7">
        <f>Ecommerce_Sales[[#This Row],[Profit]]/Ecommerce_Sales[[#This Row],[Total_Price]]</f>
        <v>0.39945652173913043</v>
      </c>
      <c r="W2872" s="3">
        <v>147</v>
      </c>
      <c r="X2872" s="3"/>
    </row>
    <row r="2873" spans="1:24" x14ac:dyDescent="0.25">
      <c r="A2873" s="1" t="s">
        <v>8271</v>
      </c>
      <c r="B2873" s="1" t="s">
        <v>1189</v>
      </c>
      <c r="C2873" s="1" t="s">
        <v>1190</v>
      </c>
      <c r="D2873" s="1" t="s">
        <v>6863</v>
      </c>
      <c r="E2873" s="1" t="s">
        <v>1966</v>
      </c>
      <c r="F2873" s="2">
        <v>45326</v>
      </c>
      <c r="G2873" s="2">
        <v>44961</v>
      </c>
      <c r="H2873" s="2" t="str">
        <f>TEXT(Ecommerce_Sales[[#This Row],[Order_Date]],"mmmm")</f>
        <v>February</v>
      </c>
      <c r="I2873" s="2" t="str">
        <f>TEXT(Ecommerce_Sales[[#This Row],[Order_Date]],"yyyy")</f>
        <v>2023</v>
      </c>
      <c r="J2873" s="2" t="str">
        <f>TEXT(Ecommerce_Sales[[#This Row],[Order_Date]],"mmmm")</f>
        <v>February</v>
      </c>
      <c r="K2873" s="1" t="s">
        <v>1947</v>
      </c>
      <c r="L2873" s="1" t="s">
        <v>8272</v>
      </c>
      <c r="M2873" s="1" t="s">
        <v>1956</v>
      </c>
      <c r="N2873" s="1" t="s">
        <v>1957</v>
      </c>
      <c r="O2873" s="3">
        <v>810</v>
      </c>
      <c r="P2873">
        <v>4</v>
      </c>
      <c r="Q2873" s="3">
        <v>3240</v>
      </c>
      <c r="R2873" s="1" t="s">
        <v>1951</v>
      </c>
      <c r="S2873" s="3">
        <v>230</v>
      </c>
      <c r="T2873">
        <v>5</v>
      </c>
      <c r="U2873" t="str">
        <f>IF(Ecommerce_Sales[[#This Row],[Delivery_Time_Days]]&gt;7,"Delay",IF(Ecommerce_Sales[[#This Row],[Delivery_Time_Days]] = 0,"No delivery",IF(Ecommerce_Sales[[#This Row],[Delivery_Time_Days]]&lt;=7,"On-time")))</f>
        <v>On-time</v>
      </c>
      <c r="V2873" s="7">
        <f>Ecommerce_Sales[[#This Row],[Profit]]/Ecommerce_Sales[[#This Row],[Total_Price]]</f>
        <v>0.15</v>
      </c>
      <c r="W2873" s="3">
        <v>486</v>
      </c>
      <c r="X2873" s="3"/>
    </row>
    <row r="2874" spans="1:24" x14ac:dyDescent="0.25">
      <c r="A2874" s="1" t="s">
        <v>8273</v>
      </c>
      <c r="B2874" s="1" t="s">
        <v>36</v>
      </c>
      <c r="C2874" s="1" t="s">
        <v>37</v>
      </c>
      <c r="D2874" s="1" t="s">
        <v>3639</v>
      </c>
      <c r="E2874" s="1" t="s">
        <v>1996</v>
      </c>
      <c r="F2874" s="2">
        <v>45463</v>
      </c>
      <c r="G2874" s="2">
        <v>45186</v>
      </c>
      <c r="H2874" s="2" t="str">
        <f>TEXT(Ecommerce_Sales[[#This Row],[Order_Date]],"mmmm")</f>
        <v>September</v>
      </c>
      <c r="I2874" s="2" t="str">
        <f>TEXT(Ecommerce_Sales[[#This Row],[Order_Date]],"yyyy")</f>
        <v>2023</v>
      </c>
      <c r="J2874" s="2" t="str">
        <f>TEXT(Ecommerce_Sales[[#This Row],[Order_Date]],"mmmm")</f>
        <v>September</v>
      </c>
      <c r="K2874" s="1" t="s">
        <v>1986</v>
      </c>
      <c r="L2874" s="1" t="s">
        <v>4120</v>
      </c>
      <c r="M2874" s="1" t="s">
        <v>2065</v>
      </c>
      <c r="N2874" s="1" t="s">
        <v>1978</v>
      </c>
      <c r="O2874" s="3">
        <v>166</v>
      </c>
      <c r="P2874">
        <v>5</v>
      </c>
      <c r="Q2874" s="3">
        <v>829</v>
      </c>
      <c r="R2874" s="1" t="s">
        <v>1958</v>
      </c>
      <c r="S2874" s="3">
        <v>44</v>
      </c>
      <c r="U2874" t="str">
        <f>IF(Ecommerce_Sales[[#This Row],[Delivery_Time_Days]]&gt;7,"Delay",IF(Ecommerce_Sales[[#This Row],[Delivery_Time_Days]] = 0,"No delivery",IF(Ecommerce_Sales[[#This Row],[Delivery_Time_Days]]&lt;=7,"On-time")))</f>
        <v>No delivery</v>
      </c>
      <c r="V2874" s="7">
        <f>Ecommerce_Sales[[#This Row],[Profit]]/Ecommerce_Sales[[#This Row],[Total_Price]]</f>
        <v>0.34981905910735828</v>
      </c>
      <c r="W2874" s="3">
        <v>290</v>
      </c>
      <c r="X2874" s="3"/>
    </row>
    <row r="2875" spans="1:24" x14ac:dyDescent="0.25">
      <c r="A2875" s="1" t="s">
        <v>8274</v>
      </c>
      <c r="B2875" s="1" t="s">
        <v>960</v>
      </c>
      <c r="C2875" s="1" t="s">
        <v>961</v>
      </c>
      <c r="D2875" s="1" t="s">
        <v>6293</v>
      </c>
      <c r="E2875" s="1" t="s">
        <v>1966</v>
      </c>
      <c r="F2875" s="2">
        <v>45268</v>
      </c>
      <c r="G2875" s="2">
        <v>45545</v>
      </c>
      <c r="H2875" s="2" t="str">
        <f>TEXT(Ecommerce_Sales[[#This Row],[Order_Date]],"mmmm")</f>
        <v>September</v>
      </c>
      <c r="I2875" s="2" t="str">
        <f>TEXT(Ecommerce_Sales[[#This Row],[Order_Date]],"yyyy")</f>
        <v>2024</v>
      </c>
      <c r="J2875" s="2" t="str">
        <f>TEXT(Ecommerce_Sales[[#This Row],[Order_Date]],"mmmm")</f>
        <v>September</v>
      </c>
      <c r="K2875" s="1" t="s">
        <v>1947</v>
      </c>
      <c r="L2875" s="1" t="s">
        <v>8275</v>
      </c>
      <c r="M2875" s="1" t="s">
        <v>2079</v>
      </c>
      <c r="N2875" s="1" t="s">
        <v>1973</v>
      </c>
      <c r="O2875" s="3">
        <v>1043</v>
      </c>
      <c r="P2875">
        <v>2</v>
      </c>
      <c r="Q2875" s="3">
        <v>2086</v>
      </c>
      <c r="R2875" s="1" t="s">
        <v>1951</v>
      </c>
      <c r="S2875" s="3">
        <v>300</v>
      </c>
      <c r="T2875">
        <v>9</v>
      </c>
      <c r="U2875" t="str">
        <f>IF(Ecommerce_Sales[[#This Row],[Delivery_Time_Days]]&gt;7,"Delay",IF(Ecommerce_Sales[[#This Row],[Delivery_Time_Days]] = 0,"No delivery",IF(Ecommerce_Sales[[#This Row],[Delivery_Time_Days]]&lt;=7,"On-time")))</f>
        <v>Delay</v>
      </c>
      <c r="V2875" s="7">
        <f>Ecommerce_Sales[[#This Row],[Profit]]/Ecommerce_Sales[[#This Row],[Total_Price]]</f>
        <v>0.30009587727708531</v>
      </c>
      <c r="W2875" s="3">
        <v>626</v>
      </c>
      <c r="X2875" s="3"/>
    </row>
    <row r="2876" spans="1:24" x14ac:dyDescent="0.25">
      <c r="A2876" s="1" t="s">
        <v>8276</v>
      </c>
      <c r="B2876" s="1" t="s">
        <v>362</v>
      </c>
      <c r="C2876" s="1" t="s">
        <v>363</v>
      </c>
      <c r="D2876" s="1" t="s">
        <v>2422</v>
      </c>
      <c r="E2876" s="1" t="s">
        <v>1946</v>
      </c>
      <c r="F2876" s="2">
        <v>45317</v>
      </c>
      <c r="G2876" s="2">
        <v>45588</v>
      </c>
      <c r="H2876" s="2" t="str">
        <f>TEXT(Ecommerce_Sales[[#This Row],[Order_Date]],"mmmm")</f>
        <v>October</v>
      </c>
      <c r="I2876" s="2" t="str">
        <f>TEXT(Ecommerce_Sales[[#This Row],[Order_Date]],"yyyy")</f>
        <v>2024</v>
      </c>
      <c r="J2876" s="2" t="str">
        <f>TEXT(Ecommerce_Sales[[#This Row],[Order_Date]],"mmmm")</f>
        <v>October</v>
      </c>
      <c r="K2876" s="1" t="s">
        <v>1947</v>
      </c>
      <c r="L2876" s="1" t="s">
        <v>8277</v>
      </c>
      <c r="M2876" s="1" t="s">
        <v>2058</v>
      </c>
      <c r="N2876" s="1" t="s">
        <v>1950</v>
      </c>
      <c r="O2876" s="3">
        <v>854</v>
      </c>
      <c r="P2876">
        <v>1</v>
      </c>
      <c r="Q2876" s="3">
        <v>854</v>
      </c>
      <c r="R2876" s="1" t="s">
        <v>1958</v>
      </c>
      <c r="S2876" s="3">
        <v>68</v>
      </c>
      <c r="T2876">
        <v>3</v>
      </c>
      <c r="U2876" t="str">
        <f>IF(Ecommerce_Sales[[#This Row],[Delivery_Time_Days]]&gt;7,"Delay",IF(Ecommerce_Sales[[#This Row],[Delivery_Time_Days]] = 0,"No delivery",IF(Ecommerce_Sales[[#This Row],[Delivery_Time_Days]]&lt;=7,"On-time")))</f>
        <v>On-time</v>
      </c>
      <c r="V2876" s="7">
        <f>Ecommerce_Sales[[#This Row],[Profit]]/Ecommerce_Sales[[#This Row],[Total_Price]]</f>
        <v>0.39929742388758782</v>
      </c>
      <c r="W2876" s="3">
        <v>341</v>
      </c>
      <c r="X2876" s="3"/>
    </row>
    <row r="2877" spans="1:24" x14ac:dyDescent="0.25">
      <c r="A2877" s="1" t="s">
        <v>8278</v>
      </c>
      <c r="B2877" s="1" t="s">
        <v>42</v>
      </c>
      <c r="C2877" s="1" t="s">
        <v>43</v>
      </c>
      <c r="D2877" s="1" t="s">
        <v>2810</v>
      </c>
      <c r="E2877" s="1" t="s">
        <v>1946</v>
      </c>
      <c r="F2877" s="2">
        <v>45184</v>
      </c>
      <c r="G2877" s="2">
        <v>45315</v>
      </c>
      <c r="H2877" s="2" t="str">
        <f>TEXT(Ecommerce_Sales[[#This Row],[Order_Date]],"mmmm")</f>
        <v>January</v>
      </c>
      <c r="I2877" s="2" t="str">
        <f>TEXT(Ecommerce_Sales[[#This Row],[Order_Date]],"yyyy")</f>
        <v>2024</v>
      </c>
      <c r="J2877" s="2" t="str">
        <f>TEXT(Ecommerce_Sales[[#This Row],[Order_Date]],"mmmm")</f>
        <v>January</v>
      </c>
      <c r="K2877" s="1" t="s">
        <v>1986</v>
      </c>
      <c r="L2877" s="1" t="s">
        <v>8279</v>
      </c>
      <c r="M2877" s="1" t="s">
        <v>2047</v>
      </c>
      <c r="N2877" s="1" t="s">
        <v>1989</v>
      </c>
      <c r="O2877" s="3">
        <v>566</v>
      </c>
      <c r="P2877">
        <v>2</v>
      </c>
      <c r="Q2877" s="3">
        <v>1132</v>
      </c>
      <c r="R2877" s="1" t="s">
        <v>1951</v>
      </c>
      <c r="S2877" s="3">
        <v>163</v>
      </c>
      <c r="U2877" t="str">
        <f>IF(Ecommerce_Sales[[#This Row],[Delivery_Time_Days]]&gt;7,"Delay",IF(Ecommerce_Sales[[#This Row],[Delivery_Time_Days]] = 0,"No delivery",IF(Ecommerce_Sales[[#This Row],[Delivery_Time_Days]]&lt;=7,"On-time")))</f>
        <v>No delivery</v>
      </c>
      <c r="V2877" s="7">
        <f>Ecommerce_Sales[[#This Row],[Profit]]/Ecommerce_Sales[[#This Row],[Total_Price]]</f>
        <v>0.25</v>
      </c>
      <c r="W2877" s="3">
        <v>283</v>
      </c>
      <c r="X2877" s="3"/>
    </row>
    <row r="2878" spans="1:24" x14ac:dyDescent="0.25">
      <c r="A2878" s="1" t="s">
        <v>8280</v>
      </c>
      <c r="B2878" s="1" t="s">
        <v>832</v>
      </c>
      <c r="C2878" s="1" t="s">
        <v>833</v>
      </c>
      <c r="D2878" s="1" t="s">
        <v>5766</v>
      </c>
      <c r="E2878" s="1" t="s">
        <v>1946</v>
      </c>
      <c r="F2878" s="2">
        <v>45079</v>
      </c>
      <c r="G2878" s="2">
        <v>45370</v>
      </c>
      <c r="H2878" s="2" t="str">
        <f>TEXT(Ecommerce_Sales[[#This Row],[Order_Date]],"mmmm")</f>
        <v>March</v>
      </c>
      <c r="I2878" s="2" t="str">
        <f>TEXT(Ecommerce_Sales[[#This Row],[Order_Date]],"yyyy")</f>
        <v>2024</v>
      </c>
      <c r="J2878" s="2" t="str">
        <f>TEXT(Ecommerce_Sales[[#This Row],[Order_Date]],"mmmm")</f>
        <v>March</v>
      </c>
      <c r="K2878" s="1" t="s">
        <v>1947</v>
      </c>
      <c r="L2878" s="1" t="s">
        <v>8281</v>
      </c>
      <c r="M2878" s="1" t="s">
        <v>1963</v>
      </c>
      <c r="N2878" s="1" t="s">
        <v>1957</v>
      </c>
      <c r="O2878" s="3">
        <v>885</v>
      </c>
      <c r="P2878">
        <v>1</v>
      </c>
      <c r="Q2878" s="3">
        <v>885</v>
      </c>
      <c r="R2878" s="1" t="s">
        <v>1958</v>
      </c>
      <c r="S2878" s="3">
        <v>58</v>
      </c>
      <c r="T2878">
        <v>4</v>
      </c>
      <c r="U2878" t="str">
        <f>IF(Ecommerce_Sales[[#This Row],[Delivery_Time_Days]]&gt;7,"Delay",IF(Ecommerce_Sales[[#This Row],[Delivery_Time_Days]] = 0,"No delivery",IF(Ecommerce_Sales[[#This Row],[Delivery_Time_Days]]&lt;=7,"On-time")))</f>
        <v>On-time</v>
      </c>
      <c r="V2878" s="7">
        <f>Ecommerce_Sales[[#This Row],[Profit]]/Ecommerce_Sales[[#This Row],[Total_Price]]</f>
        <v>0.15028248587570622</v>
      </c>
      <c r="W2878" s="3">
        <v>133</v>
      </c>
      <c r="X2878" s="3"/>
    </row>
    <row r="2879" spans="1:24" x14ac:dyDescent="0.25">
      <c r="A2879" s="1" t="s">
        <v>8282</v>
      </c>
      <c r="B2879" s="1" t="s">
        <v>1569</v>
      </c>
      <c r="C2879" s="1" t="s">
        <v>1570</v>
      </c>
      <c r="D2879" s="1" t="s">
        <v>3427</v>
      </c>
      <c r="E2879" s="1" t="s">
        <v>1961</v>
      </c>
      <c r="F2879" s="2">
        <v>45462</v>
      </c>
      <c r="G2879" s="2">
        <v>45105</v>
      </c>
      <c r="H2879" s="2" t="str">
        <f>TEXT(Ecommerce_Sales[[#This Row],[Order_Date]],"mmmm")</f>
        <v>June</v>
      </c>
      <c r="I2879" s="2" t="str">
        <f>TEXT(Ecommerce_Sales[[#This Row],[Order_Date]],"yyyy")</f>
        <v>2023</v>
      </c>
      <c r="J2879" s="2" t="str">
        <f>TEXT(Ecommerce_Sales[[#This Row],[Order_Date]],"mmmm")</f>
        <v>June</v>
      </c>
      <c r="K2879" s="1" t="s">
        <v>1947</v>
      </c>
      <c r="L2879" s="1" t="s">
        <v>8283</v>
      </c>
      <c r="M2879" s="1" t="s">
        <v>2247</v>
      </c>
      <c r="N2879" s="1" t="s">
        <v>1957</v>
      </c>
      <c r="O2879" s="3">
        <v>1198</v>
      </c>
      <c r="P2879">
        <v>4</v>
      </c>
      <c r="Q2879" s="3">
        <v>4792</v>
      </c>
      <c r="R2879" s="1" t="s">
        <v>1958</v>
      </c>
      <c r="S2879" s="3">
        <v>588</v>
      </c>
      <c r="T2879">
        <v>8</v>
      </c>
      <c r="U2879" t="str">
        <f>IF(Ecommerce_Sales[[#This Row],[Delivery_Time_Days]]&gt;7,"Delay",IF(Ecommerce_Sales[[#This Row],[Delivery_Time_Days]] = 0,"No delivery",IF(Ecommerce_Sales[[#This Row],[Delivery_Time_Days]]&lt;=7,"On-time")))</f>
        <v>Delay</v>
      </c>
      <c r="V2879" s="7">
        <f>Ecommerce_Sales[[#This Row],[Profit]]/Ecommerce_Sales[[#This Row],[Total_Price]]</f>
        <v>0.15004173622704509</v>
      </c>
      <c r="W2879" s="3">
        <v>719</v>
      </c>
      <c r="X2879" s="3"/>
    </row>
    <row r="2880" spans="1:24" x14ac:dyDescent="0.25">
      <c r="A2880" s="1" t="s">
        <v>8284</v>
      </c>
      <c r="B2880" s="1" t="s">
        <v>1644</v>
      </c>
      <c r="C2880" s="1" t="s">
        <v>1645</v>
      </c>
      <c r="D2880" s="1" t="s">
        <v>4303</v>
      </c>
      <c r="E2880" s="1" t="s">
        <v>1946</v>
      </c>
      <c r="F2880" s="2">
        <v>45291</v>
      </c>
      <c r="G2880" s="2">
        <v>45017</v>
      </c>
      <c r="H2880" s="2" t="str">
        <f>TEXT(Ecommerce_Sales[[#This Row],[Order_Date]],"mmmm")</f>
        <v>April</v>
      </c>
      <c r="I2880" s="2" t="str">
        <f>TEXT(Ecommerce_Sales[[#This Row],[Order_Date]],"yyyy")</f>
        <v>2023</v>
      </c>
      <c r="J2880" s="2" t="str">
        <f>TEXT(Ecommerce_Sales[[#This Row],[Order_Date]],"mmmm")</f>
        <v>April</v>
      </c>
      <c r="K2880" s="1" t="s">
        <v>1947</v>
      </c>
      <c r="L2880" s="1" t="s">
        <v>8285</v>
      </c>
      <c r="M2880" s="1" t="s">
        <v>2043</v>
      </c>
      <c r="N2880" s="1" t="s">
        <v>1989</v>
      </c>
      <c r="O2880" s="3">
        <v>645</v>
      </c>
      <c r="P2880">
        <v>1</v>
      </c>
      <c r="Q2880" s="3">
        <v>645</v>
      </c>
      <c r="R2880" s="1" t="s">
        <v>1958</v>
      </c>
      <c r="S2880" s="3">
        <v>72</v>
      </c>
      <c r="T2880">
        <v>4</v>
      </c>
      <c r="U2880" t="str">
        <f>IF(Ecommerce_Sales[[#This Row],[Delivery_Time_Days]]&gt;7,"Delay",IF(Ecommerce_Sales[[#This Row],[Delivery_Time_Days]] = 0,"No delivery",IF(Ecommerce_Sales[[#This Row],[Delivery_Time_Days]]&lt;=7,"On-time")))</f>
        <v>On-time</v>
      </c>
      <c r="V2880" s="7">
        <f>Ecommerce_Sales[[#This Row],[Profit]]/Ecommerce_Sales[[#This Row],[Total_Price]]</f>
        <v>0.2496124031007752</v>
      </c>
      <c r="W2880" s="3">
        <v>161</v>
      </c>
      <c r="X2880" s="3"/>
    </row>
    <row r="2881" spans="1:24" x14ac:dyDescent="0.25">
      <c r="A2881" s="1" t="s">
        <v>8286</v>
      </c>
      <c r="B2881" s="1" t="s">
        <v>1698</v>
      </c>
      <c r="C2881" s="1" t="s">
        <v>1699</v>
      </c>
      <c r="D2881" s="1" t="s">
        <v>5127</v>
      </c>
      <c r="E2881" s="1" t="s">
        <v>1966</v>
      </c>
      <c r="F2881" s="2">
        <v>45596</v>
      </c>
      <c r="G2881" s="2">
        <v>45230</v>
      </c>
      <c r="H2881" s="2" t="str">
        <f>TEXT(Ecommerce_Sales[[#This Row],[Order_Date]],"mmmm")</f>
        <v>October</v>
      </c>
      <c r="I2881" s="2" t="str">
        <f>TEXT(Ecommerce_Sales[[#This Row],[Order_Date]],"yyyy")</f>
        <v>2023</v>
      </c>
      <c r="J2881" s="2" t="str">
        <f>TEXT(Ecommerce_Sales[[#This Row],[Order_Date]],"mmmm")</f>
        <v>October</v>
      </c>
      <c r="K2881" s="1" t="s">
        <v>1947</v>
      </c>
      <c r="L2881" s="1" t="s">
        <v>8287</v>
      </c>
      <c r="M2881" s="1" t="s">
        <v>2247</v>
      </c>
      <c r="N2881" s="1" t="s">
        <v>1957</v>
      </c>
      <c r="O2881" s="3">
        <v>369</v>
      </c>
      <c r="P2881">
        <v>2</v>
      </c>
      <c r="Q2881" s="3">
        <v>738</v>
      </c>
      <c r="R2881" s="1" t="s">
        <v>1958</v>
      </c>
      <c r="S2881" s="3">
        <v>108</v>
      </c>
      <c r="T2881">
        <v>9</v>
      </c>
      <c r="U2881" t="str">
        <f>IF(Ecommerce_Sales[[#This Row],[Delivery_Time_Days]]&gt;7,"Delay",IF(Ecommerce_Sales[[#This Row],[Delivery_Time_Days]] = 0,"No delivery",IF(Ecommerce_Sales[[#This Row],[Delivery_Time_Days]]&lt;=7,"On-time")))</f>
        <v>Delay</v>
      </c>
      <c r="V2881" s="7">
        <f>Ecommerce_Sales[[#This Row],[Profit]]/Ecommerce_Sales[[#This Row],[Total_Price]]</f>
        <v>0.15040650406504066</v>
      </c>
      <c r="W2881" s="3">
        <v>111</v>
      </c>
      <c r="X2881" s="3"/>
    </row>
    <row r="2882" spans="1:24" x14ac:dyDescent="0.25">
      <c r="A2882" s="1" t="s">
        <v>8288</v>
      </c>
      <c r="B2882" s="1" t="s">
        <v>1163</v>
      </c>
      <c r="C2882" s="1" t="s">
        <v>1246</v>
      </c>
      <c r="D2882" s="1" t="s">
        <v>2779</v>
      </c>
      <c r="E2882" s="1" t="s">
        <v>1966</v>
      </c>
      <c r="F2882" s="2">
        <v>45076</v>
      </c>
      <c r="G2882" s="2">
        <v>45155</v>
      </c>
      <c r="H2882" s="2" t="str">
        <f>TEXT(Ecommerce_Sales[[#This Row],[Order_Date]],"mmmm")</f>
        <v>August</v>
      </c>
      <c r="I2882" s="2" t="str">
        <f>TEXT(Ecommerce_Sales[[#This Row],[Order_Date]],"yyyy")</f>
        <v>2023</v>
      </c>
      <c r="J2882" s="2" t="str">
        <f>TEXT(Ecommerce_Sales[[#This Row],[Order_Date]],"mmmm")</f>
        <v>August</v>
      </c>
      <c r="K2882" s="1" t="s">
        <v>1947</v>
      </c>
      <c r="L2882" s="1" t="s">
        <v>6525</v>
      </c>
      <c r="M2882" s="1" t="s">
        <v>1968</v>
      </c>
      <c r="N2882" s="1" t="s">
        <v>1957</v>
      </c>
      <c r="O2882" s="3">
        <v>894</v>
      </c>
      <c r="P2882">
        <v>2</v>
      </c>
      <c r="Q2882" s="3">
        <v>1787</v>
      </c>
      <c r="R2882" s="1" t="s">
        <v>1951</v>
      </c>
      <c r="S2882" s="3">
        <v>258</v>
      </c>
      <c r="T2882">
        <v>7</v>
      </c>
      <c r="U2882" t="str">
        <f>IF(Ecommerce_Sales[[#This Row],[Delivery_Time_Days]]&gt;7,"Delay",IF(Ecommerce_Sales[[#This Row],[Delivery_Time_Days]] = 0,"No delivery",IF(Ecommerce_Sales[[#This Row],[Delivery_Time_Days]]&lt;=7,"On-time")))</f>
        <v>On-time</v>
      </c>
      <c r="V2882" s="7">
        <f>Ecommerce_Sales[[#This Row],[Profit]]/Ecommerce_Sales[[#This Row],[Total_Price]]</f>
        <v>0.14997202014549524</v>
      </c>
      <c r="W2882" s="3">
        <v>268</v>
      </c>
      <c r="X2882" s="3"/>
    </row>
    <row r="2883" spans="1:24" x14ac:dyDescent="0.25">
      <c r="A2883" s="1" t="s">
        <v>8289</v>
      </c>
      <c r="B2883" s="1" t="s">
        <v>176</v>
      </c>
      <c r="C2883" s="1" t="s">
        <v>177</v>
      </c>
      <c r="D2883" s="1" t="s">
        <v>6101</v>
      </c>
      <c r="E2883" s="1" t="s">
        <v>1946</v>
      </c>
      <c r="F2883" s="2">
        <v>45499</v>
      </c>
      <c r="G2883" s="2">
        <v>45587</v>
      </c>
      <c r="H2883" s="2" t="str">
        <f>TEXT(Ecommerce_Sales[[#This Row],[Order_Date]],"mmmm")</f>
        <v>October</v>
      </c>
      <c r="I2883" s="2" t="str">
        <f>TEXT(Ecommerce_Sales[[#This Row],[Order_Date]],"yyyy")</f>
        <v>2024</v>
      </c>
      <c r="J2883" s="2" t="str">
        <f>TEXT(Ecommerce_Sales[[#This Row],[Order_Date]],"mmmm")</f>
        <v>October</v>
      </c>
      <c r="K2883" s="1" t="s">
        <v>1947</v>
      </c>
      <c r="L2883" s="1" t="s">
        <v>8290</v>
      </c>
      <c r="M2883" s="1" t="s">
        <v>1949</v>
      </c>
      <c r="N2883" s="1" t="s">
        <v>1950</v>
      </c>
      <c r="O2883" s="3">
        <v>848</v>
      </c>
      <c r="P2883">
        <v>2</v>
      </c>
      <c r="Q2883" s="3">
        <v>1697</v>
      </c>
      <c r="R2883" s="1" t="s">
        <v>1951</v>
      </c>
      <c r="S2883" s="3">
        <v>136</v>
      </c>
      <c r="T2883">
        <v>2</v>
      </c>
      <c r="U2883" t="str">
        <f>IF(Ecommerce_Sales[[#This Row],[Delivery_Time_Days]]&gt;7,"Delay",IF(Ecommerce_Sales[[#This Row],[Delivery_Time_Days]] = 0,"No delivery",IF(Ecommerce_Sales[[#This Row],[Delivery_Time_Days]]&lt;=7,"On-time")))</f>
        <v>On-time</v>
      </c>
      <c r="V2883" s="7">
        <f>Ecommerce_Sales[[#This Row],[Profit]]/Ecommerce_Sales[[#This Row],[Total_Price]]</f>
        <v>0.40011785503830288</v>
      </c>
      <c r="W2883" s="3">
        <v>679</v>
      </c>
      <c r="X2883" s="3"/>
    </row>
    <row r="2884" spans="1:24" x14ac:dyDescent="0.25">
      <c r="A2884" s="1" t="s">
        <v>8291</v>
      </c>
      <c r="B2884" s="1" t="s">
        <v>1047</v>
      </c>
      <c r="C2884" s="1" t="s">
        <v>1048</v>
      </c>
      <c r="D2884" s="1" t="s">
        <v>5492</v>
      </c>
      <c r="E2884" s="1" t="s">
        <v>1966</v>
      </c>
      <c r="F2884" s="2">
        <v>45306</v>
      </c>
      <c r="G2884" s="2">
        <v>45497</v>
      </c>
      <c r="H2884" s="2" t="str">
        <f>TEXT(Ecommerce_Sales[[#This Row],[Order_Date]],"mmmm")</f>
        <v>July</v>
      </c>
      <c r="I2884" s="2" t="str">
        <f>TEXT(Ecommerce_Sales[[#This Row],[Order_Date]],"yyyy")</f>
        <v>2024</v>
      </c>
      <c r="J2884" s="2" t="str">
        <f>TEXT(Ecommerce_Sales[[#This Row],[Order_Date]],"mmmm")</f>
        <v>July</v>
      </c>
      <c r="K2884" s="1" t="s">
        <v>1947</v>
      </c>
      <c r="L2884" s="1" t="s">
        <v>4723</v>
      </c>
      <c r="M2884" s="1" t="s">
        <v>2047</v>
      </c>
      <c r="N2884" s="1" t="s">
        <v>1989</v>
      </c>
      <c r="O2884" s="3">
        <v>807</v>
      </c>
      <c r="P2884">
        <v>1</v>
      </c>
      <c r="Q2884" s="3">
        <v>807</v>
      </c>
      <c r="R2884" s="1" t="s">
        <v>1951</v>
      </c>
      <c r="S2884" s="3">
        <v>63</v>
      </c>
      <c r="T2884">
        <v>5</v>
      </c>
      <c r="U2884" t="str">
        <f>IF(Ecommerce_Sales[[#This Row],[Delivery_Time_Days]]&gt;7,"Delay",IF(Ecommerce_Sales[[#This Row],[Delivery_Time_Days]] = 0,"No delivery",IF(Ecommerce_Sales[[#This Row],[Delivery_Time_Days]]&lt;=7,"On-time")))</f>
        <v>On-time</v>
      </c>
      <c r="V2884" s="7">
        <f>Ecommerce_Sales[[#This Row],[Profit]]/Ecommerce_Sales[[#This Row],[Total_Price]]</f>
        <v>0.2503097893432466</v>
      </c>
      <c r="W2884" s="3">
        <v>202</v>
      </c>
      <c r="X2884" s="3"/>
    </row>
    <row r="2885" spans="1:24" x14ac:dyDescent="0.25">
      <c r="A2885" s="1" t="s">
        <v>8292</v>
      </c>
      <c r="B2885" s="1" t="s">
        <v>374</v>
      </c>
      <c r="C2885" s="1" t="s">
        <v>375</v>
      </c>
      <c r="D2885" s="1" t="s">
        <v>6434</v>
      </c>
      <c r="E2885" s="1" t="s">
        <v>1981</v>
      </c>
      <c r="F2885" s="2">
        <v>45347</v>
      </c>
      <c r="G2885" s="2">
        <v>45578</v>
      </c>
      <c r="H2885" s="2" t="str">
        <f>TEXT(Ecommerce_Sales[[#This Row],[Order_Date]],"mmmm")</f>
        <v>October</v>
      </c>
      <c r="I2885" s="2" t="str">
        <f>TEXT(Ecommerce_Sales[[#This Row],[Order_Date]],"yyyy")</f>
        <v>2024</v>
      </c>
      <c r="J2885" s="2" t="str">
        <f>TEXT(Ecommerce_Sales[[#This Row],[Order_Date]],"mmmm")</f>
        <v>October</v>
      </c>
      <c r="K2885" s="1" t="s">
        <v>1947</v>
      </c>
      <c r="L2885" s="1" t="s">
        <v>4946</v>
      </c>
      <c r="M2885" s="1" t="s">
        <v>1988</v>
      </c>
      <c r="N2885" s="1" t="s">
        <v>1989</v>
      </c>
      <c r="O2885" s="3">
        <v>1006</v>
      </c>
      <c r="P2885">
        <v>3</v>
      </c>
      <c r="Q2885" s="3">
        <v>3019</v>
      </c>
      <c r="R2885" s="1" t="s">
        <v>2016</v>
      </c>
      <c r="S2885" s="3">
        <v>208</v>
      </c>
      <c r="T2885">
        <v>8</v>
      </c>
      <c r="U2885" t="str">
        <f>IF(Ecommerce_Sales[[#This Row],[Delivery_Time_Days]]&gt;7,"Delay",IF(Ecommerce_Sales[[#This Row],[Delivery_Time_Days]] = 0,"No delivery",IF(Ecommerce_Sales[[#This Row],[Delivery_Time_Days]]&lt;=7,"On-time")))</f>
        <v>Delay</v>
      </c>
      <c r="V2885" s="7">
        <f>Ecommerce_Sales[[#This Row],[Profit]]/Ecommerce_Sales[[#This Row],[Total_Price]]</f>
        <v>0.25008280887711165</v>
      </c>
      <c r="W2885" s="3">
        <v>755</v>
      </c>
      <c r="X2885" s="3"/>
    </row>
    <row r="2886" spans="1:24" x14ac:dyDescent="0.25">
      <c r="A2886" s="1" t="s">
        <v>8293</v>
      </c>
      <c r="B2886" s="1" t="s">
        <v>800</v>
      </c>
      <c r="C2886" s="1" t="s">
        <v>801</v>
      </c>
      <c r="D2886" s="1" t="s">
        <v>5516</v>
      </c>
      <c r="E2886" s="1" t="s">
        <v>1996</v>
      </c>
      <c r="F2886" s="2">
        <v>45499</v>
      </c>
      <c r="G2886" s="2">
        <v>44990</v>
      </c>
      <c r="H2886" s="2" t="str">
        <f>TEXT(Ecommerce_Sales[[#This Row],[Order_Date]],"mmmm")</f>
        <v>March</v>
      </c>
      <c r="I2886" s="2" t="str">
        <f>TEXT(Ecommerce_Sales[[#This Row],[Order_Date]],"yyyy")</f>
        <v>2023</v>
      </c>
      <c r="J2886" s="2" t="str">
        <f>TEXT(Ecommerce_Sales[[#This Row],[Order_Date]],"mmmm")</f>
        <v>March</v>
      </c>
      <c r="K2886" s="1" t="s">
        <v>1947</v>
      </c>
      <c r="L2886" s="1" t="s">
        <v>4051</v>
      </c>
      <c r="M2886" s="1" t="s">
        <v>1968</v>
      </c>
      <c r="N2886" s="1" t="s">
        <v>1957</v>
      </c>
      <c r="O2886" s="3">
        <v>291</v>
      </c>
      <c r="P2886">
        <v>3</v>
      </c>
      <c r="Q2886" s="3">
        <v>874</v>
      </c>
      <c r="R2886" s="1" t="s">
        <v>1951</v>
      </c>
      <c r="S2886" s="3">
        <v>52</v>
      </c>
      <c r="T2886">
        <v>10</v>
      </c>
      <c r="U2886" t="str">
        <f>IF(Ecommerce_Sales[[#This Row],[Delivery_Time_Days]]&gt;7,"Delay",IF(Ecommerce_Sales[[#This Row],[Delivery_Time_Days]] = 0,"No delivery",IF(Ecommerce_Sales[[#This Row],[Delivery_Time_Days]]&lt;=7,"On-time")))</f>
        <v>Delay</v>
      </c>
      <c r="V2886" s="7">
        <f>Ecommerce_Sales[[#This Row],[Profit]]/Ecommerce_Sales[[#This Row],[Total_Price]]</f>
        <v>0.14988558352402745</v>
      </c>
      <c r="W2886" s="3">
        <v>131</v>
      </c>
      <c r="X2886" s="3"/>
    </row>
    <row r="2887" spans="1:24" x14ac:dyDescent="0.25">
      <c r="A2887" s="1" t="s">
        <v>8294</v>
      </c>
      <c r="B2887" s="1" t="s">
        <v>1445</v>
      </c>
      <c r="C2887" s="1" t="s">
        <v>1446</v>
      </c>
      <c r="D2887" s="1" t="s">
        <v>5179</v>
      </c>
      <c r="E2887" s="1" t="s">
        <v>2005</v>
      </c>
      <c r="F2887" s="2">
        <v>45471</v>
      </c>
      <c r="G2887" s="2">
        <v>45456</v>
      </c>
      <c r="H2887" s="2" t="str">
        <f>TEXT(Ecommerce_Sales[[#This Row],[Order_Date]],"mmmm")</f>
        <v>June</v>
      </c>
      <c r="I2887" s="2" t="str">
        <f>TEXT(Ecommerce_Sales[[#This Row],[Order_Date]],"yyyy")</f>
        <v>2024</v>
      </c>
      <c r="J2887" s="2" t="str">
        <f>TEXT(Ecommerce_Sales[[#This Row],[Order_Date]],"mmmm")</f>
        <v>June</v>
      </c>
      <c r="K2887" s="1" t="s">
        <v>1947</v>
      </c>
      <c r="L2887" s="1" t="s">
        <v>8295</v>
      </c>
      <c r="M2887" s="1" t="s">
        <v>1968</v>
      </c>
      <c r="N2887" s="1" t="s">
        <v>1957</v>
      </c>
      <c r="O2887" s="3">
        <v>249</v>
      </c>
      <c r="P2887">
        <v>4</v>
      </c>
      <c r="Q2887" s="3">
        <v>996</v>
      </c>
      <c r="R2887" s="1" t="s">
        <v>1958</v>
      </c>
      <c r="S2887" s="3">
        <v>97</v>
      </c>
      <c r="T2887">
        <v>2</v>
      </c>
      <c r="U2887" t="str">
        <f>IF(Ecommerce_Sales[[#This Row],[Delivery_Time_Days]]&gt;7,"Delay",IF(Ecommerce_Sales[[#This Row],[Delivery_Time_Days]] = 0,"No delivery",IF(Ecommerce_Sales[[#This Row],[Delivery_Time_Days]]&lt;=7,"On-time")))</f>
        <v>On-time</v>
      </c>
      <c r="V2887" s="7">
        <f>Ecommerce_Sales[[#This Row],[Profit]]/Ecommerce_Sales[[#This Row],[Total_Price]]</f>
        <v>0.14959839357429719</v>
      </c>
      <c r="W2887" s="3">
        <v>149</v>
      </c>
      <c r="X2887" s="3"/>
    </row>
    <row r="2888" spans="1:24" x14ac:dyDescent="0.25">
      <c r="A2888" s="1" t="s">
        <v>8296</v>
      </c>
      <c r="B2888" s="1" t="s">
        <v>78</v>
      </c>
      <c r="C2888" s="1" t="s">
        <v>79</v>
      </c>
      <c r="D2888" s="1" t="s">
        <v>3079</v>
      </c>
      <c r="E2888" s="1" t="s">
        <v>1946</v>
      </c>
      <c r="F2888" s="2">
        <v>44984</v>
      </c>
      <c r="G2888" s="2">
        <v>45652</v>
      </c>
      <c r="H2888" s="2" t="str">
        <f>TEXT(Ecommerce_Sales[[#This Row],[Order_Date]],"mmmm")</f>
        <v>December</v>
      </c>
      <c r="I2888" s="2" t="str">
        <f>TEXT(Ecommerce_Sales[[#This Row],[Order_Date]],"yyyy")</f>
        <v>2024</v>
      </c>
      <c r="J2888" s="2" t="str">
        <f>TEXT(Ecommerce_Sales[[#This Row],[Order_Date]],"mmmm")</f>
        <v>December</v>
      </c>
      <c r="K2888" s="1" t="s">
        <v>1947</v>
      </c>
      <c r="L2888" s="1" t="s">
        <v>8297</v>
      </c>
      <c r="M2888" s="1" t="s">
        <v>2054</v>
      </c>
      <c r="N2888" s="1" t="s">
        <v>1957</v>
      </c>
      <c r="O2888" s="3">
        <v>1200</v>
      </c>
      <c r="P2888">
        <v>10</v>
      </c>
      <c r="Q2888" s="3">
        <v>12001</v>
      </c>
      <c r="R2888" s="1" t="s">
        <v>1951</v>
      </c>
      <c r="S2888" s="3">
        <v>1163</v>
      </c>
      <c r="T2888">
        <v>4</v>
      </c>
      <c r="U2888" t="str">
        <f>IF(Ecommerce_Sales[[#This Row],[Delivery_Time_Days]]&gt;7,"Delay",IF(Ecommerce_Sales[[#This Row],[Delivery_Time_Days]] = 0,"No delivery",IF(Ecommerce_Sales[[#This Row],[Delivery_Time_Days]]&lt;=7,"On-time")))</f>
        <v>On-time</v>
      </c>
      <c r="V2888" s="7">
        <f>Ecommerce_Sales[[#This Row],[Profit]]/Ecommerce_Sales[[#This Row],[Total_Price]]</f>
        <v>0.14998750104157987</v>
      </c>
      <c r="W2888" s="3">
        <v>1800</v>
      </c>
      <c r="X2888" s="3"/>
    </row>
    <row r="2889" spans="1:24" x14ac:dyDescent="0.25">
      <c r="A2889" s="1" t="s">
        <v>8298</v>
      </c>
      <c r="B2889" s="1" t="s">
        <v>573</v>
      </c>
      <c r="C2889" s="1" t="s">
        <v>574</v>
      </c>
      <c r="D2889" s="1" t="s">
        <v>3082</v>
      </c>
      <c r="E2889" s="1" t="s">
        <v>1966</v>
      </c>
      <c r="F2889" s="2">
        <v>45092</v>
      </c>
      <c r="G2889" s="2">
        <v>45411</v>
      </c>
      <c r="H2889" s="2" t="str">
        <f>TEXT(Ecommerce_Sales[[#This Row],[Order_Date]],"mmmm")</f>
        <v>April</v>
      </c>
      <c r="I2889" s="2" t="str">
        <f>TEXT(Ecommerce_Sales[[#This Row],[Order_Date]],"yyyy")</f>
        <v>2024</v>
      </c>
      <c r="J2889" s="2" t="str">
        <f>TEXT(Ecommerce_Sales[[#This Row],[Order_Date]],"mmmm")</f>
        <v>April</v>
      </c>
      <c r="K2889" s="1" t="s">
        <v>1947</v>
      </c>
      <c r="L2889" s="1" t="s">
        <v>8299</v>
      </c>
      <c r="M2889" s="1" t="s">
        <v>2072</v>
      </c>
      <c r="N2889" s="1" t="s">
        <v>1950</v>
      </c>
      <c r="O2889" s="3">
        <v>352</v>
      </c>
      <c r="P2889">
        <v>4</v>
      </c>
      <c r="Q2889" s="3">
        <v>1407</v>
      </c>
      <c r="R2889" s="1" t="s">
        <v>1958</v>
      </c>
      <c r="S2889" s="3">
        <v>112</v>
      </c>
      <c r="T2889">
        <v>7</v>
      </c>
      <c r="U2889" t="str">
        <f>IF(Ecommerce_Sales[[#This Row],[Delivery_Time_Days]]&gt;7,"Delay",IF(Ecommerce_Sales[[#This Row],[Delivery_Time_Days]] = 0,"No delivery",IF(Ecommerce_Sales[[#This Row],[Delivery_Time_Days]]&lt;=7,"On-time")))</f>
        <v>On-time</v>
      </c>
      <c r="V2889" s="7">
        <f>Ecommerce_Sales[[#This Row],[Profit]]/Ecommerce_Sales[[#This Row],[Total_Price]]</f>
        <v>0.40014214641080315</v>
      </c>
      <c r="W2889" s="3">
        <v>563</v>
      </c>
      <c r="X2889" s="3"/>
    </row>
    <row r="2890" spans="1:24" x14ac:dyDescent="0.25">
      <c r="A2890" s="1" t="s">
        <v>8300</v>
      </c>
      <c r="B2890" s="1" t="s">
        <v>828</v>
      </c>
      <c r="C2890" s="1" t="s">
        <v>829</v>
      </c>
      <c r="D2890" s="1" t="s">
        <v>5427</v>
      </c>
      <c r="E2890" s="1" t="s">
        <v>1996</v>
      </c>
      <c r="F2890" s="2">
        <v>45348</v>
      </c>
      <c r="G2890" s="2">
        <v>45226</v>
      </c>
      <c r="H2890" s="2" t="str">
        <f>TEXT(Ecommerce_Sales[[#This Row],[Order_Date]],"mmmm")</f>
        <v>October</v>
      </c>
      <c r="I2890" s="2" t="str">
        <f>TEXT(Ecommerce_Sales[[#This Row],[Order_Date]],"yyyy")</f>
        <v>2023</v>
      </c>
      <c r="J2890" s="2" t="str">
        <f>TEXT(Ecommerce_Sales[[#This Row],[Order_Date]],"mmmm")</f>
        <v>October</v>
      </c>
      <c r="K2890" s="1" t="s">
        <v>1947</v>
      </c>
      <c r="L2890" s="1" t="s">
        <v>5762</v>
      </c>
      <c r="M2890" s="1" t="s">
        <v>2079</v>
      </c>
      <c r="N2890" s="1" t="s">
        <v>1973</v>
      </c>
      <c r="O2890" s="3">
        <v>265</v>
      </c>
      <c r="P2890">
        <v>2</v>
      </c>
      <c r="Q2890" s="3">
        <v>531</v>
      </c>
      <c r="R2890" s="1" t="s">
        <v>1951</v>
      </c>
      <c r="S2890" s="3">
        <v>45</v>
      </c>
      <c r="T2890">
        <v>10</v>
      </c>
      <c r="U2890" t="str">
        <f>IF(Ecommerce_Sales[[#This Row],[Delivery_Time_Days]]&gt;7,"Delay",IF(Ecommerce_Sales[[#This Row],[Delivery_Time_Days]] = 0,"No delivery",IF(Ecommerce_Sales[[#This Row],[Delivery_Time_Days]]&lt;=7,"On-time")))</f>
        <v>Delay</v>
      </c>
      <c r="V2890" s="7">
        <f>Ecommerce_Sales[[#This Row],[Profit]]/Ecommerce_Sales[[#This Row],[Total_Price]]</f>
        <v>0.29943502824858759</v>
      </c>
      <c r="W2890" s="3">
        <v>159</v>
      </c>
      <c r="X2890" s="3"/>
    </row>
    <row r="2891" spans="1:24" x14ac:dyDescent="0.25">
      <c r="A2891" s="1" t="s">
        <v>8301</v>
      </c>
      <c r="B2891" s="1" t="s">
        <v>190</v>
      </c>
      <c r="C2891" s="1" t="s">
        <v>191</v>
      </c>
      <c r="D2891" s="1" t="s">
        <v>6828</v>
      </c>
      <c r="E2891" s="1" t="s">
        <v>1946</v>
      </c>
      <c r="F2891" s="2">
        <v>45367</v>
      </c>
      <c r="G2891" s="2">
        <v>45416</v>
      </c>
      <c r="H2891" s="2" t="str">
        <f>TEXT(Ecommerce_Sales[[#This Row],[Order_Date]],"mmmm")</f>
        <v>May</v>
      </c>
      <c r="I2891" s="2" t="str">
        <f>TEXT(Ecommerce_Sales[[#This Row],[Order_Date]],"yyyy")</f>
        <v>2024</v>
      </c>
      <c r="J2891" s="2" t="str">
        <f>TEXT(Ecommerce_Sales[[#This Row],[Order_Date]],"mmmm")</f>
        <v>May</v>
      </c>
      <c r="K2891" s="1" t="s">
        <v>1947</v>
      </c>
      <c r="L2891" s="1" t="s">
        <v>8302</v>
      </c>
      <c r="M2891" s="1" t="s">
        <v>2065</v>
      </c>
      <c r="N2891" s="1" t="s">
        <v>1978</v>
      </c>
      <c r="O2891" s="3">
        <v>595</v>
      </c>
      <c r="P2891">
        <v>4</v>
      </c>
      <c r="Q2891" s="3">
        <v>2380</v>
      </c>
      <c r="R2891" s="1" t="s">
        <v>1951</v>
      </c>
      <c r="S2891" s="3">
        <v>291</v>
      </c>
      <c r="T2891">
        <v>3</v>
      </c>
      <c r="U2891" t="str">
        <f>IF(Ecommerce_Sales[[#This Row],[Delivery_Time_Days]]&gt;7,"Delay",IF(Ecommerce_Sales[[#This Row],[Delivery_Time_Days]] = 0,"No delivery",IF(Ecommerce_Sales[[#This Row],[Delivery_Time_Days]]&lt;=7,"On-time")))</f>
        <v>On-time</v>
      </c>
      <c r="V2891" s="7">
        <f>Ecommerce_Sales[[#This Row],[Profit]]/Ecommerce_Sales[[#This Row],[Total_Price]]</f>
        <v>0.35</v>
      </c>
      <c r="W2891" s="3">
        <v>833</v>
      </c>
      <c r="X2891" s="3"/>
    </row>
    <row r="2892" spans="1:24" x14ac:dyDescent="0.25">
      <c r="A2892" s="1" t="s">
        <v>8303</v>
      </c>
      <c r="B2892" s="1" t="s">
        <v>986</v>
      </c>
      <c r="C2892" s="1" t="s">
        <v>987</v>
      </c>
      <c r="D2892" s="1" t="s">
        <v>3704</v>
      </c>
      <c r="E2892" s="1" t="s">
        <v>1966</v>
      </c>
      <c r="F2892" s="2">
        <v>45156</v>
      </c>
      <c r="G2892" s="2">
        <v>45127</v>
      </c>
      <c r="H2892" s="2" t="str">
        <f>TEXT(Ecommerce_Sales[[#This Row],[Order_Date]],"mmmm")</f>
        <v>July</v>
      </c>
      <c r="I2892" s="2" t="str">
        <f>TEXT(Ecommerce_Sales[[#This Row],[Order_Date]],"yyyy")</f>
        <v>2023</v>
      </c>
      <c r="J2892" s="2" t="str">
        <f>TEXT(Ecommerce_Sales[[#This Row],[Order_Date]],"mmmm")</f>
        <v>July</v>
      </c>
      <c r="K2892" s="1" t="s">
        <v>1947</v>
      </c>
      <c r="L2892" s="1" t="s">
        <v>8304</v>
      </c>
      <c r="M2892" s="1" t="s">
        <v>2058</v>
      </c>
      <c r="N2892" s="1" t="s">
        <v>1950</v>
      </c>
      <c r="O2892" s="3">
        <v>1011</v>
      </c>
      <c r="P2892">
        <v>5</v>
      </c>
      <c r="Q2892" s="3">
        <v>5053</v>
      </c>
      <c r="R2892" s="1" t="s">
        <v>2008</v>
      </c>
      <c r="S2892" s="3">
        <v>639</v>
      </c>
      <c r="T2892">
        <v>9</v>
      </c>
      <c r="U2892" t="str">
        <f>IF(Ecommerce_Sales[[#This Row],[Delivery_Time_Days]]&gt;7,"Delay",IF(Ecommerce_Sales[[#This Row],[Delivery_Time_Days]] = 0,"No delivery",IF(Ecommerce_Sales[[#This Row],[Delivery_Time_Days]]&lt;=7,"On-time")))</f>
        <v>Delay</v>
      </c>
      <c r="V2892" s="7">
        <f>Ecommerce_Sales[[#This Row],[Profit]]/Ecommerce_Sales[[#This Row],[Total_Price]]</f>
        <v>0.39996041955274092</v>
      </c>
      <c r="W2892" s="3">
        <v>2021</v>
      </c>
      <c r="X2892" s="3"/>
    </row>
    <row r="2893" spans="1:24" x14ac:dyDescent="0.25">
      <c r="A2893" s="1" t="s">
        <v>8305</v>
      </c>
      <c r="B2893" s="1" t="s">
        <v>196</v>
      </c>
      <c r="C2893" s="1" t="s">
        <v>827</v>
      </c>
      <c r="D2893" s="1" t="s">
        <v>3651</v>
      </c>
      <c r="E2893" s="1" t="s">
        <v>1996</v>
      </c>
      <c r="F2893" s="2">
        <v>45571</v>
      </c>
      <c r="G2893" s="2">
        <v>45552</v>
      </c>
      <c r="H2893" s="2" t="str">
        <f>TEXT(Ecommerce_Sales[[#This Row],[Order_Date]],"mmmm")</f>
        <v>September</v>
      </c>
      <c r="I2893" s="2" t="str">
        <f>TEXT(Ecommerce_Sales[[#This Row],[Order_Date]],"yyyy")</f>
        <v>2024</v>
      </c>
      <c r="J2893" s="2" t="str">
        <f>TEXT(Ecommerce_Sales[[#This Row],[Order_Date]],"mmmm")</f>
        <v>September</v>
      </c>
      <c r="K2893" s="1" t="s">
        <v>1947</v>
      </c>
      <c r="L2893" s="1" t="s">
        <v>8306</v>
      </c>
      <c r="M2893" s="1" t="s">
        <v>1988</v>
      </c>
      <c r="N2893" s="1" t="s">
        <v>1989</v>
      </c>
      <c r="O2893" s="3">
        <v>191</v>
      </c>
      <c r="P2893">
        <v>5</v>
      </c>
      <c r="Q2893" s="3">
        <v>955</v>
      </c>
      <c r="R2893" s="1" t="s">
        <v>1958</v>
      </c>
      <c r="S2893" s="3">
        <v>122</v>
      </c>
      <c r="T2893">
        <v>8</v>
      </c>
      <c r="U2893" t="str">
        <f>IF(Ecommerce_Sales[[#This Row],[Delivery_Time_Days]]&gt;7,"Delay",IF(Ecommerce_Sales[[#This Row],[Delivery_Time_Days]] = 0,"No delivery",IF(Ecommerce_Sales[[#This Row],[Delivery_Time_Days]]&lt;=7,"On-time")))</f>
        <v>Delay</v>
      </c>
      <c r="V2893" s="7">
        <f>Ecommerce_Sales[[#This Row],[Profit]]/Ecommerce_Sales[[#This Row],[Total_Price]]</f>
        <v>0.25026178010471206</v>
      </c>
      <c r="W2893" s="3">
        <v>239</v>
      </c>
      <c r="X2893" s="3"/>
    </row>
    <row r="2894" spans="1:24" x14ac:dyDescent="0.25">
      <c r="A2894" s="1" t="s">
        <v>8307</v>
      </c>
      <c r="B2894" s="1" t="s">
        <v>620</v>
      </c>
      <c r="C2894" s="1" t="s">
        <v>621</v>
      </c>
      <c r="D2894" s="1" t="s">
        <v>8308</v>
      </c>
      <c r="E2894" s="1" t="s">
        <v>1946</v>
      </c>
      <c r="F2894" s="2">
        <v>45435</v>
      </c>
      <c r="G2894" s="2">
        <v>45608</v>
      </c>
      <c r="H2894" s="2" t="str">
        <f>TEXT(Ecommerce_Sales[[#This Row],[Order_Date]],"mmmm")</f>
        <v>November</v>
      </c>
      <c r="I2894" s="2" t="str">
        <f>TEXT(Ecommerce_Sales[[#This Row],[Order_Date]],"yyyy")</f>
        <v>2024</v>
      </c>
      <c r="J2894" s="2" t="str">
        <f>TEXT(Ecommerce_Sales[[#This Row],[Order_Date]],"mmmm")</f>
        <v>November</v>
      </c>
      <c r="K2894" s="1" t="s">
        <v>1947</v>
      </c>
      <c r="L2894" s="1" t="s">
        <v>8309</v>
      </c>
      <c r="M2894" s="1" t="s">
        <v>2247</v>
      </c>
      <c r="N2894" s="1" t="s">
        <v>1957</v>
      </c>
      <c r="O2894" s="3">
        <v>1129</v>
      </c>
      <c r="P2894">
        <v>7</v>
      </c>
      <c r="Q2894" s="3">
        <v>7902</v>
      </c>
      <c r="R2894" s="1" t="s">
        <v>1958</v>
      </c>
      <c r="S2894" s="3">
        <v>1086</v>
      </c>
      <c r="T2894">
        <v>5</v>
      </c>
      <c r="U2894" t="str">
        <f>IF(Ecommerce_Sales[[#This Row],[Delivery_Time_Days]]&gt;7,"Delay",IF(Ecommerce_Sales[[#This Row],[Delivery_Time_Days]] = 0,"No delivery",IF(Ecommerce_Sales[[#This Row],[Delivery_Time_Days]]&lt;=7,"On-time")))</f>
        <v>On-time</v>
      </c>
      <c r="V2894" s="7">
        <f>Ecommerce_Sales[[#This Row],[Profit]]/Ecommerce_Sales[[#This Row],[Total_Price]]</f>
        <v>0.14996203492786636</v>
      </c>
      <c r="W2894" s="3">
        <v>1185</v>
      </c>
      <c r="X2894" s="3"/>
    </row>
    <row r="2895" spans="1:24" x14ac:dyDescent="0.25">
      <c r="A2895" s="1" t="s">
        <v>8310</v>
      </c>
      <c r="B2895" s="1" t="s">
        <v>436</v>
      </c>
      <c r="C2895" s="1" t="s">
        <v>437</v>
      </c>
      <c r="D2895" s="1" t="s">
        <v>3501</v>
      </c>
      <c r="E2895" s="1" t="s">
        <v>1981</v>
      </c>
      <c r="F2895" s="2">
        <v>44987</v>
      </c>
      <c r="G2895" s="2">
        <v>45359</v>
      </c>
      <c r="H2895" s="2" t="str">
        <f>TEXT(Ecommerce_Sales[[#This Row],[Order_Date]],"mmmm")</f>
        <v>March</v>
      </c>
      <c r="I2895" s="2" t="str">
        <f>TEXT(Ecommerce_Sales[[#This Row],[Order_Date]],"yyyy")</f>
        <v>2024</v>
      </c>
      <c r="J2895" s="2" t="str">
        <f>TEXT(Ecommerce_Sales[[#This Row],[Order_Date]],"mmmm")</f>
        <v>March</v>
      </c>
      <c r="K2895" s="1" t="s">
        <v>1947</v>
      </c>
      <c r="L2895" s="1" t="s">
        <v>8311</v>
      </c>
      <c r="M2895" s="1" t="s">
        <v>1968</v>
      </c>
      <c r="N2895" s="1" t="s">
        <v>1957</v>
      </c>
      <c r="O2895" s="3">
        <v>603</v>
      </c>
      <c r="P2895">
        <v>3</v>
      </c>
      <c r="Q2895" s="3">
        <v>1809</v>
      </c>
      <c r="R2895" s="1" t="s">
        <v>1958</v>
      </c>
      <c r="S2895" s="3">
        <v>113</v>
      </c>
      <c r="T2895">
        <v>4</v>
      </c>
      <c r="U2895" t="str">
        <f>IF(Ecommerce_Sales[[#This Row],[Delivery_Time_Days]]&gt;7,"Delay",IF(Ecommerce_Sales[[#This Row],[Delivery_Time_Days]] = 0,"No delivery",IF(Ecommerce_Sales[[#This Row],[Delivery_Time_Days]]&lt;=7,"On-time")))</f>
        <v>On-time</v>
      </c>
      <c r="V2895" s="7">
        <f>Ecommerce_Sales[[#This Row],[Profit]]/Ecommerce_Sales[[#This Row],[Total_Price]]</f>
        <v>0.14980652294085131</v>
      </c>
      <c r="W2895" s="3">
        <v>271</v>
      </c>
      <c r="X2895" s="3"/>
    </row>
    <row r="2896" spans="1:24" x14ac:dyDescent="0.25">
      <c r="A2896" s="1" t="s">
        <v>8312</v>
      </c>
      <c r="B2896" s="1" t="s">
        <v>525</v>
      </c>
      <c r="C2896" s="1" t="s">
        <v>1270</v>
      </c>
      <c r="D2896" s="1" t="s">
        <v>2602</v>
      </c>
      <c r="E2896" s="1" t="s">
        <v>1981</v>
      </c>
      <c r="F2896" s="2">
        <v>45434</v>
      </c>
      <c r="G2896" s="2">
        <v>45460</v>
      </c>
      <c r="H2896" s="2" t="str">
        <f>TEXT(Ecommerce_Sales[[#This Row],[Order_Date]],"mmmm")</f>
        <v>June</v>
      </c>
      <c r="I2896" s="2" t="str">
        <f>TEXT(Ecommerce_Sales[[#This Row],[Order_Date]],"yyyy")</f>
        <v>2024</v>
      </c>
      <c r="J2896" s="2" t="str">
        <f>TEXT(Ecommerce_Sales[[#This Row],[Order_Date]],"mmmm")</f>
        <v>June</v>
      </c>
      <c r="K2896" s="1" t="s">
        <v>1992</v>
      </c>
      <c r="L2896" s="1" t="s">
        <v>6624</v>
      </c>
      <c r="M2896" s="1" t="s">
        <v>2072</v>
      </c>
      <c r="N2896" s="1" t="s">
        <v>1950</v>
      </c>
      <c r="O2896" s="3">
        <v>24</v>
      </c>
      <c r="P2896">
        <v>1</v>
      </c>
      <c r="Q2896" s="3">
        <v>24</v>
      </c>
      <c r="R2896" s="1" t="s">
        <v>1951</v>
      </c>
      <c r="S2896" s="3">
        <v>2</v>
      </c>
      <c r="U2896" t="str">
        <f>IF(Ecommerce_Sales[[#This Row],[Delivery_Time_Days]]&gt;7,"Delay",IF(Ecommerce_Sales[[#This Row],[Delivery_Time_Days]] = 0,"No delivery",IF(Ecommerce_Sales[[#This Row],[Delivery_Time_Days]]&lt;=7,"On-time")))</f>
        <v>No delivery</v>
      </c>
      <c r="V2896" s="7">
        <f>Ecommerce_Sales[[#This Row],[Profit]]/Ecommerce_Sales[[#This Row],[Total_Price]]</f>
        <v>0.41666666666666669</v>
      </c>
      <c r="W2896" s="3">
        <v>10</v>
      </c>
      <c r="X2896" s="3"/>
    </row>
    <row r="2897" spans="1:24" x14ac:dyDescent="0.25">
      <c r="A2897" s="1" t="s">
        <v>8313</v>
      </c>
      <c r="B2897" s="1" t="s">
        <v>772</v>
      </c>
      <c r="C2897" s="1" t="s">
        <v>773</v>
      </c>
      <c r="D2897" s="1" t="s">
        <v>3150</v>
      </c>
      <c r="E2897" s="1" t="s">
        <v>1961</v>
      </c>
      <c r="F2897" s="2">
        <v>44966</v>
      </c>
      <c r="G2897" s="2">
        <v>45010</v>
      </c>
      <c r="H2897" s="2" t="str">
        <f>TEXT(Ecommerce_Sales[[#This Row],[Order_Date]],"mmmm")</f>
        <v>March</v>
      </c>
      <c r="I2897" s="2" t="str">
        <f>TEXT(Ecommerce_Sales[[#This Row],[Order_Date]],"yyyy")</f>
        <v>2023</v>
      </c>
      <c r="J2897" s="2" t="str">
        <f>TEXT(Ecommerce_Sales[[#This Row],[Order_Date]],"mmmm")</f>
        <v>March</v>
      </c>
      <c r="K2897" s="1" t="s">
        <v>1947</v>
      </c>
      <c r="L2897" s="1" t="s">
        <v>8314</v>
      </c>
      <c r="M2897" s="1" t="s">
        <v>2043</v>
      </c>
      <c r="N2897" s="1" t="s">
        <v>1989</v>
      </c>
      <c r="O2897" s="3">
        <v>684</v>
      </c>
      <c r="P2897">
        <v>5</v>
      </c>
      <c r="Q2897" s="3">
        <v>3421</v>
      </c>
      <c r="R2897" s="1" t="s">
        <v>1951</v>
      </c>
      <c r="S2897" s="3">
        <v>428</v>
      </c>
      <c r="T2897">
        <v>5</v>
      </c>
      <c r="U2897" t="str">
        <f>IF(Ecommerce_Sales[[#This Row],[Delivery_Time_Days]]&gt;7,"Delay",IF(Ecommerce_Sales[[#This Row],[Delivery_Time_Days]] = 0,"No delivery",IF(Ecommerce_Sales[[#This Row],[Delivery_Time_Days]]&lt;=7,"On-time")))</f>
        <v>On-time</v>
      </c>
      <c r="V2897" s="7">
        <f>Ecommerce_Sales[[#This Row],[Profit]]/Ecommerce_Sales[[#This Row],[Total_Price]]</f>
        <v>0.24992692195264543</v>
      </c>
      <c r="W2897" s="3">
        <v>855</v>
      </c>
      <c r="X2897" s="3"/>
    </row>
    <row r="2898" spans="1:24" x14ac:dyDescent="0.25">
      <c r="A2898" s="1" t="s">
        <v>8315</v>
      </c>
      <c r="B2898" s="1" t="s">
        <v>0</v>
      </c>
      <c r="C2898" s="1" t="s">
        <v>1</v>
      </c>
      <c r="D2898" s="1" t="s">
        <v>2267</v>
      </c>
      <c r="E2898" s="1" t="s">
        <v>1961</v>
      </c>
      <c r="F2898" s="2">
        <v>45263</v>
      </c>
      <c r="G2898" s="2">
        <v>44960</v>
      </c>
      <c r="H2898" s="2" t="str">
        <f>TEXT(Ecommerce_Sales[[#This Row],[Order_Date]],"mmmm")</f>
        <v>February</v>
      </c>
      <c r="I2898" s="2" t="str">
        <f>TEXT(Ecommerce_Sales[[#This Row],[Order_Date]],"yyyy")</f>
        <v>2023</v>
      </c>
      <c r="J2898" s="2" t="str">
        <f>TEXT(Ecommerce_Sales[[#This Row],[Order_Date]],"mmmm")</f>
        <v>February</v>
      </c>
      <c r="K2898" s="1" t="s">
        <v>1986</v>
      </c>
      <c r="L2898" s="1" t="s">
        <v>8316</v>
      </c>
      <c r="M2898" s="1" t="s">
        <v>1983</v>
      </c>
      <c r="N2898" s="1" t="s">
        <v>1950</v>
      </c>
      <c r="O2898" s="3">
        <v>20</v>
      </c>
      <c r="P2898">
        <v>1</v>
      </c>
      <c r="Q2898" s="3">
        <v>20</v>
      </c>
      <c r="R2898" s="1" t="s">
        <v>1951</v>
      </c>
      <c r="S2898" s="3">
        <v>2</v>
      </c>
      <c r="U2898" t="str">
        <f>IF(Ecommerce_Sales[[#This Row],[Delivery_Time_Days]]&gt;7,"Delay",IF(Ecommerce_Sales[[#This Row],[Delivery_Time_Days]] = 0,"No delivery",IF(Ecommerce_Sales[[#This Row],[Delivery_Time_Days]]&lt;=7,"On-time")))</f>
        <v>No delivery</v>
      </c>
      <c r="V2898" s="7">
        <f>Ecommerce_Sales[[#This Row],[Profit]]/Ecommerce_Sales[[#This Row],[Total_Price]]</f>
        <v>0.4</v>
      </c>
      <c r="W2898" s="3">
        <v>8</v>
      </c>
      <c r="X2898" s="3"/>
    </row>
    <row r="2899" spans="1:24" x14ac:dyDescent="0.25">
      <c r="A2899" s="1" t="s">
        <v>8317</v>
      </c>
      <c r="B2899" s="1" t="s">
        <v>1685</v>
      </c>
      <c r="C2899" s="1" t="s">
        <v>1686</v>
      </c>
      <c r="D2899" s="1" t="s">
        <v>6834</v>
      </c>
      <c r="E2899" s="1" t="s">
        <v>2005</v>
      </c>
      <c r="F2899" s="2">
        <v>45397</v>
      </c>
      <c r="G2899" s="2">
        <v>45011</v>
      </c>
      <c r="H2899" s="2" t="str">
        <f>TEXT(Ecommerce_Sales[[#This Row],[Order_Date]],"mmmm")</f>
        <v>March</v>
      </c>
      <c r="I2899" s="2" t="str">
        <f>TEXT(Ecommerce_Sales[[#This Row],[Order_Date]],"yyyy")</f>
        <v>2023</v>
      </c>
      <c r="J2899" s="2" t="str">
        <f>TEXT(Ecommerce_Sales[[#This Row],[Order_Date]],"mmmm")</f>
        <v>March</v>
      </c>
      <c r="K2899" s="1" t="s">
        <v>1947</v>
      </c>
      <c r="L2899" s="1" t="s">
        <v>8318</v>
      </c>
      <c r="M2899" s="1" t="s">
        <v>2054</v>
      </c>
      <c r="N2899" s="1" t="s">
        <v>1957</v>
      </c>
      <c r="O2899" s="3">
        <v>596</v>
      </c>
      <c r="P2899">
        <v>4</v>
      </c>
      <c r="Q2899" s="3">
        <v>2385</v>
      </c>
      <c r="R2899" s="1" t="s">
        <v>1958</v>
      </c>
      <c r="S2899" s="3">
        <v>135</v>
      </c>
      <c r="T2899">
        <v>7</v>
      </c>
      <c r="U2899" t="str">
        <f>IF(Ecommerce_Sales[[#This Row],[Delivery_Time_Days]]&gt;7,"Delay",IF(Ecommerce_Sales[[#This Row],[Delivery_Time_Days]] = 0,"No delivery",IF(Ecommerce_Sales[[#This Row],[Delivery_Time_Days]]&lt;=7,"On-time")))</f>
        <v>On-time</v>
      </c>
      <c r="V2899" s="7">
        <f>Ecommerce_Sales[[#This Row],[Profit]]/Ecommerce_Sales[[#This Row],[Total_Price]]</f>
        <v>0.15010482180293502</v>
      </c>
      <c r="W2899" s="3">
        <v>358</v>
      </c>
      <c r="X2899" s="3"/>
    </row>
    <row r="2900" spans="1:24" x14ac:dyDescent="0.25">
      <c r="A2900" s="1" t="s">
        <v>8319</v>
      </c>
      <c r="B2900" s="1" t="s">
        <v>1102</v>
      </c>
      <c r="C2900" s="1" t="s">
        <v>1103</v>
      </c>
      <c r="D2900" s="1" t="s">
        <v>8086</v>
      </c>
      <c r="E2900" s="1" t="s">
        <v>1954</v>
      </c>
      <c r="F2900" s="2">
        <v>45513</v>
      </c>
      <c r="G2900" s="2">
        <v>45482</v>
      </c>
      <c r="H2900" s="2" t="str">
        <f>TEXT(Ecommerce_Sales[[#This Row],[Order_Date]],"mmmm")</f>
        <v>July</v>
      </c>
      <c r="I2900" s="2" t="str">
        <f>TEXT(Ecommerce_Sales[[#This Row],[Order_Date]],"yyyy")</f>
        <v>2024</v>
      </c>
      <c r="J2900" s="2" t="str">
        <f>TEXT(Ecommerce_Sales[[#This Row],[Order_Date]],"mmmm")</f>
        <v>July</v>
      </c>
      <c r="K2900" s="1" t="s">
        <v>1947</v>
      </c>
      <c r="L2900" s="1" t="s">
        <v>8320</v>
      </c>
      <c r="M2900" s="1" t="s">
        <v>2065</v>
      </c>
      <c r="N2900" s="1" t="s">
        <v>1978</v>
      </c>
      <c r="O2900" s="3">
        <v>1038</v>
      </c>
      <c r="P2900">
        <v>6</v>
      </c>
      <c r="Q2900" s="3">
        <v>6229</v>
      </c>
      <c r="R2900" s="1" t="s">
        <v>1958</v>
      </c>
      <c r="S2900" s="3">
        <v>516</v>
      </c>
      <c r="T2900">
        <v>9</v>
      </c>
      <c r="U2900" t="str">
        <f>IF(Ecommerce_Sales[[#This Row],[Delivery_Time_Days]]&gt;7,"Delay",IF(Ecommerce_Sales[[#This Row],[Delivery_Time_Days]] = 0,"No delivery",IF(Ecommerce_Sales[[#This Row],[Delivery_Time_Days]]&lt;=7,"On-time")))</f>
        <v>Delay</v>
      </c>
      <c r="V2900" s="7">
        <f>Ecommerce_Sales[[#This Row],[Profit]]/Ecommerce_Sales[[#This Row],[Total_Price]]</f>
        <v>0.34997591908813613</v>
      </c>
      <c r="W2900" s="3">
        <v>2180</v>
      </c>
      <c r="X2900" s="3"/>
    </row>
    <row r="2901" spans="1:24" x14ac:dyDescent="0.25">
      <c r="A2901" s="1" t="s">
        <v>8321</v>
      </c>
      <c r="B2901" s="1" t="s">
        <v>1776</v>
      </c>
      <c r="C2901" s="1" t="s">
        <v>1777</v>
      </c>
      <c r="D2901" s="1" t="s">
        <v>5951</v>
      </c>
      <c r="E2901" s="1" t="s">
        <v>1966</v>
      </c>
      <c r="F2901" s="2">
        <v>45380</v>
      </c>
      <c r="G2901" s="2">
        <v>45204</v>
      </c>
      <c r="H2901" s="2" t="str">
        <f>TEXT(Ecommerce_Sales[[#This Row],[Order_Date]],"mmmm")</f>
        <v>October</v>
      </c>
      <c r="I2901" s="2" t="str">
        <f>TEXT(Ecommerce_Sales[[#This Row],[Order_Date]],"yyyy")</f>
        <v>2023</v>
      </c>
      <c r="J2901" s="2" t="str">
        <f>TEXT(Ecommerce_Sales[[#This Row],[Order_Date]],"mmmm")</f>
        <v>October</v>
      </c>
      <c r="K2901" s="1" t="s">
        <v>1947</v>
      </c>
      <c r="L2901" s="1" t="s">
        <v>8322</v>
      </c>
      <c r="M2901" s="1" t="s">
        <v>1963</v>
      </c>
      <c r="N2901" s="1" t="s">
        <v>1957</v>
      </c>
      <c r="O2901" s="3">
        <v>825</v>
      </c>
      <c r="P2901">
        <v>2</v>
      </c>
      <c r="Q2901" s="3">
        <v>1649</v>
      </c>
      <c r="R2901" s="1" t="s">
        <v>1958</v>
      </c>
      <c r="S2901" s="3">
        <v>125</v>
      </c>
      <c r="T2901">
        <v>7</v>
      </c>
      <c r="U2901" t="str">
        <f>IF(Ecommerce_Sales[[#This Row],[Delivery_Time_Days]]&gt;7,"Delay",IF(Ecommerce_Sales[[#This Row],[Delivery_Time_Days]] = 0,"No delivery",IF(Ecommerce_Sales[[#This Row],[Delivery_Time_Days]]&lt;=7,"On-time")))</f>
        <v>On-time</v>
      </c>
      <c r="V2901" s="7">
        <f>Ecommerce_Sales[[#This Row],[Profit]]/Ecommerce_Sales[[#This Row],[Total_Price]]</f>
        <v>0.14978775015160703</v>
      </c>
      <c r="W2901" s="3">
        <v>247</v>
      </c>
      <c r="X2901" s="3"/>
    </row>
    <row r="2902" spans="1:24" x14ac:dyDescent="0.25">
      <c r="A2902" s="1" t="s">
        <v>8323</v>
      </c>
      <c r="B2902" s="1" t="s">
        <v>551</v>
      </c>
      <c r="C2902" s="1" t="s">
        <v>552</v>
      </c>
      <c r="D2902" s="1" t="s">
        <v>3483</v>
      </c>
      <c r="E2902" s="1" t="s">
        <v>2005</v>
      </c>
      <c r="F2902" s="2">
        <v>45457</v>
      </c>
      <c r="G2902" s="2">
        <v>45625</v>
      </c>
      <c r="H2902" s="2" t="str">
        <f>TEXT(Ecommerce_Sales[[#This Row],[Order_Date]],"mmmm")</f>
        <v>November</v>
      </c>
      <c r="I2902" s="2" t="str">
        <f>TEXT(Ecommerce_Sales[[#This Row],[Order_Date]],"yyyy")</f>
        <v>2024</v>
      </c>
      <c r="J2902" s="2" t="str">
        <f>TEXT(Ecommerce_Sales[[#This Row],[Order_Date]],"mmmm")</f>
        <v>November</v>
      </c>
      <c r="K2902" s="1" t="s">
        <v>1947</v>
      </c>
      <c r="L2902" s="1" t="s">
        <v>7753</v>
      </c>
      <c r="M2902" s="1" t="s">
        <v>2104</v>
      </c>
      <c r="N2902" s="1" t="s">
        <v>1978</v>
      </c>
      <c r="O2902" s="3">
        <v>318</v>
      </c>
      <c r="P2902">
        <v>7</v>
      </c>
      <c r="Q2902" s="3">
        <v>2227</v>
      </c>
      <c r="R2902" s="1" t="s">
        <v>1951</v>
      </c>
      <c r="S2902" s="3">
        <v>136</v>
      </c>
      <c r="T2902">
        <v>3</v>
      </c>
      <c r="U2902" t="str">
        <f>IF(Ecommerce_Sales[[#This Row],[Delivery_Time_Days]]&gt;7,"Delay",IF(Ecommerce_Sales[[#This Row],[Delivery_Time_Days]] = 0,"No delivery",IF(Ecommerce_Sales[[#This Row],[Delivery_Time_Days]]&lt;=7,"On-time")))</f>
        <v>On-time</v>
      </c>
      <c r="V2902" s="7">
        <f>Ecommerce_Sales[[#This Row],[Profit]]/Ecommerce_Sales[[#This Row],[Total_Price]]</f>
        <v>0.35024696901661428</v>
      </c>
      <c r="W2902" s="3">
        <v>780</v>
      </c>
      <c r="X2902" s="3"/>
    </row>
    <row r="2903" spans="1:24" x14ac:dyDescent="0.25">
      <c r="A2903" s="1" t="s">
        <v>8324</v>
      </c>
      <c r="B2903" s="1" t="s">
        <v>1765</v>
      </c>
      <c r="C2903" s="1" t="s">
        <v>1766</v>
      </c>
      <c r="D2903" s="1" t="s">
        <v>7735</v>
      </c>
      <c r="E2903" s="1" t="s">
        <v>1954</v>
      </c>
      <c r="F2903" s="2">
        <v>45022</v>
      </c>
      <c r="G2903" s="2">
        <v>45101</v>
      </c>
      <c r="H2903" s="2" t="str">
        <f>TEXT(Ecommerce_Sales[[#This Row],[Order_Date]],"mmmm")</f>
        <v>June</v>
      </c>
      <c r="I2903" s="2" t="str">
        <f>TEXT(Ecommerce_Sales[[#This Row],[Order_Date]],"yyyy")</f>
        <v>2023</v>
      </c>
      <c r="J2903" s="2" t="str">
        <f>TEXT(Ecommerce_Sales[[#This Row],[Order_Date]],"mmmm")</f>
        <v>June</v>
      </c>
      <c r="K2903" s="1" t="s">
        <v>1947</v>
      </c>
      <c r="L2903" s="1" t="s">
        <v>8325</v>
      </c>
      <c r="M2903" s="1" t="s">
        <v>2002</v>
      </c>
      <c r="N2903" s="1" t="s">
        <v>1989</v>
      </c>
      <c r="O2903" s="3">
        <v>470</v>
      </c>
      <c r="P2903">
        <v>6</v>
      </c>
      <c r="Q2903" s="3">
        <v>2822</v>
      </c>
      <c r="R2903" s="1" t="s">
        <v>2008</v>
      </c>
      <c r="S2903" s="3">
        <v>233</v>
      </c>
      <c r="T2903">
        <v>7</v>
      </c>
      <c r="U2903" t="str">
        <f>IF(Ecommerce_Sales[[#This Row],[Delivery_Time_Days]]&gt;7,"Delay",IF(Ecommerce_Sales[[#This Row],[Delivery_Time_Days]] = 0,"No delivery",IF(Ecommerce_Sales[[#This Row],[Delivery_Time_Days]]&lt;=7,"On-time")))</f>
        <v>On-time</v>
      </c>
      <c r="V2903" s="7">
        <f>Ecommerce_Sales[[#This Row],[Profit]]/Ecommerce_Sales[[#This Row],[Total_Price]]</f>
        <v>0.25017717930545713</v>
      </c>
      <c r="W2903" s="3">
        <v>706</v>
      </c>
      <c r="X2903" s="3"/>
    </row>
    <row r="2904" spans="1:24" x14ac:dyDescent="0.25">
      <c r="A2904" s="1" t="s">
        <v>8326</v>
      </c>
      <c r="B2904" s="1" t="s">
        <v>1512</v>
      </c>
      <c r="C2904" s="1" t="s">
        <v>1513</v>
      </c>
      <c r="D2904" s="1" t="s">
        <v>8115</v>
      </c>
      <c r="E2904" s="1" t="s">
        <v>1966</v>
      </c>
      <c r="F2904" s="2">
        <v>45333</v>
      </c>
      <c r="G2904" s="2">
        <v>45125</v>
      </c>
      <c r="H2904" s="2" t="str">
        <f>TEXT(Ecommerce_Sales[[#This Row],[Order_Date]],"mmmm")</f>
        <v>July</v>
      </c>
      <c r="I2904" s="2" t="str">
        <f>TEXT(Ecommerce_Sales[[#This Row],[Order_Date]],"yyyy")</f>
        <v>2023</v>
      </c>
      <c r="J2904" s="2" t="str">
        <f>TEXT(Ecommerce_Sales[[#This Row],[Order_Date]],"mmmm")</f>
        <v>July</v>
      </c>
      <c r="K2904" s="1" t="s">
        <v>1992</v>
      </c>
      <c r="L2904" s="1" t="s">
        <v>6247</v>
      </c>
      <c r="M2904" s="1" t="s">
        <v>1998</v>
      </c>
      <c r="N2904" s="1" t="s">
        <v>1973</v>
      </c>
      <c r="O2904" s="3">
        <v>252</v>
      </c>
      <c r="P2904">
        <v>3</v>
      </c>
      <c r="Q2904" s="3">
        <v>757</v>
      </c>
      <c r="R2904" s="1" t="s">
        <v>1958</v>
      </c>
      <c r="S2904" s="3">
        <v>91</v>
      </c>
      <c r="U2904" t="str">
        <f>IF(Ecommerce_Sales[[#This Row],[Delivery_Time_Days]]&gt;7,"Delay",IF(Ecommerce_Sales[[#This Row],[Delivery_Time_Days]] = 0,"No delivery",IF(Ecommerce_Sales[[#This Row],[Delivery_Time_Days]]&lt;=7,"On-time")))</f>
        <v>No delivery</v>
      </c>
      <c r="V2904" s="7">
        <f>Ecommerce_Sales[[#This Row],[Profit]]/Ecommerce_Sales[[#This Row],[Total_Price]]</f>
        <v>0.29986789960369881</v>
      </c>
      <c r="W2904" s="3">
        <v>227</v>
      </c>
      <c r="X2904" s="3"/>
    </row>
    <row r="2905" spans="1:24" x14ac:dyDescent="0.25">
      <c r="A2905" s="1" t="s">
        <v>8327</v>
      </c>
      <c r="B2905" s="1" t="s">
        <v>1485</v>
      </c>
      <c r="C2905" s="1" t="s">
        <v>1486</v>
      </c>
      <c r="D2905" s="1" t="s">
        <v>6470</v>
      </c>
      <c r="E2905" s="1" t="s">
        <v>1946</v>
      </c>
      <c r="F2905" s="2">
        <v>45293</v>
      </c>
      <c r="G2905" s="2">
        <v>45522</v>
      </c>
      <c r="H2905" s="2" t="str">
        <f>TEXT(Ecommerce_Sales[[#This Row],[Order_Date]],"mmmm")</f>
        <v>August</v>
      </c>
      <c r="I2905" s="2" t="str">
        <f>TEXT(Ecommerce_Sales[[#This Row],[Order_Date]],"yyyy")</f>
        <v>2024</v>
      </c>
      <c r="J2905" s="2" t="str">
        <f>TEXT(Ecommerce_Sales[[#This Row],[Order_Date]],"mmmm")</f>
        <v>August</v>
      </c>
      <c r="K2905" s="1" t="s">
        <v>1947</v>
      </c>
      <c r="L2905" s="1" t="s">
        <v>8328</v>
      </c>
      <c r="M2905" s="1" t="s">
        <v>2026</v>
      </c>
      <c r="N2905" s="1" t="s">
        <v>1978</v>
      </c>
      <c r="O2905" s="3">
        <v>1104</v>
      </c>
      <c r="P2905">
        <v>5</v>
      </c>
      <c r="Q2905" s="3">
        <v>5521</v>
      </c>
      <c r="R2905" s="1" t="s">
        <v>1958</v>
      </c>
      <c r="S2905" s="3">
        <v>796</v>
      </c>
      <c r="T2905">
        <v>2</v>
      </c>
      <c r="U2905" t="str">
        <f>IF(Ecommerce_Sales[[#This Row],[Delivery_Time_Days]]&gt;7,"Delay",IF(Ecommerce_Sales[[#This Row],[Delivery_Time_Days]] = 0,"No delivery",IF(Ecommerce_Sales[[#This Row],[Delivery_Time_Days]]&lt;=7,"On-time")))</f>
        <v>On-time</v>
      </c>
      <c r="V2905" s="7">
        <f>Ecommerce_Sales[[#This Row],[Profit]]/Ecommerce_Sales[[#This Row],[Total_Price]]</f>
        <v>0.3499366056873755</v>
      </c>
      <c r="W2905" s="3">
        <v>1932</v>
      </c>
      <c r="X2905" s="3"/>
    </row>
    <row r="2906" spans="1:24" x14ac:dyDescent="0.25">
      <c r="A2906" s="1" t="s">
        <v>8329</v>
      </c>
      <c r="B2906" s="1" t="s">
        <v>1790</v>
      </c>
      <c r="C2906" s="1" t="s">
        <v>1791</v>
      </c>
      <c r="D2906" s="1" t="s">
        <v>8330</v>
      </c>
      <c r="E2906" s="1" t="s">
        <v>1996</v>
      </c>
      <c r="F2906" s="2">
        <v>45294</v>
      </c>
      <c r="G2906" s="2">
        <v>45192</v>
      </c>
      <c r="H2906" s="2" t="str">
        <f>TEXT(Ecommerce_Sales[[#This Row],[Order_Date]],"mmmm")</f>
        <v>September</v>
      </c>
      <c r="I2906" s="2" t="str">
        <f>TEXT(Ecommerce_Sales[[#This Row],[Order_Date]],"yyyy")</f>
        <v>2023</v>
      </c>
      <c r="J2906" s="2" t="str">
        <f>TEXT(Ecommerce_Sales[[#This Row],[Order_Date]],"mmmm")</f>
        <v>September</v>
      </c>
      <c r="K2906" s="1" t="s">
        <v>1947</v>
      </c>
      <c r="L2906" s="1" t="s">
        <v>8331</v>
      </c>
      <c r="M2906" s="1" t="s">
        <v>1977</v>
      </c>
      <c r="N2906" s="1" t="s">
        <v>1978</v>
      </c>
      <c r="O2906" s="3">
        <v>1045</v>
      </c>
      <c r="P2906">
        <v>4</v>
      </c>
      <c r="Q2906" s="3">
        <v>4181</v>
      </c>
      <c r="R2906" s="1" t="s">
        <v>1951</v>
      </c>
      <c r="S2906" s="3">
        <v>523</v>
      </c>
      <c r="T2906">
        <v>7</v>
      </c>
      <c r="U2906" t="str">
        <f>IF(Ecommerce_Sales[[#This Row],[Delivery_Time_Days]]&gt;7,"Delay",IF(Ecommerce_Sales[[#This Row],[Delivery_Time_Days]] = 0,"No delivery",IF(Ecommerce_Sales[[#This Row],[Delivery_Time_Days]]&lt;=7,"On-time")))</f>
        <v>On-time</v>
      </c>
      <c r="V2906" s="7">
        <f>Ecommerce_Sales[[#This Row],[Profit]]/Ecommerce_Sales[[#This Row],[Total_Price]]</f>
        <v>0.35015546519971297</v>
      </c>
      <c r="W2906" s="3">
        <v>1464</v>
      </c>
      <c r="X2906" s="3"/>
    </row>
    <row r="2907" spans="1:24" x14ac:dyDescent="0.25">
      <c r="A2907" s="1" t="s">
        <v>8332</v>
      </c>
      <c r="B2907" s="1" t="s">
        <v>1189</v>
      </c>
      <c r="C2907" s="1" t="s">
        <v>1190</v>
      </c>
      <c r="D2907" s="1" t="s">
        <v>6863</v>
      </c>
      <c r="E2907" s="1" t="s">
        <v>1966</v>
      </c>
      <c r="F2907" s="2">
        <v>45326</v>
      </c>
      <c r="G2907" s="2">
        <v>45479</v>
      </c>
      <c r="H2907" s="2" t="str">
        <f>TEXT(Ecommerce_Sales[[#This Row],[Order_Date]],"mmmm")</f>
        <v>July</v>
      </c>
      <c r="I2907" s="2" t="str">
        <f>TEXT(Ecommerce_Sales[[#This Row],[Order_Date]],"yyyy")</f>
        <v>2024</v>
      </c>
      <c r="J2907" s="2" t="str">
        <f>TEXT(Ecommerce_Sales[[#This Row],[Order_Date]],"mmmm")</f>
        <v>July</v>
      </c>
      <c r="K2907" s="1" t="s">
        <v>1947</v>
      </c>
      <c r="L2907" s="1" t="s">
        <v>7619</v>
      </c>
      <c r="M2907" s="1" t="s">
        <v>1977</v>
      </c>
      <c r="N2907" s="1" t="s">
        <v>1978</v>
      </c>
      <c r="O2907" s="3">
        <v>816</v>
      </c>
      <c r="P2907">
        <v>1</v>
      </c>
      <c r="Q2907" s="3">
        <v>816</v>
      </c>
      <c r="R2907" s="1" t="s">
        <v>1958</v>
      </c>
      <c r="S2907" s="3">
        <v>116</v>
      </c>
      <c r="T2907">
        <v>6</v>
      </c>
      <c r="U2907" t="str">
        <f>IF(Ecommerce_Sales[[#This Row],[Delivery_Time_Days]]&gt;7,"Delay",IF(Ecommerce_Sales[[#This Row],[Delivery_Time_Days]] = 0,"No delivery",IF(Ecommerce_Sales[[#This Row],[Delivery_Time_Days]]&lt;=7,"On-time")))</f>
        <v>On-time</v>
      </c>
      <c r="V2907" s="7">
        <f>Ecommerce_Sales[[#This Row],[Profit]]/Ecommerce_Sales[[#This Row],[Total_Price]]</f>
        <v>0.35049019607843135</v>
      </c>
      <c r="W2907" s="3">
        <v>286</v>
      </c>
      <c r="X2907" s="3"/>
    </row>
    <row r="2908" spans="1:24" x14ac:dyDescent="0.25">
      <c r="A2908" s="1" t="s">
        <v>8333</v>
      </c>
      <c r="B2908" s="1" t="s">
        <v>154</v>
      </c>
      <c r="C2908" s="1" t="s">
        <v>155</v>
      </c>
      <c r="D2908" s="1" t="s">
        <v>3383</v>
      </c>
      <c r="E2908" s="1" t="s">
        <v>1981</v>
      </c>
      <c r="F2908" s="2">
        <v>45093</v>
      </c>
      <c r="G2908" s="2">
        <v>45633</v>
      </c>
      <c r="H2908" s="2" t="str">
        <f>TEXT(Ecommerce_Sales[[#This Row],[Order_Date]],"mmmm")</f>
        <v>December</v>
      </c>
      <c r="I2908" s="2" t="str">
        <f>TEXT(Ecommerce_Sales[[#This Row],[Order_Date]],"yyyy")</f>
        <v>2024</v>
      </c>
      <c r="J2908" s="2" t="str">
        <f>TEXT(Ecommerce_Sales[[#This Row],[Order_Date]],"mmmm")</f>
        <v>December</v>
      </c>
      <c r="K2908" s="1" t="s">
        <v>1986</v>
      </c>
      <c r="L2908" s="1" t="s">
        <v>8334</v>
      </c>
      <c r="M2908" s="1" t="s">
        <v>2065</v>
      </c>
      <c r="N2908" s="1" t="s">
        <v>1978</v>
      </c>
      <c r="O2908" s="3">
        <v>1880</v>
      </c>
      <c r="P2908">
        <v>8</v>
      </c>
      <c r="Q2908" s="3">
        <v>15042</v>
      </c>
      <c r="R2908" s="1" t="s">
        <v>1958</v>
      </c>
      <c r="S2908" s="3">
        <v>2252</v>
      </c>
      <c r="U2908" t="str">
        <f>IF(Ecommerce_Sales[[#This Row],[Delivery_Time_Days]]&gt;7,"Delay",IF(Ecommerce_Sales[[#This Row],[Delivery_Time_Days]] = 0,"No delivery",IF(Ecommerce_Sales[[#This Row],[Delivery_Time_Days]]&lt;=7,"On-time")))</f>
        <v>No delivery</v>
      </c>
      <c r="V2908" s="7">
        <f>Ecommerce_Sales[[#This Row],[Profit]]/Ecommerce_Sales[[#This Row],[Total_Price]]</f>
        <v>0.35001994415636217</v>
      </c>
      <c r="W2908" s="3">
        <v>5265</v>
      </c>
      <c r="X2908" s="3"/>
    </row>
    <row r="2909" spans="1:24" x14ac:dyDescent="0.25">
      <c r="A2909" s="1" t="s">
        <v>8335</v>
      </c>
      <c r="B2909" s="1" t="s">
        <v>1435</v>
      </c>
      <c r="C2909" s="1" t="s">
        <v>1436</v>
      </c>
      <c r="D2909" s="1" t="s">
        <v>3971</v>
      </c>
      <c r="E2909" s="1" t="s">
        <v>1946</v>
      </c>
      <c r="F2909" s="2">
        <v>45581</v>
      </c>
      <c r="G2909" s="2">
        <v>45522</v>
      </c>
      <c r="H2909" s="2" t="str">
        <f>TEXT(Ecommerce_Sales[[#This Row],[Order_Date]],"mmmm")</f>
        <v>August</v>
      </c>
      <c r="I2909" s="2" t="str">
        <f>TEXT(Ecommerce_Sales[[#This Row],[Order_Date]],"yyyy")</f>
        <v>2024</v>
      </c>
      <c r="J2909" s="2" t="str">
        <f>TEXT(Ecommerce_Sales[[#This Row],[Order_Date]],"mmmm")</f>
        <v>August</v>
      </c>
      <c r="K2909" s="1" t="s">
        <v>1947</v>
      </c>
      <c r="L2909" s="1" t="s">
        <v>8336</v>
      </c>
      <c r="M2909" s="1" t="s">
        <v>2002</v>
      </c>
      <c r="N2909" s="1" t="s">
        <v>1989</v>
      </c>
      <c r="O2909" s="3">
        <v>1222</v>
      </c>
      <c r="P2909">
        <v>3</v>
      </c>
      <c r="Q2909" s="3">
        <v>3667</v>
      </c>
      <c r="R2909" s="1" t="s">
        <v>1958</v>
      </c>
      <c r="S2909" s="3">
        <v>278</v>
      </c>
      <c r="T2909">
        <v>9</v>
      </c>
      <c r="U2909" t="str">
        <f>IF(Ecommerce_Sales[[#This Row],[Delivery_Time_Days]]&gt;7,"Delay",IF(Ecommerce_Sales[[#This Row],[Delivery_Time_Days]] = 0,"No delivery",IF(Ecommerce_Sales[[#This Row],[Delivery_Time_Days]]&lt;=7,"On-time")))</f>
        <v>Delay</v>
      </c>
      <c r="V2909" s="7">
        <f>Ecommerce_Sales[[#This Row],[Profit]]/Ecommerce_Sales[[#This Row],[Total_Price]]</f>
        <v>0.25006817562039813</v>
      </c>
      <c r="W2909" s="3">
        <v>917</v>
      </c>
      <c r="X2909" s="3"/>
    </row>
    <row r="2910" spans="1:24" x14ac:dyDescent="0.25">
      <c r="A2910" s="1" t="s">
        <v>8337</v>
      </c>
      <c r="B2910" s="1" t="s">
        <v>252</v>
      </c>
      <c r="C2910" s="1" t="s">
        <v>253</v>
      </c>
      <c r="D2910" s="1" t="s">
        <v>6457</v>
      </c>
      <c r="E2910" s="1" t="s">
        <v>2005</v>
      </c>
      <c r="F2910" s="2">
        <v>45260</v>
      </c>
      <c r="G2910" s="2">
        <v>45158</v>
      </c>
      <c r="H2910" s="2" t="str">
        <f>TEXT(Ecommerce_Sales[[#This Row],[Order_Date]],"mmmm")</f>
        <v>August</v>
      </c>
      <c r="I2910" s="2" t="str">
        <f>TEXT(Ecommerce_Sales[[#This Row],[Order_Date]],"yyyy")</f>
        <v>2023</v>
      </c>
      <c r="J2910" s="2" t="str">
        <f>TEXT(Ecommerce_Sales[[#This Row],[Order_Date]],"mmmm")</f>
        <v>August</v>
      </c>
      <c r="K2910" s="1" t="s">
        <v>1992</v>
      </c>
      <c r="L2910" s="1" t="s">
        <v>8338</v>
      </c>
      <c r="M2910" s="1" t="s">
        <v>1963</v>
      </c>
      <c r="N2910" s="1" t="s">
        <v>1957</v>
      </c>
      <c r="O2910" s="3">
        <v>1090</v>
      </c>
      <c r="P2910">
        <v>3</v>
      </c>
      <c r="Q2910" s="3">
        <v>3271</v>
      </c>
      <c r="R2910" s="1" t="s">
        <v>1958</v>
      </c>
      <c r="S2910" s="3">
        <v>353</v>
      </c>
      <c r="U2910" t="str">
        <f>IF(Ecommerce_Sales[[#This Row],[Delivery_Time_Days]]&gt;7,"Delay",IF(Ecommerce_Sales[[#This Row],[Delivery_Time_Days]] = 0,"No delivery",IF(Ecommerce_Sales[[#This Row],[Delivery_Time_Days]]&lt;=7,"On-time")))</f>
        <v>No delivery</v>
      </c>
      <c r="V2910" s="7">
        <f>Ecommerce_Sales[[#This Row],[Profit]]/Ecommerce_Sales[[#This Row],[Total_Price]]</f>
        <v>0.15010700091715071</v>
      </c>
      <c r="W2910" s="3">
        <v>491</v>
      </c>
      <c r="X2910" s="3"/>
    </row>
    <row r="2911" spans="1:24" x14ac:dyDescent="0.25">
      <c r="A2911" s="1" t="s">
        <v>8339</v>
      </c>
      <c r="B2911" s="1" t="s">
        <v>458</v>
      </c>
      <c r="C2911" s="1" t="s">
        <v>459</v>
      </c>
      <c r="D2911" s="1" t="s">
        <v>2099</v>
      </c>
      <c r="E2911" s="1" t="s">
        <v>1946</v>
      </c>
      <c r="F2911" s="2">
        <v>45619</v>
      </c>
      <c r="G2911" s="2">
        <v>45562</v>
      </c>
      <c r="H2911" s="2" t="str">
        <f>TEXT(Ecommerce_Sales[[#This Row],[Order_Date]],"mmmm")</f>
        <v>September</v>
      </c>
      <c r="I2911" s="2" t="str">
        <f>TEXT(Ecommerce_Sales[[#This Row],[Order_Date]],"yyyy")</f>
        <v>2024</v>
      </c>
      <c r="J2911" s="2" t="str">
        <f>TEXT(Ecommerce_Sales[[#This Row],[Order_Date]],"mmmm")</f>
        <v>September</v>
      </c>
      <c r="K2911" s="1" t="s">
        <v>1947</v>
      </c>
      <c r="L2911" s="1" t="s">
        <v>8340</v>
      </c>
      <c r="M2911" s="1" t="s">
        <v>2072</v>
      </c>
      <c r="N2911" s="1" t="s">
        <v>1950</v>
      </c>
      <c r="O2911" s="3">
        <v>1071</v>
      </c>
      <c r="P2911">
        <v>4</v>
      </c>
      <c r="Q2911" s="3">
        <v>4285</v>
      </c>
      <c r="R2911" s="1" t="s">
        <v>1958</v>
      </c>
      <c r="S2911" s="3">
        <v>624</v>
      </c>
      <c r="T2911">
        <v>4</v>
      </c>
      <c r="U2911" t="str">
        <f>IF(Ecommerce_Sales[[#This Row],[Delivery_Time_Days]]&gt;7,"Delay",IF(Ecommerce_Sales[[#This Row],[Delivery_Time_Days]] = 0,"No delivery",IF(Ecommerce_Sales[[#This Row],[Delivery_Time_Days]]&lt;=7,"On-time")))</f>
        <v>On-time</v>
      </c>
      <c r="V2911" s="7">
        <f>Ecommerce_Sales[[#This Row],[Profit]]/Ecommerce_Sales[[#This Row],[Total_Price]]</f>
        <v>0.4</v>
      </c>
      <c r="W2911" s="3">
        <v>1714</v>
      </c>
      <c r="X2911" s="3"/>
    </row>
    <row r="2912" spans="1:24" x14ac:dyDescent="0.25">
      <c r="A2912" s="1" t="s">
        <v>8341</v>
      </c>
      <c r="B2912" s="1" t="s">
        <v>1349</v>
      </c>
      <c r="C2912" s="1" t="s">
        <v>1350</v>
      </c>
      <c r="D2912" s="1" t="s">
        <v>4308</v>
      </c>
      <c r="E2912" s="1" t="s">
        <v>1966</v>
      </c>
      <c r="F2912" s="2">
        <v>44961</v>
      </c>
      <c r="G2912" s="2">
        <v>45467</v>
      </c>
      <c r="H2912" s="2" t="str">
        <f>TEXT(Ecommerce_Sales[[#This Row],[Order_Date]],"mmmm")</f>
        <v>June</v>
      </c>
      <c r="I2912" s="2" t="str">
        <f>TEXT(Ecommerce_Sales[[#This Row],[Order_Date]],"yyyy")</f>
        <v>2024</v>
      </c>
      <c r="J2912" s="2" t="str">
        <f>TEXT(Ecommerce_Sales[[#This Row],[Order_Date]],"mmmm")</f>
        <v>June</v>
      </c>
      <c r="K2912" s="1" t="s">
        <v>1947</v>
      </c>
      <c r="L2912" s="1" t="s">
        <v>8342</v>
      </c>
      <c r="M2912" s="1" t="s">
        <v>1963</v>
      </c>
      <c r="N2912" s="1" t="s">
        <v>1957</v>
      </c>
      <c r="O2912" s="3">
        <v>287</v>
      </c>
      <c r="P2912">
        <v>1</v>
      </c>
      <c r="Q2912" s="3">
        <v>287</v>
      </c>
      <c r="R2912" s="1" t="s">
        <v>1951</v>
      </c>
      <c r="S2912" s="3">
        <v>29</v>
      </c>
      <c r="T2912">
        <v>2</v>
      </c>
      <c r="U2912" t="str">
        <f>IF(Ecommerce_Sales[[#This Row],[Delivery_Time_Days]]&gt;7,"Delay",IF(Ecommerce_Sales[[#This Row],[Delivery_Time_Days]] = 0,"No delivery",IF(Ecommerce_Sales[[#This Row],[Delivery_Time_Days]]&lt;=7,"On-time")))</f>
        <v>On-time</v>
      </c>
      <c r="V2912" s="7">
        <f>Ecommerce_Sales[[#This Row],[Profit]]/Ecommerce_Sales[[#This Row],[Total_Price]]</f>
        <v>0.14982578397212543</v>
      </c>
      <c r="W2912" s="3">
        <v>43</v>
      </c>
      <c r="X2912" s="3"/>
    </row>
    <row r="2913" spans="1:24" x14ac:dyDescent="0.25">
      <c r="A2913" s="1" t="s">
        <v>8343</v>
      </c>
      <c r="B2913" s="1" t="s">
        <v>1357</v>
      </c>
      <c r="C2913" s="1" t="s">
        <v>1358</v>
      </c>
      <c r="D2913" s="1" t="s">
        <v>5309</v>
      </c>
      <c r="E2913" s="1" t="s">
        <v>1966</v>
      </c>
      <c r="F2913" s="2">
        <v>45118</v>
      </c>
      <c r="G2913" s="2">
        <v>44952</v>
      </c>
      <c r="H2913" s="2" t="str">
        <f>TEXT(Ecommerce_Sales[[#This Row],[Order_Date]],"mmmm")</f>
        <v>January</v>
      </c>
      <c r="I2913" s="2" t="str">
        <f>TEXT(Ecommerce_Sales[[#This Row],[Order_Date]],"yyyy")</f>
        <v>2023</v>
      </c>
      <c r="J2913" s="2" t="str">
        <f>TEXT(Ecommerce_Sales[[#This Row],[Order_Date]],"mmmm")</f>
        <v>January</v>
      </c>
      <c r="K2913" s="1" t="s">
        <v>1986</v>
      </c>
      <c r="L2913" s="1" t="s">
        <v>8344</v>
      </c>
      <c r="M2913" s="1" t="s">
        <v>2079</v>
      </c>
      <c r="N2913" s="1" t="s">
        <v>1973</v>
      </c>
      <c r="O2913" s="3">
        <v>509</v>
      </c>
      <c r="P2913">
        <v>1</v>
      </c>
      <c r="Q2913" s="3">
        <v>509</v>
      </c>
      <c r="R2913" s="1" t="s">
        <v>2012</v>
      </c>
      <c r="S2913" s="3">
        <v>53</v>
      </c>
      <c r="U2913" t="str">
        <f>IF(Ecommerce_Sales[[#This Row],[Delivery_Time_Days]]&gt;7,"Delay",IF(Ecommerce_Sales[[#This Row],[Delivery_Time_Days]] = 0,"No delivery",IF(Ecommerce_Sales[[#This Row],[Delivery_Time_Days]]&lt;=7,"On-time")))</f>
        <v>No delivery</v>
      </c>
      <c r="V2913" s="7">
        <f>Ecommerce_Sales[[#This Row],[Profit]]/Ecommerce_Sales[[#This Row],[Total_Price]]</f>
        <v>0.3005893909626719</v>
      </c>
      <c r="W2913" s="3">
        <v>153</v>
      </c>
      <c r="X2913" s="3"/>
    </row>
    <row r="2914" spans="1:24" x14ac:dyDescent="0.25">
      <c r="A2914" s="1" t="s">
        <v>8345</v>
      </c>
      <c r="B2914" s="1" t="s">
        <v>1364</v>
      </c>
      <c r="C2914" s="1" t="s">
        <v>1365</v>
      </c>
      <c r="D2914" s="1" t="s">
        <v>6279</v>
      </c>
      <c r="E2914" s="1" t="s">
        <v>1954</v>
      </c>
      <c r="F2914" s="2">
        <v>45397</v>
      </c>
      <c r="G2914" s="2">
        <v>45430</v>
      </c>
      <c r="H2914" s="2" t="str">
        <f>TEXT(Ecommerce_Sales[[#This Row],[Order_Date]],"mmmm")</f>
        <v>May</v>
      </c>
      <c r="I2914" s="2" t="str">
        <f>TEXT(Ecommerce_Sales[[#This Row],[Order_Date]],"yyyy")</f>
        <v>2024</v>
      </c>
      <c r="J2914" s="2" t="str">
        <f>TEXT(Ecommerce_Sales[[#This Row],[Order_Date]],"mmmm")</f>
        <v>May</v>
      </c>
      <c r="K2914" s="1" t="s">
        <v>1947</v>
      </c>
      <c r="L2914" s="1" t="s">
        <v>8346</v>
      </c>
      <c r="M2914" s="1" t="s">
        <v>1983</v>
      </c>
      <c r="N2914" s="1" t="s">
        <v>1950</v>
      </c>
      <c r="O2914" s="3">
        <v>715</v>
      </c>
      <c r="P2914">
        <v>2</v>
      </c>
      <c r="Q2914" s="3">
        <v>1429</v>
      </c>
      <c r="R2914" s="1" t="s">
        <v>2008</v>
      </c>
      <c r="S2914" s="3">
        <v>89</v>
      </c>
      <c r="T2914">
        <v>2</v>
      </c>
      <c r="U2914" t="str">
        <f>IF(Ecommerce_Sales[[#This Row],[Delivery_Time_Days]]&gt;7,"Delay",IF(Ecommerce_Sales[[#This Row],[Delivery_Time_Days]] = 0,"No delivery",IF(Ecommerce_Sales[[#This Row],[Delivery_Time_Days]]&lt;=7,"On-time")))</f>
        <v>On-time</v>
      </c>
      <c r="V2914" s="7">
        <f>Ecommerce_Sales[[#This Row],[Profit]]/Ecommerce_Sales[[#This Row],[Total_Price]]</f>
        <v>0.40027991602519242</v>
      </c>
      <c r="W2914" s="3">
        <v>572</v>
      </c>
      <c r="X2914" s="3"/>
    </row>
    <row r="2915" spans="1:24" x14ac:dyDescent="0.25">
      <c r="A2915" s="1" t="s">
        <v>8347</v>
      </c>
      <c r="B2915" s="1" t="s">
        <v>486</v>
      </c>
      <c r="C2915" s="1" t="s">
        <v>487</v>
      </c>
      <c r="D2915" s="1" t="s">
        <v>6865</v>
      </c>
      <c r="E2915" s="1" t="s">
        <v>1996</v>
      </c>
      <c r="F2915" s="2">
        <v>45627</v>
      </c>
      <c r="G2915" s="2">
        <v>45619</v>
      </c>
      <c r="H2915" s="2" t="str">
        <f>TEXT(Ecommerce_Sales[[#This Row],[Order_Date]],"mmmm")</f>
        <v>November</v>
      </c>
      <c r="I2915" s="2" t="str">
        <f>TEXT(Ecommerce_Sales[[#This Row],[Order_Date]],"yyyy")</f>
        <v>2024</v>
      </c>
      <c r="J2915" s="2" t="str">
        <f>TEXT(Ecommerce_Sales[[#This Row],[Order_Date]],"mmmm")</f>
        <v>November</v>
      </c>
      <c r="K2915" s="1" t="s">
        <v>1947</v>
      </c>
      <c r="L2915" s="1" t="s">
        <v>8348</v>
      </c>
      <c r="M2915" s="1" t="s">
        <v>1956</v>
      </c>
      <c r="N2915" s="1" t="s">
        <v>1957</v>
      </c>
      <c r="O2915" s="3">
        <v>883</v>
      </c>
      <c r="P2915">
        <v>1</v>
      </c>
      <c r="Q2915" s="3">
        <v>883</v>
      </c>
      <c r="R2915" s="1" t="s">
        <v>1951</v>
      </c>
      <c r="S2915" s="3">
        <v>115</v>
      </c>
      <c r="T2915">
        <v>4</v>
      </c>
      <c r="U2915" t="str">
        <f>IF(Ecommerce_Sales[[#This Row],[Delivery_Time_Days]]&gt;7,"Delay",IF(Ecommerce_Sales[[#This Row],[Delivery_Time_Days]] = 0,"No delivery",IF(Ecommerce_Sales[[#This Row],[Delivery_Time_Days]]&lt;=7,"On-time")))</f>
        <v>On-time</v>
      </c>
      <c r="V2915" s="7">
        <f>Ecommerce_Sales[[#This Row],[Profit]]/Ecommerce_Sales[[#This Row],[Total_Price]]</f>
        <v>0.14949037372593432</v>
      </c>
      <c r="W2915" s="3">
        <v>132</v>
      </c>
      <c r="X2915" s="3"/>
    </row>
    <row r="2916" spans="1:24" x14ac:dyDescent="0.25">
      <c r="A2916" s="1" t="s">
        <v>8349</v>
      </c>
      <c r="B2916" s="1" t="s">
        <v>707</v>
      </c>
      <c r="C2916" s="1" t="s">
        <v>708</v>
      </c>
      <c r="D2916" s="1" t="s">
        <v>5865</v>
      </c>
      <c r="E2916" s="1" t="s">
        <v>2005</v>
      </c>
      <c r="F2916" s="2">
        <v>45648</v>
      </c>
      <c r="G2916" s="2">
        <v>45625</v>
      </c>
      <c r="H2916" s="2" t="str">
        <f>TEXT(Ecommerce_Sales[[#This Row],[Order_Date]],"mmmm")</f>
        <v>November</v>
      </c>
      <c r="I2916" s="2" t="str">
        <f>TEXT(Ecommerce_Sales[[#This Row],[Order_Date]],"yyyy")</f>
        <v>2024</v>
      </c>
      <c r="J2916" s="2" t="str">
        <f>TEXT(Ecommerce_Sales[[#This Row],[Order_Date]],"mmmm")</f>
        <v>November</v>
      </c>
      <c r="K2916" s="1" t="s">
        <v>1947</v>
      </c>
      <c r="L2916" s="1" t="s">
        <v>8350</v>
      </c>
      <c r="M2916" s="1" t="s">
        <v>1998</v>
      </c>
      <c r="N2916" s="1" t="s">
        <v>1973</v>
      </c>
      <c r="O2916" s="3">
        <v>259</v>
      </c>
      <c r="P2916">
        <v>4</v>
      </c>
      <c r="Q2916" s="3">
        <v>1036</v>
      </c>
      <c r="R2916" s="1" t="s">
        <v>1958</v>
      </c>
      <c r="S2916" s="3">
        <v>62</v>
      </c>
      <c r="T2916">
        <v>6</v>
      </c>
      <c r="U2916" t="str">
        <f>IF(Ecommerce_Sales[[#This Row],[Delivery_Time_Days]]&gt;7,"Delay",IF(Ecommerce_Sales[[#This Row],[Delivery_Time_Days]] = 0,"No delivery",IF(Ecommerce_Sales[[#This Row],[Delivery_Time_Days]]&lt;=7,"On-time")))</f>
        <v>On-time</v>
      </c>
      <c r="V2916" s="7">
        <f>Ecommerce_Sales[[#This Row],[Profit]]/Ecommerce_Sales[[#This Row],[Total_Price]]</f>
        <v>0.3001930501930502</v>
      </c>
      <c r="W2916" s="3">
        <v>311</v>
      </c>
      <c r="X2916" s="3"/>
    </row>
    <row r="2917" spans="1:24" x14ac:dyDescent="0.25">
      <c r="A2917" s="1" t="s">
        <v>8351</v>
      </c>
      <c r="B2917" s="1" t="s">
        <v>1136</v>
      </c>
      <c r="C2917" s="1" t="s">
        <v>1137</v>
      </c>
      <c r="D2917" s="1" t="s">
        <v>8352</v>
      </c>
      <c r="E2917" s="1" t="s">
        <v>1981</v>
      </c>
      <c r="F2917" s="2">
        <v>45118</v>
      </c>
      <c r="G2917" s="2">
        <v>44948</v>
      </c>
      <c r="H2917" s="2" t="str">
        <f>TEXT(Ecommerce_Sales[[#This Row],[Order_Date]],"mmmm")</f>
        <v>January</v>
      </c>
      <c r="I2917" s="2" t="str">
        <f>TEXT(Ecommerce_Sales[[#This Row],[Order_Date]],"yyyy")</f>
        <v>2023</v>
      </c>
      <c r="J2917" s="2" t="str">
        <f>TEXT(Ecommerce_Sales[[#This Row],[Order_Date]],"mmmm")</f>
        <v>January</v>
      </c>
      <c r="K2917" s="1" t="s">
        <v>1947</v>
      </c>
      <c r="L2917" s="1" t="s">
        <v>8353</v>
      </c>
      <c r="M2917" s="1" t="s">
        <v>2104</v>
      </c>
      <c r="N2917" s="1" t="s">
        <v>1978</v>
      </c>
      <c r="O2917" s="3">
        <v>566</v>
      </c>
      <c r="P2917">
        <v>3</v>
      </c>
      <c r="Q2917" s="3">
        <v>1697</v>
      </c>
      <c r="R2917" s="1" t="s">
        <v>1958</v>
      </c>
      <c r="S2917" s="3">
        <v>242</v>
      </c>
      <c r="T2917">
        <v>4</v>
      </c>
      <c r="U2917" t="str">
        <f>IF(Ecommerce_Sales[[#This Row],[Delivery_Time_Days]]&gt;7,"Delay",IF(Ecommerce_Sales[[#This Row],[Delivery_Time_Days]] = 0,"No delivery",IF(Ecommerce_Sales[[#This Row],[Delivery_Time_Days]]&lt;=7,"On-time")))</f>
        <v>On-time</v>
      </c>
      <c r="V2917" s="7">
        <f>Ecommerce_Sales[[#This Row],[Profit]]/Ecommerce_Sales[[#This Row],[Total_Price]]</f>
        <v>0.35002946375957572</v>
      </c>
      <c r="W2917" s="3">
        <v>594</v>
      </c>
      <c r="X2917" s="3"/>
    </row>
    <row r="2918" spans="1:24" x14ac:dyDescent="0.25">
      <c r="A2918" s="1" t="s">
        <v>8354</v>
      </c>
      <c r="B2918" s="1" t="s">
        <v>86</v>
      </c>
      <c r="C2918" s="1" t="s">
        <v>87</v>
      </c>
      <c r="D2918" s="1" t="s">
        <v>3111</v>
      </c>
      <c r="E2918" s="1" t="s">
        <v>1996</v>
      </c>
      <c r="F2918" s="2">
        <v>45491</v>
      </c>
      <c r="G2918" s="2">
        <v>44953</v>
      </c>
      <c r="H2918" s="2" t="str">
        <f>TEXT(Ecommerce_Sales[[#This Row],[Order_Date]],"mmmm")</f>
        <v>January</v>
      </c>
      <c r="I2918" s="2" t="str">
        <f>TEXT(Ecommerce_Sales[[#This Row],[Order_Date]],"yyyy")</f>
        <v>2023</v>
      </c>
      <c r="J2918" s="2" t="str">
        <f>TEXT(Ecommerce_Sales[[#This Row],[Order_Date]],"mmmm")</f>
        <v>January</v>
      </c>
      <c r="K2918" s="1" t="s">
        <v>1947</v>
      </c>
      <c r="L2918" s="1" t="s">
        <v>8355</v>
      </c>
      <c r="M2918" s="1" t="s">
        <v>1983</v>
      </c>
      <c r="N2918" s="1" t="s">
        <v>1950</v>
      </c>
      <c r="O2918" s="3">
        <v>716</v>
      </c>
      <c r="P2918">
        <v>2</v>
      </c>
      <c r="Q2918" s="3">
        <v>1433</v>
      </c>
      <c r="R2918" s="1" t="s">
        <v>1958</v>
      </c>
      <c r="S2918" s="3">
        <v>194</v>
      </c>
      <c r="T2918">
        <v>10</v>
      </c>
      <c r="U2918" t="str">
        <f>IF(Ecommerce_Sales[[#This Row],[Delivery_Time_Days]]&gt;7,"Delay",IF(Ecommerce_Sales[[#This Row],[Delivery_Time_Days]] = 0,"No delivery",IF(Ecommerce_Sales[[#This Row],[Delivery_Time_Days]]&lt;=7,"On-time")))</f>
        <v>Delay</v>
      </c>
      <c r="V2918" s="7">
        <f>Ecommerce_Sales[[#This Row],[Profit]]/Ecommerce_Sales[[#This Row],[Total_Price]]</f>
        <v>0.39986043265875787</v>
      </c>
      <c r="W2918" s="3">
        <v>573</v>
      </c>
      <c r="X2918" s="3"/>
    </row>
    <row r="2919" spans="1:24" x14ac:dyDescent="0.25">
      <c r="A2919" s="1" t="s">
        <v>8356</v>
      </c>
      <c r="B2919" s="1" t="s">
        <v>52</v>
      </c>
      <c r="C2919" s="1" t="s">
        <v>53</v>
      </c>
      <c r="D2919" s="1" t="s">
        <v>2249</v>
      </c>
      <c r="E2919" s="1" t="s">
        <v>1996</v>
      </c>
      <c r="F2919" s="2">
        <v>45460</v>
      </c>
      <c r="G2919" s="2">
        <v>44960</v>
      </c>
      <c r="H2919" s="2" t="str">
        <f>TEXT(Ecommerce_Sales[[#This Row],[Order_Date]],"mmmm")</f>
        <v>February</v>
      </c>
      <c r="I2919" s="2" t="str">
        <f>TEXT(Ecommerce_Sales[[#This Row],[Order_Date]],"yyyy")</f>
        <v>2023</v>
      </c>
      <c r="J2919" s="2" t="str">
        <f>TEXT(Ecommerce_Sales[[#This Row],[Order_Date]],"mmmm")</f>
        <v>February</v>
      </c>
      <c r="K2919" s="1" t="s">
        <v>1947</v>
      </c>
      <c r="L2919" s="1" t="s">
        <v>8357</v>
      </c>
      <c r="M2919" s="1" t="s">
        <v>2026</v>
      </c>
      <c r="N2919" s="1" t="s">
        <v>1978</v>
      </c>
      <c r="O2919" s="3">
        <v>86</v>
      </c>
      <c r="P2919">
        <v>1</v>
      </c>
      <c r="Q2919" s="3">
        <v>86</v>
      </c>
      <c r="R2919" s="1" t="s">
        <v>1958</v>
      </c>
      <c r="S2919" s="3">
        <v>12</v>
      </c>
      <c r="T2919">
        <v>2</v>
      </c>
      <c r="U2919" t="str">
        <f>IF(Ecommerce_Sales[[#This Row],[Delivery_Time_Days]]&gt;7,"Delay",IF(Ecommerce_Sales[[#This Row],[Delivery_Time_Days]] = 0,"No delivery",IF(Ecommerce_Sales[[#This Row],[Delivery_Time_Days]]&lt;=7,"On-time")))</f>
        <v>On-time</v>
      </c>
      <c r="V2919" s="7">
        <f>Ecommerce_Sales[[#This Row],[Profit]]/Ecommerce_Sales[[#This Row],[Total_Price]]</f>
        <v>0.34883720930232559</v>
      </c>
      <c r="W2919" s="3">
        <v>30</v>
      </c>
      <c r="X2919" s="3"/>
    </row>
    <row r="2920" spans="1:24" x14ac:dyDescent="0.25">
      <c r="A2920" s="1" t="s">
        <v>8358</v>
      </c>
      <c r="B2920" s="1" t="s">
        <v>828</v>
      </c>
      <c r="C2920" s="1" t="s">
        <v>829</v>
      </c>
      <c r="D2920" s="1" t="s">
        <v>5427</v>
      </c>
      <c r="E2920" s="1" t="s">
        <v>1996</v>
      </c>
      <c r="F2920" s="2">
        <v>45348</v>
      </c>
      <c r="G2920" s="2">
        <v>45551</v>
      </c>
      <c r="H2920" s="2" t="str">
        <f>TEXT(Ecommerce_Sales[[#This Row],[Order_Date]],"mmmm")</f>
        <v>September</v>
      </c>
      <c r="I2920" s="2" t="str">
        <f>TEXT(Ecommerce_Sales[[#This Row],[Order_Date]],"yyyy")</f>
        <v>2024</v>
      </c>
      <c r="J2920" s="2" t="str">
        <f>TEXT(Ecommerce_Sales[[#This Row],[Order_Date]],"mmmm")</f>
        <v>September</v>
      </c>
      <c r="K2920" s="1" t="s">
        <v>1947</v>
      </c>
      <c r="L2920" s="1" t="s">
        <v>8359</v>
      </c>
      <c r="M2920" s="1" t="s">
        <v>1972</v>
      </c>
      <c r="N2920" s="1" t="s">
        <v>1973</v>
      </c>
      <c r="O2920" s="3">
        <v>413</v>
      </c>
      <c r="P2920">
        <v>4</v>
      </c>
      <c r="Q2920" s="3">
        <v>1650</v>
      </c>
      <c r="R2920" s="1" t="s">
        <v>1958</v>
      </c>
      <c r="S2920" s="3">
        <v>177</v>
      </c>
      <c r="T2920">
        <v>6</v>
      </c>
      <c r="U2920" t="str">
        <f>IF(Ecommerce_Sales[[#This Row],[Delivery_Time_Days]]&gt;7,"Delay",IF(Ecommerce_Sales[[#This Row],[Delivery_Time_Days]] = 0,"No delivery",IF(Ecommerce_Sales[[#This Row],[Delivery_Time_Days]]&lt;=7,"On-time")))</f>
        <v>On-time</v>
      </c>
      <c r="V2920" s="7">
        <f>Ecommerce_Sales[[#This Row],[Profit]]/Ecommerce_Sales[[#This Row],[Total_Price]]</f>
        <v>0.3</v>
      </c>
      <c r="W2920" s="3">
        <v>495</v>
      </c>
      <c r="X2920" s="3"/>
    </row>
    <row r="2921" spans="1:24" x14ac:dyDescent="0.25">
      <c r="A2921" s="1" t="s">
        <v>8360</v>
      </c>
      <c r="B2921" s="1" t="s">
        <v>877</v>
      </c>
      <c r="C2921" s="1" t="s">
        <v>878</v>
      </c>
      <c r="D2921" s="1" t="s">
        <v>3013</v>
      </c>
      <c r="E2921" s="1" t="s">
        <v>1946</v>
      </c>
      <c r="F2921" s="2">
        <v>45177</v>
      </c>
      <c r="G2921" s="2">
        <v>45145</v>
      </c>
      <c r="H2921" s="2" t="str">
        <f>TEXT(Ecommerce_Sales[[#This Row],[Order_Date]],"mmmm")</f>
        <v>August</v>
      </c>
      <c r="I2921" s="2" t="str">
        <f>TEXT(Ecommerce_Sales[[#This Row],[Order_Date]],"yyyy")</f>
        <v>2023</v>
      </c>
      <c r="J2921" s="2" t="str">
        <f>TEXT(Ecommerce_Sales[[#This Row],[Order_Date]],"mmmm")</f>
        <v>August</v>
      </c>
      <c r="K2921" s="1" t="s">
        <v>1947</v>
      </c>
      <c r="L2921" s="1" t="s">
        <v>8361</v>
      </c>
      <c r="M2921" s="1" t="s">
        <v>2065</v>
      </c>
      <c r="N2921" s="1" t="s">
        <v>1978</v>
      </c>
      <c r="O2921" s="3">
        <v>803</v>
      </c>
      <c r="P2921">
        <v>6</v>
      </c>
      <c r="Q2921" s="3">
        <v>4819</v>
      </c>
      <c r="R2921" s="1" t="s">
        <v>2008</v>
      </c>
      <c r="S2921" s="3">
        <v>366</v>
      </c>
      <c r="T2921">
        <v>2</v>
      </c>
      <c r="U2921" t="str">
        <f>IF(Ecommerce_Sales[[#This Row],[Delivery_Time_Days]]&gt;7,"Delay",IF(Ecommerce_Sales[[#This Row],[Delivery_Time_Days]] = 0,"No delivery",IF(Ecommerce_Sales[[#This Row],[Delivery_Time_Days]]&lt;=7,"On-time")))</f>
        <v>On-time</v>
      </c>
      <c r="V2921" s="7">
        <f>Ecommerce_Sales[[#This Row],[Profit]]/Ecommerce_Sales[[#This Row],[Total_Price]]</f>
        <v>0.35007262917617765</v>
      </c>
      <c r="W2921" s="3">
        <v>1687</v>
      </c>
      <c r="X2921" s="3"/>
    </row>
    <row r="2922" spans="1:24" x14ac:dyDescent="0.25">
      <c r="A2922" s="1" t="s">
        <v>8362</v>
      </c>
      <c r="B2922" s="1" t="s">
        <v>130</v>
      </c>
      <c r="C2922" s="1" t="s">
        <v>131</v>
      </c>
      <c r="D2922" s="1" t="s">
        <v>3911</v>
      </c>
      <c r="E2922" s="1" t="s">
        <v>1954</v>
      </c>
      <c r="F2922" s="2">
        <v>45116</v>
      </c>
      <c r="G2922" s="2">
        <v>45456</v>
      </c>
      <c r="H2922" s="2" t="str">
        <f>TEXT(Ecommerce_Sales[[#This Row],[Order_Date]],"mmmm")</f>
        <v>June</v>
      </c>
      <c r="I2922" s="2" t="str">
        <f>TEXT(Ecommerce_Sales[[#This Row],[Order_Date]],"yyyy")</f>
        <v>2024</v>
      </c>
      <c r="J2922" s="2" t="str">
        <f>TEXT(Ecommerce_Sales[[#This Row],[Order_Date]],"mmmm")</f>
        <v>June</v>
      </c>
      <c r="K2922" s="1" t="s">
        <v>1947</v>
      </c>
      <c r="L2922" s="1" t="s">
        <v>8363</v>
      </c>
      <c r="M2922" s="1" t="s">
        <v>1963</v>
      </c>
      <c r="N2922" s="1" t="s">
        <v>1957</v>
      </c>
      <c r="O2922" s="3">
        <v>551</v>
      </c>
      <c r="P2922">
        <v>1</v>
      </c>
      <c r="Q2922" s="3">
        <v>551</v>
      </c>
      <c r="R2922" s="1" t="s">
        <v>2008</v>
      </c>
      <c r="S2922" s="3">
        <v>78</v>
      </c>
      <c r="T2922">
        <v>4</v>
      </c>
      <c r="U2922" t="str">
        <f>IF(Ecommerce_Sales[[#This Row],[Delivery_Time_Days]]&gt;7,"Delay",IF(Ecommerce_Sales[[#This Row],[Delivery_Time_Days]] = 0,"No delivery",IF(Ecommerce_Sales[[#This Row],[Delivery_Time_Days]]&lt;=7,"On-time")))</f>
        <v>On-time</v>
      </c>
      <c r="V2922" s="7">
        <f>Ecommerce_Sales[[#This Row],[Profit]]/Ecommerce_Sales[[#This Row],[Total_Price]]</f>
        <v>0.15063520871143377</v>
      </c>
      <c r="W2922" s="3">
        <v>83</v>
      </c>
      <c r="X2922" s="3"/>
    </row>
    <row r="2923" spans="1:24" x14ac:dyDescent="0.25">
      <c r="A2923" s="1" t="s">
        <v>8364</v>
      </c>
      <c r="B2923" s="1" t="s">
        <v>230</v>
      </c>
      <c r="C2923" s="1" t="s">
        <v>231</v>
      </c>
      <c r="D2923" s="1" t="s">
        <v>3858</v>
      </c>
      <c r="E2923" s="1" t="s">
        <v>1946</v>
      </c>
      <c r="F2923" s="2">
        <v>45252</v>
      </c>
      <c r="G2923" s="2">
        <v>45628</v>
      </c>
      <c r="H2923" s="2" t="str">
        <f>TEXT(Ecommerce_Sales[[#This Row],[Order_Date]],"mmmm")</f>
        <v>December</v>
      </c>
      <c r="I2923" s="2" t="str">
        <f>TEXT(Ecommerce_Sales[[#This Row],[Order_Date]],"yyyy")</f>
        <v>2024</v>
      </c>
      <c r="J2923" s="2" t="str">
        <f>TEXT(Ecommerce_Sales[[#This Row],[Order_Date]],"mmmm")</f>
        <v>December</v>
      </c>
      <c r="K2923" s="1" t="s">
        <v>1947</v>
      </c>
      <c r="L2923" s="1" t="s">
        <v>8365</v>
      </c>
      <c r="M2923" s="1" t="s">
        <v>1977</v>
      </c>
      <c r="N2923" s="1" t="s">
        <v>1978</v>
      </c>
      <c r="O2923" s="3">
        <v>108</v>
      </c>
      <c r="P2923">
        <v>8</v>
      </c>
      <c r="Q2923" s="3">
        <v>868</v>
      </c>
      <c r="R2923" s="1" t="s">
        <v>1951</v>
      </c>
      <c r="S2923" s="3">
        <v>79</v>
      </c>
      <c r="T2923">
        <v>10</v>
      </c>
      <c r="U2923" t="str">
        <f>IF(Ecommerce_Sales[[#This Row],[Delivery_Time_Days]]&gt;7,"Delay",IF(Ecommerce_Sales[[#This Row],[Delivery_Time_Days]] = 0,"No delivery",IF(Ecommerce_Sales[[#This Row],[Delivery_Time_Days]]&lt;=7,"On-time")))</f>
        <v>Delay</v>
      </c>
      <c r="V2923" s="7">
        <f>Ecommerce_Sales[[#This Row],[Profit]]/Ecommerce_Sales[[#This Row],[Total_Price]]</f>
        <v>0.35023041474654376</v>
      </c>
      <c r="W2923" s="3">
        <v>304</v>
      </c>
      <c r="X2923" s="3"/>
    </row>
    <row r="2924" spans="1:24" x14ac:dyDescent="0.25">
      <c r="A2924" s="1" t="s">
        <v>8366</v>
      </c>
      <c r="B2924" s="1" t="s">
        <v>18</v>
      </c>
      <c r="C2924" s="1" t="s">
        <v>19</v>
      </c>
      <c r="D2924" s="1" t="s">
        <v>2181</v>
      </c>
      <c r="E2924" s="1" t="s">
        <v>1946</v>
      </c>
      <c r="F2924" s="2">
        <v>45294</v>
      </c>
      <c r="G2924" s="2">
        <v>45385</v>
      </c>
      <c r="H2924" s="2" t="str">
        <f>TEXT(Ecommerce_Sales[[#This Row],[Order_Date]],"mmmm")</f>
        <v>April</v>
      </c>
      <c r="I2924" s="2" t="str">
        <f>TEXT(Ecommerce_Sales[[#This Row],[Order_Date]],"yyyy")</f>
        <v>2024</v>
      </c>
      <c r="J2924" s="2" t="str">
        <f>TEXT(Ecommerce_Sales[[#This Row],[Order_Date]],"mmmm")</f>
        <v>April</v>
      </c>
      <c r="K2924" s="1" t="s">
        <v>1947</v>
      </c>
      <c r="L2924" s="1" t="s">
        <v>8367</v>
      </c>
      <c r="M2924" s="1" t="s">
        <v>2065</v>
      </c>
      <c r="N2924" s="1" t="s">
        <v>1978</v>
      </c>
      <c r="O2924" s="3">
        <v>623</v>
      </c>
      <c r="P2924">
        <v>5</v>
      </c>
      <c r="Q2924" s="3">
        <v>3114</v>
      </c>
      <c r="R2924" s="1" t="s">
        <v>1951</v>
      </c>
      <c r="S2924" s="3">
        <v>409</v>
      </c>
      <c r="T2924">
        <v>7</v>
      </c>
      <c r="U2924" t="str">
        <f>IF(Ecommerce_Sales[[#This Row],[Delivery_Time_Days]]&gt;7,"Delay",IF(Ecommerce_Sales[[#This Row],[Delivery_Time_Days]] = 0,"No delivery",IF(Ecommerce_Sales[[#This Row],[Delivery_Time_Days]]&lt;=7,"On-time")))</f>
        <v>On-time</v>
      </c>
      <c r="V2924" s="7">
        <f>Ecommerce_Sales[[#This Row],[Profit]]/Ecommerce_Sales[[#This Row],[Total_Price]]</f>
        <v>0.35003211303789339</v>
      </c>
      <c r="W2924" s="3">
        <v>1090</v>
      </c>
      <c r="X2924" s="3"/>
    </row>
    <row r="2925" spans="1:24" x14ac:dyDescent="0.25">
      <c r="A2925" s="1" t="s">
        <v>8368</v>
      </c>
      <c r="B2925" s="1" t="s">
        <v>870</v>
      </c>
      <c r="C2925" s="1" t="s">
        <v>552</v>
      </c>
      <c r="D2925" s="1" t="s">
        <v>2155</v>
      </c>
      <c r="E2925" s="1" t="s">
        <v>2005</v>
      </c>
      <c r="F2925" s="2">
        <v>45445</v>
      </c>
      <c r="G2925" s="2">
        <v>45466</v>
      </c>
      <c r="H2925" s="2" t="str">
        <f>TEXT(Ecommerce_Sales[[#This Row],[Order_Date]],"mmmm")</f>
        <v>June</v>
      </c>
      <c r="I2925" s="2" t="str">
        <f>TEXT(Ecommerce_Sales[[#This Row],[Order_Date]],"yyyy")</f>
        <v>2024</v>
      </c>
      <c r="J2925" s="2" t="str">
        <f>TEXT(Ecommerce_Sales[[#This Row],[Order_Date]],"mmmm")</f>
        <v>June</v>
      </c>
      <c r="K2925" s="1" t="s">
        <v>1992</v>
      </c>
      <c r="L2925" s="1" t="s">
        <v>2156</v>
      </c>
      <c r="M2925" s="1" t="s">
        <v>2072</v>
      </c>
      <c r="N2925" s="1" t="s">
        <v>1950</v>
      </c>
      <c r="O2925" s="3">
        <v>39</v>
      </c>
      <c r="P2925">
        <v>3</v>
      </c>
      <c r="Q2925" s="3">
        <v>118</v>
      </c>
      <c r="R2925" s="1" t="s">
        <v>1958</v>
      </c>
      <c r="S2925" s="3">
        <v>7</v>
      </c>
      <c r="U2925" t="str">
        <f>IF(Ecommerce_Sales[[#This Row],[Delivery_Time_Days]]&gt;7,"Delay",IF(Ecommerce_Sales[[#This Row],[Delivery_Time_Days]] = 0,"No delivery",IF(Ecommerce_Sales[[#This Row],[Delivery_Time_Days]]&lt;=7,"On-time")))</f>
        <v>No delivery</v>
      </c>
      <c r="V2925" s="7">
        <f>Ecommerce_Sales[[#This Row],[Profit]]/Ecommerce_Sales[[#This Row],[Total_Price]]</f>
        <v>0.39830508474576271</v>
      </c>
      <c r="W2925" s="3">
        <v>47</v>
      </c>
      <c r="X2925" s="3"/>
    </row>
    <row r="2926" spans="1:24" x14ac:dyDescent="0.25">
      <c r="A2926" s="1" t="s">
        <v>8369</v>
      </c>
      <c r="B2926" s="1" t="s">
        <v>1353</v>
      </c>
      <c r="C2926" s="1" t="s">
        <v>1354</v>
      </c>
      <c r="D2926" s="1" t="s">
        <v>4950</v>
      </c>
      <c r="E2926" s="1" t="s">
        <v>1954</v>
      </c>
      <c r="F2926" s="2">
        <v>45202</v>
      </c>
      <c r="G2926" s="2">
        <v>45058</v>
      </c>
      <c r="H2926" s="2" t="str">
        <f>TEXT(Ecommerce_Sales[[#This Row],[Order_Date]],"mmmm")</f>
        <v>May</v>
      </c>
      <c r="I2926" s="2" t="str">
        <f>TEXT(Ecommerce_Sales[[#This Row],[Order_Date]],"yyyy")</f>
        <v>2023</v>
      </c>
      <c r="J2926" s="2" t="str">
        <f>TEXT(Ecommerce_Sales[[#This Row],[Order_Date]],"mmmm")</f>
        <v>May</v>
      </c>
      <c r="K2926" s="1" t="s">
        <v>1947</v>
      </c>
      <c r="L2926" s="1" t="s">
        <v>8370</v>
      </c>
      <c r="M2926" s="1" t="s">
        <v>1968</v>
      </c>
      <c r="N2926" s="1" t="s">
        <v>1957</v>
      </c>
      <c r="O2926" s="3">
        <v>328</v>
      </c>
      <c r="P2926">
        <v>3</v>
      </c>
      <c r="Q2926" s="3">
        <v>983</v>
      </c>
      <c r="R2926" s="1" t="s">
        <v>1951</v>
      </c>
      <c r="S2926" s="3">
        <v>134</v>
      </c>
      <c r="T2926">
        <v>7</v>
      </c>
      <c r="U2926" t="str">
        <f>IF(Ecommerce_Sales[[#This Row],[Delivery_Time_Days]]&gt;7,"Delay",IF(Ecommerce_Sales[[#This Row],[Delivery_Time_Days]] = 0,"No delivery",IF(Ecommerce_Sales[[#This Row],[Delivery_Time_Days]]&lt;=7,"On-time")))</f>
        <v>On-time</v>
      </c>
      <c r="V2926" s="7">
        <f>Ecommerce_Sales[[#This Row],[Profit]]/Ecommerce_Sales[[#This Row],[Total_Price]]</f>
        <v>0.14954221770091555</v>
      </c>
      <c r="W2926" s="3">
        <v>147</v>
      </c>
      <c r="X2926" s="3"/>
    </row>
    <row r="2927" spans="1:24" x14ac:dyDescent="0.25">
      <c r="A2927" s="1" t="s">
        <v>8371</v>
      </c>
      <c r="B2927" s="1" t="s">
        <v>1510</v>
      </c>
      <c r="C2927" s="1" t="s">
        <v>1511</v>
      </c>
      <c r="D2927" s="1" t="s">
        <v>3235</v>
      </c>
      <c r="E2927" s="1" t="s">
        <v>1954</v>
      </c>
      <c r="F2927" s="2">
        <v>45612</v>
      </c>
      <c r="G2927" s="2">
        <v>45202</v>
      </c>
      <c r="H2927" s="2" t="str">
        <f>TEXT(Ecommerce_Sales[[#This Row],[Order_Date]],"mmmm")</f>
        <v>October</v>
      </c>
      <c r="I2927" s="2" t="str">
        <f>TEXT(Ecommerce_Sales[[#This Row],[Order_Date]],"yyyy")</f>
        <v>2023</v>
      </c>
      <c r="J2927" s="2" t="str">
        <f>TEXT(Ecommerce_Sales[[#This Row],[Order_Date]],"mmmm")</f>
        <v>October</v>
      </c>
      <c r="K2927" s="1" t="s">
        <v>1947</v>
      </c>
      <c r="L2927" s="1" t="s">
        <v>8372</v>
      </c>
      <c r="M2927" s="1" t="s">
        <v>2043</v>
      </c>
      <c r="N2927" s="1" t="s">
        <v>1989</v>
      </c>
      <c r="O2927" s="3">
        <v>287</v>
      </c>
      <c r="P2927">
        <v>3</v>
      </c>
      <c r="Q2927" s="3">
        <v>862</v>
      </c>
      <c r="R2927" s="1" t="s">
        <v>1951</v>
      </c>
      <c r="S2927" s="3">
        <v>56</v>
      </c>
      <c r="T2927">
        <v>3</v>
      </c>
      <c r="U2927" t="str">
        <f>IF(Ecommerce_Sales[[#This Row],[Delivery_Time_Days]]&gt;7,"Delay",IF(Ecommerce_Sales[[#This Row],[Delivery_Time_Days]] = 0,"No delivery",IF(Ecommerce_Sales[[#This Row],[Delivery_Time_Days]]&lt;=7,"On-time")))</f>
        <v>On-time</v>
      </c>
      <c r="V2927" s="7">
        <f>Ecommerce_Sales[[#This Row],[Profit]]/Ecommerce_Sales[[#This Row],[Total_Price]]</f>
        <v>0.24941995359628771</v>
      </c>
      <c r="W2927" s="3">
        <v>215</v>
      </c>
      <c r="X2927" s="3"/>
    </row>
    <row r="2928" spans="1:24" x14ac:dyDescent="0.25">
      <c r="A2928" s="1" t="s">
        <v>8373</v>
      </c>
      <c r="B2928" s="1" t="s">
        <v>1451</v>
      </c>
      <c r="C2928" s="1" t="s">
        <v>1452</v>
      </c>
      <c r="D2928" s="1" t="s">
        <v>5301</v>
      </c>
      <c r="E2928" s="1" t="s">
        <v>1981</v>
      </c>
      <c r="F2928" s="2">
        <v>45263</v>
      </c>
      <c r="G2928" s="2">
        <v>45029</v>
      </c>
      <c r="H2928" s="2" t="str">
        <f>TEXT(Ecommerce_Sales[[#This Row],[Order_Date]],"mmmm")</f>
        <v>April</v>
      </c>
      <c r="I2928" s="2" t="str">
        <f>TEXT(Ecommerce_Sales[[#This Row],[Order_Date]],"yyyy")</f>
        <v>2023</v>
      </c>
      <c r="J2928" s="2" t="str">
        <f>TEXT(Ecommerce_Sales[[#This Row],[Order_Date]],"mmmm")</f>
        <v>April</v>
      </c>
      <c r="K2928" s="1" t="s">
        <v>1992</v>
      </c>
      <c r="L2928" s="1" t="s">
        <v>8374</v>
      </c>
      <c r="M2928" s="1" t="s">
        <v>2030</v>
      </c>
      <c r="N2928" s="1" t="s">
        <v>1978</v>
      </c>
      <c r="O2928" s="3">
        <v>909</v>
      </c>
      <c r="P2928">
        <v>2</v>
      </c>
      <c r="Q2928" s="3">
        <v>1817</v>
      </c>
      <c r="R2928" s="1" t="s">
        <v>1951</v>
      </c>
      <c r="S2928" s="3">
        <v>189</v>
      </c>
      <c r="U2928" t="str">
        <f>IF(Ecommerce_Sales[[#This Row],[Delivery_Time_Days]]&gt;7,"Delay",IF(Ecommerce_Sales[[#This Row],[Delivery_Time_Days]] = 0,"No delivery",IF(Ecommerce_Sales[[#This Row],[Delivery_Time_Days]]&lt;=7,"On-time")))</f>
        <v>No delivery</v>
      </c>
      <c r="V2928" s="7">
        <f>Ecommerce_Sales[[#This Row],[Profit]]/Ecommerce_Sales[[#This Row],[Total_Price]]</f>
        <v>0.35002751788662628</v>
      </c>
      <c r="W2928" s="3">
        <v>636</v>
      </c>
      <c r="X2928" s="3"/>
    </row>
    <row r="2929" spans="1:24" x14ac:dyDescent="0.25">
      <c r="A2929" s="1" t="s">
        <v>8375</v>
      </c>
      <c r="B2929" s="1" t="s">
        <v>776</v>
      </c>
      <c r="C2929" s="1" t="s">
        <v>777</v>
      </c>
      <c r="D2929" s="1" t="s">
        <v>8376</v>
      </c>
      <c r="E2929" s="1" t="s">
        <v>1966</v>
      </c>
      <c r="F2929" s="2">
        <v>45490</v>
      </c>
      <c r="G2929" s="2">
        <v>45622</v>
      </c>
      <c r="H2929" s="2" t="str">
        <f>TEXT(Ecommerce_Sales[[#This Row],[Order_Date]],"mmmm")</f>
        <v>November</v>
      </c>
      <c r="I2929" s="2" t="str">
        <f>TEXT(Ecommerce_Sales[[#This Row],[Order_Date]],"yyyy")</f>
        <v>2024</v>
      </c>
      <c r="J2929" s="2" t="str">
        <f>TEXT(Ecommerce_Sales[[#This Row],[Order_Date]],"mmmm")</f>
        <v>November</v>
      </c>
      <c r="K2929" s="1" t="s">
        <v>1947</v>
      </c>
      <c r="L2929" s="1" t="s">
        <v>7334</v>
      </c>
      <c r="M2929" s="1" t="s">
        <v>2079</v>
      </c>
      <c r="N2929" s="1" t="s">
        <v>1973</v>
      </c>
      <c r="O2929" s="3">
        <v>137</v>
      </c>
      <c r="P2929">
        <v>7</v>
      </c>
      <c r="Q2929" s="3">
        <v>957</v>
      </c>
      <c r="R2929" s="1" t="s">
        <v>2012</v>
      </c>
      <c r="S2929" s="3">
        <v>72</v>
      </c>
      <c r="T2929">
        <v>2</v>
      </c>
      <c r="U2929" t="str">
        <f>IF(Ecommerce_Sales[[#This Row],[Delivery_Time_Days]]&gt;7,"Delay",IF(Ecommerce_Sales[[#This Row],[Delivery_Time_Days]] = 0,"No delivery",IF(Ecommerce_Sales[[#This Row],[Delivery_Time_Days]]&lt;=7,"On-time")))</f>
        <v>On-time</v>
      </c>
      <c r="V2929" s="7">
        <f>Ecommerce_Sales[[#This Row],[Profit]]/Ecommerce_Sales[[#This Row],[Total_Price]]</f>
        <v>0.29989550679205851</v>
      </c>
      <c r="W2929" s="3">
        <v>287</v>
      </c>
      <c r="X2929" s="3"/>
    </row>
    <row r="2930" spans="1:24" x14ac:dyDescent="0.25">
      <c r="A2930" s="1" t="s">
        <v>8377</v>
      </c>
      <c r="B2930" s="1" t="s">
        <v>1720</v>
      </c>
      <c r="C2930" s="1" t="s">
        <v>1721</v>
      </c>
      <c r="D2930" s="1" t="s">
        <v>6747</v>
      </c>
      <c r="E2930" s="1" t="s">
        <v>1966</v>
      </c>
      <c r="F2930" s="2">
        <v>45427</v>
      </c>
      <c r="G2930" s="2">
        <v>45259</v>
      </c>
      <c r="H2930" s="2" t="str">
        <f>TEXT(Ecommerce_Sales[[#This Row],[Order_Date]],"mmmm")</f>
        <v>November</v>
      </c>
      <c r="I2930" s="2" t="str">
        <f>TEXT(Ecommerce_Sales[[#This Row],[Order_Date]],"yyyy")</f>
        <v>2023</v>
      </c>
      <c r="J2930" s="2" t="str">
        <f>TEXT(Ecommerce_Sales[[#This Row],[Order_Date]],"mmmm")</f>
        <v>November</v>
      </c>
      <c r="K2930" s="1" t="s">
        <v>1947</v>
      </c>
      <c r="L2930" s="1" t="s">
        <v>8378</v>
      </c>
      <c r="M2930" s="1" t="s">
        <v>2079</v>
      </c>
      <c r="N2930" s="1" t="s">
        <v>1973</v>
      </c>
      <c r="O2930" s="3">
        <v>1337</v>
      </c>
      <c r="P2930">
        <v>6</v>
      </c>
      <c r="Q2930" s="3">
        <v>8023</v>
      </c>
      <c r="R2930" s="1" t="s">
        <v>1951</v>
      </c>
      <c r="S2930" s="3">
        <v>550</v>
      </c>
      <c r="T2930">
        <v>5</v>
      </c>
      <c r="U2930" t="str">
        <f>IF(Ecommerce_Sales[[#This Row],[Delivery_Time_Days]]&gt;7,"Delay",IF(Ecommerce_Sales[[#This Row],[Delivery_Time_Days]] = 0,"No delivery",IF(Ecommerce_Sales[[#This Row],[Delivery_Time_Days]]&lt;=7,"On-time")))</f>
        <v>On-time</v>
      </c>
      <c r="V2930" s="7">
        <f>Ecommerce_Sales[[#This Row],[Profit]]/Ecommerce_Sales[[#This Row],[Total_Price]]</f>
        <v>0.30001246416552413</v>
      </c>
      <c r="W2930" s="3">
        <v>2407</v>
      </c>
      <c r="X2930" s="3"/>
    </row>
    <row r="2931" spans="1:24" x14ac:dyDescent="0.25">
      <c r="A2931" s="1" t="s">
        <v>8379</v>
      </c>
      <c r="B2931" s="1" t="s">
        <v>316</v>
      </c>
      <c r="C2931" s="1" t="s">
        <v>317</v>
      </c>
      <c r="D2931" s="1" t="s">
        <v>4476</v>
      </c>
      <c r="E2931" s="1" t="s">
        <v>1946</v>
      </c>
      <c r="F2931" s="2">
        <v>45318</v>
      </c>
      <c r="G2931" s="2">
        <v>45642</v>
      </c>
      <c r="H2931" s="2" t="str">
        <f>TEXT(Ecommerce_Sales[[#This Row],[Order_Date]],"mmmm")</f>
        <v>December</v>
      </c>
      <c r="I2931" s="2" t="str">
        <f>TEXT(Ecommerce_Sales[[#This Row],[Order_Date]],"yyyy")</f>
        <v>2024</v>
      </c>
      <c r="J2931" s="2" t="str">
        <f>TEXT(Ecommerce_Sales[[#This Row],[Order_Date]],"mmmm")</f>
        <v>December</v>
      </c>
      <c r="K2931" s="1" t="s">
        <v>1947</v>
      </c>
      <c r="L2931" s="1" t="s">
        <v>8380</v>
      </c>
      <c r="M2931" s="1" t="s">
        <v>2030</v>
      </c>
      <c r="N2931" s="1" t="s">
        <v>1978</v>
      </c>
      <c r="O2931" s="3">
        <v>719</v>
      </c>
      <c r="P2931">
        <v>4</v>
      </c>
      <c r="Q2931" s="3">
        <v>2875</v>
      </c>
      <c r="R2931" s="1" t="s">
        <v>1958</v>
      </c>
      <c r="S2931" s="3">
        <v>186</v>
      </c>
      <c r="T2931">
        <v>9</v>
      </c>
      <c r="U2931" t="str">
        <f>IF(Ecommerce_Sales[[#This Row],[Delivery_Time_Days]]&gt;7,"Delay",IF(Ecommerce_Sales[[#This Row],[Delivery_Time_Days]] = 0,"No delivery",IF(Ecommerce_Sales[[#This Row],[Delivery_Time_Days]]&lt;=7,"On-time")))</f>
        <v>Delay</v>
      </c>
      <c r="V2931" s="7">
        <f>Ecommerce_Sales[[#This Row],[Profit]]/Ecommerce_Sales[[#This Row],[Total_Price]]</f>
        <v>0.34991304347826085</v>
      </c>
      <c r="W2931" s="3">
        <v>1006</v>
      </c>
      <c r="X2931" s="3"/>
    </row>
    <row r="2932" spans="1:24" x14ac:dyDescent="0.25">
      <c r="A2932" s="1" t="s">
        <v>8381</v>
      </c>
      <c r="B2932" s="1" t="s">
        <v>136</v>
      </c>
      <c r="C2932" s="1" t="s">
        <v>137</v>
      </c>
      <c r="D2932" s="1" t="s">
        <v>6098</v>
      </c>
      <c r="E2932" s="1" t="s">
        <v>1966</v>
      </c>
      <c r="F2932" s="2">
        <v>45433</v>
      </c>
      <c r="G2932" s="2">
        <v>45631</v>
      </c>
      <c r="H2932" s="2" t="str">
        <f>TEXT(Ecommerce_Sales[[#This Row],[Order_Date]],"mmmm")</f>
        <v>December</v>
      </c>
      <c r="I2932" s="2" t="str">
        <f>TEXT(Ecommerce_Sales[[#This Row],[Order_Date]],"yyyy")</f>
        <v>2024</v>
      </c>
      <c r="J2932" s="2" t="str">
        <f>TEXT(Ecommerce_Sales[[#This Row],[Order_Date]],"mmmm")</f>
        <v>December</v>
      </c>
      <c r="K2932" s="1" t="s">
        <v>1947</v>
      </c>
      <c r="L2932" s="1" t="s">
        <v>8382</v>
      </c>
      <c r="M2932" s="1" t="s">
        <v>2054</v>
      </c>
      <c r="N2932" s="1" t="s">
        <v>1957</v>
      </c>
      <c r="O2932" s="3">
        <v>1465</v>
      </c>
      <c r="P2932">
        <v>2</v>
      </c>
      <c r="Q2932" s="3">
        <v>2930</v>
      </c>
      <c r="R2932" s="1" t="s">
        <v>1958</v>
      </c>
      <c r="S2932" s="3">
        <v>170</v>
      </c>
      <c r="T2932">
        <v>2</v>
      </c>
      <c r="U2932" t="str">
        <f>IF(Ecommerce_Sales[[#This Row],[Delivery_Time_Days]]&gt;7,"Delay",IF(Ecommerce_Sales[[#This Row],[Delivery_Time_Days]] = 0,"No delivery",IF(Ecommerce_Sales[[#This Row],[Delivery_Time_Days]]&lt;=7,"On-time")))</f>
        <v>On-time</v>
      </c>
      <c r="V2932" s="7">
        <f>Ecommerce_Sales[[#This Row],[Profit]]/Ecommerce_Sales[[#This Row],[Total_Price]]</f>
        <v>0.14982935153583618</v>
      </c>
      <c r="W2932" s="3">
        <v>439</v>
      </c>
      <c r="X2932" s="3"/>
    </row>
    <row r="2933" spans="1:24" x14ac:dyDescent="0.25">
      <c r="A2933" s="1" t="s">
        <v>8383</v>
      </c>
      <c r="B2933" s="1" t="s">
        <v>148</v>
      </c>
      <c r="C2933" s="1" t="s">
        <v>149</v>
      </c>
      <c r="D2933" s="1" t="s">
        <v>6393</v>
      </c>
      <c r="E2933" s="1" t="s">
        <v>2005</v>
      </c>
      <c r="F2933" s="2">
        <v>45233</v>
      </c>
      <c r="G2933" s="2">
        <v>45140</v>
      </c>
      <c r="H2933" s="2" t="str">
        <f>TEXT(Ecommerce_Sales[[#This Row],[Order_Date]],"mmmm")</f>
        <v>August</v>
      </c>
      <c r="I2933" s="2" t="str">
        <f>TEXT(Ecommerce_Sales[[#This Row],[Order_Date]],"yyyy")</f>
        <v>2023</v>
      </c>
      <c r="J2933" s="2" t="str">
        <f>TEXT(Ecommerce_Sales[[#This Row],[Order_Date]],"mmmm")</f>
        <v>August</v>
      </c>
      <c r="K2933" s="1" t="s">
        <v>1947</v>
      </c>
      <c r="L2933" s="1" t="s">
        <v>8384</v>
      </c>
      <c r="M2933" s="1" t="s">
        <v>2058</v>
      </c>
      <c r="N2933" s="1" t="s">
        <v>1950</v>
      </c>
      <c r="O2933" s="3">
        <v>1145</v>
      </c>
      <c r="P2933">
        <v>6</v>
      </c>
      <c r="Q2933" s="3">
        <v>6870</v>
      </c>
      <c r="R2933" s="1" t="s">
        <v>1958</v>
      </c>
      <c r="S2933" s="3">
        <v>608</v>
      </c>
      <c r="T2933">
        <v>9</v>
      </c>
      <c r="U2933" t="str">
        <f>IF(Ecommerce_Sales[[#This Row],[Delivery_Time_Days]]&gt;7,"Delay",IF(Ecommerce_Sales[[#This Row],[Delivery_Time_Days]] = 0,"No delivery",IF(Ecommerce_Sales[[#This Row],[Delivery_Time_Days]]&lt;=7,"On-time")))</f>
        <v>Delay</v>
      </c>
      <c r="V2933" s="7">
        <f>Ecommerce_Sales[[#This Row],[Profit]]/Ecommerce_Sales[[#This Row],[Total_Price]]</f>
        <v>0.4</v>
      </c>
      <c r="W2933" s="3">
        <v>2748</v>
      </c>
      <c r="X2933" s="3"/>
    </row>
    <row r="2934" spans="1:24" x14ac:dyDescent="0.25">
      <c r="A2934" s="1" t="s">
        <v>8385</v>
      </c>
      <c r="B2934" s="1" t="s">
        <v>372</v>
      </c>
      <c r="C2934" s="1" t="s">
        <v>373</v>
      </c>
      <c r="D2934" s="1" t="s">
        <v>6653</v>
      </c>
      <c r="E2934" s="1" t="s">
        <v>1946</v>
      </c>
      <c r="F2934" s="2">
        <v>45642</v>
      </c>
      <c r="G2934" s="2">
        <v>45649</v>
      </c>
      <c r="H2934" s="2" t="str">
        <f>TEXT(Ecommerce_Sales[[#This Row],[Order_Date]],"mmmm")</f>
        <v>December</v>
      </c>
      <c r="I2934" s="2" t="str">
        <f>TEXT(Ecommerce_Sales[[#This Row],[Order_Date]],"yyyy")</f>
        <v>2024</v>
      </c>
      <c r="J2934" s="2" t="str">
        <f>TEXT(Ecommerce_Sales[[#This Row],[Order_Date]],"mmmm")</f>
        <v>December</v>
      </c>
      <c r="K2934" s="1" t="s">
        <v>1947</v>
      </c>
      <c r="L2934" s="1" t="s">
        <v>4459</v>
      </c>
      <c r="M2934" s="1" t="s">
        <v>1988</v>
      </c>
      <c r="N2934" s="1" t="s">
        <v>1989</v>
      </c>
      <c r="O2934" s="3">
        <v>699</v>
      </c>
      <c r="P2934">
        <v>6</v>
      </c>
      <c r="Q2934" s="3">
        <v>4194</v>
      </c>
      <c r="R2934" s="1" t="s">
        <v>1958</v>
      </c>
      <c r="S2934" s="3">
        <v>264</v>
      </c>
      <c r="T2934">
        <v>10</v>
      </c>
      <c r="U2934" t="str">
        <f>IF(Ecommerce_Sales[[#This Row],[Delivery_Time_Days]]&gt;7,"Delay",IF(Ecommerce_Sales[[#This Row],[Delivery_Time_Days]] = 0,"No delivery",IF(Ecommerce_Sales[[#This Row],[Delivery_Time_Days]]&lt;=7,"On-time")))</f>
        <v>Delay</v>
      </c>
      <c r="V2934" s="7">
        <f>Ecommerce_Sales[[#This Row],[Profit]]/Ecommerce_Sales[[#This Row],[Total_Price]]</f>
        <v>0.25011921793037672</v>
      </c>
      <c r="W2934" s="3">
        <v>1049</v>
      </c>
      <c r="X2934" s="3"/>
    </row>
    <row r="2935" spans="1:24" x14ac:dyDescent="0.25">
      <c r="A2935" s="1" t="s">
        <v>8386</v>
      </c>
      <c r="B2935" s="1" t="s">
        <v>1644</v>
      </c>
      <c r="C2935" s="1" t="s">
        <v>1645</v>
      </c>
      <c r="D2935" s="1" t="s">
        <v>4303</v>
      </c>
      <c r="E2935" s="1" t="s">
        <v>1946</v>
      </c>
      <c r="F2935" s="2">
        <v>45291</v>
      </c>
      <c r="G2935" s="2">
        <v>45026</v>
      </c>
      <c r="H2935" s="2" t="str">
        <f>TEXT(Ecommerce_Sales[[#This Row],[Order_Date]],"mmmm")</f>
        <v>April</v>
      </c>
      <c r="I2935" s="2" t="str">
        <f>TEXT(Ecommerce_Sales[[#This Row],[Order_Date]],"yyyy")</f>
        <v>2023</v>
      </c>
      <c r="J2935" s="2" t="str">
        <f>TEXT(Ecommerce_Sales[[#This Row],[Order_Date]],"mmmm")</f>
        <v>April</v>
      </c>
      <c r="K2935" s="1" t="s">
        <v>1947</v>
      </c>
      <c r="L2935" s="1" t="s">
        <v>8387</v>
      </c>
      <c r="M2935" s="1" t="s">
        <v>2247</v>
      </c>
      <c r="N2935" s="1" t="s">
        <v>1957</v>
      </c>
      <c r="O2935" s="3">
        <v>259</v>
      </c>
      <c r="P2935">
        <v>1</v>
      </c>
      <c r="Q2935" s="3">
        <v>259</v>
      </c>
      <c r="R2935" s="1" t="s">
        <v>1958</v>
      </c>
      <c r="S2935" s="3">
        <v>13</v>
      </c>
      <c r="T2935">
        <v>2</v>
      </c>
      <c r="U2935" t="str">
        <f>IF(Ecommerce_Sales[[#This Row],[Delivery_Time_Days]]&gt;7,"Delay",IF(Ecommerce_Sales[[#This Row],[Delivery_Time_Days]] = 0,"No delivery",IF(Ecommerce_Sales[[#This Row],[Delivery_Time_Days]]&lt;=7,"On-time")))</f>
        <v>On-time</v>
      </c>
      <c r="V2935" s="7">
        <f>Ecommerce_Sales[[#This Row],[Profit]]/Ecommerce_Sales[[#This Row],[Total_Price]]</f>
        <v>0.15057915057915058</v>
      </c>
      <c r="W2935" s="3">
        <v>39</v>
      </c>
      <c r="X2935" s="3"/>
    </row>
    <row r="2936" spans="1:24" x14ac:dyDescent="0.25">
      <c r="A2936" s="1" t="s">
        <v>8388</v>
      </c>
      <c r="B2936" s="1" t="s">
        <v>1443</v>
      </c>
      <c r="C2936" s="1" t="s">
        <v>1444</v>
      </c>
      <c r="D2936" s="1" t="s">
        <v>8389</v>
      </c>
      <c r="E2936" s="1" t="s">
        <v>2005</v>
      </c>
      <c r="F2936" s="2">
        <v>45337</v>
      </c>
      <c r="G2936" s="2">
        <v>45430</v>
      </c>
      <c r="H2936" s="2" t="str">
        <f>TEXT(Ecommerce_Sales[[#This Row],[Order_Date]],"mmmm")</f>
        <v>May</v>
      </c>
      <c r="I2936" s="2" t="str">
        <f>TEXT(Ecommerce_Sales[[#This Row],[Order_Date]],"yyyy")</f>
        <v>2024</v>
      </c>
      <c r="J2936" s="2" t="str">
        <f>TEXT(Ecommerce_Sales[[#This Row],[Order_Date]],"mmmm")</f>
        <v>May</v>
      </c>
      <c r="K2936" s="1" t="s">
        <v>1992</v>
      </c>
      <c r="L2936" s="1" t="s">
        <v>8390</v>
      </c>
      <c r="M2936" s="1" t="s">
        <v>2104</v>
      </c>
      <c r="N2936" s="1" t="s">
        <v>1978</v>
      </c>
      <c r="O2936" s="3">
        <v>365</v>
      </c>
      <c r="P2936">
        <v>5</v>
      </c>
      <c r="Q2936" s="3">
        <v>1825</v>
      </c>
      <c r="R2936" s="1" t="s">
        <v>1958</v>
      </c>
      <c r="S2936" s="3">
        <v>159</v>
      </c>
      <c r="U2936" t="str">
        <f>IF(Ecommerce_Sales[[#This Row],[Delivery_Time_Days]]&gt;7,"Delay",IF(Ecommerce_Sales[[#This Row],[Delivery_Time_Days]] = 0,"No delivery",IF(Ecommerce_Sales[[#This Row],[Delivery_Time_Days]]&lt;=7,"On-time")))</f>
        <v>No delivery</v>
      </c>
      <c r="V2936" s="7">
        <f>Ecommerce_Sales[[#This Row],[Profit]]/Ecommerce_Sales[[#This Row],[Total_Price]]</f>
        <v>0.35013698630136986</v>
      </c>
      <c r="W2936" s="3">
        <v>639</v>
      </c>
      <c r="X2936" s="3"/>
    </row>
    <row r="2937" spans="1:24" x14ac:dyDescent="0.25">
      <c r="A2937" s="1" t="s">
        <v>8391</v>
      </c>
      <c r="B2937" s="1" t="s">
        <v>1692</v>
      </c>
      <c r="C2937" s="1" t="s">
        <v>1693</v>
      </c>
      <c r="D2937" s="1" t="s">
        <v>5103</v>
      </c>
      <c r="E2937" s="1" t="s">
        <v>1966</v>
      </c>
      <c r="F2937" s="2">
        <v>44960</v>
      </c>
      <c r="G2937" s="2">
        <v>45379</v>
      </c>
      <c r="H2937" s="2" t="str">
        <f>TEXT(Ecommerce_Sales[[#This Row],[Order_Date]],"mmmm")</f>
        <v>March</v>
      </c>
      <c r="I2937" s="2" t="str">
        <f>TEXT(Ecommerce_Sales[[#This Row],[Order_Date]],"yyyy")</f>
        <v>2024</v>
      </c>
      <c r="J2937" s="2" t="str">
        <f>TEXT(Ecommerce_Sales[[#This Row],[Order_Date]],"mmmm")</f>
        <v>March</v>
      </c>
      <c r="K2937" s="1" t="s">
        <v>1947</v>
      </c>
      <c r="L2937" s="1" t="s">
        <v>8392</v>
      </c>
      <c r="M2937" s="1" t="s">
        <v>1977</v>
      </c>
      <c r="N2937" s="1" t="s">
        <v>1978</v>
      </c>
      <c r="O2937" s="3">
        <v>548</v>
      </c>
      <c r="P2937">
        <v>4</v>
      </c>
      <c r="Q2937" s="3">
        <v>2191</v>
      </c>
      <c r="R2937" s="1" t="s">
        <v>1958</v>
      </c>
      <c r="S2937" s="3">
        <v>189</v>
      </c>
      <c r="T2937">
        <v>4</v>
      </c>
      <c r="U2937" t="str">
        <f>IF(Ecommerce_Sales[[#This Row],[Delivery_Time_Days]]&gt;7,"Delay",IF(Ecommerce_Sales[[#This Row],[Delivery_Time_Days]] = 0,"No delivery",IF(Ecommerce_Sales[[#This Row],[Delivery_Time_Days]]&lt;=7,"On-time")))</f>
        <v>On-time</v>
      </c>
      <c r="V2937" s="7">
        <f>Ecommerce_Sales[[#This Row],[Profit]]/Ecommerce_Sales[[#This Row],[Total_Price]]</f>
        <v>0.35006846188954815</v>
      </c>
      <c r="W2937" s="3">
        <v>767</v>
      </c>
      <c r="X2937" s="3"/>
    </row>
    <row r="2938" spans="1:24" x14ac:dyDescent="0.25">
      <c r="A2938" s="1" t="s">
        <v>8393</v>
      </c>
      <c r="B2938" s="1" t="s">
        <v>1337</v>
      </c>
      <c r="C2938" s="1" t="s">
        <v>1338</v>
      </c>
      <c r="D2938" s="1" t="s">
        <v>3933</v>
      </c>
      <c r="E2938" s="1" t="s">
        <v>1946</v>
      </c>
      <c r="F2938" s="2">
        <v>45595</v>
      </c>
      <c r="G2938" s="2">
        <v>45178</v>
      </c>
      <c r="H2938" s="2" t="str">
        <f>TEXT(Ecommerce_Sales[[#This Row],[Order_Date]],"mmmm")</f>
        <v>September</v>
      </c>
      <c r="I2938" s="2" t="str">
        <f>TEXT(Ecommerce_Sales[[#This Row],[Order_Date]],"yyyy")</f>
        <v>2023</v>
      </c>
      <c r="J2938" s="2" t="str">
        <f>TEXT(Ecommerce_Sales[[#This Row],[Order_Date]],"mmmm")</f>
        <v>September</v>
      </c>
      <c r="K2938" s="1" t="s">
        <v>1947</v>
      </c>
      <c r="L2938" s="1" t="s">
        <v>8394</v>
      </c>
      <c r="M2938" s="1" t="s">
        <v>2047</v>
      </c>
      <c r="N2938" s="1" t="s">
        <v>1989</v>
      </c>
      <c r="O2938" s="3">
        <v>666</v>
      </c>
      <c r="P2938">
        <v>1</v>
      </c>
      <c r="Q2938" s="3">
        <v>666</v>
      </c>
      <c r="R2938" s="1" t="s">
        <v>1951</v>
      </c>
      <c r="S2938" s="3">
        <v>72</v>
      </c>
      <c r="T2938">
        <v>7</v>
      </c>
      <c r="U2938" t="str">
        <f>IF(Ecommerce_Sales[[#This Row],[Delivery_Time_Days]]&gt;7,"Delay",IF(Ecommerce_Sales[[#This Row],[Delivery_Time_Days]] = 0,"No delivery",IF(Ecommerce_Sales[[#This Row],[Delivery_Time_Days]]&lt;=7,"On-time")))</f>
        <v>On-time</v>
      </c>
      <c r="V2938" s="7">
        <f>Ecommerce_Sales[[#This Row],[Profit]]/Ecommerce_Sales[[#This Row],[Total_Price]]</f>
        <v>0.24924924924924924</v>
      </c>
      <c r="W2938" s="3">
        <v>166</v>
      </c>
      <c r="X2938" s="3"/>
    </row>
    <row r="2939" spans="1:24" x14ac:dyDescent="0.25">
      <c r="A2939" s="1" t="s">
        <v>8395</v>
      </c>
      <c r="B2939" s="1" t="s">
        <v>1025</v>
      </c>
      <c r="C2939" s="1" t="s">
        <v>1026</v>
      </c>
      <c r="D2939" s="1" t="s">
        <v>5994</v>
      </c>
      <c r="E2939" s="1" t="s">
        <v>1996</v>
      </c>
      <c r="F2939" s="2">
        <v>45420</v>
      </c>
      <c r="G2939" s="2">
        <v>45262</v>
      </c>
      <c r="H2939" s="2" t="str">
        <f>TEXT(Ecommerce_Sales[[#This Row],[Order_Date]],"mmmm")</f>
        <v>December</v>
      </c>
      <c r="I2939" s="2" t="str">
        <f>TEXT(Ecommerce_Sales[[#This Row],[Order_Date]],"yyyy")</f>
        <v>2023</v>
      </c>
      <c r="J2939" s="2" t="str">
        <f>TEXT(Ecommerce_Sales[[#This Row],[Order_Date]],"mmmm")</f>
        <v>December</v>
      </c>
      <c r="K2939" s="1" t="s">
        <v>1947</v>
      </c>
      <c r="L2939" s="1" t="s">
        <v>8396</v>
      </c>
      <c r="M2939" s="1" t="s">
        <v>2007</v>
      </c>
      <c r="N2939" s="1" t="s">
        <v>1973</v>
      </c>
      <c r="O2939" s="3">
        <v>1665</v>
      </c>
      <c r="P2939">
        <v>6</v>
      </c>
      <c r="Q2939" s="3">
        <v>9990</v>
      </c>
      <c r="R2939" s="1" t="s">
        <v>2016</v>
      </c>
      <c r="S2939" s="3">
        <v>1491</v>
      </c>
      <c r="T2939">
        <v>7</v>
      </c>
      <c r="U2939" t="str">
        <f>IF(Ecommerce_Sales[[#This Row],[Delivery_Time_Days]]&gt;7,"Delay",IF(Ecommerce_Sales[[#This Row],[Delivery_Time_Days]] = 0,"No delivery",IF(Ecommerce_Sales[[#This Row],[Delivery_Time_Days]]&lt;=7,"On-time")))</f>
        <v>On-time</v>
      </c>
      <c r="V2939" s="7">
        <f>Ecommerce_Sales[[#This Row],[Profit]]/Ecommerce_Sales[[#This Row],[Total_Price]]</f>
        <v>0.3</v>
      </c>
      <c r="W2939" s="3">
        <v>2997</v>
      </c>
      <c r="X2939" s="3"/>
    </row>
    <row r="2940" spans="1:24" x14ac:dyDescent="0.25">
      <c r="A2940" s="1" t="s">
        <v>8397</v>
      </c>
      <c r="B2940" s="1" t="s">
        <v>865</v>
      </c>
      <c r="C2940" s="1" t="s">
        <v>866</v>
      </c>
      <c r="D2940" s="1" t="s">
        <v>3570</v>
      </c>
      <c r="E2940" s="1" t="s">
        <v>1954</v>
      </c>
      <c r="F2940" s="2">
        <v>45617</v>
      </c>
      <c r="G2940" s="2">
        <v>45448</v>
      </c>
      <c r="H2940" s="2" t="str">
        <f>TEXT(Ecommerce_Sales[[#This Row],[Order_Date]],"mmmm")</f>
        <v>June</v>
      </c>
      <c r="I2940" s="2" t="str">
        <f>TEXT(Ecommerce_Sales[[#This Row],[Order_Date]],"yyyy")</f>
        <v>2024</v>
      </c>
      <c r="J2940" s="2" t="str">
        <f>TEXT(Ecommerce_Sales[[#This Row],[Order_Date]],"mmmm")</f>
        <v>June</v>
      </c>
      <c r="K2940" s="1" t="s">
        <v>1986</v>
      </c>
      <c r="L2940" s="1" t="s">
        <v>8398</v>
      </c>
      <c r="M2940" s="1" t="s">
        <v>1983</v>
      </c>
      <c r="N2940" s="1" t="s">
        <v>1950</v>
      </c>
      <c r="O2940" s="3">
        <v>995</v>
      </c>
      <c r="P2940">
        <v>6</v>
      </c>
      <c r="Q2940" s="3">
        <v>5968</v>
      </c>
      <c r="R2940" s="1" t="s">
        <v>1951</v>
      </c>
      <c r="S2940" s="3">
        <v>869</v>
      </c>
      <c r="U2940" t="str">
        <f>IF(Ecommerce_Sales[[#This Row],[Delivery_Time_Days]]&gt;7,"Delay",IF(Ecommerce_Sales[[#This Row],[Delivery_Time_Days]] = 0,"No delivery",IF(Ecommerce_Sales[[#This Row],[Delivery_Time_Days]]&lt;=7,"On-time")))</f>
        <v>No delivery</v>
      </c>
      <c r="V2940" s="7">
        <f>Ecommerce_Sales[[#This Row],[Profit]]/Ecommerce_Sales[[#This Row],[Total_Price]]</f>
        <v>0.39996648793565681</v>
      </c>
      <c r="W2940" s="3">
        <v>2387</v>
      </c>
      <c r="X2940" s="3"/>
    </row>
    <row r="2941" spans="1:24" x14ac:dyDescent="0.25">
      <c r="A2941" s="1" t="s">
        <v>8399</v>
      </c>
      <c r="B2941" s="1" t="s">
        <v>432</v>
      </c>
      <c r="C2941" s="1" t="s">
        <v>433</v>
      </c>
      <c r="D2941" s="1" t="s">
        <v>2822</v>
      </c>
      <c r="E2941" s="1" t="s">
        <v>1981</v>
      </c>
      <c r="F2941" s="2">
        <v>45363</v>
      </c>
      <c r="G2941" s="2">
        <v>45093</v>
      </c>
      <c r="H2941" s="2" t="str">
        <f>TEXT(Ecommerce_Sales[[#This Row],[Order_Date]],"mmmm")</f>
        <v>June</v>
      </c>
      <c r="I2941" s="2" t="str">
        <f>TEXT(Ecommerce_Sales[[#This Row],[Order_Date]],"yyyy")</f>
        <v>2023</v>
      </c>
      <c r="J2941" s="2" t="str">
        <f>TEXT(Ecommerce_Sales[[#This Row],[Order_Date]],"mmmm")</f>
        <v>June</v>
      </c>
      <c r="K2941" s="1" t="s">
        <v>1947</v>
      </c>
      <c r="L2941" s="1" t="s">
        <v>8400</v>
      </c>
      <c r="M2941" s="1" t="s">
        <v>2030</v>
      </c>
      <c r="N2941" s="1" t="s">
        <v>1978</v>
      </c>
      <c r="O2941" s="3">
        <v>722</v>
      </c>
      <c r="P2941">
        <v>1</v>
      </c>
      <c r="Q2941" s="3">
        <v>722</v>
      </c>
      <c r="R2941" s="1" t="s">
        <v>1958</v>
      </c>
      <c r="S2941" s="3">
        <v>52</v>
      </c>
      <c r="T2941">
        <v>2</v>
      </c>
      <c r="U2941" t="str">
        <f>IF(Ecommerce_Sales[[#This Row],[Delivery_Time_Days]]&gt;7,"Delay",IF(Ecommerce_Sales[[#This Row],[Delivery_Time_Days]] = 0,"No delivery",IF(Ecommerce_Sales[[#This Row],[Delivery_Time_Days]]&lt;=7,"On-time")))</f>
        <v>On-time</v>
      </c>
      <c r="V2941" s="7">
        <f>Ecommerce_Sales[[#This Row],[Profit]]/Ecommerce_Sales[[#This Row],[Total_Price]]</f>
        <v>0.35041551246537395</v>
      </c>
      <c r="W2941" s="3">
        <v>253</v>
      </c>
      <c r="X2941" s="3"/>
    </row>
    <row r="2942" spans="1:24" x14ac:dyDescent="0.25">
      <c r="A2942" s="1" t="s">
        <v>8401</v>
      </c>
      <c r="B2942" s="1" t="s">
        <v>258</v>
      </c>
      <c r="C2942" s="1" t="s">
        <v>259</v>
      </c>
      <c r="D2942" s="1" t="s">
        <v>7234</v>
      </c>
      <c r="E2942" s="1" t="s">
        <v>2005</v>
      </c>
      <c r="F2942" s="2">
        <v>45199</v>
      </c>
      <c r="G2942" s="2">
        <v>45594</v>
      </c>
      <c r="H2942" s="2" t="str">
        <f>TEXT(Ecommerce_Sales[[#This Row],[Order_Date]],"mmmm")</f>
        <v>October</v>
      </c>
      <c r="I2942" s="2" t="str">
        <f>TEXT(Ecommerce_Sales[[#This Row],[Order_Date]],"yyyy")</f>
        <v>2024</v>
      </c>
      <c r="J2942" s="2" t="str">
        <f>TEXT(Ecommerce_Sales[[#This Row],[Order_Date]],"mmmm")</f>
        <v>October</v>
      </c>
      <c r="K2942" s="1" t="s">
        <v>1947</v>
      </c>
      <c r="L2942" s="1" t="s">
        <v>8402</v>
      </c>
      <c r="M2942" s="1" t="s">
        <v>2043</v>
      </c>
      <c r="N2942" s="1" t="s">
        <v>1989</v>
      </c>
      <c r="O2942" s="3">
        <v>141</v>
      </c>
      <c r="P2942">
        <v>3</v>
      </c>
      <c r="Q2942" s="3">
        <v>424</v>
      </c>
      <c r="R2942" s="1" t="s">
        <v>1958</v>
      </c>
      <c r="S2942" s="3">
        <v>23</v>
      </c>
      <c r="T2942">
        <v>6</v>
      </c>
      <c r="U2942" t="str">
        <f>IF(Ecommerce_Sales[[#This Row],[Delivery_Time_Days]]&gt;7,"Delay",IF(Ecommerce_Sales[[#This Row],[Delivery_Time_Days]] = 0,"No delivery",IF(Ecommerce_Sales[[#This Row],[Delivery_Time_Days]]&lt;=7,"On-time")))</f>
        <v>On-time</v>
      </c>
      <c r="V2942" s="7">
        <f>Ecommerce_Sales[[#This Row],[Profit]]/Ecommerce_Sales[[#This Row],[Total_Price]]</f>
        <v>0.25</v>
      </c>
      <c r="W2942" s="3">
        <v>106</v>
      </c>
      <c r="X2942" s="3"/>
    </row>
    <row r="2943" spans="1:24" x14ac:dyDescent="0.25">
      <c r="A2943" s="1" t="s">
        <v>8403</v>
      </c>
      <c r="B2943" s="1" t="s">
        <v>1201</v>
      </c>
      <c r="C2943" s="1" t="s">
        <v>1202</v>
      </c>
      <c r="D2943" s="1" t="s">
        <v>3059</v>
      </c>
      <c r="E2943" s="1" t="s">
        <v>1946</v>
      </c>
      <c r="F2943" s="2">
        <v>45015</v>
      </c>
      <c r="G2943" s="2">
        <v>45500</v>
      </c>
      <c r="H2943" s="2" t="str">
        <f>TEXT(Ecommerce_Sales[[#This Row],[Order_Date]],"mmmm")</f>
        <v>July</v>
      </c>
      <c r="I2943" s="2" t="str">
        <f>TEXT(Ecommerce_Sales[[#This Row],[Order_Date]],"yyyy")</f>
        <v>2024</v>
      </c>
      <c r="J2943" s="2" t="str">
        <f>TEXT(Ecommerce_Sales[[#This Row],[Order_Date]],"mmmm")</f>
        <v>July</v>
      </c>
      <c r="K2943" s="1" t="s">
        <v>1947</v>
      </c>
      <c r="L2943" s="1" t="s">
        <v>8404</v>
      </c>
      <c r="M2943" s="1" t="s">
        <v>2065</v>
      </c>
      <c r="N2943" s="1" t="s">
        <v>1978</v>
      </c>
      <c r="O2943" s="3">
        <v>270</v>
      </c>
      <c r="P2943">
        <v>3</v>
      </c>
      <c r="Q2943" s="3">
        <v>810</v>
      </c>
      <c r="R2943" s="1" t="s">
        <v>2016</v>
      </c>
      <c r="S2943" s="3">
        <v>112</v>
      </c>
      <c r="T2943">
        <v>7</v>
      </c>
      <c r="U2943" t="str">
        <f>IF(Ecommerce_Sales[[#This Row],[Delivery_Time_Days]]&gt;7,"Delay",IF(Ecommerce_Sales[[#This Row],[Delivery_Time_Days]] = 0,"No delivery",IF(Ecommerce_Sales[[#This Row],[Delivery_Time_Days]]&lt;=7,"On-time")))</f>
        <v>On-time</v>
      </c>
      <c r="V2943" s="7">
        <f>Ecommerce_Sales[[#This Row],[Profit]]/Ecommerce_Sales[[#This Row],[Total_Price]]</f>
        <v>0.3493827160493827</v>
      </c>
      <c r="W2943" s="3">
        <v>283</v>
      </c>
      <c r="X2943" s="3"/>
    </row>
    <row r="2944" spans="1:24" x14ac:dyDescent="0.25">
      <c r="A2944" s="1" t="s">
        <v>8405</v>
      </c>
      <c r="B2944" s="1" t="s">
        <v>1629</v>
      </c>
      <c r="C2944" s="1" t="s">
        <v>1630</v>
      </c>
      <c r="D2944" s="1" t="s">
        <v>6134</v>
      </c>
      <c r="E2944" s="1" t="s">
        <v>1954</v>
      </c>
      <c r="F2944" s="2">
        <v>45609</v>
      </c>
      <c r="G2944" s="2">
        <v>45218</v>
      </c>
      <c r="H2944" s="2" t="str">
        <f>TEXT(Ecommerce_Sales[[#This Row],[Order_Date]],"mmmm")</f>
        <v>October</v>
      </c>
      <c r="I2944" s="2" t="str">
        <f>TEXT(Ecommerce_Sales[[#This Row],[Order_Date]],"yyyy")</f>
        <v>2023</v>
      </c>
      <c r="J2944" s="2" t="str">
        <f>TEXT(Ecommerce_Sales[[#This Row],[Order_Date]],"mmmm")</f>
        <v>October</v>
      </c>
      <c r="K2944" s="1" t="s">
        <v>1947</v>
      </c>
      <c r="L2944" s="1" t="s">
        <v>5065</v>
      </c>
      <c r="M2944" s="1" t="s">
        <v>2058</v>
      </c>
      <c r="N2944" s="1" t="s">
        <v>1950</v>
      </c>
      <c r="O2944" s="3">
        <v>938</v>
      </c>
      <c r="P2944">
        <v>2</v>
      </c>
      <c r="Q2944" s="3">
        <v>1876</v>
      </c>
      <c r="R2944" s="1" t="s">
        <v>1951</v>
      </c>
      <c r="S2944" s="3">
        <v>220</v>
      </c>
      <c r="T2944">
        <v>4</v>
      </c>
      <c r="U2944" t="str">
        <f>IF(Ecommerce_Sales[[#This Row],[Delivery_Time_Days]]&gt;7,"Delay",IF(Ecommerce_Sales[[#This Row],[Delivery_Time_Days]] = 0,"No delivery",IF(Ecommerce_Sales[[#This Row],[Delivery_Time_Days]]&lt;=7,"On-time")))</f>
        <v>On-time</v>
      </c>
      <c r="V2944" s="7">
        <f>Ecommerce_Sales[[#This Row],[Profit]]/Ecommerce_Sales[[#This Row],[Total_Price]]</f>
        <v>0.40031982942430705</v>
      </c>
      <c r="W2944" s="3">
        <v>751</v>
      </c>
      <c r="X2944" s="3"/>
    </row>
    <row r="2945" spans="1:24" x14ac:dyDescent="0.25">
      <c r="A2945" s="1" t="s">
        <v>8406</v>
      </c>
      <c r="B2945" s="1" t="s">
        <v>100</v>
      </c>
      <c r="C2945" s="1" t="s">
        <v>101</v>
      </c>
      <c r="D2945" s="1" t="s">
        <v>2112</v>
      </c>
      <c r="E2945" s="1" t="s">
        <v>2005</v>
      </c>
      <c r="F2945" s="2">
        <v>45206</v>
      </c>
      <c r="G2945" s="2">
        <v>45243</v>
      </c>
      <c r="H2945" s="2" t="str">
        <f>TEXT(Ecommerce_Sales[[#This Row],[Order_Date]],"mmmm")</f>
        <v>November</v>
      </c>
      <c r="I2945" s="2" t="str">
        <f>TEXT(Ecommerce_Sales[[#This Row],[Order_Date]],"yyyy")</f>
        <v>2023</v>
      </c>
      <c r="J2945" s="2" t="str">
        <f>TEXT(Ecommerce_Sales[[#This Row],[Order_Date]],"mmmm")</f>
        <v>November</v>
      </c>
      <c r="K2945" s="1" t="s">
        <v>1947</v>
      </c>
      <c r="L2945" s="1" t="s">
        <v>6954</v>
      </c>
      <c r="M2945" s="1" t="s">
        <v>1972</v>
      </c>
      <c r="N2945" s="1" t="s">
        <v>1973</v>
      </c>
      <c r="O2945" s="3">
        <v>207</v>
      </c>
      <c r="P2945">
        <v>4</v>
      </c>
      <c r="Q2945" s="3">
        <v>827</v>
      </c>
      <c r="R2945" s="1" t="s">
        <v>1958</v>
      </c>
      <c r="S2945" s="3">
        <v>96</v>
      </c>
      <c r="T2945">
        <v>5</v>
      </c>
      <c r="U2945" t="str">
        <f>IF(Ecommerce_Sales[[#This Row],[Delivery_Time_Days]]&gt;7,"Delay",IF(Ecommerce_Sales[[#This Row],[Delivery_Time_Days]] = 0,"No delivery",IF(Ecommerce_Sales[[#This Row],[Delivery_Time_Days]]&lt;=7,"On-time")))</f>
        <v>On-time</v>
      </c>
      <c r="V2945" s="7">
        <f>Ecommerce_Sales[[#This Row],[Profit]]/Ecommerce_Sales[[#This Row],[Total_Price]]</f>
        <v>0.29987908101571947</v>
      </c>
      <c r="W2945" s="3">
        <v>248</v>
      </c>
      <c r="X2945" s="3"/>
    </row>
    <row r="2946" spans="1:24" x14ac:dyDescent="0.25">
      <c r="A2946" s="1" t="s">
        <v>8407</v>
      </c>
      <c r="B2946" s="1" t="s">
        <v>1234</v>
      </c>
      <c r="C2946" s="1" t="s">
        <v>1235</v>
      </c>
      <c r="D2946" s="1" t="s">
        <v>3145</v>
      </c>
      <c r="E2946" s="1" t="s">
        <v>1996</v>
      </c>
      <c r="F2946" s="2">
        <v>45180</v>
      </c>
      <c r="G2946" s="2">
        <v>45320</v>
      </c>
      <c r="H2946" s="2" t="str">
        <f>TEXT(Ecommerce_Sales[[#This Row],[Order_Date]],"mmmm")</f>
        <v>January</v>
      </c>
      <c r="I2946" s="2" t="str">
        <f>TEXT(Ecommerce_Sales[[#This Row],[Order_Date]],"yyyy")</f>
        <v>2024</v>
      </c>
      <c r="J2946" s="2" t="str">
        <f>TEXT(Ecommerce_Sales[[#This Row],[Order_Date]],"mmmm")</f>
        <v>January</v>
      </c>
      <c r="K2946" s="1" t="s">
        <v>1947</v>
      </c>
      <c r="L2946" s="1" t="s">
        <v>8408</v>
      </c>
      <c r="M2946" s="1" t="s">
        <v>2065</v>
      </c>
      <c r="N2946" s="1" t="s">
        <v>1978</v>
      </c>
      <c r="O2946" s="3">
        <v>365</v>
      </c>
      <c r="P2946">
        <v>2</v>
      </c>
      <c r="Q2946" s="3">
        <v>729</v>
      </c>
      <c r="R2946" s="1" t="s">
        <v>1951</v>
      </c>
      <c r="S2946" s="3">
        <v>51</v>
      </c>
      <c r="T2946">
        <v>3</v>
      </c>
      <c r="U2946" t="str">
        <f>IF(Ecommerce_Sales[[#This Row],[Delivery_Time_Days]]&gt;7,"Delay",IF(Ecommerce_Sales[[#This Row],[Delivery_Time_Days]] = 0,"No delivery",IF(Ecommerce_Sales[[#This Row],[Delivery_Time_Days]]&lt;=7,"On-time")))</f>
        <v>On-time</v>
      </c>
      <c r="V2946" s="7">
        <f>Ecommerce_Sales[[#This Row],[Profit]]/Ecommerce_Sales[[#This Row],[Total_Price]]</f>
        <v>0.34979423868312759</v>
      </c>
      <c r="W2946" s="3">
        <v>255</v>
      </c>
      <c r="X2946" s="3"/>
    </row>
    <row r="2947" spans="1:24" x14ac:dyDescent="0.25">
      <c r="A2947" s="1" t="s">
        <v>8409</v>
      </c>
      <c r="B2947" s="1" t="s">
        <v>62</v>
      </c>
      <c r="C2947" s="1" t="s">
        <v>63</v>
      </c>
      <c r="D2947" s="1" t="s">
        <v>6857</v>
      </c>
      <c r="E2947" s="1" t="s">
        <v>1966</v>
      </c>
      <c r="F2947" s="2">
        <v>45621</v>
      </c>
      <c r="G2947" s="2">
        <v>45621</v>
      </c>
      <c r="H2947" s="2" t="str">
        <f>TEXT(Ecommerce_Sales[[#This Row],[Order_Date]],"mmmm")</f>
        <v>November</v>
      </c>
      <c r="I2947" s="2" t="str">
        <f>TEXT(Ecommerce_Sales[[#This Row],[Order_Date]],"yyyy")</f>
        <v>2024</v>
      </c>
      <c r="J2947" s="2" t="str">
        <f>TEXT(Ecommerce_Sales[[#This Row],[Order_Date]],"mmmm")</f>
        <v>November</v>
      </c>
      <c r="K2947" s="1" t="s">
        <v>1947</v>
      </c>
      <c r="L2947" s="1" t="s">
        <v>8410</v>
      </c>
      <c r="M2947" s="1" t="s">
        <v>2072</v>
      </c>
      <c r="N2947" s="1" t="s">
        <v>1950</v>
      </c>
      <c r="O2947" s="3">
        <v>193</v>
      </c>
      <c r="P2947">
        <v>7</v>
      </c>
      <c r="Q2947" s="3">
        <v>1352</v>
      </c>
      <c r="R2947" s="1" t="s">
        <v>1958</v>
      </c>
      <c r="S2947" s="3">
        <v>132</v>
      </c>
      <c r="T2947">
        <v>2</v>
      </c>
      <c r="U2947" t="str">
        <f>IF(Ecommerce_Sales[[#This Row],[Delivery_Time_Days]]&gt;7,"Delay",IF(Ecommerce_Sales[[#This Row],[Delivery_Time_Days]] = 0,"No delivery",IF(Ecommerce_Sales[[#This Row],[Delivery_Time_Days]]&lt;=7,"On-time")))</f>
        <v>On-time</v>
      </c>
      <c r="V2947" s="7">
        <f>Ecommerce_Sales[[#This Row],[Profit]]/Ecommerce_Sales[[#This Row],[Total_Price]]</f>
        <v>0.40014792899408286</v>
      </c>
      <c r="W2947" s="3">
        <v>541</v>
      </c>
      <c r="X2947" s="3"/>
    </row>
    <row r="2948" spans="1:24" x14ac:dyDescent="0.25">
      <c r="A2948" s="1" t="s">
        <v>8411</v>
      </c>
      <c r="B2948" s="1" t="s">
        <v>1244</v>
      </c>
      <c r="C2948" s="1" t="s">
        <v>1245</v>
      </c>
      <c r="D2948" s="1" t="s">
        <v>3976</v>
      </c>
      <c r="E2948" s="1" t="s">
        <v>1966</v>
      </c>
      <c r="F2948" s="2">
        <v>45436</v>
      </c>
      <c r="G2948" s="2">
        <v>45492</v>
      </c>
      <c r="H2948" s="2" t="str">
        <f>TEXT(Ecommerce_Sales[[#This Row],[Order_Date]],"mmmm")</f>
        <v>July</v>
      </c>
      <c r="I2948" s="2" t="str">
        <f>TEXT(Ecommerce_Sales[[#This Row],[Order_Date]],"yyyy")</f>
        <v>2024</v>
      </c>
      <c r="J2948" s="2" t="str">
        <f>TEXT(Ecommerce_Sales[[#This Row],[Order_Date]],"mmmm")</f>
        <v>July</v>
      </c>
      <c r="K2948" s="1" t="s">
        <v>1947</v>
      </c>
      <c r="L2948" s="1" t="s">
        <v>8412</v>
      </c>
      <c r="M2948" s="1" t="s">
        <v>2047</v>
      </c>
      <c r="N2948" s="1" t="s">
        <v>1989</v>
      </c>
      <c r="O2948" s="3">
        <v>709</v>
      </c>
      <c r="P2948">
        <v>6</v>
      </c>
      <c r="Q2948" s="3">
        <v>4256</v>
      </c>
      <c r="R2948" s="1" t="s">
        <v>2012</v>
      </c>
      <c r="S2948" s="3">
        <v>324</v>
      </c>
      <c r="T2948">
        <v>3</v>
      </c>
      <c r="U2948" t="str">
        <f>IF(Ecommerce_Sales[[#This Row],[Delivery_Time_Days]]&gt;7,"Delay",IF(Ecommerce_Sales[[#This Row],[Delivery_Time_Days]] = 0,"No delivery",IF(Ecommerce_Sales[[#This Row],[Delivery_Time_Days]]&lt;=7,"On-time")))</f>
        <v>On-time</v>
      </c>
      <c r="V2948" s="7">
        <f>Ecommerce_Sales[[#This Row],[Profit]]/Ecommerce_Sales[[#This Row],[Total_Price]]</f>
        <v>0.25</v>
      </c>
      <c r="W2948" s="3">
        <v>1064</v>
      </c>
      <c r="X2948" s="3"/>
    </row>
    <row r="2949" spans="1:24" x14ac:dyDescent="0.25">
      <c r="A2949" s="1" t="s">
        <v>8413</v>
      </c>
      <c r="B2949" s="1" t="s">
        <v>60</v>
      </c>
      <c r="C2949" s="1" t="s">
        <v>61</v>
      </c>
      <c r="D2949" s="1" t="s">
        <v>2881</v>
      </c>
      <c r="E2949" s="1" t="s">
        <v>1954</v>
      </c>
      <c r="F2949" s="2">
        <v>45212</v>
      </c>
      <c r="G2949" s="2">
        <v>45371</v>
      </c>
      <c r="H2949" s="2" t="str">
        <f>TEXT(Ecommerce_Sales[[#This Row],[Order_Date]],"mmmm")</f>
        <v>March</v>
      </c>
      <c r="I2949" s="2" t="str">
        <f>TEXT(Ecommerce_Sales[[#This Row],[Order_Date]],"yyyy")</f>
        <v>2024</v>
      </c>
      <c r="J2949" s="2" t="str">
        <f>TEXT(Ecommerce_Sales[[#This Row],[Order_Date]],"mmmm")</f>
        <v>March</v>
      </c>
      <c r="K2949" s="1" t="s">
        <v>1947</v>
      </c>
      <c r="L2949" s="1" t="s">
        <v>4000</v>
      </c>
      <c r="M2949" s="1" t="s">
        <v>2247</v>
      </c>
      <c r="N2949" s="1" t="s">
        <v>1957</v>
      </c>
      <c r="O2949" s="3">
        <v>444</v>
      </c>
      <c r="P2949">
        <v>1</v>
      </c>
      <c r="Q2949" s="3">
        <v>444</v>
      </c>
      <c r="R2949" s="1" t="s">
        <v>2016</v>
      </c>
      <c r="S2949" s="3">
        <v>43</v>
      </c>
      <c r="T2949">
        <v>5</v>
      </c>
      <c r="U2949" t="str">
        <f>IF(Ecommerce_Sales[[#This Row],[Delivery_Time_Days]]&gt;7,"Delay",IF(Ecommerce_Sales[[#This Row],[Delivery_Time_Days]] = 0,"No delivery",IF(Ecommerce_Sales[[#This Row],[Delivery_Time_Days]]&lt;=7,"On-time")))</f>
        <v>On-time</v>
      </c>
      <c r="V2949" s="7">
        <f>Ecommerce_Sales[[#This Row],[Profit]]/Ecommerce_Sales[[#This Row],[Total_Price]]</f>
        <v>0.15090090090090091</v>
      </c>
      <c r="W2949" s="3">
        <v>67</v>
      </c>
      <c r="X2949" s="3"/>
    </row>
    <row r="2950" spans="1:24" x14ac:dyDescent="0.25">
      <c r="A2950" s="1" t="s">
        <v>8414</v>
      </c>
      <c r="B2950" s="1" t="s">
        <v>728</v>
      </c>
      <c r="C2950" s="1" t="s">
        <v>729</v>
      </c>
      <c r="D2950" s="1" t="s">
        <v>2878</v>
      </c>
      <c r="E2950" s="1" t="s">
        <v>2005</v>
      </c>
      <c r="F2950" s="2">
        <v>45438</v>
      </c>
      <c r="G2950" s="2">
        <v>45224</v>
      </c>
      <c r="H2950" s="2" t="str">
        <f>TEXT(Ecommerce_Sales[[#This Row],[Order_Date]],"mmmm")</f>
        <v>October</v>
      </c>
      <c r="I2950" s="2" t="str">
        <f>TEXT(Ecommerce_Sales[[#This Row],[Order_Date]],"yyyy")</f>
        <v>2023</v>
      </c>
      <c r="J2950" s="2" t="str">
        <f>TEXT(Ecommerce_Sales[[#This Row],[Order_Date]],"mmmm")</f>
        <v>October</v>
      </c>
      <c r="K2950" s="1" t="s">
        <v>1947</v>
      </c>
      <c r="L2950" s="1" t="s">
        <v>8415</v>
      </c>
      <c r="M2950" s="1" t="s">
        <v>2002</v>
      </c>
      <c r="N2950" s="1" t="s">
        <v>1989</v>
      </c>
      <c r="O2950" s="3">
        <v>140</v>
      </c>
      <c r="P2950">
        <v>6</v>
      </c>
      <c r="Q2950" s="3">
        <v>838</v>
      </c>
      <c r="R2950" s="1" t="s">
        <v>1958</v>
      </c>
      <c r="S2950" s="3">
        <v>50</v>
      </c>
      <c r="T2950">
        <v>7</v>
      </c>
      <c r="U2950" t="str">
        <f>IF(Ecommerce_Sales[[#This Row],[Delivery_Time_Days]]&gt;7,"Delay",IF(Ecommerce_Sales[[#This Row],[Delivery_Time_Days]] = 0,"No delivery",IF(Ecommerce_Sales[[#This Row],[Delivery_Time_Days]]&lt;=7,"On-time")))</f>
        <v>On-time</v>
      </c>
      <c r="V2950" s="7">
        <f>Ecommerce_Sales[[#This Row],[Profit]]/Ecommerce_Sales[[#This Row],[Total_Price]]</f>
        <v>0.25059665871121717</v>
      </c>
      <c r="W2950" s="3">
        <v>210</v>
      </c>
      <c r="X2950" s="3"/>
    </row>
    <row r="2951" spans="1:24" x14ac:dyDescent="0.25">
      <c r="A2951" s="1" t="s">
        <v>8416</v>
      </c>
      <c r="B2951" s="1" t="s">
        <v>1802</v>
      </c>
      <c r="C2951" s="1" t="s">
        <v>1803</v>
      </c>
      <c r="D2951" s="1" t="s">
        <v>8417</v>
      </c>
      <c r="E2951" s="1" t="s">
        <v>1961</v>
      </c>
      <c r="F2951" s="2">
        <v>45194</v>
      </c>
      <c r="G2951" s="2">
        <v>45192</v>
      </c>
      <c r="H2951" s="2" t="str">
        <f>TEXT(Ecommerce_Sales[[#This Row],[Order_Date]],"mmmm")</f>
        <v>September</v>
      </c>
      <c r="I2951" s="2" t="str">
        <f>TEXT(Ecommerce_Sales[[#This Row],[Order_Date]],"yyyy")</f>
        <v>2023</v>
      </c>
      <c r="J2951" s="2" t="str">
        <f>TEXT(Ecommerce_Sales[[#This Row],[Order_Date]],"mmmm")</f>
        <v>September</v>
      </c>
      <c r="K2951" s="1" t="s">
        <v>1986</v>
      </c>
      <c r="L2951" s="1" t="s">
        <v>8418</v>
      </c>
      <c r="M2951" s="1" t="s">
        <v>1988</v>
      </c>
      <c r="N2951" s="1" t="s">
        <v>1989</v>
      </c>
      <c r="O2951" s="3">
        <v>638</v>
      </c>
      <c r="P2951">
        <v>2</v>
      </c>
      <c r="Q2951" s="3">
        <v>1275</v>
      </c>
      <c r="R2951" s="1" t="s">
        <v>1958</v>
      </c>
      <c r="S2951" s="3">
        <v>96</v>
      </c>
      <c r="U2951" t="str">
        <f>IF(Ecommerce_Sales[[#This Row],[Delivery_Time_Days]]&gt;7,"Delay",IF(Ecommerce_Sales[[#This Row],[Delivery_Time_Days]] = 0,"No delivery",IF(Ecommerce_Sales[[#This Row],[Delivery_Time_Days]]&lt;=7,"On-time")))</f>
        <v>No delivery</v>
      </c>
      <c r="V2951" s="7">
        <f>Ecommerce_Sales[[#This Row],[Profit]]/Ecommerce_Sales[[#This Row],[Total_Price]]</f>
        <v>0.25019607843137254</v>
      </c>
      <c r="W2951" s="3">
        <v>319</v>
      </c>
      <c r="X2951" s="3"/>
    </row>
    <row r="2952" spans="1:24" x14ac:dyDescent="0.25">
      <c r="A2952" s="1" t="s">
        <v>8419</v>
      </c>
      <c r="B2952" s="1" t="s">
        <v>1205</v>
      </c>
      <c r="C2952" s="1" t="s">
        <v>1206</v>
      </c>
      <c r="D2952" s="1" t="s">
        <v>2376</v>
      </c>
      <c r="E2952" s="1" t="s">
        <v>1961</v>
      </c>
      <c r="F2952" s="2">
        <v>45373</v>
      </c>
      <c r="G2952" s="2">
        <v>45217</v>
      </c>
      <c r="H2952" s="2" t="str">
        <f>TEXT(Ecommerce_Sales[[#This Row],[Order_Date]],"mmmm")</f>
        <v>October</v>
      </c>
      <c r="I2952" s="2" t="str">
        <f>TEXT(Ecommerce_Sales[[#This Row],[Order_Date]],"yyyy")</f>
        <v>2023</v>
      </c>
      <c r="J2952" s="2" t="str">
        <f>TEXT(Ecommerce_Sales[[#This Row],[Order_Date]],"mmmm")</f>
        <v>October</v>
      </c>
      <c r="K2952" s="1" t="s">
        <v>1947</v>
      </c>
      <c r="L2952" s="1" t="s">
        <v>8420</v>
      </c>
      <c r="M2952" s="1" t="s">
        <v>1998</v>
      </c>
      <c r="N2952" s="1" t="s">
        <v>1973</v>
      </c>
      <c r="O2952" s="3">
        <v>484</v>
      </c>
      <c r="P2952">
        <v>2</v>
      </c>
      <c r="Q2952" s="3">
        <v>969</v>
      </c>
      <c r="R2952" s="1" t="s">
        <v>1958</v>
      </c>
      <c r="S2952" s="3">
        <v>82</v>
      </c>
      <c r="T2952">
        <v>2</v>
      </c>
      <c r="U2952" t="str">
        <f>IF(Ecommerce_Sales[[#This Row],[Delivery_Time_Days]]&gt;7,"Delay",IF(Ecommerce_Sales[[#This Row],[Delivery_Time_Days]] = 0,"No delivery",IF(Ecommerce_Sales[[#This Row],[Delivery_Time_Days]]&lt;=7,"On-time")))</f>
        <v>On-time</v>
      </c>
      <c r="V2952" s="7">
        <f>Ecommerce_Sales[[#This Row],[Profit]]/Ecommerce_Sales[[#This Row],[Total_Price]]</f>
        <v>0.30030959752321984</v>
      </c>
      <c r="W2952" s="3">
        <v>291</v>
      </c>
      <c r="X2952" s="3"/>
    </row>
    <row r="2953" spans="1:24" x14ac:dyDescent="0.25">
      <c r="A2953" s="1" t="s">
        <v>8421</v>
      </c>
      <c r="B2953" s="1" t="s">
        <v>906</v>
      </c>
      <c r="C2953" s="1" t="s">
        <v>907</v>
      </c>
      <c r="D2953" s="1" t="s">
        <v>6869</v>
      </c>
      <c r="E2953" s="1" t="s">
        <v>1946</v>
      </c>
      <c r="F2953" s="2">
        <v>45095</v>
      </c>
      <c r="G2953" s="2">
        <v>45538</v>
      </c>
      <c r="H2953" s="2" t="str">
        <f>TEXT(Ecommerce_Sales[[#This Row],[Order_Date]],"mmmm")</f>
        <v>September</v>
      </c>
      <c r="I2953" s="2" t="str">
        <f>TEXT(Ecommerce_Sales[[#This Row],[Order_Date]],"yyyy")</f>
        <v>2024</v>
      </c>
      <c r="J2953" s="2" t="str">
        <f>TEXT(Ecommerce_Sales[[#This Row],[Order_Date]],"mmmm")</f>
        <v>September</v>
      </c>
      <c r="K2953" s="1" t="s">
        <v>1947</v>
      </c>
      <c r="L2953" s="1" t="s">
        <v>8422</v>
      </c>
      <c r="M2953" s="1" t="s">
        <v>2104</v>
      </c>
      <c r="N2953" s="1" t="s">
        <v>1978</v>
      </c>
      <c r="O2953" s="3">
        <v>468</v>
      </c>
      <c r="P2953">
        <v>1</v>
      </c>
      <c r="Q2953" s="3">
        <v>468</v>
      </c>
      <c r="R2953" s="1" t="s">
        <v>2008</v>
      </c>
      <c r="S2953" s="3">
        <v>47</v>
      </c>
      <c r="T2953">
        <v>8</v>
      </c>
      <c r="U2953" t="str">
        <f>IF(Ecommerce_Sales[[#This Row],[Delivery_Time_Days]]&gt;7,"Delay",IF(Ecommerce_Sales[[#This Row],[Delivery_Time_Days]] = 0,"No delivery",IF(Ecommerce_Sales[[#This Row],[Delivery_Time_Days]]&lt;=7,"On-time")))</f>
        <v>Delay</v>
      </c>
      <c r="V2953" s="7">
        <f>Ecommerce_Sales[[#This Row],[Profit]]/Ecommerce_Sales[[#This Row],[Total_Price]]</f>
        <v>0.3504273504273504</v>
      </c>
      <c r="W2953" s="3">
        <v>164</v>
      </c>
      <c r="X2953" s="3"/>
    </row>
    <row r="2954" spans="1:24" x14ac:dyDescent="0.25">
      <c r="A2954" s="1" t="s">
        <v>8423</v>
      </c>
      <c r="B2954" s="1" t="s">
        <v>1333</v>
      </c>
      <c r="C2954" s="1" t="s">
        <v>1334</v>
      </c>
      <c r="D2954" s="1" t="s">
        <v>2255</v>
      </c>
      <c r="E2954" s="1" t="s">
        <v>1954</v>
      </c>
      <c r="F2954" s="2">
        <v>44935</v>
      </c>
      <c r="G2954" s="2">
        <v>45411</v>
      </c>
      <c r="H2954" s="2" t="str">
        <f>TEXT(Ecommerce_Sales[[#This Row],[Order_Date]],"mmmm")</f>
        <v>April</v>
      </c>
      <c r="I2954" s="2" t="str">
        <f>TEXT(Ecommerce_Sales[[#This Row],[Order_Date]],"yyyy")</f>
        <v>2024</v>
      </c>
      <c r="J2954" s="2" t="str">
        <f>TEXT(Ecommerce_Sales[[#This Row],[Order_Date]],"mmmm")</f>
        <v>April</v>
      </c>
      <c r="K2954" s="1" t="s">
        <v>1986</v>
      </c>
      <c r="L2954" s="1" t="s">
        <v>8424</v>
      </c>
      <c r="M2954" s="1" t="s">
        <v>2007</v>
      </c>
      <c r="N2954" s="1" t="s">
        <v>1973</v>
      </c>
      <c r="O2954" s="3">
        <v>913</v>
      </c>
      <c r="P2954">
        <v>1</v>
      </c>
      <c r="Q2954" s="3">
        <v>913</v>
      </c>
      <c r="R2954" s="1" t="s">
        <v>1958</v>
      </c>
      <c r="S2954" s="3">
        <v>86</v>
      </c>
      <c r="U2954" t="str">
        <f>IF(Ecommerce_Sales[[#This Row],[Delivery_Time_Days]]&gt;7,"Delay",IF(Ecommerce_Sales[[#This Row],[Delivery_Time_Days]] = 0,"No delivery",IF(Ecommerce_Sales[[#This Row],[Delivery_Time_Days]]&lt;=7,"On-time")))</f>
        <v>No delivery</v>
      </c>
      <c r="V2954" s="7">
        <f>Ecommerce_Sales[[#This Row],[Profit]]/Ecommerce_Sales[[#This Row],[Total_Price]]</f>
        <v>0.30010952902519167</v>
      </c>
      <c r="W2954" s="3">
        <v>274</v>
      </c>
      <c r="X2954" s="3"/>
    </row>
    <row r="2955" spans="1:24" x14ac:dyDescent="0.25">
      <c r="A2955" s="1" t="s">
        <v>8425</v>
      </c>
      <c r="B2955" s="1" t="s">
        <v>1359</v>
      </c>
      <c r="C2955" s="1" t="s">
        <v>1360</v>
      </c>
      <c r="D2955" s="1" t="s">
        <v>4167</v>
      </c>
      <c r="E2955" s="1" t="s">
        <v>1946</v>
      </c>
      <c r="F2955" s="2">
        <v>45148</v>
      </c>
      <c r="G2955" s="2">
        <v>45474</v>
      </c>
      <c r="H2955" s="2" t="str">
        <f>TEXT(Ecommerce_Sales[[#This Row],[Order_Date]],"mmmm")</f>
        <v>July</v>
      </c>
      <c r="I2955" s="2" t="str">
        <f>TEXT(Ecommerce_Sales[[#This Row],[Order_Date]],"yyyy")</f>
        <v>2024</v>
      </c>
      <c r="J2955" s="2" t="str">
        <f>TEXT(Ecommerce_Sales[[#This Row],[Order_Date]],"mmmm")</f>
        <v>July</v>
      </c>
      <c r="K2955" s="1" t="s">
        <v>1947</v>
      </c>
      <c r="L2955" s="1" t="s">
        <v>6107</v>
      </c>
      <c r="M2955" s="1" t="s">
        <v>2002</v>
      </c>
      <c r="N2955" s="1" t="s">
        <v>1989</v>
      </c>
      <c r="O2955" s="3">
        <v>741</v>
      </c>
      <c r="P2955">
        <v>2</v>
      </c>
      <c r="Q2955" s="3">
        <v>1482</v>
      </c>
      <c r="R2955" s="1" t="s">
        <v>2016</v>
      </c>
      <c r="S2955" s="3">
        <v>171</v>
      </c>
      <c r="T2955">
        <v>10</v>
      </c>
      <c r="U2955" t="str">
        <f>IF(Ecommerce_Sales[[#This Row],[Delivery_Time_Days]]&gt;7,"Delay",IF(Ecommerce_Sales[[#This Row],[Delivery_Time_Days]] = 0,"No delivery",IF(Ecommerce_Sales[[#This Row],[Delivery_Time_Days]]&lt;=7,"On-time")))</f>
        <v>Delay</v>
      </c>
      <c r="V2955" s="7">
        <f>Ecommerce_Sales[[#This Row],[Profit]]/Ecommerce_Sales[[#This Row],[Total_Price]]</f>
        <v>0.24966261808367071</v>
      </c>
      <c r="W2955" s="3">
        <v>370</v>
      </c>
      <c r="X2955" s="3"/>
    </row>
    <row r="2956" spans="1:24" x14ac:dyDescent="0.25">
      <c r="A2956" s="1" t="s">
        <v>8426</v>
      </c>
      <c r="B2956" s="1" t="s">
        <v>1325</v>
      </c>
      <c r="C2956" s="1" t="s">
        <v>1326</v>
      </c>
      <c r="D2956" s="1" t="s">
        <v>4969</v>
      </c>
      <c r="E2956" s="1" t="s">
        <v>1966</v>
      </c>
      <c r="F2956" s="2">
        <v>45307</v>
      </c>
      <c r="G2956" s="2">
        <v>45446</v>
      </c>
      <c r="H2956" s="2" t="str">
        <f>TEXT(Ecommerce_Sales[[#This Row],[Order_Date]],"mmmm")</f>
        <v>June</v>
      </c>
      <c r="I2956" s="2" t="str">
        <f>TEXT(Ecommerce_Sales[[#This Row],[Order_Date]],"yyyy")</f>
        <v>2024</v>
      </c>
      <c r="J2956" s="2" t="str">
        <f>TEXT(Ecommerce_Sales[[#This Row],[Order_Date]],"mmmm")</f>
        <v>June</v>
      </c>
      <c r="K2956" s="1" t="s">
        <v>1947</v>
      </c>
      <c r="L2956" s="1" t="s">
        <v>6272</v>
      </c>
      <c r="M2956" s="1" t="s">
        <v>1988</v>
      </c>
      <c r="N2956" s="1" t="s">
        <v>1989</v>
      </c>
      <c r="O2956" s="3">
        <v>146</v>
      </c>
      <c r="P2956">
        <v>4</v>
      </c>
      <c r="Q2956" s="3">
        <v>585</v>
      </c>
      <c r="R2956" s="1" t="s">
        <v>1951</v>
      </c>
      <c r="S2956" s="3">
        <v>62</v>
      </c>
      <c r="T2956">
        <v>4</v>
      </c>
      <c r="U2956" t="str">
        <f>IF(Ecommerce_Sales[[#This Row],[Delivery_Time_Days]]&gt;7,"Delay",IF(Ecommerce_Sales[[#This Row],[Delivery_Time_Days]] = 0,"No delivery",IF(Ecommerce_Sales[[#This Row],[Delivery_Time_Days]]&lt;=7,"On-time")))</f>
        <v>On-time</v>
      </c>
      <c r="V2956" s="7">
        <f>Ecommerce_Sales[[#This Row],[Profit]]/Ecommerce_Sales[[#This Row],[Total_Price]]</f>
        <v>0.24957264957264957</v>
      </c>
      <c r="W2956" s="3">
        <v>146</v>
      </c>
      <c r="X2956" s="3"/>
    </row>
    <row r="2957" spans="1:24" x14ac:dyDescent="0.25">
      <c r="A2957" s="1" t="s">
        <v>8427</v>
      </c>
      <c r="B2957" s="1" t="s">
        <v>54</v>
      </c>
      <c r="C2957" s="1" t="s">
        <v>55</v>
      </c>
      <c r="D2957" s="1" t="s">
        <v>2308</v>
      </c>
      <c r="E2957" s="1" t="s">
        <v>1961</v>
      </c>
      <c r="F2957" s="2">
        <v>45261</v>
      </c>
      <c r="G2957" s="2">
        <v>45338</v>
      </c>
      <c r="H2957" s="2" t="str">
        <f>TEXT(Ecommerce_Sales[[#This Row],[Order_Date]],"mmmm")</f>
        <v>February</v>
      </c>
      <c r="I2957" s="2" t="str">
        <f>TEXT(Ecommerce_Sales[[#This Row],[Order_Date]],"yyyy")</f>
        <v>2024</v>
      </c>
      <c r="J2957" s="2" t="str">
        <f>TEXT(Ecommerce_Sales[[#This Row],[Order_Date]],"mmmm")</f>
        <v>February</v>
      </c>
      <c r="K2957" s="1" t="s">
        <v>1947</v>
      </c>
      <c r="L2957" s="1" t="s">
        <v>8428</v>
      </c>
      <c r="M2957" s="1" t="s">
        <v>2043</v>
      </c>
      <c r="N2957" s="1" t="s">
        <v>1989</v>
      </c>
      <c r="O2957" s="3">
        <v>21</v>
      </c>
      <c r="P2957">
        <v>4</v>
      </c>
      <c r="Q2957" s="3">
        <v>86</v>
      </c>
      <c r="R2957" s="1" t="s">
        <v>1958</v>
      </c>
      <c r="S2957" s="3">
        <v>7</v>
      </c>
      <c r="T2957">
        <v>3</v>
      </c>
      <c r="U2957" t="str">
        <f>IF(Ecommerce_Sales[[#This Row],[Delivery_Time_Days]]&gt;7,"Delay",IF(Ecommerce_Sales[[#This Row],[Delivery_Time_Days]] = 0,"No delivery",IF(Ecommerce_Sales[[#This Row],[Delivery_Time_Days]]&lt;=7,"On-time")))</f>
        <v>On-time</v>
      </c>
      <c r="V2957" s="7">
        <f>Ecommerce_Sales[[#This Row],[Profit]]/Ecommerce_Sales[[#This Row],[Total_Price]]</f>
        <v>0.2441860465116279</v>
      </c>
      <c r="W2957" s="3">
        <v>21</v>
      </c>
      <c r="X2957" s="3"/>
    </row>
    <row r="2958" spans="1:24" x14ac:dyDescent="0.25">
      <c r="A2958" s="1" t="s">
        <v>8429</v>
      </c>
      <c r="B2958" s="1" t="s">
        <v>590</v>
      </c>
      <c r="C2958" s="1" t="s">
        <v>591</v>
      </c>
      <c r="D2958" s="1" t="s">
        <v>4028</v>
      </c>
      <c r="E2958" s="1" t="s">
        <v>1966</v>
      </c>
      <c r="F2958" s="2">
        <v>45168</v>
      </c>
      <c r="G2958" s="2">
        <v>45335</v>
      </c>
      <c r="H2958" s="2" t="str">
        <f>TEXT(Ecommerce_Sales[[#This Row],[Order_Date]],"mmmm")</f>
        <v>February</v>
      </c>
      <c r="I2958" s="2" t="str">
        <f>TEXT(Ecommerce_Sales[[#This Row],[Order_Date]],"yyyy")</f>
        <v>2024</v>
      </c>
      <c r="J2958" s="2" t="str">
        <f>TEXT(Ecommerce_Sales[[#This Row],[Order_Date]],"mmmm")</f>
        <v>February</v>
      </c>
      <c r="K2958" s="1" t="s">
        <v>1947</v>
      </c>
      <c r="L2958" s="1" t="s">
        <v>8430</v>
      </c>
      <c r="M2958" s="1" t="s">
        <v>2002</v>
      </c>
      <c r="N2958" s="1" t="s">
        <v>1989</v>
      </c>
      <c r="O2958" s="3">
        <v>173</v>
      </c>
      <c r="P2958">
        <v>3</v>
      </c>
      <c r="Q2958" s="3">
        <v>518</v>
      </c>
      <c r="R2958" s="1" t="s">
        <v>1958</v>
      </c>
      <c r="S2958" s="3">
        <v>74</v>
      </c>
      <c r="T2958">
        <v>4</v>
      </c>
      <c r="U2958" t="str">
        <f>IF(Ecommerce_Sales[[#This Row],[Delivery_Time_Days]]&gt;7,"Delay",IF(Ecommerce_Sales[[#This Row],[Delivery_Time_Days]] = 0,"No delivery",IF(Ecommerce_Sales[[#This Row],[Delivery_Time_Days]]&lt;=7,"On-time")))</f>
        <v>On-time</v>
      </c>
      <c r="V2958" s="7">
        <f>Ecommerce_Sales[[#This Row],[Profit]]/Ecommerce_Sales[[#This Row],[Total_Price]]</f>
        <v>0.25096525096525096</v>
      </c>
      <c r="W2958" s="3">
        <v>130</v>
      </c>
      <c r="X2958" s="3"/>
    </row>
    <row r="2959" spans="1:24" x14ac:dyDescent="0.25">
      <c r="A2959" s="1" t="s">
        <v>8431</v>
      </c>
      <c r="B2959" s="1" t="s">
        <v>842</v>
      </c>
      <c r="C2959" s="1" t="s">
        <v>843</v>
      </c>
      <c r="D2959" s="1" t="s">
        <v>5009</v>
      </c>
      <c r="E2959" s="1" t="s">
        <v>1946</v>
      </c>
      <c r="F2959" s="2">
        <v>45434</v>
      </c>
      <c r="G2959" s="2">
        <v>45045</v>
      </c>
      <c r="H2959" s="2" t="str">
        <f>TEXT(Ecommerce_Sales[[#This Row],[Order_Date]],"mmmm")</f>
        <v>April</v>
      </c>
      <c r="I2959" s="2" t="str">
        <f>TEXT(Ecommerce_Sales[[#This Row],[Order_Date]],"yyyy")</f>
        <v>2023</v>
      </c>
      <c r="J2959" s="2" t="str">
        <f>TEXT(Ecommerce_Sales[[#This Row],[Order_Date]],"mmmm")</f>
        <v>April</v>
      </c>
      <c r="K2959" s="1" t="s">
        <v>1947</v>
      </c>
      <c r="L2959" s="1" t="s">
        <v>8432</v>
      </c>
      <c r="M2959" s="1" t="s">
        <v>2065</v>
      </c>
      <c r="N2959" s="1" t="s">
        <v>1978</v>
      </c>
      <c r="O2959" s="3">
        <v>46</v>
      </c>
      <c r="P2959">
        <v>3</v>
      </c>
      <c r="Q2959" s="3">
        <v>139</v>
      </c>
      <c r="R2959" s="1" t="s">
        <v>2008</v>
      </c>
      <c r="S2959" s="3">
        <v>11</v>
      </c>
      <c r="T2959">
        <v>9</v>
      </c>
      <c r="U2959" t="str">
        <f>IF(Ecommerce_Sales[[#This Row],[Delivery_Time_Days]]&gt;7,"Delay",IF(Ecommerce_Sales[[#This Row],[Delivery_Time_Days]] = 0,"No delivery",IF(Ecommerce_Sales[[#This Row],[Delivery_Time_Days]]&lt;=7,"On-time")))</f>
        <v>Delay</v>
      </c>
      <c r="V2959" s="7">
        <f>Ecommerce_Sales[[#This Row],[Profit]]/Ecommerce_Sales[[#This Row],[Total_Price]]</f>
        <v>0.35251798561151076</v>
      </c>
      <c r="W2959" s="3">
        <v>49</v>
      </c>
      <c r="X2959" s="3"/>
    </row>
    <row r="2960" spans="1:24" x14ac:dyDescent="0.25">
      <c r="A2960" s="1" t="s">
        <v>8433</v>
      </c>
      <c r="B2960" s="1" t="s">
        <v>719</v>
      </c>
      <c r="C2960" s="1" t="s">
        <v>720</v>
      </c>
      <c r="D2960" s="1" t="s">
        <v>7264</v>
      </c>
      <c r="E2960" s="1" t="s">
        <v>1981</v>
      </c>
      <c r="F2960" s="2">
        <v>45001</v>
      </c>
      <c r="G2960" s="2">
        <v>45526</v>
      </c>
      <c r="H2960" s="2" t="str">
        <f>TEXT(Ecommerce_Sales[[#This Row],[Order_Date]],"mmmm")</f>
        <v>August</v>
      </c>
      <c r="I2960" s="2" t="str">
        <f>TEXT(Ecommerce_Sales[[#This Row],[Order_Date]],"yyyy")</f>
        <v>2024</v>
      </c>
      <c r="J2960" s="2" t="str">
        <f>TEXT(Ecommerce_Sales[[#This Row],[Order_Date]],"mmmm")</f>
        <v>August</v>
      </c>
      <c r="K2960" s="1" t="s">
        <v>1947</v>
      </c>
      <c r="L2960" s="1" t="s">
        <v>8434</v>
      </c>
      <c r="M2960" s="1" t="s">
        <v>1949</v>
      </c>
      <c r="N2960" s="1" t="s">
        <v>1950</v>
      </c>
      <c r="O2960" s="3">
        <v>491</v>
      </c>
      <c r="P2960">
        <v>5</v>
      </c>
      <c r="Q2960" s="3">
        <v>2455</v>
      </c>
      <c r="R2960" s="1" t="s">
        <v>1951</v>
      </c>
      <c r="S2960" s="3">
        <v>357</v>
      </c>
      <c r="T2960">
        <v>4</v>
      </c>
      <c r="U2960" t="str">
        <f>IF(Ecommerce_Sales[[#This Row],[Delivery_Time_Days]]&gt;7,"Delay",IF(Ecommerce_Sales[[#This Row],[Delivery_Time_Days]] = 0,"No delivery",IF(Ecommerce_Sales[[#This Row],[Delivery_Time_Days]]&lt;=7,"On-time")))</f>
        <v>On-time</v>
      </c>
      <c r="V2960" s="7">
        <f>Ecommerce_Sales[[#This Row],[Profit]]/Ecommerce_Sales[[#This Row],[Total_Price]]</f>
        <v>0.4</v>
      </c>
      <c r="W2960" s="3">
        <v>982</v>
      </c>
      <c r="X2960" s="3"/>
    </row>
    <row r="2961" spans="1:24" x14ac:dyDescent="0.25">
      <c r="A2961" s="1" t="s">
        <v>8435</v>
      </c>
      <c r="B2961" s="1" t="s">
        <v>569</v>
      </c>
      <c r="C2961" s="1" t="s">
        <v>570</v>
      </c>
      <c r="D2961" s="1" t="s">
        <v>6358</v>
      </c>
      <c r="E2961" s="1" t="s">
        <v>1996</v>
      </c>
      <c r="F2961" s="2">
        <v>45291</v>
      </c>
      <c r="G2961" s="2">
        <v>45363</v>
      </c>
      <c r="H2961" s="2" t="str">
        <f>TEXT(Ecommerce_Sales[[#This Row],[Order_Date]],"mmmm")</f>
        <v>March</v>
      </c>
      <c r="I2961" s="2" t="str">
        <f>TEXT(Ecommerce_Sales[[#This Row],[Order_Date]],"yyyy")</f>
        <v>2024</v>
      </c>
      <c r="J2961" s="2" t="str">
        <f>TEXT(Ecommerce_Sales[[#This Row],[Order_Date]],"mmmm")</f>
        <v>March</v>
      </c>
      <c r="K2961" s="1" t="s">
        <v>1992</v>
      </c>
      <c r="L2961" s="1" t="s">
        <v>8436</v>
      </c>
      <c r="M2961" s="1" t="s">
        <v>2079</v>
      </c>
      <c r="N2961" s="1" t="s">
        <v>1973</v>
      </c>
      <c r="O2961" s="3">
        <v>706</v>
      </c>
      <c r="P2961">
        <v>5</v>
      </c>
      <c r="Q2961" s="3">
        <v>3528</v>
      </c>
      <c r="R2961" s="1" t="s">
        <v>1958</v>
      </c>
      <c r="S2961" s="3">
        <v>517</v>
      </c>
      <c r="U2961" t="str">
        <f>IF(Ecommerce_Sales[[#This Row],[Delivery_Time_Days]]&gt;7,"Delay",IF(Ecommerce_Sales[[#This Row],[Delivery_Time_Days]] = 0,"No delivery",IF(Ecommerce_Sales[[#This Row],[Delivery_Time_Days]]&lt;=7,"On-time")))</f>
        <v>No delivery</v>
      </c>
      <c r="V2961" s="7">
        <f>Ecommerce_Sales[[#This Row],[Profit]]/Ecommerce_Sales[[#This Row],[Total_Price]]</f>
        <v>0.29988662131519273</v>
      </c>
      <c r="W2961" s="3">
        <v>1058</v>
      </c>
      <c r="X2961" s="3"/>
    </row>
    <row r="2962" spans="1:24" x14ac:dyDescent="0.25">
      <c r="A2962" s="1" t="s">
        <v>8437</v>
      </c>
      <c r="B2962" s="1" t="s">
        <v>1385</v>
      </c>
      <c r="C2962" s="1" t="s">
        <v>1386</v>
      </c>
      <c r="D2962" s="1" t="s">
        <v>2718</v>
      </c>
      <c r="E2962" s="1" t="s">
        <v>1981</v>
      </c>
      <c r="F2962" s="2">
        <v>45191</v>
      </c>
      <c r="G2962" s="2">
        <v>45289</v>
      </c>
      <c r="H2962" s="2" t="str">
        <f>TEXT(Ecommerce_Sales[[#This Row],[Order_Date]],"mmmm")</f>
        <v>December</v>
      </c>
      <c r="I2962" s="2" t="str">
        <f>TEXT(Ecommerce_Sales[[#This Row],[Order_Date]],"yyyy")</f>
        <v>2023</v>
      </c>
      <c r="J2962" s="2" t="str">
        <f>TEXT(Ecommerce_Sales[[#This Row],[Order_Date]],"mmmm")</f>
        <v>December</v>
      </c>
      <c r="K2962" s="1" t="s">
        <v>1947</v>
      </c>
      <c r="L2962" s="1" t="s">
        <v>8438</v>
      </c>
      <c r="M2962" s="1" t="s">
        <v>1963</v>
      </c>
      <c r="N2962" s="1" t="s">
        <v>1957</v>
      </c>
      <c r="O2962" s="3">
        <v>1257</v>
      </c>
      <c r="P2962">
        <v>8</v>
      </c>
      <c r="Q2962" s="3">
        <v>10057</v>
      </c>
      <c r="R2962" s="1" t="s">
        <v>1951</v>
      </c>
      <c r="S2962" s="3">
        <v>798</v>
      </c>
      <c r="T2962">
        <v>2</v>
      </c>
      <c r="U2962" t="str">
        <f>IF(Ecommerce_Sales[[#This Row],[Delivery_Time_Days]]&gt;7,"Delay",IF(Ecommerce_Sales[[#This Row],[Delivery_Time_Days]] = 0,"No delivery",IF(Ecommerce_Sales[[#This Row],[Delivery_Time_Days]]&lt;=7,"On-time")))</f>
        <v>On-time</v>
      </c>
      <c r="V2962" s="7">
        <f>Ecommerce_Sales[[#This Row],[Profit]]/Ecommerce_Sales[[#This Row],[Total_Price]]</f>
        <v>0.15004474495376355</v>
      </c>
      <c r="W2962" s="3">
        <v>1509</v>
      </c>
      <c r="X2962" s="3"/>
    </row>
    <row r="2963" spans="1:24" x14ac:dyDescent="0.25">
      <c r="A2963" s="1" t="s">
        <v>8439</v>
      </c>
      <c r="B2963" s="1" t="s">
        <v>815</v>
      </c>
      <c r="C2963" s="1" t="s">
        <v>816</v>
      </c>
      <c r="D2963" s="1" t="s">
        <v>3716</v>
      </c>
      <c r="E2963" s="1" t="s">
        <v>1954</v>
      </c>
      <c r="F2963" s="2">
        <v>45092</v>
      </c>
      <c r="G2963" s="2">
        <v>45488</v>
      </c>
      <c r="H2963" s="2" t="str">
        <f>TEXT(Ecommerce_Sales[[#This Row],[Order_Date]],"mmmm")</f>
        <v>July</v>
      </c>
      <c r="I2963" s="2" t="str">
        <f>TEXT(Ecommerce_Sales[[#This Row],[Order_Date]],"yyyy")</f>
        <v>2024</v>
      </c>
      <c r="J2963" s="2" t="str">
        <f>TEXT(Ecommerce_Sales[[#This Row],[Order_Date]],"mmmm")</f>
        <v>July</v>
      </c>
      <c r="K2963" s="1" t="s">
        <v>1947</v>
      </c>
      <c r="L2963" s="1" t="s">
        <v>8440</v>
      </c>
      <c r="M2963" s="1" t="s">
        <v>2030</v>
      </c>
      <c r="N2963" s="1" t="s">
        <v>1978</v>
      </c>
      <c r="O2963" s="3">
        <v>1038</v>
      </c>
      <c r="P2963">
        <v>3</v>
      </c>
      <c r="Q2963" s="3">
        <v>3114</v>
      </c>
      <c r="R2963" s="1" t="s">
        <v>2008</v>
      </c>
      <c r="S2963" s="3">
        <v>344</v>
      </c>
      <c r="T2963">
        <v>4</v>
      </c>
      <c r="U2963" t="str">
        <f>IF(Ecommerce_Sales[[#This Row],[Delivery_Time_Days]]&gt;7,"Delay",IF(Ecommerce_Sales[[#This Row],[Delivery_Time_Days]] = 0,"No delivery",IF(Ecommerce_Sales[[#This Row],[Delivery_Time_Days]]&lt;=7,"On-time")))</f>
        <v>On-time</v>
      </c>
      <c r="V2963" s="7">
        <f>Ecommerce_Sales[[#This Row],[Profit]]/Ecommerce_Sales[[#This Row],[Total_Price]]</f>
        <v>0.35003211303789339</v>
      </c>
      <c r="W2963" s="3">
        <v>1090</v>
      </c>
      <c r="X2963" s="3"/>
    </row>
    <row r="2964" spans="1:24" x14ac:dyDescent="0.25">
      <c r="A2964" s="1" t="s">
        <v>8441</v>
      </c>
      <c r="B2964" s="1" t="s">
        <v>444</v>
      </c>
      <c r="C2964" s="1" t="s">
        <v>445</v>
      </c>
      <c r="D2964" s="1" t="s">
        <v>2106</v>
      </c>
      <c r="E2964" s="1" t="s">
        <v>1946</v>
      </c>
      <c r="F2964" s="2">
        <v>45651</v>
      </c>
      <c r="G2964" s="2">
        <v>45602</v>
      </c>
      <c r="H2964" s="2" t="str">
        <f>TEXT(Ecommerce_Sales[[#This Row],[Order_Date]],"mmmm")</f>
        <v>November</v>
      </c>
      <c r="I2964" s="2" t="str">
        <f>TEXT(Ecommerce_Sales[[#This Row],[Order_Date]],"yyyy")</f>
        <v>2024</v>
      </c>
      <c r="J2964" s="2" t="str">
        <f>TEXT(Ecommerce_Sales[[#This Row],[Order_Date]],"mmmm")</f>
        <v>November</v>
      </c>
      <c r="K2964" s="1" t="s">
        <v>1947</v>
      </c>
      <c r="L2964" s="1" t="s">
        <v>8442</v>
      </c>
      <c r="M2964" s="1" t="s">
        <v>1988</v>
      </c>
      <c r="N2964" s="1" t="s">
        <v>1989</v>
      </c>
      <c r="O2964" s="3">
        <v>1083</v>
      </c>
      <c r="P2964">
        <v>7</v>
      </c>
      <c r="Q2964" s="3">
        <v>7578</v>
      </c>
      <c r="R2964" s="1" t="s">
        <v>1951</v>
      </c>
      <c r="S2964" s="3">
        <v>521</v>
      </c>
      <c r="T2964">
        <v>4</v>
      </c>
      <c r="U2964" t="str">
        <f>IF(Ecommerce_Sales[[#This Row],[Delivery_Time_Days]]&gt;7,"Delay",IF(Ecommerce_Sales[[#This Row],[Delivery_Time_Days]] = 0,"No delivery",IF(Ecommerce_Sales[[#This Row],[Delivery_Time_Days]]&lt;=7,"On-time")))</f>
        <v>On-time</v>
      </c>
      <c r="V2964" s="7">
        <f>Ecommerce_Sales[[#This Row],[Profit]]/Ecommerce_Sales[[#This Row],[Total_Price]]</f>
        <v>0.25006598046978096</v>
      </c>
      <c r="W2964" s="3">
        <v>1895</v>
      </c>
      <c r="X2964" s="3"/>
    </row>
    <row r="2965" spans="1:24" x14ac:dyDescent="0.25">
      <c r="A2965" s="1" t="s">
        <v>8443</v>
      </c>
      <c r="B2965" s="1" t="s">
        <v>545</v>
      </c>
      <c r="C2965" s="1" t="s">
        <v>546</v>
      </c>
      <c r="D2965" s="1" t="s">
        <v>2514</v>
      </c>
      <c r="E2965" s="1" t="s">
        <v>1954</v>
      </c>
      <c r="F2965" s="2">
        <v>45016</v>
      </c>
      <c r="G2965" s="2">
        <v>45315</v>
      </c>
      <c r="H2965" s="2" t="str">
        <f>TEXT(Ecommerce_Sales[[#This Row],[Order_Date]],"mmmm")</f>
        <v>January</v>
      </c>
      <c r="I2965" s="2" t="str">
        <f>TEXT(Ecommerce_Sales[[#This Row],[Order_Date]],"yyyy")</f>
        <v>2024</v>
      </c>
      <c r="J2965" s="2" t="str">
        <f>TEXT(Ecommerce_Sales[[#This Row],[Order_Date]],"mmmm")</f>
        <v>January</v>
      </c>
      <c r="K2965" s="1" t="s">
        <v>1947</v>
      </c>
      <c r="L2965" s="1" t="s">
        <v>3246</v>
      </c>
      <c r="M2965" s="1" t="s">
        <v>1983</v>
      </c>
      <c r="N2965" s="1" t="s">
        <v>1950</v>
      </c>
      <c r="O2965" s="3">
        <v>556</v>
      </c>
      <c r="P2965">
        <v>1</v>
      </c>
      <c r="Q2965" s="3">
        <v>556</v>
      </c>
      <c r="R2965" s="1" t="s">
        <v>1958</v>
      </c>
      <c r="S2965" s="3">
        <v>30</v>
      </c>
      <c r="T2965">
        <v>3</v>
      </c>
      <c r="U2965" t="str">
        <f>IF(Ecommerce_Sales[[#This Row],[Delivery_Time_Days]]&gt;7,"Delay",IF(Ecommerce_Sales[[#This Row],[Delivery_Time_Days]] = 0,"No delivery",IF(Ecommerce_Sales[[#This Row],[Delivery_Time_Days]]&lt;=7,"On-time")))</f>
        <v>On-time</v>
      </c>
      <c r="V2965" s="7">
        <f>Ecommerce_Sales[[#This Row],[Profit]]/Ecommerce_Sales[[#This Row],[Total_Price]]</f>
        <v>0.39928057553956836</v>
      </c>
      <c r="W2965" s="3">
        <v>222</v>
      </c>
      <c r="X2965" s="3"/>
    </row>
    <row r="2966" spans="1:24" x14ac:dyDescent="0.25">
      <c r="A2966" s="1" t="s">
        <v>8444</v>
      </c>
      <c r="B2966" s="1" t="s">
        <v>434</v>
      </c>
      <c r="C2966" s="1" t="s">
        <v>435</v>
      </c>
      <c r="D2966" s="1" t="s">
        <v>1980</v>
      </c>
      <c r="E2966" s="1" t="s">
        <v>1981</v>
      </c>
      <c r="F2966" s="2">
        <v>45463</v>
      </c>
      <c r="G2966" s="2">
        <v>45071</v>
      </c>
      <c r="H2966" s="2" t="str">
        <f>TEXT(Ecommerce_Sales[[#This Row],[Order_Date]],"mmmm")</f>
        <v>May</v>
      </c>
      <c r="I2966" s="2" t="str">
        <f>TEXT(Ecommerce_Sales[[#This Row],[Order_Date]],"yyyy")</f>
        <v>2023</v>
      </c>
      <c r="J2966" s="2" t="str">
        <f>TEXT(Ecommerce_Sales[[#This Row],[Order_Date]],"mmmm")</f>
        <v>May</v>
      </c>
      <c r="K2966" s="1" t="s">
        <v>1947</v>
      </c>
      <c r="L2966" s="1" t="s">
        <v>5796</v>
      </c>
      <c r="M2966" s="1" t="s">
        <v>1977</v>
      </c>
      <c r="N2966" s="1" t="s">
        <v>1978</v>
      </c>
      <c r="O2966" s="3">
        <v>767</v>
      </c>
      <c r="P2966">
        <v>2</v>
      </c>
      <c r="Q2966" s="3">
        <v>1534</v>
      </c>
      <c r="R2966" s="1" t="s">
        <v>1958</v>
      </c>
      <c r="S2966" s="3">
        <v>227</v>
      </c>
      <c r="T2966">
        <v>8</v>
      </c>
      <c r="U2966" t="str">
        <f>IF(Ecommerce_Sales[[#This Row],[Delivery_Time_Days]]&gt;7,"Delay",IF(Ecommerce_Sales[[#This Row],[Delivery_Time_Days]] = 0,"No delivery",IF(Ecommerce_Sales[[#This Row],[Delivery_Time_Days]]&lt;=7,"On-time")))</f>
        <v>Delay</v>
      </c>
      <c r="V2966" s="7">
        <f>Ecommerce_Sales[[#This Row],[Profit]]/Ecommerce_Sales[[#This Row],[Total_Price]]</f>
        <v>0.35006518904823991</v>
      </c>
      <c r="W2966" s="3">
        <v>537</v>
      </c>
      <c r="X2966" s="3"/>
    </row>
    <row r="2967" spans="1:24" x14ac:dyDescent="0.25">
      <c r="A2967" s="1" t="s">
        <v>8445</v>
      </c>
      <c r="B2967" s="1" t="s">
        <v>166</v>
      </c>
      <c r="C2967" s="1" t="s">
        <v>167</v>
      </c>
      <c r="D2967" s="1" t="s">
        <v>2705</v>
      </c>
      <c r="E2967" s="1" t="s">
        <v>1966</v>
      </c>
      <c r="F2967" s="2">
        <v>45141</v>
      </c>
      <c r="G2967" s="2">
        <v>45404</v>
      </c>
      <c r="H2967" s="2" t="str">
        <f>TEXT(Ecommerce_Sales[[#This Row],[Order_Date]],"mmmm")</f>
        <v>April</v>
      </c>
      <c r="I2967" s="2" t="str">
        <f>TEXT(Ecommerce_Sales[[#This Row],[Order_Date]],"yyyy")</f>
        <v>2024</v>
      </c>
      <c r="J2967" s="2" t="str">
        <f>TEXT(Ecommerce_Sales[[#This Row],[Order_Date]],"mmmm")</f>
        <v>April</v>
      </c>
      <c r="K2967" s="1" t="s">
        <v>1947</v>
      </c>
      <c r="L2967" s="1" t="s">
        <v>2122</v>
      </c>
      <c r="M2967" s="1" t="s">
        <v>1988</v>
      </c>
      <c r="N2967" s="1" t="s">
        <v>1989</v>
      </c>
      <c r="O2967" s="3">
        <v>140</v>
      </c>
      <c r="P2967">
        <v>1</v>
      </c>
      <c r="Q2967" s="3">
        <v>140</v>
      </c>
      <c r="R2967" s="1" t="s">
        <v>1958</v>
      </c>
      <c r="S2967" s="3">
        <v>8</v>
      </c>
      <c r="T2967">
        <v>7</v>
      </c>
      <c r="U2967" t="str">
        <f>IF(Ecommerce_Sales[[#This Row],[Delivery_Time_Days]]&gt;7,"Delay",IF(Ecommerce_Sales[[#This Row],[Delivery_Time_Days]] = 0,"No delivery",IF(Ecommerce_Sales[[#This Row],[Delivery_Time_Days]]&lt;=7,"On-time")))</f>
        <v>On-time</v>
      </c>
      <c r="V2967" s="7">
        <f>Ecommerce_Sales[[#This Row],[Profit]]/Ecommerce_Sales[[#This Row],[Total_Price]]</f>
        <v>0.25</v>
      </c>
      <c r="W2967" s="3">
        <v>35</v>
      </c>
      <c r="X2967" s="3"/>
    </row>
    <row r="2968" spans="1:24" x14ac:dyDescent="0.25">
      <c r="A2968" s="1" t="s">
        <v>8446</v>
      </c>
      <c r="B2968" s="1" t="s">
        <v>72</v>
      </c>
      <c r="C2968" s="1" t="s">
        <v>73</v>
      </c>
      <c r="D2968" s="1" t="s">
        <v>3108</v>
      </c>
      <c r="E2968" s="1" t="s">
        <v>1966</v>
      </c>
      <c r="F2968" s="2">
        <v>45502</v>
      </c>
      <c r="G2968" s="2">
        <v>45121</v>
      </c>
      <c r="H2968" s="2" t="str">
        <f>TEXT(Ecommerce_Sales[[#This Row],[Order_Date]],"mmmm")</f>
        <v>July</v>
      </c>
      <c r="I2968" s="2" t="str">
        <f>TEXT(Ecommerce_Sales[[#This Row],[Order_Date]],"yyyy")</f>
        <v>2023</v>
      </c>
      <c r="J2968" s="2" t="str">
        <f>TEXT(Ecommerce_Sales[[#This Row],[Order_Date]],"mmmm")</f>
        <v>July</v>
      </c>
      <c r="K2968" s="1" t="s">
        <v>1986</v>
      </c>
      <c r="L2968" s="1" t="s">
        <v>8447</v>
      </c>
      <c r="M2968" s="1" t="s">
        <v>2043</v>
      </c>
      <c r="N2968" s="1" t="s">
        <v>1989</v>
      </c>
      <c r="O2968" s="3">
        <v>999</v>
      </c>
      <c r="P2968">
        <v>6</v>
      </c>
      <c r="Q2968" s="3">
        <v>5992</v>
      </c>
      <c r="R2968" s="1" t="s">
        <v>1958</v>
      </c>
      <c r="S2968" s="3">
        <v>793</v>
      </c>
      <c r="U2968" t="str">
        <f>IF(Ecommerce_Sales[[#This Row],[Delivery_Time_Days]]&gt;7,"Delay",IF(Ecommerce_Sales[[#This Row],[Delivery_Time_Days]] = 0,"No delivery",IF(Ecommerce_Sales[[#This Row],[Delivery_Time_Days]]&lt;=7,"On-time")))</f>
        <v>No delivery</v>
      </c>
      <c r="V2968" s="7">
        <f>Ecommerce_Sales[[#This Row],[Profit]]/Ecommerce_Sales[[#This Row],[Total_Price]]</f>
        <v>0.25</v>
      </c>
      <c r="W2968" s="3">
        <v>1498</v>
      </c>
      <c r="X2968" s="3"/>
    </row>
    <row r="2969" spans="1:24" x14ac:dyDescent="0.25">
      <c r="A2969" s="1" t="s">
        <v>8448</v>
      </c>
      <c r="B2969" s="1" t="s">
        <v>1077</v>
      </c>
      <c r="C2969" s="1" t="s">
        <v>1078</v>
      </c>
      <c r="D2969" s="1" t="s">
        <v>2773</v>
      </c>
      <c r="E2969" s="1" t="s">
        <v>1946</v>
      </c>
      <c r="F2969" s="2">
        <v>45390</v>
      </c>
      <c r="G2969" s="2">
        <v>45178</v>
      </c>
      <c r="H2969" s="2" t="str">
        <f>TEXT(Ecommerce_Sales[[#This Row],[Order_Date]],"mmmm")</f>
        <v>September</v>
      </c>
      <c r="I2969" s="2" t="str">
        <f>TEXT(Ecommerce_Sales[[#This Row],[Order_Date]],"yyyy")</f>
        <v>2023</v>
      </c>
      <c r="J2969" s="2" t="str">
        <f>TEXT(Ecommerce_Sales[[#This Row],[Order_Date]],"mmmm")</f>
        <v>September</v>
      </c>
      <c r="K2969" s="1" t="s">
        <v>1947</v>
      </c>
      <c r="L2969" s="1" t="s">
        <v>6340</v>
      </c>
      <c r="M2969" s="1" t="s">
        <v>2065</v>
      </c>
      <c r="N2969" s="1" t="s">
        <v>1978</v>
      </c>
      <c r="O2969" s="3">
        <v>82</v>
      </c>
      <c r="P2969">
        <v>2</v>
      </c>
      <c r="Q2969" s="3">
        <v>163</v>
      </c>
      <c r="R2969" s="1" t="s">
        <v>1958</v>
      </c>
      <c r="S2969" s="3">
        <v>22</v>
      </c>
      <c r="T2969">
        <v>3</v>
      </c>
      <c r="U2969" t="str">
        <f>IF(Ecommerce_Sales[[#This Row],[Delivery_Time_Days]]&gt;7,"Delay",IF(Ecommerce_Sales[[#This Row],[Delivery_Time_Days]] = 0,"No delivery",IF(Ecommerce_Sales[[#This Row],[Delivery_Time_Days]]&lt;=7,"On-time")))</f>
        <v>On-time</v>
      </c>
      <c r="V2969" s="7">
        <f>Ecommerce_Sales[[#This Row],[Profit]]/Ecommerce_Sales[[#This Row],[Total_Price]]</f>
        <v>0.34969325153374231</v>
      </c>
      <c r="W2969" s="3">
        <v>57</v>
      </c>
      <c r="X2969" s="3"/>
    </row>
    <row r="2970" spans="1:24" x14ac:dyDescent="0.25">
      <c r="A2970" s="1" t="s">
        <v>8449</v>
      </c>
      <c r="B2970" s="1" t="s">
        <v>1221</v>
      </c>
      <c r="C2970" s="1" t="s">
        <v>1222</v>
      </c>
      <c r="D2970" s="1" t="s">
        <v>2541</v>
      </c>
      <c r="E2970" s="1" t="s">
        <v>2005</v>
      </c>
      <c r="F2970" s="2">
        <v>45382</v>
      </c>
      <c r="G2970" s="2">
        <v>45208</v>
      </c>
      <c r="H2970" s="2" t="str">
        <f>TEXT(Ecommerce_Sales[[#This Row],[Order_Date]],"mmmm")</f>
        <v>October</v>
      </c>
      <c r="I2970" s="2" t="str">
        <f>TEXT(Ecommerce_Sales[[#This Row],[Order_Date]],"yyyy")</f>
        <v>2023</v>
      </c>
      <c r="J2970" s="2" t="str">
        <f>TEXT(Ecommerce_Sales[[#This Row],[Order_Date]],"mmmm")</f>
        <v>October</v>
      </c>
      <c r="K2970" s="1" t="s">
        <v>1947</v>
      </c>
      <c r="L2970" s="1" t="s">
        <v>8450</v>
      </c>
      <c r="M2970" s="1" t="s">
        <v>2058</v>
      </c>
      <c r="N2970" s="1" t="s">
        <v>1950</v>
      </c>
      <c r="O2970" s="3">
        <v>853</v>
      </c>
      <c r="P2970">
        <v>6</v>
      </c>
      <c r="Q2970" s="3">
        <v>5120</v>
      </c>
      <c r="R2970" s="1" t="s">
        <v>2008</v>
      </c>
      <c r="S2970" s="3">
        <v>686</v>
      </c>
      <c r="T2970">
        <v>4</v>
      </c>
      <c r="U2970" t="str">
        <f>IF(Ecommerce_Sales[[#This Row],[Delivery_Time_Days]]&gt;7,"Delay",IF(Ecommerce_Sales[[#This Row],[Delivery_Time_Days]] = 0,"No delivery",IF(Ecommerce_Sales[[#This Row],[Delivery_Time_Days]]&lt;=7,"On-time")))</f>
        <v>On-time</v>
      </c>
      <c r="V2970" s="7">
        <f>Ecommerce_Sales[[#This Row],[Profit]]/Ecommerce_Sales[[#This Row],[Total_Price]]</f>
        <v>0.4</v>
      </c>
      <c r="W2970" s="3">
        <v>2048</v>
      </c>
      <c r="X2970" s="3"/>
    </row>
    <row r="2971" spans="1:24" x14ac:dyDescent="0.25">
      <c r="A2971" s="1" t="s">
        <v>8451</v>
      </c>
      <c r="B2971" s="1" t="s">
        <v>890</v>
      </c>
      <c r="C2971" s="1" t="s">
        <v>891</v>
      </c>
      <c r="D2971" s="1" t="s">
        <v>5907</v>
      </c>
      <c r="E2971" s="1" t="s">
        <v>1981</v>
      </c>
      <c r="F2971" s="2">
        <v>45287</v>
      </c>
      <c r="G2971" s="2">
        <v>45024</v>
      </c>
      <c r="H2971" s="2" t="str">
        <f>TEXT(Ecommerce_Sales[[#This Row],[Order_Date]],"mmmm")</f>
        <v>April</v>
      </c>
      <c r="I2971" s="2" t="str">
        <f>TEXT(Ecommerce_Sales[[#This Row],[Order_Date]],"yyyy")</f>
        <v>2023</v>
      </c>
      <c r="J2971" s="2" t="str">
        <f>TEXT(Ecommerce_Sales[[#This Row],[Order_Date]],"mmmm")</f>
        <v>April</v>
      </c>
      <c r="K2971" s="1" t="s">
        <v>1947</v>
      </c>
      <c r="L2971" s="1" t="s">
        <v>8452</v>
      </c>
      <c r="M2971" s="1" t="s">
        <v>1949</v>
      </c>
      <c r="N2971" s="1" t="s">
        <v>1950</v>
      </c>
      <c r="O2971" s="3">
        <v>717</v>
      </c>
      <c r="P2971">
        <v>4</v>
      </c>
      <c r="Q2971" s="3">
        <v>2870</v>
      </c>
      <c r="R2971" s="1" t="s">
        <v>1951</v>
      </c>
      <c r="S2971" s="3">
        <v>244</v>
      </c>
      <c r="T2971">
        <v>9</v>
      </c>
      <c r="U2971" t="str">
        <f>IF(Ecommerce_Sales[[#This Row],[Delivery_Time_Days]]&gt;7,"Delay",IF(Ecommerce_Sales[[#This Row],[Delivery_Time_Days]] = 0,"No delivery",IF(Ecommerce_Sales[[#This Row],[Delivery_Time_Days]]&lt;=7,"On-time")))</f>
        <v>Delay</v>
      </c>
      <c r="V2971" s="7">
        <f>Ecommerce_Sales[[#This Row],[Profit]]/Ecommerce_Sales[[#This Row],[Total_Price]]</f>
        <v>0.4</v>
      </c>
      <c r="W2971" s="3">
        <v>1148</v>
      </c>
      <c r="X2971" s="3"/>
    </row>
    <row r="2972" spans="1:24" x14ac:dyDescent="0.25">
      <c r="A2972" s="1" t="s">
        <v>8453</v>
      </c>
      <c r="B2972" s="1" t="s">
        <v>108</v>
      </c>
      <c r="C2972" s="1" t="s">
        <v>109</v>
      </c>
      <c r="D2972" s="1" t="s">
        <v>2067</v>
      </c>
      <c r="E2972" s="1" t="s">
        <v>1996</v>
      </c>
      <c r="F2972" s="2">
        <v>45313</v>
      </c>
      <c r="G2972" s="2">
        <v>45463</v>
      </c>
      <c r="H2972" s="2" t="str">
        <f>TEXT(Ecommerce_Sales[[#This Row],[Order_Date]],"mmmm")</f>
        <v>June</v>
      </c>
      <c r="I2972" s="2" t="str">
        <f>TEXT(Ecommerce_Sales[[#This Row],[Order_Date]],"yyyy")</f>
        <v>2024</v>
      </c>
      <c r="J2972" s="2" t="str">
        <f>TEXT(Ecommerce_Sales[[#This Row],[Order_Date]],"mmmm")</f>
        <v>June</v>
      </c>
      <c r="K2972" s="1" t="s">
        <v>1947</v>
      </c>
      <c r="L2972" s="1" t="s">
        <v>6649</v>
      </c>
      <c r="M2972" s="1" t="s">
        <v>2054</v>
      </c>
      <c r="N2972" s="1" t="s">
        <v>1957</v>
      </c>
      <c r="O2972" s="3">
        <v>190</v>
      </c>
      <c r="P2972">
        <v>6</v>
      </c>
      <c r="Q2972" s="3">
        <v>1143</v>
      </c>
      <c r="R2972" s="1" t="s">
        <v>1951</v>
      </c>
      <c r="S2972" s="3">
        <v>101</v>
      </c>
      <c r="T2972">
        <v>4</v>
      </c>
      <c r="U2972" t="str">
        <f>IF(Ecommerce_Sales[[#This Row],[Delivery_Time_Days]]&gt;7,"Delay",IF(Ecommerce_Sales[[#This Row],[Delivery_Time_Days]] = 0,"No delivery",IF(Ecommerce_Sales[[#This Row],[Delivery_Time_Days]]&lt;=7,"On-time")))</f>
        <v>On-time</v>
      </c>
      <c r="V2972" s="7">
        <f>Ecommerce_Sales[[#This Row],[Profit]]/Ecommerce_Sales[[#This Row],[Total_Price]]</f>
        <v>0.14960629921259844</v>
      </c>
      <c r="W2972" s="3">
        <v>171</v>
      </c>
      <c r="X2972" s="3"/>
    </row>
    <row r="2973" spans="1:24" x14ac:dyDescent="0.25">
      <c r="A2973" s="1" t="s">
        <v>8454</v>
      </c>
      <c r="B2973" s="1" t="s">
        <v>1639</v>
      </c>
      <c r="C2973" s="1" t="s">
        <v>1640</v>
      </c>
      <c r="D2973" s="1" t="s">
        <v>6056</v>
      </c>
      <c r="E2973" s="1" t="s">
        <v>1961</v>
      </c>
      <c r="F2973" s="2">
        <v>45071</v>
      </c>
      <c r="G2973" s="2">
        <v>45389</v>
      </c>
      <c r="H2973" s="2" t="str">
        <f>TEXT(Ecommerce_Sales[[#This Row],[Order_Date]],"mmmm")</f>
        <v>April</v>
      </c>
      <c r="I2973" s="2" t="str">
        <f>TEXT(Ecommerce_Sales[[#This Row],[Order_Date]],"yyyy")</f>
        <v>2024</v>
      </c>
      <c r="J2973" s="2" t="str">
        <f>TEXT(Ecommerce_Sales[[#This Row],[Order_Date]],"mmmm")</f>
        <v>April</v>
      </c>
      <c r="K2973" s="1" t="s">
        <v>1947</v>
      </c>
      <c r="L2973" s="1" t="s">
        <v>8455</v>
      </c>
      <c r="M2973" s="1" t="s">
        <v>1968</v>
      </c>
      <c r="N2973" s="1" t="s">
        <v>1957</v>
      </c>
      <c r="O2973" s="3">
        <v>986</v>
      </c>
      <c r="P2973">
        <v>4</v>
      </c>
      <c r="Q2973" s="3">
        <v>3946</v>
      </c>
      <c r="R2973" s="1" t="s">
        <v>1958</v>
      </c>
      <c r="S2973" s="3">
        <v>491</v>
      </c>
      <c r="T2973">
        <v>9</v>
      </c>
      <c r="U2973" t="str">
        <f>IF(Ecommerce_Sales[[#This Row],[Delivery_Time_Days]]&gt;7,"Delay",IF(Ecommerce_Sales[[#This Row],[Delivery_Time_Days]] = 0,"No delivery",IF(Ecommerce_Sales[[#This Row],[Delivery_Time_Days]]&lt;=7,"On-time")))</f>
        <v>Delay</v>
      </c>
      <c r="V2973" s="7">
        <f>Ecommerce_Sales[[#This Row],[Profit]]/Ecommerce_Sales[[#This Row],[Total_Price]]</f>
        <v>0.15002534211860111</v>
      </c>
      <c r="W2973" s="3">
        <v>592</v>
      </c>
      <c r="X2973" s="3"/>
    </row>
    <row r="2974" spans="1:24" x14ac:dyDescent="0.25">
      <c r="A2974" s="1" t="s">
        <v>8456</v>
      </c>
      <c r="B2974" s="1" t="s">
        <v>486</v>
      </c>
      <c r="C2974" s="1" t="s">
        <v>487</v>
      </c>
      <c r="D2974" s="1" t="s">
        <v>6865</v>
      </c>
      <c r="E2974" s="1" t="s">
        <v>1996</v>
      </c>
      <c r="F2974" s="2">
        <v>45627</v>
      </c>
      <c r="G2974" s="2">
        <v>45182</v>
      </c>
      <c r="H2974" s="2" t="str">
        <f>TEXT(Ecommerce_Sales[[#This Row],[Order_Date]],"mmmm")</f>
        <v>September</v>
      </c>
      <c r="I2974" s="2" t="str">
        <f>TEXT(Ecommerce_Sales[[#This Row],[Order_Date]],"yyyy")</f>
        <v>2023</v>
      </c>
      <c r="J2974" s="2" t="str">
        <f>TEXT(Ecommerce_Sales[[#This Row],[Order_Date]],"mmmm")</f>
        <v>September</v>
      </c>
      <c r="K2974" s="1" t="s">
        <v>1947</v>
      </c>
      <c r="L2974" s="1" t="s">
        <v>8457</v>
      </c>
      <c r="M2974" s="1" t="s">
        <v>2043</v>
      </c>
      <c r="N2974" s="1" t="s">
        <v>1989</v>
      </c>
      <c r="O2974" s="3">
        <v>863</v>
      </c>
      <c r="P2974">
        <v>4</v>
      </c>
      <c r="Q2974" s="3">
        <v>3453</v>
      </c>
      <c r="R2974" s="1" t="s">
        <v>1951</v>
      </c>
      <c r="S2974" s="3">
        <v>221</v>
      </c>
      <c r="T2974">
        <v>8</v>
      </c>
      <c r="U2974" t="str">
        <f>IF(Ecommerce_Sales[[#This Row],[Delivery_Time_Days]]&gt;7,"Delay",IF(Ecommerce_Sales[[#This Row],[Delivery_Time_Days]] = 0,"No delivery",IF(Ecommerce_Sales[[#This Row],[Delivery_Time_Days]]&lt;=7,"On-time")))</f>
        <v>Delay</v>
      </c>
      <c r="V2974" s="7">
        <f>Ecommerce_Sales[[#This Row],[Profit]]/Ecommerce_Sales[[#This Row],[Total_Price]]</f>
        <v>0.24992759918911092</v>
      </c>
      <c r="W2974" s="3">
        <v>863</v>
      </c>
      <c r="X2974" s="3"/>
    </row>
    <row r="2975" spans="1:24" x14ac:dyDescent="0.25">
      <c r="A2975" s="1" t="s">
        <v>8458</v>
      </c>
      <c r="B2975" s="1" t="s">
        <v>1451</v>
      </c>
      <c r="C2975" s="1" t="s">
        <v>1452</v>
      </c>
      <c r="D2975" s="1" t="s">
        <v>5301</v>
      </c>
      <c r="E2975" s="1" t="s">
        <v>1981</v>
      </c>
      <c r="F2975" s="2">
        <v>45263</v>
      </c>
      <c r="G2975" s="2">
        <v>45411</v>
      </c>
      <c r="H2975" s="2" t="str">
        <f>TEXT(Ecommerce_Sales[[#This Row],[Order_Date]],"mmmm")</f>
        <v>April</v>
      </c>
      <c r="I2975" s="2" t="str">
        <f>TEXT(Ecommerce_Sales[[#This Row],[Order_Date]],"yyyy")</f>
        <v>2024</v>
      </c>
      <c r="J2975" s="2" t="str">
        <f>TEXT(Ecommerce_Sales[[#This Row],[Order_Date]],"mmmm")</f>
        <v>April</v>
      </c>
      <c r="K2975" s="1" t="s">
        <v>1986</v>
      </c>
      <c r="L2975" s="1" t="s">
        <v>8459</v>
      </c>
      <c r="M2975" s="1" t="s">
        <v>2247</v>
      </c>
      <c r="N2975" s="1" t="s">
        <v>1957</v>
      </c>
      <c r="O2975" s="3">
        <v>15</v>
      </c>
      <c r="P2975">
        <v>3</v>
      </c>
      <c r="Q2975" s="3">
        <v>44</v>
      </c>
      <c r="R2975" s="1" t="s">
        <v>1951</v>
      </c>
      <c r="S2975" s="3">
        <v>5</v>
      </c>
      <c r="U2975" t="str">
        <f>IF(Ecommerce_Sales[[#This Row],[Delivery_Time_Days]]&gt;7,"Delay",IF(Ecommerce_Sales[[#This Row],[Delivery_Time_Days]] = 0,"No delivery",IF(Ecommerce_Sales[[#This Row],[Delivery_Time_Days]]&lt;=7,"On-time")))</f>
        <v>No delivery</v>
      </c>
      <c r="V2975" s="7">
        <f>Ecommerce_Sales[[#This Row],[Profit]]/Ecommerce_Sales[[#This Row],[Total_Price]]</f>
        <v>0.15909090909090909</v>
      </c>
      <c r="W2975" s="3">
        <v>7</v>
      </c>
      <c r="X2975" s="3"/>
    </row>
    <row r="2976" spans="1:24" x14ac:dyDescent="0.25">
      <c r="A2976" s="1" t="s">
        <v>8460</v>
      </c>
      <c r="B2976" s="1" t="s">
        <v>964</v>
      </c>
      <c r="C2976" s="1" t="s">
        <v>520</v>
      </c>
      <c r="D2976" s="1" t="s">
        <v>4300</v>
      </c>
      <c r="E2976" s="1" t="s">
        <v>1981</v>
      </c>
      <c r="F2976" s="2">
        <v>45523</v>
      </c>
      <c r="G2976" s="2">
        <v>45074</v>
      </c>
      <c r="H2976" s="2" t="str">
        <f>TEXT(Ecommerce_Sales[[#This Row],[Order_Date]],"mmmm")</f>
        <v>May</v>
      </c>
      <c r="I2976" s="2" t="str">
        <f>TEXT(Ecommerce_Sales[[#This Row],[Order_Date]],"yyyy")</f>
        <v>2023</v>
      </c>
      <c r="J2976" s="2" t="str">
        <f>TEXT(Ecommerce_Sales[[#This Row],[Order_Date]],"mmmm")</f>
        <v>May</v>
      </c>
      <c r="K2976" s="1" t="s">
        <v>1947</v>
      </c>
      <c r="L2976" s="1" t="s">
        <v>8461</v>
      </c>
      <c r="M2976" s="1" t="s">
        <v>2026</v>
      </c>
      <c r="N2976" s="1" t="s">
        <v>1978</v>
      </c>
      <c r="O2976" s="3">
        <v>324</v>
      </c>
      <c r="P2976">
        <v>1</v>
      </c>
      <c r="Q2976" s="3">
        <v>324</v>
      </c>
      <c r="R2976" s="1" t="s">
        <v>1958</v>
      </c>
      <c r="S2976" s="3">
        <v>18</v>
      </c>
      <c r="T2976">
        <v>6</v>
      </c>
      <c r="U2976" t="str">
        <f>IF(Ecommerce_Sales[[#This Row],[Delivery_Time_Days]]&gt;7,"Delay",IF(Ecommerce_Sales[[#This Row],[Delivery_Time_Days]] = 0,"No delivery",IF(Ecommerce_Sales[[#This Row],[Delivery_Time_Days]]&lt;=7,"On-time")))</f>
        <v>On-time</v>
      </c>
      <c r="V2976" s="7">
        <f>Ecommerce_Sales[[#This Row],[Profit]]/Ecommerce_Sales[[#This Row],[Total_Price]]</f>
        <v>0.34876543209876543</v>
      </c>
      <c r="W2976" s="3">
        <v>113</v>
      </c>
      <c r="X2976" s="3"/>
    </row>
    <row r="2977" spans="1:24" x14ac:dyDescent="0.25">
      <c r="A2977" s="1" t="s">
        <v>8462</v>
      </c>
      <c r="B2977" s="1" t="s">
        <v>1163</v>
      </c>
      <c r="C2977" s="1" t="s">
        <v>1246</v>
      </c>
      <c r="D2977" s="1" t="s">
        <v>2779</v>
      </c>
      <c r="E2977" s="1" t="s">
        <v>1966</v>
      </c>
      <c r="F2977" s="2">
        <v>45076</v>
      </c>
      <c r="G2977" s="2">
        <v>45192</v>
      </c>
      <c r="H2977" s="2" t="str">
        <f>TEXT(Ecommerce_Sales[[#This Row],[Order_Date]],"mmmm")</f>
        <v>September</v>
      </c>
      <c r="I2977" s="2" t="str">
        <f>TEXT(Ecommerce_Sales[[#This Row],[Order_Date]],"yyyy")</f>
        <v>2023</v>
      </c>
      <c r="J2977" s="2" t="str">
        <f>TEXT(Ecommerce_Sales[[#This Row],[Order_Date]],"mmmm")</f>
        <v>September</v>
      </c>
      <c r="K2977" s="1" t="s">
        <v>1947</v>
      </c>
      <c r="L2977" s="1" t="s">
        <v>8463</v>
      </c>
      <c r="M2977" s="1" t="s">
        <v>2072</v>
      </c>
      <c r="N2977" s="1" t="s">
        <v>1950</v>
      </c>
      <c r="O2977" s="3">
        <v>993</v>
      </c>
      <c r="P2977">
        <v>2</v>
      </c>
      <c r="Q2977" s="3">
        <v>1986</v>
      </c>
      <c r="R2977" s="1" t="s">
        <v>1958</v>
      </c>
      <c r="S2977" s="3">
        <v>237</v>
      </c>
      <c r="T2977">
        <v>3</v>
      </c>
      <c r="U2977" t="str">
        <f>IF(Ecommerce_Sales[[#This Row],[Delivery_Time_Days]]&gt;7,"Delay",IF(Ecommerce_Sales[[#This Row],[Delivery_Time_Days]] = 0,"No delivery",IF(Ecommerce_Sales[[#This Row],[Delivery_Time_Days]]&lt;=7,"On-time")))</f>
        <v>On-time</v>
      </c>
      <c r="V2977" s="7">
        <f>Ecommerce_Sales[[#This Row],[Profit]]/Ecommerce_Sales[[#This Row],[Total_Price]]</f>
        <v>0.3997985901309164</v>
      </c>
      <c r="W2977" s="3">
        <v>794</v>
      </c>
      <c r="X2977" s="3"/>
    </row>
    <row r="2978" spans="1:24" x14ac:dyDescent="0.25">
      <c r="A2978" s="1" t="s">
        <v>8464</v>
      </c>
      <c r="B2978" s="1" t="s">
        <v>10</v>
      </c>
      <c r="C2978" s="1" t="s">
        <v>11</v>
      </c>
      <c r="D2978" s="1" t="s">
        <v>2715</v>
      </c>
      <c r="E2978" s="1" t="s">
        <v>1981</v>
      </c>
      <c r="F2978" s="2">
        <v>45173</v>
      </c>
      <c r="G2978" s="2">
        <v>45198</v>
      </c>
      <c r="H2978" s="2" t="str">
        <f>TEXT(Ecommerce_Sales[[#This Row],[Order_Date]],"mmmm")</f>
        <v>September</v>
      </c>
      <c r="I2978" s="2" t="str">
        <f>TEXT(Ecommerce_Sales[[#This Row],[Order_Date]],"yyyy")</f>
        <v>2023</v>
      </c>
      <c r="J2978" s="2" t="str">
        <f>TEXT(Ecommerce_Sales[[#This Row],[Order_Date]],"mmmm")</f>
        <v>September</v>
      </c>
      <c r="K2978" s="1" t="s">
        <v>1992</v>
      </c>
      <c r="L2978" s="1" t="s">
        <v>8465</v>
      </c>
      <c r="M2978" s="1" t="s">
        <v>1949</v>
      </c>
      <c r="N2978" s="1" t="s">
        <v>1950</v>
      </c>
      <c r="O2978" s="3">
        <v>426</v>
      </c>
      <c r="P2978">
        <v>2</v>
      </c>
      <c r="Q2978" s="3">
        <v>852</v>
      </c>
      <c r="R2978" s="1" t="s">
        <v>1958</v>
      </c>
      <c r="S2978" s="3">
        <v>82</v>
      </c>
      <c r="U2978" t="str">
        <f>IF(Ecommerce_Sales[[#This Row],[Delivery_Time_Days]]&gt;7,"Delay",IF(Ecommerce_Sales[[#This Row],[Delivery_Time_Days]] = 0,"No delivery",IF(Ecommerce_Sales[[#This Row],[Delivery_Time_Days]]&lt;=7,"On-time")))</f>
        <v>No delivery</v>
      </c>
      <c r="V2978" s="7">
        <f>Ecommerce_Sales[[#This Row],[Profit]]/Ecommerce_Sales[[#This Row],[Total_Price]]</f>
        <v>0.40023474178403756</v>
      </c>
      <c r="W2978" s="3">
        <v>341</v>
      </c>
      <c r="X2978" s="3"/>
    </row>
    <row r="2979" spans="1:24" x14ac:dyDescent="0.25">
      <c r="A2979" s="1" t="s">
        <v>8466</v>
      </c>
      <c r="B2979" s="1" t="s">
        <v>939</v>
      </c>
      <c r="C2979" s="1" t="s">
        <v>940</v>
      </c>
      <c r="D2979" s="1" t="s">
        <v>3450</v>
      </c>
      <c r="E2979" s="1" t="s">
        <v>1946</v>
      </c>
      <c r="F2979" s="2">
        <v>45130</v>
      </c>
      <c r="G2979" s="2">
        <v>45187</v>
      </c>
      <c r="H2979" s="2" t="str">
        <f>TEXT(Ecommerce_Sales[[#This Row],[Order_Date]],"mmmm")</f>
        <v>September</v>
      </c>
      <c r="I2979" s="2" t="str">
        <f>TEXT(Ecommerce_Sales[[#This Row],[Order_Date]],"yyyy")</f>
        <v>2023</v>
      </c>
      <c r="J2979" s="2" t="str">
        <f>TEXT(Ecommerce_Sales[[#This Row],[Order_Date]],"mmmm")</f>
        <v>September</v>
      </c>
      <c r="K2979" s="1" t="s">
        <v>1947</v>
      </c>
      <c r="L2979" s="1" t="s">
        <v>8467</v>
      </c>
      <c r="M2979" s="1" t="s">
        <v>2247</v>
      </c>
      <c r="N2979" s="1" t="s">
        <v>1957</v>
      </c>
      <c r="O2979" s="3">
        <v>448</v>
      </c>
      <c r="P2979">
        <v>4</v>
      </c>
      <c r="Q2979" s="3">
        <v>1791</v>
      </c>
      <c r="R2979" s="1" t="s">
        <v>2008</v>
      </c>
      <c r="S2979" s="3">
        <v>226</v>
      </c>
      <c r="T2979">
        <v>5</v>
      </c>
      <c r="U2979" t="str">
        <f>IF(Ecommerce_Sales[[#This Row],[Delivery_Time_Days]]&gt;7,"Delay",IF(Ecommerce_Sales[[#This Row],[Delivery_Time_Days]] = 0,"No delivery",IF(Ecommerce_Sales[[#This Row],[Delivery_Time_Days]]&lt;=7,"On-time")))</f>
        <v>On-time</v>
      </c>
      <c r="V2979" s="7">
        <f>Ecommerce_Sales[[#This Row],[Profit]]/Ecommerce_Sales[[#This Row],[Total_Price]]</f>
        <v>0.15019542155220547</v>
      </c>
      <c r="W2979" s="3">
        <v>269</v>
      </c>
      <c r="X2979" s="3"/>
    </row>
    <row r="2980" spans="1:24" x14ac:dyDescent="0.25">
      <c r="A2980" s="1" t="s">
        <v>8468</v>
      </c>
      <c r="B2980" s="1" t="s">
        <v>793</v>
      </c>
      <c r="C2980" s="1" t="s">
        <v>794</v>
      </c>
      <c r="D2980" s="1" t="s">
        <v>5613</v>
      </c>
      <c r="E2980" s="1" t="s">
        <v>1961</v>
      </c>
      <c r="F2980" s="2">
        <v>45266</v>
      </c>
      <c r="G2980" s="2">
        <v>45169</v>
      </c>
      <c r="H2980" s="2" t="str">
        <f>TEXT(Ecommerce_Sales[[#This Row],[Order_Date]],"mmmm")</f>
        <v>August</v>
      </c>
      <c r="I2980" s="2" t="str">
        <f>TEXT(Ecommerce_Sales[[#This Row],[Order_Date]],"yyyy")</f>
        <v>2023</v>
      </c>
      <c r="J2980" s="2" t="str">
        <f>TEXT(Ecommerce_Sales[[#This Row],[Order_Date]],"mmmm")</f>
        <v>August</v>
      </c>
      <c r="K2980" s="1" t="s">
        <v>1947</v>
      </c>
      <c r="L2980" s="1" t="s">
        <v>4917</v>
      </c>
      <c r="M2980" s="1" t="s">
        <v>1972</v>
      </c>
      <c r="N2980" s="1" t="s">
        <v>1973</v>
      </c>
      <c r="O2980" s="3">
        <v>857</v>
      </c>
      <c r="P2980">
        <v>3</v>
      </c>
      <c r="Q2980" s="3">
        <v>2570</v>
      </c>
      <c r="R2980" s="1" t="s">
        <v>1958</v>
      </c>
      <c r="S2980" s="3">
        <v>130</v>
      </c>
      <c r="T2980">
        <v>3</v>
      </c>
      <c r="U2980" t="str">
        <f>IF(Ecommerce_Sales[[#This Row],[Delivery_Time_Days]]&gt;7,"Delay",IF(Ecommerce_Sales[[#This Row],[Delivery_Time_Days]] = 0,"No delivery",IF(Ecommerce_Sales[[#This Row],[Delivery_Time_Days]]&lt;=7,"On-time")))</f>
        <v>On-time</v>
      </c>
      <c r="V2980" s="7">
        <f>Ecommerce_Sales[[#This Row],[Profit]]/Ecommerce_Sales[[#This Row],[Total_Price]]</f>
        <v>0.3</v>
      </c>
      <c r="W2980" s="3">
        <v>771</v>
      </c>
      <c r="X2980" s="3"/>
    </row>
    <row r="2981" spans="1:24" x14ac:dyDescent="0.25">
      <c r="A2981" s="1" t="s">
        <v>8469</v>
      </c>
      <c r="B2981" s="1" t="s">
        <v>1095</v>
      </c>
      <c r="C2981" s="1" t="s">
        <v>1096</v>
      </c>
      <c r="D2981" s="1" t="s">
        <v>2889</v>
      </c>
      <c r="E2981" s="1" t="s">
        <v>2005</v>
      </c>
      <c r="F2981" s="2">
        <v>45472</v>
      </c>
      <c r="G2981" s="2">
        <v>45531</v>
      </c>
      <c r="H2981" s="2" t="str">
        <f>TEXT(Ecommerce_Sales[[#This Row],[Order_Date]],"mmmm")</f>
        <v>August</v>
      </c>
      <c r="I2981" s="2" t="str">
        <f>TEXT(Ecommerce_Sales[[#This Row],[Order_Date]],"yyyy")</f>
        <v>2024</v>
      </c>
      <c r="J2981" s="2" t="str">
        <f>TEXT(Ecommerce_Sales[[#This Row],[Order_Date]],"mmmm")</f>
        <v>August</v>
      </c>
      <c r="K2981" s="1" t="s">
        <v>1947</v>
      </c>
      <c r="L2981" s="1" t="s">
        <v>8470</v>
      </c>
      <c r="M2981" s="1" t="s">
        <v>2054</v>
      </c>
      <c r="N2981" s="1" t="s">
        <v>1957</v>
      </c>
      <c r="O2981" s="3">
        <v>638</v>
      </c>
      <c r="P2981">
        <v>2</v>
      </c>
      <c r="Q2981" s="3">
        <v>1275</v>
      </c>
      <c r="R2981" s="1" t="s">
        <v>1951</v>
      </c>
      <c r="S2981" s="3">
        <v>124</v>
      </c>
      <c r="T2981">
        <v>10</v>
      </c>
      <c r="U2981" t="str">
        <f>IF(Ecommerce_Sales[[#This Row],[Delivery_Time_Days]]&gt;7,"Delay",IF(Ecommerce_Sales[[#This Row],[Delivery_Time_Days]] = 0,"No delivery",IF(Ecommerce_Sales[[#This Row],[Delivery_Time_Days]]&lt;=7,"On-time")))</f>
        <v>Delay</v>
      </c>
      <c r="V2981" s="7">
        <f>Ecommerce_Sales[[#This Row],[Profit]]/Ecommerce_Sales[[#This Row],[Total_Price]]</f>
        <v>0.14980392156862746</v>
      </c>
      <c r="W2981" s="3">
        <v>191</v>
      </c>
      <c r="X2981" s="3"/>
    </row>
    <row r="2982" spans="1:24" x14ac:dyDescent="0.25">
      <c r="A2982" s="1" t="s">
        <v>8471</v>
      </c>
      <c r="B2982" s="1" t="s">
        <v>250</v>
      </c>
      <c r="C2982" s="1" t="s">
        <v>251</v>
      </c>
      <c r="D2982" s="1" t="s">
        <v>3559</v>
      </c>
      <c r="E2982" s="1" t="s">
        <v>1981</v>
      </c>
      <c r="F2982" s="2">
        <v>45050</v>
      </c>
      <c r="G2982" s="2">
        <v>45153</v>
      </c>
      <c r="H2982" s="2" t="str">
        <f>TEXT(Ecommerce_Sales[[#This Row],[Order_Date]],"mmmm")</f>
        <v>August</v>
      </c>
      <c r="I2982" s="2" t="str">
        <f>TEXT(Ecommerce_Sales[[#This Row],[Order_Date]],"yyyy")</f>
        <v>2023</v>
      </c>
      <c r="J2982" s="2" t="str">
        <f>TEXT(Ecommerce_Sales[[#This Row],[Order_Date]],"mmmm")</f>
        <v>August</v>
      </c>
      <c r="K2982" s="1" t="s">
        <v>1947</v>
      </c>
      <c r="L2982" s="1" t="s">
        <v>8472</v>
      </c>
      <c r="M2982" s="1" t="s">
        <v>2047</v>
      </c>
      <c r="N2982" s="1" t="s">
        <v>1989</v>
      </c>
      <c r="O2982" s="3">
        <v>854</v>
      </c>
      <c r="P2982">
        <v>5</v>
      </c>
      <c r="Q2982" s="3">
        <v>4271</v>
      </c>
      <c r="R2982" s="1" t="s">
        <v>1958</v>
      </c>
      <c r="S2982" s="3">
        <v>525</v>
      </c>
      <c r="T2982">
        <v>2</v>
      </c>
      <c r="U2982" t="str">
        <f>IF(Ecommerce_Sales[[#This Row],[Delivery_Time_Days]]&gt;7,"Delay",IF(Ecommerce_Sales[[#This Row],[Delivery_Time_Days]] = 0,"No delivery",IF(Ecommerce_Sales[[#This Row],[Delivery_Time_Days]]&lt;=7,"On-time")))</f>
        <v>On-time</v>
      </c>
      <c r="V2982" s="7">
        <f>Ecommerce_Sales[[#This Row],[Profit]]/Ecommerce_Sales[[#This Row],[Total_Price]]</f>
        <v>0.25005853430110042</v>
      </c>
      <c r="W2982" s="3">
        <v>1068</v>
      </c>
      <c r="X2982" s="3"/>
    </row>
    <row r="2983" spans="1:24" x14ac:dyDescent="0.25">
      <c r="A2983" s="1" t="s">
        <v>8473</v>
      </c>
      <c r="B2983" s="1" t="s">
        <v>863</v>
      </c>
      <c r="C2983" s="1" t="s">
        <v>864</v>
      </c>
      <c r="D2983" s="1" t="s">
        <v>2178</v>
      </c>
      <c r="E2983" s="1" t="s">
        <v>1961</v>
      </c>
      <c r="F2983" s="2">
        <v>45176</v>
      </c>
      <c r="G2983" s="2">
        <v>45140</v>
      </c>
      <c r="H2983" s="2" t="str">
        <f>TEXT(Ecommerce_Sales[[#This Row],[Order_Date]],"mmmm")</f>
        <v>August</v>
      </c>
      <c r="I2983" s="2" t="str">
        <f>TEXT(Ecommerce_Sales[[#This Row],[Order_Date]],"yyyy")</f>
        <v>2023</v>
      </c>
      <c r="J2983" s="2" t="str">
        <f>TEXT(Ecommerce_Sales[[#This Row],[Order_Date]],"mmmm")</f>
        <v>August</v>
      </c>
      <c r="K2983" s="1" t="s">
        <v>1947</v>
      </c>
      <c r="L2983" s="1" t="s">
        <v>4036</v>
      </c>
      <c r="M2983" s="1" t="s">
        <v>2043</v>
      </c>
      <c r="N2983" s="1" t="s">
        <v>1989</v>
      </c>
      <c r="O2983" s="3">
        <v>90</v>
      </c>
      <c r="P2983">
        <v>5</v>
      </c>
      <c r="Q2983" s="3">
        <v>451</v>
      </c>
      <c r="R2983" s="1" t="s">
        <v>1958</v>
      </c>
      <c r="S2983" s="3">
        <v>35</v>
      </c>
      <c r="T2983">
        <v>4</v>
      </c>
      <c r="U2983" t="str">
        <f>IF(Ecommerce_Sales[[#This Row],[Delivery_Time_Days]]&gt;7,"Delay",IF(Ecommerce_Sales[[#This Row],[Delivery_Time_Days]] = 0,"No delivery",IF(Ecommerce_Sales[[#This Row],[Delivery_Time_Days]]&lt;=7,"On-time")))</f>
        <v>On-time</v>
      </c>
      <c r="V2983" s="7">
        <f>Ecommerce_Sales[[#This Row],[Profit]]/Ecommerce_Sales[[#This Row],[Total_Price]]</f>
        <v>0.25055432372505543</v>
      </c>
      <c r="W2983" s="3">
        <v>113</v>
      </c>
      <c r="X2983" s="3"/>
    </row>
    <row r="2984" spans="1:24" x14ac:dyDescent="0.25">
      <c r="A2984" s="1" t="s">
        <v>8474</v>
      </c>
      <c r="B2984" s="1" t="s">
        <v>1528</v>
      </c>
      <c r="C2984" s="1" t="s">
        <v>1529</v>
      </c>
      <c r="D2984" s="1" t="s">
        <v>8057</v>
      </c>
      <c r="E2984" s="1" t="s">
        <v>1961</v>
      </c>
      <c r="F2984" s="2">
        <v>44930</v>
      </c>
      <c r="G2984" s="2">
        <v>45493</v>
      </c>
      <c r="H2984" s="2" t="str">
        <f>TEXT(Ecommerce_Sales[[#This Row],[Order_Date]],"mmmm")</f>
        <v>July</v>
      </c>
      <c r="I2984" s="2" t="str">
        <f>TEXT(Ecommerce_Sales[[#This Row],[Order_Date]],"yyyy")</f>
        <v>2024</v>
      </c>
      <c r="J2984" s="2" t="str">
        <f>TEXT(Ecommerce_Sales[[#This Row],[Order_Date]],"mmmm")</f>
        <v>July</v>
      </c>
      <c r="K2984" s="1" t="s">
        <v>1986</v>
      </c>
      <c r="L2984" s="1" t="s">
        <v>7602</v>
      </c>
      <c r="M2984" s="1" t="s">
        <v>2002</v>
      </c>
      <c r="N2984" s="1" t="s">
        <v>1989</v>
      </c>
      <c r="O2984" s="3">
        <v>793</v>
      </c>
      <c r="P2984">
        <v>3</v>
      </c>
      <c r="Q2984" s="3">
        <v>2380</v>
      </c>
      <c r="R2984" s="1" t="s">
        <v>1951</v>
      </c>
      <c r="S2984" s="3">
        <v>210</v>
      </c>
      <c r="U2984" t="str">
        <f>IF(Ecommerce_Sales[[#This Row],[Delivery_Time_Days]]&gt;7,"Delay",IF(Ecommerce_Sales[[#This Row],[Delivery_Time_Days]] = 0,"No delivery",IF(Ecommerce_Sales[[#This Row],[Delivery_Time_Days]]&lt;=7,"On-time")))</f>
        <v>No delivery</v>
      </c>
      <c r="V2984" s="7">
        <f>Ecommerce_Sales[[#This Row],[Profit]]/Ecommerce_Sales[[#This Row],[Total_Price]]</f>
        <v>0.25</v>
      </c>
      <c r="W2984" s="3">
        <v>595</v>
      </c>
      <c r="X2984" s="3"/>
    </row>
    <row r="2985" spans="1:24" x14ac:dyDescent="0.25">
      <c r="A2985" s="1" t="s">
        <v>8475</v>
      </c>
      <c r="B2985" s="1" t="s">
        <v>1671</v>
      </c>
      <c r="C2985" s="1" t="s">
        <v>1672</v>
      </c>
      <c r="D2985" s="1" t="s">
        <v>5991</v>
      </c>
      <c r="E2985" s="1" t="s">
        <v>1961</v>
      </c>
      <c r="F2985" s="2">
        <v>45157</v>
      </c>
      <c r="G2985" s="2">
        <v>45348</v>
      </c>
      <c r="H2985" s="2" t="str">
        <f>TEXT(Ecommerce_Sales[[#This Row],[Order_Date]],"mmmm")</f>
        <v>February</v>
      </c>
      <c r="I2985" s="2" t="str">
        <f>TEXT(Ecommerce_Sales[[#This Row],[Order_Date]],"yyyy")</f>
        <v>2024</v>
      </c>
      <c r="J2985" s="2" t="str">
        <f>TEXT(Ecommerce_Sales[[#This Row],[Order_Date]],"mmmm")</f>
        <v>February</v>
      </c>
      <c r="K2985" s="1" t="s">
        <v>1947</v>
      </c>
      <c r="L2985" s="1" t="s">
        <v>8476</v>
      </c>
      <c r="M2985" s="1" t="s">
        <v>2030</v>
      </c>
      <c r="N2985" s="1" t="s">
        <v>1978</v>
      </c>
      <c r="O2985" s="3">
        <v>319</v>
      </c>
      <c r="P2985">
        <v>1</v>
      </c>
      <c r="Q2985" s="3">
        <v>319</v>
      </c>
      <c r="R2985" s="1" t="s">
        <v>2016</v>
      </c>
      <c r="S2985" s="3">
        <v>31</v>
      </c>
      <c r="T2985">
        <v>2</v>
      </c>
      <c r="U2985" t="str">
        <f>IF(Ecommerce_Sales[[#This Row],[Delivery_Time_Days]]&gt;7,"Delay",IF(Ecommerce_Sales[[#This Row],[Delivery_Time_Days]] = 0,"No delivery",IF(Ecommerce_Sales[[#This Row],[Delivery_Time_Days]]&lt;=7,"On-time")))</f>
        <v>On-time</v>
      </c>
      <c r="V2985" s="7">
        <f>Ecommerce_Sales[[#This Row],[Profit]]/Ecommerce_Sales[[#This Row],[Total_Price]]</f>
        <v>0.34796238244514105</v>
      </c>
      <c r="W2985" s="3">
        <v>111</v>
      </c>
      <c r="X2985" s="3"/>
    </row>
    <row r="2986" spans="1:24" x14ac:dyDescent="0.25">
      <c r="A2986" s="1" t="s">
        <v>8477</v>
      </c>
      <c r="B2986" s="1" t="s">
        <v>1321</v>
      </c>
      <c r="C2986" s="1" t="s">
        <v>1322</v>
      </c>
      <c r="D2986" s="1" t="s">
        <v>2317</v>
      </c>
      <c r="E2986" s="1" t="s">
        <v>1996</v>
      </c>
      <c r="F2986" s="2">
        <v>45489</v>
      </c>
      <c r="G2986" s="2">
        <v>45485</v>
      </c>
      <c r="H2986" s="2" t="str">
        <f>TEXT(Ecommerce_Sales[[#This Row],[Order_Date]],"mmmm")</f>
        <v>July</v>
      </c>
      <c r="I2986" s="2" t="str">
        <f>TEXT(Ecommerce_Sales[[#This Row],[Order_Date]],"yyyy")</f>
        <v>2024</v>
      </c>
      <c r="J2986" s="2" t="str">
        <f>TEXT(Ecommerce_Sales[[#This Row],[Order_Date]],"mmmm")</f>
        <v>July</v>
      </c>
      <c r="K2986" s="1" t="s">
        <v>1947</v>
      </c>
      <c r="L2986" s="1" t="s">
        <v>8478</v>
      </c>
      <c r="M2986" s="1" t="s">
        <v>2104</v>
      </c>
      <c r="N2986" s="1" t="s">
        <v>1978</v>
      </c>
      <c r="O2986" s="3">
        <v>746</v>
      </c>
      <c r="P2986">
        <v>6</v>
      </c>
      <c r="Q2986" s="3">
        <v>4478</v>
      </c>
      <c r="R2986" s="1" t="s">
        <v>1958</v>
      </c>
      <c r="S2986" s="3">
        <v>385</v>
      </c>
      <c r="T2986">
        <v>7</v>
      </c>
      <c r="U2986" t="str">
        <f>IF(Ecommerce_Sales[[#This Row],[Delivery_Time_Days]]&gt;7,"Delay",IF(Ecommerce_Sales[[#This Row],[Delivery_Time_Days]] = 0,"No delivery",IF(Ecommerce_Sales[[#This Row],[Delivery_Time_Days]]&lt;=7,"On-time")))</f>
        <v>On-time</v>
      </c>
      <c r="V2986" s="7">
        <f>Ecommerce_Sales[[#This Row],[Profit]]/Ecommerce_Sales[[#This Row],[Total_Price]]</f>
        <v>0.34993300580616349</v>
      </c>
      <c r="W2986" s="3">
        <v>1567</v>
      </c>
      <c r="X2986" s="3"/>
    </row>
    <row r="2987" spans="1:24" x14ac:dyDescent="0.25">
      <c r="A2987" s="1" t="s">
        <v>8479</v>
      </c>
      <c r="B2987" s="1" t="s">
        <v>1167</v>
      </c>
      <c r="C2987" s="1" t="s">
        <v>1168</v>
      </c>
      <c r="D2987" s="1" t="s">
        <v>4566</v>
      </c>
      <c r="E2987" s="1" t="s">
        <v>2005</v>
      </c>
      <c r="F2987" s="2">
        <v>45182</v>
      </c>
      <c r="G2987" s="2">
        <v>44938</v>
      </c>
      <c r="H2987" s="2" t="str">
        <f>TEXT(Ecommerce_Sales[[#This Row],[Order_Date]],"mmmm")</f>
        <v>January</v>
      </c>
      <c r="I2987" s="2" t="str">
        <f>TEXT(Ecommerce_Sales[[#This Row],[Order_Date]],"yyyy")</f>
        <v>2023</v>
      </c>
      <c r="J2987" s="2" t="str">
        <f>TEXT(Ecommerce_Sales[[#This Row],[Order_Date]],"mmmm")</f>
        <v>January</v>
      </c>
      <c r="K2987" s="1" t="s">
        <v>1947</v>
      </c>
      <c r="L2987" s="1" t="s">
        <v>8480</v>
      </c>
      <c r="M2987" s="1" t="s">
        <v>1998</v>
      </c>
      <c r="N2987" s="1" t="s">
        <v>1973</v>
      </c>
      <c r="O2987" s="3">
        <v>91</v>
      </c>
      <c r="P2987">
        <v>1</v>
      </c>
      <c r="Q2987" s="3">
        <v>91</v>
      </c>
      <c r="R2987" s="1" t="s">
        <v>1958</v>
      </c>
      <c r="S2987" s="3">
        <v>12</v>
      </c>
      <c r="T2987">
        <v>9</v>
      </c>
      <c r="U2987" t="str">
        <f>IF(Ecommerce_Sales[[#This Row],[Delivery_Time_Days]]&gt;7,"Delay",IF(Ecommerce_Sales[[#This Row],[Delivery_Time_Days]] = 0,"No delivery",IF(Ecommerce_Sales[[#This Row],[Delivery_Time_Days]]&lt;=7,"On-time")))</f>
        <v>Delay</v>
      </c>
      <c r="V2987" s="7">
        <f>Ecommerce_Sales[[#This Row],[Profit]]/Ecommerce_Sales[[#This Row],[Total_Price]]</f>
        <v>0.2967032967032967</v>
      </c>
      <c r="W2987" s="3">
        <v>27</v>
      </c>
      <c r="X2987" s="3"/>
    </row>
    <row r="2988" spans="1:24" x14ac:dyDescent="0.25">
      <c r="A2988" s="1" t="s">
        <v>8481</v>
      </c>
      <c r="B2988" s="1" t="s">
        <v>378</v>
      </c>
      <c r="C2988" s="1" t="s">
        <v>379</v>
      </c>
      <c r="D2988" s="1" t="s">
        <v>3018</v>
      </c>
      <c r="E2988" s="1" t="s">
        <v>1946</v>
      </c>
      <c r="F2988" s="2">
        <v>44981</v>
      </c>
      <c r="G2988" s="2">
        <v>45271</v>
      </c>
      <c r="H2988" s="2" t="str">
        <f>TEXT(Ecommerce_Sales[[#This Row],[Order_Date]],"mmmm")</f>
        <v>December</v>
      </c>
      <c r="I2988" s="2" t="str">
        <f>TEXT(Ecommerce_Sales[[#This Row],[Order_Date]],"yyyy")</f>
        <v>2023</v>
      </c>
      <c r="J2988" s="2" t="str">
        <f>TEXT(Ecommerce_Sales[[#This Row],[Order_Date]],"mmmm")</f>
        <v>December</v>
      </c>
      <c r="K2988" s="1" t="s">
        <v>1947</v>
      </c>
      <c r="L2988" s="1" t="s">
        <v>8482</v>
      </c>
      <c r="M2988" s="1" t="s">
        <v>2047</v>
      </c>
      <c r="N2988" s="1" t="s">
        <v>1989</v>
      </c>
      <c r="O2988" s="3">
        <v>1002</v>
      </c>
      <c r="P2988">
        <v>2</v>
      </c>
      <c r="Q2988" s="3">
        <v>2004</v>
      </c>
      <c r="R2988" s="1" t="s">
        <v>1951</v>
      </c>
      <c r="S2988" s="3">
        <v>142</v>
      </c>
      <c r="T2988">
        <v>5</v>
      </c>
      <c r="U2988" t="str">
        <f>IF(Ecommerce_Sales[[#This Row],[Delivery_Time_Days]]&gt;7,"Delay",IF(Ecommerce_Sales[[#This Row],[Delivery_Time_Days]] = 0,"No delivery",IF(Ecommerce_Sales[[#This Row],[Delivery_Time_Days]]&lt;=7,"On-time")))</f>
        <v>On-time</v>
      </c>
      <c r="V2988" s="7">
        <f>Ecommerce_Sales[[#This Row],[Profit]]/Ecommerce_Sales[[#This Row],[Total_Price]]</f>
        <v>0.25</v>
      </c>
      <c r="W2988" s="3">
        <v>501</v>
      </c>
      <c r="X2988" s="3"/>
    </row>
    <row r="2989" spans="1:24" x14ac:dyDescent="0.25">
      <c r="A2989" s="1" t="s">
        <v>8483</v>
      </c>
      <c r="B2989" s="1" t="s">
        <v>823</v>
      </c>
      <c r="C2989" s="1" t="s">
        <v>824</v>
      </c>
      <c r="D2989" s="1" t="s">
        <v>2469</v>
      </c>
      <c r="E2989" s="1" t="s">
        <v>1961</v>
      </c>
      <c r="F2989" s="2">
        <v>45554</v>
      </c>
      <c r="G2989" s="2">
        <v>45223</v>
      </c>
      <c r="H2989" s="2" t="str">
        <f>TEXT(Ecommerce_Sales[[#This Row],[Order_Date]],"mmmm")</f>
        <v>October</v>
      </c>
      <c r="I2989" s="2" t="str">
        <f>TEXT(Ecommerce_Sales[[#This Row],[Order_Date]],"yyyy")</f>
        <v>2023</v>
      </c>
      <c r="J2989" s="2" t="str">
        <f>TEXT(Ecommerce_Sales[[#This Row],[Order_Date]],"mmmm")</f>
        <v>October</v>
      </c>
      <c r="K2989" s="1" t="s">
        <v>1947</v>
      </c>
      <c r="L2989" s="1" t="s">
        <v>8484</v>
      </c>
      <c r="M2989" s="1" t="s">
        <v>1998</v>
      </c>
      <c r="N2989" s="1" t="s">
        <v>1973</v>
      </c>
      <c r="O2989" s="3">
        <v>684</v>
      </c>
      <c r="P2989">
        <v>1</v>
      </c>
      <c r="Q2989" s="3">
        <v>684</v>
      </c>
      <c r="R2989" s="1" t="s">
        <v>1958</v>
      </c>
      <c r="S2989" s="3">
        <v>74</v>
      </c>
      <c r="T2989">
        <v>8</v>
      </c>
      <c r="U2989" t="str">
        <f>IF(Ecommerce_Sales[[#This Row],[Delivery_Time_Days]]&gt;7,"Delay",IF(Ecommerce_Sales[[#This Row],[Delivery_Time_Days]] = 0,"No delivery",IF(Ecommerce_Sales[[#This Row],[Delivery_Time_Days]]&lt;=7,"On-time")))</f>
        <v>Delay</v>
      </c>
      <c r="V2989" s="7">
        <f>Ecommerce_Sales[[#This Row],[Profit]]/Ecommerce_Sales[[#This Row],[Total_Price]]</f>
        <v>0.29970760233918131</v>
      </c>
      <c r="W2989" s="3">
        <v>205</v>
      </c>
      <c r="X2989" s="3"/>
    </row>
    <row r="2990" spans="1:24" x14ac:dyDescent="0.25">
      <c r="A2990" s="1" t="s">
        <v>8485</v>
      </c>
      <c r="B2990" s="1" t="s">
        <v>892</v>
      </c>
      <c r="C2990" s="1" t="s">
        <v>893</v>
      </c>
      <c r="D2990" s="1" t="s">
        <v>2466</v>
      </c>
      <c r="E2990" s="1" t="s">
        <v>1961</v>
      </c>
      <c r="F2990" s="2">
        <v>45581</v>
      </c>
      <c r="G2990" s="2">
        <v>45436</v>
      </c>
      <c r="H2990" s="2" t="str">
        <f>TEXT(Ecommerce_Sales[[#This Row],[Order_Date]],"mmmm")</f>
        <v>May</v>
      </c>
      <c r="I2990" s="2" t="str">
        <f>TEXT(Ecommerce_Sales[[#This Row],[Order_Date]],"yyyy")</f>
        <v>2024</v>
      </c>
      <c r="J2990" s="2" t="str">
        <f>TEXT(Ecommerce_Sales[[#This Row],[Order_Date]],"mmmm")</f>
        <v>May</v>
      </c>
      <c r="K2990" s="1" t="s">
        <v>1947</v>
      </c>
      <c r="L2990" s="1" t="s">
        <v>8486</v>
      </c>
      <c r="M2990" s="1" t="s">
        <v>2072</v>
      </c>
      <c r="N2990" s="1" t="s">
        <v>1950</v>
      </c>
      <c r="O2990" s="3">
        <v>1039</v>
      </c>
      <c r="P2990">
        <v>5</v>
      </c>
      <c r="Q2990" s="3">
        <v>5194</v>
      </c>
      <c r="R2990" s="1" t="s">
        <v>1951</v>
      </c>
      <c r="S2990" s="3">
        <v>588</v>
      </c>
      <c r="T2990">
        <v>4</v>
      </c>
      <c r="U2990" t="str">
        <f>IF(Ecommerce_Sales[[#This Row],[Delivery_Time_Days]]&gt;7,"Delay",IF(Ecommerce_Sales[[#This Row],[Delivery_Time_Days]] = 0,"No delivery",IF(Ecommerce_Sales[[#This Row],[Delivery_Time_Days]]&lt;=7,"On-time")))</f>
        <v>On-time</v>
      </c>
      <c r="V2990" s="7">
        <f>Ecommerce_Sales[[#This Row],[Profit]]/Ecommerce_Sales[[#This Row],[Total_Price]]</f>
        <v>0.40007701193685019</v>
      </c>
      <c r="W2990" s="3">
        <v>2078</v>
      </c>
      <c r="X2990" s="3"/>
    </row>
    <row r="2991" spans="1:24" x14ac:dyDescent="0.25">
      <c r="A2991" s="1" t="s">
        <v>8487</v>
      </c>
      <c r="B2991" s="1" t="s">
        <v>610</v>
      </c>
      <c r="C2991" s="1" t="s">
        <v>611</v>
      </c>
      <c r="D2991" s="1" t="s">
        <v>8082</v>
      </c>
      <c r="E2991" s="1" t="s">
        <v>1954</v>
      </c>
      <c r="F2991" s="2">
        <v>45623</v>
      </c>
      <c r="G2991" s="2">
        <v>45598</v>
      </c>
      <c r="H2991" s="2" t="str">
        <f>TEXT(Ecommerce_Sales[[#This Row],[Order_Date]],"mmmm")</f>
        <v>November</v>
      </c>
      <c r="I2991" s="2" t="str">
        <f>TEXT(Ecommerce_Sales[[#This Row],[Order_Date]],"yyyy")</f>
        <v>2024</v>
      </c>
      <c r="J2991" s="2" t="str">
        <f>TEXT(Ecommerce_Sales[[#This Row],[Order_Date]],"mmmm")</f>
        <v>November</v>
      </c>
      <c r="K2991" s="1" t="s">
        <v>1986</v>
      </c>
      <c r="L2991" s="1" t="s">
        <v>8488</v>
      </c>
      <c r="M2991" s="1" t="s">
        <v>2058</v>
      </c>
      <c r="N2991" s="1" t="s">
        <v>1950</v>
      </c>
      <c r="O2991" s="3">
        <v>1478</v>
      </c>
      <c r="P2991">
        <v>3</v>
      </c>
      <c r="Q2991" s="3">
        <v>4435</v>
      </c>
      <c r="R2991" s="1" t="s">
        <v>1958</v>
      </c>
      <c r="S2991" s="3">
        <v>591</v>
      </c>
      <c r="U2991" t="str">
        <f>IF(Ecommerce_Sales[[#This Row],[Delivery_Time_Days]]&gt;7,"Delay",IF(Ecommerce_Sales[[#This Row],[Delivery_Time_Days]] = 0,"No delivery",IF(Ecommerce_Sales[[#This Row],[Delivery_Time_Days]]&lt;=7,"On-time")))</f>
        <v>No delivery</v>
      </c>
      <c r="V2991" s="7">
        <f>Ecommerce_Sales[[#This Row],[Profit]]/Ecommerce_Sales[[#This Row],[Total_Price]]</f>
        <v>0.4</v>
      </c>
      <c r="W2991" s="3">
        <v>1774</v>
      </c>
      <c r="X2991" s="3"/>
    </row>
    <row r="2992" spans="1:24" x14ac:dyDescent="0.25">
      <c r="A2992" s="1" t="s">
        <v>8489</v>
      </c>
      <c r="B2992" s="1" t="s">
        <v>1055</v>
      </c>
      <c r="C2992" s="1" t="s">
        <v>1056</v>
      </c>
      <c r="D2992" s="1" t="s">
        <v>4774</v>
      </c>
      <c r="E2992" s="1" t="s">
        <v>1996</v>
      </c>
      <c r="F2992" s="2">
        <v>45132</v>
      </c>
      <c r="G2992" s="2">
        <v>45554</v>
      </c>
      <c r="H2992" s="2" t="str">
        <f>TEXT(Ecommerce_Sales[[#This Row],[Order_Date]],"mmmm")</f>
        <v>September</v>
      </c>
      <c r="I2992" s="2" t="str">
        <f>TEXT(Ecommerce_Sales[[#This Row],[Order_Date]],"yyyy")</f>
        <v>2024</v>
      </c>
      <c r="J2992" s="2" t="str">
        <f>TEXT(Ecommerce_Sales[[#This Row],[Order_Date]],"mmmm")</f>
        <v>September</v>
      </c>
      <c r="K2992" s="1" t="s">
        <v>1947</v>
      </c>
      <c r="L2992" s="1" t="s">
        <v>8490</v>
      </c>
      <c r="M2992" s="1" t="s">
        <v>2002</v>
      </c>
      <c r="N2992" s="1" t="s">
        <v>1989</v>
      </c>
      <c r="O2992" s="3">
        <v>355</v>
      </c>
      <c r="P2992">
        <v>2</v>
      </c>
      <c r="Q2992" s="3">
        <v>709</v>
      </c>
      <c r="R2992" s="1" t="s">
        <v>2012</v>
      </c>
      <c r="S2992" s="3">
        <v>55</v>
      </c>
      <c r="T2992">
        <v>3</v>
      </c>
      <c r="U2992" t="str">
        <f>IF(Ecommerce_Sales[[#This Row],[Delivery_Time_Days]]&gt;7,"Delay",IF(Ecommerce_Sales[[#This Row],[Delivery_Time_Days]] = 0,"No delivery",IF(Ecommerce_Sales[[#This Row],[Delivery_Time_Days]]&lt;=7,"On-time")))</f>
        <v>On-time</v>
      </c>
      <c r="V2992" s="7">
        <f>Ecommerce_Sales[[#This Row],[Profit]]/Ecommerce_Sales[[#This Row],[Total_Price]]</f>
        <v>0.24964739069111425</v>
      </c>
      <c r="W2992" s="3">
        <v>177</v>
      </c>
      <c r="X2992" s="3"/>
    </row>
    <row r="2993" spans="1:24" x14ac:dyDescent="0.25">
      <c r="A2993" s="1" t="s">
        <v>8491</v>
      </c>
      <c r="B2993" s="1" t="s">
        <v>1075</v>
      </c>
      <c r="C2993" s="1" t="s">
        <v>1076</v>
      </c>
      <c r="D2993" s="1" t="s">
        <v>3142</v>
      </c>
      <c r="E2993" s="1" t="s">
        <v>1996</v>
      </c>
      <c r="F2993" s="2">
        <v>45365</v>
      </c>
      <c r="G2993" s="2">
        <v>45129</v>
      </c>
      <c r="H2993" s="2" t="str">
        <f>TEXT(Ecommerce_Sales[[#This Row],[Order_Date]],"mmmm")</f>
        <v>July</v>
      </c>
      <c r="I2993" s="2" t="str">
        <f>TEXT(Ecommerce_Sales[[#This Row],[Order_Date]],"yyyy")</f>
        <v>2023</v>
      </c>
      <c r="J2993" s="2" t="str">
        <f>TEXT(Ecommerce_Sales[[#This Row],[Order_Date]],"mmmm")</f>
        <v>July</v>
      </c>
      <c r="K2993" s="1" t="s">
        <v>1947</v>
      </c>
      <c r="L2993" s="1" t="s">
        <v>8287</v>
      </c>
      <c r="M2993" s="1" t="s">
        <v>1963</v>
      </c>
      <c r="N2993" s="1" t="s">
        <v>1957</v>
      </c>
      <c r="O2993" s="3">
        <v>71</v>
      </c>
      <c r="P2993">
        <v>3</v>
      </c>
      <c r="Q2993" s="3">
        <v>213</v>
      </c>
      <c r="R2993" s="1" t="s">
        <v>1958</v>
      </c>
      <c r="S2993" s="3">
        <v>24</v>
      </c>
      <c r="T2993">
        <v>2</v>
      </c>
      <c r="U2993" t="str">
        <f>IF(Ecommerce_Sales[[#This Row],[Delivery_Time_Days]]&gt;7,"Delay",IF(Ecommerce_Sales[[#This Row],[Delivery_Time_Days]] = 0,"No delivery",IF(Ecommerce_Sales[[#This Row],[Delivery_Time_Days]]&lt;=7,"On-time")))</f>
        <v>On-time</v>
      </c>
      <c r="V2993" s="7">
        <f>Ecommerce_Sales[[#This Row],[Profit]]/Ecommerce_Sales[[#This Row],[Total_Price]]</f>
        <v>0.15023474178403756</v>
      </c>
      <c r="W2993" s="3">
        <v>32</v>
      </c>
      <c r="X2993" s="3"/>
    </row>
    <row r="2994" spans="1:24" x14ac:dyDescent="0.25">
      <c r="A2994" s="1" t="s">
        <v>8492</v>
      </c>
      <c r="B2994" s="1" t="s">
        <v>464</v>
      </c>
      <c r="C2994" s="1" t="s">
        <v>814</v>
      </c>
      <c r="D2994" s="1" t="s">
        <v>2439</v>
      </c>
      <c r="E2994" s="1" t="s">
        <v>1961</v>
      </c>
      <c r="F2994" s="2">
        <v>45549</v>
      </c>
      <c r="G2994" s="2">
        <v>45272</v>
      </c>
      <c r="H2994" s="2" t="str">
        <f>TEXT(Ecommerce_Sales[[#This Row],[Order_Date]],"mmmm")</f>
        <v>December</v>
      </c>
      <c r="I2994" s="2" t="str">
        <f>TEXT(Ecommerce_Sales[[#This Row],[Order_Date]],"yyyy")</f>
        <v>2023</v>
      </c>
      <c r="J2994" s="2" t="str">
        <f>TEXT(Ecommerce_Sales[[#This Row],[Order_Date]],"mmmm")</f>
        <v>December</v>
      </c>
      <c r="K2994" s="1" t="s">
        <v>1947</v>
      </c>
      <c r="L2994" s="1" t="s">
        <v>8493</v>
      </c>
      <c r="M2994" s="1" t="s">
        <v>2047</v>
      </c>
      <c r="N2994" s="1" t="s">
        <v>1989</v>
      </c>
      <c r="O2994" s="3">
        <v>1886</v>
      </c>
      <c r="P2994">
        <v>10</v>
      </c>
      <c r="Q2994" s="3">
        <v>18857</v>
      </c>
      <c r="R2994" s="1" t="s">
        <v>1958</v>
      </c>
      <c r="S2994" s="3">
        <v>1412</v>
      </c>
      <c r="T2994">
        <v>3</v>
      </c>
      <c r="U2994" t="str">
        <f>IF(Ecommerce_Sales[[#This Row],[Delivery_Time_Days]]&gt;7,"Delay",IF(Ecommerce_Sales[[#This Row],[Delivery_Time_Days]] = 0,"No delivery",IF(Ecommerce_Sales[[#This Row],[Delivery_Time_Days]]&lt;=7,"On-time")))</f>
        <v>On-time</v>
      </c>
      <c r="V2994" s="7">
        <f>Ecommerce_Sales[[#This Row],[Profit]]/Ecommerce_Sales[[#This Row],[Total_Price]]</f>
        <v>0.24998674232380549</v>
      </c>
      <c r="W2994" s="3">
        <v>4714</v>
      </c>
      <c r="X2994" s="3"/>
    </row>
    <row r="2995" spans="1:24" x14ac:dyDescent="0.25">
      <c r="A2995" s="1" t="s">
        <v>8494</v>
      </c>
      <c r="B2995" s="1" t="s">
        <v>1311</v>
      </c>
      <c r="C2995" s="1" t="s">
        <v>1312</v>
      </c>
      <c r="D2995" s="1" t="s">
        <v>2940</v>
      </c>
      <c r="E2995" s="1" t="s">
        <v>1996</v>
      </c>
      <c r="F2995" s="2">
        <v>45201</v>
      </c>
      <c r="G2995" s="2">
        <v>45518</v>
      </c>
      <c r="H2995" s="2" t="str">
        <f>TEXT(Ecommerce_Sales[[#This Row],[Order_Date]],"mmmm")</f>
        <v>August</v>
      </c>
      <c r="I2995" s="2" t="str">
        <f>TEXT(Ecommerce_Sales[[#This Row],[Order_Date]],"yyyy")</f>
        <v>2024</v>
      </c>
      <c r="J2995" s="2" t="str">
        <f>TEXT(Ecommerce_Sales[[#This Row],[Order_Date]],"mmmm")</f>
        <v>August</v>
      </c>
      <c r="K2995" s="1" t="s">
        <v>1986</v>
      </c>
      <c r="L2995" s="1" t="s">
        <v>8495</v>
      </c>
      <c r="M2995" s="1" t="s">
        <v>2054</v>
      </c>
      <c r="N2995" s="1" t="s">
        <v>1957</v>
      </c>
      <c r="O2995" s="3">
        <v>1091</v>
      </c>
      <c r="P2995">
        <v>6</v>
      </c>
      <c r="Q2995" s="3">
        <v>6548</v>
      </c>
      <c r="R2995" s="1" t="s">
        <v>1951</v>
      </c>
      <c r="S2995" s="3">
        <v>963</v>
      </c>
      <c r="U2995" t="str">
        <f>IF(Ecommerce_Sales[[#This Row],[Delivery_Time_Days]]&gt;7,"Delay",IF(Ecommerce_Sales[[#This Row],[Delivery_Time_Days]] = 0,"No delivery",IF(Ecommerce_Sales[[#This Row],[Delivery_Time_Days]]&lt;=7,"On-time")))</f>
        <v>No delivery</v>
      </c>
      <c r="V2995" s="7">
        <f>Ecommerce_Sales[[#This Row],[Profit]]/Ecommerce_Sales[[#This Row],[Total_Price]]</f>
        <v>0.14996945632254124</v>
      </c>
      <c r="W2995" s="3">
        <v>982</v>
      </c>
      <c r="X2995" s="3"/>
    </row>
    <row r="2996" spans="1:24" x14ac:dyDescent="0.25">
      <c r="A2996" s="1" t="s">
        <v>8496</v>
      </c>
      <c r="B2996" s="1" t="s">
        <v>1299</v>
      </c>
      <c r="C2996" s="1" t="s">
        <v>1300</v>
      </c>
      <c r="D2996" s="1" t="s">
        <v>3422</v>
      </c>
      <c r="E2996" s="1" t="s">
        <v>2005</v>
      </c>
      <c r="F2996" s="2">
        <v>45149</v>
      </c>
      <c r="G2996" s="2">
        <v>45185</v>
      </c>
      <c r="H2996" s="2" t="str">
        <f>TEXT(Ecommerce_Sales[[#This Row],[Order_Date]],"mmmm")</f>
        <v>September</v>
      </c>
      <c r="I2996" s="2" t="str">
        <f>TEXT(Ecommerce_Sales[[#This Row],[Order_Date]],"yyyy")</f>
        <v>2023</v>
      </c>
      <c r="J2996" s="2" t="str">
        <f>TEXT(Ecommerce_Sales[[#This Row],[Order_Date]],"mmmm")</f>
        <v>September</v>
      </c>
      <c r="K2996" s="1" t="s">
        <v>1947</v>
      </c>
      <c r="L2996" s="1" t="s">
        <v>8497</v>
      </c>
      <c r="M2996" s="1" t="s">
        <v>1998</v>
      </c>
      <c r="N2996" s="1" t="s">
        <v>1973</v>
      </c>
      <c r="O2996" s="3">
        <v>1013</v>
      </c>
      <c r="P2996">
        <v>3</v>
      </c>
      <c r="Q2996" s="3">
        <v>3040</v>
      </c>
      <c r="R2996" s="1" t="s">
        <v>1958</v>
      </c>
      <c r="S2996" s="3">
        <v>279</v>
      </c>
      <c r="T2996">
        <v>8</v>
      </c>
      <c r="U2996" t="str">
        <f>IF(Ecommerce_Sales[[#This Row],[Delivery_Time_Days]]&gt;7,"Delay",IF(Ecommerce_Sales[[#This Row],[Delivery_Time_Days]] = 0,"No delivery",IF(Ecommerce_Sales[[#This Row],[Delivery_Time_Days]]&lt;=7,"On-time")))</f>
        <v>Delay</v>
      </c>
      <c r="V2996" s="7">
        <f>Ecommerce_Sales[[#This Row],[Profit]]/Ecommerce_Sales[[#This Row],[Total_Price]]</f>
        <v>0.3</v>
      </c>
      <c r="W2996" s="3">
        <v>912</v>
      </c>
      <c r="X2996" s="3"/>
    </row>
    <row r="2997" spans="1:24" x14ac:dyDescent="0.25">
      <c r="A2997" s="1" t="s">
        <v>8498</v>
      </c>
      <c r="B2997" s="1" t="s">
        <v>34</v>
      </c>
      <c r="C2997" s="1" t="s">
        <v>35</v>
      </c>
      <c r="D2997" s="1" t="s">
        <v>4580</v>
      </c>
      <c r="E2997" s="1" t="s">
        <v>1981</v>
      </c>
      <c r="F2997" s="2">
        <v>45327</v>
      </c>
      <c r="G2997" s="2">
        <v>44934</v>
      </c>
      <c r="H2997" s="2" t="str">
        <f>TEXT(Ecommerce_Sales[[#This Row],[Order_Date]],"mmmm")</f>
        <v>January</v>
      </c>
      <c r="I2997" s="2" t="str">
        <f>TEXT(Ecommerce_Sales[[#This Row],[Order_Date]],"yyyy")</f>
        <v>2023</v>
      </c>
      <c r="J2997" s="2" t="str">
        <f>TEXT(Ecommerce_Sales[[#This Row],[Order_Date]],"mmmm")</f>
        <v>January</v>
      </c>
      <c r="K2997" s="1" t="s">
        <v>1947</v>
      </c>
      <c r="L2997" s="1" t="s">
        <v>8499</v>
      </c>
      <c r="M2997" s="1" t="s">
        <v>2247</v>
      </c>
      <c r="N2997" s="1" t="s">
        <v>1957</v>
      </c>
      <c r="O2997" s="3">
        <v>570</v>
      </c>
      <c r="P2997">
        <v>3</v>
      </c>
      <c r="Q2997" s="3">
        <v>1710</v>
      </c>
      <c r="R2997" s="1" t="s">
        <v>2008</v>
      </c>
      <c r="S2997" s="3">
        <v>187</v>
      </c>
      <c r="T2997">
        <v>8</v>
      </c>
      <c r="U2997" t="str">
        <f>IF(Ecommerce_Sales[[#This Row],[Delivery_Time_Days]]&gt;7,"Delay",IF(Ecommerce_Sales[[#This Row],[Delivery_Time_Days]] = 0,"No delivery",IF(Ecommerce_Sales[[#This Row],[Delivery_Time_Days]]&lt;=7,"On-time")))</f>
        <v>Delay</v>
      </c>
      <c r="V2997" s="7">
        <f>Ecommerce_Sales[[#This Row],[Profit]]/Ecommerce_Sales[[#This Row],[Total_Price]]</f>
        <v>0.15029239766081873</v>
      </c>
      <c r="W2997" s="3">
        <v>257</v>
      </c>
      <c r="X2997" s="3"/>
    </row>
    <row r="2998" spans="1:24" x14ac:dyDescent="0.25">
      <c r="A2998" s="1" t="s">
        <v>8500</v>
      </c>
      <c r="B2998" s="1" t="s">
        <v>656</v>
      </c>
      <c r="C2998" s="1" t="s">
        <v>657</v>
      </c>
      <c r="D2998" s="1" t="s">
        <v>2018</v>
      </c>
      <c r="E2998" s="1" t="s">
        <v>1981</v>
      </c>
      <c r="F2998" s="2">
        <v>45019</v>
      </c>
      <c r="G2998" s="2">
        <v>45605</v>
      </c>
      <c r="H2998" s="2" t="str">
        <f>TEXT(Ecommerce_Sales[[#This Row],[Order_Date]],"mmmm")</f>
        <v>November</v>
      </c>
      <c r="I2998" s="2" t="str">
        <f>TEXT(Ecommerce_Sales[[#This Row],[Order_Date]],"yyyy")</f>
        <v>2024</v>
      </c>
      <c r="J2998" s="2" t="str">
        <f>TEXT(Ecommerce_Sales[[#This Row],[Order_Date]],"mmmm")</f>
        <v>November</v>
      </c>
      <c r="K2998" s="1" t="s">
        <v>1947</v>
      </c>
      <c r="L2998" s="1" t="s">
        <v>8501</v>
      </c>
      <c r="M2998" s="1" t="s">
        <v>2030</v>
      </c>
      <c r="N2998" s="1" t="s">
        <v>1978</v>
      </c>
      <c r="O2998" s="3">
        <v>1332</v>
      </c>
      <c r="P2998">
        <v>6</v>
      </c>
      <c r="Q2998" s="3">
        <v>7993</v>
      </c>
      <c r="R2998" s="1" t="s">
        <v>1958</v>
      </c>
      <c r="S2998" s="3">
        <v>953</v>
      </c>
      <c r="T2998">
        <v>2</v>
      </c>
      <c r="U2998" t="str">
        <f>IF(Ecommerce_Sales[[#This Row],[Delivery_Time_Days]]&gt;7,"Delay",IF(Ecommerce_Sales[[#This Row],[Delivery_Time_Days]] = 0,"No delivery",IF(Ecommerce_Sales[[#This Row],[Delivery_Time_Days]]&lt;=7,"On-time")))</f>
        <v>On-time</v>
      </c>
      <c r="V2998" s="7">
        <f>Ecommerce_Sales[[#This Row],[Profit]]/Ecommerce_Sales[[#This Row],[Total_Price]]</f>
        <v>0.34993118979106719</v>
      </c>
      <c r="W2998" s="3">
        <v>2797</v>
      </c>
      <c r="X2998" s="3"/>
    </row>
    <row r="2999" spans="1:24" x14ac:dyDescent="0.25">
      <c r="A2999" s="1" t="s">
        <v>8502</v>
      </c>
      <c r="B2999" s="1" t="s">
        <v>1814</v>
      </c>
      <c r="C2999" s="1" t="s">
        <v>1815</v>
      </c>
      <c r="D2999" s="1" t="s">
        <v>7548</v>
      </c>
      <c r="E2999" s="1" t="s">
        <v>1996</v>
      </c>
      <c r="F2999" s="2">
        <v>45202</v>
      </c>
      <c r="G2999" s="2">
        <v>45229</v>
      </c>
      <c r="H2999" s="2" t="str">
        <f>TEXT(Ecommerce_Sales[[#This Row],[Order_Date]],"mmmm")</f>
        <v>October</v>
      </c>
      <c r="I2999" s="2" t="str">
        <f>TEXT(Ecommerce_Sales[[#This Row],[Order_Date]],"yyyy")</f>
        <v>2023</v>
      </c>
      <c r="J2999" s="2" t="str">
        <f>TEXT(Ecommerce_Sales[[#This Row],[Order_Date]],"mmmm")</f>
        <v>October</v>
      </c>
      <c r="K2999" s="1" t="s">
        <v>1947</v>
      </c>
      <c r="L2999" s="1" t="s">
        <v>8503</v>
      </c>
      <c r="M2999" s="1" t="s">
        <v>1988</v>
      </c>
      <c r="N2999" s="1" t="s">
        <v>1989</v>
      </c>
      <c r="O2999" s="3">
        <v>532</v>
      </c>
      <c r="P2999">
        <v>2</v>
      </c>
      <c r="Q2999" s="3">
        <v>1064</v>
      </c>
      <c r="R2999" s="1" t="s">
        <v>1951</v>
      </c>
      <c r="S2999" s="3">
        <v>81</v>
      </c>
      <c r="T2999">
        <v>8</v>
      </c>
      <c r="U2999" t="str">
        <f>IF(Ecommerce_Sales[[#This Row],[Delivery_Time_Days]]&gt;7,"Delay",IF(Ecommerce_Sales[[#This Row],[Delivery_Time_Days]] = 0,"No delivery",IF(Ecommerce_Sales[[#This Row],[Delivery_Time_Days]]&lt;=7,"On-time")))</f>
        <v>Delay</v>
      </c>
      <c r="V2999" s="7">
        <f>Ecommerce_Sales[[#This Row],[Profit]]/Ecommerce_Sales[[#This Row],[Total_Price]]</f>
        <v>0.25</v>
      </c>
      <c r="W2999" s="3">
        <v>266</v>
      </c>
      <c r="X2999" s="3"/>
    </row>
    <row r="3000" spans="1:24" x14ac:dyDescent="0.25">
      <c r="A3000" s="1" t="s">
        <v>8504</v>
      </c>
      <c r="B3000" s="1" t="s">
        <v>1177</v>
      </c>
      <c r="C3000" s="1" t="s">
        <v>1178</v>
      </c>
      <c r="D3000" s="1" t="s">
        <v>2216</v>
      </c>
      <c r="E3000" s="1" t="s">
        <v>1966</v>
      </c>
      <c r="F3000" s="2">
        <v>45561</v>
      </c>
      <c r="G3000" s="2">
        <v>45322</v>
      </c>
      <c r="H3000" s="2" t="str">
        <f>TEXT(Ecommerce_Sales[[#This Row],[Order_Date]],"mmmm")</f>
        <v>January</v>
      </c>
      <c r="I3000" s="2" t="str">
        <f>TEXT(Ecommerce_Sales[[#This Row],[Order_Date]],"yyyy")</f>
        <v>2024</v>
      </c>
      <c r="J3000" s="2" t="str">
        <f>TEXT(Ecommerce_Sales[[#This Row],[Order_Date]],"mmmm")</f>
        <v>January</v>
      </c>
      <c r="K3000" s="1" t="s">
        <v>1947</v>
      </c>
      <c r="L3000" s="1" t="s">
        <v>8505</v>
      </c>
      <c r="M3000" s="1" t="s">
        <v>1977</v>
      </c>
      <c r="N3000" s="1" t="s">
        <v>1978</v>
      </c>
      <c r="O3000" s="3">
        <v>862</v>
      </c>
      <c r="P3000">
        <v>1</v>
      </c>
      <c r="Q3000" s="3">
        <v>862</v>
      </c>
      <c r="R3000" s="1" t="s">
        <v>1958</v>
      </c>
      <c r="S3000" s="3">
        <v>61</v>
      </c>
      <c r="T3000">
        <v>8</v>
      </c>
      <c r="U3000" t="str">
        <f>IF(Ecommerce_Sales[[#This Row],[Delivery_Time_Days]]&gt;7,"Delay",IF(Ecommerce_Sales[[#This Row],[Delivery_Time_Days]] = 0,"No delivery",IF(Ecommerce_Sales[[#This Row],[Delivery_Time_Days]]&lt;=7,"On-time")))</f>
        <v>Delay</v>
      </c>
      <c r="V3000" s="7">
        <f>Ecommerce_Sales[[#This Row],[Profit]]/Ecommerce_Sales[[#This Row],[Total_Price]]</f>
        <v>0.35034802784222741</v>
      </c>
      <c r="W3000" s="3">
        <v>302</v>
      </c>
      <c r="X3000" s="3"/>
    </row>
    <row r="3001" spans="1:24" x14ac:dyDescent="0.25">
      <c r="A3001" s="1" t="s">
        <v>8506</v>
      </c>
      <c r="B3001" s="1" t="s">
        <v>1571</v>
      </c>
      <c r="C3001" s="1" t="s">
        <v>1572</v>
      </c>
      <c r="D3001" s="1" t="s">
        <v>7223</v>
      </c>
      <c r="E3001" s="1" t="s">
        <v>1954</v>
      </c>
      <c r="F3001" s="2">
        <v>45301</v>
      </c>
      <c r="G3001" s="2">
        <v>45412</v>
      </c>
      <c r="H3001" s="2" t="str">
        <f>TEXT(Ecommerce_Sales[[#This Row],[Order_Date]],"mmmm")</f>
        <v>April</v>
      </c>
      <c r="I3001" s="2" t="str">
        <f>TEXT(Ecommerce_Sales[[#This Row],[Order_Date]],"yyyy")</f>
        <v>2024</v>
      </c>
      <c r="J3001" s="2" t="str">
        <f>TEXT(Ecommerce_Sales[[#This Row],[Order_Date]],"mmmm")</f>
        <v>April</v>
      </c>
      <c r="K3001" s="1" t="s">
        <v>1947</v>
      </c>
      <c r="L3001" s="1" t="s">
        <v>8507</v>
      </c>
      <c r="M3001" s="1" t="s">
        <v>2007</v>
      </c>
      <c r="N3001" s="1" t="s">
        <v>1973</v>
      </c>
      <c r="O3001" s="3">
        <v>694</v>
      </c>
      <c r="P3001">
        <v>2</v>
      </c>
      <c r="Q3001" s="3">
        <v>1388</v>
      </c>
      <c r="R3001" s="1" t="s">
        <v>1958</v>
      </c>
      <c r="S3001" s="3">
        <v>110</v>
      </c>
      <c r="T3001">
        <v>10</v>
      </c>
      <c r="U3001" t="str">
        <f>IF(Ecommerce_Sales[[#This Row],[Delivery_Time_Days]]&gt;7,"Delay",IF(Ecommerce_Sales[[#This Row],[Delivery_Time_Days]] = 0,"No delivery",IF(Ecommerce_Sales[[#This Row],[Delivery_Time_Days]]&lt;=7,"On-time")))</f>
        <v>Delay</v>
      </c>
      <c r="V3001" s="7">
        <f>Ecommerce_Sales[[#This Row],[Profit]]/Ecommerce_Sales[[#This Row],[Total_Price]]</f>
        <v>0.29971181556195964</v>
      </c>
      <c r="W3001" s="3">
        <v>416</v>
      </c>
      <c r="X3001" s="3"/>
    </row>
    <row r="3002" spans="1:24" x14ac:dyDescent="0.25">
      <c r="A3002" s="1" t="s">
        <v>8508</v>
      </c>
      <c r="B3002" s="1" t="s">
        <v>1495</v>
      </c>
      <c r="C3002" s="1" t="s">
        <v>1496</v>
      </c>
      <c r="D3002" s="1" t="s">
        <v>7328</v>
      </c>
      <c r="E3002" s="1" t="s">
        <v>1981</v>
      </c>
      <c r="F3002" s="2">
        <v>44939</v>
      </c>
      <c r="G3002" s="2">
        <v>45495</v>
      </c>
      <c r="H3002" s="2" t="str">
        <f>TEXT(Ecommerce_Sales[[#This Row],[Order_Date]],"mmmm")</f>
        <v>July</v>
      </c>
      <c r="I3002" s="2" t="str">
        <f>TEXT(Ecommerce_Sales[[#This Row],[Order_Date]],"yyyy")</f>
        <v>2024</v>
      </c>
      <c r="J3002" s="2" t="str">
        <f>TEXT(Ecommerce_Sales[[#This Row],[Order_Date]],"mmmm")</f>
        <v>July</v>
      </c>
      <c r="K3002" s="1" t="s">
        <v>1947</v>
      </c>
      <c r="L3002" s="1" t="s">
        <v>8509</v>
      </c>
      <c r="M3002" s="1" t="s">
        <v>2079</v>
      </c>
      <c r="N3002" s="1" t="s">
        <v>1973</v>
      </c>
      <c r="O3002" s="3">
        <v>1126</v>
      </c>
      <c r="P3002">
        <v>5</v>
      </c>
      <c r="Q3002" s="3">
        <v>5632</v>
      </c>
      <c r="R3002" s="1" t="s">
        <v>1958</v>
      </c>
      <c r="S3002" s="3">
        <v>814</v>
      </c>
      <c r="T3002">
        <v>10</v>
      </c>
      <c r="U3002" t="str">
        <f>IF(Ecommerce_Sales[[#This Row],[Delivery_Time_Days]]&gt;7,"Delay",IF(Ecommerce_Sales[[#This Row],[Delivery_Time_Days]] = 0,"No delivery",IF(Ecommerce_Sales[[#This Row],[Delivery_Time_Days]]&lt;=7,"On-time")))</f>
        <v>Delay</v>
      </c>
      <c r="V3002" s="7">
        <f>Ecommerce_Sales[[#This Row],[Profit]]/Ecommerce_Sales[[#This Row],[Total_Price]]</f>
        <v>0.30007102272727271</v>
      </c>
      <c r="W3002" s="3">
        <v>1690</v>
      </c>
      <c r="X3002" s="3"/>
    </row>
    <row r="3003" spans="1:24" x14ac:dyDescent="0.25">
      <c r="A3003" s="1" t="s">
        <v>8510</v>
      </c>
      <c r="B3003" s="1" t="s">
        <v>1189</v>
      </c>
      <c r="C3003" s="1" t="s">
        <v>1190</v>
      </c>
      <c r="D3003" s="1" t="s">
        <v>6863</v>
      </c>
      <c r="E3003" s="1" t="s">
        <v>1966</v>
      </c>
      <c r="F3003" s="2">
        <v>45326</v>
      </c>
      <c r="G3003" s="2">
        <v>45147</v>
      </c>
      <c r="H3003" s="2" t="str">
        <f>TEXT(Ecommerce_Sales[[#This Row],[Order_Date]],"mmmm")</f>
        <v>August</v>
      </c>
      <c r="I3003" s="2" t="str">
        <f>TEXT(Ecommerce_Sales[[#This Row],[Order_Date]],"yyyy")</f>
        <v>2023</v>
      </c>
      <c r="J3003" s="2" t="str">
        <f>TEXT(Ecommerce_Sales[[#This Row],[Order_Date]],"mmmm")</f>
        <v>August</v>
      </c>
      <c r="K3003" s="1" t="s">
        <v>1947</v>
      </c>
      <c r="L3003" s="1" t="s">
        <v>8511</v>
      </c>
      <c r="M3003" s="1" t="s">
        <v>2047</v>
      </c>
      <c r="N3003" s="1" t="s">
        <v>1989</v>
      </c>
      <c r="O3003" s="3">
        <v>478</v>
      </c>
      <c r="P3003">
        <v>3</v>
      </c>
      <c r="Q3003" s="3">
        <v>1435</v>
      </c>
      <c r="R3003" s="1" t="s">
        <v>1958</v>
      </c>
      <c r="S3003" s="3">
        <v>138</v>
      </c>
      <c r="T3003">
        <v>3</v>
      </c>
      <c r="U3003" t="str">
        <f>IF(Ecommerce_Sales[[#This Row],[Delivery_Time_Days]]&gt;7,"Delay",IF(Ecommerce_Sales[[#This Row],[Delivery_Time_Days]] = 0,"No delivery",IF(Ecommerce_Sales[[#This Row],[Delivery_Time_Days]]&lt;=7,"On-time")))</f>
        <v>On-time</v>
      </c>
      <c r="V3003" s="7">
        <f>Ecommerce_Sales[[#This Row],[Profit]]/Ecommerce_Sales[[#This Row],[Total_Price]]</f>
        <v>0.25017421602787454</v>
      </c>
      <c r="W3003" s="3">
        <v>359</v>
      </c>
      <c r="X3003" s="3"/>
    </row>
    <row r="3004" spans="1:24" x14ac:dyDescent="0.25">
      <c r="A3004" s="1" t="s">
        <v>8512</v>
      </c>
      <c r="B3004" s="1" t="s">
        <v>523</v>
      </c>
      <c r="C3004" s="1" t="s">
        <v>524</v>
      </c>
      <c r="D3004" s="1" t="s">
        <v>3342</v>
      </c>
      <c r="E3004" s="1" t="s">
        <v>1966</v>
      </c>
      <c r="F3004" s="2">
        <v>45491</v>
      </c>
      <c r="G3004" s="2">
        <v>45183</v>
      </c>
      <c r="H3004" s="2" t="str">
        <f>TEXT(Ecommerce_Sales[[#This Row],[Order_Date]],"mmmm")</f>
        <v>September</v>
      </c>
      <c r="I3004" s="2" t="str">
        <f>TEXT(Ecommerce_Sales[[#This Row],[Order_Date]],"yyyy")</f>
        <v>2023</v>
      </c>
      <c r="J3004" s="2" t="str">
        <f>TEXT(Ecommerce_Sales[[#This Row],[Order_Date]],"mmmm")</f>
        <v>September</v>
      </c>
      <c r="K3004" s="1" t="s">
        <v>1947</v>
      </c>
      <c r="L3004" s="1" t="s">
        <v>8513</v>
      </c>
      <c r="M3004" s="1" t="s">
        <v>2058</v>
      </c>
      <c r="N3004" s="1" t="s">
        <v>1950</v>
      </c>
      <c r="O3004" s="3">
        <v>781</v>
      </c>
      <c r="P3004">
        <v>3</v>
      </c>
      <c r="Q3004" s="3">
        <v>2344</v>
      </c>
      <c r="R3004" s="1" t="s">
        <v>1951</v>
      </c>
      <c r="S3004" s="3">
        <v>325</v>
      </c>
      <c r="T3004">
        <v>5</v>
      </c>
      <c r="U3004" t="str">
        <f>IF(Ecommerce_Sales[[#This Row],[Delivery_Time_Days]]&gt;7,"Delay",IF(Ecommerce_Sales[[#This Row],[Delivery_Time_Days]] = 0,"No delivery",IF(Ecommerce_Sales[[#This Row],[Delivery_Time_Days]]&lt;=7,"On-time")))</f>
        <v>On-time</v>
      </c>
      <c r="V3004" s="7">
        <f>Ecommerce_Sales[[#This Row],[Profit]]/Ecommerce_Sales[[#This Row],[Total_Price]]</f>
        <v>0.40017064846416384</v>
      </c>
      <c r="W3004" s="3">
        <v>938</v>
      </c>
      <c r="X3004" s="3"/>
    </row>
    <row r="3005" spans="1:24" x14ac:dyDescent="0.25">
      <c r="A3005" s="1" t="s">
        <v>8514</v>
      </c>
      <c r="B3005" s="1" t="s">
        <v>830</v>
      </c>
      <c r="C3005" s="1" t="s">
        <v>831</v>
      </c>
      <c r="D3005" s="1" t="s">
        <v>2675</v>
      </c>
      <c r="E3005" s="1" t="s">
        <v>1946</v>
      </c>
      <c r="F3005" s="2">
        <v>45642</v>
      </c>
      <c r="G3005" s="2">
        <v>44927</v>
      </c>
      <c r="H3005" s="2" t="str">
        <f>TEXT(Ecommerce_Sales[[#This Row],[Order_Date]],"mmmm")</f>
        <v>January</v>
      </c>
      <c r="I3005" s="2" t="str">
        <f>TEXT(Ecommerce_Sales[[#This Row],[Order_Date]],"yyyy")</f>
        <v>2023</v>
      </c>
      <c r="J3005" s="2" t="str">
        <f>TEXT(Ecommerce_Sales[[#This Row],[Order_Date]],"mmmm")</f>
        <v>January</v>
      </c>
      <c r="K3005" s="1" t="s">
        <v>1947</v>
      </c>
      <c r="L3005" s="1" t="s">
        <v>8515</v>
      </c>
      <c r="M3005" s="1" t="s">
        <v>1977</v>
      </c>
      <c r="N3005" s="1" t="s">
        <v>1978</v>
      </c>
      <c r="O3005" s="3">
        <v>100</v>
      </c>
      <c r="P3005">
        <v>1</v>
      </c>
      <c r="Q3005" s="3">
        <v>100</v>
      </c>
      <c r="R3005" s="1" t="s">
        <v>1958</v>
      </c>
      <c r="S3005" s="3">
        <v>14</v>
      </c>
      <c r="T3005">
        <v>7</v>
      </c>
      <c r="U3005" t="str">
        <f>IF(Ecommerce_Sales[[#This Row],[Delivery_Time_Days]]&gt;7,"Delay",IF(Ecommerce_Sales[[#This Row],[Delivery_Time_Days]] = 0,"No delivery",IF(Ecommerce_Sales[[#This Row],[Delivery_Time_Days]]&lt;=7,"On-time")))</f>
        <v>On-time</v>
      </c>
      <c r="V3005" s="7">
        <f>Ecommerce_Sales[[#This Row],[Profit]]/Ecommerce_Sales[[#This Row],[Total_Price]]</f>
        <v>0.35</v>
      </c>
      <c r="W3005" s="3">
        <v>35</v>
      </c>
      <c r="X3005" s="3"/>
    </row>
    <row r="3006" spans="1:24" x14ac:dyDescent="0.25">
      <c r="A3006" s="1" t="s">
        <v>8516</v>
      </c>
      <c r="B3006" s="1" t="s">
        <v>1165</v>
      </c>
      <c r="C3006" s="1" t="s">
        <v>1166</v>
      </c>
      <c r="D3006" s="1" t="s">
        <v>2121</v>
      </c>
      <c r="E3006" s="1" t="s">
        <v>1946</v>
      </c>
      <c r="F3006" s="2">
        <v>45312</v>
      </c>
      <c r="G3006" s="2">
        <v>45520</v>
      </c>
      <c r="H3006" s="2" t="str">
        <f>TEXT(Ecommerce_Sales[[#This Row],[Order_Date]],"mmmm")</f>
        <v>August</v>
      </c>
      <c r="I3006" s="2" t="str">
        <f>TEXT(Ecommerce_Sales[[#This Row],[Order_Date]],"yyyy")</f>
        <v>2024</v>
      </c>
      <c r="J3006" s="2" t="str">
        <f>TEXT(Ecommerce_Sales[[#This Row],[Order_Date]],"mmmm")</f>
        <v>August</v>
      </c>
      <c r="K3006" s="1" t="s">
        <v>1947</v>
      </c>
      <c r="L3006" s="1" t="s">
        <v>4797</v>
      </c>
      <c r="M3006" s="1" t="s">
        <v>2030</v>
      </c>
      <c r="N3006" s="1" t="s">
        <v>1978</v>
      </c>
      <c r="O3006" s="3">
        <v>1075</v>
      </c>
      <c r="P3006">
        <v>6</v>
      </c>
      <c r="Q3006" s="3">
        <v>6450</v>
      </c>
      <c r="R3006" s="1" t="s">
        <v>1958</v>
      </c>
      <c r="S3006" s="3">
        <v>821</v>
      </c>
      <c r="T3006">
        <v>3</v>
      </c>
      <c r="U3006" t="str">
        <f>IF(Ecommerce_Sales[[#This Row],[Delivery_Time_Days]]&gt;7,"Delay",IF(Ecommerce_Sales[[#This Row],[Delivery_Time_Days]] = 0,"No delivery",IF(Ecommerce_Sales[[#This Row],[Delivery_Time_Days]]&lt;=7,"On-time")))</f>
        <v>On-time</v>
      </c>
      <c r="V3006" s="7">
        <f>Ecommerce_Sales[[#This Row],[Profit]]/Ecommerce_Sales[[#This Row],[Total_Price]]</f>
        <v>0.35007751937984494</v>
      </c>
      <c r="W3006" s="3">
        <v>2258</v>
      </c>
      <c r="X3006" s="3"/>
    </row>
    <row r="3007" spans="1:24" x14ac:dyDescent="0.25">
      <c r="A3007" s="1" t="s">
        <v>8517</v>
      </c>
      <c r="B3007" s="1" t="s">
        <v>1195</v>
      </c>
      <c r="C3007" s="1" t="s">
        <v>1196</v>
      </c>
      <c r="D3007" s="1" t="s">
        <v>2614</v>
      </c>
      <c r="E3007" s="1" t="s">
        <v>1961</v>
      </c>
      <c r="F3007" s="2">
        <v>45129</v>
      </c>
      <c r="G3007" s="2">
        <v>45023</v>
      </c>
      <c r="H3007" s="2" t="str">
        <f>TEXT(Ecommerce_Sales[[#This Row],[Order_Date]],"mmmm")</f>
        <v>April</v>
      </c>
      <c r="I3007" s="2" t="str">
        <f>TEXT(Ecommerce_Sales[[#This Row],[Order_Date]],"yyyy")</f>
        <v>2023</v>
      </c>
      <c r="J3007" s="2" t="str">
        <f>TEXT(Ecommerce_Sales[[#This Row],[Order_Date]],"mmmm")</f>
        <v>April</v>
      </c>
      <c r="K3007" s="1" t="s">
        <v>1947</v>
      </c>
      <c r="L3007" s="1" t="s">
        <v>8518</v>
      </c>
      <c r="M3007" s="1" t="s">
        <v>1983</v>
      </c>
      <c r="N3007" s="1" t="s">
        <v>1950</v>
      </c>
      <c r="O3007" s="3">
        <v>582</v>
      </c>
      <c r="P3007">
        <v>3</v>
      </c>
      <c r="Q3007" s="3">
        <v>1746</v>
      </c>
      <c r="R3007" s="1" t="s">
        <v>1958</v>
      </c>
      <c r="S3007" s="3">
        <v>259</v>
      </c>
      <c r="T3007">
        <v>2</v>
      </c>
      <c r="U3007" t="str">
        <f>IF(Ecommerce_Sales[[#This Row],[Delivery_Time_Days]]&gt;7,"Delay",IF(Ecommerce_Sales[[#This Row],[Delivery_Time_Days]] = 0,"No delivery",IF(Ecommerce_Sales[[#This Row],[Delivery_Time_Days]]&lt;=7,"On-time")))</f>
        <v>On-time</v>
      </c>
      <c r="V3007" s="7">
        <f>Ecommerce_Sales[[#This Row],[Profit]]/Ecommerce_Sales[[#This Row],[Total_Price]]</f>
        <v>0.39977090492554412</v>
      </c>
      <c r="W3007" s="3">
        <v>698</v>
      </c>
      <c r="X3007" s="3"/>
    </row>
    <row r="3008" spans="1:24" x14ac:dyDescent="0.25">
      <c r="A3008" s="1" t="s">
        <v>8519</v>
      </c>
      <c r="B3008" s="1" t="s">
        <v>1584</v>
      </c>
      <c r="C3008" s="1" t="s">
        <v>1585</v>
      </c>
      <c r="D3008" s="1" t="s">
        <v>3102</v>
      </c>
      <c r="E3008" s="1" t="s">
        <v>1954</v>
      </c>
      <c r="F3008" s="2">
        <v>45373</v>
      </c>
      <c r="G3008" s="2">
        <v>45386</v>
      </c>
      <c r="H3008" s="2" t="str">
        <f>TEXT(Ecommerce_Sales[[#This Row],[Order_Date]],"mmmm")</f>
        <v>April</v>
      </c>
      <c r="I3008" s="2" t="str">
        <f>TEXT(Ecommerce_Sales[[#This Row],[Order_Date]],"yyyy")</f>
        <v>2024</v>
      </c>
      <c r="J3008" s="2" t="str">
        <f>TEXT(Ecommerce_Sales[[#This Row],[Order_Date]],"mmmm")</f>
        <v>April</v>
      </c>
      <c r="K3008" s="1" t="s">
        <v>1947</v>
      </c>
      <c r="L3008" s="1" t="s">
        <v>8520</v>
      </c>
      <c r="M3008" s="1" t="s">
        <v>1988</v>
      </c>
      <c r="N3008" s="1" t="s">
        <v>1989</v>
      </c>
      <c r="O3008" s="3">
        <v>924</v>
      </c>
      <c r="P3008">
        <v>2</v>
      </c>
      <c r="Q3008" s="3">
        <v>1847</v>
      </c>
      <c r="R3008" s="1" t="s">
        <v>1958</v>
      </c>
      <c r="S3008" s="3">
        <v>198</v>
      </c>
      <c r="T3008">
        <v>6</v>
      </c>
      <c r="U3008" t="str">
        <f>IF(Ecommerce_Sales[[#This Row],[Delivery_Time_Days]]&gt;7,"Delay",IF(Ecommerce_Sales[[#This Row],[Delivery_Time_Days]] = 0,"No delivery",IF(Ecommerce_Sales[[#This Row],[Delivery_Time_Days]]&lt;=7,"On-time")))</f>
        <v>On-time</v>
      </c>
      <c r="V3008" s="7">
        <f>Ecommerce_Sales[[#This Row],[Profit]]/Ecommerce_Sales[[#This Row],[Total_Price]]</f>
        <v>0.25013535462912834</v>
      </c>
      <c r="W3008" s="3">
        <v>462</v>
      </c>
      <c r="X3008" s="3"/>
    </row>
    <row r="3009" spans="1:24" x14ac:dyDescent="0.25">
      <c r="A3009" s="1" t="s">
        <v>8521</v>
      </c>
      <c r="B3009" s="1" t="s">
        <v>1199</v>
      </c>
      <c r="C3009" s="1" t="s">
        <v>1200</v>
      </c>
      <c r="D3009" s="1" t="s">
        <v>2865</v>
      </c>
      <c r="E3009" s="1" t="s">
        <v>1966</v>
      </c>
      <c r="F3009" s="2">
        <v>45056</v>
      </c>
      <c r="G3009" s="2">
        <v>44957</v>
      </c>
      <c r="H3009" s="2" t="str">
        <f>TEXT(Ecommerce_Sales[[#This Row],[Order_Date]],"mmmm")</f>
        <v>January</v>
      </c>
      <c r="I3009" s="2" t="str">
        <f>TEXT(Ecommerce_Sales[[#This Row],[Order_Date]],"yyyy")</f>
        <v>2023</v>
      </c>
      <c r="J3009" s="2" t="str">
        <f>TEXT(Ecommerce_Sales[[#This Row],[Order_Date]],"mmmm")</f>
        <v>January</v>
      </c>
      <c r="K3009" s="1" t="s">
        <v>1986</v>
      </c>
      <c r="L3009" s="1" t="s">
        <v>8522</v>
      </c>
      <c r="M3009" s="1" t="s">
        <v>2047</v>
      </c>
      <c r="N3009" s="1" t="s">
        <v>1989</v>
      </c>
      <c r="O3009" s="3">
        <v>850</v>
      </c>
      <c r="P3009">
        <v>4</v>
      </c>
      <c r="Q3009" s="3">
        <v>3401</v>
      </c>
      <c r="R3009" s="1" t="s">
        <v>1951</v>
      </c>
      <c r="S3009" s="3">
        <v>324</v>
      </c>
      <c r="U3009" t="str">
        <f>IF(Ecommerce_Sales[[#This Row],[Delivery_Time_Days]]&gt;7,"Delay",IF(Ecommerce_Sales[[#This Row],[Delivery_Time_Days]] = 0,"No delivery",IF(Ecommerce_Sales[[#This Row],[Delivery_Time_Days]]&lt;=7,"On-time")))</f>
        <v>No delivery</v>
      </c>
      <c r="V3009" s="7">
        <f>Ecommerce_Sales[[#This Row],[Profit]]/Ecommerce_Sales[[#This Row],[Total_Price]]</f>
        <v>0.24992649220817406</v>
      </c>
      <c r="W3009" s="3">
        <v>850</v>
      </c>
      <c r="X3009" s="3"/>
    </row>
    <row r="3010" spans="1:24" x14ac:dyDescent="0.25">
      <c r="A3010" s="1" t="s">
        <v>8523</v>
      </c>
      <c r="B3010" s="1" t="s">
        <v>802</v>
      </c>
      <c r="C3010" s="1" t="s">
        <v>803</v>
      </c>
      <c r="D3010" s="1" t="s">
        <v>3552</v>
      </c>
      <c r="E3010" s="1" t="s">
        <v>1966</v>
      </c>
      <c r="F3010" s="2">
        <v>44960</v>
      </c>
      <c r="G3010" s="2">
        <v>45439</v>
      </c>
      <c r="H3010" s="2" t="str">
        <f>TEXT(Ecommerce_Sales[[#This Row],[Order_Date]],"mmmm")</f>
        <v>May</v>
      </c>
      <c r="I3010" s="2" t="str">
        <f>TEXT(Ecommerce_Sales[[#This Row],[Order_Date]],"yyyy")</f>
        <v>2024</v>
      </c>
      <c r="J3010" s="2" t="str">
        <f>TEXT(Ecommerce_Sales[[#This Row],[Order_Date]],"mmmm")</f>
        <v>May</v>
      </c>
      <c r="K3010" s="1" t="s">
        <v>1992</v>
      </c>
      <c r="L3010" s="1" t="s">
        <v>8524</v>
      </c>
      <c r="M3010" s="1" t="s">
        <v>1998</v>
      </c>
      <c r="N3010" s="1" t="s">
        <v>1973</v>
      </c>
      <c r="O3010" s="3">
        <v>411</v>
      </c>
      <c r="P3010">
        <v>3</v>
      </c>
      <c r="Q3010" s="3">
        <v>1232</v>
      </c>
      <c r="R3010" s="1" t="s">
        <v>1958</v>
      </c>
      <c r="S3010" s="3">
        <v>113</v>
      </c>
      <c r="U3010" t="str">
        <f>IF(Ecommerce_Sales[[#This Row],[Delivery_Time_Days]]&gt;7,"Delay",IF(Ecommerce_Sales[[#This Row],[Delivery_Time_Days]] = 0,"No delivery",IF(Ecommerce_Sales[[#This Row],[Delivery_Time_Days]]&lt;=7,"On-time")))</f>
        <v>No delivery</v>
      </c>
      <c r="V3010" s="7">
        <f>Ecommerce_Sales[[#This Row],[Profit]]/Ecommerce_Sales[[#This Row],[Total_Price]]</f>
        <v>0.30032467532467533</v>
      </c>
      <c r="W3010" s="3">
        <v>370</v>
      </c>
      <c r="X3010" s="3"/>
    </row>
    <row r="3011" spans="1:24" x14ac:dyDescent="0.25">
      <c r="A3011" s="1" t="s">
        <v>8525</v>
      </c>
      <c r="B3011" s="1" t="s">
        <v>1100</v>
      </c>
      <c r="C3011" s="1" t="s">
        <v>1101</v>
      </c>
      <c r="D3011" s="1" t="s">
        <v>2886</v>
      </c>
      <c r="E3011" s="1" t="s">
        <v>1946</v>
      </c>
      <c r="F3011" s="2">
        <v>45092</v>
      </c>
      <c r="G3011" s="2">
        <v>45545</v>
      </c>
      <c r="H3011" s="2" t="str">
        <f>TEXT(Ecommerce_Sales[[#This Row],[Order_Date]],"mmmm")</f>
        <v>September</v>
      </c>
      <c r="I3011" s="2" t="str">
        <f>TEXT(Ecommerce_Sales[[#This Row],[Order_Date]],"yyyy")</f>
        <v>2024</v>
      </c>
      <c r="J3011" s="2" t="str">
        <f>TEXT(Ecommerce_Sales[[#This Row],[Order_Date]],"mmmm")</f>
        <v>September</v>
      </c>
      <c r="K3011" s="1" t="s">
        <v>1947</v>
      </c>
      <c r="L3011" s="1" t="s">
        <v>8526</v>
      </c>
      <c r="M3011" s="1" t="s">
        <v>2030</v>
      </c>
      <c r="N3011" s="1" t="s">
        <v>1978</v>
      </c>
      <c r="O3011" s="3">
        <v>119</v>
      </c>
      <c r="P3011">
        <v>5</v>
      </c>
      <c r="Q3011" s="3">
        <v>595</v>
      </c>
      <c r="R3011" s="1" t="s">
        <v>1958</v>
      </c>
      <c r="S3011" s="3">
        <v>80</v>
      </c>
      <c r="T3011">
        <v>9</v>
      </c>
      <c r="U3011" t="str">
        <f>IF(Ecommerce_Sales[[#This Row],[Delivery_Time_Days]]&gt;7,"Delay",IF(Ecommerce_Sales[[#This Row],[Delivery_Time_Days]] = 0,"No delivery",IF(Ecommerce_Sales[[#This Row],[Delivery_Time_Days]]&lt;=7,"On-time")))</f>
        <v>Delay</v>
      </c>
      <c r="V3011" s="7">
        <f>Ecommerce_Sales[[#This Row],[Profit]]/Ecommerce_Sales[[#This Row],[Total_Price]]</f>
        <v>0.34957983193277309</v>
      </c>
      <c r="W3011" s="3">
        <v>208</v>
      </c>
      <c r="X3011" s="3"/>
    </row>
    <row r="3012" spans="1:24" x14ac:dyDescent="0.25">
      <c r="A3012" s="1" t="s">
        <v>8527</v>
      </c>
      <c r="B3012" s="1" t="s">
        <v>1918</v>
      </c>
      <c r="C3012" s="1" t="s">
        <v>1919</v>
      </c>
      <c r="D3012" s="1" t="s">
        <v>2499</v>
      </c>
      <c r="E3012" s="1" t="s">
        <v>1966</v>
      </c>
      <c r="F3012" s="2">
        <v>45143</v>
      </c>
      <c r="G3012" s="2">
        <v>45193</v>
      </c>
      <c r="H3012" s="2" t="str">
        <f>TEXT(Ecommerce_Sales[[#This Row],[Order_Date]],"mmmm")</f>
        <v>September</v>
      </c>
      <c r="I3012" s="2" t="str">
        <f>TEXT(Ecommerce_Sales[[#This Row],[Order_Date]],"yyyy")</f>
        <v>2023</v>
      </c>
      <c r="J3012" s="2" t="str">
        <f>TEXT(Ecommerce_Sales[[#This Row],[Order_Date]],"mmmm")</f>
        <v>September</v>
      </c>
      <c r="K3012" s="1" t="s">
        <v>1947</v>
      </c>
      <c r="L3012" s="1" t="s">
        <v>7274</v>
      </c>
      <c r="M3012" s="1" t="s">
        <v>2079</v>
      </c>
      <c r="N3012" s="1" t="s">
        <v>1973</v>
      </c>
      <c r="O3012" s="3">
        <v>396</v>
      </c>
      <c r="P3012">
        <v>1</v>
      </c>
      <c r="Q3012" s="3">
        <v>396</v>
      </c>
      <c r="R3012" s="1" t="s">
        <v>1958</v>
      </c>
      <c r="S3012" s="3">
        <v>53</v>
      </c>
      <c r="T3012">
        <v>4</v>
      </c>
      <c r="U3012" t="str">
        <f>IF(Ecommerce_Sales[[#This Row],[Delivery_Time_Days]]&gt;7,"Delay",IF(Ecommerce_Sales[[#This Row],[Delivery_Time_Days]] = 0,"No delivery",IF(Ecommerce_Sales[[#This Row],[Delivery_Time_Days]]&lt;=7,"On-time")))</f>
        <v>On-time</v>
      </c>
      <c r="V3012" s="7">
        <f>Ecommerce_Sales[[#This Row],[Profit]]/Ecommerce_Sales[[#This Row],[Total_Price]]</f>
        <v>0.3005050505050505</v>
      </c>
      <c r="W3012" s="3">
        <v>119</v>
      </c>
      <c r="X3012" s="3"/>
    </row>
    <row r="3013" spans="1:24" x14ac:dyDescent="0.25">
      <c r="A3013" s="1" t="s">
        <v>8528</v>
      </c>
      <c r="B3013" s="1" t="s">
        <v>881</v>
      </c>
      <c r="C3013" s="1" t="s">
        <v>882</v>
      </c>
      <c r="D3013" s="1" t="s">
        <v>2770</v>
      </c>
      <c r="E3013" s="1" t="s">
        <v>1954</v>
      </c>
      <c r="F3013" s="2">
        <v>45222</v>
      </c>
      <c r="G3013" s="2">
        <v>45584</v>
      </c>
      <c r="H3013" s="2" t="str">
        <f>TEXT(Ecommerce_Sales[[#This Row],[Order_Date]],"mmmm")</f>
        <v>October</v>
      </c>
      <c r="I3013" s="2" t="str">
        <f>TEXT(Ecommerce_Sales[[#This Row],[Order_Date]],"yyyy")</f>
        <v>2024</v>
      </c>
      <c r="J3013" s="2" t="str">
        <f>TEXT(Ecommerce_Sales[[#This Row],[Order_Date]],"mmmm")</f>
        <v>October</v>
      </c>
      <c r="K3013" s="1" t="s">
        <v>1992</v>
      </c>
      <c r="L3013" s="1" t="s">
        <v>8529</v>
      </c>
      <c r="M3013" s="1" t="s">
        <v>2058</v>
      </c>
      <c r="N3013" s="1" t="s">
        <v>1950</v>
      </c>
      <c r="O3013" s="3">
        <v>1126</v>
      </c>
      <c r="P3013">
        <v>6</v>
      </c>
      <c r="Q3013" s="3">
        <v>6758</v>
      </c>
      <c r="R3013" s="1" t="s">
        <v>2008</v>
      </c>
      <c r="S3013" s="3">
        <v>853</v>
      </c>
      <c r="U3013" t="str">
        <f>IF(Ecommerce_Sales[[#This Row],[Delivery_Time_Days]]&gt;7,"Delay",IF(Ecommerce_Sales[[#This Row],[Delivery_Time_Days]] = 0,"No delivery",IF(Ecommerce_Sales[[#This Row],[Delivery_Time_Days]]&lt;=7,"On-time")))</f>
        <v>No delivery</v>
      </c>
      <c r="V3013" s="7">
        <f>Ecommerce_Sales[[#This Row],[Profit]]/Ecommerce_Sales[[#This Row],[Total_Price]]</f>
        <v>0.39997040544539803</v>
      </c>
      <c r="W3013" s="3">
        <v>2703</v>
      </c>
      <c r="X3013" s="3"/>
    </row>
    <row r="3014" spans="1:24" x14ac:dyDescent="0.25">
      <c r="A3014" s="1" t="s">
        <v>8530</v>
      </c>
      <c r="B3014" s="1" t="s">
        <v>411</v>
      </c>
      <c r="C3014" s="1" t="s">
        <v>412</v>
      </c>
      <c r="D3014" s="1" t="s">
        <v>2978</v>
      </c>
      <c r="E3014" s="1" t="s">
        <v>1961</v>
      </c>
      <c r="F3014" s="2">
        <v>45219</v>
      </c>
      <c r="G3014" s="2">
        <v>45338</v>
      </c>
      <c r="H3014" s="2" t="str">
        <f>TEXT(Ecommerce_Sales[[#This Row],[Order_Date]],"mmmm")</f>
        <v>February</v>
      </c>
      <c r="I3014" s="2" t="str">
        <f>TEXT(Ecommerce_Sales[[#This Row],[Order_Date]],"yyyy")</f>
        <v>2024</v>
      </c>
      <c r="J3014" s="2" t="str">
        <f>TEXT(Ecommerce_Sales[[#This Row],[Order_Date]],"mmmm")</f>
        <v>February</v>
      </c>
      <c r="K3014" s="1" t="s">
        <v>1986</v>
      </c>
      <c r="L3014" s="1" t="s">
        <v>8531</v>
      </c>
      <c r="M3014" s="1" t="s">
        <v>2002</v>
      </c>
      <c r="N3014" s="1" t="s">
        <v>1989</v>
      </c>
      <c r="O3014" s="3">
        <v>236</v>
      </c>
      <c r="P3014">
        <v>3</v>
      </c>
      <c r="Q3014" s="3">
        <v>707</v>
      </c>
      <c r="R3014" s="1" t="s">
        <v>1958</v>
      </c>
      <c r="S3014" s="3">
        <v>69</v>
      </c>
      <c r="U3014" t="str">
        <f>IF(Ecommerce_Sales[[#This Row],[Delivery_Time_Days]]&gt;7,"Delay",IF(Ecommerce_Sales[[#This Row],[Delivery_Time_Days]] = 0,"No delivery",IF(Ecommerce_Sales[[#This Row],[Delivery_Time_Days]]&lt;=7,"On-time")))</f>
        <v>No delivery</v>
      </c>
      <c r="V3014" s="7">
        <f>Ecommerce_Sales[[#This Row],[Profit]]/Ecommerce_Sales[[#This Row],[Total_Price]]</f>
        <v>0.25035360678925034</v>
      </c>
      <c r="W3014" s="3">
        <v>177</v>
      </c>
      <c r="X3014" s="3"/>
    </row>
    <row r="3015" spans="1:24" x14ac:dyDescent="0.25">
      <c r="A3015" s="1" t="s">
        <v>8532</v>
      </c>
      <c r="B3015" s="1" t="s">
        <v>1089</v>
      </c>
      <c r="C3015" s="1" t="s">
        <v>1090</v>
      </c>
      <c r="D3015" s="1" t="s">
        <v>8533</v>
      </c>
      <c r="E3015" s="1" t="s">
        <v>1961</v>
      </c>
      <c r="F3015" s="2">
        <v>45019</v>
      </c>
      <c r="G3015" s="2">
        <v>45249</v>
      </c>
      <c r="H3015" s="2" t="str">
        <f>TEXT(Ecommerce_Sales[[#This Row],[Order_Date]],"mmmm")</f>
        <v>November</v>
      </c>
      <c r="I3015" s="2" t="str">
        <f>TEXT(Ecommerce_Sales[[#This Row],[Order_Date]],"yyyy")</f>
        <v>2023</v>
      </c>
      <c r="J3015" s="2" t="str">
        <f>TEXT(Ecommerce_Sales[[#This Row],[Order_Date]],"mmmm")</f>
        <v>November</v>
      </c>
      <c r="K3015" s="1" t="s">
        <v>1947</v>
      </c>
      <c r="L3015" s="1" t="s">
        <v>8534</v>
      </c>
      <c r="M3015" s="1" t="s">
        <v>1949</v>
      </c>
      <c r="N3015" s="1" t="s">
        <v>1950</v>
      </c>
      <c r="O3015" s="3">
        <v>476</v>
      </c>
      <c r="P3015">
        <v>6</v>
      </c>
      <c r="Q3015" s="3">
        <v>2853</v>
      </c>
      <c r="R3015" s="1" t="s">
        <v>2016</v>
      </c>
      <c r="S3015" s="3">
        <v>401</v>
      </c>
      <c r="T3015">
        <v>4</v>
      </c>
      <c r="U3015" t="str">
        <f>IF(Ecommerce_Sales[[#This Row],[Delivery_Time_Days]]&gt;7,"Delay",IF(Ecommerce_Sales[[#This Row],[Delivery_Time_Days]] = 0,"No delivery",IF(Ecommerce_Sales[[#This Row],[Delivery_Time_Days]]&lt;=7,"On-time")))</f>
        <v>On-time</v>
      </c>
      <c r="V3015" s="7">
        <f>Ecommerce_Sales[[#This Row],[Profit]]/Ecommerce_Sales[[#This Row],[Total_Price]]</f>
        <v>0.39992989835261128</v>
      </c>
      <c r="W3015" s="3">
        <v>1141</v>
      </c>
      <c r="X3015" s="3"/>
    </row>
    <row r="3016" spans="1:24" x14ac:dyDescent="0.25">
      <c r="A3016" s="1" t="s">
        <v>8535</v>
      </c>
      <c r="B3016" s="1" t="s">
        <v>1287</v>
      </c>
      <c r="C3016" s="1" t="s">
        <v>1288</v>
      </c>
      <c r="D3016" s="1" t="s">
        <v>2852</v>
      </c>
      <c r="E3016" s="1" t="s">
        <v>1946</v>
      </c>
      <c r="F3016" s="2">
        <v>45573</v>
      </c>
      <c r="G3016" s="2">
        <v>45089</v>
      </c>
      <c r="H3016" s="2" t="str">
        <f>TEXT(Ecommerce_Sales[[#This Row],[Order_Date]],"mmmm")</f>
        <v>June</v>
      </c>
      <c r="I3016" s="2" t="str">
        <f>TEXT(Ecommerce_Sales[[#This Row],[Order_Date]],"yyyy")</f>
        <v>2023</v>
      </c>
      <c r="J3016" s="2" t="str">
        <f>TEXT(Ecommerce_Sales[[#This Row],[Order_Date]],"mmmm")</f>
        <v>June</v>
      </c>
      <c r="K3016" s="1" t="s">
        <v>1947</v>
      </c>
      <c r="L3016" s="1" t="s">
        <v>8536</v>
      </c>
      <c r="M3016" s="1" t="s">
        <v>2026</v>
      </c>
      <c r="N3016" s="1" t="s">
        <v>1978</v>
      </c>
      <c r="O3016" s="3">
        <v>890</v>
      </c>
      <c r="P3016">
        <v>6</v>
      </c>
      <c r="Q3016" s="3">
        <v>5343</v>
      </c>
      <c r="R3016" s="1" t="s">
        <v>1951</v>
      </c>
      <c r="S3016" s="3">
        <v>293</v>
      </c>
      <c r="T3016">
        <v>4</v>
      </c>
      <c r="U3016" t="str">
        <f>IF(Ecommerce_Sales[[#This Row],[Delivery_Time_Days]]&gt;7,"Delay",IF(Ecommerce_Sales[[#This Row],[Delivery_Time_Days]] = 0,"No delivery",IF(Ecommerce_Sales[[#This Row],[Delivery_Time_Days]]&lt;=7,"On-time")))</f>
        <v>On-time</v>
      </c>
      <c r="V3016" s="7">
        <f>Ecommerce_Sales[[#This Row],[Profit]]/Ecommerce_Sales[[#This Row],[Total_Price]]</f>
        <v>0.34999064196144486</v>
      </c>
      <c r="W3016" s="3">
        <v>1870</v>
      </c>
      <c r="X3016" s="3"/>
    </row>
    <row r="3017" spans="1:24" x14ac:dyDescent="0.25">
      <c r="A3017" s="1" t="s">
        <v>8537</v>
      </c>
      <c r="B3017" s="1" t="s">
        <v>1489</v>
      </c>
      <c r="C3017" s="1" t="s">
        <v>1490</v>
      </c>
      <c r="D3017" s="1" t="s">
        <v>8538</v>
      </c>
      <c r="E3017" s="1" t="s">
        <v>1966</v>
      </c>
      <c r="F3017" s="2">
        <v>45083</v>
      </c>
      <c r="G3017" s="2">
        <v>45202</v>
      </c>
      <c r="H3017" s="2" t="str">
        <f>TEXT(Ecommerce_Sales[[#This Row],[Order_Date]],"mmmm")</f>
        <v>October</v>
      </c>
      <c r="I3017" s="2" t="str">
        <f>TEXT(Ecommerce_Sales[[#This Row],[Order_Date]],"yyyy")</f>
        <v>2023</v>
      </c>
      <c r="J3017" s="2" t="str">
        <f>TEXT(Ecommerce_Sales[[#This Row],[Order_Date]],"mmmm")</f>
        <v>October</v>
      </c>
      <c r="K3017" s="1" t="s">
        <v>1947</v>
      </c>
      <c r="L3017" s="1" t="s">
        <v>8539</v>
      </c>
      <c r="M3017" s="1" t="s">
        <v>1956</v>
      </c>
      <c r="N3017" s="1" t="s">
        <v>1957</v>
      </c>
      <c r="O3017" s="3">
        <v>859</v>
      </c>
      <c r="P3017">
        <v>6</v>
      </c>
      <c r="Q3017" s="3">
        <v>5151</v>
      </c>
      <c r="R3017" s="1" t="s">
        <v>1958</v>
      </c>
      <c r="S3017" s="3">
        <v>719</v>
      </c>
      <c r="T3017">
        <v>7</v>
      </c>
      <c r="U3017" t="str">
        <f>IF(Ecommerce_Sales[[#This Row],[Delivery_Time_Days]]&gt;7,"Delay",IF(Ecommerce_Sales[[#This Row],[Delivery_Time_Days]] = 0,"No delivery",IF(Ecommerce_Sales[[#This Row],[Delivery_Time_Days]]&lt;=7,"On-time")))</f>
        <v>On-time</v>
      </c>
      <c r="V3017" s="7">
        <f>Ecommerce_Sales[[#This Row],[Profit]]/Ecommerce_Sales[[#This Row],[Total_Price]]</f>
        <v>0.15006794797126771</v>
      </c>
      <c r="W3017" s="3">
        <v>773</v>
      </c>
      <c r="X3017" s="3"/>
    </row>
    <row r="3018" spans="1:24" x14ac:dyDescent="0.25">
      <c r="A3018" s="1" t="s">
        <v>8540</v>
      </c>
      <c r="B3018" s="1" t="s">
        <v>523</v>
      </c>
      <c r="C3018" s="1" t="s">
        <v>524</v>
      </c>
      <c r="D3018" s="1" t="s">
        <v>3342</v>
      </c>
      <c r="E3018" s="1" t="s">
        <v>1966</v>
      </c>
      <c r="F3018" s="2">
        <v>45491</v>
      </c>
      <c r="G3018" s="2">
        <v>44997</v>
      </c>
      <c r="H3018" s="2" t="str">
        <f>TEXT(Ecommerce_Sales[[#This Row],[Order_Date]],"mmmm")</f>
        <v>March</v>
      </c>
      <c r="I3018" s="2" t="str">
        <f>TEXT(Ecommerce_Sales[[#This Row],[Order_Date]],"yyyy")</f>
        <v>2023</v>
      </c>
      <c r="J3018" s="2" t="str">
        <f>TEXT(Ecommerce_Sales[[#This Row],[Order_Date]],"mmmm")</f>
        <v>March</v>
      </c>
      <c r="K3018" s="1" t="s">
        <v>1947</v>
      </c>
      <c r="L3018" s="1" t="s">
        <v>3884</v>
      </c>
      <c r="M3018" s="1" t="s">
        <v>2247</v>
      </c>
      <c r="N3018" s="1" t="s">
        <v>1957</v>
      </c>
      <c r="O3018" s="3">
        <v>112</v>
      </c>
      <c r="P3018">
        <v>4</v>
      </c>
      <c r="Q3018" s="3">
        <v>447</v>
      </c>
      <c r="R3018" s="1" t="s">
        <v>1958</v>
      </c>
      <c r="S3018" s="3">
        <v>39</v>
      </c>
      <c r="T3018">
        <v>10</v>
      </c>
      <c r="U3018" t="str">
        <f>IF(Ecommerce_Sales[[#This Row],[Delivery_Time_Days]]&gt;7,"Delay",IF(Ecommerce_Sales[[#This Row],[Delivery_Time_Days]] = 0,"No delivery",IF(Ecommerce_Sales[[#This Row],[Delivery_Time_Days]]&lt;=7,"On-time")))</f>
        <v>Delay</v>
      </c>
      <c r="V3018" s="7">
        <f>Ecommerce_Sales[[#This Row],[Profit]]/Ecommerce_Sales[[#This Row],[Total_Price]]</f>
        <v>0.14988814317673377</v>
      </c>
      <c r="W3018" s="3">
        <v>67</v>
      </c>
      <c r="X3018" s="3"/>
    </row>
    <row r="3019" spans="1:24" x14ac:dyDescent="0.25">
      <c r="A3019" s="1" t="s">
        <v>8541</v>
      </c>
      <c r="B3019" s="1" t="s">
        <v>1575</v>
      </c>
      <c r="C3019" s="1" t="s">
        <v>1576</v>
      </c>
      <c r="D3019" s="1" t="s">
        <v>5557</v>
      </c>
      <c r="E3019" s="1" t="s">
        <v>1961</v>
      </c>
      <c r="F3019" s="2">
        <v>45128</v>
      </c>
      <c r="G3019" s="2">
        <v>45230</v>
      </c>
      <c r="H3019" s="2" t="str">
        <f>TEXT(Ecommerce_Sales[[#This Row],[Order_Date]],"mmmm")</f>
        <v>October</v>
      </c>
      <c r="I3019" s="2" t="str">
        <f>TEXT(Ecommerce_Sales[[#This Row],[Order_Date]],"yyyy")</f>
        <v>2023</v>
      </c>
      <c r="J3019" s="2" t="str">
        <f>TEXT(Ecommerce_Sales[[#This Row],[Order_Date]],"mmmm")</f>
        <v>October</v>
      </c>
      <c r="K3019" s="1" t="s">
        <v>1986</v>
      </c>
      <c r="L3019" s="1" t="s">
        <v>8542</v>
      </c>
      <c r="M3019" s="1" t="s">
        <v>1988</v>
      </c>
      <c r="N3019" s="1" t="s">
        <v>1989</v>
      </c>
      <c r="O3019" s="3">
        <v>493</v>
      </c>
      <c r="P3019">
        <v>6</v>
      </c>
      <c r="Q3019" s="3">
        <v>2955</v>
      </c>
      <c r="R3019" s="1" t="s">
        <v>1958</v>
      </c>
      <c r="S3019" s="3">
        <v>300</v>
      </c>
      <c r="U3019" t="str">
        <f>IF(Ecommerce_Sales[[#This Row],[Delivery_Time_Days]]&gt;7,"Delay",IF(Ecommerce_Sales[[#This Row],[Delivery_Time_Days]] = 0,"No delivery",IF(Ecommerce_Sales[[#This Row],[Delivery_Time_Days]]&lt;=7,"On-time")))</f>
        <v>No delivery</v>
      </c>
      <c r="V3019" s="7">
        <f>Ecommerce_Sales[[#This Row],[Profit]]/Ecommerce_Sales[[#This Row],[Total_Price]]</f>
        <v>0.25008460236886632</v>
      </c>
      <c r="W3019" s="3">
        <v>739</v>
      </c>
      <c r="X3019" s="3"/>
    </row>
    <row r="3020" spans="1:24" x14ac:dyDescent="0.25">
      <c r="A3020" s="1" t="s">
        <v>8543</v>
      </c>
      <c r="B3020" s="1" t="s">
        <v>541</v>
      </c>
      <c r="C3020" s="1" t="s">
        <v>542</v>
      </c>
      <c r="D3020" s="1" t="s">
        <v>2207</v>
      </c>
      <c r="E3020" s="1" t="s">
        <v>1966</v>
      </c>
      <c r="F3020" s="2">
        <v>45447</v>
      </c>
      <c r="G3020" s="2">
        <v>45003</v>
      </c>
      <c r="H3020" s="2" t="str">
        <f>TEXT(Ecommerce_Sales[[#This Row],[Order_Date]],"mmmm")</f>
        <v>March</v>
      </c>
      <c r="I3020" s="2" t="str">
        <f>TEXT(Ecommerce_Sales[[#This Row],[Order_Date]],"yyyy")</f>
        <v>2023</v>
      </c>
      <c r="J3020" s="2" t="str">
        <f>TEXT(Ecommerce_Sales[[#This Row],[Order_Date]],"mmmm")</f>
        <v>March</v>
      </c>
      <c r="K3020" s="1" t="s">
        <v>1986</v>
      </c>
      <c r="L3020" s="1" t="s">
        <v>3197</v>
      </c>
      <c r="M3020" s="1" t="s">
        <v>1972</v>
      </c>
      <c r="N3020" s="1" t="s">
        <v>1973</v>
      </c>
      <c r="O3020" s="3">
        <v>550</v>
      </c>
      <c r="P3020">
        <v>4</v>
      </c>
      <c r="Q3020" s="3">
        <v>2201</v>
      </c>
      <c r="R3020" s="1" t="s">
        <v>1958</v>
      </c>
      <c r="S3020" s="3">
        <v>239</v>
      </c>
      <c r="U3020" t="str">
        <f>IF(Ecommerce_Sales[[#This Row],[Delivery_Time_Days]]&gt;7,"Delay",IF(Ecommerce_Sales[[#This Row],[Delivery_Time_Days]] = 0,"No delivery",IF(Ecommerce_Sales[[#This Row],[Delivery_Time_Days]]&lt;=7,"On-time")))</f>
        <v>No delivery</v>
      </c>
      <c r="V3020" s="7">
        <f>Ecommerce_Sales[[#This Row],[Profit]]/Ecommerce_Sales[[#This Row],[Total_Price]]</f>
        <v>0.29986369831894594</v>
      </c>
      <c r="W3020" s="3">
        <v>660</v>
      </c>
      <c r="X3020" s="3"/>
    </row>
    <row r="3021" spans="1:24" x14ac:dyDescent="0.25">
      <c r="A3021" s="1" t="s">
        <v>8544</v>
      </c>
      <c r="B3021" s="1" t="s">
        <v>1771</v>
      </c>
      <c r="C3021" s="1" t="s">
        <v>87</v>
      </c>
      <c r="D3021" s="1" t="s">
        <v>8545</v>
      </c>
      <c r="E3021" s="1" t="s">
        <v>1954</v>
      </c>
      <c r="F3021" s="2">
        <v>45227</v>
      </c>
      <c r="G3021" s="2">
        <v>45405</v>
      </c>
      <c r="H3021" s="2" t="str">
        <f>TEXT(Ecommerce_Sales[[#This Row],[Order_Date]],"mmmm")</f>
        <v>April</v>
      </c>
      <c r="I3021" s="2" t="str">
        <f>TEXT(Ecommerce_Sales[[#This Row],[Order_Date]],"yyyy")</f>
        <v>2024</v>
      </c>
      <c r="J3021" s="2" t="str">
        <f>TEXT(Ecommerce_Sales[[#This Row],[Order_Date]],"mmmm")</f>
        <v>April</v>
      </c>
      <c r="K3021" s="1" t="s">
        <v>1947</v>
      </c>
      <c r="L3021" s="1" t="s">
        <v>8546</v>
      </c>
      <c r="M3021" s="1" t="s">
        <v>2058</v>
      </c>
      <c r="N3021" s="1" t="s">
        <v>1950</v>
      </c>
      <c r="O3021" s="3">
        <v>711</v>
      </c>
      <c r="P3021">
        <v>5</v>
      </c>
      <c r="Q3021" s="3">
        <v>3555</v>
      </c>
      <c r="R3021" s="1" t="s">
        <v>2008</v>
      </c>
      <c r="S3021" s="3">
        <v>190</v>
      </c>
      <c r="T3021">
        <v>4</v>
      </c>
      <c r="U3021" t="str">
        <f>IF(Ecommerce_Sales[[#This Row],[Delivery_Time_Days]]&gt;7,"Delay",IF(Ecommerce_Sales[[#This Row],[Delivery_Time_Days]] = 0,"No delivery",IF(Ecommerce_Sales[[#This Row],[Delivery_Time_Days]]&lt;=7,"On-time")))</f>
        <v>On-time</v>
      </c>
      <c r="V3021" s="7">
        <f>Ecommerce_Sales[[#This Row],[Profit]]/Ecommerce_Sales[[#This Row],[Total_Price]]</f>
        <v>0.4</v>
      </c>
      <c r="W3021" s="3">
        <v>1422</v>
      </c>
      <c r="X3021" s="3"/>
    </row>
    <row r="3022" spans="1:24" x14ac:dyDescent="0.25">
      <c r="A3022" s="1" t="s">
        <v>8547</v>
      </c>
      <c r="B3022" s="1" t="s">
        <v>828</v>
      </c>
      <c r="C3022" s="1" t="s">
        <v>829</v>
      </c>
      <c r="D3022" s="1" t="s">
        <v>5427</v>
      </c>
      <c r="E3022" s="1" t="s">
        <v>1996</v>
      </c>
      <c r="F3022" s="2">
        <v>45348</v>
      </c>
      <c r="G3022" s="2">
        <v>45044</v>
      </c>
      <c r="H3022" s="2" t="str">
        <f>TEXT(Ecommerce_Sales[[#This Row],[Order_Date]],"mmmm")</f>
        <v>April</v>
      </c>
      <c r="I3022" s="2" t="str">
        <f>TEXT(Ecommerce_Sales[[#This Row],[Order_Date]],"yyyy")</f>
        <v>2023</v>
      </c>
      <c r="J3022" s="2" t="str">
        <f>TEXT(Ecommerce_Sales[[#This Row],[Order_Date]],"mmmm")</f>
        <v>April</v>
      </c>
      <c r="K3022" s="1" t="s">
        <v>1947</v>
      </c>
      <c r="L3022" s="1" t="s">
        <v>8548</v>
      </c>
      <c r="M3022" s="1" t="s">
        <v>2030</v>
      </c>
      <c r="N3022" s="1" t="s">
        <v>1978</v>
      </c>
      <c r="O3022" s="3">
        <v>295</v>
      </c>
      <c r="P3022">
        <v>3</v>
      </c>
      <c r="Q3022" s="3">
        <v>884</v>
      </c>
      <c r="R3022" s="1" t="s">
        <v>2008</v>
      </c>
      <c r="S3022" s="3">
        <v>113</v>
      </c>
      <c r="T3022">
        <v>9</v>
      </c>
      <c r="U3022" t="str">
        <f>IF(Ecommerce_Sales[[#This Row],[Delivery_Time_Days]]&gt;7,"Delay",IF(Ecommerce_Sales[[#This Row],[Delivery_Time_Days]] = 0,"No delivery",IF(Ecommerce_Sales[[#This Row],[Delivery_Time_Days]]&lt;=7,"On-time")))</f>
        <v>Delay</v>
      </c>
      <c r="V3022" s="7">
        <f>Ecommerce_Sales[[#This Row],[Profit]]/Ecommerce_Sales[[#This Row],[Total_Price]]</f>
        <v>0.34954751131221717</v>
      </c>
      <c r="W3022" s="3">
        <v>309</v>
      </c>
      <c r="X3022" s="3"/>
    </row>
    <row r="3023" spans="1:24" x14ac:dyDescent="0.25">
      <c r="A3023" s="1" t="s">
        <v>8549</v>
      </c>
      <c r="B3023" s="1" t="s">
        <v>1219</v>
      </c>
      <c r="C3023" s="1" t="s">
        <v>1220</v>
      </c>
      <c r="D3023" s="1" t="s">
        <v>3025</v>
      </c>
      <c r="E3023" s="1" t="s">
        <v>1981</v>
      </c>
      <c r="F3023" s="2">
        <v>45263</v>
      </c>
      <c r="G3023" s="2">
        <v>45474</v>
      </c>
      <c r="H3023" s="2" t="str">
        <f>TEXT(Ecommerce_Sales[[#This Row],[Order_Date]],"mmmm")</f>
        <v>July</v>
      </c>
      <c r="I3023" s="2" t="str">
        <f>TEXT(Ecommerce_Sales[[#This Row],[Order_Date]],"yyyy")</f>
        <v>2024</v>
      </c>
      <c r="J3023" s="2" t="str">
        <f>TEXT(Ecommerce_Sales[[#This Row],[Order_Date]],"mmmm")</f>
        <v>July</v>
      </c>
      <c r="K3023" s="1" t="s">
        <v>1947</v>
      </c>
      <c r="L3023" s="1" t="s">
        <v>3207</v>
      </c>
      <c r="M3023" s="1" t="s">
        <v>1988</v>
      </c>
      <c r="N3023" s="1" t="s">
        <v>1989</v>
      </c>
      <c r="O3023" s="3">
        <v>810</v>
      </c>
      <c r="P3023">
        <v>3</v>
      </c>
      <c r="Q3023" s="3">
        <v>2430</v>
      </c>
      <c r="R3023" s="1" t="s">
        <v>2012</v>
      </c>
      <c r="S3023" s="3">
        <v>225</v>
      </c>
      <c r="T3023">
        <v>8</v>
      </c>
      <c r="U3023" t="str">
        <f>IF(Ecommerce_Sales[[#This Row],[Delivery_Time_Days]]&gt;7,"Delay",IF(Ecommerce_Sales[[#This Row],[Delivery_Time_Days]] = 0,"No delivery",IF(Ecommerce_Sales[[#This Row],[Delivery_Time_Days]]&lt;=7,"On-time")))</f>
        <v>Delay</v>
      </c>
      <c r="V3023" s="7">
        <f>Ecommerce_Sales[[#This Row],[Profit]]/Ecommerce_Sales[[#This Row],[Total_Price]]</f>
        <v>0.24979423868312758</v>
      </c>
      <c r="W3023" s="3">
        <v>607</v>
      </c>
      <c r="X3023" s="3"/>
    </row>
    <row r="3024" spans="1:24" x14ac:dyDescent="0.25">
      <c r="A3024" s="1" t="s">
        <v>8550</v>
      </c>
      <c r="B3024" s="1" t="s">
        <v>992</v>
      </c>
      <c r="C3024" s="1" t="s">
        <v>993</v>
      </c>
      <c r="D3024" s="1" t="s">
        <v>2396</v>
      </c>
      <c r="E3024" s="1" t="s">
        <v>1996</v>
      </c>
      <c r="F3024" s="2">
        <v>45493</v>
      </c>
      <c r="G3024" s="2">
        <v>45473</v>
      </c>
      <c r="H3024" s="2" t="str">
        <f>TEXT(Ecommerce_Sales[[#This Row],[Order_Date]],"mmmm")</f>
        <v>June</v>
      </c>
      <c r="I3024" s="2" t="str">
        <f>TEXT(Ecommerce_Sales[[#This Row],[Order_Date]],"yyyy")</f>
        <v>2024</v>
      </c>
      <c r="J3024" s="2" t="str">
        <f>TEXT(Ecommerce_Sales[[#This Row],[Order_Date]],"mmmm")</f>
        <v>June</v>
      </c>
      <c r="K3024" s="1" t="s">
        <v>1947</v>
      </c>
      <c r="L3024" s="1" t="s">
        <v>5901</v>
      </c>
      <c r="M3024" s="1" t="s">
        <v>2079</v>
      </c>
      <c r="N3024" s="1" t="s">
        <v>1973</v>
      </c>
      <c r="O3024" s="3">
        <v>593</v>
      </c>
      <c r="P3024">
        <v>6</v>
      </c>
      <c r="Q3024" s="3">
        <v>3560</v>
      </c>
      <c r="R3024" s="1" t="s">
        <v>1958</v>
      </c>
      <c r="S3024" s="3">
        <v>276</v>
      </c>
      <c r="T3024">
        <v>8</v>
      </c>
      <c r="U3024" t="str">
        <f>IF(Ecommerce_Sales[[#This Row],[Delivery_Time_Days]]&gt;7,"Delay",IF(Ecommerce_Sales[[#This Row],[Delivery_Time_Days]] = 0,"No delivery",IF(Ecommerce_Sales[[#This Row],[Delivery_Time_Days]]&lt;=7,"On-time")))</f>
        <v>Delay</v>
      </c>
      <c r="V3024" s="7">
        <f>Ecommerce_Sales[[#This Row],[Profit]]/Ecommerce_Sales[[#This Row],[Total_Price]]</f>
        <v>0.3</v>
      </c>
      <c r="W3024" s="3">
        <v>1068</v>
      </c>
      <c r="X3024" s="3"/>
    </row>
    <row r="3025" spans="1:24" x14ac:dyDescent="0.25">
      <c r="A3025" s="1" t="s">
        <v>8551</v>
      </c>
      <c r="B3025" s="1" t="s">
        <v>734</v>
      </c>
      <c r="C3025" s="1" t="s">
        <v>735</v>
      </c>
      <c r="D3025" s="1" t="s">
        <v>2184</v>
      </c>
      <c r="E3025" s="1" t="s">
        <v>1946</v>
      </c>
      <c r="F3025" s="2">
        <v>45640</v>
      </c>
      <c r="G3025" s="2">
        <v>45587</v>
      </c>
      <c r="H3025" s="2" t="str">
        <f>TEXT(Ecommerce_Sales[[#This Row],[Order_Date]],"mmmm")</f>
        <v>October</v>
      </c>
      <c r="I3025" s="2" t="str">
        <f>TEXT(Ecommerce_Sales[[#This Row],[Order_Date]],"yyyy")</f>
        <v>2024</v>
      </c>
      <c r="J3025" s="2" t="str">
        <f>TEXT(Ecommerce_Sales[[#This Row],[Order_Date]],"mmmm")</f>
        <v>October</v>
      </c>
      <c r="K3025" s="1" t="s">
        <v>1947</v>
      </c>
      <c r="L3025" s="1" t="s">
        <v>8552</v>
      </c>
      <c r="M3025" s="1" t="s">
        <v>2065</v>
      </c>
      <c r="N3025" s="1" t="s">
        <v>1978</v>
      </c>
      <c r="O3025" s="3">
        <v>301</v>
      </c>
      <c r="P3025">
        <v>4</v>
      </c>
      <c r="Q3025" s="3">
        <v>1204</v>
      </c>
      <c r="R3025" s="1" t="s">
        <v>1951</v>
      </c>
      <c r="S3025" s="3">
        <v>146</v>
      </c>
      <c r="T3025">
        <v>7</v>
      </c>
      <c r="U3025" t="str">
        <f>IF(Ecommerce_Sales[[#This Row],[Delivery_Time_Days]]&gt;7,"Delay",IF(Ecommerce_Sales[[#This Row],[Delivery_Time_Days]] = 0,"No delivery",IF(Ecommerce_Sales[[#This Row],[Delivery_Time_Days]]&lt;=7,"On-time")))</f>
        <v>On-time</v>
      </c>
      <c r="V3025" s="7">
        <f>Ecommerce_Sales[[#This Row],[Profit]]/Ecommerce_Sales[[#This Row],[Total_Price]]</f>
        <v>0.34966777408637872</v>
      </c>
      <c r="W3025" s="3">
        <v>421</v>
      </c>
      <c r="X3025" s="3"/>
    </row>
    <row r="3026" spans="1:24" x14ac:dyDescent="0.25">
      <c r="A3026" s="1" t="s">
        <v>8553</v>
      </c>
      <c r="B3026" s="1" t="s">
        <v>411</v>
      </c>
      <c r="C3026" s="1" t="s">
        <v>412</v>
      </c>
      <c r="D3026" s="1" t="s">
        <v>2978</v>
      </c>
      <c r="E3026" s="1" t="s">
        <v>1961</v>
      </c>
      <c r="F3026" s="2">
        <v>45219</v>
      </c>
      <c r="G3026" s="2">
        <v>45600</v>
      </c>
      <c r="H3026" s="2" t="str">
        <f>TEXT(Ecommerce_Sales[[#This Row],[Order_Date]],"mmmm")</f>
        <v>November</v>
      </c>
      <c r="I3026" s="2" t="str">
        <f>TEXT(Ecommerce_Sales[[#This Row],[Order_Date]],"yyyy")</f>
        <v>2024</v>
      </c>
      <c r="J3026" s="2" t="str">
        <f>TEXT(Ecommerce_Sales[[#This Row],[Order_Date]],"mmmm")</f>
        <v>November</v>
      </c>
      <c r="K3026" s="1" t="s">
        <v>1947</v>
      </c>
      <c r="L3026" s="1" t="s">
        <v>8554</v>
      </c>
      <c r="M3026" s="1" t="s">
        <v>2247</v>
      </c>
      <c r="N3026" s="1" t="s">
        <v>1957</v>
      </c>
      <c r="O3026" s="3">
        <v>1106</v>
      </c>
      <c r="P3026">
        <v>3</v>
      </c>
      <c r="Q3026" s="3">
        <v>3319</v>
      </c>
      <c r="R3026" s="1" t="s">
        <v>1951</v>
      </c>
      <c r="S3026" s="3">
        <v>333</v>
      </c>
      <c r="T3026">
        <v>6</v>
      </c>
      <c r="U3026" t="str">
        <f>IF(Ecommerce_Sales[[#This Row],[Delivery_Time_Days]]&gt;7,"Delay",IF(Ecommerce_Sales[[#This Row],[Delivery_Time_Days]] = 0,"No delivery",IF(Ecommerce_Sales[[#This Row],[Delivery_Time_Days]]&lt;=7,"On-time")))</f>
        <v>On-time</v>
      </c>
      <c r="V3026" s="7">
        <f>Ecommerce_Sales[[#This Row],[Profit]]/Ecommerce_Sales[[#This Row],[Total_Price]]</f>
        <v>0.15004519433564326</v>
      </c>
      <c r="W3026" s="3">
        <v>498</v>
      </c>
      <c r="X3026" s="3"/>
    </row>
    <row r="3027" spans="1:24" x14ac:dyDescent="0.25">
      <c r="A3027" s="1" t="s">
        <v>8555</v>
      </c>
      <c r="B3027" s="1" t="s">
        <v>70</v>
      </c>
      <c r="C3027" s="1" t="s">
        <v>71</v>
      </c>
      <c r="D3027" s="1" t="s">
        <v>3863</v>
      </c>
      <c r="E3027" s="1" t="s">
        <v>1954</v>
      </c>
      <c r="F3027" s="2">
        <v>45441</v>
      </c>
      <c r="G3027" s="2">
        <v>45645</v>
      </c>
      <c r="H3027" s="2" t="str">
        <f>TEXT(Ecommerce_Sales[[#This Row],[Order_Date]],"mmmm")</f>
        <v>December</v>
      </c>
      <c r="I3027" s="2" t="str">
        <f>TEXT(Ecommerce_Sales[[#This Row],[Order_Date]],"yyyy")</f>
        <v>2024</v>
      </c>
      <c r="J3027" s="2" t="str">
        <f>TEXT(Ecommerce_Sales[[#This Row],[Order_Date]],"mmmm")</f>
        <v>December</v>
      </c>
      <c r="K3027" s="1" t="s">
        <v>1947</v>
      </c>
      <c r="L3027" s="1" t="s">
        <v>7748</v>
      </c>
      <c r="M3027" s="1" t="s">
        <v>1983</v>
      </c>
      <c r="N3027" s="1" t="s">
        <v>1950</v>
      </c>
      <c r="O3027" s="3">
        <v>648</v>
      </c>
      <c r="P3027">
        <v>10</v>
      </c>
      <c r="Q3027" s="3">
        <v>6483</v>
      </c>
      <c r="R3027" s="1" t="s">
        <v>1958</v>
      </c>
      <c r="S3027" s="3">
        <v>857</v>
      </c>
      <c r="T3027">
        <v>7</v>
      </c>
      <c r="U3027" t="str">
        <f>IF(Ecommerce_Sales[[#This Row],[Delivery_Time_Days]]&gt;7,"Delay",IF(Ecommerce_Sales[[#This Row],[Delivery_Time_Days]] = 0,"No delivery",IF(Ecommerce_Sales[[#This Row],[Delivery_Time_Days]]&lt;=7,"On-time")))</f>
        <v>On-time</v>
      </c>
      <c r="V3027" s="7">
        <f>Ecommerce_Sales[[#This Row],[Profit]]/Ecommerce_Sales[[#This Row],[Total_Price]]</f>
        <v>0.39996915008483724</v>
      </c>
      <c r="W3027" s="3">
        <v>2593</v>
      </c>
      <c r="X3027" s="3"/>
    </row>
    <row r="3028" spans="1:24" x14ac:dyDescent="0.25">
      <c r="A3028" s="1" t="s">
        <v>8556</v>
      </c>
      <c r="B3028" s="1" t="s">
        <v>1422</v>
      </c>
      <c r="C3028" s="1" t="s">
        <v>1423</v>
      </c>
      <c r="D3028" s="1" t="s">
        <v>8557</v>
      </c>
      <c r="E3028" s="1" t="s">
        <v>1954</v>
      </c>
      <c r="F3028" s="2">
        <v>45161</v>
      </c>
      <c r="G3028" s="2">
        <v>44988</v>
      </c>
      <c r="H3028" s="2" t="str">
        <f>TEXT(Ecommerce_Sales[[#This Row],[Order_Date]],"mmmm")</f>
        <v>March</v>
      </c>
      <c r="I3028" s="2" t="str">
        <f>TEXT(Ecommerce_Sales[[#This Row],[Order_Date]],"yyyy")</f>
        <v>2023</v>
      </c>
      <c r="J3028" s="2" t="str">
        <f>TEXT(Ecommerce_Sales[[#This Row],[Order_Date]],"mmmm")</f>
        <v>March</v>
      </c>
      <c r="K3028" s="1" t="s">
        <v>1947</v>
      </c>
      <c r="L3028" s="1" t="s">
        <v>8558</v>
      </c>
      <c r="M3028" s="1" t="s">
        <v>2104</v>
      </c>
      <c r="N3028" s="1" t="s">
        <v>1978</v>
      </c>
      <c r="O3028" s="3">
        <v>955</v>
      </c>
      <c r="P3028">
        <v>5</v>
      </c>
      <c r="Q3028" s="3">
        <v>4776</v>
      </c>
      <c r="R3028" s="1" t="s">
        <v>1958</v>
      </c>
      <c r="S3028" s="3">
        <v>392</v>
      </c>
      <c r="T3028">
        <v>4</v>
      </c>
      <c r="U3028" t="str">
        <f>IF(Ecommerce_Sales[[#This Row],[Delivery_Time_Days]]&gt;7,"Delay",IF(Ecommerce_Sales[[#This Row],[Delivery_Time_Days]] = 0,"No delivery",IF(Ecommerce_Sales[[#This Row],[Delivery_Time_Days]]&lt;=7,"On-time")))</f>
        <v>On-time</v>
      </c>
      <c r="V3028" s="7">
        <f>Ecommerce_Sales[[#This Row],[Profit]]/Ecommerce_Sales[[#This Row],[Total_Price]]</f>
        <v>0.34987437185929648</v>
      </c>
      <c r="W3028" s="3">
        <v>1671</v>
      </c>
      <c r="X3028" s="3"/>
    </row>
    <row r="3029" spans="1:24" x14ac:dyDescent="0.25">
      <c r="A3029" s="1" t="s">
        <v>8559</v>
      </c>
      <c r="B3029" s="1" t="s">
        <v>930</v>
      </c>
      <c r="C3029" s="1" t="s">
        <v>931</v>
      </c>
      <c r="D3029" s="1" t="s">
        <v>3866</v>
      </c>
      <c r="E3029" s="1" t="s">
        <v>1966</v>
      </c>
      <c r="F3029" s="2">
        <v>45004</v>
      </c>
      <c r="G3029" s="2">
        <v>45575</v>
      </c>
      <c r="H3029" s="2" t="str">
        <f>TEXT(Ecommerce_Sales[[#This Row],[Order_Date]],"mmmm")</f>
        <v>October</v>
      </c>
      <c r="I3029" s="2" t="str">
        <f>TEXT(Ecommerce_Sales[[#This Row],[Order_Date]],"yyyy")</f>
        <v>2024</v>
      </c>
      <c r="J3029" s="2" t="str">
        <f>TEXT(Ecommerce_Sales[[#This Row],[Order_Date]],"mmmm")</f>
        <v>October</v>
      </c>
      <c r="K3029" s="1" t="s">
        <v>1947</v>
      </c>
      <c r="L3029" s="1" t="s">
        <v>8560</v>
      </c>
      <c r="M3029" s="1" t="s">
        <v>2047</v>
      </c>
      <c r="N3029" s="1" t="s">
        <v>1989</v>
      </c>
      <c r="O3029" s="3">
        <v>773</v>
      </c>
      <c r="P3029">
        <v>3</v>
      </c>
      <c r="Q3029" s="3">
        <v>2320</v>
      </c>
      <c r="R3029" s="1" t="s">
        <v>1958</v>
      </c>
      <c r="S3029" s="3">
        <v>239</v>
      </c>
      <c r="T3029">
        <v>2</v>
      </c>
      <c r="U3029" t="str">
        <f>IF(Ecommerce_Sales[[#This Row],[Delivery_Time_Days]]&gt;7,"Delay",IF(Ecommerce_Sales[[#This Row],[Delivery_Time_Days]] = 0,"No delivery",IF(Ecommerce_Sales[[#This Row],[Delivery_Time_Days]]&lt;=7,"On-time")))</f>
        <v>On-time</v>
      </c>
      <c r="V3029" s="7">
        <f>Ecommerce_Sales[[#This Row],[Profit]]/Ecommerce_Sales[[#This Row],[Total_Price]]</f>
        <v>0.25</v>
      </c>
      <c r="W3029" s="3">
        <v>580</v>
      </c>
      <c r="X3029" s="3"/>
    </row>
    <row r="3030" spans="1:24" x14ac:dyDescent="0.25">
      <c r="A3030" s="1" t="s">
        <v>8561</v>
      </c>
      <c r="B3030" s="1" t="s">
        <v>322</v>
      </c>
      <c r="C3030" s="1" t="s">
        <v>323</v>
      </c>
      <c r="D3030" s="1" t="s">
        <v>4725</v>
      </c>
      <c r="E3030" s="1" t="s">
        <v>1961</v>
      </c>
      <c r="F3030" s="2">
        <v>45199</v>
      </c>
      <c r="G3030" s="2">
        <v>45644</v>
      </c>
      <c r="H3030" s="2" t="str">
        <f>TEXT(Ecommerce_Sales[[#This Row],[Order_Date]],"mmmm")</f>
        <v>December</v>
      </c>
      <c r="I3030" s="2" t="str">
        <f>TEXT(Ecommerce_Sales[[#This Row],[Order_Date]],"yyyy")</f>
        <v>2024</v>
      </c>
      <c r="J3030" s="2" t="str">
        <f>TEXT(Ecommerce_Sales[[#This Row],[Order_Date]],"mmmm")</f>
        <v>December</v>
      </c>
      <c r="K3030" s="1" t="s">
        <v>1947</v>
      </c>
      <c r="L3030" s="1" t="s">
        <v>8562</v>
      </c>
      <c r="M3030" s="1" t="s">
        <v>2002</v>
      </c>
      <c r="N3030" s="1" t="s">
        <v>1989</v>
      </c>
      <c r="O3030" s="3">
        <v>844</v>
      </c>
      <c r="P3030">
        <v>10</v>
      </c>
      <c r="Q3030" s="3">
        <v>8443</v>
      </c>
      <c r="R3030" s="1" t="s">
        <v>1951</v>
      </c>
      <c r="S3030" s="3">
        <v>778</v>
      </c>
      <c r="T3030">
        <v>7</v>
      </c>
      <c r="U3030" t="str">
        <f>IF(Ecommerce_Sales[[#This Row],[Delivery_Time_Days]]&gt;7,"Delay",IF(Ecommerce_Sales[[#This Row],[Delivery_Time_Days]] = 0,"No delivery",IF(Ecommerce_Sales[[#This Row],[Delivery_Time_Days]]&lt;=7,"On-time")))</f>
        <v>On-time</v>
      </c>
      <c r="V3030" s="7">
        <f>Ecommerce_Sales[[#This Row],[Profit]]/Ecommerce_Sales[[#This Row],[Total_Price]]</f>
        <v>0.25002961032808241</v>
      </c>
      <c r="W3030" s="3">
        <v>2111</v>
      </c>
      <c r="X3030" s="3"/>
    </row>
    <row r="3031" spans="1:24" x14ac:dyDescent="0.25">
      <c r="A3031" s="1" t="s">
        <v>8563</v>
      </c>
      <c r="B3031" s="1" t="s">
        <v>620</v>
      </c>
      <c r="C3031" s="1" t="s">
        <v>621</v>
      </c>
      <c r="D3031" s="1" t="s">
        <v>8308</v>
      </c>
      <c r="E3031" s="1" t="s">
        <v>1946</v>
      </c>
      <c r="F3031" s="2">
        <v>45435</v>
      </c>
      <c r="G3031" s="2">
        <v>45387</v>
      </c>
      <c r="H3031" s="2" t="str">
        <f>TEXT(Ecommerce_Sales[[#This Row],[Order_Date]],"mmmm")</f>
        <v>April</v>
      </c>
      <c r="I3031" s="2" t="str">
        <f>TEXT(Ecommerce_Sales[[#This Row],[Order_Date]],"yyyy")</f>
        <v>2024</v>
      </c>
      <c r="J3031" s="2" t="str">
        <f>TEXT(Ecommerce_Sales[[#This Row],[Order_Date]],"mmmm")</f>
        <v>April</v>
      </c>
      <c r="K3031" s="1" t="s">
        <v>1947</v>
      </c>
      <c r="L3031" s="1" t="s">
        <v>8564</v>
      </c>
      <c r="M3031" s="1" t="s">
        <v>2047</v>
      </c>
      <c r="N3031" s="1" t="s">
        <v>1989</v>
      </c>
      <c r="O3031" s="3">
        <v>430</v>
      </c>
      <c r="P3031">
        <v>1</v>
      </c>
      <c r="Q3031" s="3">
        <v>430</v>
      </c>
      <c r="R3031" s="1" t="s">
        <v>1958</v>
      </c>
      <c r="S3031" s="3">
        <v>29</v>
      </c>
      <c r="T3031">
        <v>6</v>
      </c>
      <c r="U3031" t="str">
        <f>IF(Ecommerce_Sales[[#This Row],[Delivery_Time_Days]]&gt;7,"Delay",IF(Ecommerce_Sales[[#This Row],[Delivery_Time_Days]] = 0,"No delivery",IF(Ecommerce_Sales[[#This Row],[Delivery_Time_Days]]&lt;=7,"On-time")))</f>
        <v>On-time</v>
      </c>
      <c r="V3031" s="7">
        <f>Ecommerce_Sales[[#This Row],[Profit]]/Ecommerce_Sales[[#This Row],[Total_Price]]</f>
        <v>0.24883720930232558</v>
      </c>
      <c r="W3031" s="3">
        <v>107</v>
      </c>
      <c r="X3031" s="3"/>
    </row>
    <row r="3032" spans="1:24" x14ac:dyDescent="0.25">
      <c r="A3032" s="1" t="s">
        <v>8565</v>
      </c>
      <c r="B3032" s="1" t="s">
        <v>1457</v>
      </c>
      <c r="C3032" s="1" t="s">
        <v>1458</v>
      </c>
      <c r="D3032" s="1" t="s">
        <v>8177</v>
      </c>
      <c r="E3032" s="1" t="s">
        <v>1996</v>
      </c>
      <c r="F3032" s="2">
        <v>45262</v>
      </c>
      <c r="G3032" s="2">
        <v>45092</v>
      </c>
      <c r="H3032" s="2" t="str">
        <f>TEXT(Ecommerce_Sales[[#This Row],[Order_Date]],"mmmm")</f>
        <v>June</v>
      </c>
      <c r="I3032" s="2" t="str">
        <f>TEXT(Ecommerce_Sales[[#This Row],[Order_Date]],"yyyy")</f>
        <v>2023</v>
      </c>
      <c r="J3032" s="2" t="str">
        <f>TEXT(Ecommerce_Sales[[#This Row],[Order_Date]],"mmmm")</f>
        <v>June</v>
      </c>
      <c r="K3032" s="1" t="s">
        <v>1947</v>
      </c>
      <c r="L3032" s="1" t="s">
        <v>8566</v>
      </c>
      <c r="M3032" s="1" t="s">
        <v>1998</v>
      </c>
      <c r="N3032" s="1" t="s">
        <v>1973</v>
      </c>
      <c r="O3032" s="3">
        <v>568</v>
      </c>
      <c r="P3032">
        <v>1</v>
      </c>
      <c r="Q3032" s="3">
        <v>568</v>
      </c>
      <c r="R3032" s="1" t="s">
        <v>1951</v>
      </c>
      <c r="S3032" s="3">
        <v>30</v>
      </c>
      <c r="T3032">
        <v>6</v>
      </c>
      <c r="U3032" t="str">
        <f>IF(Ecommerce_Sales[[#This Row],[Delivery_Time_Days]]&gt;7,"Delay",IF(Ecommerce_Sales[[#This Row],[Delivery_Time_Days]] = 0,"No delivery",IF(Ecommerce_Sales[[#This Row],[Delivery_Time_Days]]&lt;=7,"On-time")))</f>
        <v>On-time</v>
      </c>
      <c r="V3032" s="7">
        <f>Ecommerce_Sales[[#This Row],[Profit]]/Ecommerce_Sales[[#This Row],[Total_Price]]</f>
        <v>0.29929577464788731</v>
      </c>
      <c r="W3032" s="3">
        <v>170</v>
      </c>
      <c r="X3032" s="3"/>
    </row>
    <row r="3033" spans="1:24" x14ac:dyDescent="0.25">
      <c r="A3033" s="1" t="s">
        <v>8567</v>
      </c>
      <c r="B3033" s="1" t="s">
        <v>1153</v>
      </c>
      <c r="C3033" s="1" t="s">
        <v>1154</v>
      </c>
      <c r="D3033" s="1" t="s">
        <v>4860</v>
      </c>
      <c r="E3033" s="1" t="s">
        <v>1961</v>
      </c>
      <c r="F3033" s="2">
        <v>45260</v>
      </c>
      <c r="G3033" s="2">
        <v>45125</v>
      </c>
      <c r="H3033" s="2" t="str">
        <f>TEXT(Ecommerce_Sales[[#This Row],[Order_Date]],"mmmm")</f>
        <v>July</v>
      </c>
      <c r="I3033" s="2" t="str">
        <f>TEXT(Ecommerce_Sales[[#This Row],[Order_Date]],"yyyy")</f>
        <v>2023</v>
      </c>
      <c r="J3033" s="2" t="str">
        <f>TEXT(Ecommerce_Sales[[#This Row],[Order_Date]],"mmmm")</f>
        <v>July</v>
      </c>
      <c r="K3033" s="1" t="s">
        <v>1992</v>
      </c>
      <c r="L3033" s="1" t="s">
        <v>8568</v>
      </c>
      <c r="M3033" s="1" t="s">
        <v>2054</v>
      </c>
      <c r="N3033" s="1" t="s">
        <v>1957</v>
      </c>
      <c r="O3033" s="3">
        <v>274</v>
      </c>
      <c r="P3033">
        <v>2</v>
      </c>
      <c r="Q3033" s="3">
        <v>548</v>
      </c>
      <c r="R3033" s="1" t="s">
        <v>1958</v>
      </c>
      <c r="S3033" s="3">
        <v>77</v>
      </c>
      <c r="U3033" t="str">
        <f>IF(Ecommerce_Sales[[#This Row],[Delivery_Time_Days]]&gt;7,"Delay",IF(Ecommerce_Sales[[#This Row],[Delivery_Time_Days]] = 0,"No delivery",IF(Ecommerce_Sales[[#This Row],[Delivery_Time_Days]]&lt;=7,"On-time")))</f>
        <v>No delivery</v>
      </c>
      <c r="V3033" s="7">
        <f>Ecommerce_Sales[[#This Row],[Profit]]/Ecommerce_Sales[[#This Row],[Total_Price]]</f>
        <v>0.14963503649635038</v>
      </c>
      <c r="W3033" s="3">
        <v>82</v>
      </c>
      <c r="X3033" s="3"/>
    </row>
    <row r="3034" spans="1:24" x14ac:dyDescent="0.25">
      <c r="A3034" s="1" t="s">
        <v>8569</v>
      </c>
      <c r="B3034" s="1" t="s">
        <v>624</v>
      </c>
      <c r="C3034" s="1" t="s">
        <v>625</v>
      </c>
      <c r="D3034" s="1" t="s">
        <v>2288</v>
      </c>
      <c r="E3034" s="1" t="s">
        <v>2005</v>
      </c>
      <c r="F3034" s="2">
        <v>44935</v>
      </c>
      <c r="G3034" s="2">
        <v>45432</v>
      </c>
      <c r="H3034" s="2" t="str">
        <f>TEXT(Ecommerce_Sales[[#This Row],[Order_Date]],"mmmm")</f>
        <v>May</v>
      </c>
      <c r="I3034" s="2" t="str">
        <f>TEXT(Ecommerce_Sales[[#This Row],[Order_Date]],"yyyy")</f>
        <v>2024</v>
      </c>
      <c r="J3034" s="2" t="str">
        <f>TEXT(Ecommerce_Sales[[#This Row],[Order_Date]],"mmmm")</f>
        <v>May</v>
      </c>
      <c r="K3034" s="1" t="s">
        <v>1947</v>
      </c>
      <c r="L3034" s="1" t="s">
        <v>8570</v>
      </c>
      <c r="M3034" s="1" t="s">
        <v>2072</v>
      </c>
      <c r="N3034" s="1" t="s">
        <v>1950</v>
      </c>
      <c r="O3034" s="3">
        <v>1018</v>
      </c>
      <c r="P3034">
        <v>5</v>
      </c>
      <c r="Q3034" s="3">
        <v>5091</v>
      </c>
      <c r="R3034" s="1" t="s">
        <v>1958</v>
      </c>
      <c r="S3034" s="3">
        <v>396</v>
      </c>
      <c r="T3034">
        <v>4</v>
      </c>
      <c r="U3034" t="str">
        <f>IF(Ecommerce_Sales[[#This Row],[Delivery_Time_Days]]&gt;7,"Delay",IF(Ecommerce_Sales[[#This Row],[Delivery_Time_Days]] = 0,"No delivery",IF(Ecommerce_Sales[[#This Row],[Delivery_Time_Days]]&lt;=7,"On-time")))</f>
        <v>On-time</v>
      </c>
      <c r="V3034" s="7">
        <f>Ecommerce_Sales[[#This Row],[Profit]]/Ecommerce_Sales[[#This Row],[Total_Price]]</f>
        <v>0.39992142997446473</v>
      </c>
      <c r="W3034" s="3">
        <v>2036</v>
      </c>
      <c r="X3034" s="3"/>
    </row>
    <row r="3035" spans="1:24" x14ac:dyDescent="0.25">
      <c r="A3035" s="1" t="s">
        <v>8571</v>
      </c>
      <c r="B3035" s="1" t="s">
        <v>1726</v>
      </c>
      <c r="C3035" s="1" t="s">
        <v>1727</v>
      </c>
      <c r="D3035" s="1" t="s">
        <v>6176</v>
      </c>
      <c r="E3035" s="1" t="s">
        <v>1961</v>
      </c>
      <c r="F3035" s="2">
        <v>45205</v>
      </c>
      <c r="G3035" s="2">
        <v>45412</v>
      </c>
      <c r="H3035" s="2" t="str">
        <f>TEXT(Ecommerce_Sales[[#This Row],[Order_Date]],"mmmm")</f>
        <v>April</v>
      </c>
      <c r="I3035" s="2" t="str">
        <f>TEXT(Ecommerce_Sales[[#This Row],[Order_Date]],"yyyy")</f>
        <v>2024</v>
      </c>
      <c r="J3035" s="2" t="str">
        <f>TEXT(Ecommerce_Sales[[#This Row],[Order_Date]],"mmmm")</f>
        <v>April</v>
      </c>
      <c r="K3035" s="1" t="s">
        <v>1947</v>
      </c>
      <c r="L3035" s="1" t="s">
        <v>8572</v>
      </c>
      <c r="M3035" s="1" t="s">
        <v>2047</v>
      </c>
      <c r="N3035" s="1" t="s">
        <v>1989</v>
      </c>
      <c r="O3035" s="3">
        <v>665</v>
      </c>
      <c r="P3035">
        <v>4</v>
      </c>
      <c r="Q3035" s="3">
        <v>2660</v>
      </c>
      <c r="R3035" s="1" t="s">
        <v>1958</v>
      </c>
      <c r="S3035" s="3">
        <v>230</v>
      </c>
      <c r="T3035">
        <v>8</v>
      </c>
      <c r="U3035" t="str">
        <f>IF(Ecommerce_Sales[[#This Row],[Delivery_Time_Days]]&gt;7,"Delay",IF(Ecommerce_Sales[[#This Row],[Delivery_Time_Days]] = 0,"No delivery",IF(Ecommerce_Sales[[#This Row],[Delivery_Time_Days]]&lt;=7,"On-time")))</f>
        <v>Delay</v>
      </c>
      <c r="V3035" s="7">
        <f>Ecommerce_Sales[[#This Row],[Profit]]/Ecommerce_Sales[[#This Row],[Total_Price]]</f>
        <v>0.25</v>
      </c>
      <c r="W3035" s="3">
        <v>665</v>
      </c>
      <c r="X3035" s="3"/>
    </row>
    <row r="3036" spans="1:24" x14ac:dyDescent="0.25">
      <c r="A3036" s="1" t="s">
        <v>8573</v>
      </c>
      <c r="B3036" s="1" t="s">
        <v>1277</v>
      </c>
      <c r="C3036" s="1" t="s">
        <v>1278</v>
      </c>
      <c r="D3036" s="1" t="s">
        <v>2198</v>
      </c>
      <c r="E3036" s="1" t="s">
        <v>2005</v>
      </c>
      <c r="F3036" s="2">
        <v>44988</v>
      </c>
      <c r="G3036" s="2">
        <v>45220</v>
      </c>
      <c r="H3036" s="2" t="str">
        <f>TEXT(Ecommerce_Sales[[#This Row],[Order_Date]],"mmmm")</f>
        <v>October</v>
      </c>
      <c r="I3036" s="2" t="str">
        <f>TEXT(Ecommerce_Sales[[#This Row],[Order_Date]],"yyyy")</f>
        <v>2023</v>
      </c>
      <c r="J3036" s="2" t="str">
        <f>TEXT(Ecommerce_Sales[[#This Row],[Order_Date]],"mmmm")</f>
        <v>October</v>
      </c>
      <c r="K3036" s="1" t="s">
        <v>1992</v>
      </c>
      <c r="L3036" s="1" t="s">
        <v>8574</v>
      </c>
      <c r="M3036" s="1" t="s">
        <v>1949</v>
      </c>
      <c r="N3036" s="1" t="s">
        <v>1950</v>
      </c>
      <c r="O3036" s="3">
        <v>345</v>
      </c>
      <c r="P3036">
        <v>2</v>
      </c>
      <c r="Q3036" s="3">
        <v>690</v>
      </c>
      <c r="R3036" s="1" t="s">
        <v>1958</v>
      </c>
      <c r="S3036" s="3">
        <v>39</v>
      </c>
      <c r="U3036" t="str">
        <f>IF(Ecommerce_Sales[[#This Row],[Delivery_Time_Days]]&gt;7,"Delay",IF(Ecommerce_Sales[[#This Row],[Delivery_Time_Days]] = 0,"No delivery",IF(Ecommerce_Sales[[#This Row],[Delivery_Time_Days]]&lt;=7,"On-time")))</f>
        <v>No delivery</v>
      </c>
      <c r="V3036" s="7">
        <f>Ecommerce_Sales[[#This Row],[Profit]]/Ecommerce_Sales[[#This Row],[Total_Price]]</f>
        <v>0.4</v>
      </c>
      <c r="W3036" s="3">
        <v>276</v>
      </c>
      <c r="X3036" s="3"/>
    </row>
    <row r="3037" spans="1:24" x14ac:dyDescent="0.25">
      <c r="A3037" s="1" t="s">
        <v>8575</v>
      </c>
      <c r="B3037" s="1" t="s">
        <v>1880</v>
      </c>
      <c r="C3037" s="1" t="s">
        <v>1881</v>
      </c>
      <c r="D3037" s="1" t="s">
        <v>3116</v>
      </c>
      <c r="E3037" s="1" t="s">
        <v>1996</v>
      </c>
      <c r="F3037" s="2">
        <v>45628</v>
      </c>
      <c r="G3037" s="2">
        <v>45130</v>
      </c>
      <c r="H3037" s="2" t="str">
        <f>TEXT(Ecommerce_Sales[[#This Row],[Order_Date]],"mmmm")</f>
        <v>July</v>
      </c>
      <c r="I3037" s="2" t="str">
        <f>TEXT(Ecommerce_Sales[[#This Row],[Order_Date]],"yyyy")</f>
        <v>2023</v>
      </c>
      <c r="J3037" s="2" t="str">
        <f>TEXT(Ecommerce_Sales[[#This Row],[Order_Date]],"mmmm")</f>
        <v>July</v>
      </c>
      <c r="K3037" s="1" t="s">
        <v>1947</v>
      </c>
      <c r="L3037" s="1" t="s">
        <v>8576</v>
      </c>
      <c r="M3037" s="1" t="s">
        <v>2047</v>
      </c>
      <c r="N3037" s="1" t="s">
        <v>1989</v>
      </c>
      <c r="O3037" s="3">
        <v>510</v>
      </c>
      <c r="P3037">
        <v>2</v>
      </c>
      <c r="Q3037" s="3">
        <v>1020</v>
      </c>
      <c r="R3037" s="1" t="s">
        <v>1951</v>
      </c>
      <c r="S3037" s="3">
        <v>104</v>
      </c>
      <c r="T3037">
        <v>3</v>
      </c>
      <c r="U3037" t="str">
        <f>IF(Ecommerce_Sales[[#This Row],[Delivery_Time_Days]]&gt;7,"Delay",IF(Ecommerce_Sales[[#This Row],[Delivery_Time_Days]] = 0,"No delivery",IF(Ecommerce_Sales[[#This Row],[Delivery_Time_Days]]&lt;=7,"On-time")))</f>
        <v>On-time</v>
      </c>
      <c r="V3037" s="7">
        <f>Ecommerce_Sales[[#This Row],[Profit]]/Ecommerce_Sales[[#This Row],[Total_Price]]</f>
        <v>0.25</v>
      </c>
      <c r="W3037" s="3">
        <v>255</v>
      </c>
      <c r="X3037" s="3"/>
    </row>
    <row r="3038" spans="1:24" x14ac:dyDescent="0.25">
      <c r="A3038" s="1" t="s">
        <v>8577</v>
      </c>
      <c r="B3038" s="1" t="s">
        <v>608</v>
      </c>
      <c r="C3038" s="1" t="s">
        <v>609</v>
      </c>
      <c r="D3038" s="1" t="s">
        <v>5064</v>
      </c>
      <c r="E3038" s="1" t="s">
        <v>1996</v>
      </c>
      <c r="F3038" s="2">
        <v>45460</v>
      </c>
      <c r="G3038" s="2">
        <v>45432</v>
      </c>
      <c r="H3038" s="2" t="str">
        <f>TEXT(Ecommerce_Sales[[#This Row],[Order_Date]],"mmmm")</f>
        <v>May</v>
      </c>
      <c r="I3038" s="2" t="str">
        <f>TEXT(Ecommerce_Sales[[#This Row],[Order_Date]],"yyyy")</f>
        <v>2024</v>
      </c>
      <c r="J3038" s="2" t="str">
        <f>TEXT(Ecommerce_Sales[[#This Row],[Order_Date]],"mmmm")</f>
        <v>May</v>
      </c>
      <c r="K3038" s="1" t="s">
        <v>1947</v>
      </c>
      <c r="L3038" s="1" t="s">
        <v>8210</v>
      </c>
      <c r="M3038" s="1" t="s">
        <v>2104</v>
      </c>
      <c r="N3038" s="1" t="s">
        <v>1978</v>
      </c>
      <c r="O3038" s="3">
        <v>829</v>
      </c>
      <c r="P3038">
        <v>1</v>
      </c>
      <c r="Q3038" s="3">
        <v>829</v>
      </c>
      <c r="R3038" s="1" t="s">
        <v>2012</v>
      </c>
      <c r="S3038" s="3">
        <v>69</v>
      </c>
      <c r="T3038">
        <v>3</v>
      </c>
      <c r="U3038" t="str">
        <f>IF(Ecommerce_Sales[[#This Row],[Delivery_Time_Days]]&gt;7,"Delay",IF(Ecommerce_Sales[[#This Row],[Delivery_Time_Days]] = 0,"No delivery",IF(Ecommerce_Sales[[#This Row],[Delivery_Time_Days]]&lt;=7,"On-time")))</f>
        <v>On-time</v>
      </c>
      <c r="V3038" s="7">
        <f>Ecommerce_Sales[[#This Row],[Profit]]/Ecommerce_Sales[[#This Row],[Total_Price]]</f>
        <v>0.34981905910735828</v>
      </c>
      <c r="W3038" s="3">
        <v>290</v>
      </c>
      <c r="X3038" s="3"/>
    </row>
    <row r="3039" spans="1:24" x14ac:dyDescent="0.25">
      <c r="A3039" s="1" t="s">
        <v>8578</v>
      </c>
      <c r="B3039" s="1" t="s">
        <v>470</v>
      </c>
      <c r="C3039" s="1" t="s">
        <v>471</v>
      </c>
      <c r="D3039" s="1" t="s">
        <v>2631</v>
      </c>
      <c r="E3039" s="1" t="s">
        <v>1981</v>
      </c>
      <c r="F3039" s="2">
        <v>45228</v>
      </c>
      <c r="G3039" s="2">
        <v>45111</v>
      </c>
      <c r="H3039" s="2" t="str">
        <f>TEXT(Ecommerce_Sales[[#This Row],[Order_Date]],"mmmm")</f>
        <v>July</v>
      </c>
      <c r="I3039" s="2" t="str">
        <f>TEXT(Ecommerce_Sales[[#This Row],[Order_Date]],"yyyy")</f>
        <v>2023</v>
      </c>
      <c r="J3039" s="2" t="str">
        <f>TEXT(Ecommerce_Sales[[#This Row],[Order_Date]],"mmmm")</f>
        <v>July</v>
      </c>
      <c r="K3039" s="1" t="s">
        <v>1947</v>
      </c>
      <c r="L3039" s="1" t="s">
        <v>8579</v>
      </c>
      <c r="M3039" s="1" t="s">
        <v>2054</v>
      </c>
      <c r="N3039" s="1" t="s">
        <v>1957</v>
      </c>
      <c r="O3039" s="3">
        <v>959</v>
      </c>
      <c r="P3039">
        <v>1</v>
      </c>
      <c r="Q3039" s="3">
        <v>959</v>
      </c>
      <c r="R3039" s="1" t="s">
        <v>1958</v>
      </c>
      <c r="S3039" s="3">
        <v>52</v>
      </c>
      <c r="T3039">
        <v>5</v>
      </c>
      <c r="U3039" t="str">
        <f>IF(Ecommerce_Sales[[#This Row],[Delivery_Time_Days]]&gt;7,"Delay",IF(Ecommerce_Sales[[#This Row],[Delivery_Time_Days]] = 0,"No delivery",IF(Ecommerce_Sales[[#This Row],[Delivery_Time_Days]]&lt;=7,"On-time")))</f>
        <v>On-time</v>
      </c>
      <c r="V3039" s="7">
        <f>Ecommerce_Sales[[#This Row],[Profit]]/Ecommerce_Sales[[#This Row],[Total_Price]]</f>
        <v>0.15015641293013557</v>
      </c>
      <c r="W3039" s="3">
        <v>144</v>
      </c>
      <c r="X3039" s="3"/>
    </row>
    <row r="3040" spans="1:24" x14ac:dyDescent="0.25">
      <c r="A3040" s="1" t="s">
        <v>8580</v>
      </c>
      <c r="B3040" s="1" t="s">
        <v>604</v>
      </c>
      <c r="C3040" s="1" t="s">
        <v>605</v>
      </c>
      <c r="D3040" s="1" t="s">
        <v>3398</v>
      </c>
      <c r="E3040" s="1" t="s">
        <v>1966</v>
      </c>
      <c r="F3040" s="2">
        <v>45003</v>
      </c>
      <c r="G3040" s="2">
        <v>45101</v>
      </c>
      <c r="H3040" s="2" t="str">
        <f>TEXT(Ecommerce_Sales[[#This Row],[Order_Date]],"mmmm")</f>
        <v>June</v>
      </c>
      <c r="I3040" s="2" t="str">
        <f>TEXT(Ecommerce_Sales[[#This Row],[Order_Date]],"yyyy")</f>
        <v>2023</v>
      </c>
      <c r="J3040" s="2" t="str">
        <f>TEXT(Ecommerce_Sales[[#This Row],[Order_Date]],"mmmm")</f>
        <v>June</v>
      </c>
      <c r="K3040" s="1" t="s">
        <v>1992</v>
      </c>
      <c r="L3040" s="1" t="s">
        <v>8581</v>
      </c>
      <c r="M3040" s="1" t="s">
        <v>2104</v>
      </c>
      <c r="N3040" s="1" t="s">
        <v>1978</v>
      </c>
      <c r="O3040" s="3">
        <v>1040</v>
      </c>
      <c r="P3040">
        <v>3</v>
      </c>
      <c r="Q3040" s="3">
        <v>3120</v>
      </c>
      <c r="R3040" s="1" t="s">
        <v>1951</v>
      </c>
      <c r="S3040" s="3">
        <v>410</v>
      </c>
      <c r="U3040" t="str">
        <f>IF(Ecommerce_Sales[[#This Row],[Delivery_Time_Days]]&gt;7,"Delay",IF(Ecommerce_Sales[[#This Row],[Delivery_Time_Days]] = 0,"No delivery",IF(Ecommerce_Sales[[#This Row],[Delivery_Time_Days]]&lt;=7,"On-time")))</f>
        <v>No delivery</v>
      </c>
      <c r="V3040" s="7">
        <f>Ecommerce_Sales[[#This Row],[Profit]]/Ecommerce_Sales[[#This Row],[Total_Price]]</f>
        <v>0.35</v>
      </c>
      <c r="W3040" s="3">
        <v>1092</v>
      </c>
      <c r="X3040" s="3"/>
    </row>
    <row r="3041" spans="1:24" x14ac:dyDescent="0.25">
      <c r="A3041" s="1" t="s">
        <v>8582</v>
      </c>
      <c r="B3041" s="1" t="s">
        <v>1199</v>
      </c>
      <c r="C3041" s="1" t="s">
        <v>1200</v>
      </c>
      <c r="D3041" s="1" t="s">
        <v>2865</v>
      </c>
      <c r="E3041" s="1" t="s">
        <v>1966</v>
      </c>
      <c r="F3041" s="2">
        <v>45056</v>
      </c>
      <c r="G3041" s="2">
        <v>45056</v>
      </c>
      <c r="H3041" s="2" t="str">
        <f>TEXT(Ecommerce_Sales[[#This Row],[Order_Date]],"mmmm")</f>
        <v>May</v>
      </c>
      <c r="I3041" s="2" t="str">
        <f>TEXT(Ecommerce_Sales[[#This Row],[Order_Date]],"yyyy")</f>
        <v>2023</v>
      </c>
      <c r="J3041" s="2" t="str">
        <f>TEXT(Ecommerce_Sales[[#This Row],[Order_Date]],"mmmm")</f>
        <v>May</v>
      </c>
      <c r="K3041" s="1" t="s">
        <v>1947</v>
      </c>
      <c r="L3041" s="1" t="s">
        <v>5928</v>
      </c>
      <c r="M3041" s="1" t="s">
        <v>2007</v>
      </c>
      <c r="N3041" s="1" t="s">
        <v>1973</v>
      </c>
      <c r="O3041" s="3">
        <v>777</v>
      </c>
      <c r="P3041">
        <v>5</v>
      </c>
      <c r="Q3041" s="3">
        <v>3884</v>
      </c>
      <c r="R3041" s="1" t="s">
        <v>1958</v>
      </c>
      <c r="S3041" s="3">
        <v>565</v>
      </c>
      <c r="T3041">
        <v>9</v>
      </c>
      <c r="U3041" t="str">
        <f>IF(Ecommerce_Sales[[#This Row],[Delivery_Time_Days]]&gt;7,"Delay",IF(Ecommerce_Sales[[#This Row],[Delivery_Time_Days]] = 0,"No delivery",IF(Ecommerce_Sales[[#This Row],[Delivery_Time_Days]]&lt;=7,"On-time")))</f>
        <v>Delay</v>
      </c>
      <c r="V3041" s="7">
        <f>Ecommerce_Sales[[#This Row],[Profit]]/Ecommerce_Sales[[#This Row],[Total_Price]]</f>
        <v>0.29994850669412976</v>
      </c>
      <c r="W3041" s="3">
        <v>1165</v>
      </c>
      <c r="X3041" s="3"/>
    </row>
    <row r="3042" spans="1:24" x14ac:dyDescent="0.25">
      <c r="A3042" s="1" t="s">
        <v>8583</v>
      </c>
      <c r="B3042" s="1" t="s">
        <v>406</v>
      </c>
      <c r="C3042" s="1" t="s">
        <v>407</v>
      </c>
      <c r="D3042" s="1" t="s">
        <v>3785</v>
      </c>
      <c r="E3042" s="1" t="s">
        <v>1946</v>
      </c>
      <c r="F3042" s="2">
        <v>45192</v>
      </c>
      <c r="G3042" s="2">
        <v>44958</v>
      </c>
      <c r="H3042" s="2" t="str">
        <f>TEXT(Ecommerce_Sales[[#This Row],[Order_Date]],"mmmm")</f>
        <v>February</v>
      </c>
      <c r="I3042" s="2" t="str">
        <f>TEXT(Ecommerce_Sales[[#This Row],[Order_Date]],"yyyy")</f>
        <v>2023</v>
      </c>
      <c r="J3042" s="2" t="str">
        <f>TEXT(Ecommerce_Sales[[#This Row],[Order_Date]],"mmmm")</f>
        <v>February</v>
      </c>
      <c r="K3042" s="1" t="s">
        <v>1992</v>
      </c>
      <c r="L3042" s="1" t="s">
        <v>2091</v>
      </c>
      <c r="M3042" s="1" t="s">
        <v>1988</v>
      </c>
      <c r="N3042" s="1" t="s">
        <v>1989</v>
      </c>
      <c r="O3042" s="3">
        <v>650</v>
      </c>
      <c r="P3042">
        <v>3</v>
      </c>
      <c r="Q3042" s="3">
        <v>1949</v>
      </c>
      <c r="R3042" s="1" t="s">
        <v>2016</v>
      </c>
      <c r="S3042" s="3">
        <v>134</v>
      </c>
      <c r="U3042" t="str">
        <f>IF(Ecommerce_Sales[[#This Row],[Delivery_Time_Days]]&gt;7,"Delay",IF(Ecommerce_Sales[[#This Row],[Delivery_Time_Days]] = 0,"No delivery",IF(Ecommerce_Sales[[#This Row],[Delivery_Time_Days]]&lt;=7,"On-time")))</f>
        <v>No delivery</v>
      </c>
      <c r="V3042" s="7">
        <f>Ecommerce_Sales[[#This Row],[Profit]]/Ecommerce_Sales[[#This Row],[Total_Price]]</f>
        <v>0.24987172909184197</v>
      </c>
      <c r="W3042" s="3">
        <v>487</v>
      </c>
      <c r="X3042" s="3"/>
    </row>
    <row r="3043" spans="1:24" x14ac:dyDescent="0.25">
      <c r="A3043" s="1" t="s">
        <v>8584</v>
      </c>
      <c r="B3043" s="1" t="s">
        <v>80</v>
      </c>
      <c r="C3043" s="1" t="s">
        <v>81</v>
      </c>
      <c r="D3043" s="1" t="s">
        <v>2654</v>
      </c>
      <c r="E3043" s="1" t="s">
        <v>1966</v>
      </c>
      <c r="F3043" s="2">
        <v>45077</v>
      </c>
      <c r="G3043" s="2">
        <v>45629</v>
      </c>
      <c r="H3043" s="2" t="str">
        <f>TEXT(Ecommerce_Sales[[#This Row],[Order_Date]],"mmmm")</f>
        <v>December</v>
      </c>
      <c r="I3043" s="2" t="str">
        <f>TEXT(Ecommerce_Sales[[#This Row],[Order_Date]],"yyyy")</f>
        <v>2024</v>
      </c>
      <c r="J3043" s="2" t="str">
        <f>TEXT(Ecommerce_Sales[[#This Row],[Order_Date]],"mmmm")</f>
        <v>December</v>
      </c>
      <c r="K3043" s="1" t="s">
        <v>1947</v>
      </c>
      <c r="L3043" s="1" t="s">
        <v>7713</v>
      </c>
      <c r="M3043" s="1" t="s">
        <v>1998</v>
      </c>
      <c r="N3043" s="1" t="s">
        <v>1973</v>
      </c>
      <c r="O3043" s="3">
        <v>1884</v>
      </c>
      <c r="P3043">
        <v>4</v>
      </c>
      <c r="Q3043" s="3">
        <v>7536</v>
      </c>
      <c r="R3043" s="1" t="s">
        <v>1958</v>
      </c>
      <c r="S3043" s="3">
        <v>784</v>
      </c>
      <c r="T3043">
        <v>10</v>
      </c>
      <c r="U3043" t="str">
        <f>IF(Ecommerce_Sales[[#This Row],[Delivery_Time_Days]]&gt;7,"Delay",IF(Ecommerce_Sales[[#This Row],[Delivery_Time_Days]] = 0,"No delivery",IF(Ecommerce_Sales[[#This Row],[Delivery_Time_Days]]&lt;=7,"On-time")))</f>
        <v>Delay</v>
      </c>
      <c r="V3043" s="7">
        <f>Ecommerce_Sales[[#This Row],[Profit]]/Ecommerce_Sales[[#This Row],[Total_Price]]</f>
        <v>0.30002653927813161</v>
      </c>
      <c r="W3043" s="3">
        <v>2261</v>
      </c>
      <c r="X3043" s="3"/>
    </row>
    <row r="3044" spans="1:24" x14ac:dyDescent="0.25">
      <c r="A3044" s="1" t="s">
        <v>8585</v>
      </c>
      <c r="B3044" s="1" t="s">
        <v>947</v>
      </c>
      <c r="C3044" s="1" t="s">
        <v>948</v>
      </c>
      <c r="D3044" s="1" t="s">
        <v>5057</v>
      </c>
      <c r="E3044" s="1" t="s">
        <v>1954</v>
      </c>
      <c r="F3044" s="2">
        <v>45038</v>
      </c>
      <c r="G3044" s="2">
        <v>45476</v>
      </c>
      <c r="H3044" s="2" t="str">
        <f>TEXT(Ecommerce_Sales[[#This Row],[Order_Date]],"mmmm")</f>
        <v>July</v>
      </c>
      <c r="I3044" s="2" t="str">
        <f>TEXT(Ecommerce_Sales[[#This Row],[Order_Date]],"yyyy")</f>
        <v>2024</v>
      </c>
      <c r="J3044" s="2" t="str">
        <f>TEXT(Ecommerce_Sales[[#This Row],[Order_Date]],"mmmm")</f>
        <v>July</v>
      </c>
      <c r="K3044" s="1" t="s">
        <v>1947</v>
      </c>
      <c r="L3044" s="1" t="s">
        <v>8586</v>
      </c>
      <c r="M3044" s="1" t="s">
        <v>2065</v>
      </c>
      <c r="N3044" s="1" t="s">
        <v>1978</v>
      </c>
      <c r="O3044" s="3">
        <v>1198</v>
      </c>
      <c r="P3044">
        <v>3</v>
      </c>
      <c r="Q3044" s="3">
        <v>3595</v>
      </c>
      <c r="R3044" s="1" t="s">
        <v>1951</v>
      </c>
      <c r="S3044" s="3">
        <v>350</v>
      </c>
      <c r="T3044">
        <v>8</v>
      </c>
      <c r="U3044" t="str">
        <f>IF(Ecommerce_Sales[[#This Row],[Delivery_Time_Days]]&gt;7,"Delay",IF(Ecommerce_Sales[[#This Row],[Delivery_Time_Days]] = 0,"No delivery",IF(Ecommerce_Sales[[#This Row],[Delivery_Time_Days]]&lt;=7,"On-time")))</f>
        <v>Delay</v>
      </c>
      <c r="V3044" s="7">
        <f>Ecommerce_Sales[[#This Row],[Profit]]/Ecommerce_Sales[[#This Row],[Total_Price]]</f>
        <v>0.34993045897079278</v>
      </c>
      <c r="W3044" s="3">
        <v>1258</v>
      </c>
      <c r="X3044" s="3"/>
    </row>
    <row r="3045" spans="1:24" x14ac:dyDescent="0.25">
      <c r="A3045" s="1" t="s">
        <v>8587</v>
      </c>
      <c r="B3045" s="1" t="s">
        <v>854</v>
      </c>
      <c r="C3045" s="1" t="s">
        <v>855</v>
      </c>
      <c r="D3045" s="1" t="s">
        <v>4150</v>
      </c>
      <c r="E3045" s="1" t="s">
        <v>1954</v>
      </c>
      <c r="F3045" s="2">
        <v>45369</v>
      </c>
      <c r="G3045" s="2">
        <v>44995</v>
      </c>
      <c r="H3045" s="2" t="str">
        <f>TEXT(Ecommerce_Sales[[#This Row],[Order_Date]],"mmmm")</f>
        <v>March</v>
      </c>
      <c r="I3045" s="2" t="str">
        <f>TEXT(Ecommerce_Sales[[#This Row],[Order_Date]],"yyyy")</f>
        <v>2023</v>
      </c>
      <c r="J3045" s="2" t="str">
        <f>TEXT(Ecommerce_Sales[[#This Row],[Order_Date]],"mmmm")</f>
        <v>March</v>
      </c>
      <c r="K3045" s="1" t="s">
        <v>1947</v>
      </c>
      <c r="L3045" s="1" t="s">
        <v>8588</v>
      </c>
      <c r="M3045" s="1" t="s">
        <v>2104</v>
      </c>
      <c r="N3045" s="1" t="s">
        <v>1978</v>
      </c>
      <c r="O3045" s="3">
        <v>19</v>
      </c>
      <c r="P3045">
        <v>3</v>
      </c>
      <c r="Q3045" s="3">
        <v>58</v>
      </c>
      <c r="R3045" s="1" t="s">
        <v>1951</v>
      </c>
      <c r="S3045" s="3">
        <v>8</v>
      </c>
      <c r="T3045">
        <v>5</v>
      </c>
      <c r="U3045" t="str">
        <f>IF(Ecommerce_Sales[[#This Row],[Delivery_Time_Days]]&gt;7,"Delay",IF(Ecommerce_Sales[[#This Row],[Delivery_Time_Days]] = 0,"No delivery",IF(Ecommerce_Sales[[#This Row],[Delivery_Time_Days]]&lt;=7,"On-time")))</f>
        <v>On-time</v>
      </c>
      <c r="V3045" s="7">
        <f>Ecommerce_Sales[[#This Row],[Profit]]/Ecommerce_Sales[[#This Row],[Total_Price]]</f>
        <v>0.34482758620689657</v>
      </c>
      <c r="W3045" s="3">
        <v>20</v>
      </c>
      <c r="X3045" s="3"/>
    </row>
    <row r="3046" spans="1:24" x14ac:dyDescent="0.25">
      <c r="A3046" s="1" t="s">
        <v>8589</v>
      </c>
      <c r="B3046" s="1" t="s">
        <v>1610</v>
      </c>
      <c r="C3046" s="1" t="s">
        <v>1611</v>
      </c>
      <c r="D3046" s="1" t="s">
        <v>3495</v>
      </c>
      <c r="E3046" s="1" t="s">
        <v>1996</v>
      </c>
      <c r="F3046" s="2">
        <v>45398</v>
      </c>
      <c r="G3046" s="2">
        <v>45380</v>
      </c>
      <c r="H3046" s="2" t="str">
        <f>TEXT(Ecommerce_Sales[[#This Row],[Order_Date]],"mmmm")</f>
        <v>March</v>
      </c>
      <c r="I3046" s="2" t="str">
        <f>TEXT(Ecommerce_Sales[[#This Row],[Order_Date]],"yyyy")</f>
        <v>2024</v>
      </c>
      <c r="J3046" s="2" t="str">
        <f>TEXT(Ecommerce_Sales[[#This Row],[Order_Date]],"mmmm")</f>
        <v>March</v>
      </c>
      <c r="K3046" s="1" t="s">
        <v>1947</v>
      </c>
      <c r="L3046" s="1" t="s">
        <v>8590</v>
      </c>
      <c r="M3046" s="1" t="s">
        <v>2247</v>
      </c>
      <c r="N3046" s="1" t="s">
        <v>1957</v>
      </c>
      <c r="O3046" s="3">
        <v>735</v>
      </c>
      <c r="P3046">
        <v>2</v>
      </c>
      <c r="Q3046" s="3">
        <v>1470</v>
      </c>
      <c r="R3046" s="1" t="s">
        <v>1958</v>
      </c>
      <c r="S3046" s="3">
        <v>170</v>
      </c>
      <c r="T3046">
        <v>5</v>
      </c>
      <c r="U3046" t="str">
        <f>IF(Ecommerce_Sales[[#This Row],[Delivery_Time_Days]]&gt;7,"Delay",IF(Ecommerce_Sales[[#This Row],[Delivery_Time_Days]] = 0,"No delivery",IF(Ecommerce_Sales[[#This Row],[Delivery_Time_Days]]&lt;=7,"On-time")))</f>
        <v>On-time</v>
      </c>
      <c r="V3046" s="7">
        <f>Ecommerce_Sales[[#This Row],[Profit]]/Ecommerce_Sales[[#This Row],[Total_Price]]</f>
        <v>0.14965986394557823</v>
      </c>
      <c r="W3046" s="3">
        <v>220</v>
      </c>
      <c r="X3046" s="3"/>
    </row>
    <row r="3047" spans="1:24" x14ac:dyDescent="0.25">
      <c r="A3047" s="1" t="s">
        <v>8591</v>
      </c>
      <c r="B3047" s="1" t="s">
        <v>1197</v>
      </c>
      <c r="C3047" s="1" t="s">
        <v>1198</v>
      </c>
      <c r="D3047" s="1" t="s">
        <v>4293</v>
      </c>
      <c r="E3047" s="1" t="s">
        <v>1966</v>
      </c>
      <c r="F3047" s="2">
        <v>45127</v>
      </c>
      <c r="G3047" s="2">
        <v>45176</v>
      </c>
      <c r="H3047" s="2" t="str">
        <f>TEXT(Ecommerce_Sales[[#This Row],[Order_Date]],"mmmm")</f>
        <v>September</v>
      </c>
      <c r="I3047" s="2" t="str">
        <f>TEXT(Ecommerce_Sales[[#This Row],[Order_Date]],"yyyy")</f>
        <v>2023</v>
      </c>
      <c r="J3047" s="2" t="str">
        <f>TEXT(Ecommerce_Sales[[#This Row],[Order_Date]],"mmmm")</f>
        <v>September</v>
      </c>
      <c r="K3047" s="1" t="s">
        <v>1986</v>
      </c>
      <c r="L3047" s="1" t="s">
        <v>8592</v>
      </c>
      <c r="M3047" s="1" t="s">
        <v>2079</v>
      </c>
      <c r="N3047" s="1" t="s">
        <v>1973</v>
      </c>
      <c r="O3047" s="3">
        <v>743</v>
      </c>
      <c r="P3047">
        <v>2</v>
      </c>
      <c r="Q3047" s="3">
        <v>1486</v>
      </c>
      <c r="R3047" s="1" t="s">
        <v>1951</v>
      </c>
      <c r="S3047" s="3">
        <v>159</v>
      </c>
      <c r="U3047" t="str">
        <f>IF(Ecommerce_Sales[[#This Row],[Delivery_Time_Days]]&gt;7,"Delay",IF(Ecommerce_Sales[[#This Row],[Delivery_Time_Days]] = 0,"No delivery",IF(Ecommerce_Sales[[#This Row],[Delivery_Time_Days]]&lt;=7,"On-time")))</f>
        <v>No delivery</v>
      </c>
      <c r="V3047" s="7">
        <f>Ecommerce_Sales[[#This Row],[Profit]]/Ecommerce_Sales[[#This Row],[Total_Price]]</f>
        <v>0.30013458950201882</v>
      </c>
      <c r="W3047" s="3">
        <v>446</v>
      </c>
      <c r="X3047" s="3"/>
    </row>
    <row r="3048" spans="1:24" x14ac:dyDescent="0.25">
      <c r="A3048" s="1" t="s">
        <v>8593</v>
      </c>
      <c r="B3048" s="1" t="s">
        <v>1774</v>
      </c>
      <c r="C3048" s="1" t="s">
        <v>1775</v>
      </c>
      <c r="D3048" s="1" t="s">
        <v>8594</v>
      </c>
      <c r="E3048" s="1" t="s">
        <v>1961</v>
      </c>
      <c r="F3048" s="2">
        <v>45080</v>
      </c>
      <c r="G3048" s="2">
        <v>45333</v>
      </c>
      <c r="H3048" s="2" t="str">
        <f>TEXT(Ecommerce_Sales[[#This Row],[Order_Date]],"mmmm")</f>
        <v>February</v>
      </c>
      <c r="I3048" s="2" t="str">
        <f>TEXT(Ecommerce_Sales[[#This Row],[Order_Date]],"yyyy")</f>
        <v>2024</v>
      </c>
      <c r="J3048" s="2" t="str">
        <f>TEXT(Ecommerce_Sales[[#This Row],[Order_Date]],"mmmm")</f>
        <v>February</v>
      </c>
      <c r="K3048" s="1" t="s">
        <v>1947</v>
      </c>
      <c r="L3048" s="1" t="s">
        <v>8595</v>
      </c>
      <c r="M3048" s="1" t="s">
        <v>1968</v>
      </c>
      <c r="N3048" s="1" t="s">
        <v>1957</v>
      </c>
      <c r="O3048" s="3">
        <v>734</v>
      </c>
      <c r="P3048">
        <v>4</v>
      </c>
      <c r="Q3048" s="3">
        <v>2935</v>
      </c>
      <c r="R3048" s="1" t="s">
        <v>1958</v>
      </c>
      <c r="S3048" s="3">
        <v>238</v>
      </c>
      <c r="T3048">
        <v>2</v>
      </c>
      <c r="U3048" t="str">
        <f>IF(Ecommerce_Sales[[#This Row],[Delivery_Time_Days]]&gt;7,"Delay",IF(Ecommerce_Sales[[#This Row],[Delivery_Time_Days]] = 0,"No delivery",IF(Ecommerce_Sales[[#This Row],[Delivery_Time_Days]]&lt;=7,"On-time")))</f>
        <v>On-time</v>
      </c>
      <c r="V3048" s="7">
        <f>Ecommerce_Sales[[#This Row],[Profit]]/Ecommerce_Sales[[#This Row],[Total_Price]]</f>
        <v>0.14991482112436116</v>
      </c>
      <c r="W3048" s="3">
        <v>440</v>
      </c>
      <c r="X3048" s="3"/>
    </row>
    <row r="3049" spans="1:24" x14ac:dyDescent="0.25">
      <c r="A3049" s="1" t="s">
        <v>8596</v>
      </c>
      <c r="B3049" s="1" t="s">
        <v>1439</v>
      </c>
      <c r="C3049" s="1" t="s">
        <v>1440</v>
      </c>
      <c r="D3049" s="1" t="s">
        <v>3248</v>
      </c>
      <c r="E3049" s="1" t="s">
        <v>1966</v>
      </c>
      <c r="F3049" s="2">
        <v>45416</v>
      </c>
      <c r="G3049" s="2">
        <v>45254</v>
      </c>
      <c r="H3049" s="2" t="str">
        <f>TEXT(Ecommerce_Sales[[#This Row],[Order_Date]],"mmmm")</f>
        <v>November</v>
      </c>
      <c r="I3049" s="2" t="str">
        <f>TEXT(Ecommerce_Sales[[#This Row],[Order_Date]],"yyyy")</f>
        <v>2023</v>
      </c>
      <c r="J3049" s="2" t="str">
        <f>TEXT(Ecommerce_Sales[[#This Row],[Order_Date]],"mmmm")</f>
        <v>November</v>
      </c>
      <c r="K3049" s="1" t="s">
        <v>1947</v>
      </c>
      <c r="L3049" s="1" t="s">
        <v>8597</v>
      </c>
      <c r="M3049" s="1" t="s">
        <v>1977</v>
      </c>
      <c r="N3049" s="1" t="s">
        <v>1978</v>
      </c>
      <c r="O3049" s="3">
        <v>269</v>
      </c>
      <c r="P3049">
        <v>1</v>
      </c>
      <c r="Q3049" s="3">
        <v>269</v>
      </c>
      <c r="R3049" s="1" t="s">
        <v>1951</v>
      </c>
      <c r="S3049" s="3">
        <v>29</v>
      </c>
      <c r="T3049">
        <v>6</v>
      </c>
      <c r="U3049" t="str">
        <f>IF(Ecommerce_Sales[[#This Row],[Delivery_Time_Days]]&gt;7,"Delay",IF(Ecommerce_Sales[[#This Row],[Delivery_Time_Days]] = 0,"No delivery",IF(Ecommerce_Sales[[#This Row],[Delivery_Time_Days]]&lt;=7,"On-time")))</f>
        <v>On-time</v>
      </c>
      <c r="V3049" s="7">
        <f>Ecommerce_Sales[[#This Row],[Profit]]/Ecommerce_Sales[[#This Row],[Total_Price]]</f>
        <v>0.34944237918215615</v>
      </c>
      <c r="W3049" s="3">
        <v>94</v>
      </c>
      <c r="X3049" s="3"/>
    </row>
    <row r="3050" spans="1:24" x14ac:dyDescent="0.25">
      <c r="A3050" s="1" t="s">
        <v>8598</v>
      </c>
      <c r="B3050" s="1" t="s">
        <v>126</v>
      </c>
      <c r="C3050" s="1" t="s">
        <v>127</v>
      </c>
      <c r="D3050" s="1" t="s">
        <v>3960</v>
      </c>
      <c r="E3050" s="1" t="s">
        <v>1954</v>
      </c>
      <c r="F3050" s="2">
        <v>45289</v>
      </c>
      <c r="G3050" s="2">
        <v>45140</v>
      </c>
      <c r="H3050" s="2" t="str">
        <f>TEXT(Ecommerce_Sales[[#This Row],[Order_Date]],"mmmm")</f>
        <v>August</v>
      </c>
      <c r="I3050" s="2" t="str">
        <f>TEXT(Ecommerce_Sales[[#This Row],[Order_Date]],"yyyy")</f>
        <v>2023</v>
      </c>
      <c r="J3050" s="2" t="str">
        <f>TEXT(Ecommerce_Sales[[#This Row],[Order_Date]],"mmmm")</f>
        <v>August</v>
      </c>
      <c r="K3050" s="1" t="s">
        <v>1986</v>
      </c>
      <c r="L3050" s="1" t="s">
        <v>5999</v>
      </c>
      <c r="M3050" s="1" t="s">
        <v>2047</v>
      </c>
      <c r="N3050" s="1" t="s">
        <v>1989</v>
      </c>
      <c r="O3050" s="3">
        <v>581</v>
      </c>
      <c r="P3050">
        <v>3</v>
      </c>
      <c r="Q3050" s="3">
        <v>1742</v>
      </c>
      <c r="R3050" s="1" t="s">
        <v>1951</v>
      </c>
      <c r="S3050" s="3">
        <v>145</v>
      </c>
      <c r="U3050" t="str">
        <f>IF(Ecommerce_Sales[[#This Row],[Delivery_Time_Days]]&gt;7,"Delay",IF(Ecommerce_Sales[[#This Row],[Delivery_Time_Days]] = 0,"No delivery",IF(Ecommerce_Sales[[#This Row],[Delivery_Time_Days]]&lt;=7,"On-time")))</f>
        <v>No delivery</v>
      </c>
      <c r="V3050" s="7">
        <f>Ecommerce_Sales[[#This Row],[Profit]]/Ecommerce_Sales[[#This Row],[Total_Price]]</f>
        <v>0.24971297359357061</v>
      </c>
      <c r="W3050" s="3">
        <v>435</v>
      </c>
      <c r="X3050" s="3"/>
    </row>
    <row r="3051" spans="1:24" x14ac:dyDescent="0.25">
      <c r="A3051" s="1" t="s">
        <v>8599</v>
      </c>
      <c r="B3051" s="1" t="s">
        <v>1283</v>
      </c>
      <c r="C3051" s="1" t="s">
        <v>1284</v>
      </c>
      <c r="D3051" s="1" t="s">
        <v>3798</v>
      </c>
      <c r="E3051" s="1" t="s">
        <v>1996</v>
      </c>
      <c r="F3051" s="2">
        <v>45295</v>
      </c>
      <c r="G3051" s="2">
        <v>45318</v>
      </c>
      <c r="H3051" s="2" t="str">
        <f>TEXT(Ecommerce_Sales[[#This Row],[Order_Date]],"mmmm")</f>
        <v>January</v>
      </c>
      <c r="I3051" s="2" t="str">
        <f>TEXT(Ecommerce_Sales[[#This Row],[Order_Date]],"yyyy")</f>
        <v>2024</v>
      </c>
      <c r="J3051" s="2" t="str">
        <f>TEXT(Ecommerce_Sales[[#This Row],[Order_Date]],"mmmm")</f>
        <v>January</v>
      </c>
      <c r="K3051" s="1" t="s">
        <v>1947</v>
      </c>
      <c r="L3051" s="1" t="s">
        <v>8600</v>
      </c>
      <c r="M3051" s="1" t="s">
        <v>2072</v>
      </c>
      <c r="N3051" s="1" t="s">
        <v>1950</v>
      </c>
      <c r="O3051" s="3">
        <v>184</v>
      </c>
      <c r="P3051">
        <v>2</v>
      </c>
      <c r="Q3051" s="3">
        <v>368</v>
      </c>
      <c r="R3051" s="1" t="s">
        <v>1951</v>
      </c>
      <c r="S3051" s="3">
        <v>55</v>
      </c>
      <c r="T3051">
        <v>6</v>
      </c>
      <c r="U3051" t="str">
        <f>IF(Ecommerce_Sales[[#This Row],[Delivery_Time_Days]]&gt;7,"Delay",IF(Ecommerce_Sales[[#This Row],[Delivery_Time_Days]] = 0,"No delivery",IF(Ecommerce_Sales[[#This Row],[Delivery_Time_Days]]&lt;=7,"On-time")))</f>
        <v>On-time</v>
      </c>
      <c r="V3051" s="7">
        <f>Ecommerce_Sales[[#This Row],[Profit]]/Ecommerce_Sales[[#This Row],[Total_Price]]</f>
        <v>0.39945652173913043</v>
      </c>
      <c r="W3051" s="3">
        <v>147</v>
      </c>
      <c r="X3051" s="3"/>
    </row>
    <row r="3052" spans="1:24" x14ac:dyDescent="0.25">
      <c r="A3052" s="1" t="s">
        <v>8601</v>
      </c>
      <c r="B3052" s="1" t="s">
        <v>821</v>
      </c>
      <c r="C3052" s="1" t="s">
        <v>822</v>
      </c>
      <c r="D3052" s="1" t="s">
        <v>3816</v>
      </c>
      <c r="E3052" s="1" t="s">
        <v>2005</v>
      </c>
      <c r="F3052" s="2">
        <v>45031</v>
      </c>
      <c r="G3052" s="2">
        <v>45578</v>
      </c>
      <c r="H3052" s="2" t="str">
        <f>TEXT(Ecommerce_Sales[[#This Row],[Order_Date]],"mmmm")</f>
        <v>October</v>
      </c>
      <c r="I3052" s="2" t="str">
        <f>TEXT(Ecommerce_Sales[[#This Row],[Order_Date]],"yyyy")</f>
        <v>2024</v>
      </c>
      <c r="J3052" s="2" t="str">
        <f>TEXT(Ecommerce_Sales[[#This Row],[Order_Date]],"mmmm")</f>
        <v>October</v>
      </c>
      <c r="K3052" s="1" t="s">
        <v>1947</v>
      </c>
      <c r="L3052" s="1" t="s">
        <v>8602</v>
      </c>
      <c r="M3052" s="1" t="s">
        <v>1983</v>
      </c>
      <c r="N3052" s="1" t="s">
        <v>1950</v>
      </c>
      <c r="O3052" s="3">
        <v>826</v>
      </c>
      <c r="P3052">
        <v>1</v>
      </c>
      <c r="Q3052" s="3">
        <v>826</v>
      </c>
      <c r="R3052" s="1" t="s">
        <v>2008</v>
      </c>
      <c r="S3052" s="3">
        <v>47</v>
      </c>
      <c r="T3052">
        <v>10</v>
      </c>
      <c r="U3052" t="str">
        <f>IF(Ecommerce_Sales[[#This Row],[Delivery_Time_Days]]&gt;7,"Delay",IF(Ecommerce_Sales[[#This Row],[Delivery_Time_Days]] = 0,"No delivery",IF(Ecommerce_Sales[[#This Row],[Delivery_Time_Days]]&lt;=7,"On-time")))</f>
        <v>Delay</v>
      </c>
      <c r="V3052" s="7">
        <f>Ecommerce_Sales[[#This Row],[Profit]]/Ecommerce_Sales[[#This Row],[Total_Price]]</f>
        <v>0.39951573849878935</v>
      </c>
      <c r="W3052" s="3">
        <v>330</v>
      </c>
      <c r="X3052" s="3"/>
    </row>
    <row r="3053" spans="1:24" x14ac:dyDescent="0.25">
      <c r="A3053" s="1" t="s">
        <v>8603</v>
      </c>
      <c r="B3053" s="1" t="s">
        <v>1167</v>
      </c>
      <c r="C3053" s="1" t="s">
        <v>1168</v>
      </c>
      <c r="D3053" s="1" t="s">
        <v>4566</v>
      </c>
      <c r="E3053" s="1" t="s">
        <v>2005</v>
      </c>
      <c r="F3053" s="2">
        <v>45182</v>
      </c>
      <c r="G3053" s="2">
        <v>45292</v>
      </c>
      <c r="H3053" s="2" t="str">
        <f>TEXT(Ecommerce_Sales[[#This Row],[Order_Date]],"mmmm")</f>
        <v>January</v>
      </c>
      <c r="I3053" s="2" t="str">
        <f>TEXT(Ecommerce_Sales[[#This Row],[Order_Date]],"yyyy")</f>
        <v>2024</v>
      </c>
      <c r="J3053" s="2" t="str">
        <f>TEXT(Ecommerce_Sales[[#This Row],[Order_Date]],"mmmm")</f>
        <v>January</v>
      </c>
      <c r="K3053" s="1" t="s">
        <v>1947</v>
      </c>
      <c r="L3053" s="1" t="s">
        <v>8604</v>
      </c>
      <c r="M3053" s="1" t="s">
        <v>1968</v>
      </c>
      <c r="N3053" s="1" t="s">
        <v>1957</v>
      </c>
      <c r="O3053" s="3">
        <v>668</v>
      </c>
      <c r="P3053">
        <v>1</v>
      </c>
      <c r="Q3053" s="3">
        <v>668</v>
      </c>
      <c r="R3053" s="1" t="s">
        <v>1951</v>
      </c>
      <c r="S3053" s="3">
        <v>55</v>
      </c>
      <c r="T3053">
        <v>6</v>
      </c>
      <c r="U3053" t="str">
        <f>IF(Ecommerce_Sales[[#This Row],[Delivery_Time_Days]]&gt;7,"Delay",IF(Ecommerce_Sales[[#This Row],[Delivery_Time_Days]] = 0,"No delivery",IF(Ecommerce_Sales[[#This Row],[Delivery_Time_Days]]&lt;=7,"On-time")))</f>
        <v>On-time</v>
      </c>
      <c r="V3053" s="7">
        <f>Ecommerce_Sales[[#This Row],[Profit]]/Ecommerce_Sales[[#This Row],[Total_Price]]</f>
        <v>0.1497005988023952</v>
      </c>
      <c r="W3053" s="3">
        <v>100</v>
      </c>
      <c r="X3053" s="3"/>
    </row>
    <row r="3054" spans="1:24" x14ac:dyDescent="0.25">
      <c r="A3054" s="1" t="s">
        <v>8605</v>
      </c>
      <c r="B3054" s="1" t="s">
        <v>1571</v>
      </c>
      <c r="C3054" s="1" t="s">
        <v>1572</v>
      </c>
      <c r="D3054" s="1" t="s">
        <v>7223</v>
      </c>
      <c r="E3054" s="1" t="s">
        <v>1954</v>
      </c>
      <c r="F3054" s="2">
        <v>45301</v>
      </c>
      <c r="G3054" s="2">
        <v>45015</v>
      </c>
      <c r="H3054" s="2" t="str">
        <f>TEXT(Ecommerce_Sales[[#This Row],[Order_Date]],"mmmm")</f>
        <v>March</v>
      </c>
      <c r="I3054" s="2" t="str">
        <f>TEXT(Ecommerce_Sales[[#This Row],[Order_Date]],"yyyy")</f>
        <v>2023</v>
      </c>
      <c r="J3054" s="2" t="str">
        <f>TEXT(Ecommerce_Sales[[#This Row],[Order_Date]],"mmmm")</f>
        <v>March</v>
      </c>
      <c r="K3054" s="1" t="s">
        <v>1986</v>
      </c>
      <c r="L3054" s="1" t="s">
        <v>8606</v>
      </c>
      <c r="M3054" s="1" t="s">
        <v>1998</v>
      </c>
      <c r="N3054" s="1" t="s">
        <v>1973</v>
      </c>
      <c r="O3054" s="3">
        <v>869</v>
      </c>
      <c r="P3054">
        <v>5</v>
      </c>
      <c r="Q3054" s="3">
        <v>4344</v>
      </c>
      <c r="R3054" s="1" t="s">
        <v>1958</v>
      </c>
      <c r="S3054" s="3">
        <v>608</v>
      </c>
      <c r="U3054" t="str">
        <f>IF(Ecommerce_Sales[[#This Row],[Delivery_Time_Days]]&gt;7,"Delay",IF(Ecommerce_Sales[[#This Row],[Delivery_Time_Days]] = 0,"No delivery",IF(Ecommerce_Sales[[#This Row],[Delivery_Time_Days]]&lt;=7,"On-time")))</f>
        <v>No delivery</v>
      </c>
      <c r="V3054" s="7">
        <f>Ecommerce_Sales[[#This Row],[Profit]]/Ecommerce_Sales[[#This Row],[Total_Price]]</f>
        <v>0.29995395948434622</v>
      </c>
      <c r="W3054" s="3">
        <v>1303</v>
      </c>
      <c r="X3054" s="3"/>
    </row>
    <row r="3055" spans="1:24" x14ac:dyDescent="0.25">
      <c r="A3055" s="1" t="s">
        <v>8607</v>
      </c>
      <c r="B3055" s="1" t="s">
        <v>298</v>
      </c>
      <c r="C3055" s="1" t="s">
        <v>299</v>
      </c>
      <c r="D3055" s="1" t="s">
        <v>2901</v>
      </c>
      <c r="E3055" s="1" t="s">
        <v>2005</v>
      </c>
      <c r="F3055" s="2">
        <v>45556</v>
      </c>
      <c r="G3055" s="2">
        <v>45259</v>
      </c>
      <c r="H3055" s="2" t="str">
        <f>TEXT(Ecommerce_Sales[[#This Row],[Order_Date]],"mmmm")</f>
        <v>November</v>
      </c>
      <c r="I3055" s="2" t="str">
        <f>TEXT(Ecommerce_Sales[[#This Row],[Order_Date]],"yyyy")</f>
        <v>2023</v>
      </c>
      <c r="J3055" s="2" t="str">
        <f>TEXT(Ecommerce_Sales[[#This Row],[Order_Date]],"mmmm")</f>
        <v>November</v>
      </c>
      <c r="K3055" s="1" t="s">
        <v>1947</v>
      </c>
      <c r="L3055" s="1" t="s">
        <v>6523</v>
      </c>
      <c r="M3055" s="1" t="s">
        <v>2007</v>
      </c>
      <c r="N3055" s="1" t="s">
        <v>1973</v>
      </c>
      <c r="O3055" s="3">
        <v>993</v>
      </c>
      <c r="P3055">
        <v>6</v>
      </c>
      <c r="Q3055" s="3">
        <v>5958</v>
      </c>
      <c r="R3055" s="1" t="s">
        <v>1951</v>
      </c>
      <c r="S3055" s="3">
        <v>880</v>
      </c>
      <c r="T3055">
        <v>9</v>
      </c>
      <c r="U3055" t="str">
        <f>IF(Ecommerce_Sales[[#This Row],[Delivery_Time_Days]]&gt;7,"Delay",IF(Ecommerce_Sales[[#This Row],[Delivery_Time_Days]] = 0,"No delivery",IF(Ecommerce_Sales[[#This Row],[Delivery_Time_Days]]&lt;=7,"On-time")))</f>
        <v>Delay</v>
      </c>
      <c r="V3055" s="7">
        <f>Ecommerce_Sales[[#This Row],[Profit]]/Ecommerce_Sales[[#This Row],[Total_Price]]</f>
        <v>0.30010070493454177</v>
      </c>
      <c r="W3055" s="3">
        <v>1788</v>
      </c>
      <c r="X3055" s="3"/>
    </row>
    <row r="3056" spans="1:24" x14ac:dyDescent="0.25">
      <c r="A3056" s="1" t="s">
        <v>8608</v>
      </c>
      <c r="B3056" s="1" t="s">
        <v>1268</v>
      </c>
      <c r="C3056" s="1" t="s">
        <v>1269</v>
      </c>
      <c r="D3056" s="1" t="s">
        <v>4799</v>
      </c>
      <c r="E3056" s="1" t="s">
        <v>1954</v>
      </c>
      <c r="F3056" s="2">
        <v>45390</v>
      </c>
      <c r="G3056" s="2">
        <v>45454</v>
      </c>
      <c r="H3056" s="2" t="str">
        <f>TEXT(Ecommerce_Sales[[#This Row],[Order_Date]],"mmmm")</f>
        <v>June</v>
      </c>
      <c r="I3056" s="2" t="str">
        <f>TEXT(Ecommerce_Sales[[#This Row],[Order_Date]],"yyyy")</f>
        <v>2024</v>
      </c>
      <c r="J3056" s="2" t="str">
        <f>TEXT(Ecommerce_Sales[[#This Row],[Order_Date]],"mmmm")</f>
        <v>June</v>
      </c>
      <c r="K3056" s="1" t="s">
        <v>1947</v>
      </c>
      <c r="L3056" s="1" t="s">
        <v>8609</v>
      </c>
      <c r="M3056" s="1" t="s">
        <v>2002</v>
      </c>
      <c r="N3056" s="1" t="s">
        <v>1989</v>
      </c>
      <c r="O3056" s="3">
        <v>730</v>
      </c>
      <c r="P3056">
        <v>1</v>
      </c>
      <c r="Q3056" s="3">
        <v>730</v>
      </c>
      <c r="R3056" s="1" t="s">
        <v>1958</v>
      </c>
      <c r="S3056" s="3">
        <v>101</v>
      </c>
      <c r="T3056">
        <v>4</v>
      </c>
      <c r="U3056" t="str">
        <f>IF(Ecommerce_Sales[[#This Row],[Delivery_Time_Days]]&gt;7,"Delay",IF(Ecommerce_Sales[[#This Row],[Delivery_Time_Days]] = 0,"No delivery",IF(Ecommerce_Sales[[#This Row],[Delivery_Time_Days]]&lt;=7,"On-time")))</f>
        <v>On-time</v>
      </c>
      <c r="V3056" s="7">
        <f>Ecommerce_Sales[[#This Row],[Profit]]/Ecommerce_Sales[[#This Row],[Total_Price]]</f>
        <v>0.24931506849315069</v>
      </c>
      <c r="W3056" s="3">
        <v>182</v>
      </c>
      <c r="X3056" s="3"/>
    </row>
    <row r="3057" spans="1:24" x14ac:dyDescent="0.25">
      <c r="A3057" s="1" t="s">
        <v>8610</v>
      </c>
      <c r="B3057" s="1" t="s">
        <v>44</v>
      </c>
      <c r="C3057" s="1" t="s">
        <v>45</v>
      </c>
      <c r="D3057" s="1" t="s">
        <v>2787</v>
      </c>
      <c r="E3057" s="1" t="s">
        <v>1961</v>
      </c>
      <c r="F3057" s="2">
        <v>45088</v>
      </c>
      <c r="G3057" s="2">
        <v>45534</v>
      </c>
      <c r="H3057" s="2" t="str">
        <f>TEXT(Ecommerce_Sales[[#This Row],[Order_Date]],"mmmm")</f>
        <v>August</v>
      </c>
      <c r="I3057" s="2" t="str">
        <f>TEXT(Ecommerce_Sales[[#This Row],[Order_Date]],"yyyy")</f>
        <v>2024</v>
      </c>
      <c r="J3057" s="2" t="str">
        <f>TEXT(Ecommerce_Sales[[#This Row],[Order_Date]],"mmmm")</f>
        <v>August</v>
      </c>
      <c r="K3057" s="1" t="s">
        <v>1947</v>
      </c>
      <c r="L3057" s="1" t="s">
        <v>8611</v>
      </c>
      <c r="M3057" s="1" t="s">
        <v>1972</v>
      </c>
      <c r="N3057" s="1" t="s">
        <v>1973</v>
      </c>
      <c r="O3057" s="3">
        <v>417</v>
      </c>
      <c r="P3057">
        <v>5</v>
      </c>
      <c r="Q3057" s="3">
        <v>2086</v>
      </c>
      <c r="R3057" s="1" t="s">
        <v>1958</v>
      </c>
      <c r="S3057" s="3">
        <v>116</v>
      </c>
      <c r="T3057">
        <v>6</v>
      </c>
      <c r="U3057" t="str">
        <f>IF(Ecommerce_Sales[[#This Row],[Delivery_Time_Days]]&gt;7,"Delay",IF(Ecommerce_Sales[[#This Row],[Delivery_Time_Days]] = 0,"No delivery",IF(Ecommerce_Sales[[#This Row],[Delivery_Time_Days]]&lt;=7,"On-time")))</f>
        <v>On-time</v>
      </c>
      <c r="V3057" s="7">
        <f>Ecommerce_Sales[[#This Row],[Profit]]/Ecommerce_Sales[[#This Row],[Total_Price]]</f>
        <v>0.30009587727708531</v>
      </c>
      <c r="W3057" s="3">
        <v>626</v>
      </c>
      <c r="X3057" s="3"/>
    </row>
    <row r="3058" spans="1:24" x14ac:dyDescent="0.25">
      <c r="A3058" s="1" t="s">
        <v>8612</v>
      </c>
      <c r="B3058" s="1" t="s">
        <v>1181</v>
      </c>
      <c r="C3058" s="1" t="s">
        <v>1182</v>
      </c>
      <c r="D3058" s="1" t="s">
        <v>2737</v>
      </c>
      <c r="E3058" s="1" t="s">
        <v>1981</v>
      </c>
      <c r="F3058" s="2">
        <v>45393</v>
      </c>
      <c r="G3058" s="2">
        <v>45291</v>
      </c>
      <c r="H3058" s="2" t="str">
        <f>TEXT(Ecommerce_Sales[[#This Row],[Order_Date]],"mmmm")</f>
        <v>December</v>
      </c>
      <c r="I3058" s="2" t="str">
        <f>TEXT(Ecommerce_Sales[[#This Row],[Order_Date]],"yyyy")</f>
        <v>2023</v>
      </c>
      <c r="J3058" s="2" t="str">
        <f>TEXT(Ecommerce_Sales[[#This Row],[Order_Date]],"mmmm")</f>
        <v>December</v>
      </c>
      <c r="K3058" s="1" t="s">
        <v>1947</v>
      </c>
      <c r="L3058" s="1" t="s">
        <v>7048</v>
      </c>
      <c r="M3058" s="1" t="s">
        <v>1977</v>
      </c>
      <c r="N3058" s="1" t="s">
        <v>1978</v>
      </c>
      <c r="O3058" s="3">
        <v>583</v>
      </c>
      <c r="P3058">
        <v>6</v>
      </c>
      <c r="Q3058" s="3">
        <v>3500</v>
      </c>
      <c r="R3058" s="1" t="s">
        <v>1958</v>
      </c>
      <c r="S3058" s="3">
        <v>357</v>
      </c>
      <c r="T3058">
        <v>7</v>
      </c>
      <c r="U3058" t="str">
        <f>IF(Ecommerce_Sales[[#This Row],[Delivery_Time_Days]]&gt;7,"Delay",IF(Ecommerce_Sales[[#This Row],[Delivery_Time_Days]] = 0,"No delivery",IF(Ecommerce_Sales[[#This Row],[Delivery_Time_Days]]&lt;=7,"On-time")))</f>
        <v>On-time</v>
      </c>
      <c r="V3058" s="7">
        <f>Ecommerce_Sales[[#This Row],[Profit]]/Ecommerce_Sales[[#This Row],[Total_Price]]</f>
        <v>0.35</v>
      </c>
      <c r="W3058" s="3">
        <v>1225</v>
      </c>
      <c r="X3058" s="3"/>
    </row>
    <row r="3059" spans="1:24" x14ac:dyDescent="0.25">
      <c r="A3059" s="1" t="s">
        <v>8613</v>
      </c>
      <c r="B3059" s="1" t="s">
        <v>1143</v>
      </c>
      <c r="C3059" s="1" t="s">
        <v>1144</v>
      </c>
      <c r="D3059" s="1" t="s">
        <v>7717</v>
      </c>
      <c r="E3059" s="1" t="s">
        <v>1961</v>
      </c>
      <c r="F3059" s="2">
        <v>44987</v>
      </c>
      <c r="G3059" s="2">
        <v>45387</v>
      </c>
      <c r="H3059" s="2" t="str">
        <f>TEXT(Ecommerce_Sales[[#This Row],[Order_Date]],"mmmm")</f>
        <v>April</v>
      </c>
      <c r="I3059" s="2" t="str">
        <f>TEXT(Ecommerce_Sales[[#This Row],[Order_Date]],"yyyy")</f>
        <v>2024</v>
      </c>
      <c r="J3059" s="2" t="str">
        <f>TEXT(Ecommerce_Sales[[#This Row],[Order_Date]],"mmmm")</f>
        <v>April</v>
      </c>
      <c r="K3059" s="1" t="s">
        <v>1992</v>
      </c>
      <c r="L3059" s="1" t="s">
        <v>5045</v>
      </c>
      <c r="M3059" s="1" t="s">
        <v>2072</v>
      </c>
      <c r="N3059" s="1" t="s">
        <v>1950</v>
      </c>
      <c r="O3059" s="3">
        <v>779</v>
      </c>
      <c r="P3059">
        <v>1</v>
      </c>
      <c r="Q3059" s="3">
        <v>779</v>
      </c>
      <c r="R3059" s="1" t="s">
        <v>1951</v>
      </c>
      <c r="S3059" s="3">
        <v>104</v>
      </c>
      <c r="U3059" t="str">
        <f>IF(Ecommerce_Sales[[#This Row],[Delivery_Time_Days]]&gt;7,"Delay",IF(Ecommerce_Sales[[#This Row],[Delivery_Time_Days]] = 0,"No delivery",IF(Ecommerce_Sales[[#This Row],[Delivery_Time_Days]]&lt;=7,"On-time")))</f>
        <v>No delivery</v>
      </c>
      <c r="V3059" s="7">
        <f>Ecommerce_Sales[[#This Row],[Profit]]/Ecommerce_Sales[[#This Row],[Total_Price]]</f>
        <v>0.40051347881899874</v>
      </c>
      <c r="W3059" s="3">
        <v>312</v>
      </c>
      <c r="X3059" s="3"/>
    </row>
    <row r="3060" spans="1:24" x14ac:dyDescent="0.25">
      <c r="A3060" s="1" t="s">
        <v>8614</v>
      </c>
      <c r="B3060" s="1" t="s">
        <v>398</v>
      </c>
      <c r="C3060" s="1" t="s">
        <v>399</v>
      </c>
      <c r="D3060" s="1" t="s">
        <v>2152</v>
      </c>
      <c r="E3060" s="1" t="s">
        <v>1961</v>
      </c>
      <c r="F3060" s="2">
        <v>44980</v>
      </c>
      <c r="G3060" s="2">
        <v>45383</v>
      </c>
      <c r="H3060" s="2" t="str">
        <f>TEXT(Ecommerce_Sales[[#This Row],[Order_Date]],"mmmm")</f>
        <v>April</v>
      </c>
      <c r="I3060" s="2" t="str">
        <f>TEXT(Ecommerce_Sales[[#This Row],[Order_Date]],"yyyy")</f>
        <v>2024</v>
      </c>
      <c r="J3060" s="2" t="str">
        <f>TEXT(Ecommerce_Sales[[#This Row],[Order_Date]],"mmmm")</f>
        <v>April</v>
      </c>
      <c r="K3060" s="1" t="s">
        <v>1947</v>
      </c>
      <c r="L3060" s="1" t="s">
        <v>8615</v>
      </c>
      <c r="M3060" s="1" t="s">
        <v>1949</v>
      </c>
      <c r="N3060" s="1" t="s">
        <v>1950</v>
      </c>
      <c r="O3060" s="3">
        <v>555</v>
      </c>
      <c r="P3060">
        <v>2</v>
      </c>
      <c r="Q3060" s="3">
        <v>1109</v>
      </c>
      <c r="R3060" s="1" t="s">
        <v>1958</v>
      </c>
      <c r="S3060" s="3">
        <v>131</v>
      </c>
      <c r="T3060">
        <v>8</v>
      </c>
      <c r="U3060" t="str">
        <f>IF(Ecommerce_Sales[[#This Row],[Delivery_Time_Days]]&gt;7,"Delay",IF(Ecommerce_Sales[[#This Row],[Delivery_Time_Days]] = 0,"No delivery",IF(Ecommerce_Sales[[#This Row],[Delivery_Time_Days]]&lt;=7,"On-time")))</f>
        <v>Delay</v>
      </c>
      <c r="V3060" s="7">
        <f>Ecommerce_Sales[[#This Row],[Profit]]/Ecommerce_Sales[[#This Row],[Total_Price]]</f>
        <v>0.40036068530207392</v>
      </c>
      <c r="W3060" s="3">
        <v>444</v>
      </c>
      <c r="X3060" s="3"/>
    </row>
    <row r="3061" spans="1:24" x14ac:dyDescent="0.25">
      <c r="A3061" s="1" t="s">
        <v>8616</v>
      </c>
      <c r="B3061" s="1" t="s">
        <v>982</v>
      </c>
      <c r="C3061" s="1" t="s">
        <v>983</v>
      </c>
      <c r="D3061" s="1" t="s">
        <v>4206</v>
      </c>
      <c r="E3061" s="1" t="s">
        <v>1961</v>
      </c>
      <c r="F3061" s="2">
        <v>44941</v>
      </c>
      <c r="G3061" s="2">
        <v>45269</v>
      </c>
      <c r="H3061" s="2" t="str">
        <f>TEXT(Ecommerce_Sales[[#This Row],[Order_Date]],"mmmm")</f>
        <v>December</v>
      </c>
      <c r="I3061" s="2" t="str">
        <f>TEXT(Ecommerce_Sales[[#This Row],[Order_Date]],"yyyy")</f>
        <v>2023</v>
      </c>
      <c r="J3061" s="2" t="str">
        <f>TEXT(Ecommerce_Sales[[#This Row],[Order_Date]],"mmmm")</f>
        <v>December</v>
      </c>
      <c r="K3061" s="1" t="s">
        <v>1947</v>
      </c>
      <c r="L3061" s="1" t="s">
        <v>3679</v>
      </c>
      <c r="M3061" s="1" t="s">
        <v>2104</v>
      </c>
      <c r="N3061" s="1" t="s">
        <v>1978</v>
      </c>
      <c r="O3061" s="3">
        <v>1854</v>
      </c>
      <c r="P3061">
        <v>2</v>
      </c>
      <c r="Q3061" s="3">
        <v>3708</v>
      </c>
      <c r="R3061" s="1" t="s">
        <v>1958</v>
      </c>
      <c r="S3061" s="3">
        <v>392</v>
      </c>
      <c r="T3061">
        <v>6</v>
      </c>
      <c r="U3061" t="str">
        <f>IF(Ecommerce_Sales[[#This Row],[Delivery_Time_Days]]&gt;7,"Delay",IF(Ecommerce_Sales[[#This Row],[Delivery_Time_Days]] = 0,"No delivery",IF(Ecommerce_Sales[[#This Row],[Delivery_Time_Days]]&lt;=7,"On-time")))</f>
        <v>On-time</v>
      </c>
      <c r="V3061" s="7">
        <f>Ecommerce_Sales[[#This Row],[Profit]]/Ecommerce_Sales[[#This Row],[Total_Price]]</f>
        <v>0.35005393743257823</v>
      </c>
      <c r="W3061" s="3">
        <v>1298</v>
      </c>
      <c r="X3061" s="3"/>
    </row>
    <row r="3062" spans="1:24" x14ac:dyDescent="0.25">
      <c r="A3062" s="1" t="s">
        <v>8617</v>
      </c>
      <c r="B3062" s="1" t="s">
        <v>819</v>
      </c>
      <c r="C3062" s="1" t="s">
        <v>820</v>
      </c>
      <c r="D3062" s="1" t="s">
        <v>2529</v>
      </c>
      <c r="E3062" s="1" t="s">
        <v>1946</v>
      </c>
      <c r="F3062" s="2">
        <v>45415</v>
      </c>
      <c r="G3062" s="2">
        <v>45479</v>
      </c>
      <c r="H3062" s="2" t="str">
        <f>TEXT(Ecommerce_Sales[[#This Row],[Order_Date]],"mmmm")</f>
        <v>July</v>
      </c>
      <c r="I3062" s="2" t="str">
        <f>TEXT(Ecommerce_Sales[[#This Row],[Order_Date]],"yyyy")</f>
        <v>2024</v>
      </c>
      <c r="J3062" s="2" t="str">
        <f>TEXT(Ecommerce_Sales[[#This Row],[Order_Date]],"mmmm")</f>
        <v>July</v>
      </c>
      <c r="K3062" s="1" t="s">
        <v>1947</v>
      </c>
      <c r="L3062" s="1" t="s">
        <v>8618</v>
      </c>
      <c r="M3062" s="1" t="s">
        <v>2047</v>
      </c>
      <c r="N3062" s="1" t="s">
        <v>1989</v>
      </c>
      <c r="O3062" s="3">
        <v>1282</v>
      </c>
      <c r="P3062">
        <v>1</v>
      </c>
      <c r="Q3062" s="3">
        <v>1282</v>
      </c>
      <c r="R3062" s="1" t="s">
        <v>1958</v>
      </c>
      <c r="S3062" s="3">
        <v>101</v>
      </c>
      <c r="T3062">
        <v>8</v>
      </c>
      <c r="U3062" t="str">
        <f>IF(Ecommerce_Sales[[#This Row],[Delivery_Time_Days]]&gt;7,"Delay",IF(Ecommerce_Sales[[#This Row],[Delivery_Time_Days]] = 0,"No delivery",IF(Ecommerce_Sales[[#This Row],[Delivery_Time_Days]]&lt;=7,"On-time")))</f>
        <v>Delay</v>
      </c>
      <c r="V3062" s="7">
        <f>Ecommerce_Sales[[#This Row],[Profit]]/Ecommerce_Sales[[#This Row],[Total_Price]]</f>
        <v>0.25039001560062402</v>
      </c>
      <c r="W3062" s="3">
        <v>321</v>
      </c>
      <c r="X3062" s="3"/>
    </row>
    <row r="3063" spans="1:24" x14ac:dyDescent="0.25">
      <c r="A3063" s="1" t="s">
        <v>8619</v>
      </c>
      <c r="B3063" s="1" t="s">
        <v>793</v>
      </c>
      <c r="C3063" s="1" t="s">
        <v>794</v>
      </c>
      <c r="D3063" s="1" t="s">
        <v>5613</v>
      </c>
      <c r="E3063" s="1" t="s">
        <v>1961</v>
      </c>
      <c r="F3063" s="2">
        <v>45266</v>
      </c>
      <c r="G3063" s="2">
        <v>45528</v>
      </c>
      <c r="H3063" s="2" t="str">
        <f>TEXT(Ecommerce_Sales[[#This Row],[Order_Date]],"mmmm")</f>
        <v>August</v>
      </c>
      <c r="I3063" s="2" t="str">
        <f>TEXT(Ecommerce_Sales[[#This Row],[Order_Date]],"yyyy")</f>
        <v>2024</v>
      </c>
      <c r="J3063" s="2" t="str">
        <f>TEXT(Ecommerce_Sales[[#This Row],[Order_Date]],"mmmm")</f>
        <v>August</v>
      </c>
      <c r="K3063" s="1" t="s">
        <v>1947</v>
      </c>
      <c r="L3063" s="1" t="s">
        <v>8620</v>
      </c>
      <c r="M3063" s="1" t="s">
        <v>2065</v>
      </c>
      <c r="N3063" s="1" t="s">
        <v>1978</v>
      </c>
      <c r="O3063" s="3">
        <v>1012</v>
      </c>
      <c r="P3063">
        <v>1</v>
      </c>
      <c r="Q3063" s="3">
        <v>1012</v>
      </c>
      <c r="R3063" s="1" t="s">
        <v>2008</v>
      </c>
      <c r="S3063" s="3">
        <v>97</v>
      </c>
      <c r="T3063">
        <v>8</v>
      </c>
      <c r="U3063" t="str">
        <f>IF(Ecommerce_Sales[[#This Row],[Delivery_Time_Days]]&gt;7,"Delay",IF(Ecommerce_Sales[[#This Row],[Delivery_Time_Days]] = 0,"No delivery",IF(Ecommerce_Sales[[#This Row],[Delivery_Time_Days]]&lt;=7,"On-time")))</f>
        <v>Delay</v>
      </c>
      <c r="V3063" s="7">
        <f>Ecommerce_Sales[[#This Row],[Profit]]/Ecommerce_Sales[[#This Row],[Total_Price]]</f>
        <v>0.34980237154150196</v>
      </c>
      <c r="W3063" s="3">
        <v>354</v>
      </c>
      <c r="X3063" s="3"/>
    </row>
    <row r="3064" spans="1:24" x14ac:dyDescent="0.25">
      <c r="A3064" s="1" t="s">
        <v>8621</v>
      </c>
      <c r="B3064" s="1" t="s">
        <v>1256</v>
      </c>
      <c r="C3064" s="1" t="s">
        <v>1257</v>
      </c>
      <c r="D3064" s="1" t="s">
        <v>7606</v>
      </c>
      <c r="E3064" s="1" t="s">
        <v>1981</v>
      </c>
      <c r="F3064" s="2">
        <v>45014</v>
      </c>
      <c r="G3064" s="2">
        <v>45061</v>
      </c>
      <c r="H3064" s="2" t="str">
        <f>TEXT(Ecommerce_Sales[[#This Row],[Order_Date]],"mmmm")</f>
        <v>May</v>
      </c>
      <c r="I3064" s="2" t="str">
        <f>TEXT(Ecommerce_Sales[[#This Row],[Order_Date]],"yyyy")</f>
        <v>2023</v>
      </c>
      <c r="J3064" s="2" t="str">
        <f>TEXT(Ecommerce_Sales[[#This Row],[Order_Date]],"mmmm")</f>
        <v>May</v>
      </c>
      <c r="K3064" s="1" t="s">
        <v>1947</v>
      </c>
      <c r="L3064" s="1" t="s">
        <v>8622</v>
      </c>
      <c r="M3064" s="1" t="s">
        <v>2058</v>
      </c>
      <c r="N3064" s="1" t="s">
        <v>1950</v>
      </c>
      <c r="O3064" s="3">
        <v>730</v>
      </c>
      <c r="P3064">
        <v>3</v>
      </c>
      <c r="Q3064" s="3">
        <v>2191</v>
      </c>
      <c r="R3064" s="1" t="s">
        <v>2016</v>
      </c>
      <c r="S3064" s="3">
        <v>192</v>
      </c>
      <c r="T3064">
        <v>6</v>
      </c>
      <c r="U3064" t="str">
        <f>IF(Ecommerce_Sales[[#This Row],[Delivery_Time_Days]]&gt;7,"Delay",IF(Ecommerce_Sales[[#This Row],[Delivery_Time_Days]] = 0,"No delivery",IF(Ecommerce_Sales[[#This Row],[Delivery_Time_Days]]&lt;=7,"On-time")))</f>
        <v>On-time</v>
      </c>
      <c r="V3064" s="7">
        <f>Ecommerce_Sales[[#This Row],[Profit]]/Ecommerce_Sales[[#This Row],[Total_Price]]</f>
        <v>0.39981743496120492</v>
      </c>
      <c r="W3064" s="3">
        <v>876</v>
      </c>
      <c r="X3064" s="3"/>
    </row>
    <row r="3065" spans="1:24" x14ac:dyDescent="0.25">
      <c r="A3065" s="1" t="s">
        <v>8623</v>
      </c>
      <c r="B3065" s="1" t="s">
        <v>920</v>
      </c>
      <c r="C3065" s="1" t="s">
        <v>921</v>
      </c>
      <c r="D3065" s="1" t="s">
        <v>2917</v>
      </c>
      <c r="E3065" s="1" t="s">
        <v>1966</v>
      </c>
      <c r="F3065" s="2">
        <v>45189</v>
      </c>
      <c r="G3065" s="2">
        <v>44991</v>
      </c>
      <c r="H3065" s="2" t="str">
        <f>TEXT(Ecommerce_Sales[[#This Row],[Order_Date]],"mmmm")</f>
        <v>March</v>
      </c>
      <c r="I3065" s="2" t="str">
        <f>TEXT(Ecommerce_Sales[[#This Row],[Order_Date]],"yyyy")</f>
        <v>2023</v>
      </c>
      <c r="J3065" s="2" t="str">
        <f>TEXT(Ecommerce_Sales[[#This Row],[Order_Date]],"mmmm")</f>
        <v>March</v>
      </c>
      <c r="K3065" s="1" t="s">
        <v>1947</v>
      </c>
      <c r="L3065" s="1" t="s">
        <v>8624</v>
      </c>
      <c r="M3065" s="1" t="s">
        <v>1972</v>
      </c>
      <c r="N3065" s="1" t="s">
        <v>1973</v>
      </c>
      <c r="O3065" s="3">
        <v>890</v>
      </c>
      <c r="P3065">
        <v>3</v>
      </c>
      <c r="Q3065" s="3">
        <v>2671</v>
      </c>
      <c r="R3065" s="1" t="s">
        <v>1951</v>
      </c>
      <c r="S3065" s="3">
        <v>220</v>
      </c>
      <c r="T3065">
        <v>2</v>
      </c>
      <c r="U3065" t="str">
        <f>IF(Ecommerce_Sales[[#This Row],[Delivery_Time_Days]]&gt;7,"Delay",IF(Ecommerce_Sales[[#This Row],[Delivery_Time_Days]] = 0,"No delivery",IF(Ecommerce_Sales[[#This Row],[Delivery_Time_Days]]&lt;=7,"On-time")))</f>
        <v>On-time</v>
      </c>
      <c r="V3065" s="7">
        <f>Ecommerce_Sales[[#This Row],[Profit]]/Ecommerce_Sales[[#This Row],[Total_Price]]</f>
        <v>0.29988768251591164</v>
      </c>
      <c r="W3065" s="3">
        <v>801</v>
      </c>
      <c r="X3065" s="3"/>
    </row>
    <row r="3066" spans="1:24" x14ac:dyDescent="0.25">
      <c r="A3066" s="1" t="s">
        <v>8625</v>
      </c>
      <c r="B3066" s="1" t="s">
        <v>1403</v>
      </c>
      <c r="C3066" s="1" t="s">
        <v>1404</v>
      </c>
      <c r="D3066" s="1" t="s">
        <v>2965</v>
      </c>
      <c r="E3066" s="1" t="s">
        <v>1996</v>
      </c>
      <c r="F3066" s="2">
        <v>45050</v>
      </c>
      <c r="G3066" s="2">
        <v>45490</v>
      </c>
      <c r="H3066" s="2" t="str">
        <f>TEXT(Ecommerce_Sales[[#This Row],[Order_Date]],"mmmm")</f>
        <v>July</v>
      </c>
      <c r="I3066" s="2" t="str">
        <f>TEXT(Ecommerce_Sales[[#This Row],[Order_Date]],"yyyy")</f>
        <v>2024</v>
      </c>
      <c r="J3066" s="2" t="str">
        <f>TEXT(Ecommerce_Sales[[#This Row],[Order_Date]],"mmmm")</f>
        <v>July</v>
      </c>
      <c r="K3066" s="1" t="s">
        <v>1947</v>
      </c>
      <c r="L3066" s="1" t="s">
        <v>8626</v>
      </c>
      <c r="M3066" s="1" t="s">
        <v>1998</v>
      </c>
      <c r="N3066" s="1" t="s">
        <v>1973</v>
      </c>
      <c r="O3066" s="3">
        <v>1115</v>
      </c>
      <c r="P3066">
        <v>6</v>
      </c>
      <c r="Q3066" s="3">
        <v>6693</v>
      </c>
      <c r="R3066" s="1" t="s">
        <v>1951</v>
      </c>
      <c r="S3066" s="3">
        <v>775</v>
      </c>
      <c r="T3066">
        <v>10</v>
      </c>
      <c r="U3066" t="str">
        <f>IF(Ecommerce_Sales[[#This Row],[Delivery_Time_Days]]&gt;7,"Delay",IF(Ecommerce_Sales[[#This Row],[Delivery_Time_Days]] = 0,"No delivery",IF(Ecommerce_Sales[[#This Row],[Delivery_Time_Days]]&lt;=7,"On-time")))</f>
        <v>Delay</v>
      </c>
      <c r="V3066" s="7">
        <f>Ecommerce_Sales[[#This Row],[Profit]]/Ecommerce_Sales[[#This Row],[Total_Price]]</f>
        <v>0.30001494098311671</v>
      </c>
      <c r="W3066" s="3">
        <v>2008</v>
      </c>
      <c r="X3066" s="3"/>
    </row>
    <row r="3067" spans="1:24" x14ac:dyDescent="0.25">
      <c r="A3067" s="1" t="s">
        <v>8627</v>
      </c>
      <c r="B3067" s="1" t="s">
        <v>1692</v>
      </c>
      <c r="C3067" s="1" t="s">
        <v>1693</v>
      </c>
      <c r="D3067" s="1" t="s">
        <v>5103</v>
      </c>
      <c r="E3067" s="1" t="s">
        <v>1966</v>
      </c>
      <c r="F3067" s="2">
        <v>44960</v>
      </c>
      <c r="G3067" s="2">
        <v>45130</v>
      </c>
      <c r="H3067" s="2" t="str">
        <f>TEXT(Ecommerce_Sales[[#This Row],[Order_Date]],"mmmm")</f>
        <v>July</v>
      </c>
      <c r="I3067" s="2" t="str">
        <f>TEXT(Ecommerce_Sales[[#This Row],[Order_Date]],"yyyy")</f>
        <v>2023</v>
      </c>
      <c r="J3067" s="2" t="str">
        <f>TEXT(Ecommerce_Sales[[#This Row],[Order_Date]],"mmmm")</f>
        <v>July</v>
      </c>
      <c r="K3067" s="1" t="s">
        <v>1947</v>
      </c>
      <c r="L3067" s="1" t="s">
        <v>8628</v>
      </c>
      <c r="M3067" s="1" t="s">
        <v>2058</v>
      </c>
      <c r="N3067" s="1" t="s">
        <v>1950</v>
      </c>
      <c r="O3067" s="3">
        <v>265</v>
      </c>
      <c r="P3067">
        <v>5</v>
      </c>
      <c r="Q3067" s="3">
        <v>1324</v>
      </c>
      <c r="R3067" s="1" t="s">
        <v>2012</v>
      </c>
      <c r="S3067" s="3">
        <v>191</v>
      </c>
      <c r="T3067">
        <v>9</v>
      </c>
      <c r="U3067" t="str">
        <f>IF(Ecommerce_Sales[[#This Row],[Delivery_Time_Days]]&gt;7,"Delay",IF(Ecommerce_Sales[[#This Row],[Delivery_Time_Days]] = 0,"No delivery",IF(Ecommerce_Sales[[#This Row],[Delivery_Time_Days]]&lt;=7,"On-time")))</f>
        <v>Delay</v>
      </c>
      <c r="V3067" s="7">
        <f>Ecommerce_Sales[[#This Row],[Profit]]/Ecommerce_Sales[[#This Row],[Total_Price]]</f>
        <v>0.40030211480362538</v>
      </c>
      <c r="W3067" s="3">
        <v>530</v>
      </c>
      <c r="X3067" s="3"/>
    </row>
    <row r="3068" spans="1:24" x14ac:dyDescent="0.25">
      <c r="A3068" s="1" t="s">
        <v>8629</v>
      </c>
      <c r="B3068" s="1" t="s">
        <v>804</v>
      </c>
      <c r="C3068" s="1" t="s">
        <v>805</v>
      </c>
      <c r="D3068" s="1" t="s">
        <v>3478</v>
      </c>
      <c r="E3068" s="1" t="s">
        <v>1996</v>
      </c>
      <c r="F3068" s="2">
        <v>45198</v>
      </c>
      <c r="G3068" s="2">
        <v>44950</v>
      </c>
      <c r="H3068" s="2" t="str">
        <f>TEXT(Ecommerce_Sales[[#This Row],[Order_Date]],"mmmm")</f>
        <v>January</v>
      </c>
      <c r="I3068" s="2" t="str">
        <f>TEXT(Ecommerce_Sales[[#This Row],[Order_Date]],"yyyy")</f>
        <v>2023</v>
      </c>
      <c r="J3068" s="2" t="str">
        <f>TEXT(Ecommerce_Sales[[#This Row],[Order_Date]],"mmmm")</f>
        <v>January</v>
      </c>
      <c r="K3068" s="1" t="s">
        <v>1947</v>
      </c>
      <c r="L3068" s="1" t="s">
        <v>8630</v>
      </c>
      <c r="M3068" s="1" t="s">
        <v>2072</v>
      </c>
      <c r="N3068" s="1" t="s">
        <v>1950</v>
      </c>
      <c r="O3068" s="3">
        <v>119</v>
      </c>
      <c r="P3068">
        <v>2</v>
      </c>
      <c r="Q3068" s="3">
        <v>239</v>
      </c>
      <c r="R3068" s="1" t="s">
        <v>2012</v>
      </c>
      <c r="S3068" s="3">
        <v>15</v>
      </c>
      <c r="T3068">
        <v>10</v>
      </c>
      <c r="U3068" t="str">
        <f>IF(Ecommerce_Sales[[#This Row],[Delivery_Time_Days]]&gt;7,"Delay",IF(Ecommerce_Sales[[#This Row],[Delivery_Time_Days]] = 0,"No delivery",IF(Ecommerce_Sales[[#This Row],[Delivery_Time_Days]]&lt;=7,"On-time")))</f>
        <v>Delay</v>
      </c>
      <c r="V3068" s="7">
        <f>Ecommerce_Sales[[#This Row],[Profit]]/Ecommerce_Sales[[#This Row],[Total_Price]]</f>
        <v>0.39748953974895396</v>
      </c>
      <c r="W3068" s="3">
        <v>95</v>
      </c>
      <c r="X3068" s="3"/>
    </row>
    <row r="3069" spans="1:24" x14ac:dyDescent="0.25">
      <c r="A3069" s="1" t="s">
        <v>8631</v>
      </c>
      <c r="B3069" s="1" t="s">
        <v>1889</v>
      </c>
      <c r="C3069" s="1" t="s">
        <v>1890</v>
      </c>
      <c r="D3069" s="1" t="s">
        <v>6420</v>
      </c>
      <c r="E3069" s="1" t="s">
        <v>2005</v>
      </c>
      <c r="F3069" s="2">
        <v>45036</v>
      </c>
      <c r="G3069" s="2">
        <v>45113</v>
      </c>
      <c r="H3069" s="2" t="str">
        <f>TEXT(Ecommerce_Sales[[#This Row],[Order_Date]],"mmmm")</f>
        <v>July</v>
      </c>
      <c r="I3069" s="2" t="str">
        <f>TEXT(Ecommerce_Sales[[#This Row],[Order_Date]],"yyyy")</f>
        <v>2023</v>
      </c>
      <c r="J3069" s="2" t="str">
        <f>TEXT(Ecommerce_Sales[[#This Row],[Order_Date]],"mmmm")</f>
        <v>July</v>
      </c>
      <c r="K3069" s="1" t="s">
        <v>1947</v>
      </c>
      <c r="L3069" s="1" t="s">
        <v>8632</v>
      </c>
      <c r="M3069" s="1" t="s">
        <v>2079</v>
      </c>
      <c r="N3069" s="1" t="s">
        <v>1973</v>
      </c>
      <c r="O3069" s="3">
        <v>102</v>
      </c>
      <c r="P3069">
        <v>2</v>
      </c>
      <c r="Q3069" s="3">
        <v>204</v>
      </c>
      <c r="R3069" s="1" t="s">
        <v>1958</v>
      </c>
      <c r="S3069" s="3">
        <v>27</v>
      </c>
      <c r="T3069">
        <v>8</v>
      </c>
      <c r="U3069" t="str">
        <f>IF(Ecommerce_Sales[[#This Row],[Delivery_Time_Days]]&gt;7,"Delay",IF(Ecommerce_Sales[[#This Row],[Delivery_Time_Days]] = 0,"No delivery",IF(Ecommerce_Sales[[#This Row],[Delivery_Time_Days]]&lt;=7,"On-time")))</f>
        <v>Delay</v>
      </c>
      <c r="V3069" s="7">
        <f>Ecommerce_Sales[[#This Row],[Profit]]/Ecommerce_Sales[[#This Row],[Total_Price]]</f>
        <v>0.29901960784313725</v>
      </c>
      <c r="W3069" s="3">
        <v>61</v>
      </c>
      <c r="X3069" s="3"/>
    </row>
    <row r="3070" spans="1:24" x14ac:dyDescent="0.25">
      <c r="A3070" s="1" t="s">
        <v>8633</v>
      </c>
      <c r="B3070" s="1" t="s">
        <v>1185</v>
      </c>
      <c r="C3070" s="1" t="s">
        <v>1186</v>
      </c>
      <c r="D3070" s="1" t="s">
        <v>5635</v>
      </c>
      <c r="E3070" s="1" t="s">
        <v>1946</v>
      </c>
      <c r="F3070" s="2">
        <v>45269</v>
      </c>
      <c r="G3070" s="2">
        <v>45179</v>
      </c>
      <c r="H3070" s="2" t="str">
        <f>TEXT(Ecommerce_Sales[[#This Row],[Order_Date]],"mmmm")</f>
        <v>September</v>
      </c>
      <c r="I3070" s="2" t="str">
        <f>TEXT(Ecommerce_Sales[[#This Row],[Order_Date]],"yyyy")</f>
        <v>2023</v>
      </c>
      <c r="J3070" s="2" t="str">
        <f>TEXT(Ecommerce_Sales[[#This Row],[Order_Date]],"mmmm")</f>
        <v>September</v>
      </c>
      <c r="K3070" s="1" t="s">
        <v>1947</v>
      </c>
      <c r="L3070" s="1" t="s">
        <v>8634</v>
      </c>
      <c r="M3070" s="1" t="s">
        <v>2079</v>
      </c>
      <c r="N3070" s="1" t="s">
        <v>1973</v>
      </c>
      <c r="O3070" s="3">
        <v>545</v>
      </c>
      <c r="P3070">
        <v>5</v>
      </c>
      <c r="Q3070" s="3">
        <v>2723</v>
      </c>
      <c r="R3070" s="1" t="s">
        <v>1951</v>
      </c>
      <c r="S3070" s="3">
        <v>349</v>
      </c>
      <c r="T3070">
        <v>9</v>
      </c>
      <c r="U3070" t="str">
        <f>IF(Ecommerce_Sales[[#This Row],[Delivery_Time_Days]]&gt;7,"Delay",IF(Ecommerce_Sales[[#This Row],[Delivery_Time_Days]] = 0,"No delivery",IF(Ecommerce_Sales[[#This Row],[Delivery_Time_Days]]&lt;=7,"On-time")))</f>
        <v>Delay</v>
      </c>
      <c r="V3070" s="7">
        <f>Ecommerce_Sales[[#This Row],[Profit]]/Ecommerce_Sales[[#This Row],[Total_Price]]</f>
        <v>0.30003672420124861</v>
      </c>
      <c r="W3070" s="3">
        <v>817</v>
      </c>
      <c r="X3070" s="3"/>
    </row>
    <row r="3071" spans="1:24" x14ac:dyDescent="0.25">
      <c r="A3071" s="1" t="s">
        <v>8635</v>
      </c>
      <c r="B3071" s="1" t="s">
        <v>998</v>
      </c>
      <c r="C3071" s="1" t="s">
        <v>999</v>
      </c>
      <c r="D3071" s="1" t="s">
        <v>6012</v>
      </c>
      <c r="E3071" s="1" t="s">
        <v>1981</v>
      </c>
      <c r="F3071" s="2">
        <v>45210</v>
      </c>
      <c r="G3071" s="2">
        <v>45547</v>
      </c>
      <c r="H3071" s="2" t="str">
        <f>TEXT(Ecommerce_Sales[[#This Row],[Order_Date]],"mmmm")</f>
        <v>September</v>
      </c>
      <c r="I3071" s="2" t="str">
        <f>TEXT(Ecommerce_Sales[[#This Row],[Order_Date]],"yyyy")</f>
        <v>2024</v>
      </c>
      <c r="J3071" s="2" t="str">
        <f>TEXT(Ecommerce_Sales[[#This Row],[Order_Date]],"mmmm")</f>
        <v>September</v>
      </c>
      <c r="K3071" s="1" t="s">
        <v>1947</v>
      </c>
      <c r="L3071" s="1" t="s">
        <v>8636</v>
      </c>
      <c r="M3071" s="1" t="s">
        <v>1998</v>
      </c>
      <c r="N3071" s="1" t="s">
        <v>1973</v>
      </c>
      <c r="O3071" s="3">
        <v>224</v>
      </c>
      <c r="P3071">
        <v>2</v>
      </c>
      <c r="Q3071" s="3">
        <v>447</v>
      </c>
      <c r="R3071" s="1" t="s">
        <v>1958</v>
      </c>
      <c r="S3071" s="3">
        <v>42</v>
      </c>
      <c r="T3071">
        <v>2</v>
      </c>
      <c r="U3071" t="str">
        <f>IF(Ecommerce_Sales[[#This Row],[Delivery_Time_Days]]&gt;7,"Delay",IF(Ecommerce_Sales[[#This Row],[Delivery_Time_Days]] = 0,"No delivery",IF(Ecommerce_Sales[[#This Row],[Delivery_Time_Days]]&lt;=7,"On-time")))</f>
        <v>On-time</v>
      </c>
      <c r="V3071" s="7">
        <f>Ecommerce_Sales[[#This Row],[Profit]]/Ecommerce_Sales[[#This Row],[Total_Price]]</f>
        <v>0.29977628635346754</v>
      </c>
      <c r="W3071" s="3">
        <v>134</v>
      </c>
      <c r="X3071" s="3"/>
    </row>
    <row r="3072" spans="1:24" x14ac:dyDescent="0.25">
      <c r="A3072" s="1" t="s">
        <v>8637</v>
      </c>
      <c r="B3072" s="1" t="s">
        <v>588</v>
      </c>
      <c r="C3072" s="1" t="s">
        <v>589</v>
      </c>
      <c r="D3072" s="1" t="s">
        <v>5533</v>
      </c>
      <c r="E3072" s="1" t="s">
        <v>1981</v>
      </c>
      <c r="F3072" s="2">
        <v>45640</v>
      </c>
      <c r="G3072" s="2">
        <v>44987</v>
      </c>
      <c r="H3072" s="2" t="str">
        <f>TEXT(Ecommerce_Sales[[#This Row],[Order_Date]],"mmmm")</f>
        <v>March</v>
      </c>
      <c r="I3072" s="2" t="str">
        <f>TEXT(Ecommerce_Sales[[#This Row],[Order_Date]],"yyyy")</f>
        <v>2023</v>
      </c>
      <c r="J3072" s="2" t="str">
        <f>TEXT(Ecommerce_Sales[[#This Row],[Order_Date]],"mmmm")</f>
        <v>March</v>
      </c>
      <c r="K3072" s="1" t="s">
        <v>1986</v>
      </c>
      <c r="L3072" s="1" t="s">
        <v>8638</v>
      </c>
      <c r="M3072" s="1" t="s">
        <v>2065</v>
      </c>
      <c r="N3072" s="1" t="s">
        <v>1978</v>
      </c>
      <c r="O3072" s="3">
        <v>691</v>
      </c>
      <c r="P3072">
        <v>1</v>
      </c>
      <c r="Q3072" s="3">
        <v>691</v>
      </c>
      <c r="R3072" s="1" t="s">
        <v>1951</v>
      </c>
      <c r="S3072" s="3">
        <v>101</v>
      </c>
      <c r="U3072" t="str">
        <f>IF(Ecommerce_Sales[[#This Row],[Delivery_Time_Days]]&gt;7,"Delay",IF(Ecommerce_Sales[[#This Row],[Delivery_Time_Days]] = 0,"No delivery",IF(Ecommerce_Sales[[#This Row],[Delivery_Time_Days]]&lt;=7,"On-time")))</f>
        <v>No delivery</v>
      </c>
      <c r="V3072" s="7">
        <f>Ecommerce_Sales[[#This Row],[Profit]]/Ecommerce_Sales[[#This Row],[Total_Price]]</f>
        <v>0.35021707670043417</v>
      </c>
      <c r="W3072" s="3">
        <v>242</v>
      </c>
      <c r="X3072" s="3"/>
    </row>
    <row r="3073" spans="1:24" x14ac:dyDescent="0.25">
      <c r="A3073" s="1" t="s">
        <v>8639</v>
      </c>
      <c r="B3073" s="1" t="s">
        <v>464</v>
      </c>
      <c r="C3073" s="1" t="s">
        <v>814</v>
      </c>
      <c r="D3073" s="1" t="s">
        <v>2439</v>
      </c>
      <c r="E3073" s="1" t="s">
        <v>1961</v>
      </c>
      <c r="F3073" s="2">
        <v>45549</v>
      </c>
      <c r="G3073" s="2">
        <v>45306</v>
      </c>
      <c r="H3073" s="2" t="str">
        <f>TEXT(Ecommerce_Sales[[#This Row],[Order_Date]],"mmmm")</f>
        <v>January</v>
      </c>
      <c r="I3073" s="2" t="str">
        <f>TEXT(Ecommerce_Sales[[#This Row],[Order_Date]],"yyyy")</f>
        <v>2024</v>
      </c>
      <c r="J3073" s="2" t="str">
        <f>TEXT(Ecommerce_Sales[[#This Row],[Order_Date]],"mmmm")</f>
        <v>January</v>
      </c>
      <c r="K3073" s="1" t="s">
        <v>1947</v>
      </c>
      <c r="L3073" s="1" t="s">
        <v>3887</v>
      </c>
      <c r="M3073" s="1" t="s">
        <v>1956</v>
      </c>
      <c r="N3073" s="1" t="s">
        <v>1957</v>
      </c>
      <c r="O3073" s="3">
        <v>849</v>
      </c>
      <c r="P3073">
        <v>3</v>
      </c>
      <c r="Q3073" s="3">
        <v>2548</v>
      </c>
      <c r="R3073" s="1" t="s">
        <v>1951</v>
      </c>
      <c r="S3073" s="3">
        <v>284</v>
      </c>
      <c r="T3073">
        <v>4</v>
      </c>
      <c r="U3073" t="str">
        <f>IF(Ecommerce_Sales[[#This Row],[Delivery_Time_Days]]&gt;7,"Delay",IF(Ecommerce_Sales[[#This Row],[Delivery_Time_Days]] = 0,"No delivery",IF(Ecommerce_Sales[[#This Row],[Delivery_Time_Days]]&lt;=7,"On-time")))</f>
        <v>On-time</v>
      </c>
      <c r="V3073" s="7">
        <f>Ecommerce_Sales[[#This Row],[Profit]]/Ecommerce_Sales[[#This Row],[Total_Price]]</f>
        <v>0.14992150706436422</v>
      </c>
      <c r="W3073" s="3">
        <v>382</v>
      </c>
      <c r="X3073" s="3"/>
    </row>
    <row r="3074" spans="1:24" x14ac:dyDescent="0.25">
      <c r="A3074" s="1" t="s">
        <v>8640</v>
      </c>
      <c r="B3074" s="1" t="s">
        <v>1774</v>
      </c>
      <c r="C3074" s="1" t="s">
        <v>1775</v>
      </c>
      <c r="D3074" s="1" t="s">
        <v>8594</v>
      </c>
      <c r="E3074" s="1" t="s">
        <v>1961</v>
      </c>
      <c r="F3074" s="2">
        <v>45080</v>
      </c>
      <c r="G3074" s="2">
        <v>45178</v>
      </c>
      <c r="H3074" s="2" t="str">
        <f>TEXT(Ecommerce_Sales[[#This Row],[Order_Date]],"mmmm")</f>
        <v>September</v>
      </c>
      <c r="I3074" s="2" t="str">
        <f>TEXT(Ecommerce_Sales[[#This Row],[Order_Date]],"yyyy")</f>
        <v>2023</v>
      </c>
      <c r="J3074" s="2" t="str">
        <f>TEXT(Ecommerce_Sales[[#This Row],[Order_Date]],"mmmm")</f>
        <v>September</v>
      </c>
      <c r="K3074" s="1" t="s">
        <v>1986</v>
      </c>
      <c r="L3074" s="1" t="s">
        <v>8641</v>
      </c>
      <c r="M3074" s="1" t="s">
        <v>2072</v>
      </c>
      <c r="N3074" s="1" t="s">
        <v>1950</v>
      </c>
      <c r="O3074" s="3">
        <v>545</v>
      </c>
      <c r="P3074">
        <v>1</v>
      </c>
      <c r="Q3074" s="3">
        <v>545</v>
      </c>
      <c r="R3074" s="1" t="s">
        <v>2008</v>
      </c>
      <c r="S3074" s="3">
        <v>66</v>
      </c>
      <c r="U3074" t="str">
        <f>IF(Ecommerce_Sales[[#This Row],[Delivery_Time_Days]]&gt;7,"Delay",IF(Ecommerce_Sales[[#This Row],[Delivery_Time_Days]] = 0,"No delivery",IF(Ecommerce_Sales[[#This Row],[Delivery_Time_Days]]&lt;=7,"On-time")))</f>
        <v>No delivery</v>
      </c>
      <c r="V3074" s="7">
        <f>Ecommerce_Sales[[#This Row],[Profit]]/Ecommerce_Sales[[#This Row],[Total_Price]]</f>
        <v>0.4</v>
      </c>
      <c r="W3074" s="3">
        <v>218</v>
      </c>
      <c r="X3074" s="3"/>
    </row>
    <row r="3075" spans="1:24" x14ac:dyDescent="0.25">
      <c r="A3075" s="1" t="s">
        <v>8642</v>
      </c>
      <c r="B3075" s="1" t="s">
        <v>1870</v>
      </c>
      <c r="C3075" s="1" t="s">
        <v>1871</v>
      </c>
      <c r="D3075" s="1" t="s">
        <v>5606</v>
      </c>
      <c r="E3075" s="1" t="s">
        <v>1961</v>
      </c>
      <c r="F3075" s="2">
        <v>45165</v>
      </c>
      <c r="G3075" s="2">
        <v>45401</v>
      </c>
      <c r="H3075" s="2" t="str">
        <f>TEXT(Ecommerce_Sales[[#This Row],[Order_Date]],"mmmm")</f>
        <v>April</v>
      </c>
      <c r="I3075" s="2" t="str">
        <f>TEXT(Ecommerce_Sales[[#This Row],[Order_Date]],"yyyy")</f>
        <v>2024</v>
      </c>
      <c r="J3075" s="2" t="str">
        <f>TEXT(Ecommerce_Sales[[#This Row],[Order_Date]],"mmmm")</f>
        <v>April</v>
      </c>
      <c r="K3075" s="1" t="s">
        <v>1947</v>
      </c>
      <c r="L3075" s="1" t="s">
        <v>6226</v>
      </c>
      <c r="M3075" s="1" t="s">
        <v>2026</v>
      </c>
      <c r="N3075" s="1" t="s">
        <v>1978</v>
      </c>
      <c r="O3075" s="3">
        <v>679</v>
      </c>
      <c r="P3075">
        <v>3</v>
      </c>
      <c r="Q3075" s="3">
        <v>2037</v>
      </c>
      <c r="R3075" s="1" t="s">
        <v>2012</v>
      </c>
      <c r="S3075" s="3">
        <v>186</v>
      </c>
      <c r="T3075">
        <v>8</v>
      </c>
      <c r="U3075" t="str">
        <f>IF(Ecommerce_Sales[[#This Row],[Delivery_Time_Days]]&gt;7,"Delay",IF(Ecommerce_Sales[[#This Row],[Delivery_Time_Days]] = 0,"No delivery",IF(Ecommerce_Sales[[#This Row],[Delivery_Time_Days]]&lt;=7,"On-time")))</f>
        <v>Delay</v>
      </c>
      <c r="V3075" s="7">
        <f>Ecommerce_Sales[[#This Row],[Profit]]/Ecommerce_Sales[[#This Row],[Total_Price]]</f>
        <v>0.35002454590083454</v>
      </c>
      <c r="W3075" s="3">
        <v>713</v>
      </c>
      <c r="X3075" s="3"/>
    </row>
    <row r="3076" spans="1:24" x14ac:dyDescent="0.25">
      <c r="A3076" s="1" t="s">
        <v>8643</v>
      </c>
      <c r="B3076" s="1" t="s">
        <v>1551</v>
      </c>
      <c r="C3076" s="1" t="s">
        <v>1552</v>
      </c>
      <c r="D3076" s="1" t="s">
        <v>6398</v>
      </c>
      <c r="E3076" s="1" t="s">
        <v>2005</v>
      </c>
      <c r="F3076" s="2">
        <v>45524</v>
      </c>
      <c r="G3076" s="2">
        <v>45365</v>
      </c>
      <c r="H3076" s="2" t="str">
        <f>TEXT(Ecommerce_Sales[[#This Row],[Order_Date]],"mmmm")</f>
        <v>March</v>
      </c>
      <c r="I3076" s="2" t="str">
        <f>TEXT(Ecommerce_Sales[[#This Row],[Order_Date]],"yyyy")</f>
        <v>2024</v>
      </c>
      <c r="J3076" s="2" t="str">
        <f>TEXT(Ecommerce_Sales[[#This Row],[Order_Date]],"mmmm")</f>
        <v>March</v>
      </c>
      <c r="K3076" s="1" t="s">
        <v>1947</v>
      </c>
      <c r="L3076" s="1" t="s">
        <v>8644</v>
      </c>
      <c r="M3076" s="1" t="s">
        <v>2072</v>
      </c>
      <c r="N3076" s="1" t="s">
        <v>1950</v>
      </c>
      <c r="O3076" s="3">
        <v>321</v>
      </c>
      <c r="P3076">
        <v>3</v>
      </c>
      <c r="Q3076" s="3">
        <v>963</v>
      </c>
      <c r="R3076" s="1" t="s">
        <v>2016</v>
      </c>
      <c r="S3076" s="3">
        <v>92</v>
      </c>
      <c r="T3076">
        <v>7</v>
      </c>
      <c r="U3076" t="str">
        <f>IF(Ecommerce_Sales[[#This Row],[Delivery_Time_Days]]&gt;7,"Delay",IF(Ecommerce_Sales[[#This Row],[Delivery_Time_Days]] = 0,"No delivery",IF(Ecommerce_Sales[[#This Row],[Delivery_Time_Days]]&lt;=7,"On-time")))</f>
        <v>On-time</v>
      </c>
      <c r="V3076" s="7">
        <f>Ecommerce_Sales[[#This Row],[Profit]]/Ecommerce_Sales[[#This Row],[Total_Price]]</f>
        <v>0.39979231568016615</v>
      </c>
      <c r="W3076" s="3">
        <v>385</v>
      </c>
      <c r="X3076" s="3"/>
    </row>
    <row r="3077" spans="1:24" x14ac:dyDescent="0.25">
      <c r="A3077" s="1" t="s">
        <v>8645</v>
      </c>
      <c r="B3077" s="1" t="s">
        <v>1213</v>
      </c>
      <c r="C3077" s="1" t="s">
        <v>1214</v>
      </c>
      <c r="D3077" s="1" t="s">
        <v>1991</v>
      </c>
      <c r="E3077" s="1" t="s">
        <v>1966</v>
      </c>
      <c r="F3077" s="2">
        <v>45337</v>
      </c>
      <c r="G3077" s="2">
        <v>45411</v>
      </c>
      <c r="H3077" s="2" t="str">
        <f>TEXT(Ecommerce_Sales[[#This Row],[Order_Date]],"mmmm")</f>
        <v>April</v>
      </c>
      <c r="I3077" s="2" t="str">
        <f>TEXT(Ecommerce_Sales[[#This Row],[Order_Date]],"yyyy")</f>
        <v>2024</v>
      </c>
      <c r="J3077" s="2" t="str">
        <f>TEXT(Ecommerce_Sales[[#This Row],[Order_Date]],"mmmm")</f>
        <v>April</v>
      </c>
      <c r="K3077" s="1" t="s">
        <v>1947</v>
      </c>
      <c r="L3077" s="1" t="s">
        <v>8646</v>
      </c>
      <c r="M3077" s="1" t="s">
        <v>1949</v>
      </c>
      <c r="N3077" s="1" t="s">
        <v>1950</v>
      </c>
      <c r="O3077" s="3">
        <v>489</v>
      </c>
      <c r="P3077">
        <v>3</v>
      </c>
      <c r="Q3077" s="3">
        <v>1468</v>
      </c>
      <c r="R3077" s="1" t="s">
        <v>1958</v>
      </c>
      <c r="S3077" s="3">
        <v>162</v>
      </c>
      <c r="T3077">
        <v>7</v>
      </c>
      <c r="U3077" t="str">
        <f>IF(Ecommerce_Sales[[#This Row],[Delivery_Time_Days]]&gt;7,"Delay",IF(Ecommerce_Sales[[#This Row],[Delivery_Time_Days]] = 0,"No delivery",IF(Ecommerce_Sales[[#This Row],[Delivery_Time_Days]]&lt;=7,"On-time")))</f>
        <v>On-time</v>
      </c>
      <c r="V3077" s="7">
        <f>Ecommerce_Sales[[#This Row],[Profit]]/Ecommerce_Sales[[#This Row],[Total_Price]]</f>
        <v>0.39986376021798364</v>
      </c>
      <c r="W3077" s="3">
        <v>587</v>
      </c>
      <c r="X3077" s="3"/>
    </row>
    <row r="3078" spans="1:24" x14ac:dyDescent="0.25">
      <c r="A3078" s="1" t="s">
        <v>8647</v>
      </c>
      <c r="B3078" s="1" t="s">
        <v>1445</v>
      </c>
      <c r="C3078" s="1" t="s">
        <v>1446</v>
      </c>
      <c r="D3078" s="1" t="s">
        <v>5179</v>
      </c>
      <c r="E3078" s="1" t="s">
        <v>2005</v>
      </c>
      <c r="F3078" s="2">
        <v>45471</v>
      </c>
      <c r="G3078" s="2">
        <v>45432</v>
      </c>
      <c r="H3078" s="2" t="str">
        <f>TEXT(Ecommerce_Sales[[#This Row],[Order_Date]],"mmmm")</f>
        <v>May</v>
      </c>
      <c r="I3078" s="2" t="str">
        <f>TEXT(Ecommerce_Sales[[#This Row],[Order_Date]],"yyyy")</f>
        <v>2024</v>
      </c>
      <c r="J3078" s="2" t="str">
        <f>TEXT(Ecommerce_Sales[[#This Row],[Order_Date]],"mmmm")</f>
        <v>May</v>
      </c>
      <c r="K3078" s="1" t="s">
        <v>1947</v>
      </c>
      <c r="L3078" s="1" t="s">
        <v>2890</v>
      </c>
      <c r="M3078" s="1" t="s">
        <v>1956</v>
      </c>
      <c r="N3078" s="1" t="s">
        <v>1957</v>
      </c>
      <c r="O3078" s="3">
        <v>615</v>
      </c>
      <c r="P3078">
        <v>2</v>
      </c>
      <c r="Q3078" s="3">
        <v>1231</v>
      </c>
      <c r="R3078" s="1" t="s">
        <v>1951</v>
      </c>
      <c r="S3078" s="3">
        <v>133</v>
      </c>
      <c r="T3078">
        <v>6</v>
      </c>
      <c r="U3078" t="str">
        <f>IF(Ecommerce_Sales[[#This Row],[Delivery_Time_Days]]&gt;7,"Delay",IF(Ecommerce_Sales[[#This Row],[Delivery_Time_Days]] = 0,"No delivery",IF(Ecommerce_Sales[[#This Row],[Delivery_Time_Days]]&lt;=7,"On-time")))</f>
        <v>On-time</v>
      </c>
      <c r="V3078" s="7">
        <f>Ecommerce_Sales[[#This Row],[Profit]]/Ecommerce_Sales[[#This Row],[Total_Price]]</f>
        <v>0.1502843216896832</v>
      </c>
      <c r="W3078" s="3">
        <v>185</v>
      </c>
      <c r="X3078" s="3"/>
    </row>
    <row r="3079" spans="1:24" x14ac:dyDescent="0.25">
      <c r="A3079" s="1" t="s">
        <v>8648</v>
      </c>
      <c r="B3079" s="1" t="s">
        <v>1252</v>
      </c>
      <c r="C3079" s="1" t="s">
        <v>1253</v>
      </c>
      <c r="D3079" s="1" t="s">
        <v>2228</v>
      </c>
      <c r="E3079" s="1" t="s">
        <v>1966</v>
      </c>
      <c r="F3079" s="2">
        <v>45378</v>
      </c>
      <c r="G3079" s="2">
        <v>45464</v>
      </c>
      <c r="H3079" s="2" t="str">
        <f>TEXT(Ecommerce_Sales[[#This Row],[Order_Date]],"mmmm")</f>
        <v>June</v>
      </c>
      <c r="I3079" s="2" t="str">
        <f>TEXT(Ecommerce_Sales[[#This Row],[Order_Date]],"yyyy")</f>
        <v>2024</v>
      </c>
      <c r="J3079" s="2" t="str">
        <f>TEXT(Ecommerce_Sales[[#This Row],[Order_Date]],"mmmm")</f>
        <v>June</v>
      </c>
      <c r="K3079" s="1" t="s">
        <v>1947</v>
      </c>
      <c r="L3079" s="1" t="s">
        <v>8649</v>
      </c>
      <c r="M3079" s="1" t="s">
        <v>1977</v>
      </c>
      <c r="N3079" s="1" t="s">
        <v>1978</v>
      </c>
      <c r="O3079" s="3">
        <v>401</v>
      </c>
      <c r="P3079">
        <v>2</v>
      </c>
      <c r="Q3079" s="3">
        <v>802</v>
      </c>
      <c r="R3079" s="1" t="s">
        <v>1951</v>
      </c>
      <c r="S3079" s="3">
        <v>47</v>
      </c>
      <c r="T3079">
        <v>3</v>
      </c>
      <c r="U3079" t="str">
        <f>IF(Ecommerce_Sales[[#This Row],[Delivery_Time_Days]]&gt;7,"Delay",IF(Ecommerce_Sales[[#This Row],[Delivery_Time_Days]] = 0,"No delivery",IF(Ecommerce_Sales[[#This Row],[Delivery_Time_Days]]&lt;=7,"On-time")))</f>
        <v>On-time</v>
      </c>
      <c r="V3079" s="7">
        <f>Ecommerce_Sales[[#This Row],[Profit]]/Ecommerce_Sales[[#This Row],[Total_Price]]</f>
        <v>0.35037406483790523</v>
      </c>
      <c r="W3079" s="3">
        <v>281</v>
      </c>
      <c r="X3079" s="3"/>
    </row>
    <row r="3080" spans="1:24" x14ac:dyDescent="0.25">
      <c r="A3080" s="1" t="s">
        <v>8650</v>
      </c>
      <c r="B3080" s="1" t="s">
        <v>791</v>
      </c>
      <c r="C3080" s="1" t="s">
        <v>792</v>
      </c>
      <c r="D3080" s="1" t="s">
        <v>6370</v>
      </c>
      <c r="E3080" s="1" t="s">
        <v>1954</v>
      </c>
      <c r="F3080" s="2">
        <v>45068</v>
      </c>
      <c r="G3080" s="2">
        <v>45367</v>
      </c>
      <c r="H3080" s="2" t="str">
        <f>TEXT(Ecommerce_Sales[[#This Row],[Order_Date]],"mmmm")</f>
        <v>March</v>
      </c>
      <c r="I3080" s="2" t="str">
        <f>TEXT(Ecommerce_Sales[[#This Row],[Order_Date]],"yyyy")</f>
        <v>2024</v>
      </c>
      <c r="J3080" s="2" t="str">
        <f>TEXT(Ecommerce_Sales[[#This Row],[Order_Date]],"mmmm")</f>
        <v>March</v>
      </c>
      <c r="K3080" s="1" t="s">
        <v>1947</v>
      </c>
      <c r="L3080" s="1" t="s">
        <v>3931</v>
      </c>
      <c r="M3080" s="1" t="s">
        <v>2030</v>
      </c>
      <c r="N3080" s="1" t="s">
        <v>1978</v>
      </c>
      <c r="O3080" s="3">
        <v>563</v>
      </c>
      <c r="P3080">
        <v>4</v>
      </c>
      <c r="Q3080" s="3">
        <v>2252</v>
      </c>
      <c r="R3080" s="1" t="s">
        <v>1958</v>
      </c>
      <c r="S3080" s="3">
        <v>315</v>
      </c>
      <c r="T3080">
        <v>2</v>
      </c>
      <c r="U3080" t="str">
        <f>IF(Ecommerce_Sales[[#This Row],[Delivery_Time_Days]]&gt;7,"Delay",IF(Ecommerce_Sales[[#This Row],[Delivery_Time_Days]] = 0,"No delivery",IF(Ecommerce_Sales[[#This Row],[Delivery_Time_Days]]&lt;=7,"On-time")))</f>
        <v>On-time</v>
      </c>
      <c r="V3080" s="7">
        <f>Ecommerce_Sales[[#This Row],[Profit]]/Ecommerce_Sales[[#This Row],[Total_Price]]</f>
        <v>0.34991119005328597</v>
      </c>
      <c r="W3080" s="3">
        <v>788</v>
      </c>
      <c r="X3080" s="3"/>
    </row>
    <row r="3081" spans="1:24" x14ac:dyDescent="0.25">
      <c r="A3081" s="1" t="s">
        <v>8651</v>
      </c>
      <c r="B3081" s="1" t="s">
        <v>888</v>
      </c>
      <c r="C3081" s="1" t="s">
        <v>889</v>
      </c>
      <c r="D3081" s="1" t="s">
        <v>5208</v>
      </c>
      <c r="E3081" s="1" t="s">
        <v>1966</v>
      </c>
      <c r="F3081" s="2">
        <v>44996</v>
      </c>
      <c r="G3081" s="2">
        <v>45029</v>
      </c>
      <c r="H3081" s="2" t="str">
        <f>TEXT(Ecommerce_Sales[[#This Row],[Order_Date]],"mmmm")</f>
        <v>April</v>
      </c>
      <c r="I3081" s="2" t="str">
        <f>TEXT(Ecommerce_Sales[[#This Row],[Order_Date]],"yyyy")</f>
        <v>2023</v>
      </c>
      <c r="J3081" s="2" t="str">
        <f>TEXT(Ecommerce_Sales[[#This Row],[Order_Date]],"mmmm")</f>
        <v>April</v>
      </c>
      <c r="K3081" s="1" t="s">
        <v>1947</v>
      </c>
      <c r="L3081" s="1" t="s">
        <v>8652</v>
      </c>
      <c r="M3081" s="1" t="s">
        <v>2030</v>
      </c>
      <c r="N3081" s="1" t="s">
        <v>1978</v>
      </c>
      <c r="O3081" s="3">
        <v>152</v>
      </c>
      <c r="P3081">
        <v>2</v>
      </c>
      <c r="Q3081" s="3">
        <v>303</v>
      </c>
      <c r="R3081" s="1" t="s">
        <v>2008</v>
      </c>
      <c r="S3081" s="3">
        <v>28</v>
      </c>
      <c r="T3081">
        <v>7</v>
      </c>
      <c r="U3081" t="str">
        <f>IF(Ecommerce_Sales[[#This Row],[Delivery_Time_Days]]&gt;7,"Delay",IF(Ecommerce_Sales[[#This Row],[Delivery_Time_Days]] = 0,"No delivery",IF(Ecommerce_Sales[[#This Row],[Delivery_Time_Days]]&lt;=7,"On-time")))</f>
        <v>On-time</v>
      </c>
      <c r="V3081" s="7">
        <f>Ecommerce_Sales[[#This Row],[Profit]]/Ecommerce_Sales[[#This Row],[Total_Price]]</f>
        <v>0.34983498349834985</v>
      </c>
      <c r="W3081" s="3">
        <v>106</v>
      </c>
      <c r="X3081" s="3"/>
    </row>
    <row r="3082" spans="1:24" x14ac:dyDescent="0.25">
      <c r="A3082" s="1" t="s">
        <v>8653</v>
      </c>
      <c r="B3082" s="1" t="s">
        <v>800</v>
      </c>
      <c r="C3082" s="1" t="s">
        <v>801</v>
      </c>
      <c r="D3082" s="1" t="s">
        <v>5516</v>
      </c>
      <c r="E3082" s="1" t="s">
        <v>1996</v>
      </c>
      <c r="F3082" s="2">
        <v>45499</v>
      </c>
      <c r="G3082" s="2">
        <v>45475</v>
      </c>
      <c r="H3082" s="2" t="str">
        <f>TEXT(Ecommerce_Sales[[#This Row],[Order_Date]],"mmmm")</f>
        <v>July</v>
      </c>
      <c r="I3082" s="2" t="str">
        <f>TEXT(Ecommerce_Sales[[#This Row],[Order_Date]],"yyyy")</f>
        <v>2024</v>
      </c>
      <c r="J3082" s="2" t="str">
        <f>TEXT(Ecommerce_Sales[[#This Row],[Order_Date]],"mmmm")</f>
        <v>July</v>
      </c>
      <c r="K3082" s="1" t="s">
        <v>1947</v>
      </c>
      <c r="L3082" s="1" t="s">
        <v>8654</v>
      </c>
      <c r="M3082" s="1" t="s">
        <v>1972</v>
      </c>
      <c r="N3082" s="1" t="s">
        <v>1973</v>
      </c>
      <c r="O3082" s="3">
        <v>672</v>
      </c>
      <c r="P3082">
        <v>2</v>
      </c>
      <c r="Q3082" s="3">
        <v>1345</v>
      </c>
      <c r="R3082" s="1" t="s">
        <v>1951</v>
      </c>
      <c r="S3082" s="3">
        <v>144</v>
      </c>
      <c r="T3082">
        <v>3</v>
      </c>
      <c r="U3082" t="str">
        <f>IF(Ecommerce_Sales[[#This Row],[Delivery_Time_Days]]&gt;7,"Delay",IF(Ecommerce_Sales[[#This Row],[Delivery_Time_Days]] = 0,"No delivery",IF(Ecommerce_Sales[[#This Row],[Delivery_Time_Days]]&lt;=7,"On-time")))</f>
        <v>On-time</v>
      </c>
      <c r="V3082" s="7">
        <f>Ecommerce_Sales[[#This Row],[Profit]]/Ecommerce_Sales[[#This Row],[Total_Price]]</f>
        <v>0.29962825278810407</v>
      </c>
      <c r="W3082" s="3">
        <v>403</v>
      </c>
      <c r="X3082" s="3"/>
    </row>
    <row r="3083" spans="1:24" x14ac:dyDescent="0.25">
      <c r="A3083" s="1" t="s">
        <v>8655</v>
      </c>
      <c r="B3083" s="1" t="s">
        <v>785</v>
      </c>
      <c r="C3083" s="1" t="s">
        <v>786</v>
      </c>
      <c r="D3083" s="1" t="s">
        <v>5761</v>
      </c>
      <c r="E3083" s="1" t="s">
        <v>1946</v>
      </c>
      <c r="F3083" s="2">
        <v>45073</v>
      </c>
      <c r="G3083" s="2">
        <v>45364</v>
      </c>
      <c r="H3083" s="2" t="str">
        <f>TEXT(Ecommerce_Sales[[#This Row],[Order_Date]],"mmmm")</f>
        <v>March</v>
      </c>
      <c r="I3083" s="2" t="str">
        <f>TEXT(Ecommerce_Sales[[#This Row],[Order_Date]],"yyyy")</f>
        <v>2024</v>
      </c>
      <c r="J3083" s="2" t="str">
        <f>TEXT(Ecommerce_Sales[[#This Row],[Order_Date]],"mmmm")</f>
        <v>March</v>
      </c>
      <c r="K3083" s="1" t="s">
        <v>1947</v>
      </c>
      <c r="L3083" s="1" t="s">
        <v>8656</v>
      </c>
      <c r="M3083" s="1" t="s">
        <v>1983</v>
      </c>
      <c r="N3083" s="1" t="s">
        <v>1950</v>
      </c>
      <c r="O3083" s="3">
        <v>866</v>
      </c>
      <c r="P3083">
        <v>1</v>
      </c>
      <c r="Q3083" s="3">
        <v>866</v>
      </c>
      <c r="R3083" s="1" t="s">
        <v>1951</v>
      </c>
      <c r="S3083" s="3">
        <v>89</v>
      </c>
      <c r="T3083">
        <v>3</v>
      </c>
      <c r="U3083" t="str">
        <f>IF(Ecommerce_Sales[[#This Row],[Delivery_Time_Days]]&gt;7,"Delay",IF(Ecommerce_Sales[[#This Row],[Delivery_Time_Days]] = 0,"No delivery",IF(Ecommerce_Sales[[#This Row],[Delivery_Time_Days]]&lt;=7,"On-time")))</f>
        <v>On-time</v>
      </c>
      <c r="V3083" s="7">
        <f>Ecommerce_Sales[[#This Row],[Profit]]/Ecommerce_Sales[[#This Row],[Total_Price]]</f>
        <v>0.39953810623556579</v>
      </c>
      <c r="W3083" s="3">
        <v>346</v>
      </c>
      <c r="X3083" s="3"/>
    </row>
    <row r="3084" spans="1:24" x14ac:dyDescent="0.25">
      <c r="A3084" s="1" t="s">
        <v>8657</v>
      </c>
      <c r="B3084" s="1" t="s">
        <v>10</v>
      </c>
      <c r="C3084" s="1" t="s">
        <v>11</v>
      </c>
      <c r="D3084" s="1" t="s">
        <v>2715</v>
      </c>
      <c r="E3084" s="1" t="s">
        <v>1981</v>
      </c>
      <c r="F3084" s="2">
        <v>45173</v>
      </c>
      <c r="G3084" s="2">
        <v>45202</v>
      </c>
      <c r="H3084" s="2" t="str">
        <f>TEXT(Ecommerce_Sales[[#This Row],[Order_Date]],"mmmm")</f>
        <v>October</v>
      </c>
      <c r="I3084" s="2" t="str">
        <f>TEXT(Ecommerce_Sales[[#This Row],[Order_Date]],"yyyy")</f>
        <v>2023</v>
      </c>
      <c r="J3084" s="2" t="str">
        <f>TEXT(Ecommerce_Sales[[#This Row],[Order_Date]],"mmmm")</f>
        <v>October</v>
      </c>
      <c r="K3084" s="1" t="s">
        <v>1992</v>
      </c>
      <c r="L3084" s="1" t="s">
        <v>8658</v>
      </c>
      <c r="M3084" s="1" t="s">
        <v>2058</v>
      </c>
      <c r="N3084" s="1" t="s">
        <v>1950</v>
      </c>
      <c r="O3084" s="3">
        <v>92</v>
      </c>
      <c r="P3084">
        <v>3</v>
      </c>
      <c r="Q3084" s="3">
        <v>277</v>
      </c>
      <c r="R3084" s="1" t="s">
        <v>1951</v>
      </c>
      <c r="S3084" s="3">
        <v>21</v>
      </c>
      <c r="U3084" t="str">
        <f>IF(Ecommerce_Sales[[#This Row],[Delivery_Time_Days]]&gt;7,"Delay",IF(Ecommerce_Sales[[#This Row],[Delivery_Time_Days]] = 0,"No delivery",IF(Ecommerce_Sales[[#This Row],[Delivery_Time_Days]]&lt;=7,"On-time")))</f>
        <v>No delivery</v>
      </c>
      <c r="V3084" s="7">
        <f>Ecommerce_Sales[[#This Row],[Profit]]/Ecommerce_Sales[[#This Row],[Total_Price]]</f>
        <v>0.4007220216606498</v>
      </c>
      <c r="W3084" s="3">
        <v>111</v>
      </c>
      <c r="X3084" s="3"/>
    </row>
    <row r="3085" spans="1:24" x14ac:dyDescent="0.25">
      <c r="A3085" s="1" t="s">
        <v>8659</v>
      </c>
      <c r="B3085" s="1" t="s">
        <v>1227</v>
      </c>
      <c r="C3085" s="1" t="s">
        <v>1228</v>
      </c>
      <c r="D3085" s="1" t="s">
        <v>3430</v>
      </c>
      <c r="E3085" s="1" t="s">
        <v>2005</v>
      </c>
      <c r="F3085" s="2">
        <v>45520</v>
      </c>
      <c r="G3085" s="2">
        <v>45448</v>
      </c>
      <c r="H3085" s="2" t="str">
        <f>TEXT(Ecommerce_Sales[[#This Row],[Order_Date]],"mmmm")</f>
        <v>June</v>
      </c>
      <c r="I3085" s="2" t="str">
        <f>TEXT(Ecommerce_Sales[[#This Row],[Order_Date]],"yyyy")</f>
        <v>2024</v>
      </c>
      <c r="J3085" s="2" t="str">
        <f>TEXT(Ecommerce_Sales[[#This Row],[Order_Date]],"mmmm")</f>
        <v>June</v>
      </c>
      <c r="K3085" s="1" t="s">
        <v>1947</v>
      </c>
      <c r="L3085" s="1" t="s">
        <v>8660</v>
      </c>
      <c r="M3085" s="1" t="s">
        <v>1988</v>
      </c>
      <c r="N3085" s="1" t="s">
        <v>1989</v>
      </c>
      <c r="O3085" s="3">
        <v>421</v>
      </c>
      <c r="P3085">
        <v>4</v>
      </c>
      <c r="Q3085" s="3">
        <v>1684</v>
      </c>
      <c r="R3085" s="1" t="s">
        <v>1951</v>
      </c>
      <c r="S3085" s="3">
        <v>189</v>
      </c>
      <c r="T3085">
        <v>3</v>
      </c>
      <c r="U3085" t="str">
        <f>IF(Ecommerce_Sales[[#This Row],[Delivery_Time_Days]]&gt;7,"Delay",IF(Ecommerce_Sales[[#This Row],[Delivery_Time_Days]] = 0,"No delivery",IF(Ecommerce_Sales[[#This Row],[Delivery_Time_Days]]&lt;=7,"On-time")))</f>
        <v>On-time</v>
      </c>
      <c r="V3085" s="7">
        <f>Ecommerce_Sales[[#This Row],[Profit]]/Ecommerce_Sales[[#This Row],[Total_Price]]</f>
        <v>0.25</v>
      </c>
      <c r="W3085" s="3">
        <v>421</v>
      </c>
      <c r="X3085" s="3"/>
    </row>
    <row r="3086" spans="1:24" x14ac:dyDescent="0.25">
      <c r="A3086" s="1" t="s">
        <v>8661</v>
      </c>
      <c r="B3086" s="1" t="s">
        <v>1700</v>
      </c>
      <c r="C3086" s="1" t="s">
        <v>1701</v>
      </c>
      <c r="D3086" s="1" t="s">
        <v>4499</v>
      </c>
      <c r="E3086" s="1" t="s">
        <v>1966</v>
      </c>
      <c r="F3086" s="2">
        <v>44999</v>
      </c>
      <c r="G3086" s="2">
        <v>45091</v>
      </c>
      <c r="H3086" s="2" t="str">
        <f>TEXT(Ecommerce_Sales[[#This Row],[Order_Date]],"mmmm")</f>
        <v>June</v>
      </c>
      <c r="I3086" s="2" t="str">
        <f>TEXT(Ecommerce_Sales[[#This Row],[Order_Date]],"yyyy")</f>
        <v>2023</v>
      </c>
      <c r="J3086" s="2" t="str">
        <f>TEXT(Ecommerce_Sales[[#This Row],[Order_Date]],"mmmm")</f>
        <v>June</v>
      </c>
      <c r="K3086" s="1" t="s">
        <v>1947</v>
      </c>
      <c r="L3086" s="1" t="s">
        <v>8662</v>
      </c>
      <c r="M3086" s="1" t="s">
        <v>2030</v>
      </c>
      <c r="N3086" s="1" t="s">
        <v>1978</v>
      </c>
      <c r="O3086" s="3">
        <v>1103</v>
      </c>
      <c r="P3086">
        <v>3</v>
      </c>
      <c r="Q3086" s="3">
        <v>3309</v>
      </c>
      <c r="R3086" s="1" t="s">
        <v>1958</v>
      </c>
      <c r="S3086" s="3">
        <v>279</v>
      </c>
      <c r="T3086">
        <v>6</v>
      </c>
      <c r="U3086" t="str">
        <f>IF(Ecommerce_Sales[[#This Row],[Delivery_Time_Days]]&gt;7,"Delay",IF(Ecommerce_Sales[[#This Row],[Delivery_Time_Days]] = 0,"No delivery",IF(Ecommerce_Sales[[#This Row],[Delivery_Time_Days]]&lt;=7,"On-time")))</f>
        <v>On-time</v>
      </c>
      <c r="V3086" s="7">
        <f>Ecommerce_Sales[[#This Row],[Profit]]/Ecommerce_Sales[[#This Row],[Total_Price]]</f>
        <v>0.3499546690843155</v>
      </c>
      <c r="W3086" s="3">
        <v>1158</v>
      </c>
      <c r="X3086" s="3"/>
    </row>
    <row r="3087" spans="1:24" x14ac:dyDescent="0.25">
      <c r="A3087" s="1" t="s">
        <v>8663</v>
      </c>
      <c r="B3087" s="1" t="s">
        <v>1383</v>
      </c>
      <c r="C3087" s="1" t="s">
        <v>1618</v>
      </c>
      <c r="D3087" s="1" t="s">
        <v>3459</v>
      </c>
      <c r="E3087" s="1" t="s">
        <v>1961</v>
      </c>
      <c r="F3087" s="2">
        <v>45516</v>
      </c>
      <c r="G3087" s="2">
        <v>45288</v>
      </c>
      <c r="H3087" s="2" t="str">
        <f>TEXT(Ecommerce_Sales[[#This Row],[Order_Date]],"mmmm")</f>
        <v>December</v>
      </c>
      <c r="I3087" s="2" t="str">
        <f>TEXT(Ecommerce_Sales[[#This Row],[Order_Date]],"yyyy")</f>
        <v>2023</v>
      </c>
      <c r="J3087" s="2" t="str">
        <f>TEXT(Ecommerce_Sales[[#This Row],[Order_Date]],"mmmm")</f>
        <v>December</v>
      </c>
      <c r="K3087" s="1" t="s">
        <v>1947</v>
      </c>
      <c r="L3087" s="1" t="s">
        <v>3132</v>
      </c>
      <c r="M3087" s="1" t="s">
        <v>2054</v>
      </c>
      <c r="N3087" s="1" t="s">
        <v>1957</v>
      </c>
      <c r="O3087" s="3">
        <v>1461</v>
      </c>
      <c r="P3087">
        <v>4</v>
      </c>
      <c r="Q3087" s="3">
        <v>5846</v>
      </c>
      <c r="R3087" s="1" t="s">
        <v>2008</v>
      </c>
      <c r="S3087" s="3">
        <v>779</v>
      </c>
      <c r="T3087">
        <v>4</v>
      </c>
      <c r="U3087" t="str">
        <f>IF(Ecommerce_Sales[[#This Row],[Delivery_Time_Days]]&gt;7,"Delay",IF(Ecommerce_Sales[[#This Row],[Delivery_Time_Days]] = 0,"No delivery",IF(Ecommerce_Sales[[#This Row],[Delivery_Time_Days]]&lt;=7,"On-time")))</f>
        <v>On-time</v>
      </c>
      <c r="V3087" s="7">
        <f>Ecommerce_Sales[[#This Row],[Profit]]/Ecommerce_Sales[[#This Row],[Total_Price]]</f>
        <v>0.15001710571330826</v>
      </c>
      <c r="W3087" s="3">
        <v>877</v>
      </c>
      <c r="X3087" s="3"/>
    </row>
    <row r="3088" spans="1:24" x14ac:dyDescent="0.25">
      <c r="A3088" s="1" t="s">
        <v>8664</v>
      </c>
      <c r="B3088" s="1" t="s">
        <v>549</v>
      </c>
      <c r="C3088" s="1" t="s">
        <v>550</v>
      </c>
      <c r="D3088" s="1" t="s">
        <v>2753</v>
      </c>
      <c r="E3088" s="1" t="s">
        <v>1946</v>
      </c>
      <c r="F3088" s="2">
        <v>45171</v>
      </c>
      <c r="G3088" s="2">
        <v>45440</v>
      </c>
      <c r="H3088" s="2" t="str">
        <f>TEXT(Ecommerce_Sales[[#This Row],[Order_Date]],"mmmm")</f>
        <v>May</v>
      </c>
      <c r="I3088" s="2" t="str">
        <f>TEXT(Ecommerce_Sales[[#This Row],[Order_Date]],"yyyy")</f>
        <v>2024</v>
      </c>
      <c r="J3088" s="2" t="str">
        <f>TEXT(Ecommerce_Sales[[#This Row],[Order_Date]],"mmmm")</f>
        <v>May</v>
      </c>
      <c r="K3088" s="1" t="s">
        <v>1947</v>
      </c>
      <c r="L3088" s="1" t="s">
        <v>8665</v>
      </c>
      <c r="M3088" s="1" t="s">
        <v>1968</v>
      </c>
      <c r="N3088" s="1" t="s">
        <v>1957</v>
      </c>
      <c r="O3088" s="3">
        <v>896</v>
      </c>
      <c r="P3088">
        <v>4</v>
      </c>
      <c r="Q3088" s="3">
        <v>3583</v>
      </c>
      <c r="R3088" s="1" t="s">
        <v>1958</v>
      </c>
      <c r="S3088" s="3">
        <v>423</v>
      </c>
      <c r="T3088">
        <v>2</v>
      </c>
      <c r="U3088" t="str">
        <f>IF(Ecommerce_Sales[[#This Row],[Delivery_Time_Days]]&gt;7,"Delay",IF(Ecommerce_Sales[[#This Row],[Delivery_Time_Days]] = 0,"No delivery",IF(Ecommerce_Sales[[#This Row],[Delivery_Time_Days]]&lt;=7,"On-time")))</f>
        <v>On-time</v>
      </c>
      <c r="V3088" s="7">
        <f>Ecommerce_Sales[[#This Row],[Profit]]/Ecommerce_Sales[[#This Row],[Total_Price]]</f>
        <v>0.14987440692157411</v>
      </c>
      <c r="W3088" s="3">
        <v>537</v>
      </c>
      <c r="X3088" s="3"/>
    </row>
    <row r="3089" spans="1:24" x14ac:dyDescent="0.25">
      <c r="A3089" s="1" t="s">
        <v>8666</v>
      </c>
      <c r="B3089" s="1" t="s">
        <v>1181</v>
      </c>
      <c r="C3089" s="1" t="s">
        <v>1182</v>
      </c>
      <c r="D3089" s="1" t="s">
        <v>2737</v>
      </c>
      <c r="E3089" s="1" t="s">
        <v>1981</v>
      </c>
      <c r="F3089" s="2">
        <v>45393</v>
      </c>
      <c r="G3089" s="2">
        <v>45505</v>
      </c>
      <c r="H3089" s="2" t="str">
        <f>TEXT(Ecommerce_Sales[[#This Row],[Order_Date]],"mmmm")</f>
        <v>August</v>
      </c>
      <c r="I3089" s="2" t="str">
        <f>TEXT(Ecommerce_Sales[[#This Row],[Order_Date]],"yyyy")</f>
        <v>2024</v>
      </c>
      <c r="J3089" s="2" t="str">
        <f>TEXT(Ecommerce_Sales[[#This Row],[Order_Date]],"mmmm")</f>
        <v>August</v>
      </c>
      <c r="K3089" s="1" t="s">
        <v>1947</v>
      </c>
      <c r="L3089" s="1" t="s">
        <v>8667</v>
      </c>
      <c r="M3089" s="1" t="s">
        <v>1968</v>
      </c>
      <c r="N3089" s="1" t="s">
        <v>1957</v>
      </c>
      <c r="O3089" s="3">
        <v>341</v>
      </c>
      <c r="P3089">
        <v>5</v>
      </c>
      <c r="Q3089" s="3">
        <v>1704</v>
      </c>
      <c r="R3089" s="1" t="s">
        <v>1958</v>
      </c>
      <c r="S3089" s="3">
        <v>220</v>
      </c>
      <c r="T3089">
        <v>4</v>
      </c>
      <c r="U3089" t="str">
        <f>IF(Ecommerce_Sales[[#This Row],[Delivery_Time_Days]]&gt;7,"Delay",IF(Ecommerce_Sales[[#This Row],[Delivery_Time_Days]] = 0,"No delivery",IF(Ecommerce_Sales[[#This Row],[Delivery_Time_Days]]&lt;=7,"On-time")))</f>
        <v>On-time</v>
      </c>
      <c r="V3089" s="7">
        <f>Ecommerce_Sales[[#This Row],[Profit]]/Ecommerce_Sales[[#This Row],[Total_Price]]</f>
        <v>0.15023474178403756</v>
      </c>
      <c r="W3089" s="3">
        <v>256</v>
      </c>
      <c r="X3089" s="3"/>
    </row>
    <row r="3090" spans="1:24" x14ac:dyDescent="0.25">
      <c r="A3090" s="1" t="s">
        <v>8668</v>
      </c>
      <c r="B3090" s="1" t="s">
        <v>1363</v>
      </c>
      <c r="C3090" s="1" t="s">
        <v>1330</v>
      </c>
      <c r="D3090" s="1" t="s">
        <v>4583</v>
      </c>
      <c r="E3090" s="1" t="s">
        <v>1961</v>
      </c>
      <c r="F3090" s="2">
        <v>45353</v>
      </c>
      <c r="G3090" s="2">
        <v>45211</v>
      </c>
      <c r="H3090" s="2" t="str">
        <f>TEXT(Ecommerce_Sales[[#This Row],[Order_Date]],"mmmm")</f>
        <v>October</v>
      </c>
      <c r="I3090" s="2" t="str">
        <f>TEXT(Ecommerce_Sales[[#This Row],[Order_Date]],"yyyy")</f>
        <v>2023</v>
      </c>
      <c r="J3090" s="2" t="str">
        <f>TEXT(Ecommerce_Sales[[#This Row],[Order_Date]],"mmmm")</f>
        <v>October</v>
      </c>
      <c r="K3090" s="1" t="s">
        <v>1947</v>
      </c>
      <c r="L3090" s="1" t="s">
        <v>5802</v>
      </c>
      <c r="M3090" s="1" t="s">
        <v>2104</v>
      </c>
      <c r="N3090" s="1" t="s">
        <v>1978</v>
      </c>
      <c r="O3090" s="3">
        <v>547</v>
      </c>
      <c r="P3090">
        <v>2</v>
      </c>
      <c r="Q3090" s="3">
        <v>1094</v>
      </c>
      <c r="R3090" s="1" t="s">
        <v>1958</v>
      </c>
      <c r="S3090" s="3">
        <v>117</v>
      </c>
      <c r="T3090">
        <v>8</v>
      </c>
      <c r="U3090" t="str">
        <f>IF(Ecommerce_Sales[[#This Row],[Delivery_Time_Days]]&gt;7,"Delay",IF(Ecommerce_Sales[[#This Row],[Delivery_Time_Days]] = 0,"No delivery",IF(Ecommerce_Sales[[#This Row],[Delivery_Time_Days]]&lt;=7,"On-time")))</f>
        <v>Delay</v>
      </c>
      <c r="V3090" s="7">
        <f>Ecommerce_Sales[[#This Row],[Profit]]/Ecommerce_Sales[[#This Row],[Total_Price]]</f>
        <v>0.35009140767824498</v>
      </c>
      <c r="W3090" s="3">
        <v>383</v>
      </c>
      <c r="X3090" s="3"/>
    </row>
    <row r="3091" spans="1:24" x14ac:dyDescent="0.25">
      <c r="A3091" s="1" t="s">
        <v>8669</v>
      </c>
      <c r="B3091" s="1" t="s">
        <v>40</v>
      </c>
      <c r="C3091" s="1" t="s">
        <v>41</v>
      </c>
      <c r="D3091" s="1" t="s">
        <v>2800</v>
      </c>
      <c r="E3091" s="1" t="s">
        <v>1954</v>
      </c>
      <c r="F3091" s="2">
        <v>45493</v>
      </c>
      <c r="G3091" s="2">
        <v>44970</v>
      </c>
      <c r="H3091" s="2" t="str">
        <f>TEXT(Ecommerce_Sales[[#This Row],[Order_Date]],"mmmm")</f>
        <v>February</v>
      </c>
      <c r="I3091" s="2" t="str">
        <f>TEXT(Ecommerce_Sales[[#This Row],[Order_Date]],"yyyy")</f>
        <v>2023</v>
      </c>
      <c r="J3091" s="2" t="str">
        <f>TEXT(Ecommerce_Sales[[#This Row],[Order_Date]],"mmmm")</f>
        <v>February</v>
      </c>
      <c r="K3091" s="1" t="s">
        <v>1947</v>
      </c>
      <c r="L3091" s="1" t="s">
        <v>8670</v>
      </c>
      <c r="M3091" s="1" t="s">
        <v>2054</v>
      </c>
      <c r="N3091" s="1" t="s">
        <v>1957</v>
      </c>
      <c r="O3091" s="3">
        <v>683</v>
      </c>
      <c r="P3091">
        <v>2</v>
      </c>
      <c r="Q3091" s="3">
        <v>1367</v>
      </c>
      <c r="R3091" s="1" t="s">
        <v>1958</v>
      </c>
      <c r="S3091" s="3">
        <v>84</v>
      </c>
      <c r="T3091">
        <v>7</v>
      </c>
      <c r="U3091" t="str">
        <f>IF(Ecommerce_Sales[[#This Row],[Delivery_Time_Days]]&gt;7,"Delay",IF(Ecommerce_Sales[[#This Row],[Delivery_Time_Days]] = 0,"No delivery",IF(Ecommerce_Sales[[#This Row],[Delivery_Time_Days]]&lt;=7,"On-time")))</f>
        <v>On-time</v>
      </c>
      <c r="V3091" s="7">
        <f>Ecommerce_Sales[[#This Row],[Profit]]/Ecommerce_Sales[[#This Row],[Total_Price]]</f>
        <v>0.14996342355523043</v>
      </c>
      <c r="W3091" s="3">
        <v>205</v>
      </c>
      <c r="X3091" s="3"/>
    </row>
    <row r="3092" spans="1:24" x14ac:dyDescent="0.25">
      <c r="A3092" s="1" t="s">
        <v>8671</v>
      </c>
      <c r="B3092" s="1" t="s">
        <v>170</v>
      </c>
      <c r="C3092" s="1" t="s">
        <v>171</v>
      </c>
      <c r="D3092" s="1" t="s">
        <v>8228</v>
      </c>
      <c r="E3092" s="1" t="s">
        <v>1966</v>
      </c>
      <c r="F3092" s="2">
        <v>45468</v>
      </c>
      <c r="G3092" s="2">
        <v>45642</v>
      </c>
      <c r="H3092" s="2" t="str">
        <f>TEXT(Ecommerce_Sales[[#This Row],[Order_Date]],"mmmm")</f>
        <v>December</v>
      </c>
      <c r="I3092" s="2" t="str">
        <f>TEXT(Ecommerce_Sales[[#This Row],[Order_Date]],"yyyy")</f>
        <v>2024</v>
      </c>
      <c r="J3092" s="2" t="str">
        <f>TEXT(Ecommerce_Sales[[#This Row],[Order_Date]],"mmmm")</f>
        <v>December</v>
      </c>
      <c r="K3092" s="1" t="s">
        <v>1947</v>
      </c>
      <c r="L3092" s="1" t="s">
        <v>8672</v>
      </c>
      <c r="M3092" s="1" t="s">
        <v>2002</v>
      </c>
      <c r="N3092" s="1" t="s">
        <v>1989</v>
      </c>
      <c r="O3092" s="3">
        <v>1096</v>
      </c>
      <c r="P3092">
        <v>6</v>
      </c>
      <c r="Q3092" s="3">
        <v>6578</v>
      </c>
      <c r="R3092" s="1" t="s">
        <v>1958</v>
      </c>
      <c r="S3092" s="3">
        <v>393</v>
      </c>
      <c r="T3092">
        <v>9</v>
      </c>
      <c r="U3092" t="str">
        <f>IF(Ecommerce_Sales[[#This Row],[Delivery_Time_Days]]&gt;7,"Delay",IF(Ecommerce_Sales[[#This Row],[Delivery_Time_Days]] = 0,"No delivery",IF(Ecommerce_Sales[[#This Row],[Delivery_Time_Days]]&lt;=7,"On-time")))</f>
        <v>Delay</v>
      </c>
      <c r="V3092" s="7">
        <f>Ecommerce_Sales[[#This Row],[Profit]]/Ecommerce_Sales[[#This Row],[Total_Price]]</f>
        <v>0.25007601094557619</v>
      </c>
      <c r="W3092" s="3">
        <v>1645</v>
      </c>
      <c r="X3092" s="3"/>
    </row>
    <row r="3093" spans="1:24" x14ac:dyDescent="0.25">
      <c r="A3093" s="1" t="s">
        <v>8673</v>
      </c>
      <c r="B3093" s="1" t="s">
        <v>470</v>
      </c>
      <c r="C3093" s="1" t="s">
        <v>471</v>
      </c>
      <c r="D3093" s="1" t="s">
        <v>2631</v>
      </c>
      <c r="E3093" s="1" t="s">
        <v>1981</v>
      </c>
      <c r="F3093" s="2">
        <v>45228</v>
      </c>
      <c r="G3093" s="2">
        <v>45337</v>
      </c>
      <c r="H3093" s="2" t="str">
        <f>TEXT(Ecommerce_Sales[[#This Row],[Order_Date]],"mmmm")</f>
        <v>February</v>
      </c>
      <c r="I3093" s="2" t="str">
        <f>TEXT(Ecommerce_Sales[[#This Row],[Order_Date]],"yyyy")</f>
        <v>2024</v>
      </c>
      <c r="J3093" s="2" t="str">
        <f>TEXT(Ecommerce_Sales[[#This Row],[Order_Date]],"mmmm")</f>
        <v>February</v>
      </c>
      <c r="K3093" s="1" t="s">
        <v>1947</v>
      </c>
      <c r="L3093" s="1" t="s">
        <v>8674</v>
      </c>
      <c r="M3093" s="1" t="s">
        <v>2026</v>
      </c>
      <c r="N3093" s="1" t="s">
        <v>1978</v>
      </c>
      <c r="O3093" s="3">
        <v>245</v>
      </c>
      <c r="P3093">
        <v>1</v>
      </c>
      <c r="Q3093" s="3">
        <v>245</v>
      </c>
      <c r="R3093" s="1" t="s">
        <v>1951</v>
      </c>
      <c r="S3093" s="3">
        <v>31</v>
      </c>
      <c r="T3093">
        <v>5</v>
      </c>
      <c r="U3093" t="str">
        <f>IF(Ecommerce_Sales[[#This Row],[Delivery_Time_Days]]&gt;7,"Delay",IF(Ecommerce_Sales[[#This Row],[Delivery_Time_Days]] = 0,"No delivery",IF(Ecommerce_Sales[[#This Row],[Delivery_Time_Days]]&lt;=7,"On-time")))</f>
        <v>On-time</v>
      </c>
      <c r="V3093" s="7">
        <f>Ecommerce_Sales[[#This Row],[Profit]]/Ecommerce_Sales[[#This Row],[Total_Price]]</f>
        <v>0.3510204081632653</v>
      </c>
      <c r="W3093" s="3">
        <v>86</v>
      </c>
      <c r="X3093" s="3"/>
    </row>
    <row r="3094" spans="1:24" x14ac:dyDescent="0.25">
      <c r="A3094" s="1" t="s">
        <v>8675</v>
      </c>
      <c r="B3094" s="1" t="s">
        <v>134</v>
      </c>
      <c r="C3094" s="1" t="s">
        <v>135</v>
      </c>
      <c r="D3094" s="1" t="s">
        <v>5027</v>
      </c>
      <c r="E3094" s="1" t="s">
        <v>1961</v>
      </c>
      <c r="F3094" s="2">
        <v>45615</v>
      </c>
      <c r="G3094" s="2">
        <v>45123</v>
      </c>
      <c r="H3094" s="2" t="str">
        <f>TEXT(Ecommerce_Sales[[#This Row],[Order_Date]],"mmmm")</f>
        <v>July</v>
      </c>
      <c r="I3094" s="2" t="str">
        <f>TEXT(Ecommerce_Sales[[#This Row],[Order_Date]],"yyyy")</f>
        <v>2023</v>
      </c>
      <c r="J3094" s="2" t="str">
        <f>TEXT(Ecommerce_Sales[[#This Row],[Order_Date]],"mmmm")</f>
        <v>July</v>
      </c>
      <c r="K3094" s="1" t="s">
        <v>1947</v>
      </c>
      <c r="L3094" s="1" t="s">
        <v>8676</v>
      </c>
      <c r="M3094" s="1" t="s">
        <v>1988</v>
      </c>
      <c r="N3094" s="1" t="s">
        <v>1989</v>
      </c>
      <c r="O3094" s="3">
        <v>348</v>
      </c>
      <c r="P3094">
        <v>5</v>
      </c>
      <c r="Q3094" s="3">
        <v>1742</v>
      </c>
      <c r="R3094" s="1" t="s">
        <v>1951</v>
      </c>
      <c r="S3094" s="3">
        <v>107</v>
      </c>
      <c r="T3094">
        <v>9</v>
      </c>
      <c r="U3094" t="str">
        <f>IF(Ecommerce_Sales[[#This Row],[Delivery_Time_Days]]&gt;7,"Delay",IF(Ecommerce_Sales[[#This Row],[Delivery_Time_Days]] = 0,"No delivery",IF(Ecommerce_Sales[[#This Row],[Delivery_Time_Days]]&lt;=7,"On-time")))</f>
        <v>Delay</v>
      </c>
      <c r="V3094" s="7">
        <f>Ecommerce_Sales[[#This Row],[Profit]]/Ecommerce_Sales[[#This Row],[Total_Price]]</f>
        <v>0.24971297359357061</v>
      </c>
      <c r="W3094" s="3">
        <v>435</v>
      </c>
      <c r="X3094" s="3"/>
    </row>
    <row r="3095" spans="1:24" x14ac:dyDescent="0.25">
      <c r="A3095" s="1" t="s">
        <v>8677</v>
      </c>
      <c r="B3095" s="1" t="s">
        <v>216</v>
      </c>
      <c r="C3095" s="1" t="s">
        <v>217</v>
      </c>
      <c r="D3095" s="1" t="s">
        <v>4484</v>
      </c>
      <c r="E3095" s="1" t="s">
        <v>2005</v>
      </c>
      <c r="F3095" s="2">
        <v>44948</v>
      </c>
      <c r="G3095" s="2">
        <v>45340</v>
      </c>
      <c r="H3095" s="2" t="str">
        <f>TEXT(Ecommerce_Sales[[#This Row],[Order_Date]],"mmmm")</f>
        <v>February</v>
      </c>
      <c r="I3095" s="2" t="str">
        <f>TEXT(Ecommerce_Sales[[#This Row],[Order_Date]],"yyyy")</f>
        <v>2024</v>
      </c>
      <c r="J3095" s="2" t="str">
        <f>TEXT(Ecommerce_Sales[[#This Row],[Order_Date]],"mmmm")</f>
        <v>February</v>
      </c>
      <c r="K3095" s="1" t="s">
        <v>1947</v>
      </c>
      <c r="L3095" s="1" t="s">
        <v>8678</v>
      </c>
      <c r="M3095" s="1" t="s">
        <v>2026</v>
      </c>
      <c r="N3095" s="1" t="s">
        <v>1978</v>
      </c>
      <c r="O3095" s="3">
        <v>324</v>
      </c>
      <c r="P3095">
        <v>1</v>
      </c>
      <c r="Q3095" s="3">
        <v>324</v>
      </c>
      <c r="R3095" s="1" t="s">
        <v>2008</v>
      </c>
      <c r="S3095" s="3">
        <v>38</v>
      </c>
      <c r="T3095">
        <v>7</v>
      </c>
      <c r="U3095" t="str">
        <f>IF(Ecommerce_Sales[[#This Row],[Delivery_Time_Days]]&gt;7,"Delay",IF(Ecommerce_Sales[[#This Row],[Delivery_Time_Days]] = 0,"No delivery",IF(Ecommerce_Sales[[#This Row],[Delivery_Time_Days]]&lt;=7,"On-time")))</f>
        <v>On-time</v>
      </c>
      <c r="V3095" s="7">
        <f>Ecommerce_Sales[[#This Row],[Profit]]/Ecommerce_Sales[[#This Row],[Total_Price]]</f>
        <v>0.34876543209876543</v>
      </c>
      <c r="W3095" s="3">
        <v>113</v>
      </c>
      <c r="X3095" s="3"/>
    </row>
    <row r="3096" spans="1:24" x14ac:dyDescent="0.25">
      <c r="A3096" s="1" t="s">
        <v>8679</v>
      </c>
      <c r="B3096" s="1" t="s">
        <v>198</v>
      </c>
      <c r="C3096" s="1" t="s">
        <v>199</v>
      </c>
      <c r="D3096" s="1" t="s">
        <v>3324</v>
      </c>
      <c r="E3096" s="1" t="s">
        <v>2005</v>
      </c>
      <c r="F3096" s="2">
        <v>45019</v>
      </c>
      <c r="G3096" s="2">
        <v>45429</v>
      </c>
      <c r="H3096" s="2" t="str">
        <f>TEXT(Ecommerce_Sales[[#This Row],[Order_Date]],"mmmm")</f>
        <v>May</v>
      </c>
      <c r="I3096" s="2" t="str">
        <f>TEXT(Ecommerce_Sales[[#This Row],[Order_Date]],"yyyy")</f>
        <v>2024</v>
      </c>
      <c r="J3096" s="2" t="str">
        <f>TEXT(Ecommerce_Sales[[#This Row],[Order_Date]],"mmmm")</f>
        <v>May</v>
      </c>
      <c r="K3096" s="1" t="s">
        <v>1947</v>
      </c>
      <c r="L3096" s="1" t="s">
        <v>8680</v>
      </c>
      <c r="M3096" s="1" t="s">
        <v>1972</v>
      </c>
      <c r="N3096" s="1" t="s">
        <v>1973</v>
      </c>
      <c r="O3096" s="3">
        <v>330</v>
      </c>
      <c r="P3096">
        <v>5</v>
      </c>
      <c r="Q3096" s="3">
        <v>1650</v>
      </c>
      <c r="R3096" s="1" t="s">
        <v>1958</v>
      </c>
      <c r="S3096" s="3">
        <v>171</v>
      </c>
      <c r="T3096">
        <v>2</v>
      </c>
      <c r="U3096" t="str">
        <f>IF(Ecommerce_Sales[[#This Row],[Delivery_Time_Days]]&gt;7,"Delay",IF(Ecommerce_Sales[[#This Row],[Delivery_Time_Days]] = 0,"No delivery",IF(Ecommerce_Sales[[#This Row],[Delivery_Time_Days]]&lt;=7,"On-time")))</f>
        <v>On-time</v>
      </c>
      <c r="V3096" s="7">
        <f>Ecommerce_Sales[[#This Row],[Profit]]/Ecommerce_Sales[[#This Row],[Total_Price]]</f>
        <v>0.3</v>
      </c>
      <c r="W3096" s="3">
        <v>495</v>
      </c>
      <c r="X3096" s="3"/>
    </row>
    <row r="3097" spans="1:24" x14ac:dyDescent="0.25">
      <c r="A3097" s="1" t="s">
        <v>8681</v>
      </c>
      <c r="B3097" s="1" t="s">
        <v>1683</v>
      </c>
      <c r="C3097" s="1" t="s">
        <v>1684</v>
      </c>
      <c r="D3097" s="1" t="s">
        <v>7778</v>
      </c>
      <c r="E3097" s="1" t="s">
        <v>2005</v>
      </c>
      <c r="F3097" s="2">
        <v>45584</v>
      </c>
      <c r="G3097" s="2">
        <v>45087</v>
      </c>
      <c r="H3097" s="2" t="str">
        <f>TEXT(Ecommerce_Sales[[#This Row],[Order_Date]],"mmmm")</f>
        <v>June</v>
      </c>
      <c r="I3097" s="2" t="str">
        <f>TEXT(Ecommerce_Sales[[#This Row],[Order_Date]],"yyyy")</f>
        <v>2023</v>
      </c>
      <c r="J3097" s="2" t="str">
        <f>TEXT(Ecommerce_Sales[[#This Row],[Order_Date]],"mmmm")</f>
        <v>June</v>
      </c>
      <c r="K3097" s="1" t="s">
        <v>1947</v>
      </c>
      <c r="L3097" s="1" t="s">
        <v>7209</v>
      </c>
      <c r="M3097" s="1" t="s">
        <v>2104</v>
      </c>
      <c r="N3097" s="1" t="s">
        <v>1978</v>
      </c>
      <c r="O3097" s="3">
        <v>836</v>
      </c>
      <c r="P3097">
        <v>2</v>
      </c>
      <c r="Q3097" s="3">
        <v>1672</v>
      </c>
      <c r="R3097" s="1" t="s">
        <v>1958</v>
      </c>
      <c r="S3097" s="3">
        <v>122</v>
      </c>
      <c r="T3097">
        <v>4</v>
      </c>
      <c r="U3097" t="str">
        <f>IF(Ecommerce_Sales[[#This Row],[Delivery_Time_Days]]&gt;7,"Delay",IF(Ecommerce_Sales[[#This Row],[Delivery_Time_Days]] = 0,"No delivery",IF(Ecommerce_Sales[[#This Row],[Delivery_Time_Days]]&lt;=7,"On-time")))</f>
        <v>On-time</v>
      </c>
      <c r="V3097" s="7">
        <f>Ecommerce_Sales[[#This Row],[Profit]]/Ecommerce_Sales[[#This Row],[Total_Price]]</f>
        <v>0.34988038277511962</v>
      </c>
      <c r="W3097" s="3">
        <v>585</v>
      </c>
      <c r="X3097" s="3"/>
    </row>
    <row r="3098" spans="1:24" x14ac:dyDescent="0.25">
      <c r="A3098" s="1" t="s">
        <v>8682</v>
      </c>
      <c r="B3098" s="1" t="s">
        <v>808</v>
      </c>
      <c r="C3098" s="1" t="s">
        <v>809</v>
      </c>
      <c r="D3098" s="1" t="s">
        <v>3039</v>
      </c>
      <c r="E3098" s="1" t="s">
        <v>1996</v>
      </c>
      <c r="F3098" s="2">
        <v>45197</v>
      </c>
      <c r="G3098" s="2">
        <v>45051</v>
      </c>
      <c r="H3098" s="2" t="str">
        <f>TEXT(Ecommerce_Sales[[#This Row],[Order_Date]],"mmmm")</f>
        <v>May</v>
      </c>
      <c r="I3098" s="2" t="str">
        <f>TEXT(Ecommerce_Sales[[#This Row],[Order_Date]],"yyyy")</f>
        <v>2023</v>
      </c>
      <c r="J3098" s="2" t="str">
        <f>TEXT(Ecommerce_Sales[[#This Row],[Order_Date]],"mmmm")</f>
        <v>May</v>
      </c>
      <c r="K3098" s="1" t="s">
        <v>1947</v>
      </c>
      <c r="L3098" s="1" t="s">
        <v>8683</v>
      </c>
      <c r="M3098" s="1" t="s">
        <v>1988</v>
      </c>
      <c r="N3098" s="1" t="s">
        <v>1989</v>
      </c>
      <c r="O3098" s="3">
        <v>629</v>
      </c>
      <c r="P3098">
        <v>1</v>
      </c>
      <c r="Q3098" s="3">
        <v>629</v>
      </c>
      <c r="R3098" s="1" t="s">
        <v>1958</v>
      </c>
      <c r="S3098" s="3">
        <v>65</v>
      </c>
      <c r="T3098">
        <v>5</v>
      </c>
      <c r="U3098" t="str">
        <f>IF(Ecommerce_Sales[[#This Row],[Delivery_Time_Days]]&gt;7,"Delay",IF(Ecommerce_Sales[[#This Row],[Delivery_Time_Days]] = 0,"No delivery",IF(Ecommerce_Sales[[#This Row],[Delivery_Time_Days]]&lt;=7,"On-time")))</f>
        <v>On-time</v>
      </c>
      <c r="V3098" s="7">
        <f>Ecommerce_Sales[[#This Row],[Profit]]/Ecommerce_Sales[[#This Row],[Total_Price]]</f>
        <v>0.24960254372019078</v>
      </c>
      <c r="W3098" s="3">
        <v>157</v>
      </c>
      <c r="X3098" s="3"/>
    </row>
    <row r="3099" spans="1:24" x14ac:dyDescent="0.25">
      <c r="A3099" s="1" t="s">
        <v>8684</v>
      </c>
      <c r="B3099" s="1" t="s">
        <v>1341</v>
      </c>
      <c r="C3099" s="1" t="s">
        <v>1342</v>
      </c>
      <c r="D3099" s="1" t="s">
        <v>2744</v>
      </c>
      <c r="E3099" s="1" t="s">
        <v>1961</v>
      </c>
      <c r="F3099" s="2">
        <v>45485</v>
      </c>
      <c r="G3099" s="2">
        <v>45237</v>
      </c>
      <c r="H3099" s="2" t="str">
        <f>TEXT(Ecommerce_Sales[[#This Row],[Order_Date]],"mmmm")</f>
        <v>November</v>
      </c>
      <c r="I3099" s="2" t="str">
        <f>TEXT(Ecommerce_Sales[[#This Row],[Order_Date]],"yyyy")</f>
        <v>2023</v>
      </c>
      <c r="J3099" s="2" t="str">
        <f>TEXT(Ecommerce_Sales[[#This Row],[Order_Date]],"mmmm")</f>
        <v>November</v>
      </c>
      <c r="K3099" s="1" t="s">
        <v>1947</v>
      </c>
      <c r="L3099" s="1" t="s">
        <v>8685</v>
      </c>
      <c r="M3099" s="1" t="s">
        <v>2043</v>
      </c>
      <c r="N3099" s="1" t="s">
        <v>1989</v>
      </c>
      <c r="O3099" s="3">
        <v>31</v>
      </c>
      <c r="P3099">
        <v>7</v>
      </c>
      <c r="Q3099" s="3">
        <v>216</v>
      </c>
      <c r="R3099" s="1" t="s">
        <v>1958</v>
      </c>
      <c r="S3099" s="3">
        <v>20</v>
      </c>
      <c r="T3099">
        <v>3</v>
      </c>
      <c r="U3099" t="str">
        <f>IF(Ecommerce_Sales[[#This Row],[Delivery_Time_Days]]&gt;7,"Delay",IF(Ecommerce_Sales[[#This Row],[Delivery_Time_Days]] = 0,"No delivery",IF(Ecommerce_Sales[[#This Row],[Delivery_Time_Days]]&lt;=7,"On-time")))</f>
        <v>On-time</v>
      </c>
      <c r="V3099" s="7">
        <f>Ecommerce_Sales[[#This Row],[Profit]]/Ecommerce_Sales[[#This Row],[Total_Price]]</f>
        <v>0.25</v>
      </c>
      <c r="W3099" s="3">
        <v>54</v>
      </c>
      <c r="X3099" s="3"/>
    </row>
    <row r="3100" spans="1:24" x14ac:dyDescent="0.25">
      <c r="A3100" s="1" t="s">
        <v>8686</v>
      </c>
      <c r="B3100" s="1" t="s">
        <v>466</v>
      </c>
      <c r="C3100" s="1" t="s">
        <v>467</v>
      </c>
      <c r="D3100" s="1" t="s">
        <v>2856</v>
      </c>
      <c r="E3100" s="1" t="s">
        <v>1966</v>
      </c>
      <c r="F3100" s="2">
        <v>45302</v>
      </c>
      <c r="G3100" s="2">
        <v>45556</v>
      </c>
      <c r="H3100" s="2" t="str">
        <f>TEXT(Ecommerce_Sales[[#This Row],[Order_Date]],"mmmm")</f>
        <v>September</v>
      </c>
      <c r="I3100" s="2" t="str">
        <f>TEXT(Ecommerce_Sales[[#This Row],[Order_Date]],"yyyy")</f>
        <v>2024</v>
      </c>
      <c r="J3100" s="2" t="str">
        <f>TEXT(Ecommerce_Sales[[#This Row],[Order_Date]],"mmmm")</f>
        <v>September</v>
      </c>
      <c r="K3100" s="1" t="s">
        <v>1986</v>
      </c>
      <c r="L3100" s="1" t="s">
        <v>5161</v>
      </c>
      <c r="M3100" s="1" t="s">
        <v>1998</v>
      </c>
      <c r="N3100" s="1" t="s">
        <v>1973</v>
      </c>
      <c r="O3100" s="3">
        <v>93</v>
      </c>
      <c r="P3100">
        <v>5</v>
      </c>
      <c r="Q3100" s="3">
        <v>463</v>
      </c>
      <c r="R3100" s="1" t="s">
        <v>1958</v>
      </c>
      <c r="S3100" s="3">
        <v>67</v>
      </c>
      <c r="U3100" t="str">
        <f>IF(Ecommerce_Sales[[#This Row],[Delivery_Time_Days]]&gt;7,"Delay",IF(Ecommerce_Sales[[#This Row],[Delivery_Time_Days]] = 0,"No delivery",IF(Ecommerce_Sales[[#This Row],[Delivery_Time_Days]]&lt;=7,"On-time")))</f>
        <v>No delivery</v>
      </c>
      <c r="V3100" s="7">
        <f>Ecommerce_Sales[[#This Row],[Profit]]/Ecommerce_Sales[[#This Row],[Total_Price]]</f>
        <v>0.30021598272138228</v>
      </c>
      <c r="W3100" s="3">
        <v>139</v>
      </c>
      <c r="X3100" s="3"/>
    </row>
    <row r="3101" spans="1:24" x14ac:dyDescent="0.25">
      <c r="A3101" s="1" t="s">
        <v>8687</v>
      </c>
      <c r="B3101" s="1" t="s">
        <v>132</v>
      </c>
      <c r="C3101" s="1" t="s">
        <v>133</v>
      </c>
      <c r="D3101" s="1" t="s">
        <v>4422</v>
      </c>
      <c r="E3101" s="1" t="s">
        <v>1946</v>
      </c>
      <c r="F3101" s="2">
        <v>45614</v>
      </c>
      <c r="G3101" s="2">
        <v>45102</v>
      </c>
      <c r="H3101" s="2" t="str">
        <f>TEXT(Ecommerce_Sales[[#This Row],[Order_Date]],"mmmm")</f>
        <v>June</v>
      </c>
      <c r="I3101" s="2" t="str">
        <f>TEXT(Ecommerce_Sales[[#This Row],[Order_Date]],"yyyy")</f>
        <v>2023</v>
      </c>
      <c r="J3101" s="2" t="str">
        <f>TEXT(Ecommerce_Sales[[#This Row],[Order_Date]],"mmmm")</f>
        <v>June</v>
      </c>
      <c r="K3101" s="1" t="s">
        <v>1947</v>
      </c>
      <c r="L3101" s="1" t="s">
        <v>4586</v>
      </c>
      <c r="M3101" s="1" t="s">
        <v>1983</v>
      </c>
      <c r="N3101" s="1" t="s">
        <v>1950</v>
      </c>
      <c r="O3101" s="3">
        <v>98</v>
      </c>
      <c r="P3101">
        <v>3</v>
      </c>
      <c r="Q3101" s="3">
        <v>295</v>
      </c>
      <c r="R3101" s="1" t="s">
        <v>1958</v>
      </c>
      <c r="S3101" s="3">
        <v>40</v>
      </c>
      <c r="T3101">
        <v>4</v>
      </c>
      <c r="U3101" t="str">
        <f>IF(Ecommerce_Sales[[#This Row],[Delivery_Time_Days]]&gt;7,"Delay",IF(Ecommerce_Sales[[#This Row],[Delivery_Time_Days]] = 0,"No delivery",IF(Ecommerce_Sales[[#This Row],[Delivery_Time_Days]]&lt;=7,"On-time")))</f>
        <v>On-time</v>
      </c>
      <c r="V3101" s="7">
        <f>Ecommerce_Sales[[#This Row],[Profit]]/Ecommerce_Sales[[#This Row],[Total_Price]]</f>
        <v>0.4</v>
      </c>
      <c r="W3101" s="3">
        <v>118</v>
      </c>
      <c r="X3101" s="3"/>
    </row>
    <row r="3102" spans="1:24" x14ac:dyDescent="0.25">
      <c r="A3102" s="1" t="s">
        <v>8688</v>
      </c>
      <c r="B3102" s="1" t="s">
        <v>1569</v>
      </c>
      <c r="C3102" s="1" t="s">
        <v>1570</v>
      </c>
      <c r="D3102" s="1" t="s">
        <v>3427</v>
      </c>
      <c r="E3102" s="1" t="s">
        <v>1961</v>
      </c>
      <c r="F3102" s="2">
        <v>45462</v>
      </c>
      <c r="G3102" s="2">
        <v>45439</v>
      </c>
      <c r="H3102" s="2" t="str">
        <f>TEXT(Ecommerce_Sales[[#This Row],[Order_Date]],"mmmm")</f>
        <v>May</v>
      </c>
      <c r="I3102" s="2" t="str">
        <f>TEXT(Ecommerce_Sales[[#This Row],[Order_Date]],"yyyy")</f>
        <v>2024</v>
      </c>
      <c r="J3102" s="2" t="str">
        <f>TEXT(Ecommerce_Sales[[#This Row],[Order_Date]],"mmmm")</f>
        <v>May</v>
      </c>
      <c r="K3102" s="1" t="s">
        <v>1947</v>
      </c>
      <c r="L3102" s="1" t="s">
        <v>7224</v>
      </c>
      <c r="M3102" s="1" t="s">
        <v>1988</v>
      </c>
      <c r="N3102" s="1" t="s">
        <v>1989</v>
      </c>
      <c r="O3102" s="3">
        <v>975</v>
      </c>
      <c r="P3102">
        <v>4</v>
      </c>
      <c r="Q3102" s="3">
        <v>3899</v>
      </c>
      <c r="R3102" s="1" t="s">
        <v>1958</v>
      </c>
      <c r="S3102" s="3">
        <v>406</v>
      </c>
      <c r="T3102">
        <v>8</v>
      </c>
      <c r="U3102" t="str">
        <f>IF(Ecommerce_Sales[[#This Row],[Delivery_Time_Days]]&gt;7,"Delay",IF(Ecommerce_Sales[[#This Row],[Delivery_Time_Days]] = 0,"No delivery",IF(Ecommerce_Sales[[#This Row],[Delivery_Time_Days]]&lt;=7,"On-time")))</f>
        <v>Delay</v>
      </c>
      <c r="V3102" s="7">
        <f>Ecommerce_Sales[[#This Row],[Profit]]/Ecommerce_Sales[[#This Row],[Total_Price]]</f>
        <v>0.25006411900487302</v>
      </c>
      <c r="W3102" s="3">
        <v>975</v>
      </c>
      <c r="X3102" s="3"/>
    </row>
    <row r="3103" spans="1:24" x14ac:dyDescent="0.25">
      <c r="A3103" s="1" t="s">
        <v>8689</v>
      </c>
      <c r="B3103" s="1" t="s">
        <v>836</v>
      </c>
      <c r="C3103" s="1" t="s">
        <v>837</v>
      </c>
      <c r="D3103" s="1" t="s">
        <v>2314</v>
      </c>
      <c r="E3103" s="1" t="s">
        <v>1966</v>
      </c>
      <c r="F3103" s="2">
        <v>45350</v>
      </c>
      <c r="G3103" s="2">
        <v>45150</v>
      </c>
      <c r="H3103" s="2" t="str">
        <f>TEXT(Ecommerce_Sales[[#This Row],[Order_Date]],"mmmm")</f>
        <v>August</v>
      </c>
      <c r="I3103" s="2" t="str">
        <f>TEXT(Ecommerce_Sales[[#This Row],[Order_Date]],"yyyy")</f>
        <v>2023</v>
      </c>
      <c r="J3103" s="2" t="str">
        <f>TEXT(Ecommerce_Sales[[#This Row],[Order_Date]],"mmmm")</f>
        <v>August</v>
      </c>
      <c r="K3103" s="1" t="s">
        <v>1947</v>
      </c>
      <c r="L3103" s="1" t="s">
        <v>7800</v>
      </c>
      <c r="M3103" s="1" t="s">
        <v>2072</v>
      </c>
      <c r="N3103" s="1" t="s">
        <v>1950</v>
      </c>
      <c r="O3103" s="3">
        <v>208</v>
      </c>
      <c r="P3103">
        <v>1</v>
      </c>
      <c r="Q3103" s="3">
        <v>208</v>
      </c>
      <c r="R3103" s="1" t="s">
        <v>2012</v>
      </c>
      <c r="S3103" s="3">
        <v>31</v>
      </c>
      <c r="T3103">
        <v>9</v>
      </c>
      <c r="U3103" t="str">
        <f>IF(Ecommerce_Sales[[#This Row],[Delivery_Time_Days]]&gt;7,"Delay",IF(Ecommerce_Sales[[#This Row],[Delivery_Time_Days]] = 0,"No delivery",IF(Ecommerce_Sales[[#This Row],[Delivery_Time_Days]]&lt;=7,"On-time")))</f>
        <v>Delay</v>
      </c>
      <c r="V3103" s="7">
        <f>Ecommerce_Sales[[#This Row],[Profit]]/Ecommerce_Sales[[#This Row],[Total_Price]]</f>
        <v>0.39903846153846156</v>
      </c>
      <c r="W3103" s="3">
        <v>83</v>
      </c>
      <c r="X3103" s="3"/>
    </row>
    <row r="3104" spans="1:24" x14ac:dyDescent="0.25">
      <c r="A3104" s="1" t="s">
        <v>8690</v>
      </c>
      <c r="B3104" s="1" t="s">
        <v>138</v>
      </c>
      <c r="C3104" s="1" t="s">
        <v>139</v>
      </c>
      <c r="D3104" s="1" t="s">
        <v>5042</v>
      </c>
      <c r="E3104" s="1" t="s">
        <v>2005</v>
      </c>
      <c r="F3104" s="2">
        <v>45002</v>
      </c>
      <c r="G3104" s="2">
        <v>44930</v>
      </c>
      <c r="H3104" s="2" t="str">
        <f>TEXT(Ecommerce_Sales[[#This Row],[Order_Date]],"mmmm")</f>
        <v>January</v>
      </c>
      <c r="I3104" s="2" t="str">
        <f>TEXT(Ecommerce_Sales[[#This Row],[Order_Date]],"yyyy")</f>
        <v>2023</v>
      </c>
      <c r="J3104" s="2" t="str">
        <f>TEXT(Ecommerce_Sales[[#This Row],[Order_Date]],"mmmm")</f>
        <v>January</v>
      </c>
      <c r="K3104" s="1" t="s">
        <v>1947</v>
      </c>
      <c r="L3104" s="1" t="s">
        <v>4057</v>
      </c>
      <c r="M3104" s="1" t="s">
        <v>1988</v>
      </c>
      <c r="N3104" s="1" t="s">
        <v>1989</v>
      </c>
      <c r="O3104" s="3">
        <v>511</v>
      </c>
      <c r="P3104">
        <v>1</v>
      </c>
      <c r="Q3104" s="3">
        <v>511</v>
      </c>
      <c r="R3104" s="1" t="s">
        <v>1958</v>
      </c>
      <c r="S3104" s="3">
        <v>39</v>
      </c>
      <c r="T3104">
        <v>9</v>
      </c>
      <c r="U3104" t="str">
        <f>IF(Ecommerce_Sales[[#This Row],[Delivery_Time_Days]]&gt;7,"Delay",IF(Ecommerce_Sales[[#This Row],[Delivery_Time_Days]] = 0,"No delivery",IF(Ecommerce_Sales[[#This Row],[Delivery_Time_Days]]&lt;=7,"On-time")))</f>
        <v>Delay</v>
      </c>
      <c r="V3104" s="7">
        <f>Ecommerce_Sales[[#This Row],[Profit]]/Ecommerce_Sales[[#This Row],[Total_Price]]</f>
        <v>0.25048923679060664</v>
      </c>
      <c r="W3104" s="3">
        <v>128</v>
      </c>
      <c r="X3104" s="3"/>
    </row>
    <row r="3105" spans="1:24" x14ac:dyDescent="0.25">
      <c r="A3105" s="1" t="s">
        <v>8691</v>
      </c>
      <c r="B3105" s="1" t="s">
        <v>10</v>
      </c>
      <c r="C3105" s="1" t="s">
        <v>11</v>
      </c>
      <c r="D3105" s="1" t="s">
        <v>2715</v>
      </c>
      <c r="E3105" s="1" t="s">
        <v>1981</v>
      </c>
      <c r="F3105" s="2">
        <v>45173</v>
      </c>
      <c r="G3105" s="2">
        <v>45335</v>
      </c>
      <c r="H3105" s="2" t="str">
        <f>TEXT(Ecommerce_Sales[[#This Row],[Order_Date]],"mmmm")</f>
        <v>February</v>
      </c>
      <c r="I3105" s="2" t="str">
        <f>TEXT(Ecommerce_Sales[[#This Row],[Order_Date]],"yyyy")</f>
        <v>2024</v>
      </c>
      <c r="J3105" s="2" t="str">
        <f>TEXT(Ecommerce_Sales[[#This Row],[Order_Date]],"mmmm")</f>
        <v>February</v>
      </c>
      <c r="K3105" s="1" t="s">
        <v>1947</v>
      </c>
      <c r="L3105" s="1" t="s">
        <v>6885</v>
      </c>
      <c r="M3105" s="1" t="s">
        <v>2065</v>
      </c>
      <c r="N3105" s="1" t="s">
        <v>1978</v>
      </c>
      <c r="O3105" s="3">
        <v>538</v>
      </c>
      <c r="P3105">
        <v>3</v>
      </c>
      <c r="Q3105" s="3">
        <v>1613</v>
      </c>
      <c r="R3105" s="1" t="s">
        <v>1958</v>
      </c>
      <c r="S3105" s="3">
        <v>139</v>
      </c>
      <c r="T3105">
        <v>2</v>
      </c>
      <c r="U3105" t="str">
        <f>IF(Ecommerce_Sales[[#This Row],[Delivery_Time_Days]]&gt;7,"Delay",IF(Ecommerce_Sales[[#This Row],[Delivery_Time_Days]] = 0,"No delivery",IF(Ecommerce_Sales[[#This Row],[Delivery_Time_Days]]&lt;=7,"On-time")))</f>
        <v>On-time</v>
      </c>
      <c r="V3105" s="7">
        <f>Ecommerce_Sales[[#This Row],[Profit]]/Ecommerce_Sales[[#This Row],[Total_Price]]</f>
        <v>0.34965902045877245</v>
      </c>
      <c r="W3105" s="3">
        <v>564</v>
      </c>
      <c r="X3105" s="3"/>
    </row>
    <row r="3106" spans="1:24" x14ac:dyDescent="0.25">
      <c r="A3106" s="1" t="s">
        <v>8692</v>
      </c>
      <c r="B3106" s="1" t="s">
        <v>400</v>
      </c>
      <c r="C3106" s="1" t="s">
        <v>401</v>
      </c>
      <c r="D3106" s="1" t="s">
        <v>4496</v>
      </c>
      <c r="E3106" s="1" t="s">
        <v>1996</v>
      </c>
      <c r="F3106" s="2">
        <v>45306</v>
      </c>
      <c r="G3106" s="2">
        <v>45365</v>
      </c>
      <c r="H3106" s="2" t="str">
        <f>TEXT(Ecommerce_Sales[[#This Row],[Order_Date]],"mmmm")</f>
        <v>March</v>
      </c>
      <c r="I3106" s="2" t="str">
        <f>TEXT(Ecommerce_Sales[[#This Row],[Order_Date]],"yyyy")</f>
        <v>2024</v>
      </c>
      <c r="J3106" s="2" t="str">
        <f>TEXT(Ecommerce_Sales[[#This Row],[Order_Date]],"mmmm")</f>
        <v>March</v>
      </c>
      <c r="K3106" s="1" t="s">
        <v>1992</v>
      </c>
      <c r="L3106" s="1" t="s">
        <v>8693</v>
      </c>
      <c r="M3106" s="1" t="s">
        <v>2007</v>
      </c>
      <c r="N3106" s="1" t="s">
        <v>1973</v>
      </c>
      <c r="O3106" s="3">
        <v>36</v>
      </c>
      <c r="P3106">
        <v>5</v>
      </c>
      <c r="Q3106" s="3">
        <v>178</v>
      </c>
      <c r="R3106" s="1" t="s">
        <v>1951</v>
      </c>
      <c r="S3106" s="3">
        <v>11</v>
      </c>
      <c r="U3106" t="str">
        <f>IF(Ecommerce_Sales[[#This Row],[Delivery_Time_Days]]&gt;7,"Delay",IF(Ecommerce_Sales[[#This Row],[Delivery_Time_Days]] = 0,"No delivery",IF(Ecommerce_Sales[[#This Row],[Delivery_Time_Days]]&lt;=7,"On-time")))</f>
        <v>No delivery</v>
      </c>
      <c r="V3106" s="7">
        <f>Ecommerce_Sales[[#This Row],[Profit]]/Ecommerce_Sales[[#This Row],[Total_Price]]</f>
        <v>0.29775280898876405</v>
      </c>
      <c r="W3106" s="3">
        <v>53</v>
      </c>
      <c r="X3106" s="3"/>
    </row>
    <row r="3107" spans="1:24" x14ac:dyDescent="0.25">
      <c r="A3107" s="1" t="s">
        <v>8694</v>
      </c>
      <c r="B3107" s="1" t="s">
        <v>701</v>
      </c>
      <c r="C3107" s="1" t="s">
        <v>702</v>
      </c>
      <c r="D3107" s="1" t="s">
        <v>5351</v>
      </c>
      <c r="E3107" s="1" t="s">
        <v>1981</v>
      </c>
      <c r="F3107" s="2">
        <v>45600</v>
      </c>
      <c r="G3107" s="2">
        <v>45333</v>
      </c>
      <c r="H3107" s="2" t="str">
        <f>TEXT(Ecommerce_Sales[[#This Row],[Order_Date]],"mmmm")</f>
        <v>February</v>
      </c>
      <c r="I3107" s="2" t="str">
        <f>TEXT(Ecommerce_Sales[[#This Row],[Order_Date]],"yyyy")</f>
        <v>2024</v>
      </c>
      <c r="J3107" s="2" t="str">
        <f>TEXT(Ecommerce_Sales[[#This Row],[Order_Date]],"mmmm")</f>
        <v>February</v>
      </c>
      <c r="K3107" s="1" t="s">
        <v>1947</v>
      </c>
      <c r="L3107" s="1" t="s">
        <v>8695</v>
      </c>
      <c r="M3107" s="1" t="s">
        <v>1983</v>
      </c>
      <c r="N3107" s="1" t="s">
        <v>1950</v>
      </c>
      <c r="O3107" s="3">
        <v>147</v>
      </c>
      <c r="P3107">
        <v>1</v>
      </c>
      <c r="Q3107" s="3">
        <v>147</v>
      </c>
      <c r="R3107" s="1" t="s">
        <v>1958</v>
      </c>
      <c r="S3107" s="3">
        <v>12</v>
      </c>
      <c r="T3107">
        <v>5</v>
      </c>
      <c r="U3107" t="str">
        <f>IF(Ecommerce_Sales[[#This Row],[Delivery_Time_Days]]&gt;7,"Delay",IF(Ecommerce_Sales[[#This Row],[Delivery_Time_Days]] = 0,"No delivery",IF(Ecommerce_Sales[[#This Row],[Delivery_Time_Days]]&lt;=7,"On-time")))</f>
        <v>On-time</v>
      </c>
      <c r="V3107" s="7">
        <f>Ecommerce_Sales[[#This Row],[Profit]]/Ecommerce_Sales[[#This Row],[Total_Price]]</f>
        <v>0.40136054421768708</v>
      </c>
      <c r="W3107" s="3">
        <v>59</v>
      </c>
      <c r="X3107" s="3"/>
    </row>
    <row r="3108" spans="1:24" x14ac:dyDescent="0.25">
      <c r="A3108" s="1" t="s">
        <v>8696</v>
      </c>
      <c r="B3108" s="1" t="s">
        <v>1209</v>
      </c>
      <c r="C3108" s="1" t="s">
        <v>1210</v>
      </c>
      <c r="D3108" s="1" t="s">
        <v>3602</v>
      </c>
      <c r="E3108" s="1" t="s">
        <v>1961</v>
      </c>
      <c r="F3108" s="2">
        <v>45433</v>
      </c>
      <c r="G3108" s="2">
        <v>45194</v>
      </c>
      <c r="H3108" s="2" t="str">
        <f>TEXT(Ecommerce_Sales[[#This Row],[Order_Date]],"mmmm")</f>
        <v>September</v>
      </c>
      <c r="I3108" s="2" t="str">
        <f>TEXT(Ecommerce_Sales[[#This Row],[Order_Date]],"yyyy")</f>
        <v>2023</v>
      </c>
      <c r="J3108" s="2" t="str">
        <f>TEXT(Ecommerce_Sales[[#This Row],[Order_Date]],"mmmm")</f>
        <v>September</v>
      </c>
      <c r="K3108" s="1" t="s">
        <v>1947</v>
      </c>
      <c r="L3108" s="1" t="s">
        <v>8697</v>
      </c>
      <c r="M3108" s="1" t="s">
        <v>2072</v>
      </c>
      <c r="N3108" s="1" t="s">
        <v>1950</v>
      </c>
      <c r="O3108" s="3">
        <v>859</v>
      </c>
      <c r="P3108">
        <v>1</v>
      </c>
      <c r="Q3108" s="3">
        <v>859</v>
      </c>
      <c r="R3108" s="1" t="s">
        <v>1958</v>
      </c>
      <c r="S3108" s="3">
        <v>99</v>
      </c>
      <c r="T3108">
        <v>4</v>
      </c>
      <c r="U3108" t="str">
        <f>IF(Ecommerce_Sales[[#This Row],[Delivery_Time_Days]]&gt;7,"Delay",IF(Ecommerce_Sales[[#This Row],[Delivery_Time_Days]] = 0,"No delivery",IF(Ecommerce_Sales[[#This Row],[Delivery_Time_Days]]&lt;=7,"On-time")))</f>
        <v>On-time</v>
      </c>
      <c r="V3108" s="7">
        <f>Ecommerce_Sales[[#This Row],[Profit]]/Ecommerce_Sales[[#This Row],[Total_Price]]</f>
        <v>0.40046565774155995</v>
      </c>
      <c r="W3108" s="3">
        <v>344</v>
      </c>
      <c r="X3108" s="3"/>
    </row>
    <row r="3109" spans="1:24" x14ac:dyDescent="0.25">
      <c r="A3109" s="1" t="s">
        <v>8698</v>
      </c>
      <c r="B3109" s="1" t="s">
        <v>130</v>
      </c>
      <c r="C3109" s="1" t="s">
        <v>131</v>
      </c>
      <c r="D3109" s="1" t="s">
        <v>3911</v>
      </c>
      <c r="E3109" s="1" t="s">
        <v>1954</v>
      </c>
      <c r="F3109" s="2">
        <v>45116</v>
      </c>
      <c r="G3109" s="2">
        <v>44949</v>
      </c>
      <c r="H3109" s="2" t="str">
        <f>TEXT(Ecommerce_Sales[[#This Row],[Order_Date]],"mmmm")</f>
        <v>January</v>
      </c>
      <c r="I3109" s="2" t="str">
        <f>TEXT(Ecommerce_Sales[[#This Row],[Order_Date]],"yyyy")</f>
        <v>2023</v>
      </c>
      <c r="J3109" s="2" t="str">
        <f>TEXT(Ecommerce_Sales[[#This Row],[Order_Date]],"mmmm")</f>
        <v>January</v>
      </c>
      <c r="K3109" s="1" t="s">
        <v>1947</v>
      </c>
      <c r="L3109" s="1" t="s">
        <v>8699</v>
      </c>
      <c r="M3109" s="1" t="s">
        <v>1968</v>
      </c>
      <c r="N3109" s="1" t="s">
        <v>1957</v>
      </c>
      <c r="O3109" s="3">
        <v>266</v>
      </c>
      <c r="P3109">
        <v>3</v>
      </c>
      <c r="Q3109" s="3">
        <v>799</v>
      </c>
      <c r="R3109" s="1" t="s">
        <v>1951</v>
      </c>
      <c r="S3109" s="3">
        <v>97</v>
      </c>
      <c r="T3109">
        <v>8</v>
      </c>
      <c r="U3109" t="str">
        <f>IF(Ecommerce_Sales[[#This Row],[Delivery_Time_Days]]&gt;7,"Delay",IF(Ecommerce_Sales[[#This Row],[Delivery_Time_Days]] = 0,"No delivery",IF(Ecommerce_Sales[[#This Row],[Delivery_Time_Days]]&lt;=7,"On-time")))</f>
        <v>Delay</v>
      </c>
      <c r="V3109" s="7">
        <f>Ecommerce_Sales[[#This Row],[Profit]]/Ecommerce_Sales[[#This Row],[Total_Price]]</f>
        <v>0.15018773466833543</v>
      </c>
      <c r="W3109" s="3">
        <v>120</v>
      </c>
      <c r="X3109" s="3"/>
    </row>
    <row r="3110" spans="1:24" x14ac:dyDescent="0.25">
      <c r="A3110" s="1" t="s">
        <v>8700</v>
      </c>
      <c r="B3110" s="1" t="s">
        <v>1491</v>
      </c>
      <c r="C3110" s="1" t="s">
        <v>1492</v>
      </c>
      <c r="D3110" s="1" t="s">
        <v>5085</v>
      </c>
      <c r="E3110" s="1" t="s">
        <v>1961</v>
      </c>
      <c r="F3110" s="2">
        <v>45383</v>
      </c>
      <c r="G3110" s="2">
        <v>45504</v>
      </c>
      <c r="H3110" s="2" t="str">
        <f>TEXT(Ecommerce_Sales[[#This Row],[Order_Date]],"mmmm")</f>
        <v>July</v>
      </c>
      <c r="I3110" s="2" t="str">
        <f>TEXT(Ecommerce_Sales[[#This Row],[Order_Date]],"yyyy")</f>
        <v>2024</v>
      </c>
      <c r="J3110" s="2" t="str">
        <f>TEXT(Ecommerce_Sales[[#This Row],[Order_Date]],"mmmm")</f>
        <v>July</v>
      </c>
      <c r="K3110" s="1" t="s">
        <v>1986</v>
      </c>
      <c r="L3110" s="1" t="s">
        <v>8701</v>
      </c>
      <c r="M3110" s="1" t="s">
        <v>2026</v>
      </c>
      <c r="N3110" s="1" t="s">
        <v>1978</v>
      </c>
      <c r="O3110" s="3">
        <v>210</v>
      </c>
      <c r="P3110">
        <v>6</v>
      </c>
      <c r="Q3110" s="3">
        <v>1263</v>
      </c>
      <c r="R3110" s="1" t="s">
        <v>1951</v>
      </c>
      <c r="S3110" s="3">
        <v>142</v>
      </c>
      <c r="U3110" t="str">
        <f>IF(Ecommerce_Sales[[#This Row],[Delivery_Time_Days]]&gt;7,"Delay",IF(Ecommerce_Sales[[#This Row],[Delivery_Time_Days]] = 0,"No delivery",IF(Ecommerce_Sales[[#This Row],[Delivery_Time_Days]]&lt;=7,"On-time")))</f>
        <v>No delivery</v>
      </c>
      <c r="V3110" s="7">
        <f>Ecommerce_Sales[[#This Row],[Profit]]/Ecommerce_Sales[[#This Row],[Total_Price]]</f>
        <v>0.34996041171813141</v>
      </c>
      <c r="W3110" s="3">
        <v>442</v>
      </c>
      <c r="X3110" s="3"/>
    </row>
    <row r="3111" spans="1:24" x14ac:dyDescent="0.25">
      <c r="A3111" s="1" t="s">
        <v>8702</v>
      </c>
      <c r="B3111" s="1" t="s">
        <v>154</v>
      </c>
      <c r="C3111" s="1" t="s">
        <v>155</v>
      </c>
      <c r="D3111" s="1" t="s">
        <v>3383</v>
      </c>
      <c r="E3111" s="1" t="s">
        <v>1981</v>
      </c>
      <c r="F3111" s="2">
        <v>45093</v>
      </c>
      <c r="G3111" s="2">
        <v>45152</v>
      </c>
      <c r="H3111" s="2" t="str">
        <f>TEXT(Ecommerce_Sales[[#This Row],[Order_Date]],"mmmm")</f>
        <v>August</v>
      </c>
      <c r="I3111" s="2" t="str">
        <f>TEXT(Ecommerce_Sales[[#This Row],[Order_Date]],"yyyy")</f>
        <v>2023</v>
      </c>
      <c r="J3111" s="2" t="str">
        <f>TEXT(Ecommerce_Sales[[#This Row],[Order_Date]],"mmmm")</f>
        <v>August</v>
      </c>
      <c r="K3111" s="1" t="s">
        <v>1947</v>
      </c>
      <c r="L3111" s="1" t="s">
        <v>8703</v>
      </c>
      <c r="M3111" s="1" t="s">
        <v>2054</v>
      </c>
      <c r="N3111" s="1" t="s">
        <v>1957</v>
      </c>
      <c r="O3111" s="3">
        <v>220</v>
      </c>
      <c r="P3111">
        <v>2</v>
      </c>
      <c r="Q3111" s="3">
        <v>440</v>
      </c>
      <c r="R3111" s="1" t="s">
        <v>1951</v>
      </c>
      <c r="S3111" s="3">
        <v>60</v>
      </c>
      <c r="T3111">
        <v>6</v>
      </c>
      <c r="U3111" t="str">
        <f>IF(Ecommerce_Sales[[#This Row],[Delivery_Time_Days]]&gt;7,"Delay",IF(Ecommerce_Sales[[#This Row],[Delivery_Time_Days]] = 0,"No delivery",IF(Ecommerce_Sales[[#This Row],[Delivery_Time_Days]]&lt;=7,"On-time")))</f>
        <v>On-time</v>
      </c>
      <c r="V3111" s="7">
        <f>Ecommerce_Sales[[#This Row],[Profit]]/Ecommerce_Sales[[#This Row],[Total_Price]]</f>
        <v>0.15</v>
      </c>
      <c r="W3111" s="3">
        <v>66</v>
      </c>
      <c r="X3111" s="3"/>
    </row>
    <row r="3112" spans="1:24" x14ac:dyDescent="0.25">
      <c r="A3112" s="1" t="s">
        <v>8704</v>
      </c>
      <c r="B3112" s="1" t="s">
        <v>717</v>
      </c>
      <c r="C3112" s="1" t="s">
        <v>718</v>
      </c>
      <c r="D3112" s="1" t="s">
        <v>8705</v>
      </c>
      <c r="E3112" s="1" t="s">
        <v>1996</v>
      </c>
      <c r="F3112" s="2">
        <v>45276</v>
      </c>
      <c r="G3112" s="2">
        <v>45498</v>
      </c>
      <c r="H3112" s="2" t="str">
        <f>TEXT(Ecommerce_Sales[[#This Row],[Order_Date]],"mmmm")</f>
        <v>July</v>
      </c>
      <c r="I3112" s="2" t="str">
        <f>TEXT(Ecommerce_Sales[[#This Row],[Order_Date]],"yyyy")</f>
        <v>2024</v>
      </c>
      <c r="J3112" s="2" t="str">
        <f>TEXT(Ecommerce_Sales[[#This Row],[Order_Date]],"mmmm")</f>
        <v>July</v>
      </c>
      <c r="K3112" s="1" t="s">
        <v>1947</v>
      </c>
      <c r="L3112" s="1" t="s">
        <v>8706</v>
      </c>
      <c r="M3112" s="1" t="s">
        <v>2007</v>
      </c>
      <c r="N3112" s="1" t="s">
        <v>1973</v>
      </c>
      <c r="O3112" s="3">
        <v>817</v>
      </c>
      <c r="P3112">
        <v>3</v>
      </c>
      <c r="Q3112" s="3">
        <v>2451</v>
      </c>
      <c r="R3112" s="1" t="s">
        <v>1958</v>
      </c>
      <c r="S3112" s="3">
        <v>286</v>
      </c>
      <c r="T3112">
        <v>9</v>
      </c>
      <c r="U3112" t="str">
        <f>IF(Ecommerce_Sales[[#This Row],[Delivery_Time_Days]]&gt;7,"Delay",IF(Ecommerce_Sales[[#This Row],[Delivery_Time_Days]] = 0,"No delivery",IF(Ecommerce_Sales[[#This Row],[Delivery_Time_Days]]&lt;=7,"On-time")))</f>
        <v>Delay</v>
      </c>
      <c r="V3112" s="7">
        <f>Ecommerce_Sales[[#This Row],[Profit]]/Ecommerce_Sales[[#This Row],[Total_Price]]</f>
        <v>0.29987760097919219</v>
      </c>
      <c r="W3112" s="3">
        <v>735</v>
      </c>
      <c r="X3112" s="3"/>
    </row>
    <row r="3113" spans="1:24" x14ac:dyDescent="0.25">
      <c r="A3113" s="1" t="s">
        <v>8707</v>
      </c>
      <c r="B3113" s="1" t="s">
        <v>507</v>
      </c>
      <c r="C3113" s="1" t="s">
        <v>508</v>
      </c>
      <c r="D3113" s="1" t="s">
        <v>6621</v>
      </c>
      <c r="E3113" s="1" t="s">
        <v>1966</v>
      </c>
      <c r="F3113" s="2">
        <v>44962</v>
      </c>
      <c r="G3113" s="2">
        <v>45138</v>
      </c>
      <c r="H3113" s="2" t="str">
        <f>TEXT(Ecommerce_Sales[[#This Row],[Order_Date]],"mmmm")</f>
        <v>July</v>
      </c>
      <c r="I3113" s="2" t="str">
        <f>TEXT(Ecommerce_Sales[[#This Row],[Order_Date]],"yyyy")</f>
        <v>2023</v>
      </c>
      <c r="J3113" s="2" t="str">
        <f>TEXT(Ecommerce_Sales[[#This Row],[Order_Date]],"mmmm")</f>
        <v>July</v>
      </c>
      <c r="K3113" s="1" t="s">
        <v>1947</v>
      </c>
      <c r="L3113" s="1" t="s">
        <v>8708</v>
      </c>
      <c r="M3113" s="1" t="s">
        <v>1988</v>
      </c>
      <c r="N3113" s="1" t="s">
        <v>1989</v>
      </c>
      <c r="O3113" s="3">
        <v>1235</v>
      </c>
      <c r="P3113">
        <v>5</v>
      </c>
      <c r="Q3113" s="3">
        <v>6173</v>
      </c>
      <c r="R3113" s="1" t="s">
        <v>1951</v>
      </c>
      <c r="S3113" s="3">
        <v>506</v>
      </c>
      <c r="T3113">
        <v>5</v>
      </c>
      <c r="U3113" t="str">
        <f>IF(Ecommerce_Sales[[#This Row],[Delivery_Time_Days]]&gt;7,"Delay",IF(Ecommerce_Sales[[#This Row],[Delivery_Time_Days]] = 0,"No delivery",IF(Ecommerce_Sales[[#This Row],[Delivery_Time_Days]]&lt;=7,"On-time")))</f>
        <v>On-time</v>
      </c>
      <c r="V3113" s="7">
        <f>Ecommerce_Sales[[#This Row],[Profit]]/Ecommerce_Sales[[#This Row],[Total_Price]]</f>
        <v>0.24995950105297263</v>
      </c>
      <c r="W3113" s="3">
        <v>1543</v>
      </c>
      <c r="X3113" s="3"/>
    </row>
    <row r="3114" spans="1:24" x14ac:dyDescent="0.25">
      <c r="A3114" s="1" t="s">
        <v>8709</v>
      </c>
      <c r="B3114" s="1" t="s">
        <v>413</v>
      </c>
      <c r="C3114" s="1" t="s">
        <v>1592</v>
      </c>
      <c r="D3114" s="1" t="s">
        <v>3803</v>
      </c>
      <c r="E3114" s="1" t="s">
        <v>1961</v>
      </c>
      <c r="F3114" s="2">
        <v>45163</v>
      </c>
      <c r="G3114" s="2">
        <v>45114</v>
      </c>
      <c r="H3114" s="2" t="str">
        <f>TEXT(Ecommerce_Sales[[#This Row],[Order_Date]],"mmmm")</f>
        <v>July</v>
      </c>
      <c r="I3114" s="2" t="str">
        <f>TEXT(Ecommerce_Sales[[#This Row],[Order_Date]],"yyyy")</f>
        <v>2023</v>
      </c>
      <c r="J3114" s="2" t="str">
        <f>TEXT(Ecommerce_Sales[[#This Row],[Order_Date]],"mmmm")</f>
        <v>July</v>
      </c>
      <c r="K3114" s="1" t="s">
        <v>1947</v>
      </c>
      <c r="L3114" s="1" t="s">
        <v>8710</v>
      </c>
      <c r="M3114" s="1" t="s">
        <v>1963</v>
      </c>
      <c r="N3114" s="1" t="s">
        <v>1957</v>
      </c>
      <c r="O3114" s="3">
        <v>107</v>
      </c>
      <c r="P3114">
        <v>2</v>
      </c>
      <c r="Q3114" s="3">
        <v>215</v>
      </c>
      <c r="R3114" s="1" t="s">
        <v>1951</v>
      </c>
      <c r="S3114" s="3">
        <v>29</v>
      </c>
      <c r="T3114">
        <v>8</v>
      </c>
      <c r="U3114" t="str">
        <f>IF(Ecommerce_Sales[[#This Row],[Delivery_Time_Days]]&gt;7,"Delay",IF(Ecommerce_Sales[[#This Row],[Delivery_Time_Days]] = 0,"No delivery",IF(Ecommerce_Sales[[#This Row],[Delivery_Time_Days]]&lt;=7,"On-time")))</f>
        <v>Delay</v>
      </c>
      <c r="V3114" s="7">
        <f>Ecommerce_Sales[[#This Row],[Profit]]/Ecommerce_Sales[[#This Row],[Total_Price]]</f>
        <v>0.14883720930232558</v>
      </c>
      <c r="W3114" s="3">
        <v>32</v>
      </c>
      <c r="X3114" s="3"/>
    </row>
    <row r="3115" spans="1:24" x14ac:dyDescent="0.25">
      <c r="A3115" s="1" t="s">
        <v>8711</v>
      </c>
      <c r="B3115" s="1" t="s">
        <v>368</v>
      </c>
      <c r="C3115" s="1" t="s">
        <v>1000</v>
      </c>
      <c r="D3115" s="1" t="s">
        <v>8712</v>
      </c>
      <c r="E3115" s="1" t="s">
        <v>1981</v>
      </c>
      <c r="F3115" s="2">
        <v>44945</v>
      </c>
      <c r="G3115" s="2">
        <v>45200</v>
      </c>
      <c r="H3115" s="2" t="str">
        <f>TEXT(Ecommerce_Sales[[#This Row],[Order_Date]],"mmmm")</f>
        <v>October</v>
      </c>
      <c r="I3115" s="2" t="str">
        <f>TEXT(Ecommerce_Sales[[#This Row],[Order_Date]],"yyyy")</f>
        <v>2023</v>
      </c>
      <c r="J3115" s="2" t="str">
        <f>TEXT(Ecommerce_Sales[[#This Row],[Order_Date]],"mmmm")</f>
        <v>October</v>
      </c>
      <c r="K3115" s="1" t="s">
        <v>1947</v>
      </c>
      <c r="L3115" s="1" t="s">
        <v>5117</v>
      </c>
      <c r="M3115" s="1" t="s">
        <v>2065</v>
      </c>
      <c r="N3115" s="1" t="s">
        <v>1978</v>
      </c>
      <c r="O3115" s="3">
        <v>556</v>
      </c>
      <c r="P3115">
        <v>2</v>
      </c>
      <c r="Q3115" s="3">
        <v>1112</v>
      </c>
      <c r="R3115" s="1" t="s">
        <v>1951</v>
      </c>
      <c r="S3115" s="3">
        <v>115</v>
      </c>
      <c r="T3115">
        <v>7</v>
      </c>
      <c r="U3115" t="str">
        <f>IF(Ecommerce_Sales[[#This Row],[Delivery_Time_Days]]&gt;7,"Delay",IF(Ecommerce_Sales[[#This Row],[Delivery_Time_Days]] = 0,"No delivery",IF(Ecommerce_Sales[[#This Row],[Delivery_Time_Days]]&lt;=7,"On-time")))</f>
        <v>On-time</v>
      </c>
      <c r="V3115" s="7">
        <f>Ecommerce_Sales[[#This Row],[Profit]]/Ecommerce_Sales[[#This Row],[Total_Price]]</f>
        <v>0.34982014388489208</v>
      </c>
      <c r="W3115" s="3">
        <v>389</v>
      </c>
      <c r="X3115" s="3"/>
    </row>
    <row r="3116" spans="1:24" x14ac:dyDescent="0.25">
      <c r="A3116" s="1" t="s">
        <v>8713</v>
      </c>
      <c r="B3116" s="1" t="s">
        <v>1584</v>
      </c>
      <c r="C3116" s="1" t="s">
        <v>1585</v>
      </c>
      <c r="D3116" s="1" t="s">
        <v>3102</v>
      </c>
      <c r="E3116" s="1" t="s">
        <v>1954</v>
      </c>
      <c r="F3116" s="2">
        <v>45373</v>
      </c>
      <c r="G3116" s="2">
        <v>45283</v>
      </c>
      <c r="H3116" s="2" t="str">
        <f>TEXT(Ecommerce_Sales[[#This Row],[Order_Date]],"mmmm")</f>
        <v>December</v>
      </c>
      <c r="I3116" s="2" t="str">
        <f>TEXT(Ecommerce_Sales[[#This Row],[Order_Date]],"yyyy")</f>
        <v>2023</v>
      </c>
      <c r="J3116" s="2" t="str">
        <f>TEXT(Ecommerce_Sales[[#This Row],[Order_Date]],"mmmm")</f>
        <v>December</v>
      </c>
      <c r="K3116" s="1" t="s">
        <v>1947</v>
      </c>
      <c r="L3116" s="1" t="s">
        <v>8714</v>
      </c>
      <c r="M3116" s="1" t="s">
        <v>2054</v>
      </c>
      <c r="N3116" s="1" t="s">
        <v>1957</v>
      </c>
      <c r="O3116" s="3">
        <v>792</v>
      </c>
      <c r="P3116">
        <v>6</v>
      </c>
      <c r="Q3116" s="3">
        <v>4751</v>
      </c>
      <c r="R3116" s="1" t="s">
        <v>1951</v>
      </c>
      <c r="S3116" s="3">
        <v>606</v>
      </c>
      <c r="T3116">
        <v>8</v>
      </c>
      <c r="U3116" t="str">
        <f>IF(Ecommerce_Sales[[#This Row],[Delivery_Time_Days]]&gt;7,"Delay",IF(Ecommerce_Sales[[#This Row],[Delivery_Time_Days]] = 0,"No delivery",IF(Ecommerce_Sales[[#This Row],[Delivery_Time_Days]]&lt;=7,"On-time")))</f>
        <v>Delay</v>
      </c>
      <c r="V3116" s="7">
        <f>Ecommerce_Sales[[#This Row],[Profit]]/Ecommerce_Sales[[#This Row],[Total_Price]]</f>
        <v>0.15007366870132605</v>
      </c>
      <c r="W3116" s="3">
        <v>713</v>
      </c>
      <c r="X3116" s="3"/>
    </row>
    <row r="3117" spans="1:24" x14ac:dyDescent="0.25">
      <c r="A3117" s="1" t="s">
        <v>8715</v>
      </c>
      <c r="B3117" s="1" t="s">
        <v>452</v>
      </c>
      <c r="C3117" s="1" t="s">
        <v>453</v>
      </c>
      <c r="D3117" s="1" t="s">
        <v>3139</v>
      </c>
      <c r="E3117" s="1" t="s">
        <v>1954</v>
      </c>
      <c r="F3117" s="2">
        <v>45617</v>
      </c>
      <c r="G3117" s="2">
        <v>44971</v>
      </c>
      <c r="H3117" s="2" t="str">
        <f>TEXT(Ecommerce_Sales[[#This Row],[Order_Date]],"mmmm")</f>
        <v>February</v>
      </c>
      <c r="I3117" s="2" t="str">
        <f>TEXT(Ecommerce_Sales[[#This Row],[Order_Date]],"yyyy")</f>
        <v>2023</v>
      </c>
      <c r="J3117" s="2" t="str">
        <f>TEXT(Ecommerce_Sales[[#This Row],[Order_Date]],"mmmm")</f>
        <v>February</v>
      </c>
      <c r="K3117" s="1" t="s">
        <v>1986</v>
      </c>
      <c r="L3117" s="1" t="s">
        <v>5146</v>
      </c>
      <c r="M3117" s="1" t="s">
        <v>2026</v>
      </c>
      <c r="N3117" s="1" t="s">
        <v>1978</v>
      </c>
      <c r="O3117" s="3">
        <v>810</v>
      </c>
      <c r="P3117">
        <v>3</v>
      </c>
      <c r="Q3117" s="3">
        <v>2429</v>
      </c>
      <c r="R3117" s="1" t="s">
        <v>1958</v>
      </c>
      <c r="S3117" s="3">
        <v>302</v>
      </c>
      <c r="U3117" t="str">
        <f>IF(Ecommerce_Sales[[#This Row],[Delivery_Time_Days]]&gt;7,"Delay",IF(Ecommerce_Sales[[#This Row],[Delivery_Time_Days]] = 0,"No delivery",IF(Ecommerce_Sales[[#This Row],[Delivery_Time_Days]]&lt;=7,"On-time")))</f>
        <v>No delivery</v>
      </c>
      <c r="V3117" s="7">
        <f>Ecommerce_Sales[[#This Row],[Profit]]/Ecommerce_Sales[[#This Row],[Total_Price]]</f>
        <v>0.34993824619184849</v>
      </c>
      <c r="W3117" s="3">
        <v>850</v>
      </c>
      <c r="X3117" s="3"/>
    </row>
    <row r="3118" spans="1:24" x14ac:dyDescent="0.25">
      <c r="A3118" s="1" t="s">
        <v>8716</v>
      </c>
      <c r="B3118" s="1" t="s">
        <v>38</v>
      </c>
      <c r="C3118" s="1" t="s">
        <v>39</v>
      </c>
      <c r="D3118" s="1" t="s">
        <v>3028</v>
      </c>
      <c r="E3118" s="1" t="s">
        <v>1981</v>
      </c>
      <c r="F3118" s="2">
        <v>45211</v>
      </c>
      <c r="G3118" s="2">
        <v>45277</v>
      </c>
      <c r="H3118" s="2" t="str">
        <f>TEXT(Ecommerce_Sales[[#This Row],[Order_Date]],"mmmm")</f>
        <v>December</v>
      </c>
      <c r="I3118" s="2" t="str">
        <f>TEXT(Ecommerce_Sales[[#This Row],[Order_Date]],"yyyy")</f>
        <v>2023</v>
      </c>
      <c r="J3118" s="2" t="str">
        <f>TEXT(Ecommerce_Sales[[#This Row],[Order_Date]],"mmmm")</f>
        <v>December</v>
      </c>
      <c r="K3118" s="1" t="s">
        <v>1992</v>
      </c>
      <c r="L3118" s="1" t="s">
        <v>5971</v>
      </c>
      <c r="M3118" s="1" t="s">
        <v>1972</v>
      </c>
      <c r="N3118" s="1" t="s">
        <v>1973</v>
      </c>
      <c r="O3118" s="3">
        <v>773</v>
      </c>
      <c r="P3118">
        <v>6</v>
      </c>
      <c r="Q3118" s="3">
        <v>4639</v>
      </c>
      <c r="R3118" s="1" t="s">
        <v>1951</v>
      </c>
      <c r="S3118" s="3">
        <v>516</v>
      </c>
      <c r="U3118" t="str">
        <f>IF(Ecommerce_Sales[[#This Row],[Delivery_Time_Days]]&gt;7,"Delay",IF(Ecommerce_Sales[[#This Row],[Delivery_Time_Days]] = 0,"No delivery",IF(Ecommerce_Sales[[#This Row],[Delivery_Time_Days]]&lt;=7,"On-time")))</f>
        <v>No delivery</v>
      </c>
      <c r="V3118" s="7">
        <f>Ecommerce_Sales[[#This Row],[Profit]]/Ecommerce_Sales[[#This Row],[Total_Price]]</f>
        <v>0.3000646691097219</v>
      </c>
      <c r="W3118" s="3">
        <v>1392</v>
      </c>
      <c r="X3118" s="3"/>
    </row>
    <row r="3119" spans="1:24" x14ac:dyDescent="0.25">
      <c r="A3119" s="1" t="s">
        <v>8717</v>
      </c>
      <c r="B3119" s="1" t="s">
        <v>810</v>
      </c>
      <c r="C3119" s="1" t="s">
        <v>811</v>
      </c>
      <c r="D3119" s="1" t="s">
        <v>2261</v>
      </c>
      <c r="E3119" s="1" t="s">
        <v>1981</v>
      </c>
      <c r="F3119" s="2">
        <v>45228</v>
      </c>
      <c r="G3119" s="2">
        <v>45128</v>
      </c>
      <c r="H3119" s="2" t="str">
        <f>TEXT(Ecommerce_Sales[[#This Row],[Order_Date]],"mmmm")</f>
        <v>July</v>
      </c>
      <c r="I3119" s="2" t="str">
        <f>TEXT(Ecommerce_Sales[[#This Row],[Order_Date]],"yyyy")</f>
        <v>2023</v>
      </c>
      <c r="J3119" s="2" t="str">
        <f>TEXT(Ecommerce_Sales[[#This Row],[Order_Date]],"mmmm")</f>
        <v>July</v>
      </c>
      <c r="K3119" s="1" t="s">
        <v>1947</v>
      </c>
      <c r="L3119" s="1" t="s">
        <v>8718</v>
      </c>
      <c r="M3119" s="1" t="s">
        <v>1963</v>
      </c>
      <c r="N3119" s="1" t="s">
        <v>1957</v>
      </c>
      <c r="O3119" s="3">
        <v>1226</v>
      </c>
      <c r="P3119">
        <v>1</v>
      </c>
      <c r="Q3119" s="3">
        <v>1226</v>
      </c>
      <c r="R3119" s="1" t="s">
        <v>1958</v>
      </c>
      <c r="S3119" s="3">
        <v>67</v>
      </c>
      <c r="T3119">
        <v>3</v>
      </c>
      <c r="U3119" t="str">
        <f>IF(Ecommerce_Sales[[#This Row],[Delivery_Time_Days]]&gt;7,"Delay",IF(Ecommerce_Sales[[#This Row],[Delivery_Time_Days]] = 0,"No delivery",IF(Ecommerce_Sales[[#This Row],[Delivery_Time_Days]]&lt;=7,"On-time")))</f>
        <v>On-time</v>
      </c>
      <c r="V3119" s="7">
        <f>Ecommerce_Sales[[#This Row],[Profit]]/Ecommerce_Sales[[#This Row],[Total_Price]]</f>
        <v>0.1500815660685155</v>
      </c>
      <c r="W3119" s="3">
        <v>184</v>
      </c>
      <c r="X3119" s="3"/>
    </row>
    <row r="3120" spans="1:24" x14ac:dyDescent="0.25">
      <c r="A3120" s="1" t="s">
        <v>8719</v>
      </c>
      <c r="B3120" s="1" t="s">
        <v>914</v>
      </c>
      <c r="C3120" s="1" t="s">
        <v>915</v>
      </c>
      <c r="D3120" s="1" t="s">
        <v>6956</v>
      </c>
      <c r="E3120" s="1" t="s">
        <v>1946</v>
      </c>
      <c r="F3120" s="2">
        <v>45014</v>
      </c>
      <c r="G3120" s="2">
        <v>45408</v>
      </c>
      <c r="H3120" s="2" t="str">
        <f>TEXT(Ecommerce_Sales[[#This Row],[Order_Date]],"mmmm")</f>
        <v>April</v>
      </c>
      <c r="I3120" s="2" t="str">
        <f>TEXT(Ecommerce_Sales[[#This Row],[Order_Date]],"yyyy")</f>
        <v>2024</v>
      </c>
      <c r="J3120" s="2" t="str">
        <f>TEXT(Ecommerce_Sales[[#This Row],[Order_Date]],"mmmm")</f>
        <v>April</v>
      </c>
      <c r="K3120" s="1" t="s">
        <v>1947</v>
      </c>
      <c r="L3120" s="1" t="s">
        <v>4209</v>
      </c>
      <c r="M3120" s="1" t="s">
        <v>2065</v>
      </c>
      <c r="N3120" s="1" t="s">
        <v>1978</v>
      </c>
      <c r="O3120" s="3">
        <v>640</v>
      </c>
      <c r="P3120">
        <v>5</v>
      </c>
      <c r="Q3120" s="3">
        <v>3201</v>
      </c>
      <c r="R3120" s="1" t="s">
        <v>1958</v>
      </c>
      <c r="S3120" s="3">
        <v>272</v>
      </c>
      <c r="T3120">
        <v>9</v>
      </c>
      <c r="U3120" t="str">
        <f>IF(Ecommerce_Sales[[#This Row],[Delivery_Time_Days]]&gt;7,"Delay",IF(Ecommerce_Sales[[#This Row],[Delivery_Time_Days]] = 0,"No delivery",IF(Ecommerce_Sales[[#This Row],[Delivery_Time_Days]]&lt;=7,"On-time")))</f>
        <v>Delay</v>
      </c>
      <c r="V3120" s="7">
        <f>Ecommerce_Sales[[#This Row],[Profit]]/Ecommerce_Sales[[#This Row],[Total_Price]]</f>
        <v>0.34989065916900969</v>
      </c>
      <c r="W3120" s="3">
        <v>1120</v>
      </c>
      <c r="X3120" s="3"/>
    </row>
    <row r="3121" spans="1:24" x14ac:dyDescent="0.25">
      <c r="A3121" s="1" t="s">
        <v>8720</v>
      </c>
      <c r="B3121" s="1" t="s">
        <v>1361</v>
      </c>
      <c r="C3121" s="1" t="s">
        <v>1362</v>
      </c>
      <c r="D3121" s="1" t="s">
        <v>8044</v>
      </c>
      <c r="E3121" s="1" t="s">
        <v>1981</v>
      </c>
      <c r="F3121" s="2">
        <v>45596</v>
      </c>
      <c r="G3121" s="2">
        <v>45517</v>
      </c>
      <c r="H3121" s="2" t="str">
        <f>TEXT(Ecommerce_Sales[[#This Row],[Order_Date]],"mmmm")</f>
        <v>August</v>
      </c>
      <c r="I3121" s="2" t="str">
        <f>TEXT(Ecommerce_Sales[[#This Row],[Order_Date]],"yyyy")</f>
        <v>2024</v>
      </c>
      <c r="J3121" s="2" t="str">
        <f>TEXT(Ecommerce_Sales[[#This Row],[Order_Date]],"mmmm")</f>
        <v>August</v>
      </c>
      <c r="K3121" s="1" t="s">
        <v>1947</v>
      </c>
      <c r="L3121" s="1" t="s">
        <v>8721</v>
      </c>
      <c r="M3121" s="1" t="s">
        <v>2002</v>
      </c>
      <c r="N3121" s="1" t="s">
        <v>1989</v>
      </c>
      <c r="O3121" s="3">
        <v>620</v>
      </c>
      <c r="P3121">
        <v>3</v>
      </c>
      <c r="Q3121" s="3">
        <v>1861</v>
      </c>
      <c r="R3121" s="1" t="s">
        <v>1958</v>
      </c>
      <c r="S3121" s="3">
        <v>149</v>
      </c>
      <c r="T3121">
        <v>6</v>
      </c>
      <c r="U3121" t="str">
        <f>IF(Ecommerce_Sales[[#This Row],[Delivery_Time_Days]]&gt;7,"Delay",IF(Ecommerce_Sales[[#This Row],[Delivery_Time_Days]] = 0,"No delivery",IF(Ecommerce_Sales[[#This Row],[Delivery_Time_Days]]&lt;=7,"On-time")))</f>
        <v>On-time</v>
      </c>
      <c r="V3121" s="7">
        <f>Ecommerce_Sales[[#This Row],[Profit]]/Ecommerce_Sales[[#This Row],[Total_Price]]</f>
        <v>0.24986566362170876</v>
      </c>
      <c r="W3121" s="3">
        <v>465</v>
      </c>
      <c r="X3121" s="3"/>
    </row>
    <row r="3122" spans="1:24" x14ac:dyDescent="0.25">
      <c r="A3122" s="1" t="s">
        <v>8722</v>
      </c>
      <c r="B3122" s="1" t="s">
        <v>436</v>
      </c>
      <c r="C3122" s="1" t="s">
        <v>437</v>
      </c>
      <c r="D3122" s="1" t="s">
        <v>3501</v>
      </c>
      <c r="E3122" s="1" t="s">
        <v>1981</v>
      </c>
      <c r="F3122" s="2">
        <v>44987</v>
      </c>
      <c r="G3122" s="2">
        <v>45269</v>
      </c>
      <c r="H3122" s="2" t="str">
        <f>TEXT(Ecommerce_Sales[[#This Row],[Order_Date]],"mmmm")</f>
        <v>December</v>
      </c>
      <c r="I3122" s="2" t="str">
        <f>TEXT(Ecommerce_Sales[[#This Row],[Order_Date]],"yyyy")</f>
        <v>2023</v>
      </c>
      <c r="J3122" s="2" t="str">
        <f>TEXT(Ecommerce_Sales[[#This Row],[Order_Date]],"mmmm")</f>
        <v>December</v>
      </c>
      <c r="K3122" s="1" t="s">
        <v>1992</v>
      </c>
      <c r="L3122" s="1" t="s">
        <v>8723</v>
      </c>
      <c r="M3122" s="1" t="s">
        <v>1968</v>
      </c>
      <c r="N3122" s="1" t="s">
        <v>1957</v>
      </c>
      <c r="O3122" s="3">
        <v>585</v>
      </c>
      <c r="P3122">
        <v>8</v>
      </c>
      <c r="Q3122" s="3">
        <v>4680</v>
      </c>
      <c r="R3122" s="1" t="s">
        <v>1958</v>
      </c>
      <c r="S3122" s="3">
        <v>295</v>
      </c>
      <c r="U3122" t="str">
        <f>IF(Ecommerce_Sales[[#This Row],[Delivery_Time_Days]]&gt;7,"Delay",IF(Ecommerce_Sales[[#This Row],[Delivery_Time_Days]] = 0,"No delivery",IF(Ecommerce_Sales[[#This Row],[Delivery_Time_Days]]&lt;=7,"On-time")))</f>
        <v>No delivery</v>
      </c>
      <c r="V3122" s="7">
        <f>Ecommerce_Sales[[#This Row],[Profit]]/Ecommerce_Sales[[#This Row],[Total_Price]]</f>
        <v>0.15</v>
      </c>
      <c r="W3122" s="3">
        <v>702</v>
      </c>
      <c r="X3122" s="3"/>
    </row>
    <row r="3123" spans="1:24" x14ac:dyDescent="0.25">
      <c r="A3123" s="1" t="s">
        <v>8724</v>
      </c>
      <c r="B3123" s="1" t="s">
        <v>858</v>
      </c>
      <c r="C3123" s="1" t="s">
        <v>859</v>
      </c>
      <c r="D3123" s="1" t="s">
        <v>3161</v>
      </c>
      <c r="E3123" s="1" t="s">
        <v>1981</v>
      </c>
      <c r="F3123" s="2">
        <v>45417</v>
      </c>
      <c r="G3123" s="2">
        <v>45175</v>
      </c>
      <c r="H3123" s="2" t="str">
        <f>TEXT(Ecommerce_Sales[[#This Row],[Order_Date]],"mmmm")</f>
        <v>September</v>
      </c>
      <c r="I3123" s="2" t="str">
        <f>TEXT(Ecommerce_Sales[[#This Row],[Order_Date]],"yyyy")</f>
        <v>2023</v>
      </c>
      <c r="J3123" s="2" t="str">
        <f>TEXT(Ecommerce_Sales[[#This Row],[Order_Date]],"mmmm")</f>
        <v>September</v>
      </c>
      <c r="K3123" s="1" t="s">
        <v>1947</v>
      </c>
      <c r="L3123" s="1" t="s">
        <v>8725</v>
      </c>
      <c r="M3123" s="1" t="s">
        <v>1949</v>
      </c>
      <c r="N3123" s="1" t="s">
        <v>1950</v>
      </c>
      <c r="O3123" s="3">
        <v>659</v>
      </c>
      <c r="P3123">
        <v>5</v>
      </c>
      <c r="Q3123" s="3">
        <v>3296</v>
      </c>
      <c r="R3123" s="1" t="s">
        <v>1958</v>
      </c>
      <c r="S3123" s="3">
        <v>453</v>
      </c>
      <c r="T3123">
        <v>6</v>
      </c>
      <c r="U3123" t="str">
        <f>IF(Ecommerce_Sales[[#This Row],[Delivery_Time_Days]]&gt;7,"Delay",IF(Ecommerce_Sales[[#This Row],[Delivery_Time_Days]] = 0,"No delivery",IF(Ecommerce_Sales[[#This Row],[Delivery_Time_Days]]&lt;=7,"On-time")))</f>
        <v>On-time</v>
      </c>
      <c r="V3123" s="7">
        <f>Ecommerce_Sales[[#This Row],[Profit]]/Ecommerce_Sales[[#This Row],[Total_Price]]</f>
        <v>0.39987864077669905</v>
      </c>
      <c r="W3123" s="3">
        <v>1318</v>
      </c>
      <c r="X3123" s="3"/>
    </row>
    <row r="3124" spans="1:24" x14ac:dyDescent="0.25">
      <c r="A3124" s="1" t="s">
        <v>8726</v>
      </c>
      <c r="B3124" s="1" t="s">
        <v>66</v>
      </c>
      <c r="C3124" s="1" t="s">
        <v>408</v>
      </c>
      <c r="D3124" s="1" t="s">
        <v>6267</v>
      </c>
      <c r="E3124" s="1" t="s">
        <v>1961</v>
      </c>
      <c r="F3124" s="2">
        <v>45082</v>
      </c>
      <c r="G3124" s="2">
        <v>45603</v>
      </c>
      <c r="H3124" s="2" t="str">
        <f>TEXT(Ecommerce_Sales[[#This Row],[Order_Date]],"mmmm")</f>
        <v>November</v>
      </c>
      <c r="I3124" s="2" t="str">
        <f>TEXT(Ecommerce_Sales[[#This Row],[Order_Date]],"yyyy")</f>
        <v>2024</v>
      </c>
      <c r="J3124" s="2" t="str">
        <f>TEXT(Ecommerce_Sales[[#This Row],[Order_Date]],"mmmm")</f>
        <v>November</v>
      </c>
      <c r="K3124" s="1" t="s">
        <v>1947</v>
      </c>
      <c r="L3124" s="1" t="s">
        <v>8727</v>
      </c>
      <c r="M3124" s="1" t="s">
        <v>2043</v>
      </c>
      <c r="N3124" s="1" t="s">
        <v>1989</v>
      </c>
      <c r="O3124" s="3">
        <v>313</v>
      </c>
      <c r="P3124">
        <v>3</v>
      </c>
      <c r="Q3124" s="3">
        <v>940</v>
      </c>
      <c r="R3124" s="1" t="s">
        <v>1958</v>
      </c>
      <c r="S3124" s="3">
        <v>93</v>
      </c>
      <c r="T3124">
        <v>7</v>
      </c>
      <c r="U3124" t="str">
        <f>IF(Ecommerce_Sales[[#This Row],[Delivery_Time_Days]]&gt;7,"Delay",IF(Ecommerce_Sales[[#This Row],[Delivery_Time_Days]] = 0,"No delivery",IF(Ecommerce_Sales[[#This Row],[Delivery_Time_Days]]&lt;=7,"On-time")))</f>
        <v>On-time</v>
      </c>
      <c r="V3124" s="7">
        <f>Ecommerce_Sales[[#This Row],[Profit]]/Ecommerce_Sales[[#This Row],[Total_Price]]</f>
        <v>0.25</v>
      </c>
      <c r="W3124" s="3">
        <v>235</v>
      </c>
      <c r="X3124" s="3"/>
    </row>
    <row r="3125" spans="1:24" x14ac:dyDescent="0.25">
      <c r="A3125" s="1" t="s">
        <v>8728</v>
      </c>
      <c r="B3125" s="1" t="s">
        <v>949</v>
      </c>
      <c r="C3125" s="1" t="s">
        <v>950</v>
      </c>
      <c r="D3125" s="1" t="s">
        <v>4943</v>
      </c>
      <c r="E3125" s="1" t="s">
        <v>1966</v>
      </c>
      <c r="F3125" s="2">
        <v>45546</v>
      </c>
      <c r="G3125" s="2">
        <v>44998</v>
      </c>
      <c r="H3125" s="2" t="str">
        <f>TEXT(Ecommerce_Sales[[#This Row],[Order_Date]],"mmmm")</f>
        <v>March</v>
      </c>
      <c r="I3125" s="2" t="str">
        <f>TEXT(Ecommerce_Sales[[#This Row],[Order_Date]],"yyyy")</f>
        <v>2023</v>
      </c>
      <c r="J3125" s="2" t="str">
        <f>TEXT(Ecommerce_Sales[[#This Row],[Order_Date]],"mmmm")</f>
        <v>March</v>
      </c>
      <c r="K3125" s="1" t="s">
        <v>1947</v>
      </c>
      <c r="L3125" s="1" t="s">
        <v>5023</v>
      </c>
      <c r="M3125" s="1" t="s">
        <v>1983</v>
      </c>
      <c r="N3125" s="1" t="s">
        <v>1950</v>
      </c>
      <c r="O3125" s="3">
        <v>476</v>
      </c>
      <c r="P3125">
        <v>4</v>
      </c>
      <c r="Q3125" s="3">
        <v>1904</v>
      </c>
      <c r="R3125" s="1" t="s">
        <v>1951</v>
      </c>
      <c r="S3125" s="3">
        <v>233</v>
      </c>
      <c r="T3125">
        <v>7</v>
      </c>
      <c r="U3125" t="str">
        <f>IF(Ecommerce_Sales[[#This Row],[Delivery_Time_Days]]&gt;7,"Delay",IF(Ecommerce_Sales[[#This Row],[Delivery_Time_Days]] = 0,"No delivery",IF(Ecommerce_Sales[[#This Row],[Delivery_Time_Days]]&lt;=7,"On-time")))</f>
        <v>On-time</v>
      </c>
      <c r="V3125" s="7">
        <f>Ecommerce_Sales[[#This Row],[Profit]]/Ecommerce_Sales[[#This Row],[Total_Price]]</f>
        <v>0.40021008403361347</v>
      </c>
      <c r="W3125" s="3">
        <v>762</v>
      </c>
      <c r="X3125" s="3"/>
    </row>
    <row r="3126" spans="1:24" x14ac:dyDescent="0.25">
      <c r="A3126" s="1" t="s">
        <v>8729</v>
      </c>
      <c r="B3126" s="1" t="s">
        <v>1291</v>
      </c>
      <c r="C3126" s="1" t="s">
        <v>1600</v>
      </c>
      <c r="D3126" s="1" t="s">
        <v>2084</v>
      </c>
      <c r="E3126" s="1" t="s">
        <v>1946</v>
      </c>
      <c r="F3126" s="2">
        <v>44958</v>
      </c>
      <c r="G3126" s="2">
        <v>45390</v>
      </c>
      <c r="H3126" s="2" t="str">
        <f>TEXT(Ecommerce_Sales[[#This Row],[Order_Date]],"mmmm")</f>
        <v>April</v>
      </c>
      <c r="I3126" s="2" t="str">
        <f>TEXT(Ecommerce_Sales[[#This Row],[Order_Date]],"yyyy")</f>
        <v>2024</v>
      </c>
      <c r="J3126" s="2" t="str">
        <f>TEXT(Ecommerce_Sales[[#This Row],[Order_Date]],"mmmm")</f>
        <v>April</v>
      </c>
      <c r="K3126" s="1" t="s">
        <v>1947</v>
      </c>
      <c r="L3126" s="1" t="s">
        <v>7442</v>
      </c>
      <c r="M3126" s="1" t="s">
        <v>2030</v>
      </c>
      <c r="N3126" s="1" t="s">
        <v>1978</v>
      </c>
      <c r="O3126" s="3">
        <v>325</v>
      </c>
      <c r="P3126">
        <v>2</v>
      </c>
      <c r="Q3126" s="3">
        <v>651</v>
      </c>
      <c r="R3126" s="1" t="s">
        <v>1958</v>
      </c>
      <c r="S3126" s="3">
        <v>59</v>
      </c>
      <c r="T3126">
        <v>9</v>
      </c>
      <c r="U3126" t="str">
        <f>IF(Ecommerce_Sales[[#This Row],[Delivery_Time_Days]]&gt;7,"Delay",IF(Ecommerce_Sales[[#This Row],[Delivery_Time_Days]] = 0,"No delivery",IF(Ecommerce_Sales[[#This Row],[Delivery_Time_Days]]&lt;=7,"On-time")))</f>
        <v>Delay</v>
      </c>
      <c r="V3126" s="7">
        <f>Ecommerce_Sales[[#This Row],[Profit]]/Ecommerce_Sales[[#This Row],[Total_Price]]</f>
        <v>0.35023041474654376</v>
      </c>
      <c r="W3126" s="3">
        <v>228</v>
      </c>
      <c r="X3126" s="3"/>
    </row>
    <row r="3127" spans="1:24" x14ac:dyDescent="0.25">
      <c r="A3127" s="1" t="s">
        <v>8730</v>
      </c>
      <c r="B3127" s="1" t="s">
        <v>474</v>
      </c>
      <c r="C3127" s="1" t="s">
        <v>475</v>
      </c>
      <c r="D3127" s="1" t="s">
        <v>2954</v>
      </c>
      <c r="E3127" s="1" t="s">
        <v>1954</v>
      </c>
      <c r="F3127" s="2">
        <v>45552</v>
      </c>
      <c r="G3127" s="2">
        <v>45476</v>
      </c>
      <c r="H3127" s="2" t="str">
        <f>TEXT(Ecommerce_Sales[[#This Row],[Order_Date]],"mmmm")</f>
        <v>July</v>
      </c>
      <c r="I3127" s="2" t="str">
        <f>TEXT(Ecommerce_Sales[[#This Row],[Order_Date]],"yyyy")</f>
        <v>2024</v>
      </c>
      <c r="J3127" s="2" t="str">
        <f>TEXT(Ecommerce_Sales[[#This Row],[Order_Date]],"mmmm")</f>
        <v>July</v>
      </c>
      <c r="K3127" s="1" t="s">
        <v>1947</v>
      </c>
      <c r="L3127" s="1" t="s">
        <v>8731</v>
      </c>
      <c r="M3127" s="1" t="s">
        <v>2072</v>
      </c>
      <c r="N3127" s="1" t="s">
        <v>1950</v>
      </c>
      <c r="O3127" s="3">
        <v>1160</v>
      </c>
      <c r="P3127">
        <v>2</v>
      </c>
      <c r="Q3127" s="3">
        <v>2320</v>
      </c>
      <c r="R3127" s="1" t="s">
        <v>1958</v>
      </c>
      <c r="S3127" s="3">
        <v>214</v>
      </c>
      <c r="T3127">
        <v>8</v>
      </c>
      <c r="U3127" t="str">
        <f>IF(Ecommerce_Sales[[#This Row],[Delivery_Time_Days]]&gt;7,"Delay",IF(Ecommerce_Sales[[#This Row],[Delivery_Time_Days]] = 0,"No delivery",IF(Ecommerce_Sales[[#This Row],[Delivery_Time_Days]]&lt;=7,"On-time")))</f>
        <v>Delay</v>
      </c>
      <c r="V3127" s="7">
        <f>Ecommerce_Sales[[#This Row],[Profit]]/Ecommerce_Sales[[#This Row],[Total_Price]]</f>
        <v>0.4</v>
      </c>
      <c r="W3127" s="3">
        <v>928</v>
      </c>
      <c r="X3127" s="3"/>
    </row>
    <row r="3128" spans="1:24" x14ac:dyDescent="0.25">
      <c r="A3128" s="1" t="s">
        <v>8732</v>
      </c>
      <c r="B3128" s="1" t="s">
        <v>1465</v>
      </c>
      <c r="C3128" s="1" t="s">
        <v>1466</v>
      </c>
      <c r="D3128" s="1" t="s">
        <v>3765</v>
      </c>
      <c r="E3128" s="1" t="s">
        <v>1954</v>
      </c>
      <c r="F3128" s="2">
        <v>45409</v>
      </c>
      <c r="G3128" s="2">
        <v>45058</v>
      </c>
      <c r="H3128" s="2" t="str">
        <f>TEXT(Ecommerce_Sales[[#This Row],[Order_Date]],"mmmm")</f>
        <v>May</v>
      </c>
      <c r="I3128" s="2" t="str">
        <f>TEXT(Ecommerce_Sales[[#This Row],[Order_Date]],"yyyy")</f>
        <v>2023</v>
      </c>
      <c r="J3128" s="2" t="str">
        <f>TEXT(Ecommerce_Sales[[#This Row],[Order_Date]],"mmmm")</f>
        <v>May</v>
      </c>
      <c r="K3128" s="1" t="s">
        <v>1947</v>
      </c>
      <c r="L3128" s="1" t="s">
        <v>8733</v>
      </c>
      <c r="M3128" s="1" t="s">
        <v>2047</v>
      </c>
      <c r="N3128" s="1" t="s">
        <v>1989</v>
      </c>
      <c r="O3128" s="3">
        <v>344</v>
      </c>
      <c r="P3128">
        <v>5</v>
      </c>
      <c r="Q3128" s="3">
        <v>1718</v>
      </c>
      <c r="R3128" s="1" t="s">
        <v>1951</v>
      </c>
      <c r="S3128" s="3">
        <v>144</v>
      </c>
      <c r="T3128">
        <v>5</v>
      </c>
      <c r="U3128" t="str">
        <f>IF(Ecommerce_Sales[[#This Row],[Delivery_Time_Days]]&gt;7,"Delay",IF(Ecommerce_Sales[[#This Row],[Delivery_Time_Days]] = 0,"No delivery",IF(Ecommerce_Sales[[#This Row],[Delivery_Time_Days]]&lt;=7,"On-time")))</f>
        <v>On-time</v>
      </c>
      <c r="V3128" s="7">
        <f>Ecommerce_Sales[[#This Row],[Profit]]/Ecommerce_Sales[[#This Row],[Total_Price]]</f>
        <v>0.25029103608847497</v>
      </c>
      <c r="W3128" s="3">
        <v>430</v>
      </c>
      <c r="X3128" s="3"/>
    </row>
    <row r="3129" spans="1:24" x14ac:dyDescent="0.25">
      <c r="A3129" s="1" t="s">
        <v>8734</v>
      </c>
      <c r="B3129" s="1" t="s">
        <v>844</v>
      </c>
      <c r="C3129" s="1" t="s">
        <v>845</v>
      </c>
      <c r="D3129" s="1" t="s">
        <v>4802</v>
      </c>
      <c r="E3129" s="1" t="s">
        <v>1954</v>
      </c>
      <c r="F3129" s="2">
        <v>45646</v>
      </c>
      <c r="G3129" s="2">
        <v>45463</v>
      </c>
      <c r="H3129" s="2" t="str">
        <f>TEXT(Ecommerce_Sales[[#This Row],[Order_Date]],"mmmm")</f>
        <v>June</v>
      </c>
      <c r="I3129" s="2" t="str">
        <f>TEXT(Ecommerce_Sales[[#This Row],[Order_Date]],"yyyy")</f>
        <v>2024</v>
      </c>
      <c r="J3129" s="2" t="str">
        <f>TEXT(Ecommerce_Sales[[#This Row],[Order_Date]],"mmmm")</f>
        <v>June</v>
      </c>
      <c r="K3129" s="1" t="s">
        <v>1947</v>
      </c>
      <c r="L3129" s="1" t="s">
        <v>8735</v>
      </c>
      <c r="M3129" s="1" t="s">
        <v>1968</v>
      </c>
      <c r="N3129" s="1" t="s">
        <v>1957</v>
      </c>
      <c r="O3129" s="3">
        <v>749</v>
      </c>
      <c r="P3129">
        <v>1</v>
      </c>
      <c r="Q3129" s="3">
        <v>749</v>
      </c>
      <c r="R3129" s="1" t="s">
        <v>1958</v>
      </c>
      <c r="S3129" s="3">
        <v>87</v>
      </c>
      <c r="T3129">
        <v>7</v>
      </c>
      <c r="U3129" t="str">
        <f>IF(Ecommerce_Sales[[#This Row],[Delivery_Time_Days]]&gt;7,"Delay",IF(Ecommerce_Sales[[#This Row],[Delivery_Time_Days]] = 0,"No delivery",IF(Ecommerce_Sales[[#This Row],[Delivery_Time_Days]]&lt;=7,"On-time")))</f>
        <v>On-time</v>
      </c>
      <c r="V3129" s="7">
        <f>Ecommerce_Sales[[#This Row],[Profit]]/Ecommerce_Sales[[#This Row],[Total_Price]]</f>
        <v>0.14953271028037382</v>
      </c>
      <c r="W3129" s="3">
        <v>112</v>
      </c>
      <c r="X3129" s="3"/>
    </row>
    <row r="3130" spans="1:24" x14ac:dyDescent="0.25">
      <c r="A3130" s="1" t="s">
        <v>8736</v>
      </c>
      <c r="B3130" s="1" t="s">
        <v>1709</v>
      </c>
      <c r="C3130" s="1" t="s">
        <v>1710</v>
      </c>
      <c r="D3130" s="1" t="s">
        <v>6041</v>
      </c>
      <c r="E3130" s="1" t="s">
        <v>1961</v>
      </c>
      <c r="F3130" s="2">
        <v>45082</v>
      </c>
      <c r="G3130" s="2">
        <v>45235</v>
      </c>
      <c r="H3130" s="2" t="str">
        <f>TEXT(Ecommerce_Sales[[#This Row],[Order_Date]],"mmmm")</f>
        <v>November</v>
      </c>
      <c r="I3130" s="2" t="str">
        <f>TEXT(Ecommerce_Sales[[#This Row],[Order_Date]],"yyyy")</f>
        <v>2023</v>
      </c>
      <c r="J3130" s="2" t="str">
        <f>TEXT(Ecommerce_Sales[[#This Row],[Order_Date]],"mmmm")</f>
        <v>November</v>
      </c>
      <c r="K3130" s="1" t="s">
        <v>1947</v>
      </c>
      <c r="L3130" s="1" t="s">
        <v>8737</v>
      </c>
      <c r="M3130" s="1" t="s">
        <v>2043</v>
      </c>
      <c r="N3130" s="1" t="s">
        <v>1989</v>
      </c>
      <c r="O3130" s="3">
        <v>57</v>
      </c>
      <c r="P3130">
        <v>6</v>
      </c>
      <c r="Q3130" s="3">
        <v>342</v>
      </c>
      <c r="R3130" s="1" t="s">
        <v>2016</v>
      </c>
      <c r="S3130" s="3">
        <v>50</v>
      </c>
      <c r="T3130">
        <v>9</v>
      </c>
      <c r="U3130" t="str">
        <f>IF(Ecommerce_Sales[[#This Row],[Delivery_Time_Days]]&gt;7,"Delay",IF(Ecommerce_Sales[[#This Row],[Delivery_Time_Days]] = 0,"No delivery",IF(Ecommerce_Sales[[#This Row],[Delivery_Time_Days]]&lt;=7,"On-time")))</f>
        <v>Delay</v>
      </c>
      <c r="V3130" s="7">
        <f>Ecommerce_Sales[[#This Row],[Profit]]/Ecommerce_Sales[[#This Row],[Total_Price]]</f>
        <v>0.25146198830409355</v>
      </c>
      <c r="W3130" s="3">
        <v>86</v>
      </c>
      <c r="X3130" s="3"/>
    </row>
    <row r="3131" spans="1:24" x14ac:dyDescent="0.25">
      <c r="A3131" s="1" t="s">
        <v>8738</v>
      </c>
      <c r="B3131" s="1" t="s">
        <v>1248</v>
      </c>
      <c r="C3131" s="1" t="s">
        <v>1249</v>
      </c>
      <c r="D3131" s="1" t="s">
        <v>6161</v>
      </c>
      <c r="E3131" s="1" t="s">
        <v>1996</v>
      </c>
      <c r="F3131" s="2">
        <v>45334</v>
      </c>
      <c r="G3131" s="2">
        <v>45179</v>
      </c>
      <c r="H3131" s="2" t="str">
        <f>TEXT(Ecommerce_Sales[[#This Row],[Order_Date]],"mmmm")</f>
        <v>September</v>
      </c>
      <c r="I3131" s="2" t="str">
        <f>TEXT(Ecommerce_Sales[[#This Row],[Order_Date]],"yyyy")</f>
        <v>2023</v>
      </c>
      <c r="J3131" s="2" t="str">
        <f>TEXT(Ecommerce_Sales[[#This Row],[Order_Date]],"mmmm")</f>
        <v>September</v>
      </c>
      <c r="K3131" s="1" t="s">
        <v>1986</v>
      </c>
      <c r="L3131" s="1" t="s">
        <v>2039</v>
      </c>
      <c r="M3131" s="1" t="s">
        <v>2043</v>
      </c>
      <c r="N3131" s="1" t="s">
        <v>1989</v>
      </c>
      <c r="O3131" s="3">
        <v>320</v>
      </c>
      <c r="P3131">
        <v>1</v>
      </c>
      <c r="Q3131" s="3">
        <v>320</v>
      </c>
      <c r="R3131" s="1" t="s">
        <v>1951</v>
      </c>
      <c r="S3131" s="3">
        <v>30</v>
      </c>
      <c r="U3131" t="str">
        <f>IF(Ecommerce_Sales[[#This Row],[Delivery_Time_Days]]&gt;7,"Delay",IF(Ecommerce_Sales[[#This Row],[Delivery_Time_Days]] = 0,"No delivery",IF(Ecommerce_Sales[[#This Row],[Delivery_Time_Days]]&lt;=7,"On-time")))</f>
        <v>No delivery</v>
      </c>
      <c r="V3131" s="7">
        <f>Ecommerce_Sales[[#This Row],[Profit]]/Ecommerce_Sales[[#This Row],[Total_Price]]</f>
        <v>0.25</v>
      </c>
      <c r="W3131" s="3">
        <v>80</v>
      </c>
      <c r="X3131" s="3"/>
    </row>
    <row r="3132" spans="1:24" x14ac:dyDescent="0.25">
      <c r="A3132" s="1" t="s">
        <v>8739</v>
      </c>
      <c r="B3132" s="1" t="s">
        <v>92</v>
      </c>
      <c r="C3132" s="1" t="s">
        <v>93</v>
      </c>
      <c r="D3132" s="1" t="s">
        <v>6825</v>
      </c>
      <c r="E3132" s="1" t="s">
        <v>1961</v>
      </c>
      <c r="F3132" s="2">
        <v>45313</v>
      </c>
      <c r="G3132" s="2">
        <v>45629</v>
      </c>
      <c r="H3132" s="2" t="str">
        <f>TEXT(Ecommerce_Sales[[#This Row],[Order_Date]],"mmmm")</f>
        <v>December</v>
      </c>
      <c r="I3132" s="2" t="str">
        <f>TEXT(Ecommerce_Sales[[#This Row],[Order_Date]],"yyyy")</f>
        <v>2024</v>
      </c>
      <c r="J3132" s="2" t="str">
        <f>TEXT(Ecommerce_Sales[[#This Row],[Order_Date]],"mmmm")</f>
        <v>December</v>
      </c>
      <c r="K3132" s="1" t="s">
        <v>1992</v>
      </c>
      <c r="L3132" s="1" t="s">
        <v>8740</v>
      </c>
      <c r="M3132" s="1" t="s">
        <v>2072</v>
      </c>
      <c r="N3132" s="1" t="s">
        <v>1950</v>
      </c>
      <c r="O3132" s="3">
        <v>1389</v>
      </c>
      <c r="P3132">
        <v>10</v>
      </c>
      <c r="Q3132" s="3">
        <v>13886</v>
      </c>
      <c r="R3132" s="1" t="s">
        <v>1958</v>
      </c>
      <c r="S3132" s="3">
        <v>1102</v>
      </c>
      <c r="U3132" t="str">
        <f>IF(Ecommerce_Sales[[#This Row],[Delivery_Time_Days]]&gt;7,"Delay",IF(Ecommerce_Sales[[#This Row],[Delivery_Time_Days]] = 0,"No delivery",IF(Ecommerce_Sales[[#This Row],[Delivery_Time_Days]]&lt;=7,"On-time")))</f>
        <v>No delivery</v>
      </c>
      <c r="V3132" s="7">
        <f>Ecommerce_Sales[[#This Row],[Profit]]/Ecommerce_Sales[[#This Row],[Total_Price]]</f>
        <v>0.39997119400835374</v>
      </c>
      <c r="W3132" s="3">
        <v>5554</v>
      </c>
      <c r="X3132" s="3"/>
    </row>
    <row r="3133" spans="1:24" x14ac:dyDescent="0.25">
      <c r="A3133" s="1" t="s">
        <v>8741</v>
      </c>
      <c r="B3133" s="1" t="s">
        <v>713</v>
      </c>
      <c r="C3133" s="1" t="s">
        <v>714</v>
      </c>
      <c r="D3133" s="1" t="s">
        <v>2135</v>
      </c>
      <c r="E3133" s="1" t="s">
        <v>2005</v>
      </c>
      <c r="F3133" s="2">
        <v>45324</v>
      </c>
      <c r="G3133" s="2">
        <v>45558</v>
      </c>
      <c r="H3133" s="2" t="str">
        <f>TEXT(Ecommerce_Sales[[#This Row],[Order_Date]],"mmmm")</f>
        <v>September</v>
      </c>
      <c r="I3133" s="2" t="str">
        <f>TEXT(Ecommerce_Sales[[#This Row],[Order_Date]],"yyyy")</f>
        <v>2024</v>
      </c>
      <c r="J3133" s="2" t="str">
        <f>TEXT(Ecommerce_Sales[[#This Row],[Order_Date]],"mmmm")</f>
        <v>September</v>
      </c>
      <c r="K3133" s="1" t="s">
        <v>1947</v>
      </c>
      <c r="L3133" s="1" t="s">
        <v>8742</v>
      </c>
      <c r="M3133" s="1" t="s">
        <v>2058</v>
      </c>
      <c r="N3133" s="1" t="s">
        <v>1950</v>
      </c>
      <c r="O3133" s="3">
        <v>806</v>
      </c>
      <c r="P3133">
        <v>1</v>
      </c>
      <c r="Q3133" s="3">
        <v>806</v>
      </c>
      <c r="R3133" s="1" t="s">
        <v>1958</v>
      </c>
      <c r="S3133" s="3">
        <v>109</v>
      </c>
      <c r="T3133">
        <v>6</v>
      </c>
      <c r="U3133" t="str">
        <f>IF(Ecommerce_Sales[[#This Row],[Delivery_Time_Days]]&gt;7,"Delay",IF(Ecommerce_Sales[[#This Row],[Delivery_Time_Days]] = 0,"No delivery",IF(Ecommerce_Sales[[#This Row],[Delivery_Time_Days]]&lt;=7,"On-time")))</f>
        <v>On-time</v>
      </c>
      <c r="V3133" s="7">
        <f>Ecommerce_Sales[[#This Row],[Profit]]/Ecommerce_Sales[[#This Row],[Total_Price]]</f>
        <v>0.40074441687344914</v>
      </c>
      <c r="W3133" s="3">
        <v>323</v>
      </c>
      <c r="X3133" s="3"/>
    </row>
    <row r="3134" spans="1:24" x14ac:dyDescent="0.25">
      <c r="A3134" s="1" t="s">
        <v>8743</v>
      </c>
      <c r="B3134" s="1" t="s">
        <v>1181</v>
      </c>
      <c r="C3134" s="1" t="s">
        <v>1182</v>
      </c>
      <c r="D3134" s="1" t="s">
        <v>2737</v>
      </c>
      <c r="E3134" s="1" t="s">
        <v>1981</v>
      </c>
      <c r="F3134" s="2">
        <v>45393</v>
      </c>
      <c r="G3134" s="2">
        <v>45393</v>
      </c>
      <c r="H3134" s="2" t="str">
        <f>TEXT(Ecommerce_Sales[[#This Row],[Order_Date]],"mmmm")</f>
        <v>April</v>
      </c>
      <c r="I3134" s="2" t="str">
        <f>TEXT(Ecommerce_Sales[[#This Row],[Order_Date]],"yyyy")</f>
        <v>2024</v>
      </c>
      <c r="J3134" s="2" t="str">
        <f>TEXT(Ecommerce_Sales[[#This Row],[Order_Date]],"mmmm")</f>
        <v>April</v>
      </c>
      <c r="K3134" s="1" t="s">
        <v>1947</v>
      </c>
      <c r="L3134" s="1" t="s">
        <v>8744</v>
      </c>
      <c r="M3134" s="1" t="s">
        <v>1988</v>
      </c>
      <c r="N3134" s="1" t="s">
        <v>1989</v>
      </c>
      <c r="O3134" s="3">
        <v>598</v>
      </c>
      <c r="P3134">
        <v>3</v>
      </c>
      <c r="Q3134" s="3">
        <v>1793</v>
      </c>
      <c r="R3134" s="1" t="s">
        <v>2012</v>
      </c>
      <c r="S3134" s="3">
        <v>148</v>
      </c>
      <c r="T3134">
        <v>3</v>
      </c>
      <c r="U3134" t="str">
        <f>IF(Ecommerce_Sales[[#This Row],[Delivery_Time_Days]]&gt;7,"Delay",IF(Ecommerce_Sales[[#This Row],[Delivery_Time_Days]] = 0,"No delivery",IF(Ecommerce_Sales[[#This Row],[Delivery_Time_Days]]&lt;=7,"On-time")))</f>
        <v>On-time</v>
      </c>
      <c r="V3134" s="7">
        <f>Ecommerce_Sales[[#This Row],[Profit]]/Ecommerce_Sales[[#This Row],[Total_Price]]</f>
        <v>0.24986056887897379</v>
      </c>
      <c r="W3134" s="3">
        <v>448</v>
      </c>
      <c r="X3134" s="3"/>
    </row>
    <row r="3135" spans="1:24" x14ac:dyDescent="0.25">
      <c r="A3135" s="1" t="s">
        <v>8745</v>
      </c>
      <c r="B3135" s="1" t="s">
        <v>420</v>
      </c>
      <c r="C3135" s="1" t="s">
        <v>421</v>
      </c>
      <c r="D3135" s="1" t="s">
        <v>4174</v>
      </c>
      <c r="E3135" s="1" t="s">
        <v>1981</v>
      </c>
      <c r="F3135" s="2">
        <v>45519</v>
      </c>
      <c r="G3135" s="2">
        <v>45277</v>
      </c>
      <c r="H3135" s="2" t="str">
        <f>TEXT(Ecommerce_Sales[[#This Row],[Order_Date]],"mmmm")</f>
        <v>December</v>
      </c>
      <c r="I3135" s="2" t="str">
        <f>TEXT(Ecommerce_Sales[[#This Row],[Order_Date]],"yyyy")</f>
        <v>2023</v>
      </c>
      <c r="J3135" s="2" t="str">
        <f>TEXT(Ecommerce_Sales[[#This Row],[Order_Date]],"mmmm")</f>
        <v>December</v>
      </c>
      <c r="K3135" s="1" t="s">
        <v>1947</v>
      </c>
      <c r="L3135" s="1" t="s">
        <v>8746</v>
      </c>
      <c r="M3135" s="1" t="s">
        <v>1998</v>
      </c>
      <c r="N3135" s="1" t="s">
        <v>1973</v>
      </c>
      <c r="O3135" s="3">
        <v>268</v>
      </c>
      <c r="P3135">
        <v>4</v>
      </c>
      <c r="Q3135" s="3">
        <v>1070</v>
      </c>
      <c r="R3135" s="1" t="s">
        <v>1951</v>
      </c>
      <c r="S3135" s="3">
        <v>128</v>
      </c>
      <c r="T3135">
        <v>5</v>
      </c>
      <c r="U3135" t="str">
        <f>IF(Ecommerce_Sales[[#This Row],[Delivery_Time_Days]]&gt;7,"Delay",IF(Ecommerce_Sales[[#This Row],[Delivery_Time_Days]] = 0,"No delivery",IF(Ecommerce_Sales[[#This Row],[Delivery_Time_Days]]&lt;=7,"On-time")))</f>
        <v>On-time</v>
      </c>
      <c r="V3135" s="7">
        <f>Ecommerce_Sales[[#This Row],[Profit]]/Ecommerce_Sales[[#This Row],[Total_Price]]</f>
        <v>0.3</v>
      </c>
      <c r="W3135" s="3">
        <v>321</v>
      </c>
      <c r="X3135" s="3"/>
    </row>
    <row r="3136" spans="1:24" x14ac:dyDescent="0.25">
      <c r="A3136" s="1" t="s">
        <v>8747</v>
      </c>
      <c r="B3136" s="1" t="s">
        <v>192</v>
      </c>
      <c r="C3136" s="1" t="s">
        <v>193</v>
      </c>
      <c r="D3136" s="1" t="s">
        <v>3557</v>
      </c>
      <c r="E3136" s="1" t="s">
        <v>1954</v>
      </c>
      <c r="F3136" s="2">
        <v>45616</v>
      </c>
      <c r="G3136" s="2">
        <v>45511</v>
      </c>
      <c r="H3136" s="2" t="str">
        <f>TEXT(Ecommerce_Sales[[#This Row],[Order_Date]],"mmmm")</f>
        <v>August</v>
      </c>
      <c r="I3136" s="2" t="str">
        <f>TEXT(Ecommerce_Sales[[#This Row],[Order_Date]],"yyyy")</f>
        <v>2024</v>
      </c>
      <c r="J3136" s="2" t="str">
        <f>TEXT(Ecommerce_Sales[[#This Row],[Order_Date]],"mmmm")</f>
        <v>August</v>
      </c>
      <c r="K3136" s="1" t="s">
        <v>1947</v>
      </c>
      <c r="L3136" s="1" t="s">
        <v>8748</v>
      </c>
      <c r="M3136" s="1" t="s">
        <v>2079</v>
      </c>
      <c r="N3136" s="1" t="s">
        <v>1973</v>
      </c>
      <c r="O3136" s="3">
        <v>845</v>
      </c>
      <c r="P3136">
        <v>2</v>
      </c>
      <c r="Q3136" s="3">
        <v>1690</v>
      </c>
      <c r="R3136" s="1" t="s">
        <v>2012</v>
      </c>
      <c r="S3136" s="3">
        <v>161</v>
      </c>
      <c r="T3136">
        <v>6</v>
      </c>
      <c r="U3136" t="str">
        <f>IF(Ecommerce_Sales[[#This Row],[Delivery_Time_Days]]&gt;7,"Delay",IF(Ecommerce_Sales[[#This Row],[Delivery_Time_Days]] = 0,"No delivery",IF(Ecommerce_Sales[[#This Row],[Delivery_Time_Days]]&lt;=7,"On-time")))</f>
        <v>On-time</v>
      </c>
      <c r="V3136" s="7">
        <f>Ecommerce_Sales[[#This Row],[Profit]]/Ecommerce_Sales[[#This Row],[Total_Price]]</f>
        <v>0.3</v>
      </c>
      <c r="W3136" s="3">
        <v>507</v>
      </c>
      <c r="X3136" s="3"/>
    </row>
    <row r="3137" spans="1:24" x14ac:dyDescent="0.25">
      <c r="A3137" s="1" t="s">
        <v>8749</v>
      </c>
      <c r="B3137" s="1" t="s">
        <v>48</v>
      </c>
      <c r="C3137" s="1" t="s">
        <v>49</v>
      </c>
      <c r="D3137" s="1" t="s">
        <v>2767</v>
      </c>
      <c r="E3137" s="1" t="s">
        <v>1966</v>
      </c>
      <c r="F3137" s="2">
        <v>45036</v>
      </c>
      <c r="G3137" s="2">
        <v>44973</v>
      </c>
      <c r="H3137" s="2" t="str">
        <f>TEXT(Ecommerce_Sales[[#This Row],[Order_Date]],"mmmm")</f>
        <v>February</v>
      </c>
      <c r="I3137" s="2" t="str">
        <f>TEXT(Ecommerce_Sales[[#This Row],[Order_Date]],"yyyy")</f>
        <v>2023</v>
      </c>
      <c r="J3137" s="2" t="str">
        <f>TEXT(Ecommerce_Sales[[#This Row],[Order_Date]],"mmmm")</f>
        <v>February</v>
      </c>
      <c r="K3137" s="1" t="s">
        <v>1947</v>
      </c>
      <c r="L3137" s="1" t="s">
        <v>8750</v>
      </c>
      <c r="M3137" s="1" t="s">
        <v>2072</v>
      </c>
      <c r="N3137" s="1" t="s">
        <v>1950</v>
      </c>
      <c r="O3137" s="3">
        <v>63</v>
      </c>
      <c r="P3137">
        <v>4</v>
      </c>
      <c r="Q3137" s="3">
        <v>251</v>
      </c>
      <c r="R3137" s="1" t="s">
        <v>1958</v>
      </c>
      <c r="S3137" s="3">
        <v>23</v>
      </c>
      <c r="T3137">
        <v>6</v>
      </c>
      <c r="U3137" t="str">
        <f>IF(Ecommerce_Sales[[#This Row],[Delivery_Time_Days]]&gt;7,"Delay",IF(Ecommerce_Sales[[#This Row],[Delivery_Time_Days]] = 0,"No delivery",IF(Ecommerce_Sales[[#This Row],[Delivery_Time_Days]]&lt;=7,"On-time")))</f>
        <v>On-time</v>
      </c>
      <c r="V3137" s="7">
        <f>Ecommerce_Sales[[#This Row],[Profit]]/Ecommerce_Sales[[#This Row],[Total_Price]]</f>
        <v>0.39840637450199201</v>
      </c>
      <c r="W3137" s="3">
        <v>100</v>
      </c>
      <c r="X3137" s="3"/>
    </row>
    <row r="3138" spans="1:24" x14ac:dyDescent="0.25">
      <c r="A3138" s="1" t="s">
        <v>8751</v>
      </c>
      <c r="B3138" s="1" t="s">
        <v>1603</v>
      </c>
      <c r="C3138" s="1" t="s">
        <v>1604</v>
      </c>
      <c r="D3138" s="1" t="s">
        <v>4481</v>
      </c>
      <c r="E3138" s="1" t="s">
        <v>1996</v>
      </c>
      <c r="F3138" s="2">
        <v>45541</v>
      </c>
      <c r="G3138" s="2">
        <v>45337</v>
      </c>
      <c r="H3138" s="2" t="str">
        <f>TEXT(Ecommerce_Sales[[#This Row],[Order_Date]],"mmmm")</f>
        <v>February</v>
      </c>
      <c r="I3138" s="2" t="str">
        <f>TEXT(Ecommerce_Sales[[#This Row],[Order_Date]],"yyyy")</f>
        <v>2024</v>
      </c>
      <c r="J3138" s="2" t="str">
        <f>TEXT(Ecommerce_Sales[[#This Row],[Order_Date]],"mmmm")</f>
        <v>February</v>
      </c>
      <c r="K3138" s="1" t="s">
        <v>1947</v>
      </c>
      <c r="L3138" s="1" t="s">
        <v>3917</v>
      </c>
      <c r="M3138" s="1" t="s">
        <v>1998</v>
      </c>
      <c r="N3138" s="1" t="s">
        <v>1973</v>
      </c>
      <c r="O3138" s="3">
        <v>87</v>
      </c>
      <c r="P3138">
        <v>1</v>
      </c>
      <c r="Q3138" s="3">
        <v>87</v>
      </c>
      <c r="R3138" s="1" t="s">
        <v>1958</v>
      </c>
      <c r="S3138" s="3">
        <v>11</v>
      </c>
      <c r="T3138">
        <v>3</v>
      </c>
      <c r="U3138" t="str">
        <f>IF(Ecommerce_Sales[[#This Row],[Delivery_Time_Days]]&gt;7,"Delay",IF(Ecommerce_Sales[[#This Row],[Delivery_Time_Days]] = 0,"No delivery",IF(Ecommerce_Sales[[#This Row],[Delivery_Time_Days]]&lt;=7,"On-time")))</f>
        <v>On-time</v>
      </c>
      <c r="V3138" s="7">
        <f>Ecommerce_Sales[[#This Row],[Profit]]/Ecommerce_Sales[[#This Row],[Total_Price]]</f>
        <v>0.2988505747126437</v>
      </c>
      <c r="W3138" s="3">
        <v>26</v>
      </c>
      <c r="X3138" s="3"/>
    </row>
    <row r="3139" spans="1:24" x14ac:dyDescent="0.25">
      <c r="A3139" s="1" t="s">
        <v>8752</v>
      </c>
      <c r="B3139" s="1" t="s">
        <v>1315</v>
      </c>
      <c r="C3139" s="1" t="s">
        <v>1316</v>
      </c>
      <c r="D3139" s="1" t="s">
        <v>5073</v>
      </c>
      <c r="E3139" s="1" t="s">
        <v>1961</v>
      </c>
      <c r="F3139" s="2">
        <v>45055</v>
      </c>
      <c r="G3139" s="2">
        <v>45370</v>
      </c>
      <c r="H3139" s="2" t="str">
        <f>TEXT(Ecommerce_Sales[[#This Row],[Order_Date]],"mmmm")</f>
        <v>March</v>
      </c>
      <c r="I3139" s="2" t="str">
        <f>TEXT(Ecommerce_Sales[[#This Row],[Order_Date]],"yyyy")</f>
        <v>2024</v>
      </c>
      <c r="J3139" s="2" t="str">
        <f>TEXT(Ecommerce_Sales[[#This Row],[Order_Date]],"mmmm")</f>
        <v>March</v>
      </c>
      <c r="K3139" s="1" t="s">
        <v>1992</v>
      </c>
      <c r="L3139" s="1" t="s">
        <v>8753</v>
      </c>
      <c r="M3139" s="1" t="s">
        <v>2247</v>
      </c>
      <c r="N3139" s="1" t="s">
        <v>1957</v>
      </c>
      <c r="O3139" s="3">
        <v>546</v>
      </c>
      <c r="P3139">
        <v>4</v>
      </c>
      <c r="Q3139" s="3">
        <v>2184</v>
      </c>
      <c r="R3139" s="1" t="s">
        <v>2012</v>
      </c>
      <c r="S3139" s="3">
        <v>117</v>
      </c>
      <c r="U3139" t="str">
        <f>IF(Ecommerce_Sales[[#This Row],[Delivery_Time_Days]]&gt;7,"Delay",IF(Ecommerce_Sales[[#This Row],[Delivery_Time_Days]] = 0,"No delivery",IF(Ecommerce_Sales[[#This Row],[Delivery_Time_Days]]&lt;=7,"On-time")))</f>
        <v>No delivery</v>
      </c>
      <c r="V3139" s="7">
        <f>Ecommerce_Sales[[#This Row],[Profit]]/Ecommerce_Sales[[#This Row],[Total_Price]]</f>
        <v>0.15018315018315018</v>
      </c>
      <c r="W3139" s="3">
        <v>328</v>
      </c>
      <c r="X3139" s="3"/>
    </row>
    <row r="3140" spans="1:24" x14ac:dyDescent="0.25">
      <c r="A3140" s="1" t="s">
        <v>8754</v>
      </c>
      <c r="B3140" s="1" t="s">
        <v>340</v>
      </c>
      <c r="C3140" s="1" t="s">
        <v>341</v>
      </c>
      <c r="D3140" s="1" t="s">
        <v>8755</v>
      </c>
      <c r="E3140" s="1" t="s">
        <v>1946</v>
      </c>
      <c r="F3140" s="2">
        <v>44985</v>
      </c>
      <c r="G3140" s="2">
        <v>45406</v>
      </c>
      <c r="H3140" s="2" t="str">
        <f>TEXT(Ecommerce_Sales[[#This Row],[Order_Date]],"mmmm")</f>
        <v>April</v>
      </c>
      <c r="I3140" s="2" t="str">
        <f>TEXT(Ecommerce_Sales[[#This Row],[Order_Date]],"yyyy")</f>
        <v>2024</v>
      </c>
      <c r="J3140" s="2" t="str">
        <f>TEXT(Ecommerce_Sales[[#This Row],[Order_Date]],"mmmm")</f>
        <v>April</v>
      </c>
      <c r="K3140" s="1" t="s">
        <v>1947</v>
      </c>
      <c r="L3140" s="1" t="s">
        <v>4550</v>
      </c>
      <c r="M3140" s="1" t="s">
        <v>2007</v>
      </c>
      <c r="N3140" s="1" t="s">
        <v>1973</v>
      </c>
      <c r="O3140" s="3">
        <v>599</v>
      </c>
      <c r="P3140">
        <v>2</v>
      </c>
      <c r="Q3140" s="3">
        <v>1198</v>
      </c>
      <c r="R3140" s="1" t="s">
        <v>2008</v>
      </c>
      <c r="S3140" s="3">
        <v>97</v>
      </c>
      <c r="T3140">
        <v>6</v>
      </c>
      <c r="U3140" t="str">
        <f>IF(Ecommerce_Sales[[#This Row],[Delivery_Time_Days]]&gt;7,"Delay",IF(Ecommerce_Sales[[#This Row],[Delivery_Time_Days]] = 0,"No delivery",IF(Ecommerce_Sales[[#This Row],[Delivery_Time_Days]]&lt;=7,"On-time")))</f>
        <v>On-time</v>
      </c>
      <c r="V3140" s="7">
        <f>Ecommerce_Sales[[#This Row],[Profit]]/Ecommerce_Sales[[#This Row],[Total_Price]]</f>
        <v>0.29966611018363942</v>
      </c>
      <c r="W3140" s="3">
        <v>359</v>
      </c>
      <c r="X3140" s="3"/>
    </row>
    <row r="3141" spans="1:24" x14ac:dyDescent="0.25">
      <c r="A3141" s="1" t="s">
        <v>8756</v>
      </c>
      <c r="B3141" s="1" t="s">
        <v>1163</v>
      </c>
      <c r="C3141" s="1" t="s">
        <v>1246</v>
      </c>
      <c r="D3141" s="1" t="s">
        <v>2779</v>
      </c>
      <c r="E3141" s="1" t="s">
        <v>1966</v>
      </c>
      <c r="F3141" s="2">
        <v>45076</v>
      </c>
      <c r="G3141" s="2">
        <v>45000</v>
      </c>
      <c r="H3141" s="2" t="str">
        <f>TEXT(Ecommerce_Sales[[#This Row],[Order_Date]],"mmmm")</f>
        <v>March</v>
      </c>
      <c r="I3141" s="2" t="str">
        <f>TEXT(Ecommerce_Sales[[#This Row],[Order_Date]],"yyyy")</f>
        <v>2023</v>
      </c>
      <c r="J3141" s="2" t="str">
        <f>TEXT(Ecommerce_Sales[[#This Row],[Order_Date]],"mmmm")</f>
        <v>March</v>
      </c>
      <c r="K3141" s="1" t="s">
        <v>1986</v>
      </c>
      <c r="L3141" s="1" t="s">
        <v>8757</v>
      </c>
      <c r="M3141" s="1" t="s">
        <v>1968</v>
      </c>
      <c r="N3141" s="1" t="s">
        <v>1957</v>
      </c>
      <c r="O3141" s="3">
        <v>133</v>
      </c>
      <c r="P3141">
        <v>3</v>
      </c>
      <c r="Q3141" s="3">
        <v>400</v>
      </c>
      <c r="R3141" s="1" t="s">
        <v>1958</v>
      </c>
      <c r="S3141" s="3">
        <v>29</v>
      </c>
      <c r="U3141" t="str">
        <f>IF(Ecommerce_Sales[[#This Row],[Delivery_Time_Days]]&gt;7,"Delay",IF(Ecommerce_Sales[[#This Row],[Delivery_Time_Days]] = 0,"No delivery",IF(Ecommerce_Sales[[#This Row],[Delivery_Time_Days]]&lt;=7,"On-time")))</f>
        <v>No delivery</v>
      </c>
      <c r="V3141" s="7">
        <f>Ecommerce_Sales[[#This Row],[Profit]]/Ecommerce_Sales[[#This Row],[Total_Price]]</f>
        <v>0.15</v>
      </c>
      <c r="W3141" s="3">
        <v>60</v>
      </c>
      <c r="X3141" s="3"/>
    </row>
    <row r="3142" spans="1:24" x14ac:dyDescent="0.25">
      <c r="A3142" s="1" t="s">
        <v>8758</v>
      </c>
      <c r="B3142" s="1" t="s">
        <v>660</v>
      </c>
      <c r="C3142" s="1" t="s">
        <v>661</v>
      </c>
      <c r="D3142" s="1" t="s">
        <v>4222</v>
      </c>
      <c r="E3142" s="1" t="s">
        <v>1946</v>
      </c>
      <c r="F3142" s="2">
        <v>45396</v>
      </c>
      <c r="G3142" s="2">
        <v>45481</v>
      </c>
      <c r="H3142" s="2" t="str">
        <f>TEXT(Ecommerce_Sales[[#This Row],[Order_Date]],"mmmm")</f>
        <v>July</v>
      </c>
      <c r="I3142" s="2" t="str">
        <f>TEXT(Ecommerce_Sales[[#This Row],[Order_Date]],"yyyy")</f>
        <v>2024</v>
      </c>
      <c r="J3142" s="2" t="str">
        <f>TEXT(Ecommerce_Sales[[#This Row],[Order_Date]],"mmmm")</f>
        <v>July</v>
      </c>
      <c r="K3142" s="1" t="s">
        <v>1947</v>
      </c>
      <c r="L3142" s="1" t="s">
        <v>8759</v>
      </c>
      <c r="M3142" s="1" t="s">
        <v>1972</v>
      </c>
      <c r="N3142" s="1" t="s">
        <v>1973</v>
      </c>
      <c r="O3142" s="3">
        <v>1277</v>
      </c>
      <c r="P3142">
        <v>6</v>
      </c>
      <c r="Q3142" s="3">
        <v>7662</v>
      </c>
      <c r="R3142" s="1" t="s">
        <v>1951</v>
      </c>
      <c r="S3142" s="3">
        <v>753</v>
      </c>
      <c r="T3142">
        <v>6</v>
      </c>
      <c r="U3142" t="str">
        <f>IF(Ecommerce_Sales[[#This Row],[Delivery_Time_Days]]&gt;7,"Delay",IF(Ecommerce_Sales[[#This Row],[Delivery_Time_Days]] = 0,"No delivery",IF(Ecommerce_Sales[[#This Row],[Delivery_Time_Days]]&lt;=7,"On-time")))</f>
        <v>On-time</v>
      </c>
      <c r="V3142" s="7">
        <f>Ecommerce_Sales[[#This Row],[Profit]]/Ecommerce_Sales[[#This Row],[Total_Price]]</f>
        <v>0.30005220569042024</v>
      </c>
      <c r="W3142" s="3">
        <v>2299</v>
      </c>
      <c r="X3142" s="3"/>
    </row>
    <row r="3143" spans="1:24" x14ac:dyDescent="0.25">
      <c r="A3143" s="1" t="s">
        <v>8760</v>
      </c>
      <c r="B3143" s="1" t="s">
        <v>1906</v>
      </c>
      <c r="C3143" s="1" t="s">
        <v>1907</v>
      </c>
      <c r="D3143" s="1" t="s">
        <v>4281</v>
      </c>
      <c r="E3143" s="1" t="s">
        <v>1966</v>
      </c>
      <c r="F3143" s="2">
        <v>45556</v>
      </c>
      <c r="G3143" s="2">
        <v>45126</v>
      </c>
      <c r="H3143" s="2" t="str">
        <f>TEXT(Ecommerce_Sales[[#This Row],[Order_Date]],"mmmm")</f>
        <v>July</v>
      </c>
      <c r="I3143" s="2" t="str">
        <f>TEXT(Ecommerce_Sales[[#This Row],[Order_Date]],"yyyy")</f>
        <v>2023</v>
      </c>
      <c r="J3143" s="2" t="str">
        <f>TEXT(Ecommerce_Sales[[#This Row],[Order_Date]],"mmmm")</f>
        <v>July</v>
      </c>
      <c r="K3143" s="1" t="s">
        <v>1947</v>
      </c>
      <c r="L3143" s="1" t="s">
        <v>8761</v>
      </c>
      <c r="M3143" s="1" t="s">
        <v>1963</v>
      </c>
      <c r="N3143" s="1" t="s">
        <v>1957</v>
      </c>
      <c r="O3143" s="3">
        <v>88</v>
      </c>
      <c r="P3143">
        <v>2</v>
      </c>
      <c r="Q3143" s="3">
        <v>177</v>
      </c>
      <c r="R3143" s="1" t="s">
        <v>1951</v>
      </c>
      <c r="S3143" s="3">
        <v>18</v>
      </c>
      <c r="T3143">
        <v>6</v>
      </c>
      <c r="U3143" t="str">
        <f>IF(Ecommerce_Sales[[#This Row],[Delivery_Time_Days]]&gt;7,"Delay",IF(Ecommerce_Sales[[#This Row],[Delivery_Time_Days]] = 0,"No delivery",IF(Ecommerce_Sales[[#This Row],[Delivery_Time_Days]]&lt;=7,"On-time")))</f>
        <v>On-time</v>
      </c>
      <c r="V3143" s="7">
        <f>Ecommerce_Sales[[#This Row],[Profit]]/Ecommerce_Sales[[#This Row],[Total_Price]]</f>
        <v>0.15254237288135594</v>
      </c>
      <c r="W3143" s="3">
        <v>27</v>
      </c>
      <c r="X3143" s="3"/>
    </row>
    <row r="3144" spans="1:24" x14ac:dyDescent="0.25">
      <c r="A3144" s="1" t="s">
        <v>8762</v>
      </c>
      <c r="B3144" s="1" t="s">
        <v>1455</v>
      </c>
      <c r="C3144" s="1" t="s">
        <v>1456</v>
      </c>
      <c r="D3144" s="1" t="s">
        <v>4083</v>
      </c>
      <c r="E3144" s="1" t="s">
        <v>1961</v>
      </c>
      <c r="F3144" s="2">
        <v>45190</v>
      </c>
      <c r="G3144" s="2">
        <v>45387</v>
      </c>
      <c r="H3144" s="2" t="str">
        <f>TEXT(Ecommerce_Sales[[#This Row],[Order_Date]],"mmmm")</f>
        <v>April</v>
      </c>
      <c r="I3144" s="2" t="str">
        <f>TEXT(Ecommerce_Sales[[#This Row],[Order_Date]],"yyyy")</f>
        <v>2024</v>
      </c>
      <c r="J3144" s="2" t="str">
        <f>TEXT(Ecommerce_Sales[[#This Row],[Order_Date]],"mmmm")</f>
        <v>April</v>
      </c>
      <c r="K3144" s="1" t="s">
        <v>1992</v>
      </c>
      <c r="L3144" s="1" t="s">
        <v>8763</v>
      </c>
      <c r="M3144" s="1" t="s">
        <v>1977</v>
      </c>
      <c r="N3144" s="1" t="s">
        <v>1978</v>
      </c>
      <c r="O3144" s="3">
        <v>272</v>
      </c>
      <c r="P3144">
        <v>4</v>
      </c>
      <c r="Q3144" s="3">
        <v>1087</v>
      </c>
      <c r="R3144" s="1" t="s">
        <v>1958</v>
      </c>
      <c r="S3144" s="3">
        <v>57</v>
      </c>
      <c r="U3144" t="str">
        <f>IF(Ecommerce_Sales[[#This Row],[Delivery_Time_Days]]&gt;7,"Delay",IF(Ecommerce_Sales[[#This Row],[Delivery_Time_Days]] = 0,"No delivery",IF(Ecommerce_Sales[[#This Row],[Delivery_Time_Days]]&lt;=7,"On-time")))</f>
        <v>No delivery</v>
      </c>
      <c r="V3144" s="7">
        <f>Ecommerce_Sales[[#This Row],[Profit]]/Ecommerce_Sales[[#This Row],[Total_Price]]</f>
        <v>0.34958601655933763</v>
      </c>
      <c r="W3144" s="3">
        <v>380</v>
      </c>
      <c r="X3144" s="3"/>
    </row>
    <row r="3145" spans="1:24" x14ac:dyDescent="0.25">
      <c r="A3145" s="1" t="s">
        <v>8764</v>
      </c>
      <c r="B3145" s="1" t="s">
        <v>495</v>
      </c>
      <c r="C3145" s="1" t="s">
        <v>496</v>
      </c>
      <c r="D3145" s="1" t="s">
        <v>2643</v>
      </c>
      <c r="E3145" s="1" t="s">
        <v>2005</v>
      </c>
      <c r="F3145" s="2">
        <v>45518</v>
      </c>
      <c r="G3145" s="2">
        <v>45151</v>
      </c>
      <c r="H3145" s="2" t="str">
        <f>TEXT(Ecommerce_Sales[[#This Row],[Order_Date]],"mmmm")</f>
        <v>August</v>
      </c>
      <c r="I3145" s="2" t="str">
        <f>TEXT(Ecommerce_Sales[[#This Row],[Order_Date]],"yyyy")</f>
        <v>2023</v>
      </c>
      <c r="J3145" s="2" t="str">
        <f>TEXT(Ecommerce_Sales[[#This Row],[Order_Date]],"mmmm")</f>
        <v>August</v>
      </c>
      <c r="K3145" s="1" t="s">
        <v>1947</v>
      </c>
      <c r="L3145" s="1" t="s">
        <v>8765</v>
      </c>
      <c r="M3145" s="1" t="s">
        <v>2058</v>
      </c>
      <c r="N3145" s="1" t="s">
        <v>1950</v>
      </c>
      <c r="O3145" s="3">
        <v>35</v>
      </c>
      <c r="P3145">
        <v>6</v>
      </c>
      <c r="Q3145" s="3">
        <v>208</v>
      </c>
      <c r="R3145" s="1" t="s">
        <v>2008</v>
      </c>
      <c r="S3145" s="3">
        <v>31</v>
      </c>
      <c r="T3145">
        <v>2</v>
      </c>
      <c r="U3145" t="str">
        <f>IF(Ecommerce_Sales[[#This Row],[Delivery_Time_Days]]&gt;7,"Delay",IF(Ecommerce_Sales[[#This Row],[Delivery_Time_Days]] = 0,"No delivery",IF(Ecommerce_Sales[[#This Row],[Delivery_Time_Days]]&lt;=7,"On-time")))</f>
        <v>On-time</v>
      </c>
      <c r="V3145" s="7">
        <f>Ecommerce_Sales[[#This Row],[Profit]]/Ecommerce_Sales[[#This Row],[Total_Price]]</f>
        <v>0.39903846153846156</v>
      </c>
      <c r="W3145" s="3">
        <v>83</v>
      </c>
      <c r="X3145" s="3"/>
    </row>
    <row r="3146" spans="1:24" x14ac:dyDescent="0.25">
      <c r="A3146" s="1" t="s">
        <v>8766</v>
      </c>
      <c r="B3146" s="1" t="s">
        <v>470</v>
      </c>
      <c r="C3146" s="1" t="s">
        <v>471</v>
      </c>
      <c r="D3146" s="1" t="s">
        <v>2631</v>
      </c>
      <c r="E3146" s="1" t="s">
        <v>1981</v>
      </c>
      <c r="F3146" s="2">
        <v>45228</v>
      </c>
      <c r="G3146" s="2">
        <v>45150</v>
      </c>
      <c r="H3146" s="2" t="str">
        <f>TEXT(Ecommerce_Sales[[#This Row],[Order_Date]],"mmmm")</f>
        <v>August</v>
      </c>
      <c r="I3146" s="2" t="str">
        <f>TEXT(Ecommerce_Sales[[#This Row],[Order_Date]],"yyyy")</f>
        <v>2023</v>
      </c>
      <c r="J3146" s="2" t="str">
        <f>TEXT(Ecommerce_Sales[[#This Row],[Order_Date]],"mmmm")</f>
        <v>August</v>
      </c>
      <c r="K3146" s="1" t="s">
        <v>1947</v>
      </c>
      <c r="L3146" s="1" t="s">
        <v>8767</v>
      </c>
      <c r="M3146" s="1" t="s">
        <v>1988</v>
      </c>
      <c r="N3146" s="1" t="s">
        <v>1989</v>
      </c>
      <c r="O3146" s="3">
        <v>531</v>
      </c>
      <c r="P3146">
        <v>2</v>
      </c>
      <c r="Q3146" s="3">
        <v>1061</v>
      </c>
      <c r="R3146" s="1" t="s">
        <v>1958</v>
      </c>
      <c r="S3146" s="3">
        <v>63</v>
      </c>
      <c r="T3146">
        <v>10</v>
      </c>
      <c r="U3146" t="str">
        <f>IF(Ecommerce_Sales[[#This Row],[Delivery_Time_Days]]&gt;7,"Delay",IF(Ecommerce_Sales[[#This Row],[Delivery_Time_Days]] = 0,"No delivery",IF(Ecommerce_Sales[[#This Row],[Delivery_Time_Days]]&lt;=7,"On-time")))</f>
        <v>Delay</v>
      </c>
      <c r="V3146" s="7">
        <f>Ecommerce_Sales[[#This Row],[Profit]]/Ecommerce_Sales[[#This Row],[Total_Price]]</f>
        <v>0.24976437323279924</v>
      </c>
      <c r="W3146" s="3">
        <v>265</v>
      </c>
      <c r="X3146" s="3"/>
    </row>
    <row r="3147" spans="1:24" x14ac:dyDescent="0.25">
      <c r="A3147" s="1" t="s">
        <v>8768</v>
      </c>
      <c r="B3147" s="1" t="s">
        <v>154</v>
      </c>
      <c r="C3147" s="1" t="s">
        <v>1609</v>
      </c>
      <c r="D3147" s="1" t="s">
        <v>5112</v>
      </c>
      <c r="E3147" s="1" t="s">
        <v>1946</v>
      </c>
      <c r="F3147" s="2">
        <v>45190</v>
      </c>
      <c r="G3147" s="2">
        <v>45102</v>
      </c>
      <c r="H3147" s="2" t="str">
        <f>TEXT(Ecommerce_Sales[[#This Row],[Order_Date]],"mmmm")</f>
        <v>June</v>
      </c>
      <c r="I3147" s="2" t="str">
        <f>TEXT(Ecommerce_Sales[[#This Row],[Order_Date]],"yyyy")</f>
        <v>2023</v>
      </c>
      <c r="J3147" s="2" t="str">
        <f>TEXT(Ecommerce_Sales[[#This Row],[Order_Date]],"mmmm")</f>
        <v>June</v>
      </c>
      <c r="K3147" s="1" t="s">
        <v>1947</v>
      </c>
      <c r="L3147" s="1" t="s">
        <v>8328</v>
      </c>
      <c r="M3147" s="1" t="s">
        <v>2007</v>
      </c>
      <c r="N3147" s="1" t="s">
        <v>1973</v>
      </c>
      <c r="O3147" s="3">
        <v>1086</v>
      </c>
      <c r="P3147">
        <v>6</v>
      </c>
      <c r="Q3147" s="3">
        <v>6515</v>
      </c>
      <c r="R3147" s="1" t="s">
        <v>1951</v>
      </c>
      <c r="S3147" s="3">
        <v>617</v>
      </c>
      <c r="T3147">
        <v>6</v>
      </c>
      <c r="U3147" t="str">
        <f>IF(Ecommerce_Sales[[#This Row],[Delivery_Time_Days]]&gt;7,"Delay",IF(Ecommerce_Sales[[#This Row],[Delivery_Time_Days]] = 0,"No delivery",IF(Ecommerce_Sales[[#This Row],[Delivery_Time_Days]]&lt;=7,"On-time")))</f>
        <v>On-time</v>
      </c>
      <c r="V3147" s="7">
        <f>Ecommerce_Sales[[#This Row],[Profit]]/Ecommerce_Sales[[#This Row],[Total_Price]]</f>
        <v>0.30007674597083656</v>
      </c>
      <c r="W3147" s="3">
        <v>1955</v>
      </c>
      <c r="X3147" s="3"/>
    </row>
    <row r="3148" spans="1:24" x14ac:dyDescent="0.25">
      <c r="A3148" s="1" t="s">
        <v>8769</v>
      </c>
      <c r="B3148" s="1" t="s">
        <v>1483</v>
      </c>
      <c r="C3148" s="1" t="s">
        <v>1593</v>
      </c>
      <c r="D3148" s="1" t="s">
        <v>3646</v>
      </c>
      <c r="E3148" s="1" t="s">
        <v>1996</v>
      </c>
      <c r="F3148" s="2">
        <v>45555</v>
      </c>
      <c r="G3148" s="2">
        <v>45325</v>
      </c>
      <c r="H3148" s="2" t="str">
        <f>TEXT(Ecommerce_Sales[[#This Row],[Order_Date]],"mmmm")</f>
        <v>February</v>
      </c>
      <c r="I3148" s="2" t="str">
        <f>TEXT(Ecommerce_Sales[[#This Row],[Order_Date]],"yyyy")</f>
        <v>2024</v>
      </c>
      <c r="J3148" s="2" t="str">
        <f>TEXT(Ecommerce_Sales[[#This Row],[Order_Date]],"mmmm")</f>
        <v>February</v>
      </c>
      <c r="K3148" s="1" t="s">
        <v>1992</v>
      </c>
      <c r="L3148" s="1" t="s">
        <v>8770</v>
      </c>
      <c r="M3148" s="1" t="s">
        <v>2030</v>
      </c>
      <c r="N3148" s="1" t="s">
        <v>1978</v>
      </c>
      <c r="O3148" s="3">
        <v>147</v>
      </c>
      <c r="P3148">
        <v>1</v>
      </c>
      <c r="Q3148" s="3">
        <v>147</v>
      </c>
      <c r="R3148" s="1" t="s">
        <v>1958</v>
      </c>
      <c r="S3148" s="3">
        <v>19</v>
      </c>
      <c r="U3148" t="str">
        <f>IF(Ecommerce_Sales[[#This Row],[Delivery_Time_Days]]&gt;7,"Delay",IF(Ecommerce_Sales[[#This Row],[Delivery_Time_Days]] = 0,"No delivery",IF(Ecommerce_Sales[[#This Row],[Delivery_Time_Days]]&lt;=7,"On-time")))</f>
        <v>No delivery</v>
      </c>
      <c r="V3148" s="7">
        <f>Ecommerce_Sales[[#This Row],[Profit]]/Ecommerce_Sales[[#This Row],[Total_Price]]</f>
        <v>0.34693877551020408</v>
      </c>
      <c r="W3148" s="3">
        <v>51</v>
      </c>
      <c r="X3148" s="3"/>
    </row>
    <row r="3149" spans="1:24" x14ac:dyDescent="0.25">
      <c r="A3149" s="1" t="s">
        <v>8771</v>
      </c>
      <c r="B3149" s="1" t="s">
        <v>1341</v>
      </c>
      <c r="C3149" s="1" t="s">
        <v>1342</v>
      </c>
      <c r="D3149" s="1" t="s">
        <v>2744</v>
      </c>
      <c r="E3149" s="1" t="s">
        <v>1961</v>
      </c>
      <c r="F3149" s="2">
        <v>45485</v>
      </c>
      <c r="G3149" s="2">
        <v>45499</v>
      </c>
      <c r="H3149" s="2" t="str">
        <f>TEXT(Ecommerce_Sales[[#This Row],[Order_Date]],"mmmm")</f>
        <v>July</v>
      </c>
      <c r="I3149" s="2" t="str">
        <f>TEXT(Ecommerce_Sales[[#This Row],[Order_Date]],"yyyy")</f>
        <v>2024</v>
      </c>
      <c r="J3149" s="2" t="str">
        <f>TEXT(Ecommerce_Sales[[#This Row],[Order_Date]],"mmmm")</f>
        <v>July</v>
      </c>
      <c r="K3149" s="1" t="s">
        <v>1947</v>
      </c>
      <c r="L3149" s="1" t="s">
        <v>8772</v>
      </c>
      <c r="M3149" s="1" t="s">
        <v>2247</v>
      </c>
      <c r="N3149" s="1" t="s">
        <v>1957</v>
      </c>
      <c r="O3149" s="3">
        <v>1137</v>
      </c>
      <c r="P3149">
        <v>2</v>
      </c>
      <c r="Q3149" s="3">
        <v>2273</v>
      </c>
      <c r="R3149" s="1" t="s">
        <v>1958</v>
      </c>
      <c r="S3149" s="3">
        <v>310</v>
      </c>
      <c r="T3149">
        <v>8</v>
      </c>
      <c r="U3149" t="str">
        <f>IF(Ecommerce_Sales[[#This Row],[Delivery_Time_Days]]&gt;7,"Delay",IF(Ecommerce_Sales[[#This Row],[Delivery_Time_Days]] = 0,"No delivery",IF(Ecommerce_Sales[[#This Row],[Delivery_Time_Days]]&lt;=7,"On-time")))</f>
        <v>Delay</v>
      </c>
      <c r="V3149" s="7">
        <f>Ecommerce_Sales[[#This Row],[Profit]]/Ecommerce_Sales[[#This Row],[Total_Price]]</f>
        <v>0.15002199736031677</v>
      </c>
      <c r="W3149" s="3">
        <v>341</v>
      </c>
      <c r="X3149" s="3"/>
    </row>
    <row r="3150" spans="1:24" x14ac:dyDescent="0.25">
      <c r="A3150" s="1" t="s">
        <v>8773</v>
      </c>
      <c r="B3150" s="1" t="s">
        <v>204</v>
      </c>
      <c r="C3150" s="1" t="s">
        <v>205</v>
      </c>
      <c r="D3150" s="1" t="s">
        <v>3594</v>
      </c>
      <c r="E3150" s="1" t="s">
        <v>1954</v>
      </c>
      <c r="F3150" s="2">
        <v>45650</v>
      </c>
      <c r="G3150" s="2">
        <v>45637</v>
      </c>
      <c r="H3150" s="2" t="str">
        <f>TEXT(Ecommerce_Sales[[#This Row],[Order_Date]],"mmmm")</f>
        <v>December</v>
      </c>
      <c r="I3150" s="2" t="str">
        <f>TEXT(Ecommerce_Sales[[#This Row],[Order_Date]],"yyyy")</f>
        <v>2024</v>
      </c>
      <c r="J3150" s="2" t="str">
        <f>TEXT(Ecommerce_Sales[[#This Row],[Order_Date]],"mmmm")</f>
        <v>December</v>
      </c>
      <c r="K3150" s="1" t="s">
        <v>1947</v>
      </c>
      <c r="L3150" s="1" t="s">
        <v>8774</v>
      </c>
      <c r="M3150" s="1" t="s">
        <v>1949</v>
      </c>
      <c r="N3150" s="1" t="s">
        <v>1950</v>
      </c>
      <c r="O3150" s="3">
        <v>653</v>
      </c>
      <c r="P3150">
        <v>6</v>
      </c>
      <c r="Q3150" s="3">
        <v>3919</v>
      </c>
      <c r="R3150" s="1" t="s">
        <v>2008</v>
      </c>
      <c r="S3150" s="3">
        <v>529</v>
      </c>
      <c r="T3150">
        <v>7</v>
      </c>
      <c r="U3150" t="str">
        <f>IF(Ecommerce_Sales[[#This Row],[Delivery_Time_Days]]&gt;7,"Delay",IF(Ecommerce_Sales[[#This Row],[Delivery_Time_Days]] = 0,"No delivery",IF(Ecommerce_Sales[[#This Row],[Delivery_Time_Days]]&lt;=7,"On-time")))</f>
        <v>On-time</v>
      </c>
      <c r="V3150" s="7">
        <f>Ecommerce_Sales[[#This Row],[Profit]]/Ecommerce_Sales[[#This Row],[Total_Price]]</f>
        <v>0.40010206685378924</v>
      </c>
      <c r="W3150" s="3">
        <v>1568</v>
      </c>
      <c r="X3150" s="3"/>
    </row>
    <row r="3151" spans="1:24" x14ac:dyDescent="0.25">
      <c r="A3151" s="1" t="s">
        <v>8775</v>
      </c>
      <c r="B3151" s="1" t="s">
        <v>691</v>
      </c>
      <c r="C3151" s="1" t="s">
        <v>692</v>
      </c>
      <c r="D3151" s="1" t="s">
        <v>8776</v>
      </c>
      <c r="E3151" s="1" t="s">
        <v>1996</v>
      </c>
      <c r="F3151" s="2">
        <v>44988</v>
      </c>
      <c r="G3151" s="2">
        <v>45525</v>
      </c>
      <c r="H3151" s="2" t="str">
        <f>TEXT(Ecommerce_Sales[[#This Row],[Order_Date]],"mmmm")</f>
        <v>August</v>
      </c>
      <c r="I3151" s="2" t="str">
        <f>TEXT(Ecommerce_Sales[[#This Row],[Order_Date]],"yyyy")</f>
        <v>2024</v>
      </c>
      <c r="J3151" s="2" t="str">
        <f>TEXT(Ecommerce_Sales[[#This Row],[Order_Date]],"mmmm")</f>
        <v>August</v>
      </c>
      <c r="K3151" s="1" t="s">
        <v>1947</v>
      </c>
      <c r="L3151" s="1" t="s">
        <v>8777</v>
      </c>
      <c r="M3151" s="1" t="s">
        <v>2047</v>
      </c>
      <c r="N3151" s="1" t="s">
        <v>1989</v>
      </c>
      <c r="O3151" s="3">
        <v>1151</v>
      </c>
      <c r="P3151">
        <v>2</v>
      </c>
      <c r="Q3151" s="3">
        <v>2303</v>
      </c>
      <c r="R3151" s="1" t="s">
        <v>2016</v>
      </c>
      <c r="S3151" s="3">
        <v>182</v>
      </c>
      <c r="T3151">
        <v>9</v>
      </c>
      <c r="U3151" t="str">
        <f>IF(Ecommerce_Sales[[#This Row],[Delivery_Time_Days]]&gt;7,"Delay",IF(Ecommerce_Sales[[#This Row],[Delivery_Time_Days]] = 0,"No delivery",IF(Ecommerce_Sales[[#This Row],[Delivery_Time_Days]]&lt;=7,"On-time")))</f>
        <v>Delay</v>
      </c>
      <c r="V3151" s="7">
        <f>Ecommerce_Sales[[#This Row],[Profit]]/Ecommerce_Sales[[#This Row],[Total_Price]]</f>
        <v>0.25010855405992183</v>
      </c>
      <c r="W3151" s="3">
        <v>576</v>
      </c>
      <c r="X3151" s="3"/>
    </row>
    <row r="3152" spans="1:24" x14ac:dyDescent="0.25">
      <c r="A3152" s="1" t="s">
        <v>8778</v>
      </c>
      <c r="B3152" s="1" t="s">
        <v>1225</v>
      </c>
      <c r="C3152" s="1" t="s">
        <v>1226</v>
      </c>
      <c r="D3152" s="1" t="s">
        <v>4403</v>
      </c>
      <c r="E3152" s="1" t="s">
        <v>1954</v>
      </c>
      <c r="F3152" s="2">
        <v>45184</v>
      </c>
      <c r="G3152" s="2">
        <v>45204</v>
      </c>
      <c r="H3152" s="2" t="str">
        <f>TEXT(Ecommerce_Sales[[#This Row],[Order_Date]],"mmmm")</f>
        <v>October</v>
      </c>
      <c r="I3152" s="2" t="str">
        <f>TEXT(Ecommerce_Sales[[#This Row],[Order_Date]],"yyyy")</f>
        <v>2023</v>
      </c>
      <c r="J3152" s="2" t="str">
        <f>TEXT(Ecommerce_Sales[[#This Row],[Order_Date]],"mmmm")</f>
        <v>October</v>
      </c>
      <c r="K3152" s="1" t="s">
        <v>1947</v>
      </c>
      <c r="L3152" s="1" t="s">
        <v>8779</v>
      </c>
      <c r="M3152" s="1" t="s">
        <v>2072</v>
      </c>
      <c r="N3152" s="1" t="s">
        <v>1950</v>
      </c>
      <c r="O3152" s="3">
        <v>109</v>
      </c>
      <c r="P3152">
        <v>4</v>
      </c>
      <c r="Q3152" s="3">
        <v>436</v>
      </c>
      <c r="R3152" s="1" t="s">
        <v>1958</v>
      </c>
      <c r="S3152" s="3">
        <v>61</v>
      </c>
      <c r="T3152">
        <v>8</v>
      </c>
      <c r="U3152" t="str">
        <f>IF(Ecommerce_Sales[[#This Row],[Delivery_Time_Days]]&gt;7,"Delay",IF(Ecommerce_Sales[[#This Row],[Delivery_Time_Days]] = 0,"No delivery",IF(Ecommerce_Sales[[#This Row],[Delivery_Time_Days]]&lt;=7,"On-time")))</f>
        <v>Delay</v>
      </c>
      <c r="V3152" s="7">
        <f>Ecommerce_Sales[[#This Row],[Profit]]/Ecommerce_Sales[[#This Row],[Total_Price]]</f>
        <v>0.40137614678899081</v>
      </c>
      <c r="W3152" s="3">
        <v>175</v>
      </c>
      <c r="X3152" s="3"/>
    </row>
    <row r="3153" spans="1:24" x14ac:dyDescent="0.25">
      <c r="A3153" s="1" t="s">
        <v>8780</v>
      </c>
      <c r="B3153" s="1" t="s">
        <v>583</v>
      </c>
      <c r="C3153" s="1" t="s">
        <v>584</v>
      </c>
      <c r="D3153" s="1" t="s">
        <v>4239</v>
      </c>
      <c r="E3153" s="1" t="s">
        <v>1981</v>
      </c>
      <c r="F3153" s="2">
        <v>45328</v>
      </c>
      <c r="G3153" s="2">
        <v>45002</v>
      </c>
      <c r="H3153" s="2" t="str">
        <f>TEXT(Ecommerce_Sales[[#This Row],[Order_Date]],"mmmm")</f>
        <v>March</v>
      </c>
      <c r="I3153" s="2" t="str">
        <f>TEXT(Ecommerce_Sales[[#This Row],[Order_Date]],"yyyy")</f>
        <v>2023</v>
      </c>
      <c r="J3153" s="2" t="str">
        <f>TEXT(Ecommerce_Sales[[#This Row],[Order_Date]],"mmmm")</f>
        <v>March</v>
      </c>
      <c r="K3153" s="1" t="s">
        <v>1947</v>
      </c>
      <c r="L3153" s="1" t="s">
        <v>4702</v>
      </c>
      <c r="M3153" s="1" t="s">
        <v>2026</v>
      </c>
      <c r="N3153" s="1" t="s">
        <v>1978</v>
      </c>
      <c r="O3153" s="3">
        <v>71</v>
      </c>
      <c r="P3153">
        <v>4</v>
      </c>
      <c r="Q3153" s="3">
        <v>286</v>
      </c>
      <c r="R3153" s="1" t="s">
        <v>1958</v>
      </c>
      <c r="S3153" s="3">
        <v>16</v>
      </c>
      <c r="T3153">
        <v>8</v>
      </c>
      <c r="U3153" t="str">
        <f>IF(Ecommerce_Sales[[#This Row],[Delivery_Time_Days]]&gt;7,"Delay",IF(Ecommerce_Sales[[#This Row],[Delivery_Time_Days]] = 0,"No delivery",IF(Ecommerce_Sales[[#This Row],[Delivery_Time_Days]]&lt;=7,"On-time")))</f>
        <v>Delay</v>
      </c>
      <c r="V3153" s="7">
        <f>Ecommerce_Sales[[#This Row],[Profit]]/Ecommerce_Sales[[#This Row],[Total_Price]]</f>
        <v>0.34965034965034963</v>
      </c>
      <c r="W3153" s="3">
        <v>100</v>
      </c>
      <c r="X3153" s="3"/>
    </row>
    <row r="3154" spans="1:24" x14ac:dyDescent="0.25">
      <c r="A3154" s="1" t="s">
        <v>8781</v>
      </c>
      <c r="B3154" s="1" t="s">
        <v>1252</v>
      </c>
      <c r="C3154" s="1" t="s">
        <v>1253</v>
      </c>
      <c r="D3154" s="1" t="s">
        <v>2228</v>
      </c>
      <c r="E3154" s="1" t="s">
        <v>1966</v>
      </c>
      <c r="F3154" s="2">
        <v>45378</v>
      </c>
      <c r="G3154" s="2">
        <v>44940</v>
      </c>
      <c r="H3154" s="2" t="str">
        <f>TEXT(Ecommerce_Sales[[#This Row],[Order_Date]],"mmmm")</f>
        <v>January</v>
      </c>
      <c r="I3154" s="2" t="str">
        <f>TEXT(Ecommerce_Sales[[#This Row],[Order_Date]],"yyyy")</f>
        <v>2023</v>
      </c>
      <c r="J3154" s="2" t="str">
        <f>TEXT(Ecommerce_Sales[[#This Row],[Order_Date]],"mmmm")</f>
        <v>January</v>
      </c>
      <c r="K3154" s="1" t="s">
        <v>1947</v>
      </c>
      <c r="L3154" s="1" t="s">
        <v>5209</v>
      </c>
      <c r="M3154" s="1" t="s">
        <v>1956</v>
      </c>
      <c r="N3154" s="1" t="s">
        <v>1957</v>
      </c>
      <c r="O3154" s="3">
        <v>102</v>
      </c>
      <c r="P3154">
        <v>4</v>
      </c>
      <c r="Q3154" s="3">
        <v>408</v>
      </c>
      <c r="R3154" s="1" t="s">
        <v>2008</v>
      </c>
      <c r="S3154" s="3">
        <v>51</v>
      </c>
      <c r="T3154">
        <v>5</v>
      </c>
      <c r="U3154" t="str">
        <f>IF(Ecommerce_Sales[[#This Row],[Delivery_Time_Days]]&gt;7,"Delay",IF(Ecommerce_Sales[[#This Row],[Delivery_Time_Days]] = 0,"No delivery",IF(Ecommerce_Sales[[#This Row],[Delivery_Time_Days]]&lt;=7,"On-time")))</f>
        <v>On-time</v>
      </c>
      <c r="V3154" s="7">
        <f>Ecommerce_Sales[[#This Row],[Profit]]/Ecommerce_Sales[[#This Row],[Total_Price]]</f>
        <v>0.14950980392156862</v>
      </c>
      <c r="W3154" s="3">
        <v>61</v>
      </c>
      <c r="X3154" s="3"/>
    </row>
    <row r="3155" spans="1:24" x14ac:dyDescent="0.25">
      <c r="A3155" s="1" t="s">
        <v>8782</v>
      </c>
      <c r="B3155" s="1" t="s">
        <v>112</v>
      </c>
      <c r="C3155" s="1" t="s">
        <v>113</v>
      </c>
      <c r="D3155" s="1" t="s">
        <v>2172</v>
      </c>
      <c r="E3155" s="1" t="s">
        <v>1961</v>
      </c>
      <c r="F3155" s="2">
        <v>45386</v>
      </c>
      <c r="G3155" s="2">
        <v>45467</v>
      </c>
      <c r="H3155" s="2" t="str">
        <f>TEXT(Ecommerce_Sales[[#This Row],[Order_Date]],"mmmm")</f>
        <v>June</v>
      </c>
      <c r="I3155" s="2" t="str">
        <f>TEXT(Ecommerce_Sales[[#This Row],[Order_Date]],"yyyy")</f>
        <v>2024</v>
      </c>
      <c r="J3155" s="2" t="str">
        <f>TEXT(Ecommerce_Sales[[#This Row],[Order_Date]],"mmmm")</f>
        <v>June</v>
      </c>
      <c r="K3155" s="1" t="s">
        <v>1947</v>
      </c>
      <c r="L3155" s="1" t="s">
        <v>8783</v>
      </c>
      <c r="M3155" s="1" t="s">
        <v>1988</v>
      </c>
      <c r="N3155" s="1" t="s">
        <v>1989</v>
      </c>
      <c r="O3155" s="3">
        <v>696</v>
      </c>
      <c r="P3155">
        <v>6</v>
      </c>
      <c r="Q3155" s="3">
        <v>4173</v>
      </c>
      <c r="R3155" s="1" t="s">
        <v>1951</v>
      </c>
      <c r="S3155" s="3">
        <v>382</v>
      </c>
      <c r="T3155">
        <v>6</v>
      </c>
      <c r="U3155" t="str">
        <f>IF(Ecommerce_Sales[[#This Row],[Delivery_Time_Days]]&gt;7,"Delay",IF(Ecommerce_Sales[[#This Row],[Delivery_Time_Days]] = 0,"No delivery",IF(Ecommerce_Sales[[#This Row],[Delivery_Time_Days]]&lt;=7,"On-time")))</f>
        <v>On-time</v>
      </c>
      <c r="V3155" s="7">
        <f>Ecommerce_Sales[[#This Row],[Profit]]/Ecommerce_Sales[[#This Row],[Total_Price]]</f>
        <v>0.24994009106158638</v>
      </c>
      <c r="W3155" s="3">
        <v>1043</v>
      </c>
      <c r="X3155" s="3"/>
    </row>
    <row r="3156" spans="1:24" x14ac:dyDescent="0.25">
      <c r="A3156" s="1" t="s">
        <v>8784</v>
      </c>
      <c r="B3156" s="1" t="s">
        <v>571</v>
      </c>
      <c r="C3156" s="1" t="s">
        <v>572</v>
      </c>
      <c r="D3156" s="1" t="s">
        <v>4730</v>
      </c>
      <c r="E3156" s="1" t="s">
        <v>1966</v>
      </c>
      <c r="F3156" s="2">
        <v>45560</v>
      </c>
      <c r="G3156" s="2">
        <v>45613</v>
      </c>
      <c r="H3156" s="2" t="str">
        <f>TEXT(Ecommerce_Sales[[#This Row],[Order_Date]],"mmmm")</f>
        <v>November</v>
      </c>
      <c r="I3156" s="2" t="str">
        <f>TEXT(Ecommerce_Sales[[#This Row],[Order_Date]],"yyyy")</f>
        <v>2024</v>
      </c>
      <c r="J3156" s="2" t="str">
        <f>TEXT(Ecommerce_Sales[[#This Row],[Order_Date]],"mmmm")</f>
        <v>November</v>
      </c>
      <c r="K3156" s="1" t="s">
        <v>1947</v>
      </c>
      <c r="L3156" s="1" t="s">
        <v>4500</v>
      </c>
      <c r="M3156" s="1" t="s">
        <v>2054</v>
      </c>
      <c r="N3156" s="1" t="s">
        <v>1957</v>
      </c>
      <c r="O3156" s="3">
        <v>448</v>
      </c>
      <c r="P3156">
        <v>6</v>
      </c>
      <c r="Q3156" s="3">
        <v>2685</v>
      </c>
      <c r="R3156" s="1" t="s">
        <v>1958</v>
      </c>
      <c r="S3156" s="3">
        <v>378</v>
      </c>
      <c r="T3156">
        <v>9</v>
      </c>
      <c r="U3156" t="str">
        <f>IF(Ecommerce_Sales[[#This Row],[Delivery_Time_Days]]&gt;7,"Delay",IF(Ecommerce_Sales[[#This Row],[Delivery_Time_Days]] = 0,"No delivery",IF(Ecommerce_Sales[[#This Row],[Delivery_Time_Days]]&lt;=7,"On-time")))</f>
        <v>Delay</v>
      </c>
      <c r="V3156" s="7">
        <f>Ecommerce_Sales[[#This Row],[Profit]]/Ecommerce_Sales[[#This Row],[Total_Price]]</f>
        <v>0.15009310986964619</v>
      </c>
      <c r="W3156" s="3">
        <v>403</v>
      </c>
      <c r="X3156" s="3"/>
    </row>
    <row r="3157" spans="1:24" x14ac:dyDescent="0.25">
      <c r="A3157" s="1" t="s">
        <v>8785</v>
      </c>
      <c r="B3157" s="1" t="s">
        <v>428</v>
      </c>
      <c r="C3157" s="1" t="s">
        <v>429</v>
      </c>
      <c r="D3157" s="1" t="s">
        <v>4327</v>
      </c>
      <c r="E3157" s="1" t="s">
        <v>1946</v>
      </c>
      <c r="F3157" s="2">
        <v>45424</v>
      </c>
      <c r="G3157" s="2">
        <v>45046</v>
      </c>
      <c r="H3157" s="2" t="str">
        <f>TEXT(Ecommerce_Sales[[#This Row],[Order_Date]],"mmmm")</f>
        <v>April</v>
      </c>
      <c r="I3157" s="2" t="str">
        <f>TEXT(Ecommerce_Sales[[#This Row],[Order_Date]],"yyyy")</f>
        <v>2023</v>
      </c>
      <c r="J3157" s="2" t="str">
        <f>TEXT(Ecommerce_Sales[[#This Row],[Order_Date]],"mmmm")</f>
        <v>April</v>
      </c>
      <c r="K3157" s="1" t="s">
        <v>1947</v>
      </c>
      <c r="L3157" s="1" t="s">
        <v>8786</v>
      </c>
      <c r="M3157" s="1" t="s">
        <v>2058</v>
      </c>
      <c r="N3157" s="1" t="s">
        <v>1950</v>
      </c>
      <c r="O3157" s="3">
        <v>191</v>
      </c>
      <c r="P3157">
        <v>4</v>
      </c>
      <c r="Q3157" s="3">
        <v>763</v>
      </c>
      <c r="R3157" s="1" t="s">
        <v>1958</v>
      </c>
      <c r="S3157" s="3">
        <v>101</v>
      </c>
      <c r="T3157">
        <v>4</v>
      </c>
      <c r="U3157" t="str">
        <f>IF(Ecommerce_Sales[[#This Row],[Delivery_Time_Days]]&gt;7,"Delay",IF(Ecommerce_Sales[[#This Row],[Delivery_Time_Days]] = 0,"No delivery",IF(Ecommerce_Sales[[#This Row],[Delivery_Time_Days]]&lt;=7,"On-time")))</f>
        <v>On-time</v>
      </c>
      <c r="V3157" s="7">
        <f>Ecommerce_Sales[[#This Row],[Profit]]/Ecommerce_Sales[[#This Row],[Total_Price]]</f>
        <v>0.39973787680209699</v>
      </c>
      <c r="W3157" s="3">
        <v>305</v>
      </c>
      <c r="X3157" s="3"/>
    </row>
    <row r="3158" spans="1:24" x14ac:dyDescent="0.25">
      <c r="A3158" s="1" t="s">
        <v>8787</v>
      </c>
      <c r="B3158" s="1" t="s">
        <v>306</v>
      </c>
      <c r="C3158" s="1" t="s">
        <v>307</v>
      </c>
      <c r="D3158" s="1" t="s">
        <v>5383</v>
      </c>
      <c r="E3158" s="1" t="s">
        <v>1981</v>
      </c>
      <c r="F3158" s="2">
        <v>45454</v>
      </c>
      <c r="G3158" s="2">
        <v>45648</v>
      </c>
      <c r="H3158" s="2" t="str">
        <f>TEXT(Ecommerce_Sales[[#This Row],[Order_Date]],"mmmm")</f>
        <v>December</v>
      </c>
      <c r="I3158" s="2" t="str">
        <f>TEXT(Ecommerce_Sales[[#This Row],[Order_Date]],"yyyy")</f>
        <v>2024</v>
      </c>
      <c r="J3158" s="2" t="str">
        <f>TEXT(Ecommerce_Sales[[#This Row],[Order_Date]],"mmmm")</f>
        <v>December</v>
      </c>
      <c r="K3158" s="1" t="s">
        <v>1947</v>
      </c>
      <c r="L3158" s="1" t="s">
        <v>8788</v>
      </c>
      <c r="M3158" s="1" t="s">
        <v>1963</v>
      </c>
      <c r="N3158" s="1" t="s">
        <v>1957</v>
      </c>
      <c r="O3158" s="3">
        <v>1254</v>
      </c>
      <c r="P3158">
        <v>10</v>
      </c>
      <c r="Q3158" s="3">
        <v>12537</v>
      </c>
      <c r="R3158" s="1" t="s">
        <v>2012</v>
      </c>
      <c r="S3158" s="3">
        <v>795</v>
      </c>
      <c r="T3158">
        <v>5</v>
      </c>
      <c r="U3158" t="str">
        <f>IF(Ecommerce_Sales[[#This Row],[Delivery_Time_Days]]&gt;7,"Delay",IF(Ecommerce_Sales[[#This Row],[Delivery_Time_Days]] = 0,"No delivery",IF(Ecommerce_Sales[[#This Row],[Delivery_Time_Days]]&lt;=7,"On-time")))</f>
        <v>On-time</v>
      </c>
      <c r="V3158" s="7">
        <f>Ecommerce_Sales[[#This Row],[Profit]]/Ecommerce_Sales[[#This Row],[Total_Price]]</f>
        <v>0.14995612985562734</v>
      </c>
      <c r="W3158" s="3">
        <v>1880</v>
      </c>
      <c r="X3158" s="3"/>
    </row>
    <row r="3159" spans="1:24" x14ac:dyDescent="0.25">
      <c r="A3159" s="1" t="s">
        <v>8789</v>
      </c>
      <c r="B3159" s="1" t="s">
        <v>428</v>
      </c>
      <c r="C3159" s="1" t="s">
        <v>429</v>
      </c>
      <c r="D3159" s="1" t="s">
        <v>4327</v>
      </c>
      <c r="E3159" s="1" t="s">
        <v>1946</v>
      </c>
      <c r="F3159" s="2">
        <v>45424</v>
      </c>
      <c r="G3159" s="2">
        <v>45485</v>
      </c>
      <c r="H3159" s="2" t="str">
        <f>TEXT(Ecommerce_Sales[[#This Row],[Order_Date]],"mmmm")</f>
        <v>July</v>
      </c>
      <c r="I3159" s="2" t="str">
        <f>TEXT(Ecommerce_Sales[[#This Row],[Order_Date]],"yyyy")</f>
        <v>2024</v>
      </c>
      <c r="J3159" s="2" t="str">
        <f>TEXT(Ecommerce_Sales[[#This Row],[Order_Date]],"mmmm")</f>
        <v>July</v>
      </c>
      <c r="K3159" s="1" t="s">
        <v>1947</v>
      </c>
      <c r="L3159" s="1" t="s">
        <v>5060</v>
      </c>
      <c r="M3159" s="1" t="s">
        <v>2072</v>
      </c>
      <c r="N3159" s="1" t="s">
        <v>1950</v>
      </c>
      <c r="O3159" s="3">
        <v>1246</v>
      </c>
      <c r="P3159">
        <v>6</v>
      </c>
      <c r="Q3159" s="3">
        <v>7475</v>
      </c>
      <c r="R3159" s="1" t="s">
        <v>1958</v>
      </c>
      <c r="S3159" s="3">
        <v>938</v>
      </c>
      <c r="T3159">
        <v>6</v>
      </c>
      <c r="U3159" t="str">
        <f>IF(Ecommerce_Sales[[#This Row],[Delivery_Time_Days]]&gt;7,"Delay",IF(Ecommerce_Sales[[#This Row],[Delivery_Time_Days]] = 0,"No delivery",IF(Ecommerce_Sales[[#This Row],[Delivery_Time_Days]]&lt;=7,"On-time")))</f>
        <v>On-time</v>
      </c>
      <c r="V3159" s="7">
        <f>Ecommerce_Sales[[#This Row],[Profit]]/Ecommerce_Sales[[#This Row],[Total_Price]]</f>
        <v>0.4</v>
      </c>
      <c r="W3159" s="3">
        <v>2990</v>
      </c>
      <c r="X3159" s="3"/>
    </row>
    <row r="3160" spans="1:24" x14ac:dyDescent="0.25">
      <c r="A3160" s="1" t="s">
        <v>8790</v>
      </c>
      <c r="B3160" s="1" t="s">
        <v>330</v>
      </c>
      <c r="C3160" s="1" t="s">
        <v>331</v>
      </c>
      <c r="D3160" s="1" t="s">
        <v>7997</v>
      </c>
      <c r="E3160" s="1" t="s">
        <v>1954</v>
      </c>
      <c r="F3160" s="2">
        <v>45306</v>
      </c>
      <c r="G3160" s="2">
        <v>45438</v>
      </c>
      <c r="H3160" s="2" t="str">
        <f>TEXT(Ecommerce_Sales[[#This Row],[Order_Date]],"mmmm")</f>
        <v>May</v>
      </c>
      <c r="I3160" s="2" t="str">
        <f>TEXT(Ecommerce_Sales[[#This Row],[Order_Date]],"yyyy")</f>
        <v>2024</v>
      </c>
      <c r="J3160" s="2" t="str">
        <f>TEXT(Ecommerce_Sales[[#This Row],[Order_Date]],"mmmm")</f>
        <v>May</v>
      </c>
      <c r="K3160" s="1" t="s">
        <v>1986</v>
      </c>
      <c r="L3160" s="1" t="s">
        <v>8791</v>
      </c>
      <c r="M3160" s="1" t="s">
        <v>2007</v>
      </c>
      <c r="N3160" s="1" t="s">
        <v>1973</v>
      </c>
      <c r="O3160" s="3">
        <v>1028</v>
      </c>
      <c r="P3160">
        <v>5</v>
      </c>
      <c r="Q3160" s="3">
        <v>5142</v>
      </c>
      <c r="R3160" s="1" t="s">
        <v>1958</v>
      </c>
      <c r="S3160" s="3">
        <v>765</v>
      </c>
      <c r="U3160" t="str">
        <f>IF(Ecommerce_Sales[[#This Row],[Delivery_Time_Days]]&gt;7,"Delay",IF(Ecommerce_Sales[[#This Row],[Delivery_Time_Days]] = 0,"No delivery",IF(Ecommerce_Sales[[#This Row],[Delivery_Time_Days]]&lt;=7,"On-time")))</f>
        <v>No delivery</v>
      </c>
      <c r="V3160" s="7">
        <f>Ecommerce_Sales[[#This Row],[Profit]]/Ecommerce_Sales[[#This Row],[Total_Price]]</f>
        <v>0.30007779074290158</v>
      </c>
      <c r="W3160" s="3">
        <v>1543</v>
      </c>
      <c r="X3160" s="3"/>
    </row>
    <row r="3161" spans="1:24" x14ac:dyDescent="0.25">
      <c r="A3161" s="1" t="s">
        <v>8792</v>
      </c>
      <c r="B3161" s="1" t="s">
        <v>1355</v>
      </c>
      <c r="C3161" s="1" t="s">
        <v>1356</v>
      </c>
      <c r="D3161" s="1" t="s">
        <v>4155</v>
      </c>
      <c r="E3161" s="1" t="s">
        <v>1954</v>
      </c>
      <c r="F3161" s="2">
        <v>44987</v>
      </c>
      <c r="G3161" s="2">
        <v>45009</v>
      </c>
      <c r="H3161" s="2" t="str">
        <f>TEXT(Ecommerce_Sales[[#This Row],[Order_Date]],"mmmm")</f>
        <v>March</v>
      </c>
      <c r="I3161" s="2" t="str">
        <f>TEXT(Ecommerce_Sales[[#This Row],[Order_Date]],"yyyy")</f>
        <v>2023</v>
      </c>
      <c r="J3161" s="2" t="str">
        <f>TEXT(Ecommerce_Sales[[#This Row],[Order_Date]],"mmmm")</f>
        <v>March</v>
      </c>
      <c r="K3161" s="1" t="s">
        <v>1986</v>
      </c>
      <c r="L3161" s="1" t="s">
        <v>8793</v>
      </c>
      <c r="M3161" s="1" t="s">
        <v>2065</v>
      </c>
      <c r="N3161" s="1" t="s">
        <v>1978</v>
      </c>
      <c r="O3161" s="3">
        <v>226</v>
      </c>
      <c r="P3161">
        <v>5</v>
      </c>
      <c r="Q3161" s="3">
        <v>1130</v>
      </c>
      <c r="R3161" s="1" t="s">
        <v>1951</v>
      </c>
      <c r="S3161" s="3">
        <v>145</v>
      </c>
      <c r="U3161" t="str">
        <f>IF(Ecommerce_Sales[[#This Row],[Delivery_Time_Days]]&gt;7,"Delay",IF(Ecommerce_Sales[[#This Row],[Delivery_Time_Days]] = 0,"No delivery",IF(Ecommerce_Sales[[#This Row],[Delivery_Time_Days]]&lt;=7,"On-time")))</f>
        <v>No delivery</v>
      </c>
      <c r="V3161" s="7">
        <f>Ecommerce_Sales[[#This Row],[Profit]]/Ecommerce_Sales[[#This Row],[Total_Price]]</f>
        <v>0.34955752212389379</v>
      </c>
      <c r="W3161" s="3">
        <v>395</v>
      </c>
      <c r="X3161" s="3"/>
    </row>
    <row r="3162" spans="1:24" x14ac:dyDescent="0.25">
      <c r="A3162" s="1" t="s">
        <v>8794</v>
      </c>
      <c r="B3162" s="1" t="s">
        <v>480</v>
      </c>
      <c r="C3162" s="1" t="s">
        <v>481</v>
      </c>
      <c r="D3162" s="1" t="s">
        <v>5189</v>
      </c>
      <c r="E3162" s="1" t="s">
        <v>1961</v>
      </c>
      <c r="F3162" s="2">
        <v>45137</v>
      </c>
      <c r="G3162" s="2">
        <v>45270</v>
      </c>
      <c r="H3162" s="2" t="str">
        <f>TEXT(Ecommerce_Sales[[#This Row],[Order_Date]],"mmmm")</f>
        <v>December</v>
      </c>
      <c r="I3162" s="2" t="str">
        <f>TEXT(Ecommerce_Sales[[#This Row],[Order_Date]],"yyyy")</f>
        <v>2023</v>
      </c>
      <c r="J3162" s="2" t="str">
        <f>TEXT(Ecommerce_Sales[[#This Row],[Order_Date]],"mmmm")</f>
        <v>December</v>
      </c>
      <c r="K3162" s="1" t="s">
        <v>1947</v>
      </c>
      <c r="L3162" s="1" t="s">
        <v>8795</v>
      </c>
      <c r="M3162" s="1" t="s">
        <v>1949</v>
      </c>
      <c r="N3162" s="1" t="s">
        <v>1950</v>
      </c>
      <c r="O3162" s="3">
        <v>1343</v>
      </c>
      <c r="P3162">
        <v>2</v>
      </c>
      <c r="Q3162" s="3">
        <v>2685</v>
      </c>
      <c r="R3162" s="1" t="s">
        <v>2008</v>
      </c>
      <c r="S3162" s="3">
        <v>162</v>
      </c>
      <c r="T3162">
        <v>8</v>
      </c>
      <c r="U3162" t="str">
        <f>IF(Ecommerce_Sales[[#This Row],[Delivery_Time_Days]]&gt;7,"Delay",IF(Ecommerce_Sales[[#This Row],[Delivery_Time_Days]] = 0,"No delivery",IF(Ecommerce_Sales[[#This Row],[Delivery_Time_Days]]&lt;=7,"On-time")))</f>
        <v>Delay</v>
      </c>
      <c r="V3162" s="7">
        <f>Ecommerce_Sales[[#This Row],[Profit]]/Ecommerce_Sales[[#This Row],[Total_Price]]</f>
        <v>0.4</v>
      </c>
      <c r="W3162" s="3">
        <v>1074</v>
      </c>
      <c r="X3162" s="3"/>
    </row>
    <row r="3163" spans="1:24" x14ac:dyDescent="0.25">
      <c r="A3163" s="1" t="s">
        <v>8796</v>
      </c>
      <c r="B3163" s="1" t="s">
        <v>588</v>
      </c>
      <c r="C3163" s="1" t="s">
        <v>589</v>
      </c>
      <c r="D3163" s="1" t="s">
        <v>5533</v>
      </c>
      <c r="E3163" s="1" t="s">
        <v>1981</v>
      </c>
      <c r="F3163" s="2">
        <v>45640</v>
      </c>
      <c r="G3163" s="2">
        <v>45471</v>
      </c>
      <c r="H3163" s="2" t="str">
        <f>TEXT(Ecommerce_Sales[[#This Row],[Order_Date]],"mmmm")</f>
        <v>June</v>
      </c>
      <c r="I3163" s="2" t="str">
        <f>TEXT(Ecommerce_Sales[[#This Row],[Order_Date]],"yyyy")</f>
        <v>2024</v>
      </c>
      <c r="J3163" s="2" t="str">
        <f>TEXT(Ecommerce_Sales[[#This Row],[Order_Date]],"mmmm")</f>
        <v>June</v>
      </c>
      <c r="K3163" s="1" t="s">
        <v>1947</v>
      </c>
      <c r="L3163" s="1" t="s">
        <v>8797</v>
      </c>
      <c r="M3163" s="1" t="s">
        <v>2104</v>
      </c>
      <c r="N3163" s="1" t="s">
        <v>1978</v>
      </c>
      <c r="O3163" s="3">
        <v>110</v>
      </c>
      <c r="P3163">
        <v>4</v>
      </c>
      <c r="Q3163" s="3">
        <v>439</v>
      </c>
      <c r="R3163" s="1" t="s">
        <v>2016</v>
      </c>
      <c r="S3163" s="3">
        <v>38</v>
      </c>
      <c r="T3163">
        <v>8</v>
      </c>
      <c r="U3163" t="str">
        <f>IF(Ecommerce_Sales[[#This Row],[Delivery_Time_Days]]&gt;7,"Delay",IF(Ecommerce_Sales[[#This Row],[Delivery_Time_Days]] = 0,"No delivery",IF(Ecommerce_Sales[[#This Row],[Delivery_Time_Days]]&lt;=7,"On-time")))</f>
        <v>Delay</v>
      </c>
      <c r="V3163" s="7">
        <f>Ecommerce_Sales[[#This Row],[Profit]]/Ecommerce_Sales[[#This Row],[Total_Price]]</f>
        <v>0.35079726651480636</v>
      </c>
      <c r="W3163" s="3">
        <v>154</v>
      </c>
      <c r="X3163" s="3"/>
    </row>
    <row r="3164" spans="1:24" x14ac:dyDescent="0.25">
      <c r="A3164" s="1" t="s">
        <v>8798</v>
      </c>
      <c r="B3164" s="1" t="s">
        <v>1163</v>
      </c>
      <c r="C3164" s="1" t="s">
        <v>1246</v>
      </c>
      <c r="D3164" s="1" t="s">
        <v>2779</v>
      </c>
      <c r="E3164" s="1" t="s">
        <v>1966</v>
      </c>
      <c r="F3164" s="2">
        <v>45076</v>
      </c>
      <c r="G3164" s="2">
        <v>44952</v>
      </c>
      <c r="H3164" s="2" t="str">
        <f>TEXT(Ecommerce_Sales[[#This Row],[Order_Date]],"mmmm")</f>
        <v>January</v>
      </c>
      <c r="I3164" s="2" t="str">
        <f>TEXT(Ecommerce_Sales[[#This Row],[Order_Date]],"yyyy")</f>
        <v>2023</v>
      </c>
      <c r="J3164" s="2" t="str">
        <f>TEXT(Ecommerce_Sales[[#This Row],[Order_Date]],"mmmm")</f>
        <v>January</v>
      </c>
      <c r="K3164" s="1" t="s">
        <v>1992</v>
      </c>
      <c r="L3164" s="1" t="s">
        <v>8799</v>
      </c>
      <c r="M3164" s="1" t="s">
        <v>2043</v>
      </c>
      <c r="N3164" s="1" t="s">
        <v>1989</v>
      </c>
      <c r="O3164" s="3">
        <v>792</v>
      </c>
      <c r="P3164">
        <v>2</v>
      </c>
      <c r="Q3164" s="3">
        <v>1584</v>
      </c>
      <c r="R3164" s="1" t="s">
        <v>1951</v>
      </c>
      <c r="S3164" s="3">
        <v>115</v>
      </c>
      <c r="U3164" t="str">
        <f>IF(Ecommerce_Sales[[#This Row],[Delivery_Time_Days]]&gt;7,"Delay",IF(Ecommerce_Sales[[#This Row],[Delivery_Time_Days]] = 0,"No delivery",IF(Ecommerce_Sales[[#This Row],[Delivery_Time_Days]]&lt;=7,"On-time")))</f>
        <v>No delivery</v>
      </c>
      <c r="V3164" s="7">
        <f>Ecommerce_Sales[[#This Row],[Profit]]/Ecommerce_Sales[[#This Row],[Total_Price]]</f>
        <v>0.25</v>
      </c>
      <c r="W3164" s="3">
        <v>396</v>
      </c>
      <c r="X3164" s="3"/>
    </row>
    <row r="3165" spans="1:24" x14ac:dyDescent="0.25">
      <c r="A3165" s="1" t="s">
        <v>8800</v>
      </c>
      <c r="B3165" s="1" t="s">
        <v>374</v>
      </c>
      <c r="C3165" s="1" t="s">
        <v>375</v>
      </c>
      <c r="D3165" s="1" t="s">
        <v>6434</v>
      </c>
      <c r="E3165" s="1" t="s">
        <v>1981</v>
      </c>
      <c r="F3165" s="2">
        <v>45347</v>
      </c>
      <c r="G3165" s="2">
        <v>45126</v>
      </c>
      <c r="H3165" s="2" t="str">
        <f>TEXT(Ecommerce_Sales[[#This Row],[Order_Date]],"mmmm")</f>
        <v>July</v>
      </c>
      <c r="I3165" s="2" t="str">
        <f>TEXT(Ecommerce_Sales[[#This Row],[Order_Date]],"yyyy")</f>
        <v>2023</v>
      </c>
      <c r="J3165" s="2" t="str">
        <f>TEXT(Ecommerce_Sales[[#This Row],[Order_Date]],"mmmm")</f>
        <v>July</v>
      </c>
      <c r="K3165" s="1" t="s">
        <v>1947</v>
      </c>
      <c r="L3165" s="1" t="s">
        <v>8801</v>
      </c>
      <c r="M3165" s="1" t="s">
        <v>1972</v>
      </c>
      <c r="N3165" s="1" t="s">
        <v>1973</v>
      </c>
      <c r="O3165" s="3">
        <v>48</v>
      </c>
      <c r="P3165">
        <v>6</v>
      </c>
      <c r="Q3165" s="3">
        <v>288</v>
      </c>
      <c r="R3165" s="1" t="s">
        <v>1951</v>
      </c>
      <c r="S3165" s="3">
        <v>35</v>
      </c>
      <c r="T3165">
        <v>7</v>
      </c>
      <c r="U3165" t="str">
        <f>IF(Ecommerce_Sales[[#This Row],[Delivery_Time_Days]]&gt;7,"Delay",IF(Ecommerce_Sales[[#This Row],[Delivery_Time_Days]] = 0,"No delivery",IF(Ecommerce_Sales[[#This Row],[Delivery_Time_Days]]&lt;=7,"On-time")))</f>
        <v>On-time</v>
      </c>
      <c r="V3165" s="7">
        <f>Ecommerce_Sales[[#This Row],[Profit]]/Ecommerce_Sales[[#This Row],[Total_Price]]</f>
        <v>0.2986111111111111</v>
      </c>
      <c r="W3165" s="3">
        <v>86</v>
      </c>
      <c r="X3165" s="3"/>
    </row>
    <row r="3166" spans="1:24" x14ac:dyDescent="0.25">
      <c r="A3166" s="1" t="s">
        <v>8802</v>
      </c>
      <c r="B3166" s="1" t="s">
        <v>924</v>
      </c>
      <c r="C3166" s="1" t="s">
        <v>925</v>
      </c>
      <c r="D3166" s="1" t="s">
        <v>3047</v>
      </c>
      <c r="E3166" s="1" t="s">
        <v>1966</v>
      </c>
      <c r="F3166" s="2">
        <v>45470</v>
      </c>
      <c r="G3166" s="2">
        <v>45534</v>
      </c>
      <c r="H3166" s="2" t="str">
        <f>TEXT(Ecommerce_Sales[[#This Row],[Order_Date]],"mmmm")</f>
        <v>August</v>
      </c>
      <c r="I3166" s="2" t="str">
        <f>TEXT(Ecommerce_Sales[[#This Row],[Order_Date]],"yyyy")</f>
        <v>2024</v>
      </c>
      <c r="J3166" s="2" t="str">
        <f>TEXT(Ecommerce_Sales[[#This Row],[Order_Date]],"mmmm")</f>
        <v>August</v>
      </c>
      <c r="K3166" s="1" t="s">
        <v>1947</v>
      </c>
      <c r="L3166" s="1" t="s">
        <v>7010</v>
      </c>
      <c r="M3166" s="1" t="s">
        <v>2043</v>
      </c>
      <c r="N3166" s="1" t="s">
        <v>1989</v>
      </c>
      <c r="O3166" s="3">
        <v>753</v>
      </c>
      <c r="P3166">
        <v>6</v>
      </c>
      <c r="Q3166" s="3">
        <v>4515</v>
      </c>
      <c r="R3166" s="1" t="s">
        <v>1951</v>
      </c>
      <c r="S3166" s="3">
        <v>431</v>
      </c>
      <c r="T3166">
        <v>7</v>
      </c>
      <c r="U3166" t="str">
        <f>IF(Ecommerce_Sales[[#This Row],[Delivery_Time_Days]]&gt;7,"Delay",IF(Ecommerce_Sales[[#This Row],[Delivery_Time_Days]] = 0,"No delivery",IF(Ecommerce_Sales[[#This Row],[Delivery_Time_Days]]&lt;=7,"On-time")))</f>
        <v>On-time</v>
      </c>
      <c r="V3166" s="7">
        <f>Ecommerce_Sales[[#This Row],[Profit]]/Ecommerce_Sales[[#This Row],[Total_Price]]</f>
        <v>0.25005537098560354</v>
      </c>
      <c r="W3166" s="3">
        <v>1129</v>
      </c>
      <c r="X3166" s="3"/>
    </row>
    <row r="3167" spans="1:24" x14ac:dyDescent="0.25">
      <c r="A3167" s="1" t="s">
        <v>8803</v>
      </c>
      <c r="B3167" s="1" t="s">
        <v>456</v>
      </c>
      <c r="C3167" s="1" t="s">
        <v>457</v>
      </c>
      <c r="D3167" s="1" t="s">
        <v>2285</v>
      </c>
      <c r="E3167" s="1" t="s">
        <v>1996</v>
      </c>
      <c r="F3167" s="2">
        <v>45273</v>
      </c>
      <c r="G3167" s="2">
        <v>45534</v>
      </c>
      <c r="H3167" s="2" t="str">
        <f>TEXT(Ecommerce_Sales[[#This Row],[Order_Date]],"mmmm")</f>
        <v>August</v>
      </c>
      <c r="I3167" s="2" t="str">
        <f>TEXT(Ecommerce_Sales[[#This Row],[Order_Date]],"yyyy")</f>
        <v>2024</v>
      </c>
      <c r="J3167" s="2" t="str">
        <f>TEXT(Ecommerce_Sales[[#This Row],[Order_Date]],"mmmm")</f>
        <v>August</v>
      </c>
      <c r="K3167" s="1" t="s">
        <v>1947</v>
      </c>
      <c r="L3167" s="1" t="s">
        <v>8804</v>
      </c>
      <c r="M3167" s="1" t="s">
        <v>1949</v>
      </c>
      <c r="N3167" s="1" t="s">
        <v>1950</v>
      </c>
      <c r="O3167" s="3">
        <v>1004</v>
      </c>
      <c r="P3167">
        <v>5</v>
      </c>
      <c r="Q3167" s="3">
        <v>5022</v>
      </c>
      <c r="R3167" s="1" t="s">
        <v>2012</v>
      </c>
      <c r="S3167" s="3">
        <v>267</v>
      </c>
      <c r="T3167">
        <v>10</v>
      </c>
      <c r="U3167" t="str">
        <f>IF(Ecommerce_Sales[[#This Row],[Delivery_Time_Days]]&gt;7,"Delay",IF(Ecommerce_Sales[[#This Row],[Delivery_Time_Days]] = 0,"No delivery",IF(Ecommerce_Sales[[#This Row],[Delivery_Time_Days]]&lt;=7,"On-time")))</f>
        <v>Delay</v>
      </c>
      <c r="V3167" s="7">
        <f>Ecommerce_Sales[[#This Row],[Profit]]/Ecommerce_Sales[[#This Row],[Total_Price]]</f>
        <v>0.40003982477100758</v>
      </c>
      <c r="W3167" s="3">
        <v>2009</v>
      </c>
      <c r="X3167" s="3"/>
    </row>
    <row r="3168" spans="1:24" x14ac:dyDescent="0.25">
      <c r="A3168" s="1" t="s">
        <v>8805</v>
      </c>
      <c r="B3168" s="1" t="s">
        <v>652</v>
      </c>
      <c r="C3168" s="1" t="s">
        <v>653</v>
      </c>
      <c r="D3168" s="1" t="s">
        <v>8806</v>
      </c>
      <c r="E3168" s="1" t="s">
        <v>1996</v>
      </c>
      <c r="F3168" s="2">
        <v>45564</v>
      </c>
      <c r="G3168" s="2">
        <v>45624</v>
      </c>
      <c r="H3168" s="2" t="str">
        <f>TEXT(Ecommerce_Sales[[#This Row],[Order_Date]],"mmmm")</f>
        <v>November</v>
      </c>
      <c r="I3168" s="2" t="str">
        <f>TEXT(Ecommerce_Sales[[#This Row],[Order_Date]],"yyyy")</f>
        <v>2024</v>
      </c>
      <c r="J3168" s="2" t="str">
        <f>TEXT(Ecommerce_Sales[[#This Row],[Order_Date]],"mmmm")</f>
        <v>November</v>
      </c>
      <c r="K3168" s="1" t="s">
        <v>1947</v>
      </c>
      <c r="L3168" s="1" t="s">
        <v>7634</v>
      </c>
      <c r="M3168" s="1" t="s">
        <v>1998</v>
      </c>
      <c r="N3168" s="1" t="s">
        <v>1973</v>
      </c>
      <c r="O3168" s="3">
        <v>1437</v>
      </c>
      <c r="P3168">
        <v>4</v>
      </c>
      <c r="Q3168" s="3">
        <v>5747</v>
      </c>
      <c r="R3168" s="1" t="s">
        <v>1951</v>
      </c>
      <c r="S3168" s="3">
        <v>475</v>
      </c>
      <c r="T3168">
        <v>4</v>
      </c>
      <c r="U3168" t="str">
        <f>IF(Ecommerce_Sales[[#This Row],[Delivery_Time_Days]]&gt;7,"Delay",IF(Ecommerce_Sales[[#This Row],[Delivery_Time_Days]] = 0,"No delivery",IF(Ecommerce_Sales[[#This Row],[Delivery_Time_Days]]&lt;=7,"On-time")))</f>
        <v>On-time</v>
      </c>
      <c r="V3168" s="7">
        <f>Ecommerce_Sales[[#This Row],[Profit]]/Ecommerce_Sales[[#This Row],[Total_Price]]</f>
        <v>0.29998259961719159</v>
      </c>
      <c r="W3168" s="3">
        <v>1724</v>
      </c>
      <c r="X3168" s="3"/>
    </row>
    <row r="3169" spans="1:24" x14ac:dyDescent="0.25">
      <c r="A3169" s="1" t="s">
        <v>8807</v>
      </c>
      <c r="B3169" s="1" t="s">
        <v>444</v>
      </c>
      <c r="C3169" s="1" t="s">
        <v>445</v>
      </c>
      <c r="D3169" s="1" t="s">
        <v>2106</v>
      </c>
      <c r="E3169" s="1" t="s">
        <v>1946</v>
      </c>
      <c r="F3169" s="2">
        <v>45651</v>
      </c>
      <c r="G3169" s="2">
        <v>45582</v>
      </c>
      <c r="H3169" s="2" t="str">
        <f>TEXT(Ecommerce_Sales[[#This Row],[Order_Date]],"mmmm")</f>
        <v>October</v>
      </c>
      <c r="I3169" s="2" t="str">
        <f>TEXT(Ecommerce_Sales[[#This Row],[Order_Date]],"yyyy")</f>
        <v>2024</v>
      </c>
      <c r="J3169" s="2" t="str">
        <f>TEXT(Ecommerce_Sales[[#This Row],[Order_Date]],"mmmm")</f>
        <v>October</v>
      </c>
      <c r="K3169" s="1" t="s">
        <v>1986</v>
      </c>
      <c r="L3169" s="1" t="s">
        <v>8808</v>
      </c>
      <c r="M3169" s="1" t="s">
        <v>2104</v>
      </c>
      <c r="N3169" s="1" t="s">
        <v>1978</v>
      </c>
      <c r="O3169" s="3">
        <v>81</v>
      </c>
      <c r="P3169">
        <v>3</v>
      </c>
      <c r="Q3169" s="3">
        <v>242</v>
      </c>
      <c r="R3169" s="1" t="s">
        <v>1958</v>
      </c>
      <c r="S3169" s="3">
        <v>25</v>
      </c>
      <c r="U3169" t="str">
        <f>IF(Ecommerce_Sales[[#This Row],[Delivery_Time_Days]]&gt;7,"Delay",IF(Ecommerce_Sales[[#This Row],[Delivery_Time_Days]] = 0,"No delivery",IF(Ecommerce_Sales[[#This Row],[Delivery_Time_Days]]&lt;=7,"On-time")))</f>
        <v>No delivery</v>
      </c>
      <c r="V3169" s="7">
        <f>Ecommerce_Sales[[#This Row],[Profit]]/Ecommerce_Sales[[#This Row],[Total_Price]]</f>
        <v>0.3512396694214876</v>
      </c>
      <c r="W3169" s="3">
        <v>85</v>
      </c>
      <c r="X3169" s="3"/>
    </row>
    <row r="3170" spans="1:24" x14ac:dyDescent="0.25">
      <c r="A3170" s="1" t="s">
        <v>8809</v>
      </c>
      <c r="B3170" s="1" t="s">
        <v>430</v>
      </c>
      <c r="C3170" s="1" t="s">
        <v>431</v>
      </c>
      <c r="D3170" s="1" t="s">
        <v>2762</v>
      </c>
      <c r="E3170" s="1" t="s">
        <v>1961</v>
      </c>
      <c r="F3170" s="2">
        <v>45521</v>
      </c>
      <c r="G3170" s="2">
        <v>45589</v>
      </c>
      <c r="H3170" s="2" t="str">
        <f>TEXT(Ecommerce_Sales[[#This Row],[Order_Date]],"mmmm")</f>
        <v>October</v>
      </c>
      <c r="I3170" s="2" t="str">
        <f>TEXT(Ecommerce_Sales[[#This Row],[Order_Date]],"yyyy")</f>
        <v>2024</v>
      </c>
      <c r="J3170" s="2" t="str">
        <f>TEXT(Ecommerce_Sales[[#This Row],[Order_Date]],"mmmm")</f>
        <v>October</v>
      </c>
      <c r="K3170" s="1" t="s">
        <v>1947</v>
      </c>
      <c r="L3170" s="1" t="s">
        <v>8581</v>
      </c>
      <c r="M3170" s="1" t="s">
        <v>2007</v>
      </c>
      <c r="N3170" s="1" t="s">
        <v>1973</v>
      </c>
      <c r="O3170" s="3">
        <v>70</v>
      </c>
      <c r="P3170">
        <v>6</v>
      </c>
      <c r="Q3170" s="3">
        <v>423</v>
      </c>
      <c r="R3170" s="1" t="s">
        <v>1958</v>
      </c>
      <c r="S3170" s="3">
        <v>58</v>
      </c>
      <c r="T3170">
        <v>4</v>
      </c>
      <c r="U3170" t="str">
        <f>IF(Ecommerce_Sales[[#This Row],[Delivery_Time_Days]]&gt;7,"Delay",IF(Ecommerce_Sales[[#This Row],[Delivery_Time_Days]] = 0,"No delivery",IF(Ecommerce_Sales[[#This Row],[Delivery_Time_Days]]&lt;=7,"On-time")))</f>
        <v>On-time</v>
      </c>
      <c r="V3170" s="7">
        <f>Ecommerce_Sales[[#This Row],[Profit]]/Ecommerce_Sales[[#This Row],[Total_Price]]</f>
        <v>0.30023640661938533</v>
      </c>
      <c r="W3170" s="3">
        <v>127</v>
      </c>
      <c r="X3170" s="3"/>
    </row>
    <row r="3171" spans="1:24" x14ac:dyDescent="0.25">
      <c r="A3171" s="1" t="s">
        <v>8810</v>
      </c>
      <c r="B3171" s="1" t="s">
        <v>808</v>
      </c>
      <c r="C3171" s="1" t="s">
        <v>809</v>
      </c>
      <c r="D3171" s="1" t="s">
        <v>3039</v>
      </c>
      <c r="E3171" s="1" t="s">
        <v>1996</v>
      </c>
      <c r="F3171" s="2">
        <v>45197</v>
      </c>
      <c r="G3171" s="2">
        <v>44984</v>
      </c>
      <c r="H3171" s="2" t="str">
        <f>TEXT(Ecommerce_Sales[[#This Row],[Order_Date]],"mmmm")</f>
        <v>February</v>
      </c>
      <c r="I3171" s="2" t="str">
        <f>TEXT(Ecommerce_Sales[[#This Row],[Order_Date]],"yyyy")</f>
        <v>2023</v>
      </c>
      <c r="J3171" s="2" t="str">
        <f>TEXT(Ecommerce_Sales[[#This Row],[Order_Date]],"mmmm")</f>
        <v>February</v>
      </c>
      <c r="K3171" s="1" t="s">
        <v>1947</v>
      </c>
      <c r="L3171" s="1" t="s">
        <v>8811</v>
      </c>
      <c r="M3171" s="1" t="s">
        <v>2079</v>
      </c>
      <c r="N3171" s="1" t="s">
        <v>1973</v>
      </c>
      <c r="O3171" s="3">
        <v>599</v>
      </c>
      <c r="P3171">
        <v>2</v>
      </c>
      <c r="Q3171" s="3">
        <v>1199</v>
      </c>
      <c r="R3171" s="1" t="s">
        <v>1958</v>
      </c>
      <c r="S3171" s="3">
        <v>168</v>
      </c>
      <c r="T3171">
        <v>10</v>
      </c>
      <c r="U3171" t="str">
        <f>IF(Ecommerce_Sales[[#This Row],[Delivery_Time_Days]]&gt;7,"Delay",IF(Ecommerce_Sales[[#This Row],[Delivery_Time_Days]] = 0,"No delivery",IF(Ecommerce_Sales[[#This Row],[Delivery_Time_Days]]&lt;=7,"On-time")))</f>
        <v>Delay</v>
      </c>
      <c r="V3171" s="7">
        <f>Ecommerce_Sales[[#This Row],[Profit]]/Ecommerce_Sales[[#This Row],[Total_Price]]</f>
        <v>0.30025020850708922</v>
      </c>
      <c r="W3171" s="3">
        <v>360</v>
      </c>
      <c r="X3171" s="3"/>
    </row>
    <row r="3172" spans="1:24" x14ac:dyDescent="0.25">
      <c r="A3172" s="1" t="s">
        <v>8812</v>
      </c>
      <c r="B3172" s="1" t="s">
        <v>252</v>
      </c>
      <c r="C3172" s="1" t="s">
        <v>253</v>
      </c>
      <c r="D3172" s="1" t="s">
        <v>6457</v>
      </c>
      <c r="E3172" s="1" t="s">
        <v>2005</v>
      </c>
      <c r="F3172" s="2">
        <v>45260</v>
      </c>
      <c r="G3172" s="2">
        <v>45242</v>
      </c>
      <c r="H3172" s="2" t="str">
        <f>TEXT(Ecommerce_Sales[[#This Row],[Order_Date]],"mmmm")</f>
        <v>November</v>
      </c>
      <c r="I3172" s="2" t="str">
        <f>TEXT(Ecommerce_Sales[[#This Row],[Order_Date]],"yyyy")</f>
        <v>2023</v>
      </c>
      <c r="J3172" s="2" t="str">
        <f>TEXT(Ecommerce_Sales[[#This Row],[Order_Date]],"mmmm")</f>
        <v>November</v>
      </c>
      <c r="K3172" s="1" t="s">
        <v>1947</v>
      </c>
      <c r="L3172" s="1" t="s">
        <v>8813</v>
      </c>
      <c r="M3172" s="1" t="s">
        <v>2043</v>
      </c>
      <c r="N3172" s="1" t="s">
        <v>1989</v>
      </c>
      <c r="O3172" s="3">
        <v>1107</v>
      </c>
      <c r="P3172">
        <v>4</v>
      </c>
      <c r="Q3172" s="3">
        <v>4428</v>
      </c>
      <c r="R3172" s="1" t="s">
        <v>1958</v>
      </c>
      <c r="S3172" s="3">
        <v>512</v>
      </c>
      <c r="T3172">
        <v>10</v>
      </c>
      <c r="U3172" t="str">
        <f>IF(Ecommerce_Sales[[#This Row],[Delivery_Time_Days]]&gt;7,"Delay",IF(Ecommerce_Sales[[#This Row],[Delivery_Time_Days]] = 0,"No delivery",IF(Ecommerce_Sales[[#This Row],[Delivery_Time_Days]]&lt;=7,"On-time")))</f>
        <v>Delay</v>
      </c>
      <c r="V3172" s="7">
        <f>Ecommerce_Sales[[#This Row],[Profit]]/Ecommerce_Sales[[#This Row],[Total_Price]]</f>
        <v>0.25</v>
      </c>
      <c r="W3172" s="3">
        <v>1107</v>
      </c>
      <c r="X3172" s="3"/>
    </row>
    <row r="3173" spans="1:24" x14ac:dyDescent="0.25">
      <c r="A3173" s="1" t="s">
        <v>8814</v>
      </c>
      <c r="B3173" s="1" t="s">
        <v>1357</v>
      </c>
      <c r="C3173" s="1" t="s">
        <v>1358</v>
      </c>
      <c r="D3173" s="1" t="s">
        <v>5309</v>
      </c>
      <c r="E3173" s="1" t="s">
        <v>1966</v>
      </c>
      <c r="F3173" s="2">
        <v>45118</v>
      </c>
      <c r="G3173" s="2">
        <v>45471</v>
      </c>
      <c r="H3173" s="2" t="str">
        <f>TEXT(Ecommerce_Sales[[#This Row],[Order_Date]],"mmmm")</f>
        <v>June</v>
      </c>
      <c r="I3173" s="2" t="str">
        <f>TEXT(Ecommerce_Sales[[#This Row],[Order_Date]],"yyyy")</f>
        <v>2024</v>
      </c>
      <c r="J3173" s="2" t="str">
        <f>TEXT(Ecommerce_Sales[[#This Row],[Order_Date]],"mmmm")</f>
        <v>June</v>
      </c>
      <c r="K3173" s="1" t="s">
        <v>1947</v>
      </c>
      <c r="L3173" s="1" t="s">
        <v>4637</v>
      </c>
      <c r="M3173" s="1" t="s">
        <v>1988</v>
      </c>
      <c r="N3173" s="1" t="s">
        <v>1989</v>
      </c>
      <c r="O3173" s="3">
        <v>925</v>
      </c>
      <c r="P3173">
        <v>4</v>
      </c>
      <c r="Q3173" s="3">
        <v>3701</v>
      </c>
      <c r="R3173" s="1" t="s">
        <v>1958</v>
      </c>
      <c r="S3173" s="3">
        <v>506</v>
      </c>
      <c r="T3173">
        <v>6</v>
      </c>
      <c r="U3173" t="str">
        <f>IF(Ecommerce_Sales[[#This Row],[Delivery_Time_Days]]&gt;7,"Delay",IF(Ecommerce_Sales[[#This Row],[Delivery_Time_Days]] = 0,"No delivery",IF(Ecommerce_Sales[[#This Row],[Delivery_Time_Days]]&lt;=7,"On-time")))</f>
        <v>On-time</v>
      </c>
      <c r="V3173" s="7">
        <f>Ecommerce_Sales[[#This Row],[Profit]]/Ecommerce_Sales[[#This Row],[Total_Price]]</f>
        <v>0.24993245068900297</v>
      </c>
      <c r="W3173" s="3">
        <v>925</v>
      </c>
      <c r="X3173" s="3"/>
    </row>
    <row r="3174" spans="1:24" x14ac:dyDescent="0.25">
      <c r="A3174" s="1" t="s">
        <v>8815</v>
      </c>
      <c r="B3174" s="1" t="s">
        <v>1474</v>
      </c>
      <c r="C3174" s="1" t="s">
        <v>1475</v>
      </c>
      <c r="D3174" s="1" t="s">
        <v>8816</v>
      </c>
      <c r="E3174" s="1" t="s">
        <v>1946</v>
      </c>
      <c r="F3174" s="2">
        <v>45126</v>
      </c>
      <c r="G3174" s="2">
        <v>45464</v>
      </c>
      <c r="H3174" s="2" t="str">
        <f>TEXT(Ecommerce_Sales[[#This Row],[Order_Date]],"mmmm")</f>
        <v>June</v>
      </c>
      <c r="I3174" s="2" t="str">
        <f>TEXT(Ecommerce_Sales[[#This Row],[Order_Date]],"yyyy")</f>
        <v>2024</v>
      </c>
      <c r="J3174" s="2" t="str">
        <f>TEXT(Ecommerce_Sales[[#This Row],[Order_Date]],"mmmm")</f>
        <v>June</v>
      </c>
      <c r="K3174" s="1" t="s">
        <v>1947</v>
      </c>
      <c r="L3174" s="1" t="s">
        <v>7700</v>
      </c>
      <c r="M3174" s="1" t="s">
        <v>2079</v>
      </c>
      <c r="N3174" s="1" t="s">
        <v>1973</v>
      </c>
      <c r="O3174" s="3">
        <v>1161</v>
      </c>
      <c r="P3174">
        <v>1</v>
      </c>
      <c r="Q3174" s="3">
        <v>1161</v>
      </c>
      <c r="R3174" s="1" t="s">
        <v>1951</v>
      </c>
      <c r="S3174" s="3">
        <v>109</v>
      </c>
      <c r="T3174">
        <v>10</v>
      </c>
      <c r="U3174" t="str">
        <f>IF(Ecommerce_Sales[[#This Row],[Delivery_Time_Days]]&gt;7,"Delay",IF(Ecommerce_Sales[[#This Row],[Delivery_Time_Days]] = 0,"No delivery",IF(Ecommerce_Sales[[#This Row],[Delivery_Time_Days]]&lt;=7,"On-time")))</f>
        <v>Delay</v>
      </c>
      <c r="V3174" s="7">
        <f>Ecommerce_Sales[[#This Row],[Profit]]/Ecommerce_Sales[[#This Row],[Total_Price]]</f>
        <v>0.29974160206718348</v>
      </c>
      <c r="W3174" s="3">
        <v>348</v>
      </c>
      <c r="X3174" s="3"/>
    </row>
    <row r="3175" spans="1:24" x14ac:dyDescent="0.25">
      <c r="A3175" s="1" t="s">
        <v>8817</v>
      </c>
      <c r="B3175" s="1" t="s">
        <v>1463</v>
      </c>
      <c r="C3175" s="1" t="s">
        <v>1464</v>
      </c>
      <c r="D3175" s="1" t="s">
        <v>5923</v>
      </c>
      <c r="E3175" s="1" t="s">
        <v>1996</v>
      </c>
      <c r="F3175" s="2">
        <v>45314</v>
      </c>
      <c r="G3175" s="2">
        <v>45459</v>
      </c>
      <c r="H3175" s="2" t="str">
        <f>TEXT(Ecommerce_Sales[[#This Row],[Order_Date]],"mmmm")</f>
        <v>June</v>
      </c>
      <c r="I3175" s="2" t="str">
        <f>TEXT(Ecommerce_Sales[[#This Row],[Order_Date]],"yyyy")</f>
        <v>2024</v>
      </c>
      <c r="J3175" s="2" t="str">
        <f>TEXT(Ecommerce_Sales[[#This Row],[Order_Date]],"mmmm")</f>
        <v>June</v>
      </c>
      <c r="K3175" s="1" t="s">
        <v>1947</v>
      </c>
      <c r="L3175" s="1" t="s">
        <v>8818</v>
      </c>
      <c r="M3175" s="1" t="s">
        <v>1998</v>
      </c>
      <c r="N3175" s="1" t="s">
        <v>1973</v>
      </c>
      <c r="O3175" s="3">
        <v>839</v>
      </c>
      <c r="P3175">
        <v>1</v>
      </c>
      <c r="Q3175" s="3">
        <v>839</v>
      </c>
      <c r="R3175" s="1" t="s">
        <v>1958</v>
      </c>
      <c r="S3175" s="3">
        <v>78</v>
      </c>
      <c r="T3175">
        <v>5</v>
      </c>
      <c r="U3175" t="str">
        <f>IF(Ecommerce_Sales[[#This Row],[Delivery_Time_Days]]&gt;7,"Delay",IF(Ecommerce_Sales[[#This Row],[Delivery_Time_Days]] = 0,"No delivery",IF(Ecommerce_Sales[[#This Row],[Delivery_Time_Days]]&lt;=7,"On-time")))</f>
        <v>On-time</v>
      </c>
      <c r="V3175" s="7">
        <f>Ecommerce_Sales[[#This Row],[Profit]]/Ecommerce_Sales[[#This Row],[Total_Price]]</f>
        <v>0.300357568533969</v>
      </c>
      <c r="W3175" s="3">
        <v>252</v>
      </c>
      <c r="X3175" s="3"/>
    </row>
    <row r="3176" spans="1:24" x14ac:dyDescent="0.25">
      <c r="A3176" s="1" t="s">
        <v>8819</v>
      </c>
      <c r="B3176" s="1" t="s">
        <v>838</v>
      </c>
      <c r="C3176" s="1" t="s">
        <v>839</v>
      </c>
      <c r="D3176" s="1" t="s">
        <v>4253</v>
      </c>
      <c r="E3176" s="1" t="s">
        <v>1954</v>
      </c>
      <c r="F3176" s="2">
        <v>45650</v>
      </c>
      <c r="G3176" s="2">
        <v>45483</v>
      </c>
      <c r="H3176" s="2" t="str">
        <f>TEXT(Ecommerce_Sales[[#This Row],[Order_Date]],"mmmm")</f>
        <v>July</v>
      </c>
      <c r="I3176" s="2" t="str">
        <f>TEXT(Ecommerce_Sales[[#This Row],[Order_Date]],"yyyy")</f>
        <v>2024</v>
      </c>
      <c r="J3176" s="2" t="str">
        <f>TEXT(Ecommerce_Sales[[#This Row],[Order_Date]],"mmmm")</f>
        <v>July</v>
      </c>
      <c r="K3176" s="1" t="s">
        <v>1986</v>
      </c>
      <c r="L3176" s="1" t="s">
        <v>8520</v>
      </c>
      <c r="M3176" s="1" t="s">
        <v>1998</v>
      </c>
      <c r="N3176" s="1" t="s">
        <v>1973</v>
      </c>
      <c r="O3176" s="3">
        <v>418</v>
      </c>
      <c r="P3176">
        <v>3</v>
      </c>
      <c r="Q3176" s="3">
        <v>1253</v>
      </c>
      <c r="R3176" s="1" t="s">
        <v>1958</v>
      </c>
      <c r="S3176" s="3">
        <v>137</v>
      </c>
      <c r="U3176" t="str">
        <f>IF(Ecommerce_Sales[[#This Row],[Delivery_Time_Days]]&gt;7,"Delay",IF(Ecommerce_Sales[[#This Row],[Delivery_Time_Days]] = 0,"No delivery",IF(Ecommerce_Sales[[#This Row],[Delivery_Time_Days]]&lt;=7,"On-time")))</f>
        <v>No delivery</v>
      </c>
      <c r="V3176" s="7">
        <f>Ecommerce_Sales[[#This Row],[Profit]]/Ecommerce_Sales[[#This Row],[Total_Price]]</f>
        <v>0.30007980845969673</v>
      </c>
      <c r="W3176" s="3">
        <v>376</v>
      </c>
      <c r="X3176" s="3"/>
    </row>
    <row r="3177" spans="1:24" x14ac:dyDescent="0.25">
      <c r="A3177" s="1" t="s">
        <v>8820</v>
      </c>
      <c r="B3177" s="1" t="s">
        <v>730</v>
      </c>
      <c r="C3177" s="1" t="s">
        <v>731</v>
      </c>
      <c r="D3177" s="1" t="s">
        <v>8821</v>
      </c>
      <c r="E3177" s="1" t="s">
        <v>1961</v>
      </c>
      <c r="F3177" s="2">
        <v>45473</v>
      </c>
      <c r="G3177" s="2">
        <v>44928</v>
      </c>
      <c r="H3177" s="2" t="str">
        <f>TEXT(Ecommerce_Sales[[#This Row],[Order_Date]],"mmmm")</f>
        <v>January</v>
      </c>
      <c r="I3177" s="2" t="str">
        <f>TEXT(Ecommerce_Sales[[#This Row],[Order_Date]],"yyyy")</f>
        <v>2023</v>
      </c>
      <c r="J3177" s="2" t="str">
        <f>TEXT(Ecommerce_Sales[[#This Row],[Order_Date]],"mmmm")</f>
        <v>January</v>
      </c>
      <c r="K3177" s="1" t="s">
        <v>1986</v>
      </c>
      <c r="L3177" s="1" t="s">
        <v>8822</v>
      </c>
      <c r="M3177" s="1" t="s">
        <v>2043</v>
      </c>
      <c r="N3177" s="1" t="s">
        <v>1989</v>
      </c>
      <c r="O3177" s="3">
        <v>36</v>
      </c>
      <c r="P3177">
        <v>3</v>
      </c>
      <c r="Q3177" s="3">
        <v>108</v>
      </c>
      <c r="R3177" s="1" t="s">
        <v>2008</v>
      </c>
      <c r="S3177" s="3">
        <v>16</v>
      </c>
      <c r="U3177" t="str">
        <f>IF(Ecommerce_Sales[[#This Row],[Delivery_Time_Days]]&gt;7,"Delay",IF(Ecommerce_Sales[[#This Row],[Delivery_Time_Days]] = 0,"No delivery",IF(Ecommerce_Sales[[#This Row],[Delivery_Time_Days]]&lt;=7,"On-time")))</f>
        <v>No delivery</v>
      </c>
      <c r="V3177" s="7">
        <f>Ecommerce_Sales[[#This Row],[Profit]]/Ecommerce_Sales[[#This Row],[Total_Price]]</f>
        <v>0.25</v>
      </c>
      <c r="W3177" s="3">
        <v>27</v>
      </c>
      <c r="X3177" s="3"/>
    </row>
    <row r="3178" spans="1:24" x14ac:dyDescent="0.25">
      <c r="A3178" s="1" t="s">
        <v>8823</v>
      </c>
      <c r="B3178" s="1" t="s">
        <v>1117</v>
      </c>
      <c r="C3178" s="1" t="s">
        <v>1118</v>
      </c>
      <c r="D3178" s="1" t="s">
        <v>3757</v>
      </c>
      <c r="E3178" s="1" t="s">
        <v>1996</v>
      </c>
      <c r="F3178" s="2">
        <v>45425</v>
      </c>
      <c r="G3178" s="2">
        <v>45543</v>
      </c>
      <c r="H3178" s="2" t="str">
        <f>TEXT(Ecommerce_Sales[[#This Row],[Order_Date]],"mmmm")</f>
        <v>September</v>
      </c>
      <c r="I3178" s="2" t="str">
        <f>TEXT(Ecommerce_Sales[[#This Row],[Order_Date]],"yyyy")</f>
        <v>2024</v>
      </c>
      <c r="J3178" s="2" t="str">
        <f>TEXT(Ecommerce_Sales[[#This Row],[Order_Date]],"mmmm")</f>
        <v>September</v>
      </c>
      <c r="K3178" s="1" t="s">
        <v>1947</v>
      </c>
      <c r="L3178" s="1" t="s">
        <v>8824</v>
      </c>
      <c r="M3178" s="1" t="s">
        <v>1983</v>
      </c>
      <c r="N3178" s="1" t="s">
        <v>1950</v>
      </c>
      <c r="O3178" s="3">
        <v>1070</v>
      </c>
      <c r="P3178">
        <v>5</v>
      </c>
      <c r="Q3178" s="3">
        <v>5350</v>
      </c>
      <c r="R3178" s="1" t="s">
        <v>1958</v>
      </c>
      <c r="S3178" s="3">
        <v>673</v>
      </c>
      <c r="T3178">
        <v>5</v>
      </c>
      <c r="U3178" t="str">
        <f>IF(Ecommerce_Sales[[#This Row],[Delivery_Time_Days]]&gt;7,"Delay",IF(Ecommerce_Sales[[#This Row],[Delivery_Time_Days]] = 0,"No delivery",IF(Ecommerce_Sales[[#This Row],[Delivery_Time_Days]]&lt;=7,"On-time")))</f>
        <v>On-time</v>
      </c>
      <c r="V3178" s="7">
        <f>Ecommerce_Sales[[#This Row],[Profit]]/Ecommerce_Sales[[#This Row],[Total_Price]]</f>
        <v>0.4</v>
      </c>
      <c r="W3178" s="3">
        <v>2140</v>
      </c>
      <c r="X3178" s="3"/>
    </row>
    <row r="3179" spans="1:24" x14ac:dyDescent="0.25">
      <c r="A3179" s="1" t="s">
        <v>8825</v>
      </c>
      <c r="B3179" s="1" t="s">
        <v>416</v>
      </c>
      <c r="C3179" s="1" t="s">
        <v>417</v>
      </c>
      <c r="D3179" s="1" t="s">
        <v>3453</v>
      </c>
      <c r="E3179" s="1" t="s">
        <v>1954</v>
      </c>
      <c r="F3179" s="2">
        <v>45387</v>
      </c>
      <c r="G3179" s="2">
        <v>44944</v>
      </c>
      <c r="H3179" s="2" t="str">
        <f>TEXT(Ecommerce_Sales[[#This Row],[Order_Date]],"mmmm")</f>
        <v>January</v>
      </c>
      <c r="I3179" s="2" t="str">
        <f>TEXT(Ecommerce_Sales[[#This Row],[Order_Date]],"yyyy")</f>
        <v>2023</v>
      </c>
      <c r="J3179" s="2" t="str">
        <f>TEXT(Ecommerce_Sales[[#This Row],[Order_Date]],"mmmm")</f>
        <v>January</v>
      </c>
      <c r="K3179" s="1" t="s">
        <v>1947</v>
      </c>
      <c r="L3179" s="1" t="s">
        <v>8826</v>
      </c>
      <c r="M3179" s="1" t="s">
        <v>1972</v>
      </c>
      <c r="N3179" s="1" t="s">
        <v>1973</v>
      </c>
      <c r="O3179" s="3">
        <v>518</v>
      </c>
      <c r="P3179">
        <v>4</v>
      </c>
      <c r="Q3179" s="3">
        <v>2071</v>
      </c>
      <c r="R3179" s="1" t="s">
        <v>1958</v>
      </c>
      <c r="S3179" s="3">
        <v>112</v>
      </c>
      <c r="T3179">
        <v>4</v>
      </c>
      <c r="U3179" t="str">
        <f>IF(Ecommerce_Sales[[#This Row],[Delivery_Time_Days]]&gt;7,"Delay",IF(Ecommerce_Sales[[#This Row],[Delivery_Time_Days]] = 0,"No delivery",IF(Ecommerce_Sales[[#This Row],[Delivery_Time_Days]]&lt;=7,"On-time")))</f>
        <v>On-time</v>
      </c>
      <c r="V3179" s="7">
        <f>Ecommerce_Sales[[#This Row],[Profit]]/Ecommerce_Sales[[#This Row],[Total_Price]]</f>
        <v>0.29985514244326411</v>
      </c>
      <c r="W3179" s="3">
        <v>621</v>
      </c>
      <c r="X3179" s="3"/>
    </row>
    <row r="3180" spans="1:24" x14ac:dyDescent="0.25">
      <c r="A3180" s="1" t="s">
        <v>8827</v>
      </c>
      <c r="B3180" s="1" t="s">
        <v>344</v>
      </c>
      <c r="C3180" s="1" t="s">
        <v>345</v>
      </c>
      <c r="D3180" s="1" t="s">
        <v>6242</v>
      </c>
      <c r="E3180" s="1" t="s">
        <v>1981</v>
      </c>
      <c r="F3180" s="2">
        <v>45103</v>
      </c>
      <c r="G3180" s="2">
        <v>45177</v>
      </c>
      <c r="H3180" s="2" t="str">
        <f>TEXT(Ecommerce_Sales[[#This Row],[Order_Date]],"mmmm")</f>
        <v>September</v>
      </c>
      <c r="I3180" s="2" t="str">
        <f>TEXT(Ecommerce_Sales[[#This Row],[Order_Date]],"yyyy")</f>
        <v>2023</v>
      </c>
      <c r="J3180" s="2" t="str">
        <f>TEXT(Ecommerce_Sales[[#This Row],[Order_Date]],"mmmm")</f>
        <v>September</v>
      </c>
      <c r="K3180" s="1" t="s">
        <v>1947</v>
      </c>
      <c r="L3180" s="1" t="s">
        <v>8828</v>
      </c>
      <c r="M3180" s="1" t="s">
        <v>1988</v>
      </c>
      <c r="N3180" s="1" t="s">
        <v>1989</v>
      </c>
      <c r="O3180" s="3">
        <v>782</v>
      </c>
      <c r="P3180">
        <v>1</v>
      </c>
      <c r="Q3180" s="3">
        <v>782</v>
      </c>
      <c r="R3180" s="1" t="s">
        <v>2008</v>
      </c>
      <c r="S3180" s="3">
        <v>84</v>
      </c>
      <c r="T3180">
        <v>3</v>
      </c>
      <c r="U3180" t="str">
        <f>IF(Ecommerce_Sales[[#This Row],[Delivery_Time_Days]]&gt;7,"Delay",IF(Ecommerce_Sales[[#This Row],[Delivery_Time_Days]] = 0,"No delivery",IF(Ecommerce_Sales[[#This Row],[Delivery_Time_Days]]&lt;=7,"On-time")))</f>
        <v>On-time</v>
      </c>
      <c r="V3180" s="7">
        <f>Ecommerce_Sales[[#This Row],[Profit]]/Ecommerce_Sales[[#This Row],[Total_Price]]</f>
        <v>0.2506393861892583</v>
      </c>
      <c r="W3180" s="3">
        <v>196</v>
      </c>
      <c r="X3180" s="3"/>
    </row>
    <row r="3181" spans="1:24" x14ac:dyDescent="0.25">
      <c r="A3181" s="1" t="s">
        <v>8829</v>
      </c>
      <c r="B3181" s="1" t="s">
        <v>1308</v>
      </c>
      <c r="C3181" s="1" t="s">
        <v>1309</v>
      </c>
      <c r="D3181" s="1" t="s">
        <v>7045</v>
      </c>
      <c r="E3181" s="1" t="s">
        <v>1966</v>
      </c>
      <c r="F3181" s="2">
        <v>45018</v>
      </c>
      <c r="G3181" s="2">
        <v>45086</v>
      </c>
      <c r="H3181" s="2" t="str">
        <f>TEXT(Ecommerce_Sales[[#This Row],[Order_Date]],"mmmm")</f>
        <v>June</v>
      </c>
      <c r="I3181" s="2" t="str">
        <f>TEXT(Ecommerce_Sales[[#This Row],[Order_Date]],"yyyy")</f>
        <v>2023</v>
      </c>
      <c r="J3181" s="2" t="str">
        <f>TEXT(Ecommerce_Sales[[#This Row],[Order_Date]],"mmmm")</f>
        <v>June</v>
      </c>
      <c r="K3181" s="1" t="s">
        <v>1947</v>
      </c>
      <c r="L3181" s="1" t="s">
        <v>8830</v>
      </c>
      <c r="M3181" s="1" t="s">
        <v>1988</v>
      </c>
      <c r="N3181" s="1" t="s">
        <v>1989</v>
      </c>
      <c r="O3181" s="3">
        <v>752</v>
      </c>
      <c r="P3181">
        <v>3</v>
      </c>
      <c r="Q3181" s="3">
        <v>2257</v>
      </c>
      <c r="R3181" s="1" t="s">
        <v>2012</v>
      </c>
      <c r="S3181" s="3">
        <v>316</v>
      </c>
      <c r="T3181">
        <v>10</v>
      </c>
      <c r="U3181" t="str">
        <f>IF(Ecommerce_Sales[[#This Row],[Delivery_Time_Days]]&gt;7,"Delay",IF(Ecommerce_Sales[[#This Row],[Delivery_Time_Days]] = 0,"No delivery",IF(Ecommerce_Sales[[#This Row],[Delivery_Time_Days]]&lt;=7,"On-time")))</f>
        <v>Delay</v>
      </c>
      <c r="V3181" s="7">
        <f>Ecommerce_Sales[[#This Row],[Profit]]/Ecommerce_Sales[[#This Row],[Total_Price]]</f>
        <v>0.24988923349579087</v>
      </c>
      <c r="W3181" s="3">
        <v>564</v>
      </c>
      <c r="X3181" s="3"/>
    </row>
    <row r="3182" spans="1:24" x14ac:dyDescent="0.25">
      <c r="A3182" s="1" t="s">
        <v>8831</v>
      </c>
      <c r="B3182" s="1" t="s">
        <v>40</v>
      </c>
      <c r="C3182" s="1" t="s">
        <v>41</v>
      </c>
      <c r="D3182" s="1" t="s">
        <v>2800</v>
      </c>
      <c r="E3182" s="1" t="s">
        <v>1954</v>
      </c>
      <c r="F3182" s="2">
        <v>45493</v>
      </c>
      <c r="G3182" s="2">
        <v>45345</v>
      </c>
      <c r="H3182" s="2" t="str">
        <f>TEXT(Ecommerce_Sales[[#This Row],[Order_Date]],"mmmm")</f>
        <v>February</v>
      </c>
      <c r="I3182" s="2" t="str">
        <f>TEXT(Ecommerce_Sales[[#This Row],[Order_Date]],"yyyy")</f>
        <v>2024</v>
      </c>
      <c r="J3182" s="2" t="str">
        <f>TEXT(Ecommerce_Sales[[#This Row],[Order_Date]],"mmmm")</f>
        <v>February</v>
      </c>
      <c r="K3182" s="1" t="s">
        <v>1947</v>
      </c>
      <c r="L3182" s="1" t="s">
        <v>8832</v>
      </c>
      <c r="M3182" s="1" t="s">
        <v>1998</v>
      </c>
      <c r="N3182" s="1" t="s">
        <v>1973</v>
      </c>
      <c r="O3182" s="3">
        <v>805</v>
      </c>
      <c r="P3182">
        <v>1</v>
      </c>
      <c r="Q3182" s="3">
        <v>805</v>
      </c>
      <c r="R3182" s="1" t="s">
        <v>2008</v>
      </c>
      <c r="S3182" s="3">
        <v>41</v>
      </c>
      <c r="T3182">
        <v>2</v>
      </c>
      <c r="U3182" t="str">
        <f>IF(Ecommerce_Sales[[#This Row],[Delivery_Time_Days]]&gt;7,"Delay",IF(Ecommerce_Sales[[#This Row],[Delivery_Time_Days]] = 0,"No delivery",IF(Ecommerce_Sales[[#This Row],[Delivery_Time_Days]]&lt;=7,"On-time")))</f>
        <v>On-time</v>
      </c>
      <c r="V3182" s="7">
        <f>Ecommerce_Sales[[#This Row],[Profit]]/Ecommerce_Sales[[#This Row],[Total_Price]]</f>
        <v>0.29937888198757762</v>
      </c>
      <c r="W3182" s="3">
        <v>241</v>
      </c>
      <c r="X3182" s="3"/>
    </row>
    <row r="3183" spans="1:24" x14ac:dyDescent="0.25">
      <c r="A3183" s="1" t="s">
        <v>8833</v>
      </c>
      <c r="B3183" s="1" t="s">
        <v>16</v>
      </c>
      <c r="C3183" s="1" t="s">
        <v>1656</v>
      </c>
      <c r="D3183" s="1" t="s">
        <v>4847</v>
      </c>
      <c r="E3183" s="1" t="s">
        <v>1961</v>
      </c>
      <c r="F3183" s="2">
        <v>45086</v>
      </c>
      <c r="G3183" s="2">
        <v>44939</v>
      </c>
      <c r="H3183" s="2" t="str">
        <f>TEXT(Ecommerce_Sales[[#This Row],[Order_Date]],"mmmm")</f>
        <v>January</v>
      </c>
      <c r="I3183" s="2" t="str">
        <f>TEXT(Ecommerce_Sales[[#This Row],[Order_Date]],"yyyy")</f>
        <v>2023</v>
      </c>
      <c r="J3183" s="2" t="str">
        <f>TEXT(Ecommerce_Sales[[#This Row],[Order_Date]],"mmmm")</f>
        <v>January</v>
      </c>
      <c r="K3183" s="1" t="s">
        <v>1947</v>
      </c>
      <c r="L3183" s="1" t="s">
        <v>8834</v>
      </c>
      <c r="M3183" s="1" t="s">
        <v>1983</v>
      </c>
      <c r="N3183" s="1" t="s">
        <v>1950</v>
      </c>
      <c r="O3183" s="3">
        <v>34</v>
      </c>
      <c r="P3183">
        <v>2</v>
      </c>
      <c r="Q3183" s="3">
        <v>69</v>
      </c>
      <c r="R3183" s="1" t="s">
        <v>1958</v>
      </c>
      <c r="S3183" s="3">
        <v>8</v>
      </c>
      <c r="T3183">
        <v>6</v>
      </c>
      <c r="U3183" t="str">
        <f>IF(Ecommerce_Sales[[#This Row],[Delivery_Time_Days]]&gt;7,"Delay",IF(Ecommerce_Sales[[#This Row],[Delivery_Time_Days]] = 0,"No delivery",IF(Ecommerce_Sales[[#This Row],[Delivery_Time_Days]]&lt;=7,"On-time")))</f>
        <v>On-time</v>
      </c>
      <c r="V3183" s="7">
        <f>Ecommerce_Sales[[#This Row],[Profit]]/Ecommerce_Sales[[#This Row],[Total_Price]]</f>
        <v>0.40579710144927539</v>
      </c>
      <c r="W3183" s="3">
        <v>28</v>
      </c>
      <c r="X3183" s="3"/>
    </row>
    <row r="3184" spans="1:24" x14ac:dyDescent="0.25">
      <c r="A3184" s="1" t="s">
        <v>8835</v>
      </c>
      <c r="B3184" s="1" t="s">
        <v>476</v>
      </c>
      <c r="C3184" s="1" t="s">
        <v>477</v>
      </c>
      <c r="D3184" s="1" t="s">
        <v>3119</v>
      </c>
      <c r="E3184" s="1" t="s">
        <v>1946</v>
      </c>
      <c r="F3184" s="2">
        <v>45590</v>
      </c>
      <c r="G3184" s="2">
        <v>45191</v>
      </c>
      <c r="H3184" s="2" t="str">
        <f>TEXT(Ecommerce_Sales[[#This Row],[Order_Date]],"mmmm")</f>
        <v>September</v>
      </c>
      <c r="I3184" s="2" t="str">
        <f>TEXT(Ecommerce_Sales[[#This Row],[Order_Date]],"yyyy")</f>
        <v>2023</v>
      </c>
      <c r="J3184" s="2" t="str">
        <f>TEXT(Ecommerce_Sales[[#This Row],[Order_Date]],"mmmm")</f>
        <v>September</v>
      </c>
      <c r="K3184" s="1" t="s">
        <v>1947</v>
      </c>
      <c r="L3184" s="1" t="s">
        <v>3286</v>
      </c>
      <c r="M3184" s="1" t="s">
        <v>2079</v>
      </c>
      <c r="N3184" s="1" t="s">
        <v>1973</v>
      </c>
      <c r="O3184" s="3">
        <v>492</v>
      </c>
      <c r="P3184">
        <v>2</v>
      </c>
      <c r="Q3184" s="3">
        <v>984</v>
      </c>
      <c r="R3184" s="1" t="s">
        <v>1958</v>
      </c>
      <c r="S3184" s="3">
        <v>125</v>
      </c>
      <c r="T3184">
        <v>3</v>
      </c>
      <c r="U3184" t="str">
        <f>IF(Ecommerce_Sales[[#This Row],[Delivery_Time_Days]]&gt;7,"Delay",IF(Ecommerce_Sales[[#This Row],[Delivery_Time_Days]] = 0,"No delivery",IF(Ecommerce_Sales[[#This Row],[Delivery_Time_Days]]&lt;=7,"On-time")))</f>
        <v>On-time</v>
      </c>
      <c r="V3184" s="7">
        <f>Ecommerce_Sales[[#This Row],[Profit]]/Ecommerce_Sales[[#This Row],[Total_Price]]</f>
        <v>0.29979674796747968</v>
      </c>
      <c r="W3184" s="3">
        <v>295</v>
      </c>
      <c r="X3184" s="3"/>
    </row>
    <row r="3185" spans="1:24" x14ac:dyDescent="0.25">
      <c r="A3185" s="1" t="s">
        <v>8836</v>
      </c>
      <c r="B3185" s="1" t="s">
        <v>1147</v>
      </c>
      <c r="C3185" s="1" t="s">
        <v>1148</v>
      </c>
      <c r="D3185" s="1" t="s">
        <v>7982</v>
      </c>
      <c r="E3185" s="1" t="s">
        <v>1954</v>
      </c>
      <c r="F3185" s="2">
        <v>45297</v>
      </c>
      <c r="G3185" s="2">
        <v>45552</v>
      </c>
      <c r="H3185" s="2" t="str">
        <f>TEXT(Ecommerce_Sales[[#This Row],[Order_Date]],"mmmm")</f>
        <v>September</v>
      </c>
      <c r="I3185" s="2" t="str">
        <f>TEXT(Ecommerce_Sales[[#This Row],[Order_Date]],"yyyy")</f>
        <v>2024</v>
      </c>
      <c r="J3185" s="2" t="str">
        <f>TEXT(Ecommerce_Sales[[#This Row],[Order_Date]],"mmmm")</f>
        <v>September</v>
      </c>
      <c r="K3185" s="1" t="s">
        <v>1986</v>
      </c>
      <c r="L3185" s="1" t="s">
        <v>8837</v>
      </c>
      <c r="M3185" s="1" t="s">
        <v>1956</v>
      </c>
      <c r="N3185" s="1" t="s">
        <v>1957</v>
      </c>
      <c r="O3185" s="3">
        <v>13</v>
      </c>
      <c r="P3185">
        <v>4</v>
      </c>
      <c r="Q3185" s="3">
        <v>54</v>
      </c>
      <c r="R3185" s="1" t="s">
        <v>2016</v>
      </c>
      <c r="S3185" s="3">
        <v>8</v>
      </c>
      <c r="U3185" t="str">
        <f>IF(Ecommerce_Sales[[#This Row],[Delivery_Time_Days]]&gt;7,"Delay",IF(Ecommerce_Sales[[#This Row],[Delivery_Time_Days]] = 0,"No delivery",IF(Ecommerce_Sales[[#This Row],[Delivery_Time_Days]]&lt;=7,"On-time")))</f>
        <v>No delivery</v>
      </c>
      <c r="V3185" s="7">
        <f>Ecommerce_Sales[[#This Row],[Profit]]/Ecommerce_Sales[[#This Row],[Total_Price]]</f>
        <v>0.14814814814814814</v>
      </c>
      <c r="W3185" s="3">
        <v>8</v>
      </c>
      <c r="X3185" s="3"/>
    </row>
    <row r="3186" spans="1:24" x14ac:dyDescent="0.25">
      <c r="A3186" s="1" t="s">
        <v>8838</v>
      </c>
      <c r="B3186" s="1" t="s">
        <v>34</v>
      </c>
      <c r="C3186" s="1" t="s">
        <v>35</v>
      </c>
      <c r="D3186" s="1" t="s">
        <v>4580</v>
      </c>
      <c r="E3186" s="1" t="s">
        <v>1981</v>
      </c>
      <c r="F3186" s="2">
        <v>45327</v>
      </c>
      <c r="G3186" s="2">
        <v>45516</v>
      </c>
      <c r="H3186" s="2" t="str">
        <f>TEXT(Ecommerce_Sales[[#This Row],[Order_Date]],"mmmm")</f>
        <v>August</v>
      </c>
      <c r="I3186" s="2" t="str">
        <f>TEXT(Ecommerce_Sales[[#This Row],[Order_Date]],"yyyy")</f>
        <v>2024</v>
      </c>
      <c r="J3186" s="2" t="str">
        <f>TEXT(Ecommerce_Sales[[#This Row],[Order_Date]],"mmmm")</f>
        <v>August</v>
      </c>
      <c r="K3186" s="1" t="s">
        <v>1947</v>
      </c>
      <c r="L3186" s="1" t="s">
        <v>8839</v>
      </c>
      <c r="M3186" s="1" t="s">
        <v>1983</v>
      </c>
      <c r="N3186" s="1" t="s">
        <v>1950</v>
      </c>
      <c r="O3186" s="3">
        <v>941</v>
      </c>
      <c r="P3186">
        <v>5</v>
      </c>
      <c r="Q3186" s="3">
        <v>4705</v>
      </c>
      <c r="R3186" s="1" t="s">
        <v>2012</v>
      </c>
      <c r="S3186" s="3">
        <v>650</v>
      </c>
      <c r="T3186">
        <v>10</v>
      </c>
      <c r="U3186" t="str">
        <f>IF(Ecommerce_Sales[[#This Row],[Delivery_Time_Days]]&gt;7,"Delay",IF(Ecommerce_Sales[[#This Row],[Delivery_Time_Days]] = 0,"No delivery",IF(Ecommerce_Sales[[#This Row],[Delivery_Time_Days]]&lt;=7,"On-time")))</f>
        <v>Delay</v>
      </c>
      <c r="V3186" s="7">
        <f>Ecommerce_Sales[[#This Row],[Profit]]/Ecommerce_Sales[[#This Row],[Total_Price]]</f>
        <v>0.4</v>
      </c>
      <c r="W3186" s="3">
        <v>1882</v>
      </c>
      <c r="X3186" s="3"/>
    </row>
    <row r="3187" spans="1:24" x14ac:dyDescent="0.25">
      <c r="A3187" s="1" t="s">
        <v>8840</v>
      </c>
      <c r="B3187" s="1" t="s">
        <v>130</v>
      </c>
      <c r="C3187" s="1" t="s">
        <v>131</v>
      </c>
      <c r="D3187" s="1" t="s">
        <v>3911</v>
      </c>
      <c r="E3187" s="1" t="s">
        <v>1954</v>
      </c>
      <c r="F3187" s="2">
        <v>45116</v>
      </c>
      <c r="G3187" s="2">
        <v>45451</v>
      </c>
      <c r="H3187" s="2" t="str">
        <f>TEXT(Ecommerce_Sales[[#This Row],[Order_Date]],"mmmm")</f>
        <v>June</v>
      </c>
      <c r="I3187" s="2" t="str">
        <f>TEXT(Ecommerce_Sales[[#This Row],[Order_Date]],"yyyy")</f>
        <v>2024</v>
      </c>
      <c r="J3187" s="2" t="str">
        <f>TEXT(Ecommerce_Sales[[#This Row],[Order_Date]],"mmmm")</f>
        <v>June</v>
      </c>
      <c r="K3187" s="1" t="s">
        <v>1947</v>
      </c>
      <c r="L3187" s="1" t="s">
        <v>8841</v>
      </c>
      <c r="M3187" s="1" t="s">
        <v>2030</v>
      </c>
      <c r="N3187" s="1" t="s">
        <v>1978</v>
      </c>
      <c r="O3187" s="3">
        <v>1041</v>
      </c>
      <c r="P3187">
        <v>4</v>
      </c>
      <c r="Q3187" s="3">
        <v>4164</v>
      </c>
      <c r="R3187" s="1" t="s">
        <v>1951</v>
      </c>
      <c r="S3187" s="3">
        <v>577</v>
      </c>
      <c r="T3187">
        <v>4</v>
      </c>
      <c r="U3187" t="str">
        <f>IF(Ecommerce_Sales[[#This Row],[Delivery_Time_Days]]&gt;7,"Delay",IF(Ecommerce_Sales[[#This Row],[Delivery_Time_Days]] = 0,"No delivery",IF(Ecommerce_Sales[[#This Row],[Delivery_Time_Days]]&lt;=7,"On-time")))</f>
        <v>On-time</v>
      </c>
      <c r="V3187" s="7">
        <f>Ecommerce_Sales[[#This Row],[Profit]]/Ecommerce_Sales[[#This Row],[Total_Price]]</f>
        <v>0.34990393852065321</v>
      </c>
      <c r="W3187" s="3">
        <v>1457</v>
      </c>
      <c r="X3187" s="3"/>
    </row>
    <row r="3188" spans="1:24" x14ac:dyDescent="0.25">
      <c r="A3188" s="1" t="s">
        <v>8842</v>
      </c>
      <c r="B3188" s="1" t="s">
        <v>320</v>
      </c>
      <c r="C3188" s="1" t="s">
        <v>321</v>
      </c>
      <c r="D3188" s="1" t="s">
        <v>2898</v>
      </c>
      <c r="E3188" s="1" t="s">
        <v>2005</v>
      </c>
      <c r="F3188" s="2">
        <v>44957</v>
      </c>
      <c r="G3188" s="2">
        <v>45642</v>
      </c>
      <c r="H3188" s="2" t="str">
        <f>TEXT(Ecommerce_Sales[[#This Row],[Order_Date]],"mmmm")</f>
        <v>December</v>
      </c>
      <c r="I3188" s="2" t="str">
        <f>TEXT(Ecommerce_Sales[[#This Row],[Order_Date]],"yyyy")</f>
        <v>2024</v>
      </c>
      <c r="J3188" s="2" t="str">
        <f>TEXT(Ecommerce_Sales[[#This Row],[Order_Date]],"mmmm")</f>
        <v>December</v>
      </c>
      <c r="K3188" s="1" t="s">
        <v>1947</v>
      </c>
      <c r="L3188" s="1" t="s">
        <v>8843</v>
      </c>
      <c r="M3188" s="1" t="s">
        <v>2007</v>
      </c>
      <c r="N3188" s="1" t="s">
        <v>1973</v>
      </c>
      <c r="O3188" s="3">
        <v>945</v>
      </c>
      <c r="P3188">
        <v>4</v>
      </c>
      <c r="Q3188" s="3">
        <v>3780</v>
      </c>
      <c r="R3188" s="1" t="s">
        <v>1951</v>
      </c>
      <c r="S3188" s="3">
        <v>249</v>
      </c>
      <c r="T3188">
        <v>2</v>
      </c>
      <c r="U3188" t="str">
        <f>IF(Ecommerce_Sales[[#This Row],[Delivery_Time_Days]]&gt;7,"Delay",IF(Ecommerce_Sales[[#This Row],[Delivery_Time_Days]] = 0,"No delivery",IF(Ecommerce_Sales[[#This Row],[Delivery_Time_Days]]&lt;=7,"On-time")))</f>
        <v>On-time</v>
      </c>
      <c r="V3188" s="7">
        <f>Ecommerce_Sales[[#This Row],[Profit]]/Ecommerce_Sales[[#This Row],[Total_Price]]</f>
        <v>0.3</v>
      </c>
      <c r="W3188" s="3">
        <v>1134</v>
      </c>
      <c r="X3188" s="3"/>
    </row>
    <row r="3189" spans="1:24" x14ac:dyDescent="0.25">
      <c r="A3189" s="1" t="s">
        <v>8844</v>
      </c>
      <c r="B3189" s="1" t="s">
        <v>1321</v>
      </c>
      <c r="C3189" s="1" t="s">
        <v>1322</v>
      </c>
      <c r="D3189" s="1" t="s">
        <v>2317</v>
      </c>
      <c r="E3189" s="1" t="s">
        <v>1996</v>
      </c>
      <c r="F3189" s="2">
        <v>45489</v>
      </c>
      <c r="G3189" s="2">
        <v>45414</v>
      </c>
      <c r="H3189" s="2" t="str">
        <f>TEXT(Ecommerce_Sales[[#This Row],[Order_Date]],"mmmm")</f>
        <v>May</v>
      </c>
      <c r="I3189" s="2" t="str">
        <f>TEXT(Ecommerce_Sales[[#This Row],[Order_Date]],"yyyy")</f>
        <v>2024</v>
      </c>
      <c r="J3189" s="2" t="str">
        <f>TEXT(Ecommerce_Sales[[#This Row],[Order_Date]],"mmmm")</f>
        <v>May</v>
      </c>
      <c r="K3189" s="1" t="s">
        <v>1947</v>
      </c>
      <c r="L3189" s="1" t="s">
        <v>8845</v>
      </c>
      <c r="M3189" s="1" t="s">
        <v>1988</v>
      </c>
      <c r="N3189" s="1" t="s">
        <v>1989</v>
      </c>
      <c r="O3189" s="3">
        <v>586</v>
      </c>
      <c r="P3189">
        <v>2</v>
      </c>
      <c r="Q3189" s="3">
        <v>1172</v>
      </c>
      <c r="R3189" s="1" t="s">
        <v>1951</v>
      </c>
      <c r="S3189" s="3">
        <v>151</v>
      </c>
      <c r="T3189">
        <v>2</v>
      </c>
      <c r="U3189" t="str">
        <f>IF(Ecommerce_Sales[[#This Row],[Delivery_Time_Days]]&gt;7,"Delay",IF(Ecommerce_Sales[[#This Row],[Delivery_Time_Days]] = 0,"No delivery",IF(Ecommerce_Sales[[#This Row],[Delivery_Time_Days]]&lt;=7,"On-time")))</f>
        <v>On-time</v>
      </c>
      <c r="V3189" s="7">
        <f>Ecommerce_Sales[[#This Row],[Profit]]/Ecommerce_Sales[[#This Row],[Total_Price]]</f>
        <v>0.25</v>
      </c>
      <c r="W3189" s="3">
        <v>293</v>
      </c>
      <c r="X3189" s="3"/>
    </row>
    <row r="3190" spans="1:24" x14ac:dyDescent="0.25">
      <c r="A3190" s="1" t="s">
        <v>8846</v>
      </c>
      <c r="B3190" s="1" t="s">
        <v>1696</v>
      </c>
      <c r="C3190" s="1" t="s">
        <v>1697</v>
      </c>
      <c r="D3190" s="1" t="s">
        <v>4320</v>
      </c>
      <c r="E3190" s="1" t="s">
        <v>2005</v>
      </c>
      <c r="F3190" s="2">
        <v>45476</v>
      </c>
      <c r="G3190" s="2">
        <v>44938</v>
      </c>
      <c r="H3190" s="2" t="str">
        <f>TEXT(Ecommerce_Sales[[#This Row],[Order_Date]],"mmmm")</f>
        <v>January</v>
      </c>
      <c r="I3190" s="2" t="str">
        <f>TEXT(Ecommerce_Sales[[#This Row],[Order_Date]],"yyyy")</f>
        <v>2023</v>
      </c>
      <c r="J3190" s="2" t="str">
        <f>TEXT(Ecommerce_Sales[[#This Row],[Order_Date]],"mmmm")</f>
        <v>January</v>
      </c>
      <c r="K3190" s="1" t="s">
        <v>1947</v>
      </c>
      <c r="L3190" s="1" t="s">
        <v>4637</v>
      </c>
      <c r="M3190" s="1" t="s">
        <v>2079</v>
      </c>
      <c r="N3190" s="1" t="s">
        <v>1973</v>
      </c>
      <c r="O3190" s="3">
        <v>797</v>
      </c>
      <c r="P3190">
        <v>1</v>
      </c>
      <c r="Q3190" s="3">
        <v>797</v>
      </c>
      <c r="R3190" s="1" t="s">
        <v>1958</v>
      </c>
      <c r="S3190" s="3">
        <v>91</v>
      </c>
      <c r="T3190">
        <v>10</v>
      </c>
      <c r="U3190" t="str">
        <f>IF(Ecommerce_Sales[[#This Row],[Delivery_Time_Days]]&gt;7,"Delay",IF(Ecommerce_Sales[[#This Row],[Delivery_Time_Days]] = 0,"No delivery",IF(Ecommerce_Sales[[#This Row],[Delivery_Time_Days]]&lt;=7,"On-time")))</f>
        <v>Delay</v>
      </c>
      <c r="V3190" s="7">
        <f>Ecommerce_Sales[[#This Row],[Profit]]/Ecommerce_Sales[[#This Row],[Total_Price]]</f>
        <v>0.29987452948557092</v>
      </c>
      <c r="W3190" s="3">
        <v>239</v>
      </c>
      <c r="X3190" s="3"/>
    </row>
    <row r="3191" spans="1:24" x14ac:dyDescent="0.25">
      <c r="A3191" s="1" t="s">
        <v>8847</v>
      </c>
      <c r="B3191" s="1" t="s">
        <v>190</v>
      </c>
      <c r="C3191" s="1" t="s">
        <v>191</v>
      </c>
      <c r="D3191" s="1" t="s">
        <v>6828</v>
      </c>
      <c r="E3191" s="1" t="s">
        <v>1946</v>
      </c>
      <c r="F3191" s="2">
        <v>45367</v>
      </c>
      <c r="G3191" s="2">
        <v>45149</v>
      </c>
      <c r="H3191" s="2" t="str">
        <f>TEXT(Ecommerce_Sales[[#This Row],[Order_Date]],"mmmm")</f>
        <v>August</v>
      </c>
      <c r="I3191" s="2" t="str">
        <f>TEXT(Ecommerce_Sales[[#This Row],[Order_Date]],"yyyy")</f>
        <v>2023</v>
      </c>
      <c r="J3191" s="2" t="str">
        <f>TEXT(Ecommerce_Sales[[#This Row],[Order_Date]],"mmmm")</f>
        <v>August</v>
      </c>
      <c r="K3191" s="1" t="s">
        <v>1992</v>
      </c>
      <c r="L3191" s="1" t="s">
        <v>5784</v>
      </c>
      <c r="M3191" s="1" t="s">
        <v>2047</v>
      </c>
      <c r="N3191" s="1" t="s">
        <v>1989</v>
      </c>
      <c r="O3191" s="3">
        <v>1140</v>
      </c>
      <c r="P3191">
        <v>6</v>
      </c>
      <c r="Q3191" s="3">
        <v>6839</v>
      </c>
      <c r="R3191" s="1" t="s">
        <v>1958</v>
      </c>
      <c r="S3191" s="3">
        <v>464</v>
      </c>
      <c r="U3191" t="str">
        <f>IF(Ecommerce_Sales[[#This Row],[Delivery_Time_Days]]&gt;7,"Delay",IF(Ecommerce_Sales[[#This Row],[Delivery_Time_Days]] = 0,"No delivery",IF(Ecommerce_Sales[[#This Row],[Delivery_Time_Days]]&lt;=7,"On-time")))</f>
        <v>No delivery</v>
      </c>
      <c r="V3191" s="7">
        <f>Ecommerce_Sales[[#This Row],[Profit]]/Ecommerce_Sales[[#This Row],[Total_Price]]</f>
        <v>0.25003655505190819</v>
      </c>
      <c r="W3191" s="3">
        <v>1710</v>
      </c>
      <c r="X3191" s="3"/>
    </row>
    <row r="3192" spans="1:24" x14ac:dyDescent="0.25">
      <c r="A3192" s="1" t="s">
        <v>8848</v>
      </c>
      <c r="B3192" s="1" t="s">
        <v>902</v>
      </c>
      <c r="C3192" s="1" t="s">
        <v>903</v>
      </c>
      <c r="D3192" s="1" t="s">
        <v>3447</v>
      </c>
      <c r="E3192" s="1" t="s">
        <v>1981</v>
      </c>
      <c r="F3192" s="2">
        <v>45223</v>
      </c>
      <c r="G3192" s="2">
        <v>45173</v>
      </c>
      <c r="H3192" s="2" t="str">
        <f>TEXT(Ecommerce_Sales[[#This Row],[Order_Date]],"mmmm")</f>
        <v>September</v>
      </c>
      <c r="I3192" s="2" t="str">
        <f>TEXT(Ecommerce_Sales[[#This Row],[Order_Date]],"yyyy")</f>
        <v>2023</v>
      </c>
      <c r="J3192" s="2" t="str">
        <f>TEXT(Ecommerce_Sales[[#This Row],[Order_Date]],"mmmm")</f>
        <v>September</v>
      </c>
      <c r="K3192" s="1" t="s">
        <v>1947</v>
      </c>
      <c r="L3192" s="1" t="s">
        <v>8748</v>
      </c>
      <c r="M3192" s="1" t="s">
        <v>2047</v>
      </c>
      <c r="N3192" s="1" t="s">
        <v>1989</v>
      </c>
      <c r="O3192" s="3">
        <v>208</v>
      </c>
      <c r="P3192">
        <v>3</v>
      </c>
      <c r="Q3192" s="3">
        <v>624</v>
      </c>
      <c r="R3192" s="1" t="s">
        <v>1958</v>
      </c>
      <c r="S3192" s="3">
        <v>46</v>
      </c>
      <c r="T3192">
        <v>2</v>
      </c>
      <c r="U3192" t="str">
        <f>IF(Ecommerce_Sales[[#This Row],[Delivery_Time_Days]]&gt;7,"Delay",IF(Ecommerce_Sales[[#This Row],[Delivery_Time_Days]] = 0,"No delivery",IF(Ecommerce_Sales[[#This Row],[Delivery_Time_Days]]&lt;=7,"On-time")))</f>
        <v>On-time</v>
      </c>
      <c r="V3192" s="7">
        <f>Ecommerce_Sales[[#This Row],[Profit]]/Ecommerce_Sales[[#This Row],[Total_Price]]</f>
        <v>0.25</v>
      </c>
      <c r="W3192" s="3">
        <v>156</v>
      </c>
      <c r="X3192" s="3"/>
    </row>
    <row r="3193" spans="1:24" x14ac:dyDescent="0.25">
      <c r="A3193" s="1" t="s">
        <v>8849</v>
      </c>
      <c r="B3193" s="1" t="s">
        <v>428</v>
      </c>
      <c r="C3193" s="1" t="s">
        <v>429</v>
      </c>
      <c r="D3193" s="1" t="s">
        <v>4327</v>
      </c>
      <c r="E3193" s="1" t="s">
        <v>1946</v>
      </c>
      <c r="F3193" s="2">
        <v>45424</v>
      </c>
      <c r="G3193" s="2">
        <v>45419</v>
      </c>
      <c r="H3193" s="2" t="str">
        <f>TEXT(Ecommerce_Sales[[#This Row],[Order_Date]],"mmmm")</f>
        <v>May</v>
      </c>
      <c r="I3193" s="2" t="str">
        <f>TEXT(Ecommerce_Sales[[#This Row],[Order_Date]],"yyyy")</f>
        <v>2024</v>
      </c>
      <c r="J3193" s="2" t="str">
        <f>TEXT(Ecommerce_Sales[[#This Row],[Order_Date]],"mmmm")</f>
        <v>May</v>
      </c>
      <c r="K3193" s="1" t="s">
        <v>1947</v>
      </c>
      <c r="L3193" s="1" t="s">
        <v>8850</v>
      </c>
      <c r="M3193" s="1" t="s">
        <v>1977</v>
      </c>
      <c r="N3193" s="1" t="s">
        <v>1978</v>
      </c>
      <c r="O3193" s="3">
        <v>827</v>
      </c>
      <c r="P3193">
        <v>3</v>
      </c>
      <c r="Q3193" s="3">
        <v>2480</v>
      </c>
      <c r="R3193" s="1" t="s">
        <v>1958</v>
      </c>
      <c r="S3193" s="3">
        <v>157</v>
      </c>
      <c r="T3193">
        <v>9</v>
      </c>
      <c r="U3193" t="str">
        <f>IF(Ecommerce_Sales[[#This Row],[Delivery_Time_Days]]&gt;7,"Delay",IF(Ecommerce_Sales[[#This Row],[Delivery_Time_Days]] = 0,"No delivery",IF(Ecommerce_Sales[[#This Row],[Delivery_Time_Days]]&lt;=7,"On-time")))</f>
        <v>Delay</v>
      </c>
      <c r="V3193" s="7">
        <f>Ecommerce_Sales[[#This Row],[Profit]]/Ecommerce_Sales[[#This Row],[Total_Price]]</f>
        <v>0.35</v>
      </c>
      <c r="W3193" s="3">
        <v>868</v>
      </c>
      <c r="X3193" s="3"/>
    </row>
    <row r="3194" spans="1:24" x14ac:dyDescent="0.25">
      <c r="A3194" s="1" t="s">
        <v>8851</v>
      </c>
      <c r="B3194" s="1" t="s">
        <v>438</v>
      </c>
      <c r="C3194" s="1" t="s">
        <v>439</v>
      </c>
      <c r="D3194" s="1" t="s">
        <v>2837</v>
      </c>
      <c r="E3194" s="1" t="s">
        <v>2005</v>
      </c>
      <c r="F3194" s="2">
        <v>45092</v>
      </c>
      <c r="G3194" s="2">
        <v>45141</v>
      </c>
      <c r="H3194" s="2" t="str">
        <f>TEXT(Ecommerce_Sales[[#This Row],[Order_Date]],"mmmm")</f>
        <v>August</v>
      </c>
      <c r="I3194" s="2" t="str">
        <f>TEXT(Ecommerce_Sales[[#This Row],[Order_Date]],"yyyy")</f>
        <v>2023</v>
      </c>
      <c r="J3194" s="2" t="str">
        <f>TEXT(Ecommerce_Sales[[#This Row],[Order_Date]],"mmmm")</f>
        <v>August</v>
      </c>
      <c r="K3194" s="1" t="s">
        <v>1947</v>
      </c>
      <c r="L3194" s="1" t="s">
        <v>8852</v>
      </c>
      <c r="M3194" s="1" t="s">
        <v>2030</v>
      </c>
      <c r="N3194" s="1" t="s">
        <v>1978</v>
      </c>
      <c r="O3194" s="3">
        <v>743</v>
      </c>
      <c r="P3194">
        <v>5</v>
      </c>
      <c r="Q3194" s="3">
        <v>3714</v>
      </c>
      <c r="R3194" s="1" t="s">
        <v>1951</v>
      </c>
      <c r="S3194" s="3">
        <v>483</v>
      </c>
      <c r="T3194">
        <v>8</v>
      </c>
      <c r="U3194" t="str">
        <f>IF(Ecommerce_Sales[[#This Row],[Delivery_Time_Days]]&gt;7,"Delay",IF(Ecommerce_Sales[[#This Row],[Delivery_Time_Days]] = 0,"No delivery",IF(Ecommerce_Sales[[#This Row],[Delivery_Time_Days]]&lt;=7,"On-time")))</f>
        <v>Delay</v>
      </c>
      <c r="V3194" s="7">
        <f>Ecommerce_Sales[[#This Row],[Profit]]/Ecommerce_Sales[[#This Row],[Total_Price]]</f>
        <v>0.35002692514808831</v>
      </c>
      <c r="W3194" s="3">
        <v>1300</v>
      </c>
      <c r="X3194" s="3"/>
    </row>
    <row r="3195" spans="1:24" x14ac:dyDescent="0.25">
      <c r="A3195" s="1" t="s">
        <v>8853</v>
      </c>
      <c r="B3195" s="1" t="s">
        <v>527</v>
      </c>
      <c r="C3195" s="1" t="s">
        <v>528</v>
      </c>
      <c r="D3195" s="1" t="s">
        <v>2949</v>
      </c>
      <c r="E3195" s="1" t="s">
        <v>1966</v>
      </c>
      <c r="F3195" s="2">
        <v>45404</v>
      </c>
      <c r="G3195" s="2">
        <v>45114</v>
      </c>
      <c r="H3195" s="2" t="str">
        <f>TEXT(Ecommerce_Sales[[#This Row],[Order_Date]],"mmmm")</f>
        <v>July</v>
      </c>
      <c r="I3195" s="2" t="str">
        <f>TEXT(Ecommerce_Sales[[#This Row],[Order_Date]],"yyyy")</f>
        <v>2023</v>
      </c>
      <c r="J3195" s="2" t="str">
        <f>TEXT(Ecommerce_Sales[[#This Row],[Order_Date]],"mmmm")</f>
        <v>July</v>
      </c>
      <c r="K3195" s="1" t="s">
        <v>1947</v>
      </c>
      <c r="L3195" s="1" t="s">
        <v>8644</v>
      </c>
      <c r="M3195" s="1" t="s">
        <v>1956</v>
      </c>
      <c r="N3195" s="1" t="s">
        <v>1957</v>
      </c>
      <c r="O3195" s="3">
        <v>876</v>
      </c>
      <c r="P3195">
        <v>2</v>
      </c>
      <c r="Q3195" s="3">
        <v>1752</v>
      </c>
      <c r="R3195" s="1" t="s">
        <v>1958</v>
      </c>
      <c r="S3195" s="3">
        <v>94</v>
      </c>
      <c r="T3195">
        <v>2</v>
      </c>
      <c r="U3195" t="str">
        <f>IF(Ecommerce_Sales[[#This Row],[Delivery_Time_Days]]&gt;7,"Delay",IF(Ecommerce_Sales[[#This Row],[Delivery_Time_Days]] = 0,"No delivery",IF(Ecommerce_Sales[[#This Row],[Delivery_Time_Days]]&lt;=7,"On-time")))</f>
        <v>On-time</v>
      </c>
      <c r="V3195" s="7">
        <f>Ecommerce_Sales[[#This Row],[Profit]]/Ecommerce_Sales[[#This Row],[Total_Price]]</f>
        <v>0.15011415525114155</v>
      </c>
      <c r="W3195" s="3">
        <v>263</v>
      </c>
      <c r="X3195" s="3"/>
    </row>
    <row r="3196" spans="1:24" x14ac:dyDescent="0.25">
      <c r="A3196" s="1" t="s">
        <v>8854</v>
      </c>
      <c r="B3196" s="1" t="s">
        <v>88</v>
      </c>
      <c r="C3196" s="1" t="s">
        <v>89</v>
      </c>
      <c r="D3196" s="1" t="s">
        <v>3134</v>
      </c>
      <c r="E3196" s="1" t="s">
        <v>1961</v>
      </c>
      <c r="F3196" s="2">
        <v>45107</v>
      </c>
      <c r="G3196" s="2">
        <v>45366</v>
      </c>
      <c r="H3196" s="2" t="str">
        <f>TEXT(Ecommerce_Sales[[#This Row],[Order_Date]],"mmmm")</f>
        <v>March</v>
      </c>
      <c r="I3196" s="2" t="str">
        <f>TEXT(Ecommerce_Sales[[#This Row],[Order_Date]],"yyyy")</f>
        <v>2024</v>
      </c>
      <c r="J3196" s="2" t="str">
        <f>TEXT(Ecommerce_Sales[[#This Row],[Order_Date]],"mmmm")</f>
        <v>March</v>
      </c>
      <c r="K3196" s="1" t="s">
        <v>1947</v>
      </c>
      <c r="L3196" s="1" t="s">
        <v>2434</v>
      </c>
      <c r="M3196" s="1" t="s">
        <v>2043</v>
      </c>
      <c r="N3196" s="1" t="s">
        <v>1989</v>
      </c>
      <c r="O3196" s="3">
        <v>338</v>
      </c>
      <c r="P3196">
        <v>1</v>
      </c>
      <c r="Q3196" s="3">
        <v>338</v>
      </c>
      <c r="R3196" s="1" t="s">
        <v>1958</v>
      </c>
      <c r="S3196" s="3">
        <v>44</v>
      </c>
      <c r="T3196">
        <v>8</v>
      </c>
      <c r="U3196" t="str">
        <f>IF(Ecommerce_Sales[[#This Row],[Delivery_Time_Days]]&gt;7,"Delay",IF(Ecommerce_Sales[[#This Row],[Delivery_Time_Days]] = 0,"No delivery",IF(Ecommerce_Sales[[#This Row],[Delivery_Time_Days]]&lt;=7,"On-time")))</f>
        <v>Delay</v>
      </c>
      <c r="V3196" s="7">
        <f>Ecommerce_Sales[[#This Row],[Profit]]/Ecommerce_Sales[[#This Row],[Total_Price]]</f>
        <v>0.25147928994082841</v>
      </c>
      <c r="W3196" s="3">
        <v>85</v>
      </c>
      <c r="X3196" s="3"/>
    </row>
    <row r="3197" spans="1:24" x14ac:dyDescent="0.25">
      <c r="A3197" s="1" t="s">
        <v>8855</v>
      </c>
      <c r="B3197" s="1" t="s">
        <v>182</v>
      </c>
      <c r="C3197" s="1" t="s">
        <v>183</v>
      </c>
      <c r="D3197" s="1" t="s">
        <v>3628</v>
      </c>
      <c r="E3197" s="1" t="s">
        <v>1981</v>
      </c>
      <c r="F3197" s="2">
        <v>45136</v>
      </c>
      <c r="G3197" s="2">
        <v>45439</v>
      </c>
      <c r="H3197" s="2" t="str">
        <f>TEXT(Ecommerce_Sales[[#This Row],[Order_Date]],"mmmm")</f>
        <v>May</v>
      </c>
      <c r="I3197" s="2" t="str">
        <f>TEXT(Ecommerce_Sales[[#This Row],[Order_Date]],"yyyy")</f>
        <v>2024</v>
      </c>
      <c r="J3197" s="2" t="str">
        <f>TEXT(Ecommerce_Sales[[#This Row],[Order_Date]],"mmmm")</f>
        <v>May</v>
      </c>
      <c r="K3197" s="1" t="s">
        <v>1947</v>
      </c>
      <c r="L3197" s="1" t="s">
        <v>8856</v>
      </c>
      <c r="M3197" s="1" t="s">
        <v>2065</v>
      </c>
      <c r="N3197" s="1" t="s">
        <v>1978</v>
      </c>
      <c r="O3197" s="3">
        <v>137</v>
      </c>
      <c r="P3197">
        <v>5</v>
      </c>
      <c r="Q3197" s="3">
        <v>683</v>
      </c>
      <c r="R3197" s="1" t="s">
        <v>1951</v>
      </c>
      <c r="S3197" s="3">
        <v>70</v>
      </c>
      <c r="T3197">
        <v>6</v>
      </c>
      <c r="U3197" t="str">
        <f>IF(Ecommerce_Sales[[#This Row],[Delivery_Time_Days]]&gt;7,"Delay",IF(Ecommerce_Sales[[#This Row],[Delivery_Time_Days]] = 0,"No delivery",IF(Ecommerce_Sales[[#This Row],[Delivery_Time_Days]]&lt;=7,"On-time")))</f>
        <v>On-time</v>
      </c>
      <c r="V3197" s="7">
        <f>Ecommerce_Sales[[#This Row],[Profit]]/Ecommerce_Sales[[#This Row],[Total_Price]]</f>
        <v>0.34992679355783307</v>
      </c>
      <c r="W3197" s="3">
        <v>239</v>
      </c>
      <c r="X3197" s="3"/>
    </row>
    <row r="3198" spans="1:24" x14ac:dyDescent="0.25">
      <c r="A3198" s="1" t="s">
        <v>8857</v>
      </c>
      <c r="B3198" s="1" t="s">
        <v>444</v>
      </c>
      <c r="C3198" s="1" t="s">
        <v>445</v>
      </c>
      <c r="D3198" s="1" t="s">
        <v>2106</v>
      </c>
      <c r="E3198" s="1" t="s">
        <v>1946</v>
      </c>
      <c r="F3198" s="2">
        <v>45651</v>
      </c>
      <c r="G3198" s="2">
        <v>45621</v>
      </c>
      <c r="H3198" s="2" t="str">
        <f>TEXT(Ecommerce_Sales[[#This Row],[Order_Date]],"mmmm")</f>
        <v>November</v>
      </c>
      <c r="I3198" s="2" t="str">
        <f>TEXT(Ecommerce_Sales[[#This Row],[Order_Date]],"yyyy")</f>
        <v>2024</v>
      </c>
      <c r="J3198" s="2" t="str">
        <f>TEXT(Ecommerce_Sales[[#This Row],[Order_Date]],"mmmm")</f>
        <v>November</v>
      </c>
      <c r="K3198" s="1" t="s">
        <v>1986</v>
      </c>
      <c r="L3198" s="1" t="s">
        <v>8858</v>
      </c>
      <c r="M3198" s="1" t="s">
        <v>1983</v>
      </c>
      <c r="N3198" s="1" t="s">
        <v>1950</v>
      </c>
      <c r="O3198" s="3">
        <v>85</v>
      </c>
      <c r="P3198">
        <v>7</v>
      </c>
      <c r="Q3198" s="3">
        <v>598</v>
      </c>
      <c r="R3198" s="1" t="s">
        <v>1951</v>
      </c>
      <c r="S3198" s="3">
        <v>83</v>
      </c>
      <c r="U3198" t="str">
        <f>IF(Ecommerce_Sales[[#This Row],[Delivery_Time_Days]]&gt;7,"Delay",IF(Ecommerce_Sales[[#This Row],[Delivery_Time_Days]] = 0,"No delivery",IF(Ecommerce_Sales[[#This Row],[Delivery_Time_Days]]&lt;=7,"On-time")))</f>
        <v>No delivery</v>
      </c>
      <c r="V3198" s="7">
        <f>Ecommerce_Sales[[#This Row],[Profit]]/Ecommerce_Sales[[#This Row],[Total_Price]]</f>
        <v>0.39966555183946489</v>
      </c>
      <c r="W3198" s="3">
        <v>239</v>
      </c>
      <c r="X3198" s="3"/>
    </row>
    <row r="3199" spans="1:24" x14ac:dyDescent="0.25">
      <c r="A3199" s="1" t="s">
        <v>8859</v>
      </c>
      <c r="B3199" s="1" t="s">
        <v>934</v>
      </c>
      <c r="C3199" s="1" t="s">
        <v>935</v>
      </c>
      <c r="D3199" s="1" t="s">
        <v>5497</v>
      </c>
      <c r="E3199" s="1" t="s">
        <v>1961</v>
      </c>
      <c r="F3199" s="2">
        <v>45656</v>
      </c>
      <c r="G3199" s="2">
        <v>45030</v>
      </c>
      <c r="H3199" s="2" t="str">
        <f>TEXT(Ecommerce_Sales[[#This Row],[Order_Date]],"mmmm")</f>
        <v>April</v>
      </c>
      <c r="I3199" s="2" t="str">
        <f>TEXT(Ecommerce_Sales[[#This Row],[Order_Date]],"yyyy")</f>
        <v>2023</v>
      </c>
      <c r="J3199" s="2" t="str">
        <f>TEXT(Ecommerce_Sales[[#This Row],[Order_Date]],"mmmm")</f>
        <v>April</v>
      </c>
      <c r="K3199" s="1" t="s">
        <v>1992</v>
      </c>
      <c r="L3199" s="1" t="s">
        <v>8860</v>
      </c>
      <c r="M3199" s="1" t="s">
        <v>2002</v>
      </c>
      <c r="N3199" s="1" t="s">
        <v>1989</v>
      </c>
      <c r="O3199" s="3">
        <v>399</v>
      </c>
      <c r="P3199">
        <v>3</v>
      </c>
      <c r="Q3199" s="3">
        <v>1198</v>
      </c>
      <c r="R3199" s="1" t="s">
        <v>1958</v>
      </c>
      <c r="S3199" s="3">
        <v>93</v>
      </c>
      <c r="U3199" t="str">
        <f>IF(Ecommerce_Sales[[#This Row],[Delivery_Time_Days]]&gt;7,"Delay",IF(Ecommerce_Sales[[#This Row],[Delivery_Time_Days]] = 0,"No delivery",IF(Ecommerce_Sales[[#This Row],[Delivery_Time_Days]]&lt;=7,"On-time")))</f>
        <v>No delivery</v>
      </c>
      <c r="V3199" s="7">
        <f>Ecommerce_Sales[[#This Row],[Profit]]/Ecommerce_Sales[[#This Row],[Total_Price]]</f>
        <v>0.25041736227045075</v>
      </c>
      <c r="W3199" s="3">
        <v>300</v>
      </c>
      <c r="X3199" s="3"/>
    </row>
    <row r="3200" spans="1:24" x14ac:dyDescent="0.25">
      <c r="A3200" s="1" t="s">
        <v>8861</v>
      </c>
      <c r="B3200" s="1" t="s">
        <v>282</v>
      </c>
      <c r="C3200" s="1" t="s">
        <v>283</v>
      </c>
      <c r="D3200" s="1" t="s">
        <v>5067</v>
      </c>
      <c r="E3200" s="1" t="s">
        <v>1966</v>
      </c>
      <c r="F3200" s="2">
        <v>45528</v>
      </c>
      <c r="G3200" s="2">
        <v>45017</v>
      </c>
      <c r="H3200" s="2" t="str">
        <f>TEXT(Ecommerce_Sales[[#This Row],[Order_Date]],"mmmm")</f>
        <v>April</v>
      </c>
      <c r="I3200" s="2" t="str">
        <f>TEXT(Ecommerce_Sales[[#This Row],[Order_Date]],"yyyy")</f>
        <v>2023</v>
      </c>
      <c r="J3200" s="2" t="str">
        <f>TEXT(Ecommerce_Sales[[#This Row],[Order_Date]],"mmmm")</f>
        <v>April</v>
      </c>
      <c r="K3200" s="1" t="s">
        <v>1947</v>
      </c>
      <c r="L3200" s="1" t="s">
        <v>8862</v>
      </c>
      <c r="M3200" s="1" t="s">
        <v>2043</v>
      </c>
      <c r="N3200" s="1" t="s">
        <v>1989</v>
      </c>
      <c r="O3200" s="3">
        <v>665</v>
      </c>
      <c r="P3200">
        <v>5</v>
      </c>
      <c r="Q3200" s="3">
        <v>3326</v>
      </c>
      <c r="R3200" s="1" t="s">
        <v>1958</v>
      </c>
      <c r="S3200" s="3">
        <v>477</v>
      </c>
      <c r="T3200">
        <v>3</v>
      </c>
      <c r="U3200" t="str">
        <f>IF(Ecommerce_Sales[[#This Row],[Delivery_Time_Days]]&gt;7,"Delay",IF(Ecommerce_Sales[[#This Row],[Delivery_Time_Days]] = 0,"No delivery",IF(Ecommerce_Sales[[#This Row],[Delivery_Time_Days]]&lt;=7,"On-time")))</f>
        <v>On-time</v>
      </c>
      <c r="V3200" s="7">
        <f>Ecommerce_Sales[[#This Row],[Profit]]/Ecommerce_Sales[[#This Row],[Total_Price]]</f>
        <v>0.25015033072760073</v>
      </c>
      <c r="W3200" s="3">
        <v>832</v>
      </c>
      <c r="X3200" s="3"/>
    </row>
    <row r="3201" spans="1:24" x14ac:dyDescent="0.25">
      <c r="A3201" s="1" t="s">
        <v>8863</v>
      </c>
      <c r="B3201" s="1" t="s">
        <v>332</v>
      </c>
      <c r="C3201" s="1" t="s">
        <v>333</v>
      </c>
      <c r="D3201" s="1" t="s">
        <v>8864</v>
      </c>
      <c r="E3201" s="1" t="s">
        <v>1946</v>
      </c>
      <c r="F3201" s="2">
        <v>45432</v>
      </c>
      <c r="G3201" s="2">
        <v>45349</v>
      </c>
      <c r="H3201" s="2" t="str">
        <f>TEXT(Ecommerce_Sales[[#This Row],[Order_Date]],"mmmm")</f>
        <v>February</v>
      </c>
      <c r="I3201" s="2" t="str">
        <f>TEXT(Ecommerce_Sales[[#This Row],[Order_Date]],"yyyy")</f>
        <v>2024</v>
      </c>
      <c r="J3201" s="2" t="str">
        <f>TEXT(Ecommerce_Sales[[#This Row],[Order_Date]],"mmmm")</f>
        <v>February</v>
      </c>
      <c r="K3201" s="1" t="s">
        <v>1947</v>
      </c>
      <c r="L3201" s="1" t="s">
        <v>8865</v>
      </c>
      <c r="M3201" s="1" t="s">
        <v>1963</v>
      </c>
      <c r="N3201" s="1" t="s">
        <v>1957</v>
      </c>
      <c r="O3201" s="3">
        <v>101</v>
      </c>
      <c r="P3201">
        <v>2</v>
      </c>
      <c r="Q3201" s="3">
        <v>202</v>
      </c>
      <c r="R3201" s="1" t="s">
        <v>2012</v>
      </c>
      <c r="S3201" s="3">
        <v>29</v>
      </c>
      <c r="T3201">
        <v>4</v>
      </c>
      <c r="U3201" t="str">
        <f>IF(Ecommerce_Sales[[#This Row],[Delivery_Time_Days]]&gt;7,"Delay",IF(Ecommerce_Sales[[#This Row],[Delivery_Time_Days]] = 0,"No delivery",IF(Ecommerce_Sales[[#This Row],[Delivery_Time_Days]]&lt;=7,"On-time")))</f>
        <v>On-time</v>
      </c>
      <c r="V3201" s="7">
        <f>Ecommerce_Sales[[#This Row],[Profit]]/Ecommerce_Sales[[#This Row],[Total_Price]]</f>
        <v>0.14851485148514851</v>
      </c>
      <c r="W3201" s="3">
        <v>30</v>
      </c>
      <c r="X3201" s="3"/>
    </row>
    <row r="3202" spans="1:24" x14ac:dyDescent="0.25">
      <c r="A3202" s="1" t="s">
        <v>8866</v>
      </c>
      <c r="B3202" s="1" t="s">
        <v>1749</v>
      </c>
      <c r="C3202" s="1" t="s">
        <v>1750</v>
      </c>
      <c r="D3202" s="1" t="s">
        <v>2401</v>
      </c>
      <c r="E3202" s="1" t="s">
        <v>1954</v>
      </c>
      <c r="F3202" s="2">
        <v>45044</v>
      </c>
      <c r="G3202" s="2">
        <v>45255</v>
      </c>
      <c r="H3202" s="2" t="str">
        <f>TEXT(Ecommerce_Sales[[#This Row],[Order_Date]],"mmmm")</f>
        <v>November</v>
      </c>
      <c r="I3202" s="2" t="str">
        <f>TEXT(Ecommerce_Sales[[#This Row],[Order_Date]],"yyyy")</f>
        <v>2023</v>
      </c>
      <c r="J3202" s="2" t="str">
        <f>TEXT(Ecommerce_Sales[[#This Row],[Order_Date]],"mmmm")</f>
        <v>November</v>
      </c>
      <c r="K3202" s="1" t="s">
        <v>1947</v>
      </c>
      <c r="L3202" s="1" t="s">
        <v>3635</v>
      </c>
      <c r="M3202" s="1" t="s">
        <v>1983</v>
      </c>
      <c r="N3202" s="1" t="s">
        <v>1950</v>
      </c>
      <c r="O3202" s="3">
        <v>994</v>
      </c>
      <c r="P3202">
        <v>6</v>
      </c>
      <c r="Q3202" s="3">
        <v>5964</v>
      </c>
      <c r="R3202" s="1" t="s">
        <v>1958</v>
      </c>
      <c r="S3202" s="3">
        <v>601</v>
      </c>
      <c r="T3202">
        <v>2</v>
      </c>
      <c r="U3202" t="str">
        <f>IF(Ecommerce_Sales[[#This Row],[Delivery_Time_Days]]&gt;7,"Delay",IF(Ecommerce_Sales[[#This Row],[Delivery_Time_Days]] = 0,"No delivery",IF(Ecommerce_Sales[[#This Row],[Delivery_Time_Days]]&lt;=7,"On-time")))</f>
        <v>On-time</v>
      </c>
      <c r="V3202" s="7">
        <f>Ecommerce_Sales[[#This Row],[Profit]]/Ecommerce_Sales[[#This Row],[Total_Price]]</f>
        <v>0.40006706908115358</v>
      </c>
      <c r="W3202" s="3">
        <v>2386</v>
      </c>
      <c r="X3202" s="3"/>
    </row>
    <row r="3203" spans="1:24" x14ac:dyDescent="0.25">
      <c r="A3203" s="1" t="s">
        <v>8867</v>
      </c>
      <c r="B3203" s="1" t="s">
        <v>918</v>
      </c>
      <c r="C3203" s="1" t="s">
        <v>919</v>
      </c>
      <c r="D3203" s="1" t="s">
        <v>2846</v>
      </c>
      <c r="E3203" s="1" t="s">
        <v>1966</v>
      </c>
      <c r="F3203" s="2">
        <v>45574</v>
      </c>
      <c r="G3203" s="2">
        <v>45413</v>
      </c>
      <c r="H3203" s="2" t="str">
        <f>TEXT(Ecommerce_Sales[[#This Row],[Order_Date]],"mmmm")</f>
        <v>May</v>
      </c>
      <c r="I3203" s="2" t="str">
        <f>TEXT(Ecommerce_Sales[[#This Row],[Order_Date]],"yyyy")</f>
        <v>2024</v>
      </c>
      <c r="J3203" s="2" t="str">
        <f>TEXT(Ecommerce_Sales[[#This Row],[Order_Date]],"mmmm")</f>
        <v>May</v>
      </c>
      <c r="K3203" s="1" t="s">
        <v>1947</v>
      </c>
      <c r="L3203" s="1" t="s">
        <v>7456</v>
      </c>
      <c r="M3203" s="1" t="s">
        <v>1956</v>
      </c>
      <c r="N3203" s="1" t="s">
        <v>1957</v>
      </c>
      <c r="O3203" s="3">
        <v>406</v>
      </c>
      <c r="P3203">
        <v>4</v>
      </c>
      <c r="Q3203" s="3">
        <v>1622</v>
      </c>
      <c r="R3203" s="1" t="s">
        <v>1958</v>
      </c>
      <c r="S3203" s="3">
        <v>108</v>
      </c>
      <c r="T3203">
        <v>3</v>
      </c>
      <c r="U3203" t="str">
        <f>IF(Ecommerce_Sales[[#This Row],[Delivery_Time_Days]]&gt;7,"Delay",IF(Ecommerce_Sales[[#This Row],[Delivery_Time_Days]] = 0,"No delivery",IF(Ecommerce_Sales[[#This Row],[Delivery_Time_Days]]&lt;=7,"On-time")))</f>
        <v>On-time</v>
      </c>
      <c r="V3203" s="7">
        <f>Ecommerce_Sales[[#This Row],[Profit]]/Ecommerce_Sales[[#This Row],[Total_Price]]</f>
        <v>0.1498150431565968</v>
      </c>
      <c r="W3203" s="3">
        <v>243</v>
      </c>
      <c r="X3203" s="3"/>
    </row>
    <row r="3204" spans="1:24" x14ac:dyDescent="0.25">
      <c r="A3204" s="1" t="s">
        <v>8868</v>
      </c>
      <c r="B3204" s="1" t="s">
        <v>1504</v>
      </c>
      <c r="C3204" s="1" t="s">
        <v>1505</v>
      </c>
      <c r="D3204" s="1" t="s">
        <v>8869</v>
      </c>
      <c r="E3204" s="1" t="s">
        <v>1961</v>
      </c>
      <c r="F3204" s="2">
        <v>45418</v>
      </c>
      <c r="G3204" s="2">
        <v>45035</v>
      </c>
      <c r="H3204" s="2" t="str">
        <f>TEXT(Ecommerce_Sales[[#This Row],[Order_Date]],"mmmm")</f>
        <v>April</v>
      </c>
      <c r="I3204" s="2" t="str">
        <f>TEXT(Ecommerce_Sales[[#This Row],[Order_Date]],"yyyy")</f>
        <v>2023</v>
      </c>
      <c r="J3204" s="2" t="str">
        <f>TEXT(Ecommerce_Sales[[#This Row],[Order_Date]],"mmmm")</f>
        <v>April</v>
      </c>
      <c r="K3204" s="1" t="s">
        <v>1947</v>
      </c>
      <c r="L3204" s="1" t="s">
        <v>8870</v>
      </c>
      <c r="M3204" s="1" t="s">
        <v>2054</v>
      </c>
      <c r="N3204" s="1" t="s">
        <v>1957</v>
      </c>
      <c r="O3204" s="3">
        <v>408</v>
      </c>
      <c r="P3204">
        <v>3</v>
      </c>
      <c r="Q3204" s="3">
        <v>1223</v>
      </c>
      <c r="R3204" s="1" t="s">
        <v>1958</v>
      </c>
      <c r="S3204" s="3">
        <v>167</v>
      </c>
      <c r="T3204">
        <v>8</v>
      </c>
      <c r="U3204" t="str">
        <f>IF(Ecommerce_Sales[[#This Row],[Delivery_Time_Days]]&gt;7,"Delay",IF(Ecommerce_Sales[[#This Row],[Delivery_Time_Days]] = 0,"No delivery",IF(Ecommerce_Sales[[#This Row],[Delivery_Time_Days]]&lt;=7,"On-time")))</f>
        <v>Delay</v>
      </c>
      <c r="V3204" s="7">
        <f>Ecommerce_Sales[[#This Row],[Profit]]/Ecommerce_Sales[[#This Row],[Total_Price]]</f>
        <v>0.14963205233033525</v>
      </c>
      <c r="W3204" s="3">
        <v>183</v>
      </c>
      <c r="X3204" s="3"/>
    </row>
    <row r="3205" spans="1:24" x14ac:dyDescent="0.25">
      <c r="A3205" s="1" t="s">
        <v>8871</v>
      </c>
      <c r="B3205" s="1" t="s">
        <v>815</v>
      </c>
      <c r="C3205" s="1" t="s">
        <v>816</v>
      </c>
      <c r="D3205" s="1" t="s">
        <v>3716</v>
      </c>
      <c r="E3205" s="1" t="s">
        <v>1954</v>
      </c>
      <c r="F3205" s="2">
        <v>45092</v>
      </c>
      <c r="G3205" s="2">
        <v>45352</v>
      </c>
      <c r="H3205" s="2" t="str">
        <f>TEXT(Ecommerce_Sales[[#This Row],[Order_Date]],"mmmm")</f>
        <v>March</v>
      </c>
      <c r="I3205" s="2" t="str">
        <f>TEXT(Ecommerce_Sales[[#This Row],[Order_Date]],"yyyy")</f>
        <v>2024</v>
      </c>
      <c r="J3205" s="2" t="str">
        <f>TEXT(Ecommerce_Sales[[#This Row],[Order_Date]],"mmmm")</f>
        <v>March</v>
      </c>
      <c r="K3205" s="1" t="s">
        <v>1947</v>
      </c>
      <c r="L3205" s="1" t="s">
        <v>8872</v>
      </c>
      <c r="M3205" s="1" t="s">
        <v>1963</v>
      </c>
      <c r="N3205" s="1" t="s">
        <v>1957</v>
      </c>
      <c r="O3205" s="3">
        <v>231</v>
      </c>
      <c r="P3205">
        <v>5</v>
      </c>
      <c r="Q3205" s="3">
        <v>1155</v>
      </c>
      <c r="R3205" s="1" t="s">
        <v>1958</v>
      </c>
      <c r="S3205" s="3">
        <v>122</v>
      </c>
      <c r="T3205">
        <v>10</v>
      </c>
      <c r="U3205" t="str">
        <f>IF(Ecommerce_Sales[[#This Row],[Delivery_Time_Days]]&gt;7,"Delay",IF(Ecommerce_Sales[[#This Row],[Delivery_Time_Days]] = 0,"No delivery",IF(Ecommerce_Sales[[#This Row],[Delivery_Time_Days]]&lt;=7,"On-time")))</f>
        <v>Delay</v>
      </c>
      <c r="V3205" s="7">
        <f>Ecommerce_Sales[[#This Row],[Profit]]/Ecommerce_Sales[[#This Row],[Total_Price]]</f>
        <v>0.1497835497835498</v>
      </c>
      <c r="W3205" s="3">
        <v>173</v>
      </c>
      <c r="X3205" s="3"/>
    </row>
    <row r="3206" spans="1:24" x14ac:dyDescent="0.25">
      <c r="A3206" s="1" t="s">
        <v>8873</v>
      </c>
      <c r="B3206" s="1" t="s">
        <v>951</v>
      </c>
      <c r="C3206" s="1" t="s">
        <v>952</v>
      </c>
      <c r="D3206" s="1" t="s">
        <v>5038</v>
      </c>
      <c r="E3206" s="1" t="s">
        <v>1961</v>
      </c>
      <c r="F3206" s="2">
        <v>44945</v>
      </c>
      <c r="G3206" s="2">
        <v>45184</v>
      </c>
      <c r="H3206" s="2" t="str">
        <f>TEXT(Ecommerce_Sales[[#This Row],[Order_Date]],"mmmm")</f>
        <v>September</v>
      </c>
      <c r="I3206" s="2" t="str">
        <f>TEXT(Ecommerce_Sales[[#This Row],[Order_Date]],"yyyy")</f>
        <v>2023</v>
      </c>
      <c r="J3206" s="2" t="str">
        <f>TEXT(Ecommerce_Sales[[#This Row],[Order_Date]],"mmmm")</f>
        <v>September</v>
      </c>
      <c r="K3206" s="1" t="s">
        <v>1947</v>
      </c>
      <c r="L3206" s="1" t="s">
        <v>8874</v>
      </c>
      <c r="M3206" s="1" t="s">
        <v>2079</v>
      </c>
      <c r="N3206" s="1" t="s">
        <v>1973</v>
      </c>
      <c r="O3206" s="3">
        <v>733</v>
      </c>
      <c r="P3206">
        <v>3</v>
      </c>
      <c r="Q3206" s="3">
        <v>2199</v>
      </c>
      <c r="R3206" s="1" t="s">
        <v>1951</v>
      </c>
      <c r="S3206" s="3">
        <v>165</v>
      </c>
      <c r="T3206">
        <v>4</v>
      </c>
      <c r="U3206" t="str">
        <f>IF(Ecommerce_Sales[[#This Row],[Delivery_Time_Days]]&gt;7,"Delay",IF(Ecommerce_Sales[[#This Row],[Delivery_Time_Days]] = 0,"No delivery",IF(Ecommerce_Sales[[#This Row],[Delivery_Time_Days]]&lt;=7,"On-time")))</f>
        <v>On-time</v>
      </c>
      <c r="V3206" s="7">
        <f>Ecommerce_Sales[[#This Row],[Profit]]/Ecommerce_Sales[[#This Row],[Total_Price]]</f>
        <v>0.30013642564802184</v>
      </c>
      <c r="W3206" s="3">
        <v>660</v>
      </c>
      <c r="X3206" s="3"/>
    </row>
    <row r="3207" spans="1:24" x14ac:dyDescent="0.25">
      <c r="A3207" s="1" t="s">
        <v>8875</v>
      </c>
      <c r="B3207" s="1" t="s">
        <v>1543</v>
      </c>
      <c r="C3207" s="1" t="s">
        <v>1544</v>
      </c>
      <c r="D3207" s="1" t="s">
        <v>6875</v>
      </c>
      <c r="E3207" s="1" t="s">
        <v>1996</v>
      </c>
      <c r="F3207" s="2">
        <v>45315</v>
      </c>
      <c r="G3207" s="2">
        <v>45484</v>
      </c>
      <c r="H3207" s="2" t="str">
        <f>TEXT(Ecommerce_Sales[[#This Row],[Order_Date]],"mmmm")</f>
        <v>July</v>
      </c>
      <c r="I3207" s="2" t="str">
        <f>TEXT(Ecommerce_Sales[[#This Row],[Order_Date]],"yyyy")</f>
        <v>2024</v>
      </c>
      <c r="J3207" s="2" t="str">
        <f>TEXT(Ecommerce_Sales[[#This Row],[Order_Date]],"mmmm")</f>
        <v>July</v>
      </c>
      <c r="K3207" s="1" t="s">
        <v>1947</v>
      </c>
      <c r="L3207" s="1" t="s">
        <v>6247</v>
      </c>
      <c r="M3207" s="1" t="s">
        <v>1968</v>
      </c>
      <c r="N3207" s="1" t="s">
        <v>1957</v>
      </c>
      <c r="O3207" s="3">
        <v>366</v>
      </c>
      <c r="P3207">
        <v>5</v>
      </c>
      <c r="Q3207" s="3">
        <v>1828</v>
      </c>
      <c r="R3207" s="1" t="s">
        <v>2008</v>
      </c>
      <c r="S3207" s="3">
        <v>97</v>
      </c>
      <c r="T3207">
        <v>9</v>
      </c>
      <c r="U3207" t="str">
        <f>IF(Ecommerce_Sales[[#This Row],[Delivery_Time_Days]]&gt;7,"Delay",IF(Ecommerce_Sales[[#This Row],[Delivery_Time_Days]] = 0,"No delivery",IF(Ecommerce_Sales[[#This Row],[Delivery_Time_Days]]&lt;=7,"On-time")))</f>
        <v>Delay</v>
      </c>
      <c r="V3207" s="7">
        <f>Ecommerce_Sales[[#This Row],[Profit]]/Ecommerce_Sales[[#This Row],[Total_Price]]</f>
        <v>0.14989059080962802</v>
      </c>
      <c r="W3207" s="3">
        <v>274</v>
      </c>
      <c r="X3207" s="3"/>
    </row>
    <row r="3208" spans="1:24" x14ac:dyDescent="0.25">
      <c r="A3208" s="1" t="s">
        <v>8876</v>
      </c>
      <c r="B3208" s="1" t="s">
        <v>1121</v>
      </c>
      <c r="C3208" s="1" t="s">
        <v>1122</v>
      </c>
      <c r="D3208" s="1" t="s">
        <v>4417</v>
      </c>
      <c r="E3208" s="1" t="s">
        <v>1946</v>
      </c>
      <c r="F3208" s="2">
        <v>45402</v>
      </c>
      <c r="G3208" s="2">
        <v>45451</v>
      </c>
      <c r="H3208" s="2" t="str">
        <f>TEXT(Ecommerce_Sales[[#This Row],[Order_Date]],"mmmm")</f>
        <v>June</v>
      </c>
      <c r="I3208" s="2" t="str">
        <f>TEXT(Ecommerce_Sales[[#This Row],[Order_Date]],"yyyy")</f>
        <v>2024</v>
      </c>
      <c r="J3208" s="2" t="str">
        <f>TEXT(Ecommerce_Sales[[#This Row],[Order_Date]],"mmmm")</f>
        <v>June</v>
      </c>
      <c r="K3208" s="1" t="s">
        <v>1947</v>
      </c>
      <c r="L3208" s="1" t="s">
        <v>8877</v>
      </c>
      <c r="M3208" s="1" t="s">
        <v>1949</v>
      </c>
      <c r="N3208" s="1" t="s">
        <v>1950</v>
      </c>
      <c r="O3208" s="3">
        <v>1051</v>
      </c>
      <c r="P3208">
        <v>2</v>
      </c>
      <c r="Q3208" s="3">
        <v>2102</v>
      </c>
      <c r="R3208" s="1" t="s">
        <v>1958</v>
      </c>
      <c r="S3208" s="3">
        <v>137</v>
      </c>
      <c r="T3208">
        <v>10</v>
      </c>
      <c r="U3208" t="str">
        <f>IF(Ecommerce_Sales[[#This Row],[Delivery_Time_Days]]&gt;7,"Delay",IF(Ecommerce_Sales[[#This Row],[Delivery_Time_Days]] = 0,"No delivery",IF(Ecommerce_Sales[[#This Row],[Delivery_Time_Days]]&lt;=7,"On-time")))</f>
        <v>Delay</v>
      </c>
      <c r="V3208" s="7">
        <f>Ecommerce_Sales[[#This Row],[Profit]]/Ecommerce_Sales[[#This Row],[Total_Price]]</f>
        <v>0.40009514747859182</v>
      </c>
      <c r="W3208" s="3">
        <v>841</v>
      </c>
      <c r="X3208" s="3"/>
    </row>
    <row r="3209" spans="1:24" x14ac:dyDescent="0.25">
      <c r="A3209" s="1" t="s">
        <v>8878</v>
      </c>
      <c r="B3209" s="1" t="s">
        <v>844</v>
      </c>
      <c r="C3209" s="1" t="s">
        <v>845</v>
      </c>
      <c r="D3209" s="1" t="s">
        <v>4802</v>
      </c>
      <c r="E3209" s="1" t="s">
        <v>1954</v>
      </c>
      <c r="F3209" s="2">
        <v>45646</v>
      </c>
      <c r="G3209" s="2">
        <v>45453</v>
      </c>
      <c r="H3209" s="2" t="str">
        <f>TEXT(Ecommerce_Sales[[#This Row],[Order_Date]],"mmmm")</f>
        <v>June</v>
      </c>
      <c r="I3209" s="2" t="str">
        <f>TEXT(Ecommerce_Sales[[#This Row],[Order_Date]],"yyyy")</f>
        <v>2024</v>
      </c>
      <c r="J3209" s="2" t="str">
        <f>TEXT(Ecommerce_Sales[[#This Row],[Order_Date]],"mmmm")</f>
        <v>June</v>
      </c>
      <c r="K3209" s="1" t="s">
        <v>1947</v>
      </c>
      <c r="L3209" s="1" t="s">
        <v>8879</v>
      </c>
      <c r="M3209" s="1" t="s">
        <v>1977</v>
      </c>
      <c r="N3209" s="1" t="s">
        <v>1978</v>
      </c>
      <c r="O3209" s="3">
        <v>692</v>
      </c>
      <c r="P3209">
        <v>1</v>
      </c>
      <c r="Q3209" s="3">
        <v>692</v>
      </c>
      <c r="R3209" s="1" t="s">
        <v>1951</v>
      </c>
      <c r="S3209" s="3">
        <v>37</v>
      </c>
      <c r="T3209">
        <v>3</v>
      </c>
      <c r="U3209" t="str">
        <f>IF(Ecommerce_Sales[[#This Row],[Delivery_Time_Days]]&gt;7,"Delay",IF(Ecommerce_Sales[[#This Row],[Delivery_Time_Days]] = 0,"No delivery",IF(Ecommerce_Sales[[#This Row],[Delivery_Time_Days]]&lt;=7,"On-time")))</f>
        <v>On-time</v>
      </c>
      <c r="V3209" s="7">
        <f>Ecommerce_Sales[[#This Row],[Profit]]/Ecommerce_Sales[[#This Row],[Total_Price]]</f>
        <v>0.34971098265895956</v>
      </c>
      <c r="W3209" s="3">
        <v>242</v>
      </c>
      <c r="X3209" s="3"/>
    </row>
    <row r="3210" spans="1:24" x14ac:dyDescent="0.25">
      <c r="A3210" s="1" t="s">
        <v>8880</v>
      </c>
      <c r="B3210" s="1" t="s">
        <v>804</v>
      </c>
      <c r="C3210" s="1" t="s">
        <v>805</v>
      </c>
      <c r="D3210" s="1" t="s">
        <v>3478</v>
      </c>
      <c r="E3210" s="1" t="s">
        <v>1996</v>
      </c>
      <c r="F3210" s="2">
        <v>45198</v>
      </c>
      <c r="G3210" s="2">
        <v>45566</v>
      </c>
      <c r="H3210" s="2" t="str">
        <f>TEXT(Ecommerce_Sales[[#This Row],[Order_Date]],"mmmm")</f>
        <v>October</v>
      </c>
      <c r="I3210" s="2" t="str">
        <f>TEXT(Ecommerce_Sales[[#This Row],[Order_Date]],"yyyy")</f>
        <v>2024</v>
      </c>
      <c r="J3210" s="2" t="str">
        <f>TEXT(Ecommerce_Sales[[#This Row],[Order_Date]],"mmmm")</f>
        <v>October</v>
      </c>
      <c r="K3210" s="1" t="s">
        <v>1947</v>
      </c>
      <c r="L3210" s="1" t="s">
        <v>4503</v>
      </c>
      <c r="M3210" s="1" t="s">
        <v>1988</v>
      </c>
      <c r="N3210" s="1" t="s">
        <v>1989</v>
      </c>
      <c r="O3210" s="3">
        <v>516</v>
      </c>
      <c r="P3210">
        <v>6</v>
      </c>
      <c r="Q3210" s="3">
        <v>3095</v>
      </c>
      <c r="R3210" s="1" t="s">
        <v>1958</v>
      </c>
      <c r="S3210" s="3">
        <v>378</v>
      </c>
      <c r="T3210">
        <v>9</v>
      </c>
      <c r="U3210" t="str">
        <f>IF(Ecommerce_Sales[[#This Row],[Delivery_Time_Days]]&gt;7,"Delay",IF(Ecommerce_Sales[[#This Row],[Delivery_Time_Days]] = 0,"No delivery",IF(Ecommerce_Sales[[#This Row],[Delivery_Time_Days]]&lt;=7,"On-time")))</f>
        <v>Delay</v>
      </c>
      <c r="V3210" s="7">
        <f>Ecommerce_Sales[[#This Row],[Profit]]/Ecommerce_Sales[[#This Row],[Total_Price]]</f>
        <v>0.25008077544426494</v>
      </c>
      <c r="W3210" s="3">
        <v>774</v>
      </c>
      <c r="X3210" s="3"/>
    </row>
    <row r="3211" spans="1:24" x14ac:dyDescent="0.25">
      <c r="A3211" s="1" t="s">
        <v>8881</v>
      </c>
      <c r="B3211" s="1" t="s">
        <v>434</v>
      </c>
      <c r="C3211" s="1" t="s">
        <v>435</v>
      </c>
      <c r="D3211" s="1" t="s">
        <v>1980</v>
      </c>
      <c r="E3211" s="1" t="s">
        <v>1981</v>
      </c>
      <c r="F3211" s="2">
        <v>45463</v>
      </c>
      <c r="G3211" s="2">
        <v>45170</v>
      </c>
      <c r="H3211" s="2" t="str">
        <f>TEXT(Ecommerce_Sales[[#This Row],[Order_Date]],"mmmm")</f>
        <v>September</v>
      </c>
      <c r="I3211" s="2" t="str">
        <f>TEXT(Ecommerce_Sales[[#This Row],[Order_Date]],"yyyy")</f>
        <v>2023</v>
      </c>
      <c r="J3211" s="2" t="str">
        <f>TEXT(Ecommerce_Sales[[#This Row],[Order_Date]],"mmmm")</f>
        <v>September</v>
      </c>
      <c r="K3211" s="1" t="s">
        <v>1947</v>
      </c>
      <c r="L3211" s="1" t="s">
        <v>8882</v>
      </c>
      <c r="M3211" s="1" t="s">
        <v>1972</v>
      </c>
      <c r="N3211" s="1" t="s">
        <v>1973</v>
      </c>
      <c r="O3211" s="3">
        <v>736</v>
      </c>
      <c r="P3211">
        <v>1</v>
      </c>
      <c r="Q3211" s="3">
        <v>736</v>
      </c>
      <c r="R3211" s="1" t="s">
        <v>2008</v>
      </c>
      <c r="S3211" s="3">
        <v>72</v>
      </c>
      <c r="T3211">
        <v>2</v>
      </c>
      <c r="U3211" t="str">
        <f>IF(Ecommerce_Sales[[#This Row],[Delivery_Time_Days]]&gt;7,"Delay",IF(Ecommerce_Sales[[#This Row],[Delivery_Time_Days]] = 0,"No delivery",IF(Ecommerce_Sales[[#This Row],[Delivery_Time_Days]]&lt;=7,"On-time")))</f>
        <v>On-time</v>
      </c>
      <c r="V3211" s="7">
        <f>Ecommerce_Sales[[#This Row],[Profit]]/Ecommerce_Sales[[#This Row],[Total_Price]]</f>
        <v>0.30027173913043476</v>
      </c>
      <c r="W3211" s="3">
        <v>221</v>
      </c>
      <c r="X3211" s="3"/>
    </row>
    <row r="3212" spans="1:24" x14ac:dyDescent="0.25">
      <c r="A3212" s="1" t="s">
        <v>8883</v>
      </c>
      <c r="B3212" s="1" t="s">
        <v>596</v>
      </c>
      <c r="C3212" s="1" t="s">
        <v>597</v>
      </c>
      <c r="D3212" s="1" t="s">
        <v>5960</v>
      </c>
      <c r="E3212" s="1" t="s">
        <v>1981</v>
      </c>
      <c r="F3212" s="2">
        <v>45347</v>
      </c>
      <c r="G3212" s="2">
        <v>45289</v>
      </c>
      <c r="H3212" s="2" t="str">
        <f>TEXT(Ecommerce_Sales[[#This Row],[Order_Date]],"mmmm")</f>
        <v>December</v>
      </c>
      <c r="I3212" s="2" t="str">
        <f>TEXT(Ecommerce_Sales[[#This Row],[Order_Date]],"yyyy")</f>
        <v>2023</v>
      </c>
      <c r="J3212" s="2" t="str">
        <f>TEXT(Ecommerce_Sales[[#This Row],[Order_Date]],"mmmm")</f>
        <v>December</v>
      </c>
      <c r="K3212" s="1" t="s">
        <v>1947</v>
      </c>
      <c r="L3212" s="1" t="s">
        <v>5774</v>
      </c>
      <c r="M3212" s="1" t="s">
        <v>2079</v>
      </c>
      <c r="N3212" s="1" t="s">
        <v>1973</v>
      </c>
      <c r="O3212" s="3">
        <v>1408</v>
      </c>
      <c r="P3212">
        <v>8</v>
      </c>
      <c r="Q3212" s="3">
        <v>11267</v>
      </c>
      <c r="R3212" s="1" t="s">
        <v>1951</v>
      </c>
      <c r="S3212" s="3">
        <v>1224</v>
      </c>
      <c r="T3212">
        <v>8</v>
      </c>
      <c r="U3212" t="str">
        <f>IF(Ecommerce_Sales[[#This Row],[Delivery_Time_Days]]&gt;7,"Delay",IF(Ecommerce_Sales[[#This Row],[Delivery_Time_Days]] = 0,"No delivery",IF(Ecommerce_Sales[[#This Row],[Delivery_Time_Days]]&lt;=7,"On-time")))</f>
        <v>Delay</v>
      </c>
      <c r="V3212" s="7">
        <f>Ecommerce_Sales[[#This Row],[Profit]]/Ecommerce_Sales[[#This Row],[Total_Price]]</f>
        <v>0.29999112452294313</v>
      </c>
      <c r="W3212" s="3">
        <v>3380</v>
      </c>
      <c r="X3212" s="3"/>
    </row>
    <row r="3213" spans="1:24" x14ac:dyDescent="0.25">
      <c r="A3213" s="1" t="s">
        <v>8884</v>
      </c>
      <c r="B3213" s="1" t="s">
        <v>470</v>
      </c>
      <c r="C3213" s="1" t="s">
        <v>471</v>
      </c>
      <c r="D3213" s="1" t="s">
        <v>2631</v>
      </c>
      <c r="E3213" s="1" t="s">
        <v>1981</v>
      </c>
      <c r="F3213" s="2">
        <v>45228</v>
      </c>
      <c r="G3213" s="2">
        <v>45597</v>
      </c>
      <c r="H3213" s="2" t="str">
        <f>TEXT(Ecommerce_Sales[[#This Row],[Order_Date]],"mmmm")</f>
        <v>November</v>
      </c>
      <c r="I3213" s="2" t="str">
        <f>TEXT(Ecommerce_Sales[[#This Row],[Order_Date]],"yyyy")</f>
        <v>2024</v>
      </c>
      <c r="J3213" s="2" t="str">
        <f>TEXT(Ecommerce_Sales[[#This Row],[Order_Date]],"mmmm")</f>
        <v>November</v>
      </c>
      <c r="K3213" s="1" t="s">
        <v>1947</v>
      </c>
      <c r="L3213" s="1" t="s">
        <v>8885</v>
      </c>
      <c r="M3213" s="1" t="s">
        <v>2007</v>
      </c>
      <c r="N3213" s="1" t="s">
        <v>1973</v>
      </c>
      <c r="O3213" s="3">
        <v>619</v>
      </c>
      <c r="P3213">
        <v>6</v>
      </c>
      <c r="Q3213" s="3">
        <v>3716</v>
      </c>
      <c r="R3213" s="1" t="s">
        <v>1958</v>
      </c>
      <c r="S3213" s="3">
        <v>194</v>
      </c>
      <c r="T3213">
        <v>2</v>
      </c>
      <c r="U3213" t="str">
        <f>IF(Ecommerce_Sales[[#This Row],[Delivery_Time_Days]]&gt;7,"Delay",IF(Ecommerce_Sales[[#This Row],[Delivery_Time_Days]] = 0,"No delivery",IF(Ecommerce_Sales[[#This Row],[Delivery_Time_Days]]&lt;=7,"On-time")))</f>
        <v>On-time</v>
      </c>
      <c r="V3213" s="7">
        <f>Ecommerce_Sales[[#This Row],[Profit]]/Ecommerce_Sales[[#This Row],[Total_Price]]</f>
        <v>0.30005382131324004</v>
      </c>
      <c r="W3213" s="3">
        <v>1115</v>
      </c>
      <c r="X3213" s="3"/>
    </row>
    <row r="3214" spans="1:24" x14ac:dyDescent="0.25">
      <c r="A3214" s="1" t="s">
        <v>8886</v>
      </c>
      <c r="B3214" s="1" t="s">
        <v>1341</v>
      </c>
      <c r="C3214" s="1" t="s">
        <v>1342</v>
      </c>
      <c r="D3214" s="1" t="s">
        <v>2744</v>
      </c>
      <c r="E3214" s="1" t="s">
        <v>1961</v>
      </c>
      <c r="F3214" s="2">
        <v>45485</v>
      </c>
      <c r="G3214" s="2">
        <v>45090</v>
      </c>
      <c r="H3214" s="2" t="str">
        <f>TEXT(Ecommerce_Sales[[#This Row],[Order_Date]],"mmmm")</f>
        <v>June</v>
      </c>
      <c r="I3214" s="2" t="str">
        <f>TEXT(Ecommerce_Sales[[#This Row],[Order_Date]],"yyyy")</f>
        <v>2023</v>
      </c>
      <c r="J3214" s="2" t="str">
        <f>TEXT(Ecommerce_Sales[[#This Row],[Order_Date]],"mmmm")</f>
        <v>June</v>
      </c>
      <c r="K3214" s="1" t="s">
        <v>1947</v>
      </c>
      <c r="L3214" s="1" t="s">
        <v>8055</v>
      </c>
      <c r="M3214" s="1" t="s">
        <v>2030</v>
      </c>
      <c r="N3214" s="1" t="s">
        <v>1978</v>
      </c>
      <c r="O3214" s="3">
        <v>362</v>
      </c>
      <c r="P3214">
        <v>2</v>
      </c>
      <c r="Q3214" s="3">
        <v>724</v>
      </c>
      <c r="R3214" s="1" t="s">
        <v>2008</v>
      </c>
      <c r="S3214" s="3">
        <v>62</v>
      </c>
      <c r="T3214">
        <v>9</v>
      </c>
      <c r="U3214" t="str">
        <f>IF(Ecommerce_Sales[[#This Row],[Delivery_Time_Days]]&gt;7,"Delay",IF(Ecommerce_Sales[[#This Row],[Delivery_Time_Days]] = 0,"No delivery",IF(Ecommerce_Sales[[#This Row],[Delivery_Time_Days]]&lt;=7,"On-time")))</f>
        <v>Delay</v>
      </c>
      <c r="V3214" s="7">
        <f>Ecommerce_Sales[[#This Row],[Profit]]/Ecommerce_Sales[[#This Row],[Total_Price]]</f>
        <v>0.34944751381215472</v>
      </c>
      <c r="W3214" s="3">
        <v>253</v>
      </c>
      <c r="X3214" s="3"/>
    </row>
    <row r="3215" spans="1:24" x14ac:dyDescent="0.25">
      <c r="A3215" s="1" t="s">
        <v>8887</v>
      </c>
      <c r="B3215" s="1" t="s">
        <v>164</v>
      </c>
      <c r="C3215" s="1" t="s">
        <v>165</v>
      </c>
      <c r="D3215" s="1" t="s">
        <v>5771</v>
      </c>
      <c r="E3215" s="1" t="s">
        <v>1954</v>
      </c>
      <c r="F3215" s="2">
        <v>45507</v>
      </c>
      <c r="G3215" s="2">
        <v>45245</v>
      </c>
      <c r="H3215" s="2" t="str">
        <f>TEXT(Ecommerce_Sales[[#This Row],[Order_Date]],"mmmm")</f>
        <v>November</v>
      </c>
      <c r="I3215" s="2" t="str">
        <f>TEXT(Ecommerce_Sales[[#This Row],[Order_Date]],"yyyy")</f>
        <v>2023</v>
      </c>
      <c r="J3215" s="2" t="str">
        <f>TEXT(Ecommerce_Sales[[#This Row],[Order_Date]],"mmmm")</f>
        <v>November</v>
      </c>
      <c r="K3215" s="1" t="s">
        <v>1947</v>
      </c>
      <c r="L3215" s="1" t="s">
        <v>8888</v>
      </c>
      <c r="M3215" s="1" t="s">
        <v>1949</v>
      </c>
      <c r="N3215" s="1" t="s">
        <v>1950</v>
      </c>
      <c r="O3215" s="3">
        <v>862</v>
      </c>
      <c r="P3215">
        <v>4</v>
      </c>
      <c r="Q3215" s="3">
        <v>3448</v>
      </c>
      <c r="R3215" s="1" t="s">
        <v>1958</v>
      </c>
      <c r="S3215" s="3">
        <v>464</v>
      </c>
      <c r="T3215">
        <v>9</v>
      </c>
      <c r="U3215" t="str">
        <f>IF(Ecommerce_Sales[[#This Row],[Delivery_Time_Days]]&gt;7,"Delay",IF(Ecommerce_Sales[[#This Row],[Delivery_Time_Days]] = 0,"No delivery",IF(Ecommerce_Sales[[#This Row],[Delivery_Time_Days]]&lt;=7,"On-time")))</f>
        <v>Delay</v>
      </c>
      <c r="V3215" s="7">
        <f>Ecommerce_Sales[[#This Row],[Profit]]/Ecommerce_Sales[[#This Row],[Total_Price]]</f>
        <v>0.39994199535962877</v>
      </c>
      <c r="W3215" s="3">
        <v>1379</v>
      </c>
      <c r="X3215" s="3"/>
    </row>
    <row r="3216" spans="1:24" x14ac:dyDescent="0.25">
      <c r="A3216" s="1" t="s">
        <v>8889</v>
      </c>
      <c r="B3216" s="1" t="s">
        <v>1735</v>
      </c>
      <c r="C3216" s="1" t="s">
        <v>1736</v>
      </c>
      <c r="D3216" s="1" t="s">
        <v>2697</v>
      </c>
      <c r="E3216" s="1" t="s">
        <v>1961</v>
      </c>
      <c r="F3216" s="2">
        <v>44943</v>
      </c>
      <c r="G3216" s="2">
        <v>45430</v>
      </c>
      <c r="H3216" s="2" t="str">
        <f>TEXT(Ecommerce_Sales[[#This Row],[Order_Date]],"mmmm")</f>
        <v>May</v>
      </c>
      <c r="I3216" s="2" t="str">
        <f>TEXT(Ecommerce_Sales[[#This Row],[Order_Date]],"yyyy")</f>
        <v>2024</v>
      </c>
      <c r="J3216" s="2" t="str">
        <f>TEXT(Ecommerce_Sales[[#This Row],[Order_Date]],"mmmm")</f>
        <v>May</v>
      </c>
      <c r="K3216" s="1" t="s">
        <v>1947</v>
      </c>
      <c r="L3216" s="1" t="s">
        <v>8890</v>
      </c>
      <c r="M3216" s="1" t="s">
        <v>1949</v>
      </c>
      <c r="N3216" s="1" t="s">
        <v>1950</v>
      </c>
      <c r="O3216" s="3">
        <v>100</v>
      </c>
      <c r="P3216">
        <v>4</v>
      </c>
      <c r="Q3216" s="3">
        <v>398</v>
      </c>
      <c r="R3216" s="1" t="s">
        <v>1951</v>
      </c>
      <c r="S3216" s="3">
        <v>36</v>
      </c>
      <c r="T3216">
        <v>4</v>
      </c>
      <c r="U3216" t="str">
        <f>IF(Ecommerce_Sales[[#This Row],[Delivery_Time_Days]]&gt;7,"Delay",IF(Ecommerce_Sales[[#This Row],[Delivery_Time_Days]] = 0,"No delivery",IF(Ecommerce_Sales[[#This Row],[Delivery_Time_Days]]&lt;=7,"On-time")))</f>
        <v>On-time</v>
      </c>
      <c r="V3216" s="7">
        <f>Ecommerce_Sales[[#This Row],[Profit]]/Ecommerce_Sales[[#This Row],[Total_Price]]</f>
        <v>0.39949748743718594</v>
      </c>
      <c r="W3216" s="3">
        <v>159</v>
      </c>
      <c r="X3216" s="3"/>
    </row>
    <row r="3217" spans="1:24" x14ac:dyDescent="0.25">
      <c r="A3217" s="1" t="s">
        <v>8891</v>
      </c>
      <c r="B3217" s="1" t="s">
        <v>1457</v>
      </c>
      <c r="C3217" s="1" t="s">
        <v>1458</v>
      </c>
      <c r="D3217" s="1" t="s">
        <v>8177</v>
      </c>
      <c r="E3217" s="1" t="s">
        <v>1996</v>
      </c>
      <c r="F3217" s="2">
        <v>45262</v>
      </c>
      <c r="G3217" s="2">
        <v>45255</v>
      </c>
      <c r="H3217" s="2" t="str">
        <f>TEXT(Ecommerce_Sales[[#This Row],[Order_Date]],"mmmm")</f>
        <v>November</v>
      </c>
      <c r="I3217" s="2" t="str">
        <f>TEXT(Ecommerce_Sales[[#This Row],[Order_Date]],"yyyy")</f>
        <v>2023</v>
      </c>
      <c r="J3217" s="2" t="str">
        <f>TEXT(Ecommerce_Sales[[#This Row],[Order_Date]],"mmmm")</f>
        <v>November</v>
      </c>
      <c r="K3217" s="1" t="s">
        <v>1947</v>
      </c>
      <c r="L3217" s="1" t="s">
        <v>8892</v>
      </c>
      <c r="M3217" s="1" t="s">
        <v>1998</v>
      </c>
      <c r="N3217" s="1" t="s">
        <v>1973</v>
      </c>
      <c r="O3217" s="3">
        <v>24</v>
      </c>
      <c r="P3217">
        <v>1</v>
      </c>
      <c r="Q3217" s="3">
        <v>24</v>
      </c>
      <c r="R3217" s="1" t="s">
        <v>2008</v>
      </c>
      <c r="S3217" s="3">
        <v>2</v>
      </c>
      <c r="T3217">
        <v>6</v>
      </c>
      <c r="U3217" t="str">
        <f>IF(Ecommerce_Sales[[#This Row],[Delivery_Time_Days]]&gt;7,"Delay",IF(Ecommerce_Sales[[#This Row],[Delivery_Time_Days]] = 0,"No delivery",IF(Ecommerce_Sales[[#This Row],[Delivery_Time_Days]]&lt;=7,"On-time")))</f>
        <v>On-time</v>
      </c>
      <c r="V3217" s="7">
        <f>Ecommerce_Sales[[#This Row],[Profit]]/Ecommerce_Sales[[#This Row],[Total_Price]]</f>
        <v>0.29166666666666669</v>
      </c>
      <c r="W3217" s="3">
        <v>7</v>
      </c>
      <c r="X3217" s="3"/>
    </row>
    <row r="3218" spans="1:24" x14ac:dyDescent="0.25">
      <c r="A3218" s="1" t="s">
        <v>8893</v>
      </c>
      <c r="B3218" s="1" t="s">
        <v>1277</v>
      </c>
      <c r="C3218" s="1" t="s">
        <v>1278</v>
      </c>
      <c r="D3218" s="1" t="s">
        <v>2198</v>
      </c>
      <c r="E3218" s="1" t="s">
        <v>2005</v>
      </c>
      <c r="F3218" s="2">
        <v>44988</v>
      </c>
      <c r="G3218" s="2">
        <v>45219</v>
      </c>
      <c r="H3218" s="2" t="str">
        <f>TEXT(Ecommerce_Sales[[#This Row],[Order_Date]],"mmmm")</f>
        <v>October</v>
      </c>
      <c r="I3218" s="2" t="str">
        <f>TEXT(Ecommerce_Sales[[#This Row],[Order_Date]],"yyyy")</f>
        <v>2023</v>
      </c>
      <c r="J3218" s="2" t="str">
        <f>TEXT(Ecommerce_Sales[[#This Row],[Order_Date]],"mmmm")</f>
        <v>October</v>
      </c>
      <c r="K3218" s="1" t="s">
        <v>1947</v>
      </c>
      <c r="L3218" s="1" t="s">
        <v>8894</v>
      </c>
      <c r="M3218" s="1" t="s">
        <v>2002</v>
      </c>
      <c r="N3218" s="1" t="s">
        <v>1989</v>
      </c>
      <c r="O3218" s="3">
        <v>630</v>
      </c>
      <c r="P3218">
        <v>2</v>
      </c>
      <c r="Q3218" s="3">
        <v>1259</v>
      </c>
      <c r="R3218" s="1" t="s">
        <v>2008</v>
      </c>
      <c r="S3218" s="3">
        <v>92</v>
      </c>
      <c r="T3218">
        <v>10</v>
      </c>
      <c r="U3218" t="str">
        <f>IF(Ecommerce_Sales[[#This Row],[Delivery_Time_Days]]&gt;7,"Delay",IF(Ecommerce_Sales[[#This Row],[Delivery_Time_Days]] = 0,"No delivery",IF(Ecommerce_Sales[[#This Row],[Delivery_Time_Days]]&lt;=7,"On-time")))</f>
        <v>Delay</v>
      </c>
      <c r="V3218" s="7">
        <f>Ecommerce_Sales[[#This Row],[Profit]]/Ecommerce_Sales[[#This Row],[Total_Price]]</f>
        <v>0.25019857029388404</v>
      </c>
      <c r="W3218" s="3">
        <v>315</v>
      </c>
      <c r="X3218" s="3"/>
    </row>
    <row r="3219" spans="1:24" x14ac:dyDescent="0.25">
      <c r="A3219" s="1" t="s">
        <v>8895</v>
      </c>
      <c r="B3219" s="1" t="s">
        <v>26</v>
      </c>
      <c r="C3219" s="1" t="s">
        <v>27</v>
      </c>
      <c r="D3219" s="1" t="s">
        <v>3353</v>
      </c>
      <c r="E3219" s="1" t="s">
        <v>1966</v>
      </c>
      <c r="F3219" s="2">
        <v>44953</v>
      </c>
      <c r="G3219" s="2">
        <v>45502</v>
      </c>
      <c r="H3219" s="2" t="str">
        <f>TEXT(Ecommerce_Sales[[#This Row],[Order_Date]],"mmmm")</f>
        <v>July</v>
      </c>
      <c r="I3219" s="2" t="str">
        <f>TEXT(Ecommerce_Sales[[#This Row],[Order_Date]],"yyyy")</f>
        <v>2024</v>
      </c>
      <c r="J3219" s="2" t="str">
        <f>TEXT(Ecommerce_Sales[[#This Row],[Order_Date]],"mmmm")</f>
        <v>July</v>
      </c>
      <c r="K3219" s="1" t="s">
        <v>1947</v>
      </c>
      <c r="L3219" s="1" t="s">
        <v>8896</v>
      </c>
      <c r="M3219" s="1" t="s">
        <v>1972</v>
      </c>
      <c r="N3219" s="1" t="s">
        <v>1973</v>
      </c>
      <c r="O3219" s="3">
        <v>910</v>
      </c>
      <c r="P3219">
        <v>6</v>
      </c>
      <c r="Q3219" s="3">
        <v>5458</v>
      </c>
      <c r="R3219" s="1" t="s">
        <v>1951</v>
      </c>
      <c r="S3219" s="3">
        <v>662</v>
      </c>
      <c r="T3219">
        <v>6</v>
      </c>
      <c r="U3219" t="str">
        <f>IF(Ecommerce_Sales[[#This Row],[Delivery_Time_Days]]&gt;7,"Delay",IF(Ecommerce_Sales[[#This Row],[Delivery_Time_Days]] = 0,"No delivery",IF(Ecommerce_Sales[[#This Row],[Delivery_Time_Days]]&lt;=7,"On-time")))</f>
        <v>On-time</v>
      </c>
      <c r="V3219" s="7">
        <f>Ecommerce_Sales[[#This Row],[Profit]]/Ecommerce_Sales[[#This Row],[Total_Price]]</f>
        <v>0.30010993037742761</v>
      </c>
      <c r="W3219" s="3">
        <v>1638</v>
      </c>
      <c r="X3219" s="3"/>
    </row>
    <row r="3220" spans="1:24" x14ac:dyDescent="0.25">
      <c r="A3220" s="1" t="s">
        <v>8897</v>
      </c>
      <c r="B3220" s="1" t="s">
        <v>1268</v>
      </c>
      <c r="C3220" s="1" t="s">
        <v>1269</v>
      </c>
      <c r="D3220" s="1" t="s">
        <v>4799</v>
      </c>
      <c r="E3220" s="1" t="s">
        <v>1954</v>
      </c>
      <c r="F3220" s="2">
        <v>45390</v>
      </c>
      <c r="G3220" s="2">
        <v>45279</v>
      </c>
      <c r="H3220" s="2" t="str">
        <f>TEXT(Ecommerce_Sales[[#This Row],[Order_Date]],"mmmm")</f>
        <v>December</v>
      </c>
      <c r="I3220" s="2" t="str">
        <f>TEXT(Ecommerce_Sales[[#This Row],[Order_Date]],"yyyy")</f>
        <v>2023</v>
      </c>
      <c r="J3220" s="2" t="str">
        <f>TEXT(Ecommerce_Sales[[#This Row],[Order_Date]],"mmmm")</f>
        <v>December</v>
      </c>
      <c r="K3220" s="1" t="s">
        <v>1947</v>
      </c>
      <c r="L3220" s="1" t="s">
        <v>8898</v>
      </c>
      <c r="M3220" s="1" t="s">
        <v>2065</v>
      </c>
      <c r="N3220" s="1" t="s">
        <v>1978</v>
      </c>
      <c r="O3220" s="3">
        <v>54</v>
      </c>
      <c r="P3220">
        <v>8</v>
      </c>
      <c r="Q3220" s="3">
        <v>434</v>
      </c>
      <c r="R3220" s="1" t="s">
        <v>1951</v>
      </c>
      <c r="S3220" s="3">
        <v>64</v>
      </c>
      <c r="T3220">
        <v>4</v>
      </c>
      <c r="U3220" t="str">
        <f>IF(Ecommerce_Sales[[#This Row],[Delivery_Time_Days]]&gt;7,"Delay",IF(Ecommerce_Sales[[#This Row],[Delivery_Time_Days]] = 0,"No delivery",IF(Ecommerce_Sales[[#This Row],[Delivery_Time_Days]]&lt;=7,"On-time")))</f>
        <v>On-time</v>
      </c>
      <c r="V3220" s="7">
        <f>Ecommerce_Sales[[#This Row],[Profit]]/Ecommerce_Sales[[#This Row],[Total_Price]]</f>
        <v>0.35023041474654376</v>
      </c>
      <c r="W3220" s="3">
        <v>152</v>
      </c>
      <c r="X3220" s="3"/>
    </row>
    <row r="3221" spans="1:24" x14ac:dyDescent="0.25">
      <c r="A3221" s="1" t="s">
        <v>8899</v>
      </c>
      <c r="B3221" s="1" t="s">
        <v>789</v>
      </c>
      <c r="C3221" s="1" t="s">
        <v>790</v>
      </c>
      <c r="D3221" s="1" t="s">
        <v>4867</v>
      </c>
      <c r="E3221" s="1" t="s">
        <v>1954</v>
      </c>
      <c r="F3221" s="2">
        <v>45625</v>
      </c>
      <c r="G3221" s="2">
        <v>45368</v>
      </c>
      <c r="H3221" s="2" t="str">
        <f>TEXT(Ecommerce_Sales[[#This Row],[Order_Date]],"mmmm")</f>
        <v>March</v>
      </c>
      <c r="I3221" s="2" t="str">
        <f>TEXT(Ecommerce_Sales[[#This Row],[Order_Date]],"yyyy")</f>
        <v>2024</v>
      </c>
      <c r="J3221" s="2" t="str">
        <f>TEXT(Ecommerce_Sales[[#This Row],[Order_Date]],"mmmm")</f>
        <v>March</v>
      </c>
      <c r="K3221" s="1" t="s">
        <v>1947</v>
      </c>
      <c r="L3221" s="1" t="s">
        <v>8900</v>
      </c>
      <c r="M3221" s="1" t="s">
        <v>2065</v>
      </c>
      <c r="N3221" s="1" t="s">
        <v>1978</v>
      </c>
      <c r="O3221" s="3">
        <v>359</v>
      </c>
      <c r="P3221">
        <v>4</v>
      </c>
      <c r="Q3221" s="3">
        <v>1434</v>
      </c>
      <c r="R3221" s="1" t="s">
        <v>2012</v>
      </c>
      <c r="S3221" s="3">
        <v>214</v>
      </c>
      <c r="T3221">
        <v>10</v>
      </c>
      <c r="U3221" t="str">
        <f>IF(Ecommerce_Sales[[#This Row],[Delivery_Time_Days]]&gt;7,"Delay",IF(Ecommerce_Sales[[#This Row],[Delivery_Time_Days]] = 0,"No delivery",IF(Ecommerce_Sales[[#This Row],[Delivery_Time_Days]]&lt;=7,"On-time")))</f>
        <v>Delay</v>
      </c>
      <c r="V3221" s="7">
        <f>Ecommerce_Sales[[#This Row],[Profit]]/Ecommerce_Sales[[#This Row],[Total_Price]]</f>
        <v>0.35006973500697353</v>
      </c>
      <c r="W3221" s="3">
        <v>502</v>
      </c>
      <c r="X3221" s="3"/>
    </row>
    <row r="3222" spans="1:24" x14ac:dyDescent="0.25">
      <c r="A3222" s="1" t="s">
        <v>8901</v>
      </c>
      <c r="B3222" s="1" t="s">
        <v>629</v>
      </c>
      <c r="C3222" s="1" t="s">
        <v>630</v>
      </c>
      <c r="D3222" s="1" t="s">
        <v>6713</v>
      </c>
      <c r="E3222" s="1" t="s">
        <v>1954</v>
      </c>
      <c r="F3222" s="2">
        <v>45040</v>
      </c>
      <c r="G3222" s="2">
        <v>45390</v>
      </c>
      <c r="H3222" s="2" t="str">
        <f>TEXT(Ecommerce_Sales[[#This Row],[Order_Date]],"mmmm")</f>
        <v>April</v>
      </c>
      <c r="I3222" s="2" t="str">
        <f>TEXT(Ecommerce_Sales[[#This Row],[Order_Date]],"yyyy")</f>
        <v>2024</v>
      </c>
      <c r="J3222" s="2" t="str">
        <f>TEXT(Ecommerce_Sales[[#This Row],[Order_Date]],"mmmm")</f>
        <v>April</v>
      </c>
      <c r="K3222" s="1" t="s">
        <v>1986</v>
      </c>
      <c r="L3222" s="1" t="s">
        <v>8902</v>
      </c>
      <c r="M3222" s="1" t="s">
        <v>2104</v>
      </c>
      <c r="N3222" s="1" t="s">
        <v>1978</v>
      </c>
      <c r="O3222" s="3">
        <v>818</v>
      </c>
      <c r="P3222">
        <v>1</v>
      </c>
      <c r="Q3222" s="3">
        <v>818</v>
      </c>
      <c r="R3222" s="1" t="s">
        <v>1951</v>
      </c>
      <c r="S3222" s="3">
        <v>114</v>
      </c>
      <c r="U3222" t="str">
        <f>IF(Ecommerce_Sales[[#This Row],[Delivery_Time_Days]]&gt;7,"Delay",IF(Ecommerce_Sales[[#This Row],[Delivery_Time_Days]] = 0,"No delivery",IF(Ecommerce_Sales[[#This Row],[Delivery_Time_Days]]&lt;=7,"On-time")))</f>
        <v>No delivery</v>
      </c>
      <c r="V3222" s="7">
        <f>Ecommerce_Sales[[#This Row],[Profit]]/Ecommerce_Sales[[#This Row],[Total_Price]]</f>
        <v>0.34963325183374083</v>
      </c>
      <c r="W3222" s="3">
        <v>286</v>
      </c>
      <c r="X3222" s="3"/>
    </row>
    <row r="3223" spans="1:24" x14ac:dyDescent="0.25">
      <c r="A3223" s="1" t="s">
        <v>8903</v>
      </c>
      <c r="B3223" s="1" t="s">
        <v>64</v>
      </c>
      <c r="C3223" s="1" t="s">
        <v>65</v>
      </c>
      <c r="D3223" s="1" t="s">
        <v>5213</v>
      </c>
      <c r="E3223" s="1" t="s">
        <v>1996</v>
      </c>
      <c r="F3223" s="2">
        <v>45198</v>
      </c>
      <c r="G3223" s="2">
        <v>45142</v>
      </c>
      <c r="H3223" s="2" t="str">
        <f>TEXT(Ecommerce_Sales[[#This Row],[Order_Date]],"mmmm")</f>
        <v>August</v>
      </c>
      <c r="I3223" s="2" t="str">
        <f>TEXT(Ecommerce_Sales[[#This Row],[Order_Date]],"yyyy")</f>
        <v>2023</v>
      </c>
      <c r="J3223" s="2" t="str">
        <f>TEXT(Ecommerce_Sales[[#This Row],[Order_Date]],"mmmm")</f>
        <v>August</v>
      </c>
      <c r="K3223" s="1" t="s">
        <v>1947</v>
      </c>
      <c r="L3223" s="1" t="s">
        <v>8904</v>
      </c>
      <c r="M3223" s="1" t="s">
        <v>2047</v>
      </c>
      <c r="N3223" s="1" t="s">
        <v>1989</v>
      </c>
      <c r="O3223" s="3">
        <v>540</v>
      </c>
      <c r="P3223">
        <v>6</v>
      </c>
      <c r="Q3223" s="3">
        <v>3240</v>
      </c>
      <c r="R3223" s="1" t="s">
        <v>2008</v>
      </c>
      <c r="S3223" s="3">
        <v>208</v>
      </c>
      <c r="T3223">
        <v>10</v>
      </c>
      <c r="U3223" t="str">
        <f>IF(Ecommerce_Sales[[#This Row],[Delivery_Time_Days]]&gt;7,"Delay",IF(Ecommerce_Sales[[#This Row],[Delivery_Time_Days]] = 0,"No delivery",IF(Ecommerce_Sales[[#This Row],[Delivery_Time_Days]]&lt;=7,"On-time")))</f>
        <v>Delay</v>
      </c>
      <c r="V3223" s="7">
        <f>Ecommerce_Sales[[#This Row],[Profit]]/Ecommerce_Sales[[#This Row],[Total_Price]]</f>
        <v>0.25</v>
      </c>
      <c r="W3223" s="3">
        <v>810</v>
      </c>
      <c r="X3223" s="3"/>
    </row>
    <row r="3224" spans="1:24" x14ac:dyDescent="0.25">
      <c r="A3224" s="1" t="s">
        <v>8905</v>
      </c>
      <c r="B3224" s="1" t="s">
        <v>1455</v>
      </c>
      <c r="C3224" s="1" t="s">
        <v>1456</v>
      </c>
      <c r="D3224" s="1" t="s">
        <v>4083</v>
      </c>
      <c r="E3224" s="1" t="s">
        <v>1961</v>
      </c>
      <c r="F3224" s="2">
        <v>45190</v>
      </c>
      <c r="G3224" s="2">
        <v>45499</v>
      </c>
      <c r="H3224" s="2" t="str">
        <f>TEXT(Ecommerce_Sales[[#This Row],[Order_Date]],"mmmm")</f>
        <v>July</v>
      </c>
      <c r="I3224" s="2" t="str">
        <f>TEXT(Ecommerce_Sales[[#This Row],[Order_Date]],"yyyy")</f>
        <v>2024</v>
      </c>
      <c r="J3224" s="2" t="str">
        <f>TEXT(Ecommerce_Sales[[#This Row],[Order_Date]],"mmmm")</f>
        <v>July</v>
      </c>
      <c r="K3224" s="1" t="s">
        <v>1947</v>
      </c>
      <c r="L3224" s="1" t="s">
        <v>8125</v>
      </c>
      <c r="M3224" s="1" t="s">
        <v>2043</v>
      </c>
      <c r="N3224" s="1" t="s">
        <v>1989</v>
      </c>
      <c r="O3224" s="3">
        <v>393</v>
      </c>
      <c r="P3224">
        <v>1</v>
      </c>
      <c r="Q3224" s="3">
        <v>393</v>
      </c>
      <c r="R3224" s="1" t="s">
        <v>1958</v>
      </c>
      <c r="S3224" s="3">
        <v>21</v>
      </c>
      <c r="T3224">
        <v>3</v>
      </c>
      <c r="U3224" t="str">
        <f>IF(Ecommerce_Sales[[#This Row],[Delivery_Time_Days]]&gt;7,"Delay",IF(Ecommerce_Sales[[#This Row],[Delivery_Time_Days]] = 0,"No delivery",IF(Ecommerce_Sales[[#This Row],[Delivery_Time_Days]]&lt;=7,"On-time")))</f>
        <v>On-time</v>
      </c>
      <c r="V3224" s="7">
        <f>Ecommerce_Sales[[#This Row],[Profit]]/Ecommerce_Sales[[#This Row],[Total_Price]]</f>
        <v>0.24936386768447838</v>
      </c>
      <c r="W3224" s="3">
        <v>98</v>
      </c>
      <c r="X3224" s="3"/>
    </row>
    <row r="3225" spans="1:24" x14ac:dyDescent="0.25">
      <c r="A3225" s="1" t="s">
        <v>8906</v>
      </c>
      <c r="B3225" s="1" t="s">
        <v>110</v>
      </c>
      <c r="C3225" s="1" t="s">
        <v>111</v>
      </c>
      <c r="D3225" s="1" t="s">
        <v>4344</v>
      </c>
      <c r="E3225" s="1" t="s">
        <v>1996</v>
      </c>
      <c r="F3225" s="2">
        <v>45493</v>
      </c>
      <c r="G3225" s="2">
        <v>45649</v>
      </c>
      <c r="H3225" s="2" t="str">
        <f>TEXT(Ecommerce_Sales[[#This Row],[Order_Date]],"mmmm")</f>
        <v>December</v>
      </c>
      <c r="I3225" s="2" t="str">
        <f>TEXT(Ecommerce_Sales[[#This Row],[Order_Date]],"yyyy")</f>
        <v>2024</v>
      </c>
      <c r="J3225" s="2" t="str">
        <f>TEXT(Ecommerce_Sales[[#This Row],[Order_Date]],"mmmm")</f>
        <v>December</v>
      </c>
      <c r="K3225" s="1" t="s">
        <v>1947</v>
      </c>
      <c r="L3225" s="1" t="s">
        <v>8235</v>
      </c>
      <c r="M3225" s="1" t="s">
        <v>2247</v>
      </c>
      <c r="N3225" s="1" t="s">
        <v>1957</v>
      </c>
      <c r="O3225" s="3">
        <v>811</v>
      </c>
      <c r="P3225">
        <v>2</v>
      </c>
      <c r="Q3225" s="3">
        <v>1622</v>
      </c>
      <c r="R3225" s="1" t="s">
        <v>1958</v>
      </c>
      <c r="S3225" s="3">
        <v>190</v>
      </c>
      <c r="T3225">
        <v>4</v>
      </c>
      <c r="U3225" t="str">
        <f>IF(Ecommerce_Sales[[#This Row],[Delivery_Time_Days]]&gt;7,"Delay",IF(Ecommerce_Sales[[#This Row],[Delivery_Time_Days]] = 0,"No delivery",IF(Ecommerce_Sales[[#This Row],[Delivery_Time_Days]]&lt;=7,"On-time")))</f>
        <v>On-time</v>
      </c>
      <c r="V3225" s="7">
        <f>Ecommerce_Sales[[#This Row],[Profit]]/Ecommerce_Sales[[#This Row],[Total_Price]]</f>
        <v>0.1498150431565968</v>
      </c>
      <c r="W3225" s="3">
        <v>243</v>
      </c>
      <c r="X3225" s="3"/>
    </row>
    <row r="3226" spans="1:24" x14ac:dyDescent="0.25">
      <c r="A3226" s="1" t="s">
        <v>8907</v>
      </c>
      <c r="B3226" s="1" t="s">
        <v>924</v>
      </c>
      <c r="C3226" s="1" t="s">
        <v>925</v>
      </c>
      <c r="D3226" s="1" t="s">
        <v>3047</v>
      </c>
      <c r="E3226" s="1" t="s">
        <v>1966</v>
      </c>
      <c r="F3226" s="2">
        <v>45470</v>
      </c>
      <c r="G3226" s="2">
        <v>45216</v>
      </c>
      <c r="H3226" s="2" t="str">
        <f>TEXT(Ecommerce_Sales[[#This Row],[Order_Date]],"mmmm")</f>
        <v>October</v>
      </c>
      <c r="I3226" s="2" t="str">
        <f>TEXT(Ecommerce_Sales[[#This Row],[Order_Date]],"yyyy")</f>
        <v>2023</v>
      </c>
      <c r="J3226" s="2" t="str">
        <f>TEXT(Ecommerce_Sales[[#This Row],[Order_Date]],"mmmm")</f>
        <v>October</v>
      </c>
      <c r="K3226" s="1" t="s">
        <v>1947</v>
      </c>
      <c r="L3226" s="1" t="s">
        <v>8908</v>
      </c>
      <c r="M3226" s="1" t="s">
        <v>2007</v>
      </c>
      <c r="N3226" s="1" t="s">
        <v>1973</v>
      </c>
      <c r="O3226" s="3">
        <v>660</v>
      </c>
      <c r="P3226">
        <v>2</v>
      </c>
      <c r="Q3226" s="3">
        <v>1319</v>
      </c>
      <c r="R3226" s="1" t="s">
        <v>1958</v>
      </c>
      <c r="S3226" s="3">
        <v>141</v>
      </c>
      <c r="T3226">
        <v>10</v>
      </c>
      <c r="U3226" t="str">
        <f>IF(Ecommerce_Sales[[#This Row],[Delivery_Time_Days]]&gt;7,"Delay",IF(Ecommerce_Sales[[#This Row],[Delivery_Time_Days]] = 0,"No delivery",IF(Ecommerce_Sales[[#This Row],[Delivery_Time_Days]]&lt;=7,"On-time")))</f>
        <v>Delay</v>
      </c>
      <c r="V3226" s="7">
        <f>Ecommerce_Sales[[#This Row],[Profit]]/Ecommerce_Sales[[#This Row],[Total_Price]]</f>
        <v>0.30022744503411675</v>
      </c>
      <c r="W3226" s="3">
        <v>396</v>
      </c>
      <c r="X3226" s="3"/>
    </row>
    <row r="3227" spans="1:24" x14ac:dyDescent="0.25">
      <c r="A3227" s="1" t="s">
        <v>8909</v>
      </c>
      <c r="B3227" s="1" t="s">
        <v>484</v>
      </c>
      <c r="C3227" s="1" t="s">
        <v>485</v>
      </c>
      <c r="D3227" s="1" t="s">
        <v>2684</v>
      </c>
      <c r="E3227" s="1" t="s">
        <v>1996</v>
      </c>
      <c r="F3227" s="2">
        <v>45062</v>
      </c>
      <c r="G3227" s="2">
        <v>45163</v>
      </c>
      <c r="H3227" s="2" t="str">
        <f>TEXT(Ecommerce_Sales[[#This Row],[Order_Date]],"mmmm")</f>
        <v>August</v>
      </c>
      <c r="I3227" s="2" t="str">
        <f>TEXT(Ecommerce_Sales[[#This Row],[Order_Date]],"yyyy")</f>
        <v>2023</v>
      </c>
      <c r="J3227" s="2" t="str">
        <f>TEXT(Ecommerce_Sales[[#This Row],[Order_Date]],"mmmm")</f>
        <v>August</v>
      </c>
      <c r="K3227" s="1" t="s">
        <v>1947</v>
      </c>
      <c r="L3227" s="1" t="s">
        <v>8910</v>
      </c>
      <c r="M3227" s="1" t="s">
        <v>2026</v>
      </c>
      <c r="N3227" s="1" t="s">
        <v>1978</v>
      </c>
      <c r="O3227" s="3">
        <v>673</v>
      </c>
      <c r="P3227">
        <v>1</v>
      </c>
      <c r="Q3227" s="3">
        <v>673</v>
      </c>
      <c r="R3227" s="1" t="s">
        <v>1958</v>
      </c>
      <c r="S3227" s="3">
        <v>71</v>
      </c>
      <c r="T3227">
        <v>4</v>
      </c>
      <c r="U3227" t="str">
        <f>IF(Ecommerce_Sales[[#This Row],[Delivery_Time_Days]]&gt;7,"Delay",IF(Ecommerce_Sales[[#This Row],[Delivery_Time_Days]] = 0,"No delivery",IF(Ecommerce_Sales[[#This Row],[Delivery_Time_Days]]&lt;=7,"On-time")))</f>
        <v>On-time</v>
      </c>
      <c r="V3227" s="7">
        <f>Ecommerce_Sales[[#This Row],[Profit]]/Ecommerce_Sales[[#This Row],[Total_Price]]</f>
        <v>0.34918276374442792</v>
      </c>
      <c r="W3227" s="3">
        <v>235</v>
      </c>
      <c r="X3227" s="3"/>
    </row>
    <row r="3228" spans="1:24" x14ac:dyDescent="0.25">
      <c r="A3228" s="1" t="s">
        <v>8911</v>
      </c>
      <c r="B3228" s="1" t="s">
        <v>768</v>
      </c>
      <c r="C3228" s="1" t="s">
        <v>769</v>
      </c>
      <c r="D3228" s="1" t="s">
        <v>7483</v>
      </c>
      <c r="E3228" s="1" t="s">
        <v>1996</v>
      </c>
      <c r="F3228" s="2">
        <v>45632</v>
      </c>
      <c r="G3228" s="2">
        <v>45606</v>
      </c>
      <c r="H3228" s="2" t="str">
        <f>TEXT(Ecommerce_Sales[[#This Row],[Order_Date]],"mmmm")</f>
        <v>November</v>
      </c>
      <c r="I3228" s="2" t="str">
        <f>TEXT(Ecommerce_Sales[[#This Row],[Order_Date]],"yyyy")</f>
        <v>2024</v>
      </c>
      <c r="J3228" s="2" t="str">
        <f>TEXT(Ecommerce_Sales[[#This Row],[Order_Date]],"mmmm")</f>
        <v>November</v>
      </c>
      <c r="K3228" s="1" t="s">
        <v>1947</v>
      </c>
      <c r="L3228" s="1" t="s">
        <v>8912</v>
      </c>
      <c r="M3228" s="1" t="s">
        <v>1956</v>
      </c>
      <c r="N3228" s="1" t="s">
        <v>1957</v>
      </c>
      <c r="O3228" s="3">
        <v>316</v>
      </c>
      <c r="P3228">
        <v>7</v>
      </c>
      <c r="Q3228" s="3">
        <v>2211</v>
      </c>
      <c r="R3228" s="1" t="s">
        <v>1951</v>
      </c>
      <c r="S3228" s="3">
        <v>285</v>
      </c>
      <c r="T3228">
        <v>10</v>
      </c>
      <c r="U3228" t="str">
        <f>IF(Ecommerce_Sales[[#This Row],[Delivery_Time_Days]]&gt;7,"Delay",IF(Ecommerce_Sales[[#This Row],[Delivery_Time_Days]] = 0,"No delivery",IF(Ecommerce_Sales[[#This Row],[Delivery_Time_Days]]&lt;=7,"On-time")))</f>
        <v>Delay</v>
      </c>
      <c r="V3228" s="7">
        <f>Ecommerce_Sales[[#This Row],[Profit]]/Ecommerce_Sales[[#This Row],[Total_Price]]</f>
        <v>0.15015829941203077</v>
      </c>
      <c r="W3228" s="3">
        <v>332</v>
      </c>
      <c r="X3228" s="3"/>
    </row>
    <row r="3229" spans="1:24" x14ac:dyDescent="0.25">
      <c r="A3229" s="1" t="s">
        <v>8913</v>
      </c>
      <c r="B3229" s="1" t="s">
        <v>1191</v>
      </c>
      <c r="C3229" s="1" t="s">
        <v>1192</v>
      </c>
      <c r="D3229" s="1" t="s">
        <v>3777</v>
      </c>
      <c r="E3229" s="1" t="s">
        <v>1946</v>
      </c>
      <c r="F3229" s="2">
        <v>45004</v>
      </c>
      <c r="G3229" s="2">
        <v>45235</v>
      </c>
      <c r="H3229" s="2" t="str">
        <f>TEXT(Ecommerce_Sales[[#This Row],[Order_Date]],"mmmm")</f>
        <v>November</v>
      </c>
      <c r="I3229" s="2" t="str">
        <f>TEXT(Ecommerce_Sales[[#This Row],[Order_Date]],"yyyy")</f>
        <v>2023</v>
      </c>
      <c r="J3229" s="2" t="str">
        <f>TEXT(Ecommerce_Sales[[#This Row],[Order_Date]],"mmmm")</f>
        <v>November</v>
      </c>
      <c r="K3229" s="1" t="s">
        <v>1947</v>
      </c>
      <c r="L3229" s="1" t="s">
        <v>6942</v>
      </c>
      <c r="M3229" s="1" t="s">
        <v>1949</v>
      </c>
      <c r="N3229" s="1" t="s">
        <v>1950</v>
      </c>
      <c r="O3229" s="3">
        <v>712</v>
      </c>
      <c r="P3229">
        <v>6</v>
      </c>
      <c r="Q3229" s="3">
        <v>4274</v>
      </c>
      <c r="R3229" s="1" t="s">
        <v>1958</v>
      </c>
      <c r="S3229" s="3">
        <v>354</v>
      </c>
      <c r="T3229">
        <v>3</v>
      </c>
      <c r="U3229" t="str">
        <f>IF(Ecommerce_Sales[[#This Row],[Delivery_Time_Days]]&gt;7,"Delay",IF(Ecommerce_Sales[[#This Row],[Delivery_Time_Days]] = 0,"No delivery",IF(Ecommerce_Sales[[#This Row],[Delivery_Time_Days]]&lt;=7,"On-time")))</f>
        <v>On-time</v>
      </c>
      <c r="V3229" s="7">
        <f>Ecommerce_Sales[[#This Row],[Profit]]/Ecommerce_Sales[[#This Row],[Total_Price]]</f>
        <v>0.40009358914365933</v>
      </c>
      <c r="W3229" s="3">
        <v>1710</v>
      </c>
      <c r="X3229" s="3"/>
    </row>
    <row r="3230" spans="1:24" x14ac:dyDescent="0.25">
      <c r="A3230" s="1" t="s">
        <v>8914</v>
      </c>
      <c r="B3230" s="1" t="s">
        <v>1476</v>
      </c>
      <c r="C3230" s="1" t="s">
        <v>1477</v>
      </c>
      <c r="D3230" s="1" t="s">
        <v>3073</v>
      </c>
      <c r="E3230" s="1" t="s">
        <v>1946</v>
      </c>
      <c r="F3230" s="2">
        <v>45273</v>
      </c>
      <c r="G3230" s="2">
        <v>45503</v>
      </c>
      <c r="H3230" s="2" t="str">
        <f>TEXT(Ecommerce_Sales[[#This Row],[Order_Date]],"mmmm")</f>
        <v>July</v>
      </c>
      <c r="I3230" s="2" t="str">
        <f>TEXT(Ecommerce_Sales[[#This Row],[Order_Date]],"yyyy")</f>
        <v>2024</v>
      </c>
      <c r="J3230" s="2" t="str">
        <f>TEXT(Ecommerce_Sales[[#This Row],[Order_Date]],"mmmm")</f>
        <v>July</v>
      </c>
      <c r="K3230" s="1" t="s">
        <v>1947</v>
      </c>
      <c r="L3230" s="1" t="s">
        <v>8915</v>
      </c>
      <c r="M3230" s="1" t="s">
        <v>2047</v>
      </c>
      <c r="N3230" s="1" t="s">
        <v>1989</v>
      </c>
      <c r="O3230" s="3">
        <v>1101</v>
      </c>
      <c r="P3230">
        <v>6</v>
      </c>
      <c r="Q3230" s="3">
        <v>6605</v>
      </c>
      <c r="R3230" s="1" t="s">
        <v>1951</v>
      </c>
      <c r="S3230" s="3">
        <v>737</v>
      </c>
      <c r="T3230">
        <v>9</v>
      </c>
      <c r="U3230" t="str">
        <f>IF(Ecommerce_Sales[[#This Row],[Delivery_Time_Days]]&gt;7,"Delay",IF(Ecommerce_Sales[[#This Row],[Delivery_Time_Days]] = 0,"No delivery",IF(Ecommerce_Sales[[#This Row],[Delivery_Time_Days]]&lt;=7,"On-time")))</f>
        <v>Delay</v>
      </c>
      <c r="V3230" s="7">
        <f>Ecommerce_Sales[[#This Row],[Profit]]/Ecommerce_Sales[[#This Row],[Total_Price]]</f>
        <v>0.24996214988644966</v>
      </c>
      <c r="W3230" s="3">
        <v>1651</v>
      </c>
      <c r="X3230" s="3"/>
    </row>
    <row r="3231" spans="1:24" x14ac:dyDescent="0.25">
      <c r="A3231" s="1" t="s">
        <v>8916</v>
      </c>
      <c r="B3231" s="1" t="s">
        <v>832</v>
      </c>
      <c r="C3231" s="1" t="s">
        <v>833</v>
      </c>
      <c r="D3231" s="1" t="s">
        <v>5766</v>
      </c>
      <c r="E3231" s="1" t="s">
        <v>1946</v>
      </c>
      <c r="F3231" s="2">
        <v>45079</v>
      </c>
      <c r="G3231" s="2">
        <v>45252</v>
      </c>
      <c r="H3231" s="2" t="str">
        <f>TEXT(Ecommerce_Sales[[#This Row],[Order_Date]],"mmmm")</f>
        <v>November</v>
      </c>
      <c r="I3231" s="2" t="str">
        <f>TEXT(Ecommerce_Sales[[#This Row],[Order_Date]],"yyyy")</f>
        <v>2023</v>
      </c>
      <c r="J3231" s="2" t="str">
        <f>TEXT(Ecommerce_Sales[[#This Row],[Order_Date]],"mmmm")</f>
        <v>November</v>
      </c>
      <c r="K3231" s="1" t="s">
        <v>1947</v>
      </c>
      <c r="L3231" s="1" t="s">
        <v>4234</v>
      </c>
      <c r="M3231" s="1" t="s">
        <v>2026</v>
      </c>
      <c r="N3231" s="1" t="s">
        <v>1978</v>
      </c>
      <c r="O3231" s="3">
        <v>452</v>
      </c>
      <c r="P3231">
        <v>4</v>
      </c>
      <c r="Q3231" s="3">
        <v>1809</v>
      </c>
      <c r="R3231" s="1" t="s">
        <v>1951</v>
      </c>
      <c r="S3231" s="3">
        <v>248</v>
      </c>
      <c r="T3231">
        <v>3</v>
      </c>
      <c r="U3231" t="str">
        <f>IF(Ecommerce_Sales[[#This Row],[Delivery_Time_Days]]&gt;7,"Delay",IF(Ecommerce_Sales[[#This Row],[Delivery_Time_Days]] = 0,"No delivery",IF(Ecommerce_Sales[[#This Row],[Delivery_Time_Days]]&lt;=7,"On-time")))</f>
        <v>On-time</v>
      </c>
      <c r="V3231" s="7">
        <f>Ecommerce_Sales[[#This Row],[Profit]]/Ecommerce_Sales[[#This Row],[Total_Price]]</f>
        <v>0.34991708126036486</v>
      </c>
      <c r="W3231" s="3">
        <v>633</v>
      </c>
      <c r="X3231" s="3"/>
    </row>
    <row r="3232" spans="1:24" x14ac:dyDescent="0.25">
      <c r="A3232" s="1" t="s">
        <v>8917</v>
      </c>
      <c r="B3232" s="1" t="s">
        <v>551</v>
      </c>
      <c r="C3232" s="1" t="s">
        <v>552</v>
      </c>
      <c r="D3232" s="1" t="s">
        <v>3483</v>
      </c>
      <c r="E3232" s="1" t="s">
        <v>2005</v>
      </c>
      <c r="F3232" s="2">
        <v>45457</v>
      </c>
      <c r="G3232" s="2">
        <v>45587</v>
      </c>
      <c r="H3232" s="2" t="str">
        <f>TEXT(Ecommerce_Sales[[#This Row],[Order_Date]],"mmmm")</f>
        <v>October</v>
      </c>
      <c r="I3232" s="2" t="str">
        <f>TEXT(Ecommerce_Sales[[#This Row],[Order_Date]],"yyyy")</f>
        <v>2024</v>
      </c>
      <c r="J3232" s="2" t="str">
        <f>TEXT(Ecommerce_Sales[[#This Row],[Order_Date]],"mmmm")</f>
        <v>October</v>
      </c>
      <c r="K3232" s="1" t="s">
        <v>1947</v>
      </c>
      <c r="L3232" s="1" t="s">
        <v>8918</v>
      </c>
      <c r="M3232" s="1" t="s">
        <v>2247</v>
      </c>
      <c r="N3232" s="1" t="s">
        <v>1957</v>
      </c>
      <c r="O3232" s="3">
        <v>494</v>
      </c>
      <c r="P3232">
        <v>2</v>
      </c>
      <c r="Q3232" s="3">
        <v>987</v>
      </c>
      <c r="R3232" s="1" t="s">
        <v>1958</v>
      </c>
      <c r="S3232" s="3">
        <v>93</v>
      </c>
      <c r="T3232">
        <v>3</v>
      </c>
      <c r="U3232" t="str">
        <f>IF(Ecommerce_Sales[[#This Row],[Delivery_Time_Days]]&gt;7,"Delay",IF(Ecommerce_Sales[[#This Row],[Delivery_Time_Days]] = 0,"No delivery",IF(Ecommerce_Sales[[#This Row],[Delivery_Time_Days]]&lt;=7,"On-time")))</f>
        <v>On-time</v>
      </c>
      <c r="V3232" s="7">
        <f>Ecommerce_Sales[[#This Row],[Profit]]/Ecommerce_Sales[[#This Row],[Total_Price]]</f>
        <v>0.14994934143870314</v>
      </c>
      <c r="W3232" s="3">
        <v>148</v>
      </c>
      <c r="X3232" s="3"/>
    </row>
    <row r="3233" spans="1:24" x14ac:dyDescent="0.25">
      <c r="A3233" s="1" t="s">
        <v>8919</v>
      </c>
      <c r="B3233" s="1" t="s">
        <v>1755</v>
      </c>
      <c r="C3233" s="1" t="s">
        <v>1756</v>
      </c>
      <c r="D3233" s="1" t="s">
        <v>4059</v>
      </c>
      <c r="E3233" s="1" t="s">
        <v>1981</v>
      </c>
      <c r="F3233" s="2">
        <v>45156</v>
      </c>
      <c r="G3233" s="2">
        <v>45384</v>
      </c>
      <c r="H3233" s="2" t="str">
        <f>TEXT(Ecommerce_Sales[[#This Row],[Order_Date]],"mmmm")</f>
        <v>April</v>
      </c>
      <c r="I3233" s="2" t="str">
        <f>TEXT(Ecommerce_Sales[[#This Row],[Order_Date]],"yyyy")</f>
        <v>2024</v>
      </c>
      <c r="J3233" s="2" t="str">
        <f>TEXT(Ecommerce_Sales[[#This Row],[Order_Date]],"mmmm")</f>
        <v>April</v>
      </c>
      <c r="K3233" s="1" t="s">
        <v>1947</v>
      </c>
      <c r="L3233" s="1" t="s">
        <v>8920</v>
      </c>
      <c r="M3233" s="1" t="s">
        <v>2072</v>
      </c>
      <c r="N3233" s="1" t="s">
        <v>1950</v>
      </c>
      <c r="O3233" s="3">
        <v>280</v>
      </c>
      <c r="P3233">
        <v>2</v>
      </c>
      <c r="Q3233" s="3">
        <v>559</v>
      </c>
      <c r="R3233" s="1" t="s">
        <v>1958</v>
      </c>
      <c r="S3233" s="3">
        <v>60</v>
      </c>
      <c r="T3233">
        <v>3</v>
      </c>
      <c r="U3233" t="str">
        <f>IF(Ecommerce_Sales[[#This Row],[Delivery_Time_Days]]&gt;7,"Delay",IF(Ecommerce_Sales[[#This Row],[Delivery_Time_Days]] = 0,"No delivery",IF(Ecommerce_Sales[[#This Row],[Delivery_Time_Days]]&lt;=7,"On-time")))</f>
        <v>On-time</v>
      </c>
      <c r="V3233" s="7">
        <f>Ecommerce_Sales[[#This Row],[Profit]]/Ecommerce_Sales[[#This Row],[Total_Price]]</f>
        <v>0.4007155635062612</v>
      </c>
      <c r="W3233" s="3">
        <v>224</v>
      </c>
      <c r="X3233" s="3"/>
    </row>
    <row r="3234" spans="1:24" x14ac:dyDescent="0.25">
      <c r="A3234" s="1" t="s">
        <v>8921</v>
      </c>
      <c r="B3234" s="1" t="s">
        <v>1414</v>
      </c>
      <c r="C3234" s="1" t="s">
        <v>1415</v>
      </c>
      <c r="D3234" s="1" t="s">
        <v>4257</v>
      </c>
      <c r="E3234" s="1" t="s">
        <v>1981</v>
      </c>
      <c r="F3234" s="2">
        <v>45182</v>
      </c>
      <c r="G3234" s="2">
        <v>45512</v>
      </c>
      <c r="H3234" s="2" t="str">
        <f>TEXT(Ecommerce_Sales[[#This Row],[Order_Date]],"mmmm")</f>
        <v>August</v>
      </c>
      <c r="I3234" s="2" t="str">
        <f>TEXT(Ecommerce_Sales[[#This Row],[Order_Date]],"yyyy")</f>
        <v>2024</v>
      </c>
      <c r="J3234" s="2" t="str">
        <f>TEXT(Ecommerce_Sales[[#This Row],[Order_Date]],"mmmm")</f>
        <v>August</v>
      </c>
      <c r="K3234" s="1" t="s">
        <v>1947</v>
      </c>
      <c r="L3234" s="1" t="s">
        <v>8922</v>
      </c>
      <c r="M3234" s="1" t="s">
        <v>2072</v>
      </c>
      <c r="N3234" s="1" t="s">
        <v>1950</v>
      </c>
      <c r="O3234" s="3">
        <v>675</v>
      </c>
      <c r="P3234">
        <v>1</v>
      </c>
      <c r="Q3234" s="3">
        <v>675</v>
      </c>
      <c r="R3234" s="1" t="s">
        <v>1951</v>
      </c>
      <c r="S3234" s="3">
        <v>63</v>
      </c>
      <c r="T3234">
        <v>10</v>
      </c>
      <c r="U3234" t="str">
        <f>IF(Ecommerce_Sales[[#This Row],[Delivery_Time_Days]]&gt;7,"Delay",IF(Ecommerce_Sales[[#This Row],[Delivery_Time_Days]] = 0,"No delivery",IF(Ecommerce_Sales[[#This Row],[Delivery_Time_Days]]&lt;=7,"On-time")))</f>
        <v>Delay</v>
      </c>
      <c r="V3234" s="7">
        <f>Ecommerce_Sales[[#This Row],[Profit]]/Ecommerce_Sales[[#This Row],[Total_Price]]</f>
        <v>0.4</v>
      </c>
      <c r="W3234" s="3">
        <v>270</v>
      </c>
      <c r="X3234" s="3"/>
    </row>
    <row r="3235" spans="1:24" x14ac:dyDescent="0.25">
      <c r="A3235" s="1" t="s">
        <v>8923</v>
      </c>
      <c r="B3235" s="1" t="s">
        <v>505</v>
      </c>
      <c r="C3235" s="1" t="s">
        <v>506</v>
      </c>
      <c r="D3235" s="1" t="s">
        <v>4396</v>
      </c>
      <c r="E3235" s="1" t="s">
        <v>1966</v>
      </c>
      <c r="F3235" s="2">
        <v>45388</v>
      </c>
      <c r="G3235" s="2">
        <v>45259</v>
      </c>
      <c r="H3235" s="2" t="str">
        <f>TEXT(Ecommerce_Sales[[#This Row],[Order_Date]],"mmmm")</f>
        <v>November</v>
      </c>
      <c r="I3235" s="2" t="str">
        <f>TEXT(Ecommerce_Sales[[#This Row],[Order_Date]],"yyyy")</f>
        <v>2023</v>
      </c>
      <c r="J3235" s="2" t="str">
        <f>TEXT(Ecommerce_Sales[[#This Row],[Order_Date]],"mmmm")</f>
        <v>November</v>
      </c>
      <c r="K3235" s="1" t="s">
        <v>1947</v>
      </c>
      <c r="L3235" s="1" t="s">
        <v>8924</v>
      </c>
      <c r="M3235" s="1" t="s">
        <v>1977</v>
      </c>
      <c r="N3235" s="1" t="s">
        <v>1978</v>
      </c>
      <c r="O3235" s="3">
        <v>317</v>
      </c>
      <c r="P3235">
        <v>3</v>
      </c>
      <c r="Q3235" s="3">
        <v>950</v>
      </c>
      <c r="R3235" s="1" t="s">
        <v>1951</v>
      </c>
      <c r="S3235" s="3">
        <v>112</v>
      </c>
      <c r="T3235">
        <v>10</v>
      </c>
      <c r="U3235" t="str">
        <f>IF(Ecommerce_Sales[[#This Row],[Delivery_Time_Days]]&gt;7,"Delay",IF(Ecommerce_Sales[[#This Row],[Delivery_Time_Days]] = 0,"No delivery",IF(Ecommerce_Sales[[#This Row],[Delivery_Time_Days]]&lt;=7,"On-time")))</f>
        <v>Delay</v>
      </c>
      <c r="V3235" s="7">
        <f>Ecommerce_Sales[[#This Row],[Profit]]/Ecommerce_Sales[[#This Row],[Total_Price]]</f>
        <v>0.34947368421052633</v>
      </c>
      <c r="W3235" s="3">
        <v>332</v>
      </c>
      <c r="X3235" s="3"/>
    </row>
    <row r="3236" spans="1:24" x14ac:dyDescent="0.25">
      <c r="A3236" s="1" t="s">
        <v>8925</v>
      </c>
      <c r="B3236" s="1" t="s">
        <v>1424</v>
      </c>
      <c r="C3236" s="1" t="s">
        <v>1425</v>
      </c>
      <c r="D3236" s="1" t="s">
        <v>3441</v>
      </c>
      <c r="E3236" s="1" t="s">
        <v>2005</v>
      </c>
      <c r="F3236" s="2">
        <v>45426</v>
      </c>
      <c r="G3236" s="2">
        <v>45408</v>
      </c>
      <c r="H3236" s="2" t="str">
        <f>TEXT(Ecommerce_Sales[[#This Row],[Order_Date]],"mmmm")</f>
        <v>April</v>
      </c>
      <c r="I3236" s="2" t="str">
        <f>TEXT(Ecommerce_Sales[[#This Row],[Order_Date]],"yyyy")</f>
        <v>2024</v>
      </c>
      <c r="J3236" s="2" t="str">
        <f>TEXT(Ecommerce_Sales[[#This Row],[Order_Date]],"mmmm")</f>
        <v>April</v>
      </c>
      <c r="K3236" s="1" t="s">
        <v>1947</v>
      </c>
      <c r="L3236" s="1" t="s">
        <v>7196</v>
      </c>
      <c r="M3236" s="1" t="s">
        <v>2026</v>
      </c>
      <c r="N3236" s="1" t="s">
        <v>1978</v>
      </c>
      <c r="O3236" s="3">
        <v>918</v>
      </c>
      <c r="P3236">
        <v>1</v>
      </c>
      <c r="Q3236" s="3">
        <v>918</v>
      </c>
      <c r="R3236" s="1" t="s">
        <v>1958</v>
      </c>
      <c r="S3236" s="3">
        <v>122</v>
      </c>
      <c r="T3236">
        <v>7</v>
      </c>
      <c r="U3236" t="str">
        <f>IF(Ecommerce_Sales[[#This Row],[Delivery_Time_Days]]&gt;7,"Delay",IF(Ecommerce_Sales[[#This Row],[Delivery_Time_Days]] = 0,"No delivery",IF(Ecommerce_Sales[[#This Row],[Delivery_Time_Days]]&lt;=7,"On-time")))</f>
        <v>On-time</v>
      </c>
      <c r="V3236" s="7">
        <f>Ecommerce_Sales[[#This Row],[Profit]]/Ecommerce_Sales[[#This Row],[Total_Price]]</f>
        <v>0.34967320261437906</v>
      </c>
      <c r="W3236" s="3">
        <v>321</v>
      </c>
      <c r="X3236" s="3"/>
    </row>
    <row r="3237" spans="1:24" x14ac:dyDescent="0.25">
      <c r="A3237" s="1" t="s">
        <v>8926</v>
      </c>
      <c r="B3237" s="1" t="s">
        <v>482</v>
      </c>
      <c r="C3237" s="1" t="s">
        <v>483</v>
      </c>
      <c r="D3237" s="1" t="s">
        <v>3182</v>
      </c>
      <c r="E3237" s="1" t="s">
        <v>1961</v>
      </c>
      <c r="F3237" s="2">
        <v>45019</v>
      </c>
      <c r="G3237" s="2">
        <v>45085</v>
      </c>
      <c r="H3237" s="2" t="str">
        <f>TEXT(Ecommerce_Sales[[#This Row],[Order_Date]],"mmmm")</f>
        <v>June</v>
      </c>
      <c r="I3237" s="2" t="str">
        <f>TEXT(Ecommerce_Sales[[#This Row],[Order_Date]],"yyyy")</f>
        <v>2023</v>
      </c>
      <c r="J3237" s="2" t="str">
        <f>TEXT(Ecommerce_Sales[[#This Row],[Order_Date]],"mmmm")</f>
        <v>June</v>
      </c>
      <c r="K3237" s="1" t="s">
        <v>1947</v>
      </c>
      <c r="L3237" s="1" t="s">
        <v>3853</v>
      </c>
      <c r="M3237" s="1" t="s">
        <v>2058</v>
      </c>
      <c r="N3237" s="1" t="s">
        <v>1950</v>
      </c>
      <c r="O3237" s="3">
        <v>754</v>
      </c>
      <c r="P3237">
        <v>1</v>
      </c>
      <c r="Q3237" s="3">
        <v>754</v>
      </c>
      <c r="R3237" s="1" t="s">
        <v>1958</v>
      </c>
      <c r="S3237" s="3">
        <v>94</v>
      </c>
      <c r="T3237">
        <v>9</v>
      </c>
      <c r="U3237" t="str">
        <f>IF(Ecommerce_Sales[[#This Row],[Delivery_Time_Days]]&gt;7,"Delay",IF(Ecommerce_Sales[[#This Row],[Delivery_Time_Days]] = 0,"No delivery",IF(Ecommerce_Sales[[#This Row],[Delivery_Time_Days]]&lt;=7,"On-time")))</f>
        <v>Delay</v>
      </c>
      <c r="V3237" s="7">
        <f>Ecommerce_Sales[[#This Row],[Profit]]/Ecommerce_Sales[[#This Row],[Total_Price]]</f>
        <v>0.39920424403183025</v>
      </c>
      <c r="W3237" s="3">
        <v>301</v>
      </c>
      <c r="X3237" s="3"/>
    </row>
    <row r="3238" spans="1:24" x14ac:dyDescent="0.25">
      <c r="A3238" s="1" t="s">
        <v>8927</v>
      </c>
      <c r="B3238" s="1" t="s">
        <v>879</v>
      </c>
      <c r="C3238" s="1" t="s">
        <v>880</v>
      </c>
      <c r="D3238" s="1" t="s">
        <v>2689</v>
      </c>
      <c r="E3238" s="1" t="s">
        <v>2005</v>
      </c>
      <c r="F3238" s="2">
        <v>44942</v>
      </c>
      <c r="G3238" s="2">
        <v>45286</v>
      </c>
      <c r="H3238" s="2" t="str">
        <f>TEXT(Ecommerce_Sales[[#This Row],[Order_Date]],"mmmm")</f>
        <v>December</v>
      </c>
      <c r="I3238" s="2" t="str">
        <f>TEXT(Ecommerce_Sales[[#This Row],[Order_Date]],"yyyy")</f>
        <v>2023</v>
      </c>
      <c r="J3238" s="2" t="str">
        <f>TEXT(Ecommerce_Sales[[#This Row],[Order_Date]],"mmmm")</f>
        <v>December</v>
      </c>
      <c r="K3238" s="1" t="s">
        <v>1947</v>
      </c>
      <c r="L3238" s="1" t="s">
        <v>8928</v>
      </c>
      <c r="M3238" s="1" t="s">
        <v>2079</v>
      </c>
      <c r="N3238" s="1" t="s">
        <v>1973</v>
      </c>
      <c r="O3238" s="3">
        <v>1736</v>
      </c>
      <c r="P3238">
        <v>10</v>
      </c>
      <c r="Q3238" s="3">
        <v>17362</v>
      </c>
      <c r="R3238" s="1" t="s">
        <v>1958</v>
      </c>
      <c r="S3238" s="3">
        <v>1798</v>
      </c>
      <c r="T3238">
        <v>6</v>
      </c>
      <c r="U3238" t="str">
        <f>IF(Ecommerce_Sales[[#This Row],[Delivery_Time_Days]]&gt;7,"Delay",IF(Ecommerce_Sales[[#This Row],[Delivery_Time_Days]] = 0,"No delivery",IF(Ecommerce_Sales[[#This Row],[Delivery_Time_Days]]&lt;=7,"On-time")))</f>
        <v>On-time</v>
      </c>
      <c r="V3238" s="7">
        <f>Ecommerce_Sales[[#This Row],[Profit]]/Ecommerce_Sales[[#This Row],[Total_Price]]</f>
        <v>0.30002303882041237</v>
      </c>
      <c r="W3238" s="3">
        <v>5209</v>
      </c>
      <c r="X3238" s="3"/>
    </row>
    <row r="3239" spans="1:24" x14ac:dyDescent="0.25">
      <c r="A3239" s="1" t="s">
        <v>8929</v>
      </c>
      <c r="B3239" s="1" t="s">
        <v>1594</v>
      </c>
      <c r="C3239" s="1" t="s">
        <v>1595</v>
      </c>
      <c r="D3239" s="1" t="s">
        <v>5354</v>
      </c>
      <c r="E3239" s="1" t="s">
        <v>1981</v>
      </c>
      <c r="F3239" s="2">
        <v>45230</v>
      </c>
      <c r="G3239" s="2">
        <v>45333</v>
      </c>
      <c r="H3239" s="2" t="str">
        <f>TEXT(Ecommerce_Sales[[#This Row],[Order_Date]],"mmmm")</f>
        <v>February</v>
      </c>
      <c r="I3239" s="2" t="str">
        <f>TEXT(Ecommerce_Sales[[#This Row],[Order_Date]],"yyyy")</f>
        <v>2024</v>
      </c>
      <c r="J3239" s="2" t="str">
        <f>TEXT(Ecommerce_Sales[[#This Row],[Order_Date]],"mmmm")</f>
        <v>February</v>
      </c>
      <c r="K3239" s="1" t="s">
        <v>1947</v>
      </c>
      <c r="L3239" s="1" t="s">
        <v>8930</v>
      </c>
      <c r="M3239" s="1" t="s">
        <v>1949</v>
      </c>
      <c r="N3239" s="1" t="s">
        <v>1950</v>
      </c>
      <c r="O3239" s="3">
        <v>47</v>
      </c>
      <c r="P3239">
        <v>1</v>
      </c>
      <c r="Q3239" s="3">
        <v>47</v>
      </c>
      <c r="R3239" s="1" t="s">
        <v>1951</v>
      </c>
      <c r="S3239" s="3">
        <v>6</v>
      </c>
      <c r="T3239">
        <v>9</v>
      </c>
      <c r="U3239" t="str">
        <f>IF(Ecommerce_Sales[[#This Row],[Delivery_Time_Days]]&gt;7,"Delay",IF(Ecommerce_Sales[[#This Row],[Delivery_Time_Days]] = 0,"No delivery",IF(Ecommerce_Sales[[#This Row],[Delivery_Time_Days]]&lt;=7,"On-time")))</f>
        <v>Delay</v>
      </c>
      <c r="V3239" s="7">
        <f>Ecommerce_Sales[[#This Row],[Profit]]/Ecommerce_Sales[[#This Row],[Total_Price]]</f>
        <v>0.40425531914893614</v>
      </c>
      <c r="W3239" s="3">
        <v>19</v>
      </c>
      <c r="X3239" s="3"/>
    </row>
    <row r="3240" spans="1:24" x14ac:dyDescent="0.25">
      <c r="A3240" s="1" t="s">
        <v>8931</v>
      </c>
      <c r="B3240" s="1" t="s">
        <v>1171</v>
      </c>
      <c r="C3240" s="1" t="s">
        <v>1172</v>
      </c>
      <c r="D3240" s="1" t="s">
        <v>2843</v>
      </c>
      <c r="E3240" s="1" t="s">
        <v>1961</v>
      </c>
      <c r="F3240" s="2">
        <v>45214</v>
      </c>
      <c r="G3240" s="2">
        <v>45481</v>
      </c>
      <c r="H3240" s="2" t="str">
        <f>TEXT(Ecommerce_Sales[[#This Row],[Order_Date]],"mmmm")</f>
        <v>July</v>
      </c>
      <c r="I3240" s="2" t="str">
        <f>TEXT(Ecommerce_Sales[[#This Row],[Order_Date]],"yyyy")</f>
        <v>2024</v>
      </c>
      <c r="J3240" s="2" t="str">
        <f>TEXT(Ecommerce_Sales[[#This Row],[Order_Date]],"mmmm")</f>
        <v>July</v>
      </c>
      <c r="K3240" s="1" t="s">
        <v>1947</v>
      </c>
      <c r="L3240" s="1" t="s">
        <v>8843</v>
      </c>
      <c r="M3240" s="1" t="s">
        <v>1983</v>
      </c>
      <c r="N3240" s="1" t="s">
        <v>1950</v>
      </c>
      <c r="O3240" s="3">
        <v>948</v>
      </c>
      <c r="P3240">
        <v>6</v>
      </c>
      <c r="Q3240" s="3">
        <v>5690</v>
      </c>
      <c r="R3240" s="1" t="s">
        <v>1958</v>
      </c>
      <c r="S3240" s="3">
        <v>328</v>
      </c>
      <c r="T3240">
        <v>4</v>
      </c>
      <c r="U3240" t="str">
        <f>IF(Ecommerce_Sales[[#This Row],[Delivery_Time_Days]]&gt;7,"Delay",IF(Ecommerce_Sales[[#This Row],[Delivery_Time_Days]] = 0,"No delivery",IF(Ecommerce_Sales[[#This Row],[Delivery_Time_Days]]&lt;=7,"On-time")))</f>
        <v>On-time</v>
      </c>
      <c r="V3240" s="7">
        <f>Ecommerce_Sales[[#This Row],[Profit]]/Ecommerce_Sales[[#This Row],[Total_Price]]</f>
        <v>0.4</v>
      </c>
      <c r="W3240" s="3">
        <v>2276</v>
      </c>
      <c r="X3240" s="3"/>
    </row>
    <row r="3241" spans="1:24" x14ac:dyDescent="0.25">
      <c r="A3241" s="1" t="s">
        <v>8932</v>
      </c>
      <c r="B3241" s="1" t="s">
        <v>1690</v>
      </c>
      <c r="C3241" s="1" t="s">
        <v>1691</v>
      </c>
      <c r="D3241" s="1" t="s">
        <v>2038</v>
      </c>
      <c r="E3241" s="1" t="s">
        <v>1966</v>
      </c>
      <c r="F3241" s="2">
        <v>45594</v>
      </c>
      <c r="G3241" s="2">
        <v>45061</v>
      </c>
      <c r="H3241" s="2" t="str">
        <f>TEXT(Ecommerce_Sales[[#This Row],[Order_Date]],"mmmm")</f>
        <v>May</v>
      </c>
      <c r="I3241" s="2" t="str">
        <f>TEXT(Ecommerce_Sales[[#This Row],[Order_Date]],"yyyy")</f>
        <v>2023</v>
      </c>
      <c r="J3241" s="2" t="str">
        <f>TEXT(Ecommerce_Sales[[#This Row],[Order_Date]],"mmmm")</f>
        <v>May</v>
      </c>
      <c r="K3241" s="1" t="s">
        <v>1947</v>
      </c>
      <c r="L3241" s="1" t="s">
        <v>8933</v>
      </c>
      <c r="M3241" s="1" t="s">
        <v>2054</v>
      </c>
      <c r="N3241" s="1" t="s">
        <v>1957</v>
      </c>
      <c r="O3241" s="3">
        <v>448</v>
      </c>
      <c r="P3241">
        <v>2</v>
      </c>
      <c r="Q3241" s="3">
        <v>896</v>
      </c>
      <c r="R3241" s="1" t="s">
        <v>1958</v>
      </c>
      <c r="S3241" s="3">
        <v>64</v>
      </c>
      <c r="T3241">
        <v>9</v>
      </c>
      <c r="U3241" t="str">
        <f>IF(Ecommerce_Sales[[#This Row],[Delivery_Time_Days]]&gt;7,"Delay",IF(Ecommerce_Sales[[#This Row],[Delivery_Time_Days]] = 0,"No delivery",IF(Ecommerce_Sales[[#This Row],[Delivery_Time_Days]]&lt;=7,"On-time")))</f>
        <v>Delay</v>
      </c>
      <c r="V3241" s="7">
        <f>Ecommerce_Sales[[#This Row],[Profit]]/Ecommerce_Sales[[#This Row],[Total_Price]]</f>
        <v>0.14955357142857142</v>
      </c>
      <c r="W3241" s="3">
        <v>134</v>
      </c>
      <c r="X3241" s="3"/>
    </row>
    <row r="3242" spans="1:24" x14ac:dyDescent="0.25">
      <c r="A3242" s="1" t="s">
        <v>8934</v>
      </c>
      <c r="B3242" s="1" t="s">
        <v>1878</v>
      </c>
      <c r="C3242" s="1" t="s">
        <v>1879</v>
      </c>
      <c r="D3242" s="1" t="s">
        <v>5194</v>
      </c>
      <c r="E3242" s="1" t="s">
        <v>1961</v>
      </c>
      <c r="F3242" s="2">
        <v>45436</v>
      </c>
      <c r="G3242" s="2">
        <v>45022</v>
      </c>
      <c r="H3242" s="2" t="str">
        <f>TEXT(Ecommerce_Sales[[#This Row],[Order_Date]],"mmmm")</f>
        <v>April</v>
      </c>
      <c r="I3242" s="2" t="str">
        <f>TEXT(Ecommerce_Sales[[#This Row],[Order_Date]],"yyyy")</f>
        <v>2023</v>
      </c>
      <c r="J3242" s="2" t="str">
        <f>TEXT(Ecommerce_Sales[[#This Row],[Order_Date]],"mmmm")</f>
        <v>April</v>
      </c>
      <c r="K3242" s="1" t="s">
        <v>1992</v>
      </c>
      <c r="L3242" s="1" t="s">
        <v>8703</v>
      </c>
      <c r="M3242" s="1" t="s">
        <v>2065</v>
      </c>
      <c r="N3242" s="1" t="s">
        <v>1978</v>
      </c>
      <c r="O3242" s="3">
        <v>488</v>
      </c>
      <c r="P3242">
        <v>4</v>
      </c>
      <c r="Q3242" s="3">
        <v>1951</v>
      </c>
      <c r="R3242" s="1" t="s">
        <v>1958</v>
      </c>
      <c r="S3242" s="3">
        <v>114</v>
      </c>
      <c r="U3242" t="str">
        <f>IF(Ecommerce_Sales[[#This Row],[Delivery_Time_Days]]&gt;7,"Delay",IF(Ecommerce_Sales[[#This Row],[Delivery_Time_Days]] = 0,"No delivery",IF(Ecommerce_Sales[[#This Row],[Delivery_Time_Days]]&lt;=7,"On-time")))</f>
        <v>No delivery</v>
      </c>
      <c r="V3242" s="7">
        <f>Ecommerce_Sales[[#This Row],[Profit]]/Ecommerce_Sales[[#This Row],[Total_Price]]</f>
        <v>0.35007688364941059</v>
      </c>
      <c r="W3242" s="3">
        <v>683</v>
      </c>
      <c r="X3242" s="3"/>
    </row>
    <row r="3243" spans="1:24" x14ac:dyDescent="0.25">
      <c r="A3243" s="1" t="s">
        <v>8935</v>
      </c>
      <c r="B3243" s="1" t="s">
        <v>1323</v>
      </c>
      <c r="C3243" s="1" t="s">
        <v>1324</v>
      </c>
      <c r="D3243" s="1" t="s">
        <v>4623</v>
      </c>
      <c r="E3243" s="1" t="s">
        <v>1946</v>
      </c>
      <c r="F3243" s="2">
        <v>45260</v>
      </c>
      <c r="G3243" s="2">
        <v>45326</v>
      </c>
      <c r="H3243" s="2" t="str">
        <f>TEXT(Ecommerce_Sales[[#This Row],[Order_Date]],"mmmm")</f>
        <v>February</v>
      </c>
      <c r="I3243" s="2" t="str">
        <f>TEXT(Ecommerce_Sales[[#This Row],[Order_Date]],"yyyy")</f>
        <v>2024</v>
      </c>
      <c r="J3243" s="2" t="str">
        <f>TEXT(Ecommerce_Sales[[#This Row],[Order_Date]],"mmmm")</f>
        <v>February</v>
      </c>
      <c r="K3243" s="1" t="s">
        <v>1992</v>
      </c>
      <c r="L3243" s="1" t="s">
        <v>2748</v>
      </c>
      <c r="M3243" s="1" t="s">
        <v>2079</v>
      </c>
      <c r="N3243" s="1" t="s">
        <v>1973</v>
      </c>
      <c r="O3243" s="3">
        <v>439</v>
      </c>
      <c r="P3243">
        <v>4</v>
      </c>
      <c r="Q3243" s="3">
        <v>1755</v>
      </c>
      <c r="R3243" s="1" t="s">
        <v>1951</v>
      </c>
      <c r="S3243" s="3">
        <v>247</v>
      </c>
      <c r="U3243" t="str">
        <f>IF(Ecommerce_Sales[[#This Row],[Delivery_Time_Days]]&gt;7,"Delay",IF(Ecommerce_Sales[[#This Row],[Delivery_Time_Days]] = 0,"No delivery",IF(Ecommerce_Sales[[#This Row],[Delivery_Time_Days]]&lt;=7,"On-time")))</f>
        <v>No delivery</v>
      </c>
      <c r="V3243" s="7">
        <f>Ecommerce_Sales[[#This Row],[Profit]]/Ecommerce_Sales[[#This Row],[Total_Price]]</f>
        <v>0.29971509971509974</v>
      </c>
      <c r="W3243" s="3">
        <v>526</v>
      </c>
      <c r="X3243" s="3"/>
    </row>
    <row r="3244" spans="1:24" x14ac:dyDescent="0.25">
      <c r="A3244" s="1" t="s">
        <v>8936</v>
      </c>
      <c r="B3244" s="1" t="s">
        <v>670</v>
      </c>
      <c r="C3244" s="1" t="s">
        <v>671</v>
      </c>
      <c r="D3244" s="1" t="s">
        <v>8079</v>
      </c>
      <c r="E3244" s="1" t="s">
        <v>1981</v>
      </c>
      <c r="F3244" s="2">
        <v>45376</v>
      </c>
      <c r="G3244" s="2">
        <v>45400</v>
      </c>
      <c r="H3244" s="2" t="str">
        <f>TEXT(Ecommerce_Sales[[#This Row],[Order_Date]],"mmmm")</f>
        <v>April</v>
      </c>
      <c r="I3244" s="2" t="str">
        <f>TEXT(Ecommerce_Sales[[#This Row],[Order_Date]],"yyyy")</f>
        <v>2024</v>
      </c>
      <c r="J3244" s="2" t="str">
        <f>TEXT(Ecommerce_Sales[[#This Row],[Order_Date]],"mmmm")</f>
        <v>April</v>
      </c>
      <c r="K3244" s="1" t="s">
        <v>1947</v>
      </c>
      <c r="L3244" s="1" t="s">
        <v>8937</v>
      </c>
      <c r="M3244" s="1" t="s">
        <v>2026</v>
      </c>
      <c r="N3244" s="1" t="s">
        <v>1978</v>
      </c>
      <c r="O3244" s="3">
        <v>517</v>
      </c>
      <c r="P3244">
        <v>2</v>
      </c>
      <c r="Q3244" s="3">
        <v>1034</v>
      </c>
      <c r="R3244" s="1" t="s">
        <v>1951</v>
      </c>
      <c r="S3244" s="3">
        <v>99</v>
      </c>
      <c r="T3244">
        <v>7</v>
      </c>
      <c r="U3244" t="str">
        <f>IF(Ecommerce_Sales[[#This Row],[Delivery_Time_Days]]&gt;7,"Delay",IF(Ecommerce_Sales[[#This Row],[Delivery_Time_Days]] = 0,"No delivery",IF(Ecommerce_Sales[[#This Row],[Delivery_Time_Days]]&lt;=7,"On-time")))</f>
        <v>On-time</v>
      </c>
      <c r="V3244" s="7">
        <f>Ecommerce_Sales[[#This Row],[Profit]]/Ecommerce_Sales[[#This Row],[Total_Price]]</f>
        <v>0.35009671179883944</v>
      </c>
      <c r="W3244" s="3">
        <v>362</v>
      </c>
      <c r="X3244" s="3"/>
    </row>
    <row r="3245" spans="1:24" x14ac:dyDescent="0.25">
      <c r="A3245" s="1" t="s">
        <v>8938</v>
      </c>
      <c r="B3245" s="1" t="s">
        <v>462</v>
      </c>
      <c r="C3245" s="1" t="s">
        <v>463</v>
      </c>
      <c r="D3245" s="1" t="s">
        <v>5047</v>
      </c>
      <c r="E3245" s="1" t="s">
        <v>1981</v>
      </c>
      <c r="F3245" s="2">
        <v>45622</v>
      </c>
      <c r="G3245" s="2">
        <v>44937</v>
      </c>
      <c r="H3245" s="2" t="str">
        <f>TEXT(Ecommerce_Sales[[#This Row],[Order_Date]],"mmmm")</f>
        <v>January</v>
      </c>
      <c r="I3245" s="2" t="str">
        <f>TEXT(Ecommerce_Sales[[#This Row],[Order_Date]],"yyyy")</f>
        <v>2023</v>
      </c>
      <c r="J3245" s="2" t="str">
        <f>TEXT(Ecommerce_Sales[[#This Row],[Order_Date]],"mmmm")</f>
        <v>January</v>
      </c>
      <c r="K3245" s="1" t="s">
        <v>1947</v>
      </c>
      <c r="L3245" s="1" t="s">
        <v>8939</v>
      </c>
      <c r="M3245" s="1" t="s">
        <v>1968</v>
      </c>
      <c r="N3245" s="1" t="s">
        <v>1957</v>
      </c>
      <c r="O3245" s="3">
        <v>730</v>
      </c>
      <c r="P3245">
        <v>3</v>
      </c>
      <c r="Q3245" s="3">
        <v>2191</v>
      </c>
      <c r="R3245" s="1" t="s">
        <v>1951</v>
      </c>
      <c r="S3245" s="3">
        <v>262</v>
      </c>
      <c r="T3245">
        <v>8</v>
      </c>
      <c r="U3245" t="str">
        <f>IF(Ecommerce_Sales[[#This Row],[Delivery_Time_Days]]&gt;7,"Delay",IF(Ecommerce_Sales[[#This Row],[Delivery_Time_Days]] = 0,"No delivery",IF(Ecommerce_Sales[[#This Row],[Delivery_Time_Days]]&lt;=7,"On-time")))</f>
        <v>Delay</v>
      </c>
      <c r="V3245" s="7">
        <f>Ecommerce_Sales[[#This Row],[Profit]]/Ecommerce_Sales[[#This Row],[Total_Price]]</f>
        <v>0.15015974440894569</v>
      </c>
      <c r="W3245" s="3">
        <v>329</v>
      </c>
      <c r="X3245" s="3"/>
    </row>
    <row r="3246" spans="1:24" x14ac:dyDescent="0.25">
      <c r="A3246" s="1" t="s">
        <v>8940</v>
      </c>
      <c r="B3246" s="1" t="s">
        <v>758</v>
      </c>
      <c r="C3246" s="1" t="s">
        <v>759</v>
      </c>
      <c r="D3246" s="1" t="s">
        <v>8941</v>
      </c>
      <c r="E3246" s="1" t="s">
        <v>1981</v>
      </c>
      <c r="F3246" s="2">
        <v>45091</v>
      </c>
      <c r="G3246" s="2">
        <v>45614</v>
      </c>
      <c r="H3246" s="2" t="str">
        <f>TEXT(Ecommerce_Sales[[#This Row],[Order_Date]],"mmmm")</f>
        <v>November</v>
      </c>
      <c r="I3246" s="2" t="str">
        <f>TEXT(Ecommerce_Sales[[#This Row],[Order_Date]],"yyyy")</f>
        <v>2024</v>
      </c>
      <c r="J3246" s="2" t="str">
        <f>TEXT(Ecommerce_Sales[[#This Row],[Order_Date]],"mmmm")</f>
        <v>November</v>
      </c>
      <c r="K3246" s="1" t="s">
        <v>1947</v>
      </c>
      <c r="L3246" s="1" t="s">
        <v>8942</v>
      </c>
      <c r="M3246" s="1" t="s">
        <v>1983</v>
      </c>
      <c r="N3246" s="1" t="s">
        <v>1950</v>
      </c>
      <c r="O3246" s="3">
        <v>978</v>
      </c>
      <c r="P3246">
        <v>7</v>
      </c>
      <c r="Q3246" s="3">
        <v>6843</v>
      </c>
      <c r="R3246" s="1" t="s">
        <v>1958</v>
      </c>
      <c r="S3246" s="3">
        <v>897</v>
      </c>
      <c r="T3246">
        <v>7</v>
      </c>
      <c r="U3246" t="str">
        <f>IF(Ecommerce_Sales[[#This Row],[Delivery_Time_Days]]&gt;7,"Delay",IF(Ecommerce_Sales[[#This Row],[Delivery_Time_Days]] = 0,"No delivery",IF(Ecommerce_Sales[[#This Row],[Delivery_Time_Days]]&lt;=7,"On-time")))</f>
        <v>On-time</v>
      </c>
      <c r="V3246" s="7">
        <f>Ecommerce_Sales[[#This Row],[Profit]]/Ecommerce_Sales[[#This Row],[Total_Price]]</f>
        <v>0.39997077305275464</v>
      </c>
      <c r="W3246" s="3">
        <v>2737</v>
      </c>
      <c r="X3246" s="3"/>
    </row>
    <row r="3247" spans="1:24" x14ac:dyDescent="0.25">
      <c r="A3247" s="1" t="s">
        <v>8943</v>
      </c>
      <c r="B3247" s="1" t="s">
        <v>1549</v>
      </c>
      <c r="C3247" s="1" t="s">
        <v>1550</v>
      </c>
      <c r="D3247" s="1" t="s">
        <v>2166</v>
      </c>
      <c r="E3247" s="1" t="s">
        <v>1946</v>
      </c>
      <c r="F3247" s="2">
        <v>45359</v>
      </c>
      <c r="G3247" s="2">
        <v>45017</v>
      </c>
      <c r="H3247" s="2" t="str">
        <f>TEXT(Ecommerce_Sales[[#This Row],[Order_Date]],"mmmm")</f>
        <v>April</v>
      </c>
      <c r="I3247" s="2" t="str">
        <f>TEXT(Ecommerce_Sales[[#This Row],[Order_Date]],"yyyy")</f>
        <v>2023</v>
      </c>
      <c r="J3247" s="2" t="str">
        <f>TEXT(Ecommerce_Sales[[#This Row],[Order_Date]],"mmmm")</f>
        <v>April</v>
      </c>
      <c r="K3247" s="1" t="s">
        <v>1986</v>
      </c>
      <c r="L3247" s="1" t="s">
        <v>5119</v>
      </c>
      <c r="M3247" s="1" t="s">
        <v>2058</v>
      </c>
      <c r="N3247" s="1" t="s">
        <v>1950</v>
      </c>
      <c r="O3247" s="3">
        <v>892</v>
      </c>
      <c r="P3247">
        <v>3</v>
      </c>
      <c r="Q3247" s="3">
        <v>2675</v>
      </c>
      <c r="R3247" s="1" t="s">
        <v>1951</v>
      </c>
      <c r="S3247" s="3">
        <v>329</v>
      </c>
      <c r="U3247" t="str">
        <f>IF(Ecommerce_Sales[[#This Row],[Delivery_Time_Days]]&gt;7,"Delay",IF(Ecommerce_Sales[[#This Row],[Delivery_Time_Days]] = 0,"No delivery",IF(Ecommerce_Sales[[#This Row],[Delivery_Time_Days]]&lt;=7,"On-time")))</f>
        <v>No delivery</v>
      </c>
      <c r="V3247" s="7">
        <f>Ecommerce_Sales[[#This Row],[Profit]]/Ecommerce_Sales[[#This Row],[Total_Price]]</f>
        <v>0.4</v>
      </c>
      <c r="W3247" s="3">
        <v>1070</v>
      </c>
      <c r="X3247" s="3"/>
    </row>
    <row r="3248" spans="1:24" x14ac:dyDescent="0.25">
      <c r="A3248" s="1" t="s">
        <v>8944</v>
      </c>
      <c r="B3248" s="1" t="s">
        <v>118</v>
      </c>
      <c r="C3248" s="1" t="s">
        <v>119</v>
      </c>
      <c r="D3248" s="1" t="s">
        <v>5472</v>
      </c>
      <c r="E3248" s="1" t="s">
        <v>1946</v>
      </c>
      <c r="F3248" s="2">
        <v>45292</v>
      </c>
      <c r="G3248" s="2">
        <v>45399</v>
      </c>
      <c r="H3248" s="2" t="str">
        <f>TEXT(Ecommerce_Sales[[#This Row],[Order_Date]],"mmmm")</f>
        <v>April</v>
      </c>
      <c r="I3248" s="2" t="str">
        <f>TEXT(Ecommerce_Sales[[#This Row],[Order_Date]],"yyyy")</f>
        <v>2024</v>
      </c>
      <c r="J3248" s="2" t="str">
        <f>TEXT(Ecommerce_Sales[[#This Row],[Order_Date]],"mmmm")</f>
        <v>April</v>
      </c>
      <c r="K3248" s="1" t="s">
        <v>1992</v>
      </c>
      <c r="L3248" s="1" t="s">
        <v>3902</v>
      </c>
      <c r="M3248" s="1" t="s">
        <v>2026</v>
      </c>
      <c r="N3248" s="1" t="s">
        <v>1978</v>
      </c>
      <c r="O3248" s="3">
        <v>463</v>
      </c>
      <c r="P3248">
        <v>4</v>
      </c>
      <c r="Q3248" s="3">
        <v>1850</v>
      </c>
      <c r="R3248" s="1" t="s">
        <v>1958</v>
      </c>
      <c r="S3248" s="3">
        <v>223</v>
      </c>
      <c r="U3248" t="str">
        <f>IF(Ecommerce_Sales[[#This Row],[Delivery_Time_Days]]&gt;7,"Delay",IF(Ecommerce_Sales[[#This Row],[Delivery_Time_Days]] = 0,"No delivery",IF(Ecommerce_Sales[[#This Row],[Delivery_Time_Days]]&lt;=7,"On-time")))</f>
        <v>No delivery</v>
      </c>
      <c r="V3248" s="7">
        <f>Ecommerce_Sales[[#This Row],[Profit]]/Ecommerce_Sales[[#This Row],[Total_Price]]</f>
        <v>0.35027027027027025</v>
      </c>
      <c r="W3248" s="3">
        <v>648</v>
      </c>
      <c r="X3248" s="3"/>
    </row>
    <row r="3249" spans="1:24" x14ac:dyDescent="0.25">
      <c r="A3249" s="1" t="s">
        <v>8945</v>
      </c>
      <c r="B3249" s="1" t="s">
        <v>188</v>
      </c>
      <c r="C3249" s="1" t="s">
        <v>1368</v>
      </c>
      <c r="D3249" s="1" t="s">
        <v>3608</v>
      </c>
      <c r="E3249" s="1" t="s">
        <v>1996</v>
      </c>
      <c r="F3249" s="2">
        <v>45623</v>
      </c>
      <c r="G3249" s="2">
        <v>45302</v>
      </c>
      <c r="H3249" s="2" t="str">
        <f>TEXT(Ecommerce_Sales[[#This Row],[Order_Date]],"mmmm")</f>
        <v>January</v>
      </c>
      <c r="I3249" s="2" t="str">
        <f>TEXT(Ecommerce_Sales[[#This Row],[Order_Date]],"yyyy")</f>
        <v>2024</v>
      </c>
      <c r="J3249" s="2" t="str">
        <f>TEXT(Ecommerce_Sales[[#This Row],[Order_Date]],"mmmm")</f>
        <v>January</v>
      </c>
      <c r="K3249" s="1" t="s">
        <v>1947</v>
      </c>
      <c r="L3249" s="1" t="s">
        <v>8946</v>
      </c>
      <c r="M3249" s="1" t="s">
        <v>2047</v>
      </c>
      <c r="N3249" s="1" t="s">
        <v>1989</v>
      </c>
      <c r="O3249" s="3">
        <v>386</v>
      </c>
      <c r="P3249">
        <v>2</v>
      </c>
      <c r="Q3249" s="3">
        <v>772</v>
      </c>
      <c r="R3249" s="1" t="s">
        <v>2008</v>
      </c>
      <c r="S3249" s="3">
        <v>79</v>
      </c>
      <c r="T3249">
        <v>2</v>
      </c>
      <c r="U3249" t="str">
        <f>IF(Ecommerce_Sales[[#This Row],[Delivery_Time_Days]]&gt;7,"Delay",IF(Ecommerce_Sales[[#This Row],[Delivery_Time_Days]] = 0,"No delivery",IF(Ecommerce_Sales[[#This Row],[Delivery_Time_Days]]&lt;=7,"On-time")))</f>
        <v>On-time</v>
      </c>
      <c r="V3249" s="7">
        <f>Ecommerce_Sales[[#This Row],[Profit]]/Ecommerce_Sales[[#This Row],[Total_Price]]</f>
        <v>0.25</v>
      </c>
      <c r="W3249" s="3">
        <v>193</v>
      </c>
      <c r="X3249" s="3"/>
    </row>
    <row r="3250" spans="1:24" x14ac:dyDescent="0.25">
      <c r="A3250" s="1" t="s">
        <v>8947</v>
      </c>
      <c r="B3250" s="1" t="s">
        <v>138</v>
      </c>
      <c r="C3250" s="1" t="s">
        <v>139</v>
      </c>
      <c r="D3250" s="1" t="s">
        <v>5042</v>
      </c>
      <c r="E3250" s="1" t="s">
        <v>2005</v>
      </c>
      <c r="F3250" s="2">
        <v>45002</v>
      </c>
      <c r="G3250" s="2">
        <v>45615</v>
      </c>
      <c r="H3250" s="2" t="str">
        <f>TEXT(Ecommerce_Sales[[#This Row],[Order_Date]],"mmmm")</f>
        <v>November</v>
      </c>
      <c r="I3250" s="2" t="str">
        <f>TEXT(Ecommerce_Sales[[#This Row],[Order_Date]],"yyyy")</f>
        <v>2024</v>
      </c>
      <c r="J3250" s="2" t="str">
        <f>TEXT(Ecommerce_Sales[[#This Row],[Order_Date]],"mmmm")</f>
        <v>November</v>
      </c>
      <c r="K3250" s="1" t="s">
        <v>1947</v>
      </c>
      <c r="L3250" s="1" t="s">
        <v>3188</v>
      </c>
      <c r="M3250" s="1" t="s">
        <v>2030</v>
      </c>
      <c r="N3250" s="1" t="s">
        <v>1978</v>
      </c>
      <c r="O3250" s="3">
        <v>207</v>
      </c>
      <c r="P3250">
        <v>6</v>
      </c>
      <c r="Q3250" s="3">
        <v>1244</v>
      </c>
      <c r="R3250" s="1" t="s">
        <v>1958</v>
      </c>
      <c r="S3250" s="3">
        <v>136</v>
      </c>
      <c r="T3250">
        <v>3</v>
      </c>
      <c r="U3250" t="str">
        <f>IF(Ecommerce_Sales[[#This Row],[Delivery_Time_Days]]&gt;7,"Delay",IF(Ecommerce_Sales[[#This Row],[Delivery_Time_Days]] = 0,"No delivery",IF(Ecommerce_Sales[[#This Row],[Delivery_Time_Days]]&lt;=7,"On-time")))</f>
        <v>On-time</v>
      </c>
      <c r="V3250" s="7">
        <f>Ecommerce_Sales[[#This Row],[Profit]]/Ecommerce_Sales[[#This Row],[Total_Price]]</f>
        <v>0.35048231511254019</v>
      </c>
      <c r="W3250" s="3">
        <v>436</v>
      </c>
      <c r="X3250" s="3"/>
    </row>
    <row r="3251" spans="1:24" x14ac:dyDescent="0.25">
      <c r="A3251" s="1" t="s">
        <v>8948</v>
      </c>
      <c r="B3251" s="1" t="s">
        <v>1590</v>
      </c>
      <c r="C3251" s="1" t="s">
        <v>1591</v>
      </c>
      <c r="D3251" s="1" t="s">
        <v>3050</v>
      </c>
      <c r="E3251" s="1" t="s">
        <v>1966</v>
      </c>
      <c r="F3251" s="2">
        <v>45186</v>
      </c>
      <c r="G3251" s="2">
        <v>45412</v>
      </c>
      <c r="H3251" s="2" t="str">
        <f>TEXT(Ecommerce_Sales[[#This Row],[Order_Date]],"mmmm")</f>
        <v>April</v>
      </c>
      <c r="I3251" s="2" t="str">
        <f>TEXT(Ecommerce_Sales[[#This Row],[Order_Date]],"yyyy")</f>
        <v>2024</v>
      </c>
      <c r="J3251" s="2" t="str">
        <f>TEXT(Ecommerce_Sales[[#This Row],[Order_Date]],"mmmm")</f>
        <v>April</v>
      </c>
      <c r="K3251" s="1" t="s">
        <v>1947</v>
      </c>
      <c r="L3251" s="1" t="s">
        <v>3922</v>
      </c>
      <c r="M3251" s="1" t="s">
        <v>1968</v>
      </c>
      <c r="N3251" s="1" t="s">
        <v>1957</v>
      </c>
      <c r="O3251" s="3">
        <v>54</v>
      </c>
      <c r="P3251">
        <v>1</v>
      </c>
      <c r="Q3251" s="3">
        <v>54</v>
      </c>
      <c r="R3251" s="1" t="s">
        <v>2008</v>
      </c>
      <c r="S3251" s="3">
        <v>6</v>
      </c>
      <c r="T3251">
        <v>3</v>
      </c>
      <c r="U3251" t="str">
        <f>IF(Ecommerce_Sales[[#This Row],[Delivery_Time_Days]]&gt;7,"Delay",IF(Ecommerce_Sales[[#This Row],[Delivery_Time_Days]] = 0,"No delivery",IF(Ecommerce_Sales[[#This Row],[Delivery_Time_Days]]&lt;=7,"On-time")))</f>
        <v>On-time</v>
      </c>
      <c r="V3251" s="7">
        <f>Ecommerce_Sales[[#This Row],[Profit]]/Ecommerce_Sales[[#This Row],[Total_Price]]</f>
        <v>0.14814814814814814</v>
      </c>
      <c r="W3251" s="3">
        <v>8</v>
      </c>
      <c r="X3251" s="3"/>
    </row>
    <row r="3252" spans="1:24" x14ac:dyDescent="0.25">
      <c r="A3252" s="1" t="s">
        <v>8949</v>
      </c>
      <c r="B3252" s="1" t="s">
        <v>770</v>
      </c>
      <c r="C3252" s="1" t="s">
        <v>771</v>
      </c>
      <c r="D3252" s="1" t="s">
        <v>3957</v>
      </c>
      <c r="E3252" s="1" t="s">
        <v>1996</v>
      </c>
      <c r="F3252" s="2">
        <v>44927</v>
      </c>
      <c r="G3252" s="2">
        <v>45612</v>
      </c>
      <c r="H3252" s="2" t="str">
        <f>TEXT(Ecommerce_Sales[[#This Row],[Order_Date]],"mmmm")</f>
        <v>November</v>
      </c>
      <c r="I3252" s="2" t="str">
        <f>TEXT(Ecommerce_Sales[[#This Row],[Order_Date]],"yyyy")</f>
        <v>2024</v>
      </c>
      <c r="J3252" s="2" t="str">
        <f>TEXT(Ecommerce_Sales[[#This Row],[Order_Date]],"mmmm")</f>
        <v>November</v>
      </c>
      <c r="K3252" s="1" t="s">
        <v>1947</v>
      </c>
      <c r="L3252" s="1" t="s">
        <v>8950</v>
      </c>
      <c r="M3252" s="1" t="s">
        <v>2026</v>
      </c>
      <c r="N3252" s="1" t="s">
        <v>1978</v>
      </c>
      <c r="O3252" s="3">
        <v>61</v>
      </c>
      <c r="P3252">
        <v>4</v>
      </c>
      <c r="Q3252" s="3">
        <v>244</v>
      </c>
      <c r="R3252" s="1" t="s">
        <v>1958</v>
      </c>
      <c r="S3252" s="3">
        <v>25</v>
      </c>
      <c r="T3252">
        <v>8</v>
      </c>
      <c r="U3252" t="str">
        <f>IF(Ecommerce_Sales[[#This Row],[Delivery_Time_Days]]&gt;7,"Delay",IF(Ecommerce_Sales[[#This Row],[Delivery_Time_Days]] = 0,"No delivery",IF(Ecommerce_Sales[[#This Row],[Delivery_Time_Days]]&lt;=7,"On-time")))</f>
        <v>Delay</v>
      </c>
      <c r="V3252" s="7">
        <f>Ecommerce_Sales[[#This Row],[Profit]]/Ecommerce_Sales[[#This Row],[Total_Price]]</f>
        <v>0.34836065573770492</v>
      </c>
      <c r="W3252" s="3">
        <v>85</v>
      </c>
      <c r="X3252" s="3"/>
    </row>
    <row r="3253" spans="1:24" x14ac:dyDescent="0.25">
      <c r="A3253" s="1" t="s">
        <v>8951</v>
      </c>
      <c r="B3253" s="1" t="s">
        <v>1567</v>
      </c>
      <c r="C3253" s="1" t="s">
        <v>1568</v>
      </c>
      <c r="D3253" s="1" t="s">
        <v>4675</v>
      </c>
      <c r="E3253" s="1" t="s">
        <v>1981</v>
      </c>
      <c r="F3253" s="2">
        <v>44962</v>
      </c>
      <c r="G3253" s="2">
        <v>45200</v>
      </c>
      <c r="H3253" s="2" t="str">
        <f>TEXT(Ecommerce_Sales[[#This Row],[Order_Date]],"mmmm")</f>
        <v>October</v>
      </c>
      <c r="I3253" s="2" t="str">
        <f>TEXT(Ecommerce_Sales[[#This Row],[Order_Date]],"yyyy")</f>
        <v>2023</v>
      </c>
      <c r="J3253" s="2" t="str">
        <f>TEXT(Ecommerce_Sales[[#This Row],[Order_Date]],"mmmm")</f>
        <v>October</v>
      </c>
      <c r="K3253" s="1" t="s">
        <v>1992</v>
      </c>
      <c r="L3253" s="1" t="s">
        <v>8952</v>
      </c>
      <c r="M3253" s="1" t="s">
        <v>1972</v>
      </c>
      <c r="N3253" s="1" t="s">
        <v>1973</v>
      </c>
      <c r="O3253" s="3">
        <v>1069</v>
      </c>
      <c r="P3253">
        <v>1</v>
      </c>
      <c r="Q3253" s="3">
        <v>1069</v>
      </c>
      <c r="R3253" s="1" t="s">
        <v>2008</v>
      </c>
      <c r="S3253" s="3">
        <v>141</v>
      </c>
      <c r="U3253" t="str">
        <f>IF(Ecommerce_Sales[[#This Row],[Delivery_Time_Days]]&gt;7,"Delay",IF(Ecommerce_Sales[[#This Row],[Delivery_Time_Days]] = 0,"No delivery",IF(Ecommerce_Sales[[#This Row],[Delivery_Time_Days]]&lt;=7,"On-time")))</f>
        <v>No delivery</v>
      </c>
      <c r="V3253" s="7">
        <f>Ecommerce_Sales[[#This Row],[Profit]]/Ecommerce_Sales[[#This Row],[Total_Price]]</f>
        <v>0.30028063610851263</v>
      </c>
      <c r="W3253" s="3">
        <v>321</v>
      </c>
      <c r="X3253" s="3"/>
    </row>
    <row r="3254" spans="1:24" x14ac:dyDescent="0.25">
      <c r="A3254" s="1" t="s">
        <v>8953</v>
      </c>
      <c r="B3254" s="1" t="s">
        <v>865</v>
      </c>
      <c r="C3254" s="1" t="s">
        <v>866</v>
      </c>
      <c r="D3254" s="1" t="s">
        <v>3570</v>
      </c>
      <c r="E3254" s="1" t="s">
        <v>1954</v>
      </c>
      <c r="F3254" s="2">
        <v>45617</v>
      </c>
      <c r="G3254" s="2">
        <v>45122</v>
      </c>
      <c r="H3254" s="2" t="str">
        <f>TEXT(Ecommerce_Sales[[#This Row],[Order_Date]],"mmmm")</f>
        <v>July</v>
      </c>
      <c r="I3254" s="2" t="str">
        <f>TEXT(Ecommerce_Sales[[#This Row],[Order_Date]],"yyyy")</f>
        <v>2023</v>
      </c>
      <c r="J3254" s="2" t="str">
        <f>TEXT(Ecommerce_Sales[[#This Row],[Order_Date]],"mmmm")</f>
        <v>July</v>
      </c>
      <c r="K3254" s="1" t="s">
        <v>1947</v>
      </c>
      <c r="L3254" s="1" t="s">
        <v>8954</v>
      </c>
      <c r="M3254" s="1" t="s">
        <v>1968</v>
      </c>
      <c r="N3254" s="1" t="s">
        <v>1957</v>
      </c>
      <c r="O3254" s="3">
        <v>911</v>
      </c>
      <c r="P3254">
        <v>3</v>
      </c>
      <c r="Q3254" s="3">
        <v>2733</v>
      </c>
      <c r="R3254" s="1" t="s">
        <v>1958</v>
      </c>
      <c r="S3254" s="3">
        <v>364</v>
      </c>
      <c r="T3254">
        <v>10</v>
      </c>
      <c r="U3254" t="str">
        <f>IF(Ecommerce_Sales[[#This Row],[Delivery_Time_Days]]&gt;7,"Delay",IF(Ecommerce_Sales[[#This Row],[Delivery_Time_Days]] = 0,"No delivery",IF(Ecommerce_Sales[[#This Row],[Delivery_Time_Days]]&lt;=7,"On-time")))</f>
        <v>Delay</v>
      </c>
      <c r="V3254" s="7">
        <f>Ecommerce_Sales[[#This Row],[Profit]]/Ecommerce_Sales[[#This Row],[Total_Price]]</f>
        <v>0.15001829491401392</v>
      </c>
      <c r="W3254" s="3">
        <v>410</v>
      </c>
      <c r="X3254" s="3"/>
    </row>
    <row r="3255" spans="1:24" x14ac:dyDescent="0.25">
      <c r="A3255" s="1" t="s">
        <v>8955</v>
      </c>
      <c r="B3255" s="1" t="s">
        <v>1238</v>
      </c>
      <c r="C3255" s="1" t="s">
        <v>1239</v>
      </c>
      <c r="D3255" s="1" t="s">
        <v>2729</v>
      </c>
      <c r="E3255" s="1" t="s">
        <v>1954</v>
      </c>
      <c r="F3255" s="2">
        <v>45073</v>
      </c>
      <c r="G3255" s="2">
        <v>45487</v>
      </c>
      <c r="H3255" s="2" t="str">
        <f>TEXT(Ecommerce_Sales[[#This Row],[Order_Date]],"mmmm")</f>
        <v>July</v>
      </c>
      <c r="I3255" s="2" t="str">
        <f>TEXT(Ecommerce_Sales[[#This Row],[Order_Date]],"yyyy")</f>
        <v>2024</v>
      </c>
      <c r="J3255" s="2" t="str">
        <f>TEXT(Ecommerce_Sales[[#This Row],[Order_Date]],"mmmm")</f>
        <v>July</v>
      </c>
      <c r="K3255" s="1" t="s">
        <v>1947</v>
      </c>
      <c r="L3255" s="1" t="s">
        <v>8956</v>
      </c>
      <c r="M3255" s="1" t="s">
        <v>2247</v>
      </c>
      <c r="N3255" s="1" t="s">
        <v>1957</v>
      </c>
      <c r="O3255" s="3">
        <v>280</v>
      </c>
      <c r="P3255">
        <v>1</v>
      </c>
      <c r="Q3255" s="3">
        <v>280</v>
      </c>
      <c r="R3255" s="1" t="s">
        <v>1951</v>
      </c>
      <c r="S3255" s="3">
        <v>36</v>
      </c>
      <c r="T3255">
        <v>7</v>
      </c>
      <c r="U3255" t="str">
        <f>IF(Ecommerce_Sales[[#This Row],[Delivery_Time_Days]]&gt;7,"Delay",IF(Ecommerce_Sales[[#This Row],[Delivery_Time_Days]] = 0,"No delivery",IF(Ecommerce_Sales[[#This Row],[Delivery_Time_Days]]&lt;=7,"On-time")))</f>
        <v>On-time</v>
      </c>
      <c r="V3255" s="7">
        <f>Ecommerce_Sales[[#This Row],[Profit]]/Ecommerce_Sales[[#This Row],[Total_Price]]</f>
        <v>0.15</v>
      </c>
      <c r="W3255" s="3">
        <v>42</v>
      </c>
      <c r="X3255" s="3"/>
    </row>
    <row r="3256" spans="1:24" x14ac:dyDescent="0.25">
      <c r="A3256" s="1" t="s">
        <v>8957</v>
      </c>
      <c r="B3256" s="1" t="s">
        <v>148</v>
      </c>
      <c r="C3256" s="1" t="s">
        <v>664</v>
      </c>
      <c r="D3256" s="1" t="s">
        <v>2343</v>
      </c>
      <c r="E3256" s="1" t="s">
        <v>1966</v>
      </c>
      <c r="F3256" s="2">
        <v>45565</v>
      </c>
      <c r="G3256" s="2">
        <v>45064</v>
      </c>
      <c r="H3256" s="2" t="str">
        <f>TEXT(Ecommerce_Sales[[#This Row],[Order_Date]],"mmmm")</f>
        <v>May</v>
      </c>
      <c r="I3256" s="2" t="str">
        <f>TEXT(Ecommerce_Sales[[#This Row],[Order_Date]],"yyyy")</f>
        <v>2023</v>
      </c>
      <c r="J3256" s="2" t="str">
        <f>TEXT(Ecommerce_Sales[[#This Row],[Order_Date]],"mmmm")</f>
        <v>May</v>
      </c>
      <c r="K3256" s="1" t="s">
        <v>1947</v>
      </c>
      <c r="L3256" s="1" t="s">
        <v>8958</v>
      </c>
      <c r="M3256" s="1" t="s">
        <v>2047</v>
      </c>
      <c r="N3256" s="1" t="s">
        <v>1989</v>
      </c>
      <c r="O3256" s="3">
        <v>608</v>
      </c>
      <c r="P3256">
        <v>3</v>
      </c>
      <c r="Q3256" s="3">
        <v>1824</v>
      </c>
      <c r="R3256" s="1" t="s">
        <v>1958</v>
      </c>
      <c r="S3256" s="3">
        <v>181</v>
      </c>
      <c r="T3256">
        <v>3</v>
      </c>
      <c r="U3256" t="str">
        <f>IF(Ecommerce_Sales[[#This Row],[Delivery_Time_Days]]&gt;7,"Delay",IF(Ecommerce_Sales[[#This Row],[Delivery_Time_Days]] = 0,"No delivery",IF(Ecommerce_Sales[[#This Row],[Delivery_Time_Days]]&lt;=7,"On-time")))</f>
        <v>On-time</v>
      </c>
      <c r="V3256" s="7">
        <f>Ecommerce_Sales[[#This Row],[Profit]]/Ecommerce_Sales[[#This Row],[Total_Price]]</f>
        <v>0.25</v>
      </c>
      <c r="W3256" s="3">
        <v>456</v>
      </c>
      <c r="X3256" s="3"/>
    </row>
    <row r="3257" spans="1:24" x14ac:dyDescent="0.25">
      <c r="A3257" s="1" t="s">
        <v>8959</v>
      </c>
      <c r="B3257" s="1" t="s">
        <v>1325</v>
      </c>
      <c r="C3257" s="1" t="s">
        <v>1326</v>
      </c>
      <c r="D3257" s="1" t="s">
        <v>4969</v>
      </c>
      <c r="E3257" s="1" t="s">
        <v>1966</v>
      </c>
      <c r="F3257" s="2">
        <v>45307</v>
      </c>
      <c r="G3257" s="2">
        <v>45174</v>
      </c>
      <c r="H3257" s="2" t="str">
        <f>TEXT(Ecommerce_Sales[[#This Row],[Order_Date]],"mmmm")</f>
        <v>September</v>
      </c>
      <c r="I3257" s="2" t="str">
        <f>TEXT(Ecommerce_Sales[[#This Row],[Order_Date]],"yyyy")</f>
        <v>2023</v>
      </c>
      <c r="J3257" s="2" t="str">
        <f>TEXT(Ecommerce_Sales[[#This Row],[Order_Date]],"mmmm")</f>
        <v>September</v>
      </c>
      <c r="K3257" s="1" t="s">
        <v>1947</v>
      </c>
      <c r="L3257" s="1" t="s">
        <v>6162</v>
      </c>
      <c r="M3257" s="1" t="s">
        <v>1998</v>
      </c>
      <c r="N3257" s="1" t="s">
        <v>1973</v>
      </c>
      <c r="O3257" s="3">
        <v>1052</v>
      </c>
      <c r="P3257">
        <v>4</v>
      </c>
      <c r="Q3257" s="3">
        <v>4209</v>
      </c>
      <c r="R3257" s="1" t="s">
        <v>1951</v>
      </c>
      <c r="S3257" s="3">
        <v>551</v>
      </c>
      <c r="T3257">
        <v>6</v>
      </c>
      <c r="U3257" t="str">
        <f>IF(Ecommerce_Sales[[#This Row],[Delivery_Time_Days]]&gt;7,"Delay",IF(Ecommerce_Sales[[#This Row],[Delivery_Time_Days]] = 0,"No delivery",IF(Ecommerce_Sales[[#This Row],[Delivery_Time_Days]]&lt;=7,"On-time")))</f>
        <v>On-time</v>
      </c>
      <c r="V3257" s="7">
        <f>Ecommerce_Sales[[#This Row],[Profit]]/Ecommerce_Sales[[#This Row],[Total_Price]]</f>
        <v>0.3000712758374911</v>
      </c>
      <c r="W3257" s="3">
        <v>1263</v>
      </c>
      <c r="X3257" s="3"/>
    </row>
    <row r="3258" spans="1:24" x14ac:dyDescent="0.25">
      <c r="A3258" s="1" t="s">
        <v>8960</v>
      </c>
      <c r="B3258" s="1" t="s">
        <v>272</v>
      </c>
      <c r="C3258" s="1" t="s">
        <v>273</v>
      </c>
      <c r="D3258" s="1" t="s">
        <v>4531</v>
      </c>
      <c r="E3258" s="1" t="s">
        <v>1996</v>
      </c>
      <c r="F3258" s="2">
        <v>45107</v>
      </c>
      <c r="G3258" s="2">
        <v>45323</v>
      </c>
      <c r="H3258" s="2" t="str">
        <f>TEXT(Ecommerce_Sales[[#This Row],[Order_Date]],"mmmm")</f>
        <v>February</v>
      </c>
      <c r="I3258" s="2" t="str">
        <f>TEXT(Ecommerce_Sales[[#This Row],[Order_Date]],"yyyy")</f>
        <v>2024</v>
      </c>
      <c r="J3258" s="2" t="str">
        <f>TEXT(Ecommerce_Sales[[#This Row],[Order_Date]],"mmmm")</f>
        <v>February</v>
      </c>
      <c r="K3258" s="1" t="s">
        <v>1947</v>
      </c>
      <c r="L3258" s="1" t="s">
        <v>8961</v>
      </c>
      <c r="M3258" s="1" t="s">
        <v>1956</v>
      </c>
      <c r="N3258" s="1" t="s">
        <v>1957</v>
      </c>
      <c r="O3258" s="3">
        <v>511</v>
      </c>
      <c r="P3258">
        <v>1</v>
      </c>
      <c r="Q3258" s="3">
        <v>511</v>
      </c>
      <c r="R3258" s="1" t="s">
        <v>1951</v>
      </c>
      <c r="S3258" s="3">
        <v>56</v>
      </c>
      <c r="T3258">
        <v>2</v>
      </c>
      <c r="U3258" t="str">
        <f>IF(Ecommerce_Sales[[#This Row],[Delivery_Time_Days]]&gt;7,"Delay",IF(Ecommerce_Sales[[#This Row],[Delivery_Time_Days]] = 0,"No delivery",IF(Ecommerce_Sales[[#This Row],[Delivery_Time_Days]]&lt;=7,"On-time")))</f>
        <v>On-time</v>
      </c>
      <c r="V3258" s="7">
        <f>Ecommerce_Sales[[#This Row],[Profit]]/Ecommerce_Sales[[#This Row],[Total_Price]]</f>
        <v>0.15068493150684931</v>
      </c>
      <c r="W3258" s="3">
        <v>77</v>
      </c>
      <c r="X3258" s="3"/>
    </row>
    <row r="3259" spans="1:24" x14ac:dyDescent="0.25">
      <c r="A3259" s="1" t="s">
        <v>8962</v>
      </c>
      <c r="B3259" s="1" t="s">
        <v>122</v>
      </c>
      <c r="C3259" s="1" t="s">
        <v>123</v>
      </c>
      <c r="D3259" s="1" t="s">
        <v>5676</v>
      </c>
      <c r="E3259" s="1" t="s">
        <v>2005</v>
      </c>
      <c r="F3259" s="2">
        <v>45490</v>
      </c>
      <c r="G3259" s="2">
        <v>45552</v>
      </c>
      <c r="H3259" s="2" t="str">
        <f>TEXT(Ecommerce_Sales[[#This Row],[Order_Date]],"mmmm")</f>
        <v>September</v>
      </c>
      <c r="I3259" s="2" t="str">
        <f>TEXT(Ecommerce_Sales[[#This Row],[Order_Date]],"yyyy")</f>
        <v>2024</v>
      </c>
      <c r="J3259" s="2" t="str">
        <f>TEXT(Ecommerce_Sales[[#This Row],[Order_Date]],"mmmm")</f>
        <v>September</v>
      </c>
      <c r="K3259" s="1" t="s">
        <v>1947</v>
      </c>
      <c r="L3259" s="1" t="s">
        <v>8963</v>
      </c>
      <c r="M3259" s="1" t="s">
        <v>2047</v>
      </c>
      <c r="N3259" s="1" t="s">
        <v>1989</v>
      </c>
      <c r="O3259" s="3">
        <v>162</v>
      </c>
      <c r="P3259">
        <v>4</v>
      </c>
      <c r="Q3259" s="3">
        <v>650</v>
      </c>
      <c r="R3259" s="1" t="s">
        <v>1958</v>
      </c>
      <c r="S3259" s="3">
        <v>92</v>
      </c>
      <c r="T3259">
        <v>6</v>
      </c>
      <c r="U3259" t="str">
        <f>IF(Ecommerce_Sales[[#This Row],[Delivery_Time_Days]]&gt;7,"Delay",IF(Ecommerce_Sales[[#This Row],[Delivery_Time_Days]] = 0,"No delivery",IF(Ecommerce_Sales[[#This Row],[Delivery_Time_Days]]&lt;=7,"On-time")))</f>
        <v>On-time</v>
      </c>
      <c r="V3259" s="7">
        <f>Ecommerce_Sales[[#This Row],[Profit]]/Ecommerce_Sales[[#This Row],[Total_Price]]</f>
        <v>0.24923076923076923</v>
      </c>
      <c r="W3259" s="3">
        <v>162</v>
      </c>
      <c r="X3259" s="3"/>
    </row>
    <row r="3260" spans="1:24" x14ac:dyDescent="0.25">
      <c r="A3260" s="1" t="s">
        <v>8964</v>
      </c>
      <c r="B3260" s="1" t="s">
        <v>404</v>
      </c>
      <c r="C3260" s="1" t="s">
        <v>405</v>
      </c>
      <c r="D3260" s="1" t="s">
        <v>4988</v>
      </c>
      <c r="E3260" s="1" t="s">
        <v>1961</v>
      </c>
      <c r="F3260" s="2">
        <v>45158</v>
      </c>
      <c r="G3260" s="2">
        <v>44957</v>
      </c>
      <c r="H3260" s="2" t="str">
        <f>TEXT(Ecommerce_Sales[[#This Row],[Order_Date]],"mmmm")</f>
        <v>January</v>
      </c>
      <c r="I3260" s="2" t="str">
        <f>TEXT(Ecommerce_Sales[[#This Row],[Order_Date]],"yyyy")</f>
        <v>2023</v>
      </c>
      <c r="J3260" s="2" t="str">
        <f>TEXT(Ecommerce_Sales[[#This Row],[Order_Date]],"mmmm")</f>
        <v>January</v>
      </c>
      <c r="K3260" s="1" t="s">
        <v>1986</v>
      </c>
      <c r="L3260" s="1" t="s">
        <v>8965</v>
      </c>
      <c r="M3260" s="1" t="s">
        <v>2058</v>
      </c>
      <c r="N3260" s="1" t="s">
        <v>1950</v>
      </c>
      <c r="O3260" s="3">
        <v>402</v>
      </c>
      <c r="P3260">
        <v>3</v>
      </c>
      <c r="Q3260" s="3">
        <v>1207</v>
      </c>
      <c r="R3260" s="1" t="s">
        <v>1951</v>
      </c>
      <c r="S3260" s="3">
        <v>64</v>
      </c>
      <c r="U3260" t="str">
        <f>IF(Ecommerce_Sales[[#This Row],[Delivery_Time_Days]]&gt;7,"Delay",IF(Ecommerce_Sales[[#This Row],[Delivery_Time_Days]] = 0,"No delivery",IF(Ecommerce_Sales[[#This Row],[Delivery_Time_Days]]&lt;=7,"On-time")))</f>
        <v>No delivery</v>
      </c>
      <c r="V3260" s="7">
        <f>Ecommerce_Sales[[#This Row],[Profit]]/Ecommerce_Sales[[#This Row],[Total_Price]]</f>
        <v>0.40016570008285002</v>
      </c>
      <c r="W3260" s="3">
        <v>483</v>
      </c>
      <c r="X3260" s="3"/>
    </row>
    <row r="3261" spans="1:24" x14ac:dyDescent="0.25">
      <c r="A3261" s="1" t="s">
        <v>8966</v>
      </c>
      <c r="B3261" s="1" t="s">
        <v>411</v>
      </c>
      <c r="C3261" s="1" t="s">
        <v>412</v>
      </c>
      <c r="D3261" s="1" t="s">
        <v>2978</v>
      </c>
      <c r="E3261" s="1" t="s">
        <v>1961</v>
      </c>
      <c r="F3261" s="2">
        <v>45219</v>
      </c>
      <c r="G3261" s="2">
        <v>45523</v>
      </c>
      <c r="H3261" s="2" t="str">
        <f>TEXT(Ecommerce_Sales[[#This Row],[Order_Date]],"mmmm")</f>
        <v>August</v>
      </c>
      <c r="I3261" s="2" t="str">
        <f>TEXT(Ecommerce_Sales[[#This Row],[Order_Date]],"yyyy")</f>
        <v>2024</v>
      </c>
      <c r="J3261" s="2" t="str">
        <f>TEXT(Ecommerce_Sales[[#This Row],[Order_Date]],"mmmm")</f>
        <v>August</v>
      </c>
      <c r="K3261" s="1" t="s">
        <v>1947</v>
      </c>
      <c r="L3261" s="1" t="s">
        <v>8967</v>
      </c>
      <c r="M3261" s="1" t="s">
        <v>1972</v>
      </c>
      <c r="N3261" s="1" t="s">
        <v>1973</v>
      </c>
      <c r="O3261" s="3">
        <v>889</v>
      </c>
      <c r="P3261">
        <v>5</v>
      </c>
      <c r="Q3261" s="3">
        <v>4443</v>
      </c>
      <c r="R3261" s="1" t="s">
        <v>1958</v>
      </c>
      <c r="S3261" s="3">
        <v>222</v>
      </c>
      <c r="T3261">
        <v>2</v>
      </c>
      <c r="U3261" t="str">
        <f>IF(Ecommerce_Sales[[#This Row],[Delivery_Time_Days]]&gt;7,"Delay",IF(Ecommerce_Sales[[#This Row],[Delivery_Time_Days]] = 0,"No delivery",IF(Ecommerce_Sales[[#This Row],[Delivery_Time_Days]]&lt;=7,"On-time")))</f>
        <v>On-time</v>
      </c>
      <c r="V3261" s="7">
        <f>Ecommerce_Sales[[#This Row],[Profit]]/Ecommerce_Sales[[#This Row],[Total_Price]]</f>
        <v>0.30002250731487734</v>
      </c>
      <c r="W3261" s="3">
        <v>1333</v>
      </c>
      <c r="X3261" s="3"/>
    </row>
    <row r="3262" spans="1:24" x14ac:dyDescent="0.25">
      <c r="A3262" s="1" t="s">
        <v>8968</v>
      </c>
      <c r="B3262" s="1" t="s">
        <v>132</v>
      </c>
      <c r="C3262" s="1" t="s">
        <v>133</v>
      </c>
      <c r="D3262" s="1" t="s">
        <v>4422</v>
      </c>
      <c r="E3262" s="1" t="s">
        <v>1946</v>
      </c>
      <c r="F3262" s="2">
        <v>45614</v>
      </c>
      <c r="G3262" s="2">
        <v>45257</v>
      </c>
      <c r="H3262" s="2" t="str">
        <f>TEXT(Ecommerce_Sales[[#This Row],[Order_Date]],"mmmm")</f>
        <v>November</v>
      </c>
      <c r="I3262" s="2" t="str">
        <f>TEXT(Ecommerce_Sales[[#This Row],[Order_Date]],"yyyy")</f>
        <v>2023</v>
      </c>
      <c r="J3262" s="2" t="str">
        <f>TEXT(Ecommerce_Sales[[#This Row],[Order_Date]],"mmmm")</f>
        <v>November</v>
      </c>
      <c r="K3262" s="1" t="s">
        <v>1947</v>
      </c>
      <c r="L3262" s="1" t="s">
        <v>8969</v>
      </c>
      <c r="M3262" s="1" t="s">
        <v>1977</v>
      </c>
      <c r="N3262" s="1" t="s">
        <v>1978</v>
      </c>
      <c r="O3262" s="3">
        <v>377</v>
      </c>
      <c r="P3262">
        <v>4</v>
      </c>
      <c r="Q3262" s="3">
        <v>1508</v>
      </c>
      <c r="R3262" s="1" t="s">
        <v>1958</v>
      </c>
      <c r="S3262" s="3">
        <v>216</v>
      </c>
      <c r="T3262">
        <v>9</v>
      </c>
      <c r="U3262" t="str">
        <f>IF(Ecommerce_Sales[[#This Row],[Delivery_Time_Days]]&gt;7,"Delay",IF(Ecommerce_Sales[[#This Row],[Delivery_Time_Days]] = 0,"No delivery",IF(Ecommerce_Sales[[#This Row],[Delivery_Time_Days]]&lt;=7,"On-time")))</f>
        <v>Delay</v>
      </c>
      <c r="V3262" s="7">
        <f>Ecommerce_Sales[[#This Row],[Profit]]/Ecommerce_Sales[[#This Row],[Total_Price]]</f>
        <v>0.35013262599469497</v>
      </c>
      <c r="W3262" s="3">
        <v>528</v>
      </c>
      <c r="X3262" s="3"/>
    </row>
    <row r="3263" spans="1:24" x14ac:dyDescent="0.25">
      <c r="A3263" s="1" t="s">
        <v>8970</v>
      </c>
      <c r="B3263" s="1" t="s">
        <v>695</v>
      </c>
      <c r="C3263" s="1" t="s">
        <v>696</v>
      </c>
      <c r="D3263" s="1" t="s">
        <v>6611</v>
      </c>
      <c r="E3263" s="1" t="s">
        <v>1946</v>
      </c>
      <c r="F3263" s="2">
        <v>45080</v>
      </c>
      <c r="G3263" s="2">
        <v>45274</v>
      </c>
      <c r="H3263" s="2" t="str">
        <f>TEXT(Ecommerce_Sales[[#This Row],[Order_Date]],"mmmm")</f>
        <v>December</v>
      </c>
      <c r="I3263" s="2" t="str">
        <f>TEXT(Ecommerce_Sales[[#This Row],[Order_Date]],"yyyy")</f>
        <v>2023</v>
      </c>
      <c r="J3263" s="2" t="str">
        <f>TEXT(Ecommerce_Sales[[#This Row],[Order_Date]],"mmmm")</f>
        <v>December</v>
      </c>
      <c r="K3263" s="1" t="s">
        <v>1986</v>
      </c>
      <c r="L3263" s="1" t="s">
        <v>8971</v>
      </c>
      <c r="M3263" s="1" t="s">
        <v>2104</v>
      </c>
      <c r="N3263" s="1" t="s">
        <v>1978</v>
      </c>
      <c r="O3263" s="3">
        <v>1777</v>
      </c>
      <c r="P3263">
        <v>2</v>
      </c>
      <c r="Q3263" s="3">
        <v>3555</v>
      </c>
      <c r="R3263" s="1" t="s">
        <v>1958</v>
      </c>
      <c r="S3263" s="3">
        <v>234</v>
      </c>
      <c r="U3263" t="str">
        <f>IF(Ecommerce_Sales[[#This Row],[Delivery_Time_Days]]&gt;7,"Delay",IF(Ecommerce_Sales[[#This Row],[Delivery_Time_Days]] = 0,"No delivery",IF(Ecommerce_Sales[[#This Row],[Delivery_Time_Days]]&lt;=7,"On-time")))</f>
        <v>No delivery</v>
      </c>
      <c r="V3263" s="7">
        <f>Ecommerce_Sales[[#This Row],[Profit]]/Ecommerce_Sales[[#This Row],[Total_Price]]</f>
        <v>0.349929676511955</v>
      </c>
      <c r="W3263" s="3">
        <v>1244</v>
      </c>
      <c r="X3263" s="3"/>
    </row>
    <row r="3264" spans="1:24" x14ac:dyDescent="0.25">
      <c r="A3264" s="1" t="s">
        <v>8972</v>
      </c>
      <c r="B3264" s="1" t="s">
        <v>828</v>
      </c>
      <c r="C3264" s="1" t="s">
        <v>829</v>
      </c>
      <c r="D3264" s="1" t="s">
        <v>5427</v>
      </c>
      <c r="E3264" s="1" t="s">
        <v>1996</v>
      </c>
      <c r="F3264" s="2">
        <v>45348</v>
      </c>
      <c r="G3264" s="2">
        <v>45075</v>
      </c>
      <c r="H3264" s="2" t="str">
        <f>TEXT(Ecommerce_Sales[[#This Row],[Order_Date]],"mmmm")</f>
        <v>May</v>
      </c>
      <c r="I3264" s="2" t="str">
        <f>TEXT(Ecommerce_Sales[[#This Row],[Order_Date]],"yyyy")</f>
        <v>2023</v>
      </c>
      <c r="J3264" s="2" t="str">
        <f>TEXT(Ecommerce_Sales[[#This Row],[Order_Date]],"mmmm")</f>
        <v>May</v>
      </c>
      <c r="K3264" s="1" t="s">
        <v>1947</v>
      </c>
      <c r="L3264" s="1" t="s">
        <v>8973</v>
      </c>
      <c r="M3264" s="1" t="s">
        <v>1956</v>
      </c>
      <c r="N3264" s="1" t="s">
        <v>1957</v>
      </c>
      <c r="O3264" s="3">
        <v>1074</v>
      </c>
      <c r="P3264">
        <v>5</v>
      </c>
      <c r="Q3264" s="3">
        <v>5372</v>
      </c>
      <c r="R3264" s="1" t="s">
        <v>1958</v>
      </c>
      <c r="S3264" s="3">
        <v>625</v>
      </c>
      <c r="T3264">
        <v>2</v>
      </c>
      <c r="U3264" t="str">
        <f>IF(Ecommerce_Sales[[#This Row],[Delivery_Time_Days]]&gt;7,"Delay",IF(Ecommerce_Sales[[#This Row],[Delivery_Time_Days]] = 0,"No delivery",IF(Ecommerce_Sales[[#This Row],[Delivery_Time_Days]]&lt;=7,"On-time")))</f>
        <v>On-time</v>
      </c>
      <c r="V3264" s="7">
        <f>Ecommerce_Sales[[#This Row],[Profit]]/Ecommerce_Sales[[#This Row],[Total_Price]]</f>
        <v>0.15003723008190617</v>
      </c>
      <c r="W3264" s="3">
        <v>806</v>
      </c>
      <c r="X3264" s="3"/>
    </row>
    <row r="3265" spans="1:24" x14ac:dyDescent="0.25">
      <c r="A3265" s="1" t="s">
        <v>8974</v>
      </c>
      <c r="B3265" s="1" t="s">
        <v>1707</v>
      </c>
      <c r="C3265" s="1" t="s">
        <v>1708</v>
      </c>
      <c r="D3265" s="1" t="s">
        <v>2303</v>
      </c>
      <c r="E3265" s="1" t="s">
        <v>1966</v>
      </c>
      <c r="F3265" s="2">
        <v>45128</v>
      </c>
      <c r="G3265" s="2">
        <v>45220</v>
      </c>
      <c r="H3265" s="2" t="str">
        <f>TEXT(Ecommerce_Sales[[#This Row],[Order_Date]],"mmmm")</f>
        <v>October</v>
      </c>
      <c r="I3265" s="2" t="str">
        <f>TEXT(Ecommerce_Sales[[#This Row],[Order_Date]],"yyyy")</f>
        <v>2023</v>
      </c>
      <c r="J3265" s="2" t="str">
        <f>TEXT(Ecommerce_Sales[[#This Row],[Order_Date]],"mmmm")</f>
        <v>October</v>
      </c>
      <c r="K3265" s="1" t="s">
        <v>1947</v>
      </c>
      <c r="L3265" s="1" t="s">
        <v>8975</v>
      </c>
      <c r="M3265" s="1" t="s">
        <v>2026</v>
      </c>
      <c r="N3265" s="1" t="s">
        <v>1978</v>
      </c>
      <c r="O3265" s="3">
        <v>878</v>
      </c>
      <c r="P3265">
        <v>1</v>
      </c>
      <c r="Q3265" s="3">
        <v>878</v>
      </c>
      <c r="R3265" s="1" t="s">
        <v>1958</v>
      </c>
      <c r="S3265" s="3">
        <v>83</v>
      </c>
      <c r="T3265">
        <v>3</v>
      </c>
      <c r="U3265" t="str">
        <f>IF(Ecommerce_Sales[[#This Row],[Delivery_Time_Days]]&gt;7,"Delay",IF(Ecommerce_Sales[[#This Row],[Delivery_Time_Days]] = 0,"No delivery",IF(Ecommerce_Sales[[#This Row],[Delivery_Time_Days]]&lt;=7,"On-time")))</f>
        <v>On-time</v>
      </c>
      <c r="V3265" s="7">
        <f>Ecommerce_Sales[[#This Row],[Profit]]/Ecommerce_Sales[[#This Row],[Total_Price]]</f>
        <v>0.34965831435079725</v>
      </c>
      <c r="W3265" s="3">
        <v>307</v>
      </c>
      <c r="X3265" s="3"/>
    </row>
    <row r="3266" spans="1:24" x14ac:dyDescent="0.25">
      <c r="A3266" s="1" t="s">
        <v>8976</v>
      </c>
      <c r="B3266" s="1" t="s">
        <v>1279</v>
      </c>
      <c r="C3266" s="1" t="s">
        <v>1280</v>
      </c>
      <c r="D3266" s="1" t="s">
        <v>3259</v>
      </c>
      <c r="E3266" s="1" t="s">
        <v>1961</v>
      </c>
      <c r="F3266" s="2">
        <v>44942</v>
      </c>
      <c r="G3266" s="2">
        <v>45025</v>
      </c>
      <c r="H3266" s="2" t="str">
        <f>TEXT(Ecommerce_Sales[[#This Row],[Order_Date]],"mmmm")</f>
        <v>April</v>
      </c>
      <c r="I3266" s="2" t="str">
        <f>TEXT(Ecommerce_Sales[[#This Row],[Order_Date]],"yyyy")</f>
        <v>2023</v>
      </c>
      <c r="J3266" s="2" t="str">
        <f>TEXT(Ecommerce_Sales[[#This Row],[Order_Date]],"mmmm")</f>
        <v>April</v>
      </c>
      <c r="K3266" s="1" t="s">
        <v>1947</v>
      </c>
      <c r="L3266" s="1" t="s">
        <v>8977</v>
      </c>
      <c r="M3266" s="1" t="s">
        <v>1963</v>
      </c>
      <c r="N3266" s="1" t="s">
        <v>1957</v>
      </c>
      <c r="O3266" s="3">
        <v>376</v>
      </c>
      <c r="P3266">
        <v>3</v>
      </c>
      <c r="Q3266" s="3">
        <v>1129</v>
      </c>
      <c r="R3266" s="1" t="s">
        <v>1958</v>
      </c>
      <c r="S3266" s="3">
        <v>159</v>
      </c>
      <c r="T3266">
        <v>10</v>
      </c>
      <c r="U3266" t="str">
        <f>IF(Ecommerce_Sales[[#This Row],[Delivery_Time_Days]]&gt;7,"Delay",IF(Ecommerce_Sales[[#This Row],[Delivery_Time_Days]] = 0,"No delivery",IF(Ecommerce_Sales[[#This Row],[Delivery_Time_Days]]&lt;=7,"On-time")))</f>
        <v>Delay</v>
      </c>
      <c r="V3266" s="7">
        <f>Ecommerce_Sales[[#This Row],[Profit]]/Ecommerce_Sales[[#This Row],[Total_Price]]</f>
        <v>0.14968999114260406</v>
      </c>
      <c r="W3266" s="3">
        <v>169</v>
      </c>
      <c r="X3266" s="3"/>
    </row>
    <row r="3267" spans="1:24" x14ac:dyDescent="0.25">
      <c r="A3267" s="1" t="s">
        <v>8978</v>
      </c>
      <c r="B3267" s="1" t="s">
        <v>533</v>
      </c>
      <c r="C3267" s="1" t="s">
        <v>534</v>
      </c>
      <c r="D3267" s="1" t="s">
        <v>4443</v>
      </c>
      <c r="E3267" s="1" t="s">
        <v>1966</v>
      </c>
      <c r="F3267" s="2">
        <v>45195</v>
      </c>
      <c r="G3267" s="2">
        <v>45627</v>
      </c>
      <c r="H3267" s="2" t="str">
        <f>TEXT(Ecommerce_Sales[[#This Row],[Order_Date]],"mmmm")</f>
        <v>December</v>
      </c>
      <c r="I3267" s="2" t="str">
        <f>TEXT(Ecommerce_Sales[[#This Row],[Order_Date]],"yyyy")</f>
        <v>2024</v>
      </c>
      <c r="J3267" s="2" t="str">
        <f>TEXT(Ecommerce_Sales[[#This Row],[Order_Date]],"mmmm")</f>
        <v>December</v>
      </c>
      <c r="K3267" s="1" t="s">
        <v>1947</v>
      </c>
      <c r="L3267" s="1" t="s">
        <v>8979</v>
      </c>
      <c r="M3267" s="1" t="s">
        <v>1963</v>
      </c>
      <c r="N3267" s="1" t="s">
        <v>1957</v>
      </c>
      <c r="O3267" s="3">
        <v>806</v>
      </c>
      <c r="P3267">
        <v>2</v>
      </c>
      <c r="Q3267" s="3">
        <v>1611</v>
      </c>
      <c r="R3267" s="1" t="s">
        <v>1958</v>
      </c>
      <c r="S3267" s="3">
        <v>163</v>
      </c>
      <c r="T3267">
        <v>7</v>
      </c>
      <c r="U3267" t="str">
        <f>IF(Ecommerce_Sales[[#This Row],[Delivery_Time_Days]]&gt;7,"Delay",IF(Ecommerce_Sales[[#This Row],[Delivery_Time_Days]] = 0,"No delivery",IF(Ecommerce_Sales[[#This Row],[Delivery_Time_Days]]&lt;=7,"On-time")))</f>
        <v>On-time</v>
      </c>
      <c r="V3267" s="7">
        <f>Ecommerce_Sales[[#This Row],[Profit]]/Ecommerce_Sales[[#This Row],[Total_Price]]</f>
        <v>0.15021725636250777</v>
      </c>
      <c r="W3267" s="3">
        <v>242</v>
      </c>
      <c r="X3267" s="3"/>
    </row>
    <row r="3268" spans="1:24" x14ac:dyDescent="0.25">
      <c r="A3268" s="1" t="s">
        <v>8980</v>
      </c>
      <c r="B3268" s="1" t="s">
        <v>723</v>
      </c>
      <c r="C3268" s="1" t="s">
        <v>724</v>
      </c>
      <c r="D3268" s="1" t="s">
        <v>2608</v>
      </c>
      <c r="E3268" s="1" t="s">
        <v>1981</v>
      </c>
      <c r="F3268" s="2">
        <v>45130</v>
      </c>
      <c r="G3268" s="2">
        <v>45323</v>
      </c>
      <c r="H3268" s="2" t="str">
        <f>TEXT(Ecommerce_Sales[[#This Row],[Order_Date]],"mmmm")</f>
        <v>February</v>
      </c>
      <c r="I3268" s="2" t="str">
        <f>TEXT(Ecommerce_Sales[[#This Row],[Order_Date]],"yyyy")</f>
        <v>2024</v>
      </c>
      <c r="J3268" s="2" t="str">
        <f>TEXT(Ecommerce_Sales[[#This Row],[Order_Date]],"mmmm")</f>
        <v>February</v>
      </c>
      <c r="K3268" s="1" t="s">
        <v>1947</v>
      </c>
      <c r="L3268" s="1" t="s">
        <v>8981</v>
      </c>
      <c r="M3268" s="1" t="s">
        <v>2058</v>
      </c>
      <c r="N3268" s="1" t="s">
        <v>1950</v>
      </c>
      <c r="O3268" s="3">
        <v>376</v>
      </c>
      <c r="P3268">
        <v>3</v>
      </c>
      <c r="Q3268" s="3">
        <v>1129</v>
      </c>
      <c r="R3268" s="1" t="s">
        <v>1958</v>
      </c>
      <c r="S3268" s="3">
        <v>63</v>
      </c>
      <c r="T3268">
        <v>6</v>
      </c>
      <c r="U3268" t="str">
        <f>IF(Ecommerce_Sales[[#This Row],[Delivery_Time_Days]]&gt;7,"Delay",IF(Ecommerce_Sales[[#This Row],[Delivery_Time_Days]] = 0,"No delivery",IF(Ecommerce_Sales[[#This Row],[Delivery_Time_Days]]&lt;=7,"On-time")))</f>
        <v>On-time</v>
      </c>
      <c r="V3268" s="7">
        <f>Ecommerce_Sales[[#This Row],[Profit]]/Ecommerce_Sales[[#This Row],[Total_Price]]</f>
        <v>0.39946855624446415</v>
      </c>
      <c r="W3268" s="3">
        <v>451</v>
      </c>
      <c r="X3268" s="3"/>
    </row>
    <row r="3269" spans="1:24" x14ac:dyDescent="0.25">
      <c r="A3269" s="1" t="s">
        <v>8982</v>
      </c>
      <c r="B3269" s="1" t="s">
        <v>1474</v>
      </c>
      <c r="C3269" s="1" t="s">
        <v>1475</v>
      </c>
      <c r="D3269" s="1" t="s">
        <v>8816</v>
      </c>
      <c r="E3269" s="1" t="s">
        <v>1946</v>
      </c>
      <c r="F3269" s="2">
        <v>45126</v>
      </c>
      <c r="G3269" s="2">
        <v>44953</v>
      </c>
      <c r="H3269" s="2" t="str">
        <f>TEXT(Ecommerce_Sales[[#This Row],[Order_Date]],"mmmm")</f>
        <v>January</v>
      </c>
      <c r="I3269" s="2" t="str">
        <f>TEXT(Ecommerce_Sales[[#This Row],[Order_Date]],"yyyy")</f>
        <v>2023</v>
      </c>
      <c r="J3269" s="2" t="str">
        <f>TEXT(Ecommerce_Sales[[#This Row],[Order_Date]],"mmmm")</f>
        <v>January</v>
      </c>
      <c r="K3269" s="1" t="s">
        <v>1947</v>
      </c>
      <c r="L3269" s="1" t="s">
        <v>8983</v>
      </c>
      <c r="M3269" s="1" t="s">
        <v>2047</v>
      </c>
      <c r="N3269" s="1" t="s">
        <v>1989</v>
      </c>
      <c r="O3269" s="3">
        <v>701</v>
      </c>
      <c r="P3269">
        <v>4</v>
      </c>
      <c r="Q3269" s="3">
        <v>2805</v>
      </c>
      <c r="R3269" s="1" t="s">
        <v>1951</v>
      </c>
      <c r="S3269" s="3">
        <v>388</v>
      </c>
      <c r="T3269">
        <v>2</v>
      </c>
      <c r="U3269" t="str">
        <f>IF(Ecommerce_Sales[[#This Row],[Delivery_Time_Days]]&gt;7,"Delay",IF(Ecommerce_Sales[[#This Row],[Delivery_Time_Days]] = 0,"No delivery",IF(Ecommerce_Sales[[#This Row],[Delivery_Time_Days]]&lt;=7,"On-time")))</f>
        <v>On-time</v>
      </c>
      <c r="V3269" s="7">
        <f>Ecommerce_Sales[[#This Row],[Profit]]/Ecommerce_Sales[[#This Row],[Total_Price]]</f>
        <v>0.2499108734402852</v>
      </c>
      <c r="W3269" s="3">
        <v>701</v>
      </c>
      <c r="X3269" s="3"/>
    </row>
    <row r="3270" spans="1:24" x14ac:dyDescent="0.25">
      <c r="A3270" s="1" t="s">
        <v>8984</v>
      </c>
      <c r="B3270" s="1" t="s">
        <v>726</v>
      </c>
      <c r="C3270" s="1" t="s">
        <v>727</v>
      </c>
      <c r="D3270" s="1" t="s">
        <v>2803</v>
      </c>
      <c r="E3270" s="1" t="s">
        <v>1966</v>
      </c>
      <c r="F3270" s="2">
        <v>45179</v>
      </c>
      <c r="G3270" s="2">
        <v>45604</v>
      </c>
      <c r="H3270" s="2" t="str">
        <f>TEXT(Ecommerce_Sales[[#This Row],[Order_Date]],"mmmm")</f>
        <v>November</v>
      </c>
      <c r="I3270" s="2" t="str">
        <f>TEXT(Ecommerce_Sales[[#This Row],[Order_Date]],"yyyy")</f>
        <v>2024</v>
      </c>
      <c r="J3270" s="2" t="str">
        <f>TEXT(Ecommerce_Sales[[#This Row],[Order_Date]],"mmmm")</f>
        <v>November</v>
      </c>
      <c r="K3270" s="1" t="s">
        <v>1947</v>
      </c>
      <c r="L3270" s="1" t="s">
        <v>8985</v>
      </c>
      <c r="M3270" s="1" t="s">
        <v>1972</v>
      </c>
      <c r="N3270" s="1" t="s">
        <v>1973</v>
      </c>
      <c r="O3270" s="3">
        <v>121</v>
      </c>
      <c r="P3270">
        <v>4</v>
      </c>
      <c r="Q3270" s="3">
        <v>484</v>
      </c>
      <c r="R3270" s="1" t="s">
        <v>1958</v>
      </c>
      <c r="S3270" s="3">
        <v>43</v>
      </c>
      <c r="T3270">
        <v>2</v>
      </c>
      <c r="U3270" t="str">
        <f>IF(Ecommerce_Sales[[#This Row],[Delivery_Time_Days]]&gt;7,"Delay",IF(Ecommerce_Sales[[#This Row],[Delivery_Time_Days]] = 0,"No delivery",IF(Ecommerce_Sales[[#This Row],[Delivery_Time_Days]]&lt;=7,"On-time")))</f>
        <v>On-time</v>
      </c>
      <c r="V3270" s="7">
        <f>Ecommerce_Sales[[#This Row],[Profit]]/Ecommerce_Sales[[#This Row],[Total_Price]]</f>
        <v>0.29958677685950413</v>
      </c>
      <c r="W3270" s="3">
        <v>145</v>
      </c>
      <c r="X3270" s="3"/>
    </row>
    <row r="3271" spans="1:24" x14ac:dyDescent="0.25">
      <c r="A3271" s="1" t="s">
        <v>8986</v>
      </c>
      <c r="B3271" s="1" t="s">
        <v>1637</v>
      </c>
      <c r="C3271" s="1" t="s">
        <v>1638</v>
      </c>
      <c r="D3271" s="1" t="s">
        <v>6104</v>
      </c>
      <c r="E3271" s="1" t="s">
        <v>1981</v>
      </c>
      <c r="F3271" s="2">
        <v>44936</v>
      </c>
      <c r="G3271" s="2">
        <v>45064</v>
      </c>
      <c r="H3271" s="2" t="str">
        <f>TEXT(Ecommerce_Sales[[#This Row],[Order_Date]],"mmmm")</f>
        <v>May</v>
      </c>
      <c r="I3271" s="2" t="str">
        <f>TEXT(Ecommerce_Sales[[#This Row],[Order_Date]],"yyyy")</f>
        <v>2023</v>
      </c>
      <c r="J3271" s="2" t="str">
        <f>TEXT(Ecommerce_Sales[[#This Row],[Order_Date]],"mmmm")</f>
        <v>May</v>
      </c>
      <c r="K3271" s="1" t="s">
        <v>1947</v>
      </c>
      <c r="L3271" s="1" t="s">
        <v>6356</v>
      </c>
      <c r="M3271" s="1" t="s">
        <v>2002</v>
      </c>
      <c r="N3271" s="1" t="s">
        <v>1989</v>
      </c>
      <c r="O3271" s="3">
        <v>138</v>
      </c>
      <c r="P3271">
        <v>4</v>
      </c>
      <c r="Q3271" s="3">
        <v>554</v>
      </c>
      <c r="R3271" s="1" t="s">
        <v>1958</v>
      </c>
      <c r="S3271" s="3">
        <v>76</v>
      </c>
      <c r="T3271">
        <v>4</v>
      </c>
      <c r="U3271" t="str">
        <f>IF(Ecommerce_Sales[[#This Row],[Delivery_Time_Days]]&gt;7,"Delay",IF(Ecommerce_Sales[[#This Row],[Delivery_Time_Days]] = 0,"No delivery",IF(Ecommerce_Sales[[#This Row],[Delivery_Time_Days]]&lt;=7,"On-time")))</f>
        <v>On-time</v>
      </c>
      <c r="V3271" s="7">
        <f>Ecommerce_Sales[[#This Row],[Profit]]/Ecommerce_Sales[[#This Row],[Total_Price]]</f>
        <v>0.24909747292418771</v>
      </c>
      <c r="W3271" s="3">
        <v>138</v>
      </c>
      <c r="X3271" s="3"/>
    </row>
    <row r="3272" spans="1:24" x14ac:dyDescent="0.25">
      <c r="A3272" s="1" t="s">
        <v>8987</v>
      </c>
      <c r="B3272" s="1" t="s">
        <v>787</v>
      </c>
      <c r="C3272" s="1" t="s">
        <v>788</v>
      </c>
      <c r="D3272" s="1" t="s">
        <v>4290</v>
      </c>
      <c r="E3272" s="1" t="s">
        <v>1981</v>
      </c>
      <c r="F3272" s="2">
        <v>45095</v>
      </c>
      <c r="G3272" s="2">
        <v>45034</v>
      </c>
      <c r="H3272" s="2" t="str">
        <f>TEXT(Ecommerce_Sales[[#This Row],[Order_Date]],"mmmm")</f>
        <v>April</v>
      </c>
      <c r="I3272" s="2" t="str">
        <f>TEXT(Ecommerce_Sales[[#This Row],[Order_Date]],"yyyy")</f>
        <v>2023</v>
      </c>
      <c r="J3272" s="2" t="str">
        <f>TEXT(Ecommerce_Sales[[#This Row],[Order_Date]],"mmmm")</f>
        <v>April</v>
      </c>
      <c r="K3272" s="1" t="s">
        <v>1947</v>
      </c>
      <c r="L3272" s="1" t="s">
        <v>6210</v>
      </c>
      <c r="M3272" s="1" t="s">
        <v>2065</v>
      </c>
      <c r="N3272" s="1" t="s">
        <v>1978</v>
      </c>
      <c r="O3272" s="3">
        <v>751</v>
      </c>
      <c r="P3272">
        <v>3</v>
      </c>
      <c r="Q3272" s="3">
        <v>2253</v>
      </c>
      <c r="R3272" s="1" t="s">
        <v>2008</v>
      </c>
      <c r="S3272" s="3">
        <v>146</v>
      </c>
      <c r="T3272">
        <v>7</v>
      </c>
      <c r="U3272" t="str">
        <f>IF(Ecommerce_Sales[[#This Row],[Delivery_Time_Days]]&gt;7,"Delay",IF(Ecommerce_Sales[[#This Row],[Delivery_Time_Days]] = 0,"No delivery",IF(Ecommerce_Sales[[#This Row],[Delivery_Time_Days]]&lt;=7,"On-time")))</f>
        <v>On-time</v>
      </c>
      <c r="V3272" s="7">
        <f>Ecommerce_Sales[[#This Row],[Profit]]/Ecommerce_Sales[[#This Row],[Total_Price]]</f>
        <v>0.34975588104749222</v>
      </c>
      <c r="W3272" s="3">
        <v>788</v>
      </c>
      <c r="X3272" s="3"/>
    </row>
    <row r="3273" spans="1:24" x14ac:dyDescent="0.25">
      <c r="A3273" s="1" t="s">
        <v>8988</v>
      </c>
      <c r="B3273" s="1" t="s">
        <v>945</v>
      </c>
      <c r="C3273" s="1" t="s">
        <v>946</v>
      </c>
      <c r="D3273" s="1" t="s">
        <v>2475</v>
      </c>
      <c r="E3273" s="1" t="s">
        <v>1961</v>
      </c>
      <c r="F3273" s="2">
        <v>45347</v>
      </c>
      <c r="G3273" s="2">
        <v>45524</v>
      </c>
      <c r="H3273" s="2" t="str">
        <f>TEXT(Ecommerce_Sales[[#This Row],[Order_Date]],"mmmm")</f>
        <v>August</v>
      </c>
      <c r="I3273" s="2" t="str">
        <f>TEXT(Ecommerce_Sales[[#This Row],[Order_Date]],"yyyy")</f>
        <v>2024</v>
      </c>
      <c r="J3273" s="2" t="str">
        <f>TEXT(Ecommerce_Sales[[#This Row],[Order_Date]],"mmmm")</f>
        <v>August</v>
      </c>
      <c r="K3273" s="1" t="s">
        <v>1947</v>
      </c>
      <c r="L3273" s="1" t="s">
        <v>8989</v>
      </c>
      <c r="M3273" s="1" t="s">
        <v>1972</v>
      </c>
      <c r="N3273" s="1" t="s">
        <v>1973</v>
      </c>
      <c r="O3273" s="3">
        <v>645</v>
      </c>
      <c r="P3273">
        <v>2</v>
      </c>
      <c r="Q3273" s="3">
        <v>1289</v>
      </c>
      <c r="R3273" s="1" t="s">
        <v>1958</v>
      </c>
      <c r="S3273" s="3">
        <v>171</v>
      </c>
      <c r="T3273">
        <v>9</v>
      </c>
      <c r="U3273" t="str">
        <f>IF(Ecommerce_Sales[[#This Row],[Delivery_Time_Days]]&gt;7,"Delay",IF(Ecommerce_Sales[[#This Row],[Delivery_Time_Days]] = 0,"No delivery",IF(Ecommerce_Sales[[#This Row],[Delivery_Time_Days]]&lt;=7,"On-time")))</f>
        <v>Delay</v>
      </c>
      <c r="V3273" s="7">
        <f>Ecommerce_Sales[[#This Row],[Profit]]/Ecommerce_Sales[[#This Row],[Total_Price]]</f>
        <v>0.30023273855702093</v>
      </c>
      <c r="W3273" s="3">
        <v>387</v>
      </c>
      <c r="X3273" s="3"/>
    </row>
    <row r="3274" spans="1:24" x14ac:dyDescent="0.25">
      <c r="A3274" s="1" t="s">
        <v>8990</v>
      </c>
      <c r="B3274" s="1" t="s">
        <v>525</v>
      </c>
      <c r="C3274" s="1" t="s">
        <v>1270</v>
      </c>
      <c r="D3274" s="1" t="s">
        <v>2602</v>
      </c>
      <c r="E3274" s="1" t="s">
        <v>1981</v>
      </c>
      <c r="F3274" s="2">
        <v>45434</v>
      </c>
      <c r="G3274" s="2">
        <v>44938</v>
      </c>
      <c r="H3274" s="2" t="str">
        <f>TEXT(Ecommerce_Sales[[#This Row],[Order_Date]],"mmmm")</f>
        <v>January</v>
      </c>
      <c r="I3274" s="2" t="str">
        <f>TEXT(Ecommerce_Sales[[#This Row],[Order_Date]],"yyyy")</f>
        <v>2023</v>
      </c>
      <c r="J3274" s="2" t="str">
        <f>TEXT(Ecommerce_Sales[[#This Row],[Order_Date]],"mmmm")</f>
        <v>January</v>
      </c>
      <c r="K3274" s="1" t="s">
        <v>1947</v>
      </c>
      <c r="L3274" s="1" t="s">
        <v>4298</v>
      </c>
      <c r="M3274" s="1" t="s">
        <v>1988</v>
      </c>
      <c r="N3274" s="1" t="s">
        <v>1989</v>
      </c>
      <c r="O3274" s="3">
        <v>103</v>
      </c>
      <c r="P3274">
        <v>1</v>
      </c>
      <c r="Q3274" s="3">
        <v>103</v>
      </c>
      <c r="R3274" s="1" t="s">
        <v>1958</v>
      </c>
      <c r="S3274" s="3">
        <v>10</v>
      </c>
      <c r="T3274">
        <v>5</v>
      </c>
      <c r="U3274" t="str">
        <f>IF(Ecommerce_Sales[[#This Row],[Delivery_Time_Days]]&gt;7,"Delay",IF(Ecommerce_Sales[[#This Row],[Delivery_Time_Days]] = 0,"No delivery",IF(Ecommerce_Sales[[#This Row],[Delivery_Time_Days]]&lt;=7,"On-time")))</f>
        <v>On-time</v>
      </c>
      <c r="V3274" s="7">
        <f>Ecommerce_Sales[[#This Row],[Profit]]/Ecommerce_Sales[[#This Row],[Total_Price]]</f>
        <v>0.25242718446601942</v>
      </c>
      <c r="W3274" s="3">
        <v>26</v>
      </c>
      <c r="X3274" s="3"/>
    </row>
    <row r="3275" spans="1:24" x14ac:dyDescent="0.25">
      <c r="A3275" s="1" t="s">
        <v>8991</v>
      </c>
      <c r="B3275" s="1" t="s">
        <v>304</v>
      </c>
      <c r="C3275" s="1" t="s">
        <v>305</v>
      </c>
      <c r="D3275" s="1" t="s">
        <v>7113</v>
      </c>
      <c r="E3275" s="1" t="s">
        <v>1996</v>
      </c>
      <c r="F3275" s="2">
        <v>45416</v>
      </c>
      <c r="G3275" s="2">
        <v>45590</v>
      </c>
      <c r="H3275" s="2" t="str">
        <f>TEXT(Ecommerce_Sales[[#This Row],[Order_Date]],"mmmm")</f>
        <v>October</v>
      </c>
      <c r="I3275" s="2" t="str">
        <f>TEXT(Ecommerce_Sales[[#This Row],[Order_Date]],"yyyy")</f>
        <v>2024</v>
      </c>
      <c r="J3275" s="2" t="str">
        <f>TEXT(Ecommerce_Sales[[#This Row],[Order_Date]],"mmmm")</f>
        <v>October</v>
      </c>
      <c r="K3275" s="1" t="s">
        <v>1947</v>
      </c>
      <c r="L3275" s="1" t="s">
        <v>6906</v>
      </c>
      <c r="M3275" s="1" t="s">
        <v>2065</v>
      </c>
      <c r="N3275" s="1" t="s">
        <v>1978</v>
      </c>
      <c r="O3275" s="3">
        <v>1170</v>
      </c>
      <c r="P3275">
        <v>1</v>
      </c>
      <c r="Q3275" s="3">
        <v>1170</v>
      </c>
      <c r="R3275" s="1" t="s">
        <v>2016</v>
      </c>
      <c r="S3275" s="3">
        <v>104</v>
      </c>
      <c r="T3275">
        <v>8</v>
      </c>
      <c r="U3275" t="str">
        <f>IF(Ecommerce_Sales[[#This Row],[Delivery_Time_Days]]&gt;7,"Delay",IF(Ecommerce_Sales[[#This Row],[Delivery_Time_Days]] = 0,"No delivery",IF(Ecommerce_Sales[[#This Row],[Delivery_Time_Days]]&lt;=7,"On-time")))</f>
        <v>Delay</v>
      </c>
      <c r="V3275" s="7">
        <f>Ecommerce_Sales[[#This Row],[Profit]]/Ecommerce_Sales[[#This Row],[Total_Price]]</f>
        <v>0.3504273504273504</v>
      </c>
      <c r="W3275" s="3">
        <v>410</v>
      </c>
      <c r="X3275" s="3"/>
    </row>
    <row r="3276" spans="1:24" x14ac:dyDescent="0.25">
      <c r="A3276" s="1" t="s">
        <v>8992</v>
      </c>
      <c r="B3276" s="1" t="s">
        <v>1439</v>
      </c>
      <c r="C3276" s="1" t="s">
        <v>1641</v>
      </c>
      <c r="D3276" s="1" t="s">
        <v>3251</v>
      </c>
      <c r="E3276" s="1" t="s">
        <v>2005</v>
      </c>
      <c r="F3276" s="2">
        <v>44976</v>
      </c>
      <c r="G3276" s="2">
        <v>45389</v>
      </c>
      <c r="H3276" s="2" t="str">
        <f>TEXT(Ecommerce_Sales[[#This Row],[Order_Date]],"mmmm")</f>
        <v>April</v>
      </c>
      <c r="I3276" s="2" t="str">
        <f>TEXT(Ecommerce_Sales[[#This Row],[Order_Date]],"yyyy")</f>
        <v>2024</v>
      </c>
      <c r="J3276" s="2" t="str">
        <f>TEXT(Ecommerce_Sales[[#This Row],[Order_Date]],"mmmm")</f>
        <v>April</v>
      </c>
      <c r="K3276" s="1" t="s">
        <v>1947</v>
      </c>
      <c r="L3276" s="1" t="s">
        <v>3851</v>
      </c>
      <c r="M3276" s="1" t="s">
        <v>1963</v>
      </c>
      <c r="N3276" s="1" t="s">
        <v>1957</v>
      </c>
      <c r="O3276" s="3">
        <v>869</v>
      </c>
      <c r="P3276">
        <v>2</v>
      </c>
      <c r="Q3276" s="3">
        <v>1738</v>
      </c>
      <c r="R3276" s="1" t="s">
        <v>2008</v>
      </c>
      <c r="S3276" s="3">
        <v>163</v>
      </c>
      <c r="T3276">
        <v>6</v>
      </c>
      <c r="U3276" t="str">
        <f>IF(Ecommerce_Sales[[#This Row],[Delivery_Time_Days]]&gt;7,"Delay",IF(Ecommerce_Sales[[#This Row],[Delivery_Time_Days]] = 0,"No delivery",IF(Ecommerce_Sales[[#This Row],[Delivery_Time_Days]]&lt;=7,"On-time")))</f>
        <v>On-time</v>
      </c>
      <c r="V3276" s="7">
        <f>Ecommerce_Sales[[#This Row],[Profit]]/Ecommerce_Sales[[#This Row],[Total_Price]]</f>
        <v>0.15017261219792866</v>
      </c>
      <c r="W3276" s="3">
        <v>261</v>
      </c>
      <c r="X3276" s="3"/>
    </row>
    <row r="3277" spans="1:24" x14ac:dyDescent="0.25">
      <c r="A3277" s="1" t="s">
        <v>8993</v>
      </c>
      <c r="B3277" s="1" t="s">
        <v>967</v>
      </c>
      <c r="C3277" s="1" t="s">
        <v>968</v>
      </c>
      <c r="D3277" s="1" t="s">
        <v>4016</v>
      </c>
      <c r="E3277" s="1" t="s">
        <v>1966</v>
      </c>
      <c r="F3277" s="2">
        <v>44982</v>
      </c>
      <c r="G3277" s="2">
        <v>45396</v>
      </c>
      <c r="H3277" s="2" t="str">
        <f>TEXT(Ecommerce_Sales[[#This Row],[Order_Date]],"mmmm")</f>
        <v>April</v>
      </c>
      <c r="I3277" s="2" t="str">
        <f>TEXT(Ecommerce_Sales[[#This Row],[Order_Date]],"yyyy")</f>
        <v>2024</v>
      </c>
      <c r="J3277" s="2" t="str">
        <f>TEXT(Ecommerce_Sales[[#This Row],[Order_Date]],"mmmm")</f>
        <v>April</v>
      </c>
      <c r="K3277" s="1" t="s">
        <v>1947</v>
      </c>
      <c r="L3277" s="1" t="s">
        <v>8994</v>
      </c>
      <c r="M3277" s="1" t="s">
        <v>2058</v>
      </c>
      <c r="N3277" s="1" t="s">
        <v>1950</v>
      </c>
      <c r="O3277" s="3">
        <v>869</v>
      </c>
      <c r="P3277">
        <v>1</v>
      </c>
      <c r="Q3277" s="3">
        <v>869</v>
      </c>
      <c r="R3277" s="1" t="s">
        <v>1951</v>
      </c>
      <c r="S3277" s="3">
        <v>93</v>
      </c>
      <c r="T3277">
        <v>6</v>
      </c>
      <c r="U3277" t="str">
        <f>IF(Ecommerce_Sales[[#This Row],[Delivery_Time_Days]]&gt;7,"Delay",IF(Ecommerce_Sales[[#This Row],[Delivery_Time_Days]] = 0,"No delivery",IF(Ecommerce_Sales[[#This Row],[Delivery_Time_Days]]&lt;=7,"On-time")))</f>
        <v>On-time</v>
      </c>
      <c r="V3277" s="7">
        <f>Ecommerce_Sales[[#This Row],[Profit]]/Ecommerce_Sales[[#This Row],[Total_Price]]</f>
        <v>0.4004602991944764</v>
      </c>
      <c r="W3277" s="3">
        <v>348</v>
      </c>
      <c r="X3277" s="3"/>
    </row>
    <row r="3278" spans="1:24" x14ac:dyDescent="0.25">
      <c r="A3278" s="1" t="s">
        <v>8995</v>
      </c>
      <c r="B3278" s="1" t="s">
        <v>1447</v>
      </c>
      <c r="C3278" s="1" t="s">
        <v>1448</v>
      </c>
      <c r="D3278" s="1" t="s">
        <v>3000</v>
      </c>
      <c r="E3278" s="1" t="s">
        <v>1961</v>
      </c>
      <c r="F3278" s="2">
        <v>45525</v>
      </c>
      <c r="G3278" s="2">
        <v>45449</v>
      </c>
      <c r="H3278" s="2" t="str">
        <f>TEXT(Ecommerce_Sales[[#This Row],[Order_Date]],"mmmm")</f>
        <v>June</v>
      </c>
      <c r="I3278" s="2" t="str">
        <f>TEXT(Ecommerce_Sales[[#This Row],[Order_Date]],"yyyy")</f>
        <v>2024</v>
      </c>
      <c r="J3278" s="2" t="str">
        <f>TEXT(Ecommerce_Sales[[#This Row],[Order_Date]],"mmmm")</f>
        <v>June</v>
      </c>
      <c r="K3278" s="1" t="s">
        <v>1947</v>
      </c>
      <c r="L3278" s="1" t="s">
        <v>8996</v>
      </c>
      <c r="M3278" s="1" t="s">
        <v>2079</v>
      </c>
      <c r="N3278" s="1" t="s">
        <v>1973</v>
      </c>
      <c r="O3278" s="3">
        <v>175</v>
      </c>
      <c r="P3278">
        <v>1</v>
      </c>
      <c r="Q3278" s="3">
        <v>175</v>
      </c>
      <c r="R3278" s="1" t="s">
        <v>1951</v>
      </c>
      <c r="S3278" s="3">
        <v>13</v>
      </c>
      <c r="T3278">
        <v>5</v>
      </c>
      <c r="U3278" t="str">
        <f>IF(Ecommerce_Sales[[#This Row],[Delivery_Time_Days]]&gt;7,"Delay",IF(Ecommerce_Sales[[#This Row],[Delivery_Time_Days]] = 0,"No delivery",IF(Ecommerce_Sales[[#This Row],[Delivery_Time_Days]]&lt;=7,"On-time")))</f>
        <v>On-time</v>
      </c>
      <c r="V3278" s="7">
        <f>Ecommerce_Sales[[#This Row],[Profit]]/Ecommerce_Sales[[#This Row],[Total_Price]]</f>
        <v>0.30285714285714288</v>
      </c>
      <c r="W3278" s="3">
        <v>53</v>
      </c>
      <c r="X3278" s="3"/>
    </row>
    <row r="3279" spans="1:24" x14ac:dyDescent="0.25">
      <c r="A3279" s="1" t="s">
        <v>8997</v>
      </c>
      <c r="B3279" s="1" t="s">
        <v>34</v>
      </c>
      <c r="C3279" s="1" t="s">
        <v>35</v>
      </c>
      <c r="D3279" s="1" t="s">
        <v>4580</v>
      </c>
      <c r="E3279" s="1" t="s">
        <v>1981</v>
      </c>
      <c r="F3279" s="2">
        <v>45327</v>
      </c>
      <c r="G3279" s="2">
        <v>45089</v>
      </c>
      <c r="H3279" s="2" t="str">
        <f>TEXT(Ecommerce_Sales[[#This Row],[Order_Date]],"mmmm")</f>
        <v>June</v>
      </c>
      <c r="I3279" s="2" t="str">
        <f>TEXT(Ecommerce_Sales[[#This Row],[Order_Date]],"yyyy")</f>
        <v>2023</v>
      </c>
      <c r="J3279" s="2" t="str">
        <f>TEXT(Ecommerce_Sales[[#This Row],[Order_Date]],"mmmm")</f>
        <v>June</v>
      </c>
      <c r="K3279" s="1" t="s">
        <v>1986</v>
      </c>
      <c r="L3279" s="1" t="s">
        <v>8998</v>
      </c>
      <c r="M3279" s="1" t="s">
        <v>1983</v>
      </c>
      <c r="N3279" s="1" t="s">
        <v>1950</v>
      </c>
      <c r="O3279" s="3">
        <v>276</v>
      </c>
      <c r="P3279">
        <v>4</v>
      </c>
      <c r="Q3279" s="3">
        <v>1103</v>
      </c>
      <c r="R3279" s="1" t="s">
        <v>1951</v>
      </c>
      <c r="S3279" s="3">
        <v>144</v>
      </c>
      <c r="U3279" t="str">
        <f>IF(Ecommerce_Sales[[#This Row],[Delivery_Time_Days]]&gt;7,"Delay",IF(Ecommerce_Sales[[#This Row],[Delivery_Time_Days]] = 0,"No delivery",IF(Ecommerce_Sales[[#This Row],[Delivery_Time_Days]]&lt;=7,"On-time")))</f>
        <v>No delivery</v>
      </c>
      <c r="V3279" s="7">
        <f>Ecommerce_Sales[[#This Row],[Profit]]/Ecommerce_Sales[[#This Row],[Total_Price]]</f>
        <v>0.39981867633726204</v>
      </c>
      <c r="W3279" s="3">
        <v>441</v>
      </c>
      <c r="X3279" s="3"/>
    </row>
    <row r="3280" spans="1:24" x14ac:dyDescent="0.25">
      <c r="A3280" s="1" t="s">
        <v>8999</v>
      </c>
      <c r="B3280" s="1" t="s">
        <v>1035</v>
      </c>
      <c r="C3280" s="1" t="s">
        <v>1036</v>
      </c>
      <c r="D3280" s="1" t="s">
        <v>6354</v>
      </c>
      <c r="E3280" s="1" t="s">
        <v>1981</v>
      </c>
      <c r="F3280" s="2">
        <v>45093</v>
      </c>
      <c r="G3280" s="2">
        <v>45586</v>
      </c>
      <c r="H3280" s="2" t="str">
        <f>TEXT(Ecommerce_Sales[[#This Row],[Order_Date]],"mmmm")</f>
        <v>October</v>
      </c>
      <c r="I3280" s="2" t="str">
        <f>TEXT(Ecommerce_Sales[[#This Row],[Order_Date]],"yyyy")</f>
        <v>2024</v>
      </c>
      <c r="J3280" s="2" t="str">
        <f>TEXT(Ecommerce_Sales[[#This Row],[Order_Date]],"mmmm")</f>
        <v>October</v>
      </c>
      <c r="K3280" s="1" t="s">
        <v>1947</v>
      </c>
      <c r="L3280" s="1" t="s">
        <v>9000</v>
      </c>
      <c r="M3280" s="1" t="s">
        <v>1972</v>
      </c>
      <c r="N3280" s="1" t="s">
        <v>1973</v>
      </c>
      <c r="O3280" s="3">
        <v>549</v>
      </c>
      <c r="P3280">
        <v>6</v>
      </c>
      <c r="Q3280" s="3">
        <v>3291</v>
      </c>
      <c r="R3280" s="1" t="s">
        <v>1958</v>
      </c>
      <c r="S3280" s="3">
        <v>266</v>
      </c>
      <c r="T3280">
        <v>8</v>
      </c>
      <c r="U3280" t="str">
        <f>IF(Ecommerce_Sales[[#This Row],[Delivery_Time_Days]]&gt;7,"Delay",IF(Ecommerce_Sales[[#This Row],[Delivery_Time_Days]] = 0,"No delivery",IF(Ecommerce_Sales[[#This Row],[Delivery_Time_Days]]&lt;=7,"On-time")))</f>
        <v>Delay</v>
      </c>
      <c r="V3280" s="7">
        <f>Ecommerce_Sales[[#This Row],[Profit]]/Ecommerce_Sales[[#This Row],[Total_Price]]</f>
        <v>0.29990884229717413</v>
      </c>
      <c r="W3280" s="3">
        <v>987</v>
      </c>
      <c r="X3280" s="3"/>
    </row>
    <row r="3281" spans="1:24" x14ac:dyDescent="0.25">
      <c r="A3281" s="1" t="s">
        <v>9001</v>
      </c>
      <c r="B3281" s="1" t="s">
        <v>806</v>
      </c>
      <c r="C3281" s="1" t="s">
        <v>807</v>
      </c>
      <c r="D3281" s="1" t="s">
        <v>3367</v>
      </c>
      <c r="E3281" s="1" t="s">
        <v>2005</v>
      </c>
      <c r="F3281" s="2">
        <v>45040</v>
      </c>
      <c r="G3281" s="2">
        <v>45160</v>
      </c>
      <c r="H3281" s="2" t="str">
        <f>TEXT(Ecommerce_Sales[[#This Row],[Order_Date]],"mmmm")</f>
        <v>August</v>
      </c>
      <c r="I3281" s="2" t="str">
        <f>TEXT(Ecommerce_Sales[[#This Row],[Order_Date]],"yyyy")</f>
        <v>2023</v>
      </c>
      <c r="J3281" s="2" t="str">
        <f>TEXT(Ecommerce_Sales[[#This Row],[Order_Date]],"mmmm")</f>
        <v>August</v>
      </c>
      <c r="K3281" s="1" t="s">
        <v>1947</v>
      </c>
      <c r="L3281" s="1" t="s">
        <v>9002</v>
      </c>
      <c r="M3281" s="1" t="s">
        <v>2026</v>
      </c>
      <c r="N3281" s="1" t="s">
        <v>1978</v>
      </c>
      <c r="O3281" s="3">
        <v>48</v>
      </c>
      <c r="P3281">
        <v>1</v>
      </c>
      <c r="Q3281" s="3">
        <v>48</v>
      </c>
      <c r="R3281" s="1" t="s">
        <v>1951</v>
      </c>
      <c r="S3281" s="3">
        <v>3</v>
      </c>
      <c r="T3281">
        <v>2</v>
      </c>
      <c r="U3281" t="str">
        <f>IF(Ecommerce_Sales[[#This Row],[Delivery_Time_Days]]&gt;7,"Delay",IF(Ecommerce_Sales[[#This Row],[Delivery_Time_Days]] = 0,"No delivery",IF(Ecommerce_Sales[[#This Row],[Delivery_Time_Days]]&lt;=7,"On-time")))</f>
        <v>On-time</v>
      </c>
      <c r="V3281" s="7">
        <f>Ecommerce_Sales[[#This Row],[Profit]]/Ecommerce_Sales[[#This Row],[Total_Price]]</f>
        <v>0.35416666666666669</v>
      </c>
      <c r="W3281" s="3">
        <v>17</v>
      </c>
      <c r="X3281" s="3"/>
    </row>
    <row r="3282" spans="1:24" x14ac:dyDescent="0.25">
      <c r="A3282" s="1" t="s">
        <v>9003</v>
      </c>
      <c r="B3282" s="1" t="s">
        <v>1707</v>
      </c>
      <c r="C3282" s="1" t="s">
        <v>1865</v>
      </c>
      <c r="D3282" s="1" t="s">
        <v>9004</v>
      </c>
      <c r="E3282" s="1" t="s">
        <v>1966</v>
      </c>
      <c r="F3282" s="2">
        <v>45575</v>
      </c>
      <c r="G3282" s="2">
        <v>45230</v>
      </c>
      <c r="H3282" s="2" t="str">
        <f>TEXT(Ecommerce_Sales[[#This Row],[Order_Date]],"mmmm")</f>
        <v>October</v>
      </c>
      <c r="I3282" s="2" t="str">
        <f>TEXT(Ecommerce_Sales[[#This Row],[Order_Date]],"yyyy")</f>
        <v>2023</v>
      </c>
      <c r="J3282" s="2" t="str">
        <f>TEXT(Ecommerce_Sales[[#This Row],[Order_Date]],"mmmm")</f>
        <v>October</v>
      </c>
      <c r="K3282" s="1" t="s">
        <v>1992</v>
      </c>
      <c r="L3282" s="1" t="s">
        <v>6253</v>
      </c>
      <c r="M3282" s="1" t="s">
        <v>2058</v>
      </c>
      <c r="N3282" s="1" t="s">
        <v>1950</v>
      </c>
      <c r="O3282" s="3">
        <v>723</v>
      </c>
      <c r="P3282">
        <v>3</v>
      </c>
      <c r="Q3282" s="3">
        <v>2170</v>
      </c>
      <c r="R3282" s="1" t="s">
        <v>2008</v>
      </c>
      <c r="S3282" s="3">
        <v>150</v>
      </c>
      <c r="U3282" t="str">
        <f>IF(Ecommerce_Sales[[#This Row],[Delivery_Time_Days]]&gt;7,"Delay",IF(Ecommerce_Sales[[#This Row],[Delivery_Time_Days]] = 0,"No delivery",IF(Ecommerce_Sales[[#This Row],[Delivery_Time_Days]]&lt;=7,"On-time")))</f>
        <v>No delivery</v>
      </c>
      <c r="V3282" s="7">
        <f>Ecommerce_Sales[[#This Row],[Profit]]/Ecommerce_Sales[[#This Row],[Total_Price]]</f>
        <v>0.4</v>
      </c>
      <c r="W3282" s="3">
        <v>868</v>
      </c>
      <c r="X3282" s="3"/>
    </row>
    <row r="3283" spans="1:24" x14ac:dyDescent="0.25">
      <c r="A3283" s="1" t="s">
        <v>9005</v>
      </c>
      <c r="B3283" s="1" t="s">
        <v>918</v>
      </c>
      <c r="C3283" s="1" t="s">
        <v>919</v>
      </c>
      <c r="D3283" s="1" t="s">
        <v>2846</v>
      </c>
      <c r="E3283" s="1" t="s">
        <v>1966</v>
      </c>
      <c r="F3283" s="2">
        <v>45574</v>
      </c>
      <c r="G3283" s="2">
        <v>45052</v>
      </c>
      <c r="H3283" s="2" t="str">
        <f>TEXT(Ecommerce_Sales[[#This Row],[Order_Date]],"mmmm")</f>
        <v>May</v>
      </c>
      <c r="I3283" s="2" t="str">
        <f>TEXT(Ecommerce_Sales[[#This Row],[Order_Date]],"yyyy")</f>
        <v>2023</v>
      </c>
      <c r="J3283" s="2" t="str">
        <f>TEXT(Ecommerce_Sales[[#This Row],[Order_Date]],"mmmm")</f>
        <v>May</v>
      </c>
      <c r="K3283" s="1" t="s">
        <v>1947</v>
      </c>
      <c r="L3283" s="1" t="s">
        <v>9006</v>
      </c>
      <c r="M3283" s="1" t="s">
        <v>1988</v>
      </c>
      <c r="N3283" s="1" t="s">
        <v>1989</v>
      </c>
      <c r="O3283" s="3">
        <v>631</v>
      </c>
      <c r="P3283">
        <v>4</v>
      </c>
      <c r="Q3283" s="3">
        <v>2523</v>
      </c>
      <c r="R3283" s="1" t="s">
        <v>1951</v>
      </c>
      <c r="S3283" s="3">
        <v>187</v>
      </c>
      <c r="T3283">
        <v>3</v>
      </c>
      <c r="U3283" t="str">
        <f>IF(Ecommerce_Sales[[#This Row],[Delivery_Time_Days]]&gt;7,"Delay",IF(Ecommerce_Sales[[#This Row],[Delivery_Time_Days]] = 0,"No delivery",IF(Ecommerce_Sales[[#This Row],[Delivery_Time_Days]]&lt;=7,"On-time")))</f>
        <v>On-time</v>
      </c>
      <c r="V3283" s="7">
        <f>Ecommerce_Sales[[#This Row],[Profit]]/Ecommerce_Sales[[#This Row],[Total_Price]]</f>
        <v>0.25009908838684108</v>
      </c>
      <c r="W3283" s="3">
        <v>631</v>
      </c>
      <c r="X3283" s="3"/>
    </row>
    <row r="3284" spans="1:24" x14ac:dyDescent="0.25">
      <c r="A3284" s="1" t="s">
        <v>9007</v>
      </c>
      <c r="B3284" s="1" t="s">
        <v>90</v>
      </c>
      <c r="C3284" s="1" t="s">
        <v>91</v>
      </c>
      <c r="D3284" s="1" t="s">
        <v>2721</v>
      </c>
      <c r="E3284" s="1" t="s">
        <v>2005</v>
      </c>
      <c r="F3284" s="2">
        <v>45003</v>
      </c>
      <c r="G3284" s="2">
        <v>45233</v>
      </c>
      <c r="H3284" s="2" t="str">
        <f>TEXT(Ecommerce_Sales[[#This Row],[Order_Date]],"mmmm")</f>
        <v>November</v>
      </c>
      <c r="I3284" s="2" t="str">
        <f>TEXT(Ecommerce_Sales[[#This Row],[Order_Date]],"yyyy")</f>
        <v>2023</v>
      </c>
      <c r="J3284" s="2" t="str">
        <f>TEXT(Ecommerce_Sales[[#This Row],[Order_Date]],"mmmm")</f>
        <v>November</v>
      </c>
      <c r="K3284" s="1" t="s">
        <v>1986</v>
      </c>
      <c r="L3284" s="1" t="s">
        <v>3178</v>
      </c>
      <c r="M3284" s="1" t="s">
        <v>2043</v>
      </c>
      <c r="N3284" s="1" t="s">
        <v>1989</v>
      </c>
      <c r="O3284" s="3">
        <v>303</v>
      </c>
      <c r="P3284">
        <v>3</v>
      </c>
      <c r="Q3284" s="3">
        <v>910</v>
      </c>
      <c r="R3284" s="1" t="s">
        <v>1958</v>
      </c>
      <c r="S3284" s="3">
        <v>74</v>
      </c>
      <c r="U3284" t="str">
        <f>IF(Ecommerce_Sales[[#This Row],[Delivery_Time_Days]]&gt;7,"Delay",IF(Ecommerce_Sales[[#This Row],[Delivery_Time_Days]] = 0,"No delivery",IF(Ecommerce_Sales[[#This Row],[Delivery_Time_Days]]&lt;=7,"On-time")))</f>
        <v>No delivery</v>
      </c>
      <c r="V3284" s="7">
        <f>Ecommerce_Sales[[#This Row],[Profit]]/Ecommerce_Sales[[#This Row],[Total_Price]]</f>
        <v>0.25054945054945055</v>
      </c>
      <c r="W3284" s="3">
        <v>228</v>
      </c>
      <c r="X3284" s="3"/>
    </row>
    <row r="3285" spans="1:24" x14ac:dyDescent="0.25">
      <c r="A3285" s="1" t="s">
        <v>9008</v>
      </c>
      <c r="B3285" s="1" t="s">
        <v>376</v>
      </c>
      <c r="C3285" s="1" t="s">
        <v>377</v>
      </c>
      <c r="D3285" s="1" t="s">
        <v>6730</v>
      </c>
      <c r="E3285" s="1" t="s">
        <v>1961</v>
      </c>
      <c r="F3285" s="2">
        <v>45343</v>
      </c>
      <c r="G3285" s="2">
        <v>45641</v>
      </c>
      <c r="H3285" s="2" t="str">
        <f>TEXT(Ecommerce_Sales[[#This Row],[Order_Date]],"mmmm")</f>
        <v>December</v>
      </c>
      <c r="I3285" s="2" t="str">
        <f>TEXT(Ecommerce_Sales[[#This Row],[Order_Date]],"yyyy")</f>
        <v>2024</v>
      </c>
      <c r="J3285" s="2" t="str">
        <f>TEXT(Ecommerce_Sales[[#This Row],[Order_Date]],"mmmm")</f>
        <v>December</v>
      </c>
      <c r="K3285" s="1" t="s">
        <v>1947</v>
      </c>
      <c r="L3285" s="1" t="s">
        <v>9009</v>
      </c>
      <c r="M3285" s="1" t="s">
        <v>2079</v>
      </c>
      <c r="N3285" s="1" t="s">
        <v>1973</v>
      </c>
      <c r="O3285" s="3">
        <v>1024</v>
      </c>
      <c r="P3285">
        <v>4</v>
      </c>
      <c r="Q3285" s="3">
        <v>4097</v>
      </c>
      <c r="R3285" s="1" t="s">
        <v>1951</v>
      </c>
      <c r="S3285" s="3">
        <v>438</v>
      </c>
      <c r="T3285">
        <v>7</v>
      </c>
      <c r="U3285" t="str">
        <f>IF(Ecommerce_Sales[[#This Row],[Delivery_Time_Days]]&gt;7,"Delay",IF(Ecommerce_Sales[[#This Row],[Delivery_Time_Days]] = 0,"No delivery",IF(Ecommerce_Sales[[#This Row],[Delivery_Time_Days]]&lt;=7,"On-time")))</f>
        <v>On-time</v>
      </c>
      <c r="V3285" s="7">
        <f>Ecommerce_Sales[[#This Row],[Profit]]/Ecommerce_Sales[[#This Row],[Total_Price]]</f>
        <v>0.29997559189650963</v>
      </c>
      <c r="W3285" s="3">
        <v>1229</v>
      </c>
      <c r="X3285" s="3"/>
    </row>
    <row r="3286" spans="1:24" x14ac:dyDescent="0.25">
      <c r="A3286" s="1" t="s">
        <v>9010</v>
      </c>
      <c r="B3286" s="1" t="s">
        <v>1876</v>
      </c>
      <c r="C3286" s="1" t="s">
        <v>1877</v>
      </c>
      <c r="D3286" s="1" t="s">
        <v>5466</v>
      </c>
      <c r="E3286" s="1" t="s">
        <v>1966</v>
      </c>
      <c r="F3286" s="2">
        <v>45114</v>
      </c>
      <c r="G3286" s="2">
        <v>44933</v>
      </c>
      <c r="H3286" s="2" t="str">
        <f>TEXT(Ecommerce_Sales[[#This Row],[Order_Date]],"mmmm")</f>
        <v>January</v>
      </c>
      <c r="I3286" s="2" t="str">
        <f>TEXT(Ecommerce_Sales[[#This Row],[Order_Date]],"yyyy")</f>
        <v>2023</v>
      </c>
      <c r="J3286" s="2" t="str">
        <f>TEXT(Ecommerce_Sales[[#This Row],[Order_Date]],"mmmm")</f>
        <v>January</v>
      </c>
      <c r="K3286" s="1" t="s">
        <v>1986</v>
      </c>
      <c r="L3286" s="1" t="s">
        <v>4347</v>
      </c>
      <c r="M3286" s="1" t="s">
        <v>2054</v>
      </c>
      <c r="N3286" s="1" t="s">
        <v>1957</v>
      </c>
      <c r="O3286" s="3">
        <v>32</v>
      </c>
      <c r="P3286">
        <v>1</v>
      </c>
      <c r="Q3286" s="3">
        <v>32</v>
      </c>
      <c r="R3286" s="1" t="s">
        <v>2012</v>
      </c>
      <c r="S3286" s="3">
        <v>3</v>
      </c>
      <c r="U3286" t="str">
        <f>IF(Ecommerce_Sales[[#This Row],[Delivery_Time_Days]]&gt;7,"Delay",IF(Ecommerce_Sales[[#This Row],[Delivery_Time_Days]] = 0,"No delivery",IF(Ecommerce_Sales[[#This Row],[Delivery_Time_Days]]&lt;=7,"On-time")))</f>
        <v>No delivery</v>
      </c>
      <c r="V3286" s="7">
        <f>Ecommerce_Sales[[#This Row],[Profit]]/Ecommerce_Sales[[#This Row],[Total_Price]]</f>
        <v>0.15625</v>
      </c>
      <c r="W3286" s="3">
        <v>5</v>
      </c>
      <c r="X3286" s="3"/>
    </row>
    <row r="3287" spans="1:24" x14ac:dyDescent="0.25">
      <c r="A3287" s="1" t="s">
        <v>9011</v>
      </c>
      <c r="B3287" s="1" t="s">
        <v>509</v>
      </c>
      <c r="C3287" s="1" t="s">
        <v>510</v>
      </c>
      <c r="D3287" s="1" t="s">
        <v>5281</v>
      </c>
      <c r="E3287" s="1" t="s">
        <v>2005</v>
      </c>
      <c r="F3287" s="2">
        <v>45375</v>
      </c>
      <c r="G3287" s="2">
        <v>45143</v>
      </c>
      <c r="H3287" s="2" t="str">
        <f>TEXT(Ecommerce_Sales[[#This Row],[Order_Date]],"mmmm")</f>
        <v>August</v>
      </c>
      <c r="I3287" s="2" t="str">
        <f>TEXT(Ecommerce_Sales[[#This Row],[Order_Date]],"yyyy")</f>
        <v>2023</v>
      </c>
      <c r="J3287" s="2" t="str">
        <f>TEXT(Ecommerce_Sales[[#This Row],[Order_Date]],"mmmm")</f>
        <v>August</v>
      </c>
      <c r="K3287" s="1" t="s">
        <v>1947</v>
      </c>
      <c r="L3287" s="1" t="s">
        <v>9012</v>
      </c>
      <c r="M3287" s="1" t="s">
        <v>1972</v>
      </c>
      <c r="N3287" s="1" t="s">
        <v>1973</v>
      </c>
      <c r="O3287" s="3">
        <v>1226</v>
      </c>
      <c r="P3287">
        <v>3</v>
      </c>
      <c r="Q3287" s="3">
        <v>3678</v>
      </c>
      <c r="R3287" s="1" t="s">
        <v>1958</v>
      </c>
      <c r="S3287" s="3">
        <v>431</v>
      </c>
      <c r="T3287">
        <v>4</v>
      </c>
      <c r="U3287" t="str">
        <f>IF(Ecommerce_Sales[[#This Row],[Delivery_Time_Days]]&gt;7,"Delay",IF(Ecommerce_Sales[[#This Row],[Delivery_Time_Days]] = 0,"No delivery",IF(Ecommerce_Sales[[#This Row],[Delivery_Time_Days]]&lt;=7,"On-time")))</f>
        <v>On-time</v>
      </c>
      <c r="V3287" s="7">
        <f>Ecommerce_Sales[[#This Row],[Profit]]/Ecommerce_Sales[[#This Row],[Total_Price]]</f>
        <v>0.29989124524197935</v>
      </c>
      <c r="W3287" s="3">
        <v>1103</v>
      </c>
      <c r="X3287" s="3"/>
    </row>
    <row r="3288" spans="1:24" x14ac:dyDescent="0.25">
      <c r="A3288" s="1" t="s">
        <v>9013</v>
      </c>
      <c r="B3288" s="1" t="s">
        <v>1502</v>
      </c>
      <c r="C3288" s="1" t="s">
        <v>1503</v>
      </c>
      <c r="D3288" s="1" t="s">
        <v>4809</v>
      </c>
      <c r="E3288" s="1" t="s">
        <v>2005</v>
      </c>
      <c r="F3288" s="2">
        <v>45433</v>
      </c>
      <c r="G3288" s="2">
        <v>45127</v>
      </c>
      <c r="H3288" s="2" t="str">
        <f>TEXT(Ecommerce_Sales[[#This Row],[Order_Date]],"mmmm")</f>
        <v>July</v>
      </c>
      <c r="I3288" s="2" t="str">
        <f>TEXT(Ecommerce_Sales[[#This Row],[Order_Date]],"yyyy")</f>
        <v>2023</v>
      </c>
      <c r="J3288" s="2" t="str">
        <f>TEXT(Ecommerce_Sales[[#This Row],[Order_Date]],"mmmm")</f>
        <v>July</v>
      </c>
      <c r="K3288" s="1" t="s">
        <v>1947</v>
      </c>
      <c r="L3288" s="1" t="s">
        <v>3224</v>
      </c>
      <c r="M3288" s="1" t="s">
        <v>1949</v>
      </c>
      <c r="N3288" s="1" t="s">
        <v>1950</v>
      </c>
      <c r="O3288" s="3">
        <v>41</v>
      </c>
      <c r="P3288">
        <v>1</v>
      </c>
      <c r="Q3288" s="3">
        <v>41</v>
      </c>
      <c r="R3288" s="1" t="s">
        <v>1958</v>
      </c>
      <c r="S3288" s="3">
        <v>5</v>
      </c>
      <c r="T3288">
        <v>3</v>
      </c>
      <c r="U3288" t="str">
        <f>IF(Ecommerce_Sales[[#This Row],[Delivery_Time_Days]]&gt;7,"Delay",IF(Ecommerce_Sales[[#This Row],[Delivery_Time_Days]] = 0,"No delivery",IF(Ecommerce_Sales[[#This Row],[Delivery_Time_Days]]&lt;=7,"On-time")))</f>
        <v>On-time</v>
      </c>
      <c r="V3288" s="7">
        <f>Ecommerce_Sales[[#This Row],[Profit]]/Ecommerce_Sales[[#This Row],[Total_Price]]</f>
        <v>0.41463414634146339</v>
      </c>
      <c r="W3288" s="3">
        <v>17</v>
      </c>
      <c r="X3288" s="3"/>
    </row>
    <row r="3289" spans="1:24" x14ac:dyDescent="0.25">
      <c r="A3289" s="1" t="s">
        <v>9014</v>
      </c>
      <c r="B3289" s="1" t="s">
        <v>549</v>
      </c>
      <c r="C3289" s="1" t="s">
        <v>550</v>
      </c>
      <c r="D3289" s="1" t="s">
        <v>2753</v>
      </c>
      <c r="E3289" s="1" t="s">
        <v>1946</v>
      </c>
      <c r="F3289" s="2">
        <v>45171</v>
      </c>
      <c r="G3289" s="2">
        <v>45171</v>
      </c>
      <c r="H3289" s="2" t="str">
        <f>TEXT(Ecommerce_Sales[[#This Row],[Order_Date]],"mmmm")</f>
        <v>September</v>
      </c>
      <c r="I3289" s="2" t="str">
        <f>TEXT(Ecommerce_Sales[[#This Row],[Order_Date]],"yyyy")</f>
        <v>2023</v>
      </c>
      <c r="J3289" s="2" t="str">
        <f>TEXT(Ecommerce_Sales[[#This Row],[Order_Date]],"mmmm")</f>
        <v>September</v>
      </c>
      <c r="K3289" s="1" t="s">
        <v>1986</v>
      </c>
      <c r="L3289" s="1" t="s">
        <v>9015</v>
      </c>
      <c r="M3289" s="1" t="s">
        <v>1998</v>
      </c>
      <c r="N3289" s="1" t="s">
        <v>1973</v>
      </c>
      <c r="O3289" s="3">
        <v>208</v>
      </c>
      <c r="P3289">
        <v>5</v>
      </c>
      <c r="Q3289" s="3">
        <v>1039</v>
      </c>
      <c r="R3289" s="1" t="s">
        <v>2008</v>
      </c>
      <c r="S3289" s="3">
        <v>124</v>
      </c>
      <c r="U3289" t="str">
        <f>IF(Ecommerce_Sales[[#This Row],[Delivery_Time_Days]]&gt;7,"Delay",IF(Ecommerce_Sales[[#This Row],[Delivery_Time_Days]] = 0,"No delivery",IF(Ecommerce_Sales[[#This Row],[Delivery_Time_Days]]&lt;=7,"On-time")))</f>
        <v>No delivery</v>
      </c>
      <c r="V3289" s="7">
        <f>Ecommerce_Sales[[#This Row],[Profit]]/Ecommerce_Sales[[#This Row],[Total_Price]]</f>
        <v>0.30028873917228105</v>
      </c>
      <c r="W3289" s="3">
        <v>312</v>
      </c>
      <c r="X3289" s="3"/>
    </row>
    <row r="3290" spans="1:24" x14ac:dyDescent="0.25">
      <c r="A3290" s="1" t="s">
        <v>9016</v>
      </c>
      <c r="B3290" s="1" t="s">
        <v>856</v>
      </c>
      <c r="C3290" s="1" t="s">
        <v>857</v>
      </c>
      <c r="D3290" s="1" t="s">
        <v>3498</v>
      </c>
      <c r="E3290" s="1" t="s">
        <v>1961</v>
      </c>
      <c r="F3290" s="2">
        <v>45149</v>
      </c>
      <c r="G3290" s="2">
        <v>45267</v>
      </c>
      <c r="H3290" s="2" t="str">
        <f>TEXT(Ecommerce_Sales[[#This Row],[Order_Date]],"mmmm")</f>
        <v>December</v>
      </c>
      <c r="I3290" s="2" t="str">
        <f>TEXT(Ecommerce_Sales[[#This Row],[Order_Date]],"yyyy")</f>
        <v>2023</v>
      </c>
      <c r="J3290" s="2" t="str">
        <f>TEXT(Ecommerce_Sales[[#This Row],[Order_Date]],"mmmm")</f>
        <v>December</v>
      </c>
      <c r="K3290" s="1" t="s">
        <v>1986</v>
      </c>
      <c r="L3290" s="1" t="s">
        <v>9017</v>
      </c>
      <c r="M3290" s="1" t="s">
        <v>1977</v>
      </c>
      <c r="N3290" s="1" t="s">
        <v>1978</v>
      </c>
      <c r="O3290" s="3">
        <v>243</v>
      </c>
      <c r="P3290">
        <v>4</v>
      </c>
      <c r="Q3290" s="3">
        <v>972</v>
      </c>
      <c r="R3290" s="1" t="s">
        <v>1958</v>
      </c>
      <c r="S3290" s="3">
        <v>94</v>
      </c>
      <c r="U3290" t="str">
        <f>IF(Ecommerce_Sales[[#This Row],[Delivery_Time_Days]]&gt;7,"Delay",IF(Ecommerce_Sales[[#This Row],[Delivery_Time_Days]] = 0,"No delivery",IF(Ecommerce_Sales[[#This Row],[Delivery_Time_Days]]&lt;=7,"On-time")))</f>
        <v>No delivery</v>
      </c>
      <c r="V3290" s="7">
        <f>Ecommerce_Sales[[#This Row],[Profit]]/Ecommerce_Sales[[#This Row],[Total_Price]]</f>
        <v>0.34979423868312759</v>
      </c>
      <c r="W3290" s="3">
        <v>340</v>
      </c>
      <c r="X3290" s="3"/>
    </row>
    <row r="3291" spans="1:24" x14ac:dyDescent="0.25">
      <c r="A3291" s="1" t="s">
        <v>9018</v>
      </c>
      <c r="B3291" s="1" t="s">
        <v>42</v>
      </c>
      <c r="C3291" s="1" t="s">
        <v>43</v>
      </c>
      <c r="D3291" s="1" t="s">
        <v>2810</v>
      </c>
      <c r="E3291" s="1" t="s">
        <v>1946</v>
      </c>
      <c r="F3291" s="2">
        <v>45184</v>
      </c>
      <c r="G3291" s="2">
        <v>45609</v>
      </c>
      <c r="H3291" s="2" t="str">
        <f>TEXT(Ecommerce_Sales[[#This Row],[Order_Date]],"mmmm")</f>
        <v>November</v>
      </c>
      <c r="I3291" s="2" t="str">
        <f>TEXT(Ecommerce_Sales[[#This Row],[Order_Date]],"yyyy")</f>
        <v>2024</v>
      </c>
      <c r="J3291" s="2" t="str">
        <f>TEXT(Ecommerce_Sales[[#This Row],[Order_Date]],"mmmm")</f>
        <v>November</v>
      </c>
      <c r="K3291" s="1" t="s">
        <v>1947</v>
      </c>
      <c r="L3291" s="1" t="s">
        <v>9019</v>
      </c>
      <c r="M3291" s="1" t="s">
        <v>2247</v>
      </c>
      <c r="N3291" s="1" t="s">
        <v>1957</v>
      </c>
      <c r="O3291" s="3">
        <v>1069</v>
      </c>
      <c r="P3291">
        <v>6</v>
      </c>
      <c r="Q3291" s="3">
        <v>6417</v>
      </c>
      <c r="R3291" s="1" t="s">
        <v>2008</v>
      </c>
      <c r="S3291" s="3">
        <v>378</v>
      </c>
      <c r="T3291">
        <v>4</v>
      </c>
      <c r="U3291" t="str">
        <f>IF(Ecommerce_Sales[[#This Row],[Delivery_Time_Days]]&gt;7,"Delay",IF(Ecommerce_Sales[[#This Row],[Delivery_Time_Days]] = 0,"No delivery",IF(Ecommerce_Sales[[#This Row],[Delivery_Time_Days]]&lt;=7,"On-time")))</f>
        <v>On-time</v>
      </c>
      <c r="V3291" s="7">
        <f>Ecommerce_Sales[[#This Row],[Profit]]/Ecommerce_Sales[[#This Row],[Total_Price]]</f>
        <v>0.1499142901667446</v>
      </c>
      <c r="W3291" s="3">
        <v>962</v>
      </c>
      <c r="X3291" s="3"/>
    </row>
    <row r="3292" spans="1:24" x14ac:dyDescent="0.25">
      <c r="A3292" s="1" t="s">
        <v>9020</v>
      </c>
      <c r="B3292" s="1" t="s">
        <v>1726</v>
      </c>
      <c r="C3292" s="1" t="s">
        <v>1727</v>
      </c>
      <c r="D3292" s="1" t="s">
        <v>6176</v>
      </c>
      <c r="E3292" s="1" t="s">
        <v>1961</v>
      </c>
      <c r="F3292" s="2">
        <v>45205</v>
      </c>
      <c r="G3292" s="2">
        <v>45142</v>
      </c>
      <c r="H3292" s="2" t="str">
        <f>TEXT(Ecommerce_Sales[[#This Row],[Order_Date]],"mmmm")</f>
        <v>August</v>
      </c>
      <c r="I3292" s="2" t="str">
        <f>TEXT(Ecommerce_Sales[[#This Row],[Order_Date]],"yyyy")</f>
        <v>2023</v>
      </c>
      <c r="J3292" s="2" t="str">
        <f>TEXT(Ecommerce_Sales[[#This Row],[Order_Date]],"mmmm")</f>
        <v>August</v>
      </c>
      <c r="K3292" s="1" t="s">
        <v>1947</v>
      </c>
      <c r="L3292" s="1" t="s">
        <v>9021</v>
      </c>
      <c r="M3292" s="1" t="s">
        <v>1998</v>
      </c>
      <c r="N3292" s="1" t="s">
        <v>1973</v>
      </c>
      <c r="O3292" s="3">
        <v>473</v>
      </c>
      <c r="P3292">
        <v>2</v>
      </c>
      <c r="Q3292" s="3">
        <v>946</v>
      </c>
      <c r="R3292" s="1" t="s">
        <v>1958</v>
      </c>
      <c r="S3292" s="3">
        <v>56</v>
      </c>
      <c r="T3292">
        <v>7</v>
      </c>
      <c r="U3292" t="str">
        <f>IF(Ecommerce_Sales[[#This Row],[Delivery_Time_Days]]&gt;7,"Delay",IF(Ecommerce_Sales[[#This Row],[Delivery_Time_Days]] = 0,"No delivery",IF(Ecommerce_Sales[[#This Row],[Delivery_Time_Days]]&lt;=7,"On-time")))</f>
        <v>On-time</v>
      </c>
      <c r="V3292" s="7">
        <f>Ecommerce_Sales[[#This Row],[Profit]]/Ecommerce_Sales[[#This Row],[Total_Price]]</f>
        <v>0.30021141649048627</v>
      </c>
      <c r="W3292" s="3">
        <v>284</v>
      </c>
      <c r="X3292" s="3"/>
    </row>
    <row r="3293" spans="1:24" x14ac:dyDescent="0.25">
      <c r="A3293" s="1" t="s">
        <v>9022</v>
      </c>
      <c r="B3293" s="1" t="s">
        <v>912</v>
      </c>
      <c r="C3293" s="1" t="s">
        <v>913</v>
      </c>
      <c r="D3293" s="1" t="s">
        <v>2427</v>
      </c>
      <c r="E3293" s="1" t="s">
        <v>1961</v>
      </c>
      <c r="F3293" s="2">
        <v>45458</v>
      </c>
      <c r="G3293" s="2">
        <v>44930</v>
      </c>
      <c r="H3293" s="2" t="str">
        <f>TEXT(Ecommerce_Sales[[#This Row],[Order_Date]],"mmmm")</f>
        <v>January</v>
      </c>
      <c r="I3293" s="2" t="str">
        <f>TEXT(Ecommerce_Sales[[#This Row],[Order_Date]],"yyyy")</f>
        <v>2023</v>
      </c>
      <c r="J3293" s="2" t="str">
        <f>TEXT(Ecommerce_Sales[[#This Row],[Order_Date]],"mmmm")</f>
        <v>January</v>
      </c>
      <c r="K3293" s="1" t="s">
        <v>1992</v>
      </c>
      <c r="L3293" s="1" t="s">
        <v>9023</v>
      </c>
      <c r="M3293" s="1" t="s">
        <v>2002</v>
      </c>
      <c r="N3293" s="1" t="s">
        <v>1989</v>
      </c>
      <c r="O3293" s="3">
        <v>764</v>
      </c>
      <c r="P3293">
        <v>4</v>
      </c>
      <c r="Q3293" s="3">
        <v>3054</v>
      </c>
      <c r="R3293" s="1" t="s">
        <v>1958</v>
      </c>
      <c r="S3293" s="3">
        <v>294</v>
      </c>
      <c r="U3293" t="str">
        <f>IF(Ecommerce_Sales[[#This Row],[Delivery_Time_Days]]&gt;7,"Delay",IF(Ecommerce_Sales[[#This Row],[Delivery_Time_Days]] = 0,"No delivery",IF(Ecommerce_Sales[[#This Row],[Delivery_Time_Days]]&lt;=7,"On-time")))</f>
        <v>No delivery</v>
      </c>
      <c r="V3293" s="7">
        <f>Ecommerce_Sales[[#This Row],[Profit]]/Ecommerce_Sales[[#This Row],[Total_Price]]</f>
        <v>0.25016371971185331</v>
      </c>
      <c r="W3293" s="3">
        <v>764</v>
      </c>
      <c r="X3293" s="3"/>
    </row>
    <row r="3294" spans="1:24" x14ac:dyDescent="0.25">
      <c r="A3294" s="1" t="s">
        <v>9024</v>
      </c>
      <c r="B3294" s="1" t="s">
        <v>236</v>
      </c>
      <c r="C3294" s="1" t="s">
        <v>237</v>
      </c>
      <c r="D3294" s="1" t="s">
        <v>5005</v>
      </c>
      <c r="E3294" s="1" t="s">
        <v>1954</v>
      </c>
      <c r="F3294" s="2">
        <v>45354</v>
      </c>
      <c r="G3294" s="2">
        <v>45541</v>
      </c>
      <c r="H3294" s="2" t="str">
        <f>TEXT(Ecommerce_Sales[[#This Row],[Order_Date]],"mmmm")</f>
        <v>September</v>
      </c>
      <c r="I3294" s="2" t="str">
        <f>TEXT(Ecommerce_Sales[[#This Row],[Order_Date]],"yyyy")</f>
        <v>2024</v>
      </c>
      <c r="J3294" s="2" t="str">
        <f>TEXT(Ecommerce_Sales[[#This Row],[Order_Date]],"mmmm")</f>
        <v>September</v>
      </c>
      <c r="K3294" s="1" t="s">
        <v>1947</v>
      </c>
      <c r="L3294" s="1" t="s">
        <v>9025</v>
      </c>
      <c r="M3294" s="1" t="s">
        <v>2058</v>
      </c>
      <c r="N3294" s="1" t="s">
        <v>1950</v>
      </c>
      <c r="O3294" s="3">
        <v>174</v>
      </c>
      <c r="P3294">
        <v>2</v>
      </c>
      <c r="Q3294" s="3">
        <v>349</v>
      </c>
      <c r="R3294" s="1" t="s">
        <v>1951</v>
      </c>
      <c r="S3294" s="3">
        <v>52</v>
      </c>
      <c r="T3294">
        <v>6</v>
      </c>
      <c r="U3294" t="str">
        <f>IF(Ecommerce_Sales[[#This Row],[Delivery_Time_Days]]&gt;7,"Delay",IF(Ecommerce_Sales[[#This Row],[Delivery_Time_Days]] = 0,"No delivery",IF(Ecommerce_Sales[[#This Row],[Delivery_Time_Days]]&lt;=7,"On-time")))</f>
        <v>On-time</v>
      </c>
      <c r="V3294" s="7">
        <f>Ecommerce_Sales[[#This Row],[Profit]]/Ecommerce_Sales[[#This Row],[Total_Price]]</f>
        <v>0.40114613180515757</v>
      </c>
      <c r="W3294" s="3">
        <v>140</v>
      </c>
      <c r="X3294" s="3"/>
    </row>
    <row r="3295" spans="1:24" x14ac:dyDescent="0.25">
      <c r="A3295" s="1" t="s">
        <v>9026</v>
      </c>
      <c r="B3295" s="1" t="s">
        <v>482</v>
      </c>
      <c r="C3295" s="1" t="s">
        <v>483</v>
      </c>
      <c r="D3295" s="1" t="s">
        <v>3182</v>
      </c>
      <c r="E3295" s="1" t="s">
        <v>1961</v>
      </c>
      <c r="F3295" s="2">
        <v>45019</v>
      </c>
      <c r="G3295" s="2">
        <v>45241</v>
      </c>
      <c r="H3295" s="2" t="str">
        <f>TEXT(Ecommerce_Sales[[#This Row],[Order_Date]],"mmmm")</f>
        <v>November</v>
      </c>
      <c r="I3295" s="2" t="str">
        <f>TEXT(Ecommerce_Sales[[#This Row],[Order_Date]],"yyyy")</f>
        <v>2023</v>
      </c>
      <c r="J3295" s="2" t="str">
        <f>TEXT(Ecommerce_Sales[[#This Row],[Order_Date]],"mmmm")</f>
        <v>November</v>
      </c>
      <c r="K3295" s="1" t="s">
        <v>1947</v>
      </c>
      <c r="L3295" s="1" t="s">
        <v>8495</v>
      </c>
      <c r="M3295" s="1" t="s">
        <v>1998</v>
      </c>
      <c r="N3295" s="1" t="s">
        <v>1973</v>
      </c>
      <c r="O3295" s="3">
        <v>950</v>
      </c>
      <c r="P3295">
        <v>4</v>
      </c>
      <c r="Q3295" s="3">
        <v>3800</v>
      </c>
      <c r="R3295" s="1" t="s">
        <v>1951</v>
      </c>
      <c r="S3295" s="3">
        <v>538</v>
      </c>
      <c r="T3295">
        <v>5</v>
      </c>
      <c r="U3295" t="str">
        <f>IF(Ecommerce_Sales[[#This Row],[Delivery_Time_Days]]&gt;7,"Delay",IF(Ecommerce_Sales[[#This Row],[Delivery_Time_Days]] = 0,"No delivery",IF(Ecommerce_Sales[[#This Row],[Delivery_Time_Days]]&lt;=7,"On-time")))</f>
        <v>On-time</v>
      </c>
      <c r="V3295" s="7">
        <f>Ecommerce_Sales[[#This Row],[Profit]]/Ecommerce_Sales[[#This Row],[Total_Price]]</f>
        <v>0.3</v>
      </c>
      <c r="W3295" s="3">
        <v>1140</v>
      </c>
      <c r="X3295" s="3"/>
    </row>
    <row r="3296" spans="1:24" x14ac:dyDescent="0.25">
      <c r="A3296" s="1" t="s">
        <v>9027</v>
      </c>
      <c r="B3296" s="1" t="s">
        <v>411</v>
      </c>
      <c r="C3296" s="1" t="s">
        <v>412</v>
      </c>
      <c r="D3296" s="1" t="s">
        <v>2978</v>
      </c>
      <c r="E3296" s="1" t="s">
        <v>1961</v>
      </c>
      <c r="F3296" s="2">
        <v>45219</v>
      </c>
      <c r="G3296" s="2">
        <v>44941</v>
      </c>
      <c r="H3296" s="2" t="str">
        <f>TEXT(Ecommerce_Sales[[#This Row],[Order_Date]],"mmmm")</f>
        <v>January</v>
      </c>
      <c r="I3296" s="2" t="str">
        <f>TEXT(Ecommerce_Sales[[#This Row],[Order_Date]],"yyyy")</f>
        <v>2023</v>
      </c>
      <c r="J3296" s="2" t="str">
        <f>TEXT(Ecommerce_Sales[[#This Row],[Order_Date]],"mmmm")</f>
        <v>January</v>
      </c>
      <c r="K3296" s="1" t="s">
        <v>1986</v>
      </c>
      <c r="L3296" s="1" t="s">
        <v>9028</v>
      </c>
      <c r="M3296" s="1" t="s">
        <v>2054</v>
      </c>
      <c r="N3296" s="1" t="s">
        <v>1957</v>
      </c>
      <c r="O3296" s="3">
        <v>339</v>
      </c>
      <c r="P3296">
        <v>4</v>
      </c>
      <c r="Q3296" s="3">
        <v>1357</v>
      </c>
      <c r="R3296" s="1" t="s">
        <v>1958</v>
      </c>
      <c r="S3296" s="3">
        <v>151</v>
      </c>
      <c r="U3296" t="str">
        <f>IF(Ecommerce_Sales[[#This Row],[Delivery_Time_Days]]&gt;7,"Delay",IF(Ecommerce_Sales[[#This Row],[Delivery_Time_Days]] = 0,"No delivery",IF(Ecommerce_Sales[[#This Row],[Delivery_Time_Days]]&lt;=7,"On-time")))</f>
        <v>No delivery</v>
      </c>
      <c r="V3296" s="7">
        <f>Ecommerce_Sales[[#This Row],[Profit]]/Ecommerce_Sales[[#This Row],[Total_Price]]</f>
        <v>0.15033161385408991</v>
      </c>
      <c r="W3296" s="3">
        <v>204</v>
      </c>
      <c r="X3296" s="3"/>
    </row>
    <row r="3297" spans="1:24" x14ac:dyDescent="0.25">
      <c r="A3297" s="1" t="s">
        <v>9029</v>
      </c>
      <c r="B3297" s="1" t="s">
        <v>278</v>
      </c>
      <c r="C3297" s="1" t="s">
        <v>279</v>
      </c>
      <c r="D3297" s="1" t="s">
        <v>2502</v>
      </c>
      <c r="E3297" s="1" t="s">
        <v>1966</v>
      </c>
      <c r="F3297" s="2">
        <v>45443</v>
      </c>
      <c r="G3297" s="2">
        <v>45018</v>
      </c>
      <c r="H3297" s="2" t="str">
        <f>TEXT(Ecommerce_Sales[[#This Row],[Order_Date]],"mmmm")</f>
        <v>April</v>
      </c>
      <c r="I3297" s="2" t="str">
        <f>TEXT(Ecommerce_Sales[[#This Row],[Order_Date]],"yyyy")</f>
        <v>2023</v>
      </c>
      <c r="J3297" s="2" t="str">
        <f>TEXT(Ecommerce_Sales[[#This Row],[Order_Date]],"mmmm")</f>
        <v>April</v>
      </c>
      <c r="K3297" s="1" t="s">
        <v>1947</v>
      </c>
      <c r="L3297" s="1" t="s">
        <v>9030</v>
      </c>
      <c r="M3297" s="1" t="s">
        <v>1983</v>
      </c>
      <c r="N3297" s="1" t="s">
        <v>1950</v>
      </c>
      <c r="O3297" s="3">
        <v>341</v>
      </c>
      <c r="P3297">
        <v>4</v>
      </c>
      <c r="Q3297" s="3">
        <v>1363</v>
      </c>
      <c r="R3297" s="1" t="s">
        <v>1958</v>
      </c>
      <c r="S3297" s="3">
        <v>91</v>
      </c>
      <c r="T3297">
        <v>4</v>
      </c>
      <c r="U3297" t="str">
        <f>IF(Ecommerce_Sales[[#This Row],[Delivery_Time_Days]]&gt;7,"Delay",IF(Ecommerce_Sales[[#This Row],[Delivery_Time_Days]] = 0,"No delivery",IF(Ecommerce_Sales[[#This Row],[Delivery_Time_Days]]&lt;=7,"On-time")))</f>
        <v>On-time</v>
      </c>
      <c r="V3297" s="7">
        <f>Ecommerce_Sales[[#This Row],[Profit]]/Ecommerce_Sales[[#This Row],[Total_Price]]</f>
        <v>0.39985326485693323</v>
      </c>
      <c r="W3297" s="3">
        <v>545</v>
      </c>
      <c r="X3297" s="3"/>
    </row>
    <row r="3298" spans="1:24" x14ac:dyDescent="0.25">
      <c r="A3298" s="1" t="s">
        <v>9031</v>
      </c>
      <c r="B3298" s="1" t="s">
        <v>134</v>
      </c>
      <c r="C3298" s="1" t="s">
        <v>135</v>
      </c>
      <c r="D3298" s="1" t="s">
        <v>5027</v>
      </c>
      <c r="E3298" s="1" t="s">
        <v>1961</v>
      </c>
      <c r="F3298" s="2">
        <v>45615</v>
      </c>
      <c r="G3298" s="2">
        <v>45246</v>
      </c>
      <c r="H3298" s="2" t="str">
        <f>TEXT(Ecommerce_Sales[[#This Row],[Order_Date]],"mmmm")</f>
        <v>November</v>
      </c>
      <c r="I3298" s="2" t="str">
        <f>TEXT(Ecommerce_Sales[[#This Row],[Order_Date]],"yyyy")</f>
        <v>2023</v>
      </c>
      <c r="J3298" s="2" t="str">
        <f>TEXT(Ecommerce_Sales[[#This Row],[Order_Date]],"mmmm")</f>
        <v>November</v>
      </c>
      <c r="K3298" s="1" t="s">
        <v>1947</v>
      </c>
      <c r="L3298" s="1" t="s">
        <v>2377</v>
      </c>
      <c r="M3298" s="1" t="s">
        <v>2065</v>
      </c>
      <c r="N3298" s="1" t="s">
        <v>1978</v>
      </c>
      <c r="O3298" s="3">
        <v>508</v>
      </c>
      <c r="P3298">
        <v>4</v>
      </c>
      <c r="Q3298" s="3">
        <v>2033</v>
      </c>
      <c r="R3298" s="1" t="s">
        <v>1951</v>
      </c>
      <c r="S3298" s="3">
        <v>276</v>
      </c>
      <c r="T3298">
        <v>2</v>
      </c>
      <c r="U3298" t="str">
        <f>IF(Ecommerce_Sales[[#This Row],[Delivery_Time_Days]]&gt;7,"Delay",IF(Ecommerce_Sales[[#This Row],[Delivery_Time_Days]] = 0,"No delivery",IF(Ecommerce_Sales[[#This Row],[Delivery_Time_Days]]&lt;=7,"On-time")))</f>
        <v>On-time</v>
      </c>
      <c r="V3298" s="7">
        <f>Ecommerce_Sales[[#This Row],[Profit]]/Ecommerce_Sales[[#This Row],[Total_Price]]</f>
        <v>0.3497294638465322</v>
      </c>
      <c r="W3298" s="3">
        <v>711</v>
      </c>
      <c r="X3298" s="3"/>
    </row>
    <row r="3299" spans="1:24" x14ac:dyDescent="0.25">
      <c r="A3299" s="1" t="s">
        <v>9032</v>
      </c>
      <c r="B3299" s="1" t="s">
        <v>567</v>
      </c>
      <c r="C3299" s="1" t="s">
        <v>568</v>
      </c>
      <c r="D3299" s="1" t="s">
        <v>2584</v>
      </c>
      <c r="E3299" s="1" t="s">
        <v>1954</v>
      </c>
      <c r="F3299" s="2">
        <v>45217</v>
      </c>
      <c r="G3299" s="2">
        <v>45091</v>
      </c>
      <c r="H3299" s="2" t="str">
        <f>TEXT(Ecommerce_Sales[[#This Row],[Order_Date]],"mmmm")</f>
        <v>June</v>
      </c>
      <c r="I3299" s="2" t="str">
        <f>TEXT(Ecommerce_Sales[[#This Row],[Order_Date]],"yyyy")</f>
        <v>2023</v>
      </c>
      <c r="J3299" s="2" t="str">
        <f>TEXT(Ecommerce_Sales[[#This Row],[Order_Date]],"mmmm")</f>
        <v>June</v>
      </c>
      <c r="K3299" s="1" t="s">
        <v>1947</v>
      </c>
      <c r="L3299" s="1" t="s">
        <v>6159</v>
      </c>
      <c r="M3299" s="1" t="s">
        <v>2030</v>
      </c>
      <c r="N3299" s="1" t="s">
        <v>1978</v>
      </c>
      <c r="O3299" s="3">
        <v>163</v>
      </c>
      <c r="P3299">
        <v>4</v>
      </c>
      <c r="Q3299" s="3">
        <v>650</v>
      </c>
      <c r="R3299" s="1" t="s">
        <v>1958</v>
      </c>
      <c r="S3299" s="3">
        <v>75</v>
      </c>
      <c r="T3299">
        <v>3</v>
      </c>
      <c r="U3299" t="str">
        <f>IF(Ecommerce_Sales[[#This Row],[Delivery_Time_Days]]&gt;7,"Delay",IF(Ecommerce_Sales[[#This Row],[Delivery_Time_Days]] = 0,"No delivery",IF(Ecommerce_Sales[[#This Row],[Delivery_Time_Days]]&lt;=7,"On-time")))</f>
        <v>On-time</v>
      </c>
      <c r="V3299" s="7">
        <f>Ecommerce_Sales[[#This Row],[Profit]]/Ecommerce_Sales[[#This Row],[Total_Price]]</f>
        <v>0.35076923076923078</v>
      </c>
      <c r="W3299" s="3">
        <v>228</v>
      </c>
      <c r="X3299" s="3"/>
    </row>
    <row r="3300" spans="1:24" x14ac:dyDescent="0.25">
      <c r="A3300" s="1" t="s">
        <v>9033</v>
      </c>
      <c r="B3300" s="1" t="s">
        <v>633</v>
      </c>
      <c r="C3300" s="1" t="s">
        <v>634</v>
      </c>
      <c r="D3300" s="1" t="s">
        <v>3686</v>
      </c>
      <c r="E3300" s="1" t="s">
        <v>1961</v>
      </c>
      <c r="F3300" s="2">
        <v>45575</v>
      </c>
      <c r="G3300" s="2">
        <v>45336</v>
      </c>
      <c r="H3300" s="2" t="str">
        <f>TEXT(Ecommerce_Sales[[#This Row],[Order_Date]],"mmmm")</f>
        <v>February</v>
      </c>
      <c r="I3300" s="2" t="str">
        <f>TEXT(Ecommerce_Sales[[#This Row],[Order_Date]],"yyyy")</f>
        <v>2024</v>
      </c>
      <c r="J3300" s="2" t="str">
        <f>TEXT(Ecommerce_Sales[[#This Row],[Order_Date]],"mmmm")</f>
        <v>February</v>
      </c>
      <c r="K3300" s="1" t="s">
        <v>1947</v>
      </c>
      <c r="L3300" s="1" t="s">
        <v>9034</v>
      </c>
      <c r="M3300" s="1" t="s">
        <v>2054</v>
      </c>
      <c r="N3300" s="1" t="s">
        <v>1957</v>
      </c>
      <c r="O3300" s="3">
        <v>148</v>
      </c>
      <c r="P3300">
        <v>4</v>
      </c>
      <c r="Q3300" s="3">
        <v>591</v>
      </c>
      <c r="R3300" s="1" t="s">
        <v>1958</v>
      </c>
      <c r="S3300" s="3">
        <v>63</v>
      </c>
      <c r="T3300">
        <v>3</v>
      </c>
      <c r="U3300" t="str">
        <f>IF(Ecommerce_Sales[[#This Row],[Delivery_Time_Days]]&gt;7,"Delay",IF(Ecommerce_Sales[[#This Row],[Delivery_Time_Days]] = 0,"No delivery",IF(Ecommerce_Sales[[#This Row],[Delivery_Time_Days]]&lt;=7,"On-time")))</f>
        <v>On-time</v>
      </c>
      <c r="V3300" s="7">
        <f>Ecommerce_Sales[[#This Row],[Profit]]/Ecommerce_Sales[[#This Row],[Total_Price]]</f>
        <v>0.15059221658206429</v>
      </c>
      <c r="W3300" s="3">
        <v>89</v>
      </c>
      <c r="X3300" s="3"/>
    </row>
    <row r="3301" spans="1:24" x14ac:dyDescent="0.25">
      <c r="A3301" s="1" t="s">
        <v>9035</v>
      </c>
      <c r="B3301" s="1" t="s">
        <v>294</v>
      </c>
      <c r="C3301" s="1" t="s">
        <v>295</v>
      </c>
      <c r="D3301" s="1" t="s">
        <v>4645</v>
      </c>
      <c r="E3301" s="1" t="s">
        <v>2005</v>
      </c>
      <c r="F3301" s="2">
        <v>45243</v>
      </c>
      <c r="G3301" s="2">
        <v>45422</v>
      </c>
      <c r="H3301" s="2" t="str">
        <f>TEXT(Ecommerce_Sales[[#This Row],[Order_Date]],"mmmm")</f>
        <v>May</v>
      </c>
      <c r="I3301" s="2" t="str">
        <f>TEXT(Ecommerce_Sales[[#This Row],[Order_Date]],"yyyy")</f>
        <v>2024</v>
      </c>
      <c r="J3301" s="2" t="str">
        <f>TEXT(Ecommerce_Sales[[#This Row],[Order_Date]],"mmmm")</f>
        <v>May</v>
      </c>
      <c r="K3301" s="1" t="s">
        <v>1947</v>
      </c>
      <c r="L3301" s="1" t="s">
        <v>9036</v>
      </c>
      <c r="M3301" s="1" t="s">
        <v>2002</v>
      </c>
      <c r="N3301" s="1" t="s">
        <v>1989</v>
      </c>
      <c r="O3301" s="3">
        <v>116</v>
      </c>
      <c r="P3301">
        <v>4</v>
      </c>
      <c r="Q3301" s="3">
        <v>463</v>
      </c>
      <c r="R3301" s="1" t="s">
        <v>2012</v>
      </c>
      <c r="S3301" s="3">
        <v>43</v>
      </c>
      <c r="T3301">
        <v>9</v>
      </c>
      <c r="U3301" t="str">
        <f>IF(Ecommerce_Sales[[#This Row],[Delivery_Time_Days]]&gt;7,"Delay",IF(Ecommerce_Sales[[#This Row],[Delivery_Time_Days]] = 0,"No delivery",IF(Ecommerce_Sales[[#This Row],[Delivery_Time_Days]]&lt;=7,"On-time")))</f>
        <v>Delay</v>
      </c>
      <c r="V3301" s="7">
        <f>Ecommerce_Sales[[#This Row],[Profit]]/Ecommerce_Sales[[#This Row],[Total_Price]]</f>
        <v>0.2505399568034557</v>
      </c>
      <c r="W3301" s="3">
        <v>116</v>
      </c>
      <c r="X3301" s="3"/>
    </row>
    <row r="3302" spans="1:24" x14ac:dyDescent="0.25">
      <c r="A3302" s="1" t="s">
        <v>9037</v>
      </c>
      <c r="B3302" s="1" t="s">
        <v>797</v>
      </c>
      <c r="C3302" s="1" t="s">
        <v>798</v>
      </c>
      <c r="D3302" s="1" t="s">
        <v>4454</v>
      </c>
      <c r="E3302" s="1" t="s">
        <v>1954</v>
      </c>
      <c r="F3302" s="2">
        <v>45012</v>
      </c>
      <c r="G3302" s="2">
        <v>45147</v>
      </c>
      <c r="H3302" s="2" t="str">
        <f>TEXT(Ecommerce_Sales[[#This Row],[Order_Date]],"mmmm")</f>
        <v>August</v>
      </c>
      <c r="I3302" s="2" t="str">
        <f>TEXT(Ecommerce_Sales[[#This Row],[Order_Date]],"yyyy")</f>
        <v>2023</v>
      </c>
      <c r="J3302" s="2" t="str">
        <f>TEXT(Ecommerce_Sales[[#This Row],[Order_Date]],"mmmm")</f>
        <v>August</v>
      </c>
      <c r="K3302" s="1" t="s">
        <v>1992</v>
      </c>
      <c r="L3302" s="1" t="s">
        <v>9038</v>
      </c>
      <c r="M3302" s="1" t="s">
        <v>2247</v>
      </c>
      <c r="N3302" s="1" t="s">
        <v>1957</v>
      </c>
      <c r="O3302" s="3">
        <v>442</v>
      </c>
      <c r="P3302">
        <v>6</v>
      </c>
      <c r="Q3302" s="3">
        <v>2654</v>
      </c>
      <c r="R3302" s="1" t="s">
        <v>1958</v>
      </c>
      <c r="S3302" s="3">
        <v>216</v>
      </c>
      <c r="U3302" t="str">
        <f>IF(Ecommerce_Sales[[#This Row],[Delivery_Time_Days]]&gt;7,"Delay",IF(Ecommerce_Sales[[#This Row],[Delivery_Time_Days]] = 0,"No delivery",IF(Ecommerce_Sales[[#This Row],[Delivery_Time_Days]]&lt;=7,"On-time")))</f>
        <v>No delivery</v>
      </c>
      <c r="V3302" s="7">
        <f>Ecommerce_Sales[[#This Row],[Profit]]/Ecommerce_Sales[[#This Row],[Total_Price]]</f>
        <v>0.14996232102486812</v>
      </c>
      <c r="W3302" s="3">
        <v>398</v>
      </c>
      <c r="X3302" s="3"/>
    </row>
    <row r="3303" spans="1:24" x14ac:dyDescent="0.25">
      <c r="A3303" s="1" t="s">
        <v>9039</v>
      </c>
      <c r="B3303" s="1" t="s">
        <v>1177</v>
      </c>
      <c r="C3303" s="1" t="s">
        <v>1178</v>
      </c>
      <c r="D3303" s="1" t="s">
        <v>2216</v>
      </c>
      <c r="E3303" s="1" t="s">
        <v>1966</v>
      </c>
      <c r="F3303" s="2">
        <v>45561</v>
      </c>
      <c r="G3303" s="2">
        <v>45345</v>
      </c>
      <c r="H3303" s="2" t="str">
        <f>TEXT(Ecommerce_Sales[[#This Row],[Order_Date]],"mmmm")</f>
        <v>February</v>
      </c>
      <c r="I3303" s="2" t="str">
        <f>TEXT(Ecommerce_Sales[[#This Row],[Order_Date]],"yyyy")</f>
        <v>2024</v>
      </c>
      <c r="J3303" s="2" t="str">
        <f>TEXT(Ecommerce_Sales[[#This Row],[Order_Date]],"mmmm")</f>
        <v>February</v>
      </c>
      <c r="K3303" s="1" t="s">
        <v>1947</v>
      </c>
      <c r="L3303" s="1" t="s">
        <v>9040</v>
      </c>
      <c r="M3303" s="1" t="s">
        <v>1968</v>
      </c>
      <c r="N3303" s="1" t="s">
        <v>1957</v>
      </c>
      <c r="O3303" s="3">
        <v>847</v>
      </c>
      <c r="P3303">
        <v>4</v>
      </c>
      <c r="Q3303" s="3">
        <v>3389</v>
      </c>
      <c r="R3303" s="1" t="s">
        <v>1951</v>
      </c>
      <c r="S3303" s="3">
        <v>173</v>
      </c>
      <c r="T3303">
        <v>5</v>
      </c>
      <c r="U3303" t="str">
        <f>IF(Ecommerce_Sales[[#This Row],[Delivery_Time_Days]]&gt;7,"Delay",IF(Ecommerce_Sales[[#This Row],[Delivery_Time_Days]] = 0,"No delivery",IF(Ecommerce_Sales[[#This Row],[Delivery_Time_Days]]&lt;=7,"On-time")))</f>
        <v>On-time</v>
      </c>
      <c r="V3303" s="7">
        <f>Ecommerce_Sales[[#This Row],[Profit]]/Ecommerce_Sales[[#This Row],[Total_Price]]</f>
        <v>0.14989672469755089</v>
      </c>
      <c r="W3303" s="3">
        <v>508</v>
      </c>
      <c r="X3303" s="3"/>
    </row>
    <row r="3304" spans="1:24" x14ac:dyDescent="0.25">
      <c r="A3304" s="1" t="s">
        <v>9041</v>
      </c>
      <c r="B3304" s="1" t="s">
        <v>24</v>
      </c>
      <c r="C3304" s="1" t="s">
        <v>25</v>
      </c>
      <c r="D3304" s="1" t="s">
        <v>3507</v>
      </c>
      <c r="E3304" s="1" t="s">
        <v>1954</v>
      </c>
      <c r="F3304" s="2">
        <v>45534</v>
      </c>
      <c r="G3304" s="2">
        <v>45615</v>
      </c>
      <c r="H3304" s="2" t="str">
        <f>TEXT(Ecommerce_Sales[[#This Row],[Order_Date]],"mmmm")</f>
        <v>November</v>
      </c>
      <c r="I3304" s="2" t="str">
        <f>TEXT(Ecommerce_Sales[[#This Row],[Order_Date]],"yyyy")</f>
        <v>2024</v>
      </c>
      <c r="J3304" s="2" t="str">
        <f>TEXT(Ecommerce_Sales[[#This Row],[Order_Date]],"mmmm")</f>
        <v>November</v>
      </c>
      <c r="K3304" s="1" t="s">
        <v>1986</v>
      </c>
      <c r="L3304" s="1" t="s">
        <v>5560</v>
      </c>
      <c r="M3304" s="1" t="s">
        <v>1983</v>
      </c>
      <c r="N3304" s="1" t="s">
        <v>1950</v>
      </c>
      <c r="O3304" s="3">
        <v>1180</v>
      </c>
      <c r="P3304">
        <v>7</v>
      </c>
      <c r="Q3304" s="3">
        <v>8259</v>
      </c>
      <c r="R3304" s="1" t="s">
        <v>1958</v>
      </c>
      <c r="S3304" s="3">
        <v>529</v>
      </c>
      <c r="U3304" t="str">
        <f>IF(Ecommerce_Sales[[#This Row],[Delivery_Time_Days]]&gt;7,"Delay",IF(Ecommerce_Sales[[#This Row],[Delivery_Time_Days]] = 0,"No delivery",IF(Ecommerce_Sales[[#This Row],[Delivery_Time_Days]]&lt;=7,"On-time")))</f>
        <v>No delivery</v>
      </c>
      <c r="V3304" s="7">
        <f>Ecommerce_Sales[[#This Row],[Profit]]/Ecommerce_Sales[[#This Row],[Total_Price]]</f>
        <v>0.39992735197965856</v>
      </c>
      <c r="W3304" s="3">
        <v>3303</v>
      </c>
      <c r="X3304" s="3"/>
    </row>
    <row r="3305" spans="1:24" x14ac:dyDescent="0.25">
      <c r="A3305" s="1" t="s">
        <v>9042</v>
      </c>
      <c r="B3305" s="1" t="s">
        <v>78</v>
      </c>
      <c r="C3305" s="1" t="s">
        <v>79</v>
      </c>
      <c r="D3305" s="1" t="s">
        <v>3079</v>
      </c>
      <c r="E3305" s="1" t="s">
        <v>1946</v>
      </c>
      <c r="F3305" s="2">
        <v>44984</v>
      </c>
      <c r="G3305" s="2">
        <v>45160</v>
      </c>
      <c r="H3305" s="2" t="str">
        <f>TEXT(Ecommerce_Sales[[#This Row],[Order_Date]],"mmmm")</f>
        <v>August</v>
      </c>
      <c r="I3305" s="2" t="str">
        <f>TEXT(Ecommerce_Sales[[#This Row],[Order_Date]],"yyyy")</f>
        <v>2023</v>
      </c>
      <c r="J3305" s="2" t="str">
        <f>TEXT(Ecommerce_Sales[[#This Row],[Order_Date]],"mmmm")</f>
        <v>August</v>
      </c>
      <c r="K3305" s="1" t="s">
        <v>1947</v>
      </c>
      <c r="L3305" s="1" t="s">
        <v>9043</v>
      </c>
      <c r="M3305" s="1" t="s">
        <v>2079</v>
      </c>
      <c r="N3305" s="1" t="s">
        <v>1973</v>
      </c>
      <c r="O3305" s="3">
        <v>503</v>
      </c>
      <c r="P3305">
        <v>1</v>
      </c>
      <c r="Q3305" s="3">
        <v>503</v>
      </c>
      <c r="R3305" s="1" t="s">
        <v>2012</v>
      </c>
      <c r="S3305" s="3">
        <v>61</v>
      </c>
      <c r="T3305">
        <v>7</v>
      </c>
      <c r="U3305" t="str">
        <f>IF(Ecommerce_Sales[[#This Row],[Delivery_Time_Days]]&gt;7,"Delay",IF(Ecommerce_Sales[[#This Row],[Delivery_Time_Days]] = 0,"No delivery",IF(Ecommerce_Sales[[#This Row],[Delivery_Time_Days]]&lt;=7,"On-time")))</f>
        <v>On-time</v>
      </c>
      <c r="V3305" s="7">
        <f>Ecommerce_Sales[[#This Row],[Profit]]/Ecommerce_Sales[[#This Row],[Total_Price]]</f>
        <v>0.30019880715705766</v>
      </c>
      <c r="W3305" s="3">
        <v>151</v>
      </c>
      <c r="X3305" s="3"/>
    </row>
    <row r="3306" spans="1:24" x14ac:dyDescent="0.25">
      <c r="A3306" s="1" t="s">
        <v>9044</v>
      </c>
      <c r="B3306" s="1" t="s">
        <v>1720</v>
      </c>
      <c r="C3306" s="1" t="s">
        <v>1721</v>
      </c>
      <c r="D3306" s="1" t="s">
        <v>6747</v>
      </c>
      <c r="E3306" s="1" t="s">
        <v>1966</v>
      </c>
      <c r="F3306" s="2">
        <v>45427</v>
      </c>
      <c r="G3306" s="2">
        <v>45411</v>
      </c>
      <c r="H3306" s="2" t="str">
        <f>TEXT(Ecommerce_Sales[[#This Row],[Order_Date]],"mmmm")</f>
        <v>April</v>
      </c>
      <c r="I3306" s="2" t="str">
        <f>TEXT(Ecommerce_Sales[[#This Row],[Order_Date]],"yyyy")</f>
        <v>2024</v>
      </c>
      <c r="J3306" s="2" t="str">
        <f>TEXT(Ecommerce_Sales[[#This Row],[Order_Date]],"mmmm")</f>
        <v>April</v>
      </c>
      <c r="K3306" s="1" t="s">
        <v>1947</v>
      </c>
      <c r="L3306" s="1" t="s">
        <v>9045</v>
      </c>
      <c r="M3306" s="1" t="s">
        <v>2247</v>
      </c>
      <c r="N3306" s="1" t="s">
        <v>1957</v>
      </c>
      <c r="O3306" s="3">
        <v>990</v>
      </c>
      <c r="P3306">
        <v>1</v>
      </c>
      <c r="Q3306" s="3">
        <v>990</v>
      </c>
      <c r="R3306" s="1" t="s">
        <v>1951</v>
      </c>
      <c r="S3306" s="3">
        <v>99</v>
      </c>
      <c r="T3306">
        <v>6</v>
      </c>
      <c r="U3306" t="str">
        <f>IF(Ecommerce_Sales[[#This Row],[Delivery_Time_Days]]&gt;7,"Delay",IF(Ecommerce_Sales[[#This Row],[Delivery_Time_Days]] = 0,"No delivery",IF(Ecommerce_Sales[[#This Row],[Delivery_Time_Days]]&lt;=7,"On-time")))</f>
        <v>On-time</v>
      </c>
      <c r="V3306" s="7">
        <f>Ecommerce_Sales[[#This Row],[Profit]]/Ecommerce_Sales[[#This Row],[Total_Price]]</f>
        <v>0.1505050505050505</v>
      </c>
      <c r="W3306" s="3">
        <v>149</v>
      </c>
      <c r="X3306" s="3"/>
    </row>
    <row r="3307" spans="1:24" x14ac:dyDescent="0.25">
      <c r="A3307" s="1" t="s">
        <v>9046</v>
      </c>
      <c r="B3307" s="1" t="s">
        <v>1596</v>
      </c>
      <c r="C3307" s="1" t="s">
        <v>1597</v>
      </c>
      <c r="D3307" s="1" t="s">
        <v>2750</v>
      </c>
      <c r="E3307" s="1" t="s">
        <v>1996</v>
      </c>
      <c r="F3307" s="2">
        <v>45403</v>
      </c>
      <c r="G3307" s="2">
        <v>45117</v>
      </c>
      <c r="H3307" s="2" t="str">
        <f>TEXT(Ecommerce_Sales[[#This Row],[Order_Date]],"mmmm")</f>
        <v>July</v>
      </c>
      <c r="I3307" s="2" t="str">
        <f>TEXT(Ecommerce_Sales[[#This Row],[Order_Date]],"yyyy")</f>
        <v>2023</v>
      </c>
      <c r="J3307" s="2" t="str">
        <f>TEXT(Ecommerce_Sales[[#This Row],[Order_Date]],"mmmm")</f>
        <v>July</v>
      </c>
      <c r="K3307" s="1" t="s">
        <v>1947</v>
      </c>
      <c r="L3307" s="1" t="s">
        <v>6929</v>
      </c>
      <c r="M3307" s="1" t="s">
        <v>1956</v>
      </c>
      <c r="N3307" s="1" t="s">
        <v>1957</v>
      </c>
      <c r="O3307" s="3">
        <v>357</v>
      </c>
      <c r="P3307">
        <v>2</v>
      </c>
      <c r="Q3307" s="3">
        <v>714</v>
      </c>
      <c r="R3307" s="1" t="s">
        <v>1951</v>
      </c>
      <c r="S3307" s="3">
        <v>80</v>
      </c>
      <c r="T3307">
        <v>10</v>
      </c>
      <c r="U3307" t="str">
        <f>IF(Ecommerce_Sales[[#This Row],[Delivery_Time_Days]]&gt;7,"Delay",IF(Ecommerce_Sales[[#This Row],[Delivery_Time_Days]] = 0,"No delivery",IF(Ecommerce_Sales[[#This Row],[Delivery_Time_Days]]&lt;=7,"On-time")))</f>
        <v>Delay</v>
      </c>
      <c r="V3307" s="7">
        <f>Ecommerce_Sales[[#This Row],[Profit]]/Ecommerce_Sales[[#This Row],[Total_Price]]</f>
        <v>0.14985994397759103</v>
      </c>
      <c r="W3307" s="3">
        <v>107</v>
      </c>
      <c r="X3307" s="3"/>
    </row>
    <row r="3308" spans="1:24" x14ac:dyDescent="0.25">
      <c r="A3308" s="1" t="s">
        <v>9047</v>
      </c>
      <c r="B3308" s="1" t="s">
        <v>0</v>
      </c>
      <c r="C3308" s="1" t="s">
        <v>1</v>
      </c>
      <c r="D3308" s="1" t="s">
        <v>2267</v>
      </c>
      <c r="E3308" s="1" t="s">
        <v>1961</v>
      </c>
      <c r="F3308" s="2">
        <v>45263</v>
      </c>
      <c r="G3308" s="2">
        <v>45637</v>
      </c>
      <c r="H3308" s="2" t="str">
        <f>TEXT(Ecommerce_Sales[[#This Row],[Order_Date]],"mmmm")</f>
        <v>December</v>
      </c>
      <c r="I3308" s="2" t="str">
        <f>TEXT(Ecommerce_Sales[[#This Row],[Order_Date]],"yyyy")</f>
        <v>2024</v>
      </c>
      <c r="J3308" s="2" t="str">
        <f>TEXT(Ecommerce_Sales[[#This Row],[Order_Date]],"mmmm")</f>
        <v>December</v>
      </c>
      <c r="K3308" s="1" t="s">
        <v>1947</v>
      </c>
      <c r="L3308" s="1" t="s">
        <v>9048</v>
      </c>
      <c r="M3308" s="1" t="s">
        <v>2247</v>
      </c>
      <c r="N3308" s="1" t="s">
        <v>1957</v>
      </c>
      <c r="O3308" s="3">
        <v>1808</v>
      </c>
      <c r="P3308">
        <v>6</v>
      </c>
      <c r="Q3308" s="3">
        <v>10850</v>
      </c>
      <c r="R3308" s="1" t="s">
        <v>1951</v>
      </c>
      <c r="S3308" s="3">
        <v>843</v>
      </c>
      <c r="T3308">
        <v>3</v>
      </c>
      <c r="U3308" t="str">
        <f>IF(Ecommerce_Sales[[#This Row],[Delivery_Time_Days]]&gt;7,"Delay",IF(Ecommerce_Sales[[#This Row],[Delivery_Time_Days]] = 0,"No delivery",IF(Ecommerce_Sales[[#This Row],[Delivery_Time_Days]]&lt;=7,"On-time")))</f>
        <v>On-time</v>
      </c>
      <c r="V3308" s="7">
        <f>Ecommerce_Sales[[#This Row],[Profit]]/Ecommerce_Sales[[#This Row],[Total_Price]]</f>
        <v>0.14995391705069125</v>
      </c>
      <c r="W3308" s="3">
        <v>1627</v>
      </c>
      <c r="X3308" s="3"/>
    </row>
    <row r="3309" spans="1:24" x14ac:dyDescent="0.25">
      <c r="A3309" s="1" t="s">
        <v>9049</v>
      </c>
      <c r="B3309" s="1" t="s">
        <v>18</v>
      </c>
      <c r="C3309" s="1" t="s">
        <v>19</v>
      </c>
      <c r="D3309" s="1" t="s">
        <v>2181</v>
      </c>
      <c r="E3309" s="1" t="s">
        <v>1946</v>
      </c>
      <c r="F3309" s="2">
        <v>45294</v>
      </c>
      <c r="G3309" s="2">
        <v>45528</v>
      </c>
      <c r="H3309" s="2" t="str">
        <f>TEXT(Ecommerce_Sales[[#This Row],[Order_Date]],"mmmm")</f>
        <v>August</v>
      </c>
      <c r="I3309" s="2" t="str">
        <f>TEXT(Ecommerce_Sales[[#This Row],[Order_Date]],"yyyy")</f>
        <v>2024</v>
      </c>
      <c r="J3309" s="2" t="str">
        <f>TEXT(Ecommerce_Sales[[#This Row],[Order_Date]],"mmmm")</f>
        <v>August</v>
      </c>
      <c r="K3309" s="1" t="s">
        <v>1986</v>
      </c>
      <c r="L3309" s="1" t="s">
        <v>6077</v>
      </c>
      <c r="M3309" s="1" t="s">
        <v>1972</v>
      </c>
      <c r="N3309" s="1" t="s">
        <v>1973</v>
      </c>
      <c r="O3309" s="3">
        <v>912</v>
      </c>
      <c r="P3309">
        <v>5</v>
      </c>
      <c r="Q3309" s="3">
        <v>4560</v>
      </c>
      <c r="R3309" s="1" t="s">
        <v>2008</v>
      </c>
      <c r="S3309" s="3">
        <v>291</v>
      </c>
      <c r="U3309" t="str">
        <f>IF(Ecommerce_Sales[[#This Row],[Delivery_Time_Days]]&gt;7,"Delay",IF(Ecommerce_Sales[[#This Row],[Delivery_Time_Days]] = 0,"No delivery",IF(Ecommerce_Sales[[#This Row],[Delivery_Time_Days]]&lt;=7,"On-time")))</f>
        <v>No delivery</v>
      </c>
      <c r="V3309" s="7">
        <f>Ecommerce_Sales[[#This Row],[Profit]]/Ecommerce_Sales[[#This Row],[Total_Price]]</f>
        <v>0.3</v>
      </c>
      <c r="W3309" s="3">
        <v>1368</v>
      </c>
      <c r="X3309" s="3"/>
    </row>
    <row r="3310" spans="1:24" x14ac:dyDescent="0.25">
      <c r="A3310" s="1" t="s">
        <v>9050</v>
      </c>
      <c r="B3310" s="1" t="s">
        <v>366</v>
      </c>
      <c r="C3310" s="1" t="s">
        <v>367</v>
      </c>
      <c r="D3310" s="1" t="s">
        <v>4924</v>
      </c>
      <c r="E3310" s="1" t="s">
        <v>1961</v>
      </c>
      <c r="F3310" s="2">
        <v>45185</v>
      </c>
      <c r="G3310" s="2">
        <v>44976</v>
      </c>
      <c r="H3310" s="2" t="str">
        <f>TEXT(Ecommerce_Sales[[#This Row],[Order_Date]],"mmmm")</f>
        <v>February</v>
      </c>
      <c r="I3310" s="2" t="str">
        <f>TEXT(Ecommerce_Sales[[#This Row],[Order_Date]],"yyyy")</f>
        <v>2023</v>
      </c>
      <c r="J3310" s="2" t="str">
        <f>TEXT(Ecommerce_Sales[[#This Row],[Order_Date]],"mmmm")</f>
        <v>February</v>
      </c>
      <c r="K3310" s="1" t="s">
        <v>1947</v>
      </c>
      <c r="L3310" s="1" t="s">
        <v>9051</v>
      </c>
      <c r="M3310" s="1" t="s">
        <v>1972</v>
      </c>
      <c r="N3310" s="1" t="s">
        <v>1973</v>
      </c>
      <c r="O3310" s="3">
        <v>494</v>
      </c>
      <c r="P3310">
        <v>4</v>
      </c>
      <c r="Q3310" s="3">
        <v>1975</v>
      </c>
      <c r="R3310" s="1" t="s">
        <v>2008</v>
      </c>
      <c r="S3310" s="3">
        <v>147</v>
      </c>
      <c r="T3310">
        <v>8</v>
      </c>
      <c r="U3310" t="str">
        <f>IF(Ecommerce_Sales[[#This Row],[Delivery_Time_Days]]&gt;7,"Delay",IF(Ecommerce_Sales[[#This Row],[Delivery_Time_Days]] = 0,"No delivery",IF(Ecommerce_Sales[[#This Row],[Delivery_Time_Days]]&lt;=7,"On-time")))</f>
        <v>Delay</v>
      </c>
      <c r="V3310" s="7">
        <f>Ecommerce_Sales[[#This Row],[Profit]]/Ecommerce_Sales[[#This Row],[Total_Price]]</f>
        <v>0.30025316455696205</v>
      </c>
      <c r="W3310" s="3">
        <v>593</v>
      </c>
      <c r="X3310" s="3"/>
    </row>
    <row r="3311" spans="1:24" x14ac:dyDescent="0.25">
      <c r="A3311" s="1" t="s">
        <v>9052</v>
      </c>
      <c r="B3311" s="1" t="s">
        <v>1236</v>
      </c>
      <c r="C3311" s="1" t="s">
        <v>1237</v>
      </c>
      <c r="D3311" s="1" t="s">
        <v>5192</v>
      </c>
      <c r="E3311" s="1" t="s">
        <v>1961</v>
      </c>
      <c r="F3311" s="2">
        <v>45503</v>
      </c>
      <c r="G3311" s="2">
        <v>45448</v>
      </c>
      <c r="H3311" s="2" t="str">
        <f>TEXT(Ecommerce_Sales[[#This Row],[Order_Date]],"mmmm")</f>
        <v>June</v>
      </c>
      <c r="I3311" s="2" t="str">
        <f>TEXT(Ecommerce_Sales[[#This Row],[Order_Date]],"yyyy")</f>
        <v>2024</v>
      </c>
      <c r="J3311" s="2" t="str">
        <f>TEXT(Ecommerce_Sales[[#This Row],[Order_Date]],"mmmm")</f>
        <v>June</v>
      </c>
      <c r="K3311" s="1" t="s">
        <v>1947</v>
      </c>
      <c r="L3311" s="1" t="s">
        <v>9053</v>
      </c>
      <c r="M3311" s="1" t="s">
        <v>2030</v>
      </c>
      <c r="N3311" s="1" t="s">
        <v>1978</v>
      </c>
      <c r="O3311" s="3">
        <v>947</v>
      </c>
      <c r="P3311">
        <v>6</v>
      </c>
      <c r="Q3311" s="3">
        <v>5681</v>
      </c>
      <c r="R3311" s="1" t="s">
        <v>1951</v>
      </c>
      <c r="S3311" s="3">
        <v>552</v>
      </c>
      <c r="T3311">
        <v>7</v>
      </c>
      <c r="U3311" t="str">
        <f>IF(Ecommerce_Sales[[#This Row],[Delivery_Time_Days]]&gt;7,"Delay",IF(Ecommerce_Sales[[#This Row],[Delivery_Time_Days]] = 0,"No delivery",IF(Ecommerce_Sales[[#This Row],[Delivery_Time_Days]]&lt;=7,"On-time")))</f>
        <v>On-time</v>
      </c>
      <c r="V3311" s="7">
        <f>Ecommerce_Sales[[#This Row],[Profit]]/Ecommerce_Sales[[#This Row],[Total_Price]]</f>
        <v>0.34993839112832248</v>
      </c>
      <c r="W3311" s="3">
        <v>1988</v>
      </c>
      <c r="X3311" s="3"/>
    </row>
    <row r="3312" spans="1:24" x14ac:dyDescent="0.25">
      <c r="A3312" s="1" t="s">
        <v>9054</v>
      </c>
      <c r="B3312" s="1" t="s">
        <v>32</v>
      </c>
      <c r="C3312" s="1" t="s">
        <v>957</v>
      </c>
      <c r="D3312" s="1" t="s">
        <v>5343</v>
      </c>
      <c r="E3312" s="1" t="s">
        <v>1966</v>
      </c>
      <c r="F3312" s="2">
        <v>45375</v>
      </c>
      <c r="G3312" s="2">
        <v>45214</v>
      </c>
      <c r="H3312" s="2" t="str">
        <f>TEXT(Ecommerce_Sales[[#This Row],[Order_Date]],"mmmm")</f>
        <v>October</v>
      </c>
      <c r="I3312" s="2" t="str">
        <f>TEXT(Ecommerce_Sales[[#This Row],[Order_Date]],"yyyy")</f>
        <v>2023</v>
      </c>
      <c r="J3312" s="2" t="str">
        <f>TEXT(Ecommerce_Sales[[#This Row],[Order_Date]],"mmmm")</f>
        <v>October</v>
      </c>
      <c r="K3312" s="1" t="s">
        <v>1947</v>
      </c>
      <c r="L3312" s="1" t="s">
        <v>3019</v>
      </c>
      <c r="M3312" s="1" t="s">
        <v>2054</v>
      </c>
      <c r="N3312" s="1" t="s">
        <v>1957</v>
      </c>
      <c r="O3312" s="3">
        <v>654</v>
      </c>
      <c r="P3312">
        <v>1</v>
      </c>
      <c r="Q3312" s="3">
        <v>654</v>
      </c>
      <c r="R3312" s="1" t="s">
        <v>1951</v>
      </c>
      <c r="S3312" s="3">
        <v>83</v>
      </c>
      <c r="T3312">
        <v>10</v>
      </c>
      <c r="U3312" t="str">
        <f>IF(Ecommerce_Sales[[#This Row],[Delivery_Time_Days]]&gt;7,"Delay",IF(Ecommerce_Sales[[#This Row],[Delivery_Time_Days]] = 0,"No delivery",IF(Ecommerce_Sales[[#This Row],[Delivery_Time_Days]]&lt;=7,"On-time")))</f>
        <v>Delay</v>
      </c>
      <c r="V3312" s="7">
        <f>Ecommerce_Sales[[#This Row],[Profit]]/Ecommerce_Sales[[#This Row],[Total_Price]]</f>
        <v>0.14984709480122324</v>
      </c>
      <c r="W3312" s="3">
        <v>98</v>
      </c>
      <c r="X3312" s="3"/>
    </row>
    <row r="3313" spans="1:24" x14ac:dyDescent="0.25">
      <c r="A3313" s="1" t="s">
        <v>9055</v>
      </c>
      <c r="B3313" s="1" t="s">
        <v>1364</v>
      </c>
      <c r="C3313" s="1" t="s">
        <v>1365</v>
      </c>
      <c r="D3313" s="1" t="s">
        <v>6279</v>
      </c>
      <c r="E3313" s="1" t="s">
        <v>1954</v>
      </c>
      <c r="F3313" s="2">
        <v>45397</v>
      </c>
      <c r="G3313" s="2">
        <v>44947</v>
      </c>
      <c r="H3313" s="2" t="str">
        <f>TEXT(Ecommerce_Sales[[#This Row],[Order_Date]],"mmmm")</f>
        <v>January</v>
      </c>
      <c r="I3313" s="2" t="str">
        <f>TEXT(Ecommerce_Sales[[#This Row],[Order_Date]],"yyyy")</f>
        <v>2023</v>
      </c>
      <c r="J3313" s="2" t="str">
        <f>TEXT(Ecommerce_Sales[[#This Row],[Order_Date]],"mmmm")</f>
        <v>January</v>
      </c>
      <c r="K3313" s="1" t="s">
        <v>1947</v>
      </c>
      <c r="L3313" s="1" t="s">
        <v>5319</v>
      </c>
      <c r="M3313" s="1" t="s">
        <v>2072</v>
      </c>
      <c r="N3313" s="1" t="s">
        <v>1950</v>
      </c>
      <c r="O3313" s="3">
        <v>595</v>
      </c>
      <c r="P3313">
        <v>1</v>
      </c>
      <c r="Q3313" s="3">
        <v>595</v>
      </c>
      <c r="R3313" s="1" t="s">
        <v>1951</v>
      </c>
      <c r="S3313" s="3">
        <v>47</v>
      </c>
      <c r="T3313">
        <v>10</v>
      </c>
      <c r="U3313" t="str">
        <f>IF(Ecommerce_Sales[[#This Row],[Delivery_Time_Days]]&gt;7,"Delay",IF(Ecommerce_Sales[[#This Row],[Delivery_Time_Days]] = 0,"No delivery",IF(Ecommerce_Sales[[#This Row],[Delivery_Time_Days]]&lt;=7,"On-time")))</f>
        <v>Delay</v>
      </c>
      <c r="V3313" s="7">
        <f>Ecommerce_Sales[[#This Row],[Profit]]/Ecommerce_Sales[[#This Row],[Total_Price]]</f>
        <v>0.4</v>
      </c>
      <c r="W3313" s="3">
        <v>238</v>
      </c>
      <c r="X3313" s="3"/>
    </row>
    <row r="3314" spans="1:24" x14ac:dyDescent="0.25">
      <c r="A3314" s="1" t="s">
        <v>9056</v>
      </c>
      <c r="B3314" s="1" t="s">
        <v>16</v>
      </c>
      <c r="C3314" s="1" t="s">
        <v>17</v>
      </c>
      <c r="D3314" s="1" t="s">
        <v>4218</v>
      </c>
      <c r="E3314" s="1" t="s">
        <v>1946</v>
      </c>
      <c r="F3314" s="2">
        <v>45163</v>
      </c>
      <c r="G3314" s="2">
        <v>45288</v>
      </c>
      <c r="H3314" s="2" t="str">
        <f>TEXT(Ecommerce_Sales[[#This Row],[Order_Date]],"mmmm")</f>
        <v>December</v>
      </c>
      <c r="I3314" s="2" t="str">
        <f>TEXT(Ecommerce_Sales[[#This Row],[Order_Date]],"yyyy")</f>
        <v>2023</v>
      </c>
      <c r="J3314" s="2" t="str">
        <f>TEXT(Ecommerce_Sales[[#This Row],[Order_Date]],"mmmm")</f>
        <v>December</v>
      </c>
      <c r="K3314" s="1" t="s">
        <v>1947</v>
      </c>
      <c r="L3314" s="1" t="s">
        <v>9057</v>
      </c>
      <c r="M3314" s="1" t="s">
        <v>2047</v>
      </c>
      <c r="N3314" s="1" t="s">
        <v>1989</v>
      </c>
      <c r="O3314" s="3">
        <v>814</v>
      </c>
      <c r="P3314">
        <v>10</v>
      </c>
      <c r="Q3314" s="3">
        <v>8136</v>
      </c>
      <c r="R3314" s="1" t="s">
        <v>1951</v>
      </c>
      <c r="S3314" s="3">
        <v>967</v>
      </c>
      <c r="T3314">
        <v>10</v>
      </c>
      <c r="U3314" t="str">
        <f>IF(Ecommerce_Sales[[#This Row],[Delivery_Time_Days]]&gt;7,"Delay",IF(Ecommerce_Sales[[#This Row],[Delivery_Time_Days]] = 0,"No delivery",IF(Ecommerce_Sales[[#This Row],[Delivery_Time_Days]]&lt;=7,"On-time")))</f>
        <v>Delay</v>
      </c>
      <c r="V3314" s="7">
        <f>Ecommerce_Sales[[#This Row],[Profit]]/Ecommerce_Sales[[#This Row],[Total_Price]]</f>
        <v>0.25</v>
      </c>
      <c r="W3314" s="3">
        <v>2034</v>
      </c>
      <c r="X3314" s="3"/>
    </row>
    <row r="3315" spans="1:24" x14ac:dyDescent="0.25">
      <c r="A3315" s="1" t="s">
        <v>9058</v>
      </c>
      <c r="B3315" s="1" t="s">
        <v>1577</v>
      </c>
      <c r="C3315" s="1" t="s">
        <v>1578</v>
      </c>
      <c r="D3315" s="1" t="s">
        <v>2932</v>
      </c>
      <c r="E3315" s="1" t="s">
        <v>2005</v>
      </c>
      <c r="F3315" s="2">
        <v>45113</v>
      </c>
      <c r="G3315" s="2">
        <v>45416</v>
      </c>
      <c r="H3315" s="2" t="str">
        <f>TEXT(Ecommerce_Sales[[#This Row],[Order_Date]],"mmmm")</f>
        <v>May</v>
      </c>
      <c r="I3315" s="2" t="str">
        <f>TEXT(Ecommerce_Sales[[#This Row],[Order_Date]],"yyyy")</f>
        <v>2024</v>
      </c>
      <c r="J3315" s="2" t="str">
        <f>TEXT(Ecommerce_Sales[[#This Row],[Order_Date]],"mmmm")</f>
        <v>May</v>
      </c>
      <c r="K3315" s="1" t="s">
        <v>1947</v>
      </c>
      <c r="L3315" s="1" t="s">
        <v>9059</v>
      </c>
      <c r="M3315" s="1" t="s">
        <v>2072</v>
      </c>
      <c r="N3315" s="1" t="s">
        <v>1950</v>
      </c>
      <c r="O3315" s="3">
        <v>322</v>
      </c>
      <c r="P3315">
        <v>2</v>
      </c>
      <c r="Q3315" s="3">
        <v>643</v>
      </c>
      <c r="R3315" s="1" t="s">
        <v>1951</v>
      </c>
      <c r="S3315" s="3">
        <v>58</v>
      </c>
      <c r="T3315">
        <v>8</v>
      </c>
      <c r="U3315" t="str">
        <f>IF(Ecommerce_Sales[[#This Row],[Delivery_Time_Days]]&gt;7,"Delay",IF(Ecommerce_Sales[[#This Row],[Delivery_Time_Days]] = 0,"No delivery",IF(Ecommerce_Sales[[#This Row],[Delivery_Time_Days]]&lt;=7,"On-time")))</f>
        <v>Delay</v>
      </c>
      <c r="V3315" s="7">
        <f>Ecommerce_Sales[[#This Row],[Profit]]/Ecommerce_Sales[[#This Row],[Total_Price]]</f>
        <v>0.39968895800933124</v>
      </c>
      <c r="W3315" s="3">
        <v>257</v>
      </c>
      <c r="X3315" s="3"/>
    </row>
    <row r="3316" spans="1:24" x14ac:dyDescent="0.25">
      <c r="A3316" s="1" t="s">
        <v>9060</v>
      </c>
      <c r="B3316" s="1" t="s">
        <v>1289</v>
      </c>
      <c r="C3316" s="1" t="s">
        <v>1290</v>
      </c>
      <c r="D3316" s="1" t="s">
        <v>7139</v>
      </c>
      <c r="E3316" s="1" t="s">
        <v>1981</v>
      </c>
      <c r="F3316" s="2">
        <v>45436</v>
      </c>
      <c r="G3316" s="2">
        <v>45489</v>
      </c>
      <c r="H3316" s="2" t="str">
        <f>TEXT(Ecommerce_Sales[[#This Row],[Order_Date]],"mmmm")</f>
        <v>July</v>
      </c>
      <c r="I3316" s="2" t="str">
        <f>TEXT(Ecommerce_Sales[[#This Row],[Order_Date]],"yyyy")</f>
        <v>2024</v>
      </c>
      <c r="J3316" s="2" t="str">
        <f>TEXT(Ecommerce_Sales[[#This Row],[Order_Date]],"mmmm")</f>
        <v>July</v>
      </c>
      <c r="K3316" s="1" t="s">
        <v>1947</v>
      </c>
      <c r="L3316" s="1" t="s">
        <v>9061</v>
      </c>
      <c r="M3316" s="1" t="s">
        <v>1972</v>
      </c>
      <c r="N3316" s="1" t="s">
        <v>1973</v>
      </c>
      <c r="O3316" s="3">
        <v>414</v>
      </c>
      <c r="P3316">
        <v>1</v>
      </c>
      <c r="Q3316" s="3">
        <v>414</v>
      </c>
      <c r="R3316" s="1" t="s">
        <v>1958</v>
      </c>
      <c r="S3316" s="3">
        <v>34</v>
      </c>
      <c r="T3316">
        <v>10</v>
      </c>
      <c r="U3316" t="str">
        <f>IF(Ecommerce_Sales[[#This Row],[Delivery_Time_Days]]&gt;7,"Delay",IF(Ecommerce_Sales[[#This Row],[Delivery_Time_Days]] = 0,"No delivery",IF(Ecommerce_Sales[[#This Row],[Delivery_Time_Days]]&lt;=7,"On-time")))</f>
        <v>Delay</v>
      </c>
      <c r="V3316" s="7">
        <f>Ecommerce_Sales[[#This Row],[Profit]]/Ecommerce_Sales[[#This Row],[Total_Price]]</f>
        <v>0.29951690821256038</v>
      </c>
      <c r="W3316" s="3">
        <v>124</v>
      </c>
      <c r="X3316" s="3"/>
    </row>
    <row r="3317" spans="1:24" x14ac:dyDescent="0.25">
      <c r="A3317" s="1" t="s">
        <v>9062</v>
      </c>
      <c r="B3317" s="1" t="s">
        <v>80</v>
      </c>
      <c r="C3317" s="1" t="s">
        <v>81</v>
      </c>
      <c r="D3317" s="1" t="s">
        <v>2654</v>
      </c>
      <c r="E3317" s="1" t="s">
        <v>1966</v>
      </c>
      <c r="F3317" s="2">
        <v>45077</v>
      </c>
      <c r="G3317" s="2">
        <v>45078</v>
      </c>
      <c r="H3317" s="2" t="str">
        <f>TEXT(Ecommerce_Sales[[#This Row],[Order_Date]],"mmmm")</f>
        <v>June</v>
      </c>
      <c r="I3317" s="2" t="str">
        <f>TEXT(Ecommerce_Sales[[#This Row],[Order_Date]],"yyyy")</f>
        <v>2023</v>
      </c>
      <c r="J3317" s="2" t="str">
        <f>TEXT(Ecommerce_Sales[[#This Row],[Order_Date]],"mmmm")</f>
        <v>June</v>
      </c>
      <c r="K3317" s="1" t="s">
        <v>1947</v>
      </c>
      <c r="L3317" s="1" t="s">
        <v>6052</v>
      </c>
      <c r="M3317" s="1" t="s">
        <v>2043</v>
      </c>
      <c r="N3317" s="1" t="s">
        <v>1989</v>
      </c>
      <c r="O3317" s="3">
        <v>359</v>
      </c>
      <c r="P3317">
        <v>3</v>
      </c>
      <c r="Q3317" s="3">
        <v>1078</v>
      </c>
      <c r="R3317" s="1" t="s">
        <v>1951</v>
      </c>
      <c r="S3317" s="3">
        <v>128</v>
      </c>
      <c r="T3317">
        <v>8</v>
      </c>
      <c r="U3317" t="str">
        <f>IF(Ecommerce_Sales[[#This Row],[Delivery_Time_Days]]&gt;7,"Delay",IF(Ecommerce_Sales[[#This Row],[Delivery_Time_Days]] = 0,"No delivery",IF(Ecommerce_Sales[[#This Row],[Delivery_Time_Days]]&lt;=7,"On-time")))</f>
        <v>Delay</v>
      </c>
      <c r="V3317" s="7">
        <f>Ecommerce_Sales[[#This Row],[Profit]]/Ecommerce_Sales[[#This Row],[Total_Price]]</f>
        <v>0.24953617810760667</v>
      </c>
      <c r="W3317" s="3">
        <v>269</v>
      </c>
      <c r="X3317" s="3"/>
    </row>
    <row r="3318" spans="1:24" x14ac:dyDescent="0.25">
      <c r="A3318" s="1" t="s">
        <v>9063</v>
      </c>
      <c r="B3318" s="1" t="s">
        <v>38</v>
      </c>
      <c r="C3318" s="1" t="s">
        <v>39</v>
      </c>
      <c r="D3318" s="1" t="s">
        <v>3028</v>
      </c>
      <c r="E3318" s="1" t="s">
        <v>1981</v>
      </c>
      <c r="F3318" s="2">
        <v>45211</v>
      </c>
      <c r="G3318" s="2">
        <v>44959</v>
      </c>
      <c r="H3318" s="2" t="str">
        <f>TEXT(Ecommerce_Sales[[#This Row],[Order_Date]],"mmmm")</f>
        <v>February</v>
      </c>
      <c r="I3318" s="2" t="str">
        <f>TEXT(Ecommerce_Sales[[#This Row],[Order_Date]],"yyyy")</f>
        <v>2023</v>
      </c>
      <c r="J3318" s="2" t="str">
        <f>TEXT(Ecommerce_Sales[[#This Row],[Order_Date]],"mmmm")</f>
        <v>February</v>
      </c>
      <c r="K3318" s="1" t="s">
        <v>1986</v>
      </c>
      <c r="L3318" s="1" t="s">
        <v>9064</v>
      </c>
      <c r="M3318" s="1" t="s">
        <v>2058</v>
      </c>
      <c r="N3318" s="1" t="s">
        <v>1950</v>
      </c>
      <c r="O3318" s="3">
        <v>554</v>
      </c>
      <c r="P3318">
        <v>1</v>
      </c>
      <c r="Q3318" s="3">
        <v>554</v>
      </c>
      <c r="R3318" s="1" t="s">
        <v>1951</v>
      </c>
      <c r="S3318" s="3">
        <v>68</v>
      </c>
      <c r="U3318" t="str">
        <f>IF(Ecommerce_Sales[[#This Row],[Delivery_Time_Days]]&gt;7,"Delay",IF(Ecommerce_Sales[[#This Row],[Delivery_Time_Days]] = 0,"No delivery",IF(Ecommerce_Sales[[#This Row],[Delivery_Time_Days]]&lt;=7,"On-time")))</f>
        <v>No delivery</v>
      </c>
      <c r="V3318" s="7">
        <f>Ecommerce_Sales[[#This Row],[Profit]]/Ecommerce_Sales[[#This Row],[Total_Price]]</f>
        <v>0.4007220216606498</v>
      </c>
      <c r="W3318" s="3">
        <v>222</v>
      </c>
      <c r="X3318" s="3"/>
    </row>
    <row r="3319" spans="1:24" x14ac:dyDescent="0.25">
      <c r="A3319" s="1" t="s">
        <v>9065</v>
      </c>
      <c r="B3319" s="1" t="s">
        <v>1579</v>
      </c>
      <c r="C3319" s="1" t="s">
        <v>1580</v>
      </c>
      <c r="D3319" s="1" t="s">
        <v>2819</v>
      </c>
      <c r="E3319" s="1" t="s">
        <v>1966</v>
      </c>
      <c r="F3319" s="2">
        <v>44975</v>
      </c>
      <c r="G3319" s="2">
        <v>45415</v>
      </c>
      <c r="H3319" s="2" t="str">
        <f>TEXT(Ecommerce_Sales[[#This Row],[Order_Date]],"mmmm")</f>
        <v>May</v>
      </c>
      <c r="I3319" s="2" t="str">
        <f>TEXT(Ecommerce_Sales[[#This Row],[Order_Date]],"yyyy")</f>
        <v>2024</v>
      </c>
      <c r="J3319" s="2" t="str">
        <f>TEXT(Ecommerce_Sales[[#This Row],[Order_Date]],"mmmm")</f>
        <v>May</v>
      </c>
      <c r="K3319" s="1" t="s">
        <v>1947</v>
      </c>
      <c r="L3319" s="1" t="s">
        <v>9066</v>
      </c>
      <c r="M3319" s="1" t="s">
        <v>2065</v>
      </c>
      <c r="N3319" s="1" t="s">
        <v>1978</v>
      </c>
      <c r="O3319" s="3">
        <v>839</v>
      </c>
      <c r="P3319">
        <v>2</v>
      </c>
      <c r="Q3319" s="3">
        <v>1677</v>
      </c>
      <c r="R3319" s="1" t="s">
        <v>1951</v>
      </c>
      <c r="S3319" s="3">
        <v>224</v>
      </c>
      <c r="T3319">
        <v>10</v>
      </c>
      <c r="U3319" t="str">
        <f>IF(Ecommerce_Sales[[#This Row],[Delivery_Time_Days]]&gt;7,"Delay",IF(Ecommerce_Sales[[#This Row],[Delivery_Time_Days]] = 0,"No delivery",IF(Ecommerce_Sales[[#This Row],[Delivery_Time_Days]]&lt;=7,"On-time")))</f>
        <v>Delay</v>
      </c>
      <c r="V3319" s="7">
        <f>Ecommerce_Sales[[#This Row],[Profit]]/Ecommerce_Sales[[#This Row],[Total_Price]]</f>
        <v>0.35002981514609421</v>
      </c>
      <c r="W3319" s="3">
        <v>587</v>
      </c>
      <c r="X3319" s="3"/>
    </row>
    <row r="3320" spans="1:24" x14ac:dyDescent="0.25">
      <c r="A3320" s="1" t="s">
        <v>9067</v>
      </c>
      <c r="B3320" s="1" t="s">
        <v>1195</v>
      </c>
      <c r="C3320" s="1" t="s">
        <v>1196</v>
      </c>
      <c r="D3320" s="1" t="s">
        <v>2614</v>
      </c>
      <c r="E3320" s="1" t="s">
        <v>1961</v>
      </c>
      <c r="F3320" s="2">
        <v>45129</v>
      </c>
      <c r="G3320" s="2">
        <v>45311</v>
      </c>
      <c r="H3320" s="2" t="str">
        <f>TEXT(Ecommerce_Sales[[#This Row],[Order_Date]],"mmmm")</f>
        <v>January</v>
      </c>
      <c r="I3320" s="2" t="str">
        <f>TEXT(Ecommerce_Sales[[#This Row],[Order_Date]],"yyyy")</f>
        <v>2024</v>
      </c>
      <c r="J3320" s="2" t="str">
        <f>TEXT(Ecommerce_Sales[[#This Row],[Order_Date]],"mmmm")</f>
        <v>January</v>
      </c>
      <c r="K3320" s="1" t="s">
        <v>1992</v>
      </c>
      <c r="L3320" s="1" t="s">
        <v>9068</v>
      </c>
      <c r="M3320" s="1" t="s">
        <v>2072</v>
      </c>
      <c r="N3320" s="1" t="s">
        <v>1950</v>
      </c>
      <c r="O3320" s="3">
        <v>896</v>
      </c>
      <c r="P3320">
        <v>4</v>
      </c>
      <c r="Q3320" s="3">
        <v>3583</v>
      </c>
      <c r="R3320" s="1" t="s">
        <v>2008</v>
      </c>
      <c r="S3320" s="3">
        <v>291</v>
      </c>
      <c r="U3320" t="str">
        <f>IF(Ecommerce_Sales[[#This Row],[Delivery_Time_Days]]&gt;7,"Delay",IF(Ecommerce_Sales[[#This Row],[Delivery_Time_Days]] = 0,"No delivery",IF(Ecommerce_Sales[[#This Row],[Delivery_Time_Days]]&lt;=7,"On-time")))</f>
        <v>No delivery</v>
      </c>
      <c r="V3320" s="7">
        <f>Ecommerce_Sales[[#This Row],[Profit]]/Ecommerce_Sales[[#This Row],[Total_Price]]</f>
        <v>0.39994418085403294</v>
      </c>
      <c r="W3320" s="3">
        <v>1433</v>
      </c>
      <c r="X3320" s="3"/>
    </row>
    <row r="3321" spans="1:24" x14ac:dyDescent="0.25">
      <c r="A3321" s="1" t="s">
        <v>9069</v>
      </c>
      <c r="B3321" s="1" t="s">
        <v>16</v>
      </c>
      <c r="C3321" s="1" t="s">
        <v>17</v>
      </c>
      <c r="D3321" s="1" t="s">
        <v>4218</v>
      </c>
      <c r="E3321" s="1" t="s">
        <v>1946</v>
      </c>
      <c r="F3321" s="2">
        <v>45163</v>
      </c>
      <c r="G3321" s="2">
        <v>45263</v>
      </c>
      <c r="H3321" s="2" t="str">
        <f>TEXT(Ecommerce_Sales[[#This Row],[Order_Date]],"mmmm")</f>
        <v>December</v>
      </c>
      <c r="I3321" s="2" t="str">
        <f>TEXT(Ecommerce_Sales[[#This Row],[Order_Date]],"yyyy")</f>
        <v>2023</v>
      </c>
      <c r="J3321" s="2" t="str">
        <f>TEXT(Ecommerce_Sales[[#This Row],[Order_Date]],"mmmm")</f>
        <v>December</v>
      </c>
      <c r="K3321" s="1" t="s">
        <v>1947</v>
      </c>
      <c r="L3321" s="1" t="s">
        <v>8029</v>
      </c>
      <c r="M3321" s="1" t="s">
        <v>2058</v>
      </c>
      <c r="N3321" s="1" t="s">
        <v>1950</v>
      </c>
      <c r="O3321" s="3">
        <v>1905</v>
      </c>
      <c r="P3321">
        <v>2</v>
      </c>
      <c r="Q3321" s="3">
        <v>3811</v>
      </c>
      <c r="R3321" s="1" t="s">
        <v>1951</v>
      </c>
      <c r="S3321" s="3">
        <v>550</v>
      </c>
      <c r="T3321">
        <v>7</v>
      </c>
      <c r="U3321" t="str">
        <f>IF(Ecommerce_Sales[[#This Row],[Delivery_Time_Days]]&gt;7,"Delay",IF(Ecommerce_Sales[[#This Row],[Delivery_Time_Days]] = 0,"No delivery",IF(Ecommerce_Sales[[#This Row],[Delivery_Time_Days]]&lt;=7,"On-time")))</f>
        <v>On-time</v>
      </c>
      <c r="V3321" s="7">
        <f>Ecommerce_Sales[[#This Row],[Profit]]/Ecommerce_Sales[[#This Row],[Total_Price]]</f>
        <v>0.3998950406717397</v>
      </c>
      <c r="W3321" s="3">
        <v>1524</v>
      </c>
      <c r="X3321" s="3"/>
    </row>
    <row r="3322" spans="1:24" x14ac:dyDescent="0.25">
      <c r="A3322" s="1" t="s">
        <v>9070</v>
      </c>
      <c r="B3322" s="1" t="s">
        <v>631</v>
      </c>
      <c r="C3322" s="1" t="s">
        <v>1247</v>
      </c>
      <c r="D3322" s="1" t="s">
        <v>3240</v>
      </c>
      <c r="E3322" s="1" t="s">
        <v>2005</v>
      </c>
      <c r="F3322" s="2">
        <v>45390</v>
      </c>
      <c r="G3322" s="2">
        <v>45137</v>
      </c>
      <c r="H3322" s="2" t="str">
        <f>TEXT(Ecommerce_Sales[[#This Row],[Order_Date]],"mmmm")</f>
        <v>July</v>
      </c>
      <c r="I3322" s="2" t="str">
        <f>TEXT(Ecommerce_Sales[[#This Row],[Order_Date]],"yyyy")</f>
        <v>2023</v>
      </c>
      <c r="J3322" s="2" t="str">
        <f>TEXT(Ecommerce_Sales[[#This Row],[Order_Date]],"mmmm")</f>
        <v>July</v>
      </c>
      <c r="K3322" s="1" t="s">
        <v>1947</v>
      </c>
      <c r="L3322" s="1" t="s">
        <v>9071</v>
      </c>
      <c r="M3322" s="1" t="s">
        <v>2002</v>
      </c>
      <c r="N3322" s="1" t="s">
        <v>1989</v>
      </c>
      <c r="O3322" s="3">
        <v>322</v>
      </c>
      <c r="P3322">
        <v>3</v>
      </c>
      <c r="Q3322" s="3">
        <v>967</v>
      </c>
      <c r="R3322" s="1" t="s">
        <v>1951</v>
      </c>
      <c r="S3322" s="3">
        <v>138</v>
      </c>
      <c r="T3322">
        <v>2</v>
      </c>
      <c r="U3322" t="str">
        <f>IF(Ecommerce_Sales[[#This Row],[Delivery_Time_Days]]&gt;7,"Delay",IF(Ecommerce_Sales[[#This Row],[Delivery_Time_Days]] = 0,"No delivery",IF(Ecommerce_Sales[[#This Row],[Delivery_Time_Days]]&lt;=7,"On-time")))</f>
        <v>On-time</v>
      </c>
      <c r="V3322" s="7">
        <f>Ecommerce_Sales[[#This Row],[Profit]]/Ecommerce_Sales[[#This Row],[Total_Price]]</f>
        <v>0.25025853154084798</v>
      </c>
      <c r="W3322" s="3">
        <v>242</v>
      </c>
      <c r="X3322" s="3"/>
    </row>
    <row r="3323" spans="1:24" x14ac:dyDescent="0.25">
      <c r="A3323" s="1" t="s">
        <v>9072</v>
      </c>
      <c r="B3323" s="1" t="s">
        <v>1685</v>
      </c>
      <c r="C3323" s="1" t="s">
        <v>1686</v>
      </c>
      <c r="D3323" s="1" t="s">
        <v>6834</v>
      </c>
      <c r="E3323" s="1" t="s">
        <v>2005</v>
      </c>
      <c r="F3323" s="2">
        <v>45397</v>
      </c>
      <c r="G3323" s="2">
        <v>45321</v>
      </c>
      <c r="H3323" s="2" t="str">
        <f>TEXT(Ecommerce_Sales[[#This Row],[Order_Date]],"mmmm")</f>
        <v>January</v>
      </c>
      <c r="I3323" s="2" t="str">
        <f>TEXT(Ecommerce_Sales[[#This Row],[Order_Date]],"yyyy")</f>
        <v>2024</v>
      </c>
      <c r="J3323" s="2" t="str">
        <f>TEXT(Ecommerce_Sales[[#This Row],[Order_Date]],"mmmm")</f>
        <v>January</v>
      </c>
      <c r="K3323" s="1" t="s">
        <v>1947</v>
      </c>
      <c r="L3323" s="1" t="s">
        <v>9073</v>
      </c>
      <c r="M3323" s="1" t="s">
        <v>2002</v>
      </c>
      <c r="N3323" s="1" t="s">
        <v>1989</v>
      </c>
      <c r="O3323" s="3">
        <v>206</v>
      </c>
      <c r="P3323">
        <v>1</v>
      </c>
      <c r="Q3323" s="3">
        <v>206</v>
      </c>
      <c r="R3323" s="1" t="s">
        <v>1958</v>
      </c>
      <c r="S3323" s="3">
        <v>31</v>
      </c>
      <c r="T3323">
        <v>9</v>
      </c>
      <c r="U3323" t="str">
        <f>IF(Ecommerce_Sales[[#This Row],[Delivery_Time_Days]]&gt;7,"Delay",IF(Ecommerce_Sales[[#This Row],[Delivery_Time_Days]] = 0,"No delivery",IF(Ecommerce_Sales[[#This Row],[Delivery_Time_Days]]&lt;=7,"On-time")))</f>
        <v>Delay</v>
      </c>
      <c r="V3323" s="7">
        <f>Ecommerce_Sales[[#This Row],[Profit]]/Ecommerce_Sales[[#This Row],[Total_Price]]</f>
        <v>0.25242718446601942</v>
      </c>
      <c r="W3323" s="3">
        <v>52</v>
      </c>
      <c r="X3323" s="3"/>
    </row>
    <row r="3324" spans="1:24" x14ac:dyDescent="0.25">
      <c r="A3324" s="1" t="s">
        <v>9074</v>
      </c>
      <c r="B3324" s="1" t="s">
        <v>92</v>
      </c>
      <c r="C3324" s="1" t="s">
        <v>93</v>
      </c>
      <c r="D3324" s="1" t="s">
        <v>6825</v>
      </c>
      <c r="E3324" s="1" t="s">
        <v>1961</v>
      </c>
      <c r="F3324" s="2">
        <v>45313</v>
      </c>
      <c r="G3324" s="2">
        <v>45545</v>
      </c>
      <c r="H3324" s="2" t="str">
        <f>TEXT(Ecommerce_Sales[[#This Row],[Order_Date]],"mmmm")</f>
        <v>September</v>
      </c>
      <c r="I3324" s="2" t="str">
        <f>TEXT(Ecommerce_Sales[[#This Row],[Order_Date]],"yyyy")</f>
        <v>2024</v>
      </c>
      <c r="J3324" s="2" t="str">
        <f>TEXT(Ecommerce_Sales[[#This Row],[Order_Date]],"mmmm")</f>
        <v>September</v>
      </c>
      <c r="K3324" s="1" t="s">
        <v>1992</v>
      </c>
      <c r="L3324" s="1" t="s">
        <v>9075</v>
      </c>
      <c r="M3324" s="1" t="s">
        <v>2079</v>
      </c>
      <c r="N3324" s="1" t="s">
        <v>1973</v>
      </c>
      <c r="O3324" s="3">
        <v>139</v>
      </c>
      <c r="P3324">
        <v>1</v>
      </c>
      <c r="Q3324" s="3">
        <v>139</v>
      </c>
      <c r="R3324" s="1" t="s">
        <v>1958</v>
      </c>
      <c r="S3324" s="3">
        <v>19</v>
      </c>
      <c r="U3324" t="str">
        <f>IF(Ecommerce_Sales[[#This Row],[Delivery_Time_Days]]&gt;7,"Delay",IF(Ecommerce_Sales[[#This Row],[Delivery_Time_Days]] = 0,"No delivery",IF(Ecommerce_Sales[[#This Row],[Delivery_Time_Days]]&lt;=7,"On-time")))</f>
        <v>No delivery</v>
      </c>
      <c r="V3324" s="7">
        <f>Ecommerce_Sales[[#This Row],[Profit]]/Ecommerce_Sales[[#This Row],[Total_Price]]</f>
        <v>0.30215827338129497</v>
      </c>
      <c r="W3324" s="3">
        <v>42</v>
      </c>
      <c r="X3324" s="3"/>
    </row>
    <row r="3325" spans="1:24" x14ac:dyDescent="0.25">
      <c r="A3325" s="1" t="s">
        <v>9076</v>
      </c>
      <c r="B3325" s="1" t="s">
        <v>162</v>
      </c>
      <c r="C3325" s="1" t="s">
        <v>163</v>
      </c>
      <c r="D3325" s="1" t="s">
        <v>6538</v>
      </c>
      <c r="E3325" s="1" t="s">
        <v>1996</v>
      </c>
      <c r="F3325" s="2">
        <v>45372</v>
      </c>
      <c r="G3325" s="2">
        <v>45435</v>
      </c>
      <c r="H3325" s="2" t="str">
        <f>TEXT(Ecommerce_Sales[[#This Row],[Order_Date]],"mmmm")</f>
        <v>May</v>
      </c>
      <c r="I3325" s="2" t="str">
        <f>TEXT(Ecommerce_Sales[[#This Row],[Order_Date]],"yyyy")</f>
        <v>2024</v>
      </c>
      <c r="J3325" s="2" t="str">
        <f>TEXT(Ecommerce_Sales[[#This Row],[Order_Date]],"mmmm")</f>
        <v>May</v>
      </c>
      <c r="K3325" s="1" t="s">
        <v>1947</v>
      </c>
      <c r="L3325" s="1" t="s">
        <v>9077</v>
      </c>
      <c r="M3325" s="1" t="s">
        <v>2058</v>
      </c>
      <c r="N3325" s="1" t="s">
        <v>1950</v>
      </c>
      <c r="O3325" s="3">
        <v>704</v>
      </c>
      <c r="P3325">
        <v>3</v>
      </c>
      <c r="Q3325" s="3">
        <v>2113</v>
      </c>
      <c r="R3325" s="1" t="s">
        <v>1958</v>
      </c>
      <c r="S3325" s="3">
        <v>111</v>
      </c>
      <c r="T3325">
        <v>9</v>
      </c>
      <c r="U3325" t="str">
        <f>IF(Ecommerce_Sales[[#This Row],[Delivery_Time_Days]]&gt;7,"Delay",IF(Ecommerce_Sales[[#This Row],[Delivery_Time_Days]] = 0,"No delivery",IF(Ecommerce_Sales[[#This Row],[Delivery_Time_Days]]&lt;=7,"On-time")))</f>
        <v>Delay</v>
      </c>
      <c r="V3325" s="7">
        <f>Ecommerce_Sales[[#This Row],[Profit]]/Ecommerce_Sales[[#This Row],[Total_Price]]</f>
        <v>0.39990534784666354</v>
      </c>
      <c r="W3325" s="3">
        <v>845</v>
      </c>
      <c r="X3325" s="3"/>
    </row>
    <row r="3326" spans="1:24" x14ac:dyDescent="0.25">
      <c r="A3326" s="1" t="s">
        <v>9078</v>
      </c>
      <c r="B3326" s="1" t="s">
        <v>1679</v>
      </c>
      <c r="C3326" s="1" t="s">
        <v>1680</v>
      </c>
      <c r="D3326" s="1" t="s">
        <v>4653</v>
      </c>
      <c r="E3326" s="1" t="s">
        <v>1946</v>
      </c>
      <c r="F3326" s="2">
        <v>45584</v>
      </c>
      <c r="G3326" s="2">
        <v>45305</v>
      </c>
      <c r="H3326" s="2" t="str">
        <f>TEXT(Ecommerce_Sales[[#This Row],[Order_Date]],"mmmm")</f>
        <v>January</v>
      </c>
      <c r="I3326" s="2" t="str">
        <f>TEXT(Ecommerce_Sales[[#This Row],[Order_Date]],"yyyy")</f>
        <v>2024</v>
      </c>
      <c r="J3326" s="2" t="str">
        <f>TEXT(Ecommerce_Sales[[#This Row],[Order_Date]],"mmmm")</f>
        <v>January</v>
      </c>
      <c r="K3326" s="1" t="s">
        <v>1947</v>
      </c>
      <c r="L3326" s="1" t="s">
        <v>2996</v>
      </c>
      <c r="M3326" s="1" t="s">
        <v>2047</v>
      </c>
      <c r="N3326" s="1" t="s">
        <v>1989</v>
      </c>
      <c r="O3326" s="3">
        <v>360</v>
      </c>
      <c r="P3326">
        <v>2</v>
      </c>
      <c r="Q3326" s="3">
        <v>720</v>
      </c>
      <c r="R3326" s="1" t="s">
        <v>1958</v>
      </c>
      <c r="S3326" s="3">
        <v>103</v>
      </c>
      <c r="T3326">
        <v>6</v>
      </c>
      <c r="U3326" t="str">
        <f>IF(Ecommerce_Sales[[#This Row],[Delivery_Time_Days]]&gt;7,"Delay",IF(Ecommerce_Sales[[#This Row],[Delivery_Time_Days]] = 0,"No delivery",IF(Ecommerce_Sales[[#This Row],[Delivery_Time_Days]]&lt;=7,"On-time")))</f>
        <v>On-time</v>
      </c>
      <c r="V3326" s="7">
        <f>Ecommerce_Sales[[#This Row],[Profit]]/Ecommerce_Sales[[#This Row],[Total_Price]]</f>
        <v>0.25</v>
      </c>
      <c r="W3326" s="3">
        <v>180</v>
      </c>
      <c r="X3326" s="3"/>
    </row>
    <row r="3327" spans="1:24" x14ac:dyDescent="0.25">
      <c r="A3327" s="1" t="s">
        <v>9079</v>
      </c>
      <c r="B3327" s="1" t="s">
        <v>840</v>
      </c>
      <c r="C3327" s="1" t="s">
        <v>841</v>
      </c>
      <c r="D3327" s="1" t="s">
        <v>2231</v>
      </c>
      <c r="E3327" s="1" t="s">
        <v>1981</v>
      </c>
      <c r="F3327" s="2">
        <v>44935</v>
      </c>
      <c r="G3327" s="2">
        <v>45538</v>
      </c>
      <c r="H3327" s="2" t="str">
        <f>TEXT(Ecommerce_Sales[[#This Row],[Order_Date]],"mmmm")</f>
        <v>September</v>
      </c>
      <c r="I3327" s="2" t="str">
        <f>TEXT(Ecommerce_Sales[[#This Row],[Order_Date]],"yyyy")</f>
        <v>2024</v>
      </c>
      <c r="J3327" s="2" t="str">
        <f>TEXT(Ecommerce_Sales[[#This Row],[Order_Date]],"mmmm")</f>
        <v>September</v>
      </c>
      <c r="K3327" s="1" t="s">
        <v>1947</v>
      </c>
      <c r="L3327" s="1" t="s">
        <v>9080</v>
      </c>
      <c r="M3327" s="1" t="s">
        <v>1998</v>
      </c>
      <c r="N3327" s="1" t="s">
        <v>1973</v>
      </c>
      <c r="O3327" s="3">
        <v>788</v>
      </c>
      <c r="P3327">
        <v>3</v>
      </c>
      <c r="Q3327" s="3">
        <v>2363</v>
      </c>
      <c r="R3327" s="1" t="s">
        <v>1958</v>
      </c>
      <c r="S3327" s="3">
        <v>288</v>
      </c>
      <c r="T3327">
        <v>6</v>
      </c>
      <c r="U3327" t="str">
        <f>IF(Ecommerce_Sales[[#This Row],[Delivery_Time_Days]]&gt;7,"Delay",IF(Ecommerce_Sales[[#This Row],[Delivery_Time_Days]] = 0,"No delivery",IF(Ecommerce_Sales[[#This Row],[Delivery_Time_Days]]&lt;=7,"On-time")))</f>
        <v>On-time</v>
      </c>
      <c r="V3327" s="7">
        <f>Ecommerce_Sales[[#This Row],[Profit]]/Ecommerce_Sales[[#This Row],[Total_Price]]</f>
        <v>0.30004231908590773</v>
      </c>
      <c r="W3327" s="3">
        <v>709</v>
      </c>
      <c r="X3327" s="3"/>
    </row>
    <row r="3328" spans="1:24" x14ac:dyDescent="0.25">
      <c r="A3328" s="1" t="s">
        <v>9081</v>
      </c>
      <c r="B3328" s="1" t="s">
        <v>384</v>
      </c>
      <c r="C3328" s="1" t="s">
        <v>385</v>
      </c>
      <c r="D3328" s="1" t="s">
        <v>3203</v>
      </c>
      <c r="E3328" s="1" t="s">
        <v>1981</v>
      </c>
      <c r="F3328" s="2">
        <v>45211</v>
      </c>
      <c r="G3328" s="2">
        <v>45654</v>
      </c>
      <c r="H3328" s="2" t="str">
        <f>TEXT(Ecommerce_Sales[[#This Row],[Order_Date]],"mmmm")</f>
        <v>December</v>
      </c>
      <c r="I3328" s="2" t="str">
        <f>TEXT(Ecommerce_Sales[[#This Row],[Order_Date]],"yyyy")</f>
        <v>2024</v>
      </c>
      <c r="J3328" s="2" t="str">
        <f>TEXT(Ecommerce_Sales[[#This Row],[Order_Date]],"mmmm")</f>
        <v>December</v>
      </c>
      <c r="K3328" s="1" t="s">
        <v>1986</v>
      </c>
      <c r="L3328" s="1" t="s">
        <v>7877</v>
      </c>
      <c r="M3328" s="1" t="s">
        <v>2104</v>
      </c>
      <c r="N3328" s="1" t="s">
        <v>1978</v>
      </c>
      <c r="O3328" s="3">
        <v>1323</v>
      </c>
      <c r="P3328">
        <v>6</v>
      </c>
      <c r="Q3328" s="3">
        <v>7938</v>
      </c>
      <c r="R3328" s="1" t="s">
        <v>2016</v>
      </c>
      <c r="S3328" s="3">
        <v>686</v>
      </c>
      <c r="U3328" t="str">
        <f>IF(Ecommerce_Sales[[#This Row],[Delivery_Time_Days]]&gt;7,"Delay",IF(Ecommerce_Sales[[#This Row],[Delivery_Time_Days]] = 0,"No delivery",IF(Ecommerce_Sales[[#This Row],[Delivery_Time_Days]]&lt;=7,"On-time")))</f>
        <v>No delivery</v>
      </c>
      <c r="V3328" s="7">
        <f>Ecommerce_Sales[[#This Row],[Profit]]/Ecommerce_Sales[[#This Row],[Total_Price]]</f>
        <v>0.34996220710506426</v>
      </c>
      <c r="W3328" s="3">
        <v>2778</v>
      </c>
      <c r="X3328" s="3"/>
    </row>
    <row r="3329" spans="1:24" x14ac:dyDescent="0.25">
      <c r="A3329" s="1" t="s">
        <v>9082</v>
      </c>
      <c r="B3329" s="1" t="s">
        <v>1816</v>
      </c>
      <c r="C3329" s="1" t="s">
        <v>1817</v>
      </c>
      <c r="D3329" s="1" t="s">
        <v>3564</v>
      </c>
      <c r="E3329" s="1" t="s">
        <v>1954</v>
      </c>
      <c r="F3329" s="2">
        <v>45188</v>
      </c>
      <c r="G3329" s="2">
        <v>45385</v>
      </c>
      <c r="H3329" s="2" t="str">
        <f>TEXT(Ecommerce_Sales[[#This Row],[Order_Date]],"mmmm")</f>
        <v>April</v>
      </c>
      <c r="I3329" s="2" t="str">
        <f>TEXT(Ecommerce_Sales[[#This Row],[Order_Date]],"yyyy")</f>
        <v>2024</v>
      </c>
      <c r="J3329" s="2" t="str">
        <f>TEXT(Ecommerce_Sales[[#This Row],[Order_Date]],"mmmm")</f>
        <v>April</v>
      </c>
      <c r="K3329" s="1" t="s">
        <v>1947</v>
      </c>
      <c r="L3329" s="1" t="s">
        <v>9083</v>
      </c>
      <c r="M3329" s="1" t="s">
        <v>2058</v>
      </c>
      <c r="N3329" s="1" t="s">
        <v>1950</v>
      </c>
      <c r="O3329" s="3">
        <v>257</v>
      </c>
      <c r="P3329">
        <v>1</v>
      </c>
      <c r="Q3329" s="3">
        <v>257</v>
      </c>
      <c r="R3329" s="1" t="s">
        <v>1958</v>
      </c>
      <c r="S3329" s="3">
        <v>14</v>
      </c>
      <c r="T3329">
        <v>5</v>
      </c>
      <c r="U3329" t="str">
        <f>IF(Ecommerce_Sales[[#This Row],[Delivery_Time_Days]]&gt;7,"Delay",IF(Ecommerce_Sales[[#This Row],[Delivery_Time_Days]] = 0,"No delivery",IF(Ecommerce_Sales[[#This Row],[Delivery_Time_Days]]&lt;=7,"On-time")))</f>
        <v>On-time</v>
      </c>
      <c r="V3329" s="7">
        <f>Ecommerce_Sales[[#This Row],[Profit]]/Ecommerce_Sales[[#This Row],[Total_Price]]</f>
        <v>0.40077821011673154</v>
      </c>
      <c r="W3329" s="3">
        <v>103</v>
      </c>
      <c r="X3329" s="3"/>
    </row>
    <row r="3330" spans="1:24" x14ac:dyDescent="0.25">
      <c r="A3330" s="1" t="s">
        <v>9084</v>
      </c>
      <c r="B3330" s="1" t="s">
        <v>1145</v>
      </c>
      <c r="C3330" s="1" t="s">
        <v>1146</v>
      </c>
      <c r="D3330" s="1" t="s">
        <v>6670</v>
      </c>
      <c r="E3330" s="1" t="s">
        <v>2005</v>
      </c>
      <c r="F3330" s="2">
        <v>45543</v>
      </c>
      <c r="G3330" s="2">
        <v>45549</v>
      </c>
      <c r="H3330" s="2" t="str">
        <f>TEXT(Ecommerce_Sales[[#This Row],[Order_Date]],"mmmm")</f>
        <v>September</v>
      </c>
      <c r="I3330" s="2" t="str">
        <f>TEXT(Ecommerce_Sales[[#This Row],[Order_Date]],"yyyy")</f>
        <v>2024</v>
      </c>
      <c r="J3330" s="2" t="str">
        <f>TEXT(Ecommerce_Sales[[#This Row],[Order_Date]],"mmmm")</f>
        <v>September</v>
      </c>
      <c r="K3330" s="1" t="s">
        <v>1986</v>
      </c>
      <c r="L3330" s="1" t="s">
        <v>9085</v>
      </c>
      <c r="M3330" s="1" t="s">
        <v>2058</v>
      </c>
      <c r="N3330" s="1" t="s">
        <v>1950</v>
      </c>
      <c r="O3330" s="3">
        <v>769</v>
      </c>
      <c r="P3330">
        <v>2</v>
      </c>
      <c r="Q3330" s="3">
        <v>1537</v>
      </c>
      <c r="R3330" s="1" t="s">
        <v>2016</v>
      </c>
      <c r="S3330" s="3">
        <v>141</v>
      </c>
      <c r="U3330" t="str">
        <f>IF(Ecommerce_Sales[[#This Row],[Delivery_Time_Days]]&gt;7,"Delay",IF(Ecommerce_Sales[[#This Row],[Delivery_Time_Days]] = 0,"No delivery",IF(Ecommerce_Sales[[#This Row],[Delivery_Time_Days]]&lt;=7,"On-time")))</f>
        <v>No delivery</v>
      </c>
      <c r="V3330" s="7">
        <f>Ecommerce_Sales[[#This Row],[Profit]]/Ecommerce_Sales[[#This Row],[Total_Price]]</f>
        <v>0.40013012361743655</v>
      </c>
      <c r="W3330" s="3">
        <v>615</v>
      </c>
      <c r="X3330" s="3"/>
    </row>
    <row r="3331" spans="1:24" x14ac:dyDescent="0.25">
      <c r="A3331" s="1" t="s">
        <v>9086</v>
      </c>
      <c r="B3331" s="1" t="s">
        <v>1703</v>
      </c>
      <c r="C3331" s="1" t="s">
        <v>1704</v>
      </c>
      <c r="D3331" s="1" t="s">
        <v>2661</v>
      </c>
      <c r="E3331" s="1" t="s">
        <v>1996</v>
      </c>
      <c r="F3331" s="2">
        <v>45110</v>
      </c>
      <c r="G3331" s="2">
        <v>45061</v>
      </c>
      <c r="H3331" s="2" t="str">
        <f>TEXT(Ecommerce_Sales[[#This Row],[Order_Date]],"mmmm")</f>
        <v>May</v>
      </c>
      <c r="I3331" s="2" t="str">
        <f>TEXT(Ecommerce_Sales[[#This Row],[Order_Date]],"yyyy")</f>
        <v>2023</v>
      </c>
      <c r="J3331" s="2" t="str">
        <f>TEXT(Ecommerce_Sales[[#This Row],[Order_Date]],"mmmm")</f>
        <v>May</v>
      </c>
      <c r="K3331" s="1" t="s">
        <v>1947</v>
      </c>
      <c r="L3331" s="1" t="s">
        <v>4800</v>
      </c>
      <c r="M3331" s="1" t="s">
        <v>1968</v>
      </c>
      <c r="N3331" s="1" t="s">
        <v>1957</v>
      </c>
      <c r="O3331" s="3">
        <v>510</v>
      </c>
      <c r="P3331">
        <v>2</v>
      </c>
      <c r="Q3331" s="3">
        <v>1020</v>
      </c>
      <c r="R3331" s="1" t="s">
        <v>1958</v>
      </c>
      <c r="S3331" s="3">
        <v>149</v>
      </c>
      <c r="T3331">
        <v>6</v>
      </c>
      <c r="U3331" t="str">
        <f>IF(Ecommerce_Sales[[#This Row],[Delivery_Time_Days]]&gt;7,"Delay",IF(Ecommerce_Sales[[#This Row],[Delivery_Time_Days]] = 0,"No delivery",IF(Ecommerce_Sales[[#This Row],[Delivery_Time_Days]]&lt;=7,"On-time")))</f>
        <v>On-time</v>
      </c>
      <c r="V3331" s="7">
        <f>Ecommerce_Sales[[#This Row],[Profit]]/Ecommerce_Sales[[#This Row],[Total_Price]]</f>
        <v>0.15</v>
      </c>
      <c r="W3331" s="3">
        <v>153</v>
      </c>
      <c r="X3331" s="3"/>
    </row>
    <row r="3332" spans="1:24" x14ac:dyDescent="0.25">
      <c r="A3332" s="1" t="s">
        <v>9087</v>
      </c>
      <c r="B3332" s="1" t="s">
        <v>240</v>
      </c>
      <c r="C3332" s="1" t="s">
        <v>241</v>
      </c>
      <c r="D3332" s="1" t="s">
        <v>4053</v>
      </c>
      <c r="E3332" s="1" t="s">
        <v>1966</v>
      </c>
      <c r="F3332" s="2">
        <v>45629</v>
      </c>
      <c r="G3332" s="2">
        <v>45025</v>
      </c>
      <c r="H3332" s="2" t="str">
        <f>TEXT(Ecommerce_Sales[[#This Row],[Order_Date]],"mmmm")</f>
        <v>April</v>
      </c>
      <c r="I3332" s="2" t="str">
        <f>TEXT(Ecommerce_Sales[[#This Row],[Order_Date]],"yyyy")</f>
        <v>2023</v>
      </c>
      <c r="J3332" s="2" t="str">
        <f>TEXT(Ecommerce_Sales[[#This Row],[Order_Date]],"mmmm")</f>
        <v>April</v>
      </c>
      <c r="K3332" s="1" t="s">
        <v>1947</v>
      </c>
      <c r="L3332" s="1" t="s">
        <v>9088</v>
      </c>
      <c r="M3332" s="1" t="s">
        <v>2043</v>
      </c>
      <c r="N3332" s="1" t="s">
        <v>1989</v>
      </c>
      <c r="O3332" s="3">
        <v>424</v>
      </c>
      <c r="P3332">
        <v>4</v>
      </c>
      <c r="Q3332" s="3">
        <v>1698</v>
      </c>
      <c r="R3332" s="1" t="s">
        <v>2008</v>
      </c>
      <c r="S3332" s="3">
        <v>195</v>
      </c>
      <c r="T3332">
        <v>2</v>
      </c>
      <c r="U3332" t="str">
        <f>IF(Ecommerce_Sales[[#This Row],[Delivery_Time_Days]]&gt;7,"Delay",IF(Ecommerce_Sales[[#This Row],[Delivery_Time_Days]] = 0,"No delivery",IF(Ecommerce_Sales[[#This Row],[Delivery_Time_Days]]&lt;=7,"On-time")))</f>
        <v>On-time</v>
      </c>
      <c r="V3332" s="7">
        <f>Ecommerce_Sales[[#This Row],[Profit]]/Ecommerce_Sales[[#This Row],[Total_Price]]</f>
        <v>0.24970553592461719</v>
      </c>
      <c r="W3332" s="3">
        <v>424</v>
      </c>
      <c r="X3332" s="3"/>
    </row>
    <row r="3333" spans="1:24" x14ac:dyDescent="0.25">
      <c r="A3333" s="1" t="s">
        <v>9089</v>
      </c>
      <c r="B3333" s="1" t="s">
        <v>1891</v>
      </c>
      <c r="C3333" s="1" t="s">
        <v>1892</v>
      </c>
      <c r="D3333" s="1" t="s">
        <v>6718</v>
      </c>
      <c r="E3333" s="1" t="s">
        <v>1966</v>
      </c>
      <c r="F3333" s="2">
        <v>45205</v>
      </c>
      <c r="G3333" s="2">
        <v>45430</v>
      </c>
      <c r="H3333" s="2" t="str">
        <f>TEXT(Ecommerce_Sales[[#This Row],[Order_Date]],"mmmm")</f>
        <v>May</v>
      </c>
      <c r="I3333" s="2" t="str">
        <f>TEXT(Ecommerce_Sales[[#This Row],[Order_Date]],"yyyy")</f>
        <v>2024</v>
      </c>
      <c r="J3333" s="2" t="str">
        <f>TEXT(Ecommerce_Sales[[#This Row],[Order_Date]],"mmmm")</f>
        <v>May</v>
      </c>
      <c r="K3333" s="1" t="s">
        <v>1947</v>
      </c>
      <c r="L3333" s="1" t="s">
        <v>9090</v>
      </c>
      <c r="M3333" s="1" t="s">
        <v>2247</v>
      </c>
      <c r="N3333" s="1" t="s">
        <v>1957</v>
      </c>
      <c r="O3333" s="3">
        <v>125</v>
      </c>
      <c r="P3333">
        <v>2</v>
      </c>
      <c r="Q3333" s="3">
        <v>250</v>
      </c>
      <c r="R3333" s="1" t="s">
        <v>1951</v>
      </c>
      <c r="S3333" s="3">
        <v>37</v>
      </c>
      <c r="T3333">
        <v>2</v>
      </c>
      <c r="U3333" t="str">
        <f>IF(Ecommerce_Sales[[#This Row],[Delivery_Time_Days]]&gt;7,"Delay",IF(Ecommerce_Sales[[#This Row],[Delivery_Time_Days]] = 0,"No delivery",IF(Ecommerce_Sales[[#This Row],[Delivery_Time_Days]]&lt;=7,"On-time")))</f>
        <v>On-time</v>
      </c>
      <c r="V3333" s="7">
        <f>Ecommerce_Sales[[#This Row],[Profit]]/Ecommerce_Sales[[#This Row],[Total_Price]]</f>
        <v>0.152</v>
      </c>
      <c r="W3333" s="3">
        <v>38</v>
      </c>
      <c r="X3333" s="3"/>
    </row>
    <row r="3334" spans="1:24" x14ac:dyDescent="0.25">
      <c r="A3334" s="1" t="s">
        <v>9091</v>
      </c>
      <c r="B3334" s="1" t="s">
        <v>194</v>
      </c>
      <c r="C3334" s="1" t="s">
        <v>195</v>
      </c>
      <c r="D3334" s="1" t="s">
        <v>3364</v>
      </c>
      <c r="E3334" s="1" t="s">
        <v>1954</v>
      </c>
      <c r="F3334" s="2">
        <v>45040</v>
      </c>
      <c r="G3334" s="2">
        <v>45581</v>
      </c>
      <c r="H3334" s="2" t="str">
        <f>TEXT(Ecommerce_Sales[[#This Row],[Order_Date]],"mmmm")</f>
        <v>October</v>
      </c>
      <c r="I3334" s="2" t="str">
        <f>TEXT(Ecommerce_Sales[[#This Row],[Order_Date]],"yyyy")</f>
        <v>2024</v>
      </c>
      <c r="J3334" s="2" t="str">
        <f>TEXT(Ecommerce_Sales[[#This Row],[Order_Date]],"mmmm")</f>
        <v>October</v>
      </c>
      <c r="K3334" s="1" t="s">
        <v>1947</v>
      </c>
      <c r="L3334" s="1" t="s">
        <v>9092</v>
      </c>
      <c r="M3334" s="1" t="s">
        <v>2065</v>
      </c>
      <c r="N3334" s="1" t="s">
        <v>1978</v>
      </c>
      <c r="O3334" s="3">
        <v>130</v>
      </c>
      <c r="P3334">
        <v>4</v>
      </c>
      <c r="Q3334" s="3">
        <v>519</v>
      </c>
      <c r="R3334" s="1" t="s">
        <v>1958</v>
      </c>
      <c r="S3334" s="3">
        <v>40</v>
      </c>
      <c r="T3334">
        <v>8</v>
      </c>
      <c r="U3334" t="str">
        <f>IF(Ecommerce_Sales[[#This Row],[Delivery_Time_Days]]&gt;7,"Delay",IF(Ecommerce_Sales[[#This Row],[Delivery_Time_Days]] = 0,"No delivery",IF(Ecommerce_Sales[[#This Row],[Delivery_Time_Days]]&lt;=7,"On-time")))</f>
        <v>Delay</v>
      </c>
      <c r="V3334" s="7">
        <f>Ecommerce_Sales[[#This Row],[Profit]]/Ecommerce_Sales[[#This Row],[Total_Price]]</f>
        <v>0.35067437379576105</v>
      </c>
      <c r="W3334" s="3">
        <v>182</v>
      </c>
      <c r="X3334" s="3"/>
    </row>
    <row r="3335" spans="1:24" x14ac:dyDescent="0.25">
      <c r="A3335" s="1" t="s">
        <v>9093</v>
      </c>
      <c r="B3335" s="1" t="s">
        <v>515</v>
      </c>
      <c r="C3335" s="1" t="s">
        <v>1409</v>
      </c>
      <c r="D3335" s="1" t="s">
        <v>9094</v>
      </c>
      <c r="E3335" s="1" t="s">
        <v>1954</v>
      </c>
      <c r="F3335" s="2">
        <v>45092</v>
      </c>
      <c r="G3335" s="2">
        <v>45074</v>
      </c>
      <c r="H3335" s="2" t="str">
        <f>TEXT(Ecommerce_Sales[[#This Row],[Order_Date]],"mmmm")</f>
        <v>May</v>
      </c>
      <c r="I3335" s="2" t="str">
        <f>TEXT(Ecommerce_Sales[[#This Row],[Order_Date]],"yyyy")</f>
        <v>2023</v>
      </c>
      <c r="J3335" s="2" t="str">
        <f>TEXT(Ecommerce_Sales[[#This Row],[Order_Date]],"mmmm")</f>
        <v>May</v>
      </c>
      <c r="K3335" s="1" t="s">
        <v>1992</v>
      </c>
      <c r="L3335" s="1" t="s">
        <v>4934</v>
      </c>
      <c r="M3335" s="1" t="s">
        <v>2104</v>
      </c>
      <c r="N3335" s="1" t="s">
        <v>1978</v>
      </c>
      <c r="O3335" s="3">
        <v>62</v>
      </c>
      <c r="P3335">
        <v>3</v>
      </c>
      <c r="Q3335" s="3">
        <v>186</v>
      </c>
      <c r="R3335" s="1" t="s">
        <v>1951</v>
      </c>
      <c r="S3335" s="3">
        <v>10</v>
      </c>
      <c r="U3335" t="str">
        <f>IF(Ecommerce_Sales[[#This Row],[Delivery_Time_Days]]&gt;7,"Delay",IF(Ecommerce_Sales[[#This Row],[Delivery_Time_Days]] = 0,"No delivery",IF(Ecommerce_Sales[[#This Row],[Delivery_Time_Days]]&lt;=7,"On-time")))</f>
        <v>No delivery</v>
      </c>
      <c r="V3335" s="7">
        <f>Ecommerce_Sales[[#This Row],[Profit]]/Ecommerce_Sales[[#This Row],[Total_Price]]</f>
        <v>0.34946236559139787</v>
      </c>
      <c r="W3335" s="3">
        <v>65</v>
      </c>
      <c r="X3335" s="3"/>
    </row>
    <row r="3336" spans="1:24" x14ac:dyDescent="0.25">
      <c r="A3336" s="1" t="s">
        <v>9095</v>
      </c>
      <c r="B3336" s="1" t="s">
        <v>863</v>
      </c>
      <c r="C3336" s="1" t="s">
        <v>864</v>
      </c>
      <c r="D3336" s="1" t="s">
        <v>2178</v>
      </c>
      <c r="E3336" s="1" t="s">
        <v>1961</v>
      </c>
      <c r="F3336" s="2">
        <v>45176</v>
      </c>
      <c r="G3336" s="2">
        <v>45548</v>
      </c>
      <c r="H3336" s="2" t="str">
        <f>TEXT(Ecommerce_Sales[[#This Row],[Order_Date]],"mmmm")</f>
        <v>September</v>
      </c>
      <c r="I3336" s="2" t="str">
        <f>TEXT(Ecommerce_Sales[[#This Row],[Order_Date]],"yyyy")</f>
        <v>2024</v>
      </c>
      <c r="J3336" s="2" t="str">
        <f>TEXT(Ecommerce_Sales[[#This Row],[Order_Date]],"mmmm")</f>
        <v>September</v>
      </c>
      <c r="K3336" s="1" t="s">
        <v>1947</v>
      </c>
      <c r="L3336" s="1" t="s">
        <v>9096</v>
      </c>
      <c r="M3336" s="1" t="s">
        <v>1968</v>
      </c>
      <c r="N3336" s="1" t="s">
        <v>1957</v>
      </c>
      <c r="O3336" s="3">
        <v>508</v>
      </c>
      <c r="P3336">
        <v>4</v>
      </c>
      <c r="Q3336" s="3">
        <v>2032</v>
      </c>
      <c r="R3336" s="1" t="s">
        <v>2012</v>
      </c>
      <c r="S3336" s="3">
        <v>204</v>
      </c>
      <c r="T3336">
        <v>7</v>
      </c>
      <c r="U3336" t="str">
        <f>IF(Ecommerce_Sales[[#This Row],[Delivery_Time_Days]]&gt;7,"Delay",IF(Ecommerce_Sales[[#This Row],[Delivery_Time_Days]] = 0,"No delivery",IF(Ecommerce_Sales[[#This Row],[Delivery_Time_Days]]&lt;=7,"On-time")))</f>
        <v>On-time</v>
      </c>
      <c r="V3336" s="7">
        <f>Ecommerce_Sales[[#This Row],[Profit]]/Ecommerce_Sales[[#This Row],[Total_Price]]</f>
        <v>0.1500984251968504</v>
      </c>
      <c r="W3336" s="3">
        <v>305</v>
      </c>
      <c r="X3336" s="3"/>
    </row>
    <row r="3337" spans="1:24" x14ac:dyDescent="0.25">
      <c r="A3337" s="1" t="s">
        <v>9097</v>
      </c>
      <c r="B3337" s="1" t="s">
        <v>1633</v>
      </c>
      <c r="C3337" s="1" t="s">
        <v>1634</v>
      </c>
      <c r="D3337" s="1" t="s">
        <v>2124</v>
      </c>
      <c r="E3337" s="1" t="s">
        <v>2005</v>
      </c>
      <c r="F3337" s="2">
        <v>45236</v>
      </c>
      <c r="G3337" s="2">
        <v>45292</v>
      </c>
      <c r="H3337" s="2" t="str">
        <f>TEXT(Ecommerce_Sales[[#This Row],[Order_Date]],"mmmm")</f>
        <v>January</v>
      </c>
      <c r="I3337" s="2" t="str">
        <f>TEXT(Ecommerce_Sales[[#This Row],[Order_Date]],"yyyy")</f>
        <v>2024</v>
      </c>
      <c r="J3337" s="2" t="str">
        <f>TEXT(Ecommerce_Sales[[#This Row],[Order_Date]],"mmmm")</f>
        <v>January</v>
      </c>
      <c r="K3337" s="1" t="s">
        <v>1947</v>
      </c>
      <c r="L3337" s="1" t="s">
        <v>2309</v>
      </c>
      <c r="M3337" s="1" t="s">
        <v>2054</v>
      </c>
      <c r="N3337" s="1" t="s">
        <v>1957</v>
      </c>
      <c r="O3337" s="3">
        <v>877</v>
      </c>
      <c r="P3337">
        <v>1</v>
      </c>
      <c r="Q3337" s="3">
        <v>877</v>
      </c>
      <c r="R3337" s="1" t="s">
        <v>1958</v>
      </c>
      <c r="S3337" s="3">
        <v>125</v>
      </c>
      <c r="T3337">
        <v>10</v>
      </c>
      <c r="U3337" t="str">
        <f>IF(Ecommerce_Sales[[#This Row],[Delivery_Time_Days]]&gt;7,"Delay",IF(Ecommerce_Sales[[#This Row],[Delivery_Time_Days]] = 0,"No delivery",IF(Ecommerce_Sales[[#This Row],[Delivery_Time_Days]]&lt;=7,"On-time")))</f>
        <v>Delay</v>
      </c>
      <c r="V3337" s="7">
        <f>Ecommerce_Sales[[#This Row],[Profit]]/Ecommerce_Sales[[#This Row],[Total_Price]]</f>
        <v>0.14937286202964653</v>
      </c>
      <c r="W3337" s="3">
        <v>131</v>
      </c>
      <c r="X3337" s="3"/>
    </row>
    <row r="3338" spans="1:24" x14ac:dyDescent="0.25">
      <c r="A3338" s="1" t="s">
        <v>9098</v>
      </c>
      <c r="B3338" s="1" t="s">
        <v>800</v>
      </c>
      <c r="C3338" s="1" t="s">
        <v>801</v>
      </c>
      <c r="D3338" s="1" t="s">
        <v>5516</v>
      </c>
      <c r="E3338" s="1" t="s">
        <v>1996</v>
      </c>
      <c r="F3338" s="2">
        <v>45499</v>
      </c>
      <c r="G3338" s="2">
        <v>45582</v>
      </c>
      <c r="H3338" s="2" t="str">
        <f>TEXT(Ecommerce_Sales[[#This Row],[Order_Date]],"mmmm")</f>
        <v>October</v>
      </c>
      <c r="I3338" s="2" t="str">
        <f>TEXT(Ecommerce_Sales[[#This Row],[Order_Date]],"yyyy")</f>
        <v>2024</v>
      </c>
      <c r="J3338" s="2" t="str">
        <f>TEXT(Ecommerce_Sales[[#This Row],[Order_Date]],"mmmm")</f>
        <v>October</v>
      </c>
      <c r="K3338" s="1" t="s">
        <v>1947</v>
      </c>
      <c r="L3338" s="1" t="s">
        <v>6464</v>
      </c>
      <c r="M3338" s="1" t="s">
        <v>1998</v>
      </c>
      <c r="N3338" s="1" t="s">
        <v>1973</v>
      </c>
      <c r="O3338" s="3">
        <v>699</v>
      </c>
      <c r="P3338">
        <v>4</v>
      </c>
      <c r="Q3338" s="3">
        <v>2797</v>
      </c>
      <c r="R3338" s="1" t="s">
        <v>1958</v>
      </c>
      <c r="S3338" s="3">
        <v>172</v>
      </c>
      <c r="T3338">
        <v>10</v>
      </c>
      <c r="U3338" t="str">
        <f>IF(Ecommerce_Sales[[#This Row],[Delivery_Time_Days]]&gt;7,"Delay",IF(Ecommerce_Sales[[#This Row],[Delivery_Time_Days]] = 0,"No delivery",IF(Ecommerce_Sales[[#This Row],[Delivery_Time_Days]]&lt;=7,"On-time")))</f>
        <v>Delay</v>
      </c>
      <c r="V3338" s="7">
        <f>Ecommerce_Sales[[#This Row],[Profit]]/Ecommerce_Sales[[#This Row],[Total_Price]]</f>
        <v>0.29996424740793709</v>
      </c>
      <c r="W3338" s="3">
        <v>839</v>
      </c>
      <c r="X3338" s="3"/>
    </row>
    <row r="3339" spans="1:24" x14ac:dyDescent="0.25">
      <c r="A3339" s="1" t="s">
        <v>9099</v>
      </c>
      <c r="B3339" s="1" t="s">
        <v>70</v>
      </c>
      <c r="C3339" s="1" t="s">
        <v>71</v>
      </c>
      <c r="D3339" s="1" t="s">
        <v>3863</v>
      </c>
      <c r="E3339" s="1" t="s">
        <v>1954</v>
      </c>
      <c r="F3339" s="2">
        <v>45441</v>
      </c>
      <c r="G3339" s="2">
        <v>45231</v>
      </c>
      <c r="H3339" s="2" t="str">
        <f>TEXT(Ecommerce_Sales[[#This Row],[Order_Date]],"mmmm")</f>
        <v>November</v>
      </c>
      <c r="I3339" s="2" t="str">
        <f>TEXT(Ecommerce_Sales[[#This Row],[Order_Date]],"yyyy")</f>
        <v>2023</v>
      </c>
      <c r="J3339" s="2" t="str">
        <f>TEXT(Ecommerce_Sales[[#This Row],[Order_Date]],"mmmm")</f>
        <v>November</v>
      </c>
      <c r="K3339" s="1" t="s">
        <v>1947</v>
      </c>
      <c r="L3339" s="1" t="s">
        <v>9100</v>
      </c>
      <c r="M3339" s="1" t="s">
        <v>2047</v>
      </c>
      <c r="N3339" s="1" t="s">
        <v>1989</v>
      </c>
      <c r="O3339" s="3">
        <v>1071</v>
      </c>
      <c r="P3339">
        <v>7</v>
      </c>
      <c r="Q3339" s="3">
        <v>7497</v>
      </c>
      <c r="R3339" s="1" t="s">
        <v>2008</v>
      </c>
      <c r="S3339" s="3">
        <v>756</v>
      </c>
      <c r="T3339">
        <v>6</v>
      </c>
      <c r="U3339" t="str">
        <f>IF(Ecommerce_Sales[[#This Row],[Delivery_Time_Days]]&gt;7,"Delay",IF(Ecommerce_Sales[[#This Row],[Delivery_Time_Days]] = 0,"No delivery",IF(Ecommerce_Sales[[#This Row],[Delivery_Time_Days]]&lt;=7,"On-time")))</f>
        <v>On-time</v>
      </c>
      <c r="V3339" s="7">
        <f>Ecommerce_Sales[[#This Row],[Profit]]/Ecommerce_Sales[[#This Row],[Total_Price]]</f>
        <v>0.24996665332799786</v>
      </c>
      <c r="W3339" s="3">
        <v>1874</v>
      </c>
      <c r="X3339" s="3"/>
    </row>
    <row r="3340" spans="1:24" x14ac:dyDescent="0.25">
      <c r="A3340" s="1" t="s">
        <v>9101</v>
      </c>
      <c r="B3340" s="1" t="s">
        <v>1373</v>
      </c>
      <c r="C3340" s="1" t="s">
        <v>1374</v>
      </c>
      <c r="D3340" s="1" t="s">
        <v>2538</v>
      </c>
      <c r="E3340" s="1" t="s">
        <v>1996</v>
      </c>
      <c r="F3340" s="2">
        <v>45110</v>
      </c>
      <c r="G3340" s="2">
        <v>45131</v>
      </c>
      <c r="H3340" s="2" t="str">
        <f>TEXT(Ecommerce_Sales[[#This Row],[Order_Date]],"mmmm")</f>
        <v>July</v>
      </c>
      <c r="I3340" s="2" t="str">
        <f>TEXT(Ecommerce_Sales[[#This Row],[Order_Date]],"yyyy")</f>
        <v>2023</v>
      </c>
      <c r="J3340" s="2" t="str">
        <f>TEXT(Ecommerce_Sales[[#This Row],[Order_Date]],"mmmm")</f>
        <v>July</v>
      </c>
      <c r="K3340" s="1" t="s">
        <v>1947</v>
      </c>
      <c r="L3340" s="1" t="s">
        <v>5266</v>
      </c>
      <c r="M3340" s="1" t="s">
        <v>1977</v>
      </c>
      <c r="N3340" s="1" t="s">
        <v>1978</v>
      </c>
      <c r="O3340" s="3">
        <v>17</v>
      </c>
      <c r="P3340">
        <v>5</v>
      </c>
      <c r="Q3340" s="3">
        <v>84</v>
      </c>
      <c r="R3340" s="1" t="s">
        <v>1958</v>
      </c>
      <c r="S3340" s="3">
        <v>8</v>
      </c>
      <c r="T3340">
        <v>4</v>
      </c>
      <c r="U3340" t="str">
        <f>IF(Ecommerce_Sales[[#This Row],[Delivery_Time_Days]]&gt;7,"Delay",IF(Ecommerce_Sales[[#This Row],[Delivery_Time_Days]] = 0,"No delivery",IF(Ecommerce_Sales[[#This Row],[Delivery_Time_Days]]&lt;=7,"On-time")))</f>
        <v>On-time</v>
      </c>
      <c r="V3340" s="7">
        <f>Ecommerce_Sales[[#This Row],[Profit]]/Ecommerce_Sales[[#This Row],[Total_Price]]</f>
        <v>0.35714285714285715</v>
      </c>
      <c r="W3340" s="3">
        <v>30</v>
      </c>
      <c r="X3340" s="3"/>
    </row>
    <row r="3341" spans="1:24" x14ac:dyDescent="0.25">
      <c r="A3341" s="1" t="s">
        <v>9102</v>
      </c>
      <c r="B3341" s="1" t="s">
        <v>1369</v>
      </c>
      <c r="C3341" s="1" t="s">
        <v>1370</v>
      </c>
      <c r="D3341" s="1" t="s">
        <v>3174</v>
      </c>
      <c r="E3341" s="1" t="s">
        <v>1961</v>
      </c>
      <c r="F3341" s="2">
        <v>45364</v>
      </c>
      <c r="G3341" s="2">
        <v>45422</v>
      </c>
      <c r="H3341" s="2" t="str">
        <f>TEXT(Ecommerce_Sales[[#This Row],[Order_Date]],"mmmm")</f>
        <v>May</v>
      </c>
      <c r="I3341" s="2" t="str">
        <f>TEXT(Ecommerce_Sales[[#This Row],[Order_Date]],"yyyy")</f>
        <v>2024</v>
      </c>
      <c r="J3341" s="2" t="str">
        <f>TEXT(Ecommerce_Sales[[#This Row],[Order_Date]],"mmmm")</f>
        <v>May</v>
      </c>
      <c r="K3341" s="1" t="s">
        <v>1947</v>
      </c>
      <c r="L3341" s="1" t="s">
        <v>9103</v>
      </c>
      <c r="M3341" s="1" t="s">
        <v>1983</v>
      </c>
      <c r="N3341" s="1" t="s">
        <v>1950</v>
      </c>
      <c r="O3341" s="3">
        <v>82</v>
      </c>
      <c r="P3341">
        <v>5</v>
      </c>
      <c r="Q3341" s="3">
        <v>412</v>
      </c>
      <c r="R3341" s="1" t="s">
        <v>1958</v>
      </c>
      <c r="S3341" s="3">
        <v>49</v>
      </c>
      <c r="T3341">
        <v>8</v>
      </c>
      <c r="U3341" t="str">
        <f>IF(Ecommerce_Sales[[#This Row],[Delivery_Time_Days]]&gt;7,"Delay",IF(Ecommerce_Sales[[#This Row],[Delivery_Time_Days]] = 0,"No delivery",IF(Ecommerce_Sales[[#This Row],[Delivery_Time_Days]]&lt;=7,"On-time")))</f>
        <v>Delay</v>
      </c>
      <c r="V3341" s="7">
        <f>Ecommerce_Sales[[#This Row],[Profit]]/Ecommerce_Sales[[#This Row],[Total_Price]]</f>
        <v>0.40048543689320387</v>
      </c>
      <c r="W3341" s="3">
        <v>165</v>
      </c>
      <c r="X3341" s="3"/>
    </row>
    <row r="3342" spans="1:24" x14ac:dyDescent="0.25">
      <c r="A3342" s="1" t="s">
        <v>9104</v>
      </c>
      <c r="B3342" s="1" t="s">
        <v>212</v>
      </c>
      <c r="C3342" s="1" t="s">
        <v>213</v>
      </c>
      <c r="D3342" s="1" t="s">
        <v>3549</v>
      </c>
      <c r="E3342" s="1" t="s">
        <v>1966</v>
      </c>
      <c r="F3342" s="2">
        <v>45637</v>
      </c>
      <c r="G3342" s="2">
        <v>45152</v>
      </c>
      <c r="H3342" s="2" t="str">
        <f>TEXT(Ecommerce_Sales[[#This Row],[Order_Date]],"mmmm")</f>
        <v>August</v>
      </c>
      <c r="I3342" s="2" t="str">
        <f>TEXT(Ecommerce_Sales[[#This Row],[Order_Date]],"yyyy")</f>
        <v>2023</v>
      </c>
      <c r="J3342" s="2" t="str">
        <f>TEXT(Ecommerce_Sales[[#This Row],[Order_Date]],"mmmm")</f>
        <v>August</v>
      </c>
      <c r="K3342" s="1" t="s">
        <v>1986</v>
      </c>
      <c r="L3342" s="1" t="s">
        <v>3778</v>
      </c>
      <c r="M3342" s="1" t="s">
        <v>2026</v>
      </c>
      <c r="N3342" s="1" t="s">
        <v>1978</v>
      </c>
      <c r="O3342" s="3">
        <v>66</v>
      </c>
      <c r="P3342">
        <v>5</v>
      </c>
      <c r="Q3342" s="3">
        <v>328</v>
      </c>
      <c r="R3342" s="1" t="s">
        <v>1958</v>
      </c>
      <c r="S3342" s="3">
        <v>19</v>
      </c>
      <c r="U3342" t="str">
        <f>IF(Ecommerce_Sales[[#This Row],[Delivery_Time_Days]]&gt;7,"Delay",IF(Ecommerce_Sales[[#This Row],[Delivery_Time_Days]] = 0,"No delivery",IF(Ecommerce_Sales[[#This Row],[Delivery_Time_Days]]&lt;=7,"On-time")))</f>
        <v>No delivery</v>
      </c>
      <c r="V3342" s="7">
        <f>Ecommerce_Sales[[#This Row],[Profit]]/Ecommerce_Sales[[#This Row],[Total_Price]]</f>
        <v>0.35060975609756095</v>
      </c>
      <c r="W3342" s="3">
        <v>115</v>
      </c>
      <c r="X3342" s="3"/>
    </row>
    <row r="3343" spans="1:24" x14ac:dyDescent="0.25">
      <c r="A3343" s="1" t="s">
        <v>9105</v>
      </c>
      <c r="B3343" s="1" t="s">
        <v>1391</v>
      </c>
      <c r="C3343" s="1" t="s">
        <v>1392</v>
      </c>
      <c r="D3343" s="1" t="s">
        <v>5246</v>
      </c>
      <c r="E3343" s="1" t="s">
        <v>1996</v>
      </c>
      <c r="F3343" s="2">
        <v>45482</v>
      </c>
      <c r="G3343" s="2">
        <v>44975</v>
      </c>
      <c r="H3343" s="2" t="str">
        <f>TEXT(Ecommerce_Sales[[#This Row],[Order_Date]],"mmmm")</f>
        <v>February</v>
      </c>
      <c r="I3343" s="2" t="str">
        <f>TEXT(Ecommerce_Sales[[#This Row],[Order_Date]],"yyyy")</f>
        <v>2023</v>
      </c>
      <c r="J3343" s="2" t="str">
        <f>TEXT(Ecommerce_Sales[[#This Row],[Order_Date]],"mmmm")</f>
        <v>February</v>
      </c>
      <c r="K3343" s="1" t="s">
        <v>1947</v>
      </c>
      <c r="L3343" s="1" t="s">
        <v>9106</v>
      </c>
      <c r="M3343" s="1" t="s">
        <v>1949</v>
      </c>
      <c r="N3343" s="1" t="s">
        <v>1950</v>
      </c>
      <c r="O3343" s="3">
        <v>785</v>
      </c>
      <c r="P3343">
        <v>3</v>
      </c>
      <c r="Q3343" s="3">
        <v>2354</v>
      </c>
      <c r="R3343" s="1" t="s">
        <v>1958</v>
      </c>
      <c r="S3343" s="3">
        <v>201</v>
      </c>
      <c r="T3343">
        <v>6</v>
      </c>
      <c r="U3343" t="str">
        <f>IF(Ecommerce_Sales[[#This Row],[Delivery_Time_Days]]&gt;7,"Delay",IF(Ecommerce_Sales[[#This Row],[Delivery_Time_Days]] = 0,"No delivery",IF(Ecommerce_Sales[[#This Row],[Delivery_Time_Days]]&lt;=7,"On-time")))</f>
        <v>On-time</v>
      </c>
      <c r="V3343" s="7">
        <f>Ecommerce_Sales[[#This Row],[Profit]]/Ecommerce_Sales[[#This Row],[Total_Price]]</f>
        <v>0.4001699235344095</v>
      </c>
      <c r="W3343" s="3">
        <v>942</v>
      </c>
      <c r="X3343" s="3"/>
    </row>
    <row r="3344" spans="1:24" x14ac:dyDescent="0.25">
      <c r="A3344" s="1" t="s">
        <v>9107</v>
      </c>
      <c r="B3344" s="1" t="s">
        <v>1138</v>
      </c>
      <c r="C3344" s="1" t="s">
        <v>1139</v>
      </c>
      <c r="D3344" s="1" t="s">
        <v>5121</v>
      </c>
      <c r="E3344" s="1" t="s">
        <v>1996</v>
      </c>
      <c r="F3344" s="2">
        <v>44955</v>
      </c>
      <c r="G3344" s="2">
        <v>44951</v>
      </c>
      <c r="H3344" s="2" t="str">
        <f>TEXT(Ecommerce_Sales[[#This Row],[Order_Date]],"mmmm")</f>
        <v>January</v>
      </c>
      <c r="I3344" s="2" t="str">
        <f>TEXT(Ecommerce_Sales[[#This Row],[Order_Date]],"yyyy")</f>
        <v>2023</v>
      </c>
      <c r="J3344" s="2" t="str">
        <f>TEXT(Ecommerce_Sales[[#This Row],[Order_Date]],"mmmm")</f>
        <v>January</v>
      </c>
      <c r="K3344" s="1" t="s">
        <v>1986</v>
      </c>
      <c r="L3344" s="1" t="s">
        <v>9108</v>
      </c>
      <c r="M3344" s="1" t="s">
        <v>1956</v>
      </c>
      <c r="N3344" s="1" t="s">
        <v>1957</v>
      </c>
      <c r="O3344" s="3">
        <v>120</v>
      </c>
      <c r="P3344">
        <v>1</v>
      </c>
      <c r="Q3344" s="3">
        <v>120</v>
      </c>
      <c r="R3344" s="1" t="s">
        <v>1951</v>
      </c>
      <c r="S3344" s="3">
        <v>7</v>
      </c>
      <c r="U3344" t="str">
        <f>IF(Ecommerce_Sales[[#This Row],[Delivery_Time_Days]]&gt;7,"Delay",IF(Ecommerce_Sales[[#This Row],[Delivery_Time_Days]] = 0,"No delivery",IF(Ecommerce_Sales[[#This Row],[Delivery_Time_Days]]&lt;=7,"On-time")))</f>
        <v>No delivery</v>
      </c>
      <c r="V3344" s="7">
        <f>Ecommerce_Sales[[#This Row],[Profit]]/Ecommerce_Sales[[#This Row],[Total_Price]]</f>
        <v>0.15</v>
      </c>
      <c r="W3344" s="3">
        <v>18</v>
      </c>
      <c r="X3344" s="3"/>
    </row>
    <row r="3345" spans="1:24" x14ac:dyDescent="0.25">
      <c r="A3345" s="1" t="s">
        <v>9109</v>
      </c>
      <c r="B3345" s="1" t="s">
        <v>128</v>
      </c>
      <c r="C3345" s="1" t="s">
        <v>129</v>
      </c>
      <c r="D3345" s="1" t="s">
        <v>3002</v>
      </c>
      <c r="E3345" s="1" t="s">
        <v>1946</v>
      </c>
      <c r="F3345" s="2">
        <v>45373</v>
      </c>
      <c r="G3345" s="2">
        <v>45633</v>
      </c>
      <c r="H3345" s="2" t="str">
        <f>TEXT(Ecommerce_Sales[[#This Row],[Order_Date]],"mmmm")</f>
        <v>December</v>
      </c>
      <c r="I3345" s="2" t="str">
        <f>TEXT(Ecommerce_Sales[[#This Row],[Order_Date]],"yyyy")</f>
        <v>2024</v>
      </c>
      <c r="J3345" s="2" t="str">
        <f>TEXT(Ecommerce_Sales[[#This Row],[Order_Date]],"mmmm")</f>
        <v>December</v>
      </c>
      <c r="K3345" s="1" t="s">
        <v>1947</v>
      </c>
      <c r="L3345" s="1" t="s">
        <v>6075</v>
      </c>
      <c r="M3345" s="1" t="s">
        <v>1977</v>
      </c>
      <c r="N3345" s="1" t="s">
        <v>1978</v>
      </c>
      <c r="O3345" s="3">
        <v>335</v>
      </c>
      <c r="P3345">
        <v>4</v>
      </c>
      <c r="Q3345" s="3">
        <v>1342</v>
      </c>
      <c r="R3345" s="1" t="s">
        <v>1958</v>
      </c>
      <c r="S3345" s="3">
        <v>124</v>
      </c>
      <c r="T3345">
        <v>7</v>
      </c>
      <c r="U3345" t="str">
        <f>IF(Ecommerce_Sales[[#This Row],[Delivery_Time_Days]]&gt;7,"Delay",IF(Ecommerce_Sales[[#This Row],[Delivery_Time_Days]] = 0,"No delivery",IF(Ecommerce_Sales[[#This Row],[Delivery_Time_Days]]&lt;=7,"On-time")))</f>
        <v>On-time</v>
      </c>
      <c r="V3345" s="7">
        <f>Ecommerce_Sales[[#This Row],[Profit]]/Ecommerce_Sales[[#This Row],[Total_Price]]</f>
        <v>0.35022354694485841</v>
      </c>
      <c r="W3345" s="3">
        <v>470</v>
      </c>
      <c r="X3345" s="3"/>
    </row>
    <row r="3346" spans="1:24" x14ac:dyDescent="0.25">
      <c r="A3346" s="1" t="s">
        <v>9110</v>
      </c>
      <c r="B3346" s="1" t="s">
        <v>1128</v>
      </c>
      <c r="C3346" s="1" t="s">
        <v>1129</v>
      </c>
      <c r="D3346" s="1" t="s">
        <v>9111</v>
      </c>
      <c r="E3346" s="1" t="s">
        <v>1954</v>
      </c>
      <c r="F3346" s="2">
        <v>45559</v>
      </c>
      <c r="G3346" s="2">
        <v>45177</v>
      </c>
      <c r="H3346" s="2" t="str">
        <f>TEXT(Ecommerce_Sales[[#This Row],[Order_Date]],"mmmm")</f>
        <v>September</v>
      </c>
      <c r="I3346" s="2" t="str">
        <f>TEXT(Ecommerce_Sales[[#This Row],[Order_Date]],"yyyy")</f>
        <v>2023</v>
      </c>
      <c r="J3346" s="2" t="str">
        <f>TEXT(Ecommerce_Sales[[#This Row],[Order_Date]],"mmmm")</f>
        <v>September</v>
      </c>
      <c r="K3346" s="1" t="s">
        <v>1947</v>
      </c>
      <c r="L3346" s="1" t="s">
        <v>4758</v>
      </c>
      <c r="M3346" s="1" t="s">
        <v>1963</v>
      </c>
      <c r="N3346" s="1" t="s">
        <v>1957</v>
      </c>
      <c r="O3346" s="3">
        <v>193</v>
      </c>
      <c r="P3346">
        <v>1</v>
      </c>
      <c r="Q3346" s="3">
        <v>193</v>
      </c>
      <c r="R3346" s="1" t="s">
        <v>2016</v>
      </c>
      <c r="S3346" s="3">
        <v>18</v>
      </c>
      <c r="T3346">
        <v>6</v>
      </c>
      <c r="U3346" t="str">
        <f>IF(Ecommerce_Sales[[#This Row],[Delivery_Time_Days]]&gt;7,"Delay",IF(Ecommerce_Sales[[#This Row],[Delivery_Time_Days]] = 0,"No delivery",IF(Ecommerce_Sales[[#This Row],[Delivery_Time_Days]]&lt;=7,"On-time")))</f>
        <v>On-time</v>
      </c>
      <c r="V3346" s="7">
        <f>Ecommerce_Sales[[#This Row],[Profit]]/Ecommerce_Sales[[#This Row],[Total_Price]]</f>
        <v>0.15025906735751296</v>
      </c>
      <c r="W3346" s="3">
        <v>29</v>
      </c>
      <c r="X3346" s="3"/>
    </row>
    <row r="3347" spans="1:24" x14ac:dyDescent="0.25">
      <c r="A3347" s="1" t="s">
        <v>9112</v>
      </c>
      <c r="B3347" s="1" t="s">
        <v>1798</v>
      </c>
      <c r="C3347" s="1" t="s">
        <v>1799</v>
      </c>
      <c r="D3347" s="1" t="s">
        <v>5070</v>
      </c>
      <c r="E3347" s="1" t="s">
        <v>1961</v>
      </c>
      <c r="F3347" s="2">
        <v>45260</v>
      </c>
      <c r="G3347" s="2">
        <v>45154</v>
      </c>
      <c r="H3347" s="2" t="str">
        <f>TEXT(Ecommerce_Sales[[#This Row],[Order_Date]],"mmmm")</f>
        <v>August</v>
      </c>
      <c r="I3347" s="2" t="str">
        <f>TEXT(Ecommerce_Sales[[#This Row],[Order_Date]],"yyyy")</f>
        <v>2023</v>
      </c>
      <c r="J3347" s="2" t="str">
        <f>TEXT(Ecommerce_Sales[[#This Row],[Order_Date]],"mmmm")</f>
        <v>August</v>
      </c>
      <c r="K3347" s="1" t="s">
        <v>1986</v>
      </c>
      <c r="L3347" s="1" t="s">
        <v>9113</v>
      </c>
      <c r="M3347" s="1" t="s">
        <v>1963</v>
      </c>
      <c r="N3347" s="1" t="s">
        <v>1957</v>
      </c>
      <c r="O3347" s="3">
        <v>40</v>
      </c>
      <c r="P3347">
        <v>3</v>
      </c>
      <c r="Q3347" s="3">
        <v>119</v>
      </c>
      <c r="R3347" s="1" t="s">
        <v>1951</v>
      </c>
      <c r="S3347" s="3">
        <v>6</v>
      </c>
      <c r="U3347" t="str">
        <f>IF(Ecommerce_Sales[[#This Row],[Delivery_Time_Days]]&gt;7,"Delay",IF(Ecommerce_Sales[[#This Row],[Delivery_Time_Days]] = 0,"No delivery",IF(Ecommerce_Sales[[#This Row],[Delivery_Time_Days]]&lt;=7,"On-time")))</f>
        <v>No delivery</v>
      </c>
      <c r="V3347" s="7">
        <f>Ecommerce_Sales[[#This Row],[Profit]]/Ecommerce_Sales[[#This Row],[Total_Price]]</f>
        <v>0.15126050420168066</v>
      </c>
      <c r="W3347" s="3">
        <v>18</v>
      </c>
      <c r="X3347" s="3"/>
    </row>
    <row r="3348" spans="1:24" x14ac:dyDescent="0.25">
      <c r="A3348" s="1" t="s">
        <v>9114</v>
      </c>
      <c r="B3348" s="1" t="s">
        <v>486</v>
      </c>
      <c r="C3348" s="1" t="s">
        <v>487</v>
      </c>
      <c r="D3348" s="1" t="s">
        <v>6865</v>
      </c>
      <c r="E3348" s="1" t="s">
        <v>1996</v>
      </c>
      <c r="F3348" s="2">
        <v>45627</v>
      </c>
      <c r="G3348" s="2">
        <v>45315</v>
      </c>
      <c r="H3348" s="2" t="str">
        <f>TEXT(Ecommerce_Sales[[#This Row],[Order_Date]],"mmmm")</f>
        <v>January</v>
      </c>
      <c r="I3348" s="2" t="str">
        <f>TEXT(Ecommerce_Sales[[#This Row],[Order_Date]],"yyyy")</f>
        <v>2024</v>
      </c>
      <c r="J3348" s="2" t="str">
        <f>TEXT(Ecommerce_Sales[[#This Row],[Order_Date]],"mmmm")</f>
        <v>January</v>
      </c>
      <c r="K3348" s="1" t="s">
        <v>1947</v>
      </c>
      <c r="L3348" s="1" t="s">
        <v>9115</v>
      </c>
      <c r="M3348" s="1" t="s">
        <v>2047</v>
      </c>
      <c r="N3348" s="1" t="s">
        <v>1989</v>
      </c>
      <c r="O3348" s="3">
        <v>655</v>
      </c>
      <c r="P3348">
        <v>1</v>
      </c>
      <c r="Q3348" s="3">
        <v>655</v>
      </c>
      <c r="R3348" s="1" t="s">
        <v>1958</v>
      </c>
      <c r="S3348" s="3">
        <v>79</v>
      </c>
      <c r="T3348">
        <v>5</v>
      </c>
      <c r="U3348" t="str">
        <f>IF(Ecommerce_Sales[[#This Row],[Delivery_Time_Days]]&gt;7,"Delay",IF(Ecommerce_Sales[[#This Row],[Delivery_Time_Days]] = 0,"No delivery",IF(Ecommerce_Sales[[#This Row],[Delivery_Time_Days]]&lt;=7,"On-time")))</f>
        <v>On-time</v>
      </c>
      <c r="V3348" s="7">
        <f>Ecommerce_Sales[[#This Row],[Profit]]/Ecommerce_Sales[[#This Row],[Total_Price]]</f>
        <v>0.25038167938931299</v>
      </c>
      <c r="W3348" s="3">
        <v>164</v>
      </c>
      <c r="X3348" s="3"/>
    </row>
    <row r="3349" spans="1:24" x14ac:dyDescent="0.25">
      <c r="A3349" s="1" t="s">
        <v>9116</v>
      </c>
      <c r="B3349" s="1" t="s">
        <v>1586</v>
      </c>
      <c r="C3349" s="1" t="s">
        <v>1587</v>
      </c>
      <c r="D3349" s="1" t="s">
        <v>2373</v>
      </c>
      <c r="E3349" s="1" t="s">
        <v>1954</v>
      </c>
      <c r="F3349" s="2">
        <v>45081</v>
      </c>
      <c r="G3349" s="2">
        <v>45440</v>
      </c>
      <c r="H3349" s="2" t="str">
        <f>TEXT(Ecommerce_Sales[[#This Row],[Order_Date]],"mmmm")</f>
        <v>May</v>
      </c>
      <c r="I3349" s="2" t="str">
        <f>TEXT(Ecommerce_Sales[[#This Row],[Order_Date]],"yyyy")</f>
        <v>2024</v>
      </c>
      <c r="J3349" s="2" t="str">
        <f>TEXT(Ecommerce_Sales[[#This Row],[Order_Date]],"mmmm")</f>
        <v>May</v>
      </c>
      <c r="K3349" s="1" t="s">
        <v>1986</v>
      </c>
      <c r="L3349" s="1" t="s">
        <v>9117</v>
      </c>
      <c r="M3349" s="1" t="s">
        <v>2007</v>
      </c>
      <c r="N3349" s="1" t="s">
        <v>1973</v>
      </c>
      <c r="O3349" s="3">
        <v>269</v>
      </c>
      <c r="P3349">
        <v>1</v>
      </c>
      <c r="Q3349" s="3">
        <v>269</v>
      </c>
      <c r="R3349" s="1" t="s">
        <v>1951</v>
      </c>
      <c r="S3349" s="3">
        <v>23</v>
      </c>
      <c r="U3349" t="str">
        <f>IF(Ecommerce_Sales[[#This Row],[Delivery_Time_Days]]&gt;7,"Delay",IF(Ecommerce_Sales[[#This Row],[Delivery_Time_Days]] = 0,"No delivery",IF(Ecommerce_Sales[[#This Row],[Delivery_Time_Days]]&lt;=7,"On-time")))</f>
        <v>No delivery</v>
      </c>
      <c r="V3349" s="7">
        <f>Ecommerce_Sales[[#This Row],[Profit]]/Ecommerce_Sales[[#This Row],[Total_Price]]</f>
        <v>0.30111524163568776</v>
      </c>
      <c r="W3349" s="3">
        <v>81</v>
      </c>
      <c r="X3349" s="3"/>
    </row>
    <row r="3350" spans="1:24" x14ac:dyDescent="0.25">
      <c r="A3350" s="1" t="s">
        <v>9118</v>
      </c>
      <c r="B3350" s="1" t="s">
        <v>468</v>
      </c>
      <c r="C3350" s="1" t="s">
        <v>469</v>
      </c>
      <c r="D3350" s="1" t="s">
        <v>2393</v>
      </c>
      <c r="E3350" s="1" t="s">
        <v>1981</v>
      </c>
      <c r="F3350" s="2">
        <v>44945</v>
      </c>
      <c r="G3350" s="2">
        <v>45257</v>
      </c>
      <c r="H3350" s="2" t="str">
        <f>TEXT(Ecommerce_Sales[[#This Row],[Order_Date]],"mmmm")</f>
        <v>November</v>
      </c>
      <c r="I3350" s="2" t="str">
        <f>TEXT(Ecommerce_Sales[[#This Row],[Order_Date]],"yyyy")</f>
        <v>2023</v>
      </c>
      <c r="J3350" s="2" t="str">
        <f>TEXT(Ecommerce_Sales[[#This Row],[Order_Date]],"mmmm")</f>
        <v>November</v>
      </c>
      <c r="K3350" s="1" t="s">
        <v>1947</v>
      </c>
      <c r="L3350" s="1" t="s">
        <v>9119</v>
      </c>
      <c r="M3350" s="1" t="s">
        <v>2072</v>
      </c>
      <c r="N3350" s="1" t="s">
        <v>1950</v>
      </c>
      <c r="O3350" s="3">
        <v>363</v>
      </c>
      <c r="P3350">
        <v>7</v>
      </c>
      <c r="Q3350" s="3">
        <v>2544</v>
      </c>
      <c r="R3350" s="1" t="s">
        <v>1958</v>
      </c>
      <c r="S3350" s="3">
        <v>288</v>
      </c>
      <c r="T3350">
        <v>7</v>
      </c>
      <c r="U3350" t="str">
        <f>IF(Ecommerce_Sales[[#This Row],[Delivery_Time_Days]]&gt;7,"Delay",IF(Ecommerce_Sales[[#This Row],[Delivery_Time_Days]] = 0,"No delivery",IF(Ecommerce_Sales[[#This Row],[Delivery_Time_Days]]&lt;=7,"On-time")))</f>
        <v>On-time</v>
      </c>
      <c r="V3350" s="7">
        <f>Ecommerce_Sales[[#This Row],[Profit]]/Ecommerce_Sales[[#This Row],[Total_Price]]</f>
        <v>0.40015723270440251</v>
      </c>
      <c r="W3350" s="3">
        <v>1018</v>
      </c>
      <c r="X3350" s="3"/>
    </row>
    <row r="3351" spans="1:24" x14ac:dyDescent="0.25">
      <c r="A3351" s="1" t="s">
        <v>9120</v>
      </c>
      <c r="B3351" s="1" t="s">
        <v>1824</v>
      </c>
      <c r="C3351" s="1" t="s">
        <v>1825</v>
      </c>
      <c r="D3351" s="1" t="s">
        <v>5887</v>
      </c>
      <c r="E3351" s="1" t="s">
        <v>1954</v>
      </c>
      <c r="F3351" s="2">
        <v>45453</v>
      </c>
      <c r="G3351" s="2">
        <v>45417</v>
      </c>
      <c r="H3351" s="2" t="str">
        <f>TEXT(Ecommerce_Sales[[#This Row],[Order_Date]],"mmmm")</f>
        <v>May</v>
      </c>
      <c r="I3351" s="2" t="str">
        <f>TEXT(Ecommerce_Sales[[#This Row],[Order_Date]],"yyyy")</f>
        <v>2024</v>
      </c>
      <c r="J3351" s="2" t="str">
        <f>TEXT(Ecommerce_Sales[[#This Row],[Order_Date]],"mmmm")</f>
        <v>May</v>
      </c>
      <c r="K3351" s="1" t="s">
        <v>1986</v>
      </c>
      <c r="L3351" s="1" t="s">
        <v>7024</v>
      </c>
      <c r="M3351" s="1" t="s">
        <v>1956</v>
      </c>
      <c r="N3351" s="1" t="s">
        <v>1957</v>
      </c>
      <c r="O3351" s="3">
        <v>166</v>
      </c>
      <c r="P3351">
        <v>5</v>
      </c>
      <c r="Q3351" s="3">
        <v>828</v>
      </c>
      <c r="R3351" s="1" t="s">
        <v>1951</v>
      </c>
      <c r="S3351" s="3">
        <v>63</v>
      </c>
      <c r="U3351" t="str">
        <f>IF(Ecommerce_Sales[[#This Row],[Delivery_Time_Days]]&gt;7,"Delay",IF(Ecommerce_Sales[[#This Row],[Delivery_Time_Days]] = 0,"No delivery",IF(Ecommerce_Sales[[#This Row],[Delivery_Time_Days]]&lt;=7,"On-time")))</f>
        <v>No delivery</v>
      </c>
      <c r="V3351" s="7">
        <f>Ecommerce_Sales[[#This Row],[Profit]]/Ecommerce_Sales[[#This Row],[Total_Price]]</f>
        <v>0.14975845410628019</v>
      </c>
      <c r="W3351" s="3">
        <v>124</v>
      </c>
      <c r="X3351" s="3"/>
    </row>
    <row r="3352" spans="1:24" x14ac:dyDescent="0.25">
      <c r="A3352" s="1" t="s">
        <v>9121</v>
      </c>
      <c r="B3352" s="1" t="s">
        <v>1416</v>
      </c>
      <c r="C3352" s="1" t="s">
        <v>1417</v>
      </c>
      <c r="D3352" s="1" t="s">
        <v>4215</v>
      </c>
      <c r="E3352" s="1" t="s">
        <v>1996</v>
      </c>
      <c r="F3352" s="2">
        <v>45433</v>
      </c>
      <c r="G3352" s="2">
        <v>45064</v>
      </c>
      <c r="H3352" s="2" t="str">
        <f>TEXT(Ecommerce_Sales[[#This Row],[Order_Date]],"mmmm")</f>
        <v>May</v>
      </c>
      <c r="I3352" s="2" t="str">
        <f>TEXT(Ecommerce_Sales[[#This Row],[Order_Date]],"yyyy")</f>
        <v>2023</v>
      </c>
      <c r="J3352" s="2" t="str">
        <f>TEXT(Ecommerce_Sales[[#This Row],[Order_Date]],"mmmm")</f>
        <v>May</v>
      </c>
      <c r="K3352" s="1" t="s">
        <v>1947</v>
      </c>
      <c r="L3352" s="1" t="s">
        <v>9122</v>
      </c>
      <c r="M3352" s="1" t="s">
        <v>2058</v>
      </c>
      <c r="N3352" s="1" t="s">
        <v>1950</v>
      </c>
      <c r="O3352" s="3">
        <v>208</v>
      </c>
      <c r="P3352">
        <v>2</v>
      </c>
      <c r="Q3352" s="3">
        <v>416</v>
      </c>
      <c r="R3352" s="1" t="s">
        <v>1951</v>
      </c>
      <c r="S3352" s="3">
        <v>35</v>
      </c>
      <c r="T3352">
        <v>8</v>
      </c>
      <c r="U3352" t="str">
        <f>IF(Ecommerce_Sales[[#This Row],[Delivery_Time_Days]]&gt;7,"Delay",IF(Ecommerce_Sales[[#This Row],[Delivery_Time_Days]] = 0,"No delivery",IF(Ecommerce_Sales[[#This Row],[Delivery_Time_Days]]&lt;=7,"On-time")))</f>
        <v>Delay</v>
      </c>
      <c r="V3352" s="7">
        <f>Ecommerce_Sales[[#This Row],[Profit]]/Ecommerce_Sales[[#This Row],[Total_Price]]</f>
        <v>0.40144230769230771</v>
      </c>
      <c r="W3352" s="3">
        <v>167</v>
      </c>
      <c r="X3352" s="3"/>
    </row>
    <row r="3353" spans="1:24" x14ac:dyDescent="0.25">
      <c r="A3353" s="1" t="s">
        <v>9123</v>
      </c>
      <c r="B3353" s="1" t="s">
        <v>832</v>
      </c>
      <c r="C3353" s="1" t="s">
        <v>833</v>
      </c>
      <c r="D3353" s="1" t="s">
        <v>5766</v>
      </c>
      <c r="E3353" s="1" t="s">
        <v>1946</v>
      </c>
      <c r="F3353" s="2">
        <v>45079</v>
      </c>
      <c r="G3353" s="2">
        <v>45297</v>
      </c>
      <c r="H3353" s="2" t="str">
        <f>TEXT(Ecommerce_Sales[[#This Row],[Order_Date]],"mmmm")</f>
        <v>January</v>
      </c>
      <c r="I3353" s="2" t="str">
        <f>TEXT(Ecommerce_Sales[[#This Row],[Order_Date]],"yyyy")</f>
        <v>2024</v>
      </c>
      <c r="J3353" s="2" t="str">
        <f>TEXT(Ecommerce_Sales[[#This Row],[Order_Date]],"mmmm")</f>
        <v>January</v>
      </c>
      <c r="K3353" s="1" t="s">
        <v>1947</v>
      </c>
      <c r="L3353" s="1" t="s">
        <v>9124</v>
      </c>
      <c r="M3353" s="1" t="s">
        <v>2043</v>
      </c>
      <c r="N3353" s="1" t="s">
        <v>1989</v>
      </c>
      <c r="O3353" s="3">
        <v>411</v>
      </c>
      <c r="P3353">
        <v>1</v>
      </c>
      <c r="Q3353" s="3">
        <v>411</v>
      </c>
      <c r="R3353" s="1" t="s">
        <v>1951</v>
      </c>
      <c r="S3353" s="3">
        <v>53</v>
      </c>
      <c r="T3353">
        <v>7</v>
      </c>
      <c r="U3353" t="str">
        <f>IF(Ecommerce_Sales[[#This Row],[Delivery_Time_Days]]&gt;7,"Delay",IF(Ecommerce_Sales[[#This Row],[Delivery_Time_Days]] = 0,"No delivery",IF(Ecommerce_Sales[[#This Row],[Delivery_Time_Days]]&lt;=7,"On-time")))</f>
        <v>On-time</v>
      </c>
      <c r="V3353" s="7">
        <f>Ecommerce_Sales[[#This Row],[Profit]]/Ecommerce_Sales[[#This Row],[Total_Price]]</f>
        <v>0.25060827250608275</v>
      </c>
      <c r="W3353" s="3">
        <v>103</v>
      </c>
      <c r="X3353" s="3"/>
    </row>
    <row r="3354" spans="1:24" x14ac:dyDescent="0.25">
      <c r="A3354" s="1" t="s">
        <v>9125</v>
      </c>
      <c r="B3354" s="1" t="s">
        <v>1401</v>
      </c>
      <c r="C3354" s="1" t="s">
        <v>1402</v>
      </c>
      <c r="D3354" s="1" t="s">
        <v>2056</v>
      </c>
      <c r="E3354" s="1" t="s">
        <v>1996</v>
      </c>
      <c r="F3354" s="2">
        <v>45126</v>
      </c>
      <c r="G3354" s="2">
        <v>45163</v>
      </c>
      <c r="H3354" s="2" t="str">
        <f>TEXT(Ecommerce_Sales[[#This Row],[Order_Date]],"mmmm")</f>
        <v>August</v>
      </c>
      <c r="I3354" s="2" t="str">
        <f>TEXT(Ecommerce_Sales[[#This Row],[Order_Date]],"yyyy")</f>
        <v>2023</v>
      </c>
      <c r="J3354" s="2" t="str">
        <f>TEXT(Ecommerce_Sales[[#This Row],[Order_Date]],"mmmm")</f>
        <v>August</v>
      </c>
      <c r="K3354" s="1" t="s">
        <v>1947</v>
      </c>
      <c r="L3354" s="1" t="s">
        <v>9126</v>
      </c>
      <c r="M3354" s="1" t="s">
        <v>2030</v>
      </c>
      <c r="N3354" s="1" t="s">
        <v>1978</v>
      </c>
      <c r="O3354" s="3">
        <v>1207</v>
      </c>
      <c r="P3354">
        <v>5</v>
      </c>
      <c r="Q3354" s="3">
        <v>6033</v>
      </c>
      <c r="R3354" s="1" t="s">
        <v>1951</v>
      </c>
      <c r="S3354" s="3">
        <v>329</v>
      </c>
      <c r="T3354">
        <v>3</v>
      </c>
      <c r="U3354" t="str">
        <f>IF(Ecommerce_Sales[[#This Row],[Delivery_Time_Days]]&gt;7,"Delay",IF(Ecommerce_Sales[[#This Row],[Delivery_Time_Days]] = 0,"No delivery",IF(Ecommerce_Sales[[#This Row],[Delivery_Time_Days]]&lt;=7,"On-time")))</f>
        <v>On-time</v>
      </c>
      <c r="V3354" s="7">
        <f>Ecommerce_Sales[[#This Row],[Profit]]/Ecommerce_Sales[[#This Row],[Total_Price]]</f>
        <v>0.35007458975634015</v>
      </c>
      <c r="W3354" s="3">
        <v>2112</v>
      </c>
      <c r="X3354" s="3"/>
    </row>
    <row r="3355" spans="1:24" x14ac:dyDescent="0.25">
      <c r="A3355" s="1" t="s">
        <v>9127</v>
      </c>
      <c r="B3355" s="1" t="s">
        <v>521</v>
      </c>
      <c r="C3355" s="1" t="s">
        <v>522</v>
      </c>
      <c r="D3355" s="1" t="s">
        <v>3617</v>
      </c>
      <c r="E3355" s="1" t="s">
        <v>1996</v>
      </c>
      <c r="F3355" s="2">
        <v>45629</v>
      </c>
      <c r="G3355" s="2">
        <v>45285</v>
      </c>
      <c r="H3355" s="2" t="str">
        <f>TEXT(Ecommerce_Sales[[#This Row],[Order_Date]],"mmmm")</f>
        <v>December</v>
      </c>
      <c r="I3355" s="2" t="str">
        <f>TEXT(Ecommerce_Sales[[#This Row],[Order_Date]],"yyyy")</f>
        <v>2023</v>
      </c>
      <c r="J3355" s="2" t="str">
        <f>TEXT(Ecommerce_Sales[[#This Row],[Order_Date]],"mmmm")</f>
        <v>December</v>
      </c>
      <c r="K3355" s="1" t="s">
        <v>1947</v>
      </c>
      <c r="L3355" s="1" t="s">
        <v>9128</v>
      </c>
      <c r="M3355" s="1" t="s">
        <v>2030</v>
      </c>
      <c r="N3355" s="1" t="s">
        <v>1978</v>
      </c>
      <c r="O3355" s="3">
        <v>1879</v>
      </c>
      <c r="P3355">
        <v>6</v>
      </c>
      <c r="Q3355" s="3">
        <v>11272</v>
      </c>
      <c r="R3355" s="1" t="s">
        <v>1958</v>
      </c>
      <c r="S3355" s="3">
        <v>1593</v>
      </c>
      <c r="T3355">
        <v>7</v>
      </c>
      <c r="U3355" t="str">
        <f>IF(Ecommerce_Sales[[#This Row],[Delivery_Time_Days]]&gt;7,"Delay",IF(Ecommerce_Sales[[#This Row],[Delivery_Time_Days]] = 0,"No delivery",IF(Ecommerce_Sales[[#This Row],[Delivery_Time_Days]]&lt;=7,"On-time")))</f>
        <v>On-time</v>
      </c>
      <c r="V3355" s="7">
        <f>Ecommerce_Sales[[#This Row],[Profit]]/Ecommerce_Sales[[#This Row],[Total_Price]]</f>
        <v>0.34998225691980128</v>
      </c>
      <c r="W3355" s="3">
        <v>3945</v>
      </c>
      <c r="X3355" s="3"/>
    </row>
    <row r="3356" spans="1:24" x14ac:dyDescent="0.25">
      <c r="A3356" s="1" t="s">
        <v>9129</v>
      </c>
      <c r="B3356" s="1" t="s">
        <v>222</v>
      </c>
      <c r="C3356" s="1" t="s">
        <v>651</v>
      </c>
      <c r="D3356" s="1" t="s">
        <v>4274</v>
      </c>
      <c r="E3356" s="1" t="s">
        <v>1966</v>
      </c>
      <c r="F3356" s="2">
        <v>45421</v>
      </c>
      <c r="G3356" s="2">
        <v>45203</v>
      </c>
      <c r="H3356" s="2" t="str">
        <f>TEXT(Ecommerce_Sales[[#This Row],[Order_Date]],"mmmm")</f>
        <v>October</v>
      </c>
      <c r="I3356" s="2" t="str">
        <f>TEXT(Ecommerce_Sales[[#This Row],[Order_Date]],"yyyy")</f>
        <v>2023</v>
      </c>
      <c r="J3356" s="2" t="str">
        <f>TEXT(Ecommerce_Sales[[#This Row],[Order_Date]],"mmmm")</f>
        <v>October</v>
      </c>
      <c r="K3356" s="1" t="s">
        <v>1947</v>
      </c>
      <c r="L3356" s="1" t="s">
        <v>5407</v>
      </c>
      <c r="M3356" s="1" t="s">
        <v>2079</v>
      </c>
      <c r="N3356" s="1" t="s">
        <v>1973</v>
      </c>
      <c r="O3356" s="3">
        <v>244</v>
      </c>
      <c r="P3356">
        <v>1</v>
      </c>
      <c r="Q3356" s="3">
        <v>244</v>
      </c>
      <c r="R3356" s="1" t="s">
        <v>1951</v>
      </c>
      <c r="S3356" s="3">
        <v>35</v>
      </c>
      <c r="T3356">
        <v>8</v>
      </c>
      <c r="U3356" t="str">
        <f>IF(Ecommerce_Sales[[#This Row],[Delivery_Time_Days]]&gt;7,"Delay",IF(Ecommerce_Sales[[#This Row],[Delivery_Time_Days]] = 0,"No delivery",IF(Ecommerce_Sales[[#This Row],[Delivery_Time_Days]]&lt;=7,"On-time")))</f>
        <v>Delay</v>
      </c>
      <c r="V3356" s="7">
        <f>Ecommerce_Sales[[#This Row],[Profit]]/Ecommerce_Sales[[#This Row],[Total_Price]]</f>
        <v>0.29918032786885246</v>
      </c>
      <c r="W3356" s="3">
        <v>73</v>
      </c>
      <c r="X3356" s="3"/>
    </row>
    <row r="3357" spans="1:24" x14ac:dyDescent="0.25">
      <c r="A3357" s="1" t="s">
        <v>9130</v>
      </c>
      <c r="B3357" s="1" t="s">
        <v>1771</v>
      </c>
      <c r="C3357" s="1" t="s">
        <v>87</v>
      </c>
      <c r="D3357" s="1" t="s">
        <v>8545</v>
      </c>
      <c r="E3357" s="1" t="s">
        <v>1954</v>
      </c>
      <c r="F3357" s="2">
        <v>45227</v>
      </c>
      <c r="G3357" s="2">
        <v>44935</v>
      </c>
      <c r="H3357" s="2" t="str">
        <f>TEXT(Ecommerce_Sales[[#This Row],[Order_Date]],"mmmm")</f>
        <v>January</v>
      </c>
      <c r="I3357" s="2" t="str">
        <f>TEXT(Ecommerce_Sales[[#This Row],[Order_Date]],"yyyy")</f>
        <v>2023</v>
      </c>
      <c r="J3357" s="2" t="str">
        <f>TEXT(Ecommerce_Sales[[#This Row],[Order_Date]],"mmmm")</f>
        <v>January</v>
      </c>
      <c r="K3357" s="1" t="s">
        <v>1947</v>
      </c>
      <c r="L3357" s="1" t="s">
        <v>5270</v>
      </c>
      <c r="M3357" s="1" t="s">
        <v>1949</v>
      </c>
      <c r="N3357" s="1" t="s">
        <v>1950</v>
      </c>
      <c r="O3357" s="3">
        <v>379</v>
      </c>
      <c r="P3357">
        <v>2</v>
      </c>
      <c r="Q3357" s="3">
        <v>758</v>
      </c>
      <c r="R3357" s="1" t="s">
        <v>1958</v>
      </c>
      <c r="S3357" s="3">
        <v>87</v>
      </c>
      <c r="T3357">
        <v>8</v>
      </c>
      <c r="U3357" t="str">
        <f>IF(Ecommerce_Sales[[#This Row],[Delivery_Time_Days]]&gt;7,"Delay",IF(Ecommerce_Sales[[#This Row],[Delivery_Time_Days]] = 0,"No delivery",IF(Ecommerce_Sales[[#This Row],[Delivery_Time_Days]]&lt;=7,"On-time")))</f>
        <v>Delay</v>
      </c>
      <c r="V3357" s="7">
        <f>Ecommerce_Sales[[#This Row],[Profit]]/Ecommerce_Sales[[#This Row],[Total_Price]]</f>
        <v>0.39973614775725591</v>
      </c>
      <c r="W3357" s="3">
        <v>303</v>
      </c>
      <c r="X3357" s="3"/>
    </row>
    <row r="3358" spans="1:24" x14ac:dyDescent="0.25">
      <c r="A3358" s="1" t="s">
        <v>9131</v>
      </c>
      <c r="B3358" s="1" t="s">
        <v>559</v>
      </c>
      <c r="C3358" s="1" t="s">
        <v>560</v>
      </c>
      <c r="D3358" s="1" t="s">
        <v>4185</v>
      </c>
      <c r="E3358" s="1" t="s">
        <v>1954</v>
      </c>
      <c r="F3358" s="2">
        <v>45080</v>
      </c>
      <c r="G3358" s="2">
        <v>45618</v>
      </c>
      <c r="H3358" s="2" t="str">
        <f>TEXT(Ecommerce_Sales[[#This Row],[Order_Date]],"mmmm")</f>
        <v>November</v>
      </c>
      <c r="I3358" s="2" t="str">
        <f>TEXT(Ecommerce_Sales[[#This Row],[Order_Date]],"yyyy")</f>
        <v>2024</v>
      </c>
      <c r="J3358" s="2" t="str">
        <f>TEXT(Ecommerce_Sales[[#This Row],[Order_Date]],"mmmm")</f>
        <v>November</v>
      </c>
      <c r="K3358" s="1" t="s">
        <v>1947</v>
      </c>
      <c r="L3358" s="1" t="s">
        <v>9132</v>
      </c>
      <c r="M3358" s="1" t="s">
        <v>1983</v>
      </c>
      <c r="N3358" s="1" t="s">
        <v>1950</v>
      </c>
      <c r="O3358" s="3">
        <v>1131</v>
      </c>
      <c r="P3358">
        <v>4</v>
      </c>
      <c r="Q3358" s="3">
        <v>4524</v>
      </c>
      <c r="R3358" s="1" t="s">
        <v>1951</v>
      </c>
      <c r="S3358" s="3">
        <v>337</v>
      </c>
      <c r="T3358">
        <v>2</v>
      </c>
      <c r="U3358" t="str">
        <f>IF(Ecommerce_Sales[[#This Row],[Delivery_Time_Days]]&gt;7,"Delay",IF(Ecommerce_Sales[[#This Row],[Delivery_Time_Days]] = 0,"No delivery",IF(Ecommerce_Sales[[#This Row],[Delivery_Time_Days]]&lt;=7,"On-time")))</f>
        <v>On-time</v>
      </c>
      <c r="V3358" s="7">
        <f>Ecommerce_Sales[[#This Row],[Profit]]/Ecommerce_Sales[[#This Row],[Total_Price]]</f>
        <v>0.40008841732979666</v>
      </c>
      <c r="W3358" s="3">
        <v>1810</v>
      </c>
      <c r="X3358" s="3"/>
    </row>
    <row r="3359" spans="1:24" x14ac:dyDescent="0.25">
      <c r="A3359" s="1" t="s">
        <v>9133</v>
      </c>
      <c r="B3359" s="1" t="s">
        <v>1339</v>
      </c>
      <c r="C3359" s="1" t="s">
        <v>1340</v>
      </c>
      <c r="D3359" s="1" t="s">
        <v>5290</v>
      </c>
      <c r="E3359" s="1" t="s">
        <v>1954</v>
      </c>
      <c r="F3359" s="2">
        <v>45560</v>
      </c>
      <c r="G3359" s="2">
        <v>45498</v>
      </c>
      <c r="H3359" s="2" t="str">
        <f>TEXT(Ecommerce_Sales[[#This Row],[Order_Date]],"mmmm")</f>
        <v>July</v>
      </c>
      <c r="I3359" s="2" t="str">
        <f>TEXT(Ecommerce_Sales[[#This Row],[Order_Date]],"yyyy")</f>
        <v>2024</v>
      </c>
      <c r="J3359" s="2" t="str">
        <f>TEXT(Ecommerce_Sales[[#This Row],[Order_Date]],"mmmm")</f>
        <v>July</v>
      </c>
      <c r="K3359" s="1" t="s">
        <v>1947</v>
      </c>
      <c r="L3359" s="1" t="s">
        <v>9134</v>
      </c>
      <c r="M3359" s="1" t="s">
        <v>2104</v>
      </c>
      <c r="N3359" s="1" t="s">
        <v>1978</v>
      </c>
      <c r="O3359" s="3">
        <v>640</v>
      </c>
      <c r="P3359">
        <v>6</v>
      </c>
      <c r="Q3359" s="3">
        <v>3842</v>
      </c>
      <c r="R3359" s="1" t="s">
        <v>1958</v>
      </c>
      <c r="S3359" s="3">
        <v>219</v>
      </c>
      <c r="T3359">
        <v>5</v>
      </c>
      <c r="U3359" t="str">
        <f>IF(Ecommerce_Sales[[#This Row],[Delivery_Time_Days]]&gt;7,"Delay",IF(Ecommerce_Sales[[#This Row],[Delivery_Time_Days]] = 0,"No delivery",IF(Ecommerce_Sales[[#This Row],[Delivery_Time_Days]]&lt;=7,"On-time")))</f>
        <v>On-time</v>
      </c>
      <c r="V3359" s="7">
        <f>Ecommerce_Sales[[#This Row],[Profit]]/Ecommerce_Sales[[#This Row],[Total_Price]]</f>
        <v>0.35007808433107757</v>
      </c>
      <c r="W3359" s="3">
        <v>1345</v>
      </c>
      <c r="X3359" s="3"/>
    </row>
    <row r="3360" spans="1:24" x14ac:dyDescent="0.25">
      <c r="A3360" s="1" t="s">
        <v>9135</v>
      </c>
      <c r="B3360" s="1" t="s">
        <v>994</v>
      </c>
      <c r="C3360" s="1" t="s">
        <v>995</v>
      </c>
      <c r="D3360" s="1" t="s">
        <v>3523</v>
      </c>
      <c r="E3360" s="1" t="s">
        <v>1981</v>
      </c>
      <c r="F3360" s="2">
        <v>45036</v>
      </c>
      <c r="G3360" s="2">
        <v>45404</v>
      </c>
      <c r="H3360" s="2" t="str">
        <f>TEXT(Ecommerce_Sales[[#This Row],[Order_Date]],"mmmm")</f>
        <v>April</v>
      </c>
      <c r="I3360" s="2" t="str">
        <f>TEXT(Ecommerce_Sales[[#This Row],[Order_Date]],"yyyy")</f>
        <v>2024</v>
      </c>
      <c r="J3360" s="2" t="str">
        <f>TEXT(Ecommerce_Sales[[#This Row],[Order_Date]],"mmmm")</f>
        <v>April</v>
      </c>
      <c r="K3360" s="1" t="s">
        <v>1947</v>
      </c>
      <c r="L3360" s="1" t="s">
        <v>7109</v>
      </c>
      <c r="M3360" s="1" t="s">
        <v>1983</v>
      </c>
      <c r="N3360" s="1" t="s">
        <v>1950</v>
      </c>
      <c r="O3360" s="3">
        <v>1028</v>
      </c>
      <c r="P3360">
        <v>1</v>
      </c>
      <c r="Q3360" s="3">
        <v>1028</v>
      </c>
      <c r="R3360" s="1" t="s">
        <v>2012</v>
      </c>
      <c r="S3360" s="3">
        <v>93</v>
      </c>
      <c r="T3360">
        <v>9</v>
      </c>
      <c r="U3360" t="str">
        <f>IF(Ecommerce_Sales[[#This Row],[Delivery_Time_Days]]&gt;7,"Delay",IF(Ecommerce_Sales[[#This Row],[Delivery_Time_Days]] = 0,"No delivery",IF(Ecommerce_Sales[[#This Row],[Delivery_Time_Days]]&lt;=7,"On-time")))</f>
        <v>Delay</v>
      </c>
      <c r="V3360" s="7">
        <f>Ecommerce_Sales[[#This Row],[Profit]]/Ecommerce_Sales[[#This Row],[Total_Price]]</f>
        <v>0.39980544747081714</v>
      </c>
      <c r="W3360" s="3">
        <v>411</v>
      </c>
      <c r="X3360" s="3"/>
    </row>
    <row r="3361" spans="1:24" x14ac:dyDescent="0.25">
      <c r="A3361" s="1" t="s">
        <v>9136</v>
      </c>
      <c r="B3361" s="1" t="s">
        <v>94</v>
      </c>
      <c r="C3361" s="1" t="s">
        <v>95</v>
      </c>
      <c r="D3361" s="1" t="s">
        <v>3097</v>
      </c>
      <c r="E3361" s="1" t="s">
        <v>1996</v>
      </c>
      <c r="F3361" s="2">
        <v>45468</v>
      </c>
      <c r="G3361" s="2">
        <v>45073</v>
      </c>
      <c r="H3361" s="2" t="str">
        <f>TEXT(Ecommerce_Sales[[#This Row],[Order_Date]],"mmmm")</f>
        <v>May</v>
      </c>
      <c r="I3361" s="2" t="str">
        <f>TEXT(Ecommerce_Sales[[#This Row],[Order_Date]],"yyyy")</f>
        <v>2023</v>
      </c>
      <c r="J3361" s="2" t="str">
        <f>TEXT(Ecommerce_Sales[[#This Row],[Order_Date]],"mmmm")</f>
        <v>May</v>
      </c>
      <c r="K3361" s="1" t="s">
        <v>1947</v>
      </c>
      <c r="L3361" s="1" t="s">
        <v>2397</v>
      </c>
      <c r="M3361" s="1" t="s">
        <v>2047</v>
      </c>
      <c r="N3361" s="1" t="s">
        <v>1989</v>
      </c>
      <c r="O3361" s="3">
        <v>1083</v>
      </c>
      <c r="P3361">
        <v>5</v>
      </c>
      <c r="Q3361" s="3">
        <v>5417</v>
      </c>
      <c r="R3361" s="1" t="s">
        <v>2008</v>
      </c>
      <c r="S3361" s="3">
        <v>416</v>
      </c>
      <c r="T3361">
        <v>5</v>
      </c>
      <c r="U3361" t="str">
        <f>IF(Ecommerce_Sales[[#This Row],[Delivery_Time_Days]]&gt;7,"Delay",IF(Ecommerce_Sales[[#This Row],[Delivery_Time_Days]] = 0,"No delivery",IF(Ecommerce_Sales[[#This Row],[Delivery_Time_Days]]&lt;=7,"On-time")))</f>
        <v>On-time</v>
      </c>
      <c r="V3361" s="7">
        <f>Ecommerce_Sales[[#This Row],[Profit]]/Ecommerce_Sales[[#This Row],[Total_Price]]</f>
        <v>0.24995384899390807</v>
      </c>
      <c r="W3361" s="3">
        <v>1354</v>
      </c>
      <c r="X3361" s="3"/>
    </row>
    <row r="3362" spans="1:24" x14ac:dyDescent="0.25">
      <c r="A3362" s="1" t="s">
        <v>9137</v>
      </c>
      <c r="B3362" s="1" t="s">
        <v>1581</v>
      </c>
      <c r="C3362" s="1" t="s">
        <v>1582</v>
      </c>
      <c r="D3362" s="1" t="s">
        <v>4873</v>
      </c>
      <c r="E3362" s="1" t="s">
        <v>1966</v>
      </c>
      <c r="F3362" s="2">
        <v>45183</v>
      </c>
      <c r="G3362" s="2">
        <v>45292</v>
      </c>
      <c r="H3362" s="2" t="str">
        <f>TEXT(Ecommerce_Sales[[#This Row],[Order_Date]],"mmmm")</f>
        <v>January</v>
      </c>
      <c r="I3362" s="2" t="str">
        <f>TEXT(Ecommerce_Sales[[#This Row],[Order_Date]],"yyyy")</f>
        <v>2024</v>
      </c>
      <c r="J3362" s="2" t="str">
        <f>TEXT(Ecommerce_Sales[[#This Row],[Order_Date]],"mmmm")</f>
        <v>January</v>
      </c>
      <c r="K3362" s="1" t="s">
        <v>1947</v>
      </c>
      <c r="L3362" s="1" t="s">
        <v>9138</v>
      </c>
      <c r="M3362" s="1" t="s">
        <v>2072</v>
      </c>
      <c r="N3362" s="1" t="s">
        <v>1950</v>
      </c>
      <c r="O3362" s="3">
        <v>689</v>
      </c>
      <c r="P3362">
        <v>1</v>
      </c>
      <c r="Q3362" s="3">
        <v>689</v>
      </c>
      <c r="R3362" s="1" t="s">
        <v>1958</v>
      </c>
      <c r="S3362" s="3">
        <v>101</v>
      </c>
      <c r="T3362">
        <v>7</v>
      </c>
      <c r="U3362" t="str">
        <f>IF(Ecommerce_Sales[[#This Row],[Delivery_Time_Days]]&gt;7,"Delay",IF(Ecommerce_Sales[[#This Row],[Delivery_Time_Days]] = 0,"No delivery",IF(Ecommerce_Sales[[#This Row],[Delivery_Time_Days]]&lt;=7,"On-time")))</f>
        <v>On-time</v>
      </c>
      <c r="V3362" s="7">
        <f>Ecommerce_Sales[[#This Row],[Profit]]/Ecommerce_Sales[[#This Row],[Total_Price]]</f>
        <v>0.40058055152394773</v>
      </c>
      <c r="W3362" s="3">
        <v>276</v>
      </c>
      <c r="X3362" s="3"/>
    </row>
    <row r="3363" spans="1:24" x14ac:dyDescent="0.25">
      <c r="A3363" s="1" t="s">
        <v>9139</v>
      </c>
      <c r="B3363" s="1" t="s">
        <v>12</v>
      </c>
      <c r="C3363" s="1" t="s">
        <v>13</v>
      </c>
      <c r="D3363" s="1" t="s">
        <v>2387</v>
      </c>
      <c r="E3363" s="1" t="s">
        <v>1981</v>
      </c>
      <c r="F3363" s="2">
        <v>45304</v>
      </c>
      <c r="G3363" s="2">
        <v>45078</v>
      </c>
      <c r="H3363" s="2" t="str">
        <f>TEXT(Ecommerce_Sales[[#This Row],[Order_Date]],"mmmm")</f>
        <v>June</v>
      </c>
      <c r="I3363" s="2" t="str">
        <f>TEXT(Ecommerce_Sales[[#This Row],[Order_Date]],"yyyy")</f>
        <v>2023</v>
      </c>
      <c r="J3363" s="2" t="str">
        <f>TEXT(Ecommerce_Sales[[#This Row],[Order_Date]],"mmmm")</f>
        <v>June</v>
      </c>
      <c r="K3363" s="1" t="s">
        <v>1947</v>
      </c>
      <c r="L3363" s="1" t="s">
        <v>9140</v>
      </c>
      <c r="M3363" s="1" t="s">
        <v>1968</v>
      </c>
      <c r="N3363" s="1" t="s">
        <v>1957</v>
      </c>
      <c r="O3363" s="3">
        <v>648</v>
      </c>
      <c r="P3363">
        <v>4</v>
      </c>
      <c r="Q3363" s="3">
        <v>2593</v>
      </c>
      <c r="R3363" s="1" t="s">
        <v>1951</v>
      </c>
      <c r="S3363" s="3">
        <v>232</v>
      </c>
      <c r="T3363">
        <v>3</v>
      </c>
      <c r="U3363" t="str">
        <f>IF(Ecommerce_Sales[[#This Row],[Delivery_Time_Days]]&gt;7,"Delay",IF(Ecommerce_Sales[[#This Row],[Delivery_Time_Days]] = 0,"No delivery",IF(Ecommerce_Sales[[#This Row],[Delivery_Time_Days]]&lt;=7,"On-time")))</f>
        <v>On-time</v>
      </c>
      <c r="V3363" s="7">
        <f>Ecommerce_Sales[[#This Row],[Profit]]/Ecommerce_Sales[[#This Row],[Total_Price]]</f>
        <v>0.15001928268414963</v>
      </c>
      <c r="W3363" s="3">
        <v>389</v>
      </c>
      <c r="X3363" s="3"/>
    </row>
    <row r="3364" spans="1:24" x14ac:dyDescent="0.25">
      <c r="A3364" s="1" t="s">
        <v>9141</v>
      </c>
      <c r="B3364" s="1" t="s">
        <v>1461</v>
      </c>
      <c r="C3364" s="1" t="s">
        <v>1462</v>
      </c>
      <c r="D3364" s="1" t="s">
        <v>6789</v>
      </c>
      <c r="E3364" s="1" t="s">
        <v>1981</v>
      </c>
      <c r="F3364" s="2">
        <v>45319</v>
      </c>
      <c r="G3364" s="2">
        <v>45322</v>
      </c>
      <c r="H3364" s="2" t="str">
        <f>TEXT(Ecommerce_Sales[[#This Row],[Order_Date]],"mmmm")</f>
        <v>January</v>
      </c>
      <c r="I3364" s="2" t="str">
        <f>TEXT(Ecommerce_Sales[[#This Row],[Order_Date]],"yyyy")</f>
        <v>2024</v>
      </c>
      <c r="J3364" s="2" t="str">
        <f>TEXT(Ecommerce_Sales[[#This Row],[Order_Date]],"mmmm")</f>
        <v>January</v>
      </c>
      <c r="K3364" s="1" t="s">
        <v>1947</v>
      </c>
      <c r="L3364" s="1" t="s">
        <v>9142</v>
      </c>
      <c r="M3364" s="1" t="s">
        <v>1988</v>
      </c>
      <c r="N3364" s="1" t="s">
        <v>1989</v>
      </c>
      <c r="O3364" s="3">
        <v>49</v>
      </c>
      <c r="P3364">
        <v>1</v>
      </c>
      <c r="Q3364" s="3">
        <v>49</v>
      </c>
      <c r="R3364" s="1" t="s">
        <v>1958</v>
      </c>
      <c r="S3364" s="3">
        <v>7</v>
      </c>
      <c r="T3364">
        <v>7</v>
      </c>
      <c r="U3364" t="str">
        <f>IF(Ecommerce_Sales[[#This Row],[Delivery_Time_Days]]&gt;7,"Delay",IF(Ecommerce_Sales[[#This Row],[Delivery_Time_Days]] = 0,"No delivery",IF(Ecommerce_Sales[[#This Row],[Delivery_Time_Days]]&lt;=7,"On-time")))</f>
        <v>On-time</v>
      </c>
      <c r="V3364" s="7">
        <f>Ecommerce_Sales[[#This Row],[Profit]]/Ecommerce_Sales[[#This Row],[Total_Price]]</f>
        <v>0.24489795918367346</v>
      </c>
      <c r="W3364" s="3">
        <v>12</v>
      </c>
      <c r="X3364" s="3"/>
    </row>
    <row r="3365" spans="1:24" x14ac:dyDescent="0.25">
      <c r="A3365" s="1" t="s">
        <v>9143</v>
      </c>
      <c r="B3365" s="1" t="s">
        <v>1551</v>
      </c>
      <c r="C3365" s="1" t="s">
        <v>1552</v>
      </c>
      <c r="D3365" s="1" t="s">
        <v>6398</v>
      </c>
      <c r="E3365" s="1" t="s">
        <v>2005</v>
      </c>
      <c r="F3365" s="2">
        <v>45524</v>
      </c>
      <c r="G3365" s="2">
        <v>45028</v>
      </c>
      <c r="H3365" s="2" t="str">
        <f>TEXT(Ecommerce_Sales[[#This Row],[Order_Date]],"mmmm")</f>
        <v>April</v>
      </c>
      <c r="I3365" s="2" t="str">
        <f>TEXT(Ecommerce_Sales[[#This Row],[Order_Date]],"yyyy")</f>
        <v>2023</v>
      </c>
      <c r="J3365" s="2" t="str">
        <f>TEXT(Ecommerce_Sales[[#This Row],[Order_Date]],"mmmm")</f>
        <v>April</v>
      </c>
      <c r="K3365" s="1" t="s">
        <v>1947</v>
      </c>
      <c r="L3365" s="1" t="s">
        <v>9144</v>
      </c>
      <c r="M3365" s="1" t="s">
        <v>1972</v>
      </c>
      <c r="N3365" s="1" t="s">
        <v>1973</v>
      </c>
      <c r="O3365" s="3">
        <v>849</v>
      </c>
      <c r="P3365">
        <v>5</v>
      </c>
      <c r="Q3365" s="3">
        <v>4247</v>
      </c>
      <c r="R3365" s="1" t="s">
        <v>1951</v>
      </c>
      <c r="S3365" s="3">
        <v>594</v>
      </c>
      <c r="T3365">
        <v>7</v>
      </c>
      <c r="U3365" t="str">
        <f>IF(Ecommerce_Sales[[#This Row],[Delivery_Time_Days]]&gt;7,"Delay",IF(Ecommerce_Sales[[#This Row],[Delivery_Time_Days]] = 0,"No delivery",IF(Ecommerce_Sales[[#This Row],[Delivery_Time_Days]]&lt;=7,"On-time")))</f>
        <v>On-time</v>
      </c>
      <c r="V3365" s="7">
        <f>Ecommerce_Sales[[#This Row],[Profit]]/Ecommerce_Sales[[#This Row],[Total_Price]]</f>
        <v>0.2999764539675065</v>
      </c>
      <c r="W3365" s="3">
        <v>1274</v>
      </c>
      <c r="X3365" s="3"/>
    </row>
    <row r="3366" spans="1:24" x14ac:dyDescent="0.25">
      <c r="A3366" s="1" t="s">
        <v>9145</v>
      </c>
      <c r="B3366" s="1" t="s">
        <v>68</v>
      </c>
      <c r="C3366" s="1" t="s">
        <v>69</v>
      </c>
      <c r="D3366" s="1" t="s">
        <v>4611</v>
      </c>
      <c r="E3366" s="1" t="s">
        <v>1954</v>
      </c>
      <c r="F3366" s="2">
        <v>45151</v>
      </c>
      <c r="G3366" s="2">
        <v>45349</v>
      </c>
      <c r="H3366" s="2" t="str">
        <f>TEXT(Ecommerce_Sales[[#This Row],[Order_Date]],"mmmm")</f>
        <v>February</v>
      </c>
      <c r="I3366" s="2" t="str">
        <f>TEXT(Ecommerce_Sales[[#This Row],[Order_Date]],"yyyy")</f>
        <v>2024</v>
      </c>
      <c r="J3366" s="2" t="str">
        <f>TEXT(Ecommerce_Sales[[#This Row],[Order_Date]],"mmmm")</f>
        <v>February</v>
      </c>
      <c r="K3366" s="1" t="s">
        <v>1947</v>
      </c>
      <c r="L3366" s="1" t="s">
        <v>9146</v>
      </c>
      <c r="M3366" s="1" t="s">
        <v>1998</v>
      </c>
      <c r="N3366" s="1" t="s">
        <v>1973</v>
      </c>
      <c r="O3366" s="3">
        <v>184</v>
      </c>
      <c r="P3366">
        <v>2</v>
      </c>
      <c r="Q3366" s="3">
        <v>368</v>
      </c>
      <c r="R3366" s="1" t="s">
        <v>1958</v>
      </c>
      <c r="S3366" s="3">
        <v>20</v>
      </c>
      <c r="T3366">
        <v>5</v>
      </c>
      <c r="U3366" t="str">
        <f>IF(Ecommerce_Sales[[#This Row],[Delivery_Time_Days]]&gt;7,"Delay",IF(Ecommerce_Sales[[#This Row],[Delivery_Time_Days]] = 0,"No delivery",IF(Ecommerce_Sales[[#This Row],[Delivery_Time_Days]]&lt;=7,"On-time")))</f>
        <v>On-time</v>
      </c>
      <c r="V3366" s="7">
        <f>Ecommerce_Sales[[#This Row],[Profit]]/Ecommerce_Sales[[#This Row],[Total_Price]]</f>
        <v>0.3016304347826087</v>
      </c>
      <c r="W3366" s="3">
        <v>111</v>
      </c>
      <c r="X3366" s="3"/>
    </row>
    <row r="3367" spans="1:24" x14ac:dyDescent="0.25">
      <c r="A3367" s="1" t="s">
        <v>9147</v>
      </c>
      <c r="B3367" s="1" t="s">
        <v>174</v>
      </c>
      <c r="C3367" s="1" t="s">
        <v>175</v>
      </c>
      <c r="D3367" s="1" t="s">
        <v>5232</v>
      </c>
      <c r="E3367" s="1" t="s">
        <v>1954</v>
      </c>
      <c r="F3367" s="2">
        <v>45520</v>
      </c>
      <c r="G3367" s="2">
        <v>45628</v>
      </c>
      <c r="H3367" s="2" t="str">
        <f>TEXT(Ecommerce_Sales[[#This Row],[Order_Date]],"mmmm")</f>
        <v>December</v>
      </c>
      <c r="I3367" s="2" t="str">
        <f>TEXT(Ecommerce_Sales[[#This Row],[Order_Date]],"yyyy")</f>
        <v>2024</v>
      </c>
      <c r="J3367" s="2" t="str">
        <f>TEXT(Ecommerce_Sales[[#This Row],[Order_Date]],"mmmm")</f>
        <v>December</v>
      </c>
      <c r="K3367" s="1" t="s">
        <v>1986</v>
      </c>
      <c r="L3367" s="1" t="s">
        <v>8826</v>
      </c>
      <c r="M3367" s="1" t="s">
        <v>2002</v>
      </c>
      <c r="N3367" s="1" t="s">
        <v>1989</v>
      </c>
      <c r="O3367" s="3">
        <v>1842</v>
      </c>
      <c r="P3367">
        <v>6</v>
      </c>
      <c r="Q3367" s="3">
        <v>11051</v>
      </c>
      <c r="R3367" s="1" t="s">
        <v>1958</v>
      </c>
      <c r="S3367" s="3">
        <v>1224</v>
      </c>
      <c r="U3367" t="str">
        <f>IF(Ecommerce_Sales[[#This Row],[Delivery_Time_Days]]&gt;7,"Delay",IF(Ecommerce_Sales[[#This Row],[Delivery_Time_Days]] = 0,"No delivery",IF(Ecommerce_Sales[[#This Row],[Delivery_Time_Days]]&lt;=7,"On-time")))</f>
        <v>No delivery</v>
      </c>
      <c r="V3367" s="7">
        <f>Ecommerce_Sales[[#This Row],[Profit]]/Ecommerce_Sales[[#This Row],[Total_Price]]</f>
        <v>0.25002262238711431</v>
      </c>
      <c r="W3367" s="3">
        <v>2763</v>
      </c>
      <c r="X3367" s="3"/>
    </row>
    <row r="3368" spans="1:24" x14ac:dyDescent="0.25">
      <c r="A3368" s="1" t="s">
        <v>9148</v>
      </c>
      <c r="B3368" s="1" t="s">
        <v>68</v>
      </c>
      <c r="C3368" s="1" t="s">
        <v>69</v>
      </c>
      <c r="D3368" s="1" t="s">
        <v>4611</v>
      </c>
      <c r="E3368" s="1" t="s">
        <v>1954</v>
      </c>
      <c r="F3368" s="2">
        <v>45151</v>
      </c>
      <c r="G3368" s="2">
        <v>44941</v>
      </c>
      <c r="H3368" s="2" t="str">
        <f>TEXT(Ecommerce_Sales[[#This Row],[Order_Date]],"mmmm")</f>
        <v>January</v>
      </c>
      <c r="I3368" s="2" t="str">
        <f>TEXT(Ecommerce_Sales[[#This Row],[Order_Date]],"yyyy")</f>
        <v>2023</v>
      </c>
      <c r="J3368" s="2" t="str">
        <f>TEXT(Ecommerce_Sales[[#This Row],[Order_Date]],"mmmm")</f>
        <v>January</v>
      </c>
      <c r="K3368" s="1" t="s">
        <v>1947</v>
      </c>
      <c r="L3368" s="1" t="s">
        <v>6815</v>
      </c>
      <c r="M3368" s="1" t="s">
        <v>1972</v>
      </c>
      <c r="N3368" s="1" t="s">
        <v>1973</v>
      </c>
      <c r="O3368" s="3">
        <v>500</v>
      </c>
      <c r="P3368">
        <v>4</v>
      </c>
      <c r="Q3368" s="3">
        <v>2002</v>
      </c>
      <c r="R3368" s="1" t="s">
        <v>1958</v>
      </c>
      <c r="S3368" s="3">
        <v>199</v>
      </c>
      <c r="T3368">
        <v>5</v>
      </c>
      <c r="U3368" t="str">
        <f>IF(Ecommerce_Sales[[#This Row],[Delivery_Time_Days]]&gt;7,"Delay",IF(Ecommerce_Sales[[#This Row],[Delivery_Time_Days]] = 0,"No delivery",IF(Ecommerce_Sales[[#This Row],[Delivery_Time_Days]]&lt;=7,"On-time")))</f>
        <v>On-time</v>
      </c>
      <c r="V3368" s="7">
        <f>Ecommerce_Sales[[#This Row],[Profit]]/Ecommerce_Sales[[#This Row],[Total_Price]]</f>
        <v>0.29970029970029971</v>
      </c>
      <c r="W3368" s="3">
        <v>600</v>
      </c>
      <c r="X3368" s="3"/>
    </row>
    <row r="3369" spans="1:24" x14ac:dyDescent="0.25">
      <c r="A3369" s="1" t="s">
        <v>9149</v>
      </c>
      <c r="B3369" s="1" t="s">
        <v>402</v>
      </c>
      <c r="C3369" s="1" t="s">
        <v>403</v>
      </c>
      <c r="D3369" s="1" t="s">
        <v>4631</v>
      </c>
      <c r="E3369" s="1" t="s">
        <v>1954</v>
      </c>
      <c r="F3369" s="2">
        <v>44995</v>
      </c>
      <c r="G3369" s="2">
        <v>45386</v>
      </c>
      <c r="H3369" s="2" t="str">
        <f>TEXT(Ecommerce_Sales[[#This Row],[Order_Date]],"mmmm")</f>
        <v>April</v>
      </c>
      <c r="I3369" s="2" t="str">
        <f>TEXT(Ecommerce_Sales[[#This Row],[Order_Date]],"yyyy")</f>
        <v>2024</v>
      </c>
      <c r="J3369" s="2" t="str">
        <f>TEXT(Ecommerce_Sales[[#This Row],[Order_Date]],"mmmm")</f>
        <v>April</v>
      </c>
      <c r="K3369" s="1" t="s">
        <v>1947</v>
      </c>
      <c r="L3369" s="1" t="s">
        <v>9150</v>
      </c>
      <c r="M3369" s="1" t="s">
        <v>2043</v>
      </c>
      <c r="N3369" s="1" t="s">
        <v>1989</v>
      </c>
      <c r="O3369" s="3">
        <v>247</v>
      </c>
      <c r="P3369">
        <v>5</v>
      </c>
      <c r="Q3369" s="3">
        <v>1235</v>
      </c>
      <c r="R3369" s="1" t="s">
        <v>1958</v>
      </c>
      <c r="S3369" s="3">
        <v>79</v>
      </c>
      <c r="T3369">
        <v>4</v>
      </c>
      <c r="U3369" t="str">
        <f>IF(Ecommerce_Sales[[#This Row],[Delivery_Time_Days]]&gt;7,"Delay",IF(Ecommerce_Sales[[#This Row],[Delivery_Time_Days]] = 0,"No delivery",IF(Ecommerce_Sales[[#This Row],[Delivery_Time_Days]]&lt;=7,"On-time")))</f>
        <v>On-time</v>
      </c>
      <c r="V3369" s="7">
        <f>Ecommerce_Sales[[#This Row],[Profit]]/Ecommerce_Sales[[#This Row],[Total_Price]]</f>
        <v>0.25020242914979757</v>
      </c>
      <c r="W3369" s="3">
        <v>309</v>
      </c>
      <c r="X3369" s="3"/>
    </row>
    <row r="3370" spans="1:24" x14ac:dyDescent="0.25">
      <c r="A3370" s="1" t="s">
        <v>9151</v>
      </c>
      <c r="B3370" s="1" t="s">
        <v>14</v>
      </c>
      <c r="C3370" s="1" t="s">
        <v>15</v>
      </c>
      <c r="D3370" s="1" t="s">
        <v>3053</v>
      </c>
      <c r="E3370" s="1" t="s">
        <v>1946</v>
      </c>
      <c r="F3370" s="2">
        <v>45003</v>
      </c>
      <c r="G3370" s="2">
        <v>45236</v>
      </c>
      <c r="H3370" s="2" t="str">
        <f>TEXT(Ecommerce_Sales[[#This Row],[Order_Date]],"mmmm")</f>
        <v>November</v>
      </c>
      <c r="I3370" s="2" t="str">
        <f>TEXT(Ecommerce_Sales[[#This Row],[Order_Date]],"yyyy")</f>
        <v>2023</v>
      </c>
      <c r="J3370" s="2" t="str">
        <f>TEXT(Ecommerce_Sales[[#This Row],[Order_Date]],"mmmm")</f>
        <v>November</v>
      </c>
      <c r="K3370" s="1" t="s">
        <v>1947</v>
      </c>
      <c r="L3370" s="1" t="s">
        <v>9152</v>
      </c>
      <c r="M3370" s="1" t="s">
        <v>2065</v>
      </c>
      <c r="N3370" s="1" t="s">
        <v>1978</v>
      </c>
      <c r="O3370" s="3">
        <v>720</v>
      </c>
      <c r="P3370">
        <v>1</v>
      </c>
      <c r="Q3370" s="3">
        <v>720</v>
      </c>
      <c r="R3370" s="1" t="s">
        <v>1958</v>
      </c>
      <c r="S3370" s="3">
        <v>76</v>
      </c>
      <c r="T3370">
        <v>8</v>
      </c>
      <c r="U3370" t="str">
        <f>IF(Ecommerce_Sales[[#This Row],[Delivery_Time_Days]]&gt;7,"Delay",IF(Ecommerce_Sales[[#This Row],[Delivery_Time_Days]] = 0,"No delivery",IF(Ecommerce_Sales[[#This Row],[Delivery_Time_Days]]&lt;=7,"On-time")))</f>
        <v>Delay</v>
      </c>
      <c r="V3370" s="7">
        <f>Ecommerce_Sales[[#This Row],[Profit]]/Ecommerce_Sales[[#This Row],[Total_Price]]</f>
        <v>0.35</v>
      </c>
      <c r="W3370" s="3">
        <v>252</v>
      </c>
      <c r="X3370" s="3"/>
    </row>
    <row r="3371" spans="1:24" x14ac:dyDescent="0.25">
      <c r="A3371" s="1" t="s">
        <v>9153</v>
      </c>
      <c r="B3371" s="1" t="s">
        <v>1037</v>
      </c>
      <c r="C3371" s="1" t="s">
        <v>1229</v>
      </c>
      <c r="D3371" s="1" t="s">
        <v>2975</v>
      </c>
      <c r="E3371" s="1" t="s">
        <v>1961</v>
      </c>
      <c r="F3371" s="2">
        <v>45258</v>
      </c>
      <c r="G3371" s="2">
        <v>45254</v>
      </c>
      <c r="H3371" s="2" t="str">
        <f>TEXT(Ecommerce_Sales[[#This Row],[Order_Date]],"mmmm")</f>
        <v>November</v>
      </c>
      <c r="I3371" s="2" t="str">
        <f>TEXT(Ecommerce_Sales[[#This Row],[Order_Date]],"yyyy")</f>
        <v>2023</v>
      </c>
      <c r="J3371" s="2" t="str">
        <f>TEXT(Ecommerce_Sales[[#This Row],[Order_Date]],"mmmm")</f>
        <v>November</v>
      </c>
      <c r="K3371" s="1" t="s">
        <v>1986</v>
      </c>
      <c r="L3371" s="1" t="s">
        <v>9154</v>
      </c>
      <c r="M3371" s="1" t="s">
        <v>1968</v>
      </c>
      <c r="N3371" s="1" t="s">
        <v>1957</v>
      </c>
      <c r="O3371" s="3">
        <v>34</v>
      </c>
      <c r="P3371">
        <v>1</v>
      </c>
      <c r="Q3371" s="3">
        <v>34</v>
      </c>
      <c r="R3371" s="1" t="s">
        <v>1958</v>
      </c>
      <c r="S3371" s="3">
        <v>2</v>
      </c>
      <c r="U3371" t="str">
        <f>IF(Ecommerce_Sales[[#This Row],[Delivery_Time_Days]]&gt;7,"Delay",IF(Ecommerce_Sales[[#This Row],[Delivery_Time_Days]] = 0,"No delivery",IF(Ecommerce_Sales[[#This Row],[Delivery_Time_Days]]&lt;=7,"On-time")))</f>
        <v>No delivery</v>
      </c>
      <c r="V3371" s="7">
        <f>Ecommerce_Sales[[#This Row],[Profit]]/Ecommerce_Sales[[#This Row],[Total_Price]]</f>
        <v>0.14705882352941177</v>
      </c>
      <c r="W3371" s="3">
        <v>5</v>
      </c>
      <c r="X3371" s="3"/>
    </row>
    <row r="3372" spans="1:24" x14ac:dyDescent="0.25">
      <c r="A3372" s="1" t="s">
        <v>9155</v>
      </c>
      <c r="B3372" s="1" t="s">
        <v>144</v>
      </c>
      <c r="C3372" s="1" t="s">
        <v>145</v>
      </c>
      <c r="D3372" s="1" t="s">
        <v>2010</v>
      </c>
      <c r="E3372" s="1" t="s">
        <v>1996</v>
      </c>
      <c r="F3372" s="2">
        <v>45655</v>
      </c>
      <c r="G3372" s="2">
        <v>45077</v>
      </c>
      <c r="H3372" s="2" t="str">
        <f>TEXT(Ecommerce_Sales[[#This Row],[Order_Date]],"mmmm")</f>
        <v>May</v>
      </c>
      <c r="I3372" s="2" t="str">
        <f>TEXT(Ecommerce_Sales[[#This Row],[Order_Date]],"yyyy")</f>
        <v>2023</v>
      </c>
      <c r="J3372" s="2" t="str">
        <f>TEXT(Ecommerce_Sales[[#This Row],[Order_Date]],"mmmm")</f>
        <v>May</v>
      </c>
      <c r="K3372" s="1" t="s">
        <v>1947</v>
      </c>
      <c r="L3372" s="1" t="s">
        <v>9156</v>
      </c>
      <c r="M3372" s="1" t="s">
        <v>1956</v>
      </c>
      <c r="N3372" s="1" t="s">
        <v>1957</v>
      </c>
      <c r="O3372" s="3">
        <v>942</v>
      </c>
      <c r="P3372">
        <v>2</v>
      </c>
      <c r="Q3372" s="3">
        <v>1884</v>
      </c>
      <c r="R3372" s="1" t="s">
        <v>1951</v>
      </c>
      <c r="S3372" s="3">
        <v>182</v>
      </c>
      <c r="T3372">
        <v>2</v>
      </c>
      <c r="U3372" t="str">
        <f>IF(Ecommerce_Sales[[#This Row],[Delivery_Time_Days]]&gt;7,"Delay",IF(Ecommerce_Sales[[#This Row],[Delivery_Time_Days]] = 0,"No delivery",IF(Ecommerce_Sales[[#This Row],[Delivery_Time_Days]]&lt;=7,"On-time")))</f>
        <v>On-time</v>
      </c>
      <c r="V3372" s="7">
        <f>Ecommerce_Sales[[#This Row],[Profit]]/Ecommerce_Sales[[#This Row],[Total_Price]]</f>
        <v>0.15021231422505307</v>
      </c>
      <c r="W3372" s="3">
        <v>283</v>
      </c>
      <c r="X3372" s="3"/>
    </row>
    <row r="3373" spans="1:24" x14ac:dyDescent="0.25">
      <c r="A3373" s="1" t="s">
        <v>9157</v>
      </c>
      <c r="B3373" s="1" t="s">
        <v>1397</v>
      </c>
      <c r="C3373" s="1" t="s">
        <v>1398</v>
      </c>
      <c r="D3373" s="1" t="s">
        <v>2109</v>
      </c>
      <c r="E3373" s="1" t="s">
        <v>1961</v>
      </c>
      <c r="F3373" s="2">
        <v>45459</v>
      </c>
      <c r="G3373" s="2">
        <v>45379</v>
      </c>
      <c r="H3373" s="2" t="str">
        <f>TEXT(Ecommerce_Sales[[#This Row],[Order_Date]],"mmmm")</f>
        <v>March</v>
      </c>
      <c r="I3373" s="2" t="str">
        <f>TEXT(Ecommerce_Sales[[#This Row],[Order_Date]],"yyyy")</f>
        <v>2024</v>
      </c>
      <c r="J3373" s="2" t="str">
        <f>TEXT(Ecommerce_Sales[[#This Row],[Order_Date]],"mmmm")</f>
        <v>March</v>
      </c>
      <c r="K3373" s="1" t="s">
        <v>1947</v>
      </c>
      <c r="L3373" s="1" t="s">
        <v>4656</v>
      </c>
      <c r="M3373" s="1" t="s">
        <v>1968</v>
      </c>
      <c r="N3373" s="1" t="s">
        <v>1957</v>
      </c>
      <c r="O3373" s="3">
        <v>396</v>
      </c>
      <c r="P3373">
        <v>4</v>
      </c>
      <c r="Q3373" s="3">
        <v>1583</v>
      </c>
      <c r="R3373" s="1" t="s">
        <v>1951</v>
      </c>
      <c r="S3373" s="3">
        <v>101</v>
      </c>
      <c r="T3373">
        <v>6</v>
      </c>
      <c r="U3373" t="str">
        <f>IF(Ecommerce_Sales[[#This Row],[Delivery_Time_Days]]&gt;7,"Delay",IF(Ecommerce_Sales[[#This Row],[Delivery_Time_Days]] = 0,"No delivery",IF(Ecommerce_Sales[[#This Row],[Delivery_Time_Days]]&lt;=7,"On-time")))</f>
        <v>On-time</v>
      </c>
      <c r="V3373" s="7">
        <f>Ecommerce_Sales[[#This Row],[Profit]]/Ecommerce_Sales[[#This Row],[Total_Price]]</f>
        <v>0.14971572962728996</v>
      </c>
      <c r="W3373" s="3">
        <v>237</v>
      </c>
      <c r="X3373" s="3"/>
    </row>
    <row r="3374" spans="1:24" x14ac:dyDescent="0.25">
      <c r="A3374" s="1" t="s">
        <v>9158</v>
      </c>
      <c r="B3374" s="1" t="s">
        <v>1256</v>
      </c>
      <c r="C3374" s="1" t="s">
        <v>1257</v>
      </c>
      <c r="D3374" s="1" t="s">
        <v>7606</v>
      </c>
      <c r="E3374" s="1" t="s">
        <v>1981</v>
      </c>
      <c r="F3374" s="2">
        <v>45014</v>
      </c>
      <c r="G3374" s="2">
        <v>45273</v>
      </c>
      <c r="H3374" s="2" t="str">
        <f>TEXT(Ecommerce_Sales[[#This Row],[Order_Date]],"mmmm")</f>
        <v>December</v>
      </c>
      <c r="I3374" s="2" t="str">
        <f>TEXT(Ecommerce_Sales[[#This Row],[Order_Date]],"yyyy")</f>
        <v>2023</v>
      </c>
      <c r="J3374" s="2" t="str">
        <f>TEXT(Ecommerce_Sales[[#This Row],[Order_Date]],"mmmm")</f>
        <v>December</v>
      </c>
      <c r="K3374" s="1" t="s">
        <v>1947</v>
      </c>
      <c r="L3374" s="1" t="s">
        <v>6861</v>
      </c>
      <c r="M3374" s="1" t="s">
        <v>1972</v>
      </c>
      <c r="N3374" s="1" t="s">
        <v>1973</v>
      </c>
      <c r="O3374" s="3">
        <v>1593</v>
      </c>
      <c r="P3374">
        <v>2</v>
      </c>
      <c r="Q3374" s="3">
        <v>3186</v>
      </c>
      <c r="R3374" s="1" t="s">
        <v>1958</v>
      </c>
      <c r="S3374" s="3">
        <v>380</v>
      </c>
      <c r="T3374">
        <v>6</v>
      </c>
      <c r="U3374" t="str">
        <f>IF(Ecommerce_Sales[[#This Row],[Delivery_Time_Days]]&gt;7,"Delay",IF(Ecommerce_Sales[[#This Row],[Delivery_Time_Days]] = 0,"No delivery",IF(Ecommerce_Sales[[#This Row],[Delivery_Time_Days]]&lt;=7,"On-time")))</f>
        <v>On-time</v>
      </c>
      <c r="V3374" s="7">
        <f>Ecommerce_Sales[[#This Row],[Profit]]/Ecommerce_Sales[[#This Row],[Total_Price]]</f>
        <v>0.30006277463904585</v>
      </c>
      <c r="W3374" s="3">
        <v>956</v>
      </c>
      <c r="X3374" s="3"/>
    </row>
    <row r="3375" spans="1:24" x14ac:dyDescent="0.25">
      <c r="A3375" s="1" t="s">
        <v>9159</v>
      </c>
      <c r="B3375" s="1" t="s">
        <v>745</v>
      </c>
      <c r="C3375" s="1" t="s">
        <v>746</v>
      </c>
      <c r="D3375" s="1" t="s">
        <v>7552</v>
      </c>
      <c r="E3375" s="1" t="s">
        <v>1946</v>
      </c>
      <c r="F3375" s="2">
        <v>45212</v>
      </c>
      <c r="G3375" s="2">
        <v>45593</v>
      </c>
      <c r="H3375" s="2" t="str">
        <f>TEXT(Ecommerce_Sales[[#This Row],[Order_Date]],"mmmm")</f>
        <v>October</v>
      </c>
      <c r="I3375" s="2" t="str">
        <f>TEXT(Ecommerce_Sales[[#This Row],[Order_Date]],"yyyy")</f>
        <v>2024</v>
      </c>
      <c r="J3375" s="2" t="str">
        <f>TEXT(Ecommerce_Sales[[#This Row],[Order_Date]],"mmmm")</f>
        <v>October</v>
      </c>
      <c r="K3375" s="1" t="s">
        <v>1947</v>
      </c>
      <c r="L3375" s="1" t="s">
        <v>9160</v>
      </c>
      <c r="M3375" s="1" t="s">
        <v>2030</v>
      </c>
      <c r="N3375" s="1" t="s">
        <v>1978</v>
      </c>
      <c r="O3375" s="3">
        <v>792</v>
      </c>
      <c r="P3375">
        <v>1</v>
      </c>
      <c r="Q3375" s="3">
        <v>792</v>
      </c>
      <c r="R3375" s="1" t="s">
        <v>1951</v>
      </c>
      <c r="S3375" s="3">
        <v>118</v>
      </c>
      <c r="T3375">
        <v>10</v>
      </c>
      <c r="U3375" t="str">
        <f>IF(Ecommerce_Sales[[#This Row],[Delivery_Time_Days]]&gt;7,"Delay",IF(Ecommerce_Sales[[#This Row],[Delivery_Time_Days]] = 0,"No delivery",IF(Ecommerce_Sales[[#This Row],[Delivery_Time_Days]]&lt;=7,"On-time")))</f>
        <v>Delay</v>
      </c>
      <c r="V3375" s="7">
        <f>Ecommerce_Sales[[#This Row],[Profit]]/Ecommerce_Sales[[#This Row],[Total_Price]]</f>
        <v>0.34974747474747475</v>
      </c>
      <c r="W3375" s="3">
        <v>277</v>
      </c>
      <c r="X3375" s="3"/>
    </row>
    <row r="3376" spans="1:24" x14ac:dyDescent="0.25">
      <c r="A3376" s="1" t="s">
        <v>9161</v>
      </c>
      <c r="B3376" s="1" t="s">
        <v>1836</v>
      </c>
      <c r="C3376" s="1" t="s">
        <v>1837</v>
      </c>
      <c r="D3376" s="1" t="s">
        <v>6274</v>
      </c>
      <c r="E3376" s="1" t="s">
        <v>1981</v>
      </c>
      <c r="F3376" s="2">
        <v>45356</v>
      </c>
      <c r="G3376" s="2">
        <v>44936</v>
      </c>
      <c r="H3376" s="2" t="str">
        <f>TEXT(Ecommerce_Sales[[#This Row],[Order_Date]],"mmmm")</f>
        <v>January</v>
      </c>
      <c r="I3376" s="2" t="str">
        <f>TEXT(Ecommerce_Sales[[#This Row],[Order_Date]],"yyyy")</f>
        <v>2023</v>
      </c>
      <c r="J3376" s="2" t="str">
        <f>TEXT(Ecommerce_Sales[[#This Row],[Order_Date]],"mmmm")</f>
        <v>January</v>
      </c>
      <c r="K3376" s="1" t="s">
        <v>1947</v>
      </c>
      <c r="L3376" s="1" t="s">
        <v>6249</v>
      </c>
      <c r="M3376" s="1" t="s">
        <v>2065</v>
      </c>
      <c r="N3376" s="1" t="s">
        <v>1978</v>
      </c>
      <c r="O3376" s="3">
        <v>171</v>
      </c>
      <c r="P3376">
        <v>1</v>
      </c>
      <c r="Q3376" s="3">
        <v>171</v>
      </c>
      <c r="R3376" s="1" t="s">
        <v>1958</v>
      </c>
      <c r="S3376" s="3">
        <v>20</v>
      </c>
      <c r="T3376">
        <v>8</v>
      </c>
      <c r="U3376" t="str">
        <f>IF(Ecommerce_Sales[[#This Row],[Delivery_Time_Days]]&gt;7,"Delay",IF(Ecommerce_Sales[[#This Row],[Delivery_Time_Days]] = 0,"No delivery",IF(Ecommerce_Sales[[#This Row],[Delivery_Time_Days]]&lt;=7,"On-time")))</f>
        <v>Delay</v>
      </c>
      <c r="V3376" s="7">
        <f>Ecommerce_Sales[[#This Row],[Profit]]/Ecommerce_Sales[[#This Row],[Total_Price]]</f>
        <v>0.35087719298245612</v>
      </c>
      <c r="W3376" s="3">
        <v>60</v>
      </c>
      <c r="X3376" s="3"/>
    </row>
    <row r="3377" spans="1:24" x14ac:dyDescent="0.25">
      <c r="A3377" s="1" t="s">
        <v>9162</v>
      </c>
      <c r="B3377" s="1" t="s">
        <v>1741</v>
      </c>
      <c r="C3377" s="1" t="s">
        <v>1742</v>
      </c>
      <c r="D3377" s="1" t="s">
        <v>4816</v>
      </c>
      <c r="E3377" s="1" t="s">
        <v>1946</v>
      </c>
      <c r="F3377" s="2">
        <v>45246</v>
      </c>
      <c r="G3377" s="2">
        <v>45038</v>
      </c>
      <c r="H3377" s="2" t="str">
        <f>TEXT(Ecommerce_Sales[[#This Row],[Order_Date]],"mmmm")</f>
        <v>April</v>
      </c>
      <c r="I3377" s="2" t="str">
        <f>TEXT(Ecommerce_Sales[[#This Row],[Order_Date]],"yyyy")</f>
        <v>2023</v>
      </c>
      <c r="J3377" s="2" t="str">
        <f>TEXT(Ecommerce_Sales[[#This Row],[Order_Date]],"mmmm")</f>
        <v>April</v>
      </c>
      <c r="K3377" s="1" t="s">
        <v>1947</v>
      </c>
      <c r="L3377" s="1" t="s">
        <v>4680</v>
      </c>
      <c r="M3377" s="1" t="s">
        <v>2104</v>
      </c>
      <c r="N3377" s="1" t="s">
        <v>1978</v>
      </c>
      <c r="O3377" s="3">
        <v>600</v>
      </c>
      <c r="P3377">
        <v>3</v>
      </c>
      <c r="Q3377" s="3">
        <v>1800</v>
      </c>
      <c r="R3377" s="1" t="s">
        <v>1951</v>
      </c>
      <c r="S3377" s="3">
        <v>166</v>
      </c>
      <c r="T3377">
        <v>5</v>
      </c>
      <c r="U3377" t="str">
        <f>IF(Ecommerce_Sales[[#This Row],[Delivery_Time_Days]]&gt;7,"Delay",IF(Ecommerce_Sales[[#This Row],[Delivery_Time_Days]] = 0,"No delivery",IF(Ecommerce_Sales[[#This Row],[Delivery_Time_Days]]&lt;=7,"On-time")))</f>
        <v>On-time</v>
      </c>
      <c r="V3377" s="7">
        <f>Ecommerce_Sales[[#This Row],[Profit]]/Ecommerce_Sales[[#This Row],[Total_Price]]</f>
        <v>0.35</v>
      </c>
      <c r="W3377" s="3">
        <v>630</v>
      </c>
      <c r="X3377" s="3"/>
    </row>
    <row r="3378" spans="1:24" x14ac:dyDescent="0.25">
      <c r="A3378" s="1" t="s">
        <v>9163</v>
      </c>
      <c r="B3378" s="1" t="s">
        <v>32</v>
      </c>
      <c r="C3378" s="1" t="s">
        <v>33</v>
      </c>
      <c r="D3378" s="1" t="s">
        <v>2118</v>
      </c>
      <c r="E3378" s="1" t="s">
        <v>1961</v>
      </c>
      <c r="F3378" s="2">
        <v>45247</v>
      </c>
      <c r="G3378" s="2">
        <v>45270</v>
      </c>
      <c r="H3378" s="2" t="str">
        <f>TEXT(Ecommerce_Sales[[#This Row],[Order_Date]],"mmmm")</f>
        <v>December</v>
      </c>
      <c r="I3378" s="2" t="str">
        <f>TEXT(Ecommerce_Sales[[#This Row],[Order_Date]],"yyyy")</f>
        <v>2023</v>
      </c>
      <c r="J3378" s="2" t="str">
        <f>TEXT(Ecommerce_Sales[[#This Row],[Order_Date]],"mmmm")</f>
        <v>December</v>
      </c>
      <c r="K3378" s="1" t="s">
        <v>1947</v>
      </c>
      <c r="L3378" s="1" t="s">
        <v>9164</v>
      </c>
      <c r="M3378" s="1" t="s">
        <v>2072</v>
      </c>
      <c r="N3378" s="1" t="s">
        <v>1950</v>
      </c>
      <c r="O3378" s="3">
        <v>357</v>
      </c>
      <c r="P3378">
        <v>2</v>
      </c>
      <c r="Q3378" s="3">
        <v>715</v>
      </c>
      <c r="R3378" s="1" t="s">
        <v>1958</v>
      </c>
      <c r="S3378" s="3">
        <v>62</v>
      </c>
      <c r="T3378">
        <v>7</v>
      </c>
      <c r="U3378" t="str">
        <f>IF(Ecommerce_Sales[[#This Row],[Delivery_Time_Days]]&gt;7,"Delay",IF(Ecommerce_Sales[[#This Row],[Delivery_Time_Days]] = 0,"No delivery",IF(Ecommerce_Sales[[#This Row],[Delivery_Time_Days]]&lt;=7,"On-time")))</f>
        <v>On-time</v>
      </c>
      <c r="V3378" s="7">
        <f>Ecommerce_Sales[[#This Row],[Profit]]/Ecommerce_Sales[[#This Row],[Total_Price]]</f>
        <v>0.4</v>
      </c>
      <c r="W3378" s="3">
        <v>286</v>
      </c>
      <c r="X3378" s="3"/>
    </row>
    <row r="3379" spans="1:24" x14ac:dyDescent="0.25">
      <c r="A3379" s="1" t="s">
        <v>9165</v>
      </c>
      <c r="B3379" s="1" t="s">
        <v>462</v>
      </c>
      <c r="C3379" s="1" t="s">
        <v>463</v>
      </c>
      <c r="D3379" s="1" t="s">
        <v>5047</v>
      </c>
      <c r="E3379" s="1" t="s">
        <v>1981</v>
      </c>
      <c r="F3379" s="2">
        <v>45622</v>
      </c>
      <c r="G3379" s="2">
        <v>45188</v>
      </c>
      <c r="H3379" s="2" t="str">
        <f>TEXT(Ecommerce_Sales[[#This Row],[Order_Date]],"mmmm")</f>
        <v>September</v>
      </c>
      <c r="I3379" s="2" t="str">
        <f>TEXT(Ecommerce_Sales[[#This Row],[Order_Date]],"yyyy")</f>
        <v>2023</v>
      </c>
      <c r="J3379" s="2" t="str">
        <f>TEXT(Ecommerce_Sales[[#This Row],[Order_Date]],"mmmm")</f>
        <v>September</v>
      </c>
      <c r="K3379" s="1" t="s">
        <v>1947</v>
      </c>
      <c r="L3379" s="1" t="s">
        <v>9166</v>
      </c>
      <c r="M3379" s="1" t="s">
        <v>1983</v>
      </c>
      <c r="N3379" s="1" t="s">
        <v>1950</v>
      </c>
      <c r="O3379" s="3">
        <v>960</v>
      </c>
      <c r="P3379">
        <v>4</v>
      </c>
      <c r="Q3379" s="3">
        <v>3839</v>
      </c>
      <c r="R3379" s="1" t="s">
        <v>1958</v>
      </c>
      <c r="S3379" s="3">
        <v>443</v>
      </c>
      <c r="T3379">
        <v>7</v>
      </c>
      <c r="U3379" t="str">
        <f>IF(Ecommerce_Sales[[#This Row],[Delivery_Time_Days]]&gt;7,"Delay",IF(Ecommerce_Sales[[#This Row],[Delivery_Time_Days]] = 0,"No delivery",IF(Ecommerce_Sales[[#This Row],[Delivery_Time_Days]]&lt;=7,"On-time")))</f>
        <v>On-time</v>
      </c>
      <c r="V3379" s="7">
        <f>Ecommerce_Sales[[#This Row],[Profit]]/Ecommerce_Sales[[#This Row],[Total_Price]]</f>
        <v>0.40010419380046885</v>
      </c>
      <c r="W3379" s="3">
        <v>1536</v>
      </c>
      <c r="X3379" s="3"/>
    </row>
    <row r="3380" spans="1:24" x14ac:dyDescent="0.25">
      <c r="A3380" s="1" t="s">
        <v>9167</v>
      </c>
      <c r="B3380" s="1" t="s">
        <v>66</v>
      </c>
      <c r="C3380" s="1" t="s">
        <v>67</v>
      </c>
      <c r="D3380" s="1" t="s">
        <v>3681</v>
      </c>
      <c r="E3380" s="1" t="s">
        <v>1946</v>
      </c>
      <c r="F3380" s="2">
        <v>45392</v>
      </c>
      <c r="G3380" s="2">
        <v>45257</v>
      </c>
      <c r="H3380" s="2" t="str">
        <f>TEXT(Ecommerce_Sales[[#This Row],[Order_Date]],"mmmm")</f>
        <v>November</v>
      </c>
      <c r="I3380" s="2" t="str">
        <f>TEXT(Ecommerce_Sales[[#This Row],[Order_Date]],"yyyy")</f>
        <v>2023</v>
      </c>
      <c r="J3380" s="2" t="str">
        <f>TEXT(Ecommerce_Sales[[#This Row],[Order_Date]],"mmmm")</f>
        <v>November</v>
      </c>
      <c r="K3380" s="1" t="s">
        <v>1986</v>
      </c>
      <c r="L3380" s="1" t="s">
        <v>9168</v>
      </c>
      <c r="M3380" s="1" t="s">
        <v>1949</v>
      </c>
      <c r="N3380" s="1" t="s">
        <v>1950</v>
      </c>
      <c r="O3380" s="3">
        <v>984</v>
      </c>
      <c r="P3380">
        <v>6</v>
      </c>
      <c r="Q3380" s="3">
        <v>5901</v>
      </c>
      <c r="R3380" s="1" t="s">
        <v>1951</v>
      </c>
      <c r="S3380" s="3">
        <v>484</v>
      </c>
      <c r="U3380" t="str">
        <f>IF(Ecommerce_Sales[[#This Row],[Delivery_Time_Days]]&gt;7,"Delay",IF(Ecommerce_Sales[[#This Row],[Delivery_Time_Days]] = 0,"No delivery",IF(Ecommerce_Sales[[#This Row],[Delivery_Time_Days]]&lt;=7,"On-time")))</f>
        <v>No delivery</v>
      </c>
      <c r="V3380" s="7">
        <f>Ecommerce_Sales[[#This Row],[Profit]]/Ecommerce_Sales[[#This Row],[Total_Price]]</f>
        <v>0.40010167768174887</v>
      </c>
      <c r="W3380" s="3">
        <v>2361</v>
      </c>
      <c r="X3380" s="3"/>
    </row>
    <row r="3381" spans="1:24" x14ac:dyDescent="0.25">
      <c r="A3381" s="1" t="s">
        <v>9169</v>
      </c>
      <c r="B3381" s="1" t="s">
        <v>1047</v>
      </c>
      <c r="C3381" s="1" t="s">
        <v>1048</v>
      </c>
      <c r="D3381" s="1" t="s">
        <v>5492</v>
      </c>
      <c r="E3381" s="1" t="s">
        <v>1966</v>
      </c>
      <c r="F3381" s="2">
        <v>45306</v>
      </c>
      <c r="G3381" s="2">
        <v>45538</v>
      </c>
      <c r="H3381" s="2" t="str">
        <f>TEXT(Ecommerce_Sales[[#This Row],[Order_Date]],"mmmm")</f>
        <v>September</v>
      </c>
      <c r="I3381" s="2" t="str">
        <f>TEXT(Ecommerce_Sales[[#This Row],[Order_Date]],"yyyy")</f>
        <v>2024</v>
      </c>
      <c r="J3381" s="2" t="str">
        <f>TEXT(Ecommerce_Sales[[#This Row],[Order_Date]],"mmmm")</f>
        <v>September</v>
      </c>
      <c r="K3381" s="1" t="s">
        <v>1947</v>
      </c>
      <c r="L3381" s="1" t="s">
        <v>9170</v>
      </c>
      <c r="M3381" s="1" t="s">
        <v>2079</v>
      </c>
      <c r="N3381" s="1" t="s">
        <v>1973</v>
      </c>
      <c r="O3381" s="3">
        <v>456</v>
      </c>
      <c r="P3381">
        <v>5</v>
      </c>
      <c r="Q3381" s="3">
        <v>2278</v>
      </c>
      <c r="R3381" s="1" t="s">
        <v>1951</v>
      </c>
      <c r="S3381" s="3">
        <v>199</v>
      </c>
      <c r="T3381">
        <v>2</v>
      </c>
      <c r="U3381" t="str">
        <f>IF(Ecommerce_Sales[[#This Row],[Delivery_Time_Days]]&gt;7,"Delay",IF(Ecommerce_Sales[[#This Row],[Delivery_Time_Days]] = 0,"No delivery",IF(Ecommerce_Sales[[#This Row],[Delivery_Time_Days]]&lt;=7,"On-time")))</f>
        <v>On-time</v>
      </c>
      <c r="V3381" s="7">
        <f>Ecommerce_Sales[[#This Row],[Profit]]/Ecommerce_Sales[[#This Row],[Total_Price]]</f>
        <v>0.29982440737489024</v>
      </c>
      <c r="W3381" s="3">
        <v>683</v>
      </c>
      <c r="X3381" s="3"/>
    </row>
    <row r="3382" spans="1:24" x14ac:dyDescent="0.25">
      <c r="A3382" s="1" t="s">
        <v>9171</v>
      </c>
      <c r="B3382" s="1" t="s">
        <v>573</v>
      </c>
      <c r="C3382" s="1" t="s">
        <v>574</v>
      </c>
      <c r="D3382" s="1" t="s">
        <v>3082</v>
      </c>
      <c r="E3382" s="1" t="s">
        <v>1966</v>
      </c>
      <c r="F3382" s="2">
        <v>45092</v>
      </c>
      <c r="G3382" s="2">
        <v>45609</v>
      </c>
      <c r="H3382" s="2" t="str">
        <f>TEXT(Ecommerce_Sales[[#This Row],[Order_Date]],"mmmm")</f>
        <v>November</v>
      </c>
      <c r="I3382" s="2" t="str">
        <f>TEXT(Ecommerce_Sales[[#This Row],[Order_Date]],"yyyy")</f>
        <v>2024</v>
      </c>
      <c r="J3382" s="2" t="str">
        <f>TEXT(Ecommerce_Sales[[#This Row],[Order_Date]],"mmmm")</f>
        <v>November</v>
      </c>
      <c r="K3382" s="1" t="s">
        <v>1947</v>
      </c>
      <c r="L3382" s="1" t="s">
        <v>3595</v>
      </c>
      <c r="M3382" s="1" t="s">
        <v>1998</v>
      </c>
      <c r="N3382" s="1" t="s">
        <v>1973</v>
      </c>
      <c r="O3382" s="3">
        <v>678</v>
      </c>
      <c r="P3382">
        <v>4</v>
      </c>
      <c r="Q3382" s="3">
        <v>2711</v>
      </c>
      <c r="R3382" s="1" t="s">
        <v>1951</v>
      </c>
      <c r="S3382" s="3">
        <v>246</v>
      </c>
      <c r="T3382">
        <v>6</v>
      </c>
      <c r="U3382" t="str">
        <f>IF(Ecommerce_Sales[[#This Row],[Delivery_Time_Days]]&gt;7,"Delay",IF(Ecommerce_Sales[[#This Row],[Delivery_Time_Days]] = 0,"No delivery",IF(Ecommerce_Sales[[#This Row],[Delivery_Time_Days]]&lt;=7,"On-time")))</f>
        <v>On-time</v>
      </c>
      <c r="V3382" s="7">
        <f>Ecommerce_Sales[[#This Row],[Profit]]/Ecommerce_Sales[[#This Row],[Total_Price]]</f>
        <v>0.29988933972703802</v>
      </c>
      <c r="W3382" s="3">
        <v>813</v>
      </c>
      <c r="X3382" s="3"/>
    </row>
    <row r="3383" spans="1:24" x14ac:dyDescent="0.25">
      <c r="A3383" s="1" t="s">
        <v>9172</v>
      </c>
      <c r="B3383" s="1" t="s">
        <v>446</v>
      </c>
      <c r="C3383" s="1" t="s">
        <v>447</v>
      </c>
      <c r="D3383" s="1" t="s">
        <v>2219</v>
      </c>
      <c r="E3383" s="1" t="s">
        <v>1966</v>
      </c>
      <c r="F3383" s="2">
        <v>45357</v>
      </c>
      <c r="G3383" s="2">
        <v>45109</v>
      </c>
      <c r="H3383" s="2" t="str">
        <f>TEXT(Ecommerce_Sales[[#This Row],[Order_Date]],"mmmm")</f>
        <v>July</v>
      </c>
      <c r="I3383" s="2" t="str">
        <f>TEXT(Ecommerce_Sales[[#This Row],[Order_Date]],"yyyy")</f>
        <v>2023</v>
      </c>
      <c r="J3383" s="2" t="str">
        <f>TEXT(Ecommerce_Sales[[#This Row],[Order_Date]],"mmmm")</f>
        <v>July</v>
      </c>
      <c r="K3383" s="1" t="s">
        <v>1947</v>
      </c>
      <c r="L3383" s="1" t="s">
        <v>9173</v>
      </c>
      <c r="M3383" s="1" t="s">
        <v>2047</v>
      </c>
      <c r="N3383" s="1" t="s">
        <v>1989</v>
      </c>
      <c r="O3383" s="3">
        <v>1237</v>
      </c>
      <c r="P3383">
        <v>1</v>
      </c>
      <c r="Q3383" s="3">
        <v>1237</v>
      </c>
      <c r="R3383" s="1" t="s">
        <v>1958</v>
      </c>
      <c r="S3383" s="3">
        <v>96</v>
      </c>
      <c r="T3383">
        <v>9</v>
      </c>
      <c r="U3383" t="str">
        <f>IF(Ecommerce_Sales[[#This Row],[Delivery_Time_Days]]&gt;7,"Delay",IF(Ecommerce_Sales[[#This Row],[Delivery_Time_Days]] = 0,"No delivery",IF(Ecommerce_Sales[[#This Row],[Delivery_Time_Days]]&lt;=7,"On-time")))</f>
        <v>Delay</v>
      </c>
      <c r="V3383" s="7">
        <f>Ecommerce_Sales[[#This Row],[Profit]]/Ecommerce_Sales[[#This Row],[Total_Price]]</f>
        <v>0.24979789814066289</v>
      </c>
      <c r="W3383" s="3">
        <v>309</v>
      </c>
      <c r="X3383" s="3"/>
    </row>
    <row r="3384" spans="1:24" x14ac:dyDescent="0.25">
      <c r="A3384" s="1" t="s">
        <v>9174</v>
      </c>
      <c r="B3384" s="1" t="s">
        <v>114</v>
      </c>
      <c r="C3384" s="1" t="s">
        <v>115</v>
      </c>
      <c r="D3384" s="1" t="s">
        <v>2035</v>
      </c>
      <c r="E3384" s="1" t="s">
        <v>1961</v>
      </c>
      <c r="F3384" s="2">
        <v>45530</v>
      </c>
      <c r="G3384" s="2">
        <v>45363</v>
      </c>
      <c r="H3384" s="2" t="str">
        <f>TEXT(Ecommerce_Sales[[#This Row],[Order_Date]],"mmmm")</f>
        <v>March</v>
      </c>
      <c r="I3384" s="2" t="str">
        <f>TEXT(Ecommerce_Sales[[#This Row],[Order_Date]],"yyyy")</f>
        <v>2024</v>
      </c>
      <c r="J3384" s="2" t="str">
        <f>TEXT(Ecommerce_Sales[[#This Row],[Order_Date]],"mmmm")</f>
        <v>March</v>
      </c>
      <c r="K3384" s="1" t="s">
        <v>1947</v>
      </c>
      <c r="L3384" s="1" t="s">
        <v>3710</v>
      </c>
      <c r="M3384" s="1" t="s">
        <v>1983</v>
      </c>
      <c r="N3384" s="1" t="s">
        <v>1950</v>
      </c>
      <c r="O3384" s="3">
        <v>113</v>
      </c>
      <c r="P3384">
        <v>5</v>
      </c>
      <c r="Q3384" s="3">
        <v>565</v>
      </c>
      <c r="R3384" s="1" t="s">
        <v>1958</v>
      </c>
      <c r="S3384" s="3">
        <v>53</v>
      </c>
      <c r="T3384">
        <v>9</v>
      </c>
      <c r="U3384" t="str">
        <f>IF(Ecommerce_Sales[[#This Row],[Delivery_Time_Days]]&gt;7,"Delay",IF(Ecommerce_Sales[[#This Row],[Delivery_Time_Days]] = 0,"No delivery",IF(Ecommerce_Sales[[#This Row],[Delivery_Time_Days]]&lt;=7,"On-time")))</f>
        <v>Delay</v>
      </c>
      <c r="V3384" s="7">
        <f>Ecommerce_Sales[[#This Row],[Profit]]/Ecommerce_Sales[[#This Row],[Total_Price]]</f>
        <v>0.4</v>
      </c>
      <c r="W3384" s="3">
        <v>226</v>
      </c>
      <c r="X3384" s="3"/>
    </row>
    <row r="3385" spans="1:24" x14ac:dyDescent="0.25">
      <c r="A3385" s="1" t="s">
        <v>9175</v>
      </c>
      <c r="B3385" s="1" t="s">
        <v>1683</v>
      </c>
      <c r="C3385" s="1" t="s">
        <v>1684</v>
      </c>
      <c r="D3385" s="1" t="s">
        <v>7778</v>
      </c>
      <c r="E3385" s="1" t="s">
        <v>2005</v>
      </c>
      <c r="F3385" s="2">
        <v>45584</v>
      </c>
      <c r="G3385" s="2">
        <v>45168</v>
      </c>
      <c r="H3385" s="2" t="str">
        <f>TEXT(Ecommerce_Sales[[#This Row],[Order_Date]],"mmmm")</f>
        <v>August</v>
      </c>
      <c r="I3385" s="2" t="str">
        <f>TEXT(Ecommerce_Sales[[#This Row],[Order_Date]],"yyyy")</f>
        <v>2023</v>
      </c>
      <c r="J3385" s="2" t="str">
        <f>TEXT(Ecommerce_Sales[[#This Row],[Order_Date]],"mmmm")</f>
        <v>August</v>
      </c>
      <c r="K3385" s="1" t="s">
        <v>1947</v>
      </c>
      <c r="L3385" s="1" t="s">
        <v>9176</v>
      </c>
      <c r="M3385" s="1" t="s">
        <v>1968</v>
      </c>
      <c r="N3385" s="1" t="s">
        <v>1957</v>
      </c>
      <c r="O3385" s="3">
        <v>849</v>
      </c>
      <c r="P3385">
        <v>1</v>
      </c>
      <c r="Q3385" s="3">
        <v>849</v>
      </c>
      <c r="R3385" s="1" t="s">
        <v>1958</v>
      </c>
      <c r="S3385" s="3">
        <v>45</v>
      </c>
      <c r="T3385">
        <v>9</v>
      </c>
      <c r="U3385" t="str">
        <f>IF(Ecommerce_Sales[[#This Row],[Delivery_Time_Days]]&gt;7,"Delay",IF(Ecommerce_Sales[[#This Row],[Delivery_Time_Days]] = 0,"No delivery",IF(Ecommerce_Sales[[#This Row],[Delivery_Time_Days]]&lt;=7,"On-time")))</f>
        <v>Delay</v>
      </c>
      <c r="V3385" s="7">
        <f>Ecommerce_Sales[[#This Row],[Profit]]/Ecommerce_Sales[[#This Row],[Total_Price]]</f>
        <v>0.14958775029446408</v>
      </c>
      <c r="W3385" s="3">
        <v>127</v>
      </c>
      <c r="X3385" s="3"/>
    </row>
    <row r="3386" spans="1:24" x14ac:dyDescent="0.25">
      <c r="A3386" s="1" t="s">
        <v>9177</v>
      </c>
      <c r="B3386" s="1" t="s">
        <v>1895</v>
      </c>
      <c r="C3386" s="1" t="s">
        <v>1896</v>
      </c>
      <c r="D3386" s="1" t="s">
        <v>9178</v>
      </c>
      <c r="E3386" s="1" t="s">
        <v>1946</v>
      </c>
      <c r="F3386" s="2">
        <v>45184</v>
      </c>
      <c r="G3386" s="2">
        <v>45400</v>
      </c>
      <c r="H3386" s="2" t="str">
        <f>TEXT(Ecommerce_Sales[[#This Row],[Order_Date]],"mmmm")</f>
        <v>April</v>
      </c>
      <c r="I3386" s="2" t="str">
        <f>TEXT(Ecommerce_Sales[[#This Row],[Order_Date]],"yyyy")</f>
        <v>2024</v>
      </c>
      <c r="J3386" s="2" t="str">
        <f>TEXT(Ecommerce_Sales[[#This Row],[Order_Date]],"mmmm")</f>
        <v>April</v>
      </c>
      <c r="K3386" s="1" t="s">
        <v>1947</v>
      </c>
      <c r="L3386" s="1" t="s">
        <v>9179</v>
      </c>
      <c r="M3386" s="1" t="s">
        <v>2058</v>
      </c>
      <c r="N3386" s="1" t="s">
        <v>1950</v>
      </c>
      <c r="O3386" s="3">
        <v>393</v>
      </c>
      <c r="P3386">
        <v>4</v>
      </c>
      <c r="Q3386" s="3">
        <v>1574</v>
      </c>
      <c r="R3386" s="1" t="s">
        <v>1958</v>
      </c>
      <c r="S3386" s="3">
        <v>236</v>
      </c>
      <c r="T3386">
        <v>8</v>
      </c>
      <c r="U3386" t="str">
        <f>IF(Ecommerce_Sales[[#This Row],[Delivery_Time_Days]]&gt;7,"Delay",IF(Ecommerce_Sales[[#This Row],[Delivery_Time_Days]] = 0,"No delivery",IF(Ecommerce_Sales[[#This Row],[Delivery_Time_Days]]&lt;=7,"On-time")))</f>
        <v>Delay</v>
      </c>
      <c r="V3386" s="7">
        <f>Ecommerce_Sales[[#This Row],[Profit]]/Ecommerce_Sales[[#This Row],[Total_Price]]</f>
        <v>0.39961880559085133</v>
      </c>
      <c r="W3386" s="3">
        <v>629</v>
      </c>
      <c r="X3386" s="3"/>
    </row>
    <row r="3387" spans="1:24" x14ac:dyDescent="0.25">
      <c r="A3387" s="1" t="s">
        <v>9180</v>
      </c>
      <c r="B3387" s="1" t="s">
        <v>1230</v>
      </c>
      <c r="C3387" s="1" t="s">
        <v>1231</v>
      </c>
      <c r="D3387" s="1" t="s">
        <v>2547</v>
      </c>
      <c r="E3387" s="1" t="s">
        <v>1966</v>
      </c>
      <c r="F3387" s="2">
        <v>45218</v>
      </c>
      <c r="G3387" s="2">
        <v>44968</v>
      </c>
      <c r="H3387" s="2" t="str">
        <f>TEXT(Ecommerce_Sales[[#This Row],[Order_Date]],"mmmm")</f>
        <v>February</v>
      </c>
      <c r="I3387" s="2" t="str">
        <f>TEXT(Ecommerce_Sales[[#This Row],[Order_Date]],"yyyy")</f>
        <v>2023</v>
      </c>
      <c r="J3387" s="2" t="str">
        <f>TEXT(Ecommerce_Sales[[#This Row],[Order_Date]],"mmmm")</f>
        <v>February</v>
      </c>
      <c r="K3387" s="1" t="s">
        <v>1947</v>
      </c>
      <c r="L3387" s="1" t="s">
        <v>9181</v>
      </c>
      <c r="M3387" s="1" t="s">
        <v>2058</v>
      </c>
      <c r="N3387" s="1" t="s">
        <v>1950</v>
      </c>
      <c r="O3387" s="3">
        <v>687</v>
      </c>
      <c r="P3387">
        <v>3</v>
      </c>
      <c r="Q3387" s="3">
        <v>2061</v>
      </c>
      <c r="R3387" s="1" t="s">
        <v>1958</v>
      </c>
      <c r="S3387" s="3">
        <v>236</v>
      </c>
      <c r="T3387">
        <v>7</v>
      </c>
      <c r="U3387" t="str">
        <f>IF(Ecommerce_Sales[[#This Row],[Delivery_Time_Days]]&gt;7,"Delay",IF(Ecommerce_Sales[[#This Row],[Delivery_Time_Days]] = 0,"No delivery",IF(Ecommerce_Sales[[#This Row],[Delivery_Time_Days]]&lt;=7,"On-time")))</f>
        <v>On-time</v>
      </c>
      <c r="V3387" s="7">
        <f>Ecommerce_Sales[[#This Row],[Profit]]/Ecommerce_Sales[[#This Row],[Total_Price]]</f>
        <v>0.40029112081513829</v>
      </c>
      <c r="W3387" s="3">
        <v>825</v>
      </c>
      <c r="X3387" s="3"/>
    </row>
    <row r="3388" spans="1:24" x14ac:dyDescent="0.25">
      <c r="A3388" s="1" t="s">
        <v>9182</v>
      </c>
      <c r="B3388" s="1" t="s">
        <v>1279</v>
      </c>
      <c r="C3388" s="1" t="s">
        <v>1280</v>
      </c>
      <c r="D3388" s="1" t="s">
        <v>3259</v>
      </c>
      <c r="E3388" s="1" t="s">
        <v>1961</v>
      </c>
      <c r="F3388" s="2">
        <v>44942</v>
      </c>
      <c r="G3388" s="2">
        <v>45484</v>
      </c>
      <c r="H3388" s="2" t="str">
        <f>TEXT(Ecommerce_Sales[[#This Row],[Order_Date]],"mmmm")</f>
        <v>July</v>
      </c>
      <c r="I3388" s="2" t="str">
        <f>TEXT(Ecommerce_Sales[[#This Row],[Order_Date]],"yyyy")</f>
        <v>2024</v>
      </c>
      <c r="J3388" s="2" t="str">
        <f>TEXT(Ecommerce_Sales[[#This Row],[Order_Date]],"mmmm")</f>
        <v>July</v>
      </c>
      <c r="K3388" s="1" t="s">
        <v>1947</v>
      </c>
      <c r="L3388" s="1" t="s">
        <v>3330</v>
      </c>
      <c r="M3388" s="1" t="s">
        <v>1988</v>
      </c>
      <c r="N3388" s="1" t="s">
        <v>1989</v>
      </c>
      <c r="O3388" s="3">
        <v>102</v>
      </c>
      <c r="P3388">
        <v>3</v>
      </c>
      <c r="Q3388" s="3">
        <v>305</v>
      </c>
      <c r="R3388" s="1" t="s">
        <v>1951</v>
      </c>
      <c r="S3388" s="3">
        <v>44</v>
      </c>
      <c r="T3388">
        <v>10</v>
      </c>
      <c r="U3388" t="str">
        <f>IF(Ecommerce_Sales[[#This Row],[Delivery_Time_Days]]&gt;7,"Delay",IF(Ecommerce_Sales[[#This Row],[Delivery_Time_Days]] = 0,"No delivery",IF(Ecommerce_Sales[[#This Row],[Delivery_Time_Days]]&lt;=7,"On-time")))</f>
        <v>Delay</v>
      </c>
      <c r="V3388" s="7">
        <f>Ecommerce_Sales[[#This Row],[Profit]]/Ecommerce_Sales[[#This Row],[Total_Price]]</f>
        <v>0.24918032786885247</v>
      </c>
      <c r="W3388" s="3">
        <v>76</v>
      </c>
      <c r="X3388" s="3"/>
    </row>
    <row r="3389" spans="1:24" x14ac:dyDescent="0.25">
      <c r="A3389" s="1" t="s">
        <v>9183</v>
      </c>
      <c r="B3389" s="1" t="s">
        <v>565</v>
      </c>
      <c r="C3389" s="1" t="s">
        <v>566</v>
      </c>
      <c r="D3389" s="1" t="s">
        <v>2681</v>
      </c>
      <c r="E3389" s="1" t="s">
        <v>2005</v>
      </c>
      <c r="F3389" s="2">
        <v>45008</v>
      </c>
      <c r="G3389" s="2">
        <v>45302</v>
      </c>
      <c r="H3389" s="2" t="str">
        <f>TEXT(Ecommerce_Sales[[#This Row],[Order_Date]],"mmmm")</f>
        <v>January</v>
      </c>
      <c r="I3389" s="2" t="str">
        <f>TEXT(Ecommerce_Sales[[#This Row],[Order_Date]],"yyyy")</f>
        <v>2024</v>
      </c>
      <c r="J3389" s="2" t="str">
        <f>TEXT(Ecommerce_Sales[[#This Row],[Order_Date]],"mmmm")</f>
        <v>January</v>
      </c>
      <c r="K3389" s="1" t="s">
        <v>1986</v>
      </c>
      <c r="L3389" s="1" t="s">
        <v>9184</v>
      </c>
      <c r="M3389" s="1" t="s">
        <v>1998</v>
      </c>
      <c r="N3389" s="1" t="s">
        <v>1973</v>
      </c>
      <c r="O3389" s="3">
        <v>393</v>
      </c>
      <c r="P3389">
        <v>4</v>
      </c>
      <c r="Q3389" s="3">
        <v>1570</v>
      </c>
      <c r="R3389" s="1" t="s">
        <v>1958</v>
      </c>
      <c r="S3389" s="3">
        <v>101</v>
      </c>
      <c r="U3389" t="str">
        <f>IF(Ecommerce_Sales[[#This Row],[Delivery_Time_Days]]&gt;7,"Delay",IF(Ecommerce_Sales[[#This Row],[Delivery_Time_Days]] = 0,"No delivery",IF(Ecommerce_Sales[[#This Row],[Delivery_Time_Days]]&lt;=7,"On-time")))</f>
        <v>No delivery</v>
      </c>
      <c r="V3389" s="7">
        <f>Ecommerce_Sales[[#This Row],[Profit]]/Ecommerce_Sales[[#This Row],[Total_Price]]</f>
        <v>0.3</v>
      </c>
      <c r="W3389" s="3">
        <v>471</v>
      </c>
      <c r="X3389" s="3"/>
    </row>
    <row r="3390" spans="1:24" x14ac:dyDescent="0.25">
      <c r="A3390" s="1" t="s">
        <v>9185</v>
      </c>
      <c r="B3390" s="1" t="s">
        <v>1786</v>
      </c>
      <c r="C3390" s="1" t="s">
        <v>1787</v>
      </c>
      <c r="D3390" s="1" t="s">
        <v>3832</v>
      </c>
      <c r="E3390" s="1" t="s">
        <v>1954</v>
      </c>
      <c r="F3390" s="2">
        <v>45447</v>
      </c>
      <c r="G3390" s="2">
        <v>45085</v>
      </c>
      <c r="H3390" s="2" t="str">
        <f>TEXT(Ecommerce_Sales[[#This Row],[Order_Date]],"mmmm")</f>
        <v>June</v>
      </c>
      <c r="I3390" s="2" t="str">
        <f>TEXT(Ecommerce_Sales[[#This Row],[Order_Date]],"yyyy")</f>
        <v>2023</v>
      </c>
      <c r="J3390" s="2" t="str">
        <f>TEXT(Ecommerce_Sales[[#This Row],[Order_Date]],"mmmm")</f>
        <v>June</v>
      </c>
      <c r="K3390" s="1" t="s">
        <v>1947</v>
      </c>
      <c r="L3390" s="1" t="s">
        <v>9186</v>
      </c>
      <c r="M3390" s="1" t="s">
        <v>2247</v>
      </c>
      <c r="N3390" s="1" t="s">
        <v>1957</v>
      </c>
      <c r="O3390" s="3">
        <v>577</v>
      </c>
      <c r="P3390">
        <v>6</v>
      </c>
      <c r="Q3390" s="3">
        <v>3465</v>
      </c>
      <c r="R3390" s="1" t="s">
        <v>1958</v>
      </c>
      <c r="S3390" s="3">
        <v>240</v>
      </c>
      <c r="T3390">
        <v>3</v>
      </c>
      <c r="U3390" t="str">
        <f>IF(Ecommerce_Sales[[#This Row],[Delivery_Time_Days]]&gt;7,"Delay",IF(Ecommerce_Sales[[#This Row],[Delivery_Time_Days]] = 0,"No delivery",IF(Ecommerce_Sales[[#This Row],[Delivery_Time_Days]]&lt;=7,"On-time")))</f>
        <v>On-time</v>
      </c>
      <c r="V3390" s="7">
        <f>Ecommerce_Sales[[#This Row],[Profit]]/Ecommerce_Sales[[#This Row],[Total_Price]]</f>
        <v>0.15007215007215008</v>
      </c>
      <c r="W3390" s="3">
        <v>520</v>
      </c>
      <c r="X3390" s="3"/>
    </row>
    <row r="3391" spans="1:24" x14ac:dyDescent="0.25">
      <c r="A3391" s="1" t="s">
        <v>9187</v>
      </c>
      <c r="B3391" s="1" t="s">
        <v>1335</v>
      </c>
      <c r="C3391" s="1" t="s">
        <v>1336</v>
      </c>
      <c r="D3391" s="1" t="s">
        <v>4682</v>
      </c>
      <c r="E3391" s="1" t="s">
        <v>1946</v>
      </c>
      <c r="F3391" s="2">
        <v>45133</v>
      </c>
      <c r="G3391" s="2">
        <v>45235</v>
      </c>
      <c r="H3391" s="2" t="str">
        <f>TEXT(Ecommerce_Sales[[#This Row],[Order_Date]],"mmmm")</f>
        <v>November</v>
      </c>
      <c r="I3391" s="2" t="str">
        <f>TEXT(Ecommerce_Sales[[#This Row],[Order_Date]],"yyyy")</f>
        <v>2023</v>
      </c>
      <c r="J3391" s="2" t="str">
        <f>TEXT(Ecommerce_Sales[[#This Row],[Order_Date]],"mmmm")</f>
        <v>November</v>
      </c>
      <c r="K3391" s="1" t="s">
        <v>1947</v>
      </c>
      <c r="L3391" s="1" t="s">
        <v>9188</v>
      </c>
      <c r="M3391" s="1" t="s">
        <v>1963</v>
      </c>
      <c r="N3391" s="1" t="s">
        <v>1957</v>
      </c>
      <c r="O3391" s="3">
        <v>1409</v>
      </c>
      <c r="P3391">
        <v>1</v>
      </c>
      <c r="Q3391" s="3">
        <v>1409</v>
      </c>
      <c r="R3391" s="1" t="s">
        <v>1958</v>
      </c>
      <c r="S3391" s="3">
        <v>103</v>
      </c>
      <c r="T3391">
        <v>6</v>
      </c>
      <c r="U3391" t="str">
        <f>IF(Ecommerce_Sales[[#This Row],[Delivery_Time_Days]]&gt;7,"Delay",IF(Ecommerce_Sales[[#This Row],[Delivery_Time_Days]] = 0,"No delivery",IF(Ecommerce_Sales[[#This Row],[Delivery_Time_Days]]&lt;=7,"On-time")))</f>
        <v>On-time</v>
      </c>
      <c r="V3391" s="7">
        <f>Ecommerce_Sales[[#This Row],[Profit]]/Ecommerce_Sales[[#This Row],[Total_Price]]</f>
        <v>0.1497515968772179</v>
      </c>
      <c r="W3391" s="3">
        <v>211</v>
      </c>
      <c r="X3391" s="3"/>
    </row>
    <row r="3392" spans="1:24" x14ac:dyDescent="0.25">
      <c r="A3392" s="1" t="s">
        <v>9189</v>
      </c>
      <c r="B3392" s="1" t="s">
        <v>1193</v>
      </c>
      <c r="C3392" s="1" t="s">
        <v>1194</v>
      </c>
      <c r="D3392" s="1" t="s">
        <v>3436</v>
      </c>
      <c r="E3392" s="1" t="s">
        <v>1996</v>
      </c>
      <c r="F3392" s="2">
        <v>45346</v>
      </c>
      <c r="G3392" s="2">
        <v>45270</v>
      </c>
      <c r="H3392" s="2" t="str">
        <f>TEXT(Ecommerce_Sales[[#This Row],[Order_Date]],"mmmm")</f>
        <v>December</v>
      </c>
      <c r="I3392" s="2" t="str">
        <f>TEXT(Ecommerce_Sales[[#This Row],[Order_Date]],"yyyy")</f>
        <v>2023</v>
      </c>
      <c r="J3392" s="2" t="str">
        <f>TEXT(Ecommerce_Sales[[#This Row],[Order_Date]],"mmmm")</f>
        <v>December</v>
      </c>
      <c r="K3392" s="1" t="s">
        <v>1947</v>
      </c>
      <c r="L3392" s="1" t="s">
        <v>4800</v>
      </c>
      <c r="M3392" s="1" t="s">
        <v>2058</v>
      </c>
      <c r="N3392" s="1" t="s">
        <v>1950</v>
      </c>
      <c r="O3392" s="3">
        <v>782</v>
      </c>
      <c r="P3392">
        <v>8</v>
      </c>
      <c r="Q3392" s="3">
        <v>6256</v>
      </c>
      <c r="R3392" s="1" t="s">
        <v>1951</v>
      </c>
      <c r="S3392" s="3">
        <v>889</v>
      </c>
      <c r="T3392">
        <v>9</v>
      </c>
      <c r="U3392" t="str">
        <f>IF(Ecommerce_Sales[[#This Row],[Delivery_Time_Days]]&gt;7,"Delay",IF(Ecommerce_Sales[[#This Row],[Delivery_Time_Days]] = 0,"No delivery",IF(Ecommerce_Sales[[#This Row],[Delivery_Time_Days]]&lt;=7,"On-time")))</f>
        <v>Delay</v>
      </c>
      <c r="V3392" s="7">
        <f>Ecommerce_Sales[[#This Row],[Profit]]/Ecommerce_Sales[[#This Row],[Total_Price]]</f>
        <v>0.39993606138107418</v>
      </c>
      <c r="W3392" s="3">
        <v>2502</v>
      </c>
      <c r="X3392" s="3"/>
    </row>
    <row r="3393" spans="1:24" x14ac:dyDescent="0.25">
      <c r="A3393" s="1" t="s">
        <v>9190</v>
      </c>
      <c r="B3393" s="1" t="s">
        <v>104</v>
      </c>
      <c r="C3393" s="1" t="s">
        <v>105</v>
      </c>
      <c r="D3393" s="1" t="s">
        <v>4552</v>
      </c>
      <c r="E3393" s="1" t="s">
        <v>1966</v>
      </c>
      <c r="F3393" s="2">
        <v>45314</v>
      </c>
      <c r="G3393" s="2">
        <v>45525</v>
      </c>
      <c r="H3393" s="2" t="str">
        <f>TEXT(Ecommerce_Sales[[#This Row],[Order_Date]],"mmmm")</f>
        <v>August</v>
      </c>
      <c r="I3393" s="2" t="str">
        <f>TEXT(Ecommerce_Sales[[#This Row],[Order_Date]],"yyyy")</f>
        <v>2024</v>
      </c>
      <c r="J3393" s="2" t="str">
        <f>TEXT(Ecommerce_Sales[[#This Row],[Order_Date]],"mmmm")</f>
        <v>August</v>
      </c>
      <c r="K3393" s="1" t="s">
        <v>1947</v>
      </c>
      <c r="L3393" s="1" t="s">
        <v>9191</v>
      </c>
      <c r="M3393" s="1" t="s">
        <v>2047</v>
      </c>
      <c r="N3393" s="1" t="s">
        <v>1989</v>
      </c>
      <c r="O3393" s="3">
        <v>559</v>
      </c>
      <c r="P3393">
        <v>1</v>
      </c>
      <c r="Q3393" s="3">
        <v>559</v>
      </c>
      <c r="R3393" s="1" t="s">
        <v>1951</v>
      </c>
      <c r="S3393" s="3">
        <v>33</v>
      </c>
      <c r="T3393">
        <v>5</v>
      </c>
      <c r="U3393" t="str">
        <f>IF(Ecommerce_Sales[[#This Row],[Delivery_Time_Days]]&gt;7,"Delay",IF(Ecommerce_Sales[[#This Row],[Delivery_Time_Days]] = 0,"No delivery",IF(Ecommerce_Sales[[#This Row],[Delivery_Time_Days]]&lt;=7,"On-time")))</f>
        <v>On-time</v>
      </c>
      <c r="V3393" s="7">
        <f>Ecommerce_Sales[[#This Row],[Profit]]/Ecommerce_Sales[[#This Row],[Total_Price]]</f>
        <v>0.25044722719141321</v>
      </c>
      <c r="W3393" s="3">
        <v>140</v>
      </c>
      <c r="X3393" s="3"/>
    </row>
    <row r="3394" spans="1:24" x14ac:dyDescent="0.25">
      <c r="A3394" s="1" t="s">
        <v>9192</v>
      </c>
      <c r="B3394" s="1" t="s">
        <v>38</v>
      </c>
      <c r="C3394" s="1" t="s">
        <v>39</v>
      </c>
      <c r="D3394" s="1" t="s">
        <v>3028</v>
      </c>
      <c r="E3394" s="1" t="s">
        <v>1981</v>
      </c>
      <c r="F3394" s="2">
        <v>45211</v>
      </c>
      <c r="G3394" s="2">
        <v>45633</v>
      </c>
      <c r="H3394" s="2" t="str">
        <f>TEXT(Ecommerce_Sales[[#This Row],[Order_Date]],"mmmm")</f>
        <v>December</v>
      </c>
      <c r="I3394" s="2" t="str">
        <f>TEXT(Ecommerce_Sales[[#This Row],[Order_Date]],"yyyy")</f>
        <v>2024</v>
      </c>
      <c r="J3394" s="2" t="str">
        <f>TEXT(Ecommerce_Sales[[#This Row],[Order_Date]],"mmmm")</f>
        <v>December</v>
      </c>
      <c r="K3394" s="1" t="s">
        <v>1947</v>
      </c>
      <c r="L3394" s="1" t="s">
        <v>8367</v>
      </c>
      <c r="M3394" s="1" t="s">
        <v>2007</v>
      </c>
      <c r="N3394" s="1" t="s">
        <v>1973</v>
      </c>
      <c r="O3394" s="3">
        <v>1971</v>
      </c>
      <c r="P3394">
        <v>2</v>
      </c>
      <c r="Q3394" s="3">
        <v>3943</v>
      </c>
      <c r="R3394" s="1" t="s">
        <v>1951</v>
      </c>
      <c r="S3394" s="3">
        <v>564</v>
      </c>
      <c r="T3394">
        <v>8</v>
      </c>
      <c r="U3394" t="str">
        <f>IF(Ecommerce_Sales[[#This Row],[Delivery_Time_Days]]&gt;7,"Delay",IF(Ecommerce_Sales[[#This Row],[Delivery_Time_Days]] = 0,"No delivery",IF(Ecommerce_Sales[[#This Row],[Delivery_Time_Days]]&lt;=7,"On-time")))</f>
        <v>Delay</v>
      </c>
      <c r="V3394" s="7">
        <f>Ecommerce_Sales[[#This Row],[Profit]]/Ecommerce_Sales[[#This Row],[Total_Price]]</f>
        <v>0.30002536139994929</v>
      </c>
      <c r="W3394" s="3">
        <v>1183</v>
      </c>
      <c r="X3394" s="3"/>
    </row>
    <row r="3395" spans="1:24" x14ac:dyDescent="0.25">
      <c r="A3395" s="1" t="s">
        <v>9193</v>
      </c>
      <c r="B3395" s="1" t="s">
        <v>1361</v>
      </c>
      <c r="C3395" s="1" t="s">
        <v>1362</v>
      </c>
      <c r="D3395" s="1" t="s">
        <v>8044</v>
      </c>
      <c r="E3395" s="1" t="s">
        <v>1981</v>
      </c>
      <c r="F3395" s="2">
        <v>45596</v>
      </c>
      <c r="G3395" s="2">
        <v>45303</v>
      </c>
      <c r="H3395" s="2" t="str">
        <f>TEXT(Ecommerce_Sales[[#This Row],[Order_Date]],"mmmm")</f>
        <v>January</v>
      </c>
      <c r="I3395" s="2" t="str">
        <f>TEXT(Ecommerce_Sales[[#This Row],[Order_Date]],"yyyy")</f>
        <v>2024</v>
      </c>
      <c r="J3395" s="2" t="str">
        <f>TEXT(Ecommerce_Sales[[#This Row],[Order_Date]],"mmmm")</f>
        <v>January</v>
      </c>
      <c r="K3395" s="1" t="s">
        <v>1947</v>
      </c>
      <c r="L3395" s="1" t="s">
        <v>9194</v>
      </c>
      <c r="M3395" s="1" t="s">
        <v>2054</v>
      </c>
      <c r="N3395" s="1" t="s">
        <v>1957</v>
      </c>
      <c r="O3395" s="3">
        <v>30</v>
      </c>
      <c r="P3395">
        <v>2</v>
      </c>
      <c r="Q3395" s="3">
        <v>60</v>
      </c>
      <c r="R3395" s="1" t="s">
        <v>1958</v>
      </c>
      <c r="S3395" s="3">
        <v>8</v>
      </c>
      <c r="T3395">
        <v>8</v>
      </c>
      <c r="U3395" t="str">
        <f>IF(Ecommerce_Sales[[#This Row],[Delivery_Time_Days]]&gt;7,"Delay",IF(Ecommerce_Sales[[#This Row],[Delivery_Time_Days]] = 0,"No delivery",IF(Ecommerce_Sales[[#This Row],[Delivery_Time_Days]]&lt;=7,"On-time")))</f>
        <v>Delay</v>
      </c>
      <c r="V3395" s="7">
        <f>Ecommerce_Sales[[#This Row],[Profit]]/Ecommerce_Sales[[#This Row],[Total_Price]]</f>
        <v>0.15</v>
      </c>
      <c r="W3395" s="3">
        <v>9</v>
      </c>
      <c r="X3395" s="3"/>
    </row>
    <row r="3396" spans="1:24" x14ac:dyDescent="0.25">
      <c r="A3396" s="1" t="s">
        <v>9195</v>
      </c>
      <c r="B3396" s="1" t="s">
        <v>515</v>
      </c>
      <c r="C3396" s="1" t="s">
        <v>516</v>
      </c>
      <c r="D3396" s="1" t="s">
        <v>2041</v>
      </c>
      <c r="E3396" s="1" t="s">
        <v>1946</v>
      </c>
      <c r="F3396" s="2">
        <v>45564</v>
      </c>
      <c r="G3396" s="2">
        <v>44960</v>
      </c>
      <c r="H3396" s="2" t="str">
        <f>TEXT(Ecommerce_Sales[[#This Row],[Order_Date]],"mmmm")</f>
        <v>February</v>
      </c>
      <c r="I3396" s="2" t="str">
        <f>TEXT(Ecommerce_Sales[[#This Row],[Order_Date]],"yyyy")</f>
        <v>2023</v>
      </c>
      <c r="J3396" s="2" t="str">
        <f>TEXT(Ecommerce_Sales[[#This Row],[Order_Date]],"mmmm")</f>
        <v>February</v>
      </c>
      <c r="K3396" s="1" t="s">
        <v>1947</v>
      </c>
      <c r="L3396" s="1" t="s">
        <v>8472</v>
      </c>
      <c r="M3396" s="1" t="s">
        <v>1998</v>
      </c>
      <c r="N3396" s="1" t="s">
        <v>1973</v>
      </c>
      <c r="O3396" s="3">
        <v>662</v>
      </c>
      <c r="P3396">
        <v>1</v>
      </c>
      <c r="Q3396" s="3">
        <v>662</v>
      </c>
      <c r="R3396" s="1" t="s">
        <v>1958</v>
      </c>
      <c r="S3396" s="3">
        <v>87</v>
      </c>
      <c r="T3396">
        <v>8</v>
      </c>
      <c r="U3396" t="str">
        <f>IF(Ecommerce_Sales[[#This Row],[Delivery_Time_Days]]&gt;7,"Delay",IF(Ecommerce_Sales[[#This Row],[Delivery_Time_Days]] = 0,"No delivery",IF(Ecommerce_Sales[[#This Row],[Delivery_Time_Days]]&lt;=7,"On-time")))</f>
        <v>Delay</v>
      </c>
      <c r="V3396" s="7">
        <f>Ecommerce_Sales[[#This Row],[Profit]]/Ecommerce_Sales[[#This Row],[Total_Price]]</f>
        <v>0.29909365558912387</v>
      </c>
      <c r="W3396" s="3">
        <v>198</v>
      </c>
      <c r="X3396" s="3"/>
    </row>
    <row r="3397" spans="1:24" x14ac:dyDescent="0.25">
      <c r="A3397" s="1" t="s">
        <v>9196</v>
      </c>
      <c r="B3397" s="1" t="s">
        <v>783</v>
      </c>
      <c r="C3397" s="1" t="s">
        <v>784</v>
      </c>
      <c r="D3397" s="1" t="s">
        <v>3433</v>
      </c>
      <c r="E3397" s="1" t="s">
        <v>1961</v>
      </c>
      <c r="F3397" s="2">
        <v>45152</v>
      </c>
      <c r="G3397" s="2">
        <v>44942</v>
      </c>
      <c r="H3397" s="2" t="str">
        <f>TEXT(Ecommerce_Sales[[#This Row],[Order_Date]],"mmmm")</f>
        <v>January</v>
      </c>
      <c r="I3397" s="2" t="str">
        <f>TEXT(Ecommerce_Sales[[#This Row],[Order_Date]],"yyyy")</f>
        <v>2023</v>
      </c>
      <c r="J3397" s="2" t="str">
        <f>TEXT(Ecommerce_Sales[[#This Row],[Order_Date]],"mmmm")</f>
        <v>January</v>
      </c>
      <c r="K3397" s="1" t="s">
        <v>1947</v>
      </c>
      <c r="L3397" s="1" t="s">
        <v>9197</v>
      </c>
      <c r="M3397" s="1" t="s">
        <v>1988</v>
      </c>
      <c r="N3397" s="1" t="s">
        <v>1989</v>
      </c>
      <c r="O3397" s="3">
        <v>774</v>
      </c>
      <c r="P3397">
        <v>1</v>
      </c>
      <c r="Q3397" s="3">
        <v>774</v>
      </c>
      <c r="R3397" s="1" t="s">
        <v>1951</v>
      </c>
      <c r="S3397" s="3">
        <v>87</v>
      </c>
      <c r="T3397">
        <v>10</v>
      </c>
      <c r="U3397" t="str">
        <f>IF(Ecommerce_Sales[[#This Row],[Delivery_Time_Days]]&gt;7,"Delay",IF(Ecommerce_Sales[[#This Row],[Delivery_Time_Days]] = 0,"No delivery",IF(Ecommerce_Sales[[#This Row],[Delivery_Time_Days]]&lt;=7,"On-time")))</f>
        <v>Delay</v>
      </c>
      <c r="V3397" s="7">
        <f>Ecommerce_Sales[[#This Row],[Profit]]/Ecommerce_Sales[[#This Row],[Total_Price]]</f>
        <v>0.25064599483204136</v>
      </c>
      <c r="W3397" s="3">
        <v>194</v>
      </c>
      <c r="X3397" s="3"/>
    </row>
    <row r="3398" spans="1:24" x14ac:dyDescent="0.25">
      <c r="A3398" s="1" t="s">
        <v>9198</v>
      </c>
      <c r="B3398" s="1" t="s">
        <v>413</v>
      </c>
      <c r="C3398" s="1" t="s">
        <v>1592</v>
      </c>
      <c r="D3398" s="1" t="s">
        <v>3803</v>
      </c>
      <c r="E3398" s="1" t="s">
        <v>1961</v>
      </c>
      <c r="F3398" s="2">
        <v>45163</v>
      </c>
      <c r="G3398" s="2">
        <v>45214</v>
      </c>
      <c r="H3398" s="2" t="str">
        <f>TEXT(Ecommerce_Sales[[#This Row],[Order_Date]],"mmmm")</f>
        <v>October</v>
      </c>
      <c r="I3398" s="2" t="str">
        <f>TEXT(Ecommerce_Sales[[#This Row],[Order_Date]],"yyyy")</f>
        <v>2023</v>
      </c>
      <c r="J3398" s="2" t="str">
        <f>TEXT(Ecommerce_Sales[[#This Row],[Order_Date]],"mmmm")</f>
        <v>October</v>
      </c>
      <c r="K3398" s="1" t="s">
        <v>1947</v>
      </c>
      <c r="L3398" s="1" t="s">
        <v>9199</v>
      </c>
      <c r="M3398" s="1" t="s">
        <v>2079</v>
      </c>
      <c r="N3398" s="1" t="s">
        <v>1973</v>
      </c>
      <c r="O3398" s="3">
        <v>1127</v>
      </c>
      <c r="P3398">
        <v>3</v>
      </c>
      <c r="Q3398" s="3">
        <v>3381</v>
      </c>
      <c r="R3398" s="1" t="s">
        <v>1958</v>
      </c>
      <c r="S3398" s="3">
        <v>204</v>
      </c>
      <c r="T3398">
        <v>8</v>
      </c>
      <c r="U3398" t="str">
        <f>IF(Ecommerce_Sales[[#This Row],[Delivery_Time_Days]]&gt;7,"Delay",IF(Ecommerce_Sales[[#This Row],[Delivery_Time_Days]] = 0,"No delivery",IF(Ecommerce_Sales[[#This Row],[Delivery_Time_Days]]&lt;=7,"On-time")))</f>
        <v>Delay</v>
      </c>
      <c r="V3398" s="7">
        <f>Ecommerce_Sales[[#This Row],[Profit]]/Ecommerce_Sales[[#This Row],[Total_Price]]</f>
        <v>0.29991126885536823</v>
      </c>
      <c r="W3398" s="3">
        <v>1014</v>
      </c>
      <c r="X3398" s="3"/>
    </row>
    <row r="3399" spans="1:24" x14ac:dyDescent="0.25">
      <c r="A3399" s="1" t="s">
        <v>9200</v>
      </c>
      <c r="B3399" s="1" t="s">
        <v>1563</v>
      </c>
      <c r="C3399" s="1" t="s">
        <v>1564</v>
      </c>
      <c r="D3399" s="1" t="s">
        <v>4196</v>
      </c>
      <c r="E3399" s="1" t="s">
        <v>1946</v>
      </c>
      <c r="F3399" s="2">
        <v>45237</v>
      </c>
      <c r="G3399" s="2">
        <v>45289</v>
      </c>
      <c r="H3399" s="2" t="str">
        <f>TEXT(Ecommerce_Sales[[#This Row],[Order_Date]],"mmmm")</f>
        <v>December</v>
      </c>
      <c r="I3399" s="2" t="str">
        <f>TEXT(Ecommerce_Sales[[#This Row],[Order_Date]],"yyyy")</f>
        <v>2023</v>
      </c>
      <c r="J3399" s="2" t="str">
        <f>TEXT(Ecommerce_Sales[[#This Row],[Order_Date]],"mmmm")</f>
        <v>December</v>
      </c>
      <c r="K3399" s="1" t="s">
        <v>1986</v>
      </c>
      <c r="L3399" s="1" t="s">
        <v>9201</v>
      </c>
      <c r="M3399" s="1" t="s">
        <v>2058</v>
      </c>
      <c r="N3399" s="1" t="s">
        <v>1950</v>
      </c>
      <c r="O3399" s="3">
        <v>1650</v>
      </c>
      <c r="P3399">
        <v>10</v>
      </c>
      <c r="Q3399" s="3">
        <v>16498</v>
      </c>
      <c r="R3399" s="1" t="s">
        <v>1958</v>
      </c>
      <c r="S3399" s="3">
        <v>1981</v>
      </c>
      <c r="U3399" t="str">
        <f>IF(Ecommerce_Sales[[#This Row],[Delivery_Time_Days]]&gt;7,"Delay",IF(Ecommerce_Sales[[#This Row],[Delivery_Time_Days]] = 0,"No delivery",IF(Ecommerce_Sales[[#This Row],[Delivery_Time_Days]]&lt;=7,"On-time")))</f>
        <v>No delivery</v>
      </c>
      <c r="V3399" s="7">
        <f>Ecommerce_Sales[[#This Row],[Profit]]/Ecommerce_Sales[[#This Row],[Total_Price]]</f>
        <v>0.39998787731846286</v>
      </c>
      <c r="W3399" s="3">
        <v>6599</v>
      </c>
      <c r="X3399" s="3"/>
    </row>
    <row r="3400" spans="1:24" x14ac:dyDescent="0.25">
      <c r="A3400" s="1" t="s">
        <v>9202</v>
      </c>
      <c r="B3400" s="1" t="s">
        <v>280</v>
      </c>
      <c r="C3400" s="1" t="s">
        <v>667</v>
      </c>
      <c r="D3400" s="1" t="s">
        <v>3076</v>
      </c>
      <c r="E3400" s="1" t="s">
        <v>1966</v>
      </c>
      <c r="F3400" s="2">
        <v>45196</v>
      </c>
      <c r="G3400" s="2">
        <v>45605</v>
      </c>
      <c r="H3400" s="2" t="str">
        <f>TEXT(Ecommerce_Sales[[#This Row],[Order_Date]],"mmmm")</f>
        <v>November</v>
      </c>
      <c r="I3400" s="2" t="str">
        <f>TEXT(Ecommerce_Sales[[#This Row],[Order_Date]],"yyyy")</f>
        <v>2024</v>
      </c>
      <c r="J3400" s="2" t="str">
        <f>TEXT(Ecommerce_Sales[[#This Row],[Order_Date]],"mmmm")</f>
        <v>November</v>
      </c>
      <c r="K3400" s="1" t="s">
        <v>1947</v>
      </c>
      <c r="L3400" s="1" t="s">
        <v>9203</v>
      </c>
      <c r="M3400" s="1" t="s">
        <v>1968</v>
      </c>
      <c r="N3400" s="1" t="s">
        <v>1957</v>
      </c>
      <c r="O3400" s="3">
        <v>713</v>
      </c>
      <c r="P3400">
        <v>7</v>
      </c>
      <c r="Q3400" s="3">
        <v>4990</v>
      </c>
      <c r="R3400" s="1" t="s">
        <v>1958</v>
      </c>
      <c r="S3400" s="3">
        <v>394</v>
      </c>
      <c r="T3400">
        <v>7</v>
      </c>
      <c r="U3400" t="str">
        <f>IF(Ecommerce_Sales[[#This Row],[Delivery_Time_Days]]&gt;7,"Delay",IF(Ecommerce_Sales[[#This Row],[Delivery_Time_Days]] = 0,"No delivery",IF(Ecommerce_Sales[[#This Row],[Delivery_Time_Days]]&lt;=7,"On-time")))</f>
        <v>On-time</v>
      </c>
      <c r="V3400" s="7">
        <f>Ecommerce_Sales[[#This Row],[Profit]]/Ecommerce_Sales[[#This Row],[Total_Price]]</f>
        <v>0.14989979959919839</v>
      </c>
      <c r="W3400" s="3">
        <v>748</v>
      </c>
      <c r="X3400" s="3"/>
    </row>
    <row r="3401" spans="1:24" x14ac:dyDescent="0.25">
      <c r="A3401" s="1" t="s">
        <v>9204</v>
      </c>
      <c r="B3401" s="1" t="s">
        <v>1667</v>
      </c>
      <c r="C3401" s="1" t="s">
        <v>1668</v>
      </c>
      <c r="D3401" s="1" t="s">
        <v>7803</v>
      </c>
      <c r="E3401" s="1" t="s">
        <v>2005</v>
      </c>
      <c r="F3401" s="2">
        <v>45183</v>
      </c>
      <c r="G3401" s="2">
        <v>45151</v>
      </c>
      <c r="H3401" s="2" t="str">
        <f>TEXT(Ecommerce_Sales[[#This Row],[Order_Date]],"mmmm")</f>
        <v>August</v>
      </c>
      <c r="I3401" s="2" t="str">
        <f>TEXT(Ecommerce_Sales[[#This Row],[Order_Date]],"yyyy")</f>
        <v>2023</v>
      </c>
      <c r="J3401" s="2" t="str">
        <f>TEXT(Ecommerce_Sales[[#This Row],[Order_Date]],"mmmm")</f>
        <v>August</v>
      </c>
      <c r="K3401" s="1" t="s">
        <v>1947</v>
      </c>
      <c r="L3401" s="1" t="s">
        <v>9205</v>
      </c>
      <c r="M3401" s="1" t="s">
        <v>2002</v>
      </c>
      <c r="N3401" s="1" t="s">
        <v>1989</v>
      </c>
      <c r="O3401" s="3">
        <v>428</v>
      </c>
      <c r="P3401">
        <v>6</v>
      </c>
      <c r="Q3401" s="3">
        <v>2567</v>
      </c>
      <c r="R3401" s="1" t="s">
        <v>1958</v>
      </c>
      <c r="S3401" s="3">
        <v>246</v>
      </c>
      <c r="T3401">
        <v>8</v>
      </c>
      <c r="U3401" t="str">
        <f>IF(Ecommerce_Sales[[#This Row],[Delivery_Time_Days]]&gt;7,"Delay",IF(Ecommerce_Sales[[#This Row],[Delivery_Time_Days]] = 0,"No delivery",IF(Ecommerce_Sales[[#This Row],[Delivery_Time_Days]]&lt;=7,"On-time")))</f>
        <v>Delay</v>
      </c>
      <c r="V3401" s="7">
        <f>Ecommerce_Sales[[#This Row],[Profit]]/Ecommerce_Sales[[#This Row],[Total_Price]]</f>
        <v>0.25009738994935721</v>
      </c>
      <c r="W3401" s="3">
        <v>642</v>
      </c>
      <c r="X3401" s="3"/>
    </row>
    <row r="3402" spans="1:24" x14ac:dyDescent="0.25">
      <c r="A3402" s="1" t="s">
        <v>9206</v>
      </c>
      <c r="B3402" s="1" t="s">
        <v>326</v>
      </c>
      <c r="C3402" s="1" t="s">
        <v>327</v>
      </c>
      <c r="D3402" s="1" t="s">
        <v>2115</v>
      </c>
      <c r="E3402" s="1" t="s">
        <v>1966</v>
      </c>
      <c r="F3402" s="2">
        <v>45138</v>
      </c>
      <c r="G3402" s="2">
        <v>45498</v>
      </c>
      <c r="H3402" s="2" t="str">
        <f>TEXT(Ecommerce_Sales[[#This Row],[Order_Date]],"mmmm")</f>
        <v>July</v>
      </c>
      <c r="I3402" s="2" t="str">
        <f>TEXT(Ecommerce_Sales[[#This Row],[Order_Date]],"yyyy")</f>
        <v>2024</v>
      </c>
      <c r="J3402" s="2" t="str">
        <f>TEXT(Ecommerce_Sales[[#This Row],[Order_Date]],"mmmm")</f>
        <v>July</v>
      </c>
      <c r="K3402" s="1" t="s">
        <v>1986</v>
      </c>
      <c r="L3402" s="1" t="s">
        <v>9207</v>
      </c>
      <c r="M3402" s="1" t="s">
        <v>2079</v>
      </c>
      <c r="N3402" s="1" t="s">
        <v>1973</v>
      </c>
      <c r="O3402" s="3">
        <v>67</v>
      </c>
      <c r="P3402">
        <v>1</v>
      </c>
      <c r="Q3402" s="3">
        <v>67</v>
      </c>
      <c r="R3402" s="1" t="s">
        <v>1958</v>
      </c>
      <c r="S3402" s="3">
        <v>3</v>
      </c>
      <c r="U3402" t="str">
        <f>IF(Ecommerce_Sales[[#This Row],[Delivery_Time_Days]]&gt;7,"Delay",IF(Ecommerce_Sales[[#This Row],[Delivery_Time_Days]] = 0,"No delivery",IF(Ecommerce_Sales[[#This Row],[Delivery_Time_Days]]&lt;=7,"On-time")))</f>
        <v>No delivery</v>
      </c>
      <c r="V3402" s="7">
        <f>Ecommerce_Sales[[#This Row],[Profit]]/Ecommerce_Sales[[#This Row],[Total_Price]]</f>
        <v>0.29850746268656714</v>
      </c>
      <c r="W3402" s="3">
        <v>20</v>
      </c>
      <c r="X3402" s="3"/>
    </row>
    <row r="3403" spans="1:24" x14ac:dyDescent="0.25">
      <c r="A3403" s="1" t="s">
        <v>9208</v>
      </c>
      <c r="B3403" s="1" t="s">
        <v>1559</v>
      </c>
      <c r="C3403" s="1" t="s">
        <v>1560</v>
      </c>
      <c r="D3403" s="1" t="s">
        <v>1945</v>
      </c>
      <c r="E3403" s="1" t="s">
        <v>1946</v>
      </c>
      <c r="F3403" s="2">
        <v>45324</v>
      </c>
      <c r="G3403" s="2">
        <v>45154</v>
      </c>
      <c r="H3403" s="2" t="str">
        <f>TEXT(Ecommerce_Sales[[#This Row],[Order_Date]],"mmmm")</f>
        <v>August</v>
      </c>
      <c r="I3403" s="2" t="str">
        <f>TEXT(Ecommerce_Sales[[#This Row],[Order_Date]],"yyyy")</f>
        <v>2023</v>
      </c>
      <c r="J3403" s="2" t="str">
        <f>TEXT(Ecommerce_Sales[[#This Row],[Order_Date]],"mmmm")</f>
        <v>August</v>
      </c>
      <c r="K3403" s="1" t="s">
        <v>1947</v>
      </c>
      <c r="L3403" s="1" t="s">
        <v>8852</v>
      </c>
      <c r="M3403" s="1" t="s">
        <v>2104</v>
      </c>
      <c r="N3403" s="1" t="s">
        <v>1978</v>
      </c>
      <c r="O3403" s="3">
        <v>611</v>
      </c>
      <c r="P3403">
        <v>3</v>
      </c>
      <c r="Q3403" s="3">
        <v>1832</v>
      </c>
      <c r="R3403" s="1" t="s">
        <v>1958</v>
      </c>
      <c r="S3403" s="3">
        <v>224</v>
      </c>
      <c r="T3403">
        <v>7</v>
      </c>
      <c r="U3403" t="str">
        <f>IF(Ecommerce_Sales[[#This Row],[Delivery_Time_Days]]&gt;7,"Delay",IF(Ecommerce_Sales[[#This Row],[Delivery_Time_Days]] = 0,"No delivery",IF(Ecommerce_Sales[[#This Row],[Delivery_Time_Days]]&lt;=7,"On-time")))</f>
        <v>On-time</v>
      </c>
      <c r="V3403" s="7">
        <f>Ecommerce_Sales[[#This Row],[Profit]]/Ecommerce_Sales[[#This Row],[Total_Price]]</f>
        <v>0.34989082969432317</v>
      </c>
      <c r="W3403" s="3">
        <v>641</v>
      </c>
      <c r="X3403" s="3"/>
    </row>
    <row r="3404" spans="1:24" x14ac:dyDescent="0.25">
      <c r="A3404" s="1" t="s">
        <v>9209</v>
      </c>
      <c r="B3404" s="1" t="s">
        <v>527</v>
      </c>
      <c r="C3404" s="1" t="s">
        <v>684</v>
      </c>
      <c r="D3404" s="1" t="s">
        <v>7261</v>
      </c>
      <c r="E3404" s="1" t="s">
        <v>1961</v>
      </c>
      <c r="F3404" s="2">
        <v>45644</v>
      </c>
      <c r="G3404" s="2">
        <v>45627</v>
      </c>
      <c r="H3404" s="2" t="str">
        <f>TEXT(Ecommerce_Sales[[#This Row],[Order_Date]],"mmmm")</f>
        <v>December</v>
      </c>
      <c r="I3404" s="2" t="str">
        <f>TEXT(Ecommerce_Sales[[#This Row],[Order_Date]],"yyyy")</f>
        <v>2024</v>
      </c>
      <c r="J3404" s="2" t="str">
        <f>TEXT(Ecommerce_Sales[[#This Row],[Order_Date]],"mmmm")</f>
        <v>December</v>
      </c>
      <c r="K3404" s="1" t="s">
        <v>1947</v>
      </c>
      <c r="L3404" s="1" t="s">
        <v>9210</v>
      </c>
      <c r="M3404" s="1" t="s">
        <v>1968</v>
      </c>
      <c r="N3404" s="1" t="s">
        <v>1957</v>
      </c>
      <c r="O3404" s="3">
        <v>1786</v>
      </c>
      <c r="P3404">
        <v>4</v>
      </c>
      <c r="Q3404" s="3">
        <v>7144</v>
      </c>
      <c r="R3404" s="1" t="s">
        <v>1958</v>
      </c>
      <c r="S3404" s="3">
        <v>612</v>
      </c>
      <c r="T3404">
        <v>10</v>
      </c>
      <c r="U3404" t="str">
        <f>IF(Ecommerce_Sales[[#This Row],[Delivery_Time_Days]]&gt;7,"Delay",IF(Ecommerce_Sales[[#This Row],[Delivery_Time_Days]] = 0,"No delivery",IF(Ecommerce_Sales[[#This Row],[Delivery_Time_Days]]&lt;=7,"On-time")))</f>
        <v>Delay</v>
      </c>
      <c r="V3404" s="7">
        <f>Ecommerce_Sales[[#This Row],[Profit]]/Ecommerce_Sales[[#This Row],[Total_Price]]</f>
        <v>0.15005599104143338</v>
      </c>
      <c r="W3404" s="3">
        <v>1072</v>
      </c>
      <c r="X3404" s="3"/>
    </row>
    <row r="3405" spans="1:24" x14ac:dyDescent="0.25">
      <c r="A3405" s="1" t="s">
        <v>9211</v>
      </c>
      <c r="B3405" s="1" t="s">
        <v>30</v>
      </c>
      <c r="C3405" s="1" t="s">
        <v>31</v>
      </c>
      <c r="D3405" s="1" t="s">
        <v>3790</v>
      </c>
      <c r="E3405" s="1" t="s">
        <v>1946</v>
      </c>
      <c r="F3405" s="2">
        <v>45464</v>
      </c>
      <c r="G3405" s="2">
        <v>45516</v>
      </c>
      <c r="H3405" s="2" t="str">
        <f>TEXT(Ecommerce_Sales[[#This Row],[Order_Date]],"mmmm")</f>
        <v>August</v>
      </c>
      <c r="I3405" s="2" t="str">
        <f>TEXT(Ecommerce_Sales[[#This Row],[Order_Date]],"yyyy")</f>
        <v>2024</v>
      </c>
      <c r="J3405" s="2" t="str">
        <f>TEXT(Ecommerce_Sales[[#This Row],[Order_Date]],"mmmm")</f>
        <v>August</v>
      </c>
      <c r="K3405" s="1" t="s">
        <v>1986</v>
      </c>
      <c r="L3405" s="1" t="s">
        <v>4967</v>
      </c>
      <c r="M3405" s="1" t="s">
        <v>2043</v>
      </c>
      <c r="N3405" s="1" t="s">
        <v>1989</v>
      </c>
      <c r="O3405" s="3">
        <v>862</v>
      </c>
      <c r="P3405">
        <v>5</v>
      </c>
      <c r="Q3405" s="3">
        <v>4309</v>
      </c>
      <c r="R3405" s="1" t="s">
        <v>1951</v>
      </c>
      <c r="S3405" s="3">
        <v>581</v>
      </c>
      <c r="U3405" t="str">
        <f>IF(Ecommerce_Sales[[#This Row],[Delivery_Time_Days]]&gt;7,"Delay",IF(Ecommerce_Sales[[#This Row],[Delivery_Time_Days]] = 0,"No delivery",IF(Ecommerce_Sales[[#This Row],[Delivery_Time_Days]]&lt;=7,"On-time")))</f>
        <v>No delivery</v>
      </c>
      <c r="V3405" s="7">
        <f>Ecommerce_Sales[[#This Row],[Profit]]/Ecommerce_Sales[[#This Row],[Total_Price]]</f>
        <v>0.24994198189835229</v>
      </c>
      <c r="W3405" s="3">
        <v>1077</v>
      </c>
      <c r="X3405" s="3"/>
    </row>
    <row r="3406" spans="1:24" x14ac:dyDescent="0.25">
      <c r="A3406" s="1" t="s">
        <v>9212</v>
      </c>
      <c r="B3406" s="1" t="s">
        <v>70</v>
      </c>
      <c r="C3406" s="1" t="s">
        <v>71</v>
      </c>
      <c r="D3406" s="1" t="s">
        <v>3863</v>
      </c>
      <c r="E3406" s="1" t="s">
        <v>1954</v>
      </c>
      <c r="F3406" s="2">
        <v>45441</v>
      </c>
      <c r="G3406" s="2">
        <v>45643</v>
      </c>
      <c r="H3406" s="2" t="str">
        <f>TEXT(Ecommerce_Sales[[#This Row],[Order_Date]],"mmmm")</f>
        <v>December</v>
      </c>
      <c r="I3406" s="2" t="str">
        <f>TEXT(Ecommerce_Sales[[#This Row],[Order_Date]],"yyyy")</f>
        <v>2024</v>
      </c>
      <c r="J3406" s="2" t="str">
        <f>TEXT(Ecommerce_Sales[[#This Row],[Order_Date]],"mmmm")</f>
        <v>December</v>
      </c>
      <c r="K3406" s="1" t="s">
        <v>1947</v>
      </c>
      <c r="L3406" s="1" t="s">
        <v>9213</v>
      </c>
      <c r="M3406" s="1" t="s">
        <v>2043</v>
      </c>
      <c r="N3406" s="1" t="s">
        <v>1989</v>
      </c>
      <c r="O3406" s="3">
        <v>773</v>
      </c>
      <c r="P3406">
        <v>8</v>
      </c>
      <c r="Q3406" s="3">
        <v>6185</v>
      </c>
      <c r="R3406" s="1" t="s">
        <v>1958</v>
      </c>
      <c r="S3406" s="3">
        <v>543</v>
      </c>
      <c r="T3406">
        <v>8</v>
      </c>
      <c r="U3406" t="str">
        <f>IF(Ecommerce_Sales[[#This Row],[Delivery_Time_Days]]&gt;7,"Delay",IF(Ecommerce_Sales[[#This Row],[Delivery_Time_Days]] = 0,"No delivery",IF(Ecommerce_Sales[[#This Row],[Delivery_Time_Days]]&lt;=7,"On-time")))</f>
        <v>Delay</v>
      </c>
      <c r="V3406" s="7">
        <f>Ecommerce_Sales[[#This Row],[Profit]]/Ecommerce_Sales[[#This Row],[Total_Price]]</f>
        <v>0.24995957962813259</v>
      </c>
      <c r="W3406" s="3">
        <v>1546</v>
      </c>
      <c r="X3406" s="3"/>
    </row>
    <row r="3407" spans="1:24" x14ac:dyDescent="0.25">
      <c r="A3407" s="1" t="s">
        <v>9214</v>
      </c>
      <c r="B3407" s="1" t="s">
        <v>180</v>
      </c>
      <c r="C3407" s="1" t="s">
        <v>181</v>
      </c>
      <c r="D3407" s="1" t="s">
        <v>4959</v>
      </c>
      <c r="E3407" s="1" t="s">
        <v>1981</v>
      </c>
      <c r="F3407" s="2">
        <v>45319</v>
      </c>
      <c r="G3407" s="2">
        <v>45133</v>
      </c>
      <c r="H3407" s="2" t="str">
        <f>TEXT(Ecommerce_Sales[[#This Row],[Order_Date]],"mmmm")</f>
        <v>July</v>
      </c>
      <c r="I3407" s="2" t="str">
        <f>TEXT(Ecommerce_Sales[[#This Row],[Order_Date]],"yyyy")</f>
        <v>2023</v>
      </c>
      <c r="J3407" s="2" t="str">
        <f>TEXT(Ecommerce_Sales[[#This Row],[Order_Date]],"mmmm")</f>
        <v>July</v>
      </c>
      <c r="K3407" s="1" t="s">
        <v>1947</v>
      </c>
      <c r="L3407" s="1" t="s">
        <v>3840</v>
      </c>
      <c r="M3407" s="1" t="s">
        <v>2079</v>
      </c>
      <c r="N3407" s="1" t="s">
        <v>1973</v>
      </c>
      <c r="O3407" s="3">
        <v>1217</v>
      </c>
      <c r="P3407">
        <v>5</v>
      </c>
      <c r="Q3407" s="3">
        <v>6087</v>
      </c>
      <c r="R3407" s="1" t="s">
        <v>1958</v>
      </c>
      <c r="S3407" s="3">
        <v>671</v>
      </c>
      <c r="T3407">
        <v>8</v>
      </c>
      <c r="U3407" t="str">
        <f>IF(Ecommerce_Sales[[#This Row],[Delivery_Time_Days]]&gt;7,"Delay",IF(Ecommerce_Sales[[#This Row],[Delivery_Time_Days]] = 0,"No delivery",IF(Ecommerce_Sales[[#This Row],[Delivery_Time_Days]]&lt;=7,"On-time")))</f>
        <v>Delay</v>
      </c>
      <c r="V3407" s="7">
        <f>Ecommerce_Sales[[#This Row],[Profit]]/Ecommerce_Sales[[#This Row],[Total_Price]]</f>
        <v>0.29998357154591754</v>
      </c>
      <c r="W3407" s="3">
        <v>1826</v>
      </c>
      <c r="X3407" s="3"/>
    </row>
    <row r="3408" spans="1:24" x14ac:dyDescent="0.25">
      <c r="A3408" s="1" t="s">
        <v>9215</v>
      </c>
      <c r="B3408" s="1" t="s">
        <v>535</v>
      </c>
      <c r="C3408" s="1" t="s">
        <v>536</v>
      </c>
      <c r="D3408" s="1" t="s">
        <v>3707</v>
      </c>
      <c r="E3408" s="1" t="s">
        <v>1981</v>
      </c>
      <c r="F3408" s="2">
        <v>45488</v>
      </c>
      <c r="G3408" s="2">
        <v>44956</v>
      </c>
      <c r="H3408" s="2" t="str">
        <f>TEXT(Ecommerce_Sales[[#This Row],[Order_Date]],"mmmm")</f>
        <v>January</v>
      </c>
      <c r="I3408" s="2" t="str">
        <f>TEXT(Ecommerce_Sales[[#This Row],[Order_Date]],"yyyy")</f>
        <v>2023</v>
      </c>
      <c r="J3408" s="2" t="str">
        <f>TEXT(Ecommerce_Sales[[#This Row],[Order_Date]],"mmmm")</f>
        <v>January</v>
      </c>
      <c r="K3408" s="1" t="s">
        <v>1947</v>
      </c>
      <c r="L3408" s="1" t="s">
        <v>4543</v>
      </c>
      <c r="M3408" s="1" t="s">
        <v>2065</v>
      </c>
      <c r="N3408" s="1" t="s">
        <v>1978</v>
      </c>
      <c r="O3408" s="3">
        <v>646</v>
      </c>
      <c r="P3408">
        <v>4</v>
      </c>
      <c r="Q3408" s="3">
        <v>2586</v>
      </c>
      <c r="R3408" s="1" t="s">
        <v>2012</v>
      </c>
      <c r="S3408" s="3">
        <v>220</v>
      </c>
      <c r="T3408">
        <v>8</v>
      </c>
      <c r="U3408" t="str">
        <f>IF(Ecommerce_Sales[[#This Row],[Delivery_Time_Days]]&gt;7,"Delay",IF(Ecommerce_Sales[[#This Row],[Delivery_Time_Days]] = 0,"No delivery",IF(Ecommerce_Sales[[#This Row],[Delivery_Time_Days]]&lt;=7,"On-time")))</f>
        <v>Delay</v>
      </c>
      <c r="V3408" s="7">
        <f>Ecommerce_Sales[[#This Row],[Profit]]/Ecommerce_Sales[[#This Row],[Total_Price]]</f>
        <v>0.34996133023975251</v>
      </c>
      <c r="W3408" s="3">
        <v>905</v>
      </c>
      <c r="X3408" s="3"/>
    </row>
    <row r="3409" spans="1:24" x14ac:dyDescent="0.25">
      <c r="A3409" s="1" t="s">
        <v>9216</v>
      </c>
      <c r="B3409" s="1" t="s">
        <v>42</v>
      </c>
      <c r="C3409" s="1" t="s">
        <v>43</v>
      </c>
      <c r="D3409" s="1" t="s">
        <v>2810</v>
      </c>
      <c r="E3409" s="1" t="s">
        <v>1946</v>
      </c>
      <c r="F3409" s="2">
        <v>45184</v>
      </c>
      <c r="G3409" s="2">
        <v>44931</v>
      </c>
      <c r="H3409" s="2" t="str">
        <f>TEXT(Ecommerce_Sales[[#This Row],[Order_Date]],"mmmm")</f>
        <v>January</v>
      </c>
      <c r="I3409" s="2" t="str">
        <f>TEXT(Ecommerce_Sales[[#This Row],[Order_Date]],"yyyy")</f>
        <v>2023</v>
      </c>
      <c r="J3409" s="2" t="str">
        <f>TEXT(Ecommerce_Sales[[#This Row],[Order_Date]],"mmmm")</f>
        <v>January</v>
      </c>
      <c r="K3409" s="1" t="s">
        <v>1947</v>
      </c>
      <c r="L3409" s="1" t="s">
        <v>4411</v>
      </c>
      <c r="M3409" s="1" t="s">
        <v>1968</v>
      </c>
      <c r="N3409" s="1" t="s">
        <v>1957</v>
      </c>
      <c r="O3409" s="3">
        <v>275</v>
      </c>
      <c r="P3409">
        <v>4</v>
      </c>
      <c r="Q3409" s="3">
        <v>1101</v>
      </c>
      <c r="R3409" s="1" t="s">
        <v>1951</v>
      </c>
      <c r="S3409" s="3">
        <v>164</v>
      </c>
      <c r="T3409">
        <v>8</v>
      </c>
      <c r="U3409" t="str">
        <f>IF(Ecommerce_Sales[[#This Row],[Delivery_Time_Days]]&gt;7,"Delay",IF(Ecommerce_Sales[[#This Row],[Delivery_Time_Days]] = 0,"No delivery",IF(Ecommerce_Sales[[#This Row],[Delivery_Time_Days]]&lt;=7,"On-time")))</f>
        <v>Delay</v>
      </c>
      <c r="V3409" s="7">
        <f>Ecommerce_Sales[[#This Row],[Profit]]/Ecommerce_Sales[[#This Row],[Total_Price]]</f>
        <v>0.14986376021798364</v>
      </c>
      <c r="W3409" s="3">
        <v>165</v>
      </c>
      <c r="X3409" s="3"/>
    </row>
    <row r="3410" spans="1:24" x14ac:dyDescent="0.25">
      <c r="A3410" s="1" t="s">
        <v>9217</v>
      </c>
      <c r="B3410" s="1" t="s">
        <v>1745</v>
      </c>
      <c r="C3410" s="1" t="s">
        <v>1746</v>
      </c>
      <c r="D3410" s="1" t="s">
        <v>9218</v>
      </c>
      <c r="E3410" s="1" t="s">
        <v>1996</v>
      </c>
      <c r="F3410" s="2">
        <v>44928</v>
      </c>
      <c r="G3410" s="2">
        <v>45372</v>
      </c>
      <c r="H3410" s="2" t="str">
        <f>TEXT(Ecommerce_Sales[[#This Row],[Order_Date]],"mmmm")</f>
        <v>March</v>
      </c>
      <c r="I3410" s="2" t="str">
        <f>TEXT(Ecommerce_Sales[[#This Row],[Order_Date]],"yyyy")</f>
        <v>2024</v>
      </c>
      <c r="J3410" s="2" t="str">
        <f>TEXT(Ecommerce_Sales[[#This Row],[Order_Date]],"mmmm")</f>
        <v>March</v>
      </c>
      <c r="K3410" s="1" t="s">
        <v>1947</v>
      </c>
      <c r="L3410" s="1" t="s">
        <v>7163</v>
      </c>
      <c r="M3410" s="1" t="s">
        <v>2026</v>
      </c>
      <c r="N3410" s="1" t="s">
        <v>1978</v>
      </c>
      <c r="O3410" s="3">
        <v>789</v>
      </c>
      <c r="P3410">
        <v>2</v>
      </c>
      <c r="Q3410" s="3">
        <v>1578</v>
      </c>
      <c r="R3410" s="1" t="s">
        <v>1958</v>
      </c>
      <c r="S3410" s="3">
        <v>201</v>
      </c>
      <c r="T3410">
        <v>3</v>
      </c>
      <c r="U3410" t="str">
        <f>IF(Ecommerce_Sales[[#This Row],[Delivery_Time_Days]]&gt;7,"Delay",IF(Ecommerce_Sales[[#This Row],[Delivery_Time_Days]] = 0,"No delivery",IF(Ecommerce_Sales[[#This Row],[Delivery_Time_Days]]&lt;=7,"On-time")))</f>
        <v>On-time</v>
      </c>
      <c r="V3410" s="7">
        <f>Ecommerce_Sales[[#This Row],[Profit]]/Ecommerce_Sales[[#This Row],[Total_Price]]</f>
        <v>0.34980988593155893</v>
      </c>
      <c r="W3410" s="3">
        <v>552</v>
      </c>
      <c r="X3410" s="3"/>
    </row>
    <row r="3411" spans="1:24" x14ac:dyDescent="0.25">
      <c r="A3411" s="1" t="s">
        <v>9219</v>
      </c>
      <c r="B3411" s="1" t="s">
        <v>707</v>
      </c>
      <c r="C3411" s="1" t="s">
        <v>862</v>
      </c>
      <c r="D3411" s="1" t="s">
        <v>2024</v>
      </c>
      <c r="E3411" s="1" t="s">
        <v>1946</v>
      </c>
      <c r="F3411" s="2">
        <v>45370</v>
      </c>
      <c r="G3411" s="2">
        <v>45142</v>
      </c>
      <c r="H3411" s="2" t="str">
        <f>TEXT(Ecommerce_Sales[[#This Row],[Order_Date]],"mmmm")</f>
        <v>August</v>
      </c>
      <c r="I3411" s="2" t="str">
        <f>TEXT(Ecommerce_Sales[[#This Row],[Order_Date]],"yyyy")</f>
        <v>2023</v>
      </c>
      <c r="J3411" s="2" t="str">
        <f>TEXT(Ecommerce_Sales[[#This Row],[Order_Date]],"mmmm")</f>
        <v>August</v>
      </c>
      <c r="K3411" s="1" t="s">
        <v>1947</v>
      </c>
      <c r="L3411" s="1" t="s">
        <v>9220</v>
      </c>
      <c r="M3411" s="1" t="s">
        <v>2058</v>
      </c>
      <c r="N3411" s="1" t="s">
        <v>1950</v>
      </c>
      <c r="O3411" s="3">
        <v>889</v>
      </c>
      <c r="P3411">
        <v>2</v>
      </c>
      <c r="Q3411" s="3">
        <v>1778</v>
      </c>
      <c r="R3411" s="1" t="s">
        <v>1951</v>
      </c>
      <c r="S3411" s="3">
        <v>94</v>
      </c>
      <c r="T3411">
        <v>4</v>
      </c>
      <c r="U3411" t="str">
        <f>IF(Ecommerce_Sales[[#This Row],[Delivery_Time_Days]]&gt;7,"Delay",IF(Ecommerce_Sales[[#This Row],[Delivery_Time_Days]] = 0,"No delivery",IF(Ecommerce_Sales[[#This Row],[Delivery_Time_Days]]&lt;=7,"On-time")))</f>
        <v>On-time</v>
      </c>
      <c r="V3411" s="7">
        <f>Ecommerce_Sales[[#This Row],[Profit]]/Ecommerce_Sales[[#This Row],[Total_Price]]</f>
        <v>0.39988751406074241</v>
      </c>
      <c r="W3411" s="3">
        <v>711</v>
      </c>
      <c r="X3411" s="3"/>
    </row>
    <row r="3412" spans="1:24" x14ac:dyDescent="0.25">
      <c r="A3412" s="1" t="s">
        <v>9221</v>
      </c>
      <c r="B3412" s="1" t="s">
        <v>12</v>
      </c>
      <c r="C3412" s="1" t="s">
        <v>13</v>
      </c>
      <c r="D3412" s="1" t="s">
        <v>2387</v>
      </c>
      <c r="E3412" s="1" t="s">
        <v>1981</v>
      </c>
      <c r="F3412" s="2">
        <v>45304</v>
      </c>
      <c r="G3412" s="2">
        <v>44951</v>
      </c>
      <c r="H3412" s="2" t="str">
        <f>TEXT(Ecommerce_Sales[[#This Row],[Order_Date]],"mmmm")</f>
        <v>January</v>
      </c>
      <c r="I3412" s="2" t="str">
        <f>TEXT(Ecommerce_Sales[[#This Row],[Order_Date]],"yyyy")</f>
        <v>2023</v>
      </c>
      <c r="J3412" s="2" t="str">
        <f>TEXT(Ecommerce_Sales[[#This Row],[Order_Date]],"mmmm")</f>
        <v>January</v>
      </c>
      <c r="K3412" s="1" t="s">
        <v>1947</v>
      </c>
      <c r="L3412" s="1" t="s">
        <v>9222</v>
      </c>
      <c r="M3412" s="1" t="s">
        <v>2047</v>
      </c>
      <c r="N3412" s="1" t="s">
        <v>1989</v>
      </c>
      <c r="O3412" s="3">
        <v>549</v>
      </c>
      <c r="P3412">
        <v>4</v>
      </c>
      <c r="Q3412" s="3">
        <v>2195</v>
      </c>
      <c r="R3412" s="1" t="s">
        <v>1958</v>
      </c>
      <c r="S3412" s="3">
        <v>259</v>
      </c>
      <c r="T3412">
        <v>4</v>
      </c>
      <c r="U3412" t="str">
        <f>IF(Ecommerce_Sales[[#This Row],[Delivery_Time_Days]]&gt;7,"Delay",IF(Ecommerce_Sales[[#This Row],[Delivery_Time_Days]] = 0,"No delivery",IF(Ecommerce_Sales[[#This Row],[Delivery_Time_Days]]&lt;=7,"On-time")))</f>
        <v>On-time</v>
      </c>
      <c r="V3412" s="7">
        <f>Ecommerce_Sales[[#This Row],[Profit]]/Ecommerce_Sales[[#This Row],[Total_Price]]</f>
        <v>0.25011389521640093</v>
      </c>
      <c r="W3412" s="3">
        <v>549</v>
      </c>
      <c r="X3412" s="3"/>
    </row>
    <row r="3413" spans="1:24" x14ac:dyDescent="0.25">
      <c r="A3413" s="1" t="s">
        <v>9223</v>
      </c>
      <c r="B3413" s="1" t="s">
        <v>791</v>
      </c>
      <c r="C3413" s="1" t="s">
        <v>792</v>
      </c>
      <c r="D3413" s="1" t="s">
        <v>6370</v>
      </c>
      <c r="E3413" s="1" t="s">
        <v>1954</v>
      </c>
      <c r="F3413" s="2">
        <v>45068</v>
      </c>
      <c r="G3413" s="2">
        <v>45117</v>
      </c>
      <c r="H3413" s="2" t="str">
        <f>TEXT(Ecommerce_Sales[[#This Row],[Order_Date]],"mmmm")</f>
        <v>July</v>
      </c>
      <c r="I3413" s="2" t="str">
        <f>TEXT(Ecommerce_Sales[[#This Row],[Order_Date]],"yyyy")</f>
        <v>2023</v>
      </c>
      <c r="J3413" s="2" t="str">
        <f>TEXT(Ecommerce_Sales[[#This Row],[Order_Date]],"mmmm")</f>
        <v>July</v>
      </c>
      <c r="K3413" s="1" t="s">
        <v>1947</v>
      </c>
      <c r="L3413" s="1" t="s">
        <v>9144</v>
      </c>
      <c r="M3413" s="1" t="s">
        <v>1972</v>
      </c>
      <c r="N3413" s="1" t="s">
        <v>1973</v>
      </c>
      <c r="O3413" s="3">
        <v>1185</v>
      </c>
      <c r="P3413">
        <v>3</v>
      </c>
      <c r="Q3413" s="3">
        <v>3556</v>
      </c>
      <c r="R3413" s="1" t="s">
        <v>1958</v>
      </c>
      <c r="S3413" s="3">
        <v>403</v>
      </c>
      <c r="T3413">
        <v>9</v>
      </c>
      <c r="U3413" t="str">
        <f>IF(Ecommerce_Sales[[#This Row],[Delivery_Time_Days]]&gt;7,"Delay",IF(Ecommerce_Sales[[#This Row],[Delivery_Time_Days]] = 0,"No delivery",IF(Ecommerce_Sales[[#This Row],[Delivery_Time_Days]]&lt;=7,"On-time")))</f>
        <v>Delay</v>
      </c>
      <c r="V3413" s="7">
        <f>Ecommerce_Sales[[#This Row],[Profit]]/Ecommerce_Sales[[#This Row],[Total_Price]]</f>
        <v>0.30005624296962879</v>
      </c>
      <c r="W3413" s="3">
        <v>1067</v>
      </c>
      <c r="X3413" s="3"/>
    </row>
    <row r="3414" spans="1:24" x14ac:dyDescent="0.25">
      <c r="A3414" s="1" t="s">
        <v>9224</v>
      </c>
      <c r="B3414" s="1" t="s">
        <v>80</v>
      </c>
      <c r="C3414" s="1" t="s">
        <v>81</v>
      </c>
      <c r="D3414" s="1" t="s">
        <v>2654</v>
      </c>
      <c r="E3414" s="1" t="s">
        <v>1966</v>
      </c>
      <c r="F3414" s="2">
        <v>45077</v>
      </c>
      <c r="G3414" s="2">
        <v>45248</v>
      </c>
      <c r="H3414" s="2" t="str">
        <f>TEXT(Ecommerce_Sales[[#This Row],[Order_Date]],"mmmm")</f>
        <v>November</v>
      </c>
      <c r="I3414" s="2" t="str">
        <f>TEXT(Ecommerce_Sales[[#This Row],[Order_Date]],"yyyy")</f>
        <v>2023</v>
      </c>
      <c r="J3414" s="2" t="str">
        <f>TEXT(Ecommerce_Sales[[#This Row],[Order_Date]],"mmmm")</f>
        <v>November</v>
      </c>
      <c r="K3414" s="1" t="s">
        <v>1947</v>
      </c>
      <c r="L3414" s="1" t="s">
        <v>4009</v>
      </c>
      <c r="M3414" s="1" t="s">
        <v>1956</v>
      </c>
      <c r="N3414" s="1" t="s">
        <v>1957</v>
      </c>
      <c r="O3414" s="3">
        <v>1330</v>
      </c>
      <c r="P3414">
        <v>6</v>
      </c>
      <c r="Q3414" s="3">
        <v>7982</v>
      </c>
      <c r="R3414" s="1" t="s">
        <v>2016</v>
      </c>
      <c r="S3414" s="3">
        <v>402</v>
      </c>
      <c r="T3414">
        <v>6</v>
      </c>
      <c r="U3414" t="str">
        <f>IF(Ecommerce_Sales[[#This Row],[Delivery_Time_Days]]&gt;7,"Delay",IF(Ecommerce_Sales[[#This Row],[Delivery_Time_Days]] = 0,"No delivery",IF(Ecommerce_Sales[[#This Row],[Delivery_Time_Days]]&lt;=7,"On-time")))</f>
        <v>On-time</v>
      </c>
      <c r="V3414" s="7">
        <f>Ecommerce_Sales[[#This Row],[Profit]]/Ecommerce_Sales[[#This Row],[Total_Price]]</f>
        <v>0.14996241543472813</v>
      </c>
      <c r="W3414" s="3">
        <v>1197</v>
      </c>
      <c r="X3414" s="3"/>
    </row>
    <row r="3415" spans="1:24" x14ac:dyDescent="0.25">
      <c r="A3415" s="1" t="s">
        <v>9225</v>
      </c>
      <c r="B3415" s="1" t="s">
        <v>1017</v>
      </c>
      <c r="C3415" s="1" t="s">
        <v>1018</v>
      </c>
      <c r="D3415" s="1" t="s">
        <v>2323</v>
      </c>
      <c r="E3415" s="1" t="s">
        <v>1954</v>
      </c>
      <c r="F3415" s="2">
        <v>45197</v>
      </c>
      <c r="G3415" s="2">
        <v>45233</v>
      </c>
      <c r="H3415" s="2" t="str">
        <f>TEXT(Ecommerce_Sales[[#This Row],[Order_Date]],"mmmm")</f>
        <v>November</v>
      </c>
      <c r="I3415" s="2" t="str">
        <f>TEXT(Ecommerce_Sales[[#This Row],[Order_Date]],"yyyy")</f>
        <v>2023</v>
      </c>
      <c r="J3415" s="2" t="str">
        <f>TEXT(Ecommerce_Sales[[#This Row],[Order_Date]],"mmmm")</f>
        <v>November</v>
      </c>
      <c r="K3415" s="1" t="s">
        <v>1986</v>
      </c>
      <c r="L3415" s="1" t="s">
        <v>9226</v>
      </c>
      <c r="M3415" s="1" t="s">
        <v>2104</v>
      </c>
      <c r="N3415" s="1" t="s">
        <v>1978</v>
      </c>
      <c r="O3415" s="3">
        <v>1086</v>
      </c>
      <c r="P3415">
        <v>6</v>
      </c>
      <c r="Q3415" s="3">
        <v>6513</v>
      </c>
      <c r="R3415" s="1" t="s">
        <v>1958</v>
      </c>
      <c r="S3415" s="3">
        <v>663</v>
      </c>
      <c r="U3415" t="str">
        <f>IF(Ecommerce_Sales[[#This Row],[Delivery_Time_Days]]&gt;7,"Delay",IF(Ecommerce_Sales[[#This Row],[Delivery_Time_Days]] = 0,"No delivery",IF(Ecommerce_Sales[[#This Row],[Delivery_Time_Days]]&lt;=7,"On-time")))</f>
        <v>No delivery</v>
      </c>
      <c r="V3415" s="7">
        <f>Ecommerce_Sales[[#This Row],[Profit]]/Ecommerce_Sales[[#This Row],[Total_Price]]</f>
        <v>0.35006909258406266</v>
      </c>
      <c r="W3415" s="3">
        <v>2280</v>
      </c>
      <c r="X3415" s="3"/>
    </row>
    <row r="3416" spans="1:24" x14ac:dyDescent="0.25">
      <c r="A3416" s="1" t="s">
        <v>9227</v>
      </c>
      <c r="B3416" s="1" t="s">
        <v>1669</v>
      </c>
      <c r="C3416" s="1" t="s">
        <v>1670</v>
      </c>
      <c r="D3416" s="1" t="s">
        <v>2070</v>
      </c>
      <c r="E3416" s="1" t="s">
        <v>1981</v>
      </c>
      <c r="F3416" s="2">
        <v>45280</v>
      </c>
      <c r="G3416" s="2">
        <v>45246</v>
      </c>
      <c r="H3416" s="2" t="str">
        <f>TEXT(Ecommerce_Sales[[#This Row],[Order_Date]],"mmmm")</f>
        <v>November</v>
      </c>
      <c r="I3416" s="2" t="str">
        <f>TEXT(Ecommerce_Sales[[#This Row],[Order_Date]],"yyyy")</f>
        <v>2023</v>
      </c>
      <c r="J3416" s="2" t="str">
        <f>TEXT(Ecommerce_Sales[[#This Row],[Order_Date]],"mmmm")</f>
        <v>November</v>
      </c>
      <c r="K3416" s="1" t="s">
        <v>1947</v>
      </c>
      <c r="L3416" s="1" t="s">
        <v>3946</v>
      </c>
      <c r="M3416" s="1" t="s">
        <v>1956</v>
      </c>
      <c r="N3416" s="1" t="s">
        <v>1957</v>
      </c>
      <c r="O3416" s="3">
        <v>593</v>
      </c>
      <c r="P3416">
        <v>6</v>
      </c>
      <c r="Q3416" s="3">
        <v>3557</v>
      </c>
      <c r="R3416" s="1" t="s">
        <v>1951</v>
      </c>
      <c r="S3416" s="3">
        <v>415</v>
      </c>
      <c r="T3416">
        <v>7</v>
      </c>
      <c r="U3416" t="str">
        <f>IF(Ecommerce_Sales[[#This Row],[Delivery_Time_Days]]&gt;7,"Delay",IF(Ecommerce_Sales[[#This Row],[Delivery_Time_Days]] = 0,"No delivery",IF(Ecommerce_Sales[[#This Row],[Delivery_Time_Days]]&lt;=7,"On-time")))</f>
        <v>On-time</v>
      </c>
      <c r="V3416" s="7">
        <f>Ecommerce_Sales[[#This Row],[Profit]]/Ecommerce_Sales[[#This Row],[Total_Price]]</f>
        <v>0.15012651110486364</v>
      </c>
      <c r="W3416" s="3">
        <v>534</v>
      </c>
      <c r="X3416" s="3"/>
    </row>
    <row r="3417" spans="1:24" x14ac:dyDescent="0.25">
      <c r="A3417" s="1" t="s">
        <v>9228</v>
      </c>
      <c r="B3417" s="1" t="s">
        <v>1035</v>
      </c>
      <c r="C3417" s="1" t="s">
        <v>1036</v>
      </c>
      <c r="D3417" s="1" t="s">
        <v>6354</v>
      </c>
      <c r="E3417" s="1" t="s">
        <v>1981</v>
      </c>
      <c r="F3417" s="2">
        <v>45093</v>
      </c>
      <c r="G3417" s="2">
        <v>45202</v>
      </c>
      <c r="H3417" s="2" t="str">
        <f>TEXT(Ecommerce_Sales[[#This Row],[Order_Date]],"mmmm")</f>
        <v>October</v>
      </c>
      <c r="I3417" s="2" t="str">
        <f>TEXT(Ecommerce_Sales[[#This Row],[Order_Date]],"yyyy")</f>
        <v>2023</v>
      </c>
      <c r="J3417" s="2" t="str">
        <f>TEXT(Ecommerce_Sales[[#This Row],[Order_Date]],"mmmm")</f>
        <v>October</v>
      </c>
      <c r="K3417" s="1" t="s">
        <v>1947</v>
      </c>
      <c r="L3417" s="1" t="s">
        <v>9229</v>
      </c>
      <c r="M3417" s="1" t="s">
        <v>1972</v>
      </c>
      <c r="N3417" s="1" t="s">
        <v>1973</v>
      </c>
      <c r="O3417" s="3">
        <v>1073</v>
      </c>
      <c r="P3417">
        <v>4</v>
      </c>
      <c r="Q3417" s="3">
        <v>4291</v>
      </c>
      <c r="R3417" s="1" t="s">
        <v>2008</v>
      </c>
      <c r="S3417" s="3">
        <v>635</v>
      </c>
      <c r="T3417">
        <v>7</v>
      </c>
      <c r="U3417" t="str">
        <f>IF(Ecommerce_Sales[[#This Row],[Delivery_Time_Days]]&gt;7,"Delay",IF(Ecommerce_Sales[[#This Row],[Delivery_Time_Days]] = 0,"No delivery",IF(Ecommerce_Sales[[#This Row],[Delivery_Time_Days]]&lt;=7,"On-time")))</f>
        <v>On-time</v>
      </c>
      <c r="V3417" s="7">
        <f>Ecommerce_Sales[[#This Row],[Profit]]/Ecommerce_Sales[[#This Row],[Total_Price]]</f>
        <v>0.29993008622698669</v>
      </c>
      <c r="W3417" s="3">
        <v>1287</v>
      </c>
      <c r="X3417" s="3"/>
    </row>
    <row r="3418" spans="1:24" x14ac:dyDescent="0.25">
      <c r="A3418" s="1" t="s">
        <v>9230</v>
      </c>
      <c r="B3418" s="1" t="s">
        <v>728</v>
      </c>
      <c r="C3418" s="1" t="s">
        <v>729</v>
      </c>
      <c r="D3418" s="1" t="s">
        <v>2878</v>
      </c>
      <c r="E3418" s="1" t="s">
        <v>2005</v>
      </c>
      <c r="F3418" s="2">
        <v>45438</v>
      </c>
      <c r="G3418" s="2">
        <v>45610</v>
      </c>
      <c r="H3418" s="2" t="str">
        <f>TEXT(Ecommerce_Sales[[#This Row],[Order_Date]],"mmmm")</f>
        <v>November</v>
      </c>
      <c r="I3418" s="2" t="str">
        <f>TEXT(Ecommerce_Sales[[#This Row],[Order_Date]],"yyyy")</f>
        <v>2024</v>
      </c>
      <c r="J3418" s="2" t="str">
        <f>TEXT(Ecommerce_Sales[[#This Row],[Order_Date]],"mmmm")</f>
        <v>November</v>
      </c>
      <c r="K3418" s="1" t="s">
        <v>1947</v>
      </c>
      <c r="L3418" s="1" t="s">
        <v>9231</v>
      </c>
      <c r="M3418" s="1" t="s">
        <v>2002</v>
      </c>
      <c r="N3418" s="1" t="s">
        <v>1989</v>
      </c>
      <c r="O3418" s="3">
        <v>521</v>
      </c>
      <c r="P3418">
        <v>3</v>
      </c>
      <c r="Q3418" s="3">
        <v>1564</v>
      </c>
      <c r="R3418" s="1" t="s">
        <v>1958</v>
      </c>
      <c r="S3418" s="3">
        <v>181</v>
      </c>
      <c r="T3418">
        <v>7</v>
      </c>
      <c r="U3418" t="str">
        <f>IF(Ecommerce_Sales[[#This Row],[Delivery_Time_Days]]&gt;7,"Delay",IF(Ecommerce_Sales[[#This Row],[Delivery_Time_Days]] = 0,"No delivery",IF(Ecommerce_Sales[[#This Row],[Delivery_Time_Days]]&lt;=7,"On-time")))</f>
        <v>On-time</v>
      </c>
      <c r="V3418" s="7">
        <f>Ecommerce_Sales[[#This Row],[Profit]]/Ecommerce_Sales[[#This Row],[Total_Price]]</f>
        <v>0.25</v>
      </c>
      <c r="W3418" s="3">
        <v>391</v>
      </c>
      <c r="X3418" s="3"/>
    </row>
    <row r="3419" spans="1:24" x14ac:dyDescent="0.25">
      <c r="A3419" s="1" t="s">
        <v>9232</v>
      </c>
      <c r="B3419" s="1" t="s">
        <v>850</v>
      </c>
      <c r="C3419" s="1" t="s">
        <v>851</v>
      </c>
      <c r="D3419" s="1" t="s">
        <v>4393</v>
      </c>
      <c r="E3419" s="1" t="s">
        <v>1996</v>
      </c>
      <c r="F3419" s="2">
        <v>45271</v>
      </c>
      <c r="G3419" s="2">
        <v>45407</v>
      </c>
      <c r="H3419" s="2" t="str">
        <f>TEXT(Ecommerce_Sales[[#This Row],[Order_Date]],"mmmm")</f>
        <v>April</v>
      </c>
      <c r="I3419" s="2" t="str">
        <f>TEXT(Ecommerce_Sales[[#This Row],[Order_Date]],"yyyy")</f>
        <v>2024</v>
      </c>
      <c r="J3419" s="2" t="str">
        <f>TEXT(Ecommerce_Sales[[#This Row],[Order_Date]],"mmmm")</f>
        <v>April</v>
      </c>
      <c r="K3419" s="1" t="s">
        <v>1947</v>
      </c>
      <c r="L3419" s="1" t="s">
        <v>4819</v>
      </c>
      <c r="M3419" s="1" t="s">
        <v>2047</v>
      </c>
      <c r="N3419" s="1" t="s">
        <v>1989</v>
      </c>
      <c r="O3419" s="3">
        <v>292</v>
      </c>
      <c r="P3419">
        <v>3</v>
      </c>
      <c r="Q3419" s="3">
        <v>877</v>
      </c>
      <c r="R3419" s="1" t="s">
        <v>2008</v>
      </c>
      <c r="S3419" s="3">
        <v>64</v>
      </c>
      <c r="T3419">
        <v>3</v>
      </c>
      <c r="U3419" t="str">
        <f>IF(Ecommerce_Sales[[#This Row],[Delivery_Time_Days]]&gt;7,"Delay",IF(Ecommerce_Sales[[#This Row],[Delivery_Time_Days]] = 0,"No delivery",IF(Ecommerce_Sales[[#This Row],[Delivery_Time_Days]]&lt;=7,"On-time")))</f>
        <v>On-time</v>
      </c>
      <c r="V3419" s="7">
        <f>Ecommerce_Sales[[#This Row],[Profit]]/Ecommerce_Sales[[#This Row],[Total_Price]]</f>
        <v>0.24971493728620298</v>
      </c>
      <c r="W3419" s="3">
        <v>219</v>
      </c>
      <c r="X3419" s="3"/>
    </row>
    <row r="3420" spans="1:24" x14ac:dyDescent="0.25">
      <c r="A3420" s="1" t="s">
        <v>9233</v>
      </c>
      <c r="B3420" s="1" t="s">
        <v>1001</v>
      </c>
      <c r="C3420" s="1" t="s">
        <v>1002</v>
      </c>
      <c r="D3420" s="1" t="s">
        <v>3901</v>
      </c>
      <c r="E3420" s="1" t="s">
        <v>1946</v>
      </c>
      <c r="F3420" s="2">
        <v>45395</v>
      </c>
      <c r="G3420" s="2">
        <v>45235</v>
      </c>
      <c r="H3420" s="2" t="str">
        <f>TEXT(Ecommerce_Sales[[#This Row],[Order_Date]],"mmmm")</f>
        <v>November</v>
      </c>
      <c r="I3420" s="2" t="str">
        <f>TEXT(Ecommerce_Sales[[#This Row],[Order_Date]],"yyyy")</f>
        <v>2023</v>
      </c>
      <c r="J3420" s="2" t="str">
        <f>TEXT(Ecommerce_Sales[[#This Row],[Order_Date]],"mmmm")</f>
        <v>November</v>
      </c>
      <c r="K3420" s="1" t="s">
        <v>1947</v>
      </c>
      <c r="L3420" s="1" t="s">
        <v>9234</v>
      </c>
      <c r="M3420" s="1" t="s">
        <v>2047</v>
      </c>
      <c r="N3420" s="1" t="s">
        <v>1989</v>
      </c>
      <c r="O3420" s="3">
        <v>1344</v>
      </c>
      <c r="P3420">
        <v>1</v>
      </c>
      <c r="Q3420" s="3">
        <v>1344</v>
      </c>
      <c r="R3420" s="1" t="s">
        <v>1958</v>
      </c>
      <c r="S3420" s="3">
        <v>77</v>
      </c>
      <c r="T3420">
        <v>7</v>
      </c>
      <c r="U3420" t="str">
        <f>IF(Ecommerce_Sales[[#This Row],[Delivery_Time_Days]]&gt;7,"Delay",IF(Ecommerce_Sales[[#This Row],[Delivery_Time_Days]] = 0,"No delivery",IF(Ecommerce_Sales[[#This Row],[Delivery_Time_Days]]&lt;=7,"On-time")))</f>
        <v>On-time</v>
      </c>
      <c r="V3420" s="7">
        <f>Ecommerce_Sales[[#This Row],[Profit]]/Ecommerce_Sales[[#This Row],[Total_Price]]</f>
        <v>0.25</v>
      </c>
      <c r="W3420" s="3">
        <v>336</v>
      </c>
      <c r="X3420" s="3"/>
    </row>
    <row r="3421" spans="1:24" x14ac:dyDescent="0.25">
      <c r="A3421" s="1" t="s">
        <v>9235</v>
      </c>
      <c r="B3421" s="1" t="s">
        <v>1015</v>
      </c>
      <c r="C3421" s="1" t="s">
        <v>1016</v>
      </c>
      <c r="D3421" s="1" t="s">
        <v>5339</v>
      </c>
      <c r="E3421" s="1" t="s">
        <v>2005</v>
      </c>
      <c r="F3421" s="2">
        <v>44988</v>
      </c>
      <c r="G3421" s="2">
        <v>44965</v>
      </c>
      <c r="H3421" s="2" t="str">
        <f>TEXT(Ecommerce_Sales[[#This Row],[Order_Date]],"mmmm")</f>
        <v>February</v>
      </c>
      <c r="I3421" s="2" t="str">
        <f>TEXT(Ecommerce_Sales[[#This Row],[Order_Date]],"yyyy")</f>
        <v>2023</v>
      </c>
      <c r="J3421" s="2" t="str">
        <f>TEXT(Ecommerce_Sales[[#This Row],[Order_Date]],"mmmm")</f>
        <v>February</v>
      </c>
      <c r="K3421" s="1" t="s">
        <v>1947</v>
      </c>
      <c r="L3421" s="1" t="s">
        <v>9236</v>
      </c>
      <c r="M3421" s="1" t="s">
        <v>2065</v>
      </c>
      <c r="N3421" s="1" t="s">
        <v>1978</v>
      </c>
      <c r="O3421" s="3">
        <v>657</v>
      </c>
      <c r="P3421">
        <v>1</v>
      </c>
      <c r="Q3421" s="3">
        <v>657</v>
      </c>
      <c r="R3421" s="1" t="s">
        <v>1958</v>
      </c>
      <c r="S3421" s="3">
        <v>55</v>
      </c>
      <c r="T3421">
        <v>2</v>
      </c>
      <c r="U3421" t="str">
        <f>IF(Ecommerce_Sales[[#This Row],[Delivery_Time_Days]]&gt;7,"Delay",IF(Ecommerce_Sales[[#This Row],[Delivery_Time_Days]] = 0,"No delivery",IF(Ecommerce_Sales[[#This Row],[Delivery_Time_Days]]&lt;=7,"On-time")))</f>
        <v>On-time</v>
      </c>
      <c r="V3421" s="7">
        <f>Ecommerce_Sales[[#This Row],[Profit]]/Ecommerce_Sales[[#This Row],[Total_Price]]</f>
        <v>0.35007610350076102</v>
      </c>
      <c r="W3421" s="3">
        <v>230</v>
      </c>
      <c r="X3421" s="3"/>
    </row>
    <row r="3422" spans="1:24" x14ac:dyDescent="0.25">
      <c r="A3422" s="1" t="s">
        <v>9237</v>
      </c>
      <c r="B3422" s="1" t="s">
        <v>1195</v>
      </c>
      <c r="C3422" s="1" t="s">
        <v>1196</v>
      </c>
      <c r="D3422" s="1" t="s">
        <v>2614</v>
      </c>
      <c r="E3422" s="1" t="s">
        <v>1961</v>
      </c>
      <c r="F3422" s="2">
        <v>45129</v>
      </c>
      <c r="G3422" s="2">
        <v>45109</v>
      </c>
      <c r="H3422" s="2" t="str">
        <f>TEXT(Ecommerce_Sales[[#This Row],[Order_Date]],"mmmm")</f>
        <v>July</v>
      </c>
      <c r="I3422" s="2" t="str">
        <f>TEXT(Ecommerce_Sales[[#This Row],[Order_Date]],"yyyy")</f>
        <v>2023</v>
      </c>
      <c r="J3422" s="2" t="str">
        <f>TEXT(Ecommerce_Sales[[#This Row],[Order_Date]],"mmmm")</f>
        <v>July</v>
      </c>
      <c r="K3422" s="1" t="s">
        <v>1992</v>
      </c>
      <c r="L3422" s="1" t="s">
        <v>9238</v>
      </c>
      <c r="M3422" s="1" t="s">
        <v>2247</v>
      </c>
      <c r="N3422" s="1" t="s">
        <v>1957</v>
      </c>
      <c r="O3422" s="3">
        <v>749</v>
      </c>
      <c r="P3422">
        <v>3</v>
      </c>
      <c r="Q3422" s="3">
        <v>2246</v>
      </c>
      <c r="R3422" s="1" t="s">
        <v>1951</v>
      </c>
      <c r="S3422" s="3">
        <v>136</v>
      </c>
      <c r="U3422" t="str">
        <f>IF(Ecommerce_Sales[[#This Row],[Delivery_Time_Days]]&gt;7,"Delay",IF(Ecommerce_Sales[[#This Row],[Delivery_Time_Days]] = 0,"No delivery",IF(Ecommerce_Sales[[#This Row],[Delivery_Time_Days]]&lt;=7,"On-time")))</f>
        <v>No delivery</v>
      </c>
      <c r="V3422" s="7">
        <f>Ecommerce_Sales[[#This Row],[Profit]]/Ecommerce_Sales[[#This Row],[Total_Price]]</f>
        <v>0.15004452359750667</v>
      </c>
      <c r="W3422" s="3">
        <v>337</v>
      </c>
      <c r="X3422" s="3"/>
    </row>
    <row r="3423" spans="1:24" x14ac:dyDescent="0.25">
      <c r="A3423" s="1" t="s">
        <v>9239</v>
      </c>
      <c r="B3423" s="1" t="s">
        <v>707</v>
      </c>
      <c r="C3423" s="1" t="s">
        <v>862</v>
      </c>
      <c r="D3423" s="1" t="s">
        <v>2024</v>
      </c>
      <c r="E3423" s="1" t="s">
        <v>1946</v>
      </c>
      <c r="F3423" s="2">
        <v>45370</v>
      </c>
      <c r="G3423" s="2">
        <v>45099</v>
      </c>
      <c r="H3423" s="2" t="str">
        <f>TEXT(Ecommerce_Sales[[#This Row],[Order_Date]],"mmmm")</f>
        <v>June</v>
      </c>
      <c r="I3423" s="2" t="str">
        <f>TEXT(Ecommerce_Sales[[#This Row],[Order_Date]],"yyyy")</f>
        <v>2023</v>
      </c>
      <c r="J3423" s="2" t="str">
        <f>TEXT(Ecommerce_Sales[[#This Row],[Order_Date]],"mmmm")</f>
        <v>June</v>
      </c>
      <c r="K3423" s="1" t="s">
        <v>1947</v>
      </c>
      <c r="L3423" s="1" t="s">
        <v>6471</v>
      </c>
      <c r="M3423" s="1" t="s">
        <v>1972</v>
      </c>
      <c r="N3423" s="1" t="s">
        <v>1973</v>
      </c>
      <c r="O3423" s="3">
        <v>837</v>
      </c>
      <c r="P3423">
        <v>1</v>
      </c>
      <c r="Q3423" s="3">
        <v>837</v>
      </c>
      <c r="R3423" s="1" t="s">
        <v>1958</v>
      </c>
      <c r="S3423" s="3">
        <v>58</v>
      </c>
      <c r="T3423">
        <v>4</v>
      </c>
      <c r="U3423" t="str">
        <f>IF(Ecommerce_Sales[[#This Row],[Delivery_Time_Days]]&gt;7,"Delay",IF(Ecommerce_Sales[[#This Row],[Delivery_Time_Days]] = 0,"No delivery",IF(Ecommerce_Sales[[#This Row],[Delivery_Time_Days]]&lt;=7,"On-time")))</f>
        <v>On-time</v>
      </c>
      <c r="V3423" s="7">
        <f>Ecommerce_Sales[[#This Row],[Profit]]/Ecommerce_Sales[[#This Row],[Total_Price]]</f>
        <v>0.29988052568697732</v>
      </c>
      <c r="W3423" s="3">
        <v>251</v>
      </c>
      <c r="X3423" s="3"/>
    </row>
    <row r="3424" spans="1:24" x14ac:dyDescent="0.25">
      <c r="A3424" s="1" t="s">
        <v>9240</v>
      </c>
      <c r="B3424" s="1" t="s">
        <v>458</v>
      </c>
      <c r="C3424" s="1" t="s">
        <v>459</v>
      </c>
      <c r="D3424" s="1" t="s">
        <v>2099</v>
      </c>
      <c r="E3424" s="1" t="s">
        <v>1946</v>
      </c>
      <c r="F3424" s="2">
        <v>45619</v>
      </c>
      <c r="G3424" s="2">
        <v>45055</v>
      </c>
      <c r="H3424" s="2" t="str">
        <f>TEXT(Ecommerce_Sales[[#This Row],[Order_Date]],"mmmm")</f>
        <v>May</v>
      </c>
      <c r="I3424" s="2" t="str">
        <f>TEXT(Ecommerce_Sales[[#This Row],[Order_Date]],"yyyy")</f>
        <v>2023</v>
      </c>
      <c r="J3424" s="2" t="str">
        <f>TEXT(Ecommerce_Sales[[#This Row],[Order_Date]],"mmmm")</f>
        <v>May</v>
      </c>
      <c r="K3424" s="1" t="s">
        <v>1947</v>
      </c>
      <c r="L3424" s="1" t="s">
        <v>8340</v>
      </c>
      <c r="M3424" s="1" t="s">
        <v>2104</v>
      </c>
      <c r="N3424" s="1" t="s">
        <v>1978</v>
      </c>
      <c r="O3424" s="3">
        <v>454</v>
      </c>
      <c r="P3424">
        <v>2</v>
      </c>
      <c r="Q3424" s="3">
        <v>908</v>
      </c>
      <c r="R3424" s="1" t="s">
        <v>2008</v>
      </c>
      <c r="S3424" s="3">
        <v>53</v>
      </c>
      <c r="T3424">
        <v>6</v>
      </c>
      <c r="U3424" t="str">
        <f>IF(Ecommerce_Sales[[#This Row],[Delivery_Time_Days]]&gt;7,"Delay",IF(Ecommerce_Sales[[#This Row],[Delivery_Time_Days]] = 0,"No delivery",IF(Ecommerce_Sales[[#This Row],[Delivery_Time_Days]]&lt;=7,"On-time")))</f>
        <v>On-time</v>
      </c>
      <c r="V3424" s="7">
        <f>Ecommerce_Sales[[#This Row],[Profit]]/Ecommerce_Sales[[#This Row],[Total_Price]]</f>
        <v>0.35022026431718062</v>
      </c>
      <c r="W3424" s="3">
        <v>318</v>
      </c>
      <c r="X3424" s="3"/>
    </row>
    <row r="3425" spans="1:24" x14ac:dyDescent="0.25">
      <c r="A3425" s="1" t="s">
        <v>9241</v>
      </c>
      <c r="B3425" s="1" t="s">
        <v>804</v>
      </c>
      <c r="C3425" s="1" t="s">
        <v>805</v>
      </c>
      <c r="D3425" s="1" t="s">
        <v>3478</v>
      </c>
      <c r="E3425" s="1" t="s">
        <v>1996</v>
      </c>
      <c r="F3425" s="2">
        <v>45198</v>
      </c>
      <c r="G3425" s="2">
        <v>45169</v>
      </c>
      <c r="H3425" s="2" t="str">
        <f>TEXT(Ecommerce_Sales[[#This Row],[Order_Date]],"mmmm")</f>
        <v>August</v>
      </c>
      <c r="I3425" s="2" t="str">
        <f>TEXT(Ecommerce_Sales[[#This Row],[Order_Date]],"yyyy")</f>
        <v>2023</v>
      </c>
      <c r="J3425" s="2" t="str">
        <f>TEXT(Ecommerce_Sales[[#This Row],[Order_Date]],"mmmm")</f>
        <v>August</v>
      </c>
      <c r="K3425" s="1" t="s">
        <v>1986</v>
      </c>
      <c r="L3425" s="1" t="s">
        <v>6660</v>
      </c>
      <c r="M3425" s="1" t="s">
        <v>1977</v>
      </c>
      <c r="N3425" s="1" t="s">
        <v>1978</v>
      </c>
      <c r="O3425" s="3">
        <v>777</v>
      </c>
      <c r="P3425">
        <v>6</v>
      </c>
      <c r="Q3425" s="3">
        <v>4662</v>
      </c>
      <c r="R3425" s="1" t="s">
        <v>1958</v>
      </c>
      <c r="S3425" s="3">
        <v>629</v>
      </c>
      <c r="U3425" t="str">
        <f>IF(Ecommerce_Sales[[#This Row],[Delivery_Time_Days]]&gt;7,"Delay",IF(Ecommerce_Sales[[#This Row],[Delivery_Time_Days]] = 0,"No delivery",IF(Ecommerce_Sales[[#This Row],[Delivery_Time_Days]]&lt;=7,"On-time")))</f>
        <v>No delivery</v>
      </c>
      <c r="V3425" s="7">
        <f>Ecommerce_Sales[[#This Row],[Profit]]/Ecommerce_Sales[[#This Row],[Total_Price]]</f>
        <v>0.35006435006435005</v>
      </c>
      <c r="W3425" s="3">
        <v>1632</v>
      </c>
      <c r="X3425" s="3"/>
    </row>
    <row r="3426" spans="1:24" x14ac:dyDescent="0.25">
      <c r="A3426" s="1" t="s">
        <v>9242</v>
      </c>
      <c r="B3426" s="1" t="s">
        <v>22</v>
      </c>
      <c r="C3426" s="1" t="s">
        <v>23</v>
      </c>
      <c r="D3426" s="1" t="s">
        <v>4747</v>
      </c>
      <c r="E3426" s="1" t="s">
        <v>1966</v>
      </c>
      <c r="F3426" s="2">
        <v>45527</v>
      </c>
      <c r="G3426" s="2">
        <v>45433</v>
      </c>
      <c r="H3426" s="2" t="str">
        <f>TEXT(Ecommerce_Sales[[#This Row],[Order_Date]],"mmmm")</f>
        <v>May</v>
      </c>
      <c r="I3426" s="2" t="str">
        <f>TEXT(Ecommerce_Sales[[#This Row],[Order_Date]],"yyyy")</f>
        <v>2024</v>
      </c>
      <c r="J3426" s="2" t="str">
        <f>TEXT(Ecommerce_Sales[[#This Row],[Order_Date]],"mmmm")</f>
        <v>May</v>
      </c>
      <c r="K3426" s="1" t="s">
        <v>1947</v>
      </c>
      <c r="L3426" s="1" t="s">
        <v>9243</v>
      </c>
      <c r="M3426" s="1" t="s">
        <v>2007</v>
      </c>
      <c r="N3426" s="1" t="s">
        <v>1973</v>
      </c>
      <c r="O3426" s="3">
        <v>262</v>
      </c>
      <c r="P3426">
        <v>5</v>
      </c>
      <c r="Q3426" s="3">
        <v>1308</v>
      </c>
      <c r="R3426" s="1" t="s">
        <v>1958</v>
      </c>
      <c r="S3426" s="3">
        <v>179</v>
      </c>
      <c r="T3426">
        <v>10</v>
      </c>
      <c r="U3426" t="str">
        <f>IF(Ecommerce_Sales[[#This Row],[Delivery_Time_Days]]&gt;7,"Delay",IF(Ecommerce_Sales[[#This Row],[Delivery_Time_Days]] = 0,"No delivery",IF(Ecommerce_Sales[[#This Row],[Delivery_Time_Days]]&lt;=7,"On-time")))</f>
        <v>Delay</v>
      </c>
      <c r="V3426" s="7">
        <f>Ecommerce_Sales[[#This Row],[Profit]]/Ecommerce_Sales[[#This Row],[Total_Price]]</f>
        <v>0.29969418960244648</v>
      </c>
      <c r="W3426" s="3">
        <v>392</v>
      </c>
      <c r="X3426" s="3"/>
    </row>
    <row r="3427" spans="1:24" x14ac:dyDescent="0.25">
      <c r="A3427" s="1" t="s">
        <v>9244</v>
      </c>
      <c r="B3427" s="1" t="s">
        <v>670</v>
      </c>
      <c r="C3427" s="1" t="s">
        <v>671</v>
      </c>
      <c r="D3427" s="1" t="s">
        <v>8079</v>
      </c>
      <c r="E3427" s="1" t="s">
        <v>1981</v>
      </c>
      <c r="F3427" s="2">
        <v>45376</v>
      </c>
      <c r="G3427" s="2">
        <v>45383</v>
      </c>
      <c r="H3427" s="2" t="str">
        <f>TEXT(Ecommerce_Sales[[#This Row],[Order_Date]],"mmmm")</f>
        <v>April</v>
      </c>
      <c r="I3427" s="2" t="str">
        <f>TEXT(Ecommerce_Sales[[#This Row],[Order_Date]],"yyyy")</f>
        <v>2024</v>
      </c>
      <c r="J3427" s="2" t="str">
        <f>TEXT(Ecommerce_Sales[[#This Row],[Order_Date]],"mmmm")</f>
        <v>April</v>
      </c>
      <c r="K3427" s="1" t="s">
        <v>1947</v>
      </c>
      <c r="L3427" s="1" t="s">
        <v>9245</v>
      </c>
      <c r="M3427" s="1" t="s">
        <v>2065</v>
      </c>
      <c r="N3427" s="1" t="s">
        <v>1978</v>
      </c>
      <c r="O3427" s="3">
        <v>951</v>
      </c>
      <c r="P3427">
        <v>5</v>
      </c>
      <c r="Q3427" s="3">
        <v>4756</v>
      </c>
      <c r="R3427" s="1" t="s">
        <v>1951</v>
      </c>
      <c r="S3427" s="3">
        <v>370</v>
      </c>
      <c r="T3427">
        <v>7</v>
      </c>
      <c r="U3427" t="str">
        <f>IF(Ecommerce_Sales[[#This Row],[Delivery_Time_Days]]&gt;7,"Delay",IF(Ecommerce_Sales[[#This Row],[Delivery_Time_Days]] = 0,"No delivery",IF(Ecommerce_Sales[[#This Row],[Delivery_Time_Days]]&lt;=7,"On-time")))</f>
        <v>On-time</v>
      </c>
      <c r="V3427" s="7">
        <f>Ecommerce_Sales[[#This Row],[Profit]]/Ecommerce_Sales[[#This Row],[Total_Price]]</f>
        <v>0.35008410428931874</v>
      </c>
      <c r="W3427" s="3">
        <v>1665</v>
      </c>
      <c r="X3427" s="3"/>
    </row>
    <row r="3428" spans="1:24" x14ac:dyDescent="0.25">
      <c r="A3428" s="1" t="s">
        <v>9246</v>
      </c>
      <c r="B3428" s="1" t="s">
        <v>1134</v>
      </c>
      <c r="C3428" s="1" t="s">
        <v>1135</v>
      </c>
      <c r="D3428" s="1" t="s">
        <v>3393</v>
      </c>
      <c r="E3428" s="1" t="s">
        <v>1946</v>
      </c>
      <c r="F3428" s="2">
        <v>45228</v>
      </c>
      <c r="G3428" s="2">
        <v>45575</v>
      </c>
      <c r="H3428" s="2" t="str">
        <f>TEXT(Ecommerce_Sales[[#This Row],[Order_Date]],"mmmm")</f>
        <v>October</v>
      </c>
      <c r="I3428" s="2" t="str">
        <f>TEXT(Ecommerce_Sales[[#This Row],[Order_Date]],"yyyy")</f>
        <v>2024</v>
      </c>
      <c r="J3428" s="2" t="str">
        <f>TEXT(Ecommerce_Sales[[#This Row],[Order_Date]],"mmmm")</f>
        <v>October</v>
      </c>
      <c r="K3428" s="1" t="s">
        <v>1947</v>
      </c>
      <c r="L3428" s="1" t="s">
        <v>9247</v>
      </c>
      <c r="M3428" s="1" t="s">
        <v>1968</v>
      </c>
      <c r="N3428" s="1" t="s">
        <v>1957</v>
      </c>
      <c r="O3428" s="3">
        <v>266</v>
      </c>
      <c r="P3428">
        <v>4</v>
      </c>
      <c r="Q3428" s="3">
        <v>1065</v>
      </c>
      <c r="R3428" s="1" t="s">
        <v>1951</v>
      </c>
      <c r="S3428" s="3">
        <v>59</v>
      </c>
      <c r="T3428">
        <v>5</v>
      </c>
      <c r="U3428" t="str">
        <f>IF(Ecommerce_Sales[[#This Row],[Delivery_Time_Days]]&gt;7,"Delay",IF(Ecommerce_Sales[[#This Row],[Delivery_Time_Days]] = 0,"No delivery",IF(Ecommerce_Sales[[#This Row],[Delivery_Time_Days]]&lt;=7,"On-time")))</f>
        <v>On-time</v>
      </c>
      <c r="V3428" s="7">
        <f>Ecommerce_Sales[[#This Row],[Profit]]/Ecommerce_Sales[[#This Row],[Total_Price]]</f>
        <v>0.15023474178403756</v>
      </c>
      <c r="W3428" s="3">
        <v>160</v>
      </c>
      <c r="X3428" s="3"/>
    </row>
    <row r="3429" spans="1:24" x14ac:dyDescent="0.25">
      <c r="A3429" s="1" t="s">
        <v>9248</v>
      </c>
      <c r="B3429" s="1" t="s">
        <v>726</v>
      </c>
      <c r="C3429" s="1" t="s">
        <v>727</v>
      </c>
      <c r="D3429" s="1" t="s">
        <v>2803</v>
      </c>
      <c r="E3429" s="1" t="s">
        <v>1966</v>
      </c>
      <c r="F3429" s="2">
        <v>45179</v>
      </c>
      <c r="G3429" s="2">
        <v>45224</v>
      </c>
      <c r="H3429" s="2" t="str">
        <f>TEXT(Ecommerce_Sales[[#This Row],[Order_Date]],"mmmm")</f>
        <v>October</v>
      </c>
      <c r="I3429" s="2" t="str">
        <f>TEXT(Ecommerce_Sales[[#This Row],[Order_Date]],"yyyy")</f>
        <v>2023</v>
      </c>
      <c r="J3429" s="2" t="str">
        <f>TEXT(Ecommerce_Sales[[#This Row],[Order_Date]],"mmmm")</f>
        <v>October</v>
      </c>
      <c r="K3429" s="1" t="s">
        <v>1947</v>
      </c>
      <c r="L3429" s="1" t="s">
        <v>9249</v>
      </c>
      <c r="M3429" s="1" t="s">
        <v>2026</v>
      </c>
      <c r="N3429" s="1" t="s">
        <v>1978</v>
      </c>
      <c r="O3429" s="3">
        <v>478</v>
      </c>
      <c r="P3429">
        <v>4</v>
      </c>
      <c r="Q3429" s="3">
        <v>1912</v>
      </c>
      <c r="R3429" s="1" t="s">
        <v>1951</v>
      </c>
      <c r="S3429" s="3">
        <v>205</v>
      </c>
      <c r="T3429">
        <v>10</v>
      </c>
      <c r="U3429" t="str">
        <f>IF(Ecommerce_Sales[[#This Row],[Delivery_Time_Days]]&gt;7,"Delay",IF(Ecommerce_Sales[[#This Row],[Delivery_Time_Days]] = 0,"No delivery",IF(Ecommerce_Sales[[#This Row],[Delivery_Time_Days]]&lt;=7,"On-time")))</f>
        <v>Delay</v>
      </c>
      <c r="V3429" s="7">
        <f>Ecommerce_Sales[[#This Row],[Profit]]/Ecommerce_Sales[[#This Row],[Total_Price]]</f>
        <v>0.34989539748953974</v>
      </c>
      <c r="W3429" s="3">
        <v>669</v>
      </c>
      <c r="X3429" s="3"/>
    </row>
    <row r="3430" spans="1:24" x14ac:dyDescent="0.25">
      <c r="A3430" s="1" t="s">
        <v>9250</v>
      </c>
      <c r="B3430" s="1" t="s">
        <v>941</v>
      </c>
      <c r="C3430" s="1" t="s">
        <v>942</v>
      </c>
      <c r="D3430" s="1" t="s">
        <v>3520</v>
      </c>
      <c r="E3430" s="1" t="s">
        <v>1981</v>
      </c>
      <c r="F3430" s="2">
        <v>45497</v>
      </c>
      <c r="G3430" s="2">
        <v>45440</v>
      </c>
      <c r="H3430" s="2" t="str">
        <f>TEXT(Ecommerce_Sales[[#This Row],[Order_Date]],"mmmm")</f>
        <v>May</v>
      </c>
      <c r="I3430" s="2" t="str">
        <f>TEXT(Ecommerce_Sales[[#This Row],[Order_Date]],"yyyy")</f>
        <v>2024</v>
      </c>
      <c r="J3430" s="2" t="str">
        <f>TEXT(Ecommerce_Sales[[#This Row],[Order_Date]],"mmmm")</f>
        <v>May</v>
      </c>
      <c r="K3430" s="1" t="s">
        <v>1947</v>
      </c>
      <c r="L3430" s="1" t="s">
        <v>6414</v>
      </c>
      <c r="M3430" s="1" t="s">
        <v>2072</v>
      </c>
      <c r="N3430" s="1" t="s">
        <v>1950</v>
      </c>
      <c r="O3430" s="3">
        <v>701</v>
      </c>
      <c r="P3430">
        <v>3</v>
      </c>
      <c r="Q3430" s="3">
        <v>2104</v>
      </c>
      <c r="R3430" s="1" t="s">
        <v>1951</v>
      </c>
      <c r="S3430" s="3">
        <v>160</v>
      </c>
      <c r="T3430">
        <v>10</v>
      </c>
      <c r="U3430" t="str">
        <f>IF(Ecommerce_Sales[[#This Row],[Delivery_Time_Days]]&gt;7,"Delay",IF(Ecommerce_Sales[[#This Row],[Delivery_Time_Days]] = 0,"No delivery",IF(Ecommerce_Sales[[#This Row],[Delivery_Time_Days]]&lt;=7,"On-time")))</f>
        <v>Delay</v>
      </c>
      <c r="V3430" s="7">
        <f>Ecommerce_Sales[[#This Row],[Profit]]/Ecommerce_Sales[[#This Row],[Total_Price]]</f>
        <v>0.40019011406844107</v>
      </c>
      <c r="W3430" s="3">
        <v>842</v>
      </c>
      <c r="X3430" s="3"/>
    </row>
    <row r="3431" spans="1:24" x14ac:dyDescent="0.25">
      <c r="A3431" s="1" t="s">
        <v>9251</v>
      </c>
      <c r="B3431" s="1" t="s">
        <v>1584</v>
      </c>
      <c r="C3431" s="1" t="s">
        <v>1585</v>
      </c>
      <c r="D3431" s="1" t="s">
        <v>3102</v>
      </c>
      <c r="E3431" s="1" t="s">
        <v>1954</v>
      </c>
      <c r="F3431" s="2">
        <v>45373</v>
      </c>
      <c r="G3431" s="2">
        <v>45035</v>
      </c>
      <c r="H3431" s="2" t="str">
        <f>TEXT(Ecommerce_Sales[[#This Row],[Order_Date]],"mmmm")</f>
        <v>April</v>
      </c>
      <c r="I3431" s="2" t="str">
        <f>TEXT(Ecommerce_Sales[[#This Row],[Order_Date]],"yyyy")</f>
        <v>2023</v>
      </c>
      <c r="J3431" s="2" t="str">
        <f>TEXT(Ecommerce_Sales[[#This Row],[Order_Date]],"mmmm")</f>
        <v>April</v>
      </c>
      <c r="K3431" s="1" t="s">
        <v>1947</v>
      </c>
      <c r="L3431" s="1" t="s">
        <v>9252</v>
      </c>
      <c r="M3431" s="1" t="s">
        <v>2247</v>
      </c>
      <c r="N3431" s="1" t="s">
        <v>1957</v>
      </c>
      <c r="O3431" s="3">
        <v>660</v>
      </c>
      <c r="P3431">
        <v>4</v>
      </c>
      <c r="Q3431" s="3">
        <v>2638</v>
      </c>
      <c r="R3431" s="1" t="s">
        <v>1958</v>
      </c>
      <c r="S3431" s="3">
        <v>288</v>
      </c>
      <c r="T3431">
        <v>7</v>
      </c>
      <c r="U3431" t="str">
        <f>IF(Ecommerce_Sales[[#This Row],[Delivery_Time_Days]]&gt;7,"Delay",IF(Ecommerce_Sales[[#This Row],[Delivery_Time_Days]] = 0,"No delivery",IF(Ecommerce_Sales[[#This Row],[Delivery_Time_Days]]&lt;=7,"On-time")))</f>
        <v>On-time</v>
      </c>
      <c r="V3431" s="7">
        <f>Ecommerce_Sales[[#This Row],[Profit]]/Ecommerce_Sales[[#This Row],[Total_Price]]</f>
        <v>0.15011372251705837</v>
      </c>
      <c r="W3431" s="3">
        <v>396</v>
      </c>
      <c r="X3431" s="3"/>
    </row>
    <row r="3432" spans="1:24" x14ac:dyDescent="0.25">
      <c r="A3432" s="1" t="s">
        <v>9253</v>
      </c>
      <c r="B3432" s="1" t="s">
        <v>409</v>
      </c>
      <c r="C3432" s="1" t="s">
        <v>410</v>
      </c>
      <c r="D3432" s="1" t="s">
        <v>3886</v>
      </c>
      <c r="E3432" s="1" t="s">
        <v>1996</v>
      </c>
      <c r="F3432" s="2">
        <v>45563</v>
      </c>
      <c r="G3432" s="2">
        <v>45591</v>
      </c>
      <c r="H3432" s="2" t="str">
        <f>TEXT(Ecommerce_Sales[[#This Row],[Order_Date]],"mmmm")</f>
        <v>October</v>
      </c>
      <c r="I3432" s="2" t="str">
        <f>TEXT(Ecommerce_Sales[[#This Row],[Order_Date]],"yyyy")</f>
        <v>2024</v>
      </c>
      <c r="J3432" s="2" t="str">
        <f>TEXT(Ecommerce_Sales[[#This Row],[Order_Date]],"mmmm")</f>
        <v>October</v>
      </c>
      <c r="K3432" s="1" t="s">
        <v>1947</v>
      </c>
      <c r="L3432" s="1" t="s">
        <v>9254</v>
      </c>
      <c r="M3432" s="1" t="s">
        <v>1988</v>
      </c>
      <c r="N3432" s="1" t="s">
        <v>1989</v>
      </c>
      <c r="O3432" s="3">
        <v>381</v>
      </c>
      <c r="P3432">
        <v>4</v>
      </c>
      <c r="Q3432" s="3">
        <v>1525</v>
      </c>
      <c r="R3432" s="1" t="s">
        <v>1958</v>
      </c>
      <c r="S3432" s="3">
        <v>134</v>
      </c>
      <c r="T3432">
        <v>9</v>
      </c>
      <c r="U3432" t="str">
        <f>IF(Ecommerce_Sales[[#This Row],[Delivery_Time_Days]]&gt;7,"Delay",IF(Ecommerce_Sales[[#This Row],[Delivery_Time_Days]] = 0,"No delivery",IF(Ecommerce_Sales[[#This Row],[Delivery_Time_Days]]&lt;=7,"On-time")))</f>
        <v>Delay</v>
      </c>
      <c r="V3432" s="7">
        <f>Ecommerce_Sales[[#This Row],[Profit]]/Ecommerce_Sales[[#This Row],[Total_Price]]</f>
        <v>0.2498360655737705</v>
      </c>
      <c r="W3432" s="3">
        <v>381</v>
      </c>
      <c r="X3432" s="3"/>
    </row>
    <row r="3433" spans="1:24" x14ac:dyDescent="0.25">
      <c r="A3433" s="1" t="s">
        <v>9255</v>
      </c>
      <c r="B3433" s="1" t="s">
        <v>4</v>
      </c>
      <c r="C3433" s="1" t="s">
        <v>5</v>
      </c>
      <c r="D3433" s="1" t="s">
        <v>5776</v>
      </c>
      <c r="E3433" s="1" t="s">
        <v>1946</v>
      </c>
      <c r="F3433" s="2">
        <v>44962</v>
      </c>
      <c r="G3433" s="2">
        <v>45634</v>
      </c>
      <c r="H3433" s="2" t="str">
        <f>TEXT(Ecommerce_Sales[[#This Row],[Order_Date]],"mmmm")</f>
        <v>December</v>
      </c>
      <c r="I3433" s="2" t="str">
        <f>TEXT(Ecommerce_Sales[[#This Row],[Order_Date]],"yyyy")</f>
        <v>2024</v>
      </c>
      <c r="J3433" s="2" t="str">
        <f>TEXT(Ecommerce_Sales[[#This Row],[Order_Date]],"mmmm")</f>
        <v>December</v>
      </c>
      <c r="K3433" s="1" t="s">
        <v>1947</v>
      </c>
      <c r="L3433" s="1" t="s">
        <v>9256</v>
      </c>
      <c r="M3433" s="1" t="s">
        <v>2072</v>
      </c>
      <c r="N3433" s="1" t="s">
        <v>1950</v>
      </c>
      <c r="O3433" s="3">
        <v>1074</v>
      </c>
      <c r="P3433">
        <v>8</v>
      </c>
      <c r="Q3433" s="3">
        <v>8593</v>
      </c>
      <c r="R3433" s="1" t="s">
        <v>1958</v>
      </c>
      <c r="S3433" s="3">
        <v>449</v>
      </c>
      <c r="T3433">
        <v>6</v>
      </c>
      <c r="U3433" t="str">
        <f>IF(Ecommerce_Sales[[#This Row],[Delivery_Time_Days]]&gt;7,"Delay",IF(Ecommerce_Sales[[#This Row],[Delivery_Time_Days]] = 0,"No delivery",IF(Ecommerce_Sales[[#This Row],[Delivery_Time_Days]]&lt;=7,"On-time")))</f>
        <v>On-time</v>
      </c>
      <c r="V3433" s="7">
        <f>Ecommerce_Sales[[#This Row],[Profit]]/Ecommerce_Sales[[#This Row],[Total_Price]]</f>
        <v>0.39997672524147559</v>
      </c>
      <c r="W3433" s="3">
        <v>3437</v>
      </c>
      <c r="X3433" s="3"/>
    </row>
    <row r="3434" spans="1:24" x14ac:dyDescent="0.25">
      <c r="A3434" s="1" t="s">
        <v>9257</v>
      </c>
      <c r="B3434" s="1" t="s">
        <v>1341</v>
      </c>
      <c r="C3434" s="1" t="s">
        <v>1342</v>
      </c>
      <c r="D3434" s="1" t="s">
        <v>2744</v>
      </c>
      <c r="E3434" s="1" t="s">
        <v>1961</v>
      </c>
      <c r="F3434" s="2">
        <v>45485</v>
      </c>
      <c r="G3434" s="2">
        <v>45487</v>
      </c>
      <c r="H3434" s="2" t="str">
        <f>TEXT(Ecommerce_Sales[[#This Row],[Order_Date]],"mmmm")</f>
        <v>July</v>
      </c>
      <c r="I3434" s="2" t="str">
        <f>TEXT(Ecommerce_Sales[[#This Row],[Order_Date]],"yyyy")</f>
        <v>2024</v>
      </c>
      <c r="J3434" s="2" t="str">
        <f>TEXT(Ecommerce_Sales[[#This Row],[Order_Date]],"mmmm")</f>
        <v>July</v>
      </c>
      <c r="K3434" s="1" t="s">
        <v>1986</v>
      </c>
      <c r="L3434" s="1" t="s">
        <v>9258</v>
      </c>
      <c r="M3434" s="1" t="s">
        <v>1968</v>
      </c>
      <c r="N3434" s="1" t="s">
        <v>1957</v>
      </c>
      <c r="O3434" s="3">
        <v>494</v>
      </c>
      <c r="P3434">
        <v>2</v>
      </c>
      <c r="Q3434" s="3">
        <v>988</v>
      </c>
      <c r="R3434" s="1" t="s">
        <v>1958</v>
      </c>
      <c r="S3434" s="3">
        <v>125</v>
      </c>
      <c r="U3434" t="str">
        <f>IF(Ecommerce_Sales[[#This Row],[Delivery_Time_Days]]&gt;7,"Delay",IF(Ecommerce_Sales[[#This Row],[Delivery_Time_Days]] = 0,"No delivery",IF(Ecommerce_Sales[[#This Row],[Delivery_Time_Days]]&lt;=7,"On-time")))</f>
        <v>No delivery</v>
      </c>
      <c r="V3434" s="7">
        <f>Ecommerce_Sales[[#This Row],[Profit]]/Ecommerce_Sales[[#This Row],[Total_Price]]</f>
        <v>0.14979757085020243</v>
      </c>
      <c r="W3434" s="3">
        <v>148</v>
      </c>
      <c r="X3434" s="3"/>
    </row>
    <row r="3435" spans="1:24" x14ac:dyDescent="0.25">
      <c r="A3435" s="1" t="s">
        <v>9259</v>
      </c>
      <c r="B3435" s="1" t="s">
        <v>400</v>
      </c>
      <c r="C3435" s="1" t="s">
        <v>401</v>
      </c>
      <c r="D3435" s="1" t="s">
        <v>4496</v>
      </c>
      <c r="E3435" s="1" t="s">
        <v>1996</v>
      </c>
      <c r="F3435" s="2">
        <v>45306</v>
      </c>
      <c r="G3435" s="2">
        <v>45004</v>
      </c>
      <c r="H3435" s="2" t="str">
        <f>TEXT(Ecommerce_Sales[[#This Row],[Order_Date]],"mmmm")</f>
        <v>March</v>
      </c>
      <c r="I3435" s="2" t="str">
        <f>TEXT(Ecommerce_Sales[[#This Row],[Order_Date]],"yyyy")</f>
        <v>2023</v>
      </c>
      <c r="J3435" s="2" t="str">
        <f>TEXT(Ecommerce_Sales[[#This Row],[Order_Date]],"mmmm")</f>
        <v>March</v>
      </c>
      <c r="K3435" s="1" t="s">
        <v>1992</v>
      </c>
      <c r="L3435" s="1" t="s">
        <v>7175</v>
      </c>
      <c r="M3435" s="1" t="s">
        <v>1963</v>
      </c>
      <c r="N3435" s="1" t="s">
        <v>1957</v>
      </c>
      <c r="O3435" s="3">
        <v>509</v>
      </c>
      <c r="P3435">
        <v>5</v>
      </c>
      <c r="Q3435" s="3">
        <v>2546</v>
      </c>
      <c r="R3435" s="1" t="s">
        <v>1951</v>
      </c>
      <c r="S3435" s="3">
        <v>300</v>
      </c>
      <c r="U3435" t="str">
        <f>IF(Ecommerce_Sales[[#This Row],[Delivery_Time_Days]]&gt;7,"Delay",IF(Ecommerce_Sales[[#This Row],[Delivery_Time_Days]] = 0,"No delivery",IF(Ecommerce_Sales[[#This Row],[Delivery_Time_Days]]&lt;=7,"On-time")))</f>
        <v>No delivery</v>
      </c>
      <c r="V3435" s="7">
        <f>Ecommerce_Sales[[#This Row],[Profit]]/Ecommerce_Sales[[#This Row],[Total_Price]]</f>
        <v>0.15003927729772193</v>
      </c>
      <c r="W3435" s="3">
        <v>382</v>
      </c>
      <c r="X3435" s="3"/>
    </row>
    <row r="3436" spans="1:24" x14ac:dyDescent="0.25">
      <c r="A3436" s="1" t="s">
        <v>9260</v>
      </c>
      <c r="B3436" s="1" t="s">
        <v>154</v>
      </c>
      <c r="C3436" s="1" t="s">
        <v>155</v>
      </c>
      <c r="D3436" s="1" t="s">
        <v>3383</v>
      </c>
      <c r="E3436" s="1" t="s">
        <v>1981</v>
      </c>
      <c r="F3436" s="2">
        <v>45093</v>
      </c>
      <c r="G3436" s="2">
        <v>45176</v>
      </c>
      <c r="H3436" s="2" t="str">
        <f>TEXT(Ecommerce_Sales[[#This Row],[Order_Date]],"mmmm")</f>
        <v>September</v>
      </c>
      <c r="I3436" s="2" t="str">
        <f>TEXT(Ecommerce_Sales[[#This Row],[Order_Date]],"yyyy")</f>
        <v>2023</v>
      </c>
      <c r="J3436" s="2" t="str">
        <f>TEXT(Ecommerce_Sales[[#This Row],[Order_Date]],"mmmm")</f>
        <v>September</v>
      </c>
      <c r="K3436" s="1" t="s">
        <v>1986</v>
      </c>
      <c r="L3436" s="1" t="s">
        <v>7619</v>
      </c>
      <c r="M3436" s="1" t="s">
        <v>1988</v>
      </c>
      <c r="N3436" s="1" t="s">
        <v>1989</v>
      </c>
      <c r="O3436" s="3">
        <v>107</v>
      </c>
      <c r="P3436">
        <v>4</v>
      </c>
      <c r="Q3436" s="3">
        <v>428</v>
      </c>
      <c r="R3436" s="1" t="s">
        <v>1958</v>
      </c>
      <c r="S3436" s="3">
        <v>38</v>
      </c>
      <c r="U3436" t="str">
        <f>IF(Ecommerce_Sales[[#This Row],[Delivery_Time_Days]]&gt;7,"Delay",IF(Ecommerce_Sales[[#This Row],[Delivery_Time_Days]] = 0,"No delivery",IF(Ecommerce_Sales[[#This Row],[Delivery_Time_Days]]&lt;=7,"On-time")))</f>
        <v>No delivery</v>
      </c>
      <c r="V3436" s="7">
        <f>Ecommerce_Sales[[#This Row],[Profit]]/Ecommerce_Sales[[#This Row],[Total_Price]]</f>
        <v>0.25</v>
      </c>
      <c r="W3436" s="3">
        <v>107</v>
      </c>
      <c r="X3436" s="3"/>
    </row>
    <row r="3437" spans="1:24" x14ac:dyDescent="0.25">
      <c r="A3437" s="1" t="s">
        <v>9261</v>
      </c>
      <c r="B3437" s="1" t="s">
        <v>1802</v>
      </c>
      <c r="C3437" s="1" t="s">
        <v>1803</v>
      </c>
      <c r="D3437" s="1" t="s">
        <v>8417</v>
      </c>
      <c r="E3437" s="1" t="s">
        <v>1961</v>
      </c>
      <c r="F3437" s="2">
        <v>45194</v>
      </c>
      <c r="G3437" s="2">
        <v>44996</v>
      </c>
      <c r="H3437" s="2" t="str">
        <f>TEXT(Ecommerce_Sales[[#This Row],[Order_Date]],"mmmm")</f>
        <v>March</v>
      </c>
      <c r="I3437" s="2" t="str">
        <f>TEXT(Ecommerce_Sales[[#This Row],[Order_Date]],"yyyy")</f>
        <v>2023</v>
      </c>
      <c r="J3437" s="2" t="str">
        <f>TEXT(Ecommerce_Sales[[#This Row],[Order_Date]],"mmmm")</f>
        <v>March</v>
      </c>
      <c r="K3437" s="1" t="s">
        <v>1947</v>
      </c>
      <c r="L3437" s="1" t="s">
        <v>9262</v>
      </c>
      <c r="M3437" s="1" t="s">
        <v>2065</v>
      </c>
      <c r="N3437" s="1" t="s">
        <v>1978</v>
      </c>
      <c r="O3437" s="3">
        <v>907</v>
      </c>
      <c r="P3437">
        <v>3</v>
      </c>
      <c r="Q3437" s="3">
        <v>2721</v>
      </c>
      <c r="R3437" s="1" t="s">
        <v>2008</v>
      </c>
      <c r="S3437" s="3">
        <v>146</v>
      </c>
      <c r="T3437">
        <v>9</v>
      </c>
      <c r="U3437" t="str">
        <f>IF(Ecommerce_Sales[[#This Row],[Delivery_Time_Days]]&gt;7,"Delay",IF(Ecommerce_Sales[[#This Row],[Delivery_Time_Days]] = 0,"No delivery",IF(Ecommerce_Sales[[#This Row],[Delivery_Time_Days]]&lt;=7,"On-time")))</f>
        <v>Delay</v>
      </c>
      <c r="V3437" s="7">
        <f>Ecommerce_Sales[[#This Row],[Profit]]/Ecommerce_Sales[[#This Row],[Total_Price]]</f>
        <v>0.34987137081955161</v>
      </c>
      <c r="W3437" s="3">
        <v>952</v>
      </c>
      <c r="X3437" s="3"/>
    </row>
    <row r="3438" spans="1:24" x14ac:dyDescent="0.25">
      <c r="A3438" s="1" t="s">
        <v>9263</v>
      </c>
      <c r="B3438" s="1" t="s">
        <v>350</v>
      </c>
      <c r="C3438" s="1" t="s">
        <v>351</v>
      </c>
      <c r="D3438" s="1" t="s">
        <v>2925</v>
      </c>
      <c r="E3438" s="1" t="s">
        <v>1996</v>
      </c>
      <c r="F3438" s="2">
        <v>45145</v>
      </c>
      <c r="G3438" s="2">
        <v>45526</v>
      </c>
      <c r="H3438" s="2" t="str">
        <f>TEXT(Ecommerce_Sales[[#This Row],[Order_Date]],"mmmm")</f>
        <v>August</v>
      </c>
      <c r="I3438" s="2" t="str">
        <f>TEXT(Ecommerce_Sales[[#This Row],[Order_Date]],"yyyy")</f>
        <v>2024</v>
      </c>
      <c r="J3438" s="2" t="str">
        <f>TEXT(Ecommerce_Sales[[#This Row],[Order_Date]],"mmmm")</f>
        <v>August</v>
      </c>
      <c r="K3438" s="1" t="s">
        <v>1986</v>
      </c>
      <c r="L3438" s="1" t="s">
        <v>9264</v>
      </c>
      <c r="M3438" s="1" t="s">
        <v>1983</v>
      </c>
      <c r="N3438" s="1" t="s">
        <v>1950</v>
      </c>
      <c r="O3438" s="3">
        <v>727</v>
      </c>
      <c r="P3438">
        <v>1</v>
      </c>
      <c r="Q3438" s="3">
        <v>727</v>
      </c>
      <c r="R3438" s="1" t="s">
        <v>1958</v>
      </c>
      <c r="S3438" s="3">
        <v>81</v>
      </c>
      <c r="U3438" t="str">
        <f>IF(Ecommerce_Sales[[#This Row],[Delivery_Time_Days]]&gt;7,"Delay",IF(Ecommerce_Sales[[#This Row],[Delivery_Time_Days]] = 0,"No delivery",IF(Ecommerce_Sales[[#This Row],[Delivery_Time_Days]]&lt;=7,"On-time")))</f>
        <v>No delivery</v>
      </c>
      <c r="V3438" s="7">
        <f>Ecommerce_Sales[[#This Row],[Profit]]/Ecommerce_Sales[[#This Row],[Total_Price]]</f>
        <v>0.40027510316368636</v>
      </c>
      <c r="W3438" s="3">
        <v>291</v>
      </c>
      <c r="X3438" s="3"/>
    </row>
    <row r="3439" spans="1:24" x14ac:dyDescent="0.25">
      <c r="A3439" s="1" t="s">
        <v>9265</v>
      </c>
      <c r="B3439" s="1" t="s">
        <v>860</v>
      </c>
      <c r="C3439" s="1" t="s">
        <v>861</v>
      </c>
      <c r="D3439" s="1" t="s">
        <v>2000</v>
      </c>
      <c r="E3439" s="1" t="s">
        <v>1954</v>
      </c>
      <c r="F3439" s="2">
        <v>45028</v>
      </c>
      <c r="G3439" s="2">
        <v>44948</v>
      </c>
      <c r="H3439" s="2" t="str">
        <f>TEXT(Ecommerce_Sales[[#This Row],[Order_Date]],"mmmm")</f>
        <v>January</v>
      </c>
      <c r="I3439" s="2" t="str">
        <f>TEXT(Ecommerce_Sales[[#This Row],[Order_Date]],"yyyy")</f>
        <v>2023</v>
      </c>
      <c r="J3439" s="2" t="str">
        <f>TEXT(Ecommerce_Sales[[#This Row],[Order_Date]],"mmmm")</f>
        <v>January</v>
      </c>
      <c r="K3439" s="1" t="s">
        <v>1992</v>
      </c>
      <c r="L3439" s="1" t="s">
        <v>6338</v>
      </c>
      <c r="M3439" s="1" t="s">
        <v>1949</v>
      </c>
      <c r="N3439" s="1" t="s">
        <v>1950</v>
      </c>
      <c r="O3439" s="3">
        <v>222</v>
      </c>
      <c r="P3439">
        <v>2</v>
      </c>
      <c r="Q3439" s="3">
        <v>443</v>
      </c>
      <c r="R3439" s="1" t="s">
        <v>2012</v>
      </c>
      <c r="S3439" s="3">
        <v>35</v>
      </c>
      <c r="U3439" t="str">
        <f>IF(Ecommerce_Sales[[#This Row],[Delivery_Time_Days]]&gt;7,"Delay",IF(Ecommerce_Sales[[#This Row],[Delivery_Time_Days]] = 0,"No delivery",IF(Ecommerce_Sales[[#This Row],[Delivery_Time_Days]]&lt;=7,"On-time")))</f>
        <v>No delivery</v>
      </c>
      <c r="V3439" s="7">
        <f>Ecommerce_Sales[[#This Row],[Profit]]/Ecommerce_Sales[[#This Row],[Total_Price]]</f>
        <v>0.39954853273137697</v>
      </c>
      <c r="W3439" s="3">
        <v>177</v>
      </c>
      <c r="X3439" s="3"/>
    </row>
    <row r="3440" spans="1:24" x14ac:dyDescent="0.25">
      <c r="A3440" s="1" t="s">
        <v>9266</v>
      </c>
      <c r="B3440" s="1" t="s">
        <v>472</v>
      </c>
      <c r="C3440" s="1" t="s">
        <v>473</v>
      </c>
      <c r="D3440" s="1" t="s">
        <v>5904</v>
      </c>
      <c r="E3440" s="1" t="s">
        <v>1946</v>
      </c>
      <c r="F3440" s="2">
        <v>45399</v>
      </c>
      <c r="G3440" s="2">
        <v>45200</v>
      </c>
      <c r="H3440" s="2" t="str">
        <f>TEXT(Ecommerce_Sales[[#This Row],[Order_Date]],"mmmm")</f>
        <v>October</v>
      </c>
      <c r="I3440" s="2" t="str">
        <f>TEXT(Ecommerce_Sales[[#This Row],[Order_Date]],"yyyy")</f>
        <v>2023</v>
      </c>
      <c r="J3440" s="2" t="str">
        <f>TEXT(Ecommerce_Sales[[#This Row],[Order_Date]],"mmmm")</f>
        <v>October</v>
      </c>
      <c r="K3440" s="1" t="s">
        <v>1986</v>
      </c>
      <c r="L3440" s="1" t="s">
        <v>9267</v>
      </c>
      <c r="M3440" s="1" t="s">
        <v>1977</v>
      </c>
      <c r="N3440" s="1" t="s">
        <v>1978</v>
      </c>
      <c r="O3440" s="3">
        <v>524</v>
      </c>
      <c r="P3440">
        <v>4</v>
      </c>
      <c r="Q3440" s="3">
        <v>2097</v>
      </c>
      <c r="R3440" s="1" t="s">
        <v>1951</v>
      </c>
      <c r="S3440" s="3">
        <v>276</v>
      </c>
      <c r="U3440" t="str">
        <f>IF(Ecommerce_Sales[[#This Row],[Delivery_Time_Days]]&gt;7,"Delay",IF(Ecommerce_Sales[[#This Row],[Delivery_Time_Days]] = 0,"No delivery",IF(Ecommerce_Sales[[#This Row],[Delivery_Time_Days]]&lt;=7,"On-time")))</f>
        <v>No delivery</v>
      </c>
      <c r="V3440" s="7">
        <f>Ecommerce_Sales[[#This Row],[Profit]]/Ecommerce_Sales[[#This Row],[Total_Price]]</f>
        <v>0.35002384358607536</v>
      </c>
      <c r="W3440" s="3">
        <v>734</v>
      </c>
      <c r="X3440" s="3"/>
    </row>
    <row r="3441" spans="1:24" x14ac:dyDescent="0.25">
      <c r="A3441" s="1" t="s">
        <v>9268</v>
      </c>
      <c r="B3441" s="1" t="s">
        <v>54</v>
      </c>
      <c r="C3441" s="1" t="s">
        <v>55</v>
      </c>
      <c r="D3441" s="1" t="s">
        <v>2308</v>
      </c>
      <c r="E3441" s="1" t="s">
        <v>1961</v>
      </c>
      <c r="F3441" s="2">
        <v>45261</v>
      </c>
      <c r="G3441" s="2">
        <v>45231</v>
      </c>
      <c r="H3441" s="2" t="str">
        <f>TEXT(Ecommerce_Sales[[#This Row],[Order_Date]],"mmmm")</f>
        <v>November</v>
      </c>
      <c r="I3441" s="2" t="str">
        <f>TEXT(Ecommerce_Sales[[#This Row],[Order_Date]],"yyyy")</f>
        <v>2023</v>
      </c>
      <c r="J3441" s="2" t="str">
        <f>TEXT(Ecommerce_Sales[[#This Row],[Order_Date]],"mmmm")</f>
        <v>November</v>
      </c>
      <c r="K3441" s="1" t="s">
        <v>1947</v>
      </c>
      <c r="L3441" s="1" t="s">
        <v>3791</v>
      </c>
      <c r="M3441" s="1" t="s">
        <v>2058</v>
      </c>
      <c r="N3441" s="1" t="s">
        <v>1950</v>
      </c>
      <c r="O3441" s="3">
        <v>1239</v>
      </c>
      <c r="P3441">
        <v>7</v>
      </c>
      <c r="Q3441" s="3">
        <v>8670</v>
      </c>
      <c r="R3441" s="1" t="s">
        <v>1951</v>
      </c>
      <c r="S3441" s="3">
        <v>648</v>
      </c>
      <c r="T3441">
        <v>9</v>
      </c>
      <c r="U3441" t="str">
        <f>IF(Ecommerce_Sales[[#This Row],[Delivery_Time_Days]]&gt;7,"Delay",IF(Ecommerce_Sales[[#This Row],[Delivery_Time_Days]] = 0,"No delivery",IF(Ecommerce_Sales[[#This Row],[Delivery_Time_Days]]&lt;=7,"On-time")))</f>
        <v>Delay</v>
      </c>
      <c r="V3441" s="7">
        <f>Ecommerce_Sales[[#This Row],[Profit]]/Ecommerce_Sales[[#This Row],[Total_Price]]</f>
        <v>0.4</v>
      </c>
      <c r="W3441" s="3">
        <v>3468</v>
      </c>
      <c r="X3441" s="3"/>
    </row>
    <row r="3442" spans="1:24" x14ac:dyDescent="0.25">
      <c r="A3442" s="1" t="s">
        <v>9269</v>
      </c>
      <c r="B3442" s="1" t="s">
        <v>218</v>
      </c>
      <c r="C3442" s="1" t="s">
        <v>219</v>
      </c>
      <c r="D3442" s="1" t="s">
        <v>3122</v>
      </c>
      <c r="E3442" s="1" t="s">
        <v>2005</v>
      </c>
      <c r="F3442" s="2">
        <v>45551</v>
      </c>
      <c r="G3442" s="2">
        <v>45473</v>
      </c>
      <c r="H3442" s="2" t="str">
        <f>TEXT(Ecommerce_Sales[[#This Row],[Order_Date]],"mmmm")</f>
        <v>June</v>
      </c>
      <c r="I3442" s="2" t="str">
        <f>TEXT(Ecommerce_Sales[[#This Row],[Order_Date]],"yyyy")</f>
        <v>2024</v>
      </c>
      <c r="J3442" s="2" t="str">
        <f>TEXT(Ecommerce_Sales[[#This Row],[Order_Date]],"mmmm")</f>
        <v>June</v>
      </c>
      <c r="K3442" s="1" t="s">
        <v>1992</v>
      </c>
      <c r="L3442" s="1" t="s">
        <v>3227</v>
      </c>
      <c r="M3442" s="1" t="s">
        <v>2079</v>
      </c>
      <c r="N3442" s="1" t="s">
        <v>1973</v>
      </c>
      <c r="O3442" s="3">
        <v>423</v>
      </c>
      <c r="P3442">
        <v>6</v>
      </c>
      <c r="Q3442" s="3">
        <v>2539</v>
      </c>
      <c r="R3442" s="1" t="s">
        <v>1958</v>
      </c>
      <c r="S3442" s="3">
        <v>223</v>
      </c>
      <c r="U3442" t="str">
        <f>IF(Ecommerce_Sales[[#This Row],[Delivery_Time_Days]]&gt;7,"Delay",IF(Ecommerce_Sales[[#This Row],[Delivery_Time_Days]] = 0,"No delivery",IF(Ecommerce_Sales[[#This Row],[Delivery_Time_Days]]&lt;=7,"On-time")))</f>
        <v>No delivery</v>
      </c>
      <c r="V3442" s="7">
        <f>Ecommerce_Sales[[#This Row],[Profit]]/Ecommerce_Sales[[#This Row],[Total_Price]]</f>
        <v>0.30011815675462783</v>
      </c>
      <c r="W3442" s="3">
        <v>762</v>
      </c>
      <c r="X3442" s="3"/>
    </row>
    <row r="3443" spans="1:24" x14ac:dyDescent="0.25">
      <c r="A3443" s="1" t="s">
        <v>9270</v>
      </c>
      <c r="B3443" s="1" t="s">
        <v>865</v>
      </c>
      <c r="C3443" s="1" t="s">
        <v>866</v>
      </c>
      <c r="D3443" s="1" t="s">
        <v>3570</v>
      </c>
      <c r="E3443" s="1" t="s">
        <v>1954</v>
      </c>
      <c r="F3443" s="2">
        <v>45617</v>
      </c>
      <c r="G3443" s="2">
        <v>45419</v>
      </c>
      <c r="H3443" s="2" t="str">
        <f>TEXT(Ecommerce_Sales[[#This Row],[Order_Date]],"mmmm")</f>
        <v>May</v>
      </c>
      <c r="I3443" s="2" t="str">
        <f>TEXT(Ecommerce_Sales[[#This Row],[Order_Date]],"yyyy")</f>
        <v>2024</v>
      </c>
      <c r="J3443" s="2" t="str">
        <f>TEXT(Ecommerce_Sales[[#This Row],[Order_Date]],"mmmm")</f>
        <v>May</v>
      </c>
      <c r="K3443" s="1" t="s">
        <v>1947</v>
      </c>
      <c r="L3443" s="1" t="s">
        <v>5096</v>
      </c>
      <c r="M3443" s="1" t="s">
        <v>1968</v>
      </c>
      <c r="N3443" s="1" t="s">
        <v>1957</v>
      </c>
      <c r="O3443" s="3">
        <v>845</v>
      </c>
      <c r="P3443">
        <v>3</v>
      </c>
      <c r="Q3443" s="3">
        <v>2535</v>
      </c>
      <c r="R3443" s="1" t="s">
        <v>1958</v>
      </c>
      <c r="S3443" s="3">
        <v>187</v>
      </c>
      <c r="T3443">
        <v>7</v>
      </c>
      <c r="U3443" t="str">
        <f>IF(Ecommerce_Sales[[#This Row],[Delivery_Time_Days]]&gt;7,"Delay",IF(Ecommerce_Sales[[#This Row],[Delivery_Time_Days]] = 0,"No delivery",IF(Ecommerce_Sales[[#This Row],[Delivery_Time_Days]]&lt;=7,"On-time")))</f>
        <v>On-time</v>
      </c>
      <c r="V3443" s="7">
        <f>Ecommerce_Sales[[#This Row],[Profit]]/Ecommerce_Sales[[#This Row],[Total_Price]]</f>
        <v>0.14990138067061143</v>
      </c>
      <c r="W3443" s="3">
        <v>380</v>
      </c>
      <c r="X3443" s="3"/>
    </row>
    <row r="3444" spans="1:24" x14ac:dyDescent="0.25">
      <c r="A3444" s="1" t="s">
        <v>9271</v>
      </c>
      <c r="B3444" s="1" t="s">
        <v>310</v>
      </c>
      <c r="C3444" s="1" t="s">
        <v>311</v>
      </c>
      <c r="D3444" s="1" t="s">
        <v>3504</v>
      </c>
      <c r="E3444" s="1" t="s">
        <v>1961</v>
      </c>
      <c r="F3444" s="2">
        <v>45565</v>
      </c>
      <c r="G3444" s="2">
        <v>45145</v>
      </c>
      <c r="H3444" s="2" t="str">
        <f>TEXT(Ecommerce_Sales[[#This Row],[Order_Date]],"mmmm")</f>
        <v>August</v>
      </c>
      <c r="I3444" s="2" t="str">
        <f>TEXT(Ecommerce_Sales[[#This Row],[Order_Date]],"yyyy")</f>
        <v>2023</v>
      </c>
      <c r="J3444" s="2" t="str">
        <f>TEXT(Ecommerce_Sales[[#This Row],[Order_Date]],"mmmm")</f>
        <v>August</v>
      </c>
      <c r="K3444" s="1" t="s">
        <v>1947</v>
      </c>
      <c r="L3444" s="1" t="s">
        <v>9272</v>
      </c>
      <c r="M3444" s="1" t="s">
        <v>2058</v>
      </c>
      <c r="N3444" s="1" t="s">
        <v>1950</v>
      </c>
      <c r="O3444" s="3">
        <v>234</v>
      </c>
      <c r="P3444">
        <v>1</v>
      </c>
      <c r="Q3444" s="3">
        <v>234</v>
      </c>
      <c r="R3444" s="1" t="s">
        <v>1951</v>
      </c>
      <c r="S3444" s="3">
        <v>20</v>
      </c>
      <c r="T3444">
        <v>3</v>
      </c>
      <c r="U3444" t="str">
        <f>IF(Ecommerce_Sales[[#This Row],[Delivery_Time_Days]]&gt;7,"Delay",IF(Ecommerce_Sales[[#This Row],[Delivery_Time_Days]] = 0,"No delivery",IF(Ecommerce_Sales[[#This Row],[Delivery_Time_Days]]&lt;=7,"On-time")))</f>
        <v>On-time</v>
      </c>
      <c r="V3444" s="7">
        <f>Ecommerce_Sales[[#This Row],[Profit]]/Ecommerce_Sales[[#This Row],[Total_Price]]</f>
        <v>0.39743589743589741</v>
      </c>
      <c r="W3444" s="3">
        <v>93</v>
      </c>
      <c r="X3444" s="3"/>
    </row>
    <row r="3445" spans="1:24" x14ac:dyDescent="0.25">
      <c r="A3445" s="1" t="s">
        <v>9273</v>
      </c>
      <c r="B3445" s="1" t="s">
        <v>346</v>
      </c>
      <c r="C3445" s="1" t="s">
        <v>415</v>
      </c>
      <c r="D3445" s="1" t="s">
        <v>4648</v>
      </c>
      <c r="E3445" s="1" t="s">
        <v>1981</v>
      </c>
      <c r="F3445" s="2">
        <v>45468</v>
      </c>
      <c r="G3445" s="2">
        <v>45403</v>
      </c>
      <c r="H3445" s="2" t="str">
        <f>TEXT(Ecommerce_Sales[[#This Row],[Order_Date]],"mmmm")</f>
        <v>April</v>
      </c>
      <c r="I3445" s="2" t="str">
        <f>TEXT(Ecommerce_Sales[[#This Row],[Order_Date]],"yyyy")</f>
        <v>2024</v>
      </c>
      <c r="J3445" s="2" t="str">
        <f>TEXT(Ecommerce_Sales[[#This Row],[Order_Date]],"mmmm")</f>
        <v>April</v>
      </c>
      <c r="K3445" s="1" t="s">
        <v>1947</v>
      </c>
      <c r="L3445" s="1" t="s">
        <v>9274</v>
      </c>
      <c r="M3445" s="1" t="s">
        <v>2047</v>
      </c>
      <c r="N3445" s="1" t="s">
        <v>1989</v>
      </c>
      <c r="O3445" s="3">
        <v>777</v>
      </c>
      <c r="P3445">
        <v>3</v>
      </c>
      <c r="Q3445" s="3">
        <v>2331</v>
      </c>
      <c r="R3445" s="1" t="s">
        <v>1951</v>
      </c>
      <c r="S3445" s="3">
        <v>325</v>
      </c>
      <c r="T3445">
        <v>3</v>
      </c>
      <c r="U3445" t="str">
        <f>IF(Ecommerce_Sales[[#This Row],[Delivery_Time_Days]]&gt;7,"Delay",IF(Ecommerce_Sales[[#This Row],[Delivery_Time_Days]] = 0,"No delivery",IF(Ecommerce_Sales[[#This Row],[Delivery_Time_Days]]&lt;=7,"On-time")))</f>
        <v>On-time</v>
      </c>
      <c r="V3445" s="7">
        <f>Ecommerce_Sales[[#This Row],[Profit]]/Ecommerce_Sales[[#This Row],[Total_Price]]</f>
        <v>0.2501072501072501</v>
      </c>
      <c r="W3445" s="3">
        <v>583</v>
      </c>
      <c r="X3445" s="3"/>
    </row>
    <row r="3446" spans="1:24" x14ac:dyDescent="0.25">
      <c r="A3446" s="1" t="s">
        <v>9275</v>
      </c>
      <c r="B3446" s="1" t="s">
        <v>136</v>
      </c>
      <c r="C3446" s="1" t="s">
        <v>137</v>
      </c>
      <c r="D3446" s="1" t="s">
        <v>6098</v>
      </c>
      <c r="E3446" s="1" t="s">
        <v>1966</v>
      </c>
      <c r="F3446" s="2">
        <v>45433</v>
      </c>
      <c r="G3446" s="2">
        <v>45556</v>
      </c>
      <c r="H3446" s="2" t="str">
        <f>TEXT(Ecommerce_Sales[[#This Row],[Order_Date]],"mmmm")</f>
        <v>September</v>
      </c>
      <c r="I3446" s="2" t="str">
        <f>TEXT(Ecommerce_Sales[[#This Row],[Order_Date]],"yyyy")</f>
        <v>2024</v>
      </c>
      <c r="J3446" s="2" t="str">
        <f>TEXT(Ecommerce_Sales[[#This Row],[Order_Date]],"mmmm")</f>
        <v>September</v>
      </c>
      <c r="K3446" s="1" t="s">
        <v>1947</v>
      </c>
      <c r="L3446" s="1" t="s">
        <v>9276</v>
      </c>
      <c r="M3446" s="1" t="s">
        <v>1998</v>
      </c>
      <c r="N3446" s="1" t="s">
        <v>1973</v>
      </c>
      <c r="O3446" s="3">
        <v>16</v>
      </c>
      <c r="P3446">
        <v>5</v>
      </c>
      <c r="Q3446" s="3">
        <v>81</v>
      </c>
      <c r="R3446" s="1" t="s">
        <v>1958</v>
      </c>
      <c r="S3446" s="3">
        <v>6</v>
      </c>
      <c r="T3446">
        <v>2</v>
      </c>
      <c r="U3446" t="str">
        <f>IF(Ecommerce_Sales[[#This Row],[Delivery_Time_Days]]&gt;7,"Delay",IF(Ecommerce_Sales[[#This Row],[Delivery_Time_Days]] = 0,"No delivery",IF(Ecommerce_Sales[[#This Row],[Delivery_Time_Days]]&lt;=7,"On-time")))</f>
        <v>On-time</v>
      </c>
      <c r="V3446" s="7">
        <f>Ecommerce_Sales[[#This Row],[Profit]]/Ecommerce_Sales[[#This Row],[Total_Price]]</f>
        <v>0.29629629629629628</v>
      </c>
      <c r="W3446" s="3">
        <v>24</v>
      </c>
      <c r="X3446" s="3"/>
    </row>
    <row r="3447" spans="1:24" x14ac:dyDescent="0.25">
      <c r="A3447" s="1" t="s">
        <v>9277</v>
      </c>
      <c r="B3447" s="1" t="s">
        <v>873</v>
      </c>
      <c r="C3447" s="1" t="s">
        <v>874</v>
      </c>
      <c r="D3447" s="1" t="s">
        <v>6031</v>
      </c>
      <c r="E3447" s="1" t="s">
        <v>1954</v>
      </c>
      <c r="F3447" s="2">
        <v>44945</v>
      </c>
      <c r="G3447" s="2">
        <v>45274</v>
      </c>
      <c r="H3447" s="2" t="str">
        <f>TEXT(Ecommerce_Sales[[#This Row],[Order_Date]],"mmmm")</f>
        <v>December</v>
      </c>
      <c r="I3447" s="2" t="str">
        <f>TEXT(Ecommerce_Sales[[#This Row],[Order_Date]],"yyyy")</f>
        <v>2023</v>
      </c>
      <c r="J3447" s="2" t="str">
        <f>TEXT(Ecommerce_Sales[[#This Row],[Order_Date]],"mmmm")</f>
        <v>December</v>
      </c>
      <c r="K3447" s="1" t="s">
        <v>1947</v>
      </c>
      <c r="L3447" s="1" t="s">
        <v>9278</v>
      </c>
      <c r="M3447" s="1" t="s">
        <v>1988</v>
      </c>
      <c r="N3447" s="1" t="s">
        <v>1989</v>
      </c>
      <c r="O3447" s="3">
        <v>1418</v>
      </c>
      <c r="P3447">
        <v>10</v>
      </c>
      <c r="Q3447" s="3">
        <v>14178</v>
      </c>
      <c r="R3447" s="1" t="s">
        <v>1958</v>
      </c>
      <c r="S3447" s="3">
        <v>2061</v>
      </c>
      <c r="T3447">
        <v>7</v>
      </c>
      <c r="U3447" t="str">
        <f>IF(Ecommerce_Sales[[#This Row],[Delivery_Time_Days]]&gt;7,"Delay",IF(Ecommerce_Sales[[#This Row],[Delivery_Time_Days]] = 0,"No delivery",IF(Ecommerce_Sales[[#This Row],[Delivery_Time_Days]]&lt;=7,"On-time")))</f>
        <v>On-time</v>
      </c>
      <c r="V3447" s="7">
        <f>Ecommerce_Sales[[#This Row],[Profit]]/Ecommerce_Sales[[#This Row],[Total_Price]]</f>
        <v>0.24996473409507688</v>
      </c>
      <c r="W3447" s="3">
        <v>3544</v>
      </c>
      <c r="X3447" s="3"/>
    </row>
    <row r="3448" spans="1:24" x14ac:dyDescent="0.25">
      <c r="A3448" s="1" t="s">
        <v>9279</v>
      </c>
      <c r="B3448" s="1" t="s">
        <v>1667</v>
      </c>
      <c r="C3448" s="1" t="s">
        <v>1668</v>
      </c>
      <c r="D3448" s="1" t="s">
        <v>7803</v>
      </c>
      <c r="E3448" s="1" t="s">
        <v>2005</v>
      </c>
      <c r="F3448" s="2">
        <v>45183</v>
      </c>
      <c r="G3448" s="2">
        <v>45401</v>
      </c>
      <c r="H3448" s="2" t="str">
        <f>TEXT(Ecommerce_Sales[[#This Row],[Order_Date]],"mmmm")</f>
        <v>April</v>
      </c>
      <c r="I3448" s="2" t="str">
        <f>TEXT(Ecommerce_Sales[[#This Row],[Order_Date]],"yyyy")</f>
        <v>2024</v>
      </c>
      <c r="J3448" s="2" t="str">
        <f>TEXT(Ecommerce_Sales[[#This Row],[Order_Date]],"mmmm")</f>
        <v>April</v>
      </c>
      <c r="K3448" s="1" t="s">
        <v>1992</v>
      </c>
      <c r="L3448" s="1" t="s">
        <v>9280</v>
      </c>
      <c r="M3448" s="1" t="s">
        <v>1949</v>
      </c>
      <c r="N3448" s="1" t="s">
        <v>1950</v>
      </c>
      <c r="O3448" s="3">
        <v>201</v>
      </c>
      <c r="P3448">
        <v>3</v>
      </c>
      <c r="Q3448" s="3">
        <v>604</v>
      </c>
      <c r="R3448" s="1" t="s">
        <v>1958</v>
      </c>
      <c r="S3448" s="3">
        <v>67</v>
      </c>
      <c r="U3448" t="str">
        <f>IF(Ecommerce_Sales[[#This Row],[Delivery_Time_Days]]&gt;7,"Delay",IF(Ecommerce_Sales[[#This Row],[Delivery_Time_Days]] = 0,"No delivery",IF(Ecommerce_Sales[[#This Row],[Delivery_Time_Days]]&lt;=7,"On-time")))</f>
        <v>No delivery</v>
      </c>
      <c r="V3448" s="7">
        <f>Ecommerce_Sales[[#This Row],[Profit]]/Ecommerce_Sales[[#This Row],[Total_Price]]</f>
        <v>0.39900662251655628</v>
      </c>
      <c r="W3448" s="3">
        <v>241</v>
      </c>
      <c r="X3448" s="3"/>
    </row>
    <row r="3449" spans="1:24" x14ac:dyDescent="0.25">
      <c r="A3449" s="1" t="s">
        <v>9281</v>
      </c>
      <c r="B3449" s="1" t="s">
        <v>1209</v>
      </c>
      <c r="C3449" s="1" t="s">
        <v>1210</v>
      </c>
      <c r="D3449" s="1" t="s">
        <v>3602</v>
      </c>
      <c r="E3449" s="1" t="s">
        <v>1961</v>
      </c>
      <c r="F3449" s="2">
        <v>45433</v>
      </c>
      <c r="G3449" s="2">
        <v>45477</v>
      </c>
      <c r="H3449" s="2" t="str">
        <f>TEXT(Ecommerce_Sales[[#This Row],[Order_Date]],"mmmm")</f>
        <v>July</v>
      </c>
      <c r="I3449" s="2" t="str">
        <f>TEXT(Ecommerce_Sales[[#This Row],[Order_Date]],"yyyy")</f>
        <v>2024</v>
      </c>
      <c r="J3449" s="2" t="str">
        <f>TEXT(Ecommerce_Sales[[#This Row],[Order_Date]],"mmmm")</f>
        <v>July</v>
      </c>
      <c r="K3449" s="1" t="s">
        <v>1947</v>
      </c>
      <c r="L3449" s="1" t="s">
        <v>9282</v>
      </c>
      <c r="M3449" s="1" t="s">
        <v>2079</v>
      </c>
      <c r="N3449" s="1" t="s">
        <v>1973</v>
      </c>
      <c r="O3449" s="3">
        <v>346</v>
      </c>
      <c r="P3449">
        <v>6</v>
      </c>
      <c r="Q3449" s="3">
        <v>2075</v>
      </c>
      <c r="R3449" s="1" t="s">
        <v>2016</v>
      </c>
      <c r="S3449" s="3">
        <v>260</v>
      </c>
      <c r="T3449">
        <v>10</v>
      </c>
      <c r="U3449" t="str">
        <f>IF(Ecommerce_Sales[[#This Row],[Delivery_Time_Days]]&gt;7,"Delay",IF(Ecommerce_Sales[[#This Row],[Delivery_Time_Days]] = 0,"No delivery",IF(Ecommerce_Sales[[#This Row],[Delivery_Time_Days]]&lt;=7,"On-time")))</f>
        <v>Delay</v>
      </c>
      <c r="V3449" s="7">
        <f>Ecommerce_Sales[[#This Row],[Profit]]/Ecommerce_Sales[[#This Row],[Total_Price]]</f>
        <v>0.30024096385542171</v>
      </c>
      <c r="W3449" s="3">
        <v>623</v>
      </c>
      <c r="X3449" s="3"/>
    </row>
    <row r="3450" spans="1:24" x14ac:dyDescent="0.25">
      <c r="A3450" s="1" t="s">
        <v>9283</v>
      </c>
      <c r="B3450" s="1" t="s">
        <v>941</v>
      </c>
      <c r="C3450" s="1" t="s">
        <v>942</v>
      </c>
      <c r="D3450" s="1" t="s">
        <v>3520</v>
      </c>
      <c r="E3450" s="1" t="s">
        <v>1981</v>
      </c>
      <c r="F3450" s="2">
        <v>45497</v>
      </c>
      <c r="G3450" s="2">
        <v>45475</v>
      </c>
      <c r="H3450" s="2" t="str">
        <f>TEXT(Ecommerce_Sales[[#This Row],[Order_Date]],"mmmm")</f>
        <v>July</v>
      </c>
      <c r="I3450" s="2" t="str">
        <f>TEXT(Ecommerce_Sales[[#This Row],[Order_Date]],"yyyy")</f>
        <v>2024</v>
      </c>
      <c r="J3450" s="2" t="str">
        <f>TEXT(Ecommerce_Sales[[#This Row],[Order_Date]],"mmmm")</f>
        <v>July</v>
      </c>
      <c r="K3450" s="1" t="s">
        <v>1947</v>
      </c>
      <c r="L3450" s="1" t="s">
        <v>9284</v>
      </c>
      <c r="M3450" s="1" t="s">
        <v>2079</v>
      </c>
      <c r="N3450" s="1" t="s">
        <v>1973</v>
      </c>
      <c r="O3450" s="3">
        <v>159</v>
      </c>
      <c r="P3450">
        <v>3</v>
      </c>
      <c r="Q3450" s="3">
        <v>477</v>
      </c>
      <c r="R3450" s="1" t="s">
        <v>2008</v>
      </c>
      <c r="S3450" s="3">
        <v>68</v>
      </c>
      <c r="T3450">
        <v>4</v>
      </c>
      <c r="U3450" t="str">
        <f>IF(Ecommerce_Sales[[#This Row],[Delivery_Time_Days]]&gt;7,"Delay",IF(Ecommerce_Sales[[#This Row],[Delivery_Time_Days]] = 0,"No delivery",IF(Ecommerce_Sales[[#This Row],[Delivery_Time_Days]]&lt;=7,"On-time")))</f>
        <v>On-time</v>
      </c>
      <c r="V3450" s="7">
        <f>Ecommerce_Sales[[#This Row],[Profit]]/Ecommerce_Sales[[#This Row],[Total_Price]]</f>
        <v>0.29979035639412999</v>
      </c>
      <c r="W3450" s="3">
        <v>143</v>
      </c>
      <c r="X3450" s="3"/>
    </row>
    <row r="3451" spans="1:24" x14ac:dyDescent="0.25">
      <c r="A3451" s="1" t="s">
        <v>9285</v>
      </c>
      <c r="B3451" s="1" t="s">
        <v>368</v>
      </c>
      <c r="C3451" s="1" t="s">
        <v>1000</v>
      </c>
      <c r="D3451" s="1" t="s">
        <v>8712</v>
      </c>
      <c r="E3451" s="1" t="s">
        <v>1981</v>
      </c>
      <c r="F3451" s="2">
        <v>44945</v>
      </c>
      <c r="G3451" s="2">
        <v>45249</v>
      </c>
      <c r="H3451" s="2" t="str">
        <f>TEXT(Ecommerce_Sales[[#This Row],[Order_Date]],"mmmm")</f>
        <v>November</v>
      </c>
      <c r="I3451" s="2" t="str">
        <f>TEXT(Ecommerce_Sales[[#This Row],[Order_Date]],"yyyy")</f>
        <v>2023</v>
      </c>
      <c r="J3451" s="2" t="str">
        <f>TEXT(Ecommerce_Sales[[#This Row],[Order_Date]],"mmmm")</f>
        <v>November</v>
      </c>
      <c r="K3451" s="1" t="s">
        <v>1947</v>
      </c>
      <c r="L3451" s="1" t="s">
        <v>9286</v>
      </c>
      <c r="M3451" s="1" t="s">
        <v>1977</v>
      </c>
      <c r="N3451" s="1" t="s">
        <v>1978</v>
      </c>
      <c r="O3451" s="3">
        <v>597</v>
      </c>
      <c r="P3451">
        <v>4</v>
      </c>
      <c r="Q3451" s="3">
        <v>2389</v>
      </c>
      <c r="R3451" s="1" t="s">
        <v>1958</v>
      </c>
      <c r="S3451" s="3">
        <v>245</v>
      </c>
      <c r="T3451">
        <v>5</v>
      </c>
      <c r="U3451" t="str">
        <f>IF(Ecommerce_Sales[[#This Row],[Delivery_Time_Days]]&gt;7,"Delay",IF(Ecommerce_Sales[[#This Row],[Delivery_Time_Days]] = 0,"No delivery",IF(Ecommerce_Sales[[#This Row],[Delivery_Time_Days]]&lt;=7,"On-time")))</f>
        <v>On-time</v>
      </c>
      <c r="V3451" s="7">
        <f>Ecommerce_Sales[[#This Row],[Profit]]/Ecommerce_Sales[[#This Row],[Total_Price]]</f>
        <v>0.34993721222268731</v>
      </c>
      <c r="W3451" s="3">
        <v>836</v>
      </c>
      <c r="X3451" s="3"/>
    </row>
    <row r="3452" spans="1:24" x14ac:dyDescent="0.25">
      <c r="A3452" s="1" t="s">
        <v>9287</v>
      </c>
      <c r="B3452" s="1" t="s">
        <v>66</v>
      </c>
      <c r="C3452" s="1" t="s">
        <v>408</v>
      </c>
      <c r="D3452" s="1" t="s">
        <v>6267</v>
      </c>
      <c r="E3452" s="1" t="s">
        <v>1961</v>
      </c>
      <c r="F3452" s="2">
        <v>45082</v>
      </c>
      <c r="G3452" s="2">
        <v>45244</v>
      </c>
      <c r="H3452" s="2" t="str">
        <f>TEXT(Ecommerce_Sales[[#This Row],[Order_Date]],"mmmm")</f>
        <v>November</v>
      </c>
      <c r="I3452" s="2" t="str">
        <f>TEXT(Ecommerce_Sales[[#This Row],[Order_Date]],"yyyy")</f>
        <v>2023</v>
      </c>
      <c r="J3452" s="2" t="str">
        <f>TEXT(Ecommerce_Sales[[#This Row],[Order_Date]],"mmmm")</f>
        <v>November</v>
      </c>
      <c r="K3452" s="1" t="s">
        <v>1986</v>
      </c>
      <c r="L3452" s="1" t="s">
        <v>7565</v>
      </c>
      <c r="M3452" s="1" t="s">
        <v>1968</v>
      </c>
      <c r="N3452" s="1" t="s">
        <v>1957</v>
      </c>
      <c r="O3452" s="3">
        <v>744</v>
      </c>
      <c r="P3452">
        <v>4</v>
      </c>
      <c r="Q3452" s="3">
        <v>2975</v>
      </c>
      <c r="R3452" s="1" t="s">
        <v>2008</v>
      </c>
      <c r="S3452" s="3">
        <v>424</v>
      </c>
      <c r="U3452" t="str">
        <f>IF(Ecommerce_Sales[[#This Row],[Delivery_Time_Days]]&gt;7,"Delay",IF(Ecommerce_Sales[[#This Row],[Delivery_Time_Days]] = 0,"No delivery",IF(Ecommerce_Sales[[#This Row],[Delivery_Time_Days]]&lt;=7,"On-time")))</f>
        <v>No delivery</v>
      </c>
      <c r="V3452" s="7">
        <f>Ecommerce_Sales[[#This Row],[Profit]]/Ecommerce_Sales[[#This Row],[Total_Price]]</f>
        <v>0.14991596638655463</v>
      </c>
      <c r="W3452" s="3">
        <v>446</v>
      </c>
      <c r="X3452" s="3"/>
    </row>
    <row r="3453" spans="1:24" x14ac:dyDescent="0.25">
      <c r="A3453" s="1" t="s">
        <v>9288</v>
      </c>
      <c r="B3453" s="1" t="s">
        <v>926</v>
      </c>
      <c r="C3453" s="1" t="s">
        <v>927</v>
      </c>
      <c r="D3453" s="1" t="s">
        <v>2511</v>
      </c>
      <c r="E3453" s="1" t="s">
        <v>1966</v>
      </c>
      <c r="F3453" s="2">
        <v>45397</v>
      </c>
      <c r="G3453" s="2">
        <v>45325</v>
      </c>
      <c r="H3453" s="2" t="str">
        <f>TEXT(Ecommerce_Sales[[#This Row],[Order_Date]],"mmmm")</f>
        <v>February</v>
      </c>
      <c r="I3453" s="2" t="str">
        <f>TEXT(Ecommerce_Sales[[#This Row],[Order_Date]],"yyyy")</f>
        <v>2024</v>
      </c>
      <c r="J3453" s="2" t="str">
        <f>TEXT(Ecommerce_Sales[[#This Row],[Order_Date]],"mmmm")</f>
        <v>February</v>
      </c>
      <c r="K3453" s="1" t="s">
        <v>1947</v>
      </c>
      <c r="L3453" s="1" t="s">
        <v>9289</v>
      </c>
      <c r="M3453" s="1" t="s">
        <v>2072</v>
      </c>
      <c r="N3453" s="1" t="s">
        <v>1950</v>
      </c>
      <c r="O3453" s="3">
        <v>783</v>
      </c>
      <c r="P3453">
        <v>2</v>
      </c>
      <c r="Q3453" s="3">
        <v>1566</v>
      </c>
      <c r="R3453" s="1" t="s">
        <v>1958</v>
      </c>
      <c r="S3453" s="3">
        <v>205</v>
      </c>
      <c r="T3453">
        <v>9</v>
      </c>
      <c r="U3453" t="str">
        <f>IF(Ecommerce_Sales[[#This Row],[Delivery_Time_Days]]&gt;7,"Delay",IF(Ecommerce_Sales[[#This Row],[Delivery_Time_Days]] = 0,"No delivery",IF(Ecommerce_Sales[[#This Row],[Delivery_Time_Days]]&lt;=7,"On-time")))</f>
        <v>Delay</v>
      </c>
      <c r="V3453" s="7">
        <f>Ecommerce_Sales[[#This Row],[Profit]]/Ecommerce_Sales[[#This Row],[Total_Price]]</f>
        <v>0.4003831417624521</v>
      </c>
      <c r="W3453" s="3">
        <v>627</v>
      </c>
      <c r="X3453" s="3"/>
    </row>
    <row r="3454" spans="1:24" x14ac:dyDescent="0.25">
      <c r="A3454" s="1" t="s">
        <v>9290</v>
      </c>
      <c r="B3454" s="1" t="s">
        <v>1561</v>
      </c>
      <c r="C3454" s="1" t="s">
        <v>1562</v>
      </c>
      <c r="D3454" s="1" t="s">
        <v>5080</v>
      </c>
      <c r="E3454" s="1" t="s">
        <v>1954</v>
      </c>
      <c r="F3454" s="2">
        <v>45461</v>
      </c>
      <c r="G3454" s="2">
        <v>45197</v>
      </c>
      <c r="H3454" s="2" t="str">
        <f>TEXT(Ecommerce_Sales[[#This Row],[Order_Date]],"mmmm")</f>
        <v>September</v>
      </c>
      <c r="I3454" s="2" t="str">
        <f>TEXT(Ecommerce_Sales[[#This Row],[Order_Date]],"yyyy")</f>
        <v>2023</v>
      </c>
      <c r="J3454" s="2" t="str">
        <f>TEXT(Ecommerce_Sales[[#This Row],[Order_Date]],"mmmm")</f>
        <v>September</v>
      </c>
      <c r="K3454" s="1" t="s">
        <v>1947</v>
      </c>
      <c r="L3454" s="1" t="s">
        <v>9291</v>
      </c>
      <c r="M3454" s="1" t="s">
        <v>1972</v>
      </c>
      <c r="N3454" s="1" t="s">
        <v>1973</v>
      </c>
      <c r="O3454" s="3">
        <v>1035</v>
      </c>
      <c r="P3454">
        <v>5</v>
      </c>
      <c r="Q3454" s="3">
        <v>5175</v>
      </c>
      <c r="R3454" s="1" t="s">
        <v>1958</v>
      </c>
      <c r="S3454" s="3">
        <v>358</v>
      </c>
      <c r="T3454">
        <v>2</v>
      </c>
      <c r="U3454" t="str">
        <f>IF(Ecommerce_Sales[[#This Row],[Delivery_Time_Days]]&gt;7,"Delay",IF(Ecommerce_Sales[[#This Row],[Delivery_Time_Days]] = 0,"No delivery",IF(Ecommerce_Sales[[#This Row],[Delivery_Time_Days]]&lt;=7,"On-time")))</f>
        <v>On-time</v>
      </c>
      <c r="V3454" s="7">
        <f>Ecommerce_Sales[[#This Row],[Profit]]/Ecommerce_Sales[[#This Row],[Total_Price]]</f>
        <v>0.29990338164251207</v>
      </c>
      <c r="W3454" s="3">
        <v>1552</v>
      </c>
      <c r="X3454" s="3"/>
    </row>
    <row r="3455" spans="1:24" x14ac:dyDescent="0.25">
      <c r="A3455" s="1" t="s">
        <v>9292</v>
      </c>
      <c r="B3455" s="1" t="s">
        <v>450</v>
      </c>
      <c r="C3455" s="1" t="s">
        <v>451</v>
      </c>
      <c r="D3455" s="1" t="s">
        <v>3829</v>
      </c>
      <c r="E3455" s="1" t="s">
        <v>1966</v>
      </c>
      <c r="F3455" s="2">
        <v>45426</v>
      </c>
      <c r="G3455" s="2">
        <v>45543</v>
      </c>
      <c r="H3455" s="2" t="str">
        <f>TEXT(Ecommerce_Sales[[#This Row],[Order_Date]],"mmmm")</f>
        <v>September</v>
      </c>
      <c r="I3455" s="2" t="str">
        <f>TEXT(Ecommerce_Sales[[#This Row],[Order_Date]],"yyyy")</f>
        <v>2024</v>
      </c>
      <c r="J3455" s="2" t="str">
        <f>TEXT(Ecommerce_Sales[[#This Row],[Order_Date]],"mmmm")</f>
        <v>September</v>
      </c>
      <c r="K3455" s="1" t="s">
        <v>1947</v>
      </c>
      <c r="L3455" s="1" t="s">
        <v>2817</v>
      </c>
      <c r="M3455" s="1" t="s">
        <v>2072</v>
      </c>
      <c r="N3455" s="1" t="s">
        <v>1950</v>
      </c>
      <c r="O3455" s="3">
        <v>163</v>
      </c>
      <c r="P3455">
        <v>5</v>
      </c>
      <c r="Q3455" s="3">
        <v>814</v>
      </c>
      <c r="R3455" s="1" t="s">
        <v>1951</v>
      </c>
      <c r="S3455" s="3">
        <v>67</v>
      </c>
      <c r="T3455">
        <v>10</v>
      </c>
      <c r="U3455" t="str">
        <f>IF(Ecommerce_Sales[[#This Row],[Delivery_Time_Days]]&gt;7,"Delay",IF(Ecommerce_Sales[[#This Row],[Delivery_Time_Days]] = 0,"No delivery",IF(Ecommerce_Sales[[#This Row],[Delivery_Time_Days]]&lt;=7,"On-time")))</f>
        <v>Delay</v>
      </c>
      <c r="V3455" s="7">
        <f>Ecommerce_Sales[[#This Row],[Profit]]/Ecommerce_Sales[[#This Row],[Total_Price]]</f>
        <v>0.40049140049140047</v>
      </c>
      <c r="W3455" s="3">
        <v>326</v>
      </c>
      <c r="X3455" s="3"/>
    </row>
    <row r="3456" spans="1:24" x14ac:dyDescent="0.25">
      <c r="A3456" s="1" t="s">
        <v>9293</v>
      </c>
      <c r="B3456" s="1" t="s">
        <v>924</v>
      </c>
      <c r="C3456" s="1" t="s">
        <v>925</v>
      </c>
      <c r="D3456" s="1" t="s">
        <v>3047</v>
      </c>
      <c r="E3456" s="1" t="s">
        <v>1966</v>
      </c>
      <c r="F3456" s="2">
        <v>45470</v>
      </c>
      <c r="G3456" s="2">
        <v>45092</v>
      </c>
      <c r="H3456" s="2" t="str">
        <f>TEXT(Ecommerce_Sales[[#This Row],[Order_Date]],"mmmm")</f>
        <v>June</v>
      </c>
      <c r="I3456" s="2" t="str">
        <f>TEXT(Ecommerce_Sales[[#This Row],[Order_Date]],"yyyy")</f>
        <v>2023</v>
      </c>
      <c r="J3456" s="2" t="str">
        <f>TEXT(Ecommerce_Sales[[#This Row],[Order_Date]],"mmmm")</f>
        <v>June</v>
      </c>
      <c r="K3456" s="1" t="s">
        <v>1947</v>
      </c>
      <c r="L3456" s="1" t="s">
        <v>9294</v>
      </c>
      <c r="M3456" s="1" t="s">
        <v>2079</v>
      </c>
      <c r="N3456" s="1" t="s">
        <v>1973</v>
      </c>
      <c r="O3456" s="3">
        <v>143</v>
      </c>
      <c r="P3456">
        <v>4</v>
      </c>
      <c r="Q3456" s="3">
        <v>571</v>
      </c>
      <c r="R3456" s="1" t="s">
        <v>1951</v>
      </c>
      <c r="S3456" s="3">
        <v>84</v>
      </c>
      <c r="T3456">
        <v>10</v>
      </c>
      <c r="U3456" t="str">
        <f>IF(Ecommerce_Sales[[#This Row],[Delivery_Time_Days]]&gt;7,"Delay",IF(Ecommerce_Sales[[#This Row],[Delivery_Time_Days]] = 0,"No delivery",IF(Ecommerce_Sales[[#This Row],[Delivery_Time_Days]]&lt;=7,"On-time")))</f>
        <v>Delay</v>
      </c>
      <c r="V3456" s="7">
        <f>Ecommerce_Sales[[#This Row],[Profit]]/Ecommerce_Sales[[#This Row],[Total_Price]]</f>
        <v>0.29947460595446584</v>
      </c>
      <c r="W3456" s="3">
        <v>171</v>
      </c>
      <c r="X3456" s="3"/>
    </row>
    <row r="3457" spans="1:24" x14ac:dyDescent="0.25">
      <c r="A3457" s="1" t="s">
        <v>9295</v>
      </c>
      <c r="B3457" s="1" t="s">
        <v>1136</v>
      </c>
      <c r="C3457" s="1" t="s">
        <v>1137</v>
      </c>
      <c r="D3457" s="1" t="s">
        <v>8352</v>
      </c>
      <c r="E3457" s="1" t="s">
        <v>1981</v>
      </c>
      <c r="F3457" s="2">
        <v>45118</v>
      </c>
      <c r="G3457" s="2">
        <v>45413</v>
      </c>
      <c r="H3457" s="2" t="str">
        <f>TEXT(Ecommerce_Sales[[#This Row],[Order_Date]],"mmmm")</f>
        <v>May</v>
      </c>
      <c r="I3457" s="2" t="str">
        <f>TEXT(Ecommerce_Sales[[#This Row],[Order_Date]],"yyyy")</f>
        <v>2024</v>
      </c>
      <c r="J3457" s="2" t="str">
        <f>TEXT(Ecommerce_Sales[[#This Row],[Order_Date]],"mmmm")</f>
        <v>May</v>
      </c>
      <c r="K3457" s="1" t="s">
        <v>1947</v>
      </c>
      <c r="L3457" s="1" t="s">
        <v>9296</v>
      </c>
      <c r="M3457" s="1" t="s">
        <v>1972</v>
      </c>
      <c r="N3457" s="1" t="s">
        <v>1973</v>
      </c>
      <c r="O3457" s="3">
        <v>773</v>
      </c>
      <c r="P3457">
        <v>2</v>
      </c>
      <c r="Q3457" s="3">
        <v>1545</v>
      </c>
      <c r="R3457" s="1" t="s">
        <v>1958</v>
      </c>
      <c r="S3457" s="3">
        <v>146</v>
      </c>
      <c r="T3457">
        <v>3</v>
      </c>
      <c r="U3457" t="str">
        <f>IF(Ecommerce_Sales[[#This Row],[Delivery_Time_Days]]&gt;7,"Delay",IF(Ecommerce_Sales[[#This Row],[Delivery_Time_Days]] = 0,"No delivery",IF(Ecommerce_Sales[[#This Row],[Delivery_Time_Days]]&lt;=7,"On-time")))</f>
        <v>On-time</v>
      </c>
      <c r="V3457" s="7">
        <f>Ecommerce_Sales[[#This Row],[Profit]]/Ecommerce_Sales[[#This Row],[Total_Price]]</f>
        <v>0.30032362459546924</v>
      </c>
      <c r="W3457" s="3">
        <v>464</v>
      </c>
      <c r="X3457" s="3"/>
    </row>
    <row r="3458" spans="1:24" x14ac:dyDescent="0.25">
      <c r="A3458" s="1" t="s">
        <v>9297</v>
      </c>
      <c r="B3458" s="1" t="s">
        <v>1248</v>
      </c>
      <c r="C3458" s="1" t="s">
        <v>1249</v>
      </c>
      <c r="D3458" s="1" t="s">
        <v>6161</v>
      </c>
      <c r="E3458" s="1" t="s">
        <v>1996</v>
      </c>
      <c r="F3458" s="2">
        <v>45334</v>
      </c>
      <c r="G3458" s="2">
        <v>45371</v>
      </c>
      <c r="H3458" s="2" t="str">
        <f>TEXT(Ecommerce_Sales[[#This Row],[Order_Date]],"mmmm")</f>
        <v>March</v>
      </c>
      <c r="I3458" s="2" t="str">
        <f>TEXT(Ecommerce_Sales[[#This Row],[Order_Date]],"yyyy")</f>
        <v>2024</v>
      </c>
      <c r="J3458" s="2" t="str">
        <f>TEXT(Ecommerce_Sales[[#This Row],[Order_Date]],"mmmm")</f>
        <v>March</v>
      </c>
      <c r="K3458" s="1" t="s">
        <v>1947</v>
      </c>
      <c r="L3458" s="1" t="s">
        <v>9298</v>
      </c>
      <c r="M3458" s="1" t="s">
        <v>1998</v>
      </c>
      <c r="N3458" s="1" t="s">
        <v>1973</v>
      </c>
      <c r="O3458" s="3">
        <v>739</v>
      </c>
      <c r="P3458">
        <v>4</v>
      </c>
      <c r="Q3458" s="3">
        <v>2956</v>
      </c>
      <c r="R3458" s="1" t="s">
        <v>2008</v>
      </c>
      <c r="S3458" s="3">
        <v>313</v>
      </c>
      <c r="T3458">
        <v>4</v>
      </c>
      <c r="U3458" t="str">
        <f>IF(Ecommerce_Sales[[#This Row],[Delivery_Time_Days]]&gt;7,"Delay",IF(Ecommerce_Sales[[#This Row],[Delivery_Time_Days]] = 0,"No delivery",IF(Ecommerce_Sales[[#This Row],[Delivery_Time_Days]]&lt;=7,"On-time")))</f>
        <v>On-time</v>
      </c>
      <c r="V3458" s="7">
        <f>Ecommerce_Sales[[#This Row],[Profit]]/Ecommerce_Sales[[#This Row],[Total_Price]]</f>
        <v>0.30006765899864685</v>
      </c>
      <c r="W3458" s="3">
        <v>887</v>
      </c>
      <c r="X3458" s="3"/>
    </row>
    <row r="3459" spans="1:24" x14ac:dyDescent="0.25">
      <c r="A3459" s="1" t="s">
        <v>9299</v>
      </c>
      <c r="B3459" s="1" t="s">
        <v>162</v>
      </c>
      <c r="C3459" s="1" t="s">
        <v>163</v>
      </c>
      <c r="D3459" s="1" t="s">
        <v>6538</v>
      </c>
      <c r="E3459" s="1" t="s">
        <v>1996</v>
      </c>
      <c r="F3459" s="2">
        <v>45372</v>
      </c>
      <c r="G3459" s="2">
        <v>45290</v>
      </c>
      <c r="H3459" s="2" t="str">
        <f>TEXT(Ecommerce_Sales[[#This Row],[Order_Date]],"mmmm")</f>
        <v>December</v>
      </c>
      <c r="I3459" s="2" t="str">
        <f>TEXT(Ecommerce_Sales[[#This Row],[Order_Date]],"yyyy")</f>
        <v>2023</v>
      </c>
      <c r="J3459" s="2" t="str">
        <f>TEXT(Ecommerce_Sales[[#This Row],[Order_Date]],"mmmm")</f>
        <v>December</v>
      </c>
      <c r="K3459" s="1" t="s">
        <v>1986</v>
      </c>
      <c r="L3459" s="1" t="s">
        <v>6719</v>
      </c>
      <c r="M3459" s="1" t="s">
        <v>2058</v>
      </c>
      <c r="N3459" s="1" t="s">
        <v>1950</v>
      </c>
      <c r="O3459" s="3">
        <v>1759</v>
      </c>
      <c r="P3459">
        <v>8</v>
      </c>
      <c r="Q3459" s="3">
        <v>14070</v>
      </c>
      <c r="R3459" s="1" t="s">
        <v>1951</v>
      </c>
      <c r="S3459" s="3">
        <v>904</v>
      </c>
      <c r="U3459" t="str">
        <f>IF(Ecommerce_Sales[[#This Row],[Delivery_Time_Days]]&gt;7,"Delay",IF(Ecommerce_Sales[[#This Row],[Delivery_Time_Days]] = 0,"No delivery",IF(Ecommerce_Sales[[#This Row],[Delivery_Time_Days]]&lt;=7,"On-time")))</f>
        <v>No delivery</v>
      </c>
      <c r="V3459" s="7">
        <f>Ecommerce_Sales[[#This Row],[Profit]]/Ecommerce_Sales[[#This Row],[Total_Price]]</f>
        <v>0.4</v>
      </c>
      <c r="W3459" s="3">
        <v>5628</v>
      </c>
      <c r="X3459" s="3"/>
    </row>
    <row r="3460" spans="1:24" x14ac:dyDescent="0.25">
      <c r="A3460" s="1" t="s">
        <v>9300</v>
      </c>
      <c r="B3460" s="1" t="s">
        <v>464</v>
      </c>
      <c r="C3460" s="1" t="s">
        <v>814</v>
      </c>
      <c r="D3460" s="1" t="s">
        <v>2439</v>
      </c>
      <c r="E3460" s="1" t="s">
        <v>1961</v>
      </c>
      <c r="F3460" s="2">
        <v>45549</v>
      </c>
      <c r="G3460" s="2">
        <v>45130</v>
      </c>
      <c r="H3460" s="2" t="str">
        <f>TEXT(Ecommerce_Sales[[#This Row],[Order_Date]],"mmmm")</f>
        <v>July</v>
      </c>
      <c r="I3460" s="2" t="str">
        <f>TEXT(Ecommerce_Sales[[#This Row],[Order_Date]],"yyyy")</f>
        <v>2023</v>
      </c>
      <c r="J3460" s="2" t="str">
        <f>TEXT(Ecommerce_Sales[[#This Row],[Order_Date]],"mmmm")</f>
        <v>July</v>
      </c>
      <c r="K3460" s="1" t="s">
        <v>1947</v>
      </c>
      <c r="L3460" s="1" t="s">
        <v>7097</v>
      </c>
      <c r="M3460" s="1" t="s">
        <v>2079</v>
      </c>
      <c r="N3460" s="1" t="s">
        <v>1973</v>
      </c>
      <c r="O3460" s="3">
        <v>190</v>
      </c>
      <c r="P3460">
        <v>2</v>
      </c>
      <c r="Q3460" s="3">
        <v>380</v>
      </c>
      <c r="R3460" s="1" t="s">
        <v>1958</v>
      </c>
      <c r="S3460" s="3">
        <v>49</v>
      </c>
      <c r="T3460">
        <v>3</v>
      </c>
      <c r="U3460" t="str">
        <f>IF(Ecommerce_Sales[[#This Row],[Delivery_Time_Days]]&gt;7,"Delay",IF(Ecommerce_Sales[[#This Row],[Delivery_Time_Days]] = 0,"No delivery",IF(Ecommerce_Sales[[#This Row],[Delivery_Time_Days]]&lt;=7,"On-time")))</f>
        <v>On-time</v>
      </c>
      <c r="V3460" s="7">
        <f>Ecommerce_Sales[[#This Row],[Profit]]/Ecommerce_Sales[[#This Row],[Total_Price]]</f>
        <v>0.3</v>
      </c>
      <c r="W3460" s="3">
        <v>114</v>
      </c>
      <c r="X3460" s="3"/>
    </row>
    <row r="3461" spans="1:24" x14ac:dyDescent="0.25">
      <c r="A3461" s="1" t="s">
        <v>9301</v>
      </c>
      <c r="B3461" s="1" t="s">
        <v>140</v>
      </c>
      <c r="C3461" s="1" t="s">
        <v>141</v>
      </c>
      <c r="D3461" s="1" t="s">
        <v>5393</v>
      </c>
      <c r="E3461" s="1" t="s">
        <v>1981</v>
      </c>
      <c r="F3461" s="2">
        <v>45306</v>
      </c>
      <c r="G3461" s="2">
        <v>45568</v>
      </c>
      <c r="H3461" s="2" t="str">
        <f>TEXT(Ecommerce_Sales[[#This Row],[Order_Date]],"mmmm")</f>
        <v>October</v>
      </c>
      <c r="I3461" s="2" t="str">
        <f>TEXT(Ecommerce_Sales[[#This Row],[Order_Date]],"yyyy")</f>
        <v>2024</v>
      </c>
      <c r="J3461" s="2" t="str">
        <f>TEXT(Ecommerce_Sales[[#This Row],[Order_Date]],"mmmm")</f>
        <v>October</v>
      </c>
      <c r="K3461" s="1" t="s">
        <v>1947</v>
      </c>
      <c r="L3461" s="1" t="s">
        <v>9302</v>
      </c>
      <c r="M3461" s="1" t="s">
        <v>1998</v>
      </c>
      <c r="N3461" s="1" t="s">
        <v>1973</v>
      </c>
      <c r="O3461" s="3">
        <v>356</v>
      </c>
      <c r="P3461">
        <v>4</v>
      </c>
      <c r="Q3461" s="3">
        <v>1424</v>
      </c>
      <c r="R3461" s="1" t="s">
        <v>1958</v>
      </c>
      <c r="S3461" s="3">
        <v>106</v>
      </c>
      <c r="T3461">
        <v>7</v>
      </c>
      <c r="U3461" t="str">
        <f>IF(Ecommerce_Sales[[#This Row],[Delivery_Time_Days]]&gt;7,"Delay",IF(Ecommerce_Sales[[#This Row],[Delivery_Time_Days]] = 0,"No delivery",IF(Ecommerce_Sales[[#This Row],[Delivery_Time_Days]]&lt;=7,"On-time")))</f>
        <v>On-time</v>
      </c>
      <c r="V3461" s="7">
        <f>Ecommerce_Sales[[#This Row],[Profit]]/Ecommerce_Sales[[#This Row],[Total_Price]]</f>
        <v>0.29985955056179775</v>
      </c>
      <c r="W3461" s="3">
        <v>427</v>
      </c>
      <c r="X3461" s="3"/>
    </row>
    <row r="3462" spans="1:24" x14ac:dyDescent="0.25">
      <c r="A3462" s="1" t="s">
        <v>9303</v>
      </c>
      <c r="B3462" s="1" t="s">
        <v>1230</v>
      </c>
      <c r="C3462" s="1" t="s">
        <v>1231</v>
      </c>
      <c r="D3462" s="1" t="s">
        <v>2547</v>
      </c>
      <c r="E3462" s="1" t="s">
        <v>1966</v>
      </c>
      <c r="F3462" s="2">
        <v>45218</v>
      </c>
      <c r="G3462" s="2">
        <v>45206</v>
      </c>
      <c r="H3462" s="2" t="str">
        <f>TEXT(Ecommerce_Sales[[#This Row],[Order_Date]],"mmmm")</f>
        <v>October</v>
      </c>
      <c r="I3462" s="2" t="str">
        <f>TEXT(Ecommerce_Sales[[#This Row],[Order_Date]],"yyyy")</f>
        <v>2023</v>
      </c>
      <c r="J3462" s="2" t="str">
        <f>TEXT(Ecommerce_Sales[[#This Row],[Order_Date]],"mmmm")</f>
        <v>October</v>
      </c>
      <c r="K3462" s="1" t="s">
        <v>1947</v>
      </c>
      <c r="L3462" s="1" t="s">
        <v>9304</v>
      </c>
      <c r="M3462" s="1" t="s">
        <v>2072</v>
      </c>
      <c r="N3462" s="1" t="s">
        <v>1950</v>
      </c>
      <c r="O3462" s="3">
        <v>942</v>
      </c>
      <c r="P3462">
        <v>4</v>
      </c>
      <c r="Q3462" s="3">
        <v>3768</v>
      </c>
      <c r="R3462" s="1" t="s">
        <v>1958</v>
      </c>
      <c r="S3462" s="3">
        <v>486</v>
      </c>
      <c r="T3462">
        <v>10</v>
      </c>
      <c r="U3462" t="str">
        <f>IF(Ecommerce_Sales[[#This Row],[Delivery_Time_Days]]&gt;7,"Delay",IF(Ecommerce_Sales[[#This Row],[Delivery_Time_Days]] = 0,"No delivery",IF(Ecommerce_Sales[[#This Row],[Delivery_Time_Days]]&lt;=7,"On-time")))</f>
        <v>Delay</v>
      </c>
      <c r="V3462" s="7">
        <f>Ecommerce_Sales[[#This Row],[Profit]]/Ecommerce_Sales[[#This Row],[Total_Price]]</f>
        <v>0.39994692144373672</v>
      </c>
      <c r="W3462" s="3">
        <v>1507</v>
      </c>
      <c r="X3462" s="3"/>
    </row>
    <row r="3463" spans="1:24" x14ac:dyDescent="0.25">
      <c r="A3463" s="1" t="s">
        <v>9305</v>
      </c>
      <c r="B3463" s="1" t="s">
        <v>1383</v>
      </c>
      <c r="C3463" s="1" t="s">
        <v>1384</v>
      </c>
      <c r="D3463" s="1" t="s">
        <v>3264</v>
      </c>
      <c r="E3463" s="1" t="s">
        <v>2005</v>
      </c>
      <c r="F3463" s="2">
        <v>45407</v>
      </c>
      <c r="G3463" s="2">
        <v>45323</v>
      </c>
      <c r="H3463" s="2" t="str">
        <f>TEXT(Ecommerce_Sales[[#This Row],[Order_Date]],"mmmm")</f>
        <v>February</v>
      </c>
      <c r="I3463" s="2" t="str">
        <f>TEXT(Ecommerce_Sales[[#This Row],[Order_Date]],"yyyy")</f>
        <v>2024</v>
      </c>
      <c r="J3463" s="2" t="str">
        <f>TEXT(Ecommerce_Sales[[#This Row],[Order_Date]],"mmmm")</f>
        <v>February</v>
      </c>
      <c r="K3463" s="1" t="s">
        <v>1947</v>
      </c>
      <c r="L3463" s="1" t="s">
        <v>9306</v>
      </c>
      <c r="M3463" s="1" t="s">
        <v>2030</v>
      </c>
      <c r="N3463" s="1" t="s">
        <v>1978</v>
      </c>
      <c r="O3463" s="3">
        <v>892</v>
      </c>
      <c r="P3463">
        <v>1</v>
      </c>
      <c r="Q3463" s="3">
        <v>892</v>
      </c>
      <c r="R3463" s="1" t="s">
        <v>2008</v>
      </c>
      <c r="S3463" s="3">
        <v>54</v>
      </c>
      <c r="T3463">
        <v>10</v>
      </c>
      <c r="U3463" t="str">
        <f>IF(Ecommerce_Sales[[#This Row],[Delivery_Time_Days]]&gt;7,"Delay",IF(Ecommerce_Sales[[#This Row],[Delivery_Time_Days]] = 0,"No delivery",IF(Ecommerce_Sales[[#This Row],[Delivery_Time_Days]]&lt;=7,"On-time")))</f>
        <v>Delay</v>
      </c>
      <c r="V3463" s="7">
        <f>Ecommerce_Sales[[#This Row],[Profit]]/Ecommerce_Sales[[#This Row],[Total_Price]]</f>
        <v>0.34977578475336324</v>
      </c>
      <c r="W3463" s="3">
        <v>312</v>
      </c>
      <c r="X3463" s="3"/>
    </row>
    <row r="3464" spans="1:24" x14ac:dyDescent="0.25">
      <c r="A3464" s="1" t="s">
        <v>9307</v>
      </c>
      <c r="B3464" s="1" t="s">
        <v>1623</v>
      </c>
      <c r="C3464" s="1" t="s">
        <v>1624</v>
      </c>
      <c r="D3464" s="1" t="s">
        <v>7384</v>
      </c>
      <c r="E3464" s="1" t="s">
        <v>2005</v>
      </c>
      <c r="F3464" s="2">
        <v>45461</v>
      </c>
      <c r="G3464" s="2">
        <v>45065</v>
      </c>
      <c r="H3464" s="2" t="str">
        <f>TEXT(Ecommerce_Sales[[#This Row],[Order_Date]],"mmmm")</f>
        <v>May</v>
      </c>
      <c r="I3464" s="2" t="str">
        <f>TEXT(Ecommerce_Sales[[#This Row],[Order_Date]],"yyyy")</f>
        <v>2023</v>
      </c>
      <c r="J3464" s="2" t="str">
        <f>TEXT(Ecommerce_Sales[[#This Row],[Order_Date]],"mmmm")</f>
        <v>May</v>
      </c>
      <c r="K3464" s="1" t="s">
        <v>1947</v>
      </c>
      <c r="L3464" s="1" t="s">
        <v>2088</v>
      </c>
      <c r="M3464" s="1" t="s">
        <v>2026</v>
      </c>
      <c r="N3464" s="1" t="s">
        <v>1978</v>
      </c>
      <c r="O3464" s="3">
        <v>813</v>
      </c>
      <c r="P3464">
        <v>2</v>
      </c>
      <c r="Q3464" s="3">
        <v>1626</v>
      </c>
      <c r="R3464" s="1" t="s">
        <v>1958</v>
      </c>
      <c r="S3464" s="3">
        <v>92</v>
      </c>
      <c r="T3464">
        <v>6</v>
      </c>
      <c r="U3464" t="str">
        <f>IF(Ecommerce_Sales[[#This Row],[Delivery_Time_Days]]&gt;7,"Delay",IF(Ecommerce_Sales[[#This Row],[Delivery_Time_Days]] = 0,"No delivery",IF(Ecommerce_Sales[[#This Row],[Delivery_Time_Days]]&lt;=7,"On-time")))</f>
        <v>On-time</v>
      </c>
      <c r="V3464" s="7">
        <f>Ecommerce_Sales[[#This Row],[Profit]]/Ecommerce_Sales[[#This Row],[Total_Price]]</f>
        <v>0.34993849938499383</v>
      </c>
      <c r="W3464" s="3">
        <v>569</v>
      </c>
      <c r="X3464" s="3"/>
    </row>
    <row r="3465" spans="1:24" x14ac:dyDescent="0.25">
      <c r="A3465" s="1" t="s">
        <v>9308</v>
      </c>
      <c r="B3465" s="1" t="s">
        <v>543</v>
      </c>
      <c r="C3465" s="1" t="s">
        <v>544</v>
      </c>
      <c r="D3465" s="1" t="s">
        <v>4284</v>
      </c>
      <c r="E3465" s="1" t="s">
        <v>2005</v>
      </c>
      <c r="F3465" s="2">
        <v>45131</v>
      </c>
      <c r="G3465" s="2">
        <v>45620</v>
      </c>
      <c r="H3465" s="2" t="str">
        <f>TEXT(Ecommerce_Sales[[#This Row],[Order_Date]],"mmmm")</f>
        <v>November</v>
      </c>
      <c r="I3465" s="2" t="str">
        <f>TEXT(Ecommerce_Sales[[#This Row],[Order_Date]],"yyyy")</f>
        <v>2024</v>
      </c>
      <c r="J3465" s="2" t="str">
        <f>TEXT(Ecommerce_Sales[[#This Row],[Order_Date]],"mmmm")</f>
        <v>November</v>
      </c>
      <c r="K3465" s="1" t="s">
        <v>1947</v>
      </c>
      <c r="L3465" s="1" t="s">
        <v>6365</v>
      </c>
      <c r="M3465" s="1" t="s">
        <v>2047</v>
      </c>
      <c r="N3465" s="1" t="s">
        <v>1989</v>
      </c>
      <c r="O3465" s="3">
        <v>111</v>
      </c>
      <c r="P3465">
        <v>7</v>
      </c>
      <c r="Q3465" s="3">
        <v>779</v>
      </c>
      <c r="R3465" s="1" t="s">
        <v>1951</v>
      </c>
      <c r="S3465" s="3">
        <v>59</v>
      </c>
      <c r="T3465">
        <v>3</v>
      </c>
      <c r="U3465" t="str">
        <f>IF(Ecommerce_Sales[[#This Row],[Delivery_Time_Days]]&gt;7,"Delay",IF(Ecommerce_Sales[[#This Row],[Delivery_Time_Days]] = 0,"No delivery",IF(Ecommerce_Sales[[#This Row],[Delivery_Time_Days]]&lt;=7,"On-time")))</f>
        <v>On-time</v>
      </c>
      <c r="V3465" s="7">
        <f>Ecommerce_Sales[[#This Row],[Profit]]/Ecommerce_Sales[[#This Row],[Total_Price]]</f>
        <v>0.25032092426187419</v>
      </c>
      <c r="W3465" s="3">
        <v>195</v>
      </c>
      <c r="X3465" s="3"/>
    </row>
    <row r="3466" spans="1:24" x14ac:dyDescent="0.25">
      <c r="A3466" s="1" t="s">
        <v>9309</v>
      </c>
      <c r="B3466" s="1" t="s">
        <v>590</v>
      </c>
      <c r="C3466" s="1" t="s">
        <v>591</v>
      </c>
      <c r="D3466" s="1" t="s">
        <v>4028</v>
      </c>
      <c r="E3466" s="1" t="s">
        <v>1966</v>
      </c>
      <c r="F3466" s="2">
        <v>45168</v>
      </c>
      <c r="G3466" s="2">
        <v>45151</v>
      </c>
      <c r="H3466" s="2" t="str">
        <f>TEXT(Ecommerce_Sales[[#This Row],[Order_Date]],"mmmm")</f>
        <v>August</v>
      </c>
      <c r="I3466" s="2" t="str">
        <f>TEXT(Ecommerce_Sales[[#This Row],[Order_Date]],"yyyy")</f>
        <v>2023</v>
      </c>
      <c r="J3466" s="2" t="str">
        <f>TEXT(Ecommerce_Sales[[#This Row],[Order_Date]],"mmmm")</f>
        <v>August</v>
      </c>
      <c r="K3466" s="1" t="s">
        <v>1947</v>
      </c>
      <c r="L3466" s="1" t="s">
        <v>9310</v>
      </c>
      <c r="M3466" s="1" t="s">
        <v>1972</v>
      </c>
      <c r="N3466" s="1" t="s">
        <v>1973</v>
      </c>
      <c r="O3466" s="3">
        <v>1184</v>
      </c>
      <c r="P3466">
        <v>1</v>
      </c>
      <c r="Q3466" s="3">
        <v>1184</v>
      </c>
      <c r="R3466" s="1" t="s">
        <v>2012</v>
      </c>
      <c r="S3466" s="3">
        <v>143</v>
      </c>
      <c r="T3466">
        <v>9</v>
      </c>
      <c r="U3466" t="str">
        <f>IF(Ecommerce_Sales[[#This Row],[Delivery_Time_Days]]&gt;7,"Delay",IF(Ecommerce_Sales[[#This Row],[Delivery_Time_Days]] = 0,"No delivery",IF(Ecommerce_Sales[[#This Row],[Delivery_Time_Days]]&lt;=7,"On-time")))</f>
        <v>Delay</v>
      </c>
      <c r="V3466" s="7">
        <f>Ecommerce_Sales[[#This Row],[Profit]]/Ecommerce_Sales[[#This Row],[Total_Price]]</f>
        <v>0.29983108108108109</v>
      </c>
      <c r="W3466" s="3">
        <v>355</v>
      </c>
      <c r="X3466" s="3"/>
    </row>
    <row r="3467" spans="1:24" x14ac:dyDescent="0.25">
      <c r="A3467" s="1" t="s">
        <v>9311</v>
      </c>
      <c r="B3467" s="1" t="s">
        <v>4</v>
      </c>
      <c r="C3467" s="1" t="s">
        <v>5</v>
      </c>
      <c r="D3467" s="1" t="s">
        <v>5776</v>
      </c>
      <c r="E3467" s="1" t="s">
        <v>1946</v>
      </c>
      <c r="F3467" s="2">
        <v>44962</v>
      </c>
      <c r="G3467" s="2">
        <v>45599</v>
      </c>
      <c r="H3467" s="2" t="str">
        <f>TEXT(Ecommerce_Sales[[#This Row],[Order_Date]],"mmmm")</f>
        <v>November</v>
      </c>
      <c r="I3467" s="2" t="str">
        <f>TEXT(Ecommerce_Sales[[#This Row],[Order_Date]],"yyyy")</f>
        <v>2024</v>
      </c>
      <c r="J3467" s="2" t="str">
        <f>TEXT(Ecommerce_Sales[[#This Row],[Order_Date]],"mmmm")</f>
        <v>November</v>
      </c>
      <c r="K3467" s="1" t="s">
        <v>1947</v>
      </c>
      <c r="L3467" s="1" t="s">
        <v>9312</v>
      </c>
      <c r="M3467" s="1" t="s">
        <v>2047</v>
      </c>
      <c r="N3467" s="1" t="s">
        <v>1989</v>
      </c>
      <c r="O3467" s="3">
        <v>570</v>
      </c>
      <c r="P3467">
        <v>4</v>
      </c>
      <c r="Q3467" s="3">
        <v>2278</v>
      </c>
      <c r="R3467" s="1" t="s">
        <v>1958</v>
      </c>
      <c r="S3467" s="3">
        <v>232</v>
      </c>
      <c r="T3467">
        <v>10</v>
      </c>
      <c r="U3467" t="str">
        <f>IF(Ecommerce_Sales[[#This Row],[Delivery_Time_Days]]&gt;7,"Delay",IF(Ecommerce_Sales[[#This Row],[Delivery_Time_Days]] = 0,"No delivery",IF(Ecommerce_Sales[[#This Row],[Delivery_Time_Days]]&lt;=7,"On-time")))</f>
        <v>Delay</v>
      </c>
      <c r="V3467" s="7">
        <f>Ecommerce_Sales[[#This Row],[Profit]]/Ecommerce_Sales[[#This Row],[Total_Price]]</f>
        <v>0.25021949078138717</v>
      </c>
      <c r="W3467" s="3">
        <v>570</v>
      </c>
      <c r="X3467" s="3"/>
    </row>
    <row r="3468" spans="1:24" x14ac:dyDescent="0.25">
      <c r="A3468" s="1" t="s">
        <v>9313</v>
      </c>
      <c r="B3468" s="1" t="s">
        <v>1317</v>
      </c>
      <c r="C3468" s="1" t="s">
        <v>1318</v>
      </c>
      <c r="D3468" s="1" t="s">
        <v>3327</v>
      </c>
      <c r="E3468" s="1" t="s">
        <v>1981</v>
      </c>
      <c r="F3468" s="2">
        <v>45241</v>
      </c>
      <c r="G3468" s="2">
        <v>45193</v>
      </c>
      <c r="H3468" s="2" t="str">
        <f>TEXT(Ecommerce_Sales[[#This Row],[Order_Date]],"mmmm")</f>
        <v>September</v>
      </c>
      <c r="I3468" s="2" t="str">
        <f>TEXT(Ecommerce_Sales[[#This Row],[Order_Date]],"yyyy")</f>
        <v>2023</v>
      </c>
      <c r="J3468" s="2" t="str">
        <f>TEXT(Ecommerce_Sales[[#This Row],[Order_Date]],"mmmm")</f>
        <v>September</v>
      </c>
      <c r="K3468" s="1" t="s">
        <v>1947</v>
      </c>
      <c r="L3468" s="1" t="s">
        <v>9314</v>
      </c>
      <c r="M3468" s="1" t="s">
        <v>2058</v>
      </c>
      <c r="N3468" s="1" t="s">
        <v>1950</v>
      </c>
      <c r="O3468" s="3">
        <v>886</v>
      </c>
      <c r="P3468">
        <v>1</v>
      </c>
      <c r="Q3468" s="3">
        <v>886</v>
      </c>
      <c r="R3468" s="1" t="s">
        <v>2008</v>
      </c>
      <c r="S3468" s="3">
        <v>87</v>
      </c>
      <c r="T3468">
        <v>6</v>
      </c>
      <c r="U3468" t="str">
        <f>IF(Ecommerce_Sales[[#This Row],[Delivery_Time_Days]]&gt;7,"Delay",IF(Ecommerce_Sales[[#This Row],[Delivery_Time_Days]] = 0,"No delivery",IF(Ecommerce_Sales[[#This Row],[Delivery_Time_Days]]&lt;=7,"On-time")))</f>
        <v>On-time</v>
      </c>
      <c r="V3468" s="7">
        <f>Ecommerce_Sales[[#This Row],[Profit]]/Ecommerce_Sales[[#This Row],[Total_Price]]</f>
        <v>0.39954853273137697</v>
      </c>
      <c r="W3468" s="3">
        <v>354</v>
      </c>
      <c r="X3468" s="3"/>
    </row>
    <row r="3469" spans="1:24" x14ac:dyDescent="0.25">
      <c r="A3469" s="1" t="s">
        <v>9315</v>
      </c>
      <c r="B3469" s="1" t="s">
        <v>336</v>
      </c>
      <c r="C3469" s="1" t="s">
        <v>337</v>
      </c>
      <c r="D3469" s="1" t="s">
        <v>7388</v>
      </c>
      <c r="E3469" s="1" t="s">
        <v>1966</v>
      </c>
      <c r="F3469" s="2">
        <v>45467</v>
      </c>
      <c r="G3469" s="2">
        <v>45347</v>
      </c>
      <c r="H3469" s="2" t="str">
        <f>TEXT(Ecommerce_Sales[[#This Row],[Order_Date]],"mmmm")</f>
        <v>February</v>
      </c>
      <c r="I3469" s="2" t="str">
        <f>TEXT(Ecommerce_Sales[[#This Row],[Order_Date]],"yyyy")</f>
        <v>2024</v>
      </c>
      <c r="J3469" s="2" t="str">
        <f>TEXT(Ecommerce_Sales[[#This Row],[Order_Date]],"mmmm")</f>
        <v>February</v>
      </c>
      <c r="K3469" s="1" t="s">
        <v>1947</v>
      </c>
      <c r="L3469" s="1" t="s">
        <v>9316</v>
      </c>
      <c r="M3469" s="1" t="s">
        <v>2058</v>
      </c>
      <c r="N3469" s="1" t="s">
        <v>1950</v>
      </c>
      <c r="O3469" s="3">
        <v>478</v>
      </c>
      <c r="P3469">
        <v>3</v>
      </c>
      <c r="Q3469" s="3">
        <v>1435</v>
      </c>
      <c r="R3469" s="1" t="s">
        <v>2008</v>
      </c>
      <c r="S3469" s="3">
        <v>201</v>
      </c>
      <c r="T3469">
        <v>2</v>
      </c>
      <c r="U3469" t="str">
        <f>IF(Ecommerce_Sales[[#This Row],[Delivery_Time_Days]]&gt;7,"Delay",IF(Ecommerce_Sales[[#This Row],[Delivery_Time_Days]] = 0,"No delivery",IF(Ecommerce_Sales[[#This Row],[Delivery_Time_Days]]&lt;=7,"On-time")))</f>
        <v>On-time</v>
      </c>
      <c r="V3469" s="7">
        <f>Ecommerce_Sales[[#This Row],[Profit]]/Ecommerce_Sales[[#This Row],[Total_Price]]</f>
        <v>0.4</v>
      </c>
      <c r="W3469" s="3">
        <v>574</v>
      </c>
      <c r="X3469" s="3"/>
    </row>
    <row r="3470" spans="1:24" x14ac:dyDescent="0.25">
      <c r="A3470" s="1" t="s">
        <v>9317</v>
      </c>
      <c r="B3470" s="1" t="s">
        <v>54</v>
      </c>
      <c r="C3470" s="1" t="s">
        <v>55</v>
      </c>
      <c r="D3470" s="1" t="s">
        <v>2308</v>
      </c>
      <c r="E3470" s="1" t="s">
        <v>1961</v>
      </c>
      <c r="F3470" s="2">
        <v>45261</v>
      </c>
      <c r="G3470" s="2">
        <v>45091</v>
      </c>
      <c r="H3470" s="2" t="str">
        <f>TEXT(Ecommerce_Sales[[#This Row],[Order_Date]],"mmmm")</f>
        <v>June</v>
      </c>
      <c r="I3470" s="2" t="str">
        <f>TEXT(Ecommerce_Sales[[#This Row],[Order_Date]],"yyyy")</f>
        <v>2023</v>
      </c>
      <c r="J3470" s="2" t="str">
        <f>TEXT(Ecommerce_Sales[[#This Row],[Order_Date]],"mmmm")</f>
        <v>June</v>
      </c>
      <c r="K3470" s="1" t="s">
        <v>1947</v>
      </c>
      <c r="L3470" s="1" t="s">
        <v>9318</v>
      </c>
      <c r="M3470" s="1" t="s">
        <v>2058</v>
      </c>
      <c r="N3470" s="1" t="s">
        <v>1950</v>
      </c>
      <c r="O3470" s="3">
        <v>394</v>
      </c>
      <c r="P3470">
        <v>2</v>
      </c>
      <c r="Q3470" s="3">
        <v>789</v>
      </c>
      <c r="R3470" s="1" t="s">
        <v>1958</v>
      </c>
      <c r="S3470" s="3">
        <v>92</v>
      </c>
      <c r="T3470">
        <v>9</v>
      </c>
      <c r="U3470" t="str">
        <f>IF(Ecommerce_Sales[[#This Row],[Delivery_Time_Days]]&gt;7,"Delay",IF(Ecommerce_Sales[[#This Row],[Delivery_Time_Days]] = 0,"No delivery",IF(Ecommerce_Sales[[#This Row],[Delivery_Time_Days]]&lt;=7,"On-time")))</f>
        <v>Delay</v>
      </c>
      <c r="V3470" s="7">
        <f>Ecommerce_Sales[[#This Row],[Profit]]/Ecommerce_Sales[[#This Row],[Total_Price]]</f>
        <v>0.39923954372623577</v>
      </c>
      <c r="W3470" s="3">
        <v>315</v>
      </c>
      <c r="X3470" s="3"/>
    </row>
    <row r="3471" spans="1:24" x14ac:dyDescent="0.25">
      <c r="A3471" s="1" t="s">
        <v>9319</v>
      </c>
      <c r="B3471" s="1" t="s">
        <v>834</v>
      </c>
      <c r="C3471" s="1" t="s">
        <v>835</v>
      </c>
      <c r="D3471" s="1" t="s">
        <v>3164</v>
      </c>
      <c r="E3471" s="1" t="s">
        <v>2005</v>
      </c>
      <c r="F3471" s="2">
        <v>45209</v>
      </c>
      <c r="G3471" s="2">
        <v>45540</v>
      </c>
      <c r="H3471" s="2" t="str">
        <f>TEXT(Ecommerce_Sales[[#This Row],[Order_Date]],"mmmm")</f>
        <v>September</v>
      </c>
      <c r="I3471" s="2" t="str">
        <f>TEXT(Ecommerce_Sales[[#This Row],[Order_Date]],"yyyy")</f>
        <v>2024</v>
      </c>
      <c r="J3471" s="2" t="str">
        <f>TEXT(Ecommerce_Sales[[#This Row],[Order_Date]],"mmmm")</f>
        <v>September</v>
      </c>
      <c r="K3471" s="1" t="s">
        <v>1947</v>
      </c>
      <c r="L3471" s="1" t="s">
        <v>9320</v>
      </c>
      <c r="M3471" s="1" t="s">
        <v>2002</v>
      </c>
      <c r="N3471" s="1" t="s">
        <v>1989</v>
      </c>
      <c r="O3471" s="3">
        <v>1093</v>
      </c>
      <c r="P3471">
        <v>2</v>
      </c>
      <c r="Q3471" s="3">
        <v>2186</v>
      </c>
      <c r="R3471" s="1" t="s">
        <v>1951</v>
      </c>
      <c r="S3471" s="3">
        <v>228</v>
      </c>
      <c r="T3471">
        <v>3</v>
      </c>
      <c r="U3471" t="str">
        <f>IF(Ecommerce_Sales[[#This Row],[Delivery_Time_Days]]&gt;7,"Delay",IF(Ecommerce_Sales[[#This Row],[Delivery_Time_Days]] = 0,"No delivery",IF(Ecommerce_Sales[[#This Row],[Delivery_Time_Days]]&lt;=7,"On-time")))</f>
        <v>On-time</v>
      </c>
      <c r="V3471" s="7">
        <f>Ecommerce_Sales[[#This Row],[Profit]]/Ecommerce_Sales[[#This Row],[Total_Price]]</f>
        <v>0.24977127172918573</v>
      </c>
      <c r="W3471" s="3">
        <v>546</v>
      </c>
      <c r="X3471" s="3"/>
    </row>
    <row r="3472" spans="1:24" x14ac:dyDescent="0.25">
      <c r="A3472" s="1" t="s">
        <v>9321</v>
      </c>
      <c r="B3472" s="1" t="s">
        <v>852</v>
      </c>
      <c r="C3472" s="1" t="s">
        <v>853</v>
      </c>
      <c r="D3472" s="1" t="s">
        <v>2649</v>
      </c>
      <c r="E3472" s="1" t="s">
        <v>1954</v>
      </c>
      <c r="F3472" s="2">
        <v>45028</v>
      </c>
      <c r="G3472" s="2">
        <v>45067</v>
      </c>
      <c r="H3472" s="2" t="str">
        <f>TEXT(Ecommerce_Sales[[#This Row],[Order_Date]],"mmmm")</f>
        <v>May</v>
      </c>
      <c r="I3472" s="2" t="str">
        <f>TEXT(Ecommerce_Sales[[#This Row],[Order_Date]],"yyyy")</f>
        <v>2023</v>
      </c>
      <c r="J3472" s="2" t="str">
        <f>TEXT(Ecommerce_Sales[[#This Row],[Order_Date]],"mmmm")</f>
        <v>May</v>
      </c>
      <c r="K3472" s="1" t="s">
        <v>1947</v>
      </c>
      <c r="L3472" s="1" t="s">
        <v>7129</v>
      </c>
      <c r="M3472" s="1" t="s">
        <v>1977</v>
      </c>
      <c r="N3472" s="1" t="s">
        <v>1978</v>
      </c>
      <c r="O3472" s="3">
        <v>578</v>
      </c>
      <c r="P3472">
        <v>2</v>
      </c>
      <c r="Q3472" s="3">
        <v>1155</v>
      </c>
      <c r="R3472" s="1" t="s">
        <v>1951</v>
      </c>
      <c r="S3472" s="3">
        <v>157</v>
      </c>
      <c r="T3472">
        <v>9</v>
      </c>
      <c r="U3472" t="str">
        <f>IF(Ecommerce_Sales[[#This Row],[Delivery_Time_Days]]&gt;7,"Delay",IF(Ecommerce_Sales[[#This Row],[Delivery_Time_Days]] = 0,"No delivery",IF(Ecommerce_Sales[[#This Row],[Delivery_Time_Days]]&lt;=7,"On-time")))</f>
        <v>Delay</v>
      </c>
      <c r="V3472" s="7">
        <f>Ecommerce_Sales[[#This Row],[Profit]]/Ecommerce_Sales[[#This Row],[Total_Price]]</f>
        <v>0.34978354978354981</v>
      </c>
      <c r="W3472" s="3">
        <v>404</v>
      </c>
      <c r="X3472" s="3"/>
    </row>
    <row r="3473" spans="1:24" x14ac:dyDescent="0.25">
      <c r="A3473" s="1" t="s">
        <v>9322</v>
      </c>
      <c r="B3473" s="1" t="s">
        <v>1083</v>
      </c>
      <c r="C3473" s="1" t="s">
        <v>1084</v>
      </c>
      <c r="D3473" s="1" t="s">
        <v>7956</v>
      </c>
      <c r="E3473" s="1" t="s">
        <v>1981</v>
      </c>
      <c r="F3473" s="2">
        <v>45588</v>
      </c>
      <c r="G3473" s="2">
        <v>44964</v>
      </c>
      <c r="H3473" s="2" t="str">
        <f>TEXT(Ecommerce_Sales[[#This Row],[Order_Date]],"mmmm")</f>
        <v>February</v>
      </c>
      <c r="I3473" s="2" t="str">
        <f>TEXT(Ecommerce_Sales[[#This Row],[Order_Date]],"yyyy")</f>
        <v>2023</v>
      </c>
      <c r="J3473" s="2" t="str">
        <f>TEXT(Ecommerce_Sales[[#This Row],[Order_Date]],"mmmm")</f>
        <v>February</v>
      </c>
      <c r="K3473" s="1" t="s">
        <v>1947</v>
      </c>
      <c r="L3473" s="1" t="s">
        <v>9323</v>
      </c>
      <c r="M3473" s="1" t="s">
        <v>1956</v>
      </c>
      <c r="N3473" s="1" t="s">
        <v>1957</v>
      </c>
      <c r="O3473" s="3">
        <v>357</v>
      </c>
      <c r="P3473">
        <v>3</v>
      </c>
      <c r="Q3473" s="3">
        <v>1072</v>
      </c>
      <c r="R3473" s="1" t="s">
        <v>1951</v>
      </c>
      <c r="S3473" s="3">
        <v>80</v>
      </c>
      <c r="T3473">
        <v>10</v>
      </c>
      <c r="U3473" t="str">
        <f>IF(Ecommerce_Sales[[#This Row],[Delivery_Time_Days]]&gt;7,"Delay",IF(Ecommerce_Sales[[#This Row],[Delivery_Time_Days]] = 0,"No delivery",IF(Ecommerce_Sales[[#This Row],[Delivery_Time_Days]]&lt;=7,"On-time")))</f>
        <v>Delay</v>
      </c>
      <c r="V3473" s="7">
        <f>Ecommerce_Sales[[#This Row],[Profit]]/Ecommerce_Sales[[#This Row],[Total_Price]]</f>
        <v>0.15018656716417911</v>
      </c>
      <c r="W3473" s="3">
        <v>161</v>
      </c>
      <c r="X3473" s="3"/>
    </row>
    <row r="3474" spans="1:24" x14ac:dyDescent="0.25">
      <c r="A3474" s="1" t="s">
        <v>9324</v>
      </c>
      <c r="B3474" s="1" t="s">
        <v>1299</v>
      </c>
      <c r="C3474" s="1" t="s">
        <v>1300</v>
      </c>
      <c r="D3474" s="1" t="s">
        <v>3422</v>
      </c>
      <c r="E3474" s="1" t="s">
        <v>2005</v>
      </c>
      <c r="F3474" s="2">
        <v>45149</v>
      </c>
      <c r="G3474" s="2">
        <v>45523</v>
      </c>
      <c r="H3474" s="2" t="str">
        <f>TEXT(Ecommerce_Sales[[#This Row],[Order_Date]],"mmmm")</f>
        <v>August</v>
      </c>
      <c r="I3474" s="2" t="str">
        <f>TEXT(Ecommerce_Sales[[#This Row],[Order_Date]],"yyyy")</f>
        <v>2024</v>
      </c>
      <c r="J3474" s="2" t="str">
        <f>TEXT(Ecommerce_Sales[[#This Row],[Order_Date]],"mmmm")</f>
        <v>August</v>
      </c>
      <c r="K3474" s="1" t="s">
        <v>1947</v>
      </c>
      <c r="L3474" s="1" t="s">
        <v>9325</v>
      </c>
      <c r="M3474" s="1" t="s">
        <v>2007</v>
      </c>
      <c r="N3474" s="1" t="s">
        <v>1973</v>
      </c>
      <c r="O3474" s="3">
        <v>1171</v>
      </c>
      <c r="P3474">
        <v>6</v>
      </c>
      <c r="Q3474" s="3">
        <v>7024</v>
      </c>
      <c r="R3474" s="1" t="s">
        <v>2016</v>
      </c>
      <c r="S3474" s="3">
        <v>894</v>
      </c>
      <c r="T3474">
        <v>10</v>
      </c>
      <c r="U3474" t="str">
        <f>IF(Ecommerce_Sales[[#This Row],[Delivery_Time_Days]]&gt;7,"Delay",IF(Ecommerce_Sales[[#This Row],[Delivery_Time_Days]] = 0,"No delivery",IF(Ecommerce_Sales[[#This Row],[Delivery_Time_Days]]&lt;=7,"On-time")))</f>
        <v>Delay</v>
      </c>
      <c r="V3474" s="7">
        <f>Ecommerce_Sales[[#This Row],[Profit]]/Ecommerce_Sales[[#This Row],[Total_Price]]</f>
        <v>0.29997152619589978</v>
      </c>
      <c r="W3474" s="3">
        <v>2107</v>
      </c>
      <c r="X3474" s="3"/>
    </row>
    <row r="3475" spans="1:24" x14ac:dyDescent="0.25">
      <c r="A3475" s="1" t="s">
        <v>9326</v>
      </c>
      <c r="B3475" s="1" t="s">
        <v>180</v>
      </c>
      <c r="C3475" s="1" t="s">
        <v>181</v>
      </c>
      <c r="D3475" s="1" t="s">
        <v>4959</v>
      </c>
      <c r="E3475" s="1" t="s">
        <v>1981</v>
      </c>
      <c r="F3475" s="2">
        <v>45319</v>
      </c>
      <c r="G3475" s="2">
        <v>45535</v>
      </c>
      <c r="H3475" s="2" t="str">
        <f>TEXT(Ecommerce_Sales[[#This Row],[Order_Date]],"mmmm")</f>
        <v>August</v>
      </c>
      <c r="I3475" s="2" t="str">
        <f>TEXT(Ecommerce_Sales[[#This Row],[Order_Date]],"yyyy")</f>
        <v>2024</v>
      </c>
      <c r="J3475" s="2" t="str">
        <f>TEXT(Ecommerce_Sales[[#This Row],[Order_Date]],"mmmm")</f>
        <v>August</v>
      </c>
      <c r="K3475" s="1" t="s">
        <v>1947</v>
      </c>
      <c r="L3475" s="1" t="s">
        <v>8249</v>
      </c>
      <c r="M3475" s="1" t="s">
        <v>2065</v>
      </c>
      <c r="N3475" s="1" t="s">
        <v>1978</v>
      </c>
      <c r="O3475" s="3">
        <v>701</v>
      </c>
      <c r="P3475">
        <v>3</v>
      </c>
      <c r="Q3475" s="3">
        <v>2102</v>
      </c>
      <c r="R3475" s="1" t="s">
        <v>1958</v>
      </c>
      <c r="S3475" s="3">
        <v>182</v>
      </c>
      <c r="T3475">
        <v>6</v>
      </c>
      <c r="U3475" t="str">
        <f>IF(Ecommerce_Sales[[#This Row],[Delivery_Time_Days]]&gt;7,"Delay",IF(Ecommerce_Sales[[#This Row],[Delivery_Time_Days]] = 0,"No delivery",IF(Ecommerce_Sales[[#This Row],[Delivery_Time_Days]]&lt;=7,"On-time")))</f>
        <v>On-time</v>
      </c>
      <c r="V3475" s="7">
        <f>Ecommerce_Sales[[#This Row],[Profit]]/Ecommerce_Sales[[#This Row],[Total_Price]]</f>
        <v>0.35014272121788775</v>
      </c>
      <c r="W3475" s="3">
        <v>736</v>
      </c>
      <c r="X3475" s="3"/>
    </row>
    <row r="3476" spans="1:24" x14ac:dyDescent="0.25">
      <c r="A3476" s="1" t="s">
        <v>9327</v>
      </c>
      <c r="B3476" s="1" t="s">
        <v>647</v>
      </c>
      <c r="C3476" s="1" t="s">
        <v>648</v>
      </c>
      <c r="D3476" s="1" t="s">
        <v>5530</v>
      </c>
      <c r="E3476" s="1" t="s">
        <v>2005</v>
      </c>
      <c r="F3476" s="2">
        <v>45174</v>
      </c>
      <c r="G3476" s="2">
        <v>45109</v>
      </c>
      <c r="H3476" s="2" t="str">
        <f>TEXT(Ecommerce_Sales[[#This Row],[Order_Date]],"mmmm")</f>
        <v>July</v>
      </c>
      <c r="I3476" s="2" t="str">
        <f>TEXT(Ecommerce_Sales[[#This Row],[Order_Date]],"yyyy")</f>
        <v>2023</v>
      </c>
      <c r="J3476" s="2" t="str">
        <f>TEXT(Ecommerce_Sales[[#This Row],[Order_Date]],"mmmm")</f>
        <v>July</v>
      </c>
      <c r="K3476" s="1" t="s">
        <v>1947</v>
      </c>
      <c r="L3476" s="1" t="s">
        <v>9328</v>
      </c>
      <c r="M3476" s="1" t="s">
        <v>2026</v>
      </c>
      <c r="N3476" s="1" t="s">
        <v>1978</v>
      </c>
      <c r="O3476" s="3">
        <v>1001</v>
      </c>
      <c r="P3476">
        <v>6</v>
      </c>
      <c r="Q3476" s="3">
        <v>6005</v>
      </c>
      <c r="R3476" s="1" t="s">
        <v>2012</v>
      </c>
      <c r="S3476" s="3">
        <v>885</v>
      </c>
      <c r="T3476">
        <v>3</v>
      </c>
      <c r="U3476" t="str">
        <f>IF(Ecommerce_Sales[[#This Row],[Delivery_Time_Days]]&gt;7,"Delay",IF(Ecommerce_Sales[[#This Row],[Delivery_Time_Days]] = 0,"No delivery",IF(Ecommerce_Sales[[#This Row],[Delivery_Time_Days]]&lt;=7,"On-time")))</f>
        <v>On-time</v>
      </c>
      <c r="V3476" s="7">
        <f>Ecommerce_Sales[[#This Row],[Profit]]/Ecommerce_Sales[[#This Row],[Total_Price]]</f>
        <v>0.35004163197335553</v>
      </c>
      <c r="W3476" s="3">
        <v>2102</v>
      </c>
      <c r="X3476" s="3"/>
    </row>
    <row r="3477" spans="1:24" x14ac:dyDescent="0.25">
      <c r="A3477" s="1" t="s">
        <v>9329</v>
      </c>
      <c r="B3477" s="1" t="s">
        <v>1339</v>
      </c>
      <c r="C3477" s="1" t="s">
        <v>1340</v>
      </c>
      <c r="D3477" s="1" t="s">
        <v>5290</v>
      </c>
      <c r="E3477" s="1" t="s">
        <v>1954</v>
      </c>
      <c r="F3477" s="2">
        <v>45560</v>
      </c>
      <c r="G3477" s="2">
        <v>45097</v>
      </c>
      <c r="H3477" s="2" t="str">
        <f>TEXT(Ecommerce_Sales[[#This Row],[Order_Date]],"mmmm")</f>
        <v>June</v>
      </c>
      <c r="I3477" s="2" t="str">
        <f>TEXT(Ecommerce_Sales[[#This Row],[Order_Date]],"yyyy")</f>
        <v>2023</v>
      </c>
      <c r="J3477" s="2" t="str">
        <f>TEXT(Ecommerce_Sales[[#This Row],[Order_Date]],"mmmm")</f>
        <v>June</v>
      </c>
      <c r="K3477" s="1" t="s">
        <v>1947</v>
      </c>
      <c r="L3477" s="1" t="s">
        <v>9330</v>
      </c>
      <c r="M3477" s="1" t="s">
        <v>1983</v>
      </c>
      <c r="N3477" s="1" t="s">
        <v>1950</v>
      </c>
      <c r="O3477" s="3">
        <v>1049</v>
      </c>
      <c r="P3477">
        <v>4</v>
      </c>
      <c r="Q3477" s="3">
        <v>4197</v>
      </c>
      <c r="R3477" s="1" t="s">
        <v>2008</v>
      </c>
      <c r="S3477" s="3">
        <v>314</v>
      </c>
      <c r="T3477">
        <v>10</v>
      </c>
      <c r="U3477" t="str">
        <f>IF(Ecommerce_Sales[[#This Row],[Delivery_Time_Days]]&gt;7,"Delay",IF(Ecommerce_Sales[[#This Row],[Delivery_Time_Days]] = 0,"No delivery",IF(Ecommerce_Sales[[#This Row],[Delivery_Time_Days]]&lt;=7,"On-time")))</f>
        <v>Delay</v>
      </c>
      <c r="V3477" s="7">
        <f>Ecommerce_Sales[[#This Row],[Profit]]/Ecommerce_Sales[[#This Row],[Total_Price]]</f>
        <v>0.4000476530855373</v>
      </c>
      <c r="W3477" s="3">
        <v>1679</v>
      </c>
      <c r="X3477" s="3"/>
    </row>
    <row r="3478" spans="1:24" x14ac:dyDescent="0.25">
      <c r="A3478" s="1" t="s">
        <v>9331</v>
      </c>
      <c r="B3478" s="1" t="s">
        <v>1422</v>
      </c>
      <c r="C3478" s="1" t="s">
        <v>1423</v>
      </c>
      <c r="D3478" s="1" t="s">
        <v>8557</v>
      </c>
      <c r="E3478" s="1" t="s">
        <v>1954</v>
      </c>
      <c r="F3478" s="2">
        <v>45161</v>
      </c>
      <c r="G3478" s="2">
        <v>45131</v>
      </c>
      <c r="H3478" s="2" t="str">
        <f>TEXT(Ecommerce_Sales[[#This Row],[Order_Date]],"mmmm")</f>
        <v>July</v>
      </c>
      <c r="I3478" s="2" t="str">
        <f>TEXT(Ecommerce_Sales[[#This Row],[Order_Date]],"yyyy")</f>
        <v>2023</v>
      </c>
      <c r="J3478" s="2" t="str">
        <f>TEXT(Ecommerce_Sales[[#This Row],[Order_Date]],"mmmm")</f>
        <v>July</v>
      </c>
      <c r="K3478" s="1" t="s">
        <v>1947</v>
      </c>
      <c r="L3478" s="1" t="s">
        <v>9332</v>
      </c>
      <c r="M3478" s="1" t="s">
        <v>2079</v>
      </c>
      <c r="N3478" s="1" t="s">
        <v>1973</v>
      </c>
      <c r="O3478" s="3">
        <v>1082</v>
      </c>
      <c r="P3478">
        <v>2</v>
      </c>
      <c r="Q3478" s="3">
        <v>2164</v>
      </c>
      <c r="R3478" s="1" t="s">
        <v>1951</v>
      </c>
      <c r="S3478" s="3">
        <v>191</v>
      </c>
      <c r="T3478">
        <v>4</v>
      </c>
      <c r="U3478" t="str">
        <f>IF(Ecommerce_Sales[[#This Row],[Delivery_Time_Days]]&gt;7,"Delay",IF(Ecommerce_Sales[[#This Row],[Delivery_Time_Days]] = 0,"No delivery",IF(Ecommerce_Sales[[#This Row],[Delivery_Time_Days]]&lt;=7,"On-time")))</f>
        <v>On-time</v>
      </c>
      <c r="V3478" s="7">
        <f>Ecommerce_Sales[[#This Row],[Profit]]/Ecommerce_Sales[[#This Row],[Total_Price]]</f>
        <v>0.29990757855822553</v>
      </c>
      <c r="W3478" s="3">
        <v>649</v>
      </c>
      <c r="X3478" s="3"/>
    </row>
    <row r="3479" spans="1:24" x14ac:dyDescent="0.25">
      <c r="A3479" s="1" t="s">
        <v>9333</v>
      </c>
      <c r="B3479" s="1" t="s">
        <v>1331</v>
      </c>
      <c r="C3479" s="1" t="s">
        <v>1332</v>
      </c>
      <c r="D3479" s="1" t="s">
        <v>2532</v>
      </c>
      <c r="E3479" s="1" t="s">
        <v>2005</v>
      </c>
      <c r="F3479" s="2">
        <v>44953</v>
      </c>
      <c r="G3479" s="2">
        <v>45506</v>
      </c>
      <c r="H3479" s="2" t="str">
        <f>TEXT(Ecommerce_Sales[[#This Row],[Order_Date]],"mmmm")</f>
        <v>August</v>
      </c>
      <c r="I3479" s="2" t="str">
        <f>TEXT(Ecommerce_Sales[[#This Row],[Order_Date]],"yyyy")</f>
        <v>2024</v>
      </c>
      <c r="J3479" s="2" t="str">
        <f>TEXT(Ecommerce_Sales[[#This Row],[Order_Date]],"mmmm")</f>
        <v>August</v>
      </c>
      <c r="K3479" s="1" t="s">
        <v>1947</v>
      </c>
      <c r="L3479" s="1" t="s">
        <v>4951</v>
      </c>
      <c r="M3479" s="1" t="s">
        <v>2065</v>
      </c>
      <c r="N3479" s="1" t="s">
        <v>1978</v>
      </c>
      <c r="O3479" s="3">
        <v>365</v>
      </c>
      <c r="P3479">
        <v>6</v>
      </c>
      <c r="Q3479" s="3">
        <v>2190</v>
      </c>
      <c r="R3479" s="1" t="s">
        <v>1958</v>
      </c>
      <c r="S3479" s="3">
        <v>293</v>
      </c>
      <c r="T3479">
        <v>5</v>
      </c>
      <c r="U3479" t="str">
        <f>IF(Ecommerce_Sales[[#This Row],[Delivery_Time_Days]]&gt;7,"Delay",IF(Ecommerce_Sales[[#This Row],[Delivery_Time_Days]] = 0,"No delivery",IF(Ecommerce_Sales[[#This Row],[Delivery_Time_Days]]&lt;=7,"On-time")))</f>
        <v>On-time</v>
      </c>
      <c r="V3479" s="7">
        <f>Ecommerce_Sales[[#This Row],[Profit]]/Ecommerce_Sales[[#This Row],[Total_Price]]</f>
        <v>0.34977168949771692</v>
      </c>
      <c r="W3479" s="3">
        <v>766</v>
      </c>
      <c r="X3479" s="3"/>
    </row>
    <row r="3480" spans="1:24" x14ac:dyDescent="0.25">
      <c r="A3480" s="1" t="s">
        <v>9334</v>
      </c>
      <c r="B3480" s="1" t="s">
        <v>200</v>
      </c>
      <c r="C3480" s="1" t="s">
        <v>201</v>
      </c>
      <c r="D3480" s="1" t="s">
        <v>4177</v>
      </c>
      <c r="E3480" s="1" t="s">
        <v>1996</v>
      </c>
      <c r="F3480" s="2">
        <v>44962</v>
      </c>
      <c r="G3480" s="2">
        <v>45065</v>
      </c>
      <c r="H3480" s="2" t="str">
        <f>TEXT(Ecommerce_Sales[[#This Row],[Order_Date]],"mmmm")</f>
        <v>May</v>
      </c>
      <c r="I3480" s="2" t="str">
        <f>TEXT(Ecommerce_Sales[[#This Row],[Order_Date]],"yyyy")</f>
        <v>2023</v>
      </c>
      <c r="J3480" s="2" t="str">
        <f>TEXT(Ecommerce_Sales[[#This Row],[Order_Date]],"mmmm")</f>
        <v>May</v>
      </c>
      <c r="K3480" s="1" t="s">
        <v>1947</v>
      </c>
      <c r="L3480" s="1" t="s">
        <v>9335</v>
      </c>
      <c r="M3480" s="1" t="s">
        <v>2047</v>
      </c>
      <c r="N3480" s="1" t="s">
        <v>1989</v>
      </c>
      <c r="O3480" s="3">
        <v>345</v>
      </c>
      <c r="P3480">
        <v>4</v>
      </c>
      <c r="Q3480" s="3">
        <v>1380</v>
      </c>
      <c r="R3480" s="1" t="s">
        <v>1958</v>
      </c>
      <c r="S3480" s="3">
        <v>104</v>
      </c>
      <c r="T3480">
        <v>10</v>
      </c>
      <c r="U3480" t="str">
        <f>IF(Ecommerce_Sales[[#This Row],[Delivery_Time_Days]]&gt;7,"Delay",IF(Ecommerce_Sales[[#This Row],[Delivery_Time_Days]] = 0,"No delivery",IF(Ecommerce_Sales[[#This Row],[Delivery_Time_Days]]&lt;=7,"On-time")))</f>
        <v>Delay</v>
      </c>
      <c r="V3480" s="7">
        <f>Ecommerce_Sales[[#This Row],[Profit]]/Ecommerce_Sales[[#This Row],[Total_Price]]</f>
        <v>0.25</v>
      </c>
      <c r="W3480" s="3">
        <v>345</v>
      </c>
      <c r="X3480" s="3"/>
    </row>
    <row r="3481" spans="1:24" x14ac:dyDescent="0.25">
      <c r="A3481" s="1" t="s">
        <v>9336</v>
      </c>
      <c r="B3481" s="1" t="s">
        <v>1621</v>
      </c>
      <c r="C3481" s="1" t="s">
        <v>1622</v>
      </c>
      <c r="D3481" s="1" t="s">
        <v>2579</v>
      </c>
      <c r="E3481" s="1" t="s">
        <v>2005</v>
      </c>
      <c r="F3481" s="2">
        <v>45220</v>
      </c>
      <c r="G3481" s="2">
        <v>45031</v>
      </c>
      <c r="H3481" s="2" t="str">
        <f>TEXT(Ecommerce_Sales[[#This Row],[Order_Date]],"mmmm")</f>
        <v>April</v>
      </c>
      <c r="I3481" s="2" t="str">
        <f>TEXT(Ecommerce_Sales[[#This Row],[Order_Date]],"yyyy")</f>
        <v>2023</v>
      </c>
      <c r="J3481" s="2" t="str">
        <f>TEXT(Ecommerce_Sales[[#This Row],[Order_Date]],"mmmm")</f>
        <v>April</v>
      </c>
      <c r="K3481" s="1" t="s">
        <v>1947</v>
      </c>
      <c r="L3481" s="1" t="s">
        <v>9337</v>
      </c>
      <c r="M3481" s="1" t="s">
        <v>2047</v>
      </c>
      <c r="N3481" s="1" t="s">
        <v>1989</v>
      </c>
      <c r="O3481" s="3">
        <v>508</v>
      </c>
      <c r="P3481">
        <v>4</v>
      </c>
      <c r="Q3481" s="3">
        <v>2034</v>
      </c>
      <c r="R3481" s="1" t="s">
        <v>2008</v>
      </c>
      <c r="S3481" s="3">
        <v>302</v>
      </c>
      <c r="T3481">
        <v>10</v>
      </c>
      <c r="U3481" t="str">
        <f>IF(Ecommerce_Sales[[#This Row],[Delivery_Time_Days]]&gt;7,"Delay",IF(Ecommerce_Sales[[#This Row],[Delivery_Time_Days]] = 0,"No delivery",IF(Ecommerce_Sales[[#This Row],[Delivery_Time_Days]]&lt;=7,"On-time")))</f>
        <v>Delay</v>
      </c>
      <c r="V3481" s="7">
        <f>Ecommerce_Sales[[#This Row],[Profit]]/Ecommerce_Sales[[#This Row],[Total_Price]]</f>
        <v>0.24975417895771879</v>
      </c>
      <c r="W3481" s="3">
        <v>508</v>
      </c>
      <c r="X3481" s="3"/>
    </row>
    <row r="3482" spans="1:24" x14ac:dyDescent="0.25">
      <c r="A3482" s="1" t="s">
        <v>9338</v>
      </c>
      <c r="B3482" s="1" t="s">
        <v>296</v>
      </c>
      <c r="C3482" s="1" t="s">
        <v>297</v>
      </c>
      <c r="D3482" s="1" t="s">
        <v>9339</v>
      </c>
      <c r="E3482" s="1" t="s">
        <v>1961</v>
      </c>
      <c r="F3482" s="2">
        <v>45393</v>
      </c>
      <c r="G3482" s="2">
        <v>45397</v>
      </c>
      <c r="H3482" s="2" t="str">
        <f>TEXT(Ecommerce_Sales[[#This Row],[Order_Date]],"mmmm")</f>
        <v>April</v>
      </c>
      <c r="I3482" s="2" t="str">
        <f>TEXT(Ecommerce_Sales[[#This Row],[Order_Date]],"yyyy")</f>
        <v>2024</v>
      </c>
      <c r="J3482" s="2" t="str">
        <f>TEXT(Ecommerce_Sales[[#This Row],[Order_Date]],"mmmm")</f>
        <v>April</v>
      </c>
      <c r="K3482" s="1" t="s">
        <v>1947</v>
      </c>
      <c r="L3482" s="1" t="s">
        <v>4678</v>
      </c>
      <c r="M3482" s="1" t="s">
        <v>2026</v>
      </c>
      <c r="N3482" s="1" t="s">
        <v>1978</v>
      </c>
      <c r="O3482" s="3">
        <v>783</v>
      </c>
      <c r="P3482">
        <v>2</v>
      </c>
      <c r="Q3482" s="3">
        <v>1566</v>
      </c>
      <c r="R3482" s="1" t="s">
        <v>1958</v>
      </c>
      <c r="S3482" s="3">
        <v>198</v>
      </c>
      <c r="T3482">
        <v>5</v>
      </c>
      <c r="U3482" t="str">
        <f>IF(Ecommerce_Sales[[#This Row],[Delivery_Time_Days]]&gt;7,"Delay",IF(Ecommerce_Sales[[#This Row],[Delivery_Time_Days]] = 0,"No delivery",IF(Ecommerce_Sales[[#This Row],[Delivery_Time_Days]]&lt;=7,"On-time")))</f>
        <v>On-time</v>
      </c>
      <c r="V3482" s="7">
        <f>Ecommerce_Sales[[#This Row],[Profit]]/Ecommerce_Sales[[#This Row],[Total_Price]]</f>
        <v>0.34993614303959131</v>
      </c>
      <c r="W3482" s="3">
        <v>548</v>
      </c>
      <c r="X3482" s="3"/>
    </row>
    <row r="3483" spans="1:24" x14ac:dyDescent="0.25">
      <c r="A3483" s="1" t="s">
        <v>9340</v>
      </c>
      <c r="B3483" s="1" t="s">
        <v>953</v>
      </c>
      <c r="C3483" s="1" t="s">
        <v>954</v>
      </c>
      <c r="D3483" s="1" t="s">
        <v>9341</v>
      </c>
      <c r="E3483" s="1" t="s">
        <v>2005</v>
      </c>
      <c r="F3483" s="2">
        <v>45576</v>
      </c>
      <c r="G3483" s="2">
        <v>45556</v>
      </c>
      <c r="H3483" s="2" t="str">
        <f>TEXT(Ecommerce_Sales[[#This Row],[Order_Date]],"mmmm")</f>
        <v>September</v>
      </c>
      <c r="I3483" s="2" t="str">
        <f>TEXT(Ecommerce_Sales[[#This Row],[Order_Date]],"yyyy")</f>
        <v>2024</v>
      </c>
      <c r="J3483" s="2" t="str">
        <f>TEXT(Ecommerce_Sales[[#This Row],[Order_Date]],"mmmm")</f>
        <v>September</v>
      </c>
      <c r="K3483" s="1" t="s">
        <v>1947</v>
      </c>
      <c r="L3483" s="1" t="s">
        <v>5071</v>
      </c>
      <c r="M3483" s="1" t="s">
        <v>1956</v>
      </c>
      <c r="N3483" s="1" t="s">
        <v>1957</v>
      </c>
      <c r="O3483" s="3">
        <v>717</v>
      </c>
      <c r="P3483">
        <v>4</v>
      </c>
      <c r="Q3483" s="3">
        <v>2870</v>
      </c>
      <c r="R3483" s="1" t="s">
        <v>1958</v>
      </c>
      <c r="S3483" s="3">
        <v>199</v>
      </c>
      <c r="T3483">
        <v>7</v>
      </c>
      <c r="U3483" t="str">
        <f>IF(Ecommerce_Sales[[#This Row],[Delivery_Time_Days]]&gt;7,"Delay",IF(Ecommerce_Sales[[#This Row],[Delivery_Time_Days]] = 0,"No delivery",IF(Ecommerce_Sales[[#This Row],[Delivery_Time_Days]]&lt;=7,"On-time")))</f>
        <v>On-time</v>
      </c>
      <c r="V3483" s="7">
        <f>Ecommerce_Sales[[#This Row],[Profit]]/Ecommerce_Sales[[#This Row],[Total_Price]]</f>
        <v>0.14982578397212543</v>
      </c>
      <c r="W3483" s="3">
        <v>430</v>
      </c>
      <c r="X3483" s="3"/>
    </row>
    <row r="3484" spans="1:24" x14ac:dyDescent="0.25">
      <c r="A3484" s="1" t="s">
        <v>9342</v>
      </c>
      <c r="B3484" s="1" t="s">
        <v>428</v>
      </c>
      <c r="C3484" s="1" t="s">
        <v>429</v>
      </c>
      <c r="D3484" s="1" t="s">
        <v>4327</v>
      </c>
      <c r="E3484" s="1" t="s">
        <v>1946</v>
      </c>
      <c r="F3484" s="2">
        <v>45424</v>
      </c>
      <c r="G3484" s="2">
        <v>45053</v>
      </c>
      <c r="H3484" s="2" t="str">
        <f>TEXT(Ecommerce_Sales[[#This Row],[Order_Date]],"mmmm")</f>
        <v>May</v>
      </c>
      <c r="I3484" s="2" t="str">
        <f>TEXT(Ecommerce_Sales[[#This Row],[Order_Date]],"yyyy")</f>
        <v>2023</v>
      </c>
      <c r="J3484" s="2" t="str">
        <f>TEXT(Ecommerce_Sales[[#This Row],[Order_Date]],"mmmm")</f>
        <v>May</v>
      </c>
      <c r="K3484" s="1" t="s">
        <v>1947</v>
      </c>
      <c r="L3484" s="1" t="s">
        <v>9343</v>
      </c>
      <c r="M3484" s="1" t="s">
        <v>2026</v>
      </c>
      <c r="N3484" s="1" t="s">
        <v>1978</v>
      </c>
      <c r="O3484" s="3">
        <v>313</v>
      </c>
      <c r="P3484">
        <v>5</v>
      </c>
      <c r="Q3484" s="3">
        <v>1564</v>
      </c>
      <c r="R3484" s="1" t="s">
        <v>2012</v>
      </c>
      <c r="S3484" s="3">
        <v>179</v>
      </c>
      <c r="T3484">
        <v>10</v>
      </c>
      <c r="U3484" t="str">
        <f>IF(Ecommerce_Sales[[#This Row],[Delivery_Time_Days]]&gt;7,"Delay",IF(Ecommerce_Sales[[#This Row],[Delivery_Time_Days]] = 0,"No delivery",IF(Ecommerce_Sales[[#This Row],[Delivery_Time_Days]]&lt;=7,"On-time")))</f>
        <v>Delay</v>
      </c>
      <c r="V3484" s="7">
        <f>Ecommerce_Sales[[#This Row],[Profit]]/Ecommerce_Sales[[#This Row],[Total_Price]]</f>
        <v>0.34974424552429667</v>
      </c>
      <c r="W3484" s="3">
        <v>547</v>
      </c>
      <c r="X3484" s="3"/>
    </row>
    <row r="3485" spans="1:24" x14ac:dyDescent="0.25">
      <c r="A3485" s="1" t="s">
        <v>9344</v>
      </c>
      <c r="B3485" s="1" t="s">
        <v>825</v>
      </c>
      <c r="C3485" s="1" t="s">
        <v>826</v>
      </c>
      <c r="D3485" s="1" t="s">
        <v>3821</v>
      </c>
      <c r="E3485" s="1" t="s">
        <v>1961</v>
      </c>
      <c r="F3485" s="2">
        <v>45378</v>
      </c>
      <c r="G3485" s="2">
        <v>45520</v>
      </c>
      <c r="H3485" s="2" t="str">
        <f>TEXT(Ecommerce_Sales[[#This Row],[Order_Date]],"mmmm")</f>
        <v>August</v>
      </c>
      <c r="I3485" s="2" t="str">
        <f>TEXT(Ecommerce_Sales[[#This Row],[Order_Date]],"yyyy")</f>
        <v>2024</v>
      </c>
      <c r="J3485" s="2" t="str">
        <f>TEXT(Ecommerce_Sales[[#This Row],[Order_Date]],"mmmm")</f>
        <v>August</v>
      </c>
      <c r="K3485" s="1" t="s">
        <v>1947</v>
      </c>
      <c r="L3485" s="1" t="s">
        <v>8455</v>
      </c>
      <c r="M3485" s="1" t="s">
        <v>2079</v>
      </c>
      <c r="N3485" s="1" t="s">
        <v>1973</v>
      </c>
      <c r="O3485" s="3">
        <v>1237</v>
      </c>
      <c r="P3485">
        <v>5</v>
      </c>
      <c r="Q3485" s="3">
        <v>6187</v>
      </c>
      <c r="R3485" s="1" t="s">
        <v>1951</v>
      </c>
      <c r="S3485" s="3">
        <v>861</v>
      </c>
      <c r="T3485">
        <v>8</v>
      </c>
      <c r="U3485" t="str">
        <f>IF(Ecommerce_Sales[[#This Row],[Delivery_Time_Days]]&gt;7,"Delay",IF(Ecommerce_Sales[[#This Row],[Delivery_Time_Days]] = 0,"No delivery",IF(Ecommerce_Sales[[#This Row],[Delivery_Time_Days]]&lt;=7,"On-time")))</f>
        <v>Delay</v>
      </c>
      <c r="V3485" s="7">
        <f>Ecommerce_Sales[[#This Row],[Profit]]/Ecommerce_Sales[[#This Row],[Total_Price]]</f>
        <v>0.29998383707774368</v>
      </c>
      <c r="W3485" s="3">
        <v>1856</v>
      </c>
      <c r="X3485" s="3"/>
    </row>
    <row r="3486" spans="1:24" x14ac:dyDescent="0.25">
      <c r="A3486" s="1" t="s">
        <v>9345</v>
      </c>
      <c r="B3486" s="1" t="s">
        <v>226</v>
      </c>
      <c r="C3486" s="1" t="s">
        <v>227</v>
      </c>
      <c r="D3486" s="1" t="s">
        <v>4833</v>
      </c>
      <c r="E3486" s="1" t="s">
        <v>2005</v>
      </c>
      <c r="F3486" s="2">
        <v>45318</v>
      </c>
      <c r="G3486" s="2">
        <v>45280</v>
      </c>
      <c r="H3486" s="2" t="str">
        <f>TEXT(Ecommerce_Sales[[#This Row],[Order_Date]],"mmmm")</f>
        <v>December</v>
      </c>
      <c r="I3486" s="2" t="str">
        <f>TEXT(Ecommerce_Sales[[#This Row],[Order_Date]],"yyyy")</f>
        <v>2023</v>
      </c>
      <c r="J3486" s="2" t="str">
        <f>TEXT(Ecommerce_Sales[[#This Row],[Order_Date]],"mmmm")</f>
        <v>December</v>
      </c>
      <c r="K3486" s="1" t="s">
        <v>1947</v>
      </c>
      <c r="L3486" s="1" t="s">
        <v>7664</v>
      </c>
      <c r="M3486" s="1" t="s">
        <v>2054</v>
      </c>
      <c r="N3486" s="1" t="s">
        <v>1957</v>
      </c>
      <c r="O3486" s="3">
        <v>520</v>
      </c>
      <c r="P3486">
        <v>4</v>
      </c>
      <c r="Q3486" s="3">
        <v>2080</v>
      </c>
      <c r="R3486" s="1" t="s">
        <v>1958</v>
      </c>
      <c r="S3486" s="3">
        <v>265</v>
      </c>
      <c r="T3486">
        <v>7</v>
      </c>
      <c r="U3486" t="str">
        <f>IF(Ecommerce_Sales[[#This Row],[Delivery_Time_Days]]&gt;7,"Delay",IF(Ecommerce_Sales[[#This Row],[Delivery_Time_Days]] = 0,"No delivery",IF(Ecommerce_Sales[[#This Row],[Delivery_Time_Days]]&lt;=7,"On-time")))</f>
        <v>On-time</v>
      </c>
      <c r="V3486" s="7">
        <f>Ecommerce_Sales[[#This Row],[Profit]]/Ecommerce_Sales[[#This Row],[Total_Price]]</f>
        <v>0.15</v>
      </c>
      <c r="W3486" s="3">
        <v>312</v>
      </c>
      <c r="X3486" s="3"/>
    </row>
    <row r="3487" spans="1:24" x14ac:dyDescent="0.25">
      <c r="A3487" s="1" t="s">
        <v>9346</v>
      </c>
      <c r="B3487" s="1" t="s">
        <v>84</v>
      </c>
      <c r="C3487" s="1" t="s">
        <v>85</v>
      </c>
      <c r="D3487" s="1" t="s">
        <v>2332</v>
      </c>
      <c r="E3487" s="1" t="s">
        <v>1996</v>
      </c>
      <c r="F3487" s="2">
        <v>45111</v>
      </c>
      <c r="G3487" s="2">
        <v>45182</v>
      </c>
      <c r="H3487" s="2" t="str">
        <f>TEXT(Ecommerce_Sales[[#This Row],[Order_Date]],"mmmm")</f>
        <v>September</v>
      </c>
      <c r="I3487" s="2" t="str">
        <f>TEXT(Ecommerce_Sales[[#This Row],[Order_Date]],"yyyy")</f>
        <v>2023</v>
      </c>
      <c r="J3487" s="2" t="str">
        <f>TEXT(Ecommerce_Sales[[#This Row],[Order_Date]],"mmmm")</f>
        <v>September</v>
      </c>
      <c r="K3487" s="1" t="s">
        <v>1947</v>
      </c>
      <c r="L3487" s="1" t="s">
        <v>9347</v>
      </c>
      <c r="M3487" s="1" t="s">
        <v>1972</v>
      </c>
      <c r="N3487" s="1" t="s">
        <v>1973</v>
      </c>
      <c r="O3487" s="3">
        <v>817</v>
      </c>
      <c r="P3487">
        <v>5</v>
      </c>
      <c r="Q3487" s="3">
        <v>4083</v>
      </c>
      <c r="R3487" s="1" t="s">
        <v>1958</v>
      </c>
      <c r="S3487" s="3">
        <v>267</v>
      </c>
      <c r="T3487">
        <v>6</v>
      </c>
      <c r="U3487" t="str">
        <f>IF(Ecommerce_Sales[[#This Row],[Delivery_Time_Days]]&gt;7,"Delay",IF(Ecommerce_Sales[[#This Row],[Delivery_Time_Days]] = 0,"No delivery",IF(Ecommerce_Sales[[#This Row],[Delivery_Time_Days]]&lt;=7,"On-time")))</f>
        <v>On-time</v>
      </c>
      <c r="V3487" s="7">
        <f>Ecommerce_Sales[[#This Row],[Profit]]/Ecommerce_Sales[[#This Row],[Total_Price]]</f>
        <v>0.30002449179524859</v>
      </c>
      <c r="W3487" s="3">
        <v>1225</v>
      </c>
      <c r="X3487" s="3"/>
    </row>
    <row r="3488" spans="1:24" x14ac:dyDescent="0.25">
      <c r="A3488" s="1" t="s">
        <v>9348</v>
      </c>
      <c r="B3488" s="1" t="s">
        <v>1097</v>
      </c>
      <c r="C3488" s="1" t="s">
        <v>1098</v>
      </c>
      <c r="D3488" s="1" t="s">
        <v>6689</v>
      </c>
      <c r="E3488" s="1" t="s">
        <v>1981</v>
      </c>
      <c r="F3488" s="2">
        <v>45446</v>
      </c>
      <c r="G3488" s="2">
        <v>45572</v>
      </c>
      <c r="H3488" s="2" t="str">
        <f>TEXT(Ecommerce_Sales[[#This Row],[Order_Date]],"mmmm")</f>
        <v>October</v>
      </c>
      <c r="I3488" s="2" t="str">
        <f>TEXT(Ecommerce_Sales[[#This Row],[Order_Date]],"yyyy")</f>
        <v>2024</v>
      </c>
      <c r="J3488" s="2" t="str">
        <f>TEXT(Ecommerce_Sales[[#This Row],[Order_Date]],"mmmm")</f>
        <v>October</v>
      </c>
      <c r="K3488" s="1" t="s">
        <v>1947</v>
      </c>
      <c r="L3488" s="1" t="s">
        <v>2085</v>
      </c>
      <c r="M3488" s="1" t="s">
        <v>2079</v>
      </c>
      <c r="N3488" s="1" t="s">
        <v>1973</v>
      </c>
      <c r="O3488" s="3">
        <v>1139</v>
      </c>
      <c r="P3488">
        <v>2</v>
      </c>
      <c r="Q3488" s="3">
        <v>2279</v>
      </c>
      <c r="R3488" s="1" t="s">
        <v>2012</v>
      </c>
      <c r="S3488" s="3">
        <v>176</v>
      </c>
      <c r="T3488">
        <v>2</v>
      </c>
      <c r="U3488" t="str">
        <f>IF(Ecommerce_Sales[[#This Row],[Delivery_Time_Days]]&gt;7,"Delay",IF(Ecommerce_Sales[[#This Row],[Delivery_Time_Days]] = 0,"No delivery",IF(Ecommerce_Sales[[#This Row],[Delivery_Time_Days]]&lt;=7,"On-time")))</f>
        <v>On-time</v>
      </c>
      <c r="V3488" s="7">
        <f>Ecommerce_Sales[[#This Row],[Profit]]/Ecommerce_Sales[[#This Row],[Total_Price]]</f>
        <v>0.30013163668275561</v>
      </c>
      <c r="W3488" s="3">
        <v>684</v>
      </c>
      <c r="X3488" s="3"/>
    </row>
    <row r="3489" spans="1:24" x14ac:dyDescent="0.25">
      <c r="A3489" s="1" t="s">
        <v>9349</v>
      </c>
      <c r="B3489" s="1" t="s">
        <v>372</v>
      </c>
      <c r="C3489" s="1" t="s">
        <v>373</v>
      </c>
      <c r="D3489" s="1" t="s">
        <v>6653</v>
      </c>
      <c r="E3489" s="1" t="s">
        <v>1946</v>
      </c>
      <c r="F3489" s="2">
        <v>45642</v>
      </c>
      <c r="G3489" s="2">
        <v>45385</v>
      </c>
      <c r="H3489" s="2" t="str">
        <f>TEXT(Ecommerce_Sales[[#This Row],[Order_Date]],"mmmm")</f>
        <v>April</v>
      </c>
      <c r="I3489" s="2" t="str">
        <f>TEXT(Ecommerce_Sales[[#This Row],[Order_Date]],"yyyy")</f>
        <v>2024</v>
      </c>
      <c r="J3489" s="2" t="str">
        <f>TEXT(Ecommerce_Sales[[#This Row],[Order_Date]],"mmmm")</f>
        <v>April</v>
      </c>
      <c r="K3489" s="1" t="s">
        <v>1947</v>
      </c>
      <c r="L3489" s="1" t="s">
        <v>9350</v>
      </c>
      <c r="M3489" s="1" t="s">
        <v>1963</v>
      </c>
      <c r="N3489" s="1" t="s">
        <v>1957</v>
      </c>
      <c r="O3489" s="3">
        <v>118</v>
      </c>
      <c r="P3489">
        <v>4</v>
      </c>
      <c r="Q3489" s="3">
        <v>472</v>
      </c>
      <c r="R3489" s="1" t="s">
        <v>2016</v>
      </c>
      <c r="S3489" s="3">
        <v>32</v>
      </c>
      <c r="T3489">
        <v>8</v>
      </c>
      <c r="U3489" t="str">
        <f>IF(Ecommerce_Sales[[#This Row],[Delivery_Time_Days]]&gt;7,"Delay",IF(Ecommerce_Sales[[#This Row],[Delivery_Time_Days]] = 0,"No delivery",IF(Ecommerce_Sales[[#This Row],[Delivery_Time_Days]]&lt;=7,"On-time")))</f>
        <v>Delay</v>
      </c>
      <c r="V3489" s="7">
        <f>Ecommerce_Sales[[#This Row],[Profit]]/Ecommerce_Sales[[#This Row],[Total_Price]]</f>
        <v>0.15042372881355931</v>
      </c>
      <c r="W3489" s="3">
        <v>71</v>
      </c>
      <c r="X3489" s="3"/>
    </row>
    <row r="3490" spans="1:24" x14ac:dyDescent="0.25">
      <c r="A3490" s="1" t="s">
        <v>9351</v>
      </c>
      <c r="B3490" s="1" t="s">
        <v>282</v>
      </c>
      <c r="C3490" s="1" t="s">
        <v>283</v>
      </c>
      <c r="D3490" s="1" t="s">
        <v>5067</v>
      </c>
      <c r="E3490" s="1" t="s">
        <v>1966</v>
      </c>
      <c r="F3490" s="2">
        <v>45528</v>
      </c>
      <c r="G3490" s="2">
        <v>45551</v>
      </c>
      <c r="H3490" s="2" t="str">
        <f>TEXT(Ecommerce_Sales[[#This Row],[Order_Date]],"mmmm")</f>
        <v>September</v>
      </c>
      <c r="I3490" s="2" t="str">
        <f>TEXT(Ecommerce_Sales[[#This Row],[Order_Date]],"yyyy")</f>
        <v>2024</v>
      </c>
      <c r="J3490" s="2" t="str">
        <f>TEXT(Ecommerce_Sales[[#This Row],[Order_Date]],"mmmm")</f>
        <v>September</v>
      </c>
      <c r="K3490" s="1" t="s">
        <v>1992</v>
      </c>
      <c r="L3490" s="1" t="s">
        <v>9352</v>
      </c>
      <c r="M3490" s="1" t="s">
        <v>1972</v>
      </c>
      <c r="N3490" s="1" t="s">
        <v>1973</v>
      </c>
      <c r="O3490" s="3">
        <v>837</v>
      </c>
      <c r="P3490">
        <v>3</v>
      </c>
      <c r="Q3490" s="3">
        <v>2512</v>
      </c>
      <c r="R3490" s="1" t="s">
        <v>1958</v>
      </c>
      <c r="S3490" s="3">
        <v>350</v>
      </c>
      <c r="U3490" t="str">
        <f>IF(Ecommerce_Sales[[#This Row],[Delivery_Time_Days]]&gt;7,"Delay",IF(Ecommerce_Sales[[#This Row],[Delivery_Time_Days]] = 0,"No delivery",IF(Ecommerce_Sales[[#This Row],[Delivery_Time_Days]]&lt;=7,"On-time")))</f>
        <v>No delivery</v>
      </c>
      <c r="V3490" s="7">
        <f>Ecommerce_Sales[[#This Row],[Profit]]/Ecommerce_Sales[[#This Row],[Total_Price]]</f>
        <v>0.30015923566878983</v>
      </c>
      <c r="W3490" s="3">
        <v>754</v>
      </c>
      <c r="X3490" s="3"/>
    </row>
    <row r="3491" spans="1:24" x14ac:dyDescent="0.25">
      <c r="A3491" s="1" t="s">
        <v>9353</v>
      </c>
      <c r="B3491" s="1" t="s">
        <v>842</v>
      </c>
      <c r="C3491" s="1" t="s">
        <v>843</v>
      </c>
      <c r="D3491" s="1" t="s">
        <v>5009</v>
      </c>
      <c r="E3491" s="1" t="s">
        <v>1946</v>
      </c>
      <c r="F3491" s="2">
        <v>45434</v>
      </c>
      <c r="G3491" s="2">
        <v>45541</v>
      </c>
      <c r="H3491" s="2" t="str">
        <f>TEXT(Ecommerce_Sales[[#This Row],[Order_Date]],"mmmm")</f>
        <v>September</v>
      </c>
      <c r="I3491" s="2" t="str">
        <f>TEXT(Ecommerce_Sales[[#This Row],[Order_Date]],"yyyy")</f>
        <v>2024</v>
      </c>
      <c r="J3491" s="2" t="str">
        <f>TEXT(Ecommerce_Sales[[#This Row],[Order_Date]],"mmmm")</f>
        <v>September</v>
      </c>
      <c r="K3491" s="1" t="s">
        <v>1947</v>
      </c>
      <c r="L3491" s="1" t="s">
        <v>9354</v>
      </c>
      <c r="M3491" s="1" t="s">
        <v>1972</v>
      </c>
      <c r="N3491" s="1" t="s">
        <v>1973</v>
      </c>
      <c r="O3491" s="3">
        <v>727</v>
      </c>
      <c r="P3491">
        <v>3</v>
      </c>
      <c r="Q3491" s="3">
        <v>2181</v>
      </c>
      <c r="R3491" s="1" t="s">
        <v>1951</v>
      </c>
      <c r="S3491" s="3">
        <v>316</v>
      </c>
      <c r="T3491">
        <v>7</v>
      </c>
      <c r="U3491" t="str">
        <f>IF(Ecommerce_Sales[[#This Row],[Delivery_Time_Days]]&gt;7,"Delay",IF(Ecommerce_Sales[[#This Row],[Delivery_Time_Days]] = 0,"No delivery",IF(Ecommerce_Sales[[#This Row],[Delivery_Time_Days]]&lt;=7,"On-time")))</f>
        <v>On-time</v>
      </c>
      <c r="V3491" s="7">
        <f>Ecommerce_Sales[[#This Row],[Profit]]/Ecommerce_Sales[[#This Row],[Total_Price]]</f>
        <v>0.29986244841815679</v>
      </c>
      <c r="W3491" s="3">
        <v>654</v>
      </c>
      <c r="X3491" s="3"/>
    </row>
    <row r="3492" spans="1:24" x14ac:dyDescent="0.25">
      <c r="A3492" s="1" t="s">
        <v>9355</v>
      </c>
      <c r="B3492" s="1" t="s">
        <v>575</v>
      </c>
      <c r="C3492" s="1" t="s">
        <v>576</v>
      </c>
      <c r="D3492" s="1" t="s">
        <v>2014</v>
      </c>
      <c r="E3492" s="1" t="s">
        <v>1966</v>
      </c>
      <c r="F3492" s="2">
        <v>45237</v>
      </c>
      <c r="G3492" s="2">
        <v>45015</v>
      </c>
      <c r="H3492" s="2" t="str">
        <f>TEXT(Ecommerce_Sales[[#This Row],[Order_Date]],"mmmm")</f>
        <v>March</v>
      </c>
      <c r="I3492" s="2" t="str">
        <f>TEXT(Ecommerce_Sales[[#This Row],[Order_Date]],"yyyy")</f>
        <v>2023</v>
      </c>
      <c r="J3492" s="2" t="str">
        <f>TEXT(Ecommerce_Sales[[#This Row],[Order_Date]],"mmmm")</f>
        <v>March</v>
      </c>
      <c r="K3492" s="1" t="s">
        <v>1947</v>
      </c>
      <c r="L3492" s="1" t="s">
        <v>2159</v>
      </c>
      <c r="M3492" s="1" t="s">
        <v>1998</v>
      </c>
      <c r="N3492" s="1" t="s">
        <v>1973</v>
      </c>
      <c r="O3492" s="3">
        <v>827</v>
      </c>
      <c r="P3492">
        <v>2</v>
      </c>
      <c r="Q3492" s="3">
        <v>1654</v>
      </c>
      <c r="R3492" s="1" t="s">
        <v>1958</v>
      </c>
      <c r="S3492" s="3">
        <v>151</v>
      </c>
      <c r="T3492">
        <v>7</v>
      </c>
      <c r="U3492" t="str">
        <f>IF(Ecommerce_Sales[[#This Row],[Delivery_Time_Days]]&gt;7,"Delay",IF(Ecommerce_Sales[[#This Row],[Delivery_Time_Days]] = 0,"No delivery",IF(Ecommerce_Sales[[#This Row],[Delivery_Time_Days]]&lt;=7,"On-time")))</f>
        <v>On-time</v>
      </c>
      <c r="V3492" s="7">
        <f>Ecommerce_Sales[[#This Row],[Profit]]/Ecommerce_Sales[[#This Row],[Total_Price]]</f>
        <v>0.29987908101571947</v>
      </c>
      <c r="W3492" s="3">
        <v>496</v>
      </c>
      <c r="X3492" s="3"/>
    </row>
    <row r="3493" spans="1:24" x14ac:dyDescent="0.25">
      <c r="A3493" s="1" t="s">
        <v>9356</v>
      </c>
      <c r="B3493" s="1" t="s">
        <v>838</v>
      </c>
      <c r="C3493" s="1" t="s">
        <v>839</v>
      </c>
      <c r="D3493" s="1" t="s">
        <v>4253</v>
      </c>
      <c r="E3493" s="1" t="s">
        <v>1954</v>
      </c>
      <c r="F3493" s="2">
        <v>45650</v>
      </c>
      <c r="G3493" s="2">
        <v>45270</v>
      </c>
      <c r="H3493" s="2" t="str">
        <f>TEXT(Ecommerce_Sales[[#This Row],[Order_Date]],"mmmm")</f>
        <v>December</v>
      </c>
      <c r="I3493" s="2" t="str">
        <f>TEXT(Ecommerce_Sales[[#This Row],[Order_Date]],"yyyy")</f>
        <v>2023</v>
      </c>
      <c r="J3493" s="2" t="str">
        <f>TEXT(Ecommerce_Sales[[#This Row],[Order_Date]],"mmmm")</f>
        <v>December</v>
      </c>
      <c r="K3493" s="1" t="s">
        <v>1947</v>
      </c>
      <c r="L3493" s="1" t="s">
        <v>9357</v>
      </c>
      <c r="M3493" s="1" t="s">
        <v>1988</v>
      </c>
      <c r="N3493" s="1" t="s">
        <v>1989</v>
      </c>
      <c r="O3493" s="3">
        <v>70</v>
      </c>
      <c r="P3493">
        <v>4</v>
      </c>
      <c r="Q3493" s="3">
        <v>280</v>
      </c>
      <c r="R3493" s="1" t="s">
        <v>1958</v>
      </c>
      <c r="S3493" s="3">
        <v>35</v>
      </c>
      <c r="T3493">
        <v>7</v>
      </c>
      <c r="U3493" t="str">
        <f>IF(Ecommerce_Sales[[#This Row],[Delivery_Time_Days]]&gt;7,"Delay",IF(Ecommerce_Sales[[#This Row],[Delivery_Time_Days]] = 0,"No delivery",IF(Ecommerce_Sales[[#This Row],[Delivery_Time_Days]]&lt;=7,"On-time")))</f>
        <v>On-time</v>
      </c>
      <c r="V3493" s="7">
        <f>Ecommerce_Sales[[#This Row],[Profit]]/Ecommerce_Sales[[#This Row],[Total_Price]]</f>
        <v>0.25</v>
      </c>
      <c r="W3493" s="3">
        <v>70</v>
      </c>
      <c r="X3493" s="3"/>
    </row>
    <row r="3494" spans="1:24" x14ac:dyDescent="0.25">
      <c r="A3494" s="1" t="s">
        <v>9358</v>
      </c>
      <c r="B3494" s="1" t="s">
        <v>38</v>
      </c>
      <c r="C3494" s="1" t="s">
        <v>39</v>
      </c>
      <c r="D3494" s="1" t="s">
        <v>3028</v>
      </c>
      <c r="E3494" s="1" t="s">
        <v>1981</v>
      </c>
      <c r="F3494" s="2">
        <v>45211</v>
      </c>
      <c r="G3494" s="2">
        <v>45509</v>
      </c>
      <c r="H3494" s="2" t="str">
        <f>TEXT(Ecommerce_Sales[[#This Row],[Order_Date]],"mmmm")</f>
        <v>August</v>
      </c>
      <c r="I3494" s="2" t="str">
        <f>TEXT(Ecommerce_Sales[[#This Row],[Order_Date]],"yyyy")</f>
        <v>2024</v>
      </c>
      <c r="J3494" s="2" t="str">
        <f>TEXT(Ecommerce_Sales[[#This Row],[Order_Date]],"mmmm")</f>
        <v>August</v>
      </c>
      <c r="K3494" s="1" t="s">
        <v>1947</v>
      </c>
      <c r="L3494" s="1" t="s">
        <v>9359</v>
      </c>
      <c r="M3494" s="1" t="s">
        <v>1956</v>
      </c>
      <c r="N3494" s="1" t="s">
        <v>1957</v>
      </c>
      <c r="O3494" s="3">
        <v>217</v>
      </c>
      <c r="P3494">
        <v>5</v>
      </c>
      <c r="Q3494" s="3">
        <v>1087</v>
      </c>
      <c r="R3494" s="1" t="s">
        <v>1951</v>
      </c>
      <c r="S3494" s="3">
        <v>154</v>
      </c>
      <c r="T3494">
        <v>4</v>
      </c>
      <c r="U3494" t="str">
        <f>IF(Ecommerce_Sales[[#This Row],[Delivery_Time_Days]]&gt;7,"Delay",IF(Ecommerce_Sales[[#This Row],[Delivery_Time_Days]] = 0,"No delivery",IF(Ecommerce_Sales[[#This Row],[Delivery_Time_Days]]&lt;=7,"On-time")))</f>
        <v>On-time</v>
      </c>
      <c r="V3494" s="7">
        <f>Ecommerce_Sales[[#This Row],[Profit]]/Ecommerce_Sales[[#This Row],[Total_Price]]</f>
        <v>0.14995400183992641</v>
      </c>
      <c r="W3494" s="3">
        <v>163</v>
      </c>
      <c r="X3494" s="3"/>
    </row>
    <row r="3495" spans="1:24" x14ac:dyDescent="0.25">
      <c r="A3495" s="1" t="s">
        <v>9360</v>
      </c>
      <c r="B3495" s="1" t="s">
        <v>1667</v>
      </c>
      <c r="C3495" s="1" t="s">
        <v>1668</v>
      </c>
      <c r="D3495" s="1" t="s">
        <v>7803</v>
      </c>
      <c r="E3495" s="1" t="s">
        <v>2005</v>
      </c>
      <c r="F3495" s="2">
        <v>45183</v>
      </c>
      <c r="G3495" s="2">
        <v>45049</v>
      </c>
      <c r="H3495" s="2" t="str">
        <f>TEXT(Ecommerce_Sales[[#This Row],[Order_Date]],"mmmm")</f>
        <v>May</v>
      </c>
      <c r="I3495" s="2" t="str">
        <f>TEXT(Ecommerce_Sales[[#This Row],[Order_Date]],"yyyy")</f>
        <v>2023</v>
      </c>
      <c r="J3495" s="2" t="str">
        <f>TEXT(Ecommerce_Sales[[#This Row],[Order_Date]],"mmmm")</f>
        <v>May</v>
      </c>
      <c r="K3495" s="1" t="s">
        <v>1986</v>
      </c>
      <c r="L3495" s="1" t="s">
        <v>9361</v>
      </c>
      <c r="M3495" s="1" t="s">
        <v>1977</v>
      </c>
      <c r="N3495" s="1" t="s">
        <v>1978</v>
      </c>
      <c r="O3495" s="3">
        <v>560</v>
      </c>
      <c r="P3495">
        <v>2</v>
      </c>
      <c r="Q3495" s="3">
        <v>1119</v>
      </c>
      <c r="R3495" s="1" t="s">
        <v>1958</v>
      </c>
      <c r="S3495" s="3">
        <v>139</v>
      </c>
      <c r="U3495" t="str">
        <f>IF(Ecommerce_Sales[[#This Row],[Delivery_Time_Days]]&gt;7,"Delay",IF(Ecommerce_Sales[[#This Row],[Delivery_Time_Days]] = 0,"No delivery",IF(Ecommerce_Sales[[#This Row],[Delivery_Time_Days]]&lt;=7,"On-time")))</f>
        <v>No delivery</v>
      </c>
      <c r="V3495" s="7">
        <f>Ecommerce_Sales[[#This Row],[Profit]]/Ecommerce_Sales[[#This Row],[Total_Price]]</f>
        <v>0.35031277926720283</v>
      </c>
      <c r="W3495" s="3">
        <v>392</v>
      </c>
      <c r="X3495" s="3"/>
    </row>
    <row r="3496" spans="1:24" x14ac:dyDescent="0.25">
      <c r="A3496" s="1" t="s">
        <v>9362</v>
      </c>
      <c r="B3496" s="1" t="s">
        <v>1371</v>
      </c>
      <c r="C3496" s="1" t="s">
        <v>1372</v>
      </c>
      <c r="D3496" s="1" t="s">
        <v>2225</v>
      </c>
      <c r="E3496" s="1" t="s">
        <v>1996</v>
      </c>
      <c r="F3496" s="2">
        <v>44971</v>
      </c>
      <c r="G3496" s="2">
        <v>45190</v>
      </c>
      <c r="H3496" s="2" t="str">
        <f>TEXT(Ecommerce_Sales[[#This Row],[Order_Date]],"mmmm")</f>
        <v>September</v>
      </c>
      <c r="I3496" s="2" t="str">
        <f>TEXT(Ecommerce_Sales[[#This Row],[Order_Date]],"yyyy")</f>
        <v>2023</v>
      </c>
      <c r="J3496" s="2" t="str">
        <f>TEXT(Ecommerce_Sales[[#This Row],[Order_Date]],"mmmm")</f>
        <v>September</v>
      </c>
      <c r="K3496" s="1" t="s">
        <v>1947</v>
      </c>
      <c r="L3496" s="1" t="s">
        <v>6929</v>
      </c>
      <c r="M3496" s="1" t="s">
        <v>2043</v>
      </c>
      <c r="N3496" s="1" t="s">
        <v>1989</v>
      </c>
      <c r="O3496" s="3">
        <v>384</v>
      </c>
      <c r="P3496">
        <v>1</v>
      </c>
      <c r="Q3496" s="3">
        <v>384</v>
      </c>
      <c r="R3496" s="1" t="s">
        <v>1958</v>
      </c>
      <c r="S3496" s="3">
        <v>32</v>
      </c>
      <c r="T3496">
        <v>9</v>
      </c>
      <c r="U3496" t="str">
        <f>IF(Ecommerce_Sales[[#This Row],[Delivery_Time_Days]]&gt;7,"Delay",IF(Ecommerce_Sales[[#This Row],[Delivery_Time_Days]] = 0,"No delivery",IF(Ecommerce_Sales[[#This Row],[Delivery_Time_Days]]&lt;=7,"On-time")))</f>
        <v>Delay</v>
      </c>
      <c r="V3496" s="7">
        <f>Ecommerce_Sales[[#This Row],[Profit]]/Ecommerce_Sales[[#This Row],[Total_Price]]</f>
        <v>0.25</v>
      </c>
      <c r="W3496" s="3">
        <v>96</v>
      </c>
      <c r="X3496" s="3"/>
    </row>
    <row r="3497" spans="1:24" x14ac:dyDescent="0.25">
      <c r="A3497" s="1" t="s">
        <v>9363</v>
      </c>
      <c r="B3497" s="1" t="s">
        <v>1563</v>
      </c>
      <c r="C3497" s="1" t="s">
        <v>1564</v>
      </c>
      <c r="D3497" s="1" t="s">
        <v>4196</v>
      </c>
      <c r="E3497" s="1" t="s">
        <v>1946</v>
      </c>
      <c r="F3497" s="2">
        <v>45237</v>
      </c>
      <c r="G3497" s="2">
        <v>45200</v>
      </c>
      <c r="H3497" s="2" t="str">
        <f>TEXT(Ecommerce_Sales[[#This Row],[Order_Date]],"mmmm")</f>
        <v>October</v>
      </c>
      <c r="I3497" s="2" t="str">
        <f>TEXT(Ecommerce_Sales[[#This Row],[Order_Date]],"yyyy")</f>
        <v>2023</v>
      </c>
      <c r="J3497" s="2" t="str">
        <f>TEXT(Ecommerce_Sales[[#This Row],[Order_Date]],"mmmm")</f>
        <v>October</v>
      </c>
      <c r="K3497" s="1" t="s">
        <v>1992</v>
      </c>
      <c r="L3497" s="1" t="s">
        <v>9364</v>
      </c>
      <c r="M3497" s="1" t="s">
        <v>2065</v>
      </c>
      <c r="N3497" s="1" t="s">
        <v>1978</v>
      </c>
      <c r="O3497" s="3">
        <v>1019</v>
      </c>
      <c r="P3497">
        <v>6</v>
      </c>
      <c r="Q3497" s="3">
        <v>6113</v>
      </c>
      <c r="R3497" s="1" t="s">
        <v>1958</v>
      </c>
      <c r="S3497" s="3">
        <v>571</v>
      </c>
      <c r="U3497" t="str">
        <f>IF(Ecommerce_Sales[[#This Row],[Delivery_Time_Days]]&gt;7,"Delay",IF(Ecommerce_Sales[[#This Row],[Delivery_Time_Days]] = 0,"No delivery",IF(Ecommerce_Sales[[#This Row],[Delivery_Time_Days]]&lt;=7,"On-time")))</f>
        <v>No delivery</v>
      </c>
      <c r="V3497" s="7">
        <f>Ecommerce_Sales[[#This Row],[Profit]]/Ecommerce_Sales[[#This Row],[Total_Price]]</f>
        <v>0.34991002780958613</v>
      </c>
      <c r="W3497" s="3">
        <v>2139</v>
      </c>
      <c r="X3497" s="3"/>
    </row>
    <row r="3498" spans="1:24" x14ac:dyDescent="0.25">
      <c r="A3498" s="1" t="s">
        <v>9365</v>
      </c>
      <c r="B3498" s="1" t="s">
        <v>1561</v>
      </c>
      <c r="C3498" s="1" t="s">
        <v>1562</v>
      </c>
      <c r="D3498" s="1" t="s">
        <v>5080</v>
      </c>
      <c r="E3498" s="1" t="s">
        <v>1954</v>
      </c>
      <c r="F3498" s="2">
        <v>45461</v>
      </c>
      <c r="G3498" s="2">
        <v>45123</v>
      </c>
      <c r="H3498" s="2" t="str">
        <f>TEXT(Ecommerce_Sales[[#This Row],[Order_Date]],"mmmm")</f>
        <v>July</v>
      </c>
      <c r="I3498" s="2" t="str">
        <f>TEXT(Ecommerce_Sales[[#This Row],[Order_Date]],"yyyy")</f>
        <v>2023</v>
      </c>
      <c r="J3498" s="2" t="str">
        <f>TEXT(Ecommerce_Sales[[#This Row],[Order_Date]],"mmmm")</f>
        <v>July</v>
      </c>
      <c r="K3498" s="1" t="s">
        <v>1947</v>
      </c>
      <c r="L3498" s="1" t="s">
        <v>9366</v>
      </c>
      <c r="M3498" s="1" t="s">
        <v>2072</v>
      </c>
      <c r="N3498" s="1" t="s">
        <v>1950</v>
      </c>
      <c r="O3498" s="3">
        <v>515</v>
      </c>
      <c r="P3498">
        <v>5</v>
      </c>
      <c r="Q3498" s="3">
        <v>2577</v>
      </c>
      <c r="R3498" s="1" t="s">
        <v>1958</v>
      </c>
      <c r="S3498" s="3">
        <v>206</v>
      </c>
      <c r="T3498">
        <v>3</v>
      </c>
      <c r="U3498" t="str">
        <f>IF(Ecommerce_Sales[[#This Row],[Delivery_Time_Days]]&gt;7,"Delay",IF(Ecommerce_Sales[[#This Row],[Delivery_Time_Days]] = 0,"No delivery",IF(Ecommerce_Sales[[#This Row],[Delivery_Time_Days]]&lt;=7,"On-time")))</f>
        <v>On-time</v>
      </c>
      <c r="V3498" s="7">
        <f>Ecommerce_Sales[[#This Row],[Profit]]/Ecommerce_Sales[[#This Row],[Total_Price]]</f>
        <v>0.40007760962359334</v>
      </c>
      <c r="W3498" s="3">
        <v>1031</v>
      </c>
      <c r="X3498" s="3"/>
    </row>
    <row r="3499" spans="1:24" x14ac:dyDescent="0.25">
      <c r="A3499" s="1" t="s">
        <v>9367</v>
      </c>
      <c r="B3499" s="1" t="s">
        <v>24</v>
      </c>
      <c r="C3499" s="1" t="s">
        <v>25</v>
      </c>
      <c r="D3499" s="1" t="s">
        <v>3507</v>
      </c>
      <c r="E3499" s="1" t="s">
        <v>1954</v>
      </c>
      <c r="F3499" s="2">
        <v>45534</v>
      </c>
      <c r="G3499" s="2">
        <v>45159</v>
      </c>
      <c r="H3499" s="2" t="str">
        <f>TEXT(Ecommerce_Sales[[#This Row],[Order_Date]],"mmmm")</f>
        <v>August</v>
      </c>
      <c r="I3499" s="2" t="str">
        <f>TEXT(Ecommerce_Sales[[#This Row],[Order_Date]],"yyyy")</f>
        <v>2023</v>
      </c>
      <c r="J3499" s="2" t="str">
        <f>TEXT(Ecommerce_Sales[[#This Row],[Order_Date]],"mmmm")</f>
        <v>August</v>
      </c>
      <c r="K3499" s="1" t="s">
        <v>1947</v>
      </c>
      <c r="L3499" s="1" t="s">
        <v>6794</v>
      </c>
      <c r="M3499" s="1" t="s">
        <v>2043</v>
      </c>
      <c r="N3499" s="1" t="s">
        <v>1989</v>
      </c>
      <c r="O3499" s="3">
        <v>38</v>
      </c>
      <c r="P3499">
        <v>1</v>
      </c>
      <c r="Q3499" s="3">
        <v>38</v>
      </c>
      <c r="R3499" s="1" t="s">
        <v>2008</v>
      </c>
      <c r="S3499" s="3">
        <v>2</v>
      </c>
      <c r="T3499">
        <v>8</v>
      </c>
      <c r="U3499" t="str">
        <f>IF(Ecommerce_Sales[[#This Row],[Delivery_Time_Days]]&gt;7,"Delay",IF(Ecommerce_Sales[[#This Row],[Delivery_Time_Days]] = 0,"No delivery",IF(Ecommerce_Sales[[#This Row],[Delivery_Time_Days]]&lt;=7,"On-time")))</f>
        <v>Delay</v>
      </c>
      <c r="V3499" s="7">
        <f>Ecommerce_Sales[[#This Row],[Profit]]/Ecommerce_Sales[[#This Row],[Total_Price]]</f>
        <v>0.26315789473684209</v>
      </c>
      <c r="W3499" s="3">
        <v>10</v>
      </c>
      <c r="X3499" s="3"/>
    </row>
    <row r="3500" spans="1:24" x14ac:dyDescent="0.25">
      <c r="A3500" s="1" t="s">
        <v>9368</v>
      </c>
      <c r="B3500" s="1" t="s">
        <v>787</v>
      </c>
      <c r="C3500" s="1" t="s">
        <v>788</v>
      </c>
      <c r="D3500" s="1" t="s">
        <v>4290</v>
      </c>
      <c r="E3500" s="1" t="s">
        <v>1981</v>
      </c>
      <c r="F3500" s="2">
        <v>45095</v>
      </c>
      <c r="G3500" s="2">
        <v>45541</v>
      </c>
      <c r="H3500" s="2" t="str">
        <f>TEXT(Ecommerce_Sales[[#This Row],[Order_Date]],"mmmm")</f>
        <v>September</v>
      </c>
      <c r="I3500" s="2" t="str">
        <f>TEXT(Ecommerce_Sales[[#This Row],[Order_Date]],"yyyy")</f>
        <v>2024</v>
      </c>
      <c r="J3500" s="2" t="str">
        <f>TEXT(Ecommerce_Sales[[#This Row],[Order_Date]],"mmmm")</f>
        <v>September</v>
      </c>
      <c r="K3500" s="1" t="s">
        <v>1947</v>
      </c>
      <c r="L3500" s="1" t="s">
        <v>9369</v>
      </c>
      <c r="M3500" s="1" t="s">
        <v>2047</v>
      </c>
      <c r="N3500" s="1" t="s">
        <v>1989</v>
      </c>
      <c r="O3500" s="3">
        <v>830</v>
      </c>
      <c r="P3500">
        <v>4</v>
      </c>
      <c r="Q3500" s="3">
        <v>3319</v>
      </c>
      <c r="R3500" s="1" t="s">
        <v>1951</v>
      </c>
      <c r="S3500" s="3">
        <v>279</v>
      </c>
      <c r="T3500">
        <v>3</v>
      </c>
      <c r="U3500" t="str">
        <f>IF(Ecommerce_Sales[[#This Row],[Delivery_Time_Days]]&gt;7,"Delay",IF(Ecommerce_Sales[[#This Row],[Delivery_Time_Days]] = 0,"No delivery",IF(Ecommerce_Sales[[#This Row],[Delivery_Time_Days]]&lt;=7,"On-time")))</f>
        <v>On-time</v>
      </c>
      <c r="V3500" s="7">
        <f>Ecommerce_Sales[[#This Row],[Profit]]/Ecommerce_Sales[[#This Row],[Total_Price]]</f>
        <v>0.25007532389273879</v>
      </c>
      <c r="W3500" s="3">
        <v>830</v>
      </c>
      <c r="X3500" s="3"/>
    </row>
    <row r="3501" spans="1:24" x14ac:dyDescent="0.25">
      <c r="A3501" s="1" t="s">
        <v>9370</v>
      </c>
      <c r="B3501" s="1" t="s">
        <v>953</v>
      </c>
      <c r="C3501" s="1" t="s">
        <v>954</v>
      </c>
      <c r="D3501" s="1" t="s">
        <v>9341</v>
      </c>
      <c r="E3501" s="1" t="s">
        <v>2005</v>
      </c>
      <c r="F3501" s="2">
        <v>45576</v>
      </c>
      <c r="G3501" s="2">
        <v>45154</v>
      </c>
      <c r="H3501" s="2" t="str">
        <f>TEXT(Ecommerce_Sales[[#This Row],[Order_Date]],"mmmm")</f>
        <v>August</v>
      </c>
      <c r="I3501" s="2" t="str">
        <f>TEXT(Ecommerce_Sales[[#This Row],[Order_Date]],"yyyy")</f>
        <v>2023</v>
      </c>
      <c r="J3501" s="2" t="str">
        <f>TEXT(Ecommerce_Sales[[#This Row],[Order_Date]],"mmmm")</f>
        <v>August</v>
      </c>
      <c r="K3501" s="1" t="s">
        <v>1947</v>
      </c>
      <c r="L3501" s="1" t="s">
        <v>9371</v>
      </c>
      <c r="M3501" s="1" t="s">
        <v>2030</v>
      </c>
      <c r="N3501" s="1" t="s">
        <v>1978</v>
      </c>
      <c r="O3501" s="3">
        <v>466</v>
      </c>
      <c r="P3501">
        <v>6</v>
      </c>
      <c r="Q3501" s="3">
        <v>2797</v>
      </c>
      <c r="R3501" s="1" t="s">
        <v>1951</v>
      </c>
      <c r="S3501" s="3">
        <v>187</v>
      </c>
      <c r="T3501">
        <v>7</v>
      </c>
      <c r="U3501" t="str">
        <f>IF(Ecommerce_Sales[[#This Row],[Delivery_Time_Days]]&gt;7,"Delay",IF(Ecommerce_Sales[[#This Row],[Delivery_Time_Days]] = 0,"No delivery",IF(Ecommerce_Sales[[#This Row],[Delivery_Time_Days]]&lt;=7,"On-time")))</f>
        <v>On-time</v>
      </c>
      <c r="V3501" s="7">
        <f>Ecommerce_Sales[[#This Row],[Profit]]/Ecommerce_Sales[[#This Row],[Total_Price]]</f>
        <v>0.35001787629603148</v>
      </c>
      <c r="W3501" s="3">
        <v>979</v>
      </c>
      <c r="X3501" s="3"/>
    </row>
    <row r="3502" spans="1:24" x14ac:dyDescent="0.25">
      <c r="A3502" s="1" t="s">
        <v>9372</v>
      </c>
      <c r="B3502" s="1" t="s">
        <v>334</v>
      </c>
      <c r="C3502" s="1" t="s">
        <v>335</v>
      </c>
      <c r="D3502" s="1" t="s">
        <v>3285</v>
      </c>
      <c r="E3502" s="1" t="s">
        <v>2005</v>
      </c>
      <c r="F3502" s="2">
        <v>45142</v>
      </c>
      <c r="G3502" s="2">
        <v>45646</v>
      </c>
      <c r="H3502" s="2" t="str">
        <f>TEXT(Ecommerce_Sales[[#This Row],[Order_Date]],"mmmm")</f>
        <v>December</v>
      </c>
      <c r="I3502" s="2" t="str">
        <f>TEXT(Ecommerce_Sales[[#This Row],[Order_Date]],"yyyy")</f>
        <v>2024</v>
      </c>
      <c r="J3502" s="2" t="str">
        <f>TEXT(Ecommerce_Sales[[#This Row],[Order_Date]],"mmmm")</f>
        <v>December</v>
      </c>
      <c r="K3502" s="1" t="s">
        <v>1947</v>
      </c>
      <c r="L3502" s="1" t="s">
        <v>5117</v>
      </c>
      <c r="M3502" s="1" t="s">
        <v>2043</v>
      </c>
      <c r="N3502" s="1" t="s">
        <v>1989</v>
      </c>
      <c r="O3502" s="3">
        <v>888</v>
      </c>
      <c r="P3502">
        <v>6</v>
      </c>
      <c r="Q3502" s="3">
        <v>5328</v>
      </c>
      <c r="R3502" s="1" t="s">
        <v>1951</v>
      </c>
      <c r="S3502" s="3">
        <v>389</v>
      </c>
      <c r="T3502">
        <v>10</v>
      </c>
      <c r="U3502" t="str">
        <f>IF(Ecommerce_Sales[[#This Row],[Delivery_Time_Days]]&gt;7,"Delay",IF(Ecommerce_Sales[[#This Row],[Delivery_Time_Days]] = 0,"No delivery",IF(Ecommerce_Sales[[#This Row],[Delivery_Time_Days]]&lt;=7,"On-time")))</f>
        <v>Delay</v>
      </c>
      <c r="V3502" s="7">
        <f>Ecommerce_Sales[[#This Row],[Profit]]/Ecommerce_Sales[[#This Row],[Total_Price]]</f>
        <v>0.25</v>
      </c>
      <c r="W3502" s="3">
        <v>1332</v>
      </c>
      <c r="X3502" s="3"/>
    </row>
    <row r="3503" spans="1:24" x14ac:dyDescent="0.25">
      <c r="A3503" s="1" t="s">
        <v>9373</v>
      </c>
      <c r="B3503" s="1" t="s">
        <v>302</v>
      </c>
      <c r="C3503" s="1" t="s">
        <v>303</v>
      </c>
      <c r="D3503" s="1" t="s">
        <v>5781</v>
      </c>
      <c r="E3503" s="1" t="s">
        <v>1961</v>
      </c>
      <c r="F3503" s="2">
        <v>45442</v>
      </c>
      <c r="G3503" s="2">
        <v>45644</v>
      </c>
      <c r="H3503" s="2" t="str">
        <f>TEXT(Ecommerce_Sales[[#This Row],[Order_Date]],"mmmm")</f>
        <v>December</v>
      </c>
      <c r="I3503" s="2" t="str">
        <f>TEXT(Ecommerce_Sales[[#This Row],[Order_Date]],"yyyy")</f>
        <v>2024</v>
      </c>
      <c r="J3503" s="2" t="str">
        <f>TEXT(Ecommerce_Sales[[#This Row],[Order_Date]],"mmmm")</f>
        <v>December</v>
      </c>
      <c r="K3503" s="1" t="s">
        <v>1947</v>
      </c>
      <c r="L3503" s="1" t="s">
        <v>8564</v>
      </c>
      <c r="M3503" s="1" t="s">
        <v>1988</v>
      </c>
      <c r="N3503" s="1" t="s">
        <v>1989</v>
      </c>
      <c r="O3503" s="3">
        <v>1446</v>
      </c>
      <c r="P3503">
        <v>8</v>
      </c>
      <c r="Q3503" s="3">
        <v>11571</v>
      </c>
      <c r="R3503" s="1" t="s">
        <v>1958</v>
      </c>
      <c r="S3503" s="3">
        <v>1713</v>
      </c>
      <c r="T3503">
        <v>9</v>
      </c>
      <c r="U3503" t="str">
        <f>IF(Ecommerce_Sales[[#This Row],[Delivery_Time_Days]]&gt;7,"Delay",IF(Ecommerce_Sales[[#This Row],[Delivery_Time_Days]] = 0,"No delivery",IF(Ecommerce_Sales[[#This Row],[Delivery_Time_Days]]&lt;=7,"On-time")))</f>
        <v>Delay</v>
      </c>
      <c r="V3503" s="7">
        <f>Ecommerce_Sales[[#This Row],[Profit]]/Ecommerce_Sales[[#This Row],[Total_Price]]</f>
        <v>0.25002160573848414</v>
      </c>
      <c r="W3503" s="3">
        <v>2893</v>
      </c>
      <c r="X3503" s="3"/>
    </row>
    <row r="3504" spans="1:24" x14ac:dyDescent="0.25">
      <c r="A3504" s="1" t="s">
        <v>9374</v>
      </c>
      <c r="B3504" s="1" t="s">
        <v>908</v>
      </c>
      <c r="C3504" s="1" t="s">
        <v>909</v>
      </c>
      <c r="D3504" s="1" t="s">
        <v>2252</v>
      </c>
      <c r="E3504" s="1" t="s">
        <v>1996</v>
      </c>
      <c r="F3504" s="2">
        <v>44940</v>
      </c>
      <c r="G3504" s="2">
        <v>45485</v>
      </c>
      <c r="H3504" s="2" t="str">
        <f>TEXT(Ecommerce_Sales[[#This Row],[Order_Date]],"mmmm")</f>
        <v>July</v>
      </c>
      <c r="I3504" s="2" t="str">
        <f>TEXT(Ecommerce_Sales[[#This Row],[Order_Date]],"yyyy")</f>
        <v>2024</v>
      </c>
      <c r="J3504" s="2" t="str">
        <f>TEXT(Ecommerce_Sales[[#This Row],[Order_Date]],"mmmm")</f>
        <v>July</v>
      </c>
      <c r="K3504" s="1" t="s">
        <v>1947</v>
      </c>
      <c r="L3504" s="1" t="s">
        <v>9375</v>
      </c>
      <c r="M3504" s="1" t="s">
        <v>2058</v>
      </c>
      <c r="N3504" s="1" t="s">
        <v>1950</v>
      </c>
      <c r="O3504" s="3">
        <v>566</v>
      </c>
      <c r="P3504">
        <v>6</v>
      </c>
      <c r="Q3504" s="3">
        <v>3399</v>
      </c>
      <c r="R3504" s="1" t="s">
        <v>1958</v>
      </c>
      <c r="S3504" s="3">
        <v>414</v>
      </c>
      <c r="T3504">
        <v>7</v>
      </c>
      <c r="U3504" t="str">
        <f>IF(Ecommerce_Sales[[#This Row],[Delivery_Time_Days]]&gt;7,"Delay",IF(Ecommerce_Sales[[#This Row],[Delivery_Time_Days]] = 0,"No delivery",IF(Ecommerce_Sales[[#This Row],[Delivery_Time_Days]]&lt;=7,"On-time")))</f>
        <v>On-time</v>
      </c>
      <c r="V3504" s="7">
        <f>Ecommerce_Sales[[#This Row],[Profit]]/Ecommerce_Sales[[#This Row],[Total_Price]]</f>
        <v>0.40011768167107975</v>
      </c>
      <c r="W3504" s="3">
        <v>1360</v>
      </c>
      <c r="X3504" s="3"/>
    </row>
    <row r="3505" spans="1:24" x14ac:dyDescent="0.25">
      <c r="A3505" s="1" t="s">
        <v>9376</v>
      </c>
      <c r="B3505" s="1" t="s">
        <v>1093</v>
      </c>
      <c r="C3505" s="1" t="s">
        <v>1094</v>
      </c>
      <c r="D3505" s="1" t="s">
        <v>3770</v>
      </c>
      <c r="E3505" s="1" t="s">
        <v>1966</v>
      </c>
      <c r="F3505" s="2">
        <v>45573</v>
      </c>
      <c r="G3505" s="2">
        <v>45296</v>
      </c>
      <c r="H3505" s="2" t="str">
        <f>TEXT(Ecommerce_Sales[[#This Row],[Order_Date]],"mmmm")</f>
        <v>January</v>
      </c>
      <c r="I3505" s="2" t="str">
        <f>TEXT(Ecommerce_Sales[[#This Row],[Order_Date]],"yyyy")</f>
        <v>2024</v>
      </c>
      <c r="J3505" s="2" t="str">
        <f>TEXT(Ecommerce_Sales[[#This Row],[Order_Date]],"mmmm")</f>
        <v>January</v>
      </c>
      <c r="K3505" s="1" t="s">
        <v>1947</v>
      </c>
      <c r="L3505" s="1" t="s">
        <v>3822</v>
      </c>
      <c r="M3505" s="1" t="s">
        <v>1949</v>
      </c>
      <c r="N3505" s="1" t="s">
        <v>1950</v>
      </c>
      <c r="O3505" s="3">
        <v>199</v>
      </c>
      <c r="P3505">
        <v>1</v>
      </c>
      <c r="Q3505" s="3">
        <v>199</v>
      </c>
      <c r="R3505" s="1" t="s">
        <v>2012</v>
      </c>
      <c r="S3505" s="3">
        <v>19</v>
      </c>
      <c r="T3505">
        <v>8</v>
      </c>
      <c r="U3505" t="str">
        <f>IF(Ecommerce_Sales[[#This Row],[Delivery_Time_Days]]&gt;7,"Delay",IF(Ecommerce_Sales[[#This Row],[Delivery_Time_Days]] = 0,"No delivery",IF(Ecommerce_Sales[[#This Row],[Delivery_Time_Days]]&lt;=7,"On-time")))</f>
        <v>Delay</v>
      </c>
      <c r="V3505" s="7">
        <f>Ecommerce_Sales[[#This Row],[Profit]]/Ecommerce_Sales[[#This Row],[Total_Price]]</f>
        <v>0.4020100502512563</v>
      </c>
      <c r="W3505" s="3">
        <v>80</v>
      </c>
      <c r="X3505" s="3"/>
    </row>
    <row r="3506" spans="1:24" x14ac:dyDescent="0.25">
      <c r="A3506" s="1" t="s">
        <v>9377</v>
      </c>
      <c r="B3506" s="1" t="s">
        <v>1447</v>
      </c>
      <c r="C3506" s="1" t="s">
        <v>1448</v>
      </c>
      <c r="D3506" s="1" t="s">
        <v>3000</v>
      </c>
      <c r="E3506" s="1" t="s">
        <v>1961</v>
      </c>
      <c r="F3506" s="2">
        <v>45525</v>
      </c>
      <c r="G3506" s="2">
        <v>45081</v>
      </c>
      <c r="H3506" s="2" t="str">
        <f>TEXT(Ecommerce_Sales[[#This Row],[Order_Date]],"mmmm")</f>
        <v>June</v>
      </c>
      <c r="I3506" s="2" t="str">
        <f>TEXT(Ecommerce_Sales[[#This Row],[Order_Date]],"yyyy")</f>
        <v>2023</v>
      </c>
      <c r="J3506" s="2" t="str">
        <f>TEXT(Ecommerce_Sales[[#This Row],[Order_Date]],"mmmm")</f>
        <v>June</v>
      </c>
      <c r="K3506" s="1" t="s">
        <v>1992</v>
      </c>
      <c r="L3506" s="1" t="s">
        <v>5034</v>
      </c>
      <c r="M3506" s="1" t="s">
        <v>2007</v>
      </c>
      <c r="N3506" s="1" t="s">
        <v>1973</v>
      </c>
      <c r="O3506" s="3">
        <v>867</v>
      </c>
      <c r="P3506">
        <v>2</v>
      </c>
      <c r="Q3506" s="3">
        <v>1733</v>
      </c>
      <c r="R3506" s="1" t="s">
        <v>2016</v>
      </c>
      <c r="S3506" s="3">
        <v>223</v>
      </c>
      <c r="U3506" t="str">
        <f>IF(Ecommerce_Sales[[#This Row],[Delivery_Time_Days]]&gt;7,"Delay",IF(Ecommerce_Sales[[#This Row],[Delivery_Time_Days]] = 0,"No delivery",IF(Ecommerce_Sales[[#This Row],[Delivery_Time_Days]]&lt;=7,"On-time")))</f>
        <v>No delivery</v>
      </c>
      <c r="V3506" s="7">
        <f>Ecommerce_Sales[[#This Row],[Profit]]/Ecommerce_Sales[[#This Row],[Total_Price]]</f>
        <v>0.30005770340450089</v>
      </c>
      <c r="W3506" s="3">
        <v>520</v>
      </c>
      <c r="X3506" s="3"/>
    </row>
    <row r="3507" spans="1:24" x14ac:dyDescent="0.25">
      <c r="A3507" s="1" t="s">
        <v>9378</v>
      </c>
      <c r="B3507" s="1" t="s">
        <v>557</v>
      </c>
      <c r="C3507" s="1" t="s">
        <v>558</v>
      </c>
      <c r="D3507" s="1" t="s">
        <v>3573</v>
      </c>
      <c r="E3507" s="1" t="s">
        <v>2005</v>
      </c>
      <c r="F3507" s="2">
        <v>45169</v>
      </c>
      <c r="G3507" s="2">
        <v>45591</v>
      </c>
      <c r="H3507" s="2" t="str">
        <f>TEXT(Ecommerce_Sales[[#This Row],[Order_Date]],"mmmm")</f>
        <v>October</v>
      </c>
      <c r="I3507" s="2" t="str">
        <f>TEXT(Ecommerce_Sales[[#This Row],[Order_Date]],"yyyy")</f>
        <v>2024</v>
      </c>
      <c r="J3507" s="2" t="str">
        <f>TEXT(Ecommerce_Sales[[#This Row],[Order_Date]],"mmmm")</f>
        <v>October</v>
      </c>
      <c r="K3507" s="1" t="s">
        <v>1947</v>
      </c>
      <c r="L3507" s="1" t="s">
        <v>9379</v>
      </c>
      <c r="M3507" s="1" t="s">
        <v>2247</v>
      </c>
      <c r="N3507" s="1" t="s">
        <v>1957</v>
      </c>
      <c r="O3507" s="3">
        <v>745</v>
      </c>
      <c r="P3507">
        <v>1</v>
      </c>
      <c r="Q3507" s="3">
        <v>745</v>
      </c>
      <c r="R3507" s="1" t="s">
        <v>1958</v>
      </c>
      <c r="S3507" s="3">
        <v>76</v>
      </c>
      <c r="T3507">
        <v>8</v>
      </c>
      <c r="U3507" t="str">
        <f>IF(Ecommerce_Sales[[#This Row],[Delivery_Time_Days]]&gt;7,"Delay",IF(Ecommerce_Sales[[#This Row],[Delivery_Time_Days]] = 0,"No delivery",IF(Ecommerce_Sales[[#This Row],[Delivery_Time_Days]]&lt;=7,"On-time")))</f>
        <v>Delay</v>
      </c>
      <c r="V3507" s="7">
        <f>Ecommerce_Sales[[#This Row],[Profit]]/Ecommerce_Sales[[#This Row],[Total_Price]]</f>
        <v>0.15033557046979865</v>
      </c>
      <c r="W3507" s="3">
        <v>112</v>
      </c>
      <c r="X3507" s="3"/>
    </row>
    <row r="3508" spans="1:24" x14ac:dyDescent="0.25">
      <c r="A3508" s="1" t="s">
        <v>9380</v>
      </c>
      <c r="B3508" s="1" t="s">
        <v>1631</v>
      </c>
      <c r="C3508" s="1" t="s">
        <v>1632</v>
      </c>
      <c r="D3508" s="1" t="s">
        <v>3206</v>
      </c>
      <c r="E3508" s="1" t="s">
        <v>2005</v>
      </c>
      <c r="F3508" s="2">
        <v>45462</v>
      </c>
      <c r="G3508" s="2">
        <v>45188</v>
      </c>
      <c r="H3508" s="2" t="str">
        <f>TEXT(Ecommerce_Sales[[#This Row],[Order_Date]],"mmmm")</f>
        <v>September</v>
      </c>
      <c r="I3508" s="2" t="str">
        <f>TEXT(Ecommerce_Sales[[#This Row],[Order_Date]],"yyyy")</f>
        <v>2023</v>
      </c>
      <c r="J3508" s="2" t="str">
        <f>TEXT(Ecommerce_Sales[[#This Row],[Order_Date]],"mmmm")</f>
        <v>September</v>
      </c>
      <c r="K3508" s="1" t="s">
        <v>1947</v>
      </c>
      <c r="L3508" s="1" t="s">
        <v>9381</v>
      </c>
      <c r="M3508" s="1" t="s">
        <v>1949</v>
      </c>
      <c r="N3508" s="1" t="s">
        <v>1950</v>
      </c>
      <c r="O3508" s="3">
        <v>269</v>
      </c>
      <c r="P3508">
        <v>5</v>
      </c>
      <c r="Q3508" s="3">
        <v>1346</v>
      </c>
      <c r="R3508" s="1" t="s">
        <v>1958</v>
      </c>
      <c r="S3508" s="3">
        <v>185</v>
      </c>
      <c r="T3508">
        <v>8</v>
      </c>
      <c r="U3508" t="str">
        <f>IF(Ecommerce_Sales[[#This Row],[Delivery_Time_Days]]&gt;7,"Delay",IF(Ecommerce_Sales[[#This Row],[Delivery_Time_Days]] = 0,"No delivery",IF(Ecommerce_Sales[[#This Row],[Delivery_Time_Days]]&lt;=7,"On-time")))</f>
        <v>Delay</v>
      </c>
      <c r="V3508" s="7">
        <f>Ecommerce_Sales[[#This Row],[Profit]]/Ecommerce_Sales[[#This Row],[Total_Price]]</f>
        <v>0.399702823179792</v>
      </c>
      <c r="W3508" s="3">
        <v>538</v>
      </c>
      <c r="X3508" s="3"/>
    </row>
    <row r="3509" spans="1:24" x14ac:dyDescent="0.25">
      <c r="A3509" s="1" t="s">
        <v>9382</v>
      </c>
      <c r="B3509" s="1" t="s">
        <v>643</v>
      </c>
      <c r="C3509" s="1" t="s">
        <v>644</v>
      </c>
      <c r="D3509" s="1" t="s">
        <v>2379</v>
      </c>
      <c r="E3509" s="1" t="s">
        <v>1946</v>
      </c>
      <c r="F3509" s="2">
        <v>45473</v>
      </c>
      <c r="G3509" s="2">
        <v>45052</v>
      </c>
      <c r="H3509" s="2" t="str">
        <f>TEXT(Ecommerce_Sales[[#This Row],[Order_Date]],"mmmm")</f>
        <v>May</v>
      </c>
      <c r="I3509" s="2" t="str">
        <f>TEXT(Ecommerce_Sales[[#This Row],[Order_Date]],"yyyy")</f>
        <v>2023</v>
      </c>
      <c r="J3509" s="2" t="str">
        <f>TEXT(Ecommerce_Sales[[#This Row],[Order_Date]],"mmmm")</f>
        <v>May</v>
      </c>
      <c r="K3509" s="1" t="s">
        <v>1947</v>
      </c>
      <c r="L3509" s="1" t="s">
        <v>3840</v>
      </c>
      <c r="M3509" s="1" t="s">
        <v>1956</v>
      </c>
      <c r="N3509" s="1" t="s">
        <v>1957</v>
      </c>
      <c r="O3509" s="3">
        <v>220</v>
      </c>
      <c r="P3509">
        <v>3</v>
      </c>
      <c r="Q3509" s="3">
        <v>661</v>
      </c>
      <c r="R3509" s="1" t="s">
        <v>1951</v>
      </c>
      <c r="S3509" s="3">
        <v>96</v>
      </c>
      <c r="T3509">
        <v>6</v>
      </c>
      <c r="U3509" t="str">
        <f>IF(Ecommerce_Sales[[#This Row],[Delivery_Time_Days]]&gt;7,"Delay",IF(Ecommerce_Sales[[#This Row],[Delivery_Time_Days]] = 0,"No delivery",IF(Ecommerce_Sales[[#This Row],[Delivery_Time_Days]]&lt;=7,"On-time")))</f>
        <v>On-time</v>
      </c>
      <c r="V3509" s="7">
        <f>Ecommerce_Sales[[#This Row],[Profit]]/Ecommerce_Sales[[#This Row],[Total_Price]]</f>
        <v>0.14977307110438728</v>
      </c>
      <c r="W3509" s="3">
        <v>99</v>
      </c>
      <c r="X3509" s="3"/>
    </row>
    <row r="3510" spans="1:24" x14ac:dyDescent="0.25">
      <c r="A3510" s="1" t="s">
        <v>9383</v>
      </c>
      <c r="B3510" s="1" t="s">
        <v>1493</v>
      </c>
      <c r="C3510" s="1" t="s">
        <v>1494</v>
      </c>
      <c r="D3510" s="1" t="s">
        <v>5318</v>
      </c>
      <c r="E3510" s="1" t="s">
        <v>2005</v>
      </c>
      <c r="F3510" s="2">
        <v>45635</v>
      </c>
      <c r="G3510" s="2">
        <v>45471</v>
      </c>
      <c r="H3510" s="2" t="str">
        <f>TEXT(Ecommerce_Sales[[#This Row],[Order_Date]],"mmmm")</f>
        <v>June</v>
      </c>
      <c r="I3510" s="2" t="str">
        <f>TEXT(Ecommerce_Sales[[#This Row],[Order_Date]],"yyyy")</f>
        <v>2024</v>
      </c>
      <c r="J3510" s="2" t="str">
        <f>TEXT(Ecommerce_Sales[[#This Row],[Order_Date]],"mmmm")</f>
        <v>June</v>
      </c>
      <c r="K3510" s="1" t="s">
        <v>1947</v>
      </c>
      <c r="L3510" s="1" t="s">
        <v>9384</v>
      </c>
      <c r="M3510" s="1" t="s">
        <v>2043</v>
      </c>
      <c r="N3510" s="1" t="s">
        <v>1989</v>
      </c>
      <c r="O3510" s="3">
        <v>893</v>
      </c>
      <c r="P3510">
        <v>1</v>
      </c>
      <c r="Q3510" s="3">
        <v>893</v>
      </c>
      <c r="R3510" s="1" t="s">
        <v>1958</v>
      </c>
      <c r="S3510" s="3">
        <v>74</v>
      </c>
      <c r="T3510">
        <v>9</v>
      </c>
      <c r="U3510" t="str">
        <f>IF(Ecommerce_Sales[[#This Row],[Delivery_Time_Days]]&gt;7,"Delay",IF(Ecommerce_Sales[[#This Row],[Delivery_Time_Days]] = 0,"No delivery",IF(Ecommerce_Sales[[#This Row],[Delivery_Time_Days]]&lt;=7,"On-time")))</f>
        <v>Delay</v>
      </c>
      <c r="V3510" s="7">
        <f>Ecommerce_Sales[[#This Row],[Profit]]/Ecommerce_Sales[[#This Row],[Total_Price]]</f>
        <v>0.24972004479283313</v>
      </c>
      <c r="W3510" s="3">
        <v>223</v>
      </c>
      <c r="X3510" s="3"/>
    </row>
    <row r="3511" spans="1:24" x14ac:dyDescent="0.25">
      <c r="A3511" s="1" t="s">
        <v>9385</v>
      </c>
      <c r="B3511" s="1" t="s">
        <v>1364</v>
      </c>
      <c r="C3511" s="1" t="s">
        <v>1365</v>
      </c>
      <c r="D3511" s="1" t="s">
        <v>6279</v>
      </c>
      <c r="E3511" s="1" t="s">
        <v>1954</v>
      </c>
      <c r="F3511" s="2">
        <v>45397</v>
      </c>
      <c r="G3511" s="2">
        <v>45528</v>
      </c>
      <c r="H3511" s="2" t="str">
        <f>TEXT(Ecommerce_Sales[[#This Row],[Order_Date]],"mmmm")</f>
        <v>August</v>
      </c>
      <c r="I3511" s="2" t="str">
        <f>TEXT(Ecommerce_Sales[[#This Row],[Order_Date]],"yyyy")</f>
        <v>2024</v>
      </c>
      <c r="J3511" s="2" t="str">
        <f>TEXT(Ecommerce_Sales[[#This Row],[Order_Date]],"mmmm")</f>
        <v>August</v>
      </c>
      <c r="K3511" s="1" t="s">
        <v>1947</v>
      </c>
      <c r="L3511" s="1" t="s">
        <v>9386</v>
      </c>
      <c r="M3511" s="1" t="s">
        <v>2058</v>
      </c>
      <c r="N3511" s="1" t="s">
        <v>1950</v>
      </c>
      <c r="O3511" s="3">
        <v>184</v>
      </c>
      <c r="P3511">
        <v>2</v>
      </c>
      <c r="Q3511" s="3">
        <v>368</v>
      </c>
      <c r="R3511" s="1" t="s">
        <v>1951</v>
      </c>
      <c r="S3511" s="3">
        <v>51</v>
      </c>
      <c r="T3511">
        <v>8</v>
      </c>
      <c r="U3511" t="str">
        <f>IF(Ecommerce_Sales[[#This Row],[Delivery_Time_Days]]&gt;7,"Delay",IF(Ecommerce_Sales[[#This Row],[Delivery_Time_Days]] = 0,"No delivery",IF(Ecommerce_Sales[[#This Row],[Delivery_Time_Days]]&lt;=7,"On-time")))</f>
        <v>Delay</v>
      </c>
      <c r="V3511" s="7">
        <f>Ecommerce_Sales[[#This Row],[Profit]]/Ecommerce_Sales[[#This Row],[Total_Price]]</f>
        <v>0.39945652173913043</v>
      </c>
      <c r="W3511" s="3">
        <v>147</v>
      </c>
      <c r="X3511" s="3"/>
    </row>
    <row r="3512" spans="1:24" x14ac:dyDescent="0.25">
      <c r="A3512" s="1" t="s">
        <v>9387</v>
      </c>
      <c r="B3512" s="1" t="s">
        <v>678</v>
      </c>
      <c r="C3512" s="1" t="s">
        <v>679</v>
      </c>
      <c r="D3512" s="1" t="s">
        <v>3279</v>
      </c>
      <c r="E3512" s="1" t="s">
        <v>1946</v>
      </c>
      <c r="F3512" s="2">
        <v>45078</v>
      </c>
      <c r="G3512" s="2">
        <v>45043</v>
      </c>
      <c r="H3512" s="2" t="str">
        <f>TEXT(Ecommerce_Sales[[#This Row],[Order_Date]],"mmmm")</f>
        <v>April</v>
      </c>
      <c r="I3512" s="2" t="str">
        <f>TEXT(Ecommerce_Sales[[#This Row],[Order_Date]],"yyyy")</f>
        <v>2023</v>
      </c>
      <c r="J3512" s="2" t="str">
        <f>TEXT(Ecommerce_Sales[[#This Row],[Order_Date]],"mmmm")</f>
        <v>April</v>
      </c>
      <c r="K3512" s="1" t="s">
        <v>1947</v>
      </c>
      <c r="L3512" s="1" t="s">
        <v>9388</v>
      </c>
      <c r="M3512" s="1" t="s">
        <v>1977</v>
      </c>
      <c r="N3512" s="1" t="s">
        <v>1978</v>
      </c>
      <c r="O3512" s="3">
        <v>723</v>
      </c>
      <c r="P3512">
        <v>5</v>
      </c>
      <c r="Q3512" s="3">
        <v>3613</v>
      </c>
      <c r="R3512" s="1" t="s">
        <v>1958</v>
      </c>
      <c r="S3512" s="3">
        <v>261</v>
      </c>
      <c r="T3512">
        <v>4</v>
      </c>
      <c r="U3512" t="str">
        <f>IF(Ecommerce_Sales[[#This Row],[Delivery_Time_Days]]&gt;7,"Delay",IF(Ecommerce_Sales[[#This Row],[Delivery_Time_Days]] = 0,"No delivery",IF(Ecommerce_Sales[[#This Row],[Delivery_Time_Days]]&lt;=7,"On-time")))</f>
        <v>On-time</v>
      </c>
      <c r="V3512" s="7">
        <f>Ecommerce_Sales[[#This Row],[Profit]]/Ecommerce_Sales[[#This Row],[Total_Price]]</f>
        <v>0.34984777193468031</v>
      </c>
      <c r="W3512" s="3">
        <v>1264</v>
      </c>
      <c r="X3512" s="3"/>
    </row>
    <row r="3513" spans="1:24" x14ac:dyDescent="0.25">
      <c r="A3513" s="1" t="s">
        <v>9389</v>
      </c>
      <c r="B3513" s="1" t="s">
        <v>1767</v>
      </c>
      <c r="C3513" s="1" t="s">
        <v>1768</v>
      </c>
      <c r="D3513" s="1" t="s">
        <v>7974</v>
      </c>
      <c r="E3513" s="1" t="s">
        <v>1981</v>
      </c>
      <c r="F3513" s="2">
        <v>44941</v>
      </c>
      <c r="G3513" s="2">
        <v>45429</v>
      </c>
      <c r="H3513" s="2" t="str">
        <f>TEXT(Ecommerce_Sales[[#This Row],[Order_Date]],"mmmm")</f>
        <v>May</v>
      </c>
      <c r="I3513" s="2" t="str">
        <f>TEXT(Ecommerce_Sales[[#This Row],[Order_Date]],"yyyy")</f>
        <v>2024</v>
      </c>
      <c r="J3513" s="2" t="str">
        <f>TEXT(Ecommerce_Sales[[#This Row],[Order_Date]],"mmmm")</f>
        <v>May</v>
      </c>
      <c r="K3513" s="1" t="s">
        <v>1986</v>
      </c>
      <c r="L3513" s="1" t="s">
        <v>9390</v>
      </c>
      <c r="M3513" s="1" t="s">
        <v>2072</v>
      </c>
      <c r="N3513" s="1" t="s">
        <v>1950</v>
      </c>
      <c r="O3513" s="3">
        <v>616</v>
      </c>
      <c r="P3513">
        <v>3</v>
      </c>
      <c r="Q3513" s="3">
        <v>1848</v>
      </c>
      <c r="R3513" s="1" t="s">
        <v>1958</v>
      </c>
      <c r="S3513" s="3">
        <v>233</v>
      </c>
      <c r="U3513" t="str">
        <f>IF(Ecommerce_Sales[[#This Row],[Delivery_Time_Days]]&gt;7,"Delay",IF(Ecommerce_Sales[[#This Row],[Delivery_Time_Days]] = 0,"No delivery",IF(Ecommerce_Sales[[#This Row],[Delivery_Time_Days]]&lt;=7,"On-time")))</f>
        <v>No delivery</v>
      </c>
      <c r="V3513" s="7">
        <f>Ecommerce_Sales[[#This Row],[Profit]]/Ecommerce_Sales[[#This Row],[Total_Price]]</f>
        <v>0.39989177489177491</v>
      </c>
      <c r="W3513" s="3">
        <v>739</v>
      </c>
      <c r="X3513" s="3"/>
    </row>
    <row r="3514" spans="1:24" x14ac:dyDescent="0.25">
      <c r="A3514" s="1" t="s">
        <v>9391</v>
      </c>
      <c r="B3514" s="1" t="s">
        <v>60</v>
      </c>
      <c r="C3514" s="1" t="s">
        <v>61</v>
      </c>
      <c r="D3514" s="1" t="s">
        <v>2881</v>
      </c>
      <c r="E3514" s="1" t="s">
        <v>1954</v>
      </c>
      <c r="F3514" s="2">
        <v>45212</v>
      </c>
      <c r="G3514" s="2">
        <v>45235</v>
      </c>
      <c r="H3514" s="2" t="str">
        <f>TEXT(Ecommerce_Sales[[#This Row],[Order_Date]],"mmmm")</f>
        <v>November</v>
      </c>
      <c r="I3514" s="2" t="str">
        <f>TEXT(Ecommerce_Sales[[#This Row],[Order_Date]],"yyyy")</f>
        <v>2023</v>
      </c>
      <c r="J3514" s="2" t="str">
        <f>TEXT(Ecommerce_Sales[[#This Row],[Order_Date]],"mmmm")</f>
        <v>November</v>
      </c>
      <c r="K3514" s="1" t="s">
        <v>1947</v>
      </c>
      <c r="L3514" s="1" t="s">
        <v>9392</v>
      </c>
      <c r="M3514" s="1" t="s">
        <v>2104</v>
      </c>
      <c r="N3514" s="1" t="s">
        <v>1978</v>
      </c>
      <c r="O3514" s="3">
        <v>920</v>
      </c>
      <c r="P3514">
        <v>1</v>
      </c>
      <c r="Q3514" s="3">
        <v>920</v>
      </c>
      <c r="R3514" s="1" t="s">
        <v>1951</v>
      </c>
      <c r="S3514" s="3">
        <v>77</v>
      </c>
      <c r="T3514">
        <v>10</v>
      </c>
      <c r="U3514" t="str">
        <f>IF(Ecommerce_Sales[[#This Row],[Delivery_Time_Days]]&gt;7,"Delay",IF(Ecommerce_Sales[[#This Row],[Delivery_Time_Days]] = 0,"No delivery",IF(Ecommerce_Sales[[#This Row],[Delivery_Time_Days]]&lt;=7,"On-time")))</f>
        <v>Delay</v>
      </c>
      <c r="V3514" s="7">
        <f>Ecommerce_Sales[[#This Row],[Profit]]/Ecommerce_Sales[[#This Row],[Total_Price]]</f>
        <v>0.35</v>
      </c>
      <c r="W3514" s="3">
        <v>322</v>
      </c>
      <c r="X3514" s="3"/>
    </row>
    <row r="3515" spans="1:24" x14ac:dyDescent="0.25">
      <c r="A3515" s="1" t="s">
        <v>9393</v>
      </c>
      <c r="B3515" s="1" t="s">
        <v>707</v>
      </c>
      <c r="C3515" s="1" t="s">
        <v>862</v>
      </c>
      <c r="D3515" s="1" t="s">
        <v>2024</v>
      </c>
      <c r="E3515" s="1" t="s">
        <v>1946</v>
      </c>
      <c r="F3515" s="2">
        <v>45370</v>
      </c>
      <c r="G3515" s="2">
        <v>45181</v>
      </c>
      <c r="H3515" s="2" t="str">
        <f>TEXT(Ecommerce_Sales[[#This Row],[Order_Date]],"mmmm")</f>
        <v>September</v>
      </c>
      <c r="I3515" s="2" t="str">
        <f>TEXT(Ecommerce_Sales[[#This Row],[Order_Date]],"yyyy")</f>
        <v>2023</v>
      </c>
      <c r="J3515" s="2" t="str">
        <f>TEXT(Ecommerce_Sales[[#This Row],[Order_Date]],"mmmm")</f>
        <v>September</v>
      </c>
      <c r="K3515" s="1" t="s">
        <v>1947</v>
      </c>
      <c r="L3515" s="1" t="s">
        <v>9394</v>
      </c>
      <c r="M3515" s="1" t="s">
        <v>2043</v>
      </c>
      <c r="N3515" s="1" t="s">
        <v>1989</v>
      </c>
      <c r="O3515" s="3">
        <v>185</v>
      </c>
      <c r="P3515">
        <v>1</v>
      </c>
      <c r="Q3515" s="3">
        <v>185</v>
      </c>
      <c r="R3515" s="1" t="s">
        <v>1958</v>
      </c>
      <c r="S3515" s="3">
        <v>11</v>
      </c>
      <c r="T3515">
        <v>2</v>
      </c>
      <c r="U3515" t="str">
        <f>IF(Ecommerce_Sales[[#This Row],[Delivery_Time_Days]]&gt;7,"Delay",IF(Ecommerce_Sales[[#This Row],[Delivery_Time_Days]] = 0,"No delivery",IF(Ecommerce_Sales[[#This Row],[Delivery_Time_Days]]&lt;=7,"On-time")))</f>
        <v>On-time</v>
      </c>
      <c r="V3515" s="7">
        <f>Ecommerce_Sales[[#This Row],[Profit]]/Ecommerce_Sales[[#This Row],[Total_Price]]</f>
        <v>0.24864864864864866</v>
      </c>
      <c r="W3515" s="3">
        <v>46</v>
      </c>
      <c r="X3515" s="3"/>
    </row>
    <row r="3516" spans="1:24" x14ac:dyDescent="0.25">
      <c r="A3516" s="1" t="s">
        <v>9395</v>
      </c>
      <c r="B3516" s="1" t="s">
        <v>182</v>
      </c>
      <c r="C3516" s="1" t="s">
        <v>183</v>
      </c>
      <c r="D3516" s="1" t="s">
        <v>3628</v>
      </c>
      <c r="E3516" s="1" t="s">
        <v>1981</v>
      </c>
      <c r="F3516" s="2">
        <v>45136</v>
      </c>
      <c r="G3516" s="2">
        <v>45247</v>
      </c>
      <c r="H3516" s="2" t="str">
        <f>TEXT(Ecommerce_Sales[[#This Row],[Order_Date]],"mmmm")</f>
        <v>November</v>
      </c>
      <c r="I3516" s="2" t="str">
        <f>TEXT(Ecommerce_Sales[[#This Row],[Order_Date]],"yyyy")</f>
        <v>2023</v>
      </c>
      <c r="J3516" s="2" t="str">
        <f>TEXT(Ecommerce_Sales[[#This Row],[Order_Date]],"mmmm")</f>
        <v>November</v>
      </c>
      <c r="K3516" s="1" t="s">
        <v>1947</v>
      </c>
      <c r="L3516" s="1" t="s">
        <v>9396</v>
      </c>
      <c r="M3516" s="1" t="s">
        <v>2026</v>
      </c>
      <c r="N3516" s="1" t="s">
        <v>1978</v>
      </c>
      <c r="O3516" s="3">
        <v>782</v>
      </c>
      <c r="P3516">
        <v>4</v>
      </c>
      <c r="Q3516" s="3">
        <v>3126</v>
      </c>
      <c r="R3516" s="1" t="s">
        <v>2008</v>
      </c>
      <c r="S3516" s="3">
        <v>234</v>
      </c>
      <c r="T3516">
        <v>3</v>
      </c>
      <c r="U3516" t="str">
        <f>IF(Ecommerce_Sales[[#This Row],[Delivery_Time_Days]]&gt;7,"Delay",IF(Ecommerce_Sales[[#This Row],[Delivery_Time_Days]] = 0,"No delivery",IF(Ecommerce_Sales[[#This Row],[Delivery_Time_Days]]&lt;=7,"On-time")))</f>
        <v>On-time</v>
      </c>
      <c r="V3516" s="7">
        <f>Ecommerce_Sales[[#This Row],[Profit]]/Ecommerce_Sales[[#This Row],[Total_Price]]</f>
        <v>0.34996801023672425</v>
      </c>
      <c r="W3516" s="3">
        <v>1094</v>
      </c>
      <c r="X3516" s="3"/>
    </row>
    <row r="3517" spans="1:24" x14ac:dyDescent="0.25">
      <c r="A3517" s="1" t="s">
        <v>9397</v>
      </c>
      <c r="B3517" s="1" t="s">
        <v>695</v>
      </c>
      <c r="C3517" s="1" t="s">
        <v>696</v>
      </c>
      <c r="D3517" s="1" t="s">
        <v>6611</v>
      </c>
      <c r="E3517" s="1" t="s">
        <v>1946</v>
      </c>
      <c r="F3517" s="2">
        <v>45080</v>
      </c>
      <c r="G3517" s="2">
        <v>45398</v>
      </c>
      <c r="H3517" s="2" t="str">
        <f>TEXT(Ecommerce_Sales[[#This Row],[Order_Date]],"mmmm")</f>
        <v>April</v>
      </c>
      <c r="I3517" s="2" t="str">
        <f>TEXT(Ecommerce_Sales[[#This Row],[Order_Date]],"yyyy")</f>
        <v>2024</v>
      </c>
      <c r="J3517" s="2" t="str">
        <f>TEXT(Ecommerce_Sales[[#This Row],[Order_Date]],"mmmm")</f>
        <v>April</v>
      </c>
      <c r="K3517" s="1" t="s">
        <v>1947</v>
      </c>
      <c r="L3517" s="1" t="s">
        <v>9398</v>
      </c>
      <c r="M3517" s="1" t="s">
        <v>2026</v>
      </c>
      <c r="N3517" s="1" t="s">
        <v>1978</v>
      </c>
      <c r="O3517" s="3">
        <v>536</v>
      </c>
      <c r="P3517">
        <v>3</v>
      </c>
      <c r="Q3517" s="3">
        <v>1608</v>
      </c>
      <c r="R3517" s="1" t="s">
        <v>1951</v>
      </c>
      <c r="S3517" s="3">
        <v>208</v>
      </c>
      <c r="T3517">
        <v>6</v>
      </c>
      <c r="U3517" t="str">
        <f>IF(Ecommerce_Sales[[#This Row],[Delivery_Time_Days]]&gt;7,"Delay",IF(Ecommerce_Sales[[#This Row],[Delivery_Time_Days]] = 0,"No delivery",IF(Ecommerce_Sales[[#This Row],[Delivery_Time_Days]]&lt;=7,"On-time")))</f>
        <v>On-time</v>
      </c>
      <c r="V3517" s="7">
        <f>Ecommerce_Sales[[#This Row],[Profit]]/Ecommerce_Sales[[#This Row],[Total_Price]]</f>
        <v>0.35012437810945274</v>
      </c>
      <c r="W3517" s="3">
        <v>563</v>
      </c>
      <c r="X3517" s="3"/>
    </row>
    <row r="3518" spans="1:24" x14ac:dyDescent="0.25">
      <c r="A3518" s="1" t="s">
        <v>9399</v>
      </c>
      <c r="B3518" s="1" t="s">
        <v>413</v>
      </c>
      <c r="C3518" s="1" t="s">
        <v>414</v>
      </c>
      <c r="D3518" s="1" t="s">
        <v>3042</v>
      </c>
      <c r="E3518" s="1" t="s">
        <v>1954</v>
      </c>
      <c r="F3518" s="2">
        <v>45135</v>
      </c>
      <c r="G3518" s="2">
        <v>45624</v>
      </c>
      <c r="H3518" s="2" t="str">
        <f>TEXT(Ecommerce_Sales[[#This Row],[Order_Date]],"mmmm")</f>
        <v>November</v>
      </c>
      <c r="I3518" s="2" t="str">
        <f>TEXT(Ecommerce_Sales[[#This Row],[Order_Date]],"yyyy")</f>
        <v>2024</v>
      </c>
      <c r="J3518" s="2" t="str">
        <f>TEXT(Ecommerce_Sales[[#This Row],[Order_Date]],"mmmm")</f>
        <v>November</v>
      </c>
      <c r="K3518" s="1" t="s">
        <v>1947</v>
      </c>
      <c r="L3518" s="1" t="s">
        <v>9400</v>
      </c>
      <c r="M3518" s="1" t="s">
        <v>2072</v>
      </c>
      <c r="N3518" s="1" t="s">
        <v>1950</v>
      </c>
      <c r="O3518" s="3">
        <v>1412</v>
      </c>
      <c r="P3518">
        <v>4</v>
      </c>
      <c r="Q3518" s="3">
        <v>5649</v>
      </c>
      <c r="R3518" s="1" t="s">
        <v>1951</v>
      </c>
      <c r="S3518" s="3">
        <v>387</v>
      </c>
      <c r="T3518">
        <v>4</v>
      </c>
      <c r="U3518" t="str">
        <f>IF(Ecommerce_Sales[[#This Row],[Delivery_Time_Days]]&gt;7,"Delay",IF(Ecommerce_Sales[[#This Row],[Delivery_Time_Days]] = 0,"No delivery",IF(Ecommerce_Sales[[#This Row],[Delivery_Time_Days]]&lt;=7,"On-time")))</f>
        <v>On-time</v>
      </c>
      <c r="V3518" s="7">
        <f>Ecommerce_Sales[[#This Row],[Profit]]/Ecommerce_Sales[[#This Row],[Total_Price]]</f>
        <v>0.40007080899274206</v>
      </c>
      <c r="W3518" s="3">
        <v>2260</v>
      </c>
      <c r="X3518" s="3"/>
    </row>
    <row r="3519" spans="1:24" x14ac:dyDescent="0.25">
      <c r="A3519" s="1" t="s">
        <v>9401</v>
      </c>
      <c r="B3519" s="1" t="s">
        <v>1545</v>
      </c>
      <c r="C3519" s="1" t="s">
        <v>1546</v>
      </c>
      <c r="D3519" s="1" t="s">
        <v>2797</v>
      </c>
      <c r="E3519" s="1" t="s">
        <v>1946</v>
      </c>
      <c r="F3519" s="2">
        <v>45232</v>
      </c>
      <c r="G3519" s="2">
        <v>45490</v>
      </c>
      <c r="H3519" s="2" t="str">
        <f>TEXT(Ecommerce_Sales[[#This Row],[Order_Date]],"mmmm")</f>
        <v>July</v>
      </c>
      <c r="I3519" s="2" t="str">
        <f>TEXT(Ecommerce_Sales[[#This Row],[Order_Date]],"yyyy")</f>
        <v>2024</v>
      </c>
      <c r="J3519" s="2" t="str">
        <f>TEXT(Ecommerce_Sales[[#This Row],[Order_Date]],"mmmm")</f>
        <v>July</v>
      </c>
      <c r="K3519" s="1" t="s">
        <v>1947</v>
      </c>
      <c r="L3519" s="1" t="s">
        <v>9402</v>
      </c>
      <c r="M3519" s="1" t="s">
        <v>2065</v>
      </c>
      <c r="N3519" s="1" t="s">
        <v>1978</v>
      </c>
      <c r="O3519" s="3">
        <v>428</v>
      </c>
      <c r="P3519">
        <v>5</v>
      </c>
      <c r="Q3519" s="3">
        <v>2138</v>
      </c>
      <c r="R3519" s="1" t="s">
        <v>1951</v>
      </c>
      <c r="S3519" s="3">
        <v>128</v>
      </c>
      <c r="T3519">
        <v>10</v>
      </c>
      <c r="U3519" t="str">
        <f>IF(Ecommerce_Sales[[#This Row],[Delivery_Time_Days]]&gt;7,"Delay",IF(Ecommerce_Sales[[#This Row],[Delivery_Time_Days]] = 0,"No delivery",IF(Ecommerce_Sales[[#This Row],[Delivery_Time_Days]]&lt;=7,"On-time")))</f>
        <v>Delay</v>
      </c>
      <c r="V3519" s="7">
        <f>Ecommerce_Sales[[#This Row],[Profit]]/Ecommerce_Sales[[#This Row],[Total_Price]]</f>
        <v>0.34985968194574368</v>
      </c>
      <c r="W3519" s="3">
        <v>748</v>
      </c>
      <c r="X3519" s="3"/>
    </row>
    <row r="3520" spans="1:24" x14ac:dyDescent="0.25">
      <c r="A3520" s="1" t="s">
        <v>9403</v>
      </c>
      <c r="B3520" s="1" t="s">
        <v>1479</v>
      </c>
      <c r="C3520" s="1" t="s">
        <v>1480</v>
      </c>
      <c r="D3520" s="1" t="s">
        <v>6477</v>
      </c>
      <c r="E3520" s="1" t="s">
        <v>1954</v>
      </c>
      <c r="F3520" s="2">
        <v>45493</v>
      </c>
      <c r="G3520" s="2">
        <v>45087</v>
      </c>
      <c r="H3520" s="2" t="str">
        <f>TEXT(Ecommerce_Sales[[#This Row],[Order_Date]],"mmmm")</f>
        <v>June</v>
      </c>
      <c r="I3520" s="2" t="str">
        <f>TEXT(Ecommerce_Sales[[#This Row],[Order_Date]],"yyyy")</f>
        <v>2023</v>
      </c>
      <c r="J3520" s="2" t="str">
        <f>TEXT(Ecommerce_Sales[[#This Row],[Order_Date]],"mmmm")</f>
        <v>June</v>
      </c>
      <c r="K3520" s="1" t="s">
        <v>1947</v>
      </c>
      <c r="L3520" s="1" t="s">
        <v>8750</v>
      </c>
      <c r="M3520" s="1" t="s">
        <v>2002</v>
      </c>
      <c r="N3520" s="1" t="s">
        <v>1989</v>
      </c>
      <c r="O3520" s="3">
        <v>1176</v>
      </c>
      <c r="P3520">
        <v>6</v>
      </c>
      <c r="Q3520" s="3">
        <v>7055</v>
      </c>
      <c r="R3520" s="1" t="s">
        <v>1958</v>
      </c>
      <c r="S3520" s="3">
        <v>956</v>
      </c>
      <c r="T3520">
        <v>2</v>
      </c>
      <c r="U3520" t="str">
        <f>IF(Ecommerce_Sales[[#This Row],[Delivery_Time_Days]]&gt;7,"Delay",IF(Ecommerce_Sales[[#This Row],[Delivery_Time_Days]] = 0,"No delivery",IF(Ecommerce_Sales[[#This Row],[Delivery_Time_Days]]&lt;=7,"On-time")))</f>
        <v>On-time</v>
      </c>
      <c r="V3520" s="7">
        <f>Ecommerce_Sales[[#This Row],[Profit]]/Ecommerce_Sales[[#This Row],[Total_Price]]</f>
        <v>0.25003543586109145</v>
      </c>
      <c r="W3520" s="3">
        <v>1764</v>
      </c>
      <c r="X3520" s="3"/>
    </row>
    <row r="3521" spans="1:24" x14ac:dyDescent="0.25">
      <c r="A3521" s="1" t="s">
        <v>9404</v>
      </c>
      <c r="B3521" s="1" t="s">
        <v>561</v>
      </c>
      <c r="C3521" s="1" t="s">
        <v>1627</v>
      </c>
      <c r="D3521" s="1" t="s">
        <v>2556</v>
      </c>
      <c r="E3521" s="1" t="s">
        <v>1966</v>
      </c>
      <c r="F3521" s="2">
        <v>45476</v>
      </c>
      <c r="G3521" s="2">
        <v>45313</v>
      </c>
      <c r="H3521" s="2" t="str">
        <f>TEXT(Ecommerce_Sales[[#This Row],[Order_Date]],"mmmm")</f>
        <v>January</v>
      </c>
      <c r="I3521" s="2" t="str">
        <f>TEXT(Ecommerce_Sales[[#This Row],[Order_Date]],"yyyy")</f>
        <v>2024</v>
      </c>
      <c r="J3521" s="2" t="str">
        <f>TEXT(Ecommerce_Sales[[#This Row],[Order_Date]],"mmmm")</f>
        <v>January</v>
      </c>
      <c r="K3521" s="1" t="s">
        <v>1947</v>
      </c>
      <c r="L3521" s="1" t="s">
        <v>9405</v>
      </c>
      <c r="M3521" s="1" t="s">
        <v>1956</v>
      </c>
      <c r="N3521" s="1" t="s">
        <v>1957</v>
      </c>
      <c r="O3521" s="3">
        <v>549</v>
      </c>
      <c r="P3521">
        <v>3</v>
      </c>
      <c r="Q3521" s="3">
        <v>1647</v>
      </c>
      <c r="R3521" s="1" t="s">
        <v>1958</v>
      </c>
      <c r="S3521" s="3">
        <v>113</v>
      </c>
      <c r="T3521">
        <v>10</v>
      </c>
      <c r="U3521" t="str">
        <f>IF(Ecommerce_Sales[[#This Row],[Delivery_Time_Days]]&gt;7,"Delay",IF(Ecommerce_Sales[[#This Row],[Delivery_Time_Days]] = 0,"No delivery",IF(Ecommerce_Sales[[#This Row],[Delivery_Time_Days]]&lt;=7,"On-time")))</f>
        <v>Delay</v>
      </c>
      <c r="V3521" s="7">
        <f>Ecommerce_Sales[[#This Row],[Profit]]/Ecommerce_Sales[[#This Row],[Total_Price]]</f>
        <v>0.14996964177292046</v>
      </c>
      <c r="W3521" s="3">
        <v>247</v>
      </c>
      <c r="X3521" s="3"/>
    </row>
    <row r="3522" spans="1:24" x14ac:dyDescent="0.25">
      <c r="A3522" s="1" t="s">
        <v>9406</v>
      </c>
      <c r="B3522" s="1" t="s">
        <v>490</v>
      </c>
      <c r="C3522" s="1" t="s">
        <v>491</v>
      </c>
      <c r="D3522" s="1" t="s">
        <v>2497</v>
      </c>
      <c r="E3522" s="1" t="s">
        <v>2005</v>
      </c>
      <c r="F3522" s="2">
        <v>45349</v>
      </c>
      <c r="G3522" s="2">
        <v>45316</v>
      </c>
      <c r="H3522" s="2" t="str">
        <f>TEXT(Ecommerce_Sales[[#This Row],[Order_Date]],"mmmm")</f>
        <v>January</v>
      </c>
      <c r="I3522" s="2" t="str">
        <f>TEXT(Ecommerce_Sales[[#This Row],[Order_Date]],"yyyy")</f>
        <v>2024</v>
      </c>
      <c r="J3522" s="2" t="str">
        <f>TEXT(Ecommerce_Sales[[#This Row],[Order_Date]],"mmmm")</f>
        <v>January</v>
      </c>
      <c r="K3522" s="1" t="s">
        <v>1947</v>
      </c>
      <c r="L3522" s="1" t="s">
        <v>9407</v>
      </c>
      <c r="M3522" s="1" t="s">
        <v>2026</v>
      </c>
      <c r="N3522" s="1" t="s">
        <v>1978</v>
      </c>
      <c r="O3522" s="3">
        <v>264</v>
      </c>
      <c r="P3522">
        <v>1</v>
      </c>
      <c r="Q3522" s="3">
        <v>264</v>
      </c>
      <c r="R3522" s="1" t="s">
        <v>1958</v>
      </c>
      <c r="S3522" s="3">
        <v>15</v>
      </c>
      <c r="T3522">
        <v>7</v>
      </c>
      <c r="U3522" t="str">
        <f>IF(Ecommerce_Sales[[#This Row],[Delivery_Time_Days]]&gt;7,"Delay",IF(Ecommerce_Sales[[#This Row],[Delivery_Time_Days]] = 0,"No delivery",IF(Ecommerce_Sales[[#This Row],[Delivery_Time_Days]]&lt;=7,"On-time")))</f>
        <v>On-time</v>
      </c>
      <c r="V3522" s="7">
        <f>Ecommerce_Sales[[#This Row],[Profit]]/Ecommerce_Sales[[#This Row],[Total_Price]]</f>
        <v>0.34848484848484851</v>
      </c>
      <c r="W3522" s="3">
        <v>92</v>
      </c>
      <c r="X3522" s="3"/>
    </row>
    <row r="3523" spans="1:24" x14ac:dyDescent="0.25">
      <c r="A3523" s="1" t="s">
        <v>9408</v>
      </c>
      <c r="B3523" s="1" t="s">
        <v>126</v>
      </c>
      <c r="C3523" s="1" t="s">
        <v>127</v>
      </c>
      <c r="D3523" s="1" t="s">
        <v>3960</v>
      </c>
      <c r="E3523" s="1" t="s">
        <v>1954</v>
      </c>
      <c r="F3523" s="2">
        <v>45289</v>
      </c>
      <c r="G3523" s="2">
        <v>45650</v>
      </c>
      <c r="H3523" s="2" t="str">
        <f>TEXT(Ecommerce_Sales[[#This Row],[Order_Date]],"mmmm")</f>
        <v>December</v>
      </c>
      <c r="I3523" s="2" t="str">
        <f>TEXT(Ecommerce_Sales[[#This Row],[Order_Date]],"yyyy")</f>
        <v>2024</v>
      </c>
      <c r="J3523" s="2" t="str">
        <f>TEXT(Ecommerce_Sales[[#This Row],[Order_Date]],"mmmm")</f>
        <v>December</v>
      </c>
      <c r="K3523" s="1" t="s">
        <v>1947</v>
      </c>
      <c r="L3523" s="1" t="s">
        <v>9409</v>
      </c>
      <c r="M3523" s="1" t="s">
        <v>2030</v>
      </c>
      <c r="N3523" s="1" t="s">
        <v>1978</v>
      </c>
      <c r="O3523" s="3">
        <v>1488</v>
      </c>
      <c r="P3523">
        <v>2</v>
      </c>
      <c r="Q3523" s="3">
        <v>2977</v>
      </c>
      <c r="R3523" s="1" t="s">
        <v>1958</v>
      </c>
      <c r="S3523" s="3">
        <v>163</v>
      </c>
      <c r="T3523">
        <v>4</v>
      </c>
      <c r="U3523" t="str">
        <f>IF(Ecommerce_Sales[[#This Row],[Delivery_Time_Days]]&gt;7,"Delay",IF(Ecommerce_Sales[[#This Row],[Delivery_Time_Days]] = 0,"No delivery",IF(Ecommerce_Sales[[#This Row],[Delivery_Time_Days]]&lt;=7,"On-time")))</f>
        <v>On-time</v>
      </c>
      <c r="V3523" s="7">
        <f>Ecommerce_Sales[[#This Row],[Profit]]/Ecommerce_Sales[[#This Row],[Total_Price]]</f>
        <v>0.3500167954316426</v>
      </c>
      <c r="W3523" s="3">
        <v>1042</v>
      </c>
      <c r="X3523" s="3"/>
    </row>
    <row r="3524" spans="1:24" x14ac:dyDescent="0.25">
      <c r="A3524" s="1" t="s">
        <v>9410</v>
      </c>
      <c r="B3524" s="1" t="s">
        <v>1623</v>
      </c>
      <c r="C3524" s="1" t="s">
        <v>1624</v>
      </c>
      <c r="D3524" s="1" t="s">
        <v>7384</v>
      </c>
      <c r="E3524" s="1" t="s">
        <v>2005</v>
      </c>
      <c r="F3524" s="2">
        <v>45461</v>
      </c>
      <c r="G3524" s="2">
        <v>45283</v>
      </c>
      <c r="H3524" s="2" t="str">
        <f>TEXT(Ecommerce_Sales[[#This Row],[Order_Date]],"mmmm")</f>
        <v>December</v>
      </c>
      <c r="I3524" s="2" t="str">
        <f>TEXT(Ecommerce_Sales[[#This Row],[Order_Date]],"yyyy")</f>
        <v>2023</v>
      </c>
      <c r="J3524" s="2" t="str">
        <f>TEXT(Ecommerce_Sales[[#This Row],[Order_Date]],"mmmm")</f>
        <v>December</v>
      </c>
      <c r="K3524" s="1" t="s">
        <v>1992</v>
      </c>
      <c r="L3524" s="1" t="s">
        <v>9411</v>
      </c>
      <c r="M3524" s="1" t="s">
        <v>1977</v>
      </c>
      <c r="N3524" s="1" t="s">
        <v>1978</v>
      </c>
      <c r="O3524" s="3">
        <v>92</v>
      </c>
      <c r="P3524">
        <v>8</v>
      </c>
      <c r="Q3524" s="3">
        <v>738</v>
      </c>
      <c r="R3524" s="1" t="s">
        <v>1951</v>
      </c>
      <c r="S3524" s="3">
        <v>85</v>
      </c>
      <c r="U3524" t="str">
        <f>IF(Ecommerce_Sales[[#This Row],[Delivery_Time_Days]]&gt;7,"Delay",IF(Ecommerce_Sales[[#This Row],[Delivery_Time_Days]] = 0,"No delivery",IF(Ecommerce_Sales[[#This Row],[Delivery_Time_Days]]&lt;=7,"On-time")))</f>
        <v>No delivery</v>
      </c>
      <c r="V3524" s="7">
        <f>Ecommerce_Sales[[#This Row],[Profit]]/Ecommerce_Sales[[#This Row],[Total_Price]]</f>
        <v>0.34959349593495936</v>
      </c>
      <c r="W3524" s="3">
        <v>258</v>
      </c>
      <c r="X3524" s="3"/>
    </row>
    <row r="3525" spans="1:24" x14ac:dyDescent="0.25">
      <c r="A3525" s="1" t="s">
        <v>9412</v>
      </c>
      <c r="B3525" s="1" t="s">
        <v>488</v>
      </c>
      <c r="C3525" s="1" t="s">
        <v>489</v>
      </c>
      <c r="D3525" s="1" t="s">
        <v>3276</v>
      </c>
      <c r="E3525" s="1" t="s">
        <v>1966</v>
      </c>
      <c r="F3525" s="2">
        <v>44987</v>
      </c>
      <c r="G3525" s="2">
        <v>44975</v>
      </c>
      <c r="H3525" s="2" t="str">
        <f>TEXT(Ecommerce_Sales[[#This Row],[Order_Date]],"mmmm")</f>
        <v>February</v>
      </c>
      <c r="I3525" s="2" t="str">
        <f>TEXT(Ecommerce_Sales[[#This Row],[Order_Date]],"yyyy")</f>
        <v>2023</v>
      </c>
      <c r="J3525" s="2" t="str">
        <f>TEXT(Ecommerce_Sales[[#This Row],[Order_Date]],"mmmm")</f>
        <v>February</v>
      </c>
      <c r="K3525" s="1" t="s">
        <v>1947</v>
      </c>
      <c r="L3525" s="1" t="s">
        <v>9413</v>
      </c>
      <c r="M3525" s="1" t="s">
        <v>2007</v>
      </c>
      <c r="N3525" s="1" t="s">
        <v>1973</v>
      </c>
      <c r="O3525" s="3">
        <v>877</v>
      </c>
      <c r="P3525">
        <v>2</v>
      </c>
      <c r="Q3525" s="3">
        <v>1754</v>
      </c>
      <c r="R3525" s="1" t="s">
        <v>2008</v>
      </c>
      <c r="S3525" s="3">
        <v>164</v>
      </c>
      <c r="T3525">
        <v>5</v>
      </c>
      <c r="U3525" t="str">
        <f>IF(Ecommerce_Sales[[#This Row],[Delivery_Time_Days]]&gt;7,"Delay",IF(Ecommerce_Sales[[#This Row],[Delivery_Time_Days]] = 0,"No delivery",IF(Ecommerce_Sales[[#This Row],[Delivery_Time_Days]]&lt;=7,"On-time")))</f>
        <v>On-time</v>
      </c>
      <c r="V3525" s="7">
        <f>Ecommerce_Sales[[#This Row],[Profit]]/Ecommerce_Sales[[#This Row],[Total_Price]]</f>
        <v>0.29988597491448121</v>
      </c>
      <c r="W3525" s="3">
        <v>526</v>
      </c>
      <c r="X3525" s="3"/>
    </row>
    <row r="3526" spans="1:24" x14ac:dyDescent="0.25">
      <c r="A3526" s="1" t="s">
        <v>9414</v>
      </c>
      <c r="B3526" s="1" t="s">
        <v>90</v>
      </c>
      <c r="C3526" s="1" t="s">
        <v>91</v>
      </c>
      <c r="D3526" s="1" t="s">
        <v>2721</v>
      </c>
      <c r="E3526" s="1" t="s">
        <v>2005</v>
      </c>
      <c r="F3526" s="2">
        <v>45003</v>
      </c>
      <c r="G3526" s="2">
        <v>45089</v>
      </c>
      <c r="H3526" s="2" t="str">
        <f>TEXT(Ecommerce_Sales[[#This Row],[Order_Date]],"mmmm")</f>
        <v>June</v>
      </c>
      <c r="I3526" s="2" t="str">
        <f>TEXT(Ecommerce_Sales[[#This Row],[Order_Date]],"yyyy")</f>
        <v>2023</v>
      </c>
      <c r="J3526" s="2" t="str">
        <f>TEXT(Ecommerce_Sales[[#This Row],[Order_Date]],"mmmm")</f>
        <v>June</v>
      </c>
      <c r="K3526" s="1" t="s">
        <v>1947</v>
      </c>
      <c r="L3526" s="1" t="s">
        <v>9415</v>
      </c>
      <c r="M3526" s="1" t="s">
        <v>1988</v>
      </c>
      <c r="N3526" s="1" t="s">
        <v>1989</v>
      </c>
      <c r="O3526" s="3">
        <v>929</v>
      </c>
      <c r="P3526">
        <v>1</v>
      </c>
      <c r="Q3526" s="3">
        <v>929</v>
      </c>
      <c r="R3526" s="1" t="s">
        <v>2016</v>
      </c>
      <c r="S3526" s="3">
        <v>78</v>
      </c>
      <c r="T3526">
        <v>2</v>
      </c>
      <c r="U3526" t="str">
        <f>IF(Ecommerce_Sales[[#This Row],[Delivery_Time_Days]]&gt;7,"Delay",IF(Ecommerce_Sales[[#This Row],[Delivery_Time_Days]] = 0,"No delivery",IF(Ecommerce_Sales[[#This Row],[Delivery_Time_Days]]&lt;=7,"On-time")))</f>
        <v>On-time</v>
      </c>
      <c r="V3526" s="7">
        <f>Ecommerce_Sales[[#This Row],[Profit]]/Ecommerce_Sales[[#This Row],[Total_Price]]</f>
        <v>0.24973089343379978</v>
      </c>
      <c r="W3526" s="3">
        <v>232</v>
      </c>
      <c r="X3526" s="3"/>
    </row>
    <row r="3527" spans="1:24" x14ac:dyDescent="0.25">
      <c r="A3527" s="1" t="s">
        <v>9416</v>
      </c>
      <c r="B3527" s="1" t="s">
        <v>409</v>
      </c>
      <c r="C3527" s="1" t="s">
        <v>410</v>
      </c>
      <c r="D3527" s="1" t="s">
        <v>3886</v>
      </c>
      <c r="E3527" s="1" t="s">
        <v>1996</v>
      </c>
      <c r="F3527" s="2">
        <v>45563</v>
      </c>
      <c r="G3527" s="2">
        <v>45531</v>
      </c>
      <c r="H3527" s="2" t="str">
        <f>TEXT(Ecommerce_Sales[[#This Row],[Order_Date]],"mmmm")</f>
        <v>August</v>
      </c>
      <c r="I3527" s="2" t="str">
        <f>TEXT(Ecommerce_Sales[[#This Row],[Order_Date]],"yyyy")</f>
        <v>2024</v>
      </c>
      <c r="J3527" s="2" t="str">
        <f>TEXT(Ecommerce_Sales[[#This Row],[Order_Date]],"mmmm")</f>
        <v>August</v>
      </c>
      <c r="K3527" s="1" t="s">
        <v>1947</v>
      </c>
      <c r="L3527" s="1" t="s">
        <v>5359</v>
      </c>
      <c r="M3527" s="1" t="s">
        <v>1963</v>
      </c>
      <c r="N3527" s="1" t="s">
        <v>1957</v>
      </c>
      <c r="O3527" s="3">
        <v>845</v>
      </c>
      <c r="P3527">
        <v>1</v>
      </c>
      <c r="Q3527" s="3">
        <v>845</v>
      </c>
      <c r="R3527" s="1" t="s">
        <v>1958</v>
      </c>
      <c r="S3527" s="3">
        <v>72</v>
      </c>
      <c r="T3527">
        <v>10</v>
      </c>
      <c r="U3527" t="str">
        <f>IF(Ecommerce_Sales[[#This Row],[Delivery_Time_Days]]&gt;7,"Delay",IF(Ecommerce_Sales[[#This Row],[Delivery_Time_Days]] = 0,"No delivery",IF(Ecommerce_Sales[[#This Row],[Delivery_Time_Days]]&lt;=7,"On-time")))</f>
        <v>Delay</v>
      </c>
      <c r="V3527" s="7">
        <f>Ecommerce_Sales[[#This Row],[Profit]]/Ecommerce_Sales[[#This Row],[Total_Price]]</f>
        <v>0.15029585798816569</v>
      </c>
      <c r="W3527" s="3">
        <v>127</v>
      </c>
      <c r="X3527" s="3"/>
    </row>
    <row r="3528" spans="1:24" x14ac:dyDescent="0.25">
      <c r="A3528" s="1" t="s">
        <v>9417</v>
      </c>
      <c r="B3528" s="1" t="s">
        <v>1581</v>
      </c>
      <c r="C3528" s="1" t="s">
        <v>1582</v>
      </c>
      <c r="D3528" s="1" t="s">
        <v>4873</v>
      </c>
      <c r="E3528" s="1" t="s">
        <v>1966</v>
      </c>
      <c r="F3528" s="2">
        <v>45183</v>
      </c>
      <c r="G3528" s="2">
        <v>45372</v>
      </c>
      <c r="H3528" s="2" t="str">
        <f>TEXT(Ecommerce_Sales[[#This Row],[Order_Date]],"mmmm")</f>
        <v>March</v>
      </c>
      <c r="I3528" s="2" t="str">
        <f>TEXT(Ecommerce_Sales[[#This Row],[Order_Date]],"yyyy")</f>
        <v>2024</v>
      </c>
      <c r="J3528" s="2" t="str">
        <f>TEXT(Ecommerce_Sales[[#This Row],[Order_Date]],"mmmm")</f>
        <v>March</v>
      </c>
      <c r="K3528" s="1" t="s">
        <v>1947</v>
      </c>
      <c r="L3528" s="1" t="s">
        <v>4845</v>
      </c>
      <c r="M3528" s="1" t="s">
        <v>1956</v>
      </c>
      <c r="N3528" s="1" t="s">
        <v>1957</v>
      </c>
      <c r="O3528" s="3">
        <v>403</v>
      </c>
      <c r="P3528">
        <v>2</v>
      </c>
      <c r="Q3528" s="3">
        <v>805</v>
      </c>
      <c r="R3528" s="1" t="s">
        <v>1958</v>
      </c>
      <c r="S3528" s="3">
        <v>98</v>
      </c>
      <c r="T3528">
        <v>6</v>
      </c>
      <c r="U3528" t="str">
        <f>IF(Ecommerce_Sales[[#This Row],[Delivery_Time_Days]]&gt;7,"Delay",IF(Ecommerce_Sales[[#This Row],[Delivery_Time_Days]] = 0,"No delivery",IF(Ecommerce_Sales[[#This Row],[Delivery_Time_Days]]&lt;=7,"On-time")))</f>
        <v>On-time</v>
      </c>
      <c r="V3528" s="7">
        <f>Ecommerce_Sales[[#This Row],[Profit]]/Ecommerce_Sales[[#This Row],[Total_Price]]</f>
        <v>0.15031055900621118</v>
      </c>
      <c r="W3528" s="3">
        <v>121</v>
      </c>
      <c r="X3528" s="3"/>
    </row>
    <row r="3529" spans="1:24" x14ac:dyDescent="0.25">
      <c r="A3529" s="1" t="s">
        <v>9418</v>
      </c>
      <c r="B3529" s="1" t="s">
        <v>204</v>
      </c>
      <c r="C3529" s="1" t="s">
        <v>205</v>
      </c>
      <c r="D3529" s="1" t="s">
        <v>3594</v>
      </c>
      <c r="E3529" s="1" t="s">
        <v>1954</v>
      </c>
      <c r="F3529" s="2">
        <v>45650</v>
      </c>
      <c r="G3529" s="2">
        <v>45151</v>
      </c>
      <c r="H3529" s="2" t="str">
        <f>TEXT(Ecommerce_Sales[[#This Row],[Order_Date]],"mmmm")</f>
        <v>August</v>
      </c>
      <c r="I3529" s="2" t="str">
        <f>TEXT(Ecommerce_Sales[[#This Row],[Order_Date]],"yyyy")</f>
        <v>2023</v>
      </c>
      <c r="J3529" s="2" t="str">
        <f>TEXT(Ecommerce_Sales[[#This Row],[Order_Date]],"mmmm")</f>
        <v>August</v>
      </c>
      <c r="K3529" s="1" t="s">
        <v>1947</v>
      </c>
      <c r="L3529" s="1" t="s">
        <v>9419</v>
      </c>
      <c r="M3529" s="1" t="s">
        <v>1977</v>
      </c>
      <c r="N3529" s="1" t="s">
        <v>1978</v>
      </c>
      <c r="O3529" s="3">
        <v>56</v>
      </c>
      <c r="P3529">
        <v>2</v>
      </c>
      <c r="Q3529" s="3">
        <v>113</v>
      </c>
      <c r="R3529" s="1" t="s">
        <v>1958</v>
      </c>
      <c r="S3529" s="3">
        <v>11</v>
      </c>
      <c r="T3529">
        <v>4</v>
      </c>
      <c r="U3529" t="str">
        <f>IF(Ecommerce_Sales[[#This Row],[Delivery_Time_Days]]&gt;7,"Delay",IF(Ecommerce_Sales[[#This Row],[Delivery_Time_Days]] = 0,"No delivery",IF(Ecommerce_Sales[[#This Row],[Delivery_Time_Days]]&lt;=7,"On-time")))</f>
        <v>On-time</v>
      </c>
      <c r="V3529" s="7">
        <f>Ecommerce_Sales[[#This Row],[Profit]]/Ecommerce_Sales[[#This Row],[Total_Price]]</f>
        <v>0.34513274336283184</v>
      </c>
      <c r="W3529" s="3">
        <v>39</v>
      </c>
      <c r="X3529" s="3"/>
    </row>
    <row r="3530" spans="1:24" x14ac:dyDescent="0.25">
      <c r="A3530" s="1" t="s">
        <v>9420</v>
      </c>
      <c r="B3530" s="1" t="s">
        <v>1553</v>
      </c>
      <c r="C3530" s="1" t="s">
        <v>1554</v>
      </c>
      <c r="D3530" s="1" t="s">
        <v>2453</v>
      </c>
      <c r="E3530" s="1" t="s">
        <v>1981</v>
      </c>
      <c r="F3530" s="2">
        <v>45302</v>
      </c>
      <c r="G3530" s="2">
        <v>45035</v>
      </c>
      <c r="H3530" s="2" t="str">
        <f>TEXT(Ecommerce_Sales[[#This Row],[Order_Date]],"mmmm")</f>
        <v>April</v>
      </c>
      <c r="I3530" s="2" t="str">
        <f>TEXT(Ecommerce_Sales[[#This Row],[Order_Date]],"yyyy")</f>
        <v>2023</v>
      </c>
      <c r="J3530" s="2" t="str">
        <f>TEXT(Ecommerce_Sales[[#This Row],[Order_Date]],"mmmm")</f>
        <v>April</v>
      </c>
      <c r="K3530" s="1" t="s">
        <v>1947</v>
      </c>
      <c r="L3530" s="1" t="s">
        <v>9421</v>
      </c>
      <c r="M3530" s="1" t="s">
        <v>2026</v>
      </c>
      <c r="N3530" s="1" t="s">
        <v>1978</v>
      </c>
      <c r="O3530" s="3">
        <v>582</v>
      </c>
      <c r="P3530">
        <v>3</v>
      </c>
      <c r="Q3530" s="3">
        <v>1746</v>
      </c>
      <c r="R3530" s="1" t="s">
        <v>1958</v>
      </c>
      <c r="S3530" s="3">
        <v>173</v>
      </c>
      <c r="T3530">
        <v>10</v>
      </c>
      <c r="U3530" t="str">
        <f>IF(Ecommerce_Sales[[#This Row],[Delivery_Time_Days]]&gt;7,"Delay",IF(Ecommerce_Sales[[#This Row],[Delivery_Time_Days]] = 0,"No delivery",IF(Ecommerce_Sales[[#This Row],[Delivery_Time_Days]]&lt;=7,"On-time")))</f>
        <v>Delay</v>
      </c>
      <c r="V3530" s="7">
        <f>Ecommerce_Sales[[#This Row],[Profit]]/Ecommerce_Sales[[#This Row],[Total_Price]]</f>
        <v>0.349942726231386</v>
      </c>
      <c r="W3530" s="3">
        <v>611</v>
      </c>
      <c r="X3530" s="3"/>
    </row>
    <row r="3531" spans="1:24" x14ac:dyDescent="0.25">
      <c r="A3531" s="1" t="s">
        <v>9422</v>
      </c>
      <c r="B3531" s="1" t="s">
        <v>1393</v>
      </c>
      <c r="C3531" s="1" t="s">
        <v>1394</v>
      </c>
      <c r="D3531" s="1" t="s">
        <v>2962</v>
      </c>
      <c r="E3531" s="1" t="s">
        <v>1966</v>
      </c>
      <c r="F3531" s="2">
        <v>45138</v>
      </c>
      <c r="G3531" s="2">
        <v>45196</v>
      </c>
      <c r="H3531" s="2" t="str">
        <f>TEXT(Ecommerce_Sales[[#This Row],[Order_Date]],"mmmm")</f>
        <v>September</v>
      </c>
      <c r="I3531" s="2" t="str">
        <f>TEXT(Ecommerce_Sales[[#This Row],[Order_Date]],"yyyy")</f>
        <v>2023</v>
      </c>
      <c r="J3531" s="2" t="str">
        <f>TEXT(Ecommerce_Sales[[#This Row],[Order_Date]],"mmmm")</f>
        <v>September</v>
      </c>
      <c r="K3531" s="1" t="s">
        <v>1947</v>
      </c>
      <c r="L3531" s="1" t="s">
        <v>3311</v>
      </c>
      <c r="M3531" s="1" t="s">
        <v>1968</v>
      </c>
      <c r="N3531" s="1" t="s">
        <v>1957</v>
      </c>
      <c r="O3531" s="3">
        <v>1026</v>
      </c>
      <c r="P3531">
        <v>3</v>
      </c>
      <c r="Q3531" s="3">
        <v>3079</v>
      </c>
      <c r="R3531" s="1" t="s">
        <v>1958</v>
      </c>
      <c r="S3531" s="3">
        <v>392</v>
      </c>
      <c r="T3531">
        <v>4</v>
      </c>
      <c r="U3531" t="str">
        <f>IF(Ecommerce_Sales[[#This Row],[Delivery_Time_Days]]&gt;7,"Delay",IF(Ecommerce_Sales[[#This Row],[Delivery_Time_Days]] = 0,"No delivery",IF(Ecommerce_Sales[[#This Row],[Delivery_Time_Days]]&lt;=7,"On-time")))</f>
        <v>On-time</v>
      </c>
      <c r="V3531" s="7">
        <f>Ecommerce_Sales[[#This Row],[Profit]]/Ecommerce_Sales[[#This Row],[Total_Price]]</f>
        <v>0.15004871711594672</v>
      </c>
      <c r="W3531" s="3">
        <v>462</v>
      </c>
      <c r="X3531" s="3"/>
    </row>
    <row r="3532" spans="1:24" x14ac:dyDescent="0.25">
      <c r="A3532" s="1" t="s">
        <v>9423</v>
      </c>
      <c r="B3532" s="1" t="s">
        <v>1260</v>
      </c>
      <c r="C3532" s="1" t="s">
        <v>1261</v>
      </c>
      <c r="D3532" s="1" t="s">
        <v>3403</v>
      </c>
      <c r="E3532" s="1" t="s">
        <v>1954</v>
      </c>
      <c r="F3532" s="2">
        <v>45405</v>
      </c>
      <c r="G3532" s="2">
        <v>45120</v>
      </c>
      <c r="H3532" s="2" t="str">
        <f>TEXT(Ecommerce_Sales[[#This Row],[Order_Date]],"mmmm")</f>
        <v>July</v>
      </c>
      <c r="I3532" s="2" t="str">
        <f>TEXT(Ecommerce_Sales[[#This Row],[Order_Date]],"yyyy")</f>
        <v>2023</v>
      </c>
      <c r="J3532" s="2" t="str">
        <f>TEXT(Ecommerce_Sales[[#This Row],[Order_Date]],"mmmm")</f>
        <v>July</v>
      </c>
      <c r="K3532" s="1" t="s">
        <v>1947</v>
      </c>
      <c r="L3532" s="1" t="s">
        <v>9424</v>
      </c>
      <c r="M3532" s="1" t="s">
        <v>2002</v>
      </c>
      <c r="N3532" s="1" t="s">
        <v>1989</v>
      </c>
      <c r="O3532" s="3">
        <v>415</v>
      </c>
      <c r="P3532">
        <v>3</v>
      </c>
      <c r="Q3532" s="3">
        <v>1244</v>
      </c>
      <c r="R3532" s="1" t="s">
        <v>1951</v>
      </c>
      <c r="S3532" s="3">
        <v>154</v>
      </c>
      <c r="T3532">
        <v>4</v>
      </c>
      <c r="U3532" t="str">
        <f>IF(Ecommerce_Sales[[#This Row],[Delivery_Time_Days]]&gt;7,"Delay",IF(Ecommerce_Sales[[#This Row],[Delivery_Time_Days]] = 0,"No delivery",IF(Ecommerce_Sales[[#This Row],[Delivery_Time_Days]]&lt;=7,"On-time")))</f>
        <v>On-time</v>
      </c>
      <c r="V3532" s="7">
        <f>Ecommerce_Sales[[#This Row],[Profit]]/Ecommerce_Sales[[#This Row],[Total_Price]]</f>
        <v>0.25</v>
      </c>
      <c r="W3532" s="3">
        <v>311</v>
      </c>
      <c r="X3532" s="3"/>
    </row>
    <row r="3533" spans="1:24" x14ac:dyDescent="0.25">
      <c r="A3533" s="1" t="s">
        <v>9425</v>
      </c>
      <c r="B3533" s="1" t="s">
        <v>1619</v>
      </c>
      <c r="C3533" s="1" t="s">
        <v>1620</v>
      </c>
      <c r="D3533" s="1" t="s">
        <v>2634</v>
      </c>
      <c r="E3533" s="1" t="s">
        <v>2005</v>
      </c>
      <c r="F3533" s="2">
        <v>45171</v>
      </c>
      <c r="G3533" s="2">
        <v>45301</v>
      </c>
      <c r="H3533" s="2" t="str">
        <f>TEXT(Ecommerce_Sales[[#This Row],[Order_Date]],"mmmm")</f>
        <v>January</v>
      </c>
      <c r="I3533" s="2" t="str">
        <f>TEXT(Ecommerce_Sales[[#This Row],[Order_Date]],"yyyy")</f>
        <v>2024</v>
      </c>
      <c r="J3533" s="2" t="str">
        <f>TEXT(Ecommerce_Sales[[#This Row],[Order_Date]],"mmmm")</f>
        <v>January</v>
      </c>
      <c r="K3533" s="1" t="s">
        <v>1947</v>
      </c>
      <c r="L3533" s="1" t="s">
        <v>9426</v>
      </c>
      <c r="M3533" s="1" t="s">
        <v>2072</v>
      </c>
      <c r="N3533" s="1" t="s">
        <v>1950</v>
      </c>
      <c r="O3533" s="3">
        <v>551</v>
      </c>
      <c r="P3533">
        <v>1</v>
      </c>
      <c r="Q3533" s="3">
        <v>551</v>
      </c>
      <c r="R3533" s="1" t="s">
        <v>1958</v>
      </c>
      <c r="S3533" s="3">
        <v>70</v>
      </c>
      <c r="T3533">
        <v>4</v>
      </c>
      <c r="U3533" t="str">
        <f>IF(Ecommerce_Sales[[#This Row],[Delivery_Time_Days]]&gt;7,"Delay",IF(Ecommerce_Sales[[#This Row],[Delivery_Time_Days]] = 0,"No delivery",IF(Ecommerce_Sales[[#This Row],[Delivery_Time_Days]]&lt;=7,"On-time")))</f>
        <v>On-time</v>
      </c>
      <c r="V3533" s="7">
        <f>Ecommerce_Sales[[#This Row],[Profit]]/Ecommerce_Sales[[#This Row],[Total_Price]]</f>
        <v>0.40108892921960071</v>
      </c>
      <c r="W3533" s="3">
        <v>221</v>
      </c>
      <c r="X3533" s="3"/>
    </row>
    <row r="3534" spans="1:24" x14ac:dyDescent="0.25">
      <c r="A3534" s="1" t="s">
        <v>9427</v>
      </c>
      <c r="B3534" s="1" t="s">
        <v>1155</v>
      </c>
      <c r="C3534" s="1" t="s">
        <v>1156</v>
      </c>
      <c r="D3534" s="1" t="s">
        <v>6723</v>
      </c>
      <c r="E3534" s="1" t="s">
        <v>2005</v>
      </c>
      <c r="F3534" s="2">
        <v>45123</v>
      </c>
      <c r="G3534" s="2">
        <v>45201</v>
      </c>
      <c r="H3534" s="2" t="str">
        <f>TEXT(Ecommerce_Sales[[#This Row],[Order_Date]],"mmmm")</f>
        <v>October</v>
      </c>
      <c r="I3534" s="2" t="str">
        <f>TEXT(Ecommerce_Sales[[#This Row],[Order_Date]],"yyyy")</f>
        <v>2023</v>
      </c>
      <c r="J3534" s="2" t="str">
        <f>TEXT(Ecommerce_Sales[[#This Row],[Order_Date]],"mmmm")</f>
        <v>October</v>
      </c>
      <c r="K3534" s="1" t="s">
        <v>1947</v>
      </c>
      <c r="L3534" s="1" t="s">
        <v>9428</v>
      </c>
      <c r="M3534" s="1" t="s">
        <v>2065</v>
      </c>
      <c r="N3534" s="1" t="s">
        <v>1978</v>
      </c>
      <c r="O3534" s="3">
        <v>662</v>
      </c>
      <c r="P3534">
        <v>1</v>
      </c>
      <c r="Q3534" s="3">
        <v>662</v>
      </c>
      <c r="R3534" s="1" t="s">
        <v>1958</v>
      </c>
      <c r="S3534" s="3">
        <v>76</v>
      </c>
      <c r="T3534">
        <v>2</v>
      </c>
      <c r="U3534" t="str">
        <f>IF(Ecommerce_Sales[[#This Row],[Delivery_Time_Days]]&gt;7,"Delay",IF(Ecommerce_Sales[[#This Row],[Delivery_Time_Days]] = 0,"No delivery",IF(Ecommerce_Sales[[#This Row],[Delivery_Time_Days]]&lt;=7,"On-time")))</f>
        <v>On-time</v>
      </c>
      <c r="V3534" s="7">
        <f>Ecommerce_Sales[[#This Row],[Profit]]/Ecommerce_Sales[[#This Row],[Total_Price]]</f>
        <v>0.35045317220543809</v>
      </c>
      <c r="W3534" s="3">
        <v>232</v>
      </c>
      <c r="X3534" s="3"/>
    </row>
    <row r="3535" spans="1:24" x14ac:dyDescent="0.25">
      <c r="A3535" s="1" t="s">
        <v>9429</v>
      </c>
      <c r="B3535" s="1" t="s">
        <v>879</v>
      </c>
      <c r="C3535" s="1" t="s">
        <v>880</v>
      </c>
      <c r="D3535" s="1" t="s">
        <v>2689</v>
      </c>
      <c r="E3535" s="1" t="s">
        <v>2005</v>
      </c>
      <c r="F3535" s="2">
        <v>44942</v>
      </c>
      <c r="G3535" s="2">
        <v>45137</v>
      </c>
      <c r="H3535" s="2" t="str">
        <f>TEXT(Ecommerce_Sales[[#This Row],[Order_Date]],"mmmm")</f>
        <v>July</v>
      </c>
      <c r="I3535" s="2" t="str">
        <f>TEXT(Ecommerce_Sales[[#This Row],[Order_Date]],"yyyy")</f>
        <v>2023</v>
      </c>
      <c r="J3535" s="2" t="str">
        <f>TEXT(Ecommerce_Sales[[#This Row],[Order_Date]],"mmmm")</f>
        <v>July</v>
      </c>
      <c r="K3535" s="1" t="s">
        <v>1947</v>
      </c>
      <c r="L3535" s="1" t="s">
        <v>4607</v>
      </c>
      <c r="M3535" s="1" t="s">
        <v>2047</v>
      </c>
      <c r="N3535" s="1" t="s">
        <v>1989</v>
      </c>
      <c r="O3535" s="3">
        <v>705</v>
      </c>
      <c r="P3535">
        <v>5</v>
      </c>
      <c r="Q3535" s="3">
        <v>3526</v>
      </c>
      <c r="R3535" s="1" t="s">
        <v>1951</v>
      </c>
      <c r="S3535" s="3">
        <v>323</v>
      </c>
      <c r="T3535">
        <v>10</v>
      </c>
      <c r="U3535" t="str">
        <f>IF(Ecommerce_Sales[[#This Row],[Delivery_Time_Days]]&gt;7,"Delay",IF(Ecommerce_Sales[[#This Row],[Delivery_Time_Days]] = 0,"No delivery",IF(Ecommerce_Sales[[#This Row],[Delivery_Time_Days]]&lt;=7,"On-time")))</f>
        <v>Delay</v>
      </c>
      <c r="V3535" s="7">
        <f>Ecommerce_Sales[[#This Row],[Profit]]/Ecommerce_Sales[[#This Row],[Total_Price]]</f>
        <v>0.25014180374361883</v>
      </c>
      <c r="W3535" s="3">
        <v>882</v>
      </c>
      <c r="X3535" s="3"/>
    </row>
    <row r="3536" spans="1:24" x14ac:dyDescent="0.25">
      <c r="A3536" s="1" t="s">
        <v>9430</v>
      </c>
      <c r="B3536" s="1" t="s">
        <v>1073</v>
      </c>
      <c r="C3536" s="1" t="s">
        <v>1074</v>
      </c>
      <c r="D3536" s="1" t="s">
        <v>5374</v>
      </c>
      <c r="E3536" s="1" t="s">
        <v>1981</v>
      </c>
      <c r="F3536" s="2">
        <v>45230</v>
      </c>
      <c r="G3536" s="2">
        <v>45567</v>
      </c>
      <c r="H3536" s="2" t="str">
        <f>TEXT(Ecommerce_Sales[[#This Row],[Order_Date]],"mmmm")</f>
        <v>October</v>
      </c>
      <c r="I3536" s="2" t="str">
        <f>TEXT(Ecommerce_Sales[[#This Row],[Order_Date]],"yyyy")</f>
        <v>2024</v>
      </c>
      <c r="J3536" s="2" t="str">
        <f>TEXT(Ecommerce_Sales[[#This Row],[Order_Date]],"mmmm")</f>
        <v>October</v>
      </c>
      <c r="K3536" s="1" t="s">
        <v>1947</v>
      </c>
      <c r="L3536" s="1" t="s">
        <v>9028</v>
      </c>
      <c r="M3536" s="1" t="s">
        <v>1963</v>
      </c>
      <c r="N3536" s="1" t="s">
        <v>1957</v>
      </c>
      <c r="O3536" s="3">
        <v>605</v>
      </c>
      <c r="P3536">
        <v>2</v>
      </c>
      <c r="Q3536" s="3">
        <v>1210</v>
      </c>
      <c r="R3536" s="1" t="s">
        <v>1958</v>
      </c>
      <c r="S3536" s="3">
        <v>87</v>
      </c>
      <c r="T3536">
        <v>9</v>
      </c>
      <c r="U3536" t="str">
        <f>IF(Ecommerce_Sales[[#This Row],[Delivery_Time_Days]]&gt;7,"Delay",IF(Ecommerce_Sales[[#This Row],[Delivery_Time_Days]] = 0,"No delivery",IF(Ecommerce_Sales[[#This Row],[Delivery_Time_Days]]&lt;=7,"On-time")))</f>
        <v>Delay</v>
      </c>
      <c r="V3536" s="7">
        <f>Ecommerce_Sales[[#This Row],[Profit]]/Ecommerce_Sales[[#This Row],[Total_Price]]</f>
        <v>0.14958677685950414</v>
      </c>
      <c r="W3536" s="3">
        <v>181</v>
      </c>
      <c r="X3536" s="3"/>
    </row>
    <row r="3537" spans="1:24" x14ac:dyDescent="0.25">
      <c r="A3537" s="1" t="s">
        <v>9431</v>
      </c>
      <c r="B3537" s="1" t="s">
        <v>1262</v>
      </c>
      <c r="C3537" s="1" t="s">
        <v>1263</v>
      </c>
      <c r="D3537" s="1" t="s">
        <v>2724</v>
      </c>
      <c r="E3537" s="1" t="s">
        <v>1981</v>
      </c>
      <c r="F3537" s="2">
        <v>45147</v>
      </c>
      <c r="G3537" s="2">
        <v>44980</v>
      </c>
      <c r="H3537" s="2" t="str">
        <f>TEXT(Ecommerce_Sales[[#This Row],[Order_Date]],"mmmm")</f>
        <v>February</v>
      </c>
      <c r="I3537" s="2" t="str">
        <f>TEXT(Ecommerce_Sales[[#This Row],[Order_Date]],"yyyy")</f>
        <v>2023</v>
      </c>
      <c r="J3537" s="2" t="str">
        <f>TEXT(Ecommerce_Sales[[#This Row],[Order_Date]],"mmmm")</f>
        <v>February</v>
      </c>
      <c r="K3537" s="1" t="s">
        <v>1947</v>
      </c>
      <c r="L3537" s="1" t="s">
        <v>9432</v>
      </c>
      <c r="M3537" s="1" t="s">
        <v>1998</v>
      </c>
      <c r="N3537" s="1" t="s">
        <v>1973</v>
      </c>
      <c r="O3537" s="3">
        <v>808</v>
      </c>
      <c r="P3537">
        <v>1</v>
      </c>
      <c r="Q3537" s="3">
        <v>808</v>
      </c>
      <c r="R3537" s="1" t="s">
        <v>1951</v>
      </c>
      <c r="S3537" s="3">
        <v>96</v>
      </c>
      <c r="T3537">
        <v>4</v>
      </c>
      <c r="U3537" t="str">
        <f>IF(Ecommerce_Sales[[#This Row],[Delivery_Time_Days]]&gt;7,"Delay",IF(Ecommerce_Sales[[#This Row],[Delivery_Time_Days]] = 0,"No delivery",IF(Ecommerce_Sales[[#This Row],[Delivery_Time_Days]]&lt;=7,"On-time")))</f>
        <v>On-time</v>
      </c>
      <c r="V3537" s="7">
        <f>Ecommerce_Sales[[#This Row],[Profit]]/Ecommerce_Sales[[#This Row],[Total_Price]]</f>
        <v>0.29950495049504949</v>
      </c>
      <c r="W3537" s="3">
        <v>242</v>
      </c>
      <c r="X3537" s="3"/>
    </row>
    <row r="3538" spans="1:24" x14ac:dyDescent="0.25">
      <c r="A3538" s="1" t="s">
        <v>9433</v>
      </c>
      <c r="B3538" s="1" t="s">
        <v>1250</v>
      </c>
      <c r="C3538" s="1" t="s">
        <v>1251</v>
      </c>
      <c r="D3538" s="1" t="s">
        <v>4025</v>
      </c>
      <c r="E3538" s="1" t="s">
        <v>1966</v>
      </c>
      <c r="F3538" s="2">
        <v>45481</v>
      </c>
      <c r="G3538" s="2">
        <v>45096</v>
      </c>
      <c r="H3538" s="2" t="str">
        <f>TEXT(Ecommerce_Sales[[#This Row],[Order_Date]],"mmmm")</f>
        <v>June</v>
      </c>
      <c r="I3538" s="2" t="str">
        <f>TEXT(Ecommerce_Sales[[#This Row],[Order_Date]],"yyyy")</f>
        <v>2023</v>
      </c>
      <c r="J3538" s="2" t="str">
        <f>TEXT(Ecommerce_Sales[[#This Row],[Order_Date]],"mmmm")</f>
        <v>June</v>
      </c>
      <c r="K3538" s="1" t="s">
        <v>1947</v>
      </c>
      <c r="L3538" s="1" t="s">
        <v>9434</v>
      </c>
      <c r="M3538" s="1" t="s">
        <v>1988</v>
      </c>
      <c r="N3538" s="1" t="s">
        <v>1989</v>
      </c>
      <c r="O3538" s="3">
        <v>556</v>
      </c>
      <c r="P3538">
        <v>6</v>
      </c>
      <c r="Q3538" s="3">
        <v>3336</v>
      </c>
      <c r="R3538" s="1" t="s">
        <v>1958</v>
      </c>
      <c r="S3538" s="3">
        <v>449</v>
      </c>
      <c r="T3538">
        <v>5</v>
      </c>
      <c r="U3538" t="str">
        <f>IF(Ecommerce_Sales[[#This Row],[Delivery_Time_Days]]&gt;7,"Delay",IF(Ecommerce_Sales[[#This Row],[Delivery_Time_Days]] = 0,"No delivery",IF(Ecommerce_Sales[[#This Row],[Delivery_Time_Days]]&lt;=7,"On-time")))</f>
        <v>On-time</v>
      </c>
      <c r="V3538" s="7">
        <f>Ecommerce_Sales[[#This Row],[Profit]]/Ecommerce_Sales[[#This Row],[Total_Price]]</f>
        <v>0.25</v>
      </c>
      <c r="W3538" s="3">
        <v>834</v>
      </c>
      <c r="X3538" s="3"/>
    </row>
    <row r="3539" spans="1:24" x14ac:dyDescent="0.25">
      <c r="A3539" s="1" t="s">
        <v>9435</v>
      </c>
      <c r="B3539" s="1" t="s">
        <v>1193</v>
      </c>
      <c r="C3539" s="1" t="s">
        <v>1194</v>
      </c>
      <c r="D3539" s="1" t="s">
        <v>3436</v>
      </c>
      <c r="E3539" s="1" t="s">
        <v>1996</v>
      </c>
      <c r="F3539" s="2">
        <v>45346</v>
      </c>
      <c r="G3539" s="2">
        <v>45452</v>
      </c>
      <c r="H3539" s="2" t="str">
        <f>TEXT(Ecommerce_Sales[[#This Row],[Order_Date]],"mmmm")</f>
        <v>June</v>
      </c>
      <c r="I3539" s="2" t="str">
        <f>TEXT(Ecommerce_Sales[[#This Row],[Order_Date]],"yyyy")</f>
        <v>2024</v>
      </c>
      <c r="J3539" s="2" t="str">
        <f>TEXT(Ecommerce_Sales[[#This Row],[Order_Date]],"mmmm")</f>
        <v>June</v>
      </c>
      <c r="K3539" s="1" t="s">
        <v>1986</v>
      </c>
      <c r="L3539" s="1" t="s">
        <v>9436</v>
      </c>
      <c r="M3539" s="1" t="s">
        <v>1949</v>
      </c>
      <c r="N3539" s="1" t="s">
        <v>1950</v>
      </c>
      <c r="O3539" s="3">
        <v>50</v>
      </c>
      <c r="P3539">
        <v>2</v>
      </c>
      <c r="Q3539" s="3">
        <v>100</v>
      </c>
      <c r="R3539" s="1" t="s">
        <v>1951</v>
      </c>
      <c r="S3539" s="3">
        <v>12</v>
      </c>
      <c r="U3539" t="str">
        <f>IF(Ecommerce_Sales[[#This Row],[Delivery_Time_Days]]&gt;7,"Delay",IF(Ecommerce_Sales[[#This Row],[Delivery_Time_Days]] = 0,"No delivery",IF(Ecommerce_Sales[[#This Row],[Delivery_Time_Days]]&lt;=7,"On-time")))</f>
        <v>No delivery</v>
      </c>
      <c r="V3539" s="7">
        <f>Ecommerce_Sales[[#This Row],[Profit]]/Ecommerce_Sales[[#This Row],[Total_Price]]</f>
        <v>0.4</v>
      </c>
      <c r="W3539" s="3">
        <v>40</v>
      </c>
      <c r="X3539" s="3"/>
    </row>
    <row r="3540" spans="1:24" x14ac:dyDescent="0.25">
      <c r="A3540" s="1" t="s">
        <v>9437</v>
      </c>
      <c r="B3540" s="1" t="s">
        <v>208</v>
      </c>
      <c r="C3540" s="1" t="s">
        <v>209</v>
      </c>
      <c r="D3540" s="1" t="s">
        <v>3267</v>
      </c>
      <c r="E3540" s="1" t="s">
        <v>1981</v>
      </c>
      <c r="F3540" s="2">
        <v>45649</v>
      </c>
      <c r="G3540" s="2">
        <v>45073</v>
      </c>
      <c r="H3540" s="2" t="str">
        <f>TEXT(Ecommerce_Sales[[#This Row],[Order_Date]],"mmmm")</f>
        <v>May</v>
      </c>
      <c r="I3540" s="2" t="str">
        <f>TEXT(Ecommerce_Sales[[#This Row],[Order_Date]],"yyyy")</f>
        <v>2023</v>
      </c>
      <c r="J3540" s="2" t="str">
        <f>TEXT(Ecommerce_Sales[[#This Row],[Order_Date]],"mmmm")</f>
        <v>May</v>
      </c>
      <c r="K3540" s="1" t="s">
        <v>1947</v>
      </c>
      <c r="L3540" s="1" t="s">
        <v>9438</v>
      </c>
      <c r="M3540" s="1" t="s">
        <v>2072</v>
      </c>
      <c r="N3540" s="1" t="s">
        <v>1950</v>
      </c>
      <c r="O3540" s="3">
        <v>680</v>
      </c>
      <c r="P3540">
        <v>1</v>
      </c>
      <c r="Q3540" s="3">
        <v>680</v>
      </c>
      <c r="R3540" s="1" t="s">
        <v>2008</v>
      </c>
      <c r="S3540" s="3">
        <v>80</v>
      </c>
      <c r="T3540">
        <v>6</v>
      </c>
      <c r="U3540" t="str">
        <f>IF(Ecommerce_Sales[[#This Row],[Delivery_Time_Days]]&gt;7,"Delay",IF(Ecommerce_Sales[[#This Row],[Delivery_Time_Days]] = 0,"No delivery",IF(Ecommerce_Sales[[#This Row],[Delivery_Time_Days]]&lt;=7,"On-time")))</f>
        <v>On-time</v>
      </c>
      <c r="V3540" s="7">
        <f>Ecommerce_Sales[[#This Row],[Profit]]/Ecommerce_Sales[[#This Row],[Total_Price]]</f>
        <v>0.4</v>
      </c>
      <c r="W3540" s="3">
        <v>272</v>
      </c>
      <c r="X3540" s="3"/>
    </row>
    <row r="3541" spans="1:24" x14ac:dyDescent="0.25">
      <c r="A3541" s="1" t="s">
        <v>9439</v>
      </c>
      <c r="B3541" s="1" t="s">
        <v>368</v>
      </c>
      <c r="C3541" s="1" t="s">
        <v>369</v>
      </c>
      <c r="D3541" s="1" t="s">
        <v>5973</v>
      </c>
      <c r="E3541" s="1" t="s">
        <v>1961</v>
      </c>
      <c r="F3541" s="2">
        <v>45279</v>
      </c>
      <c r="G3541" s="2">
        <v>45397</v>
      </c>
      <c r="H3541" s="2" t="str">
        <f>TEXT(Ecommerce_Sales[[#This Row],[Order_Date]],"mmmm")</f>
        <v>April</v>
      </c>
      <c r="I3541" s="2" t="str">
        <f>TEXT(Ecommerce_Sales[[#This Row],[Order_Date]],"yyyy")</f>
        <v>2024</v>
      </c>
      <c r="J3541" s="2" t="str">
        <f>TEXT(Ecommerce_Sales[[#This Row],[Order_Date]],"mmmm")</f>
        <v>April</v>
      </c>
      <c r="K3541" s="1" t="s">
        <v>1947</v>
      </c>
      <c r="L3541" s="1" t="s">
        <v>9332</v>
      </c>
      <c r="M3541" s="1" t="s">
        <v>1977</v>
      </c>
      <c r="N3541" s="1" t="s">
        <v>1978</v>
      </c>
      <c r="O3541" s="3">
        <v>214</v>
      </c>
      <c r="P3541">
        <v>5</v>
      </c>
      <c r="Q3541" s="3">
        <v>1072</v>
      </c>
      <c r="R3541" s="1" t="s">
        <v>2008</v>
      </c>
      <c r="S3541" s="3">
        <v>150</v>
      </c>
      <c r="T3541">
        <v>4</v>
      </c>
      <c r="U3541" t="str">
        <f>IF(Ecommerce_Sales[[#This Row],[Delivery_Time_Days]]&gt;7,"Delay",IF(Ecommerce_Sales[[#This Row],[Delivery_Time_Days]] = 0,"No delivery",IF(Ecommerce_Sales[[#This Row],[Delivery_Time_Days]]&lt;=7,"On-time")))</f>
        <v>On-time</v>
      </c>
      <c r="V3541" s="7">
        <f>Ecommerce_Sales[[#This Row],[Profit]]/Ecommerce_Sales[[#This Row],[Total_Price]]</f>
        <v>0.34981343283582089</v>
      </c>
      <c r="W3541" s="3">
        <v>375</v>
      </c>
      <c r="X3541" s="3"/>
    </row>
    <row r="3542" spans="1:24" x14ac:dyDescent="0.25">
      <c r="A3542" s="1" t="s">
        <v>9440</v>
      </c>
      <c r="B3542" s="1" t="s">
        <v>598</v>
      </c>
      <c r="C3542" s="1" t="s">
        <v>599</v>
      </c>
      <c r="D3542" s="1" t="s">
        <v>2273</v>
      </c>
      <c r="E3542" s="1" t="s">
        <v>1966</v>
      </c>
      <c r="F3542" s="2">
        <v>45163</v>
      </c>
      <c r="G3542" s="2">
        <v>45613</v>
      </c>
      <c r="H3542" s="2" t="str">
        <f>TEXT(Ecommerce_Sales[[#This Row],[Order_Date]],"mmmm")</f>
        <v>November</v>
      </c>
      <c r="I3542" s="2" t="str">
        <f>TEXT(Ecommerce_Sales[[#This Row],[Order_Date]],"yyyy")</f>
        <v>2024</v>
      </c>
      <c r="J3542" s="2" t="str">
        <f>TEXT(Ecommerce_Sales[[#This Row],[Order_Date]],"mmmm")</f>
        <v>November</v>
      </c>
      <c r="K3542" s="1" t="s">
        <v>1947</v>
      </c>
      <c r="L3542" s="1" t="s">
        <v>9441</v>
      </c>
      <c r="M3542" s="1" t="s">
        <v>1977</v>
      </c>
      <c r="N3542" s="1" t="s">
        <v>1978</v>
      </c>
      <c r="O3542" s="3">
        <v>1497</v>
      </c>
      <c r="P3542">
        <v>6</v>
      </c>
      <c r="Q3542" s="3">
        <v>8984</v>
      </c>
      <c r="R3542" s="1" t="s">
        <v>1951</v>
      </c>
      <c r="S3542" s="3">
        <v>1315</v>
      </c>
      <c r="T3542">
        <v>9</v>
      </c>
      <c r="U3542" t="str">
        <f>IF(Ecommerce_Sales[[#This Row],[Delivery_Time_Days]]&gt;7,"Delay",IF(Ecommerce_Sales[[#This Row],[Delivery_Time_Days]] = 0,"No delivery",IF(Ecommerce_Sales[[#This Row],[Delivery_Time_Days]]&lt;=7,"On-time")))</f>
        <v>Delay</v>
      </c>
      <c r="V3542" s="7">
        <f>Ecommerce_Sales[[#This Row],[Profit]]/Ecommerce_Sales[[#This Row],[Total_Price]]</f>
        <v>0.3499554764024933</v>
      </c>
      <c r="W3542" s="3">
        <v>3144</v>
      </c>
      <c r="X3542" s="3"/>
    </row>
    <row r="3543" spans="1:24" x14ac:dyDescent="0.25">
      <c r="A3543" s="1" t="s">
        <v>9442</v>
      </c>
      <c r="B3543" s="1" t="s">
        <v>468</v>
      </c>
      <c r="C3543" s="1" t="s">
        <v>469</v>
      </c>
      <c r="D3543" s="1" t="s">
        <v>2393</v>
      </c>
      <c r="E3543" s="1" t="s">
        <v>1981</v>
      </c>
      <c r="F3543" s="2">
        <v>44945</v>
      </c>
      <c r="G3543" s="2">
        <v>45593</v>
      </c>
      <c r="H3543" s="2" t="str">
        <f>TEXT(Ecommerce_Sales[[#This Row],[Order_Date]],"mmmm")</f>
        <v>October</v>
      </c>
      <c r="I3543" s="2" t="str">
        <f>TEXT(Ecommerce_Sales[[#This Row],[Order_Date]],"yyyy")</f>
        <v>2024</v>
      </c>
      <c r="J3543" s="2" t="str">
        <f>TEXT(Ecommerce_Sales[[#This Row],[Order_Date]],"mmmm")</f>
        <v>October</v>
      </c>
      <c r="K3543" s="1" t="s">
        <v>1947</v>
      </c>
      <c r="L3543" s="1" t="s">
        <v>9443</v>
      </c>
      <c r="M3543" s="1" t="s">
        <v>1963</v>
      </c>
      <c r="N3543" s="1" t="s">
        <v>1957</v>
      </c>
      <c r="O3543" s="3">
        <v>90</v>
      </c>
      <c r="P3543">
        <v>6</v>
      </c>
      <c r="Q3543" s="3">
        <v>537</v>
      </c>
      <c r="R3543" s="1" t="s">
        <v>1958</v>
      </c>
      <c r="S3543" s="3">
        <v>50</v>
      </c>
      <c r="T3543">
        <v>4</v>
      </c>
      <c r="U3543" t="str">
        <f>IF(Ecommerce_Sales[[#This Row],[Delivery_Time_Days]]&gt;7,"Delay",IF(Ecommerce_Sales[[#This Row],[Delivery_Time_Days]] = 0,"No delivery",IF(Ecommerce_Sales[[#This Row],[Delivery_Time_Days]]&lt;=7,"On-time")))</f>
        <v>On-time</v>
      </c>
      <c r="V3543" s="7">
        <f>Ecommerce_Sales[[#This Row],[Profit]]/Ecommerce_Sales[[#This Row],[Total_Price]]</f>
        <v>0.15083798882681565</v>
      </c>
      <c r="W3543" s="3">
        <v>81</v>
      </c>
      <c r="X3543" s="3"/>
    </row>
    <row r="3544" spans="1:24" x14ac:dyDescent="0.25">
      <c r="A3544" s="1" t="s">
        <v>9444</v>
      </c>
      <c r="B3544" s="1" t="s">
        <v>66</v>
      </c>
      <c r="C3544" s="1" t="s">
        <v>408</v>
      </c>
      <c r="D3544" s="1" t="s">
        <v>6267</v>
      </c>
      <c r="E3544" s="1" t="s">
        <v>1961</v>
      </c>
      <c r="F3544" s="2">
        <v>45082</v>
      </c>
      <c r="G3544" s="2">
        <v>45165</v>
      </c>
      <c r="H3544" s="2" t="str">
        <f>TEXT(Ecommerce_Sales[[#This Row],[Order_Date]],"mmmm")</f>
        <v>August</v>
      </c>
      <c r="I3544" s="2" t="str">
        <f>TEXT(Ecommerce_Sales[[#This Row],[Order_Date]],"yyyy")</f>
        <v>2023</v>
      </c>
      <c r="J3544" s="2" t="str">
        <f>TEXT(Ecommerce_Sales[[#This Row],[Order_Date]],"mmmm")</f>
        <v>August</v>
      </c>
      <c r="K3544" s="1" t="s">
        <v>1992</v>
      </c>
      <c r="L3544" s="1" t="s">
        <v>9445</v>
      </c>
      <c r="M3544" s="1" t="s">
        <v>1998</v>
      </c>
      <c r="N3544" s="1" t="s">
        <v>1973</v>
      </c>
      <c r="O3544" s="3">
        <v>1207</v>
      </c>
      <c r="P3544">
        <v>6</v>
      </c>
      <c r="Q3544" s="3">
        <v>7240</v>
      </c>
      <c r="R3544" s="1" t="s">
        <v>1958</v>
      </c>
      <c r="S3544" s="3">
        <v>550</v>
      </c>
      <c r="U3544" t="str">
        <f>IF(Ecommerce_Sales[[#This Row],[Delivery_Time_Days]]&gt;7,"Delay",IF(Ecommerce_Sales[[#This Row],[Delivery_Time_Days]] = 0,"No delivery",IF(Ecommerce_Sales[[#This Row],[Delivery_Time_Days]]&lt;=7,"On-time")))</f>
        <v>No delivery</v>
      </c>
      <c r="V3544" s="7">
        <f>Ecommerce_Sales[[#This Row],[Profit]]/Ecommerce_Sales[[#This Row],[Total_Price]]</f>
        <v>0.3</v>
      </c>
      <c r="W3544" s="3">
        <v>2172</v>
      </c>
      <c r="X3544" s="3"/>
    </row>
    <row r="3545" spans="1:24" x14ac:dyDescent="0.25">
      <c r="A3545" s="1" t="s">
        <v>9446</v>
      </c>
      <c r="B3545" s="1" t="s">
        <v>930</v>
      </c>
      <c r="C3545" s="1" t="s">
        <v>931</v>
      </c>
      <c r="D3545" s="1" t="s">
        <v>3866</v>
      </c>
      <c r="E3545" s="1" t="s">
        <v>1966</v>
      </c>
      <c r="F3545" s="2">
        <v>45004</v>
      </c>
      <c r="G3545" s="2">
        <v>45523</v>
      </c>
      <c r="H3545" s="2" t="str">
        <f>TEXT(Ecommerce_Sales[[#This Row],[Order_Date]],"mmmm")</f>
        <v>August</v>
      </c>
      <c r="I3545" s="2" t="str">
        <f>TEXT(Ecommerce_Sales[[#This Row],[Order_Date]],"yyyy")</f>
        <v>2024</v>
      </c>
      <c r="J3545" s="2" t="str">
        <f>TEXT(Ecommerce_Sales[[#This Row],[Order_Date]],"mmmm")</f>
        <v>August</v>
      </c>
      <c r="K3545" s="1" t="s">
        <v>1947</v>
      </c>
      <c r="L3545" s="1" t="s">
        <v>6901</v>
      </c>
      <c r="M3545" s="1" t="s">
        <v>2079</v>
      </c>
      <c r="N3545" s="1" t="s">
        <v>1973</v>
      </c>
      <c r="O3545" s="3">
        <v>115</v>
      </c>
      <c r="P3545">
        <v>6</v>
      </c>
      <c r="Q3545" s="3">
        <v>691</v>
      </c>
      <c r="R3545" s="1" t="s">
        <v>1951</v>
      </c>
      <c r="S3545" s="3">
        <v>87</v>
      </c>
      <c r="T3545">
        <v>8</v>
      </c>
      <c r="U3545" t="str">
        <f>IF(Ecommerce_Sales[[#This Row],[Delivery_Time_Days]]&gt;7,"Delay",IF(Ecommerce_Sales[[#This Row],[Delivery_Time_Days]] = 0,"No delivery",IF(Ecommerce_Sales[[#This Row],[Delivery_Time_Days]]&lt;=7,"On-time")))</f>
        <v>Delay</v>
      </c>
      <c r="V3545" s="7">
        <f>Ecommerce_Sales[[#This Row],[Profit]]/Ecommerce_Sales[[#This Row],[Total_Price]]</f>
        <v>0.29956584659913171</v>
      </c>
      <c r="W3545" s="3">
        <v>207</v>
      </c>
      <c r="X3545" s="3"/>
    </row>
    <row r="3546" spans="1:24" x14ac:dyDescent="0.25">
      <c r="A3546" s="1" t="s">
        <v>9447</v>
      </c>
      <c r="B3546" s="1" t="s">
        <v>998</v>
      </c>
      <c r="C3546" s="1" t="s">
        <v>999</v>
      </c>
      <c r="D3546" s="1" t="s">
        <v>6012</v>
      </c>
      <c r="E3546" s="1" t="s">
        <v>1981</v>
      </c>
      <c r="F3546" s="2">
        <v>45210</v>
      </c>
      <c r="G3546" s="2">
        <v>44954</v>
      </c>
      <c r="H3546" s="2" t="str">
        <f>TEXT(Ecommerce_Sales[[#This Row],[Order_Date]],"mmmm")</f>
        <v>January</v>
      </c>
      <c r="I3546" s="2" t="str">
        <f>TEXT(Ecommerce_Sales[[#This Row],[Order_Date]],"yyyy")</f>
        <v>2023</v>
      </c>
      <c r="J3546" s="2" t="str">
        <f>TEXT(Ecommerce_Sales[[#This Row],[Order_Date]],"mmmm")</f>
        <v>January</v>
      </c>
      <c r="K3546" s="1" t="s">
        <v>1947</v>
      </c>
      <c r="L3546" s="1" t="s">
        <v>9448</v>
      </c>
      <c r="M3546" s="1" t="s">
        <v>2072</v>
      </c>
      <c r="N3546" s="1" t="s">
        <v>1950</v>
      </c>
      <c r="O3546" s="3">
        <v>303</v>
      </c>
      <c r="P3546">
        <v>2</v>
      </c>
      <c r="Q3546" s="3">
        <v>605</v>
      </c>
      <c r="R3546" s="1" t="s">
        <v>2012</v>
      </c>
      <c r="S3546" s="3">
        <v>32</v>
      </c>
      <c r="T3546">
        <v>9</v>
      </c>
      <c r="U3546" t="str">
        <f>IF(Ecommerce_Sales[[#This Row],[Delivery_Time_Days]]&gt;7,"Delay",IF(Ecommerce_Sales[[#This Row],[Delivery_Time_Days]] = 0,"No delivery",IF(Ecommerce_Sales[[#This Row],[Delivery_Time_Days]]&lt;=7,"On-time")))</f>
        <v>Delay</v>
      </c>
      <c r="V3546" s="7">
        <f>Ecommerce_Sales[[#This Row],[Profit]]/Ecommerce_Sales[[#This Row],[Total_Price]]</f>
        <v>0.4</v>
      </c>
      <c r="W3546" s="3">
        <v>242</v>
      </c>
      <c r="X3546" s="3"/>
    </row>
    <row r="3547" spans="1:24" x14ac:dyDescent="0.25">
      <c r="A3547" s="1" t="s">
        <v>9449</v>
      </c>
      <c r="B3547" s="1" t="s">
        <v>969</v>
      </c>
      <c r="C3547" s="1" t="s">
        <v>970</v>
      </c>
      <c r="D3547" s="1" t="s">
        <v>4069</v>
      </c>
      <c r="E3547" s="1" t="s">
        <v>1966</v>
      </c>
      <c r="F3547" s="2">
        <v>45160</v>
      </c>
      <c r="G3547" s="2">
        <v>45148</v>
      </c>
      <c r="H3547" s="2" t="str">
        <f>TEXT(Ecommerce_Sales[[#This Row],[Order_Date]],"mmmm")</f>
        <v>August</v>
      </c>
      <c r="I3547" s="2" t="str">
        <f>TEXT(Ecommerce_Sales[[#This Row],[Order_Date]],"yyyy")</f>
        <v>2023</v>
      </c>
      <c r="J3547" s="2" t="str">
        <f>TEXT(Ecommerce_Sales[[#This Row],[Order_Date]],"mmmm")</f>
        <v>August</v>
      </c>
      <c r="K3547" s="1" t="s">
        <v>1947</v>
      </c>
      <c r="L3547" s="1" t="s">
        <v>9450</v>
      </c>
      <c r="M3547" s="1" t="s">
        <v>1972</v>
      </c>
      <c r="N3547" s="1" t="s">
        <v>1973</v>
      </c>
      <c r="O3547" s="3">
        <v>446</v>
      </c>
      <c r="P3547">
        <v>5</v>
      </c>
      <c r="Q3547" s="3">
        <v>2228</v>
      </c>
      <c r="R3547" s="1" t="s">
        <v>1951</v>
      </c>
      <c r="S3547" s="3">
        <v>149</v>
      </c>
      <c r="T3547">
        <v>8</v>
      </c>
      <c r="U3547" t="str">
        <f>IF(Ecommerce_Sales[[#This Row],[Delivery_Time_Days]]&gt;7,"Delay",IF(Ecommerce_Sales[[#This Row],[Delivery_Time_Days]] = 0,"No delivery",IF(Ecommerce_Sales[[#This Row],[Delivery_Time_Days]]&lt;=7,"On-time")))</f>
        <v>Delay</v>
      </c>
      <c r="V3547" s="7">
        <f>Ecommerce_Sales[[#This Row],[Profit]]/Ecommerce_Sales[[#This Row],[Total_Price]]</f>
        <v>0.3002692998204668</v>
      </c>
      <c r="W3547" s="3">
        <v>669</v>
      </c>
      <c r="X3547" s="3"/>
    </row>
    <row r="3548" spans="1:24" x14ac:dyDescent="0.25">
      <c r="A3548" s="1" t="s">
        <v>9451</v>
      </c>
      <c r="B3548" s="1" t="s">
        <v>180</v>
      </c>
      <c r="C3548" s="1" t="s">
        <v>181</v>
      </c>
      <c r="D3548" s="1" t="s">
        <v>4959</v>
      </c>
      <c r="E3548" s="1" t="s">
        <v>1981</v>
      </c>
      <c r="F3548" s="2">
        <v>45319</v>
      </c>
      <c r="G3548" s="2">
        <v>45462</v>
      </c>
      <c r="H3548" s="2" t="str">
        <f>TEXT(Ecommerce_Sales[[#This Row],[Order_Date]],"mmmm")</f>
        <v>June</v>
      </c>
      <c r="I3548" s="2" t="str">
        <f>TEXT(Ecommerce_Sales[[#This Row],[Order_Date]],"yyyy")</f>
        <v>2024</v>
      </c>
      <c r="J3548" s="2" t="str">
        <f>TEXT(Ecommerce_Sales[[#This Row],[Order_Date]],"mmmm")</f>
        <v>June</v>
      </c>
      <c r="K3548" s="1" t="s">
        <v>1947</v>
      </c>
      <c r="L3548" s="1" t="s">
        <v>9452</v>
      </c>
      <c r="M3548" s="1" t="s">
        <v>2065</v>
      </c>
      <c r="N3548" s="1" t="s">
        <v>1978</v>
      </c>
      <c r="O3548" s="3">
        <v>478</v>
      </c>
      <c r="P3548">
        <v>4</v>
      </c>
      <c r="Q3548" s="3">
        <v>1910</v>
      </c>
      <c r="R3548" s="1" t="s">
        <v>1951</v>
      </c>
      <c r="S3548" s="3">
        <v>160</v>
      </c>
      <c r="T3548">
        <v>2</v>
      </c>
      <c r="U3548" t="str">
        <f>IF(Ecommerce_Sales[[#This Row],[Delivery_Time_Days]]&gt;7,"Delay",IF(Ecommerce_Sales[[#This Row],[Delivery_Time_Days]] = 0,"No delivery",IF(Ecommerce_Sales[[#This Row],[Delivery_Time_Days]]&lt;=7,"On-time")))</f>
        <v>On-time</v>
      </c>
      <c r="V3548" s="7">
        <f>Ecommerce_Sales[[#This Row],[Profit]]/Ecommerce_Sales[[#This Row],[Total_Price]]</f>
        <v>0.35026178010471204</v>
      </c>
      <c r="W3548" s="3">
        <v>669</v>
      </c>
      <c r="X3548" s="3"/>
    </row>
    <row r="3549" spans="1:24" x14ac:dyDescent="0.25">
      <c r="A3549" s="1" t="s">
        <v>9453</v>
      </c>
      <c r="B3549" s="1" t="s">
        <v>1175</v>
      </c>
      <c r="C3549" s="1" t="s">
        <v>1176</v>
      </c>
      <c r="D3549" s="1" t="s">
        <v>2382</v>
      </c>
      <c r="E3549" s="1" t="s">
        <v>1966</v>
      </c>
      <c r="F3549" s="2">
        <v>45465</v>
      </c>
      <c r="G3549" s="2">
        <v>44966</v>
      </c>
      <c r="H3549" s="2" t="str">
        <f>TEXT(Ecommerce_Sales[[#This Row],[Order_Date]],"mmmm")</f>
        <v>February</v>
      </c>
      <c r="I3549" s="2" t="str">
        <f>TEXT(Ecommerce_Sales[[#This Row],[Order_Date]],"yyyy")</f>
        <v>2023</v>
      </c>
      <c r="J3549" s="2" t="str">
        <f>TEXT(Ecommerce_Sales[[#This Row],[Order_Date]],"mmmm")</f>
        <v>February</v>
      </c>
      <c r="K3549" s="1" t="s">
        <v>1947</v>
      </c>
      <c r="L3549" s="1" t="s">
        <v>8714</v>
      </c>
      <c r="M3549" s="1" t="s">
        <v>2104</v>
      </c>
      <c r="N3549" s="1" t="s">
        <v>1978</v>
      </c>
      <c r="O3549" s="3">
        <v>110</v>
      </c>
      <c r="P3549">
        <v>4</v>
      </c>
      <c r="Q3549" s="3">
        <v>438</v>
      </c>
      <c r="R3549" s="1" t="s">
        <v>1958</v>
      </c>
      <c r="S3549" s="3">
        <v>35</v>
      </c>
      <c r="T3549">
        <v>9</v>
      </c>
      <c r="U3549" t="str">
        <f>IF(Ecommerce_Sales[[#This Row],[Delivery_Time_Days]]&gt;7,"Delay",IF(Ecommerce_Sales[[#This Row],[Delivery_Time_Days]] = 0,"No delivery",IF(Ecommerce_Sales[[#This Row],[Delivery_Time_Days]]&lt;=7,"On-time")))</f>
        <v>Delay</v>
      </c>
      <c r="V3549" s="7">
        <f>Ecommerce_Sales[[#This Row],[Profit]]/Ecommerce_Sales[[#This Row],[Total_Price]]</f>
        <v>0.34931506849315069</v>
      </c>
      <c r="W3549" s="3">
        <v>153</v>
      </c>
      <c r="X3549" s="3"/>
    </row>
    <row r="3550" spans="1:24" x14ac:dyDescent="0.25">
      <c r="A3550" s="1" t="s">
        <v>9454</v>
      </c>
      <c r="B3550" s="1" t="s">
        <v>256</v>
      </c>
      <c r="C3550" s="1" t="s">
        <v>257</v>
      </c>
      <c r="D3550" s="1" t="s">
        <v>5658</v>
      </c>
      <c r="E3550" s="1" t="s">
        <v>1981</v>
      </c>
      <c r="F3550" s="2">
        <v>44935</v>
      </c>
      <c r="G3550" s="2">
        <v>45275</v>
      </c>
      <c r="H3550" s="2" t="str">
        <f>TEXT(Ecommerce_Sales[[#This Row],[Order_Date]],"mmmm")</f>
        <v>December</v>
      </c>
      <c r="I3550" s="2" t="str">
        <f>TEXT(Ecommerce_Sales[[#This Row],[Order_Date]],"yyyy")</f>
        <v>2023</v>
      </c>
      <c r="J3550" s="2" t="str">
        <f>TEXT(Ecommerce_Sales[[#This Row],[Order_Date]],"mmmm")</f>
        <v>December</v>
      </c>
      <c r="K3550" s="1" t="s">
        <v>1992</v>
      </c>
      <c r="L3550" s="1" t="s">
        <v>9455</v>
      </c>
      <c r="M3550" s="1" t="s">
        <v>1956</v>
      </c>
      <c r="N3550" s="1" t="s">
        <v>1957</v>
      </c>
      <c r="O3550" s="3">
        <v>1889</v>
      </c>
      <c r="P3550">
        <v>10</v>
      </c>
      <c r="Q3550" s="3">
        <v>18894</v>
      </c>
      <c r="R3550" s="1" t="s">
        <v>1951</v>
      </c>
      <c r="S3550" s="3">
        <v>2594</v>
      </c>
      <c r="U3550" t="str">
        <f>IF(Ecommerce_Sales[[#This Row],[Delivery_Time_Days]]&gt;7,"Delay",IF(Ecommerce_Sales[[#This Row],[Delivery_Time_Days]] = 0,"No delivery",IF(Ecommerce_Sales[[#This Row],[Delivery_Time_Days]]&lt;=7,"On-time")))</f>
        <v>No delivery</v>
      </c>
      <c r="V3550" s="7">
        <f>Ecommerce_Sales[[#This Row],[Profit]]/Ecommerce_Sales[[#This Row],[Total_Price]]</f>
        <v>0.14999470731449138</v>
      </c>
      <c r="W3550" s="3">
        <v>2834</v>
      </c>
      <c r="X3550" s="3"/>
    </row>
    <row r="3551" spans="1:24" x14ac:dyDescent="0.25">
      <c r="A3551" s="1" t="s">
        <v>9456</v>
      </c>
      <c r="B3551" s="1" t="s">
        <v>30</v>
      </c>
      <c r="C3551" s="1" t="s">
        <v>31</v>
      </c>
      <c r="D3551" s="1" t="s">
        <v>3790</v>
      </c>
      <c r="E3551" s="1" t="s">
        <v>1946</v>
      </c>
      <c r="F3551" s="2">
        <v>45464</v>
      </c>
      <c r="G3551" s="2">
        <v>44955</v>
      </c>
      <c r="H3551" s="2" t="str">
        <f>TEXT(Ecommerce_Sales[[#This Row],[Order_Date]],"mmmm")</f>
        <v>January</v>
      </c>
      <c r="I3551" s="2" t="str">
        <f>TEXT(Ecommerce_Sales[[#This Row],[Order_Date]],"yyyy")</f>
        <v>2023</v>
      </c>
      <c r="J3551" s="2" t="str">
        <f>TEXT(Ecommerce_Sales[[#This Row],[Order_Date]],"mmmm")</f>
        <v>January</v>
      </c>
      <c r="K3551" s="1" t="s">
        <v>1947</v>
      </c>
      <c r="L3551" s="1" t="s">
        <v>9457</v>
      </c>
      <c r="M3551" s="1" t="s">
        <v>2002</v>
      </c>
      <c r="N3551" s="1" t="s">
        <v>1989</v>
      </c>
      <c r="O3551" s="3">
        <v>53</v>
      </c>
      <c r="P3551">
        <v>4</v>
      </c>
      <c r="Q3551" s="3">
        <v>213</v>
      </c>
      <c r="R3551" s="1" t="s">
        <v>2008</v>
      </c>
      <c r="S3551" s="3">
        <v>17</v>
      </c>
      <c r="T3551">
        <v>9</v>
      </c>
      <c r="U3551" t="str">
        <f>IF(Ecommerce_Sales[[#This Row],[Delivery_Time_Days]]&gt;7,"Delay",IF(Ecommerce_Sales[[#This Row],[Delivery_Time_Days]] = 0,"No delivery",IF(Ecommerce_Sales[[#This Row],[Delivery_Time_Days]]&lt;=7,"On-time")))</f>
        <v>Delay</v>
      </c>
      <c r="V3551" s="7">
        <f>Ecommerce_Sales[[#This Row],[Profit]]/Ecommerce_Sales[[#This Row],[Total_Price]]</f>
        <v>0.24882629107981222</v>
      </c>
      <c r="W3551" s="3">
        <v>53</v>
      </c>
      <c r="X3551" s="3"/>
    </row>
    <row r="3552" spans="1:24" x14ac:dyDescent="0.25">
      <c r="A3552" s="1" t="s">
        <v>9458</v>
      </c>
      <c r="B3552" s="1" t="s">
        <v>1069</v>
      </c>
      <c r="C3552" s="1" t="s">
        <v>1070</v>
      </c>
      <c r="D3552" s="1" t="s">
        <v>3592</v>
      </c>
      <c r="E3552" s="1" t="s">
        <v>1996</v>
      </c>
      <c r="F3552" s="2">
        <v>45249</v>
      </c>
      <c r="G3552" s="2">
        <v>45022</v>
      </c>
      <c r="H3552" s="2" t="str">
        <f>TEXT(Ecommerce_Sales[[#This Row],[Order_Date]],"mmmm")</f>
        <v>April</v>
      </c>
      <c r="I3552" s="2" t="str">
        <f>TEXT(Ecommerce_Sales[[#This Row],[Order_Date]],"yyyy")</f>
        <v>2023</v>
      </c>
      <c r="J3552" s="2" t="str">
        <f>TEXT(Ecommerce_Sales[[#This Row],[Order_Date]],"mmmm")</f>
        <v>April</v>
      </c>
      <c r="K3552" s="1" t="s">
        <v>1947</v>
      </c>
      <c r="L3552" s="1" t="s">
        <v>9459</v>
      </c>
      <c r="M3552" s="1" t="s">
        <v>2047</v>
      </c>
      <c r="N3552" s="1" t="s">
        <v>1989</v>
      </c>
      <c r="O3552" s="3">
        <v>20</v>
      </c>
      <c r="P3552">
        <v>5</v>
      </c>
      <c r="Q3552" s="3">
        <v>99</v>
      </c>
      <c r="R3552" s="1" t="s">
        <v>1958</v>
      </c>
      <c r="S3552" s="3">
        <v>12</v>
      </c>
      <c r="T3552">
        <v>9</v>
      </c>
      <c r="U3552" t="str">
        <f>IF(Ecommerce_Sales[[#This Row],[Delivery_Time_Days]]&gt;7,"Delay",IF(Ecommerce_Sales[[#This Row],[Delivery_Time_Days]] = 0,"No delivery",IF(Ecommerce_Sales[[#This Row],[Delivery_Time_Days]]&lt;=7,"On-time")))</f>
        <v>Delay</v>
      </c>
      <c r="V3552" s="7">
        <f>Ecommerce_Sales[[#This Row],[Profit]]/Ecommerce_Sales[[#This Row],[Total_Price]]</f>
        <v>0.25252525252525254</v>
      </c>
      <c r="W3552" s="3">
        <v>25</v>
      </c>
      <c r="X3552" s="3"/>
    </row>
    <row r="3553" spans="1:24" x14ac:dyDescent="0.25">
      <c r="A3553" s="1" t="s">
        <v>9460</v>
      </c>
      <c r="B3553" s="1" t="s">
        <v>454</v>
      </c>
      <c r="C3553" s="1" t="s">
        <v>455</v>
      </c>
      <c r="D3553" s="1" t="s">
        <v>6384</v>
      </c>
      <c r="E3553" s="1" t="s">
        <v>1961</v>
      </c>
      <c r="F3553" s="2">
        <v>45592</v>
      </c>
      <c r="G3553" s="2">
        <v>44960</v>
      </c>
      <c r="H3553" s="2" t="str">
        <f>TEXT(Ecommerce_Sales[[#This Row],[Order_Date]],"mmmm")</f>
        <v>February</v>
      </c>
      <c r="I3553" s="2" t="str">
        <f>TEXT(Ecommerce_Sales[[#This Row],[Order_Date]],"yyyy")</f>
        <v>2023</v>
      </c>
      <c r="J3553" s="2" t="str">
        <f>TEXT(Ecommerce_Sales[[#This Row],[Order_Date]],"mmmm")</f>
        <v>February</v>
      </c>
      <c r="K3553" s="1" t="s">
        <v>1992</v>
      </c>
      <c r="L3553" s="1" t="s">
        <v>9461</v>
      </c>
      <c r="M3553" s="1" t="s">
        <v>2058</v>
      </c>
      <c r="N3553" s="1" t="s">
        <v>1950</v>
      </c>
      <c r="O3553" s="3">
        <v>342</v>
      </c>
      <c r="P3553">
        <v>3</v>
      </c>
      <c r="Q3553" s="3">
        <v>1026</v>
      </c>
      <c r="R3553" s="1" t="s">
        <v>1958</v>
      </c>
      <c r="S3553" s="3">
        <v>116</v>
      </c>
      <c r="U3553" t="str">
        <f>IF(Ecommerce_Sales[[#This Row],[Delivery_Time_Days]]&gt;7,"Delay",IF(Ecommerce_Sales[[#This Row],[Delivery_Time_Days]] = 0,"No delivery",IF(Ecommerce_Sales[[#This Row],[Delivery_Time_Days]]&lt;=7,"On-time")))</f>
        <v>No delivery</v>
      </c>
      <c r="V3553" s="7">
        <f>Ecommerce_Sales[[#This Row],[Profit]]/Ecommerce_Sales[[#This Row],[Total_Price]]</f>
        <v>0.40058479532163743</v>
      </c>
      <c r="W3553" s="3">
        <v>411</v>
      </c>
      <c r="X3553" s="3"/>
    </row>
    <row r="3554" spans="1:24" x14ac:dyDescent="0.25">
      <c r="A3554" s="1" t="s">
        <v>9462</v>
      </c>
      <c r="B3554" s="1" t="s">
        <v>348</v>
      </c>
      <c r="C3554" s="1" t="s">
        <v>349</v>
      </c>
      <c r="D3554" s="1" t="s">
        <v>6187</v>
      </c>
      <c r="E3554" s="1" t="s">
        <v>1961</v>
      </c>
      <c r="F3554" s="2">
        <v>45446</v>
      </c>
      <c r="G3554" s="2">
        <v>45510</v>
      </c>
      <c r="H3554" s="2" t="str">
        <f>TEXT(Ecommerce_Sales[[#This Row],[Order_Date]],"mmmm")</f>
        <v>August</v>
      </c>
      <c r="I3554" s="2" t="str">
        <f>TEXT(Ecommerce_Sales[[#This Row],[Order_Date]],"yyyy")</f>
        <v>2024</v>
      </c>
      <c r="J3554" s="2" t="str">
        <f>TEXT(Ecommerce_Sales[[#This Row],[Order_Date]],"mmmm")</f>
        <v>August</v>
      </c>
      <c r="K3554" s="1" t="s">
        <v>1986</v>
      </c>
      <c r="L3554" s="1" t="s">
        <v>3794</v>
      </c>
      <c r="M3554" s="1" t="s">
        <v>2058</v>
      </c>
      <c r="N3554" s="1" t="s">
        <v>1950</v>
      </c>
      <c r="O3554" s="3">
        <v>1106</v>
      </c>
      <c r="P3554">
        <v>5</v>
      </c>
      <c r="Q3554" s="3">
        <v>5528</v>
      </c>
      <c r="R3554" s="1" t="s">
        <v>1958</v>
      </c>
      <c r="S3554" s="3">
        <v>359</v>
      </c>
      <c r="U3554" t="str">
        <f>IF(Ecommerce_Sales[[#This Row],[Delivery_Time_Days]]&gt;7,"Delay",IF(Ecommerce_Sales[[#This Row],[Delivery_Time_Days]] = 0,"No delivery",IF(Ecommerce_Sales[[#This Row],[Delivery_Time_Days]]&lt;=7,"On-time")))</f>
        <v>No delivery</v>
      </c>
      <c r="V3554" s="7">
        <f>Ecommerce_Sales[[#This Row],[Profit]]/Ecommerce_Sales[[#This Row],[Total_Price]]</f>
        <v>0.39996382054992763</v>
      </c>
      <c r="W3554" s="3">
        <v>2211</v>
      </c>
      <c r="X3554" s="3"/>
    </row>
    <row r="3555" spans="1:24" x14ac:dyDescent="0.25">
      <c r="A3555" s="1" t="s">
        <v>9463</v>
      </c>
      <c r="B3555" s="1" t="s">
        <v>314</v>
      </c>
      <c r="C3555" s="1" t="s">
        <v>315</v>
      </c>
      <c r="D3555" s="1" t="s">
        <v>2129</v>
      </c>
      <c r="E3555" s="1" t="s">
        <v>1961</v>
      </c>
      <c r="F3555" s="2">
        <v>45606</v>
      </c>
      <c r="G3555" s="2">
        <v>45242</v>
      </c>
      <c r="H3555" s="2" t="str">
        <f>TEXT(Ecommerce_Sales[[#This Row],[Order_Date]],"mmmm")</f>
        <v>November</v>
      </c>
      <c r="I3555" s="2" t="str">
        <f>TEXT(Ecommerce_Sales[[#This Row],[Order_Date]],"yyyy")</f>
        <v>2023</v>
      </c>
      <c r="J3555" s="2" t="str">
        <f>TEXT(Ecommerce_Sales[[#This Row],[Order_Date]],"mmmm")</f>
        <v>November</v>
      </c>
      <c r="K3555" s="1" t="s">
        <v>1992</v>
      </c>
      <c r="L3555" s="1" t="s">
        <v>9464</v>
      </c>
      <c r="M3555" s="1" t="s">
        <v>2104</v>
      </c>
      <c r="N3555" s="1" t="s">
        <v>1978</v>
      </c>
      <c r="O3555" s="3">
        <v>1340</v>
      </c>
      <c r="P3555">
        <v>6</v>
      </c>
      <c r="Q3555" s="3">
        <v>8038</v>
      </c>
      <c r="R3555" s="1" t="s">
        <v>2012</v>
      </c>
      <c r="S3555" s="3">
        <v>846</v>
      </c>
      <c r="U3555" t="str">
        <f>IF(Ecommerce_Sales[[#This Row],[Delivery_Time_Days]]&gt;7,"Delay",IF(Ecommerce_Sales[[#This Row],[Delivery_Time_Days]] = 0,"No delivery",IF(Ecommerce_Sales[[#This Row],[Delivery_Time_Days]]&lt;=7,"On-time")))</f>
        <v>No delivery</v>
      </c>
      <c r="V3555" s="7">
        <f>Ecommerce_Sales[[#This Row],[Profit]]/Ecommerce_Sales[[#This Row],[Total_Price]]</f>
        <v>0.3499626772829062</v>
      </c>
      <c r="W3555" s="3">
        <v>2813</v>
      </c>
      <c r="X3555" s="3"/>
    </row>
    <row r="3556" spans="1:24" x14ac:dyDescent="0.25">
      <c r="A3556" s="1" t="s">
        <v>9465</v>
      </c>
      <c r="B3556" s="1" t="s">
        <v>1792</v>
      </c>
      <c r="C3556" s="1" t="s">
        <v>1793</v>
      </c>
      <c r="D3556" s="1" t="s">
        <v>2032</v>
      </c>
      <c r="E3556" s="1" t="s">
        <v>1966</v>
      </c>
      <c r="F3556" s="2">
        <v>45656</v>
      </c>
      <c r="G3556" s="2">
        <v>44996</v>
      </c>
      <c r="H3556" s="2" t="str">
        <f>TEXT(Ecommerce_Sales[[#This Row],[Order_Date]],"mmmm")</f>
        <v>March</v>
      </c>
      <c r="I3556" s="2" t="str">
        <f>TEXT(Ecommerce_Sales[[#This Row],[Order_Date]],"yyyy")</f>
        <v>2023</v>
      </c>
      <c r="J3556" s="2" t="str">
        <f>TEXT(Ecommerce_Sales[[#This Row],[Order_Date]],"mmmm")</f>
        <v>March</v>
      </c>
      <c r="K3556" s="1" t="s">
        <v>1947</v>
      </c>
      <c r="L3556" s="1" t="s">
        <v>3624</v>
      </c>
      <c r="M3556" s="1" t="s">
        <v>1968</v>
      </c>
      <c r="N3556" s="1" t="s">
        <v>1957</v>
      </c>
      <c r="O3556" s="3">
        <v>874</v>
      </c>
      <c r="P3556">
        <v>2</v>
      </c>
      <c r="Q3556" s="3">
        <v>1748</v>
      </c>
      <c r="R3556" s="1" t="s">
        <v>1951</v>
      </c>
      <c r="S3556" s="3">
        <v>91</v>
      </c>
      <c r="T3556">
        <v>8</v>
      </c>
      <c r="U3556" t="str">
        <f>IF(Ecommerce_Sales[[#This Row],[Delivery_Time_Days]]&gt;7,"Delay",IF(Ecommerce_Sales[[#This Row],[Delivery_Time_Days]] = 0,"No delivery",IF(Ecommerce_Sales[[#This Row],[Delivery_Time_Days]]&lt;=7,"On-time")))</f>
        <v>Delay</v>
      </c>
      <c r="V3556" s="7">
        <f>Ecommerce_Sales[[#This Row],[Profit]]/Ecommerce_Sales[[#This Row],[Total_Price]]</f>
        <v>0.14988558352402745</v>
      </c>
      <c r="W3556" s="3">
        <v>262</v>
      </c>
      <c r="X3556" s="3"/>
    </row>
    <row r="3557" spans="1:24" x14ac:dyDescent="0.25">
      <c r="A3557" s="1" t="s">
        <v>9466</v>
      </c>
      <c r="B3557" s="1" t="s">
        <v>418</v>
      </c>
      <c r="C3557" s="1" t="s">
        <v>419</v>
      </c>
      <c r="D3557" s="1" t="s">
        <v>2201</v>
      </c>
      <c r="E3557" s="1" t="s">
        <v>1961</v>
      </c>
      <c r="F3557" s="2">
        <v>45044</v>
      </c>
      <c r="G3557" s="2">
        <v>45591</v>
      </c>
      <c r="H3557" s="2" t="str">
        <f>TEXT(Ecommerce_Sales[[#This Row],[Order_Date]],"mmmm")</f>
        <v>October</v>
      </c>
      <c r="I3557" s="2" t="str">
        <f>TEXT(Ecommerce_Sales[[#This Row],[Order_Date]],"yyyy")</f>
        <v>2024</v>
      </c>
      <c r="J3557" s="2" t="str">
        <f>TEXT(Ecommerce_Sales[[#This Row],[Order_Date]],"mmmm")</f>
        <v>October</v>
      </c>
      <c r="K3557" s="1" t="s">
        <v>1947</v>
      </c>
      <c r="L3557" s="1" t="s">
        <v>2820</v>
      </c>
      <c r="M3557" s="1" t="s">
        <v>1968</v>
      </c>
      <c r="N3557" s="1" t="s">
        <v>1957</v>
      </c>
      <c r="O3557" s="3">
        <v>230</v>
      </c>
      <c r="P3557">
        <v>3</v>
      </c>
      <c r="Q3557" s="3">
        <v>691</v>
      </c>
      <c r="R3557" s="1" t="s">
        <v>1951</v>
      </c>
      <c r="S3557" s="3">
        <v>45</v>
      </c>
      <c r="T3557">
        <v>8</v>
      </c>
      <c r="U3557" t="str">
        <f>IF(Ecommerce_Sales[[#This Row],[Delivery_Time_Days]]&gt;7,"Delay",IF(Ecommerce_Sales[[#This Row],[Delivery_Time_Days]] = 0,"No delivery",IF(Ecommerce_Sales[[#This Row],[Delivery_Time_Days]]&lt;=7,"On-time")))</f>
        <v>Delay</v>
      </c>
      <c r="V3557" s="7">
        <f>Ecommerce_Sales[[#This Row],[Profit]]/Ecommerce_Sales[[#This Row],[Total_Price]]</f>
        <v>0.15050651230101303</v>
      </c>
      <c r="W3557" s="3">
        <v>104</v>
      </c>
      <c r="X3557" s="3"/>
    </row>
    <row r="3558" spans="1:24" x14ac:dyDescent="0.25">
      <c r="A3558" s="1" t="s">
        <v>9467</v>
      </c>
      <c r="B3558" s="1" t="s">
        <v>396</v>
      </c>
      <c r="C3558" s="1" t="s">
        <v>397</v>
      </c>
      <c r="D3558" s="1" t="s">
        <v>5673</v>
      </c>
      <c r="E3558" s="1" t="s">
        <v>1946</v>
      </c>
      <c r="F3558" s="2">
        <v>45293</v>
      </c>
      <c r="G3558" s="2">
        <v>45547</v>
      </c>
      <c r="H3558" s="2" t="str">
        <f>TEXT(Ecommerce_Sales[[#This Row],[Order_Date]],"mmmm")</f>
        <v>September</v>
      </c>
      <c r="I3558" s="2" t="str">
        <f>TEXT(Ecommerce_Sales[[#This Row],[Order_Date]],"yyyy")</f>
        <v>2024</v>
      </c>
      <c r="J3558" s="2" t="str">
        <f>TEXT(Ecommerce_Sales[[#This Row],[Order_Date]],"mmmm")</f>
        <v>September</v>
      </c>
      <c r="K3558" s="1" t="s">
        <v>1947</v>
      </c>
      <c r="L3558" s="1" t="s">
        <v>2838</v>
      </c>
      <c r="M3558" s="1" t="s">
        <v>1983</v>
      </c>
      <c r="N3558" s="1" t="s">
        <v>1950</v>
      </c>
      <c r="O3558" s="3">
        <v>543</v>
      </c>
      <c r="P3558">
        <v>2</v>
      </c>
      <c r="Q3558" s="3">
        <v>1085</v>
      </c>
      <c r="R3558" s="1" t="s">
        <v>1951</v>
      </c>
      <c r="S3558" s="3">
        <v>60</v>
      </c>
      <c r="T3558">
        <v>8</v>
      </c>
      <c r="U3558" t="str">
        <f>IF(Ecommerce_Sales[[#This Row],[Delivery_Time_Days]]&gt;7,"Delay",IF(Ecommerce_Sales[[#This Row],[Delivery_Time_Days]] = 0,"No delivery",IF(Ecommerce_Sales[[#This Row],[Delivery_Time_Days]]&lt;=7,"On-time")))</f>
        <v>Delay</v>
      </c>
      <c r="V3558" s="7">
        <f>Ecommerce_Sales[[#This Row],[Profit]]/Ecommerce_Sales[[#This Row],[Total_Price]]</f>
        <v>0.4</v>
      </c>
      <c r="W3558" s="3">
        <v>434</v>
      </c>
      <c r="X3558" s="3"/>
    </row>
    <row r="3559" spans="1:24" x14ac:dyDescent="0.25">
      <c r="A3559" s="1" t="s">
        <v>9468</v>
      </c>
      <c r="B3559" s="1" t="s">
        <v>1761</v>
      </c>
      <c r="C3559" s="1" t="s">
        <v>1762</v>
      </c>
      <c r="D3559" s="1" t="s">
        <v>8194</v>
      </c>
      <c r="E3559" s="1" t="s">
        <v>1961</v>
      </c>
      <c r="F3559" s="2">
        <v>45389</v>
      </c>
      <c r="G3559" s="2">
        <v>45005</v>
      </c>
      <c r="H3559" s="2" t="str">
        <f>TEXT(Ecommerce_Sales[[#This Row],[Order_Date]],"mmmm")</f>
        <v>March</v>
      </c>
      <c r="I3559" s="2" t="str">
        <f>TEXT(Ecommerce_Sales[[#This Row],[Order_Date]],"yyyy")</f>
        <v>2023</v>
      </c>
      <c r="J3559" s="2" t="str">
        <f>TEXT(Ecommerce_Sales[[#This Row],[Order_Date]],"mmmm")</f>
        <v>March</v>
      </c>
      <c r="K3559" s="1" t="s">
        <v>1947</v>
      </c>
      <c r="L3559" s="1" t="s">
        <v>3095</v>
      </c>
      <c r="M3559" s="1" t="s">
        <v>2043</v>
      </c>
      <c r="N3559" s="1" t="s">
        <v>1989</v>
      </c>
      <c r="O3559" s="3">
        <v>579</v>
      </c>
      <c r="P3559">
        <v>1</v>
      </c>
      <c r="Q3559" s="3">
        <v>579</v>
      </c>
      <c r="R3559" s="1" t="s">
        <v>1958</v>
      </c>
      <c r="S3559" s="3">
        <v>74</v>
      </c>
      <c r="T3559">
        <v>10</v>
      </c>
      <c r="U3559" t="str">
        <f>IF(Ecommerce_Sales[[#This Row],[Delivery_Time_Days]]&gt;7,"Delay",IF(Ecommerce_Sales[[#This Row],[Delivery_Time_Days]] = 0,"No delivery",IF(Ecommerce_Sales[[#This Row],[Delivery_Time_Days]]&lt;=7,"On-time")))</f>
        <v>Delay</v>
      </c>
      <c r="V3559" s="7">
        <f>Ecommerce_Sales[[#This Row],[Profit]]/Ecommerce_Sales[[#This Row],[Total_Price]]</f>
        <v>0.25043177892918828</v>
      </c>
      <c r="W3559" s="3">
        <v>145</v>
      </c>
      <c r="X3559" s="3"/>
    </row>
    <row r="3560" spans="1:24" x14ac:dyDescent="0.25">
      <c r="A3560" s="1" t="s">
        <v>9469</v>
      </c>
      <c r="B3560" s="1" t="s">
        <v>440</v>
      </c>
      <c r="C3560" s="1" t="s">
        <v>441</v>
      </c>
      <c r="D3560" s="1" t="s">
        <v>2021</v>
      </c>
      <c r="E3560" s="1" t="s">
        <v>1996</v>
      </c>
      <c r="F3560" s="2">
        <v>45193</v>
      </c>
      <c r="G3560" s="2">
        <v>45344</v>
      </c>
      <c r="H3560" s="2" t="str">
        <f>TEXT(Ecommerce_Sales[[#This Row],[Order_Date]],"mmmm")</f>
        <v>February</v>
      </c>
      <c r="I3560" s="2" t="str">
        <f>TEXT(Ecommerce_Sales[[#This Row],[Order_Date]],"yyyy")</f>
        <v>2024</v>
      </c>
      <c r="J3560" s="2" t="str">
        <f>TEXT(Ecommerce_Sales[[#This Row],[Order_Date]],"mmmm")</f>
        <v>February</v>
      </c>
      <c r="K3560" s="1" t="s">
        <v>1947</v>
      </c>
      <c r="L3560" s="1" t="s">
        <v>9470</v>
      </c>
      <c r="M3560" s="1" t="s">
        <v>2002</v>
      </c>
      <c r="N3560" s="1" t="s">
        <v>1989</v>
      </c>
      <c r="O3560" s="3">
        <v>812</v>
      </c>
      <c r="P3560">
        <v>4</v>
      </c>
      <c r="Q3560" s="3">
        <v>3246</v>
      </c>
      <c r="R3560" s="1" t="s">
        <v>1958</v>
      </c>
      <c r="S3560" s="3">
        <v>330</v>
      </c>
      <c r="T3560">
        <v>7</v>
      </c>
      <c r="U3560" t="str">
        <f>IF(Ecommerce_Sales[[#This Row],[Delivery_Time_Days]]&gt;7,"Delay",IF(Ecommerce_Sales[[#This Row],[Delivery_Time_Days]] = 0,"No delivery",IF(Ecommerce_Sales[[#This Row],[Delivery_Time_Days]]&lt;=7,"On-time")))</f>
        <v>On-time</v>
      </c>
      <c r="V3560" s="7">
        <f>Ecommerce_Sales[[#This Row],[Profit]]/Ecommerce_Sales[[#This Row],[Total_Price]]</f>
        <v>0.2501540357362908</v>
      </c>
      <c r="W3560" s="3">
        <v>812</v>
      </c>
      <c r="X3560" s="3"/>
    </row>
    <row r="3561" spans="1:24" x14ac:dyDescent="0.25">
      <c r="A3561" s="1" t="s">
        <v>9471</v>
      </c>
      <c r="B3561" s="1" t="s">
        <v>936</v>
      </c>
      <c r="C3561" s="1" t="s">
        <v>937</v>
      </c>
      <c r="D3561" s="1" t="s">
        <v>2132</v>
      </c>
      <c r="E3561" s="1" t="s">
        <v>1996</v>
      </c>
      <c r="F3561" s="2">
        <v>45291</v>
      </c>
      <c r="G3561" s="2">
        <v>45570</v>
      </c>
      <c r="H3561" s="2" t="str">
        <f>TEXT(Ecommerce_Sales[[#This Row],[Order_Date]],"mmmm")</f>
        <v>October</v>
      </c>
      <c r="I3561" s="2" t="str">
        <f>TEXT(Ecommerce_Sales[[#This Row],[Order_Date]],"yyyy")</f>
        <v>2024</v>
      </c>
      <c r="J3561" s="2" t="str">
        <f>TEXT(Ecommerce_Sales[[#This Row],[Order_Date]],"mmmm")</f>
        <v>October</v>
      </c>
      <c r="K3561" s="1" t="s">
        <v>1947</v>
      </c>
      <c r="L3561" s="1" t="s">
        <v>9472</v>
      </c>
      <c r="M3561" s="1" t="s">
        <v>2104</v>
      </c>
      <c r="N3561" s="1" t="s">
        <v>1978</v>
      </c>
      <c r="O3561" s="3">
        <v>579</v>
      </c>
      <c r="P3561">
        <v>4</v>
      </c>
      <c r="Q3561" s="3">
        <v>2315</v>
      </c>
      <c r="R3561" s="1" t="s">
        <v>1958</v>
      </c>
      <c r="S3561" s="3">
        <v>293</v>
      </c>
      <c r="T3561">
        <v>8</v>
      </c>
      <c r="U3561" t="str">
        <f>IF(Ecommerce_Sales[[#This Row],[Delivery_Time_Days]]&gt;7,"Delay",IF(Ecommerce_Sales[[#This Row],[Delivery_Time_Days]] = 0,"No delivery",IF(Ecommerce_Sales[[#This Row],[Delivery_Time_Days]]&lt;=7,"On-time")))</f>
        <v>Delay</v>
      </c>
      <c r="V3561" s="7">
        <f>Ecommerce_Sales[[#This Row],[Profit]]/Ecommerce_Sales[[#This Row],[Total_Price]]</f>
        <v>0.34989200863930886</v>
      </c>
      <c r="W3561" s="3">
        <v>810</v>
      </c>
      <c r="X3561" s="3"/>
    </row>
    <row r="3562" spans="1:24" x14ac:dyDescent="0.25">
      <c r="A3562" s="1" t="s">
        <v>9473</v>
      </c>
      <c r="B3562" s="1" t="s">
        <v>156</v>
      </c>
      <c r="C3562" s="1" t="s">
        <v>157</v>
      </c>
      <c r="D3562" s="1" t="s">
        <v>4199</v>
      </c>
      <c r="E3562" s="1" t="s">
        <v>1981</v>
      </c>
      <c r="F3562" s="2">
        <v>45171</v>
      </c>
      <c r="G3562" s="2">
        <v>45495</v>
      </c>
      <c r="H3562" s="2" t="str">
        <f>TEXT(Ecommerce_Sales[[#This Row],[Order_Date]],"mmmm")</f>
        <v>July</v>
      </c>
      <c r="I3562" s="2" t="str">
        <f>TEXT(Ecommerce_Sales[[#This Row],[Order_Date]],"yyyy")</f>
        <v>2024</v>
      </c>
      <c r="J3562" s="2" t="str">
        <f>TEXT(Ecommerce_Sales[[#This Row],[Order_Date]],"mmmm")</f>
        <v>July</v>
      </c>
      <c r="K3562" s="1" t="s">
        <v>1947</v>
      </c>
      <c r="L3562" s="1" t="s">
        <v>3023</v>
      </c>
      <c r="M3562" s="1" t="s">
        <v>2002</v>
      </c>
      <c r="N3562" s="1" t="s">
        <v>1989</v>
      </c>
      <c r="O3562" s="3">
        <v>382</v>
      </c>
      <c r="P3562">
        <v>5</v>
      </c>
      <c r="Q3562" s="3">
        <v>1912</v>
      </c>
      <c r="R3562" s="1" t="s">
        <v>1958</v>
      </c>
      <c r="S3562" s="3">
        <v>158</v>
      </c>
      <c r="T3562">
        <v>7</v>
      </c>
      <c r="U3562" t="str">
        <f>IF(Ecommerce_Sales[[#This Row],[Delivery_Time_Days]]&gt;7,"Delay",IF(Ecommerce_Sales[[#This Row],[Delivery_Time_Days]] = 0,"No delivery",IF(Ecommerce_Sales[[#This Row],[Delivery_Time_Days]]&lt;=7,"On-time")))</f>
        <v>On-time</v>
      </c>
      <c r="V3562" s="7">
        <f>Ecommerce_Sales[[#This Row],[Profit]]/Ecommerce_Sales[[#This Row],[Total_Price]]</f>
        <v>0.25</v>
      </c>
      <c r="W3562" s="3">
        <v>478</v>
      </c>
      <c r="X3562" s="3"/>
    </row>
    <row r="3563" spans="1:24" x14ac:dyDescent="0.25">
      <c r="A3563" s="1" t="s">
        <v>9474</v>
      </c>
      <c r="B3563" s="1" t="s">
        <v>1416</v>
      </c>
      <c r="C3563" s="1" t="s">
        <v>1417</v>
      </c>
      <c r="D3563" s="1" t="s">
        <v>4215</v>
      </c>
      <c r="E3563" s="1" t="s">
        <v>1996</v>
      </c>
      <c r="F3563" s="2">
        <v>45433</v>
      </c>
      <c r="G3563" s="2">
        <v>44973</v>
      </c>
      <c r="H3563" s="2" t="str">
        <f>TEXT(Ecommerce_Sales[[#This Row],[Order_Date]],"mmmm")</f>
        <v>February</v>
      </c>
      <c r="I3563" s="2" t="str">
        <f>TEXT(Ecommerce_Sales[[#This Row],[Order_Date]],"yyyy")</f>
        <v>2023</v>
      </c>
      <c r="J3563" s="2" t="str">
        <f>TEXT(Ecommerce_Sales[[#This Row],[Order_Date]],"mmmm")</f>
        <v>February</v>
      </c>
      <c r="K3563" s="1" t="s">
        <v>1947</v>
      </c>
      <c r="L3563" s="1" t="s">
        <v>7864</v>
      </c>
      <c r="M3563" s="1" t="s">
        <v>2058</v>
      </c>
      <c r="N3563" s="1" t="s">
        <v>1950</v>
      </c>
      <c r="O3563" s="3">
        <v>353</v>
      </c>
      <c r="P3563">
        <v>4</v>
      </c>
      <c r="Q3563" s="3">
        <v>1412</v>
      </c>
      <c r="R3563" s="1" t="s">
        <v>1958</v>
      </c>
      <c r="S3563" s="3">
        <v>103</v>
      </c>
      <c r="T3563">
        <v>6</v>
      </c>
      <c r="U3563" t="str">
        <f>IF(Ecommerce_Sales[[#This Row],[Delivery_Time_Days]]&gt;7,"Delay",IF(Ecommerce_Sales[[#This Row],[Delivery_Time_Days]] = 0,"No delivery",IF(Ecommerce_Sales[[#This Row],[Delivery_Time_Days]]&lt;=7,"On-time")))</f>
        <v>On-time</v>
      </c>
      <c r="V3563" s="7">
        <f>Ecommerce_Sales[[#This Row],[Profit]]/Ecommerce_Sales[[#This Row],[Total_Price]]</f>
        <v>0.40014164305949007</v>
      </c>
      <c r="W3563" s="3">
        <v>565</v>
      </c>
      <c r="X3563" s="3"/>
    </row>
    <row r="3564" spans="1:24" x14ac:dyDescent="0.25">
      <c r="A3564" s="1" t="s">
        <v>9475</v>
      </c>
      <c r="B3564" s="1" t="s">
        <v>1451</v>
      </c>
      <c r="C3564" s="1" t="s">
        <v>1452</v>
      </c>
      <c r="D3564" s="1" t="s">
        <v>5301</v>
      </c>
      <c r="E3564" s="1" t="s">
        <v>1981</v>
      </c>
      <c r="F3564" s="2">
        <v>45263</v>
      </c>
      <c r="G3564" s="2">
        <v>45455</v>
      </c>
      <c r="H3564" s="2" t="str">
        <f>TEXT(Ecommerce_Sales[[#This Row],[Order_Date]],"mmmm")</f>
        <v>June</v>
      </c>
      <c r="I3564" s="2" t="str">
        <f>TEXT(Ecommerce_Sales[[#This Row],[Order_Date]],"yyyy")</f>
        <v>2024</v>
      </c>
      <c r="J3564" s="2" t="str">
        <f>TEXT(Ecommerce_Sales[[#This Row],[Order_Date]],"mmmm")</f>
        <v>June</v>
      </c>
      <c r="K3564" s="1" t="s">
        <v>1947</v>
      </c>
      <c r="L3564" s="1" t="s">
        <v>9476</v>
      </c>
      <c r="M3564" s="1" t="s">
        <v>1949</v>
      </c>
      <c r="N3564" s="1" t="s">
        <v>1950</v>
      </c>
      <c r="O3564" s="3">
        <v>686</v>
      </c>
      <c r="P3564">
        <v>1</v>
      </c>
      <c r="Q3564" s="3">
        <v>686</v>
      </c>
      <c r="R3564" s="1" t="s">
        <v>1958</v>
      </c>
      <c r="S3564" s="3">
        <v>98</v>
      </c>
      <c r="T3564">
        <v>7</v>
      </c>
      <c r="U3564" t="str">
        <f>IF(Ecommerce_Sales[[#This Row],[Delivery_Time_Days]]&gt;7,"Delay",IF(Ecommerce_Sales[[#This Row],[Delivery_Time_Days]] = 0,"No delivery",IF(Ecommerce_Sales[[#This Row],[Delivery_Time_Days]]&lt;=7,"On-time")))</f>
        <v>On-time</v>
      </c>
      <c r="V3564" s="7">
        <f>Ecommerce_Sales[[#This Row],[Profit]]/Ecommerce_Sales[[#This Row],[Total_Price]]</f>
        <v>0.39941690962099125</v>
      </c>
      <c r="W3564" s="3">
        <v>274</v>
      </c>
      <c r="X3564" s="3"/>
    </row>
    <row r="3565" spans="1:24" x14ac:dyDescent="0.25">
      <c r="A3565" s="1" t="s">
        <v>9477</v>
      </c>
      <c r="B3565" s="1" t="s">
        <v>1689</v>
      </c>
      <c r="C3565" s="1" t="s">
        <v>572</v>
      </c>
      <c r="D3565" s="1" t="s">
        <v>3996</v>
      </c>
      <c r="E3565" s="1" t="s">
        <v>2005</v>
      </c>
      <c r="F3565" s="2">
        <v>45441</v>
      </c>
      <c r="G3565" s="2">
        <v>45092</v>
      </c>
      <c r="H3565" s="2" t="str">
        <f>TEXT(Ecommerce_Sales[[#This Row],[Order_Date]],"mmmm")</f>
        <v>June</v>
      </c>
      <c r="I3565" s="2" t="str">
        <f>TEXT(Ecommerce_Sales[[#This Row],[Order_Date]],"yyyy")</f>
        <v>2023</v>
      </c>
      <c r="J3565" s="2" t="str">
        <f>TEXT(Ecommerce_Sales[[#This Row],[Order_Date]],"mmmm")</f>
        <v>June</v>
      </c>
      <c r="K3565" s="1" t="s">
        <v>1986</v>
      </c>
      <c r="L3565" s="1" t="s">
        <v>9478</v>
      </c>
      <c r="M3565" s="1" t="s">
        <v>1983</v>
      </c>
      <c r="N3565" s="1" t="s">
        <v>1950</v>
      </c>
      <c r="O3565" s="3">
        <v>417</v>
      </c>
      <c r="P3565">
        <v>3</v>
      </c>
      <c r="Q3565" s="3">
        <v>1252</v>
      </c>
      <c r="R3565" s="1" t="s">
        <v>1958</v>
      </c>
      <c r="S3565" s="3">
        <v>102</v>
      </c>
      <c r="U3565" t="str">
        <f>IF(Ecommerce_Sales[[#This Row],[Delivery_Time_Days]]&gt;7,"Delay",IF(Ecommerce_Sales[[#This Row],[Delivery_Time_Days]] = 0,"No delivery",IF(Ecommerce_Sales[[#This Row],[Delivery_Time_Days]]&lt;=7,"On-time")))</f>
        <v>No delivery</v>
      </c>
      <c r="V3565" s="7">
        <f>Ecommerce_Sales[[#This Row],[Profit]]/Ecommerce_Sales[[#This Row],[Total_Price]]</f>
        <v>0.40015974440894569</v>
      </c>
      <c r="W3565" s="3">
        <v>501</v>
      </c>
      <c r="X3565" s="3"/>
    </row>
    <row r="3566" spans="1:24" x14ac:dyDescent="0.25">
      <c r="A3566" s="1" t="s">
        <v>9479</v>
      </c>
      <c r="B3566" s="1" t="s">
        <v>16</v>
      </c>
      <c r="C3566" s="1" t="s">
        <v>17</v>
      </c>
      <c r="D3566" s="1" t="s">
        <v>4218</v>
      </c>
      <c r="E3566" s="1" t="s">
        <v>1946</v>
      </c>
      <c r="F3566" s="2">
        <v>45163</v>
      </c>
      <c r="G3566" s="2">
        <v>44968</v>
      </c>
      <c r="H3566" s="2" t="str">
        <f>TEXT(Ecommerce_Sales[[#This Row],[Order_Date]],"mmmm")</f>
        <v>February</v>
      </c>
      <c r="I3566" s="2" t="str">
        <f>TEXT(Ecommerce_Sales[[#This Row],[Order_Date]],"yyyy")</f>
        <v>2023</v>
      </c>
      <c r="J3566" s="2" t="str">
        <f>TEXT(Ecommerce_Sales[[#This Row],[Order_Date]],"mmmm")</f>
        <v>February</v>
      </c>
      <c r="K3566" s="1" t="s">
        <v>1947</v>
      </c>
      <c r="L3566" s="1" t="s">
        <v>9480</v>
      </c>
      <c r="M3566" s="1" t="s">
        <v>1972</v>
      </c>
      <c r="N3566" s="1" t="s">
        <v>1973</v>
      </c>
      <c r="O3566" s="3">
        <v>219</v>
      </c>
      <c r="P3566">
        <v>2</v>
      </c>
      <c r="Q3566" s="3">
        <v>438</v>
      </c>
      <c r="R3566" s="1" t="s">
        <v>1951</v>
      </c>
      <c r="S3566" s="3">
        <v>51</v>
      </c>
      <c r="T3566">
        <v>4</v>
      </c>
      <c r="U3566" t="str">
        <f>IF(Ecommerce_Sales[[#This Row],[Delivery_Time_Days]]&gt;7,"Delay",IF(Ecommerce_Sales[[#This Row],[Delivery_Time_Days]] = 0,"No delivery",IF(Ecommerce_Sales[[#This Row],[Delivery_Time_Days]]&lt;=7,"On-time")))</f>
        <v>On-time</v>
      </c>
      <c r="V3566" s="7">
        <f>Ecommerce_Sales[[#This Row],[Profit]]/Ecommerce_Sales[[#This Row],[Total_Price]]</f>
        <v>0.29908675799086759</v>
      </c>
      <c r="W3566" s="3">
        <v>131</v>
      </c>
      <c r="X3566" s="3"/>
    </row>
    <row r="3567" spans="1:24" x14ac:dyDescent="0.25">
      <c r="A3567" s="1" t="s">
        <v>9481</v>
      </c>
      <c r="B3567" s="1" t="s">
        <v>551</v>
      </c>
      <c r="C3567" s="1" t="s">
        <v>552</v>
      </c>
      <c r="D3567" s="1" t="s">
        <v>3483</v>
      </c>
      <c r="E3567" s="1" t="s">
        <v>2005</v>
      </c>
      <c r="F3567" s="2">
        <v>45457</v>
      </c>
      <c r="G3567" s="2">
        <v>45624</v>
      </c>
      <c r="H3567" s="2" t="str">
        <f>TEXT(Ecommerce_Sales[[#This Row],[Order_Date]],"mmmm")</f>
        <v>November</v>
      </c>
      <c r="I3567" s="2" t="str">
        <f>TEXT(Ecommerce_Sales[[#This Row],[Order_Date]],"yyyy")</f>
        <v>2024</v>
      </c>
      <c r="J3567" s="2" t="str">
        <f>TEXT(Ecommerce_Sales[[#This Row],[Order_Date]],"mmmm")</f>
        <v>November</v>
      </c>
      <c r="K3567" s="1" t="s">
        <v>1992</v>
      </c>
      <c r="L3567" s="1" t="s">
        <v>9482</v>
      </c>
      <c r="M3567" s="1" t="s">
        <v>1968</v>
      </c>
      <c r="N3567" s="1" t="s">
        <v>1957</v>
      </c>
      <c r="O3567" s="3">
        <v>218</v>
      </c>
      <c r="P3567">
        <v>7</v>
      </c>
      <c r="Q3567" s="3">
        <v>1525</v>
      </c>
      <c r="R3567" s="1" t="s">
        <v>2008</v>
      </c>
      <c r="S3567" s="3">
        <v>206</v>
      </c>
      <c r="U3567" t="str">
        <f>IF(Ecommerce_Sales[[#This Row],[Delivery_Time_Days]]&gt;7,"Delay",IF(Ecommerce_Sales[[#This Row],[Delivery_Time_Days]] = 0,"No delivery",IF(Ecommerce_Sales[[#This Row],[Delivery_Time_Days]]&lt;=7,"On-time")))</f>
        <v>No delivery</v>
      </c>
      <c r="V3567" s="7">
        <f>Ecommerce_Sales[[#This Row],[Profit]]/Ecommerce_Sales[[#This Row],[Total_Price]]</f>
        <v>0.1501639344262295</v>
      </c>
      <c r="W3567" s="3">
        <v>229</v>
      </c>
      <c r="X3567" s="3"/>
    </row>
    <row r="3568" spans="1:24" x14ac:dyDescent="0.25">
      <c r="A3568" s="1" t="s">
        <v>9483</v>
      </c>
      <c r="B3568" s="1" t="s">
        <v>525</v>
      </c>
      <c r="C3568" s="1" t="s">
        <v>526</v>
      </c>
      <c r="D3568" s="1" t="s">
        <v>3541</v>
      </c>
      <c r="E3568" s="1" t="s">
        <v>1996</v>
      </c>
      <c r="F3568" s="2">
        <v>45052</v>
      </c>
      <c r="G3568" s="2">
        <v>45344</v>
      </c>
      <c r="H3568" s="2" t="str">
        <f>TEXT(Ecommerce_Sales[[#This Row],[Order_Date]],"mmmm")</f>
        <v>February</v>
      </c>
      <c r="I3568" s="2" t="str">
        <f>TEXT(Ecommerce_Sales[[#This Row],[Order_Date]],"yyyy")</f>
        <v>2024</v>
      </c>
      <c r="J3568" s="2" t="str">
        <f>TEXT(Ecommerce_Sales[[#This Row],[Order_Date]],"mmmm")</f>
        <v>February</v>
      </c>
      <c r="K3568" s="1" t="s">
        <v>1992</v>
      </c>
      <c r="L3568" s="1" t="s">
        <v>9484</v>
      </c>
      <c r="M3568" s="1" t="s">
        <v>2030</v>
      </c>
      <c r="N3568" s="1" t="s">
        <v>1978</v>
      </c>
      <c r="O3568" s="3">
        <v>520</v>
      </c>
      <c r="P3568">
        <v>1</v>
      </c>
      <c r="Q3568" s="3">
        <v>520</v>
      </c>
      <c r="R3568" s="1" t="s">
        <v>1951</v>
      </c>
      <c r="S3568" s="3">
        <v>67</v>
      </c>
      <c r="U3568" t="str">
        <f>IF(Ecommerce_Sales[[#This Row],[Delivery_Time_Days]]&gt;7,"Delay",IF(Ecommerce_Sales[[#This Row],[Delivery_Time_Days]] = 0,"No delivery",IF(Ecommerce_Sales[[#This Row],[Delivery_Time_Days]]&lt;=7,"On-time")))</f>
        <v>No delivery</v>
      </c>
      <c r="V3568" s="7">
        <f>Ecommerce_Sales[[#This Row],[Profit]]/Ecommerce_Sales[[#This Row],[Total_Price]]</f>
        <v>0.35</v>
      </c>
      <c r="W3568" s="3">
        <v>182</v>
      </c>
      <c r="X3568" s="3"/>
    </row>
    <row r="3569" spans="1:24" x14ac:dyDescent="0.25">
      <c r="A3569" s="1" t="s">
        <v>9485</v>
      </c>
      <c r="B3569" s="1" t="s">
        <v>1285</v>
      </c>
      <c r="C3569" s="1" t="s">
        <v>1286</v>
      </c>
      <c r="D3569" s="1" t="s">
        <v>2442</v>
      </c>
      <c r="E3569" s="1" t="s">
        <v>2005</v>
      </c>
      <c r="F3569" s="2">
        <v>45169</v>
      </c>
      <c r="G3569" s="2">
        <v>45140</v>
      </c>
      <c r="H3569" s="2" t="str">
        <f>TEXT(Ecommerce_Sales[[#This Row],[Order_Date]],"mmmm")</f>
        <v>August</v>
      </c>
      <c r="I3569" s="2" t="str">
        <f>TEXT(Ecommerce_Sales[[#This Row],[Order_Date]],"yyyy")</f>
        <v>2023</v>
      </c>
      <c r="J3569" s="2" t="str">
        <f>TEXT(Ecommerce_Sales[[#This Row],[Order_Date]],"mmmm")</f>
        <v>August</v>
      </c>
      <c r="K3569" s="1" t="s">
        <v>1947</v>
      </c>
      <c r="L3569" s="1" t="s">
        <v>9486</v>
      </c>
      <c r="M3569" s="1" t="s">
        <v>2047</v>
      </c>
      <c r="N3569" s="1" t="s">
        <v>1989</v>
      </c>
      <c r="O3569" s="3">
        <v>405</v>
      </c>
      <c r="P3569">
        <v>1</v>
      </c>
      <c r="Q3569" s="3">
        <v>405</v>
      </c>
      <c r="R3569" s="1" t="s">
        <v>1958</v>
      </c>
      <c r="S3569" s="3">
        <v>48</v>
      </c>
      <c r="T3569">
        <v>6</v>
      </c>
      <c r="U3569" t="str">
        <f>IF(Ecommerce_Sales[[#This Row],[Delivery_Time_Days]]&gt;7,"Delay",IF(Ecommerce_Sales[[#This Row],[Delivery_Time_Days]] = 0,"No delivery",IF(Ecommerce_Sales[[#This Row],[Delivery_Time_Days]]&lt;=7,"On-time")))</f>
        <v>On-time</v>
      </c>
      <c r="V3569" s="7">
        <f>Ecommerce_Sales[[#This Row],[Profit]]/Ecommerce_Sales[[#This Row],[Total_Price]]</f>
        <v>0.24938271604938272</v>
      </c>
      <c r="W3569" s="3">
        <v>101</v>
      </c>
      <c r="X3569" s="3"/>
    </row>
    <row r="3570" spans="1:24" x14ac:dyDescent="0.25">
      <c r="A3570" s="1" t="s">
        <v>9487</v>
      </c>
      <c r="B3570" s="1" t="s">
        <v>1428</v>
      </c>
      <c r="C3570" s="1" t="s">
        <v>1429</v>
      </c>
      <c r="D3570" s="1" t="s">
        <v>5439</v>
      </c>
      <c r="E3570" s="1" t="s">
        <v>1996</v>
      </c>
      <c r="F3570" s="2">
        <v>45572</v>
      </c>
      <c r="G3570" s="2">
        <v>45375</v>
      </c>
      <c r="H3570" s="2" t="str">
        <f>TEXT(Ecommerce_Sales[[#This Row],[Order_Date]],"mmmm")</f>
        <v>March</v>
      </c>
      <c r="I3570" s="2" t="str">
        <f>TEXT(Ecommerce_Sales[[#This Row],[Order_Date]],"yyyy")</f>
        <v>2024</v>
      </c>
      <c r="J3570" s="2" t="str">
        <f>TEXT(Ecommerce_Sales[[#This Row],[Order_Date]],"mmmm")</f>
        <v>March</v>
      </c>
      <c r="K3570" s="1" t="s">
        <v>1947</v>
      </c>
      <c r="L3570" s="1" t="s">
        <v>7844</v>
      </c>
      <c r="M3570" s="1" t="s">
        <v>1968</v>
      </c>
      <c r="N3570" s="1" t="s">
        <v>1957</v>
      </c>
      <c r="O3570" s="3">
        <v>303</v>
      </c>
      <c r="P3570">
        <v>2</v>
      </c>
      <c r="Q3570" s="3">
        <v>606</v>
      </c>
      <c r="R3570" s="1" t="s">
        <v>1958</v>
      </c>
      <c r="S3570" s="3">
        <v>73</v>
      </c>
      <c r="T3570">
        <v>7</v>
      </c>
      <c r="U3570" t="str">
        <f>IF(Ecommerce_Sales[[#This Row],[Delivery_Time_Days]]&gt;7,"Delay",IF(Ecommerce_Sales[[#This Row],[Delivery_Time_Days]] = 0,"No delivery",IF(Ecommerce_Sales[[#This Row],[Delivery_Time_Days]]&lt;=7,"On-time")))</f>
        <v>On-time</v>
      </c>
      <c r="V3570" s="7">
        <f>Ecommerce_Sales[[#This Row],[Profit]]/Ecommerce_Sales[[#This Row],[Total_Price]]</f>
        <v>0.15016501650165018</v>
      </c>
      <c r="W3570" s="3">
        <v>91</v>
      </c>
      <c r="X3570" s="3"/>
    </row>
    <row r="3571" spans="1:24" x14ac:dyDescent="0.25">
      <c r="A3571" s="1" t="s">
        <v>9488</v>
      </c>
      <c r="B3571" s="1" t="s">
        <v>951</v>
      </c>
      <c r="C3571" s="1" t="s">
        <v>952</v>
      </c>
      <c r="D3571" s="1" t="s">
        <v>5038</v>
      </c>
      <c r="E3571" s="1" t="s">
        <v>1961</v>
      </c>
      <c r="F3571" s="2">
        <v>44945</v>
      </c>
      <c r="G3571" s="2">
        <v>45286</v>
      </c>
      <c r="H3571" s="2" t="str">
        <f>TEXT(Ecommerce_Sales[[#This Row],[Order_Date]],"mmmm")</f>
        <v>December</v>
      </c>
      <c r="I3571" s="2" t="str">
        <f>TEXT(Ecommerce_Sales[[#This Row],[Order_Date]],"yyyy")</f>
        <v>2023</v>
      </c>
      <c r="J3571" s="2" t="str">
        <f>TEXT(Ecommerce_Sales[[#This Row],[Order_Date]],"mmmm")</f>
        <v>December</v>
      </c>
      <c r="K3571" s="1" t="s">
        <v>1947</v>
      </c>
      <c r="L3571" s="1" t="s">
        <v>9489</v>
      </c>
      <c r="M3571" s="1" t="s">
        <v>2104</v>
      </c>
      <c r="N3571" s="1" t="s">
        <v>1978</v>
      </c>
      <c r="O3571" s="3">
        <v>1424</v>
      </c>
      <c r="P3571">
        <v>6</v>
      </c>
      <c r="Q3571" s="3">
        <v>8545</v>
      </c>
      <c r="R3571" s="1" t="s">
        <v>1951</v>
      </c>
      <c r="S3571" s="3">
        <v>1200</v>
      </c>
      <c r="T3571">
        <v>2</v>
      </c>
      <c r="U3571" t="str">
        <f>IF(Ecommerce_Sales[[#This Row],[Delivery_Time_Days]]&gt;7,"Delay",IF(Ecommerce_Sales[[#This Row],[Delivery_Time_Days]] = 0,"No delivery",IF(Ecommerce_Sales[[#This Row],[Delivery_Time_Days]]&lt;=7,"On-time")))</f>
        <v>On-time</v>
      </c>
      <c r="V3571" s="7">
        <f>Ecommerce_Sales[[#This Row],[Profit]]/Ecommerce_Sales[[#This Row],[Total_Price]]</f>
        <v>0.35002925687536574</v>
      </c>
      <c r="W3571" s="3">
        <v>2991</v>
      </c>
      <c r="X3571" s="3"/>
    </row>
    <row r="3572" spans="1:24" x14ac:dyDescent="0.25">
      <c r="A3572" s="1" t="s">
        <v>9490</v>
      </c>
      <c r="B3572" s="1" t="s">
        <v>438</v>
      </c>
      <c r="C3572" s="1" t="s">
        <v>439</v>
      </c>
      <c r="D3572" s="1" t="s">
        <v>2837</v>
      </c>
      <c r="E3572" s="1" t="s">
        <v>2005</v>
      </c>
      <c r="F3572" s="2">
        <v>45092</v>
      </c>
      <c r="G3572" s="2">
        <v>45447</v>
      </c>
      <c r="H3572" s="2" t="str">
        <f>TEXT(Ecommerce_Sales[[#This Row],[Order_Date]],"mmmm")</f>
        <v>June</v>
      </c>
      <c r="I3572" s="2" t="str">
        <f>TEXT(Ecommerce_Sales[[#This Row],[Order_Date]],"yyyy")</f>
        <v>2024</v>
      </c>
      <c r="J3572" s="2" t="str">
        <f>TEXT(Ecommerce_Sales[[#This Row],[Order_Date]],"mmmm")</f>
        <v>June</v>
      </c>
      <c r="K3572" s="1" t="s">
        <v>1947</v>
      </c>
      <c r="L3572" s="1" t="s">
        <v>2545</v>
      </c>
      <c r="M3572" s="1" t="s">
        <v>1998</v>
      </c>
      <c r="N3572" s="1" t="s">
        <v>1973</v>
      </c>
      <c r="O3572" s="3">
        <v>47</v>
      </c>
      <c r="P3572">
        <v>2</v>
      </c>
      <c r="Q3572" s="3">
        <v>94</v>
      </c>
      <c r="R3572" s="1" t="s">
        <v>1958</v>
      </c>
      <c r="S3572" s="3">
        <v>11</v>
      </c>
      <c r="T3572">
        <v>7</v>
      </c>
      <c r="U3572" t="str">
        <f>IF(Ecommerce_Sales[[#This Row],[Delivery_Time_Days]]&gt;7,"Delay",IF(Ecommerce_Sales[[#This Row],[Delivery_Time_Days]] = 0,"No delivery",IF(Ecommerce_Sales[[#This Row],[Delivery_Time_Days]]&lt;=7,"On-time")))</f>
        <v>On-time</v>
      </c>
      <c r="V3572" s="7">
        <f>Ecommerce_Sales[[#This Row],[Profit]]/Ecommerce_Sales[[#This Row],[Total_Price]]</f>
        <v>0.2978723404255319</v>
      </c>
      <c r="W3572" s="3">
        <v>28</v>
      </c>
      <c r="X3572" s="3"/>
    </row>
    <row r="3573" spans="1:24" x14ac:dyDescent="0.25">
      <c r="A3573" s="1" t="s">
        <v>9491</v>
      </c>
      <c r="B3573" s="1" t="s">
        <v>900</v>
      </c>
      <c r="C3573" s="1" t="s">
        <v>901</v>
      </c>
      <c r="D3573" s="1" t="s">
        <v>3620</v>
      </c>
      <c r="E3573" s="1" t="s">
        <v>1946</v>
      </c>
      <c r="F3573" s="2">
        <v>45347</v>
      </c>
      <c r="G3573" s="2">
        <v>45250</v>
      </c>
      <c r="H3573" s="2" t="str">
        <f>TEXT(Ecommerce_Sales[[#This Row],[Order_Date]],"mmmm")</f>
        <v>November</v>
      </c>
      <c r="I3573" s="2" t="str">
        <f>TEXT(Ecommerce_Sales[[#This Row],[Order_Date]],"yyyy")</f>
        <v>2023</v>
      </c>
      <c r="J3573" s="2" t="str">
        <f>TEXT(Ecommerce_Sales[[#This Row],[Order_Date]],"mmmm")</f>
        <v>November</v>
      </c>
      <c r="K3573" s="1" t="s">
        <v>1986</v>
      </c>
      <c r="L3573" s="1" t="s">
        <v>9492</v>
      </c>
      <c r="M3573" s="1" t="s">
        <v>1968</v>
      </c>
      <c r="N3573" s="1" t="s">
        <v>1957</v>
      </c>
      <c r="O3573" s="3">
        <v>443</v>
      </c>
      <c r="P3573">
        <v>4</v>
      </c>
      <c r="Q3573" s="3">
        <v>1770</v>
      </c>
      <c r="R3573" s="1" t="s">
        <v>1958</v>
      </c>
      <c r="S3573" s="3">
        <v>210</v>
      </c>
      <c r="U3573" t="str">
        <f>IF(Ecommerce_Sales[[#This Row],[Delivery_Time_Days]]&gt;7,"Delay",IF(Ecommerce_Sales[[#This Row],[Delivery_Time_Days]] = 0,"No delivery",IF(Ecommerce_Sales[[#This Row],[Delivery_Time_Days]]&lt;=7,"On-time")))</f>
        <v>No delivery</v>
      </c>
      <c r="V3573" s="7">
        <f>Ecommerce_Sales[[#This Row],[Profit]]/Ecommerce_Sales[[#This Row],[Total_Price]]</f>
        <v>0.15028248587570622</v>
      </c>
      <c r="W3573" s="3">
        <v>266</v>
      </c>
      <c r="X3573" s="3"/>
    </row>
    <row r="3574" spans="1:24" x14ac:dyDescent="0.25">
      <c r="A3574" s="1" t="s">
        <v>9493</v>
      </c>
      <c r="B3574" s="1" t="s">
        <v>754</v>
      </c>
      <c r="C3574" s="1" t="s">
        <v>755</v>
      </c>
      <c r="D3574" s="1" t="s">
        <v>2445</v>
      </c>
      <c r="E3574" s="1" t="s">
        <v>1946</v>
      </c>
      <c r="F3574" s="2">
        <v>45412</v>
      </c>
      <c r="G3574" s="2">
        <v>45624</v>
      </c>
      <c r="H3574" s="2" t="str">
        <f>TEXT(Ecommerce_Sales[[#This Row],[Order_Date]],"mmmm")</f>
        <v>November</v>
      </c>
      <c r="I3574" s="2" t="str">
        <f>TEXT(Ecommerce_Sales[[#This Row],[Order_Date]],"yyyy")</f>
        <v>2024</v>
      </c>
      <c r="J3574" s="2" t="str">
        <f>TEXT(Ecommerce_Sales[[#This Row],[Order_Date]],"mmmm")</f>
        <v>November</v>
      </c>
      <c r="K3574" s="1" t="s">
        <v>1986</v>
      </c>
      <c r="L3574" s="1" t="s">
        <v>9494</v>
      </c>
      <c r="M3574" s="1" t="s">
        <v>2072</v>
      </c>
      <c r="N3574" s="1" t="s">
        <v>1950</v>
      </c>
      <c r="O3574" s="3">
        <v>1110</v>
      </c>
      <c r="P3574">
        <v>3</v>
      </c>
      <c r="Q3574" s="3">
        <v>3330</v>
      </c>
      <c r="R3574" s="1" t="s">
        <v>1951</v>
      </c>
      <c r="S3574" s="3">
        <v>293</v>
      </c>
      <c r="U3574" t="str">
        <f>IF(Ecommerce_Sales[[#This Row],[Delivery_Time_Days]]&gt;7,"Delay",IF(Ecommerce_Sales[[#This Row],[Delivery_Time_Days]] = 0,"No delivery",IF(Ecommerce_Sales[[#This Row],[Delivery_Time_Days]]&lt;=7,"On-time")))</f>
        <v>No delivery</v>
      </c>
      <c r="V3574" s="7">
        <f>Ecommerce_Sales[[#This Row],[Profit]]/Ecommerce_Sales[[#This Row],[Total_Price]]</f>
        <v>0.4</v>
      </c>
      <c r="W3574" s="3">
        <v>1332</v>
      </c>
      <c r="X3574" s="3"/>
    </row>
    <row r="3575" spans="1:24" x14ac:dyDescent="0.25">
      <c r="A3575" s="1" t="s">
        <v>9495</v>
      </c>
      <c r="B3575" s="1" t="s">
        <v>1534</v>
      </c>
      <c r="C3575" s="1" t="s">
        <v>1535</v>
      </c>
      <c r="D3575" s="1" t="s">
        <v>7790</v>
      </c>
      <c r="E3575" s="1" t="s">
        <v>1996</v>
      </c>
      <c r="F3575" s="2">
        <v>45110</v>
      </c>
      <c r="G3575" s="2">
        <v>45486</v>
      </c>
      <c r="H3575" s="2" t="str">
        <f>TEXT(Ecommerce_Sales[[#This Row],[Order_Date]],"mmmm")</f>
        <v>July</v>
      </c>
      <c r="I3575" s="2" t="str">
        <f>TEXT(Ecommerce_Sales[[#This Row],[Order_Date]],"yyyy")</f>
        <v>2024</v>
      </c>
      <c r="J3575" s="2" t="str">
        <f>TEXT(Ecommerce_Sales[[#This Row],[Order_Date]],"mmmm")</f>
        <v>July</v>
      </c>
      <c r="K3575" s="1" t="s">
        <v>1947</v>
      </c>
      <c r="L3575" s="1" t="s">
        <v>9496</v>
      </c>
      <c r="M3575" s="1" t="s">
        <v>2043</v>
      </c>
      <c r="N3575" s="1" t="s">
        <v>1989</v>
      </c>
      <c r="O3575" s="3">
        <v>1268</v>
      </c>
      <c r="P3575">
        <v>2</v>
      </c>
      <c r="Q3575" s="3">
        <v>2537</v>
      </c>
      <c r="R3575" s="1" t="s">
        <v>1958</v>
      </c>
      <c r="S3575" s="3">
        <v>330</v>
      </c>
      <c r="T3575">
        <v>2</v>
      </c>
      <c r="U3575" t="str">
        <f>IF(Ecommerce_Sales[[#This Row],[Delivery_Time_Days]]&gt;7,"Delay",IF(Ecommerce_Sales[[#This Row],[Delivery_Time_Days]] = 0,"No delivery",IF(Ecommerce_Sales[[#This Row],[Delivery_Time_Days]]&lt;=7,"On-time")))</f>
        <v>On-time</v>
      </c>
      <c r="V3575" s="7">
        <f>Ecommerce_Sales[[#This Row],[Profit]]/Ecommerce_Sales[[#This Row],[Total_Price]]</f>
        <v>0.24990145841545133</v>
      </c>
      <c r="W3575" s="3">
        <v>634</v>
      </c>
      <c r="X3575" s="3"/>
    </row>
    <row r="3576" spans="1:24" x14ac:dyDescent="0.25">
      <c r="A3576" s="1" t="s">
        <v>9497</v>
      </c>
      <c r="B3576" s="1" t="s">
        <v>1043</v>
      </c>
      <c r="C3576" s="1" t="s">
        <v>1108</v>
      </c>
      <c r="D3576" s="1" t="s">
        <v>5967</v>
      </c>
      <c r="E3576" s="1" t="s">
        <v>2005</v>
      </c>
      <c r="F3576" s="2">
        <v>45355</v>
      </c>
      <c r="G3576" s="2">
        <v>45260</v>
      </c>
      <c r="H3576" s="2" t="str">
        <f>TEXT(Ecommerce_Sales[[#This Row],[Order_Date]],"mmmm")</f>
        <v>November</v>
      </c>
      <c r="I3576" s="2" t="str">
        <f>TEXT(Ecommerce_Sales[[#This Row],[Order_Date]],"yyyy")</f>
        <v>2023</v>
      </c>
      <c r="J3576" s="2" t="str">
        <f>TEXT(Ecommerce_Sales[[#This Row],[Order_Date]],"mmmm")</f>
        <v>November</v>
      </c>
      <c r="K3576" s="1" t="s">
        <v>1992</v>
      </c>
      <c r="L3576" s="1" t="s">
        <v>9498</v>
      </c>
      <c r="M3576" s="1" t="s">
        <v>2104</v>
      </c>
      <c r="N3576" s="1" t="s">
        <v>1978</v>
      </c>
      <c r="O3576" s="3">
        <v>1051</v>
      </c>
      <c r="P3576">
        <v>6</v>
      </c>
      <c r="Q3576" s="3">
        <v>6306</v>
      </c>
      <c r="R3576" s="1" t="s">
        <v>2008</v>
      </c>
      <c r="S3576" s="3">
        <v>721</v>
      </c>
      <c r="U3576" t="str">
        <f>IF(Ecommerce_Sales[[#This Row],[Delivery_Time_Days]]&gt;7,"Delay",IF(Ecommerce_Sales[[#This Row],[Delivery_Time_Days]] = 0,"No delivery",IF(Ecommerce_Sales[[#This Row],[Delivery_Time_Days]]&lt;=7,"On-time")))</f>
        <v>No delivery</v>
      </c>
      <c r="V3576" s="7">
        <f>Ecommerce_Sales[[#This Row],[Profit]]/Ecommerce_Sales[[#This Row],[Total_Price]]</f>
        <v>0.34998414208690137</v>
      </c>
      <c r="W3576" s="3">
        <v>2207</v>
      </c>
      <c r="X3576" s="3"/>
    </row>
    <row r="3577" spans="1:24" x14ac:dyDescent="0.25">
      <c r="A3577" s="1" t="s">
        <v>9499</v>
      </c>
      <c r="B3577" s="1" t="s">
        <v>1254</v>
      </c>
      <c r="C3577" s="1" t="s">
        <v>1255</v>
      </c>
      <c r="D3577" s="1" t="s">
        <v>1970</v>
      </c>
      <c r="E3577" s="1" t="s">
        <v>1961</v>
      </c>
      <c r="F3577" s="2">
        <v>45076</v>
      </c>
      <c r="G3577" s="2">
        <v>45516</v>
      </c>
      <c r="H3577" s="2" t="str">
        <f>TEXT(Ecommerce_Sales[[#This Row],[Order_Date]],"mmmm")</f>
        <v>August</v>
      </c>
      <c r="I3577" s="2" t="str">
        <f>TEXT(Ecommerce_Sales[[#This Row],[Order_Date]],"yyyy")</f>
        <v>2024</v>
      </c>
      <c r="J3577" s="2" t="str">
        <f>TEXT(Ecommerce_Sales[[#This Row],[Order_Date]],"mmmm")</f>
        <v>August</v>
      </c>
      <c r="K3577" s="1" t="s">
        <v>1947</v>
      </c>
      <c r="L3577" s="1" t="s">
        <v>9500</v>
      </c>
      <c r="M3577" s="1" t="s">
        <v>2065</v>
      </c>
      <c r="N3577" s="1" t="s">
        <v>1978</v>
      </c>
      <c r="O3577" s="3">
        <v>705</v>
      </c>
      <c r="P3577">
        <v>6</v>
      </c>
      <c r="Q3577" s="3">
        <v>4230</v>
      </c>
      <c r="R3577" s="1" t="s">
        <v>2008</v>
      </c>
      <c r="S3577" s="3">
        <v>506</v>
      </c>
      <c r="T3577">
        <v>10</v>
      </c>
      <c r="U3577" t="str">
        <f>IF(Ecommerce_Sales[[#This Row],[Delivery_Time_Days]]&gt;7,"Delay",IF(Ecommerce_Sales[[#This Row],[Delivery_Time_Days]] = 0,"No delivery",IF(Ecommerce_Sales[[#This Row],[Delivery_Time_Days]]&lt;=7,"On-time")))</f>
        <v>Delay</v>
      </c>
      <c r="V3577" s="7">
        <f>Ecommerce_Sales[[#This Row],[Profit]]/Ecommerce_Sales[[#This Row],[Total_Price]]</f>
        <v>0.35011820330969268</v>
      </c>
      <c r="W3577" s="3">
        <v>1481</v>
      </c>
      <c r="X3577" s="3"/>
    </row>
    <row r="3578" spans="1:24" x14ac:dyDescent="0.25">
      <c r="A3578" s="1" t="s">
        <v>9501</v>
      </c>
      <c r="B3578" s="1" t="s">
        <v>1275</v>
      </c>
      <c r="C3578" s="1" t="s">
        <v>1276</v>
      </c>
      <c r="D3578" s="1" t="s">
        <v>2060</v>
      </c>
      <c r="E3578" s="1" t="s">
        <v>1966</v>
      </c>
      <c r="F3578" s="2">
        <v>45291</v>
      </c>
      <c r="G3578" s="2">
        <v>45238</v>
      </c>
      <c r="H3578" s="2" t="str">
        <f>TEXT(Ecommerce_Sales[[#This Row],[Order_Date]],"mmmm")</f>
        <v>November</v>
      </c>
      <c r="I3578" s="2" t="str">
        <f>TEXT(Ecommerce_Sales[[#This Row],[Order_Date]],"yyyy")</f>
        <v>2023</v>
      </c>
      <c r="J3578" s="2" t="str">
        <f>TEXT(Ecommerce_Sales[[#This Row],[Order_Date]],"mmmm")</f>
        <v>November</v>
      </c>
      <c r="K3578" s="1" t="s">
        <v>1947</v>
      </c>
      <c r="L3578" s="1" t="s">
        <v>9502</v>
      </c>
      <c r="M3578" s="1" t="s">
        <v>2047</v>
      </c>
      <c r="N3578" s="1" t="s">
        <v>1989</v>
      </c>
      <c r="O3578" s="3">
        <v>291</v>
      </c>
      <c r="P3578">
        <v>7</v>
      </c>
      <c r="Q3578" s="3">
        <v>2038</v>
      </c>
      <c r="R3578" s="1" t="s">
        <v>2008</v>
      </c>
      <c r="S3578" s="3">
        <v>121</v>
      </c>
      <c r="T3578">
        <v>7</v>
      </c>
      <c r="U3578" t="str">
        <f>IF(Ecommerce_Sales[[#This Row],[Delivery_Time_Days]]&gt;7,"Delay",IF(Ecommerce_Sales[[#This Row],[Delivery_Time_Days]] = 0,"No delivery",IF(Ecommerce_Sales[[#This Row],[Delivery_Time_Days]]&lt;=7,"On-time")))</f>
        <v>On-time</v>
      </c>
      <c r="V3578" s="7">
        <f>Ecommerce_Sales[[#This Row],[Profit]]/Ecommerce_Sales[[#This Row],[Total_Price]]</f>
        <v>0.24975466143277722</v>
      </c>
      <c r="W3578" s="3">
        <v>509</v>
      </c>
      <c r="X3578" s="3"/>
    </row>
    <row r="3579" spans="1:24" x14ac:dyDescent="0.25">
      <c r="A3579" s="1" t="s">
        <v>9503</v>
      </c>
      <c r="B3579" s="1" t="s">
        <v>424</v>
      </c>
      <c r="C3579" s="1" t="s">
        <v>425</v>
      </c>
      <c r="D3579" s="1" t="s">
        <v>3948</v>
      </c>
      <c r="E3579" s="1" t="s">
        <v>1954</v>
      </c>
      <c r="F3579" s="2">
        <v>45025</v>
      </c>
      <c r="G3579" s="2">
        <v>45146</v>
      </c>
      <c r="H3579" s="2" t="str">
        <f>TEXT(Ecommerce_Sales[[#This Row],[Order_Date]],"mmmm")</f>
        <v>August</v>
      </c>
      <c r="I3579" s="2" t="str">
        <f>TEXT(Ecommerce_Sales[[#This Row],[Order_Date]],"yyyy")</f>
        <v>2023</v>
      </c>
      <c r="J3579" s="2" t="str">
        <f>TEXT(Ecommerce_Sales[[#This Row],[Order_Date]],"mmmm")</f>
        <v>August</v>
      </c>
      <c r="K3579" s="1" t="s">
        <v>1947</v>
      </c>
      <c r="L3579" s="1" t="s">
        <v>9504</v>
      </c>
      <c r="M3579" s="1" t="s">
        <v>2065</v>
      </c>
      <c r="N3579" s="1" t="s">
        <v>1978</v>
      </c>
      <c r="O3579" s="3">
        <v>1194</v>
      </c>
      <c r="P3579">
        <v>6</v>
      </c>
      <c r="Q3579" s="3">
        <v>7167</v>
      </c>
      <c r="R3579" s="1" t="s">
        <v>1951</v>
      </c>
      <c r="S3579" s="3">
        <v>952</v>
      </c>
      <c r="T3579">
        <v>8</v>
      </c>
      <c r="U3579" t="str">
        <f>IF(Ecommerce_Sales[[#This Row],[Delivery_Time_Days]]&gt;7,"Delay",IF(Ecommerce_Sales[[#This Row],[Delivery_Time_Days]] = 0,"No delivery",IF(Ecommerce_Sales[[#This Row],[Delivery_Time_Days]]&lt;=7,"On-time")))</f>
        <v>Delay</v>
      </c>
      <c r="V3579" s="7">
        <f>Ecommerce_Sales[[#This Row],[Profit]]/Ecommerce_Sales[[#This Row],[Total_Price]]</f>
        <v>0.34993721222268731</v>
      </c>
      <c r="W3579" s="3">
        <v>2508</v>
      </c>
      <c r="X3579" s="3"/>
    </row>
    <row r="3580" spans="1:24" x14ac:dyDescent="0.25">
      <c r="A3580" s="1" t="s">
        <v>9505</v>
      </c>
      <c r="B3580" s="1" t="s">
        <v>226</v>
      </c>
      <c r="C3580" s="1" t="s">
        <v>227</v>
      </c>
      <c r="D3580" s="1" t="s">
        <v>4833</v>
      </c>
      <c r="E3580" s="1" t="s">
        <v>2005</v>
      </c>
      <c r="F3580" s="2">
        <v>45318</v>
      </c>
      <c r="G3580" s="2">
        <v>45383</v>
      </c>
      <c r="H3580" s="2" t="str">
        <f>TEXT(Ecommerce_Sales[[#This Row],[Order_Date]],"mmmm")</f>
        <v>April</v>
      </c>
      <c r="I3580" s="2" t="str">
        <f>TEXT(Ecommerce_Sales[[#This Row],[Order_Date]],"yyyy")</f>
        <v>2024</v>
      </c>
      <c r="J3580" s="2" t="str">
        <f>TEXT(Ecommerce_Sales[[#This Row],[Order_Date]],"mmmm")</f>
        <v>April</v>
      </c>
      <c r="K3580" s="1" t="s">
        <v>1947</v>
      </c>
      <c r="L3580" s="1" t="s">
        <v>7595</v>
      </c>
      <c r="M3580" s="1" t="s">
        <v>2007</v>
      </c>
      <c r="N3580" s="1" t="s">
        <v>1973</v>
      </c>
      <c r="O3580" s="3">
        <v>165</v>
      </c>
      <c r="P3580">
        <v>1</v>
      </c>
      <c r="Q3580" s="3">
        <v>165</v>
      </c>
      <c r="R3580" s="1" t="s">
        <v>1958</v>
      </c>
      <c r="S3580" s="3">
        <v>14</v>
      </c>
      <c r="T3580">
        <v>3</v>
      </c>
      <c r="U3580" t="str">
        <f>IF(Ecommerce_Sales[[#This Row],[Delivery_Time_Days]]&gt;7,"Delay",IF(Ecommerce_Sales[[#This Row],[Delivery_Time_Days]] = 0,"No delivery",IF(Ecommerce_Sales[[#This Row],[Delivery_Time_Days]]&lt;=7,"On-time")))</f>
        <v>On-time</v>
      </c>
      <c r="V3580" s="7">
        <f>Ecommerce_Sales[[#This Row],[Profit]]/Ecommerce_Sales[[#This Row],[Total_Price]]</f>
        <v>0.29696969696969699</v>
      </c>
      <c r="W3580" s="3">
        <v>49</v>
      </c>
      <c r="X3580" s="3"/>
    </row>
    <row r="3581" spans="1:24" x14ac:dyDescent="0.25">
      <c r="A3581" s="1" t="s">
        <v>9506</v>
      </c>
      <c r="B3581" s="1" t="s">
        <v>256</v>
      </c>
      <c r="C3581" s="1" t="s">
        <v>257</v>
      </c>
      <c r="D3581" s="1" t="s">
        <v>5658</v>
      </c>
      <c r="E3581" s="1" t="s">
        <v>1981</v>
      </c>
      <c r="F3581" s="2">
        <v>44935</v>
      </c>
      <c r="G3581" s="2">
        <v>45651</v>
      </c>
      <c r="H3581" s="2" t="str">
        <f>TEXT(Ecommerce_Sales[[#This Row],[Order_Date]],"mmmm")</f>
        <v>December</v>
      </c>
      <c r="I3581" s="2" t="str">
        <f>TEXT(Ecommerce_Sales[[#This Row],[Order_Date]],"yyyy")</f>
        <v>2024</v>
      </c>
      <c r="J3581" s="2" t="str">
        <f>TEXT(Ecommerce_Sales[[#This Row],[Order_Date]],"mmmm")</f>
        <v>December</v>
      </c>
      <c r="K3581" s="1" t="s">
        <v>1947</v>
      </c>
      <c r="L3581" s="1" t="s">
        <v>9507</v>
      </c>
      <c r="M3581" s="1" t="s">
        <v>2104</v>
      </c>
      <c r="N3581" s="1" t="s">
        <v>1978</v>
      </c>
      <c r="O3581" s="3">
        <v>1000</v>
      </c>
      <c r="P3581">
        <v>8</v>
      </c>
      <c r="Q3581" s="3">
        <v>8001</v>
      </c>
      <c r="R3581" s="1" t="s">
        <v>1958</v>
      </c>
      <c r="S3581" s="3">
        <v>1065</v>
      </c>
      <c r="T3581">
        <v>4</v>
      </c>
      <c r="U3581" t="str">
        <f>IF(Ecommerce_Sales[[#This Row],[Delivery_Time_Days]]&gt;7,"Delay",IF(Ecommerce_Sales[[#This Row],[Delivery_Time_Days]] = 0,"No delivery",IF(Ecommerce_Sales[[#This Row],[Delivery_Time_Days]]&lt;=7,"On-time")))</f>
        <v>On-time</v>
      </c>
      <c r="V3581" s="7">
        <f>Ecommerce_Sales[[#This Row],[Profit]]/Ecommerce_Sales[[#This Row],[Total_Price]]</f>
        <v>0.34995625546806647</v>
      </c>
      <c r="W3581" s="3">
        <v>2800</v>
      </c>
      <c r="X3581" s="3"/>
    </row>
    <row r="3582" spans="1:24" x14ac:dyDescent="0.25">
      <c r="A3582" s="1" t="s">
        <v>9508</v>
      </c>
      <c r="B3582" s="1" t="s">
        <v>1221</v>
      </c>
      <c r="C3582" s="1" t="s">
        <v>1222</v>
      </c>
      <c r="D3582" s="1" t="s">
        <v>2541</v>
      </c>
      <c r="E3582" s="1" t="s">
        <v>2005</v>
      </c>
      <c r="F3582" s="2">
        <v>45382</v>
      </c>
      <c r="G3582" s="2">
        <v>45525</v>
      </c>
      <c r="H3582" s="2" t="str">
        <f>TEXT(Ecommerce_Sales[[#This Row],[Order_Date]],"mmmm")</f>
        <v>August</v>
      </c>
      <c r="I3582" s="2" t="str">
        <f>TEXT(Ecommerce_Sales[[#This Row],[Order_Date]],"yyyy")</f>
        <v>2024</v>
      </c>
      <c r="J3582" s="2" t="str">
        <f>TEXT(Ecommerce_Sales[[#This Row],[Order_Date]],"mmmm")</f>
        <v>August</v>
      </c>
      <c r="K3582" s="1" t="s">
        <v>1992</v>
      </c>
      <c r="L3582" s="1" t="s">
        <v>9509</v>
      </c>
      <c r="M3582" s="1" t="s">
        <v>2065</v>
      </c>
      <c r="N3582" s="1" t="s">
        <v>1978</v>
      </c>
      <c r="O3582" s="3">
        <v>46</v>
      </c>
      <c r="P3582">
        <v>6</v>
      </c>
      <c r="Q3582" s="3">
        <v>276</v>
      </c>
      <c r="R3582" s="1" t="s">
        <v>1958</v>
      </c>
      <c r="S3582" s="3">
        <v>36</v>
      </c>
      <c r="U3582" t="str">
        <f>IF(Ecommerce_Sales[[#This Row],[Delivery_Time_Days]]&gt;7,"Delay",IF(Ecommerce_Sales[[#This Row],[Delivery_Time_Days]] = 0,"No delivery",IF(Ecommerce_Sales[[#This Row],[Delivery_Time_Days]]&lt;=7,"On-time")))</f>
        <v>No delivery</v>
      </c>
      <c r="V3582" s="7">
        <f>Ecommerce_Sales[[#This Row],[Profit]]/Ecommerce_Sales[[#This Row],[Total_Price]]</f>
        <v>0.35144927536231885</v>
      </c>
      <c r="W3582" s="3">
        <v>97</v>
      </c>
      <c r="X3582" s="3"/>
    </row>
    <row r="3583" spans="1:24" x14ac:dyDescent="0.25">
      <c r="A3583" s="1" t="s">
        <v>9510</v>
      </c>
      <c r="B3583" s="1" t="s">
        <v>88</v>
      </c>
      <c r="C3583" s="1" t="s">
        <v>89</v>
      </c>
      <c r="D3583" s="1" t="s">
        <v>3134</v>
      </c>
      <c r="E3583" s="1" t="s">
        <v>1961</v>
      </c>
      <c r="F3583" s="2">
        <v>45107</v>
      </c>
      <c r="G3583" s="2">
        <v>45623</v>
      </c>
      <c r="H3583" s="2" t="str">
        <f>TEXT(Ecommerce_Sales[[#This Row],[Order_Date]],"mmmm")</f>
        <v>November</v>
      </c>
      <c r="I3583" s="2" t="str">
        <f>TEXT(Ecommerce_Sales[[#This Row],[Order_Date]],"yyyy")</f>
        <v>2024</v>
      </c>
      <c r="J3583" s="2" t="str">
        <f>TEXT(Ecommerce_Sales[[#This Row],[Order_Date]],"mmmm")</f>
        <v>November</v>
      </c>
      <c r="K3583" s="1" t="s">
        <v>1986</v>
      </c>
      <c r="L3583" s="1" t="s">
        <v>9511</v>
      </c>
      <c r="M3583" s="1" t="s">
        <v>2072</v>
      </c>
      <c r="N3583" s="1" t="s">
        <v>1950</v>
      </c>
      <c r="O3583" s="3">
        <v>1220</v>
      </c>
      <c r="P3583">
        <v>7</v>
      </c>
      <c r="Q3583" s="3">
        <v>8539</v>
      </c>
      <c r="R3583" s="1" t="s">
        <v>1958</v>
      </c>
      <c r="S3583" s="3">
        <v>451</v>
      </c>
      <c r="U3583" t="str">
        <f>IF(Ecommerce_Sales[[#This Row],[Delivery_Time_Days]]&gt;7,"Delay",IF(Ecommerce_Sales[[#This Row],[Delivery_Time_Days]] = 0,"No delivery",IF(Ecommerce_Sales[[#This Row],[Delivery_Time_Days]]&lt;=7,"On-time")))</f>
        <v>No delivery</v>
      </c>
      <c r="V3583" s="7">
        <f>Ecommerce_Sales[[#This Row],[Profit]]/Ecommerce_Sales[[#This Row],[Total_Price]]</f>
        <v>0.40004684389272749</v>
      </c>
      <c r="W3583" s="3">
        <v>3416</v>
      </c>
      <c r="X3583" s="3"/>
    </row>
    <row r="3584" spans="1:24" x14ac:dyDescent="0.25">
      <c r="A3584" s="1" t="s">
        <v>9512</v>
      </c>
      <c r="B3584" s="1" t="s">
        <v>448</v>
      </c>
      <c r="C3584" s="1" t="s">
        <v>449</v>
      </c>
      <c r="D3584" s="1" t="s">
        <v>1965</v>
      </c>
      <c r="E3584" s="1" t="s">
        <v>1966</v>
      </c>
      <c r="F3584" s="2">
        <v>45186</v>
      </c>
      <c r="G3584" s="2">
        <v>45476</v>
      </c>
      <c r="H3584" s="2" t="str">
        <f>TEXT(Ecommerce_Sales[[#This Row],[Order_Date]],"mmmm")</f>
        <v>July</v>
      </c>
      <c r="I3584" s="2" t="str">
        <f>TEXT(Ecommerce_Sales[[#This Row],[Order_Date]],"yyyy")</f>
        <v>2024</v>
      </c>
      <c r="J3584" s="2" t="str">
        <f>TEXT(Ecommerce_Sales[[#This Row],[Order_Date]],"mmmm")</f>
        <v>July</v>
      </c>
      <c r="K3584" s="1" t="s">
        <v>1947</v>
      </c>
      <c r="L3584" s="1" t="s">
        <v>9513</v>
      </c>
      <c r="M3584" s="1" t="s">
        <v>2104</v>
      </c>
      <c r="N3584" s="1" t="s">
        <v>1978</v>
      </c>
      <c r="O3584" s="3">
        <v>274</v>
      </c>
      <c r="P3584">
        <v>6</v>
      </c>
      <c r="Q3584" s="3">
        <v>1646</v>
      </c>
      <c r="R3584" s="1" t="s">
        <v>1958</v>
      </c>
      <c r="S3584" s="3">
        <v>223</v>
      </c>
      <c r="T3584">
        <v>10</v>
      </c>
      <c r="U3584" t="str">
        <f>IF(Ecommerce_Sales[[#This Row],[Delivery_Time_Days]]&gt;7,"Delay",IF(Ecommerce_Sales[[#This Row],[Delivery_Time_Days]] = 0,"No delivery",IF(Ecommerce_Sales[[#This Row],[Delivery_Time_Days]]&lt;=7,"On-time")))</f>
        <v>Delay</v>
      </c>
      <c r="V3584" s="7">
        <f>Ecommerce_Sales[[#This Row],[Profit]]/Ecommerce_Sales[[#This Row],[Total_Price]]</f>
        <v>0.34993924665856624</v>
      </c>
      <c r="W3584" s="3">
        <v>576</v>
      </c>
      <c r="X3584" s="3"/>
    </row>
    <row r="3585" spans="1:24" x14ac:dyDescent="0.25">
      <c r="A3585" s="1" t="s">
        <v>9514</v>
      </c>
      <c r="B3585" s="1" t="s">
        <v>16</v>
      </c>
      <c r="C3585" s="1" t="s">
        <v>17</v>
      </c>
      <c r="D3585" s="1" t="s">
        <v>4218</v>
      </c>
      <c r="E3585" s="1" t="s">
        <v>1946</v>
      </c>
      <c r="F3585" s="2">
        <v>45163</v>
      </c>
      <c r="G3585" s="2">
        <v>45353</v>
      </c>
      <c r="H3585" s="2" t="str">
        <f>TEXT(Ecommerce_Sales[[#This Row],[Order_Date]],"mmmm")</f>
        <v>March</v>
      </c>
      <c r="I3585" s="2" t="str">
        <f>TEXT(Ecommerce_Sales[[#This Row],[Order_Date]],"yyyy")</f>
        <v>2024</v>
      </c>
      <c r="J3585" s="2" t="str">
        <f>TEXT(Ecommerce_Sales[[#This Row],[Order_Date]],"mmmm")</f>
        <v>March</v>
      </c>
      <c r="K3585" s="1" t="s">
        <v>1947</v>
      </c>
      <c r="L3585" s="1" t="s">
        <v>9515</v>
      </c>
      <c r="M3585" s="1" t="s">
        <v>2002</v>
      </c>
      <c r="N3585" s="1" t="s">
        <v>1989</v>
      </c>
      <c r="O3585" s="3">
        <v>231</v>
      </c>
      <c r="P3585">
        <v>4</v>
      </c>
      <c r="Q3585" s="3">
        <v>923</v>
      </c>
      <c r="R3585" s="1" t="s">
        <v>1951</v>
      </c>
      <c r="S3585" s="3">
        <v>71</v>
      </c>
      <c r="T3585">
        <v>5</v>
      </c>
      <c r="U3585" t="str">
        <f>IF(Ecommerce_Sales[[#This Row],[Delivery_Time_Days]]&gt;7,"Delay",IF(Ecommerce_Sales[[#This Row],[Delivery_Time_Days]] = 0,"No delivery",IF(Ecommerce_Sales[[#This Row],[Delivery_Time_Days]]&lt;=7,"On-time")))</f>
        <v>On-time</v>
      </c>
      <c r="V3585" s="7">
        <f>Ecommerce_Sales[[#This Row],[Profit]]/Ecommerce_Sales[[#This Row],[Total_Price]]</f>
        <v>0.2502708559046587</v>
      </c>
      <c r="W3585" s="3">
        <v>231</v>
      </c>
      <c r="X3585" s="3"/>
    </row>
    <row r="3586" spans="1:24" x14ac:dyDescent="0.25">
      <c r="A3586" s="1" t="s">
        <v>9516</v>
      </c>
      <c r="B3586" s="1" t="s">
        <v>802</v>
      </c>
      <c r="C3586" s="1" t="s">
        <v>803</v>
      </c>
      <c r="D3586" s="1" t="s">
        <v>3552</v>
      </c>
      <c r="E3586" s="1" t="s">
        <v>1966</v>
      </c>
      <c r="F3586" s="2">
        <v>44960</v>
      </c>
      <c r="G3586" s="2">
        <v>45570</v>
      </c>
      <c r="H3586" s="2" t="str">
        <f>TEXT(Ecommerce_Sales[[#This Row],[Order_Date]],"mmmm")</f>
        <v>October</v>
      </c>
      <c r="I3586" s="2" t="str">
        <f>TEXT(Ecommerce_Sales[[#This Row],[Order_Date]],"yyyy")</f>
        <v>2024</v>
      </c>
      <c r="J3586" s="2" t="str">
        <f>TEXT(Ecommerce_Sales[[#This Row],[Order_Date]],"mmmm")</f>
        <v>October</v>
      </c>
      <c r="K3586" s="1" t="s">
        <v>1947</v>
      </c>
      <c r="L3586" s="1" t="s">
        <v>9517</v>
      </c>
      <c r="M3586" s="1" t="s">
        <v>2065</v>
      </c>
      <c r="N3586" s="1" t="s">
        <v>1978</v>
      </c>
      <c r="O3586" s="3">
        <v>676</v>
      </c>
      <c r="P3586">
        <v>6</v>
      </c>
      <c r="Q3586" s="3">
        <v>4058</v>
      </c>
      <c r="R3586" s="1" t="s">
        <v>2012</v>
      </c>
      <c r="S3586" s="3">
        <v>477</v>
      </c>
      <c r="T3586">
        <v>5</v>
      </c>
      <c r="U3586" t="str">
        <f>IF(Ecommerce_Sales[[#This Row],[Delivery_Time_Days]]&gt;7,"Delay",IF(Ecommerce_Sales[[#This Row],[Delivery_Time_Days]] = 0,"No delivery",IF(Ecommerce_Sales[[#This Row],[Delivery_Time_Days]]&lt;=7,"On-time")))</f>
        <v>On-time</v>
      </c>
      <c r="V3586" s="7">
        <f>Ecommerce_Sales[[#This Row],[Profit]]/Ecommerce_Sales[[#This Row],[Total_Price]]</f>
        <v>0.34992607195662889</v>
      </c>
      <c r="W3586" s="3">
        <v>1420</v>
      </c>
      <c r="X3586" s="3"/>
    </row>
    <row r="3587" spans="1:24" x14ac:dyDescent="0.25">
      <c r="A3587" s="1" t="s">
        <v>9518</v>
      </c>
      <c r="B3587" s="1" t="s">
        <v>980</v>
      </c>
      <c r="C3587" s="1" t="s">
        <v>981</v>
      </c>
      <c r="D3587" s="1" t="s">
        <v>2995</v>
      </c>
      <c r="E3587" s="1" t="s">
        <v>1966</v>
      </c>
      <c r="F3587" s="2">
        <v>45140</v>
      </c>
      <c r="G3587" s="2">
        <v>45098</v>
      </c>
      <c r="H3587" s="2" t="str">
        <f>TEXT(Ecommerce_Sales[[#This Row],[Order_Date]],"mmmm")</f>
        <v>June</v>
      </c>
      <c r="I3587" s="2" t="str">
        <f>TEXT(Ecommerce_Sales[[#This Row],[Order_Date]],"yyyy")</f>
        <v>2023</v>
      </c>
      <c r="J3587" s="2" t="str">
        <f>TEXT(Ecommerce_Sales[[#This Row],[Order_Date]],"mmmm")</f>
        <v>June</v>
      </c>
      <c r="K3587" s="1" t="s">
        <v>1947</v>
      </c>
      <c r="L3587" s="1" t="s">
        <v>9411</v>
      </c>
      <c r="M3587" s="1" t="s">
        <v>2054</v>
      </c>
      <c r="N3587" s="1" t="s">
        <v>1957</v>
      </c>
      <c r="O3587" s="3">
        <v>887</v>
      </c>
      <c r="P3587">
        <v>4</v>
      </c>
      <c r="Q3587" s="3">
        <v>3546</v>
      </c>
      <c r="R3587" s="1" t="s">
        <v>1951</v>
      </c>
      <c r="S3587" s="3">
        <v>307</v>
      </c>
      <c r="T3587">
        <v>2</v>
      </c>
      <c r="U3587" t="str">
        <f>IF(Ecommerce_Sales[[#This Row],[Delivery_Time_Days]]&gt;7,"Delay",IF(Ecommerce_Sales[[#This Row],[Delivery_Time_Days]] = 0,"No delivery",IF(Ecommerce_Sales[[#This Row],[Delivery_Time_Days]]&lt;=7,"On-time")))</f>
        <v>On-time</v>
      </c>
      <c r="V3587" s="7">
        <f>Ecommerce_Sales[[#This Row],[Profit]]/Ecommerce_Sales[[#This Row],[Total_Price]]</f>
        <v>0.15002820078962212</v>
      </c>
      <c r="W3587" s="3">
        <v>532</v>
      </c>
      <c r="X3587" s="3"/>
    </row>
    <row r="3588" spans="1:24" x14ac:dyDescent="0.25">
      <c r="A3588" s="1" t="s">
        <v>9519</v>
      </c>
      <c r="B3588" s="1" t="s">
        <v>1061</v>
      </c>
      <c r="C3588" s="1" t="s">
        <v>1062</v>
      </c>
      <c r="D3588" s="1" t="s">
        <v>5237</v>
      </c>
      <c r="E3588" s="1" t="s">
        <v>1981</v>
      </c>
      <c r="F3588" s="2">
        <v>45284</v>
      </c>
      <c r="G3588" s="2">
        <v>45090</v>
      </c>
      <c r="H3588" s="2" t="str">
        <f>TEXT(Ecommerce_Sales[[#This Row],[Order_Date]],"mmmm")</f>
        <v>June</v>
      </c>
      <c r="I3588" s="2" t="str">
        <f>TEXT(Ecommerce_Sales[[#This Row],[Order_Date]],"yyyy")</f>
        <v>2023</v>
      </c>
      <c r="J3588" s="2" t="str">
        <f>TEXT(Ecommerce_Sales[[#This Row],[Order_Date]],"mmmm")</f>
        <v>June</v>
      </c>
      <c r="K3588" s="1" t="s">
        <v>1947</v>
      </c>
      <c r="L3588" s="1" t="s">
        <v>9520</v>
      </c>
      <c r="M3588" s="1" t="s">
        <v>1968</v>
      </c>
      <c r="N3588" s="1" t="s">
        <v>1957</v>
      </c>
      <c r="O3588" s="3">
        <v>531</v>
      </c>
      <c r="P3588">
        <v>2</v>
      </c>
      <c r="Q3588" s="3">
        <v>1063</v>
      </c>
      <c r="R3588" s="1" t="s">
        <v>1958</v>
      </c>
      <c r="S3588" s="3">
        <v>119</v>
      </c>
      <c r="T3588">
        <v>9</v>
      </c>
      <c r="U3588" t="str">
        <f>IF(Ecommerce_Sales[[#This Row],[Delivery_Time_Days]]&gt;7,"Delay",IF(Ecommerce_Sales[[#This Row],[Delivery_Time_Days]] = 0,"No delivery",IF(Ecommerce_Sales[[#This Row],[Delivery_Time_Days]]&lt;=7,"On-time")))</f>
        <v>Delay</v>
      </c>
      <c r="V3588" s="7">
        <f>Ecommerce_Sales[[#This Row],[Profit]]/Ecommerce_Sales[[#This Row],[Total_Price]]</f>
        <v>0.14957666980244591</v>
      </c>
      <c r="W3588" s="3">
        <v>159</v>
      </c>
      <c r="X3588" s="3"/>
    </row>
    <row r="3589" spans="1:24" x14ac:dyDescent="0.25">
      <c r="A3589" s="1" t="s">
        <v>9521</v>
      </c>
      <c r="B3589" s="1" t="s">
        <v>1375</v>
      </c>
      <c r="C3589" s="1" t="s">
        <v>1376</v>
      </c>
      <c r="D3589" s="1" t="s">
        <v>4033</v>
      </c>
      <c r="E3589" s="1" t="s">
        <v>1981</v>
      </c>
      <c r="F3589" s="2">
        <v>45117</v>
      </c>
      <c r="G3589" s="2">
        <v>45150</v>
      </c>
      <c r="H3589" s="2" t="str">
        <f>TEXT(Ecommerce_Sales[[#This Row],[Order_Date]],"mmmm")</f>
        <v>August</v>
      </c>
      <c r="I3589" s="2" t="str">
        <f>TEXT(Ecommerce_Sales[[#This Row],[Order_Date]],"yyyy")</f>
        <v>2023</v>
      </c>
      <c r="J3589" s="2" t="str">
        <f>TEXT(Ecommerce_Sales[[#This Row],[Order_Date]],"mmmm")</f>
        <v>August</v>
      </c>
      <c r="K3589" s="1" t="s">
        <v>1947</v>
      </c>
      <c r="L3589" s="1" t="s">
        <v>9522</v>
      </c>
      <c r="M3589" s="1" t="s">
        <v>2043</v>
      </c>
      <c r="N3589" s="1" t="s">
        <v>1989</v>
      </c>
      <c r="O3589" s="3">
        <v>275</v>
      </c>
      <c r="P3589">
        <v>3</v>
      </c>
      <c r="Q3589" s="3">
        <v>826</v>
      </c>
      <c r="R3589" s="1" t="s">
        <v>1958</v>
      </c>
      <c r="S3589" s="3">
        <v>118</v>
      </c>
      <c r="T3589">
        <v>9</v>
      </c>
      <c r="U3589" t="str">
        <f>IF(Ecommerce_Sales[[#This Row],[Delivery_Time_Days]]&gt;7,"Delay",IF(Ecommerce_Sales[[#This Row],[Delivery_Time_Days]] = 0,"No delivery",IF(Ecommerce_Sales[[#This Row],[Delivery_Time_Days]]&lt;=7,"On-time")))</f>
        <v>Delay</v>
      </c>
      <c r="V3589" s="7">
        <f>Ecommerce_Sales[[#This Row],[Profit]]/Ecommerce_Sales[[#This Row],[Total_Price]]</f>
        <v>0.25060532687651332</v>
      </c>
      <c r="W3589" s="3">
        <v>207</v>
      </c>
      <c r="X3589" s="3"/>
    </row>
    <row r="3590" spans="1:24" x14ac:dyDescent="0.25">
      <c r="A3590" s="1" t="s">
        <v>9523</v>
      </c>
      <c r="B3590" s="1" t="s">
        <v>1657</v>
      </c>
      <c r="C3590" s="1" t="s">
        <v>1658</v>
      </c>
      <c r="D3590" s="1" t="s">
        <v>4122</v>
      </c>
      <c r="E3590" s="1" t="s">
        <v>1961</v>
      </c>
      <c r="F3590" s="2">
        <v>45055</v>
      </c>
      <c r="G3590" s="2">
        <v>45387</v>
      </c>
      <c r="H3590" s="2" t="str">
        <f>TEXT(Ecommerce_Sales[[#This Row],[Order_Date]],"mmmm")</f>
        <v>April</v>
      </c>
      <c r="I3590" s="2" t="str">
        <f>TEXT(Ecommerce_Sales[[#This Row],[Order_Date]],"yyyy")</f>
        <v>2024</v>
      </c>
      <c r="J3590" s="2" t="str">
        <f>TEXT(Ecommerce_Sales[[#This Row],[Order_Date]],"mmmm")</f>
        <v>April</v>
      </c>
      <c r="K3590" s="1" t="s">
        <v>1947</v>
      </c>
      <c r="L3590" s="1" t="s">
        <v>9524</v>
      </c>
      <c r="M3590" s="1" t="s">
        <v>2079</v>
      </c>
      <c r="N3590" s="1" t="s">
        <v>1973</v>
      </c>
      <c r="O3590" s="3">
        <v>313</v>
      </c>
      <c r="P3590">
        <v>1</v>
      </c>
      <c r="Q3590" s="3">
        <v>313</v>
      </c>
      <c r="R3590" s="1" t="s">
        <v>1951</v>
      </c>
      <c r="S3590" s="3">
        <v>42</v>
      </c>
      <c r="T3590">
        <v>4</v>
      </c>
      <c r="U3590" t="str">
        <f>IF(Ecommerce_Sales[[#This Row],[Delivery_Time_Days]]&gt;7,"Delay",IF(Ecommerce_Sales[[#This Row],[Delivery_Time_Days]] = 0,"No delivery",IF(Ecommerce_Sales[[#This Row],[Delivery_Time_Days]]&lt;=7,"On-time")))</f>
        <v>On-time</v>
      </c>
      <c r="V3590" s="7">
        <f>Ecommerce_Sales[[#This Row],[Profit]]/Ecommerce_Sales[[#This Row],[Total_Price]]</f>
        <v>0.30031948881789139</v>
      </c>
      <c r="W3590" s="3">
        <v>94</v>
      </c>
      <c r="X3590" s="3"/>
    </row>
    <row r="3591" spans="1:24" x14ac:dyDescent="0.25">
      <c r="A3591" s="1" t="s">
        <v>9525</v>
      </c>
      <c r="B3591" s="1" t="s">
        <v>1005</v>
      </c>
      <c r="C3591" s="1" t="s">
        <v>1006</v>
      </c>
      <c r="D3591" s="1" t="s">
        <v>4771</v>
      </c>
      <c r="E3591" s="1" t="s">
        <v>1981</v>
      </c>
      <c r="F3591" s="2">
        <v>45171</v>
      </c>
      <c r="G3591" s="2">
        <v>45026</v>
      </c>
      <c r="H3591" s="2" t="str">
        <f>TEXT(Ecommerce_Sales[[#This Row],[Order_Date]],"mmmm")</f>
        <v>April</v>
      </c>
      <c r="I3591" s="2" t="str">
        <f>TEXT(Ecommerce_Sales[[#This Row],[Order_Date]],"yyyy")</f>
        <v>2023</v>
      </c>
      <c r="J3591" s="2" t="str">
        <f>TEXT(Ecommerce_Sales[[#This Row],[Order_Date]],"mmmm")</f>
        <v>April</v>
      </c>
      <c r="K3591" s="1" t="s">
        <v>1947</v>
      </c>
      <c r="L3591" s="1" t="s">
        <v>9375</v>
      </c>
      <c r="M3591" s="1" t="s">
        <v>1998</v>
      </c>
      <c r="N3591" s="1" t="s">
        <v>1973</v>
      </c>
      <c r="O3591" s="3">
        <v>1028</v>
      </c>
      <c r="P3591">
        <v>3</v>
      </c>
      <c r="Q3591" s="3">
        <v>3085</v>
      </c>
      <c r="R3591" s="1" t="s">
        <v>1958</v>
      </c>
      <c r="S3591" s="3">
        <v>396</v>
      </c>
      <c r="T3591">
        <v>5</v>
      </c>
      <c r="U3591" t="str">
        <f>IF(Ecommerce_Sales[[#This Row],[Delivery_Time_Days]]&gt;7,"Delay",IF(Ecommerce_Sales[[#This Row],[Delivery_Time_Days]] = 0,"No delivery",IF(Ecommerce_Sales[[#This Row],[Delivery_Time_Days]]&lt;=7,"On-time")))</f>
        <v>On-time</v>
      </c>
      <c r="V3591" s="7">
        <f>Ecommerce_Sales[[#This Row],[Profit]]/Ecommerce_Sales[[#This Row],[Total_Price]]</f>
        <v>0.300162074554295</v>
      </c>
      <c r="W3591" s="3">
        <v>926</v>
      </c>
      <c r="X3591" s="3"/>
    </row>
    <row r="3592" spans="1:24" x14ac:dyDescent="0.25">
      <c r="A3592" s="1" t="s">
        <v>9526</v>
      </c>
      <c r="B3592" s="1" t="s">
        <v>1225</v>
      </c>
      <c r="C3592" s="1" t="s">
        <v>1226</v>
      </c>
      <c r="D3592" s="1" t="s">
        <v>4403</v>
      </c>
      <c r="E3592" s="1" t="s">
        <v>1954</v>
      </c>
      <c r="F3592" s="2">
        <v>45184</v>
      </c>
      <c r="G3592" s="2">
        <v>45145</v>
      </c>
      <c r="H3592" s="2" t="str">
        <f>TEXT(Ecommerce_Sales[[#This Row],[Order_Date]],"mmmm")</f>
        <v>August</v>
      </c>
      <c r="I3592" s="2" t="str">
        <f>TEXT(Ecommerce_Sales[[#This Row],[Order_Date]],"yyyy")</f>
        <v>2023</v>
      </c>
      <c r="J3592" s="2" t="str">
        <f>TEXT(Ecommerce_Sales[[#This Row],[Order_Date]],"mmmm")</f>
        <v>August</v>
      </c>
      <c r="K3592" s="1" t="s">
        <v>1992</v>
      </c>
      <c r="L3592" s="1" t="s">
        <v>9527</v>
      </c>
      <c r="M3592" s="1" t="s">
        <v>2030</v>
      </c>
      <c r="N3592" s="1" t="s">
        <v>1978</v>
      </c>
      <c r="O3592" s="3">
        <v>916</v>
      </c>
      <c r="P3592">
        <v>6</v>
      </c>
      <c r="Q3592" s="3">
        <v>5495</v>
      </c>
      <c r="R3592" s="1" t="s">
        <v>1958</v>
      </c>
      <c r="S3592" s="3">
        <v>554</v>
      </c>
      <c r="U3592" t="str">
        <f>IF(Ecommerce_Sales[[#This Row],[Delivery_Time_Days]]&gt;7,"Delay",IF(Ecommerce_Sales[[#This Row],[Delivery_Time_Days]] = 0,"No delivery",IF(Ecommerce_Sales[[#This Row],[Delivery_Time_Days]]&lt;=7,"On-time")))</f>
        <v>No delivery</v>
      </c>
      <c r="V3592" s="7">
        <f>Ecommerce_Sales[[#This Row],[Profit]]/Ecommerce_Sales[[#This Row],[Total_Price]]</f>
        <v>0.34995450409463147</v>
      </c>
      <c r="W3592" s="3">
        <v>1923</v>
      </c>
      <c r="X3592" s="3"/>
    </row>
    <row r="3593" spans="1:24" x14ac:dyDescent="0.25">
      <c r="A3593" s="1" t="s">
        <v>9528</v>
      </c>
      <c r="B3593" s="1" t="s">
        <v>616</v>
      </c>
      <c r="C3593" s="1" t="s">
        <v>617</v>
      </c>
      <c r="D3593" s="1" t="s">
        <v>4502</v>
      </c>
      <c r="E3593" s="1" t="s">
        <v>1946</v>
      </c>
      <c r="F3593" s="2">
        <v>45058</v>
      </c>
      <c r="G3593" s="2">
        <v>45368</v>
      </c>
      <c r="H3593" s="2" t="str">
        <f>TEXT(Ecommerce_Sales[[#This Row],[Order_Date]],"mmmm")</f>
        <v>March</v>
      </c>
      <c r="I3593" s="2" t="str">
        <f>TEXT(Ecommerce_Sales[[#This Row],[Order_Date]],"yyyy")</f>
        <v>2024</v>
      </c>
      <c r="J3593" s="2" t="str">
        <f>TEXT(Ecommerce_Sales[[#This Row],[Order_Date]],"mmmm")</f>
        <v>March</v>
      </c>
      <c r="K3593" s="1" t="s">
        <v>1947</v>
      </c>
      <c r="L3593" s="1" t="s">
        <v>4913</v>
      </c>
      <c r="M3593" s="1" t="s">
        <v>2079</v>
      </c>
      <c r="N3593" s="1" t="s">
        <v>1973</v>
      </c>
      <c r="O3593" s="3">
        <v>771</v>
      </c>
      <c r="P3593">
        <v>2</v>
      </c>
      <c r="Q3593" s="3">
        <v>1541</v>
      </c>
      <c r="R3593" s="1" t="s">
        <v>1958</v>
      </c>
      <c r="S3593" s="3">
        <v>161</v>
      </c>
      <c r="T3593">
        <v>6</v>
      </c>
      <c r="U3593" t="str">
        <f>IF(Ecommerce_Sales[[#This Row],[Delivery_Time_Days]]&gt;7,"Delay",IF(Ecommerce_Sales[[#This Row],[Delivery_Time_Days]] = 0,"No delivery",IF(Ecommerce_Sales[[#This Row],[Delivery_Time_Days]]&lt;=7,"On-time")))</f>
        <v>On-time</v>
      </c>
      <c r="V3593" s="7">
        <f>Ecommerce_Sales[[#This Row],[Profit]]/Ecommerce_Sales[[#This Row],[Total_Price]]</f>
        <v>0.29980532121998704</v>
      </c>
      <c r="W3593" s="3">
        <v>462</v>
      </c>
      <c r="X3593" s="3"/>
    </row>
    <row r="3594" spans="1:24" x14ac:dyDescent="0.25">
      <c r="A3594" s="1" t="s">
        <v>9529</v>
      </c>
      <c r="B3594" s="1" t="s">
        <v>730</v>
      </c>
      <c r="C3594" s="1" t="s">
        <v>731</v>
      </c>
      <c r="D3594" s="1" t="s">
        <v>8821</v>
      </c>
      <c r="E3594" s="1" t="s">
        <v>1961</v>
      </c>
      <c r="F3594" s="2">
        <v>45473</v>
      </c>
      <c r="G3594" s="2">
        <v>45601</v>
      </c>
      <c r="H3594" s="2" t="str">
        <f>TEXT(Ecommerce_Sales[[#This Row],[Order_Date]],"mmmm")</f>
        <v>November</v>
      </c>
      <c r="I3594" s="2" t="str">
        <f>TEXT(Ecommerce_Sales[[#This Row],[Order_Date]],"yyyy")</f>
        <v>2024</v>
      </c>
      <c r="J3594" s="2" t="str">
        <f>TEXT(Ecommerce_Sales[[#This Row],[Order_Date]],"mmmm")</f>
        <v>November</v>
      </c>
      <c r="K3594" s="1" t="s">
        <v>1947</v>
      </c>
      <c r="L3594" s="1" t="s">
        <v>9530</v>
      </c>
      <c r="M3594" s="1" t="s">
        <v>2247</v>
      </c>
      <c r="N3594" s="1" t="s">
        <v>1957</v>
      </c>
      <c r="O3594" s="3">
        <v>982</v>
      </c>
      <c r="P3594">
        <v>4</v>
      </c>
      <c r="Q3594" s="3">
        <v>3929</v>
      </c>
      <c r="R3594" s="1" t="s">
        <v>2016</v>
      </c>
      <c r="S3594" s="3">
        <v>381</v>
      </c>
      <c r="T3594">
        <v>7</v>
      </c>
      <c r="U3594" t="str">
        <f>IF(Ecommerce_Sales[[#This Row],[Delivery_Time_Days]]&gt;7,"Delay",IF(Ecommerce_Sales[[#This Row],[Delivery_Time_Days]] = 0,"No delivery",IF(Ecommerce_Sales[[#This Row],[Delivery_Time_Days]]&lt;=7,"On-time")))</f>
        <v>On-time</v>
      </c>
      <c r="V3594" s="7">
        <f>Ecommerce_Sales[[#This Row],[Profit]]/Ecommerce_Sales[[#This Row],[Total_Price]]</f>
        <v>0.14991091880885721</v>
      </c>
      <c r="W3594" s="3">
        <v>589</v>
      </c>
      <c r="X3594" s="3"/>
    </row>
    <row r="3595" spans="1:24" x14ac:dyDescent="0.25">
      <c r="A3595" s="1" t="s">
        <v>9531</v>
      </c>
      <c r="B3595" s="1" t="s">
        <v>210</v>
      </c>
      <c r="C3595" s="1" t="s">
        <v>211</v>
      </c>
      <c r="D3595" s="1" t="s">
        <v>3567</v>
      </c>
      <c r="E3595" s="1" t="s">
        <v>1954</v>
      </c>
      <c r="F3595" s="2">
        <v>45049</v>
      </c>
      <c r="G3595" s="2">
        <v>45558</v>
      </c>
      <c r="H3595" s="2" t="str">
        <f>TEXT(Ecommerce_Sales[[#This Row],[Order_Date]],"mmmm")</f>
        <v>September</v>
      </c>
      <c r="I3595" s="2" t="str">
        <f>TEXT(Ecommerce_Sales[[#This Row],[Order_Date]],"yyyy")</f>
        <v>2024</v>
      </c>
      <c r="J3595" s="2" t="str">
        <f>TEXT(Ecommerce_Sales[[#This Row],[Order_Date]],"mmmm")</f>
        <v>September</v>
      </c>
      <c r="K3595" s="1" t="s">
        <v>1947</v>
      </c>
      <c r="L3595" s="1" t="s">
        <v>9532</v>
      </c>
      <c r="M3595" s="1" t="s">
        <v>1983</v>
      </c>
      <c r="N3595" s="1" t="s">
        <v>1950</v>
      </c>
      <c r="O3595" s="3">
        <v>312</v>
      </c>
      <c r="P3595">
        <v>4</v>
      </c>
      <c r="Q3595" s="3">
        <v>1250</v>
      </c>
      <c r="R3595" s="1" t="s">
        <v>1958</v>
      </c>
      <c r="S3595" s="3">
        <v>90</v>
      </c>
      <c r="T3595">
        <v>3</v>
      </c>
      <c r="U3595" t="str">
        <f>IF(Ecommerce_Sales[[#This Row],[Delivery_Time_Days]]&gt;7,"Delay",IF(Ecommerce_Sales[[#This Row],[Delivery_Time_Days]] = 0,"No delivery",IF(Ecommerce_Sales[[#This Row],[Delivery_Time_Days]]&lt;=7,"On-time")))</f>
        <v>On-time</v>
      </c>
      <c r="V3595" s="7">
        <f>Ecommerce_Sales[[#This Row],[Profit]]/Ecommerce_Sales[[#This Row],[Total_Price]]</f>
        <v>0.4</v>
      </c>
      <c r="W3595" s="3">
        <v>500</v>
      </c>
      <c r="X3595" s="3"/>
    </row>
    <row r="3596" spans="1:24" x14ac:dyDescent="0.25">
      <c r="A3596" s="1" t="s">
        <v>9533</v>
      </c>
      <c r="B3596" s="1" t="s">
        <v>1709</v>
      </c>
      <c r="C3596" s="1" t="s">
        <v>1710</v>
      </c>
      <c r="D3596" s="1" t="s">
        <v>6041</v>
      </c>
      <c r="E3596" s="1" t="s">
        <v>1961</v>
      </c>
      <c r="F3596" s="2">
        <v>45082</v>
      </c>
      <c r="G3596" s="2">
        <v>44965</v>
      </c>
      <c r="H3596" s="2" t="str">
        <f>TEXT(Ecommerce_Sales[[#This Row],[Order_Date]],"mmmm")</f>
        <v>February</v>
      </c>
      <c r="I3596" s="2" t="str">
        <f>TEXT(Ecommerce_Sales[[#This Row],[Order_Date]],"yyyy")</f>
        <v>2023</v>
      </c>
      <c r="J3596" s="2" t="str">
        <f>TEXT(Ecommerce_Sales[[#This Row],[Order_Date]],"mmmm")</f>
        <v>February</v>
      </c>
      <c r="K3596" s="1" t="s">
        <v>1947</v>
      </c>
      <c r="L3596" s="1" t="s">
        <v>9534</v>
      </c>
      <c r="M3596" s="1" t="s">
        <v>1949</v>
      </c>
      <c r="N3596" s="1" t="s">
        <v>1950</v>
      </c>
      <c r="O3596" s="3">
        <v>11</v>
      </c>
      <c r="P3596">
        <v>1</v>
      </c>
      <c r="Q3596" s="3">
        <v>11</v>
      </c>
      <c r="R3596" s="1" t="s">
        <v>1958</v>
      </c>
      <c r="S3596" s="3">
        <v>1</v>
      </c>
      <c r="T3596">
        <v>3</v>
      </c>
      <c r="U3596" t="str">
        <f>IF(Ecommerce_Sales[[#This Row],[Delivery_Time_Days]]&gt;7,"Delay",IF(Ecommerce_Sales[[#This Row],[Delivery_Time_Days]] = 0,"No delivery",IF(Ecommerce_Sales[[#This Row],[Delivery_Time_Days]]&lt;=7,"On-time")))</f>
        <v>On-time</v>
      </c>
      <c r="V3596" s="7">
        <f>Ecommerce_Sales[[#This Row],[Profit]]/Ecommerce_Sales[[#This Row],[Total_Price]]</f>
        <v>0.36363636363636365</v>
      </c>
      <c r="W3596" s="3">
        <v>4</v>
      </c>
      <c r="X3596" s="3"/>
    </row>
    <row r="3597" spans="1:24" x14ac:dyDescent="0.25">
      <c r="A3597" s="1" t="s">
        <v>9535</v>
      </c>
      <c r="B3597" s="1" t="s">
        <v>629</v>
      </c>
      <c r="C3597" s="1" t="s">
        <v>630</v>
      </c>
      <c r="D3597" s="1" t="s">
        <v>6713</v>
      </c>
      <c r="E3597" s="1" t="s">
        <v>1954</v>
      </c>
      <c r="F3597" s="2">
        <v>45040</v>
      </c>
      <c r="G3597" s="2">
        <v>45438</v>
      </c>
      <c r="H3597" s="2" t="str">
        <f>TEXT(Ecommerce_Sales[[#This Row],[Order_Date]],"mmmm")</f>
        <v>May</v>
      </c>
      <c r="I3597" s="2" t="str">
        <f>TEXT(Ecommerce_Sales[[#This Row],[Order_Date]],"yyyy")</f>
        <v>2024</v>
      </c>
      <c r="J3597" s="2" t="str">
        <f>TEXT(Ecommerce_Sales[[#This Row],[Order_Date]],"mmmm")</f>
        <v>May</v>
      </c>
      <c r="K3597" s="1" t="s">
        <v>1947</v>
      </c>
      <c r="L3597" s="1" t="s">
        <v>3595</v>
      </c>
      <c r="M3597" s="1" t="s">
        <v>2030</v>
      </c>
      <c r="N3597" s="1" t="s">
        <v>1978</v>
      </c>
      <c r="O3597" s="3">
        <v>509</v>
      </c>
      <c r="P3597">
        <v>5</v>
      </c>
      <c r="Q3597" s="3">
        <v>2543</v>
      </c>
      <c r="R3597" s="1" t="s">
        <v>1958</v>
      </c>
      <c r="S3597" s="3">
        <v>244</v>
      </c>
      <c r="T3597">
        <v>7</v>
      </c>
      <c r="U3597" t="str">
        <f>IF(Ecommerce_Sales[[#This Row],[Delivery_Time_Days]]&gt;7,"Delay",IF(Ecommerce_Sales[[#This Row],[Delivery_Time_Days]] = 0,"No delivery",IF(Ecommerce_Sales[[#This Row],[Delivery_Time_Days]]&lt;=7,"On-time")))</f>
        <v>On-time</v>
      </c>
      <c r="V3597" s="7">
        <f>Ecommerce_Sales[[#This Row],[Profit]]/Ecommerce_Sales[[#This Row],[Total_Price]]</f>
        <v>0.34998033818324814</v>
      </c>
      <c r="W3597" s="3">
        <v>890</v>
      </c>
      <c r="X3597" s="3"/>
    </row>
    <row r="3598" spans="1:24" x14ac:dyDescent="0.25">
      <c r="A3598" s="1" t="s">
        <v>9536</v>
      </c>
      <c r="B3598" s="1" t="s">
        <v>885</v>
      </c>
      <c r="C3598" s="1" t="s">
        <v>886</v>
      </c>
      <c r="D3598" s="1" t="s">
        <v>2970</v>
      </c>
      <c r="E3598" s="1" t="s">
        <v>1954</v>
      </c>
      <c r="F3598" s="2">
        <v>44973</v>
      </c>
      <c r="G3598" s="2">
        <v>45319</v>
      </c>
      <c r="H3598" s="2" t="str">
        <f>TEXT(Ecommerce_Sales[[#This Row],[Order_Date]],"mmmm")</f>
        <v>January</v>
      </c>
      <c r="I3598" s="2" t="str">
        <f>TEXT(Ecommerce_Sales[[#This Row],[Order_Date]],"yyyy")</f>
        <v>2024</v>
      </c>
      <c r="J3598" s="2" t="str">
        <f>TEXT(Ecommerce_Sales[[#This Row],[Order_Date]],"mmmm")</f>
        <v>January</v>
      </c>
      <c r="K3598" s="1" t="s">
        <v>1947</v>
      </c>
      <c r="L3598" s="1" t="s">
        <v>9537</v>
      </c>
      <c r="M3598" s="1" t="s">
        <v>2065</v>
      </c>
      <c r="N3598" s="1" t="s">
        <v>1978</v>
      </c>
      <c r="O3598" s="3">
        <v>156</v>
      </c>
      <c r="P3598">
        <v>1</v>
      </c>
      <c r="Q3598" s="3">
        <v>156</v>
      </c>
      <c r="R3598" s="1" t="s">
        <v>1958</v>
      </c>
      <c r="S3598" s="3">
        <v>14</v>
      </c>
      <c r="T3598">
        <v>5</v>
      </c>
      <c r="U3598" t="str">
        <f>IF(Ecommerce_Sales[[#This Row],[Delivery_Time_Days]]&gt;7,"Delay",IF(Ecommerce_Sales[[#This Row],[Delivery_Time_Days]] = 0,"No delivery",IF(Ecommerce_Sales[[#This Row],[Delivery_Time_Days]]&lt;=7,"On-time")))</f>
        <v>On-time</v>
      </c>
      <c r="V3598" s="7">
        <f>Ecommerce_Sales[[#This Row],[Profit]]/Ecommerce_Sales[[#This Row],[Total_Price]]</f>
        <v>0.35256410256410259</v>
      </c>
      <c r="W3598" s="3">
        <v>55</v>
      </c>
      <c r="X3598" s="3"/>
    </row>
    <row r="3599" spans="1:24" x14ac:dyDescent="0.25">
      <c r="A3599" s="1" t="s">
        <v>9538</v>
      </c>
      <c r="B3599" s="1" t="s">
        <v>413</v>
      </c>
      <c r="C3599" s="1" t="s">
        <v>1592</v>
      </c>
      <c r="D3599" s="1" t="s">
        <v>3803</v>
      </c>
      <c r="E3599" s="1" t="s">
        <v>1961</v>
      </c>
      <c r="F3599" s="2">
        <v>45163</v>
      </c>
      <c r="G3599" s="2">
        <v>45052</v>
      </c>
      <c r="H3599" s="2" t="str">
        <f>TEXT(Ecommerce_Sales[[#This Row],[Order_Date]],"mmmm")</f>
        <v>May</v>
      </c>
      <c r="I3599" s="2" t="str">
        <f>TEXT(Ecommerce_Sales[[#This Row],[Order_Date]],"yyyy")</f>
        <v>2023</v>
      </c>
      <c r="J3599" s="2" t="str">
        <f>TEXT(Ecommerce_Sales[[#This Row],[Order_Date]],"mmmm")</f>
        <v>May</v>
      </c>
      <c r="K3599" s="1" t="s">
        <v>1947</v>
      </c>
      <c r="L3599" s="1" t="s">
        <v>9539</v>
      </c>
      <c r="M3599" s="1" t="s">
        <v>2047</v>
      </c>
      <c r="N3599" s="1" t="s">
        <v>1989</v>
      </c>
      <c r="O3599" s="3">
        <v>497</v>
      </c>
      <c r="P3599">
        <v>3</v>
      </c>
      <c r="Q3599" s="3">
        <v>1491</v>
      </c>
      <c r="R3599" s="1" t="s">
        <v>1951</v>
      </c>
      <c r="S3599" s="3">
        <v>152</v>
      </c>
      <c r="T3599">
        <v>2</v>
      </c>
      <c r="U3599" t="str">
        <f>IF(Ecommerce_Sales[[#This Row],[Delivery_Time_Days]]&gt;7,"Delay",IF(Ecommerce_Sales[[#This Row],[Delivery_Time_Days]] = 0,"No delivery",IF(Ecommerce_Sales[[#This Row],[Delivery_Time_Days]]&lt;=7,"On-time")))</f>
        <v>On-time</v>
      </c>
      <c r="V3599" s="7">
        <f>Ecommerce_Sales[[#This Row],[Profit]]/Ecommerce_Sales[[#This Row],[Total_Price]]</f>
        <v>0.25016767270288398</v>
      </c>
      <c r="W3599" s="3">
        <v>373</v>
      </c>
      <c r="X3599" s="3"/>
    </row>
    <row r="3600" spans="1:24" x14ac:dyDescent="0.25">
      <c r="A3600" s="1" t="s">
        <v>9540</v>
      </c>
      <c r="B3600" s="1" t="s">
        <v>976</v>
      </c>
      <c r="C3600" s="1" t="s">
        <v>977</v>
      </c>
      <c r="D3600" s="1" t="s">
        <v>6951</v>
      </c>
      <c r="E3600" s="1" t="s">
        <v>1961</v>
      </c>
      <c r="F3600" s="2">
        <v>45118</v>
      </c>
      <c r="G3600" s="2">
        <v>45407</v>
      </c>
      <c r="H3600" s="2" t="str">
        <f>TEXT(Ecommerce_Sales[[#This Row],[Order_Date]],"mmmm")</f>
        <v>April</v>
      </c>
      <c r="I3600" s="2" t="str">
        <f>TEXT(Ecommerce_Sales[[#This Row],[Order_Date]],"yyyy")</f>
        <v>2024</v>
      </c>
      <c r="J3600" s="2" t="str">
        <f>TEXT(Ecommerce_Sales[[#This Row],[Order_Date]],"mmmm")</f>
        <v>April</v>
      </c>
      <c r="K3600" s="1" t="s">
        <v>1947</v>
      </c>
      <c r="L3600" s="1" t="s">
        <v>9541</v>
      </c>
      <c r="M3600" s="1" t="s">
        <v>1956</v>
      </c>
      <c r="N3600" s="1" t="s">
        <v>1957</v>
      </c>
      <c r="O3600" s="3">
        <v>895</v>
      </c>
      <c r="P3600">
        <v>5</v>
      </c>
      <c r="Q3600" s="3">
        <v>4473</v>
      </c>
      <c r="R3600" s="1" t="s">
        <v>1958</v>
      </c>
      <c r="S3600" s="3">
        <v>491</v>
      </c>
      <c r="T3600">
        <v>3</v>
      </c>
      <c r="U3600" t="str">
        <f>IF(Ecommerce_Sales[[#This Row],[Delivery_Time_Days]]&gt;7,"Delay",IF(Ecommerce_Sales[[#This Row],[Delivery_Time_Days]] = 0,"No delivery",IF(Ecommerce_Sales[[#This Row],[Delivery_Time_Days]]&lt;=7,"On-time")))</f>
        <v>On-time</v>
      </c>
      <c r="V3600" s="7">
        <f>Ecommerce_Sales[[#This Row],[Profit]]/Ecommerce_Sales[[#This Row],[Total_Price]]</f>
        <v>0.15001117818019227</v>
      </c>
      <c r="W3600" s="3">
        <v>671</v>
      </c>
      <c r="X3600" s="3"/>
    </row>
    <row r="3601" spans="1:24" x14ac:dyDescent="0.25">
      <c r="A3601" s="1" t="s">
        <v>9542</v>
      </c>
      <c r="B3601" s="1" t="s">
        <v>543</v>
      </c>
      <c r="C3601" s="1" t="s">
        <v>544</v>
      </c>
      <c r="D3601" s="1" t="s">
        <v>4284</v>
      </c>
      <c r="E3601" s="1" t="s">
        <v>2005</v>
      </c>
      <c r="F3601" s="2">
        <v>45131</v>
      </c>
      <c r="G3601" s="2">
        <v>44965</v>
      </c>
      <c r="H3601" s="2" t="str">
        <f>TEXT(Ecommerce_Sales[[#This Row],[Order_Date]],"mmmm")</f>
        <v>February</v>
      </c>
      <c r="I3601" s="2" t="str">
        <f>TEXT(Ecommerce_Sales[[#This Row],[Order_Date]],"yyyy")</f>
        <v>2023</v>
      </c>
      <c r="J3601" s="2" t="str">
        <f>TEXT(Ecommerce_Sales[[#This Row],[Order_Date]],"mmmm")</f>
        <v>February</v>
      </c>
      <c r="K3601" s="1" t="s">
        <v>1947</v>
      </c>
      <c r="L3601" s="1" t="s">
        <v>9543</v>
      </c>
      <c r="M3601" s="1" t="s">
        <v>1988</v>
      </c>
      <c r="N3601" s="1" t="s">
        <v>1989</v>
      </c>
      <c r="O3601" s="3">
        <v>632</v>
      </c>
      <c r="P3601">
        <v>2</v>
      </c>
      <c r="Q3601" s="3">
        <v>1264</v>
      </c>
      <c r="R3601" s="1" t="s">
        <v>1958</v>
      </c>
      <c r="S3601" s="3">
        <v>131</v>
      </c>
      <c r="T3601">
        <v>5</v>
      </c>
      <c r="U3601" t="str">
        <f>IF(Ecommerce_Sales[[#This Row],[Delivery_Time_Days]]&gt;7,"Delay",IF(Ecommerce_Sales[[#This Row],[Delivery_Time_Days]] = 0,"No delivery",IF(Ecommerce_Sales[[#This Row],[Delivery_Time_Days]]&lt;=7,"On-time")))</f>
        <v>On-time</v>
      </c>
      <c r="V3601" s="7">
        <f>Ecommerce_Sales[[#This Row],[Profit]]/Ecommerce_Sales[[#This Row],[Total_Price]]</f>
        <v>0.25</v>
      </c>
      <c r="W3601" s="3">
        <v>316</v>
      </c>
      <c r="X3601" s="3"/>
    </row>
    <row r="3602" spans="1:24" x14ac:dyDescent="0.25">
      <c r="A3602" s="1" t="s">
        <v>9544</v>
      </c>
      <c r="B3602" s="1" t="s">
        <v>1761</v>
      </c>
      <c r="C3602" s="1" t="s">
        <v>1762</v>
      </c>
      <c r="D3602" s="1" t="s">
        <v>8194</v>
      </c>
      <c r="E3602" s="1" t="s">
        <v>1961</v>
      </c>
      <c r="F3602" s="2">
        <v>45389</v>
      </c>
      <c r="G3602" s="2">
        <v>45066</v>
      </c>
      <c r="H3602" s="2" t="str">
        <f>TEXT(Ecommerce_Sales[[#This Row],[Order_Date]],"mmmm")</f>
        <v>May</v>
      </c>
      <c r="I3602" s="2" t="str">
        <f>TEXT(Ecommerce_Sales[[#This Row],[Order_Date]],"yyyy")</f>
        <v>2023</v>
      </c>
      <c r="J3602" s="2" t="str">
        <f>TEXT(Ecommerce_Sales[[#This Row],[Order_Date]],"mmmm")</f>
        <v>May</v>
      </c>
      <c r="K3602" s="1" t="s">
        <v>1947</v>
      </c>
      <c r="L3602" s="1" t="s">
        <v>9545</v>
      </c>
      <c r="M3602" s="1" t="s">
        <v>2007</v>
      </c>
      <c r="N3602" s="1" t="s">
        <v>1973</v>
      </c>
      <c r="O3602" s="3">
        <v>835</v>
      </c>
      <c r="P3602">
        <v>5</v>
      </c>
      <c r="Q3602" s="3">
        <v>4175</v>
      </c>
      <c r="R3602" s="1" t="s">
        <v>1958</v>
      </c>
      <c r="S3602" s="3">
        <v>496</v>
      </c>
      <c r="T3602">
        <v>9</v>
      </c>
      <c r="U3602" t="str">
        <f>IF(Ecommerce_Sales[[#This Row],[Delivery_Time_Days]]&gt;7,"Delay",IF(Ecommerce_Sales[[#This Row],[Delivery_Time_Days]] = 0,"No delivery",IF(Ecommerce_Sales[[#This Row],[Delivery_Time_Days]]&lt;=7,"On-time")))</f>
        <v>Delay</v>
      </c>
      <c r="V3602" s="7">
        <f>Ecommerce_Sales[[#This Row],[Profit]]/Ecommerce_Sales[[#This Row],[Total_Price]]</f>
        <v>0.2998802395209581</v>
      </c>
      <c r="W3602" s="3">
        <v>1252</v>
      </c>
      <c r="X3602" s="3"/>
    </row>
    <row r="3603" spans="1:24" x14ac:dyDescent="0.25">
      <c r="A3603" s="1" t="s">
        <v>9546</v>
      </c>
      <c r="B3603" s="1" t="s">
        <v>503</v>
      </c>
      <c r="C3603" s="1" t="s">
        <v>504</v>
      </c>
      <c r="D3603" s="1" t="s">
        <v>4536</v>
      </c>
      <c r="E3603" s="1" t="s">
        <v>1996</v>
      </c>
      <c r="F3603" s="2">
        <v>45382</v>
      </c>
      <c r="G3603" s="2">
        <v>45428</v>
      </c>
      <c r="H3603" s="2" t="str">
        <f>TEXT(Ecommerce_Sales[[#This Row],[Order_Date]],"mmmm")</f>
        <v>May</v>
      </c>
      <c r="I3603" s="2" t="str">
        <f>TEXT(Ecommerce_Sales[[#This Row],[Order_Date]],"yyyy")</f>
        <v>2024</v>
      </c>
      <c r="J3603" s="2" t="str">
        <f>TEXT(Ecommerce_Sales[[#This Row],[Order_Date]],"mmmm")</f>
        <v>May</v>
      </c>
      <c r="K3603" s="1" t="s">
        <v>1947</v>
      </c>
      <c r="L3603" s="1" t="s">
        <v>9547</v>
      </c>
      <c r="M3603" s="1" t="s">
        <v>1956</v>
      </c>
      <c r="N3603" s="1" t="s">
        <v>1957</v>
      </c>
      <c r="O3603" s="3">
        <v>253</v>
      </c>
      <c r="P3603">
        <v>1</v>
      </c>
      <c r="Q3603" s="3">
        <v>253</v>
      </c>
      <c r="R3603" s="1" t="s">
        <v>1958</v>
      </c>
      <c r="S3603" s="3">
        <v>16</v>
      </c>
      <c r="T3603">
        <v>6</v>
      </c>
      <c r="U3603" t="str">
        <f>IF(Ecommerce_Sales[[#This Row],[Delivery_Time_Days]]&gt;7,"Delay",IF(Ecommerce_Sales[[#This Row],[Delivery_Time_Days]] = 0,"No delivery",IF(Ecommerce_Sales[[#This Row],[Delivery_Time_Days]]&lt;=7,"On-time")))</f>
        <v>On-time</v>
      </c>
      <c r="V3603" s="7">
        <f>Ecommerce_Sales[[#This Row],[Profit]]/Ecommerce_Sales[[#This Row],[Total_Price]]</f>
        <v>0.15019762845849802</v>
      </c>
      <c r="W3603" s="3">
        <v>38</v>
      </c>
      <c r="X3603" s="3"/>
    </row>
    <row r="3604" spans="1:24" x14ac:dyDescent="0.25">
      <c r="A3604" s="1" t="s">
        <v>9548</v>
      </c>
      <c r="B3604" s="1" t="s">
        <v>418</v>
      </c>
      <c r="C3604" s="1" t="s">
        <v>419</v>
      </c>
      <c r="D3604" s="1" t="s">
        <v>2201</v>
      </c>
      <c r="E3604" s="1" t="s">
        <v>1961</v>
      </c>
      <c r="F3604" s="2">
        <v>45044</v>
      </c>
      <c r="G3604" s="2">
        <v>45431</v>
      </c>
      <c r="H3604" s="2" t="str">
        <f>TEXT(Ecommerce_Sales[[#This Row],[Order_Date]],"mmmm")</f>
        <v>May</v>
      </c>
      <c r="I3604" s="2" t="str">
        <f>TEXT(Ecommerce_Sales[[#This Row],[Order_Date]],"yyyy")</f>
        <v>2024</v>
      </c>
      <c r="J3604" s="2" t="str">
        <f>TEXT(Ecommerce_Sales[[#This Row],[Order_Date]],"mmmm")</f>
        <v>May</v>
      </c>
      <c r="K3604" s="1" t="s">
        <v>1992</v>
      </c>
      <c r="L3604" s="1" t="s">
        <v>9549</v>
      </c>
      <c r="M3604" s="1" t="s">
        <v>2026</v>
      </c>
      <c r="N3604" s="1" t="s">
        <v>1978</v>
      </c>
      <c r="O3604" s="3">
        <v>173</v>
      </c>
      <c r="P3604">
        <v>5</v>
      </c>
      <c r="Q3604" s="3">
        <v>866</v>
      </c>
      <c r="R3604" s="1" t="s">
        <v>1958</v>
      </c>
      <c r="S3604" s="3">
        <v>124</v>
      </c>
      <c r="U3604" t="str">
        <f>IF(Ecommerce_Sales[[#This Row],[Delivery_Time_Days]]&gt;7,"Delay",IF(Ecommerce_Sales[[#This Row],[Delivery_Time_Days]] = 0,"No delivery",IF(Ecommerce_Sales[[#This Row],[Delivery_Time_Days]]&lt;=7,"On-time")))</f>
        <v>No delivery</v>
      </c>
      <c r="V3604" s="7">
        <f>Ecommerce_Sales[[#This Row],[Profit]]/Ecommerce_Sales[[#This Row],[Total_Price]]</f>
        <v>0.34988452655889146</v>
      </c>
      <c r="W3604" s="3">
        <v>303</v>
      </c>
      <c r="X3604" s="3"/>
    </row>
    <row r="3605" spans="1:24" x14ac:dyDescent="0.25">
      <c r="A3605" s="1" t="s">
        <v>9550</v>
      </c>
      <c r="B3605" s="1" t="s">
        <v>624</v>
      </c>
      <c r="C3605" s="1" t="s">
        <v>625</v>
      </c>
      <c r="D3605" s="1" t="s">
        <v>2288</v>
      </c>
      <c r="E3605" s="1" t="s">
        <v>2005</v>
      </c>
      <c r="F3605" s="2">
        <v>44935</v>
      </c>
      <c r="G3605" s="2">
        <v>45151</v>
      </c>
      <c r="H3605" s="2" t="str">
        <f>TEXT(Ecommerce_Sales[[#This Row],[Order_Date]],"mmmm")</f>
        <v>August</v>
      </c>
      <c r="I3605" s="2" t="str">
        <f>TEXT(Ecommerce_Sales[[#This Row],[Order_Date]],"yyyy")</f>
        <v>2023</v>
      </c>
      <c r="J3605" s="2" t="str">
        <f>TEXT(Ecommerce_Sales[[#This Row],[Order_Date]],"mmmm")</f>
        <v>August</v>
      </c>
      <c r="K3605" s="1" t="s">
        <v>1947</v>
      </c>
      <c r="L3605" s="1" t="s">
        <v>9551</v>
      </c>
      <c r="M3605" s="1" t="s">
        <v>1949</v>
      </c>
      <c r="N3605" s="1" t="s">
        <v>1950</v>
      </c>
      <c r="O3605" s="3">
        <v>297</v>
      </c>
      <c r="P3605">
        <v>2</v>
      </c>
      <c r="Q3605" s="3">
        <v>594</v>
      </c>
      <c r="R3605" s="1" t="s">
        <v>2012</v>
      </c>
      <c r="S3605" s="3">
        <v>86</v>
      </c>
      <c r="T3605">
        <v>2</v>
      </c>
      <c r="U3605" t="str">
        <f>IF(Ecommerce_Sales[[#This Row],[Delivery_Time_Days]]&gt;7,"Delay",IF(Ecommerce_Sales[[#This Row],[Delivery_Time_Days]] = 0,"No delivery",IF(Ecommerce_Sales[[#This Row],[Delivery_Time_Days]]&lt;=7,"On-time")))</f>
        <v>On-time</v>
      </c>
      <c r="V3605" s="7">
        <f>Ecommerce_Sales[[#This Row],[Profit]]/Ecommerce_Sales[[#This Row],[Total_Price]]</f>
        <v>0.40067340067340068</v>
      </c>
      <c r="W3605" s="3">
        <v>238</v>
      </c>
      <c r="X3605" s="3"/>
    </row>
    <row r="3606" spans="1:24" x14ac:dyDescent="0.25">
      <c r="A3606" s="1" t="s">
        <v>9552</v>
      </c>
      <c r="B3606" s="1" t="s">
        <v>1175</v>
      </c>
      <c r="C3606" s="1" t="s">
        <v>1176</v>
      </c>
      <c r="D3606" s="1" t="s">
        <v>2382</v>
      </c>
      <c r="E3606" s="1" t="s">
        <v>1966</v>
      </c>
      <c r="F3606" s="2">
        <v>45465</v>
      </c>
      <c r="G3606" s="2">
        <v>45251</v>
      </c>
      <c r="H3606" s="2" t="str">
        <f>TEXT(Ecommerce_Sales[[#This Row],[Order_Date]],"mmmm")</f>
        <v>November</v>
      </c>
      <c r="I3606" s="2" t="str">
        <f>TEXT(Ecommerce_Sales[[#This Row],[Order_Date]],"yyyy")</f>
        <v>2023</v>
      </c>
      <c r="J3606" s="2" t="str">
        <f>TEXT(Ecommerce_Sales[[#This Row],[Order_Date]],"mmmm")</f>
        <v>November</v>
      </c>
      <c r="K3606" s="1" t="s">
        <v>1947</v>
      </c>
      <c r="L3606" s="1" t="s">
        <v>6841</v>
      </c>
      <c r="M3606" s="1" t="s">
        <v>1977</v>
      </c>
      <c r="N3606" s="1" t="s">
        <v>1978</v>
      </c>
      <c r="O3606" s="3">
        <v>886</v>
      </c>
      <c r="P3606">
        <v>7</v>
      </c>
      <c r="Q3606" s="3">
        <v>6204</v>
      </c>
      <c r="R3606" s="1" t="s">
        <v>1958</v>
      </c>
      <c r="S3606" s="3">
        <v>687</v>
      </c>
      <c r="T3606">
        <v>8</v>
      </c>
      <c r="U3606" t="str">
        <f>IF(Ecommerce_Sales[[#This Row],[Delivery_Time_Days]]&gt;7,"Delay",IF(Ecommerce_Sales[[#This Row],[Delivery_Time_Days]] = 0,"No delivery",IF(Ecommerce_Sales[[#This Row],[Delivery_Time_Days]]&lt;=7,"On-time")))</f>
        <v>Delay</v>
      </c>
      <c r="V3606" s="7">
        <f>Ecommerce_Sales[[#This Row],[Profit]]/Ecommerce_Sales[[#This Row],[Total_Price]]</f>
        <v>0.34993552546744033</v>
      </c>
      <c r="W3606" s="3">
        <v>2171</v>
      </c>
      <c r="X3606" s="3"/>
    </row>
    <row r="3607" spans="1:24" x14ac:dyDescent="0.25">
      <c r="A3607" s="1" t="s">
        <v>9553</v>
      </c>
      <c r="B3607" s="1" t="s">
        <v>60</v>
      </c>
      <c r="C3607" s="1" t="s">
        <v>61</v>
      </c>
      <c r="D3607" s="1" t="s">
        <v>2881</v>
      </c>
      <c r="E3607" s="1" t="s">
        <v>1954</v>
      </c>
      <c r="F3607" s="2">
        <v>45212</v>
      </c>
      <c r="G3607" s="2">
        <v>45061</v>
      </c>
      <c r="H3607" s="2" t="str">
        <f>TEXT(Ecommerce_Sales[[#This Row],[Order_Date]],"mmmm")</f>
        <v>May</v>
      </c>
      <c r="I3607" s="2" t="str">
        <f>TEXT(Ecommerce_Sales[[#This Row],[Order_Date]],"yyyy")</f>
        <v>2023</v>
      </c>
      <c r="J3607" s="2" t="str">
        <f>TEXT(Ecommerce_Sales[[#This Row],[Order_Date]],"mmmm")</f>
        <v>May</v>
      </c>
      <c r="K3607" s="1" t="s">
        <v>1947</v>
      </c>
      <c r="L3607" s="1" t="s">
        <v>9554</v>
      </c>
      <c r="M3607" s="1" t="s">
        <v>1983</v>
      </c>
      <c r="N3607" s="1" t="s">
        <v>1950</v>
      </c>
      <c r="O3607" s="3">
        <v>1071</v>
      </c>
      <c r="P3607">
        <v>4</v>
      </c>
      <c r="Q3607" s="3">
        <v>4286</v>
      </c>
      <c r="R3607" s="1" t="s">
        <v>1958</v>
      </c>
      <c r="S3607" s="3">
        <v>321</v>
      </c>
      <c r="T3607">
        <v>8</v>
      </c>
      <c r="U3607" t="str">
        <f>IF(Ecommerce_Sales[[#This Row],[Delivery_Time_Days]]&gt;7,"Delay",IF(Ecommerce_Sales[[#This Row],[Delivery_Time_Days]] = 0,"No delivery",IF(Ecommerce_Sales[[#This Row],[Delivery_Time_Days]]&lt;=7,"On-time")))</f>
        <v>Delay</v>
      </c>
      <c r="V3607" s="7">
        <f>Ecommerce_Sales[[#This Row],[Profit]]/Ecommerce_Sales[[#This Row],[Total_Price]]</f>
        <v>0.39990667288847409</v>
      </c>
      <c r="W3607" s="3">
        <v>1714</v>
      </c>
      <c r="X3607" s="3"/>
    </row>
    <row r="3608" spans="1:24" x14ac:dyDescent="0.25">
      <c r="A3608" s="1" t="s">
        <v>9555</v>
      </c>
      <c r="B3608" s="1" t="s">
        <v>454</v>
      </c>
      <c r="C3608" s="1" t="s">
        <v>455</v>
      </c>
      <c r="D3608" s="1" t="s">
        <v>6384</v>
      </c>
      <c r="E3608" s="1" t="s">
        <v>1961</v>
      </c>
      <c r="F3608" s="2">
        <v>45592</v>
      </c>
      <c r="G3608" s="2">
        <v>45483</v>
      </c>
      <c r="H3608" s="2" t="str">
        <f>TEXT(Ecommerce_Sales[[#This Row],[Order_Date]],"mmmm")</f>
        <v>July</v>
      </c>
      <c r="I3608" s="2" t="str">
        <f>TEXT(Ecommerce_Sales[[#This Row],[Order_Date]],"yyyy")</f>
        <v>2024</v>
      </c>
      <c r="J3608" s="2" t="str">
        <f>TEXT(Ecommerce_Sales[[#This Row],[Order_Date]],"mmmm")</f>
        <v>July</v>
      </c>
      <c r="K3608" s="1" t="s">
        <v>1947</v>
      </c>
      <c r="L3608" s="1" t="s">
        <v>2833</v>
      </c>
      <c r="M3608" s="1" t="s">
        <v>1956</v>
      </c>
      <c r="N3608" s="1" t="s">
        <v>1957</v>
      </c>
      <c r="O3608" s="3">
        <v>828</v>
      </c>
      <c r="P3608">
        <v>3</v>
      </c>
      <c r="Q3608" s="3">
        <v>2485</v>
      </c>
      <c r="R3608" s="1" t="s">
        <v>1958</v>
      </c>
      <c r="S3608" s="3">
        <v>273</v>
      </c>
      <c r="T3608">
        <v>8</v>
      </c>
      <c r="U3608" t="str">
        <f>IF(Ecommerce_Sales[[#This Row],[Delivery_Time_Days]]&gt;7,"Delay",IF(Ecommerce_Sales[[#This Row],[Delivery_Time_Days]] = 0,"No delivery",IF(Ecommerce_Sales[[#This Row],[Delivery_Time_Days]]&lt;=7,"On-time")))</f>
        <v>Delay</v>
      </c>
      <c r="V3608" s="7">
        <f>Ecommerce_Sales[[#This Row],[Profit]]/Ecommerce_Sales[[#This Row],[Total_Price]]</f>
        <v>0.15010060362173039</v>
      </c>
      <c r="W3608" s="3">
        <v>373</v>
      </c>
      <c r="X3608" s="3"/>
    </row>
    <row r="3609" spans="1:24" x14ac:dyDescent="0.25">
      <c r="A3609" s="1" t="s">
        <v>9556</v>
      </c>
      <c r="B3609" s="1" t="s">
        <v>926</v>
      </c>
      <c r="C3609" s="1" t="s">
        <v>927</v>
      </c>
      <c r="D3609" s="1" t="s">
        <v>2511</v>
      </c>
      <c r="E3609" s="1" t="s">
        <v>1966</v>
      </c>
      <c r="F3609" s="2">
        <v>45397</v>
      </c>
      <c r="G3609" s="2">
        <v>45275</v>
      </c>
      <c r="H3609" s="2" t="str">
        <f>TEXT(Ecommerce_Sales[[#This Row],[Order_Date]],"mmmm")</f>
        <v>December</v>
      </c>
      <c r="I3609" s="2" t="str">
        <f>TEXT(Ecommerce_Sales[[#This Row],[Order_Date]],"yyyy")</f>
        <v>2023</v>
      </c>
      <c r="J3609" s="2" t="str">
        <f>TEXT(Ecommerce_Sales[[#This Row],[Order_Date]],"mmmm")</f>
        <v>December</v>
      </c>
      <c r="K3609" s="1" t="s">
        <v>1947</v>
      </c>
      <c r="L3609" s="1" t="s">
        <v>4726</v>
      </c>
      <c r="M3609" s="1" t="s">
        <v>2007</v>
      </c>
      <c r="N3609" s="1" t="s">
        <v>1973</v>
      </c>
      <c r="O3609" s="3">
        <v>208</v>
      </c>
      <c r="P3609">
        <v>8</v>
      </c>
      <c r="Q3609" s="3">
        <v>1663</v>
      </c>
      <c r="R3609" s="1" t="s">
        <v>1951</v>
      </c>
      <c r="S3609" s="3">
        <v>110</v>
      </c>
      <c r="T3609">
        <v>6</v>
      </c>
      <c r="U3609" t="str">
        <f>IF(Ecommerce_Sales[[#This Row],[Delivery_Time_Days]]&gt;7,"Delay",IF(Ecommerce_Sales[[#This Row],[Delivery_Time_Days]] = 0,"No delivery",IF(Ecommerce_Sales[[#This Row],[Delivery_Time_Days]]&lt;=7,"On-time")))</f>
        <v>On-time</v>
      </c>
      <c r="V3609" s="7">
        <f>Ecommerce_Sales[[#This Row],[Profit]]/Ecommerce_Sales[[#This Row],[Total_Price]]</f>
        <v>0.30006013229104028</v>
      </c>
      <c r="W3609" s="3">
        <v>499</v>
      </c>
      <c r="X3609" s="3"/>
    </row>
    <row r="3610" spans="1:24" x14ac:dyDescent="0.25">
      <c r="A3610" s="1" t="s">
        <v>9557</v>
      </c>
      <c r="B3610" s="1" t="s">
        <v>328</v>
      </c>
      <c r="C3610" s="1" t="s">
        <v>329</v>
      </c>
      <c r="D3610" s="1" t="s">
        <v>4596</v>
      </c>
      <c r="E3610" s="1" t="s">
        <v>1961</v>
      </c>
      <c r="F3610" s="2">
        <v>45578</v>
      </c>
      <c r="G3610" s="2">
        <v>45644</v>
      </c>
      <c r="H3610" s="2" t="str">
        <f>TEXT(Ecommerce_Sales[[#This Row],[Order_Date]],"mmmm")</f>
        <v>December</v>
      </c>
      <c r="I3610" s="2" t="str">
        <f>TEXT(Ecommerce_Sales[[#This Row],[Order_Date]],"yyyy")</f>
        <v>2024</v>
      </c>
      <c r="J3610" s="2" t="str">
        <f>TEXT(Ecommerce_Sales[[#This Row],[Order_Date]],"mmmm")</f>
        <v>December</v>
      </c>
      <c r="K3610" s="1" t="s">
        <v>1947</v>
      </c>
      <c r="L3610" s="1" t="s">
        <v>2790</v>
      </c>
      <c r="M3610" s="1" t="s">
        <v>2002</v>
      </c>
      <c r="N3610" s="1" t="s">
        <v>1989</v>
      </c>
      <c r="O3610" s="3">
        <v>986</v>
      </c>
      <c r="P3610">
        <v>8</v>
      </c>
      <c r="Q3610" s="3">
        <v>7886</v>
      </c>
      <c r="R3610" s="1" t="s">
        <v>1951</v>
      </c>
      <c r="S3610" s="3">
        <v>1016</v>
      </c>
      <c r="T3610">
        <v>4</v>
      </c>
      <c r="U3610" t="str">
        <f>IF(Ecommerce_Sales[[#This Row],[Delivery_Time_Days]]&gt;7,"Delay",IF(Ecommerce_Sales[[#This Row],[Delivery_Time_Days]] = 0,"No delivery",IF(Ecommerce_Sales[[#This Row],[Delivery_Time_Days]]&lt;=7,"On-time")))</f>
        <v>On-time</v>
      </c>
      <c r="V3610" s="7">
        <f>Ecommerce_Sales[[#This Row],[Profit]]/Ecommerce_Sales[[#This Row],[Total_Price]]</f>
        <v>0.24993659650012681</v>
      </c>
      <c r="W3610" s="3">
        <v>1971</v>
      </c>
      <c r="X3610" s="3"/>
    </row>
    <row r="3611" spans="1:24" x14ac:dyDescent="0.25">
      <c r="A3611" s="1" t="s">
        <v>9558</v>
      </c>
      <c r="B3611" s="1" t="s">
        <v>693</v>
      </c>
      <c r="C3611" s="1" t="s">
        <v>694</v>
      </c>
      <c r="D3611" s="1" t="s">
        <v>3678</v>
      </c>
      <c r="E3611" s="1" t="s">
        <v>1996</v>
      </c>
      <c r="F3611" s="2">
        <v>45610</v>
      </c>
      <c r="G3611" s="2">
        <v>44972</v>
      </c>
      <c r="H3611" s="2" t="str">
        <f>TEXT(Ecommerce_Sales[[#This Row],[Order_Date]],"mmmm")</f>
        <v>February</v>
      </c>
      <c r="I3611" s="2" t="str">
        <f>TEXT(Ecommerce_Sales[[#This Row],[Order_Date]],"yyyy")</f>
        <v>2023</v>
      </c>
      <c r="J3611" s="2" t="str">
        <f>TEXT(Ecommerce_Sales[[#This Row],[Order_Date]],"mmmm")</f>
        <v>February</v>
      </c>
      <c r="K3611" s="1" t="s">
        <v>1947</v>
      </c>
      <c r="L3611" s="1" t="s">
        <v>9559</v>
      </c>
      <c r="M3611" s="1" t="s">
        <v>1983</v>
      </c>
      <c r="N3611" s="1" t="s">
        <v>1950</v>
      </c>
      <c r="O3611" s="3">
        <v>392</v>
      </c>
      <c r="P3611">
        <v>2</v>
      </c>
      <c r="Q3611" s="3">
        <v>785</v>
      </c>
      <c r="R3611" s="1" t="s">
        <v>1958</v>
      </c>
      <c r="S3611" s="3">
        <v>86</v>
      </c>
      <c r="T3611">
        <v>2</v>
      </c>
      <c r="U3611" t="str">
        <f>IF(Ecommerce_Sales[[#This Row],[Delivery_Time_Days]]&gt;7,"Delay",IF(Ecommerce_Sales[[#This Row],[Delivery_Time_Days]] = 0,"No delivery",IF(Ecommerce_Sales[[#This Row],[Delivery_Time_Days]]&lt;=7,"On-time")))</f>
        <v>On-time</v>
      </c>
      <c r="V3611" s="7">
        <f>Ecommerce_Sales[[#This Row],[Profit]]/Ecommerce_Sales[[#This Row],[Total_Price]]</f>
        <v>0.4</v>
      </c>
      <c r="W3611" s="3">
        <v>314</v>
      </c>
      <c r="X3611" s="3"/>
    </row>
    <row r="3612" spans="1:24" x14ac:dyDescent="0.25">
      <c r="A3612" s="1" t="s">
        <v>9560</v>
      </c>
      <c r="B3612" s="1" t="s">
        <v>332</v>
      </c>
      <c r="C3612" s="1" t="s">
        <v>333</v>
      </c>
      <c r="D3612" s="1" t="s">
        <v>8864</v>
      </c>
      <c r="E3612" s="1" t="s">
        <v>1946</v>
      </c>
      <c r="F3612" s="2">
        <v>45432</v>
      </c>
      <c r="G3612" s="2">
        <v>45158</v>
      </c>
      <c r="H3612" s="2" t="str">
        <f>TEXT(Ecommerce_Sales[[#This Row],[Order_Date]],"mmmm")</f>
        <v>August</v>
      </c>
      <c r="I3612" s="2" t="str">
        <f>TEXT(Ecommerce_Sales[[#This Row],[Order_Date]],"yyyy")</f>
        <v>2023</v>
      </c>
      <c r="J3612" s="2" t="str">
        <f>TEXT(Ecommerce_Sales[[#This Row],[Order_Date]],"mmmm")</f>
        <v>August</v>
      </c>
      <c r="K3612" s="1" t="s">
        <v>1986</v>
      </c>
      <c r="L3612" s="1" t="s">
        <v>9561</v>
      </c>
      <c r="M3612" s="1" t="s">
        <v>2072</v>
      </c>
      <c r="N3612" s="1" t="s">
        <v>1950</v>
      </c>
      <c r="O3612" s="3">
        <v>601</v>
      </c>
      <c r="P3612">
        <v>5</v>
      </c>
      <c r="Q3612" s="3">
        <v>3004</v>
      </c>
      <c r="R3612" s="1" t="s">
        <v>1958</v>
      </c>
      <c r="S3612" s="3">
        <v>433</v>
      </c>
      <c r="U3612" t="str">
        <f>IF(Ecommerce_Sales[[#This Row],[Delivery_Time_Days]]&gt;7,"Delay",IF(Ecommerce_Sales[[#This Row],[Delivery_Time_Days]] = 0,"No delivery",IF(Ecommerce_Sales[[#This Row],[Delivery_Time_Days]]&lt;=7,"On-time")))</f>
        <v>No delivery</v>
      </c>
      <c r="V3612" s="7">
        <f>Ecommerce_Sales[[#This Row],[Profit]]/Ecommerce_Sales[[#This Row],[Total_Price]]</f>
        <v>0.40013315579227698</v>
      </c>
      <c r="W3612" s="3">
        <v>1202</v>
      </c>
      <c r="X3612" s="3"/>
    </row>
    <row r="3613" spans="1:24" x14ac:dyDescent="0.25">
      <c r="A3613" s="1" t="s">
        <v>9562</v>
      </c>
      <c r="B3613" s="1" t="s">
        <v>358</v>
      </c>
      <c r="C3613" s="1" t="s">
        <v>359</v>
      </c>
      <c r="D3613" s="1" t="s">
        <v>5243</v>
      </c>
      <c r="E3613" s="1" t="s">
        <v>1946</v>
      </c>
      <c r="F3613" s="2">
        <v>45121</v>
      </c>
      <c r="G3613" s="2">
        <v>45536</v>
      </c>
      <c r="H3613" s="2" t="str">
        <f>TEXT(Ecommerce_Sales[[#This Row],[Order_Date]],"mmmm")</f>
        <v>September</v>
      </c>
      <c r="I3613" s="2" t="str">
        <f>TEXT(Ecommerce_Sales[[#This Row],[Order_Date]],"yyyy")</f>
        <v>2024</v>
      </c>
      <c r="J3613" s="2" t="str">
        <f>TEXT(Ecommerce_Sales[[#This Row],[Order_Date]],"mmmm")</f>
        <v>September</v>
      </c>
      <c r="K3613" s="1" t="s">
        <v>1947</v>
      </c>
      <c r="L3613" s="1" t="s">
        <v>9563</v>
      </c>
      <c r="M3613" s="1" t="s">
        <v>2065</v>
      </c>
      <c r="N3613" s="1" t="s">
        <v>1978</v>
      </c>
      <c r="O3613" s="3">
        <v>94</v>
      </c>
      <c r="P3613">
        <v>2</v>
      </c>
      <c r="Q3613" s="3">
        <v>188</v>
      </c>
      <c r="R3613" s="1" t="s">
        <v>1951</v>
      </c>
      <c r="S3613" s="3">
        <v>27</v>
      </c>
      <c r="T3613">
        <v>4</v>
      </c>
      <c r="U3613" t="str">
        <f>IF(Ecommerce_Sales[[#This Row],[Delivery_Time_Days]]&gt;7,"Delay",IF(Ecommerce_Sales[[#This Row],[Delivery_Time_Days]] = 0,"No delivery",IF(Ecommerce_Sales[[#This Row],[Delivery_Time_Days]]&lt;=7,"On-time")))</f>
        <v>On-time</v>
      </c>
      <c r="V3613" s="7">
        <f>Ecommerce_Sales[[#This Row],[Profit]]/Ecommerce_Sales[[#This Row],[Total_Price]]</f>
        <v>0.35106382978723405</v>
      </c>
      <c r="W3613" s="3">
        <v>66</v>
      </c>
      <c r="X3613" s="3"/>
    </row>
    <row r="3614" spans="1:24" x14ac:dyDescent="0.25">
      <c r="A3614" s="1" t="s">
        <v>9564</v>
      </c>
      <c r="B3614" s="1" t="s">
        <v>797</v>
      </c>
      <c r="C3614" s="1" t="s">
        <v>798</v>
      </c>
      <c r="D3614" s="1" t="s">
        <v>4454</v>
      </c>
      <c r="E3614" s="1" t="s">
        <v>1954</v>
      </c>
      <c r="F3614" s="2">
        <v>45012</v>
      </c>
      <c r="G3614" s="2">
        <v>45179</v>
      </c>
      <c r="H3614" s="2" t="str">
        <f>TEXT(Ecommerce_Sales[[#This Row],[Order_Date]],"mmmm")</f>
        <v>September</v>
      </c>
      <c r="I3614" s="2" t="str">
        <f>TEXT(Ecommerce_Sales[[#This Row],[Order_Date]],"yyyy")</f>
        <v>2023</v>
      </c>
      <c r="J3614" s="2" t="str">
        <f>TEXT(Ecommerce_Sales[[#This Row],[Order_Date]],"mmmm")</f>
        <v>September</v>
      </c>
      <c r="K3614" s="1" t="s">
        <v>1947</v>
      </c>
      <c r="L3614" s="1" t="s">
        <v>3140</v>
      </c>
      <c r="M3614" s="1" t="s">
        <v>2047</v>
      </c>
      <c r="N3614" s="1" t="s">
        <v>1989</v>
      </c>
      <c r="O3614" s="3">
        <v>825</v>
      </c>
      <c r="P3614">
        <v>2</v>
      </c>
      <c r="Q3614" s="3">
        <v>1650</v>
      </c>
      <c r="R3614" s="1" t="s">
        <v>1951</v>
      </c>
      <c r="S3614" s="3">
        <v>216</v>
      </c>
      <c r="T3614">
        <v>4</v>
      </c>
      <c r="U3614" t="str">
        <f>IF(Ecommerce_Sales[[#This Row],[Delivery_Time_Days]]&gt;7,"Delay",IF(Ecommerce_Sales[[#This Row],[Delivery_Time_Days]] = 0,"No delivery",IF(Ecommerce_Sales[[#This Row],[Delivery_Time_Days]]&lt;=7,"On-time")))</f>
        <v>On-time</v>
      </c>
      <c r="V3614" s="7">
        <f>Ecommerce_Sales[[#This Row],[Profit]]/Ecommerce_Sales[[#This Row],[Total_Price]]</f>
        <v>0.2503030303030303</v>
      </c>
      <c r="W3614" s="3">
        <v>413</v>
      </c>
      <c r="X3614" s="3"/>
    </row>
    <row r="3615" spans="1:24" x14ac:dyDescent="0.25">
      <c r="A3615" s="1" t="s">
        <v>9565</v>
      </c>
      <c r="B3615" s="1" t="s">
        <v>1621</v>
      </c>
      <c r="C3615" s="1" t="s">
        <v>1622</v>
      </c>
      <c r="D3615" s="1" t="s">
        <v>2579</v>
      </c>
      <c r="E3615" s="1" t="s">
        <v>2005</v>
      </c>
      <c r="F3615" s="2">
        <v>45220</v>
      </c>
      <c r="G3615" s="2">
        <v>45374</v>
      </c>
      <c r="H3615" s="2" t="str">
        <f>TEXT(Ecommerce_Sales[[#This Row],[Order_Date]],"mmmm")</f>
        <v>March</v>
      </c>
      <c r="I3615" s="2" t="str">
        <f>TEXT(Ecommerce_Sales[[#This Row],[Order_Date]],"yyyy")</f>
        <v>2024</v>
      </c>
      <c r="J3615" s="2" t="str">
        <f>TEXT(Ecommerce_Sales[[#This Row],[Order_Date]],"mmmm")</f>
        <v>March</v>
      </c>
      <c r="K3615" s="1" t="s">
        <v>1947</v>
      </c>
      <c r="L3615" s="1" t="s">
        <v>9566</v>
      </c>
      <c r="M3615" s="1" t="s">
        <v>2043</v>
      </c>
      <c r="N3615" s="1" t="s">
        <v>1989</v>
      </c>
      <c r="O3615" s="3">
        <v>889</v>
      </c>
      <c r="P3615">
        <v>2</v>
      </c>
      <c r="Q3615" s="3">
        <v>1779</v>
      </c>
      <c r="R3615" s="1" t="s">
        <v>1951</v>
      </c>
      <c r="S3615" s="3">
        <v>219</v>
      </c>
      <c r="T3615">
        <v>5</v>
      </c>
      <c r="U3615" t="str">
        <f>IF(Ecommerce_Sales[[#This Row],[Delivery_Time_Days]]&gt;7,"Delay",IF(Ecommerce_Sales[[#This Row],[Delivery_Time_Days]] = 0,"No delivery",IF(Ecommerce_Sales[[#This Row],[Delivery_Time_Days]]&lt;=7,"On-time")))</f>
        <v>On-time</v>
      </c>
      <c r="V3615" s="7">
        <f>Ecommerce_Sales[[#This Row],[Profit]]/Ecommerce_Sales[[#This Row],[Total_Price]]</f>
        <v>0.25014052838673412</v>
      </c>
      <c r="W3615" s="3">
        <v>445</v>
      </c>
      <c r="X3615" s="3"/>
    </row>
    <row r="3616" spans="1:24" x14ac:dyDescent="0.25">
      <c r="A3616" s="1" t="s">
        <v>9567</v>
      </c>
      <c r="B3616" s="1" t="s">
        <v>852</v>
      </c>
      <c r="C3616" s="1" t="s">
        <v>853</v>
      </c>
      <c r="D3616" s="1" t="s">
        <v>2649</v>
      </c>
      <c r="E3616" s="1" t="s">
        <v>1954</v>
      </c>
      <c r="F3616" s="2">
        <v>45028</v>
      </c>
      <c r="G3616" s="2">
        <v>45441</v>
      </c>
      <c r="H3616" s="2" t="str">
        <f>TEXT(Ecommerce_Sales[[#This Row],[Order_Date]],"mmmm")</f>
        <v>May</v>
      </c>
      <c r="I3616" s="2" t="str">
        <f>TEXT(Ecommerce_Sales[[#This Row],[Order_Date]],"yyyy")</f>
        <v>2024</v>
      </c>
      <c r="J3616" s="2" t="str">
        <f>TEXT(Ecommerce_Sales[[#This Row],[Order_Date]],"mmmm")</f>
        <v>May</v>
      </c>
      <c r="K3616" s="1" t="s">
        <v>1947</v>
      </c>
      <c r="L3616" s="1" t="s">
        <v>3170</v>
      </c>
      <c r="M3616" s="1" t="s">
        <v>1968</v>
      </c>
      <c r="N3616" s="1" t="s">
        <v>1957</v>
      </c>
      <c r="O3616" s="3">
        <v>685</v>
      </c>
      <c r="P3616">
        <v>1</v>
      </c>
      <c r="Q3616" s="3">
        <v>685</v>
      </c>
      <c r="R3616" s="1" t="s">
        <v>2016</v>
      </c>
      <c r="S3616" s="3">
        <v>48</v>
      </c>
      <c r="T3616">
        <v>2</v>
      </c>
      <c r="U3616" t="str">
        <f>IF(Ecommerce_Sales[[#This Row],[Delivery_Time_Days]]&gt;7,"Delay",IF(Ecommerce_Sales[[#This Row],[Delivery_Time_Days]] = 0,"No delivery",IF(Ecommerce_Sales[[#This Row],[Delivery_Time_Days]]&lt;=7,"On-time")))</f>
        <v>On-time</v>
      </c>
      <c r="V3616" s="7">
        <f>Ecommerce_Sales[[#This Row],[Profit]]/Ecommerce_Sales[[#This Row],[Total_Price]]</f>
        <v>0.15036496350364964</v>
      </c>
      <c r="W3616" s="3">
        <v>103</v>
      </c>
      <c r="X3616" s="3"/>
    </row>
    <row r="3617" spans="1:24" x14ac:dyDescent="0.25">
      <c r="A3617" s="1" t="s">
        <v>9568</v>
      </c>
      <c r="B3617" s="1" t="s">
        <v>348</v>
      </c>
      <c r="C3617" s="1" t="s">
        <v>349</v>
      </c>
      <c r="D3617" s="1" t="s">
        <v>6187</v>
      </c>
      <c r="E3617" s="1" t="s">
        <v>1961</v>
      </c>
      <c r="F3617" s="2">
        <v>45446</v>
      </c>
      <c r="G3617" s="2">
        <v>45106</v>
      </c>
      <c r="H3617" s="2" t="str">
        <f>TEXT(Ecommerce_Sales[[#This Row],[Order_Date]],"mmmm")</f>
        <v>June</v>
      </c>
      <c r="I3617" s="2" t="str">
        <f>TEXT(Ecommerce_Sales[[#This Row],[Order_Date]],"yyyy")</f>
        <v>2023</v>
      </c>
      <c r="J3617" s="2" t="str">
        <f>TEXT(Ecommerce_Sales[[#This Row],[Order_Date]],"mmmm")</f>
        <v>June</v>
      </c>
      <c r="K3617" s="1" t="s">
        <v>1992</v>
      </c>
      <c r="L3617" s="1" t="s">
        <v>9569</v>
      </c>
      <c r="M3617" s="1" t="s">
        <v>2007</v>
      </c>
      <c r="N3617" s="1" t="s">
        <v>1973</v>
      </c>
      <c r="O3617" s="3">
        <v>648</v>
      </c>
      <c r="P3617">
        <v>1</v>
      </c>
      <c r="Q3617" s="3">
        <v>648</v>
      </c>
      <c r="R3617" s="1" t="s">
        <v>2016</v>
      </c>
      <c r="S3617" s="3">
        <v>67</v>
      </c>
      <c r="U3617" t="str">
        <f>IF(Ecommerce_Sales[[#This Row],[Delivery_Time_Days]]&gt;7,"Delay",IF(Ecommerce_Sales[[#This Row],[Delivery_Time_Days]] = 0,"No delivery",IF(Ecommerce_Sales[[#This Row],[Delivery_Time_Days]]&lt;=7,"On-time")))</f>
        <v>No delivery</v>
      </c>
      <c r="V3617" s="7">
        <f>Ecommerce_Sales[[#This Row],[Profit]]/Ecommerce_Sales[[#This Row],[Total_Price]]</f>
        <v>0.30092592592592593</v>
      </c>
      <c r="W3617" s="3">
        <v>195</v>
      </c>
      <c r="X3617" s="3"/>
    </row>
    <row r="3618" spans="1:24" x14ac:dyDescent="0.25">
      <c r="A3618" s="1" t="s">
        <v>9570</v>
      </c>
      <c r="B3618" s="1" t="s">
        <v>953</v>
      </c>
      <c r="C3618" s="1" t="s">
        <v>954</v>
      </c>
      <c r="D3618" s="1" t="s">
        <v>9341</v>
      </c>
      <c r="E3618" s="1" t="s">
        <v>2005</v>
      </c>
      <c r="F3618" s="2">
        <v>45576</v>
      </c>
      <c r="G3618" s="2">
        <v>44969</v>
      </c>
      <c r="H3618" s="2" t="str">
        <f>TEXT(Ecommerce_Sales[[#This Row],[Order_Date]],"mmmm")</f>
        <v>February</v>
      </c>
      <c r="I3618" s="2" t="str">
        <f>TEXT(Ecommerce_Sales[[#This Row],[Order_Date]],"yyyy")</f>
        <v>2023</v>
      </c>
      <c r="J3618" s="2" t="str">
        <f>TEXT(Ecommerce_Sales[[#This Row],[Order_Date]],"mmmm")</f>
        <v>February</v>
      </c>
      <c r="K3618" s="1" t="s">
        <v>1947</v>
      </c>
      <c r="L3618" s="1" t="s">
        <v>9571</v>
      </c>
      <c r="M3618" s="1" t="s">
        <v>1988</v>
      </c>
      <c r="N3618" s="1" t="s">
        <v>1989</v>
      </c>
      <c r="O3618" s="3">
        <v>864</v>
      </c>
      <c r="P3618">
        <v>2</v>
      </c>
      <c r="Q3618" s="3">
        <v>1728</v>
      </c>
      <c r="R3618" s="1" t="s">
        <v>1958</v>
      </c>
      <c r="S3618" s="3">
        <v>98</v>
      </c>
      <c r="T3618">
        <v>10</v>
      </c>
      <c r="U3618" t="str">
        <f>IF(Ecommerce_Sales[[#This Row],[Delivery_Time_Days]]&gt;7,"Delay",IF(Ecommerce_Sales[[#This Row],[Delivery_Time_Days]] = 0,"No delivery",IF(Ecommerce_Sales[[#This Row],[Delivery_Time_Days]]&lt;=7,"On-time")))</f>
        <v>Delay</v>
      </c>
      <c r="V3618" s="7">
        <f>Ecommerce_Sales[[#This Row],[Profit]]/Ecommerce_Sales[[#This Row],[Total_Price]]</f>
        <v>0.25</v>
      </c>
      <c r="W3618" s="3">
        <v>432</v>
      </c>
      <c r="X3618" s="3"/>
    </row>
    <row r="3619" spans="1:24" x14ac:dyDescent="0.25">
      <c r="A3619" s="1" t="s">
        <v>9572</v>
      </c>
      <c r="B3619" s="1" t="s">
        <v>462</v>
      </c>
      <c r="C3619" s="1" t="s">
        <v>1467</v>
      </c>
      <c r="D3619" s="1" t="s">
        <v>4964</v>
      </c>
      <c r="E3619" s="1" t="s">
        <v>1996</v>
      </c>
      <c r="F3619" s="2">
        <v>45212</v>
      </c>
      <c r="G3619" s="2">
        <v>45382</v>
      </c>
      <c r="H3619" s="2" t="str">
        <f>TEXT(Ecommerce_Sales[[#This Row],[Order_Date]],"mmmm")</f>
        <v>March</v>
      </c>
      <c r="I3619" s="2" t="str">
        <f>TEXT(Ecommerce_Sales[[#This Row],[Order_Date]],"yyyy")</f>
        <v>2024</v>
      </c>
      <c r="J3619" s="2" t="str">
        <f>TEXT(Ecommerce_Sales[[#This Row],[Order_Date]],"mmmm")</f>
        <v>March</v>
      </c>
      <c r="K3619" s="1" t="s">
        <v>1992</v>
      </c>
      <c r="L3619" s="1" t="s">
        <v>5696</v>
      </c>
      <c r="M3619" s="1" t="s">
        <v>1988</v>
      </c>
      <c r="N3619" s="1" t="s">
        <v>1989</v>
      </c>
      <c r="O3619" s="3">
        <v>887</v>
      </c>
      <c r="P3619">
        <v>4</v>
      </c>
      <c r="Q3619" s="3">
        <v>3547</v>
      </c>
      <c r="R3619" s="1" t="s">
        <v>1958</v>
      </c>
      <c r="S3619" s="3">
        <v>327</v>
      </c>
      <c r="U3619" t="str">
        <f>IF(Ecommerce_Sales[[#This Row],[Delivery_Time_Days]]&gt;7,"Delay",IF(Ecommerce_Sales[[#This Row],[Delivery_Time_Days]] = 0,"No delivery",IF(Ecommerce_Sales[[#This Row],[Delivery_Time_Days]]&lt;=7,"On-time")))</f>
        <v>No delivery</v>
      </c>
      <c r="V3619" s="7">
        <f>Ecommerce_Sales[[#This Row],[Profit]]/Ecommerce_Sales[[#This Row],[Total_Price]]</f>
        <v>0.25007048209754723</v>
      </c>
      <c r="W3619" s="3">
        <v>887</v>
      </c>
      <c r="X3619" s="3"/>
    </row>
    <row r="3620" spans="1:24" x14ac:dyDescent="0.25">
      <c r="A3620" s="1" t="s">
        <v>9573</v>
      </c>
      <c r="B3620" s="1" t="s">
        <v>1605</v>
      </c>
      <c r="C3620" s="1" t="s">
        <v>1606</v>
      </c>
      <c r="D3620" s="1" t="s">
        <v>6284</v>
      </c>
      <c r="E3620" s="1" t="s">
        <v>1966</v>
      </c>
      <c r="F3620" s="2">
        <v>45627</v>
      </c>
      <c r="G3620" s="2">
        <v>45079</v>
      </c>
      <c r="H3620" s="2" t="str">
        <f>TEXT(Ecommerce_Sales[[#This Row],[Order_Date]],"mmmm")</f>
        <v>June</v>
      </c>
      <c r="I3620" s="2" t="str">
        <f>TEXT(Ecommerce_Sales[[#This Row],[Order_Date]],"yyyy")</f>
        <v>2023</v>
      </c>
      <c r="J3620" s="2" t="str">
        <f>TEXT(Ecommerce_Sales[[#This Row],[Order_Date]],"mmmm")</f>
        <v>June</v>
      </c>
      <c r="K3620" s="1" t="s">
        <v>1947</v>
      </c>
      <c r="L3620" s="1" t="s">
        <v>9574</v>
      </c>
      <c r="M3620" s="1" t="s">
        <v>2002</v>
      </c>
      <c r="N3620" s="1" t="s">
        <v>1989</v>
      </c>
      <c r="O3620" s="3">
        <v>266</v>
      </c>
      <c r="P3620">
        <v>3</v>
      </c>
      <c r="Q3620" s="3">
        <v>799</v>
      </c>
      <c r="R3620" s="1" t="s">
        <v>1951</v>
      </c>
      <c r="S3620" s="3">
        <v>73</v>
      </c>
      <c r="T3620">
        <v>4</v>
      </c>
      <c r="U3620" t="str">
        <f>IF(Ecommerce_Sales[[#This Row],[Delivery_Time_Days]]&gt;7,"Delay",IF(Ecommerce_Sales[[#This Row],[Delivery_Time_Days]] = 0,"No delivery",IF(Ecommerce_Sales[[#This Row],[Delivery_Time_Days]]&lt;=7,"On-time")))</f>
        <v>On-time</v>
      </c>
      <c r="V3620" s="7">
        <f>Ecommerce_Sales[[#This Row],[Profit]]/Ecommerce_Sales[[#This Row],[Total_Price]]</f>
        <v>0.25031289111389238</v>
      </c>
      <c r="W3620" s="3">
        <v>200</v>
      </c>
      <c r="X3620" s="3"/>
    </row>
    <row r="3621" spans="1:24" x14ac:dyDescent="0.25">
      <c r="A3621" s="1" t="s">
        <v>9575</v>
      </c>
      <c r="B3621" s="1" t="s">
        <v>222</v>
      </c>
      <c r="C3621" s="1" t="s">
        <v>223</v>
      </c>
      <c r="D3621" s="1" t="s">
        <v>2390</v>
      </c>
      <c r="E3621" s="1" t="s">
        <v>1996</v>
      </c>
      <c r="F3621" s="2">
        <v>45391</v>
      </c>
      <c r="G3621" s="2">
        <v>44945</v>
      </c>
      <c r="H3621" s="2" t="str">
        <f>TEXT(Ecommerce_Sales[[#This Row],[Order_Date]],"mmmm")</f>
        <v>January</v>
      </c>
      <c r="I3621" s="2" t="str">
        <f>TEXT(Ecommerce_Sales[[#This Row],[Order_Date]],"yyyy")</f>
        <v>2023</v>
      </c>
      <c r="J3621" s="2" t="str">
        <f>TEXT(Ecommerce_Sales[[#This Row],[Order_Date]],"mmmm")</f>
        <v>January</v>
      </c>
      <c r="K3621" s="1" t="s">
        <v>1947</v>
      </c>
      <c r="L3621" s="1" t="s">
        <v>9576</v>
      </c>
      <c r="M3621" s="1" t="s">
        <v>1949</v>
      </c>
      <c r="N3621" s="1" t="s">
        <v>1950</v>
      </c>
      <c r="O3621" s="3">
        <v>593</v>
      </c>
      <c r="P3621">
        <v>1</v>
      </c>
      <c r="Q3621" s="3">
        <v>593</v>
      </c>
      <c r="R3621" s="1" t="s">
        <v>1951</v>
      </c>
      <c r="S3621" s="3">
        <v>85</v>
      </c>
      <c r="T3621">
        <v>2</v>
      </c>
      <c r="U3621" t="str">
        <f>IF(Ecommerce_Sales[[#This Row],[Delivery_Time_Days]]&gt;7,"Delay",IF(Ecommerce_Sales[[#This Row],[Delivery_Time_Days]] = 0,"No delivery",IF(Ecommerce_Sales[[#This Row],[Delivery_Time_Days]]&lt;=7,"On-time")))</f>
        <v>On-time</v>
      </c>
      <c r="V3621" s="7">
        <f>Ecommerce_Sales[[#This Row],[Profit]]/Ecommerce_Sales[[#This Row],[Total_Price]]</f>
        <v>0.3996627318718381</v>
      </c>
      <c r="W3621" s="3">
        <v>237</v>
      </c>
      <c r="X3621" s="3"/>
    </row>
    <row r="3622" spans="1:24" x14ac:dyDescent="0.25">
      <c r="A3622" s="1" t="s">
        <v>9577</v>
      </c>
      <c r="B3622" s="1" t="s">
        <v>1431</v>
      </c>
      <c r="C3622" s="1" t="s">
        <v>1432</v>
      </c>
      <c r="D3622" s="1" t="s">
        <v>3062</v>
      </c>
      <c r="E3622" s="1" t="s">
        <v>1954</v>
      </c>
      <c r="F3622" s="2">
        <v>45357</v>
      </c>
      <c r="G3622" s="2">
        <v>45250</v>
      </c>
      <c r="H3622" s="2" t="str">
        <f>TEXT(Ecommerce_Sales[[#This Row],[Order_Date]],"mmmm")</f>
        <v>November</v>
      </c>
      <c r="I3622" s="2" t="str">
        <f>TEXT(Ecommerce_Sales[[#This Row],[Order_Date]],"yyyy")</f>
        <v>2023</v>
      </c>
      <c r="J3622" s="2" t="str">
        <f>TEXT(Ecommerce_Sales[[#This Row],[Order_Date]],"mmmm")</f>
        <v>November</v>
      </c>
      <c r="K3622" s="1" t="s">
        <v>1986</v>
      </c>
      <c r="L3622" s="1" t="s">
        <v>9578</v>
      </c>
      <c r="M3622" s="1" t="s">
        <v>1949</v>
      </c>
      <c r="N3622" s="1" t="s">
        <v>1950</v>
      </c>
      <c r="O3622" s="3">
        <v>245</v>
      </c>
      <c r="P3622">
        <v>3</v>
      </c>
      <c r="Q3622" s="3">
        <v>736</v>
      </c>
      <c r="R3622" s="1" t="s">
        <v>1951</v>
      </c>
      <c r="S3622" s="3">
        <v>106</v>
      </c>
      <c r="U3622" t="str">
        <f>IF(Ecommerce_Sales[[#This Row],[Delivery_Time_Days]]&gt;7,"Delay",IF(Ecommerce_Sales[[#This Row],[Delivery_Time_Days]] = 0,"No delivery",IF(Ecommerce_Sales[[#This Row],[Delivery_Time_Days]]&lt;=7,"On-time")))</f>
        <v>No delivery</v>
      </c>
      <c r="V3622" s="7">
        <f>Ecommerce_Sales[[#This Row],[Profit]]/Ecommerce_Sales[[#This Row],[Total_Price]]</f>
        <v>0.39945652173913043</v>
      </c>
      <c r="W3622" s="3">
        <v>294</v>
      </c>
      <c r="X3622" s="3"/>
    </row>
    <row r="3623" spans="1:24" x14ac:dyDescent="0.25">
      <c r="A3623" s="1" t="s">
        <v>9579</v>
      </c>
      <c r="B3623" s="1" t="s">
        <v>1197</v>
      </c>
      <c r="C3623" s="1" t="s">
        <v>1198</v>
      </c>
      <c r="D3623" s="1" t="s">
        <v>4293</v>
      </c>
      <c r="E3623" s="1" t="s">
        <v>1966</v>
      </c>
      <c r="F3623" s="2">
        <v>45127</v>
      </c>
      <c r="G3623" s="2">
        <v>45526</v>
      </c>
      <c r="H3623" s="2" t="str">
        <f>TEXT(Ecommerce_Sales[[#This Row],[Order_Date]],"mmmm")</f>
        <v>August</v>
      </c>
      <c r="I3623" s="2" t="str">
        <f>TEXT(Ecommerce_Sales[[#This Row],[Order_Date]],"yyyy")</f>
        <v>2024</v>
      </c>
      <c r="J3623" s="2" t="str">
        <f>TEXT(Ecommerce_Sales[[#This Row],[Order_Date]],"mmmm")</f>
        <v>August</v>
      </c>
      <c r="K3623" s="1" t="s">
        <v>1947</v>
      </c>
      <c r="L3623" s="1" t="s">
        <v>9580</v>
      </c>
      <c r="M3623" s="1" t="s">
        <v>1998</v>
      </c>
      <c r="N3623" s="1" t="s">
        <v>1973</v>
      </c>
      <c r="O3623" s="3">
        <v>1227</v>
      </c>
      <c r="P3623">
        <v>1</v>
      </c>
      <c r="Q3623" s="3">
        <v>1227</v>
      </c>
      <c r="R3623" s="1" t="s">
        <v>2016</v>
      </c>
      <c r="S3623" s="3">
        <v>180</v>
      </c>
      <c r="T3623">
        <v>9</v>
      </c>
      <c r="U3623" t="str">
        <f>IF(Ecommerce_Sales[[#This Row],[Delivery_Time_Days]]&gt;7,"Delay",IF(Ecommerce_Sales[[#This Row],[Delivery_Time_Days]] = 0,"No delivery",IF(Ecommerce_Sales[[#This Row],[Delivery_Time_Days]]&lt;=7,"On-time")))</f>
        <v>Delay</v>
      </c>
      <c r="V3623" s="7">
        <f>Ecommerce_Sales[[#This Row],[Profit]]/Ecommerce_Sales[[#This Row],[Total_Price]]</f>
        <v>0.29991850040749796</v>
      </c>
      <c r="W3623" s="3">
        <v>368</v>
      </c>
      <c r="X3623" s="3"/>
    </row>
    <row r="3624" spans="1:24" x14ac:dyDescent="0.25">
      <c r="A3624" s="1" t="s">
        <v>9581</v>
      </c>
      <c r="B3624" s="1" t="s">
        <v>620</v>
      </c>
      <c r="C3624" s="1" t="s">
        <v>621</v>
      </c>
      <c r="D3624" s="1" t="s">
        <v>8308</v>
      </c>
      <c r="E3624" s="1" t="s">
        <v>1946</v>
      </c>
      <c r="F3624" s="2">
        <v>45435</v>
      </c>
      <c r="G3624" s="2">
        <v>45293</v>
      </c>
      <c r="H3624" s="2" t="str">
        <f>TEXT(Ecommerce_Sales[[#This Row],[Order_Date]],"mmmm")</f>
        <v>January</v>
      </c>
      <c r="I3624" s="2" t="str">
        <f>TEXT(Ecommerce_Sales[[#This Row],[Order_Date]],"yyyy")</f>
        <v>2024</v>
      </c>
      <c r="J3624" s="2" t="str">
        <f>TEXT(Ecommerce_Sales[[#This Row],[Order_Date]],"mmmm")</f>
        <v>January</v>
      </c>
      <c r="K3624" s="1" t="s">
        <v>1947</v>
      </c>
      <c r="L3624" s="1" t="s">
        <v>7249</v>
      </c>
      <c r="M3624" s="1" t="s">
        <v>2054</v>
      </c>
      <c r="N3624" s="1" t="s">
        <v>1957</v>
      </c>
      <c r="O3624" s="3">
        <v>512</v>
      </c>
      <c r="P3624">
        <v>1</v>
      </c>
      <c r="Q3624" s="3">
        <v>512</v>
      </c>
      <c r="R3624" s="1" t="s">
        <v>1958</v>
      </c>
      <c r="S3624" s="3">
        <v>40</v>
      </c>
      <c r="T3624">
        <v>8</v>
      </c>
      <c r="U3624" t="str">
        <f>IF(Ecommerce_Sales[[#This Row],[Delivery_Time_Days]]&gt;7,"Delay",IF(Ecommerce_Sales[[#This Row],[Delivery_Time_Days]] = 0,"No delivery",IF(Ecommerce_Sales[[#This Row],[Delivery_Time_Days]]&lt;=7,"On-time")))</f>
        <v>Delay</v>
      </c>
      <c r="V3624" s="7">
        <f>Ecommerce_Sales[[#This Row],[Profit]]/Ecommerce_Sales[[#This Row],[Total_Price]]</f>
        <v>0.150390625</v>
      </c>
      <c r="W3624" s="3">
        <v>77</v>
      </c>
      <c r="X3624" s="3"/>
    </row>
    <row r="3625" spans="1:24" x14ac:dyDescent="0.25">
      <c r="A3625" s="1" t="s">
        <v>9582</v>
      </c>
      <c r="B3625" s="1" t="s">
        <v>1061</v>
      </c>
      <c r="C3625" s="1" t="s">
        <v>1062</v>
      </c>
      <c r="D3625" s="1" t="s">
        <v>5237</v>
      </c>
      <c r="E3625" s="1" t="s">
        <v>1981</v>
      </c>
      <c r="F3625" s="2">
        <v>45284</v>
      </c>
      <c r="G3625" s="2">
        <v>45136</v>
      </c>
      <c r="H3625" s="2" t="str">
        <f>TEXT(Ecommerce_Sales[[#This Row],[Order_Date]],"mmmm")</f>
        <v>July</v>
      </c>
      <c r="I3625" s="2" t="str">
        <f>TEXT(Ecommerce_Sales[[#This Row],[Order_Date]],"yyyy")</f>
        <v>2023</v>
      </c>
      <c r="J3625" s="2" t="str">
        <f>TEXT(Ecommerce_Sales[[#This Row],[Order_Date]],"mmmm")</f>
        <v>July</v>
      </c>
      <c r="K3625" s="1" t="s">
        <v>1992</v>
      </c>
      <c r="L3625" s="1" t="s">
        <v>3257</v>
      </c>
      <c r="M3625" s="1" t="s">
        <v>2043</v>
      </c>
      <c r="N3625" s="1" t="s">
        <v>1989</v>
      </c>
      <c r="O3625" s="3">
        <v>149</v>
      </c>
      <c r="P3625">
        <v>6</v>
      </c>
      <c r="Q3625" s="3">
        <v>896</v>
      </c>
      <c r="R3625" s="1" t="s">
        <v>1958</v>
      </c>
      <c r="S3625" s="3">
        <v>55</v>
      </c>
      <c r="U3625" t="str">
        <f>IF(Ecommerce_Sales[[#This Row],[Delivery_Time_Days]]&gt;7,"Delay",IF(Ecommerce_Sales[[#This Row],[Delivery_Time_Days]] = 0,"No delivery",IF(Ecommerce_Sales[[#This Row],[Delivery_Time_Days]]&lt;=7,"On-time")))</f>
        <v>No delivery</v>
      </c>
      <c r="V3625" s="7">
        <f>Ecommerce_Sales[[#This Row],[Profit]]/Ecommerce_Sales[[#This Row],[Total_Price]]</f>
        <v>0.25</v>
      </c>
      <c r="W3625" s="3">
        <v>224</v>
      </c>
      <c r="X3625" s="3"/>
    </row>
    <row r="3626" spans="1:24" x14ac:dyDescent="0.25">
      <c r="A3626" s="1" t="s">
        <v>9583</v>
      </c>
      <c r="B3626" s="1" t="s">
        <v>122</v>
      </c>
      <c r="C3626" s="1" t="s">
        <v>123</v>
      </c>
      <c r="D3626" s="1" t="s">
        <v>5676</v>
      </c>
      <c r="E3626" s="1" t="s">
        <v>2005</v>
      </c>
      <c r="F3626" s="2">
        <v>45490</v>
      </c>
      <c r="G3626" s="2">
        <v>45159</v>
      </c>
      <c r="H3626" s="2" t="str">
        <f>TEXT(Ecommerce_Sales[[#This Row],[Order_Date]],"mmmm")</f>
        <v>August</v>
      </c>
      <c r="I3626" s="2" t="str">
        <f>TEXT(Ecommerce_Sales[[#This Row],[Order_Date]],"yyyy")</f>
        <v>2023</v>
      </c>
      <c r="J3626" s="2" t="str">
        <f>TEXT(Ecommerce_Sales[[#This Row],[Order_Date]],"mmmm")</f>
        <v>August</v>
      </c>
      <c r="K3626" s="1" t="s">
        <v>1947</v>
      </c>
      <c r="L3626" s="1" t="s">
        <v>9584</v>
      </c>
      <c r="M3626" s="1" t="s">
        <v>1983</v>
      </c>
      <c r="N3626" s="1" t="s">
        <v>1950</v>
      </c>
      <c r="O3626" s="3">
        <v>968</v>
      </c>
      <c r="P3626">
        <v>5</v>
      </c>
      <c r="Q3626" s="3">
        <v>4842</v>
      </c>
      <c r="R3626" s="1" t="s">
        <v>1958</v>
      </c>
      <c r="S3626" s="3">
        <v>583</v>
      </c>
      <c r="T3626">
        <v>8</v>
      </c>
      <c r="U3626" t="str">
        <f>IF(Ecommerce_Sales[[#This Row],[Delivery_Time_Days]]&gt;7,"Delay",IF(Ecommerce_Sales[[#This Row],[Delivery_Time_Days]] = 0,"No delivery",IF(Ecommerce_Sales[[#This Row],[Delivery_Time_Days]]&lt;=7,"On-time")))</f>
        <v>Delay</v>
      </c>
      <c r="V3626" s="7">
        <f>Ecommerce_Sales[[#This Row],[Profit]]/Ecommerce_Sales[[#This Row],[Total_Price]]</f>
        <v>0.4000413052457662</v>
      </c>
      <c r="W3626" s="3">
        <v>1937</v>
      </c>
      <c r="X3626" s="3"/>
    </row>
    <row r="3627" spans="1:24" x14ac:dyDescent="0.25">
      <c r="A3627" s="1" t="s">
        <v>9585</v>
      </c>
      <c r="B3627" s="1" t="s">
        <v>1757</v>
      </c>
      <c r="C3627" s="1" t="s">
        <v>1758</v>
      </c>
      <c r="D3627" s="1" t="s">
        <v>9586</v>
      </c>
      <c r="E3627" s="1" t="s">
        <v>1996</v>
      </c>
      <c r="F3627" s="2">
        <v>45381</v>
      </c>
      <c r="G3627" s="2">
        <v>45109</v>
      </c>
      <c r="H3627" s="2" t="str">
        <f>TEXT(Ecommerce_Sales[[#This Row],[Order_Date]],"mmmm")</f>
        <v>July</v>
      </c>
      <c r="I3627" s="2" t="str">
        <f>TEXT(Ecommerce_Sales[[#This Row],[Order_Date]],"yyyy")</f>
        <v>2023</v>
      </c>
      <c r="J3627" s="2" t="str">
        <f>TEXT(Ecommerce_Sales[[#This Row],[Order_Date]],"mmmm")</f>
        <v>July</v>
      </c>
      <c r="K3627" s="1" t="s">
        <v>1986</v>
      </c>
      <c r="L3627" s="1" t="s">
        <v>9587</v>
      </c>
      <c r="M3627" s="1" t="s">
        <v>2247</v>
      </c>
      <c r="N3627" s="1" t="s">
        <v>1957</v>
      </c>
      <c r="O3627" s="3">
        <v>1110</v>
      </c>
      <c r="P3627">
        <v>3</v>
      </c>
      <c r="Q3627" s="3">
        <v>3331</v>
      </c>
      <c r="R3627" s="1" t="s">
        <v>1951</v>
      </c>
      <c r="S3627" s="3">
        <v>303</v>
      </c>
      <c r="U3627" t="str">
        <f>IF(Ecommerce_Sales[[#This Row],[Delivery_Time_Days]]&gt;7,"Delay",IF(Ecommerce_Sales[[#This Row],[Delivery_Time_Days]] = 0,"No delivery",IF(Ecommerce_Sales[[#This Row],[Delivery_Time_Days]]&lt;=7,"On-time")))</f>
        <v>No delivery</v>
      </c>
      <c r="V3627" s="7">
        <f>Ecommerce_Sales[[#This Row],[Profit]]/Ecommerce_Sales[[#This Row],[Total_Price]]</f>
        <v>0.15010507355148603</v>
      </c>
      <c r="W3627" s="3">
        <v>500</v>
      </c>
      <c r="X3627" s="3"/>
    </row>
    <row r="3628" spans="1:24" x14ac:dyDescent="0.25">
      <c r="A3628" s="1" t="s">
        <v>9588</v>
      </c>
      <c r="B3628" s="1" t="s">
        <v>424</v>
      </c>
      <c r="C3628" s="1" t="s">
        <v>425</v>
      </c>
      <c r="D3628" s="1" t="s">
        <v>3948</v>
      </c>
      <c r="E3628" s="1" t="s">
        <v>1954</v>
      </c>
      <c r="F3628" s="2">
        <v>45025</v>
      </c>
      <c r="G3628" s="2">
        <v>45198</v>
      </c>
      <c r="H3628" s="2" t="str">
        <f>TEXT(Ecommerce_Sales[[#This Row],[Order_Date]],"mmmm")</f>
        <v>September</v>
      </c>
      <c r="I3628" s="2" t="str">
        <f>TEXT(Ecommerce_Sales[[#This Row],[Order_Date]],"yyyy")</f>
        <v>2023</v>
      </c>
      <c r="J3628" s="2" t="str">
        <f>TEXT(Ecommerce_Sales[[#This Row],[Order_Date]],"mmmm")</f>
        <v>September</v>
      </c>
      <c r="K3628" s="1" t="s">
        <v>1947</v>
      </c>
      <c r="L3628" s="1" t="s">
        <v>9589</v>
      </c>
      <c r="M3628" s="1" t="s">
        <v>1998</v>
      </c>
      <c r="N3628" s="1" t="s">
        <v>1973</v>
      </c>
      <c r="O3628" s="3">
        <v>116</v>
      </c>
      <c r="P3628">
        <v>4</v>
      </c>
      <c r="Q3628" s="3">
        <v>465</v>
      </c>
      <c r="R3628" s="1" t="s">
        <v>1958</v>
      </c>
      <c r="S3628" s="3">
        <v>53</v>
      </c>
      <c r="T3628">
        <v>5</v>
      </c>
      <c r="U3628" t="str">
        <f>IF(Ecommerce_Sales[[#This Row],[Delivery_Time_Days]]&gt;7,"Delay",IF(Ecommerce_Sales[[#This Row],[Delivery_Time_Days]] = 0,"No delivery",IF(Ecommerce_Sales[[#This Row],[Delivery_Time_Days]]&lt;=7,"On-time")))</f>
        <v>On-time</v>
      </c>
      <c r="V3628" s="7">
        <f>Ecommerce_Sales[[#This Row],[Profit]]/Ecommerce_Sales[[#This Row],[Total_Price]]</f>
        <v>0.29892473118279572</v>
      </c>
      <c r="W3628" s="3">
        <v>139</v>
      </c>
      <c r="X3628" s="3"/>
    </row>
    <row r="3629" spans="1:24" x14ac:dyDescent="0.25">
      <c r="A3629" s="1" t="s">
        <v>9590</v>
      </c>
      <c r="B3629" s="1" t="s">
        <v>783</v>
      </c>
      <c r="C3629" s="1" t="s">
        <v>784</v>
      </c>
      <c r="D3629" s="1" t="s">
        <v>3433</v>
      </c>
      <c r="E3629" s="1" t="s">
        <v>1961</v>
      </c>
      <c r="F3629" s="2">
        <v>45152</v>
      </c>
      <c r="G3629" s="2">
        <v>45212</v>
      </c>
      <c r="H3629" s="2" t="str">
        <f>TEXT(Ecommerce_Sales[[#This Row],[Order_Date]],"mmmm")</f>
        <v>October</v>
      </c>
      <c r="I3629" s="2" t="str">
        <f>TEXT(Ecommerce_Sales[[#This Row],[Order_Date]],"yyyy")</f>
        <v>2023</v>
      </c>
      <c r="J3629" s="2" t="str">
        <f>TEXT(Ecommerce_Sales[[#This Row],[Order_Date]],"mmmm")</f>
        <v>October</v>
      </c>
      <c r="K3629" s="1" t="s">
        <v>1992</v>
      </c>
      <c r="L3629" s="1" t="s">
        <v>9591</v>
      </c>
      <c r="M3629" s="1" t="s">
        <v>2026</v>
      </c>
      <c r="N3629" s="1" t="s">
        <v>1978</v>
      </c>
      <c r="O3629" s="3">
        <v>1159</v>
      </c>
      <c r="P3629">
        <v>1</v>
      </c>
      <c r="Q3629" s="3">
        <v>1159</v>
      </c>
      <c r="R3629" s="1" t="s">
        <v>1958</v>
      </c>
      <c r="S3629" s="3">
        <v>116</v>
      </c>
      <c r="U3629" t="str">
        <f>IF(Ecommerce_Sales[[#This Row],[Delivery_Time_Days]]&gt;7,"Delay",IF(Ecommerce_Sales[[#This Row],[Delivery_Time_Days]] = 0,"No delivery",IF(Ecommerce_Sales[[#This Row],[Delivery_Time_Days]]&lt;=7,"On-time")))</f>
        <v>No delivery</v>
      </c>
      <c r="V3629" s="7">
        <f>Ecommerce_Sales[[#This Row],[Profit]]/Ecommerce_Sales[[#This Row],[Total_Price]]</f>
        <v>0.35030198446937016</v>
      </c>
      <c r="W3629" s="3">
        <v>406</v>
      </c>
      <c r="X3629" s="3"/>
    </row>
    <row r="3630" spans="1:24" x14ac:dyDescent="0.25">
      <c r="A3630" s="1" t="s">
        <v>9592</v>
      </c>
      <c r="B3630" s="1" t="s">
        <v>495</v>
      </c>
      <c r="C3630" s="1" t="s">
        <v>496</v>
      </c>
      <c r="D3630" s="1" t="s">
        <v>2643</v>
      </c>
      <c r="E3630" s="1" t="s">
        <v>2005</v>
      </c>
      <c r="F3630" s="2">
        <v>45518</v>
      </c>
      <c r="G3630" s="2">
        <v>45547</v>
      </c>
      <c r="H3630" s="2" t="str">
        <f>TEXT(Ecommerce_Sales[[#This Row],[Order_Date]],"mmmm")</f>
        <v>September</v>
      </c>
      <c r="I3630" s="2" t="str">
        <f>TEXT(Ecommerce_Sales[[#This Row],[Order_Date]],"yyyy")</f>
        <v>2024</v>
      </c>
      <c r="J3630" s="2" t="str">
        <f>TEXT(Ecommerce_Sales[[#This Row],[Order_Date]],"mmmm")</f>
        <v>September</v>
      </c>
      <c r="K3630" s="1" t="s">
        <v>1986</v>
      </c>
      <c r="L3630" s="1" t="s">
        <v>9593</v>
      </c>
      <c r="M3630" s="1" t="s">
        <v>1977</v>
      </c>
      <c r="N3630" s="1" t="s">
        <v>1978</v>
      </c>
      <c r="O3630" s="3">
        <v>124</v>
      </c>
      <c r="P3630">
        <v>1</v>
      </c>
      <c r="Q3630" s="3">
        <v>124</v>
      </c>
      <c r="R3630" s="1" t="s">
        <v>2008</v>
      </c>
      <c r="S3630" s="3">
        <v>10</v>
      </c>
      <c r="U3630" t="str">
        <f>IF(Ecommerce_Sales[[#This Row],[Delivery_Time_Days]]&gt;7,"Delay",IF(Ecommerce_Sales[[#This Row],[Delivery_Time_Days]] = 0,"No delivery",IF(Ecommerce_Sales[[#This Row],[Delivery_Time_Days]]&lt;=7,"On-time")))</f>
        <v>No delivery</v>
      </c>
      <c r="V3630" s="7">
        <f>Ecommerce_Sales[[#This Row],[Profit]]/Ecommerce_Sales[[#This Row],[Total_Price]]</f>
        <v>0.34677419354838712</v>
      </c>
      <c r="W3630" s="3">
        <v>43</v>
      </c>
      <c r="X3630" s="3"/>
    </row>
    <row r="3631" spans="1:24" x14ac:dyDescent="0.25">
      <c r="A3631" s="1" t="s">
        <v>9594</v>
      </c>
      <c r="B3631" s="1" t="s">
        <v>1207</v>
      </c>
      <c r="C3631" s="1" t="s">
        <v>1208</v>
      </c>
      <c r="D3631" s="1" t="s">
        <v>3471</v>
      </c>
      <c r="E3631" s="1" t="s">
        <v>1981</v>
      </c>
      <c r="F3631" s="2">
        <v>45552</v>
      </c>
      <c r="G3631" s="2">
        <v>45496</v>
      </c>
      <c r="H3631" s="2" t="str">
        <f>TEXT(Ecommerce_Sales[[#This Row],[Order_Date]],"mmmm")</f>
        <v>July</v>
      </c>
      <c r="I3631" s="2" t="str">
        <f>TEXT(Ecommerce_Sales[[#This Row],[Order_Date]],"yyyy")</f>
        <v>2024</v>
      </c>
      <c r="J3631" s="2" t="str">
        <f>TEXT(Ecommerce_Sales[[#This Row],[Order_Date]],"mmmm")</f>
        <v>July</v>
      </c>
      <c r="K3631" s="1" t="s">
        <v>1947</v>
      </c>
      <c r="L3631" s="1" t="s">
        <v>3207</v>
      </c>
      <c r="M3631" s="1" t="s">
        <v>2030</v>
      </c>
      <c r="N3631" s="1" t="s">
        <v>1978</v>
      </c>
      <c r="O3631" s="3">
        <v>888</v>
      </c>
      <c r="P3631">
        <v>1</v>
      </c>
      <c r="Q3631" s="3">
        <v>888</v>
      </c>
      <c r="R3631" s="1" t="s">
        <v>1951</v>
      </c>
      <c r="S3631" s="3">
        <v>77</v>
      </c>
      <c r="T3631">
        <v>8</v>
      </c>
      <c r="U3631" t="str">
        <f>IF(Ecommerce_Sales[[#This Row],[Delivery_Time_Days]]&gt;7,"Delay",IF(Ecommerce_Sales[[#This Row],[Delivery_Time_Days]] = 0,"No delivery",IF(Ecommerce_Sales[[#This Row],[Delivery_Time_Days]]&lt;=7,"On-time")))</f>
        <v>Delay</v>
      </c>
      <c r="V3631" s="7">
        <f>Ecommerce_Sales[[#This Row],[Profit]]/Ecommerce_Sales[[#This Row],[Total_Price]]</f>
        <v>0.3502252252252252</v>
      </c>
      <c r="W3631" s="3">
        <v>311</v>
      </c>
      <c r="X3631" s="3"/>
    </row>
    <row r="3632" spans="1:24" x14ac:dyDescent="0.25">
      <c r="A3632" s="1" t="s">
        <v>9595</v>
      </c>
      <c r="B3632" s="1" t="s">
        <v>1908</v>
      </c>
      <c r="C3632" s="1" t="s">
        <v>1909</v>
      </c>
      <c r="D3632" s="1" t="s">
        <v>9596</v>
      </c>
      <c r="E3632" s="1" t="s">
        <v>1961</v>
      </c>
      <c r="F3632" s="2">
        <v>44990</v>
      </c>
      <c r="G3632" s="2">
        <v>45097</v>
      </c>
      <c r="H3632" s="2" t="str">
        <f>TEXT(Ecommerce_Sales[[#This Row],[Order_Date]],"mmmm")</f>
        <v>June</v>
      </c>
      <c r="I3632" s="2" t="str">
        <f>TEXT(Ecommerce_Sales[[#This Row],[Order_Date]],"yyyy")</f>
        <v>2023</v>
      </c>
      <c r="J3632" s="2" t="str">
        <f>TEXT(Ecommerce_Sales[[#This Row],[Order_Date]],"mmmm")</f>
        <v>June</v>
      </c>
      <c r="K3632" s="1" t="s">
        <v>1986</v>
      </c>
      <c r="L3632" s="1" t="s">
        <v>3425</v>
      </c>
      <c r="M3632" s="1" t="s">
        <v>1956</v>
      </c>
      <c r="N3632" s="1" t="s">
        <v>1957</v>
      </c>
      <c r="O3632" s="3">
        <v>125</v>
      </c>
      <c r="P3632">
        <v>6</v>
      </c>
      <c r="Q3632" s="3">
        <v>747</v>
      </c>
      <c r="R3632" s="1" t="s">
        <v>1951</v>
      </c>
      <c r="S3632" s="3">
        <v>67</v>
      </c>
      <c r="U3632" t="str">
        <f>IF(Ecommerce_Sales[[#This Row],[Delivery_Time_Days]]&gt;7,"Delay",IF(Ecommerce_Sales[[#This Row],[Delivery_Time_Days]] = 0,"No delivery",IF(Ecommerce_Sales[[#This Row],[Delivery_Time_Days]]&lt;=7,"On-time")))</f>
        <v>No delivery</v>
      </c>
      <c r="V3632" s="7">
        <f>Ecommerce_Sales[[#This Row],[Profit]]/Ecommerce_Sales[[#This Row],[Total_Price]]</f>
        <v>0.1499330655957162</v>
      </c>
      <c r="W3632" s="3">
        <v>112</v>
      </c>
      <c r="X3632" s="3"/>
    </row>
    <row r="3633" spans="1:24" x14ac:dyDescent="0.25">
      <c r="A3633" s="1" t="s">
        <v>9597</v>
      </c>
      <c r="B3633" s="1" t="s">
        <v>1234</v>
      </c>
      <c r="C3633" s="1" t="s">
        <v>1235</v>
      </c>
      <c r="D3633" s="1" t="s">
        <v>3145</v>
      </c>
      <c r="E3633" s="1" t="s">
        <v>1996</v>
      </c>
      <c r="F3633" s="2">
        <v>45180</v>
      </c>
      <c r="G3633" s="2">
        <v>45341</v>
      </c>
      <c r="H3633" s="2" t="str">
        <f>TEXT(Ecommerce_Sales[[#This Row],[Order_Date]],"mmmm")</f>
        <v>February</v>
      </c>
      <c r="I3633" s="2" t="str">
        <f>TEXT(Ecommerce_Sales[[#This Row],[Order_Date]],"yyyy")</f>
        <v>2024</v>
      </c>
      <c r="J3633" s="2" t="str">
        <f>TEXT(Ecommerce_Sales[[#This Row],[Order_Date]],"mmmm")</f>
        <v>February</v>
      </c>
      <c r="K3633" s="1" t="s">
        <v>1986</v>
      </c>
      <c r="L3633" s="1" t="s">
        <v>9598</v>
      </c>
      <c r="M3633" s="1" t="s">
        <v>1983</v>
      </c>
      <c r="N3633" s="1" t="s">
        <v>1950</v>
      </c>
      <c r="O3633" s="3">
        <v>400</v>
      </c>
      <c r="P3633">
        <v>2</v>
      </c>
      <c r="Q3633" s="3">
        <v>800</v>
      </c>
      <c r="R3633" s="1" t="s">
        <v>1958</v>
      </c>
      <c r="S3633" s="3">
        <v>42</v>
      </c>
      <c r="U3633" t="str">
        <f>IF(Ecommerce_Sales[[#This Row],[Delivery_Time_Days]]&gt;7,"Delay",IF(Ecommerce_Sales[[#This Row],[Delivery_Time_Days]] = 0,"No delivery",IF(Ecommerce_Sales[[#This Row],[Delivery_Time_Days]]&lt;=7,"On-time")))</f>
        <v>No delivery</v>
      </c>
      <c r="V3633" s="7">
        <f>Ecommerce_Sales[[#This Row],[Profit]]/Ecommerce_Sales[[#This Row],[Total_Price]]</f>
        <v>0.4</v>
      </c>
      <c r="W3633" s="3">
        <v>320</v>
      </c>
      <c r="X3633" s="3"/>
    </row>
    <row r="3634" spans="1:24" x14ac:dyDescent="0.25">
      <c r="A3634" s="1" t="s">
        <v>9599</v>
      </c>
      <c r="B3634" s="1" t="s">
        <v>1025</v>
      </c>
      <c r="C3634" s="1" t="s">
        <v>1026</v>
      </c>
      <c r="D3634" s="1" t="s">
        <v>5994</v>
      </c>
      <c r="E3634" s="1" t="s">
        <v>1996</v>
      </c>
      <c r="F3634" s="2">
        <v>45420</v>
      </c>
      <c r="G3634" s="2">
        <v>45082</v>
      </c>
      <c r="H3634" s="2" t="str">
        <f>TEXT(Ecommerce_Sales[[#This Row],[Order_Date]],"mmmm")</f>
        <v>June</v>
      </c>
      <c r="I3634" s="2" t="str">
        <f>TEXT(Ecommerce_Sales[[#This Row],[Order_Date]],"yyyy")</f>
        <v>2023</v>
      </c>
      <c r="J3634" s="2" t="str">
        <f>TEXT(Ecommerce_Sales[[#This Row],[Order_Date]],"mmmm")</f>
        <v>June</v>
      </c>
      <c r="K3634" s="1" t="s">
        <v>1947</v>
      </c>
      <c r="L3634" s="1" t="s">
        <v>2716</v>
      </c>
      <c r="M3634" s="1" t="s">
        <v>2026</v>
      </c>
      <c r="N3634" s="1" t="s">
        <v>1978</v>
      </c>
      <c r="O3634" s="3">
        <v>484</v>
      </c>
      <c r="P3634">
        <v>1</v>
      </c>
      <c r="Q3634" s="3">
        <v>484</v>
      </c>
      <c r="R3634" s="1" t="s">
        <v>2008</v>
      </c>
      <c r="S3634" s="3">
        <v>66</v>
      </c>
      <c r="T3634">
        <v>5</v>
      </c>
      <c r="U3634" t="str">
        <f>IF(Ecommerce_Sales[[#This Row],[Delivery_Time_Days]]&gt;7,"Delay",IF(Ecommerce_Sales[[#This Row],[Delivery_Time_Days]] = 0,"No delivery",IF(Ecommerce_Sales[[#This Row],[Delivery_Time_Days]]&lt;=7,"On-time")))</f>
        <v>On-time</v>
      </c>
      <c r="V3634" s="7">
        <f>Ecommerce_Sales[[#This Row],[Profit]]/Ecommerce_Sales[[#This Row],[Total_Price]]</f>
        <v>0.34917355371900827</v>
      </c>
      <c r="W3634" s="3">
        <v>169</v>
      </c>
      <c r="X3634" s="3"/>
    </row>
    <row r="3635" spans="1:24" x14ac:dyDescent="0.25">
      <c r="A3635" s="1" t="s">
        <v>9600</v>
      </c>
      <c r="B3635" s="1" t="s">
        <v>1696</v>
      </c>
      <c r="C3635" s="1" t="s">
        <v>1697</v>
      </c>
      <c r="D3635" s="1" t="s">
        <v>4320</v>
      </c>
      <c r="E3635" s="1" t="s">
        <v>2005</v>
      </c>
      <c r="F3635" s="2">
        <v>45476</v>
      </c>
      <c r="G3635" s="2">
        <v>45361</v>
      </c>
      <c r="H3635" s="2" t="str">
        <f>TEXT(Ecommerce_Sales[[#This Row],[Order_Date]],"mmmm")</f>
        <v>March</v>
      </c>
      <c r="I3635" s="2" t="str">
        <f>TEXT(Ecommerce_Sales[[#This Row],[Order_Date]],"yyyy")</f>
        <v>2024</v>
      </c>
      <c r="J3635" s="2" t="str">
        <f>TEXT(Ecommerce_Sales[[#This Row],[Order_Date]],"mmmm")</f>
        <v>March</v>
      </c>
      <c r="K3635" s="1" t="s">
        <v>1947</v>
      </c>
      <c r="L3635" s="1" t="s">
        <v>9601</v>
      </c>
      <c r="M3635" s="1" t="s">
        <v>2072</v>
      </c>
      <c r="N3635" s="1" t="s">
        <v>1950</v>
      </c>
      <c r="O3635" s="3">
        <v>770</v>
      </c>
      <c r="P3635">
        <v>1</v>
      </c>
      <c r="Q3635" s="3">
        <v>770</v>
      </c>
      <c r="R3635" s="1" t="s">
        <v>1951</v>
      </c>
      <c r="S3635" s="3">
        <v>96</v>
      </c>
      <c r="T3635">
        <v>2</v>
      </c>
      <c r="U3635" t="str">
        <f>IF(Ecommerce_Sales[[#This Row],[Delivery_Time_Days]]&gt;7,"Delay",IF(Ecommerce_Sales[[#This Row],[Delivery_Time_Days]] = 0,"No delivery",IF(Ecommerce_Sales[[#This Row],[Delivery_Time_Days]]&lt;=7,"On-time")))</f>
        <v>On-time</v>
      </c>
      <c r="V3635" s="7">
        <f>Ecommerce_Sales[[#This Row],[Profit]]/Ecommerce_Sales[[#This Row],[Total_Price]]</f>
        <v>0.4</v>
      </c>
      <c r="W3635" s="3">
        <v>308</v>
      </c>
      <c r="X3635" s="3"/>
    </row>
    <row r="3636" spans="1:24" x14ac:dyDescent="0.25">
      <c r="A3636" s="1" t="s">
        <v>9602</v>
      </c>
      <c r="B3636" s="1" t="s">
        <v>186</v>
      </c>
      <c r="C3636" s="1" t="s">
        <v>187</v>
      </c>
      <c r="D3636" s="1" t="s">
        <v>3214</v>
      </c>
      <c r="E3636" s="1" t="s">
        <v>1961</v>
      </c>
      <c r="F3636" s="2">
        <v>45197</v>
      </c>
      <c r="G3636" s="2">
        <v>45179</v>
      </c>
      <c r="H3636" s="2" t="str">
        <f>TEXT(Ecommerce_Sales[[#This Row],[Order_Date]],"mmmm")</f>
        <v>September</v>
      </c>
      <c r="I3636" s="2" t="str">
        <f>TEXT(Ecommerce_Sales[[#This Row],[Order_Date]],"yyyy")</f>
        <v>2023</v>
      </c>
      <c r="J3636" s="2" t="str">
        <f>TEXT(Ecommerce_Sales[[#This Row],[Order_Date]],"mmmm")</f>
        <v>September</v>
      </c>
      <c r="K3636" s="1" t="s">
        <v>1947</v>
      </c>
      <c r="L3636" s="1" t="s">
        <v>9603</v>
      </c>
      <c r="M3636" s="1" t="s">
        <v>2026</v>
      </c>
      <c r="N3636" s="1" t="s">
        <v>1978</v>
      </c>
      <c r="O3636" s="3">
        <v>329</v>
      </c>
      <c r="P3636">
        <v>5</v>
      </c>
      <c r="Q3636" s="3">
        <v>1644</v>
      </c>
      <c r="R3636" s="1" t="s">
        <v>1958</v>
      </c>
      <c r="S3636" s="3">
        <v>124</v>
      </c>
      <c r="T3636">
        <v>8</v>
      </c>
      <c r="U3636" t="str">
        <f>IF(Ecommerce_Sales[[#This Row],[Delivery_Time_Days]]&gt;7,"Delay",IF(Ecommerce_Sales[[#This Row],[Delivery_Time_Days]] = 0,"No delivery",IF(Ecommerce_Sales[[#This Row],[Delivery_Time_Days]]&lt;=7,"On-time")))</f>
        <v>Delay</v>
      </c>
      <c r="V3636" s="7">
        <f>Ecommerce_Sales[[#This Row],[Profit]]/Ecommerce_Sales[[#This Row],[Total_Price]]</f>
        <v>0.3497566909975669</v>
      </c>
      <c r="W3636" s="3">
        <v>575</v>
      </c>
      <c r="X3636" s="3"/>
    </row>
    <row r="3637" spans="1:24" x14ac:dyDescent="0.25">
      <c r="A3637" s="1" t="s">
        <v>9604</v>
      </c>
      <c r="B3637" s="1" t="s">
        <v>719</v>
      </c>
      <c r="C3637" s="1" t="s">
        <v>720</v>
      </c>
      <c r="D3637" s="1" t="s">
        <v>7264</v>
      </c>
      <c r="E3637" s="1" t="s">
        <v>1981</v>
      </c>
      <c r="F3637" s="2">
        <v>45001</v>
      </c>
      <c r="G3637" s="2">
        <v>44952</v>
      </c>
      <c r="H3637" s="2" t="str">
        <f>TEXT(Ecommerce_Sales[[#This Row],[Order_Date]],"mmmm")</f>
        <v>January</v>
      </c>
      <c r="I3637" s="2" t="str">
        <f>TEXT(Ecommerce_Sales[[#This Row],[Order_Date]],"yyyy")</f>
        <v>2023</v>
      </c>
      <c r="J3637" s="2" t="str">
        <f>TEXT(Ecommerce_Sales[[#This Row],[Order_Date]],"mmmm")</f>
        <v>January</v>
      </c>
      <c r="K3637" s="1" t="s">
        <v>1992</v>
      </c>
      <c r="L3637" s="1" t="s">
        <v>8387</v>
      </c>
      <c r="M3637" s="1" t="s">
        <v>2079</v>
      </c>
      <c r="N3637" s="1" t="s">
        <v>1973</v>
      </c>
      <c r="O3637" s="3">
        <v>132</v>
      </c>
      <c r="P3637">
        <v>1</v>
      </c>
      <c r="Q3637" s="3">
        <v>132</v>
      </c>
      <c r="R3637" s="1" t="s">
        <v>2008</v>
      </c>
      <c r="S3637" s="3">
        <v>13</v>
      </c>
      <c r="U3637" t="str">
        <f>IF(Ecommerce_Sales[[#This Row],[Delivery_Time_Days]]&gt;7,"Delay",IF(Ecommerce_Sales[[#This Row],[Delivery_Time_Days]] = 0,"No delivery",IF(Ecommerce_Sales[[#This Row],[Delivery_Time_Days]]&lt;=7,"On-time")))</f>
        <v>No delivery</v>
      </c>
      <c r="V3637" s="7">
        <f>Ecommerce_Sales[[#This Row],[Profit]]/Ecommerce_Sales[[#This Row],[Total_Price]]</f>
        <v>0.30303030303030304</v>
      </c>
      <c r="W3637" s="3">
        <v>40</v>
      </c>
      <c r="X3637" s="3"/>
    </row>
    <row r="3638" spans="1:24" x14ac:dyDescent="0.25">
      <c r="A3638" s="1" t="s">
        <v>9605</v>
      </c>
      <c r="B3638" s="1" t="s">
        <v>1463</v>
      </c>
      <c r="C3638" s="1" t="s">
        <v>1464</v>
      </c>
      <c r="D3638" s="1" t="s">
        <v>5923</v>
      </c>
      <c r="E3638" s="1" t="s">
        <v>1996</v>
      </c>
      <c r="F3638" s="2">
        <v>45314</v>
      </c>
      <c r="G3638" s="2">
        <v>45055</v>
      </c>
      <c r="H3638" s="2" t="str">
        <f>TEXT(Ecommerce_Sales[[#This Row],[Order_Date]],"mmmm")</f>
        <v>May</v>
      </c>
      <c r="I3638" s="2" t="str">
        <f>TEXT(Ecommerce_Sales[[#This Row],[Order_Date]],"yyyy")</f>
        <v>2023</v>
      </c>
      <c r="J3638" s="2" t="str">
        <f>TEXT(Ecommerce_Sales[[#This Row],[Order_Date]],"mmmm")</f>
        <v>May</v>
      </c>
      <c r="K3638" s="1" t="s">
        <v>1947</v>
      </c>
      <c r="L3638" s="1" t="s">
        <v>9606</v>
      </c>
      <c r="M3638" s="1" t="s">
        <v>1998</v>
      </c>
      <c r="N3638" s="1" t="s">
        <v>1973</v>
      </c>
      <c r="O3638" s="3">
        <v>665</v>
      </c>
      <c r="P3638">
        <v>1</v>
      </c>
      <c r="Q3638" s="3">
        <v>665</v>
      </c>
      <c r="R3638" s="1" t="s">
        <v>1951</v>
      </c>
      <c r="S3638" s="3">
        <v>40</v>
      </c>
      <c r="T3638">
        <v>5</v>
      </c>
      <c r="U3638" t="str">
        <f>IF(Ecommerce_Sales[[#This Row],[Delivery_Time_Days]]&gt;7,"Delay",IF(Ecommerce_Sales[[#This Row],[Delivery_Time_Days]] = 0,"No delivery",IF(Ecommerce_Sales[[#This Row],[Delivery_Time_Days]]&lt;=7,"On-time")))</f>
        <v>On-time</v>
      </c>
      <c r="V3638" s="7">
        <f>Ecommerce_Sales[[#This Row],[Profit]]/Ecommerce_Sales[[#This Row],[Total_Price]]</f>
        <v>0.29924812030075187</v>
      </c>
      <c r="W3638" s="3">
        <v>199</v>
      </c>
      <c r="X3638" s="3"/>
    </row>
    <row r="3639" spans="1:24" x14ac:dyDescent="0.25">
      <c r="A3639" s="1" t="s">
        <v>9607</v>
      </c>
      <c r="B3639" s="1" t="s">
        <v>533</v>
      </c>
      <c r="C3639" s="1" t="s">
        <v>534</v>
      </c>
      <c r="D3639" s="1" t="s">
        <v>4443</v>
      </c>
      <c r="E3639" s="1" t="s">
        <v>1966</v>
      </c>
      <c r="F3639" s="2">
        <v>45195</v>
      </c>
      <c r="G3639" s="2">
        <v>45459</v>
      </c>
      <c r="H3639" s="2" t="str">
        <f>TEXT(Ecommerce_Sales[[#This Row],[Order_Date]],"mmmm")</f>
        <v>June</v>
      </c>
      <c r="I3639" s="2" t="str">
        <f>TEXT(Ecommerce_Sales[[#This Row],[Order_Date]],"yyyy")</f>
        <v>2024</v>
      </c>
      <c r="J3639" s="2" t="str">
        <f>TEXT(Ecommerce_Sales[[#This Row],[Order_Date]],"mmmm")</f>
        <v>June</v>
      </c>
      <c r="K3639" s="1" t="s">
        <v>1947</v>
      </c>
      <c r="L3639" s="1" t="s">
        <v>7486</v>
      </c>
      <c r="M3639" s="1" t="s">
        <v>2054</v>
      </c>
      <c r="N3639" s="1" t="s">
        <v>1957</v>
      </c>
      <c r="O3639" s="3">
        <v>241</v>
      </c>
      <c r="P3639">
        <v>1</v>
      </c>
      <c r="Q3639" s="3">
        <v>241</v>
      </c>
      <c r="R3639" s="1" t="s">
        <v>1958</v>
      </c>
      <c r="S3639" s="3">
        <v>33</v>
      </c>
      <c r="T3639">
        <v>5</v>
      </c>
      <c r="U3639" t="str">
        <f>IF(Ecommerce_Sales[[#This Row],[Delivery_Time_Days]]&gt;7,"Delay",IF(Ecommerce_Sales[[#This Row],[Delivery_Time_Days]] = 0,"No delivery",IF(Ecommerce_Sales[[#This Row],[Delivery_Time_Days]]&lt;=7,"On-time")))</f>
        <v>On-time</v>
      </c>
      <c r="V3639" s="7">
        <f>Ecommerce_Sales[[#This Row],[Profit]]/Ecommerce_Sales[[#This Row],[Total_Price]]</f>
        <v>0.14937759336099585</v>
      </c>
      <c r="W3639" s="3">
        <v>36</v>
      </c>
      <c r="X3639" s="3"/>
    </row>
    <row r="3640" spans="1:24" x14ac:dyDescent="0.25">
      <c r="A3640" s="1" t="s">
        <v>9608</v>
      </c>
      <c r="B3640" s="1" t="s">
        <v>1219</v>
      </c>
      <c r="C3640" s="1" t="s">
        <v>1220</v>
      </c>
      <c r="D3640" s="1" t="s">
        <v>3025</v>
      </c>
      <c r="E3640" s="1" t="s">
        <v>1981</v>
      </c>
      <c r="F3640" s="2">
        <v>45263</v>
      </c>
      <c r="G3640" s="2">
        <v>45162</v>
      </c>
      <c r="H3640" s="2" t="str">
        <f>TEXT(Ecommerce_Sales[[#This Row],[Order_Date]],"mmmm")</f>
        <v>August</v>
      </c>
      <c r="I3640" s="2" t="str">
        <f>TEXT(Ecommerce_Sales[[#This Row],[Order_Date]],"yyyy")</f>
        <v>2023</v>
      </c>
      <c r="J3640" s="2" t="str">
        <f>TEXT(Ecommerce_Sales[[#This Row],[Order_Date]],"mmmm")</f>
        <v>August</v>
      </c>
      <c r="K3640" s="1" t="s">
        <v>1947</v>
      </c>
      <c r="L3640" s="1" t="s">
        <v>9609</v>
      </c>
      <c r="M3640" s="1" t="s">
        <v>2072</v>
      </c>
      <c r="N3640" s="1" t="s">
        <v>1950</v>
      </c>
      <c r="O3640" s="3">
        <v>673</v>
      </c>
      <c r="P3640">
        <v>3</v>
      </c>
      <c r="Q3640" s="3">
        <v>2019</v>
      </c>
      <c r="R3640" s="1" t="s">
        <v>2008</v>
      </c>
      <c r="S3640" s="3">
        <v>145</v>
      </c>
      <c r="T3640">
        <v>3</v>
      </c>
      <c r="U3640" t="str">
        <f>IF(Ecommerce_Sales[[#This Row],[Delivery_Time_Days]]&gt;7,"Delay",IF(Ecommerce_Sales[[#This Row],[Delivery_Time_Days]] = 0,"No delivery",IF(Ecommerce_Sales[[#This Row],[Delivery_Time_Days]]&lt;=7,"On-time")))</f>
        <v>On-time</v>
      </c>
      <c r="V3640" s="7">
        <f>Ecommerce_Sales[[#This Row],[Profit]]/Ecommerce_Sales[[#This Row],[Total_Price]]</f>
        <v>0.4001981178801387</v>
      </c>
      <c r="W3640" s="3">
        <v>808</v>
      </c>
      <c r="X3640" s="3"/>
    </row>
    <row r="3641" spans="1:24" x14ac:dyDescent="0.25">
      <c r="A3641" s="1" t="s">
        <v>9610</v>
      </c>
      <c r="B3641" s="1" t="s">
        <v>354</v>
      </c>
      <c r="C3641" s="1" t="s">
        <v>355</v>
      </c>
      <c r="D3641" s="1" t="s">
        <v>2258</v>
      </c>
      <c r="E3641" s="1" t="s">
        <v>2005</v>
      </c>
      <c r="F3641" s="2">
        <v>45029</v>
      </c>
      <c r="G3641" s="2">
        <v>45533</v>
      </c>
      <c r="H3641" s="2" t="str">
        <f>TEXT(Ecommerce_Sales[[#This Row],[Order_Date]],"mmmm")</f>
        <v>August</v>
      </c>
      <c r="I3641" s="2" t="str">
        <f>TEXT(Ecommerce_Sales[[#This Row],[Order_Date]],"yyyy")</f>
        <v>2024</v>
      </c>
      <c r="J3641" s="2" t="str">
        <f>TEXT(Ecommerce_Sales[[#This Row],[Order_Date]],"mmmm")</f>
        <v>August</v>
      </c>
      <c r="K3641" s="1" t="s">
        <v>1947</v>
      </c>
      <c r="L3641" s="1" t="s">
        <v>9611</v>
      </c>
      <c r="M3641" s="1" t="s">
        <v>1988</v>
      </c>
      <c r="N3641" s="1" t="s">
        <v>1989</v>
      </c>
      <c r="O3641" s="3">
        <v>112</v>
      </c>
      <c r="P3641">
        <v>5</v>
      </c>
      <c r="Q3641" s="3">
        <v>559</v>
      </c>
      <c r="R3641" s="1" t="s">
        <v>1958</v>
      </c>
      <c r="S3641" s="3">
        <v>35</v>
      </c>
      <c r="T3641">
        <v>2</v>
      </c>
      <c r="U3641" t="str">
        <f>IF(Ecommerce_Sales[[#This Row],[Delivery_Time_Days]]&gt;7,"Delay",IF(Ecommerce_Sales[[#This Row],[Delivery_Time_Days]] = 0,"No delivery",IF(Ecommerce_Sales[[#This Row],[Delivery_Time_Days]]&lt;=7,"On-time")))</f>
        <v>On-time</v>
      </c>
      <c r="V3641" s="7">
        <f>Ecommerce_Sales[[#This Row],[Profit]]/Ecommerce_Sales[[#This Row],[Total_Price]]</f>
        <v>0.25044722719141321</v>
      </c>
      <c r="W3641" s="3">
        <v>140</v>
      </c>
      <c r="X3641" s="3"/>
    </row>
    <row r="3642" spans="1:24" x14ac:dyDescent="0.25">
      <c r="A3642" s="1" t="s">
        <v>9612</v>
      </c>
      <c r="B3642" s="1" t="s">
        <v>1363</v>
      </c>
      <c r="C3642" s="1" t="s">
        <v>1330</v>
      </c>
      <c r="D3642" s="1" t="s">
        <v>4583</v>
      </c>
      <c r="E3642" s="1" t="s">
        <v>1961</v>
      </c>
      <c r="F3642" s="2">
        <v>45353</v>
      </c>
      <c r="G3642" s="2">
        <v>45040</v>
      </c>
      <c r="H3642" s="2" t="str">
        <f>TEXT(Ecommerce_Sales[[#This Row],[Order_Date]],"mmmm")</f>
        <v>April</v>
      </c>
      <c r="I3642" s="2" t="str">
        <f>TEXT(Ecommerce_Sales[[#This Row],[Order_Date]],"yyyy")</f>
        <v>2023</v>
      </c>
      <c r="J3642" s="2" t="str">
        <f>TEXT(Ecommerce_Sales[[#This Row],[Order_Date]],"mmmm")</f>
        <v>April</v>
      </c>
      <c r="K3642" s="1" t="s">
        <v>1947</v>
      </c>
      <c r="L3642" s="1" t="s">
        <v>9613</v>
      </c>
      <c r="M3642" s="1" t="s">
        <v>2072</v>
      </c>
      <c r="N3642" s="1" t="s">
        <v>1950</v>
      </c>
      <c r="O3642" s="3">
        <v>312</v>
      </c>
      <c r="P3642">
        <v>3</v>
      </c>
      <c r="Q3642" s="3">
        <v>937</v>
      </c>
      <c r="R3642" s="1" t="s">
        <v>1958</v>
      </c>
      <c r="S3642" s="3">
        <v>56</v>
      </c>
      <c r="T3642">
        <v>5</v>
      </c>
      <c r="U3642" t="str">
        <f>IF(Ecommerce_Sales[[#This Row],[Delivery_Time_Days]]&gt;7,"Delay",IF(Ecommerce_Sales[[#This Row],[Delivery_Time_Days]] = 0,"No delivery",IF(Ecommerce_Sales[[#This Row],[Delivery_Time_Days]]&lt;=7,"On-time")))</f>
        <v>On-time</v>
      </c>
      <c r="V3642" s="7">
        <f>Ecommerce_Sales[[#This Row],[Profit]]/Ecommerce_Sales[[#This Row],[Total_Price]]</f>
        <v>0.400213447171825</v>
      </c>
      <c r="W3642" s="3">
        <v>375</v>
      </c>
      <c r="X3642" s="3"/>
    </row>
    <row r="3643" spans="1:24" x14ac:dyDescent="0.25">
      <c r="A3643" s="1" t="s">
        <v>9614</v>
      </c>
      <c r="B3643" s="1" t="s">
        <v>232</v>
      </c>
      <c r="C3643" s="1" t="s">
        <v>233</v>
      </c>
      <c r="D3643" s="1" t="s">
        <v>2138</v>
      </c>
      <c r="E3643" s="1" t="s">
        <v>1946</v>
      </c>
      <c r="F3643" s="2">
        <v>45120</v>
      </c>
      <c r="G3643" s="2">
        <v>45177</v>
      </c>
      <c r="H3643" s="2" t="str">
        <f>TEXT(Ecommerce_Sales[[#This Row],[Order_Date]],"mmmm")</f>
        <v>September</v>
      </c>
      <c r="I3643" s="2" t="str">
        <f>TEXT(Ecommerce_Sales[[#This Row],[Order_Date]],"yyyy")</f>
        <v>2023</v>
      </c>
      <c r="J3643" s="2" t="str">
        <f>TEXT(Ecommerce_Sales[[#This Row],[Order_Date]],"mmmm")</f>
        <v>September</v>
      </c>
      <c r="K3643" s="1" t="s">
        <v>1947</v>
      </c>
      <c r="L3643" s="1" t="s">
        <v>9615</v>
      </c>
      <c r="M3643" s="1" t="s">
        <v>1956</v>
      </c>
      <c r="N3643" s="1" t="s">
        <v>1957</v>
      </c>
      <c r="O3643" s="3">
        <v>424</v>
      </c>
      <c r="P3643">
        <v>4</v>
      </c>
      <c r="Q3643" s="3">
        <v>1697</v>
      </c>
      <c r="R3643" s="1" t="s">
        <v>2008</v>
      </c>
      <c r="S3643" s="3">
        <v>195</v>
      </c>
      <c r="T3643">
        <v>10</v>
      </c>
      <c r="U3643" t="str">
        <f>IF(Ecommerce_Sales[[#This Row],[Delivery_Time_Days]]&gt;7,"Delay",IF(Ecommerce_Sales[[#This Row],[Delivery_Time_Days]] = 0,"No delivery",IF(Ecommerce_Sales[[#This Row],[Delivery_Time_Days]]&lt;=7,"On-time")))</f>
        <v>Delay</v>
      </c>
      <c r="V3643" s="7">
        <f>Ecommerce_Sales[[#This Row],[Profit]]/Ecommerce_Sales[[#This Row],[Total_Price]]</f>
        <v>0.15026517383618149</v>
      </c>
      <c r="W3643" s="3">
        <v>255</v>
      </c>
      <c r="X3643" s="3"/>
    </row>
    <row r="3644" spans="1:24" x14ac:dyDescent="0.25">
      <c r="A3644" s="1" t="s">
        <v>9616</v>
      </c>
      <c r="B3644" s="1" t="s">
        <v>571</v>
      </c>
      <c r="C3644" s="1" t="s">
        <v>572</v>
      </c>
      <c r="D3644" s="1" t="s">
        <v>4730</v>
      </c>
      <c r="E3644" s="1" t="s">
        <v>1966</v>
      </c>
      <c r="F3644" s="2">
        <v>45560</v>
      </c>
      <c r="G3644" s="2">
        <v>44967</v>
      </c>
      <c r="H3644" s="2" t="str">
        <f>TEXT(Ecommerce_Sales[[#This Row],[Order_Date]],"mmmm")</f>
        <v>February</v>
      </c>
      <c r="I3644" s="2" t="str">
        <f>TEXT(Ecommerce_Sales[[#This Row],[Order_Date]],"yyyy")</f>
        <v>2023</v>
      </c>
      <c r="J3644" s="2" t="str">
        <f>TEXT(Ecommerce_Sales[[#This Row],[Order_Date]],"mmmm")</f>
        <v>February</v>
      </c>
      <c r="K3644" s="1" t="s">
        <v>1947</v>
      </c>
      <c r="L3644" s="1" t="s">
        <v>5403</v>
      </c>
      <c r="M3644" s="1" t="s">
        <v>2072</v>
      </c>
      <c r="N3644" s="1" t="s">
        <v>1950</v>
      </c>
      <c r="O3644" s="3">
        <v>94</v>
      </c>
      <c r="P3644">
        <v>2</v>
      </c>
      <c r="Q3644" s="3">
        <v>188</v>
      </c>
      <c r="R3644" s="1" t="s">
        <v>1958</v>
      </c>
      <c r="S3644" s="3">
        <v>16</v>
      </c>
      <c r="T3644">
        <v>7</v>
      </c>
      <c r="U3644" t="str">
        <f>IF(Ecommerce_Sales[[#This Row],[Delivery_Time_Days]]&gt;7,"Delay",IF(Ecommerce_Sales[[#This Row],[Delivery_Time_Days]] = 0,"No delivery",IF(Ecommerce_Sales[[#This Row],[Delivery_Time_Days]]&lt;=7,"On-time")))</f>
        <v>On-time</v>
      </c>
      <c r="V3644" s="7">
        <f>Ecommerce_Sales[[#This Row],[Profit]]/Ecommerce_Sales[[#This Row],[Total_Price]]</f>
        <v>0.39893617021276595</v>
      </c>
      <c r="W3644" s="3">
        <v>75</v>
      </c>
      <c r="X3644" s="3"/>
    </row>
    <row r="3645" spans="1:24" x14ac:dyDescent="0.25">
      <c r="A3645" s="1" t="s">
        <v>9617</v>
      </c>
      <c r="B3645" s="1" t="s">
        <v>1532</v>
      </c>
      <c r="C3645" s="1" t="s">
        <v>1533</v>
      </c>
      <c r="D3645" s="1" t="s">
        <v>3510</v>
      </c>
      <c r="E3645" s="1" t="s">
        <v>2005</v>
      </c>
      <c r="F3645" s="2">
        <v>45455</v>
      </c>
      <c r="G3645" s="2">
        <v>45492</v>
      </c>
      <c r="H3645" s="2" t="str">
        <f>TEXT(Ecommerce_Sales[[#This Row],[Order_Date]],"mmmm")</f>
        <v>July</v>
      </c>
      <c r="I3645" s="2" t="str">
        <f>TEXT(Ecommerce_Sales[[#This Row],[Order_Date]],"yyyy")</f>
        <v>2024</v>
      </c>
      <c r="J3645" s="2" t="str">
        <f>TEXT(Ecommerce_Sales[[#This Row],[Order_Date]],"mmmm")</f>
        <v>July</v>
      </c>
      <c r="K3645" s="1" t="s">
        <v>1947</v>
      </c>
      <c r="L3645" s="1" t="s">
        <v>9618</v>
      </c>
      <c r="M3645" s="1" t="s">
        <v>1998</v>
      </c>
      <c r="N3645" s="1" t="s">
        <v>1973</v>
      </c>
      <c r="O3645" s="3">
        <v>159</v>
      </c>
      <c r="P3645">
        <v>2</v>
      </c>
      <c r="Q3645" s="3">
        <v>319</v>
      </c>
      <c r="R3645" s="1" t="s">
        <v>1958</v>
      </c>
      <c r="S3645" s="3">
        <v>28</v>
      </c>
      <c r="T3645">
        <v>7</v>
      </c>
      <c r="U3645" t="str">
        <f>IF(Ecommerce_Sales[[#This Row],[Delivery_Time_Days]]&gt;7,"Delay",IF(Ecommerce_Sales[[#This Row],[Delivery_Time_Days]] = 0,"No delivery",IF(Ecommerce_Sales[[#This Row],[Delivery_Time_Days]]&lt;=7,"On-time")))</f>
        <v>On-time</v>
      </c>
      <c r="V3645" s="7">
        <f>Ecommerce_Sales[[#This Row],[Profit]]/Ecommerce_Sales[[#This Row],[Total_Price]]</f>
        <v>0.30094043887147337</v>
      </c>
      <c r="W3645" s="3">
        <v>96</v>
      </c>
      <c r="X3645" s="3"/>
    </row>
    <row r="3646" spans="1:24" x14ac:dyDescent="0.25">
      <c r="A3646" s="1" t="s">
        <v>9619</v>
      </c>
      <c r="B3646" s="1" t="s">
        <v>900</v>
      </c>
      <c r="C3646" s="1" t="s">
        <v>901</v>
      </c>
      <c r="D3646" s="1" t="s">
        <v>3620</v>
      </c>
      <c r="E3646" s="1" t="s">
        <v>1946</v>
      </c>
      <c r="F3646" s="2">
        <v>45347</v>
      </c>
      <c r="G3646" s="2">
        <v>45564</v>
      </c>
      <c r="H3646" s="2" t="str">
        <f>TEXT(Ecommerce_Sales[[#This Row],[Order_Date]],"mmmm")</f>
        <v>September</v>
      </c>
      <c r="I3646" s="2" t="str">
        <f>TEXT(Ecommerce_Sales[[#This Row],[Order_Date]],"yyyy")</f>
        <v>2024</v>
      </c>
      <c r="J3646" s="2" t="str">
        <f>TEXT(Ecommerce_Sales[[#This Row],[Order_Date]],"mmmm")</f>
        <v>September</v>
      </c>
      <c r="K3646" s="1" t="s">
        <v>1986</v>
      </c>
      <c r="L3646" s="1" t="s">
        <v>9620</v>
      </c>
      <c r="M3646" s="1" t="s">
        <v>2058</v>
      </c>
      <c r="N3646" s="1" t="s">
        <v>1950</v>
      </c>
      <c r="O3646" s="3">
        <v>135</v>
      </c>
      <c r="P3646">
        <v>5</v>
      </c>
      <c r="Q3646" s="3">
        <v>674</v>
      </c>
      <c r="R3646" s="1" t="s">
        <v>1951</v>
      </c>
      <c r="S3646" s="3">
        <v>38</v>
      </c>
      <c r="U3646" t="str">
        <f>IF(Ecommerce_Sales[[#This Row],[Delivery_Time_Days]]&gt;7,"Delay",IF(Ecommerce_Sales[[#This Row],[Delivery_Time_Days]] = 0,"No delivery",IF(Ecommerce_Sales[[#This Row],[Delivery_Time_Days]]&lt;=7,"On-time")))</f>
        <v>No delivery</v>
      </c>
      <c r="V3646" s="7">
        <f>Ecommerce_Sales[[#This Row],[Profit]]/Ecommerce_Sales[[#This Row],[Total_Price]]</f>
        <v>0.39910979228486648</v>
      </c>
      <c r="W3646" s="3">
        <v>269</v>
      </c>
      <c r="X3646" s="3"/>
    </row>
    <row r="3647" spans="1:24" x14ac:dyDescent="0.25">
      <c r="A3647" s="1" t="s">
        <v>9621</v>
      </c>
      <c r="B3647" s="1" t="s">
        <v>1313</v>
      </c>
      <c r="C3647" s="1" t="s">
        <v>1314</v>
      </c>
      <c r="D3647" s="1" t="s">
        <v>2981</v>
      </c>
      <c r="E3647" s="1" t="s">
        <v>1966</v>
      </c>
      <c r="F3647" s="2">
        <v>45390</v>
      </c>
      <c r="G3647" s="2">
        <v>45223</v>
      </c>
      <c r="H3647" s="2" t="str">
        <f>TEXT(Ecommerce_Sales[[#This Row],[Order_Date]],"mmmm")</f>
        <v>October</v>
      </c>
      <c r="I3647" s="2" t="str">
        <f>TEXT(Ecommerce_Sales[[#This Row],[Order_Date]],"yyyy")</f>
        <v>2023</v>
      </c>
      <c r="J3647" s="2" t="str">
        <f>TEXT(Ecommerce_Sales[[#This Row],[Order_Date]],"mmmm")</f>
        <v>October</v>
      </c>
      <c r="K3647" s="1" t="s">
        <v>1947</v>
      </c>
      <c r="L3647" s="1" t="s">
        <v>3003</v>
      </c>
      <c r="M3647" s="1" t="s">
        <v>1972</v>
      </c>
      <c r="N3647" s="1" t="s">
        <v>1973</v>
      </c>
      <c r="O3647" s="3">
        <v>790</v>
      </c>
      <c r="P3647">
        <v>6</v>
      </c>
      <c r="Q3647" s="3">
        <v>4737</v>
      </c>
      <c r="R3647" s="1" t="s">
        <v>1951</v>
      </c>
      <c r="S3647" s="3">
        <v>553</v>
      </c>
      <c r="T3647">
        <v>3</v>
      </c>
      <c r="U3647" t="str">
        <f>IF(Ecommerce_Sales[[#This Row],[Delivery_Time_Days]]&gt;7,"Delay",IF(Ecommerce_Sales[[#This Row],[Delivery_Time_Days]] = 0,"No delivery",IF(Ecommerce_Sales[[#This Row],[Delivery_Time_Days]]&lt;=7,"On-time")))</f>
        <v>On-time</v>
      </c>
      <c r="V3647" s="7">
        <f>Ecommerce_Sales[[#This Row],[Profit]]/Ecommerce_Sales[[#This Row],[Total_Price]]</f>
        <v>0.29997888959256913</v>
      </c>
      <c r="W3647" s="3">
        <v>1421</v>
      </c>
      <c r="X3647" s="3"/>
    </row>
    <row r="3648" spans="1:24" x14ac:dyDescent="0.25">
      <c r="A3648" s="1" t="s">
        <v>9622</v>
      </c>
      <c r="B3648" s="1" t="s">
        <v>420</v>
      </c>
      <c r="C3648" s="1" t="s">
        <v>421</v>
      </c>
      <c r="D3648" s="1" t="s">
        <v>4174</v>
      </c>
      <c r="E3648" s="1" t="s">
        <v>1981</v>
      </c>
      <c r="F3648" s="2">
        <v>45519</v>
      </c>
      <c r="G3648" s="2">
        <v>45614</v>
      </c>
      <c r="H3648" s="2" t="str">
        <f>TEXT(Ecommerce_Sales[[#This Row],[Order_Date]],"mmmm")</f>
        <v>November</v>
      </c>
      <c r="I3648" s="2" t="str">
        <f>TEXT(Ecommerce_Sales[[#This Row],[Order_Date]],"yyyy")</f>
        <v>2024</v>
      </c>
      <c r="J3648" s="2" t="str">
        <f>TEXT(Ecommerce_Sales[[#This Row],[Order_Date]],"mmmm")</f>
        <v>November</v>
      </c>
      <c r="K3648" s="1" t="s">
        <v>1947</v>
      </c>
      <c r="L3648" s="1" t="s">
        <v>9623</v>
      </c>
      <c r="M3648" s="1" t="s">
        <v>2026</v>
      </c>
      <c r="N3648" s="1" t="s">
        <v>1978</v>
      </c>
      <c r="O3648" s="3">
        <v>614</v>
      </c>
      <c r="P3648">
        <v>6</v>
      </c>
      <c r="Q3648" s="3">
        <v>3683</v>
      </c>
      <c r="R3648" s="1" t="s">
        <v>1951</v>
      </c>
      <c r="S3648" s="3">
        <v>198</v>
      </c>
      <c r="T3648">
        <v>8</v>
      </c>
      <c r="U3648" t="str">
        <f>IF(Ecommerce_Sales[[#This Row],[Delivery_Time_Days]]&gt;7,"Delay",IF(Ecommerce_Sales[[#This Row],[Delivery_Time_Days]] = 0,"No delivery",IF(Ecommerce_Sales[[#This Row],[Delivery_Time_Days]]&lt;=7,"On-time")))</f>
        <v>Delay</v>
      </c>
      <c r="V3648" s="7">
        <f>Ecommerce_Sales[[#This Row],[Profit]]/Ecommerce_Sales[[#This Row],[Total_Price]]</f>
        <v>0.34998642411077924</v>
      </c>
      <c r="W3648" s="3">
        <v>1289</v>
      </c>
      <c r="X3648" s="3"/>
    </row>
    <row r="3649" spans="1:24" x14ac:dyDescent="0.25">
      <c r="A3649" s="1" t="s">
        <v>9624</v>
      </c>
      <c r="B3649" s="1" t="s">
        <v>1165</v>
      </c>
      <c r="C3649" s="1" t="s">
        <v>1166</v>
      </c>
      <c r="D3649" s="1" t="s">
        <v>2121</v>
      </c>
      <c r="E3649" s="1" t="s">
        <v>1946</v>
      </c>
      <c r="F3649" s="2">
        <v>45312</v>
      </c>
      <c r="G3649" s="2">
        <v>44933</v>
      </c>
      <c r="H3649" s="2" t="str">
        <f>TEXT(Ecommerce_Sales[[#This Row],[Order_Date]],"mmmm")</f>
        <v>January</v>
      </c>
      <c r="I3649" s="2" t="str">
        <f>TEXT(Ecommerce_Sales[[#This Row],[Order_Date]],"yyyy")</f>
        <v>2023</v>
      </c>
      <c r="J3649" s="2" t="str">
        <f>TEXT(Ecommerce_Sales[[#This Row],[Order_Date]],"mmmm")</f>
        <v>January</v>
      </c>
      <c r="K3649" s="1" t="s">
        <v>1947</v>
      </c>
      <c r="L3649" s="1" t="s">
        <v>9625</v>
      </c>
      <c r="M3649" s="1" t="s">
        <v>1988</v>
      </c>
      <c r="N3649" s="1" t="s">
        <v>1989</v>
      </c>
      <c r="O3649" s="3">
        <v>59</v>
      </c>
      <c r="P3649">
        <v>1</v>
      </c>
      <c r="Q3649" s="3">
        <v>59</v>
      </c>
      <c r="R3649" s="1" t="s">
        <v>1958</v>
      </c>
      <c r="S3649" s="3">
        <v>4</v>
      </c>
      <c r="T3649">
        <v>7</v>
      </c>
      <c r="U3649" t="str">
        <f>IF(Ecommerce_Sales[[#This Row],[Delivery_Time_Days]]&gt;7,"Delay",IF(Ecommerce_Sales[[#This Row],[Delivery_Time_Days]] = 0,"No delivery",IF(Ecommerce_Sales[[#This Row],[Delivery_Time_Days]]&lt;=7,"On-time")))</f>
        <v>On-time</v>
      </c>
      <c r="V3649" s="7">
        <f>Ecommerce_Sales[[#This Row],[Profit]]/Ecommerce_Sales[[#This Row],[Total_Price]]</f>
        <v>0.25423728813559321</v>
      </c>
      <c r="W3649" s="3">
        <v>15</v>
      </c>
      <c r="X3649" s="3"/>
    </row>
    <row r="3650" spans="1:24" x14ac:dyDescent="0.25">
      <c r="A3650" s="1" t="s">
        <v>9626</v>
      </c>
      <c r="B3650" s="1" t="s">
        <v>1337</v>
      </c>
      <c r="C3650" s="1" t="s">
        <v>1338</v>
      </c>
      <c r="D3650" s="1" t="s">
        <v>3933</v>
      </c>
      <c r="E3650" s="1" t="s">
        <v>1946</v>
      </c>
      <c r="F3650" s="2">
        <v>45595</v>
      </c>
      <c r="G3650" s="2">
        <v>45128</v>
      </c>
      <c r="H3650" s="2" t="str">
        <f>TEXT(Ecommerce_Sales[[#This Row],[Order_Date]],"mmmm")</f>
        <v>July</v>
      </c>
      <c r="I3650" s="2" t="str">
        <f>TEXT(Ecommerce_Sales[[#This Row],[Order_Date]],"yyyy")</f>
        <v>2023</v>
      </c>
      <c r="J3650" s="2" t="str">
        <f>TEXT(Ecommerce_Sales[[#This Row],[Order_Date]],"mmmm")</f>
        <v>July</v>
      </c>
      <c r="K3650" s="1" t="s">
        <v>1947</v>
      </c>
      <c r="L3650" s="1" t="s">
        <v>3499</v>
      </c>
      <c r="M3650" s="1" t="s">
        <v>2079</v>
      </c>
      <c r="N3650" s="1" t="s">
        <v>1973</v>
      </c>
      <c r="O3650" s="3">
        <v>225</v>
      </c>
      <c r="P3650">
        <v>6</v>
      </c>
      <c r="Q3650" s="3">
        <v>1351</v>
      </c>
      <c r="R3650" s="1" t="s">
        <v>1958</v>
      </c>
      <c r="S3650" s="3">
        <v>119</v>
      </c>
      <c r="T3650">
        <v>2</v>
      </c>
      <c r="U3650" t="str">
        <f>IF(Ecommerce_Sales[[#This Row],[Delivery_Time_Days]]&gt;7,"Delay",IF(Ecommerce_Sales[[#This Row],[Delivery_Time_Days]] = 0,"No delivery",IF(Ecommerce_Sales[[#This Row],[Delivery_Time_Days]]&lt;=7,"On-time")))</f>
        <v>On-time</v>
      </c>
      <c r="V3650" s="7">
        <f>Ecommerce_Sales[[#This Row],[Profit]]/Ecommerce_Sales[[#This Row],[Total_Price]]</f>
        <v>0.29977794226498888</v>
      </c>
      <c r="W3650" s="3">
        <v>405</v>
      </c>
      <c r="X3650" s="3"/>
    </row>
    <row r="3651" spans="1:24" x14ac:dyDescent="0.25">
      <c r="A3651" s="1" t="s">
        <v>9627</v>
      </c>
      <c r="B3651" s="1" t="s">
        <v>490</v>
      </c>
      <c r="C3651" s="1" t="s">
        <v>491</v>
      </c>
      <c r="D3651" s="1" t="s">
        <v>2497</v>
      </c>
      <c r="E3651" s="1" t="s">
        <v>2005</v>
      </c>
      <c r="F3651" s="2">
        <v>45349</v>
      </c>
      <c r="G3651" s="2">
        <v>45553</v>
      </c>
      <c r="H3651" s="2" t="str">
        <f>TEXT(Ecommerce_Sales[[#This Row],[Order_Date]],"mmmm")</f>
        <v>September</v>
      </c>
      <c r="I3651" s="2" t="str">
        <f>TEXT(Ecommerce_Sales[[#This Row],[Order_Date]],"yyyy")</f>
        <v>2024</v>
      </c>
      <c r="J3651" s="2" t="str">
        <f>TEXT(Ecommerce_Sales[[#This Row],[Order_Date]],"mmmm")</f>
        <v>September</v>
      </c>
      <c r="K3651" s="1" t="s">
        <v>1947</v>
      </c>
      <c r="L3651" s="1" t="s">
        <v>9628</v>
      </c>
      <c r="M3651" s="1" t="s">
        <v>1949</v>
      </c>
      <c r="N3651" s="1" t="s">
        <v>1950</v>
      </c>
      <c r="O3651" s="3">
        <v>220</v>
      </c>
      <c r="P3651">
        <v>5</v>
      </c>
      <c r="Q3651" s="3">
        <v>1102</v>
      </c>
      <c r="R3651" s="1" t="s">
        <v>1958</v>
      </c>
      <c r="S3651" s="3">
        <v>161</v>
      </c>
      <c r="T3651">
        <v>6</v>
      </c>
      <c r="U3651" t="str">
        <f>IF(Ecommerce_Sales[[#This Row],[Delivery_Time_Days]]&gt;7,"Delay",IF(Ecommerce_Sales[[#This Row],[Delivery_Time_Days]] = 0,"No delivery",IF(Ecommerce_Sales[[#This Row],[Delivery_Time_Days]]&lt;=7,"On-time")))</f>
        <v>On-time</v>
      </c>
      <c r="V3651" s="7">
        <f>Ecommerce_Sales[[#This Row],[Profit]]/Ecommerce_Sales[[#This Row],[Total_Price]]</f>
        <v>0.40018148820326677</v>
      </c>
      <c r="W3651" s="3">
        <v>441</v>
      </c>
      <c r="X3651" s="3"/>
    </row>
    <row r="3652" spans="1:24" x14ac:dyDescent="0.25">
      <c r="A3652" s="1" t="s">
        <v>9629</v>
      </c>
      <c r="B3652" s="1" t="s">
        <v>1111</v>
      </c>
      <c r="C3652" s="1" t="s">
        <v>1112</v>
      </c>
      <c r="D3652" s="1" t="s">
        <v>4792</v>
      </c>
      <c r="E3652" s="1" t="s">
        <v>1966</v>
      </c>
      <c r="F3652" s="2">
        <v>45434</v>
      </c>
      <c r="G3652" s="2">
        <v>45532</v>
      </c>
      <c r="H3652" s="2" t="str">
        <f>TEXT(Ecommerce_Sales[[#This Row],[Order_Date]],"mmmm")</f>
        <v>August</v>
      </c>
      <c r="I3652" s="2" t="str">
        <f>TEXT(Ecommerce_Sales[[#This Row],[Order_Date]],"yyyy")</f>
        <v>2024</v>
      </c>
      <c r="J3652" s="2" t="str">
        <f>TEXT(Ecommerce_Sales[[#This Row],[Order_Date]],"mmmm")</f>
        <v>August</v>
      </c>
      <c r="K3652" s="1" t="s">
        <v>1992</v>
      </c>
      <c r="L3652" s="1" t="s">
        <v>9630</v>
      </c>
      <c r="M3652" s="1" t="s">
        <v>2247</v>
      </c>
      <c r="N3652" s="1" t="s">
        <v>1957</v>
      </c>
      <c r="O3652" s="3">
        <v>1143</v>
      </c>
      <c r="P3652">
        <v>2</v>
      </c>
      <c r="Q3652" s="3">
        <v>2287</v>
      </c>
      <c r="R3652" s="1" t="s">
        <v>1951</v>
      </c>
      <c r="S3652" s="3">
        <v>310</v>
      </c>
      <c r="U3652" t="str">
        <f>IF(Ecommerce_Sales[[#This Row],[Delivery_Time_Days]]&gt;7,"Delay",IF(Ecommerce_Sales[[#This Row],[Delivery_Time_Days]] = 0,"No delivery",IF(Ecommerce_Sales[[#This Row],[Delivery_Time_Days]]&lt;=7,"On-time")))</f>
        <v>No delivery</v>
      </c>
      <c r="V3652" s="7">
        <f>Ecommerce_Sales[[#This Row],[Profit]]/Ecommerce_Sales[[#This Row],[Total_Price]]</f>
        <v>0.14997813729777001</v>
      </c>
      <c r="W3652" s="3">
        <v>343</v>
      </c>
      <c r="X3652" s="3"/>
    </row>
    <row r="3653" spans="1:24" x14ac:dyDescent="0.25">
      <c r="A3653" s="1" t="s">
        <v>9631</v>
      </c>
      <c r="B3653" s="1" t="s">
        <v>1029</v>
      </c>
      <c r="C3653" s="1" t="s">
        <v>1030</v>
      </c>
      <c r="D3653" s="1" t="s">
        <v>2640</v>
      </c>
      <c r="E3653" s="1" t="s">
        <v>1946</v>
      </c>
      <c r="F3653" s="2">
        <v>45466</v>
      </c>
      <c r="G3653" s="2">
        <v>45234</v>
      </c>
      <c r="H3653" s="2" t="str">
        <f>TEXT(Ecommerce_Sales[[#This Row],[Order_Date]],"mmmm")</f>
        <v>November</v>
      </c>
      <c r="I3653" s="2" t="str">
        <f>TEXT(Ecommerce_Sales[[#This Row],[Order_Date]],"yyyy")</f>
        <v>2023</v>
      </c>
      <c r="J3653" s="2" t="str">
        <f>TEXT(Ecommerce_Sales[[#This Row],[Order_Date]],"mmmm")</f>
        <v>November</v>
      </c>
      <c r="K3653" s="1" t="s">
        <v>1947</v>
      </c>
      <c r="L3653" s="1" t="s">
        <v>9632</v>
      </c>
      <c r="M3653" s="1" t="s">
        <v>1972</v>
      </c>
      <c r="N3653" s="1" t="s">
        <v>1973</v>
      </c>
      <c r="O3653" s="3">
        <v>1494</v>
      </c>
      <c r="P3653">
        <v>7</v>
      </c>
      <c r="Q3653" s="3">
        <v>10460</v>
      </c>
      <c r="R3653" s="1" t="s">
        <v>1958</v>
      </c>
      <c r="S3653" s="3">
        <v>1473</v>
      </c>
      <c r="T3653">
        <v>6</v>
      </c>
      <c r="U3653" t="str">
        <f>IF(Ecommerce_Sales[[#This Row],[Delivery_Time_Days]]&gt;7,"Delay",IF(Ecommerce_Sales[[#This Row],[Delivery_Time_Days]] = 0,"No delivery",IF(Ecommerce_Sales[[#This Row],[Delivery_Time_Days]]&lt;=7,"On-time")))</f>
        <v>On-time</v>
      </c>
      <c r="V3653" s="7">
        <f>Ecommerce_Sales[[#This Row],[Profit]]/Ecommerce_Sales[[#This Row],[Total_Price]]</f>
        <v>0.3</v>
      </c>
      <c r="W3653" s="3">
        <v>3138</v>
      </c>
      <c r="X3653" s="3"/>
    </row>
    <row r="3654" spans="1:24" x14ac:dyDescent="0.25">
      <c r="A3654" s="1" t="s">
        <v>9633</v>
      </c>
      <c r="B3654" s="1" t="s">
        <v>1822</v>
      </c>
      <c r="C3654" s="1" t="s">
        <v>1823</v>
      </c>
      <c r="D3654" s="1" t="s">
        <v>5226</v>
      </c>
      <c r="E3654" s="1" t="s">
        <v>1966</v>
      </c>
      <c r="F3654" s="2">
        <v>44931</v>
      </c>
      <c r="G3654" s="2">
        <v>45249</v>
      </c>
      <c r="H3654" s="2" t="str">
        <f>TEXT(Ecommerce_Sales[[#This Row],[Order_Date]],"mmmm")</f>
        <v>November</v>
      </c>
      <c r="I3654" s="2" t="str">
        <f>TEXT(Ecommerce_Sales[[#This Row],[Order_Date]],"yyyy")</f>
        <v>2023</v>
      </c>
      <c r="J3654" s="2" t="str">
        <f>TEXT(Ecommerce_Sales[[#This Row],[Order_Date]],"mmmm")</f>
        <v>November</v>
      </c>
      <c r="K3654" s="1" t="s">
        <v>1947</v>
      </c>
      <c r="L3654" s="1" t="s">
        <v>9634</v>
      </c>
      <c r="M3654" s="1" t="s">
        <v>1972</v>
      </c>
      <c r="N3654" s="1" t="s">
        <v>1973</v>
      </c>
      <c r="O3654" s="3">
        <v>26</v>
      </c>
      <c r="P3654">
        <v>4</v>
      </c>
      <c r="Q3654" s="3">
        <v>105</v>
      </c>
      <c r="R3654" s="1" t="s">
        <v>1958</v>
      </c>
      <c r="S3654" s="3">
        <v>8</v>
      </c>
      <c r="T3654">
        <v>5</v>
      </c>
      <c r="U3654" t="str">
        <f>IF(Ecommerce_Sales[[#This Row],[Delivery_Time_Days]]&gt;7,"Delay",IF(Ecommerce_Sales[[#This Row],[Delivery_Time_Days]] = 0,"No delivery",IF(Ecommerce_Sales[[#This Row],[Delivery_Time_Days]]&lt;=7,"On-time")))</f>
        <v>On-time</v>
      </c>
      <c r="V3654" s="7">
        <f>Ecommerce_Sales[[#This Row],[Profit]]/Ecommerce_Sales[[#This Row],[Total_Price]]</f>
        <v>0.29523809523809524</v>
      </c>
      <c r="W3654" s="3">
        <v>31</v>
      </c>
      <c r="X3654" s="3"/>
    </row>
    <row r="3655" spans="1:24" x14ac:dyDescent="0.25">
      <c r="A3655" s="1" t="s">
        <v>9635</v>
      </c>
      <c r="B3655" s="1" t="s">
        <v>1472</v>
      </c>
      <c r="C3655" s="1" t="s">
        <v>1473</v>
      </c>
      <c r="D3655" s="1" t="s">
        <v>5500</v>
      </c>
      <c r="E3655" s="1" t="s">
        <v>1946</v>
      </c>
      <c r="F3655" s="2">
        <v>45185</v>
      </c>
      <c r="G3655" s="2">
        <v>45372</v>
      </c>
      <c r="H3655" s="2" t="str">
        <f>TEXT(Ecommerce_Sales[[#This Row],[Order_Date]],"mmmm")</f>
        <v>March</v>
      </c>
      <c r="I3655" s="2" t="str">
        <f>TEXT(Ecommerce_Sales[[#This Row],[Order_Date]],"yyyy")</f>
        <v>2024</v>
      </c>
      <c r="J3655" s="2" t="str">
        <f>TEXT(Ecommerce_Sales[[#This Row],[Order_Date]],"mmmm")</f>
        <v>March</v>
      </c>
      <c r="K3655" s="1" t="s">
        <v>1947</v>
      </c>
      <c r="L3655" s="1" t="s">
        <v>9636</v>
      </c>
      <c r="M3655" s="1" t="s">
        <v>2030</v>
      </c>
      <c r="N3655" s="1" t="s">
        <v>1978</v>
      </c>
      <c r="O3655" s="3">
        <v>874</v>
      </c>
      <c r="P3655">
        <v>5</v>
      </c>
      <c r="Q3655" s="3">
        <v>4370</v>
      </c>
      <c r="R3655" s="1" t="s">
        <v>1951</v>
      </c>
      <c r="S3655" s="3">
        <v>388</v>
      </c>
      <c r="T3655">
        <v>9</v>
      </c>
      <c r="U3655" t="str">
        <f>IF(Ecommerce_Sales[[#This Row],[Delivery_Time_Days]]&gt;7,"Delay",IF(Ecommerce_Sales[[#This Row],[Delivery_Time_Days]] = 0,"No delivery",IF(Ecommerce_Sales[[#This Row],[Delivery_Time_Days]]&lt;=7,"On-time")))</f>
        <v>Delay</v>
      </c>
      <c r="V3655" s="7">
        <f>Ecommerce_Sales[[#This Row],[Profit]]/Ecommerce_Sales[[#This Row],[Total_Price]]</f>
        <v>0.35011441647597252</v>
      </c>
      <c r="W3655" s="3">
        <v>1530</v>
      </c>
      <c r="X3655" s="3"/>
    </row>
    <row r="3656" spans="1:24" x14ac:dyDescent="0.25">
      <c r="A3656" s="1" t="s">
        <v>9637</v>
      </c>
      <c r="B3656" s="1" t="s">
        <v>725</v>
      </c>
      <c r="C3656" s="1" t="s">
        <v>379</v>
      </c>
      <c r="D3656" s="1" t="s">
        <v>2520</v>
      </c>
      <c r="E3656" s="1" t="s">
        <v>2005</v>
      </c>
      <c r="F3656" s="2">
        <v>45137</v>
      </c>
      <c r="G3656" s="2">
        <v>45617</v>
      </c>
      <c r="H3656" s="2" t="str">
        <f>TEXT(Ecommerce_Sales[[#This Row],[Order_Date]],"mmmm")</f>
        <v>November</v>
      </c>
      <c r="I3656" s="2" t="str">
        <f>TEXT(Ecommerce_Sales[[#This Row],[Order_Date]],"yyyy")</f>
        <v>2024</v>
      </c>
      <c r="J3656" s="2" t="str">
        <f>TEXT(Ecommerce_Sales[[#This Row],[Order_Date]],"mmmm")</f>
        <v>November</v>
      </c>
      <c r="K3656" s="1" t="s">
        <v>1947</v>
      </c>
      <c r="L3656" s="1" t="s">
        <v>7597</v>
      </c>
      <c r="M3656" s="1" t="s">
        <v>1977</v>
      </c>
      <c r="N3656" s="1" t="s">
        <v>1978</v>
      </c>
      <c r="O3656" s="3">
        <v>439</v>
      </c>
      <c r="P3656">
        <v>3</v>
      </c>
      <c r="Q3656" s="3">
        <v>1318</v>
      </c>
      <c r="R3656" s="1" t="s">
        <v>1958</v>
      </c>
      <c r="S3656" s="3">
        <v>102</v>
      </c>
      <c r="T3656">
        <v>3</v>
      </c>
      <c r="U3656" t="str">
        <f>IF(Ecommerce_Sales[[#This Row],[Delivery_Time_Days]]&gt;7,"Delay",IF(Ecommerce_Sales[[#This Row],[Delivery_Time_Days]] = 0,"No delivery",IF(Ecommerce_Sales[[#This Row],[Delivery_Time_Days]]&lt;=7,"On-time")))</f>
        <v>On-time</v>
      </c>
      <c r="V3656" s="7">
        <f>Ecommerce_Sales[[#This Row],[Profit]]/Ecommerce_Sales[[#This Row],[Total_Price]]</f>
        <v>0.34977238239757208</v>
      </c>
      <c r="W3656" s="3">
        <v>461</v>
      </c>
      <c r="X3656" s="3"/>
    </row>
    <row r="3657" spans="1:24" x14ac:dyDescent="0.25">
      <c r="A3657" s="1" t="s">
        <v>9638</v>
      </c>
      <c r="B3657" s="1" t="s">
        <v>1043</v>
      </c>
      <c r="C3657" s="1" t="s">
        <v>1044</v>
      </c>
      <c r="D3657" s="1" t="s">
        <v>9639</v>
      </c>
      <c r="E3657" s="1" t="s">
        <v>1946</v>
      </c>
      <c r="F3657" s="2">
        <v>45505</v>
      </c>
      <c r="G3657" s="2">
        <v>45334</v>
      </c>
      <c r="H3657" s="2" t="str">
        <f>TEXT(Ecommerce_Sales[[#This Row],[Order_Date]],"mmmm")</f>
        <v>February</v>
      </c>
      <c r="I3657" s="2" t="str">
        <f>TEXT(Ecommerce_Sales[[#This Row],[Order_Date]],"yyyy")</f>
        <v>2024</v>
      </c>
      <c r="J3657" s="2" t="str">
        <f>TEXT(Ecommerce_Sales[[#This Row],[Order_Date]],"mmmm")</f>
        <v>February</v>
      </c>
      <c r="K3657" s="1" t="s">
        <v>1947</v>
      </c>
      <c r="L3657" s="1" t="s">
        <v>4929</v>
      </c>
      <c r="M3657" s="1" t="s">
        <v>1949</v>
      </c>
      <c r="N3657" s="1" t="s">
        <v>1950</v>
      </c>
      <c r="O3657" s="3">
        <v>302</v>
      </c>
      <c r="P3657">
        <v>2</v>
      </c>
      <c r="Q3657" s="3">
        <v>604</v>
      </c>
      <c r="R3657" s="1" t="s">
        <v>1951</v>
      </c>
      <c r="S3657" s="3">
        <v>59</v>
      </c>
      <c r="T3657">
        <v>2</v>
      </c>
      <c r="U3657" t="str">
        <f>IF(Ecommerce_Sales[[#This Row],[Delivery_Time_Days]]&gt;7,"Delay",IF(Ecommerce_Sales[[#This Row],[Delivery_Time_Days]] = 0,"No delivery",IF(Ecommerce_Sales[[#This Row],[Delivery_Time_Days]]&lt;=7,"On-time")))</f>
        <v>On-time</v>
      </c>
      <c r="V3657" s="7">
        <f>Ecommerce_Sales[[#This Row],[Profit]]/Ecommerce_Sales[[#This Row],[Total_Price]]</f>
        <v>0.39900662251655628</v>
      </c>
      <c r="W3657" s="3">
        <v>241</v>
      </c>
      <c r="X3657" s="3"/>
    </row>
    <row r="3658" spans="1:24" x14ac:dyDescent="0.25">
      <c r="A3658" s="1" t="s">
        <v>9640</v>
      </c>
      <c r="B3658" s="1" t="s">
        <v>844</v>
      </c>
      <c r="C3658" s="1" t="s">
        <v>845</v>
      </c>
      <c r="D3658" s="1" t="s">
        <v>4802</v>
      </c>
      <c r="E3658" s="1" t="s">
        <v>1954</v>
      </c>
      <c r="F3658" s="2">
        <v>45646</v>
      </c>
      <c r="G3658" s="2">
        <v>44929</v>
      </c>
      <c r="H3658" s="2" t="str">
        <f>TEXT(Ecommerce_Sales[[#This Row],[Order_Date]],"mmmm")</f>
        <v>January</v>
      </c>
      <c r="I3658" s="2" t="str">
        <f>TEXT(Ecommerce_Sales[[#This Row],[Order_Date]],"yyyy")</f>
        <v>2023</v>
      </c>
      <c r="J3658" s="2" t="str">
        <f>TEXT(Ecommerce_Sales[[#This Row],[Order_Date]],"mmmm")</f>
        <v>January</v>
      </c>
      <c r="K3658" s="1" t="s">
        <v>1947</v>
      </c>
      <c r="L3658" s="1" t="s">
        <v>9641</v>
      </c>
      <c r="M3658" s="1" t="s">
        <v>2247</v>
      </c>
      <c r="N3658" s="1" t="s">
        <v>1957</v>
      </c>
      <c r="O3658" s="3">
        <v>548</v>
      </c>
      <c r="P3658">
        <v>2</v>
      </c>
      <c r="Q3658" s="3">
        <v>1096</v>
      </c>
      <c r="R3658" s="1" t="s">
        <v>2008</v>
      </c>
      <c r="S3658" s="3">
        <v>101</v>
      </c>
      <c r="T3658">
        <v>6</v>
      </c>
      <c r="U3658" t="str">
        <f>IF(Ecommerce_Sales[[#This Row],[Delivery_Time_Days]]&gt;7,"Delay",IF(Ecommerce_Sales[[#This Row],[Delivery_Time_Days]] = 0,"No delivery",IF(Ecommerce_Sales[[#This Row],[Delivery_Time_Days]]&lt;=7,"On-time")))</f>
        <v>On-time</v>
      </c>
      <c r="V3658" s="7">
        <f>Ecommerce_Sales[[#This Row],[Profit]]/Ecommerce_Sales[[#This Row],[Total_Price]]</f>
        <v>0.14963503649635038</v>
      </c>
      <c r="W3658" s="3">
        <v>164</v>
      </c>
      <c r="X3658" s="3"/>
    </row>
    <row r="3659" spans="1:24" x14ac:dyDescent="0.25">
      <c r="A3659" s="1" t="s">
        <v>9642</v>
      </c>
      <c r="B3659" s="1" t="s">
        <v>370</v>
      </c>
      <c r="C3659" s="1" t="s">
        <v>371</v>
      </c>
      <c r="D3659" s="1" t="s">
        <v>2792</v>
      </c>
      <c r="E3659" s="1" t="s">
        <v>1996</v>
      </c>
      <c r="F3659" s="2">
        <v>45270</v>
      </c>
      <c r="G3659" s="2">
        <v>45505</v>
      </c>
      <c r="H3659" s="2" t="str">
        <f>TEXT(Ecommerce_Sales[[#This Row],[Order_Date]],"mmmm")</f>
        <v>August</v>
      </c>
      <c r="I3659" s="2" t="str">
        <f>TEXT(Ecommerce_Sales[[#This Row],[Order_Date]],"yyyy")</f>
        <v>2024</v>
      </c>
      <c r="J3659" s="2" t="str">
        <f>TEXT(Ecommerce_Sales[[#This Row],[Order_Date]],"mmmm")</f>
        <v>August</v>
      </c>
      <c r="K3659" s="1" t="s">
        <v>1947</v>
      </c>
      <c r="L3659" s="1" t="s">
        <v>6921</v>
      </c>
      <c r="M3659" s="1" t="s">
        <v>2054</v>
      </c>
      <c r="N3659" s="1" t="s">
        <v>1957</v>
      </c>
      <c r="O3659" s="3">
        <v>623</v>
      </c>
      <c r="P3659">
        <v>5</v>
      </c>
      <c r="Q3659" s="3">
        <v>3113</v>
      </c>
      <c r="R3659" s="1" t="s">
        <v>1958</v>
      </c>
      <c r="S3659" s="3">
        <v>202</v>
      </c>
      <c r="T3659">
        <v>7</v>
      </c>
      <c r="U3659" t="str">
        <f>IF(Ecommerce_Sales[[#This Row],[Delivery_Time_Days]]&gt;7,"Delay",IF(Ecommerce_Sales[[#This Row],[Delivery_Time_Days]] = 0,"No delivery",IF(Ecommerce_Sales[[#This Row],[Delivery_Time_Days]]&lt;=7,"On-time")))</f>
        <v>On-time</v>
      </c>
      <c r="V3659" s="7">
        <f>Ecommerce_Sales[[#This Row],[Profit]]/Ecommerce_Sales[[#This Row],[Total_Price]]</f>
        <v>0.15001606167683906</v>
      </c>
      <c r="W3659" s="3">
        <v>467</v>
      </c>
      <c r="X3659" s="3"/>
    </row>
    <row r="3660" spans="1:24" x14ac:dyDescent="0.25">
      <c r="A3660" s="1" t="s">
        <v>9643</v>
      </c>
      <c r="B3660" s="1" t="s">
        <v>482</v>
      </c>
      <c r="C3660" s="1" t="s">
        <v>483</v>
      </c>
      <c r="D3660" s="1" t="s">
        <v>3182</v>
      </c>
      <c r="E3660" s="1" t="s">
        <v>1961</v>
      </c>
      <c r="F3660" s="2">
        <v>45019</v>
      </c>
      <c r="G3660" s="2">
        <v>45550</v>
      </c>
      <c r="H3660" s="2" t="str">
        <f>TEXT(Ecommerce_Sales[[#This Row],[Order_Date]],"mmmm")</f>
        <v>September</v>
      </c>
      <c r="I3660" s="2" t="str">
        <f>TEXT(Ecommerce_Sales[[#This Row],[Order_Date]],"yyyy")</f>
        <v>2024</v>
      </c>
      <c r="J3660" s="2" t="str">
        <f>TEXT(Ecommerce_Sales[[#This Row],[Order_Date]],"mmmm")</f>
        <v>September</v>
      </c>
      <c r="K3660" s="1" t="s">
        <v>1947</v>
      </c>
      <c r="L3660" s="1" t="s">
        <v>9644</v>
      </c>
      <c r="M3660" s="1" t="s">
        <v>1972</v>
      </c>
      <c r="N3660" s="1" t="s">
        <v>1973</v>
      </c>
      <c r="O3660" s="3">
        <v>491</v>
      </c>
      <c r="P3660">
        <v>2</v>
      </c>
      <c r="Q3660" s="3">
        <v>982</v>
      </c>
      <c r="R3660" s="1" t="s">
        <v>1958</v>
      </c>
      <c r="S3660" s="3">
        <v>143</v>
      </c>
      <c r="T3660">
        <v>10</v>
      </c>
      <c r="U3660" t="str">
        <f>IF(Ecommerce_Sales[[#This Row],[Delivery_Time_Days]]&gt;7,"Delay",IF(Ecommerce_Sales[[#This Row],[Delivery_Time_Days]] = 0,"No delivery",IF(Ecommerce_Sales[[#This Row],[Delivery_Time_Days]]&lt;=7,"On-time")))</f>
        <v>Delay</v>
      </c>
      <c r="V3660" s="7">
        <f>Ecommerce_Sales[[#This Row],[Profit]]/Ecommerce_Sales[[#This Row],[Total_Price]]</f>
        <v>0.30040733197556008</v>
      </c>
      <c r="W3660" s="3">
        <v>295</v>
      </c>
      <c r="X3660" s="3"/>
    </row>
    <row r="3661" spans="1:24" x14ac:dyDescent="0.25">
      <c r="A3661" s="1" t="s">
        <v>9645</v>
      </c>
      <c r="B3661" s="1" t="s">
        <v>703</v>
      </c>
      <c r="C3661" s="1" t="s">
        <v>704</v>
      </c>
      <c r="D3661" s="1" t="s">
        <v>5704</v>
      </c>
      <c r="E3661" s="1" t="s">
        <v>1996</v>
      </c>
      <c r="F3661" s="2">
        <v>45509</v>
      </c>
      <c r="G3661" s="2">
        <v>45573</v>
      </c>
      <c r="H3661" s="2" t="str">
        <f>TEXT(Ecommerce_Sales[[#This Row],[Order_Date]],"mmmm")</f>
        <v>October</v>
      </c>
      <c r="I3661" s="2" t="str">
        <f>TEXT(Ecommerce_Sales[[#This Row],[Order_Date]],"yyyy")</f>
        <v>2024</v>
      </c>
      <c r="J3661" s="2" t="str">
        <f>TEXT(Ecommerce_Sales[[#This Row],[Order_Date]],"mmmm")</f>
        <v>October</v>
      </c>
      <c r="K3661" s="1" t="s">
        <v>1947</v>
      </c>
      <c r="L3661" s="1" t="s">
        <v>6677</v>
      </c>
      <c r="M3661" s="1" t="s">
        <v>2054</v>
      </c>
      <c r="N3661" s="1" t="s">
        <v>1957</v>
      </c>
      <c r="O3661" s="3">
        <v>162</v>
      </c>
      <c r="P3661">
        <v>3</v>
      </c>
      <c r="Q3661" s="3">
        <v>485</v>
      </c>
      <c r="R3661" s="1" t="s">
        <v>2012</v>
      </c>
      <c r="S3661" s="3">
        <v>41</v>
      </c>
      <c r="T3661">
        <v>10</v>
      </c>
      <c r="U3661" t="str">
        <f>IF(Ecommerce_Sales[[#This Row],[Delivery_Time_Days]]&gt;7,"Delay",IF(Ecommerce_Sales[[#This Row],[Delivery_Time_Days]] = 0,"No delivery",IF(Ecommerce_Sales[[#This Row],[Delivery_Time_Days]]&lt;=7,"On-time")))</f>
        <v>Delay</v>
      </c>
      <c r="V3661" s="7">
        <f>Ecommerce_Sales[[#This Row],[Profit]]/Ecommerce_Sales[[#This Row],[Total_Price]]</f>
        <v>0.15051546391752577</v>
      </c>
      <c r="W3661" s="3">
        <v>73</v>
      </c>
      <c r="X3661" s="3"/>
    </row>
    <row r="3662" spans="1:24" x14ac:dyDescent="0.25">
      <c r="A3662" s="1" t="s">
        <v>9646</v>
      </c>
      <c r="B3662" s="1" t="s">
        <v>804</v>
      </c>
      <c r="C3662" s="1" t="s">
        <v>805</v>
      </c>
      <c r="D3662" s="1" t="s">
        <v>3478</v>
      </c>
      <c r="E3662" s="1" t="s">
        <v>1996</v>
      </c>
      <c r="F3662" s="2">
        <v>45198</v>
      </c>
      <c r="G3662" s="2">
        <v>45192</v>
      </c>
      <c r="H3662" s="2" t="str">
        <f>TEXT(Ecommerce_Sales[[#This Row],[Order_Date]],"mmmm")</f>
        <v>September</v>
      </c>
      <c r="I3662" s="2" t="str">
        <f>TEXT(Ecommerce_Sales[[#This Row],[Order_Date]],"yyyy")</f>
        <v>2023</v>
      </c>
      <c r="J3662" s="2" t="str">
        <f>TEXT(Ecommerce_Sales[[#This Row],[Order_Date]],"mmmm")</f>
        <v>September</v>
      </c>
      <c r="K3662" s="1" t="s">
        <v>1986</v>
      </c>
      <c r="L3662" s="1" t="s">
        <v>9647</v>
      </c>
      <c r="M3662" s="1" t="s">
        <v>1956</v>
      </c>
      <c r="N3662" s="1" t="s">
        <v>1957</v>
      </c>
      <c r="O3662" s="3">
        <v>241</v>
      </c>
      <c r="P3662">
        <v>4</v>
      </c>
      <c r="Q3662" s="3">
        <v>964</v>
      </c>
      <c r="R3662" s="1" t="s">
        <v>1951</v>
      </c>
      <c r="S3662" s="3">
        <v>143</v>
      </c>
      <c r="U3662" t="str">
        <f>IF(Ecommerce_Sales[[#This Row],[Delivery_Time_Days]]&gt;7,"Delay",IF(Ecommerce_Sales[[#This Row],[Delivery_Time_Days]] = 0,"No delivery",IF(Ecommerce_Sales[[#This Row],[Delivery_Time_Days]]&lt;=7,"On-time")))</f>
        <v>No delivery</v>
      </c>
      <c r="V3662" s="7">
        <f>Ecommerce_Sales[[#This Row],[Profit]]/Ecommerce_Sales[[#This Row],[Total_Price]]</f>
        <v>0.15041493775933609</v>
      </c>
      <c r="W3662" s="3">
        <v>145</v>
      </c>
      <c r="X3662" s="3"/>
    </row>
    <row r="3663" spans="1:24" x14ac:dyDescent="0.25">
      <c r="A3663" s="1" t="s">
        <v>9648</v>
      </c>
      <c r="B3663" s="1" t="s">
        <v>527</v>
      </c>
      <c r="C3663" s="1" t="s">
        <v>528</v>
      </c>
      <c r="D3663" s="1" t="s">
        <v>2949</v>
      </c>
      <c r="E3663" s="1" t="s">
        <v>1966</v>
      </c>
      <c r="F3663" s="2">
        <v>45404</v>
      </c>
      <c r="G3663" s="2">
        <v>44927</v>
      </c>
      <c r="H3663" s="2" t="str">
        <f>TEXT(Ecommerce_Sales[[#This Row],[Order_Date]],"mmmm")</f>
        <v>January</v>
      </c>
      <c r="I3663" s="2" t="str">
        <f>TEXT(Ecommerce_Sales[[#This Row],[Order_Date]],"yyyy")</f>
        <v>2023</v>
      </c>
      <c r="J3663" s="2" t="str">
        <f>TEXT(Ecommerce_Sales[[#This Row],[Order_Date]],"mmmm")</f>
        <v>January</v>
      </c>
      <c r="K3663" s="1" t="s">
        <v>1947</v>
      </c>
      <c r="L3663" s="1" t="s">
        <v>9649</v>
      </c>
      <c r="M3663" s="1" t="s">
        <v>1949</v>
      </c>
      <c r="N3663" s="1" t="s">
        <v>1950</v>
      </c>
      <c r="O3663" s="3">
        <v>297</v>
      </c>
      <c r="P3663">
        <v>3</v>
      </c>
      <c r="Q3663" s="3">
        <v>891</v>
      </c>
      <c r="R3663" s="1" t="s">
        <v>1951</v>
      </c>
      <c r="S3663" s="3">
        <v>84</v>
      </c>
      <c r="T3663">
        <v>9</v>
      </c>
      <c r="U3663" t="str">
        <f>IF(Ecommerce_Sales[[#This Row],[Delivery_Time_Days]]&gt;7,"Delay",IF(Ecommerce_Sales[[#This Row],[Delivery_Time_Days]] = 0,"No delivery",IF(Ecommerce_Sales[[#This Row],[Delivery_Time_Days]]&lt;=7,"On-time")))</f>
        <v>Delay</v>
      </c>
      <c r="V3663" s="7">
        <f>Ecommerce_Sales[[#This Row],[Profit]]/Ecommerce_Sales[[#This Row],[Total_Price]]</f>
        <v>0.3995510662177329</v>
      </c>
      <c r="W3663" s="3">
        <v>356</v>
      </c>
      <c r="X3663" s="3"/>
    </row>
    <row r="3664" spans="1:24" x14ac:dyDescent="0.25">
      <c r="A3664" s="1" t="s">
        <v>9650</v>
      </c>
      <c r="B3664" s="1" t="s">
        <v>834</v>
      </c>
      <c r="C3664" s="1" t="s">
        <v>835</v>
      </c>
      <c r="D3664" s="1" t="s">
        <v>3164</v>
      </c>
      <c r="E3664" s="1" t="s">
        <v>2005</v>
      </c>
      <c r="F3664" s="2">
        <v>45209</v>
      </c>
      <c r="G3664" s="2">
        <v>45112</v>
      </c>
      <c r="H3664" s="2" t="str">
        <f>TEXT(Ecommerce_Sales[[#This Row],[Order_Date]],"mmmm")</f>
        <v>July</v>
      </c>
      <c r="I3664" s="2" t="str">
        <f>TEXT(Ecommerce_Sales[[#This Row],[Order_Date]],"yyyy")</f>
        <v>2023</v>
      </c>
      <c r="J3664" s="2" t="str">
        <f>TEXT(Ecommerce_Sales[[#This Row],[Order_Date]],"mmmm")</f>
        <v>July</v>
      </c>
      <c r="K3664" s="1" t="s">
        <v>1986</v>
      </c>
      <c r="L3664" s="1" t="s">
        <v>3186</v>
      </c>
      <c r="M3664" s="1" t="s">
        <v>1977</v>
      </c>
      <c r="N3664" s="1" t="s">
        <v>1978</v>
      </c>
      <c r="O3664" s="3">
        <v>1113</v>
      </c>
      <c r="P3664">
        <v>2</v>
      </c>
      <c r="Q3664" s="3">
        <v>2225</v>
      </c>
      <c r="R3664" s="1" t="s">
        <v>2012</v>
      </c>
      <c r="S3664" s="3">
        <v>314</v>
      </c>
      <c r="U3664" t="str">
        <f>IF(Ecommerce_Sales[[#This Row],[Delivery_Time_Days]]&gt;7,"Delay",IF(Ecommerce_Sales[[#This Row],[Delivery_Time_Days]] = 0,"No delivery",IF(Ecommerce_Sales[[#This Row],[Delivery_Time_Days]]&lt;=7,"On-time")))</f>
        <v>No delivery</v>
      </c>
      <c r="V3664" s="7">
        <f>Ecommerce_Sales[[#This Row],[Profit]]/Ecommerce_Sales[[#This Row],[Total_Price]]</f>
        <v>0.3501123595505618</v>
      </c>
      <c r="W3664" s="3">
        <v>779</v>
      </c>
      <c r="X3664" s="3"/>
    </row>
    <row r="3665" spans="1:24" x14ac:dyDescent="0.25">
      <c r="A3665" s="1" t="s">
        <v>9651</v>
      </c>
      <c r="B3665" s="1" t="s">
        <v>342</v>
      </c>
      <c r="C3665" s="1" t="s">
        <v>343</v>
      </c>
      <c r="D3665" s="1" t="s">
        <v>4838</v>
      </c>
      <c r="E3665" s="1" t="s">
        <v>2005</v>
      </c>
      <c r="F3665" s="2">
        <v>45445</v>
      </c>
      <c r="G3665" s="2">
        <v>45274</v>
      </c>
      <c r="H3665" s="2" t="str">
        <f>TEXT(Ecommerce_Sales[[#This Row],[Order_Date]],"mmmm")</f>
        <v>December</v>
      </c>
      <c r="I3665" s="2" t="str">
        <f>TEXT(Ecommerce_Sales[[#This Row],[Order_Date]],"yyyy")</f>
        <v>2023</v>
      </c>
      <c r="J3665" s="2" t="str">
        <f>TEXT(Ecommerce_Sales[[#This Row],[Order_Date]],"mmmm")</f>
        <v>December</v>
      </c>
      <c r="K3665" s="1" t="s">
        <v>1992</v>
      </c>
      <c r="L3665" s="1" t="s">
        <v>9652</v>
      </c>
      <c r="M3665" s="1" t="s">
        <v>2007</v>
      </c>
      <c r="N3665" s="1" t="s">
        <v>1973</v>
      </c>
      <c r="O3665" s="3">
        <v>1257</v>
      </c>
      <c r="P3665">
        <v>6</v>
      </c>
      <c r="Q3665" s="3">
        <v>7539</v>
      </c>
      <c r="R3665" s="1" t="s">
        <v>1958</v>
      </c>
      <c r="S3665" s="3">
        <v>1000</v>
      </c>
      <c r="U3665" t="str">
        <f>IF(Ecommerce_Sales[[#This Row],[Delivery_Time_Days]]&gt;7,"Delay",IF(Ecommerce_Sales[[#This Row],[Delivery_Time_Days]] = 0,"No delivery",IF(Ecommerce_Sales[[#This Row],[Delivery_Time_Days]]&lt;=7,"On-time")))</f>
        <v>No delivery</v>
      </c>
      <c r="V3665" s="7">
        <f>Ecommerce_Sales[[#This Row],[Profit]]/Ecommerce_Sales[[#This Row],[Total_Price]]</f>
        <v>0.30003979307600476</v>
      </c>
      <c r="W3665" s="3">
        <v>2262</v>
      </c>
      <c r="X3665" s="3"/>
    </row>
    <row r="3666" spans="1:24" x14ac:dyDescent="0.25">
      <c r="A3666" s="1" t="s">
        <v>9653</v>
      </c>
      <c r="B3666" s="1" t="s">
        <v>1639</v>
      </c>
      <c r="C3666" s="1" t="s">
        <v>1640</v>
      </c>
      <c r="D3666" s="1" t="s">
        <v>6056</v>
      </c>
      <c r="E3666" s="1" t="s">
        <v>1961</v>
      </c>
      <c r="F3666" s="2">
        <v>45071</v>
      </c>
      <c r="G3666" s="2">
        <v>45178</v>
      </c>
      <c r="H3666" s="2" t="str">
        <f>TEXT(Ecommerce_Sales[[#This Row],[Order_Date]],"mmmm")</f>
        <v>September</v>
      </c>
      <c r="I3666" s="2" t="str">
        <f>TEXT(Ecommerce_Sales[[#This Row],[Order_Date]],"yyyy")</f>
        <v>2023</v>
      </c>
      <c r="J3666" s="2" t="str">
        <f>TEXT(Ecommerce_Sales[[#This Row],[Order_Date]],"mmmm")</f>
        <v>September</v>
      </c>
      <c r="K3666" s="1" t="s">
        <v>1947</v>
      </c>
      <c r="L3666" s="1" t="s">
        <v>9654</v>
      </c>
      <c r="M3666" s="1" t="s">
        <v>2247</v>
      </c>
      <c r="N3666" s="1" t="s">
        <v>1957</v>
      </c>
      <c r="O3666" s="3">
        <v>433</v>
      </c>
      <c r="P3666">
        <v>4</v>
      </c>
      <c r="Q3666" s="3">
        <v>1734</v>
      </c>
      <c r="R3666" s="1" t="s">
        <v>1958</v>
      </c>
      <c r="S3666" s="3">
        <v>129</v>
      </c>
      <c r="T3666">
        <v>9</v>
      </c>
      <c r="U3666" t="str">
        <f>IF(Ecommerce_Sales[[#This Row],[Delivery_Time_Days]]&gt;7,"Delay",IF(Ecommerce_Sales[[#This Row],[Delivery_Time_Days]] = 0,"No delivery",IF(Ecommerce_Sales[[#This Row],[Delivery_Time_Days]]&lt;=7,"On-time")))</f>
        <v>Delay</v>
      </c>
      <c r="V3666" s="7">
        <f>Ecommerce_Sales[[#This Row],[Profit]]/Ecommerce_Sales[[#This Row],[Total_Price]]</f>
        <v>0.14994232987312572</v>
      </c>
      <c r="W3666" s="3">
        <v>260</v>
      </c>
      <c r="X3666" s="3"/>
    </row>
    <row r="3667" spans="1:24" x14ac:dyDescent="0.25">
      <c r="A3667" s="1" t="s">
        <v>9655</v>
      </c>
      <c r="B3667" s="1" t="s">
        <v>486</v>
      </c>
      <c r="C3667" s="1" t="s">
        <v>487</v>
      </c>
      <c r="D3667" s="1" t="s">
        <v>6865</v>
      </c>
      <c r="E3667" s="1" t="s">
        <v>1996</v>
      </c>
      <c r="F3667" s="2">
        <v>45627</v>
      </c>
      <c r="G3667" s="2">
        <v>45081</v>
      </c>
      <c r="H3667" s="2" t="str">
        <f>TEXT(Ecommerce_Sales[[#This Row],[Order_Date]],"mmmm")</f>
        <v>June</v>
      </c>
      <c r="I3667" s="2" t="str">
        <f>TEXT(Ecommerce_Sales[[#This Row],[Order_Date]],"yyyy")</f>
        <v>2023</v>
      </c>
      <c r="J3667" s="2" t="str">
        <f>TEXT(Ecommerce_Sales[[#This Row],[Order_Date]],"mmmm")</f>
        <v>June</v>
      </c>
      <c r="K3667" s="1" t="s">
        <v>1947</v>
      </c>
      <c r="L3667" s="1" t="s">
        <v>9656</v>
      </c>
      <c r="M3667" s="1" t="s">
        <v>2043</v>
      </c>
      <c r="N3667" s="1" t="s">
        <v>1989</v>
      </c>
      <c r="O3667" s="3">
        <v>863</v>
      </c>
      <c r="P3667">
        <v>2</v>
      </c>
      <c r="Q3667" s="3">
        <v>1727</v>
      </c>
      <c r="R3667" s="1" t="s">
        <v>1958</v>
      </c>
      <c r="S3667" s="3">
        <v>161</v>
      </c>
      <c r="T3667">
        <v>7</v>
      </c>
      <c r="U3667" t="str">
        <f>IF(Ecommerce_Sales[[#This Row],[Delivery_Time_Days]]&gt;7,"Delay",IF(Ecommerce_Sales[[#This Row],[Delivery_Time_Days]] = 0,"No delivery",IF(Ecommerce_Sales[[#This Row],[Delivery_Time_Days]]&lt;=7,"On-time")))</f>
        <v>On-time</v>
      </c>
      <c r="V3667" s="7">
        <f>Ecommerce_Sales[[#This Row],[Profit]]/Ecommerce_Sales[[#This Row],[Total_Price]]</f>
        <v>0.25014475969889982</v>
      </c>
      <c r="W3667" s="3">
        <v>432</v>
      </c>
      <c r="X3667" s="3"/>
    </row>
    <row r="3668" spans="1:24" x14ac:dyDescent="0.25">
      <c r="A3668" s="1" t="s">
        <v>9657</v>
      </c>
      <c r="B3668" s="1" t="s">
        <v>4</v>
      </c>
      <c r="C3668" s="1" t="s">
        <v>5</v>
      </c>
      <c r="D3668" s="1" t="s">
        <v>5776</v>
      </c>
      <c r="E3668" s="1" t="s">
        <v>1946</v>
      </c>
      <c r="F3668" s="2">
        <v>44962</v>
      </c>
      <c r="G3668" s="2">
        <v>45069</v>
      </c>
      <c r="H3668" s="2" t="str">
        <f>TEXT(Ecommerce_Sales[[#This Row],[Order_Date]],"mmmm")</f>
        <v>May</v>
      </c>
      <c r="I3668" s="2" t="str">
        <f>TEXT(Ecommerce_Sales[[#This Row],[Order_Date]],"yyyy")</f>
        <v>2023</v>
      </c>
      <c r="J3668" s="2" t="str">
        <f>TEXT(Ecommerce_Sales[[#This Row],[Order_Date]],"mmmm")</f>
        <v>May</v>
      </c>
      <c r="K3668" s="1" t="s">
        <v>1947</v>
      </c>
      <c r="L3668" s="1" t="s">
        <v>9658</v>
      </c>
      <c r="M3668" s="1" t="s">
        <v>2026</v>
      </c>
      <c r="N3668" s="1" t="s">
        <v>1978</v>
      </c>
      <c r="O3668" s="3">
        <v>846</v>
      </c>
      <c r="P3668">
        <v>5</v>
      </c>
      <c r="Q3668" s="3">
        <v>4230</v>
      </c>
      <c r="R3668" s="1" t="s">
        <v>1958</v>
      </c>
      <c r="S3668" s="3">
        <v>264</v>
      </c>
      <c r="T3668">
        <v>9</v>
      </c>
      <c r="U3668" t="str">
        <f>IF(Ecommerce_Sales[[#This Row],[Delivery_Time_Days]]&gt;7,"Delay",IF(Ecommerce_Sales[[#This Row],[Delivery_Time_Days]] = 0,"No delivery",IF(Ecommerce_Sales[[#This Row],[Delivery_Time_Days]]&lt;=7,"On-time")))</f>
        <v>Delay</v>
      </c>
      <c r="V3668" s="7">
        <f>Ecommerce_Sales[[#This Row],[Profit]]/Ecommerce_Sales[[#This Row],[Total_Price]]</f>
        <v>0.34988179669030733</v>
      </c>
      <c r="W3668" s="3">
        <v>1480</v>
      </c>
      <c r="X3668" s="3"/>
    </row>
    <row r="3669" spans="1:24" x14ac:dyDescent="0.25">
      <c r="A3669" s="1" t="s">
        <v>9659</v>
      </c>
      <c r="B3669" s="1" t="s">
        <v>1590</v>
      </c>
      <c r="C3669" s="1" t="s">
        <v>1591</v>
      </c>
      <c r="D3669" s="1" t="s">
        <v>3050</v>
      </c>
      <c r="E3669" s="1" t="s">
        <v>1966</v>
      </c>
      <c r="F3669" s="2">
        <v>45186</v>
      </c>
      <c r="G3669" s="2">
        <v>45227</v>
      </c>
      <c r="H3669" s="2" t="str">
        <f>TEXT(Ecommerce_Sales[[#This Row],[Order_Date]],"mmmm")</f>
        <v>October</v>
      </c>
      <c r="I3669" s="2" t="str">
        <f>TEXT(Ecommerce_Sales[[#This Row],[Order_Date]],"yyyy")</f>
        <v>2023</v>
      </c>
      <c r="J3669" s="2" t="str">
        <f>TEXT(Ecommerce_Sales[[#This Row],[Order_Date]],"mmmm")</f>
        <v>October</v>
      </c>
      <c r="K3669" s="1" t="s">
        <v>1947</v>
      </c>
      <c r="L3669" s="1" t="s">
        <v>9660</v>
      </c>
      <c r="M3669" s="1" t="s">
        <v>2047</v>
      </c>
      <c r="N3669" s="1" t="s">
        <v>1989</v>
      </c>
      <c r="O3669" s="3">
        <v>403</v>
      </c>
      <c r="P3669">
        <v>2</v>
      </c>
      <c r="Q3669" s="3">
        <v>806</v>
      </c>
      <c r="R3669" s="1" t="s">
        <v>1958</v>
      </c>
      <c r="S3669" s="3">
        <v>61</v>
      </c>
      <c r="T3669">
        <v>2</v>
      </c>
      <c r="U3669" t="str">
        <f>IF(Ecommerce_Sales[[#This Row],[Delivery_Time_Days]]&gt;7,"Delay",IF(Ecommerce_Sales[[#This Row],[Delivery_Time_Days]] = 0,"No delivery",IF(Ecommerce_Sales[[#This Row],[Delivery_Time_Days]]&lt;=7,"On-time")))</f>
        <v>On-time</v>
      </c>
      <c r="V3669" s="7">
        <f>Ecommerce_Sales[[#This Row],[Profit]]/Ecommerce_Sales[[#This Row],[Total_Price]]</f>
        <v>0.24937965260545905</v>
      </c>
      <c r="W3669" s="3">
        <v>201</v>
      </c>
      <c r="X3669" s="3"/>
    </row>
    <row r="3670" spans="1:24" x14ac:dyDescent="0.25">
      <c r="A3670" s="1" t="s">
        <v>9661</v>
      </c>
      <c r="B3670" s="1" t="s">
        <v>604</v>
      </c>
      <c r="C3670" s="1" t="s">
        <v>605</v>
      </c>
      <c r="D3670" s="1" t="s">
        <v>3398</v>
      </c>
      <c r="E3670" s="1" t="s">
        <v>1966</v>
      </c>
      <c r="F3670" s="2">
        <v>45003</v>
      </c>
      <c r="G3670" s="2">
        <v>45608</v>
      </c>
      <c r="H3670" s="2" t="str">
        <f>TEXT(Ecommerce_Sales[[#This Row],[Order_Date]],"mmmm")</f>
        <v>November</v>
      </c>
      <c r="I3670" s="2" t="str">
        <f>TEXT(Ecommerce_Sales[[#This Row],[Order_Date]],"yyyy")</f>
        <v>2024</v>
      </c>
      <c r="J3670" s="2" t="str">
        <f>TEXT(Ecommerce_Sales[[#This Row],[Order_Date]],"mmmm")</f>
        <v>November</v>
      </c>
      <c r="K3670" s="1" t="s">
        <v>1986</v>
      </c>
      <c r="L3670" s="1" t="s">
        <v>9662</v>
      </c>
      <c r="M3670" s="1" t="s">
        <v>2247</v>
      </c>
      <c r="N3670" s="1" t="s">
        <v>1957</v>
      </c>
      <c r="O3670" s="3">
        <v>185</v>
      </c>
      <c r="P3670">
        <v>4</v>
      </c>
      <c r="Q3670" s="3">
        <v>740</v>
      </c>
      <c r="R3670" s="1" t="s">
        <v>2008</v>
      </c>
      <c r="S3670" s="3">
        <v>44</v>
      </c>
      <c r="U3670" t="str">
        <f>IF(Ecommerce_Sales[[#This Row],[Delivery_Time_Days]]&gt;7,"Delay",IF(Ecommerce_Sales[[#This Row],[Delivery_Time_Days]] = 0,"No delivery",IF(Ecommerce_Sales[[#This Row],[Delivery_Time_Days]]&lt;=7,"On-time")))</f>
        <v>No delivery</v>
      </c>
      <c r="V3670" s="7">
        <f>Ecommerce_Sales[[#This Row],[Profit]]/Ecommerce_Sales[[#This Row],[Total_Price]]</f>
        <v>0.15</v>
      </c>
      <c r="W3670" s="3">
        <v>111</v>
      </c>
      <c r="X3670" s="3"/>
    </row>
    <row r="3671" spans="1:24" x14ac:dyDescent="0.25">
      <c r="A3671" s="1" t="s">
        <v>9663</v>
      </c>
      <c r="B3671" s="1" t="s">
        <v>924</v>
      </c>
      <c r="C3671" s="1" t="s">
        <v>925</v>
      </c>
      <c r="D3671" s="1" t="s">
        <v>3047</v>
      </c>
      <c r="E3671" s="1" t="s">
        <v>1966</v>
      </c>
      <c r="F3671" s="2">
        <v>45470</v>
      </c>
      <c r="G3671" s="2">
        <v>45320</v>
      </c>
      <c r="H3671" s="2" t="str">
        <f>TEXT(Ecommerce_Sales[[#This Row],[Order_Date]],"mmmm")</f>
        <v>January</v>
      </c>
      <c r="I3671" s="2" t="str">
        <f>TEXT(Ecommerce_Sales[[#This Row],[Order_Date]],"yyyy")</f>
        <v>2024</v>
      </c>
      <c r="J3671" s="2" t="str">
        <f>TEXT(Ecommerce_Sales[[#This Row],[Order_Date]],"mmmm")</f>
        <v>January</v>
      </c>
      <c r="K3671" s="1" t="s">
        <v>1947</v>
      </c>
      <c r="L3671" s="1" t="s">
        <v>9664</v>
      </c>
      <c r="M3671" s="1" t="s">
        <v>2058</v>
      </c>
      <c r="N3671" s="1" t="s">
        <v>1950</v>
      </c>
      <c r="O3671" s="3">
        <v>220</v>
      </c>
      <c r="P3671">
        <v>3</v>
      </c>
      <c r="Q3671" s="3">
        <v>661</v>
      </c>
      <c r="R3671" s="1" t="s">
        <v>2012</v>
      </c>
      <c r="S3671" s="3">
        <v>39</v>
      </c>
      <c r="T3671">
        <v>5</v>
      </c>
      <c r="U3671" t="str">
        <f>IF(Ecommerce_Sales[[#This Row],[Delivery_Time_Days]]&gt;7,"Delay",IF(Ecommerce_Sales[[#This Row],[Delivery_Time_Days]] = 0,"No delivery",IF(Ecommerce_Sales[[#This Row],[Delivery_Time_Days]]&lt;=7,"On-time")))</f>
        <v>On-time</v>
      </c>
      <c r="V3671" s="7">
        <f>Ecommerce_Sales[[#This Row],[Profit]]/Ecommerce_Sales[[#This Row],[Total_Price]]</f>
        <v>0.39939485627836613</v>
      </c>
      <c r="W3671" s="3">
        <v>264</v>
      </c>
      <c r="X3671" s="3"/>
    </row>
    <row r="3672" spans="1:24" x14ac:dyDescent="0.25">
      <c r="A3672" s="1" t="s">
        <v>9665</v>
      </c>
      <c r="B3672" s="1" t="s">
        <v>38</v>
      </c>
      <c r="C3672" s="1" t="s">
        <v>39</v>
      </c>
      <c r="D3672" s="1" t="s">
        <v>3028</v>
      </c>
      <c r="E3672" s="1" t="s">
        <v>1981</v>
      </c>
      <c r="F3672" s="2">
        <v>45211</v>
      </c>
      <c r="G3672" s="2">
        <v>45017</v>
      </c>
      <c r="H3672" s="2" t="str">
        <f>TEXT(Ecommerce_Sales[[#This Row],[Order_Date]],"mmmm")</f>
        <v>April</v>
      </c>
      <c r="I3672" s="2" t="str">
        <f>TEXT(Ecommerce_Sales[[#This Row],[Order_Date]],"yyyy")</f>
        <v>2023</v>
      </c>
      <c r="J3672" s="2" t="str">
        <f>TEXT(Ecommerce_Sales[[#This Row],[Order_Date]],"mmmm")</f>
        <v>April</v>
      </c>
      <c r="K3672" s="1" t="s">
        <v>1947</v>
      </c>
      <c r="L3672" s="1" t="s">
        <v>9666</v>
      </c>
      <c r="M3672" s="1" t="s">
        <v>1998</v>
      </c>
      <c r="N3672" s="1" t="s">
        <v>1973</v>
      </c>
      <c r="O3672" s="3">
        <v>895</v>
      </c>
      <c r="P3672">
        <v>2</v>
      </c>
      <c r="Q3672" s="3">
        <v>1791</v>
      </c>
      <c r="R3672" s="1" t="s">
        <v>2012</v>
      </c>
      <c r="S3672" s="3">
        <v>149</v>
      </c>
      <c r="T3672">
        <v>8</v>
      </c>
      <c r="U3672" t="str">
        <f>IF(Ecommerce_Sales[[#This Row],[Delivery_Time_Days]]&gt;7,"Delay",IF(Ecommerce_Sales[[#This Row],[Delivery_Time_Days]] = 0,"No delivery",IF(Ecommerce_Sales[[#This Row],[Delivery_Time_Days]]&lt;=7,"On-time")))</f>
        <v>Delay</v>
      </c>
      <c r="V3672" s="7">
        <f>Ecommerce_Sales[[#This Row],[Profit]]/Ecommerce_Sales[[#This Row],[Total_Price]]</f>
        <v>0.29983249581239529</v>
      </c>
      <c r="W3672" s="3">
        <v>537</v>
      </c>
      <c r="X3672" s="3"/>
    </row>
    <row r="3673" spans="1:24" x14ac:dyDescent="0.25">
      <c r="A3673" s="1" t="s">
        <v>9667</v>
      </c>
      <c r="B3673" s="1" t="s">
        <v>468</v>
      </c>
      <c r="C3673" s="1" t="s">
        <v>469</v>
      </c>
      <c r="D3673" s="1" t="s">
        <v>2393</v>
      </c>
      <c r="E3673" s="1" t="s">
        <v>1981</v>
      </c>
      <c r="F3673" s="2">
        <v>44945</v>
      </c>
      <c r="G3673" s="2">
        <v>45422</v>
      </c>
      <c r="H3673" s="2" t="str">
        <f>TEXT(Ecommerce_Sales[[#This Row],[Order_Date]],"mmmm")</f>
        <v>May</v>
      </c>
      <c r="I3673" s="2" t="str">
        <f>TEXT(Ecommerce_Sales[[#This Row],[Order_Date]],"yyyy")</f>
        <v>2024</v>
      </c>
      <c r="J3673" s="2" t="str">
        <f>TEXT(Ecommerce_Sales[[#This Row],[Order_Date]],"mmmm")</f>
        <v>May</v>
      </c>
      <c r="K3673" s="1" t="s">
        <v>1947</v>
      </c>
      <c r="L3673" s="1" t="s">
        <v>9668</v>
      </c>
      <c r="M3673" s="1" t="s">
        <v>1956</v>
      </c>
      <c r="N3673" s="1" t="s">
        <v>1957</v>
      </c>
      <c r="O3673" s="3">
        <v>213</v>
      </c>
      <c r="P3673">
        <v>5</v>
      </c>
      <c r="Q3673" s="3">
        <v>1066</v>
      </c>
      <c r="R3673" s="1" t="s">
        <v>2008</v>
      </c>
      <c r="S3673" s="3">
        <v>84</v>
      </c>
      <c r="T3673">
        <v>9</v>
      </c>
      <c r="U3673" t="str">
        <f>IF(Ecommerce_Sales[[#This Row],[Delivery_Time_Days]]&gt;7,"Delay",IF(Ecommerce_Sales[[#This Row],[Delivery_Time_Days]] = 0,"No delivery",IF(Ecommerce_Sales[[#This Row],[Delivery_Time_Days]]&lt;=7,"On-time")))</f>
        <v>Delay</v>
      </c>
      <c r="V3673" s="7">
        <f>Ecommerce_Sales[[#This Row],[Profit]]/Ecommerce_Sales[[#This Row],[Total_Price]]</f>
        <v>0.15009380863039401</v>
      </c>
      <c r="W3673" s="3">
        <v>160</v>
      </c>
      <c r="X3673" s="3"/>
    </row>
    <row r="3674" spans="1:24" x14ac:dyDescent="0.25">
      <c r="A3674" s="1" t="s">
        <v>9669</v>
      </c>
      <c r="B3674" s="1" t="s">
        <v>140</v>
      </c>
      <c r="C3674" s="1" t="s">
        <v>141</v>
      </c>
      <c r="D3674" s="1" t="s">
        <v>5393</v>
      </c>
      <c r="E3674" s="1" t="s">
        <v>1981</v>
      </c>
      <c r="F3674" s="2">
        <v>45306</v>
      </c>
      <c r="G3674" s="2">
        <v>44957</v>
      </c>
      <c r="H3674" s="2" t="str">
        <f>TEXT(Ecommerce_Sales[[#This Row],[Order_Date]],"mmmm")</f>
        <v>January</v>
      </c>
      <c r="I3674" s="2" t="str">
        <f>TEXT(Ecommerce_Sales[[#This Row],[Order_Date]],"yyyy")</f>
        <v>2023</v>
      </c>
      <c r="J3674" s="2" t="str">
        <f>TEXT(Ecommerce_Sales[[#This Row],[Order_Date]],"mmmm")</f>
        <v>January</v>
      </c>
      <c r="K3674" s="1" t="s">
        <v>1986</v>
      </c>
      <c r="L3674" s="1" t="s">
        <v>9670</v>
      </c>
      <c r="M3674" s="1" t="s">
        <v>2058</v>
      </c>
      <c r="N3674" s="1" t="s">
        <v>1950</v>
      </c>
      <c r="O3674" s="3">
        <v>187</v>
      </c>
      <c r="P3674">
        <v>3</v>
      </c>
      <c r="Q3674" s="3">
        <v>561</v>
      </c>
      <c r="R3674" s="1" t="s">
        <v>2008</v>
      </c>
      <c r="S3674" s="3">
        <v>51</v>
      </c>
      <c r="U3674" t="str">
        <f>IF(Ecommerce_Sales[[#This Row],[Delivery_Time_Days]]&gt;7,"Delay",IF(Ecommerce_Sales[[#This Row],[Delivery_Time_Days]] = 0,"No delivery",IF(Ecommerce_Sales[[#This Row],[Delivery_Time_Days]]&lt;=7,"On-time")))</f>
        <v>No delivery</v>
      </c>
      <c r="V3674" s="7">
        <f>Ecommerce_Sales[[#This Row],[Profit]]/Ecommerce_Sales[[#This Row],[Total_Price]]</f>
        <v>0.39928698752228164</v>
      </c>
      <c r="W3674" s="3">
        <v>224</v>
      </c>
      <c r="X3674" s="3"/>
    </row>
    <row r="3675" spans="1:24" x14ac:dyDescent="0.25">
      <c r="A3675" s="1" t="s">
        <v>9671</v>
      </c>
      <c r="B3675" s="1" t="s">
        <v>1855</v>
      </c>
      <c r="C3675" s="1" t="s">
        <v>1856</v>
      </c>
      <c r="D3675" s="1" t="s">
        <v>6920</v>
      </c>
      <c r="E3675" s="1" t="s">
        <v>1961</v>
      </c>
      <c r="F3675" s="2">
        <v>45545</v>
      </c>
      <c r="G3675" s="2">
        <v>45133</v>
      </c>
      <c r="H3675" s="2" t="str">
        <f>TEXT(Ecommerce_Sales[[#This Row],[Order_Date]],"mmmm")</f>
        <v>July</v>
      </c>
      <c r="I3675" s="2" t="str">
        <f>TEXT(Ecommerce_Sales[[#This Row],[Order_Date]],"yyyy")</f>
        <v>2023</v>
      </c>
      <c r="J3675" s="2" t="str">
        <f>TEXT(Ecommerce_Sales[[#This Row],[Order_Date]],"mmmm")</f>
        <v>July</v>
      </c>
      <c r="K3675" s="1" t="s">
        <v>1947</v>
      </c>
      <c r="L3675" s="1" t="s">
        <v>9672</v>
      </c>
      <c r="M3675" s="1" t="s">
        <v>1988</v>
      </c>
      <c r="N3675" s="1" t="s">
        <v>1989</v>
      </c>
      <c r="O3675" s="3">
        <v>650</v>
      </c>
      <c r="P3675">
        <v>2</v>
      </c>
      <c r="Q3675" s="3">
        <v>1301</v>
      </c>
      <c r="R3675" s="1" t="s">
        <v>1958</v>
      </c>
      <c r="S3675" s="3">
        <v>169</v>
      </c>
      <c r="T3675">
        <v>6</v>
      </c>
      <c r="U3675" t="str">
        <f>IF(Ecommerce_Sales[[#This Row],[Delivery_Time_Days]]&gt;7,"Delay",IF(Ecommerce_Sales[[#This Row],[Delivery_Time_Days]] = 0,"No delivery",IF(Ecommerce_Sales[[#This Row],[Delivery_Time_Days]]&lt;=7,"On-time")))</f>
        <v>On-time</v>
      </c>
      <c r="V3675" s="7">
        <f>Ecommerce_Sales[[#This Row],[Profit]]/Ecommerce_Sales[[#This Row],[Total_Price]]</f>
        <v>0.24980784012298232</v>
      </c>
      <c r="W3675" s="3">
        <v>325</v>
      </c>
      <c r="X3675" s="3"/>
    </row>
    <row r="3676" spans="1:24" x14ac:dyDescent="0.25">
      <c r="A3676" s="1" t="s">
        <v>9673</v>
      </c>
      <c r="B3676" s="1" t="s">
        <v>1410</v>
      </c>
      <c r="C3676" s="1" t="s">
        <v>1411</v>
      </c>
      <c r="D3676" s="1" t="s">
        <v>3380</v>
      </c>
      <c r="E3676" s="1" t="s">
        <v>1981</v>
      </c>
      <c r="F3676" s="2">
        <v>45028</v>
      </c>
      <c r="G3676" s="2">
        <v>45341</v>
      </c>
      <c r="H3676" s="2" t="str">
        <f>TEXT(Ecommerce_Sales[[#This Row],[Order_Date]],"mmmm")</f>
        <v>February</v>
      </c>
      <c r="I3676" s="2" t="str">
        <f>TEXT(Ecommerce_Sales[[#This Row],[Order_Date]],"yyyy")</f>
        <v>2024</v>
      </c>
      <c r="J3676" s="2" t="str">
        <f>TEXT(Ecommerce_Sales[[#This Row],[Order_Date]],"mmmm")</f>
        <v>February</v>
      </c>
      <c r="K3676" s="1" t="s">
        <v>1947</v>
      </c>
      <c r="L3676" s="1" t="s">
        <v>9674</v>
      </c>
      <c r="M3676" s="1" t="s">
        <v>2030</v>
      </c>
      <c r="N3676" s="1" t="s">
        <v>1978</v>
      </c>
      <c r="O3676" s="3">
        <v>43</v>
      </c>
      <c r="P3676">
        <v>2</v>
      </c>
      <c r="Q3676" s="3">
        <v>87</v>
      </c>
      <c r="R3676" s="1" t="s">
        <v>2012</v>
      </c>
      <c r="S3676" s="3">
        <v>7</v>
      </c>
      <c r="T3676">
        <v>5</v>
      </c>
      <c r="U3676" t="str">
        <f>IF(Ecommerce_Sales[[#This Row],[Delivery_Time_Days]]&gt;7,"Delay",IF(Ecommerce_Sales[[#This Row],[Delivery_Time_Days]] = 0,"No delivery",IF(Ecommerce_Sales[[#This Row],[Delivery_Time_Days]]&lt;=7,"On-time")))</f>
        <v>On-time</v>
      </c>
      <c r="V3676" s="7">
        <f>Ecommerce_Sales[[#This Row],[Profit]]/Ecommerce_Sales[[#This Row],[Total_Price]]</f>
        <v>0.34482758620689657</v>
      </c>
      <c r="W3676" s="3">
        <v>30</v>
      </c>
      <c r="X3676" s="3"/>
    </row>
    <row r="3677" spans="1:24" x14ac:dyDescent="0.25">
      <c r="A3677" s="1" t="s">
        <v>9675</v>
      </c>
      <c r="B3677" s="1" t="s">
        <v>458</v>
      </c>
      <c r="C3677" s="1" t="s">
        <v>459</v>
      </c>
      <c r="D3677" s="1" t="s">
        <v>2099</v>
      </c>
      <c r="E3677" s="1" t="s">
        <v>1946</v>
      </c>
      <c r="F3677" s="2">
        <v>45619</v>
      </c>
      <c r="G3677" s="2">
        <v>45437</v>
      </c>
      <c r="H3677" s="2" t="str">
        <f>TEXT(Ecommerce_Sales[[#This Row],[Order_Date]],"mmmm")</f>
        <v>May</v>
      </c>
      <c r="I3677" s="2" t="str">
        <f>TEXT(Ecommerce_Sales[[#This Row],[Order_Date]],"yyyy")</f>
        <v>2024</v>
      </c>
      <c r="J3677" s="2" t="str">
        <f>TEXT(Ecommerce_Sales[[#This Row],[Order_Date]],"mmmm")</f>
        <v>May</v>
      </c>
      <c r="K3677" s="1" t="s">
        <v>1947</v>
      </c>
      <c r="L3677" s="1" t="s">
        <v>9676</v>
      </c>
      <c r="M3677" s="1" t="s">
        <v>2058</v>
      </c>
      <c r="N3677" s="1" t="s">
        <v>1950</v>
      </c>
      <c r="O3677" s="3">
        <v>356</v>
      </c>
      <c r="P3677">
        <v>4</v>
      </c>
      <c r="Q3677" s="3">
        <v>1425</v>
      </c>
      <c r="R3677" s="1" t="s">
        <v>1958</v>
      </c>
      <c r="S3677" s="3">
        <v>146</v>
      </c>
      <c r="T3677">
        <v>10</v>
      </c>
      <c r="U3677" t="str">
        <f>IF(Ecommerce_Sales[[#This Row],[Delivery_Time_Days]]&gt;7,"Delay",IF(Ecommerce_Sales[[#This Row],[Delivery_Time_Days]] = 0,"No delivery",IF(Ecommerce_Sales[[#This Row],[Delivery_Time_Days]]&lt;=7,"On-time")))</f>
        <v>Delay</v>
      </c>
      <c r="V3677" s="7">
        <f>Ecommerce_Sales[[#This Row],[Profit]]/Ecommerce_Sales[[#This Row],[Total_Price]]</f>
        <v>0.4</v>
      </c>
      <c r="W3677" s="3">
        <v>570</v>
      </c>
      <c r="X3677" s="3"/>
    </row>
    <row r="3678" spans="1:24" x14ac:dyDescent="0.25">
      <c r="A3678" s="1" t="s">
        <v>9677</v>
      </c>
      <c r="B3678" s="1" t="s">
        <v>286</v>
      </c>
      <c r="C3678" s="1" t="s">
        <v>287</v>
      </c>
      <c r="D3678" s="1" t="s">
        <v>2862</v>
      </c>
      <c r="E3678" s="1" t="s">
        <v>2005</v>
      </c>
      <c r="F3678" s="2">
        <v>45327</v>
      </c>
      <c r="G3678" s="2">
        <v>45166</v>
      </c>
      <c r="H3678" s="2" t="str">
        <f>TEXT(Ecommerce_Sales[[#This Row],[Order_Date]],"mmmm")</f>
        <v>August</v>
      </c>
      <c r="I3678" s="2" t="str">
        <f>TEXT(Ecommerce_Sales[[#This Row],[Order_Date]],"yyyy")</f>
        <v>2023</v>
      </c>
      <c r="J3678" s="2" t="str">
        <f>TEXT(Ecommerce_Sales[[#This Row],[Order_Date]],"mmmm")</f>
        <v>August</v>
      </c>
      <c r="K3678" s="1" t="s">
        <v>1992</v>
      </c>
      <c r="L3678" s="1" t="s">
        <v>9678</v>
      </c>
      <c r="M3678" s="1" t="s">
        <v>1988</v>
      </c>
      <c r="N3678" s="1" t="s">
        <v>1989</v>
      </c>
      <c r="O3678" s="3">
        <v>747</v>
      </c>
      <c r="P3678">
        <v>5</v>
      </c>
      <c r="Q3678" s="3">
        <v>3733</v>
      </c>
      <c r="R3678" s="1" t="s">
        <v>1951</v>
      </c>
      <c r="S3678" s="3">
        <v>306</v>
      </c>
      <c r="U3678" t="str">
        <f>IF(Ecommerce_Sales[[#This Row],[Delivery_Time_Days]]&gt;7,"Delay",IF(Ecommerce_Sales[[#This Row],[Delivery_Time_Days]] = 0,"No delivery",IF(Ecommerce_Sales[[#This Row],[Delivery_Time_Days]]&lt;=7,"On-time")))</f>
        <v>No delivery</v>
      </c>
      <c r="V3678" s="7">
        <f>Ecommerce_Sales[[#This Row],[Profit]]/Ecommerce_Sales[[#This Row],[Total_Price]]</f>
        <v>0.24993302973479775</v>
      </c>
      <c r="W3678" s="3">
        <v>933</v>
      </c>
      <c r="X3678" s="3"/>
    </row>
    <row r="3679" spans="1:24" x14ac:dyDescent="0.25">
      <c r="A3679" s="1" t="s">
        <v>9679</v>
      </c>
      <c r="B3679" s="1" t="s">
        <v>639</v>
      </c>
      <c r="C3679" s="1" t="s">
        <v>640</v>
      </c>
      <c r="D3679" s="1" t="s">
        <v>2908</v>
      </c>
      <c r="E3679" s="1" t="s">
        <v>1954</v>
      </c>
      <c r="F3679" s="2">
        <v>45594</v>
      </c>
      <c r="G3679" s="2">
        <v>45589</v>
      </c>
      <c r="H3679" s="2" t="str">
        <f>TEXT(Ecommerce_Sales[[#This Row],[Order_Date]],"mmmm")</f>
        <v>October</v>
      </c>
      <c r="I3679" s="2" t="str">
        <f>TEXT(Ecommerce_Sales[[#This Row],[Order_Date]],"yyyy")</f>
        <v>2024</v>
      </c>
      <c r="J3679" s="2" t="str">
        <f>TEXT(Ecommerce_Sales[[#This Row],[Order_Date]],"mmmm")</f>
        <v>October</v>
      </c>
      <c r="K3679" s="1" t="s">
        <v>1947</v>
      </c>
      <c r="L3679" s="1" t="s">
        <v>9680</v>
      </c>
      <c r="M3679" s="1" t="s">
        <v>2065</v>
      </c>
      <c r="N3679" s="1" t="s">
        <v>1978</v>
      </c>
      <c r="O3679" s="3">
        <v>74</v>
      </c>
      <c r="P3679">
        <v>4</v>
      </c>
      <c r="Q3679" s="3">
        <v>295</v>
      </c>
      <c r="R3679" s="1" t="s">
        <v>1951</v>
      </c>
      <c r="S3679" s="3">
        <v>27</v>
      </c>
      <c r="T3679">
        <v>3</v>
      </c>
      <c r="U3679" t="str">
        <f>IF(Ecommerce_Sales[[#This Row],[Delivery_Time_Days]]&gt;7,"Delay",IF(Ecommerce_Sales[[#This Row],[Delivery_Time_Days]] = 0,"No delivery",IF(Ecommerce_Sales[[#This Row],[Delivery_Time_Days]]&lt;=7,"On-time")))</f>
        <v>On-time</v>
      </c>
      <c r="V3679" s="7">
        <f>Ecommerce_Sales[[#This Row],[Profit]]/Ecommerce_Sales[[#This Row],[Total_Price]]</f>
        <v>0.34915254237288135</v>
      </c>
      <c r="W3679" s="3">
        <v>103</v>
      </c>
      <c r="X3679" s="3"/>
    </row>
    <row r="3680" spans="1:24" x14ac:dyDescent="0.25">
      <c r="A3680" s="1" t="s">
        <v>9681</v>
      </c>
      <c r="B3680" s="1" t="s">
        <v>294</v>
      </c>
      <c r="C3680" s="1" t="s">
        <v>295</v>
      </c>
      <c r="D3680" s="1" t="s">
        <v>4645</v>
      </c>
      <c r="E3680" s="1" t="s">
        <v>2005</v>
      </c>
      <c r="F3680" s="2">
        <v>45243</v>
      </c>
      <c r="G3680" s="2">
        <v>45320</v>
      </c>
      <c r="H3680" s="2" t="str">
        <f>TEXT(Ecommerce_Sales[[#This Row],[Order_Date]],"mmmm")</f>
        <v>January</v>
      </c>
      <c r="I3680" s="2" t="str">
        <f>TEXT(Ecommerce_Sales[[#This Row],[Order_Date]],"yyyy")</f>
        <v>2024</v>
      </c>
      <c r="J3680" s="2" t="str">
        <f>TEXT(Ecommerce_Sales[[#This Row],[Order_Date]],"mmmm")</f>
        <v>January</v>
      </c>
      <c r="K3680" s="1" t="s">
        <v>1947</v>
      </c>
      <c r="L3680" s="1" t="s">
        <v>4137</v>
      </c>
      <c r="M3680" s="1" t="s">
        <v>2058</v>
      </c>
      <c r="N3680" s="1" t="s">
        <v>1950</v>
      </c>
      <c r="O3680" s="3">
        <v>628</v>
      </c>
      <c r="P3680">
        <v>3</v>
      </c>
      <c r="Q3680" s="3">
        <v>1885</v>
      </c>
      <c r="R3680" s="1" t="s">
        <v>1958</v>
      </c>
      <c r="S3680" s="3">
        <v>176</v>
      </c>
      <c r="T3680">
        <v>4</v>
      </c>
      <c r="U3680" t="str">
        <f>IF(Ecommerce_Sales[[#This Row],[Delivery_Time_Days]]&gt;7,"Delay",IF(Ecommerce_Sales[[#This Row],[Delivery_Time_Days]] = 0,"No delivery",IF(Ecommerce_Sales[[#This Row],[Delivery_Time_Days]]&lt;=7,"On-time")))</f>
        <v>On-time</v>
      </c>
      <c r="V3680" s="7">
        <f>Ecommerce_Sales[[#This Row],[Profit]]/Ecommerce_Sales[[#This Row],[Total_Price]]</f>
        <v>0.4</v>
      </c>
      <c r="W3680" s="3">
        <v>754</v>
      </c>
      <c r="X3680" s="3"/>
    </row>
    <row r="3681" spans="1:24" x14ac:dyDescent="0.25">
      <c r="A3681" s="1" t="s">
        <v>9682</v>
      </c>
      <c r="B3681" s="1" t="s">
        <v>460</v>
      </c>
      <c r="C3681" s="1" t="s">
        <v>461</v>
      </c>
      <c r="D3681" s="1" t="s">
        <v>2090</v>
      </c>
      <c r="E3681" s="1" t="s">
        <v>1961</v>
      </c>
      <c r="F3681" s="2">
        <v>45201</v>
      </c>
      <c r="G3681" s="2">
        <v>45145</v>
      </c>
      <c r="H3681" s="2" t="str">
        <f>TEXT(Ecommerce_Sales[[#This Row],[Order_Date]],"mmmm")</f>
        <v>August</v>
      </c>
      <c r="I3681" s="2" t="str">
        <f>TEXT(Ecommerce_Sales[[#This Row],[Order_Date]],"yyyy")</f>
        <v>2023</v>
      </c>
      <c r="J3681" s="2" t="str">
        <f>TEXT(Ecommerce_Sales[[#This Row],[Order_Date]],"mmmm")</f>
        <v>August</v>
      </c>
      <c r="K3681" s="1" t="s">
        <v>1947</v>
      </c>
      <c r="L3681" s="1" t="s">
        <v>9683</v>
      </c>
      <c r="M3681" s="1" t="s">
        <v>2002</v>
      </c>
      <c r="N3681" s="1" t="s">
        <v>1989</v>
      </c>
      <c r="O3681" s="3">
        <v>197</v>
      </c>
      <c r="P3681">
        <v>3</v>
      </c>
      <c r="Q3681" s="3">
        <v>591</v>
      </c>
      <c r="R3681" s="1" t="s">
        <v>1958</v>
      </c>
      <c r="S3681" s="3">
        <v>56</v>
      </c>
      <c r="T3681">
        <v>9</v>
      </c>
      <c r="U3681" t="str">
        <f>IF(Ecommerce_Sales[[#This Row],[Delivery_Time_Days]]&gt;7,"Delay",IF(Ecommerce_Sales[[#This Row],[Delivery_Time_Days]] = 0,"No delivery",IF(Ecommerce_Sales[[#This Row],[Delivery_Time_Days]]&lt;=7,"On-time")))</f>
        <v>Delay</v>
      </c>
      <c r="V3681" s="7">
        <f>Ecommerce_Sales[[#This Row],[Profit]]/Ecommerce_Sales[[#This Row],[Total_Price]]</f>
        <v>0.25042301184433163</v>
      </c>
      <c r="W3681" s="3">
        <v>148</v>
      </c>
      <c r="X3681" s="3"/>
    </row>
    <row r="3682" spans="1:24" x14ac:dyDescent="0.25">
      <c r="A3682" s="1" t="s">
        <v>9684</v>
      </c>
      <c r="B3682" s="1" t="s">
        <v>898</v>
      </c>
      <c r="C3682" s="1" t="s">
        <v>899</v>
      </c>
      <c r="D3682" s="1" t="s">
        <v>4011</v>
      </c>
      <c r="E3682" s="1" t="s">
        <v>1966</v>
      </c>
      <c r="F3682" s="2">
        <v>45068</v>
      </c>
      <c r="G3682" s="2">
        <v>45548</v>
      </c>
      <c r="H3682" s="2" t="str">
        <f>TEXT(Ecommerce_Sales[[#This Row],[Order_Date]],"mmmm")</f>
        <v>September</v>
      </c>
      <c r="I3682" s="2" t="str">
        <f>TEXT(Ecommerce_Sales[[#This Row],[Order_Date]],"yyyy")</f>
        <v>2024</v>
      </c>
      <c r="J3682" s="2" t="str">
        <f>TEXT(Ecommerce_Sales[[#This Row],[Order_Date]],"mmmm")</f>
        <v>September</v>
      </c>
      <c r="K3682" s="1" t="s">
        <v>1992</v>
      </c>
      <c r="L3682" s="1" t="s">
        <v>9685</v>
      </c>
      <c r="M3682" s="1" t="s">
        <v>2079</v>
      </c>
      <c r="N3682" s="1" t="s">
        <v>1973</v>
      </c>
      <c r="O3682" s="3">
        <v>392</v>
      </c>
      <c r="P3682">
        <v>1</v>
      </c>
      <c r="Q3682" s="3">
        <v>392</v>
      </c>
      <c r="R3682" s="1" t="s">
        <v>1958</v>
      </c>
      <c r="S3682" s="3">
        <v>34</v>
      </c>
      <c r="U3682" t="str">
        <f>IF(Ecommerce_Sales[[#This Row],[Delivery_Time_Days]]&gt;7,"Delay",IF(Ecommerce_Sales[[#This Row],[Delivery_Time_Days]] = 0,"No delivery",IF(Ecommerce_Sales[[#This Row],[Delivery_Time_Days]]&lt;=7,"On-time")))</f>
        <v>No delivery</v>
      </c>
      <c r="V3682" s="7">
        <f>Ecommerce_Sales[[#This Row],[Profit]]/Ecommerce_Sales[[#This Row],[Total_Price]]</f>
        <v>0.30102040816326531</v>
      </c>
      <c r="W3682" s="3">
        <v>118</v>
      </c>
      <c r="X3682" s="3"/>
    </row>
    <row r="3683" spans="1:24" x14ac:dyDescent="0.25">
      <c r="A3683" s="1" t="s">
        <v>9686</v>
      </c>
      <c r="B3683" s="1" t="s">
        <v>1079</v>
      </c>
      <c r="C3683" s="1" t="s">
        <v>1080</v>
      </c>
      <c r="D3683" s="1" t="s">
        <v>2573</v>
      </c>
      <c r="E3683" s="1" t="s">
        <v>1981</v>
      </c>
      <c r="F3683" s="2">
        <v>45399</v>
      </c>
      <c r="G3683" s="2">
        <v>45202</v>
      </c>
      <c r="H3683" s="2" t="str">
        <f>TEXT(Ecommerce_Sales[[#This Row],[Order_Date]],"mmmm")</f>
        <v>October</v>
      </c>
      <c r="I3683" s="2" t="str">
        <f>TEXT(Ecommerce_Sales[[#This Row],[Order_Date]],"yyyy")</f>
        <v>2023</v>
      </c>
      <c r="J3683" s="2" t="str">
        <f>TEXT(Ecommerce_Sales[[#This Row],[Order_Date]],"mmmm")</f>
        <v>October</v>
      </c>
      <c r="K3683" s="1" t="s">
        <v>1992</v>
      </c>
      <c r="L3683" s="1" t="s">
        <v>9687</v>
      </c>
      <c r="M3683" s="1" t="s">
        <v>1983</v>
      </c>
      <c r="N3683" s="1" t="s">
        <v>1950</v>
      </c>
      <c r="O3683" s="3">
        <v>344</v>
      </c>
      <c r="P3683">
        <v>2</v>
      </c>
      <c r="Q3683" s="3">
        <v>688</v>
      </c>
      <c r="R3683" s="1" t="s">
        <v>2008</v>
      </c>
      <c r="S3683" s="3">
        <v>42</v>
      </c>
      <c r="U3683" t="str">
        <f>IF(Ecommerce_Sales[[#This Row],[Delivery_Time_Days]]&gt;7,"Delay",IF(Ecommerce_Sales[[#This Row],[Delivery_Time_Days]] = 0,"No delivery",IF(Ecommerce_Sales[[#This Row],[Delivery_Time_Days]]&lt;=7,"On-time")))</f>
        <v>No delivery</v>
      </c>
      <c r="V3683" s="7">
        <f>Ecommerce_Sales[[#This Row],[Profit]]/Ecommerce_Sales[[#This Row],[Total_Price]]</f>
        <v>0.39970930232558138</v>
      </c>
      <c r="W3683" s="3">
        <v>275</v>
      </c>
      <c r="X3683" s="3"/>
    </row>
    <row r="3684" spans="1:24" x14ac:dyDescent="0.25">
      <c r="A3684" s="1" t="s">
        <v>9688</v>
      </c>
      <c r="B3684" s="1" t="s">
        <v>132</v>
      </c>
      <c r="C3684" s="1" t="s">
        <v>133</v>
      </c>
      <c r="D3684" s="1" t="s">
        <v>4422</v>
      </c>
      <c r="E3684" s="1" t="s">
        <v>1946</v>
      </c>
      <c r="F3684" s="2">
        <v>45614</v>
      </c>
      <c r="G3684" s="2">
        <v>45630</v>
      </c>
      <c r="H3684" s="2" t="str">
        <f>TEXT(Ecommerce_Sales[[#This Row],[Order_Date]],"mmmm")</f>
        <v>December</v>
      </c>
      <c r="I3684" s="2" t="str">
        <f>TEXT(Ecommerce_Sales[[#This Row],[Order_Date]],"yyyy")</f>
        <v>2024</v>
      </c>
      <c r="J3684" s="2" t="str">
        <f>TEXT(Ecommerce_Sales[[#This Row],[Order_Date]],"mmmm")</f>
        <v>December</v>
      </c>
      <c r="K3684" s="1" t="s">
        <v>1947</v>
      </c>
      <c r="L3684" s="1" t="s">
        <v>2909</v>
      </c>
      <c r="M3684" s="1" t="s">
        <v>2030</v>
      </c>
      <c r="N3684" s="1" t="s">
        <v>1978</v>
      </c>
      <c r="O3684" s="3">
        <v>588</v>
      </c>
      <c r="P3684">
        <v>4</v>
      </c>
      <c r="Q3684" s="3">
        <v>2352</v>
      </c>
      <c r="R3684" s="1" t="s">
        <v>1951</v>
      </c>
      <c r="S3684" s="3">
        <v>279</v>
      </c>
      <c r="T3684">
        <v>10</v>
      </c>
      <c r="U3684" t="str">
        <f>IF(Ecommerce_Sales[[#This Row],[Delivery_Time_Days]]&gt;7,"Delay",IF(Ecommerce_Sales[[#This Row],[Delivery_Time_Days]] = 0,"No delivery",IF(Ecommerce_Sales[[#This Row],[Delivery_Time_Days]]&lt;=7,"On-time")))</f>
        <v>Delay</v>
      </c>
      <c r="V3684" s="7">
        <f>Ecommerce_Sales[[#This Row],[Profit]]/Ecommerce_Sales[[#This Row],[Total_Price]]</f>
        <v>0.34991496598639454</v>
      </c>
      <c r="W3684" s="3">
        <v>823</v>
      </c>
      <c r="X3684" s="3"/>
    </row>
    <row r="3685" spans="1:24" x14ac:dyDescent="0.25">
      <c r="A3685" s="1" t="s">
        <v>9689</v>
      </c>
      <c r="B3685" s="1" t="s">
        <v>152</v>
      </c>
      <c r="C3685" s="1" t="s">
        <v>153</v>
      </c>
      <c r="D3685" s="1" t="s">
        <v>5982</v>
      </c>
      <c r="E3685" s="1" t="s">
        <v>1946</v>
      </c>
      <c r="F3685" s="2">
        <v>44940</v>
      </c>
      <c r="G3685" s="2">
        <v>45136</v>
      </c>
      <c r="H3685" s="2" t="str">
        <f>TEXT(Ecommerce_Sales[[#This Row],[Order_Date]],"mmmm")</f>
        <v>July</v>
      </c>
      <c r="I3685" s="2" t="str">
        <f>TEXT(Ecommerce_Sales[[#This Row],[Order_Date]],"yyyy")</f>
        <v>2023</v>
      </c>
      <c r="J3685" s="2" t="str">
        <f>TEXT(Ecommerce_Sales[[#This Row],[Order_Date]],"mmmm")</f>
        <v>July</v>
      </c>
      <c r="K3685" s="1" t="s">
        <v>1947</v>
      </c>
      <c r="L3685" s="1" t="s">
        <v>9690</v>
      </c>
      <c r="M3685" s="1" t="s">
        <v>2047</v>
      </c>
      <c r="N3685" s="1" t="s">
        <v>1989</v>
      </c>
      <c r="O3685" s="3">
        <v>25</v>
      </c>
      <c r="P3685">
        <v>3</v>
      </c>
      <c r="Q3685" s="3">
        <v>74</v>
      </c>
      <c r="R3685" s="1" t="s">
        <v>1958</v>
      </c>
      <c r="S3685" s="3">
        <v>5</v>
      </c>
      <c r="T3685">
        <v>7</v>
      </c>
      <c r="U3685" t="str">
        <f>IF(Ecommerce_Sales[[#This Row],[Delivery_Time_Days]]&gt;7,"Delay",IF(Ecommerce_Sales[[#This Row],[Delivery_Time_Days]] = 0,"No delivery",IF(Ecommerce_Sales[[#This Row],[Delivery_Time_Days]]&lt;=7,"On-time")))</f>
        <v>On-time</v>
      </c>
      <c r="V3685" s="7">
        <f>Ecommerce_Sales[[#This Row],[Profit]]/Ecommerce_Sales[[#This Row],[Total_Price]]</f>
        <v>0.24324324324324326</v>
      </c>
      <c r="W3685" s="3">
        <v>18</v>
      </c>
      <c r="X3685" s="3"/>
    </row>
    <row r="3686" spans="1:24" x14ac:dyDescent="0.25">
      <c r="A3686" s="1" t="s">
        <v>9691</v>
      </c>
      <c r="B3686" s="1" t="s">
        <v>519</v>
      </c>
      <c r="C3686" s="1" t="s">
        <v>520</v>
      </c>
      <c r="D3686" s="1" t="s">
        <v>2592</v>
      </c>
      <c r="E3686" s="1" t="s">
        <v>1961</v>
      </c>
      <c r="F3686" s="2">
        <v>45287</v>
      </c>
      <c r="G3686" s="2">
        <v>45275</v>
      </c>
      <c r="H3686" s="2" t="str">
        <f>TEXT(Ecommerce_Sales[[#This Row],[Order_Date]],"mmmm")</f>
        <v>December</v>
      </c>
      <c r="I3686" s="2" t="str">
        <f>TEXT(Ecommerce_Sales[[#This Row],[Order_Date]],"yyyy")</f>
        <v>2023</v>
      </c>
      <c r="J3686" s="2" t="str">
        <f>TEXT(Ecommerce_Sales[[#This Row],[Order_Date]],"mmmm")</f>
        <v>December</v>
      </c>
      <c r="K3686" s="1" t="s">
        <v>1947</v>
      </c>
      <c r="L3686" s="1" t="s">
        <v>9692</v>
      </c>
      <c r="M3686" s="1" t="s">
        <v>2026</v>
      </c>
      <c r="N3686" s="1" t="s">
        <v>1978</v>
      </c>
      <c r="O3686" s="3">
        <v>1730</v>
      </c>
      <c r="P3686">
        <v>2</v>
      </c>
      <c r="Q3686" s="3">
        <v>3460</v>
      </c>
      <c r="R3686" s="1" t="s">
        <v>1958</v>
      </c>
      <c r="S3686" s="3">
        <v>249</v>
      </c>
      <c r="T3686">
        <v>5</v>
      </c>
      <c r="U3686" t="str">
        <f>IF(Ecommerce_Sales[[#This Row],[Delivery_Time_Days]]&gt;7,"Delay",IF(Ecommerce_Sales[[#This Row],[Delivery_Time_Days]] = 0,"No delivery",IF(Ecommerce_Sales[[#This Row],[Delivery_Time_Days]]&lt;=7,"On-time")))</f>
        <v>On-time</v>
      </c>
      <c r="V3686" s="7">
        <f>Ecommerce_Sales[[#This Row],[Profit]]/Ecommerce_Sales[[#This Row],[Total_Price]]</f>
        <v>0.35</v>
      </c>
      <c r="W3686" s="3">
        <v>1211</v>
      </c>
      <c r="X3686" s="3"/>
    </row>
    <row r="3687" spans="1:24" x14ac:dyDescent="0.25">
      <c r="A3687" s="1" t="s">
        <v>9693</v>
      </c>
      <c r="B3687" s="1" t="s">
        <v>779</v>
      </c>
      <c r="C3687" s="1" t="s">
        <v>780</v>
      </c>
      <c r="D3687" s="1" t="s">
        <v>4341</v>
      </c>
      <c r="E3687" s="1" t="s">
        <v>1954</v>
      </c>
      <c r="F3687" s="2">
        <v>45152</v>
      </c>
      <c r="G3687" s="2">
        <v>45358</v>
      </c>
      <c r="H3687" s="2" t="str">
        <f>TEXT(Ecommerce_Sales[[#This Row],[Order_Date]],"mmmm")</f>
        <v>March</v>
      </c>
      <c r="I3687" s="2" t="str">
        <f>TEXT(Ecommerce_Sales[[#This Row],[Order_Date]],"yyyy")</f>
        <v>2024</v>
      </c>
      <c r="J3687" s="2" t="str">
        <f>TEXT(Ecommerce_Sales[[#This Row],[Order_Date]],"mmmm")</f>
        <v>March</v>
      </c>
      <c r="K3687" s="1" t="s">
        <v>1947</v>
      </c>
      <c r="L3687" s="1" t="s">
        <v>9694</v>
      </c>
      <c r="M3687" s="1" t="s">
        <v>2072</v>
      </c>
      <c r="N3687" s="1" t="s">
        <v>1950</v>
      </c>
      <c r="O3687" s="3">
        <v>33</v>
      </c>
      <c r="P3687">
        <v>5</v>
      </c>
      <c r="Q3687" s="3">
        <v>166</v>
      </c>
      <c r="R3687" s="1" t="s">
        <v>1951</v>
      </c>
      <c r="S3687" s="3">
        <v>24</v>
      </c>
      <c r="T3687">
        <v>8</v>
      </c>
      <c r="U3687" t="str">
        <f>IF(Ecommerce_Sales[[#This Row],[Delivery_Time_Days]]&gt;7,"Delay",IF(Ecommerce_Sales[[#This Row],[Delivery_Time_Days]] = 0,"No delivery",IF(Ecommerce_Sales[[#This Row],[Delivery_Time_Days]]&lt;=7,"On-time")))</f>
        <v>Delay</v>
      </c>
      <c r="V3687" s="7">
        <f>Ecommerce_Sales[[#This Row],[Profit]]/Ecommerce_Sales[[#This Row],[Total_Price]]</f>
        <v>0.39759036144578314</v>
      </c>
      <c r="W3687" s="3">
        <v>66</v>
      </c>
      <c r="X3687" s="3"/>
    </row>
    <row r="3688" spans="1:24" x14ac:dyDescent="0.25">
      <c r="A3688" s="1" t="s">
        <v>9695</v>
      </c>
      <c r="B3688" s="1" t="s">
        <v>210</v>
      </c>
      <c r="C3688" s="1" t="s">
        <v>211</v>
      </c>
      <c r="D3688" s="1" t="s">
        <v>3567</v>
      </c>
      <c r="E3688" s="1" t="s">
        <v>1954</v>
      </c>
      <c r="F3688" s="2">
        <v>45049</v>
      </c>
      <c r="G3688" s="2">
        <v>45015</v>
      </c>
      <c r="H3688" s="2" t="str">
        <f>TEXT(Ecommerce_Sales[[#This Row],[Order_Date]],"mmmm")</f>
        <v>March</v>
      </c>
      <c r="I3688" s="2" t="str">
        <f>TEXT(Ecommerce_Sales[[#This Row],[Order_Date]],"yyyy")</f>
        <v>2023</v>
      </c>
      <c r="J3688" s="2" t="str">
        <f>TEXT(Ecommerce_Sales[[#This Row],[Order_Date]],"mmmm")</f>
        <v>March</v>
      </c>
      <c r="K3688" s="1" t="s">
        <v>1947</v>
      </c>
      <c r="L3688" s="1" t="s">
        <v>9696</v>
      </c>
      <c r="M3688" s="1" t="s">
        <v>2079</v>
      </c>
      <c r="N3688" s="1" t="s">
        <v>1973</v>
      </c>
      <c r="O3688" s="3">
        <v>356</v>
      </c>
      <c r="P3688">
        <v>2</v>
      </c>
      <c r="Q3688" s="3">
        <v>711</v>
      </c>
      <c r="R3688" s="1" t="s">
        <v>2008</v>
      </c>
      <c r="S3688" s="3">
        <v>98</v>
      </c>
      <c r="T3688">
        <v>6</v>
      </c>
      <c r="U3688" t="str">
        <f>IF(Ecommerce_Sales[[#This Row],[Delivery_Time_Days]]&gt;7,"Delay",IF(Ecommerce_Sales[[#This Row],[Delivery_Time_Days]] = 0,"No delivery",IF(Ecommerce_Sales[[#This Row],[Delivery_Time_Days]]&lt;=7,"On-time")))</f>
        <v>On-time</v>
      </c>
      <c r="V3688" s="7">
        <f>Ecommerce_Sales[[#This Row],[Profit]]/Ecommerce_Sales[[#This Row],[Total_Price]]</f>
        <v>0.29957805907172996</v>
      </c>
      <c r="W3688" s="3">
        <v>213</v>
      </c>
      <c r="X3688" s="3"/>
    </row>
    <row r="3689" spans="1:24" x14ac:dyDescent="0.25">
      <c r="A3689" s="1" t="s">
        <v>9697</v>
      </c>
      <c r="B3689" s="1" t="s">
        <v>1197</v>
      </c>
      <c r="C3689" s="1" t="s">
        <v>1198</v>
      </c>
      <c r="D3689" s="1" t="s">
        <v>4293</v>
      </c>
      <c r="E3689" s="1" t="s">
        <v>1966</v>
      </c>
      <c r="F3689" s="2">
        <v>45127</v>
      </c>
      <c r="G3689" s="2">
        <v>45391</v>
      </c>
      <c r="H3689" s="2" t="str">
        <f>TEXT(Ecommerce_Sales[[#This Row],[Order_Date]],"mmmm")</f>
        <v>April</v>
      </c>
      <c r="I3689" s="2" t="str">
        <f>TEXT(Ecommerce_Sales[[#This Row],[Order_Date]],"yyyy")</f>
        <v>2024</v>
      </c>
      <c r="J3689" s="2" t="str">
        <f>TEXT(Ecommerce_Sales[[#This Row],[Order_Date]],"mmmm")</f>
        <v>April</v>
      </c>
      <c r="K3689" s="1" t="s">
        <v>1947</v>
      </c>
      <c r="L3689" s="1" t="s">
        <v>9698</v>
      </c>
      <c r="M3689" s="1" t="s">
        <v>1968</v>
      </c>
      <c r="N3689" s="1" t="s">
        <v>1957</v>
      </c>
      <c r="O3689" s="3">
        <v>585</v>
      </c>
      <c r="P3689">
        <v>4</v>
      </c>
      <c r="Q3689" s="3">
        <v>2338</v>
      </c>
      <c r="R3689" s="1" t="s">
        <v>1951</v>
      </c>
      <c r="S3689" s="3">
        <v>221</v>
      </c>
      <c r="T3689">
        <v>4</v>
      </c>
      <c r="U3689" t="str">
        <f>IF(Ecommerce_Sales[[#This Row],[Delivery_Time_Days]]&gt;7,"Delay",IF(Ecommerce_Sales[[#This Row],[Delivery_Time_Days]] = 0,"No delivery",IF(Ecommerce_Sales[[#This Row],[Delivery_Time_Days]]&lt;=7,"On-time")))</f>
        <v>On-time</v>
      </c>
      <c r="V3689" s="7">
        <f>Ecommerce_Sales[[#This Row],[Profit]]/Ecommerce_Sales[[#This Row],[Total_Price]]</f>
        <v>0.15012831479897348</v>
      </c>
      <c r="W3689" s="3">
        <v>351</v>
      </c>
      <c r="X3689" s="3"/>
    </row>
    <row r="3690" spans="1:24" x14ac:dyDescent="0.25">
      <c r="A3690" s="1" t="s">
        <v>9699</v>
      </c>
      <c r="B3690" s="1" t="s">
        <v>795</v>
      </c>
      <c r="C3690" s="1" t="s">
        <v>796</v>
      </c>
      <c r="D3690" s="1" t="s">
        <v>2553</v>
      </c>
      <c r="E3690" s="1" t="s">
        <v>1954</v>
      </c>
      <c r="F3690" s="2">
        <v>45100</v>
      </c>
      <c r="G3690" s="2">
        <v>45029</v>
      </c>
      <c r="H3690" s="2" t="str">
        <f>TEXT(Ecommerce_Sales[[#This Row],[Order_Date]],"mmmm")</f>
        <v>April</v>
      </c>
      <c r="I3690" s="2" t="str">
        <f>TEXT(Ecommerce_Sales[[#This Row],[Order_Date]],"yyyy")</f>
        <v>2023</v>
      </c>
      <c r="J3690" s="2" t="str">
        <f>TEXT(Ecommerce_Sales[[#This Row],[Order_Date]],"mmmm")</f>
        <v>April</v>
      </c>
      <c r="K3690" s="1" t="s">
        <v>1947</v>
      </c>
      <c r="L3690" s="1" t="s">
        <v>9700</v>
      </c>
      <c r="M3690" s="1" t="s">
        <v>1972</v>
      </c>
      <c r="N3690" s="1" t="s">
        <v>1973</v>
      </c>
      <c r="O3690" s="3">
        <v>1048</v>
      </c>
      <c r="P3690">
        <v>4</v>
      </c>
      <c r="Q3690" s="3">
        <v>4192</v>
      </c>
      <c r="R3690" s="1" t="s">
        <v>1958</v>
      </c>
      <c r="S3690" s="3">
        <v>431</v>
      </c>
      <c r="T3690">
        <v>7</v>
      </c>
      <c r="U3690" t="str">
        <f>IF(Ecommerce_Sales[[#This Row],[Delivery_Time_Days]]&gt;7,"Delay",IF(Ecommerce_Sales[[#This Row],[Delivery_Time_Days]] = 0,"No delivery",IF(Ecommerce_Sales[[#This Row],[Delivery_Time_Days]]&lt;=7,"On-time")))</f>
        <v>On-time</v>
      </c>
      <c r="V3690" s="7">
        <f>Ecommerce_Sales[[#This Row],[Profit]]/Ecommerce_Sales[[#This Row],[Total_Price]]</f>
        <v>0.30009541984732824</v>
      </c>
      <c r="W3690" s="3">
        <v>1258</v>
      </c>
      <c r="X3690" s="3"/>
    </row>
    <row r="3691" spans="1:24" x14ac:dyDescent="0.25">
      <c r="A3691" s="1" t="s">
        <v>9701</v>
      </c>
      <c r="B3691" s="1" t="s">
        <v>687</v>
      </c>
      <c r="C3691" s="1" t="s">
        <v>688</v>
      </c>
      <c r="D3691" s="1" t="s">
        <v>6085</v>
      </c>
      <c r="E3691" s="1" t="s">
        <v>1981</v>
      </c>
      <c r="F3691" s="2">
        <v>45244</v>
      </c>
      <c r="G3691" s="2">
        <v>45534</v>
      </c>
      <c r="H3691" s="2" t="str">
        <f>TEXT(Ecommerce_Sales[[#This Row],[Order_Date]],"mmmm")</f>
        <v>August</v>
      </c>
      <c r="I3691" s="2" t="str">
        <f>TEXT(Ecommerce_Sales[[#This Row],[Order_Date]],"yyyy")</f>
        <v>2024</v>
      </c>
      <c r="J3691" s="2" t="str">
        <f>TEXT(Ecommerce_Sales[[#This Row],[Order_Date]],"mmmm")</f>
        <v>August</v>
      </c>
      <c r="K3691" s="1" t="s">
        <v>1947</v>
      </c>
      <c r="L3691" s="1" t="s">
        <v>9702</v>
      </c>
      <c r="M3691" s="1" t="s">
        <v>1983</v>
      </c>
      <c r="N3691" s="1" t="s">
        <v>1950</v>
      </c>
      <c r="O3691" s="3">
        <v>719</v>
      </c>
      <c r="P3691">
        <v>3</v>
      </c>
      <c r="Q3691" s="3">
        <v>2157</v>
      </c>
      <c r="R3691" s="1" t="s">
        <v>2008</v>
      </c>
      <c r="S3691" s="3">
        <v>190</v>
      </c>
      <c r="T3691">
        <v>10</v>
      </c>
      <c r="U3691" t="str">
        <f>IF(Ecommerce_Sales[[#This Row],[Delivery_Time_Days]]&gt;7,"Delay",IF(Ecommerce_Sales[[#This Row],[Delivery_Time_Days]] = 0,"No delivery",IF(Ecommerce_Sales[[#This Row],[Delivery_Time_Days]]&lt;=7,"On-time")))</f>
        <v>Delay</v>
      </c>
      <c r="V3691" s="7">
        <f>Ecommerce_Sales[[#This Row],[Profit]]/Ecommerce_Sales[[#This Row],[Total_Price]]</f>
        <v>0.40009272137227631</v>
      </c>
      <c r="W3691" s="3">
        <v>863</v>
      </c>
      <c r="X3691" s="3"/>
    </row>
    <row r="3692" spans="1:24" x14ac:dyDescent="0.25">
      <c r="A3692" s="1" t="s">
        <v>9703</v>
      </c>
      <c r="B3692" s="1" t="s">
        <v>517</v>
      </c>
      <c r="C3692" s="1" t="s">
        <v>518</v>
      </c>
      <c r="D3692" s="1" t="s">
        <v>6762</v>
      </c>
      <c r="E3692" s="1" t="s">
        <v>1961</v>
      </c>
      <c r="F3692" s="2">
        <v>44939</v>
      </c>
      <c r="G3692" s="2">
        <v>45240</v>
      </c>
      <c r="H3692" s="2" t="str">
        <f>TEXT(Ecommerce_Sales[[#This Row],[Order_Date]],"mmmm")</f>
        <v>November</v>
      </c>
      <c r="I3692" s="2" t="str">
        <f>TEXT(Ecommerce_Sales[[#This Row],[Order_Date]],"yyyy")</f>
        <v>2023</v>
      </c>
      <c r="J3692" s="2" t="str">
        <f>TEXT(Ecommerce_Sales[[#This Row],[Order_Date]],"mmmm")</f>
        <v>November</v>
      </c>
      <c r="K3692" s="1" t="s">
        <v>1947</v>
      </c>
      <c r="L3692" s="1" t="s">
        <v>9704</v>
      </c>
      <c r="M3692" s="1" t="s">
        <v>2030</v>
      </c>
      <c r="N3692" s="1" t="s">
        <v>1978</v>
      </c>
      <c r="O3692" s="3">
        <v>1296</v>
      </c>
      <c r="P3692">
        <v>7</v>
      </c>
      <c r="Q3692" s="3">
        <v>9072</v>
      </c>
      <c r="R3692" s="1" t="s">
        <v>2012</v>
      </c>
      <c r="S3692" s="3">
        <v>496</v>
      </c>
      <c r="T3692">
        <v>10</v>
      </c>
      <c r="U3692" t="str">
        <f>IF(Ecommerce_Sales[[#This Row],[Delivery_Time_Days]]&gt;7,"Delay",IF(Ecommerce_Sales[[#This Row],[Delivery_Time_Days]] = 0,"No delivery",IF(Ecommerce_Sales[[#This Row],[Delivery_Time_Days]]&lt;=7,"On-time")))</f>
        <v>Delay</v>
      </c>
      <c r="V3692" s="7">
        <f>Ecommerce_Sales[[#This Row],[Profit]]/Ecommerce_Sales[[#This Row],[Total_Price]]</f>
        <v>0.3499779541446208</v>
      </c>
      <c r="W3692" s="3">
        <v>3175</v>
      </c>
      <c r="X3692" s="3"/>
    </row>
    <row r="3693" spans="1:24" x14ac:dyDescent="0.25">
      <c r="A3693" s="1" t="s">
        <v>9705</v>
      </c>
      <c r="B3693" s="1" t="s">
        <v>152</v>
      </c>
      <c r="C3693" s="1" t="s">
        <v>153</v>
      </c>
      <c r="D3693" s="1" t="s">
        <v>5982</v>
      </c>
      <c r="E3693" s="1" t="s">
        <v>1946</v>
      </c>
      <c r="F3693" s="2">
        <v>44940</v>
      </c>
      <c r="G3693" s="2">
        <v>45322</v>
      </c>
      <c r="H3693" s="2" t="str">
        <f>TEXT(Ecommerce_Sales[[#This Row],[Order_Date]],"mmmm")</f>
        <v>January</v>
      </c>
      <c r="I3693" s="2" t="str">
        <f>TEXT(Ecommerce_Sales[[#This Row],[Order_Date]],"yyyy")</f>
        <v>2024</v>
      </c>
      <c r="J3693" s="2" t="str">
        <f>TEXT(Ecommerce_Sales[[#This Row],[Order_Date]],"mmmm")</f>
        <v>January</v>
      </c>
      <c r="K3693" s="1" t="s">
        <v>1947</v>
      </c>
      <c r="L3693" s="1" t="s">
        <v>9706</v>
      </c>
      <c r="M3693" s="1" t="s">
        <v>2072</v>
      </c>
      <c r="N3693" s="1" t="s">
        <v>1950</v>
      </c>
      <c r="O3693" s="3">
        <v>457</v>
      </c>
      <c r="P3693">
        <v>3</v>
      </c>
      <c r="Q3693" s="3">
        <v>1372</v>
      </c>
      <c r="R3693" s="1" t="s">
        <v>1951</v>
      </c>
      <c r="S3693" s="3">
        <v>193</v>
      </c>
      <c r="T3693">
        <v>5</v>
      </c>
      <c r="U3693" t="str">
        <f>IF(Ecommerce_Sales[[#This Row],[Delivery_Time_Days]]&gt;7,"Delay",IF(Ecommerce_Sales[[#This Row],[Delivery_Time_Days]] = 0,"No delivery",IF(Ecommerce_Sales[[#This Row],[Delivery_Time_Days]]&lt;=7,"On-time")))</f>
        <v>On-time</v>
      </c>
      <c r="V3693" s="7">
        <f>Ecommerce_Sales[[#This Row],[Profit]]/Ecommerce_Sales[[#This Row],[Total_Price]]</f>
        <v>0.4001457725947522</v>
      </c>
      <c r="W3693" s="3">
        <v>549</v>
      </c>
      <c r="X3693" s="3"/>
    </row>
    <row r="3694" spans="1:24" x14ac:dyDescent="0.25">
      <c r="A3694" s="1" t="s">
        <v>9707</v>
      </c>
      <c r="B3694" s="1" t="s">
        <v>941</v>
      </c>
      <c r="C3694" s="1" t="s">
        <v>942</v>
      </c>
      <c r="D3694" s="1" t="s">
        <v>3520</v>
      </c>
      <c r="E3694" s="1" t="s">
        <v>1981</v>
      </c>
      <c r="F3694" s="2">
        <v>45497</v>
      </c>
      <c r="G3694" s="2">
        <v>45557</v>
      </c>
      <c r="H3694" s="2" t="str">
        <f>TEXT(Ecommerce_Sales[[#This Row],[Order_Date]],"mmmm")</f>
        <v>September</v>
      </c>
      <c r="I3694" s="2" t="str">
        <f>TEXT(Ecommerce_Sales[[#This Row],[Order_Date]],"yyyy")</f>
        <v>2024</v>
      </c>
      <c r="J3694" s="2" t="str">
        <f>TEXT(Ecommerce_Sales[[#This Row],[Order_Date]],"mmmm")</f>
        <v>September</v>
      </c>
      <c r="K3694" s="1" t="s">
        <v>1947</v>
      </c>
      <c r="L3694" s="1" t="s">
        <v>4972</v>
      </c>
      <c r="M3694" s="1" t="s">
        <v>2043</v>
      </c>
      <c r="N3694" s="1" t="s">
        <v>1989</v>
      </c>
      <c r="O3694" s="3">
        <v>140</v>
      </c>
      <c r="P3694">
        <v>5</v>
      </c>
      <c r="Q3694" s="3">
        <v>700</v>
      </c>
      <c r="R3694" s="1" t="s">
        <v>1958</v>
      </c>
      <c r="S3694" s="3">
        <v>50</v>
      </c>
      <c r="T3694">
        <v>5</v>
      </c>
      <c r="U3694" t="str">
        <f>IF(Ecommerce_Sales[[#This Row],[Delivery_Time_Days]]&gt;7,"Delay",IF(Ecommerce_Sales[[#This Row],[Delivery_Time_Days]] = 0,"No delivery",IF(Ecommerce_Sales[[#This Row],[Delivery_Time_Days]]&lt;=7,"On-time")))</f>
        <v>On-time</v>
      </c>
      <c r="V3694" s="7">
        <f>Ecommerce_Sales[[#This Row],[Profit]]/Ecommerce_Sales[[#This Row],[Total_Price]]</f>
        <v>0.25</v>
      </c>
      <c r="W3694" s="3">
        <v>175</v>
      </c>
      <c r="X3694" s="3"/>
    </row>
    <row r="3695" spans="1:24" x14ac:dyDescent="0.25">
      <c r="A3695" s="1" t="s">
        <v>9708</v>
      </c>
      <c r="B3695" s="1" t="s">
        <v>939</v>
      </c>
      <c r="C3695" s="1" t="s">
        <v>940</v>
      </c>
      <c r="D3695" s="1" t="s">
        <v>3450</v>
      </c>
      <c r="E3695" s="1" t="s">
        <v>1946</v>
      </c>
      <c r="F3695" s="2">
        <v>45130</v>
      </c>
      <c r="G3695" s="2">
        <v>45140</v>
      </c>
      <c r="H3695" s="2" t="str">
        <f>TEXT(Ecommerce_Sales[[#This Row],[Order_Date]],"mmmm")</f>
        <v>August</v>
      </c>
      <c r="I3695" s="2" t="str">
        <f>TEXT(Ecommerce_Sales[[#This Row],[Order_Date]],"yyyy")</f>
        <v>2023</v>
      </c>
      <c r="J3695" s="2" t="str">
        <f>TEXT(Ecommerce_Sales[[#This Row],[Order_Date]],"mmmm")</f>
        <v>August</v>
      </c>
      <c r="K3695" s="1" t="s">
        <v>1947</v>
      </c>
      <c r="L3695" s="1" t="s">
        <v>3727</v>
      </c>
      <c r="M3695" s="1" t="s">
        <v>1956</v>
      </c>
      <c r="N3695" s="1" t="s">
        <v>1957</v>
      </c>
      <c r="O3695" s="3">
        <v>436</v>
      </c>
      <c r="P3695">
        <v>2</v>
      </c>
      <c r="Q3695" s="3">
        <v>872</v>
      </c>
      <c r="R3695" s="1" t="s">
        <v>2008</v>
      </c>
      <c r="S3695" s="3">
        <v>102</v>
      </c>
      <c r="T3695">
        <v>7</v>
      </c>
      <c r="U3695" t="str">
        <f>IF(Ecommerce_Sales[[#This Row],[Delivery_Time_Days]]&gt;7,"Delay",IF(Ecommerce_Sales[[#This Row],[Delivery_Time_Days]] = 0,"No delivery",IF(Ecommerce_Sales[[#This Row],[Delivery_Time_Days]]&lt;=7,"On-time")))</f>
        <v>On-time</v>
      </c>
      <c r="V3695" s="7">
        <f>Ecommerce_Sales[[#This Row],[Profit]]/Ecommerce_Sales[[#This Row],[Total_Price]]</f>
        <v>0.15022935779816513</v>
      </c>
      <c r="W3695" s="3">
        <v>131</v>
      </c>
      <c r="X3695" s="3"/>
    </row>
    <row r="3696" spans="1:24" x14ac:dyDescent="0.25">
      <c r="A3696" s="1" t="s">
        <v>9709</v>
      </c>
      <c r="B3696" s="1" t="s">
        <v>687</v>
      </c>
      <c r="C3696" s="1" t="s">
        <v>688</v>
      </c>
      <c r="D3696" s="1" t="s">
        <v>6085</v>
      </c>
      <c r="E3696" s="1" t="s">
        <v>1981</v>
      </c>
      <c r="F3696" s="2">
        <v>45244</v>
      </c>
      <c r="G3696" s="2">
        <v>45114</v>
      </c>
      <c r="H3696" s="2" t="str">
        <f>TEXT(Ecommerce_Sales[[#This Row],[Order_Date]],"mmmm")</f>
        <v>July</v>
      </c>
      <c r="I3696" s="2" t="str">
        <f>TEXT(Ecommerce_Sales[[#This Row],[Order_Date]],"yyyy")</f>
        <v>2023</v>
      </c>
      <c r="J3696" s="2" t="str">
        <f>TEXT(Ecommerce_Sales[[#This Row],[Order_Date]],"mmmm")</f>
        <v>July</v>
      </c>
      <c r="K3696" s="1" t="s">
        <v>1992</v>
      </c>
      <c r="L3696" s="1" t="s">
        <v>6218</v>
      </c>
      <c r="M3696" s="1" t="s">
        <v>2058</v>
      </c>
      <c r="N3696" s="1" t="s">
        <v>1950</v>
      </c>
      <c r="O3696" s="3">
        <v>479</v>
      </c>
      <c r="P3696">
        <v>1</v>
      </c>
      <c r="Q3696" s="3">
        <v>479</v>
      </c>
      <c r="R3696" s="1" t="s">
        <v>1958</v>
      </c>
      <c r="S3696" s="3">
        <v>66</v>
      </c>
      <c r="U3696" t="str">
        <f>IF(Ecommerce_Sales[[#This Row],[Delivery_Time_Days]]&gt;7,"Delay",IF(Ecommerce_Sales[[#This Row],[Delivery_Time_Days]] = 0,"No delivery",IF(Ecommerce_Sales[[#This Row],[Delivery_Time_Days]]&lt;=7,"On-time")))</f>
        <v>No delivery</v>
      </c>
      <c r="V3696" s="7">
        <f>Ecommerce_Sales[[#This Row],[Profit]]/Ecommerce_Sales[[#This Row],[Total_Price]]</f>
        <v>0.40083507306889354</v>
      </c>
      <c r="W3696" s="3">
        <v>192</v>
      </c>
      <c r="X3696" s="3"/>
    </row>
    <row r="3697" spans="1:24" x14ac:dyDescent="0.25">
      <c r="A3697" s="1" t="s">
        <v>9710</v>
      </c>
      <c r="B3697" s="1" t="s">
        <v>715</v>
      </c>
      <c r="C3697" s="1" t="s">
        <v>716</v>
      </c>
      <c r="D3697" s="1" t="s">
        <v>7092</v>
      </c>
      <c r="E3697" s="1" t="s">
        <v>1961</v>
      </c>
      <c r="F3697" s="2">
        <v>45017</v>
      </c>
      <c r="G3697" s="2">
        <v>45348</v>
      </c>
      <c r="H3697" s="2" t="str">
        <f>TEXT(Ecommerce_Sales[[#This Row],[Order_Date]],"mmmm")</f>
        <v>February</v>
      </c>
      <c r="I3697" s="2" t="str">
        <f>TEXT(Ecommerce_Sales[[#This Row],[Order_Date]],"yyyy")</f>
        <v>2024</v>
      </c>
      <c r="J3697" s="2" t="str">
        <f>TEXT(Ecommerce_Sales[[#This Row],[Order_Date]],"mmmm")</f>
        <v>February</v>
      </c>
      <c r="K3697" s="1" t="s">
        <v>1992</v>
      </c>
      <c r="L3697" s="1" t="s">
        <v>7433</v>
      </c>
      <c r="M3697" s="1" t="s">
        <v>2247</v>
      </c>
      <c r="N3697" s="1" t="s">
        <v>1957</v>
      </c>
      <c r="O3697" s="3">
        <v>178</v>
      </c>
      <c r="P3697">
        <v>4</v>
      </c>
      <c r="Q3697" s="3">
        <v>712</v>
      </c>
      <c r="R3697" s="1" t="s">
        <v>1958</v>
      </c>
      <c r="S3697" s="3">
        <v>54</v>
      </c>
      <c r="U3697" t="str">
        <f>IF(Ecommerce_Sales[[#This Row],[Delivery_Time_Days]]&gt;7,"Delay",IF(Ecommerce_Sales[[#This Row],[Delivery_Time_Days]] = 0,"No delivery",IF(Ecommerce_Sales[[#This Row],[Delivery_Time_Days]]&lt;=7,"On-time")))</f>
        <v>No delivery</v>
      </c>
      <c r="V3697" s="7">
        <f>Ecommerce_Sales[[#This Row],[Profit]]/Ecommerce_Sales[[#This Row],[Total_Price]]</f>
        <v>0.1502808988764045</v>
      </c>
      <c r="W3697" s="3">
        <v>107</v>
      </c>
      <c r="X3697" s="3"/>
    </row>
    <row r="3698" spans="1:24" x14ac:dyDescent="0.25">
      <c r="A3698" s="1" t="s">
        <v>9711</v>
      </c>
      <c r="B3698" s="1" t="s">
        <v>639</v>
      </c>
      <c r="C3698" s="1" t="s">
        <v>640</v>
      </c>
      <c r="D3698" s="1" t="s">
        <v>2908</v>
      </c>
      <c r="E3698" s="1" t="s">
        <v>1954</v>
      </c>
      <c r="F3698" s="2">
        <v>45594</v>
      </c>
      <c r="G3698" s="2">
        <v>45340</v>
      </c>
      <c r="H3698" s="2" t="str">
        <f>TEXT(Ecommerce_Sales[[#This Row],[Order_Date]],"mmmm")</f>
        <v>February</v>
      </c>
      <c r="I3698" s="2" t="str">
        <f>TEXT(Ecommerce_Sales[[#This Row],[Order_Date]],"yyyy")</f>
        <v>2024</v>
      </c>
      <c r="J3698" s="2" t="str">
        <f>TEXT(Ecommerce_Sales[[#This Row],[Order_Date]],"mmmm")</f>
        <v>February</v>
      </c>
      <c r="K3698" s="1" t="s">
        <v>1947</v>
      </c>
      <c r="L3698" s="1" t="s">
        <v>2609</v>
      </c>
      <c r="M3698" s="1" t="s">
        <v>2026</v>
      </c>
      <c r="N3698" s="1" t="s">
        <v>1978</v>
      </c>
      <c r="O3698" s="3">
        <v>385</v>
      </c>
      <c r="P3698">
        <v>4</v>
      </c>
      <c r="Q3698" s="3">
        <v>1541</v>
      </c>
      <c r="R3698" s="1" t="s">
        <v>1951</v>
      </c>
      <c r="S3698" s="3">
        <v>154</v>
      </c>
      <c r="T3698">
        <v>2</v>
      </c>
      <c r="U3698" t="str">
        <f>IF(Ecommerce_Sales[[#This Row],[Delivery_Time_Days]]&gt;7,"Delay",IF(Ecommerce_Sales[[#This Row],[Delivery_Time_Days]] = 0,"No delivery",IF(Ecommerce_Sales[[#This Row],[Delivery_Time_Days]]&lt;=7,"On-time")))</f>
        <v>On-time</v>
      </c>
      <c r="V3698" s="7">
        <f>Ecommerce_Sales[[#This Row],[Profit]]/Ecommerce_Sales[[#This Row],[Total_Price]]</f>
        <v>0.34977287475665153</v>
      </c>
      <c r="W3698" s="3">
        <v>539</v>
      </c>
      <c r="X3698" s="3"/>
    </row>
    <row r="3699" spans="1:24" x14ac:dyDescent="0.25">
      <c r="A3699" s="1" t="s">
        <v>9712</v>
      </c>
      <c r="B3699" s="1" t="s">
        <v>472</v>
      </c>
      <c r="C3699" s="1" t="s">
        <v>473</v>
      </c>
      <c r="D3699" s="1" t="s">
        <v>5904</v>
      </c>
      <c r="E3699" s="1" t="s">
        <v>1946</v>
      </c>
      <c r="F3699" s="2">
        <v>45399</v>
      </c>
      <c r="G3699" s="2">
        <v>44949</v>
      </c>
      <c r="H3699" s="2" t="str">
        <f>TEXT(Ecommerce_Sales[[#This Row],[Order_Date]],"mmmm")</f>
        <v>January</v>
      </c>
      <c r="I3699" s="2" t="str">
        <f>TEXT(Ecommerce_Sales[[#This Row],[Order_Date]],"yyyy")</f>
        <v>2023</v>
      </c>
      <c r="J3699" s="2" t="str">
        <f>TEXT(Ecommerce_Sales[[#This Row],[Order_Date]],"mmmm")</f>
        <v>January</v>
      </c>
      <c r="K3699" s="1" t="s">
        <v>1947</v>
      </c>
      <c r="L3699" s="1" t="s">
        <v>3462</v>
      </c>
      <c r="M3699" s="1" t="s">
        <v>2026</v>
      </c>
      <c r="N3699" s="1" t="s">
        <v>1978</v>
      </c>
      <c r="O3699" s="3">
        <v>691</v>
      </c>
      <c r="P3699">
        <v>1</v>
      </c>
      <c r="Q3699" s="3">
        <v>691</v>
      </c>
      <c r="R3699" s="1" t="s">
        <v>1958</v>
      </c>
      <c r="S3699" s="3">
        <v>64</v>
      </c>
      <c r="T3699">
        <v>5</v>
      </c>
      <c r="U3699" t="str">
        <f>IF(Ecommerce_Sales[[#This Row],[Delivery_Time_Days]]&gt;7,"Delay",IF(Ecommerce_Sales[[#This Row],[Delivery_Time_Days]] = 0,"No delivery",IF(Ecommerce_Sales[[#This Row],[Delivery_Time_Days]]&lt;=7,"On-time")))</f>
        <v>On-time</v>
      </c>
      <c r="V3699" s="7">
        <f>Ecommerce_Sales[[#This Row],[Profit]]/Ecommerce_Sales[[#This Row],[Total_Price]]</f>
        <v>0.35021707670043417</v>
      </c>
      <c r="W3699" s="3">
        <v>242</v>
      </c>
      <c r="X3699" s="3"/>
    </row>
    <row r="3700" spans="1:24" x14ac:dyDescent="0.25">
      <c r="A3700" s="1" t="s">
        <v>9713</v>
      </c>
      <c r="B3700" s="1" t="s">
        <v>846</v>
      </c>
      <c r="C3700" s="1" t="s">
        <v>847</v>
      </c>
      <c r="D3700" s="1" t="s">
        <v>2028</v>
      </c>
      <c r="E3700" s="1" t="s">
        <v>1946</v>
      </c>
      <c r="F3700" s="2">
        <v>44972</v>
      </c>
      <c r="G3700" s="2">
        <v>45127</v>
      </c>
      <c r="H3700" s="2" t="str">
        <f>TEXT(Ecommerce_Sales[[#This Row],[Order_Date]],"mmmm")</f>
        <v>July</v>
      </c>
      <c r="I3700" s="2" t="str">
        <f>TEXT(Ecommerce_Sales[[#This Row],[Order_Date]],"yyyy")</f>
        <v>2023</v>
      </c>
      <c r="J3700" s="2" t="str">
        <f>TEXT(Ecommerce_Sales[[#This Row],[Order_Date]],"mmmm")</f>
        <v>July</v>
      </c>
      <c r="K3700" s="1" t="s">
        <v>1947</v>
      </c>
      <c r="L3700" s="1" t="s">
        <v>9323</v>
      </c>
      <c r="M3700" s="1" t="s">
        <v>2247</v>
      </c>
      <c r="N3700" s="1" t="s">
        <v>1957</v>
      </c>
      <c r="O3700" s="3">
        <v>1164</v>
      </c>
      <c r="P3700">
        <v>5</v>
      </c>
      <c r="Q3700" s="3">
        <v>5819</v>
      </c>
      <c r="R3700" s="1" t="s">
        <v>1951</v>
      </c>
      <c r="S3700" s="3">
        <v>666</v>
      </c>
      <c r="T3700">
        <v>5</v>
      </c>
      <c r="U3700" t="str">
        <f>IF(Ecommerce_Sales[[#This Row],[Delivery_Time_Days]]&gt;7,"Delay",IF(Ecommerce_Sales[[#This Row],[Delivery_Time_Days]] = 0,"No delivery",IF(Ecommerce_Sales[[#This Row],[Delivery_Time_Days]]&lt;=7,"On-time")))</f>
        <v>On-time</v>
      </c>
      <c r="V3700" s="7">
        <f>Ecommerce_Sales[[#This Row],[Profit]]/Ecommerce_Sales[[#This Row],[Total_Price]]</f>
        <v>0.15002577762502148</v>
      </c>
      <c r="W3700" s="3">
        <v>873</v>
      </c>
      <c r="X3700" s="3"/>
    </row>
    <row r="3701" spans="1:24" x14ac:dyDescent="0.25">
      <c r="A3701" s="1" t="s">
        <v>9714</v>
      </c>
      <c r="B3701" s="1" t="s">
        <v>945</v>
      </c>
      <c r="C3701" s="1" t="s">
        <v>946</v>
      </c>
      <c r="D3701" s="1" t="s">
        <v>2475</v>
      </c>
      <c r="E3701" s="1" t="s">
        <v>1961</v>
      </c>
      <c r="F3701" s="2">
        <v>45347</v>
      </c>
      <c r="G3701" s="2">
        <v>45192</v>
      </c>
      <c r="H3701" s="2" t="str">
        <f>TEXT(Ecommerce_Sales[[#This Row],[Order_Date]],"mmmm")</f>
        <v>September</v>
      </c>
      <c r="I3701" s="2" t="str">
        <f>TEXT(Ecommerce_Sales[[#This Row],[Order_Date]],"yyyy")</f>
        <v>2023</v>
      </c>
      <c r="J3701" s="2" t="str">
        <f>TEXT(Ecommerce_Sales[[#This Row],[Order_Date]],"mmmm")</f>
        <v>September</v>
      </c>
      <c r="K3701" s="1" t="s">
        <v>1947</v>
      </c>
      <c r="L3701" s="1" t="s">
        <v>9715</v>
      </c>
      <c r="M3701" s="1" t="s">
        <v>2007</v>
      </c>
      <c r="N3701" s="1" t="s">
        <v>1973</v>
      </c>
      <c r="O3701" s="3">
        <v>135</v>
      </c>
      <c r="P3701">
        <v>2</v>
      </c>
      <c r="Q3701" s="3">
        <v>270</v>
      </c>
      <c r="R3701" s="1" t="s">
        <v>1951</v>
      </c>
      <c r="S3701" s="3">
        <v>18</v>
      </c>
      <c r="T3701">
        <v>10</v>
      </c>
      <c r="U3701" t="str">
        <f>IF(Ecommerce_Sales[[#This Row],[Delivery_Time_Days]]&gt;7,"Delay",IF(Ecommerce_Sales[[#This Row],[Delivery_Time_Days]] = 0,"No delivery",IF(Ecommerce_Sales[[#This Row],[Delivery_Time_Days]]&lt;=7,"On-time")))</f>
        <v>Delay</v>
      </c>
      <c r="V3701" s="7">
        <f>Ecommerce_Sales[[#This Row],[Profit]]/Ecommerce_Sales[[#This Row],[Total_Price]]</f>
        <v>0.3</v>
      </c>
      <c r="W3701" s="3">
        <v>81</v>
      </c>
      <c r="X3701" s="3"/>
    </row>
    <row r="3702" spans="1:24" x14ac:dyDescent="0.25">
      <c r="A3702" s="1" t="s">
        <v>9716</v>
      </c>
      <c r="B3702" s="1" t="s">
        <v>1381</v>
      </c>
      <c r="C3702" s="1" t="s">
        <v>1382</v>
      </c>
      <c r="D3702" s="1" t="s">
        <v>6915</v>
      </c>
      <c r="E3702" s="1" t="s">
        <v>1966</v>
      </c>
      <c r="F3702" s="2">
        <v>44980</v>
      </c>
      <c r="G3702" s="2">
        <v>45362</v>
      </c>
      <c r="H3702" s="2" t="str">
        <f>TEXT(Ecommerce_Sales[[#This Row],[Order_Date]],"mmmm")</f>
        <v>March</v>
      </c>
      <c r="I3702" s="2" t="str">
        <f>TEXT(Ecommerce_Sales[[#This Row],[Order_Date]],"yyyy")</f>
        <v>2024</v>
      </c>
      <c r="J3702" s="2" t="str">
        <f>TEXT(Ecommerce_Sales[[#This Row],[Order_Date]],"mmmm")</f>
        <v>March</v>
      </c>
      <c r="K3702" s="1" t="s">
        <v>1947</v>
      </c>
      <c r="L3702" s="1" t="s">
        <v>9717</v>
      </c>
      <c r="M3702" s="1" t="s">
        <v>1963</v>
      </c>
      <c r="N3702" s="1" t="s">
        <v>1957</v>
      </c>
      <c r="O3702" s="3">
        <v>159</v>
      </c>
      <c r="P3702">
        <v>3</v>
      </c>
      <c r="Q3702" s="3">
        <v>476</v>
      </c>
      <c r="R3702" s="1" t="s">
        <v>1951</v>
      </c>
      <c r="S3702" s="3">
        <v>70</v>
      </c>
      <c r="T3702">
        <v>4</v>
      </c>
      <c r="U3702" t="str">
        <f>IF(Ecommerce_Sales[[#This Row],[Delivery_Time_Days]]&gt;7,"Delay",IF(Ecommerce_Sales[[#This Row],[Delivery_Time_Days]] = 0,"No delivery",IF(Ecommerce_Sales[[#This Row],[Delivery_Time_Days]]&lt;=7,"On-time")))</f>
        <v>On-time</v>
      </c>
      <c r="V3702" s="7">
        <f>Ecommerce_Sales[[#This Row],[Profit]]/Ecommerce_Sales[[#This Row],[Total_Price]]</f>
        <v>0.14915966386554622</v>
      </c>
      <c r="W3702" s="3">
        <v>71</v>
      </c>
      <c r="X3702" s="3"/>
    </row>
    <row r="3703" spans="1:24" x14ac:dyDescent="0.25">
      <c r="A3703" s="1" t="s">
        <v>9718</v>
      </c>
      <c r="B3703" s="1" t="s">
        <v>682</v>
      </c>
      <c r="C3703" s="1" t="s">
        <v>683</v>
      </c>
      <c r="D3703" s="1" t="s">
        <v>3733</v>
      </c>
      <c r="E3703" s="1" t="s">
        <v>1954</v>
      </c>
      <c r="F3703" s="2">
        <v>45645</v>
      </c>
      <c r="G3703" s="2">
        <v>45611</v>
      </c>
      <c r="H3703" s="2" t="str">
        <f>TEXT(Ecommerce_Sales[[#This Row],[Order_Date]],"mmmm")</f>
        <v>November</v>
      </c>
      <c r="I3703" s="2" t="str">
        <f>TEXT(Ecommerce_Sales[[#This Row],[Order_Date]],"yyyy")</f>
        <v>2024</v>
      </c>
      <c r="J3703" s="2" t="str">
        <f>TEXT(Ecommerce_Sales[[#This Row],[Order_Date]],"mmmm")</f>
        <v>November</v>
      </c>
      <c r="K3703" s="1" t="s">
        <v>1992</v>
      </c>
      <c r="L3703" s="1" t="s">
        <v>8956</v>
      </c>
      <c r="M3703" s="1" t="s">
        <v>2058</v>
      </c>
      <c r="N3703" s="1" t="s">
        <v>1950</v>
      </c>
      <c r="O3703" s="3">
        <v>844</v>
      </c>
      <c r="P3703">
        <v>6</v>
      </c>
      <c r="Q3703" s="3">
        <v>5063</v>
      </c>
      <c r="R3703" s="1" t="s">
        <v>1951</v>
      </c>
      <c r="S3703" s="3">
        <v>465</v>
      </c>
      <c r="U3703" t="str">
        <f>IF(Ecommerce_Sales[[#This Row],[Delivery_Time_Days]]&gt;7,"Delay",IF(Ecommerce_Sales[[#This Row],[Delivery_Time_Days]] = 0,"No delivery",IF(Ecommerce_Sales[[#This Row],[Delivery_Time_Days]]&lt;=7,"On-time")))</f>
        <v>No delivery</v>
      </c>
      <c r="V3703" s="7">
        <f>Ecommerce_Sales[[#This Row],[Profit]]/Ecommerce_Sales[[#This Row],[Total_Price]]</f>
        <v>0.39996049772861941</v>
      </c>
      <c r="W3703" s="3">
        <v>2025</v>
      </c>
      <c r="X3703" s="3"/>
    </row>
    <row r="3704" spans="1:24" x14ac:dyDescent="0.25">
      <c r="A3704" s="1" t="s">
        <v>9719</v>
      </c>
      <c r="B3704" s="1" t="s">
        <v>797</v>
      </c>
      <c r="C3704" s="1" t="s">
        <v>798</v>
      </c>
      <c r="D3704" s="1" t="s">
        <v>4454</v>
      </c>
      <c r="E3704" s="1" t="s">
        <v>1954</v>
      </c>
      <c r="F3704" s="2">
        <v>45012</v>
      </c>
      <c r="G3704" s="2">
        <v>45319</v>
      </c>
      <c r="H3704" s="2" t="str">
        <f>TEXT(Ecommerce_Sales[[#This Row],[Order_Date]],"mmmm")</f>
        <v>January</v>
      </c>
      <c r="I3704" s="2" t="str">
        <f>TEXT(Ecommerce_Sales[[#This Row],[Order_Date]],"yyyy")</f>
        <v>2024</v>
      </c>
      <c r="J3704" s="2" t="str">
        <f>TEXT(Ecommerce_Sales[[#This Row],[Order_Date]],"mmmm")</f>
        <v>January</v>
      </c>
      <c r="K3704" s="1" t="s">
        <v>1947</v>
      </c>
      <c r="L3704" s="1" t="s">
        <v>9720</v>
      </c>
      <c r="M3704" s="1" t="s">
        <v>1972</v>
      </c>
      <c r="N3704" s="1" t="s">
        <v>1973</v>
      </c>
      <c r="O3704" s="3">
        <v>769</v>
      </c>
      <c r="P3704">
        <v>1</v>
      </c>
      <c r="Q3704" s="3">
        <v>769</v>
      </c>
      <c r="R3704" s="1" t="s">
        <v>2012</v>
      </c>
      <c r="S3704" s="3">
        <v>91</v>
      </c>
      <c r="T3704">
        <v>6</v>
      </c>
      <c r="U3704" t="str">
        <f>IF(Ecommerce_Sales[[#This Row],[Delivery_Time_Days]]&gt;7,"Delay",IF(Ecommerce_Sales[[#This Row],[Delivery_Time_Days]] = 0,"No delivery",IF(Ecommerce_Sales[[#This Row],[Delivery_Time_Days]]&lt;=7,"On-time")))</f>
        <v>On-time</v>
      </c>
      <c r="V3704" s="7">
        <f>Ecommerce_Sales[[#This Row],[Profit]]/Ecommerce_Sales[[#This Row],[Total_Price]]</f>
        <v>0.30039011703511054</v>
      </c>
      <c r="W3704" s="3">
        <v>231</v>
      </c>
      <c r="X3704" s="3"/>
    </row>
    <row r="3705" spans="1:24" x14ac:dyDescent="0.25">
      <c r="A3705" s="1" t="s">
        <v>9721</v>
      </c>
      <c r="B3705" s="1" t="s">
        <v>1189</v>
      </c>
      <c r="C3705" s="1" t="s">
        <v>1190</v>
      </c>
      <c r="D3705" s="1" t="s">
        <v>6863</v>
      </c>
      <c r="E3705" s="1" t="s">
        <v>1966</v>
      </c>
      <c r="F3705" s="2">
        <v>45326</v>
      </c>
      <c r="G3705" s="2">
        <v>45084</v>
      </c>
      <c r="H3705" s="2" t="str">
        <f>TEXT(Ecommerce_Sales[[#This Row],[Order_Date]],"mmmm")</f>
        <v>June</v>
      </c>
      <c r="I3705" s="2" t="str">
        <f>TEXT(Ecommerce_Sales[[#This Row],[Order_Date]],"yyyy")</f>
        <v>2023</v>
      </c>
      <c r="J3705" s="2" t="str">
        <f>TEXT(Ecommerce_Sales[[#This Row],[Order_Date]],"mmmm")</f>
        <v>June</v>
      </c>
      <c r="K3705" s="1" t="s">
        <v>1947</v>
      </c>
      <c r="L3705" s="1" t="s">
        <v>9722</v>
      </c>
      <c r="M3705" s="1" t="s">
        <v>2007</v>
      </c>
      <c r="N3705" s="1" t="s">
        <v>1973</v>
      </c>
      <c r="O3705" s="3">
        <v>59</v>
      </c>
      <c r="P3705">
        <v>6</v>
      </c>
      <c r="Q3705" s="3">
        <v>353</v>
      </c>
      <c r="R3705" s="1" t="s">
        <v>1958</v>
      </c>
      <c r="S3705" s="3">
        <v>36</v>
      </c>
      <c r="T3705">
        <v>6</v>
      </c>
      <c r="U3705" t="str">
        <f>IF(Ecommerce_Sales[[#This Row],[Delivery_Time_Days]]&gt;7,"Delay",IF(Ecommerce_Sales[[#This Row],[Delivery_Time_Days]] = 0,"No delivery",IF(Ecommerce_Sales[[#This Row],[Delivery_Time_Days]]&lt;=7,"On-time")))</f>
        <v>On-time</v>
      </c>
      <c r="V3705" s="7">
        <f>Ecommerce_Sales[[#This Row],[Profit]]/Ecommerce_Sales[[#This Row],[Total_Price]]</f>
        <v>0.3002832861189802</v>
      </c>
      <c r="W3705" s="3">
        <v>106</v>
      </c>
      <c r="X3705" s="3"/>
    </row>
    <row r="3706" spans="1:24" x14ac:dyDescent="0.25">
      <c r="A3706" s="1" t="s">
        <v>9723</v>
      </c>
      <c r="B3706" s="1" t="s">
        <v>464</v>
      </c>
      <c r="C3706" s="1" t="s">
        <v>465</v>
      </c>
      <c r="D3706" s="1" t="s">
        <v>5158</v>
      </c>
      <c r="E3706" s="1" t="s">
        <v>1946</v>
      </c>
      <c r="F3706" s="2">
        <v>45474</v>
      </c>
      <c r="G3706" s="2">
        <v>45623</v>
      </c>
      <c r="H3706" s="2" t="str">
        <f>TEXT(Ecommerce_Sales[[#This Row],[Order_Date]],"mmmm")</f>
        <v>November</v>
      </c>
      <c r="I3706" s="2" t="str">
        <f>TEXT(Ecommerce_Sales[[#This Row],[Order_Date]],"yyyy")</f>
        <v>2024</v>
      </c>
      <c r="J3706" s="2" t="str">
        <f>TEXT(Ecommerce_Sales[[#This Row],[Order_Date]],"mmmm")</f>
        <v>November</v>
      </c>
      <c r="K3706" s="1" t="s">
        <v>1986</v>
      </c>
      <c r="L3706" s="1" t="s">
        <v>8470</v>
      </c>
      <c r="M3706" s="1" t="s">
        <v>1977</v>
      </c>
      <c r="N3706" s="1" t="s">
        <v>1978</v>
      </c>
      <c r="O3706" s="3">
        <v>539</v>
      </c>
      <c r="P3706">
        <v>7</v>
      </c>
      <c r="Q3706" s="3">
        <v>3770</v>
      </c>
      <c r="R3706" s="1" t="s">
        <v>1958</v>
      </c>
      <c r="S3706" s="3">
        <v>407</v>
      </c>
      <c r="U3706" t="str">
        <f>IF(Ecommerce_Sales[[#This Row],[Delivery_Time_Days]]&gt;7,"Delay",IF(Ecommerce_Sales[[#This Row],[Delivery_Time_Days]] = 0,"No delivery",IF(Ecommerce_Sales[[#This Row],[Delivery_Time_Days]]&lt;=7,"On-time")))</f>
        <v>No delivery</v>
      </c>
      <c r="V3706" s="7">
        <f>Ecommerce_Sales[[#This Row],[Profit]]/Ecommerce_Sales[[#This Row],[Total_Price]]</f>
        <v>0.35013262599469497</v>
      </c>
      <c r="W3706" s="3">
        <v>1320</v>
      </c>
      <c r="X3706" s="3"/>
    </row>
    <row r="3707" spans="1:24" x14ac:dyDescent="0.25">
      <c r="A3707" s="1" t="s">
        <v>9724</v>
      </c>
      <c r="B3707" s="1" t="s">
        <v>84</v>
      </c>
      <c r="C3707" s="1" t="s">
        <v>85</v>
      </c>
      <c r="D3707" s="1" t="s">
        <v>2332</v>
      </c>
      <c r="E3707" s="1" t="s">
        <v>1996</v>
      </c>
      <c r="F3707" s="2">
        <v>45111</v>
      </c>
      <c r="G3707" s="2">
        <v>45480</v>
      </c>
      <c r="H3707" s="2" t="str">
        <f>TEXT(Ecommerce_Sales[[#This Row],[Order_Date]],"mmmm")</f>
        <v>July</v>
      </c>
      <c r="I3707" s="2" t="str">
        <f>TEXT(Ecommerce_Sales[[#This Row],[Order_Date]],"yyyy")</f>
        <v>2024</v>
      </c>
      <c r="J3707" s="2" t="str">
        <f>TEXT(Ecommerce_Sales[[#This Row],[Order_Date]],"mmmm")</f>
        <v>July</v>
      </c>
      <c r="K3707" s="1" t="s">
        <v>1992</v>
      </c>
      <c r="L3707" s="1" t="s">
        <v>9725</v>
      </c>
      <c r="M3707" s="1" t="s">
        <v>1988</v>
      </c>
      <c r="N3707" s="1" t="s">
        <v>1989</v>
      </c>
      <c r="O3707" s="3">
        <v>647</v>
      </c>
      <c r="P3707">
        <v>1</v>
      </c>
      <c r="Q3707" s="3">
        <v>647</v>
      </c>
      <c r="R3707" s="1" t="s">
        <v>1958</v>
      </c>
      <c r="S3707" s="3">
        <v>71</v>
      </c>
      <c r="U3707" t="str">
        <f>IF(Ecommerce_Sales[[#This Row],[Delivery_Time_Days]]&gt;7,"Delay",IF(Ecommerce_Sales[[#This Row],[Delivery_Time_Days]] = 0,"No delivery",IF(Ecommerce_Sales[[#This Row],[Delivery_Time_Days]]&lt;=7,"On-time")))</f>
        <v>No delivery</v>
      </c>
      <c r="V3707" s="7">
        <f>Ecommerce_Sales[[#This Row],[Profit]]/Ecommerce_Sales[[#This Row],[Total_Price]]</f>
        <v>0.25038639876352398</v>
      </c>
      <c r="W3707" s="3">
        <v>162</v>
      </c>
      <c r="X3707" s="3"/>
    </row>
    <row r="3708" spans="1:24" x14ac:dyDescent="0.25">
      <c r="A3708" s="1" t="s">
        <v>9726</v>
      </c>
      <c r="B3708" s="1" t="s">
        <v>1250</v>
      </c>
      <c r="C3708" s="1" t="s">
        <v>1251</v>
      </c>
      <c r="D3708" s="1" t="s">
        <v>4025</v>
      </c>
      <c r="E3708" s="1" t="s">
        <v>1966</v>
      </c>
      <c r="F3708" s="2">
        <v>45481</v>
      </c>
      <c r="G3708" s="2">
        <v>45095</v>
      </c>
      <c r="H3708" s="2" t="str">
        <f>TEXT(Ecommerce_Sales[[#This Row],[Order_Date]],"mmmm")</f>
        <v>June</v>
      </c>
      <c r="I3708" s="2" t="str">
        <f>TEXT(Ecommerce_Sales[[#This Row],[Order_Date]],"yyyy")</f>
        <v>2023</v>
      </c>
      <c r="J3708" s="2" t="str">
        <f>TEXT(Ecommerce_Sales[[#This Row],[Order_Date]],"mmmm")</f>
        <v>June</v>
      </c>
      <c r="K3708" s="1" t="s">
        <v>1947</v>
      </c>
      <c r="L3708" s="1" t="s">
        <v>9727</v>
      </c>
      <c r="M3708" s="1" t="s">
        <v>1972</v>
      </c>
      <c r="N3708" s="1" t="s">
        <v>1973</v>
      </c>
      <c r="O3708" s="3">
        <v>533</v>
      </c>
      <c r="P3708">
        <v>3</v>
      </c>
      <c r="Q3708" s="3">
        <v>1598</v>
      </c>
      <c r="R3708" s="1" t="s">
        <v>1958</v>
      </c>
      <c r="S3708" s="3">
        <v>207</v>
      </c>
      <c r="T3708">
        <v>6</v>
      </c>
      <c r="U3708" t="str">
        <f>IF(Ecommerce_Sales[[#This Row],[Delivery_Time_Days]]&gt;7,"Delay",IF(Ecommerce_Sales[[#This Row],[Delivery_Time_Days]] = 0,"No delivery",IF(Ecommerce_Sales[[#This Row],[Delivery_Time_Days]]&lt;=7,"On-time")))</f>
        <v>On-time</v>
      </c>
      <c r="V3708" s="7">
        <f>Ecommerce_Sales[[#This Row],[Profit]]/Ecommerce_Sales[[#This Row],[Total_Price]]</f>
        <v>0.29974968710888611</v>
      </c>
      <c r="W3708" s="3">
        <v>479</v>
      </c>
      <c r="X3708" s="3"/>
    </row>
    <row r="3709" spans="1:24" x14ac:dyDescent="0.25">
      <c r="A3709" s="1" t="s">
        <v>9728</v>
      </c>
      <c r="B3709" s="1" t="s">
        <v>973</v>
      </c>
      <c r="C3709" s="1" t="s">
        <v>974</v>
      </c>
      <c r="D3709" s="1" t="s">
        <v>5537</v>
      </c>
      <c r="E3709" s="1" t="s">
        <v>1981</v>
      </c>
      <c r="F3709" s="2">
        <v>45471</v>
      </c>
      <c r="G3709" s="2">
        <v>45385</v>
      </c>
      <c r="H3709" s="2" t="str">
        <f>TEXT(Ecommerce_Sales[[#This Row],[Order_Date]],"mmmm")</f>
        <v>April</v>
      </c>
      <c r="I3709" s="2" t="str">
        <f>TEXT(Ecommerce_Sales[[#This Row],[Order_Date]],"yyyy")</f>
        <v>2024</v>
      </c>
      <c r="J3709" s="2" t="str">
        <f>TEXT(Ecommerce_Sales[[#This Row],[Order_Date]],"mmmm")</f>
        <v>April</v>
      </c>
      <c r="K3709" s="1" t="s">
        <v>1986</v>
      </c>
      <c r="L3709" s="1" t="s">
        <v>9729</v>
      </c>
      <c r="M3709" s="1" t="s">
        <v>2072</v>
      </c>
      <c r="N3709" s="1" t="s">
        <v>1950</v>
      </c>
      <c r="O3709" s="3">
        <v>1039</v>
      </c>
      <c r="P3709">
        <v>3</v>
      </c>
      <c r="Q3709" s="3">
        <v>3117</v>
      </c>
      <c r="R3709" s="1" t="s">
        <v>1958</v>
      </c>
      <c r="S3709" s="3">
        <v>164</v>
      </c>
      <c r="U3709" t="str">
        <f>IF(Ecommerce_Sales[[#This Row],[Delivery_Time_Days]]&gt;7,"Delay",IF(Ecommerce_Sales[[#This Row],[Delivery_Time_Days]] = 0,"No delivery",IF(Ecommerce_Sales[[#This Row],[Delivery_Time_Days]]&lt;=7,"On-time")))</f>
        <v>No delivery</v>
      </c>
      <c r="V3709" s="7">
        <f>Ecommerce_Sales[[#This Row],[Profit]]/Ecommerce_Sales[[#This Row],[Total_Price]]</f>
        <v>0.40006416426050689</v>
      </c>
      <c r="W3709" s="3">
        <v>1247</v>
      </c>
      <c r="X3709" s="3"/>
    </row>
    <row r="3710" spans="1:24" x14ac:dyDescent="0.25">
      <c r="A3710" s="1" t="s">
        <v>9730</v>
      </c>
      <c r="B3710" s="1" t="s">
        <v>26</v>
      </c>
      <c r="C3710" s="1" t="s">
        <v>27</v>
      </c>
      <c r="D3710" s="1" t="s">
        <v>3353</v>
      </c>
      <c r="E3710" s="1" t="s">
        <v>1966</v>
      </c>
      <c r="F3710" s="2">
        <v>44953</v>
      </c>
      <c r="G3710" s="2">
        <v>45306</v>
      </c>
      <c r="H3710" s="2" t="str">
        <f>TEXT(Ecommerce_Sales[[#This Row],[Order_Date]],"mmmm")</f>
        <v>January</v>
      </c>
      <c r="I3710" s="2" t="str">
        <f>TEXT(Ecommerce_Sales[[#This Row],[Order_Date]],"yyyy")</f>
        <v>2024</v>
      </c>
      <c r="J3710" s="2" t="str">
        <f>TEXT(Ecommerce_Sales[[#This Row],[Order_Date]],"mmmm")</f>
        <v>January</v>
      </c>
      <c r="K3710" s="1" t="s">
        <v>1947</v>
      </c>
      <c r="L3710" s="1" t="s">
        <v>9731</v>
      </c>
      <c r="M3710" s="1" t="s">
        <v>2072</v>
      </c>
      <c r="N3710" s="1" t="s">
        <v>1950</v>
      </c>
      <c r="O3710" s="3">
        <v>226</v>
      </c>
      <c r="P3710">
        <v>1</v>
      </c>
      <c r="Q3710" s="3">
        <v>226</v>
      </c>
      <c r="R3710" s="1" t="s">
        <v>2008</v>
      </c>
      <c r="S3710" s="3">
        <v>30</v>
      </c>
      <c r="T3710">
        <v>5</v>
      </c>
      <c r="U3710" t="str">
        <f>IF(Ecommerce_Sales[[#This Row],[Delivery_Time_Days]]&gt;7,"Delay",IF(Ecommerce_Sales[[#This Row],[Delivery_Time_Days]] = 0,"No delivery",IF(Ecommerce_Sales[[#This Row],[Delivery_Time_Days]]&lt;=7,"On-time")))</f>
        <v>On-time</v>
      </c>
      <c r="V3710" s="7">
        <f>Ecommerce_Sales[[#This Row],[Profit]]/Ecommerce_Sales[[#This Row],[Total_Price]]</f>
        <v>0.39823008849557523</v>
      </c>
      <c r="W3710" s="3">
        <v>90</v>
      </c>
      <c r="X3710" s="3"/>
    </row>
    <row r="3711" spans="1:24" x14ac:dyDescent="0.25">
      <c r="A3711" s="1" t="s">
        <v>9732</v>
      </c>
      <c r="B3711" s="1" t="s">
        <v>598</v>
      </c>
      <c r="C3711" s="1" t="s">
        <v>599</v>
      </c>
      <c r="D3711" s="1" t="s">
        <v>2273</v>
      </c>
      <c r="E3711" s="1" t="s">
        <v>1966</v>
      </c>
      <c r="F3711" s="2">
        <v>45163</v>
      </c>
      <c r="G3711" s="2">
        <v>44970</v>
      </c>
      <c r="H3711" s="2" t="str">
        <f>TEXT(Ecommerce_Sales[[#This Row],[Order_Date]],"mmmm")</f>
        <v>February</v>
      </c>
      <c r="I3711" s="2" t="str">
        <f>TEXT(Ecommerce_Sales[[#This Row],[Order_Date]],"yyyy")</f>
        <v>2023</v>
      </c>
      <c r="J3711" s="2" t="str">
        <f>TEXT(Ecommerce_Sales[[#This Row],[Order_Date]],"mmmm")</f>
        <v>February</v>
      </c>
      <c r="K3711" s="1" t="s">
        <v>1947</v>
      </c>
      <c r="L3711" s="1" t="s">
        <v>4430</v>
      </c>
      <c r="M3711" s="1" t="s">
        <v>2002</v>
      </c>
      <c r="N3711" s="1" t="s">
        <v>1989</v>
      </c>
      <c r="O3711" s="3">
        <v>504</v>
      </c>
      <c r="P3711">
        <v>3</v>
      </c>
      <c r="Q3711" s="3">
        <v>1513</v>
      </c>
      <c r="R3711" s="1" t="s">
        <v>2008</v>
      </c>
      <c r="S3711" s="3">
        <v>107</v>
      </c>
      <c r="T3711">
        <v>2</v>
      </c>
      <c r="U3711" t="str">
        <f>IF(Ecommerce_Sales[[#This Row],[Delivery_Time_Days]]&gt;7,"Delay",IF(Ecommerce_Sales[[#This Row],[Delivery_Time_Days]] = 0,"No delivery",IF(Ecommerce_Sales[[#This Row],[Delivery_Time_Days]]&lt;=7,"On-time")))</f>
        <v>On-time</v>
      </c>
      <c r="V3711" s="7">
        <f>Ecommerce_Sales[[#This Row],[Profit]]/Ecommerce_Sales[[#This Row],[Total_Price]]</f>
        <v>0.24983476536682089</v>
      </c>
      <c r="W3711" s="3">
        <v>378</v>
      </c>
      <c r="X3711" s="3"/>
    </row>
    <row r="3712" spans="1:24" x14ac:dyDescent="0.25">
      <c r="A3712" s="1" t="s">
        <v>9733</v>
      </c>
      <c r="B3712" s="1" t="s">
        <v>64</v>
      </c>
      <c r="C3712" s="1" t="s">
        <v>65</v>
      </c>
      <c r="D3712" s="1" t="s">
        <v>5213</v>
      </c>
      <c r="E3712" s="1" t="s">
        <v>1996</v>
      </c>
      <c r="F3712" s="2">
        <v>45198</v>
      </c>
      <c r="G3712" s="2">
        <v>45629</v>
      </c>
      <c r="H3712" s="2" t="str">
        <f>TEXT(Ecommerce_Sales[[#This Row],[Order_Date]],"mmmm")</f>
        <v>December</v>
      </c>
      <c r="I3712" s="2" t="str">
        <f>TEXT(Ecommerce_Sales[[#This Row],[Order_Date]],"yyyy")</f>
        <v>2024</v>
      </c>
      <c r="J3712" s="2" t="str">
        <f>TEXT(Ecommerce_Sales[[#This Row],[Order_Date]],"mmmm")</f>
        <v>December</v>
      </c>
      <c r="K3712" s="1" t="s">
        <v>1947</v>
      </c>
      <c r="L3712" s="1" t="s">
        <v>9734</v>
      </c>
      <c r="M3712" s="1" t="s">
        <v>2104</v>
      </c>
      <c r="N3712" s="1" t="s">
        <v>1978</v>
      </c>
      <c r="O3712" s="3">
        <v>1338</v>
      </c>
      <c r="P3712">
        <v>10</v>
      </c>
      <c r="Q3712" s="3">
        <v>13380</v>
      </c>
      <c r="R3712" s="1" t="s">
        <v>1951</v>
      </c>
      <c r="S3712" s="3">
        <v>1087</v>
      </c>
      <c r="T3712">
        <v>9</v>
      </c>
      <c r="U3712" t="str">
        <f>IF(Ecommerce_Sales[[#This Row],[Delivery_Time_Days]]&gt;7,"Delay",IF(Ecommerce_Sales[[#This Row],[Delivery_Time_Days]] = 0,"No delivery",IF(Ecommerce_Sales[[#This Row],[Delivery_Time_Days]]&lt;=7,"On-time")))</f>
        <v>Delay</v>
      </c>
      <c r="V3712" s="7">
        <f>Ecommerce_Sales[[#This Row],[Profit]]/Ecommerce_Sales[[#This Row],[Total_Price]]</f>
        <v>0.35</v>
      </c>
      <c r="W3712" s="3">
        <v>4683</v>
      </c>
      <c r="X3712" s="3"/>
    </row>
    <row r="3713" spans="1:24" x14ac:dyDescent="0.25">
      <c r="A3713" s="1" t="s">
        <v>9735</v>
      </c>
      <c r="B3713" s="1" t="s">
        <v>1197</v>
      </c>
      <c r="C3713" s="1" t="s">
        <v>1198</v>
      </c>
      <c r="D3713" s="1" t="s">
        <v>4293</v>
      </c>
      <c r="E3713" s="1" t="s">
        <v>1966</v>
      </c>
      <c r="F3713" s="2">
        <v>45127</v>
      </c>
      <c r="G3713" s="2">
        <v>45453</v>
      </c>
      <c r="H3713" s="2" t="str">
        <f>TEXT(Ecommerce_Sales[[#This Row],[Order_Date]],"mmmm")</f>
        <v>June</v>
      </c>
      <c r="I3713" s="2" t="str">
        <f>TEXT(Ecommerce_Sales[[#This Row],[Order_Date]],"yyyy")</f>
        <v>2024</v>
      </c>
      <c r="J3713" s="2" t="str">
        <f>TEXT(Ecommerce_Sales[[#This Row],[Order_Date]],"mmmm")</f>
        <v>June</v>
      </c>
      <c r="K3713" s="1" t="s">
        <v>1947</v>
      </c>
      <c r="L3713" s="1" t="s">
        <v>9736</v>
      </c>
      <c r="M3713" s="1" t="s">
        <v>1949</v>
      </c>
      <c r="N3713" s="1" t="s">
        <v>1950</v>
      </c>
      <c r="O3713" s="3">
        <v>345</v>
      </c>
      <c r="P3713">
        <v>2</v>
      </c>
      <c r="Q3713" s="3">
        <v>689</v>
      </c>
      <c r="R3713" s="1" t="s">
        <v>1951</v>
      </c>
      <c r="S3713" s="3">
        <v>43</v>
      </c>
      <c r="T3713">
        <v>2</v>
      </c>
      <c r="U3713" t="str">
        <f>IF(Ecommerce_Sales[[#This Row],[Delivery_Time_Days]]&gt;7,"Delay",IF(Ecommerce_Sales[[#This Row],[Delivery_Time_Days]] = 0,"No delivery",IF(Ecommerce_Sales[[#This Row],[Delivery_Time_Days]]&lt;=7,"On-time")))</f>
        <v>On-time</v>
      </c>
      <c r="V3713" s="7">
        <f>Ecommerce_Sales[[#This Row],[Profit]]/Ecommerce_Sales[[#This Row],[Total_Price]]</f>
        <v>0.40058055152394773</v>
      </c>
      <c r="W3713" s="3">
        <v>276</v>
      </c>
      <c r="X3713" s="3"/>
    </row>
    <row r="3714" spans="1:24" x14ac:dyDescent="0.25">
      <c r="A3714" s="1" t="s">
        <v>9737</v>
      </c>
      <c r="B3714" s="1" t="s">
        <v>976</v>
      </c>
      <c r="C3714" s="1" t="s">
        <v>977</v>
      </c>
      <c r="D3714" s="1" t="s">
        <v>6951</v>
      </c>
      <c r="E3714" s="1" t="s">
        <v>1961</v>
      </c>
      <c r="F3714" s="2">
        <v>45118</v>
      </c>
      <c r="G3714" s="2">
        <v>45327</v>
      </c>
      <c r="H3714" s="2" t="str">
        <f>TEXT(Ecommerce_Sales[[#This Row],[Order_Date]],"mmmm")</f>
        <v>February</v>
      </c>
      <c r="I3714" s="2" t="str">
        <f>TEXT(Ecommerce_Sales[[#This Row],[Order_Date]],"yyyy")</f>
        <v>2024</v>
      </c>
      <c r="J3714" s="2" t="str">
        <f>TEXT(Ecommerce_Sales[[#This Row],[Order_Date]],"mmmm")</f>
        <v>February</v>
      </c>
      <c r="K3714" s="1" t="s">
        <v>1947</v>
      </c>
      <c r="L3714" s="1" t="s">
        <v>9738</v>
      </c>
      <c r="M3714" s="1" t="s">
        <v>2007</v>
      </c>
      <c r="N3714" s="1" t="s">
        <v>1973</v>
      </c>
      <c r="O3714" s="3">
        <v>770</v>
      </c>
      <c r="P3714">
        <v>3</v>
      </c>
      <c r="Q3714" s="3">
        <v>2310</v>
      </c>
      <c r="R3714" s="1" t="s">
        <v>2016</v>
      </c>
      <c r="S3714" s="3">
        <v>318</v>
      </c>
      <c r="T3714">
        <v>8</v>
      </c>
      <c r="U3714" t="str">
        <f>IF(Ecommerce_Sales[[#This Row],[Delivery_Time_Days]]&gt;7,"Delay",IF(Ecommerce_Sales[[#This Row],[Delivery_Time_Days]] = 0,"No delivery",IF(Ecommerce_Sales[[#This Row],[Delivery_Time_Days]]&lt;=7,"On-time")))</f>
        <v>Delay</v>
      </c>
      <c r="V3714" s="7">
        <f>Ecommerce_Sales[[#This Row],[Profit]]/Ecommerce_Sales[[#This Row],[Total_Price]]</f>
        <v>0.3</v>
      </c>
      <c r="W3714" s="3">
        <v>693</v>
      </c>
      <c r="X3714" s="3"/>
    </row>
    <row r="3715" spans="1:24" x14ac:dyDescent="0.25">
      <c r="A3715" s="1" t="s">
        <v>9739</v>
      </c>
      <c r="B3715" s="1" t="s">
        <v>711</v>
      </c>
      <c r="C3715" s="1" t="s">
        <v>712</v>
      </c>
      <c r="D3715" s="1" t="s">
        <v>7914</v>
      </c>
      <c r="E3715" s="1" t="s">
        <v>1946</v>
      </c>
      <c r="F3715" s="2">
        <v>45269</v>
      </c>
      <c r="G3715" s="2">
        <v>45586</v>
      </c>
      <c r="H3715" s="2" t="str">
        <f>TEXT(Ecommerce_Sales[[#This Row],[Order_Date]],"mmmm")</f>
        <v>October</v>
      </c>
      <c r="I3715" s="2" t="str">
        <f>TEXT(Ecommerce_Sales[[#This Row],[Order_Date]],"yyyy")</f>
        <v>2024</v>
      </c>
      <c r="J3715" s="2" t="str">
        <f>TEXT(Ecommerce_Sales[[#This Row],[Order_Date]],"mmmm")</f>
        <v>October</v>
      </c>
      <c r="K3715" s="1" t="s">
        <v>1947</v>
      </c>
      <c r="L3715" s="1" t="s">
        <v>5316</v>
      </c>
      <c r="M3715" s="1" t="s">
        <v>1988</v>
      </c>
      <c r="N3715" s="1" t="s">
        <v>1989</v>
      </c>
      <c r="O3715" s="3">
        <v>245</v>
      </c>
      <c r="P3715">
        <v>3</v>
      </c>
      <c r="Q3715" s="3">
        <v>734</v>
      </c>
      <c r="R3715" s="1" t="s">
        <v>2012</v>
      </c>
      <c r="S3715" s="3">
        <v>65</v>
      </c>
      <c r="T3715">
        <v>6</v>
      </c>
      <c r="U3715" t="str">
        <f>IF(Ecommerce_Sales[[#This Row],[Delivery_Time_Days]]&gt;7,"Delay",IF(Ecommerce_Sales[[#This Row],[Delivery_Time_Days]] = 0,"No delivery",IF(Ecommerce_Sales[[#This Row],[Delivery_Time_Days]]&lt;=7,"On-time")))</f>
        <v>On-time</v>
      </c>
      <c r="V3715" s="7">
        <f>Ecommerce_Sales[[#This Row],[Profit]]/Ecommerce_Sales[[#This Row],[Total_Price]]</f>
        <v>0.25068119891008173</v>
      </c>
      <c r="W3715" s="3">
        <v>184</v>
      </c>
      <c r="X3715" s="3"/>
    </row>
    <row r="3716" spans="1:24" x14ac:dyDescent="0.25">
      <c r="A3716" s="1" t="s">
        <v>9740</v>
      </c>
      <c r="B3716" s="1" t="s">
        <v>1601</v>
      </c>
      <c r="C3716" s="1" t="s">
        <v>1602</v>
      </c>
      <c r="D3716" s="1" t="s">
        <v>2605</v>
      </c>
      <c r="E3716" s="1" t="s">
        <v>1966</v>
      </c>
      <c r="F3716" s="2">
        <v>45234</v>
      </c>
      <c r="G3716" s="2">
        <v>45039</v>
      </c>
      <c r="H3716" s="2" t="str">
        <f>TEXT(Ecommerce_Sales[[#This Row],[Order_Date]],"mmmm")</f>
        <v>April</v>
      </c>
      <c r="I3716" s="2" t="str">
        <f>TEXT(Ecommerce_Sales[[#This Row],[Order_Date]],"yyyy")</f>
        <v>2023</v>
      </c>
      <c r="J3716" s="2" t="str">
        <f>TEXT(Ecommerce_Sales[[#This Row],[Order_Date]],"mmmm")</f>
        <v>April</v>
      </c>
      <c r="K3716" s="1" t="s">
        <v>1947</v>
      </c>
      <c r="L3716" s="1" t="s">
        <v>9741</v>
      </c>
      <c r="M3716" s="1" t="s">
        <v>2247</v>
      </c>
      <c r="N3716" s="1" t="s">
        <v>1957</v>
      </c>
      <c r="O3716" s="3">
        <v>298</v>
      </c>
      <c r="P3716">
        <v>2</v>
      </c>
      <c r="Q3716" s="3">
        <v>597</v>
      </c>
      <c r="R3716" s="1" t="s">
        <v>1958</v>
      </c>
      <c r="S3716" s="3">
        <v>76</v>
      </c>
      <c r="T3716">
        <v>7</v>
      </c>
      <c r="U3716" t="str">
        <f>IF(Ecommerce_Sales[[#This Row],[Delivery_Time_Days]]&gt;7,"Delay",IF(Ecommerce_Sales[[#This Row],[Delivery_Time_Days]] = 0,"No delivery",IF(Ecommerce_Sales[[#This Row],[Delivery_Time_Days]]&lt;=7,"On-time")))</f>
        <v>On-time</v>
      </c>
      <c r="V3716" s="7">
        <f>Ecommerce_Sales[[#This Row],[Profit]]/Ecommerce_Sales[[#This Row],[Total_Price]]</f>
        <v>0.15075376884422109</v>
      </c>
      <c r="W3716" s="3">
        <v>90</v>
      </c>
      <c r="X3716" s="3"/>
    </row>
    <row r="3717" spans="1:24" x14ac:dyDescent="0.25">
      <c r="A3717" s="1" t="s">
        <v>9742</v>
      </c>
      <c r="B3717" s="1" t="s">
        <v>234</v>
      </c>
      <c r="C3717" s="1" t="s">
        <v>235</v>
      </c>
      <c r="D3717" s="1" t="s">
        <v>2410</v>
      </c>
      <c r="E3717" s="1" t="s">
        <v>1996</v>
      </c>
      <c r="F3717" s="2">
        <v>45139</v>
      </c>
      <c r="G3717" s="2">
        <v>45074</v>
      </c>
      <c r="H3717" s="2" t="str">
        <f>TEXT(Ecommerce_Sales[[#This Row],[Order_Date]],"mmmm")</f>
        <v>May</v>
      </c>
      <c r="I3717" s="2" t="str">
        <f>TEXT(Ecommerce_Sales[[#This Row],[Order_Date]],"yyyy")</f>
        <v>2023</v>
      </c>
      <c r="J3717" s="2" t="str">
        <f>TEXT(Ecommerce_Sales[[#This Row],[Order_Date]],"mmmm")</f>
        <v>May</v>
      </c>
      <c r="K3717" s="1" t="s">
        <v>1986</v>
      </c>
      <c r="L3717" s="1" t="s">
        <v>9743</v>
      </c>
      <c r="M3717" s="1" t="s">
        <v>2065</v>
      </c>
      <c r="N3717" s="1" t="s">
        <v>1978</v>
      </c>
      <c r="O3717" s="3">
        <v>954</v>
      </c>
      <c r="P3717">
        <v>3</v>
      </c>
      <c r="Q3717" s="3">
        <v>2861</v>
      </c>
      <c r="R3717" s="1" t="s">
        <v>2008</v>
      </c>
      <c r="S3717" s="3">
        <v>175</v>
      </c>
      <c r="U3717" t="str">
        <f>IF(Ecommerce_Sales[[#This Row],[Delivery_Time_Days]]&gt;7,"Delay",IF(Ecommerce_Sales[[#This Row],[Delivery_Time_Days]] = 0,"No delivery",IF(Ecommerce_Sales[[#This Row],[Delivery_Time_Days]]&lt;=7,"On-time")))</f>
        <v>No delivery</v>
      </c>
      <c r="V3717" s="7">
        <f>Ecommerce_Sales[[#This Row],[Profit]]/Ecommerce_Sales[[#This Row],[Total_Price]]</f>
        <v>0.34987766515204471</v>
      </c>
      <c r="W3717" s="3">
        <v>1001</v>
      </c>
      <c r="X3717" s="3"/>
    </row>
    <row r="3718" spans="1:24" x14ac:dyDescent="0.25">
      <c r="A3718" s="1" t="s">
        <v>9744</v>
      </c>
      <c r="B3718" s="1" t="s">
        <v>138</v>
      </c>
      <c r="C3718" s="1" t="s">
        <v>139</v>
      </c>
      <c r="D3718" s="1" t="s">
        <v>5042</v>
      </c>
      <c r="E3718" s="1" t="s">
        <v>2005</v>
      </c>
      <c r="F3718" s="2">
        <v>45002</v>
      </c>
      <c r="G3718" s="2">
        <v>45190</v>
      </c>
      <c r="H3718" s="2" t="str">
        <f>TEXT(Ecommerce_Sales[[#This Row],[Order_Date]],"mmmm")</f>
        <v>September</v>
      </c>
      <c r="I3718" s="2" t="str">
        <f>TEXT(Ecommerce_Sales[[#This Row],[Order_Date]],"yyyy")</f>
        <v>2023</v>
      </c>
      <c r="J3718" s="2" t="str">
        <f>TEXT(Ecommerce_Sales[[#This Row],[Order_Date]],"mmmm")</f>
        <v>September</v>
      </c>
      <c r="K3718" s="1" t="s">
        <v>1947</v>
      </c>
      <c r="L3718" s="1" t="s">
        <v>9745</v>
      </c>
      <c r="M3718" s="1" t="s">
        <v>1949</v>
      </c>
      <c r="N3718" s="1" t="s">
        <v>1950</v>
      </c>
      <c r="O3718" s="3">
        <v>137</v>
      </c>
      <c r="P3718">
        <v>1</v>
      </c>
      <c r="Q3718" s="3">
        <v>137</v>
      </c>
      <c r="R3718" s="1" t="s">
        <v>1958</v>
      </c>
      <c r="S3718" s="3">
        <v>7</v>
      </c>
      <c r="T3718">
        <v>3</v>
      </c>
      <c r="U3718" t="str">
        <f>IF(Ecommerce_Sales[[#This Row],[Delivery_Time_Days]]&gt;7,"Delay",IF(Ecommerce_Sales[[#This Row],[Delivery_Time_Days]] = 0,"No delivery",IF(Ecommerce_Sales[[#This Row],[Delivery_Time_Days]]&lt;=7,"On-time")))</f>
        <v>On-time</v>
      </c>
      <c r="V3718" s="7">
        <f>Ecommerce_Sales[[#This Row],[Profit]]/Ecommerce_Sales[[#This Row],[Total_Price]]</f>
        <v>0.40145985401459855</v>
      </c>
      <c r="W3718" s="3">
        <v>55</v>
      </c>
      <c r="X3718" s="3"/>
    </row>
    <row r="3719" spans="1:24" x14ac:dyDescent="0.25">
      <c r="A3719" s="1" t="s">
        <v>9746</v>
      </c>
      <c r="B3719" s="1" t="s">
        <v>1720</v>
      </c>
      <c r="C3719" s="1" t="s">
        <v>1721</v>
      </c>
      <c r="D3719" s="1" t="s">
        <v>6747</v>
      </c>
      <c r="E3719" s="1" t="s">
        <v>1966</v>
      </c>
      <c r="F3719" s="2">
        <v>45427</v>
      </c>
      <c r="G3719" s="2">
        <v>44961</v>
      </c>
      <c r="H3719" s="2" t="str">
        <f>TEXT(Ecommerce_Sales[[#This Row],[Order_Date]],"mmmm")</f>
        <v>February</v>
      </c>
      <c r="I3719" s="2" t="str">
        <f>TEXT(Ecommerce_Sales[[#This Row],[Order_Date]],"yyyy")</f>
        <v>2023</v>
      </c>
      <c r="J3719" s="2" t="str">
        <f>TEXT(Ecommerce_Sales[[#This Row],[Order_Date]],"mmmm")</f>
        <v>February</v>
      </c>
      <c r="K3719" s="1" t="s">
        <v>1986</v>
      </c>
      <c r="L3719" s="1" t="s">
        <v>6750</v>
      </c>
      <c r="M3719" s="1" t="s">
        <v>2002</v>
      </c>
      <c r="N3719" s="1" t="s">
        <v>1989</v>
      </c>
      <c r="O3719" s="3">
        <v>215</v>
      </c>
      <c r="P3719">
        <v>4</v>
      </c>
      <c r="Q3719" s="3">
        <v>862</v>
      </c>
      <c r="R3719" s="1" t="s">
        <v>2012</v>
      </c>
      <c r="S3719" s="3">
        <v>68</v>
      </c>
      <c r="U3719" t="str">
        <f>IF(Ecommerce_Sales[[#This Row],[Delivery_Time_Days]]&gt;7,"Delay",IF(Ecommerce_Sales[[#This Row],[Delivery_Time_Days]] = 0,"No delivery",IF(Ecommerce_Sales[[#This Row],[Delivery_Time_Days]]&lt;=7,"On-time")))</f>
        <v>No delivery</v>
      </c>
      <c r="V3719" s="7">
        <f>Ecommerce_Sales[[#This Row],[Profit]]/Ecommerce_Sales[[#This Row],[Total_Price]]</f>
        <v>0.24941995359628771</v>
      </c>
      <c r="W3719" s="3">
        <v>215</v>
      </c>
      <c r="X3719" s="3"/>
    </row>
    <row r="3720" spans="1:24" x14ac:dyDescent="0.25">
      <c r="A3720" s="1" t="s">
        <v>9747</v>
      </c>
      <c r="B3720" s="1" t="s">
        <v>553</v>
      </c>
      <c r="C3720" s="1" t="s">
        <v>554</v>
      </c>
      <c r="D3720" s="1" t="s">
        <v>1995</v>
      </c>
      <c r="E3720" s="1" t="s">
        <v>1996</v>
      </c>
      <c r="F3720" s="2">
        <v>45458</v>
      </c>
      <c r="G3720" s="2">
        <v>45623</v>
      </c>
      <c r="H3720" s="2" t="str">
        <f>TEXT(Ecommerce_Sales[[#This Row],[Order_Date]],"mmmm")</f>
        <v>November</v>
      </c>
      <c r="I3720" s="2" t="str">
        <f>TEXT(Ecommerce_Sales[[#This Row],[Order_Date]],"yyyy")</f>
        <v>2024</v>
      </c>
      <c r="J3720" s="2" t="str">
        <f>TEXT(Ecommerce_Sales[[#This Row],[Order_Date]],"mmmm")</f>
        <v>November</v>
      </c>
      <c r="K3720" s="1" t="s">
        <v>1992</v>
      </c>
      <c r="L3720" s="1" t="s">
        <v>9748</v>
      </c>
      <c r="M3720" s="1" t="s">
        <v>1956</v>
      </c>
      <c r="N3720" s="1" t="s">
        <v>1957</v>
      </c>
      <c r="O3720" s="3">
        <v>109</v>
      </c>
      <c r="P3720">
        <v>6</v>
      </c>
      <c r="Q3720" s="3">
        <v>654</v>
      </c>
      <c r="R3720" s="1" t="s">
        <v>1958</v>
      </c>
      <c r="S3720" s="3">
        <v>88</v>
      </c>
      <c r="U3720" t="str">
        <f>IF(Ecommerce_Sales[[#This Row],[Delivery_Time_Days]]&gt;7,"Delay",IF(Ecommerce_Sales[[#This Row],[Delivery_Time_Days]] = 0,"No delivery",IF(Ecommerce_Sales[[#This Row],[Delivery_Time_Days]]&lt;=7,"On-time")))</f>
        <v>No delivery</v>
      </c>
      <c r="V3720" s="7">
        <f>Ecommerce_Sales[[#This Row],[Profit]]/Ecommerce_Sales[[#This Row],[Total_Price]]</f>
        <v>0.14984709480122324</v>
      </c>
      <c r="W3720" s="3">
        <v>98</v>
      </c>
      <c r="X3720" s="3"/>
    </row>
    <row r="3721" spans="1:24" x14ac:dyDescent="0.25">
      <c r="A3721" s="1" t="s">
        <v>9749</v>
      </c>
      <c r="B3721" s="1" t="s">
        <v>1177</v>
      </c>
      <c r="C3721" s="1" t="s">
        <v>1178</v>
      </c>
      <c r="D3721" s="1" t="s">
        <v>2216</v>
      </c>
      <c r="E3721" s="1" t="s">
        <v>1966</v>
      </c>
      <c r="F3721" s="2">
        <v>45561</v>
      </c>
      <c r="G3721" s="2">
        <v>44929</v>
      </c>
      <c r="H3721" s="2" t="str">
        <f>TEXT(Ecommerce_Sales[[#This Row],[Order_Date]],"mmmm")</f>
        <v>January</v>
      </c>
      <c r="I3721" s="2" t="str">
        <f>TEXT(Ecommerce_Sales[[#This Row],[Order_Date]],"yyyy")</f>
        <v>2023</v>
      </c>
      <c r="J3721" s="2" t="str">
        <f>TEXT(Ecommerce_Sales[[#This Row],[Order_Date]],"mmmm")</f>
        <v>January</v>
      </c>
      <c r="K3721" s="1" t="s">
        <v>1947</v>
      </c>
      <c r="L3721" s="1" t="s">
        <v>9750</v>
      </c>
      <c r="M3721" s="1" t="s">
        <v>1983</v>
      </c>
      <c r="N3721" s="1" t="s">
        <v>1950</v>
      </c>
      <c r="O3721" s="3">
        <v>11</v>
      </c>
      <c r="P3721">
        <v>1</v>
      </c>
      <c r="Q3721" s="3">
        <v>11</v>
      </c>
      <c r="R3721" s="1" t="s">
        <v>2008</v>
      </c>
      <c r="S3721" s="3">
        <v>1</v>
      </c>
      <c r="T3721">
        <v>5</v>
      </c>
      <c r="U3721" t="str">
        <f>IF(Ecommerce_Sales[[#This Row],[Delivery_Time_Days]]&gt;7,"Delay",IF(Ecommerce_Sales[[#This Row],[Delivery_Time_Days]] = 0,"No delivery",IF(Ecommerce_Sales[[#This Row],[Delivery_Time_Days]]&lt;=7,"On-time")))</f>
        <v>On-time</v>
      </c>
      <c r="V3721" s="7">
        <f>Ecommerce_Sales[[#This Row],[Profit]]/Ecommerce_Sales[[#This Row],[Total_Price]]</f>
        <v>0.36363636363636365</v>
      </c>
      <c r="W3721" s="3">
        <v>4</v>
      </c>
      <c r="X3721" s="3"/>
    </row>
    <row r="3722" spans="1:24" x14ac:dyDescent="0.25">
      <c r="A3722" s="1" t="s">
        <v>9751</v>
      </c>
      <c r="B3722" s="1" t="s">
        <v>904</v>
      </c>
      <c r="C3722" s="1" t="s">
        <v>905</v>
      </c>
      <c r="D3722" s="1" t="s">
        <v>5325</v>
      </c>
      <c r="E3722" s="1" t="s">
        <v>2005</v>
      </c>
      <c r="F3722" s="2">
        <v>45136</v>
      </c>
      <c r="G3722" s="2">
        <v>45146</v>
      </c>
      <c r="H3722" s="2" t="str">
        <f>TEXT(Ecommerce_Sales[[#This Row],[Order_Date]],"mmmm")</f>
        <v>August</v>
      </c>
      <c r="I3722" s="2" t="str">
        <f>TEXT(Ecommerce_Sales[[#This Row],[Order_Date]],"yyyy")</f>
        <v>2023</v>
      </c>
      <c r="J3722" s="2" t="str">
        <f>TEXT(Ecommerce_Sales[[#This Row],[Order_Date]],"mmmm")</f>
        <v>August</v>
      </c>
      <c r="K3722" s="1" t="s">
        <v>1947</v>
      </c>
      <c r="L3722" s="1" t="s">
        <v>9752</v>
      </c>
      <c r="M3722" s="1" t="s">
        <v>2047</v>
      </c>
      <c r="N3722" s="1" t="s">
        <v>1989</v>
      </c>
      <c r="O3722" s="3">
        <v>1226</v>
      </c>
      <c r="P3722">
        <v>3</v>
      </c>
      <c r="Q3722" s="3">
        <v>3677</v>
      </c>
      <c r="R3722" s="1" t="s">
        <v>1951</v>
      </c>
      <c r="S3722" s="3">
        <v>230</v>
      </c>
      <c r="T3722">
        <v>5</v>
      </c>
      <c r="U3722" t="str">
        <f>IF(Ecommerce_Sales[[#This Row],[Delivery_Time_Days]]&gt;7,"Delay",IF(Ecommerce_Sales[[#This Row],[Delivery_Time_Days]] = 0,"No delivery",IF(Ecommerce_Sales[[#This Row],[Delivery_Time_Days]]&lt;=7,"On-time")))</f>
        <v>On-time</v>
      </c>
      <c r="V3722" s="7">
        <f>Ecommerce_Sales[[#This Row],[Profit]]/Ecommerce_Sales[[#This Row],[Total_Price]]</f>
        <v>0.24993200979059016</v>
      </c>
      <c r="W3722" s="3">
        <v>919</v>
      </c>
      <c r="X3722" s="3"/>
    </row>
    <row r="3723" spans="1:24" x14ac:dyDescent="0.25">
      <c r="A3723" s="1" t="s">
        <v>9753</v>
      </c>
      <c r="B3723" s="1" t="s">
        <v>1654</v>
      </c>
      <c r="C3723" s="1" t="s">
        <v>1711</v>
      </c>
      <c r="D3723" s="1" t="s">
        <v>6917</v>
      </c>
      <c r="E3723" s="1" t="s">
        <v>1996</v>
      </c>
      <c r="F3723" s="2">
        <v>45465</v>
      </c>
      <c r="G3723" s="2">
        <v>45310</v>
      </c>
      <c r="H3723" s="2" t="str">
        <f>TEXT(Ecommerce_Sales[[#This Row],[Order_Date]],"mmmm")</f>
        <v>January</v>
      </c>
      <c r="I3723" s="2" t="str">
        <f>TEXT(Ecommerce_Sales[[#This Row],[Order_Date]],"yyyy")</f>
        <v>2024</v>
      </c>
      <c r="J3723" s="2" t="str">
        <f>TEXT(Ecommerce_Sales[[#This Row],[Order_Date]],"mmmm")</f>
        <v>January</v>
      </c>
      <c r="K3723" s="1" t="s">
        <v>1992</v>
      </c>
      <c r="L3723" s="1" t="s">
        <v>9459</v>
      </c>
      <c r="M3723" s="1" t="s">
        <v>2079</v>
      </c>
      <c r="N3723" s="1" t="s">
        <v>1973</v>
      </c>
      <c r="O3723" s="3">
        <v>60</v>
      </c>
      <c r="P3723">
        <v>2</v>
      </c>
      <c r="Q3723" s="3">
        <v>120</v>
      </c>
      <c r="R3723" s="1" t="s">
        <v>1958</v>
      </c>
      <c r="S3723" s="3">
        <v>12</v>
      </c>
      <c r="U3723" t="str">
        <f>IF(Ecommerce_Sales[[#This Row],[Delivery_Time_Days]]&gt;7,"Delay",IF(Ecommerce_Sales[[#This Row],[Delivery_Time_Days]] = 0,"No delivery",IF(Ecommerce_Sales[[#This Row],[Delivery_Time_Days]]&lt;=7,"On-time")))</f>
        <v>No delivery</v>
      </c>
      <c r="V3723" s="7">
        <f>Ecommerce_Sales[[#This Row],[Profit]]/Ecommerce_Sales[[#This Row],[Total_Price]]</f>
        <v>0.3</v>
      </c>
      <c r="W3723" s="3">
        <v>36</v>
      </c>
      <c r="X3723" s="3"/>
    </row>
    <row r="3724" spans="1:24" x14ac:dyDescent="0.25">
      <c r="A3724" s="1" t="s">
        <v>9754</v>
      </c>
      <c r="B3724" s="1" t="s">
        <v>402</v>
      </c>
      <c r="C3724" s="1" t="s">
        <v>403</v>
      </c>
      <c r="D3724" s="1" t="s">
        <v>4631</v>
      </c>
      <c r="E3724" s="1" t="s">
        <v>1954</v>
      </c>
      <c r="F3724" s="2">
        <v>44995</v>
      </c>
      <c r="G3724" s="2">
        <v>45621</v>
      </c>
      <c r="H3724" s="2" t="str">
        <f>TEXT(Ecommerce_Sales[[#This Row],[Order_Date]],"mmmm")</f>
        <v>November</v>
      </c>
      <c r="I3724" s="2" t="str">
        <f>TEXT(Ecommerce_Sales[[#This Row],[Order_Date]],"yyyy")</f>
        <v>2024</v>
      </c>
      <c r="J3724" s="2" t="str">
        <f>TEXT(Ecommerce_Sales[[#This Row],[Order_Date]],"mmmm")</f>
        <v>November</v>
      </c>
      <c r="K3724" s="1" t="s">
        <v>1947</v>
      </c>
      <c r="L3724" s="1" t="s">
        <v>9755</v>
      </c>
      <c r="M3724" s="1" t="s">
        <v>2030</v>
      </c>
      <c r="N3724" s="1" t="s">
        <v>1978</v>
      </c>
      <c r="O3724" s="3">
        <v>982</v>
      </c>
      <c r="P3724">
        <v>7</v>
      </c>
      <c r="Q3724" s="3">
        <v>6877</v>
      </c>
      <c r="R3724" s="1" t="s">
        <v>2016</v>
      </c>
      <c r="S3724" s="3">
        <v>524</v>
      </c>
      <c r="T3724">
        <v>6</v>
      </c>
      <c r="U3724" t="str">
        <f>IF(Ecommerce_Sales[[#This Row],[Delivery_Time_Days]]&gt;7,"Delay",IF(Ecommerce_Sales[[#This Row],[Delivery_Time_Days]] = 0,"No delivery",IF(Ecommerce_Sales[[#This Row],[Delivery_Time_Days]]&lt;=7,"On-time")))</f>
        <v>On-time</v>
      </c>
      <c r="V3724" s="7">
        <f>Ecommerce_Sales[[#This Row],[Profit]]/Ecommerce_Sales[[#This Row],[Total_Price]]</f>
        <v>0.35000727061218556</v>
      </c>
      <c r="W3724" s="3">
        <v>2407</v>
      </c>
      <c r="X3724" s="3"/>
    </row>
    <row r="3725" spans="1:24" x14ac:dyDescent="0.25">
      <c r="A3725" s="1" t="s">
        <v>9756</v>
      </c>
      <c r="B3725" s="1" t="s">
        <v>130</v>
      </c>
      <c r="C3725" s="1" t="s">
        <v>131</v>
      </c>
      <c r="D3725" s="1" t="s">
        <v>3911</v>
      </c>
      <c r="E3725" s="1" t="s">
        <v>1954</v>
      </c>
      <c r="F3725" s="2">
        <v>45116</v>
      </c>
      <c r="G3725" s="2">
        <v>45619</v>
      </c>
      <c r="H3725" s="2" t="str">
        <f>TEXT(Ecommerce_Sales[[#This Row],[Order_Date]],"mmmm")</f>
        <v>November</v>
      </c>
      <c r="I3725" s="2" t="str">
        <f>TEXT(Ecommerce_Sales[[#This Row],[Order_Date]],"yyyy")</f>
        <v>2024</v>
      </c>
      <c r="J3725" s="2" t="str">
        <f>TEXT(Ecommerce_Sales[[#This Row],[Order_Date]],"mmmm")</f>
        <v>November</v>
      </c>
      <c r="K3725" s="1" t="s">
        <v>1947</v>
      </c>
      <c r="L3725" s="1" t="s">
        <v>2283</v>
      </c>
      <c r="M3725" s="1" t="s">
        <v>2058</v>
      </c>
      <c r="N3725" s="1" t="s">
        <v>1950</v>
      </c>
      <c r="O3725" s="3">
        <v>353</v>
      </c>
      <c r="P3725">
        <v>1</v>
      </c>
      <c r="Q3725" s="3">
        <v>353</v>
      </c>
      <c r="R3725" s="1" t="s">
        <v>2012</v>
      </c>
      <c r="S3725" s="3">
        <v>18</v>
      </c>
      <c r="T3725">
        <v>5</v>
      </c>
      <c r="U3725" t="str">
        <f>IF(Ecommerce_Sales[[#This Row],[Delivery_Time_Days]]&gt;7,"Delay",IF(Ecommerce_Sales[[#This Row],[Delivery_Time_Days]] = 0,"No delivery",IF(Ecommerce_Sales[[#This Row],[Delivery_Time_Days]]&lt;=7,"On-time")))</f>
        <v>On-time</v>
      </c>
      <c r="V3725" s="7">
        <f>Ecommerce_Sales[[#This Row],[Profit]]/Ecommerce_Sales[[#This Row],[Total_Price]]</f>
        <v>0.39943342776203966</v>
      </c>
      <c r="W3725" s="3">
        <v>141</v>
      </c>
      <c r="X3725" s="3"/>
    </row>
    <row r="3726" spans="1:24" x14ac:dyDescent="0.25">
      <c r="A3726" s="1" t="s">
        <v>9757</v>
      </c>
      <c r="B3726" s="1" t="s">
        <v>1724</v>
      </c>
      <c r="C3726" s="1" t="s">
        <v>1725</v>
      </c>
      <c r="D3726" s="1" t="s">
        <v>2935</v>
      </c>
      <c r="E3726" s="1" t="s">
        <v>2005</v>
      </c>
      <c r="F3726" s="2">
        <v>45574</v>
      </c>
      <c r="G3726" s="2">
        <v>45200</v>
      </c>
      <c r="H3726" s="2" t="str">
        <f>TEXT(Ecommerce_Sales[[#This Row],[Order_Date]],"mmmm")</f>
        <v>October</v>
      </c>
      <c r="I3726" s="2" t="str">
        <f>TEXT(Ecommerce_Sales[[#This Row],[Order_Date]],"yyyy")</f>
        <v>2023</v>
      </c>
      <c r="J3726" s="2" t="str">
        <f>TEXT(Ecommerce_Sales[[#This Row],[Order_Date]],"mmmm")</f>
        <v>October</v>
      </c>
      <c r="K3726" s="1" t="s">
        <v>1947</v>
      </c>
      <c r="L3726" s="1" t="s">
        <v>9758</v>
      </c>
      <c r="M3726" s="1" t="s">
        <v>2030</v>
      </c>
      <c r="N3726" s="1" t="s">
        <v>1978</v>
      </c>
      <c r="O3726" s="3">
        <v>1121</v>
      </c>
      <c r="P3726">
        <v>4</v>
      </c>
      <c r="Q3726" s="3">
        <v>4484</v>
      </c>
      <c r="R3726" s="1" t="s">
        <v>1951</v>
      </c>
      <c r="S3726" s="3">
        <v>531</v>
      </c>
      <c r="T3726">
        <v>9</v>
      </c>
      <c r="U3726" t="str">
        <f>IF(Ecommerce_Sales[[#This Row],[Delivery_Time_Days]]&gt;7,"Delay",IF(Ecommerce_Sales[[#This Row],[Delivery_Time_Days]] = 0,"No delivery",IF(Ecommerce_Sales[[#This Row],[Delivery_Time_Days]]&lt;=7,"On-time")))</f>
        <v>Delay</v>
      </c>
      <c r="V3726" s="7">
        <f>Ecommerce_Sales[[#This Row],[Profit]]/Ecommerce_Sales[[#This Row],[Total_Price]]</f>
        <v>0.3499107939339875</v>
      </c>
      <c r="W3726" s="3">
        <v>1569</v>
      </c>
      <c r="X3726" s="3"/>
    </row>
    <row r="3727" spans="1:24" x14ac:dyDescent="0.25">
      <c r="A3727" s="1" t="s">
        <v>9759</v>
      </c>
      <c r="B3727" s="1" t="s">
        <v>1431</v>
      </c>
      <c r="C3727" s="1" t="s">
        <v>1432</v>
      </c>
      <c r="D3727" s="1" t="s">
        <v>3062</v>
      </c>
      <c r="E3727" s="1" t="s">
        <v>1954</v>
      </c>
      <c r="F3727" s="2">
        <v>45357</v>
      </c>
      <c r="G3727" s="2">
        <v>45071</v>
      </c>
      <c r="H3727" s="2" t="str">
        <f>TEXT(Ecommerce_Sales[[#This Row],[Order_Date]],"mmmm")</f>
        <v>May</v>
      </c>
      <c r="I3727" s="2" t="str">
        <f>TEXT(Ecommerce_Sales[[#This Row],[Order_Date]],"yyyy")</f>
        <v>2023</v>
      </c>
      <c r="J3727" s="2" t="str">
        <f>TEXT(Ecommerce_Sales[[#This Row],[Order_Date]],"mmmm")</f>
        <v>May</v>
      </c>
      <c r="K3727" s="1" t="s">
        <v>1947</v>
      </c>
      <c r="L3727" s="1" t="s">
        <v>9760</v>
      </c>
      <c r="M3727" s="1" t="s">
        <v>2079</v>
      </c>
      <c r="N3727" s="1" t="s">
        <v>1973</v>
      </c>
      <c r="O3727" s="3">
        <v>118</v>
      </c>
      <c r="P3727">
        <v>4</v>
      </c>
      <c r="Q3727" s="3">
        <v>472</v>
      </c>
      <c r="R3727" s="1" t="s">
        <v>2008</v>
      </c>
      <c r="S3727" s="3">
        <v>45</v>
      </c>
      <c r="T3727">
        <v>5</v>
      </c>
      <c r="U3727" t="str">
        <f>IF(Ecommerce_Sales[[#This Row],[Delivery_Time_Days]]&gt;7,"Delay",IF(Ecommerce_Sales[[#This Row],[Delivery_Time_Days]] = 0,"No delivery",IF(Ecommerce_Sales[[#This Row],[Delivery_Time_Days]]&lt;=7,"On-time")))</f>
        <v>On-time</v>
      </c>
      <c r="V3727" s="7">
        <f>Ecommerce_Sales[[#This Row],[Profit]]/Ecommerce_Sales[[#This Row],[Total_Price]]</f>
        <v>0.30084745762711862</v>
      </c>
      <c r="W3727" s="3">
        <v>142</v>
      </c>
      <c r="X3727" s="3"/>
    </row>
    <row r="3728" spans="1:24" x14ac:dyDescent="0.25">
      <c r="A3728" s="1" t="s">
        <v>9761</v>
      </c>
      <c r="B3728" s="1" t="s">
        <v>1575</v>
      </c>
      <c r="C3728" s="1" t="s">
        <v>1576</v>
      </c>
      <c r="D3728" s="1" t="s">
        <v>5557</v>
      </c>
      <c r="E3728" s="1" t="s">
        <v>1961</v>
      </c>
      <c r="F3728" s="2">
        <v>45128</v>
      </c>
      <c r="G3728" s="2">
        <v>44949</v>
      </c>
      <c r="H3728" s="2" t="str">
        <f>TEXT(Ecommerce_Sales[[#This Row],[Order_Date]],"mmmm")</f>
        <v>January</v>
      </c>
      <c r="I3728" s="2" t="str">
        <f>TEXT(Ecommerce_Sales[[#This Row],[Order_Date]],"yyyy")</f>
        <v>2023</v>
      </c>
      <c r="J3728" s="2" t="str">
        <f>TEXT(Ecommerce_Sales[[#This Row],[Order_Date]],"mmmm")</f>
        <v>January</v>
      </c>
      <c r="K3728" s="1" t="s">
        <v>1947</v>
      </c>
      <c r="L3728" s="1" t="s">
        <v>9762</v>
      </c>
      <c r="M3728" s="1" t="s">
        <v>1977</v>
      </c>
      <c r="N3728" s="1" t="s">
        <v>1978</v>
      </c>
      <c r="O3728" s="3">
        <v>69</v>
      </c>
      <c r="P3728">
        <v>1</v>
      </c>
      <c r="Q3728" s="3">
        <v>69</v>
      </c>
      <c r="R3728" s="1" t="s">
        <v>1958</v>
      </c>
      <c r="S3728" s="3">
        <v>5</v>
      </c>
      <c r="T3728">
        <v>4</v>
      </c>
      <c r="U3728" t="str">
        <f>IF(Ecommerce_Sales[[#This Row],[Delivery_Time_Days]]&gt;7,"Delay",IF(Ecommerce_Sales[[#This Row],[Delivery_Time_Days]] = 0,"No delivery",IF(Ecommerce_Sales[[#This Row],[Delivery_Time_Days]]&lt;=7,"On-time")))</f>
        <v>On-time</v>
      </c>
      <c r="V3728" s="7">
        <f>Ecommerce_Sales[[#This Row],[Profit]]/Ecommerce_Sales[[#This Row],[Total_Price]]</f>
        <v>0.34782608695652173</v>
      </c>
      <c r="W3728" s="3">
        <v>24</v>
      </c>
      <c r="X3728" s="3"/>
    </row>
    <row r="3729" spans="1:24" x14ac:dyDescent="0.25">
      <c r="A3729" s="1" t="s">
        <v>9763</v>
      </c>
      <c r="B3729" s="1" t="s">
        <v>464</v>
      </c>
      <c r="C3729" s="1" t="s">
        <v>814</v>
      </c>
      <c r="D3729" s="1" t="s">
        <v>2439</v>
      </c>
      <c r="E3729" s="1" t="s">
        <v>1961</v>
      </c>
      <c r="F3729" s="2">
        <v>45549</v>
      </c>
      <c r="G3729" s="2">
        <v>45073</v>
      </c>
      <c r="H3729" s="2" t="str">
        <f>TEXT(Ecommerce_Sales[[#This Row],[Order_Date]],"mmmm")</f>
        <v>May</v>
      </c>
      <c r="I3729" s="2" t="str">
        <f>TEXT(Ecommerce_Sales[[#This Row],[Order_Date]],"yyyy")</f>
        <v>2023</v>
      </c>
      <c r="J3729" s="2" t="str">
        <f>TEXT(Ecommerce_Sales[[#This Row],[Order_Date]],"mmmm")</f>
        <v>May</v>
      </c>
      <c r="K3729" s="1" t="s">
        <v>1947</v>
      </c>
      <c r="L3729" s="1" t="s">
        <v>7923</v>
      </c>
      <c r="M3729" s="1" t="s">
        <v>2065</v>
      </c>
      <c r="N3729" s="1" t="s">
        <v>1978</v>
      </c>
      <c r="O3729" s="3">
        <v>337</v>
      </c>
      <c r="P3729">
        <v>5</v>
      </c>
      <c r="Q3729" s="3">
        <v>1686</v>
      </c>
      <c r="R3729" s="1" t="s">
        <v>1958</v>
      </c>
      <c r="S3729" s="3">
        <v>165</v>
      </c>
      <c r="T3729">
        <v>10</v>
      </c>
      <c r="U3729" t="str">
        <f>IF(Ecommerce_Sales[[#This Row],[Delivery_Time_Days]]&gt;7,"Delay",IF(Ecommerce_Sales[[#This Row],[Delivery_Time_Days]] = 0,"No delivery",IF(Ecommerce_Sales[[#This Row],[Delivery_Time_Days]]&lt;=7,"On-time")))</f>
        <v>Delay</v>
      </c>
      <c r="V3729" s="7">
        <f>Ecommerce_Sales[[#This Row],[Profit]]/Ecommerce_Sales[[#This Row],[Total_Price]]</f>
        <v>0.34994068801897982</v>
      </c>
      <c r="W3729" s="3">
        <v>590</v>
      </c>
      <c r="X3729" s="3"/>
    </row>
    <row r="3730" spans="1:24" x14ac:dyDescent="0.25">
      <c r="A3730" s="1" t="s">
        <v>9764</v>
      </c>
      <c r="B3730" s="1" t="s">
        <v>1295</v>
      </c>
      <c r="C3730" s="1" t="s">
        <v>1296</v>
      </c>
      <c r="D3730" s="1" t="s">
        <v>6967</v>
      </c>
      <c r="E3730" s="1" t="s">
        <v>1954</v>
      </c>
      <c r="F3730" s="2">
        <v>45111</v>
      </c>
      <c r="G3730" s="2">
        <v>45491</v>
      </c>
      <c r="H3730" s="2" t="str">
        <f>TEXT(Ecommerce_Sales[[#This Row],[Order_Date]],"mmmm")</f>
        <v>July</v>
      </c>
      <c r="I3730" s="2" t="str">
        <f>TEXT(Ecommerce_Sales[[#This Row],[Order_Date]],"yyyy")</f>
        <v>2024</v>
      </c>
      <c r="J3730" s="2" t="str">
        <f>TEXT(Ecommerce_Sales[[#This Row],[Order_Date]],"mmmm")</f>
        <v>July</v>
      </c>
      <c r="K3730" s="1" t="s">
        <v>1947</v>
      </c>
      <c r="L3730" s="1" t="s">
        <v>9765</v>
      </c>
      <c r="M3730" s="1" t="s">
        <v>2054</v>
      </c>
      <c r="N3730" s="1" t="s">
        <v>1957</v>
      </c>
      <c r="O3730" s="3">
        <v>630</v>
      </c>
      <c r="P3730">
        <v>2</v>
      </c>
      <c r="Q3730" s="3">
        <v>1260</v>
      </c>
      <c r="R3730" s="1" t="s">
        <v>1958</v>
      </c>
      <c r="S3730" s="3">
        <v>174</v>
      </c>
      <c r="T3730">
        <v>8</v>
      </c>
      <c r="U3730" t="str">
        <f>IF(Ecommerce_Sales[[#This Row],[Delivery_Time_Days]]&gt;7,"Delay",IF(Ecommerce_Sales[[#This Row],[Delivery_Time_Days]] = 0,"No delivery",IF(Ecommerce_Sales[[#This Row],[Delivery_Time_Days]]&lt;=7,"On-time")))</f>
        <v>Delay</v>
      </c>
      <c r="V3730" s="7">
        <f>Ecommerce_Sales[[#This Row],[Profit]]/Ecommerce_Sales[[#This Row],[Total_Price]]</f>
        <v>0.15</v>
      </c>
      <c r="W3730" s="3">
        <v>189</v>
      </c>
      <c r="X3730" s="3"/>
    </row>
    <row r="3731" spans="1:24" x14ac:dyDescent="0.25">
      <c r="A3731" s="1" t="s">
        <v>9766</v>
      </c>
      <c r="B3731" s="1" t="s">
        <v>1625</v>
      </c>
      <c r="C3731" s="1" t="s">
        <v>1626</v>
      </c>
      <c r="D3731" s="1" t="s">
        <v>2637</v>
      </c>
      <c r="E3731" s="1" t="s">
        <v>1981</v>
      </c>
      <c r="F3731" s="2">
        <v>45569</v>
      </c>
      <c r="G3731" s="2">
        <v>45410</v>
      </c>
      <c r="H3731" s="2" t="str">
        <f>TEXT(Ecommerce_Sales[[#This Row],[Order_Date]],"mmmm")</f>
        <v>April</v>
      </c>
      <c r="I3731" s="2" t="str">
        <f>TEXT(Ecommerce_Sales[[#This Row],[Order_Date]],"yyyy")</f>
        <v>2024</v>
      </c>
      <c r="J3731" s="2" t="str">
        <f>TEXT(Ecommerce_Sales[[#This Row],[Order_Date]],"mmmm")</f>
        <v>April</v>
      </c>
      <c r="K3731" s="1" t="s">
        <v>1947</v>
      </c>
      <c r="L3731" s="1" t="s">
        <v>9767</v>
      </c>
      <c r="M3731" s="1" t="s">
        <v>2026</v>
      </c>
      <c r="N3731" s="1" t="s">
        <v>1978</v>
      </c>
      <c r="O3731" s="3">
        <v>598</v>
      </c>
      <c r="P3731">
        <v>4</v>
      </c>
      <c r="Q3731" s="3">
        <v>2390</v>
      </c>
      <c r="R3731" s="1" t="s">
        <v>1958</v>
      </c>
      <c r="S3731" s="3">
        <v>213</v>
      </c>
      <c r="T3731">
        <v>8</v>
      </c>
      <c r="U3731" t="str">
        <f>IF(Ecommerce_Sales[[#This Row],[Delivery_Time_Days]]&gt;7,"Delay",IF(Ecommerce_Sales[[#This Row],[Delivery_Time_Days]] = 0,"No delivery",IF(Ecommerce_Sales[[#This Row],[Delivery_Time_Days]]&lt;=7,"On-time")))</f>
        <v>Delay</v>
      </c>
      <c r="V3731" s="7">
        <f>Ecommerce_Sales[[#This Row],[Profit]]/Ecommerce_Sales[[#This Row],[Total_Price]]</f>
        <v>0.35020920502092051</v>
      </c>
      <c r="W3731" s="3">
        <v>837</v>
      </c>
      <c r="X3731" s="3"/>
    </row>
    <row r="3732" spans="1:24" x14ac:dyDescent="0.25">
      <c r="A3732" s="1" t="s">
        <v>9768</v>
      </c>
      <c r="B3732" s="1" t="s">
        <v>680</v>
      </c>
      <c r="C3732" s="1" t="s">
        <v>681</v>
      </c>
      <c r="D3732" s="1" t="s">
        <v>3229</v>
      </c>
      <c r="E3732" s="1" t="s">
        <v>1946</v>
      </c>
      <c r="F3732" s="2">
        <v>45521</v>
      </c>
      <c r="G3732" s="2">
        <v>45044</v>
      </c>
      <c r="H3732" s="2" t="str">
        <f>TEXT(Ecommerce_Sales[[#This Row],[Order_Date]],"mmmm")</f>
        <v>April</v>
      </c>
      <c r="I3732" s="2" t="str">
        <f>TEXT(Ecommerce_Sales[[#This Row],[Order_Date]],"yyyy")</f>
        <v>2023</v>
      </c>
      <c r="J3732" s="2" t="str">
        <f>TEXT(Ecommerce_Sales[[#This Row],[Order_Date]],"mmmm")</f>
        <v>April</v>
      </c>
      <c r="K3732" s="1" t="s">
        <v>1947</v>
      </c>
      <c r="L3732" s="1" t="s">
        <v>9769</v>
      </c>
      <c r="M3732" s="1" t="s">
        <v>2065</v>
      </c>
      <c r="N3732" s="1" t="s">
        <v>1978</v>
      </c>
      <c r="O3732" s="3">
        <v>868</v>
      </c>
      <c r="P3732">
        <v>5</v>
      </c>
      <c r="Q3732" s="3">
        <v>4342</v>
      </c>
      <c r="R3732" s="1" t="s">
        <v>1951</v>
      </c>
      <c r="S3732" s="3">
        <v>318</v>
      </c>
      <c r="T3732">
        <v>9</v>
      </c>
      <c r="U3732" t="str">
        <f>IF(Ecommerce_Sales[[#This Row],[Delivery_Time_Days]]&gt;7,"Delay",IF(Ecommerce_Sales[[#This Row],[Delivery_Time_Days]] = 0,"No delivery",IF(Ecommerce_Sales[[#This Row],[Delivery_Time_Days]]&lt;=7,"On-time")))</f>
        <v>Delay</v>
      </c>
      <c r="V3732" s="7">
        <f>Ecommerce_Sales[[#This Row],[Profit]]/Ecommerce_Sales[[#This Row],[Total_Price]]</f>
        <v>0.35006909258406266</v>
      </c>
      <c r="W3732" s="3">
        <v>1520</v>
      </c>
      <c r="X3732" s="3"/>
    </row>
    <row r="3733" spans="1:24" x14ac:dyDescent="0.25">
      <c r="A3733" s="1" t="s">
        <v>9770</v>
      </c>
      <c r="B3733" s="1" t="s">
        <v>250</v>
      </c>
      <c r="C3733" s="1" t="s">
        <v>975</v>
      </c>
      <c r="D3733" s="1" t="s">
        <v>2550</v>
      </c>
      <c r="E3733" s="1" t="s">
        <v>2005</v>
      </c>
      <c r="F3733" s="2">
        <v>45626</v>
      </c>
      <c r="G3733" s="2">
        <v>45346</v>
      </c>
      <c r="H3733" s="2" t="str">
        <f>TEXT(Ecommerce_Sales[[#This Row],[Order_Date]],"mmmm")</f>
        <v>February</v>
      </c>
      <c r="I3733" s="2" t="str">
        <f>TEXT(Ecommerce_Sales[[#This Row],[Order_Date]],"yyyy")</f>
        <v>2024</v>
      </c>
      <c r="J3733" s="2" t="str">
        <f>TEXT(Ecommerce_Sales[[#This Row],[Order_Date]],"mmmm")</f>
        <v>February</v>
      </c>
      <c r="K3733" s="1" t="s">
        <v>1947</v>
      </c>
      <c r="L3733" s="1" t="s">
        <v>9771</v>
      </c>
      <c r="M3733" s="1" t="s">
        <v>2007</v>
      </c>
      <c r="N3733" s="1" t="s">
        <v>1973</v>
      </c>
      <c r="O3733" s="3">
        <v>806</v>
      </c>
      <c r="P3733">
        <v>4</v>
      </c>
      <c r="Q3733" s="3">
        <v>3224</v>
      </c>
      <c r="R3733" s="1" t="s">
        <v>1951</v>
      </c>
      <c r="S3733" s="3">
        <v>248</v>
      </c>
      <c r="T3733">
        <v>5</v>
      </c>
      <c r="U3733" t="str">
        <f>IF(Ecommerce_Sales[[#This Row],[Delivery_Time_Days]]&gt;7,"Delay",IF(Ecommerce_Sales[[#This Row],[Delivery_Time_Days]] = 0,"No delivery",IF(Ecommerce_Sales[[#This Row],[Delivery_Time_Days]]&lt;=7,"On-time")))</f>
        <v>On-time</v>
      </c>
      <c r="V3733" s="7">
        <f>Ecommerce_Sales[[#This Row],[Profit]]/Ecommerce_Sales[[#This Row],[Total_Price]]</f>
        <v>0.29993796526054589</v>
      </c>
      <c r="W3733" s="3">
        <v>967</v>
      </c>
      <c r="X3733" s="3"/>
    </row>
    <row r="3734" spans="1:24" x14ac:dyDescent="0.25">
      <c r="A3734" s="1" t="s">
        <v>9772</v>
      </c>
      <c r="B3734" s="1" t="s">
        <v>1285</v>
      </c>
      <c r="C3734" s="1" t="s">
        <v>1286</v>
      </c>
      <c r="D3734" s="1" t="s">
        <v>2442</v>
      </c>
      <c r="E3734" s="1" t="s">
        <v>2005</v>
      </c>
      <c r="F3734" s="2">
        <v>45169</v>
      </c>
      <c r="G3734" s="2">
        <v>45472</v>
      </c>
      <c r="H3734" s="2" t="str">
        <f>TEXT(Ecommerce_Sales[[#This Row],[Order_Date]],"mmmm")</f>
        <v>June</v>
      </c>
      <c r="I3734" s="2" t="str">
        <f>TEXT(Ecommerce_Sales[[#This Row],[Order_Date]],"yyyy")</f>
        <v>2024</v>
      </c>
      <c r="J3734" s="2" t="str">
        <f>TEXT(Ecommerce_Sales[[#This Row],[Order_Date]],"mmmm")</f>
        <v>June</v>
      </c>
      <c r="K3734" s="1" t="s">
        <v>1947</v>
      </c>
      <c r="L3734" s="1" t="s">
        <v>9773</v>
      </c>
      <c r="M3734" s="1" t="s">
        <v>1972</v>
      </c>
      <c r="N3734" s="1" t="s">
        <v>1973</v>
      </c>
      <c r="O3734" s="3">
        <v>612</v>
      </c>
      <c r="P3734">
        <v>2</v>
      </c>
      <c r="Q3734" s="3">
        <v>1224</v>
      </c>
      <c r="R3734" s="1" t="s">
        <v>2016</v>
      </c>
      <c r="S3734" s="3">
        <v>77</v>
      </c>
      <c r="T3734">
        <v>7</v>
      </c>
      <c r="U3734" t="str">
        <f>IF(Ecommerce_Sales[[#This Row],[Delivery_Time_Days]]&gt;7,"Delay",IF(Ecommerce_Sales[[#This Row],[Delivery_Time_Days]] = 0,"No delivery",IF(Ecommerce_Sales[[#This Row],[Delivery_Time_Days]]&lt;=7,"On-time")))</f>
        <v>On-time</v>
      </c>
      <c r="V3734" s="7">
        <f>Ecommerce_Sales[[#This Row],[Profit]]/Ecommerce_Sales[[#This Row],[Total_Price]]</f>
        <v>0.29983660130718953</v>
      </c>
      <c r="W3734" s="3">
        <v>367</v>
      </c>
      <c r="X3734" s="3"/>
    </row>
    <row r="3735" spans="1:24" x14ac:dyDescent="0.25">
      <c r="A3735" s="1" t="s">
        <v>9774</v>
      </c>
      <c r="B3735" s="1" t="s">
        <v>10</v>
      </c>
      <c r="C3735" s="1" t="s">
        <v>11</v>
      </c>
      <c r="D3735" s="1" t="s">
        <v>2715</v>
      </c>
      <c r="E3735" s="1" t="s">
        <v>1981</v>
      </c>
      <c r="F3735" s="2">
        <v>45173</v>
      </c>
      <c r="G3735" s="2">
        <v>45513</v>
      </c>
      <c r="H3735" s="2" t="str">
        <f>TEXT(Ecommerce_Sales[[#This Row],[Order_Date]],"mmmm")</f>
        <v>August</v>
      </c>
      <c r="I3735" s="2" t="str">
        <f>TEXT(Ecommerce_Sales[[#This Row],[Order_Date]],"yyyy")</f>
        <v>2024</v>
      </c>
      <c r="J3735" s="2" t="str">
        <f>TEXT(Ecommerce_Sales[[#This Row],[Order_Date]],"mmmm")</f>
        <v>August</v>
      </c>
      <c r="K3735" s="1" t="s">
        <v>1947</v>
      </c>
      <c r="L3735" s="1" t="s">
        <v>9775</v>
      </c>
      <c r="M3735" s="1" t="s">
        <v>1998</v>
      </c>
      <c r="N3735" s="1" t="s">
        <v>1973</v>
      </c>
      <c r="O3735" s="3">
        <v>816</v>
      </c>
      <c r="P3735">
        <v>1</v>
      </c>
      <c r="Q3735" s="3">
        <v>816</v>
      </c>
      <c r="R3735" s="1" t="s">
        <v>1958</v>
      </c>
      <c r="S3735" s="3">
        <v>62</v>
      </c>
      <c r="T3735">
        <v>7</v>
      </c>
      <c r="U3735" t="str">
        <f>IF(Ecommerce_Sales[[#This Row],[Delivery_Time_Days]]&gt;7,"Delay",IF(Ecommerce_Sales[[#This Row],[Delivery_Time_Days]] = 0,"No delivery",IF(Ecommerce_Sales[[#This Row],[Delivery_Time_Days]]&lt;=7,"On-time")))</f>
        <v>On-time</v>
      </c>
      <c r="V3735" s="7">
        <f>Ecommerce_Sales[[#This Row],[Profit]]/Ecommerce_Sales[[#This Row],[Total_Price]]</f>
        <v>0.30024509803921567</v>
      </c>
      <c r="W3735" s="3">
        <v>245</v>
      </c>
      <c r="X3735" s="3"/>
    </row>
    <row r="3736" spans="1:24" x14ac:dyDescent="0.25">
      <c r="A3736" s="1" t="s">
        <v>9776</v>
      </c>
      <c r="B3736" s="1" t="s">
        <v>523</v>
      </c>
      <c r="C3736" s="1" t="s">
        <v>524</v>
      </c>
      <c r="D3736" s="1" t="s">
        <v>3342</v>
      </c>
      <c r="E3736" s="1" t="s">
        <v>1966</v>
      </c>
      <c r="F3736" s="2">
        <v>45491</v>
      </c>
      <c r="G3736" s="2">
        <v>45299</v>
      </c>
      <c r="H3736" s="2" t="str">
        <f>TEXT(Ecommerce_Sales[[#This Row],[Order_Date]],"mmmm")</f>
        <v>January</v>
      </c>
      <c r="I3736" s="2" t="str">
        <f>TEXT(Ecommerce_Sales[[#This Row],[Order_Date]],"yyyy")</f>
        <v>2024</v>
      </c>
      <c r="J3736" s="2" t="str">
        <f>TEXT(Ecommerce_Sales[[#This Row],[Order_Date]],"mmmm")</f>
        <v>January</v>
      </c>
      <c r="K3736" s="1" t="s">
        <v>1947</v>
      </c>
      <c r="L3736" s="1" t="s">
        <v>9777</v>
      </c>
      <c r="M3736" s="1" t="s">
        <v>2247</v>
      </c>
      <c r="N3736" s="1" t="s">
        <v>1957</v>
      </c>
      <c r="O3736" s="3">
        <v>34</v>
      </c>
      <c r="P3736">
        <v>2</v>
      </c>
      <c r="Q3736" s="3">
        <v>69</v>
      </c>
      <c r="R3736" s="1" t="s">
        <v>1958</v>
      </c>
      <c r="S3736" s="3">
        <v>9</v>
      </c>
      <c r="T3736">
        <v>4</v>
      </c>
      <c r="U3736" t="str">
        <f>IF(Ecommerce_Sales[[#This Row],[Delivery_Time_Days]]&gt;7,"Delay",IF(Ecommerce_Sales[[#This Row],[Delivery_Time_Days]] = 0,"No delivery",IF(Ecommerce_Sales[[#This Row],[Delivery_Time_Days]]&lt;=7,"On-time")))</f>
        <v>On-time</v>
      </c>
      <c r="V3736" s="7">
        <f>Ecommerce_Sales[[#This Row],[Profit]]/Ecommerce_Sales[[#This Row],[Total_Price]]</f>
        <v>0.14492753623188406</v>
      </c>
      <c r="W3736" s="3">
        <v>10</v>
      </c>
      <c r="X3736" s="3"/>
    </row>
    <row r="3737" spans="1:24" x14ac:dyDescent="0.25">
      <c r="A3737" s="1" t="s">
        <v>9778</v>
      </c>
      <c r="B3737" s="1" t="s">
        <v>1769</v>
      </c>
      <c r="C3737" s="1" t="s">
        <v>1770</v>
      </c>
      <c r="D3737" s="1" t="s">
        <v>5184</v>
      </c>
      <c r="E3737" s="1" t="s">
        <v>1961</v>
      </c>
      <c r="F3737" s="2">
        <v>45239</v>
      </c>
      <c r="G3737" s="2">
        <v>45383</v>
      </c>
      <c r="H3737" s="2" t="str">
        <f>TEXT(Ecommerce_Sales[[#This Row],[Order_Date]],"mmmm")</f>
        <v>April</v>
      </c>
      <c r="I3737" s="2" t="str">
        <f>TEXT(Ecommerce_Sales[[#This Row],[Order_Date]],"yyyy")</f>
        <v>2024</v>
      </c>
      <c r="J3737" s="2" t="str">
        <f>TEXT(Ecommerce_Sales[[#This Row],[Order_Date]],"mmmm")</f>
        <v>April</v>
      </c>
      <c r="K3737" s="1" t="s">
        <v>1986</v>
      </c>
      <c r="L3737" s="1" t="s">
        <v>9779</v>
      </c>
      <c r="M3737" s="1" t="s">
        <v>2043</v>
      </c>
      <c r="N3737" s="1" t="s">
        <v>1989</v>
      </c>
      <c r="O3737" s="3">
        <v>925</v>
      </c>
      <c r="P3737">
        <v>4</v>
      </c>
      <c r="Q3737" s="3">
        <v>3700</v>
      </c>
      <c r="R3737" s="1" t="s">
        <v>1958</v>
      </c>
      <c r="S3737" s="3">
        <v>359</v>
      </c>
      <c r="U3737" t="str">
        <f>IF(Ecommerce_Sales[[#This Row],[Delivery_Time_Days]]&gt;7,"Delay",IF(Ecommerce_Sales[[#This Row],[Delivery_Time_Days]] = 0,"No delivery",IF(Ecommerce_Sales[[#This Row],[Delivery_Time_Days]]&lt;=7,"On-time")))</f>
        <v>No delivery</v>
      </c>
      <c r="V3737" s="7">
        <f>Ecommerce_Sales[[#This Row],[Profit]]/Ecommerce_Sales[[#This Row],[Total_Price]]</f>
        <v>0.25</v>
      </c>
      <c r="W3737" s="3">
        <v>925</v>
      </c>
      <c r="X3737" s="3"/>
    </row>
    <row r="3738" spans="1:24" x14ac:dyDescent="0.25">
      <c r="A3738" s="1" t="s">
        <v>9780</v>
      </c>
      <c r="B3738" s="1" t="s">
        <v>1260</v>
      </c>
      <c r="C3738" s="1" t="s">
        <v>1261</v>
      </c>
      <c r="D3738" s="1" t="s">
        <v>3403</v>
      </c>
      <c r="E3738" s="1" t="s">
        <v>1954</v>
      </c>
      <c r="F3738" s="2">
        <v>45405</v>
      </c>
      <c r="G3738" s="2">
        <v>45498</v>
      </c>
      <c r="H3738" s="2" t="str">
        <f>TEXT(Ecommerce_Sales[[#This Row],[Order_Date]],"mmmm")</f>
        <v>July</v>
      </c>
      <c r="I3738" s="2" t="str">
        <f>TEXT(Ecommerce_Sales[[#This Row],[Order_Date]],"yyyy")</f>
        <v>2024</v>
      </c>
      <c r="J3738" s="2" t="str">
        <f>TEXT(Ecommerce_Sales[[#This Row],[Order_Date]],"mmmm")</f>
        <v>July</v>
      </c>
      <c r="K3738" s="1" t="s">
        <v>1947</v>
      </c>
      <c r="L3738" s="1" t="s">
        <v>5679</v>
      </c>
      <c r="M3738" s="1" t="s">
        <v>1983</v>
      </c>
      <c r="N3738" s="1" t="s">
        <v>1950</v>
      </c>
      <c r="O3738" s="3">
        <v>477</v>
      </c>
      <c r="P3738">
        <v>1</v>
      </c>
      <c r="Q3738" s="3">
        <v>477</v>
      </c>
      <c r="R3738" s="1" t="s">
        <v>2012</v>
      </c>
      <c r="S3738" s="3">
        <v>46</v>
      </c>
      <c r="T3738">
        <v>7</v>
      </c>
      <c r="U3738" t="str">
        <f>IF(Ecommerce_Sales[[#This Row],[Delivery_Time_Days]]&gt;7,"Delay",IF(Ecommerce_Sales[[#This Row],[Delivery_Time_Days]] = 0,"No delivery",IF(Ecommerce_Sales[[#This Row],[Delivery_Time_Days]]&lt;=7,"On-time")))</f>
        <v>On-time</v>
      </c>
      <c r="V3738" s="7">
        <f>Ecommerce_Sales[[#This Row],[Profit]]/Ecommerce_Sales[[#This Row],[Total_Price]]</f>
        <v>0.40041928721174003</v>
      </c>
      <c r="W3738" s="3">
        <v>191</v>
      </c>
      <c r="X3738" s="3"/>
    </row>
    <row r="3739" spans="1:24" x14ac:dyDescent="0.25">
      <c r="A3739" s="1" t="s">
        <v>9781</v>
      </c>
      <c r="B3739" s="1" t="s">
        <v>635</v>
      </c>
      <c r="C3739" s="1" t="s">
        <v>636</v>
      </c>
      <c r="D3739" s="1" t="s">
        <v>2565</v>
      </c>
      <c r="E3739" s="1" t="s">
        <v>1961</v>
      </c>
      <c r="F3739" s="2">
        <v>45190</v>
      </c>
      <c r="G3739" s="2">
        <v>45609</v>
      </c>
      <c r="H3739" s="2" t="str">
        <f>TEXT(Ecommerce_Sales[[#This Row],[Order_Date]],"mmmm")</f>
        <v>November</v>
      </c>
      <c r="I3739" s="2" t="str">
        <f>TEXT(Ecommerce_Sales[[#This Row],[Order_Date]],"yyyy")</f>
        <v>2024</v>
      </c>
      <c r="J3739" s="2" t="str">
        <f>TEXT(Ecommerce_Sales[[#This Row],[Order_Date]],"mmmm")</f>
        <v>November</v>
      </c>
      <c r="K3739" s="1" t="s">
        <v>1947</v>
      </c>
      <c r="L3739" s="1" t="s">
        <v>3775</v>
      </c>
      <c r="M3739" s="1" t="s">
        <v>2002</v>
      </c>
      <c r="N3739" s="1" t="s">
        <v>1989</v>
      </c>
      <c r="O3739" s="3">
        <v>574</v>
      </c>
      <c r="P3739">
        <v>1</v>
      </c>
      <c r="Q3739" s="3">
        <v>574</v>
      </c>
      <c r="R3739" s="1" t="s">
        <v>1951</v>
      </c>
      <c r="S3739" s="3">
        <v>38</v>
      </c>
      <c r="T3739">
        <v>4</v>
      </c>
      <c r="U3739" t="str">
        <f>IF(Ecommerce_Sales[[#This Row],[Delivery_Time_Days]]&gt;7,"Delay",IF(Ecommerce_Sales[[#This Row],[Delivery_Time_Days]] = 0,"No delivery",IF(Ecommerce_Sales[[#This Row],[Delivery_Time_Days]]&lt;=7,"On-time")))</f>
        <v>On-time</v>
      </c>
      <c r="V3739" s="7">
        <f>Ecommerce_Sales[[#This Row],[Profit]]/Ecommerce_Sales[[#This Row],[Total_Price]]</f>
        <v>0.25087108013937282</v>
      </c>
      <c r="W3739" s="3">
        <v>144</v>
      </c>
      <c r="X3739" s="3"/>
    </row>
    <row r="3740" spans="1:24" x14ac:dyDescent="0.25">
      <c r="A3740" s="1" t="s">
        <v>9782</v>
      </c>
      <c r="B3740" s="1" t="s">
        <v>466</v>
      </c>
      <c r="C3740" s="1" t="s">
        <v>467</v>
      </c>
      <c r="D3740" s="1" t="s">
        <v>2856</v>
      </c>
      <c r="E3740" s="1" t="s">
        <v>1966</v>
      </c>
      <c r="F3740" s="2">
        <v>45302</v>
      </c>
      <c r="G3740" s="2">
        <v>45102</v>
      </c>
      <c r="H3740" s="2" t="str">
        <f>TEXT(Ecommerce_Sales[[#This Row],[Order_Date]],"mmmm")</f>
        <v>June</v>
      </c>
      <c r="I3740" s="2" t="str">
        <f>TEXT(Ecommerce_Sales[[#This Row],[Order_Date]],"yyyy")</f>
        <v>2023</v>
      </c>
      <c r="J3740" s="2" t="str">
        <f>TEXT(Ecommerce_Sales[[#This Row],[Order_Date]],"mmmm")</f>
        <v>June</v>
      </c>
      <c r="K3740" s="1" t="s">
        <v>1947</v>
      </c>
      <c r="L3740" s="1" t="s">
        <v>9783</v>
      </c>
      <c r="M3740" s="1" t="s">
        <v>2002</v>
      </c>
      <c r="N3740" s="1" t="s">
        <v>1989</v>
      </c>
      <c r="O3740" s="3">
        <v>1075</v>
      </c>
      <c r="P3740">
        <v>1</v>
      </c>
      <c r="Q3740" s="3">
        <v>1075</v>
      </c>
      <c r="R3740" s="1" t="s">
        <v>1958</v>
      </c>
      <c r="S3740" s="3">
        <v>152</v>
      </c>
      <c r="T3740">
        <v>7</v>
      </c>
      <c r="U3740" t="str">
        <f>IF(Ecommerce_Sales[[#This Row],[Delivery_Time_Days]]&gt;7,"Delay",IF(Ecommerce_Sales[[#This Row],[Delivery_Time_Days]] = 0,"No delivery",IF(Ecommerce_Sales[[#This Row],[Delivery_Time_Days]]&lt;=7,"On-time")))</f>
        <v>On-time</v>
      </c>
      <c r="V3740" s="7">
        <f>Ecommerce_Sales[[#This Row],[Profit]]/Ecommerce_Sales[[#This Row],[Total_Price]]</f>
        <v>0.25023255813953488</v>
      </c>
      <c r="W3740" s="3">
        <v>269</v>
      </c>
      <c r="X3740" s="3"/>
    </row>
    <row r="3741" spans="1:24" x14ac:dyDescent="0.25">
      <c r="A3741" s="1" t="s">
        <v>9784</v>
      </c>
      <c r="B3741" s="1" t="s">
        <v>290</v>
      </c>
      <c r="C3741" s="1" t="s">
        <v>291</v>
      </c>
      <c r="D3741" s="1" t="s">
        <v>3945</v>
      </c>
      <c r="E3741" s="1" t="s">
        <v>1996</v>
      </c>
      <c r="F3741" s="2">
        <v>45655</v>
      </c>
      <c r="G3741" s="2">
        <v>44977</v>
      </c>
      <c r="H3741" s="2" t="str">
        <f>TEXT(Ecommerce_Sales[[#This Row],[Order_Date]],"mmmm")</f>
        <v>February</v>
      </c>
      <c r="I3741" s="2" t="str">
        <f>TEXT(Ecommerce_Sales[[#This Row],[Order_Date]],"yyyy")</f>
        <v>2023</v>
      </c>
      <c r="J3741" s="2" t="str">
        <f>TEXT(Ecommerce_Sales[[#This Row],[Order_Date]],"mmmm")</f>
        <v>February</v>
      </c>
      <c r="K3741" s="1" t="s">
        <v>1947</v>
      </c>
      <c r="L3741" s="1" t="s">
        <v>9785</v>
      </c>
      <c r="M3741" s="1" t="s">
        <v>2007</v>
      </c>
      <c r="N3741" s="1" t="s">
        <v>1973</v>
      </c>
      <c r="O3741" s="3">
        <v>619</v>
      </c>
      <c r="P3741">
        <v>1</v>
      </c>
      <c r="Q3741" s="3">
        <v>619</v>
      </c>
      <c r="R3741" s="1" t="s">
        <v>2008</v>
      </c>
      <c r="S3741" s="3">
        <v>69</v>
      </c>
      <c r="T3741">
        <v>5</v>
      </c>
      <c r="U3741" t="str">
        <f>IF(Ecommerce_Sales[[#This Row],[Delivery_Time_Days]]&gt;7,"Delay",IF(Ecommerce_Sales[[#This Row],[Delivery_Time_Days]] = 0,"No delivery",IF(Ecommerce_Sales[[#This Row],[Delivery_Time_Days]]&lt;=7,"On-time")))</f>
        <v>On-time</v>
      </c>
      <c r="V3741" s="7">
        <f>Ecommerce_Sales[[#This Row],[Profit]]/Ecommerce_Sales[[#This Row],[Total_Price]]</f>
        <v>0.30048465266558966</v>
      </c>
      <c r="W3741" s="3">
        <v>186</v>
      </c>
      <c r="X3741" s="3"/>
    </row>
    <row r="3742" spans="1:24" x14ac:dyDescent="0.25">
      <c r="A3742" s="1" t="s">
        <v>9786</v>
      </c>
      <c r="B3742" s="1" t="s">
        <v>1199</v>
      </c>
      <c r="C3742" s="1" t="s">
        <v>1200</v>
      </c>
      <c r="D3742" s="1" t="s">
        <v>2865</v>
      </c>
      <c r="E3742" s="1" t="s">
        <v>1966</v>
      </c>
      <c r="F3742" s="2">
        <v>45056</v>
      </c>
      <c r="G3742" s="2">
        <v>45189</v>
      </c>
      <c r="H3742" s="2" t="str">
        <f>TEXT(Ecommerce_Sales[[#This Row],[Order_Date]],"mmmm")</f>
        <v>September</v>
      </c>
      <c r="I3742" s="2" t="str">
        <f>TEXT(Ecommerce_Sales[[#This Row],[Order_Date]],"yyyy")</f>
        <v>2023</v>
      </c>
      <c r="J3742" s="2" t="str">
        <f>TEXT(Ecommerce_Sales[[#This Row],[Order_Date]],"mmmm")</f>
        <v>September</v>
      </c>
      <c r="K3742" s="1" t="s">
        <v>1947</v>
      </c>
      <c r="L3742" s="1" t="s">
        <v>7938</v>
      </c>
      <c r="M3742" s="1" t="s">
        <v>1968</v>
      </c>
      <c r="N3742" s="1" t="s">
        <v>1957</v>
      </c>
      <c r="O3742" s="3">
        <v>847</v>
      </c>
      <c r="P3742">
        <v>3</v>
      </c>
      <c r="Q3742" s="3">
        <v>2542</v>
      </c>
      <c r="R3742" s="1" t="s">
        <v>1958</v>
      </c>
      <c r="S3742" s="3">
        <v>246</v>
      </c>
      <c r="T3742">
        <v>6</v>
      </c>
      <c r="U3742" t="str">
        <f>IF(Ecommerce_Sales[[#This Row],[Delivery_Time_Days]]&gt;7,"Delay",IF(Ecommerce_Sales[[#This Row],[Delivery_Time_Days]] = 0,"No delivery",IF(Ecommerce_Sales[[#This Row],[Delivery_Time_Days]]&lt;=7,"On-time")))</f>
        <v>On-time</v>
      </c>
      <c r="V3742" s="7">
        <f>Ecommerce_Sales[[#This Row],[Profit]]/Ecommerce_Sales[[#This Row],[Total_Price]]</f>
        <v>0.14988198269079464</v>
      </c>
      <c r="W3742" s="3">
        <v>381</v>
      </c>
      <c r="X3742" s="3"/>
    </row>
    <row r="3743" spans="1:24" x14ac:dyDescent="0.25">
      <c r="A3743" s="1" t="s">
        <v>9787</v>
      </c>
      <c r="B3743" s="1" t="s">
        <v>1594</v>
      </c>
      <c r="C3743" s="1" t="s">
        <v>1595</v>
      </c>
      <c r="D3743" s="1" t="s">
        <v>5354</v>
      </c>
      <c r="E3743" s="1" t="s">
        <v>1981</v>
      </c>
      <c r="F3743" s="2">
        <v>45230</v>
      </c>
      <c r="G3743" s="2">
        <v>45101</v>
      </c>
      <c r="H3743" s="2" t="str">
        <f>TEXT(Ecommerce_Sales[[#This Row],[Order_Date]],"mmmm")</f>
        <v>June</v>
      </c>
      <c r="I3743" s="2" t="str">
        <f>TEXT(Ecommerce_Sales[[#This Row],[Order_Date]],"yyyy")</f>
        <v>2023</v>
      </c>
      <c r="J3743" s="2" t="str">
        <f>TEXT(Ecommerce_Sales[[#This Row],[Order_Date]],"mmmm")</f>
        <v>June</v>
      </c>
      <c r="K3743" s="1" t="s">
        <v>1947</v>
      </c>
      <c r="L3743" s="1" t="s">
        <v>9788</v>
      </c>
      <c r="M3743" s="1" t="s">
        <v>2047</v>
      </c>
      <c r="N3743" s="1" t="s">
        <v>1989</v>
      </c>
      <c r="O3743" s="3">
        <v>685</v>
      </c>
      <c r="P3743">
        <v>1</v>
      </c>
      <c r="Q3743" s="3">
        <v>685</v>
      </c>
      <c r="R3743" s="1" t="s">
        <v>1951</v>
      </c>
      <c r="S3743" s="3">
        <v>46</v>
      </c>
      <c r="T3743">
        <v>4</v>
      </c>
      <c r="U3743" t="str">
        <f>IF(Ecommerce_Sales[[#This Row],[Delivery_Time_Days]]&gt;7,"Delay",IF(Ecommerce_Sales[[#This Row],[Delivery_Time_Days]] = 0,"No delivery",IF(Ecommerce_Sales[[#This Row],[Delivery_Time_Days]]&lt;=7,"On-time")))</f>
        <v>On-time</v>
      </c>
      <c r="V3743" s="7">
        <f>Ecommerce_Sales[[#This Row],[Profit]]/Ecommerce_Sales[[#This Row],[Total_Price]]</f>
        <v>0.24963503649635035</v>
      </c>
      <c r="W3743" s="3">
        <v>171</v>
      </c>
      <c r="X3743" s="3"/>
    </row>
    <row r="3744" spans="1:24" x14ac:dyDescent="0.25">
      <c r="A3744" s="1" t="s">
        <v>9789</v>
      </c>
      <c r="B3744" s="1" t="s">
        <v>468</v>
      </c>
      <c r="C3744" s="1" t="s">
        <v>469</v>
      </c>
      <c r="D3744" s="1" t="s">
        <v>2393</v>
      </c>
      <c r="E3744" s="1" t="s">
        <v>1981</v>
      </c>
      <c r="F3744" s="2">
        <v>44945</v>
      </c>
      <c r="G3744" s="2">
        <v>45207</v>
      </c>
      <c r="H3744" s="2" t="str">
        <f>TEXT(Ecommerce_Sales[[#This Row],[Order_Date]],"mmmm")</f>
        <v>October</v>
      </c>
      <c r="I3744" s="2" t="str">
        <f>TEXT(Ecommerce_Sales[[#This Row],[Order_Date]],"yyyy")</f>
        <v>2023</v>
      </c>
      <c r="J3744" s="2" t="str">
        <f>TEXT(Ecommerce_Sales[[#This Row],[Order_Date]],"mmmm")</f>
        <v>October</v>
      </c>
      <c r="K3744" s="1" t="s">
        <v>1947</v>
      </c>
      <c r="L3744" s="1" t="s">
        <v>9790</v>
      </c>
      <c r="M3744" s="1" t="s">
        <v>2079</v>
      </c>
      <c r="N3744" s="1" t="s">
        <v>1973</v>
      </c>
      <c r="O3744" s="3">
        <v>207</v>
      </c>
      <c r="P3744">
        <v>3</v>
      </c>
      <c r="Q3744" s="3">
        <v>620</v>
      </c>
      <c r="R3744" s="1" t="s">
        <v>1951</v>
      </c>
      <c r="S3744" s="3">
        <v>48</v>
      </c>
      <c r="T3744">
        <v>7</v>
      </c>
      <c r="U3744" t="str">
        <f>IF(Ecommerce_Sales[[#This Row],[Delivery_Time_Days]]&gt;7,"Delay",IF(Ecommerce_Sales[[#This Row],[Delivery_Time_Days]] = 0,"No delivery",IF(Ecommerce_Sales[[#This Row],[Delivery_Time_Days]]&lt;=7,"On-time")))</f>
        <v>On-time</v>
      </c>
      <c r="V3744" s="7">
        <f>Ecommerce_Sales[[#This Row],[Profit]]/Ecommerce_Sales[[#This Row],[Total_Price]]</f>
        <v>0.3</v>
      </c>
      <c r="W3744" s="3">
        <v>186</v>
      </c>
      <c r="X3744" s="3"/>
    </row>
    <row r="3745" spans="1:24" x14ac:dyDescent="0.25">
      <c r="A3745" s="1" t="s">
        <v>9791</v>
      </c>
      <c r="B3745" s="1" t="s">
        <v>1391</v>
      </c>
      <c r="C3745" s="1" t="s">
        <v>1392</v>
      </c>
      <c r="D3745" s="1" t="s">
        <v>5246</v>
      </c>
      <c r="E3745" s="1" t="s">
        <v>1996</v>
      </c>
      <c r="F3745" s="2">
        <v>45482</v>
      </c>
      <c r="G3745" s="2">
        <v>45512</v>
      </c>
      <c r="H3745" s="2" t="str">
        <f>TEXT(Ecommerce_Sales[[#This Row],[Order_Date]],"mmmm")</f>
        <v>August</v>
      </c>
      <c r="I3745" s="2" t="str">
        <f>TEXT(Ecommerce_Sales[[#This Row],[Order_Date]],"yyyy")</f>
        <v>2024</v>
      </c>
      <c r="J3745" s="2" t="str">
        <f>TEXT(Ecommerce_Sales[[#This Row],[Order_Date]],"mmmm")</f>
        <v>August</v>
      </c>
      <c r="K3745" s="1" t="s">
        <v>1947</v>
      </c>
      <c r="L3745" s="1" t="s">
        <v>9792</v>
      </c>
      <c r="M3745" s="1" t="s">
        <v>1968</v>
      </c>
      <c r="N3745" s="1" t="s">
        <v>1957</v>
      </c>
      <c r="O3745" s="3">
        <v>913</v>
      </c>
      <c r="P3745">
        <v>6</v>
      </c>
      <c r="Q3745" s="3">
        <v>5476</v>
      </c>
      <c r="R3745" s="1" t="s">
        <v>1951</v>
      </c>
      <c r="S3745" s="3">
        <v>775</v>
      </c>
      <c r="T3745">
        <v>5</v>
      </c>
      <c r="U3745" t="str">
        <f>IF(Ecommerce_Sales[[#This Row],[Delivery_Time_Days]]&gt;7,"Delay",IF(Ecommerce_Sales[[#This Row],[Delivery_Time_Days]] = 0,"No delivery",IF(Ecommerce_Sales[[#This Row],[Delivery_Time_Days]]&lt;=7,"On-time")))</f>
        <v>On-time</v>
      </c>
      <c r="V3745" s="7">
        <f>Ecommerce_Sales[[#This Row],[Profit]]/Ecommerce_Sales[[#This Row],[Total_Price]]</f>
        <v>0.14992695398100803</v>
      </c>
      <c r="W3745" s="3">
        <v>821</v>
      </c>
      <c r="X3745" s="3"/>
    </row>
    <row r="3746" spans="1:24" x14ac:dyDescent="0.25">
      <c r="A3746" s="1" t="s">
        <v>9793</v>
      </c>
      <c r="B3746" s="1" t="s">
        <v>879</v>
      </c>
      <c r="C3746" s="1" t="s">
        <v>880</v>
      </c>
      <c r="D3746" s="1" t="s">
        <v>2689</v>
      </c>
      <c r="E3746" s="1" t="s">
        <v>2005</v>
      </c>
      <c r="F3746" s="2">
        <v>44942</v>
      </c>
      <c r="G3746" s="2">
        <v>45296</v>
      </c>
      <c r="H3746" s="2" t="str">
        <f>TEXT(Ecommerce_Sales[[#This Row],[Order_Date]],"mmmm")</f>
        <v>January</v>
      </c>
      <c r="I3746" s="2" t="str">
        <f>TEXT(Ecommerce_Sales[[#This Row],[Order_Date]],"yyyy")</f>
        <v>2024</v>
      </c>
      <c r="J3746" s="2" t="str">
        <f>TEXT(Ecommerce_Sales[[#This Row],[Order_Date]],"mmmm")</f>
        <v>January</v>
      </c>
      <c r="K3746" s="1" t="s">
        <v>1947</v>
      </c>
      <c r="L3746" s="1" t="s">
        <v>9794</v>
      </c>
      <c r="M3746" s="1" t="s">
        <v>1983</v>
      </c>
      <c r="N3746" s="1" t="s">
        <v>1950</v>
      </c>
      <c r="O3746" s="3">
        <v>79</v>
      </c>
      <c r="P3746">
        <v>1</v>
      </c>
      <c r="Q3746" s="3">
        <v>79</v>
      </c>
      <c r="R3746" s="1" t="s">
        <v>2008</v>
      </c>
      <c r="S3746" s="3">
        <v>6</v>
      </c>
      <c r="T3746">
        <v>2</v>
      </c>
      <c r="U3746" t="str">
        <f>IF(Ecommerce_Sales[[#This Row],[Delivery_Time_Days]]&gt;7,"Delay",IF(Ecommerce_Sales[[#This Row],[Delivery_Time_Days]] = 0,"No delivery",IF(Ecommerce_Sales[[#This Row],[Delivery_Time_Days]]&lt;=7,"On-time")))</f>
        <v>On-time</v>
      </c>
      <c r="V3746" s="7">
        <f>Ecommerce_Sales[[#This Row],[Profit]]/Ecommerce_Sales[[#This Row],[Total_Price]]</f>
        <v>0.4050632911392405</v>
      </c>
      <c r="W3746" s="3">
        <v>32</v>
      </c>
      <c r="X3746" s="3"/>
    </row>
    <row r="3747" spans="1:24" x14ac:dyDescent="0.25">
      <c r="A3747" s="1" t="s">
        <v>9795</v>
      </c>
      <c r="B3747" s="1" t="s">
        <v>1351</v>
      </c>
      <c r="C3747" s="1" t="s">
        <v>1352</v>
      </c>
      <c r="D3747" s="1" t="s">
        <v>5746</v>
      </c>
      <c r="E3747" s="1" t="s">
        <v>1981</v>
      </c>
      <c r="F3747" s="2">
        <v>45510</v>
      </c>
      <c r="G3747" s="2">
        <v>45394</v>
      </c>
      <c r="H3747" s="2" t="str">
        <f>TEXT(Ecommerce_Sales[[#This Row],[Order_Date]],"mmmm")</f>
        <v>April</v>
      </c>
      <c r="I3747" s="2" t="str">
        <f>TEXT(Ecommerce_Sales[[#This Row],[Order_Date]],"yyyy")</f>
        <v>2024</v>
      </c>
      <c r="J3747" s="2" t="str">
        <f>TEXT(Ecommerce_Sales[[#This Row],[Order_Date]],"mmmm")</f>
        <v>April</v>
      </c>
      <c r="K3747" s="1" t="s">
        <v>1947</v>
      </c>
      <c r="L3747" s="1" t="s">
        <v>6077</v>
      </c>
      <c r="M3747" s="1" t="s">
        <v>2065</v>
      </c>
      <c r="N3747" s="1" t="s">
        <v>1978</v>
      </c>
      <c r="O3747" s="3">
        <v>795</v>
      </c>
      <c r="P3747">
        <v>5</v>
      </c>
      <c r="Q3747" s="3">
        <v>3975</v>
      </c>
      <c r="R3747" s="1" t="s">
        <v>1958</v>
      </c>
      <c r="S3747" s="3">
        <v>275</v>
      </c>
      <c r="T3747">
        <v>6</v>
      </c>
      <c r="U3747" t="str">
        <f>IF(Ecommerce_Sales[[#This Row],[Delivery_Time_Days]]&gt;7,"Delay",IF(Ecommerce_Sales[[#This Row],[Delivery_Time_Days]] = 0,"No delivery",IF(Ecommerce_Sales[[#This Row],[Delivery_Time_Days]]&lt;=7,"On-time")))</f>
        <v>On-time</v>
      </c>
      <c r="V3747" s="7">
        <f>Ecommerce_Sales[[#This Row],[Profit]]/Ecommerce_Sales[[#This Row],[Total_Price]]</f>
        <v>0.34993710691823898</v>
      </c>
      <c r="W3747" s="3">
        <v>1391</v>
      </c>
      <c r="X3747" s="3"/>
    </row>
    <row r="3748" spans="1:24" x14ac:dyDescent="0.25">
      <c r="A3748" s="1" t="s">
        <v>9796</v>
      </c>
      <c r="B3748" s="1" t="s">
        <v>1619</v>
      </c>
      <c r="C3748" s="1" t="s">
        <v>1620</v>
      </c>
      <c r="D3748" s="1" t="s">
        <v>2634</v>
      </c>
      <c r="E3748" s="1" t="s">
        <v>2005</v>
      </c>
      <c r="F3748" s="2">
        <v>45171</v>
      </c>
      <c r="G3748" s="2">
        <v>45258</v>
      </c>
      <c r="H3748" s="2" t="str">
        <f>TEXT(Ecommerce_Sales[[#This Row],[Order_Date]],"mmmm")</f>
        <v>November</v>
      </c>
      <c r="I3748" s="2" t="str">
        <f>TEXT(Ecommerce_Sales[[#This Row],[Order_Date]],"yyyy")</f>
        <v>2023</v>
      </c>
      <c r="J3748" s="2" t="str">
        <f>TEXT(Ecommerce_Sales[[#This Row],[Order_Date]],"mmmm")</f>
        <v>November</v>
      </c>
      <c r="K3748" s="1" t="s">
        <v>1986</v>
      </c>
      <c r="L3748" s="1" t="s">
        <v>9797</v>
      </c>
      <c r="M3748" s="1" t="s">
        <v>2043</v>
      </c>
      <c r="N3748" s="1" t="s">
        <v>1989</v>
      </c>
      <c r="O3748" s="3">
        <v>1489</v>
      </c>
      <c r="P3748">
        <v>4</v>
      </c>
      <c r="Q3748" s="3">
        <v>5954</v>
      </c>
      <c r="R3748" s="1" t="s">
        <v>1951</v>
      </c>
      <c r="S3748" s="3">
        <v>674</v>
      </c>
      <c r="U3748" t="str">
        <f>IF(Ecommerce_Sales[[#This Row],[Delivery_Time_Days]]&gt;7,"Delay",IF(Ecommerce_Sales[[#This Row],[Delivery_Time_Days]] = 0,"No delivery",IF(Ecommerce_Sales[[#This Row],[Delivery_Time_Days]]&lt;=7,"On-time")))</f>
        <v>No delivery</v>
      </c>
      <c r="V3748" s="7">
        <f>Ecommerce_Sales[[#This Row],[Profit]]/Ecommerce_Sales[[#This Row],[Total_Price]]</f>
        <v>0.25008397715821296</v>
      </c>
      <c r="W3748" s="3">
        <v>1489</v>
      </c>
      <c r="X3748" s="3"/>
    </row>
    <row r="3749" spans="1:24" x14ac:dyDescent="0.25">
      <c r="A3749" s="1" t="s">
        <v>9798</v>
      </c>
      <c r="B3749" s="1" t="s">
        <v>1459</v>
      </c>
      <c r="C3749" s="1" t="s">
        <v>1460</v>
      </c>
      <c r="D3749" s="1" t="s">
        <v>6352</v>
      </c>
      <c r="E3749" s="1" t="s">
        <v>1961</v>
      </c>
      <c r="F3749" s="2">
        <v>44969</v>
      </c>
      <c r="G3749" s="2">
        <v>45493</v>
      </c>
      <c r="H3749" s="2" t="str">
        <f>TEXT(Ecommerce_Sales[[#This Row],[Order_Date]],"mmmm")</f>
        <v>July</v>
      </c>
      <c r="I3749" s="2" t="str">
        <f>TEXT(Ecommerce_Sales[[#This Row],[Order_Date]],"yyyy")</f>
        <v>2024</v>
      </c>
      <c r="J3749" s="2" t="str">
        <f>TEXT(Ecommerce_Sales[[#This Row],[Order_Date]],"mmmm")</f>
        <v>July</v>
      </c>
      <c r="K3749" s="1" t="s">
        <v>1986</v>
      </c>
      <c r="L3749" s="1" t="s">
        <v>9799</v>
      </c>
      <c r="M3749" s="1" t="s">
        <v>1956</v>
      </c>
      <c r="N3749" s="1" t="s">
        <v>1957</v>
      </c>
      <c r="O3749" s="3">
        <v>149</v>
      </c>
      <c r="P3749">
        <v>2</v>
      </c>
      <c r="Q3749" s="3">
        <v>297</v>
      </c>
      <c r="R3749" s="1" t="s">
        <v>1958</v>
      </c>
      <c r="S3749" s="3">
        <v>20</v>
      </c>
      <c r="U3749" t="str">
        <f>IF(Ecommerce_Sales[[#This Row],[Delivery_Time_Days]]&gt;7,"Delay",IF(Ecommerce_Sales[[#This Row],[Delivery_Time_Days]] = 0,"No delivery",IF(Ecommerce_Sales[[#This Row],[Delivery_Time_Days]]&lt;=7,"On-time")))</f>
        <v>No delivery</v>
      </c>
      <c r="V3749" s="7">
        <f>Ecommerce_Sales[[#This Row],[Profit]]/Ecommerce_Sales[[#This Row],[Total_Price]]</f>
        <v>0.15151515151515152</v>
      </c>
      <c r="W3749" s="3">
        <v>45</v>
      </c>
      <c r="X3749" s="3"/>
    </row>
    <row r="3750" spans="1:24" x14ac:dyDescent="0.25">
      <c r="A3750" s="1" t="s">
        <v>9800</v>
      </c>
      <c r="B3750" s="1" t="s">
        <v>810</v>
      </c>
      <c r="C3750" s="1" t="s">
        <v>811</v>
      </c>
      <c r="D3750" s="1" t="s">
        <v>2261</v>
      </c>
      <c r="E3750" s="1" t="s">
        <v>1981</v>
      </c>
      <c r="F3750" s="2">
        <v>45228</v>
      </c>
      <c r="G3750" s="2">
        <v>45349</v>
      </c>
      <c r="H3750" s="2" t="str">
        <f>TEXT(Ecommerce_Sales[[#This Row],[Order_Date]],"mmmm")</f>
        <v>February</v>
      </c>
      <c r="I3750" s="2" t="str">
        <f>TEXT(Ecommerce_Sales[[#This Row],[Order_Date]],"yyyy")</f>
        <v>2024</v>
      </c>
      <c r="J3750" s="2" t="str">
        <f>TEXT(Ecommerce_Sales[[#This Row],[Order_Date]],"mmmm")</f>
        <v>February</v>
      </c>
      <c r="K3750" s="1" t="s">
        <v>1947</v>
      </c>
      <c r="L3750" s="1" t="s">
        <v>9801</v>
      </c>
      <c r="M3750" s="1" t="s">
        <v>2058</v>
      </c>
      <c r="N3750" s="1" t="s">
        <v>1950</v>
      </c>
      <c r="O3750" s="3">
        <v>315</v>
      </c>
      <c r="P3750">
        <v>3</v>
      </c>
      <c r="Q3750" s="3">
        <v>945</v>
      </c>
      <c r="R3750" s="1" t="s">
        <v>2008</v>
      </c>
      <c r="S3750" s="3">
        <v>121</v>
      </c>
      <c r="T3750">
        <v>3</v>
      </c>
      <c r="U3750" t="str">
        <f>IF(Ecommerce_Sales[[#This Row],[Delivery_Time_Days]]&gt;7,"Delay",IF(Ecommerce_Sales[[#This Row],[Delivery_Time_Days]] = 0,"No delivery",IF(Ecommerce_Sales[[#This Row],[Delivery_Time_Days]]&lt;=7,"On-time")))</f>
        <v>On-time</v>
      </c>
      <c r="V3750" s="7">
        <f>Ecommerce_Sales[[#This Row],[Profit]]/Ecommerce_Sales[[#This Row],[Total_Price]]</f>
        <v>0.4</v>
      </c>
      <c r="W3750" s="3">
        <v>378</v>
      </c>
      <c r="X3750" s="3"/>
    </row>
    <row r="3751" spans="1:24" x14ac:dyDescent="0.25">
      <c r="A3751" s="1" t="s">
        <v>9802</v>
      </c>
      <c r="B3751" s="1" t="s">
        <v>218</v>
      </c>
      <c r="C3751" s="1" t="s">
        <v>219</v>
      </c>
      <c r="D3751" s="1" t="s">
        <v>3122</v>
      </c>
      <c r="E3751" s="1" t="s">
        <v>2005</v>
      </c>
      <c r="F3751" s="2">
        <v>45551</v>
      </c>
      <c r="G3751" s="2">
        <v>45465</v>
      </c>
      <c r="H3751" s="2" t="str">
        <f>TEXT(Ecommerce_Sales[[#This Row],[Order_Date]],"mmmm")</f>
        <v>June</v>
      </c>
      <c r="I3751" s="2" t="str">
        <f>TEXT(Ecommerce_Sales[[#This Row],[Order_Date]],"yyyy")</f>
        <v>2024</v>
      </c>
      <c r="J3751" s="2" t="str">
        <f>TEXT(Ecommerce_Sales[[#This Row],[Order_Date]],"mmmm")</f>
        <v>June</v>
      </c>
      <c r="K3751" s="1" t="s">
        <v>1947</v>
      </c>
      <c r="L3751" s="1" t="s">
        <v>9803</v>
      </c>
      <c r="M3751" s="1" t="s">
        <v>2043</v>
      </c>
      <c r="N3751" s="1" t="s">
        <v>1989</v>
      </c>
      <c r="O3751" s="3">
        <v>837</v>
      </c>
      <c r="P3751">
        <v>2</v>
      </c>
      <c r="Q3751" s="3">
        <v>1675</v>
      </c>
      <c r="R3751" s="1" t="s">
        <v>1951</v>
      </c>
      <c r="S3751" s="3">
        <v>150</v>
      </c>
      <c r="T3751">
        <v>6</v>
      </c>
      <c r="U3751" t="str">
        <f>IF(Ecommerce_Sales[[#This Row],[Delivery_Time_Days]]&gt;7,"Delay",IF(Ecommerce_Sales[[#This Row],[Delivery_Time_Days]] = 0,"No delivery",IF(Ecommerce_Sales[[#This Row],[Delivery_Time_Days]]&lt;=7,"On-time")))</f>
        <v>On-time</v>
      </c>
      <c r="V3751" s="7">
        <f>Ecommerce_Sales[[#This Row],[Profit]]/Ecommerce_Sales[[#This Row],[Total_Price]]</f>
        <v>0.25014925373134328</v>
      </c>
      <c r="W3751" s="3">
        <v>419</v>
      </c>
      <c r="X3751" s="3"/>
    </row>
    <row r="3752" spans="1:24" x14ac:dyDescent="0.25">
      <c r="A3752" s="1" t="s">
        <v>9804</v>
      </c>
      <c r="B3752" s="1" t="s">
        <v>697</v>
      </c>
      <c r="C3752" s="1" t="s">
        <v>1778</v>
      </c>
      <c r="D3752" s="1" t="s">
        <v>5204</v>
      </c>
      <c r="E3752" s="1" t="s">
        <v>1954</v>
      </c>
      <c r="F3752" s="2">
        <v>45214</v>
      </c>
      <c r="G3752" s="2">
        <v>45182</v>
      </c>
      <c r="H3752" s="2" t="str">
        <f>TEXT(Ecommerce_Sales[[#This Row],[Order_Date]],"mmmm")</f>
        <v>September</v>
      </c>
      <c r="I3752" s="2" t="str">
        <f>TEXT(Ecommerce_Sales[[#This Row],[Order_Date]],"yyyy")</f>
        <v>2023</v>
      </c>
      <c r="J3752" s="2" t="str">
        <f>TEXT(Ecommerce_Sales[[#This Row],[Order_Date]],"mmmm")</f>
        <v>September</v>
      </c>
      <c r="K3752" s="1" t="s">
        <v>1947</v>
      </c>
      <c r="L3752" s="1" t="s">
        <v>9805</v>
      </c>
      <c r="M3752" s="1" t="s">
        <v>2030</v>
      </c>
      <c r="N3752" s="1" t="s">
        <v>1978</v>
      </c>
      <c r="O3752" s="3">
        <v>877</v>
      </c>
      <c r="P3752">
        <v>5</v>
      </c>
      <c r="Q3752" s="3">
        <v>4385</v>
      </c>
      <c r="R3752" s="1" t="s">
        <v>1951</v>
      </c>
      <c r="S3752" s="3">
        <v>459</v>
      </c>
      <c r="T3752">
        <v>2</v>
      </c>
      <c r="U3752" t="str">
        <f>IF(Ecommerce_Sales[[#This Row],[Delivery_Time_Days]]&gt;7,"Delay",IF(Ecommerce_Sales[[#This Row],[Delivery_Time_Days]] = 0,"No delivery",IF(Ecommerce_Sales[[#This Row],[Delivery_Time_Days]]&lt;=7,"On-time")))</f>
        <v>On-time</v>
      </c>
      <c r="V3752" s="7">
        <f>Ecommerce_Sales[[#This Row],[Profit]]/Ecommerce_Sales[[#This Row],[Total_Price]]</f>
        <v>0.35005701254275939</v>
      </c>
      <c r="W3752" s="3">
        <v>1535</v>
      </c>
      <c r="X3752" s="3"/>
    </row>
    <row r="3753" spans="1:24" x14ac:dyDescent="0.25">
      <c r="A3753" s="1" t="s">
        <v>9806</v>
      </c>
      <c r="B3753" s="1" t="s">
        <v>545</v>
      </c>
      <c r="C3753" s="1" t="s">
        <v>546</v>
      </c>
      <c r="D3753" s="1" t="s">
        <v>2514</v>
      </c>
      <c r="E3753" s="1" t="s">
        <v>1954</v>
      </c>
      <c r="F3753" s="2">
        <v>45016</v>
      </c>
      <c r="G3753" s="2">
        <v>45455</v>
      </c>
      <c r="H3753" s="2" t="str">
        <f>TEXT(Ecommerce_Sales[[#This Row],[Order_Date]],"mmmm")</f>
        <v>June</v>
      </c>
      <c r="I3753" s="2" t="str">
        <f>TEXT(Ecommerce_Sales[[#This Row],[Order_Date]],"yyyy")</f>
        <v>2024</v>
      </c>
      <c r="J3753" s="2" t="str">
        <f>TEXT(Ecommerce_Sales[[#This Row],[Order_Date]],"mmmm")</f>
        <v>June</v>
      </c>
      <c r="K3753" s="1" t="s">
        <v>1947</v>
      </c>
      <c r="L3753" s="1" t="s">
        <v>9807</v>
      </c>
      <c r="M3753" s="1" t="s">
        <v>1998</v>
      </c>
      <c r="N3753" s="1" t="s">
        <v>1973</v>
      </c>
      <c r="O3753" s="3">
        <v>1138</v>
      </c>
      <c r="P3753">
        <v>3</v>
      </c>
      <c r="Q3753" s="3">
        <v>3415</v>
      </c>
      <c r="R3753" s="1" t="s">
        <v>1958</v>
      </c>
      <c r="S3753" s="3">
        <v>203</v>
      </c>
      <c r="T3753">
        <v>10</v>
      </c>
      <c r="U3753" t="str">
        <f>IF(Ecommerce_Sales[[#This Row],[Delivery_Time_Days]]&gt;7,"Delay",IF(Ecommerce_Sales[[#This Row],[Delivery_Time_Days]] = 0,"No delivery",IF(Ecommerce_Sales[[#This Row],[Delivery_Time_Days]]&lt;=7,"On-time")))</f>
        <v>Delay</v>
      </c>
      <c r="V3753" s="7">
        <f>Ecommerce_Sales[[#This Row],[Profit]]/Ecommerce_Sales[[#This Row],[Total_Price]]</f>
        <v>0.3001464128843338</v>
      </c>
      <c r="W3753" s="3">
        <v>1025</v>
      </c>
      <c r="X3753" s="3"/>
    </row>
    <row r="3754" spans="1:24" x14ac:dyDescent="0.25">
      <c r="A3754" s="1" t="s">
        <v>9808</v>
      </c>
      <c r="B3754" s="1" t="s">
        <v>1037</v>
      </c>
      <c r="C3754" s="1" t="s">
        <v>1229</v>
      </c>
      <c r="D3754" s="1" t="s">
        <v>2975</v>
      </c>
      <c r="E3754" s="1" t="s">
        <v>1961</v>
      </c>
      <c r="F3754" s="2">
        <v>45258</v>
      </c>
      <c r="G3754" s="2">
        <v>45001</v>
      </c>
      <c r="H3754" s="2" t="str">
        <f>TEXT(Ecommerce_Sales[[#This Row],[Order_Date]],"mmmm")</f>
        <v>March</v>
      </c>
      <c r="I3754" s="2" t="str">
        <f>TEXT(Ecommerce_Sales[[#This Row],[Order_Date]],"yyyy")</f>
        <v>2023</v>
      </c>
      <c r="J3754" s="2" t="str">
        <f>TEXT(Ecommerce_Sales[[#This Row],[Order_Date]],"mmmm")</f>
        <v>March</v>
      </c>
      <c r="K3754" s="1" t="s">
        <v>1947</v>
      </c>
      <c r="L3754" s="1" t="s">
        <v>8588</v>
      </c>
      <c r="M3754" s="1" t="s">
        <v>1949</v>
      </c>
      <c r="N3754" s="1" t="s">
        <v>1950</v>
      </c>
      <c r="O3754" s="3">
        <v>630</v>
      </c>
      <c r="P3754">
        <v>1</v>
      </c>
      <c r="Q3754" s="3">
        <v>630</v>
      </c>
      <c r="R3754" s="1" t="s">
        <v>1958</v>
      </c>
      <c r="S3754" s="3">
        <v>64</v>
      </c>
      <c r="T3754">
        <v>6</v>
      </c>
      <c r="U3754" t="str">
        <f>IF(Ecommerce_Sales[[#This Row],[Delivery_Time_Days]]&gt;7,"Delay",IF(Ecommerce_Sales[[#This Row],[Delivery_Time_Days]] = 0,"No delivery",IF(Ecommerce_Sales[[#This Row],[Delivery_Time_Days]]&lt;=7,"On-time")))</f>
        <v>On-time</v>
      </c>
      <c r="V3754" s="7">
        <f>Ecommerce_Sales[[#This Row],[Profit]]/Ecommerce_Sales[[#This Row],[Total_Price]]</f>
        <v>0.4</v>
      </c>
      <c r="W3754" s="3">
        <v>252</v>
      </c>
      <c r="X3754" s="3"/>
    </row>
    <row r="3755" spans="1:24" x14ac:dyDescent="0.25">
      <c r="A3755" s="1" t="s">
        <v>9809</v>
      </c>
      <c r="B3755" s="1" t="s">
        <v>836</v>
      </c>
      <c r="C3755" s="1" t="s">
        <v>837</v>
      </c>
      <c r="D3755" s="1" t="s">
        <v>2314</v>
      </c>
      <c r="E3755" s="1" t="s">
        <v>1966</v>
      </c>
      <c r="F3755" s="2">
        <v>45350</v>
      </c>
      <c r="G3755" s="2">
        <v>44940</v>
      </c>
      <c r="H3755" s="2" t="str">
        <f>TEXT(Ecommerce_Sales[[#This Row],[Order_Date]],"mmmm")</f>
        <v>January</v>
      </c>
      <c r="I3755" s="2" t="str">
        <f>TEXT(Ecommerce_Sales[[#This Row],[Order_Date]],"yyyy")</f>
        <v>2023</v>
      </c>
      <c r="J3755" s="2" t="str">
        <f>TEXT(Ecommerce_Sales[[#This Row],[Order_Date]],"mmmm")</f>
        <v>January</v>
      </c>
      <c r="K3755" s="1" t="s">
        <v>1947</v>
      </c>
      <c r="L3755" s="1" t="s">
        <v>9810</v>
      </c>
      <c r="M3755" s="1" t="s">
        <v>1956</v>
      </c>
      <c r="N3755" s="1" t="s">
        <v>1957</v>
      </c>
      <c r="O3755" s="3">
        <v>888</v>
      </c>
      <c r="P3755">
        <v>1</v>
      </c>
      <c r="Q3755" s="3">
        <v>888</v>
      </c>
      <c r="R3755" s="1" t="s">
        <v>1958</v>
      </c>
      <c r="S3755" s="3">
        <v>110</v>
      </c>
      <c r="T3755">
        <v>8</v>
      </c>
      <c r="U3755" t="str">
        <f>IF(Ecommerce_Sales[[#This Row],[Delivery_Time_Days]]&gt;7,"Delay",IF(Ecommerce_Sales[[#This Row],[Delivery_Time_Days]] = 0,"No delivery",IF(Ecommerce_Sales[[#This Row],[Delivery_Time_Days]]&lt;=7,"On-time")))</f>
        <v>Delay</v>
      </c>
      <c r="V3755" s="7">
        <f>Ecommerce_Sales[[#This Row],[Profit]]/Ecommerce_Sales[[#This Row],[Total_Price]]</f>
        <v>0.14977477477477477</v>
      </c>
      <c r="W3755" s="3">
        <v>133</v>
      </c>
      <c r="X3755" s="3"/>
    </row>
    <row r="3756" spans="1:24" x14ac:dyDescent="0.25">
      <c r="A3756" s="1" t="s">
        <v>9811</v>
      </c>
      <c r="B3756" s="1" t="s">
        <v>424</v>
      </c>
      <c r="C3756" s="1" t="s">
        <v>425</v>
      </c>
      <c r="D3756" s="1" t="s">
        <v>3948</v>
      </c>
      <c r="E3756" s="1" t="s">
        <v>1954</v>
      </c>
      <c r="F3756" s="2">
        <v>45025</v>
      </c>
      <c r="G3756" s="2">
        <v>45212</v>
      </c>
      <c r="H3756" s="2" t="str">
        <f>TEXT(Ecommerce_Sales[[#This Row],[Order_Date]],"mmmm")</f>
        <v>October</v>
      </c>
      <c r="I3756" s="2" t="str">
        <f>TEXT(Ecommerce_Sales[[#This Row],[Order_Date]],"yyyy")</f>
        <v>2023</v>
      </c>
      <c r="J3756" s="2" t="str">
        <f>TEXT(Ecommerce_Sales[[#This Row],[Order_Date]],"mmmm")</f>
        <v>October</v>
      </c>
      <c r="K3756" s="1" t="s">
        <v>1947</v>
      </c>
      <c r="L3756" s="1" t="s">
        <v>9812</v>
      </c>
      <c r="M3756" s="1" t="s">
        <v>1998</v>
      </c>
      <c r="N3756" s="1" t="s">
        <v>1973</v>
      </c>
      <c r="O3756" s="3">
        <v>115</v>
      </c>
      <c r="P3756">
        <v>1</v>
      </c>
      <c r="Q3756" s="3">
        <v>115</v>
      </c>
      <c r="R3756" s="1" t="s">
        <v>1958</v>
      </c>
      <c r="S3756" s="3">
        <v>12</v>
      </c>
      <c r="T3756">
        <v>8</v>
      </c>
      <c r="U3756" t="str">
        <f>IF(Ecommerce_Sales[[#This Row],[Delivery_Time_Days]]&gt;7,"Delay",IF(Ecommerce_Sales[[#This Row],[Delivery_Time_Days]] = 0,"No delivery",IF(Ecommerce_Sales[[#This Row],[Delivery_Time_Days]]&lt;=7,"On-time")))</f>
        <v>Delay</v>
      </c>
      <c r="V3756" s="7">
        <f>Ecommerce_Sales[[#This Row],[Profit]]/Ecommerce_Sales[[#This Row],[Total_Price]]</f>
        <v>0.30434782608695654</v>
      </c>
      <c r="W3756" s="3">
        <v>35</v>
      </c>
      <c r="X3756" s="3"/>
    </row>
    <row r="3757" spans="1:24" x14ac:dyDescent="0.25">
      <c r="A3757" s="1" t="s">
        <v>9813</v>
      </c>
      <c r="B3757" s="1" t="s">
        <v>838</v>
      </c>
      <c r="C3757" s="1" t="s">
        <v>839</v>
      </c>
      <c r="D3757" s="1" t="s">
        <v>4253</v>
      </c>
      <c r="E3757" s="1" t="s">
        <v>1954</v>
      </c>
      <c r="F3757" s="2">
        <v>45650</v>
      </c>
      <c r="G3757" s="2">
        <v>45580</v>
      </c>
      <c r="H3757" s="2" t="str">
        <f>TEXT(Ecommerce_Sales[[#This Row],[Order_Date]],"mmmm")</f>
        <v>October</v>
      </c>
      <c r="I3757" s="2" t="str">
        <f>TEXT(Ecommerce_Sales[[#This Row],[Order_Date]],"yyyy")</f>
        <v>2024</v>
      </c>
      <c r="J3757" s="2" t="str">
        <f>TEXT(Ecommerce_Sales[[#This Row],[Order_Date]],"mmmm")</f>
        <v>October</v>
      </c>
      <c r="K3757" s="1" t="s">
        <v>1947</v>
      </c>
      <c r="L3757" s="1" t="s">
        <v>9814</v>
      </c>
      <c r="M3757" s="1" t="s">
        <v>2007</v>
      </c>
      <c r="N3757" s="1" t="s">
        <v>1973</v>
      </c>
      <c r="O3757" s="3">
        <v>751</v>
      </c>
      <c r="P3757">
        <v>1</v>
      </c>
      <c r="Q3757" s="3">
        <v>751</v>
      </c>
      <c r="R3757" s="1" t="s">
        <v>1951</v>
      </c>
      <c r="S3757" s="3">
        <v>92</v>
      </c>
      <c r="T3757">
        <v>8</v>
      </c>
      <c r="U3757" t="str">
        <f>IF(Ecommerce_Sales[[#This Row],[Delivery_Time_Days]]&gt;7,"Delay",IF(Ecommerce_Sales[[#This Row],[Delivery_Time_Days]] = 0,"No delivery",IF(Ecommerce_Sales[[#This Row],[Delivery_Time_Days]]&lt;=7,"On-time")))</f>
        <v>Delay</v>
      </c>
      <c r="V3757" s="7">
        <f>Ecommerce_Sales[[#This Row],[Profit]]/Ecommerce_Sales[[#This Row],[Total_Price]]</f>
        <v>0.2996005326231691</v>
      </c>
      <c r="W3757" s="3">
        <v>225</v>
      </c>
      <c r="X3757" s="3"/>
    </row>
    <row r="3758" spans="1:24" x14ac:dyDescent="0.25">
      <c r="A3758" s="1" t="s">
        <v>9815</v>
      </c>
      <c r="B3758" s="1" t="s">
        <v>854</v>
      </c>
      <c r="C3758" s="1" t="s">
        <v>855</v>
      </c>
      <c r="D3758" s="1" t="s">
        <v>4150</v>
      </c>
      <c r="E3758" s="1" t="s">
        <v>1954</v>
      </c>
      <c r="F3758" s="2">
        <v>45369</v>
      </c>
      <c r="G3758" s="2">
        <v>45301</v>
      </c>
      <c r="H3758" s="2" t="str">
        <f>TEXT(Ecommerce_Sales[[#This Row],[Order_Date]],"mmmm")</f>
        <v>January</v>
      </c>
      <c r="I3758" s="2" t="str">
        <f>TEXT(Ecommerce_Sales[[#This Row],[Order_Date]],"yyyy")</f>
        <v>2024</v>
      </c>
      <c r="J3758" s="2" t="str">
        <f>TEXT(Ecommerce_Sales[[#This Row],[Order_Date]],"mmmm")</f>
        <v>January</v>
      </c>
      <c r="K3758" s="1" t="s">
        <v>1947</v>
      </c>
      <c r="L3758" s="1" t="s">
        <v>9816</v>
      </c>
      <c r="M3758" s="1" t="s">
        <v>2026</v>
      </c>
      <c r="N3758" s="1" t="s">
        <v>1978</v>
      </c>
      <c r="O3758" s="3">
        <v>657</v>
      </c>
      <c r="P3758">
        <v>4</v>
      </c>
      <c r="Q3758" s="3">
        <v>2629</v>
      </c>
      <c r="R3758" s="1" t="s">
        <v>1958</v>
      </c>
      <c r="S3758" s="3">
        <v>242</v>
      </c>
      <c r="T3758">
        <v>6</v>
      </c>
      <c r="U3758" t="str">
        <f>IF(Ecommerce_Sales[[#This Row],[Delivery_Time_Days]]&gt;7,"Delay",IF(Ecommerce_Sales[[#This Row],[Delivery_Time_Days]] = 0,"No delivery",IF(Ecommerce_Sales[[#This Row],[Delivery_Time_Days]]&lt;=7,"On-time")))</f>
        <v>On-time</v>
      </c>
      <c r="V3758" s="7">
        <f>Ecommerce_Sales[[#This Row],[Profit]]/Ecommerce_Sales[[#This Row],[Total_Price]]</f>
        <v>0.34994294408520349</v>
      </c>
      <c r="W3758" s="3">
        <v>920</v>
      </c>
      <c r="X3758" s="3"/>
    </row>
    <row r="3759" spans="1:24" x14ac:dyDescent="0.25">
      <c r="A3759" s="1" t="s">
        <v>9817</v>
      </c>
      <c r="B3759" s="1" t="s">
        <v>186</v>
      </c>
      <c r="C3759" s="1" t="s">
        <v>187</v>
      </c>
      <c r="D3759" s="1" t="s">
        <v>3214</v>
      </c>
      <c r="E3759" s="1" t="s">
        <v>1961</v>
      </c>
      <c r="F3759" s="2">
        <v>45197</v>
      </c>
      <c r="G3759" s="2">
        <v>45613</v>
      </c>
      <c r="H3759" s="2" t="str">
        <f>TEXT(Ecommerce_Sales[[#This Row],[Order_Date]],"mmmm")</f>
        <v>November</v>
      </c>
      <c r="I3759" s="2" t="str">
        <f>TEXT(Ecommerce_Sales[[#This Row],[Order_Date]],"yyyy")</f>
        <v>2024</v>
      </c>
      <c r="J3759" s="2" t="str">
        <f>TEXT(Ecommerce_Sales[[#This Row],[Order_Date]],"mmmm")</f>
        <v>November</v>
      </c>
      <c r="K3759" s="1" t="s">
        <v>1986</v>
      </c>
      <c r="L3759" s="1" t="s">
        <v>9818</v>
      </c>
      <c r="M3759" s="1" t="s">
        <v>1988</v>
      </c>
      <c r="N3759" s="1" t="s">
        <v>1989</v>
      </c>
      <c r="O3759" s="3">
        <v>698</v>
      </c>
      <c r="P3759">
        <v>3</v>
      </c>
      <c r="Q3759" s="3">
        <v>2094</v>
      </c>
      <c r="R3759" s="1" t="s">
        <v>1958</v>
      </c>
      <c r="S3759" s="3">
        <v>205</v>
      </c>
      <c r="U3759" t="str">
        <f>IF(Ecommerce_Sales[[#This Row],[Delivery_Time_Days]]&gt;7,"Delay",IF(Ecommerce_Sales[[#This Row],[Delivery_Time_Days]] = 0,"No delivery",IF(Ecommerce_Sales[[#This Row],[Delivery_Time_Days]]&lt;=7,"On-time")))</f>
        <v>No delivery</v>
      </c>
      <c r="V3759" s="7">
        <f>Ecommerce_Sales[[#This Row],[Profit]]/Ecommerce_Sales[[#This Row],[Total_Price]]</f>
        <v>0.24976122254059216</v>
      </c>
      <c r="W3759" s="3">
        <v>523</v>
      </c>
      <c r="X3759" s="3"/>
    </row>
    <row r="3760" spans="1:24" x14ac:dyDescent="0.25">
      <c r="A3760" s="1" t="s">
        <v>9819</v>
      </c>
      <c r="B3760" s="1" t="s">
        <v>1159</v>
      </c>
      <c r="C3760" s="1" t="s">
        <v>1160</v>
      </c>
      <c r="D3760" s="1" t="s">
        <v>7967</v>
      </c>
      <c r="E3760" s="1" t="s">
        <v>1946</v>
      </c>
      <c r="F3760" s="2">
        <v>45576</v>
      </c>
      <c r="G3760" s="2">
        <v>45534</v>
      </c>
      <c r="H3760" s="2" t="str">
        <f>TEXT(Ecommerce_Sales[[#This Row],[Order_Date]],"mmmm")</f>
        <v>August</v>
      </c>
      <c r="I3760" s="2" t="str">
        <f>TEXT(Ecommerce_Sales[[#This Row],[Order_Date]],"yyyy")</f>
        <v>2024</v>
      </c>
      <c r="J3760" s="2" t="str">
        <f>TEXT(Ecommerce_Sales[[#This Row],[Order_Date]],"mmmm")</f>
        <v>August</v>
      </c>
      <c r="K3760" s="1" t="s">
        <v>1947</v>
      </c>
      <c r="L3760" s="1" t="s">
        <v>7499</v>
      </c>
      <c r="M3760" s="1" t="s">
        <v>2104</v>
      </c>
      <c r="N3760" s="1" t="s">
        <v>1978</v>
      </c>
      <c r="O3760" s="3">
        <v>134</v>
      </c>
      <c r="P3760">
        <v>3</v>
      </c>
      <c r="Q3760" s="3">
        <v>401</v>
      </c>
      <c r="R3760" s="1" t="s">
        <v>1958</v>
      </c>
      <c r="S3760" s="3">
        <v>49</v>
      </c>
      <c r="T3760">
        <v>9</v>
      </c>
      <c r="U3760" t="str">
        <f>IF(Ecommerce_Sales[[#This Row],[Delivery_Time_Days]]&gt;7,"Delay",IF(Ecommerce_Sales[[#This Row],[Delivery_Time_Days]] = 0,"No delivery",IF(Ecommerce_Sales[[#This Row],[Delivery_Time_Days]]&lt;=7,"On-time")))</f>
        <v>Delay</v>
      </c>
      <c r="V3760" s="7">
        <f>Ecommerce_Sales[[#This Row],[Profit]]/Ecommerce_Sales[[#This Row],[Total_Price]]</f>
        <v>0.3491271820448878</v>
      </c>
      <c r="W3760" s="3">
        <v>140</v>
      </c>
      <c r="X3760" s="3"/>
    </row>
    <row r="3761" spans="1:24" x14ac:dyDescent="0.25">
      <c r="A3761" s="1" t="s">
        <v>9820</v>
      </c>
      <c r="B3761" s="1" t="s">
        <v>206</v>
      </c>
      <c r="C3761" s="1" t="s">
        <v>207</v>
      </c>
      <c r="D3761" s="1" t="s">
        <v>9821</v>
      </c>
      <c r="E3761" s="1" t="s">
        <v>1966</v>
      </c>
      <c r="F3761" s="2">
        <v>45298</v>
      </c>
      <c r="G3761" s="2">
        <v>45605</v>
      </c>
      <c r="H3761" s="2" t="str">
        <f>TEXT(Ecommerce_Sales[[#This Row],[Order_Date]],"mmmm")</f>
        <v>November</v>
      </c>
      <c r="I3761" s="2" t="str">
        <f>TEXT(Ecommerce_Sales[[#This Row],[Order_Date]],"yyyy")</f>
        <v>2024</v>
      </c>
      <c r="J3761" s="2" t="str">
        <f>TEXT(Ecommerce_Sales[[#This Row],[Order_Date]],"mmmm")</f>
        <v>November</v>
      </c>
      <c r="K3761" s="1" t="s">
        <v>1947</v>
      </c>
      <c r="L3761" s="1" t="s">
        <v>2423</v>
      </c>
      <c r="M3761" s="1" t="s">
        <v>2007</v>
      </c>
      <c r="N3761" s="1" t="s">
        <v>1973</v>
      </c>
      <c r="O3761" s="3">
        <v>1244</v>
      </c>
      <c r="P3761">
        <v>1</v>
      </c>
      <c r="Q3761" s="3">
        <v>1244</v>
      </c>
      <c r="R3761" s="1" t="s">
        <v>1951</v>
      </c>
      <c r="S3761" s="3">
        <v>99</v>
      </c>
      <c r="T3761">
        <v>9</v>
      </c>
      <c r="U3761" t="str">
        <f>IF(Ecommerce_Sales[[#This Row],[Delivery_Time_Days]]&gt;7,"Delay",IF(Ecommerce_Sales[[#This Row],[Delivery_Time_Days]] = 0,"No delivery",IF(Ecommerce_Sales[[#This Row],[Delivery_Time_Days]]&lt;=7,"On-time")))</f>
        <v>Delay</v>
      </c>
      <c r="V3761" s="7">
        <f>Ecommerce_Sales[[#This Row],[Profit]]/Ecommerce_Sales[[#This Row],[Total_Price]]</f>
        <v>0.29983922829581994</v>
      </c>
      <c r="W3761" s="3">
        <v>373</v>
      </c>
      <c r="X3761" s="3"/>
    </row>
    <row r="3762" spans="1:24" x14ac:dyDescent="0.25">
      <c r="A3762" s="1" t="s">
        <v>9822</v>
      </c>
      <c r="B3762" s="1" t="s">
        <v>1173</v>
      </c>
      <c r="C3762" s="1" t="s">
        <v>1174</v>
      </c>
      <c r="D3762" s="1" t="s">
        <v>2559</v>
      </c>
      <c r="E3762" s="1" t="s">
        <v>1961</v>
      </c>
      <c r="F3762" s="2">
        <v>45455</v>
      </c>
      <c r="G3762" s="2">
        <v>44927</v>
      </c>
      <c r="H3762" s="2" t="str">
        <f>TEXT(Ecommerce_Sales[[#This Row],[Order_Date]],"mmmm")</f>
        <v>January</v>
      </c>
      <c r="I3762" s="2" t="str">
        <f>TEXT(Ecommerce_Sales[[#This Row],[Order_Date]],"yyyy")</f>
        <v>2023</v>
      </c>
      <c r="J3762" s="2" t="str">
        <f>TEXT(Ecommerce_Sales[[#This Row],[Order_Date]],"mmmm")</f>
        <v>January</v>
      </c>
      <c r="K3762" s="1" t="s">
        <v>1986</v>
      </c>
      <c r="L3762" s="1" t="s">
        <v>9823</v>
      </c>
      <c r="M3762" s="1" t="s">
        <v>1988</v>
      </c>
      <c r="N3762" s="1" t="s">
        <v>1989</v>
      </c>
      <c r="O3762" s="3">
        <v>723</v>
      </c>
      <c r="P3762">
        <v>1</v>
      </c>
      <c r="Q3762" s="3">
        <v>723</v>
      </c>
      <c r="R3762" s="1" t="s">
        <v>1958</v>
      </c>
      <c r="S3762" s="3">
        <v>52</v>
      </c>
      <c r="U3762" t="str">
        <f>IF(Ecommerce_Sales[[#This Row],[Delivery_Time_Days]]&gt;7,"Delay",IF(Ecommerce_Sales[[#This Row],[Delivery_Time_Days]] = 0,"No delivery",IF(Ecommerce_Sales[[#This Row],[Delivery_Time_Days]]&lt;=7,"On-time")))</f>
        <v>No delivery</v>
      </c>
      <c r="V3762" s="7">
        <f>Ecommerce_Sales[[#This Row],[Profit]]/Ecommerce_Sales[[#This Row],[Total_Price]]</f>
        <v>0.25034578146611342</v>
      </c>
      <c r="W3762" s="3">
        <v>181</v>
      </c>
      <c r="X3762" s="3"/>
    </row>
    <row r="3763" spans="1:24" x14ac:dyDescent="0.25">
      <c r="A3763" s="1" t="s">
        <v>9824</v>
      </c>
      <c r="B3763" s="1" t="s">
        <v>234</v>
      </c>
      <c r="C3763" s="1" t="s">
        <v>778</v>
      </c>
      <c r="D3763" s="1" t="s">
        <v>4813</v>
      </c>
      <c r="E3763" s="1" t="s">
        <v>1954</v>
      </c>
      <c r="F3763" s="2">
        <v>45410</v>
      </c>
      <c r="G3763" s="2">
        <v>45602</v>
      </c>
      <c r="H3763" s="2" t="str">
        <f>TEXT(Ecommerce_Sales[[#This Row],[Order_Date]],"mmmm")</f>
        <v>November</v>
      </c>
      <c r="I3763" s="2" t="str">
        <f>TEXT(Ecommerce_Sales[[#This Row],[Order_Date]],"yyyy")</f>
        <v>2024</v>
      </c>
      <c r="J3763" s="2" t="str">
        <f>TEXT(Ecommerce_Sales[[#This Row],[Order_Date]],"mmmm")</f>
        <v>November</v>
      </c>
      <c r="K3763" s="1" t="s">
        <v>1947</v>
      </c>
      <c r="L3763" s="1" t="s">
        <v>9825</v>
      </c>
      <c r="M3763" s="1" t="s">
        <v>1998</v>
      </c>
      <c r="N3763" s="1" t="s">
        <v>1973</v>
      </c>
      <c r="O3763" s="3">
        <v>550</v>
      </c>
      <c r="P3763">
        <v>4</v>
      </c>
      <c r="Q3763" s="3">
        <v>2200</v>
      </c>
      <c r="R3763" s="1" t="s">
        <v>1951</v>
      </c>
      <c r="S3763" s="3">
        <v>277</v>
      </c>
      <c r="T3763">
        <v>8</v>
      </c>
      <c r="U3763" t="str">
        <f>IF(Ecommerce_Sales[[#This Row],[Delivery_Time_Days]]&gt;7,"Delay",IF(Ecommerce_Sales[[#This Row],[Delivery_Time_Days]] = 0,"No delivery",IF(Ecommerce_Sales[[#This Row],[Delivery_Time_Days]]&lt;=7,"On-time")))</f>
        <v>Delay</v>
      </c>
      <c r="V3763" s="7">
        <f>Ecommerce_Sales[[#This Row],[Profit]]/Ecommerce_Sales[[#This Row],[Total_Price]]</f>
        <v>0.3</v>
      </c>
      <c r="W3763" s="3">
        <v>660</v>
      </c>
      <c r="X3763" s="3"/>
    </row>
    <row r="3764" spans="1:24" x14ac:dyDescent="0.25">
      <c r="A3764" s="1" t="s">
        <v>9826</v>
      </c>
      <c r="B3764" s="1" t="s">
        <v>1776</v>
      </c>
      <c r="C3764" s="1" t="s">
        <v>1777</v>
      </c>
      <c r="D3764" s="1" t="s">
        <v>5951</v>
      </c>
      <c r="E3764" s="1" t="s">
        <v>1966</v>
      </c>
      <c r="F3764" s="2">
        <v>45380</v>
      </c>
      <c r="G3764" s="2">
        <v>45429</v>
      </c>
      <c r="H3764" s="2" t="str">
        <f>TEXT(Ecommerce_Sales[[#This Row],[Order_Date]],"mmmm")</f>
        <v>May</v>
      </c>
      <c r="I3764" s="2" t="str">
        <f>TEXT(Ecommerce_Sales[[#This Row],[Order_Date]],"yyyy")</f>
        <v>2024</v>
      </c>
      <c r="J3764" s="2" t="str">
        <f>TEXT(Ecommerce_Sales[[#This Row],[Order_Date]],"mmmm")</f>
        <v>May</v>
      </c>
      <c r="K3764" s="1" t="s">
        <v>1947</v>
      </c>
      <c r="L3764" s="1" t="s">
        <v>4726</v>
      </c>
      <c r="M3764" s="1" t="s">
        <v>2030</v>
      </c>
      <c r="N3764" s="1" t="s">
        <v>1978</v>
      </c>
      <c r="O3764" s="3">
        <v>410</v>
      </c>
      <c r="P3764">
        <v>3</v>
      </c>
      <c r="Q3764" s="3">
        <v>1230</v>
      </c>
      <c r="R3764" s="1" t="s">
        <v>2008</v>
      </c>
      <c r="S3764" s="3">
        <v>97</v>
      </c>
      <c r="T3764">
        <v>9</v>
      </c>
      <c r="U3764" t="str">
        <f>IF(Ecommerce_Sales[[#This Row],[Delivery_Time_Days]]&gt;7,"Delay",IF(Ecommerce_Sales[[#This Row],[Delivery_Time_Days]] = 0,"No delivery",IF(Ecommerce_Sales[[#This Row],[Delivery_Time_Days]]&lt;=7,"On-time")))</f>
        <v>Delay</v>
      </c>
      <c r="V3764" s="7">
        <f>Ecommerce_Sales[[#This Row],[Profit]]/Ecommerce_Sales[[#This Row],[Total_Price]]</f>
        <v>0.34959349593495936</v>
      </c>
      <c r="W3764" s="3">
        <v>430</v>
      </c>
      <c r="X3764" s="3"/>
    </row>
    <row r="3765" spans="1:24" x14ac:dyDescent="0.25">
      <c r="A3765" s="1" t="s">
        <v>9827</v>
      </c>
      <c r="B3765" s="1" t="s">
        <v>1361</v>
      </c>
      <c r="C3765" s="1" t="s">
        <v>1362</v>
      </c>
      <c r="D3765" s="1" t="s">
        <v>8044</v>
      </c>
      <c r="E3765" s="1" t="s">
        <v>1981</v>
      </c>
      <c r="F3765" s="2">
        <v>45596</v>
      </c>
      <c r="G3765" s="2">
        <v>45188</v>
      </c>
      <c r="H3765" s="2" t="str">
        <f>TEXT(Ecommerce_Sales[[#This Row],[Order_Date]],"mmmm")</f>
        <v>September</v>
      </c>
      <c r="I3765" s="2" t="str">
        <f>TEXT(Ecommerce_Sales[[#This Row],[Order_Date]],"yyyy")</f>
        <v>2023</v>
      </c>
      <c r="J3765" s="2" t="str">
        <f>TEXT(Ecommerce_Sales[[#This Row],[Order_Date]],"mmmm")</f>
        <v>September</v>
      </c>
      <c r="K3765" s="1" t="s">
        <v>1947</v>
      </c>
      <c r="L3765" s="1" t="s">
        <v>9828</v>
      </c>
      <c r="M3765" s="1" t="s">
        <v>2030</v>
      </c>
      <c r="N3765" s="1" t="s">
        <v>1978</v>
      </c>
      <c r="O3765" s="3">
        <v>945</v>
      </c>
      <c r="P3765">
        <v>1</v>
      </c>
      <c r="Q3765" s="3">
        <v>945</v>
      </c>
      <c r="R3765" s="1" t="s">
        <v>1958</v>
      </c>
      <c r="S3765" s="3">
        <v>54</v>
      </c>
      <c r="T3765">
        <v>5</v>
      </c>
      <c r="U3765" t="str">
        <f>IF(Ecommerce_Sales[[#This Row],[Delivery_Time_Days]]&gt;7,"Delay",IF(Ecommerce_Sales[[#This Row],[Delivery_Time_Days]] = 0,"No delivery",IF(Ecommerce_Sales[[#This Row],[Delivery_Time_Days]]&lt;=7,"On-time")))</f>
        <v>On-time</v>
      </c>
      <c r="V3765" s="7">
        <f>Ecommerce_Sales[[#This Row],[Profit]]/Ecommerce_Sales[[#This Row],[Total_Price]]</f>
        <v>0.35026455026455028</v>
      </c>
      <c r="W3765" s="3">
        <v>331</v>
      </c>
      <c r="X3765" s="3"/>
    </row>
    <row r="3766" spans="1:24" x14ac:dyDescent="0.25">
      <c r="A3766" s="1" t="s">
        <v>9829</v>
      </c>
      <c r="B3766" s="1" t="s">
        <v>800</v>
      </c>
      <c r="C3766" s="1" t="s">
        <v>801</v>
      </c>
      <c r="D3766" s="1" t="s">
        <v>5516</v>
      </c>
      <c r="E3766" s="1" t="s">
        <v>1996</v>
      </c>
      <c r="F3766" s="2">
        <v>45499</v>
      </c>
      <c r="G3766" s="2">
        <v>45323</v>
      </c>
      <c r="H3766" s="2" t="str">
        <f>TEXT(Ecommerce_Sales[[#This Row],[Order_Date]],"mmmm")</f>
        <v>February</v>
      </c>
      <c r="I3766" s="2" t="str">
        <f>TEXT(Ecommerce_Sales[[#This Row],[Order_Date]],"yyyy")</f>
        <v>2024</v>
      </c>
      <c r="J3766" s="2" t="str">
        <f>TEXT(Ecommerce_Sales[[#This Row],[Order_Date]],"mmmm")</f>
        <v>February</v>
      </c>
      <c r="K3766" s="1" t="s">
        <v>1947</v>
      </c>
      <c r="L3766" s="1" t="s">
        <v>9830</v>
      </c>
      <c r="M3766" s="1" t="s">
        <v>1956</v>
      </c>
      <c r="N3766" s="1" t="s">
        <v>1957</v>
      </c>
      <c r="O3766" s="3">
        <v>768</v>
      </c>
      <c r="P3766">
        <v>1</v>
      </c>
      <c r="Q3766" s="3">
        <v>768</v>
      </c>
      <c r="R3766" s="1" t="s">
        <v>2016</v>
      </c>
      <c r="S3766" s="3">
        <v>115</v>
      </c>
      <c r="T3766">
        <v>6</v>
      </c>
      <c r="U3766" t="str">
        <f>IF(Ecommerce_Sales[[#This Row],[Delivery_Time_Days]]&gt;7,"Delay",IF(Ecommerce_Sales[[#This Row],[Delivery_Time_Days]] = 0,"No delivery",IF(Ecommerce_Sales[[#This Row],[Delivery_Time_Days]]&lt;=7,"On-time")))</f>
        <v>On-time</v>
      </c>
      <c r="V3766" s="7">
        <f>Ecommerce_Sales[[#This Row],[Profit]]/Ecommerce_Sales[[#This Row],[Total_Price]]</f>
        <v>0.14973958333333334</v>
      </c>
      <c r="W3766" s="3">
        <v>115</v>
      </c>
      <c r="X3766" s="3"/>
    </row>
    <row r="3767" spans="1:24" x14ac:dyDescent="0.25">
      <c r="A3767" s="1" t="s">
        <v>9831</v>
      </c>
      <c r="B3767" s="1" t="s">
        <v>1441</v>
      </c>
      <c r="C3767" s="1" t="s">
        <v>1442</v>
      </c>
      <c r="D3767" s="1" t="s">
        <v>2161</v>
      </c>
      <c r="E3767" s="1" t="s">
        <v>2005</v>
      </c>
      <c r="F3767" s="2">
        <v>45356</v>
      </c>
      <c r="G3767" s="2">
        <v>45457</v>
      </c>
      <c r="H3767" s="2" t="str">
        <f>TEXT(Ecommerce_Sales[[#This Row],[Order_Date]],"mmmm")</f>
        <v>June</v>
      </c>
      <c r="I3767" s="2" t="str">
        <f>TEXT(Ecommerce_Sales[[#This Row],[Order_Date]],"yyyy")</f>
        <v>2024</v>
      </c>
      <c r="J3767" s="2" t="str">
        <f>TEXT(Ecommerce_Sales[[#This Row],[Order_Date]],"mmmm")</f>
        <v>June</v>
      </c>
      <c r="K3767" s="1" t="s">
        <v>1986</v>
      </c>
      <c r="L3767" s="1" t="s">
        <v>9832</v>
      </c>
      <c r="M3767" s="1" t="s">
        <v>2072</v>
      </c>
      <c r="N3767" s="1" t="s">
        <v>1950</v>
      </c>
      <c r="O3767" s="3">
        <v>39</v>
      </c>
      <c r="P3767">
        <v>1</v>
      </c>
      <c r="Q3767" s="3">
        <v>39</v>
      </c>
      <c r="R3767" s="1" t="s">
        <v>2016</v>
      </c>
      <c r="S3767" s="3">
        <v>6</v>
      </c>
      <c r="U3767" t="str">
        <f>IF(Ecommerce_Sales[[#This Row],[Delivery_Time_Days]]&gt;7,"Delay",IF(Ecommerce_Sales[[#This Row],[Delivery_Time_Days]] = 0,"No delivery",IF(Ecommerce_Sales[[#This Row],[Delivery_Time_Days]]&lt;=7,"On-time")))</f>
        <v>No delivery</v>
      </c>
      <c r="V3767" s="7">
        <f>Ecommerce_Sales[[#This Row],[Profit]]/Ecommerce_Sales[[#This Row],[Total_Price]]</f>
        <v>0.41025641025641024</v>
      </c>
      <c r="W3767" s="3">
        <v>16</v>
      </c>
      <c r="X3767" s="3"/>
    </row>
    <row r="3768" spans="1:24" x14ac:dyDescent="0.25">
      <c r="A3768" s="1" t="s">
        <v>9833</v>
      </c>
      <c r="B3768" s="1" t="s">
        <v>1557</v>
      </c>
      <c r="C3768" s="1" t="s">
        <v>1558</v>
      </c>
      <c r="D3768" s="1" t="s">
        <v>2294</v>
      </c>
      <c r="E3768" s="1" t="s">
        <v>1954</v>
      </c>
      <c r="F3768" s="2">
        <v>45548</v>
      </c>
      <c r="G3768" s="2">
        <v>45026</v>
      </c>
      <c r="H3768" s="2" t="str">
        <f>TEXT(Ecommerce_Sales[[#This Row],[Order_Date]],"mmmm")</f>
        <v>April</v>
      </c>
      <c r="I3768" s="2" t="str">
        <f>TEXT(Ecommerce_Sales[[#This Row],[Order_Date]],"yyyy")</f>
        <v>2023</v>
      </c>
      <c r="J3768" s="2" t="str">
        <f>TEXT(Ecommerce_Sales[[#This Row],[Order_Date]],"mmmm")</f>
        <v>April</v>
      </c>
      <c r="K3768" s="1" t="s">
        <v>1947</v>
      </c>
      <c r="L3768" s="1" t="s">
        <v>9834</v>
      </c>
      <c r="M3768" s="1" t="s">
        <v>1983</v>
      </c>
      <c r="N3768" s="1" t="s">
        <v>1950</v>
      </c>
      <c r="O3768" s="3">
        <v>814</v>
      </c>
      <c r="P3768">
        <v>2</v>
      </c>
      <c r="Q3768" s="3">
        <v>1628</v>
      </c>
      <c r="R3768" s="1" t="s">
        <v>1958</v>
      </c>
      <c r="S3768" s="3">
        <v>235</v>
      </c>
      <c r="T3768">
        <v>4</v>
      </c>
      <c r="U3768" t="str">
        <f>IF(Ecommerce_Sales[[#This Row],[Delivery_Time_Days]]&gt;7,"Delay",IF(Ecommerce_Sales[[#This Row],[Delivery_Time_Days]] = 0,"No delivery",IF(Ecommerce_Sales[[#This Row],[Delivery_Time_Days]]&lt;=7,"On-time")))</f>
        <v>On-time</v>
      </c>
      <c r="V3768" s="7">
        <f>Ecommerce_Sales[[#This Row],[Profit]]/Ecommerce_Sales[[#This Row],[Total_Price]]</f>
        <v>0.3998771498771499</v>
      </c>
      <c r="W3768" s="3">
        <v>651</v>
      </c>
      <c r="X3768" s="3"/>
    </row>
    <row r="3769" spans="1:24" x14ac:dyDescent="0.25">
      <c r="A3769" s="1" t="s">
        <v>9835</v>
      </c>
      <c r="B3769" s="1" t="s">
        <v>368</v>
      </c>
      <c r="C3769" s="1" t="s">
        <v>1000</v>
      </c>
      <c r="D3769" s="1" t="s">
        <v>8712</v>
      </c>
      <c r="E3769" s="1" t="s">
        <v>1981</v>
      </c>
      <c r="F3769" s="2">
        <v>44945</v>
      </c>
      <c r="G3769" s="2">
        <v>45354</v>
      </c>
      <c r="H3769" s="2" t="str">
        <f>TEXT(Ecommerce_Sales[[#This Row],[Order_Date]],"mmmm")</f>
        <v>March</v>
      </c>
      <c r="I3769" s="2" t="str">
        <f>TEXT(Ecommerce_Sales[[#This Row],[Order_Date]],"yyyy")</f>
        <v>2024</v>
      </c>
      <c r="J3769" s="2" t="str">
        <f>TEXT(Ecommerce_Sales[[#This Row],[Order_Date]],"mmmm")</f>
        <v>March</v>
      </c>
      <c r="K3769" s="1" t="s">
        <v>1986</v>
      </c>
      <c r="L3769" s="1" t="s">
        <v>5718</v>
      </c>
      <c r="M3769" s="1" t="s">
        <v>2079</v>
      </c>
      <c r="N3769" s="1" t="s">
        <v>1973</v>
      </c>
      <c r="O3769" s="3">
        <v>363</v>
      </c>
      <c r="P3769">
        <v>5</v>
      </c>
      <c r="Q3769" s="3">
        <v>1815</v>
      </c>
      <c r="R3769" s="1" t="s">
        <v>1958</v>
      </c>
      <c r="S3769" s="3">
        <v>209</v>
      </c>
      <c r="U3769" t="str">
        <f>IF(Ecommerce_Sales[[#This Row],[Delivery_Time_Days]]&gt;7,"Delay",IF(Ecommerce_Sales[[#This Row],[Delivery_Time_Days]] = 0,"No delivery",IF(Ecommerce_Sales[[#This Row],[Delivery_Time_Days]]&lt;=7,"On-time")))</f>
        <v>No delivery</v>
      </c>
      <c r="V3769" s="7">
        <f>Ecommerce_Sales[[#This Row],[Profit]]/Ecommerce_Sales[[#This Row],[Total_Price]]</f>
        <v>0.29972451790633609</v>
      </c>
      <c r="W3769" s="3">
        <v>544</v>
      </c>
      <c r="X3769" s="3"/>
    </row>
    <row r="3770" spans="1:24" x14ac:dyDescent="0.25">
      <c r="A3770" s="1" t="s">
        <v>9836</v>
      </c>
      <c r="B3770" s="1" t="s">
        <v>1798</v>
      </c>
      <c r="C3770" s="1" t="s">
        <v>1799</v>
      </c>
      <c r="D3770" s="1" t="s">
        <v>5070</v>
      </c>
      <c r="E3770" s="1" t="s">
        <v>1961</v>
      </c>
      <c r="F3770" s="2">
        <v>45260</v>
      </c>
      <c r="G3770" s="2">
        <v>45383</v>
      </c>
      <c r="H3770" s="2" t="str">
        <f>TEXT(Ecommerce_Sales[[#This Row],[Order_Date]],"mmmm")</f>
        <v>April</v>
      </c>
      <c r="I3770" s="2" t="str">
        <f>TEXT(Ecommerce_Sales[[#This Row],[Order_Date]],"yyyy")</f>
        <v>2024</v>
      </c>
      <c r="J3770" s="2" t="str">
        <f>TEXT(Ecommerce_Sales[[#This Row],[Order_Date]],"mmmm")</f>
        <v>April</v>
      </c>
      <c r="K3770" s="1" t="s">
        <v>1986</v>
      </c>
      <c r="L3770" s="1" t="s">
        <v>9837</v>
      </c>
      <c r="M3770" s="1" t="s">
        <v>1998</v>
      </c>
      <c r="N3770" s="1" t="s">
        <v>1973</v>
      </c>
      <c r="O3770" s="3">
        <v>908</v>
      </c>
      <c r="P3770">
        <v>3</v>
      </c>
      <c r="Q3770" s="3">
        <v>2724</v>
      </c>
      <c r="R3770" s="1" t="s">
        <v>1958</v>
      </c>
      <c r="S3770" s="3">
        <v>177</v>
      </c>
      <c r="U3770" t="str">
        <f>IF(Ecommerce_Sales[[#This Row],[Delivery_Time_Days]]&gt;7,"Delay",IF(Ecommerce_Sales[[#This Row],[Delivery_Time_Days]] = 0,"No delivery",IF(Ecommerce_Sales[[#This Row],[Delivery_Time_Days]]&lt;=7,"On-time")))</f>
        <v>No delivery</v>
      </c>
      <c r="V3770" s="7">
        <f>Ecommerce_Sales[[#This Row],[Profit]]/Ecommerce_Sales[[#This Row],[Total_Price]]</f>
        <v>0.29992657856093979</v>
      </c>
      <c r="W3770" s="3">
        <v>817</v>
      </c>
      <c r="X3770" s="3"/>
    </row>
    <row r="3771" spans="1:24" x14ac:dyDescent="0.25">
      <c r="A3771" s="1" t="s">
        <v>9838</v>
      </c>
      <c r="B3771" s="1" t="s">
        <v>810</v>
      </c>
      <c r="C3771" s="1" t="s">
        <v>811</v>
      </c>
      <c r="D3771" s="1" t="s">
        <v>2261</v>
      </c>
      <c r="E3771" s="1" t="s">
        <v>1981</v>
      </c>
      <c r="F3771" s="2">
        <v>45228</v>
      </c>
      <c r="G3771" s="2">
        <v>45005</v>
      </c>
      <c r="H3771" s="2" t="str">
        <f>TEXT(Ecommerce_Sales[[#This Row],[Order_Date]],"mmmm")</f>
        <v>March</v>
      </c>
      <c r="I3771" s="2" t="str">
        <f>TEXT(Ecommerce_Sales[[#This Row],[Order_Date]],"yyyy")</f>
        <v>2023</v>
      </c>
      <c r="J3771" s="2" t="str">
        <f>TEXT(Ecommerce_Sales[[#This Row],[Order_Date]],"mmmm")</f>
        <v>March</v>
      </c>
      <c r="K3771" s="1" t="s">
        <v>1947</v>
      </c>
      <c r="L3771" s="1" t="s">
        <v>9839</v>
      </c>
      <c r="M3771" s="1" t="s">
        <v>2065</v>
      </c>
      <c r="N3771" s="1" t="s">
        <v>1978</v>
      </c>
      <c r="O3771" s="3">
        <v>595</v>
      </c>
      <c r="P3771">
        <v>1</v>
      </c>
      <c r="Q3771" s="3">
        <v>595</v>
      </c>
      <c r="R3771" s="1" t="s">
        <v>1958</v>
      </c>
      <c r="S3771" s="3">
        <v>57</v>
      </c>
      <c r="T3771">
        <v>6</v>
      </c>
      <c r="U3771" t="str">
        <f>IF(Ecommerce_Sales[[#This Row],[Delivery_Time_Days]]&gt;7,"Delay",IF(Ecommerce_Sales[[#This Row],[Delivery_Time_Days]] = 0,"No delivery",IF(Ecommerce_Sales[[#This Row],[Delivery_Time_Days]]&lt;=7,"On-time")))</f>
        <v>On-time</v>
      </c>
      <c r="V3771" s="7">
        <f>Ecommerce_Sales[[#This Row],[Profit]]/Ecommerce_Sales[[#This Row],[Total_Price]]</f>
        <v>0.34957983193277309</v>
      </c>
      <c r="W3771" s="3">
        <v>208</v>
      </c>
      <c r="X3771" s="3"/>
    </row>
    <row r="3772" spans="1:24" x14ac:dyDescent="0.25">
      <c r="A3772" s="1" t="s">
        <v>9840</v>
      </c>
      <c r="B3772" s="1" t="s">
        <v>224</v>
      </c>
      <c r="C3772" s="1" t="s">
        <v>225</v>
      </c>
      <c r="D3772" s="1" t="s">
        <v>2849</v>
      </c>
      <c r="E3772" s="1" t="s">
        <v>1966</v>
      </c>
      <c r="F3772" s="2">
        <v>45249</v>
      </c>
      <c r="G3772" s="2">
        <v>44971</v>
      </c>
      <c r="H3772" s="2" t="str">
        <f>TEXT(Ecommerce_Sales[[#This Row],[Order_Date]],"mmmm")</f>
        <v>February</v>
      </c>
      <c r="I3772" s="2" t="str">
        <f>TEXT(Ecommerce_Sales[[#This Row],[Order_Date]],"yyyy")</f>
        <v>2023</v>
      </c>
      <c r="J3772" s="2" t="str">
        <f>TEXT(Ecommerce_Sales[[#This Row],[Order_Date]],"mmmm")</f>
        <v>February</v>
      </c>
      <c r="K3772" s="1" t="s">
        <v>1947</v>
      </c>
      <c r="L3772" s="1" t="s">
        <v>9841</v>
      </c>
      <c r="M3772" s="1" t="s">
        <v>1949</v>
      </c>
      <c r="N3772" s="1" t="s">
        <v>1950</v>
      </c>
      <c r="O3772" s="3">
        <v>691</v>
      </c>
      <c r="P3772">
        <v>4</v>
      </c>
      <c r="Q3772" s="3">
        <v>2764</v>
      </c>
      <c r="R3772" s="1" t="s">
        <v>1951</v>
      </c>
      <c r="S3772" s="3">
        <v>163</v>
      </c>
      <c r="T3772">
        <v>6</v>
      </c>
      <c r="U3772" t="str">
        <f>IF(Ecommerce_Sales[[#This Row],[Delivery_Time_Days]]&gt;7,"Delay",IF(Ecommerce_Sales[[#This Row],[Delivery_Time_Days]] = 0,"No delivery",IF(Ecommerce_Sales[[#This Row],[Delivery_Time_Days]]&lt;=7,"On-time")))</f>
        <v>On-time</v>
      </c>
      <c r="V3772" s="7">
        <f>Ecommerce_Sales[[#This Row],[Profit]]/Ecommerce_Sales[[#This Row],[Total_Price]]</f>
        <v>0.40014471780028943</v>
      </c>
      <c r="W3772" s="3">
        <v>1106</v>
      </c>
      <c r="X3772" s="3"/>
    </row>
    <row r="3773" spans="1:24" x14ac:dyDescent="0.25">
      <c r="A3773" s="1" t="s">
        <v>9842</v>
      </c>
      <c r="B3773" s="1" t="s">
        <v>324</v>
      </c>
      <c r="C3773" s="1" t="s">
        <v>325</v>
      </c>
      <c r="D3773" s="1" t="s">
        <v>7356</v>
      </c>
      <c r="E3773" s="1" t="s">
        <v>1966</v>
      </c>
      <c r="F3773" s="2">
        <v>45487</v>
      </c>
      <c r="G3773" s="2">
        <v>45640</v>
      </c>
      <c r="H3773" s="2" t="str">
        <f>TEXT(Ecommerce_Sales[[#This Row],[Order_Date]],"mmmm")</f>
        <v>December</v>
      </c>
      <c r="I3773" s="2" t="str">
        <f>TEXT(Ecommerce_Sales[[#This Row],[Order_Date]],"yyyy")</f>
        <v>2024</v>
      </c>
      <c r="J3773" s="2" t="str">
        <f>TEXT(Ecommerce_Sales[[#This Row],[Order_Date]],"mmmm")</f>
        <v>December</v>
      </c>
      <c r="K3773" s="1" t="s">
        <v>1947</v>
      </c>
      <c r="L3773" s="1" t="s">
        <v>9843</v>
      </c>
      <c r="M3773" s="1" t="s">
        <v>2030</v>
      </c>
      <c r="N3773" s="1" t="s">
        <v>1978</v>
      </c>
      <c r="O3773" s="3">
        <v>1453</v>
      </c>
      <c r="P3773">
        <v>6</v>
      </c>
      <c r="Q3773" s="3">
        <v>8718</v>
      </c>
      <c r="R3773" s="1" t="s">
        <v>1951</v>
      </c>
      <c r="S3773" s="3">
        <v>704</v>
      </c>
      <c r="T3773">
        <v>2</v>
      </c>
      <c r="U3773" t="str">
        <f>IF(Ecommerce_Sales[[#This Row],[Delivery_Time_Days]]&gt;7,"Delay",IF(Ecommerce_Sales[[#This Row],[Delivery_Time_Days]] = 0,"No delivery",IF(Ecommerce_Sales[[#This Row],[Delivery_Time_Days]]&lt;=7,"On-time")))</f>
        <v>On-time</v>
      </c>
      <c r="V3773" s="7">
        <f>Ecommerce_Sales[[#This Row],[Profit]]/Ecommerce_Sales[[#This Row],[Total_Price]]</f>
        <v>0.34996558843771508</v>
      </c>
      <c r="W3773" s="3">
        <v>3051</v>
      </c>
      <c r="X3773" s="3"/>
    </row>
    <row r="3774" spans="1:24" x14ac:dyDescent="0.25">
      <c r="A3774" s="1" t="s">
        <v>9844</v>
      </c>
      <c r="B3774" s="1" t="s">
        <v>216</v>
      </c>
      <c r="C3774" s="1" t="s">
        <v>217</v>
      </c>
      <c r="D3774" s="1" t="s">
        <v>4484</v>
      </c>
      <c r="E3774" s="1" t="s">
        <v>2005</v>
      </c>
      <c r="F3774" s="2">
        <v>44948</v>
      </c>
      <c r="G3774" s="2">
        <v>44958</v>
      </c>
      <c r="H3774" s="2" t="str">
        <f>TEXT(Ecommerce_Sales[[#This Row],[Order_Date]],"mmmm")</f>
        <v>February</v>
      </c>
      <c r="I3774" s="2" t="str">
        <f>TEXT(Ecommerce_Sales[[#This Row],[Order_Date]],"yyyy")</f>
        <v>2023</v>
      </c>
      <c r="J3774" s="2" t="str">
        <f>TEXT(Ecommerce_Sales[[#This Row],[Order_Date]],"mmmm")</f>
        <v>February</v>
      </c>
      <c r="K3774" s="1" t="s">
        <v>1947</v>
      </c>
      <c r="L3774" s="1" t="s">
        <v>9845</v>
      </c>
      <c r="M3774" s="1" t="s">
        <v>2065</v>
      </c>
      <c r="N3774" s="1" t="s">
        <v>1978</v>
      </c>
      <c r="O3774" s="3">
        <v>536</v>
      </c>
      <c r="P3774">
        <v>1</v>
      </c>
      <c r="Q3774" s="3">
        <v>536</v>
      </c>
      <c r="R3774" s="1" t="s">
        <v>2008</v>
      </c>
      <c r="S3774" s="3">
        <v>78</v>
      </c>
      <c r="T3774">
        <v>9</v>
      </c>
      <c r="U3774" t="str">
        <f>IF(Ecommerce_Sales[[#This Row],[Delivery_Time_Days]]&gt;7,"Delay",IF(Ecommerce_Sales[[#This Row],[Delivery_Time_Days]] = 0,"No delivery",IF(Ecommerce_Sales[[#This Row],[Delivery_Time_Days]]&lt;=7,"On-time")))</f>
        <v>Delay</v>
      </c>
      <c r="V3774" s="7">
        <f>Ecommerce_Sales[[#This Row],[Profit]]/Ecommerce_Sales[[#This Row],[Total_Price]]</f>
        <v>0.35074626865671643</v>
      </c>
      <c r="W3774" s="3">
        <v>188</v>
      </c>
      <c r="X3774" s="3"/>
    </row>
    <row r="3775" spans="1:24" x14ac:dyDescent="0.25">
      <c r="A3775" s="1" t="s">
        <v>9846</v>
      </c>
      <c r="B3775" s="1" t="s">
        <v>1443</v>
      </c>
      <c r="C3775" s="1" t="s">
        <v>1444</v>
      </c>
      <c r="D3775" s="1" t="s">
        <v>8389</v>
      </c>
      <c r="E3775" s="1" t="s">
        <v>2005</v>
      </c>
      <c r="F3775" s="2">
        <v>45337</v>
      </c>
      <c r="G3775" s="2">
        <v>45478</v>
      </c>
      <c r="H3775" s="2" t="str">
        <f>TEXT(Ecommerce_Sales[[#This Row],[Order_Date]],"mmmm")</f>
        <v>July</v>
      </c>
      <c r="I3775" s="2" t="str">
        <f>TEXT(Ecommerce_Sales[[#This Row],[Order_Date]],"yyyy")</f>
        <v>2024</v>
      </c>
      <c r="J3775" s="2" t="str">
        <f>TEXT(Ecommerce_Sales[[#This Row],[Order_Date]],"mmmm")</f>
        <v>July</v>
      </c>
      <c r="K3775" s="1" t="s">
        <v>1947</v>
      </c>
      <c r="L3775" s="1" t="s">
        <v>7744</v>
      </c>
      <c r="M3775" s="1" t="s">
        <v>1998</v>
      </c>
      <c r="N3775" s="1" t="s">
        <v>1973</v>
      </c>
      <c r="O3775" s="3">
        <v>27</v>
      </c>
      <c r="P3775">
        <v>1</v>
      </c>
      <c r="Q3775" s="3">
        <v>27</v>
      </c>
      <c r="R3775" s="1" t="s">
        <v>1958</v>
      </c>
      <c r="S3775" s="3">
        <v>4</v>
      </c>
      <c r="T3775">
        <v>5</v>
      </c>
      <c r="U3775" t="str">
        <f>IF(Ecommerce_Sales[[#This Row],[Delivery_Time_Days]]&gt;7,"Delay",IF(Ecommerce_Sales[[#This Row],[Delivery_Time_Days]] = 0,"No delivery",IF(Ecommerce_Sales[[#This Row],[Delivery_Time_Days]]&lt;=7,"On-time")))</f>
        <v>On-time</v>
      </c>
      <c r="V3775" s="7">
        <f>Ecommerce_Sales[[#This Row],[Profit]]/Ecommerce_Sales[[#This Row],[Total_Price]]</f>
        <v>0.29629629629629628</v>
      </c>
      <c r="W3775" s="3">
        <v>8</v>
      </c>
      <c r="X3775" s="3"/>
    </row>
    <row r="3776" spans="1:24" x14ac:dyDescent="0.25">
      <c r="A3776" s="1" t="s">
        <v>9847</v>
      </c>
      <c r="B3776" s="1" t="s">
        <v>1728</v>
      </c>
      <c r="C3776" s="1" t="s">
        <v>1729</v>
      </c>
      <c r="D3776" s="1" t="s">
        <v>2264</v>
      </c>
      <c r="E3776" s="1" t="s">
        <v>1954</v>
      </c>
      <c r="F3776" s="2">
        <v>45537</v>
      </c>
      <c r="G3776" s="2">
        <v>44946</v>
      </c>
      <c r="H3776" s="2" t="str">
        <f>TEXT(Ecommerce_Sales[[#This Row],[Order_Date]],"mmmm")</f>
        <v>January</v>
      </c>
      <c r="I3776" s="2" t="str">
        <f>TEXT(Ecommerce_Sales[[#This Row],[Order_Date]],"yyyy")</f>
        <v>2023</v>
      </c>
      <c r="J3776" s="2" t="str">
        <f>TEXT(Ecommerce_Sales[[#This Row],[Order_Date]],"mmmm")</f>
        <v>January</v>
      </c>
      <c r="K3776" s="1" t="s">
        <v>1947</v>
      </c>
      <c r="L3776" s="1" t="s">
        <v>9848</v>
      </c>
      <c r="M3776" s="1" t="s">
        <v>1988</v>
      </c>
      <c r="N3776" s="1" t="s">
        <v>1989</v>
      </c>
      <c r="O3776" s="3">
        <v>504</v>
      </c>
      <c r="P3776">
        <v>3</v>
      </c>
      <c r="Q3776" s="3">
        <v>1511</v>
      </c>
      <c r="R3776" s="1" t="s">
        <v>1958</v>
      </c>
      <c r="S3776" s="3">
        <v>79</v>
      </c>
      <c r="T3776">
        <v>2</v>
      </c>
      <c r="U3776" t="str">
        <f>IF(Ecommerce_Sales[[#This Row],[Delivery_Time_Days]]&gt;7,"Delay",IF(Ecommerce_Sales[[#This Row],[Delivery_Time_Days]] = 0,"No delivery",IF(Ecommerce_Sales[[#This Row],[Delivery_Time_Days]]&lt;=7,"On-time")))</f>
        <v>On-time</v>
      </c>
      <c r="V3776" s="7">
        <f>Ecommerce_Sales[[#This Row],[Profit]]/Ecommerce_Sales[[#This Row],[Total_Price]]</f>
        <v>0.25016545334215751</v>
      </c>
      <c r="W3776" s="3">
        <v>378</v>
      </c>
      <c r="X3776" s="3"/>
    </row>
    <row r="3777" spans="1:24" x14ac:dyDescent="0.25">
      <c r="A3777" s="1" t="s">
        <v>9849</v>
      </c>
      <c r="B3777" s="1" t="s">
        <v>430</v>
      </c>
      <c r="C3777" s="1" t="s">
        <v>431</v>
      </c>
      <c r="D3777" s="1" t="s">
        <v>2762</v>
      </c>
      <c r="E3777" s="1" t="s">
        <v>1961</v>
      </c>
      <c r="F3777" s="2">
        <v>45521</v>
      </c>
      <c r="G3777" s="2">
        <v>45473</v>
      </c>
      <c r="H3777" s="2" t="str">
        <f>TEXT(Ecommerce_Sales[[#This Row],[Order_Date]],"mmmm")</f>
        <v>June</v>
      </c>
      <c r="I3777" s="2" t="str">
        <f>TEXT(Ecommerce_Sales[[#This Row],[Order_Date]],"yyyy")</f>
        <v>2024</v>
      </c>
      <c r="J3777" s="2" t="str">
        <f>TEXT(Ecommerce_Sales[[#This Row],[Order_Date]],"mmmm")</f>
        <v>June</v>
      </c>
      <c r="K3777" s="1" t="s">
        <v>1947</v>
      </c>
      <c r="L3777" s="1" t="s">
        <v>9850</v>
      </c>
      <c r="M3777" s="1" t="s">
        <v>1998</v>
      </c>
      <c r="N3777" s="1" t="s">
        <v>1973</v>
      </c>
      <c r="O3777" s="3">
        <v>485</v>
      </c>
      <c r="P3777">
        <v>4</v>
      </c>
      <c r="Q3777" s="3">
        <v>1940</v>
      </c>
      <c r="R3777" s="1" t="s">
        <v>1958</v>
      </c>
      <c r="S3777" s="3">
        <v>268</v>
      </c>
      <c r="T3777">
        <v>6</v>
      </c>
      <c r="U3777" t="str">
        <f>IF(Ecommerce_Sales[[#This Row],[Delivery_Time_Days]]&gt;7,"Delay",IF(Ecommerce_Sales[[#This Row],[Delivery_Time_Days]] = 0,"No delivery",IF(Ecommerce_Sales[[#This Row],[Delivery_Time_Days]]&lt;=7,"On-time")))</f>
        <v>On-time</v>
      </c>
      <c r="V3777" s="7">
        <f>Ecommerce_Sales[[#This Row],[Profit]]/Ecommerce_Sales[[#This Row],[Total_Price]]</f>
        <v>0.3</v>
      </c>
      <c r="W3777" s="3">
        <v>582</v>
      </c>
      <c r="X3777" s="3"/>
    </row>
    <row r="3778" spans="1:24" x14ac:dyDescent="0.25">
      <c r="A3778" s="1" t="s">
        <v>9851</v>
      </c>
      <c r="B3778" s="1" t="s">
        <v>1009</v>
      </c>
      <c r="C3778" s="1" t="s">
        <v>1010</v>
      </c>
      <c r="D3778" s="1" t="s">
        <v>2045</v>
      </c>
      <c r="E3778" s="1" t="s">
        <v>1946</v>
      </c>
      <c r="F3778" s="2">
        <v>45324</v>
      </c>
      <c r="G3778" s="2">
        <v>45571</v>
      </c>
      <c r="H3778" s="2" t="str">
        <f>TEXT(Ecommerce_Sales[[#This Row],[Order_Date]],"mmmm")</f>
        <v>October</v>
      </c>
      <c r="I3778" s="2" t="str">
        <f>TEXT(Ecommerce_Sales[[#This Row],[Order_Date]],"yyyy")</f>
        <v>2024</v>
      </c>
      <c r="J3778" s="2" t="str">
        <f>TEXT(Ecommerce_Sales[[#This Row],[Order_Date]],"mmmm")</f>
        <v>October</v>
      </c>
      <c r="K3778" s="1" t="s">
        <v>1986</v>
      </c>
      <c r="L3778" s="1" t="s">
        <v>2150</v>
      </c>
      <c r="M3778" s="1" t="s">
        <v>2002</v>
      </c>
      <c r="N3778" s="1" t="s">
        <v>1989</v>
      </c>
      <c r="O3778" s="3">
        <v>282</v>
      </c>
      <c r="P3778">
        <v>1</v>
      </c>
      <c r="Q3778" s="3">
        <v>282</v>
      </c>
      <c r="R3778" s="1" t="s">
        <v>1951</v>
      </c>
      <c r="S3778" s="3">
        <v>27</v>
      </c>
      <c r="U3778" t="str">
        <f>IF(Ecommerce_Sales[[#This Row],[Delivery_Time_Days]]&gt;7,"Delay",IF(Ecommerce_Sales[[#This Row],[Delivery_Time_Days]] = 0,"No delivery",IF(Ecommerce_Sales[[#This Row],[Delivery_Time_Days]]&lt;=7,"On-time")))</f>
        <v>No delivery</v>
      </c>
      <c r="V3778" s="7">
        <f>Ecommerce_Sales[[#This Row],[Profit]]/Ecommerce_Sales[[#This Row],[Total_Price]]</f>
        <v>0.24822695035460993</v>
      </c>
      <c r="W3778" s="3">
        <v>70</v>
      </c>
      <c r="X3778" s="3"/>
    </row>
    <row r="3779" spans="1:24" x14ac:dyDescent="0.25">
      <c r="A3779" s="1" t="s">
        <v>9852</v>
      </c>
      <c r="B3779" s="1" t="s">
        <v>1629</v>
      </c>
      <c r="C3779" s="1" t="s">
        <v>1630</v>
      </c>
      <c r="D3779" s="1" t="s">
        <v>6134</v>
      </c>
      <c r="E3779" s="1" t="s">
        <v>1954</v>
      </c>
      <c r="F3779" s="2">
        <v>45609</v>
      </c>
      <c r="G3779" s="2">
        <v>45166</v>
      </c>
      <c r="H3779" s="2" t="str">
        <f>TEXT(Ecommerce_Sales[[#This Row],[Order_Date]],"mmmm")</f>
        <v>August</v>
      </c>
      <c r="I3779" s="2" t="str">
        <f>TEXT(Ecommerce_Sales[[#This Row],[Order_Date]],"yyyy")</f>
        <v>2023</v>
      </c>
      <c r="J3779" s="2" t="str">
        <f>TEXT(Ecommerce_Sales[[#This Row],[Order_Date]],"mmmm")</f>
        <v>August</v>
      </c>
      <c r="K3779" s="1" t="s">
        <v>1986</v>
      </c>
      <c r="L3779" s="1" t="s">
        <v>9853</v>
      </c>
      <c r="M3779" s="1" t="s">
        <v>2007</v>
      </c>
      <c r="N3779" s="1" t="s">
        <v>1973</v>
      </c>
      <c r="O3779" s="3">
        <v>502</v>
      </c>
      <c r="P3779">
        <v>5</v>
      </c>
      <c r="Q3779" s="3">
        <v>2510</v>
      </c>
      <c r="R3779" s="1" t="s">
        <v>1951</v>
      </c>
      <c r="S3779" s="3">
        <v>245</v>
      </c>
      <c r="U3779" t="str">
        <f>IF(Ecommerce_Sales[[#This Row],[Delivery_Time_Days]]&gt;7,"Delay",IF(Ecommerce_Sales[[#This Row],[Delivery_Time_Days]] = 0,"No delivery",IF(Ecommerce_Sales[[#This Row],[Delivery_Time_Days]]&lt;=7,"On-time")))</f>
        <v>No delivery</v>
      </c>
      <c r="V3779" s="7">
        <f>Ecommerce_Sales[[#This Row],[Profit]]/Ecommerce_Sales[[#This Row],[Total_Price]]</f>
        <v>0.3</v>
      </c>
      <c r="W3779" s="3">
        <v>753</v>
      </c>
      <c r="X3779" s="3"/>
    </row>
    <row r="3780" spans="1:24" x14ac:dyDescent="0.25">
      <c r="A3780" s="1" t="s">
        <v>9854</v>
      </c>
      <c r="B3780" s="1" t="s">
        <v>192</v>
      </c>
      <c r="C3780" s="1" t="s">
        <v>492</v>
      </c>
      <c r="D3780" s="1" t="s">
        <v>3305</v>
      </c>
      <c r="E3780" s="1" t="s">
        <v>1946</v>
      </c>
      <c r="F3780" s="2">
        <v>45350</v>
      </c>
      <c r="G3780" s="2">
        <v>45238</v>
      </c>
      <c r="H3780" s="2" t="str">
        <f>TEXT(Ecommerce_Sales[[#This Row],[Order_Date]],"mmmm")</f>
        <v>November</v>
      </c>
      <c r="I3780" s="2" t="str">
        <f>TEXT(Ecommerce_Sales[[#This Row],[Order_Date]],"yyyy")</f>
        <v>2023</v>
      </c>
      <c r="J3780" s="2" t="str">
        <f>TEXT(Ecommerce_Sales[[#This Row],[Order_Date]],"mmmm")</f>
        <v>November</v>
      </c>
      <c r="K3780" s="1" t="s">
        <v>1947</v>
      </c>
      <c r="L3780" s="1" t="s">
        <v>9855</v>
      </c>
      <c r="M3780" s="1" t="s">
        <v>2007</v>
      </c>
      <c r="N3780" s="1" t="s">
        <v>1973</v>
      </c>
      <c r="O3780" s="3">
        <v>253</v>
      </c>
      <c r="P3780">
        <v>1</v>
      </c>
      <c r="Q3780" s="3">
        <v>253</v>
      </c>
      <c r="R3780" s="1" t="s">
        <v>1958</v>
      </c>
      <c r="S3780" s="3">
        <v>15</v>
      </c>
      <c r="T3780">
        <v>8</v>
      </c>
      <c r="U3780" t="str">
        <f>IF(Ecommerce_Sales[[#This Row],[Delivery_Time_Days]]&gt;7,"Delay",IF(Ecommerce_Sales[[#This Row],[Delivery_Time_Days]] = 0,"No delivery",IF(Ecommerce_Sales[[#This Row],[Delivery_Time_Days]]&lt;=7,"On-time")))</f>
        <v>Delay</v>
      </c>
      <c r="V3780" s="7">
        <f>Ecommerce_Sales[[#This Row],[Profit]]/Ecommerce_Sales[[#This Row],[Total_Price]]</f>
        <v>0.30039525691699603</v>
      </c>
      <c r="W3780" s="3">
        <v>76</v>
      </c>
      <c r="X3780" s="3"/>
    </row>
    <row r="3781" spans="1:24" x14ac:dyDescent="0.25">
      <c r="A3781" s="1" t="s">
        <v>9856</v>
      </c>
      <c r="B3781" s="1" t="s">
        <v>96</v>
      </c>
      <c r="C3781" s="1" t="s">
        <v>97</v>
      </c>
      <c r="D3781" s="1" t="s">
        <v>7363</v>
      </c>
      <c r="E3781" s="1" t="s">
        <v>1961</v>
      </c>
      <c r="F3781" s="2">
        <v>45608</v>
      </c>
      <c r="G3781" s="2">
        <v>45625</v>
      </c>
      <c r="H3781" s="2" t="str">
        <f>TEXT(Ecommerce_Sales[[#This Row],[Order_Date]],"mmmm")</f>
        <v>November</v>
      </c>
      <c r="I3781" s="2" t="str">
        <f>TEXT(Ecommerce_Sales[[#This Row],[Order_Date]],"yyyy")</f>
        <v>2024</v>
      </c>
      <c r="J3781" s="2" t="str">
        <f>TEXT(Ecommerce_Sales[[#This Row],[Order_Date]],"mmmm")</f>
        <v>November</v>
      </c>
      <c r="K3781" s="1" t="s">
        <v>1947</v>
      </c>
      <c r="L3781" s="1" t="s">
        <v>4148</v>
      </c>
      <c r="M3781" s="1" t="s">
        <v>2030</v>
      </c>
      <c r="N3781" s="1" t="s">
        <v>1978</v>
      </c>
      <c r="O3781" s="3">
        <v>292</v>
      </c>
      <c r="P3781">
        <v>7</v>
      </c>
      <c r="Q3781" s="3">
        <v>2046</v>
      </c>
      <c r="R3781" s="1" t="s">
        <v>1951</v>
      </c>
      <c r="S3781" s="3">
        <v>201</v>
      </c>
      <c r="T3781">
        <v>7</v>
      </c>
      <c r="U3781" t="str">
        <f>IF(Ecommerce_Sales[[#This Row],[Delivery_Time_Days]]&gt;7,"Delay",IF(Ecommerce_Sales[[#This Row],[Delivery_Time_Days]] = 0,"No delivery",IF(Ecommerce_Sales[[#This Row],[Delivery_Time_Days]]&lt;=7,"On-time")))</f>
        <v>On-time</v>
      </c>
      <c r="V3781" s="7">
        <f>Ecommerce_Sales[[#This Row],[Profit]]/Ecommerce_Sales[[#This Row],[Total_Price]]</f>
        <v>0.34995112414467255</v>
      </c>
      <c r="W3781" s="3">
        <v>716</v>
      </c>
      <c r="X3781" s="3"/>
    </row>
    <row r="3782" spans="1:24" x14ac:dyDescent="0.25">
      <c r="A3782" s="1" t="s">
        <v>9857</v>
      </c>
      <c r="B3782" s="1" t="s">
        <v>440</v>
      </c>
      <c r="C3782" s="1" t="s">
        <v>441</v>
      </c>
      <c r="D3782" s="1" t="s">
        <v>2021</v>
      </c>
      <c r="E3782" s="1" t="s">
        <v>1996</v>
      </c>
      <c r="F3782" s="2">
        <v>45193</v>
      </c>
      <c r="G3782" s="2">
        <v>45531</v>
      </c>
      <c r="H3782" s="2" t="str">
        <f>TEXT(Ecommerce_Sales[[#This Row],[Order_Date]],"mmmm")</f>
        <v>August</v>
      </c>
      <c r="I3782" s="2" t="str">
        <f>TEXT(Ecommerce_Sales[[#This Row],[Order_Date]],"yyyy")</f>
        <v>2024</v>
      </c>
      <c r="J3782" s="2" t="str">
        <f>TEXT(Ecommerce_Sales[[#This Row],[Order_Date]],"mmmm")</f>
        <v>August</v>
      </c>
      <c r="K3782" s="1" t="s">
        <v>1986</v>
      </c>
      <c r="L3782" s="1" t="s">
        <v>9858</v>
      </c>
      <c r="M3782" s="1" t="s">
        <v>2079</v>
      </c>
      <c r="N3782" s="1" t="s">
        <v>1973</v>
      </c>
      <c r="O3782" s="3">
        <v>443</v>
      </c>
      <c r="P3782">
        <v>2</v>
      </c>
      <c r="Q3782" s="3">
        <v>886</v>
      </c>
      <c r="R3782" s="1" t="s">
        <v>1958</v>
      </c>
      <c r="S3782" s="3">
        <v>120</v>
      </c>
      <c r="U3782" t="str">
        <f>IF(Ecommerce_Sales[[#This Row],[Delivery_Time_Days]]&gt;7,"Delay",IF(Ecommerce_Sales[[#This Row],[Delivery_Time_Days]] = 0,"No delivery",IF(Ecommerce_Sales[[#This Row],[Delivery_Time_Days]]&lt;=7,"On-time")))</f>
        <v>No delivery</v>
      </c>
      <c r="V3782" s="7">
        <f>Ecommerce_Sales[[#This Row],[Profit]]/Ecommerce_Sales[[#This Row],[Total_Price]]</f>
        <v>0.30022573363431149</v>
      </c>
      <c r="W3782" s="3">
        <v>266</v>
      </c>
      <c r="X3782" s="3"/>
    </row>
    <row r="3783" spans="1:24" x14ac:dyDescent="0.25">
      <c r="A3783" s="1" t="s">
        <v>9859</v>
      </c>
      <c r="B3783" s="1" t="s">
        <v>713</v>
      </c>
      <c r="C3783" s="1" t="s">
        <v>714</v>
      </c>
      <c r="D3783" s="1" t="s">
        <v>2135</v>
      </c>
      <c r="E3783" s="1" t="s">
        <v>2005</v>
      </c>
      <c r="F3783" s="2">
        <v>45324</v>
      </c>
      <c r="G3783" s="2">
        <v>45602</v>
      </c>
      <c r="H3783" s="2" t="str">
        <f>TEXT(Ecommerce_Sales[[#This Row],[Order_Date]],"mmmm")</f>
        <v>November</v>
      </c>
      <c r="I3783" s="2" t="str">
        <f>TEXT(Ecommerce_Sales[[#This Row],[Order_Date]],"yyyy")</f>
        <v>2024</v>
      </c>
      <c r="J3783" s="2" t="str">
        <f>TEXT(Ecommerce_Sales[[#This Row],[Order_Date]],"mmmm")</f>
        <v>November</v>
      </c>
      <c r="K3783" s="1" t="s">
        <v>1947</v>
      </c>
      <c r="L3783" s="1" t="s">
        <v>9860</v>
      </c>
      <c r="M3783" s="1" t="s">
        <v>1983</v>
      </c>
      <c r="N3783" s="1" t="s">
        <v>1950</v>
      </c>
      <c r="O3783" s="3">
        <v>918</v>
      </c>
      <c r="P3783">
        <v>6</v>
      </c>
      <c r="Q3783" s="3">
        <v>5505</v>
      </c>
      <c r="R3783" s="1" t="s">
        <v>1958</v>
      </c>
      <c r="S3783" s="3">
        <v>576</v>
      </c>
      <c r="T3783">
        <v>10</v>
      </c>
      <c r="U3783" t="str">
        <f>IF(Ecommerce_Sales[[#This Row],[Delivery_Time_Days]]&gt;7,"Delay",IF(Ecommerce_Sales[[#This Row],[Delivery_Time_Days]] = 0,"No delivery",IF(Ecommerce_Sales[[#This Row],[Delivery_Time_Days]]&lt;=7,"On-time")))</f>
        <v>Delay</v>
      </c>
      <c r="V3783" s="7">
        <f>Ecommerce_Sales[[#This Row],[Profit]]/Ecommerce_Sales[[#This Row],[Total_Price]]</f>
        <v>0.4</v>
      </c>
      <c r="W3783" s="3">
        <v>2202</v>
      </c>
      <c r="X3783" s="3"/>
    </row>
    <row r="3784" spans="1:24" x14ac:dyDescent="0.25">
      <c r="A3784" s="1" t="s">
        <v>9861</v>
      </c>
      <c r="B3784" s="1" t="s">
        <v>1043</v>
      </c>
      <c r="C3784" s="1" t="s">
        <v>1044</v>
      </c>
      <c r="D3784" s="1" t="s">
        <v>9639</v>
      </c>
      <c r="E3784" s="1" t="s">
        <v>1946</v>
      </c>
      <c r="F3784" s="2">
        <v>45505</v>
      </c>
      <c r="G3784" s="2">
        <v>45173</v>
      </c>
      <c r="H3784" s="2" t="str">
        <f>TEXT(Ecommerce_Sales[[#This Row],[Order_Date]],"mmmm")</f>
        <v>September</v>
      </c>
      <c r="I3784" s="2" t="str">
        <f>TEXT(Ecommerce_Sales[[#This Row],[Order_Date]],"yyyy")</f>
        <v>2023</v>
      </c>
      <c r="J3784" s="2" t="str">
        <f>TEXT(Ecommerce_Sales[[#This Row],[Order_Date]],"mmmm")</f>
        <v>September</v>
      </c>
      <c r="K3784" s="1" t="s">
        <v>1992</v>
      </c>
      <c r="L3784" s="1" t="s">
        <v>4745</v>
      </c>
      <c r="M3784" s="1" t="s">
        <v>1968</v>
      </c>
      <c r="N3784" s="1" t="s">
        <v>1957</v>
      </c>
      <c r="O3784" s="3">
        <v>384</v>
      </c>
      <c r="P3784">
        <v>5</v>
      </c>
      <c r="Q3784" s="3">
        <v>1920</v>
      </c>
      <c r="R3784" s="1" t="s">
        <v>1958</v>
      </c>
      <c r="S3784" s="3">
        <v>235</v>
      </c>
      <c r="U3784" t="str">
        <f>IF(Ecommerce_Sales[[#This Row],[Delivery_Time_Days]]&gt;7,"Delay",IF(Ecommerce_Sales[[#This Row],[Delivery_Time_Days]] = 0,"No delivery",IF(Ecommerce_Sales[[#This Row],[Delivery_Time_Days]]&lt;=7,"On-time")))</f>
        <v>No delivery</v>
      </c>
      <c r="V3784" s="7">
        <f>Ecommerce_Sales[[#This Row],[Profit]]/Ecommerce_Sales[[#This Row],[Total_Price]]</f>
        <v>0.15</v>
      </c>
      <c r="W3784" s="3">
        <v>288</v>
      </c>
      <c r="X3784" s="3"/>
    </row>
    <row r="3785" spans="1:24" x14ac:dyDescent="0.25">
      <c r="A3785" s="1" t="s">
        <v>9862</v>
      </c>
      <c r="B3785" s="1" t="s">
        <v>631</v>
      </c>
      <c r="C3785" s="1" t="s">
        <v>632</v>
      </c>
      <c r="D3785" s="1" t="s">
        <v>3720</v>
      </c>
      <c r="E3785" s="1" t="s">
        <v>1954</v>
      </c>
      <c r="F3785" s="2">
        <v>45653</v>
      </c>
      <c r="G3785" s="2">
        <v>44985</v>
      </c>
      <c r="H3785" s="2" t="str">
        <f>TEXT(Ecommerce_Sales[[#This Row],[Order_Date]],"mmmm")</f>
        <v>February</v>
      </c>
      <c r="I3785" s="2" t="str">
        <f>TEXT(Ecommerce_Sales[[#This Row],[Order_Date]],"yyyy")</f>
        <v>2023</v>
      </c>
      <c r="J3785" s="2" t="str">
        <f>TEXT(Ecommerce_Sales[[#This Row],[Order_Date]],"mmmm")</f>
        <v>February</v>
      </c>
      <c r="K3785" s="1" t="s">
        <v>1947</v>
      </c>
      <c r="L3785" s="1" t="s">
        <v>9863</v>
      </c>
      <c r="M3785" s="1" t="s">
        <v>2058</v>
      </c>
      <c r="N3785" s="1" t="s">
        <v>1950</v>
      </c>
      <c r="O3785" s="3">
        <v>674</v>
      </c>
      <c r="P3785">
        <v>1</v>
      </c>
      <c r="Q3785" s="3">
        <v>674</v>
      </c>
      <c r="R3785" s="1" t="s">
        <v>1958</v>
      </c>
      <c r="S3785" s="3">
        <v>84</v>
      </c>
      <c r="T3785">
        <v>4</v>
      </c>
      <c r="U3785" t="str">
        <f>IF(Ecommerce_Sales[[#This Row],[Delivery_Time_Days]]&gt;7,"Delay",IF(Ecommerce_Sales[[#This Row],[Delivery_Time_Days]] = 0,"No delivery",IF(Ecommerce_Sales[[#This Row],[Delivery_Time_Days]]&lt;=7,"On-time")))</f>
        <v>On-time</v>
      </c>
      <c r="V3785" s="7">
        <f>Ecommerce_Sales[[#This Row],[Profit]]/Ecommerce_Sales[[#This Row],[Total_Price]]</f>
        <v>0.39910979228486648</v>
      </c>
      <c r="W3785" s="3">
        <v>269</v>
      </c>
      <c r="X3785" s="3"/>
    </row>
    <row r="3786" spans="1:24" x14ac:dyDescent="0.25">
      <c r="A3786" s="1" t="s">
        <v>9864</v>
      </c>
      <c r="B3786" s="1" t="s">
        <v>1359</v>
      </c>
      <c r="C3786" s="1" t="s">
        <v>1360</v>
      </c>
      <c r="D3786" s="1" t="s">
        <v>4167</v>
      </c>
      <c r="E3786" s="1" t="s">
        <v>1946</v>
      </c>
      <c r="F3786" s="2">
        <v>45148</v>
      </c>
      <c r="G3786" s="2">
        <v>45431</v>
      </c>
      <c r="H3786" s="2" t="str">
        <f>TEXT(Ecommerce_Sales[[#This Row],[Order_Date]],"mmmm")</f>
        <v>May</v>
      </c>
      <c r="I3786" s="2" t="str">
        <f>TEXT(Ecommerce_Sales[[#This Row],[Order_Date]],"yyyy")</f>
        <v>2024</v>
      </c>
      <c r="J3786" s="2" t="str">
        <f>TEXT(Ecommerce_Sales[[#This Row],[Order_Date]],"mmmm")</f>
        <v>May</v>
      </c>
      <c r="K3786" s="1" t="s">
        <v>1947</v>
      </c>
      <c r="L3786" s="1" t="s">
        <v>9865</v>
      </c>
      <c r="M3786" s="1" t="s">
        <v>2007</v>
      </c>
      <c r="N3786" s="1" t="s">
        <v>1973</v>
      </c>
      <c r="O3786" s="3">
        <v>1085</v>
      </c>
      <c r="P3786">
        <v>3</v>
      </c>
      <c r="Q3786" s="3">
        <v>3255</v>
      </c>
      <c r="R3786" s="1" t="s">
        <v>2012</v>
      </c>
      <c r="S3786" s="3">
        <v>354</v>
      </c>
      <c r="T3786">
        <v>10</v>
      </c>
      <c r="U3786" t="str">
        <f>IF(Ecommerce_Sales[[#This Row],[Delivery_Time_Days]]&gt;7,"Delay",IF(Ecommerce_Sales[[#This Row],[Delivery_Time_Days]] = 0,"No delivery",IF(Ecommerce_Sales[[#This Row],[Delivery_Time_Days]]&lt;=7,"On-time")))</f>
        <v>Delay</v>
      </c>
      <c r="V3786" s="7">
        <f>Ecommerce_Sales[[#This Row],[Profit]]/Ecommerce_Sales[[#This Row],[Total_Price]]</f>
        <v>0.30015360983102918</v>
      </c>
      <c r="W3786" s="3">
        <v>977</v>
      </c>
      <c r="X3786" s="3"/>
    </row>
    <row r="3787" spans="1:24" x14ac:dyDescent="0.25">
      <c r="A3787" s="1" t="s">
        <v>9866</v>
      </c>
      <c r="B3787" s="1" t="s">
        <v>8</v>
      </c>
      <c r="C3787" s="1" t="s">
        <v>9</v>
      </c>
      <c r="D3787" s="1" t="s">
        <v>5124</v>
      </c>
      <c r="E3787" s="1" t="s">
        <v>2005</v>
      </c>
      <c r="F3787" s="2">
        <v>45264</v>
      </c>
      <c r="G3787" s="2">
        <v>45175</v>
      </c>
      <c r="H3787" s="2" t="str">
        <f>TEXT(Ecommerce_Sales[[#This Row],[Order_Date]],"mmmm")</f>
        <v>September</v>
      </c>
      <c r="I3787" s="2" t="str">
        <f>TEXT(Ecommerce_Sales[[#This Row],[Order_Date]],"yyyy")</f>
        <v>2023</v>
      </c>
      <c r="J3787" s="2" t="str">
        <f>TEXT(Ecommerce_Sales[[#This Row],[Order_Date]],"mmmm")</f>
        <v>September</v>
      </c>
      <c r="K3787" s="1" t="s">
        <v>1947</v>
      </c>
      <c r="L3787" s="1" t="s">
        <v>9867</v>
      </c>
      <c r="M3787" s="1" t="s">
        <v>2058</v>
      </c>
      <c r="N3787" s="1" t="s">
        <v>1950</v>
      </c>
      <c r="O3787" s="3">
        <v>548</v>
      </c>
      <c r="P3787">
        <v>1</v>
      </c>
      <c r="Q3787" s="3">
        <v>548</v>
      </c>
      <c r="R3787" s="1" t="s">
        <v>1951</v>
      </c>
      <c r="S3787" s="3">
        <v>76</v>
      </c>
      <c r="T3787">
        <v>6</v>
      </c>
      <c r="U3787" t="str">
        <f>IF(Ecommerce_Sales[[#This Row],[Delivery_Time_Days]]&gt;7,"Delay",IF(Ecommerce_Sales[[#This Row],[Delivery_Time_Days]] = 0,"No delivery",IF(Ecommerce_Sales[[#This Row],[Delivery_Time_Days]]&lt;=7,"On-time")))</f>
        <v>On-time</v>
      </c>
      <c r="V3787" s="7">
        <f>Ecommerce_Sales[[#This Row],[Profit]]/Ecommerce_Sales[[#This Row],[Total_Price]]</f>
        <v>0.39963503649635035</v>
      </c>
      <c r="W3787" s="3">
        <v>219</v>
      </c>
      <c r="X3787" s="3"/>
    </row>
    <row r="3788" spans="1:24" x14ac:dyDescent="0.25">
      <c r="A3788" s="1" t="s">
        <v>9868</v>
      </c>
      <c r="B3788" s="1" t="s">
        <v>812</v>
      </c>
      <c r="C3788" s="1" t="s">
        <v>813</v>
      </c>
      <c r="D3788" s="1" t="s">
        <v>2734</v>
      </c>
      <c r="E3788" s="1" t="s">
        <v>1981</v>
      </c>
      <c r="F3788" s="2">
        <v>45618</v>
      </c>
      <c r="G3788" s="2">
        <v>45230</v>
      </c>
      <c r="H3788" s="2" t="str">
        <f>TEXT(Ecommerce_Sales[[#This Row],[Order_Date]],"mmmm")</f>
        <v>October</v>
      </c>
      <c r="I3788" s="2" t="str">
        <f>TEXT(Ecommerce_Sales[[#This Row],[Order_Date]],"yyyy")</f>
        <v>2023</v>
      </c>
      <c r="J3788" s="2" t="str">
        <f>TEXT(Ecommerce_Sales[[#This Row],[Order_Date]],"mmmm")</f>
        <v>October</v>
      </c>
      <c r="K3788" s="1" t="s">
        <v>1947</v>
      </c>
      <c r="L3788" s="1" t="s">
        <v>9869</v>
      </c>
      <c r="M3788" s="1" t="s">
        <v>2007</v>
      </c>
      <c r="N3788" s="1" t="s">
        <v>1973</v>
      </c>
      <c r="O3788" s="3">
        <v>760</v>
      </c>
      <c r="P3788">
        <v>6</v>
      </c>
      <c r="Q3788" s="3">
        <v>4558</v>
      </c>
      <c r="R3788" s="1" t="s">
        <v>1958</v>
      </c>
      <c r="S3788" s="3">
        <v>317</v>
      </c>
      <c r="T3788">
        <v>7</v>
      </c>
      <c r="U3788" t="str">
        <f>IF(Ecommerce_Sales[[#This Row],[Delivery_Time_Days]]&gt;7,"Delay",IF(Ecommerce_Sales[[#This Row],[Delivery_Time_Days]] = 0,"No delivery",IF(Ecommerce_Sales[[#This Row],[Delivery_Time_Days]]&lt;=7,"On-time")))</f>
        <v>On-time</v>
      </c>
      <c r="V3788" s="7">
        <f>Ecommerce_Sales[[#This Row],[Profit]]/Ecommerce_Sales[[#This Row],[Total_Price]]</f>
        <v>0.29991224221149626</v>
      </c>
      <c r="W3788" s="3">
        <v>1367</v>
      </c>
      <c r="X3788" s="3"/>
    </row>
    <row r="3789" spans="1:24" x14ac:dyDescent="0.25">
      <c r="A3789" s="1" t="s">
        <v>9870</v>
      </c>
      <c r="B3789" s="1" t="s">
        <v>1031</v>
      </c>
      <c r="C3789" s="1" t="s">
        <v>1032</v>
      </c>
      <c r="D3789" s="1" t="s">
        <v>4560</v>
      </c>
      <c r="E3789" s="1" t="s">
        <v>1996</v>
      </c>
      <c r="F3789" s="2">
        <v>45194</v>
      </c>
      <c r="G3789" s="2">
        <v>45145</v>
      </c>
      <c r="H3789" s="2" t="str">
        <f>TEXT(Ecommerce_Sales[[#This Row],[Order_Date]],"mmmm")</f>
        <v>August</v>
      </c>
      <c r="I3789" s="2" t="str">
        <f>TEXT(Ecommerce_Sales[[#This Row],[Order_Date]],"yyyy")</f>
        <v>2023</v>
      </c>
      <c r="J3789" s="2" t="str">
        <f>TEXT(Ecommerce_Sales[[#This Row],[Order_Date]],"mmmm")</f>
        <v>August</v>
      </c>
      <c r="K3789" s="1" t="s">
        <v>1947</v>
      </c>
      <c r="L3789" s="1" t="s">
        <v>8370</v>
      </c>
      <c r="M3789" s="1" t="s">
        <v>1949</v>
      </c>
      <c r="N3789" s="1" t="s">
        <v>1950</v>
      </c>
      <c r="O3789" s="3">
        <v>489</v>
      </c>
      <c r="P3789">
        <v>5</v>
      </c>
      <c r="Q3789" s="3">
        <v>2445</v>
      </c>
      <c r="R3789" s="1" t="s">
        <v>1951</v>
      </c>
      <c r="S3789" s="3">
        <v>260</v>
      </c>
      <c r="T3789">
        <v>7</v>
      </c>
      <c r="U3789" t="str">
        <f>IF(Ecommerce_Sales[[#This Row],[Delivery_Time_Days]]&gt;7,"Delay",IF(Ecommerce_Sales[[#This Row],[Delivery_Time_Days]] = 0,"No delivery",IF(Ecommerce_Sales[[#This Row],[Delivery_Time_Days]]&lt;=7,"On-time")))</f>
        <v>On-time</v>
      </c>
      <c r="V3789" s="7">
        <f>Ecommerce_Sales[[#This Row],[Profit]]/Ecommerce_Sales[[#This Row],[Total_Price]]</f>
        <v>0.4</v>
      </c>
      <c r="W3789" s="3">
        <v>978</v>
      </c>
      <c r="X3789" s="3"/>
    </row>
    <row r="3790" spans="1:24" x14ac:dyDescent="0.25">
      <c r="A3790" s="1" t="s">
        <v>9871</v>
      </c>
      <c r="B3790" s="1" t="s">
        <v>1683</v>
      </c>
      <c r="C3790" s="1" t="s">
        <v>1684</v>
      </c>
      <c r="D3790" s="1" t="s">
        <v>7778</v>
      </c>
      <c r="E3790" s="1" t="s">
        <v>2005</v>
      </c>
      <c r="F3790" s="2">
        <v>45584</v>
      </c>
      <c r="G3790" s="2">
        <v>45145</v>
      </c>
      <c r="H3790" s="2" t="str">
        <f>TEXT(Ecommerce_Sales[[#This Row],[Order_Date]],"mmmm")</f>
        <v>August</v>
      </c>
      <c r="I3790" s="2" t="str">
        <f>TEXT(Ecommerce_Sales[[#This Row],[Order_Date]],"yyyy")</f>
        <v>2023</v>
      </c>
      <c r="J3790" s="2" t="str">
        <f>TEXT(Ecommerce_Sales[[#This Row],[Order_Date]],"mmmm")</f>
        <v>August</v>
      </c>
      <c r="K3790" s="1" t="s">
        <v>1947</v>
      </c>
      <c r="L3790" s="1" t="s">
        <v>9872</v>
      </c>
      <c r="M3790" s="1" t="s">
        <v>1977</v>
      </c>
      <c r="N3790" s="1" t="s">
        <v>1978</v>
      </c>
      <c r="O3790" s="3">
        <v>874</v>
      </c>
      <c r="P3790">
        <v>1</v>
      </c>
      <c r="Q3790" s="3">
        <v>874</v>
      </c>
      <c r="R3790" s="1" t="s">
        <v>1958</v>
      </c>
      <c r="S3790" s="3">
        <v>65</v>
      </c>
      <c r="T3790">
        <v>8</v>
      </c>
      <c r="U3790" t="str">
        <f>IF(Ecommerce_Sales[[#This Row],[Delivery_Time_Days]]&gt;7,"Delay",IF(Ecommerce_Sales[[#This Row],[Delivery_Time_Days]] = 0,"No delivery",IF(Ecommerce_Sales[[#This Row],[Delivery_Time_Days]]&lt;=7,"On-time")))</f>
        <v>Delay</v>
      </c>
      <c r="V3790" s="7">
        <f>Ecommerce_Sales[[#This Row],[Profit]]/Ecommerce_Sales[[#This Row],[Total_Price]]</f>
        <v>0.35011441647597252</v>
      </c>
      <c r="W3790" s="3">
        <v>306</v>
      </c>
      <c r="X3790" s="3"/>
    </row>
    <row r="3791" spans="1:24" x14ac:dyDescent="0.25">
      <c r="A3791" s="1" t="s">
        <v>9873</v>
      </c>
      <c r="B3791" s="1" t="s">
        <v>68</v>
      </c>
      <c r="C3791" s="1" t="s">
        <v>69</v>
      </c>
      <c r="D3791" s="1" t="s">
        <v>4611</v>
      </c>
      <c r="E3791" s="1" t="s">
        <v>1954</v>
      </c>
      <c r="F3791" s="2">
        <v>45151</v>
      </c>
      <c r="G3791" s="2">
        <v>45420</v>
      </c>
      <c r="H3791" s="2" t="str">
        <f>TEXT(Ecommerce_Sales[[#This Row],[Order_Date]],"mmmm")</f>
        <v>May</v>
      </c>
      <c r="I3791" s="2" t="str">
        <f>TEXT(Ecommerce_Sales[[#This Row],[Order_Date]],"yyyy")</f>
        <v>2024</v>
      </c>
      <c r="J3791" s="2" t="str">
        <f>TEXT(Ecommerce_Sales[[#This Row],[Order_Date]],"mmmm")</f>
        <v>May</v>
      </c>
      <c r="K3791" s="1" t="s">
        <v>1947</v>
      </c>
      <c r="L3791" s="1" t="s">
        <v>9874</v>
      </c>
      <c r="M3791" s="1" t="s">
        <v>2104</v>
      </c>
      <c r="N3791" s="1" t="s">
        <v>1978</v>
      </c>
      <c r="O3791" s="3">
        <v>543</v>
      </c>
      <c r="P3791">
        <v>2</v>
      </c>
      <c r="Q3791" s="3">
        <v>1086</v>
      </c>
      <c r="R3791" s="1" t="s">
        <v>2016</v>
      </c>
      <c r="S3791" s="3">
        <v>115</v>
      </c>
      <c r="T3791">
        <v>5</v>
      </c>
      <c r="U3791" t="str">
        <f>IF(Ecommerce_Sales[[#This Row],[Delivery_Time_Days]]&gt;7,"Delay",IF(Ecommerce_Sales[[#This Row],[Delivery_Time_Days]] = 0,"No delivery",IF(Ecommerce_Sales[[#This Row],[Delivery_Time_Days]]&lt;=7,"On-time")))</f>
        <v>On-time</v>
      </c>
      <c r="V3791" s="7">
        <f>Ecommerce_Sales[[#This Row],[Profit]]/Ecommerce_Sales[[#This Row],[Total_Price]]</f>
        <v>0.34990791896869244</v>
      </c>
      <c r="W3791" s="3">
        <v>380</v>
      </c>
      <c r="X3791" s="3"/>
    </row>
    <row r="3792" spans="1:24" x14ac:dyDescent="0.25">
      <c r="A3792" s="1" t="s">
        <v>9875</v>
      </c>
      <c r="B3792" s="1" t="s">
        <v>1335</v>
      </c>
      <c r="C3792" s="1" t="s">
        <v>1336</v>
      </c>
      <c r="D3792" s="1" t="s">
        <v>4682</v>
      </c>
      <c r="E3792" s="1" t="s">
        <v>1946</v>
      </c>
      <c r="F3792" s="2">
        <v>45133</v>
      </c>
      <c r="G3792" s="2">
        <v>45313</v>
      </c>
      <c r="H3792" s="2" t="str">
        <f>TEXT(Ecommerce_Sales[[#This Row],[Order_Date]],"mmmm")</f>
        <v>January</v>
      </c>
      <c r="I3792" s="2" t="str">
        <f>TEXT(Ecommerce_Sales[[#This Row],[Order_Date]],"yyyy")</f>
        <v>2024</v>
      </c>
      <c r="J3792" s="2" t="str">
        <f>TEXT(Ecommerce_Sales[[#This Row],[Order_Date]],"mmmm")</f>
        <v>January</v>
      </c>
      <c r="K3792" s="1" t="s">
        <v>1986</v>
      </c>
      <c r="L3792" s="1" t="s">
        <v>9876</v>
      </c>
      <c r="M3792" s="1" t="s">
        <v>2054</v>
      </c>
      <c r="N3792" s="1" t="s">
        <v>1957</v>
      </c>
      <c r="O3792" s="3">
        <v>205</v>
      </c>
      <c r="P3792">
        <v>1</v>
      </c>
      <c r="Q3792" s="3">
        <v>205</v>
      </c>
      <c r="R3792" s="1" t="s">
        <v>1958</v>
      </c>
      <c r="S3792" s="3">
        <v>23</v>
      </c>
      <c r="U3792" t="str">
        <f>IF(Ecommerce_Sales[[#This Row],[Delivery_Time_Days]]&gt;7,"Delay",IF(Ecommerce_Sales[[#This Row],[Delivery_Time_Days]] = 0,"No delivery",IF(Ecommerce_Sales[[#This Row],[Delivery_Time_Days]]&lt;=7,"On-time")))</f>
        <v>No delivery</v>
      </c>
      <c r="V3792" s="7">
        <f>Ecommerce_Sales[[#This Row],[Profit]]/Ecommerce_Sales[[#This Row],[Total_Price]]</f>
        <v>0.15121951219512195</v>
      </c>
      <c r="W3792" s="3">
        <v>31</v>
      </c>
      <c r="X3792" s="3"/>
    </row>
    <row r="3793" spans="1:24" x14ac:dyDescent="0.25">
      <c r="A3793" s="1" t="s">
        <v>9877</v>
      </c>
      <c r="B3793" s="1" t="s">
        <v>955</v>
      </c>
      <c r="C3793" s="1" t="s">
        <v>956</v>
      </c>
      <c r="D3793" s="1" t="s">
        <v>2488</v>
      </c>
      <c r="E3793" s="1" t="s">
        <v>1946</v>
      </c>
      <c r="F3793" s="2">
        <v>45071</v>
      </c>
      <c r="G3793" s="2">
        <v>45558</v>
      </c>
      <c r="H3793" s="2" t="str">
        <f>TEXT(Ecommerce_Sales[[#This Row],[Order_Date]],"mmmm")</f>
        <v>September</v>
      </c>
      <c r="I3793" s="2" t="str">
        <f>TEXT(Ecommerce_Sales[[#This Row],[Order_Date]],"yyyy")</f>
        <v>2024</v>
      </c>
      <c r="J3793" s="2" t="str">
        <f>TEXT(Ecommerce_Sales[[#This Row],[Order_Date]],"mmmm")</f>
        <v>September</v>
      </c>
      <c r="K3793" s="1" t="s">
        <v>1947</v>
      </c>
      <c r="L3793" s="1" t="s">
        <v>9878</v>
      </c>
      <c r="M3793" s="1" t="s">
        <v>2104</v>
      </c>
      <c r="N3793" s="1" t="s">
        <v>1978</v>
      </c>
      <c r="O3793" s="3">
        <v>828</v>
      </c>
      <c r="P3793">
        <v>2</v>
      </c>
      <c r="Q3793" s="3">
        <v>1656</v>
      </c>
      <c r="R3793" s="1" t="s">
        <v>1958</v>
      </c>
      <c r="S3793" s="3">
        <v>184</v>
      </c>
      <c r="T3793">
        <v>9</v>
      </c>
      <c r="U3793" t="str">
        <f>IF(Ecommerce_Sales[[#This Row],[Delivery_Time_Days]]&gt;7,"Delay",IF(Ecommerce_Sales[[#This Row],[Delivery_Time_Days]] = 0,"No delivery",IF(Ecommerce_Sales[[#This Row],[Delivery_Time_Days]]&lt;=7,"On-time")))</f>
        <v>Delay</v>
      </c>
      <c r="V3793" s="7">
        <f>Ecommerce_Sales[[#This Row],[Profit]]/Ecommerce_Sales[[#This Row],[Total_Price]]</f>
        <v>0.34963768115942029</v>
      </c>
      <c r="W3793" s="3">
        <v>579</v>
      </c>
      <c r="X3793" s="3"/>
    </row>
    <row r="3794" spans="1:24" x14ac:dyDescent="0.25">
      <c r="A3794" s="1" t="s">
        <v>9879</v>
      </c>
      <c r="B3794" s="1" t="s">
        <v>1502</v>
      </c>
      <c r="C3794" s="1" t="s">
        <v>1503</v>
      </c>
      <c r="D3794" s="1" t="s">
        <v>4809</v>
      </c>
      <c r="E3794" s="1" t="s">
        <v>2005</v>
      </c>
      <c r="F3794" s="2">
        <v>45433</v>
      </c>
      <c r="G3794" s="2">
        <v>45461</v>
      </c>
      <c r="H3794" s="2" t="str">
        <f>TEXT(Ecommerce_Sales[[#This Row],[Order_Date]],"mmmm")</f>
        <v>June</v>
      </c>
      <c r="I3794" s="2" t="str">
        <f>TEXT(Ecommerce_Sales[[#This Row],[Order_Date]],"yyyy")</f>
        <v>2024</v>
      </c>
      <c r="J3794" s="2" t="str">
        <f>TEXT(Ecommerce_Sales[[#This Row],[Order_Date]],"mmmm")</f>
        <v>June</v>
      </c>
      <c r="K3794" s="1" t="s">
        <v>1947</v>
      </c>
      <c r="L3794" s="1" t="s">
        <v>9880</v>
      </c>
      <c r="M3794" s="1" t="s">
        <v>2026</v>
      </c>
      <c r="N3794" s="1" t="s">
        <v>1978</v>
      </c>
      <c r="O3794" s="3">
        <v>1058</v>
      </c>
      <c r="P3794">
        <v>3</v>
      </c>
      <c r="Q3794" s="3">
        <v>3174</v>
      </c>
      <c r="R3794" s="1" t="s">
        <v>2008</v>
      </c>
      <c r="S3794" s="3">
        <v>293</v>
      </c>
      <c r="T3794">
        <v>7</v>
      </c>
      <c r="U3794" t="str">
        <f>IF(Ecommerce_Sales[[#This Row],[Delivery_Time_Days]]&gt;7,"Delay",IF(Ecommerce_Sales[[#This Row],[Delivery_Time_Days]] = 0,"No delivery",IF(Ecommerce_Sales[[#This Row],[Delivery_Time_Days]]&lt;=7,"On-time")))</f>
        <v>On-time</v>
      </c>
      <c r="V3794" s="7">
        <f>Ecommerce_Sales[[#This Row],[Profit]]/Ecommerce_Sales[[#This Row],[Total_Price]]</f>
        <v>0.35003150598613736</v>
      </c>
      <c r="W3794" s="3">
        <v>1111</v>
      </c>
      <c r="X3794" s="3"/>
    </row>
    <row r="3795" spans="1:24" x14ac:dyDescent="0.25">
      <c r="A3795" s="1" t="s">
        <v>9881</v>
      </c>
      <c r="B3795" s="1" t="s">
        <v>906</v>
      </c>
      <c r="C3795" s="1" t="s">
        <v>907</v>
      </c>
      <c r="D3795" s="1" t="s">
        <v>6869</v>
      </c>
      <c r="E3795" s="1" t="s">
        <v>1946</v>
      </c>
      <c r="F3795" s="2">
        <v>45095</v>
      </c>
      <c r="G3795" s="2">
        <v>45269</v>
      </c>
      <c r="H3795" s="2" t="str">
        <f>TEXT(Ecommerce_Sales[[#This Row],[Order_Date]],"mmmm")</f>
        <v>December</v>
      </c>
      <c r="I3795" s="2" t="str">
        <f>TEXT(Ecommerce_Sales[[#This Row],[Order_Date]],"yyyy")</f>
        <v>2023</v>
      </c>
      <c r="J3795" s="2" t="str">
        <f>TEXT(Ecommerce_Sales[[#This Row],[Order_Date]],"mmmm")</f>
        <v>December</v>
      </c>
      <c r="K3795" s="1" t="s">
        <v>1947</v>
      </c>
      <c r="L3795" s="1" t="s">
        <v>3215</v>
      </c>
      <c r="M3795" s="1" t="s">
        <v>2043</v>
      </c>
      <c r="N3795" s="1" t="s">
        <v>1989</v>
      </c>
      <c r="O3795" s="3">
        <v>1178</v>
      </c>
      <c r="P3795">
        <v>4</v>
      </c>
      <c r="Q3795" s="3">
        <v>4714</v>
      </c>
      <c r="R3795" s="1" t="s">
        <v>1951</v>
      </c>
      <c r="S3795" s="3">
        <v>396</v>
      </c>
      <c r="T3795">
        <v>2</v>
      </c>
      <c r="U3795" t="str">
        <f>IF(Ecommerce_Sales[[#This Row],[Delivery_Time_Days]]&gt;7,"Delay",IF(Ecommerce_Sales[[#This Row],[Delivery_Time_Days]] = 0,"No delivery",IF(Ecommerce_Sales[[#This Row],[Delivery_Time_Days]]&lt;=7,"On-time")))</f>
        <v>On-time</v>
      </c>
      <c r="V3795" s="7">
        <f>Ecommerce_Sales[[#This Row],[Profit]]/Ecommerce_Sales[[#This Row],[Total_Price]]</f>
        <v>0.24989393296563428</v>
      </c>
      <c r="W3795" s="3">
        <v>1178</v>
      </c>
      <c r="X3795" s="3"/>
    </row>
    <row r="3796" spans="1:24" x14ac:dyDescent="0.25">
      <c r="A3796" s="1" t="s">
        <v>9882</v>
      </c>
      <c r="B3796" s="1" t="s">
        <v>454</v>
      </c>
      <c r="C3796" s="1" t="s">
        <v>455</v>
      </c>
      <c r="D3796" s="1" t="s">
        <v>6384</v>
      </c>
      <c r="E3796" s="1" t="s">
        <v>1961</v>
      </c>
      <c r="F3796" s="2">
        <v>45592</v>
      </c>
      <c r="G3796" s="2">
        <v>45542</v>
      </c>
      <c r="H3796" s="2" t="str">
        <f>TEXT(Ecommerce_Sales[[#This Row],[Order_Date]],"mmmm")</f>
        <v>September</v>
      </c>
      <c r="I3796" s="2" t="str">
        <f>TEXT(Ecommerce_Sales[[#This Row],[Order_Date]],"yyyy")</f>
        <v>2024</v>
      </c>
      <c r="J3796" s="2" t="str">
        <f>TEXT(Ecommerce_Sales[[#This Row],[Order_Date]],"mmmm")</f>
        <v>September</v>
      </c>
      <c r="K3796" s="1" t="s">
        <v>1947</v>
      </c>
      <c r="L3796" s="1" t="s">
        <v>9883</v>
      </c>
      <c r="M3796" s="1" t="s">
        <v>1998</v>
      </c>
      <c r="N3796" s="1" t="s">
        <v>1973</v>
      </c>
      <c r="O3796" s="3">
        <v>584</v>
      </c>
      <c r="P3796">
        <v>4</v>
      </c>
      <c r="Q3796" s="3">
        <v>2338</v>
      </c>
      <c r="R3796" s="1" t="s">
        <v>1958</v>
      </c>
      <c r="S3796" s="3">
        <v>291</v>
      </c>
      <c r="T3796">
        <v>5</v>
      </c>
      <c r="U3796" t="str">
        <f>IF(Ecommerce_Sales[[#This Row],[Delivery_Time_Days]]&gt;7,"Delay",IF(Ecommerce_Sales[[#This Row],[Delivery_Time_Days]] = 0,"No delivery",IF(Ecommerce_Sales[[#This Row],[Delivery_Time_Days]]&lt;=7,"On-time")))</f>
        <v>On-time</v>
      </c>
      <c r="V3796" s="7">
        <f>Ecommerce_Sales[[#This Row],[Profit]]/Ecommerce_Sales[[#This Row],[Total_Price]]</f>
        <v>0.29982891360136871</v>
      </c>
      <c r="W3796" s="3">
        <v>701</v>
      </c>
      <c r="X3796" s="3"/>
    </row>
    <row r="3797" spans="1:24" x14ac:dyDescent="0.25">
      <c r="A3797" s="1" t="s">
        <v>9884</v>
      </c>
      <c r="B3797" s="1" t="s">
        <v>1747</v>
      </c>
      <c r="C3797" s="1" t="s">
        <v>1748</v>
      </c>
      <c r="D3797" s="1" t="s">
        <v>2517</v>
      </c>
      <c r="E3797" s="1" t="s">
        <v>1966</v>
      </c>
      <c r="F3797" s="2">
        <v>45625</v>
      </c>
      <c r="G3797" s="2">
        <v>45214</v>
      </c>
      <c r="H3797" s="2" t="str">
        <f>TEXT(Ecommerce_Sales[[#This Row],[Order_Date]],"mmmm")</f>
        <v>October</v>
      </c>
      <c r="I3797" s="2" t="str">
        <f>TEXT(Ecommerce_Sales[[#This Row],[Order_Date]],"yyyy")</f>
        <v>2023</v>
      </c>
      <c r="J3797" s="2" t="str">
        <f>TEXT(Ecommerce_Sales[[#This Row],[Order_Date]],"mmmm")</f>
        <v>October</v>
      </c>
      <c r="K3797" s="1" t="s">
        <v>1986</v>
      </c>
      <c r="L3797" s="1" t="s">
        <v>9885</v>
      </c>
      <c r="M3797" s="1" t="s">
        <v>2026</v>
      </c>
      <c r="N3797" s="1" t="s">
        <v>1978</v>
      </c>
      <c r="O3797" s="3">
        <v>453</v>
      </c>
      <c r="P3797">
        <v>1</v>
      </c>
      <c r="Q3797" s="3">
        <v>453</v>
      </c>
      <c r="R3797" s="1" t="s">
        <v>2016</v>
      </c>
      <c r="S3797" s="3">
        <v>57</v>
      </c>
      <c r="U3797" t="str">
        <f>IF(Ecommerce_Sales[[#This Row],[Delivery_Time_Days]]&gt;7,"Delay",IF(Ecommerce_Sales[[#This Row],[Delivery_Time_Days]] = 0,"No delivery",IF(Ecommerce_Sales[[#This Row],[Delivery_Time_Days]]&lt;=7,"On-time")))</f>
        <v>No delivery</v>
      </c>
      <c r="V3797" s="7">
        <f>Ecommerce_Sales[[#This Row],[Profit]]/Ecommerce_Sales[[#This Row],[Total_Price]]</f>
        <v>0.35099337748344372</v>
      </c>
      <c r="W3797" s="3">
        <v>159</v>
      </c>
      <c r="X3797" s="3"/>
    </row>
    <row r="3798" spans="1:24" x14ac:dyDescent="0.25">
      <c r="A3798" s="1" t="s">
        <v>9886</v>
      </c>
      <c r="B3798" s="1" t="s">
        <v>1652</v>
      </c>
      <c r="C3798" s="1" t="s">
        <v>1653</v>
      </c>
      <c r="D3798" s="1" t="s">
        <v>5691</v>
      </c>
      <c r="E3798" s="1" t="s">
        <v>1946</v>
      </c>
      <c r="F3798" s="2">
        <v>44963</v>
      </c>
      <c r="G3798" s="2">
        <v>45273</v>
      </c>
      <c r="H3798" s="2" t="str">
        <f>TEXT(Ecommerce_Sales[[#This Row],[Order_Date]],"mmmm")</f>
        <v>December</v>
      </c>
      <c r="I3798" s="2" t="str">
        <f>TEXT(Ecommerce_Sales[[#This Row],[Order_Date]],"yyyy")</f>
        <v>2023</v>
      </c>
      <c r="J3798" s="2" t="str">
        <f>TEXT(Ecommerce_Sales[[#This Row],[Order_Date]],"mmmm")</f>
        <v>December</v>
      </c>
      <c r="K3798" s="1" t="s">
        <v>1947</v>
      </c>
      <c r="L3798" s="1" t="s">
        <v>9887</v>
      </c>
      <c r="M3798" s="1" t="s">
        <v>1972</v>
      </c>
      <c r="N3798" s="1" t="s">
        <v>1973</v>
      </c>
      <c r="O3798" s="3">
        <v>788</v>
      </c>
      <c r="P3798">
        <v>8</v>
      </c>
      <c r="Q3798" s="3">
        <v>6306</v>
      </c>
      <c r="R3798" s="1" t="s">
        <v>1958</v>
      </c>
      <c r="S3798" s="3">
        <v>888</v>
      </c>
      <c r="T3798">
        <v>3</v>
      </c>
      <c r="U3798" t="str">
        <f>IF(Ecommerce_Sales[[#This Row],[Delivery_Time_Days]]&gt;7,"Delay",IF(Ecommerce_Sales[[#This Row],[Delivery_Time_Days]] = 0,"No delivery",IF(Ecommerce_Sales[[#This Row],[Delivery_Time_Days]]&lt;=7,"On-time")))</f>
        <v>On-time</v>
      </c>
      <c r="V3798" s="7">
        <f>Ecommerce_Sales[[#This Row],[Profit]]/Ecommerce_Sales[[#This Row],[Total_Price]]</f>
        <v>0.30003171582619725</v>
      </c>
      <c r="W3798" s="3">
        <v>1892</v>
      </c>
      <c r="X3798" s="3"/>
    </row>
    <row r="3799" spans="1:24" x14ac:dyDescent="0.25">
      <c r="A3799" s="1" t="s">
        <v>9888</v>
      </c>
      <c r="B3799" s="1" t="s">
        <v>793</v>
      </c>
      <c r="C3799" s="1" t="s">
        <v>794</v>
      </c>
      <c r="D3799" s="1" t="s">
        <v>5613</v>
      </c>
      <c r="E3799" s="1" t="s">
        <v>1961</v>
      </c>
      <c r="F3799" s="2">
        <v>45266</v>
      </c>
      <c r="G3799" s="2">
        <v>45495</v>
      </c>
      <c r="H3799" s="2" t="str">
        <f>TEXT(Ecommerce_Sales[[#This Row],[Order_Date]],"mmmm")</f>
        <v>July</v>
      </c>
      <c r="I3799" s="2" t="str">
        <f>TEXT(Ecommerce_Sales[[#This Row],[Order_Date]],"yyyy")</f>
        <v>2024</v>
      </c>
      <c r="J3799" s="2" t="str">
        <f>TEXT(Ecommerce_Sales[[#This Row],[Order_Date]],"mmmm")</f>
        <v>July</v>
      </c>
      <c r="K3799" s="1" t="s">
        <v>1947</v>
      </c>
      <c r="L3799" s="1" t="s">
        <v>9889</v>
      </c>
      <c r="M3799" s="1" t="s">
        <v>2247</v>
      </c>
      <c r="N3799" s="1" t="s">
        <v>1957</v>
      </c>
      <c r="O3799" s="3">
        <v>780</v>
      </c>
      <c r="P3799">
        <v>5</v>
      </c>
      <c r="Q3799" s="3">
        <v>3899</v>
      </c>
      <c r="R3799" s="1" t="s">
        <v>1951</v>
      </c>
      <c r="S3799" s="3">
        <v>524</v>
      </c>
      <c r="T3799">
        <v>6</v>
      </c>
      <c r="U3799" t="str">
        <f>IF(Ecommerce_Sales[[#This Row],[Delivery_Time_Days]]&gt;7,"Delay",IF(Ecommerce_Sales[[#This Row],[Delivery_Time_Days]] = 0,"No delivery",IF(Ecommerce_Sales[[#This Row],[Delivery_Time_Days]]&lt;=7,"On-time")))</f>
        <v>On-time</v>
      </c>
      <c r="V3799" s="7">
        <f>Ecommerce_Sales[[#This Row],[Profit]]/Ecommerce_Sales[[#This Row],[Total_Price]]</f>
        <v>0.15003847140292384</v>
      </c>
      <c r="W3799" s="3">
        <v>585</v>
      </c>
      <c r="X3799" s="3"/>
    </row>
    <row r="3800" spans="1:24" x14ac:dyDescent="0.25">
      <c r="A3800" s="1" t="s">
        <v>9890</v>
      </c>
      <c r="B3800" s="1" t="s">
        <v>783</v>
      </c>
      <c r="C3800" s="1" t="s">
        <v>784</v>
      </c>
      <c r="D3800" s="1" t="s">
        <v>3433</v>
      </c>
      <c r="E3800" s="1" t="s">
        <v>1961</v>
      </c>
      <c r="F3800" s="2">
        <v>45152</v>
      </c>
      <c r="G3800" s="2">
        <v>45536</v>
      </c>
      <c r="H3800" s="2" t="str">
        <f>TEXT(Ecommerce_Sales[[#This Row],[Order_Date]],"mmmm")</f>
        <v>September</v>
      </c>
      <c r="I3800" s="2" t="str">
        <f>TEXT(Ecommerce_Sales[[#This Row],[Order_Date]],"yyyy")</f>
        <v>2024</v>
      </c>
      <c r="J3800" s="2" t="str">
        <f>TEXT(Ecommerce_Sales[[#This Row],[Order_Date]],"mmmm")</f>
        <v>September</v>
      </c>
      <c r="K3800" s="1" t="s">
        <v>1947</v>
      </c>
      <c r="L3800" s="1" t="s">
        <v>8772</v>
      </c>
      <c r="M3800" s="1" t="s">
        <v>1963</v>
      </c>
      <c r="N3800" s="1" t="s">
        <v>1957</v>
      </c>
      <c r="O3800" s="3">
        <v>15</v>
      </c>
      <c r="P3800">
        <v>5</v>
      </c>
      <c r="Q3800" s="3">
        <v>75</v>
      </c>
      <c r="R3800" s="1" t="s">
        <v>1951</v>
      </c>
      <c r="S3800" s="3">
        <v>5</v>
      </c>
      <c r="T3800">
        <v>5</v>
      </c>
      <c r="U3800" t="str">
        <f>IF(Ecommerce_Sales[[#This Row],[Delivery_Time_Days]]&gt;7,"Delay",IF(Ecommerce_Sales[[#This Row],[Delivery_Time_Days]] = 0,"No delivery",IF(Ecommerce_Sales[[#This Row],[Delivery_Time_Days]]&lt;=7,"On-time")))</f>
        <v>On-time</v>
      </c>
      <c r="V3800" s="7">
        <f>Ecommerce_Sales[[#This Row],[Profit]]/Ecommerce_Sales[[#This Row],[Total_Price]]</f>
        <v>0.14666666666666667</v>
      </c>
      <c r="W3800" s="3">
        <v>11</v>
      </c>
      <c r="X3800" s="3"/>
    </row>
    <row r="3801" spans="1:24" x14ac:dyDescent="0.25">
      <c r="A3801" s="1" t="s">
        <v>9891</v>
      </c>
      <c r="B3801" s="1" t="s">
        <v>464</v>
      </c>
      <c r="C3801" s="1" t="s">
        <v>465</v>
      </c>
      <c r="D3801" s="1" t="s">
        <v>5158</v>
      </c>
      <c r="E3801" s="1" t="s">
        <v>1946</v>
      </c>
      <c r="F3801" s="2">
        <v>45474</v>
      </c>
      <c r="G3801" s="2">
        <v>44944</v>
      </c>
      <c r="H3801" s="2" t="str">
        <f>TEXT(Ecommerce_Sales[[#This Row],[Order_Date]],"mmmm")</f>
        <v>January</v>
      </c>
      <c r="I3801" s="2" t="str">
        <f>TEXT(Ecommerce_Sales[[#This Row],[Order_Date]],"yyyy")</f>
        <v>2023</v>
      </c>
      <c r="J3801" s="2" t="str">
        <f>TEXT(Ecommerce_Sales[[#This Row],[Order_Date]],"mmmm")</f>
        <v>January</v>
      </c>
      <c r="K3801" s="1" t="s">
        <v>1947</v>
      </c>
      <c r="L3801" s="1" t="s">
        <v>4086</v>
      </c>
      <c r="M3801" s="1" t="s">
        <v>1956</v>
      </c>
      <c r="N3801" s="1" t="s">
        <v>1957</v>
      </c>
      <c r="O3801" s="3">
        <v>26</v>
      </c>
      <c r="P3801">
        <v>1</v>
      </c>
      <c r="Q3801" s="3">
        <v>26</v>
      </c>
      <c r="R3801" s="1" t="s">
        <v>1951</v>
      </c>
      <c r="S3801" s="3">
        <v>2</v>
      </c>
      <c r="T3801">
        <v>7</v>
      </c>
      <c r="U3801" t="str">
        <f>IF(Ecommerce_Sales[[#This Row],[Delivery_Time_Days]]&gt;7,"Delay",IF(Ecommerce_Sales[[#This Row],[Delivery_Time_Days]] = 0,"No delivery",IF(Ecommerce_Sales[[#This Row],[Delivery_Time_Days]]&lt;=7,"On-time")))</f>
        <v>On-time</v>
      </c>
      <c r="V3801" s="7">
        <f>Ecommerce_Sales[[#This Row],[Profit]]/Ecommerce_Sales[[#This Row],[Total_Price]]</f>
        <v>0.15384615384615385</v>
      </c>
      <c r="W3801" s="3">
        <v>4</v>
      </c>
      <c r="X3801" s="3"/>
    </row>
    <row r="3802" spans="1:24" x14ac:dyDescent="0.25">
      <c r="A3802" s="1" t="s">
        <v>9892</v>
      </c>
      <c r="B3802" s="1" t="s">
        <v>1553</v>
      </c>
      <c r="C3802" s="1" t="s">
        <v>1554</v>
      </c>
      <c r="D3802" s="1" t="s">
        <v>2453</v>
      </c>
      <c r="E3802" s="1" t="s">
        <v>1981</v>
      </c>
      <c r="F3802" s="2">
        <v>45302</v>
      </c>
      <c r="G3802" s="2">
        <v>45283</v>
      </c>
      <c r="H3802" s="2" t="str">
        <f>TEXT(Ecommerce_Sales[[#This Row],[Order_Date]],"mmmm")</f>
        <v>December</v>
      </c>
      <c r="I3802" s="2" t="str">
        <f>TEXT(Ecommerce_Sales[[#This Row],[Order_Date]],"yyyy")</f>
        <v>2023</v>
      </c>
      <c r="J3802" s="2" t="str">
        <f>TEXT(Ecommerce_Sales[[#This Row],[Order_Date]],"mmmm")</f>
        <v>December</v>
      </c>
      <c r="K3802" s="1" t="s">
        <v>1986</v>
      </c>
      <c r="L3802" s="1" t="s">
        <v>9893</v>
      </c>
      <c r="M3802" s="1" t="s">
        <v>2247</v>
      </c>
      <c r="N3802" s="1" t="s">
        <v>1957</v>
      </c>
      <c r="O3802" s="3">
        <v>791</v>
      </c>
      <c r="P3802">
        <v>4</v>
      </c>
      <c r="Q3802" s="3">
        <v>3163</v>
      </c>
      <c r="R3802" s="1" t="s">
        <v>1958</v>
      </c>
      <c r="S3802" s="3">
        <v>374</v>
      </c>
      <c r="U3802" t="str">
        <f>IF(Ecommerce_Sales[[#This Row],[Delivery_Time_Days]]&gt;7,"Delay",IF(Ecommerce_Sales[[#This Row],[Delivery_Time_Days]] = 0,"No delivery",IF(Ecommerce_Sales[[#This Row],[Delivery_Time_Days]]&lt;=7,"On-time")))</f>
        <v>No delivery</v>
      </c>
      <c r="V3802" s="7">
        <f>Ecommerce_Sales[[#This Row],[Profit]]/Ecommerce_Sales[[#This Row],[Total_Price]]</f>
        <v>0.14985773000316155</v>
      </c>
      <c r="W3802" s="3">
        <v>474</v>
      </c>
      <c r="X3802" s="3"/>
    </row>
    <row r="3803" spans="1:24" x14ac:dyDescent="0.25">
      <c r="A3803" s="1" t="s">
        <v>9894</v>
      </c>
      <c r="B3803" s="1" t="s">
        <v>1201</v>
      </c>
      <c r="C3803" s="1" t="s">
        <v>1202</v>
      </c>
      <c r="D3803" s="1" t="s">
        <v>3059</v>
      </c>
      <c r="E3803" s="1" t="s">
        <v>1946</v>
      </c>
      <c r="F3803" s="2">
        <v>45015</v>
      </c>
      <c r="G3803" s="2">
        <v>45066</v>
      </c>
      <c r="H3803" s="2" t="str">
        <f>TEXT(Ecommerce_Sales[[#This Row],[Order_Date]],"mmmm")</f>
        <v>May</v>
      </c>
      <c r="I3803" s="2" t="str">
        <f>TEXT(Ecommerce_Sales[[#This Row],[Order_Date]],"yyyy")</f>
        <v>2023</v>
      </c>
      <c r="J3803" s="2" t="str">
        <f>TEXT(Ecommerce_Sales[[#This Row],[Order_Date]],"mmmm")</f>
        <v>May</v>
      </c>
      <c r="K3803" s="1" t="s">
        <v>1947</v>
      </c>
      <c r="L3803" s="1" t="s">
        <v>9895</v>
      </c>
      <c r="M3803" s="1" t="s">
        <v>2065</v>
      </c>
      <c r="N3803" s="1" t="s">
        <v>1978</v>
      </c>
      <c r="O3803" s="3">
        <v>597</v>
      </c>
      <c r="P3803">
        <v>2</v>
      </c>
      <c r="Q3803" s="3">
        <v>1194</v>
      </c>
      <c r="R3803" s="1" t="s">
        <v>1951</v>
      </c>
      <c r="S3803" s="3">
        <v>96</v>
      </c>
      <c r="T3803">
        <v>7</v>
      </c>
      <c r="U3803" t="str">
        <f>IF(Ecommerce_Sales[[#This Row],[Delivery_Time_Days]]&gt;7,"Delay",IF(Ecommerce_Sales[[#This Row],[Delivery_Time_Days]] = 0,"No delivery",IF(Ecommerce_Sales[[#This Row],[Delivery_Time_Days]]&lt;=7,"On-time")))</f>
        <v>On-time</v>
      </c>
      <c r="V3803" s="7">
        <f>Ecommerce_Sales[[#This Row],[Profit]]/Ecommerce_Sales[[#This Row],[Total_Price]]</f>
        <v>0.35008375209380233</v>
      </c>
      <c r="W3803" s="3">
        <v>418</v>
      </c>
      <c r="X3803" s="3"/>
    </row>
    <row r="3804" spans="1:24" x14ac:dyDescent="0.25">
      <c r="A3804" s="1" t="s">
        <v>9896</v>
      </c>
      <c r="B3804" s="1" t="s">
        <v>8</v>
      </c>
      <c r="C3804" s="1" t="s">
        <v>9</v>
      </c>
      <c r="D3804" s="1" t="s">
        <v>5124</v>
      </c>
      <c r="E3804" s="1" t="s">
        <v>2005</v>
      </c>
      <c r="F3804" s="2">
        <v>45264</v>
      </c>
      <c r="G3804" s="2">
        <v>45251</v>
      </c>
      <c r="H3804" s="2" t="str">
        <f>TEXT(Ecommerce_Sales[[#This Row],[Order_Date]],"mmmm")</f>
        <v>November</v>
      </c>
      <c r="I3804" s="2" t="str">
        <f>TEXT(Ecommerce_Sales[[#This Row],[Order_Date]],"yyyy")</f>
        <v>2023</v>
      </c>
      <c r="J3804" s="2" t="str">
        <f>TEXT(Ecommerce_Sales[[#This Row],[Order_Date]],"mmmm")</f>
        <v>November</v>
      </c>
      <c r="K3804" s="1" t="s">
        <v>1947</v>
      </c>
      <c r="L3804" s="1" t="s">
        <v>9897</v>
      </c>
      <c r="M3804" s="1" t="s">
        <v>2072</v>
      </c>
      <c r="N3804" s="1" t="s">
        <v>1950</v>
      </c>
      <c r="O3804" s="3">
        <v>28</v>
      </c>
      <c r="P3804">
        <v>4</v>
      </c>
      <c r="Q3804" s="3">
        <v>110</v>
      </c>
      <c r="R3804" s="1" t="s">
        <v>1951</v>
      </c>
      <c r="S3804" s="3">
        <v>8</v>
      </c>
      <c r="T3804">
        <v>4</v>
      </c>
      <c r="U3804" t="str">
        <f>IF(Ecommerce_Sales[[#This Row],[Delivery_Time_Days]]&gt;7,"Delay",IF(Ecommerce_Sales[[#This Row],[Delivery_Time_Days]] = 0,"No delivery",IF(Ecommerce_Sales[[#This Row],[Delivery_Time_Days]]&lt;=7,"On-time")))</f>
        <v>On-time</v>
      </c>
      <c r="V3804" s="7">
        <f>Ecommerce_Sales[[#This Row],[Profit]]/Ecommerce_Sales[[#This Row],[Total_Price]]</f>
        <v>0.4</v>
      </c>
      <c r="W3804" s="3">
        <v>44</v>
      </c>
      <c r="X3804" s="3"/>
    </row>
    <row r="3805" spans="1:24" x14ac:dyDescent="0.25">
      <c r="A3805" s="1" t="s">
        <v>9898</v>
      </c>
      <c r="B3805" s="1" t="s">
        <v>715</v>
      </c>
      <c r="C3805" s="1" t="s">
        <v>716</v>
      </c>
      <c r="D3805" s="1" t="s">
        <v>7092</v>
      </c>
      <c r="E3805" s="1" t="s">
        <v>1961</v>
      </c>
      <c r="F3805" s="2">
        <v>45017</v>
      </c>
      <c r="G3805" s="2">
        <v>45578</v>
      </c>
      <c r="H3805" s="2" t="str">
        <f>TEXT(Ecommerce_Sales[[#This Row],[Order_Date]],"mmmm")</f>
        <v>October</v>
      </c>
      <c r="I3805" s="2" t="str">
        <f>TEXT(Ecommerce_Sales[[#This Row],[Order_Date]],"yyyy")</f>
        <v>2024</v>
      </c>
      <c r="J3805" s="2" t="str">
        <f>TEXT(Ecommerce_Sales[[#This Row],[Order_Date]],"mmmm")</f>
        <v>October</v>
      </c>
      <c r="K3805" s="1" t="s">
        <v>1986</v>
      </c>
      <c r="L3805" s="1" t="s">
        <v>4753</v>
      </c>
      <c r="M3805" s="1" t="s">
        <v>1998</v>
      </c>
      <c r="N3805" s="1" t="s">
        <v>1973</v>
      </c>
      <c r="O3805" s="3">
        <v>490</v>
      </c>
      <c r="P3805">
        <v>6</v>
      </c>
      <c r="Q3805" s="3">
        <v>2943</v>
      </c>
      <c r="R3805" s="1" t="s">
        <v>1958</v>
      </c>
      <c r="S3805" s="3">
        <v>243</v>
      </c>
      <c r="U3805" t="str">
        <f>IF(Ecommerce_Sales[[#This Row],[Delivery_Time_Days]]&gt;7,"Delay",IF(Ecommerce_Sales[[#This Row],[Delivery_Time_Days]] = 0,"No delivery",IF(Ecommerce_Sales[[#This Row],[Delivery_Time_Days]]&lt;=7,"On-time")))</f>
        <v>No delivery</v>
      </c>
      <c r="V3805" s="7">
        <f>Ecommerce_Sales[[#This Row],[Profit]]/Ecommerce_Sales[[#This Row],[Total_Price]]</f>
        <v>0.3000339789330615</v>
      </c>
      <c r="W3805" s="3">
        <v>883</v>
      </c>
      <c r="X3805" s="3"/>
    </row>
    <row r="3806" spans="1:24" x14ac:dyDescent="0.25">
      <c r="A3806" s="1" t="s">
        <v>9899</v>
      </c>
      <c r="B3806" s="1" t="s">
        <v>136</v>
      </c>
      <c r="C3806" s="1" t="s">
        <v>137</v>
      </c>
      <c r="D3806" s="1" t="s">
        <v>6098</v>
      </c>
      <c r="E3806" s="1" t="s">
        <v>1966</v>
      </c>
      <c r="F3806" s="2">
        <v>45433</v>
      </c>
      <c r="G3806" s="2">
        <v>45615</v>
      </c>
      <c r="H3806" s="2" t="str">
        <f>TEXT(Ecommerce_Sales[[#This Row],[Order_Date]],"mmmm")</f>
        <v>November</v>
      </c>
      <c r="I3806" s="2" t="str">
        <f>TEXT(Ecommerce_Sales[[#This Row],[Order_Date]],"yyyy")</f>
        <v>2024</v>
      </c>
      <c r="J3806" s="2" t="str">
        <f>TEXT(Ecommerce_Sales[[#This Row],[Order_Date]],"mmmm")</f>
        <v>November</v>
      </c>
      <c r="K3806" s="1" t="s">
        <v>1947</v>
      </c>
      <c r="L3806" s="1" t="s">
        <v>9900</v>
      </c>
      <c r="M3806" s="1" t="s">
        <v>2072</v>
      </c>
      <c r="N3806" s="1" t="s">
        <v>1950</v>
      </c>
      <c r="O3806" s="3">
        <v>233</v>
      </c>
      <c r="P3806">
        <v>4</v>
      </c>
      <c r="Q3806" s="3">
        <v>932</v>
      </c>
      <c r="R3806" s="1" t="s">
        <v>1958</v>
      </c>
      <c r="S3806" s="3">
        <v>124</v>
      </c>
      <c r="T3806">
        <v>5</v>
      </c>
      <c r="U3806" t="str">
        <f>IF(Ecommerce_Sales[[#This Row],[Delivery_Time_Days]]&gt;7,"Delay",IF(Ecommerce_Sales[[#This Row],[Delivery_Time_Days]] = 0,"No delivery",IF(Ecommerce_Sales[[#This Row],[Delivery_Time_Days]]&lt;=7,"On-time")))</f>
        <v>On-time</v>
      </c>
      <c r="V3806" s="7">
        <f>Ecommerce_Sales[[#This Row],[Profit]]/Ecommerce_Sales[[#This Row],[Total_Price]]</f>
        <v>0.40021459227467809</v>
      </c>
      <c r="W3806" s="3">
        <v>373</v>
      </c>
      <c r="X3806" s="3"/>
    </row>
    <row r="3807" spans="1:24" x14ac:dyDescent="0.25">
      <c r="A3807" s="1" t="s">
        <v>9901</v>
      </c>
      <c r="B3807" s="1" t="s">
        <v>622</v>
      </c>
      <c r="C3807" s="1" t="s">
        <v>623</v>
      </c>
      <c r="D3807" s="1" t="s">
        <v>2320</v>
      </c>
      <c r="E3807" s="1" t="s">
        <v>1966</v>
      </c>
      <c r="F3807" s="2">
        <v>45084</v>
      </c>
      <c r="G3807" s="2">
        <v>45611</v>
      </c>
      <c r="H3807" s="2" t="str">
        <f>TEXT(Ecommerce_Sales[[#This Row],[Order_Date]],"mmmm")</f>
        <v>November</v>
      </c>
      <c r="I3807" s="2" t="str">
        <f>TEXT(Ecommerce_Sales[[#This Row],[Order_Date]],"yyyy")</f>
        <v>2024</v>
      </c>
      <c r="J3807" s="2" t="str">
        <f>TEXT(Ecommerce_Sales[[#This Row],[Order_Date]],"mmmm")</f>
        <v>November</v>
      </c>
      <c r="K3807" s="1" t="s">
        <v>1947</v>
      </c>
      <c r="L3807" s="1" t="s">
        <v>9902</v>
      </c>
      <c r="M3807" s="1" t="s">
        <v>2047</v>
      </c>
      <c r="N3807" s="1" t="s">
        <v>1989</v>
      </c>
      <c r="O3807" s="3">
        <v>363</v>
      </c>
      <c r="P3807">
        <v>7</v>
      </c>
      <c r="Q3807" s="3">
        <v>2539</v>
      </c>
      <c r="R3807" s="1" t="s">
        <v>2016</v>
      </c>
      <c r="S3807" s="3">
        <v>246</v>
      </c>
      <c r="T3807">
        <v>5</v>
      </c>
      <c r="U3807" t="str">
        <f>IF(Ecommerce_Sales[[#This Row],[Delivery_Time_Days]]&gt;7,"Delay",IF(Ecommerce_Sales[[#This Row],[Delivery_Time_Days]] = 0,"No delivery",IF(Ecommerce_Sales[[#This Row],[Delivery_Time_Days]]&lt;=7,"On-time")))</f>
        <v>On-time</v>
      </c>
      <c r="V3807" s="7">
        <f>Ecommerce_Sales[[#This Row],[Profit]]/Ecommerce_Sales[[#This Row],[Total_Price]]</f>
        <v>0.25009846396218982</v>
      </c>
      <c r="W3807" s="3">
        <v>635</v>
      </c>
      <c r="X3807" s="3"/>
    </row>
    <row r="3808" spans="1:24" x14ac:dyDescent="0.25">
      <c r="A3808" s="1" t="s">
        <v>9903</v>
      </c>
      <c r="B3808" s="1" t="s">
        <v>1614</v>
      </c>
      <c r="C3808" s="1" t="s">
        <v>1615</v>
      </c>
      <c r="D3808" s="1" t="s">
        <v>5261</v>
      </c>
      <c r="E3808" s="1" t="s">
        <v>1981</v>
      </c>
      <c r="F3808" s="2">
        <v>45210</v>
      </c>
      <c r="G3808" s="2">
        <v>44961</v>
      </c>
      <c r="H3808" s="2" t="str">
        <f>TEXT(Ecommerce_Sales[[#This Row],[Order_Date]],"mmmm")</f>
        <v>February</v>
      </c>
      <c r="I3808" s="2" t="str">
        <f>TEXT(Ecommerce_Sales[[#This Row],[Order_Date]],"yyyy")</f>
        <v>2023</v>
      </c>
      <c r="J3808" s="2" t="str">
        <f>TEXT(Ecommerce_Sales[[#This Row],[Order_Date]],"mmmm")</f>
        <v>February</v>
      </c>
      <c r="K3808" s="1" t="s">
        <v>1947</v>
      </c>
      <c r="L3808" s="1" t="s">
        <v>9904</v>
      </c>
      <c r="M3808" s="1" t="s">
        <v>2054</v>
      </c>
      <c r="N3808" s="1" t="s">
        <v>1957</v>
      </c>
      <c r="O3808" s="3">
        <v>521</v>
      </c>
      <c r="P3808">
        <v>4</v>
      </c>
      <c r="Q3808" s="3">
        <v>2086</v>
      </c>
      <c r="R3808" s="1" t="s">
        <v>1958</v>
      </c>
      <c r="S3808" s="3">
        <v>253</v>
      </c>
      <c r="T3808">
        <v>10</v>
      </c>
      <c r="U3808" t="str">
        <f>IF(Ecommerce_Sales[[#This Row],[Delivery_Time_Days]]&gt;7,"Delay",IF(Ecommerce_Sales[[#This Row],[Delivery_Time_Days]] = 0,"No delivery",IF(Ecommerce_Sales[[#This Row],[Delivery_Time_Days]]&lt;=7,"On-time")))</f>
        <v>Delay</v>
      </c>
      <c r="V3808" s="7">
        <f>Ecommerce_Sales[[#This Row],[Profit]]/Ecommerce_Sales[[#This Row],[Total_Price]]</f>
        <v>0.15004793863854266</v>
      </c>
      <c r="W3808" s="3">
        <v>313</v>
      </c>
      <c r="X3808" s="3"/>
    </row>
    <row r="3809" spans="1:24" x14ac:dyDescent="0.25">
      <c r="A3809" s="1" t="s">
        <v>9905</v>
      </c>
      <c r="B3809" s="1" t="s">
        <v>180</v>
      </c>
      <c r="C3809" s="1" t="s">
        <v>181</v>
      </c>
      <c r="D3809" s="1" t="s">
        <v>4959</v>
      </c>
      <c r="E3809" s="1" t="s">
        <v>1981</v>
      </c>
      <c r="F3809" s="2">
        <v>45319</v>
      </c>
      <c r="G3809" s="2">
        <v>45645</v>
      </c>
      <c r="H3809" s="2" t="str">
        <f>TEXT(Ecommerce_Sales[[#This Row],[Order_Date]],"mmmm")</f>
        <v>December</v>
      </c>
      <c r="I3809" s="2" t="str">
        <f>TEXT(Ecommerce_Sales[[#This Row],[Order_Date]],"yyyy")</f>
        <v>2024</v>
      </c>
      <c r="J3809" s="2" t="str">
        <f>TEXT(Ecommerce_Sales[[#This Row],[Order_Date]],"mmmm")</f>
        <v>December</v>
      </c>
      <c r="K3809" s="1" t="s">
        <v>1947</v>
      </c>
      <c r="L3809" s="1" t="s">
        <v>9906</v>
      </c>
      <c r="M3809" s="1" t="s">
        <v>2065</v>
      </c>
      <c r="N3809" s="1" t="s">
        <v>1978</v>
      </c>
      <c r="O3809" s="3">
        <v>274</v>
      </c>
      <c r="P3809">
        <v>8</v>
      </c>
      <c r="Q3809" s="3">
        <v>2196</v>
      </c>
      <c r="R3809" s="1" t="s">
        <v>1951</v>
      </c>
      <c r="S3809" s="3">
        <v>192</v>
      </c>
      <c r="T3809">
        <v>2</v>
      </c>
      <c r="U3809" t="str">
        <f>IF(Ecommerce_Sales[[#This Row],[Delivery_Time_Days]]&gt;7,"Delay",IF(Ecommerce_Sales[[#This Row],[Delivery_Time_Days]] = 0,"No delivery",IF(Ecommerce_Sales[[#This Row],[Delivery_Time_Days]]&lt;=7,"On-time")))</f>
        <v>On-time</v>
      </c>
      <c r="V3809" s="7">
        <f>Ecommerce_Sales[[#This Row],[Profit]]/Ecommerce_Sales[[#This Row],[Total_Price]]</f>
        <v>0.34972677595628415</v>
      </c>
      <c r="W3809" s="3">
        <v>768</v>
      </c>
      <c r="X3809" s="3"/>
    </row>
    <row r="3810" spans="1:24" x14ac:dyDescent="0.25">
      <c r="A3810" s="1" t="s">
        <v>9907</v>
      </c>
      <c r="B3810" s="1" t="s">
        <v>1177</v>
      </c>
      <c r="C3810" s="1" t="s">
        <v>1178</v>
      </c>
      <c r="D3810" s="1" t="s">
        <v>2216</v>
      </c>
      <c r="E3810" s="1" t="s">
        <v>1966</v>
      </c>
      <c r="F3810" s="2">
        <v>45561</v>
      </c>
      <c r="G3810" s="2">
        <v>44965</v>
      </c>
      <c r="H3810" s="2" t="str">
        <f>TEXT(Ecommerce_Sales[[#This Row],[Order_Date]],"mmmm")</f>
        <v>February</v>
      </c>
      <c r="I3810" s="2" t="str">
        <f>TEXT(Ecommerce_Sales[[#This Row],[Order_Date]],"yyyy")</f>
        <v>2023</v>
      </c>
      <c r="J3810" s="2" t="str">
        <f>TEXT(Ecommerce_Sales[[#This Row],[Order_Date]],"mmmm")</f>
        <v>February</v>
      </c>
      <c r="K3810" s="1" t="s">
        <v>1947</v>
      </c>
      <c r="L3810" s="1" t="s">
        <v>9908</v>
      </c>
      <c r="M3810" s="1" t="s">
        <v>2079</v>
      </c>
      <c r="N3810" s="1" t="s">
        <v>1973</v>
      </c>
      <c r="O3810" s="3">
        <v>543</v>
      </c>
      <c r="P3810">
        <v>3</v>
      </c>
      <c r="Q3810" s="3">
        <v>1630</v>
      </c>
      <c r="R3810" s="1" t="s">
        <v>2012</v>
      </c>
      <c r="S3810" s="3">
        <v>216</v>
      </c>
      <c r="T3810">
        <v>9</v>
      </c>
      <c r="U3810" t="str">
        <f>IF(Ecommerce_Sales[[#This Row],[Delivery_Time_Days]]&gt;7,"Delay",IF(Ecommerce_Sales[[#This Row],[Delivery_Time_Days]] = 0,"No delivery",IF(Ecommerce_Sales[[#This Row],[Delivery_Time_Days]]&lt;=7,"On-time")))</f>
        <v>Delay</v>
      </c>
      <c r="V3810" s="7">
        <f>Ecommerce_Sales[[#This Row],[Profit]]/Ecommerce_Sales[[#This Row],[Total_Price]]</f>
        <v>0.3</v>
      </c>
      <c r="W3810" s="3">
        <v>489</v>
      </c>
      <c r="X3810" s="3"/>
    </row>
    <row r="3811" spans="1:24" x14ac:dyDescent="0.25">
      <c r="A3811" s="1" t="s">
        <v>9909</v>
      </c>
      <c r="B3811" s="1" t="s">
        <v>691</v>
      </c>
      <c r="C3811" s="1" t="s">
        <v>692</v>
      </c>
      <c r="D3811" s="1" t="s">
        <v>8776</v>
      </c>
      <c r="E3811" s="1" t="s">
        <v>1996</v>
      </c>
      <c r="F3811" s="2">
        <v>44988</v>
      </c>
      <c r="G3811" s="2">
        <v>45601</v>
      </c>
      <c r="H3811" s="2" t="str">
        <f>TEXT(Ecommerce_Sales[[#This Row],[Order_Date]],"mmmm")</f>
        <v>November</v>
      </c>
      <c r="I3811" s="2" t="str">
        <f>TEXT(Ecommerce_Sales[[#This Row],[Order_Date]],"yyyy")</f>
        <v>2024</v>
      </c>
      <c r="J3811" s="2" t="str">
        <f>TEXT(Ecommerce_Sales[[#This Row],[Order_Date]],"mmmm")</f>
        <v>November</v>
      </c>
      <c r="K3811" s="1" t="s">
        <v>1947</v>
      </c>
      <c r="L3811" s="1" t="s">
        <v>9119</v>
      </c>
      <c r="M3811" s="1" t="s">
        <v>2065</v>
      </c>
      <c r="N3811" s="1" t="s">
        <v>1978</v>
      </c>
      <c r="O3811" s="3">
        <v>119</v>
      </c>
      <c r="P3811">
        <v>6</v>
      </c>
      <c r="Q3811" s="3">
        <v>713</v>
      </c>
      <c r="R3811" s="1" t="s">
        <v>1958</v>
      </c>
      <c r="S3811" s="3">
        <v>71</v>
      </c>
      <c r="T3811">
        <v>7</v>
      </c>
      <c r="U3811" t="str">
        <f>IF(Ecommerce_Sales[[#This Row],[Delivery_Time_Days]]&gt;7,"Delay",IF(Ecommerce_Sales[[#This Row],[Delivery_Time_Days]] = 0,"No delivery",IF(Ecommerce_Sales[[#This Row],[Delivery_Time_Days]]&lt;=7,"On-time")))</f>
        <v>On-time</v>
      </c>
      <c r="V3811" s="7">
        <f>Ecommerce_Sales[[#This Row],[Profit]]/Ecommerce_Sales[[#This Row],[Total_Price]]</f>
        <v>0.34922861150070128</v>
      </c>
      <c r="W3811" s="3">
        <v>249</v>
      </c>
      <c r="X3811" s="3"/>
    </row>
    <row r="3812" spans="1:24" x14ac:dyDescent="0.25">
      <c r="A3812" s="1" t="s">
        <v>9910</v>
      </c>
      <c r="B3812" s="1" t="s">
        <v>519</v>
      </c>
      <c r="C3812" s="1" t="s">
        <v>520</v>
      </c>
      <c r="D3812" s="1" t="s">
        <v>2592</v>
      </c>
      <c r="E3812" s="1" t="s">
        <v>1961</v>
      </c>
      <c r="F3812" s="2">
        <v>45287</v>
      </c>
      <c r="G3812" s="2">
        <v>44935</v>
      </c>
      <c r="H3812" s="2" t="str">
        <f>TEXT(Ecommerce_Sales[[#This Row],[Order_Date]],"mmmm")</f>
        <v>January</v>
      </c>
      <c r="I3812" s="2" t="str">
        <f>TEXT(Ecommerce_Sales[[#This Row],[Order_Date]],"yyyy")</f>
        <v>2023</v>
      </c>
      <c r="J3812" s="2" t="str">
        <f>TEXT(Ecommerce_Sales[[#This Row],[Order_Date]],"mmmm")</f>
        <v>January</v>
      </c>
      <c r="K3812" s="1" t="s">
        <v>1947</v>
      </c>
      <c r="L3812" s="1" t="s">
        <v>9911</v>
      </c>
      <c r="M3812" s="1" t="s">
        <v>2247</v>
      </c>
      <c r="N3812" s="1" t="s">
        <v>1957</v>
      </c>
      <c r="O3812" s="3">
        <v>441</v>
      </c>
      <c r="P3812">
        <v>4</v>
      </c>
      <c r="Q3812" s="3">
        <v>1763</v>
      </c>
      <c r="R3812" s="1" t="s">
        <v>1958</v>
      </c>
      <c r="S3812" s="3">
        <v>97</v>
      </c>
      <c r="T3812">
        <v>10</v>
      </c>
      <c r="U3812" t="str">
        <f>IF(Ecommerce_Sales[[#This Row],[Delivery_Time_Days]]&gt;7,"Delay",IF(Ecommerce_Sales[[#This Row],[Delivery_Time_Days]] = 0,"No delivery",IF(Ecommerce_Sales[[#This Row],[Delivery_Time_Days]]&lt;=7,"On-time")))</f>
        <v>Delay</v>
      </c>
      <c r="V3812" s="7">
        <f>Ecommerce_Sales[[#This Row],[Profit]]/Ecommerce_Sales[[#This Row],[Total_Price]]</f>
        <v>0.15031196823596144</v>
      </c>
      <c r="W3812" s="3">
        <v>265</v>
      </c>
      <c r="X3812" s="3"/>
    </row>
    <row r="3813" spans="1:24" x14ac:dyDescent="0.25">
      <c r="A3813" s="1" t="s">
        <v>9912</v>
      </c>
      <c r="B3813" s="1" t="s">
        <v>515</v>
      </c>
      <c r="C3813" s="1" t="s">
        <v>587</v>
      </c>
      <c r="D3813" s="1" t="s">
        <v>2077</v>
      </c>
      <c r="E3813" s="1" t="s">
        <v>1946</v>
      </c>
      <c r="F3813" s="2">
        <v>45115</v>
      </c>
      <c r="G3813" s="2">
        <v>45507</v>
      </c>
      <c r="H3813" s="2" t="str">
        <f>TEXT(Ecommerce_Sales[[#This Row],[Order_Date]],"mmmm")</f>
        <v>August</v>
      </c>
      <c r="I3813" s="2" t="str">
        <f>TEXT(Ecommerce_Sales[[#This Row],[Order_Date]],"yyyy")</f>
        <v>2024</v>
      </c>
      <c r="J3813" s="2" t="str">
        <f>TEXT(Ecommerce_Sales[[#This Row],[Order_Date]],"mmmm")</f>
        <v>August</v>
      </c>
      <c r="K3813" s="1" t="s">
        <v>1947</v>
      </c>
      <c r="L3813" s="1" t="s">
        <v>8641</v>
      </c>
      <c r="M3813" s="1" t="s">
        <v>1998</v>
      </c>
      <c r="N3813" s="1" t="s">
        <v>1973</v>
      </c>
      <c r="O3813" s="3">
        <v>495</v>
      </c>
      <c r="P3813">
        <v>2</v>
      </c>
      <c r="Q3813" s="3">
        <v>990</v>
      </c>
      <c r="R3813" s="1" t="s">
        <v>1958</v>
      </c>
      <c r="S3813" s="3">
        <v>70</v>
      </c>
      <c r="T3813">
        <v>4</v>
      </c>
      <c r="U3813" t="str">
        <f>IF(Ecommerce_Sales[[#This Row],[Delivery_Time_Days]]&gt;7,"Delay",IF(Ecommerce_Sales[[#This Row],[Delivery_Time_Days]] = 0,"No delivery",IF(Ecommerce_Sales[[#This Row],[Delivery_Time_Days]]&lt;=7,"On-time")))</f>
        <v>On-time</v>
      </c>
      <c r="V3813" s="7">
        <f>Ecommerce_Sales[[#This Row],[Profit]]/Ecommerce_Sales[[#This Row],[Total_Price]]</f>
        <v>0.3</v>
      </c>
      <c r="W3813" s="3">
        <v>297</v>
      </c>
      <c r="X3813" s="3"/>
    </row>
    <row r="3814" spans="1:24" x14ac:dyDescent="0.25">
      <c r="A3814" s="1" t="s">
        <v>9913</v>
      </c>
      <c r="B3814" s="1" t="s">
        <v>66</v>
      </c>
      <c r="C3814" s="1" t="s">
        <v>67</v>
      </c>
      <c r="D3814" s="1" t="s">
        <v>3681</v>
      </c>
      <c r="E3814" s="1" t="s">
        <v>1946</v>
      </c>
      <c r="F3814" s="2">
        <v>45392</v>
      </c>
      <c r="G3814" s="2">
        <v>45464</v>
      </c>
      <c r="H3814" s="2" t="str">
        <f>TEXT(Ecommerce_Sales[[#This Row],[Order_Date]],"mmmm")</f>
        <v>June</v>
      </c>
      <c r="I3814" s="2" t="str">
        <f>TEXT(Ecommerce_Sales[[#This Row],[Order_Date]],"yyyy")</f>
        <v>2024</v>
      </c>
      <c r="J3814" s="2" t="str">
        <f>TEXT(Ecommerce_Sales[[#This Row],[Order_Date]],"mmmm")</f>
        <v>June</v>
      </c>
      <c r="K3814" s="1" t="s">
        <v>1986</v>
      </c>
      <c r="L3814" s="1" t="s">
        <v>9914</v>
      </c>
      <c r="M3814" s="1" t="s">
        <v>2007</v>
      </c>
      <c r="N3814" s="1" t="s">
        <v>1973</v>
      </c>
      <c r="O3814" s="3">
        <v>1149</v>
      </c>
      <c r="P3814">
        <v>4</v>
      </c>
      <c r="Q3814" s="3">
        <v>4595</v>
      </c>
      <c r="R3814" s="1" t="s">
        <v>1958</v>
      </c>
      <c r="S3814" s="3">
        <v>259</v>
      </c>
      <c r="U3814" t="str">
        <f>IF(Ecommerce_Sales[[#This Row],[Delivery_Time_Days]]&gt;7,"Delay",IF(Ecommerce_Sales[[#This Row],[Delivery_Time_Days]] = 0,"No delivery",IF(Ecommerce_Sales[[#This Row],[Delivery_Time_Days]]&lt;=7,"On-time")))</f>
        <v>No delivery</v>
      </c>
      <c r="V3814" s="7">
        <f>Ecommerce_Sales[[#This Row],[Profit]]/Ecommerce_Sales[[#This Row],[Total_Price]]</f>
        <v>0.2998911860718172</v>
      </c>
      <c r="W3814" s="3">
        <v>1378</v>
      </c>
      <c r="X3814" s="3"/>
    </row>
    <row r="3815" spans="1:24" x14ac:dyDescent="0.25">
      <c r="A3815" s="1" t="s">
        <v>9915</v>
      </c>
      <c r="B3815" s="1" t="s">
        <v>1631</v>
      </c>
      <c r="C3815" s="1" t="s">
        <v>1632</v>
      </c>
      <c r="D3815" s="1" t="s">
        <v>3206</v>
      </c>
      <c r="E3815" s="1" t="s">
        <v>2005</v>
      </c>
      <c r="F3815" s="2">
        <v>45462</v>
      </c>
      <c r="G3815" s="2">
        <v>45069</v>
      </c>
      <c r="H3815" s="2" t="str">
        <f>TEXT(Ecommerce_Sales[[#This Row],[Order_Date]],"mmmm")</f>
        <v>May</v>
      </c>
      <c r="I3815" s="2" t="str">
        <f>TEXT(Ecommerce_Sales[[#This Row],[Order_Date]],"yyyy")</f>
        <v>2023</v>
      </c>
      <c r="J3815" s="2" t="str">
        <f>TEXT(Ecommerce_Sales[[#This Row],[Order_Date]],"mmmm")</f>
        <v>May</v>
      </c>
      <c r="K3815" s="1" t="s">
        <v>1947</v>
      </c>
      <c r="L3815" s="1" t="s">
        <v>5058</v>
      </c>
      <c r="M3815" s="1" t="s">
        <v>1988</v>
      </c>
      <c r="N3815" s="1" t="s">
        <v>1989</v>
      </c>
      <c r="O3815" s="3">
        <v>214</v>
      </c>
      <c r="P3815">
        <v>5</v>
      </c>
      <c r="Q3815" s="3">
        <v>1071</v>
      </c>
      <c r="R3815" s="1" t="s">
        <v>1951</v>
      </c>
      <c r="S3815" s="3">
        <v>85</v>
      </c>
      <c r="T3815">
        <v>7</v>
      </c>
      <c r="U3815" t="str">
        <f>IF(Ecommerce_Sales[[#This Row],[Delivery_Time_Days]]&gt;7,"Delay",IF(Ecommerce_Sales[[#This Row],[Delivery_Time_Days]] = 0,"No delivery",IF(Ecommerce_Sales[[#This Row],[Delivery_Time_Days]]&lt;=7,"On-time")))</f>
        <v>On-time</v>
      </c>
      <c r="V3815" s="7">
        <f>Ecommerce_Sales[[#This Row],[Profit]]/Ecommerce_Sales[[#This Row],[Total_Price]]</f>
        <v>0.25023342670401494</v>
      </c>
      <c r="W3815" s="3">
        <v>268</v>
      </c>
      <c r="X3815" s="3"/>
    </row>
    <row r="3816" spans="1:24" x14ac:dyDescent="0.25">
      <c r="A3816" s="1" t="s">
        <v>9916</v>
      </c>
      <c r="B3816" s="1" t="s">
        <v>196</v>
      </c>
      <c r="C3816" s="1" t="s">
        <v>197</v>
      </c>
      <c r="D3816" s="1" t="s">
        <v>2667</v>
      </c>
      <c r="E3816" s="1" t="s">
        <v>1966</v>
      </c>
      <c r="F3816" s="2">
        <v>45513</v>
      </c>
      <c r="G3816" s="2">
        <v>45465</v>
      </c>
      <c r="H3816" s="2" t="str">
        <f>TEXT(Ecommerce_Sales[[#This Row],[Order_Date]],"mmmm")</f>
        <v>June</v>
      </c>
      <c r="I3816" s="2" t="str">
        <f>TEXT(Ecommerce_Sales[[#This Row],[Order_Date]],"yyyy")</f>
        <v>2024</v>
      </c>
      <c r="J3816" s="2" t="str">
        <f>TEXT(Ecommerce_Sales[[#This Row],[Order_Date]],"mmmm")</f>
        <v>June</v>
      </c>
      <c r="K3816" s="1" t="s">
        <v>1947</v>
      </c>
      <c r="L3816" s="1" t="s">
        <v>5023</v>
      </c>
      <c r="M3816" s="1" t="s">
        <v>2002</v>
      </c>
      <c r="N3816" s="1" t="s">
        <v>1989</v>
      </c>
      <c r="O3816" s="3">
        <v>318</v>
      </c>
      <c r="P3816">
        <v>6</v>
      </c>
      <c r="Q3816" s="3">
        <v>1910</v>
      </c>
      <c r="R3816" s="1" t="s">
        <v>1958</v>
      </c>
      <c r="S3816" s="3">
        <v>140</v>
      </c>
      <c r="T3816">
        <v>4</v>
      </c>
      <c r="U3816" t="str">
        <f>IF(Ecommerce_Sales[[#This Row],[Delivery_Time_Days]]&gt;7,"Delay",IF(Ecommerce_Sales[[#This Row],[Delivery_Time_Days]] = 0,"No delivery",IF(Ecommerce_Sales[[#This Row],[Delivery_Time_Days]]&lt;=7,"On-time")))</f>
        <v>On-time</v>
      </c>
      <c r="V3816" s="7">
        <f>Ecommerce_Sales[[#This Row],[Profit]]/Ecommerce_Sales[[#This Row],[Total_Price]]</f>
        <v>0.25026178010471206</v>
      </c>
      <c r="W3816" s="3">
        <v>478</v>
      </c>
      <c r="X3816" s="3"/>
    </row>
    <row r="3817" spans="1:24" x14ac:dyDescent="0.25">
      <c r="A3817" s="1" t="s">
        <v>9917</v>
      </c>
      <c r="B3817" s="1" t="s">
        <v>1379</v>
      </c>
      <c r="C3817" s="1" t="s">
        <v>1380</v>
      </c>
      <c r="D3817" s="1" t="s">
        <v>2141</v>
      </c>
      <c r="E3817" s="1" t="s">
        <v>1946</v>
      </c>
      <c r="F3817" s="2">
        <v>45405</v>
      </c>
      <c r="G3817" s="2">
        <v>45299</v>
      </c>
      <c r="H3817" s="2" t="str">
        <f>TEXT(Ecommerce_Sales[[#This Row],[Order_Date]],"mmmm")</f>
        <v>January</v>
      </c>
      <c r="I3817" s="2" t="str">
        <f>TEXT(Ecommerce_Sales[[#This Row],[Order_Date]],"yyyy")</f>
        <v>2024</v>
      </c>
      <c r="J3817" s="2" t="str">
        <f>TEXT(Ecommerce_Sales[[#This Row],[Order_Date]],"mmmm")</f>
        <v>January</v>
      </c>
      <c r="K3817" s="1" t="s">
        <v>1947</v>
      </c>
      <c r="L3817" s="1" t="s">
        <v>4712</v>
      </c>
      <c r="M3817" s="1" t="s">
        <v>2002</v>
      </c>
      <c r="N3817" s="1" t="s">
        <v>1989</v>
      </c>
      <c r="O3817" s="3">
        <v>659</v>
      </c>
      <c r="P3817">
        <v>1</v>
      </c>
      <c r="Q3817" s="3">
        <v>659</v>
      </c>
      <c r="R3817" s="1" t="s">
        <v>2012</v>
      </c>
      <c r="S3817" s="3">
        <v>51</v>
      </c>
      <c r="T3817">
        <v>8</v>
      </c>
      <c r="U3817" t="str">
        <f>IF(Ecommerce_Sales[[#This Row],[Delivery_Time_Days]]&gt;7,"Delay",IF(Ecommerce_Sales[[#This Row],[Delivery_Time_Days]] = 0,"No delivery",IF(Ecommerce_Sales[[#This Row],[Delivery_Time_Days]]&lt;=7,"On-time")))</f>
        <v>Delay</v>
      </c>
      <c r="V3817" s="7">
        <f>Ecommerce_Sales[[#This Row],[Profit]]/Ecommerce_Sales[[#This Row],[Total_Price]]</f>
        <v>0.2503793626707132</v>
      </c>
      <c r="W3817" s="3">
        <v>165</v>
      </c>
      <c r="X3817" s="3"/>
    </row>
    <row r="3818" spans="1:24" x14ac:dyDescent="0.25">
      <c r="A3818" s="1" t="s">
        <v>9918</v>
      </c>
      <c r="B3818" s="1" t="s">
        <v>1183</v>
      </c>
      <c r="C3818" s="1" t="s">
        <v>1184</v>
      </c>
      <c r="D3818" s="1" t="s">
        <v>2595</v>
      </c>
      <c r="E3818" s="1" t="s">
        <v>1966</v>
      </c>
      <c r="F3818" s="2">
        <v>44966</v>
      </c>
      <c r="G3818" s="2">
        <v>45107</v>
      </c>
      <c r="H3818" s="2" t="str">
        <f>TEXT(Ecommerce_Sales[[#This Row],[Order_Date]],"mmmm")</f>
        <v>June</v>
      </c>
      <c r="I3818" s="2" t="str">
        <f>TEXT(Ecommerce_Sales[[#This Row],[Order_Date]],"yyyy")</f>
        <v>2023</v>
      </c>
      <c r="J3818" s="2" t="str">
        <f>TEXT(Ecommerce_Sales[[#This Row],[Order_Date]],"mmmm")</f>
        <v>June</v>
      </c>
      <c r="K3818" s="1" t="s">
        <v>1947</v>
      </c>
      <c r="L3818" s="1" t="s">
        <v>9919</v>
      </c>
      <c r="M3818" s="1" t="s">
        <v>2030</v>
      </c>
      <c r="N3818" s="1" t="s">
        <v>1978</v>
      </c>
      <c r="O3818" s="3">
        <v>810</v>
      </c>
      <c r="P3818">
        <v>3</v>
      </c>
      <c r="Q3818" s="3">
        <v>2429</v>
      </c>
      <c r="R3818" s="1" t="s">
        <v>2008</v>
      </c>
      <c r="S3818" s="3">
        <v>303</v>
      </c>
      <c r="T3818">
        <v>4</v>
      </c>
      <c r="U3818" t="str">
        <f>IF(Ecommerce_Sales[[#This Row],[Delivery_Time_Days]]&gt;7,"Delay",IF(Ecommerce_Sales[[#This Row],[Delivery_Time_Days]] = 0,"No delivery",IF(Ecommerce_Sales[[#This Row],[Delivery_Time_Days]]&lt;=7,"On-time")))</f>
        <v>On-time</v>
      </c>
      <c r="V3818" s="7">
        <f>Ecommerce_Sales[[#This Row],[Profit]]/Ecommerce_Sales[[#This Row],[Total_Price]]</f>
        <v>0.34993824619184849</v>
      </c>
      <c r="W3818" s="3">
        <v>850</v>
      </c>
      <c r="X3818" s="3"/>
    </row>
    <row r="3819" spans="1:24" x14ac:dyDescent="0.25">
      <c r="A3819" s="1" t="s">
        <v>9920</v>
      </c>
      <c r="B3819" s="1" t="s">
        <v>76</v>
      </c>
      <c r="C3819" s="1" t="s">
        <v>77</v>
      </c>
      <c r="D3819" s="1" t="s">
        <v>2544</v>
      </c>
      <c r="E3819" s="1" t="s">
        <v>1981</v>
      </c>
      <c r="F3819" s="2">
        <v>45400</v>
      </c>
      <c r="G3819" s="2">
        <v>45260</v>
      </c>
      <c r="H3819" s="2" t="str">
        <f>TEXT(Ecommerce_Sales[[#This Row],[Order_Date]],"mmmm")</f>
        <v>November</v>
      </c>
      <c r="I3819" s="2" t="str">
        <f>TEXT(Ecommerce_Sales[[#This Row],[Order_Date]],"yyyy")</f>
        <v>2023</v>
      </c>
      <c r="J3819" s="2" t="str">
        <f>TEXT(Ecommerce_Sales[[#This Row],[Order_Date]],"mmmm")</f>
        <v>November</v>
      </c>
      <c r="K3819" s="1" t="s">
        <v>1992</v>
      </c>
      <c r="L3819" s="1" t="s">
        <v>9921</v>
      </c>
      <c r="M3819" s="1" t="s">
        <v>2054</v>
      </c>
      <c r="N3819" s="1" t="s">
        <v>1957</v>
      </c>
      <c r="O3819" s="3">
        <v>1414</v>
      </c>
      <c r="P3819">
        <v>7</v>
      </c>
      <c r="Q3819" s="3">
        <v>9895</v>
      </c>
      <c r="R3819" s="1" t="s">
        <v>1958</v>
      </c>
      <c r="S3819" s="3">
        <v>1086</v>
      </c>
      <c r="U3819" t="str">
        <f>IF(Ecommerce_Sales[[#This Row],[Delivery_Time_Days]]&gt;7,"Delay",IF(Ecommerce_Sales[[#This Row],[Delivery_Time_Days]] = 0,"No delivery",IF(Ecommerce_Sales[[#This Row],[Delivery_Time_Days]]&lt;=7,"On-time")))</f>
        <v>No delivery</v>
      </c>
      <c r="V3819" s="7">
        <f>Ecommerce_Sales[[#This Row],[Profit]]/Ecommerce_Sales[[#This Row],[Total_Price]]</f>
        <v>0.14997473471450226</v>
      </c>
      <c r="W3819" s="3">
        <v>1484</v>
      </c>
      <c r="X3819" s="3"/>
    </row>
    <row r="3820" spans="1:24" x14ac:dyDescent="0.25">
      <c r="A3820" s="1" t="s">
        <v>9922</v>
      </c>
      <c r="B3820" s="1" t="s">
        <v>1217</v>
      </c>
      <c r="C3820" s="1" t="s">
        <v>1218</v>
      </c>
      <c r="D3820" s="1" t="s">
        <v>3999</v>
      </c>
      <c r="E3820" s="1" t="s">
        <v>1954</v>
      </c>
      <c r="F3820" s="2">
        <v>44999</v>
      </c>
      <c r="G3820" s="2">
        <v>45186</v>
      </c>
      <c r="H3820" s="2" t="str">
        <f>TEXT(Ecommerce_Sales[[#This Row],[Order_Date]],"mmmm")</f>
        <v>September</v>
      </c>
      <c r="I3820" s="2" t="str">
        <f>TEXT(Ecommerce_Sales[[#This Row],[Order_Date]],"yyyy")</f>
        <v>2023</v>
      </c>
      <c r="J3820" s="2" t="str">
        <f>TEXT(Ecommerce_Sales[[#This Row],[Order_Date]],"mmmm")</f>
        <v>September</v>
      </c>
      <c r="K3820" s="1" t="s">
        <v>1947</v>
      </c>
      <c r="L3820" s="1" t="s">
        <v>2208</v>
      </c>
      <c r="M3820" s="1" t="s">
        <v>1988</v>
      </c>
      <c r="N3820" s="1" t="s">
        <v>1989</v>
      </c>
      <c r="O3820" s="3">
        <v>845</v>
      </c>
      <c r="P3820">
        <v>5</v>
      </c>
      <c r="Q3820" s="3">
        <v>4223</v>
      </c>
      <c r="R3820" s="1" t="s">
        <v>2008</v>
      </c>
      <c r="S3820" s="3">
        <v>471</v>
      </c>
      <c r="T3820">
        <v>9</v>
      </c>
      <c r="U3820" t="str">
        <f>IF(Ecommerce_Sales[[#This Row],[Delivery_Time_Days]]&gt;7,"Delay",IF(Ecommerce_Sales[[#This Row],[Delivery_Time_Days]] = 0,"No delivery",IF(Ecommerce_Sales[[#This Row],[Delivery_Time_Days]]&lt;=7,"On-time")))</f>
        <v>Delay</v>
      </c>
      <c r="V3820" s="7">
        <f>Ecommerce_Sales[[#This Row],[Profit]]/Ecommerce_Sales[[#This Row],[Total_Price]]</f>
        <v>0.25005919962112244</v>
      </c>
      <c r="W3820" s="3">
        <v>1056</v>
      </c>
      <c r="X3820" s="3"/>
    </row>
    <row r="3821" spans="1:24" x14ac:dyDescent="0.25">
      <c r="A3821" s="1" t="s">
        <v>9923</v>
      </c>
      <c r="B3821" s="1" t="s">
        <v>1724</v>
      </c>
      <c r="C3821" s="1" t="s">
        <v>1725</v>
      </c>
      <c r="D3821" s="1" t="s">
        <v>2935</v>
      </c>
      <c r="E3821" s="1" t="s">
        <v>2005</v>
      </c>
      <c r="F3821" s="2">
        <v>45574</v>
      </c>
      <c r="G3821" s="2">
        <v>45406</v>
      </c>
      <c r="H3821" s="2" t="str">
        <f>TEXT(Ecommerce_Sales[[#This Row],[Order_Date]],"mmmm")</f>
        <v>April</v>
      </c>
      <c r="I3821" s="2" t="str">
        <f>TEXT(Ecommerce_Sales[[#This Row],[Order_Date]],"yyyy")</f>
        <v>2024</v>
      </c>
      <c r="J3821" s="2" t="str">
        <f>TEXT(Ecommerce_Sales[[#This Row],[Order_Date]],"mmmm")</f>
        <v>April</v>
      </c>
      <c r="K3821" s="1" t="s">
        <v>1947</v>
      </c>
      <c r="L3821" s="1" t="s">
        <v>2933</v>
      </c>
      <c r="M3821" s="1" t="s">
        <v>1988</v>
      </c>
      <c r="N3821" s="1" t="s">
        <v>1989</v>
      </c>
      <c r="O3821" s="3">
        <v>16</v>
      </c>
      <c r="P3821">
        <v>4</v>
      </c>
      <c r="Q3821" s="3">
        <v>65</v>
      </c>
      <c r="R3821" s="1" t="s">
        <v>1958</v>
      </c>
      <c r="S3821" s="3">
        <v>5</v>
      </c>
      <c r="T3821">
        <v>5</v>
      </c>
      <c r="U3821" t="str">
        <f>IF(Ecommerce_Sales[[#This Row],[Delivery_Time_Days]]&gt;7,"Delay",IF(Ecommerce_Sales[[#This Row],[Delivery_Time_Days]] = 0,"No delivery",IF(Ecommerce_Sales[[#This Row],[Delivery_Time_Days]]&lt;=7,"On-time")))</f>
        <v>On-time</v>
      </c>
      <c r="V3821" s="7">
        <f>Ecommerce_Sales[[#This Row],[Profit]]/Ecommerce_Sales[[#This Row],[Total_Price]]</f>
        <v>0.24615384615384617</v>
      </c>
      <c r="W3821" s="3">
        <v>16</v>
      </c>
      <c r="X3821" s="3"/>
    </row>
    <row r="3822" spans="1:24" x14ac:dyDescent="0.25">
      <c r="A3822" s="1" t="s">
        <v>9924</v>
      </c>
      <c r="B3822" s="1" t="s">
        <v>178</v>
      </c>
      <c r="C3822" s="1" t="s">
        <v>179</v>
      </c>
      <c r="D3822" s="1" t="s">
        <v>4493</v>
      </c>
      <c r="E3822" s="1" t="s">
        <v>1981</v>
      </c>
      <c r="F3822" s="2">
        <v>45263</v>
      </c>
      <c r="G3822" s="2">
        <v>45582</v>
      </c>
      <c r="H3822" s="2" t="str">
        <f>TEXT(Ecommerce_Sales[[#This Row],[Order_Date]],"mmmm")</f>
        <v>October</v>
      </c>
      <c r="I3822" s="2" t="str">
        <f>TEXT(Ecommerce_Sales[[#This Row],[Order_Date]],"yyyy")</f>
        <v>2024</v>
      </c>
      <c r="J3822" s="2" t="str">
        <f>TEXT(Ecommerce_Sales[[#This Row],[Order_Date]],"mmmm")</f>
        <v>October</v>
      </c>
      <c r="K3822" s="1" t="s">
        <v>1986</v>
      </c>
      <c r="L3822" s="1" t="s">
        <v>9925</v>
      </c>
      <c r="M3822" s="1" t="s">
        <v>2030</v>
      </c>
      <c r="N3822" s="1" t="s">
        <v>1978</v>
      </c>
      <c r="O3822" s="3">
        <v>83</v>
      </c>
      <c r="P3822">
        <v>6</v>
      </c>
      <c r="Q3822" s="3">
        <v>496</v>
      </c>
      <c r="R3822" s="1" t="s">
        <v>1958</v>
      </c>
      <c r="S3822" s="3">
        <v>54</v>
      </c>
      <c r="U3822" t="str">
        <f>IF(Ecommerce_Sales[[#This Row],[Delivery_Time_Days]]&gt;7,"Delay",IF(Ecommerce_Sales[[#This Row],[Delivery_Time_Days]] = 0,"No delivery",IF(Ecommerce_Sales[[#This Row],[Delivery_Time_Days]]&lt;=7,"On-time")))</f>
        <v>No delivery</v>
      </c>
      <c r="V3822" s="7">
        <f>Ecommerce_Sales[[#This Row],[Profit]]/Ecommerce_Sales[[#This Row],[Total_Price]]</f>
        <v>0.35080645161290325</v>
      </c>
      <c r="W3822" s="3">
        <v>174</v>
      </c>
      <c r="X3822" s="3"/>
    </row>
    <row r="3823" spans="1:24" x14ac:dyDescent="0.25">
      <c r="A3823" s="1" t="s">
        <v>9926</v>
      </c>
      <c r="B3823" s="1" t="s">
        <v>795</v>
      </c>
      <c r="C3823" s="1" t="s">
        <v>796</v>
      </c>
      <c r="D3823" s="1" t="s">
        <v>2553</v>
      </c>
      <c r="E3823" s="1" t="s">
        <v>1954</v>
      </c>
      <c r="F3823" s="2">
        <v>45100</v>
      </c>
      <c r="G3823" s="2">
        <v>45532</v>
      </c>
      <c r="H3823" s="2" t="str">
        <f>TEXT(Ecommerce_Sales[[#This Row],[Order_Date]],"mmmm")</f>
        <v>August</v>
      </c>
      <c r="I3823" s="2" t="str">
        <f>TEXT(Ecommerce_Sales[[#This Row],[Order_Date]],"yyyy")</f>
        <v>2024</v>
      </c>
      <c r="J3823" s="2" t="str">
        <f>TEXT(Ecommerce_Sales[[#This Row],[Order_Date]],"mmmm")</f>
        <v>August</v>
      </c>
      <c r="K3823" s="1" t="s">
        <v>1986</v>
      </c>
      <c r="L3823" s="1" t="s">
        <v>6813</v>
      </c>
      <c r="M3823" s="1" t="s">
        <v>1949</v>
      </c>
      <c r="N3823" s="1" t="s">
        <v>1950</v>
      </c>
      <c r="O3823" s="3">
        <v>861</v>
      </c>
      <c r="P3823">
        <v>2</v>
      </c>
      <c r="Q3823" s="3">
        <v>1722</v>
      </c>
      <c r="R3823" s="1" t="s">
        <v>1951</v>
      </c>
      <c r="S3823" s="3">
        <v>140</v>
      </c>
      <c r="U3823" t="str">
        <f>IF(Ecommerce_Sales[[#This Row],[Delivery_Time_Days]]&gt;7,"Delay",IF(Ecommerce_Sales[[#This Row],[Delivery_Time_Days]] = 0,"No delivery",IF(Ecommerce_Sales[[#This Row],[Delivery_Time_Days]]&lt;=7,"On-time")))</f>
        <v>No delivery</v>
      </c>
      <c r="V3823" s="7">
        <f>Ecommerce_Sales[[#This Row],[Profit]]/Ecommerce_Sales[[#This Row],[Total_Price]]</f>
        <v>0.40011614401858303</v>
      </c>
      <c r="W3823" s="3">
        <v>689</v>
      </c>
      <c r="X3823" s="3"/>
    </row>
    <row r="3824" spans="1:24" x14ac:dyDescent="0.25">
      <c r="A3824" s="1" t="s">
        <v>9927</v>
      </c>
      <c r="B3824" s="1" t="s">
        <v>791</v>
      </c>
      <c r="C3824" s="1" t="s">
        <v>792</v>
      </c>
      <c r="D3824" s="1" t="s">
        <v>6370</v>
      </c>
      <c r="E3824" s="1" t="s">
        <v>1954</v>
      </c>
      <c r="F3824" s="2">
        <v>45068</v>
      </c>
      <c r="G3824" s="2">
        <v>44947</v>
      </c>
      <c r="H3824" s="2" t="str">
        <f>TEXT(Ecommerce_Sales[[#This Row],[Order_Date]],"mmmm")</f>
        <v>January</v>
      </c>
      <c r="I3824" s="2" t="str">
        <f>TEXT(Ecommerce_Sales[[#This Row],[Order_Date]],"yyyy")</f>
        <v>2023</v>
      </c>
      <c r="J3824" s="2" t="str">
        <f>TEXT(Ecommerce_Sales[[#This Row],[Order_Date]],"mmmm")</f>
        <v>January</v>
      </c>
      <c r="K3824" s="1" t="s">
        <v>1947</v>
      </c>
      <c r="L3824" s="1" t="s">
        <v>9928</v>
      </c>
      <c r="M3824" s="1" t="s">
        <v>1956</v>
      </c>
      <c r="N3824" s="1" t="s">
        <v>1957</v>
      </c>
      <c r="O3824" s="3">
        <v>804</v>
      </c>
      <c r="P3824">
        <v>2</v>
      </c>
      <c r="Q3824" s="3">
        <v>1607</v>
      </c>
      <c r="R3824" s="1" t="s">
        <v>1958</v>
      </c>
      <c r="S3824" s="3">
        <v>131</v>
      </c>
      <c r="T3824">
        <v>8</v>
      </c>
      <c r="U3824" t="str">
        <f>IF(Ecommerce_Sales[[#This Row],[Delivery_Time_Days]]&gt;7,"Delay",IF(Ecommerce_Sales[[#This Row],[Delivery_Time_Days]] = 0,"No delivery",IF(Ecommerce_Sales[[#This Row],[Delivery_Time_Days]]&lt;=7,"On-time")))</f>
        <v>Delay</v>
      </c>
      <c r="V3824" s="7">
        <f>Ecommerce_Sales[[#This Row],[Profit]]/Ecommerce_Sales[[#This Row],[Total_Price]]</f>
        <v>0.14996888612321096</v>
      </c>
      <c r="W3824" s="3">
        <v>241</v>
      </c>
      <c r="X3824" s="3"/>
    </row>
    <row r="3825" spans="1:24" x14ac:dyDescent="0.25">
      <c r="A3825" s="1" t="s">
        <v>9929</v>
      </c>
      <c r="B3825" s="1" t="s">
        <v>1667</v>
      </c>
      <c r="C3825" s="1" t="s">
        <v>1668</v>
      </c>
      <c r="D3825" s="1" t="s">
        <v>7803</v>
      </c>
      <c r="E3825" s="1" t="s">
        <v>2005</v>
      </c>
      <c r="F3825" s="2">
        <v>45183</v>
      </c>
      <c r="G3825" s="2">
        <v>45356</v>
      </c>
      <c r="H3825" s="2" t="str">
        <f>TEXT(Ecommerce_Sales[[#This Row],[Order_Date]],"mmmm")</f>
        <v>March</v>
      </c>
      <c r="I3825" s="2" t="str">
        <f>TEXT(Ecommerce_Sales[[#This Row],[Order_Date]],"yyyy")</f>
        <v>2024</v>
      </c>
      <c r="J3825" s="2" t="str">
        <f>TEXT(Ecommerce_Sales[[#This Row],[Order_Date]],"mmmm")</f>
        <v>March</v>
      </c>
      <c r="K3825" s="1" t="s">
        <v>1986</v>
      </c>
      <c r="L3825" s="1" t="s">
        <v>3657</v>
      </c>
      <c r="M3825" s="1" t="s">
        <v>2072</v>
      </c>
      <c r="N3825" s="1" t="s">
        <v>1950</v>
      </c>
      <c r="O3825" s="3">
        <v>380</v>
      </c>
      <c r="P3825">
        <v>4</v>
      </c>
      <c r="Q3825" s="3">
        <v>1521</v>
      </c>
      <c r="R3825" s="1" t="s">
        <v>2012</v>
      </c>
      <c r="S3825" s="3">
        <v>119</v>
      </c>
      <c r="U3825" t="str">
        <f>IF(Ecommerce_Sales[[#This Row],[Delivery_Time_Days]]&gt;7,"Delay",IF(Ecommerce_Sales[[#This Row],[Delivery_Time_Days]] = 0,"No delivery",IF(Ecommerce_Sales[[#This Row],[Delivery_Time_Days]]&lt;=7,"On-time")))</f>
        <v>No delivery</v>
      </c>
      <c r="V3825" s="7">
        <f>Ecommerce_Sales[[#This Row],[Profit]]/Ecommerce_Sales[[#This Row],[Total_Price]]</f>
        <v>0.39973701512163051</v>
      </c>
      <c r="W3825" s="3">
        <v>608</v>
      </c>
      <c r="X3825" s="3"/>
    </row>
    <row r="3826" spans="1:24" x14ac:dyDescent="0.25">
      <c r="A3826" s="1" t="s">
        <v>9930</v>
      </c>
      <c r="B3826" s="1" t="s">
        <v>1333</v>
      </c>
      <c r="C3826" s="1" t="s">
        <v>1334</v>
      </c>
      <c r="D3826" s="1" t="s">
        <v>2255</v>
      </c>
      <c r="E3826" s="1" t="s">
        <v>1954</v>
      </c>
      <c r="F3826" s="2">
        <v>44935</v>
      </c>
      <c r="G3826" s="2">
        <v>45507</v>
      </c>
      <c r="H3826" s="2" t="str">
        <f>TEXT(Ecommerce_Sales[[#This Row],[Order_Date]],"mmmm")</f>
        <v>August</v>
      </c>
      <c r="I3826" s="2" t="str">
        <f>TEXT(Ecommerce_Sales[[#This Row],[Order_Date]],"yyyy")</f>
        <v>2024</v>
      </c>
      <c r="J3826" s="2" t="str">
        <f>TEXT(Ecommerce_Sales[[#This Row],[Order_Date]],"mmmm")</f>
        <v>August</v>
      </c>
      <c r="K3826" s="1" t="s">
        <v>1986</v>
      </c>
      <c r="L3826" s="1" t="s">
        <v>9931</v>
      </c>
      <c r="M3826" s="1" t="s">
        <v>1983</v>
      </c>
      <c r="N3826" s="1" t="s">
        <v>1950</v>
      </c>
      <c r="O3826" s="3">
        <v>880</v>
      </c>
      <c r="P3826">
        <v>2</v>
      </c>
      <c r="Q3826" s="3">
        <v>1761</v>
      </c>
      <c r="R3826" s="1" t="s">
        <v>1951</v>
      </c>
      <c r="S3826" s="3">
        <v>185</v>
      </c>
      <c r="U3826" t="str">
        <f>IF(Ecommerce_Sales[[#This Row],[Delivery_Time_Days]]&gt;7,"Delay",IF(Ecommerce_Sales[[#This Row],[Delivery_Time_Days]] = 0,"No delivery",IF(Ecommerce_Sales[[#This Row],[Delivery_Time_Days]]&lt;=7,"On-time")))</f>
        <v>No delivery</v>
      </c>
      <c r="V3826" s="7">
        <f>Ecommerce_Sales[[#This Row],[Profit]]/Ecommerce_Sales[[#This Row],[Total_Price]]</f>
        <v>0.39977285633162973</v>
      </c>
      <c r="W3826" s="3">
        <v>704</v>
      </c>
      <c r="X3826" s="3"/>
    </row>
    <row r="3827" spans="1:24" x14ac:dyDescent="0.25">
      <c r="A3827" s="1" t="s">
        <v>9932</v>
      </c>
      <c r="B3827" s="1" t="s">
        <v>316</v>
      </c>
      <c r="C3827" s="1" t="s">
        <v>317</v>
      </c>
      <c r="D3827" s="1" t="s">
        <v>4476</v>
      </c>
      <c r="E3827" s="1" t="s">
        <v>1946</v>
      </c>
      <c r="F3827" s="2">
        <v>45318</v>
      </c>
      <c r="G3827" s="2">
        <v>45233</v>
      </c>
      <c r="H3827" s="2" t="str">
        <f>TEXT(Ecommerce_Sales[[#This Row],[Order_Date]],"mmmm")</f>
        <v>November</v>
      </c>
      <c r="I3827" s="2" t="str">
        <f>TEXT(Ecommerce_Sales[[#This Row],[Order_Date]],"yyyy")</f>
        <v>2023</v>
      </c>
      <c r="J3827" s="2" t="str">
        <f>TEXT(Ecommerce_Sales[[#This Row],[Order_Date]],"mmmm")</f>
        <v>November</v>
      </c>
      <c r="K3827" s="1" t="s">
        <v>1947</v>
      </c>
      <c r="L3827" s="1" t="s">
        <v>9933</v>
      </c>
      <c r="M3827" s="1" t="s">
        <v>1983</v>
      </c>
      <c r="N3827" s="1" t="s">
        <v>1950</v>
      </c>
      <c r="O3827" s="3">
        <v>1228</v>
      </c>
      <c r="P3827">
        <v>3</v>
      </c>
      <c r="Q3827" s="3">
        <v>3684</v>
      </c>
      <c r="R3827" s="1" t="s">
        <v>2012</v>
      </c>
      <c r="S3827" s="3">
        <v>248</v>
      </c>
      <c r="T3827">
        <v>7</v>
      </c>
      <c r="U3827" t="str">
        <f>IF(Ecommerce_Sales[[#This Row],[Delivery_Time_Days]]&gt;7,"Delay",IF(Ecommerce_Sales[[#This Row],[Delivery_Time_Days]] = 0,"No delivery",IF(Ecommerce_Sales[[#This Row],[Delivery_Time_Days]]&lt;=7,"On-time")))</f>
        <v>On-time</v>
      </c>
      <c r="V3827" s="7">
        <f>Ecommerce_Sales[[#This Row],[Profit]]/Ecommerce_Sales[[#This Row],[Total_Price]]</f>
        <v>0.40010857763300761</v>
      </c>
      <c r="W3827" s="3">
        <v>1474</v>
      </c>
      <c r="X3827" s="3"/>
    </row>
    <row r="3828" spans="1:24" x14ac:dyDescent="0.25">
      <c r="A3828" s="1" t="s">
        <v>9934</v>
      </c>
      <c r="B3828" s="1" t="s">
        <v>484</v>
      </c>
      <c r="C3828" s="1" t="s">
        <v>485</v>
      </c>
      <c r="D3828" s="1" t="s">
        <v>2684</v>
      </c>
      <c r="E3828" s="1" t="s">
        <v>1996</v>
      </c>
      <c r="F3828" s="2">
        <v>45062</v>
      </c>
      <c r="G3828" s="2">
        <v>45592</v>
      </c>
      <c r="H3828" s="2" t="str">
        <f>TEXT(Ecommerce_Sales[[#This Row],[Order_Date]],"mmmm")</f>
        <v>October</v>
      </c>
      <c r="I3828" s="2" t="str">
        <f>TEXT(Ecommerce_Sales[[#This Row],[Order_Date]],"yyyy")</f>
        <v>2024</v>
      </c>
      <c r="J3828" s="2" t="str">
        <f>TEXT(Ecommerce_Sales[[#This Row],[Order_Date]],"mmmm")</f>
        <v>October</v>
      </c>
      <c r="K3828" s="1" t="s">
        <v>1947</v>
      </c>
      <c r="L3828" s="1" t="s">
        <v>5335</v>
      </c>
      <c r="M3828" s="1" t="s">
        <v>2054</v>
      </c>
      <c r="N3828" s="1" t="s">
        <v>1957</v>
      </c>
      <c r="O3828" s="3">
        <v>151</v>
      </c>
      <c r="P3828">
        <v>1</v>
      </c>
      <c r="Q3828" s="3">
        <v>151</v>
      </c>
      <c r="R3828" s="1" t="s">
        <v>2016</v>
      </c>
      <c r="S3828" s="3">
        <v>21</v>
      </c>
      <c r="T3828">
        <v>9</v>
      </c>
      <c r="U3828" t="str">
        <f>IF(Ecommerce_Sales[[#This Row],[Delivery_Time_Days]]&gt;7,"Delay",IF(Ecommerce_Sales[[#This Row],[Delivery_Time_Days]] = 0,"No delivery",IF(Ecommerce_Sales[[#This Row],[Delivery_Time_Days]]&lt;=7,"On-time")))</f>
        <v>Delay</v>
      </c>
      <c r="V3828" s="7">
        <f>Ecommerce_Sales[[#This Row],[Profit]]/Ecommerce_Sales[[#This Row],[Total_Price]]</f>
        <v>0.15231788079470199</v>
      </c>
      <c r="W3828" s="3">
        <v>23</v>
      </c>
      <c r="X3828" s="3"/>
    </row>
    <row r="3829" spans="1:24" x14ac:dyDescent="0.25">
      <c r="A3829" s="1" t="s">
        <v>9935</v>
      </c>
      <c r="B3829" s="1" t="s">
        <v>50</v>
      </c>
      <c r="C3829" s="1" t="s">
        <v>51</v>
      </c>
      <c r="D3829" s="1" t="s">
        <v>3726</v>
      </c>
      <c r="E3829" s="1" t="s">
        <v>1954</v>
      </c>
      <c r="F3829" s="2">
        <v>45052</v>
      </c>
      <c r="G3829" s="2">
        <v>45183</v>
      </c>
      <c r="H3829" s="2" t="str">
        <f>TEXT(Ecommerce_Sales[[#This Row],[Order_Date]],"mmmm")</f>
        <v>September</v>
      </c>
      <c r="I3829" s="2" t="str">
        <f>TEXT(Ecommerce_Sales[[#This Row],[Order_Date]],"yyyy")</f>
        <v>2023</v>
      </c>
      <c r="J3829" s="2" t="str">
        <f>TEXT(Ecommerce_Sales[[#This Row],[Order_Date]],"mmmm")</f>
        <v>September</v>
      </c>
      <c r="K3829" s="1" t="s">
        <v>1947</v>
      </c>
      <c r="L3829" s="1" t="s">
        <v>4767</v>
      </c>
      <c r="M3829" s="1" t="s">
        <v>2030</v>
      </c>
      <c r="N3829" s="1" t="s">
        <v>1978</v>
      </c>
      <c r="O3829" s="3">
        <v>591</v>
      </c>
      <c r="P3829">
        <v>1</v>
      </c>
      <c r="Q3829" s="3">
        <v>591</v>
      </c>
      <c r="R3829" s="1" t="s">
        <v>1951</v>
      </c>
      <c r="S3829" s="3">
        <v>86</v>
      </c>
      <c r="T3829">
        <v>6</v>
      </c>
      <c r="U3829" t="str">
        <f>IF(Ecommerce_Sales[[#This Row],[Delivery_Time_Days]]&gt;7,"Delay",IF(Ecommerce_Sales[[#This Row],[Delivery_Time_Days]] = 0,"No delivery",IF(Ecommerce_Sales[[#This Row],[Delivery_Time_Days]]&lt;=7,"On-time")))</f>
        <v>On-time</v>
      </c>
      <c r="V3829" s="7">
        <f>Ecommerce_Sales[[#This Row],[Profit]]/Ecommerce_Sales[[#This Row],[Total_Price]]</f>
        <v>0.35025380710659898</v>
      </c>
      <c r="W3829" s="3">
        <v>207</v>
      </c>
      <c r="X3829" s="3"/>
    </row>
    <row r="3830" spans="1:24" x14ac:dyDescent="0.25">
      <c r="A3830" s="1" t="s">
        <v>9936</v>
      </c>
      <c r="B3830" s="1" t="s">
        <v>426</v>
      </c>
      <c r="C3830" s="1" t="s">
        <v>427</v>
      </c>
      <c r="D3830" s="1" t="s">
        <v>2419</v>
      </c>
      <c r="E3830" s="1" t="s">
        <v>1996</v>
      </c>
      <c r="F3830" s="2">
        <v>45155</v>
      </c>
      <c r="G3830" s="2">
        <v>45294</v>
      </c>
      <c r="H3830" s="2" t="str">
        <f>TEXT(Ecommerce_Sales[[#This Row],[Order_Date]],"mmmm")</f>
        <v>January</v>
      </c>
      <c r="I3830" s="2" t="str">
        <f>TEXT(Ecommerce_Sales[[#This Row],[Order_Date]],"yyyy")</f>
        <v>2024</v>
      </c>
      <c r="J3830" s="2" t="str">
        <f>TEXT(Ecommerce_Sales[[#This Row],[Order_Date]],"mmmm")</f>
        <v>January</v>
      </c>
      <c r="K3830" s="1" t="s">
        <v>1947</v>
      </c>
      <c r="L3830" s="1" t="s">
        <v>9937</v>
      </c>
      <c r="M3830" s="1" t="s">
        <v>2054</v>
      </c>
      <c r="N3830" s="1" t="s">
        <v>1957</v>
      </c>
      <c r="O3830" s="3">
        <v>119</v>
      </c>
      <c r="P3830">
        <v>1</v>
      </c>
      <c r="Q3830" s="3">
        <v>119</v>
      </c>
      <c r="R3830" s="1" t="s">
        <v>2016</v>
      </c>
      <c r="S3830" s="3">
        <v>12</v>
      </c>
      <c r="T3830">
        <v>7</v>
      </c>
      <c r="U3830" t="str">
        <f>IF(Ecommerce_Sales[[#This Row],[Delivery_Time_Days]]&gt;7,"Delay",IF(Ecommerce_Sales[[#This Row],[Delivery_Time_Days]] = 0,"No delivery",IF(Ecommerce_Sales[[#This Row],[Delivery_Time_Days]]&lt;=7,"On-time")))</f>
        <v>On-time</v>
      </c>
      <c r="V3830" s="7">
        <f>Ecommerce_Sales[[#This Row],[Profit]]/Ecommerce_Sales[[#This Row],[Total_Price]]</f>
        <v>0.15126050420168066</v>
      </c>
      <c r="W3830" s="3">
        <v>18</v>
      </c>
      <c r="X3830" s="3"/>
    </row>
    <row r="3831" spans="1:24" x14ac:dyDescent="0.25">
      <c r="A3831" s="1" t="s">
        <v>9938</v>
      </c>
      <c r="B3831" s="1" t="s">
        <v>1853</v>
      </c>
      <c r="C3831" s="1" t="s">
        <v>1854</v>
      </c>
      <c r="D3831" s="1" t="s">
        <v>9939</v>
      </c>
      <c r="E3831" s="1" t="s">
        <v>1954</v>
      </c>
      <c r="F3831" s="2">
        <v>44994</v>
      </c>
      <c r="G3831" s="2">
        <v>45228</v>
      </c>
      <c r="H3831" s="2" t="str">
        <f>TEXT(Ecommerce_Sales[[#This Row],[Order_Date]],"mmmm")</f>
        <v>October</v>
      </c>
      <c r="I3831" s="2" t="str">
        <f>TEXT(Ecommerce_Sales[[#This Row],[Order_Date]],"yyyy")</f>
        <v>2023</v>
      </c>
      <c r="J3831" s="2" t="str">
        <f>TEXT(Ecommerce_Sales[[#This Row],[Order_Date]],"mmmm")</f>
        <v>October</v>
      </c>
      <c r="K3831" s="1" t="s">
        <v>1947</v>
      </c>
      <c r="L3831" s="1" t="s">
        <v>9940</v>
      </c>
      <c r="M3831" s="1" t="s">
        <v>1972</v>
      </c>
      <c r="N3831" s="1" t="s">
        <v>1973</v>
      </c>
      <c r="O3831" s="3">
        <v>408</v>
      </c>
      <c r="P3831">
        <v>4</v>
      </c>
      <c r="Q3831" s="3">
        <v>1633</v>
      </c>
      <c r="R3831" s="1" t="s">
        <v>1951</v>
      </c>
      <c r="S3831" s="3">
        <v>156</v>
      </c>
      <c r="T3831">
        <v>2</v>
      </c>
      <c r="U3831" t="str">
        <f>IF(Ecommerce_Sales[[#This Row],[Delivery_Time_Days]]&gt;7,"Delay",IF(Ecommerce_Sales[[#This Row],[Delivery_Time_Days]] = 0,"No delivery",IF(Ecommerce_Sales[[#This Row],[Delivery_Time_Days]]&lt;=7,"On-time")))</f>
        <v>On-time</v>
      </c>
      <c r="V3831" s="7">
        <f>Ecommerce_Sales[[#This Row],[Profit]]/Ecommerce_Sales[[#This Row],[Total_Price]]</f>
        <v>0.30006123698714021</v>
      </c>
      <c r="W3831" s="3">
        <v>490</v>
      </c>
      <c r="X3831" s="3"/>
    </row>
    <row r="3832" spans="1:24" x14ac:dyDescent="0.25">
      <c r="A3832" s="1" t="s">
        <v>9941</v>
      </c>
      <c r="B3832" s="1" t="s">
        <v>703</v>
      </c>
      <c r="C3832" s="1" t="s">
        <v>704</v>
      </c>
      <c r="D3832" s="1" t="s">
        <v>5704</v>
      </c>
      <c r="E3832" s="1" t="s">
        <v>1996</v>
      </c>
      <c r="F3832" s="2">
        <v>45509</v>
      </c>
      <c r="G3832" s="2">
        <v>45407</v>
      </c>
      <c r="H3832" s="2" t="str">
        <f>TEXT(Ecommerce_Sales[[#This Row],[Order_Date]],"mmmm")</f>
        <v>April</v>
      </c>
      <c r="I3832" s="2" t="str">
        <f>TEXT(Ecommerce_Sales[[#This Row],[Order_Date]],"yyyy")</f>
        <v>2024</v>
      </c>
      <c r="J3832" s="2" t="str">
        <f>TEXT(Ecommerce_Sales[[#This Row],[Order_Date]],"mmmm")</f>
        <v>April</v>
      </c>
      <c r="K3832" s="1" t="s">
        <v>1947</v>
      </c>
      <c r="L3832" s="1" t="s">
        <v>9942</v>
      </c>
      <c r="M3832" s="1" t="s">
        <v>2002</v>
      </c>
      <c r="N3832" s="1" t="s">
        <v>1989</v>
      </c>
      <c r="O3832" s="3">
        <v>657</v>
      </c>
      <c r="P3832">
        <v>4</v>
      </c>
      <c r="Q3832" s="3">
        <v>2628</v>
      </c>
      <c r="R3832" s="1" t="s">
        <v>2016</v>
      </c>
      <c r="S3832" s="3">
        <v>349</v>
      </c>
      <c r="T3832">
        <v>5</v>
      </c>
      <c r="U3832" t="str">
        <f>IF(Ecommerce_Sales[[#This Row],[Delivery_Time_Days]]&gt;7,"Delay",IF(Ecommerce_Sales[[#This Row],[Delivery_Time_Days]] = 0,"No delivery",IF(Ecommerce_Sales[[#This Row],[Delivery_Time_Days]]&lt;=7,"On-time")))</f>
        <v>On-time</v>
      </c>
      <c r="V3832" s="7">
        <f>Ecommerce_Sales[[#This Row],[Profit]]/Ecommerce_Sales[[#This Row],[Total_Price]]</f>
        <v>0.25</v>
      </c>
      <c r="W3832" s="3">
        <v>657</v>
      </c>
      <c r="X3832" s="3"/>
    </row>
    <row r="3833" spans="1:24" x14ac:dyDescent="0.25">
      <c r="A3833" s="1" t="s">
        <v>9943</v>
      </c>
      <c r="B3833" s="1" t="s">
        <v>142</v>
      </c>
      <c r="C3833" s="1" t="s">
        <v>143</v>
      </c>
      <c r="D3833" s="1" t="s">
        <v>3243</v>
      </c>
      <c r="E3833" s="1" t="s">
        <v>1961</v>
      </c>
      <c r="F3833" s="2">
        <v>45594</v>
      </c>
      <c r="G3833" s="2">
        <v>45644</v>
      </c>
      <c r="H3833" s="2" t="str">
        <f>TEXT(Ecommerce_Sales[[#This Row],[Order_Date]],"mmmm")</f>
        <v>December</v>
      </c>
      <c r="I3833" s="2" t="str">
        <f>TEXT(Ecommerce_Sales[[#This Row],[Order_Date]],"yyyy")</f>
        <v>2024</v>
      </c>
      <c r="J3833" s="2" t="str">
        <f>TEXT(Ecommerce_Sales[[#This Row],[Order_Date]],"mmmm")</f>
        <v>December</v>
      </c>
      <c r="K3833" s="1" t="s">
        <v>1947</v>
      </c>
      <c r="L3833" s="1" t="s">
        <v>9944</v>
      </c>
      <c r="M3833" s="1" t="s">
        <v>2054</v>
      </c>
      <c r="N3833" s="1" t="s">
        <v>1957</v>
      </c>
      <c r="O3833" s="3">
        <v>1468</v>
      </c>
      <c r="P3833">
        <v>4</v>
      </c>
      <c r="Q3833" s="3">
        <v>5872</v>
      </c>
      <c r="R3833" s="1" t="s">
        <v>1958</v>
      </c>
      <c r="S3833" s="3">
        <v>312</v>
      </c>
      <c r="T3833">
        <v>6</v>
      </c>
      <c r="U3833" t="str">
        <f>IF(Ecommerce_Sales[[#This Row],[Delivery_Time_Days]]&gt;7,"Delay",IF(Ecommerce_Sales[[#This Row],[Delivery_Time_Days]] = 0,"No delivery",IF(Ecommerce_Sales[[#This Row],[Delivery_Time_Days]]&lt;=7,"On-time")))</f>
        <v>On-time</v>
      </c>
      <c r="V3833" s="7">
        <f>Ecommerce_Sales[[#This Row],[Profit]]/Ecommerce_Sales[[#This Row],[Total_Price]]</f>
        <v>0.15003405994550409</v>
      </c>
      <c r="W3833" s="3">
        <v>881</v>
      </c>
      <c r="X3833" s="3"/>
    </row>
    <row r="3834" spans="1:24" x14ac:dyDescent="0.25">
      <c r="A3834" s="1" t="s">
        <v>9945</v>
      </c>
      <c r="B3834" s="1" t="s">
        <v>563</v>
      </c>
      <c r="C3834" s="1" t="s">
        <v>564</v>
      </c>
      <c r="D3834" s="1" t="s">
        <v>3987</v>
      </c>
      <c r="E3834" s="1" t="s">
        <v>1966</v>
      </c>
      <c r="F3834" s="2">
        <v>45305</v>
      </c>
      <c r="G3834" s="2">
        <v>45450</v>
      </c>
      <c r="H3834" s="2" t="str">
        <f>TEXT(Ecommerce_Sales[[#This Row],[Order_Date]],"mmmm")</f>
        <v>June</v>
      </c>
      <c r="I3834" s="2" t="str">
        <f>TEXT(Ecommerce_Sales[[#This Row],[Order_Date]],"yyyy")</f>
        <v>2024</v>
      </c>
      <c r="J3834" s="2" t="str">
        <f>TEXT(Ecommerce_Sales[[#This Row],[Order_Date]],"mmmm")</f>
        <v>June</v>
      </c>
      <c r="K3834" s="1" t="s">
        <v>1947</v>
      </c>
      <c r="L3834" s="1" t="s">
        <v>9946</v>
      </c>
      <c r="M3834" s="1" t="s">
        <v>1988</v>
      </c>
      <c r="N3834" s="1" t="s">
        <v>1989</v>
      </c>
      <c r="O3834" s="3">
        <v>862</v>
      </c>
      <c r="P3834">
        <v>1</v>
      </c>
      <c r="Q3834" s="3">
        <v>862</v>
      </c>
      <c r="R3834" s="1" t="s">
        <v>1958</v>
      </c>
      <c r="S3834" s="3">
        <v>55</v>
      </c>
      <c r="T3834">
        <v>7</v>
      </c>
      <c r="U3834" t="str">
        <f>IF(Ecommerce_Sales[[#This Row],[Delivery_Time_Days]]&gt;7,"Delay",IF(Ecommerce_Sales[[#This Row],[Delivery_Time_Days]] = 0,"No delivery",IF(Ecommerce_Sales[[#This Row],[Delivery_Time_Days]]&lt;=7,"On-time")))</f>
        <v>On-time</v>
      </c>
      <c r="V3834" s="7">
        <f>Ecommerce_Sales[[#This Row],[Profit]]/Ecommerce_Sales[[#This Row],[Total_Price]]</f>
        <v>0.24941995359628771</v>
      </c>
      <c r="W3834" s="3">
        <v>215</v>
      </c>
      <c r="X3834" s="3"/>
    </row>
    <row r="3835" spans="1:24" x14ac:dyDescent="0.25">
      <c r="A3835" s="1" t="s">
        <v>9947</v>
      </c>
      <c r="B3835" s="1" t="s">
        <v>1266</v>
      </c>
      <c r="C3835" s="1" t="s">
        <v>1267</v>
      </c>
      <c r="D3835" s="1" t="s">
        <v>3694</v>
      </c>
      <c r="E3835" s="1" t="s">
        <v>1954</v>
      </c>
      <c r="F3835" s="2">
        <v>45606</v>
      </c>
      <c r="G3835" s="2">
        <v>44954</v>
      </c>
      <c r="H3835" s="2" t="str">
        <f>TEXT(Ecommerce_Sales[[#This Row],[Order_Date]],"mmmm")</f>
        <v>January</v>
      </c>
      <c r="I3835" s="2" t="str">
        <f>TEXT(Ecommerce_Sales[[#This Row],[Order_Date]],"yyyy")</f>
        <v>2023</v>
      </c>
      <c r="J3835" s="2" t="str">
        <f>TEXT(Ecommerce_Sales[[#This Row],[Order_Date]],"mmmm")</f>
        <v>January</v>
      </c>
      <c r="K3835" s="1" t="s">
        <v>1947</v>
      </c>
      <c r="L3835" s="1" t="s">
        <v>9948</v>
      </c>
      <c r="M3835" s="1" t="s">
        <v>1977</v>
      </c>
      <c r="N3835" s="1" t="s">
        <v>1978</v>
      </c>
      <c r="O3835" s="3">
        <v>853</v>
      </c>
      <c r="P3835">
        <v>2</v>
      </c>
      <c r="Q3835" s="3">
        <v>1706</v>
      </c>
      <c r="R3835" s="1" t="s">
        <v>1951</v>
      </c>
      <c r="S3835" s="3">
        <v>206</v>
      </c>
      <c r="T3835">
        <v>9</v>
      </c>
      <c r="U3835" t="str">
        <f>IF(Ecommerce_Sales[[#This Row],[Delivery_Time_Days]]&gt;7,"Delay",IF(Ecommerce_Sales[[#This Row],[Delivery_Time_Days]] = 0,"No delivery",IF(Ecommerce_Sales[[#This Row],[Delivery_Time_Days]]&lt;=7,"On-time")))</f>
        <v>Delay</v>
      </c>
      <c r="V3835" s="7">
        <f>Ecommerce_Sales[[#This Row],[Profit]]/Ecommerce_Sales[[#This Row],[Total_Price]]</f>
        <v>0.34994138335287223</v>
      </c>
      <c r="W3835" s="3">
        <v>597</v>
      </c>
      <c r="X3835" s="3"/>
    </row>
    <row r="3836" spans="1:24" x14ac:dyDescent="0.25">
      <c r="A3836" s="1" t="s">
        <v>9949</v>
      </c>
      <c r="B3836" s="1" t="s">
        <v>130</v>
      </c>
      <c r="C3836" s="1" t="s">
        <v>131</v>
      </c>
      <c r="D3836" s="1" t="s">
        <v>3911</v>
      </c>
      <c r="E3836" s="1" t="s">
        <v>1954</v>
      </c>
      <c r="F3836" s="2">
        <v>45116</v>
      </c>
      <c r="G3836" s="2">
        <v>45345</v>
      </c>
      <c r="H3836" s="2" t="str">
        <f>TEXT(Ecommerce_Sales[[#This Row],[Order_Date]],"mmmm")</f>
        <v>February</v>
      </c>
      <c r="I3836" s="2" t="str">
        <f>TEXT(Ecommerce_Sales[[#This Row],[Order_Date]],"yyyy")</f>
        <v>2024</v>
      </c>
      <c r="J3836" s="2" t="str">
        <f>TEXT(Ecommerce_Sales[[#This Row],[Order_Date]],"mmmm")</f>
        <v>February</v>
      </c>
      <c r="K3836" s="1" t="s">
        <v>1947</v>
      </c>
      <c r="L3836" s="1" t="s">
        <v>9950</v>
      </c>
      <c r="M3836" s="1" t="s">
        <v>2247</v>
      </c>
      <c r="N3836" s="1" t="s">
        <v>1957</v>
      </c>
      <c r="O3836" s="3">
        <v>557</v>
      </c>
      <c r="P3836">
        <v>1</v>
      </c>
      <c r="Q3836" s="3">
        <v>557</v>
      </c>
      <c r="R3836" s="1" t="s">
        <v>1958</v>
      </c>
      <c r="S3836" s="3">
        <v>36</v>
      </c>
      <c r="T3836">
        <v>4</v>
      </c>
      <c r="U3836" t="str">
        <f>IF(Ecommerce_Sales[[#This Row],[Delivery_Time_Days]]&gt;7,"Delay",IF(Ecommerce_Sales[[#This Row],[Delivery_Time_Days]] = 0,"No delivery",IF(Ecommerce_Sales[[#This Row],[Delivery_Time_Days]]&lt;=7,"On-time")))</f>
        <v>On-time</v>
      </c>
      <c r="V3836" s="7">
        <f>Ecommerce_Sales[[#This Row],[Profit]]/Ecommerce_Sales[[#This Row],[Total_Price]]</f>
        <v>0.15080789946140036</v>
      </c>
      <c r="W3836" s="3">
        <v>84</v>
      </c>
      <c r="X3836" s="3"/>
    </row>
    <row r="3837" spans="1:24" x14ac:dyDescent="0.25">
      <c r="A3837" s="1" t="s">
        <v>9951</v>
      </c>
      <c r="B3837" s="1" t="s">
        <v>569</v>
      </c>
      <c r="C3837" s="1" t="s">
        <v>570</v>
      </c>
      <c r="D3837" s="1" t="s">
        <v>6358</v>
      </c>
      <c r="E3837" s="1" t="s">
        <v>1996</v>
      </c>
      <c r="F3837" s="2">
        <v>45291</v>
      </c>
      <c r="G3837" s="2">
        <v>45428</v>
      </c>
      <c r="H3837" s="2" t="str">
        <f>TEXT(Ecommerce_Sales[[#This Row],[Order_Date]],"mmmm")</f>
        <v>May</v>
      </c>
      <c r="I3837" s="2" t="str">
        <f>TEXT(Ecommerce_Sales[[#This Row],[Order_Date]],"yyyy")</f>
        <v>2024</v>
      </c>
      <c r="J3837" s="2" t="str">
        <f>TEXT(Ecommerce_Sales[[#This Row],[Order_Date]],"mmmm")</f>
        <v>May</v>
      </c>
      <c r="K3837" s="1" t="s">
        <v>1947</v>
      </c>
      <c r="L3837" s="1" t="s">
        <v>8279</v>
      </c>
      <c r="M3837" s="1" t="s">
        <v>2058</v>
      </c>
      <c r="N3837" s="1" t="s">
        <v>1950</v>
      </c>
      <c r="O3837" s="3">
        <v>248</v>
      </c>
      <c r="P3837">
        <v>1</v>
      </c>
      <c r="Q3837" s="3">
        <v>248</v>
      </c>
      <c r="R3837" s="1" t="s">
        <v>2008</v>
      </c>
      <c r="S3837" s="3">
        <v>17</v>
      </c>
      <c r="T3837">
        <v>9</v>
      </c>
      <c r="U3837" t="str">
        <f>IF(Ecommerce_Sales[[#This Row],[Delivery_Time_Days]]&gt;7,"Delay",IF(Ecommerce_Sales[[#This Row],[Delivery_Time_Days]] = 0,"No delivery",IF(Ecommerce_Sales[[#This Row],[Delivery_Time_Days]]&lt;=7,"On-time")))</f>
        <v>Delay</v>
      </c>
      <c r="V3837" s="7">
        <f>Ecommerce_Sales[[#This Row],[Profit]]/Ecommerce_Sales[[#This Row],[Total_Price]]</f>
        <v>0.39919354838709675</v>
      </c>
      <c r="W3837" s="3">
        <v>99</v>
      </c>
      <c r="X3837" s="3"/>
    </row>
    <row r="3838" spans="1:24" x14ac:dyDescent="0.25">
      <c r="A3838" s="1" t="s">
        <v>9952</v>
      </c>
      <c r="B3838" s="1" t="s">
        <v>170</v>
      </c>
      <c r="C3838" s="1" t="s">
        <v>171</v>
      </c>
      <c r="D3838" s="1" t="s">
        <v>8228</v>
      </c>
      <c r="E3838" s="1" t="s">
        <v>1966</v>
      </c>
      <c r="F3838" s="2">
        <v>45468</v>
      </c>
      <c r="G3838" s="2">
        <v>45546</v>
      </c>
      <c r="H3838" s="2" t="str">
        <f>TEXT(Ecommerce_Sales[[#This Row],[Order_Date]],"mmmm")</f>
        <v>September</v>
      </c>
      <c r="I3838" s="2" t="str">
        <f>TEXT(Ecommerce_Sales[[#This Row],[Order_Date]],"yyyy")</f>
        <v>2024</v>
      </c>
      <c r="J3838" s="2" t="str">
        <f>TEXT(Ecommerce_Sales[[#This Row],[Order_Date]],"mmmm")</f>
        <v>September</v>
      </c>
      <c r="K3838" s="1" t="s">
        <v>1947</v>
      </c>
      <c r="L3838" s="1" t="s">
        <v>8606</v>
      </c>
      <c r="M3838" s="1" t="s">
        <v>1977</v>
      </c>
      <c r="N3838" s="1" t="s">
        <v>1978</v>
      </c>
      <c r="O3838" s="3">
        <v>485</v>
      </c>
      <c r="P3838">
        <v>4</v>
      </c>
      <c r="Q3838" s="3">
        <v>1941</v>
      </c>
      <c r="R3838" s="1" t="s">
        <v>1958</v>
      </c>
      <c r="S3838" s="3">
        <v>98</v>
      </c>
      <c r="T3838">
        <v>5</v>
      </c>
      <c r="U3838" t="str">
        <f>IF(Ecommerce_Sales[[#This Row],[Delivery_Time_Days]]&gt;7,"Delay",IF(Ecommerce_Sales[[#This Row],[Delivery_Time_Days]] = 0,"No delivery",IF(Ecommerce_Sales[[#This Row],[Delivery_Time_Days]]&lt;=7,"On-time")))</f>
        <v>On-time</v>
      </c>
      <c r="V3838" s="7">
        <f>Ecommerce_Sales[[#This Row],[Profit]]/Ecommerce_Sales[[#This Row],[Total_Price]]</f>
        <v>0.34981968057702217</v>
      </c>
      <c r="W3838" s="3">
        <v>679</v>
      </c>
      <c r="X3838" s="3"/>
    </row>
    <row r="3839" spans="1:24" x14ac:dyDescent="0.25">
      <c r="A3839" s="1" t="s">
        <v>9953</v>
      </c>
      <c r="B3839" s="1" t="s">
        <v>1273</v>
      </c>
      <c r="C3839" s="1" t="s">
        <v>1274</v>
      </c>
      <c r="D3839" s="1" t="s">
        <v>3855</v>
      </c>
      <c r="E3839" s="1" t="s">
        <v>1966</v>
      </c>
      <c r="F3839" s="2">
        <v>45126</v>
      </c>
      <c r="G3839" s="2">
        <v>44956</v>
      </c>
      <c r="H3839" s="2" t="str">
        <f>TEXT(Ecommerce_Sales[[#This Row],[Order_Date]],"mmmm")</f>
        <v>January</v>
      </c>
      <c r="I3839" s="2" t="str">
        <f>TEXT(Ecommerce_Sales[[#This Row],[Order_Date]],"yyyy")</f>
        <v>2023</v>
      </c>
      <c r="J3839" s="2" t="str">
        <f>TEXT(Ecommerce_Sales[[#This Row],[Order_Date]],"mmmm")</f>
        <v>January</v>
      </c>
      <c r="K3839" s="1" t="s">
        <v>1947</v>
      </c>
      <c r="L3839" s="1" t="s">
        <v>9954</v>
      </c>
      <c r="M3839" s="1" t="s">
        <v>1977</v>
      </c>
      <c r="N3839" s="1" t="s">
        <v>1978</v>
      </c>
      <c r="O3839" s="3">
        <v>720</v>
      </c>
      <c r="P3839">
        <v>1</v>
      </c>
      <c r="Q3839" s="3">
        <v>720</v>
      </c>
      <c r="R3839" s="1" t="s">
        <v>1951</v>
      </c>
      <c r="S3839" s="3">
        <v>89</v>
      </c>
      <c r="T3839">
        <v>3</v>
      </c>
      <c r="U3839" t="str">
        <f>IF(Ecommerce_Sales[[#This Row],[Delivery_Time_Days]]&gt;7,"Delay",IF(Ecommerce_Sales[[#This Row],[Delivery_Time_Days]] = 0,"No delivery",IF(Ecommerce_Sales[[#This Row],[Delivery_Time_Days]]&lt;=7,"On-time")))</f>
        <v>On-time</v>
      </c>
      <c r="V3839" s="7">
        <f>Ecommerce_Sales[[#This Row],[Profit]]/Ecommerce_Sales[[#This Row],[Total_Price]]</f>
        <v>0.35</v>
      </c>
      <c r="W3839" s="3">
        <v>252</v>
      </c>
      <c r="X3839" s="3"/>
    </row>
    <row r="3840" spans="1:24" x14ac:dyDescent="0.25">
      <c r="A3840" s="1" t="s">
        <v>9955</v>
      </c>
      <c r="B3840" s="1" t="s">
        <v>256</v>
      </c>
      <c r="C3840" s="1" t="s">
        <v>257</v>
      </c>
      <c r="D3840" s="1" t="s">
        <v>5658</v>
      </c>
      <c r="E3840" s="1" t="s">
        <v>1981</v>
      </c>
      <c r="F3840" s="2">
        <v>44935</v>
      </c>
      <c r="G3840" s="2">
        <v>45059</v>
      </c>
      <c r="H3840" s="2" t="str">
        <f>TEXT(Ecommerce_Sales[[#This Row],[Order_Date]],"mmmm")</f>
        <v>May</v>
      </c>
      <c r="I3840" s="2" t="str">
        <f>TEXT(Ecommerce_Sales[[#This Row],[Order_Date]],"yyyy")</f>
        <v>2023</v>
      </c>
      <c r="J3840" s="2" t="str">
        <f>TEXT(Ecommerce_Sales[[#This Row],[Order_Date]],"mmmm")</f>
        <v>May</v>
      </c>
      <c r="K3840" s="1" t="s">
        <v>1947</v>
      </c>
      <c r="L3840" s="1" t="s">
        <v>9956</v>
      </c>
      <c r="M3840" s="1" t="s">
        <v>2002</v>
      </c>
      <c r="N3840" s="1" t="s">
        <v>1989</v>
      </c>
      <c r="O3840" s="3">
        <v>507</v>
      </c>
      <c r="P3840">
        <v>3</v>
      </c>
      <c r="Q3840" s="3">
        <v>1520</v>
      </c>
      <c r="R3840" s="1" t="s">
        <v>1958</v>
      </c>
      <c r="S3840" s="3">
        <v>116</v>
      </c>
      <c r="T3840">
        <v>4</v>
      </c>
      <c r="U3840" t="str">
        <f>IF(Ecommerce_Sales[[#This Row],[Delivery_Time_Days]]&gt;7,"Delay",IF(Ecommerce_Sales[[#This Row],[Delivery_Time_Days]] = 0,"No delivery",IF(Ecommerce_Sales[[#This Row],[Delivery_Time_Days]]&lt;=7,"On-time")))</f>
        <v>On-time</v>
      </c>
      <c r="V3840" s="7">
        <f>Ecommerce_Sales[[#This Row],[Profit]]/Ecommerce_Sales[[#This Row],[Total_Price]]</f>
        <v>0.25</v>
      </c>
      <c r="W3840" s="3">
        <v>380</v>
      </c>
      <c r="X3840" s="3"/>
    </row>
    <row r="3841" spans="1:24" x14ac:dyDescent="0.25">
      <c r="A3841" s="1" t="s">
        <v>9957</v>
      </c>
      <c r="B3841" s="1" t="s">
        <v>346</v>
      </c>
      <c r="C3841" s="1" t="s">
        <v>347</v>
      </c>
      <c r="D3841" s="1" t="s">
        <v>2376</v>
      </c>
      <c r="E3841" s="1" t="s">
        <v>1981</v>
      </c>
      <c r="F3841" s="2">
        <v>45004</v>
      </c>
      <c r="G3841" s="2">
        <v>45412</v>
      </c>
      <c r="H3841" s="2" t="str">
        <f>TEXT(Ecommerce_Sales[[#This Row],[Order_Date]],"mmmm")</f>
        <v>April</v>
      </c>
      <c r="I3841" s="2" t="str">
        <f>TEXT(Ecommerce_Sales[[#This Row],[Order_Date]],"yyyy")</f>
        <v>2024</v>
      </c>
      <c r="J3841" s="2" t="str">
        <f>TEXT(Ecommerce_Sales[[#This Row],[Order_Date]],"mmmm")</f>
        <v>April</v>
      </c>
      <c r="K3841" s="1" t="s">
        <v>1986</v>
      </c>
      <c r="L3841" s="1" t="s">
        <v>9958</v>
      </c>
      <c r="M3841" s="1" t="s">
        <v>2047</v>
      </c>
      <c r="N3841" s="1" t="s">
        <v>1989</v>
      </c>
      <c r="O3841" s="3">
        <v>552</v>
      </c>
      <c r="P3841">
        <v>2</v>
      </c>
      <c r="Q3841" s="3">
        <v>1104</v>
      </c>
      <c r="R3841" s="1" t="s">
        <v>1958</v>
      </c>
      <c r="S3841" s="3">
        <v>78</v>
      </c>
      <c r="U3841" t="str">
        <f>IF(Ecommerce_Sales[[#This Row],[Delivery_Time_Days]]&gt;7,"Delay",IF(Ecommerce_Sales[[#This Row],[Delivery_Time_Days]] = 0,"No delivery",IF(Ecommerce_Sales[[#This Row],[Delivery_Time_Days]]&lt;=7,"On-time")))</f>
        <v>No delivery</v>
      </c>
      <c r="V3841" s="7">
        <f>Ecommerce_Sales[[#This Row],[Profit]]/Ecommerce_Sales[[#This Row],[Total_Price]]</f>
        <v>0.25</v>
      </c>
      <c r="W3841" s="3">
        <v>276</v>
      </c>
      <c r="X3841" s="3"/>
    </row>
    <row r="3842" spans="1:24" x14ac:dyDescent="0.25">
      <c r="A3842" s="1" t="s">
        <v>9959</v>
      </c>
      <c r="B3842" s="1" t="s">
        <v>1169</v>
      </c>
      <c r="C3842" s="1" t="s">
        <v>1170</v>
      </c>
      <c r="D3842" s="1" t="s">
        <v>2135</v>
      </c>
      <c r="E3842" s="1" t="s">
        <v>1996</v>
      </c>
      <c r="F3842" s="2">
        <v>45582</v>
      </c>
      <c r="G3842" s="2">
        <v>45212</v>
      </c>
      <c r="H3842" s="2" t="str">
        <f>TEXT(Ecommerce_Sales[[#This Row],[Order_Date]],"mmmm")</f>
        <v>October</v>
      </c>
      <c r="I3842" s="2" t="str">
        <f>TEXT(Ecommerce_Sales[[#This Row],[Order_Date]],"yyyy")</f>
        <v>2023</v>
      </c>
      <c r="J3842" s="2" t="str">
        <f>TEXT(Ecommerce_Sales[[#This Row],[Order_Date]],"mmmm")</f>
        <v>October</v>
      </c>
      <c r="K3842" s="1" t="s">
        <v>1947</v>
      </c>
      <c r="L3842" s="1" t="s">
        <v>9960</v>
      </c>
      <c r="M3842" s="1" t="s">
        <v>2058</v>
      </c>
      <c r="N3842" s="1" t="s">
        <v>1950</v>
      </c>
      <c r="O3842" s="3">
        <v>887</v>
      </c>
      <c r="P3842">
        <v>4</v>
      </c>
      <c r="Q3842" s="3">
        <v>3549</v>
      </c>
      <c r="R3842" s="1" t="s">
        <v>2008</v>
      </c>
      <c r="S3842" s="3">
        <v>223</v>
      </c>
      <c r="T3842">
        <v>4</v>
      </c>
      <c r="U3842" t="str">
        <f>IF(Ecommerce_Sales[[#This Row],[Delivery_Time_Days]]&gt;7,"Delay",IF(Ecommerce_Sales[[#This Row],[Delivery_Time_Days]] = 0,"No delivery",IF(Ecommerce_Sales[[#This Row],[Delivery_Time_Days]]&lt;=7,"On-time")))</f>
        <v>On-time</v>
      </c>
      <c r="V3842" s="7">
        <f>Ecommerce_Sales[[#This Row],[Profit]]/Ecommerce_Sales[[#This Row],[Total_Price]]</f>
        <v>0.40011270780501551</v>
      </c>
      <c r="W3842" s="3">
        <v>1420</v>
      </c>
      <c r="X3842" s="3"/>
    </row>
    <row r="3843" spans="1:24" x14ac:dyDescent="0.25">
      <c r="A3843" s="1" t="s">
        <v>9961</v>
      </c>
      <c r="B3843" s="1" t="s">
        <v>910</v>
      </c>
      <c r="C3843" s="1" t="s">
        <v>911</v>
      </c>
      <c r="D3843" s="1" t="s">
        <v>2463</v>
      </c>
      <c r="E3843" s="1" t="s">
        <v>1954</v>
      </c>
      <c r="F3843" s="2">
        <v>45616</v>
      </c>
      <c r="G3843" s="2">
        <v>45525</v>
      </c>
      <c r="H3843" s="2" t="str">
        <f>TEXT(Ecommerce_Sales[[#This Row],[Order_Date]],"mmmm")</f>
        <v>August</v>
      </c>
      <c r="I3843" s="2" t="str">
        <f>TEXT(Ecommerce_Sales[[#This Row],[Order_Date]],"yyyy")</f>
        <v>2024</v>
      </c>
      <c r="J3843" s="2" t="str">
        <f>TEXT(Ecommerce_Sales[[#This Row],[Order_Date]],"mmmm")</f>
        <v>August</v>
      </c>
      <c r="K3843" s="1" t="s">
        <v>1947</v>
      </c>
      <c r="L3843" s="1" t="s">
        <v>7304</v>
      </c>
      <c r="M3843" s="1" t="s">
        <v>2026</v>
      </c>
      <c r="N3843" s="1" t="s">
        <v>1978</v>
      </c>
      <c r="O3843" s="3">
        <v>842</v>
      </c>
      <c r="P3843">
        <v>2</v>
      </c>
      <c r="Q3843" s="3">
        <v>1685</v>
      </c>
      <c r="R3843" s="1" t="s">
        <v>1951</v>
      </c>
      <c r="S3843" s="3">
        <v>228</v>
      </c>
      <c r="T3843">
        <v>10</v>
      </c>
      <c r="U3843" t="str">
        <f>IF(Ecommerce_Sales[[#This Row],[Delivery_Time_Days]]&gt;7,"Delay",IF(Ecommerce_Sales[[#This Row],[Delivery_Time_Days]] = 0,"No delivery",IF(Ecommerce_Sales[[#This Row],[Delivery_Time_Days]]&lt;=7,"On-time")))</f>
        <v>Delay</v>
      </c>
      <c r="V3843" s="7">
        <f>Ecommerce_Sales[[#This Row],[Profit]]/Ecommerce_Sales[[#This Row],[Total_Price]]</f>
        <v>0.35014836795252224</v>
      </c>
      <c r="W3843" s="3">
        <v>590</v>
      </c>
      <c r="X3843" s="3"/>
    </row>
    <row r="3844" spans="1:24" x14ac:dyDescent="0.25">
      <c r="A3844" s="1" t="s">
        <v>9962</v>
      </c>
      <c r="B3844" s="1" t="s">
        <v>406</v>
      </c>
      <c r="C3844" s="1" t="s">
        <v>407</v>
      </c>
      <c r="D3844" s="1" t="s">
        <v>3785</v>
      </c>
      <c r="E3844" s="1" t="s">
        <v>1946</v>
      </c>
      <c r="F3844" s="2">
        <v>45192</v>
      </c>
      <c r="G3844" s="2">
        <v>45607</v>
      </c>
      <c r="H3844" s="2" t="str">
        <f>TEXT(Ecommerce_Sales[[#This Row],[Order_Date]],"mmmm")</f>
        <v>November</v>
      </c>
      <c r="I3844" s="2" t="str">
        <f>TEXT(Ecommerce_Sales[[#This Row],[Order_Date]],"yyyy")</f>
        <v>2024</v>
      </c>
      <c r="J3844" s="2" t="str">
        <f>TEXT(Ecommerce_Sales[[#This Row],[Order_Date]],"mmmm")</f>
        <v>November</v>
      </c>
      <c r="K3844" s="1" t="s">
        <v>1947</v>
      </c>
      <c r="L3844" s="1" t="s">
        <v>9963</v>
      </c>
      <c r="M3844" s="1" t="s">
        <v>2002</v>
      </c>
      <c r="N3844" s="1" t="s">
        <v>1989</v>
      </c>
      <c r="O3844" s="3">
        <v>1046</v>
      </c>
      <c r="P3844">
        <v>7</v>
      </c>
      <c r="Q3844" s="3">
        <v>7320</v>
      </c>
      <c r="R3844" s="1" t="s">
        <v>2016</v>
      </c>
      <c r="S3844" s="3">
        <v>381</v>
      </c>
      <c r="T3844">
        <v>8</v>
      </c>
      <c r="U3844" t="str">
        <f>IF(Ecommerce_Sales[[#This Row],[Delivery_Time_Days]]&gt;7,"Delay",IF(Ecommerce_Sales[[#This Row],[Delivery_Time_Days]] = 0,"No delivery",IF(Ecommerce_Sales[[#This Row],[Delivery_Time_Days]]&lt;=7,"On-time")))</f>
        <v>Delay</v>
      </c>
      <c r="V3844" s="7">
        <f>Ecommerce_Sales[[#This Row],[Profit]]/Ecommerce_Sales[[#This Row],[Total_Price]]</f>
        <v>0.25</v>
      </c>
      <c r="W3844" s="3">
        <v>1830</v>
      </c>
      <c r="X3844" s="3"/>
    </row>
    <row r="3845" spans="1:24" x14ac:dyDescent="0.25">
      <c r="A3845" s="1" t="s">
        <v>9964</v>
      </c>
      <c r="B3845" s="1" t="s">
        <v>308</v>
      </c>
      <c r="C3845" s="1" t="s">
        <v>309</v>
      </c>
      <c r="D3845" s="1" t="s">
        <v>4900</v>
      </c>
      <c r="E3845" s="1" t="s">
        <v>2005</v>
      </c>
      <c r="F3845" s="2">
        <v>45633</v>
      </c>
      <c r="G3845" s="2">
        <v>45648</v>
      </c>
      <c r="H3845" s="2" t="str">
        <f>TEXT(Ecommerce_Sales[[#This Row],[Order_Date]],"mmmm")</f>
        <v>December</v>
      </c>
      <c r="I3845" s="2" t="str">
        <f>TEXT(Ecommerce_Sales[[#This Row],[Order_Date]],"yyyy")</f>
        <v>2024</v>
      </c>
      <c r="J3845" s="2" t="str">
        <f>TEXT(Ecommerce_Sales[[#This Row],[Order_Date]],"mmmm")</f>
        <v>December</v>
      </c>
      <c r="K3845" s="1" t="s">
        <v>1947</v>
      </c>
      <c r="L3845" s="1" t="s">
        <v>9965</v>
      </c>
      <c r="M3845" s="1" t="s">
        <v>2065</v>
      </c>
      <c r="N3845" s="1" t="s">
        <v>1978</v>
      </c>
      <c r="O3845" s="3">
        <v>1752</v>
      </c>
      <c r="P3845">
        <v>8</v>
      </c>
      <c r="Q3845" s="3">
        <v>14016</v>
      </c>
      <c r="R3845" s="1" t="s">
        <v>1951</v>
      </c>
      <c r="S3845" s="3">
        <v>1829</v>
      </c>
      <c r="T3845">
        <v>9</v>
      </c>
      <c r="U3845" t="str">
        <f>IF(Ecommerce_Sales[[#This Row],[Delivery_Time_Days]]&gt;7,"Delay",IF(Ecommerce_Sales[[#This Row],[Delivery_Time_Days]] = 0,"No delivery",IF(Ecommerce_Sales[[#This Row],[Delivery_Time_Days]]&lt;=7,"On-time")))</f>
        <v>Delay</v>
      </c>
      <c r="V3845" s="7">
        <f>Ecommerce_Sales[[#This Row],[Profit]]/Ecommerce_Sales[[#This Row],[Total_Price]]</f>
        <v>0.34995719178082191</v>
      </c>
      <c r="W3845" s="3">
        <v>4905</v>
      </c>
      <c r="X3845" s="3"/>
    </row>
    <row r="3846" spans="1:24" x14ac:dyDescent="0.25">
      <c r="A3846" s="1" t="s">
        <v>9966</v>
      </c>
      <c r="B3846" s="1" t="s">
        <v>1236</v>
      </c>
      <c r="C3846" s="1" t="s">
        <v>1237</v>
      </c>
      <c r="D3846" s="1" t="s">
        <v>5192</v>
      </c>
      <c r="E3846" s="1" t="s">
        <v>1961</v>
      </c>
      <c r="F3846" s="2">
        <v>45503</v>
      </c>
      <c r="G3846" s="2">
        <v>45393</v>
      </c>
      <c r="H3846" s="2" t="str">
        <f>TEXT(Ecommerce_Sales[[#This Row],[Order_Date]],"mmmm")</f>
        <v>April</v>
      </c>
      <c r="I3846" s="2" t="str">
        <f>TEXT(Ecommerce_Sales[[#This Row],[Order_Date]],"yyyy")</f>
        <v>2024</v>
      </c>
      <c r="J3846" s="2" t="str">
        <f>TEXT(Ecommerce_Sales[[#This Row],[Order_Date]],"mmmm")</f>
        <v>April</v>
      </c>
      <c r="K3846" s="1" t="s">
        <v>1947</v>
      </c>
      <c r="L3846" s="1" t="s">
        <v>9967</v>
      </c>
      <c r="M3846" s="1" t="s">
        <v>2054</v>
      </c>
      <c r="N3846" s="1" t="s">
        <v>1957</v>
      </c>
      <c r="O3846" s="3">
        <v>756</v>
      </c>
      <c r="P3846">
        <v>5</v>
      </c>
      <c r="Q3846" s="3">
        <v>3779</v>
      </c>
      <c r="R3846" s="1" t="s">
        <v>1951</v>
      </c>
      <c r="S3846" s="3">
        <v>558</v>
      </c>
      <c r="T3846">
        <v>6</v>
      </c>
      <c r="U3846" t="str">
        <f>IF(Ecommerce_Sales[[#This Row],[Delivery_Time_Days]]&gt;7,"Delay",IF(Ecommerce_Sales[[#This Row],[Delivery_Time_Days]] = 0,"No delivery",IF(Ecommerce_Sales[[#This Row],[Delivery_Time_Days]]&lt;=7,"On-time")))</f>
        <v>On-time</v>
      </c>
      <c r="V3846" s="7">
        <f>Ecommerce_Sales[[#This Row],[Profit]]/Ecommerce_Sales[[#This Row],[Total_Price]]</f>
        <v>0.15003969304048689</v>
      </c>
      <c r="W3846" s="3">
        <v>567</v>
      </c>
      <c r="X3846" s="3"/>
    </row>
    <row r="3847" spans="1:24" x14ac:dyDescent="0.25">
      <c r="A3847" s="1" t="s">
        <v>9968</v>
      </c>
      <c r="B3847" s="1" t="s">
        <v>610</v>
      </c>
      <c r="C3847" s="1" t="s">
        <v>611</v>
      </c>
      <c r="D3847" s="1" t="s">
        <v>8082</v>
      </c>
      <c r="E3847" s="1" t="s">
        <v>1954</v>
      </c>
      <c r="F3847" s="2">
        <v>45623</v>
      </c>
      <c r="G3847" s="2">
        <v>45088</v>
      </c>
      <c r="H3847" s="2" t="str">
        <f>TEXT(Ecommerce_Sales[[#This Row],[Order_Date]],"mmmm")</f>
        <v>June</v>
      </c>
      <c r="I3847" s="2" t="str">
        <f>TEXT(Ecommerce_Sales[[#This Row],[Order_Date]],"yyyy")</f>
        <v>2023</v>
      </c>
      <c r="J3847" s="2" t="str">
        <f>TEXT(Ecommerce_Sales[[#This Row],[Order_Date]],"mmmm")</f>
        <v>June</v>
      </c>
      <c r="K3847" s="1" t="s">
        <v>1947</v>
      </c>
      <c r="L3847" s="1" t="s">
        <v>9969</v>
      </c>
      <c r="M3847" s="1" t="s">
        <v>1972</v>
      </c>
      <c r="N3847" s="1" t="s">
        <v>1973</v>
      </c>
      <c r="O3847" s="3">
        <v>1043</v>
      </c>
      <c r="P3847">
        <v>6</v>
      </c>
      <c r="Q3847" s="3">
        <v>6261</v>
      </c>
      <c r="R3847" s="1" t="s">
        <v>1958</v>
      </c>
      <c r="S3847" s="3">
        <v>380</v>
      </c>
      <c r="T3847">
        <v>7</v>
      </c>
      <c r="U3847" t="str">
        <f>IF(Ecommerce_Sales[[#This Row],[Delivery_Time_Days]]&gt;7,"Delay",IF(Ecommerce_Sales[[#This Row],[Delivery_Time_Days]] = 0,"No delivery",IF(Ecommerce_Sales[[#This Row],[Delivery_Time_Days]]&lt;=7,"On-time")))</f>
        <v>On-time</v>
      </c>
      <c r="V3847" s="7">
        <f>Ecommerce_Sales[[#This Row],[Profit]]/Ecommerce_Sales[[#This Row],[Total_Price]]</f>
        <v>0.29995208433157644</v>
      </c>
      <c r="W3847" s="3">
        <v>1878</v>
      </c>
      <c r="X3847" s="3"/>
    </row>
    <row r="3848" spans="1:24" x14ac:dyDescent="0.25">
      <c r="A3848" s="1" t="s">
        <v>9970</v>
      </c>
      <c r="B3848" s="1" t="s">
        <v>1021</v>
      </c>
      <c r="C3848" s="1" t="s">
        <v>1022</v>
      </c>
      <c r="D3848" s="1" t="s">
        <v>5152</v>
      </c>
      <c r="E3848" s="1" t="s">
        <v>1981</v>
      </c>
      <c r="F3848" s="2">
        <v>45318</v>
      </c>
      <c r="G3848" s="2">
        <v>45114</v>
      </c>
      <c r="H3848" s="2" t="str">
        <f>TEXT(Ecommerce_Sales[[#This Row],[Order_Date]],"mmmm")</f>
        <v>July</v>
      </c>
      <c r="I3848" s="2" t="str">
        <f>TEXT(Ecommerce_Sales[[#This Row],[Order_Date]],"yyyy")</f>
        <v>2023</v>
      </c>
      <c r="J3848" s="2" t="str">
        <f>TEXT(Ecommerce_Sales[[#This Row],[Order_Date]],"mmmm")</f>
        <v>July</v>
      </c>
      <c r="K3848" s="1" t="s">
        <v>1947</v>
      </c>
      <c r="L3848" s="1" t="s">
        <v>8727</v>
      </c>
      <c r="M3848" s="1" t="s">
        <v>1972</v>
      </c>
      <c r="N3848" s="1" t="s">
        <v>1973</v>
      </c>
      <c r="O3848" s="3">
        <v>942</v>
      </c>
      <c r="P3848">
        <v>6</v>
      </c>
      <c r="Q3848" s="3">
        <v>5651</v>
      </c>
      <c r="R3848" s="1" t="s">
        <v>2008</v>
      </c>
      <c r="S3848" s="3">
        <v>787</v>
      </c>
      <c r="T3848">
        <v>4</v>
      </c>
      <c r="U3848" t="str">
        <f>IF(Ecommerce_Sales[[#This Row],[Delivery_Time_Days]]&gt;7,"Delay",IF(Ecommerce_Sales[[#This Row],[Delivery_Time_Days]] = 0,"No delivery",IF(Ecommerce_Sales[[#This Row],[Delivery_Time_Days]]&lt;=7,"On-time")))</f>
        <v>On-time</v>
      </c>
      <c r="V3848" s="7">
        <f>Ecommerce_Sales[[#This Row],[Profit]]/Ecommerce_Sales[[#This Row],[Total_Price]]</f>
        <v>0.29994691205096441</v>
      </c>
      <c r="W3848" s="3">
        <v>1695</v>
      </c>
      <c r="X3848" s="3"/>
    </row>
    <row r="3849" spans="1:24" x14ac:dyDescent="0.25">
      <c r="A3849" s="1" t="s">
        <v>9971</v>
      </c>
      <c r="B3849" s="1" t="s">
        <v>1414</v>
      </c>
      <c r="C3849" s="1" t="s">
        <v>1415</v>
      </c>
      <c r="D3849" s="1" t="s">
        <v>4257</v>
      </c>
      <c r="E3849" s="1" t="s">
        <v>1981</v>
      </c>
      <c r="F3849" s="2">
        <v>45182</v>
      </c>
      <c r="G3849" s="2">
        <v>45302</v>
      </c>
      <c r="H3849" s="2" t="str">
        <f>TEXT(Ecommerce_Sales[[#This Row],[Order_Date]],"mmmm")</f>
        <v>January</v>
      </c>
      <c r="I3849" s="2" t="str">
        <f>TEXT(Ecommerce_Sales[[#This Row],[Order_Date]],"yyyy")</f>
        <v>2024</v>
      </c>
      <c r="J3849" s="2" t="str">
        <f>TEXT(Ecommerce_Sales[[#This Row],[Order_Date]],"mmmm")</f>
        <v>January</v>
      </c>
      <c r="K3849" s="1" t="s">
        <v>1947</v>
      </c>
      <c r="L3849" s="1" t="s">
        <v>9972</v>
      </c>
      <c r="M3849" s="1" t="s">
        <v>1972</v>
      </c>
      <c r="N3849" s="1" t="s">
        <v>1973</v>
      </c>
      <c r="O3849" s="3">
        <v>23</v>
      </c>
      <c r="P3849">
        <v>1</v>
      </c>
      <c r="Q3849" s="3">
        <v>23</v>
      </c>
      <c r="R3849" s="1" t="s">
        <v>1958</v>
      </c>
      <c r="S3849" s="3">
        <v>3</v>
      </c>
      <c r="T3849">
        <v>7</v>
      </c>
      <c r="U3849" t="str">
        <f>IF(Ecommerce_Sales[[#This Row],[Delivery_Time_Days]]&gt;7,"Delay",IF(Ecommerce_Sales[[#This Row],[Delivery_Time_Days]] = 0,"No delivery",IF(Ecommerce_Sales[[#This Row],[Delivery_Time_Days]]&lt;=7,"On-time")))</f>
        <v>On-time</v>
      </c>
      <c r="V3849" s="7">
        <f>Ecommerce_Sales[[#This Row],[Profit]]/Ecommerce_Sales[[#This Row],[Total_Price]]</f>
        <v>0.30434782608695654</v>
      </c>
      <c r="W3849" s="3">
        <v>7</v>
      </c>
      <c r="X3849" s="3"/>
    </row>
    <row r="3850" spans="1:24" x14ac:dyDescent="0.25">
      <c r="A3850" s="1" t="s">
        <v>9973</v>
      </c>
      <c r="B3850" s="1" t="s">
        <v>254</v>
      </c>
      <c r="C3850" s="1" t="s">
        <v>255</v>
      </c>
      <c r="D3850" s="1" t="s">
        <v>6860</v>
      </c>
      <c r="E3850" s="1" t="s">
        <v>1966</v>
      </c>
      <c r="F3850" s="2">
        <v>45645</v>
      </c>
      <c r="G3850" s="2">
        <v>45647</v>
      </c>
      <c r="H3850" s="2" t="str">
        <f>TEXT(Ecommerce_Sales[[#This Row],[Order_Date]],"mmmm")</f>
        <v>December</v>
      </c>
      <c r="I3850" s="2" t="str">
        <f>TEXT(Ecommerce_Sales[[#This Row],[Order_Date]],"yyyy")</f>
        <v>2024</v>
      </c>
      <c r="J3850" s="2" t="str">
        <f>TEXT(Ecommerce_Sales[[#This Row],[Order_Date]],"mmmm")</f>
        <v>December</v>
      </c>
      <c r="K3850" s="1" t="s">
        <v>1947</v>
      </c>
      <c r="L3850" s="1" t="s">
        <v>3771</v>
      </c>
      <c r="M3850" s="1" t="s">
        <v>2002</v>
      </c>
      <c r="N3850" s="1" t="s">
        <v>1989</v>
      </c>
      <c r="O3850" s="3">
        <v>1830</v>
      </c>
      <c r="P3850">
        <v>10</v>
      </c>
      <c r="Q3850" s="3">
        <v>18300</v>
      </c>
      <c r="R3850" s="1" t="s">
        <v>1951</v>
      </c>
      <c r="S3850" s="3">
        <v>1887</v>
      </c>
      <c r="T3850">
        <v>9</v>
      </c>
      <c r="U3850" t="str">
        <f>IF(Ecommerce_Sales[[#This Row],[Delivery_Time_Days]]&gt;7,"Delay",IF(Ecommerce_Sales[[#This Row],[Delivery_Time_Days]] = 0,"No delivery",IF(Ecommerce_Sales[[#This Row],[Delivery_Time_Days]]&lt;=7,"On-time")))</f>
        <v>Delay</v>
      </c>
      <c r="V3850" s="7">
        <f>Ecommerce_Sales[[#This Row],[Profit]]/Ecommerce_Sales[[#This Row],[Total_Price]]</f>
        <v>0.25</v>
      </c>
      <c r="W3850" s="3">
        <v>4575</v>
      </c>
      <c r="X3850" s="3"/>
    </row>
    <row r="3851" spans="1:24" x14ac:dyDescent="0.25">
      <c r="A3851" s="1" t="s">
        <v>9974</v>
      </c>
      <c r="B3851" s="1" t="s">
        <v>1561</v>
      </c>
      <c r="C3851" s="1" t="s">
        <v>1562</v>
      </c>
      <c r="D3851" s="1" t="s">
        <v>5080</v>
      </c>
      <c r="E3851" s="1" t="s">
        <v>1954</v>
      </c>
      <c r="F3851" s="2">
        <v>45461</v>
      </c>
      <c r="G3851" s="2">
        <v>45421</v>
      </c>
      <c r="H3851" s="2" t="str">
        <f>TEXT(Ecommerce_Sales[[#This Row],[Order_Date]],"mmmm")</f>
        <v>May</v>
      </c>
      <c r="I3851" s="2" t="str">
        <f>TEXT(Ecommerce_Sales[[#This Row],[Order_Date]],"yyyy")</f>
        <v>2024</v>
      </c>
      <c r="J3851" s="2" t="str">
        <f>TEXT(Ecommerce_Sales[[#This Row],[Order_Date]],"mmmm")</f>
        <v>May</v>
      </c>
      <c r="K3851" s="1" t="s">
        <v>1947</v>
      </c>
      <c r="L3851" s="1" t="s">
        <v>9672</v>
      </c>
      <c r="M3851" s="1" t="s">
        <v>1988</v>
      </c>
      <c r="N3851" s="1" t="s">
        <v>1989</v>
      </c>
      <c r="O3851" s="3">
        <v>543</v>
      </c>
      <c r="P3851">
        <v>5</v>
      </c>
      <c r="Q3851" s="3">
        <v>2717</v>
      </c>
      <c r="R3851" s="1" t="s">
        <v>1958</v>
      </c>
      <c r="S3851" s="3">
        <v>170</v>
      </c>
      <c r="T3851">
        <v>7</v>
      </c>
      <c r="U3851" t="str">
        <f>IF(Ecommerce_Sales[[#This Row],[Delivery_Time_Days]]&gt;7,"Delay",IF(Ecommerce_Sales[[#This Row],[Delivery_Time_Days]] = 0,"No delivery",IF(Ecommerce_Sales[[#This Row],[Delivery_Time_Days]]&lt;=7,"On-time")))</f>
        <v>On-time</v>
      </c>
      <c r="V3851" s="7">
        <f>Ecommerce_Sales[[#This Row],[Profit]]/Ecommerce_Sales[[#This Row],[Total_Price]]</f>
        <v>0.24990798675009201</v>
      </c>
      <c r="W3851" s="3">
        <v>679</v>
      </c>
      <c r="X3851" s="3"/>
    </row>
    <row r="3852" spans="1:24" x14ac:dyDescent="0.25">
      <c r="A3852" s="1" t="s">
        <v>9975</v>
      </c>
      <c r="B3852" s="1" t="s">
        <v>1345</v>
      </c>
      <c r="C3852" s="1" t="s">
        <v>1346</v>
      </c>
      <c r="D3852" s="1" t="s">
        <v>5388</v>
      </c>
      <c r="E3852" s="1" t="s">
        <v>1966</v>
      </c>
      <c r="F3852" s="2">
        <v>45042</v>
      </c>
      <c r="G3852" s="2">
        <v>45529</v>
      </c>
      <c r="H3852" s="2" t="str">
        <f>TEXT(Ecommerce_Sales[[#This Row],[Order_Date]],"mmmm")</f>
        <v>August</v>
      </c>
      <c r="I3852" s="2" t="str">
        <f>TEXT(Ecommerce_Sales[[#This Row],[Order_Date]],"yyyy")</f>
        <v>2024</v>
      </c>
      <c r="J3852" s="2" t="str">
        <f>TEXT(Ecommerce_Sales[[#This Row],[Order_Date]],"mmmm")</f>
        <v>August</v>
      </c>
      <c r="K3852" s="1" t="s">
        <v>1986</v>
      </c>
      <c r="L3852" s="1" t="s">
        <v>9976</v>
      </c>
      <c r="M3852" s="1" t="s">
        <v>2058</v>
      </c>
      <c r="N3852" s="1" t="s">
        <v>1950</v>
      </c>
      <c r="O3852" s="3">
        <v>1158</v>
      </c>
      <c r="P3852">
        <v>1</v>
      </c>
      <c r="Q3852" s="3">
        <v>1158</v>
      </c>
      <c r="R3852" s="1" t="s">
        <v>1951</v>
      </c>
      <c r="S3852" s="3">
        <v>71</v>
      </c>
      <c r="U3852" t="str">
        <f>IF(Ecommerce_Sales[[#This Row],[Delivery_Time_Days]]&gt;7,"Delay",IF(Ecommerce_Sales[[#This Row],[Delivery_Time_Days]] = 0,"No delivery",IF(Ecommerce_Sales[[#This Row],[Delivery_Time_Days]]&lt;=7,"On-time")))</f>
        <v>No delivery</v>
      </c>
      <c r="V3852" s="7">
        <f>Ecommerce_Sales[[#This Row],[Profit]]/Ecommerce_Sales[[#This Row],[Total_Price]]</f>
        <v>0.39982728842832471</v>
      </c>
      <c r="W3852" s="3">
        <v>463</v>
      </c>
      <c r="X3852" s="3"/>
    </row>
    <row r="3853" spans="1:24" x14ac:dyDescent="0.25">
      <c r="A3853" s="1" t="s">
        <v>9977</v>
      </c>
      <c r="B3853" s="1" t="s">
        <v>98</v>
      </c>
      <c r="C3853" s="1" t="s">
        <v>99</v>
      </c>
      <c r="D3853" s="1" t="s">
        <v>2625</v>
      </c>
      <c r="E3853" s="1" t="s">
        <v>1966</v>
      </c>
      <c r="F3853" s="2">
        <v>45117</v>
      </c>
      <c r="G3853" s="2">
        <v>45656</v>
      </c>
      <c r="H3853" s="2" t="str">
        <f>TEXT(Ecommerce_Sales[[#This Row],[Order_Date]],"mmmm")</f>
        <v>December</v>
      </c>
      <c r="I3853" s="2" t="str">
        <f>TEXT(Ecommerce_Sales[[#This Row],[Order_Date]],"yyyy")</f>
        <v>2024</v>
      </c>
      <c r="J3853" s="2" t="str">
        <f>TEXT(Ecommerce_Sales[[#This Row],[Order_Date]],"mmmm")</f>
        <v>December</v>
      </c>
      <c r="K3853" s="1" t="s">
        <v>1947</v>
      </c>
      <c r="L3853" s="1" t="s">
        <v>9978</v>
      </c>
      <c r="M3853" s="1" t="s">
        <v>2079</v>
      </c>
      <c r="N3853" s="1" t="s">
        <v>1973</v>
      </c>
      <c r="O3853" s="3">
        <v>1611</v>
      </c>
      <c r="P3853">
        <v>8</v>
      </c>
      <c r="Q3853" s="3">
        <v>12891</v>
      </c>
      <c r="R3853" s="1" t="s">
        <v>1958</v>
      </c>
      <c r="S3853" s="3">
        <v>1321</v>
      </c>
      <c r="T3853">
        <v>5</v>
      </c>
      <c r="U3853" t="str">
        <f>IF(Ecommerce_Sales[[#This Row],[Delivery_Time_Days]]&gt;7,"Delay",IF(Ecommerce_Sales[[#This Row],[Delivery_Time_Days]] = 0,"No delivery",IF(Ecommerce_Sales[[#This Row],[Delivery_Time_Days]]&lt;=7,"On-time")))</f>
        <v>On-time</v>
      </c>
      <c r="V3853" s="7">
        <f>Ecommerce_Sales[[#This Row],[Profit]]/Ecommerce_Sales[[#This Row],[Total_Price]]</f>
        <v>0.29997672794973235</v>
      </c>
      <c r="W3853" s="3">
        <v>3867</v>
      </c>
      <c r="X3853" s="3"/>
    </row>
    <row r="3854" spans="1:24" x14ac:dyDescent="0.25">
      <c r="A3854" s="1" t="s">
        <v>9979</v>
      </c>
      <c r="B3854" s="1" t="s">
        <v>906</v>
      </c>
      <c r="C3854" s="1" t="s">
        <v>907</v>
      </c>
      <c r="D3854" s="1" t="s">
        <v>6869</v>
      </c>
      <c r="E3854" s="1" t="s">
        <v>1946</v>
      </c>
      <c r="F3854" s="2">
        <v>45095</v>
      </c>
      <c r="G3854" s="2">
        <v>44964</v>
      </c>
      <c r="H3854" s="2" t="str">
        <f>TEXT(Ecommerce_Sales[[#This Row],[Order_Date]],"mmmm")</f>
        <v>February</v>
      </c>
      <c r="I3854" s="2" t="str">
        <f>TEXT(Ecommerce_Sales[[#This Row],[Order_Date]],"yyyy")</f>
        <v>2023</v>
      </c>
      <c r="J3854" s="2" t="str">
        <f>TEXT(Ecommerce_Sales[[#This Row],[Order_Date]],"mmmm")</f>
        <v>February</v>
      </c>
      <c r="K3854" s="1" t="s">
        <v>1947</v>
      </c>
      <c r="L3854" s="1" t="s">
        <v>9980</v>
      </c>
      <c r="M3854" s="1" t="s">
        <v>2072</v>
      </c>
      <c r="N3854" s="1" t="s">
        <v>1950</v>
      </c>
      <c r="O3854" s="3">
        <v>180</v>
      </c>
      <c r="P3854">
        <v>4</v>
      </c>
      <c r="Q3854" s="3">
        <v>721</v>
      </c>
      <c r="R3854" s="1" t="s">
        <v>1958</v>
      </c>
      <c r="S3854" s="3">
        <v>91</v>
      </c>
      <c r="T3854">
        <v>7</v>
      </c>
      <c r="U3854" t="str">
        <f>IF(Ecommerce_Sales[[#This Row],[Delivery_Time_Days]]&gt;7,"Delay",IF(Ecommerce_Sales[[#This Row],[Delivery_Time_Days]] = 0,"No delivery",IF(Ecommerce_Sales[[#This Row],[Delivery_Time_Days]]&lt;=7,"On-time")))</f>
        <v>On-time</v>
      </c>
      <c r="V3854" s="7">
        <f>Ecommerce_Sales[[#This Row],[Profit]]/Ecommerce_Sales[[#This Row],[Total_Price]]</f>
        <v>0.39944521497919555</v>
      </c>
      <c r="W3854" s="3">
        <v>288</v>
      </c>
      <c r="X3854" s="3"/>
    </row>
    <row r="3855" spans="1:24" x14ac:dyDescent="0.25">
      <c r="A3855" s="1" t="s">
        <v>9981</v>
      </c>
      <c r="B3855" s="1" t="s">
        <v>24</v>
      </c>
      <c r="C3855" s="1" t="s">
        <v>25</v>
      </c>
      <c r="D3855" s="1" t="s">
        <v>3507</v>
      </c>
      <c r="E3855" s="1" t="s">
        <v>1954</v>
      </c>
      <c r="F3855" s="2">
        <v>45534</v>
      </c>
      <c r="G3855" s="2">
        <v>45236</v>
      </c>
      <c r="H3855" s="2" t="str">
        <f>TEXT(Ecommerce_Sales[[#This Row],[Order_Date]],"mmmm")</f>
        <v>November</v>
      </c>
      <c r="I3855" s="2" t="str">
        <f>TEXT(Ecommerce_Sales[[#This Row],[Order_Date]],"yyyy")</f>
        <v>2023</v>
      </c>
      <c r="J3855" s="2" t="str">
        <f>TEXT(Ecommerce_Sales[[#This Row],[Order_Date]],"mmmm")</f>
        <v>November</v>
      </c>
      <c r="K3855" s="1" t="s">
        <v>1947</v>
      </c>
      <c r="L3855" s="1" t="s">
        <v>9982</v>
      </c>
      <c r="M3855" s="1" t="s">
        <v>1977</v>
      </c>
      <c r="N3855" s="1" t="s">
        <v>1978</v>
      </c>
      <c r="O3855" s="3">
        <v>1158</v>
      </c>
      <c r="P3855">
        <v>1</v>
      </c>
      <c r="Q3855" s="3">
        <v>1158</v>
      </c>
      <c r="R3855" s="1" t="s">
        <v>2016</v>
      </c>
      <c r="S3855" s="3">
        <v>134</v>
      </c>
      <c r="T3855">
        <v>5</v>
      </c>
      <c r="U3855" t="str">
        <f>IF(Ecommerce_Sales[[#This Row],[Delivery_Time_Days]]&gt;7,"Delay",IF(Ecommerce_Sales[[#This Row],[Delivery_Time_Days]] = 0,"No delivery",IF(Ecommerce_Sales[[#This Row],[Delivery_Time_Days]]&lt;=7,"On-time")))</f>
        <v>On-time</v>
      </c>
      <c r="V3855" s="7">
        <f>Ecommerce_Sales[[#This Row],[Profit]]/Ecommerce_Sales[[#This Row],[Total_Price]]</f>
        <v>0.34974093264248707</v>
      </c>
      <c r="W3855" s="3">
        <v>405</v>
      </c>
      <c r="X3855" s="3"/>
    </row>
    <row r="3856" spans="1:24" x14ac:dyDescent="0.25">
      <c r="A3856" s="1" t="s">
        <v>9983</v>
      </c>
      <c r="B3856" s="1" t="s">
        <v>1335</v>
      </c>
      <c r="C3856" s="1" t="s">
        <v>1336</v>
      </c>
      <c r="D3856" s="1" t="s">
        <v>4682</v>
      </c>
      <c r="E3856" s="1" t="s">
        <v>1946</v>
      </c>
      <c r="F3856" s="2">
        <v>45133</v>
      </c>
      <c r="G3856" s="2">
        <v>45120</v>
      </c>
      <c r="H3856" s="2" t="str">
        <f>TEXT(Ecommerce_Sales[[#This Row],[Order_Date]],"mmmm")</f>
        <v>July</v>
      </c>
      <c r="I3856" s="2" t="str">
        <f>TEXT(Ecommerce_Sales[[#This Row],[Order_Date]],"yyyy")</f>
        <v>2023</v>
      </c>
      <c r="J3856" s="2" t="str">
        <f>TEXT(Ecommerce_Sales[[#This Row],[Order_Date]],"mmmm")</f>
        <v>July</v>
      </c>
      <c r="K3856" s="1" t="s">
        <v>1947</v>
      </c>
      <c r="L3856" s="1" t="s">
        <v>9984</v>
      </c>
      <c r="M3856" s="1" t="s">
        <v>1956</v>
      </c>
      <c r="N3856" s="1" t="s">
        <v>1957</v>
      </c>
      <c r="O3856" s="3">
        <v>667</v>
      </c>
      <c r="P3856">
        <v>6</v>
      </c>
      <c r="Q3856" s="3">
        <v>4000</v>
      </c>
      <c r="R3856" s="1" t="s">
        <v>2016</v>
      </c>
      <c r="S3856" s="3">
        <v>571</v>
      </c>
      <c r="T3856">
        <v>5</v>
      </c>
      <c r="U3856" t="str">
        <f>IF(Ecommerce_Sales[[#This Row],[Delivery_Time_Days]]&gt;7,"Delay",IF(Ecommerce_Sales[[#This Row],[Delivery_Time_Days]] = 0,"No delivery",IF(Ecommerce_Sales[[#This Row],[Delivery_Time_Days]]&lt;=7,"On-time")))</f>
        <v>On-time</v>
      </c>
      <c r="V3856" s="7">
        <f>Ecommerce_Sales[[#This Row],[Profit]]/Ecommerce_Sales[[#This Row],[Total_Price]]</f>
        <v>0.15</v>
      </c>
      <c r="W3856" s="3">
        <v>600</v>
      </c>
      <c r="X3856" s="3"/>
    </row>
    <row r="3857" spans="1:24" x14ac:dyDescent="0.25">
      <c r="A3857" s="1" t="s">
        <v>9985</v>
      </c>
      <c r="B3857" s="1" t="s">
        <v>1203</v>
      </c>
      <c r="C3857" s="1" t="s">
        <v>1204</v>
      </c>
      <c r="D3857" s="1" t="s">
        <v>4004</v>
      </c>
      <c r="E3857" s="1" t="s">
        <v>1981</v>
      </c>
      <c r="F3857" s="2">
        <v>45606</v>
      </c>
      <c r="G3857" s="2">
        <v>45319</v>
      </c>
      <c r="H3857" s="2" t="str">
        <f>TEXT(Ecommerce_Sales[[#This Row],[Order_Date]],"mmmm")</f>
        <v>January</v>
      </c>
      <c r="I3857" s="2" t="str">
        <f>TEXT(Ecommerce_Sales[[#This Row],[Order_Date]],"yyyy")</f>
        <v>2024</v>
      </c>
      <c r="J3857" s="2" t="str">
        <f>TEXT(Ecommerce_Sales[[#This Row],[Order_Date]],"mmmm")</f>
        <v>January</v>
      </c>
      <c r="K3857" s="1" t="s">
        <v>1947</v>
      </c>
      <c r="L3857" s="1" t="s">
        <v>9986</v>
      </c>
      <c r="M3857" s="1" t="s">
        <v>1988</v>
      </c>
      <c r="N3857" s="1" t="s">
        <v>1989</v>
      </c>
      <c r="O3857" s="3">
        <v>338</v>
      </c>
      <c r="P3857">
        <v>2</v>
      </c>
      <c r="Q3857" s="3">
        <v>675</v>
      </c>
      <c r="R3857" s="1" t="s">
        <v>1958</v>
      </c>
      <c r="S3857" s="3">
        <v>88</v>
      </c>
      <c r="T3857">
        <v>3</v>
      </c>
      <c r="U3857" t="str">
        <f>IF(Ecommerce_Sales[[#This Row],[Delivery_Time_Days]]&gt;7,"Delay",IF(Ecommerce_Sales[[#This Row],[Delivery_Time_Days]] = 0,"No delivery",IF(Ecommerce_Sales[[#This Row],[Delivery_Time_Days]]&lt;=7,"On-time")))</f>
        <v>On-time</v>
      </c>
      <c r="V3857" s="7">
        <f>Ecommerce_Sales[[#This Row],[Profit]]/Ecommerce_Sales[[#This Row],[Total_Price]]</f>
        <v>0.25037037037037035</v>
      </c>
      <c r="W3857" s="3">
        <v>169</v>
      </c>
      <c r="X3857" s="3"/>
    </row>
    <row r="3858" spans="1:24" x14ac:dyDescent="0.25">
      <c r="A3858" s="1" t="s">
        <v>9987</v>
      </c>
      <c r="B3858" s="1" t="s">
        <v>1559</v>
      </c>
      <c r="C3858" s="1" t="s">
        <v>1560</v>
      </c>
      <c r="D3858" s="1" t="s">
        <v>1945</v>
      </c>
      <c r="E3858" s="1" t="s">
        <v>1946</v>
      </c>
      <c r="F3858" s="2">
        <v>45324</v>
      </c>
      <c r="G3858" s="2">
        <v>45307</v>
      </c>
      <c r="H3858" s="2" t="str">
        <f>TEXT(Ecommerce_Sales[[#This Row],[Order_Date]],"mmmm")</f>
        <v>January</v>
      </c>
      <c r="I3858" s="2" t="str">
        <f>TEXT(Ecommerce_Sales[[#This Row],[Order_Date]],"yyyy")</f>
        <v>2024</v>
      </c>
      <c r="J3858" s="2" t="str">
        <f>TEXT(Ecommerce_Sales[[#This Row],[Order_Date]],"mmmm")</f>
        <v>January</v>
      </c>
      <c r="K3858" s="1" t="s">
        <v>1947</v>
      </c>
      <c r="L3858" s="1" t="s">
        <v>9988</v>
      </c>
      <c r="M3858" s="1" t="s">
        <v>2058</v>
      </c>
      <c r="N3858" s="1" t="s">
        <v>1950</v>
      </c>
      <c r="O3858" s="3">
        <v>527</v>
      </c>
      <c r="P3858">
        <v>3</v>
      </c>
      <c r="Q3858" s="3">
        <v>1581</v>
      </c>
      <c r="R3858" s="1" t="s">
        <v>1958</v>
      </c>
      <c r="S3858" s="3">
        <v>183</v>
      </c>
      <c r="T3858">
        <v>4</v>
      </c>
      <c r="U3858" t="str">
        <f>IF(Ecommerce_Sales[[#This Row],[Delivery_Time_Days]]&gt;7,"Delay",IF(Ecommerce_Sales[[#This Row],[Delivery_Time_Days]] = 0,"No delivery",IF(Ecommerce_Sales[[#This Row],[Delivery_Time_Days]]&lt;=7,"On-time")))</f>
        <v>On-time</v>
      </c>
      <c r="V3858" s="7">
        <f>Ecommerce_Sales[[#This Row],[Profit]]/Ecommerce_Sales[[#This Row],[Total_Price]]</f>
        <v>0.40037950664136623</v>
      </c>
      <c r="W3858" s="3">
        <v>633</v>
      </c>
      <c r="X3858" s="3"/>
    </row>
    <row r="3859" spans="1:24" x14ac:dyDescent="0.25">
      <c r="A3859" s="1" t="s">
        <v>9989</v>
      </c>
      <c r="B3859" s="1" t="s">
        <v>1007</v>
      </c>
      <c r="C3859" s="1" t="s">
        <v>1008</v>
      </c>
      <c r="D3859" s="1" t="s">
        <v>5399</v>
      </c>
      <c r="E3859" s="1" t="s">
        <v>1961</v>
      </c>
      <c r="F3859" s="2">
        <v>45298</v>
      </c>
      <c r="G3859" s="2">
        <v>44947</v>
      </c>
      <c r="H3859" s="2" t="str">
        <f>TEXT(Ecommerce_Sales[[#This Row],[Order_Date]],"mmmm")</f>
        <v>January</v>
      </c>
      <c r="I3859" s="2" t="str">
        <f>TEXT(Ecommerce_Sales[[#This Row],[Order_Date]],"yyyy")</f>
        <v>2023</v>
      </c>
      <c r="J3859" s="2" t="str">
        <f>TEXT(Ecommerce_Sales[[#This Row],[Order_Date]],"mmmm")</f>
        <v>January</v>
      </c>
      <c r="K3859" s="1" t="s">
        <v>1947</v>
      </c>
      <c r="L3859" s="1" t="s">
        <v>9990</v>
      </c>
      <c r="M3859" s="1" t="s">
        <v>2058</v>
      </c>
      <c r="N3859" s="1" t="s">
        <v>1950</v>
      </c>
      <c r="O3859" s="3">
        <v>284</v>
      </c>
      <c r="P3859">
        <v>1</v>
      </c>
      <c r="Q3859" s="3">
        <v>284</v>
      </c>
      <c r="R3859" s="1" t="s">
        <v>1958</v>
      </c>
      <c r="S3859" s="3">
        <v>34</v>
      </c>
      <c r="T3859">
        <v>5</v>
      </c>
      <c r="U3859" t="str">
        <f>IF(Ecommerce_Sales[[#This Row],[Delivery_Time_Days]]&gt;7,"Delay",IF(Ecommerce_Sales[[#This Row],[Delivery_Time_Days]] = 0,"No delivery",IF(Ecommerce_Sales[[#This Row],[Delivery_Time_Days]]&lt;=7,"On-time")))</f>
        <v>On-time</v>
      </c>
      <c r="V3859" s="7">
        <f>Ecommerce_Sales[[#This Row],[Profit]]/Ecommerce_Sales[[#This Row],[Total_Price]]</f>
        <v>0.40140845070422537</v>
      </c>
      <c r="W3859" s="3">
        <v>114</v>
      </c>
      <c r="X3859" s="3"/>
    </row>
    <row r="3860" spans="1:24" x14ac:dyDescent="0.25">
      <c r="A3860" s="1" t="s">
        <v>9991</v>
      </c>
      <c r="B3860" s="1" t="s">
        <v>1893</v>
      </c>
      <c r="C3860" s="1" t="s">
        <v>1894</v>
      </c>
      <c r="D3860" s="1" t="s">
        <v>9992</v>
      </c>
      <c r="E3860" s="1" t="s">
        <v>1954</v>
      </c>
      <c r="F3860" s="2">
        <v>45410</v>
      </c>
      <c r="G3860" s="2">
        <v>44948</v>
      </c>
      <c r="H3860" s="2" t="str">
        <f>TEXT(Ecommerce_Sales[[#This Row],[Order_Date]],"mmmm")</f>
        <v>January</v>
      </c>
      <c r="I3860" s="2" t="str">
        <f>TEXT(Ecommerce_Sales[[#This Row],[Order_Date]],"yyyy")</f>
        <v>2023</v>
      </c>
      <c r="J3860" s="2" t="str">
        <f>TEXT(Ecommerce_Sales[[#This Row],[Order_Date]],"mmmm")</f>
        <v>January</v>
      </c>
      <c r="K3860" s="1" t="s">
        <v>1947</v>
      </c>
      <c r="L3860" s="1" t="s">
        <v>9900</v>
      </c>
      <c r="M3860" s="1" t="s">
        <v>1972</v>
      </c>
      <c r="N3860" s="1" t="s">
        <v>1973</v>
      </c>
      <c r="O3860" s="3">
        <v>260</v>
      </c>
      <c r="P3860">
        <v>3</v>
      </c>
      <c r="Q3860" s="3">
        <v>781</v>
      </c>
      <c r="R3860" s="1" t="s">
        <v>1958</v>
      </c>
      <c r="S3860" s="3">
        <v>88</v>
      </c>
      <c r="T3860">
        <v>4</v>
      </c>
      <c r="U3860" t="str">
        <f>IF(Ecommerce_Sales[[#This Row],[Delivery_Time_Days]]&gt;7,"Delay",IF(Ecommerce_Sales[[#This Row],[Delivery_Time_Days]] = 0,"No delivery",IF(Ecommerce_Sales[[#This Row],[Delivery_Time_Days]]&lt;=7,"On-time")))</f>
        <v>On-time</v>
      </c>
      <c r="V3860" s="7">
        <f>Ecommerce_Sales[[#This Row],[Profit]]/Ecommerce_Sales[[#This Row],[Total_Price]]</f>
        <v>0.29961587708066584</v>
      </c>
      <c r="W3860" s="3">
        <v>234</v>
      </c>
      <c r="X3860" s="3"/>
    </row>
    <row r="3861" spans="1:24" x14ac:dyDescent="0.25">
      <c r="A3861" s="1" t="s">
        <v>9993</v>
      </c>
      <c r="B3861" s="1" t="s">
        <v>26</v>
      </c>
      <c r="C3861" s="1" t="s">
        <v>27</v>
      </c>
      <c r="D3861" s="1" t="s">
        <v>3353</v>
      </c>
      <c r="E3861" s="1" t="s">
        <v>1966</v>
      </c>
      <c r="F3861" s="2">
        <v>44953</v>
      </c>
      <c r="G3861" s="2">
        <v>45160</v>
      </c>
      <c r="H3861" s="2" t="str">
        <f>TEXT(Ecommerce_Sales[[#This Row],[Order_Date]],"mmmm")</f>
        <v>August</v>
      </c>
      <c r="I3861" s="2" t="str">
        <f>TEXT(Ecommerce_Sales[[#This Row],[Order_Date]],"yyyy")</f>
        <v>2023</v>
      </c>
      <c r="J3861" s="2" t="str">
        <f>TEXT(Ecommerce_Sales[[#This Row],[Order_Date]],"mmmm")</f>
        <v>August</v>
      </c>
      <c r="K3861" s="1" t="s">
        <v>1947</v>
      </c>
      <c r="L3861" s="1" t="s">
        <v>4515</v>
      </c>
      <c r="M3861" s="1" t="s">
        <v>1972</v>
      </c>
      <c r="N3861" s="1" t="s">
        <v>1973</v>
      </c>
      <c r="O3861" s="3">
        <v>544</v>
      </c>
      <c r="P3861">
        <v>3</v>
      </c>
      <c r="Q3861" s="3">
        <v>1631</v>
      </c>
      <c r="R3861" s="1" t="s">
        <v>1958</v>
      </c>
      <c r="S3861" s="3">
        <v>244</v>
      </c>
      <c r="T3861">
        <v>7</v>
      </c>
      <c r="U3861" t="str">
        <f>IF(Ecommerce_Sales[[#This Row],[Delivery_Time_Days]]&gt;7,"Delay",IF(Ecommerce_Sales[[#This Row],[Delivery_Time_Days]] = 0,"No delivery",IF(Ecommerce_Sales[[#This Row],[Delivery_Time_Days]]&lt;=7,"On-time")))</f>
        <v>On-time</v>
      </c>
      <c r="V3861" s="7">
        <f>Ecommerce_Sales[[#This Row],[Profit]]/Ecommerce_Sales[[#This Row],[Total_Price]]</f>
        <v>0.2998160637645616</v>
      </c>
      <c r="W3861" s="3">
        <v>489</v>
      </c>
      <c r="X3861" s="3"/>
    </row>
    <row r="3862" spans="1:24" x14ac:dyDescent="0.25">
      <c r="A3862" s="1" t="s">
        <v>9994</v>
      </c>
      <c r="B3862" s="1" t="s">
        <v>32</v>
      </c>
      <c r="C3862" s="1" t="s">
        <v>33</v>
      </c>
      <c r="D3862" s="1" t="s">
        <v>2118</v>
      </c>
      <c r="E3862" s="1" t="s">
        <v>1961</v>
      </c>
      <c r="F3862" s="2">
        <v>45247</v>
      </c>
      <c r="G3862" s="2">
        <v>45634</v>
      </c>
      <c r="H3862" s="2" t="str">
        <f>TEXT(Ecommerce_Sales[[#This Row],[Order_Date]],"mmmm")</f>
        <v>December</v>
      </c>
      <c r="I3862" s="2" t="str">
        <f>TEXT(Ecommerce_Sales[[#This Row],[Order_Date]],"yyyy")</f>
        <v>2024</v>
      </c>
      <c r="J3862" s="2" t="str">
        <f>TEXT(Ecommerce_Sales[[#This Row],[Order_Date]],"mmmm")</f>
        <v>December</v>
      </c>
      <c r="K3862" s="1" t="s">
        <v>1947</v>
      </c>
      <c r="L3862" s="1" t="s">
        <v>9995</v>
      </c>
      <c r="M3862" s="1" t="s">
        <v>1968</v>
      </c>
      <c r="N3862" s="1" t="s">
        <v>1957</v>
      </c>
      <c r="O3862" s="3">
        <v>1106</v>
      </c>
      <c r="P3862">
        <v>2</v>
      </c>
      <c r="Q3862" s="3">
        <v>2213</v>
      </c>
      <c r="R3862" s="1" t="s">
        <v>2016</v>
      </c>
      <c r="S3862" s="3">
        <v>285</v>
      </c>
      <c r="T3862">
        <v>6</v>
      </c>
      <c r="U3862" t="str">
        <f>IF(Ecommerce_Sales[[#This Row],[Delivery_Time_Days]]&gt;7,"Delay",IF(Ecommerce_Sales[[#This Row],[Delivery_Time_Days]] = 0,"No delivery",IF(Ecommerce_Sales[[#This Row],[Delivery_Time_Days]]&lt;=7,"On-time")))</f>
        <v>On-time</v>
      </c>
      <c r="V3862" s="7">
        <f>Ecommerce_Sales[[#This Row],[Profit]]/Ecommerce_Sales[[#This Row],[Total_Price]]</f>
        <v>0.15002259376412111</v>
      </c>
      <c r="W3862" s="3">
        <v>332</v>
      </c>
      <c r="X3862" s="3"/>
    </row>
    <row r="3863" spans="1:24" x14ac:dyDescent="0.25">
      <c r="A3863" s="1" t="s">
        <v>9996</v>
      </c>
      <c r="B3863" s="1" t="s">
        <v>1504</v>
      </c>
      <c r="C3863" s="1" t="s">
        <v>1505</v>
      </c>
      <c r="D3863" s="1" t="s">
        <v>8869</v>
      </c>
      <c r="E3863" s="1" t="s">
        <v>1961</v>
      </c>
      <c r="F3863" s="2">
        <v>45418</v>
      </c>
      <c r="G3863" s="2">
        <v>45373</v>
      </c>
      <c r="H3863" s="2" t="str">
        <f>TEXT(Ecommerce_Sales[[#This Row],[Order_Date]],"mmmm")</f>
        <v>March</v>
      </c>
      <c r="I3863" s="2" t="str">
        <f>TEXT(Ecommerce_Sales[[#This Row],[Order_Date]],"yyyy")</f>
        <v>2024</v>
      </c>
      <c r="J3863" s="2" t="str">
        <f>TEXT(Ecommerce_Sales[[#This Row],[Order_Date]],"mmmm")</f>
        <v>March</v>
      </c>
      <c r="K3863" s="1" t="s">
        <v>1947</v>
      </c>
      <c r="L3863" s="1" t="s">
        <v>7509</v>
      </c>
      <c r="M3863" s="1" t="s">
        <v>2026</v>
      </c>
      <c r="N3863" s="1" t="s">
        <v>1978</v>
      </c>
      <c r="O3863" s="3">
        <v>32</v>
      </c>
      <c r="P3863">
        <v>5</v>
      </c>
      <c r="Q3863" s="3">
        <v>159</v>
      </c>
      <c r="R3863" s="1" t="s">
        <v>1958</v>
      </c>
      <c r="S3863" s="3">
        <v>9</v>
      </c>
      <c r="T3863">
        <v>3</v>
      </c>
      <c r="U3863" t="str">
        <f>IF(Ecommerce_Sales[[#This Row],[Delivery_Time_Days]]&gt;7,"Delay",IF(Ecommerce_Sales[[#This Row],[Delivery_Time_Days]] = 0,"No delivery",IF(Ecommerce_Sales[[#This Row],[Delivery_Time_Days]]&lt;=7,"On-time")))</f>
        <v>On-time</v>
      </c>
      <c r="V3863" s="7">
        <f>Ecommerce_Sales[[#This Row],[Profit]]/Ecommerce_Sales[[#This Row],[Total_Price]]</f>
        <v>0.3522012578616352</v>
      </c>
      <c r="W3863" s="3">
        <v>56</v>
      </c>
      <c r="X3863" s="3"/>
    </row>
    <row r="3864" spans="1:24" x14ac:dyDescent="0.25">
      <c r="A3864" s="1" t="s">
        <v>9997</v>
      </c>
      <c r="B3864" s="1" t="s">
        <v>196</v>
      </c>
      <c r="C3864" s="1" t="s">
        <v>827</v>
      </c>
      <c r="D3864" s="1" t="s">
        <v>3651</v>
      </c>
      <c r="E3864" s="1" t="s">
        <v>1996</v>
      </c>
      <c r="F3864" s="2">
        <v>45571</v>
      </c>
      <c r="G3864" s="2">
        <v>45238</v>
      </c>
      <c r="H3864" s="2" t="str">
        <f>TEXT(Ecommerce_Sales[[#This Row],[Order_Date]],"mmmm")</f>
        <v>November</v>
      </c>
      <c r="I3864" s="2" t="str">
        <f>TEXT(Ecommerce_Sales[[#This Row],[Order_Date]],"yyyy")</f>
        <v>2023</v>
      </c>
      <c r="J3864" s="2" t="str">
        <f>TEXT(Ecommerce_Sales[[#This Row],[Order_Date]],"mmmm")</f>
        <v>November</v>
      </c>
      <c r="K3864" s="1" t="s">
        <v>1947</v>
      </c>
      <c r="L3864" s="1" t="s">
        <v>3871</v>
      </c>
      <c r="M3864" s="1" t="s">
        <v>2002</v>
      </c>
      <c r="N3864" s="1" t="s">
        <v>1989</v>
      </c>
      <c r="O3864" s="3">
        <v>790</v>
      </c>
      <c r="P3864">
        <v>4</v>
      </c>
      <c r="Q3864" s="3">
        <v>3159</v>
      </c>
      <c r="R3864" s="1" t="s">
        <v>1958</v>
      </c>
      <c r="S3864" s="3">
        <v>285</v>
      </c>
      <c r="T3864">
        <v>3</v>
      </c>
      <c r="U3864" t="str">
        <f>IF(Ecommerce_Sales[[#This Row],[Delivery_Time_Days]]&gt;7,"Delay",IF(Ecommerce_Sales[[#This Row],[Delivery_Time_Days]] = 0,"No delivery",IF(Ecommerce_Sales[[#This Row],[Delivery_Time_Days]]&lt;=7,"On-time")))</f>
        <v>On-time</v>
      </c>
      <c r="V3864" s="7">
        <f>Ecommerce_Sales[[#This Row],[Profit]]/Ecommerce_Sales[[#This Row],[Total_Price]]</f>
        <v>0.25007913896802786</v>
      </c>
      <c r="W3864" s="3">
        <v>790</v>
      </c>
      <c r="X3864" s="3"/>
    </row>
    <row r="3865" spans="1:24" x14ac:dyDescent="0.25">
      <c r="A3865" s="1" t="s">
        <v>9998</v>
      </c>
      <c r="B3865" s="1" t="s">
        <v>480</v>
      </c>
      <c r="C3865" s="1" t="s">
        <v>481</v>
      </c>
      <c r="D3865" s="1" t="s">
        <v>5189</v>
      </c>
      <c r="E3865" s="1" t="s">
        <v>1961</v>
      </c>
      <c r="F3865" s="2">
        <v>45137</v>
      </c>
      <c r="G3865" s="2">
        <v>45546</v>
      </c>
      <c r="H3865" s="2" t="str">
        <f>TEXT(Ecommerce_Sales[[#This Row],[Order_Date]],"mmmm")</f>
        <v>September</v>
      </c>
      <c r="I3865" s="2" t="str">
        <f>TEXT(Ecommerce_Sales[[#This Row],[Order_Date]],"yyyy")</f>
        <v>2024</v>
      </c>
      <c r="J3865" s="2" t="str">
        <f>TEXT(Ecommerce_Sales[[#This Row],[Order_Date]],"mmmm")</f>
        <v>September</v>
      </c>
      <c r="K3865" s="1" t="s">
        <v>1947</v>
      </c>
      <c r="L3865" s="1" t="s">
        <v>9860</v>
      </c>
      <c r="M3865" s="1" t="s">
        <v>1998</v>
      </c>
      <c r="N3865" s="1" t="s">
        <v>1973</v>
      </c>
      <c r="O3865" s="3">
        <v>795</v>
      </c>
      <c r="P3865">
        <v>2</v>
      </c>
      <c r="Q3865" s="3">
        <v>1589</v>
      </c>
      <c r="R3865" s="1" t="s">
        <v>1958</v>
      </c>
      <c r="S3865" s="3">
        <v>204</v>
      </c>
      <c r="T3865">
        <v>7</v>
      </c>
      <c r="U3865" t="str">
        <f>IF(Ecommerce_Sales[[#This Row],[Delivery_Time_Days]]&gt;7,"Delay",IF(Ecommerce_Sales[[#This Row],[Delivery_Time_Days]] = 0,"No delivery",IF(Ecommerce_Sales[[#This Row],[Delivery_Time_Days]]&lt;=7,"On-time")))</f>
        <v>On-time</v>
      </c>
      <c r="V3865" s="7">
        <f>Ecommerce_Sales[[#This Row],[Profit]]/Ecommerce_Sales[[#This Row],[Total_Price]]</f>
        <v>0.30018879798615483</v>
      </c>
      <c r="W3865" s="3">
        <v>477</v>
      </c>
      <c r="X3865" s="3"/>
    </row>
    <row r="3866" spans="1:24" x14ac:dyDescent="0.25">
      <c r="A3866" s="1" t="s">
        <v>9999</v>
      </c>
      <c r="B3866" s="1" t="s">
        <v>76</v>
      </c>
      <c r="C3866" s="1" t="s">
        <v>77</v>
      </c>
      <c r="D3866" s="1" t="s">
        <v>2544</v>
      </c>
      <c r="E3866" s="1" t="s">
        <v>1981</v>
      </c>
      <c r="F3866" s="2">
        <v>45400</v>
      </c>
      <c r="G3866" s="2">
        <v>45532</v>
      </c>
      <c r="H3866" s="2" t="str">
        <f>TEXT(Ecommerce_Sales[[#This Row],[Order_Date]],"mmmm")</f>
        <v>August</v>
      </c>
      <c r="I3866" s="2" t="str">
        <f>TEXT(Ecommerce_Sales[[#This Row],[Order_Date]],"yyyy")</f>
        <v>2024</v>
      </c>
      <c r="J3866" s="2" t="str">
        <f>TEXT(Ecommerce_Sales[[#This Row],[Order_Date]],"mmmm")</f>
        <v>August</v>
      </c>
      <c r="K3866" s="1" t="s">
        <v>1947</v>
      </c>
      <c r="L3866" s="1" t="s">
        <v>3368</v>
      </c>
      <c r="M3866" s="1" t="s">
        <v>2072</v>
      </c>
      <c r="N3866" s="1" t="s">
        <v>1950</v>
      </c>
      <c r="O3866" s="3">
        <v>811</v>
      </c>
      <c r="P3866">
        <v>5</v>
      </c>
      <c r="Q3866" s="3">
        <v>4056</v>
      </c>
      <c r="R3866" s="1" t="s">
        <v>2012</v>
      </c>
      <c r="S3866" s="3">
        <v>300</v>
      </c>
      <c r="T3866">
        <v>9</v>
      </c>
      <c r="U3866" t="str">
        <f>IF(Ecommerce_Sales[[#This Row],[Delivery_Time_Days]]&gt;7,"Delay",IF(Ecommerce_Sales[[#This Row],[Delivery_Time_Days]] = 0,"No delivery",IF(Ecommerce_Sales[[#This Row],[Delivery_Time_Days]]&lt;=7,"On-time")))</f>
        <v>Delay</v>
      </c>
      <c r="V3866" s="7">
        <f>Ecommerce_Sales[[#This Row],[Profit]]/Ecommerce_Sales[[#This Row],[Total_Price]]</f>
        <v>0.39990138067061143</v>
      </c>
      <c r="W3866" s="3">
        <v>1622</v>
      </c>
      <c r="X3866" s="3"/>
    </row>
    <row r="3867" spans="1:24" x14ac:dyDescent="0.25">
      <c r="A3867" s="1" t="s">
        <v>10000</v>
      </c>
      <c r="B3867" s="1" t="s">
        <v>781</v>
      </c>
      <c r="C3867" s="1" t="s">
        <v>782</v>
      </c>
      <c r="D3867" s="1" t="s">
        <v>2943</v>
      </c>
      <c r="E3867" s="1" t="s">
        <v>1961</v>
      </c>
      <c r="F3867" s="2">
        <v>45607</v>
      </c>
      <c r="G3867" s="2">
        <v>45621</v>
      </c>
      <c r="H3867" s="2" t="str">
        <f>TEXT(Ecommerce_Sales[[#This Row],[Order_Date]],"mmmm")</f>
        <v>November</v>
      </c>
      <c r="I3867" s="2" t="str">
        <f>TEXT(Ecommerce_Sales[[#This Row],[Order_Date]],"yyyy")</f>
        <v>2024</v>
      </c>
      <c r="J3867" s="2" t="str">
        <f>TEXT(Ecommerce_Sales[[#This Row],[Order_Date]],"mmmm")</f>
        <v>November</v>
      </c>
      <c r="K3867" s="1" t="s">
        <v>1947</v>
      </c>
      <c r="L3867" s="1" t="s">
        <v>8900</v>
      </c>
      <c r="M3867" s="1" t="s">
        <v>2026</v>
      </c>
      <c r="N3867" s="1" t="s">
        <v>1978</v>
      </c>
      <c r="O3867" s="3">
        <v>344</v>
      </c>
      <c r="P3867">
        <v>1</v>
      </c>
      <c r="Q3867" s="3">
        <v>344</v>
      </c>
      <c r="R3867" s="1" t="s">
        <v>1958</v>
      </c>
      <c r="S3867" s="3">
        <v>31</v>
      </c>
      <c r="T3867">
        <v>3</v>
      </c>
      <c r="U3867" t="str">
        <f>IF(Ecommerce_Sales[[#This Row],[Delivery_Time_Days]]&gt;7,"Delay",IF(Ecommerce_Sales[[#This Row],[Delivery_Time_Days]] = 0,"No delivery",IF(Ecommerce_Sales[[#This Row],[Delivery_Time_Days]]&lt;=7,"On-time")))</f>
        <v>On-time</v>
      </c>
      <c r="V3867" s="7">
        <f>Ecommerce_Sales[[#This Row],[Profit]]/Ecommerce_Sales[[#This Row],[Total_Price]]</f>
        <v>0.34883720930232559</v>
      </c>
      <c r="W3867" s="3">
        <v>120</v>
      </c>
      <c r="X3867" s="3"/>
    </row>
    <row r="3868" spans="1:24" x14ac:dyDescent="0.25">
      <c r="A3868" s="1" t="s">
        <v>10001</v>
      </c>
      <c r="B3868" s="1" t="s">
        <v>1017</v>
      </c>
      <c r="C3868" s="1" t="s">
        <v>1018</v>
      </c>
      <c r="D3868" s="1" t="s">
        <v>2323</v>
      </c>
      <c r="E3868" s="1" t="s">
        <v>1954</v>
      </c>
      <c r="F3868" s="2">
        <v>45197</v>
      </c>
      <c r="G3868" s="2">
        <v>45176</v>
      </c>
      <c r="H3868" s="2" t="str">
        <f>TEXT(Ecommerce_Sales[[#This Row],[Order_Date]],"mmmm")</f>
        <v>September</v>
      </c>
      <c r="I3868" s="2" t="str">
        <f>TEXT(Ecommerce_Sales[[#This Row],[Order_Date]],"yyyy")</f>
        <v>2023</v>
      </c>
      <c r="J3868" s="2" t="str">
        <f>TEXT(Ecommerce_Sales[[#This Row],[Order_Date]],"mmmm")</f>
        <v>September</v>
      </c>
      <c r="K3868" s="1" t="s">
        <v>1947</v>
      </c>
      <c r="L3868" s="1" t="s">
        <v>10002</v>
      </c>
      <c r="M3868" s="1" t="s">
        <v>2002</v>
      </c>
      <c r="N3868" s="1" t="s">
        <v>1989</v>
      </c>
      <c r="O3868" s="3">
        <v>954</v>
      </c>
      <c r="P3868">
        <v>5</v>
      </c>
      <c r="Q3868" s="3">
        <v>4772</v>
      </c>
      <c r="R3868" s="1" t="s">
        <v>2008</v>
      </c>
      <c r="S3868" s="3">
        <v>344</v>
      </c>
      <c r="T3868">
        <v>3</v>
      </c>
      <c r="U3868" t="str">
        <f>IF(Ecommerce_Sales[[#This Row],[Delivery_Time_Days]]&gt;7,"Delay",IF(Ecommerce_Sales[[#This Row],[Delivery_Time_Days]] = 0,"No delivery",IF(Ecommerce_Sales[[#This Row],[Delivery_Time_Days]]&lt;=7,"On-time")))</f>
        <v>On-time</v>
      </c>
      <c r="V3868" s="7">
        <f>Ecommerce_Sales[[#This Row],[Profit]]/Ecommerce_Sales[[#This Row],[Total_Price]]</f>
        <v>0.25</v>
      </c>
      <c r="W3868" s="3">
        <v>1193</v>
      </c>
      <c r="X3868" s="3"/>
    </row>
    <row r="3869" spans="1:24" x14ac:dyDescent="0.25">
      <c r="A3869" s="1" t="s">
        <v>10003</v>
      </c>
      <c r="B3869" s="1" t="s">
        <v>620</v>
      </c>
      <c r="C3869" s="1" t="s">
        <v>621</v>
      </c>
      <c r="D3869" s="1" t="s">
        <v>8308</v>
      </c>
      <c r="E3869" s="1" t="s">
        <v>1946</v>
      </c>
      <c r="F3869" s="2">
        <v>45435</v>
      </c>
      <c r="G3869" s="2">
        <v>45576</v>
      </c>
      <c r="H3869" s="2" t="str">
        <f>TEXT(Ecommerce_Sales[[#This Row],[Order_Date]],"mmmm")</f>
        <v>October</v>
      </c>
      <c r="I3869" s="2" t="str">
        <f>TEXT(Ecommerce_Sales[[#This Row],[Order_Date]],"yyyy")</f>
        <v>2024</v>
      </c>
      <c r="J3869" s="2" t="str">
        <f>TEXT(Ecommerce_Sales[[#This Row],[Order_Date]],"mmmm")</f>
        <v>October</v>
      </c>
      <c r="K3869" s="1" t="s">
        <v>1947</v>
      </c>
      <c r="L3869" s="1" t="s">
        <v>10004</v>
      </c>
      <c r="M3869" s="1" t="s">
        <v>2072</v>
      </c>
      <c r="N3869" s="1" t="s">
        <v>1950</v>
      </c>
      <c r="O3869" s="3">
        <v>364</v>
      </c>
      <c r="P3869">
        <v>1</v>
      </c>
      <c r="Q3869" s="3">
        <v>364</v>
      </c>
      <c r="R3869" s="1" t="s">
        <v>2012</v>
      </c>
      <c r="S3869" s="3">
        <v>25</v>
      </c>
      <c r="T3869">
        <v>6</v>
      </c>
      <c r="U3869" t="str">
        <f>IF(Ecommerce_Sales[[#This Row],[Delivery_Time_Days]]&gt;7,"Delay",IF(Ecommerce_Sales[[#This Row],[Delivery_Time_Days]] = 0,"No delivery",IF(Ecommerce_Sales[[#This Row],[Delivery_Time_Days]]&lt;=7,"On-time")))</f>
        <v>On-time</v>
      </c>
      <c r="V3869" s="7">
        <f>Ecommerce_Sales[[#This Row],[Profit]]/Ecommerce_Sales[[#This Row],[Total_Price]]</f>
        <v>0.39835164835164832</v>
      </c>
      <c r="W3869" s="3">
        <v>145</v>
      </c>
      <c r="X3869" s="3"/>
    </row>
    <row r="3870" spans="1:24" x14ac:dyDescent="0.25">
      <c r="A3870" s="1" t="s">
        <v>10005</v>
      </c>
      <c r="B3870" s="1" t="s">
        <v>366</v>
      </c>
      <c r="C3870" s="1" t="s">
        <v>367</v>
      </c>
      <c r="D3870" s="1" t="s">
        <v>4924</v>
      </c>
      <c r="E3870" s="1" t="s">
        <v>1961</v>
      </c>
      <c r="F3870" s="2">
        <v>45185</v>
      </c>
      <c r="G3870" s="2">
        <v>45636</v>
      </c>
      <c r="H3870" s="2" t="str">
        <f>TEXT(Ecommerce_Sales[[#This Row],[Order_Date]],"mmmm")</f>
        <v>December</v>
      </c>
      <c r="I3870" s="2" t="str">
        <f>TEXT(Ecommerce_Sales[[#This Row],[Order_Date]],"yyyy")</f>
        <v>2024</v>
      </c>
      <c r="J3870" s="2" t="str">
        <f>TEXT(Ecommerce_Sales[[#This Row],[Order_Date]],"mmmm")</f>
        <v>December</v>
      </c>
      <c r="K3870" s="1" t="s">
        <v>1947</v>
      </c>
      <c r="L3870" s="1" t="s">
        <v>10006</v>
      </c>
      <c r="M3870" s="1" t="s">
        <v>1977</v>
      </c>
      <c r="N3870" s="1" t="s">
        <v>1978</v>
      </c>
      <c r="O3870" s="3">
        <v>954</v>
      </c>
      <c r="P3870">
        <v>4</v>
      </c>
      <c r="Q3870" s="3">
        <v>3817</v>
      </c>
      <c r="R3870" s="1" t="s">
        <v>1951</v>
      </c>
      <c r="S3870" s="3">
        <v>403</v>
      </c>
      <c r="T3870">
        <v>10</v>
      </c>
      <c r="U3870" t="str">
        <f>IF(Ecommerce_Sales[[#This Row],[Delivery_Time_Days]]&gt;7,"Delay",IF(Ecommerce_Sales[[#This Row],[Delivery_Time_Days]] = 0,"No delivery",IF(Ecommerce_Sales[[#This Row],[Delivery_Time_Days]]&lt;=7,"On-time")))</f>
        <v>Delay</v>
      </c>
      <c r="V3870" s="7">
        <f>Ecommerce_Sales[[#This Row],[Profit]]/Ecommerce_Sales[[#This Row],[Total_Price]]</f>
        <v>0.35001309929263819</v>
      </c>
      <c r="W3870" s="3">
        <v>1336</v>
      </c>
      <c r="X3870" s="3"/>
    </row>
    <row r="3871" spans="1:24" x14ac:dyDescent="0.25">
      <c r="A3871" s="1" t="s">
        <v>10007</v>
      </c>
      <c r="B3871" s="1" t="s">
        <v>631</v>
      </c>
      <c r="C3871" s="1" t="s">
        <v>632</v>
      </c>
      <c r="D3871" s="1" t="s">
        <v>3720</v>
      </c>
      <c r="E3871" s="1" t="s">
        <v>1954</v>
      </c>
      <c r="F3871" s="2">
        <v>45653</v>
      </c>
      <c r="G3871" s="2">
        <v>45593</v>
      </c>
      <c r="H3871" s="2" t="str">
        <f>TEXT(Ecommerce_Sales[[#This Row],[Order_Date]],"mmmm")</f>
        <v>October</v>
      </c>
      <c r="I3871" s="2" t="str">
        <f>TEXT(Ecommerce_Sales[[#This Row],[Order_Date]],"yyyy")</f>
        <v>2024</v>
      </c>
      <c r="J3871" s="2" t="str">
        <f>TEXT(Ecommerce_Sales[[#This Row],[Order_Date]],"mmmm")</f>
        <v>October</v>
      </c>
      <c r="K3871" s="1" t="s">
        <v>1947</v>
      </c>
      <c r="L3871" s="1" t="s">
        <v>10008</v>
      </c>
      <c r="M3871" s="1" t="s">
        <v>2030</v>
      </c>
      <c r="N3871" s="1" t="s">
        <v>1978</v>
      </c>
      <c r="O3871" s="3">
        <v>808</v>
      </c>
      <c r="P3871">
        <v>2</v>
      </c>
      <c r="Q3871" s="3">
        <v>1616</v>
      </c>
      <c r="R3871" s="1" t="s">
        <v>1958</v>
      </c>
      <c r="S3871" s="3">
        <v>86</v>
      </c>
      <c r="T3871">
        <v>10</v>
      </c>
      <c r="U3871" t="str">
        <f>IF(Ecommerce_Sales[[#This Row],[Delivery_Time_Days]]&gt;7,"Delay",IF(Ecommerce_Sales[[#This Row],[Delivery_Time_Days]] = 0,"No delivery",IF(Ecommerce_Sales[[#This Row],[Delivery_Time_Days]]&lt;=7,"On-time")))</f>
        <v>Delay</v>
      </c>
      <c r="V3871" s="7">
        <f>Ecommerce_Sales[[#This Row],[Profit]]/Ecommerce_Sales[[#This Row],[Total_Price]]</f>
        <v>0.35024752475247523</v>
      </c>
      <c r="W3871" s="3">
        <v>566</v>
      </c>
      <c r="X3871" s="3"/>
    </row>
    <row r="3872" spans="1:24" x14ac:dyDescent="0.25">
      <c r="A3872" s="1" t="s">
        <v>10009</v>
      </c>
      <c r="B3872" s="1" t="s">
        <v>797</v>
      </c>
      <c r="C3872" s="1" t="s">
        <v>798</v>
      </c>
      <c r="D3872" s="1" t="s">
        <v>4454</v>
      </c>
      <c r="E3872" s="1" t="s">
        <v>1954</v>
      </c>
      <c r="F3872" s="2">
        <v>45012</v>
      </c>
      <c r="G3872" s="2">
        <v>45014</v>
      </c>
      <c r="H3872" s="2" t="str">
        <f>TEXT(Ecommerce_Sales[[#This Row],[Order_Date]],"mmmm")</f>
        <v>March</v>
      </c>
      <c r="I3872" s="2" t="str">
        <f>TEXT(Ecommerce_Sales[[#This Row],[Order_Date]],"yyyy")</f>
        <v>2023</v>
      </c>
      <c r="J3872" s="2" t="str">
        <f>TEXT(Ecommerce_Sales[[#This Row],[Order_Date]],"mmmm")</f>
        <v>March</v>
      </c>
      <c r="K3872" s="1" t="s">
        <v>1947</v>
      </c>
      <c r="L3872" s="1" t="s">
        <v>8428</v>
      </c>
      <c r="M3872" s="1" t="s">
        <v>2047</v>
      </c>
      <c r="N3872" s="1" t="s">
        <v>1989</v>
      </c>
      <c r="O3872" s="3">
        <v>834</v>
      </c>
      <c r="P3872">
        <v>2</v>
      </c>
      <c r="Q3872" s="3">
        <v>1668</v>
      </c>
      <c r="R3872" s="1" t="s">
        <v>1958</v>
      </c>
      <c r="S3872" s="3">
        <v>159</v>
      </c>
      <c r="T3872">
        <v>8</v>
      </c>
      <c r="U3872" t="str">
        <f>IF(Ecommerce_Sales[[#This Row],[Delivery_Time_Days]]&gt;7,"Delay",IF(Ecommerce_Sales[[#This Row],[Delivery_Time_Days]] = 0,"No delivery",IF(Ecommerce_Sales[[#This Row],[Delivery_Time_Days]]&lt;=7,"On-time")))</f>
        <v>Delay</v>
      </c>
      <c r="V3872" s="7">
        <f>Ecommerce_Sales[[#This Row],[Profit]]/Ecommerce_Sales[[#This Row],[Total_Price]]</f>
        <v>0.25</v>
      </c>
      <c r="W3872" s="3">
        <v>417</v>
      </c>
      <c r="X3872" s="3"/>
    </row>
    <row r="3873" spans="1:24" x14ac:dyDescent="0.25">
      <c r="A3873" s="1" t="s">
        <v>10010</v>
      </c>
      <c r="B3873" s="1" t="s">
        <v>1859</v>
      </c>
      <c r="C3873" s="1" t="s">
        <v>1860</v>
      </c>
      <c r="D3873" s="1" t="s">
        <v>2992</v>
      </c>
      <c r="E3873" s="1" t="s">
        <v>1996</v>
      </c>
      <c r="F3873" s="2">
        <v>45178</v>
      </c>
      <c r="G3873" s="2">
        <v>45367</v>
      </c>
      <c r="H3873" s="2" t="str">
        <f>TEXT(Ecommerce_Sales[[#This Row],[Order_Date]],"mmmm")</f>
        <v>March</v>
      </c>
      <c r="I3873" s="2" t="str">
        <f>TEXT(Ecommerce_Sales[[#This Row],[Order_Date]],"yyyy")</f>
        <v>2024</v>
      </c>
      <c r="J3873" s="2" t="str">
        <f>TEXT(Ecommerce_Sales[[#This Row],[Order_Date]],"mmmm")</f>
        <v>March</v>
      </c>
      <c r="K3873" s="1" t="s">
        <v>1947</v>
      </c>
      <c r="L3873" s="1" t="s">
        <v>7204</v>
      </c>
      <c r="M3873" s="1" t="s">
        <v>2104</v>
      </c>
      <c r="N3873" s="1" t="s">
        <v>1978</v>
      </c>
      <c r="O3873" s="3">
        <v>268</v>
      </c>
      <c r="P3873">
        <v>3</v>
      </c>
      <c r="Q3873" s="3">
        <v>803</v>
      </c>
      <c r="R3873" s="1" t="s">
        <v>1958</v>
      </c>
      <c r="S3873" s="3">
        <v>103</v>
      </c>
      <c r="T3873">
        <v>3</v>
      </c>
      <c r="U3873" t="str">
        <f>IF(Ecommerce_Sales[[#This Row],[Delivery_Time_Days]]&gt;7,"Delay",IF(Ecommerce_Sales[[#This Row],[Delivery_Time_Days]] = 0,"No delivery",IF(Ecommerce_Sales[[#This Row],[Delivery_Time_Days]]&lt;=7,"On-time")))</f>
        <v>On-time</v>
      </c>
      <c r="V3873" s="7">
        <f>Ecommerce_Sales[[#This Row],[Profit]]/Ecommerce_Sales[[#This Row],[Total_Price]]</f>
        <v>0.34993773349937735</v>
      </c>
      <c r="W3873" s="3">
        <v>281</v>
      </c>
      <c r="X3873" s="3"/>
    </row>
    <row r="3874" spans="1:24" x14ac:dyDescent="0.25">
      <c r="A3874" s="1" t="s">
        <v>10011</v>
      </c>
      <c r="B3874" s="1" t="s">
        <v>160</v>
      </c>
      <c r="C3874" s="1" t="s">
        <v>161</v>
      </c>
      <c r="D3874" s="1" t="s">
        <v>3396</v>
      </c>
      <c r="E3874" s="1" t="s">
        <v>2005</v>
      </c>
      <c r="F3874" s="2">
        <v>45489</v>
      </c>
      <c r="G3874" s="2">
        <v>45123</v>
      </c>
      <c r="H3874" s="2" t="str">
        <f>TEXT(Ecommerce_Sales[[#This Row],[Order_Date]],"mmmm")</f>
        <v>July</v>
      </c>
      <c r="I3874" s="2" t="str">
        <f>TEXT(Ecommerce_Sales[[#This Row],[Order_Date]],"yyyy")</f>
        <v>2023</v>
      </c>
      <c r="J3874" s="2" t="str">
        <f>TEXT(Ecommerce_Sales[[#This Row],[Order_Date]],"mmmm")</f>
        <v>July</v>
      </c>
      <c r="K3874" s="1" t="s">
        <v>1947</v>
      </c>
      <c r="L3874" s="1" t="s">
        <v>10012</v>
      </c>
      <c r="M3874" s="1" t="s">
        <v>2030</v>
      </c>
      <c r="N3874" s="1" t="s">
        <v>1978</v>
      </c>
      <c r="O3874" s="3">
        <v>835</v>
      </c>
      <c r="P3874">
        <v>5</v>
      </c>
      <c r="Q3874" s="3">
        <v>4173</v>
      </c>
      <c r="R3874" s="1" t="s">
        <v>1951</v>
      </c>
      <c r="S3874" s="3">
        <v>480</v>
      </c>
      <c r="T3874">
        <v>7</v>
      </c>
      <c r="U3874" t="str">
        <f>IF(Ecommerce_Sales[[#This Row],[Delivery_Time_Days]]&gt;7,"Delay",IF(Ecommerce_Sales[[#This Row],[Delivery_Time_Days]] = 0,"No delivery",IF(Ecommerce_Sales[[#This Row],[Delivery_Time_Days]]&lt;=7,"On-time")))</f>
        <v>On-time</v>
      </c>
      <c r="V3874" s="7">
        <f>Ecommerce_Sales[[#This Row],[Profit]]/Ecommerce_Sales[[#This Row],[Total_Price]]</f>
        <v>0.35010783608914448</v>
      </c>
      <c r="W3874" s="3">
        <v>1461</v>
      </c>
      <c r="X3874" s="3"/>
    </row>
    <row r="3875" spans="1:24" x14ac:dyDescent="0.25">
      <c r="A3875" s="1" t="s">
        <v>10013</v>
      </c>
      <c r="B3875" s="1" t="s">
        <v>711</v>
      </c>
      <c r="C3875" s="1" t="s">
        <v>712</v>
      </c>
      <c r="D3875" s="1" t="s">
        <v>7914</v>
      </c>
      <c r="E3875" s="1" t="s">
        <v>1946</v>
      </c>
      <c r="F3875" s="2">
        <v>45269</v>
      </c>
      <c r="G3875" s="2">
        <v>45503</v>
      </c>
      <c r="H3875" s="2" t="str">
        <f>TEXT(Ecommerce_Sales[[#This Row],[Order_Date]],"mmmm")</f>
        <v>July</v>
      </c>
      <c r="I3875" s="2" t="str">
        <f>TEXT(Ecommerce_Sales[[#This Row],[Order_Date]],"yyyy")</f>
        <v>2024</v>
      </c>
      <c r="J3875" s="2" t="str">
        <f>TEXT(Ecommerce_Sales[[#This Row],[Order_Date]],"mmmm")</f>
        <v>July</v>
      </c>
      <c r="K3875" s="1" t="s">
        <v>1947</v>
      </c>
      <c r="L3875" s="1" t="s">
        <v>8731</v>
      </c>
      <c r="M3875" s="1" t="s">
        <v>1956</v>
      </c>
      <c r="N3875" s="1" t="s">
        <v>1957</v>
      </c>
      <c r="O3875" s="3">
        <v>541</v>
      </c>
      <c r="P3875">
        <v>5</v>
      </c>
      <c r="Q3875" s="3">
        <v>2706</v>
      </c>
      <c r="R3875" s="1" t="s">
        <v>1958</v>
      </c>
      <c r="S3875" s="3">
        <v>353</v>
      </c>
      <c r="T3875">
        <v>5</v>
      </c>
      <c r="U3875" t="str">
        <f>IF(Ecommerce_Sales[[#This Row],[Delivery_Time_Days]]&gt;7,"Delay",IF(Ecommerce_Sales[[#This Row],[Delivery_Time_Days]] = 0,"No delivery",IF(Ecommerce_Sales[[#This Row],[Delivery_Time_Days]]&lt;=7,"On-time")))</f>
        <v>On-time</v>
      </c>
      <c r="V3875" s="7">
        <f>Ecommerce_Sales[[#This Row],[Profit]]/Ecommerce_Sales[[#This Row],[Total_Price]]</f>
        <v>0.15003695491500368</v>
      </c>
      <c r="W3875" s="3">
        <v>406</v>
      </c>
      <c r="X3875" s="3"/>
    </row>
    <row r="3876" spans="1:24" x14ac:dyDescent="0.25">
      <c r="A3876" s="1" t="s">
        <v>10014</v>
      </c>
      <c r="B3876" s="1" t="s">
        <v>1439</v>
      </c>
      <c r="C3876" s="1" t="s">
        <v>1641</v>
      </c>
      <c r="D3876" s="1" t="s">
        <v>3251</v>
      </c>
      <c r="E3876" s="1" t="s">
        <v>2005</v>
      </c>
      <c r="F3876" s="2">
        <v>44976</v>
      </c>
      <c r="G3876" s="2">
        <v>45005</v>
      </c>
      <c r="H3876" s="2" t="str">
        <f>TEXT(Ecommerce_Sales[[#This Row],[Order_Date]],"mmmm")</f>
        <v>March</v>
      </c>
      <c r="I3876" s="2" t="str">
        <f>TEXT(Ecommerce_Sales[[#This Row],[Order_Date]],"yyyy")</f>
        <v>2023</v>
      </c>
      <c r="J3876" s="2" t="str">
        <f>TEXT(Ecommerce_Sales[[#This Row],[Order_Date]],"mmmm")</f>
        <v>March</v>
      </c>
      <c r="K3876" s="1" t="s">
        <v>1947</v>
      </c>
      <c r="L3876" s="1" t="s">
        <v>10015</v>
      </c>
      <c r="M3876" s="1" t="s">
        <v>1998</v>
      </c>
      <c r="N3876" s="1" t="s">
        <v>1973</v>
      </c>
      <c r="O3876" s="3">
        <v>645</v>
      </c>
      <c r="P3876">
        <v>4</v>
      </c>
      <c r="Q3876" s="3">
        <v>2578</v>
      </c>
      <c r="R3876" s="1" t="s">
        <v>1958</v>
      </c>
      <c r="S3876" s="3">
        <v>319</v>
      </c>
      <c r="T3876">
        <v>2</v>
      </c>
      <c r="U3876" t="str">
        <f>IF(Ecommerce_Sales[[#This Row],[Delivery_Time_Days]]&gt;7,"Delay",IF(Ecommerce_Sales[[#This Row],[Delivery_Time_Days]] = 0,"No delivery",IF(Ecommerce_Sales[[#This Row],[Delivery_Time_Days]]&lt;=7,"On-time")))</f>
        <v>On-time</v>
      </c>
      <c r="V3876" s="7">
        <f>Ecommerce_Sales[[#This Row],[Profit]]/Ecommerce_Sales[[#This Row],[Total_Price]]</f>
        <v>0.29984484096198605</v>
      </c>
      <c r="W3876" s="3">
        <v>773</v>
      </c>
      <c r="X3876" s="3"/>
    </row>
    <row r="3877" spans="1:24" x14ac:dyDescent="0.25">
      <c r="A3877" s="1" t="s">
        <v>10016</v>
      </c>
      <c r="B3877" s="1" t="s">
        <v>1573</v>
      </c>
      <c r="C3877" s="1" t="s">
        <v>1574</v>
      </c>
      <c r="D3877" s="1" t="s">
        <v>3723</v>
      </c>
      <c r="E3877" s="1" t="s">
        <v>1996</v>
      </c>
      <c r="F3877" s="2">
        <v>45642</v>
      </c>
      <c r="G3877" s="2">
        <v>45074</v>
      </c>
      <c r="H3877" s="2" t="str">
        <f>TEXT(Ecommerce_Sales[[#This Row],[Order_Date]],"mmmm")</f>
        <v>May</v>
      </c>
      <c r="I3877" s="2" t="str">
        <f>TEXT(Ecommerce_Sales[[#This Row],[Order_Date]],"yyyy")</f>
        <v>2023</v>
      </c>
      <c r="J3877" s="2" t="str">
        <f>TEXT(Ecommerce_Sales[[#This Row],[Order_Date]],"mmmm")</f>
        <v>May</v>
      </c>
      <c r="K3877" s="1" t="s">
        <v>1947</v>
      </c>
      <c r="L3877" s="1" t="s">
        <v>10017</v>
      </c>
      <c r="M3877" s="1" t="s">
        <v>1963</v>
      </c>
      <c r="N3877" s="1" t="s">
        <v>1957</v>
      </c>
      <c r="O3877" s="3">
        <v>461</v>
      </c>
      <c r="P3877">
        <v>1</v>
      </c>
      <c r="Q3877" s="3">
        <v>461</v>
      </c>
      <c r="R3877" s="1" t="s">
        <v>2012</v>
      </c>
      <c r="S3877" s="3">
        <v>43</v>
      </c>
      <c r="T3877">
        <v>8</v>
      </c>
      <c r="U3877" t="str">
        <f>IF(Ecommerce_Sales[[#This Row],[Delivery_Time_Days]]&gt;7,"Delay",IF(Ecommerce_Sales[[#This Row],[Delivery_Time_Days]] = 0,"No delivery",IF(Ecommerce_Sales[[#This Row],[Delivery_Time_Days]]&lt;=7,"On-time")))</f>
        <v>Delay</v>
      </c>
      <c r="V3877" s="7">
        <f>Ecommerce_Sales[[#This Row],[Profit]]/Ecommerce_Sales[[#This Row],[Total_Price]]</f>
        <v>0.14967462039045554</v>
      </c>
      <c r="W3877" s="3">
        <v>69</v>
      </c>
      <c r="X3877" s="3"/>
    </row>
    <row r="3878" spans="1:24" x14ac:dyDescent="0.25">
      <c r="A3878" s="1" t="s">
        <v>10018</v>
      </c>
      <c r="B3878" s="1" t="s">
        <v>464</v>
      </c>
      <c r="C3878" s="1" t="s">
        <v>465</v>
      </c>
      <c r="D3878" s="1" t="s">
        <v>5158</v>
      </c>
      <c r="E3878" s="1" t="s">
        <v>1946</v>
      </c>
      <c r="F3878" s="2">
        <v>45474</v>
      </c>
      <c r="G3878" s="2">
        <v>45249</v>
      </c>
      <c r="H3878" s="2" t="str">
        <f>TEXT(Ecommerce_Sales[[#This Row],[Order_Date]],"mmmm")</f>
        <v>November</v>
      </c>
      <c r="I3878" s="2" t="str">
        <f>TEXT(Ecommerce_Sales[[#This Row],[Order_Date]],"yyyy")</f>
        <v>2023</v>
      </c>
      <c r="J3878" s="2" t="str">
        <f>TEXT(Ecommerce_Sales[[#This Row],[Order_Date]],"mmmm")</f>
        <v>November</v>
      </c>
      <c r="K3878" s="1" t="s">
        <v>1947</v>
      </c>
      <c r="L3878" s="1" t="s">
        <v>7587</v>
      </c>
      <c r="M3878" s="1" t="s">
        <v>2065</v>
      </c>
      <c r="N3878" s="1" t="s">
        <v>1978</v>
      </c>
      <c r="O3878" s="3">
        <v>739</v>
      </c>
      <c r="P3878">
        <v>3</v>
      </c>
      <c r="Q3878" s="3">
        <v>2217</v>
      </c>
      <c r="R3878" s="1" t="s">
        <v>1951</v>
      </c>
      <c r="S3878" s="3">
        <v>258</v>
      </c>
      <c r="T3878">
        <v>10</v>
      </c>
      <c r="U3878" t="str">
        <f>IF(Ecommerce_Sales[[#This Row],[Delivery_Time_Days]]&gt;7,"Delay",IF(Ecommerce_Sales[[#This Row],[Delivery_Time_Days]] = 0,"No delivery",IF(Ecommerce_Sales[[#This Row],[Delivery_Time_Days]]&lt;=7,"On-time")))</f>
        <v>Delay</v>
      </c>
      <c r="V3878" s="7">
        <f>Ecommerce_Sales[[#This Row],[Profit]]/Ecommerce_Sales[[#This Row],[Total_Price]]</f>
        <v>0.35002255299954893</v>
      </c>
      <c r="W3878" s="3">
        <v>776</v>
      </c>
      <c r="X3878" s="3"/>
    </row>
    <row r="3879" spans="1:24" x14ac:dyDescent="0.25">
      <c r="A3879" s="1" t="s">
        <v>10019</v>
      </c>
      <c r="B3879" s="1" t="s">
        <v>1524</v>
      </c>
      <c r="C3879" s="1" t="s">
        <v>1525</v>
      </c>
      <c r="D3879" s="1" t="s">
        <v>3597</v>
      </c>
      <c r="E3879" s="1" t="s">
        <v>1961</v>
      </c>
      <c r="F3879" s="2">
        <v>45381</v>
      </c>
      <c r="G3879" s="2">
        <v>45524</v>
      </c>
      <c r="H3879" s="2" t="str">
        <f>TEXT(Ecommerce_Sales[[#This Row],[Order_Date]],"mmmm")</f>
        <v>August</v>
      </c>
      <c r="I3879" s="2" t="str">
        <f>TEXT(Ecommerce_Sales[[#This Row],[Order_Date]],"yyyy")</f>
        <v>2024</v>
      </c>
      <c r="J3879" s="2" t="str">
        <f>TEXT(Ecommerce_Sales[[#This Row],[Order_Date]],"mmmm")</f>
        <v>August</v>
      </c>
      <c r="K3879" s="1" t="s">
        <v>1947</v>
      </c>
      <c r="L3879" s="1" t="s">
        <v>4561</v>
      </c>
      <c r="M3879" s="1" t="s">
        <v>2054</v>
      </c>
      <c r="N3879" s="1" t="s">
        <v>1957</v>
      </c>
      <c r="O3879" s="3">
        <v>413</v>
      </c>
      <c r="P3879">
        <v>6</v>
      </c>
      <c r="Q3879" s="3">
        <v>2476</v>
      </c>
      <c r="R3879" s="1" t="s">
        <v>1951</v>
      </c>
      <c r="S3879" s="3">
        <v>127</v>
      </c>
      <c r="T3879">
        <v>5</v>
      </c>
      <c r="U3879" t="str">
        <f>IF(Ecommerce_Sales[[#This Row],[Delivery_Time_Days]]&gt;7,"Delay",IF(Ecommerce_Sales[[#This Row],[Delivery_Time_Days]] = 0,"No delivery",IF(Ecommerce_Sales[[#This Row],[Delivery_Time_Days]]&lt;=7,"On-time")))</f>
        <v>On-time</v>
      </c>
      <c r="V3879" s="7">
        <f>Ecommerce_Sales[[#This Row],[Profit]]/Ecommerce_Sales[[#This Row],[Total_Price]]</f>
        <v>0.14983844911147012</v>
      </c>
      <c r="W3879" s="3">
        <v>371</v>
      </c>
      <c r="X3879" s="3"/>
    </row>
    <row r="3880" spans="1:24" x14ac:dyDescent="0.25">
      <c r="A3880" s="1" t="s">
        <v>10020</v>
      </c>
      <c r="B3880" s="1" t="s">
        <v>216</v>
      </c>
      <c r="C3880" s="1" t="s">
        <v>217</v>
      </c>
      <c r="D3880" s="1" t="s">
        <v>4484</v>
      </c>
      <c r="E3880" s="1" t="s">
        <v>2005</v>
      </c>
      <c r="F3880" s="2">
        <v>44948</v>
      </c>
      <c r="G3880" s="2">
        <v>45641</v>
      </c>
      <c r="H3880" s="2" t="str">
        <f>TEXT(Ecommerce_Sales[[#This Row],[Order_Date]],"mmmm")</f>
        <v>December</v>
      </c>
      <c r="I3880" s="2" t="str">
        <f>TEXT(Ecommerce_Sales[[#This Row],[Order_Date]],"yyyy")</f>
        <v>2024</v>
      </c>
      <c r="J3880" s="2" t="str">
        <f>TEXT(Ecommerce_Sales[[#This Row],[Order_Date]],"mmmm")</f>
        <v>December</v>
      </c>
      <c r="K3880" s="1" t="s">
        <v>1986</v>
      </c>
      <c r="L3880" s="1" t="s">
        <v>4487</v>
      </c>
      <c r="M3880" s="1" t="s">
        <v>1983</v>
      </c>
      <c r="N3880" s="1" t="s">
        <v>1950</v>
      </c>
      <c r="O3880" s="3">
        <v>430</v>
      </c>
      <c r="P3880">
        <v>8</v>
      </c>
      <c r="Q3880" s="3">
        <v>3438</v>
      </c>
      <c r="R3880" s="1" t="s">
        <v>1958</v>
      </c>
      <c r="S3880" s="3">
        <v>315</v>
      </c>
      <c r="U3880" t="str">
        <f>IF(Ecommerce_Sales[[#This Row],[Delivery_Time_Days]]&gt;7,"Delay",IF(Ecommerce_Sales[[#This Row],[Delivery_Time_Days]] = 0,"No delivery",IF(Ecommerce_Sales[[#This Row],[Delivery_Time_Days]]&lt;=7,"On-time")))</f>
        <v>No delivery</v>
      </c>
      <c r="V3880" s="7">
        <f>Ecommerce_Sales[[#This Row],[Profit]]/Ecommerce_Sales[[#This Row],[Total_Price]]</f>
        <v>0.39994182664339734</v>
      </c>
      <c r="W3880" s="3">
        <v>1375</v>
      </c>
      <c r="X3880" s="3"/>
    </row>
    <row r="3881" spans="1:24" x14ac:dyDescent="0.25">
      <c r="A3881" s="1" t="s">
        <v>10021</v>
      </c>
      <c r="B3881" s="1" t="s">
        <v>817</v>
      </c>
      <c r="C3881" s="1" t="s">
        <v>818</v>
      </c>
      <c r="D3881" s="1" t="s">
        <v>2448</v>
      </c>
      <c r="E3881" s="1" t="s">
        <v>1996</v>
      </c>
      <c r="F3881" s="2">
        <v>45228</v>
      </c>
      <c r="G3881" s="2">
        <v>45110</v>
      </c>
      <c r="H3881" s="2" t="str">
        <f>TEXT(Ecommerce_Sales[[#This Row],[Order_Date]],"mmmm")</f>
        <v>July</v>
      </c>
      <c r="I3881" s="2" t="str">
        <f>TEXT(Ecommerce_Sales[[#This Row],[Order_Date]],"yyyy")</f>
        <v>2023</v>
      </c>
      <c r="J3881" s="2" t="str">
        <f>TEXT(Ecommerce_Sales[[#This Row],[Order_Date]],"mmmm")</f>
        <v>July</v>
      </c>
      <c r="K3881" s="1" t="s">
        <v>1947</v>
      </c>
      <c r="L3881" s="1" t="s">
        <v>10022</v>
      </c>
      <c r="M3881" s="1" t="s">
        <v>2104</v>
      </c>
      <c r="N3881" s="1" t="s">
        <v>1978</v>
      </c>
      <c r="O3881" s="3">
        <v>416</v>
      </c>
      <c r="P3881">
        <v>5</v>
      </c>
      <c r="Q3881" s="3">
        <v>2079</v>
      </c>
      <c r="R3881" s="1" t="s">
        <v>1958</v>
      </c>
      <c r="S3881" s="3">
        <v>187</v>
      </c>
      <c r="T3881">
        <v>9</v>
      </c>
      <c r="U3881" t="str">
        <f>IF(Ecommerce_Sales[[#This Row],[Delivery_Time_Days]]&gt;7,"Delay",IF(Ecommerce_Sales[[#This Row],[Delivery_Time_Days]] = 0,"No delivery",IF(Ecommerce_Sales[[#This Row],[Delivery_Time_Days]]&lt;=7,"On-time")))</f>
        <v>Delay</v>
      </c>
      <c r="V3881" s="7">
        <f>Ecommerce_Sales[[#This Row],[Profit]]/Ecommerce_Sales[[#This Row],[Total_Price]]</f>
        <v>0.35016835016835018</v>
      </c>
      <c r="W3881" s="3">
        <v>728</v>
      </c>
      <c r="X3881" s="3"/>
    </row>
    <row r="3882" spans="1:24" x14ac:dyDescent="0.25">
      <c r="A3882" s="1" t="s">
        <v>10023</v>
      </c>
      <c r="B3882" s="1" t="s">
        <v>1407</v>
      </c>
      <c r="C3882" s="1" t="s">
        <v>1408</v>
      </c>
      <c r="D3882" s="1" t="s">
        <v>7828</v>
      </c>
      <c r="E3882" s="1" t="s">
        <v>1954</v>
      </c>
      <c r="F3882" s="2">
        <v>45185</v>
      </c>
      <c r="G3882" s="2">
        <v>45143</v>
      </c>
      <c r="H3882" s="2" t="str">
        <f>TEXT(Ecommerce_Sales[[#This Row],[Order_Date]],"mmmm")</f>
        <v>August</v>
      </c>
      <c r="I3882" s="2" t="str">
        <f>TEXT(Ecommerce_Sales[[#This Row],[Order_Date]],"yyyy")</f>
        <v>2023</v>
      </c>
      <c r="J3882" s="2" t="str">
        <f>TEXT(Ecommerce_Sales[[#This Row],[Order_Date]],"mmmm")</f>
        <v>August</v>
      </c>
      <c r="K3882" s="1" t="s">
        <v>1992</v>
      </c>
      <c r="L3882" s="1" t="s">
        <v>3300</v>
      </c>
      <c r="M3882" s="1" t="s">
        <v>1988</v>
      </c>
      <c r="N3882" s="1" t="s">
        <v>1989</v>
      </c>
      <c r="O3882" s="3">
        <v>1239</v>
      </c>
      <c r="P3882">
        <v>3</v>
      </c>
      <c r="Q3882" s="3">
        <v>3718</v>
      </c>
      <c r="R3882" s="1" t="s">
        <v>2012</v>
      </c>
      <c r="S3882" s="3">
        <v>555</v>
      </c>
      <c r="U3882" t="str">
        <f>IF(Ecommerce_Sales[[#This Row],[Delivery_Time_Days]]&gt;7,"Delay",IF(Ecommerce_Sales[[#This Row],[Delivery_Time_Days]] = 0,"No delivery",IF(Ecommerce_Sales[[#This Row],[Delivery_Time_Days]]&lt;=7,"On-time")))</f>
        <v>No delivery</v>
      </c>
      <c r="V3882" s="7">
        <f>Ecommerce_Sales[[#This Row],[Profit]]/Ecommerce_Sales[[#This Row],[Total_Price]]</f>
        <v>0.24986551909628832</v>
      </c>
      <c r="W3882" s="3">
        <v>929</v>
      </c>
      <c r="X3882" s="3"/>
    </row>
    <row r="3883" spans="1:24" x14ac:dyDescent="0.25">
      <c r="A3883" s="1" t="s">
        <v>10024</v>
      </c>
      <c r="B3883" s="1" t="s">
        <v>328</v>
      </c>
      <c r="C3883" s="1" t="s">
        <v>329</v>
      </c>
      <c r="D3883" s="1" t="s">
        <v>4596</v>
      </c>
      <c r="E3883" s="1" t="s">
        <v>1961</v>
      </c>
      <c r="F3883" s="2">
        <v>45578</v>
      </c>
      <c r="G3883" s="2">
        <v>45420</v>
      </c>
      <c r="H3883" s="2" t="str">
        <f>TEXT(Ecommerce_Sales[[#This Row],[Order_Date]],"mmmm")</f>
        <v>May</v>
      </c>
      <c r="I3883" s="2" t="str">
        <f>TEXT(Ecommerce_Sales[[#This Row],[Order_Date]],"yyyy")</f>
        <v>2024</v>
      </c>
      <c r="J3883" s="2" t="str">
        <f>TEXT(Ecommerce_Sales[[#This Row],[Order_Date]],"mmmm")</f>
        <v>May</v>
      </c>
      <c r="K3883" s="1" t="s">
        <v>1947</v>
      </c>
      <c r="L3883" s="1" t="s">
        <v>10025</v>
      </c>
      <c r="M3883" s="1" t="s">
        <v>2026</v>
      </c>
      <c r="N3883" s="1" t="s">
        <v>1978</v>
      </c>
      <c r="O3883" s="3">
        <v>1073</v>
      </c>
      <c r="P3883">
        <v>4</v>
      </c>
      <c r="Q3883" s="3">
        <v>4290</v>
      </c>
      <c r="R3883" s="1" t="s">
        <v>2008</v>
      </c>
      <c r="S3883" s="3">
        <v>310</v>
      </c>
      <c r="T3883">
        <v>8</v>
      </c>
      <c r="U3883" t="str">
        <f>IF(Ecommerce_Sales[[#This Row],[Delivery_Time_Days]]&gt;7,"Delay",IF(Ecommerce_Sales[[#This Row],[Delivery_Time_Days]] = 0,"No delivery",IF(Ecommerce_Sales[[#This Row],[Delivery_Time_Days]]&lt;=7,"On-time")))</f>
        <v>Delay</v>
      </c>
      <c r="V3883" s="7">
        <f>Ecommerce_Sales[[#This Row],[Profit]]/Ecommerce_Sales[[#This Row],[Total_Price]]</f>
        <v>0.35011655011655013</v>
      </c>
      <c r="W3883" s="3">
        <v>1502</v>
      </c>
      <c r="X3883" s="3"/>
    </row>
    <row r="3884" spans="1:24" x14ac:dyDescent="0.25">
      <c r="A3884" s="1" t="s">
        <v>10026</v>
      </c>
      <c r="B3884" s="1" t="s">
        <v>549</v>
      </c>
      <c r="C3884" s="1" t="s">
        <v>550</v>
      </c>
      <c r="D3884" s="1" t="s">
        <v>2753</v>
      </c>
      <c r="E3884" s="1" t="s">
        <v>1946</v>
      </c>
      <c r="F3884" s="2">
        <v>45171</v>
      </c>
      <c r="G3884" s="2">
        <v>44940</v>
      </c>
      <c r="H3884" s="2" t="str">
        <f>TEXT(Ecommerce_Sales[[#This Row],[Order_Date]],"mmmm")</f>
        <v>January</v>
      </c>
      <c r="I3884" s="2" t="str">
        <f>TEXT(Ecommerce_Sales[[#This Row],[Order_Date]],"yyyy")</f>
        <v>2023</v>
      </c>
      <c r="J3884" s="2" t="str">
        <f>TEXT(Ecommerce_Sales[[#This Row],[Order_Date]],"mmmm")</f>
        <v>January</v>
      </c>
      <c r="K3884" s="1" t="s">
        <v>1947</v>
      </c>
      <c r="L3884" s="1" t="s">
        <v>4007</v>
      </c>
      <c r="M3884" s="1" t="s">
        <v>2002</v>
      </c>
      <c r="N3884" s="1" t="s">
        <v>1989</v>
      </c>
      <c r="O3884" s="3">
        <v>825</v>
      </c>
      <c r="P3884">
        <v>3</v>
      </c>
      <c r="Q3884" s="3">
        <v>2474</v>
      </c>
      <c r="R3884" s="1" t="s">
        <v>1951</v>
      </c>
      <c r="S3884" s="3">
        <v>280</v>
      </c>
      <c r="T3884">
        <v>2</v>
      </c>
      <c r="U3884" t="str">
        <f>IF(Ecommerce_Sales[[#This Row],[Delivery_Time_Days]]&gt;7,"Delay",IF(Ecommerce_Sales[[#This Row],[Delivery_Time_Days]] = 0,"No delivery",IF(Ecommerce_Sales[[#This Row],[Delivery_Time_Days]]&lt;=7,"On-time")))</f>
        <v>On-time</v>
      </c>
      <c r="V3884" s="7">
        <f>Ecommerce_Sales[[#This Row],[Profit]]/Ecommerce_Sales[[#This Row],[Total_Price]]</f>
        <v>0.25020210185933711</v>
      </c>
      <c r="W3884" s="3">
        <v>619</v>
      </c>
      <c r="X3884" s="3"/>
    </row>
    <row r="3885" spans="1:24" x14ac:dyDescent="0.25">
      <c r="A3885" s="1" t="s">
        <v>10027</v>
      </c>
      <c r="B3885" s="1" t="s">
        <v>460</v>
      </c>
      <c r="C3885" s="1" t="s">
        <v>461</v>
      </c>
      <c r="D3885" s="1" t="s">
        <v>2090</v>
      </c>
      <c r="E3885" s="1" t="s">
        <v>1961</v>
      </c>
      <c r="F3885" s="2">
        <v>45201</v>
      </c>
      <c r="G3885" s="2">
        <v>45131</v>
      </c>
      <c r="H3885" s="2" t="str">
        <f>TEXT(Ecommerce_Sales[[#This Row],[Order_Date]],"mmmm")</f>
        <v>July</v>
      </c>
      <c r="I3885" s="2" t="str">
        <f>TEXT(Ecommerce_Sales[[#This Row],[Order_Date]],"yyyy")</f>
        <v>2023</v>
      </c>
      <c r="J3885" s="2" t="str">
        <f>TEXT(Ecommerce_Sales[[#This Row],[Order_Date]],"mmmm")</f>
        <v>July</v>
      </c>
      <c r="K3885" s="1" t="s">
        <v>1947</v>
      </c>
      <c r="L3885" s="1" t="s">
        <v>2987</v>
      </c>
      <c r="M3885" s="1" t="s">
        <v>1972</v>
      </c>
      <c r="N3885" s="1" t="s">
        <v>1973</v>
      </c>
      <c r="O3885" s="3">
        <v>254</v>
      </c>
      <c r="P3885">
        <v>5</v>
      </c>
      <c r="Q3885" s="3">
        <v>1272</v>
      </c>
      <c r="R3885" s="1" t="s">
        <v>1958</v>
      </c>
      <c r="S3885" s="3">
        <v>99</v>
      </c>
      <c r="T3885">
        <v>6</v>
      </c>
      <c r="U3885" t="str">
        <f>IF(Ecommerce_Sales[[#This Row],[Delivery_Time_Days]]&gt;7,"Delay",IF(Ecommerce_Sales[[#This Row],[Delivery_Time_Days]] = 0,"No delivery",IF(Ecommerce_Sales[[#This Row],[Delivery_Time_Days]]&lt;=7,"On-time")))</f>
        <v>On-time</v>
      </c>
      <c r="V3885" s="7">
        <f>Ecommerce_Sales[[#This Row],[Profit]]/Ecommerce_Sales[[#This Row],[Total_Price]]</f>
        <v>0.30031446540880502</v>
      </c>
      <c r="W3885" s="3">
        <v>382</v>
      </c>
      <c r="X3885" s="3"/>
    </row>
    <row r="3886" spans="1:24" x14ac:dyDescent="0.25">
      <c r="A3886" s="1" t="s">
        <v>10028</v>
      </c>
      <c r="B3886" s="1" t="s">
        <v>922</v>
      </c>
      <c r="C3886" s="1" t="s">
        <v>923</v>
      </c>
      <c r="D3886" s="1" t="s">
        <v>2928</v>
      </c>
      <c r="E3886" s="1" t="s">
        <v>1946</v>
      </c>
      <c r="F3886" s="2">
        <v>45122</v>
      </c>
      <c r="G3886" s="2">
        <v>45189</v>
      </c>
      <c r="H3886" s="2" t="str">
        <f>TEXT(Ecommerce_Sales[[#This Row],[Order_Date]],"mmmm")</f>
        <v>September</v>
      </c>
      <c r="I3886" s="2" t="str">
        <f>TEXT(Ecommerce_Sales[[#This Row],[Order_Date]],"yyyy")</f>
        <v>2023</v>
      </c>
      <c r="J3886" s="2" t="str">
        <f>TEXT(Ecommerce_Sales[[#This Row],[Order_Date]],"mmmm")</f>
        <v>September</v>
      </c>
      <c r="K3886" s="1" t="s">
        <v>1947</v>
      </c>
      <c r="L3886" s="1" t="s">
        <v>10029</v>
      </c>
      <c r="M3886" s="1" t="s">
        <v>1956</v>
      </c>
      <c r="N3886" s="1" t="s">
        <v>1957</v>
      </c>
      <c r="O3886" s="3">
        <v>674</v>
      </c>
      <c r="P3886">
        <v>5</v>
      </c>
      <c r="Q3886" s="3">
        <v>3371</v>
      </c>
      <c r="R3886" s="1" t="s">
        <v>1958</v>
      </c>
      <c r="S3886" s="3">
        <v>320</v>
      </c>
      <c r="T3886">
        <v>3</v>
      </c>
      <c r="U3886" t="str">
        <f>IF(Ecommerce_Sales[[#This Row],[Delivery_Time_Days]]&gt;7,"Delay",IF(Ecommerce_Sales[[#This Row],[Delivery_Time_Days]] = 0,"No delivery",IF(Ecommerce_Sales[[#This Row],[Delivery_Time_Days]]&lt;=7,"On-time")))</f>
        <v>On-time</v>
      </c>
      <c r="V3886" s="7">
        <f>Ecommerce_Sales[[#This Row],[Profit]]/Ecommerce_Sales[[#This Row],[Total_Price]]</f>
        <v>0.15010382675763867</v>
      </c>
      <c r="W3886" s="3">
        <v>506</v>
      </c>
      <c r="X3886" s="3"/>
    </row>
    <row r="3887" spans="1:24" x14ac:dyDescent="0.25">
      <c r="A3887" s="1" t="s">
        <v>10030</v>
      </c>
      <c r="B3887" s="1" t="s">
        <v>854</v>
      </c>
      <c r="C3887" s="1" t="s">
        <v>855</v>
      </c>
      <c r="D3887" s="1" t="s">
        <v>4150</v>
      </c>
      <c r="E3887" s="1" t="s">
        <v>1954</v>
      </c>
      <c r="F3887" s="2">
        <v>45369</v>
      </c>
      <c r="G3887" s="2">
        <v>45401</v>
      </c>
      <c r="H3887" s="2" t="str">
        <f>TEXT(Ecommerce_Sales[[#This Row],[Order_Date]],"mmmm")</f>
        <v>April</v>
      </c>
      <c r="I3887" s="2" t="str">
        <f>TEXT(Ecommerce_Sales[[#This Row],[Order_Date]],"yyyy")</f>
        <v>2024</v>
      </c>
      <c r="J3887" s="2" t="str">
        <f>TEXT(Ecommerce_Sales[[#This Row],[Order_Date]],"mmmm")</f>
        <v>April</v>
      </c>
      <c r="K3887" s="1" t="s">
        <v>1947</v>
      </c>
      <c r="L3887" s="1" t="s">
        <v>6910</v>
      </c>
      <c r="M3887" s="1" t="s">
        <v>2007</v>
      </c>
      <c r="N3887" s="1" t="s">
        <v>1973</v>
      </c>
      <c r="O3887" s="3">
        <v>347</v>
      </c>
      <c r="P3887">
        <v>3</v>
      </c>
      <c r="Q3887" s="3">
        <v>1040</v>
      </c>
      <c r="R3887" s="1" t="s">
        <v>1951</v>
      </c>
      <c r="S3887" s="3">
        <v>106</v>
      </c>
      <c r="T3887">
        <v>10</v>
      </c>
      <c r="U3887" t="str">
        <f>IF(Ecommerce_Sales[[#This Row],[Delivery_Time_Days]]&gt;7,"Delay",IF(Ecommerce_Sales[[#This Row],[Delivery_Time_Days]] = 0,"No delivery",IF(Ecommerce_Sales[[#This Row],[Delivery_Time_Days]]&lt;=7,"On-time")))</f>
        <v>Delay</v>
      </c>
      <c r="V3887" s="7">
        <f>Ecommerce_Sales[[#This Row],[Profit]]/Ecommerce_Sales[[#This Row],[Total_Price]]</f>
        <v>0.3</v>
      </c>
      <c r="W3887" s="3">
        <v>312</v>
      </c>
      <c r="X3887" s="3"/>
    </row>
    <row r="3888" spans="1:24" x14ac:dyDescent="0.25">
      <c r="A3888" s="1" t="s">
        <v>10031</v>
      </c>
      <c r="B3888" s="1" t="s">
        <v>258</v>
      </c>
      <c r="C3888" s="1" t="s">
        <v>259</v>
      </c>
      <c r="D3888" s="1" t="s">
        <v>7234</v>
      </c>
      <c r="E3888" s="1" t="s">
        <v>2005</v>
      </c>
      <c r="F3888" s="2">
        <v>45199</v>
      </c>
      <c r="G3888" s="2">
        <v>45655</v>
      </c>
      <c r="H3888" s="2" t="str">
        <f>TEXT(Ecommerce_Sales[[#This Row],[Order_Date]],"mmmm")</f>
        <v>December</v>
      </c>
      <c r="I3888" s="2" t="str">
        <f>TEXT(Ecommerce_Sales[[#This Row],[Order_Date]],"yyyy")</f>
        <v>2024</v>
      </c>
      <c r="J3888" s="2" t="str">
        <f>TEXT(Ecommerce_Sales[[#This Row],[Order_Date]],"mmmm")</f>
        <v>December</v>
      </c>
      <c r="K3888" s="1" t="s">
        <v>1947</v>
      </c>
      <c r="L3888" s="1" t="s">
        <v>10032</v>
      </c>
      <c r="M3888" s="1" t="s">
        <v>1956</v>
      </c>
      <c r="N3888" s="1" t="s">
        <v>1957</v>
      </c>
      <c r="O3888" s="3">
        <v>1375</v>
      </c>
      <c r="P3888">
        <v>4</v>
      </c>
      <c r="Q3888" s="3">
        <v>5498</v>
      </c>
      <c r="R3888" s="1" t="s">
        <v>1958</v>
      </c>
      <c r="S3888" s="3">
        <v>275</v>
      </c>
      <c r="T3888">
        <v>9</v>
      </c>
      <c r="U3888" t="str">
        <f>IF(Ecommerce_Sales[[#This Row],[Delivery_Time_Days]]&gt;7,"Delay",IF(Ecommerce_Sales[[#This Row],[Delivery_Time_Days]] = 0,"No delivery",IF(Ecommerce_Sales[[#This Row],[Delivery_Time_Days]]&lt;=7,"On-time")))</f>
        <v>Delay</v>
      </c>
      <c r="V3888" s="7">
        <f>Ecommerce_Sales[[#This Row],[Profit]]/Ecommerce_Sales[[#This Row],[Total_Price]]</f>
        <v>0.15005456529647143</v>
      </c>
      <c r="W3888" s="3">
        <v>825</v>
      </c>
      <c r="X3888" s="3"/>
    </row>
    <row r="3889" spans="1:24" x14ac:dyDescent="0.25">
      <c r="A3889" s="1" t="s">
        <v>10033</v>
      </c>
      <c r="B3889" s="1" t="s">
        <v>116</v>
      </c>
      <c r="C3889" s="1" t="s">
        <v>117</v>
      </c>
      <c r="D3889" s="1" t="s">
        <v>2234</v>
      </c>
      <c r="E3889" s="1" t="s">
        <v>1946</v>
      </c>
      <c r="F3889" s="2">
        <v>45233</v>
      </c>
      <c r="G3889" s="2">
        <v>45632</v>
      </c>
      <c r="H3889" s="2" t="str">
        <f>TEXT(Ecommerce_Sales[[#This Row],[Order_Date]],"mmmm")</f>
        <v>December</v>
      </c>
      <c r="I3889" s="2" t="str">
        <f>TEXT(Ecommerce_Sales[[#This Row],[Order_Date]],"yyyy")</f>
        <v>2024</v>
      </c>
      <c r="J3889" s="2" t="str">
        <f>TEXT(Ecommerce_Sales[[#This Row],[Order_Date]],"mmmm")</f>
        <v>December</v>
      </c>
      <c r="K3889" s="1" t="s">
        <v>1947</v>
      </c>
      <c r="L3889" s="1" t="s">
        <v>10034</v>
      </c>
      <c r="M3889" s="1" t="s">
        <v>1956</v>
      </c>
      <c r="N3889" s="1" t="s">
        <v>1957</v>
      </c>
      <c r="O3889" s="3">
        <v>326</v>
      </c>
      <c r="P3889">
        <v>4</v>
      </c>
      <c r="Q3889" s="3">
        <v>1305</v>
      </c>
      <c r="R3889" s="1" t="s">
        <v>1951</v>
      </c>
      <c r="S3889" s="3">
        <v>185</v>
      </c>
      <c r="T3889">
        <v>9</v>
      </c>
      <c r="U3889" t="str">
        <f>IF(Ecommerce_Sales[[#This Row],[Delivery_Time_Days]]&gt;7,"Delay",IF(Ecommerce_Sales[[#This Row],[Delivery_Time_Days]] = 0,"No delivery",IF(Ecommerce_Sales[[#This Row],[Delivery_Time_Days]]&lt;=7,"On-time")))</f>
        <v>Delay</v>
      </c>
      <c r="V3889" s="7">
        <f>Ecommerce_Sales[[#This Row],[Profit]]/Ecommerce_Sales[[#This Row],[Total_Price]]</f>
        <v>0.15019157088122606</v>
      </c>
      <c r="W3889" s="3">
        <v>196</v>
      </c>
      <c r="X3889" s="3"/>
    </row>
    <row r="3890" spans="1:24" x14ac:dyDescent="0.25">
      <c r="A3890" s="1" t="s">
        <v>10035</v>
      </c>
      <c r="B3890" s="1" t="s">
        <v>118</v>
      </c>
      <c r="C3890" s="1" t="s">
        <v>119</v>
      </c>
      <c r="D3890" s="1" t="s">
        <v>5472</v>
      </c>
      <c r="E3890" s="1" t="s">
        <v>1946</v>
      </c>
      <c r="F3890" s="2">
        <v>45292</v>
      </c>
      <c r="G3890" s="2">
        <v>45106</v>
      </c>
      <c r="H3890" s="2" t="str">
        <f>TEXT(Ecommerce_Sales[[#This Row],[Order_Date]],"mmmm")</f>
        <v>June</v>
      </c>
      <c r="I3890" s="2" t="str">
        <f>TEXT(Ecommerce_Sales[[#This Row],[Order_Date]],"yyyy")</f>
        <v>2023</v>
      </c>
      <c r="J3890" s="2" t="str">
        <f>TEXT(Ecommerce_Sales[[#This Row],[Order_Date]],"mmmm")</f>
        <v>June</v>
      </c>
      <c r="K3890" s="1" t="s">
        <v>1986</v>
      </c>
      <c r="L3890" s="1" t="s">
        <v>8590</v>
      </c>
      <c r="M3890" s="1" t="s">
        <v>2007</v>
      </c>
      <c r="N3890" s="1" t="s">
        <v>1973</v>
      </c>
      <c r="O3890" s="3">
        <v>709</v>
      </c>
      <c r="P3890">
        <v>3</v>
      </c>
      <c r="Q3890" s="3">
        <v>2126</v>
      </c>
      <c r="R3890" s="1" t="s">
        <v>1958</v>
      </c>
      <c r="S3890" s="3">
        <v>222</v>
      </c>
      <c r="U3890" t="str">
        <f>IF(Ecommerce_Sales[[#This Row],[Delivery_Time_Days]]&gt;7,"Delay",IF(Ecommerce_Sales[[#This Row],[Delivery_Time_Days]] = 0,"No delivery",IF(Ecommerce_Sales[[#This Row],[Delivery_Time_Days]]&lt;=7,"On-time")))</f>
        <v>No delivery</v>
      </c>
      <c r="V3890" s="7">
        <f>Ecommerce_Sales[[#This Row],[Profit]]/Ecommerce_Sales[[#This Row],[Total_Price]]</f>
        <v>0.30009407337723426</v>
      </c>
      <c r="W3890" s="3">
        <v>638</v>
      </c>
      <c r="X3890" s="3"/>
    </row>
    <row r="3891" spans="1:24" x14ac:dyDescent="0.25">
      <c r="A3891" s="1" t="s">
        <v>10036</v>
      </c>
      <c r="B3891" s="1" t="s">
        <v>404</v>
      </c>
      <c r="C3891" s="1" t="s">
        <v>405</v>
      </c>
      <c r="D3891" s="1" t="s">
        <v>4988</v>
      </c>
      <c r="E3891" s="1" t="s">
        <v>1961</v>
      </c>
      <c r="F3891" s="2">
        <v>45158</v>
      </c>
      <c r="G3891" s="2">
        <v>45505</v>
      </c>
      <c r="H3891" s="2" t="str">
        <f>TEXT(Ecommerce_Sales[[#This Row],[Order_Date]],"mmmm")</f>
        <v>August</v>
      </c>
      <c r="I3891" s="2" t="str">
        <f>TEXT(Ecommerce_Sales[[#This Row],[Order_Date]],"yyyy")</f>
        <v>2024</v>
      </c>
      <c r="J3891" s="2" t="str">
        <f>TEXT(Ecommerce_Sales[[#This Row],[Order_Date]],"mmmm")</f>
        <v>August</v>
      </c>
      <c r="K3891" s="1" t="s">
        <v>1947</v>
      </c>
      <c r="L3891" s="1" t="s">
        <v>10037</v>
      </c>
      <c r="M3891" s="1" t="s">
        <v>2247</v>
      </c>
      <c r="N3891" s="1" t="s">
        <v>1957</v>
      </c>
      <c r="O3891" s="3">
        <v>578</v>
      </c>
      <c r="P3891">
        <v>3</v>
      </c>
      <c r="Q3891" s="3">
        <v>1734</v>
      </c>
      <c r="R3891" s="1" t="s">
        <v>1951</v>
      </c>
      <c r="S3891" s="3">
        <v>106</v>
      </c>
      <c r="T3891">
        <v>6</v>
      </c>
      <c r="U3891" t="str">
        <f>IF(Ecommerce_Sales[[#This Row],[Delivery_Time_Days]]&gt;7,"Delay",IF(Ecommerce_Sales[[#This Row],[Delivery_Time_Days]] = 0,"No delivery",IF(Ecommerce_Sales[[#This Row],[Delivery_Time_Days]]&lt;=7,"On-time")))</f>
        <v>On-time</v>
      </c>
      <c r="V3891" s="7">
        <f>Ecommerce_Sales[[#This Row],[Profit]]/Ecommerce_Sales[[#This Row],[Total_Price]]</f>
        <v>0.14994232987312572</v>
      </c>
      <c r="W3891" s="3">
        <v>260</v>
      </c>
      <c r="X3891" s="3"/>
    </row>
    <row r="3892" spans="1:24" x14ac:dyDescent="0.25">
      <c r="A3892" s="1" t="s">
        <v>10038</v>
      </c>
      <c r="B3892" s="1" t="s">
        <v>66</v>
      </c>
      <c r="C3892" s="1" t="s">
        <v>67</v>
      </c>
      <c r="D3892" s="1" t="s">
        <v>3681</v>
      </c>
      <c r="E3892" s="1" t="s">
        <v>1946</v>
      </c>
      <c r="F3892" s="2">
        <v>45392</v>
      </c>
      <c r="G3892" s="2">
        <v>45252</v>
      </c>
      <c r="H3892" s="2" t="str">
        <f>TEXT(Ecommerce_Sales[[#This Row],[Order_Date]],"mmmm")</f>
        <v>November</v>
      </c>
      <c r="I3892" s="2" t="str">
        <f>TEXT(Ecommerce_Sales[[#This Row],[Order_Date]],"yyyy")</f>
        <v>2023</v>
      </c>
      <c r="J3892" s="2" t="str">
        <f>TEXT(Ecommerce_Sales[[#This Row],[Order_Date]],"mmmm")</f>
        <v>November</v>
      </c>
      <c r="K3892" s="1" t="s">
        <v>1947</v>
      </c>
      <c r="L3892" s="1" t="s">
        <v>10039</v>
      </c>
      <c r="M3892" s="1" t="s">
        <v>2104</v>
      </c>
      <c r="N3892" s="1" t="s">
        <v>1978</v>
      </c>
      <c r="O3892" s="3">
        <v>393</v>
      </c>
      <c r="P3892">
        <v>6</v>
      </c>
      <c r="Q3892" s="3">
        <v>2361</v>
      </c>
      <c r="R3892" s="1" t="s">
        <v>1951</v>
      </c>
      <c r="S3892" s="3">
        <v>346</v>
      </c>
      <c r="T3892">
        <v>9</v>
      </c>
      <c r="U3892" t="str">
        <f>IF(Ecommerce_Sales[[#This Row],[Delivery_Time_Days]]&gt;7,"Delay",IF(Ecommerce_Sales[[#This Row],[Delivery_Time_Days]] = 0,"No delivery",IF(Ecommerce_Sales[[#This Row],[Delivery_Time_Days]]&lt;=7,"On-time")))</f>
        <v>Delay</v>
      </c>
      <c r="V3892" s="7">
        <f>Ecommerce_Sales[[#This Row],[Profit]]/Ecommerce_Sales[[#This Row],[Total_Price]]</f>
        <v>0.3498517577297755</v>
      </c>
      <c r="W3892" s="3">
        <v>826</v>
      </c>
      <c r="X3892" s="3"/>
    </row>
    <row r="3893" spans="1:24" x14ac:dyDescent="0.25">
      <c r="A3893" s="1" t="s">
        <v>10040</v>
      </c>
      <c r="B3893" s="1" t="s">
        <v>82</v>
      </c>
      <c r="C3893" s="1" t="s">
        <v>83</v>
      </c>
      <c r="D3893" s="1" t="s">
        <v>3221</v>
      </c>
      <c r="E3893" s="1" t="s">
        <v>1946</v>
      </c>
      <c r="F3893" s="2">
        <v>45029</v>
      </c>
      <c r="G3893" s="2">
        <v>45112</v>
      </c>
      <c r="H3893" s="2" t="str">
        <f>TEXT(Ecommerce_Sales[[#This Row],[Order_Date]],"mmmm")</f>
        <v>July</v>
      </c>
      <c r="I3893" s="2" t="str">
        <f>TEXT(Ecommerce_Sales[[#This Row],[Order_Date]],"yyyy")</f>
        <v>2023</v>
      </c>
      <c r="J3893" s="2" t="str">
        <f>TEXT(Ecommerce_Sales[[#This Row],[Order_Date]],"mmmm")</f>
        <v>July</v>
      </c>
      <c r="K3893" s="1" t="s">
        <v>1947</v>
      </c>
      <c r="L3893" s="1" t="s">
        <v>10041</v>
      </c>
      <c r="M3893" s="1" t="s">
        <v>1988</v>
      </c>
      <c r="N3893" s="1" t="s">
        <v>1989</v>
      </c>
      <c r="O3893" s="3">
        <v>1266</v>
      </c>
      <c r="P3893">
        <v>2</v>
      </c>
      <c r="Q3893" s="3">
        <v>2532</v>
      </c>
      <c r="R3893" s="1" t="s">
        <v>1958</v>
      </c>
      <c r="S3893" s="3">
        <v>180</v>
      </c>
      <c r="T3893">
        <v>5</v>
      </c>
      <c r="U3893" t="str">
        <f>IF(Ecommerce_Sales[[#This Row],[Delivery_Time_Days]]&gt;7,"Delay",IF(Ecommerce_Sales[[#This Row],[Delivery_Time_Days]] = 0,"No delivery",IF(Ecommerce_Sales[[#This Row],[Delivery_Time_Days]]&lt;=7,"On-time")))</f>
        <v>On-time</v>
      </c>
      <c r="V3893" s="7">
        <f>Ecommerce_Sales[[#This Row],[Profit]]/Ecommerce_Sales[[#This Row],[Total_Price]]</f>
        <v>0.25</v>
      </c>
      <c r="W3893" s="3">
        <v>633</v>
      </c>
      <c r="X3893" s="3"/>
    </row>
    <row r="3894" spans="1:24" x14ac:dyDescent="0.25">
      <c r="A3894" s="1" t="s">
        <v>10042</v>
      </c>
      <c r="B3894" s="1" t="s">
        <v>838</v>
      </c>
      <c r="C3894" s="1" t="s">
        <v>839</v>
      </c>
      <c r="D3894" s="1" t="s">
        <v>4253</v>
      </c>
      <c r="E3894" s="1" t="s">
        <v>1954</v>
      </c>
      <c r="F3894" s="2">
        <v>45650</v>
      </c>
      <c r="G3894" s="2">
        <v>45195</v>
      </c>
      <c r="H3894" s="2" t="str">
        <f>TEXT(Ecommerce_Sales[[#This Row],[Order_Date]],"mmmm")</f>
        <v>September</v>
      </c>
      <c r="I3894" s="2" t="str">
        <f>TEXT(Ecommerce_Sales[[#This Row],[Order_Date]],"yyyy")</f>
        <v>2023</v>
      </c>
      <c r="J3894" s="2" t="str">
        <f>TEXT(Ecommerce_Sales[[#This Row],[Order_Date]],"mmmm")</f>
        <v>September</v>
      </c>
      <c r="K3894" s="1" t="s">
        <v>1947</v>
      </c>
      <c r="L3894" s="1" t="s">
        <v>10043</v>
      </c>
      <c r="M3894" s="1" t="s">
        <v>2079</v>
      </c>
      <c r="N3894" s="1" t="s">
        <v>1973</v>
      </c>
      <c r="O3894" s="3">
        <v>707</v>
      </c>
      <c r="P3894">
        <v>1</v>
      </c>
      <c r="Q3894" s="3">
        <v>707</v>
      </c>
      <c r="R3894" s="1" t="s">
        <v>1951</v>
      </c>
      <c r="S3894" s="3">
        <v>67</v>
      </c>
      <c r="T3894">
        <v>4</v>
      </c>
      <c r="U3894" t="str">
        <f>IF(Ecommerce_Sales[[#This Row],[Delivery_Time_Days]]&gt;7,"Delay",IF(Ecommerce_Sales[[#This Row],[Delivery_Time_Days]] = 0,"No delivery",IF(Ecommerce_Sales[[#This Row],[Delivery_Time_Days]]&lt;=7,"On-time")))</f>
        <v>On-time</v>
      </c>
      <c r="V3894" s="7">
        <f>Ecommerce_Sales[[#This Row],[Profit]]/Ecommerce_Sales[[#This Row],[Total_Price]]</f>
        <v>0.29985855728429983</v>
      </c>
      <c r="W3894" s="3">
        <v>212</v>
      </c>
      <c r="X3894" s="3"/>
    </row>
    <row r="3895" spans="1:24" x14ac:dyDescent="0.25">
      <c r="A3895" s="1" t="s">
        <v>10044</v>
      </c>
      <c r="B3895" s="1" t="s">
        <v>898</v>
      </c>
      <c r="C3895" s="1" t="s">
        <v>899</v>
      </c>
      <c r="D3895" s="1" t="s">
        <v>4011</v>
      </c>
      <c r="E3895" s="1" t="s">
        <v>1966</v>
      </c>
      <c r="F3895" s="2">
        <v>45068</v>
      </c>
      <c r="G3895" s="2">
        <v>45082</v>
      </c>
      <c r="H3895" s="2" t="str">
        <f>TEXT(Ecommerce_Sales[[#This Row],[Order_Date]],"mmmm")</f>
        <v>June</v>
      </c>
      <c r="I3895" s="2" t="str">
        <f>TEXT(Ecommerce_Sales[[#This Row],[Order_Date]],"yyyy")</f>
        <v>2023</v>
      </c>
      <c r="J3895" s="2" t="str">
        <f>TEXT(Ecommerce_Sales[[#This Row],[Order_Date]],"mmmm")</f>
        <v>June</v>
      </c>
      <c r="K3895" s="1" t="s">
        <v>1947</v>
      </c>
      <c r="L3895" s="1" t="s">
        <v>10045</v>
      </c>
      <c r="M3895" s="1" t="s">
        <v>1949</v>
      </c>
      <c r="N3895" s="1" t="s">
        <v>1950</v>
      </c>
      <c r="O3895" s="3">
        <v>423</v>
      </c>
      <c r="P3895">
        <v>4</v>
      </c>
      <c r="Q3895" s="3">
        <v>1693</v>
      </c>
      <c r="R3895" s="1" t="s">
        <v>2012</v>
      </c>
      <c r="S3895" s="3">
        <v>191</v>
      </c>
      <c r="T3895">
        <v>6</v>
      </c>
      <c r="U3895" t="str">
        <f>IF(Ecommerce_Sales[[#This Row],[Delivery_Time_Days]]&gt;7,"Delay",IF(Ecommerce_Sales[[#This Row],[Delivery_Time_Days]] = 0,"No delivery",IF(Ecommerce_Sales[[#This Row],[Delivery_Time_Days]]&lt;=7,"On-time")))</f>
        <v>On-time</v>
      </c>
      <c r="V3895" s="7">
        <f>Ecommerce_Sales[[#This Row],[Profit]]/Ecommerce_Sales[[#This Row],[Total_Price]]</f>
        <v>0.39988186650915536</v>
      </c>
      <c r="W3895" s="3">
        <v>677</v>
      </c>
      <c r="X3895" s="3"/>
    </row>
    <row r="3896" spans="1:24" x14ac:dyDescent="0.25">
      <c r="A3896" s="1" t="s">
        <v>10046</v>
      </c>
      <c r="B3896" s="1" t="s">
        <v>618</v>
      </c>
      <c r="C3896" s="1" t="s">
        <v>619</v>
      </c>
      <c r="D3896" s="1" t="s">
        <v>4842</v>
      </c>
      <c r="E3896" s="1" t="s">
        <v>1961</v>
      </c>
      <c r="F3896" s="2">
        <v>45551</v>
      </c>
      <c r="G3896" s="2">
        <v>45067</v>
      </c>
      <c r="H3896" s="2" t="str">
        <f>TEXT(Ecommerce_Sales[[#This Row],[Order_Date]],"mmmm")</f>
        <v>May</v>
      </c>
      <c r="I3896" s="2" t="str">
        <f>TEXT(Ecommerce_Sales[[#This Row],[Order_Date]],"yyyy")</f>
        <v>2023</v>
      </c>
      <c r="J3896" s="2" t="str">
        <f>TEXT(Ecommerce_Sales[[#This Row],[Order_Date]],"mmmm")</f>
        <v>May</v>
      </c>
      <c r="K3896" s="1" t="s">
        <v>1947</v>
      </c>
      <c r="L3896" s="1" t="s">
        <v>6655</v>
      </c>
      <c r="M3896" s="1" t="s">
        <v>1963</v>
      </c>
      <c r="N3896" s="1" t="s">
        <v>1957</v>
      </c>
      <c r="O3896" s="3">
        <v>205</v>
      </c>
      <c r="P3896">
        <v>3</v>
      </c>
      <c r="Q3896" s="3">
        <v>616</v>
      </c>
      <c r="R3896" s="1" t="s">
        <v>2008</v>
      </c>
      <c r="S3896" s="3">
        <v>35</v>
      </c>
      <c r="T3896">
        <v>8</v>
      </c>
      <c r="U3896" t="str">
        <f>IF(Ecommerce_Sales[[#This Row],[Delivery_Time_Days]]&gt;7,"Delay",IF(Ecommerce_Sales[[#This Row],[Delivery_Time_Days]] = 0,"No delivery",IF(Ecommerce_Sales[[#This Row],[Delivery_Time_Days]]&lt;=7,"On-time")))</f>
        <v>Delay</v>
      </c>
      <c r="V3896" s="7">
        <f>Ecommerce_Sales[[#This Row],[Profit]]/Ecommerce_Sales[[#This Row],[Total_Price]]</f>
        <v>0.14935064935064934</v>
      </c>
      <c r="W3896" s="3">
        <v>92</v>
      </c>
      <c r="X3896" s="3"/>
    </row>
    <row r="3897" spans="1:24" x14ac:dyDescent="0.25">
      <c r="A3897" s="1" t="s">
        <v>10047</v>
      </c>
      <c r="B3897" s="1" t="s">
        <v>1399</v>
      </c>
      <c r="C3897" s="1" t="s">
        <v>1400</v>
      </c>
      <c r="D3897" s="1" t="s">
        <v>10048</v>
      </c>
      <c r="E3897" s="1" t="s">
        <v>1996</v>
      </c>
      <c r="F3897" s="2">
        <v>45194</v>
      </c>
      <c r="G3897" s="2">
        <v>45104</v>
      </c>
      <c r="H3897" s="2" t="str">
        <f>TEXT(Ecommerce_Sales[[#This Row],[Order_Date]],"mmmm")</f>
        <v>June</v>
      </c>
      <c r="I3897" s="2" t="str">
        <f>TEXT(Ecommerce_Sales[[#This Row],[Order_Date]],"yyyy")</f>
        <v>2023</v>
      </c>
      <c r="J3897" s="2" t="str">
        <f>TEXT(Ecommerce_Sales[[#This Row],[Order_Date]],"mmmm")</f>
        <v>June</v>
      </c>
      <c r="K3897" s="1" t="s">
        <v>1992</v>
      </c>
      <c r="L3897" s="1" t="s">
        <v>10049</v>
      </c>
      <c r="M3897" s="1" t="s">
        <v>1988</v>
      </c>
      <c r="N3897" s="1" t="s">
        <v>1989</v>
      </c>
      <c r="O3897" s="3">
        <v>756</v>
      </c>
      <c r="P3897">
        <v>2</v>
      </c>
      <c r="Q3897" s="3">
        <v>1512</v>
      </c>
      <c r="R3897" s="1" t="s">
        <v>1951</v>
      </c>
      <c r="S3897" s="3">
        <v>121</v>
      </c>
      <c r="U3897" t="str">
        <f>IF(Ecommerce_Sales[[#This Row],[Delivery_Time_Days]]&gt;7,"Delay",IF(Ecommerce_Sales[[#This Row],[Delivery_Time_Days]] = 0,"No delivery",IF(Ecommerce_Sales[[#This Row],[Delivery_Time_Days]]&lt;=7,"On-time")))</f>
        <v>No delivery</v>
      </c>
      <c r="V3897" s="7">
        <f>Ecommerce_Sales[[#This Row],[Profit]]/Ecommerce_Sales[[#This Row],[Total_Price]]</f>
        <v>0.25</v>
      </c>
      <c r="W3897" s="3">
        <v>378</v>
      </c>
      <c r="X3897" s="3"/>
    </row>
    <row r="3898" spans="1:24" x14ac:dyDescent="0.25">
      <c r="A3898" s="1" t="s">
        <v>10050</v>
      </c>
      <c r="B3898" s="1" t="s">
        <v>1677</v>
      </c>
      <c r="C3898" s="1" t="s">
        <v>1678</v>
      </c>
      <c r="D3898" s="1" t="s">
        <v>6531</v>
      </c>
      <c r="E3898" s="1" t="s">
        <v>1946</v>
      </c>
      <c r="F3898" s="2">
        <v>45116</v>
      </c>
      <c r="G3898" s="2">
        <v>45330</v>
      </c>
      <c r="H3898" s="2" t="str">
        <f>TEXT(Ecommerce_Sales[[#This Row],[Order_Date]],"mmmm")</f>
        <v>February</v>
      </c>
      <c r="I3898" s="2" t="str">
        <f>TEXT(Ecommerce_Sales[[#This Row],[Order_Date]],"yyyy")</f>
        <v>2024</v>
      </c>
      <c r="J3898" s="2" t="str">
        <f>TEXT(Ecommerce_Sales[[#This Row],[Order_Date]],"mmmm")</f>
        <v>February</v>
      </c>
      <c r="K3898" s="1" t="s">
        <v>1947</v>
      </c>
      <c r="L3898" s="1" t="s">
        <v>10051</v>
      </c>
      <c r="M3898" s="1" t="s">
        <v>1949</v>
      </c>
      <c r="N3898" s="1" t="s">
        <v>1950</v>
      </c>
      <c r="O3898" s="3">
        <v>723</v>
      </c>
      <c r="P3898">
        <v>3</v>
      </c>
      <c r="Q3898" s="3">
        <v>2169</v>
      </c>
      <c r="R3898" s="1" t="s">
        <v>1958</v>
      </c>
      <c r="S3898" s="3">
        <v>185</v>
      </c>
      <c r="T3898">
        <v>8</v>
      </c>
      <c r="U3898" t="str">
        <f>IF(Ecommerce_Sales[[#This Row],[Delivery_Time_Days]]&gt;7,"Delay",IF(Ecommerce_Sales[[#This Row],[Delivery_Time_Days]] = 0,"No delivery",IF(Ecommerce_Sales[[#This Row],[Delivery_Time_Days]]&lt;=7,"On-time")))</f>
        <v>Delay</v>
      </c>
      <c r="V3898" s="7">
        <f>Ecommerce_Sales[[#This Row],[Profit]]/Ecommerce_Sales[[#This Row],[Total_Price]]</f>
        <v>0.40018441678192718</v>
      </c>
      <c r="W3898" s="3">
        <v>868</v>
      </c>
      <c r="X3898" s="3"/>
    </row>
    <row r="3899" spans="1:24" x14ac:dyDescent="0.25">
      <c r="A3899" s="1" t="s">
        <v>10052</v>
      </c>
      <c r="B3899" s="1" t="s">
        <v>1565</v>
      </c>
      <c r="C3899" s="1" t="s">
        <v>1566</v>
      </c>
      <c r="D3899" s="1" t="s">
        <v>3883</v>
      </c>
      <c r="E3899" s="1" t="s">
        <v>2005</v>
      </c>
      <c r="F3899" s="2">
        <v>45105</v>
      </c>
      <c r="G3899" s="2">
        <v>45130</v>
      </c>
      <c r="H3899" s="2" t="str">
        <f>TEXT(Ecommerce_Sales[[#This Row],[Order_Date]],"mmmm")</f>
        <v>July</v>
      </c>
      <c r="I3899" s="2" t="str">
        <f>TEXT(Ecommerce_Sales[[#This Row],[Order_Date]],"yyyy")</f>
        <v>2023</v>
      </c>
      <c r="J3899" s="2" t="str">
        <f>TEXT(Ecommerce_Sales[[#This Row],[Order_Date]],"mmmm")</f>
        <v>July</v>
      </c>
      <c r="K3899" s="1" t="s">
        <v>1947</v>
      </c>
      <c r="L3899" s="1" t="s">
        <v>10053</v>
      </c>
      <c r="M3899" s="1" t="s">
        <v>2047</v>
      </c>
      <c r="N3899" s="1" t="s">
        <v>1989</v>
      </c>
      <c r="O3899" s="3">
        <v>1182</v>
      </c>
      <c r="P3899">
        <v>6</v>
      </c>
      <c r="Q3899" s="3">
        <v>7091</v>
      </c>
      <c r="R3899" s="1" t="s">
        <v>1951</v>
      </c>
      <c r="S3899" s="3">
        <v>578</v>
      </c>
      <c r="T3899">
        <v>10</v>
      </c>
      <c r="U3899" t="str">
        <f>IF(Ecommerce_Sales[[#This Row],[Delivery_Time_Days]]&gt;7,"Delay",IF(Ecommerce_Sales[[#This Row],[Delivery_Time_Days]] = 0,"No delivery",IF(Ecommerce_Sales[[#This Row],[Delivery_Time_Days]]&lt;=7,"On-time")))</f>
        <v>Delay</v>
      </c>
      <c r="V3899" s="7">
        <f>Ecommerce_Sales[[#This Row],[Profit]]/Ecommerce_Sales[[#This Row],[Total_Price]]</f>
        <v>0.25003525595825693</v>
      </c>
      <c r="W3899" s="3">
        <v>1773</v>
      </c>
      <c r="X3899" s="3"/>
    </row>
    <row r="3900" spans="1:24" x14ac:dyDescent="0.25">
      <c r="A3900" s="1" t="s">
        <v>10054</v>
      </c>
      <c r="B3900" s="1" t="s">
        <v>922</v>
      </c>
      <c r="C3900" s="1" t="s">
        <v>923</v>
      </c>
      <c r="D3900" s="1" t="s">
        <v>2928</v>
      </c>
      <c r="E3900" s="1" t="s">
        <v>1946</v>
      </c>
      <c r="F3900" s="2">
        <v>45122</v>
      </c>
      <c r="G3900" s="2">
        <v>45368</v>
      </c>
      <c r="H3900" s="2" t="str">
        <f>TEXT(Ecommerce_Sales[[#This Row],[Order_Date]],"mmmm")</f>
        <v>March</v>
      </c>
      <c r="I3900" s="2" t="str">
        <f>TEXT(Ecommerce_Sales[[#This Row],[Order_Date]],"yyyy")</f>
        <v>2024</v>
      </c>
      <c r="J3900" s="2" t="str">
        <f>TEXT(Ecommerce_Sales[[#This Row],[Order_Date]],"mmmm")</f>
        <v>March</v>
      </c>
      <c r="K3900" s="1" t="s">
        <v>1947</v>
      </c>
      <c r="L3900" s="1" t="s">
        <v>10055</v>
      </c>
      <c r="M3900" s="1" t="s">
        <v>2007</v>
      </c>
      <c r="N3900" s="1" t="s">
        <v>1973</v>
      </c>
      <c r="O3900" s="3">
        <v>346</v>
      </c>
      <c r="P3900">
        <v>3</v>
      </c>
      <c r="Q3900" s="3">
        <v>1039</v>
      </c>
      <c r="R3900" s="1" t="s">
        <v>1958</v>
      </c>
      <c r="S3900" s="3">
        <v>64</v>
      </c>
      <c r="T3900">
        <v>6</v>
      </c>
      <c r="U3900" t="str">
        <f>IF(Ecommerce_Sales[[#This Row],[Delivery_Time_Days]]&gt;7,"Delay",IF(Ecommerce_Sales[[#This Row],[Delivery_Time_Days]] = 0,"No delivery",IF(Ecommerce_Sales[[#This Row],[Delivery_Time_Days]]&lt;=7,"On-time")))</f>
        <v>On-time</v>
      </c>
      <c r="V3900" s="7">
        <f>Ecommerce_Sales[[#This Row],[Profit]]/Ecommerce_Sales[[#This Row],[Total_Price]]</f>
        <v>0.30028873917228105</v>
      </c>
      <c r="W3900" s="3">
        <v>312</v>
      </c>
      <c r="X3900" s="3"/>
    </row>
    <row r="3901" spans="1:24" x14ac:dyDescent="0.25">
      <c r="A3901" s="1" t="s">
        <v>10056</v>
      </c>
      <c r="B3901" s="1" t="s">
        <v>216</v>
      </c>
      <c r="C3901" s="1" t="s">
        <v>217</v>
      </c>
      <c r="D3901" s="1" t="s">
        <v>4484</v>
      </c>
      <c r="E3901" s="1" t="s">
        <v>2005</v>
      </c>
      <c r="F3901" s="2">
        <v>44948</v>
      </c>
      <c r="G3901" s="2">
        <v>45261</v>
      </c>
      <c r="H3901" s="2" t="str">
        <f>TEXT(Ecommerce_Sales[[#This Row],[Order_Date]],"mmmm")</f>
        <v>December</v>
      </c>
      <c r="I3901" s="2" t="str">
        <f>TEXT(Ecommerce_Sales[[#This Row],[Order_Date]],"yyyy")</f>
        <v>2023</v>
      </c>
      <c r="J3901" s="2" t="str">
        <f>TEXT(Ecommerce_Sales[[#This Row],[Order_Date]],"mmmm")</f>
        <v>December</v>
      </c>
      <c r="K3901" s="1" t="s">
        <v>1947</v>
      </c>
      <c r="L3901" s="1" t="s">
        <v>10057</v>
      </c>
      <c r="M3901" s="1" t="s">
        <v>2247</v>
      </c>
      <c r="N3901" s="1" t="s">
        <v>1957</v>
      </c>
      <c r="O3901" s="3">
        <v>463</v>
      </c>
      <c r="P3901">
        <v>6</v>
      </c>
      <c r="Q3901" s="3">
        <v>2778</v>
      </c>
      <c r="R3901" s="1" t="s">
        <v>1951</v>
      </c>
      <c r="S3901" s="3">
        <v>289</v>
      </c>
      <c r="T3901">
        <v>10</v>
      </c>
      <c r="U3901" t="str">
        <f>IF(Ecommerce_Sales[[#This Row],[Delivery_Time_Days]]&gt;7,"Delay",IF(Ecommerce_Sales[[#This Row],[Delivery_Time_Days]] = 0,"No delivery",IF(Ecommerce_Sales[[#This Row],[Delivery_Time_Days]]&lt;=7,"On-time")))</f>
        <v>Delay</v>
      </c>
      <c r="V3901" s="7">
        <f>Ecommerce_Sales[[#This Row],[Profit]]/Ecommerce_Sales[[#This Row],[Total_Price]]</f>
        <v>0.15010799136069114</v>
      </c>
      <c r="W3901" s="3">
        <v>417</v>
      </c>
      <c r="X3901" s="3"/>
    </row>
    <row r="3902" spans="1:24" x14ac:dyDescent="0.25">
      <c r="A3902" s="1" t="s">
        <v>10058</v>
      </c>
      <c r="B3902" s="1" t="s">
        <v>832</v>
      </c>
      <c r="C3902" s="1" t="s">
        <v>833</v>
      </c>
      <c r="D3902" s="1" t="s">
        <v>5766</v>
      </c>
      <c r="E3902" s="1" t="s">
        <v>1946</v>
      </c>
      <c r="F3902" s="2">
        <v>45079</v>
      </c>
      <c r="G3902" s="2">
        <v>45540</v>
      </c>
      <c r="H3902" s="2" t="str">
        <f>TEXT(Ecommerce_Sales[[#This Row],[Order_Date]],"mmmm")</f>
        <v>September</v>
      </c>
      <c r="I3902" s="2" t="str">
        <f>TEXT(Ecommerce_Sales[[#This Row],[Order_Date]],"yyyy")</f>
        <v>2024</v>
      </c>
      <c r="J3902" s="2" t="str">
        <f>TEXT(Ecommerce_Sales[[#This Row],[Order_Date]],"mmmm")</f>
        <v>September</v>
      </c>
      <c r="K3902" s="1" t="s">
        <v>1947</v>
      </c>
      <c r="L3902" s="1" t="s">
        <v>10059</v>
      </c>
      <c r="M3902" s="1" t="s">
        <v>2079</v>
      </c>
      <c r="N3902" s="1" t="s">
        <v>1973</v>
      </c>
      <c r="O3902" s="3">
        <v>936</v>
      </c>
      <c r="P3902">
        <v>1</v>
      </c>
      <c r="Q3902" s="3">
        <v>936</v>
      </c>
      <c r="R3902" s="1" t="s">
        <v>2008</v>
      </c>
      <c r="S3902" s="3">
        <v>61</v>
      </c>
      <c r="T3902">
        <v>2</v>
      </c>
      <c r="U3902" t="str">
        <f>IF(Ecommerce_Sales[[#This Row],[Delivery_Time_Days]]&gt;7,"Delay",IF(Ecommerce_Sales[[#This Row],[Delivery_Time_Days]] = 0,"No delivery",IF(Ecommerce_Sales[[#This Row],[Delivery_Time_Days]]&lt;=7,"On-time")))</f>
        <v>On-time</v>
      </c>
      <c r="V3902" s="7">
        <f>Ecommerce_Sales[[#This Row],[Profit]]/Ecommerce_Sales[[#This Row],[Total_Price]]</f>
        <v>0.3002136752136752</v>
      </c>
      <c r="W3902" s="3">
        <v>281</v>
      </c>
      <c r="X3902" s="3"/>
    </row>
    <row r="3903" spans="1:24" x14ac:dyDescent="0.25">
      <c r="A3903" s="1" t="s">
        <v>10060</v>
      </c>
      <c r="B3903" s="1" t="s">
        <v>517</v>
      </c>
      <c r="C3903" s="1" t="s">
        <v>518</v>
      </c>
      <c r="D3903" s="1" t="s">
        <v>6762</v>
      </c>
      <c r="E3903" s="1" t="s">
        <v>1961</v>
      </c>
      <c r="F3903" s="2">
        <v>44939</v>
      </c>
      <c r="G3903" s="2">
        <v>45427</v>
      </c>
      <c r="H3903" s="2" t="str">
        <f>TEXT(Ecommerce_Sales[[#This Row],[Order_Date]],"mmmm")</f>
        <v>May</v>
      </c>
      <c r="I3903" s="2" t="str">
        <f>TEXT(Ecommerce_Sales[[#This Row],[Order_Date]],"yyyy")</f>
        <v>2024</v>
      </c>
      <c r="J3903" s="2" t="str">
        <f>TEXT(Ecommerce_Sales[[#This Row],[Order_Date]],"mmmm")</f>
        <v>May</v>
      </c>
      <c r="K3903" s="1" t="s">
        <v>1947</v>
      </c>
      <c r="L3903" s="1" t="s">
        <v>4298</v>
      </c>
      <c r="M3903" s="1" t="s">
        <v>1983</v>
      </c>
      <c r="N3903" s="1" t="s">
        <v>1950</v>
      </c>
      <c r="O3903" s="3">
        <v>267</v>
      </c>
      <c r="P3903">
        <v>3</v>
      </c>
      <c r="Q3903" s="3">
        <v>800</v>
      </c>
      <c r="R3903" s="1" t="s">
        <v>1958</v>
      </c>
      <c r="S3903" s="3">
        <v>118</v>
      </c>
      <c r="T3903">
        <v>9</v>
      </c>
      <c r="U3903" t="str">
        <f>IF(Ecommerce_Sales[[#This Row],[Delivery_Time_Days]]&gt;7,"Delay",IF(Ecommerce_Sales[[#This Row],[Delivery_Time_Days]] = 0,"No delivery",IF(Ecommerce_Sales[[#This Row],[Delivery_Time_Days]]&lt;=7,"On-time")))</f>
        <v>Delay</v>
      </c>
      <c r="V3903" s="7">
        <f>Ecommerce_Sales[[#This Row],[Profit]]/Ecommerce_Sales[[#This Row],[Total_Price]]</f>
        <v>0.4</v>
      </c>
      <c r="W3903" s="3">
        <v>320</v>
      </c>
      <c r="X3903" s="3"/>
    </row>
    <row r="3904" spans="1:24" x14ac:dyDescent="0.25">
      <c r="A3904" s="1" t="s">
        <v>10061</v>
      </c>
      <c r="B3904" s="1" t="s">
        <v>793</v>
      </c>
      <c r="C3904" s="1" t="s">
        <v>794</v>
      </c>
      <c r="D3904" s="1" t="s">
        <v>5613</v>
      </c>
      <c r="E3904" s="1" t="s">
        <v>1961</v>
      </c>
      <c r="F3904" s="2">
        <v>45266</v>
      </c>
      <c r="G3904" s="2">
        <v>44954</v>
      </c>
      <c r="H3904" s="2" t="str">
        <f>TEXT(Ecommerce_Sales[[#This Row],[Order_Date]],"mmmm")</f>
        <v>January</v>
      </c>
      <c r="I3904" s="2" t="str">
        <f>TEXT(Ecommerce_Sales[[#This Row],[Order_Date]],"yyyy")</f>
        <v>2023</v>
      </c>
      <c r="J3904" s="2" t="str">
        <f>TEXT(Ecommerce_Sales[[#This Row],[Order_Date]],"mmmm")</f>
        <v>January</v>
      </c>
      <c r="K3904" s="1" t="s">
        <v>1947</v>
      </c>
      <c r="L3904" s="1" t="s">
        <v>10062</v>
      </c>
      <c r="M3904" s="1" t="s">
        <v>2054</v>
      </c>
      <c r="N3904" s="1" t="s">
        <v>1957</v>
      </c>
      <c r="O3904" s="3">
        <v>445</v>
      </c>
      <c r="P3904">
        <v>1</v>
      </c>
      <c r="Q3904" s="3">
        <v>445</v>
      </c>
      <c r="R3904" s="1" t="s">
        <v>2008</v>
      </c>
      <c r="S3904" s="3">
        <v>44</v>
      </c>
      <c r="T3904">
        <v>5</v>
      </c>
      <c r="U3904" t="str">
        <f>IF(Ecommerce_Sales[[#This Row],[Delivery_Time_Days]]&gt;7,"Delay",IF(Ecommerce_Sales[[#This Row],[Delivery_Time_Days]] = 0,"No delivery",IF(Ecommerce_Sales[[#This Row],[Delivery_Time_Days]]&lt;=7,"On-time")))</f>
        <v>On-time</v>
      </c>
      <c r="V3904" s="7">
        <f>Ecommerce_Sales[[#This Row],[Profit]]/Ecommerce_Sales[[#This Row],[Total_Price]]</f>
        <v>0.15056179775280898</v>
      </c>
      <c r="W3904" s="3">
        <v>67</v>
      </c>
      <c r="X3904" s="3"/>
    </row>
    <row r="3905" spans="1:24" x14ac:dyDescent="0.25">
      <c r="A3905" s="1" t="s">
        <v>10063</v>
      </c>
      <c r="B3905" s="1" t="s">
        <v>30</v>
      </c>
      <c r="C3905" s="1" t="s">
        <v>31</v>
      </c>
      <c r="D3905" s="1" t="s">
        <v>3790</v>
      </c>
      <c r="E3905" s="1" t="s">
        <v>1946</v>
      </c>
      <c r="F3905" s="2">
        <v>45464</v>
      </c>
      <c r="G3905" s="2">
        <v>45437</v>
      </c>
      <c r="H3905" s="2" t="str">
        <f>TEXT(Ecommerce_Sales[[#This Row],[Order_Date]],"mmmm")</f>
        <v>May</v>
      </c>
      <c r="I3905" s="2" t="str">
        <f>TEXT(Ecommerce_Sales[[#This Row],[Order_Date]],"yyyy")</f>
        <v>2024</v>
      </c>
      <c r="J3905" s="2" t="str">
        <f>TEXT(Ecommerce_Sales[[#This Row],[Order_Date]],"mmmm")</f>
        <v>May</v>
      </c>
      <c r="K3905" s="1" t="s">
        <v>1947</v>
      </c>
      <c r="L3905" s="1" t="s">
        <v>10064</v>
      </c>
      <c r="M3905" s="1" t="s">
        <v>1983</v>
      </c>
      <c r="N3905" s="1" t="s">
        <v>1950</v>
      </c>
      <c r="O3905" s="3">
        <v>594</v>
      </c>
      <c r="P3905">
        <v>2</v>
      </c>
      <c r="Q3905" s="3">
        <v>1187</v>
      </c>
      <c r="R3905" s="1" t="s">
        <v>1958</v>
      </c>
      <c r="S3905" s="3">
        <v>88</v>
      </c>
      <c r="T3905">
        <v>8</v>
      </c>
      <c r="U3905" t="str">
        <f>IF(Ecommerce_Sales[[#This Row],[Delivery_Time_Days]]&gt;7,"Delay",IF(Ecommerce_Sales[[#This Row],[Delivery_Time_Days]] = 0,"No delivery",IF(Ecommerce_Sales[[#This Row],[Delivery_Time_Days]]&lt;=7,"On-time")))</f>
        <v>Delay</v>
      </c>
      <c r="V3905" s="7">
        <f>Ecommerce_Sales[[#This Row],[Profit]]/Ecommerce_Sales[[#This Row],[Total_Price]]</f>
        <v>0.40016849199663018</v>
      </c>
      <c r="W3905" s="3">
        <v>475</v>
      </c>
      <c r="X3905" s="3"/>
    </row>
    <row r="3906" spans="1:24" x14ac:dyDescent="0.25">
      <c r="A3906" s="1" t="s">
        <v>10065</v>
      </c>
      <c r="B3906" s="1" t="s">
        <v>585</v>
      </c>
      <c r="C3906" s="1" t="s">
        <v>586</v>
      </c>
      <c r="D3906" s="1" t="s">
        <v>3824</v>
      </c>
      <c r="E3906" s="1" t="s">
        <v>1966</v>
      </c>
      <c r="F3906" s="2">
        <v>45193</v>
      </c>
      <c r="G3906" s="2">
        <v>45322</v>
      </c>
      <c r="H3906" s="2" t="str">
        <f>TEXT(Ecommerce_Sales[[#This Row],[Order_Date]],"mmmm")</f>
        <v>January</v>
      </c>
      <c r="I3906" s="2" t="str">
        <f>TEXT(Ecommerce_Sales[[#This Row],[Order_Date]],"yyyy")</f>
        <v>2024</v>
      </c>
      <c r="J3906" s="2" t="str">
        <f>TEXT(Ecommerce_Sales[[#This Row],[Order_Date]],"mmmm")</f>
        <v>January</v>
      </c>
      <c r="K3906" s="1" t="s">
        <v>1947</v>
      </c>
      <c r="L3906" s="1" t="s">
        <v>4051</v>
      </c>
      <c r="M3906" s="1" t="s">
        <v>1983</v>
      </c>
      <c r="N3906" s="1" t="s">
        <v>1950</v>
      </c>
      <c r="O3906" s="3">
        <v>375</v>
      </c>
      <c r="P3906">
        <v>1</v>
      </c>
      <c r="Q3906" s="3">
        <v>375</v>
      </c>
      <c r="R3906" s="1" t="s">
        <v>1958</v>
      </c>
      <c r="S3906" s="3">
        <v>45</v>
      </c>
      <c r="T3906">
        <v>3</v>
      </c>
      <c r="U3906" t="str">
        <f>IF(Ecommerce_Sales[[#This Row],[Delivery_Time_Days]]&gt;7,"Delay",IF(Ecommerce_Sales[[#This Row],[Delivery_Time_Days]] = 0,"No delivery",IF(Ecommerce_Sales[[#This Row],[Delivery_Time_Days]]&lt;=7,"On-time")))</f>
        <v>On-time</v>
      </c>
      <c r="V3906" s="7">
        <f>Ecommerce_Sales[[#This Row],[Profit]]/Ecommerce_Sales[[#This Row],[Total_Price]]</f>
        <v>0.4</v>
      </c>
      <c r="W3906" s="3">
        <v>150</v>
      </c>
      <c r="X3906" s="3"/>
    </row>
    <row r="3907" spans="1:24" x14ac:dyDescent="0.25">
      <c r="A3907" s="1" t="s">
        <v>10066</v>
      </c>
      <c r="B3907" s="1" t="s">
        <v>545</v>
      </c>
      <c r="C3907" s="1" t="s">
        <v>799</v>
      </c>
      <c r="D3907" s="1" t="s">
        <v>2175</v>
      </c>
      <c r="E3907" s="1" t="s">
        <v>1981</v>
      </c>
      <c r="F3907" s="2">
        <v>45643</v>
      </c>
      <c r="G3907" s="2">
        <v>45017</v>
      </c>
      <c r="H3907" s="2" t="str">
        <f>TEXT(Ecommerce_Sales[[#This Row],[Order_Date]],"mmmm")</f>
        <v>April</v>
      </c>
      <c r="I3907" s="2" t="str">
        <f>TEXT(Ecommerce_Sales[[#This Row],[Order_Date]],"yyyy")</f>
        <v>2023</v>
      </c>
      <c r="J3907" s="2" t="str">
        <f>TEXT(Ecommerce_Sales[[#This Row],[Order_Date]],"mmmm")</f>
        <v>April</v>
      </c>
      <c r="K3907" s="1" t="s">
        <v>1992</v>
      </c>
      <c r="L3907" s="1" t="s">
        <v>6509</v>
      </c>
      <c r="M3907" s="1" t="s">
        <v>2002</v>
      </c>
      <c r="N3907" s="1" t="s">
        <v>1989</v>
      </c>
      <c r="O3907" s="3">
        <v>1033</v>
      </c>
      <c r="P3907">
        <v>5</v>
      </c>
      <c r="Q3907" s="3">
        <v>5163</v>
      </c>
      <c r="R3907" s="1" t="s">
        <v>1958</v>
      </c>
      <c r="S3907" s="3">
        <v>650</v>
      </c>
      <c r="U3907" t="str">
        <f>IF(Ecommerce_Sales[[#This Row],[Delivery_Time_Days]]&gt;7,"Delay",IF(Ecommerce_Sales[[#This Row],[Delivery_Time_Days]] = 0,"No delivery",IF(Ecommerce_Sales[[#This Row],[Delivery_Time_Days]]&lt;=7,"On-time")))</f>
        <v>No delivery</v>
      </c>
      <c r="V3907" s="7">
        <f>Ecommerce_Sales[[#This Row],[Profit]]/Ecommerce_Sales[[#This Row],[Total_Price]]</f>
        <v>0.25004842146039125</v>
      </c>
      <c r="W3907" s="3">
        <v>1291</v>
      </c>
      <c r="X3907" s="3"/>
    </row>
    <row r="3908" spans="1:24" x14ac:dyDescent="0.25">
      <c r="A3908" s="1" t="s">
        <v>10067</v>
      </c>
      <c r="B3908" s="1" t="s">
        <v>170</v>
      </c>
      <c r="C3908" s="1" t="s">
        <v>171</v>
      </c>
      <c r="D3908" s="1" t="s">
        <v>8228</v>
      </c>
      <c r="E3908" s="1" t="s">
        <v>1966</v>
      </c>
      <c r="F3908" s="2">
        <v>45468</v>
      </c>
      <c r="G3908" s="2">
        <v>45102</v>
      </c>
      <c r="H3908" s="2" t="str">
        <f>TEXT(Ecommerce_Sales[[#This Row],[Order_Date]],"mmmm")</f>
        <v>June</v>
      </c>
      <c r="I3908" s="2" t="str">
        <f>TEXT(Ecommerce_Sales[[#This Row],[Order_Date]],"yyyy")</f>
        <v>2023</v>
      </c>
      <c r="J3908" s="2" t="str">
        <f>TEXT(Ecommerce_Sales[[#This Row],[Order_Date]],"mmmm")</f>
        <v>June</v>
      </c>
      <c r="K3908" s="1" t="s">
        <v>1947</v>
      </c>
      <c r="L3908" s="1" t="s">
        <v>10068</v>
      </c>
      <c r="M3908" s="1" t="s">
        <v>1988</v>
      </c>
      <c r="N3908" s="1" t="s">
        <v>1989</v>
      </c>
      <c r="O3908" s="3">
        <v>269</v>
      </c>
      <c r="P3908">
        <v>4</v>
      </c>
      <c r="Q3908" s="3">
        <v>1077</v>
      </c>
      <c r="R3908" s="1" t="s">
        <v>2012</v>
      </c>
      <c r="S3908" s="3">
        <v>93</v>
      </c>
      <c r="T3908">
        <v>3</v>
      </c>
      <c r="U3908" t="str">
        <f>IF(Ecommerce_Sales[[#This Row],[Delivery_Time_Days]]&gt;7,"Delay",IF(Ecommerce_Sales[[#This Row],[Delivery_Time_Days]] = 0,"No delivery",IF(Ecommerce_Sales[[#This Row],[Delivery_Time_Days]]&lt;=7,"On-time")))</f>
        <v>On-time</v>
      </c>
      <c r="V3908" s="7">
        <f>Ecommerce_Sales[[#This Row],[Profit]]/Ecommerce_Sales[[#This Row],[Total_Price]]</f>
        <v>0.24976787372330547</v>
      </c>
      <c r="W3908" s="3">
        <v>269</v>
      </c>
      <c r="X3908" s="3"/>
    </row>
    <row r="3909" spans="1:24" x14ac:dyDescent="0.25">
      <c r="A3909" s="1" t="s">
        <v>10069</v>
      </c>
      <c r="B3909" s="1" t="s">
        <v>413</v>
      </c>
      <c r="C3909" s="1" t="s">
        <v>414</v>
      </c>
      <c r="D3909" s="1" t="s">
        <v>3042</v>
      </c>
      <c r="E3909" s="1" t="s">
        <v>1954</v>
      </c>
      <c r="F3909" s="2">
        <v>45135</v>
      </c>
      <c r="G3909" s="2">
        <v>45481</v>
      </c>
      <c r="H3909" s="2" t="str">
        <f>TEXT(Ecommerce_Sales[[#This Row],[Order_Date]],"mmmm")</f>
        <v>July</v>
      </c>
      <c r="I3909" s="2" t="str">
        <f>TEXT(Ecommerce_Sales[[#This Row],[Order_Date]],"yyyy")</f>
        <v>2024</v>
      </c>
      <c r="J3909" s="2" t="str">
        <f>TEXT(Ecommerce_Sales[[#This Row],[Order_Date]],"mmmm")</f>
        <v>July</v>
      </c>
      <c r="K3909" s="1" t="s">
        <v>1947</v>
      </c>
      <c r="L3909" s="1" t="s">
        <v>8272</v>
      </c>
      <c r="M3909" s="1" t="s">
        <v>1949</v>
      </c>
      <c r="N3909" s="1" t="s">
        <v>1950</v>
      </c>
      <c r="O3909" s="3">
        <v>438</v>
      </c>
      <c r="P3909">
        <v>1</v>
      </c>
      <c r="Q3909" s="3">
        <v>438</v>
      </c>
      <c r="R3909" s="1" t="s">
        <v>2012</v>
      </c>
      <c r="S3909" s="3">
        <v>39</v>
      </c>
      <c r="T3909">
        <v>6</v>
      </c>
      <c r="U3909" t="str">
        <f>IF(Ecommerce_Sales[[#This Row],[Delivery_Time_Days]]&gt;7,"Delay",IF(Ecommerce_Sales[[#This Row],[Delivery_Time_Days]] = 0,"No delivery",IF(Ecommerce_Sales[[#This Row],[Delivery_Time_Days]]&lt;=7,"On-time")))</f>
        <v>On-time</v>
      </c>
      <c r="V3909" s="7">
        <f>Ecommerce_Sales[[#This Row],[Profit]]/Ecommerce_Sales[[#This Row],[Total_Price]]</f>
        <v>0.3995433789954338</v>
      </c>
      <c r="W3909" s="3">
        <v>175</v>
      </c>
      <c r="X3909" s="3"/>
    </row>
    <row r="3910" spans="1:24" x14ac:dyDescent="0.25">
      <c r="A3910" s="1" t="s">
        <v>10070</v>
      </c>
      <c r="B3910" s="1" t="s">
        <v>254</v>
      </c>
      <c r="C3910" s="1" t="s">
        <v>255</v>
      </c>
      <c r="D3910" s="1" t="s">
        <v>6860</v>
      </c>
      <c r="E3910" s="1" t="s">
        <v>1966</v>
      </c>
      <c r="F3910" s="2">
        <v>45645</v>
      </c>
      <c r="G3910" s="2">
        <v>45544</v>
      </c>
      <c r="H3910" s="2" t="str">
        <f>TEXT(Ecommerce_Sales[[#This Row],[Order_Date]],"mmmm")</f>
        <v>September</v>
      </c>
      <c r="I3910" s="2" t="str">
        <f>TEXT(Ecommerce_Sales[[#This Row],[Order_Date]],"yyyy")</f>
        <v>2024</v>
      </c>
      <c r="J3910" s="2" t="str">
        <f>TEXT(Ecommerce_Sales[[#This Row],[Order_Date]],"mmmm")</f>
        <v>September</v>
      </c>
      <c r="K3910" s="1" t="s">
        <v>1947</v>
      </c>
      <c r="L3910" s="1" t="s">
        <v>10071</v>
      </c>
      <c r="M3910" s="1" t="s">
        <v>1949</v>
      </c>
      <c r="N3910" s="1" t="s">
        <v>1950</v>
      </c>
      <c r="O3910" s="3">
        <v>857</v>
      </c>
      <c r="P3910">
        <v>2</v>
      </c>
      <c r="Q3910" s="3">
        <v>1714</v>
      </c>
      <c r="R3910" s="1" t="s">
        <v>1951</v>
      </c>
      <c r="S3910" s="3">
        <v>119</v>
      </c>
      <c r="T3910">
        <v>7</v>
      </c>
      <c r="U3910" t="str">
        <f>IF(Ecommerce_Sales[[#This Row],[Delivery_Time_Days]]&gt;7,"Delay",IF(Ecommerce_Sales[[#This Row],[Delivery_Time_Days]] = 0,"No delivery",IF(Ecommerce_Sales[[#This Row],[Delivery_Time_Days]]&lt;=7,"On-time")))</f>
        <v>On-time</v>
      </c>
      <c r="V3910" s="7">
        <f>Ecommerce_Sales[[#This Row],[Profit]]/Ecommerce_Sales[[#This Row],[Total_Price]]</f>
        <v>0.40023337222870481</v>
      </c>
      <c r="W3910" s="3">
        <v>686</v>
      </c>
      <c r="X3910" s="3"/>
    </row>
    <row r="3911" spans="1:24" x14ac:dyDescent="0.25">
      <c r="A3911" s="1" t="s">
        <v>10072</v>
      </c>
      <c r="B3911" s="1" t="s">
        <v>1820</v>
      </c>
      <c r="C3911" s="1" t="s">
        <v>1821</v>
      </c>
      <c r="D3911" s="1" t="s">
        <v>3762</v>
      </c>
      <c r="E3911" s="1" t="s">
        <v>1996</v>
      </c>
      <c r="F3911" s="2">
        <v>45546</v>
      </c>
      <c r="G3911" s="2">
        <v>45201</v>
      </c>
      <c r="H3911" s="2" t="str">
        <f>TEXT(Ecommerce_Sales[[#This Row],[Order_Date]],"mmmm")</f>
        <v>October</v>
      </c>
      <c r="I3911" s="2" t="str">
        <f>TEXT(Ecommerce_Sales[[#This Row],[Order_Date]],"yyyy")</f>
        <v>2023</v>
      </c>
      <c r="J3911" s="2" t="str">
        <f>TEXT(Ecommerce_Sales[[#This Row],[Order_Date]],"mmmm")</f>
        <v>October</v>
      </c>
      <c r="K3911" s="1" t="s">
        <v>1947</v>
      </c>
      <c r="L3911" s="1" t="s">
        <v>2780</v>
      </c>
      <c r="M3911" s="1" t="s">
        <v>1983</v>
      </c>
      <c r="N3911" s="1" t="s">
        <v>1950</v>
      </c>
      <c r="O3911" s="3">
        <v>341</v>
      </c>
      <c r="P3911">
        <v>3</v>
      </c>
      <c r="Q3911" s="3">
        <v>1023</v>
      </c>
      <c r="R3911" s="1" t="s">
        <v>1958</v>
      </c>
      <c r="S3911" s="3">
        <v>95</v>
      </c>
      <c r="T3911">
        <v>5</v>
      </c>
      <c r="U3911" t="str">
        <f>IF(Ecommerce_Sales[[#This Row],[Delivery_Time_Days]]&gt;7,"Delay",IF(Ecommerce_Sales[[#This Row],[Delivery_Time_Days]] = 0,"No delivery",IF(Ecommerce_Sales[[#This Row],[Delivery_Time_Days]]&lt;=7,"On-time")))</f>
        <v>On-time</v>
      </c>
      <c r="V3911" s="7">
        <f>Ecommerce_Sales[[#This Row],[Profit]]/Ecommerce_Sales[[#This Row],[Total_Price]]</f>
        <v>0.39980449657869011</v>
      </c>
      <c r="W3911" s="3">
        <v>409</v>
      </c>
      <c r="X3911" s="3"/>
    </row>
    <row r="3912" spans="1:24" x14ac:dyDescent="0.25">
      <c r="A3912" s="1" t="s">
        <v>10073</v>
      </c>
      <c r="B3912" s="1" t="s">
        <v>190</v>
      </c>
      <c r="C3912" s="1" t="s">
        <v>191</v>
      </c>
      <c r="D3912" s="1" t="s">
        <v>6828</v>
      </c>
      <c r="E3912" s="1" t="s">
        <v>1946</v>
      </c>
      <c r="F3912" s="2">
        <v>45367</v>
      </c>
      <c r="G3912" s="2">
        <v>45429</v>
      </c>
      <c r="H3912" s="2" t="str">
        <f>TEXT(Ecommerce_Sales[[#This Row],[Order_Date]],"mmmm")</f>
        <v>May</v>
      </c>
      <c r="I3912" s="2" t="str">
        <f>TEXT(Ecommerce_Sales[[#This Row],[Order_Date]],"yyyy")</f>
        <v>2024</v>
      </c>
      <c r="J3912" s="2" t="str">
        <f>TEXT(Ecommerce_Sales[[#This Row],[Order_Date]],"mmmm")</f>
        <v>May</v>
      </c>
      <c r="K3912" s="1" t="s">
        <v>1947</v>
      </c>
      <c r="L3912" s="1" t="s">
        <v>5288</v>
      </c>
      <c r="M3912" s="1" t="s">
        <v>2026</v>
      </c>
      <c r="N3912" s="1" t="s">
        <v>1978</v>
      </c>
      <c r="O3912" s="3">
        <v>982</v>
      </c>
      <c r="P3912">
        <v>3</v>
      </c>
      <c r="Q3912" s="3">
        <v>2946</v>
      </c>
      <c r="R3912" s="1" t="s">
        <v>2012</v>
      </c>
      <c r="S3912" s="3">
        <v>390</v>
      </c>
      <c r="T3912">
        <v>5</v>
      </c>
      <c r="U3912" t="str">
        <f>IF(Ecommerce_Sales[[#This Row],[Delivery_Time_Days]]&gt;7,"Delay",IF(Ecommerce_Sales[[#This Row],[Delivery_Time_Days]] = 0,"No delivery",IF(Ecommerce_Sales[[#This Row],[Delivery_Time_Days]]&lt;=7,"On-time")))</f>
        <v>On-time</v>
      </c>
      <c r="V3912" s="7">
        <f>Ecommerce_Sales[[#This Row],[Profit]]/Ecommerce_Sales[[#This Row],[Total_Price]]</f>
        <v>0.34996605566870331</v>
      </c>
      <c r="W3912" s="3">
        <v>1031</v>
      </c>
      <c r="X3912" s="3"/>
    </row>
    <row r="3913" spans="1:24" x14ac:dyDescent="0.25">
      <c r="A3913" s="1" t="s">
        <v>10074</v>
      </c>
      <c r="B3913" s="1" t="s">
        <v>1407</v>
      </c>
      <c r="C3913" s="1" t="s">
        <v>1408</v>
      </c>
      <c r="D3913" s="1" t="s">
        <v>7828</v>
      </c>
      <c r="E3913" s="1" t="s">
        <v>1954</v>
      </c>
      <c r="F3913" s="2">
        <v>45185</v>
      </c>
      <c r="G3913" s="2">
        <v>45442</v>
      </c>
      <c r="H3913" s="2" t="str">
        <f>TEXT(Ecommerce_Sales[[#This Row],[Order_Date]],"mmmm")</f>
        <v>May</v>
      </c>
      <c r="I3913" s="2" t="str">
        <f>TEXT(Ecommerce_Sales[[#This Row],[Order_Date]],"yyyy")</f>
        <v>2024</v>
      </c>
      <c r="J3913" s="2" t="str">
        <f>TEXT(Ecommerce_Sales[[#This Row],[Order_Date]],"mmmm")</f>
        <v>May</v>
      </c>
      <c r="K3913" s="1" t="s">
        <v>1947</v>
      </c>
      <c r="L3913" s="1" t="s">
        <v>10075</v>
      </c>
      <c r="M3913" s="1" t="s">
        <v>2047</v>
      </c>
      <c r="N3913" s="1" t="s">
        <v>1989</v>
      </c>
      <c r="O3913" s="3">
        <v>1062</v>
      </c>
      <c r="P3913">
        <v>3</v>
      </c>
      <c r="Q3913" s="3">
        <v>3186</v>
      </c>
      <c r="R3913" s="1" t="s">
        <v>1958</v>
      </c>
      <c r="S3913" s="3">
        <v>193</v>
      </c>
      <c r="T3913">
        <v>6</v>
      </c>
      <c r="U3913" t="str">
        <f>IF(Ecommerce_Sales[[#This Row],[Delivery_Time_Days]]&gt;7,"Delay",IF(Ecommerce_Sales[[#This Row],[Delivery_Time_Days]] = 0,"No delivery",IF(Ecommerce_Sales[[#This Row],[Delivery_Time_Days]]&lt;=7,"On-time")))</f>
        <v>On-time</v>
      </c>
      <c r="V3913" s="7">
        <f>Ecommerce_Sales[[#This Row],[Profit]]/Ecommerce_Sales[[#This Row],[Total_Price]]</f>
        <v>0.24984306340238543</v>
      </c>
      <c r="W3913" s="3">
        <v>796</v>
      </c>
      <c r="X3913" s="3"/>
    </row>
    <row r="3914" spans="1:24" x14ac:dyDescent="0.25">
      <c r="A3914" s="1" t="s">
        <v>10076</v>
      </c>
      <c r="B3914" s="1" t="s">
        <v>1504</v>
      </c>
      <c r="C3914" s="1" t="s">
        <v>1505</v>
      </c>
      <c r="D3914" s="1" t="s">
        <v>8869</v>
      </c>
      <c r="E3914" s="1" t="s">
        <v>1961</v>
      </c>
      <c r="F3914" s="2">
        <v>45418</v>
      </c>
      <c r="G3914" s="2">
        <v>45517</v>
      </c>
      <c r="H3914" s="2" t="str">
        <f>TEXT(Ecommerce_Sales[[#This Row],[Order_Date]],"mmmm")</f>
        <v>August</v>
      </c>
      <c r="I3914" s="2" t="str">
        <f>TEXT(Ecommerce_Sales[[#This Row],[Order_Date]],"yyyy")</f>
        <v>2024</v>
      </c>
      <c r="J3914" s="2" t="str">
        <f>TEXT(Ecommerce_Sales[[#This Row],[Order_Date]],"mmmm")</f>
        <v>August</v>
      </c>
      <c r="K3914" s="1" t="s">
        <v>1947</v>
      </c>
      <c r="L3914" s="1" t="s">
        <v>6464</v>
      </c>
      <c r="M3914" s="1" t="s">
        <v>2002</v>
      </c>
      <c r="N3914" s="1" t="s">
        <v>1989</v>
      </c>
      <c r="O3914" s="3">
        <v>996</v>
      </c>
      <c r="P3914">
        <v>3</v>
      </c>
      <c r="Q3914" s="3">
        <v>2988</v>
      </c>
      <c r="R3914" s="1" t="s">
        <v>1958</v>
      </c>
      <c r="S3914" s="3">
        <v>170</v>
      </c>
      <c r="T3914">
        <v>10</v>
      </c>
      <c r="U3914" t="str">
        <f>IF(Ecommerce_Sales[[#This Row],[Delivery_Time_Days]]&gt;7,"Delay",IF(Ecommerce_Sales[[#This Row],[Delivery_Time_Days]] = 0,"No delivery",IF(Ecommerce_Sales[[#This Row],[Delivery_Time_Days]]&lt;=7,"On-time")))</f>
        <v>Delay</v>
      </c>
      <c r="V3914" s="7">
        <f>Ecommerce_Sales[[#This Row],[Profit]]/Ecommerce_Sales[[#This Row],[Total_Price]]</f>
        <v>0.25</v>
      </c>
      <c r="W3914" s="3">
        <v>747</v>
      </c>
      <c r="X3914" s="3"/>
    </row>
    <row r="3915" spans="1:24" x14ac:dyDescent="0.25">
      <c r="A3915" s="1" t="s">
        <v>10077</v>
      </c>
      <c r="B3915" s="1" t="s">
        <v>499</v>
      </c>
      <c r="C3915" s="1" t="s">
        <v>500</v>
      </c>
      <c r="D3915" s="1" t="s">
        <v>2189</v>
      </c>
      <c r="E3915" s="1" t="s">
        <v>1981</v>
      </c>
      <c r="F3915" s="2">
        <v>45073</v>
      </c>
      <c r="G3915" s="2">
        <v>45318</v>
      </c>
      <c r="H3915" s="2" t="str">
        <f>TEXT(Ecommerce_Sales[[#This Row],[Order_Date]],"mmmm")</f>
        <v>January</v>
      </c>
      <c r="I3915" s="2" t="str">
        <f>TEXT(Ecommerce_Sales[[#This Row],[Order_Date]],"yyyy")</f>
        <v>2024</v>
      </c>
      <c r="J3915" s="2" t="str">
        <f>TEXT(Ecommerce_Sales[[#This Row],[Order_Date]],"mmmm")</f>
        <v>January</v>
      </c>
      <c r="K3915" s="1" t="s">
        <v>1947</v>
      </c>
      <c r="L3915" s="1" t="s">
        <v>10078</v>
      </c>
      <c r="M3915" s="1" t="s">
        <v>2030</v>
      </c>
      <c r="N3915" s="1" t="s">
        <v>1978</v>
      </c>
      <c r="O3915" s="3">
        <v>487</v>
      </c>
      <c r="P3915">
        <v>4</v>
      </c>
      <c r="Q3915" s="3">
        <v>1948</v>
      </c>
      <c r="R3915" s="1" t="s">
        <v>2008</v>
      </c>
      <c r="S3915" s="3">
        <v>108</v>
      </c>
      <c r="T3915">
        <v>3</v>
      </c>
      <c r="U3915" t="str">
        <f>IF(Ecommerce_Sales[[#This Row],[Delivery_Time_Days]]&gt;7,"Delay",IF(Ecommerce_Sales[[#This Row],[Delivery_Time_Days]] = 0,"No delivery",IF(Ecommerce_Sales[[#This Row],[Delivery_Time_Days]]&lt;=7,"On-time")))</f>
        <v>On-time</v>
      </c>
      <c r="V3915" s="7">
        <f>Ecommerce_Sales[[#This Row],[Profit]]/Ecommerce_Sales[[#This Row],[Total_Price]]</f>
        <v>0.35010266940451745</v>
      </c>
      <c r="W3915" s="3">
        <v>682</v>
      </c>
      <c r="X3915" s="3"/>
    </row>
    <row r="3916" spans="1:24" x14ac:dyDescent="0.25">
      <c r="A3916" s="1" t="s">
        <v>10079</v>
      </c>
      <c r="B3916" s="1" t="s">
        <v>996</v>
      </c>
      <c r="C3916" s="1" t="s">
        <v>997</v>
      </c>
      <c r="D3916" s="1" t="s">
        <v>6061</v>
      </c>
      <c r="E3916" s="1" t="s">
        <v>1981</v>
      </c>
      <c r="F3916" s="2">
        <v>45637</v>
      </c>
      <c r="G3916" s="2">
        <v>45329</v>
      </c>
      <c r="H3916" s="2" t="str">
        <f>TEXT(Ecommerce_Sales[[#This Row],[Order_Date]],"mmmm")</f>
        <v>February</v>
      </c>
      <c r="I3916" s="2" t="str">
        <f>TEXT(Ecommerce_Sales[[#This Row],[Order_Date]],"yyyy")</f>
        <v>2024</v>
      </c>
      <c r="J3916" s="2" t="str">
        <f>TEXT(Ecommerce_Sales[[#This Row],[Order_Date]],"mmmm")</f>
        <v>February</v>
      </c>
      <c r="K3916" s="1" t="s">
        <v>1947</v>
      </c>
      <c r="L3916" s="1" t="s">
        <v>10080</v>
      </c>
      <c r="M3916" s="1" t="s">
        <v>2007</v>
      </c>
      <c r="N3916" s="1" t="s">
        <v>1973</v>
      </c>
      <c r="O3916" s="3">
        <v>94</v>
      </c>
      <c r="P3916">
        <v>2</v>
      </c>
      <c r="Q3916" s="3">
        <v>187</v>
      </c>
      <c r="R3916" s="1" t="s">
        <v>1958</v>
      </c>
      <c r="S3916" s="3">
        <v>12</v>
      </c>
      <c r="T3916">
        <v>9</v>
      </c>
      <c r="U3916" t="str">
        <f>IF(Ecommerce_Sales[[#This Row],[Delivery_Time_Days]]&gt;7,"Delay",IF(Ecommerce_Sales[[#This Row],[Delivery_Time_Days]] = 0,"No delivery",IF(Ecommerce_Sales[[#This Row],[Delivery_Time_Days]]&lt;=7,"On-time")))</f>
        <v>Delay</v>
      </c>
      <c r="V3916" s="7">
        <f>Ecommerce_Sales[[#This Row],[Profit]]/Ecommerce_Sales[[#This Row],[Total_Price]]</f>
        <v>0.29946524064171121</v>
      </c>
      <c r="W3916" s="3">
        <v>56</v>
      </c>
      <c r="X3916" s="3"/>
    </row>
    <row r="3917" spans="1:24" x14ac:dyDescent="0.25">
      <c r="A3917" s="1" t="s">
        <v>10081</v>
      </c>
      <c r="B3917" s="1" t="s">
        <v>561</v>
      </c>
      <c r="C3917" s="1" t="s">
        <v>562</v>
      </c>
      <c r="D3917" s="1" t="s">
        <v>3345</v>
      </c>
      <c r="E3917" s="1" t="s">
        <v>1954</v>
      </c>
      <c r="F3917" s="2">
        <v>45031</v>
      </c>
      <c r="G3917" s="2">
        <v>45423</v>
      </c>
      <c r="H3917" s="2" t="str">
        <f>TEXT(Ecommerce_Sales[[#This Row],[Order_Date]],"mmmm")</f>
        <v>May</v>
      </c>
      <c r="I3917" s="2" t="str">
        <f>TEXT(Ecommerce_Sales[[#This Row],[Order_Date]],"yyyy")</f>
        <v>2024</v>
      </c>
      <c r="J3917" s="2" t="str">
        <f>TEXT(Ecommerce_Sales[[#This Row],[Order_Date]],"mmmm")</f>
        <v>May</v>
      </c>
      <c r="K3917" s="1" t="s">
        <v>1992</v>
      </c>
      <c r="L3917" s="1" t="s">
        <v>4111</v>
      </c>
      <c r="M3917" s="1" t="s">
        <v>2072</v>
      </c>
      <c r="N3917" s="1" t="s">
        <v>1950</v>
      </c>
      <c r="O3917" s="3">
        <v>919</v>
      </c>
      <c r="P3917">
        <v>1</v>
      </c>
      <c r="Q3917" s="3">
        <v>919</v>
      </c>
      <c r="R3917" s="1" t="s">
        <v>1958</v>
      </c>
      <c r="S3917" s="3">
        <v>85</v>
      </c>
      <c r="U3917" t="str">
        <f>IF(Ecommerce_Sales[[#This Row],[Delivery_Time_Days]]&gt;7,"Delay",IF(Ecommerce_Sales[[#This Row],[Delivery_Time_Days]] = 0,"No delivery",IF(Ecommerce_Sales[[#This Row],[Delivery_Time_Days]]&lt;=7,"On-time")))</f>
        <v>No delivery</v>
      </c>
      <c r="V3917" s="7">
        <f>Ecommerce_Sales[[#This Row],[Profit]]/Ecommerce_Sales[[#This Row],[Total_Price]]</f>
        <v>0.40043525571273125</v>
      </c>
      <c r="W3917" s="3">
        <v>368</v>
      </c>
      <c r="X3917" s="3"/>
    </row>
    <row r="3918" spans="1:24" x14ac:dyDescent="0.25">
      <c r="A3918" s="1" t="s">
        <v>10082</v>
      </c>
      <c r="B3918" s="1" t="s">
        <v>789</v>
      </c>
      <c r="C3918" s="1" t="s">
        <v>790</v>
      </c>
      <c r="D3918" s="1" t="s">
        <v>4867</v>
      </c>
      <c r="E3918" s="1" t="s">
        <v>1954</v>
      </c>
      <c r="F3918" s="2">
        <v>45625</v>
      </c>
      <c r="G3918" s="2">
        <v>45348</v>
      </c>
      <c r="H3918" s="2" t="str">
        <f>TEXT(Ecommerce_Sales[[#This Row],[Order_Date]],"mmmm")</f>
        <v>February</v>
      </c>
      <c r="I3918" s="2" t="str">
        <f>TEXT(Ecommerce_Sales[[#This Row],[Order_Date]],"yyyy")</f>
        <v>2024</v>
      </c>
      <c r="J3918" s="2" t="str">
        <f>TEXT(Ecommerce_Sales[[#This Row],[Order_Date]],"mmmm")</f>
        <v>February</v>
      </c>
      <c r="K3918" s="1" t="s">
        <v>1947</v>
      </c>
      <c r="L3918" s="1" t="s">
        <v>10083</v>
      </c>
      <c r="M3918" s="1" t="s">
        <v>2047</v>
      </c>
      <c r="N3918" s="1" t="s">
        <v>1989</v>
      </c>
      <c r="O3918" s="3">
        <v>85</v>
      </c>
      <c r="P3918">
        <v>1</v>
      </c>
      <c r="Q3918" s="3">
        <v>85</v>
      </c>
      <c r="R3918" s="1" t="s">
        <v>1958</v>
      </c>
      <c r="S3918" s="3">
        <v>12</v>
      </c>
      <c r="T3918">
        <v>10</v>
      </c>
      <c r="U3918" t="str">
        <f>IF(Ecommerce_Sales[[#This Row],[Delivery_Time_Days]]&gt;7,"Delay",IF(Ecommerce_Sales[[#This Row],[Delivery_Time_Days]] = 0,"No delivery",IF(Ecommerce_Sales[[#This Row],[Delivery_Time_Days]]&lt;=7,"On-time")))</f>
        <v>Delay</v>
      </c>
      <c r="V3918" s="7">
        <f>Ecommerce_Sales[[#This Row],[Profit]]/Ecommerce_Sales[[#This Row],[Total_Price]]</f>
        <v>0.24705882352941178</v>
      </c>
      <c r="W3918" s="3">
        <v>21</v>
      </c>
      <c r="X3918" s="3"/>
    </row>
    <row r="3919" spans="1:24" x14ac:dyDescent="0.25">
      <c r="A3919" s="1" t="s">
        <v>10084</v>
      </c>
      <c r="B3919" s="1" t="s">
        <v>846</v>
      </c>
      <c r="C3919" s="1" t="s">
        <v>847</v>
      </c>
      <c r="D3919" s="1" t="s">
        <v>2028</v>
      </c>
      <c r="E3919" s="1" t="s">
        <v>1946</v>
      </c>
      <c r="F3919" s="2">
        <v>44972</v>
      </c>
      <c r="G3919" s="2">
        <v>45569</v>
      </c>
      <c r="H3919" s="2" t="str">
        <f>TEXT(Ecommerce_Sales[[#This Row],[Order_Date]],"mmmm")</f>
        <v>October</v>
      </c>
      <c r="I3919" s="2" t="str">
        <f>TEXT(Ecommerce_Sales[[#This Row],[Order_Date]],"yyyy")</f>
        <v>2024</v>
      </c>
      <c r="J3919" s="2" t="str">
        <f>TEXT(Ecommerce_Sales[[#This Row],[Order_Date]],"mmmm")</f>
        <v>October</v>
      </c>
      <c r="K3919" s="1" t="s">
        <v>1947</v>
      </c>
      <c r="L3919" s="1" t="s">
        <v>10085</v>
      </c>
      <c r="M3919" s="1" t="s">
        <v>2104</v>
      </c>
      <c r="N3919" s="1" t="s">
        <v>1978</v>
      </c>
      <c r="O3919" s="3">
        <v>929</v>
      </c>
      <c r="P3919">
        <v>1</v>
      </c>
      <c r="Q3919" s="3">
        <v>929</v>
      </c>
      <c r="R3919" s="1" t="s">
        <v>1958</v>
      </c>
      <c r="S3919" s="3">
        <v>107</v>
      </c>
      <c r="T3919">
        <v>6</v>
      </c>
      <c r="U3919" t="str">
        <f>IF(Ecommerce_Sales[[#This Row],[Delivery_Time_Days]]&gt;7,"Delay",IF(Ecommerce_Sales[[#This Row],[Delivery_Time_Days]] = 0,"No delivery",IF(Ecommerce_Sales[[#This Row],[Delivery_Time_Days]]&lt;=7,"On-time")))</f>
        <v>On-time</v>
      </c>
      <c r="V3919" s="7">
        <f>Ecommerce_Sales[[#This Row],[Profit]]/Ecommerce_Sales[[#This Row],[Total_Price]]</f>
        <v>0.34983853606027987</v>
      </c>
      <c r="W3919" s="3">
        <v>325</v>
      </c>
      <c r="X3919" s="3"/>
    </row>
    <row r="3920" spans="1:24" x14ac:dyDescent="0.25">
      <c r="A3920" s="1" t="s">
        <v>10086</v>
      </c>
      <c r="B3920" s="1" t="s">
        <v>472</v>
      </c>
      <c r="C3920" s="1" t="s">
        <v>473</v>
      </c>
      <c r="D3920" s="1" t="s">
        <v>5904</v>
      </c>
      <c r="E3920" s="1" t="s">
        <v>1946</v>
      </c>
      <c r="F3920" s="2">
        <v>45399</v>
      </c>
      <c r="G3920" s="2">
        <v>45548</v>
      </c>
      <c r="H3920" s="2" t="str">
        <f>TEXT(Ecommerce_Sales[[#This Row],[Order_Date]],"mmmm")</f>
        <v>September</v>
      </c>
      <c r="I3920" s="2" t="str">
        <f>TEXT(Ecommerce_Sales[[#This Row],[Order_Date]],"yyyy")</f>
        <v>2024</v>
      </c>
      <c r="J3920" s="2" t="str">
        <f>TEXT(Ecommerce_Sales[[#This Row],[Order_Date]],"mmmm")</f>
        <v>September</v>
      </c>
      <c r="K3920" s="1" t="s">
        <v>1947</v>
      </c>
      <c r="L3920" s="1" t="s">
        <v>10087</v>
      </c>
      <c r="M3920" s="1" t="s">
        <v>2002</v>
      </c>
      <c r="N3920" s="1" t="s">
        <v>1989</v>
      </c>
      <c r="O3920" s="3">
        <v>480</v>
      </c>
      <c r="P3920">
        <v>4</v>
      </c>
      <c r="Q3920" s="3">
        <v>1920</v>
      </c>
      <c r="R3920" s="1" t="s">
        <v>2008</v>
      </c>
      <c r="S3920" s="3">
        <v>103</v>
      </c>
      <c r="T3920">
        <v>5</v>
      </c>
      <c r="U3920" t="str">
        <f>IF(Ecommerce_Sales[[#This Row],[Delivery_Time_Days]]&gt;7,"Delay",IF(Ecommerce_Sales[[#This Row],[Delivery_Time_Days]] = 0,"No delivery",IF(Ecommerce_Sales[[#This Row],[Delivery_Time_Days]]&lt;=7,"On-time")))</f>
        <v>On-time</v>
      </c>
      <c r="V3920" s="7">
        <f>Ecommerce_Sales[[#This Row],[Profit]]/Ecommerce_Sales[[#This Row],[Total_Price]]</f>
        <v>0.25</v>
      </c>
      <c r="W3920" s="3">
        <v>480</v>
      </c>
      <c r="X3920" s="3"/>
    </row>
    <row r="3921" spans="1:24" x14ac:dyDescent="0.25">
      <c r="A3921" s="1" t="s">
        <v>10088</v>
      </c>
      <c r="B3921" s="1" t="s">
        <v>126</v>
      </c>
      <c r="C3921" s="1" t="s">
        <v>127</v>
      </c>
      <c r="D3921" s="1" t="s">
        <v>3960</v>
      </c>
      <c r="E3921" s="1" t="s">
        <v>1954</v>
      </c>
      <c r="F3921" s="2">
        <v>45289</v>
      </c>
      <c r="G3921" s="2">
        <v>45345</v>
      </c>
      <c r="H3921" s="2" t="str">
        <f>TEXT(Ecommerce_Sales[[#This Row],[Order_Date]],"mmmm")</f>
        <v>February</v>
      </c>
      <c r="I3921" s="2" t="str">
        <f>TEXT(Ecommerce_Sales[[#This Row],[Order_Date]],"yyyy")</f>
        <v>2024</v>
      </c>
      <c r="J3921" s="2" t="str">
        <f>TEXT(Ecommerce_Sales[[#This Row],[Order_Date]],"mmmm")</f>
        <v>February</v>
      </c>
      <c r="K3921" s="1" t="s">
        <v>1947</v>
      </c>
      <c r="L3921" s="1" t="s">
        <v>6944</v>
      </c>
      <c r="M3921" s="1" t="s">
        <v>1972</v>
      </c>
      <c r="N3921" s="1" t="s">
        <v>1973</v>
      </c>
      <c r="O3921" s="3">
        <v>471</v>
      </c>
      <c r="P3921">
        <v>4</v>
      </c>
      <c r="Q3921" s="3">
        <v>1883</v>
      </c>
      <c r="R3921" s="1" t="s">
        <v>1951</v>
      </c>
      <c r="S3921" s="3">
        <v>250</v>
      </c>
      <c r="T3921">
        <v>7</v>
      </c>
      <c r="U3921" t="str">
        <f>IF(Ecommerce_Sales[[#This Row],[Delivery_Time_Days]]&gt;7,"Delay",IF(Ecommerce_Sales[[#This Row],[Delivery_Time_Days]] = 0,"No delivery",IF(Ecommerce_Sales[[#This Row],[Delivery_Time_Days]]&lt;=7,"On-time")))</f>
        <v>On-time</v>
      </c>
      <c r="V3921" s="7">
        <f>Ecommerce_Sales[[#This Row],[Profit]]/Ecommerce_Sales[[#This Row],[Total_Price]]</f>
        <v>0.30005310674455654</v>
      </c>
      <c r="W3921" s="3">
        <v>565</v>
      </c>
      <c r="X3921" s="3"/>
    </row>
    <row r="3922" spans="1:24" x14ac:dyDescent="0.25">
      <c r="A3922" s="1" t="s">
        <v>10089</v>
      </c>
      <c r="B3922" s="1" t="s">
        <v>515</v>
      </c>
      <c r="C3922" s="1" t="s">
        <v>516</v>
      </c>
      <c r="D3922" s="1" t="s">
        <v>2041</v>
      </c>
      <c r="E3922" s="1" t="s">
        <v>1946</v>
      </c>
      <c r="F3922" s="2">
        <v>45564</v>
      </c>
      <c r="G3922" s="2">
        <v>45484</v>
      </c>
      <c r="H3922" s="2" t="str">
        <f>TEXT(Ecommerce_Sales[[#This Row],[Order_Date]],"mmmm")</f>
        <v>July</v>
      </c>
      <c r="I3922" s="2" t="str">
        <f>TEXT(Ecommerce_Sales[[#This Row],[Order_Date]],"yyyy")</f>
        <v>2024</v>
      </c>
      <c r="J3922" s="2" t="str">
        <f>TEXT(Ecommerce_Sales[[#This Row],[Order_Date]],"mmmm")</f>
        <v>July</v>
      </c>
      <c r="K3922" s="1" t="s">
        <v>1947</v>
      </c>
      <c r="L3922" s="1" t="s">
        <v>5674</v>
      </c>
      <c r="M3922" s="1" t="s">
        <v>1972</v>
      </c>
      <c r="N3922" s="1" t="s">
        <v>1973</v>
      </c>
      <c r="O3922" s="3">
        <v>764</v>
      </c>
      <c r="P3922">
        <v>3</v>
      </c>
      <c r="Q3922" s="3">
        <v>2292</v>
      </c>
      <c r="R3922" s="1" t="s">
        <v>1958</v>
      </c>
      <c r="S3922" s="3">
        <v>321</v>
      </c>
      <c r="T3922">
        <v>4</v>
      </c>
      <c r="U3922" t="str">
        <f>IF(Ecommerce_Sales[[#This Row],[Delivery_Time_Days]]&gt;7,"Delay",IF(Ecommerce_Sales[[#This Row],[Delivery_Time_Days]] = 0,"No delivery",IF(Ecommerce_Sales[[#This Row],[Delivery_Time_Days]]&lt;=7,"On-time")))</f>
        <v>On-time</v>
      </c>
      <c r="V3922" s="7">
        <f>Ecommerce_Sales[[#This Row],[Profit]]/Ecommerce_Sales[[#This Row],[Total_Price]]</f>
        <v>0.30017452006980805</v>
      </c>
      <c r="W3922" s="3">
        <v>688</v>
      </c>
      <c r="X3922" s="3"/>
    </row>
    <row r="3923" spans="1:24" x14ac:dyDescent="0.25">
      <c r="A3923" s="1" t="s">
        <v>10090</v>
      </c>
      <c r="B3923" s="1" t="s">
        <v>848</v>
      </c>
      <c r="C3923" s="1" t="s">
        <v>849</v>
      </c>
      <c r="D3923" s="1" t="s">
        <v>4113</v>
      </c>
      <c r="E3923" s="1" t="s">
        <v>1961</v>
      </c>
      <c r="F3923" s="2">
        <v>44954</v>
      </c>
      <c r="G3923" s="2">
        <v>45035</v>
      </c>
      <c r="H3923" s="2" t="str">
        <f>TEXT(Ecommerce_Sales[[#This Row],[Order_Date]],"mmmm")</f>
        <v>April</v>
      </c>
      <c r="I3923" s="2" t="str">
        <f>TEXT(Ecommerce_Sales[[#This Row],[Order_Date]],"yyyy")</f>
        <v>2023</v>
      </c>
      <c r="J3923" s="2" t="str">
        <f>TEXT(Ecommerce_Sales[[#This Row],[Order_Date]],"mmmm")</f>
        <v>April</v>
      </c>
      <c r="K3923" s="1" t="s">
        <v>1947</v>
      </c>
      <c r="L3923" s="1" t="s">
        <v>10091</v>
      </c>
      <c r="M3923" s="1" t="s">
        <v>2043</v>
      </c>
      <c r="N3923" s="1" t="s">
        <v>1989</v>
      </c>
      <c r="O3923" s="3">
        <v>380</v>
      </c>
      <c r="P3923">
        <v>2</v>
      </c>
      <c r="Q3923" s="3">
        <v>760</v>
      </c>
      <c r="R3923" s="1" t="s">
        <v>1958</v>
      </c>
      <c r="S3923" s="3">
        <v>74</v>
      </c>
      <c r="T3923">
        <v>5</v>
      </c>
      <c r="U3923" t="str">
        <f>IF(Ecommerce_Sales[[#This Row],[Delivery_Time_Days]]&gt;7,"Delay",IF(Ecommerce_Sales[[#This Row],[Delivery_Time_Days]] = 0,"No delivery",IF(Ecommerce_Sales[[#This Row],[Delivery_Time_Days]]&lt;=7,"On-time")))</f>
        <v>On-time</v>
      </c>
      <c r="V3923" s="7">
        <f>Ecommerce_Sales[[#This Row],[Profit]]/Ecommerce_Sales[[#This Row],[Total_Price]]</f>
        <v>0.25</v>
      </c>
      <c r="W3923" s="3">
        <v>190</v>
      </c>
      <c r="X3923" s="3"/>
    </row>
    <row r="3924" spans="1:24" x14ac:dyDescent="0.25">
      <c r="A3924" s="1" t="s">
        <v>10092</v>
      </c>
      <c r="B3924" s="1" t="s">
        <v>258</v>
      </c>
      <c r="C3924" s="1" t="s">
        <v>259</v>
      </c>
      <c r="D3924" s="1" t="s">
        <v>7234</v>
      </c>
      <c r="E3924" s="1" t="s">
        <v>2005</v>
      </c>
      <c r="F3924" s="2">
        <v>45199</v>
      </c>
      <c r="G3924" s="2">
        <v>45327</v>
      </c>
      <c r="H3924" s="2" t="str">
        <f>TEXT(Ecommerce_Sales[[#This Row],[Order_Date]],"mmmm")</f>
        <v>February</v>
      </c>
      <c r="I3924" s="2" t="str">
        <f>TEXT(Ecommerce_Sales[[#This Row],[Order_Date]],"yyyy")</f>
        <v>2024</v>
      </c>
      <c r="J3924" s="2" t="str">
        <f>TEXT(Ecommerce_Sales[[#This Row],[Order_Date]],"mmmm")</f>
        <v>February</v>
      </c>
      <c r="K3924" s="1" t="s">
        <v>1947</v>
      </c>
      <c r="L3924" s="1" t="s">
        <v>3979</v>
      </c>
      <c r="M3924" s="1" t="s">
        <v>1998</v>
      </c>
      <c r="N3924" s="1" t="s">
        <v>1973</v>
      </c>
      <c r="O3924" s="3">
        <v>406</v>
      </c>
      <c r="P3924">
        <v>1</v>
      </c>
      <c r="Q3924" s="3">
        <v>406</v>
      </c>
      <c r="R3924" s="1" t="s">
        <v>1951</v>
      </c>
      <c r="S3924" s="3">
        <v>40</v>
      </c>
      <c r="T3924">
        <v>10</v>
      </c>
      <c r="U3924" t="str">
        <f>IF(Ecommerce_Sales[[#This Row],[Delivery_Time_Days]]&gt;7,"Delay",IF(Ecommerce_Sales[[#This Row],[Delivery_Time_Days]] = 0,"No delivery",IF(Ecommerce_Sales[[#This Row],[Delivery_Time_Days]]&lt;=7,"On-time")))</f>
        <v>Delay</v>
      </c>
      <c r="V3924" s="7">
        <f>Ecommerce_Sales[[#This Row],[Profit]]/Ecommerce_Sales[[#This Row],[Total_Price]]</f>
        <v>0.30049261083743845</v>
      </c>
      <c r="W3924" s="3">
        <v>122</v>
      </c>
      <c r="X3924" s="3"/>
    </row>
    <row r="3925" spans="1:24" x14ac:dyDescent="0.25">
      <c r="A3925" s="1" t="s">
        <v>10093</v>
      </c>
      <c r="B3925" s="1" t="s">
        <v>1487</v>
      </c>
      <c r="C3925" s="1" t="s">
        <v>1488</v>
      </c>
      <c r="D3925" s="1" t="s">
        <v>10094</v>
      </c>
      <c r="E3925" s="1" t="s">
        <v>1954</v>
      </c>
      <c r="F3925" s="2">
        <v>45444</v>
      </c>
      <c r="G3925" s="2">
        <v>45462</v>
      </c>
      <c r="H3925" s="2" t="str">
        <f>TEXT(Ecommerce_Sales[[#This Row],[Order_Date]],"mmmm")</f>
        <v>June</v>
      </c>
      <c r="I3925" s="2" t="str">
        <f>TEXT(Ecommerce_Sales[[#This Row],[Order_Date]],"yyyy")</f>
        <v>2024</v>
      </c>
      <c r="J3925" s="2" t="str">
        <f>TEXT(Ecommerce_Sales[[#This Row],[Order_Date]],"mmmm")</f>
        <v>June</v>
      </c>
      <c r="K3925" s="1" t="s">
        <v>1986</v>
      </c>
      <c r="L3925" s="1" t="s">
        <v>10095</v>
      </c>
      <c r="M3925" s="1" t="s">
        <v>2072</v>
      </c>
      <c r="N3925" s="1" t="s">
        <v>1950</v>
      </c>
      <c r="O3925" s="3">
        <v>240</v>
      </c>
      <c r="P3925">
        <v>2</v>
      </c>
      <c r="Q3925" s="3">
        <v>481</v>
      </c>
      <c r="R3925" s="1" t="s">
        <v>1958</v>
      </c>
      <c r="S3925" s="3">
        <v>55</v>
      </c>
      <c r="U3925" t="str">
        <f>IF(Ecommerce_Sales[[#This Row],[Delivery_Time_Days]]&gt;7,"Delay",IF(Ecommerce_Sales[[#This Row],[Delivery_Time_Days]] = 0,"No delivery",IF(Ecommerce_Sales[[#This Row],[Delivery_Time_Days]]&lt;=7,"On-time")))</f>
        <v>No delivery</v>
      </c>
      <c r="V3925" s="7">
        <f>Ecommerce_Sales[[#This Row],[Profit]]/Ecommerce_Sales[[#This Row],[Total_Price]]</f>
        <v>0.39916839916839919</v>
      </c>
      <c r="W3925" s="3">
        <v>192</v>
      </c>
      <c r="X3925" s="3"/>
    </row>
    <row r="3926" spans="1:24" x14ac:dyDescent="0.25">
      <c r="A3926" s="1" t="s">
        <v>10096</v>
      </c>
      <c r="B3926" s="1" t="s">
        <v>1083</v>
      </c>
      <c r="C3926" s="1" t="s">
        <v>1084</v>
      </c>
      <c r="D3926" s="1" t="s">
        <v>7956</v>
      </c>
      <c r="E3926" s="1" t="s">
        <v>1981</v>
      </c>
      <c r="F3926" s="2">
        <v>45588</v>
      </c>
      <c r="G3926" s="2">
        <v>45586</v>
      </c>
      <c r="H3926" s="2" t="str">
        <f>TEXT(Ecommerce_Sales[[#This Row],[Order_Date]],"mmmm")</f>
        <v>October</v>
      </c>
      <c r="I3926" s="2" t="str">
        <f>TEXT(Ecommerce_Sales[[#This Row],[Order_Date]],"yyyy")</f>
        <v>2024</v>
      </c>
      <c r="J3926" s="2" t="str">
        <f>TEXT(Ecommerce_Sales[[#This Row],[Order_Date]],"mmmm")</f>
        <v>October</v>
      </c>
      <c r="K3926" s="1" t="s">
        <v>1947</v>
      </c>
      <c r="L3926" s="1" t="s">
        <v>10097</v>
      </c>
      <c r="M3926" s="1" t="s">
        <v>2047</v>
      </c>
      <c r="N3926" s="1" t="s">
        <v>1989</v>
      </c>
      <c r="O3926" s="3">
        <v>203</v>
      </c>
      <c r="P3926">
        <v>2</v>
      </c>
      <c r="Q3926" s="3">
        <v>406</v>
      </c>
      <c r="R3926" s="1" t="s">
        <v>1951</v>
      </c>
      <c r="S3926" s="3">
        <v>38</v>
      </c>
      <c r="T3926">
        <v>4</v>
      </c>
      <c r="U3926" t="str">
        <f>IF(Ecommerce_Sales[[#This Row],[Delivery_Time_Days]]&gt;7,"Delay",IF(Ecommerce_Sales[[#This Row],[Delivery_Time_Days]] = 0,"No delivery",IF(Ecommerce_Sales[[#This Row],[Delivery_Time_Days]]&lt;=7,"On-time")))</f>
        <v>On-time</v>
      </c>
      <c r="V3926" s="7">
        <f>Ecommerce_Sales[[#This Row],[Profit]]/Ecommerce_Sales[[#This Row],[Total_Price]]</f>
        <v>0.24876847290640394</v>
      </c>
      <c r="W3926" s="3">
        <v>101</v>
      </c>
      <c r="X3926" s="3"/>
    </row>
    <row r="3927" spans="1:24" x14ac:dyDescent="0.25">
      <c r="A3927" s="1" t="s">
        <v>10098</v>
      </c>
      <c r="B3927" s="1" t="s">
        <v>188</v>
      </c>
      <c r="C3927" s="1" t="s">
        <v>1368</v>
      </c>
      <c r="D3927" s="1" t="s">
        <v>3608</v>
      </c>
      <c r="E3927" s="1" t="s">
        <v>1996</v>
      </c>
      <c r="F3927" s="2">
        <v>45623</v>
      </c>
      <c r="G3927" s="2">
        <v>45350</v>
      </c>
      <c r="H3927" s="2" t="str">
        <f>TEXT(Ecommerce_Sales[[#This Row],[Order_Date]],"mmmm")</f>
        <v>February</v>
      </c>
      <c r="I3927" s="2" t="str">
        <f>TEXT(Ecommerce_Sales[[#This Row],[Order_Date]],"yyyy")</f>
        <v>2024</v>
      </c>
      <c r="J3927" s="2" t="str">
        <f>TEXT(Ecommerce_Sales[[#This Row],[Order_Date]],"mmmm")</f>
        <v>February</v>
      </c>
      <c r="K3927" s="1" t="s">
        <v>1947</v>
      </c>
      <c r="L3927" s="1" t="s">
        <v>10099</v>
      </c>
      <c r="M3927" s="1" t="s">
        <v>2043</v>
      </c>
      <c r="N3927" s="1" t="s">
        <v>1989</v>
      </c>
      <c r="O3927" s="3">
        <v>817</v>
      </c>
      <c r="P3927">
        <v>2</v>
      </c>
      <c r="Q3927" s="3">
        <v>1634</v>
      </c>
      <c r="R3927" s="1" t="s">
        <v>1958</v>
      </c>
      <c r="S3927" s="3">
        <v>156</v>
      </c>
      <c r="T3927">
        <v>3</v>
      </c>
      <c r="U3927" t="str">
        <f>IF(Ecommerce_Sales[[#This Row],[Delivery_Time_Days]]&gt;7,"Delay",IF(Ecommerce_Sales[[#This Row],[Delivery_Time_Days]] = 0,"No delivery",IF(Ecommerce_Sales[[#This Row],[Delivery_Time_Days]]&lt;=7,"On-time")))</f>
        <v>On-time</v>
      </c>
      <c r="V3927" s="7">
        <f>Ecommerce_Sales[[#This Row],[Profit]]/Ecommerce_Sales[[#This Row],[Total_Price]]</f>
        <v>0.2503059975520196</v>
      </c>
      <c r="W3927" s="3">
        <v>409</v>
      </c>
      <c r="X3927" s="3"/>
    </row>
    <row r="3928" spans="1:24" x14ac:dyDescent="0.25">
      <c r="A3928" s="1" t="s">
        <v>10100</v>
      </c>
      <c r="B3928" s="1" t="s">
        <v>691</v>
      </c>
      <c r="C3928" s="1" t="s">
        <v>692</v>
      </c>
      <c r="D3928" s="1" t="s">
        <v>8776</v>
      </c>
      <c r="E3928" s="1" t="s">
        <v>1996</v>
      </c>
      <c r="F3928" s="2">
        <v>44988</v>
      </c>
      <c r="G3928" s="2">
        <v>45169</v>
      </c>
      <c r="H3928" s="2" t="str">
        <f>TEXT(Ecommerce_Sales[[#This Row],[Order_Date]],"mmmm")</f>
        <v>August</v>
      </c>
      <c r="I3928" s="2" t="str">
        <f>TEXT(Ecommerce_Sales[[#This Row],[Order_Date]],"yyyy")</f>
        <v>2023</v>
      </c>
      <c r="J3928" s="2" t="str">
        <f>TEXT(Ecommerce_Sales[[#This Row],[Order_Date]],"mmmm")</f>
        <v>August</v>
      </c>
      <c r="K3928" s="1" t="s">
        <v>1947</v>
      </c>
      <c r="L3928" s="1" t="s">
        <v>10101</v>
      </c>
      <c r="M3928" s="1" t="s">
        <v>2043</v>
      </c>
      <c r="N3928" s="1" t="s">
        <v>1989</v>
      </c>
      <c r="O3928" s="3">
        <v>806</v>
      </c>
      <c r="P3928">
        <v>5</v>
      </c>
      <c r="Q3928" s="3">
        <v>4031</v>
      </c>
      <c r="R3928" s="1" t="s">
        <v>2008</v>
      </c>
      <c r="S3928" s="3">
        <v>312</v>
      </c>
      <c r="T3928">
        <v>4</v>
      </c>
      <c r="U3928" t="str">
        <f>IF(Ecommerce_Sales[[#This Row],[Delivery_Time_Days]]&gt;7,"Delay",IF(Ecommerce_Sales[[#This Row],[Delivery_Time_Days]] = 0,"No delivery",IF(Ecommerce_Sales[[#This Row],[Delivery_Time_Days]]&lt;=7,"On-time")))</f>
        <v>On-time</v>
      </c>
      <c r="V3928" s="7">
        <f>Ecommerce_Sales[[#This Row],[Profit]]/Ecommerce_Sales[[#This Row],[Total_Price]]</f>
        <v>0.25006201935003719</v>
      </c>
      <c r="W3928" s="3">
        <v>1008</v>
      </c>
      <c r="X3928" s="3"/>
    </row>
    <row r="3929" spans="1:24" x14ac:dyDescent="0.25">
      <c r="A3929" s="1" t="s">
        <v>10102</v>
      </c>
      <c r="B3929" s="1" t="s">
        <v>973</v>
      </c>
      <c r="C3929" s="1" t="s">
        <v>974</v>
      </c>
      <c r="D3929" s="1" t="s">
        <v>5537</v>
      </c>
      <c r="E3929" s="1" t="s">
        <v>1981</v>
      </c>
      <c r="F3929" s="2">
        <v>45471</v>
      </c>
      <c r="G3929" s="2">
        <v>45562</v>
      </c>
      <c r="H3929" s="2" t="str">
        <f>TEXT(Ecommerce_Sales[[#This Row],[Order_Date]],"mmmm")</f>
        <v>September</v>
      </c>
      <c r="I3929" s="2" t="str">
        <f>TEXT(Ecommerce_Sales[[#This Row],[Order_Date]],"yyyy")</f>
        <v>2024</v>
      </c>
      <c r="J3929" s="2" t="str">
        <f>TEXT(Ecommerce_Sales[[#This Row],[Order_Date]],"mmmm")</f>
        <v>September</v>
      </c>
      <c r="K3929" s="1" t="s">
        <v>1947</v>
      </c>
      <c r="L3929" s="1" t="s">
        <v>6132</v>
      </c>
      <c r="M3929" s="1" t="s">
        <v>2030</v>
      </c>
      <c r="N3929" s="1" t="s">
        <v>1978</v>
      </c>
      <c r="O3929" s="3">
        <v>657</v>
      </c>
      <c r="P3929">
        <v>2</v>
      </c>
      <c r="Q3929" s="3">
        <v>1313</v>
      </c>
      <c r="R3929" s="1" t="s">
        <v>1958</v>
      </c>
      <c r="S3929" s="3">
        <v>195</v>
      </c>
      <c r="T3929">
        <v>4</v>
      </c>
      <c r="U3929" t="str">
        <f>IF(Ecommerce_Sales[[#This Row],[Delivery_Time_Days]]&gt;7,"Delay",IF(Ecommerce_Sales[[#This Row],[Delivery_Time_Days]] = 0,"No delivery",IF(Ecommerce_Sales[[#This Row],[Delivery_Time_Days]]&lt;=7,"On-time")))</f>
        <v>On-time</v>
      </c>
      <c r="V3929" s="7">
        <f>Ecommerce_Sales[[#This Row],[Profit]]/Ecommerce_Sales[[#This Row],[Total_Price]]</f>
        <v>0.35034272658035032</v>
      </c>
      <c r="W3929" s="3">
        <v>460</v>
      </c>
      <c r="X3929" s="3"/>
    </row>
    <row r="3930" spans="1:24" x14ac:dyDescent="0.25">
      <c r="A3930" s="1" t="s">
        <v>10103</v>
      </c>
      <c r="B3930" s="1" t="s">
        <v>1033</v>
      </c>
      <c r="C3930" s="1" t="s">
        <v>1034</v>
      </c>
      <c r="D3930" s="1" t="s">
        <v>3254</v>
      </c>
      <c r="E3930" s="1" t="s">
        <v>1981</v>
      </c>
      <c r="F3930" s="2">
        <v>45532</v>
      </c>
      <c r="G3930" s="2">
        <v>45549</v>
      </c>
      <c r="H3930" s="2" t="str">
        <f>TEXT(Ecommerce_Sales[[#This Row],[Order_Date]],"mmmm")</f>
        <v>September</v>
      </c>
      <c r="I3930" s="2" t="str">
        <f>TEXT(Ecommerce_Sales[[#This Row],[Order_Date]],"yyyy")</f>
        <v>2024</v>
      </c>
      <c r="J3930" s="2" t="str">
        <f>TEXT(Ecommerce_Sales[[#This Row],[Order_Date]],"mmmm")</f>
        <v>September</v>
      </c>
      <c r="K3930" s="1" t="s">
        <v>1986</v>
      </c>
      <c r="L3930" s="1" t="s">
        <v>9839</v>
      </c>
      <c r="M3930" s="1" t="s">
        <v>2002</v>
      </c>
      <c r="N3930" s="1" t="s">
        <v>1989</v>
      </c>
      <c r="O3930" s="3">
        <v>965</v>
      </c>
      <c r="P3930">
        <v>5</v>
      </c>
      <c r="Q3930" s="3">
        <v>4824</v>
      </c>
      <c r="R3930" s="1" t="s">
        <v>1951</v>
      </c>
      <c r="S3930" s="3">
        <v>393</v>
      </c>
      <c r="U3930" t="str">
        <f>IF(Ecommerce_Sales[[#This Row],[Delivery_Time_Days]]&gt;7,"Delay",IF(Ecommerce_Sales[[#This Row],[Delivery_Time_Days]] = 0,"No delivery",IF(Ecommerce_Sales[[#This Row],[Delivery_Time_Days]]&lt;=7,"On-time")))</f>
        <v>No delivery</v>
      </c>
      <c r="V3930" s="7">
        <f>Ecommerce_Sales[[#This Row],[Profit]]/Ecommerce_Sales[[#This Row],[Total_Price]]</f>
        <v>0.25</v>
      </c>
      <c r="W3930" s="3">
        <v>1206</v>
      </c>
      <c r="X3930" s="3"/>
    </row>
    <row r="3931" spans="1:24" x14ac:dyDescent="0.25">
      <c r="A3931" s="1" t="s">
        <v>10104</v>
      </c>
      <c r="B3931" s="1" t="s">
        <v>994</v>
      </c>
      <c r="C3931" s="1" t="s">
        <v>995</v>
      </c>
      <c r="D3931" s="1" t="s">
        <v>3523</v>
      </c>
      <c r="E3931" s="1" t="s">
        <v>1981</v>
      </c>
      <c r="F3931" s="2">
        <v>45036</v>
      </c>
      <c r="G3931" s="2">
        <v>44976</v>
      </c>
      <c r="H3931" s="2" t="str">
        <f>TEXT(Ecommerce_Sales[[#This Row],[Order_Date]],"mmmm")</f>
        <v>February</v>
      </c>
      <c r="I3931" s="2" t="str">
        <f>TEXT(Ecommerce_Sales[[#This Row],[Order_Date]],"yyyy")</f>
        <v>2023</v>
      </c>
      <c r="J3931" s="2" t="str">
        <f>TEXT(Ecommerce_Sales[[#This Row],[Order_Date]],"mmmm")</f>
        <v>February</v>
      </c>
      <c r="K3931" s="1" t="s">
        <v>1947</v>
      </c>
      <c r="L3931" s="1" t="s">
        <v>8390</v>
      </c>
      <c r="M3931" s="1" t="s">
        <v>1988</v>
      </c>
      <c r="N3931" s="1" t="s">
        <v>1989</v>
      </c>
      <c r="O3931" s="3">
        <v>841</v>
      </c>
      <c r="P3931">
        <v>2</v>
      </c>
      <c r="Q3931" s="3">
        <v>1683</v>
      </c>
      <c r="R3931" s="1" t="s">
        <v>1958</v>
      </c>
      <c r="S3931" s="3">
        <v>171</v>
      </c>
      <c r="T3931">
        <v>4</v>
      </c>
      <c r="U3931" t="str">
        <f>IF(Ecommerce_Sales[[#This Row],[Delivery_Time_Days]]&gt;7,"Delay",IF(Ecommerce_Sales[[#This Row],[Delivery_Time_Days]] = 0,"No delivery",IF(Ecommerce_Sales[[#This Row],[Delivery_Time_Days]]&lt;=7,"On-time")))</f>
        <v>On-time</v>
      </c>
      <c r="V3931" s="7">
        <f>Ecommerce_Sales[[#This Row],[Profit]]/Ecommerce_Sales[[#This Row],[Total_Price]]</f>
        <v>0.25014854426619132</v>
      </c>
      <c r="W3931" s="3">
        <v>421</v>
      </c>
      <c r="X3931" s="3"/>
    </row>
    <row r="3932" spans="1:24" x14ac:dyDescent="0.25">
      <c r="A3932" s="1" t="s">
        <v>10105</v>
      </c>
      <c r="B3932" s="1" t="s">
        <v>244</v>
      </c>
      <c r="C3932" s="1" t="s">
        <v>245</v>
      </c>
      <c r="D3932" s="1" t="s">
        <v>7427</v>
      </c>
      <c r="E3932" s="1" t="s">
        <v>1996</v>
      </c>
      <c r="F3932" s="2">
        <v>45410</v>
      </c>
      <c r="G3932" s="2">
        <v>45657</v>
      </c>
      <c r="H3932" s="2" t="str">
        <f>TEXT(Ecommerce_Sales[[#This Row],[Order_Date]],"mmmm")</f>
        <v>December</v>
      </c>
      <c r="I3932" s="2" t="str">
        <f>TEXT(Ecommerce_Sales[[#This Row],[Order_Date]],"yyyy")</f>
        <v>2024</v>
      </c>
      <c r="J3932" s="2" t="str">
        <f>TEXT(Ecommerce_Sales[[#This Row],[Order_Date]],"mmmm")</f>
        <v>December</v>
      </c>
      <c r="K3932" s="1" t="s">
        <v>1947</v>
      </c>
      <c r="L3932" s="1" t="s">
        <v>5475</v>
      </c>
      <c r="M3932" s="1" t="s">
        <v>1998</v>
      </c>
      <c r="N3932" s="1" t="s">
        <v>1973</v>
      </c>
      <c r="O3932" s="3">
        <v>1520</v>
      </c>
      <c r="P3932">
        <v>4</v>
      </c>
      <c r="Q3932" s="3">
        <v>6081</v>
      </c>
      <c r="R3932" s="1" t="s">
        <v>1958</v>
      </c>
      <c r="S3932" s="3">
        <v>521</v>
      </c>
      <c r="T3932">
        <v>7</v>
      </c>
      <c r="U3932" t="str">
        <f>IF(Ecommerce_Sales[[#This Row],[Delivery_Time_Days]]&gt;7,"Delay",IF(Ecommerce_Sales[[#This Row],[Delivery_Time_Days]] = 0,"No delivery",IF(Ecommerce_Sales[[#This Row],[Delivery_Time_Days]]&lt;=7,"On-time")))</f>
        <v>On-time</v>
      </c>
      <c r="V3932" s="7">
        <f>Ecommerce_Sales[[#This Row],[Profit]]/Ecommerce_Sales[[#This Row],[Total_Price]]</f>
        <v>0.2999506660088801</v>
      </c>
      <c r="W3932" s="3">
        <v>1824</v>
      </c>
      <c r="X3932" s="3"/>
    </row>
    <row r="3933" spans="1:24" x14ac:dyDescent="0.25">
      <c r="A3933" s="1" t="s">
        <v>10106</v>
      </c>
      <c r="B3933" s="1" t="s">
        <v>206</v>
      </c>
      <c r="C3933" s="1" t="s">
        <v>1099</v>
      </c>
      <c r="D3933" s="1" t="s">
        <v>3065</v>
      </c>
      <c r="E3933" s="1" t="s">
        <v>1961</v>
      </c>
      <c r="F3933" s="2">
        <v>45122</v>
      </c>
      <c r="G3933" s="2">
        <v>45364</v>
      </c>
      <c r="H3933" s="2" t="str">
        <f>TEXT(Ecommerce_Sales[[#This Row],[Order_Date]],"mmmm")</f>
        <v>March</v>
      </c>
      <c r="I3933" s="2" t="str">
        <f>TEXT(Ecommerce_Sales[[#This Row],[Order_Date]],"yyyy")</f>
        <v>2024</v>
      </c>
      <c r="J3933" s="2" t="str">
        <f>TEXT(Ecommerce_Sales[[#This Row],[Order_Date]],"mmmm")</f>
        <v>March</v>
      </c>
      <c r="K3933" s="1" t="s">
        <v>1947</v>
      </c>
      <c r="L3933" s="1" t="s">
        <v>7742</v>
      </c>
      <c r="M3933" s="1" t="s">
        <v>2247</v>
      </c>
      <c r="N3933" s="1" t="s">
        <v>1957</v>
      </c>
      <c r="O3933" s="3">
        <v>844</v>
      </c>
      <c r="P3933">
        <v>4</v>
      </c>
      <c r="Q3933" s="3">
        <v>3374</v>
      </c>
      <c r="R3933" s="1" t="s">
        <v>1951</v>
      </c>
      <c r="S3933" s="3">
        <v>244</v>
      </c>
      <c r="T3933">
        <v>8</v>
      </c>
      <c r="U3933" t="str">
        <f>IF(Ecommerce_Sales[[#This Row],[Delivery_Time_Days]]&gt;7,"Delay",IF(Ecommerce_Sales[[#This Row],[Delivery_Time_Days]] = 0,"No delivery",IF(Ecommerce_Sales[[#This Row],[Delivery_Time_Days]]&lt;=7,"On-time")))</f>
        <v>Delay</v>
      </c>
      <c r="V3933" s="7">
        <f>Ecommerce_Sales[[#This Row],[Profit]]/Ecommerce_Sales[[#This Row],[Total_Price]]</f>
        <v>0.14997036158861884</v>
      </c>
      <c r="W3933" s="3">
        <v>506</v>
      </c>
      <c r="X3933" s="3"/>
    </row>
    <row r="3934" spans="1:24" x14ac:dyDescent="0.25">
      <c r="A3934" s="1" t="s">
        <v>10107</v>
      </c>
      <c r="B3934" s="1" t="s">
        <v>643</v>
      </c>
      <c r="C3934" s="1" t="s">
        <v>644</v>
      </c>
      <c r="D3934" s="1" t="s">
        <v>2379</v>
      </c>
      <c r="E3934" s="1" t="s">
        <v>1946</v>
      </c>
      <c r="F3934" s="2">
        <v>45473</v>
      </c>
      <c r="G3934" s="2">
        <v>45626</v>
      </c>
      <c r="H3934" s="2" t="str">
        <f>TEXT(Ecommerce_Sales[[#This Row],[Order_Date]],"mmmm")</f>
        <v>November</v>
      </c>
      <c r="I3934" s="2" t="str">
        <f>TEXT(Ecommerce_Sales[[#This Row],[Order_Date]],"yyyy")</f>
        <v>2024</v>
      </c>
      <c r="J3934" s="2" t="str">
        <f>TEXT(Ecommerce_Sales[[#This Row],[Order_Date]],"mmmm")</f>
        <v>November</v>
      </c>
      <c r="K3934" s="1" t="s">
        <v>1947</v>
      </c>
      <c r="L3934" s="1" t="s">
        <v>10108</v>
      </c>
      <c r="M3934" s="1" t="s">
        <v>2072</v>
      </c>
      <c r="N3934" s="1" t="s">
        <v>1950</v>
      </c>
      <c r="O3934" s="3">
        <v>1465</v>
      </c>
      <c r="P3934">
        <v>7</v>
      </c>
      <c r="Q3934" s="3">
        <v>10256</v>
      </c>
      <c r="R3934" s="1" t="s">
        <v>1958</v>
      </c>
      <c r="S3934" s="3">
        <v>1093</v>
      </c>
      <c r="T3934">
        <v>8</v>
      </c>
      <c r="U3934" t="str">
        <f>IF(Ecommerce_Sales[[#This Row],[Delivery_Time_Days]]&gt;7,"Delay",IF(Ecommerce_Sales[[#This Row],[Delivery_Time_Days]] = 0,"No delivery",IF(Ecommerce_Sales[[#This Row],[Delivery_Time_Days]]&lt;=7,"On-time")))</f>
        <v>Delay</v>
      </c>
      <c r="V3934" s="7">
        <f>Ecommerce_Sales[[#This Row],[Profit]]/Ecommerce_Sales[[#This Row],[Total_Price]]</f>
        <v>0.4000585023400936</v>
      </c>
      <c r="W3934" s="3">
        <v>4103</v>
      </c>
      <c r="X3934" s="3"/>
    </row>
    <row r="3935" spans="1:24" x14ac:dyDescent="0.25">
      <c r="A3935" s="1" t="s">
        <v>10109</v>
      </c>
      <c r="B3935" s="1" t="s">
        <v>539</v>
      </c>
      <c r="C3935" s="1" t="s">
        <v>540</v>
      </c>
      <c r="D3935" s="1" t="s">
        <v>2004</v>
      </c>
      <c r="E3935" s="1" t="s">
        <v>2005</v>
      </c>
      <c r="F3935" s="2">
        <v>45218</v>
      </c>
      <c r="G3935" s="2">
        <v>45369</v>
      </c>
      <c r="H3935" s="2" t="str">
        <f>TEXT(Ecommerce_Sales[[#This Row],[Order_Date]],"mmmm")</f>
        <v>March</v>
      </c>
      <c r="I3935" s="2" t="str">
        <f>TEXT(Ecommerce_Sales[[#This Row],[Order_Date]],"yyyy")</f>
        <v>2024</v>
      </c>
      <c r="J3935" s="2" t="str">
        <f>TEXT(Ecommerce_Sales[[#This Row],[Order_Date]],"mmmm")</f>
        <v>March</v>
      </c>
      <c r="K3935" s="1" t="s">
        <v>1947</v>
      </c>
      <c r="L3935" s="1" t="s">
        <v>10110</v>
      </c>
      <c r="M3935" s="1" t="s">
        <v>2104</v>
      </c>
      <c r="N3935" s="1" t="s">
        <v>1978</v>
      </c>
      <c r="O3935" s="3">
        <v>933</v>
      </c>
      <c r="P3935">
        <v>2</v>
      </c>
      <c r="Q3935" s="3">
        <v>1867</v>
      </c>
      <c r="R3935" s="1" t="s">
        <v>1958</v>
      </c>
      <c r="S3935" s="3">
        <v>155</v>
      </c>
      <c r="T3935">
        <v>6</v>
      </c>
      <c r="U3935" t="str">
        <f>IF(Ecommerce_Sales[[#This Row],[Delivery_Time_Days]]&gt;7,"Delay",IF(Ecommerce_Sales[[#This Row],[Delivery_Time_Days]] = 0,"No delivery",IF(Ecommerce_Sales[[#This Row],[Delivery_Time_Days]]&lt;=7,"On-time")))</f>
        <v>On-time</v>
      </c>
      <c r="V3935" s="7">
        <f>Ecommerce_Sales[[#This Row],[Profit]]/Ecommerce_Sales[[#This Row],[Total_Price]]</f>
        <v>0.34975897161221209</v>
      </c>
      <c r="W3935" s="3">
        <v>653</v>
      </c>
      <c r="X3935" s="3"/>
    </row>
    <row r="3936" spans="1:24" x14ac:dyDescent="0.25">
      <c r="A3936" s="1" t="s">
        <v>10111</v>
      </c>
      <c r="B3936" s="1" t="s">
        <v>914</v>
      </c>
      <c r="C3936" s="1" t="s">
        <v>915</v>
      </c>
      <c r="D3936" s="1" t="s">
        <v>6956</v>
      </c>
      <c r="E3936" s="1" t="s">
        <v>1946</v>
      </c>
      <c r="F3936" s="2">
        <v>45014</v>
      </c>
      <c r="G3936" s="2">
        <v>45559</v>
      </c>
      <c r="H3936" s="2" t="str">
        <f>TEXT(Ecommerce_Sales[[#This Row],[Order_Date]],"mmmm")</f>
        <v>September</v>
      </c>
      <c r="I3936" s="2" t="str">
        <f>TEXT(Ecommerce_Sales[[#This Row],[Order_Date]],"yyyy")</f>
        <v>2024</v>
      </c>
      <c r="J3936" s="2" t="str">
        <f>TEXT(Ecommerce_Sales[[#This Row],[Order_Date]],"mmmm")</f>
        <v>September</v>
      </c>
      <c r="K3936" s="1" t="s">
        <v>1947</v>
      </c>
      <c r="L3936" s="1" t="s">
        <v>10112</v>
      </c>
      <c r="M3936" s="1" t="s">
        <v>1968</v>
      </c>
      <c r="N3936" s="1" t="s">
        <v>1957</v>
      </c>
      <c r="O3936" s="3">
        <v>749</v>
      </c>
      <c r="P3936">
        <v>4</v>
      </c>
      <c r="Q3936" s="3">
        <v>2997</v>
      </c>
      <c r="R3936" s="1" t="s">
        <v>1958</v>
      </c>
      <c r="S3936" s="3">
        <v>187</v>
      </c>
      <c r="T3936">
        <v>2</v>
      </c>
      <c r="U3936" t="str">
        <f>IF(Ecommerce_Sales[[#This Row],[Delivery_Time_Days]]&gt;7,"Delay",IF(Ecommerce_Sales[[#This Row],[Delivery_Time_Days]] = 0,"No delivery",IF(Ecommerce_Sales[[#This Row],[Delivery_Time_Days]]&lt;=7,"On-time")))</f>
        <v>On-time</v>
      </c>
      <c r="V3936" s="7">
        <f>Ecommerce_Sales[[#This Row],[Profit]]/Ecommerce_Sales[[#This Row],[Total_Price]]</f>
        <v>0.15015015015015015</v>
      </c>
      <c r="W3936" s="3">
        <v>450</v>
      </c>
      <c r="X3936" s="3"/>
    </row>
    <row r="3937" spans="1:24" x14ac:dyDescent="0.25">
      <c r="A3937" s="1" t="s">
        <v>10113</v>
      </c>
      <c r="B3937" s="1" t="s">
        <v>310</v>
      </c>
      <c r="C3937" s="1" t="s">
        <v>311</v>
      </c>
      <c r="D3937" s="1" t="s">
        <v>3504</v>
      </c>
      <c r="E3937" s="1" t="s">
        <v>1961</v>
      </c>
      <c r="F3937" s="2">
        <v>45565</v>
      </c>
      <c r="G3937" s="2">
        <v>45442</v>
      </c>
      <c r="H3937" s="2" t="str">
        <f>TEXT(Ecommerce_Sales[[#This Row],[Order_Date]],"mmmm")</f>
        <v>May</v>
      </c>
      <c r="I3937" s="2" t="str">
        <f>TEXT(Ecommerce_Sales[[#This Row],[Order_Date]],"yyyy")</f>
        <v>2024</v>
      </c>
      <c r="J3937" s="2" t="str">
        <f>TEXT(Ecommerce_Sales[[#This Row],[Order_Date]],"mmmm")</f>
        <v>May</v>
      </c>
      <c r="K3937" s="1" t="s">
        <v>1947</v>
      </c>
      <c r="L3937" s="1" t="s">
        <v>10114</v>
      </c>
      <c r="M3937" s="1" t="s">
        <v>2072</v>
      </c>
      <c r="N3937" s="1" t="s">
        <v>1950</v>
      </c>
      <c r="O3937" s="3">
        <v>564</v>
      </c>
      <c r="P3937">
        <v>5</v>
      </c>
      <c r="Q3937" s="3">
        <v>2819</v>
      </c>
      <c r="R3937" s="1" t="s">
        <v>1958</v>
      </c>
      <c r="S3937" s="3">
        <v>166</v>
      </c>
      <c r="T3937">
        <v>5</v>
      </c>
      <c r="U3937" t="str">
        <f>IF(Ecommerce_Sales[[#This Row],[Delivery_Time_Days]]&gt;7,"Delay",IF(Ecommerce_Sales[[#This Row],[Delivery_Time_Days]] = 0,"No delivery",IF(Ecommerce_Sales[[#This Row],[Delivery_Time_Days]]&lt;=7,"On-time")))</f>
        <v>On-time</v>
      </c>
      <c r="V3937" s="7">
        <f>Ecommerce_Sales[[#This Row],[Profit]]/Ecommerce_Sales[[#This Row],[Total_Price]]</f>
        <v>0.3997871585668677</v>
      </c>
      <c r="W3937" s="3">
        <v>1127</v>
      </c>
      <c r="X3937" s="3"/>
    </row>
    <row r="3938" spans="1:24" x14ac:dyDescent="0.25">
      <c r="A3938" s="1" t="s">
        <v>10115</v>
      </c>
      <c r="B3938" s="1" t="s">
        <v>228</v>
      </c>
      <c r="C3938" s="1" t="s">
        <v>229</v>
      </c>
      <c r="D3938" s="1" t="s">
        <v>4045</v>
      </c>
      <c r="E3938" s="1" t="s">
        <v>1961</v>
      </c>
      <c r="F3938" s="2">
        <v>45325</v>
      </c>
      <c r="G3938" s="2">
        <v>45604</v>
      </c>
      <c r="H3938" s="2" t="str">
        <f>TEXT(Ecommerce_Sales[[#This Row],[Order_Date]],"mmmm")</f>
        <v>November</v>
      </c>
      <c r="I3938" s="2" t="str">
        <f>TEXT(Ecommerce_Sales[[#This Row],[Order_Date]],"yyyy")</f>
        <v>2024</v>
      </c>
      <c r="J3938" s="2" t="str">
        <f>TEXT(Ecommerce_Sales[[#This Row],[Order_Date]],"mmmm")</f>
        <v>November</v>
      </c>
      <c r="K3938" s="1" t="s">
        <v>1947</v>
      </c>
      <c r="L3938" s="1" t="s">
        <v>10116</v>
      </c>
      <c r="M3938" s="1" t="s">
        <v>2026</v>
      </c>
      <c r="N3938" s="1" t="s">
        <v>1978</v>
      </c>
      <c r="O3938" s="3">
        <v>583</v>
      </c>
      <c r="P3938">
        <v>3</v>
      </c>
      <c r="Q3938" s="3">
        <v>1749</v>
      </c>
      <c r="R3938" s="1" t="s">
        <v>1958</v>
      </c>
      <c r="S3938" s="3">
        <v>252</v>
      </c>
      <c r="T3938">
        <v>10</v>
      </c>
      <c r="U3938" t="str">
        <f>IF(Ecommerce_Sales[[#This Row],[Delivery_Time_Days]]&gt;7,"Delay",IF(Ecommerce_Sales[[#This Row],[Delivery_Time_Days]] = 0,"No delivery",IF(Ecommerce_Sales[[#This Row],[Delivery_Time_Days]]&lt;=7,"On-time")))</f>
        <v>Delay</v>
      </c>
      <c r="V3938" s="7">
        <f>Ecommerce_Sales[[#This Row],[Profit]]/Ecommerce_Sales[[#This Row],[Total_Price]]</f>
        <v>0.34991423670668953</v>
      </c>
      <c r="W3938" s="3">
        <v>612</v>
      </c>
      <c r="X3938" s="3"/>
    </row>
    <row r="3939" spans="1:24" x14ac:dyDescent="0.25">
      <c r="A3939" s="1" t="s">
        <v>10117</v>
      </c>
      <c r="B3939" s="1" t="s">
        <v>464</v>
      </c>
      <c r="C3939" s="1" t="s">
        <v>465</v>
      </c>
      <c r="D3939" s="1" t="s">
        <v>5158</v>
      </c>
      <c r="E3939" s="1" t="s">
        <v>1946</v>
      </c>
      <c r="F3939" s="2">
        <v>45474</v>
      </c>
      <c r="G3939" s="2">
        <v>44940</v>
      </c>
      <c r="H3939" s="2" t="str">
        <f>TEXT(Ecommerce_Sales[[#This Row],[Order_Date]],"mmmm")</f>
        <v>January</v>
      </c>
      <c r="I3939" s="2" t="str">
        <f>TEXT(Ecommerce_Sales[[#This Row],[Order_Date]],"yyyy")</f>
        <v>2023</v>
      </c>
      <c r="J3939" s="2" t="str">
        <f>TEXT(Ecommerce_Sales[[#This Row],[Order_Date]],"mmmm")</f>
        <v>January</v>
      </c>
      <c r="K3939" s="1" t="s">
        <v>1947</v>
      </c>
      <c r="L3939" s="1" t="s">
        <v>10118</v>
      </c>
      <c r="M3939" s="1" t="s">
        <v>2043</v>
      </c>
      <c r="N3939" s="1" t="s">
        <v>1989</v>
      </c>
      <c r="O3939" s="3">
        <v>577</v>
      </c>
      <c r="P3939">
        <v>2</v>
      </c>
      <c r="Q3939" s="3">
        <v>1154</v>
      </c>
      <c r="R3939" s="1" t="s">
        <v>2012</v>
      </c>
      <c r="S3939" s="3">
        <v>144</v>
      </c>
      <c r="T3939">
        <v>5</v>
      </c>
      <c r="U3939" t="str">
        <f>IF(Ecommerce_Sales[[#This Row],[Delivery_Time_Days]]&gt;7,"Delay",IF(Ecommerce_Sales[[#This Row],[Delivery_Time_Days]] = 0,"No delivery",IF(Ecommerce_Sales[[#This Row],[Delivery_Time_Days]]&lt;=7,"On-time")))</f>
        <v>On-time</v>
      </c>
      <c r="V3939" s="7">
        <f>Ecommerce_Sales[[#This Row],[Profit]]/Ecommerce_Sales[[#This Row],[Total_Price]]</f>
        <v>0.25043327556325823</v>
      </c>
      <c r="W3939" s="3">
        <v>289</v>
      </c>
      <c r="X3939" s="3"/>
    </row>
    <row r="3940" spans="1:24" x14ac:dyDescent="0.25">
      <c r="A3940" s="1" t="s">
        <v>10119</v>
      </c>
      <c r="B3940" s="1" t="s">
        <v>404</v>
      </c>
      <c r="C3940" s="1" t="s">
        <v>405</v>
      </c>
      <c r="D3940" s="1" t="s">
        <v>4988</v>
      </c>
      <c r="E3940" s="1" t="s">
        <v>1961</v>
      </c>
      <c r="F3940" s="2">
        <v>45158</v>
      </c>
      <c r="G3940" s="2">
        <v>45464</v>
      </c>
      <c r="H3940" s="2" t="str">
        <f>TEXT(Ecommerce_Sales[[#This Row],[Order_Date]],"mmmm")</f>
        <v>June</v>
      </c>
      <c r="I3940" s="2" t="str">
        <f>TEXT(Ecommerce_Sales[[#This Row],[Order_Date]],"yyyy")</f>
        <v>2024</v>
      </c>
      <c r="J3940" s="2" t="str">
        <f>TEXT(Ecommerce_Sales[[#This Row],[Order_Date]],"mmmm")</f>
        <v>June</v>
      </c>
      <c r="K3940" s="1" t="s">
        <v>1947</v>
      </c>
      <c r="L3940" s="1" t="s">
        <v>10120</v>
      </c>
      <c r="M3940" s="1" t="s">
        <v>2054</v>
      </c>
      <c r="N3940" s="1" t="s">
        <v>1957</v>
      </c>
      <c r="O3940" s="3">
        <v>903</v>
      </c>
      <c r="P3940">
        <v>4</v>
      </c>
      <c r="Q3940" s="3">
        <v>3612</v>
      </c>
      <c r="R3940" s="1" t="s">
        <v>1951</v>
      </c>
      <c r="S3940" s="3">
        <v>452</v>
      </c>
      <c r="T3940">
        <v>3</v>
      </c>
      <c r="U3940" t="str">
        <f>IF(Ecommerce_Sales[[#This Row],[Delivery_Time_Days]]&gt;7,"Delay",IF(Ecommerce_Sales[[#This Row],[Delivery_Time_Days]] = 0,"No delivery",IF(Ecommerce_Sales[[#This Row],[Delivery_Time_Days]]&lt;=7,"On-time")))</f>
        <v>On-time</v>
      </c>
      <c r="V3940" s="7">
        <f>Ecommerce_Sales[[#This Row],[Profit]]/Ecommerce_Sales[[#This Row],[Total_Price]]</f>
        <v>0.15005537098560354</v>
      </c>
      <c r="W3940" s="3">
        <v>542</v>
      </c>
      <c r="X3940" s="3"/>
    </row>
    <row r="3941" spans="1:24" x14ac:dyDescent="0.25">
      <c r="A3941" s="1" t="s">
        <v>10121</v>
      </c>
      <c r="B3941" s="1" t="s">
        <v>910</v>
      </c>
      <c r="C3941" s="1" t="s">
        <v>911</v>
      </c>
      <c r="D3941" s="1" t="s">
        <v>2463</v>
      </c>
      <c r="E3941" s="1" t="s">
        <v>1954</v>
      </c>
      <c r="F3941" s="2">
        <v>45616</v>
      </c>
      <c r="G3941" s="2">
        <v>45162</v>
      </c>
      <c r="H3941" s="2" t="str">
        <f>TEXT(Ecommerce_Sales[[#This Row],[Order_Date]],"mmmm")</f>
        <v>August</v>
      </c>
      <c r="I3941" s="2" t="str">
        <f>TEXT(Ecommerce_Sales[[#This Row],[Order_Date]],"yyyy")</f>
        <v>2023</v>
      </c>
      <c r="J3941" s="2" t="str">
        <f>TEXT(Ecommerce_Sales[[#This Row],[Order_Date]],"mmmm")</f>
        <v>August</v>
      </c>
      <c r="K3941" s="1" t="s">
        <v>1986</v>
      </c>
      <c r="L3941" s="1" t="s">
        <v>10122</v>
      </c>
      <c r="M3941" s="1" t="s">
        <v>2058</v>
      </c>
      <c r="N3941" s="1" t="s">
        <v>1950</v>
      </c>
      <c r="O3941" s="3">
        <v>464</v>
      </c>
      <c r="P3941">
        <v>3</v>
      </c>
      <c r="Q3941" s="3">
        <v>1391</v>
      </c>
      <c r="R3941" s="1" t="s">
        <v>1951</v>
      </c>
      <c r="S3941" s="3">
        <v>133</v>
      </c>
      <c r="U3941" t="str">
        <f>IF(Ecommerce_Sales[[#This Row],[Delivery_Time_Days]]&gt;7,"Delay",IF(Ecommerce_Sales[[#This Row],[Delivery_Time_Days]] = 0,"No delivery",IF(Ecommerce_Sales[[#This Row],[Delivery_Time_Days]]&lt;=7,"On-time")))</f>
        <v>No delivery</v>
      </c>
      <c r="V3941" s="7">
        <f>Ecommerce_Sales[[#This Row],[Profit]]/Ecommerce_Sales[[#This Row],[Total_Price]]</f>
        <v>0.39971243709561466</v>
      </c>
      <c r="W3941" s="3">
        <v>556</v>
      </c>
      <c r="X3941" s="3"/>
    </row>
    <row r="3942" spans="1:24" x14ac:dyDescent="0.25">
      <c r="A3942" s="1" t="s">
        <v>10123</v>
      </c>
      <c r="B3942" s="1" t="s">
        <v>254</v>
      </c>
      <c r="C3942" s="1" t="s">
        <v>255</v>
      </c>
      <c r="D3942" s="1" t="s">
        <v>6860</v>
      </c>
      <c r="E3942" s="1" t="s">
        <v>1966</v>
      </c>
      <c r="F3942" s="2">
        <v>45645</v>
      </c>
      <c r="G3942" s="2">
        <v>45011</v>
      </c>
      <c r="H3942" s="2" t="str">
        <f>TEXT(Ecommerce_Sales[[#This Row],[Order_Date]],"mmmm")</f>
        <v>March</v>
      </c>
      <c r="I3942" s="2" t="str">
        <f>TEXT(Ecommerce_Sales[[#This Row],[Order_Date]],"yyyy")</f>
        <v>2023</v>
      </c>
      <c r="J3942" s="2" t="str">
        <f>TEXT(Ecommerce_Sales[[#This Row],[Order_Date]],"mmmm")</f>
        <v>March</v>
      </c>
      <c r="K3942" s="1" t="s">
        <v>1947</v>
      </c>
      <c r="L3942" s="1" t="s">
        <v>10124</v>
      </c>
      <c r="M3942" s="1" t="s">
        <v>1972</v>
      </c>
      <c r="N3942" s="1" t="s">
        <v>1973</v>
      </c>
      <c r="O3942" s="3">
        <v>801</v>
      </c>
      <c r="P3942">
        <v>2</v>
      </c>
      <c r="Q3942" s="3">
        <v>1602</v>
      </c>
      <c r="R3942" s="1" t="s">
        <v>1951</v>
      </c>
      <c r="S3942" s="3">
        <v>228</v>
      </c>
      <c r="T3942">
        <v>10</v>
      </c>
      <c r="U3942" t="str">
        <f>IF(Ecommerce_Sales[[#This Row],[Delivery_Time_Days]]&gt;7,"Delay",IF(Ecommerce_Sales[[#This Row],[Delivery_Time_Days]] = 0,"No delivery",IF(Ecommerce_Sales[[#This Row],[Delivery_Time_Days]]&lt;=7,"On-time")))</f>
        <v>Delay</v>
      </c>
      <c r="V3942" s="7">
        <f>Ecommerce_Sales[[#This Row],[Profit]]/Ecommerce_Sales[[#This Row],[Total_Price]]</f>
        <v>0.30024968789013734</v>
      </c>
      <c r="W3942" s="3">
        <v>481</v>
      </c>
      <c r="X3942" s="3"/>
    </row>
    <row r="3943" spans="1:24" x14ac:dyDescent="0.25">
      <c r="A3943" s="1" t="s">
        <v>10125</v>
      </c>
      <c r="B3943" s="1" t="s">
        <v>280</v>
      </c>
      <c r="C3943" s="1" t="s">
        <v>281</v>
      </c>
      <c r="D3943" s="1" t="s">
        <v>2126</v>
      </c>
      <c r="E3943" s="1" t="s">
        <v>1966</v>
      </c>
      <c r="F3943" s="2">
        <v>45208</v>
      </c>
      <c r="G3943" s="2">
        <v>45552</v>
      </c>
      <c r="H3943" s="2" t="str">
        <f>TEXT(Ecommerce_Sales[[#This Row],[Order_Date]],"mmmm")</f>
        <v>September</v>
      </c>
      <c r="I3943" s="2" t="str">
        <f>TEXT(Ecommerce_Sales[[#This Row],[Order_Date]],"yyyy")</f>
        <v>2024</v>
      </c>
      <c r="J3943" s="2" t="str">
        <f>TEXT(Ecommerce_Sales[[#This Row],[Order_Date]],"mmmm")</f>
        <v>September</v>
      </c>
      <c r="K3943" s="1" t="s">
        <v>1947</v>
      </c>
      <c r="L3943" s="1" t="s">
        <v>10126</v>
      </c>
      <c r="M3943" s="1" t="s">
        <v>1968</v>
      </c>
      <c r="N3943" s="1" t="s">
        <v>1957</v>
      </c>
      <c r="O3943" s="3">
        <v>1065</v>
      </c>
      <c r="P3943">
        <v>5</v>
      </c>
      <c r="Q3943" s="3">
        <v>5326</v>
      </c>
      <c r="R3943" s="1" t="s">
        <v>1958</v>
      </c>
      <c r="S3943" s="3">
        <v>676</v>
      </c>
      <c r="T3943">
        <v>7</v>
      </c>
      <c r="U3943" t="str">
        <f>IF(Ecommerce_Sales[[#This Row],[Delivery_Time_Days]]&gt;7,"Delay",IF(Ecommerce_Sales[[#This Row],[Delivery_Time_Days]] = 0,"No delivery",IF(Ecommerce_Sales[[#This Row],[Delivery_Time_Days]]&lt;=7,"On-time")))</f>
        <v>On-time</v>
      </c>
      <c r="V3943" s="7">
        <f>Ecommerce_Sales[[#This Row],[Profit]]/Ecommerce_Sales[[#This Row],[Total_Price]]</f>
        <v>0.15001877581674802</v>
      </c>
      <c r="W3943" s="3">
        <v>799</v>
      </c>
      <c r="X3943" s="3"/>
    </row>
    <row r="3944" spans="1:24" x14ac:dyDescent="0.25">
      <c r="A3944" s="1" t="s">
        <v>10127</v>
      </c>
      <c r="B3944" s="1" t="s">
        <v>951</v>
      </c>
      <c r="C3944" s="1" t="s">
        <v>952</v>
      </c>
      <c r="D3944" s="1" t="s">
        <v>5038</v>
      </c>
      <c r="E3944" s="1" t="s">
        <v>1961</v>
      </c>
      <c r="F3944" s="2">
        <v>44945</v>
      </c>
      <c r="G3944" s="2">
        <v>45321</v>
      </c>
      <c r="H3944" s="2" t="str">
        <f>TEXT(Ecommerce_Sales[[#This Row],[Order_Date]],"mmmm")</f>
        <v>January</v>
      </c>
      <c r="I3944" s="2" t="str">
        <f>TEXT(Ecommerce_Sales[[#This Row],[Order_Date]],"yyyy")</f>
        <v>2024</v>
      </c>
      <c r="J3944" s="2" t="str">
        <f>TEXT(Ecommerce_Sales[[#This Row],[Order_Date]],"mmmm")</f>
        <v>January</v>
      </c>
      <c r="K3944" s="1" t="s">
        <v>1947</v>
      </c>
      <c r="L3944" s="1" t="s">
        <v>10128</v>
      </c>
      <c r="M3944" s="1" t="s">
        <v>2247</v>
      </c>
      <c r="N3944" s="1" t="s">
        <v>1957</v>
      </c>
      <c r="O3944" s="3">
        <v>115</v>
      </c>
      <c r="P3944">
        <v>4</v>
      </c>
      <c r="Q3944" s="3">
        <v>460</v>
      </c>
      <c r="R3944" s="1" t="s">
        <v>1958</v>
      </c>
      <c r="S3944" s="3">
        <v>49</v>
      </c>
      <c r="T3944">
        <v>8</v>
      </c>
      <c r="U3944" t="str">
        <f>IF(Ecommerce_Sales[[#This Row],[Delivery_Time_Days]]&gt;7,"Delay",IF(Ecommerce_Sales[[#This Row],[Delivery_Time_Days]] = 0,"No delivery",IF(Ecommerce_Sales[[#This Row],[Delivery_Time_Days]]&lt;=7,"On-time")))</f>
        <v>Delay</v>
      </c>
      <c r="V3944" s="7">
        <f>Ecommerce_Sales[[#This Row],[Profit]]/Ecommerce_Sales[[#This Row],[Total_Price]]</f>
        <v>0.15</v>
      </c>
      <c r="W3944" s="3">
        <v>69</v>
      </c>
      <c r="X3944" s="3"/>
    </row>
    <row r="3945" spans="1:24" x14ac:dyDescent="0.25">
      <c r="A3945" s="1" t="s">
        <v>10129</v>
      </c>
      <c r="B3945" s="1" t="s">
        <v>618</v>
      </c>
      <c r="C3945" s="1" t="s">
        <v>619</v>
      </c>
      <c r="D3945" s="1" t="s">
        <v>4842</v>
      </c>
      <c r="E3945" s="1" t="s">
        <v>1961</v>
      </c>
      <c r="F3945" s="2">
        <v>45551</v>
      </c>
      <c r="G3945" s="2">
        <v>45136</v>
      </c>
      <c r="H3945" s="2" t="str">
        <f>TEXT(Ecommerce_Sales[[#This Row],[Order_Date]],"mmmm")</f>
        <v>July</v>
      </c>
      <c r="I3945" s="2" t="str">
        <f>TEXT(Ecommerce_Sales[[#This Row],[Order_Date]],"yyyy")</f>
        <v>2023</v>
      </c>
      <c r="J3945" s="2" t="str">
        <f>TEXT(Ecommerce_Sales[[#This Row],[Order_Date]],"mmmm")</f>
        <v>July</v>
      </c>
      <c r="K3945" s="1" t="s">
        <v>1947</v>
      </c>
      <c r="L3945" s="1" t="s">
        <v>10130</v>
      </c>
      <c r="M3945" s="1" t="s">
        <v>2030</v>
      </c>
      <c r="N3945" s="1" t="s">
        <v>1978</v>
      </c>
      <c r="O3945" s="3">
        <v>528</v>
      </c>
      <c r="P3945">
        <v>2</v>
      </c>
      <c r="Q3945" s="3">
        <v>1055</v>
      </c>
      <c r="R3945" s="1" t="s">
        <v>1958</v>
      </c>
      <c r="S3945" s="3">
        <v>145</v>
      </c>
      <c r="T3945">
        <v>7</v>
      </c>
      <c r="U3945" t="str">
        <f>IF(Ecommerce_Sales[[#This Row],[Delivery_Time_Days]]&gt;7,"Delay",IF(Ecommerce_Sales[[#This Row],[Delivery_Time_Days]] = 0,"No delivery",IF(Ecommerce_Sales[[#This Row],[Delivery_Time_Days]]&lt;=7,"On-time")))</f>
        <v>On-time</v>
      </c>
      <c r="V3945" s="7">
        <f>Ecommerce_Sales[[#This Row],[Profit]]/Ecommerce_Sales[[#This Row],[Total_Price]]</f>
        <v>0.34976303317535545</v>
      </c>
      <c r="W3945" s="3">
        <v>369</v>
      </c>
      <c r="X3945" s="3"/>
    </row>
    <row r="3946" spans="1:24" x14ac:dyDescent="0.25">
      <c r="A3946" s="1" t="s">
        <v>10131</v>
      </c>
      <c r="B3946" s="1" t="s">
        <v>1238</v>
      </c>
      <c r="C3946" s="1" t="s">
        <v>1239</v>
      </c>
      <c r="D3946" s="1" t="s">
        <v>2729</v>
      </c>
      <c r="E3946" s="1" t="s">
        <v>1954</v>
      </c>
      <c r="F3946" s="2">
        <v>45073</v>
      </c>
      <c r="G3946" s="2">
        <v>45253</v>
      </c>
      <c r="H3946" s="2" t="str">
        <f>TEXT(Ecommerce_Sales[[#This Row],[Order_Date]],"mmmm")</f>
        <v>November</v>
      </c>
      <c r="I3946" s="2" t="str">
        <f>TEXT(Ecommerce_Sales[[#This Row],[Order_Date]],"yyyy")</f>
        <v>2023</v>
      </c>
      <c r="J3946" s="2" t="str">
        <f>TEXT(Ecommerce_Sales[[#This Row],[Order_Date]],"mmmm")</f>
        <v>November</v>
      </c>
      <c r="K3946" s="1" t="s">
        <v>1947</v>
      </c>
      <c r="L3946" s="1" t="s">
        <v>5405</v>
      </c>
      <c r="M3946" s="1" t="s">
        <v>1956</v>
      </c>
      <c r="N3946" s="1" t="s">
        <v>1957</v>
      </c>
      <c r="O3946" s="3">
        <v>1078</v>
      </c>
      <c r="P3946">
        <v>3</v>
      </c>
      <c r="Q3946" s="3">
        <v>3235</v>
      </c>
      <c r="R3946" s="1" t="s">
        <v>1958</v>
      </c>
      <c r="S3946" s="3">
        <v>409</v>
      </c>
      <c r="T3946">
        <v>8</v>
      </c>
      <c r="U3946" t="str">
        <f>IF(Ecommerce_Sales[[#This Row],[Delivery_Time_Days]]&gt;7,"Delay",IF(Ecommerce_Sales[[#This Row],[Delivery_Time_Days]] = 0,"No delivery",IF(Ecommerce_Sales[[#This Row],[Delivery_Time_Days]]&lt;=7,"On-time")))</f>
        <v>Delay</v>
      </c>
      <c r="V3946" s="7">
        <f>Ecommerce_Sales[[#This Row],[Profit]]/Ecommerce_Sales[[#This Row],[Total_Price]]</f>
        <v>0.14992272024729522</v>
      </c>
      <c r="W3946" s="3">
        <v>485</v>
      </c>
      <c r="X3946" s="3"/>
    </row>
    <row r="3947" spans="1:24" x14ac:dyDescent="0.25">
      <c r="A3947" s="1" t="s">
        <v>10132</v>
      </c>
      <c r="B3947" s="1" t="s">
        <v>858</v>
      </c>
      <c r="C3947" s="1" t="s">
        <v>859</v>
      </c>
      <c r="D3947" s="1" t="s">
        <v>3161</v>
      </c>
      <c r="E3947" s="1" t="s">
        <v>1981</v>
      </c>
      <c r="F3947" s="2">
        <v>45417</v>
      </c>
      <c r="G3947" s="2">
        <v>45171</v>
      </c>
      <c r="H3947" s="2" t="str">
        <f>TEXT(Ecommerce_Sales[[#This Row],[Order_Date]],"mmmm")</f>
        <v>September</v>
      </c>
      <c r="I3947" s="2" t="str">
        <f>TEXT(Ecommerce_Sales[[#This Row],[Order_Date]],"yyyy")</f>
        <v>2023</v>
      </c>
      <c r="J3947" s="2" t="str">
        <f>TEXT(Ecommerce_Sales[[#This Row],[Order_Date]],"mmmm")</f>
        <v>September</v>
      </c>
      <c r="K3947" s="1" t="s">
        <v>1992</v>
      </c>
      <c r="L3947" s="1" t="s">
        <v>10133</v>
      </c>
      <c r="M3947" s="1" t="s">
        <v>1977</v>
      </c>
      <c r="N3947" s="1" t="s">
        <v>1978</v>
      </c>
      <c r="O3947" s="3">
        <v>370</v>
      </c>
      <c r="P3947">
        <v>1</v>
      </c>
      <c r="Q3947" s="3">
        <v>370</v>
      </c>
      <c r="R3947" s="1" t="s">
        <v>1958</v>
      </c>
      <c r="S3947" s="3">
        <v>38</v>
      </c>
      <c r="U3947" t="str">
        <f>IF(Ecommerce_Sales[[#This Row],[Delivery_Time_Days]]&gt;7,"Delay",IF(Ecommerce_Sales[[#This Row],[Delivery_Time_Days]] = 0,"No delivery",IF(Ecommerce_Sales[[#This Row],[Delivery_Time_Days]]&lt;=7,"On-time")))</f>
        <v>No delivery</v>
      </c>
      <c r="V3947" s="7">
        <f>Ecommerce_Sales[[#This Row],[Profit]]/Ecommerce_Sales[[#This Row],[Total_Price]]</f>
        <v>0.34864864864864864</v>
      </c>
      <c r="W3947" s="3">
        <v>129</v>
      </c>
      <c r="X3947" s="3"/>
    </row>
    <row r="3948" spans="1:24" x14ac:dyDescent="0.25">
      <c r="A3948" s="1" t="s">
        <v>10134</v>
      </c>
      <c r="B3948" s="1" t="s">
        <v>1319</v>
      </c>
      <c r="C3948" s="1" t="s">
        <v>1320</v>
      </c>
      <c r="D3948" s="1" t="s">
        <v>2320</v>
      </c>
      <c r="E3948" s="1" t="s">
        <v>1996</v>
      </c>
      <c r="F3948" s="2">
        <v>45312</v>
      </c>
      <c r="G3948" s="2">
        <v>45161</v>
      </c>
      <c r="H3948" s="2" t="str">
        <f>TEXT(Ecommerce_Sales[[#This Row],[Order_Date]],"mmmm")</f>
        <v>August</v>
      </c>
      <c r="I3948" s="2" t="str">
        <f>TEXT(Ecommerce_Sales[[#This Row],[Order_Date]],"yyyy")</f>
        <v>2023</v>
      </c>
      <c r="J3948" s="2" t="str">
        <f>TEXT(Ecommerce_Sales[[#This Row],[Order_Date]],"mmmm")</f>
        <v>August</v>
      </c>
      <c r="K3948" s="1" t="s">
        <v>1947</v>
      </c>
      <c r="L3948" s="1" t="s">
        <v>9274</v>
      </c>
      <c r="M3948" s="1" t="s">
        <v>2002</v>
      </c>
      <c r="N3948" s="1" t="s">
        <v>1989</v>
      </c>
      <c r="O3948" s="3">
        <v>1201</v>
      </c>
      <c r="P3948">
        <v>2</v>
      </c>
      <c r="Q3948" s="3">
        <v>2401</v>
      </c>
      <c r="R3948" s="1" t="s">
        <v>1951</v>
      </c>
      <c r="S3948" s="3">
        <v>151</v>
      </c>
      <c r="T3948">
        <v>8</v>
      </c>
      <c r="U3948" t="str">
        <f>IF(Ecommerce_Sales[[#This Row],[Delivery_Time_Days]]&gt;7,"Delay",IF(Ecommerce_Sales[[#This Row],[Delivery_Time_Days]] = 0,"No delivery",IF(Ecommerce_Sales[[#This Row],[Delivery_Time_Days]]&lt;=7,"On-time")))</f>
        <v>Delay</v>
      </c>
      <c r="V3948" s="7">
        <f>Ecommerce_Sales[[#This Row],[Profit]]/Ecommerce_Sales[[#This Row],[Total_Price]]</f>
        <v>0.24989587671803415</v>
      </c>
      <c r="W3948" s="3">
        <v>600</v>
      </c>
      <c r="X3948" s="3"/>
    </row>
    <row r="3949" spans="1:24" x14ac:dyDescent="0.25">
      <c r="A3949" s="1" t="s">
        <v>10135</v>
      </c>
      <c r="B3949" s="1" t="s">
        <v>635</v>
      </c>
      <c r="C3949" s="1" t="s">
        <v>1430</v>
      </c>
      <c r="D3949" s="1" t="s">
        <v>3334</v>
      </c>
      <c r="E3949" s="1" t="s">
        <v>1961</v>
      </c>
      <c r="F3949" s="2">
        <v>45383</v>
      </c>
      <c r="G3949" s="2">
        <v>45423</v>
      </c>
      <c r="H3949" s="2" t="str">
        <f>TEXT(Ecommerce_Sales[[#This Row],[Order_Date]],"mmmm")</f>
        <v>May</v>
      </c>
      <c r="I3949" s="2" t="str">
        <f>TEXT(Ecommerce_Sales[[#This Row],[Order_Date]],"yyyy")</f>
        <v>2024</v>
      </c>
      <c r="J3949" s="2" t="str">
        <f>TEXT(Ecommerce_Sales[[#This Row],[Order_Date]],"mmmm")</f>
        <v>May</v>
      </c>
      <c r="K3949" s="1" t="s">
        <v>1947</v>
      </c>
      <c r="L3949" s="1" t="s">
        <v>10136</v>
      </c>
      <c r="M3949" s="1" t="s">
        <v>1977</v>
      </c>
      <c r="N3949" s="1" t="s">
        <v>1978</v>
      </c>
      <c r="O3949" s="3">
        <v>113</v>
      </c>
      <c r="P3949">
        <v>5</v>
      </c>
      <c r="Q3949" s="3">
        <v>564</v>
      </c>
      <c r="R3949" s="1" t="s">
        <v>1958</v>
      </c>
      <c r="S3949" s="3">
        <v>38</v>
      </c>
      <c r="T3949">
        <v>10</v>
      </c>
      <c r="U3949" t="str">
        <f>IF(Ecommerce_Sales[[#This Row],[Delivery_Time_Days]]&gt;7,"Delay",IF(Ecommerce_Sales[[#This Row],[Delivery_Time_Days]] = 0,"No delivery",IF(Ecommerce_Sales[[#This Row],[Delivery_Time_Days]]&lt;=7,"On-time")))</f>
        <v>Delay</v>
      </c>
      <c r="V3949" s="7">
        <f>Ecommerce_Sales[[#This Row],[Profit]]/Ecommerce_Sales[[#This Row],[Total_Price]]</f>
        <v>0.34929078014184395</v>
      </c>
      <c r="W3949" s="3">
        <v>197</v>
      </c>
      <c r="X3949" s="3"/>
    </row>
    <row r="3950" spans="1:24" x14ac:dyDescent="0.25">
      <c r="A3950" s="1" t="s">
        <v>10137</v>
      </c>
      <c r="B3950" s="1" t="s">
        <v>336</v>
      </c>
      <c r="C3950" s="1" t="s">
        <v>337</v>
      </c>
      <c r="D3950" s="1" t="s">
        <v>7388</v>
      </c>
      <c r="E3950" s="1" t="s">
        <v>1966</v>
      </c>
      <c r="F3950" s="2">
        <v>45467</v>
      </c>
      <c r="G3950" s="2">
        <v>45637</v>
      </c>
      <c r="H3950" s="2" t="str">
        <f>TEXT(Ecommerce_Sales[[#This Row],[Order_Date]],"mmmm")</f>
        <v>December</v>
      </c>
      <c r="I3950" s="2" t="str">
        <f>TEXT(Ecommerce_Sales[[#This Row],[Order_Date]],"yyyy")</f>
        <v>2024</v>
      </c>
      <c r="J3950" s="2" t="str">
        <f>TEXT(Ecommerce_Sales[[#This Row],[Order_Date]],"mmmm")</f>
        <v>December</v>
      </c>
      <c r="K3950" s="1" t="s">
        <v>1947</v>
      </c>
      <c r="L3950" s="1" t="s">
        <v>5774</v>
      </c>
      <c r="M3950" s="1" t="s">
        <v>1963</v>
      </c>
      <c r="N3950" s="1" t="s">
        <v>1957</v>
      </c>
      <c r="O3950" s="3">
        <v>1959</v>
      </c>
      <c r="P3950">
        <v>4</v>
      </c>
      <c r="Q3950" s="3">
        <v>7837</v>
      </c>
      <c r="R3950" s="1" t="s">
        <v>1958</v>
      </c>
      <c r="S3950" s="3">
        <v>1037</v>
      </c>
      <c r="T3950">
        <v>8</v>
      </c>
      <c r="U3950" t="str">
        <f>IF(Ecommerce_Sales[[#This Row],[Delivery_Time_Days]]&gt;7,"Delay",IF(Ecommerce_Sales[[#This Row],[Delivery_Time_Days]] = 0,"No delivery",IF(Ecommerce_Sales[[#This Row],[Delivery_Time_Days]]&lt;=7,"On-time")))</f>
        <v>Delay</v>
      </c>
      <c r="V3950" s="7">
        <f>Ecommerce_Sales[[#This Row],[Profit]]/Ecommerce_Sales[[#This Row],[Total_Price]]</f>
        <v>0.15005741993109609</v>
      </c>
      <c r="W3950" s="3">
        <v>1176</v>
      </c>
      <c r="X3950" s="3"/>
    </row>
    <row r="3951" spans="1:24" x14ac:dyDescent="0.25">
      <c r="A3951" s="1" t="s">
        <v>10138</v>
      </c>
      <c r="B3951" s="1" t="s">
        <v>535</v>
      </c>
      <c r="C3951" s="1" t="s">
        <v>536</v>
      </c>
      <c r="D3951" s="1" t="s">
        <v>3707</v>
      </c>
      <c r="E3951" s="1" t="s">
        <v>1981</v>
      </c>
      <c r="F3951" s="2">
        <v>45488</v>
      </c>
      <c r="G3951" s="2">
        <v>45360</v>
      </c>
      <c r="H3951" s="2" t="str">
        <f>TEXT(Ecommerce_Sales[[#This Row],[Order_Date]],"mmmm")</f>
        <v>March</v>
      </c>
      <c r="I3951" s="2" t="str">
        <f>TEXT(Ecommerce_Sales[[#This Row],[Order_Date]],"yyyy")</f>
        <v>2024</v>
      </c>
      <c r="J3951" s="2" t="str">
        <f>TEXT(Ecommerce_Sales[[#This Row],[Order_Date]],"mmmm")</f>
        <v>March</v>
      </c>
      <c r="K3951" s="1" t="s">
        <v>1947</v>
      </c>
      <c r="L3951" s="1" t="s">
        <v>10139</v>
      </c>
      <c r="M3951" s="1" t="s">
        <v>1949</v>
      </c>
      <c r="N3951" s="1" t="s">
        <v>1950</v>
      </c>
      <c r="O3951" s="3">
        <v>281</v>
      </c>
      <c r="P3951">
        <v>3</v>
      </c>
      <c r="Q3951" s="3">
        <v>844</v>
      </c>
      <c r="R3951" s="1" t="s">
        <v>1958</v>
      </c>
      <c r="S3951" s="3">
        <v>107</v>
      </c>
      <c r="T3951">
        <v>3</v>
      </c>
      <c r="U3951" t="str">
        <f>IF(Ecommerce_Sales[[#This Row],[Delivery_Time_Days]]&gt;7,"Delay",IF(Ecommerce_Sales[[#This Row],[Delivery_Time_Days]] = 0,"No delivery",IF(Ecommerce_Sales[[#This Row],[Delivery_Time_Days]]&lt;=7,"On-time")))</f>
        <v>On-time</v>
      </c>
      <c r="V3951" s="7">
        <f>Ecommerce_Sales[[#This Row],[Profit]]/Ecommerce_Sales[[#This Row],[Total_Price]]</f>
        <v>0.40047393364928913</v>
      </c>
      <c r="W3951" s="3">
        <v>338</v>
      </c>
      <c r="X3951" s="3"/>
    </row>
    <row r="3952" spans="1:24" x14ac:dyDescent="0.25">
      <c r="A3952" s="1" t="s">
        <v>10140</v>
      </c>
      <c r="B3952" s="1" t="s">
        <v>1422</v>
      </c>
      <c r="C3952" s="1" t="s">
        <v>1423</v>
      </c>
      <c r="D3952" s="1" t="s">
        <v>8557</v>
      </c>
      <c r="E3952" s="1" t="s">
        <v>1954</v>
      </c>
      <c r="F3952" s="2">
        <v>45161</v>
      </c>
      <c r="G3952" s="2">
        <v>45167</v>
      </c>
      <c r="H3952" s="2" t="str">
        <f>TEXT(Ecommerce_Sales[[#This Row],[Order_Date]],"mmmm")</f>
        <v>August</v>
      </c>
      <c r="I3952" s="2" t="str">
        <f>TEXT(Ecommerce_Sales[[#This Row],[Order_Date]],"yyyy")</f>
        <v>2023</v>
      </c>
      <c r="J3952" s="2" t="str">
        <f>TEXT(Ecommerce_Sales[[#This Row],[Order_Date]],"mmmm")</f>
        <v>August</v>
      </c>
      <c r="K3952" s="1" t="s">
        <v>1947</v>
      </c>
      <c r="L3952" s="1" t="s">
        <v>10141</v>
      </c>
      <c r="M3952" s="1" t="s">
        <v>2065</v>
      </c>
      <c r="N3952" s="1" t="s">
        <v>1978</v>
      </c>
      <c r="O3952" s="3">
        <v>93</v>
      </c>
      <c r="P3952">
        <v>2</v>
      </c>
      <c r="Q3952" s="3">
        <v>187</v>
      </c>
      <c r="R3952" s="1" t="s">
        <v>1951</v>
      </c>
      <c r="S3952" s="3">
        <v>25</v>
      </c>
      <c r="T3952">
        <v>8</v>
      </c>
      <c r="U3952" t="str">
        <f>IF(Ecommerce_Sales[[#This Row],[Delivery_Time_Days]]&gt;7,"Delay",IF(Ecommerce_Sales[[#This Row],[Delivery_Time_Days]] = 0,"No delivery",IF(Ecommerce_Sales[[#This Row],[Delivery_Time_Days]]&lt;=7,"On-time")))</f>
        <v>Delay</v>
      </c>
      <c r="V3952" s="7">
        <f>Ecommerce_Sales[[#This Row],[Profit]]/Ecommerce_Sales[[#This Row],[Total_Price]]</f>
        <v>0.34759358288770054</v>
      </c>
      <c r="W3952" s="3">
        <v>65</v>
      </c>
      <c r="X3952" s="3"/>
    </row>
    <row r="3953" spans="1:24" x14ac:dyDescent="0.25">
      <c r="A3953" s="1" t="s">
        <v>10142</v>
      </c>
      <c r="B3953" s="1" t="s">
        <v>545</v>
      </c>
      <c r="C3953" s="1" t="s">
        <v>799</v>
      </c>
      <c r="D3953" s="1" t="s">
        <v>2175</v>
      </c>
      <c r="E3953" s="1" t="s">
        <v>1981</v>
      </c>
      <c r="F3953" s="2">
        <v>45643</v>
      </c>
      <c r="G3953" s="2">
        <v>45476</v>
      </c>
      <c r="H3953" s="2" t="str">
        <f>TEXT(Ecommerce_Sales[[#This Row],[Order_Date]],"mmmm")</f>
        <v>July</v>
      </c>
      <c r="I3953" s="2" t="str">
        <f>TEXT(Ecommerce_Sales[[#This Row],[Order_Date]],"yyyy")</f>
        <v>2024</v>
      </c>
      <c r="J3953" s="2" t="str">
        <f>TEXT(Ecommerce_Sales[[#This Row],[Order_Date]],"mmmm")</f>
        <v>July</v>
      </c>
      <c r="K3953" s="1" t="s">
        <v>1947</v>
      </c>
      <c r="L3953" s="1" t="s">
        <v>10143</v>
      </c>
      <c r="M3953" s="1" t="s">
        <v>2002</v>
      </c>
      <c r="N3953" s="1" t="s">
        <v>1989</v>
      </c>
      <c r="O3953" s="3">
        <v>1101</v>
      </c>
      <c r="P3953">
        <v>6</v>
      </c>
      <c r="Q3953" s="3">
        <v>6607</v>
      </c>
      <c r="R3953" s="1" t="s">
        <v>1958</v>
      </c>
      <c r="S3953" s="3">
        <v>576</v>
      </c>
      <c r="T3953">
        <v>5</v>
      </c>
      <c r="U3953" t="str">
        <f>IF(Ecommerce_Sales[[#This Row],[Delivery_Time_Days]]&gt;7,"Delay",IF(Ecommerce_Sales[[#This Row],[Delivery_Time_Days]] = 0,"No delivery",IF(Ecommerce_Sales[[#This Row],[Delivery_Time_Days]]&lt;=7,"On-time")))</f>
        <v>On-time</v>
      </c>
      <c r="V3953" s="7">
        <f>Ecommerce_Sales[[#This Row],[Profit]]/Ecommerce_Sales[[#This Row],[Total_Price]]</f>
        <v>0.25003783865597096</v>
      </c>
      <c r="W3953" s="3">
        <v>1652</v>
      </c>
      <c r="X3953" s="3"/>
    </row>
    <row r="3954" spans="1:24" x14ac:dyDescent="0.25">
      <c r="A3954" s="1" t="s">
        <v>10144</v>
      </c>
      <c r="B3954" s="1" t="s">
        <v>90</v>
      </c>
      <c r="C3954" s="1" t="s">
        <v>91</v>
      </c>
      <c r="D3954" s="1" t="s">
        <v>2721</v>
      </c>
      <c r="E3954" s="1" t="s">
        <v>2005</v>
      </c>
      <c r="F3954" s="2">
        <v>45003</v>
      </c>
      <c r="G3954" s="2">
        <v>45538</v>
      </c>
      <c r="H3954" s="2" t="str">
        <f>TEXT(Ecommerce_Sales[[#This Row],[Order_Date]],"mmmm")</f>
        <v>September</v>
      </c>
      <c r="I3954" s="2" t="str">
        <f>TEXT(Ecommerce_Sales[[#This Row],[Order_Date]],"yyyy")</f>
        <v>2024</v>
      </c>
      <c r="J3954" s="2" t="str">
        <f>TEXT(Ecommerce_Sales[[#This Row],[Order_Date]],"mmmm")</f>
        <v>September</v>
      </c>
      <c r="K3954" s="1" t="s">
        <v>1947</v>
      </c>
      <c r="L3954" s="1" t="s">
        <v>10145</v>
      </c>
      <c r="M3954" s="1" t="s">
        <v>1988</v>
      </c>
      <c r="N3954" s="1" t="s">
        <v>1989</v>
      </c>
      <c r="O3954" s="3">
        <v>251</v>
      </c>
      <c r="P3954">
        <v>4</v>
      </c>
      <c r="Q3954" s="3">
        <v>1006</v>
      </c>
      <c r="R3954" s="1" t="s">
        <v>2012</v>
      </c>
      <c r="S3954" s="3">
        <v>126</v>
      </c>
      <c r="T3954">
        <v>5</v>
      </c>
      <c r="U3954" t="str">
        <f>IF(Ecommerce_Sales[[#This Row],[Delivery_Time_Days]]&gt;7,"Delay",IF(Ecommerce_Sales[[#This Row],[Delivery_Time_Days]] = 0,"No delivery",IF(Ecommerce_Sales[[#This Row],[Delivery_Time_Days]]&lt;=7,"On-time")))</f>
        <v>On-time</v>
      </c>
      <c r="V3954" s="7">
        <f>Ecommerce_Sales[[#This Row],[Profit]]/Ecommerce_Sales[[#This Row],[Total_Price]]</f>
        <v>0.24950298210735586</v>
      </c>
      <c r="W3954" s="3">
        <v>251</v>
      </c>
      <c r="X3954" s="3"/>
    </row>
    <row r="3955" spans="1:24" x14ac:dyDescent="0.25">
      <c r="A3955" s="1" t="s">
        <v>10146</v>
      </c>
      <c r="B3955" s="1" t="s">
        <v>1840</v>
      </c>
      <c r="C3955" s="1" t="s">
        <v>1841</v>
      </c>
      <c r="D3955" s="1" t="s">
        <v>6549</v>
      </c>
      <c r="E3955" s="1" t="s">
        <v>1996</v>
      </c>
      <c r="F3955" s="2">
        <v>45239</v>
      </c>
      <c r="G3955" s="2">
        <v>45043</v>
      </c>
      <c r="H3955" s="2" t="str">
        <f>TEXT(Ecommerce_Sales[[#This Row],[Order_Date]],"mmmm")</f>
        <v>April</v>
      </c>
      <c r="I3955" s="2" t="str">
        <f>TEXT(Ecommerce_Sales[[#This Row],[Order_Date]],"yyyy")</f>
        <v>2023</v>
      </c>
      <c r="J3955" s="2" t="str">
        <f>TEXT(Ecommerce_Sales[[#This Row],[Order_Date]],"mmmm")</f>
        <v>April</v>
      </c>
      <c r="K3955" s="1" t="s">
        <v>1986</v>
      </c>
      <c r="L3955" s="1" t="s">
        <v>3057</v>
      </c>
      <c r="M3955" s="1" t="s">
        <v>1972</v>
      </c>
      <c r="N3955" s="1" t="s">
        <v>1973</v>
      </c>
      <c r="O3955" s="3">
        <v>275</v>
      </c>
      <c r="P3955">
        <v>4</v>
      </c>
      <c r="Q3955" s="3">
        <v>1101</v>
      </c>
      <c r="R3955" s="1" t="s">
        <v>1958</v>
      </c>
      <c r="S3955" s="3">
        <v>104</v>
      </c>
      <c r="U3955" t="str">
        <f>IF(Ecommerce_Sales[[#This Row],[Delivery_Time_Days]]&gt;7,"Delay",IF(Ecommerce_Sales[[#This Row],[Delivery_Time_Days]] = 0,"No delivery",IF(Ecommerce_Sales[[#This Row],[Delivery_Time_Days]]&lt;=7,"On-time")))</f>
        <v>No delivery</v>
      </c>
      <c r="V3955" s="7">
        <f>Ecommerce_Sales[[#This Row],[Profit]]/Ecommerce_Sales[[#This Row],[Total_Price]]</f>
        <v>0.29972752043596729</v>
      </c>
      <c r="W3955" s="3">
        <v>330</v>
      </c>
      <c r="X3955" s="3"/>
    </row>
    <row r="3956" spans="1:24" x14ac:dyDescent="0.25">
      <c r="A3956" s="1" t="s">
        <v>10147</v>
      </c>
      <c r="B3956" s="1" t="s">
        <v>150</v>
      </c>
      <c r="C3956" s="1" t="s">
        <v>151</v>
      </c>
      <c r="D3956" s="1" t="s">
        <v>2416</v>
      </c>
      <c r="E3956" s="1" t="s">
        <v>1961</v>
      </c>
      <c r="F3956" s="2">
        <v>45431</v>
      </c>
      <c r="G3956" s="2">
        <v>45377</v>
      </c>
      <c r="H3956" s="2" t="str">
        <f>TEXT(Ecommerce_Sales[[#This Row],[Order_Date]],"mmmm")</f>
        <v>March</v>
      </c>
      <c r="I3956" s="2" t="str">
        <f>TEXT(Ecommerce_Sales[[#This Row],[Order_Date]],"yyyy")</f>
        <v>2024</v>
      </c>
      <c r="J3956" s="2" t="str">
        <f>TEXT(Ecommerce_Sales[[#This Row],[Order_Date]],"mmmm")</f>
        <v>March</v>
      </c>
      <c r="K3956" s="1" t="s">
        <v>1947</v>
      </c>
      <c r="L3956" s="1" t="s">
        <v>10148</v>
      </c>
      <c r="M3956" s="1" t="s">
        <v>2030</v>
      </c>
      <c r="N3956" s="1" t="s">
        <v>1978</v>
      </c>
      <c r="O3956" s="3">
        <v>510</v>
      </c>
      <c r="P3956">
        <v>1</v>
      </c>
      <c r="Q3956" s="3">
        <v>510</v>
      </c>
      <c r="R3956" s="1" t="s">
        <v>1958</v>
      </c>
      <c r="S3956" s="3">
        <v>67</v>
      </c>
      <c r="T3956">
        <v>8</v>
      </c>
      <c r="U3956" t="str">
        <f>IF(Ecommerce_Sales[[#This Row],[Delivery_Time_Days]]&gt;7,"Delay",IF(Ecommerce_Sales[[#This Row],[Delivery_Time_Days]] = 0,"No delivery",IF(Ecommerce_Sales[[#This Row],[Delivery_Time_Days]]&lt;=7,"On-time")))</f>
        <v>Delay</v>
      </c>
      <c r="V3956" s="7">
        <f>Ecommerce_Sales[[#This Row],[Profit]]/Ecommerce_Sales[[#This Row],[Total_Price]]</f>
        <v>0.34901960784313724</v>
      </c>
      <c r="W3956" s="3">
        <v>178</v>
      </c>
      <c r="X3956" s="3"/>
    </row>
    <row r="3957" spans="1:24" x14ac:dyDescent="0.25">
      <c r="A3957" s="1" t="s">
        <v>10149</v>
      </c>
      <c r="B3957" s="1" t="s">
        <v>368</v>
      </c>
      <c r="C3957" s="1" t="s">
        <v>369</v>
      </c>
      <c r="D3957" s="1" t="s">
        <v>5973</v>
      </c>
      <c r="E3957" s="1" t="s">
        <v>1961</v>
      </c>
      <c r="F3957" s="2">
        <v>45279</v>
      </c>
      <c r="G3957" s="2">
        <v>45587</v>
      </c>
      <c r="H3957" s="2" t="str">
        <f>TEXT(Ecommerce_Sales[[#This Row],[Order_Date]],"mmmm")</f>
        <v>October</v>
      </c>
      <c r="I3957" s="2" t="str">
        <f>TEXT(Ecommerce_Sales[[#This Row],[Order_Date]],"yyyy")</f>
        <v>2024</v>
      </c>
      <c r="J3957" s="2" t="str">
        <f>TEXT(Ecommerce_Sales[[#This Row],[Order_Date]],"mmmm")</f>
        <v>October</v>
      </c>
      <c r="K3957" s="1" t="s">
        <v>1947</v>
      </c>
      <c r="L3957" s="1" t="s">
        <v>10150</v>
      </c>
      <c r="M3957" s="1" t="s">
        <v>2058</v>
      </c>
      <c r="N3957" s="1" t="s">
        <v>1950</v>
      </c>
      <c r="O3957" s="3">
        <v>451</v>
      </c>
      <c r="P3957">
        <v>3</v>
      </c>
      <c r="Q3957" s="3">
        <v>1353</v>
      </c>
      <c r="R3957" s="1" t="s">
        <v>1951</v>
      </c>
      <c r="S3957" s="3">
        <v>124</v>
      </c>
      <c r="T3957">
        <v>4</v>
      </c>
      <c r="U3957" t="str">
        <f>IF(Ecommerce_Sales[[#This Row],[Delivery_Time_Days]]&gt;7,"Delay",IF(Ecommerce_Sales[[#This Row],[Delivery_Time_Days]] = 0,"No delivery",IF(Ecommerce_Sales[[#This Row],[Delivery_Time_Days]]&lt;=7,"On-time")))</f>
        <v>On-time</v>
      </c>
      <c r="V3957" s="7">
        <f>Ecommerce_Sales[[#This Row],[Profit]]/Ecommerce_Sales[[#This Row],[Total_Price]]</f>
        <v>0.39985218033998521</v>
      </c>
      <c r="W3957" s="3">
        <v>541</v>
      </c>
      <c r="X3957" s="3"/>
    </row>
    <row r="3958" spans="1:24" x14ac:dyDescent="0.25">
      <c r="A3958" s="1" t="s">
        <v>10151</v>
      </c>
      <c r="B3958" s="1" t="s">
        <v>18</v>
      </c>
      <c r="C3958" s="1" t="s">
        <v>19</v>
      </c>
      <c r="D3958" s="1" t="s">
        <v>2181</v>
      </c>
      <c r="E3958" s="1" t="s">
        <v>1946</v>
      </c>
      <c r="F3958" s="2">
        <v>45294</v>
      </c>
      <c r="G3958" s="2">
        <v>45162</v>
      </c>
      <c r="H3958" s="2" t="str">
        <f>TEXT(Ecommerce_Sales[[#This Row],[Order_Date]],"mmmm")</f>
        <v>August</v>
      </c>
      <c r="I3958" s="2" t="str">
        <f>TEXT(Ecommerce_Sales[[#This Row],[Order_Date]],"yyyy")</f>
        <v>2023</v>
      </c>
      <c r="J3958" s="2" t="str">
        <f>TEXT(Ecommerce_Sales[[#This Row],[Order_Date]],"mmmm")</f>
        <v>August</v>
      </c>
      <c r="K3958" s="1" t="s">
        <v>1947</v>
      </c>
      <c r="L3958" s="1" t="s">
        <v>10152</v>
      </c>
      <c r="M3958" s="1" t="s">
        <v>1977</v>
      </c>
      <c r="N3958" s="1" t="s">
        <v>1978</v>
      </c>
      <c r="O3958" s="3">
        <v>666</v>
      </c>
      <c r="P3958">
        <v>2</v>
      </c>
      <c r="Q3958" s="3">
        <v>1333</v>
      </c>
      <c r="R3958" s="1" t="s">
        <v>2012</v>
      </c>
      <c r="S3958" s="3">
        <v>77</v>
      </c>
      <c r="T3958">
        <v>4</v>
      </c>
      <c r="U3958" t="str">
        <f>IF(Ecommerce_Sales[[#This Row],[Delivery_Time_Days]]&gt;7,"Delay",IF(Ecommerce_Sales[[#This Row],[Delivery_Time_Days]] = 0,"No delivery",IF(Ecommerce_Sales[[#This Row],[Delivery_Time_Days]]&lt;=7,"On-time")))</f>
        <v>On-time</v>
      </c>
      <c r="V3958" s="7">
        <f>Ecommerce_Sales[[#This Row],[Profit]]/Ecommerce_Sales[[#This Row],[Total_Price]]</f>
        <v>0.35033758439609902</v>
      </c>
      <c r="W3958" s="3">
        <v>467</v>
      </c>
      <c r="X3958" s="3"/>
    </row>
    <row r="3959" spans="1:24" x14ac:dyDescent="0.25">
      <c r="A3959" s="1" t="s">
        <v>10153</v>
      </c>
      <c r="B3959" s="1" t="s">
        <v>533</v>
      </c>
      <c r="C3959" s="1" t="s">
        <v>534</v>
      </c>
      <c r="D3959" s="1" t="s">
        <v>4443</v>
      </c>
      <c r="E3959" s="1" t="s">
        <v>1966</v>
      </c>
      <c r="F3959" s="2">
        <v>45195</v>
      </c>
      <c r="G3959" s="2">
        <v>45452</v>
      </c>
      <c r="H3959" s="2" t="str">
        <f>TEXT(Ecommerce_Sales[[#This Row],[Order_Date]],"mmmm")</f>
        <v>June</v>
      </c>
      <c r="I3959" s="2" t="str">
        <f>TEXT(Ecommerce_Sales[[#This Row],[Order_Date]],"yyyy")</f>
        <v>2024</v>
      </c>
      <c r="J3959" s="2" t="str">
        <f>TEXT(Ecommerce_Sales[[#This Row],[Order_Date]],"mmmm")</f>
        <v>June</v>
      </c>
      <c r="K3959" s="1" t="s">
        <v>1947</v>
      </c>
      <c r="L3959" s="1" t="s">
        <v>4740</v>
      </c>
      <c r="M3959" s="1" t="s">
        <v>1968</v>
      </c>
      <c r="N3959" s="1" t="s">
        <v>1957</v>
      </c>
      <c r="O3959" s="3">
        <v>635</v>
      </c>
      <c r="P3959">
        <v>4</v>
      </c>
      <c r="Q3959" s="3">
        <v>2538</v>
      </c>
      <c r="R3959" s="1" t="s">
        <v>2016</v>
      </c>
      <c r="S3959" s="3">
        <v>307</v>
      </c>
      <c r="T3959">
        <v>3</v>
      </c>
      <c r="U3959" t="str">
        <f>IF(Ecommerce_Sales[[#This Row],[Delivery_Time_Days]]&gt;7,"Delay",IF(Ecommerce_Sales[[#This Row],[Delivery_Time_Days]] = 0,"No delivery",IF(Ecommerce_Sales[[#This Row],[Delivery_Time_Days]]&lt;=7,"On-time")))</f>
        <v>On-time</v>
      </c>
      <c r="V3959" s="7">
        <f>Ecommerce_Sales[[#This Row],[Profit]]/Ecommerce_Sales[[#This Row],[Total_Price]]</f>
        <v>0.15011820330969267</v>
      </c>
      <c r="W3959" s="3">
        <v>381</v>
      </c>
      <c r="X3959" s="3"/>
    </row>
    <row r="3960" spans="1:24" x14ac:dyDescent="0.25">
      <c r="A3960" s="1" t="s">
        <v>10154</v>
      </c>
      <c r="B3960" s="1" t="s">
        <v>1842</v>
      </c>
      <c r="C3960" s="1" t="s">
        <v>1843</v>
      </c>
      <c r="D3960" s="1" t="s">
        <v>6020</v>
      </c>
      <c r="E3960" s="1" t="s">
        <v>1961</v>
      </c>
      <c r="F3960" s="2">
        <v>45473</v>
      </c>
      <c r="G3960" s="2">
        <v>45102</v>
      </c>
      <c r="H3960" s="2" t="str">
        <f>TEXT(Ecommerce_Sales[[#This Row],[Order_Date]],"mmmm")</f>
        <v>June</v>
      </c>
      <c r="I3960" s="2" t="str">
        <f>TEXT(Ecommerce_Sales[[#This Row],[Order_Date]],"yyyy")</f>
        <v>2023</v>
      </c>
      <c r="J3960" s="2" t="str">
        <f>TEXT(Ecommerce_Sales[[#This Row],[Order_Date]],"mmmm")</f>
        <v>June</v>
      </c>
      <c r="K3960" s="1" t="s">
        <v>1947</v>
      </c>
      <c r="L3960" s="1" t="s">
        <v>10155</v>
      </c>
      <c r="M3960" s="1" t="s">
        <v>2058</v>
      </c>
      <c r="N3960" s="1" t="s">
        <v>1950</v>
      </c>
      <c r="O3960" s="3">
        <v>695</v>
      </c>
      <c r="P3960">
        <v>1</v>
      </c>
      <c r="Q3960" s="3">
        <v>695</v>
      </c>
      <c r="R3960" s="1" t="s">
        <v>2012</v>
      </c>
      <c r="S3960" s="3">
        <v>46</v>
      </c>
      <c r="T3960">
        <v>10</v>
      </c>
      <c r="U3960" t="str">
        <f>IF(Ecommerce_Sales[[#This Row],[Delivery_Time_Days]]&gt;7,"Delay",IF(Ecommerce_Sales[[#This Row],[Delivery_Time_Days]] = 0,"No delivery",IF(Ecommerce_Sales[[#This Row],[Delivery_Time_Days]]&lt;=7,"On-time")))</f>
        <v>Delay</v>
      </c>
      <c r="V3960" s="7">
        <f>Ecommerce_Sales[[#This Row],[Profit]]/Ecommerce_Sales[[#This Row],[Total_Price]]</f>
        <v>0.4</v>
      </c>
      <c r="W3960" s="3">
        <v>278</v>
      </c>
      <c r="X3960" s="3"/>
    </row>
    <row r="3961" spans="1:24" x14ac:dyDescent="0.25">
      <c r="A3961" s="1" t="s">
        <v>10156</v>
      </c>
      <c r="B3961" s="1" t="s">
        <v>719</v>
      </c>
      <c r="C3961" s="1" t="s">
        <v>720</v>
      </c>
      <c r="D3961" s="1" t="s">
        <v>7264</v>
      </c>
      <c r="E3961" s="1" t="s">
        <v>1981</v>
      </c>
      <c r="F3961" s="2">
        <v>45001</v>
      </c>
      <c r="G3961" s="2">
        <v>45042</v>
      </c>
      <c r="H3961" s="2" t="str">
        <f>TEXT(Ecommerce_Sales[[#This Row],[Order_Date]],"mmmm")</f>
        <v>April</v>
      </c>
      <c r="I3961" s="2" t="str">
        <f>TEXT(Ecommerce_Sales[[#This Row],[Order_Date]],"yyyy")</f>
        <v>2023</v>
      </c>
      <c r="J3961" s="2" t="str">
        <f>TEXT(Ecommerce_Sales[[#This Row],[Order_Date]],"mmmm")</f>
        <v>April</v>
      </c>
      <c r="K3961" s="1" t="s">
        <v>1947</v>
      </c>
      <c r="L3961" s="1" t="s">
        <v>3448</v>
      </c>
      <c r="M3961" s="1" t="s">
        <v>2047</v>
      </c>
      <c r="N3961" s="1" t="s">
        <v>1989</v>
      </c>
      <c r="O3961" s="3">
        <v>898</v>
      </c>
      <c r="P3961">
        <v>2</v>
      </c>
      <c r="Q3961" s="3">
        <v>1796</v>
      </c>
      <c r="R3961" s="1" t="s">
        <v>1951</v>
      </c>
      <c r="S3961" s="3">
        <v>187</v>
      </c>
      <c r="T3961">
        <v>3</v>
      </c>
      <c r="U3961" t="str">
        <f>IF(Ecommerce_Sales[[#This Row],[Delivery_Time_Days]]&gt;7,"Delay",IF(Ecommerce_Sales[[#This Row],[Delivery_Time_Days]] = 0,"No delivery",IF(Ecommerce_Sales[[#This Row],[Delivery_Time_Days]]&lt;=7,"On-time")))</f>
        <v>On-time</v>
      </c>
      <c r="V3961" s="7">
        <f>Ecommerce_Sales[[#This Row],[Profit]]/Ecommerce_Sales[[#This Row],[Total_Price]]</f>
        <v>0.25</v>
      </c>
      <c r="W3961" s="3">
        <v>449</v>
      </c>
      <c r="X3961" s="3"/>
    </row>
    <row r="3962" spans="1:24" x14ac:dyDescent="0.25">
      <c r="A3962" s="1" t="s">
        <v>10157</v>
      </c>
      <c r="B3962" s="1" t="s">
        <v>507</v>
      </c>
      <c r="C3962" s="1" t="s">
        <v>508</v>
      </c>
      <c r="D3962" s="1" t="s">
        <v>6621</v>
      </c>
      <c r="E3962" s="1" t="s">
        <v>1966</v>
      </c>
      <c r="F3962" s="2">
        <v>44962</v>
      </c>
      <c r="G3962" s="2">
        <v>45376</v>
      </c>
      <c r="H3962" s="2" t="str">
        <f>TEXT(Ecommerce_Sales[[#This Row],[Order_Date]],"mmmm")</f>
        <v>March</v>
      </c>
      <c r="I3962" s="2" t="str">
        <f>TEXT(Ecommerce_Sales[[#This Row],[Order_Date]],"yyyy")</f>
        <v>2024</v>
      </c>
      <c r="J3962" s="2" t="str">
        <f>TEXT(Ecommerce_Sales[[#This Row],[Order_Date]],"mmmm")</f>
        <v>March</v>
      </c>
      <c r="K3962" s="1" t="s">
        <v>1947</v>
      </c>
      <c r="L3962" s="1" t="s">
        <v>4783</v>
      </c>
      <c r="M3962" s="1" t="s">
        <v>2058</v>
      </c>
      <c r="N3962" s="1" t="s">
        <v>1950</v>
      </c>
      <c r="O3962" s="3">
        <v>605</v>
      </c>
      <c r="P3962">
        <v>5</v>
      </c>
      <c r="Q3962" s="3">
        <v>3026</v>
      </c>
      <c r="R3962" s="1" t="s">
        <v>1958</v>
      </c>
      <c r="S3962" s="3">
        <v>199</v>
      </c>
      <c r="T3962">
        <v>2</v>
      </c>
      <c r="U3962" t="str">
        <f>IF(Ecommerce_Sales[[#This Row],[Delivery_Time_Days]]&gt;7,"Delay",IF(Ecommerce_Sales[[#This Row],[Delivery_Time_Days]] = 0,"No delivery",IF(Ecommerce_Sales[[#This Row],[Delivery_Time_Days]]&lt;=7,"On-time")))</f>
        <v>On-time</v>
      </c>
      <c r="V3962" s="7">
        <f>Ecommerce_Sales[[#This Row],[Profit]]/Ecommerce_Sales[[#This Row],[Total_Price]]</f>
        <v>0.40019828155981496</v>
      </c>
      <c r="W3962" s="3">
        <v>1211</v>
      </c>
      <c r="X3962" s="3"/>
    </row>
    <row r="3963" spans="1:24" x14ac:dyDescent="0.25">
      <c r="A3963" s="1" t="s">
        <v>10158</v>
      </c>
      <c r="B3963" s="1" t="s">
        <v>226</v>
      </c>
      <c r="C3963" s="1" t="s">
        <v>227</v>
      </c>
      <c r="D3963" s="1" t="s">
        <v>4833</v>
      </c>
      <c r="E3963" s="1" t="s">
        <v>2005</v>
      </c>
      <c r="F3963" s="2">
        <v>45318</v>
      </c>
      <c r="G3963" s="2">
        <v>45295</v>
      </c>
      <c r="H3963" s="2" t="str">
        <f>TEXT(Ecommerce_Sales[[#This Row],[Order_Date]],"mmmm")</f>
        <v>January</v>
      </c>
      <c r="I3963" s="2" t="str">
        <f>TEXT(Ecommerce_Sales[[#This Row],[Order_Date]],"yyyy")</f>
        <v>2024</v>
      </c>
      <c r="J3963" s="2" t="str">
        <f>TEXT(Ecommerce_Sales[[#This Row],[Order_Date]],"mmmm")</f>
        <v>January</v>
      </c>
      <c r="K3963" s="1" t="s">
        <v>1986</v>
      </c>
      <c r="L3963" s="1" t="s">
        <v>10159</v>
      </c>
      <c r="M3963" s="1" t="s">
        <v>1983</v>
      </c>
      <c r="N3963" s="1" t="s">
        <v>1950</v>
      </c>
      <c r="O3963" s="3">
        <v>784</v>
      </c>
      <c r="P3963">
        <v>1</v>
      </c>
      <c r="Q3963" s="3">
        <v>784</v>
      </c>
      <c r="R3963" s="1" t="s">
        <v>1951</v>
      </c>
      <c r="S3963" s="3">
        <v>87</v>
      </c>
      <c r="U3963" t="str">
        <f>IF(Ecommerce_Sales[[#This Row],[Delivery_Time_Days]]&gt;7,"Delay",IF(Ecommerce_Sales[[#This Row],[Delivery_Time_Days]] = 0,"No delivery",IF(Ecommerce_Sales[[#This Row],[Delivery_Time_Days]]&lt;=7,"On-time")))</f>
        <v>No delivery</v>
      </c>
      <c r="V3963" s="7">
        <f>Ecommerce_Sales[[#This Row],[Profit]]/Ecommerce_Sales[[#This Row],[Total_Price]]</f>
        <v>0.39923469387755101</v>
      </c>
      <c r="W3963" s="3">
        <v>313</v>
      </c>
      <c r="X3963" s="3"/>
    </row>
    <row r="3964" spans="1:24" x14ac:dyDescent="0.25">
      <c r="A3964" s="1" t="s">
        <v>10160</v>
      </c>
      <c r="B3964" s="1" t="s">
        <v>312</v>
      </c>
      <c r="C3964" s="1" t="s">
        <v>313</v>
      </c>
      <c r="D3964" s="1" t="s">
        <v>4019</v>
      </c>
      <c r="E3964" s="1" t="s">
        <v>1996</v>
      </c>
      <c r="F3964" s="2">
        <v>44935</v>
      </c>
      <c r="G3964" s="2">
        <v>45448</v>
      </c>
      <c r="H3964" s="2" t="str">
        <f>TEXT(Ecommerce_Sales[[#This Row],[Order_Date]],"mmmm")</f>
        <v>June</v>
      </c>
      <c r="I3964" s="2" t="str">
        <f>TEXT(Ecommerce_Sales[[#This Row],[Order_Date]],"yyyy")</f>
        <v>2024</v>
      </c>
      <c r="J3964" s="2" t="str">
        <f>TEXT(Ecommerce_Sales[[#This Row],[Order_Date]],"mmmm")</f>
        <v>June</v>
      </c>
      <c r="K3964" s="1" t="s">
        <v>1992</v>
      </c>
      <c r="L3964" s="1" t="s">
        <v>6921</v>
      </c>
      <c r="M3964" s="1" t="s">
        <v>2058</v>
      </c>
      <c r="N3964" s="1" t="s">
        <v>1950</v>
      </c>
      <c r="O3964" s="3">
        <v>638</v>
      </c>
      <c r="P3964">
        <v>6</v>
      </c>
      <c r="Q3964" s="3">
        <v>3830</v>
      </c>
      <c r="R3964" s="1" t="s">
        <v>2008</v>
      </c>
      <c r="S3964" s="3">
        <v>348</v>
      </c>
      <c r="U3964" t="str">
        <f>IF(Ecommerce_Sales[[#This Row],[Delivery_Time_Days]]&gt;7,"Delay",IF(Ecommerce_Sales[[#This Row],[Delivery_Time_Days]] = 0,"No delivery",IF(Ecommerce_Sales[[#This Row],[Delivery_Time_Days]]&lt;=7,"On-time")))</f>
        <v>No delivery</v>
      </c>
      <c r="V3964" s="7">
        <f>Ecommerce_Sales[[#This Row],[Profit]]/Ecommerce_Sales[[#This Row],[Total_Price]]</f>
        <v>0.4</v>
      </c>
      <c r="W3964" s="3">
        <v>1532</v>
      </c>
      <c r="X3964" s="3"/>
    </row>
    <row r="3965" spans="1:24" x14ac:dyDescent="0.25">
      <c r="A3965" s="1" t="s">
        <v>10161</v>
      </c>
      <c r="B3965" s="1" t="s">
        <v>402</v>
      </c>
      <c r="C3965" s="1" t="s">
        <v>403</v>
      </c>
      <c r="D3965" s="1" t="s">
        <v>4631</v>
      </c>
      <c r="E3965" s="1" t="s">
        <v>1954</v>
      </c>
      <c r="F3965" s="2">
        <v>44995</v>
      </c>
      <c r="G3965" s="2">
        <v>44939</v>
      </c>
      <c r="H3965" s="2" t="str">
        <f>TEXT(Ecommerce_Sales[[#This Row],[Order_Date]],"mmmm")</f>
        <v>January</v>
      </c>
      <c r="I3965" s="2" t="str">
        <f>TEXT(Ecommerce_Sales[[#This Row],[Order_Date]],"yyyy")</f>
        <v>2023</v>
      </c>
      <c r="J3965" s="2" t="str">
        <f>TEXT(Ecommerce_Sales[[#This Row],[Order_Date]],"mmmm")</f>
        <v>January</v>
      </c>
      <c r="K3965" s="1" t="s">
        <v>1947</v>
      </c>
      <c r="L3965" s="1" t="s">
        <v>10162</v>
      </c>
      <c r="M3965" s="1" t="s">
        <v>1956</v>
      </c>
      <c r="N3965" s="1" t="s">
        <v>1957</v>
      </c>
      <c r="O3965" s="3">
        <v>308</v>
      </c>
      <c r="P3965">
        <v>2</v>
      </c>
      <c r="Q3965" s="3">
        <v>617</v>
      </c>
      <c r="R3965" s="1" t="s">
        <v>1958</v>
      </c>
      <c r="S3965" s="3">
        <v>47</v>
      </c>
      <c r="T3965">
        <v>9</v>
      </c>
      <c r="U3965" t="str">
        <f>IF(Ecommerce_Sales[[#This Row],[Delivery_Time_Days]]&gt;7,"Delay",IF(Ecommerce_Sales[[#This Row],[Delivery_Time_Days]] = 0,"No delivery",IF(Ecommerce_Sales[[#This Row],[Delivery_Time_Days]]&lt;=7,"On-time")))</f>
        <v>Delay</v>
      </c>
      <c r="V3965" s="7">
        <f>Ecommerce_Sales[[#This Row],[Profit]]/Ecommerce_Sales[[#This Row],[Total_Price]]</f>
        <v>0.14910858995137763</v>
      </c>
      <c r="W3965" s="3">
        <v>92</v>
      </c>
      <c r="X3965" s="3"/>
    </row>
    <row r="3966" spans="1:24" x14ac:dyDescent="0.25">
      <c r="A3966" s="1" t="s">
        <v>10163</v>
      </c>
      <c r="B3966" s="1" t="s">
        <v>1899</v>
      </c>
      <c r="C3966" s="1" t="s">
        <v>1900</v>
      </c>
      <c r="D3966" s="1" t="s">
        <v>4471</v>
      </c>
      <c r="E3966" s="1" t="s">
        <v>2005</v>
      </c>
      <c r="F3966" s="2">
        <v>45009</v>
      </c>
      <c r="G3966" s="2">
        <v>45229</v>
      </c>
      <c r="H3966" s="2" t="str">
        <f>TEXT(Ecommerce_Sales[[#This Row],[Order_Date]],"mmmm")</f>
        <v>October</v>
      </c>
      <c r="I3966" s="2" t="str">
        <f>TEXT(Ecommerce_Sales[[#This Row],[Order_Date]],"yyyy")</f>
        <v>2023</v>
      </c>
      <c r="J3966" s="2" t="str">
        <f>TEXT(Ecommerce_Sales[[#This Row],[Order_Date]],"mmmm")</f>
        <v>October</v>
      </c>
      <c r="K3966" s="1" t="s">
        <v>1947</v>
      </c>
      <c r="L3966" s="1" t="s">
        <v>6192</v>
      </c>
      <c r="M3966" s="1" t="s">
        <v>2058</v>
      </c>
      <c r="N3966" s="1" t="s">
        <v>1950</v>
      </c>
      <c r="O3966" s="3">
        <v>156</v>
      </c>
      <c r="P3966">
        <v>6</v>
      </c>
      <c r="Q3966" s="3">
        <v>938</v>
      </c>
      <c r="R3966" s="1" t="s">
        <v>1951</v>
      </c>
      <c r="S3966" s="3">
        <v>61</v>
      </c>
      <c r="T3966">
        <v>2</v>
      </c>
      <c r="U3966" t="str">
        <f>IF(Ecommerce_Sales[[#This Row],[Delivery_Time_Days]]&gt;7,"Delay",IF(Ecommerce_Sales[[#This Row],[Delivery_Time_Days]] = 0,"No delivery",IF(Ecommerce_Sales[[#This Row],[Delivery_Time_Days]]&lt;=7,"On-time")))</f>
        <v>On-time</v>
      </c>
      <c r="V3966" s="7">
        <f>Ecommerce_Sales[[#This Row],[Profit]]/Ecommerce_Sales[[#This Row],[Total_Price]]</f>
        <v>0.39978678038379528</v>
      </c>
      <c r="W3966" s="3">
        <v>375</v>
      </c>
      <c r="X3966" s="3"/>
    </row>
    <row r="3967" spans="1:24" x14ac:dyDescent="0.25">
      <c r="A3967" s="1" t="s">
        <v>10164</v>
      </c>
      <c r="B3967" s="1" t="s">
        <v>370</v>
      </c>
      <c r="C3967" s="1" t="s">
        <v>371</v>
      </c>
      <c r="D3967" s="1" t="s">
        <v>2792</v>
      </c>
      <c r="E3967" s="1" t="s">
        <v>1996</v>
      </c>
      <c r="F3967" s="2">
        <v>45270</v>
      </c>
      <c r="G3967" s="2">
        <v>45651</v>
      </c>
      <c r="H3967" s="2" t="str">
        <f>TEXT(Ecommerce_Sales[[#This Row],[Order_Date]],"mmmm")</f>
        <v>December</v>
      </c>
      <c r="I3967" s="2" t="str">
        <f>TEXT(Ecommerce_Sales[[#This Row],[Order_Date]],"yyyy")</f>
        <v>2024</v>
      </c>
      <c r="J3967" s="2" t="str">
        <f>TEXT(Ecommerce_Sales[[#This Row],[Order_Date]],"mmmm")</f>
        <v>December</v>
      </c>
      <c r="K3967" s="1" t="s">
        <v>1947</v>
      </c>
      <c r="L3967" s="1" t="s">
        <v>10165</v>
      </c>
      <c r="M3967" s="1" t="s">
        <v>1977</v>
      </c>
      <c r="N3967" s="1" t="s">
        <v>1978</v>
      </c>
      <c r="O3967" s="3">
        <v>68</v>
      </c>
      <c r="P3967">
        <v>6</v>
      </c>
      <c r="Q3967" s="3">
        <v>409</v>
      </c>
      <c r="R3967" s="1" t="s">
        <v>1958</v>
      </c>
      <c r="S3967" s="3">
        <v>46</v>
      </c>
      <c r="T3967">
        <v>2</v>
      </c>
      <c r="U3967" t="str">
        <f>IF(Ecommerce_Sales[[#This Row],[Delivery_Time_Days]]&gt;7,"Delay",IF(Ecommerce_Sales[[#This Row],[Delivery_Time_Days]] = 0,"No delivery",IF(Ecommerce_Sales[[#This Row],[Delivery_Time_Days]]&lt;=7,"On-time")))</f>
        <v>On-time</v>
      </c>
      <c r="V3967" s="7">
        <f>Ecommerce_Sales[[#This Row],[Profit]]/Ecommerce_Sales[[#This Row],[Total_Price]]</f>
        <v>0.34963325183374083</v>
      </c>
      <c r="W3967" s="3">
        <v>143</v>
      </c>
      <c r="X3967" s="3"/>
    </row>
    <row r="3968" spans="1:24" x14ac:dyDescent="0.25">
      <c r="A3968" s="1" t="s">
        <v>10166</v>
      </c>
      <c r="B3968" s="1" t="s">
        <v>252</v>
      </c>
      <c r="C3968" s="1" t="s">
        <v>253</v>
      </c>
      <c r="D3968" s="1" t="s">
        <v>6457</v>
      </c>
      <c r="E3968" s="1" t="s">
        <v>2005</v>
      </c>
      <c r="F3968" s="2">
        <v>45260</v>
      </c>
      <c r="G3968" s="2">
        <v>45656</v>
      </c>
      <c r="H3968" s="2" t="str">
        <f>TEXT(Ecommerce_Sales[[#This Row],[Order_Date]],"mmmm")</f>
        <v>December</v>
      </c>
      <c r="I3968" s="2" t="str">
        <f>TEXT(Ecommerce_Sales[[#This Row],[Order_Date]],"yyyy")</f>
        <v>2024</v>
      </c>
      <c r="J3968" s="2" t="str">
        <f>TEXT(Ecommerce_Sales[[#This Row],[Order_Date]],"mmmm")</f>
        <v>December</v>
      </c>
      <c r="K3968" s="1" t="s">
        <v>1947</v>
      </c>
      <c r="L3968" s="1" t="s">
        <v>10167</v>
      </c>
      <c r="M3968" s="1" t="s">
        <v>1963</v>
      </c>
      <c r="N3968" s="1" t="s">
        <v>1957</v>
      </c>
      <c r="O3968" s="3">
        <v>1288</v>
      </c>
      <c r="P3968">
        <v>6</v>
      </c>
      <c r="Q3968" s="3">
        <v>7729</v>
      </c>
      <c r="R3968" s="1" t="s">
        <v>1958</v>
      </c>
      <c r="S3968" s="3">
        <v>931</v>
      </c>
      <c r="T3968">
        <v>2</v>
      </c>
      <c r="U3968" t="str">
        <f>IF(Ecommerce_Sales[[#This Row],[Delivery_Time_Days]]&gt;7,"Delay",IF(Ecommerce_Sales[[#This Row],[Delivery_Time_Days]] = 0,"No delivery",IF(Ecommerce_Sales[[#This Row],[Delivery_Time_Days]]&lt;=7,"On-time")))</f>
        <v>On-time</v>
      </c>
      <c r="V3968" s="7">
        <f>Ecommerce_Sales[[#This Row],[Profit]]/Ecommerce_Sales[[#This Row],[Total_Price]]</f>
        <v>0.14995471600465779</v>
      </c>
      <c r="W3968" s="3">
        <v>1159</v>
      </c>
      <c r="X3968" s="3"/>
    </row>
    <row r="3969" spans="1:24" x14ac:dyDescent="0.25">
      <c r="A3969" s="1" t="s">
        <v>10168</v>
      </c>
      <c r="B3969" s="1" t="s">
        <v>1240</v>
      </c>
      <c r="C3969" s="1" t="s">
        <v>1241</v>
      </c>
      <c r="D3969" s="1" t="s">
        <v>2472</v>
      </c>
      <c r="E3969" s="1" t="s">
        <v>1966</v>
      </c>
      <c r="F3969" s="2">
        <v>45026</v>
      </c>
      <c r="G3969" s="2">
        <v>45172</v>
      </c>
      <c r="H3969" s="2" t="str">
        <f>TEXT(Ecommerce_Sales[[#This Row],[Order_Date]],"mmmm")</f>
        <v>September</v>
      </c>
      <c r="I3969" s="2" t="str">
        <f>TEXT(Ecommerce_Sales[[#This Row],[Order_Date]],"yyyy")</f>
        <v>2023</v>
      </c>
      <c r="J3969" s="2" t="str">
        <f>TEXT(Ecommerce_Sales[[#This Row],[Order_Date]],"mmmm")</f>
        <v>September</v>
      </c>
      <c r="K3969" s="1" t="s">
        <v>1947</v>
      </c>
      <c r="L3969" s="1" t="s">
        <v>10169</v>
      </c>
      <c r="M3969" s="1" t="s">
        <v>2072</v>
      </c>
      <c r="N3969" s="1" t="s">
        <v>1950</v>
      </c>
      <c r="O3969" s="3">
        <v>843</v>
      </c>
      <c r="P3969">
        <v>5</v>
      </c>
      <c r="Q3969" s="3">
        <v>4216</v>
      </c>
      <c r="R3969" s="1" t="s">
        <v>1958</v>
      </c>
      <c r="S3969" s="3">
        <v>629</v>
      </c>
      <c r="T3969">
        <v>9</v>
      </c>
      <c r="U3969" t="str">
        <f>IF(Ecommerce_Sales[[#This Row],[Delivery_Time_Days]]&gt;7,"Delay",IF(Ecommerce_Sales[[#This Row],[Delivery_Time_Days]] = 0,"No delivery",IF(Ecommerce_Sales[[#This Row],[Delivery_Time_Days]]&lt;=7,"On-time")))</f>
        <v>Delay</v>
      </c>
      <c r="V3969" s="7">
        <f>Ecommerce_Sales[[#This Row],[Profit]]/Ecommerce_Sales[[#This Row],[Total_Price]]</f>
        <v>0.39990512333965844</v>
      </c>
      <c r="W3969" s="3">
        <v>1686</v>
      </c>
      <c r="X3969" s="3"/>
    </row>
    <row r="3970" spans="1:24" x14ac:dyDescent="0.25">
      <c r="A3970" s="1" t="s">
        <v>10170</v>
      </c>
      <c r="B3970" s="1" t="s">
        <v>376</v>
      </c>
      <c r="C3970" s="1" t="s">
        <v>377</v>
      </c>
      <c r="D3970" s="1" t="s">
        <v>6730</v>
      </c>
      <c r="E3970" s="1" t="s">
        <v>1961</v>
      </c>
      <c r="F3970" s="2">
        <v>45343</v>
      </c>
      <c r="G3970" s="2">
        <v>45079</v>
      </c>
      <c r="H3970" s="2" t="str">
        <f>TEXT(Ecommerce_Sales[[#This Row],[Order_Date]],"mmmm")</f>
        <v>June</v>
      </c>
      <c r="I3970" s="2" t="str">
        <f>TEXT(Ecommerce_Sales[[#This Row],[Order_Date]],"yyyy")</f>
        <v>2023</v>
      </c>
      <c r="J3970" s="2" t="str">
        <f>TEXT(Ecommerce_Sales[[#This Row],[Order_Date]],"mmmm")</f>
        <v>June</v>
      </c>
      <c r="K3970" s="1" t="s">
        <v>1947</v>
      </c>
      <c r="L3970" s="1" t="s">
        <v>4922</v>
      </c>
      <c r="M3970" s="1" t="s">
        <v>2065</v>
      </c>
      <c r="N3970" s="1" t="s">
        <v>1978</v>
      </c>
      <c r="O3970" s="3">
        <v>464</v>
      </c>
      <c r="P3970">
        <v>1</v>
      </c>
      <c r="Q3970" s="3">
        <v>464</v>
      </c>
      <c r="R3970" s="1" t="s">
        <v>1951</v>
      </c>
      <c r="S3970" s="3">
        <v>48</v>
      </c>
      <c r="T3970">
        <v>7</v>
      </c>
      <c r="U3970" t="str">
        <f>IF(Ecommerce_Sales[[#This Row],[Delivery_Time_Days]]&gt;7,"Delay",IF(Ecommerce_Sales[[#This Row],[Delivery_Time_Days]] = 0,"No delivery",IF(Ecommerce_Sales[[#This Row],[Delivery_Time_Days]]&lt;=7,"On-time")))</f>
        <v>On-time</v>
      </c>
      <c r="V3970" s="7">
        <f>Ecommerce_Sales[[#This Row],[Profit]]/Ecommerce_Sales[[#This Row],[Total_Price]]</f>
        <v>0.34913793103448276</v>
      </c>
      <c r="W3970" s="3">
        <v>162</v>
      </c>
      <c r="X3970" s="3"/>
    </row>
    <row r="3971" spans="1:24" x14ac:dyDescent="0.25">
      <c r="A3971" s="1" t="s">
        <v>10171</v>
      </c>
      <c r="B3971" s="1" t="s">
        <v>575</v>
      </c>
      <c r="C3971" s="1" t="s">
        <v>576</v>
      </c>
      <c r="D3971" s="1" t="s">
        <v>2014</v>
      </c>
      <c r="E3971" s="1" t="s">
        <v>1966</v>
      </c>
      <c r="F3971" s="2">
        <v>45237</v>
      </c>
      <c r="G3971" s="2">
        <v>45289</v>
      </c>
      <c r="H3971" s="2" t="str">
        <f>TEXT(Ecommerce_Sales[[#This Row],[Order_Date]],"mmmm")</f>
        <v>December</v>
      </c>
      <c r="I3971" s="2" t="str">
        <f>TEXT(Ecommerce_Sales[[#This Row],[Order_Date]],"yyyy")</f>
        <v>2023</v>
      </c>
      <c r="J3971" s="2" t="str">
        <f>TEXT(Ecommerce_Sales[[#This Row],[Order_Date]],"mmmm")</f>
        <v>December</v>
      </c>
      <c r="K3971" s="1" t="s">
        <v>1947</v>
      </c>
      <c r="L3971" s="1" t="s">
        <v>10172</v>
      </c>
      <c r="M3971" s="1" t="s">
        <v>1972</v>
      </c>
      <c r="N3971" s="1" t="s">
        <v>1973</v>
      </c>
      <c r="O3971" s="3">
        <v>1077</v>
      </c>
      <c r="P3971">
        <v>2</v>
      </c>
      <c r="Q3971" s="3">
        <v>2154</v>
      </c>
      <c r="R3971" s="1" t="s">
        <v>1958</v>
      </c>
      <c r="S3971" s="3">
        <v>286</v>
      </c>
      <c r="T3971">
        <v>9</v>
      </c>
      <c r="U3971" t="str">
        <f>IF(Ecommerce_Sales[[#This Row],[Delivery_Time_Days]]&gt;7,"Delay",IF(Ecommerce_Sales[[#This Row],[Delivery_Time_Days]] = 0,"No delivery",IF(Ecommerce_Sales[[#This Row],[Delivery_Time_Days]]&lt;=7,"On-time")))</f>
        <v>Delay</v>
      </c>
      <c r="V3971" s="7">
        <f>Ecommerce_Sales[[#This Row],[Profit]]/Ecommerce_Sales[[#This Row],[Total_Price]]</f>
        <v>0.29990714948932218</v>
      </c>
      <c r="W3971" s="3">
        <v>646</v>
      </c>
      <c r="X3971" s="3"/>
    </row>
    <row r="3972" spans="1:24" x14ac:dyDescent="0.25">
      <c r="A3972" s="1" t="s">
        <v>10173</v>
      </c>
      <c r="B3972" s="1" t="s">
        <v>1724</v>
      </c>
      <c r="C3972" s="1" t="s">
        <v>1725</v>
      </c>
      <c r="D3972" s="1" t="s">
        <v>2935</v>
      </c>
      <c r="E3972" s="1" t="s">
        <v>2005</v>
      </c>
      <c r="F3972" s="2">
        <v>45574</v>
      </c>
      <c r="G3972" s="2">
        <v>45209</v>
      </c>
      <c r="H3972" s="2" t="str">
        <f>TEXT(Ecommerce_Sales[[#This Row],[Order_Date]],"mmmm")</f>
        <v>October</v>
      </c>
      <c r="I3972" s="2" t="str">
        <f>TEXT(Ecommerce_Sales[[#This Row],[Order_Date]],"yyyy")</f>
        <v>2023</v>
      </c>
      <c r="J3972" s="2" t="str">
        <f>TEXT(Ecommerce_Sales[[#This Row],[Order_Date]],"mmmm")</f>
        <v>October</v>
      </c>
      <c r="K3972" s="1" t="s">
        <v>1986</v>
      </c>
      <c r="L3972" s="1" t="s">
        <v>7293</v>
      </c>
      <c r="M3972" s="1" t="s">
        <v>1998</v>
      </c>
      <c r="N3972" s="1" t="s">
        <v>1973</v>
      </c>
      <c r="O3972" s="3">
        <v>899</v>
      </c>
      <c r="P3972">
        <v>6</v>
      </c>
      <c r="Q3972" s="3">
        <v>5392</v>
      </c>
      <c r="R3972" s="1" t="s">
        <v>1958</v>
      </c>
      <c r="S3972" s="3">
        <v>580</v>
      </c>
      <c r="U3972" t="str">
        <f>IF(Ecommerce_Sales[[#This Row],[Delivery_Time_Days]]&gt;7,"Delay",IF(Ecommerce_Sales[[#This Row],[Delivery_Time_Days]] = 0,"No delivery",IF(Ecommerce_Sales[[#This Row],[Delivery_Time_Days]]&lt;=7,"On-time")))</f>
        <v>No delivery</v>
      </c>
      <c r="V3972" s="7">
        <f>Ecommerce_Sales[[#This Row],[Profit]]/Ecommerce_Sales[[#This Row],[Total_Price]]</f>
        <v>0.30007418397626112</v>
      </c>
      <c r="W3972" s="3">
        <v>1618</v>
      </c>
      <c r="X3972" s="3"/>
    </row>
    <row r="3973" spans="1:24" x14ac:dyDescent="0.25">
      <c r="A3973" s="1" t="s">
        <v>10174</v>
      </c>
      <c r="B3973" s="1" t="s">
        <v>1163</v>
      </c>
      <c r="C3973" s="1" t="s">
        <v>1164</v>
      </c>
      <c r="D3973" s="1" t="s">
        <v>10175</v>
      </c>
      <c r="E3973" s="1" t="s">
        <v>1954</v>
      </c>
      <c r="F3973" s="2">
        <v>45032</v>
      </c>
      <c r="G3973" s="2">
        <v>45535</v>
      </c>
      <c r="H3973" s="2" t="str">
        <f>TEXT(Ecommerce_Sales[[#This Row],[Order_Date]],"mmmm")</f>
        <v>August</v>
      </c>
      <c r="I3973" s="2" t="str">
        <f>TEXT(Ecommerce_Sales[[#This Row],[Order_Date]],"yyyy")</f>
        <v>2024</v>
      </c>
      <c r="J3973" s="2" t="str">
        <f>TEXT(Ecommerce_Sales[[#This Row],[Order_Date]],"mmmm")</f>
        <v>August</v>
      </c>
      <c r="K3973" s="1" t="s">
        <v>1947</v>
      </c>
      <c r="L3973" s="1" t="s">
        <v>2871</v>
      </c>
      <c r="M3973" s="1" t="s">
        <v>1998</v>
      </c>
      <c r="N3973" s="1" t="s">
        <v>1973</v>
      </c>
      <c r="O3973" s="3">
        <v>17</v>
      </c>
      <c r="P3973">
        <v>1</v>
      </c>
      <c r="Q3973" s="3">
        <v>17</v>
      </c>
      <c r="R3973" s="1" t="s">
        <v>1958</v>
      </c>
      <c r="S3973" s="3">
        <v>1</v>
      </c>
      <c r="T3973">
        <v>6</v>
      </c>
      <c r="U3973" t="str">
        <f>IF(Ecommerce_Sales[[#This Row],[Delivery_Time_Days]]&gt;7,"Delay",IF(Ecommerce_Sales[[#This Row],[Delivery_Time_Days]] = 0,"No delivery",IF(Ecommerce_Sales[[#This Row],[Delivery_Time_Days]]&lt;=7,"On-time")))</f>
        <v>On-time</v>
      </c>
      <c r="V3973" s="7">
        <f>Ecommerce_Sales[[#This Row],[Profit]]/Ecommerce_Sales[[#This Row],[Total_Price]]</f>
        <v>0.29411764705882354</v>
      </c>
      <c r="W3973" s="3">
        <v>5</v>
      </c>
      <c r="X3973" s="3"/>
    </row>
    <row r="3974" spans="1:24" x14ac:dyDescent="0.25">
      <c r="A3974" s="1" t="s">
        <v>10176</v>
      </c>
      <c r="B3974" s="1" t="s">
        <v>665</v>
      </c>
      <c r="C3974" s="1" t="s">
        <v>666</v>
      </c>
      <c r="D3974" s="1" t="s">
        <v>5669</v>
      </c>
      <c r="E3974" s="1" t="s">
        <v>1961</v>
      </c>
      <c r="F3974" s="2">
        <v>45027</v>
      </c>
      <c r="G3974" s="2">
        <v>45386</v>
      </c>
      <c r="H3974" s="2" t="str">
        <f>TEXT(Ecommerce_Sales[[#This Row],[Order_Date]],"mmmm")</f>
        <v>April</v>
      </c>
      <c r="I3974" s="2" t="str">
        <f>TEXT(Ecommerce_Sales[[#This Row],[Order_Date]],"yyyy")</f>
        <v>2024</v>
      </c>
      <c r="J3974" s="2" t="str">
        <f>TEXT(Ecommerce_Sales[[#This Row],[Order_Date]],"mmmm")</f>
        <v>April</v>
      </c>
      <c r="K3974" s="1" t="s">
        <v>1947</v>
      </c>
      <c r="L3974" s="1" t="s">
        <v>4989</v>
      </c>
      <c r="M3974" s="1" t="s">
        <v>2047</v>
      </c>
      <c r="N3974" s="1" t="s">
        <v>1989</v>
      </c>
      <c r="O3974" s="3">
        <v>792</v>
      </c>
      <c r="P3974">
        <v>2</v>
      </c>
      <c r="Q3974" s="3">
        <v>1584</v>
      </c>
      <c r="R3974" s="1" t="s">
        <v>1951</v>
      </c>
      <c r="S3974" s="3">
        <v>210</v>
      </c>
      <c r="T3974">
        <v>10</v>
      </c>
      <c r="U3974" t="str">
        <f>IF(Ecommerce_Sales[[#This Row],[Delivery_Time_Days]]&gt;7,"Delay",IF(Ecommerce_Sales[[#This Row],[Delivery_Time_Days]] = 0,"No delivery",IF(Ecommerce_Sales[[#This Row],[Delivery_Time_Days]]&lt;=7,"On-time")))</f>
        <v>Delay</v>
      </c>
      <c r="V3974" s="7">
        <f>Ecommerce_Sales[[#This Row],[Profit]]/Ecommerce_Sales[[#This Row],[Total_Price]]</f>
        <v>0.25</v>
      </c>
      <c r="W3974" s="3">
        <v>396</v>
      </c>
      <c r="X3974" s="3"/>
    </row>
    <row r="3975" spans="1:24" x14ac:dyDescent="0.25">
      <c r="A3975" s="1" t="s">
        <v>10177</v>
      </c>
      <c r="B3975" s="1" t="s">
        <v>908</v>
      </c>
      <c r="C3975" s="1" t="s">
        <v>909</v>
      </c>
      <c r="D3975" s="1" t="s">
        <v>2252</v>
      </c>
      <c r="E3975" s="1" t="s">
        <v>1996</v>
      </c>
      <c r="F3975" s="2">
        <v>44940</v>
      </c>
      <c r="G3975" s="2">
        <v>45447</v>
      </c>
      <c r="H3975" s="2" t="str">
        <f>TEXT(Ecommerce_Sales[[#This Row],[Order_Date]],"mmmm")</f>
        <v>June</v>
      </c>
      <c r="I3975" s="2" t="str">
        <f>TEXT(Ecommerce_Sales[[#This Row],[Order_Date]],"yyyy")</f>
        <v>2024</v>
      </c>
      <c r="J3975" s="2" t="str">
        <f>TEXT(Ecommerce_Sales[[#This Row],[Order_Date]],"mmmm")</f>
        <v>June</v>
      </c>
      <c r="K3975" s="1" t="s">
        <v>1947</v>
      </c>
      <c r="L3975" s="1" t="s">
        <v>10178</v>
      </c>
      <c r="M3975" s="1" t="s">
        <v>1988</v>
      </c>
      <c r="N3975" s="1" t="s">
        <v>1989</v>
      </c>
      <c r="O3975" s="3">
        <v>216</v>
      </c>
      <c r="P3975">
        <v>1</v>
      </c>
      <c r="Q3975" s="3">
        <v>216</v>
      </c>
      <c r="R3975" s="1" t="s">
        <v>1951</v>
      </c>
      <c r="S3975" s="3">
        <v>16</v>
      </c>
      <c r="T3975">
        <v>6</v>
      </c>
      <c r="U3975" t="str">
        <f>IF(Ecommerce_Sales[[#This Row],[Delivery_Time_Days]]&gt;7,"Delay",IF(Ecommerce_Sales[[#This Row],[Delivery_Time_Days]] = 0,"No delivery",IF(Ecommerce_Sales[[#This Row],[Delivery_Time_Days]]&lt;=7,"On-time")))</f>
        <v>On-time</v>
      </c>
      <c r="V3975" s="7">
        <f>Ecommerce_Sales[[#This Row],[Profit]]/Ecommerce_Sales[[#This Row],[Total_Price]]</f>
        <v>0.25</v>
      </c>
      <c r="W3975" s="3">
        <v>54</v>
      </c>
      <c r="X3975" s="3"/>
    </row>
    <row r="3976" spans="1:24" x14ac:dyDescent="0.25">
      <c r="A3976" s="1" t="s">
        <v>10179</v>
      </c>
      <c r="B3976" s="1" t="s">
        <v>409</v>
      </c>
      <c r="C3976" s="1" t="s">
        <v>410</v>
      </c>
      <c r="D3976" s="1" t="s">
        <v>3886</v>
      </c>
      <c r="E3976" s="1" t="s">
        <v>1996</v>
      </c>
      <c r="F3976" s="2">
        <v>45563</v>
      </c>
      <c r="G3976" s="2">
        <v>45414</v>
      </c>
      <c r="H3976" s="2" t="str">
        <f>TEXT(Ecommerce_Sales[[#This Row],[Order_Date]],"mmmm")</f>
        <v>May</v>
      </c>
      <c r="I3976" s="2" t="str">
        <f>TEXT(Ecommerce_Sales[[#This Row],[Order_Date]],"yyyy")</f>
        <v>2024</v>
      </c>
      <c r="J3976" s="2" t="str">
        <f>TEXT(Ecommerce_Sales[[#This Row],[Order_Date]],"mmmm")</f>
        <v>May</v>
      </c>
      <c r="K3976" s="1" t="s">
        <v>1947</v>
      </c>
      <c r="L3976" s="1" t="s">
        <v>10180</v>
      </c>
      <c r="M3976" s="1" t="s">
        <v>1988</v>
      </c>
      <c r="N3976" s="1" t="s">
        <v>1989</v>
      </c>
      <c r="O3976" s="3">
        <v>1095</v>
      </c>
      <c r="P3976">
        <v>4</v>
      </c>
      <c r="Q3976" s="3">
        <v>4380</v>
      </c>
      <c r="R3976" s="1" t="s">
        <v>2016</v>
      </c>
      <c r="S3976" s="3">
        <v>601</v>
      </c>
      <c r="T3976">
        <v>9</v>
      </c>
      <c r="U3976" t="str">
        <f>IF(Ecommerce_Sales[[#This Row],[Delivery_Time_Days]]&gt;7,"Delay",IF(Ecommerce_Sales[[#This Row],[Delivery_Time_Days]] = 0,"No delivery",IF(Ecommerce_Sales[[#This Row],[Delivery_Time_Days]]&lt;=7,"On-time")))</f>
        <v>Delay</v>
      </c>
      <c r="V3976" s="7">
        <f>Ecommerce_Sales[[#This Row],[Profit]]/Ecommerce_Sales[[#This Row],[Total_Price]]</f>
        <v>0.25</v>
      </c>
      <c r="W3976" s="3">
        <v>1095</v>
      </c>
      <c r="X3976" s="3"/>
    </row>
    <row r="3977" spans="1:24" x14ac:dyDescent="0.25">
      <c r="A3977" s="1" t="s">
        <v>10181</v>
      </c>
      <c r="B3977" s="1" t="s">
        <v>734</v>
      </c>
      <c r="C3977" s="1" t="s">
        <v>735</v>
      </c>
      <c r="D3977" s="1" t="s">
        <v>2184</v>
      </c>
      <c r="E3977" s="1" t="s">
        <v>1946</v>
      </c>
      <c r="F3977" s="2">
        <v>45640</v>
      </c>
      <c r="G3977" s="2">
        <v>45082</v>
      </c>
      <c r="H3977" s="2" t="str">
        <f>TEXT(Ecommerce_Sales[[#This Row],[Order_Date]],"mmmm")</f>
        <v>June</v>
      </c>
      <c r="I3977" s="2" t="str">
        <f>TEXT(Ecommerce_Sales[[#This Row],[Order_Date]],"yyyy")</f>
        <v>2023</v>
      </c>
      <c r="J3977" s="2" t="str">
        <f>TEXT(Ecommerce_Sales[[#This Row],[Order_Date]],"mmmm")</f>
        <v>June</v>
      </c>
      <c r="K3977" s="1" t="s">
        <v>1992</v>
      </c>
      <c r="L3977" s="1" t="s">
        <v>10182</v>
      </c>
      <c r="M3977" s="1" t="s">
        <v>2043</v>
      </c>
      <c r="N3977" s="1" t="s">
        <v>1989</v>
      </c>
      <c r="O3977" s="3">
        <v>872</v>
      </c>
      <c r="P3977">
        <v>1</v>
      </c>
      <c r="Q3977" s="3">
        <v>872</v>
      </c>
      <c r="R3977" s="1" t="s">
        <v>1951</v>
      </c>
      <c r="S3977" s="3">
        <v>61</v>
      </c>
      <c r="U3977" t="str">
        <f>IF(Ecommerce_Sales[[#This Row],[Delivery_Time_Days]]&gt;7,"Delay",IF(Ecommerce_Sales[[#This Row],[Delivery_Time_Days]] = 0,"No delivery",IF(Ecommerce_Sales[[#This Row],[Delivery_Time_Days]]&lt;=7,"On-time")))</f>
        <v>No delivery</v>
      </c>
      <c r="V3977" s="7">
        <f>Ecommerce_Sales[[#This Row],[Profit]]/Ecommerce_Sales[[#This Row],[Total_Price]]</f>
        <v>0.25</v>
      </c>
      <c r="W3977" s="3">
        <v>218</v>
      </c>
      <c r="X3977" s="3"/>
    </row>
    <row r="3978" spans="1:24" x14ac:dyDescent="0.25">
      <c r="A3978" s="1" t="s">
        <v>10183</v>
      </c>
      <c r="B3978" s="1" t="s">
        <v>236</v>
      </c>
      <c r="C3978" s="1" t="s">
        <v>237</v>
      </c>
      <c r="D3978" s="1" t="s">
        <v>5005</v>
      </c>
      <c r="E3978" s="1" t="s">
        <v>1954</v>
      </c>
      <c r="F3978" s="2">
        <v>45354</v>
      </c>
      <c r="G3978" s="2">
        <v>45656</v>
      </c>
      <c r="H3978" s="2" t="str">
        <f>TEXT(Ecommerce_Sales[[#This Row],[Order_Date]],"mmmm")</f>
        <v>December</v>
      </c>
      <c r="I3978" s="2" t="str">
        <f>TEXT(Ecommerce_Sales[[#This Row],[Order_Date]],"yyyy")</f>
        <v>2024</v>
      </c>
      <c r="J3978" s="2" t="str">
        <f>TEXT(Ecommerce_Sales[[#This Row],[Order_Date]],"mmmm")</f>
        <v>December</v>
      </c>
      <c r="K3978" s="1" t="s">
        <v>1992</v>
      </c>
      <c r="L3978" s="1" t="s">
        <v>10184</v>
      </c>
      <c r="M3978" s="1" t="s">
        <v>1949</v>
      </c>
      <c r="N3978" s="1" t="s">
        <v>1950</v>
      </c>
      <c r="O3978" s="3">
        <v>1147</v>
      </c>
      <c r="P3978">
        <v>2</v>
      </c>
      <c r="Q3978" s="3">
        <v>2294</v>
      </c>
      <c r="R3978" s="1" t="s">
        <v>1951</v>
      </c>
      <c r="S3978" s="3">
        <v>311</v>
      </c>
      <c r="U3978" t="str">
        <f>IF(Ecommerce_Sales[[#This Row],[Delivery_Time_Days]]&gt;7,"Delay",IF(Ecommerce_Sales[[#This Row],[Delivery_Time_Days]] = 0,"No delivery",IF(Ecommerce_Sales[[#This Row],[Delivery_Time_Days]]&lt;=7,"On-time")))</f>
        <v>No delivery</v>
      </c>
      <c r="V3978" s="7">
        <f>Ecommerce_Sales[[#This Row],[Profit]]/Ecommerce_Sales[[#This Row],[Total_Price]]</f>
        <v>0.39973844812554488</v>
      </c>
      <c r="W3978" s="3">
        <v>917</v>
      </c>
      <c r="X3978" s="3"/>
    </row>
    <row r="3979" spans="1:24" x14ac:dyDescent="0.25">
      <c r="A3979" s="1" t="s">
        <v>10185</v>
      </c>
      <c r="B3979" s="1" t="s">
        <v>82</v>
      </c>
      <c r="C3979" s="1" t="s">
        <v>83</v>
      </c>
      <c r="D3979" s="1" t="s">
        <v>3221</v>
      </c>
      <c r="E3979" s="1" t="s">
        <v>1946</v>
      </c>
      <c r="F3979" s="2">
        <v>45029</v>
      </c>
      <c r="G3979" s="2">
        <v>45475</v>
      </c>
      <c r="H3979" s="2" t="str">
        <f>TEXT(Ecommerce_Sales[[#This Row],[Order_Date]],"mmmm")</f>
        <v>July</v>
      </c>
      <c r="I3979" s="2" t="str">
        <f>TEXT(Ecommerce_Sales[[#This Row],[Order_Date]],"yyyy")</f>
        <v>2024</v>
      </c>
      <c r="J3979" s="2" t="str">
        <f>TEXT(Ecommerce_Sales[[#This Row],[Order_Date]],"mmmm")</f>
        <v>July</v>
      </c>
      <c r="K3979" s="1" t="s">
        <v>1947</v>
      </c>
      <c r="L3979" s="1" t="s">
        <v>2882</v>
      </c>
      <c r="M3979" s="1" t="s">
        <v>2043</v>
      </c>
      <c r="N3979" s="1" t="s">
        <v>1989</v>
      </c>
      <c r="O3979" s="3">
        <v>868</v>
      </c>
      <c r="P3979">
        <v>3</v>
      </c>
      <c r="Q3979" s="3">
        <v>2603</v>
      </c>
      <c r="R3979" s="1" t="s">
        <v>1958</v>
      </c>
      <c r="S3979" s="3">
        <v>388</v>
      </c>
      <c r="T3979">
        <v>3</v>
      </c>
      <c r="U3979" t="str">
        <f>IF(Ecommerce_Sales[[#This Row],[Delivery_Time_Days]]&gt;7,"Delay",IF(Ecommerce_Sales[[#This Row],[Delivery_Time_Days]] = 0,"No delivery",IF(Ecommerce_Sales[[#This Row],[Delivery_Time_Days]]&lt;=7,"On-time")))</f>
        <v>On-time</v>
      </c>
      <c r="V3979" s="7">
        <f>Ecommerce_Sales[[#This Row],[Profit]]/Ecommerce_Sales[[#This Row],[Total_Price]]</f>
        <v>0.25009604302727623</v>
      </c>
      <c r="W3979" s="3">
        <v>651</v>
      </c>
      <c r="X3979" s="3"/>
    </row>
    <row r="3980" spans="1:24" x14ac:dyDescent="0.25">
      <c r="A3980" s="1" t="s">
        <v>10186</v>
      </c>
      <c r="B3980" s="1" t="s">
        <v>565</v>
      </c>
      <c r="C3980" s="1" t="s">
        <v>566</v>
      </c>
      <c r="D3980" s="1" t="s">
        <v>2681</v>
      </c>
      <c r="E3980" s="1" t="s">
        <v>2005</v>
      </c>
      <c r="F3980" s="2">
        <v>45008</v>
      </c>
      <c r="G3980" s="2">
        <v>45465</v>
      </c>
      <c r="H3980" s="2" t="str">
        <f>TEXT(Ecommerce_Sales[[#This Row],[Order_Date]],"mmmm")</f>
        <v>June</v>
      </c>
      <c r="I3980" s="2" t="str">
        <f>TEXT(Ecommerce_Sales[[#This Row],[Order_Date]],"yyyy")</f>
        <v>2024</v>
      </c>
      <c r="J3980" s="2" t="str">
        <f>TEXT(Ecommerce_Sales[[#This Row],[Order_Date]],"mmmm")</f>
        <v>June</v>
      </c>
      <c r="K3980" s="1" t="s">
        <v>1947</v>
      </c>
      <c r="L3980" s="1" t="s">
        <v>10187</v>
      </c>
      <c r="M3980" s="1" t="s">
        <v>2002</v>
      </c>
      <c r="N3980" s="1" t="s">
        <v>1989</v>
      </c>
      <c r="O3980" s="3">
        <v>170</v>
      </c>
      <c r="P3980">
        <v>6</v>
      </c>
      <c r="Q3980" s="3">
        <v>1021</v>
      </c>
      <c r="R3980" s="1" t="s">
        <v>1958</v>
      </c>
      <c r="S3980" s="3">
        <v>53</v>
      </c>
      <c r="T3980">
        <v>6</v>
      </c>
      <c r="U3980" t="str">
        <f>IF(Ecommerce_Sales[[#This Row],[Delivery_Time_Days]]&gt;7,"Delay",IF(Ecommerce_Sales[[#This Row],[Delivery_Time_Days]] = 0,"No delivery",IF(Ecommerce_Sales[[#This Row],[Delivery_Time_Days]]&lt;=7,"On-time")))</f>
        <v>On-time</v>
      </c>
      <c r="V3980" s="7">
        <f>Ecommerce_Sales[[#This Row],[Profit]]/Ecommerce_Sales[[#This Row],[Total_Price]]</f>
        <v>0.24975514201762977</v>
      </c>
      <c r="W3980" s="3">
        <v>255</v>
      </c>
      <c r="X3980" s="3"/>
    </row>
    <row r="3981" spans="1:24" x14ac:dyDescent="0.25">
      <c r="A3981" s="1" t="s">
        <v>10188</v>
      </c>
      <c r="B3981" s="1" t="s">
        <v>1242</v>
      </c>
      <c r="C3981" s="1" t="s">
        <v>1243</v>
      </c>
      <c r="D3981" s="1" t="s">
        <v>3015</v>
      </c>
      <c r="E3981" s="1" t="s">
        <v>1966</v>
      </c>
      <c r="F3981" s="2">
        <v>45452</v>
      </c>
      <c r="G3981" s="2">
        <v>45473</v>
      </c>
      <c r="H3981" s="2" t="str">
        <f>TEXT(Ecommerce_Sales[[#This Row],[Order_Date]],"mmmm")</f>
        <v>June</v>
      </c>
      <c r="I3981" s="2" t="str">
        <f>TEXT(Ecommerce_Sales[[#This Row],[Order_Date]],"yyyy")</f>
        <v>2024</v>
      </c>
      <c r="J3981" s="2" t="str">
        <f>TEXT(Ecommerce_Sales[[#This Row],[Order_Date]],"mmmm")</f>
        <v>June</v>
      </c>
      <c r="K3981" s="1" t="s">
        <v>1986</v>
      </c>
      <c r="L3981" s="1" t="s">
        <v>10189</v>
      </c>
      <c r="M3981" s="1" t="s">
        <v>1977</v>
      </c>
      <c r="N3981" s="1" t="s">
        <v>1978</v>
      </c>
      <c r="O3981" s="3">
        <v>1015</v>
      </c>
      <c r="P3981">
        <v>3</v>
      </c>
      <c r="Q3981" s="3">
        <v>3044</v>
      </c>
      <c r="R3981" s="1" t="s">
        <v>1958</v>
      </c>
      <c r="S3981" s="3">
        <v>239</v>
      </c>
      <c r="U3981" t="str">
        <f>IF(Ecommerce_Sales[[#This Row],[Delivery_Time_Days]]&gt;7,"Delay",IF(Ecommerce_Sales[[#This Row],[Delivery_Time_Days]] = 0,"No delivery",IF(Ecommerce_Sales[[#This Row],[Delivery_Time_Days]]&lt;=7,"On-time")))</f>
        <v>No delivery</v>
      </c>
      <c r="V3981" s="7">
        <f>Ecommerce_Sales[[#This Row],[Profit]]/Ecommerce_Sales[[#This Row],[Total_Price]]</f>
        <v>0.34986859395532194</v>
      </c>
      <c r="W3981" s="3">
        <v>1065</v>
      </c>
      <c r="X3981" s="3"/>
    </row>
    <row r="3982" spans="1:24" x14ac:dyDescent="0.25">
      <c r="A3982" s="1" t="s">
        <v>10190</v>
      </c>
      <c r="B3982" s="1" t="s">
        <v>438</v>
      </c>
      <c r="C3982" s="1" t="s">
        <v>439</v>
      </c>
      <c r="D3982" s="1" t="s">
        <v>2837</v>
      </c>
      <c r="E3982" s="1" t="s">
        <v>2005</v>
      </c>
      <c r="F3982" s="2">
        <v>45092</v>
      </c>
      <c r="G3982" s="2">
        <v>45322</v>
      </c>
      <c r="H3982" s="2" t="str">
        <f>TEXT(Ecommerce_Sales[[#This Row],[Order_Date]],"mmmm")</f>
        <v>January</v>
      </c>
      <c r="I3982" s="2" t="str">
        <f>TEXT(Ecommerce_Sales[[#This Row],[Order_Date]],"yyyy")</f>
        <v>2024</v>
      </c>
      <c r="J3982" s="2" t="str">
        <f>TEXT(Ecommerce_Sales[[#This Row],[Order_Date]],"mmmm")</f>
        <v>January</v>
      </c>
      <c r="K3982" s="1" t="s">
        <v>1947</v>
      </c>
      <c r="L3982" s="1" t="s">
        <v>10191</v>
      </c>
      <c r="M3982" s="1" t="s">
        <v>1998</v>
      </c>
      <c r="N3982" s="1" t="s">
        <v>1973</v>
      </c>
      <c r="O3982" s="3">
        <v>605</v>
      </c>
      <c r="P3982">
        <v>3</v>
      </c>
      <c r="Q3982" s="3">
        <v>1816</v>
      </c>
      <c r="R3982" s="1" t="s">
        <v>1958</v>
      </c>
      <c r="S3982" s="3">
        <v>151</v>
      </c>
      <c r="T3982">
        <v>6</v>
      </c>
      <c r="U3982" t="str">
        <f>IF(Ecommerce_Sales[[#This Row],[Delivery_Time_Days]]&gt;7,"Delay",IF(Ecommerce_Sales[[#This Row],[Delivery_Time_Days]] = 0,"No delivery",IF(Ecommerce_Sales[[#This Row],[Delivery_Time_Days]]&lt;=7,"On-time")))</f>
        <v>On-time</v>
      </c>
      <c r="V3982" s="7">
        <f>Ecommerce_Sales[[#This Row],[Profit]]/Ecommerce_Sales[[#This Row],[Total_Price]]</f>
        <v>0.30011013215859028</v>
      </c>
      <c r="W3982" s="3">
        <v>545</v>
      </c>
      <c r="X3982" s="3"/>
    </row>
    <row r="3983" spans="1:24" x14ac:dyDescent="0.25">
      <c r="A3983" s="1" t="s">
        <v>10192</v>
      </c>
      <c r="B3983" s="1" t="s">
        <v>1234</v>
      </c>
      <c r="C3983" s="1" t="s">
        <v>1235</v>
      </c>
      <c r="D3983" s="1" t="s">
        <v>3145</v>
      </c>
      <c r="E3983" s="1" t="s">
        <v>1996</v>
      </c>
      <c r="F3983" s="2">
        <v>45180</v>
      </c>
      <c r="G3983" s="2">
        <v>45471</v>
      </c>
      <c r="H3983" s="2" t="str">
        <f>TEXT(Ecommerce_Sales[[#This Row],[Order_Date]],"mmmm")</f>
        <v>June</v>
      </c>
      <c r="I3983" s="2" t="str">
        <f>TEXT(Ecommerce_Sales[[#This Row],[Order_Date]],"yyyy")</f>
        <v>2024</v>
      </c>
      <c r="J3983" s="2" t="str">
        <f>TEXT(Ecommerce_Sales[[#This Row],[Order_Date]],"mmmm")</f>
        <v>June</v>
      </c>
      <c r="K3983" s="1" t="s">
        <v>1947</v>
      </c>
      <c r="L3983" s="1" t="s">
        <v>5357</v>
      </c>
      <c r="M3983" s="1" t="s">
        <v>2030</v>
      </c>
      <c r="N3983" s="1" t="s">
        <v>1978</v>
      </c>
      <c r="O3983" s="3">
        <v>1197</v>
      </c>
      <c r="P3983">
        <v>6</v>
      </c>
      <c r="Q3983" s="3">
        <v>7182</v>
      </c>
      <c r="R3983" s="1" t="s">
        <v>1958</v>
      </c>
      <c r="S3983" s="3">
        <v>378</v>
      </c>
      <c r="T3983">
        <v>5</v>
      </c>
      <c r="U3983" t="str">
        <f>IF(Ecommerce_Sales[[#This Row],[Delivery_Time_Days]]&gt;7,"Delay",IF(Ecommerce_Sales[[#This Row],[Delivery_Time_Days]] = 0,"No delivery",IF(Ecommerce_Sales[[#This Row],[Delivery_Time_Days]]&lt;=7,"On-time")))</f>
        <v>On-time</v>
      </c>
      <c r="V3983" s="7">
        <f>Ecommerce_Sales[[#This Row],[Profit]]/Ecommerce_Sales[[#This Row],[Total_Price]]</f>
        <v>0.35004177109440265</v>
      </c>
      <c r="W3983" s="3">
        <v>2514</v>
      </c>
      <c r="X3983" s="3"/>
    </row>
    <row r="3984" spans="1:24" x14ac:dyDescent="0.25">
      <c r="A3984" s="1" t="s">
        <v>10193</v>
      </c>
      <c r="B3984" s="1" t="s">
        <v>573</v>
      </c>
      <c r="C3984" s="1" t="s">
        <v>574</v>
      </c>
      <c r="D3984" s="1" t="s">
        <v>3082</v>
      </c>
      <c r="E3984" s="1" t="s">
        <v>1966</v>
      </c>
      <c r="F3984" s="2">
        <v>45092</v>
      </c>
      <c r="G3984" s="2">
        <v>44997</v>
      </c>
      <c r="H3984" s="2" t="str">
        <f>TEXT(Ecommerce_Sales[[#This Row],[Order_Date]],"mmmm")</f>
        <v>March</v>
      </c>
      <c r="I3984" s="2" t="str">
        <f>TEXT(Ecommerce_Sales[[#This Row],[Order_Date]],"yyyy")</f>
        <v>2023</v>
      </c>
      <c r="J3984" s="2" t="str">
        <f>TEXT(Ecommerce_Sales[[#This Row],[Order_Date]],"mmmm")</f>
        <v>March</v>
      </c>
      <c r="K3984" s="1" t="s">
        <v>1947</v>
      </c>
      <c r="L3984" s="1" t="s">
        <v>10194</v>
      </c>
      <c r="M3984" s="1" t="s">
        <v>1956</v>
      </c>
      <c r="N3984" s="1" t="s">
        <v>1957</v>
      </c>
      <c r="O3984" s="3">
        <v>430</v>
      </c>
      <c r="P3984">
        <v>1</v>
      </c>
      <c r="Q3984" s="3">
        <v>430</v>
      </c>
      <c r="R3984" s="1" t="s">
        <v>1958</v>
      </c>
      <c r="S3984" s="3">
        <v>44</v>
      </c>
      <c r="T3984">
        <v>7</v>
      </c>
      <c r="U3984" t="str">
        <f>IF(Ecommerce_Sales[[#This Row],[Delivery_Time_Days]]&gt;7,"Delay",IF(Ecommerce_Sales[[#This Row],[Delivery_Time_Days]] = 0,"No delivery",IF(Ecommerce_Sales[[#This Row],[Delivery_Time_Days]]&lt;=7,"On-time")))</f>
        <v>On-time</v>
      </c>
      <c r="V3984" s="7">
        <f>Ecommerce_Sales[[#This Row],[Profit]]/Ecommerce_Sales[[#This Row],[Total_Price]]</f>
        <v>0.15116279069767441</v>
      </c>
      <c r="W3984" s="3">
        <v>65</v>
      </c>
      <c r="X3984" s="3"/>
    </row>
    <row r="3985" spans="1:24" x14ac:dyDescent="0.25">
      <c r="A3985" s="1" t="s">
        <v>10195</v>
      </c>
      <c r="B3985" s="1" t="s">
        <v>563</v>
      </c>
      <c r="C3985" s="1" t="s">
        <v>564</v>
      </c>
      <c r="D3985" s="1" t="s">
        <v>3987</v>
      </c>
      <c r="E3985" s="1" t="s">
        <v>1966</v>
      </c>
      <c r="F3985" s="2">
        <v>45305</v>
      </c>
      <c r="G3985" s="2">
        <v>45252</v>
      </c>
      <c r="H3985" s="2" t="str">
        <f>TEXT(Ecommerce_Sales[[#This Row],[Order_Date]],"mmmm")</f>
        <v>November</v>
      </c>
      <c r="I3985" s="2" t="str">
        <f>TEXT(Ecommerce_Sales[[#This Row],[Order_Date]],"yyyy")</f>
        <v>2023</v>
      </c>
      <c r="J3985" s="2" t="str">
        <f>TEXT(Ecommerce_Sales[[#This Row],[Order_Date]],"mmmm")</f>
        <v>November</v>
      </c>
      <c r="K3985" s="1" t="s">
        <v>1947</v>
      </c>
      <c r="L3985" s="1" t="s">
        <v>7001</v>
      </c>
      <c r="M3985" s="1" t="s">
        <v>2007</v>
      </c>
      <c r="N3985" s="1" t="s">
        <v>1973</v>
      </c>
      <c r="O3985" s="3">
        <v>941</v>
      </c>
      <c r="P3985">
        <v>1</v>
      </c>
      <c r="Q3985" s="3">
        <v>941</v>
      </c>
      <c r="R3985" s="1" t="s">
        <v>1958</v>
      </c>
      <c r="S3985" s="3">
        <v>128</v>
      </c>
      <c r="T3985">
        <v>6</v>
      </c>
      <c r="U3985" t="str">
        <f>IF(Ecommerce_Sales[[#This Row],[Delivery_Time_Days]]&gt;7,"Delay",IF(Ecommerce_Sales[[#This Row],[Delivery_Time_Days]] = 0,"No delivery",IF(Ecommerce_Sales[[#This Row],[Delivery_Time_Days]]&lt;=7,"On-time")))</f>
        <v>On-time</v>
      </c>
      <c r="V3985" s="7">
        <f>Ecommerce_Sales[[#This Row],[Profit]]/Ecommerce_Sales[[#This Row],[Total_Price]]</f>
        <v>0.29968119022316686</v>
      </c>
      <c r="W3985" s="3">
        <v>282</v>
      </c>
      <c r="X3985" s="3"/>
    </row>
    <row r="3986" spans="1:24" x14ac:dyDescent="0.25">
      <c r="A3986" s="1" t="s">
        <v>10196</v>
      </c>
      <c r="B3986" s="1" t="s">
        <v>1355</v>
      </c>
      <c r="C3986" s="1" t="s">
        <v>1356</v>
      </c>
      <c r="D3986" s="1" t="s">
        <v>4155</v>
      </c>
      <c r="E3986" s="1" t="s">
        <v>1954</v>
      </c>
      <c r="F3986" s="2">
        <v>44987</v>
      </c>
      <c r="G3986" s="2">
        <v>45359</v>
      </c>
      <c r="H3986" s="2" t="str">
        <f>TEXT(Ecommerce_Sales[[#This Row],[Order_Date]],"mmmm")</f>
        <v>March</v>
      </c>
      <c r="I3986" s="2" t="str">
        <f>TEXT(Ecommerce_Sales[[#This Row],[Order_Date]],"yyyy")</f>
        <v>2024</v>
      </c>
      <c r="J3986" s="2" t="str">
        <f>TEXT(Ecommerce_Sales[[#This Row],[Order_Date]],"mmmm")</f>
        <v>March</v>
      </c>
      <c r="K3986" s="1" t="s">
        <v>1986</v>
      </c>
      <c r="L3986" s="1" t="s">
        <v>10197</v>
      </c>
      <c r="M3986" s="1" t="s">
        <v>2104</v>
      </c>
      <c r="N3986" s="1" t="s">
        <v>1978</v>
      </c>
      <c r="O3986" s="3">
        <v>684</v>
      </c>
      <c r="P3986">
        <v>1</v>
      </c>
      <c r="Q3986" s="3">
        <v>684</v>
      </c>
      <c r="R3986" s="1" t="s">
        <v>1951</v>
      </c>
      <c r="S3986" s="3">
        <v>86</v>
      </c>
      <c r="U3986" t="str">
        <f>IF(Ecommerce_Sales[[#This Row],[Delivery_Time_Days]]&gt;7,"Delay",IF(Ecommerce_Sales[[#This Row],[Delivery_Time_Days]] = 0,"No delivery",IF(Ecommerce_Sales[[#This Row],[Delivery_Time_Days]]&lt;=7,"On-time")))</f>
        <v>No delivery</v>
      </c>
      <c r="V3986" s="7">
        <f>Ecommerce_Sales[[#This Row],[Profit]]/Ecommerce_Sales[[#This Row],[Total_Price]]</f>
        <v>0.34941520467836257</v>
      </c>
      <c r="W3986" s="3">
        <v>239</v>
      </c>
      <c r="X3986" s="3"/>
    </row>
    <row r="3987" spans="1:24" x14ac:dyDescent="0.25">
      <c r="A3987" s="1" t="s">
        <v>10198</v>
      </c>
      <c r="B3987" s="1" t="s">
        <v>1256</v>
      </c>
      <c r="C3987" s="1" t="s">
        <v>1257</v>
      </c>
      <c r="D3987" s="1" t="s">
        <v>7606</v>
      </c>
      <c r="E3987" s="1" t="s">
        <v>1981</v>
      </c>
      <c r="F3987" s="2">
        <v>45014</v>
      </c>
      <c r="G3987" s="2">
        <v>45439</v>
      </c>
      <c r="H3987" s="2" t="str">
        <f>TEXT(Ecommerce_Sales[[#This Row],[Order_Date]],"mmmm")</f>
        <v>May</v>
      </c>
      <c r="I3987" s="2" t="str">
        <f>TEXT(Ecommerce_Sales[[#This Row],[Order_Date]],"yyyy")</f>
        <v>2024</v>
      </c>
      <c r="J3987" s="2" t="str">
        <f>TEXT(Ecommerce_Sales[[#This Row],[Order_Date]],"mmmm")</f>
        <v>May</v>
      </c>
      <c r="K3987" s="1" t="s">
        <v>1947</v>
      </c>
      <c r="L3987" s="1" t="s">
        <v>10199</v>
      </c>
      <c r="M3987" s="1" t="s">
        <v>2072</v>
      </c>
      <c r="N3987" s="1" t="s">
        <v>1950</v>
      </c>
      <c r="O3987" s="3">
        <v>906</v>
      </c>
      <c r="P3987">
        <v>4</v>
      </c>
      <c r="Q3987" s="3">
        <v>3623</v>
      </c>
      <c r="R3987" s="1" t="s">
        <v>1951</v>
      </c>
      <c r="S3987" s="3">
        <v>503</v>
      </c>
      <c r="T3987">
        <v>8</v>
      </c>
      <c r="U3987" t="str">
        <f>IF(Ecommerce_Sales[[#This Row],[Delivery_Time_Days]]&gt;7,"Delay",IF(Ecommerce_Sales[[#This Row],[Delivery_Time_Days]] = 0,"No delivery",IF(Ecommerce_Sales[[#This Row],[Delivery_Time_Days]]&lt;=7,"On-time")))</f>
        <v>Delay</v>
      </c>
      <c r="V3987" s="7">
        <f>Ecommerce_Sales[[#This Row],[Profit]]/Ecommerce_Sales[[#This Row],[Total_Price]]</f>
        <v>0.39994479712945075</v>
      </c>
      <c r="W3987" s="3">
        <v>1449</v>
      </c>
      <c r="X3987" s="3"/>
    </row>
    <row r="3988" spans="1:24" x14ac:dyDescent="0.25">
      <c r="A3988" s="1" t="s">
        <v>10200</v>
      </c>
      <c r="B3988" s="1" t="s">
        <v>904</v>
      </c>
      <c r="C3988" s="1" t="s">
        <v>905</v>
      </c>
      <c r="D3988" s="1" t="s">
        <v>5325</v>
      </c>
      <c r="E3988" s="1" t="s">
        <v>2005</v>
      </c>
      <c r="F3988" s="2">
        <v>45136</v>
      </c>
      <c r="G3988" s="2">
        <v>45097</v>
      </c>
      <c r="H3988" s="2" t="str">
        <f>TEXT(Ecommerce_Sales[[#This Row],[Order_Date]],"mmmm")</f>
        <v>June</v>
      </c>
      <c r="I3988" s="2" t="str">
        <f>TEXT(Ecommerce_Sales[[#This Row],[Order_Date]],"yyyy")</f>
        <v>2023</v>
      </c>
      <c r="J3988" s="2" t="str">
        <f>TEXT(Ecommerce_Sales[[#This Row],[Order_Date]],"mmmm")</f>
        <v>June</v>
      </c>
      <c r="K3988" s="1" t="s">
        <v>1947</v>
      </c>
      <c r="L3988" s="1" t="s">
        <v>10201</v>
      </c>
      <c r="M3988" s="1" t="s">
        <v>2104</v>
      </c>
      <c r="N3988" s="1" t="s">
        <v>1978</v>
      </c>
      <c r="O3988" s="3">
        <v>891</v>
      </c>
      <c r="P3988">
        <v>6</v>
      </c>
      <c r="Q3988" s="3">
        <v>5348</v>
      </c>
      <c r="R3988" s="1" t="s">
        <v>2012</v>
      </c>
      <c r="S3988" s="3">
        <v>537</v>
      </c>
      <c r="T3988">
        <v>6</v>
      </c>
      <c r="U3988" t="str">
        <f>IF(Ecommerce_Sales[[#This Row],[Delivery_Time_Days]]&gt;7,"Delay",IF(Ecommerce_Sales[[#This Row],[Delivery_Time_Days]] = 0,"No delivery",IF(Ecommerce_Sales[[#This Row],[Delivery_Time_Days]]&lt;=7,"On-time")))</f>
        <v>On-time</v>
      </c>
      <c r="V3988" s="7">
        <f>Ecommerce_Sales[[#This Row],[Profit]]/Ecommerce_Sales[[#This Row],[Total_Price]]</f>
        <v>0.35003739715781601</v>
      </c>
      <c r="W3988" s="3">
        <v>1872</v>
      </c>
      <c r="X3988" s="3"/>
    </row>
    <row r="3989" spans="1:24" x14ac:dyDescent="0.25">
      <c r="A3989" s="1" t="s">
        <v>10202</v>
      </c>
      <c r="B3989" s="1" t="s">
        <v>1652</v>
      </c>
      <c r="C3989" s="1" t="s">
        <v>1653</v>
      </c>
      <c r="D3989" s="1" t="s">
        <v>5691</v>
      </c>
      <c r="E3989" s="1" t="s">
        <v>1946</v>
      </c>
      <c r="F3989" s="2">
        <v>44963</v>
      </c>
      <c r="G3989" s="2">
        <v>45013</v>
      </c>
      <c r="H3989" s="2" t="str">
        <f>TEXT(Ecommerce_Sales[[#This Row],[Order_Date]],"mmmm")</f>
        <v>March</v>
      </c>
      <c r="I3989" s="2" t="str">
        <f>TEXT(Ecommerce_Sales[[#This Row],[Order_Date]],"yyyy")</f>
        <v>2023</v>
      </c>
      <c r="J3989" s="2" t="str">
        <f>TEXT(Ecommerce_Sales[[#This Row],[Order_Date]],"mmmm")</f>
        <v>March</v>
      </c>
      <c r="K3989" s="1" t="s">
        <v>1947</v>
      </c>
      <c r="L3989" s="1" t="s">
        <v>4034</v>
      </c>
      <c r="M3989" s="1" t="s">
        <v>2104</v>
      </c>
      <c r="N3989" s="1" t="s">
        <v>1978</v>
      </c>
      <c r="O3989" s="3">
        <v>552</v>
      </c>
      <c r="P3989">
        <v>3</v>
      </c>
      <c r="Q3989" s="3">
        <v>1657</v>
      </c>
      <c r="R3989" s="1" t="s">
        <v>1958</v>
      </c>
      <c r="S3989" s="3">
        <v>108</v>
      </c>
      <c r="T3989">
        <v>5</v>
      </c>
      <c r="U3989" t="str">
        <f>IF(Ecommerce_Sales[[#This Row],[Delivery_Time_Days]]&gt;7,"Delay",IF(Ecommerce_Sales[[#This Row],[Delivery_Time_Days]] = 0,"No delivery",IF(Ecommerce_Sales[[#This Row],[Delivery_Time_Days]]&lt;=7,"On-time")))</f>
        <v>On-time</v>
      </c>
      <c r="V3989" s="7">
        <f>Ecommerce_Sales[[#This Row],[Profit]]/Ecommerce_Sales[[#This Row],[Total_Price]]</f>
        <v>0.35003017501508749</v>
      </c>
      <c r="W3989" s="3">
        <v>580</v>
      </c>
      <c r="X3989" s="3"/>
    </row>
    <row r="3990" spans="1:24" x14ac:dyDescent="0.25">
      <c r="A3990" s="1" t="s">
        <v>10203</v>
      </c>
      <c r="B3990" s="1" t="s">
        <v>280</v>
      </c>
      <c r="C3990" s="1" t="s">
        <v>281</v>
      </c>
      <c r="D3990" s="1" t="s">
        <v>2126</v>
      </c>
      <c r="E3990" s="1" t="s">
        <v>1966</v>
      </c>
      <c r="F3990" s="2">
        <v>45208</v>
      </c>
      <c r="G3990" s="2">
        <v>45645</v>
      </c>
      <c r="H3990" s="2" t="str">
        <f>TEXT(Ecommerce_Sales[[#This Row],[Order_Date]],"mmmm")</f>
        <v>December</v>
      </c>
      <c r="I3990" s="2" t="str">
        <f>TEXT(Ecommerce_Sales[[#This Row],[Order_Date]],"yyyy")</f>
        <v>2024</v>
      </c>
      <c r="J3990" s="2" t="str">
        <f>TEXT(Ecommerce_Sales[[#This Row],[Order_Date]],"mmmm")</f>
        <v>December</v>
      </c>
      <c r="K3990" s="1" t="s">
        <v>1947</v>
      </c>
      <c r="L3990" s="1" t="s">
        <v>6543</v>
      </c>
      <c r="M3990" s="1" t="s">
        <v>2047</v>
      </c>
      <c r="N3990" s="1" t="s">
        <v>1989</v>
      </c>
      <c r="O3990" s="3">
        <v>657</v>
      </c>
      <c r="P3990">
        <v>4</v>
      </c>
      <c r="Q3990" s="3">
        <v>2630</v>
      </c>
      <c r="R3990" s="1" t="s">
        <v>1958</v>
      </c>
      <c r="S3990" s="3">
        <v>388</v>
      </c>
      <c r="T3990">
        <v>10</v>
      </c>
      <c r="U3990" t="str">
        <f>IF(Ecommerce_Sales[[#This Row],[Delivery_Time_Days]]&gt;7,"Delay",IF(Ecommerce_Sales[[#This Row],[Delivery_Time_Days]] = 0,"No delivery",IF(Ecommerce_Sales[[#This Row],[Delivery_Time_Days]]&lt;=7,"On-time")))</f>
        <v>Delay</v>
      </c>
      <c r="V3990" s="7">
        <f>Ecommerce_Sales[[#This Row],[Profit]]/Ecommerce_Sales[[#This Row],[Total_Price]]</f>
        <v>0.24980988593155892</v>
      </c>
      <c r="W3990" s="3">
        <v>657</v>
      </c>
      <c r="X3990" s="3"/>
    </row>
    <row r="3991" spans="1:24" x14ac:dyDescent="0.25">
      <c r="A3991" s="1" t="s">
        <v>10204</v>
      </c>
      <c r="B3991" s="1" t="s">
        <v>902</v>
      </c>
      <c r="C3991" s="1" t="s">
        <v>903</v>
      </c>
      <c r="D3991" s="1" t="s">
        <v>3447</v>
      </c>
      <c r="E3991" s="1" t="s">
        <v>1981</v>
      </c>
      <c r="F3991" s="2">
        <v>45223</v>
      </c>
      <c r="G3991" s="2">
        <v>45565</v>
      </c>
      <c r="H3991" s="2" t="str">
        <f>TEXT(Ecommerce_Sales[[#This Row],[Order_Date]],"mmmm")</f>
        <v>September</v>
      </c>
      <c r="I3991" s="2" t="str">
        <f>TEXT(Ecommerce_Sales[[#This Row],[Order_Date]],"yyyy")</f>
        <v>2024</v>
      </c>
      <c r="J3991" s="2" t="str">
        <f>TEXT(Ecommerce_Sales[[#This Row],[Order_Date]],"mmmm")</f>
        <v>September</v>
      </c>
      <c r="K3991" s="1" t="s">
        <v>1947</v>
      </c>
      <c r="L3991" s="1" t="s">
        <v>8272</v>
      </c>
      <c r="M3991" s="1" t="s">
        <v>2026</v>
      </c>
      <c r="N3991" s="1" t="s">
        <v>1978</v>
      </c>
      <c r="O3991" s="3">
        <v>287</v>
      </c>
      <c r="P3991">
        <v>3</v>
      </c>
      <c r="Q3991" s="3">
        <v>862</v>
      </c>
      <c r="R3991" s="1" t="s">
        <v>1951</v>
      </c>
      <c r="S3991" s="3">
        <v>107</v>
      </c>
      <c r="T3991">
        <v>10</v>
      </c>
      <c r="U3991" t="str">
        <f>IF(Ecommerce_Sales[[#This Row],[Delivery_Time_Days]]&gt;7,"Delay",IF(Ecommerce_Sales[[#This Row],[Delivery_Time_Days]] = 0,"No delivery",IF(Ecommerce_Sales[[#This Row],[Delivery_Time_Days]]&lt;=7,"On-time")))</f>
        <v>Delay</v>
      </c>
      <c r="V3991" s="7">
        <f>Ecommerce_Sales[[#This Row],[Profit]]/Ecommerce_Sales[[#This Row],[Total_Price]]</f>
        <v>0.35034802784222741</v>
      </c>
      <c r="W3991" s="3">
        <v>302</v>
      </c>
      <c r="X3991" s="3"/>
    </row>
    <row r="3992" spans="1:24" x14ac:dyDescent="0.25">
      <c r="A3992" s="1" t="s">
        <v>10205</v>
      </c>
      <c r="B3992" s="1" t="s">
        <v>54</v>
      </c>
      <c r="C3992" s="1" t="s">
        <v>55</v>
      </c>
      <c r="D3992" s="1" t="s">
        <v>2308</v>
      </c>
      <c r="E3992" s="1" t="s">
        <v>1961</v>
      </c>
      <c r="F3992" s="2">
        <v>45261</v>
      </c>
      <c r="G3992" s="2">
        <v>45430</v>
      </c>
      <c r="H3992" s="2" t="str">
        <f>TEXT(Ecommerce_Sales[[#This Row],[Order_Date]],"mmmm")</f>
        <v>May</v>
      </c>
      <c r="I3992" s="2" t="str">
        <f>TEXT(Ecommerce_Sales[[#This Row],[Order_Date]],"yyyy")</f>
        <v>2024</v>
      </c>
      <c r="J3992" s="2" t="str">
        <f>TEXT(Ecommerce_Sales[[#This Row],[Order_Date]],"mmmm")</f>
        <v>May</v>
      </c>
      <c r="K3992" s="1" t="s">
        <v>1992</v>
      </c>
      <c r="L3992" s="1" t="s">
        <v>10206</v>
      </c>
      <c r="M3992" s="1" t="s">
        <v>1968</v>
      </c>
      <c r="N3992" s="1" t="s">
        <v>1957</v>
      </c>
      <c r="O3992" s="3">
        <v>386</v>
      </c>
      <c r="P3992">
        <v>3</v>
      </c>
      <c r="Q3992" s="3">
        <v>1159</v>
      </c>
      <c r="R3992" s="1" t="s">
        <v>1951</v>
      </c>
      <c r="S3992" s="3">
        <v>66</v>
      </c>
      <c r="U3992" t="str">
        <f>IF(Ecommerce_Sales[[#This Row],[Delivery_Time_Days]]&gt;7,"Delay",IF(Ecommerce_Sales[[#This Row],[Delivery_Time_Days]] = 0,"No delivery",IF(Ecommerce_Sales[[#This Row],[Delivery_Time_Days]]&lt;=7,"On-time")))</f>
        <v>No delivery</v>
      </c>
      <c r="V3992" s="7">
        <f>Ecommerce_Sales[[#This Row],[Profit]]/Ecommerce_Sales[[#This Row],[Total_Price]]</f>
        <v>0.15012942191544434</v>
      </c>
      <c r="W3992" s="3">
        <v>174</v>
      </c>
      <c r="X3992" s="3"/>
    </row>
    <row r="3993" spans="1:24" x14ac:dyDescent="0.25">
      <c r="A3993" s="1" t="s">
        <v>10207</v>
      </c>
      <c r="B3993" s="1" t="s">
        <v>1553</v>
      </c>
      <c r="C3993" s="1" t="s">
        <v>1554</v>
      </c>
      <c r="D3993" s="1" t="s">
        <v>2453</v>
      </c>
      <c r="E3993" s="1" t="s">
        <v>1981</v>
      </c>
      <c r="F3993" s="2">
        <v>45302</v>
      </c>
      <c r="G3993" s="2">
        <v>45251</v>
      </c>
      <c r="H3993" s="2" t="str">
        <f>TEXT(Ecommerce_Sales[[#This Row],[Order_Date]],"mmmm")</f>
        <v>November</v>
      </c>
      <c r="I3993" s="2" t="str">
        <f>TEXT(Ecommerce_Sales[[#This Row],[Order_Date]],"yyyy")</f>
        <v>2023</v>
      </c>
      <c r="J3993" s="2" t="str">
        <f>TEXT(Ecommerce_Sales[[#This Row],[Order_Date]],"mmmm")</f>
        <v>November</v>
      </c>
      <c r="K3993" s="1" t="s">
        <v>1947</v>
      </c>
      <c r="L3993" s="1" t="s">
        <v>10208</v>
      </c>
      <c r="M3993" s="1" t="s">
        <v>1972</v>
      </c>
      <c r="N3993" s="1" t="s">
        <v>1973</v>
      </c>
      <c r="O3993" s="3">
        <v>975</v>
      </c>
      <c r="P3993">
        <v>7</v>
      </c>
      <c r="Q3993" s="3">
        <v>6824</v>
      </c>
      <c r="R3993" s="1" t="s">
        <v>1958</v>
      </c>
      <c r="S3993" s="3">
        <v>845</v>
      </c>
      <c r="T3993">
        <v>4</v>
      </c>
      <c r="U3993" t="str">
        <f>IF(Ecommerce_Sales[[#This Row],[Delivery_Time_Days]]&gt;7,"Delay",IF(Ecommerce_Sales[[#This Row],[Delivery_Time_Days]] = 0,"No delivery",IF(Ecommerce_Sales[[#This Row],[Delivery_Time_Days]]&lt;=7,"On-time")))</f>
        <v>On-time</v>
      </c>
      <c r="V3993" s="7">
        <f>Ecommerce_Sales[[#This Row],[Profit]]/Ecommerce_Sales[[#This Row],[Total_Price]]</f>
        <v>0.29997069167643609</v>
      </c>
      <c r="W3993" s="3">
        <v>2047</v>
      </c>
      <c r="X3993" s="3"/>
    </row>
    <row r="3994" spans="1:24" x14ac:dyDescent="0.25">
      <c r="A3994" s="1" t="s">
        <v>10209</v>
      </c>
      <c r="B3994" s="1" t="s">
        <v>571</v>
      </c>
      <c r="C3994" s="1" t="s">
        <v>572</v>
      </c>
      <c r="D3994" s="1" t="s">
        <v>4730</v>
      </c>
      <c r="E3994" s="1" t="s">
        <v>1966</v>
      </c>
      <c r="F3994" s="2">
        <v>45560</v>
      </c>
      <c r="G3994" s="2">
        <v>45025</v>
      </c>
      <c r="H3994" s="2" t="str">
        <f>TEXT(Ecommerce_Sales[[#This Row],[Order_Date]],"mmmm")</f>
        <v>April</v>
      </c>
      <c r="I3994" s="2" t="str">
        <f>TEXT(Ecommerce_Sales[[#This Row],[Order_Date]],"yyyy")</f>
        <v>2023</v>
      </c>
      <c r="J3994" s="2" t="str">
        <f>TEXT(Ecommerce_Sales[[#This Row],[Order_Date]],"mmmm")</f>
        <v>April</v>
      </c>
      <c r="K3994" s="1" t="s">
        <v>1947</v>
      </c>
      <c r="L3994" s="1" t="s">
        <v>10210</v>
      </c>
      <c r="M3994" s="1" t="s">
        <v>2104</v>
      </c>
      <c r="N3994" s="1" t="s">
        <v>1978</v>
      </c>
      <c r="O3994" s="3">
        <v>792</v>
      </c>
      <c r="P3994">
        <v>1</v>
      </c>
      <c r="Q3994" s="3">
        <v>792</v>
      </c>
      <c r="R3994" s="1" t="s">
        <v>1958</v>
      </c>
      <c r="S3994" s="3">
        <v>113</v>
      </c>
      <c r="T3994">
        <v>5</v>
      </c>
      <c r="U3994" t="str">
        <f>IF(Ecommerce_Sales[[#This Row],[Delivery_Time_Days]]&gt;7,"Delay",IF(Ecommerce_Sales[[#This Row],[Delivery_Time_Days]] = 0,"No delivery",IF(Ecommerce_Sales[[#This Row],[Delivery_Time_Days]]&lt;=7,"On-time")))</f>
        <v>On-time</v>
      </c>
      <c r="V3994" s="7">
        <f>Ecommerce_Sales[[#This Row],[Profit]]/Ecommerce_Sales[[#This Row],[Total_Price]]</f>
        <v>0.34974747474747475</v>
      </c>
      <c r="W3994" s="3">
        <v>277</v>
      </c>
      <c r="X3994" s="3"/>
    </row>
    <row r="3995" spans="1:24" x14ac:dyDescent="0.25">
      <c r="A3995" s="1" t="s">
        <v>10211</v>
      </c>
      <c r="B3995" s="1" t="s">
        <v>244</v>
      </c>
      <c r="C3995" s="1" t="s">
        <v>245</v>
      </c>
      <c r="D3995" s="1" t="s">
        <v>7427</v>
      </c>
      <c r="E3995" s="1" t="s">
        <v>1996</v>
      </c>
      <c r="F3995" s="2">
        <v>45410</v>
      </c>
      <c r="G3995" s="2">
        <v>45637</v>
      </c>
      <c r="H3995" s="2" t="str">
        <f>TEXT(Ecommerce_Sales[[#This Row],[Order_Date]],"mmmm")</f>
        <v>December</v>
      </c>
      <c r="I3995" s="2" t="str">
        <f>TEXT(Ecommerce_Sales[[#This Row],[Order_Date]],"yyyy")</f>
        <v>2024</v>
      </c>
      <c r="J3995" s="2" t="str">
        <f>TEXT(Ecommerce_Sales[[#This Row],[Order_Date]],"mmmm")</f>
        <v>December</v>
      </c>
      <c r="K3995" s="1" t="s">
        <v>1947</v>
      </c>
      <c r="L3995" s="1" t="s">
        <v>10212</v>
      </c>
      <c r="M3995" s="1" t="s">
        <v>2026</v>
      </c>
      <c r="N3995" s="1" t="s">
        <v>1978</v>
      </c>
      <c r="O3995" s="3">
        <v>1890</v>
      </c>
      <c r="P3995">
        <v>4</v>
      </c>
      <c r="Q3995" s="3">
        <v>7560</v>
      </c>
      <c r="R3995" s="1" t="s">
        <v>1951</v>
      </c>
      <c r="S3995" s="3">
        <v>763</v>
      </c>
      <c r="T3995">
        <v>3</v>
      </c>
      <c r="U3995" t="str">
        <f>IF(Ecommerce_Sales[[#This Row],[Delivery_Time_Days]]&gt;7,"Delay",IF(Ecommerce_Sales[[#This Row],[Delivery_Time_Days]] = 0,"No delivery",IF(Ecommerce_Sales[[#This Row],[Delivery_Time_Days]]&lt;=7,"On-time")))</f>
        <v>On-time</v>
      </c>
      <c r="V3995" s="7">
        <f>Ecommerce_Sales[[#This Row],[Profit]]/Ecommerce_Sales[[#This Row],[Total_Price]]</f>
        <v>0.35</v>
      </c>
      <c r="W3995" s="3">
        <v>2646</v>
      </c>
      <c r="X3995" s="3"/>
    </row>
    <row r="3996" spans="1:24" x14ac:dyDescent="0.25">
      <c r="A3996" s="1" t="s">
        <v>10213</v>
      </c>
      <c r="B3996" s="1" t="s">
        <v>38</v>
      </c>
      <c r="C3996" s="1" t="s">
        <v>39</v>
      </c>
      <c r="D3996" s="1" t="s">
        <v>3028</v>
      </c>
      <c r="E3996" s="1" t="s">
        <v>1981</v>
      </c>
      <c r="F3996" s="2">
        <v>45211</v>
      </c>
      <c r="G3996" s="2">
        <v>45465</v>
      </c>
      <c r="H3996" s="2" t="str">
        <f>TEXT(Ecommerce_Sales[[#This Row],[Order_Date]],"mmmm")</f>
        <v>June</v>
      </c>
      <c r="I3996" s="2" t="str">
        <f>TEXT(Ecommerce_Sales[[#This Row],[Order_Date]],"yyyy")</f>
        <v>2024</v>
      </c>
      <c r="J3996" s="2" t="str">
        <f>TEXT(Ecommerce_Sales[[#This Row],[Order_Date]],"mmmm")</f>
        <v>June</v>
      </c>
      <c r="K3996" s="1" t="s">
        <v>1947</v>
      </c>
      <c r="L3996" s="1" t="s">
        <v>10214</v>
      </c>
      <c r="M3996" s="1" t="s">
        <v>2072</v>
      </c>
      <c r="N3996" s="1" t="s">
        <v>1950</v>
      </c>
      <c r="O3996" s="3">
        <v>876</v>
      </c>
      <c r="P3996">
        <v>2</v>
      </c>
      <c r="Q3996" s="3">
        <v>1753</v>
      </c>
      <c r="R3996" s="1" t="s">
        <v>1958</v>
      </c>
      <c r="S3996" s="3">
        <v>229</v>
      </c>
      <c r="T3996">
        <v>2</v>
      </c>
      <c r="U3996" t="str">
        <f>IF(Ecommerce_Sales[[#This Row],[Delivery_Time_Days]]&gt;7,"Delay",IF(Ecommerce_Sales[[#This Row],[Delivery_Time_Days]] = 0,"No delivery",IF(Ecommerce_Sales[[#This Row],[Delivery_Time_Days]]&lt;=7,"On-time")))</f>
        <v>On-time</v>
      </c>
      <c r="V3996" s="7">
        <f>Ecommerce_Sales[[#This Row],[Profit]]/Ecommerce_Sales[[#This Row],[Total_Price]]</f>
        <v>0.39988590986879635</v>
      </c>
      <c r="W3996" s="3">
        <v>701</v>
      </c>
      <c r="X3996" s="3"/>
    </row>
    <row r="3997" spans="1:24" x14ac:dyDescent="0.25">
      <c r="A3997" s="1" t="s">
        <v>10215</v>
      </c>
      <c r="B3997" s="1" t="s">
        <v>953</v>
      </c>
      <c r="C3997" s="1" t="s">
        <v>954</v>
      </c>
      <c r="D3997" s="1" t="s">
        <v>9341</v>
      </c>
      <c r="E3997" s="1" t="s">
        <v>2005</v>
      </c>
      <c r="F3997" s="2">
        <v>45576</v>
      </c>
      <c r="G3997" s="2">
        <v>45104</v>
      </c>
      <c r="H3997" s="2" t="str">
        <f>TEXT(Ecommerce_Sales[[#This Row],[Order_Date]],"mmmm")</f>
        <v>June</v>
      </c>
      <c r="I3997" s="2" t="str">
        <f>TEXT(Ecommerce_Sales[[#This Row],[Order_Date]],"yyyy")</f>
        <v>2023</v>
      </c>
      <c r="J3997" s="2" t="str">
        <f>TEXT(Ecommerce_Sales[[#This Row],[Order_Date]],"mmmm")</f>
        <v>June</v>
      </c>
      <c r="K3997" s="1" t="s">
        <v>1947</v>
      </c>
      <c r="L3997" s="1" t="s">
        <v>10216</v>
      </c>
      <c r="M3997" s="1" t="s">
        <v>2030</v>
      </c>
      <c r="N3997" s="1" t="s">
        <v>1978</v>
      </c>
      <c r="O3997" s="3">
        <v>424</v>
      </c>
      <c r="P3997">
        <v>3</v>
      </c>
      <c r="Q3997" s="3">
        <v>1272</v>
      </c>
      <c r="R3997" s="1" t="s">
        <v>1951</v>
      </c>
      <c r="S3997" s="3">
        <v>70</v>
      </c>
      <c r="T3997">
        <v>5</v>
      </c>
      <c r="U3997" t="str">
        <f>IF(Ecommerce_Sales[[#This Row],[Delivery_Time_Days]]&gt;7,"Delay",IF(Ecommerce_Sales[[#This Row],[Delivery_Time_Days]] = 0,"No delivery",IF(Ecommerce_Sales[[#This Row],[Delivery_Time_Days]]&lt;=7,"On-time")))</f>
        <v>On-time</v>
      </c>
      <c r="V3997" s="7">
        <f>Ecommerce_Sales[[#This Row],[Profit]]/Ecommerce_Sales[[#This Row],[Total_Price]]</f>
        <v>0.34984276729559749</v>
      </c>
      <c r="W3997" s="3">
        <v>445</v>
      </c>
      <c r="X3997" s="3"/>
    </row>
    <row r="3998" spans="1:24" x14ac:dyDescent="0.25">
      <c r="A3998" s="1" t="s">
        <v>10217</v>
      </c>
      <c r="B3998" s="1" t="s">
        <v>962</v>
      </c>
      <c r="C3998" s="1" t="s">
        <v>963</v>
      </c>
      <c r="D3998" s="1" t="s">
        <v>2433</v>
      </c>
      <c r="E3998" s="1" t="s">
        <v>1981</v>
      </c>
      <c r="F3998" s="2">
        <v>45575</v>
      </c>
      <c r="G3998" s="2">
        <v>45450</v>
      </c>
      <c r="H3998" s="2" t="str">
        <f>TEXT(Ecommerce_Sales[[#This Row],[Order_Date]],"mmmm")</f>
        <v>June</v>
      </c>
      <c r="I3998" s="2" t="str">
        <f>TEXT(Ecommerce_Sales[[#This Row],[Order_Date]],"yyyy")</f>
        <v>2024</v>
      </c>
      <c r="J3998" s="2" t="str">
        <f>TEXT(Ecommerce_Sales[[#This Row],[Order_Date]],"mmmm")</f>
        <v>June</v>
      </c>
      <c r="K3998" s="1" t="s">
        <v>1947</v>
      </c>
      <c r="L3998" s="1" t="s">
        <v>10218</v>
      </c>
      <c r="M3998" s="1" t="s">
        <v>2058</v>
      </c>
      <c r="N3998" s="1" t="s">
        <v>1950</v>
      </c>
      <c r="O3998" s="3">
        <v>327</v>
      </c>
      <c r="P3998">
        <v>2</v>
      </c>
      <c r="Q3998" s="3">
        <v>653</v>
      </c>
      <c r="R3998" s="1" t="s">
        <v>2008</v>
      </c>
      <c r="S3998" s="3">
        <v>63</v>
      </c>
      <c r="T3998">
        <v>10</v>
      </c>
      <c r="U3998" t="str">
        <f>IF(Ecommerce_Sales[[#This Row],[Delivery_Time_Days]]&gt;7,"Delay",IF(Ecommerce_Sales[[#This Row],[Delivery_Time_Days]] = 0,"No delivery",IF(Ecommerce_Sales[[#This Row],[Delivery_Time_Days]]&lt;=7,"On-time")))</f>
        <v>Delay</v>
      </c>
      <c r="V3998" s="7">
        <f>Ecommerce_Sales[[#This Row],[Profit]]/Ecommerce_Sales[[#This Row],[Total_Price]]</f>
        <v>0.3996937212863706</v>
      </c>
      <c r="W3998" s="3">
        <v>261</v>
      </c>
      <c r="X3998" s="3"/>
    </row>
    <row r="3999" spans="1:24" x14ac:dyDescent="0.25">
      <c r="A3999" s="1" t="s">
        <v>10219</v>
      </c>
      <c r="B3999" s="1" t="s">
        <v>1465</v>
      </c>
      <c r="C3999" s="1" t="s">
        <v>1466</v>
      </c>
      <c r="D3999" s="1" t="s">
        <v>3765</v>
      </c>
      <c r="E3999" s="1" t="s">
        <v>1954</v>
      </c>
      <c r="F3999" s="2">
        <v>45409</v>
      </c>
      <c r="G3999" s="2">
        <v>45456</v>
      </c>
      <c r="H3999" s="2" t="str">
        <f>TEXT(Ecommerce_Sales[[#This Row],[Order_Date]],"mmmm")</f>
        <v>June</v>
      </c>
      <c r="I3999" s="2" t="str">
        <f>TEXT(Ecommerce_Sales[[#This Row],[Order_Date]],"yyyy")</f>
        <v>2024</v>
      </c>
      <c r="J3999" s="2" t="str">
        <f>TEXT(Ecommerce_Sales[[#This Row],[Order_Date]],"mmmm")</f>
        <v>June</v>
      </c>
      <c r="K3999" s="1" t="s">
        <v>1947</v>
      </c>
      <c r="L3999" s="1" t="s">
        <v>10220</v>
      </c>
      <c r="M3999" s="1" t="s">
        <v>1977</v>
      </c>
      <c r="N3999" s="1" t="s">
        <v>1978</v>
      </c>
      <c r="O3999" s="3">
        <v>51</v>
      </c>
      <c r="P3999">
        <v>2</v>
      </c>
      <c r="Q3999" s="3">
        <v>102</v>
      </c>
      <c r="R3999" s="1" t="s">
        <v>2008</v>
      </c>
      <c r="S3999" s="3">
        <v>12</v>
      </c>
      <c r="T3999">
        <v>7</v>
      </c>
      <c r="U3999" t="str">
        <f>IF(Ecommerce_Sales[[#This Row],[Delivery_Time_Days]]&gt;7,"Delay",IF(Ecommerce_Sales[[#This Row],[Delivery_Time_Days]] = 0,"No delivery",IF(Ecommerce_Sales[[#This Row],[Delivery_Time_Days]]&lt;=7,"On-time")))</f>
        <v>On-time</v>
      </c>
      <c r="V3999" s="7">
        <f>Ecommerce_Sales[[#This Row],[Profit]]/Ecommerce_Sales[[#This Row],[Total_Price]]</f>
        <v>0.35294117647058826</v>
      </c>
      <c r="W3999" s="3">
        <v>36</v>
      </c>
      <c r="X3999" s="3"/>
    </row>
    <row r="4000" spans="1:24" x14ac:dyDescent="0.25">
      <c r="A4000" s="1" t="s">
        <v>10221</v>
      </c>
      <c r="B4000" s="1" t="s">
        <v>513</v>
      </c>
      <c r="C4000" s="1" t="s">
        <v>514</v>
      </c>
      <c r="D4000" s="1" t="s">
        <v>2370</v>
      </c>
      <c r="E4000" s="1" t="s">
        <v>1981</v>
      </c>
      <c r="F4000" s="2">
        <v>45184</v>
      </c>
      <c r="G4000" s="2">
        <v>45235</v>
      </c>
      <c r="H4000" s="2" t="str">
        <f>TEXT(Ecommerce_Sales[[#This Row],[Order_Date]],"mmmm")</f>
        <v>November</v>
      </c>
      <c r="I4000" s="2" t="str">
        <f>TEXT(Ecommerce_Sales[[#This Row],[Order_Date]],"yyyy")</f>
        <v>2023</v>
      </c>
      <c r="J4000" s="2" t="str">
        <f>TEXT(Ecommerce_Sales[[#This Row],[Order_Date]],"mmmm")</f>
        <v>November</v>
      </c>
      <c r="K4000" s="1" t="s">
        <v>1947</v>
      </c>
      <c r="L4000" s="1" t="s">
        <v>10222</v>
      </c>
      <c r="M4000" s="1" t="s">
        <v>1972</v>
      </c>
      <c r="N4000" s="1" t="s">
        <v>1973</v>
      </c>
      <c r="O4000" s="3">
        <v>1366</v>
      </c>
      <c r="P4000">
        <v>3</v>
      </c>
      <c r="Q4000" s="3">
        <v>4097</v>
      </c>
      <c r="R4000" s="1" t="s">
        <v>1958</v>
      </c>
      <c r="S4000" s="3">
        <v>407</v>
      </c>
      <c r="T4000">
        <v>9</v>
      </c>
      <c r="U4000" t="str">
        <f>IF(Ecommerce_Sales[[#This Row],[Delivery_Time_Days]]&gt;7,"Delay",IF(Ecommerce_Sales[[#This Row],[Delivery_Time_Days]] = 0,"No delivery",IF(Ecommerce_Sales[[#This Row],[Delivery_Time_Days]]&lt;=7,"On-time")))</f>
        <v>Delay</v>
      </c>
      <c r="V4000" s="7">
        <f>Ecommerce_Sales[[#This Row],[Profit]]/Ecommerce_Sales[[#This Row],[Total_Price]]</f>
        <v>0.29997559189650963</v>
      </c>
      <c r="W4000" s="3">
        <v>1229</v>
      </c>
      <c r="X4000" s="3"/>
    </row>
    <row r="4001" spans="1:24" x14ac:dyDescent="0.25">
      <c r="A4001" s="1" t="s">
        <v>10223</v>
      </c>
      <c r="B4001" s="1" t="s">
        <v>513</v>
      </c>
      <c r="C4001" s="1" t="s">
        <v>514</v>
      </c>
      <c r="D4001" s="1" t="s">
        <v>2370</v>
      </c>
      <c r="E4001" s="1" t="s">
        <v>1981</v>
      </c>
      <c r="F4001" s="2">
        <v>45184</v>
      </c>
      <c r="G4001" s="2">
        <v>45464</v>
      </c>
      <c r="H4001" s="2" t="str">
        <f>TEXT(Ecommerce_Sales[[#This Row],[Order_Date]],"mmmm")</f>
        <v>June</v>
      </c>
      <c r="I4001" s="2" t="str">
        <f>TEXT(Ecommerce_Sales[[#This Row],[Order_Date]],"yyyy")</f>
        <v>2024</v>
      </c>
      <c r="J4001" s="2" t="str">
        <f>TEXT(Ecommerce_Sales[[#This Row],[Order_Date]],"mmmm")</f>
        <v>June</v>
      </c>
      <c r="K4001" s="1" t="s">
        <v>1986</v>
      </c>
      <c r="L4001" s="1" t="s">
        <v>10224</v>
      </c>
      <c r="M4001" s="1" t="s">
        <v>1977</v>
      </c>
      <c r="N4001" s="1" t="s">
        <v>1978</v>
      </c>
      <c r="O4001" s="3">
        <v>866</v>
      </c>
      <c r="P4001">
        <v>6</v>
      </c>
      <c r="Q4001" s="3">
        <v>5197</v>
      </c>
      <c r="R4001" s="1" t="s">
        <v>1958</v>
      </c>
      <c r="S4001" s="3">
        <v>408</v>
      </c>
      <c r="U4001" t="str">
        <f>IF(Ecommerce_Sales[[#This Row],[Delivery_Time_Days]]&gt;7,"Delay",IF(Ecommerce_Sales[[#This Row],[Delivery_Time_Days]] = 0,"No delivery",IF(Ecommerce_Sales[[#This Row],[Delivery_Time_Days]]&lt;=7,"On-time")))</f>
        <v>No delivery</v>
      </c>
      <c r="V4001" s="7">
        <f>Ecommerce_Sales[[#This Row],[Profit]]/Ecommerce_Sales[[#This Row],[Total_Price]]</f>
        <v>0.35000962093515492</v>
      </c>
      <c r="W4001" s="3">
        <v>1819</v>
      </c>
      <c r="X4001" s="3"/>
    </row>
    <row r="4002" spans="1:24" x14ac:dyDescent="0.25">
      <c r="A4002" s="1" t="s">
        <v>10225</v>
      </c>
      <c r="B4002" s="1" t="s">
        <v>1561</v>
      </c>
      <c r="C4002" s="1" t="s">
        <v>1562</v>
      </c>
      <c r="D4002" s="1" t="s">
        <v>5080</v>
      </c>
      <c r="E4002" s="1" t="s">
        <v>1954</v>
      </c>
      <c r="F4002" s="2">
        <v>45461</v>
      </c>
      <c r="G4002" s="2">
        <v>44941</v>
      </c>
      <c r="H4002" s="2" t="str">
        <f>TEXT(Ecommerce_Sales[[#This Row],[Order_Date]],"mmmm")</f>
        <v>January</v>
      </c>
      <c r="I4002" s="2" t="str">
        <f>TEXT(Ecommerce_Sales[[#This Row],[Order_Date]],"yyyy")</f>
        <v>2023</v>
      </c>
      <c r="J4002" s="2" t="str">
        <f>TEXT(Ecommerce_Sales[[#This Row],[Order_Date]],"mmmm")</f>
        <v>January</v>
      </c>
      <c r="K4002" s="1" t="s">
        <v>1947</v>
      </c>
      <c r="L4002" s="1" t="s">
        <v>10226</v>
      </c>
      <c r="M4002" s="1" t="s">
        <v>2047</v>
      </c>
      <c r="N4002" s="1" t="s">
        <v>1989</v>
      </c>
      <c r="O4002" s="3">
        <v>664</v>
      </c>
      <c r="P4002">
        <v>1</v>
      </c>
      <c r="Q4002" s="3">
        <v>664</v>
      </c>
      <c r="R4002" s="1" t="s">
        <v>1951</v>
      </c>
      <c r="S4002" s="3">
        <v>43</v>
      </c>
      <c r="T4002">
        <v>5</v>
      </c>
      <c r="U4002" t="str">
        <f>IF(Ecommerce_Sales[[#This Row],[Delivery_Time_Days]]&gt;7,"Delay",IF(Ecommerce_Sales[[#This Row],[Delivery_Time_Days]] = 0,"No delivery",IF(Ecommerce_Sales[[#This Row],[Delivery_Time_Days]]&lt;=7,"On-time")))</f>
        <v>On-time</v>
      </c>
      <c r="V4002" s="7">
        <f>Ecommerce_Sales[[#This Row],[Profit]]/Ecommerce_Sales[[#This Row],[Total_Price]]</f>
        <v>0.25</v>
      </c>
      <c r="W4002" s="3">
        <v>166</v>
      </c>
      <c r="X4002" s="3"/>
    </row>
    <row r="4003" spans="1:24" x14ac:dyDescent="0.25">
      <c r="A4003" s="1" t="s">
        <v>10227</v>
      </c>
      <c r="B4003" s="1" t="s">
        <v>1347</v>
      </c>
      <c r="C4003" s="1" t="s">
        <v>1348</v>
      </c>
      <c r="D4003" s="1" t="s">
        <v>7430</v>
      </c>
      <c r="E4003" s="1" t="s">
        <v>1954</v>
      </c>
      <c r="F4003" s="2">
        <v>45003</v>
      </c>
      <c r="G4003" s="2">
        <v>45186</v>
      </c>
      <c r="H4003" s="2" t="str">
        <f>TEXT(Ecommerce_Sales[[#This Row],[Order_Date]],"mmmm")</f>
        <v>September</v>
      </c>
      <c r="I4003" s="2" t="str">
        <f>TEXT(Ecommerce_Sales[[#This Row],[Order_Date]],"yyyy")</f>
        <v>2023</v>
      </c>
      <c r="J4003" s="2" t="str">
        <f>TEXT(Ecommerce_Sales[[#This Row],[Order_Date]],"mmmm")</f>
        <v>September</v>
      </c>
      <c r="K4003" s="1" t="s">
        <v>1947</v>
      </c>
      <c r="L4003" s="1" t="s">
        <v>10228</v>
      </c>
      <c r="M4003" s="1" t="s">
        <v>2072</v>
      </c>
      <c r="N4003" s="1" t="s">
        <v>1950</v>
      </c>
      <c r="O4003" s="3">
        <v>332</v>
      </c>
      <c r="P4003">
        <v>2</v>
      </c>
      <c r="Q4003" s="3">
        <v>664</v>
      </c>
      <c r="R4003" s="1" t="s">
        <v>1958</v>
      </c>
      <c r="S4003" s="3">
        <v>81</v>
      </c>
      <c r="T4003">
        <v>2</v>
      </c>
      <c r="U4003" t="str">
        <f>IF(Ecommerce_Sales[[#This Row],[Delivery_Time_Days]]&gt;7,"Delay",IF(Ecommerce_Sales[[#This Row],[Delivery_Time_Days]] = 0,"No delivery",IF(Ecommerce_Sales[[#This Row],[Delivery_Time_Days]]&lt;=7,"On-time")))</f>
        <v>On-time</v>
      </c>
      <c r="V4003" s="7">
        <f>Ecommerce_Sales[[#This Row],[Profit]]/Ecommerce_Sales[[#This Row],[Total_Price]]</f>
        <v>0.4006024096385542</v>
      </c>
      <c r="W4003" s="3">
        <v>266</v>
      </c>
      <c r="X4003" s="3"/>
    </row>
    <row r="4004" spans="1:24" x14ac:dyDescent="0.25">
      <c r="A4004" s="1" t="s">
        <v>10229</v>
      </c>
      <c r="B4004" s="1" t="s">
        <v>430</v>
      </c>
      <c r="C4004" s="1" t="s">
        <v>431</v>
      </c>
      <c r="D4004" s="1" t="s">
        <v>2762</v>
      </c>
      <c r="E4004" s="1" t="s">
        <v>1961</v>
      </c>
      <c r="F4004" s="2">
        <v>45521</v>
      </c>
      <c r="G4004" s="2">
        <v>44954</v>
      </c>
      <c r="H4004" s="2" t="str">
        <f>TEXT(Ecommerce_Sales[[#This Row],[Order_Date]],"mmmm")</f>
        <v>January</v>
      </c>
      <c r="I4004" s="2" t="str">
        <f>TEXT(Ecommerce_Sales[[#This Row],[Order_Date]],"yyyy")</f>
        <v>2023</v>
      </c>
      <c r="J4004" s="2" t="str">
        <f>TEXT(Ecommerce_Sales[[#This Row],[Order_Date]],"mmmm")</f>
        <v>January</v>
      </c>
      <c r="K4004" s="1" t="s">
        <v>1947</v>
      </c>
      <c r="L4004" s="1" t="s">
        <v>10230</v>
      </c>
      <c r="M4004" s="1" t="s">
        <v>1949</v>
      </c>
      <c r="N4004" s="1" t="s">
        <v>1950</v>
      </c>
      <c r="O4004" s="3">
        <v>26</v>
      </c>
      <c r="P4004">
        <v>1</v>
      </c>
      <c r="Q4004" s="3">
        <v>26</v>
      </c>
      <c r="R4004" s="1" t="s">
        <v>1958</v>
      </c>
      <c r="S4004" s="3">
        <v>2</v>
      </c>
      <c r="T4004">
        <v>9</v>
      </c>
      <c r="U4004" t="str">
        <f>IF(Ecommerce_Sales[[#This Row],[Delivery_Time_Days]]&gt;7,"Delay",IF(Ecommerce_Sales[[#This Row],[Delivery_Time_Days]] = 0,"No delivery",IF(Ecommerce_Sales[[#This Row],[Delivery_Time_Days]]&lt;=7,"On-time")))</f>
        <v>Delay</v>
      </c>
      <c r="V4004" s="7">
        <f>Ecommerce_Sales[[#This Row],[Profit]]/Ecommerce_Sales[[#This Row],[Total_Price]]</f>
        <v>0.38461538461538464</v>
      </c>
      <c r="W4004" s="3">
        <v>10</v>
      </c>
      <c r="X4004" s="3"/>
    </row>
    <row r="4005" spans="1:24" x14ac:dyDescent="0.25">
      <c r="A4005" s="1" t="s">
        <v>10231</v>
      </c>
      <c r="B4005" s="1" t="s">
        <v>1140</v>
      </c>
      <c r="C4005" s="1" t="s">
        <v>1141</v>
      </c>
      <c r="D4005" s="1" t="s">
        <v>5480</v>
      </c>
      <c r="E4005" s="1" t="s">
        <v>1946</v>
      </c>
      <c r="F4005" s="2">
        <v>45102</v>
      </c>
      <c r="G4005" s="2">
        <v>45576</v>
      </c>
      <c r="H4005" s="2" t="str">
        <f>TEXT(Ecommerce_Sales[[#This Row],[Order_Date]],"mmmm")</f>
        <v>October</v>
      </c>
      <c r="I4005" s="2" t="str">
        <f>TEXT(Ecommerce_Sales[[#This Row],[Order_Date]],"yyyy")</f>
        <v>2024</v>
      </c>
      <c r="J4005" s="2" t="str">
        <f>TEXT(Ecommerce_Sales[[#This Row],[Order_Date]],"mmmm")</f>
        <v>October</v>
      </c>
      <c r="K4005" s="1" t="s">
        <v>1947</v>
      </c>
      <c r="L4005" s="1" t="s">
        <v>2391</v>
      </c>
      <c r="M4005" s="1" t="s">
        <v>2079</v>
      </c>
      <c r="N4005" s="1" t="s">
        <v>1973</v>
      </c>
      <c r="O4005" s="3">
        <v>406</v>
      </c>
      <c r="P4005">
        <v>3</v>
      </c>
      <c r="Q4005" s="3">
        <v>1217</v>
      </c>
      <c r="R4005" s="1" t="s">
        <v>2012</v>
      </c>
      <c r="S4005" s="3">
        <v>141</v>
      </c>
      <c r="T4005">
        <v>9</v>
      </c>
      <c r="U4005" t="str">
        <f>IF(Ecommerce_Sales[[#This Row],[Delivery_Time_Days]]&gt;7,"Delay",IF(Ecommerce_Sales[[#This Row],[Delivery_Time_Days]] = 0,"No delivery",IF(Ecommerce_Sales[[#This Row],[Delivery_Time_Days]]&lt;=7,"On-time")))</f>
        <v>Delay</v>
      </c>
      <c r="V4005" s="7">
        <f>Ecommerce_Sales[[#This Row],[Profit]]/Ecommerce_Sales[[#This Row],[Total_Price]]</f>
        <v>0.29991783073130651</v>
      </c>
      <c r="W4005" s="3">
        <v>365</v>
      </c>
      <c r="X4005" s="3"/>
    </row>
    <row r="4006" spans="1:24" x14ac:dyDescent="0.25">
      <c r="A4006" s="1" t="s">
        <v>10232</v>
      </c>
      <c r="B4006" s="1" t="s">
        <v>670</v>
      </c>
      <c r="C4006" s="1" t="s">
        <v>671</v>
      </c>
      <c r="D4006" s="1" t="s">
        <v>8079</v>
      </c>
      <c r="E4006" s="1" t="s">
        <v>1981</v>
      </c>
      <c r="F4006" s="2">
        <v>45376</v>
      </c>
      <c r="G4006" s="2">
        <v>45353</v>
      </c>
      <c r="H4006" s="2" t="str">
        <f>TEXT(Ecommerce_Sales[[#This Row],[Order_Date]],"mmmm")</f>
        <v>March</v>
      </c>
      <c r="I4006" s="2" t="str">
        <f>TEXT(Ecommerce_Sales[[#This Row],[Order_Date]],"yyyy")</f>
        <v>2024</v>
      </c>
      <c r="J4006" s="2" t="str">
        <f>TEXT(Ecommerce_Sales[[#This Row],[Order_Date]],"mmmm")</f>
        <v>March</v>
      </c>
      <c r="K4006" s="1" t="s">
        <v>1947</v>
      </c>
      <c r="L4006" s="1" t="s">
        <v>10233</v>
      </c>
      <c r="M4006" s="1" t="s">
        <v>1983</v>
      </c>
      <c r="N4006" s="1" t="s">
        <v>1950</v>
      </c>
      <c r="O4006" s="3">
        <v>484</v>
      </c>
      <c r="P4006">
        <v>4</v>
      </c>
      <c r="Q4006" s="3">
        <v>1937</v>
      </c>
      <c r="R4006" s="1" t="s">
        <v>2016</v>
      </c>
      <c r="S4006" s="3">
        <v>112</v>
      </c>
      <c r="T4006">
        <v>7</v>
      </c>
      <c r="U4006" t="str">
        <f>IF(Ecommerce_Sales[[#This Row],[Delivery_Time_Days]]&gt;7,"Delay",IF(Ecommerce_Sales[[#This Row],[Delivery_Time_Days]] = 0,"No delivery",IF(Ecommerce_Sales[[#This Row],[Delivery_Time_Days]]&lt;=7,"On-time")))</f>
        <v>On-time</v>
      </c>
      <c r="V4006" s="7">
        <f>Ecommerce_Sales[[#This Row],[Profit]]/Ecommerce_Sales[[#This Row],[Total_Price]]</f>
        <v>0.40010325245224576</v>
      </c>
      <c r="W4006" s="3">
        <v>775</v>
      </c>
      <c r="X4006" s="3"/>
    </row>
    <row r="4007" spans="1:24" x14ac:dyDescent="0.25">
      <c r="A4007" s="1" t="s">
        <v>10234</v>
      </c>
      <c r="B4007" s="1" t="s">
        <v>1399</v>
      </c>
      <c r="C4007" s="1" t="s">
        <v>1400</v>
      </c>
      <c r="D4007" s="1" t="s">
        <v>10048</v>
      </c>
      <c r="E4007" s="1" t="s">
        <v>1996</v>
      </c>
      <c r="F4007" s="2">
        <v>45194</v>
      </c>
      <c r="G4007" s="2">
        <v>45021</v>
      </c>
      <c r="H4007" s="2" t="str">
        <f>TEXT(Ecommerce_Sales[[#This Row],[Order_Date]],"mmmm")</f>
        <v>April</v>
      </c>
      <c r="I4007" s="2" t="str">
        <f>TEXT(Ecommerce_Sales[[#This Row],[Order_Date]],"yyyy")</f>
        <v>2023</v>
      </c>
      <c r="J4007" s="2" t="str">
        <f>TEXT(Ecommerce_Sales[[#This Row],[Order_Date]],"mmmm")</f>
        <v>April</v>
      </c>
      <c r="K4007" s="1" t="s">
        <v>1947</v>
      </c>
      <c r="L4007" s="1" t="s">
        <v>10235</v>
      </c>
      <c r="M4007" s="1" t="s">
        <v>2030</v>
      </c>
      <c r="N4007" s="1" t="s">
        <v>1978</v>
      </c>
      <c r="O4007" s="3">
        <v>759</v>
      </c>
      <c r="P4007">
        <v>4</v>
      </c>
      <c r="Q4007" s="3">
        <v>3035</v>
      </c>
      <c r="R4007" s="1" t="s">
        <v>1958</v>
      </c>
      <c r="S4007" s="3">
        <v>191</v>
      </c>
      <c r="T4007">
        <v>6</v>
      </c>
      <c r="U4007" t="str">
        <f>IF(Ecommerce_Sales[[#This Row],[Delivery_Time_Days]]&gt;7,"Delay",IF(Ecommerce_Sales[[#This Row],[Delivery_Time_Days]] = 0,"No delivery",IF(Ecommerce_Sales[[#This Row],[Delivery_Time_Days]]&lt;=7,"On-time")))</f>
        <v>On-time</v>
      </c>
      <c r="V4007" s="7">
        <f>Ecommerce_Sales[[#This Row],[Profit]]/Ecommerce_Sales[[#This Row],[Total_Price]]</f>
        <v>0.3499176276771005</v>
      </c>
      <c r="W4007" s="3">
        <v>1062</v>
      </c>
      <c r="X4007" s="3"/>
    </row>
    <row r="4008" spans="1:24" x14ac:dyDescent="0.25">
      <c r="A4008" s="1" t="s">
        <v>10236</v>
      </c>
      <c r="B4008" s="1" t="s">
        <v>346</v>
      </c>
      <c r="C4008" s="1" t="s">
        <v>347</v>
      </c>
      <c r="D4008" s="1" t="s">
        <v>2376</v>
      </c>
      <c r="E4008" s="1" t="s">
        <v>1981</v>
      </c>
      <c r="F4008" s="2">
        <v>45004</v>
      </c>
      <c r="G4008" s="2">
        <v>45393</v>
      </c>
      <c r="H4008" s="2" t="str">
        <f>TEXT(Ecommerce_Sales[[#This Row],[Order_Date]],"mmmm")</f>
        <v>April</v>
      </c>
      <c r="I4008" s="2" t="str">
        <f>TEXT(Ecommerce_Sales[[#This Row],[Order_Date]],"yyyy")</f>
        <v>2024</v>
      </c>
      <c r="J4008" s="2" t="str">
        <f>TEXT(Ecommerce_Sales[[#This Row],[Order_Date]],"mmmm")</f>
        <v>April</v>
      </c>
      <c r="K4008" s="1" t="s">
        <v>1947</v>
      </c>
      <c r="L4008" s="1" t="s">
        <v>2420</v>
      </c>
      <c r="M4008" s="1" t="s">
        <v>2079</v>
      </c>
      <c r="N4008" s="1" t="s">
        <v>1973</v>
      </c>
      <c r="O4008" s="3">
        <v>992</v>
      </c>
      <c r="P4008">
        <v>2</v>
      </c>
      <c r="Q4008" s="3">
        <v>1983</v>
      </c>
      <c r="R4008" s="1" t="s">
        <v>1958</v>
      </c>
      <c r="S4008" s="3">
        <v>128</v>
      </c>
      <c r="T4008">
        <v>3</v>
      </c>
      <c r="U4008" t="str">
        <f>IF(Ecommerce_Sales[[#This Row],[Delivery_Time_Days]]&gt;7,"Delay",IF(Ecommerce_Sales[[#This Row],[Delivery_Time_Days]] = 0,"No delivery",IF(Ecommerce_Sales[[#This Row],[Delivery_Time_Days]]&lt;=7,"On-time")))</f>
        <v>On-time</v>
      </c>
      <c r="V4008" s="7">
        <f>Ecommerce_Sales[[#This Row],[Profit]]/Ecommerce_Sales[[#This Row],[Total_Price]]</f>
        <v>0.30005042864346948</v>
      </c>
      <c r="W4008" s="3">
        <v>595</v>
      </c>
      <c r="X4008" s="3"/>
    </row>
    <row r="4009" spans="1:24" x14ac:dyDescent="0.25">
      <c r="A4009" s="1" t="s">
        <v>10237</v>
      </c>
      <c r="B4009" s="1" t="s">
        <v>92</v>
      </c>
      <c r="C4009" s="1" t="s">
        <v>93</v>
      </c>
      <c r="D4009" s="1" t="s">
        <v>6825</v>
      </c>
      <c r="E4009" s="1" t="s">
        <v>1961</v>
      </c>
      <c r="F4009" s="2">
        <v>45313</v>
      </c>
      <c r="G4009" s="2">
        <v>44997</v>
      </c>
      <c r="H4009" s="2" t="str">
        <f>TEXT(Ecommerce_Sales[[#This Row],[Order_Date]],"mmmm")</f>
        <v>March</v>
      </c>
      <c r="I4009" s="2" t="str">
        <f>TEXT(Ecommerce_Sales[[#This Row],[Order_Date]],"yyyy")</f>
        <v>2023</v>
      </c>
      <c r="J4009" s="2" t="str">
        <f>TEXT(Ecommerce_Sales[[#This Row],[Order_Date]],"mmmm")</f>
        <v>March</v>
      </c>
      <c r="K4009" s="1" t="s">
        <v>1947</v>
      </c>
      <c r="L4009" s="1" t="s">
        <v>9584</v>
      </c>
      <c r="M4009" s="1" t="s">
        <v>1949</v>
      </c>
      <c r="N4009" s="1" t="s">
        <v>1950</v>
      </c>
      <c r="O4009" s="3">
        <v>986</v>
      </c>
      <c r="P4009">
        <v>3</v>
      </c>
      <c r="Q4009" s="3">
        <v>2957</v>
      </c>
      <c r="R4009" s="1" t="s">
        <v>1951</v>
      </c>
      <c r="S4009" s="3">
        <v>336</v>
      </c>
      <c r="T4009">
        <v>3</v>
      </c>
      <c r="U4009" t="str">
        <f>IF(Ecommerce_Sales[[#This Row],[Delivery_Time_Days]]&gt;7,"Delay",IF(Ecommerce_Sales[[#This Row],[Delivery_Time_Days]] = 0,"No delivery",IF(Ecommerce_Sales[[#This Row],[Delivery_Time_Days]]&lt;=7,"On-time")))</f>
        <v>On-time</v>
      </c>
      <c r="V4009" s="7">
        <f>Ecommerce_Sales[[#This Row],[Profit]]/Ecommerce_Sales[[#This Row],[Total_Price]]</f>
        <v>0.40006763611768686</v>
      </c>
      <c r="W4009" s="3">
        <v>1183</v>
      </c>
      <c r="X4009" s="3"/>
    </row>
    <row r="4010" spans="1:24" x14ac:dyDescent="0.25">
      <c r="A4010" s="1" t="s">
        <v>10238</v>
      </c>
      <c r="B4010" s="1" t="s">
        <v>1177</v>
      </c>
      <c r="C4010" s="1" t="s">
        <v>1178</v>
      </c>
      <c r="D4010" s="1" t="s">
        <v>2216</v>
      </c>
      <c r="E4010" s="1" t="s">
        <v>1966</v>
      </c>
      <c r="F4010" s="2">
        <v>45561</v>
      </c>
      <c r="G4010" s="2">
        <v>45200</v>
      </c>
      <c r="H4010" s="2" t="str">
        <f>TEXT(Ecommerce_Sales[[#This Row],[Order_Date]],"mmmm")</f>
        <v>October</v>
      </c>
      <c r="I4010" s="2" t="str">
        <f>TEXT(Ecommerce_Sales[[#This Row],[Order_Date]],"yyyy")</f>
        <v>2023</v>
      </c>
      <c r="J4010" s="2" t="str">
        <f>TEXT(Ecommerce_Sales[[#This Row],[Order_Date]],"mmmm")</f>
        <v>October</v>
      </c>
      <c r="K4010" s="1" t="s">
        <v>1947</v>
      </c>
      <c r="L4010" s="1" t="s">
        <v>10239</v>
      </c>
      <c r="M4010" s="1" t="s">
        <v>2047</v>
      </c>
      <c r="N4010" s="1" t="s">
        <v>1989</v>
      </c>
      <c r="O4010" s="3">
        <v>871</v>
      </c>
      <c r="P4010">
        <v>4</v>
      </c>
      <c r="Q4010" s="3">
        <v>3484</v>
      </c>
      <c r="R4010" s="1" t="s">
        <v>1958</v>
      </c>
      <c r="S4010" s="3">
        <v>266</v>
      </c>
      <c r="T4010">
        <v>2</v>
      </c>
      <c r="U4010" t="str">
        <f>IF(Ecommerce_Sales[[#This Row],[Delivery_Time_Days]]&gt;7,"Delay",IF(Ecommerce_Sales[[#This Row],[Delivery_Time_Days]] = 0,"No delivery",IF(Ecommerce_Sales[[#This Row],[Delivery_Time_Days]]&lt;=7,"On-time")))</f>
        <v>On-time</v>
      </c>
      <c r="V4010" s="7">
        <f>Ecommerce_Sales[[#This Row],[Profit]]/Ecommerce_Sales[[#This Row],[Total_Price]]</f>
        <v>0.25</v>
      </c>
      <c r="W4010" s="3">
        <v>871</v>
      </c>
      <c r="X4010" s="3"/>
    </row>
    <row r="4011" spans="1:24" x14ac:dyDescent="0.25">
      <c r="A4011" s="1" t="s">
        <v>10240</v>
      </c>
      <c r="B4011" s="1" t="s">
        <v>960</v>
      </c>
      <c r="C4011" s="1" t="s">
        <v>961</v>
      </c>
      <c r="D4011" s="1" t="s">
        <v>6293</v>
      </c>
      <c r="E4011" s="1" t="s">
        <v>1966</v>
      </c>
      <c r="F4011" s="2">
        <v>45268</v>
      </c>
      <c r="G4011" s="2">
        <v>45282</v>
      </c>
      <c r="H4011" s="2" t="str">
        <f>TEXT(Ecommerce_Sales[[#This Row],[Order_Date]],"mmmm")</f>
        <v>December</v>
      </c>
      <c r="I4011" s="2" t="str">
        <f>TEXT(Ecommerce_Sales[[#This Row],[Order_Date]],"yyyy")</f>
        <v>2023</v>
      </c>
      <c r="J4011" s="2" t="str">
        <f>TEXT(Ecommerce_Sales[[#This Row],[Order_Date]],"mmmm")</f>
        <v>December</v>
      </c>
      <c r="K4011" s="1" t="s">
        <v>1992</v>
      </c>
      <c r="L4011" s="1" t="s">
        <v>10241</v>
      </c>
      <c r="M4011" s="1" t="s">
        <v>2054</v>
      </c>
      <c r="N4011" s="1" t="s">
        <v>1957</v>
      </c>
      <c r="O4011" s="3">
        <v>102</v>
      </c>
      <c r="P4011">
        <v>2</v>
      </c>
      <c r="Q4011" s="3">
        <v>205</v>
      </c>
      <c r="R4011" s="1" t="s">
        <v>1951</v>
      </c>
      <c r="S4011" s="3">
        <v>20</v>
      </c>
      <c r="U4011" t="str">
        <f>IF(Ecommerce_Sales[[#This Row],[Delivery_Time_Days]]&gt;7,"Delay",IF(Ecommerce_Sales[[#This Row],[Delivery_Time_Days]] = 0,"No delivery",IF(Ecommerce_Sales[[#This Row],[Delivery_Time_Days]]&lt;=7,"On-time")))</f>
        <v>No delivery</v>
      </c>
      <c r="V4011" s="7">
        <f>Ecommerce_Sales[[#This Row],[Profit]]/Ecommerce_Sales[[#This Row],[Total_Price]]</f>
        <v>0.15121951219512195</v>
      </c>
      <c r="W4011" s="3">
        <v>31</v>
      </c>
      <c r="X4011" s="3"/>
    </row>
    <row r="4012" spans="1:24" x14ac:dyDescent="0.25">
      <c r="A4012" s="1" t="s">
        <v>10242</v>
      </c>
      <c r="B4012" s="1" t="s">
        <v>1642</v>
      </c>
      <c r="C4012" s="1" t="s">
        <v>1643</v>
      </c>
      <c r="D4012" s="1" t="s">
        <v>5416</v>
      </c>
      <c r="E4012" s="1" t="s">
        <v>1966</v>
      </c>
      <c r="F4012" s="2">
        <v>45050</v>
      </c>
      <c r="G4012" s="2">
        <v>45021</v>
      </c>
      <c r="H4012" s="2" t="str">
        <f>TEXT(Ecommerce_Sales[[#This Row],[Order_Date]],"mmmm")</f>
        <v>April</v>
      </c>
      <c r="I4012" s="2" t="str">
        <f>TEXT(Ecommerce_Sales[[#This Row],[Order_Date]],"yyyy")</f>
        <v>2023</v>
      </c>
      <c r="J4012" s="2" t="str">
        <f>TEXT(Ecommerce_Sales[[#This Row],[Order_Date]],"mmmm")</f>
        <v>April</v>
      </c>
      <c r="K4012" s="1" t="s">
        <v>1947</v>
      </c>
      <c r="L4012" s="1" t="s">
        <v>10243</v>
      </c>
      <c r="M4012" s="1" t="s">
        <v>1963</v>
      </c>
      <c r="N4012" s="1" t="s">
        <v>1957</v>
      </c>
      <c r="O4012" s="3">
        <v>125</v>
      </c>
      <c r="P4012">
        <v>2</v>
      </c>
      <c r="Q4012" s="3">
        <v>250</v>
      </c>
      <c r="R4012" s="1" t="s">
        <v>1951</v>
      </c>
      <c r="S4012" s="3">
        <v>25</v>
      </c>
      <c r="T4012">
        <v>5</v>
      </c>
      <c r="U4012" t="str">
        <f>IF(Ecommerce_Sales[[#This Row],[Delivery_Time_Days]]&gt;7,"Delay",IF(Ecommerce_Sales[[#This Row],[Delivery_Time_Days]] = 0,"No delivery",IF(Ecommerce_Sales[[#This Row],[Delivery_Time_Days]]&lt;=7,"On-time")))</f>
        <v>On-time</v>
      </c>
      <c r="V4012" s="7">
        <f>Ecommerce_Sales[[#This Row],[Profit]]/Ecommerce_Sales[[#This Row],[Total_Price]]</f>
        <v>0.152</v>
      </c>
      <c r="W4012" s="3">
        <v>38</v>
      </c>
      <c r="X4012" s="3"/>
    </row>
    <row r="4013" spans="1:24" x14ac:dyDescent="0.25">
      <c r="A4013" s="1" t="s">
        <v>10244</v>
      </c>
      <c r="B4013" s="1" t="s">
        <v>499</v>
      </c>
      <c r="C4013" s="1" t="s">
        <v>500</v>
      </c>
      <c r="D4013" s="1" t="s">
        <v>2189</v>
      </c>
      <c r="E4013" s="1" t="s">
        <v>1981</v>
      </c>
      <c r="F4013" s="2">
        <v>45073</v>
      </c>
      <c r="G4013" s="2">
        <v>45053</v>
      </c>
      <c r="H4013" s="2" t="str">
        <f>TEXT(Ecommerce_Sales[[#This Row],[Order_Date]],"mmmm")</f>
        <v>May</v>
      </c>
      <c r="I4013" s="2" t="str">
        <f>TEXT(Ecommerce_Sales[[#This Row],[Order_Date]],"yyyy")</f>
        <v>2023</v>
      </c>
      <c r="J4013" s="2" t="str">
        <f>TEXT(Ecommerce_Sales[[#This Row],[Order_Date]],"mmmm")</f>
        <v>May</v>
      </c>
      <c r="K4013" s="1" t="s">
        <v>1992</v>
      </c>
      <c r="L4013" s="1" t="s">
        <v>10245</v>
      </c>
      <c r="M4013" s="1" t="s">
        <v>2026</v>
      </c>
      <c r="N4013" s="1" t="s">
        <v>1978</v>
      </c>
      <c r="O4013" s="3">
        <v>382</v>
      </c>
      <c r="P4013">
        <v>4</v>
      </c>
      <c r="Q4013" s="3">
        <v>1527</v>
      </c>
      <c r="R4013" s="1" t="s">
        <v>1958</v>
      </c>
      <c r="S4013" s="3">
        <v>168</v>
      </c>
      <c r="U4013" t="str">
        <f>IF(Ecommerce_Sales[[#This Row],[Delivery_Time_Days]]&gt;7,"Delay",IF(Ecommerce_Sales[[#This Row],[Delivery_Time_Days]] = 0,"No delivery",IF(Ecommerce_Sales[[#This Row],[Delivery_Time_Days]]&lt;=7,"On-time")))</f>
        <v>No delivery</v>
      </c>
      <c r="V4013" s="7">
        <f>Ecommerce_Sales[[#This Row],[Profit]]/Ecommerce_Sales[[#This Row],[Total_Price]]</f>
        <v>0.35036018336607727</v>
      </c>
      <c r="W4013" s="3">
        <v>535</v>
      </c>
      <c r="X4013" s="3"/>
    </row>
    <row r="4014" spans="1:24" x14ac:dyDescent="0.25">
      <c r="A4014" s="1" t="s">
        <v>10246</v>
      </c>
      <c r="B4014" s="1" t="s">
        <v>1349</v>
      </c>
      <c r="C4014" s="1" t="s">
        <v>1350</v>
      </c>
      <c r="D4014" s="1" t="s">
        <v>4308</v>
      </c>
      <c r="E4014" s="1" t="s">
        <v>1966</v>
      </c>
      <c r="F4014" s="2">
        <v>44961</v>
      </c>
      <c r="G4014" s="2">
        <v>45416</v>
      </c>
      <c r="H4014" s="2" t="str">
        <f>TEXT(Ecommerce_Sales[[#This Row],[Order_Date]],"mmmm")</f>
        <v>May</v>
      </c>
      <c r="I4014" s="2" t="str">
        <f>TEXT(Ecommerce_Sales[[#This Row],[Order_Date]],"yyyy")</f>
        <v>2024</v>
      </c>
      <c r="J4014" s="2" t="str">
        <f>TEXT(Ecommerce_Sales[[#This Row],[Order_Date]],"mmmm")</f>
        <v>May</v>
      </c>
      <c r="K4014" s="1" t="s">
        <v>1947</v>
      </c>
      <c r="L4014" s="1" t="s">
        <v>4446</v>
      </c>
      <c r="M4014" s="1" t="s">
        <v>2072</v>
      </c>
      <c r="N4014" s="1" t="s">
        <v>1950</v>
      </c>
      <c r="O4014" s="3">
        <v>307</v>
      </c>
      <c r="P4014">
        <v>5</v>
      </c>
      <c r="Q4014" s="3">
        <v>1533</v>
      </c>
      <c r="R4014" s="1" t="s">
        <v>1951</v>
      </c>
      <c r="S4014" s="3">
        <v>82</v>
      </c>
      <c r="T4014">
        <v>4</v>
      </c>
      <c r="U4014" t="str">
        <f>IF(Ecommerce_Sales[[#This Row],[Delivery_Time_Days]]&gt;7,"Delay",IF(Ecommerce_Sales[[#This Row],[Delivery_Time_Days]] = 0,"No delivery",IF(Ecommerce_Sales[[#This Row],[Delivery_Time_Days]]&lt;=7,"On-time")))</f>
        <v>On-time</v>
      </c>
      <c r="V4014" s="7">
        <f>Ecommerce_Sales[[#This Row],[Profit]]/Ecommerce_Sales[[#This Row],[Total_Price]]</f>
        <v>0.3998695368558382</v>
      </c>
      <c r="W4014" s="3">
        <v>613</v>
      </c>
      <c r="X4014" s="3"/>
    </row>
    <row r="4015" spans="1:24" x14ac:dyDescent="0.25">
      <c r="A4015" s="1" t="s">
        <v>10247</v>
      </c>
      <c r="B4015" s="1" t="s">
        <v>1675</v>
      </c>
      <c r="C4015" s="1" t="s">
        <v>1676</v>
      </c>
      <c r="D4015" s="1" t="s">
        <v>5143</v>
      </c>
      <c r="E4015" s="1" t="s">
        <v>1946</v>
      </c>
      <c r="F4015" s="2">
        <v>45497</v>
      </c>
      <c r="G4015" s="2">
        <v>45201</v>
      </c>
      <c r="H4015" s="2" t="str">
        <f>TEXT(Ecommerce_Sales[[#This Row],[Order_Date]],"mmmm")</f>
        <v>October</v>
      </c>
      <c r="I4015" s="2" t="str">
        <f>TEXT(Ecommerce_Sales[[#This Row],[Order_Date]],"yyyy")</f>
        <v>2023</v>
      </c>
      <c r="J4015" s="2" t="str">
        <f>TEXT(Ecommerce_Sales[[#This Row],[Order_Date]],"mmmm")</f>
        <v>October</v>
      </c>
      <c r="K4015" s="1" t="s">
        <v>1947</v>
      </c>
      <c r="L4015" s="1" t="s">
        <v>10248</v>
      </c>
      <c r="M4015" s="1" t="s">
        <v>1968</v>
      </c>
      <c r="N4015" s="1" t="s">
        <v>1957</v>
      </c>
      <c r="O4015" s="3">
        <v>607</v>
      </c>
      <c r="P4015">
        <v>4</v>
      </c>
      <c r="Q4015" s="3">
        <v>2428</v>
      </c>
      <c r="R4015" s="1" t="s">
        <v>1951</v>
      </c>
      <c r="S4015" s="3">
        <v>336</v>
      </c>
      <c r="T4015">
        <v>2</v>
      </c>
      <c r="U4015" t="str">
        <f>IF(Ecommerce_Sales[[#This Row],[Delivery_Time_Days]]&gt;7,"Delay",IF(Ecommerce_Sales[[#This Row],[Delivery_Time_Days]] = 0,"No delivery",IF(Ecommerce_Sales[[#This Row],[Delivery_Time_Days]]&lt;=7,"On-time")))</f>
        <v>On-time</v>
      </c>
      <c r="V4015" s="7">
        <f>Ecommerce_Sales[[#This Row],[Profit]]/Ecommerce_Sales[[#This Row],[Total_Price]]</f>
        <v>0.14991762767710048</v>
      </c>
      <c r="W4015" s="3">
        <v>364</v>
      </c>
      <c r="X4015" s="3"/>
    </row>
    <row r="4016" spans="1:24" x14ac:dyDescent="0.25">
      <c r="A4016" s="1" t="s">
        <v>10249</v>
      </c>
      <c r="B4016" s="1" t="s">
        <v>188</v>
      </c>
      <c r="C4016" s="1" t="s">
        <v>1368</v>
      </c>
      <c r="D4016" s="1" t="s">
        <v>3608</v>
      </c>
      <c r="E4016" s="1" t="s">
        <v>1996</v>
      </c>
      <c r="F4016" s="2">
        <v>45623</v>
      </c>
      <c r="G4016" s="2">
        <v>45123</v>
      </c>
      <c r="H4016" s="2" t="str">
        <f>TEXT(Ecommerce_Sales[[#This Row],[Order_Date]],"mmmm")</f>
        <v>July</v>
      </c>
      <c r="I4016" s="2" t="str">
        <f>TEXT(Ecommerce_Sales[[#This Row],[Order_Date]],"yyyy")</f>
        <v>2023</v>
      </c>
      <c r="J4016" s="2" t="str">
        <f>TEXT(Ecommerce_Sales[[#This Row],[Order_Date]],"mmmm")</f>
        <v>July</v>
      </c>
      <c r="K4016" s="1" t="s">
        <v>1947</v>
      </c>
      <c r="L4016" s="1" t="s">
        <v>6994</v>
      </c>
      <c r="M4016" s="1" t="s">
        <v>2026</v>
      </c>
      <c r="N4016" s="1" t="s">
        <v>1978</v>
      </c>
      <c r="O4016" s="3">
        <v>134</v>
      </c>
      <c r="P4016">
        <v>5</v>
      </c>
      <c r="Q4016" s="3">
        <v>668</v>
      </c>
      <c r="R4016" s="1" t="s">
        <v>1958</v>
      </c>
      <c r="S4016" s="3">
        <v>92</v>
      </c>
      <c r="T4016">
        <v>5</v>
      </c>
      <c r="U4016" t="str">
        <f>IF(Ecommerce_Sales[[#This Row],[Delivery_Time_Days]]&gt;7,"Delay",IF(Ecommerce_Sales[[#This Row],[Delivery_Time_Days]] = 0,"No delivery",IF(Ecommerce_Sales[[#This Row],[Delivery_Time_Days]]&lt;=7,"On-time")))</f>
        <v>On-time</v>
      </c>
      <c r="V4016" s="7">
        <f>Ecommerce_Sales[[#This Row],[Profit]]/Ecommerce_Sales[[#This Row],[Total_Price]]</f>
        <v>0.35029940119760478</v>
      </c>
      <c r="W4016" s="3">
        <v>234</v>
      </c>
      <c r="X4016" s="3"/>
    </row>
    <row r="4017" spans="1:24" x14ac:dyDescent="0.25">
      <c r="A4017" s="1" t="s">
        <v>10250</v>
      </c>
      <c r="B4017" s="1" t="s">
        <v>1232</v>
      </c>
      <c r="C4017" s="1" t="s">
        <v>1233</v>
      </c>
      <c r="D4017" s="1" t="s">
        <v>2052</v>
      </c>
      <c r="E4017" s="1" t="s">
        <v>1961</v>
      </c>
      <c r="F4017" s="2">
        <v>45272</v>
      </c>
      <c r="G4017" s="2">
        <v>45168</v>
      </c>
      <c r="H4017" s="2" t="str">
        <f>TEXT(Ecommerce_Sales[[#This Row],[Order_Date]],"mmmm")</f>
        <v>August</v>
      </c>
      <c r="I4017" s="2" t="str">
        <f>TEXT(Ecommerce_Sales[[#This Row],[Order_Date]],"yyyy")</f>
        <v>2023</v>
      </c>
      <c r="J4017" s="2" t="str">
        <f>TEXT(Ecommerce_Sales[[#This Row],[Order_Date]],"mmmm")</f>
        <v>August</v>
      </c>
      <c r="K4017" s="1" t="s">
        <v>1986</v>
      </c>
      <c r="L4017" s="1" t="s">
        <v>5987</v>
      </c>
      <c r="M4017" s="1" t="s">
        <v>1988</v>
      </c>
      <c r="N4017" s="1" t="s">
        <v>1989</v>
      </c>
      <c r="O4017" s="3">
        <v>431</v>
      </c>
      <c r="P4017">
        <v>6</v>
      </c>
      <c r="Q4017" s="3">
        <v>2583</v>
      </c>
      <c r="R4017" s="1" t="s">
        <v>1951</v>
      </c>
      <c r="S4017" s="3">
        <v>346</v>
      </c>
      <c r="U4017" t="str">
        <f>IF(Ecommerce_Sales[[#This Row],[Delivery_Time_Days]]&gt;7,"Delay",IF(Ecommerce_Sales[[#This Row],[Delivery_Time_Days]] = 0,"No delivery",IF(Ecommerce_Sales[[#This Row],[Delivery_Time_Days]]&lt;=7,"On-time")))</f>
        <v>No delivery</v>
      </c>
      <c r="V4017" s="7">
        <f>Ecommerce_Sales[[#This Row],[Profit]]/Ecommerce_Sales[[#This Row],[Total_Price]]</f>
        <v>0.25009678668215252</v>
      </c>
      <c r="W4017" s="3">
        <v>646</v>
      </c>
      <c r="X4017" s="3"/>
    </row>
    <row r="4018" spans="1:24" x14ac:dyDescent="0.25">
      <c r="A4018" s="1" t="s">
        <v>10251</v>
      </c>
      <c r="B4018" s="1" t="s">
        <v>890</v>
      </c>
      <c r="C4018" s="1" t="s">
        <v>891</v>
      </c>
      <c r="D4018" s="1" t="s">
        <v>5907</v>
      </c>
      <c r="E4018" s="1" t="s">
        <v>1981</v>
      </c>
      <c r="F4018" s="2">
        <v>45287</v>
      </c>
      <c r="G4018" s="2">
        <v>44988</v>
      </c>
      <c r="H4018" s="2" t="str">
        <f>TEXT(Ecommerce_Sales[[#This Row],[Order_Date]],"mmmm")</f>
        <v>March</v>
      </c>
      <c r="I4018" s="2" t="str">
        <f>TEXT(Ecommerce_Sales[[#This Row],[Order_Date]],"yyyy")</f>
        <v>2023</v>
      </c>
      <c r="J4018" s="2" t="str">
        <f>TEXT(Ecommerce_Sales[[#This Row],[Order_Date]],"mmmm")</f>
        <v>March</v>
      </c>
      <c r="K4018" s="1" t="s">
        <v>1947</v>
      </c>
      <c r="L4018" s="1" t="s">
        <v>10252</v>
      </c>
      <c r="M4018" s="1" t="s">
        <v>1988</v>
      </c>
      <c r="N4018" s="1" t="s">
        <v>1989</v>
      </c>
      <c r="O4018" s="3">
        <v>640</v>
      </c>
      <c r="P4018">
        <v>5</v>
      </c>
      <c r="Q4018" s="3">
        <v>3200</v>
      </c>
      <c r="R4018" s="1" t="s">
        <v>2016</v>
      </c>
      <c r="S4018" s="3">
        <v>228</v>
      </c>
      <c r="T4018">
        <v>5</v>
      </c>
      <c r="U4018" t="str">
        <f>IF(Ecommerce_Sales[[#This Row],[Delivery_Time_Days]]&gt;7,"Delay",IF(Ecommerce_Sales[[#This Row],[Delivery_Time_Days]] = 0,"No delivery",IF(Ecommerce_Sales[[#This Row],[Delivery_Time_Days]]&lt;=7,"On-time")))</f>
        <v>On-time</v>
      </c>
      <c r="V4018" s="7">
        <f>Ecommerce_Sales[[#This Row],[Profit]]/Ecommerce_Sales[[#This Row],[Total_Price]]</f>
        <v>0.25</v>
      </c>
      <c r="W4018" s="3">
        <v>800</v>
      </c>
      <c r="X4018" s="3"/>
    </row>
    <row r="4019" spans="1:24" x14ac:dyDescent="0.25">
      <c r="A4019" s="1" t="s">
        <v>10253</v>
      </c>
      <c r="B4019" s="1" t="s">
        <v>1551</v>
      </c>
      <c r="C4019" s="1" t="s">
        <v>1552</v>
      </c>
      <c r="D4019" s="1" t="s">
        <v>6398</v>
      </c>
      <c r="E4019" s="1" t="s">
        <v>2005</v>
      </c>
      <c r="F4019" s="2">
        <v>45524</v>
      </c>
      <c r="G4019" s="2">
        <v>45082</v>
      </c>
      <c r="H4019" s="2" t="str">
        <f>TEXT(Ecommerce_Sales[[#This Row],[Order_Date]],"mmmm")</f>
        <v>June</v>
      </c>
      <c r="I4019" s="2" t="str">
        <f>TEXT(Ecommerce_Sales[[#This Row],[Order_Date]],"yyyy")</f>
        <v>2023</v>
      </c>
      <c r="J4019" s="2" t="str">
        <f>TEXT(Ecommerce_Sales[[#This Row],[Order_Date]],"mmmm")</f>
        <v>June</v>
      </c>
      <c r="K4019" s="1" t="s">
        <v>1947</v>
      </c>
      <c r="L4019" s="1" t="s">
        <v>7934</v>
      </c>
      <c r="M4019" s="1" t="s">
        <v>2247</v>
      </c>
      <c r="N4019" s="1" t="s">
        <v>1957</v>
      </c>
      <c r="O4019" s="3">
        <v>949</v>
      </c>
      <c r="P4019">
        <v>6</v>
      </c>
      <c r="Q4019" s="3">
        <v>5696</v>
      </c>
      <c r="R4019" s="1" t="s">
        <v>1958</v>
      </c>
      <c r="S4019" s="3">
        <v>814</v>
      </c>
      <c r="T4019">
        <v>2</v>
      </c>
      <c r="U4019" t="str">
        <f>IF(Ecommerce_Sales[[#This Row],[Delivery_Time_Days]]&gt;7,"Delay",IF(Ecommerce_Sales[[#This Row],[Delivery_Time_Days]] = 0,"No delivery",IF(Ecommerce_Sales[[#This Row],[Delivery_Time_Days]]&lt;=7,"On-time")))</f>
        <v>On-time</v>
      </c>
      <c r="V4019" s="7">
        <f>Ecommerce_Sales[[#This Row],[Profit]]/Ecommerce_Sales[[#This Row],[Total_Price]]</f>
        <v>0.14992977528089887</v>
      </c>
      <c r="W4019" s="3">
        <v>854</v>
      </c>
      <c r="X4019" s="3"/>
    </row>
    <row r="4020" spans="1:24" x14ac:dyDescent="0.25">
      <c r="A4020" s="1" t="s">
        <v>10254</v>
      </c>
      <c r="B4020" s="1" t="s">
        <v>246</v>
      </c>
      <c r="C4020" s="1" t="s">
        <v>1628</v>
      </c>
      <c r="D4020" s="1" t="s">
        <v>2355</v>
      </c>
      <c r="E4020" s="1" t="s">
        <v>2005</v>
      </c>
      <c r="F4020" s="2">
        <v>44987</v>
      </c>
      <c r="G4020" s="2">
        <v>45114</v>
      </c>
      <c r="H4020" s="2" t="str">
        <f>TEXT(Ecommerce_Sales[[#This Row],[Order_Date]],"mmmm")</f>
        <v>July</v>
      </c>
      <c r="I4020" s="2" t="str">
        <f>TEXT(Ecommerce_Sales[[#This Row],[Order_Date]],"yyyy")</f>
        <v>2023</v>
      </c>
      <c r="J4020" s="2" t="str">
        <f>TEXT(Ecommerce_Sales[[#This Row],[Order_Date]],"mmmm")</f>
        <v>July</v>
      </c>
      <c r="K4020" s="1" t="s">
        <v>1992</v>
      </c>
      <c r="L4020" s="1" t="s">
        <v>10255</v>
      </c>
      <c r="M4020" s="1" t="s">
        <v>1956</v>
      </c>
      <c r="N4020" s="1" t="s">
        <v>1957</v>
      </c>
      <c r="O4020" s="3">
        <v>875</v>
      </c>
      <c r="P4020">
        <v>1</v>
      </c>
      <c r="Q4020" s="3">
        <v>875</v>
      </c>
      <c r="R4020" s="1" t="s">
        <v>2016</v>
      </c>
      <c r="S4020" s="3">
        <v>50</v>
      </c>
      <c r="U4020" t="str">
        <f>IF(Ecommerce_Sales[[#This Row],[Delivery_Time_Days]]&gt;7,"Delay",IF(Ecommerce_Sales[[#This Row],[Delivery_Time_Days]] = 0,"No delivery",IF(Ecommerce_Sales[[#This Row],[Delivery_Time_Days]]&lt;=7,"On-time")))</f>
        <v>No delivery</v>
      </c>
      <c r="V4020" s="7">
        <f>Ecommerce_Sales[[#This Row],[Profit]]/Ecommerce_Sales[[#This Row],[Total_Price]]</f>
        <v>0.14971428571428572</v>
      </c>
      <c r="W4020" s="3">
        <v>131</v>
      </c>
      <c r="X4020" s="3"/>
    </row>
    <row r="4021" spans="1:24" x14ac:dyDescent="0.25">
      <c r="A4021" s="1" t="s">
        <v>10256</v>
      </c>
      <c r="B4021" s="1" t="s">
        <v>1203</v>
      </c>
      <c r="C4021" s="1" t="s">
        <v>1204</v>
      </c>
      <c r="D4021" s="1" t="s">
        <v>4004</v>
      </c>
      <c r="E4021" s="1" t="s">
        <v>1981</v>
      </c>
      <c r="F4021" s="2">
        <v>45606</v>
      </c>
      <c r="G4021" s="2">
        <v>45154</v>
      </c>
      <c r="H4021" s="2" t="str">
        <f>TEXT(Ecommerce_Sales[[#This Row],[Order_Date]],"mmmm")</f>
        <v>August</v>
      </c>
      <c r="I4021" s="2" t="str">
        <f>TEXT(Ecommerce_Sales[[#This Row],[Order_Date]],"yyyy")</f>
        <v>2023</v>
      </c>
      <c r="J4021" s="2" t="str">
        <f>TEXT(Ecommerce_Sales[[#This Row],[Order_Date]],"mmmm")</f>
        <v>August</v>
      </c>
      <c r="K4021" s="1" t="s">
        <v>1947</v>
      </c>
      <c r="L4021" s="1" t="s">
        <v>8316</v>
      </c>
      <c r="M4021" s="1" t="s">
        <v>2079</v>
      </c>
      <c r="N4021" s="1" t="s">
        <v>1973</v>
      </c>
      <c r="O4021" s="3">
        <v>659</v>
      </c>
      <c r="P4021">
        <v>2</v>
      </c>
      <c r="Q4021" s="3">
        <v>1317</v>
      </c>
      <c r="R4021" s="1" t="s">
        <v>2016</v>
      </c>
      <c r="S4021" s="3">
        <v>154</v>
      </c>
      <c r="T4021">
        <v>9</v>
      </c>
      <c r="U4021" t="str">
        <f>IF(Ecommerce_Sales[[#This Row],[Delivery_Time_Days]]&gt;7,"Delay",IF(Ecommerce_Sales[[#This Row],[Delivery_Time_Days]] = 0,"No delivery",IF(Ecommerce_Sales[[#This Row],[Delivery_Time_Days]]&lt;=7,"On-time")))</f>
        <v>Delay</v>
      </c>
      <c r="V4021" s="7">
        <f>Ecommerce_Sales[[#This Row],[Profit]]/Ecommerce_Sales[[#This Row],[Total_Price]]</f>
        <v>0.29992406985573272</v>
      </c>
      <c r="W4021" s="3">
        <v>395</v>
      </c>
      <c r="X4021" s="3"/>
    </row>
    <row r="4022" spans="1:24" x14ac:dyDescent="0.25">
      <c r="A4022" s="1" t="s">
        <v>10257</v>
      </c>
      <c r="B4022" s="1" t="s">
        <v>1211</v>
      </c>
      <c r="C4022" s="1" t="s">
        <v>1212</v>
      </c>
      <c r="D4022" s="1" t="s">
        <v>2338</v>
      </c>
      <c r="E4022" s="1" t="s">
        <v>1946</v>
      </c>
      <c r="F4022" s="2">
        <v>45040</v>
      </c>
      <c r="G4022" s="2">
        <v>45309</v>
      </c>
      <c r="H4022" s="2" t="str">
        <f>TEXT(Ecommerce_Sales[[#This Row],[Order_Date]],"mmmm")</f>
        <v>January</v>
      </c>
      <c r="I4022" s="2" t="str">
        <f>TEXT(Ecommerce_Sales[[#This Row],[Order_Date]],"yyyy")</f>
        <v>2024</v>
      </c>
      <c r="J4022" s="2" t="str">
        <f>TEXT(Ecommerce_Sales[[#This Row],[Order_Date]],"mmmm")</f>
        <v>January</v>
      </c>
      <c r="K4022" s="1" t="s">
        <v>1947</v>
      </c>
      <c r="L4022" s="1" t="s">
        <v>5154</v>
      </c>
      <c r="M4022" s="1" t="s">
        <v>2002</v>
      </c>
      <c r="N4022" s="1" t="s">
        <v>1989</v>
      </c>
      <c r="O4022" s="3">
        <v>645</v>
      </c>
      <c r="P4022">
        <v>3</v>
      </c>
      <c r="Q4022" s="3">
        <v>1934</v>
      </c>
      <c r="R4022" s="1" t="s">
        <v>2012</v>
      </c>
      <c r="S4022" s="3">
        <v>289</v>
      </c>
      <c r="T4022">
        <v>2</v>
      </c>
      <c r="U4022" t="str">
        <f>IF(Ecommerce_Sales[[#This Row],[Delivery_Time_Days]]&gt;7,"Delay",IF(Ecommerce_Sales[[#This Row],[Delivery_Time_Days]] = 0,"No delivery",IF(Ecommerce_Sales[[#This Row],[Delivery_Time_Days]]&lt;=7,"On-time")))</f>
        <v>On-time</v>
      </c>
      <c r="V4022" s="7">
        <f>Ecommerce_Sales[[#This Row],[Profit]]/Ecommerce_Sales[[#This Row],[Total_Price]]</f>
        <v>0.25025853154084798</v>
      </c>
      <c r="W4022" s="3">
        <v>484</v>
      </c>
      <c r="X4022" s="3"/>
    </row>
    <row r="4023" spans="1:24" x14ac:dyDescent="0.25">
      <c r="A4023" s="1" t="s">
        <v>10258</v>
      </c>
      <c r="B4023" s="1" t="s">
        <v>470</v>
      </c>
      <c r="C4023" s="1" t="s">
        <v>1301</v>
      </c>
      <c r="D4023" s="1" t="s">
        <v>4372</v>
      </c>
      <c r="E4023" s="1" t="s">
        <v>1996</v>
      </c>
      <c r="F4023" s="2">
        <v>45500</v>
      </c>
      <c r="G4023" s="2">
        <v>45002</v>
      </c>
      <c r="H4023" s="2" t="str">
        <f>TEXT(Ecommerce_Sales[[#This Row],[Order_Date]],"mmmm")</f>
        <v>March</v>
      </c>
      <c r="I4023" s="2" t="str">
        <f>TEXT(Ecommerce_Sales[[#This Row],[Order_Date]],"yyyy")</f>
        <v>2023</v>
      </c>
      <c r="J4023" s="2" t="str">
        <f>TEXT(Ecommerce_Sales[[#This Row],[Order_Date]],"mmmm")</f>
        <v>March</v>
      </c>
      <c r="K4023" s="1" t="s">
        <v>1947</v>
      </c>
      <c r="L4023" s="1" t="s">
        <v>10259</v>
      </c>
      <c r="M4023" s="1" t="s">
        <v>1972</v>
      </c>
      <c r="N4023" s="1" t="s">
        <v>1973</v>
      </c>
      <c r="O4023" s="3">
        <v>662</v>
      </c>
      <c r="P4023">
        <v>5</v>
      </c>
      <c r="Q4023" s="3">
        <v>3308</v>
      </c>
      <c r="R4023" s="1" t="s">
        <v>1958</v>
      </c>
      <c r="S4023" s="3">
        <v>303</v>
      </c>
      <c r="T4023">
        <v>9</v>
      </c>
      <c r="U4023" t="str">
        <f>IF(Ecommerce_Sales[[#This Row],[Delivery_Time_Days]]&gt;7,"Delay",IF(Ecommerce_Sales[[#This Row],[Delivery_Time_Days]] = 0,"No delivery",IF(Ecommerce_Sales[[#This Row],[Delivery_Time_Days]]&lt;=7,"On-time")))</f>
        <v>Delay</v>
      </c>
      <c r="V4023" s="7">
        <f>Ecommerce_Sales[[#This Row],[Profit]]/Ecommerce_Sales[[#This Row],[Total_Price]]</f>
        <v>0.29987908101571947</v>
      </c>
      <c r="W4023" s="3">
        <v>992</v>
      </c>
      <c r="X4023" s="3"/>
    </row>
    <row r="4024" spans="1:24" x14ac:dyDescent="0.25">
      <c r="A4024" s="1" t="s">
        <v>10260</v>
      </c>
      <c r="B4024" s="1" t="s">
        <v>208</v>
      </c>
      <c r="C4024" s="1" t="s">
        <v>209</v>
      </c>
      <c r="D4024" s="1" t="s">
        <v>3267</v>
      </c>
      <c r="E4024" s="1" t="s">
        <v>1981</v>
      </c>
      <c r="F4024" s="2">
        <v>45649</v>
      </c>
      <c r="G4024" s="2">
        <v>45356</v>
      </c>
      <c r="H4024" s="2" t="str">
        <f>TEXT(Ecommerce_Sales[[#This Row],[Order_Date]],"mmmm")</f>
        <v>March</v>
      </c>
      <c r="I4024" s="2" t="str">
        <f>TEXT(Ecommerce_Sales[[#This Row],[Order_Date]],"yyyy")</f>
        <v>2024</v>
      </c>
      <c r="J4024" s="2" t="str">
        <f>TEXT(Ecommerce_Sales[[#This Row],[Order_Date]],"mmmm")</f>
        <v>March</v>
      </c>
      <c r="K4024" s="1" t="s">
        <v>1947</v>
      </c>
      <c r="L4024" s="1" t="s">
        <v>2687</v>
      </c>
      <c r="M4024" s="1" t="s">
        <v>2079</v>
      </c>
      <c r="N4024" s="1" t="s">
        <v>1973</v>
      </c>
      <c r="O4024" s="3">
        <v>167</v>
      </c>
      <c r="P4024">
        <v>2</v>
      </c>
      <c r="Q4024" s="3">
        <v>333</v>
      </c>
      <c r="R4024" s="1" t="s">
        <v>1958</v>
      </c>
      <c r="S4024" s="3">
        <v>43</v>
      </c>
      <c r="T4024">
        <v>8</v>
      </c>
      <c r="U4024" t="str">
        <f>IF(Ecommerce_Sales[[#This Row],[Delivery_Time_Days]]&gt;7,"Delay",IF(Ecommerce_Sales[[#This Row],[Delivery_Time_Days]] = 0,"No delivery",IF(Ecommerce_Sales[[#This Row],[Delivery_Time_Days]]&lt;=7,"On-time")))</f>
        <v>Delay</v>
      </c>
      <c r="V4024" s="7">
        <f>Ecommerce_Sales[[#This Row],[Profit]]/Ecommerce_Sales[[#This Row],[Total_Price]]</f>
        <v>0.3003003003003003</v>
      </c>
      <c r="W4024" s="3">
        <v>100</v>
      </c>
      <c r="X4024" s="3"/>
    </row>
    <row r="4025" spans="1:24" x14ac:dyDescent="0.25">
      <c r="A4025" s="1" t="s">
        <v>10261</v>
      </c>
      <c r="B4025" s="1" t="s">
        <v>426</v>
      </c>
      <c r="C4025" s="1" t="s">
        <v>427</v>
      </c>
      <c r="D4025" s="1" t="s">
        <v>2419</v>
      </c>
      <c r="E4025" s="1" t="s">
        <v>1996</v>
      </c>
      <c r="F4025" s="2">
        <v>45155</v>
      </c>
      <c r="G4025" s="2">
        <v>45255</v>
      </c>
      <c r="H4025" s="2" t="str">
        <f>TEXT(Ecommerce_Sales[[#This Row],[Order_Date]],"mmmm")</f>
        <v>November</v>
      </c>
      <c r="I4025" s="2" t="str">
        <f>TEXT(Ecommerce_Sales[[#This Row],[Order_Date]],"yyyy")</f>
        <v>2023</v>
      </c>
      <c r="J4025" s="2" t="str">
        <f>TEXT(Ecommerce_Sales[[#This Row],[Order_Date]],"mmmm")</f>
        <v>November</v>
      </c>
      <c r="K4025" s="1" t="s">
        <v>1947</v>
      </c>
      <c r="L4025" s="1" t="s">
        <v>10262</v>
      </c>
      <c r="M4025" s="1" t="s">
        <v>2079</v>
      </c>
      <c r="N4025" s="1" t="s">
        <v>1973</v>
      </c>
      <c r="O4025" s="3">
        <v>584</v>
      </c>
      <c r="P4025">
        <v>7</v>
      </c>
      <c r="Q4025" s="3">
        <v>4087</v>
      </c>
      <c r="R4025" s="1" t="s">
        <v>1958</v>
      </c>
      <c r="S4025" s="3">
        <v>311</v>
      </c>
      <c r="T4025">
        <v>2</v>
      </c>
      <c r="U4025" t="str">
        <f>IF(Ecommerce_Sales[[#This Row],[Delivery_Time_Days]]&gt;7,"Delay",IF(Ecommerce_Sales[[#This Row],[Delivery_Time_Days]] = 0,"No delivery",IF(Ecommerce_Sales[[#This Row],[Delivery_Time_Days]]&lt;=7,"On-time")))</f>
        <v>On-time</v>
      </c>
      <c r="V4025" s="7">
        <f>Ecommerce_Sales[[#This Row],[Profit]]/Ecommerce_Sales[[#This Row],[Total_Price]]</f>
        <v>0.29997553217518963</v>
      </c>
      <c r="W4025" s="3">
        <v>1226</v>
      </c>
      <c r="X4025" s="3"/>
    </row>
    <row r="4026" spans="1:24" x14ac:dyDescent="0.25">
      <c r="A4026" s="1" t="s">
        <v>10263</v>
      </c>
      <c r="B4026" s="1" t="s">
        <v>82</v>
      </c>
      <c r="C4026" s="1" t="s">
        <v>83</v>
      </c>
      <c r="D4026" s="1" t="s">
        <v>3221</v>
      </c>
      <c r="E4026" s="1" t="s">
        <v>1946</v>
      </c>
      <c r="F4026" s="2">
        <v>45029</v>
      </c>
      <c r="G4026" s="2">
        <v>45282</v>
      </c>
      <c r="H4026" s="2" t="str">
        <f>TEXT(Ecommerce_Sales[[#This Row],[Order_Date]],"mmmm")</f>
        <v>December</v>
      </c>
      <c r="I4026" s="2" t="str">
        <f>TEXT(Ecommerce_Sales[[#This Row],[Order_Date]],"yyyy")</f>
        <v>2023</v>
      </c>
      <c r="J4026" s="2" t="str">
        <f>TEXT(Ecommerce_Sales[[#This Row],[Order_Date]],"mmmm")</f>
        <v>December</v>
      </c>
      <c r="K4026" s="1" t="s">
        <v>1947</v>
      </c>
      <c r="L4026" s="1" t="s">
        <v>3262</v>
      </c>
      <c r="M4026" s="1" t="s">
        <v>2047</v>
      </c>
      <c r="N4026" s="1" t="s">
        <v>1989</v>
      </c>
      <c r="O4026" s="3">
        <v>195</v>
      </c>
      <c r="P4026">
        <v>8</v>
      </c>
      <c r="Q4026" s="3">
        <v>1564</v>
      </c>
      <c r="R4026" s="1" t="s">
        <v>1951</v>
      </c>
      <c r="S4026" s="3">
        <v>226</v>
      </c>
      <c r="T4026">
        <v>8</v>
      </c>
      <c r="U4026" t="str">
        <f>IF(Ecommerce_Sales[[#This Row],[Delivery_Time_Days]]&gt;7,"Delay",IF(Ecommerce_Sales[[#This Row],[Delivery_Time_Days]] = 0,"No delivery",IF(Ecommerce_Sales[[#This Row],[Delivery_Time_Days]]&lt;=7,"On-time")))</f>
        <v>Delay</v>
      </c>
      <c r="V4026" s="7">
        <f>Ecommerce_Sales[[#This Row],[Profit]]/Ecommerce_Sales[[#This Row],[Total_Price]]</f>
        <v>0.25</v>
      </c>
      <c r="W4026" s="3">
        <v>391</v>
      </c>
      <c r="X4026" s="3"/>
    </row>
    <row r="4027" spans="1:24" x14ac:dyDescent="0.25">
      <c r="A4027" s="1" t="s">
        <v>10264</v>
      </c>
      <c r="B4027" s="1" t="s">
        <v>1639</v>
      </c>
      <c r="C4027" s="1" t="s">
        <v>1640</v>
      </c>
      <c r="D4027" s="1" t="s">
        <v>6056</v>
      </c>
      <c r="E4027" s="1" t="s">
        <v>1961</v>
      </c>
      <c r="F4027" s="2">
        <v>45071</v>
      </c>
      <c r="G4027" s="2">
        <v>45391</v>
      </c>
      <c r="H4027" s="2" t="str">
        <f>TEXT(Ecommerce_Sales[[#This Row],[Order_Date]],"mmmm")</f>
        <v>April</v>
      </c>
      <c r="I4027" s="2" t="str">
        <f>TEXT(Ecommerce_Sales[[#This Row],[Order_Date]],"yyyy")</f>
        <v>2024</v>
      </c>
      <c r="J4027" s="2" t="str">
        <f>TEXT(Ecommerce_Sales[[#This Row],[Order_Date]],"mmmm")</f>
        <v>April</v>
      </c>
      <c r="K4027" s="1" t="s">
        <v>1947</v>
      </c>
      <c r="L4027" s="1" t="s">
        <v>10265</v>
      </c>
      <c r="M4027" s="1" t="s">
        <v>1968</v>
      </c>
      <c r="N4027" s="1" t="s">
        <v>1957</v>
      </c>
      <c r="O4027" s="3">
        <v>292</v>
      </c>
      <c r="P4027">
        <v>3</v>
      </c>
      <c r="Q4027" s="3">
        <v>875</v>
      </c>
      <c r="R4027" s="1" t="s">
        <v>1958</v>
      </c>
      <c r="S4027" s="3">
        <v>98</v>
      </c>
      <c r="T4027">
        <v>10</v>
      </c>
      <c r="U4027" t="str">
        <f>IF(Ecommerce_Sales[[#This Row],[Delivery_Time_Days]]&gt;7,"Delay",IF(Ecommerce_Sales[[#This Row],[Delivery_Time_Days]] = 0,"No delivery",IF(Ecommerce_Sales[[#This Row],[Delivery_Time_Days]]&lt;=7,"On-time")))</f>
        <v>Delay</v>
      </c>
      <c r="V4027" s="7">
        <f>Ecommerce_Sales[[#This Row],[Profit]]/Ecommerce_Sales[[#This Row],[Total_Price]]</f>
        <v>0.14971428571428572</v>
      </c>
      <c r="W4027" s="3">
        <v>131</v>
      </c>
      <c r="X4027" s="3"/>
    </row>
    <row r="4028" spans="1:24" x14ac:dyDescent="0.25">
      <c r="A4028" s="1" t="s">
        <v>10266</v>
      </c>
      <c r="B4028" s="1" t="s">
        <v>726</v>
      </c>
      <c r="C4028" s="1" t="s">
        <v>727</v>
      </c>
      <c r="D4028" s="1" t="s">
        <v>2803</v>
      </c>
      <c r="E4028" s="1" t="s">
        <v>1966</v>
      </c>
      <c r="F4028" s="2">
        <v>45179</v>
      </c>
      <c r="G4028" s="2">
        <v>45162</v>
      </c>
      <c r="H4028" s="2" t="str">
        <f>TEXT(Ecommerce_Sales[[#This Row],[Order_Date]],"mmmm")</f>
        <v>August</v>
      </c>
      <c r="I4028" s="2" t="str">
        <f>TEXT(Ecommerce_Sales[[#This Row],[Order_Date]],"yyyy")</f>
        <v>2023</v>
      </c>
      <c r="J4028" s="2" t="str">
        <f>TEXT(Ecommerce_Sales[[#This Row],[Order_Date]],"mmmm")</f>
        <v>August</v>
      </c>
      <c r="K4028" s="1" t="s">
        <v>1992</v>
      </c>
      <c r="L4028" s="1" t="s">
        <v>5876</v>
      </c>
      <c r="M4028" s="1" t="s">
        <v>1972</v>
      </c>
      <c r="N4028" s="1" t="s">
        <v>1973</v>
      </c>
      <c r="O4028" s="3">
        <v>897</v>
      </c>
      <c r="P4028">
        <v>3</v>
      </c>
      <c r="Q4028" s="3">
        <v>2692</v>
      </c>
      <c r="R4028" s="1" t="s">
        <v>2012</v>
      </c>
      <c r="S4028" s="3">
        <v>237</v>
      </c>
      <c r="U4028" t="str">
        <f>IF(Ecommerce_Sales[[#This Row],[Delivery_Time_Days]]&gt;7,"Delay",IF(Ecommerce_Sales[[#This Row],[Delivery_Time_Days]] = 0,"No delivery",IF(Ecommerce_Sales[[#This Row],[Delivery_Time_Days]]&lt;=7,"On-time")))</f>
        <v>No delivery</v>
      </c>
      <c r="V4028" s="7">
        <f>Ecommerce_Sales[[#This Row],[Profit]]/Ecommerce_Sales[[#This Row],[Total_Price]]</f>
        <v>0.300148588410104</v>
      </c>
      <c r="W4028" s="3">
        <v>808</v>
      </c>
      <c r="X4028" s="3"/>
    </row>
    <row r="4029" spans="1:24" x14ac:dyDescent="0.25">
      <c r="A4029" s="1" t="s">
        <v>10267</v>
      </c>
      <c r="B4029" s="1" t="s">
        <v>1291</v>
      </c>
      <c r="C4029" s="1" t="s">
        <v>1292</v>
      </c>
      <c r="D4029" s="1" t="s">
        <v>2404</v>
      </c>
      <c r="E4029" s="1" t="s">
        <v>1996</v>
      </c>
      <c r="F4029" s="2">
        <v>45355</v>
      </c>
      <c r="G4029" s="2">
        <v>45388</v>
      </c>
      <c r="H4029" s="2" t="str">
        <f>TEXT(Ecommerce_Sales[[#This Row],[Order_Date]],"mmmm")</f>
        <v>April</v>
      </c>
      <c r="I4029" s="2" t="str">
        <f>TEXT(Ecommerce_Sales[[#This Row],[Order_Date]],"yyyy")</f>
        <v>2024</v>
      </c>
      <c r="J4029" s="2" t="str">
        <f>TEXT(Ecommerce_Sales[[#This Row],[Order_Date]],"mmmm")</f>
        <v>April</v>
      </c>
      <c r="K4029" s="1" t="s">
        <v>1947</v>
      </c>
      <c r="L4029" s="1" t="s">
        <v>10268</v>
      </c>
      <c r="M4029" s="1" t="s">
        <v>2058</v>
      </c>
      <c r="N4029" s="1" t="s">
        <v>1950</v>
      </c>
      <c r="O4029" s="3">
        <v>402</v>
      </c>
      <c r="P4029">
        <v>4</v>
      </c>
      <c r="Q4029" s="3">
        <v>1608</v>
      </c>
      <c r="R4029" s="1" t="s">
        <v>1951</v>
      </c>
      <c r="S4029" s="3">
        <v>203</v>
      </c>
      <c r="T4029">
        <v>6</v>
      </c>
      <c r="U4029" t="str">
        <f>IF(Ecommerce_Sales[[#This Row],[Delivery_Time_Days]]&gt;7,"Delay",IF(Ecommerce_Sales[[#This Row],[Delivery_Time_Days]] = 0,"No delivery",IF(Ecommerce_Sales[[#This Row],[Delivery_Time_Days]]&lt;=7,"On-time")))</f>
        <v>On-time</v>
      </c>
      <c r="V4029" s="7">
        <f>Ecommerce_Sales[[#This Row],[Profit]]/Ecommerce_Sales[[#This Row],[Total_Price]]</f>
        <v>0.39987562189054726</v>
      </c>
      <c r="W4029" s="3">
        <v>643</v>
      </c>
      <c r="X4029" s="3"/>
    </row>
    <row r="4030" spans="1:24" x14ac:dyDescent="0.25">
      <c r="A4030" s="1" t="s">
        <v>10269</v>
      </c>
      <c r="B4030" s="1" t="s">
        <v>930</v>
      </c>
      <c r="C4030" s="1" t="s">
        <v>931</v>
      </c>
      <c r="D4030" s="1" t="s">
        <v>3866</v>
      </c>
      <c r="E4030" s="1" t="s">
        <v>1966</v>
      </c>
      <c r="F4030" s="2">
        <v>45004</v>
      </c>
      <c r="G4030" s="2">
        <v>45398</v>
      </c>
      <c r="H4030" s="2" t="str">
        <f>TEXT(Ecommerce_Sales[[#This Row],[Order_Date]],"mmmm")</f>
        <v>April</v>
      </c>
      <c r="I4030" s="2" t="str">
        <f>TEXT(Ecommerce_Sales[[#This Row],[Order_Date]],"yyyy")</f>
        <v>2024</v>
      </c>
      <c r="J4030" s="2" t="str">
        <f>TEXT(Ecommerce_Sales[[#This Row],[Order_Date]],"mmmm")</f>
        <v>April</v>
      </c>
      <c r="K4030" s="1" t="s">
        <v>1947</v>
      </c>
      <c r="L4030" s="1" t="s">
        <v>10270</v>
      </c>
      <c r="M4030" s="1" t="s">
        <v>1988</v>
      </c>
      <c r="N4030" s="1" t="s">
        <v>1989</v>
      </c>
      <c r="O4030" s="3">
        <v>838</v>
      </c>
      <c r="P4030">
        <v>2</v>
      </c>
      <c r="Q4030" s="3">
        <v>1677</v>
      </c>
      <c r="R4030" s="1" t="s">
        <v>1951</v>
      </c>
      <c r="S4030" s="3">
        <v>242</v>
      </c>
      <c r="T4030">
        <v>5</v>
      </c>
      <c r="U4030" t="str">
        <f>IF(Ecommerce_Sales[[#This Row],[Delivery_Time_Days]]&gt;7,"Delay",IF(Ecommerce_Sales[[#This Row],[Delivery_Time_Days]] = 0,"No delivery",IF(Ecommerce_Sales[[#This Row],[Delivery_Time_Days]]&lt;=7,"On-time")))</f>
        <v>On-time</v>
      </c>
      <c r="V4030" s="7">
        <f>Ecommerce_Sales[[#This Row],[Profit]]/Ecommerce_Sales[[#This Row],[Total_Price]]</f>
        <v>0.24985092426952893</v>
      </c>
      <c r="W4030" s="3">
        <v>419</v>
      </c>
      <c r="X4030" s="3"/>
    </row>
    <row r="4031" spans="1:24" x14ac:dyDescent="0.25">
      <c r="A4031" s="1" t="s">
        <v>10271</v>
      </c>
      <c r="B4031" s="1" t="s">
        <v>730</v>
      </c>
      <c r="C4031" s="1" t="s">
        <v>731</v>
      </c>
      <c r="D4031" s="1" t="s">
        <v>8821</v>
      </c>
      <c r="E4031" s="1" t="s">
        <v>1961</v>
      </c>
      <c r="F4031" s="2">
        <v>45473</v>
      </c>
      <c r="G4031" s="2">
        <v>45448</v>
      </c>
      <c r="H4031" s="2" t="str">
        <f>TEXT(Ecommerce_Sales[[#This Row],[Order_Date]],"mmmm")</f>
        <v>June</v>
      </c>
      <c r="I4031" s="2" t="str">
        <f>TEXT(Ecommerce_Sales[[#This Row],[Order_Date]],"yyyy")</f>
        <v>2024</v>
      </c>
      <c r="J4031" s="2" t="str">
        <f>TEXT(Ecommerce_Sales[[#This Row],[Order_Date]],"mmmm")</f>
        <v>June</v>
      </c>
      <c r="K4031" s="1" t="s">
        <v>1947</v>
      </c>
      <c r="L4031" s="1" t="s">
        <v>10272</v>
      </c>
      <c r="M4031" s="1" t="s">
        <v>2054</v>
      </c>
      <c r="N4031" s="1" t="s">
        <v>1957</v>
      </c>
      <c r="O4031" s="3">
        <v>191</v>
      </c>
      <c r="P4031">
        <v>2</v>
      </c>
      <c r="Q4031" s="3">
        <v>382</v>
      </c>
      <c r="R4031" s="1" t="s">
        <v>1958</v>
      </c>
      <c r="S4031" s="3">
        <v>45</v>
      </c>
      <c r="T4031">
        <v>4</v>
      </c>
      <c r="U4031" t="str">
        <f>IF(Ecommerce_Sales[[#This Row],[Delivery_Time_Days]]&gt;7,"Delay",IF(Ecommerce_Sales[[#This Row],[Delivery_Time_Days]] = 0,"No delivery",IF(Ecommerce_Sales[[#This Row],[Delivery_Time_Days]]&lt;=7,"On-time")))</f>
        <v>On-time</v>
      </c>
      <c r="V4031" s="7">
        <f>Ecommerce_Sales[[#This Row],[Profit]]/Ecommerce_Sales[[#This Row],[Total_Price]]</f>
        <v>0.14921465968586387</v>
      </c>
      <c r="W4031" s="3">
        <v>57</v>
      </c>
      <c r="X4031" s="3"/>
    </row>
    <row r="4032" spans="1:24" x14ac:dyDescent="0.25">
      <c r="A4032" s="1" t="s">
        <v>10273</v>
      </c>
      <c r="B4032" s="1" t="s">
        <v>1351</v>
      </c>
      <c r="C4032" s="1" t="s">
        <v>1352</v>
      </c>
      <c r="D4032" s="1" t="s">
        <v>5746</v>
      </c>
      <c r="E4032" s="1" t="s">
        <v>1981</v>
      </c>
      <c r="F4032" s="2">
        <v>45510</v>
      </c>
      <c r="G4032" s="2">
        <v>44976</v>
      </c>
      <c r="H4032" s="2" t="str">
        <f>TEXT(Ecommerce_Sales[[#This Row],[Order_Date]],"mmmm")</f>
        <v>February</v>
      </c>
      <c r="I4032" s="2" t="str">
        <f>TEXT(Ecommerce_Sales[[#This Row],[Order_Date]],"yyyy")</f>
        <v>2023</v>
      </c>
      <c r="J4032" s="2" t="str">
        <f>TEXT(Ecommerce_Sales[[#This Row],[Order_Date]],"mmmm")</f>
        <v>February</v>
      </c>
      <c r="K4032" s="1" t="s">
        <v>1947</v>
      </c>
      <c r="L4032" s="1" t="s">
        <v>10274</v>
      </c>
      <c r="M4032" s="1" t="s">
        <v>1963</v>
      </c>
      <c r="N4032" s="1" t="s">
        <v>1957</v>
      </c>
      <c r="O4032" s="3">
        <v>231</v>
      </c>
      <c r="P4032">
        <v>1</v>
      </c>
      <c r="Q4032" s="3">
        <v>231</v>
      </c>
      <c r="R4032" s="1" t="s">
        <v>2008</v>
      </c>
      <c r="S4032" s="3">
        <v>17</v>
      </c>
      <c r="T4032">
        <v>10</v>
      </c>
      <c r="U4032" t="str">
        <f>IF(Ecommerce_Sales[[#This Row],[Delivery_Time_Days]]&gt;7,"Delay",IF(Ecommerce_Sales[[#This Row],[Delivery_Time_Days]] = 0,"No delivery",IF(Ecommerce_Sales[[#This Row],[Delivery_Time_Days]]&lt;=7,"On-time")))</f>
        <v>Delay</v>
      </c>
      <c r="V4032" s="7">
        <f>Ecommerce_Sales[[#This Row],[Profit]]/Ecommerce_Sales[[#This Row],[Total_Price]]</f>
        <v>0.15151515151515152</v>
      </c>
      <c r="W4032" s="3">
        <v>35</v>
      </c>
      <c r="X4032" s="3"/>
    </row>
    <row r="4033" spans="1:24" x14ac:dyDescent="0.25">
      <c r="A4033" s="1" t="s">
        <v>10275</v>
      </c>
      <c r="B4033" s="1" t="s">
        <v>561</v>
      </c>
      <c r="C4033" s="1" t="s">
        <v>562</v>
      </c>
      <c r="D4033" s="1" t="s">
        <v>3345</v>
      </c>
      <c r="E4033" s="1" t="s">
        <v>1954</v>
      </c>
      <c r="F4033" s="2">
        <v>45031</v>
      </c>
      <c r="G4033" s="2">
        <v>45622</v>
      </c>
      <c r="H4033" s="2" t="str">
        <f>TEXT(Ecommerce_Sales[[#This Row],[Order_Date]],"mmmm")</f>
        <v>November</v>
      </c>
      <c r="I4033" s="2" t="str">
        <f>TEXT(Ecommerce_Sales[[#This Row],[Order_Date]],"yyyy")</f>
        <v>2024</v>
      </c>
      <c r="J4033" s="2" t="str">
        <f>TEXT(Ecommerce_Sales[[#This Row],[Order_Date]],"mmmm")</f>
        <v>November</v>
      </c>
      <c r="K4033" s="1" t="s">
        <v>1947</v>
      </c>
      <c r="L4033" s="1" t="s">
        <v>10276</v>
      </c>
      <c r="M4033" s="1" t="s">
        <v>1968</v>
      </c>
      <c r="N4033" s="1" t="s">
        <v>1957</v>
      </c>
      <c r="O4033" s="3">
        <v>1001</v>
      </c>
      <c r="P4033">
        <v>7</v>
      </c>
      <c r="Q4033" s="3">
        <v>7006</v>
      </c>
      <c r="R4033" s="1" t="s">
        <v>1951</v>
      </c>
      <c r="S4033" s="3">
        <v>556</v>
      </c>
      <c r="T4033">
        <v>10</v>
      </c>
      <c r="U4033" t="str">
        <f>IF(Ecommerce_Sales[[#This Row],[Delivery_Time_Days]]&gt;7,"Delay",IF(Ecommerce_Sales[[#This Row],[Delivery_Time_Days]] = 0,"No delivery",IF(Ecommerce_Sales[[#This Row],[Delivery_Time_Days]]&lt;=7,"On-time")))</f>
        <v>Delay</v>
      </c>
      <c r="V4033" s="7">
        <f>Ecommerce_Sales[[#This Row],[Profit]]/Ecommerce_Sales[[#This Row],[Total_Price]]</f>
        <v>0.15001427347987439</v>
      </c>
      <c r="W4033" s="3">
        <v>1051</v>
      </c>
      <c r="X4033" s="3"/>
    </row>
    <row r="4034" spans="1:24" x14ac:dyDescent="0.25">
      <c r="A4034" s="1" t="s">
        <v>10277</v>
      </c>
      <c r="B4034" s="1" t="s">
        <v>1808</v>
      </c>
      <c r="C4034" s="1" t="s">
        <v>1809</v>
      </c>
      <c r="D4034" s="1" t="s">
        <v>2708</v>
      </c>
      <c r="E4034" s="1" t="s">
        <v>2005</v>
      </c>
      <c r="F4034" s="2">
        <v>45342</v>
      </c>
      <c r="G4034" s="2">
        <v>45003</v>
      </c>
      <c r="H4034" s="2" t="str">
        <f>TEXT(Ecommerce_Sales[[#This Row],[Order_Date]],"mmmm")</f>
        <v>March</v>
      </c>
      <c r="I4034" s="2" t="str">
        <f>TEXT(Ecommerce_Sales[[#This Row],[Order_Date]],"yyyy")</f>
        <v>2023</v>
      </c>
      <c r="J4034" s="2" t="str">
        <f>TEXT(Ecommerce_Sales[[#This Row],[Order_Date]],"mmmm")</f>
        <v>March</v>
      </c>
      <c r="K4034" s="1" t="s">
        <v>1947</v>
      </c>
      <c r="L4034" s="1" t="s">
        <v>10278</v>
      </c>
      <c r="M4034" s="1" t="s">
        <v>2030</v>
      </c>
      <c r="N4034" s="1" t="s">
        <v>1978</v>
      </c>
      <c r="O4034" s="3">
        <v>859</v>
      </c>
      <c r="P4034">
        <v>5</v>
      </c>
      <c r="Q4034" s="3">
        <v>4293</v>
      </c>
      <c r="R4034" s="1" t="s">
        <v>2012</v>
      </c>
      <c r="S4034" s="3">
        <v>582</v>
      </c>
      <c r="T4034">
        <v>9</v>
      </c>
      <c r="U4034" t="str">
        <f>IF(Ecommerce_Sales[[#This Row],[Delivery_Time_Days]]&gt;7,"Delay",IF(Ecommerce_Sales[[#This Row],[Delivery_Time_Days]] = 0,"No delivery",IF(Ecommerce_Sales[[#This Row],[Delivery_Time_Days]]&lt;=7,"On-time")))</f>
        <v>Delay</v>
      </c>
      <c r="V4034" s="7">
        <f>Ecommerce_Sales[[#This Row],[Profit]]/Ecommerce_Sales[[#This Row],[Total_Price]]</f>
        <v>0.35010482180293501</v>
      </c>
      <c r="W4034" s="3">
        <v>1503</v>
      </c>
      <c r="X4034" s="3"/>
    </row>
    <row r="4035" spans="1:24" x14ac:dyDescent="0.25">
      <c r="A4035" s="1" t="s">
        <v>10279</v>
      </c>
      <c r="B4035" s="1" t="s">
        <v>1187</v>
      </c>
      <c r="C4035" s="1" t="s">
        <v>1188</v>
      </c>
      <c r="D4035" s="1" t="s">
        <v>2282</v>
      </c>
      <c r="E4035" s="1" t="s">
        <v>1946</v>
      </c>
      <c r="F4035" s="2">
        <v>45431</v>
      </c>
      <c r="G4035" s="2">
        <v>45333</v>
      </c>
      <c r="H4035" s="2" t="str">
        <f>TEXT(Ecommerce_Sales[[#This Row],[Order_Date]],"mmmm")</f>
        <v>February</v>
      </c>
      <c r="I4035" s="2" t="str">
        <f>TEXT(Ecommerce_Sales[[#This Row],[Order_Date]],"yyyy")</f>
        <v>2024</v>
      </c>
      <c r="J4035" s="2" t="str">
        <f>TEXT(Ecommerce_Sales[[#This Row],[Order_Date]],"mmmm")</f>
        <v>February</v>
      </c>
      <c r="K4035" s="1" t="s">
        <v>1947</v>
      </c>
      <c r="L4035" s="1" t="s">
        <v>3270</v>
      </c>
      <c r="M4035" s="1" t="s">
        <v>1998</v>
      </c>
      <c r="N4035" s="1" t="s">
        <v>1973</v>
      </c>
      <c r="O4035" s="3">
        <v>911</v>
      </c>
      <c r="P4035">
        <v>3</v>
      </c>
      <c r="Q4035" s="3">
        <v>2733</v>
      </c>
      <c r="R4035" s="1" t="s">
        <v>1958</v>
      </c>
      <c r="S4035" s="3">
        <v>358</v>
      </c>
      <c r="T4035">
        <v>10</v>
      </c>
      <c r="U4035" t="str">
        <f>IF(Ecommerce_Sales[[#This Row],[Delivery_Time_Days]]&gt;7,"Delay",IF(Ecommerce_Sales[[#This Row],[Delivery_Time_Days]] = 0,"No delivery",IF(Ecommerce_Sales[[#This Row],[Delivery_Time_Days]]&lt;=7,"On-time")))</f>
        <v>Delay</v>
      </c>
      <c r="V4035" s="7">
        <f>Ecommerce_Sales[[#This Row],[Profit]]/Ecommerce_Sales[[#This Row],[Total_Price]]</f>
        <v>0.30003658982802783</v>
      </c>
      <c r="W4035" s="3">
        <v>820</v>
      </c>
      <c r="X4035" s="3"/>
    </row>
    <row r="4036" spans="1:24" x14ac:dyDescent="0.25">
      <c r="A4036" s="1" t="s">
        <v>10280</v>
      </c>
      <c r="B4036" s="1" t="s">
        <v>160</v>
      </c>
      <c r="C4036" s="1" t="s">
        <v>161</v>
      </c>
      <c r="D4036" s="1" t="s">
        <v>3396</v>
      </c>
      <c r="E4036" s="1" t="s">
        <v>2005</v>
      </c>
      <c r="F4036" s="2">
        <v>45489</v>
      </c>
      <c r="G4036" s="2">
        <v>45556</v>
      </c>
      <c r="H4036" s="2" t="str">
        <f>TEXT(Ecommerce_Sales[[#This Row],[Order_Date]],"mmmm")</f>
        <v>September</v>
      </c>
      <c r="I4036" s="2" t="str">
        <f>TEXT(Ecommerce_Sales[[#This Row],[Order_Date]],"yyyy")</f>
        <v>2024</v>
      </c>
      <c r="J4036" s="2" t="str">
        <f>TEXT(Ecommerce_Sales[[#This Row],[Order_Date]],"mmmm")</f>
        <v>September</v>
      </c>
      <c r="K4036" s="1" t="s">
        <v>1947</v>
      </c>
      <c r="L4036" s="1" t="s">
        <v>8542</v>
      </c>
      <c r="M4036" s="1" t="s">
        <v>2058</v>
      </c>
      <c r="N4036" s="1" t="s">
        <v>1950</v>
      </c>
      <c r="O4036" s="3">
        <v>668</v>
      </c>
      <c r="P4036">
        <v>4</v>
      </c>
      <c r="Q4036" s="3">
        <v>2674</v>
      </c>
      <c r="R4036" s="1" t="s">
        <v>2016</v>
      </c>
      <c r="S4036" s="3">
        <v>227</v>
      </c>
      <c r="T4036">
        <v>4</v>
      </c>
      <c r="U4036" t="str">
        <f>IF(Ecommerce_Sales[[#This Row],[Delivery_Time_Days]]&gt;7,"Delay",IF(Ecommerce_Sales[[#This Row],[Delivery_Time_Days]] = 0,"No delivery",IF(Ecommerce_Sales[[#This Row],[Delivery_Time_Days]]&lt;=7,"On-time")))</f>
        <v>On-time</v>
      </c>
      <c r="V4036" s="7">
        <f>Ecommerce_Sales[[#This Row],[Profit]]/Ecommerce_Sales[[#This Row],[Total_Price]]</f>
        <v>0.39977561705310394</v>
      </c>
      <c r="W4036" s="3">
        <v>1069</v>
      </c>
      <c r="X4036" s="3"/>
    </row>
    <row r="4037" spans="1:24" x14ac:dyDescent="0.25">
      <c r="A4037" s="1" t="s">
        <v>10281</v>
      </c>
      <c r="B4037" s="1" t="s">
        <v>484</v>
      </c>
      <c r="C4037" s="1" t="s">
        <v>485</v>
      </c>
      <c r="D4037" s="1" t="s">
        <v>2684</v>
      </c>
      <c r="E4037" s="1" t="s">
        <v>1996</v>
      </c>
      <c r="F4037" s="2">
        <v>45062</v>
      </c>
      <c r="G4037" s="2">
        <v>45430</v>
      </c>
      <c r="H4037" s="2" t="str">
        <f>TEXT(Ecommerce_Sales[[#This Row],[Order_Date]],"mmmm")</f>
        <v>May</v>
      </c>
      <c r="I4037" s="2" t="str">
        <f>TEXT(Ecommerce_Sales[[#This Row],[Order_Date]],"yyyy")</f>
        <v>2024</v>
      </c>
      <c r="J4037" s="2" t="str">
        <f>TEXT(Ecommerce_Sales[[#This Row],[Order_Date]],"mmmm")</f>
        <v>May</v>
      </c>
      <c r="K4037" s="1" t="s">
        <v>1947</v>
      </c>
      <c r="L4037" s="1" t="s">
        <v>5504</v>
      </c>
      <c r="M4037" s="1" t="s">
        <v>1972</v>
      </c>
      <c r="N4037" s="1" t="s">
        <v>1973</v>
      </c>
      <c r="O4037" s="3">
        <v>260</v>
      </c>
      <c r="P4037">
        <v>4</v>
      </c>
      <c r="Q4037" s="3">
        <v>1040</v>
      </c>
      <c r="R4037" s="1" t="s">
        <v>1951</v>
      </c>
      <c r="S4037" s="3">
        <v>63</v>
      </c>
      <c r="T4037">
        <v>10</v>
      </c>
      <c r="U4037" t="str">
        <f>IF(Ecommerce_Sales[[#This Row],[Delivery_Time_Days]]&gt;7,"Delay",IF(Ecommerce_Sales[[#This Row],[Delivery_Time_Days]] = 0,"No delivery",IF(Ecommerce_Sales[[#This Row],[Delivery_Time_Days]]&lt;=7,"On-time")))</f>
        <v>Delay</v>
      </c>
      <c r="V4037" s="7">
        <f>Ecommerce_Sales[[#This Row],[Profit]]/Ecommerce_Sales[[#This Row],[Total_Price]]</f>
        <v>0.3</v>
      </c>
      <c r="W4037" s="3">
        <v>312</v>
      </c>
      <c r="X4037" s="3"/>
    </row>
    <row r="4038" spans="1:24" x14ac:dyDescent="0.25">
      <c r="A4038" s="1" t="s">
        <v>10282</v>
      </c>
      <c r="B4038" s="1" t="s">
        <v>470</v>
      </c>
      <c r="C4038" s="1" t="s">
        <v>471</v>
      </c>
      <c r="D4038" s="1" t="s">
        <v>2631</v>
      </c>
      <c r="E4038" s="1" t="s">
        <v>1981</v>
      </c>
      <c r="F4038" s="2">
        <v>45228</v>
      </c>
      <c r="G4038" s="2">
        <v>44974</v>
      </c>
      <c r="H4038" s="2" t="str">
        <f>TEXT(Ecommerce_Sales[[#This Row],[Order_Date]],"mmmm")</f>
        <v>February</v>
      </c>
      <c r="I4038" s="2" t="str">
        <f>TEXT(Ecommerce_Sales[[#This Row],[Order_Date]],"yyyy")</f>
        <v>2023</v>
      </c>
      <c r="J4038" s="2" t="str">
        <f>TEXT(Ecommerce_Sales[[#This Row],[Order_Date]],"mmmm")</f>
        <v>February</v>
      </c>
      <c r="K4038" s="1" t="s">
        <v>1947</v>
      </c>
      <c r="L4038" s="1" t="s">
        <v>5346</v>
      </c>
      <c r="M4038" s="1" t="s">
        <v>1988</v>
      </c>
      <c r="N4038" s="1" t="s">
        <v>1989</v>
      </c>
      <c r="O4038" s="3">
        <v>255</v>
      </c>
      <c r="P4038">
        <v>2</v>
      </c>
      <c r="Q4038" s="3">
        <v>510</v>
      </c>
      <c r="R4038" s="1" t="s">
        <v>1951</v>
      </c>
      <c r="S4038" s="3">
        <v>68</v>
      </c>
      <c r="T4038">
        <v>9</v>
      </c>
      <c r="U4038" t="str">
        <f>IF(Ecommerce_Sales[[#This Row],[Delivery_Time_Days]]&gt;7,"Delay",IF(Ecommerce_Sales[[#This Row],[Delivery_Time_Days]] = 0,"No delivery",IF(Ecommerce_Sales[[#This Row],[Delivery_Time_Days]]&lt;=7,"On-time")))</f>
        <v>Delay</v>
      </c>
      <c r="V4038" s="7">
        <f>Ecommerce_Sales[[#This Row],[Profit]]/Ecommerce_Sales[[#This Row],[Total_Price]]</f>
        <v>0.25098039215686274</v>
      </c>
      <c r="W4038" s="3">
        <v>128</v>
      </c>
      <c r="X4038" s="3"/>
    </row>
    <row r="4039" spans="1:24" x14ac:dyDescent="0.25">
      <c r="A4039" s="1" t="s">
        <v>10283</v>
      </c>
      <c r="B4039" s="1" t="s">
        <v>214</v>
      </c>
      <c r="C4039" s="1" t="s">
        <v>215</v>
      </c>
      <c r="D4039" s="1" t="s">
        <v>3654</v>
      </c>
      <c r="E4039" s="1" t="s">
        <v>2005</v>
      </c>
      <c r="F4039" s="2">
        <v>45036</v>
      </c>
      <c r="G4039" s="2">
        <v>44932</v>
      </c>
      <c r="H4039" s="2" t="str">
        <f>TEXT(Ecommerce_Sales[[#This Row],[Order_Date]],"mmmm")</f>
        <v>January</v>
      </c>
      <c r="I4039" s="2" t="str">
        <f>TEXT(Ecommerce_Sales[[#This Row],[Order_Date]],"yyyy")</f>
        <v>2023</v>
      </c>
      <c r="J4039" s="2" t="str">
        <f>TEXT(Ecommerce_Sales[[#This Row],[Order_Date]],"mmmm")</f>
        <v>January</v>
      </c>
      <c r="K4039" s="1" t="s">
        <v>1947</v>
      </c>
      <c r="L4039" s="1" t="s">
        <v>7084</v>
      </c>
      <c r="M4039" s="1" t="s">
        <v>2007</v>
      </c>
      <c r="N4039" s="1" t="s">
        <v>1973</v>
      </c>
      <c r="O4039" s="3">
        <v>138</v>
      </c>
      <c r="P4039">
        <v>1</v>
      </c>
      <c r="Q4039" s="3">
        <v>138</v>
      </c>
      <c r="R4039" s="1" t="s">
        <v>1951</v>
      </c>
      <c r="S4039" s="3">
        <v>9</v>
      </c>
      <c r="T4039">
        <v>6</v>
      </c>
      <c r="U4039" t="str">
        <f>IF(Ecommerce_Sales[[#This Row],[Delivery_Time_Days]]&gt;7,"Delay",IF(Ecommerce_Sales[[#This Row],[Delivery_Time_Days]] = 0,"No delivery",IF(Ecommerce_Sales[[#This Row],[Delivery_Time_Days]]&lt;=7,"On-time")))</f>
        <v>On-time</v>
      </c>
      <c r="V4039" s="7">
        <f>Ecommerce_Sales[[#This Row],[Profit]]/Ecommerce_Sales[[#This Row],[Total_Price]]</f>
        <v>0.29710144927536231</v>
      </c>
      <c r="W4039" s="3">
        <v>41</v>
      </c>
      <c r="X4039" s="3"/>
    </row>
    <row r="4040" spans="1:24" x14ac:dyDescent="0.25">
      <c r="A4040" s="1" t="s">
        <v>10284</v>
      </c>
      <c r="B4040" s="1" t="s">
        <v>1443</v>
      </c>
      <c r="C4040" s="1" t="s">
        <v>1444</v>
      </c>
      <c r="D4040" s="1" t="s">
        <v>8389</v>
      </c>
      <c r="E4040" s="1" t="s">
        <v>2005</v>
      </c>
      <c r="F4040" s="2">
        <v>45337</v>
      </c>
      <c r="G4040" s="2">
        <v>45092</v>
      </c>
      <c r="H4040" s="2" t="str">
        <f>TEXT(Ecommerce_Sales[[#This Row],[Order_Date]],"mmmm")</f>
        <v>June</v>
      </c>
      <c r="I4040" s="2" t="str">
        <f>TEXT(Ecommerce_Sales[[#This Row],[Order_Date]],"yyyy")</f>
        <v>2023</v>
      </c>
      <c r="J4040" s="2" t="str">
        <f>TEXT(Ecommerce_Sales[[#This Row],[Order_Date]],"mmmm")</f>
        <v>June</v>
      </c>
      <c r="K4040" s="1" t="s">
        <v>1947</v>
      </c>
      <c r="L4040" s="1" t="s">
        <v>10285</v>
      </c>
      <c r="M4040" s="1" t="s">
        <v>1963</v>
      </c>
      <c r="N4040" s="1" t="s">
        <v>1957</v>
      </c>
      <c r="O4040" s="3">
        <v>1136</v>
      </c>
      <c r="P4040">
        <v>1</v>
      </c>
      <c r="Q4040" s="3">
        <v>1136</v>
      </c>
      <c r="R4040" s="1" t="s">
        <v>1951</v>
      </c>
      <c r="S4040" s="3">
        <v>157</v>
      </c>
      <c r="T4040">
        <v>10</v>
      </c>
      <c r="U4040" t="str">
        <f>IF(Ecommerce_Sales[[#This Row],[Delivery_Time_Days]]&gt;7,"Delay",IF(Ecommerce_Sales[[#This Row],[Delivery_Time_Days]] = 0,"No delivery",IF(Ecommerce_Sales[[#This Row],[Delivery_Time_Days]]&lt;=7,"On-time")))</f>
        <v>Delay</v>
      </c>
      <c r="V4040" s="7">
        <f>Ecommerce_Sales[[#This Row],[Profit]]/Ecommerce_Sales[[#This Row],[Total_Price]]</f>
        <v>0.14964788732394366</v>
      </c>
      <c r="W4040" s="3">
        <v>170</v>
      </c>
      <c r="X4040" s="3"/>
    </row>
    <row r="4041" spans="1:24" x14ac:dyDescent="0.25">
      <c r="A4041" s="1" t="s">
        <v>10286</v>
      </c>
      <c r="B4041" s="1" t="s">
        <v>88</v>
      </c>
      <c r="C4041" s="1" t="s">
        <v>89</v>
      </c>
      <c r="D4041" s="1" t="s">
        <v>3134</v>
      </c>
      <c r="E4041" s="1" t="s">
        <v>1961</v>
      </c>
      <c r="F4041" s="2">
        <v>45107</v>
      </c>
      <c r="G4041" s="2">
        <v>45507</v>
      </c>
      <c r="H4041" s="2" t="str">
        <f>TEXT(Ecommerce_Sales[[#This Row],[Order_Date]],"mmmm")</f>
        <v>August</v>
      </c>
      <c r="I4041" s="2" t="str">
        <f>TEXT(Ecommerce_Sales[[#This Row],[Order_Date]],"yyyy")</f>
        <v>2024</v>
      </c>
      <c r="J4041" s="2" t="str">
        <f>TEXT(Ecommerce_Sales[[#This Row],[Order_Date]],"mmmm")</f>
        <v>August</v>
      </c>
      <c r="K4041" s="1" t="s">
        <v>1947</v>
      </c>
      <c r="L4041" s="1" t="s">
        <v>10287</v>
      </c>
      <c r="M4041" s="1" t="s">
        <v>2072</v>
      </c>
      <c r="N4041" s="1" t="s">
        <v>1950</v>
      </c>
      <c r="O4041" s="3">
        <v>810</v>
      </c>
      <c r="P4041">
        <v>2</v>
      </c>
      <c r="Q4041" s="3">
        <v>1619</v>
      </c>
      <c r="R4041" s="1" t="s">
        <v>2008</v>
      </c>
      <c r="S4041" s="3">
        <v>192</v>
      </c>
      <c r="T4041">
        <v>6</v>
      </c>
      <c r="U4041" t="str">
        <f>IF(Ecommerce_Sales[[#This Row],[Delivery_Time_Days]]&gt;7,"Delay",IF(Ecommerce_Sales[[#This Row],[Delivery_Time_Days]] = 0,"No delivery",IF(Ecommerce_Sales[[#This Row],[Delivery_Time_Days]]&lt;=7,"On-time")))</f>
        <v>On-time</v>
      </c>
      <c r="V4041" s="7">
        <f>Ecommerce_Sales[[#This Row],[Profit]]/Ecommerce_Sales[[#This Row],[Total_Price]]</f>
        <v>0.40024706609017913</v>
      </c>
      <c r="W4041" s="3">
        <v>648</v>
      </c>
      <c r="X4041" s="3"/>
    </row>
    <row r="4042" spans="1:24" x14ac:dyDescent="0.25">
      <c r="A4042" s="1" t="s">
        <v>10288</v>
      </c>
      <c r="B4042" s="1" t="s">
        <v>1605</v>
      </c>
      <c r="C4042" s="1" t="s">
        <v>1606</v>
      </c>
      <c r="D4042" s="1" t="s">
        <v>6284</v>
      </c>
      <c r="E4042" s="1" t="s">
        <v>1966</v>
      </c>
      <c r="F4042" s="2">
        <v>45627</v>
      </c>
      <c r="G4042" s="2">
        <v>45253</v>
      </c>
      <c r="H4042" s="2" t="str">
        <f>TEXT(Ecommerce_Sales[[#This Row],[Order_Date]],"mmmm")</f>
        <v>November</v>
      </c>
      <c r="I4042" s="2" t="str">
        <f>TEXT(Ecommerce_Sales[[#This Row],[Order_Date]],"yyyy")</f>
        <v>2023</v>
      </c>
      <c r="J4042" s="2" t="str">
        <f>TEXT(Ecommerce_Sales[[#This Row],[Order_Date]],"mmmm")</f>
        <v>November</v>
      </c>
      <c r="K4042" s="1" t="s">
        <v>1947</v>
      </c>
      <c r="L4042" s="1" t="s">
        <v>10289</v>
      </c>
      <c r="M4042" s="1" t="s">
        <v>2002</v>
      </c>
      <c r="N4042" s="1" t="s">
        <v>1989</v>
      </c>
      <c r="O4042" s="3">
        <v>551</v>
      </c>
      <c r="P4042">
        <v>4</v>
      </c>
      <c r="Q4042" s="3">
        <v>2202</v>
      </c>
      <c r="R4042" s="1" t="s">
        <v>1958</v>
      </c>
      <c r="S4042" s="3">
        <v>222</v>
      </c>
      <c r="T4042">
        <v>6</v>
      </c>
      <c r="U4042" t="str">
        <f>IF(Ecommerce_Sales[[#This Row],[Delivery_Time_Days]]&gt;7,"Delay",IF(Ecommerce_Sales[[#This Row],[Delivery_Time_Days]] = 0,"No delivery",IF(Ecommerce_Sales[[#This Row],[Delivery_Time_Days]]&lt;=7,"On-time")))</f>
        <v>On-time</v>
      </c>
      <c r="V4042" s="7">
        <f>Ecommerce_Sales[[#This Row],[Profit]]/Ecommerce_Sales[[#This Row],[Total_Price]]</f>
        <v>0.25022706630336056</v>
      </c>
      <c r="W4042" s="3">
        <v>551</v>
      </c>
      <c r="X4042" s="3"/>
    </row>
    <row r="4043" spans="1:24" x14ac:dyDescent="0.25">
      <c r="A4043" s="1" t="s">
        <v>10290</v>
      </c>
      <c r="B4043" s="1" t="s">
        <v>1802</v>
      </c>
      <c r="C4043" s="1" t="s">
        <v>1803</v>
      </c>
      <c r="D4043" s="1" t="s">
        <v>8417</v>
      </c>
      <c r="E4043" s="1" t="s">
        <v>1961</v>
      </c>
      <c r="F4043" s="2">
        <v>45194</v>
      </c>
      <c r="G4043" s="2">
        <v>45174</v>
      </c>
      <c r="H4043" s="2" t="str">
        <f>TEXT(Ecommerce_Sales[[#This Row],[Order_Date]],"mmmm")</f>
        <v>September</v>
      </c>
      <c r="I4043" s="2" t="str">
        <f>TEXT(Ecommerce_Sales[[#This Row],[Order_Date]],"yyyy")</f>
        <v>2023</v>
      </c>
      <c r="J4043" s="2" t="str">
        <f>TEXT(Ecommerce_Sales[[#This Row],[Order_Date]],"mmmm")</f>
        <v>September</v>
      </c>
      <c r="K4043" s="1" t="s">
        <v>1986</v>
      </c>
      <c r="L4043" s="1" t="s">
        <v>5551</v>
      </c>
      <c r="M4043" s="1" t="s">
        <v>2043</v>
      </c>
      <c r="N4043" s="1" t="s">
        <v>1989</v>
      </c>
      <c r="O4043" s="3">
        <v>633</v>
      </c>
      <c r="P4043">
        <v>1</v>
      </c>
      <c r="Q4043" s="3">
        <v>633</v>
      </c>
      <c r="R4043" s="1" t="s">
        <v>1951</v>
      </c>
      <c r="S4043" s="3">
        <v>89</v>
      </c>
      <c r="U4043" t="str">
        <f>IF(Ecommerce_Sales[[#This Row],[Delivery_Time_Days]]&gt;7,"Delay",IF(Ecommerce_Sales[[#This Row],[Delivery_Time_Days]] = 0,"No delivery",IF(Ecommerce_Sales[[#This Row],[Delivery_Time_Days]]&lt;=7,"On-time")))</f>
        <v>No delivery</v>
      </c>
      <c r="V4043" s="7">
        <f>Ecommerce_Sales[[#This Row],[Profit]]/Ecommerce_Sales[[#This Row],[Total_Price]]</f>
        <v>0.24960505529225907</v>
      </c>
      <c r="W4043" s="3">
        <v>158</v>
      </c>
      <c r="X4043" s="3"/>
    </row>
    <row r="4044" spans="1:24" x14ac:dyDescent="0.25">
      <c r="A4044" s="1" t="s">
        <v>10291</v>
      </c>
      <c r="B4044" s="1" t="s">
        <v>1453</v>
      </c>
      <c r="C4044" s="1" t="s">
        <v>1454</v>
      </c>
      <c r="D4044" s="1" t="s">
        <v>5555</v>
      </c>
      <c r="E4044" s="1" t="s">
        <v>1961</v>
      </c>
      <c r="F4044" s="2">
        <v>45558</v>
      </c>
      <c r="G4044" s="2">
        <v>45448</v>
      </c>
      <c r="H4044" s="2" t="str">
        <f>TEXT(Ecommerce_Sales[[#This Row],[Order_Date]],"mmmm")</f>
        <v>June</v>
      </c>
      <c r="I4044" s="2" t="str">
        <f>TEXT(Ecommerce_Sales[[#This Row],[Order_Date]],"yyyy")</f>
        <v>2024</v>
      </c>
      <c r="J4044" s="2" t="str">
        <f>TEXT(Ecommerce_Sales[[#This Row],[Order_Date]],"mmmm")</f>
        <v>June</v>
      </c>
      <c r="K4044" s="1" t="s">
        <v>1947</v>
      </c>
      <c r="L4044" s="1" t="s">
        <v>10292</v>
      </c>
      <c r="M4044" s="1" t="s">
        <v>2043</v>
      </c>
      <c r="N4044" s="1" t="s">
        <v>1989</v>
      </c>
      <c r="O4044" s="3">
        <v>44</v>
      </c>
      <c r="P4044">
        <v>3</v>
      </c>
      <c r="Q4044" s="3">
        <v>131</v>
      </c>
      <c r="R4044" s="1" t="s">
        <v>1951</v>
      </c>
      <c r="S4044" s="3">
        <v>16</v>
      </c>
      <c r="T4044">
        <v>3</v>
      </c>
      <c r="U4044" t="str">
        <f>IF(Ecommerce_Sales[[#This Row],[Delivery_Time_Days]]&gt;7,"Delay",IF(Ecommerce_Sales[[#This Row],[Delivery_Time_Days]] = 0,"No delivery",IF(Ecommerce_Sales[[#This Row],[Delivery_Time_Days]]&lt;=7,"On-time")))</f>
        <v>On-time</v>
      </c>
      <c r="V4044" s="7">
        <f>Ecommerce_Sales[[#This Row],[Profit]]/Ecommerce_Sales[[#This Row],[Total_Price]]</f>
        <v>0.25190839694656486</v>
      </c>
      <c r="W4044" s="3">
        <v>33</v>
      </c>
      <c r="X4044" s="3"/>
    </row>
    <row r="4045" spans="1:24" x14ac:dyDescent="0.25">
      <c r="A4045" s="1" t="s">
        <v>10293</v>
      </c>
      <c r="B4045" s="1" t="s">
        <v>1557</v>
      </c>
      <c r="C4045" s="1" t="s">
        <v>1558</v>
      </c>
      <c r="D4045" s="1" t="s">
        <v>2294</v>
      </c>
      <c r="E4045" s="1" t="s">
        <v>1954</v>
      </c>
      <c r="F4045" s="2">
        <v>45548</v>
      </c>
      <c r="G4045" s="2">
        <v>45353</v>
      </c>
      <c r="H4045" s="2" t="str">
        <f>TEXT(Ecommerce_Sales[[#This Row],[Order_Date]],"mmmm")</f>
        <v>March</v>
      </c>
      <c r="I4045" s="2" t="str">
        <f>TEXT(Ecommerce_Sales[[#This Row],[Order_Date]],"yyyy")</f>
        <v>2024</v>
      </c>
      <c r="J4045" s="2" t="str">
        <f>TEXT(Ecommerce_Sales[[#This Row],[Order_Date]],"mmmm")</f>
        <v>March</v>
      </c>
      <c r="K4045" s="1" t="s">
        <v>1947</v>
      </c>
      <c r="L4045" s="1" t="s">
        <v>10294</v>
      </c>
      <c r="M4045" s="1" t="s">
        <v>2026</v>
      </c>
      <c r="N4045" s="1" t="s">
        <v>1978</v>
      </c>
      <c r="O4045" s="3">
        <v>410</v>
      </c>
      <c r="P4045">
        <v>1</v>
      </c>
      <c r="Q4045" s="3">
        <v>410</v>
      </c>
      <c r="R4045" s="1" t="s">
        <v>2008</v>
      </c>
      <c r="S4045" s="3">
        <v>34</v>
      </c>
      <c r="T4045">
        <v>2</v>
      </c>
      <c r="U4045" t="str">
        <f>IF(Ecommerce_Sales[[#This Row],[Delivery_Time_Days]]&gt;7,"Delay",IF(Ecommerce_Sales[[#This Row],[Delivery_Time_Days]] = 0,"No delivery",IF(Ecommerce_Sales[[#This Row],[Delivery_Time_Days]]&lt;=7,"On-time")))</f>
        <v>On-time</v>
      </c>
      <c r="V4045" s="7">
        <f>Ecommerce_Sales[[#This Row],[Profit]]/Ecommerce_Sales[[#This Row],[Total_Price]]</f>
        <v>0.34878048780487803</v>
      </c>
      <c r="W4045" s="3">
        <v>143</v>
      </c>
      <c r="X4045" s="3"/>
    </row>
    <row r="4046" spans="1:24" x14ac:dyDescent="0.25">
      <c r="A4046" s="1" t="s">
        <v>10295</v>
      </c>
      <c r="B4046" s="1" t="s">
        <v>1751</v>
      </c>
      <c r="C4046" s="1" t="s">
        <v>1752</v>
      </c>
      <c r="D4046" s="1" t="s">
        <v>4710</v>
      </c>
      <c r="E4046" s="1" t="s">
        <v>1954</v>
      </c>
      <c r="F4046" s="2">
        <v>45103</v>
      </c>
      <c r="G4046" s="2">
        <v>44969</v>
      </c>
      <c r="H4046" s="2" t="str">
        <f>TEXT(Ecommerce_Sales[[#This Row],[Order_Date]],"mmmm")</f>
        <v>February</v>
      </c>
      <c r="I4046" s="2" t="str">
        <f>TEXT(Ecommerce_Sales[[#This Row],[Order_Date]],"yyyy")</f>
        <v>2023</v>
      </c>
      <c r="J4046" s="2" t="str">
        <f>TEXT(Ecommerce_Sales[[#This Row],[Order_Date]],"mmmm")</f>
        <v>February</v>
      </c>
      <c r="K4046" s="1" t="s">
        <v>1986</v>
      </c>
      <c r="L4046" s="1" t="s">
        <v>10296</v>
      </c>
      <c r="M4046" s="1" t="s">
        <v>2058</v>
      </c>
      <c r="N4046" s="1" t="s">
        <v>1950</v>
      </c>
      <c r="O4046" s="3">
        <v>943</v>
      </c>
      <c r="P4046">
        <v>4</v>
      </c>
      <c r="Q4046" s="3">
        <v>3771</v>
      </c>
      <c r="R4046" s="1" t="s">
        <v>1958</v>
      </c>
      <c r="S4046" s="3">
        <v>246</v>
      </c>
      <c r="U4046" t="str">
        <f>IF(Ecommerce_Sales[[#This Row],[Delivery_Time_Days]]&gt;7,"Delay",IF(Ecommerce_Sales[[#This Row],[Delivery_Time_Days]] = 0,"No delivery",IF(Ecommerce_Sales[[#This Row],[Delivery_Time_Days]]&lt;=7,"On-time")))</f>
        <v>No delivery</v>
      </c>
      <c r="V4046" s="7">
        <f>Ecommerce_Sales[[#This Row],[Profit]]/Ecommerce_Sales[[#This Row],[Total_Price]]</f>
        <v>0.39989392734022805</v>
      </c>
      <c r="W4046" s="3">
        <v>1508</v>
      </c>
      <c r="X4046" s="3"/>
    </row>
    <row r="4047" spans="1:24" x14ac:dyDescent="0.25">
      <c r="A4047" s="1" t="s">
        <v>10297</v>
      </c>
      <c r="B4047" s="1" t="s">
        <v>1709</v>
      </c>
      <c r="C4047" s="1" t="s">
        <v>1710</v>
      </c>
      <c r="D4047" s="1" t="s">
        <v>6041</v>
      </c>
      <c r="E4047" s="1" t="s">
        <v>1961</v>
      </c>
      <c r="F4047" s="2">
        <v>45082</v>
      </c>
      <c r="G4047" s="2">
        <v>45175</v>
      </c>
      <c r="H4047" s="2" t="str">
        <f>TEXT(Ecommerce_Sales[[#This Row],[Order_Date]],"mmmm")</f>
        <v>September</v>
      </c>
      <c r="I4047" s="2" t="str">
        <f>TEXT(Ecommerce_Sales[[#This Row],[Order_Date]],"yyyy")</f>
        <v>2023</v>
      </c>
      <c r="J4047" s="2" t="str">
        <f>TEXT(Ecommerce_Sales[[#This Row],[Order_Date]],"mmmm")</f>
        <v>September</v>
      </c>
      <c r="K4047" s="1" t="s">
        <v>1986</v>
      </c>
      <c r="L4047" s="1" t="s">
        <v>10298</v>
      </c>
      <c r="M4047" s="1" t="s">
        <v>1956</v>
      </c>
      <c r="N4047" s="1" t="s">
        <v>1957</v>
      </c>
      <c r="O4047" s="3">
        <v>274</v>
      </c>
      <c r="P4047">
        <v>2</v>
      </c>
      <c r="Q4047" s="3">
        <v>548</v>
      </c>
      <c r="R4047" s="1" t="s">
        <v>1958</v>
      </c>
      <c r="S4047" s="3">
        <v>29</v>
      </c>
      <c r="U4047" t="str">
        <f>IF(Ecommerce_Sales[[#This Row],[Delivery_Time_Days]]&gt;7,"Delay",IF(Ecommerce_Sales[[#This Row],[Delivery_Time_Days]] = 0,"No delivery",IF(Ecommerce_Sales[[#This Row],[Delivery_Time_Days]]&lt;=7,"On-time")))</f>
        <v>No delivery</v>
      </c>
      <c r="V4047" s="7">
        <f>Ecommerce_Sales[[#This Row],[Profit]]/Ecommerce_Sales[[#This Row],[Total_Price]]</f>
        <v>0.14963503649635038</v>
      </c>
      <c r="W4047" s="3">
        <v>82</v>
      </c>
      <c r="X4047" s="3"/>
    </row>
    <row r="4048" spans="1:24" x14ac:dyDescent="0.25">
      <c r="A4048" s="1" t="s">
        <v>10299</v>
      </c>
      <c r="B4048" s="1" t="s">
        <v>68</v>
      </c>
      <c r="C4048" s="1" t="s">
        <v>69</v>
      </c>
      <c r="D4048" s="1" t="s">
        <v>4611</v>
      </c>
      <c r="E4048" s="1" t="s">
        <v>1954</v>
      </c>
      <c r="F4048" s="2">
        <v>45151</v>
      </c>
      <c r="G4048" s="2">
        <v>45263</v>
      </c>
      <c r="H4048" s="2" t="str">
        <f>TEXT(Ecommerce_Sales[[#This Row],[Order_Date]],"mmmm")</f>
        <v>December</v>
      </c>
      <c r="I4048" s="2" t="str">
        <f>TEXT(Ecommerce_Sales[[#This Row],[Order_Date]],"yyyy")</f>
        <v>2023</v>
      </c>
      <c r="J4048" s="2" t="str">
        <f>TEXT(Ecommerce_Sales[[#This Row],[Order_Date]],"mmmm")</f>
        <v>December</v>
      </c>
      <c r="K4048" s="1" t="s">
        <v>1986</v>
      </c>
      <c r="L4048" s="1" t="s">
        <v>10300</v>
      </c>
      <c r="M4048" s="1" t="s">
        <v>2047</v>
      </c>
      <c r="N4048" s="1" t="s">
        <v>1989</v>
      </c>
      <c r="O4048" s="3">
        <v>1527</v>
      </c>
      <c r="P4048">
        <v>4</v>
      </c>
      <c r="Q4048" s="3">
        <v>6109</v>
      </c>
      <c r="R4048" s="1" t="s">
        <v>2012</v>
      </c>
      <c r="S4048" s="3">
        <v>516</v>
      </c>
      <c r="U4048" t="str">
        <f>IF(Ecommerce_Sales[[#This Row],[Delivery_Time_Days]]&gt;7,"Delay",IF(Ecommerce_Sales[[#This Row],[Delivery_Time_Days]] = 0,"No delivery",IF(Ecommerce_Sales[[#This Row],[Delivery_Time_Days]]&lt;=7,"On-time")))</f>
        <v>No delivery</v>
      </c>
      <c r="V4048" s="7">
        <f>Ecommerce_Sales[[#This Row],[Profit]]/Ecommerce_Sales[[#This Row],[Total_Price]]</f>
        <v>0.24995907677197576</v>
      </c>
      <c r="W4048" s="3">
        <v>1527</v>
      </c>
      <c r="X4048" s="3"/>
    </row>
    <row r="4049" spans="1:24" x14ac:dyDescent="0.25">
      <c r="A4049" s="1" t="s">
        <v>10301</v>
      </c>
      <c r="B4049" s="1" t="s">
        <v>102</v>
      </c>
      <c r="C4049" s="1" t="s">
        <v>103</v>
      </c>
      <c r="D4049" s="1" t="s">
        <v>2651</v>
      </c>
      <c r="E4049" s="1" t="s">
        <v>1946</v>
      </c>
      <c r="F4049" s="2">
        <v>45465</v>
      </c>
      <c r="G4049" s="2">
        <v>45636</v>
      </c>
      <c r="H4049" s="2" t="str">
        <f>TEXT(Ecommerce_Sales[[#This Row],[Order_Date]],"mmmm")</f>
        <v>December</v>
      </c>
      <c r="I4049" s="2" t="str">
        <f>TEXT(Ecommerce_Sales[[#This Row],[Order_Date]],"yyyy")</f>
        <v>2024</v>
      </c>
      <c r="J4049" s="2" t="str">
        <f>TEXT(Ecommerce_Sales[[#This Row],[Order_Date]],"mmmm")</f>
        <v>December</v>
      </c>
      <c r="K4049" s="1" t="s">
        <v>1947</v>
      </c>
      <c r="L4049" s="1" t="s">
        <v>10302</v>
      </c>
      <c r="M4049" s="1" t="s">
        <v>1983</v>
      </c>
      <c r="N4049" s="1" t="s">
        <v>1950</v>
      </c>
      <c r="O4049" s="3">
        <v>301</v>
      </c>
      <c r="P4049">
        <v>6</v>
      </c>
      <c r="Q4049" s="3">
        <v>1804</v>
      </c>
      <c r="R4049" s="1" t="s">
        <v>1951</v>
      </c>
      <c r="S4049" s="3">
        <v>161</v>
      </c>
      <c r="T4049">
        <v>7</v>
      </c>
      <c r="U4049" t="str">
        <f>IF(Ecommerce_Sales[[#This Row],[Delivery_Time_Days]]&gt;7,"Delay",IF(Ecommerce_Sales[[#This Row],[Delivery_Time_Days]] = 0,"No delivery",IF(Ecommerce_Sales[[#This Row],[Delivery_Time_Days]]&lt;=7,"On-time")))</f>
        <v>On-time</v>
      </c>
      <c r="V4049" s="7">
        <f>Ecommerce_Sales[[#This Row],[Profit]]/Ecommerce_Sales[[#This Row],[Total_Price]]</f>
        <v>0.40022172949002216</v>
      </c>
      <c r="W4049" s="3">
        <v>722</v>
      </c>
      <c r="X4049" s="3"/>
    </row>
    <row r="4050" spans="1:24" x14ac:dyDescent="0.25">
      <c r="A4050" s="1" t="s">
        <v>10303</v>
      </c>
      <c r="B4050" s="1" t="s">
        <v>1027</v>
      </c>
      <c r="C4050" s="1" t="s">
        <v>1028</v>
      </c>
      <c r="D4050" s="1" t="s">
        <v>5477</v>
      </c>
      <c r="E4050" s="1" t="s">
        <v>2005</v>
      </c>
      <c r="F4050" s="2">
        <v>45656</v>
      </c>
      <c r="G4050" s="2">
        <v>45237</v>
      </c>
      <c r="H4050" s="2" t="str">
        <f>TEXT(Ecommerce_Sales[[#This Row],[Order_Date]],"mmmm")</f>
        <v>November</v>
      </c>
      <c r="I4050" s="2" t="str">
        <f>TEXT(Ecommerce_Sales[[#This Row],[Order_Date]],"yyyy")</f>
        <v>2023</v>
      </c>
      <c r="J4050" s="2" t="str">
        <f>TEXT(Ecommerce_Sales[[#This Row],[Order_Date]],"mmmm")</f>
        <v>November</v>
      </c>
      <c r="K4050" s="1" t="s">
        <v>1947</v>
      </c>
      <c r="L4050" s="1" t="s">
        <v>4175</v>
      </c>
      <c r="M4050" s="1" t="s">
        <v>1963</v>
      </c>
      <c r="N4050" s="1" t="s">
        <v>1957</v>
      </c>
      <c r="O4050" s="3">
        <v>1113</v>
      </c>
      <c r="P4050">
        <v>7</v>
      </c>
      <c r="Q4050" s="3">
        <v>7791</v>
      </c>
      <c r="R4050" s="1" t="s">
        <v>1958</v>
      </c>
      <c r="S4050" s="3">
        <v>588</v>
      </c>
      <c r="T4050">
        <v>3</v>
      </c>
      <c r="U4050" t="str">
        <f>IF(Ecommerce_Sales[[#This Row],[Delivery_Time_Days]]&gt;7,"Delay",IF(Ecommerce_Sales[[#This Row],[Delivery_Time_Days]] = 0,"No delivery",IF(Ecommerce_Sales[[#This Row],[Delivery_Time_Days]]&lt;=7,"On-time")))</f>
        <v>On-time</v>
      </c>
      <c r="V4050" s="7">
        <f>Ecommerce_Sales[[#This Row],[Profit]]/Ecommerce_Sales[[#This Row],[Total_Price]]</f>
        <v>0.1500449236298293</v>
      </c>
      <c r="W4050" s="3">
        <v>1169</v>
      </c>
      <c r="X4050" s="3"/>
    </row>
    <row r="4051" spans="1:24" x14ac:dyDescent="0.25">
      <c r="A4051" s="1" t="s">
        <v>10304</v>
      </c>
      <c r="B4051" s="1" t="s">
        <v>480</v>
      </c>
      <c r="C4051" s="1" t="s">
        <v>481</v>
      </c>
      <c r="D4051" s="1" t="s">
        <v>5189</v>
      </c>
      <c r="E4051" s="1" t="s">
        <v>1961</v>
      </c>
      <c r="F4051" s="2">
        <v>45137</v>
      </c>
      <c r="G4051" s="2">
        <v>45625</v>
      </c>
      <c r="H4051" s="2" t="str">
        <f>TEXT(Ecommerce_Sales[[#This Row],[Order_Date]],"mmmm")</f>
        <v>November</v>
      </c>
      <c r="I4051" s="2" t="str">
        <f>TEXT(Ecommerce_Sales[[#This Row],[Order_Date]],"yyyy")</f>
        <v>2024</v>
      </c>
      <c r="J4051" s="2" t="str">
        <f>TEXT(Ecommerce_Sales[[#This Row],[Order_Date]],"mmmm")</f>
        <v>November</v>
      </c>
      <c r="K4051" s="1" t="s">
        <v>1947</v>
      </c>
      <c r="L4051" s="1" t="s">
        <v>4387</v>
      </c>
      <c r="M4051" s="1" t="s">
        <v>1968</v>
      </c>
      <c r="N4051" s="1" t="s">
        <v>1957</v>
      </c>
      <c r="O4051" s="3">
        <v>343</v>
      </c>
      <c r="P4051">
        <v>6</v>
      </c>
      <c r="Q4051" s="3">
        <v>2056</v>
      </c>
      <c r="R4051" s="1" t="s">
        <v>1958</v>
      </c>
      <c r="S4051" s="3">
        <v>188</v>
      </c>
      <c r="T4051">
        <v>8</v>
      </c>
      <c r="U4051" t="str">
        <f>IF(Ecommerce_Sales[[#This Row],[Delivery_Time_Days]]&gt;7,"Delay",IF(Ecommerce_Sales[[#This Row],[Delivery_Time_Days]] = 0,"No delivery",IF(Ecommerce_Sales[[#This Row],[Delivery_Time_Days]]&lt;=7,"On-time")))</f>
        <v>Delay</v>
      </c>
      <c r="V4051" s="7">
        <f>Ecommerce_Sales[[#This Row],[Profit]]/Ecommerce_Sales[[#This Row],[Total_Price]]</f>
        <v>0.14980544747081712</v>
      </c>
      <c r="W4051" s="3">
        <v>308</v>
      </c>
      <c r="X4051" s="3"/>
    </row>
    <row r="4052" spans="1:24" x14ac:dyDescent="0.25">
      <c r="A4052" s="1" t="s">
        <v>10305</v>
      </c>
      <c r="B4052" s="1" t="s">
        <v>1169</v>
      </c>
      <c r="C4052" s="1" t="s">
        <v>1170</v>
      </c>
      <c r="D4052" s="1" t="s">
        <v>2135</v>
      </c>
      <c r="E4052" s="1" t="s">
        <v>1996</v>
      </c>
      <c r="F4052" s="2">
        <v>45582</v>
      </c>
      <c r="G4052" s="2">
        <v>45502</v>
      </c>
      <c r="H4052" s="2" t="str">
        <f>TEXT(Ecommerce_Sales[[#This Row],[Order_Date]],"mmmm")</f>
        <v>July</v>
      </c>
      <c r="I4052" s="2" t="str">
        <f>TEXT(Ecommerce_Sales[[#This Row],[Order_Date]],"yyyy")</f>
        <v>2024</v>
      </c>
      <c r="J4052" s="2" t="str">
        <f>TEXT(Ecommerce_Sales[[#This Row],[Order_Date]],"mmmm")</f>
        <v>July</v>
      </c>
      <c r="K4052" s="1" t="s">
        <v>1992</v>
      </c>
      <c r="L4052" s="1" t="s">
        <v>9051</v>
      </c>
      <c r="M4052" s="1" t="s">
        <v>1963</v>
      </c>
      <c r="N4052" s="1" t="s">
        <v>1957</v>
      </c>
      <c r="O4052" s="3">
        <v>911</v>
      </c>
      <c r="P4052">
        <v>2</v>
      </c>
      <c r="Q4052" s="3">
        <v>1822</v>
      </c>
      <c r="R4052" s="1" t="s">
        <v>2008</v>
      </c>
      <c r="S4052" s="3">
        <v>256</v>
      </c>
      <c r="U4052" t="str">
        <f>IF(Ecommerce_Sales[[#This Row],[Delivery_Time_Days]]&gt;7,"Delay",IF(Ecommerce_Sales[[#This Row],[Delivery_Time_Days]] = 0,"No delivery",IF(Ecommerce_Sales[[#This Row],[Delivery_Time_Days]]&lt;=7,"On-time")))</f>
        <v>No delivery</v>
      </c>
      <c r="V4052" s="7">
        <f>Ecommerce_Sales[[#This Row],[Profit]]/Ecommerce_Sales[[#This Row],[Total_Price]]</f>
        <v>0.14983534577387486</v>
      </c>
      <c r="W4052" s="3">
        <v>273</v>
      </c>
      <c r="X4052" s="3"/>
    </row>
    <row r="4053" spans="1:24" x14ac:dyDescent="0.25">
      <c r="A4053" s="1" t="s">
        <v>10306</v>
      </c>
      <c r="B4053" s="1" t="s">
        <v>1181</v>
      </c>
      <c r="C4053" s="1" t="s">
        <v>1182</v>
      </c>
      <c r="D4053" s="1" t="s">
        <v>2737</v>
      </c>
      <c r="E4053" s="1" t="s">
        <v>1981</v>
      </c>
      <c r="F4053" s="2">
        <v>45393</v>
      </c>
      <c r="G4053" s="2">
        <v>45361</v>
      </c>
      <c r="H4053" s="2" t="str">
        <f>TEXT(Ecommerce_Sales[[#This Row],[Order_Date]],"mmmm")</f>
        <v>March</v>
      </c>
      <c r="I4053" s="2" t="str">
        <f>TEXT(Ecommerce_Sales[[#This Row],[Order_Date]],"yyyy")</f>
        <v>2024</v>
      </c>
      <c r="J4053" s="2" t="str">
        <f>TEXT(Ecommerce_Sales[[#This Row],[Order_Date]],"mmmm")</f>
        <v>March</v>
      </c>
      <c r="K4053" s="1" t="s">
        <v>1947</v>
      </c>
      <c r="L4053" s="1" t="s">
        <v>6509</v>
      </c>
      <c r="M4053" s="1" t="s">
        <v>2079</v>
      </c>
      <c r="N4053" s="1" t="s">
        <v>1973</v>
      </c>
      <c r="O4053" s="3">
        <v>261</v>
      </c>
      <c r="P4053">
        <v>2</v>
      </c>
      <c r="Q4053" s="3">
        <v>523</v>
      </c>
      <c r="R4053" s="1" t="s">
        <v>1951</v>
      </c>
      <c r="S4053" s="3">
        <v>70</v>
      </c>
      <c r="T4053">
        <v>2</v>
      </c>
      <c r="U4053" t="str">
        <f>IF(Ecommerce_Sales[[#This Row],[Delivery_Time_Days]]&gt;7,"Delay",IF(Ecommerce_Sales[[#This Row],[Delivery_Time_Days]] = 0,"No delivery",IF(Ecommerce_Sales[[#This Row],[Delivery_Time_Days]]&lt;=7,"On-time")))</f>
        <v>On-time</v>
      </c>
      <c r="V4053" s="7">
        <f>Ecommerce_Sales[[#This Row],[Profit]]/Ecommerce_Sales[[#This Row],[Total_Price]]</f>
        <v>0.30019120458891013</v>
      </c>
      <c r="W4053" s="3">
        <v>157</v>
      </c>
      <c r="X4053" s="3"/>
    </row>
    <row r="4054" spans="1:24" x14ac:dyDescent="0.25">
      <c r="A4054" s="1" t="s">
        <v>10307</v>
      </c>
      <c r="B4054" s="1" t="s">
        <v>808</v>
      </c>
      <c r="C4054" s="1" t="s">
        <v>809</v>
      </c>
      <c r="D4054" s="1" t="s">
        <v>3039</v>
      </c>
      <c r="E4054" s="1" t="s">
        <v>1996</v>
      </c>
      <c r="F4054" s="2">
        <v>45197</v>
      </c>
      <c r="G4054" s="2">
        <v>45264</v>
      </c>
      <c r="H4054" s="2" t="str">
        <f>TEXT(Ecommerce_Sales[[#This Row],[Order_Date]],"mmmm")</f>
        <v>December</v>
      </c>
      <c r="I4054" s="2" t="str">
        <f>TEXT(Ecommerce_Sales[[#This Row],[Order_Date]],"yyyy")</f>
        <v>2023</v>
      </c>
      <c r="J4054" s="2" t="str">
        <f>TEXT(Ecommerce_Sales[[#This Row],[Order_Date]],"mmmm")</f>
        <v>December</v>
      </c>
      <c r="K4054" s="1" t="s">
        <v>1947</v>
      </c>
      <c r="L4054" s="1" t="s">
        <v>10308</v>
      </c>
      <c r="M4054" s="1" t="s">
        <v>2079</v>
      </c>
      <c r="N4054" s="1" t="s">
        <v>1973</v>
      </c>
      <c r="O4054" s="3">
        <v>697</v>
      </c>
      <c r="P4054">
        <v>2</v>
      </c>
      <c r="Q4054" s="3">
        <v>1395</v>
      </c>
      <c r="R4054" s="1" t="s">
        <v>1958</v>
      </c>
      <c r="S4054" s="3">
        <v>73</v>
      </c>
      <c r="T4054">
        <v>10</v>
      </c>
      <c r="U4054" t="str">
        <f>IF(Ecommerce_Sales[[#This Row],[Delivery_Time_Days]]&gt;7,"Delay",IF(Ecommerce_Sales[[#This Row],[Delivery_Time_Days]] = 0,"No delivery",IF(Ecommerce_Sales[[#This Row],[Delivery_Time_Days]]&lt;=7,"On-time")))</f>
        <v>Delay</v>
      </c>
      <c r="V4054" s="7">
        <f>Ecommerce_Sales[[#This Row],[Profit]]/Ecommerce_Sales[[#This Row],[Total_Price]]</f>
        <v>0.29964157706093192</v>
      </c>
      <c r="W4054" s="3">
        <v>418</v>
      </c>
      <c r="X4054" s="3"/>
    </row>
    <row r="4055" spans="1:24" x14ac:dyDescent="0.25">
      <c r="A4055" s="1" t="s">
        <v>10309</v>
      </c>
      <c r="B4055" s="1" t="s">
        <v>444</v>
      </c>
      <c r="C4055" s="1" t="s">
        <v>445</v>
      </c>
      <c r="D4055" s="1" t="s">
        <v>2106</v>
      </c>
      <c r="E4055" s="1" t="s">
        <v>1946</v>
      </c>
      <c r="F4055" s="2">
        <v>45651</v>
      </c>
      <c r="G4055" s="2">
        <v>45278</v>
      </c>
      <c r="H4055" s="2" t="str">
        <f>TEXT(Ecommerce_Sales[[#This Row],[Order_Date]],"mmmm")</f>
        <v>December</v>
      </c>
      <c r="I4055" s="2" t="str">
        <f>TEXT(Ecommerce_Sales[[#This Row],[Order_Date]],"yyyy")</f>
        <v>2023</v>
      </c>
      <c r="J4055" s="2" t="str">
        <f>TEXT(Ecommerce_Sales[[#This Row],[Order_Date]],"mmmm")</f>
        <v>December</v>
      </c>
      <c r="K4055" s="1" t="s">
        <v>1947</v>
      </c>
      <c r="L4055" s="1" t="s">
        <v>9489</v>
      </c>
      <c r="M4055" s="1" t="s">
        <v>1972</v>
      </c>
      <c r="N4055" s="1" t="s">
        <v>1973</v>
      </c>
      <c r="O4055" s="3">
        <v>1316</v>
      </c>
      <c r="P4055">
        <v>8</v>
      </c>
      <c r="Q4055" s="3">
        <v>10528</v>
      </c>
      <c r="R4055" s="1" t="s">
        <v>1951</v>
      </c>
      <c r="S4055" s="3">
        <v>1490</v>
      </c>
      <c r="T4055">
        <v>9</v>
      </c>
      <c r="U4055" t="str">
        <f>IF(Ecommerce_Sales[[#This Row],[Delivery_Time_Days]]&gt;7,"Delay",IF(Ecommerce_Sales[[#This Row],[Delivery_Time_Days]] = 0,"No delivery",IF(Ecommerce_Sales[[#This Row],[Delivery_Time_Days]]&lt;=7,"On-time")))</f>
        <v>Delay</v>
      </c>
      <c r="V4055" s="7">
        <f>Ecommerce_Sales[[#This Row],[Profit]]/Ecommerce_Sales[[#This Row],[Total_Price]]</f>
        <v>0.29996200607902734</v>
      </c>
      <c r="W4055" s="3">
        <v>3158</v>
      </c>
      <c r="X4055" s="3"/>
    </row>
    <row r="4056" spans="1:24" x14ac:dyDescent="0.25">
      <c r="A4056" s="1" t="s">
        <v>10310</v>
      </c>
      <c r="B4056" s="1" t="s">
        <v>1586</v>
      </c>
      <c r="C4056" s="1" t="s">
        <v>1587</v>
      </c>
      <c r="D4056" s="1" t="s">
        <v>2373</v>
      </c>
      <c r="E4056" s="1" t="s">
        <v>1954</v>
      </c>
      <c r="F4056" s="2">
        <v>45081</v>
      </c>
      <c r="G4056" s="2">
        <v>45061</v>
      </c>
      <c r="H4056" s="2" t="str">
        <f>TEXT(Ecommerce_Sales[[#This Row],[Order_Date]],"mmmm")</f>
        <v>May</v>
      </c>
      <c r="I4056" s="2" t="str">
        <f>TEXT(Ecommerce_Sales[[#This Row],[Order_Date]],"yyyy")</f>
        <v>2023</v>
      </c>
      <c r="J4056" s="2" t="str">
        <f>TEXT(Ecommerce_Sales[[#This Row],[Order_Date]],"mmmm")</f>
        <v>May</v>
      </c>
      <c r="K4056" s="1" t="s">
        <v>1986</v>
      </c>
      <c r="L4056" s="1" t="s">
        <v>10311</v>
      </c>
      <c r="M4056" s="1" t="s">
        <v>1977</v>
      </c>
      <c r="N4056" s="1" t="s">
        <v>1978</v>
      </c>
      <c r="O4056" s="3">
        <v>191</v>
      </c>
      <c r="P4056">
        <v>4</v>
      </c>
      <c r="Q4056" s="3">
        <v>766</v>
      </c>
      <c r="R4056" s="1" t="s">
        <v>1951</v>
      </c>
      <c r="S4056" s="3">
        <v>57</v>
      </c>
      <c r="U4056" t="str">
        <f>IF(Ecommerce_Sales[[#This Row],[Delivery_Time_Days]]&gt;7,"Delay",IF(Ecommerce_Sales[[#This Row],[Delivery_Time_Days]] = 0,"No delivery",IF(Ecommerce_Sales[[#This Row],[Delivery_Time_Days]]&lt;=7,"On-time")))</f>
        <v>No delivery</v>
      </c>
      <c r="V4056" s="7">
        <f>Ecommerce_Sales[[#This Row],[Profit]]/Ecommerce_Sales[[#This Row],[Total_Price]]</f>
        <v>0.34986945169712796</v>
      </c>
      <c r="W4056" s="3">
        <v>268</v>
      </c>
      <c r="X4056" s="3"/>
    </row>
    <row r="4057" spans="1:24" x14ac:dyDescent="0.25">
      <c r="A4057" s="1" t="s">
        <v>10312</v>
      </c>
      <c r="B4057" s="1" t="s">
        <v>116</v>
      </c>
      <c r="C4057" s="1" t="s">
        <v>117</v>
      </c>
      <c r="D4057" s="1" t="s">
        <v>2234</v>
      </c>
      <c r="E4057" s="1" t="s">
        <v>1946</v>
      </c>
      <c r="F4057" s="2">
        <v>45233</v>
      </c>
      <c r="G4057" s="2">
        <v>45088</v>
      </c>
      <c r="H4057" s="2" t="str">
        <f>TEXT(Ecommerce_Sales[[#This Row],[Order_Date]],"mmmm")</f>
        <v>June</v>
      </c>
      <c r="I4057" s="2" t="str">
        <f>TEXT(Ecommerce_Sales[[#This Row],[Order_Date]],"yyyy")</f>
        <v>2023</v>
      </c>
      <c r="J4057" s="2" t="str">
        <f>TEXT(Ecommerce_Sales[[#This Row],[Order_Date]],"mmmm")</f>
        <v>June</v>
      </c>
      <c r="K4057" s="1" t="s">
        <v>1947</v>
      </c>
      <c r="L4057" s="1" t="s">
        <v>3389</v>
      </c>
      <c r="M4057" s="1" t="s">
        <v>2104</v>
      </c>
      <c r="N4057" s="1" t="s">
        <v>1978</v>
      </c>
      <c r="O4057" s="3">
        <v>1133</v>
      </c>
      <c r="P4057">
        <v>2</v>
      </c>
      <c r="Q4057" s="3">
        <v>2265</v>
      </c>
      <c r="R4057" s="1" t="s">
        <v>1958</v>
      </c>
      <c r="S4057" s="3">
        <v>202</v>
      </c>
      <c r="T4057">
        <v>9</v>
      </c>
      <c r="U4057" t="str">
        <f>IF(Ecommerce_Sales[[#This Row],[Delivery_Time_Days]]&gt;7,"Delay",IF(Ecommerce_Sales[[#This Row],[Delivery_Time_Days]] = 0,"No delivery",IF(Ecommerce_Sales[[#This Row],[Delivery_Time_Days]]&lt;=7,"On-time")))</f>
        <v>Delay</v>
      </c>
      <c r="V4057" s="7">
        <f>Ecommerce_Sales[[#This Row],[Profit]]/Ecommerce_Sales[[#This Row],[Total_Price]]</f>
        <v>0.35011037527593819</v>
      </c>
      <c r="W4057" s="3">
        <v>793</v>
      </c>
      <c r="X4057" s="3"/>
    </row>
    <row r="4058" spans="1:24" x14ac:dyDescent="0.25">
      <c r="A4058" s="1" t="s">
        <v>10313</v>
      </c>
      <c r="B4058" s="1" t="s">
        <v>848</v>
      </c>
      <c r="C4058" s="1" t="s">
        <v>849</v>
      </c>
      <c r="D4058" s="1" t="s">
        <v>4113</v>
      </c>
      <c r="E4058" s="1" t="s">
        <v>1961</v>
      </c>
      <c r="F4058" s="2">
        <v>44954</v>
      </c>
      <c r="G4058" s="2">
        <v>45571</v>
      </c>
      <c r="H4058" s="2" t="str">
        <f>TEXT(Ecommerce_Sales[[#This Row],[Order_Date]],"mmmm")</f>
        <v>October</v>
      </c>
      <c r="I4058" s="2" t="str">
        <f>TEXT(Ecommerce_Sales[[#This Row],[Order_Date]],"yyyy")</f>
        <v>2024</v>
      </c>
      <c r="J4058" s="2" t="str">
        <f>TEXT(Ecommerce_Sales[[#This Row],[Order_Date]],"mmmm")</f>
        <v>October</v>
      </c>
      <c r="K4058" s="1" t="s">
        <v>1947</v>
      </c>
      <c r="L4058" s="1" t="s">
        <v>10314</v>
      </c>
      <c r="M4058" s="1" t="s">
        <v>2054</v>
      </c>
      <c r="N4058" s="1" t="s">
        <v>1957</v>
      </c>
      <c r="O4058" s="3">
        <v>711</v>
      </c>
      <c r="P4058">
        <v>2</v>
      </c>
      <c r="Q4058" s="3">
        <v>1422</v>
      </c>
      <c r="R4058" s="1" t="s">
        <v>1951</v>
      </c>
      <c r="S4058" s="3">
        <v>116</v>
      </c>
      <c r="T4058">
        <v>5</v>
      </c>
      <c r="U4058" t="str">
        <f>IF(Ecommerce_Sales[[#This Row],[Delivery_Time_Days]]&gt;7,"Delay",IF(Ecommerce_Sales[[#This Row],[Delivery_Time_Days]] = 0,"No delivery",IF(Ecommerce_Sales[[#This Row],[Delivery_Time_Days]]&lt;=7,"On-time")))</f>
        <v>On-time</v>
      </c>
      <c r="V4058" s="7">
        <f>Ecommerce_Sales[[#This Row],[Profit]]/Ecommerce_Sales[[#This Row],[Total_Price]]</f>
        <v>0.14978902953586498</v>
      </c>
      <c r="W4058" s="3">
        <v>213</v>
      </c>
      <c r="X4058" s="3"/>
    </row>
    <row r="4059" spans="1:24" x14ac:dyDescent="0.25">
      <c r="A4059" s="1" t="s">
        <v>10315</v>
      </c>
      <c r="B4059" s="1" t="s">
        <v>583</v>
      </c>
      <c r="C4059" s="1" t="s">
        <v>584</v>
      </c>
      <c r="D4059" s="1" t="s">
        <v>4239</v>
      </c>
      <c r="E4059" s="1" t="s">
        <v>1981</v>
      </c>
      <c r="F4059" s="2">
        <v>45328</v>
      </c>
      <c r="G4059" s="2">
        <v>45616</v>
      </c>
      <c r="H4059" s="2" t="str">
        <f>TEXT(Ecommerce_Sales[[#This Row],[Order_Date]],"mmmm")</f>
        <v>November</v>
      </c>
      <c r="I4059" s="2" t="str">
        <f>TEXT(Ecommerce_Sales[[#This Row],[Order_Date]],"yyyy")</f>
        <v>2024</v>
      </c>
      <c r="J4059" s="2" t="str">
        <f>TEXT(Ecommerce_Sales[[#This Row],[Order_Date]],"mmmm")</f>
        <v>November</v>
      </c>
      <c r="K4059" s="1" t="s">
        <v>1947</v>
      </c>
      <c r="L4059" s="1" t="s">
        <v>10316</v>
      </c>
      <c r="M4059" s="1" t="s">
        <v>1988</v>
      </c>
      <c r="N4059" s="1" t="s">
        <v>1989</v>
      </c>
      <c r="O4059" s="3">
        <v>509</v>
      </c>
      <c r="P4059">
        <v>1</v>
      </c>
      <c r="Q4059" s="3">
        <v>509</v>
      </c>
      <c r="R4059" s="1" t="s">
        <v>2008</v>
      </c>
      <c r="S4059" s="3">
        <v>40</v>
      </c>
      <c r="T4059">
        <v>4</v>
      </c>
      <c r="U4059" t="str">
        <f>IF(Ecommerce_Sales[[#This Row],[Delivery_Time_Days]]&gt;7,"Delay",IF(Ecommerce_Sales[[#This Row],[Delivery_Time_Days]] = 0,"No delivery",IF(Ecommerce_Sales[[#This Row],[Delivery_Time_Days]]&lt;=7,"On-time")))</f>
        <v>On-time</v>
      </c>
      <c r="V4059" s="7">
        <f>Ecommerce_Sales[[#This Row],[Profit]]/Ecommerce_Sales[[#This Row],[Total_Price]]</f>
        <v>0.24950884086444008</v>
      </c>
      <c r="W4059" s="3">
        <v>127</v>
      </c>
      <c r="X4059" s="3"/>
    </row>
    <row r="4060" spans="1:24" x14ac:dyDescent="0.25">
      <c r="A4060" s="1" t="s">
        <v>10317</v>
      </c>
      <c r="B4060" s="1" t="s">
        <v>676</v>
      </c>
      <c r="C4060" s="1" t="s">
        <v>677</v>
      </c>
      <c r="D4060" s="1" t="s">
        <v>5258</v>
      </c>
      <c r="E4060" s="1" t="s">
        <v>1966</v>
      </c>
      <c r="F4060" s="2">
        <v>45369</v>
      </c>
      <c r="G4060" s="2">
        <v>45605</v>
      </c>
      <c r="H4060" s="2" t="str">
        <f>TEXT(Ecommerce_Sales[[#This Row],[Order_Date]],"mmmm")</f>
        <v>November</v>
      </c>
      <c r="I4060" s="2" t="str">
        <f>TEXT(Ecommerce_Sales[[#This Row],[Order_Date]],"yyyy")</f>
        <v>2024</v>
      </c>
      <c r="J4060" s="2" t="str">
        <f>TEXT(Ecommerce_Sales[[#This Row],[Order_Date]],"mmmm")</f>
        <v>November</v>
      </c>
      <c r="K4060" s="1" t="s">
        <v>1947</v>
      </c>
      <c r="L4060" s="1" t="s">
        <v>10318</v>
      </c>
      <c r="M4060" s="1" t="s">
        <v>2079</v>
      </c>
      <c r="N4060" s="1" t="s">
        <v>1973</v>
      </c>
      <c r="O4060" s="3">
        <v>1282</v>
      </c>
      <c r="P4060">
        <v>4</v>
      </c>
      <c r="Q4060" s="3">
        <v>5128</v>
      </c>
      <c r="R4060" s="1" t="s">
        <v>1951</v>
      </c>
      <c r="S4060" s="3">
        <v>678</v>
      </c>
      <c r="T4060">
        <v>10</v>
      </c>
      <c r="U4060" t="str">
        <f>IF(Ecommerce_Sales[[#This Row],[Delivery_Time_Days]]&gt;7,"Delay",IF(Ecommerce_Sales[[#This Row],[Delivery_Time_Days]] = 0,"No delivery",IF(Ecommerce_Sales[[#This Row],[Delivery_Time_Days]]&lt;=7,"On-time")))</f>
        <v>Delay</v>
      </c>
      <c r="V4060" s="7">
        <f>Ecommerce_Sales[[#This Row],[Profit]]/Ecommerce_Sales[[#This Row],[Total_Price]]</f>
        <v>0.2999219968798752</v>
      </c>
      <c r="W4060" s="3">
        <v>1538</v>
      </c>
      <c r="X4060" s="3"/>
    </row>
    <row r="4061" spans="1:24" x14ac:dyDescent="0.25">
      <c r="A4061" s="1" t="s">
        <v>10319</v>
      </c>
      <c r="B4061" s="1" t="s">
        <v>1136</v>
      </c>
      <c r="C4061" s="1" t="s">
        <v>1137</v>
      </c>
      <c r="D4061" s="1" t="s">
        <v>8352</v>
      </c>
      <c r="E4061" s="1" t="s">
        <v>1981</v>
      </c>
      <c r="F4061" s="2">
        <v>45118</v>
      </c>
      <c r="G4061" s="2">
        <v>45571</v>
      </c>
      <c r="H4061" s="2" t="str">
        <f>TEXT(Ecommerce_Sales[[#This Row],[Order_Date]],"mmmm")</f>
        <v>October</v>
      </c>
      <c r="I4061" s="2" t="str">
        <f>TEXT(Ecommerce_Sales[[#This Row],[Order_Date]],"yyyy")</f>
        <v>2024</v>
      </c>
      <c r="J4061" s="2" t="str">
        <f>TEXT(Ecommerce_Sales[[#This Row],[Order_Date]],"mmmm")</f>
        <v>October</v>
      </c>
      <c r="K4061" s="1" t="s">
        <v>1947</v>
      </c>
      <c r="L4061" s="1" t="s">
        <v>5700</v>
      </c>
      <c r="M4061" s="1" t="s">
        <v>1963</v>
      </c>
      <c r="N4061" s="1" t="s">
        <v>1957</v>
      </c>
      <c r="O4061" s="3">
        <v>102</v>
      </c>
      <c r="P4061">
        <v>4</v>
      </c>
      <c r="Q4061" s="3">
        <v>406</v>
      </c>
      <c r="R4061" s="1" t="s">
        <v>1958</v>
      </c>
      <c r="S4061" s="3">
        <v>25</v>
      </c>
      <c r="T4061">
        <v>2</v>
      </c>
      <c r="U4061" t="str">
        <f>IF(Ecommerce_Sales[[#This Row],[Delivery_Time_Days]]&gt;7,"Delay",IF(Ecommerce_Sales[[#This Row],[Delivery_Time_Days]] = 0,"No delivery",IF(Ecommerce_Sales[[#This Row],[Delivery_Time_Days]]&lt;=7,"On-time")))</f>
        <v>On-time</v>
      </c>
      <c r="V4061" s="7">
        <f>Ecommerce_Sales[[#This Row],[Profit]]/Ecommerce_Sales[[#This Row],[Total_Price]]</f>
        <v>0.15024630541871922</v>
      </c>
      <c r="W4061" s="3">
        <v>61</v>
      </c>
      <c r="X4061" s="3"/>
    </row>
    <row r="4062" spans="1:24" x14ac:dyDescent="0.25">
      <c r="A4062" s="1" t="s">
        <v>10320</v>
      </c>
      <c r="B4062" s="1" t="s">
        <v>1834</v>
      </c>
      <c r="C4062" s="1" t="s">
        <v>1835</v>
      </c>
      <c r="D4062" s="1" t="s">
        <v>7050</v>
      </c>
      <c r="E4062" s="1" t="s">
        <v>2005</v>
      </c>
      <c r="F4062" s="2">
        <v>45380</v>
      </c>
      <c r="G4062" s="2">
        <v>45020</v>
      </c>
      <c r="H4062" s="2" t="str">
        <f>TEXT(Ecommerce_Sales[[#This Row],[Order_Date]],"mmmm")</f>
        <v>April</v>
      </c>
      <c r="I4062" s="2" t="str">
        <f>TEXT(Ecommerce_Sales[[#This Row],[Order_Date]],"yyyy")</f>
        <v>2023</v>
      </c>
      <c r="J4062" s="2" t="str">
        <f>TEXT(Ecommerce_Sales[[#This Row],[Order_Date]],"mmmm")</f>
        <v>April</v>
      </c>
      <c r="K4062" s="1" t="s">
        <v>1947</v>
      </c>
      <c r="L4062" s="1" t="s">
        <v>10321</v>
      </c>
      <c r="M4062" s="1" t="s">
        <v>1956</v>
      </c>
      <c r="N4062" s="1" t="s">
        <v>1957</v>
      </c>
      <c r="O4062" s="3">
        <v>341</v>
      </c>
      <c r="P4062">
        <v>4</v>
      </c>
      <c r="Q4062" s="3">
        <v>1363</v>
      </c>
      <c r="R4062" s="1" t="s">
        <v>1958</v>
      </c>
      <c r="S4062" s="3">
        <v>184</v>
      </c>
      <c r="T4062">
        <v>9</v>
      </c>
      <c r="U4062" t="str">
        <f>IF(Ecommerce_Sales[[#This Row],[Delivery_Time_Days]]&gt;7,"Delay",IF(Ecommerce_Sales[[#This Row],[Delivery_Time_Days]] = 0,"No delivery",IF(Ecommerce_Sales[[#This Row],[Delivery_Time_Days]]&lt;=7,"On-time")))</f>
        <v>Delay</v>
      </c>
      <c r="V4062" s="7">
        <f>Ecommerce_Sales[[#This Row],[Profit]]/Ecommerce_Sales[[#This Row],[Total_Price]]</f>
        <v>0.1504035216434336</v>
      </c>
      <c r="W4062" s="3">
        <v>205</v>
      </c>
      <c r="X4062" s="3"/>
    </row>
    <row r="4063" spans="1:24" x14ac:dyDescent="0.25">
      <c r="A4063" s="1" t="s">
        <v>10322</v>
      </c>
      <c r="B4063" s="1" t="s">
        <v>674</v>
      </c>
      <c r="C4063" s="1" t="s">
        <v>675</v>
      </c>
      <c r="D4063" s="1" t="s">
        <v>3377</v>
      </c>
      <c r="E4063" s="1" t="s">
        <v>1966</v>
      </c>
      <c r="F4063" s="2">
        <v>45615</v>
      </c>
      <c r="G4063" s="2">
        <v>45493</v>
      </c>
      <c r="H4063" s="2" t="str">
        <f>TEXT(Ecommerce_Sales[[#This Row],[Order_Date]],"mmmm")</f>
        <v>July</v>
      </c>
      <c r="I4063" s="2" t="str">
        <f>TEXT(Ecommerce_Sales[[#This Row],[Order_Date]],"yyyy")</f>
        <v>2024</v>
      </c>
      <c r="J4063" s="2" t="str">
        <f>TEXT(Ecommerce_Sales[[#This Row],[Order_Date]],"mmmm")</f>
        <v>July</v>
      </c>
      <c r="K4063" s="1" t="s">
        <v>1947</v>
      </c>
      <c r="L4063" s="1" t="s">
        <v>7080</v>
      </c>
      <c r="M4063" s="1" t="s">
        <v>2054</v>
      </c>
      <c r="N4063" s="1" t="s">
        <v>1957</v>
      </c>
      <c r="O4063" s="3">
        <v>1220</v>
      </c>
      <c r="P4063">
        <v>1</v>
      </c>
      <c r="Q4063" s="3">
        <v>1220</v>
      </c>
      <c r="R4063" s="1" t="s">
        <v>2012</v>
      </c>
      <c r="S4063" s="3">
        <v>177</v>
      </c>
      <c r="T4063">
        <v>5</v>
      </c>
      <c r="U4063" t="str">
        <f>IF(Ecommerce_Sales[[#This Row],[Delivery_Time_Days]]&gt;7,"Delay",IF(Ecommerce_Sales[[#This Row],[Delivery_Time_Days]] = 0,"No delivery",IF(Ecommerce_Sales[[#This Row],[Delivery_Time_Days]]&lt;=7,"On-time")))</f>
        <v>On-time</v>
      </c>
      <c r="V4063" s="7">
        <f>Ecommerce_Sales[[#This Row],[Profit]]/Ecommerce_Sales[[#This Row],[Total_Price]]</f>
        <v>0.15</v>
      </c>
      <c r="W4063" s="3">
        <v>183</v>
      </c>
      <c r="X4063" s="3"/>
    </row>
    <row r="4064" spans="1:24" x14ac:dyDescent="0.25">
      <c r="A4064" s="1" t="s">
        <v>10323</v>
      </c>
      <c r="B4064" s="1" t="s">
        <v>672</v>
      </c>
      <c r="C4064" s="1" t="s">
        <v>673</v>
      </c>
      <c r="D4064" s="1" t="s">
        <v>3414</v>
      </c>
      <c r="E4064" s="1" t="s">
        <v>2005</v>
      </c>
      <c r="F4064" s="2">
        <v>45071</v>
      </c>
      <c r="G4064" s="2">
        <v>45626</v>
      </c>
      <c r="H4064" s="2" t="str">
        <f>TEXT(Ecommerce_Sales[[#This Row],[Order_Date]],"mmmm")</f>
        <v>November</v>
      </c>
      <c r="I4064" s="2" t="str">
        <f>TEXT(Ecommerce_Sales[[#This Row],[Order_Date]],"yyyy")</f>
        <v>2024</v>
      </c>
      <c r="J4064" s="2" t="str">
        <f>TEXT(Ecommerce_Sales[[#This Row],[Order_Date]],"mmmm")</f>
        <v>November</v>
      </c>
      <c r="K4064" s="1" t="s">
        <v>1947</v>
      </c>
      <c r="L4064" s="1" t="s">
        <v>10324</v>
      </c>
      <c r="M4064" s="1" t="s">
        <v>2058</v>
      </c>
      <c r="N4064" s="1" t="s">
        <v>1950</v>
      </c>
      <c r="O4064" s="3">
        <v>595</v>
      </c>
      <c r="P4064">
        <v>3</v>
      </c>
      <c r="Q4064" s="3">
        <v>1785</v>
      </c>
      <c r="R4064" s="1" t="s">
        <v>2012</v>
      </c>
      <c r="S4064" s="3">
        <v>261</v>
      </c>
      <c r="T4064">
        <v>5</v>
      </c>
      <c r="U4064" t="str">
        <f>IF(Ecommerce_Sales[[#This Row],[Delivery_Time_Days]]&gt;7,"Delay",IF(Ecommerce_Sales[[#This Row],[Delivery_Time_Days]] = 0,"No delivery",IF(Ecommerce_Sales[[#This Row],[Delivery_Time_Days]]&lt;=7,"On-time")))</f>
        <v>On-time</v>
      </c>
      <c r="V4064" s="7">
        <f>Ecommerce_Sales[[#This Row],[Profit]]/Ecommerce_Sales[[#This Row],[Total_Price]]</f>
        <v>0.4</v>
      </c>
      <c r="W4064" s="3">
        <v>714</v>
      </c>
      <c r="X4064" s="3"/>
    </row>
    <row r="4065" spans="1:24" x14ac:dyDescent="0.25">
      <c r="A4065" s="1" t="s">
        <v>10325</v>
      </c>
      <c r="B4065" s="1" t="s">
        <v>1424</v>
      </c>
      <c r="C4065" s="1" t="s">
        <v>1425</v>
      </c>
      <c r="D4065" s="1" t="s">
        <v>3441</v>
      </c>
      <c r="E4065" s="1" t="s">
        <v>2005</v>
      </c>
      <c r="F4065" s="2">
        <v>45426</v>
      </c>
      <c r="G4065" s="2">
        <v>44987</v>
      </c>
      <c r="H4065" s="2" t="str">
        <f>TEXT(Ecommerce_Sales[[#This Row],[Order_Date]],"mmmm")</f>
        <v>March</v>
      </c>
      <c r="I4065" s="2" t="str">
        <f>TEXT(Ecommerce_Sales[[#This Row],[Order_Date]],"yyyy")</f>
        <v>2023</v>
      </c>
      <c r="J4065" s="2" t="str">
        <f>TEXT(Ecommerce_Sales[[#This Row],[Order_Date]],"mmmm")</f>
        <v>March</v>
      </c>
      <c r="K4065" s="1" t="s">
        <v>1947</v>
      </c>
      <c r="L4065" s="1" t="s">
        <v>10326</v>
      </c>
      <c r="M4065" s="1" t="s">
        <v>1949</v>
      </c>
      <c r="N4065" s="1" t="s">
        <v>1950</v>
      </c>
      <c r="O4065" s="3">
        <v>600</v>
      </c>
      <c r="P4065">
        <v>5</v>
      </c>
      <c r="Q4065" s="3">
        <v>3002</v>
      </c>
      <c r="R4065" s="1" t="s">
        <v>1958</v>
      </c>
      <c r="S4065" s="3">
        <v>222</v>
      </c>
      <c r="T4065">
        <v>2</v>
      </c>
      <c r="U4065" t="str">
        <f>IF(Ecommerce_Sales[[#This Row],[Delivery_Time_Days]]&gt;7,"Delay",IF(Ecommerce_Sales[[#This Row],[Delivery_Time_Days]] = 0,"No delivery",IF(Ecommerce_Sales[[#This Row],[Delivery_Time_Days]]&lt;=7,"On-time")))</f>
        <v>On-time</v>
      </c>
      <c r="V4065" s="7">
        <f>Ecommerce_Sales[[#This Row],[Profit]]/Ecommerce_Sales[[#This Row],[Total_Price]]</f>
        <v>0.40006662225183209</v>
      </c>
      <c r="W4065" s="3">
        <v>1201</v>
      </c>
      <c r="X4065" s="3"/>
    </row>
    <row r="4066" spans="1:24" x14ac:dyDescent="0.25">
      <c r="A4066" s="1" t="s">
        <v>10327</v>
      </c>
      <c r="B4066" s="1" t="s">
        <v>446</v>
      </c>
      <c r="C4066" s="1" t="s">
        <v>447</v>
      </c>
      <c r="D4066" s="1" t="s">
        <v>2219</v>
      </c>
      <c r="E4066" s="1" t="s">
        <v>1966</v>
      </c>
      <c r="F4066" s="2">
        <v>45357</v>
      </c>
      <c r="G4066" s="2">
        <v>45215</v>
      </c>
      <c r="H4066" s="2" t="str">
        <f>TEXT(Ecommerce_Sales[[#This Row],[Order_Date]],"mmmm")</f>
        <v>October</v>
      </c>
      <c r="I4066" s="2" t="str">
        <f>TEXT(Ecommerce_Sales[[#This Row],[Order_Date]],"yyyy")</f>
        <v>2023</v>
      </c>
      <c r="J4066" s="2" t="str">
        <f>TEXT(Ecommerce_Sales[[#This Row],[Order_Date]],"mmmm")</f>
        <v>October</v>
      </c>
      <c r="K4066" s="1" t="s">
        <v>1947</v>
      </c>
      <c r="L4066" s="1" t="s">
        <v>10328</v>
      </c>
      <c r="M4066" s="1" t="s">
        <v>2002</v>
      </c>
      <c r="N4066" s="1" t="s">
        <v>1989</v>
      </c>
      <c r="O4066" s="3">
        <v>313</v>
      </c>
      <c r="P4066">
        <v>6</v>
      </c>
      <c r="Q4066" s="3">
        <v>1881</v>
      </c>
      <c r="R4066" s="1" t="s">
        <v>1958</v>
      </c>
      <c r="S4066" s="3">
        <v>112</v>
      </c>
      <c r="T4066">
        <v>3</v>
      </c>
      <c r="U4066" t="str">
        <f>IF(Ecommerce_Sales[[#This Row],[Delivery_Time_Days]]&gt;7,"Delay",IF(Ecommerce_Sales[[#This Row],[Delivery_Time_Days]] = 0,"No delivery",IF(Ecommerce_Sales[[#This Row],[Delivery_Time_Days]]&lt;=7,"On-time")))</f>
        <v>On-time</v>
      </c>
      <c r="V4066" s="7">
        <f>Ecommerce_Sales[[#This Row],[Profit]]/Ecommerce_Sales[[#This Row],[Total_Price]]</f>
        <v>0.24986709197235513</v>
      </c>
      <c r="W4066" s="3">
        <v>470</v>
      </c>
      <c r="X4066" s="3"/>
    </row>
    <row r="4067" spans="1:24" x14ac:dyDescent="0.25">
      <c r="A4067" s="1" t="s">
        <v>10329</v>
      </c>
      <c r="B4067" s="1" t="s">
        <v>1151</v>
      </c>
      <c r="C4067" s="1" t="s">
        <v>1152</v>
      </c>
      <c r="D4067" s="1" t="s">
        <v>5217</v>
      </c>
      <c r="E4067" s="1" t="s">
        <v>2005</v>
      </c>
      <c r="F4067" s="2">
        <v>45361</v>
      </c>
      <c r="G4067" s="2">
        <v>45226</v>
      </c>
      <c r="H4067" s="2" t="str">
        <f>TEXT(Ecommerce_Sales[[#This Row],[Order_Date]],"mmmm")</f>
        <v>October</v>
      </c>
      <c r="I4067" s="2" t="str">
        <f>TEXT(Ecommerce_Sales[[#This Row],[Order_Date]],"yyyy")</f>
        <v>2023</v>
      </c>
      <c r="J4067" s="2" t="str">
        <f>TEXT(Ecommerce_Sales[[#This Row],[Order_Date]],"mmmm")</f>
        <v>October</v>
      </c>
      <c r="K4067" s="1" t="s">
        <v>1947</v>
      </c>
      <c r="L4067" s="1" t="s">
        <v>5662</v>
      </c>
      <c r="M4067" s="1" t="s">
        <v>2079</v>
      </c>
      <c r="N4067" s="1" t="s">
        <v>1973</v>
      </c>
      <c r="O4067" s="3">
        <v>33</v>
      </c>
      <c r="P4067">
        <v>6</v>
      </c>
      <c r="Q4067" s="3">
        <v>197</v>
      </c>
      <c r="R4067" s="1" t="s">
        <v>1951</v>
      </c>
      <c r="S4067" s="3">
        <v>27</v>
      </c>
      <c r="T4067">
        <v>4</v>
      </c>
      <c r="U4067" t="str">
        <f>IF(Ecommerce_Sales[[#This Row],[Delivery_Time_Days]]&gt;7,"Delay",IF(Ecommerce_Sales[[#This Row],[Delivery_Time_Days]] = 0,"No delivery",IF(Ecommerce_Sales[[#This Row],[Delivery_Time_Days]]&lt;=7,"On-time")))</f>
        <v>On-time</v>
      </c>
      <c r="V4067" s="7">
        <f>Ecommerce_Sales[[#This Row],[Profit]]/Ecommerce_Sales[[#This Row],[Total_Price]]</f>
        <v>0.29949238578680204</v>
      </c>
      <c r="W4067" s="3">
        <v>59</v>
      </c>
      <c r="X4067" s="3"/>
    </row>
    <row r="4068" spans="1:24" x14ac:dyDescent="0.25">
      <c r="A4068" s="1" t="s">
        <v>10330</v>
      </c>
      <c r="B4068" s="1" t="s">
        <v>627</v>
      </c>
      <c r="C4068" s="1" t="s">
        <v>628</v>
      </c>
      <c r="D4068" s="1" t="s">
        <v>7290</v>
      </c>
      <c r="E4068" s="1" t="s">
        <v>2005</v>
      </c>
      <c r="F4068" s="2">
        <v>45218</v>
      </c>
      <c r="G4068" s="2">
        <v>45146</v>
      </c>
      <c r="H4068" s="2" t="str">
        <f>TEXT(Ecommerce_Sales[[#This Row],[Order_Date]],"mmmm")</f>
        <v>August</v>
      </c>
      <c r="I4068" s="2" t="str">
        <f>TEXT(Ecommerce_Sales[[#This Row],[Order_Date]],"yyyy")</f>
        <v>2023</v>
      </c>
      <c r="J4068" s="2" t="str">
        <f>TEXT(Ecommerce_Sales[[#This Row],[Order_Date]],"mmmm")</f>
        <v>August</v>
      </c>
      <c r="K4068" s="1" t="s">
        <v>1947</v>
      </c>
      <c r="L4068" s="1" t="s">
        <v>10331</v>
      </c>
      <c r="M4068" s="1" t="s">
        <v>1988</v>
      </c>
      <c r="N4068" s="1" t="s">
        <v>1989</v>
      </c>
      <c r="O4068" s="3">
        <v>60</v>
      </c>
      <c r="P4068">
        <v>5</v>
      </c>
      <c r="Q4068" s="3">
        <v>300</v>
      </c>
      <c r="R4068" s="1" t="s">
        <v>1958</v>
      </c>
      <c r="S4068" s="3">
        <v>33</v>
      </c>
      <c r="T4068">
        <v>10</v>
      </c>
      <c r="U4068" t="str">
        <f>IF(Ecommerce_Sales[[#This Row],[Delivery_Time_Days]]&gt;7,"Delay",IF(Ecommerce_Sales[[#This Row],[Delivery_Time_Days]] = 0,"No delivery",IF(Ecommerce_Sales[[#This Row],[Delivery_Time_Days]]&lt;=7,"On-time")))</f>
        <v>Delay</v>
      </c>
      <c r="V4068" s="7">
        <f>Ecommerce_Sales[[#This Row],[Profit]]/Ecommerce_Sales[[#This Row],[Total_Price]]</f>
        <v>0.25</v>
      </c>
      <c r="W4068" s="3">
        <v>75</v>
      </c>
      <c r="X4068" s="3"/>
    </row>
    <row r="4069" spans="1:24" x14ac:dyDescent="0.25">
      <c r="A4069" s="1" t="s">
        <v>10332</v>
      </c>
      <c r="B4069" s="1" t="s">
        <v>286</v>
      </c>
      <c r="C4069" s="1" t="s">
        <v>287</v>
      </c>
      <c r="D4069" s="1" t="s">
        <v>2862</v>
      </c>
      <c r="E4069" s="1" t="s">
        <v>2005</v>
      </c>
      <c r="F4069" s="2">
        <v>45327</v>
      </c>
      <c r="G4069" s="2">
        <v>45640</v>
      </c>
      <c r="H4069" s="2" t="str">
        <f>TEXT(Ecommerce_Sales[[#This Row],[Order_Date]],"mmmm")</f>
        <v>December</v>
      </c>
      <c r="I4069" s="2" t="str">
        <f>TEXT(Ecommerce_Sales[[#This Row],[Order_Date]],"yyyy")</f>
        <v>2024</v>
      </c>
      <c r="J4069" s="2" t="str">
        <f>TEXT(Ecommerce_Sales[[#This Row],[Order_Date]],"mmmm")</f>
        <v>December</v>
      </c>
      <c r="K4069" s="1" t="s">
        <v>1947</v>
      </c>
      <c r="L4069" s="1" t="s">
        <v>3423</v>
      </c>
      <c r="M4069" s="1" t="s">
        <v>1956</v>
      </c>
      <c r="N4069" s="1" t="s">
        <v>1957</v>
      </c>
      <c r="O4069" s="3">
        <v>1197</v>
      </c>
      <c r="P4069">
        <v>2</v>
      </c>
      <c r="Q4069" s="3">
        <v>2395</v>
      </c>
      <c r="R4069" s="1" t="s">
        <v>1958</v>
      </c>
      <c r="S4069" s="3">
        <v>357</v>
      </c>
      <c r="T4069">
        <v>10</v>
      </c>
      <c r="U4069" t="str">
        <f>IF(Ecommerce_Sales[[#This Row],[Delivery_Time_Days]]&gt;7,"Delay",IF(Ecommerce_Sales[[#This Row],[Delivery_Time_Days]] = 0,"No delivery",IF(Ecommerce_Sales[[#This Row],[Delivery_Time_Days]]&lt;=7,"On-time")))</f>
        <v>Delay</v>
      </c>
      <c r="V4069" s="7">
        <f>Ecommerce_Sales[[#This Row],[Profit]]/Ecommerce_Sales[[#This Row],[Total_Price]]</f>
        <v>0.1498956158663883</v>
      </c>
      <c r="W4069" s="3">
        <v>359</v>
      </c>
      <c r="X4069" s="3"/>
    </row>
    <row r="4070" spans="1:24" x14ac:dyDescent="0.25">
      <c r="A4070" s="1" t="s">
        <v>10333</v>
      </c>
      <c r="B4070" s="1" t="s">
        <v>154</v>
      </c>
      <c r="C4070" s="1" t="s">
        <v>1609</v>
      </c>
      <c r="D4070" s="1" t="s">
        <v>5112</v>
      </c>
      <c r="E4070" s="1" t="s">
        <v>1946</v>
      </c>
      <c r="F4070" s="2">
        <v>45190</v>
      </c>
      <c r="G4070" s="2">
        <v>45336</v>
      </c>
      <c r="H4070" s="2" t="str">
        <f>TEXT(Ecommerce_Sales[[#This Row],[Order_Date]],"mmmm")</f>
        <v>February</v>
      </c>
      <c r="I4070" s="2" t="str">
        <f>TEXT(Ecommerce_Sales[[#This Row],[Order_Date]],"yyyy")</f>
        <v>2024</v>
      </c>
      <c r="J4070" s="2" t="str">
        <f>TEXT(Ecommerce_Sales[[#This Row],[Order_Date]],"mmmm")</f>
        <v>February</v>
      </c>
      <c r="K4070" s="1" t="s">
        <v>1947</v>
      </c>
      <c r="L4070" s="1" t="s">
        <v>5709</v>
      </c>
      <c r="M4070" s="1" t="s">
        <v>2104</v>
      </c>
      <c r="N4070" s="1" t="s">
        <v>1978</v>
      </c>
      <c r="O4070" s="3">
        <v>511</v>
      </c>
      <c r="P4070">
        <v>3</v>
      </c>
      <c r="Q4070" s="3">
        <v>1532</v>
      </c>
      <c r="R4070" s="1" t="s">
        <v>1958</v>
      </c>
      <c r="S4070" s="3">
        <v>228</v>
      </c>
      <c r="T4070">
        <v>7</v>
      </c>
      <c r="U4070" t="str">
        <f>IF(Ecommerce_Sales[[#This Row],[Delivery_Time_Days]]&gt;7,"Delay",IF(Ecommerce_Sales[[#This Row],[Delivery_Time_Days]] = 0,"No delivery",IF(Ecommerce_Sales[[#This Row],[Delivery_Time_Days]]&lt;=7,"On-time")))</f>
        <v>On-time</v>
      </c>
      <c r="V4070" s="7">
        <f>Ecommerce_Sales[[#This Row],[Profit]]/Ecommerce_Sales[[#This Row],[Total_Price]]</f>
        <v>0.34986945169712796</v>
      </c>
      <c r="W4070" s="3">
        <v>536</v>
      </c>
      <c r="X4070" s="3"/>
    </row>
    <row r="4071" spans="1:24" x14ac:dyDescent="0.25">
      <c r="A4071" s="1" t="s">
        <v>10334</v>
      </c>
      <c r="B4071" s="1" t="s">
        <v>446</v>
      </c>
      <c r="C4071" s="1" t="s">
        <v>447</v>
      </c>
      <c r="D4071" s="1" t="s">
        <v>2219</v>
      </c>
      <c r="E4071" s="1" t="s">
        <v>1966</v>
      </c>
      <c r="F4071" s="2">
        <v>45357</v>
      </c>
      <c r="G4071" s="2">
        <v>45263</v>
      </c>
      <c r="H4071" s="2" t="str">
        <f>TEXT(Ecommerce_Sales[[#This Row],[Order_Date]],"mmmm")</f>
        <v>December</v>
      </c>
      <c r="I4071" s="2" t="str">
        <f>TEXT(Ecommerce_Sales[[#This Row],[Order_Date]],"yyyy")</f>
        <v>2023</v>
      </c>
      <c r="J4071" s="2" t="str">
        <f>TEXT(Ecommerce_Sales[[#This Row],[Order_Date]],"mmmm")</f>
        <v>December</v>
      </c>
      <c r="K4071" s="1" t="s">
        <v>1947</v>
      </c>
      <c r="L4071" s="1" t="s">
        <v>10335</v>
      </c>
      <c r="M4071" s="1" t="s">
        <v>2047</v>
      </c>
      <c r="N4071" s="1" t="s">
        <v>1989</v>
      </c>
      <c r="O4071" s="3">
        <v>1576</v>
      </c>
      <c r="P4071">
        <v>10</v>
      </c>
      <c r="Q4071" s="3">
        <v>15760</v>
      </c>
      <c r="R4071" s="1" t="s">
        <v>1958</v>
      </c>
      <c r="S4071" s="3">
        <v>2009</v>
      </c>
      <c r="T4071">
        <v>6</v>
      </c>
      <c r="U4071" t="str">
        <f>IF(Ecommerce_Sales[[#This Row],[Delivery_Time_Days]]&gt;7,"Delay",IF(Ecommerce_Sales[[#This Row],[Delivery_Time_Days]] = 0,"No delivery",IF(Ecommerce_Sales[[#This Row],[Delivery_Time_Days]]&lt;=7,"On-time")))</f>
        <v>On-time</v>
      </c>
      <c r="V4071" s="7">
        <f>Ecommerce_Sales[[#This Row],[Profit]]/Ecommerce_Sales[[#This Row],[Total_Price]]</f>
        <v>0.25</v>
      </c>
      <c r="W4071" s="3">
        <v>3940</v>
      </c>
      <c r="X4071" s="3"/>
    </row>
    <row r="4072" spans="1:24" x14ac:dyDescent="0.25">
      <c r="A4072" s="1" t="s">
        <v>10336</v>
      </c>
      <c r="B4072" s="1" t="s">
        <v>1275</v>
      </c>
      <c r="C4072" s="1" t="s">
        <v>1276</v>
      </c>
      <c r="D4072" s="1" t="s">
        <v>2060</v>
      </c>
      <c r="E4072" s="1" t="s">
        <v>1966</v>
      </c>
      <c r="F4072" s="2">
        <v>45291</v>
      </c>
      <c r="G4072" s="2">
        <v>44964</v>
      </c>
      <c r="H4072" s="2" t="str">
        <f>TEXT(Ecommerce_Sales[[#This Row],[Order_Date]],"mmmm")</f>
        <v>February</v>
      </c>
      <c r="I4072" s="2" t="str">
        <f>TEXT(Ecommerce_Sales[[#This Row],[Order_Date]],"yyyy")</f>
        <v>2023</v>
      </c>
      <c r="J4072" s="2" t="str">
        <f>TEXT(Ecommerce_Sales[[#This Row],[Order_Date]],"mmmm")</f>
        <v>February</v>
      </c>
      <c r="K4072" s="1" t="s">
        <v>1947</v>
      </c>
      <c r="L4072" s="1" t="s">
        <v>10337</v>
      </c>
      <c r="M4072" s="1" t="s">
        <v>2007</v>
      </c>
      <c r="N4072" s="1" t="s">
        <v>1973</v>
      </c>
      <c r="O4072" s="3">
        <v>232</v>
      </c>
      <c r="P4072">
        <v>1</v>
      </c>
      <c r="Q4072" s="3">
        <v>232</v>
      </c>
      <c r="R4072" s="1" t="s">
        <v>1951</v>
      </c>
      <c r="S4072" s="3">
        <v>27</v>
      </c>
      <c r="T4072">
        <v>8</v>
      </c>
      <c r="U4072" t="str">
        <f>IF(Ecommerce_Sales[[#This Row],[Delivery_Time_Days]]&gt;7,"Delay",IF(Ecommerce_Sales[[#This Row],[Delivery_Time_Days]] = 0,"No delivery",IF(Ecommerce_Sales[[#This Row],[Delivery_Time_Days]]&lt;=7,"On-time")))</f>
        <v>Delay</v>
      </c>
      <c r="V4072" s="7">
        <f>Ecommerce_Sales[[#This Row],[Profit]]/Ecommerce_Sales[[#This Row],[Total_Price]]</f>
        <v>0.30172413793103448</v>
      </c>
      <c r="W4072" s="3">
        <v>70</v>
      </c>
      <c r="X4072" s="3"/>
    </row>
    <row r="4073" spans="1:24" x14ac:dyDescent="0.25">
      <c r="A4073" s="1" t="s">
        <v>10338</v>
      </c>
      <c r="B4073" s="1" t="s">
        <v>1832</v>
      </c>
      <c r="C4073" s="1" t="s">
        <v>1833</v>
      </c>
      <c r="D4073" s="1" t="s">
        <v>10339</v>
      </c>
      <c r="E4073" s="1" t="s">
        <v>1996</v>
      </c>
      <c r="F4073" s="2">
        <v>45447</v>
      </c>
      <c r="G4073" s="2">
        <v>45104</v>
      </c>
      <c r="H4073" s="2" t="str">
        <f>TEXT(Ecommerce_Sales[[#This Row],[Order_Date]],"mmmm")</f>
        <v>June</v>
      </c>
      <c r="I4073" s="2" t="str">
        <f>TEXT(Ecommerce_Sales[[#This Row],[Order_Date]],"yyyy")</f>
        <v>2023</v>
      </c>
      <c r="J4073" s="2" t="str">
        <f>TEXT(Ecommerce_Sales[[#This Row],[Order_Date]],"mmmm")</f>
        <v>June</v>
      </c>
      <c r="K4073" s="1" t="s">
        <v>1947</v>
      </c>
      <c r="L4073" s="1" t="s">
        <v>10340</v>
      </c>
      <c r="M4073" s="1" t="s">
        <v>2026</v>
      </c>
      <c r="N4073" s="1" t="s">
        <v>1978</v>
      </c>
      <c r="O4073" s="3">
        <v>249</v>
      </c>
      <c r="P4073">
        <v>6</v>
      </c>
      <c r="Q4073" s="3">
        <v>1492</v>
      </c>
      <c r="R4073" s="1" t="s">
        <v>1958</v>
      </c>
      <c r="S4073" s="3">
        <v>115</v>
      </c>
      <c r="T4073">
        <v>3</v>
      </c>
      <c r="U4073" t="str">
        <f>IF(Ecommerce_Sales[[#This Row],[Delivery_Time_Days]]&gt;7,"Delay",IF(Ecommerce_Sales[[#This Row],[Delivery_Time_Days]] = 0,"No delivery",IF(Ecommerce_Sales[[#This Row],[Delivery_Time_Days]]&lt;=7,"On-time")))</f>
        <v>On-time</v>
      </c>
      <c r="V4073" s="7">
        <f>Ecommerce_Sales[[#This Row],[Profit]]/Ecommerce_Sales[[#This Row],[Total_Price]]</f>
        <v>0.34986595174262736</v>
      </c>
      <c r="W4073" s="3">
        <v>522</v>
      </c>
      <c r="X4073" s="3"/>
    </row>
    <row r="4074" spans="1:24" x14ac:dyDescent="0.25">
      <c r="A4074" s="1" t="s">
        <v>10341</v>
      </c>
      <c r="B4074" s="1" t="s">
        <v>82</v>
      </c>
      <c r="C4074" s="1" t="s">
        <v>83</v>
      </c>
      <c r="D4074" s="1" t="s">
        <v>3221</v>
      </c>
      <c r="E4074" s="1" t="s">
        <v>1946</v>
      </c>
      <c r="F4074" s="2">
        <v>45029</v>
      </c>
      <c r="G4074" s="2">
        <v>45630</v>
      </c>
      <c r="H4074" s="2" t="str">
        <f>TEXT(Ecommerce_Sales[[#This Row],[Order_Date]],"mmmm")</f>
        <v>December</v>
      </c>
      <c r="I4074" s="2" t="str">
        <f>TEXT(Ecommerce_Sales[[#This Row],[Order_Date]],"yyyy")</f>
        <v>2024</v>
      </c>
      <c r="J4074" s="2" t="str">
        <f>TEXT(Ecommerce_Sales[[#This Row],[Order_Date]],"mmmm")</f>
        <v>December</v>
      </c>
      <c r="K4074" s="1" t="s">
        <v>1947</v>
      </c>
      <c r="L4074" s="1" t="s">
        <v>8606</v>
      </c>
      <c r="M4074" s="1" t="s">
        <v>1983</v>
      </c>
      <c r="N4074" s="1" t="s">
        <v>1950</v>
      </c>
      <c r="O4074" s="3">
        <v>1634</v>
      </c>
      <c r="P4074">
        <v>6</v>
      </c>
      <c r="Q4074" s="3">
        <v>9806</v>
      </c>
      <c r="R4074" s="1" t="s">
        <v>1958</v>
      </c>
      <c r="S4074" s="3">
        <v>1274</v>
      </c>
      <c r="T4074">
        <v>8</v>
      </c>
      <c r="U4074" t="str">
        <f>IF(Ecommerce_Sales[[#This Row],[Delivery_Time_Days]]&gt;7,"Delay",IF(Ecommerce_Sales[[#This Row],[Delivery_Time_Days]] = 0,"No delivery",IF(Ecommerce_Sales[[#This Row],[Delivery_Time_Days]]&lt;=7,"On-time")))</f>
        <v>Delay</v>
      </c>
      <c r="V4074" s="7">
        <f>Ecommerce_Sales[[#This Row],[Profit]]/Ecommerce_Sales[[#This Row],[Total_Price]]</f>
        <v>0.39995920864776668</v>
      </c>
      <c r="W4074" s="3">
        <v>3922</v>
      </c>
      <c r="X4074" s="3"/>
    </row>
    <row r="4075" spans="1:24" x14ac:dyDescent="0.25">
      <c r="A4075" s="1" t="s">
        <v>10342</v>
      </c>
      <c r="B4075" s="1" t="s">
        <v>497</v>
      </c>
      <c r="C4075" s="1" t="s">
        <v>498</v>
      </c>
      <c r="D4075" s="1" t="s">
        <v>4429</v>
      </c>
      <c r="E4075" s="1" t="s">
        <v>1996</v>
      </c>
      <c r="F4075" s="2">
        <v>45077</v>
      </c>
      <c r="G4075" s="2">
        <v>44967</v>
      </c>
      <c r="H4075" s="2" t="str">
        <f>TEXT(Ecommerce_Sales[[#This Row],[Order_Date]],"mmmm")</f>
        <v>February</v>
      </c>
      <c r="I4075" s="2" t="str">
        <f>TEXT(Ecommerce_Sales[[#This Row],[Order_Date]],"yyyy")</f>
        <v>2023</v>
      </c>
      <c r="J4075" s="2" t="str">
        <f>TEXT(Ecommerce_Sales[[#This Row],[Order_Date]],"mmmm")</f>
        <v>February</v>
      </c>
      <c r="K4075" s="1" t="s">
        <v>1947</v>
      </c>
      <c r="L4075" s="1" t="s">
        <v>6205</v>
      </c>
      <c r="M4075" s="1" t="s">
        <v>2058</v>
      </c>
      <c r="N4075" s="1" t="s">
        <v>1950</v>
      </c>
      <c r="O4075" s="3">
        <v>667</v>
      </c>
      <c r="P4075">
        <v>1</v>
      </c>
      <c r="Q4075" s="3">
        <v>667</v>
      </c>
      <c r="R4075" s="1" t="s">
        <v>2016</v>
      </c>
      <c r="S4075" s="3">
        <v>95</v>
      </c>
      <c r="T4075">
        <v>10</v>
      </c>
      <c r="U4075" t="str">
        <f>IF(Ecommerce_Sales[[#This Row],[Delivery_Time_Days]]&gt;7,"Delay",IF(Ecommerce_Sales[[#This Row],[Delivery_Time_Days]] = 0,"No delivery",IF(Ecommerce_Sales[[#This Row],[Delivery_Time_Days]]&lt;=7,"On-time")))</f>
        <v>Delay</v>
      </c>
      <c r="V4075" s="7">
        <f>Ecommerce_Sales[[#This Row],[Profit]]/Ecommerce_Sales[[#This Row],[Total_Price]]</f>
        <v>0.40029985007496249</v>
      </c>
      <c r="W4075" s="3">
        <v>267</v>
      </c>
      <c r="X4075" s="3"/>
    </row>
    <row r="4076" spans="1:24" x14ac:dyDescent="0.25">
      <c r="A4076" s="1" t="s">
        <v>10343</v>
      </c>
      <c r="B4076" s="1" t="s">
        <v>1437</v>
      </c>
      <c r="C4076" s="1" t="s">
        <v>1438</v>
      </c>
      <c r="D4076" s="1" t="s">
        <v>6200</v>
      </c>
      <c r="E4076" s="1" t="s">
        <v>1981</v>
      </c>
      <c r="F4076" s="2">
        <v>45385</v>
      </c>
      <c r="G4076" s="2">
        <v>45451</v>
      </c>
      <c r="H4076" s="2" t="str">
        <f>TEXT(Ecommerce_Sales[[#This Row],[Order_Date]],"mmmm")</f>
        <v>June</v>
      </c>
      <c r="I4076" s="2" t="str">
        <f>TEXT(Ecommerce_Sales[[#This Row],[Order_Date]],"yyyy")</f>
        <v>2024</v>
      </c>
      <c r="J4076" s="2" t="str">
        <f>TEXT(Ecommerce_Sales[[#This Row],[Order_Date]],"mmmm")</f>
        <v>June</v>
      </c>
      <c r="K4076" s="1" t="s">
        <v>1986</v>
      </c>
      <c r="L4076" s="1" t="s">
        <v>10344</v>
      </c>
      <c r="M4076" s="1" t="s">
        <v>2079</v>
      </c>
      <c r="N4076" s="1" t="s">
        <v>1973</v>
      </c>
      <c r="O4076" s="3">
        <v>530</v>
      </c>
      <c r="P4076">
        <v>4</v>
      </c>
      <c r="Q4076" s="3">
        <v>2121</v>
      </c>
      <c r="R4076" s="1" t="s">
        <v>1951</v>
      </c>
      <c r="S4076" s="3">
        <v>132</v>
      </c>
      <c r="U4076" t="str">
        <f>IF(Ecommerce_Sales[[#This Row],[Delivery_Time_Days]]&gt;7,"Delay",IF(Ecommerce_Sales[[#This Row],[Delivery_Time_Days]] = 0,"No delivery",IF(Ecommerce_Sales[[#This Row],[Delivery_Time_Days]]&lt;=7,"On-time")))</f>
        <v>No delivery</v>
      </c>
      <c r="V4076" s="7">
        <f>Ecommerce_Sales[[#This Row],[Profit]]/Ecommerce_Sales[[#This Row],[Total_Price]]</f>
        <v>0.29985855728429983</v>
      </c>
      <c r="W4076" s="3">
        <v>636</v>
      </c>
      <c r="X4076" s="3"/>
    </row>
    <row r="4077" spans="1:24" x14ac:dyDescent="0.25">
      <c r="A4077" s="1" t="s">
        <v>10345</v>
      </c>
      <c r="B4077" s="1" t="s">
        <v>448</v>
      </c>
      <c r="C4077" s="1" t="s">
        <v>449</v>
      </c>
      <c r="D4077" s="1" t="s">
        <v>1965</v>
      </c>
      <c r="E4077" s="1" t="s">
        <v>1966</v>
      </c>
      <c r="F4077" s="2">
        <v>45186</v>
      </c>
      <c r="G4077" s="2">
        <v>45007</v>
      </c>
      <c r="H4077" s="2" t="str">
        <f>TEXT(Ecommerce_Sales[[#This Row],[Order_Date]],"mmmm")</f>
        <v>March</v>
      </c>
      <c r="I4077" s="2" t="str">
        <f>TEXT(Ecommerce_Sales[[#This Row],[Order_Date]],"yyyy")</f>
        <v>2023</v>
      </c>
      <c r="J4077" s="2" t="str">
        <f>TEXT(Ecommerce_Sales[[#This Row],[Order_Date]],"mmmm")</f>
        <v>March</v>
      </c>
      <c r="K4077" s="1" t="s">
        <v>1947</v>
      </c>
      <c r="L4077" s="1" t="s">
        <v>10346</v>
      </c>
      <c r="M4077" s="1" t="s">
        <v>2047</v>
      </c>
      <c r="N4077" s="1" t="s">
        <v>1989</v>
      </c>
      <c r="O4077" s="3">
        <v>217</v>
      </c>
      <c r="P4077">
        <v>1</v>
      </c>
      <c r="Q4077" s="3">
        <v>217</v>
      </c>
      <c r="R4077" s="1" t="s">
        <v>1951</v>
      </c>
      <c r="S4077" s="3">
        <v>32</v>
      </c>
      <c r="T4077">
        <v>7</v>
      </c>
      <c r="U4077" t="str">
        <f>IF(Ecommerce_Sales[[#This Row],[Delivery_Time_Days]]&gt;7,"Delay",IF(Ecommerce_Sales[[#This Row],[Delivery_Time_Days]] = 0,"No delivery",IF(Ecommerce_Sales[[#This Row],[Delivery_Time_Days]]&lt;=7,"On-time")))</f>
        <v>On-time</v>
      </c>
      <c r="V4077" s="7">
        <f>Ecommerce_Sales[[#This Row],[Profit]]/Ecommerce_Sales[[#This Row],[Total_Price]]</f>
        <v>0.24884792626728111</v>
      </c>
      <c r="W4077" s="3">
        <v>54</v>
      </c>
      <c r="X4077" s="3"/>
    </row>
    <row r="4078" spans="1:24" x14ac:dyDescent="0.25">
      <c r="A4078" s="1" t="s">
        <v>10347</v>
      </c>
      <c r="B4078" s="1" t="s">
        <v>1238</v>
      </c>
      <c r="C4078" s="1" t="s">
        <v>1239</v>
      </c>
      <c r="D4078" s="1" t="s">
        <v>2729</v>
      </c>
      <c r="E4078" s="1" t="s">
        <v>1954</v>
      </c>
      <c r="F4078" s="2">
        <v>45073</v>
      </c>
      <c r="G4078" s="2">
        <v>45474</v>
      </c>
      <c r="H4078" s="2" t="str">
        <f>TEXT(Ecommerce_Sales[[#This Row],[Order_Date]],"mmmm")</f>
        <v>July</v>
      </c>
      <c r="I4078" s="2" t="str">
        <f>TEXT(Ecommerce_Sales[[#This Row],[Order_Date]],"yyyy")</f>
        <v>2024</v>
      </c>
      <c r="J4078" s="2" t="str">
        <f>TEXT(Ecommerce_Sales[[#This Row],[Order_Date]],"mmmm")</f>
        <v>July</v>
      </c>
      <c r="K4078" s="1" t="s">
        <v>1992</v>
      </c>
      <c r="L4078" s="1" t="s">
        <v>9034</v>
      </c>
      <c r="M4078" s="1" t="s">
        <v>2058</v>
      </c>
      <c r="N4078" s="1" t="s">
        <v>1950</v>
      </c>
      <c r="O4078" s="3">
        <v>870</v>
      </c>
      <c r="P4078">
        <v>5</v>
      </c>
      <c r="Q4078" s="3">
        <v>4350</v>
      </c>
      <c r="R4078" s="1" t="s">
        <v>1951</v>
      </c>
      <c r="S4078" s="3">
        <v>593</v>
      </c>
      <c r="U4078" t="str">
        <f>IF(Ecommerce_Sales[[#This Row],[Delivery_Time_Days]]&gt;7,"Delay",IF(Ecommerce_Sales[[#This Row],[Delivery_Time_Days]] = 0,"No delivery",IF(Ecommerce_Sales[[#This Row],[Delivery_Time_Days]]&lt;=7,"On-time")))</f>
        <v>No delivery</v>
      </c>
      <c r="V4078" s="7">
        <f>Ecommerce_Sales[[#This Row],[Profit]]/Ecommerce_Sales[[#This Row],[Total_Price]]</f>
        <v>0.4</v>
      </c>
      <c r="W4078" s="3">
        <v>1740</v>
      </c>
      <c r="X4078" s="3"/>
    </row>
    <row r="4079" spans="1:24" x14ac:dyDescent="0.25">
      <c r="A4079" s="1" t="s">
        <v>10348</v>
      </c>
      <c r="B4079" s="1" t="s">
        <v>1669</v>
      </c>
      <c r="C4079" s="1" t="s">
        <v>1670</v>
      </c>
      <c r="D4079" s="1" t="s">
        <v>2070</v>
      </c>
      <c r="E4079" s="1" t="s">
        <v>1981</v>
      </c>
      <c r="F4079" s="2">
        <v>45280</v>
      </c>
      <c r="G4079" s="2">
        <v>45293</v>
      </c>
      <c r="H4079" s="2" t="str">
        <f>TEXT(Ecommerce_Sales[[#This Row],[Order_Date]],"mmmm")</f>
        <v>January</v>
      </c>
      <c r="I4079" s="2" t="str">
        <f>TEXT(Ecommerce_Sales[[#This Row],[Order_Date]],"yyyy")</f>
        <v>2024</v>
      </c>
      <c r="J4079" s="2" t="str">
        <f>TEXT(Ecommerce_Sales[[#This Row],[Order_Date]],"mmmm")</f>
        <v>January</v>
      </c>
      <c r="K4079" s="1" t="s">
        <v>1947</v>
      </c>
      <c r="L4079" s="1" t="s">
        <v>3827</v>
      </c>
      <c r="M4079" s="1" t="s">
        <v>2002</v>
      </c>
      <c r="N4079" s="1" t="s">
        <v>1989</v>
      </c>
      <c r="O4079" s="3">
        <v>530</v>
      </c>
      <c r="P4079">
        <v>3</v>
      </c>
      <c r="Q4079" s="3">
        <v>1591</v>
      </c>
      <c r="R4079" s="1" t="s">
        <v>1958</v>
      </c>
      <c r="S4079" s="3">
        <v>192</v>
      </c>
      <c r="T4079">
        <v>7</v>
      </c>
      <c r="U4079" t="str">
        <f>IF(Ecommerce_Sales[[#This Row],[Delivery_Time_Days]]&gt;7,"Delay",IF(Ecommerce_Sales[[#This Row],[Delivery_Time_Days]] = 0,"No delivery",IF(Ecommerce_Sales[[#This Row],[Delivery_Time_Days]]&lt;=7,"On-time")))</f>
        <v>On-time</v>
      </c>
      <c r="V4079" s="7">
        <f>Ecommerce_Sales[[#This Row],[Profit]]/Ecommerce_Sales[[#This Row],[Total_Price]]</f>
        <v>0.2501571338780641</v>
      </c>
      <c r="W4079" s="3">
        <v>398</v>
      </c>
      <c r="X4079" s="3"/>
    </row>
    <row r="4080" spans="1:24" x14ac:dyDescent="0.25">
      <c r="A4080" s="1" t="s">
        <v>10349</v>
      </c>
      <c r="B4080" s="1" t="s">
        <v>894</v>
      </c>
      <c r="C4080" s="1" t="s">
        <v>895</v>
      </c>
      <c r="D4080" s="1" t="s">
        <v>2102</v>
      </c>
      <c r="E4080" s="1" t="s">
        <v>1966</v>
      </c>
      <c r="F4080" s="2">
        <v>45311</v>
      </c>
      <c r="G4080" s="2">
        <v>44960</v>
      </c>
      <c r="H4080" s="2" t="str">
        <f>TEXT(Ecommerce_Sales[[#This Row],[Order_Date]],"mmmm")</f>
        <v>February</v>
      </c>
      <c r="I4080" s="2" t="str">
        <f>TEXT(Ecommerce_Sales[[#This Row],[Order_Date]],"yyyy")</f>
        <v>2023</v>
      </c>
      <c r="J4080" s="2" t="str">
        <f>TEXT(Ecommerce_Sales[[#This Row],[Order_Date]],"mmmm")</f>
        <v>February</v>
      </c>
      <c r="K4080" s="1" t="s">
        <v>1947</v>
      </c>
      <c r="L4080" s="1" t="s">
        <v>10350</v>
      </c>
      <c r="M4080" s="1" t="s">
        <v>2058</v>
      </c>
      <c r="N4080" s="1" t="s">
        <v>1950</v>
      </c>
      <c r="O4080" s="3">
        <v>888</v>
      </c>
      <c r="P4080">
        <v>1</v>
      </c>
      <c r="Q4080" s="3">
        <v>888</v>
      </c>
      <c r="R4080" s="1" t="s">
        <v>2016</v>
      </c>
      <c r="S4080" s="3">
        <v>129</v>
      </c>
      <c r="T4080">
        <v>2</v>
      </c>
      <c r="U4080" t="str">
        <f>IF(Ecommerce_Sales[[#This Row],[Delivery_Time_Days]]&gt;7,"Delay",IF(Ecommerce_Sales[[#This Row],[Delivery_Time_Days]] = 0,"No delivery",IF(Ecommerce_Sales[[#This Row],[Delivery_Time_Days]]&lt;=7,"On-time")))</f>
        <v>On-time</v>
      </c>
      <c r="V4080" s="7">
        <f>Ecommerce_Sales[[#This Row],[Profit]]/Ecommerce_Sales[[#This Row],[Total_Price]]</f>
        <v>0.3997747747747748</v>
      </c>
      <c r="W4080" s="3">
        <v>355</v>
      </c>
      <c r="X4080" s="3"/>
    </row>
    <row r="4081" spans="1:24" x14ac:dyDescent="0.25">
      <c r="A4081" s="1" t="s">
        <v>10351</v>
      </c>
      <c r="B4081" s="1" t="s">
        <v>1878</v>
      </c>
      <c r="C4081" s="1" t="s">
        <v>1879</v>
      </c>
      <c r="D4081" s="1" t="s">
        <v>5194</v>
      </c>
      <c r="E4081" s="1" t="s">
        <v>1961</v>
      </c>
      <c r="F4081" s="2">
        <v>45436</v>
      </c>
      <c r="G4081" s="2">
        <v>45440</v>
      </c>
      <c r="H4081" s="2" t="str">
        <f>TEXT(Ecommerce_Sales[[#This Row],[Order_Date]],"mmmm")</f>
        <v>May</v>
      </c>
      <c r="I4081" s="2" t="str">
        <f>TEXT(Ecommerce_Sales[[#This Row],[Order_Date]],"yyyy")</f>
        <v>2024</v>
      </c>
      <c r="J4081" s="2" t="str">
        <f>TEXT(Ecommerce_Sales[[#This Row],[Order_Date]],"mmmm")</f>
        <v>May</v>
      </c>
      <c r="K4081" s="1" t="s">
        <v>1947</v>
      </c>
      <c r="L4081" s="1" t="s">
        <v>8912</v>
      </c>
      <c r="M4081" s="1" t="s">
        <v>1972</v>
      </c>
      <c r="N4081" s="1" t="s">
        <v>1973</v>
      </c>
      <c r="O4081" s="3">
        <v>128</v>
      </c>
      <c r="P4081">
        <v>1</v>
      </c>
      <c r="Q4081" s="3">
        <v>128</v>
      </c>
      <c r="R4081" s="1" t="s">
        <v>2008</v>
      </c>
      <c r="S4081" s="3">
        <v>10</v>
      </c>
      <c r="T4081">
        <v>10</v>
      </c>
      <c r="U4081" t="str">
        <f>IF(Ecommerce_Sales[[#This Row],[Delivery_Time_Days]]&gt;7,"Delay",IF(Ecommerce_Sales[[#This Row],[Delivery_Time_Days]] = 0,"No delivery",IF(Ecommerce_Sales[[#This Row],[Delivery_Time_Days]]&lt;=7,"On-time")))</f>
        <v>Delay</v>
      </c>
      <c r="V4081" s="7">
        <f>Ecommerce_Sales[[#This Row],[Profit]]/Ecommerce_Sales[[#This Row],[Total_Price]]</f>
        <v>0.296875</v>
      </c>
      <c r="W4081" s="3">
        <v>38</v>
      </c>
      <c r="X4081" s="3"/>
    </row>
    <row r="4082" spans="1:24" x14ac:dyDescent="0.25">
      <c r="A4082" s="1" t="s">
        <v>10352</v>
      </c>
      <c r="B4082" s="1" t="s">
        <v>830</v>
      </c>
      <c r="C4082" s="1" t="s">
        <v>831</v>
      </c>
      <c r="D4082" s="1" t="s">
        <v>2675</v>
      </c>
      <c r="E4082" s="1" t="s">
        <v>1946</v>
      </c>
      <c r="F4082" s="2">
        <v>45642</v>
      </c>
      <c r="G4082" s="2">
        <v>45243</v>
      </c>
      <c r="H4082" s="2" t="str">
        <f>TEXT(Ecommerce_Sales[[#This Row],[Order_Date]],"mmmm")</f>
        <v>November</v>
      </c>
      <c r="I4082" s="2" t="str">
        <f>TEXT(Ecommerce_Sales[[#This Row],[Order_Date]],"yyyy")</f>
        <v>2023</v>
      </c>
      <c r="J4082" s="2" t="str">
        <f>TEXT(Ecommerce_Sales[[#This Row],[Order_Date]],"mmmm")</f>
        <v>November</v>
      </c>
      <c r="K4082" s="1" t="s">
        <v>1947</v>
      </c>
      <c r="L4082" s="1" t="s">
        <v>10353</v>
      </c>
      <c r="M4082" s="1" t="s">
        <v>2058</v>
      </c>
      <c r="N4082" s="1" t="s">
        <v>1950</v>
      </c>
      <c r="O4082" s="3">
        <v>614</v>
      </c>
      <c r="P4082">
        <v>7</v>
      </c>
      <c r="Q4082" s="3">
        <v>4297</v>
      </c>
      <c r="R4082" s="1" t="s">
        <v>1958</v>
      </c>
      <c r="S4082" s="3">
        <v>641</v>
      </c>
      <c r="T4082">
        <v>2</v>
      </c>
      <c r="U4082" t="str">
        <f>IF(Ecommerce_Sales[[#This Row],[Delivery_Time_Days]]&gt;7,"Delay",IF(Ecommerce_Sales[[#This Row],[Delivery_Time_Days]] = 0,"No delivery",IF(Ecommerce_Sales[[#This Row],[Delivery_Time_Days]]&lt;=7,"On-time")))</f>
        <v>On-time</v>
      </c>
      <c r="V4082" s="7">
        <f>Ecommerce_Sales[[#This Row],[Profit]]/Ecommerce_Sales[[#This Row],[Total_Price]]</f>
        <v>0.40004654410053525</v>
      </c>
      <c r="W4082" s="3">
        <v>1719</v>
      </c>
      <c r="X4082" s="3"/>
    </row>
    <row r="4083" spans="1:24" x14ac:dyDescent="0.25">
      <c r="A4083" s="1" t="s">
        <v>10354</v>
      </c>
      <c r="B4083" s="1" t="s">
        <v>1375</v>
      </c>
      <c r="C4083" s="1" t="s">
        <v>1376</v>
      </c>
      <c r="D4083" s="1" t="s">
        <v>4033</v>
      </c>
      <c r="E4083" s="1" t="s">
        <v>1981</v>
      </c>
      <c r="F4083" s="2">
        <v>45117</v>
      </c>
      <c r="G4083" s="2">
        <v>44967</v>
      </c>
      <c r="H4083" s="2" t="str">
        <f>TEXT(Ecommerce_Sales[[#This Row],[Order_Date]],"mmmm")</f>
        <v>February</v>
      </c>
      <c r="I4083" s="2" t="str">
        <f>TEXT(Ecommerce_Sales[[#This Row],[Order_Date]],"yyyy")</f>
        <v>2023</v>
      </c>
      <c r="J4083" s="2" t="str">
        <f>TEXT(Ecommerce_Sales[[#This Row],[Order_Date]],"mmmm")</f>
        <v>February</v>
      </c>
      <c r="K4083" s="1" t="s">
        <v>1947</v>
      </c>
      <c r="L4083" s="1" t="s">
        <v>10355</v>
      </c>
      <c r="M4083" s="1" t="s">
        <v>1998</v>
      </c>
      <c r="N4083" s="1" t="s">
        <v>1973</v>
      </c>
      <c r="O4083" s="3">
        <v>226</v>
      </c>
      <c r="P4083">
        <v>3</v>
      </c>
      <c r="Q4083" s="3">
        <v>677</v>
      </c>
      <c r="R4083" s="1" t="s">
        <v>1958</v>
      </c>
      <c r="S4083" s="3">
        <v>63</v>
      </c>
      <c r="T4083">
        <v>9</v>
      </c>
      <c r="U4083" t="str">
        <f>IF(Ecommerce_Sales[[#This Row],[Delivery_Time_Days]]&gt;7,"Delay",IF(Ecommerce_Sales[[#This Row],[Delivery_Time_Days]] = 0,"No delivery",IF(Ecommerce_Sales[[#This Row],[Delivery_Time_Days]]&lt;=7,"On-time")))</f>
        <v>Delay</v>
      </c>
      <c r="V4083" s="7">
        <f>Ecommerce_Sales[[#This Row],[Profit]]/Ecommerce_Sales[[#This Row],[Total_Price]]</f>
        <v>0.29985228951255538</v>
      </c>
      <c r="W4083" s="3">
        <v>203</v>
      </c>
      <c r="X4083" s="3"/>
    </row>
    <row r="4084" spans="1:24" x14ac:dyDescent="0.25">
      <c r="A4084" s="1" t="s">
        <v>10356</v>
      </c>
      <c r="B4084" s="1" t="s">
        <v>637</v>
      </c>
      <c r="C4084" s="1" t="s">
        <v>638</v>
      </c>
      <c r="D4084" s="1" t="s">
        <v>3623</v>
      </c>
      <c r="E4084" s="1" t="s">
        <v>1954</v>
      </c>
      <c r="F4084" s="2">
        <v>45189</v>
      </c>
      <c r="G4084" s="2">
        <v>45588</v>
      </c>
      <c r="H4084" s="2" t="str">
        <f>TEXT(Ecommerce_Sales[[#This Row],[Order_Date]],"mmmm")</f>
        <v>October</v>
      </c>
      <c r="I4084" s="2" t="str">
        <f>TEXT(Ecommerce_Sales[[#This Row],[Order_Date]],"yyyy")</f>
        <v>2024</v>
      </c>
      <c r="J4084" s="2" t="str">
        <f>TEXT(Ecommerce_Sales[[#This Row],[Order_Date]],"mmmm")</f>
        <v>October</v>
      </c>
      <c r="K4084" s="1" t="s">
        <v>1947</v>
      </c>
      <c r="L4084" s="1" t="s">
        <v>10357</v>
      </c>
      <c r="M4084" s="1" t="s">
        <v>2054</v>
      </c>
      <c r="N4084" s="1" t="s">
        <v>1957</v>
      </c>
      <c r="O4084" s="3">
        <v>661</v>
      </c>
      <c r="P4084">
        <v>1</v>
      </c>
      <c r="Q4084" s="3">
        <v>661</v>
      </c>
      <c r="R4084" s="1" t="s">
        <v>1958</v>
      </c>
      <c r="S4084" s="3">
        <v>39</v>
      </c>
      <c r="T4084">
        <v>4</v>
      </c>
      <c r="U4084" t="str">
        <f>IF(Ecommerce_Sales[[#This Row],[Delivery_Time_Days]]&gt;7,"Delay",IF(Ecommerce_Sales[[#This Row],[Delivery_Time_Days]] = 0,"No delivery",IF(Ecommerce_Sales[[#This Row],[Delivery_Time_Days]]&lt;=7,"On-time")))</f>
        <v>On-time</v>
      </c>
      <c r="V4084" s="7">
        <f>Ecommerce_Sales[[#This Row],[Profit]]/Ecommerce_Sales[[#This Row],[Total_Price]]</f>
        <v>0.14977307110438728</v>
      </c>
      <c r="W4084" s="3">
        <v>99</v>
      </c>
      <c r="X4084" s="3"/>
    </row>
    <row r="4085" spans="1:24" x14ac:dyDescent="0.25">
      <c r="A4085" s="1" t="s">
        <v>10358</v>
      </c>
      <c r="B4085" s="1" t="s">
        <v>867</v>
      </c>
      <c r="C4085" s="1" t="s">
        <v>868</v>
      </c>
      <c r="D4085" s="1" t="s">
        <v>2158</v>
      </c>
      <c r="E4085" s="1" t="s">
        <v>2005</v>
      </c>
      <c r="F4085" s="2">
        <v>45451</v>
      </c>
      <c r="G4085" s="2">
        <v>45107</v>
      </c>
      <c r="H4085" s="2" t="str">
        <f>TEXT(Ecommerce_Sales[[#This Row],[Order_Date]],"mmmm")</f>
        <v>June</v>
      </c>
      <c r="I4085" s="2" t="str">
        <f>TEXT(Ecommerce_Sales[[#This Row],[Order_Date]],"yyyy")</f>
        <v>2023</v>
      </c>
      <c r="J4085" s="2" t="str">
        <f>TEXT(Ecommerce_Sales[[#This Row],[Order_Date]],"mmmm")</f>
        <v>June</v>
      </c>
      <c r="K4085" s="1" t="s">
        <v>1947</v>
      </c>
      <c r="L4085" s="1" t="s">
        <v>3460</v>
      </c>
      <c r="M4085" s="1" t="s">
        <v>2065</v>
      </c>
      <c r="N4085" s="1" t="s">
        <v>1978</v>
      </c>
      <c r="O4085" s="3">
        <v>1155</v>
      </c>
      <c r="P4085">
        <v>6</v>
      </c>
      <c r="Q4085" s="3">
        <v>6929</v>
      </c>
      <c r="R4085" s="1" t="s">
        <v>1958</v>
      </c>
      <c r="S4085" s="3">
        <v>644</v>
      </c>
      <c r="T4085">
        <v>10</v>
      </c>
      <c r="U4085" t="str">
        <f>IF(Ecommerce_Sales[[#This Row],[Delivery_Time_Days]]&gt;7,"Delay",IF(Ecommerce_Sales[[#This Row],[Delivery_Time_Days]] = 0,"No delivery",IF(Ecommerce_Sales[[#This Row],[Delivery_Time_Days]]&lt;=7,"On-time")))</f>
        <v>Delay</v>
      </c>
      <c r="V4085" s="7">
        <f>Ecommerce_Sales[[#This Row],[Profit]]/Ecommerce_Sales[[#This Row],[Total_Price]]</f>
        <v>0.34997835185452447</v>
      </c>
      <c r="W4085" s="3">
        <v>2425</v>
      </c>
      <c r="X4085" s="3"/>
    </row>
    <row r="4086" spans="1:24" x14ac:dyDescent="0.25">
      <c r="A4086" s="1" t="s">
        <v>10359</v>
      </c>
      <c r="B4086" s="1" t="s">
        <v>454</v>
      </c>
      <c r="C4086" s="1" t="s">
        <v>455</v>
      </c>
      <c r="D4086" s="1" t="s">
        <v>6384</v>
      </c>
      <c r="E4086" s="1" t="s">
        <v>1961</v>
      </c>
      <c r="F4086" s="2">
        <v>45592</v>
      </c>
      <c r="G4086" s="2">
        <v>44934</v>
      </c>
      <c r="H4086" s="2" t="str">
        <f>TEXT(Ecommerce_Sales[[#This Row],[Order_Date]],"mmmm")</f>
        <v>January</v>
      </c>
      <c r="I4086" s="2" t="str">
        <f>TEXT(Ecommerce_Sales[[#This Row],[Order_Date]],"yyyy")</f>
        <v>2023</v>
      </c>
      <c r="J4086" s="2" t="str">
        <f>TEXT(Ecommerce_Sales[[#This Row],[Order_Date]],"mmmm")</f>
        <v>January</v>
      </c>
      <c r="K4086" s="1" t="s">
        <v>1947</v>
      </c>
      <c r="L4086" s="1" t="s">
        <v>10360</v>
      </c>
      <c r="M4086" s="1" t="s">
        <v>2079</v>
      </c>
      <c r="N4086" s="1" t="s">
        <v>1973</v>
      </c>
      <c r="O4086" s="3">
        <v>374</v>
      </c>
      <c r="P4086">
        <v>2</v>
      </c>
      <c r="Q4086" s="3">
        <v>748</v>
      </c>
      <c r="R4086" s="1" t="s">
        <v>1958</v>
      </c>
      <c r="S4086" s="3">
        <v>49</v>
      </c>
      <c r="T4086">
        <v>10</v>
      </c>
      <c r="U4086" t="str">
        <f>IF(Ecommerce_Sales[[#This Row],[Delivery_Time_Days]]&gt;7,"Delay",IF(Ecommerce_Sales[[#This Row],[Delivery_Time_Days]] = 0,"No delivery",IF(Ecommerce_Sales[[#This Row],[Delivery_Time_Days]]&lt;=7,"On-time")))</f>
        <v>Delay</v>
      </c>
      <c r="V4086" s="7">
        <f>Ecommerce_Sales[[#This Row],[Profit]]/Ecommerce_Sales[[#This Row],[Total_Price]]</f>
        <v>0.30080213903743314</v>
      </c>
      <c r="W4086" s="3">
        <v>225</v>
      </c>
      <c r="X4086" s="3"/>
    </row>
    <row r="4087" spans="1:24" x14ac:dyDescent="0.25">
      <c r="A4087" s="1" t="s">
        <v>10361</v>
      </c>
      <c r="B4087" s="1" t="s">
        <v>1603</v>
      </c>
      <c r="C4087" s="1" t="s">
        <v>1604</v>
      </c>
      <c r="D4087" s="1" t="s">
        <v>4481</v>
      </c>
      <c r="E4087" s="1" t="s">
        <v>1996</v>
      </c>
      <c r="F4087" s="2">
        <v>45541</v>
      </c>
      <c r="G4087" s="2">
        <v>45083</v>
      </c>
      <c r="H4087" s="2" t="str">
        <f>TEXT(Ecommerce_Sales[[#This Row],[Order_Date]],"mmmm")</f>
        <v>June</v>
      </c>
      <c r="I4087" s="2" t="str">
        <f>TEXT(Ecommerce_Sales[[#This Row],[Order_Date]],"yyyy")</f>
        <v>2023</v>
      </c>
      <c r="J4087" s="2" t="str">
        <f>TEXT(Ecommerce_Sales[[#This Row],[Order_Date]],"mmmm")</f>
        <v>June</v>
      </c>
      <c r="K4087" s="1" t="s">
        <v>1947</v>
      </c>
      <c r="L4087" s="1" t="s">
        <v>10362</v>
      </c>
      <c r="M4087" s="1" t="s">
        <v>1949</v>
      </c>
      <c r="N4087" s="1" t="s">
        <v>1950</v>
      </c>
      <c r="O4087" s="3">
        <v>990</v>
      </c>
      <c r="P4087">
        <v>4</v>
      </c>
      <c r="Q4087" s="3">
        <v>3962</v>
      </c>
      <c r="R4087" s="1" t="s">
        <v>1958</v>
      </c>
      <c r="S4087" s="3">
        <v>588</v>
      </c>
      <c r="T4087">
        <v>9</v>
      </c>
      <c r="U4087" t="str">
        <f>IF(Ecommerce_Sales[[#This Row],[Delivery_Time_Days]]&gt;7,"Delay",IF(Ecommerce_Sales[[#This Row],[Delivery_Time_Days]] = 0,"No delivery",IF(Ecommerce_Sales[[#This Row],[Delivery_Time_Days]]&lt;=7,"On-time")))</f>
        <v>Delay</v>
      </c>
      <c r="V4087" s="7">
        <f>Ecommerce_Sales[[#This Row],[Profit]]/Ecommerce_Sales[[#This Row],[Total_Price]]</f>
        <v>0.40005047955577994</v>
      </c>
      <c r="W4087" s="3">
        <v>1585</v>
      </c>
      <c r="X4087" s="3"/>
    </row>
    <row r="4088" spans="1:24" x14ac:dyDescent="0.25">
      <c r="A4088" s="1" t="s">
        <v>10363</v>
      </c>
      <c r="B4088" s="1" t="s">
        <v>1275</v>
      </c>
      <c r="C4088" s="1" t="s">
        <v>1276</v>
      </c>
      <c r="D4088" s="1" t="s">
        <v>2060</v>
      </c>
      <c r="E4088" s="1" t="s">
        <v>1966</v>
      </c>
      <c r="F4088" s="2">
        <v>45291</v>
      </c>
      <c r="G4088" s="2">
        <v>45312</v>
      </c>
      <c r="H4088" s="2" t="str">
        <f>TEXT(Ecommerce_Sales[[#This Row],[Order_Date]],"mmmm")</f>
        <v>January</v>
      </c>
      <c r="I4088" s="2" t="str">
        <f>TEXT(Ecommerce_Sales[[#This Row],[Order_Date]],"yyyy")</f>
        <v>2024</v>
      </c>
      <c r="J4088" s="2" t="str">
        <f>TEXT(Ecommerce_Sales[[#This Row],[Order_Date]],"mmmm")</f>
        <v>January</v>
      </c>
      <c r="K4088" s="1" t="s">
        <v>1947</v>
      </c>
      <c r="L4088" s="1" t="s">
        <v>2274</v>
      </c>
      <c r="M4088" s="1" t="s">
        <v>1963</v>
      </c>
      <c r="N4088" s="1" t="s">
        <v>1957</v>
      </c>
      <c r="O4088" s="3">
        <v>865</v>
      </c>
      <c r="P4088">
        <v>1</v>
      </c>
      <c r="Q4088" s="3">
        <v>865</v>
      </c>
      <c r="R4088" s="1" t="s">
        <v>1958</v>
      </c>
      <c r="S4088" s="3">
        <v>67</v>
      </c>
      <c r="T4088">
        <v>2</v>
      </c>
      <c r="U4088" t="str">
        <f>IF(Ecommerce_Sales[[#This Row],[Delivery_Time_Days]]&gt;7,"Delay",IF(Ecommerce_Sales[[#This Row],[Delivery_Time_Days]] = 0,"No delivery",IF(Ecommerce_Sales[[#This Row],[Delivery_Time_Days]]&lt;=7,"On-time")))</f>
        <v>On-time</v>
      </c>
      <c r="V4088" s="7">
        <f>Ecommerce_Sales[[#This Row],[Profit]]/Ecommerce_Sales[[#This Row],[Total_Price]]</f>
        <v>0.15028901734104047</v>
      </c>
      <c r="W4088" s="3">
        <v>130</v>
      </c>
      <c r="X4088" s="3"/>
    </row>
    <row r="4089" spans="1:24" x14ac:dyDescent="0.25">
      <c r="A4089" s="1" t="s">
        <v>10364</v>
      </c>
      <c r="B4089" s="1" t="s">
        <v>20</v>
      </c>
      <c r="C4089" s="1" t="s">
        <v>21</v>
      </c>
      <c r="D4089" s="1" t="s">
        <v>1960</v>
      </c>
      <c r="E4089" s="1" t="s">
        <v>1961</v>
      </c>
      <c r="F4089" s="2">
        <v>45440</v>
      </c>
      <c r="G4089" s="2">
        <v>45349</v>
      </c>
      <c r="H4089" s="2" t="str">
        <f>TEXT(Ecommerce_Sales[[#This Row],[Order_Date]],"mmmm")</f>
        <v>February</v>
      </c>
      <c r="I4089" s="2" t="str">
        <f>TEXT(Ecommerce_Sales[[#This Row],[Order_Date]],"yyyy")</f>
        <v>2024</v>
      </c>
      <c r="J4089" s="2" t="str">
        <f>TEXT(Ecommerce_Sales[[#This Row],[Order_Date]],"mmmm")</f>
        <v>February</v>
      </c>
      <c r="K4089" s="1" t="s">
        <v>1947</v>
      </c>
      <c r="L4089" s="1" t="s">
        <v>10365</v>
      </c>
      <c r="M4089" s="1" t="s">
        <v>2007</v>
      </c>
      <c r="N4089" s="1" t="s">
        <v>1973</v>
      </c>
      <c r="O4089" s="3">
        <v>201</v>
      </c>
      <c r="P4089">
        <v>1</v>
      </c>
      <c r="Q4089" s="3">
        <v>201</v>
      </c>
      <c r="R4089" s="1" t="s">
        <v>1958</v>
      </c>
      <c r="S4089" s="3">
        <v>24</v>
      </c>
      <c r="T4089">
        <v>9</v>
      </c>
      <c r="U4089" t="str">
        <f>IF(Ecommerce_Sales[[#This Row],[Delivery_Time_Days]]&gt;7,"Delay",IF(Ecommerce_Sales[[#This Row],[Delivery_Time_Days]] = 0,"No delivery",IF(Ecommerce_Sales[[#This Row],[Delivery_Time_Days]]&lt;=7,"On-time")))</f>
        <v>Delay</v>
      </c>
      <c r="V4089" s="7">
        <f>Ecommerce_Sales[[#This Row],[Profit]]/Ecommerce_Sales[[#This Row],[Total_Price]]</f>
        <v>0.29850746268656714</v>
      </c>
      <c r="W4089" s="3">
        <v>60</v>
      </c>
      <c r="X4089" s="3"/>
    </row>
    <row r="4090" spans="1:24" x14ac:dyDescent="0.25">
      <c r="A4090" s="1" t="s">
        <v>10366</v>
      </c>
      <c r="B4090" s="1" t="s">
        <v>1553</v>
      </c>
      <c r="C4090" s="1" t="s">
        <v>1554</v>
      </c>
      <c r="D4090" s="1" t="s">
        <v>2453</v>
      </c>
      <c r="E4090" s="1" t="s">
        <v>1981</v>
      </c>
      <c r="F4090" s="2">
        <v>45302</v>
      </c>
      <c r="G4090" s="2">
        <v>45303</v>
      </c>
      <c r="H4090" s="2" t="str">
        <f>TEXT(Ecommerce_Sales[[#This Row],[Order_Date]],"mmmm")</f>
        <v>January</v>
      </c>
      <c r="I4090" s="2" t="str">
        <f>TEXT(Ecommerce_Sales[[#This Row],[Order_Date]],"yyyy")</f>
        <v>2024</v>
      </c>
      <c r="J4090" s="2" t="str">
        <f>TEXT(Ecommerce_Sales[[#This Row],[Order_Date]],"mmmm")</f>
        <v>January</v>
      </c>
      <c r="K4090" s="1" t="s">
        <v>1947</v>
      </c>
      <c r="L4090" s="1" t="s">
        <v>5264</v>
      </c>
      <c r="M4090" s="1" t="s">
        <v>2058</v>
      </c>
      <c r="N4090" s="1" t="s">
        <v>1950</v>
      </c>
      <c r="O4090" s="3">
        <v>794</v>
      </c>
      <c r="P4090">
        <v>1</v>
      </c>
      <c r="Q4090" s="3">
        <v>794</v>
      </c>
      <c r="R4090" s="1" t="s">
        <v>1951</v>
      </c>
      <c r="S4090" s="3">
        <v>80</v>
      </c>
      <c r="T4090">
        <v>5</v>
      </c>
      <c r="U4090" t="str">
        <f>IF(Ecommerce_Sales[[#This Row],[Delivery_Time_Days]]&gt;7,"Delay",IF(Ecommerce_Sales[[#This Row],[Delivery_Time_Days]] = 0,"No delivery",IF(Ecommerce_Sales[[#This Row],[Delivery_Time_Days]]&lt;=7,"On-time")))</f>
        <v>On-time</v>
      </c>
      <c r="V4090" s="7">
        <f>Ecommerce_Sales[[#This Row],[Profit]]/Ecommerce_Sales[[#This Row],[Total_Price]]</f>
        <v>0.40050377833753148</v>
      </c>
      <c r="W4090" s="3">
        <v>318</v>
      </c>
      <c r="X4090" s="3"/>
    </row>
    <row r="4091" spans="1:24" x14ac:dyDescent="0.25">
      <c r="A4091" s="1" t="s">
        <v>10367</v>
      </c>
      <c r="B4091" s="1" t="s">
        <v>1199</v>
      </c>
      <c r="C4091" s="1" t="s">
        <v>1200</v>
      </c>
      <c r="D4091" s="1" t="s">
        <v>2865</v>
      </c>
      <c r="E4091" s="1" t="s">
        <v>1966</v>
      </c>
      <c r="F4091" s="2">
        <v>45056</v>
      </c>
      <c r="G4091" s="2">
        <v>44960</v>
      </c>
      <c r="H4091" s="2" t="str">
        <f>TEXT(Ecommerce_Sales[[#This Row],[Order_Date]],"mmmm")</f>
        <v>February</v>
      </c>
      <c r="I4091" s="2" t="str">
        <f>TEXT(Ecommerce_Sales[[#This Row],[Order_Date]],"yyyy")</f>
        <v>2023</v>
      </c>
      <c r="J4091" s="2" t="str">
        <f>TEXT(Ecommerce_Sales[[#This Row],[Order_Date]],"mmmm")</f>
        <v>February</v>
      </c>
      <c r="K4091" s="1" t="s">
        <v>1992</v>
      </c>
      <c r="L4091" s="1" t="s">
        <v>2199</v>
      </c>
      <c r="M4091" s="1" t="s">
        <v>2079</v>
      </c>
      <c r="N4091" s="1" t="s">
        <v>1973</v>
      </c>
      <c r="O4091" s="3">
        <v>822</v>
      </c>
      <c r="P4091">
        <v>1</v>
      </c>
      <c r="Q4091" s="3">
        <v>822</v>
      </c>
      <c r="R4091" s="1" t="s">
        <v>1951</v>
      </c>
      <c r="S4091" s="3">
        <v>121</v>
      </c>
      <c r="U4091" t="str">
        <f>IF(Ecommerce_Sales[[#This Row],[Delivery_Time_Days]]&gt;7,"Delay",IF(Ecommerce_Sales[[#This Row],[Delivery_Time_Days]] = 0,"No delivery",IF(Ecommerce_Sales[[#This Row],[Delivery_Time_Days]]&lt;=7,"On-time")))</f>
        <v>No delivery</v>
      </c>
      <c r="V4091" s="7">
        <f>Ecommerce_Sales[[#This Row],[Profit]]/Ecommerce_Sales[[#This Row],[Total_Price]]</f>
        <v>0.3004866180048662</v>
      </c>
      <c r="W4091" s="3">
        <v>247</v>
      </c>
      <c r="X4091" s="3"/>
    </row>
    <row r="4092" spans="1:24" x14ac:dyDescent="0.25">
      <c r="A4092" s="1" t="s">
        <v>10368</v>
      </c>
      <c r="B4092" s="1" t="s">
        <v>577</v>
      </c>
      <c r="C4092" s="1" t="s">
        <v>578</v>
      </c>
      <c r="D4092" s="1" t="s">
        <v>2893</v>
      </c>
      <c r="E4092" s="1" t="s">
        <v>2005</v>
      </c>
      <c r="F4092" s="2">
        <v>45310</v>
      </c>
      <c r="G4092" s="2">
        <v>44986</v>
      </c>
      <c r="H4092" s="2" t="str">
        <f>TEXT(Ecommerce_Sales[[#This Row],[Order_Date]],"mmmm")</f>
        <v>March</v>
      </c>
      <c r="I4092" s="2" t="str">
        <f>TEXT(Ecommerce_Sales[[#This Row],[Order_Date]],"yyyy")</f>
        <v>2023</v>
      </c>
      <c r="J4092" s="2" t="str">
        <f>TEXT(Ecommerce_Sales[[#This Row],[Order_Date]],"mmmm")</f>
        <v>March</v>
      </c>
      <c r="K4092" s="1" t="s">
        <v>1947</v>
      </c>
      <c r="L4092" s="1" t="s">
        <v>10369</v>
      </c>
      <c r="M4092" s="1" t="s">
        <v>2002</v>
      </c>
      <c r="N4092" s="1" t="s">
        <v>1989</v>
      </c>
      <c r="O4092" s="3">
        <v>268</v>
      </c>
      <c r="P4092">
        <v>2</v>
      </c>
      <c r="Q4092" s="3">
        <v>535</v>
      </c>
      <c r="R4092" s="1" t="s">
        <v>1951</v>
      </c>
      <c r="S4092" s="3">
        <v>40</v>
      </c>
      <c r="T4092">
        <v>2</v>
      </c>
      <c r="U4092" t="str">
        <f>IF(Ecommerce_Sales[[#This Row],[Delivery_Time_Days]]&gt;7,"Delay",IF(Ecommerce_Sales[[#This Row],[Delivery_Time_Days]] = 0,"No delivery",IF(Ecommerce_Sales[[#This Row],[Delivery_Time_Days]]&lt;=7,"On-time")))</f>
        <v>On-time</v>
      </c>
      <c r="V4092" s="7">
        <f>Ecommerce_Sales[[#This Row],[Profit]]/Ecommerce_Sales[[#This Row],[Total_Price]]</f>
        <v>0.25046728971962617</v>
      </c>
      <c r="W4092" s="3">
        <v>134</v>
      </c>
      <c r="X4092" s="3"/>
    </row>
    <row r="4093" spans="1:24" x14ac:dyDescent="0.25">
      <c r="A4093" s="1" t="s">
        <v>10370</v>
      </c>
      <c r="B4093" s="1" t="s">
        <v>94</v>
      </c>
      <c r="C4093" s="1" t="s">
        <v>95</v>
      </c>
      <c r="D4093" s="1" t="s">
        <v>3097</v>
      </c>
      <c r="E4093" s="1" t="s">
        <v>1996</v>
      </c>
      <c r="F4093" s="2">
        <v>45468</v>
      </c>
      <c r="G4093" s="2">
        <v>45155</v>
      </c>
      <c r="H4093" s="2" t="str">
        <f>TEXT(Ecommerce_Sales[[#This Row],[Order_Date]],"mmmm")</f>
        <v>August</v>
      </c>
      <c r="I4093" s="2" t="str">
        <f>TEXT(Ecommerce_Sales[[#This Row],[Order_Date]],"yyyy")</f>
        <v>2023</v>
      </c>
      <c r="J4093" s="2" t="str">
        <f>TEXT(Ecommerce_Sales[[#This Row],[Order_Date]],"mmmm")</f>
        <v>August</v>
      </c>
      <c r="K4093" s="1" t="s">
        <v>1947</v>
      </c>
      <c r="L4093" s="1" t="s">
        <v>10371</v>
      </c>
      <c r="M4093" s="1" t="s">
        <v>2030</v>
      </c>
      <c r="N4093" s="1" t="s">
        <v>1978</v>
      </c>
      <c r="O4093" s="3">
        <v>1097</v>
      </c>
      <c r="P4093">
        <v>1</v>
      </c>
      <c r="Q4093" s="3">
        <v>1097</v>
      </c>
      <c r="R4093" s="1" t="s">
        <v>2008</v>
      </c>
      <c r="S4093" s="3">
        <v>134</v>
      </c>
      <c r="T4093">
        <v>10</v>
      </c>
      <c r="U4093" t="str">
        <f>IF(Ecommerce_Sales[[#This Row],[Delivery_Time_Days]]&gt;7,"Delay",IF(Ecommerce_Sales[[#This Row],[Delivery_Time_Days]] = 0,"No delivery",IF(Ecommerce_Sales[[#This Row],[Delivery_Time_Days]]&lt;=7,"On-time")))</f>
        <v>Delay</v>
      </c>
      <c r="V4093" s="7">
        <f>Ecommerce_Sales[[#This Row],[Profit]]/Ecommerce_Sales[[#This Row],[Total_Price]]</f>
        <v>0.35004557885141296</v>
      </c>
      <c r="W4093" s="3">
        <v>384</v>
      </c>
      <c r="X4093" s="3"/>
    </row>
    <row r="4094" spans="1:24" x14ac:dyDescent="0.25">
      <c r="A4094" s="1" t="s">
        <v>10372</v>
      </c>
      <c r="B4094" s="1" t="s">
        <v>596</v>
      </c>
      <c r="C4094" s="1" t="s">
        <v>597</v>
      </c>
      <c r="D4094" s="1" t="s">
        <v>5960</v>
      </c>
      <c r="E4094" s="1" t="s">
        <v>1981</v>
      </c>
      <c r="F4094" s="2">
        <v>45347</v>
      </c>
      <c r="G4094" s="2">
        <v>45078</v>
      </c>
      <c r="H4094" s="2" t="str">
        <f>TEXT(Ecommerce_Sales[[#This Row],[Order_Date]],"mmmm")</f>
        <v>June</v>
      </c>
      <c r="I4094" s="2" t="str">
        <f>TEXT(Ecommerce_Sales[[#This Row],[Order_Date]],"yyyy")</f>
        <v>2023</v>
      </c>
      <c r="J4094" s="2" t="str">
        <f>TEXT(Ecommerce_Sales[[#This Row],[Order_Date]],"mmmm")</f>
        <v>June</v>
      </c>
      <c r="K4094" s="1" t="s">
        <v>1992</v>
      </c>
      <c r="L4094" s="1" t="s">
        <v>10373</v>
      </c>
      <c r="M4094" s="1" t="s">
        <v>2007</v>
      </c>
      <c r="N4094" s="1" t="s">
        <v>1973</v>
      </c>
      <c r="O4094" s="3">
        <v>126</v>
      </c>
      <c r="P4094">
        <v>3</v>
      </c>
      <c r="Q4094" s="3">
        <v>378</v>
      </c>
      <c r="R4094" s="1" t="s">
        <v>2008</v>
      </c>
      <c r="S4094" s="3">
        <v>21</v>
      </c>
      <c r="U4094" t="str">
        <f>IF(Ecommerce_Sales[[#This Row],[Delivery_Time_Days]]&gt;7,"Delay",IF(Ecommerce_Sales[[#This Row],[Delivery_Time_Days]] = 0,"No delivery",IF(Ecommerce_Sales[[#This Row],[Delivery_Time_Days]]&lt;=7,"On-time")))</f>
        <v>No delivery</v>
      </c>
      <c r="V4094" s="7">
        <f>Ecommerce_Sales[[#This Row],[Profit]]/Ecommerce_Sales[[#This Row],[Total_Price]]</f>
        <v>0.29894179894179895</v>
      </c>
      <c r="W4094" s="3">
        <v>113</v>
      </c>
      <c r="X4094" s="3"/>
    </row>
    <row r="4095" spans="1:24" x14ac:dyDescent="0.25">
      <c r="A4095" s="1" t="s">
        <v>10374</v>
      </c>
      <c r="B4095" s="1" t="s">
        <v>246</v>
      </c>
      <c r="C4095" s="1" t="s">
        <v>1628</v>
      </c>
      <c r="D4095" s="1" t="s">
        <v>2355</v>
      </c>
      <c r="E4095" s="1" t="s">
        <v>2005</v>
      </c>
      <c r="F4095" s="2">
        <v>44987</v>
      </c>
      <c r="G4095" s="2">
        <v>45179</v>
      </c>
      <c r="H4095" s="2" t="str">
        <f>TEXT(Ecommerce_Sales[[#This Row],[Order_Date]],"mmmm")</f>
        <v>September</v>
      </c>
      <c r="I4095" s="2" t="str">
        <f>TEXT(Ecommerce_Sales[[#This Row],[Order_Date]],"yyyy")</f>
        <v>2023</v>
      </c>
      <c r="J4095" s="2" t="str">
        <f>TEXT(Ecommerce_Sales[[#This Row],[Order_Date]],"mmmm")</f>
        <v>September</v>
      </c>
      <c r="K4095" s="1" t="s">
        <v>1947</v>
      </c>
      <c r="L4095" s="1" t="s">
        <v>7503</v>
      </c>
      <c r="M4095" s="1" t="s">
        <v>1949</v>
      </c>
      <c r="N4095" s="1" t="s">
        <v>1950</v>
      </c>
      <c r="O4095" s="3">
        <v>478</v>
      </c>
      <c r="P4095">
        <v>1</v>
      </c>
      <c r="Q4095" s="3">
        <v>478</v>
      </c>
      <c r="R4095" s="1" t="s">
        <v>1958</v>
      </c>
      <c r="S4095" s="3">
        <v>51</v>
      </c>
      <c r="T4095">
        <v>5</v>
      </c>
      <c r="U4095" t="str">
        <f>IF(Ecommerce_Sales[[#This Row],[Delivery_Time_Days]]&gt;7,"Delay",IF(Ecommerce_Sales[[#This Row],[Delivery_Time_Days]] = 0,"No delivery",IF(Ecommerce_Sales[[#This Row],[Delivery_Time_Days]]&lt;=7,"On-time")))</f>
        <v>On-time</v>
      </c>
      <c r="V4095" s="7">
        <f>Ecommerce_Sales[[#This Row],[Profit]]/Ecommerce_Sales[[#This Row],[Total_Price]]</f>
        <v>0.39958158995815901</v>
      </c>
      <c r="W4095" s="3">
        <v>191</v>
      </c>
      <c r="X4095" s="3"/>
    </row>
    <row r="4096" spans="1:24" x14ac:dyDescent="0.25">
      <c r="A4096" s="1" t="s">
        <v>10375</v>
      </c>
      <c r="B4096" s="1" t="s">
        <v>118</v>
      </c>
      <c r="C4096" s="1" t="s">
        <v>119</v>
      </c>
      <c r="D4096" s="1" t="s">
        <v>5472</v>
      </c>
      <c r="E4096" s="1" t="s">
        <v>1946</v>
      </c>
      <c r="F4096" s="2">
        <v>45292</v>
      </c>
      <c r="G4096" s="2">
        <v>45137</v>
      </c>
      <c r="H4096" s="2" t="str">
        <f>TEXT(Ecommerce_Sales[[#This Row],[Order_Date]],"mmmm")</f>
        <v>July</v>
      </c>
      <c r="I4096" s="2" t="str">
        <f>TEXT(Ecommerce_Sales[[#This Row],[Order_Date]],"yyyy")</f>
        <v>2023</v>
      </c>
      <c r="J4096" s="2" t="str">
        <f>TEXT(Ecommerce_Sales[[#This Row],[Order_Date]],"mmmm")</f>
        <v>July</v>
      </c>
      <c r="K4096" s="1" t="s">
        <v>1947</v>
      </c>
      <c r="L4096" s="1" t="s">
        <v>2671</v>
      </c>
      <c r="M4096" s="1" t="s">
        <v>2079</v>
      </c>
      <c r="N4096" s="1" t="s">
        <v>1973</v>
      </c>
      <c r="O4096" s="3">
        <v>185</v>
      </c>
      <c r="P4096">
        <v>1</v>
      </c>
      <c r="Q4096" s="3">
        <v>185</v>
      </c>
      <c r="R4096" s="1" t="s">
        <v>1958</v>
      </c>
      <c r="S4096" s="3">
        <v>18</v>
      </c>
      <c r="T4096">
        <v>10</v>
      </c>
      <c r="U4096" t="str">
        <f>IF(Ecommerce_Sales[[#This Row],[Delivery_Time_Days]]&gt;7,"Delay",IF(Ecommerce_Sales[[#This Row],[Delivery_Time_Days]] = 0,"No delivery",IF(Ecommerce_Sales[[#This Row],[Delivery_Time_Days]]&lt;=7,"On-time")))</f>
        <v>Delay</v>
      </c>
      <c r="V4096" s="7">
        <f>Ecommerce_Sales[[#This Row],[Profit]]/Ecommerce_Sales[[#This Row],[Total_Price]]</f>
        <v>0.29729729729729731</v>
      </c>
      <c r="W4096" s="3">
        <v>55</v>
      </c>
      <c r="X4096" s="3"/>
    </row>
    <row r="4097" spans="1:24" x14ac:dyDescent="0.25">
      <c r="A4097" s="1" t="s">
        <v>10376</v>
      </c>
      <c r="B4097" s="1" t="s">
        <v>1838</v>
      </c>
      <c r="C4097" s="1" t="s">
        <v>1839</v>
      </c>
      <c r="D4097" s="1" t="s">
        <v>6023</v>
      </c>
      <c r="E4097" s="1" t="s">
        <v>1966</v>
      </c>
      <c r="F4097" s="2">
        <v>45562</v>
      </c>
      <c r="G4097" s="2">
        <v>45212</v>
      </c>
      <c r="H4097" s="2" t="str">
        <f>TEXT(Ecommerce_Sales[[#This Row],[Order_Date]],"mmmm")</f>
        <v>October</v>
      </c>
      <c r="I4097" s="2" t="str">
        <f>TEXT(Ecommerce_Sales[[#This Row],[Order_Date]],"yyyy")</f>
        <v>2023</v>
      </c>
      <c r="J4097" s="2" t="str">
        <f>TEXT(Ecommerce_Sales[[#This Row],[Order_Date]],"mmmm")</f>
        <v>October</v>
      </c>
      <c r="K4097" s="1" t="s">
        <v>1992</v>
      </c>
      <c r="L4097" s="1" t="s">
        <v>2950</v>
      </c>
      <c r="M4097" s="1" t="s">
        <v>2002</v>
      </c>
      <c r="N4097" s="1" t="s">
        <v>1989</v>
      </c>
      <c r="O4097" s="3">
        <v>537</v>
      </c>
      <c r="P4097">
        <v>2</v>
      </c>
      <c r="Q4097" s="3">
        <v>1075</v>
      </c>
      <c r="R4097" s="1" t="s">
        <v>1951</v>
      </c>
      <c r="S4097" s="3">
        <v>96</v>
      </c>
      <c r="U4097" t="str">
        <f>IF(Ecommerce_Sales[[#This Row],[Delivery_Time_Days]]&gt;7,"Delay",IF(Ecommerce_Sales[[#This Row],[Delivery_Time_Days]] = 0,"No delivery",IF(Ecommerce_Sales[[#This Row],[Delivery_Time_Days]]&lt;=7,"On-time")))</f>
        <v>No delivery</v>
      </c>
      <c r="V4097" s="7">
        <f>Ecommerce_Sales[[#This Row],[Profit]]/Ecommerce_Sales[[#This Row],[Total_Price]]</f>
        <v>0.25023255813953488</v>
      </c>
      <c r="W4097" s="3">
        <v>269</v>
      </c>
      <c r="X4097" s="3"/>
    </row>
    <row r="4098" spans="1:24" x14ac:dyDescent="0.25">
      <c r="A4098" s="1" t="s">
        <v>10377</v>
      </c>
      <c r="B4098" s="1" t="s">
        <v>432</v>
      </c>
      <c r="C4098" s="1" t="s">
        <v>433</v>
      </c>
      <c r="D4098" s="1" t="s">
        <v>2822</v>
      </c>
      <c r="E4098" s="1" t="s">
        <v>1981</v>
      </c>
      <c r="F4098" s="2">
        <v>45363</v>
      </c>
      <c r="G4098" s="2">
        <v>45250</v>
      </c>
      <c r="H4098" s="2" t="str">
        <f>TEXT(Ecommerce_Sales[[#This Row],[Order_Date]],"mmmm")</f>
        <v>November</v>
      </c>
      <c r="I4098" s="2" t="str">
        <f>TEXT(Ecommerce_Sales[[#This Row],[Order_Date]],"yyyy")</f>
        <v>2023</v>
      </c>
      <c r="J4098" s="2" t="str">
        <f>TEXT(Ecommerce_Sales[[#This Row],[Order_Date]],"mmmm")</f>
        <v>November</v>
      </c>
      <c r="K4098" s="1" t="s">
        <v>1947</v>
      </c>
      <c r="L4098" s="1" t="s">
        <v>9704</v>
      </c>
      <c r="M4098" s="1" t="s">
        <v>2079</v>
      </c>
      <c r="N4098" s="1" t="s">
        <v>1973</v>
      </c>
      <c r="O4098" s="3">
        <v>1481</v>
      </c>
      <c r="P4098">
        <v>1</v>
      </c>
      <c r="Q4098" s="3">
        <v>1481</v>
      </c>
      <c r="R4098" s="1" t="s">
        <v>1951</v>
      </c>
      <c r="S4098" s="3">
        <v>171</v>
      </c>
      <c r="T4098">
        <v>10</v>
      </c>
      <c r="U4098" t="str">
        <f>IF(Ecommerce_Sales[[#This Row],[Delivery_Time_Days]]&gt;7,"Delay",IF(Ecommerce_Sales[[#This Row],[Delivery_Time_Days]] = 0,"No delivery",IF(Ecommerce_Sales[[#This Row],[Delivery_Time_Days]]&lt;=7,"On-time")))</f>
        <v>Delay</v>
      </c>
      <c r="V4098" s="7">
        <f>Ecommerce_Sales[[#This Row],[Profit]]/Ecommerce_Sales[[#This Row],[Total_Price]]</f>
        <v>0.29979743416610399</v>
      </c>
      <c r="W4098" s="3">
        <v>444</v>
      </c>
      <c r="X4098" s="3"/>
    </row>
    <row r="4099" spans="1:24" x14ac:dyDescent="0.25">
      <c r="A4099" s="1" t="s">
        <v>10378</v>
      </c>
      <c r="B4099" s="1" t="s">
        <v>967</v>
      </c>
      <c r="C4099" s="1" t="s">
        <v>968</v>
      </c>
      <c r="D4099" s="1" t="s">
        <v>4016</v>
      </c>
      <c r="E4099" s="1" t="s">
        <v>1966</v>
      </c>
      <c r="F4099" s="2">
        <v>44982</v>
      </c>
      <c r="G4099" s="2">
        <v>45177</v>
      </c>
      <c r="H4099" s="2" t="str">
        <f>TEXT(Ecommerce_Sales[[#This Row],[Order_Date]],"mmmm")</f>
        <v>September</v>
      </c>
      <c r="I4099" s="2" t="str">
        <f>TEXT(Ecommerce_Sales[[#This Row],[Order_Date]],"yyyy")</f>
        <v>2023</v>
      </c>
      <c r="J4099" s="2" t="str">
        <f>TEXT(Ecommerce_Sales[[#This Row],[Order_Date]],"mmmm")</f>
        <v>September</v>
      </c>
      <c r="K4099" s="1" t="s">
        <v>1947</v>
      </c>
      <c r="L4099" s="1" t="s">
        <v>10379</v>
      </c>
      <c r="M4099" s="1" t="s">
        <v>2030</v>
      </c>
      <c r="N4099" s="1" t="s">
        <v>1978</v>
      </c>
      <c r="O4099" s="3">
        <v>521</v>
      </c>
      <c r="P4099">
        <v>4</v>
      </c>
      <c r="Q4099" s="3">
        <v>2085</v>
      </c>
      <c r="R4099" s="1" t="s">
        <v>2016</v>
      </c>
      <c r="S4099" s="3">
        <v>144</v>
      </c>
      <c r="T4099">
        <v>10</v>
      </c>
      <c r="U4099" t="str">
        <f>IF(Ecommerce_Sales[[#This Row],[Delivery_Time_Days]]&gt;7,"Delay",IF(Ecommerce_Sales[[#This Row],[Delivery_Time_Days]] = 0,"No delivery",IF(Ecommerce_Sales[[#This Row],[Delivery_Time_Days]]&lt;=7,"On-time")))</f>
        <v>Delay</v>
      </c>
      <c r="V4099" s="7">
        <f>Ecommerce_Sales[[#This Row],[Profit]]/Ecommerce_Sales[[#This Row],[Total_Price]]</f>
        <v>0.3501199040767386</v>
      </c>
      <c r="W4099" s="3">
        <v>730</v>
      </c>
      <c r="X4099" s="3"/>
    </row>
    <row r="4100" spans="1:24" x14ac:dyDescent="0.25">
      <c r="A4100" s="1" t="s">
        <v>10380</v>
      </c>
      <c r="B4100" s="1" t="s">
        <v>525</v>
      </c>
      <c r="C4100" s="1" t="s">
        <v>1270</v>
      </c>
      <c r="D4100" s="1" t="s">
        <v>2602</v>
      </c>
      <c r="E4100" s="1" t="s">
        <v>1981</v>
      </c>
      <c r="F4100" s="2">
        <v>45434</v>
      </c>
      <c r="G4100" s="2">
        <v>45067</v>
      </c>
      <c r="H4100" s="2" t="str">
        <f>TEXT(Ecommerce_Sales[[#This Row],[Order_Date]],"mmmm")</f>
        <v>May</v>
      </c>
      <c r="I4100" s="2" t="str">
        <f>TEXT(Ecommerce_Sales[[#This Row],[Order_Date]],"yyyy")</f>
        <v>2023</v>
      </c>
      <c r="J4100" s="2" t="str">
        <f>TEXT(Ecommerce_Sales[[#This Row],[Order_Date]],"mmmm")</f>
        <v>May</v>
      </c>
      <c r="K4100" s="1" t="s">
        <v>1947</v>
      </c>
      <c r="L4100" s="1" t="s">
        <v>10381</v>
      </c>
      <c r="M4100" s="1" t="s">
        <v>1956</v>
      </c>
      <c r="N4100" s="1" t="s">
        <v>1957</v>
      </c>
      <c r="O4100" s="3">
        <v>882</v>
      </c>
      <c r="P4100">
        <v>2</v>
      </c>
      <c r="Q4100" s="3">
        <v>1764</v>
      </c>
      <c r="R4100" s="1" t="s">
        <v>1951</v>
      </c>
      <c r="S4100" s="3">
        <v>122</v>
      </c>
      <c r="T4100">
        <v>4</v>
      </c>
      <c r="U4100" t="str">
        <f>IF(Ecommerce_Sales[[#This Row],[Delivery_Time_Days]]&gt;7,"Delay",IF(Ecommerce_Sales[[#This Row],[Delivery_Time_Days]] = 0,"No delivery",IF(Ecommerce_Sales[[#This Row],[Delivery_Time_Days]]&lt;=7,"On-time")))</f>
        <v>On-time</v>
      </c>
      <c r="V4100" s="7">
        <f>Ecommerce_Sales[[#This Row],[Profit]]/Ecommerce_Sales[[#This Row],[Total_Price]]</f>
        <v>0.15022675736961452</v>
      </c>
      <c r="W4100" s="3">
        <v>265</v>
      </c>
      <c r="X4100" s="3"/>
    </row>
    <row r="4101" spans="1:24" x14ac:dyDescent="0.25">
      <c r="A4101" s="1" t="s">
        <v>10382</v>
      </c>
      <c r="B4101" s="1" t="s">
        <v>446</v>
      </c>
      <c r="C4101" s="1" t="s">
        <v>447</v>
      </c>
      <c r="D4101" s="1" t="s">
        <v>2219</v>
      </c>
      <c r="E4101" s="1" t="s">
        <v>1966</v>
      </c>
      <c r="F4101" s="2">
        <v>45357</v>
      </c>
      <c r="G4101" s="2">
        <v>45117</v>
      </c>
      <c r="H4101" s="2" t="str">
        <f>TEXT(Ecommerce_Sales[[#This Row],[Order_Date]],"mmmm")</f>
        <v>July</v>
      </c>
      <c r="I4101" s="2" t="str">
        <f>TEXT(Ecommerce_Sales[[#This Row],[Order_Date]],"yyyy")</f>
        <v>2023</v>
      </c>
      <c r="J4101" s="2" t="str">
        <f>TEXT(Ecommerce_Sales[[#This Row],[Order_Date]],"mmmm")</f>
        <v>July</v>
      </c>
      <c r="K4101" s="1" t="s">
        <v>1947</v>
      </c>
      <c r="L4101" s="1" t="s">
        <v>10383</v>
      </c>
      <c r="M4101" s="1" t="s">
        <v>2002</v>
      </c>
      <c r="N4101" s="1" t="s">
        <v>1989</v>
      </c>
      <c r="O4101" s="3">
        <v>870</v>
      </c>
      <c r="P4101">
        <v>6</v>
      </c>
      <c r="Q4101" s="3">
        <v>5222</v>
      </c>
      <c r="R4101" s="1" t="s">
        <v>2012</v>
      </c>
      <c r="S4101" s="3">
        <v>526</v>
      </c>
      <c r="T4101">
        <v>7</v>
      </c>
      <c r="U4101" t="str">
        <f>IF(Ecommerce_Sales[[#This Row],[Delivery_Time_Days]]&gt;7,"Delay",IF(Ecommerce_Sales[[#This Row],[Delivery_Time_Days]] = 0,"No delivery",IF(Ecommerce_Sales[[#This Row],[Delivery_Time_Days]]&lt;=7,"On-time")))</f>
        <v>On-time</v>
      </c>
      <c r="V4101" s="7">
        <f>Ecommerce_Sales[[#This Row],[Profit]]/Ecommerce_Sales[[#This Row],[Total_Price]]</f>
        <v>0.25009574875526619</v>
      </c>
      <c r="W4101" s="3">
        <v>1306</v>
      </c>
      <c r="X4101" s="3"/>
    </row>
    <row r="4102" spans="1:24" x14ac:dyDescent="0.25">
      <c r="A4102" s="1" t="s">
        <v>10384</v>
      </c>
      <c r="B4102" s="1" t="s">
        <v>1109</v>
      </c>
      <c r="C4102" s="1" t="s">
        <v>1110</v>
      </c>
      <c r="D4102" s="1" t="s">
        <v>5822</v>
      </c>
      <c r="E4102" s="1" t="s">
        <v>1981</v>
      </c>
      <c r="F4102" s="2">
        <v>45019</v>
      </c>
      <c r="G4102" s="2">
        <v>45533</v>
      </c>
      <c r="H4102" s="2" t="str">
        <f>TEXT(Ecommerce_Sales[[#This Row],[Order_Date]],"mmmm")</f>
        <v>August</v>
      </c>
      <c r="I4102" s="2" t="str">
        <f>TEXT(Ecommerce_Sales[[#This Row],[Order_Date]],"yyyy")</f>
        <v>2024</v>
      </c>
      <c r="J4102" s="2" t="str">
        <f>TEXT(Ecommerce_Sales[[#This Row],[Order_Date]],"mmmm")</f>
        <v>August</v>
      </c>
      <c r="K4102" s="1" t="s">
        <v>1947</v>
      </c>
      <c r="L4102" s="1" t="s">
        <v>5478</v>
      </c>
      <c r="M4102" s="1" t="s">
        <v>2079</v>
      </c>
      <c r="N4102" s="1" t="s">
        <v>1973</v>
      </c>
      <c r="O4102" s="3">
        <v>409</v>
      </c>
      <c r="P4102">
        <v>5</v>
      </c>
      <c r="Q4102" s="3">
        <v>2045</v>
      </c>
      <c r="R4102" s="1" t="s">
        <v>1958</v>
      </c>
      <c r="S4102" s="3">
        <v>148</v>
      </c>
      <c r="T4102">
        <v>10</v>
      </c>
      <c r="U4102" t="str">
        <f>IF(Ecommerce_Sales[[#This Row],[Delivery_Time_Days]]&gt;7,"Delay",IF(Ecommerce_Sales[[#This Row],[Delivery_Time_Days]] = 0,"No delivery",IF(Ecommerce_Sales[[#This Row],[Delivery_Time_Days]]&lt;=7,"On-time")))</f>
        <v>Delay</v>
      </c>
      <c r="V4102" s="7">
        <f>Ecommerce_Sales[[#This Row],[Profit]]/Ecommerce_Sales[[#This Row],[Total_Price]]</f>
        <v>0.29975550122249389</v>
      </c>
      <c r="W4102" s="3">
        <v>613</v>
      </c>
      <c r="X4102" s="3"/>
    </row>
    <row r="4103" spans="1:24" x14ac:dyDescent="0.25">
      <c r="A4103" s="1" t="s">
        <v>10385</v>
      </c>
      <c r="B4103" s="1" t="s">
        <v>184</v>
      </c>
      <c r="C4103" s="1" t="s">
        <v>185</v>
      </c>
      <c r="D4103" s="1" t="s">
        <v>2959</v>
      </c>
      <c r="E4103" s="1" t="s">
        <v>2005</v>
      </c>
      <c r="F4103" s="2">
        <v>45464</v>
      </c>
      <c r="G4103" s="2">
        <v>45356</v>
      </c>
      <c r="H4103" s="2" t="str">
        <f>TEXT(Ecommerce_Sales[[#This Row],[Order_Date]],"mmmm")</f>
        <v>March</v>
      </c>
      <c r="I4103" s="2" t="str">
        <f>TEXT(Ecommerce_Sales[[#This Row],[Order_Date]],"yyyy")</f>
        <v>2024</v>
      </c>
      <c r="J4103" s="2" t="str">
        <f>TEXT(Ecommerce_Sales[[#This Row],[Order_Date]],"mmmm")</f>
        <v>March</v>
      </c>
      <c r="K4103" s="1" t="s">
        <v>1992</v>
      </c>
      <c r="L4103" s="1" t="s">
        <v>10386</v>
      </c>
      <c r="M4103" s="1" t="s">
        <v>2026</v>
      </c>
      <c r="N4103" s="1" t="s">
        <v>1978</v>
      </c>
      <c r="O4103" s="3">
        <v>416</v>
      </c>
      <c r="P4103">
        <v>2</v>
      </c>
      <c r="Q4103" s="3">
        <v>833</v>
      </c>
      <c r="R4103" s="1" t="s">
        <v>1951</v>
      </c>
      <c r="S4103" s="3">
        <v>121</v>
      </c>
      <c r="U4103" t="str">
        <f>IF(Ecommerce_Sales[[#This Row],[Delivery_Time_Days]]&gt;7,"Delay",IF(Ecommerce_Sales[[#This Row],[Delivery_Time_Days]] = 0,"No delivery",IF(Ecommerce_Sales[[#This Row],[Delivery_Time_Days]]&lt;=7,"On-time")))</f>
        <v>No delivery</v>
      </c>
      <c r="V4103" s="7">
        <f>Ecommerce_Sales[[#This Row],[Profit]]/Ecommerce_Sales[[#This Row],[Total_Price]]</f>
        <v>0.34933973589435774</v>
      </c>
      <c r="W4103" s="3">
        <v>291</v>
      </c>
      <c r="X4103" s="3"/>
    </row>
    <row r="4104" spans="1:24" x14ac:dyDescent="0.25">
      <c r="A4104" s="1" t="s">
        <v>10387</v>
      </c>
      <c r="B4104" s="1" t="s">
        <v>1031</v>
      </c>
      <c r="C4104" s="1" t="s">
        <v>1032</v>
      </c>
      <c r="D4104" s="1" t="s">
        <v>4560</v>
      </c>
      <c r="E4104" s="1" t="s">
        <v>1996</v>
      </c>
      <c r="F4104" s="2">
        <v>45194</v>
      </c>
      <c r="G4104" s="2">
        <v>45131</v>
      </c>
      <c r="H4104" s="2" t="str">
        <f>TEXT(Ecommerce_Sales[[#This Row],[Order_Date]],"mmmm")</f>
        <v>July</v>
      </c>
      <c r="I4104" s="2" t="str">
        <f>TEXT(Ecommerce_Sales[[#This Row],[Order_Date]],"yyyy")</f>
        <v>2023</v>
      </c>
      <c r="J4104" s="2" t="str">
        <f>TEXT(Ecommerce_Sales[[#This Row],[Order_Date]],"mmmm")</f>
        <v>July</v>
      </c>
      <c r="K4104" s="1" t="s">
        <v>1947</v>
      </c>
      <c r="L4104" s="1" t="s">
        <v>10388</v>
      </c>
      <c r="M4104" s="1" t="s">
        <v>1988</v>
      </c>
      <c r="N4104" s="1" t="s">
        <v>1989</v>
      </c>
      <c r="O4104" s="3">
        <v>1276</v>
      </c>
      <c r="P4104">
        <v>2</v>
      </c>
      <c r="Q4104" s="3">
        <v>2551</v>
      </c>
      <c r="R4104" s="1" t="s">
        <v>1958</v>
      </c>
      <c r="S4104" s="3">
        <v>234</v>
      </c>
      <c r="T4104">
        <v>5</v>
      </c>
      <c r="U4104" t="str">
        <f>IF(Ecommerce_Sales[[#This Row],[Delivery_Time_Days]]&gt;7,"Delay",IF(Ecommerce_Sales[[#This Row],[Delivery_Time_Days]] = 0,"No delivery",IF(Ecommerce_Sales[[#This Row],[Delivery_Time_Days]]&lt;=7,"On-time")))</f>
        <v>On-time</v>
      </c>
      <c r="V4104" s="7">
        <f>Ecommerce_Sales[[#This Row],[Profit]]/Ecommerce_Sales[[#This Row],[Total_Price]]</f>
        <v>0.25009800078400629</v>
      </c>
      <c r="W4104" s="3">
        <v>638</v>
      </c>
      <c r="X4104" s="3"/>
    </row>
    <row r="4105" spans="1:24" x14ac:dyDescent="0.25">
      <c r="A4105" s="1" t="s">
        <v>10389</v>
      </c>
      <c r="B4105" s="1" t="s">
        <v>916</v>
      </c>
      <c r="C4105" s="1" t="s">
        <v>917</v>
      </c>
      <c r="D4105" s="1" t="s">
        <v>3226</v>
      </c>
      <c r="E4105" s="1" t="s">
        <v>1946</v>
      </c>
      <c r="F4105" s="2">
        <v>45252</v>
      </c>
      <c r="G4105" s="2">
        <v>45568</v>
      </c>
      <c r="H4105" s="2" t="str">
        <f>TEXT(Ecommerce_Sales[[#This Row],[Order_Date]],"mmmm")</f>
        <v>October</v>
      </c>
      <c r="I4105" s="2" t="str">
        <f>TEXT(Ecommerce_Sales[[#This Row],[Order_Date]],"yyyy")</f>
        <v>2024</v>
      </c>
      <c r="J4105" s="2" t="str">
        <f>TEXT(Ecommerce_Sales[[#This Row],[Order_Date]],"mmmm")</f>
        <v>October</v>
      </c>
      <c r="K4105" s="1" t="s">
        <v>1947</v>
      </c>
      <c r="L4105" s="1" t="s">
        <v>10390</v>
      </c>
      <c r="M4105" s="1" t="s">
        <v>2047</v>
      </c>
      <c r="N4105" s="1" t="s">
        <v>1989</v>
      </c>
      <c r="O4105" s="3">
        <v>987</v>
      </c>
      <c r="P4105">
        <v>2</v>
      </c>
      <c r="Q4105" s="3">
        <v>1973</v>
      </c>
      <c r="R4105" s="1" t="s">
        <v>1958</v>
      </c>
      <c r="S4105" s="3">
        <v>293</v>
      </c>
      <c r="T4105">
        <v>5</v>
      </c>
      <c r="U4105" t="str">
        <f>IF(Ecommerce_Sales[[#This Row],[Delivery_Time_Days]]&gt;7,"Delay",IF(Ecommerce_Sales[[#This Row],[Delivery_Time_Days]] = 0,"No delivery",IF(Ecommerce_Sales[[#This Row],[Delivery_Time_Days]]&lt;=7,"On-time")))</f>
        <v>On-time</v>
      </c>
      <c r="V4105" s="7">
        <f>Ecommerce_Sales[[#This Row],[Profit]]/Ecommerce_Sales[[#This Row],[Total_Price]]</f>
        <v>0.24987328940699444</v>
      </c>
      <c r="W4105" s="3">
        <v>493</v>
      </c>
      <c r="X4105" s="3"/>
    </row>
    <row r="4106" spans="1:24" x14ac:dyDescent="0.25">
      <c r="A4106" s="1" t="s">
        <v>10391</v>
      </c>
      <c r="B4106" s="1" t="s">
        <v>579</v>
      </c>
      <c r="C4106" s="1" t="s">
        <v>580</v>
      </c>
      <c r="D4106" s="1" t="s">
        <v>4182</v>
      </c>
      <c r="E4106" s="1" t="s">
        <v>1954</v>
      </c>
      <c r="F4106" s="2">
        <v>45513</v>
      </c>
      <c r="G4106" s="2">
        <v>45238</v>
      </c>
      <c r="H4106" s="2" t="str">
        <f>TEXT(Ecommerce_Sales[[#This Row],[Order_Date]],"mmmm")</f>
        <v>November</v>
      </c>
      <c r="I4106" s="2" t="str">
        <f>TEXT(Ecommerce_Sales[[#This Row],[Order_Date]],"yyyy")</f>
        <v>2023</v>
      </c>
      <c r="J4106" s="2" t="str">
        <f>TEXT(Ecommerce_Sales[[#This Row],[Order_Date]],"mmmm")</f>
        <v>November</v>
      </c>
      <c r="K4106" s="1" t="s">
        <v>1947</v>
      </c>
      <c r="L4106" s="1" t="s">
        <v>3712</v>
      </c>
      <c r="M4106" s="1" t="s">
        <v>1972</v>
      </c>
      <c r="N4106" s="1" t="s">
        <v>1973</v>
      </c>
      <c r="O4106" s="3">
        <v>773</v>
      </c>
      <c r="P4106">
        <v>1</v>
      </c>
      <c r="Q4106" s="3">
        <v>773</v>
      </c>
      <c r="R4106" s="1" t="s">
        <v>1958</v>
      </c>
      <c r="S4106" s="3">
        <v>68</v>
      </c>
      <c r="T4106">
        <v>3</v>
      </c>
      <c r="U4106" t="str">
        <f>IF(Ecommerce_Sales[[#This Row],[Delivery_Time_Days]]&gt;7,"Delay",IF(Ecommerce_Sales[[#This Row],[Delivery_Time_Days]] = 0,"No delivery",IF(Ecommerce_Sales[[#This Row],[Delivery_Time_Days]]&lt;=7,"On-time")))</f>
        <v>On-time</v>
      </c>
      <c r="V4106" s="7">
        <f>Ecommerce_Sales[[#This Row],[Profit]]/Ecommerce_Sales[[#This Row],[Total_Price]]</f>
        <v>0.30012936610608021</v>
      </c>
      <c r="W4106" s="3">
        <v>232</v>
      </c>
      <c r="X4106" s="3"/>
    </row>
    <row r="4107" spans="1:24" x14ac:dyDescent="0.25">
      <c r="A4107" s="1" t="s">
        <v>10392</v>
      </c>
      <c r="B4107" s="1" t="s">
        <v>178</v>
      </c>
      <c r="C4107" s="1" t="s">
        <v>179</v>
      </c>
      <c r="D4107" s="1" t="s">
        <v>4493</v>
      </c>
      <c r="E4107" s="1" t="s">
        <v>1981</v>
      </c>
      <c r="F4107" s="2">
        <v>45263</v>
      </c>
      <c r="G4107" s="2">
        <v>45638</v>
      </c>
      <c r="H4107" s="2" t="str">
        <f>TEXT(Ecommerce_Sales[[#This Row],[Order_Date]],"mmmm")</f>
        <v>December</v>
      </c>
      <c r="I4107" s="2" t="str">
        <f>TEXT(Ecommerce_Sales[[#This Row],[Order_Date]],"yyyy")</f>
        <v>2024</v>
      </c>
      <c r="J4107" s="2" t="str">
        <f>TEXT(Ecommerce_Sales[[#This Row],[Order_Date]],"mmmm")</f>
        <v>December</v>
      </c>
      <c r="K4107" s="1" t="s">
        <v>1947</v>
      </c>
      <c r="L4107" s="1" t="s">
        <v>10393</v>
      </c>
      <c r="M4107" s="1" t="s">
        <v>1983</v>
      </c>
      <c r="N4107" s="1" t="s">
        <v>1950</v>
      </c>
      <c r="O4107" s="3">
        <v>674</v>
      </c>
      <c r="P4107">
        <v>8</v>
      </c>
      <c r="Q4107" s="3">
        <v>5389</v>
      </c>
      <c r="R4107" s="1" t="s">
        <v>2008</v>
      </c>
      <c r="S4107" s="3">
        <v>310</v>
      </c>
      <c r="T4107">
        <v>2</v>
      </c>
      <c r="U4107" t="str">
        <f>IF(Ecommerce_Sales[[#This Row],[Delivery_Time_Days]]&gt;7,"Delay",IF(Ecommerce_Sales[[#This Row],[Delivery_Time_Days]] = 0,"No delivery",IF(Ecommerce_Sales[[#This Row],[Delivery_Time_Days]]&lt;=7,"On-time")))</f>
        <v>On-time</v>
      </c>
      <c r="V4107" s="7">
        <f>Ecommerce_Sales[[#This Row],[Profit]]/Ecommerce_Sales[[#This Row],[Total_Price]]</f>
        <v>0.40007422527370567</v>
      </c>
      <c r="W4107" s="3">
        <v>2156</v>
      </c>
      <c r="X4107" s="3"/>
    </row>
    <row r="4108" spans="1:24" x14ac:dyDescent="0.25">
      <c r="A4108" s="1" t="s">
        <v>10394</v>
      </c>
      <c r="B4108" s="1" t="s">
        <v>244</v>
      </c>
      <c r="C4108" s="1" t="s">
        <v>245</v>
      </c>
      <c r="D4108" s="1" t="s">
        <v>7427</v>
      </c>
      <c r="E4108" s="1" t="s">
        <v>1996</v>
      </c>
      <c r="F4108" s="2">
        <v>45410</v>
      </c>
      <c r="G4108" s="2">
        <v>45155</v>
      </c>
      <c r="H4108" s="2" t="str">
        <f>TEXT(Ecommerce_Sales[[#This Row],[Order_Date]],"mmmm")</f>
        <v>August</v>
      </c>
      <c r="I4108" s="2" t="str">
        <f>TEXT(Ecommerce_Sales[[#This Row],[Order_Date]],"yyyy")</f>
        <v>2023</v>
      </c>
      <c r="J4108" s="2" t="str">
        <f>TEXT(Ecommerce_Sales[[#This Row],[Order_Date]],"mmmm")</f>
        <v>August</v>
      </c>
      <c r="K4108" s="1" t="s">
        <v>1947</v>
      </c>
      <c r="L4108" s="1" t="s">
        <v>10124</v>
      </c>
      <c r="M4108" s="1" t="s">
        <v>2104</v>
      </c>
      <c r="N4108" s="1" t="s">
        <v>1978</v>
      </c>
      <c r="O4108" s="3">
        <v>633</v>
      </c>
      <c r="P4108">
        <v>2</v>
      </c>
      <c r="Q4108" s="3">
        <v>1265</v>
      </c>
      <c r="R4108" s="1" t="s">
        <v>1958</v>
      </c>
      <c r="S4108" s="3">
        <v>83</v>
      </c>
      <c r="T4108">
        <v>5</v>
      </c>
      <c r="U4108" t="str">
        <f>IF(Ecommerce_Sales[[#This Row],[Delivery_Time_Days]]&gt;7,"Delay",IF(Ecommerce_Sales[[#This Row],[Delivery_Time_Days]] = 0,"No delivery",IF(Ecommerce_Sales[[#This Row],[Delivery_Time_Days]]&lt;=7,"On-time")))</f>
        <v>On-time</v>
      </c>
      <c r="V4108" s="7">
        <f>Ecommerce_Sales[[#This Row],[Profit]]/Ecommerce_Sales[[#This Row],[Total_Price]]</f>
        <v>0.350197628458498</v>
      </c>
      <c r="W4108" s="3">
        <v>443</v>
      </c>
      <c r="X4108" s="3"/>
    </row>
    <row r="4109" spans="1:24" x14ac:dyDescent="0.25">
      <c r="A4109" s="1" t="s">
        <v>10395</v>
      </c>
      <c r="B4109" s="1" t="s">
        <v>106</v>
      </c>
      <c r="C4109" s="1" t="s">
        <v>107</v>
      </c>
      <c r="D4109" s="1" t="s">
        <v>4390</v>
      </c>
      <c r="E4109" s="1" t="s">
        <v>1981</v>
      </c>
      <c r="F4109" s="2">
        <v>45593</v>
      </c>
      <c r="G4109" s="2">
        <v>45292</v>
      </c>
      <c r="H4109" s="2" t="str">
        <f>TEXT(Ecommerce_Sales[[#This Row],[Order_Date]],"mmmm")</f>
        <v>January</v>
      </c>
      <c r="I4109" s="2" t="str">
        <f>TEXT(Ecommerce_Sales[[#This Row],[Order_Date]],"yyyy")</f>
        <v>2024</v>
      </c>
      <c r="J4109" s="2" t="str">
        <f>TEXT(Ecommerce_Sales[[#This Row],[Order_Date]],"mmmm")</f>
        <v>January</v>
      </c>
      <c r="K4109" s="1" t="s">
        <v>1947</v>
      </c>
      <c r="L4109" s="1" t="s">
        <v>10396</v>
      </c>
      <c r="M4109" s="1" t="s">
        <v>1949</v>
      </c>
      <c r="N4109" s="1" t="s">
        <v>1950</v>
      </c>
      <c r="O4109" s="3">
        <v>803</v>
      </c>
      <c r="P4109">
        <v>4</v>
      </c>
      <c r="Q4109" s="3">
        <v>3211</v>
      </c>
      <c r="R4109" s="1" t="s">
        <v>2012</v>
      </c>
      <c r="S4109" s="3">
        <v>188</v>
      </c>
      <c r="T4109">
        <v>5</v>
      </c>
      <c r="U4109" t="str">
        <f>IF(Ecommerce_Sales[[#This Row],[Delivery_Time_Days]]&gt;7,"Delay",IF(Ecommerce_Sales[[#This Row],[Delivery_Time_Days]] = 0,"No delivery",IF(Ecommerce_Sales[[#This Row],[Delivery_Time_Days]]&lt;=7,"On-time")))</f>
        <v>On-time</v>
      </c>
      <c r="V4109" s="7">
        <f>Ecommerce_Sales[[#This Row],[Profit]]/Ecommerce_Sales[[#This Row],[Total_Price]]</f>
        <v>0.3998754282155092</v>
      </c>
      <c r="W4109" s="3">
        <v>1284</v>
      </c>
      <c r="X4109" s="3"/>
    </row>
    <row r="4110" spans="1:24" x14ac:dyDescent="0.25">
      <c r="A4110" s="1" t="s">
        <v>10397</v>
      </c>
      <c r="B4110" s="1" t="s">
        <v>1861</v>
      </c>
      <c r="C4110" s="1" t="s">
        <v>1862</v>
      </c>
      <c r="D4110" s="1" t="s">
        <v>7785</v>
      </c>
      <c r="E4110" s="1" t="s">
        <v>1996</v>
      </c>
      <c r="F4110" s="2">
        <v>45324</v>
      </c>
      <c r="G4110" s="2">
        <v>45352</v>
      </c>
      <c r="H4110" s="2" t="str">
        <f>TEXT(Ecommerce_Sales[[#This Row],[Order_Date]],"mmmm")</f>
        <v>March</v>
      </c>
      <c r="I4110" s="2" t="str">
        <f>TEXT(Ecommerce_Sales[[#This Row],[Order_Date]],"yyyy")</f>
        <v>2024</v>
      </c>
      <c r="J4110" s="2" t="str">
        <f>TEXT(Ecommerce_Sales[[#This Row],[Order_Date]],"mmmm")</f>
        <v>March</v>
      </c>
      <c r="K4110" s="1" t="s">
        <v>1947</v>
      </c>
      <c r="L4110" s="1" t="s">
        <v>10398</v>
      </c>
      <c r="M4110" s="1" t="s">
        <v>1968</v>
      </c>
      <c r="N4110" s="1" t="s">
        <v>1957</v>
      </c>
      <c r="O4110" s="3">
        <v>384</v>
      </c>
      <c r="P4110">
        <v>4</v>
      </c>
      <c r="Q4110" s="3">
        <v>1537</v>
      </c>
      <c r="R4110" s="1" t="s">
        <v>2016</v>
      </c>
      <c r="S4110" s="3">
        <v>128</v>
      </c>
      <c r="T4110">
        <v>3</v>
      </c>
      <c r="U4110" t="str">
        <f>IF(Ecommerce_Sales[[#This Row],[Delivery_Time_Days]]&gt;7,"Delay",IF(Ecommerce_Sales[[#This Row],[Delivery_Time_Days]] = 0,"No delivery",IF(Ecommerce_Sales[[#This Row],[Delivery_Time_Days]]&lt;=7,"On-time")))</f>
        <v>On-time</v>
      </c>
      <c r="V4110" s="7">
        <f>Ecommerce_Sales[[#This Row],[Profit]]/Ecommerce_Sales[[#This Row],[Total_Price]]</f>
        <v>0.15029277813923228</v>
      </c>
      <c r="W4110" s="3">
        <v>231</v>
      </c>
      <c r="X4110" s="3"/>
    </row>
    <row r="4111" spans="1:24" x14ac:dyDescent="0.25">
      <c r="A4111" s="1" t="s">
        <v>10399</v>
      </c>
      <c r="B4111" s="1" t="s">
        <v>1569</v>
      </c>
      <c r="C4111" s="1" t="s">
        <v>1570</v>
      </c>
      <c r="D4111" s="1" t="s">
        <v>3427</v>
      </c>
      <c r="E4111" s="1" t="s">
        <v>1961</v>
      </c>
      <c r="F4111" s="2">
        <v>45462</v>
      </c>
      <c r="G4111" s="2">
        <v>45096</v>
      </c>
      <c r="H4111" s="2" t="str">
        <f>TEXT(Ecommerce_Sales[[#This Row],[Order_Date]],"mmmm")</f>
        <v>June</v>
      </c>
      <c r="I4111" s="2" t="str">
        <f>TEXT(Ecommerce_Sales[[#This Row],[Order_Date]],"yyyy")</f>
        <v>2023</v>
      </c>
      <c r="J4111" s="2" t="str">
        <f>TEXT(Ecommerce_Sales[[#This Row],[Order_Date]],"mmmm")</f>
        <v>June</v>
      </c>
      <c r="K4111" s="1" t="s">
        <v>1947</v>
      </c>
      <c r="L4111" s="1" t="s">
        <v>10400</v>
      </c>
      <c r="M4111" s="1" t="s">
        <v>2007</v>
      </c>
      <c r="N4111" s="1" t="s">
        <v>1973</v>
      </c>
      <c r="O4111" s="3">
        <v>271</v>
      </c>
      <c r="P4111">
        <v>4</v>
      </c>
      <c r="Q4111" s="3">
        <v>1086</v>
      </c>
      <c r="R4111" s="1" t="s">
        <v>2012</v>
      </c>
      <c r="S4111" s="3">
        <v>158</v>
      </c>
      <c r="T4111">
        <v>3</v>
      </c>
      <c r="U4111" t="str">
        <f>IF(Ecommerce_Sales[[#This Row],[Delivery_Time_Days]]&gt;7,"Delay",IF(Ecommerce_Sales[[#This Row],[Delivery_Time_Days]] = 0,"No delivery",IF(Ecommerce_Sales[[#This Row],[Delivery_Time_Days]]&lt;=7,"On-time")))</f>
        <v>On-time</v>
      </c>
      <c r="V4111" s="7">
        <f>Ecommerce_Sales[[#This Row],[Profit]]/Ecommerce_Sales[[#This Row],[Total_Price]]</f>
        <v>0.30018416206261511</v>
      </c>
      <c r="W4111" s="3">
        <v>326</v>
      </c>
      <c r="X4111" s="3"/>
    </row>
    <row r="4112" spans="1:24" x14ac:dyDescent="0.25">
      <c r="A4112" s="1" t="s">
        <v>10401</v>
      </c>
      <c r="B4112" s="1" t="s">
        <v>1399</v>
      </c>
      <c r="C4112" s="1" t="s">
        <v>1400</v>
      </c>
      <c r="D4112" s="1" t="s">
        <v>10048</v>
      </c>
      <c r="E4112" s="1" t="s">
        <v>1996</v>
      </c>
      <c r="F4112" s="2">
        <v>45194</v>
      </c>
      <c r="G4112" s="2">
        <v>45335</v>
      </c>
      <c r="H4112" s="2" t="str">
        <f>TEXT(Ecommerce_Sales[[#This Row],[Order_Date]],"mmmm")</f>
        <v>February</v>
      </c>
      <c r="I4112" s="2" t="str">
        <f>TEXT(Ecommerce_Sales[[#This Row],[Order_Date]],"yyyy")</f>
        <v>2024</v>
      </c>
      <c r="J4112" s="2" t="str">
        <f>TEXT(Ecommerce_Sales[[#This Row],[Order_Date]],"mmmm")</f>
        <v>February</v>
      </c>
      <c r="K4112" s="1" t="s">
        <v>1947</v>
      </c>
      <c r="L4112" s="1" t="s">
        <v>9314</v>
      </c>
      <c r="M4112" s="1" t="s">
        <v>1977</v>
      </c>
      <c r="N4112" s="1" t="s">
        <v>1978</v>
      </c>
      <c r="O4112" s="3">
        <v>588</v>
      </c>
      <c r="P4112">
        <v>3</v>
      </c>
      <c r="Q4112" s="3">
        <v>1765</v>
      </c>
      <c r="R4112" s="1" t="s">
        <v>1958</v>
      </c>
      <c r="S4112" s="3">
        <v>110</v>
      </c>
      <c r="T4112">
        <v>3</v>
      </c>
      <c r="U4112" t="str">
        <f>IF(Ecommerce_Sales[[#This Row],[Delivery_Time_Days]]&gt;7,"Delay",IF(Ecommerce_Sales[[#This Row],[Delivery_Time_Days]] = 0,"No delivery",IF(Ecommerce_Sales[[#This Row],[Delivery_Time_Days]]&lt;=7,"On-time")))</f>
        <v>On-time</v>
      </c>
      <c r="V4112" s="7">
        <f>Ecommerce_Sales[[#This Row],[Profit]]/Ecommerce_Sales[[#This Row],[Total_Price]]</f>
        <v>0.35014164305949008</v>
      </c>
      <c r="W4112" s="3">
        <v>618</v>
      </c>
      <c r="X4112" s="3"/>
    </row>
    <row r="4113" spans="1:24" x14ac:dyDescent="0.25">
      <c r="A4113" s="1" t="s">
        <v>10402</v>
      </c>
      <c r="B4113" s="1" t="s">
        <v>1371</v>
      </c>
      <c r="C4113" s="1" t="s">
        <v>1372</v>
      </c>
      <c r="D4113" s="1" t="s">
        <v>2225</v>
      </c>
      <c r="E4113" s="1" t="s">
        <v>1996</v>
      </c>
      <c r="F4113" s="2">
        <v>44971</v>
      </c>
      <c r="G4113" s="2">
        <v>45296</v>
      </c>
      <c r="H4113" s="2" t="str">
        <f>TEXT(Ecommerce_Sales[[#This Row],[Order_Date]],"mmmm")</f>
        <v>January</v>
      </c>
      <c r="I4113" s="2" t="str">
        <f>TEXT(Ecommerce_Sales[[#This Row],[Order_Date]],"yyyy")</f>
        <v>2024</v>
      </c>
      <c r="J4113" s="2" t="str">
        <f>TEXT(Ecommerce_Sales[[#This Row],[Order_Date]],"mmmm")</f>
        <v>January</v>
      </c>
      <c r="K4113" s="1" t="s">
        <v>1947</v>
      </c>
      <c r="L4113" s="1" t="s">
        <v>10403</v>
      </c>
      <c r="M4113" s="1" t="s">
        <v>2047</v>
      </c>
      <c r="N4113" s="1" t="s">
        <v>1989</v>
      </c>
      <c r="O4113" s="3">
        <v>564</v>
      </c>
      <c r="P4113">
        <v>2</v>
      </c>
      <c r="Q4113" s="3">
        <v>1128</v>
      </c>
      <c r="R4113" s="1" t="s">
        <v>1958</v>
      </c>
      <c r="S4113" s="3">
        <v>163</v>
      </c>
      <c r="T4113">
        <v>10</v>
      </c>
      <c r="U4113" t="str">
        <f>IF(Ecommerce_Sales[[#This Row],[Delivery_Time_Days]]&gt;7,"Delay",IF(Ecommerce_Sales[[#This Row],[Delivery_Time_Days]] = 0,"No delivery",IF(Ecommerce_Sales[[#This Row],[Delivery_Time_Days]]&lt;=7,"On-time")))</f>
        <v>Delay</v>
      </c>
      <c r="V4113" s="7">
        <f>Ecommerce_Sales[[#This Row],[Profit]]/Ecommerce_Sales[[#This Row],[Total_Price]]</f>
        <v>0.25</v>
      </c>
      <c r="W4113" s="3">
        <v>282</v>
      </c>
      <c r="X4113" s="3"/>
    </row>
    <row r="4114" spans="1:24" x14ac:dyDescent="0.25">
      <c r="A4114" s="1" t="s">
        <v>10404</v>
      </c>
      <c r="B4114" s="1" t="s">
        <v>1140</v>
      </c>
      <c r="C4114" s="1" t="s">
        <v>1141</v>
      </c>
      <c r="D4114" s="1" t="s">
        <v>5480</v>
      </c>
      <c r="E4114" s="1" t="s">
        <v>1946</v>
      </c>
      <c r="F4114" s="2">
        <v>45102</v>
      </c>
      <c r="G4114" s="2">
        <v>44947</v>
      </c>
      <c r="H4114" s="2" t="str">
        <f>TEXT(Ecommerce_Sales[[#This Row],[Order_Date]],"mmmm")</f>
        <v>January</v>
      </c>
      <c r="I4114" s="2" t="str">
        <f>TEXT(Ecommerce_Sales[[#This Row],[Order_Date]],"yyyy")</f>
        <v>2023</v>
      </c>
      <c r="J4114" s="2" t="str">
        <f>TEXT(Ecommerce_Sales[[#This Row],[Order_Date]],"mmmm")</f>
        <v>January</v>
      </c>
      <c r="K4114" s="1" t="s">
        <v>1947</v>
      </c>
      <c r="L4114" s="1" t="s">
        <v>10405</v>
      </c>
      <c r="M4114" s="1" t="s">
        <v>1988</v>
      </c>
      <c r="N4114" s="1" t="s">
        <v>1989</v>
      </c>
      <c r="O4114" s="3">
        <v>253</v>
      </c>
      <c r="P4114">
        <v>2</v>
      </c>
      <c r="Q4114" s="3">
        <v>506</v>
      </c>
      <c r="R4114" s="1" t="s">
        <v>2016</v>
      </c>
      <c r="S4114" s="3">
        <v>41</v>
      </c>
      <c r="T4114">
        <v>6</v>
      </c>
      <c r="U4114" t="str">
        <f>IF(Ecommerce_Sales[[#This Row],[Delivery_Time_Days]]&gt;7,"Delay",IF(Ecommerce_Sales[[#This Row],[Delivery_Time_Days]] = 0,"No delivery",IF(Ecommerce_Sales[[#This Row],[Delivery_Time_Days]]&lt;=7,"On-time")))</f>
        <v>On-time</v>
      </c>
      <c r="V4114" s="7">
        <f>Ecommerce_Sales[[#This Row],[Profit]]/Ecommerce_Sales[[#This Row],[Total_Price]]</f>
        <v>0.24901185770750989</v>
      </c>
      <c r="W4114" s="3">
        <v>126</v>
      </c>
      <c r="X4114" s="3"/>
    </row>
    <row r="4115" spans="1:24" x14ac:dyDescent="0.25">
      <c r="A4115" s="1" t="s">
        <v>10406</v>
      </c>
      <c r="B4115" s="1" t="s">
        <v>800</v>
      </c>
      <c r="C4115" s="1" t="s">
        <v>801</v>
      </c>
      <c r="D4115" s="1" t="s">
        <v>5516</v>
      </c>
      <c r="E4115" s="1" t="s">
        <v>1996</v>
      </c>
      <c r="F4115" s="2">
        <v>45499</v>
      </c>
      <c r="G4115" s="2">
        <v>45349</v>
      </c>
      <c r="H4115" s="2" t="str">
        <f>TEXT(Ecommerce_Sales[[#This Row],[Order_Date]],"mmmm")</f>
        <v>February</v>
      </c>
      <c r="I4115" s="2" t="str">
        <f>TEXT(Ecommerce_Sales[[#This Row],[Order_Date]],"yyyy")</f>
        <v>2024</v>
      </c>
      <c r="J4115" s="2" t="str">
        <f>TEXT(Ecommerce_Sales[[#This Row],[Order_Date]],"mmmm")</f>
        <v>February</v>
      </c>
      <c r="K4115" s="1" t="s">
        <v>1947</v>
      </c>
      <c r="L4115" s="1" t="s">
        <v>4944</v>
      </c>
      <c r="M4115" s="1" t="s">
        <v>2104</v>
      </c>
      <c r="N4115" s="1" t="s">
        <v>1978</v>
      </c>
      <c r="O4115" s="3">
        <v>796</v>
      </c>
      <c r="P4115">
        <v>4</v>
      </c>
      <c r="Q4115" s="3">
        <v>3183</v>
      </c>
      <c r="R4115" s="1" t="s">
        <v>1951</v>
      </c>
      <c r="S4115" s="3">
        <v>380</v>
      </c>
      <c r="T4115">
        <v>5</v>
      </c>
      <c r="U4115" t="str">
        <f>IF(Ecommerce_Sales[[#This Row],[Delivery_Time_Days]]&gt;7,"Delay",IF(Ecommerce_Sales[[#This Row],[Delivery_Time_Days]] = 0,"No delivery",IF(Ecommerce_Sales[[#This Row],[Delivery_Time_Days]]&lt;=7,"On-time")))</f>
        <v>On-time</v>
      </c>
      <c r="V4115" s="7">
        <f>Ecommerce_Sales[[#This Row],[Profit]]/Ecommerce_Sales[[#This Row],[Total_Price]]</f>
        <v>0.3499842915488533</v>
      </c>
      <c r="W4115" s="3">
        <v>1114</v>
      </c>
      <c r="X4115" s="3"/>
    </row>
    <row r="4116" spans="1:24" x14ac:dyDescent="0.25">
      <c r="A4116" s="1" t="s">
        <v>10407</v>
      </c>
      <c r="B4116" s="1" t="s">
        <v>707</v>
      </c>
      <c r="C4116" s="1" t="s">
        <v>862</v>
      </c>
      <c r="D4116" s="1" t="s">
        <v>2024</v>
      </c>
      <c r="E4116" s="1" t="s">
        <v>1946</v>
      </c>
      <c r="F4116" s="2">
        <v>45370</v>
      </c>
      <c r="G4116" s="2">
        <v>45486</v>
      </c>
      <c r="H4116" s="2" t="str">
        <f>TEXT(Ecommerce_Sales[[#This Row],[Order_Date]],"mmmm")</f>
        <v>July</v>
      </c>
      <c r="I4116" s="2" t="str">
        <f>TEXT(Ecommerce_Sales[[#This Row],[Order_Date]],"yyyy")</f>
        <v>2024</v>
      </c>
      <c r="J4116" s="2" t="str">
        <f>TEXT(Ecommerce_Sales[[#This Row],[Order_Date]],"mmmm")</f>
        <v>July</v>
      </c>
      <c r="K4116" s="1" t="s">
        <v>1986</v>
      </c>
      <c r="L4116" s="1" t="s">
        <v>9134</v>
      </c>
      <c r="M4116" s="1" t="s">
        <v>2065</v>
      </c>
      <c r="N4116" s="1" t="s">
        <v>1978</v>
      </c>
      <c r="O4116" s="3">
        <v>125</v>
      </c>
      <c r="P4116">
        <v>3</v>
      </c>
      <c r="Q4116" s="3">
        <v>375</v>
      </c>
      <c r="R4116" s="1" t="s">
        <v>2008</v>
      </c>
      <c r="S4116" s="3">
        <v>40</v>
      </c>
      <c r="U4116" t="str">
        <f>IF(Ecommerce_Sales[[#This Row],[Delivery_Time_Days]]&gt;7,"Delay",IF(Ecommerce_Sales[[#This Row],[Delivery_Time_Days]] = 0,"No delivery",IF(Ecommerce_Sales[[#This Row],[Delivery_Time_Days]]&lt;=7,"On-time")))</f>
        <v>No delivery</v>
      </c>
      <c r="V4116" s="7">
        <f>Ecommerce_Sales[[#This Row],[Profit]]/Ecommerce_Sales[[#This Row],[Total_Price]]</f>
        <v>0.34933333333333333</v>
      </c>
      <c r="W4116" s="3">
        <v>131</v>
      </c>
      <c r="X4116" s="3"/>
    </row>
    <row r="4117" spans="1:24" x14ac:dyDescent="0.25">
      <c r="A4117" s="1" t="s">
        <v>10408</v>
      </c>
      <c r="B4117" s="1" t="s">
        <v>1485</v>
      </c>
      <c r="C4117" s="1" t="s">
        <v>1486</v>
      </c>
      <c r="D4117" s="1" t="s">
        <v>6470</v>
      </c>
      <c r="E4117" s="1" t="s">
        <v>1946</v>
      </c>
      <c r="F4117" s="2">
        <v>45293</v>
      </c>
      <c r="G4117" s="2">
        <v>45316</v>
      </c>
      <c r="H4117" s="2" t="str">
        <f>TEXT(Ecommerce_Sales[[#This Row],[Order_Date]],"mmmm")</f>
        <v>January</v>
      </c>
      <c r="I4117" s="2" t="str">
        <f>TEXT(Ecommerce_Sales[[#This Row],[Order_Date]],"yyyy")</f>
        <v>2024</v>
      </c>
      <c r="J4117" s="2" t="str">
        <f>TEXT(Ecommerce_Sales[[#This Row],[Order_Date]],"mmmm")</f>
        <v>January</v>
      </c>
      <c r="K4117" s="1" t="s">
        <v>1947</v>
      </c>
      <c r="L4117" s="1" t="s">
        <v>6430</v>
      </c>
      <c r="M4117" s="1" t="s">
        <v>1949</v>
      </c>
      <c r="N4117" s="1" t="s">
        <v>1950</v>
      </c>
      <c r="O4117" s="3">
        <v>30</v>
      </c>
      <c r="P4117">
        <v>1</v>
      </c>
      <c r="Q4117" s="3">
        <v>30</v>
      </c>
      <c r="R4117" s="1" t="s">
        <v>1958</v>
      </c>
      <c r="S4117" s="3">
        <v>3</v>
      </c>
      <c r="T4117">
        <v>3</v>
      </c>
      <c r="U4117" t="str">
        <f>IF(Ecommerce_Sales[[#This Row],[Delivery_Time_Days]]&gt;7,"Delay",IF(Ecommerce_Sales[[#This Row],[Delivery_Time_Days]] = 0,"No delivery",IF(Ecommerce_Sales[[#This Row],[Delivery_Time_Days]]&lt;=7,"On-time")))</f>
        <v>On-time</v>
      </c>
      <c r="V4117" s="7">
        <f>Ecommerce_Sales[[#This Row],[Profit]]/Ecommerce_Sales[[#This Row],[Total_Price]]</f>
        <v>0.4</v>
      </c>
      <c r="W4117" s="3">
        <v>12</v>
      </c>
      <c r="X4117" s="3"/>
    </row>
    <row r="4118" spans="1:24" x14ac:dyDescent="0.25">
      <c r="A4118" s="1" t="s">
        <v>10409</v>
      </c>
      <c r="B4118" s="1" t="s">
        <v>430</v>
      </c>
      <c r="C4118" s="1" t="s">
        <v>431</v>
      </c>
      <c r="D4118" s="1" t="s">
        <v>2762</v>
      </c>
      <c r="E4118" s="1" t="s">
        <v>1961</v>
      </c>
      <c r="F4118" s="2">
        <v>45521</v>
      </c>
      <c r="G4118" s="2">
        <v>45405</v>
      </c>
      <c r="H4118" s="2" t="str">
        <f>TEXT(Ecommerce_Sales[[#This Row],[Order_Date]],"mmmm")</f>
        <v>April</v>
      </c>
      <c r="I4118" s="2" t="str">
        <f>TEXT(Ecommerce_Sales[[#This Row],[Order_Date]],"yyyy")</f>
        <v>2024</v>
      </c>
      <c r="J4118" s="2" t="str">
        <f>TEXT(Ecommerce_Sales[[#This Row],[Order_Date]],"mmmm")</f>
        <v>April</v>
      </c>
      <c r="K4118" s="1" t="s">
        <v>1947</v>
      </c>
      <c r="L4118" s="1" t="s">
        <v>5344</v>
      </c>
      <c r="M4118" s="1" t="s">
        <v>1983</v>
      </c>
      <c r="N4118" s="1" t="s">
        <v>1950</v>
      </c>
      <c r="O4118" s="3">
        <v>151</v>
      </c>
      <c r="P4118">
        <v>2</v>
      </c>
      <c r="Q4118" s="3">
        <v>303</v>
      </c>
      <c r="R4118" s="1" t="s">
        <v>1958</v>
      </c>
      <c r="S4118" s="3">
        <v>40</v>
      </c>
      <c r="T4118">
        <v>6</v>
      </c>
      <c r="U4118" t="str">
        <f>IF(Ecommerce_Sales[[#This Row],[Delivery_Time_Days]]&gt;7,"Delay",IF(Ecommerce_Sales[[#This Row],[Delivery_Time_Days]] = 0,"No delivery",IF(Ecommerce_Sales[[#This Row],[Delivery_Time_Days]]&lt;=7,"On-time")))</f>
        <v>On-time</v>
      </c>
      <c r="V4118" s="7">
        <f>Ecommerce_Sales[[#This Row],[Profit]]/Ecommerce_Sales[[#This Row],[Total_Price]]</f>
        <v>0.39933993399339934</v>
      </c>
      <c r="W4118" s="3">
        <v>121</v>
      </c>
      <c r="X4118" s="3"/>
    </row>
    <row r="4119" spans="1:24" x14ac:dyDescent="0.25">
      <c r="A4119" s="1" t="s">
        <v>10410</v>
      </c>
      <c r="B4119" s="1" t="s">
        <v>476</v>
      </c>
      <c r="C4119" s="1" t="s">
        <v>477</v>
      </c>
      <c r="D4119" s="1" t="s">
        <v>3119</v>
      </c>
      <c r="E4119" s="1" t="s">
        <v>1946</v>
      </c>
      <c r="F4119" s="2">
        <v>45590</v>
      </c>
      <c r="G4119" s="2">
        <v>45448</v>
      </c>
      <c r="H4119" s="2" t="str">
        <f>TEXT(Ecommerce_Sales[[#This Row],[Order_Date]],"mmmm")</f>
        <v>June</v>
      </c>
      <c r="I4119" s="2" t="str">
        <f>TEXT(Ecommerce_Sales[[#This Row],[Order_Date]],"yyyy")</f>
        <v>2024</v>
      </c>
      <c r="J4119" s="2" t="str">
        <f>TEXT(Ecommerce_Sales[[#This Row],[Order_Date]],"mmmm")</f>
        <v>June</v>
      </c>
      <c r="K4119" s="1" t="s">
        <v>1947</v>
      </c>
      <c r="L4119" s="1" t="s">
        <v>3669</v>
      </c>
      <c r="M4119" s="1" t="s">
        <v>2065</v>
      </c>
      <c r="N4119" s="1" t="s">
        <v>1978</v>
      </c>
      <c r="O4119" s="3">
        <v>237</v>
      </c>
      <c r="P4119">
        <v>4</v>
      </c>
      <c r="Q4119" s="3">
        <v>948</v>
      </c>
      <c r="R4119" s="1" t="s">
        <v>2008</v>
      </c>
      <c r="S4119" s="3">
        <v>52</v>
      </c>
      <c r="T4119">
        <v>9</v>
      </c>
      <c r="U4119" t="str">
        <f>IF(Ecommerce_Sales[[#This Row],[Delivery_Time_Days]]&gt;7,"Delay",IF(Ecommerce_Sales[[#This Row],[Delivery_Time_Days]] = 0,"No delivery",IF(Ecommerce_Sales[[#This Row],[Delivery_Time_Days]]&lt;=7,"On-time")))</f>
        <v>Delay</v>
      </c>
      <c r="V4119" s="7">
        <f>Ecommerce_Sales[[#This Row],[Profit]]/Ecommerce_Sales[[#This Row],[Total_Price]]</f>
        <v>0.35021097046413502</v>
      </c>
      <c r="W4119" s="3">
        <v>332</v>
      </c>
      <c r="X4119" s="3"/>
    </row>
    <row r="4120" spans="1:24" x14ac:dyDescent="0.25">
      <c r="A4120" s="1" t="s">
        <v>10411</v>
      </c>
      <c r="B4120" s="1" t="s">
        <v>1426</v>
      </c>
      <c r="C4120" s="1" t="s">
        <v>1427</v>
      </c>
      <c r="D4120" s="1" t="s">
        <v>2276</v>
      </c>
      <c r="E4120" s="1" t="s">
        <v>1946</v>
      </c>
      <c r="F4120" s="2">
        <v>45386</v>
      </c>
      <c r="G4120" s="2">
        <v>45405</v>
      </c>
      <c r="H4120" s="2" t="str">
        <f>TEXT(Ecommerce_Sales[[#This Row],[Order_Date]],"mmmm")</f>
        <v>April</v>
      </c>
      <c r="I4120" s="2" t="str">
        <f>TEXT(Ecommerce_Sales[[#This Row],[Order_Date]],"yyyy")</f>
        <v>2024</v>
      </c>
      <c r="J4120" s="2" t="str">
        <f>TEXT(Ecommerce_Sales[[#This Row],[Order_Date]],"mmmm")</f>
        <v>April</v>
      </c>
      <c r="K4120" s="1" t="s">
        <v>1947</v>
      </c>
      <c r="L4120" s="1" t="s">
        <v>7648</v>
      </c>
      <c r="M4120" s="1" t="s">
        <v>2065</v>
      </c>
      <c r="N4120" s="1" t="s">
        <v>1978</v>
      </c>
      <c r="O4120" s="3">
        <v>50</v>
      </c>
      <c r="P4120">
        <v>5</v>
      </c>
      <c r="Q4120" s="3">
        <v>249</v>
      </c>
      <c r="R4120" s="1" t="s">
        <v>1951</v>
      </c>
      <c r="S4120" s="3">
        <v>23</v>
      </c>
      <c r="T4120">
        <v>4</v>
      </c>
      <c r="U4120" t="str">
        <f>IF(Ecommerce_Sales[[#This Row],[Delivery_Time_Days]]&gt;7,"Delay",IF(Ecommerce_Sales[[#This Row],[Delivery_Time_Days]] = 0,"No delivery",IF(Ecommerce_Sales[[#This Row],[Delivery_Time_Days]]&lt;=7,"On-time")))</f>
        <v>On-time</v>
      </c>
      <c r="V4120" s="7">
        <f>Ecommerce_Sales[[#This Row],[Profit]]/Ecommerce_Sales[[#This Row],[Total_Price]]</f>
        <v>0.3493975903614458</v>
      </c>
      <c r="W4120" s="3">
        <v>87</v>
      </c>
      <c r="X4120" s="3"/>
    </row>
    <row r="4121" spans="1:24" x14ac:dyDescent="0.25">
      <c r="A4121" s="1" t="s">
        <v>10412</v>
      </c>
      <c r="B4121" s="1" t="s">
        <v>581</v>
      </c>
      <c r="C4121" s="1" t="s">
        <v>582</v>
      </c>
      <c r="D4121" s="1" t="s">
        <v>4884</v>
      </c>
      <c r="E4121" s="1" t="s">
        <v>1961</v>
      </c>
      <c r="F4121" s="2">
        <v>45114</v>
      </c>
      <c r="G4121" s="2">
        <v>45472</v>
      </c>
      <c r="H4121" s="2" t="str">
        <f>TEXT(Ecommerce_Sales[[#This Row],[Order_Date]],"mmmm")</f>
        <v>June</v>
      </c>
      <c r="I4121" s="2" t="str">
        <f>TEXT(Ecommerce_Sales[[#This Row],[Order_Date]],"yyyy")</f>
        <v>2024</v>
      </c>
      <c r="J4121" s="2" t="str">
        <f>TEXT(Ecommerce_Sales[[#This Row],[Order_Date]],"mmmm")</f>
        <v>June</v>
      </c>
      <c r="K4121" s="1" t="s">
        <v>1947</v>
      </c>
      <c r="L4121" s="1" t="s">
        <v>10413</v>
      </c>
      <c r="M4121" s="1" t="s">
        <v>1998</v>
      </c>
      <c r="N4121" s="1" t="s">
        <v>1973</v>
      </c>
      <c r="O4121" s="3">
        <v>17</v>
      </c>
      <c r="P4121">
        <v>1</v>
      </c>
      <c r="Q4121" s="3">
        <v>17</v>
      </c>
      <c r="R4121" s="1" t="s">
        <v>1958</v>
      </c>
      <c r="S4121" s="3">
        <v>2</v>
      </c>
      <c r="T4121">
        <v>2</v>
      </c>
      <c r="U4121" t="str">
        <f>IF(Ecommerce_Sales[[#This Row],[Delivery_Time_Days]]&gt;7,"Delay",IF(Ecommerce_Sales[[#This Row],[Delivery_Time_Days]] = 0,"No delivery",IF(Ecommerce_Sales[[#This Row],[Delivery_Time_Days]]&lt;=7,"On-time")))</f>
        <v>On-time</v>
      </c>
      <c r="V4121" s="7">
        <f>Ecommerce_Sales[[#This Row],[Profit]]/Ecommerce_Sales[[#This Row],[Total_Price]]</f>
        <v>0.29411764705882354</v>
      </c>
      <c r="W4121" s="3">
        <v>5</v>
      </c>
      <c r="X4121" s="3"/>
    </row>
    <row r="4122" spans="1:24" x14ac:dyDescent="0.25">
      <c r="A4122" s="1" t="s">
        <v>10414</v>
      </c>
      <c r="B4122" s="1" t="s">
        <v>652</v>
      </c>
      <c r="C4122" s="1" t="s">
        <v>653</v>
      </c>
      <c r="D4122" s="1" t="s">
        <v>8806</v>
      </c>
      <c r="E4122" s="1" t="s">
        <v>1996</v>
      </c>
      <c r="F4122" s="2">
        <v>45564</v>
      </c>
      <c r="G4122" s="2">
        <v>45433</v>
      </c>
      <c r="H4122" s="2" t="str">
        <f>TEXT(Ecommerce_Sales[[#This Row],[Order_Date]],"mmmm")</f>
        <v>May</v>
      </c>
      <c r="I4122" s="2" t="str">
        <f>TEXT(Ecommerce_Sales[[#This Row],[Order_Date]],"yyyy")</f>
        <v>2024</v>
      </c>
      <c r="J4122" s="2" t="str">
        <f>TEXT(Ecommerce_Sales[[#This Row],[Order_Date]],"mmmm")</f>
        <v>May</v>
      </c>
      <c r="K4122" s="1" t="s">
        <v>1947</v>
      </c>
      <c r="L4122" s="1" t="s">
        <v>7783</v>
      </c>
      <c r="M4122" s="1" t="s">
        <v>1977</v>
      </c>
      <c r="N4122" s="1" t="s">
        <v>1978</v>
      </c>
      <c r="O4122" s="3">
        <v>919</v>
      </c>
      <c r="P4122">
        <v>5</v>
      </c>
      <c r="Q4122" s="3">
        <v>4594</v>
      </c>
      <c r="R4122" s="1" t="s">
        <v>1958</v>
      </c>
      <c r="S4122" s="3">
        <v>570</v>
      </c>
      <c r="T4122">
        <v>10</v>
      </c>
      <c r="U4122" t="str">
        <f>IF(Ecommerce_Sales[[#This Row],[Delivery_Time_Days]]&gt;7,"Delay",IF(Ecommerce_Sales[[#This Row],[Delivery_Time_Days]] = 0,"No delivery",IF(Ecommerce_Sales[[#This Row],[Delivery_Time_Days]]&lt;=7,"On-time")))</f>
        <v>Delay</v>
      </c>
      <c r="V4122" s="7">
        <f>Ecommerce_Sales[[#This Row],[Profit]]/Ecommerce_Sales[[#This Row],[Total_Price]]</f>
        <v>0.35002176752285591</v>
      </c>
      <c r="W4122" s="3">
        <v>1608</v>
      </c>
      <c r="X4122" s="3"/>
    </row>
    <row r="4123" spans="1:24" x14ac:dyDescent="0.25">
      <c r="A4123" s="1" t="s">
        <v>10415</v>
      </c>
      <c r="B4123" s="1" t="s">
        <v>206</v>
      </c>
      <c r="C4123" s="1" t="s">
        <v>207</v>
      </c>
      <c r="D4123" s="1" t="s">
        <v>9821</v>
      </c>
      <c r="E4123" s="1" t="s">
        <v>1966</v>
      </c>
      <c r="F4123" s="2">
        <v>45298</v>
      </c>
      <c r="G4123" s="2">
        <v>45105</v>
      </c>
      <c r="H4123" s="2" t="str">
        <f>TEXT(Ecommerce_Sales[[#This Row],[Order_Date]],"mmmm")</f>
        <v>June</v>
      </c>
      <c r="I4123" s="2" t="str">
        <f>TEXT(Ecommerce_Sales[[#This Row],[Order_Date]],"yyyy")</f>
        <v>2023</v>
      </c>
      <c r="J4123" s="2" t="str">
        <f>TEXT(Ecommerce_Sales[[#This Row],[Order_Date]],"mmmm")</f>
        <v>June</v>
      </c>
      <c r="K4123" s="1" t="s">
        <v>1947</v>
      </c>
      <c r="L4123" s="1" t="s">
        <v>7372</v>
      </c>
      <c r="M4123" s="1" t="s">
        <v>2043</v>
      </c>
      <c r="N4123" s="1" t="s">
        <v>1989</v>
      </c>
      <c r="O4123" s="3">
        <v>584</v>
      </c>
      <c r="P4123">
        <v>6</v>
      </c>
      <c r="Q4123" s="3">
        <v>3502</v>
      </c>
      <c r="R4123" s="1" t="s">
        <v>2016</v>
      </c>
      <c r="S4123" s="3">
        <v>359</v>
      </c>
      <c r="T4123">
        <v>9</v>
      </c>
      <c r="U4123" t="str">
        <f>IF(Ecommerce_Sales[[#This Row],[Delivery_Time_Days]]&gt;7,"Delay",IF(Ecommerce_Sales[[#This Row],[Delivery_Time_Days]] = 0,"No delivery",IF(Ecommerce_Sales[[#This Row],[Delivery_Time_Days]]&lt;=7,"On-time")))</f>
        <v>Delay</v>
      </c>
      <c r="V4123" s="7">
        <f>Ecommerce_Sales[[#This Row],[Profit]]/Ecommerce_Sales[[#This Row],[Total_Price]]</f>
        <v>0.25014277555682468</v>
      </c>
      <c r="W4123" s="3">
        <v>876</v>
      </c>
      <c r="X4123" s="3"/>
    </row>
    <row r="4124" spans="1:24" x14ac:dyDescent="0.25">
      <c r="A4124" s="1" t="s">
        <v>10416</v>
      </c>
      <c r="B4124" s="1" t="s">
        <v>52</v>
      </c>
      <c r="C4124" s="1" t="s">
        <v>53</v>
      </c>
      <c r="D4124" s="1" t="s">
        <v>2249</v>
      </c>
      <c r="E4124" s="1" t="s">
        <v>1996</v>
      </c>
      <c r="F4124" s="2">
        <v>45460</v>
      </c>
      <c r="G4124" s="2">
        <v>45107</v>
      </c>
      <c r="H4124" s="2" t="str">
        <f>TEXT(Ecommerce_Sales[[#This Row],[Order_Date]],"mmmm")</f>
        <v>June</v>
      </c>
      <c r="I4124" s="2" t="str">
        <f>TEXT(Ecommerce_Sales[[#This Row],[Order_Date]],"yyyy")</f>
        <v>2023</v>
      </c>
      <c r="J4124" s="2" t="str">
        <f>TEXT(Ecommerce_Sales[[#This Row],[Order_Date]],"mmmm")</f>
        <v>June</v>
      </c>
      <c r="K4124" s="1" t="s">
        <v>1947</v>
      </c>
      <c r="L4124" s="1" t="s">
        <v>8818</v>
      </c>
      <c r="M4124" s="1" t="s">
        <v>1968</v>
      </c>
      <c r="N4124" s="1" t="s">
        <v>1957</v>
      </c>
      <c r="O4124" s="3">
        <v>418</v>
      </c>
      <c r="P4124">
        <v>3</v>
      </c>
      <c r="Q4124" s="3">
        <v>1255</v>
      </c>
      <c r="R4124" s="1" t="s">
        <v>1958</v>
      </c>
      <c r="S4124" s="3">
        <v>151</v>
      </c>
      <c r="T4124">
        <v>3</v>
      </c>
      <c r="U4124" t="str">
        <f>IF(Ecommerce_Sales[[#This Row],[Delivery_Time_Days]]&gt;7,"Delay",IF(Ecommerce_Sales[[#This Row],[Delivery_Time_Days]] = 0,"No delivery",IF(Ecommerce_Sales[[#This Row],[Delivery_Time_Days]]&lt;=7,"On-time")))</f>
        <v>On-time</v>
      </c>
      <c r="V4124" s="7">
        <f>Ecommerce_Sales[[#This Row],[Profit]]/Ecommerce_Sales[[#This Row],[Total_Price]]</f>
        <v>0.14980079681274899</v>
      </c>
      <c r="W4124" s="3">
        <v>188</v>
      </c>
      <c r="X4124" s="3"/>
    </row>
    <row r="4125" spans="1:24" x14ac:dyDescent="0.25">
      <c r="A4125" s="1" t="s">
        <v>10417</v>
      </c>
      <c r="B4125" s="1" t="s">
        <v>196</v>
      </c>
      <c r="C4125" s="1" t="s">
        <v>197</v>
      </c>
      <c r="D4125" s="1" t="s">
        <v>2667</v>
      </c>
      <c r="E4125" s="1" t="s">
        <v>1966</v>
      </c>
      <c r="F4125" s="2">
        <v>45513</v>
      </c>
      <c r="G4125" s="2">
        <v>44947</v>
      </c>
      <c r="H4125" s="2" t="str">
        <f>TEXT(Ecommerce_Sales[[#This Row],[Order_Date]],"mmmm")</f>
        <v>January</v>
      </c>
      <c r="I4125" s="2" t="str">
        <f>TEXT(Ecommerce_Sales[[#This Row],[Order_Date]],"yyyy")</f>
        <v>2023</v>
      </c>
      <c r="J4125" s="2" t="str">
        <f>TEXT(Ecommerce_Sales[[#This Row],[Order_Date]],"mmmm")</f>
        <v>January</v>
      </c>
      <c r="K4125" s="1" t="s">
        <v>1947</v>
      </c>
      <c r="L4125" s="1" t="s">
        <v>9482</v>
      </c>
      <c r="M4125" s="1" t="s">
        <v>2247</v>
      </c>
      <c r="N4125" s="1" t="s">
        <v>1957</v>
      </c>
      <c r="O4125" s="3">
        <v>104</v>
      </c>
      <c r="P4125">
        <v>2</v>
      </c>
      <c r="Q4125" s="3">
        <v>207</v>
      </c>
      <c r="R4125" s="1" t="s">
        <v>1958</v>
      </c>
      <c r="S4125" s="3">
        <v>11</v>
      </c>
      <c r="T4125">
        <v>7</v>
      </c>
      <c r="U4125" t="str">
        <f>IF(Ecommerce_Sales[[#This Row],[Delivery_Time_Days]]&gt;7,"Delay",IF(Ecommerce_Sales[[#This Row],[Delivery_Time_Days]] = 0,"No delivery",IF(Ecommerce_Sales[[#This Row],[Delivery_Time_Days]]&lt;=7,"On-time")))</f>
        <v>On-time</v>
      </c>
      <c r="V4125" s="7">
        <f>Ecommerce_Sales[[#This Row],[Profit]]/Ecommerce_Sales[[#This Row],[Total_Price]]</f>
        <v>0.14975845410628019</v>
      </c>
      <c r="W4125" s="3">
        <v>31</v>
      </c>
      <c r="X4125" s="3"/>
    </row>
    <row r="4126" spans="1:24" x14ac:dyDescent="0.25">
      <c r="A4126" s="1" t="s">
        <v>10418</v>
      </c>
      <c r="B4126" s="1" t="s">
        <v>1297</v>
      </c>
      <c r="C4126" s="1" t="s">
        <v>1298</v>
      </c>
      <c r="D4126" s="1" t="s">
        <v>5582</v>
      </c>
      <c r="E4126" s="1" t="s">
        <v>1961</v>
      </c>
      <c r="F4126" s="2">
        <v>45581</v>
      </c>
      <c r="G4126" s="2">
        <v>45065</v>
      </c>
      <c r="H4126" s="2" t="str">
        <f>TEXT(Ecommerce_Sales[[#This Row],[Order_Date]],"mmmm")</f>
        <v>May</v>
      </c>
      <c r="I4126" s="2" t="str">
        <f>TEXT(Ecommerce_Sales[[#This Row],[Order_Date]],"yyyy")</f>
        <v>2023</v>
      </c>
      <c r="J4126" s="2" t="str">
        <f>TEXT(Ecommerce_Sales[[#This Row],[Order_Date]],"mmmm")</f>
        <v>May</v>
      </c>
      <c r="K4126" s="1" t="s">
        <v>1947</v>
      </c>
      <c r="L4126" s="1" t="s">
        <v>4588</v>
      </c>
      <c r="M4126" s="1" t="s">
        <v>1963</v>
      </c>
      <c r="N4126" s="1" t="s">
        <v>1957</v>
      </c>
      <c r="O4126" s="3">
        <v>395</v>
      </c>
      <c r="P4126">
        <v>1</v>
      </c>
      <c r="Q4126" s="3">
        <v>395</v>
      </c>
      <c r="R4126" s="1" t="s">
        <v>1958</v>
      </c>
      <c r="S4126" s="3">
        <v>50</v>
      </c>
      <c r="T4126">
        <v>5</v>
      </c>
      <c r="U4126" t="str">
        <f>IF(Ecommerce_Sales[[#This Row],[Delivery_Time_Days]]&gt;7,"Delay",IF(Ecommerce_Sales[[#This Row],[Delivery_Time_Days]] = 0,"No delivery",IF(Ecommerce_Sales[[#This Row],[Delivery_Time_Days]]&lt;=7,"On-time")))</f>
        <v>On-time</v>
      </c>
      <c r="V4126" s="7">
        <f>Ecommerce_Sales[[#This Row],[Profit]]/Ecommerce_Sales[[#This Row],[Total_Price]]</f>
        <v>0.14936708860759493</v>
      </c>
      <c r="W4126" s="3">
        <v>59</v>
      </c>
      <c r="X4126" s="3"/>
    </row>
    <row r="4127" spans="1:24" x14ac:dyDescent="0.25">
      <c r="A4127" s="1" t="s">
        <v>10419</v>
      </c>
      <c r="B4127" s="1" t="s">
        <v>1165</v>
      </c>
      <c r="C4127" s="1" t="s">
        <v>1166</v>
      </c>
      <c r="D4127" s="1" t="s">
        <v>2121</v>
      </c>
      <c r="E4127" s="1" t="s">
        <v>1946</v>
      </c>
      <c r="F4127" s="2">
        <v>45312</v>
      </c>
      <c r="G4127" s="2">
        <v>44929</v>
      </c>
      <c r="H4127" s="2" t="str">
        <f>TEXT(Ecommerce_Sales[[#This Row],[Order_Date]],"mmmm")</f>
        <v>January</v>
      </c>
      <c r="I4127" s="2" t="str">
        <f>TEXT(Ecommerce_Sales[[#This Row],[Order_Date]],"yyyy")</f>
        <v>2023</v>
      </c>
      <c r="J4127" s="2" t="str">
        <f>TEXT(Ecommerce_Sales[[#This Row],[Order_Date]],"mmmm")</f>
        <v>January</v>
      </c>
      <c r="K4127" s="1" t="s">
        <v>1947</v>
      </c>
      <c r="L4127" s="1" t="s">
        <v>4165</v>
      </c>
      <c r="M4127" s="1" t="s">
        <v>2104</v>
      </c>
      <c r="N4127" s="1" t="s">
        <v>1978</v>
      </c>
      <c r="O4127" s="3">
        <v>239</v>
      </c>
      <c r="P4127">
        <v>1</v>
      </c>
      <c r="Q4127" s="3">
        <v>239</v>
      </c>
      <c r="R4127" s="1" t="s">
        <v>1958</v>
      </c>
      <c r="S4127" s="3">
        <v>34</v>
      </c>
      <c r="T4127">
        <v>7</v>
      </c>
      <c r="U4127" t="str">
        <f>IF(Ecommerce_Sales[[#This Row],[Delivery_Time_Days]]&gt;7,"Delay",IF(Ecommerce_Sales[[#This Row],[Delivery_Time_Days]] = 0,"No delivery",IF(Ecommerce_Sales[[#This Row],[Delivery_Time_Days]]&lt;=7,"On-time")))</f>
        <v>On-time</v>
      </c>
      <c r="V4127" s="7">
        <f>Ecommerce_Sales[[#This Row],[Profit]]/Ecommerce_Sales[[#This Row],[Total_Price]]</f>
        <v>0.35146443514644349</v>
      </c>
      <c r="W4127" s="3">
        <v>84</v>
      </c>
      <c r="X4127" s="3"/>
    </row>
    <row r="4128" spans="1:24" x14ac:dyDescent="0.25">
      <c r="A4128" s="1" t="s">
        <v>10420</v>
      </c>
      <c r="B4128" s="1" t="s">
        <v>1033</v>
      </c>
      <c r="C4128" s="1" t="s">
        <v>1034</v>
      </c>
      <c r="D4128" s="1" t="s">
        <v>3254</v>
      </c>
      <c r="E4128" s="1" t="s">
        <v>1981</v>
      </c>
      <c r="F4128" s="2">
        <v>45532</v>
      </c>
      <c r="G4128" s="2">
        <v>45210</v>
      </c>
      <c r="H4128" s="2" t="str">
        <f>TEXT(Ecommerce_Sales[[#This Row],[Order_Date]],"mmmm")</f>
        <v>October</v>
      </c>
      <c r="I4128" s="2" t="str">
        <f>TEXT(Ecommerce_Sales[[#This Row],[Order_Date]],"yyyy")</f>
        <v>2023</v>
      </c>
      <c r="J4128" s="2" t="str">
        <f>TEXT(Ecommerce_Sales[[#This Row],[Order_Date]],"mmmm")</f>
        <v>October</v>
      </c>
      <c r="K4128" s="1" t="s">
        <v>1947</v>
      </c>
      <c r="L4128" s="1" t="s">
        <v>10421</v>
      </c>
      <c r="M4128" s="1" t="s">
        <v>1998</v>
      </c>
      <c r="N4128" s="1" t="s">
        <v>1973</v>
      </c>
      <c r="O4128" s="3">
        <v>376</v>
      </c>
      <c r="P4128">
        <v>2</v>
      </c>
      <c r="Q4128" s="3">
        <v>753</v>
      </c>
      <c r="R4128" s="1" t="s">
        <v>1958</v>
      </c>
      <c r="S4128" s="3">
        <v>91</v>
      </c>
      <c r="T4128">
        <v>4</v>
      </c>
      <c r="U4128" t="str">
        <f>IF(Ecommerce_Sales[[#This Row],[Delivery_Time_Days]]&gt;7,"Delay",IF(Ecommerce_Sales[[#This Row],[Delivery_Time_Days]] = 0,"No delivery",IF(Ecommerce_Sales[[#This Row],[Delivery_Time_Days]]&lt;=7,"On-time")))</f>
        <v>On-time</v>
      </c>
      <c r="V4128" s="7">
        <f>Ecommerce_Sales[[#This Row],[Profit]]/Ecommerce_Sales[[#This Row],[Total_Price]]</f>
        <v>0.30013280212483401</v>
      </c>
      <c r="W4128" s="3">
        <v>226</v>
      </c>
      <c r="X4128" s="3"/>
    </row>
    <row r="4129" spans="1:24" x14ac:dyDescent="0.25">
      <c r="A4129" s="1" t="s">
        <v>10422</v>
      </c>
      <c r="B4129" s="1" t="s">
        <v>1043</v>
      </c>
      <c r="C4129" s="1" t="s">
        <v>1044</v>
      </c>
      <c r="D4129" s="1" t="s">
        <v>9639</v>
      </c>
      <c r="E4129" s="1" t="s">
        <v>1946</v>
      </c>
      <c r="F4129" s="2">
        <v>45505</v>
      </c>
      <c r="G4129" s="2">
        <v>45211</v>
      </c>
      <c r="H4129" s="2" t="str">
        <f>TEXT(Ecommerce_Sales[[#This Row],[Order_Date]],"mmmm")</f>
        <v>October</v>
      </c>
      <c r="I4129" s="2" t="str">
        <f>TEXT(Ecommerce_Sales[[#This Row],[Order_Date]],"yyyy")</f>
        <v>2023</v>
      </c>
      <c r="J4129" s="2" t="str">
        <f>TEXT(Ecommerce_Sales[[#This Row],[Order_Date]],"mmmm")</f>
        <v>October</v>
      </c>
      <c r="K4129" s="1" t="s">
        <v>1986</v>
      </c>
      <c r="L4129" s="1" t="s">
        <v>10423</v>
      </c>
      <c r="M4129" s="1" t="s">
        <v>2030</v>
      </c>
      <c r="N4129" s="1" t="s">
        <v>1978</v>
      </c>
      <c r="O4129" s="3">
        <v>765</v>
      </c>
      <c r="P4129">
        <v>4</v>
      </c>
      <c r="Q4129" s="3">
        <v>3062</v>
      </c>
      <c r="R4129" s="1" t="s">
        <v>2016</v>
      </c>
      <c r="S4129" s="3">
        <v>370</v>
      </c>
      <c r="U4129" t="str">
        <f>IF(Ecommerce_Sales[[#This Row],[Delivery_Time_Days]]&gt;7,"Delay",IF(Ecommerce_Sales[[#This Row],[Delivery_Time_Days]] = 0,"No delivery",IF(Ecommerce_Sales[[#This Row],[Delivery_Time_Days]]&lt;=7,"On-time")))</f>
        <v>No delivery</v>
      </c>
      <c r="V4129" s="7">
        <f>Ecommerce_Sales[[#This Row],[Profit]]/Ecommerce_Sales[[#This Row],[Total_Price]]</f>
        <v>0.35009797517962116</v>
      </c>
      <c r="W4129" s="3">
        <v>1072</v>
      </c>
      <c r="X4129" s="3"/>
    </row>
    <row r="4130" spans="1:24" x14ac:dyDescent="0.25">
      <c r="A4130" s="1" t="s">
        <v>10424</v>
      </c>
      <c r="B4130" s="1" t="s">
        <v>943</v>
      </c>
      <c r="C4130" s="1" t="s">
        <v>944</v>
      </c>
      <c r="D4130" s="1" t="s">
        <v>4616</v>
      </c>
      <c r="E4130" s="1" t="s">
        <v>1966</v>
      </c>
      <c r="F4130" s="2">
        <v>45309</v>
      </c>
      <c r="G4130" s="2">
        <v>45364</v>
      </c>
      <c r="H4130" s="2" t="str">
        <f>TEXT(Ecommerce_Sales[[#This Row],[Order_Date]],"mmmm")</f>
        <v>March</v>
      </c>
      <c r="I4130" s="2" t="str">
        <f>TEXT(Ecommerce_Sales[[#This Row],[Order_Date]],"yyyy")</f>
        <v>2024</v>
      </c>
      <c r="J4130" s="2" t="str">
        <f>TEXT(Ecommerce_Sales[[#This Row],[Order_Date]],"mmmm")</f>
        <v>March</v>
      </c>
      <c r="K4130" s="1" t="s">
        <v>1947</v>
      </c>
      <c r="L4130" s="1" t="s">
        <v>10425</v>
      </c>
      <c r="M4130" s="1" t="s">
        <v>2054</v>
      </c>
      <c r="N4130" s="1" t="s">
        <v>1957</v>
      </c>
      <c r="O4130" s="3">
        <v>279</v>
      </c>
      <c r="P4130">
        <v>1</v>
      </c>
      <c r="Q4130" s="3">
        <v>279</v>
      </c>
      <c r="R4130" s="1" t="s">
        <v>1958</v>
      </c>
      <c r="S4130" s="3">
        <v>14</v>
      </c>
      <c r="T4130">
        <v>10</v>
      </c>
      <c r="U4130" t="str">
        <f>IF(Ecommerce_Sales[[#This Row],[Delivery_Time_Days]]&gt;7,"Delay",IF(Ecommerce_Sales[[#This Row],[Delivery_Time_Days]] = 0,"No delivery",IF(Ecommerce_Sales[[#This Row],[Delivery_Time_Days]]&lt;=7,"On-time")))</f>
        <v>Delay</v>
      </c>
      <c r="V4130" s="7">
        <f>Ecommerce_Sales[[#This Row],[Profit]]/Ecommerce_Sales[[#This Row],[Total_Price]]</f>
        <v>0.15053763440860216</v>
      </c>
      <c r="W4130" s="3">
        <v>42</v>
      </c>
      <c r="X4130" s="3"/>
    </row>
    <row r="4131" spans="1:24" x14ac:dyDescent="0.25">
      <c r="A4131" s="1" t="s">
        <v>10426</v>
      </c>
      <c r="B4131" s="1" t="s">
        <v>691</v>
      </c>
      <c r="C4131" s="1" t="s">
        <v>692</v>
      </c>
      <c r="D4131" s="1" t="s">
        <v>8776</v>
      </c>
      <c r="E4131" s="1" t="s">
        <v>1996</v>
      </c>
      <c r="F4131" s="2">
        <v>44988</v>
      </c>
      <c r="G4131" s="2">
        <v>44941</v>
      </c>
      <c r="H4131" s="2" t="str">
        <f>TEXT(Ecommerce_Sales[[#This Row],[Order_Date]],"mmmm")</f>
        <v>January</v>
      </c>
      <c r="I4131" s="2" t="str">
        <f>TEXT(Ecommerce_Sales[[#This Row],[Order_Date]],"yyyy")</f>
        <v>2023</v>
      </c>
      <c r="J4131" s="2" t="str">
        <f>TEXT(Ecommerce_Sales[[#This Row],[Order_Date]],"mmmm")</f>
        <v>January</v>
      </c>
      <c r="K4131" s="1" t="s">
        <v>1947</v>
      </c>
      <c r="L4131" s="1" t="s">
        <v>10427</v>
      </c>
      <c r="M4131" s="1" t="s">
        <v>2058</v>
      </c>
      <c r="N4131" s="1" t="s">
        <v>1950</v>
      </c>
      <c r="O4131" s="3">
        <v>625</v>
      </c>
      <c r="P4131">
        <v>3</v>
      </c>
      <c r="Q4131" s="3">
        <v>1876</v>
      </c>
      <c r="R4131" s="1" t="s">
        <v>1958</v>
      </c>
      <c r="S4131" s="3">
        <v>202</v>
      </c>
      <c r="T4131">
        <v>6</v>
      </c>
      <c r="U4131" t="str">
        <f>IF(Ecommerce_Sales[[#This Row],[Delivery_Time_Days]]&gt;7,"Delay",IF(Ecommerce_Sales[[#This Row],[Delivery_Time_Days]] = 0,"No delivery",IF(Ecommerce_Sales[[#This Row],[Delivery_Time_Days]]&lt;=7,"On-time")))</f>
        <v>On-time</v>
      </c>
      <c r="V4131" s="7">
        <f>Ecommerce_Sales[[#This Row],[Profit]]/Ecommerce_Sales[[#This Row],[Total_Price]]</f>
        <v>0.39978678038379528</v>
      </c>
      <c r="W4131" s="3">
        <v>750</v>
      </c>
      <c r="X4131" s="3"/>
    </row>
    <row r="4132" spans="1:24" x14ac:dyDescent="0.25">
      <c r="A4132" s="1" t="s">
        <v>10428</v>
      </c>
      <c r="B4132" s="1" t="s">
        <v>635</v>
      </c>
      <c r="C4132" s="1" t="s">
        <v>1430</v>
      </c>
      <c r="D4132" s="1" t="s">
        <v>3334</v>
      </c>
      <c r="E4132" s="1" t="s">
        <v>1961</v>
      </c>
      <c r="F4132" s="2">
        <v>45383</v>
      </c>
      <c r="G4132" s="2">
        <v>45174</v>
      </c>
      <c r="H4132" s="2" t="str">
        <f>TEXT(Ecommerce_Sales[[#This Row],[Order_Date]],"mmmm")</f>
        <v>September</v>
      </c>
      <c r="I4132" s="2" t="str">
        <f>TEXT(Ecommerce_Sales[[#This Row],[Order_Date]],"yyyy")</f>
        <v>2023</v>
      </c>
      <c r="J4132" s="2" t="str">
        <f>TEXT(Ecommerce_Sales[[#This Row],[Order_Date]],"mmmm")</f>
        <v>September</v>
      </c>
      <c r="K4132" s="1" t="s">
        <v>1947</v>
      </c>
      <c r="L4132" s="1" t="s">
        <v>10429</v>
      </c>
      <c r="M4132" s="1" t="s">
        <v>2104</v>
      </c>
      <c r="N4132" s="1" t="s">
        <v>1978</v>
      </c>
      <c r="O4132" s="3">
        <v>1062</v>
      </c>
      <c r="P4132">
        <v>3</v>
      </c>
      <c r="Q4132" s="3">
        <v>3185</v>
      </c>
      <c r="R4132" s="1" t="s">
        <v>1958</v>
      </c>
      <c r="S4132" s="3">
        <v>340</v>
      </c>
      <c r="T4132">
        <v>2</v>
      </c>
      <c r="U4132" t="str">
        <f>IF(Ecommerce_Sales[[#This Row],[Delivery_Time_Days]]&gt;7,"Delay",IF(Ecommerce_Sales[[#This Row],[Delivery_Time_Days]] = 0,"No delivery",IF(Ecommerce_Sales[[#This Row],[Delivery_Time_Days]]&lt;=7,"On-time")))</f>
        <v>On-time</v>
      </c>
      <c r="V4132" s="7">
        <f>Ecommerce_Sales[[#This Row],[Profit]]/Ecommerce_Sales[[#This Row],[Total_Price]]</f>
        <v>0.35007849293563581</v>
      </c>
      <c r="W4132" s="3">
        <v>1115</v>
      </c>
      <c r="X4132" s="3"/>
    </row>
    <row r="4133" spans="1:24" x14ac:dyDescent="0.25">
      <c r="A4133" s="1" t="s">
        <v>10430</v>
      </c>
      <c r="B4133" s="1" t="s">
        <v>288</v>
      </c>
      <c r="C4133" s="1" t="s">
        <v>289</v>
      </c>
      <c r="D4133" s="1" t="s">
        <v>7135</v>
      </c>
      <c r="E4133" s="1" t="s">
        <v>1961</v>
      </c>
      <c r="F4133" s="2">
        <v>45612</v>
      </c>
      <c r="G4133" s="2">
        <v>45070</v>
      </c>
      <c r="H4133" s="2" t="str">
        <f>TEXT(Ecommerce_Sales[[#This Row],[Order_Date]],"mmmm")</f>
        <v>May</v>
      </c>
      <c r="I4133" s="2" t="str">
        <f>TEXT(Ecommerce_Sales[[#This Row],[Order_Date]],"yyyy")</f>
        <v>2023</v>
      </c>
      <c r="J4133" s="2" t="str">
        <f>TEXT(Ecommerce_Sales[[#This Row],[Order_Date]],"mmmm")</f>
        <v>May</v>
      </c>
      <c r="K4133" s="1" t="s">
        <v>1947</v>
      </c>
      <c r="L4133" s="1" t="s">
        <v>2377</v>
      </c>
      <c r="M4133" s="1" t="s">
        <v>1988</v>
      </c>
      <c r="N4133" s="1" t="s">
        <v>1989</v>
      </c>
      <c r="O4133" s="3">
        <v>1047</v>
      </c>
      <c r="P4133">
        <v>2</v>
      </c>
      <c r="Q4133" s="3">
        <v>2093</v>
      </c>
      <c r="R4133" s="1" t="s">
        <v>1958</v>
      </c>
      <c r="S4133" s="3">
        <v>289</v>
      </c>
      <c r="T4133">
        <v>3</v>
      </c>
      <c r="U4133" t="str">
        <f>IF(Ecommerce_Sales[[#This Row],[Delivery_Time_Days]]&gt;7,"Delay",IF(Ecommerce_Sales[[#This Row],[Delivery_Time_Days]] = 0,"No delivery",IF(Ecommerce_Sales[[#This Row],[Delivery_Time_Days]]&lt;=7,"On-time")))</f>
        <v>On-time</v>
      </c>
      <c r="V4133" s="7">
        <f>Ecommerce_Sales[[#This Row],[Profit]]/Ecommerce_Sales[[#This Row],[Total_Price]]</f>
        <v>0.24988055422838032</v>
      </c>
      <c r="W4133" s="3">
        <v>523</v>
      </c>
      <c r="X4133" s="3"/>
    </row>
    <row r="4134" spans="1:24" x14ac:dyDescent="0.25">
      <c r="A4134" s="1" t="s">
        <v>10431</v>
      </c>
      <c r="B4134" s="1" t="s">
        <v>1067</v>
      </c>
      <c r="C4134" s="1" t="s">
        <v>1068</v>
      </c>
      <c r="D4134" s="1" t="s">
        <v>2458</v>
      </c>
      <c r="E4134" s="1" t="s">
        <v>2005</v>
      </c>
      <c r="F4134" s="2">
        <v>45329</v>
      </c>
      <c r="G4134" s="2">
        <v>45083</v>
      </c>
      <c r="H4134" s="2" t="str">
        <f>TEXT(Ecommerce_Sales[[#This Row],[Order_Date]],"mmmm")</f>
        <v>June</v>
      </c>
      <c r="I4134" s="2" t="str">
        <f>TEXT(Ecommerce_Sales[[#This Row],[Order_Date]],"yyyy")</f>
        <v>2023</v>
      </c>
      <c r="J4134" s="2" t="str">
        <f>TEXT(Ecommerce_Sales[[#This Row],[Order_Date]],"mmmm")</f>
        <v>June</v>
      </c>
      <c r="K4134" s="1" t="s">
        <v>1947</v>
      </c>
      <c r="L4134" s="1" t="s">
        <v>2801</v>
      </c>
      <c r="M4134" s="1" t="s">
        <v>2104</v>
      </c>
      <c r="N4134" s="1" t="s">
        <v>1978</v>
      </c>
      <c r="O4134" s="3">
        <v>67</v>
      </c>
      <c r="P4134">
        <v>2</v>
      </c>
      <c r="Q4134" s="3">
        <v>133</v>
      </c>
      <c r="R4134" s="1" t="s">
        <v>1958</v>
      </c>
      <c r="S4134" s="3">
        <v>11</v>
      </c>
      <c r="T4134">
        <v>9</v>
      </c>
      <c r="U4134" t="str">
        <f>IF(Ecommerce_Sales[[#This Row],[Delivery_Time_Days]]&gt;7,"Delay",IF(Ecommerce_Sales[[#This Row],[Delivery_Time_Days]] = 0,"No delivery",IF(Ecommerce_Sales[[#This Row],[Delivery_Time_Days]]&lt;=7,"On-time")))</f>
        <v>Delay</v>
      </c>
      <c r="V4134" s="7">
        <f>Ecommerce_Sales[[#This Row],[Profit]]/Ecommerce_Sales[[#This Row],[Total_Price]]</f>
        <v>0.35338345864661652</v>
      </c>
      <c r="W4134" s="3">
        <v>47</v>
      </c>
      <c r="X4134" s="3"/>
    </row>
    <row r="4135" spans="1:24" x14ac:dyDescent="0.25">
      <c r="A4135" s="1" t="s">
        <v>10432</v>
      </c>
      <c r="B4135" s="1" t="s">
        <v>785</v>
      </c>
      <c r="C4135" s="1" t="s">
        <v>786</v>
      </c>
      <c r="D4135" s="1" t="s">
        <v>5761</v>
      </c>
      <c r="E4135" s="1" t="s">
        <v>1946</v>
      </c>
      <c r="F4135" s="2">
        <v>45073</v>
      </c>
      <c r="G4135" s="2">
        <v>45092</v>
      </c>
      <c r="H4135" s="2" t="str">
        <f>TEXT(Ecommerce_Sales[[#This Row],[Order_Date]],"mmmm")</f>
        <v>June</v>
      </c>
      <c r="I4135" s="2" t="str">
        <f>TEXT(Ecommerce_Sales[[#This Row],[Order_Date]],"yyyy")</f>
        <v>2023</v>
      </c>
      <c r="J4135" s="2" t="str">
        <f>TEXT(Ecommerce_Sales[[#This Row],[Order_Date]],"mmmm")</f>
        <v>June</v>
      </c>
      <c r="K4135" s="1" t="s">
        <v>1947</v>
      </c>
      <c r="L4135" s="1" t="s">
        <v>5359</v>
      </c>
      <c r="M4135" s="1" t="s">
        <v>1998</v>
      </c>
      <c r="N4135" s="1" t="s">
        <v>1973</v>
      </c>
      <c r="O4135" s="3">
        <v>799</v>
      </c>
      <c r="P4135">
        <v>6</v>
      </c>
      <c r="Q4135" s="3">
        <v>4797</v>
      </c>
      <c r="R4135" s="1" t="s">
        <v>2008</v>
      </c>
      <c r="S4135" s="3">
        <v>591</v>
      </c>
      <c r="T4135">
        <v>5</v>
      </c>
      <c r="U4135" t="str">
        <f>IF(Ecommerce_Sales[[#This Row],[Delivery_Time_Days]]&gt;7,"Delay",IF(Ecommerce_Sales[[#This Row],[Delivery_Time_Days]] = 0,"No delivery",IF(Ecommerce_Sales[[#This Row],[Delivery_Time_Days]]&lt;=7,"On-time")))</f>
        <v>On-time</v>
      </c>
      <c r="V4135" s="7">
        <f>Ecommerce_Sales[[#This Row],[Profit]]/Ecommerce_Sales[[#This Row],[Total_Price]]</f>
        <v>0.29997915363769023</v>
      </c>
      <c r="W4135" s="3">
        <v>1439</v>
      </c>
      <c r="X4135" s="3"/>
    </row>
    <row r="4136" spans="1:24" x14ac:dyDescent="0.25">
      <c r="A4136" s="1" t="s">
        <v>10433</v>
      </c>
      <c r="B4136" s="1" t="s">
        <v>583</v>
      </c>
      <c r="C4136" s="1" t="s">
        <v>584</v>
      </c>
      <c r="D4136" s="1" t="s">
        <v>4239</v>
      </c>
      <c r="E4136" s="1" t="s">
        <v>1981</v>
      </c>
      <c r="F4136" s="2">
        <v>45328</v>
      </c>
      <c r="G4136" s="2">
        <v>45111</v>
      </c>
      <c r="H4136" s="2" t="str">
        <f>TEXT(Ecommerce_Sales[[#This Row],[Order_Date]],"mmmm")</f>
        <v>July</v>
      </c>
      <c r="I4136" s="2" t="str">
        <f>TEXT(Ecommerce_Sales[[#This Row],[Order_Date]],"yyyy")</f>
        <v>2023</v>
      </c>
      <c r="J4136" s="2" t="str">
        <f>TEXT(Ecommerce_Sales[[#This Row],[Order_Date]],"mmmm")</f>
        <v>July</v>
      </c>
      <c r="K4136" s="1" t="s">
        <v>1947</v>
      </c>
      <c r="L4136" s="1" t="s">
        <v>8674</v>
      </c>
      <c r="M4136" s="1" t="s">
        <v>1972</v>
      </c>
      <c r="N4136" s="1" t="s">
        <v>1973</v>
      </c>
      <c r="O4136" s="3">
        <v>88</v>
      </c>
      <c r="P4136">
        <v>3</v>
      </c>
      <c r="Q4136" s="3">
        <v>264</v>
      </c>
      <c r="R4136" s="1" t="s">
        <v>1958</v>
      </c>
      <c r="S4136" s="3">
        <v>34</v>
      </c>
      <c r="T4136">
        <v>2</v>
      </c>
      <c r="U4136" t="str">
        <f>IF(Ecommerce_Sales[[#This Row],[Delivery_Time_Days]]&gt;7,"Delay",IF(Ecommerce_Sales[[#This Row],[Delivery_Time_Days]] = 0,"No delivery",IF(Ecommerce_Sales[[#This Row],[Delivery_Time_Days]]&lt;=7,"On-time")))</f>
        <v>On-time</v>
      </c>
      <c r="V4136" s="7">
        <f>Ecommerce_Sales[[#This Row],[Profit]]/Ecommerce_Sales[[#This Row],[Total_Price]]</f>
        <v>0.29924242424242425</v>
      </c>
      <c r="W4136" s="3">
        <v>79</v>
      </c>
      <c r="X4136" s="3"/>
    </row>
    <row r="4137" spans="1:24" x14ac:dyDescent="0.25">
      <c r="A4137" s="1" t="s">
        <v>10434</v>
      </c>
      <c r="B4137" s="1" t="s">
        <v>1814</v>
      </c>
      <c r="C4137" s="1" t="s">
        <v>1815</v>
      </c>
      <c r="D4137" s="1" t="s">
        <v>7548</v>
      </c>
      <c r="E4137" s="1" t="s">
        <v>1996</v>
      </c>
      <c r="F4137" s="2">
        <v>45202</v>
      </c>
      <c r="G4137" s="2">
        <v>45417</v>
      </c>
      <c r="H4137" s="2" t="str">
        <f>TEXT(Ecommerce_Sales[[#This Row],[Order_Date]],"mmmm")</f>
        <v>May</v>
      </c>
      <c r="I4137" s="2" t="str">
        <f>TEXT(Ecommerce_Sales[[#This Row],[Order_Date]],"yyyy")</f>
        <v>2024</v>
      </c>
      <c r="J4137" s="2" t="str">
        <f>TEXT(Ecommerce_Sales[[#This Row],[Order_Date]],"mmmm")</f>
        <v>May</v>
      </c>
      <c r="K4137" s="1" t="s">
        <v>1947</v>
      </c>
      <c r="L4137" s="1" t="s">
        <v>10435</v>
      </c>
      <c r="M4137" s="1" t="s">
        <v>2072</v>
      </c>
      <c r="N4137" s="1" t="s">
        <v>1950</v>
      </c>
      <c r="O4137" s="3">
        <v>1090</v>
      </c>
      <c r="P4137">
        <v>1</v>
      </c>
      <c r="Q4137" s="3">
        <v>1090</v>
      </c>
      <c r="R4137" s="1" t="s">
        <v>2008</v>
      </c>
      <c r="S4137" s="3">
        <v>103</v>
      </c>
      <c r="T4137">
        <v>7</v>
      </c>
      <c r="U4137" t="str">
        <f>IF(Ecommerce_Sales[[#This Row],[Delivery_Time_Days]]&gt;7,"Delay",IF(Ecommerce_Sales[[#This Row],[Delivery_Time_Days]] = 0,"No delivery",IF(Ecommerce_Sales[[#This Row],[Delivery_Time_Days]]&lt;=7,"On-time")))</f>
        <v>On-time</v>
      </c>
      <c r="V4137" s="7">
        <f>Ecommerce_Sales[[#This Row],[Profit]]/Ecommerce_Sales[[#This Row],[Total_Price]]</f>
        <v>0.4</v>
      </c>
      <c r="W4137" s="3">
        <v>436</v>
      </c>
      <c r="X4137" s="3"/>
    </row>
    <row r="4138" spans="1:24" x14ac:dyDescent="0.25">
      <c r="A4138" s="1" t="s">
        <v>10436</v>
      </c>
      <c r="B4138" s="1" t="s">
        <v>114</v>
      </c>
      <c r="C4138" s="1" t="s">
        <v>115</v>
      </c>
      <c r="D4138" s="1" t="s">
        <v>2035</v>
      </c>
      <c r="E4138" s="1" t="s">
        <v>1961</v>
      </c>
      <c r="F4138" s="2">
        <v>45530</v>
      </c>
      <c r="G4138" s="2">
        <v>45431</v>
      </c>
      <c r="H4138" s="2" t="str">
        <f>TEXT(Ecommerce_Sales[[#This Row],[Order_Date]],"mmmm")</f>
        <v>May</v>
      </c>
      <c r="I4138" s="2" t="str">
        <f>TEXT(Ecommerce_Sales[[#This Row],[Order_Date]],"yyyy")</f>
        <v>2024</v>
      </c>
      <c r="J4138" s="2" t="str">
        <f>TEXT(Ecommerce_Sales[[#This Row],[Order_Date]],"mmmm")</f>
        <v>May</v>
      </c>
      <c r="K4138" s="1" t="s">
        <v>1947</v>
      </c>
      <c r="L4138" s="1" t="s">
        <v>10437</v>
      </c>
      <c r="M4138" s="1" t="s">
        <v>1983</v>
      </c>
      <c r="N4138" s="1" t="s">
        <v>1950</v>
      </c>
      <c r="O4138" s="3">
        <v>1059</v>
      </c>
      <c r="P4138">
        <v>2</v>
      </c>
      <c r="Q4138" s="3">
        <v>2119</v>
      </c>
      <c r="R4138" s="1" t="s">
        <v>1958</v>
      </c>
      <c r="S4138" s="3">
        <v>194</v>
      </c>
      <c r="T4138">
        <v>6</v>
      </c>
      <c r="U4138" t="str">
        <f>IF(Ecommerce_Sales[[#This Row],[Delivery_Time_Days]]&gt;7,"Delay",IF(Ecommerce_Sales[[#This Row],[Delivery_Time_Days]] = 0,"No delivery",IF(Ecommerce_Sales[[#This Row],[Delivery_Time_Days]]&lt;=7,"On-time")))</f>
        <v>On-time</v>
      </c>
      <c r="V4138" s="7">
        <f>Ecommerce_Sales[[#This Row],[Profit]]/Ecommerce_Sales[[#This Row],[Total_Price]]</f>
        <v>0.39971684756960829</v>
      </c>
      <c r="W4138" s="3">
        <v>847</v>
      </c>
      <c r="X4138" s="3"/>
    </row>
    <row r="4139" spans="1:24" x14ac:dyDescent="0.25">
      <c r="A4139" s="1" t="s">
        <v>10438</v>
      </c>
      <c r="B4139" s="1" t="s">
        <v>30</v>
      </c>
      <c r="C4139" s="1" t="s">
        <v>31</v>
      </c>
      <c r="D4139" s="1" t="s">
        <v>3790</v>
      </c>
      <c r="E4139" s="1" t="s">
        <v>1946</v>
      </c>
      <c r="F4139" s="2">
        <v>45464</v>
      </c>
      <c r="G4139" s="2">
        <v>45259</v>
      </c>
      <c r="H4139" s="2" t="str">
        <f>TEXT(Ecommerce_Sales[[#This Row],[Order_Date]],"mmmm")</f>
        <v>November</v>
      </c>
      <c r="I4139" s="2" t="str">
        <f>TEXT(Ecommerce_Sales[[#This Row],[Order_Date]],"yyyy")</f>
        <v>2023</v>
      </c>
      <c r="J4139" s="2" t="str">
        <f>TEXT(Ecommerce_Sales[[#This Row],[Order_Date]],"mmmm")</f>
        <v>November</v>
      </c>
      <c r="K4139" s="1" t="s">
        <v>1947</v>
      </c>
      <c r="L4139" s="1" t="s">
        <v>10439</v>
      </c>
      <c r="M4139" s="1" t="s">
        <v>1968</v>
      </c>
      <c r="N4139" s="1" t="s">
        <v>1957</v>
      </c>
      <c r="O4139" s="3">
        <v>874</v>
      </c>
      <c r="P4139">
        <v>7</v>
      </c>
      <c r="Q4139" s="3">
        <v>6116</v>
      </c>
      <c r="R4139" s="1" t="s">
        <v>1951</v>
      </c>
      <c r="S4139" s="3">
        <v>857</v>
      </c>
      <c r="T4139">
        <v>7</v>
      </c>
      <c r="U4139" t="str">
        <f>IF(Ecommerce_Sales[[#This Row],[Delivery_Time_Days]]&gt;7,"Delay",IF(Ecommerce_Sales[[#This Row],[Delivery_Time_Days]] = 0,"No delivery",IF(Ecommerce_Sales[[#This Row],[Delivery_Time_Days]]&lt;=7,"On-time")))</f>
        <v>On-time</v>
      </c>
      <c r="V4139" s="7">
        <f>Ecommerce_Sales[[#This Row],[Profit]]/Ecommerce_Sales[[#This Row],[Total_Price]]</f>
        <v>0.1499345977763244</v>
      </c>
      <c r="W4139" s="3">
        <v>917</v>
      </c>
      <c r="X4139" s="3"/>
    </row>
    <row r="4140" spans="1:24" x14ac:dyDescent="0.25">
      <c r="A4140" s="1" t="s">
        <v>10440</v>
      </c>
      <c r="B4140" s="1" t="s">
        <v>472</v>
      </c>
      <c r="C4140" s="1" t="s">
        <v>473</v>
      </c>
      <c r="D4140" s="1" t="s">
        <v>5904</v>
      </c>
      <c r="E4140" s="1" t="s">
        <v>1946</v>
      </c>
      <c r="F4140" s="2">
        <v>45399</v>
      </c>
      <c r="G4140" s="2">
        <v>45588</v>
      </c>
      <c r="H4140" s="2" t="str">
        <f>TEXT(Ecommerce_Sales[[#This Row],[Order_Date]],"mmmm")</f>
        <v>October</v>
      </c>
      <c r="I4140" s="2" t="str">
        <f>TEXT(Ecommerce_Sales[[#This Row],[Order_Date]],"yyyy")</f>
        <v>2024</v>
      </c>
      <c r="J4140" s="2" t="str">
        <f>TEXT(Ecommerce_Sales[[#This Row],[Order_Date]],"mmmm")</f>
        <v>October</v>
      </c>
      <c r="K4140" s="1" t="s">
        <v>1947</v>
      </c>
      <c r="L4140" s="1" t="s">
        <v>9080</v>
      </c>
      <c r="M4140" s="1" t="s">
        <v>2247</v>
      </c>
      <c r="N4140" s="1" t="s">
        <v>1957</v>
      </c>
      <c r="O4140" s="3">
        <v>1168</v>
      </c>
      <c r="P4140">
        <v>3</v>
      </c>
      <c r="Q4140" s="3">
        <v>3503</v>
      </c>
      <c r="R4140" s="1" t="s">
        <v>2016</v>
      </c>
      <c r="S4140" s="3">
        <v>519</v>
      </c>
      <c r="T4140">
        <v>5</v>
      </c>
      <c r="U4140" t="str">
        <f>IF(Ecommerce_Sales[[#This Row],[Delivery_Time_Days]]&gt;7,"Delay",IF(Ecommerce_Sales[[#This Row],[Delivery_Time_Days]] = 0,"No delivery",IF(Ecommerce_Sales[[#This Row],[Delivery_Time_Days]]&lt;=7,"On-time")))</f>
        <v>On-time</v>
      </c>
      <c r="V4140" s="7">
        <f>Ecommerce_Sales[[#This Row],[Profit]]/Ecommerce_Sales[[#This Row],[Total_Price]]</f>
        <v>0.15015700827861833</v>
      </c>
      <c r="W4140" s="3">
        <v>526</v>
      </c>
      <c r="X4140" s="3"/>
    </row>
    <row r="4141" spans="1:24" x14ac:dyDescent="0.25">
      <c r="A4141" s="1" t="s">
        <v>10441</v>
      </c>
      <c r="B4141" s="1" t="s">
        <v>1157</v>
      </c>
      <c r="C4141" s="1" t="s">
        <v>1730</v>
      </c>
      <c r="D4141" s="1" t="s">
        <v>2776</v>
      </c>
      <c r="E4141" s="1" t="s">
        <v>1981</v>
      </c>
      <c r="F4141" s="2">
        <v>44942</v>
      </c>
      <c r="G4141" s="2">
        <v>45429</v>
      </c>
      <c r="H4141" s="2" t="str">
        <f>TEXT(Ecommerce_Sales[[#This Row],[Order_Date]],"mmmm")</f>
        <v>May</v>
      </c>
      <c r="I4141" s="2" t="str">
        <f>TEXT(Ecommerce_Sales[[#This Row],[Order_Date]],"yyyy")</f>
        <v>2024</v>
      </c>
      <c r="J4141" s="2" t="str">
        <f>TEXT(Ecommerce_Sales[[#This Row],[Order_Date]],"mmmm")</f>
        <v>May</v>
      </c>
      <c r="K4141" s="1" t="s">
        <v>1947</v>
      </c>
      <c r="L4141" s="1" t="s">
        <v>10442</v>
      </c>
      <c r="M4141" s="1" t="s">
        <v>2072</v>
      </c>
      <c r="N4141" s="1" t="s">
        <v>1950</v>
      </c>
      <c r="O4141" s="3">
        <v>587</v>
      </c>
      <c r="P4141">
        <v>4</v>
      </c>
      <c r="Q4141" s="3">
        <v>2348</v>
      </c>
      <c r="R4141" s="1" t="s">
        <v>1958</v>
      </c>
      <c r="S4141" s="3">
        <v>144</v>
      </c>
      <c r="T4141">
        <v>5</v>
      </c>
      <c r="U4141" t="str">
        <f>IF(Ecommerce_Sales[[#This Row],[Delivery_Time_Days]]&gt;7,"Delay",IF(Ecommerce_Sales[[#This Row],[Delivery_Time_Days]] = 0,"No delivery",IF(Ecommerce_Sales[[#This Row],[Delivery_Time_Days]]&lt;=7,"On-time")))</f>
        <v>On-time</v>
      </c>
      <c r="V4141" s="7">
        <f>Ecommerce_Sales[[#This Row],[Profit]]/Ecommerce_Sales[[#This Row],[Total_Price]]</f>
        <v>0.39991482112436116</v>
      </c>
      <c r="W4141" s="3">
        <v>939</v>
      </c>
      <c r="X4141" s="3"/>
    </row>
    <row r="4142" spans="1:24" x14ac:dyDescent="0.25">
      <c r="A4142" s="1" t="s">
        <v>10443</v>
      </c>
      <c r="B4142" s="1" t="s">
        <v>6</v>
      </c>
      <c r="C4142" s="1" t="s">
        <v>7</v>
      </c>
      <c r="D4142" s="1" t="s">
        <v>3691</v>
      </c>
      <c r="E4142" s="1" t="s">
        <v>1996</v>
      </c>
      <c r="F4142" s="2">
        <v>45330</v>
      </c>
      <c r="G4142" s="2">
        <v>45293</v>
      </c>
      <c r="H4142" s="2" t="str">
        <f>TEXT(Ecommerce_Sales[[#This Row],[Order_Date]],"mmmm")</f>
        <v>January</v>
      </c>
      <c r="I4142" s="2" t="str">
        <f>TEXT(Ecommerce_Sales[[#This Row],[Order_Date]],"yyyy")</f>
        <v>2024</v>
      </c>
      <c r="J4142" s="2" t="str">
        <f>TEXT(Ecommerce_Sales[[#This Row],[Order_Date]],"mmmm")</f>
        <v>January</v>
      </c>
      <c r="K4142" s="1" t="s">
        <v>1947</v>
      </c>
      <c r="L4142" s="1" t="s">
        <v>10444</v>
      </c>
      <c r="M4142" s="1" t="s">
        <v>2104</v>
      </c>
      <c r="N4142" s="1" t="s">
        <v>1978</v>
      </c>
      <c r="O4142" s="3">
        <v>896</v>
      </c>
      <c r="P4142">
        <v>1</v>
      </c>
      <c r="Q4142" s="3">
        <v>896</v>
      </c>
      <c r="R4142" s="1" t="s">
        <v>2016</v>
      </c>
      <c r="S4142" s="3">
        <v>53</v>
      </c>
      <c r="T4142">
        <v>8</v>
      </c>
      <c r="U4142" t="str">
        <f>IF(Ecommerce_Sales[[#This Row],[Delivery_Time_Days]]&gt;7,"Delay",IF(Ecommerce_Sales[[#This Row],[Delivery_Time_Days]] = 0,"No delivery",IF(Ecommerce_Sales[[#This Row],[Delivery_Time_Days]]&lt;=7,"On-time")))</f>
        <v>Delay</v>
      </c>
      <c r="V4142" s="7">
        <f>Ecommerce_Sales[[#This Row],[Profit]]/Ecommerce_Sales[[#This Row],[Total_Price]]</f>
        <v>0.35044642857142855</v>
      </c>
      <c r="W4142" s="3">
        <v>314</v>
      </c>
      <c r="X4142" s="3"/>
    </row>
    <row r="4143" spans="1:24" x14ac:dyDescent="0.25">
      <c r="A4143" s="1" t="s">
        <v>10445</v>
      </c>
      <c r="B4143" s="1" t="s">
        <v>1217</v>
      </c>
      <c r="C4143" s="1" t="s">
        <v>1218</v>
      </c>
      <c r="D4143" s="1" t="s">
        <v>3999</v>
      </c>
      <c r="E4143" s="1" t="s">
        <v>1954</v>
      </c>
      <c r="F4143" s="2">
        <v>44999</v>
      </c>
      <c r="G4143" s="2">
        <v>45203</v>
      </c>
      <c r="H4143" s="2" t="str">
        <f>TEXT(Ecommerce_Sales[[#This Row],[Order_Date]],"mmmm")</f>
        <v>October</v>
      </c>
      <c r="I4143" s="2" t="str">
        <f>TEXT(Ecommerce_Sales[[#This Row],[Order_Date]],"yyyy")</f>
        <v>2023</v>
      </c>
      <c r="J4143" s="2" t="str">
        <f>TEXT(Ecommerce_Sales[[#This Row],[Order_Date]],"mmmm")</f>
        <v>October</v>
      </c>
      <c r="K4143" s="1" t="s">
        <v>1986</v>
      </c>
      <c r="L4143" s="1" t="s">
        <v>10446</v>
      </c>
      <c r="M4143" s="1" t="s">
        <v>1988</v>
      </c>
      <c r="N4143" s="1" t="s">
        <v>1989</v>
      </c>
      <c r="O4143" s="3">
        <v>1177</v>
      </c>
      <c r="P4143">
        <v>6</v>
      </c>
      <c r="Q4143" s="3">
        <v>7065</v>
      </c>
      <c r="R4143" s="1" t="s">
        <v>1951</v>
      </c>
      <c r="S4143" s="3">
        <v>479</v>
      </c>
      <c r="U4143" t="str">
        <f>IF(Ecommerce_Sales[[#This Row],[Delivery_Time_Days]]&gt;7,"Delay",IF(Ecommerce_Sales[[#This Row],[Delivery_Time_Days]] = 0,"No delivery",IF(Ecommerce_Sales[[#This Row],[Delivery_Time_Days]]&lt;=7,"On-time")))</f>
        <v>No delivery</v>
      </c>
      <c r="V4143" s="7">
        <f>Ecommerce_Sales[[#This Row],[Profit]]/Ecommerce_Sales[[#This Row],[Total_Price]]</f>
        <v>0.24996461429582448</v>
      </c>
      <c r="W4143" s="3">
        <v>1766</v>
      </c>
      <c r="X4143" s="3"/>
    </row>
    <row r="4144" spans="1:24" x14ac:dyDescent="0.25">
      <c r="A4144" s="1" t="s">
        <v>10447</v>
      </c>
      <c r="B4144" s="1" t="s">
        <v>856</v>
      </c>
      <c r="C4144" s="1" t="s">
        <v>857</v>
      </c>
      <c r="D4144" s="1" t="s">
        <v>3498</v>
      </c>
      <c r="E4144" s="1" t="s">
        <v>1961</v>
      </c>
      <c r="F4144" s="2">
        <v>45149</v>
      </c>
      <c r="G4144" s="2">
        <v>45566</v>
      </c>
      <c r="H4144" s="2" t="str">
        <f>TEXT(Ecommerce_Sales[[#This Row],[Order_Date]],"mmmm")</f>
        <v>October</v>
      </c>
      <c r="I4144" s="2" t="str">
        <f>TEXT(Ecommerce_Sales[[#This Row],[Order_Date]],"yyyy")</f>
        <v>2024</v>
      </c>
      <c r="J4144" s="2" t="str">
        <f>TEXT(Ecommerce_Sales[[#This Row],[Order_Date]],"mmmm")</f>
        <v>October</v>
      </c>
      <c r="K4144" s="1" t="s">
        <v>1947</v>
      </c>
      <c r="L4144" s="1" t="s">
        <v>7075</v>
      </c>
      <c r="M4144" s="1" t="s">
        <v>2047</v>
      </c>
      <c r="N4144" s="1" t="s">
        <v>1989</v>
      </c>
      <c r="O4144" s="3">
        <v>334</v>
      </c>
      <c r="P4144">
        <v>2</v>
      </c>
      <c r="Q4144" s="3">
        <v>669</v>
      </c>
      <c r="R4144" s="1" t="s">
        <v>2008</v>
      </c>
      <c r="S4144" s="3">
        <v>76</v>
      </c>
      <c r="T4144">
        <v>4</v>
      </c>
      <c r="U4144" t="str">
        <f>IF(Ecommerce_Sales[[#This Row],[Delivery_Time_Days]]&gt;7,"Delay",IF(Ecommerce_Sales[[#This Row],[Delivery_Time_Days]] = 0,"No delivery",IF(Ecommerce_Sales[[#This Row],[Delivery_Time_Days]]&lt;=7,"On-time")))</f>
        <v>On-time</v>
      </c>
      <c r="V4144" s="7">
        <f>Ecommerce_Sales[[#This Row],[Profit]]/Ecommerce_Sales[[#This Row],[Total_Price]]</f>
        <v>0.24962630792227206</v>
      </c>
      <c r="W4144" s="3">
        <v>167</v>
      </c>
      <c r="X4144" s="3"/>
    </row>
    <row r="4145" spans="1:24" x14ac:dyDescent="0.25">
      <c r="A4145" s="1" t="s">
        <v>10448</v>
      </c>
      <c r="B4145" s="1" t="s">
        <v>440</v>
      </c>
      <c r="C4145" s="1" t="s">
        <v>441</v>
      </c>
      <c r="D4145" s="1" t="s">
        <v>2021</v>
      </c>
      <c r="E4145" s="1" t="s">
        <v>1996</v>
      </c>
      <c r="F4145" s="2">
        <v>45193</v>
      </c>
      <c r="G4145" s="2">
        <v>45500</v>
      </c>
      <c r="H4145" s="2" t="str">
        <f>TEXT(Ecommerce_Sales[[#This Row],[Order_Date]],"mmmm")</f>
        <v>July</v>
      </c>
      <c r="I4145" s="2" t="str">
        <f>TEXT(Ecommerce_Sales[[#This Row],[Order_Date]],"yyyy")</f>
        <v>2024</v>
      </c>
      <c r="J4145" s="2" t="str">
        <f>TEXT(Ecommerce_Sales[[#This Row],[Order_Date]],"mmmm")</f>
        <v>July</v>
      </c>
      <c r="K4145" s="1" t="s">
        <v>1986</v>
      </c>
      <c r="L4145" s="1" t="s">
        <v>10449</v>
      </c>
      <c r="M4145" s="1" t="s">
        <v>1963</v>
      </c>
      <c r="N4145" s="1" t="s">
        <v>1957</v>
      </c>
      <c r="O4145" s="3">
        <v>455</v>
      </c>
      <c r="P4145">
        <v>6</v>
      </c>
      <c r="Q4145" s="3">
        <v>2732</v>
      </c>
      <c r="R4145" s="1" t="s">
        <v>1951</v>
      </c>
      <c r="S4145" s="3">
        <v>224</v>
      </c>
      <c r="U4145" t="str">
        <f>IF(Ecommerce_Sales[[#This Row],[Delivery_Time_Days]]&gt;7,"Delay",IF(Ecommerce_Sales[[#This Row],[Delivery_Time_Days]] = 0,"No delivery",IF(Ecommerce_Sales[[#This Row],[Delivery_Time_Days]]&lt;=7,"On-time")))</f>
        <v>No delivery</v>
      </c>
      <c r="V4145" s="7">
        <f>Ecommerce_Sales[[#This Row],[Profit]]/Ecommerce_Sales[[#This Row],[Total_Price]]</f>
        <v>0.1500732064421669</v>
      </c>
      <c r="W4145" s="3">
        <v>410</v>
      </c>
      <c r="X4145" s="3"/>
    </row>
    <row r="4146" spans="1:24" x14ac:dyDescent="0.25">
      <c r="A4146" s="1" t="s">
        <v>10450</v>
      </c>
      <c r="B4146" s="1" t="s">
        <v>687</v>
      </c>
      <c r="C4146" s="1" t="s">
        <v>688</v>
      </c>
      <c r="D4146" s="1" t="s">
        <v>6085</v>
      </c>
      <c r="E4146" s="1" t="s">
        <v>1981</v>
      </c>
      <c r="F4146" s="2">
        <v>45244</v>
      </c>
      <c r="G4146" s="2">
        <v>45219</v>
      </c>
      <c r="H4146" s="2" t="str">
        <f>TEXT(Ecommerce_Sales[[#This Row],[Order_Date]],"mmmm")</f>
        <v>October</v>
      </c>
      <c r="I4146" s="2" t="str">
        <f>TEXT(Ecommerce_Sales[[#This Row],[Order_Date]],"yyyy")</f>
        <v>2023</v>
      </c>
      <c r="J4146" s="2" t="str">
        <f>TEXT(Ecommerce_Sales[[#This Row],[Order_Date]],"mmmm")</f>
        <v>October</v>
      </c>
      <c r="K4146" s="1" t="s">
        <v>1947</v>
      </c>
      <c r="L4146" s="1" t="s">
        <v>10451</v>
      </c>
      <c r="M4146" s="1" t="s">
        <v>2058</v>
      </c>
      <c r="N4146" s="1" t="s">
        <v>1950</v>
      </c>
      <c r="O4146" s="3">
        <v>901</v>
      </c>
      <c r="P4146">
        <v>6</v>
      </c>
      <c r="Q4146" s="3">
        <v>5406</v>
      </c>
      <c r="R4146" s="1" t="s">
        <v>1951</v>
      </c>
      <c r="S4146" s="3">
        <v>424</v>
      </c>
      <c r="T4146">
        <v>2</v>
      </c>
      <c r="U4146" t="str">
        <f>IF(Ecommerce_Sales[[#This Row],[Delivery_Time_Days]]&gt;7,"Delay",IF(Ecommerce_Sales[[#This Row],[Delivery_Time_Days]] = 0,"No delivery",IF(Ecommerce_Sales[[#This Row],[Delivery_Time_Days]]&lt;=7,"On-time")))</f>
        <v>On-time</v>
      </c>
      <c r="V4146" s="7">
        <f>Ecommerce_Sales[[#This Row],[Profit]]/Ecommerce_Sales[[#This Row],[Total_Price]]</f>
        <v>0.39992600813910467</v>
      </c>
      <c r="W4146" s="3">
        <v>2162</v>
      </c>
      <c r="X4146" s="3"/>
    </row>
    <row r="4147" spans="1:24" x14ac:dyDescent="0.25">
      <c r="A4147" s="1" t="s">
        <v>10452</v>
      </c>
      <c r="B4147" s="1" t="s">
        <v>581</v>
      </c>
      <c r="C4147" s="1" t="s">
        <v>582</v>
      </c>
      <c r="D4147" s="1" t="s">
        <v>4884</v>
      </c>
      <c r="E4147" s="1" t="s">
        <v>1961</v>
      </c>
      <c r="F4147" s="2">
        <v>45114</v>
      </c>
      <c r="G4147" s="2">
        <v>45169</v>
      </c>
      <c r="H4147" s="2" t="str">
        <f>TEXT(Ecommerce_Sales[[#This Row],[Order_Date]],"mmmm")</f>
        <v>August</v>
      </c>
      <c r="I4147" s="2" t="str">
        <f>TEXT(Ecommerce_Sales[[#This Row],[Order_Date]],"yyyy")</f>
        <v>2023</v>
      </c>
      <c r="J4147" s="2" t="str">
        <f>TEXT(Ecommerce_Sales[[#This Row],[Order_Date]],"mmmm")</f>
        <v>August</v>
      </c>
      <c r="K4147" s="1" t="s">
        <v>1947</v>
      </c>
      <c r="L4147" s="1" t="s">
        <v>9722</v>
      </c>
      <c r="M4147" s="1" t="s">
        <v>2104</v>
      </c>
      <c r="N4147" s="1" t="s">
        <v>1978</v>
      </c>
      <c r="O4147" s="3">
        <v>145</v>
      </c>
      <c r="P4147">
        <v>6</v>
      </c>
      <c r="Q4147" s="3">
        <v>870</v>
      </c>
      <c r="R4147" s="1" t="s">
        <v>2012</v>
      </c>
      <c r="S4147" s="3">
        <v>89</v>
      </c>
      <c r="T4147">
        <v>6</v>
      </c>
      <c r="U4147" t="str">
        <f>IF(Ecommerce_Sales[[#This Row],[Delivery_Time_Days]]&gt;7,"Delay",IF(Ecommerce_Sales[[#This Row],[Delivery_Time_Days]] = 0,"No delivery",IF(Ecommerce_Sales[[#This Row],[Delivery_Time_Days]]&lt;=7,"On-time")))</f>
        <v>On-time</v>
      </c>
      <c r="V4147" s="7">
        <f>Ecommerce_Sales[[#This Row],[Profit]]/Ecommerce_Sales[[#This Row],[Total_Price]]</f>
        <v>0.35057471264367818</v>
      </c>
      <c r="W4147" s="3">
        <v>305</v>
      </c>
      <c r="X4147" s="3"/>
    </row>
    <row r="4148" spans="1:24" x14ac:dyDescent="0.25">
      <c r="A4148" s="1" t="s">
        <v>10453</v>
      </c>
      <c r="B4148" s="1" t="s">
        <v>1743</v>
      </c>
      <c r="C4148" s="1" t="s">
        <v>1744</v>
      </c>
      <c r="D4148" s="1" t="s">
        <v>5544</v>
      </c>
      <c r="E4148" s="1" t="s">
        <v>1961</v>
      </c>
      <c r="F4148" s="2">
        <v>45555</v>
      </c>
      <c r="G4148" s="2">
        <v>45125</v>
      </c>
      <c r="H4148" s="2" t="str">
        <f>TEXT(Ecommerce_Sales[[#This Row],[Order_Date]],"mmmm")</f>
        <v>July</v>
      </c>
      <c r="I4148" s="2" t="str">
        <f>TEXT(Ecommerce_Sales[[#This Row],[Order_Date]],"yyyy")</f>
        <v>2023</v>
      </c>
      <c r="J4148" s="2" t="str">
        <f>TEXT(Ecommerce_Sales[[#This Row],[Order_Date]],"mmmm")</f>
        <v>July</v>
      </c>
      <c r="K4148" s="1" t="s">
        <v>1947</v>
      </c>
      <c r="L4148" s="1" t="s">
        <v>4733</v>
      </c>
      <c r="M4148" s="1" t="s">
        <v>2047</v>
      </c>
      <c r="N4148" s="1" t="s">
        <v>1989</v>
      </c>
      <c r="O4148" s="3">
        <v>1111</v>
      </c>
      <c r="P4148">
        <v>6</v>
      </c>
      <c r="Q4148" s="3">
        <v>6665</v>
      </c>
      <c r="R4148" s="1" t="s">
        <v>1951</v>
      </c>
      <c r="S4148" s="3">
        <v>689</v>
      </c>
      <c r="T4148">
        <v>3</v>
      </c>
      <c r="U4148" t="str">
        <f>IF(Ecommerce_Sales[[#This Row],[Delivery_Time_Days]]&gt;7,"Delay",IF(Ecommerce_Sales[[#This Row],[Delivery_Time_Days]] = 0,"No delivery",IF(Ecommerce_Sales[[#This Row],[Delivery_Time_Days]]&lt;=7,"On-time")))</f>
        <v>On-time</v>
      </c>
      <c r="V4148" s="7">
        <f>Ecommerce_Sales[[#This Row],[Profit]]/Ecommerce_Sales[[#This Row],[Total_Price]]</f>
        <v>0.24996249062265566</v>
      </c>
      <c r="W4148" s="3">
        <v>1666</v>
      </c>
      <c r="X4148" s="3"/>
    </row>
    <row r="4149" spans="1:24" x14ac:dyDescent="0.25">
      <c r="A4149" s="1" t="s">
        <v>10454</v>
      </c>
      <c r="B4149" s="1" t="s">
        <v>1601</v>
      </c>
      <c r="C4149" s="1" t="s">
        <v>1602</v>
      </c>
      <c r="D4149" s="1" t="s">
        <v>2605</v>
      </c>
      <c r="E4149" s="1" t="s">
        <v>1966</v>
      </c>
      <c r="F4149" s="2">
        <v>45234</v>
      </c>
      <c r="G4149" s="2">
        <v>45022</v>
      </c>
      <c r="H4149" s="2" t="str">
        <f>TEXT(Ecommerce_Sales[[#This Row],[Order_Date]],"mmmm")</f>
        <v>April</v>
      </c>
      <c r="I4149" s="2" t="str">
        <f>TEXT(Ecommerce_Sales[[#This Row],[Order_Date]],"yyyy")</f>
        <v>2023</v>
      </c>
      <c r="J4149" s="2" t="str">
        <f>TEXT(Ecommerce_Sales[[#This Row],[Order_Date]],"mmmm")</f>
        <v>April</v>
      </c>
      <c r="K4149" s="1" t="s">
        <v>1947</v>
      </c>
      <c r="L4149" s="1" t="s">
        <v>10455</v>
      </c>
      <c r="M4149" s="1" t="s">
        <v>1963</v>
      </c>
      <c r="N4149" s="1" t="s">
        <v>1957</v>
      </c>
      <c r="O4149" s="3">
        <v>117</v>
      </c>
      <c r="P4149">
        <v>4</v>
      </c>
      <c r="Q4149" s="3">
        <v>468</v>
      </c>
      <c r="R4149" s="1" t="s">
        <v>2016</v>
      </c>
      <c r="S4149" s="3">
        <v>32</v>
      </c>
      <c r="T4149">
        <v>5</v>
      </c>
      <c r="U4149" t="str">
        <f>IF(Ecommerce_Sales[[#This Row],[Delivery_Time_Days]]&gt;7,"Delay",IF(Ecommerce_Sales[[#This Row],[Delivery_Time_Days]] = 0,"No delivery",IF(Ecommerce_Sales[[#This Row],[Delivery_Time_Days]]&lt;=7,"On-time")))</f>
        <v>On-time</v>
      </c>
      <c r="V4149" s="7">
        <f>Ecommerce_Sales[[#This Row],[Profit]]/Ecommerce_Sales[[#This Row],[Total_Price]]</f>
        <v>0.14957264957264957</v>
      </c>
      <c r="W4149" s="3">
        <v>70</v>
      </c>
      <c r="X4149" s="3"/>
    </row>
    <row r="4150" spans="1:24" x14ac:dyDescent="0.25">
      <c r="A4150" s="1" t="s">
        <v>10456</v>
      </c>
      <c r="B4150" s="1" t="s">
        <v>1468</v>
      </c>
      <c r="C4150" s="1" t="s">
        <v>1469</v>
      </c>
      <c r="D4150" s="1" t="s">
        <v>3089</v>
      </c>
      <c r="E4150" s="1" t="s">
        <v>1996</v>
      </c>
      <c r="F4150" s="2">
        <v>45556</v>
      </c>
      <c r="G4150" s="2">
        <v>45021</v>
      </c>
      <c r="H4150" s="2" t="str">
        <f>TEXT(Ecommerce_Sales[[#This Row],[Order_Date]],"mmmm")</f>
        <v>April</v>
      </c>
      <c r="I4150" s="2" t="str">
        <f>TEXT(Ecommerce_Sales[[#This Row],[Order_Date]],"yyyy")</f>
        <v>2023</v>
      </c>
      <c r="J4150" s="2" t="str">
        <f>TEXT(Ecommerce_Sales[[#This Row],[Order_Date]],"mmmm")</f>
        <v>April</v>
      </c>
      <c r="K4150" s="1" t="s">
        <v>1947</v>
      </c>
      <c r="L4150" s="1" t="s">
        <v>2107</v>
      </c>
      <c r="M4150" s="1" t="s">
        <v>2072</v>
      </c>
      <c r="N4150" s="1" t="s">
        <v>1950</v>
      </c>
      <c r="O4150" s="3">
        <v>1024</v>
      </c>
      <c r="P4150">
        <v>4</v>
      </c>
      <c r="Q4150" s="3">
        <v>4098</v>
      </c>
      <c r="R4150" s="1" t="s">
        <v>1958</v>
      </c>
      <c r="S4150" s="3">
        <v>293</v>
      </c>
      <c r="T4150">
        <v>2</v>
      </c>
      <c r="U4150" t="str">
        <f>IF(Ecommerce_Sales[[#This Row],[Delivery_Time_Days]]&gt;7,"Delay",IF(Ecommerce_Sales[[#This Row],[Delivery_Time_Days]] = 0,"No delivery",IF(Ecommerce_Sales[[#This Row],[Delivery_Time_Days]]&lt;=7,"On-time")))</f>
        <v>On-time</v>
      </c>
      <c r="V4150" s="7">
        <f>Ecommerce_Sales[[#This Row],[Profit]]/Ecommerce_Sales[[#This Row],[Total_Price]]</f>
        <v>0.39995119570522208</v>
      </c>
      <c r="W4150" s="3">
        <v>1639</v>
      </c>
      <c r="X4150" s="3"/>
    </row>
    <row r="4151" spans="1:24" x14ac:dyDescent="0.25">
      <c r="A4151" s="1" t="s">
        <v>10457</v>
      </c>
      <c r="B4151" s="1" t="s">
        <v>1654</v>
      </c>
      <c r="C4151" s="1" t="s">
        <v>1655</v>
      </c>
      <c r="D4151" s="1" t="s">
        <v>2840</v>
      </c>
      <c r="E4151" s="1" t="s">
        <v>1961</v>
      </c>
      <c r="F4151" s="2">
        <v>45091</v>
      </c>
      <c r="G4151" s="2">
        <v>45299</v>
      </c>
      <c r="H4151" s="2" t="str">
        <f>TEXT(Ecommerce_Sales[[#This Row],[Order_Date]],"mmmm")</f>
        <v>January</v>
      </c>
      <c r="I4151" s="2" t="str">
        <f>TEXT(Ecommerce_Sales[[#This Row],[Order_Date]],"yyyy")</f>
        <v>2024</v>
      </c>
      <c r="J4151" s="2" t="str">
        <f>TEXT(Ecommerce_Sales[[#This Row],[Order_Date]],"mmmm")</f>
        <v>January</v>
      </c>
      <c r="K4151" s="1" t="s">
        <v>1947</v>
      </c>
      <c r="L4151" s="1" t="s">
        <v>9672</v>
      </c>
      <c r="M4151" s="1" t="s">
        <v>1972</v>
      </c>
      <c r="N4151" s="1" t="s">
        <v>1973</v>
      </c>
      <c r="O4151" s="3">
        <v>497</v>
      </c>
      <c r="P4151">
        <v>1</v>
      </c>
      <c r="Q4151" s="3">
        <v>497</v>
      </c>
      <c r="R4151" s="1" t="s">
        <v>2012</v>
      </c>
      <c r="S4151" s="3">
        <v>64</v>
      </c>
      <c r="T4151">
        <v>3</v>
      </c>
      <c r="U4151" t="str">
        <f>IF(Ecommerce_Sales[[#This Row],[Delivery_Time_Days]]&gt;7,"Delay",IF(Ecommerce_Sales[[#This Row],[Delivery_Time_Days]] = 0,"No delivery",IF(Ecommerce_Sales[[#This Row],[Delivery_Time_Days]]&lt;=7,"On-time")))</f>
        <v>On-time</v>
      </c>
      <c r="V4151" s="7">
        <f>Ecommerce_Sales[[#This Row],[Profit]]/Ecommerce_Sales[[#This Row],[Total_Price]]</f>
        <v>0.29979879275653926</v>
      </c>
      <c r="W4151" s="3">
        <v>149</v>
      </c>
      <c r="X4151" s="3"/>
    </row>
    <row r="4152" spans="1:24" x14ac:dyDescent="0.25">
      <c r="A4152" s="1" t="s">
        <v>10458</v>
      </c>
      <c r="B4152" s="1" t="s">
        <v>823</v>
      </c>
      <c r="C4152" s="1" t="s">
        <v>824</v>
      </c>
      <c r="D4152" s="1" t="s">
        <v>2469</v>
      </c>
      <c r="E4152" s="1" t="s">
        <v>1961</v>
      </c>
      <c r="F4152" s="2">
        <v>45554</v>
      </c>
      <c r="G4152" s="2">
        <v>45038</v>
      </c>
      <c r="H4152" s="2" t="str">
        <f>TEXT(Ecommerce_Sales[[#This Row],[Order_Date]],"mmmm")</f>
        <v>April</v>
      </c>
      <c r="I4152" s="2" t="str">
        <f>TEXT(Ecommerce_Sales[[#This Row],[Order_Date]],"yyyy")</f>
        <v>2023</v>
      </c>
      <c r="J4152" s="2" t="str">
        <f>TEXT(Ecommerce_Sales[[#This Row],[Order_Date]],"mmmm")</f>
        <v>April</v>
      </c>
      <c r="K4152" s="1" t="s">
        <v>1947</v>
      </c>
      <c r="L4152" s="1" t="s">
        <v>10210</v>
      </c>
      <c r="M4152" s="1" t="s">
        <v>2058</v>
      </c>
      <c r="N4152" s="1" t="s">
        <v>1950</v>
      </c>
      <c r="O4152" s="3">
        <v>840</v>
      </c>
      <c r="P4152">
        <v>4</v>
      </c>
      <c r="Q4152" s="3">
        <v>3360</v>
      </c>
      <c r="R4152" s="1" t="s">
        <v>1951</v>
      </c>
      <c r="S4152" s="3">
        <v>331</v>
      </c>
      <c r="T4152">
        <v>9</v>
      </c>
      <c r="U4152" t="str">
        <f>IF(Ecommerce_Sales[[#This Row],[Delivery_Time_Days]]&gt;7,"Delay",IF(Ecommerce_Sales[[#This Row],[Delivery_Time_Days]] = 0,"No delivery",IF(Ecommerce_Sales[[#This Row],[Delivery_Time_Days]]&lt;=7,"On-time")))</f>
        <v>Delay</v>
      </c>
      <c r="V4152" s="7">
        <f>Ecommerce_Sales[[#This Row],[Profit]]/Ecommerce_Sales[[#This Row],[Total_Price]]</f>
        <v>0.4</v>
      </c>
      <c r="W4152" s="3">
        <v>1344</v>
      </c>
      <c r="X4152" s="3"/>
    </row>
    <row r="4153" spans="1:24" x14ac:dyDescent="0.25">
      <c r="A4153" s="1" t="s">
        <v>10459</v>
      </c>
      <c r="B4153" s="1" t="s">
        <v>204</v>
      </c>
      <c r="C4153" s="1" t="s">
        <v>205</v>
      </c>
      <c r="D4153" s="1" t="s">
        <v>3594</v>
      </c>
      <c r="E4153" s="1" t="s">
        <v>1954</v>
      </c>
      <c r="F4153" s="2">
        <v>45650</v>
      </c>
      <c r="G4153" s="2">
        <v>45392</v>
      </c>
      <c r="H4153" s="2" t="str">
        <f>TEXT(Ecommerce_Sales[[#This Row],[Order_Date]],"mmmm")</f>
        <v>April</v>
      </c>
      <c r="I4153" s="2" t="str">
        <f>TEXT(Ecommerce_Sales[[#This Row],[Order_Date]],"yyyy")</f>
        <v>2024</v>
      </c>
      <c r="J4153" s="2" t="str">
        <f>TEXT(Ecommerce_Sales[[#This Row],[Order_Date]],"mmmm")</f>
        <v>April</v>
      </c>
      <c r="K4153" s="1" t="s">
        <v>1992</v>
      </c>
      <c r="L4153" s="1" t="s">
        <v>9388</v>
      </c>
      <c r="M4153" s="1" t="s">
        <v>2026</v>
      </c>
      <c r="N4153" s="1" t="s">
        <v>1978</v>
      </c>
      <c r="O4153" s="3">
        <v>268</v>
      </c>
      <c r="P4153">
        <v>4</v>
      </c>
      <c r="Q4153" s="3">
        <v>1071</v>
      </c>
      <c r="R4153" s="1" t="s">
        <v>1951</v>
      </c>
      <c r="S4153" s="3">
        <v>70</v>
      </c>
      <c r="U4153" t="str">
        <f>IF(Ecommerce_Sales[[#This Row],[Delivery_Time_Days]]&gt;7,"Delay",IF(Ecommerce_Sales[[#This Row],[Delivery_Time_Days]] = 0,"No delivery",IF(Ecommerce_Sales[[#This Row],[Delivery_Time_Days]]&lt;=7,"On-time")))</f>
        <v>No delivery</v>
      </c>
      <c r="V4153" s="7">
        <f>Ecommerce_Sales[[#This Row],[Profit]]/Ecommerce_Sales[[#This Row],[Total_Price]]</f>
        <v>0.35014005602240894</v>
      </c>
      <c r="W4153" s="3">
        <v>375</v>
      </c>
      <c r="X4153" s="3"/>
    </row>
    <row r="4154" spans="1:24" x14ac:dyDescent="0.25">
      <c r="A4154" s="1" t="s">
        <v>10460</v>
      </c>
      <c r="B4154" s="1" t="s">
        <v>1571</v>
      </c>
      <c r="C4154" s="1" t="s">
        <v>1572</v>
      </c>
      <c r="D4154" s="1" t="s">
        <v>7223</v>
      </c>
      <c r="E4154" s="1" t="s">
        <v>1954</v>
      </c>
      <c r="F4154" s="2">
        <v>45301</v>
      </c>
      <c r="G4154" s="2">
        <v>45235</v>
      </c>
      <c r="H4154" s="2" t="str">
        <f>TEXT(Ecommerce_Sales[[#This Row],[Order_Date]],"mmmm")</f>
        <v>November</v>
      </c>
      <c r="I4154" s="2" t="str">
        <f>TEXT(Ecommerce_Sales[[#This Row],[Order_Date]],"yyyy")</f>
        <v>2023</v>
      </c>
      <c r="J4154" s="2" t="str">
        <f>TEXT(Ecommerce_Sales[[#This Row],[Order_Date]],"mmmm")</f>
        <v>November</v>
      </c>
      <c r="K4154" s="1" t="s">
        <v>1947</v>
      </c>
      <c r="L4154" s="1" t="s">
        <v>10461</v>
      </c>
      <c r="M4154" s="1" t="s">
        <v>2054</v>
      </c>
      <c r="N4154" s="1" t="s">
        <v>1957</v>
      </c>
      <c r="O4154" s="3">
        <v>1200</v>
      </c>
      <c r="P4154">
        <v>3</v>
      </c>
      <c r="Q4154" s="3">
        <v>3600</v>
      </c>
      <c r="R4154" s="1" t="s">
        <v>1958</v>
      </c>
      <c r="S4154" s="3">
        <v>465</v>
      </c>
      <c r="T4154">
        <v>5</v>
      </c>
      <c r="U4154" t="str">
        <f>IF(Ecommerce_Sales[[#This Row],[Delivery_Time_Days]]&gt;7,"Delay",IF(Ecommerce_Sales[[#This Row],[Delivery_Time_Days]] = 0,"No delivery",IF(Ecommerce_Sales[[#This Row],[Delivery_Time_Days]]&lt;=7,"On-time")))</f>
        <v>On-time</v>
      </c>
      <c r="V4154" s="7">
        <f>Ecommerce_Sales[[#This Row],[Profit]]/Ecommerce_Sales[[#This Row],[Total_Price]]</f>
        <v>0.15</v>
      </c>
      <c r="W4154" s="3">
        <v>540</v>
      </c>
      <c r="X4154" s="3"/>
    </row>
    <row r="4155" spans="1:24" x14ac:dyDescent="0.25">
      <c r="A4155" s="1" t="s">
        <v>10462</v>
      </c>
      <c r="B4155" s="1" t="s">
        <v>1281</v>
      </c>
      <c r="C4155" s="1" t="s">
        <v>1282</v>
      </c>
      <c r="D4155" s="1" t="s">
        <v>3313</v>
      </c>
      <c r="E4155" s="1" t="s">
        <v>1954</v>
      </c>
      <c r="F4155" s="2">
        <v>45262</v>
      </c>
      <c r="G4155" s="2">
        <v>44976</v>
      </c>
      <c r="H4155" s="2" t="str">
        <f>TEXT(Ecommerce_Sales[[#This Row],[Order_Date]],"mmmm")</f>
        <v>February</v>
      </c>
      <c r="I4155" s="2" t="str">
        <f>TEXT(Ecommerce_Sales[[#This Row],[Order_Date]],"yyyy")</f>
        <v>2023</v>
      </c>
      <c r="J4155" s="2" t="str">
        <f>TEXT(Ecommerce_Sales[[#This Row],[Order_Date]],"mmmm")</f>
        <v>February</v>
      </c>
      <c r="K4155" s="1" t="s">
        <v>1947</v>
      </c>
      <c r="L4155" s="1" t="s">
        <v>10463</v>
      </c>
      <c r="M4155" s="1" t="s">
        <v>1977</v>
      </c>
      <c r="N4155" s="1" t="s">
        <v>1978</v>
      </c>
      <c r="O4155" s="3">
        <v>326</v>
      </c>
      <c r="P4155">
        <v>2</v>
      </c>
      <c r="Q4155" s="3">
        <v>653</v>
      </c>
      <c r="R4155" s="1" t="s">
        <v>1958</v>
      </c>
      <c r="S4155" s="3">
        <v>38</v>
      </c>
      <c r="T4155">
        <v>8</v>
      </c>
      <c r="U4155" t="str">
        <f>IF(Ecommerce_Sales[[#This Row],[Delivery_Time_Days]]&gt;7,"Delay",IF(Ecommerce_Sales[[#This Row],[Delivery_Time_Days]] = 0,"No delivery",IF(Ecommerce_Sales[[#This Row],[Delivery_Time_Days]]&lt;=7,"On-time")))</f>
        <v>Delay</v>
      </c>
      <c r="V4155" s="7">
        <f>Ecommerce_Sales[[#This Row],[Profit]]/Ecommerce_Sales[[#This Row],[Total_Price]]</f>
        <v>0.35068912710566613</v>
      </c>
      <c r="W4155" s="3">
        <v>229</v>
      </c>
      <c r="X4155" s="3"/>
    </row>
    <row r="4156" spans="1:24" x14ac:dyDescent="0.25">
      <c r="A4156" s="1" t="s">
        <v>10464</v>
      </c>
      <c r="B4156" s="1" t="s">
        <v>1165</v>
      </c>
      <c r="C4156" s="1" t="s">
        <v>1166</v>
      </c>
      <c r="D4156" s="1" t="s">
        <v>2121</v>
      </c>
      <c r="E4156" s="1" t="s">
        <v>1946</v>
      </c>
      <c r="F4156" s="2">
        <v>45312</v>
      </c>
      <c r="G4156" s="2">
        <v>45005</v>
      </c>
      <c r="H4156" s="2" t="str">
        <f>TEXT(Ecommerce_Sales[[#This Row],[Order_Date]],"mmmm")</f>
        <v>March</v>
      </c>
      <c r="I4156" s="2" t="str">
        <f>TEXT(Ecommerce_Sales[[#This Row],[Order_Date]],"yyyy")</f>
        <v>2023</v>
      </c>
      <c r="J4156" s="2" t="str">
        <f>TEXT(Ecommerce_Sales[[#This Row],[Order_Date]],"mmmm")</f>
        <v>March</v>
      </c>
      <c r="K4156" s="1" t="s">
        <v>1947</v>
      </c>
      <c r="L4156" s="1" t="s">
        <v>10465</v>
      </c>
      <c r="M4156" s="1" t="s">
        <v>1956</v>
      </c>
      <c r="N4156" s="1" t="s">
        <v>1957</v>
      </c>
      <c r="O4156" s="3">
        <v>632</v>
      </c>
      <c r="P4156">
        <v>2</v>
      </c>
      <c r="Q4156" s="3">
        <v>1264</v>
      </c>
      <c r="R4156" s="1" t="s">
        <v>1958</v>
      </c>
      <c r="S4156" s="3">
        <v>174</v>
      </c>
      <c r="T4156">
        <v>9</v>
      </c>
      <c r="U4156" t="str">
        <f>IF(Ecommerce_Sales[[#This Row],[Delivery_Time_Days]]&gt;7,"Delay",IF(Ecommerce_Sales[[#This Row],[Delivery_Time_Days]] = 0,"No delivery",IF(Ecommerce_Sales[[#This Row],[Delivery_Time_Days]]&lt;=7,"On-time")))</f>
        <v>Delay</v>
      </c>
      <c r="V4156" s="7">
        <f>Ecommerce_Sales[[#This Row],[Profit]]/Ecommerce_Sales[[#This Row],[Total_Price]]</f>
        <v>0.15031645569620253</v>
      </c>
      <c r="W4156" s="3">
        <v>190</v>
      </c>
      <c r="X4156" s="3"/>
    </row>
    <row r="4157" spans="1:24" x14ac:dyDescent="0.25">
      <c r="A4157" s="1" t="s">
        <v>10466</v>
      </c>
      <c r="B4157" s="1" t="s">
        <v>1037</v>
      </c>
      <c r="C4157" s="1" t="s">
        <v>1038</v>
      </c>
      <c r="D4157" s="1" t="s">
        <v>4752</v>
      </c>
      <c r="E4157" s="1" t="s">
        <v>1981</v>
      </c>
      <c r="F4157" s="2">
        <v>45300</v>
      </c>
      <c r="G4157" s="2">
        <v>45250</v>
      </c>
      <c r="H4157" s="2" t="str">
        <f>TEXT(Ecommerce_Sales[[#This Row],[Order_Date]],"mmmm")</f>
        <v>November</v>
      </c>
      <c r="I4157" s="2" t="str">
        <f>TEXT(Ecommerce_Sales[[#This Row],[Order_Date]],"yyyy")</f>
        <v>2023</v>
      </c>
      <c r="J4157" s="2" t="str">
        <f>TEXT(Ecommerce_Sales[[#This Row],[Order_Date]],"mmmm")</f>
        <v>November</v>
      </c>
      <c r="K4157" s="1" t="s">
        <v>1947</v>
      </c>
      <c r="L4157" s="1" t="s">
        <v>5831</v>
      </c>
      <c r="M4157" s="1" t="s">
        <v>2047</v>
      </c>
      <c r="N4157" s="1" t="s">
        <v>1989</v>
      </c>
      <c r="O4157" s="3">
        <v>352</v>
      </c>
      <c r="P4157">
        <v>3</v>
      </c>
      <c r="Q4157" s="3">
        <v>1057</v>
      </c>
      <c r="R4157" s="1" t="s">
        <v>1958</v>
      </c>
      <c r="S4157" s="3">
        <v>57</v>
      </c>
      <c r="T4157">
        <v>8</v>
      </c>
      <c r="U4157" t="str">
        <f>IF(Ecommerce_Sales[[#This Row],[Delivery_Time_Days]]&gt;7,"Delay",IF(Ecommerce_Sales[[#This Row],[Delivery_Time_Days]] = 0,"No delivery",IF(Ecommerce_Sales[[#This Row],[Delivery_Time_Days]]&lt;=7,"On-time")))</f>
        <v>Delay</v>
      </c>
      <c r="V4157" s="7">
        <f>Ecommerce_Sales[[#This Row],[Profit]]/Ecommerce_Sales[[#This Row],[Total_Price]]</f>
        <v>0.24976348155156103</v>
      </c>
      <c r="W4157" s="3">
        <v>264</v>
      </c>
      <c r="X4157" s="3"/>
    </row>
    <row r="4158" spans="1:24" x14ac:dyDescent="0.25">
      <c r="A4158" s="1" t="s">
        <v>10467</v>
      </c>
      <c r="B4158" s="1" t="s">
        <v>988</v>
      </c>
      <c r="C4158" s="1" t="s">
        <v>989</v>
      </c>
      <c r="D4158" s="1" t="s">
        <v>6846</v>
      </c>
      <c r="E4158" s="1" t="s">
        <v>2005</v>
      </c>
      <c r="F4158" s="2">
        <v>45052</v>
      </c>
      <c r="G4158" s="2">
        <v>45013</v>
      </c>
      <c r="H4158" s="2" t="str">
        <f>TEXT(Ecommerce_Sales[[#This Row],[Order_Date]],"mmmm")</f>
        <v>March</v>
      </c>
      <c r="I4158" s="2" t="str">
        <f>TEXT(Ecommerce_Sales[[#This Row],[Order_Date]],"yyyy")</f>
        <v>2023</v>
      </c>
      <c r="J4158" s="2" t="str">
        <f>TEXT(Ecommerce_Sales[[#This Row],[Order_Date]],"mmmm")</f>
        <v>March</v>
      </c>
      <c r="K4158" s="1" t="s">
        <v>1947</v>
      </c>
      <c r="L4158" s="1" t="s">
        <v>10468</v>
      </c>
      <c r="M4158" s="1" t="s">
        <v>2079</v>
      </c>
      <c r="N4158" s="1" t="s">
        <v>1973</v>
      </c>
      <c r="O4158" s="3">
        <v>504</v>
      </c>
      <c r="P4158">
        <v>1</v>
      </c>
      <c r="Q4158" s="3">
        <v>504</v>
      </c>
      <c r="R4158" s="1" t="s">
        <v>1958</v>
      </c>
      <c r="S4158" s="3">
        <v>43</v>
      </c>
      <c r="T4158">
        <v>7</v>
      </c>
      <c r="U4158" t="str">
        <f>IF(Ecommerce_Sales[[#This Row],[Delivery_Time_Days]]&gt;7,"Delay",IF(Ecommerce_Sales[[#This Row],[Delivery_Time_Days]] = 0,"No delivery",IF(Ecommerce_Sales[[#This Row],[Delivery_Time_Days]]&lt;=7,"On-time")))</f>
        <v>On-time</v>
      </c>
      <c r="V4158" s="7">
        <f>Ecommerce_Sales[[#This Row],[Profit]]/Ecommerce_Sales[[#This Row],[Total_Price]]</f>
        <v>0.29960317460317459</v>
      </c>
      <c r="W4158" s="3">
        <v>151</v>
      </c>
      <c r="X4158" s="3"/>
    </row>
    <row r="4159" spans="1:24" x14ac:dyDescent="0.25">
      <c r="A4159" s="1" t="s">
        <v>10469</v>
      </c>
      <c r="B4159" s="1" t="s">
        <v>800</v>
      </c>
      <c r="C4159" s="1" t="s">
        <v>801</v>
      </c>
      <c r="D4159" s="1" t="s">
        <v>5516</v>
      </c>
      <c r="E4159" s="1" t="s">
        <v>1996</v>
      </c>
      <c r="F4159" s="2">
        <v>45499</v>
      </c>
      <c r="G4159" s="2">
        <v>45298</v>
      </c>
      <c r="H4159" s="2" t="str">
        <f>TEXT(Ecommerce_Sales[[#This Row],[Order_Date]],"mmmm")</f>
        <v>January</v>
      </c>
      <c r="I4159" s="2" t="str">
        <f>TEXT(Ecommerce_Sales[[#This Row],[Order_Date]],"yyyy")</f>
        <v>2024</v>
      </c>
      <c r="J4159" s="2" t="str">
        <f>TEXT(Ecommerce_Sales[[#This Row],[Order_Date]],"mmmm")</f>
        <v>January</v>
      </c>
      <c r="K4159" s="1" t="s">
        <v>1947</v>
      </c>
      <c r="L4159" s="1" t="s">
        <v>10470</v>
      </c>
      <c r="M4159" s="1" t="s">
        <v>1972</v>
      </c>
      <c r="N4159" s="1" t="s">
        <v>1973</v>
      </c>
      <c r="O4159" s="3">
        <v>643</v>
      </c>
      <c r="P4159">
        <v>1</v>
      </c>
      <c r="Q4159" s="3">
        <v>643</v>
      </c>
      <c r="R4159" s="1" t="s">
        <v>1958</v>
      </c>
      <c r="S4159" s="3">
        <v>96</v>
      </c>
      <c r="T4159">
        <v>4</v>
      </c>
      <c r="U4159" t="str">
        <f>IF(Ecommerce_Sales[[#This Row],[Delivery_Time_Days]]&gt;7,"Delay",IF(Ecommerce_Sales[[#This Row],[Delivery_Time_Days]] = 0,"No delivery",IF(Ecommerce_Sales[[#This Row],[Delivery_Time_Days]]&lt;=7,"On-time")))</f>
        <v>On-time</v>
      </c>
      <c r="V4159" s="7">
        <f>Ecommerce_Sales[[#This Row],[Profit]]/Ecommerce_Sales[[#This Row],[Total_Price]]</f>
        <v>0.30015552099533438</v>
      </c>
      <c r="W4159" s="3">
        <v>193</v>
      </c>
      <c r="X4159" s="3"/>
    </row>
    <row r="4160" spans="1:24" x14ac:dyDescent="0.25">
      <c r="A4160" s="1" t="s">
        <v>10471</v>
      </c>
      <c r="B4160" s="1" t="s">
        <v>565</v>
      </c>
      <c r="C4160" s="1" t="s">
        <v>566</v>
      </c>
      <c r="D4160" s="1" t="s">
        <v>2681</v>
      </c>
      <c r="E4160" s="1" t="s">
        <v>2005</v>
      </c>
      <c r="F4160" s="2">
        <v>45008</v>
      </c>
      <c r="G4160" s="2">
        <v>45626</v>
      </c>
      <c r="H4160" s="2" t="str">
        <f>TEXT(Ecommerce_Sales[[#This Row],[Order_Date]],"mmmm")</f>
        <v>November</v>
      </c>
      <c r="I4160" s="2" t="str">
        <f>TEXT(Ecommerce_Sales[[#This Row],[Order_Date]],"yyyy")</f>
        <v>2024</v>
      </c>
      <c r="J4160" s="2" t="str">
        <f>TEXT(Ecommerce_Sales[[#This Row],[Order_Date]],"mmmm")</f>
        <v>November</v>
      </c>
      <c r="K4160" s="1" t="s">
        <v>1947</v>
      </c>
      <c r="L4160" s="1" t="s">
        <v>10472</v>
      </c>
      <c r="M4160" s="1" t="s">
        <v>1977</v>
      </c>
      <c r="N4160" s="1" t="s">
        <v>1978</v>
      </c>
      <c r="O4160" s="3">
        <v>412</v>
      </c>
      <c r="P4160">
        <v>6</v>
      </c>
      <c r="Q4160" s="3">
        <v>2475</v>
      </c>
      <c r="R4160" s="1" t="s">
        <v>2012</v>
      </c>
      <c r="S4160" s="3">
        <v>272</v>
      </c>
      <c r="T4160">
        <v>10</v>
      </c>
      <c r="U4160" t="str">
        <f>IF(Ecommerce_Sales[[#This Row],[Delivery_Time_Days]]&gt;7,"Delay",IF(Ecommerce_Sales[[#This Row],[Delivery_Time_Days]] = 0,"No delivery",IF(Ecommerce_Sales[[#This Row],[Delivery_Time_Days]]&lt;=7,"On-time")))</f>
        <v>Delay</v>
      </c>
      <c r="V4160" s="7">
        <f>Ecommerce_Sales[[#This Row],[Profit]]/Ecommerce_Sales[[#This Row],[Total_Price]]</f>
        <v>0.34989898989898988</v>
      </c>
      <c r="W4160" s="3">
        <v>866</v>
      </c>
      <c r="X4160" s="3"/>
    </row>
    <row r="4161" spans="1:24" x14ac:dyDescent="0.25">
      <c r="A4161" s="1" t="s">
        <v>10473</v>
      </c>
      <c r="B4161" s="1" t="s">
        <v>194</v>
      </c>
      <c r="C4161" s="1" t="s">
        <v>195</v>
      </c>
      <c r="D4161" s="1" t="s">
        <v>3364</v>
      </c>
      <c r="E4161" s="1" t="s">
        <v>1954</v>
      </c>
      <c r="F4161" s="2">
        <v>45040</v>
      </c>
      <c r="G4161" s="2">
        <v>44997</v>
      </c>
      <c r="H4161" s="2" t="str">
        <f>TEXT(Ecommerce_Sales[[#This Row],[Order_Date]],"mmmm")</f>
        <v>March</v>
      </c>
      <c r="I4161" s="2" t="str">
        <f>TEXT(Ecommerce_Sales[[#This Row],[Order_Date]],"yyyy")</f>
        <v>2023</v>
      </c>
      <c r="J4161" s="2" t="str">
        <f>TEXT(Ecommerce_Sales[[#This Row],[Order_Date]],"mmmm")</f>
        <v>March</v>
      </c>
      <c r="K4161" s="1" t="s">
        <v>1947</v>
      </c>
      <c r="L4161" s="1" t="s">
        <v>5224</v>
      </c>
      <c r="M4161" s="1" t="s">
        <v>1977</v>
      </c>
      <c r="N4161" s="1" t="s">
        <v>1978</v>
      </c>
      <c r="O4161" s="3">
        <v>674</v>
      </c>
      <c r="P4161">
        <v>5</v>
      </c>
      <c r="Q4161" s="3">
        <v>3371</v>
      </c>
      <c r="R4161" s="1" t="s">
        <v>2016</v>
      </c>
      <c r="S4161" s="3">
        <v>294</v>
      </c>
      <c r="T4161">
        <v>8</v>
      </c>
      <c r="U4161" t="str">
        <f>IF(Ecommerce_Sales[[#This Row],[Delivery_Time_Days]]&gt;7,"Delay",IF(Ecommerce_Sales[[#This Row],[Delivery_Time_Days]] = 0,"No delivery",IF(Ecommerce_Sales[[#This Row],[Delivery_Time_Days]]&lt;=7,"On-time")))</f>
        <v>Delay</v>
      </c>
      <c r="V4161" s="7">
        <f>Ecommerce_Sales[[#This Row],[Profit]]/Ecommerce_Sales[[#This Row],[Total_Price]]</f>
        <v>0.35004449718184516</v>
      </c>
      <c r="W4161" s="3">
        <v>1180</v>
      </c>
      <c r="X4161" s="3"/>
    </row>
    <row r="4162" spans="1:24" x14ac:dyDescent="0.25">
      <c r="A4162" s="1" t="s">
        <v>10474</v>
      </c>
      <c r="B4162" s="1" t="s">
        <v>924</v>
      </c>
      <c r="C4162" s="1" t="s">
        <v>925</v>
      </c>
      <c r="D4162" s="1" t="s">
        <v>3047</v>
      </c>
      <c r="E4162" s="1" t="s">
        <v>1966</v>
      </c>
      <c r="F4162" s="2">
        <v>45470</v>
      </c>
      <c r="G4162" s="2">
        <v>45388</v>
      </c>
      <c r="H4162" s="2" t="str">
        <f>TEXT(Ecommerce_Sales[[#This Row],[Order_Date]],"mmmm")</f>
        <v>April</v>
      </c>
      <c r="I4162" s="2" t="str">
        <f>TEXT(Ecommerce_Sales[[#This Row],[Order_Date]],"yyyy")</f>
        <v>2024</v>
      </c>
      <c r="J4162" s="2" t="str">
        <f>TEXT(Ecommerce_Sales[[#This Row],[Order_Date]],"mmmm")</f>
        <v>April</v>
      </c>
      <c r="K4162" s="1" t="s">
        <v>1947</v>
      </c>
      <c r="L4162" s="1" t="s">
        <v>3085</v>
      </c>
      <c r="M4162" s="1" t="s">
        <v>2247</v>
      </c>
      <c r="N4162" s="1" t="s">
        <v>1957</v>
      </c>
      <c r="O4162" s="3">
        <v>400</v>
      </c>
      <c r="P4162">
        <v>4</v>
      </c>
      <c r="Q4162" s="3">
        <v>1600</v>
      </c>
      <c r="R4162" s="1" t="s">
        <v>2008</v>
      </c>
      <c r="S4162" s="3">
        <v>127</v>
      </c>
      <c r="T4162">
        <v>5</v>
      </c>
      <c r="U4162" t="str">
        <f>IF(Ecommerce_Sales[[#This Row],[Delivery_Time_Days]]&gt;7,"Delay",IF(Ecommerce_Sales[[#This Row],[Delivery_Time_Days]] = 0,"No delivery",IF(Ecommerce_Sales[[#This Row],[Delivery_Time_Days]]&lt;=7,"On-time")))</f>
        <v>On-time</v>
      </c>
      <c r="V4162" s="7">
        <f>Ecommerce_Sales[[#This Row],[Profit]]/Ecommerce_Sales[[#This Row],[Total_Price]]</f>
        <v>0.15</v>
      </c>
      <c r="W4162" s="3">
        <v>240</v>
      </c>
      <c r="X4162" s="3"/>
    </row>
    <row r="4163" spans="1:24" x14ac:dyDescent="0.25">
      <c r="A4163" s="1" t="s">
        <v>10475</v>
      </c>
      <c r="B4163" s="1" t="s">
        <v>70</v>
      </c>
      <c r="C4163" s="1" t="s">
        <v>71</v>
      </c>
      <c r="D4163" s="1" t="s">
        <v>3863</v>
      </c>
      <c r="E4163" s="1" t="s">
        <v>1954</v>
      </c>
      <c r="F4163" s="2">
        <v>45441</v>
      </c>
      <c r="G4163" s="2">
        <v>45634</v>
      </c>
      <c r="H4163" s="2" t="str">
        <f>TEXT(Ecommerce_Sales[[#This Row],[Order_Date]],"mmmm")</f>
        <v>December</v>
      </c>
      <c r="I4163" s="2" t="str">
        <f>TEXT(Ecommerce_Sales[[#This Row],[Order_Date]],"yyyy")</f>
        <v>2024</v>
      </c>
      <c r="J4163" s="2" t="str">
        <f>TEXT(Ecommerce_Sales[[#This Row],[Order_Date]],"mmmm")</f>
        <v>December</v>
      </c>
      <c r="K4163" s="1" t="s">
        <v>1947</v>
      </c>
      <c r="L4163" s="1" t="s">
        <v>10476</v>
      </c>
      <c r="M4163" s="1" t="s">
        <v>2043</v>
      </c>
      <c r="N4163" s="1" t="s">
        <v>1989</v>
      </c>
      <c r="O4163" s="3">
        <v>816</v>
      </c>
      <c r="P4163">
        <v>8</v>
      </c>
      <c r="Q4163" s="3">
        <v>6527</v>
      </c>
      <c r="R4163" s="1" t="s">
        <v>1958</v>
      </c>
      <c r="S4163" s="3">
        <v>942</v>
      </c>
      <c r="T4163">
        <v>6</v>
      </c>
      <c r="U4163" t="str">
        <f>IF(Ecommerce_Sales[[#This Row],[Delivery_Time_Days]]&gt;7,"Delay",IF(Ecommerce_Sales[[#This Row],[Delivery_Time_Days]] = 0,"No delivery",IF(Ecommerce_Sales[[#This Row],[Delivery_Time_Days]]&lt;=7,"On-time")))</f>
        <v>On-time</v>
      </c>
      <c r="V4163" s="7">
        <f>Ecommerce_Sales[[#This Row],[Profit]]/Ecommerce_Sales[[#This Row],[Total_Price]]</f>
        <v>0.25003830243603492</v>
      </c>
      <c r="W4163" s="3">
        <v>1632</v>
      </c>
      <c r="X4163" s="3"/>
    </row>
    <row r="4164" spans="1:24" x14ac:dyDescent="0.25">
      <c r="A4164" s="1" t="s">
        <v>10477</v>
      </c>
      <c r="B4164" s="1" t="s">
        <v>1698</v>
      </c>
      <c r="C4164" s="1" t="s">
        <v>1699</v>
      </c>
      <c r="D4164" s="1" t="s">
        <v>5127</v>
      </c>
      <c r="E4164" s="1" t="s">
        <v>1966</v>
      </c>
      <c r="F4164" s="2">
        <v>45596</v>
      </c>
      <c r="G4164" s="2">
        <v>44947</v>
      </c>
      <c r="H4164" s="2" t="str">
        <f>TEXT(Ecommerce_Sales[[#This Row],[Order_Date]],"mmmm")</f>
        <v>January</v>
      </c>
      <c r="I4164" s="2" t="str">
        <f>TEXT(Ecommerce_Sales[[#This Row],[Order_Date]],"yyyy")</f>
        <v>2023</v>
      </c>
      <c r="J4164" s="2" t="str">
        <f>TEXT(Ecommerce_Sales[[#This Row],[Order_Date]],"mmmm")</f>
        <v>January</v>
      </c>
      <c r="K4164" s="1" t="s">
        <v>1947</v>
      </c>
      <c r="L4164" s="1" t="s">
        <v>10478</v>
      </c>
      <c r="M4164" s="1" t="s">
        <v>2058</v>
      </c>
      <c r="N4164" s="1" t="s">
        <v>1950</v>
      </c>
      <c r="O4164" s="3">
        <v>591</v>
      </c>
      <c r="P4164">
        <v>2</v>
      </c>
      <c r="Q4164" s="3">
        <v>1182</v>
      </c>
      <c r="R4164" s="1" t="s">
        <v>1951</v>
      </c>
      <c r="S4164" s="3">
        <v>111</v>
      </c>
      <c r="T4164">
        <v>3</v>
      </c>
      <c r="U4164" t="str">
        <f>IF(Ecommerce_Sales[[#This Row],[Delivery_Time_Days]]&gt;7,"Delay",IF(Ecommerce_Sales[[#This Row],[Delivery_Time_Days]] = 0,"No delivery",IF(Ecommerce_Sales[[#This Row],[Delivery_Time_Days]]&lt;=7,"On-time")))</f>
        <v>On-time</v>
      </c>
      <c r="V4164" s="7">
        <f>Ecommerce_Sales[[#This Row],[Profit]]/Ecommerce_Sales[[#This Row],[Total_Price]]</f>
        <v>0.40016920473773265</v>
      </c>
      <c r="W4164" s="3">
        <v>473</v>
      </c>
      <c r="X4164" s="3"/>
    </row>
    <row r="4165" spans="1:24" x14ac:dyDescent="0.25">
      <c r="A4165" s="1" t="s">
        <v>10479</v>
      </c>
      <c r="B4165" s="1" t="s">
        <v>456</v>
      </c>
      <c r="C4165" s="1" t="s">
        <v>457</v>
      </c>
      <c r="D4165" s="1" t="s">
        <v>2285</v>
      </c>
      <c r="E4165" s="1" t="s">
        <v>1996</v>
      </c>
      <c r="F4165" s="2">
        <v>45273</v>
      </c>
      <c r="G4165" s="2">
        <v>45506</v>
      </c>
      <c r="H4165" s="2" t="str">
        <f>TEXT(Ecommerce_Sales[[#This Row],[Order_Date]],"mmmm")</f>
        <v>August</v>
      </c>
      <c r="I4165" s="2" t="str">
        <f>TEXT(Ecommerce_Sales[[#This Row],[Order_Date]],"yyyy")</f>
        <v>2024</v>
      </c>
      <c r="J4165" s="2" t="str">
        <f>TEXT(Ecommerce_Sales[[#This Row],[Order_Date]],"mmmm")</f>
        <v>August</v>
      </c>
      <c r="K4165" s="1" t="s">
        <v>1947</v>
      </c>
      <c r="L4165" s="1" t="s">
        <v>10480</v>
      </c>
      <c r="M4165" s="1" t="s">
        <v>1949</v>
      </c>
      <c r="N4165" s="1" t="s">
        <v>1950</v>
      </c>
      <c r="O4165" s="3">
        <v>1001</v>
      </c>
      <c r="P4165">
        <v>1</v>
      </c>
      <c r="Q4165" s="3">
        <v>1001</v>
      </c>
      <c r="R4165" s="1" t="s">
        <v>2012</v>
      </c>
      <c r="S4165" s="3">
        <v>50</v>
      </c>
      <c r="T4165">
        <v>7</v>
      </c>
      <c r="U4165" t="str">
        <f>IF(Ecommerce_Sales[[#This Row],[Delivery_Time_Days]]&gt;7,"Delay",IF(Ecommerce_Sales[[#This Row],[Delivery_Time_Days]] = 0,"No delivery",IF(Ecommerce_Sales[[#This Row],[Delivery_Time_Days]]&lt;=7,"On-time")))</f>
        <v>On-time</v>
      </c>
      <c r="V4165" s="7">
        <f>Ecommerce_Sales[[#This Row],[Profit]]/Ecommerce_Sales[[#This Row],[Total_Price]]</f>
        <v>0.40059940059940058</v>
      </c>
      <c r="W4165" s="3">
        <v>401</v>
      </c>
      <c r="X4165" s="3"/>
    </row>
    <row r="4166" spans="1:24" x14ac:dyDescent="0.25">
      <c r="A4166" s="1" t="s">
        <v>10481</v>
      </c>
      <c r="B4166" s="1" t="s">
        <v>992</v>
      </c>
      <c r="C4166" s="1" t="s">
        <v>993</v>
      </c>
      <c r="D4166" s="1" t="s">
        <v>2396</v>
      </c>
      <c r="E4166" s="1" t="s">
        <v>1996</v>
      </c>
      <c r="F4166" s="2">
        <v>45493</v>
      </c>
      <c r="G4166" s="2">
        <v>45125</v>
      </c>
      <c r="H4166" s="2" t="str">
        <f>TEXT(Ecommerce_Sales[[#This Row],[Order_Date]],"mmmm")</f>
        <v>July</v>
      </c>
      <c r="I4166" s="2" t="str">
        <f>TEXT(Ecommerce_Sales[[#This Row],[Order_Date]],"yyyy")</f>
        <v>2023</v>
      </c>
      <c r="J4166" s="2" t="str">
        <f>TEXT(Ecommerce_Sales[[#This Row],[Order_Date]],"mmmm")</f>
        <v>July</v>
      </c>
      <c r="K4166" s="1" t="s">
        <v>1947</v>
      </c>
      <c r="L4166" s="1" t="s">
        <v>10482</v>
      </c>
      <c r="M4166" s="1" t="s">
        <v>1983</v>
      </c>
      <c r="N4166" s="1" t="s">
        <v>1950</v>
      </c>
      <c r="O4166" s="3">
        <v>214</v>
      </c>
      <c r="P4166">
        <v>5</v>
      </c>
      <c r="Q4166" s="3">
        <v>1072</v>
      </c>
      <c r="R4166" s="1" t="s">
        <v>1951</v>
      </c>
      <c r="S4166" s="3">
        <v>55</v>
      </c>
      <c r="T4166">
        <v>6</v>
      </c>
      <c r="U4166" t="str">
        <f>IF(Ecommerce_Sales[[#This Row],[Delivery_Time_Days]]&gt;7,"Delay",IF(Ecommerce_Sales[[#This Row],[Delivery_Time_Days]] = 0,"No delivery",IF(Ecommerce_Sales[[#This Row],[Delivery_Time_Days]]&lt;=7,"On-time")))</f>
        <v>On-time</v>
      </c>
      <c r="V4166" s="7">
        <f>Ecommerce_Sales[[#This Row],[Profit]]/Ecommerce_Sales[[#This Row],[Total_Price]]</f>
        <v>0.40018656716417911</v>
      </c>
      <c r="W4166" s="3">
        <v>429</v>
      </c>
      <c r="X4166" s="3"/>
    </row>
    <row r="4167" spans="1:24" x14ac:dyDescent="0.25">
      <c r="A4167" s="1" t="s">
        <v>10483</v>
      </c>
      <c r="B4167" s="1" t="s">
        <v>1193</v>
      </c>
      <c r="C4167" s="1" t="s">
        <v>1194</v>
      </c>
      <c r="D4167" s="1" t="s">
        <v>3436</v>
      </c>
      <c r="E4167" s="1" t="s">
        <v>1996</v>
      </c>
      <c r="F4167" s="2">
        <v>45346</v>
      </c>
      <c r="G4167" s="2">
        <v>45341</v>
      </c>
      <c r="H4167" s="2" t="str">
        <f>TEXT(Ecommerce_Sales[[#This Row],[Order_Date]],"mmmm")</f>
        <v>February</v>
      </c>
      <c r="I4167" s="2" t="str">
        <f>TEXT(Ecommerce_Sales[[#This Row],[Order_Date]],"yyyy")</f>
        <v>2024</v>
      </c>
      <c r="J4167" s="2" t="str">
        <f>TEXT(Ecommerce_Sales[[#This Row],[Order_Date]],"mmmm")</f>
        <v>February</v>
      </c>
      <c r="K4167" s="1" t="s">
        <v>1947</v>
      </c>
      <c r="L4167" s="1" t="s">
        <v>8472</v>
      </c>
      <c r="M4167" s="1" t="s">
        <v>2043</v>
      </c>
      <c r="N4167" s="1" t="s">
        <v>1989</v>
      </c>
      <c r="O4167" s="3">
        <v>57</v>
      </c>
      <c r="P4167">
        <v>1</v>
      </c>
      <c r="Q4167" s="3">
        <v>57</v>
      </c>
      <c r="R4167" s="1" t="s">
        <v>1958</v>
      </c>
      <c r="S4167" s="3">
        <v>5</v>
      </c>
      <c r="T4167">
        <v>6</v>
      </c>
      <c r="U4167" t="str">
        <f>IF(Ecommerce_Sales[[#This Row],[Delivery_Time_Days]]&gt;7,"Delay",IF(Ecommerce_Sales[[#This Row],[Delivery_Time_Days]] = 0,"No delivery",IF(Ecommerce_Sales[[#This Row],[Delivery_Time_Days]]&lt;=7,"On-time")))</f>
        <v>On-time</v>
      </c>
      <c r="V4167" s="7">
        <f>Ecommerce_Sales[[#This Row],[Profit]]/Ecommerce_Sales[[#This Row],[Total_Price]]</f>
        <v>0.24561403508771928</v>
      </c>
      <c r="W4167" s="3">
        <v>14</v>
      </c>
      <c r="X4167" s="3"/>
    </row>
    <row r="4168" spans="1:24" x14ac:dyDescent="0.25">
      <c r="A4168" s="1" t="s">
        <v>10484</v>
      </c>
      <c r="B4168" s="1" t="s">
        <v>304</v>
      </c>
      <c r="C4168" s="1" t="s">
        <v>305</v>
      </c>
      <c r="D4168" s="1" t="s">
        <v>7113</v>
      </c>
      <c r="E4168" s="1" t="s">
        <v>1996</v>
      </c>
      <c r="F4168" s="2">
        <v>45416</v>
      </c>
      <c r="G4168" s="2">
        <v>45649</v>
      </c>
      <c r="H4168" s="2" t="str">
        <f>TEXT(Ecommerce_Sales[[#This Row],[Order_Date]],"mmmm")</f>
        <v>December</v>
      </c>
      <c r="I4168" s="2" t="str">
        <f>TEXT(Ecommerce_Sales[[#This Row],[Order_Date]],"yyyy")</f>
        <v>2024</v>
      </c>
      <c r="J4168" s="2" t="str">
        <f>TEXT(Ecommerce_Sales[[#This Row],[Order_Date]],"mmmm")</f>
        <v>December</v>
      </c>
      <c r="K4168" s="1" t="s">
        <v>1947</v>
      </c>
      <c r="L4168" s="1" t="s">
        <v>10485</v>
      </c>
      <c r="M4168" s="1" t="s">
        <v>1988</v>
      </c>
      <c r="N4168" s="1" t="s">
        <v>1989</v>
      </c>
      <c r="O4168" s="3">
        <v>1888</v>
      </c>
      <c r="P4168">
        <v>10</v>
      </c>
      <c r="Q4168" s="3">
        <v>18880</v>
      </c>
      <c r="R4168" s="1" t="s">
        <v>1958</v>
      </c>
      <c r="S4168" s="3">
        <v>1599</v>
      </c>
      <c r="T4168">
        <v>3</v>
      </c>
      <c r="U4168" t="str">
        <f>IF(Ecommerce_Sales[[#This Row],[Delivery_Time_Days]]&gt;7,"Delay",IF(Ecommerce_Sales[[#This Row],[Delivery_Time_Days]] = 0,"No delivery",IF(Ecommerce_Sales[[#This Row],[Delivery_Time_Days]]&lt;=7,"On-time")))</f>
        <v>On-time</v>
      </c>
      <c r="V4168" s="7">
        <f>Ecommerce_Sales[[#This Row],[Profit]]/Ecommerce_Sales[[#This Row],[Total_Price]]</f>
        <v>0.25</v>
      </c>
      <c r="W4168" s="3">
        <v>4720</v>
      </c>
      <c r="X4168" s="3"/>
    </row>
    <row r="4169" spans="1:24" x14ac:dyDescent="0.25">
      <c r="A4169" s="1" t="s">
        <v>10486</v>
      </c>
      <c r="B4169" s="1" t="s">
        <v>1735</v>
      </c>
      <c r="C4169" s="1" t="s">
        <v>1736</v>
      </c>
      <c r="D4169" s="1" t="s">
        <v>2697</v>
      </c>
      <c r="E4169" s="1" t="s">
        <v>1961</v>
      </c>
      <c r="F4169" s="2">
        <v>44943</v>
      </c>
      <c r="G4169" s="2">
        <v>45035</v>
      </c>
      <c r="H4169" s="2" t="str">
        <f>TEXT(Ecommerce_Sales[[#This Row],[Order_Date]],"mmmm")</f>
        <v>April</v>
      </c>
      <c r="I4169" s="2" t="str">
        <f>TEXT(Ecommerce_Sales[[#This Row],[Order_Date]],"yyyy")</f>
        <v>2023</v>
      </c>
      <c r="J4169" s="2" t="str">
        <f>TEXT(Ecommerce_Sales[[#This Row],[Order_Date]],"mmmm")</f>
        <v>April</v>
      </c>
      <c r="K4169" s="1" t="s">
        <v>1947</v>
      </c>
      <c r="L4169" s="1" t="s">
        <v>3633</v>
      </c>
      <c r="M4169" s="1" t="s">
        <v>2054</v>
      </c>
      <c r="N4169" s="1" t="s">
        <v>1957</v>
      </c>
      <c r="O4169" s="3">
        <v>69</v>
      </c>
      <c r="P4169">
        <v>3</v>
      </c>
      <c r="Q4169" s="3">
        <v>206</v>
      </c>
      <c r="R4169" s="1" t="s">
        <v>1951</v>
      </c>
      <c r="S4169" s="3">
        <v>13</v>
      </c>
      <c r="T4169">
        <v>10</v>
      </c>
      <c r="U4169" t="str">
        <f>IF(Ecommerce_Sales[[#This Row],[Delivery_Time_Days]]&gt;7,"Delay",IF(Ecommerce_Sales[[#This Row],[Delivery_Time_Days]] = 0,"No delivery",IF(Ecommerce_Sales[[#This Row],[Delivery_Time_Days]]&lt;=7,"On-time")))</f>
        <v>Delay</v>
      </c>
      <c r="V4169" s="7">
        <f>Ecommerce_Sales[[#This Row],[Profit]]/Ecommerce_Sales[[#This Row],[Total_Price]]</f>
        <v>0.15048543689320387</v>
      </c>
      <c r="W4169" s="3">
        <v>31</v>
      </c>
      <c r="X4169" s="3"/>
    </row>
    <row r="4170" spans="1:24" x14ac:dyDescent="0.25">
      <c r="A4170" s="1" t="s">
        <v>10487</v>
      </c>
      <c r="B4170" s="1" t="s">
        <v>276</v>
      </c>
      <c r="C4170" s="1" t="s">
        <v>277</v>
      </c>
      <c r="D4170" s="1" t="s">
        <v>2210</v>
      </c>
      <c r="E4170" s="1" t="s">
        <v>2005</v>
      </c>
      <c r="F4170" s="2">
        <v>45228</v>
      </c>
      <c r="G4170" s="2">
        <v>45415</v>
      </c>
      <c r="H4170" s="2" t="str">
        <f>TEXT(Ecommerce_Sales[[#This Row],[Order_Date]],"mmmm")</f>
        <v>May</v>
      </c>
      <c r="I4170" s="2" t="str">
        <f>TEXT(Ecommerce_Sales[[#This Row],[Order_Date]],"yyyy")</f>
        <v>2024</v>
      </c>
      <c r="J4170" s="2" t="str">
        <f>TEXT(Ecommerce_Sales[[#This Row],[Order_Date]],"mmmm")</f>
        <v>May</v>
      </c>
      <c r="K4170" s="1" t="s">
        <v>1986</v>
      </c>
      <c r="L4170" s="1" t="s">
        <v>8765</v>
      </c>
      <c r="M4170" s="1" t="s">
        <v>1972</v>
      </c>
      <c r="N4170" s="1" t="s">
        <v>1973</v>
      </c>
      <c r="O4170" s="3">
        <v>987</v>
      </c>
      <c r="P4170">
        <v>3</v>
      </c>
      <c r="Q4170" s="3">
        <v>2960</v>
      </c>
      <c r="R4170" s="1" t="s">
        <v>1958</v>
      </c>
      <c r="S4170" s="3">
        <v>179</v>
      </c>
      <c r="U4170" t="str">
        <f>IF(Ecommerce_Sales[[#This Row],[Delivery_Time_Days]]&gt;7,"Delay",IF(Ecommerce_Sales[[#This Row],[Delivery_Time_Days]] = 0,"No delivery",IF(Ecommerce_Sales[[#This Row],[Delivery_Time_Days]]&lt;=7,"On-time")))</f>
        <v>No delivery</v>
      </c>
      <c r="V4170" s="7">
        <f>Ecommerce_Sales[[#This Row],[Profit]]/Ecommerce_Sales[[#This Row],[Total_Price]]</f>
        <v>0.3</v>
      </c>
      <c r="W4170" s="3">
        <v>888</v>
      </c>
      <c r="X4170" s="3"/>
    </row>
    <row r="4171" spans="1:24" x14ac:dyDescent="0.25">
      <c r="A4171" s="1" t="s">
        <v>10488</v>
      </c>
      <c r="B4171" s="1" t="s">
        <v>2</v>
      </c>
      <c r="C4171" s="1" t="s">
        <v>3</v>
      </c>
      <c r="D4171" s="1" t="s">
        <v>2485</v>
      </c>
      <c r="E4171" s="1" t="s">
        <v>1946</v>
      </c>
      <c r="F4171" s="2">
        <v>45597</v>
      </c>
      <c r="G4171" s="2">
        <v>45456</v>
      </c>
      <c r="H4171" s="2" t="str">
        <f>TEXT(Ecommerce_Sales[[#This Row],[Order_Date]],"mmmm")</f>
        <v>June</v>
      </c>
      <c r="I4171" s="2" t="str">
        <f>TEXT(Ecommerce_Sales[[#This Row],[Order_Date]],"yyyy")</f>
        <v>2024</v>
      </c>
      <c r="J4171" s="2" t="str">
        <f>TEXT(Ecommerce_Sales[[#This Row],[Order_Date]],"mmmm")</f>
        <v>June</v>
      </c>
      <c r="K4171" s="1" t="s">
        <v>1947</v>
      </c>
      <c r="L4171" s="1" t="s">
        <v>10489</v>
      </c>
      <c r="M4171" s="1" t="s">
        <v>2079</v>
      </c>
      <c r="N4171" s="1" t="s">
        <v>1973</v>
      </c>
      <c r="O4171" s="3">
        <v>899</v>
      </c>
      <c r="P4171">
        <v>4</v>
      </c>
      <c r="Q4171" s="3">
        <v>3596</v>
      </c>
      <c r="R4171" s="1" t="s">
        <v>1958</v>
      </c>
      <c r="S4171" s="3">
        <v>458</v>
      </c>
      <c r="T4171">
        <v>5</v>
      </c>
      <c r="U4171" t="str">
        <f>IF(Ecommerce_Sales[[#This Row],[Delivery_Time_Days]]&gt;7,"Delay",IF(Ecommerce_Sales[[#This Row],[Delivery_Time_Days]] = 0,"No delivery",IF(Ecommerce_Sales[[#This Row],[Delivery_Time_Days]]&lt;=7,"On-time")))</f>
        <v>On-time</v>
      </c>
      <c r="V4171" s="7">
        <f>Ecommerce_Sales[[#This Row],[Profit]]/Ecommerce_Sales[[#This Row],[Total_Price]]</f>
        <v>0.30005561735261399</v>
      </c>
      <c r="W4171" s="3">
        <v>1079</v>
      </c>
      <c r="X4171" s="3"/>
    </row>
    <row r="4172" spans="1:24" x14ac:dyDescent="0.25">
      <c r="A4172" s="1" t="s">
        <v>10490</v>
      </c>
      <c r="B4172" s="1" t="s">
        <v>1238</v>
      </c>
      <c r="C4172" s="1" t="s">
        <v>1239</v>
      </c>
      <c r="D4172" s="1" t="s">
        <v>2729</v>
      </c>
      <c r="E4172" s="1" t="s">
        <v>1954</v>
      </c>
      <c r="F4172" s="2">
        <v>45073</v>
      </c>
      <c r="G4172" s="2">
        <v>45280</v>
      </c>
      <c r="H4172" s="2" t="str">
        <f>TEXT(Ecommerce_Sales[[#This Row],[Order_Date]],"mmmm")</f>
        <v>December</v>
      </c>
      <c r="I4172" s="2" t="str">
        <f>TEXT(Ecommerce_Sales[[#This Row],[Order_Date]],"yyyy")</f>
        <v>2023</v>
      </c>
      <c r="J4172" s="2" t="str">
        <f>TEXT(Ecommerce_Sales[[#This Row],[Order_Date]],"mmmm")</f>
        <v>December</v>
      </c>
      <c r="K4172" s="1" t="s">
        <v>1947</v>
      </c>
      <c r="L4172" s="1" t="s">
        <v>10491</v>
      </c>
      <c r="M4172" s="1" t="s">
        <v>1963</v>
      </c>
      <c r="N4172" s="1" t="s">
        <v>1957</v>
      </c>
      <c r="O4172" s="3">
        <v>471</v>
      </c>
      <c r="P4172">
        <v>6</v>
      </c>
      <c r="Q4172" s="3">
        <v>2826</v>
      </c>
      <c r="R4172" s="1" t="s">
        <v>1951</v>
      </c>
      <c r="S4172" s="3">
        <v>304</v>
      </c>
      <c r="T4172">
        <v>5</v>
      </c>
      <c r="U4172" t="str">
        <f>IF(Ecommerce_Sales[[#This Row],[Delivery_Time_Days]]&gt;7,"Delay",IF(Ecommerce_Sales[[#This Row],[Delivery_Time_Days]] = 0,"No delivery",IF(Ecommerce_Sales[[#This Row],[Delivery_Time_Days]]&lt;=7,"On-time")))</f>
        <v>On-time</v>
      </c>
      <c r="V4172" s="7">
        <f>Ecommerce_Sales[[#This Row],[Profit]]/Ecommerce_Sales[[#This Row],[Total_Price]]</f>
        <v>0.15003538570417552</v>
      </c>
      <c r="W4172" s="3">
        <v>424</v>
      </c>
      <c r="X4172" s="3"/>
    </row>
    <row r="4173" spans="1:24" x14ac:dyDescent="0.25">
      <c r="A4173" s="1" t="s">
        <v>10492</v>
      </c>
      <c r="B4173" s="1" t="s">
        <v>539</v>
      </c>
      <c r="C4173" s="1" t="s">
        <v>540</v>
      </c>
      <c r="D4173" s="1" t="s">
        <v>2004</v>
      </c>
      <c r="E4173" s="1" t="s">
        <v>2005</v>
      </c>
      <c r="F4173" s="2">
        <v>45218</v>
      </c>
      <c r="G4173" s="2">
        <v>45543</v>
      </c>
      <c r="H4173" s="2" t="str">
        <f>TEXT(Ecommerce_Sales[[#This Row],[Order_Date]],"mmmm")</f>
        <v>September</v>
      </c>
      <c r="I4173" s="2" t="str">
        <f>TEXT(Ecommerce_Sales[[#This Row],[Order_Date]],"yyyy")</f>
        <v>2024</v>
      </c>
      <c r="J4173" s="2" t="str">
        <f>TEXT(Ecommerce_Sales[[#This Row],[Order_Date]],"mmmm")</f>
        <v>September</v>
      </c>
      <c r="K4173" s="1" t="s">
        <v>1947</v>
      </c>
      <c r="L4173" s="1" t="s">
        <v>10493</v>
      </c>
      <c r="M4173" s="1" t="s">
        <v>1977</v>
      </c>
      <c r="N4173" s="1" t="s">
        <v>1978</v>
      </c>
      <c r="O4173" s="3">
        <v>384</v>
      </c>
      <c r="P4173">
        <v>3</v>
      </c>
      <c r="Q4173" s="3">
        <v>1153</v>
      </c>
      <c r="R4173" s="1" t="s">
        <v>1951</v>
      </c>
      <c r="S4173" s="3">
        <v>145</v>
      </c>
      <c r="T4173">
        <v>9</v>
      </c>
      <c r="U4173" t="str">
        <f>IF(Ecommerce_Sales[[#This Row],[Delivery_Time_Days]]&gt;7,"Delay",IF(Ecommerce_Sales[[#This Row],[Delivery_Time_Days]] = 0,"No delivery",IF(Ecommerce_Sales[[#This Row],[Delivery_Time_Days]]&lt;=7,"On-time")))</f>
        <v>Delay</v>
      </c>
      <c r="V4173" s="7">
        <f>Ecommerce_Sales[[#This Row],[Profit]]/Ecommerce_Sales[[#This Row],[Total_Price]]</f>
        <v>0.34952298352124894</v>
      </c>
      <c r="W4173" s="3">
        <v>403</v>
      </c>
      <c r="X4173" s="3"/>
    </row>
    <row r="4174" spans="1:24" x14ac:dyDescent="0.25">
      <c r="A4174" s="1" t="s">
        <v>10494</v>
      </c>
      <c r="B4174" s="1" t="s">
        <v>1387</v>
      </c>
      <c r="C4174" s="1" t="s">
        <v>1388</v>
      </c>
      <c r="D4174" s="1" t="s">
        <v>3515</v>
      </c>
      <c r="E4174" s="1" t="s">
        <v>1954</v>
      </c>
      <c r="F4174" s="2">
        <v>45076</v>
      </c>
      <c r="G4174" s="2">
        <v>45258</v>
      </c>
      <c r="H4174" s="2" t="str">
        <f>TEXT(Ecommerce_Sales[[#This Row],[Order_Date]],"mmmm")</f>
        <v>November</v>
      </c>
      <c r="I4174" s="2" t="str">
        <f>TEXT(Ecommerce_Sales[[#This Row],[Order_Date]],"yyyy")</f>
        <v>2023</v>
      </c>
      <c r="J4174" s="2" t="str">
        <f>TEXT(Ecommerce_Sales[[#This Row],[Order_Date]],"mmmm")</f>
        <v>November</v>
      </c>
      <c r="K4174" s="1" t="s">
        <v>1947</v>
      </c>
      <c r="L4174" s="1" t="s">
        <v>7844</v>
      </c>
      <c r="M4174" s="1" t="s">
        <v>1988</v>
      </c>
      <c r="N4174" s="1" t="s">
        <v>1989</v>
      </c>
      <c r="O4174" s="3">
        <v>1309</v>
      </c>
      <c r="P4174">
        <v>4</v>
      </c>
      <c r="Q4174" s="3">
        <v>5237</v>
      </c>
      <c r="R4174" s="1" t="s">
        <v>1958</v>
      </c>
      <c r="S4174" s="3">
        <v>550</v>
      </c>
      <c r="T4174">
        <v>5</v>
      </c>
      <c r="U4174" t="str">
        <f>IF(Ecommerce_Sales[[#This Row],[Delivery_Time_Days]]&gt;7,"Delay",IF(Ecommerce_Sales[[#This Row],[Delivery_Time_Days]] = 0,"No delivery",IF(Ecommerce_Sales[[#This Row],[Delivery_Time_Days]]&lt;=7,"On-time")))</f>
        <v>On-time</v>
      </c>
      <c r="V4174" s="7">
        <f>Ecommerce_Sales[[#This Row],[Profit]]/Ecommerce_Sales[[#This Row],[Total_Price]]</f>
        <v>0.24995226274584686</v>
      </c>
      <c r="W4174" s="3">
        <v>1309</v>
      </c>
      <c r="X4174" s="3"/>
    </row>
    <row r="4175" spans="1:24" x14ac:dyDescent="0.25">
      <c r="A4175" s="1" t="s">
        <v>10495</v>
      </c>
      <c r="B4175" s="1" t="s">
        <v>511</v>
      </c>
      <c r="C4175" s="1" t="s">
        <v>512</v>
      </c>
      <c r="D4175" s="1" t="s">
        <v>4563</v>
      </c>
      <c r="E4175" s="1" t="s">
        <v>1996</v>
      </c>
      <c r="F4175" s="2">
        <v>45108</v>
      </c>
      <c r="G4175" s="2">
        <v>45626</v>
      </c>
      <c r="H4175" s="2" t="str">
        <f>TEXT(Ecommerce_Sales[[#This Row],[Order_Date]],"mmmm")</f>
        <v>November</v>
      </c>
      <c r="I4175" s="2" t="str">
        <f>TEXT(Ecommerce_Sales[[#This Row],[Order_Date]],"yyyy")</f>
        <v>2024</v>
      </c>
      <c r="J4175" s="2" t="str">
        <f>TEXT(Ecommerce_Sales[[#This Row],[Order_Date]],"mmmm")</f>
        <v>November</v>
      </c>
      <c r="K4175" s="1" t="s">
        <v>1947</v>
      </c>
      <c r="L4175" s="1" t="s">
        <v>5892</v>
      </c>
      <c r="M4175" s="1" t="s">
        <v>2026</v>
      </c>
      <c r="N4175" s="1" t="s">
        <v>1978</v>
      </c>
      <c r="O4175" s="3">
        <v>1194</v>
      </c>
      <c r="P4175">
        <v>6</v>
      </c>
      <c r="Q4175" s="3">
        <v>7166</v>
      </c>
      <c r="R4175" s="1" t="s">
        <v>1958</v>
      </c>
      <c r="S4175" s="3">
        <v>425</v>
      </c>
      <c r="T4175">
        <v>4</v>
      </c>
      <c r="U4175" t="str">
        <f>IF(Ecommerce_Sales[[#This Row],[Delivery_Time_Days]]&gt;7,"Delay",IF(Ecommerce_Sales[[#This Row],[Delivery_Time_Days]] = 0,"No delivery",IF(Ecommerce_Sales[[#This Row],[Delivery_Time_Days]]&lt;=7,"On-time")))</f>
        <v>On-time</v>
      </c>
      <c r="V4175" s="7">
        <f>Ecommerce_Sales[[#This Row],[Profit]]/Ecommerce_Sales[[#This Row],[Total_Price]]</f>
        <v>0.34998604521350823</v>
      </c>
      <c r="W4175" s="3">
        <v>2508</v>
      </c>
      <c r="X4175" s="3"/>
    </row>
    <row r="4176" spans="1:24" x14ac:dyDescent="0.25">
      <c r="A4176" s="1" t="s">
        <v>10496</v>
      </c>
      <c r="B4176" s="1" t="s">
        <v>426</v>
      </c>
      <c r="C4176" s="1" t="s">
        <v>427</v>
      </c>
      <c r="D4176" s="1" t="s">
        <v>2419</v>
      </c>
      <c r="E4176" s="1" t="s">
        <v>1996</v>
      </c>
      <c r="F4176" s="2">
        <v>45155</v>
      </c>
      <c r="G4176" s="2">
        <v>45155</v>
      </c>
      <c r="H4176" s="2" t="str">
        <f>TEXT(Ecommerce_Sales[[#This Row],[Order_Date]],"mmmm")</f>
        <v>August</v>
      </c>
      <c r="I4176" s="2" t="str">
        <f>TEXT(Ecommerce_Sales[[#This Row],[Order_Date]],"yyyy")</f>
        <v>2023</v>
      </c>
      <c r="J4176" s="2" t="str">
        <f>TEXT(Ecommerce_Sales[[#This Row],[Order_Date]],"mmmm")</f>
        <v>August</v>
      </c>
      <c r="K4176" s="1" t="s">
        <v>1947</v>
      </c>
      <c r="L4176" s="1" t="s">
        <v>10497</v>
      </c>
      <c r="M4176" s="1" t="s">
        <v>2065</v>
      </c>
      <c r="N4176" s="1" t="s">
        <v>1978</v>
      </c>
      <c r="O4176" s="3">
        <v>414</v>
      </c>
      <c r="P4176">
        <v>2</v>
      </c>
      <c r="Q4176" s="3">
        <v>828</v>
      </c>
      <c r="R4176" s="1" t="s">
        <v>1958</v>
      </c>
      <c r="S4176" s="3">
        <v>90</v>
      </c>
      <c r="T4176">
        <v>2</v>
      </c>
      <c r="U4176" t="str">
        <f>IF(Ecommerce_Sales[[#This Row],[Delivery_Time_Days]]&gt;7,"Delay",IF(Ecommerce_Sales[[#This Row],[Delivery_Time_Days]] = 0,"No delivery",IF(Ecommerce_Sales[[#This Row],[Delivery_Time_Days]]&lt;=7,"On-time")))</f>
        <v>On-time</v>
      </c>
      <c r="V4176" s="7">
        <f>Ecommerce_Sales[[#This Row],[Profit]]/Ecommerce_Sales[[#This Row],[Total_Price]]</f>
        <v>0.35024154589371981</v>
      </c>
      <c r="W4176" s="3">
        <v>290</v>
      </c>
      <c r="X4176" s="3"/>
    </row>
    <row r="4177" spans="1:24" x14ac:dyDescent="0.25">
      <c r="A4177" s="1" t="s">
        <v>10498</v>
      </c>
      <c r="B4177" s="1" t="s">
        <v>42</v>
      </c>
      <c r="C4177" s="1" t="s">
        <v>43</v>
      </c>
      <c r="D4177" s="1" t="s">
        <v>2810</v>
      </c>
      <c r="E4177" s="1" t="s">
        <v>1946</v>
      </c>
      <c r="F4177" s="2">
        <v>45184</v>
      </c>
      <c r="G4177" s="2">
        <v>45323</v>
      </c>
      <c r="H4177" s="2" t="str">
        <f>TEXT(Ecommerce_Sales[[#This Row],[Order_Date]],"mmmm")</f>
        <v>February</v>
      </c>
      <c r="I4177" s="2" t="str">
        <f>TEXT(Ecommerce_Sales[[#This Row],[Order_Date]],"yyyy")</f>
        <v>2024</v>
      </c>
      <c r="J4177" s="2" t="str">
        <f>TEXT(Ecommerce_Sales[[#This Row],[Order_Date]],"mmmm")</f>
        <v>February</v>
      </c>
      <c r="K4177" s="1" t="s">
        <v>1947</v>
      </c>
      <c r="L4177" s="1" t="s">
        <v>7509</v>
      </c>
      <c r="M4177" s="1" t="s">
        <v>2247</v>
      </c>
      <c r="N4177" s="1" t="s">
        <v>1957</v>
      </c>
      <c r="O4177" s="3">
        <v>305</v>
      </c>
      <c r="P4177">
        <v>2</v>
      </c>
      <c r="Q4177" s="3">
        <v>610</v>
      </c>
      <c r="R4177" s="1" t="s">
        <v>1958</v>
      </c>
      <c r="S4177" s="3">
        <v>84</v>
      </c>
      <c r="T4177">
        <v>4</v>
      </c>
      <c r="U4177" t="str">
        <f>IF(Ecommerce_Sales[[#This Row],[Delivery_Time_Days]]&gt;7,"Delay",IF(Ecommerce_Sales[[#This Row],[Delivery_Time_Days]] = 0,"No delivery",IF(Ecommerce_Sales[[#This Row],[Delivery_Time_Days]]&lt;=7,"On-time")))</f>
        <v>On-time</v>
      </c>
      <c r="V4177" s="7">
        <f>Ecommerce_Sales[[#This Row],[Profit]]/Ecommerce_Sales[[#This Row],[Total_Price]]</f>
        <v>0.15081967213114755</v>
      </c>
      <c r="W4177" s="3">
        <v>92</v>
      </c>
      <c r="X4177" s="3"/>
    </row>
    <row r="4178" spans="1:24" x14ac:dyDescent="0.25">
      <c r="A4178" s="1" t="s">
        <v>10499</v>
      </c>
      <c r="B4178" s="1" t="s">
        <v>1489</v>
      </c>
      <c r="C4178" s="1" t="s">
        <v>1490</v>
      </c>
      <c r="D4178" s="1" t="s">
        <v>8538</v>
      </c>
      <c r="E4178" s="1" t="s">
        <v>1966</v>
      </c>
      <c r="F4178" s="2">
        <v>45083</v>
      </c>
      <c r="G4178" s="2">
        <v>44977</v>
      </c>
      <c r="H4178" s="2" t="str">
        <f>TEXT(Ecommerce_Sales[[#This Row],[Order_Date]],"mmmm")</f>
        <v>February</v>
      </c>
      <c r="I4178" s="2" t="str">
        <f>TEXT(Ecommerce_Sales[[#This Row],[Order_Date]],"yyyy")</f>
        <v>2023</v>
      </c>
      <c r="J4178" s="2" t="str">
        <f>TEXT(Ecommerce_Sales[[#This Row],[Order_Date]],"mmmm")</f>
        <v>February</v>
      </c>
      <c r="K4178" s="1" t="s">
        <v>1947</v>
      </c>
      <c r="L4178" s="1" t="s">
        <v>10500</v>
      </c>
      <c r="M4178" s="1" t="s">
        <v>2104</v>
      </c>
      <c r="N4178" s="1" t="s">
        <v>1978</v>
      </c>
      <c r="O4178" s="3">
        <v>667</v>
      </c>
      <c r="P4178">
        <v>2</v>
      </c>
      <c r="Q4178" s="3">
        <v>1335</v>
      </c>
      <c r="R4178" s="1" t="s">
        <v>1951</v>
      </c>
      <c r="S4178" s="3">
        <v>133</v>
      </c>
      <c r="T4178">
        <v>3</v>
      </c>
      <c r="U4178" t="str">
        <f>IF(Ecommerce_Sales[[#This Row],[Delivery_Time_Days]]&gt;7,"Delay",IF(Ecommerce_Sales[[#This Row],[Delivery_Time_Days]] = 0,"No delivery",IF(Ecommerce_Sales[[#This Row],[Delivery_Time_Days]]&lt;=7,"On-time")))</f>
        <v>On-time</v>
      </c>
      <c r="V4178" s="7">
        <f>Ecommerce_Sales[[#This Row],[Profit]]/Ecommerce_Sales[[#This Row],[Total_Price]]</f>
        <v>0.34981273408239699</v>
      </c>
      <c r="W4178" s="3">
        <v>467</v>
      </c>
      <c r="X4178" s="3"/>
    </row>
    <row r="4179" spans="1:24" x14ac:dyDescent="0.25">
      <c r="A4179" s="1" t="s">
        <v>10501</v>
      </c>
      <c r="B4179" s="1" t="s">
        <v>1387</v>
      </c>
      <c r="C4179" s="1" t="s">
        <v>1388</v>
      </c>
      <c r="D4179" s="1" t="s">
        <v>3515</v>
      </c>
      <c r="E4179" s="1" t="s">
        <v>1954</v>
      </c>
      <c r="F4179" s="2">
        <v>45076</v>
      </c>
      <c r="G4179" s="2">
        <v>45518</v>
      </c>
      <c r="H4179" s="2" t="str">
        <f>TEXT(Ecommerce_Sales[[#This Row],[Order_Date]],"mmmm")</f>
        <v>August</v>
      </c>
      <c r="I4179" s="2" t="str">
        <f>TEXT(Ecommerce_Sales[[#This Row],[Order_Date]],"yyyy")</f>
        <v>2024</v>
      </c>
      <c r="J4179" s="2" t="str">
        <f>TEXT(Ecommerce_Sales[[#This Row],[Order_Date]],"mmmm")</f>
        <v>August</v>
      </c>
      <c r="K4179" s="1" t="s">
        <v>1947</v>
      </c>
      <c r="L4179" s="1" t="s">
        <v>10502</v>
      </c>
      <c r="M4179" s="1" t="s">
        <v>2072</v>
      </c>
      <c r="N4179" s="1" t="s">
        <v>1950</v>
      </c>
      <c r="O4179" s="3">
        <v>982</v>
      </c>
      <c r="P4179">
        <v>3</v>
      </c>
      <c r="Q4179" s="3">
        <v>2947</v>
      </c>
      <c r="R4179" s="1" t="s">
        <v>1958</v>
      </c>
      <c r="S4179" s="3">
        <v>404</v>
      </c>
      <c r="T4179">
        <v>3</v>
      </c>
      <c r="U4179" t="str">
        <f>IF(Ecommerce_Sales[[#This Row],[Delivery_Time_Days]]&gt;7,"Delay",IF(Ecommerce_Sales[[#This Row],[Delivery_Time_Days]] = 0,"No delivery",IF(Ecommerce_Sales[[#This Row],[Delivery_Time_Days]]&lt;=7,"On-time")))</f>
        <v>On-time</v>
      </c>
      <c r="V4179" s="7">
        <f>Ecommerce_Sales[[#This Row],[Profit]]/Ecommerce_Sales[[#This Row],[Total_Price]]</f>
        <v>0.40006786562606039</v>
      </c>
      <c r="W4179" s="3">
        <v>1179</v>
      </c>
      <c r="X4179" s="3"/>
    </row>
    <row r="4180" spans="1:24" x14ac:dyDescent="0.25">
      <c r="A4180" s="1" t="s">
        <v>10503</v>
      </c>
      <c r="B4180" s="1" t="s">
        <v>1327</v>
      </c>
      <c r="C4180" s="1" t="s">
        <v>1328</v>
      </c>
      <c r="D4180" s="1" t="s">
        <v>3288</v>
      </c>
      <c r="E4180" s="1" t="s">
        <v>1954</v>
      </c>
      <c r="F4180" s="2">
        <v>45483</v>
      </c>
      <c r="G4180" s="2">
        <v>45529</v>
      </c>
      <c r="H4180" s="2" t="str">
        <f>TEXT(Ecommerce_Sales[[#This Row],[Order_Date]],"mmmm")</f>
        <v>August</v>
      </c>
      <c r="I4180" s="2" t="str">
        <f>TEXT(Ecommerce_Sales[[#This Row],[Order_Date]],"yyyy")</f>
        <v>2024</v>
      </c>
      <c r="J4180" s="2" t="str">
        <f>TEXT(Ecommerce_Sales[[#This Row],[Order_Date]],"mmmm")</f>
        <v>August</v>
      </c>
      <c r="K4180" s="1" t="s">
        <v>1992</v>
      </c>
      <c r="L4180" s="1" t="s">
        <v>2780</v>
      </c>
      <c r="M4180" s="1" t="s">
        <v>2104</v>
      </c>
      <c r="N4180" s="1" t="s">
        <v>1978</v>
      </c>
      <c r="O4180" s="3">
        <v>1170</v>
      </c>
      <c r="P4180">
        <v>3</v>
      </c>
      <c r="Q4180" s="3">
        <v>3509</v>
      </c>
      <c r="R4180" s="1" t="s">
        <v>2008</v>
      </c>
      <c r="S4180" s="3">
        <v>432</v>
      </c>
      <c r="U4180" t="str">
        <f>IF(Ecommerce_Sales[[#This Row],[Delivery_Time_Days]]&gt;7,"Delay",IF(Ecommerce_Sales[[#This Row],[Delivery_Time_Days]] = 0,"No delivery",IF(Ecommerce_Sales[[#This Row],[Delivery_Time_Days]]&lt;=7,"On-time")))</f>
        <v>No delivery</v>
      </c>
      <c r="V4180" s="7">
        <f>Ecommerce_Sales[[#This Row],[Profit]]/Ecommerce_Sales[[#This Row],[Total_Price]]</f>
        <v>0.34995725277856937</v>
      </c>
      <c r="W4180" s="3">
        <v>1228</v>
      </c>
      <c r="X4180" s="3"/>
    </row>
    <row r="4181" spans="1:24" x14ac:dyDescent="0.25">
      <c r="A4181" s="1" t="s">
        <v>10504</v>
      </c>
      <c r="B4181" s="1" t="s">
        <v>120</v>
      </c>
      <c r="C4181" s="1" t="s">
        <v>121</v>
      </c>
      <c r="D4181" s="1" t="s">
        <v>3847</v>
      </c>
      <c r="E4181" s="1" t="s">
        <v>1966</v>
      </c>
      <c r="F4181" s="2">
        <v>45276</v>
      </c>
      <c r="G4181" s="2">
        <v>45010</v>
      </c>
      <c r="H4181" s="2" t="str">
        <f>TEXT(Ecommerce_Sales[[#This Row],[Order_Date]],"mmmm")</f>
        <v>March</v>
      </c>
      <c r="I4181" s="2" t="str">
        <f>TEXT(Ecommerce_Sales[[#This Row],[Order_Date]],"yyyy")</f>
        <v>2023</v>
      </c>
      <c r="J4181" s="2" t="str">
        <f>TEXT(Ecommerce_Sales[[#This Row],[Order_Date]],"mmmm")</f>
        <v>March</v>
      </c>
      <c r="K4181" s="1" t="s">
        <v>1947</v>
      </c>
      <c r="L4181" s="1" t="s">
        <v>8590</v>
      </c>
      <c r="M4181" s="1" t="s">
        <v>2058</v>
      </c>
      <c r="N4181" s="1" t="s">
        <v>1950</v>
      </c>
      <c r="O4181" s="3">
        <v>839</v>
      </c>
      <c r="P4181">
        <v>2</v>
      </c>
      <c r="Q4181" s="3">
        <v>1678</v>
      </c>
      <c r="R4181" s="1" t="s">
        <v>1951</v>
      </c>
      <c r="S4181" s="3">
        <v>103</v>
      </c>
      <c r="T4181">
        <v>8</v>
      </c>
      <c r="U4181" t="str">
        <f>IF(Ecommerce_Sales[[#This Row],[Delivery_Time_Days]]&gt;7,"Delay",IF(Ecommerce_Sales[[#This Row],[Delivery_Time_Days]] = 0,"No delivery",IF(Ecommerce_Sales[[#This Row],[Delivery_Time_Days]]&lt;=7,"On-time")))</f>
        <v>Delay</v>
      </c>
      <c r="V4181" s="7">
        <f>Ecommerce_Sales[[#This Row],[Profit]]/Ecommerce_Sales[[#This Row],[Total_Price]]</f>
        <v>0.39988081048867702</v>
      </c>
      <c r="W4181" s="3">
        <v>671</v>
      </c>
      <c r="X4181" s="3"/>
    </row>
    <row r="4182" spans="1:24" x14ac:dyDescent="0.25">
      <c r="A4182" s="1" t="s">
        <v>10505</v>
      </c>
      <c r="B4182" s="1" t="s">
        <v>1203</v>
      </c>
      <c r="C4182" s="1" t="s">
        <v>1204</v>
      </c>
      <c r="D4182" s="1" t="s">
        <v>4004</v>
      </c>
      <c r="E4182" s="1" t="s">
        <v>1981</v>
      </c>
      <c r="F4182" s="2">
        <v>45606</v>
      </c>
      <c r="G4182" s="2">
        <v>45526</v>
      </c>
      <c r="H4182" s="2" t="str">
        <f>TEXT(Ecommerce_Sales[[#This Row],[Order_Date]],"mmmm")</f>
        <v>August</v>
      </c>
      <c r="I4182" s="2" t="str">
        <f>TEXT(Ecommerce_Sales[[#This Row],[Order_Date]],"yyyy")</f>
        <v>2024</v>
      </c>
      <c r="J4182" s="2" t="str">
        <f>TEXT(Ecommerce_Sales[[#This Row],[Order_Date]],"mmmm")</f>
        <v>August</v>
      </c>
      <c r="K4182" s="1" t="s">
        <v>1947</v>
      </c>
      <c r="L4182" s="1" t="s">
        <v>9166</v>
      </c>
      <c r="M4182" s="1" t="s">
        <v>2043</v>
      </c>
      <c r="N4182" s="1" t="s">
        <v>1989</v>
      </c>
      <c r="O4182" s="3">
        <v>436</v>
      </c>
      <c r="P4182">
        <v>1</v>
      </c>
      <c r="Q4182" s="3">
        <v>436</v>
      </c>
      <c r="R4182" s="1" t="s">
        <v>1958</v>
      </c>
      <c r="S4182" s="3">
        <v>30</v>
      </c>
      <c r="T4182">
        <v>9</v>
      </c>
      <c r="U4182" t="str">
        <f>IF(Ecommerce_Sales[[#This Row],[Delivery_Time_Days]]&gt;7,"Delay",IF(Ecommerce_Sales[[#This Row],[Delivery_Time_Days]] = 0,"No delivery",IF(Ecommerce_Sales[[#This Row],[Delivery_Time_Days]]&lt;=7,"On-time")))</f>
        <v>Delay</v>
      </c>
      <c r="V4182" s="7">
        <f>Ecommerce_Sales[[#This Row],[Profit]]/Ecommerce_Sales[[#This Row],[Total_Price]]</f>
        <v>0.25</v>
      </c>
      <c r="W4182" s="3">
        <v>109</v>
      </c>
      <c r="X4182" s="3"/>
    </row>
    <row r="4183" spans="1:24" x14ac:dyDescent="0.25">
      <c r="A4183" s="1" t="s">
        <v>10506</v>
      </c>
      <c r="B4183" s="1" t="s">
        <v>380</v>
      </c>
      <c r="C4183" s="1" t="s">
        <v>381</v>
      </c>
      <c r="D4183" s="1" t="s">
        <v>4572</v>
      </c>
      <c r="E4183" s="1" t="s">
        <v>1966</v>
      </c>
      <c r="F4183" s="2">
        <v>44937</v>
      </c>
      <c r="G4183" s="2">
        <v>45101</v>
      </c>
      <c r="H4183" s="2" t="str">
        <f>TEXT(Ecommerce_Sales[[#This Row],[Order_Date]],"mmmm")</f>
        <v>June</v>
      </c>
      <c r="I4183" s="2" t="str">
        <f>TEXT(Ecommerce_Sales[[#This Row],[Order_Date]],"yyyy")</f>
        <v>2023</v>
      </c>
      <c r="J4183" s="2" t="str">
        <f>TEXT(Ecommerce_Sales[[#This Row],[Order_Date]],"mmmm")</f>
        <v>June</v>
      </c>
      <c r="K4183" s="1" t="s">
        <v>1947</v>
      </c>
      <c r="L4183" s="1" t="s">
        <v>10507</v>
      </c>
      <c r="M4183" s="1" t="s">
        <v>2247</v>
      </c>
      <c r="N4183" s="1" t="s">
        <v>1957</v>
      </c>
      <c r="O4183" s="3">
        <v>778</v>
      </c>
      <c r="P4183">
        <v>2</v>
      </c>
      <c r="Q4183" s="3">
        <v>1557</v>
      </c>
      <c r="R4183" s="1" t="s">
        <v>1951</v>
      </c>
      <c r="S4183" s="3">
        <v>214</v>
      </c>
      <c r="T4183">
        <v>5</v>
      </c>
      <c r="U4183" t="str">
        <f>IF(Ecommerce_Sales[[#This Row],[Delivery_Time_Days]]&gt;7,"Delay",IF(Ecommerce_Sales[[#This Row],[Delivery_Time_Days]] = 0,"No delivery",IF(Ecommerce_Sales[[#This Row],[Delivery_Time_Days]]&lt;=7,"On-time")))</f>
        <v>On-time</v>
      </c>
      <c r="V4183" s="7">
        <f>Ecommerce_Sales[[#This Row],[Profit]]/Ecommerce_Sales[[#This Row],[Total_Price]]</f>
        <v>0.15028901734104047</v>
      </c>
      <c r="W4183" s="3">
        <v>234</v>
      </c>
      <c r="X4183" s="3"/>
    </row>
    <row r="4184" spans="1:24" x14ac:dyDescent="0.25">
      <c r="A4184" s="1" t="s">
        <v>10508</v>
      </c>
      <c r="B4184" s="1" t="s">
        <v>232</v>
      </c>
      <c r="C4184" s="1" t="s">
        <v>233</v>
      </c>
      <c r="D4184" s="1" t="s">
        <v>2138</v>
      </c>
      <c r="E4184" s="1" t="s">
        <v>1946</v>
      </c>
      <c r="F4184" s="2">
        <v>45120</v>
      </c>
      <c r="G4184" s="2">
        <v>45593</v>
      </c>
      <c r="H4184" s="2" t="str">
        <f>TEXT(Ecommerce_Sales[[#This Row],[Order_Date]],"mmmm")</f>
        <v>October</v>
      </c>
      <c r="I4184" s="2" t="str">
        <f>TEXT(Ecommerce_Sales[[#This Row],[Order_Date]],"yyyy")</f>
        <v>2024</v>
      </c>
      <c r="J4184" s="2" t="str">
        <f>TEXT(Ecommerce_Sales[[#This Row],[Order_Date]],"mmmm")</f>
        <v>October</v>
      </c>
      <c r="K4184" s="1" t="s">
        <v>1947</v>
      </c>
      <c r="L4184" s="1" t="s">
        <v>10509</v>
      </c>
      <c r="M4184" s="1" t="s">
        <v>1988</v>
      </c>
      <c r="N4184" s="1" t="s">
        <v>1989</v>
      </c>
      <c r="O4184" s="3">
        <v>288</v>
      </c>
      <c r="P4184">
        <v>1</v>
      </c>
      <c r="Q4184" s="3">
        <v>288</v>
      </c>
      <c r="R4184" s="1" t="s">
        <v>1958</v>
      </c>
      <c r="S4184" s="3">
        <v>37</v>
      </c>
      <c r="T4184">
        <v>6</v>
      </c>
      <c r="U4184" t="str">
        <f>IF(Ecommerce_Sales[[#This Row],[Delivery_Time_Days]]&gt;7,"Delay",IF(Ecommerce_Sales[[#This Row],[Delivery_Time_Days]] = 0,"No delivery",IF(Ecommerce_Sales[[#This Row],[Delivery_Time_Days]]&lt;=7,"On-time")))</f>
        <v>On-time</v>
      </c>
      <c r="V4184" s="7">
        <f>Ecommerce_Sales[[#This Row],[Profit]]/Ecommerce_Sales[[#This Row],[Total_Price]]</f>
        <v>0.25</v>
      </c>
      <c r="W4184" s="3">
        <v>72</v>
      </c>
      <c r="X4184" s="3"/>
    </row>
    <row r="4185" spans="1:24" x14ac:dyDescent="0.25">
      <c r="A4185" s="1" t="s">
        <v>10510</v>
      </c>
      <c r="B4185" s="1" t="s">
        <v>198</v>
      </c>
      <c r="C4185" s="1" t="s">
        <v>199</v>
      </c>
      <c r="D4185" s="1" t="s">
        <v>3324</v>
      </c>
      <c r="E4185" s="1" t="s">
        <v>2005</v>
      </c>
      <c r="F4185" s="2">
        <v>45019</v>
      </c>
      <c r="G4185" s="2">
        <v>45149</v>
      </c>
      <c r="H4185" s="2" t="str">
        <f>TEXT(Ecommerce_Sales[[#This Row],[Order_Date]],"mmmm")</f>
        <v>August</v>
      </c>
      <c r="I4185" s="2" t="str">
        <f>TEXT(Ecommerce_Sales[[#This Row],[Order_Date]],"yyyy")</f>
        <v>2023</v>
      </c>
      <c r="J4185" s="2" t="str">
        <f>TEXT(Ecommerce_Sales[[#This Row],[Order_Date]],"mmmm")</f>
        <v>August</v>
      </c>
      <c r="K4185" s="1" t="s">
        <v>1947</v>
      </c>
      <c r="L4185" s="1" t="s">
        <v>6719</v>
      </c>
      <c r="M4185" s="1" t="s">
        <v>2079</v>
      </c>
      <c r="N4185" s="1" t="s">
        <v>1973</v>
      </c>
      <c r="O4185" s="3">
        <v>76</v>
      </c>
      <c r="P4185">
        <v>2</v>
      </c>
      <c r="Q4185" s="3">
        <v>153</v>
      </c>
      <c r="R4185" s="1" t="s">
        <v>1958</v>
      </c>
      <c r="S4185" s="3">
        <v>12</v>
      </c>
      <c r="T4185">
        <v>9</v>
      </c>
      <c r="U4185" t="str">
        <f>IF(Ecommerce_Sales[[#This Row],[Delivery_Time_Days]]&gt;7,"Delay",IF(Ecommerce_Sales[[#This Row],[Delivery_Time_Days]] = 0,"No delivery",IF(Ecommerce_Sales[[#This Row],[Delivery_Time_Days]]&lt;=7,"On-time")))</f>
        <v>Delay</v>
      </c>
      <c r="V4185" s="7">
        <f>Ecommerce_Sales[[#This Row],[Profit]]/Ecommerce_Sales[[#This Row],[Total_Price]]</f>
        <v>0.30065359477124182</v>
      </c>
      <c r="W4185" s="3">
        <v>46</v>
      </c>
      <c r="X4185" s="3"/>
    </row>
    <row r="4186" spans="1:24" x14ac:dyDescent="0.25">
      <c r="A4186" s="1" t="s">
        <v>10511</v>
      </c>
      <c r="B4186" s="1" t="s">
        <v>1539</v>
      </c>
      <c r="C4186" s="1" t="s">
        <v>1540</v>
      </c>
      <c r="D4186" s="1" t="s">
        <v>2825</v>
      </c>
      <c r="E4186" s="1" t="s">
        <v>1981</v>
      </c>
      <c r="F4186" s="2">
        <v>45031</v>
      </c>
      <c r="G4186" s="2">
        <v>45265</v>
      </c>
      <c r="H4186" s="2" t="str">
        <f>TEXT(Ecommerce_Sales[[#This Row],[Order_Date]],"mmmm")</f>
        <v>December</v>
      </c>
      <c r="I4186" s="2" t="str">
        <f>TEXT(Ecommerce_Sales[[#This Row],[Order_Date]],"yyyy")</f>
        <v>2023</v>
      </c>
      <c r="J4186" s="2" t="str">
        <f>TEXT(Ecommerce_Sales[[#This Row],[Order_Date]],"mmmm")</f>
        <v>December</v>
      </c>
      <c r="K4186" s="1" t="s">
        <v>1986</v>
      </c>
      <c r="L4186" s="1" t="s">
        <v>10512</v>
      </c>
      <c r="M4186" s="1" t="s">
        <v>2002</v>
      </c>
      <c r="N4186" s="1" t="s">
        <v>1989</v>
      </c>
      <c r="O4186" s="3">
        <v>458</v>
      </c>
      <c r="P4186">
        <v>2</v>
      </c>
      <c r="Q4186" s="3">
        <v>916</v>
      </c>
      <c r="R4186" s="1" t="s">
        <v>1958</v>
      </c>
      <c r="S4186" s="3">
        <v>83</v>
      </c>
      <c r="U4186" t="str">
        <f>IF(Ecommerce_Sales[[#This Row],[Delivery_Time_Days]]&gt;7,"Delay",IF(Ecommerce_Sales[[#This Row],[Delivery_Time_Days]] = 0,"No delivery",IF(Ecommerce_Sales[[#This Row],[Delivery_Time_Days]]&lt;=7,"On-time")))</f>
        <v>No delivery</v>
      </c>
      <c r="V4186" s="7">
        <f>Ecommerce_Sales[[#This Row],[Profit]]/Ecommerce_Sales[[#This Row],[Total_Price]]</f>
        <v>0.25</v>
      </c>
      <c r="W4186" s="3">
        <v>229</v>
      </c>
      <c r="X4186" s="3"/>
    </row>
    <row r="4187" spans="1:24" x14ac:dyDescent="0.25">
      <c r="A4187" s="1" t="s">
        <v>10513</v>
      </c>
      <c r="B4187" s="1" t="s">
        <v>124</v>
      </c>
      <c r="C4187" s="1" t="s">
        <v>125</v>
      </c>
      <c r="D4187" s="1" t="s">
        <v>2702</v>
      </c>
      <c r="E4187" s="1" t="s">
        <v>1954</v>
      </c>
      <c r="F4187" s="2">
        <v>44985</v>
      </c>
      <c r="G4187" s="2">
        <v>45130</v>
      </c>
      <c r="H4187" s="2" t="str">
        <f>TEXT(Ecommerce_Sales[[#This Row],[Order_Date]],"mmmm")</f>
        <v>July</v>
      </c>
      <c r="I4187" s="2" t="str">
        <f>TEXT(Ecommerce_Sales[[#This Row],[Order_Date]],"yyyy")</f>
        <v>2023</v>
      </c>
      <c r="J4187" s="2" t="str">
        <f>TEXT(Ecommerce_Sales[[#This Row],[Order_Date]],"mmmm")</f>
        <v>July</v>
      </c>
      <c r="K4187" s="1" t="s">
        <v>1947</v>
      </c>
      <c r="L4187" s="1" t="s">
        <v>7653</v>
      </c>
      <c r="M4187" s="1" t="s">
        <v>2079</v>
      </c>
      <c r="N4187" s="1" t="s">
        <v>1973</v>
      </c>
      <c r="O4187" s="3">
        <v>723</v>
      </c>
      <c r="P4187">
        <v>2</v>
      </c>
      <c r="Q4187" s="3">
        <v>1447</v>
      </c>
      <c r="R4187" s="1" t="s">
        <v>1958</v>
      </c>
      <c r="S4187" s="3">
        <v>184</v>
      </c>
      <c r="T4187">
        <v>4</v>
      </c>
      <c r="U4187" t="str">
        <f>IF(Ecommerce_Sales[[#This Row],[Delivery_Time_Days]]&gt;7,"Delay",IF(Ecommerce_Sales[[#This Row],[Delivery_Time_Days]] = 0,"No delivery",IF(Ecommerce_Sales[[#This Row],[Delivery_Time_Days]]&lt;=7,"On-time")))</f>
        <v>On-time</v>
      </c>
      <c r="V4187" s="7">
        <f>Ecommerce_Sales[[#This Row],[Profit]]/Ecommerce_Sales[[#This Row],[Total_Price]]</f>
        <v>0.29993089149965446</v>
      </c>
      <c r="W4187" s="3">
        <v>434</v>
      </c>
      <c r="X4187" s="3"/>
    </row>
    <row r="4188" spans="1:24" x14ac:dyDescent="0.25">
      <c r="A4188" s="1" t="s">
        <v>10514</v>
      </c>
      <c r="B4188" s="1" t="s">
        <v>965</v>
      </c>
      <c r="C4188" s="1" t="s">
        <v>966</v>
      </c>
      <c r="D4188" s="1" t="s">
        <v>3486</v>
      </c>
      <c r="E4188" s="1" t="s">
        <v>1946</v>
      </c>
      <c r="F4188" s="2">
        <v>45032</v>
      </c>
      <c r="G4188" s="2">
        <v>44953</v>
      </c>
      <c r="H4188" s="2" t="str">
        <f>TEXT(Ecommerce_Sales[[#This Row],[Order_Date]],"mmmm")</f>
        <v>January</v>
      </c>
      <c r="I4188" s="2" t="str">
        <f>TEXT(Ecommerce_Sales[[#This Row],[Order_Date]],"yyyy")</f>
        <v>2023</v>
      </c>
      <c r="J4188" s="2" t="str">
        <f>TEXT(Ecommerce_Sales[[#This Row],[Order_Date]],"mmmm")</f>
        <v>January</v>
      </c>
      <c r="K4188" s="1" t="s">
        <v>1992</v>
      </c>
      <c r="L4188" s="1" t="s">
        <v>10515</v>
      </c>
      <c r="M4188" s="1" t="s">
        <v>2002</v>
      </c>
      <c r="N4188" s="1" t="s">
        <v>1989</v>
      </c>
      <c r="O4188" s="3">
        <v>739</v>
      </c>
      <c r="P4188">
        <v>2</v>
      </c>
      <c r="Q4188" s="3">
        <v>1478</v>
      </c>
      <c r="R4188" s="1" t="s">
        <v>1958</v>
      </c>
      <c r="S4188" s="3">
        <v>90</v>
      </c>
      <c r="U4188" t="str">
        <f>IF(Ecommerce_Sales[[#This Row],[Delivery_Time_Days]]&gt;7,"Delay",IF(Ecommerce_Sales[[#This Row],[Delivery_Time_Days]] = 0,"No delivery",IF(Ecommerce_Sales[[#This Row],[Delivery_Time_Days]]&lt;=7,"On-time")))</f>
        <v>No delivery</v>
      </c>
      <c r="V4188" s="7">
        <f>Ecommerce_Sales[[#This Row],[Profit]]/Ecommerce_Sales[[#This Row],[Total_Price]]</f>
        <v>0.2496617050067659</v>
      </c>
      <c r="W4188" s="3">
        <v>369</v>
      </c>
      <c r="X4188" s="3"/>
    </row>
    <row r="4189" spans="1:24" x14ac:dyDescent="0.25">
      <c r="A4189" s="1" t="s">
        <v>10516</v>
      </c>
      <c r="B4189" s="1" t="s">
        <v>738</v>
      </c>
      <c r="C4189" s="1" t="s">
        <v>739</v>
      </c>
      <c r="D4189" s="1" t="s">
        <v>3005</v>
      </c>
      <c r="E4189" s="1" t="s">
        <v>1996</v>
      </c>
      <c r="F4189" s="2">
        <v>45601</v>
      </c>
      <c r="G4189" s="2">
        <v>45626</v>
      </c>
      <c r="H4189" s="2" t="str">
        <f>TEXT(Ecommerce_Sales[[#This Row],[Order_Date]],"mmmm")</f>
        <v>November</v>
      </c>
      <c r="I4189" s="2" t="str">
        <f>TEXT(Ecommerce_Sales[[#This Row],[Order_Date]],"yyyy")</f>
        <v>2024</v>
      </c>
      <c r="J4189" s="2" t="str">
        <f>TEXT(Ecommerce_Sales[[#This Row],[Order_Date]],"mmmm")</f>
        <v>November</v>
      </c>
      <c r="K4189" s="1" t="s">
        <v>1992</v>
      </c>
      <c r="L4189" s="1" t="s">
        <v>10517</v>
      </c>
      <c r="M4189" s="1" t="s">
        <v>2043</v>
      </c>
      <c r="N4189" s="1" t="s">
        <v>1989</v>
      </c>
      <c r="O4189" s="3">
        <v>1197</v>
      </c>
      <c r="P4189">
        <v>1</v>
      </c>
      <c r="Q4189" s="3">
        <v>1197</v>
      </c>
      <c r="R4189" s="1" t="s">
        <v>2008</v>
      </c>
      <c r="S4189" s="3">
        <v>143</v>
      </c>
      <c r="U4189" t="str">
        <f>IF(Ecommerce_Sales[[#This Row],[Delivery_Time_Days]]&gt;7,"Delay",IF(Ecommerce_Sales[[#This Row],[Delivery_Time_Days]] = 0,"No delivery",IF(Ecommerce_Sales[[#This Row],[Delivery_Time_Days]]&lt;=7,"On-time")))</f>
        <v>No delivery</v>
      </c>
      <c r="V4189" s="7">
        <f>Ecommerce_Sales[[#This Row],[Profit]]/Ecommerce_Sales[[#This Row],[Total_Price]]</f>
        <v>0.24979114452798662</v>
      </c>
      <c r="W4189" s="3">
        <v>299</v>
      </c>
      <c r="X4189" s="3"/>
    </row>
    <row r="4190" spans="1:24" x14ac:dyDescent="0.25">
      <c r="A4190" s="1" t="s">
        <v>10518</v>
      </c>
      <c r="B4190" s="1" t="s">
        <v>1230</v>
      </c>
      <c r="C4190" s="1" t="s">
        <v>1231</v>
      </c>
      <c r="D4190" s="1" t="s">
        <v>2547</v>
      </c>
      <c r="E4190" s="1" t="s">
        <v>1966</v>
      </c>
      <c r="F4190" s="2">
        <v>45218</v>
      </c>
      <c r="G4190" s="2">
        <v>45124</v>
      </c>
      <c r="H4190" s="2" t="str">
        <f>TEXT(Ecommerce_Sales[[#This Row],[Order_Date]],"mmmm")</f>
        <v>July</v>
      </c>
      <c r="I4190" s="2" t="str">
        <f>TEXT(Ecommerce_Sales[[#This Row],[Order_Date]],"yyyy")</f>
        <v>2023</v>
      </c>
      <c r="J4190" s="2" t="str">
        <f>TEXT(Ecommerce_Sales[[#This Row],[Order_Date]],"mmmm")</f>
        <v>July</v>
      </c>
      <c r="K4190" s="1" t="s">
        <v>1986</v>
      </c>
      <c r="L4190" s="1" t="s">
        <v>10519</v>
      </c>
      <c r="M4190" s="1" t="s">
        <v>2007</v>
      </c>
      <c r="N4190" s="1" t="s">
        <v>1973</v>
      </c>
      <c r="O4190" s="3">
        <v>241</v>
      </c>
      <c r="P4190">
        <v>5</v>
      </c>
      <c r="Q4190" s="3">
        <v>1206</v>
      </c>
      <c r="R4190" s="1" t="s">
        <v>1958</v>
      </c>
      <c r="S4190" s="3">
        <v>122</v>
      </c>
      <c r="U4190" t="str">
        <f>IF(Ecommerce_Sales[[#This Row],[Delivery_Time_Days]]&gt;7,"Delay",IF(Ecommerce_Sales[[#This Row],[Delivery_Time_Days]] = 0,"No delivery",IF(Ecommerce_Sales[[#This Row],[Delivery_Time_Days]]&lt;=7,"On-time")))</f>
        <v>No delivery</v>
      </c>
      <c r="V4190" s="7">
        <f>Ecommerce_Sales[[#This Row],[Profit]]/Ecommerce_Sales[[#This Row],[Total_Price]]</f>
        <v>0.30016583747927034</v>
      </c>
      <c r="W4190" s="3">
        <v>362</v>
      </c>
      <c r="X4190" s="3"/>
    </row>
    <row r="4191" spans="1:24" x14ac:dyDescent="0.25">
      <c r="A4191" s="1" t="s">
        <v>10520</v>
      </c>
      <c r="B4191" s="1" t="s">
        <v>1013</v>
      </c>
      <c r="C4191" s="1" t="s">
        <v>1014</v>
      </c>
      <c r="D4191" s="1" t="s">
        <v>6207</v>
      </c>
      <c r="E4191" s="1" t="s">
        <v>1966</v>
      </c>
      <c r="F4191" s="2">
        <v>45593</v>
      </c>
      <c r="G4191" s="2">
        <v>45318</v>
      </c>
      <c r="H4191" s="2" t="str">
        <f>TEXT(Ecommerce_Sales[[#This Row],[Order_Date]],"mmmm")</f>
        <v>January</v>
      </c>
      <c r="I4191" s="2" t="str">
        <f>TEXT(Ecommerce_Sales[[#This Row],[Order_Date]],"yyyy")</f>
        <v>2024</v>
      </c>
      <c r="J4191" s="2" t="str">
        <f>TEXT(Ecommerce_Sales[[#This Row],[Order_Date]],"mmmm")</f>
        <v>January</v>
      </c>
      <c r="K4191" s="1" t="s">
        <v>1947</v>
      </c>
      <c r="L4191" s="1" t="s">
        <v>10521</v>
      </c>
      <c r="M4191" s="1" t="s">
        <v>1988</v>
      </c>
      <c r="N4191" s="1" t="s">
        <v>1989</v>
      </c>
      <c r="O4191" s="3">
        <v>116</v>
      </c>
      <c r="P4191">
        <v>1</v>
      </c>
      <c r="Q4191" s="3">
        <v>116</v>
      </c>
      <c r="R4191" s="1" t="s">
        <v>1958</v>
      </c>
      <c r="S4191" s="3">
        <v>11</v>
      </c>
      <c r="T4191">
        <v>8</v>
      </c>
      <c r="U4191" t="str">
        <f>IF(Ecommerce_Sales[[#This Row],[Delivery_Time_Days]]&gt;7,"Delay",IF(Ecommerce_Sales[[#This Row],[Delivery_Time_Days]] = 0,"No delivery",IF(Ecommerce_Sales[[#This Row],[Delivery_Time_Days]]&lt;=7,"On-time")))</f>
        <v>Delay</v>
      </c>
      <c r="V4191" s="7">
        <f>Ecommerce_Sales[[#This Row],[Profit]]/Ecommerce_Sales[[#This Row],[Total_Price]]</f>
        <v>0.25</v>
      </c>
      <c r="W4191" s="3">
        <v>29</v>
      </c>
      <c r="X4191" s="3"/>
    </row>
    <row r="4192" spans="1:24" x14ac:dyDescent="0.25">
      <c r="A4192" s="1" t="s">
        <v>10522</v>
      </c>
      <c r="B4192" s="1" t="s">
        <v>1215</v>
      </c>
      <c r="C4192" s="1" t="s">
        <v>1216</v>
      </c>
      <c r="D4192" s="1" t="s">
        <v>3272</v>
      </c>
      <c r="E4192" s="1" t="s">
        <v>1981</v>
      </c>
      <c r="F4192" s="2">
        <v>45446</v>
      </c>
      <c r="G4192" s="2">
        <v>45012</v>
      </c>
      <c r="H4192" s="2" t="str">
        <f>TEXT(Ecommerce_Sales[[#This Row],[Order_Date]],"mmmm")</f>
        <v>March</v>
      </c>
      <c r="I4192" s="2" t="str">
        <f>TEXT(Ecommerce_Sales[[#This Row],[Order_Date]],"yyyy")</f>
        <v>2023</v>
      </c>
      <c r="J4192" s="2" t="str">
        <f>TEXT(Ecommerce_Sales[[#This Row],[Order_Date]],"mmmm")</f>
        <v>March</v>
      </c>
      <c r="K4192" s="1" t="s">
        <v>1947</v>
      </c>
      <c r="L4192" s="1" t="s">
        <v>6332</v>
      </c>
      <c r="M4192" s="1" t="s">
        <v>2007</v>
      </c>
      <c r="N4192" s="1" t="s">
        <v>1973</v>
      </c>
      <c r="O4192" s="3">
        <v>292</v>
      </c>
      <c r="P4192">
        <v>1</v>
      </c>
      <c r="Q4192" s="3">
        <v>292</v>
      </c>
      <c r="R4192" s="1" t="s">
        <v>1958</v>
      </c>
      <c r="S4192" s="3">
        <v>19</v>
      </c>
      <c r="T4192">
        <v>3</v>
      </c>
      <c r="U4192" t="str">
        <f>IF(Ecommerce_Sales[[#This Row],[Delivery_Time_Days]]&gt;7,"Delay",IF(Ecommerce_Sales[[#This Row],[Delivery_Time_Days]] = 0,"No delivery",IF(Ecommerce_Sales[[#This Row],[Delivery_Time_Days]]&lt;=7,"On-time")))</f>
        <v>On-time</v>
      </c>
      <c r="V4192" s="7">
        <f>Ecommerce_Sales[[#This Row],[Profit]]/Ecommerce_Sales[[#This Row],[Total_Price]]</f>
        <v>0.30136986301369861</v>
      </c>
      <c r="W4192" s="3">
        <v>88</v>
      </c>
      <c r="X4192" s="3"/>
    </row>
    <row r="4193" spans="1:24" x14ac:dyDescent="0.25">
      <c r="A4193" s="1" t="s">
        <v>10523</v>
      </c>
      <c r="B4193" s="1" t="s">
        <v>1185</v>
      </c>
      <c r="C4193" s="1" t="s">
        <v>1186</v>
      </c>
      <c r="D4193" s="1" t="s">
        <v>5635</v>
      </c>
      <c r="E4193" s="1" t="s">
        <v>1946</v>
      </c>
      <c r="F4193" s="2">
        <v>45269</v>
      </c>
      <c r="G4193" s="2">
        <v>45261</v>
      </c>
      <c r="H4193" s="2" t="str">
        <f>TEXT(Ecommerce_Sales[[#This Row],[Order_Date]],"mmmm")</f>
        <v>December</v>
      </c>
      <c r="I4193" s="2" t="str">
        <f>TEXT(Ecommerce_Sales[[#This Row],[Order_Date]],"yyyy")</f>
        <v>2023</v>
      </c>
      <c r="J4193" s="2" t="str">
        <f>TEXT(Ecommerce_Sales[[#This Row],[Order_Date]],"mmmm")</f>
        <v>December</v>
      </c>
      <c r="K4193" s="1" t="s">
        <v>1947</v>
      </c>
      <c r="L4193" s="1" t="s">
        <v>10524</v>
      </c>
      <c r="M4193" s="1" t="s">
        <v>1972</v>
      </c>
      <c r="N4193" s="1" t="s">
        <v>1973</v>
      </c>
      <c r="O4193" s="3">
        <v>361</v>
      </c>
      <c r="P4193">
        <v>10</v>
      </c>
      <c r="Q4193" s="3">
        <v>3613</v>
      </c>
      <c r="R4193" s="1" t="s">
        <v>1951</v>
      </c>
      <c r="S4193" s="3">
        <v>282</v>
      </c>
      <c r="T4193">
        <v>5</v>
      </c>
      <c r="U4193" t="str">
        <f>IF(Ecommerce_Sales[[#This Row],[Delivery_Time_Days]]&gt;7,"Delay",IF(Ecommerce_Sales[[#This Row],[Delivery_Time_Days]] = 0,"No delivery",IF(Ecommerce_Sales[[#This Row],[Delivery_Time_Days]]&lt;=7,"On-time")))</f>
        <v>On-time</v>
      </c>
      <c r="V4193" s="7">
        <f>Ecommerce_Sales[[#This Row],[Profit]]/Ecommerce_Sales[[#This Row],[Total_Price]]</f>
        <v>0.30002767783005813</v>
      </c>
      <c r="W4193" s="3">
        <v>1084</v>
      </c>
      <c r="X4193" s="3"/>
    </row>
    <row r="4194" spans="1:24" x14ac:dyDescent="0.25">
      <c r="A4194" s="1" t="s">
        <v>10525</v>
      </c>
      <c r="B4194" s="1" t="s">
        <v>1728</v>
      </c>
      <c r="C4194" s="1" t="s">
        <v>1729</v>
      </c>
      <c r="D4194" s="1" t="s">
        <v>2264</v>
      </c>
      <c r="E4194" s="1" t="s">
        <v>1954</v>
      </c>
      <c r="F4194" s="2">
        <v>45537</v>
      </c>
      <c r="G4194" s="2">
        <v>45008</v>
      </c>
      <c r="H4194" s="2" t="str">
        <f>TEXT(Ecommerce_Sales[[#This Row],[Order_Date]],"mmmm")</f>
        <v>March</v>
      </c>
      <c r="I4194" s="2" t="str">
        <f>TEXT(Ecommerce_Sales[[#This Row],[Order_Date]],"yyyy")</f>
        <v>2023</v>
      </c>
      <c r="J4194" s="2" t="str">
        <f>TEXT(Ecommerce_Sales[[#This Row],[Order_Date]],"mmmm")</f>
        <v>March</v>
      </c>
      <c r="K4194" s="1" t="s">
        <v>1986</v>
      </c>
      <c r="L4194" s="1" t="s">
        <v>10526</v>
      </c>
      <c r="M4194" s="1" t="s">
        <v>1998</v>
      </c>
      <c r="N4194" s="1" t="s">
        <v>1973</v>
      </c>
      <c r="O4194" s="3">
        <v>570</v>
      </c>
      <c r="P4194">
        <v>1</v>
      </c>
      <c r="Q4194" s="3">
        <v>570</v>
      </c>
      <c r="R4194" s="1" t="s">
        <v>1958</v>
      </c>
      <c r="S4194" s="3">
        <v>85</v>
      </c>
      <c r="U4194" t="str">
        <f>IF(Ecommerce_Sales[[#This Row],[Delivery_Time_Days]]&gt;7,"Delay",IF(Ecommerce_Sales[[#This Row],[Delivery_Time_Days]] = 0,"No delivery",IF(Ecommerce_Sales[[#This Row],[Delivery_Time_Days]]&lt;=7,"On-time")))</f>
        <v>No delivery</v>
      </c>
      <c r="V4194" s="7">
        <f>Ecommerce_Sales[[#This Row],[Profit]]/Ecommerce_Sales[[#This Row],[Total_Price]]</f>
        <v>0.3</v>
      </c>
      <c r="W4194" s="3">
        <v>171</v>
      </c>
      <c r="X4194" s="3"/>
    </row>
    <row r="4195" spans="1:24" x14ac:dyDescent="0.25">
      <c r="A4195" s="1" t="s">
        <v>10527</v>
      </c>
      <c r="B4195" s="1" t="s">
        <v>1661</v>
      </c>
      <c r="C4195" s="1" t="s">
        <v>1662</v>
      </c>
      <c r="D4195" s="1" t="s">
        <v>3185</v>
      </c>
      <c r="E4195" s="1" t="s">
        <v>1981</v>
      </c>
      <c r="F4195" s="2">
        <v>45037</v>
      </c>
      <c r="G4195" s="2">
        <v>45441</v>
      </c>
      <c r="H4195" s="2" t="str">
        <f>TEXT(Ecommerce_Sales[[#This Row],[Order_Date]],"mmmm")</f>
        <v>May</v>
      </c>
      <c r="I4195" s="2" t="str">
        <f>TEXT(Ecommerce_Sales[[#This Row],[Order_Date]],"yyyy")</f>
        <v>2024</v>
      </c>
      <c r="J4195" s="2" t="str">
        <f>TEXT(Ecommerce_Sales[[#This Row],[Order_Date]],"mmmm")</f>
        <v>May</v>
      </c>
      <c r="K4195" s="1" t="s">
        <v>1947</v>
      </c>
      <c r="L4195" s="1" t="s">
        <v>10528</v>
      </c>
      <c r="M4195" s="1" t="s">
        <v>1963</v>
      </c>
      <c r="N4195" s="1" t="s">
        <v>1957</v>
      </c>
      <c r="O4195" s="3">
        <v>630</v>
      </c>
      <c r="P4195">
        <v>4</v>
      </c>
      <c r="Q4195" s="3">
        <v>2522</v>
      </c>
      <c r="R4195" s="1" t="s">
        <v>2008</v>
      </c>
      <c r="S4195" s="3">
        <v>185</v>
      </c>
      <c r="T4195">
        <v>7</v>
      </c>
      <c r="U4195" t="str">
        <f>IF(Ecommerce_Sales[[#This Row],[Delivery_Time_Days]]&gt;7,"Delay",IF(Ecommerce_Sales[[#This Row],[Delivery_Time_Days]] = 0,"No delivery",IF(Ecommerce_Sales[[#This Row],[Delivery_Time_Days]]&lt;=7,"On-time")))</f>
        <v>On-time</v>
      </c>
      <c r="V4195" s="7">
        <f>Ecommerce_Sales[[#This Row],[Profit]]/Ecommerce_Sales[[#This Row],[Total_Price]]</f>
        <v>0.14988104678826328</v>
      </c>
      <c r="W4195" s="3">
        <v>378</v>
      </c>
      <c r="X4195" s="3"/>
    </row>
    <row r="4196" spans="1:24" x14ac:dyDescent="0.25">
      <c r="A4196" s="1" t="s">
        <v>10529</v>
      </c>
      <c r="B4196" s="1" t="s">
        <v>1403</v>
      </c>
      <c r="C4196" s="1" t="s">
        <v>1404</v>
      </c>
      <c r="D4196" s="1" t="s">
        <v>2965</v>
      </c>
      <c r="E4196" s="1" t="s">
        <v>1996</v>
      </c>
      <c r="F4196" s="2">
        <v>45050</v>
      </c>
      <c r="G4196" s="2">
        <v>45201</v>
      </c>
      <c r="H4196" s="2" t="str">
        <f>TEXT(Ecommerce_Sales[[#This Row],[Order_Date]],"mmmm")</f>
        <v>October</v>
      </c>
      <c r="I4196" s="2" t="str">
        <f>TEXT(Ecommerce_Sales[[#This Row],[Order_Date]],"yyyy")</f>
        <v>2023</v>
      </c>
      <c r="J4196" s="2" t="str">
        <f>TEXT(Ecommerce_Sales[[#This Row],[Order_Date]],"mmmm")</f>
        <v>October</v>
      </c>
      <c r="K4196" s="1" t="s">
        <v>1947</v>
      </c>
      <c r="L4196" s="1" t="s">
        <v>4148</v>
      </c>
      <c r="M4196" s="1" t="s">
        <v>1968</v>
      </c>
      <c r="N4196" s="1" t="s">
        <v>1957</v>
      </c>
      <c r="O4196" s="3">
        <v>339</v>
      </c>
      <c r="P4196">
        <v>6</v>
      </c>
      <c r="Q4196" s="3">
        <v>2036</v>
      </c>
      <c r="R4196" s="1" t="s">
        <v>1958</v>
      </c>
      <c r="S4196" s="3">
        <v>185</v>
      </c>
      <c r="T4196">
        <v>9</v>
      </c>
      <c r="U4196" t="str">
        <f>IF(Ecommerce_Sales[[#This Row],[Delivery_Time_Days]]&gt;7,"Delay",IF(Ecommerce_Sales[[#This Row],[Delivery_Time_Days]] = 0,"No delivery",IF(Ecommerce_Sales[[#This Row],[Delivery_Time_Days]]&lt;=7,"On-time")))</f>
        <v>Delay</v>
      </c>
      <c r="V4196" s="7">
        <f>Ecommerce_Sales[[#This Row],[Profit]]/Ecommerce_Sales[[#This Row],[Total_Price]]</f>
        <v>0.14980353634577603</v>
      </c>
      <c r="W4196" s="3">
        <v>305</v>
      </c>
      <c r="X4196" s="3"/>
    </row>
    <row r="4197" spans="1:24" x14ac:dyDescent="0.25">
      <c r="A4197" s="1" t="s">
        <v>10530</v>
      </c>
      <c r="B4197" s="1" t="s">
        <v>424</v>
      </c>
      <c r="C4197" s="1" t="s">
        <v>425</v>
      </c>
      <c r="D4197" s="1" t="s">
        <v>3948</v>
      </c>
      <c r="E4197" s="1" t="s">
        <v>1954</v>
      </c>
      <c r="F4197" s="2">
        <v>45025</v>
      </c>
      <c r="G4197" s="2">
        <v>45333</v>
      </c>
      <c r="H4197" s="2" t="str">
        <f>TEXT(Ecommerce_Sales[[#This Row],[Order_Date]],"mmmm")</f>
        <v>February</v>
      </c>
      <c r="I4197" s="2" t="str">
        <f>TEXT(Ecommerce_Sales[[#This Row],[Order_Date]],"yyyy")</f>
        <v>2024</v>
      </c>
      <c r="J4197" s="2" t="str">
        <f>TEXT(Ecommerce_Sales[[#This Row],[Order_Date]],"mmmm")</f>
        <v>February</v>
      </c>
      <c r="K4197" s="1" t="s">
        <v>1947</v>
      </c>
      <c r="L4197" s="1" t="s">
        <v>10531</v>
      </c>
      <c r="M4197" s="1" t="s">
        <v>2047</v>
      </c>
      <c r="N4197" s="1" t="s">
        <v>1989</v>
      </c>
      <c r="O4197" s="3">
        <v>109</v>
      </c>
      <c r="P4197">
        <v>4</v>
      </c>
      <c r="Q4197" s="3">
        <v>435</v>
      </c>
      <c r="R4197" s="1" t="s">
        <v>1951</v>
      </c>
      <c r="S4197" s="3">
        <v>63</v>
      </c>
      <c r="T4197">
        <v>2</v>
      </c>
      <c r="U4197" t="str">
        <f>IF(Ecommerce_Sales[[#This Row],[Delivery_Time_Days]]&gt;7,"Delay",IF(Ecommerce_Sales[[#This Row],[Delivery_Time_Days]] = 0,"No delivery",IF(Ecommerce_Sales[[#This Row],[Delivery_Time_Days]]&lt;=7,"On-time")))</f>
        <v>On-time</v>
      </c>
      <c r="V4197" s="7">
        <f>Ecommerce_Sales[[#This Row],[Profit]]/Ecommerce_Sales[[#This Row],[Total_Price]]</f>
        <v>0.25057471264367814</v>
      </c>
      <c r="W4197" s="3">
        <v>109</v>
      </c>
      <c r="X4197" s="3"/>
    </row>
    <row r="4198" spans="1:24" x14ac:dyDescent="0.25">
      <c r="A4198" s="1" t="s">
        <v>10532</v>
      </c>
      <c r="B4198" s="1" t="s">
        <v>894</v>
      </c>
      <c r="C4198" s="1" t="s">
        <v>895</v>
      </c>
      <c r="D4198" s="1" t="s">
        <v>2102</v>
      </c>
      <c r="E4198" s="1" t="s">
        <v>1966</v>
      </c>
      <c r="F4198" s="2">
        <v>45311</v>
      </c>
      <c r="G4198" s="2">
        <v>45340</v>
      </c>
      <c r="H4198" s="2" t="str">
        <f>TEXT(Ecommerce_Sales[[#This Row],[Order_Date]],"mmmm")</f>
        <v>February</v>
      </c>
      <c r="I4198" s="2" t="str">
        <f>TEXT(Ecommerce_Sales[[#This Row],[Order_Date]],"yyyy")</f>
        <v>2024</v>
      </c>
      <c r="J4198" s="2" t="str">
        <f>TEXT(Ecommerce_Sales[[#This Row],[Order_Date]],"mmmm")</f>
        <v>February</v>
      </c>
      <c r="K4198" s="1" t="s">
        <v>1947</v>
      </c>
      <c r="L4198" s="1" t="s">
        <v>10524</v>
      </c>
      <c r="M4198" s="1" t="s">
        <v>2007</v>
      </c>
      <c r="N4198" s="1" t="s">
        <v>1973</v>
      </c>
      <c r="O4198" s="3">
        <v>536</v>
      </c>
      <c r="P4198">
        <v>3</v>
      </c>
      <c r="Q4198" s="3">
        <v>1608</v>
      </c>
      <c r="R4198" s="1" t="s">
        <v>2008</v>
      </c>
      <c r="S4198" s="3">
        <v>216</v>
      </c>
      <c r="T4198">
        <v>7</v>
      </c>
      <c r="U4198" t="str">
        <f>IF(Ecommerce_Sales[[#This Row],[Delivery_Time_Days]]&gt;7,"Delay",IF(Ecommerce_Sales[[#This Row],[Delivery_Time_Days]] = 0,"No delivery",IF(Ecommerce_Sales[[#This Row],[Delivery_Time_Days]]&lt;=7,"On-time")))</f>
        <v>On-time</v>
      </c>
      <c r="V4198" s="7">
        <f>Ecommerce_Sales[[#This Row],[Profit]]/Ecommerce_Sales[[#This Row],[Total_Price]]</f>
        <v>0.29975124378109452</v>
      </c>
      <c r="W4198" s="3">
        <v>482</v>
      </c>
      <c r="X4198" s="3"/>
    </row>
    <row r="4199" spans="1:24" x14ac:dyDescent="0.25">
      <c r="A4199" s="1" t="s">
        <v>10533</v>
      </c>
      <c r="B4199" s="1" t="s">
        <v>1049</v>
      </c>
      <c r="C4199" s="1" t="s">
        <v>1050</v>
      </c>
      <c r="D4199" s="1" t="s">
        <v>6808</v>
      </c>
      <c r="E4199" s="1" t="s">
        <v>1981</v>
      </c>
      <c r="F4199" s="2">
        <v>45452</v>
      </c>
      <c r="G4199" s="2">
        <v>45473</v>
      </c>
      <c r="H4199" s="2" t="str">
        <f>TEXT(Ecommerce_Sales[[#This Row],[Order_Date]],"mmmm")</f>
        <v>June</v>
      </c>
      <c r="I4199" s="2" t="str">
        <f>TEXT(Ecommerce_Sales[[#This Row],[Order_Date]],"yyyy")</f>
        <v>2024</v>
      </c>
      <c r="J4199" s="2" t="str">
        <f>TEXT(Ecommerce_Sales[[#This Row],[Order_Date]],"mmmm")</f>
        <v>June</v>
      </c>
      <c r="K4199" s="1" t="s">
        <v>1947</v>
      </c>
      <c r="L4199" s="1" t="s">
        <v>10534</v>
      </c>
      <c r="M4199" s="1" t="s">
        <v>2054</v>
      </c>
      <c r="N4199" s="1" t="s">
        <v>1957</v>
      </c>
      <c r="O4199" s="3">
        <v>887</v>
      </c>
      <c r="P4199">
        <v>2</v>
      </c>
      <c r="Q4199" s="3">
        <v>1774</v>
      </c>
      <c r="R4199" s="1" t="s">
        <v>2008</v>
      </c>
      <c r="S4199" s="3">
        <v>239</v>
      </c>
      <c r="T4199">
        <v>6</v>
      </c>
      <c r="U4199" t="str">
        <f>IF(Ecommerce_Sales[[#This Row],[Delivery_Time_Days]]&gt;7,"Delay",IF(Ecommerce_Sales[[#This Row],[Delivery_Time_Days]] = 0,"No delivery",IF(Ecommerce_Sales[[#This Row],[Delivery_Time_Days]]&lt;=7,"On-time")))</f>
        <v>On-time</v>
      </c>
      <c r="V4199" s="7">
        <f>Ecommerce_Sales[[#This Row],[Profit]]/Ecommerce_Sales[[#This Row],[Total_Price]]</f>
        <v>0.14994363021420518</v>
      </c>
      <c r="W4199" s="3">
        <v>266</v>
      </c>
      <c r="X4199" s="3"/>
    </row>
    <row r="4200" spans="1:24" x14ac:dyDescent="0.25">
      <c r="A4200" s="1" t="s">
        <v>10535</v>
      </c>
      <c r="B4200" s="1" t="s">
        <v>288</v>
      </c>
      <c r="C4200" s="1" t="s">
        <v>289</v>
      </c>
      <c r="D4200" s="1" t="s">
        <v>7135</v>
      </c>
      <c r="E4200" s="1" t="s">
        <v>1961</v>
      </c>
      <c r="F4200" s="2">
        <v>45612</v>
      </c>
      <c r="G4200" s="2">
        <v>45577</v>
      </c>
      <c r="H4200" s="2" t="str">
        <f>TEXT(Ecommerce_Sales[[#This Row],[Order_Date]],"mmmm")</f>
        <v>October</v>
      </c>
      <c r="I4200" s="2" t="str">
        <f>TEXT(Ecommerce_Sales[[#This Row],[Order_Date]],"yyyy")</f>
        <v>2024</v>
      </c>
      <c r="J4200" s="2" t="str">
        <f>TEXT(Ecommerce_Sales[[#This Row],[Order_Date]],"mmmm")</f>
        <v>October</v>
      </c>
      <c r="K4200" s="1" t="s">
        <v>1947</v>
      </c>
      <c r="L4200" s="1" t="s">
        <v>9220</v>
      </c>
      <c r="M4200" s="1" t="s">
        <v>2079</v>
      </c>
      <c r="N4200" s="1" t="s">
        <v>1973</v>
      </c>
      <c r="O4200" s="3">
        <v>933</v>
      </c>
      <c r="P4200">
        <v>3</v>
      </c>
      <c r="Q4200" s="3">
        <v>2800</v>
      </c>
      <c r="R4200" s="1" t="s">
        <v>1958</v>
      </c>
      <c r="S4200" s="3">
        <v>199</v>
      </c>
      <c r="T4200">
        <v>6</v>
      </c>
      <c r="U4200" t="str">
        <f>IF(Ecommerce_Sales[[#This Row],[Delivery_Time_Days]]&gt;7,"Delay",IF(Ecommerce_Sales[[#This Row],[Delivery_Time_Days]] = 0,"No delivery",IF(Ecommerce_Sales[[#This Row],[Delivery_Time_Days]]&lt;=7,"On-time")))</f>
        <v>On-time</v>
      </c>
      <c r="V4200" s="7">
        <f>Ecommerce_Sales[[#This Row],[Profit]]/Ecommerce_Sales[[#This Row],[Total_Price]]</f>
        <v>0.3</v>
      </c>
      <c r="W4200" s="3">
        <v>840</v>
      </c>
      <c r="X4200" s="3"/>
    </row>
    <row r="4201" spans="1:24" x14ac:dyDescent="0.25">
      <c r="A4201" s="1" t="s">
        <v>10536</v>
      </c>
      <c r="B4201" s="1" t="s">
        <v>56</v>
      </c>
      <c r="C4201" s="1" t="s">
        <v>57</v>
      </c>
      <c r="D4201" s="1" t="s">
        <v>2222</v>
      </c>
      <c r="E4201" s="1" t="s">
        <v>1966</v>
      </c>
      <c r="F4201" s="2">
        <v>45419</v>
      </c>
      <c r="G4201" s="2">
        <v>45457</v>
      </c>
      <c r="H4201" s="2" t="str">
        <f>TEXT(Ecommerce_Sales[[#This Row],[Order_Date]],"mmmm")</f>
        <v>June</v>
      </c>
      <c r="I4201" s="2" t="str">
        <f>TEXT(Ecommerce_Sales[[#This Row],[Order_Date]],"yyyy")</f>
        <v>2024</v>
      </c>
      <c r="J4201" s="2" t="str">
        <f>TEXT(Ecommerce_Sales[[#This Row],[Order_Date]],"mmmm")</f>
        <v>June</v>
      </c>
      <c r="K4201" s="1" t="s">
        <v>1947</v>
      </c>
      <c r="L4201" s="1" t="s">
        <v>10537</v>
      </c>
      <c r="M4201" s="1" t="s">
        <v>2030</v>
      </c>
      <c r="N4201" s="1" t="s">
        <v>1978</v>
      </c>
      <c r="O4201" s="3">
        <v>535</v>
      </c>
      <c r="P4201">
        <v>2</v>
      </c>
      <c r="Q4201" s="3">
        <v>1070</v>
      </c>
      <c r="R4201" s="1" t="s">
        <v>1958</v>
      </c>
      <c r="S4201" s="3">
        <v>135</v>
      </c>
      <c r="T4201">
        <v>10</v>
      </c>
      <c r="U4201" t="str">
        <f>IF(Ecommerce_Sales[[#This Row],[Delivery_Time_Days]]&gt;7,"Delay",IF(Ecommerce_Sales[[#This Row],[Delivery_Time_Days]] = 0,"No delivery",IF(Ecommerce_Sales[[#This Row],[Delivery_Time_Days]]&lt;=7,"On-time")))</f>
        <v>Delay</v>
      </c>
      <c r="V4201" s="7">
        <f>Ecommerce_Sales[[#This Row],[Profit]]/Ecommerce_Sales[[#This Row],[Total_Price]]</f>
        <v>0.35046728971962615</v>
      </c>
      <c r="W4201" s="3">
        <v>375</v>
      </c>
      <c r="X4201" s="3"/>
    </row>
    <row r="4202" spans="1:24" x14ac:dyDescent="0.25">
      <c r="A4202" s="1" t="s">
        <v>10538</v>
      </c>
      <c r="B4202" s="1" t="s">
        <v>1037</v>
      </c>
      <c r="C4202" s="1" t="s">
        <v>1038</v>
      </c>
      <c r="D4202" s="1" t="s">
        <v>4752</v>
      </c>
      <c r="E4202" s="1" t="s">
        <v>1981</v>
      </c>
      <c r="F4202" s="2">
        <v>45300</v>
      </c>
      <c r="G4202" s="2">
        <v>45312</v>
      </c>
      <c r="H4202" s="2" t="str">
        <f>TEXT(Ecommerce_Sales[[#This Row],[Order_Date]],"mmmm")</f>
        <v>January</v>
      </c>
      <c r="I4202" s="2" t="str">
        <f>TEXT(Ecommerce_Sales[[#This Row],[Order_Date]],"yyyy")</f>
        <v>2024</v>
      </c>
      <c r="J4202" s="2" t="str">
        <f>TEXT(Ecommerce_Sales[[#This Row],[Order_Date]],"mmmm")</f>
        <v>January</v>
      </c>
      <c r="K4202" s="1" t="s">
        <v>1947</v>
      </c>
      <c r="L4202" s="1" t="s">
        <v>10539</v>
      </c>
      <c r="M4202" s="1" t="s">
        <v>1968</v>
      </c>
      <c r="N4202" s="1" t="s">
        <v>1957</v>
      </c>
      <c r="O4202" s="3">
        <v>647</v>
      </c>
      <c r="P4202">
        <v>4</v>
      </c>
      <c r="Q4202" s="3">
        <v>2589</v>
      </c>
      <c r="R4202" s="1" t="s">
        <v>1951</v>
      </c>
      <c r="S4202" s="3">
        <v>293</v>
      </c>
      <c r="T4202">
        <v>2</v>
      </c>
      <c r="U4202" t="str">
        <f>IF(Ecommerce_Sales[[#This Row],[Delivery_Time_Days]]&gt;7,"Delay",IF(Ecommerce_Sales[[#This Row],[Delivery_Time_Days]] = 0,"No delivery",IF(Ecommerce_Sales[[#This Row],[Delivery_Time_Days]]&lt;=7,"On-time")))</f>
        <v>On-time</v>
      </c>
      <c r="V4202" s="7">
        <f>Ecommerce_Sales[[#This Row],[Profit]]/Ecommerce_Sales[[#This Row],[Total_Price]]</f>
        <v>0.14986481266898416</v>
      </c>
      <c r="W4202" s="3">
        <v>388</v>
      </c>
      <c r="X4202" s="3"/>
    </row>
    <row r="4203" spans="1:24" x14ac:dyDescent="0.25">
      <c r="A4203" s="1" t="s">
        <v>10540</v>
      </c>
      <c r="B4203" s="1" t="s">
        <v>1741</v>
      </c>
      <c r="C4203" s="1" t="s">
        <v>1742</v>
      </c>
      <c r="D4203" s="1" t="s">
        <v>4816</v>
      </c>
      <c r="E4203" s="1" t="s">
        <v>1946</v>
      </c>
      <c r="F4203" s="2">
        <v>45246</v>
      </c>
      <c r="G4203" s="2">
        <v>45306</v>
      </c>
      <c r="H4203" s="2" t="str">
        <f>TEXT(Ecommerce_Sales[[#This Row],[Order_Date]],"mmmm")</f>
        <v>January</v>
      </c>
      <c r="I4203" s="2" t="str">
        <f>TEXT(Ecommerce_Sales[[#This Row],[Order_Date]],"yyyy")</f>
        <v>2024</v>
      </c>
      <c r="J4203" s="2" t="str">
        <f>TEXT(Ecommerce_Sales[[#This Row],[Order_Date]],"mmmm")</f>
        <v>January</v>
      </c>
      <c r="K4203" s="1" t="s">
        <v>1947</v>
      </c>
      <c r="L4203" s="1" t="s">
        <v>10541</v>
      </c>
      <c r="M4203" s="1" t="s">
        <v>2079</v>
      </c>
      <c r="N4203" s="1" t="s">
        <v>1973</v>
      </c>
      <c r="O4203" s="3">
        <v>66</v>
      </c>
      <c r="P4203">
        <v>3</v>
      </c>
      <c r="Q4203" s="3">
        <v>198</v>
      </c>
      <c r="R4203" s="1" t="s">
        <v>1958</v>
      </c>
      <c r="S4203" s="3">
        <v>21</v>
      </c>
      <c r="T4203">
        <v>2</v>
      </c>
      <c r="U4203" t="str">
        <f>IF(Ecommerce_Sales[[#This Row],[Delivery_Time_Days]]&gt;7,"Delay",IF(Ecommerce_Sales[[#This Row],[Delivery_Time_Days]] = 0,"No delivery",IF(Ecommerce_Sales[[#This Row],[Delivery_Time_Days]]&lt;=7,"On-time")))</f>
        <v>On-time</v>
      </c>
      <c r="V4203" s="7">
        <f>Ecommerce_Sales[[#This Row],[Profit]]/Ecommerce_Sales[[#This Row],[Total_Price]]</f>
        <v>0.30303030303030304</v>
      </c>
      <c r="W4203" s="3">
        <v>60</v>
      </c>
      <c r="X4203" s="3"/>
    </row>
    <row r="4204" spans="1:24" x14ac:dyDescent="0.25">
      <c r="A4204" s="1" t="s">
        <v>10542</v>
      </c>
      <c r="B4204" s="1" t="s">
        <v>971</v>
      </c>
      <c r="C4204" s="1" t="s">
        <v>972</v>
      </c>
      <c r="D4204" s="1" t="s">
        <v>3981</v>
      </c>
      <c r="E4204" s="1" t="s">
        <v>1996</v>
      </c>
      <c r="F4204" s="2">
        <v>45139</v>
      </c>
      <c r="G4204" s="2">
        <v>45003</v>
      </c>
      <c r="H4204" s="2" t="str">
        <f>TEXT(Ecommerce_Sales[[#This Row],[Order_Date]],"mmmm")</f>
        <v>March</v>
      </c>
      <c r="I4204" s="2" t="str">
        <f>TEXT(Ecommerce_Sales[[#This Row],[Order_Date]],"yyyy")</f>
        <v>2023</v>
      </c>
      <c r="J4204" s="2" t="str">
        <f>TEXT(Ecommerce_Sales[[#This Row],[Order_Date]],"mmmm")</f>
        <v>March</v>
      </c>
      <c r="K4204" s="1" t="s">
        <v>1947</v>
      </c>
      <c r="L4204" s="1" t="s">
        <v>3758</v>
      </c>
      <c r="M4204" s="1" t="s">
        <v>2026</v>
      </c>
      <c r="N4204" s="1" t="s">
        <v>1978</v>
      </c>
      <c r="O4204" s="3">
        <v>494</v>
      </c>
      <c r="P4204">
        <v>4</v>
      </c>
      <c r="Q4204" s="3">
        <v>1978</v>
      </c>
      <c r="R4204" s="1" t="s">
        <v>1951</v>
      </c>
      <c r="S4204" s="3">
        <v>265</v>
      </c>
      <c r="T4204">
        <v>9</v>
      </c>
      <c r="U4204" t="str">
        <f>IF(Ecommerce_Sales[[#This Row],[Delivery_Time_Days]]&gt;7,"Delay",IF(Ecommerce_Sales[[#This Row],[Delivery_Time_Days]] = 0,"No delivery",IF(Ecommerce_Sales[[#This Row],[Delivery_Time_Days]]&lt;=7,"On-time")))</f>
        <v>Delay</v>
      </c>
      <c r="V4204" s="7">
        <f>Ecommerce_Sales[[#This Row],[Profit]]/Ecommerce_Sales[[#This Row],[Total_Price]]</f>
        <v>0.34984833164812945</v>
      </c>
      <c r="W4204" s="3">
        <v>692</v>
      </c>
      <c r="X4204" s="3"/>
    </row>
    <row r="4205" spans="1:24" x14ac:dyDescent="0.25">
      <c r="A4205" s="1" t="s">
        <v>10543</v>
      </c>
      <c r="B4205" s="1" t="s">
        <v>334</v>
      </c>
      <c r="C4205" s="1" t="s">
        <v>335</v>
      </c>
      <c r="D4205" s="1" t="s">
        <v>3285</v>
      </c>
      <c r="E4205" s="1" t="s">
        <v>2005</v>
      </c>
      <c r="F4205" s="2">
        <v>45142</v>
      </c>
      <c r="G4205" s="2">
        <v>45363</v>
      </c>
      <c r="H4205" s="2" t="str">
        <f>TEXT(Ecommerce_Sales[[#This Row],[Order_Date]],"mmmm")</f>
        <v>March</v>
      </c>
      <c r="I4205" s="2" t="str">
        <f>TEXT(Ecommerce_Sales[[#This Row],[Order_Date]],"yyyy")</f>
        <v>2024</v>
      </c>
      <c r="J4205" s="2" t="str">
        <f>TEXT(Ecommerce_Sales[[#This Row],[Order_Date]],"mmmm")</f>
        <v>March</v>
      </c>
      <c r="K4205" s="1" t="s">
        <v>1947</v>
      </c>
      <c r="L4205" s="1" t="s">
        <v>2563</v>
      </c>
      <c r="M4205" s="1" t="s">
        <v>2065</v>
      </c>
      <c r="N4205" s="1" t="s">
        <v>1978</v>
      </c>
      <c r="O4205" s="3">
        <v>589</v>
      </c>
      <c r="P4205">
        <v>1</v>
      </c>
      <c r="Q4205" s="3">
        <v>589</v>
      </c>
      <c r="R4205" s="1" t="s">
        <v>1958</v>
      </c>
      <c r="S4205" s="3">
        <v>59</v>
      </c>
      <c r="T4205">
        <v>6</v>
      </c>
      <c r="U4205" t="str">
        <f>IF(Ecommerce_Sales[[#This Row],[Delivery_Time_Days]]&gt;7,"Delay",IF(Ecommerce_Sales[[#This Row],[Delivery_Time_Days]] = 0,"No delivery",IF(Ecommerce_Sales[[#This Row],[Delivery_Time_Days]]&lt;=7,"On-time")))</f>
        <v>On-time</v>
      </c>
      <c r="V4205" s="7">
        <f>Ecommerce_Sales[[#This Row],[Profit]]/Ecommerce_Sales[[#This Row],[Total_Price]]</f>
        <v>0.34974533106960953</v>
      </c>
      <c r="W4205" s="3">
        <v>206</v>
      </c>
      <c r="X4205" s="3"/>
    </row>
    <row r="4206" spans="1:24" x14ac:dyDescent="0.25">
      <c r="A4206" s="1" t="s">
        <v>10544</v>
      </c>
      <c r="B4206" s="1" t="s">
        <v>200</v>
      </c>
      <c r="C4206" s="1" t="s">
        <v>201</v>
      </c>
      <c r="D4206" s="1" t="s">
        <v>4177</v>
      </c>
      <c r="E4206" s="1" t="s">
        <v>1996</v>
      </c>
      <c r="F4206" s="2">
        <v>44962</v>
      </c>
      <c r="G4206" s="2">
        <v>45157</v>
      </c>
      <c r="H4206" s="2" t="str">
        <f>TEXT(Ecommerce_Sales[[#This Row],[Order_Date]],"mmmm")</f>
        <v>August</v>
      </c>
      <c r="I4206" s="2" t="str">
        <f>TEXT(Ecommerce_Sales[[#This Row],[Order_Date]],"yyyy")</f>
        <v>2023</v>
      </c>
      <c r="J4206" s="2" t="str">
        <f>TEXT(Ecommerce_Sales[[#This Row],[Order_Date]],"mmmm")</f>
        <v>August</v>
      </c>
      <c r="K4206" s="1" t="s">
        <v>1947</v>
      </c>
      <c r="L4206" s="1" t="s">
        <v>10545</v>
      </c>
      <c r="M4206" s="1" t="s">
        <v>1956</v>
      </c>
      <c r="N4206" s="1" t="s">
        <v>1957</v>
      </c>
      <c r="O4206" s="3">
        <v>468</v>
      </c>
      <c r="P4206">
        <v>5</v>
      </c>
      <c r="Q4206" s="3">
        <v>2341</v>
      </c>
      <c r="R4206" s="1" t="s">
        <v>1958</v>
      </c>
      <c r="S4206" s="3">
        <v>225</v>
      </c>
      <c r="T4206">
        <v>2</v>
      </c>
      <c r="U4206" t="str">
        <f>IF(Ecommerce_Sales[[#This Row],[Delivery_Time_Days]]&gt;7,"Delay",IF(Ecommerce_Sales[[#This Row],[Delivery_Time_Days]] = 0,"No delivery",IF(Ecommerce_Sales[[#This Row],[Delivery_Time_Days]]&lt;=7,"On-time")))</f>
        <v>On-time</v>
      </c>
      <c r="V4206" s="7">
        <f>Ecommerce_Sales[[#This Row],[Profit]]/Ecommerce_Sales[[#This Row],[Total_Price]]</f>
        <v>0.14993592481845366</v>
      </c>
      <c r="W4206" s="3">
        <v>351</v>
      </c>
      <c r="X4206" s="3"/>
    </row>
    <row r="4207" spans="1:24" x14ac:dyDescent="0.25">
      <c r="A4207" s="1" t="s">
        <v>10546</v>
      </c>
      <c r="B4207" s="1" t="s">
        <v>62</v>
      </c>
      <c r="C4207" s="1" t="s">
        <v>63</v>
      </c>
      <c r="D4207" s="1" t="s">
        <v>6857</v>
      </c>
      <c r="E4207" s="1" t="s">
        <v>1966</v>
      </c>
      <c r="F4207" s="2">
        <v>45621</v>
      </c>
      <c r="G4207" s="2">
        <v>45653</v>
      </c>
      <c r="H4207" s="2" t="str">
        <f>TEXT(Ecommerce_Sales[[#This Row],[Order_Date]],"mmmm")</f>
        <v>December</v>
      </c>
      <c r="I4207" s="2" t="str">
        <f>TEXT(Ecommerce_Sales[[#This Row],[Order_Date]],"yyyy")</f>
        <v>2024</v>
      </c>
      <c r="J4207" s="2" t="str">
        <f>TEXT(Ecommerce_Sales[[#This Row],[Order_Date]],"mmmm")</f>
        <v>December</v>
      </c>
      <c r="K4207" s="1" t="s">
        <v>1947</v>
      </c>
      <c r="L4207" s="1" t="s">
        <v>5767</v>
      </c>
      <c r="M4207" s="1" t="s">
        <v>1977</v>
      </c>
      <c r="N4207" s="1" t="s">
        <v>1978</v>
      </c>
      <c r="O4207" s="3">
        <v>1291</v>
      </c>
      <c r="P4207">
        <v>4</v>
      </c>
      <c r="Q4207" s="3">
        <v>5163</v>
      </c>
      <c r="R4207" s="1" t="s">
        <v>1951</v>
      </c>
      <c r="S4207" s="3">
        <v>569</v>
      </c>
      <c r="T4207">
        <v>6</v>
      </c>
      <c r="U4207" t="str">
        <f>IF(Ecommerce_Sales[[#This Row],[Delivery_Time_Days]]&gt;7,"Delay",IF(Ecommerce_Sales[[#This Row],[Delivery_Time_Days]] = 0,"No delivery",IF(Ecommerce_Sales[[#This Row],[Delivery_Time_Days]]&lt;=7,"On-time")))</f>
        <v>On-time</v>
      </c>
      <c r="V4207" s="7">
        <f>Ecommerce_Sales[[#This Row],[Profit]]/Ecommerce_Sales[[#This Row],[Total_Price]]</f>
        <v>0.34999031570792177</v>
      </c>
      <c r="W4207" s="3">
        <v>1807</v>
      </c>
      <c r="X4207" s="3"/>
    </row>
    <row r="4208" spans="1:24" x14ac:dyDescent="0.25">
      <c r="A4208" s="1" t="s">
        <v>10547</v>
      </c>
      <c r="B4208" s="1" t="s">
        <v>1157</v>
      </c>
      <c r="C4208" s="1" t="s">
        <v>1158</v>
      </c>
      <c r="D4208" s="1" t="s">
        <v>7833</v>
      </c>
      <c r="E4208" s="1" t="s">
        <v>1961</v>
      </c>
      <c r="F4208" s="2">
        <v>45141</v>
      </c>
      <c r="G4208" s="2">
        <v>44928</v>
      </c>
      <c r="H4208" s="2" t="str">
        <f>TEXT(Ecommerce_Sales[[#This Row],[Order_Date]],"mmmm")</f>
        <v>January</v>
      </c>
      <c r="I4208" s="2" t="str">
        <f>TEXT(Ecommerce_Sales[[#This Row],[Order_Date]],"yyyy")</f>
        <v>2023</v>
      </c>
      <c r="J4208" s="2" t="str">
        <f>TEXT(Ecommerce_Sales[[#This Row],[Order_Date]],"mmmm")</f>
        <v>January</v>
      </c>
      <c r="K4208" s="1" t="s">
        <v>1992</v>
      </c>
      <c r="L4208" s="1" t="s">
        <v>6617</v>
      </c>
      <c r="M4208" s="1" t="s">
        <v>2002</v>
      </c>
      <c r="N4208" s="1" t="s">
        <v>1989</v>
      </c>
      <c r="O4208" s="3">
        <v>630</v>
      </c>
      <c r="P4208">
        <v>3</v>
      </c>
      <c r="Q4208" s="3">
        <v>1889</v>
      </c>
      <c r="R4208" s="1" t="s">
        <v>1951</v>
      </c>
      <c r="S4208" s="3">
        <v>181</v>
      </c>
      <c r="U4208" t="str">
        <f>IF(Ecommerce_Sales[[#This Row],[Delivery_Time_Days]]&gt;7,"Delay",IF(Ecommerce_Sales[[#This Row],[Delivery_Time_Days]] = 0,"No delivery",IF(Ecommerce_Sales[[#This Row],[Delivery_Time_Days]]&lt;=7,"On-time")))</f>
        <v>No delivery</v>
      </c>
      <c r="V4208" s="7">
        <f>Ecommerce_Sales[[#This Row],[Profit]]/Ecommerce_Sales[[#This Row],[Total_Price]]</f>
        <v>0.24986765484383272</v>
      </c>
      <c r="W4208" s="3">
        <v>472</v>
      </c>
      <c r="X4208" s="3"/>
    </row>
    <row r="4209" spans="1:24" x14ac:dyDescent="0.25">
      <c r="A4209" s="1" t="s">
        <v>10548</v>
      </c>
      <c r="B4209" s="1" t="s">
        <v>1001</v>
      </c>
      <c r="C4209" s="1" t="s">
        <v>1002</v>
      </c>
      <c r="D4209" s="1" t="s">
        <v>3901</v>
      </c>
      <c r="E4209" s="1" t="s">
        <v>1946</v>
      </c>
      <c r="F4209" s="2">
        <v>45395</v>
      </c>
      <c r="G4209" s="2">
        <v>45214</v>
      </c>
      <c r="H4209" s="2" t="str">
        <f>TEXT(Ecommerce_Sales[[#This Row],[Order_Date]],"mmmm")</f>
        <v>October</v>
      </c>
      <c r="I4209" s="2" t="str">
        <f>TEXT(Ecommerce_Sales[[#This Row],[Order_Date]],"yyyy")</f>
        <v>2023</v>
      </c>
      <c r="J4209" s="2" t="str">
        <f>TEXT(Ecommerce_Sales[[#This Row],[Order_Date]],"mmmm")</f>
        <v>October</v>
      </c>
      <c r="K4209" s="1" t="s">
        <v>1947</v>
      </c>
      <c r="L4209" s="1" t="s">
        <v>2833</v>
      </c>
      <c r="M4209" s="1" t="s">
        <v>2047</v>
      </c>
      <c r="N4209" s="1" t="s">
        <v>1989</v>
      </c>
      <c r="O4209" s="3">
        <v>471</v>
      </c>
      <c r="P4209">
        <v>2</v>
      </c>
      <c r="Q4209" s="3">
        <v>941</v>
      </c>
      <c r="R4209" s="1" t="s">
        <v>1958</v>
      </c>
      <c r="S4209" s="3">
        <v>55</v>
      </c>
      <c r="T4209">
        <v>4</v>
      </c>
      <c r="U4209" t="str">
        <f>IF(Ecommerce_Sales[[#This Row],[Delivery_Time_Days]]&gt;7,"Delay",IF(Ecommerce_Sales[[#This Row],[Delivery_Time_Days]] = 0,"No delivery",IF(Ecommerce_Sales[[#This Row],[Delivery_Time_Days]]&lt;=7,"On-time")))</f>
        <v>On-time</v>
      </c>
      <c r="V4209" s="7">
        <f>Ecommerce_Sales[[#This Row],[Profit]]/Ecommerce_Sales[[#This Row],[Total_Price]]</f>
        <v>0.24973432518597238</v>
      </c>
      <c r="W4209" s="3">
        <v>235</v>
      </c>
      <c r="X4209" s="3"/>
    </row>
    <row r="4210" spans="1:24" x14ac:dyDescent="0.25">
      <c r="A4210" s="1" t="s">
        <v>10549</v>
      </c>
      <c r="B4210" s="1" t="s">
        <v>1733</v>
      </c>
      <c r="C4210" s="1" t="s">
        <v>1734</v>
      </c>
      <c r="D4210" s="1" t="s">
        <v>3578</v>
      </c>
      <c r="E4210" s="1" t="s">
        <v>1981</v>
      </c>
      <c r="F4210" s="2">
        <v>45652</v>
      </c>
      <c r="G4210" s="2">
        <v>45298</v>
      </c>
      <c r="H4210" s="2" t="str">
        <f>TEXT(Ecommerce_Sales[[#This Row],[Order_Date]],"mmmm")</f>
        <v>January</v>
      </c>
      <c r="I4210" s="2" t="str">
        <f>TEXT(Ecommerce_Sales[[#This Row],[Order_Date]],"yyyy")</f>
        <v>2024</v>
      </c>
      <c r="J4210" s="2" t="str">
        <f>TEXT(Ecommerce_Sales[[#This Row],[Order_Date]],"mmmm")</f>
        <v>January</v>
      </c>
      <c r="K4210" s="1" t="s">
        <v>1947</v>
      </c>
      <c r="L4210" s="1" t="s">
        <v>10550</v>
      </c>
      <c r="M4210" s="1" t="s">
        <v>2072</v>
      </c>
      <c r="N4210" s="1" t="s">
        <v>1950</v>
      </c>
      <c r="O4210" s="3">
        <v>399</v>
      </c>
      <c r="P4210">
        <v>3</v>
      </c>
      <c r="Q4210" s="3">
        <v>1197</v>
      </c>
      <c r="R4210" s="1" t="s">
        <v>1951</v>
      </c>
      <c r="S4210" s="3">
        <v>96</v>
      </c>
      <c r="T4210">
        <v>6</v>
      </c>
      <c r="U4210" t="str">
        <f>IF(Ecommerce_Sales[[#This Row],[Delivery_Time_Days]]&gt;7,"Delay",IF(Ecommerce_Sales[[#This Row],[Delivery_Time_Days]] = 0,"No delivery",IF(Ecommerce_Sales[[#This Row],[Delivery_Time_Days]]&lt;=7,"On-time")))</f>
        <v>On-time</v>
      </c>
      <c r="V4210" s="7">
        <f>Ecommerce_Sales[[#This Row],[Profit]]/Ecommerce_Sales[[#This Row],[Total_Price]]</f>
        <v>0.40016708437761067</v>
      </c>
      <c r="W4210" s="3">
        <v>479</v>
      </c>
      <c r="X4210" s="3"/>
    </row>
    <row r="4211" spans="1:24" x14ac:dyDescent="0.25">
      <c r="A4211" s="1" t="s">
        <v>10551</v>
      </c>
      <c r="B4211" s="1" t="s">
        <v>990</v>
      </c>
      <c r="C4211" s="1" t="s">
        <v>991</v>
      </c>
      <c r="D4211" s="1" t="s">
        <v>2617</v>
      </c>
      <c r="E4211" s="1" t="s">
        <v>1996</v>
      </c>
      <c r="F4211" s="2">
        <v>45157</v>
      </c>
      <c r="G4211" s="2">
        <v>45309</v>
      </c>
      <c r="H4211" s="2" t="str">
        <f>TEXT(Ecommerce_Sales[[#This Row],[Order_Date]],"mmmm")</f>
        <v>January</v>
      </c>
      <c r="I4211" s="2" t="str">
        <f>TEXT(Ecommerce_Sales[[#This Row],[Order_Date]],"yyyy")</f>
        <v>2024</v>
      </c>
      <c r="J4211" s="2" t="str">
        <f>TEXT(Ecommerce_Sales[[#This Row],[Order_Date]],"mmmm")</f>
        <v>January</v>
      </c>
      <c r="K4211" s="1" t="s">
        <v>1986</v>
      </c>
      <c r="L4211" s="1" t="s">
        <v>10552</v>
      </c>
      <c r="M4211" s="1" t="s">
        <v>2026</v>
      </c>
      <c r="N4211" s="1" t="s">
        <v>1978</v>
      </c>
      <c r="O4211" s="3">
        <v>536</v>
      </c>
      <c r="P4211">
        <v>1</v>
      </c>
      <c r="Q4211" s="3">
        <v>536</v>
      </c>
      <c r="R4211" s="1" t="s">
        <v>1958</v>
      </c>
      <c r="S4211" s="3">
        <v>75</v>
      </c>
      <c r="U4211" t="str">
        <f>IF(Ecommerce_Sales[[#This Row],[Delivery_Time_Days]]&gt;7,"Delay",IF(Ecommerce_Sales[[#This Row],[Delivery_Time_Days]] = 0,"No delivery",IF(Ecommerce_Sales[[#This Row],[Delivery_Time_Days]]&lt;=7,"On-time")))</f>
        <v>No delivery</v>
      </c>
      <c r="V4211" s="7">
        <f>Ecommerce_Sales[[#This Row],[Profit]]/Ecommerce_Sales[[#This Row],[Total_Price]]</f>
        <v>0.35074626865671643</v>
      </c>
      <c r="W4211" s="3">
        <v>188</v>
      </c>
      <c r="X4211" s="3"/>
    </row>
    <row r="4212" spans="1:24" x14ac:dyDescent="0.25">
      <c r="A4212" s="1" t="s">
        <v>10553</v>
      </c>
      <c r="B4212" s="1" t="s">
        <v>36</v>
      </c>
      <c r="C4212" s="1" t="s">
        <v>37</v>
      </c>
      <c r="D4212" s="1" t="s">
        <v>3639</v>
      </c>
      <c r="E4212" s="1" t="s">
        <v>1996</v>
      </c>
      <c r="F4212" s="2">
        <v>45463</v>
      </c>
      <c r="G4212" s="2">
        <v>45575</v>
      </c>
      <c r="H4212" s="2" t="str">
        <f>TEXT(Ecommerce_Sales[[#This Row],[Order_Date]],"mmmm")</f>
        <v>October</v>
      </c>
      <c r="I4212" s="2" t="str">
        <f>TEXT(Ecommerce_Sales[[#This Row],[Order_Date]],"yyyy")</f>
        <v>2024</v>
      </c>
      <c r="J4212" s="2" t="str">
        <f>TEXT(Ecommerce_Sales[[#This Row],[Order_Date]],"mmmm")</f>
        <v>October</v>
      </c>
      <c r="K4212" s="1" t="s">
        <v>1947</v>
      </c>
      <c r="L4212" s="1" t="s">
        <v>7543</v>
      </c>
      <c r="M4212" s="1" t="s">
        <v>1983</v>
      </c>
      <c r="N4212" s="1" t="s">
        <v>1950</v>
      </c>
      <c r="O4212" s="3">
        <v>417</v>
      </c>
      <c r="P4212">
        <v>3</v>
      </c>
      <c r="Q4212" s="3">
        <v>1250</v>
      </c>
      <c r="R4212" s="1" t="s">
        <v>1958</v>
      </c>
      <c r="S4212" s="3">
        <v>122</v>
      </c>
      <c r="T4212">
        <v>4</v>
      </c>
      <c r="U4212" t="str">
        <f>IF(Ecommerce_Sales[[#This Row],[Delivery_Time_Days]]&gt;7,"Delay",IF(Ecommerce_Sales[[#This Row],[Delivery_Time_Days]] = 0,"No delivery",IF(Ecommerce_Sales[[#This Row],[Delivery_Time_Days]]&lt;=7,"On-time")))</f>
        <v>On-time</v>
      </c>
      <c r="V4212" s="7">
        <f>Ecommerce_Sales[[#This Row],[Profit]]/Ecommerce_Sales[[#This Row],[Total_Price]]</f>
        <v>0.4</v>
      </c>
      <c r="W4212" s="3">
        <v>500</v>
      </c>
      <c r="X4212" s="3"/>
    </row>
    <row r="4213" spans="1:24" x14ac:dyDescent="0.25">
      <c r="A4213" s="1" t="s">
        <v>10554</v>
      </c>
      <c r="B4213" s="1" t="s">
        <v>214</v>
      </c>
      <c r="C4213" s="1" t="s">
        <v>215</v>
      </c>
      <c r="D4213" s="1" t="s">
        <v>3654</v>
      </c>
      <c r="E4213" s="1" t="s">
        <v>2005</v>
      </c>
      <c r="F4213" s="2">
        <v>45036</v>
      </c>
      <c r="G4213" s="2">
        <v>45635</v>
      </c>
      <c r="H4213" s="2" t="str">
        <f>TEXT(Ecommerce_Sales[[#This Row],[Order_Date]],"mmmm")</f>
        <v>December</v>
      </c>
      <c r="I4213" s="2" t="str">
        <f>TEXT(Ecommerce_Sales[[#This Row],[Order_Date]],"yyyy")</f>
        <v>2024</v>
      </c>
      <c r="J4213" s="2" t="str">
        <f>TEXT(Ecommerce_Sales[[#This Row],[Order_Date]],"mmmm")</f>
        <v>December</v>
      </c>
      <c r="K4213" s="1" t="s">
        <v>1947</v>
      </c>
      <c r="L4213" s="1" t="s">
        <v>10555</v>
      </c>
      <c r="M4213" s="1" t="s">
        <v>2079</v>
      </c>
      <c r="N4213" s="1" t="s">
        <v>1973</v>
      </c>
      <c r="O4213" s="3">
        <v>332</v>
      </c>
      <c r="P4213">
        <v>8</v>
      </c>
      <c r="Q4213" s="3">
        <v>2660</v>
      </c>
      <c r="R4213" s="1" t="s">
        <v>2016</v>
      </c>
      <c r="S4213" s="3">
        <v>280</v>
      </c>
      <c r="T4213">
        <v>10</v>
      </c>
      <c r="U4213" t="str">
        <f>IF(Ecommerce_Sales[[#This Row],[Delivery_Time_Days]]&gt;7,"Delay",IF(Ecommerce_Sales[[#This Row],[Delivery_Time_Days]] = 0,"No delivery",IF(Ecommerce_Sales[[#This Row],[Delivery_Time_Days]]&lt;=7,"On-time")))</f>
        <v>Delay</v>
      </c>
      <c r="V4213" s="7">
        <f>Ecommerce_Sales[[#This Row],[Profit]]/Ecommerce_Sales[[#This Row],[Total_Price]]</f>
        <v>0.3</v>
      </c>
      <c r="W4213" s="3">
        <v>798</v>
      </c>
      <c r="X4213" s="3"/>
    </row>
    <row r="4214" spans="1:24" x14ac:dyDescent="0.25">
      <c r="A4214" s="1" t="s">
        <v>10556</v>
      </c>
      <c r="B4214" s="1" t="s">
        <v>1563</v>
      </c>
      <c r="C4214" s="1" t="s">
        <v>1564</v>
      </c>
      <c r="D4214" s="1" t="s">
        <v>4196</v>
      </c>
      <c r="E4214" s="1" t="s">
        <v>1946</v>
      </c>
      <c r="F4214" s="2">
        <v>45237</v>
      </c>
      <c r="G4214" s="2">
        <v>45073</v>
      </c>
      <c r="H4214" s="2" t="str">
        <f>TEXT(Ecommerce_Sales[[#This Row],[Order_Date]],"mmmm")</f>
        <v>May</v>
      </c>
      <c r="I4214" s="2" t="str">
        <f>TEXT(Ecommerce_Sales[[#This Row],[Order_Date]],"yyyy")</f>
        <v>2023</v>
      </c>
      <c r="J4214" s="2" t="str">
        <f>TEXT(Ecommerce_Sales[[#This Row],[Order_Date]],"mmmm")</f>
        <v>May</v>
      </c>
      <c r="K4214" s="1" t="s">
        <v>1947</v>
      </c>
      <c r="L4214" s="1" t="s">
        <v>10557</v>
      </c>
      <c r="M4214" s="1" t="s">
        <v>1988</v>
      </c>
      <c r="N4214" s="1" t="s">
        <v>1989</v>
      </c>
      <c r="O4214" s="3">
        <v>341</v>
      </c>
      <c r="P4214">
        <v>5</v>
      </c>
      <c r="Q4214" s="3">
        <v>1704</v>
      </c>
      <c r="R4214" s="1" t="s">
        <v>1958</v>
      </c>
      <c r="S4214" s="3">
        <v>114</v>
      </c>
      <c r="T4214">
        <v>2</v>
      </c>
      <c r="U4214" t="str">
        <f>IF(Ecommerce_Sales[[#This Row],[Delivery_Time_Days]]&gt;7,"Delay",IF(Ecommerce_Sales[[#This Row],[Delivery_Time_Days]] = 0,"No delivery",IF(Ecommerce_Sales[[#This Row],[Delivery_Time_Days]]&lt;=7,"On-time")))</f>
        <v>On-time</v>
      </c>
      <c r="V4214" s="7">
        <f>Ecommerce_Sales[[#This Row],[Profit]]/Ecommerce_Sales[[#This Row],[Total_Price]]</f>
        <v>0.25</v>
      </c>
      <c r="W4214" s="3">
        <v>426</v>
      </c>
      <c r="X4214" s="3"/>
    </row>
    <row r="4215" spans="1:24" x14ac:dyDescent="0.25">
      <c r="A4215" s="1" t="s">
        <v>10558</v>
      </c>
      <c r="B4215" s="1" t="s">
        <v>890</v>
      </c>
      <c r="C4215" s="1" t="s">
        <v>891</v>
      </c>
      <c r="D4215" s="1" t="s">
        <v>5907</v>
      </c>
      <c r="E4215" s="1" t="s">
        <v>1981</v>
      </c>
      <c r="F4215" s="2">
        <v>45287</v>
      </c>
      <c r="G4215" s="2">
        <v>45344</v>
      </c>
      <c r="H4215" s="2" t="str">
        <f>TEXT(Ecommerce_Sales[[#This Row],[Order_Date]],"mmmm")</f>
        <v>February</v>
      </c>
      <c r="I4215" s="2" t="str">
        <f>TEXT(Ecommerce_Sales[[#This Row],[Order_Date]],"yyyy")</f>
        <v>2024</v>
      </c>
      <c r="J4215" s="2" t="str">
        <f>TEXT(Ecommerce_Sales[[#This Row],[Order_Date]],"mmmm")</f>
        <v>February</v>
      </c>
      <c r="K4215" s="1" t="s">
        <v>1947</v>
      </c>
      <c r="L4215" s="1" t="s">
        <v>6692</v>
      </c>
      <c r="M4215" s="1" t="s">
        <v>2058</v>
      </c>
      <c r="N4215" s="1" t="s">
        <v>1950</v>
      </c>
      <c r="O4215" s="3">
        <v>92</v>
      </c>
      <c r="P4215">
        <v>1</v>
      </c>
      <c r="Q4215" s="3">
        <v>92</v>
      </c>
      <c r="R4215" s="1" t="s">
        <v>1958</v>
      </c>
      <c r="S4215" s="3">
        <v>12</v>
      </c>
      <c r="T4215">
        <v>6</v>
      </c>
      <c r="U4215" t="str">
        <f>IF(Ecommerce_Sales[[#This Row],[Delivery_Time_Days]]&gt;7,"Delay",IF(Ecommerce_Sales[[#This Row],[Delivery_Time_Days]] = 0,"No delivery",IF(Ecommerce_Sales[[#This Row],[Delivery_Time_Days]]&lt;=7,"On-time")))</f>
        <v>On-time</v>
      </c>
      <c r="V4215" s="7">
        <f>Ecommerce_Sales[[#This Row],[Profit]]/Ecommerce_Sales[[#This Row],[Total_Price]]</f>
        <v>0.40217391304347827</v>
      </c>
      <c r="W4215" s="3">
        <v>37</v>
      </c>
      <c r="X4215" s="3"/>
    </row>
    <row r="4216" spans="1:24" x14ac:dyDescent="0.25">
      <c r="A4216" s="1" t="s">
        <v>10559</v>
      </c>
      <c r="B4216" s="1" t="s">
        <v>563</v>
      </c>
      <c r="C4216" s="1" t="s">
        <v>564</v>
      </c>
      <c r="D4216" s="1" t="s">
        <v>3987</v>
      </c>
      <c r="E4216" s="1" t="s">
        <v>1966</v>
      </c>
      <c r="F4216" s="2">
        <v>45305</v>
      </c>
      <c r="G4216" s="2">
        <v>45228</v>
      </c>
      <c r="H4216" s="2" t="str">
        <f>TEXT(Ecommerce_Sales[[#This Row],[Order_Date]],"mmmm")</f>
        <v>October</v>
      </c>
      <c r="I4216" s="2" t="str">
        <f>TEXT(Ecommerce_Sales[[#This Row],[Order_Date]],"yyyy")</f>
        <v>2023</v>
      </c>
      <c r="J4216" s="2" t="str">
        <f>TEXT(Ecommerce_Sales[[#This Row],[Order_Date]],"mmmm")</f>
        <v>October</v>
      </c>
      <c r="K4216" s="1" t="s">
        <v>1947</v>
      </c>
      <c r="L4216" s="1" t="s">
        <v>10560</v>
      </c>
      <c r="M4216" s="1" t="s">
        <v>1998</v>
      </c>
      <c r="N4216" s="1" t="s">
        <v>1973</v>
      </c>
      <c r="O4216" s="3">
        <v>491</v>
      </c>
      <c r="P4216">
        <v>6</v>
      </c>
      <c r="Q4216" s="3">
        <v>2944</v>
      </c>
      <c r="R4216" s="1" t="s">
        <v>1958</v>
      </c>
      <c r="S4216" s="3">
        <v>192</v>
      </c>
      <c r="T4216">
        <v>2</v>
      </c>
      <c r="U4216" t="str">
        <f>IF(Ecommerce_Sales[[#This Row],[Delivery_Time_Days]]&gt;7,"Delay",IF(Ecommerce_Sales[[#This Row],[Delivery_Time_Days]] = 0,"No delivery",IF(Ecommerce_Sales[[#This Row],[Delivery_Time_Days]]&lt;=7,"On-time")))</f>
        <v>On-time</v>
      </c>
      <c r="V4216" s="7">
        <f>Ecommerce_Sales[[#This Row],[Profit]]/Ecommerce_Sales[[#This Row],[Total_Price]]</f>
        <v>0.2999320652173913</v>
      </c>
      <c r="W4216" s="3">
        <v>883</v>
      </c>
      <c r="X4216" s="3"/>
    </row>
    <row r="4217" spans="1:24" x14ac:dyDescent="0.25">
      <c r="A4217" s="1" t="s">
        <v>10561</v>
      </c>
      <c r="B4217" s="1" t="s">
        <v>464</v>
      </c>
      <c r="C4217" s="1" t="s">
        <v>465</v>
      </c>
      <c r="D4217" s="1" t="s">
        <v>5158</v>
      </c>
      <c r="E4217" s="1" t="s">
        <v>1946</v>
      </c>
      <c r="F4217" s="2">
        <v>45474</v>
      </c>
      <c r="G4217" s="2">
        <v>45586</v>
      </c>
      <c r="H4217" s="2" t="str">
        <f>TEXT(Ecommerce_Sales[[#This Row],[Order_Date]],"mmmm")</f>
        <v>October</v>
      </c>
      <c r="I4217" s="2" t="str">
        <f>TEXT(Ecommerce_Sales[[#This Row],[Order_Date]],"yyyy")</f>
        <v>2024</v>
      </c>
      <c r="J4217" s="2" t="str">
        <f>TEXT(Ecommerce_Sales[[#This Row],[Order_Date]],"mmmm")</f>
        <v>October</v>
      </c>
      <c r="K4217" s="1" t="s">
        <v>1947</v>
      </c>
      <c r="L4217" s="1" t="s">
        <v>7118</v>
      </c>
      <c r="M4217" s="1" t="s">
        <v>1963</v>
      </c>
      <c r="N4217" s="1" t="s">
        <v>1957</v>
      </c>
      <c r="O4217" s="3">
        <v>417</v>
      </c>
      <c r="P4217">
        <v>1</v>
      </c>
      <c r="Q4217" s="3">
        <v>417</v>
      </c>
      <c r="R4217" s="1" t="s">
        <v>1951</v>
      </c>
      <c r="S4217" s="3">
        <v>33</v>
      </c>
      <c r="T4217">
        <v>5</v>
      </c>
      <c r="U4217" t="str">
        <f>IF(Ecommerce_Sales[[#This Row],[Delivery_Time_Days]]&gt;7,"Delay",IF(Ecommerce_Sales[[#This Row],[Delivery_Time_Days]] = 0,"No delivery",IF(Ecommerce_Sales[[#This Row],[Delivery_Time_Days]]&lt;=7,"On-time")))</f>
        <v>On-time</v>
      </c>
      <c r="V4217" s="7">
        <f>Ecommerce_Sales[[#This Row],[Profit]]/Ecommerce_Sales[[#This Row],[Total_Price]]</f>
        <v>0.15107913669064749</v>
      </c>
      <c r="W4217" s="3">
        <v>63</v>
      </c>
      <c r="X4217" s="3"/>
    </row>
    <row r="4218" spans="1:24" x14ac:dyDescent="0.25">
      <c r="A4218" s="1" t="s">
        <v>10562</v>
      </c>
      <c r="B4218" s="1" t="s">
        <v>464</v>
      </c>
      <c r="C4218" s="1" t="s">
        <v>465</v>
      </c>
      <c r="D4218" s="1" t="s">
        <v>5158</v>
      </c>
      <c r="E4218" s="1" t="s">
        <v>1946</v>
      </c>
      <c r="F4218" s="2">
        <v>45474</v>
      </c>
      <c r="G4218" s="2">
        <v>45445</v>
      </c>
      <c r="H4218" s="2" t="str">
        <f>TEXT(Ecommerce_Sales[[#This Row],[Order_Date]],"mmmm")</f>
        <v>June</v>
      </c>
      <c r="I4218" s="2" t="str">
        <f>TEXT(Ecommerce_Sales[[#This Row],[Order_Date]],"yyyy")</f>
        <v>2024</v>
      </c>
      <c r="J4218" s="2" t="str">
        <f>TEXT(Ecommerce_Sales[[#This Row],[Order_Date]],"mmmm")</f>
        <v>June</v>
      </c>
      <c r="K4218" s="1" t="s">
        <v>1992</v>
      </c>
      <c r="L4218" s="1" t="s">
        <v>10563</v>
      </c>
      <c r="M4218" s="1" t="s">
        <v>1983</v>
      </c>
      <c r="N4218" s="1" t="s">
        <v>1950</v>
      </c>
      <c r="O4218" s="3">
        <v>428</v>
      </c>
      <c r="P4218">
        <v>2</v>
      </c>
      <c r="Q4218" s="3">
        <v>856</v>
      </c>
      <c r="R4218" s="1" t="s">
        <v>1958</v>
      </c>
      <c r="S4218" s="3">
        <v>83</v>
      </c>
      <c r="U4218" t="str">
        <f>IF(Ecommerce_Sales[[#This Row],[Delivery_Time_Days]]&gt;7,"Delay",IF(Ecommerce_Sales[[#This Row],[Delivery_Time_Days]] = 0,"No delivery",IF(Ecommerce_Sales[[#This Row],[Delivery_Time_Days]]&lt;=7,"On-time")))</f>
        <v>No delivery</v>
      </c>
      <c r="V4218" s="7">
        <f>Ecommerce_Sales[[#This Row],[Profit]]/Ecommerce_Sales[[#This Row],[Total_Price]]</f>
        <v>0.40070093457943923</v>
      </c>
      <c r="W4218" s="3">
        <v>343</v>
      </c>
      <c r="X4218" s="3"/>
    </row>
    <row r="4219" spans="1:24" x14ac:dyDescent="0.25">
      <c r="A4219" s="1" t="s">
        <v>10564</v>
      </c>
      <c r="B4219" s="1" t="s">
        <v>474</v>
      </c>
      <c r="C4219" s="1" t="s">
        <v>475</v>
      </c>
      <c r="D4219" s="1" t="s">
        <v>2954</v>
      </c>
      <c r="E4219" s="1" t="s">
        <v>1954</v>
      </c>
      <c r="F4219" s="2">
        <v>45552</v>
      </c>
      <c r="G4219" s="2">
        <v>45179</v>
      </c>
      <c r="H4219" s="2" t="str">
        <f>TEXT(Ecommerce_Sales[[#This Row],[Order_Date]],"mmmm")</f>
        <v>September</v>
      </c>
      <c r="I4219" s="2" t="str">
        <f>TEXT(Ecommerce_Sales[[#This Row],[Order_Date]],"yyyy")</f>
        <v>2023</v>
      </c>
      <c r="J4219" s="2" t="str">
        <f>TEXT(Ecommerce_Sales[[#This Row],[Order_Date]],"mmmm")</f>
        <v>September</v>
      </c>
      <c r="K4219" s="1" t="s">
        <v>1947</v>
      </c>
      <c r="L4219" s="1" t="s">
        <v>2850</v>
      </c>
      <c r="M4219" s="1" t="s">
        <v>2058</v>
      </c>
      <c r="N4219" s="1" t="s">
        <v>1950</v>
      </c>
      <c r="O4219" s="3">
        <v>711</v>
      </c>
      <c r="P4219">
        <v>2</v>
      </c>
      <c r="Q4219" s="3">
        <v>1422</v>
      </c>
      <c r="R4219" s="1" t="s">
        <v>1951</v>
      </c>
      <c r="S4219" s="3">
        <v>105</v>
      </c>
      <c r="T4219">
        <v>8</v>
      </c>
      <c r="U4219" t="str">
        <f>IF(Ecommerce_Sales[[#This Row],[Delivery_Time_Days]]&gt;7,"Delay",IF(Ecommerce_Sales[[#This Row],[Delivery_Time_Days]] = 0,"No delivery",IF(Ecommerce_Sales[[#This Row],[Delivery_Time_Days]]&lt;=7,"On-time")))</f>
        <v>Delay</v>
      </c>
      <c r="V4219" s="7">
        <f>Ecommerce_Sales[[#This Row],[Profit]]/Ecommerce_Sales[[#This Row],[Total_Price]]</f>
        <v>0.40014064697609003</v>
      </c>
      <c r="W4219" s="3">
        <v>569</v>
      </c>
      <c r="X4219" s="3"/>
    </row>
    <row r="4220" spans="1:24" x14ac:dyDescent="0.25">
      <c r="A4220" s="1" t="s">
        <v>10565</v>
      </c>
      <c r="B4220" s="1" t="s">
        <v>1726</v>
      </c>
      <c r="C4220" s="1" t="s">
        <v>1727</v>
      </c>
      <c r="D4220" s="1" t="s">
        <v>6176</v>
      </c>
      <c r="E4220" s="1" t="s">
        <v>1961</v>
      </c>
      <c r="F4220" s="2">
        <v>45205</v>
      </c>
      <c r="G4220" s="2">
        <v>45177</v>
      </c>
      <c r="H4220" s="2" t="str">
        <f>TEXT(Ecommerce_Sales[[#This Row],[Order_Date]],"mmmm")</f>
        <v>September</v>
      </c>
      <c r="I4220" s="2" t="str">
        <f>TEXT(Ecommerce_Sales[[#This Row],[Order_Date]],"yyyy")</f>
        <v>2023</v>
      </c>
      <c r="J4220" s="2" t="str">
        <f>TEXT(Ecommerce_Sales[[#This Row],[Order_Date]],"mmmm")</f>
        <v>September</v>
      </c>
      <c r="K4220" s="1" t="s">
        <v>1947</v>
      </c>
      <c r="L4220" s="1" t="s">
        <v>10062</v>
      </c>
      <c r="M4220" s="1" t="s">
        <v>2030</v>
      </c>
      <c r="N4220" s="1" t="s">
        <v>1978</v>
      </c>
      <c r="O4220" s="3">
        <v>1052</v>
      </c>
      <c r="P4220">
        <v>3</v>
      </c>
      <c r="Q4220" s="3">
        <v>3155</v>
      </c>
      <c r="R4220" s="1" t="s">
        <v>1958</v>
      </c>
      <c r="S4220" s="3">
        <v>435</v>
      </c>
      <c r="T4220">
        <v>3</v>
      </c>
      <c r="U4220" t="str">
        <f>IF(Ecommerce_Sales[[#This Row],[Delivery_Time_Days]]&gt;7,"Delay",IF(Ecommerce_Sales[[#This Row],[Delivery_Time_Days]] = 0,"No delivery",IF(Ecommerce_Sales[[#This Row],[Delivery_Time_Days]]&lt;=7,"On-time")))</f>
        <v>On-time</v>
      </c>
      <c r="V4220" s="7">
        <f>Ecommerce_Sales[[#This Row],[Profit]]/Ecommerce_Sales[[#This Row],[Total_Price]]</f>
        <v>0.34992076069730588</v>
      </c>
      <c r="W4220" s="3">
        <v>1104</v>
      </c>
      <c r="X4220" s="3"/>
    </row>
    <row r="4221" spans="1:24" x14ac:dyDescent="0.25">
      <c r="A4221" s="1" t="s">
        <v>10566</v>
      </c>
      <c r="B4221" s="1" t="s">
        <v>1654</v>
      </c>
      <c r="C4221" s="1" t="s">
        <v>1655</v>
      </c>
      <c r="D4221" s="1" t="s">
        <v>2840</v>
      </c>
      <c r="E4221" s="1" t="s">
        <v>1961</v>
      </c>
      <c r="F4221" s="2">
        <v>45091</v>
      </c>
      <c r="G4221" s="2">
        <v>45120</v>
      </c>
      <c r="H4221" s="2" t="str">
        <f>TEXT(Ecommerce_Sales[[#This Row],[Order_Date]],"mmmm")</f>
        <v>July</v>
      </c>
      <c r="I4221" s="2" t="str">
        <f>TEXT(Ecommerce_Sales[[#This Row],[Order_Date]],"yyyy")</f>
        <v>2023</v>
      </c>
      <c r="J4221" s="2" t="str">
        <f>TEXT(Ecommerce_Sales[[#This Row],[Order_Date]],"mmmm")</f>
        <v>July</v>
      </c>
      <c r="K4221" s="1" t="s">
        <v>1947</v>
      </c>
      <c r="L4221" s="1" t="s">
        <v>10567</v>
      </c>
      <c r="M4221" s="1" t="s">
        <v>1977</v>
      </c>
      <c r="N4221" s="1" t="s">
        <v>1978</v>
      </c>
      <c r="O4221" s="3">
        <v>922</v>
      </c>
      <c r="P4221">
        <v>6</v>
      </c>
      <c r="Q4221" s="3">
        <v>5530</v>
      </c>
      <c r="R4221" s="1" t="s">
        <v>1951</v>
      </c>
      <c r="S4221" s="3">
        <v>813</v>
      </c>
      <c r="T4221">
        <v>4</v>
      </c>
      <c r="U4221" t="str">
        <f>IF(Ecommerce_Sales[[#This Row],[Delivery_Time_Days]]&gt;7,"Delay",IF(Ecommerce_Sales[[#This Row],[Delivery_Time_Days]] = 0,"No delivery",IF(Ecommerce_Sales[[#This Row],[Delivery_Time_Days]]&lt;=7,"On-time")))</f>
        <v>On-time</v>
      </c>
      <c r="V4221" s="7">
        <f>Ecommerce_Sales[[#This Row],[Profit]]/Ecommerce_Sales[[#This Row],[Total_Price]]</f>
        <v>0.35009041591320073</v>
      </c>
      <c r="W4221" s="3">
        <v>1936</v>
      </c>
      <c r="X4221" s="3"/>
    </row>
    <row r="4222" spans="1:24" x14ac:dyDescent="0.25">
      <c r="A4222" s="1" t="s">
        <v>10568</v>
      </c>
      <c r="B4222" s="1" t="s">
        <v>1716</v>
      </c>
      <c r="C4222" s="1" t="s">
        <v>1717</v>
      </c>
      <c r="D4222" s="1" t="s">
        <v>6225</v>
      </c>
      <c r="E4222" s="1" t="s">
        <v>1996</v>
      </c>
      <c r="F4222" s="2">
        <v>45222</v>
      </c>
      <c r="G4222" s="2">
        <v>45331</v>
      </c>
      <c r="H4222" s="2" t="str">
        <f>TEXT(Ecommerce_Sales[[#This Row],[Order_Date]],"mmmm")</f>
        <v>February</v>
      </c>
      <c r="I4222" s="2" t="str">
        <f>TEXT(Ecommerce_Sales[[#This Row],[Order_Date]],"yyyy")</f>
        <v>2024</v>
      </c>
      <c r="J4222" s="2" t="str">
        <f>TEXT(Ecommerce_Sales[[#This Row],[Order_Date]],"mmmm")</f>
        <v>February</v>
      </c>
      <c r="K4222" s="1" t="s">
        <v>1947</v>
      </c>
      <c r="L4222" s="1" t="s">
        <v>10569</v>
      </c>
      <c r="M4222" s="1" t="s">
        <v>2247</v>
      </c>
      <c r="N4222" s="1" t="s">
        <v>1957</v>
      </c>
      <c r="O4222" s="3">
        <v>122</v>
      </c>
      <c r="P4222">
        <v>1</v>
      </c>
      <c r="Q4222" s="3">
        <v>122</v>
      </c>
      <c r="R4222" s="1" t="s">
        <v>1958</v>
      </c>
      <c r="S4222" s="3">
        <v>11</v>
      </c>
      <c r="T4222">
        <v>5</v>
      </c>
      <c r="U4222" t="str">
        <f>IF(Ecommerce_Sales[[#This Row],[Delivery_Time_Days]]&gt;7,"Delay",IF(Ecommerce_Sales[[#This Row],[Delivery_Time_Days]] = 0,"No delivery",IF(Ecommerce_Sales[[#This Row],[Delivery_Time_Days]]&lt;=7,"On-time")))</f>
        <v>On-time</v>
      </c>
      <c r="V4222" s="7">
        <f>Ecommerce_Sales[[#This Row],[Profit]]/Ecommerce_Sales[[#This Row],[Total_Price]]</f>
        <v>0.14754098360655737</v>
      </c>
      <c r="W4222" s="3">
        <v>18</v>
      </c>
      <c r="X4222" s="3"/>
    </row>
    <row r="4223" spans="1:24" x14ac:dyDescent="0.25">
      <c r="A4223" s="1" t="s">
        <v>10570</v>
      </c>
      <c r="B4223" s="1" t="s">
        <v>1459</v>
      </c>
      <c r="C4223" s="1" t="s">
        <v>1460</v>
      </c>
      <c r="D4223" s="1" t="s">
        <v>6352</v>
      </c>
      <c r="E4223" s="1" t="s">
        <v>1961</v>
      </c>
      <c r="F4223" s="2">
        <v>44969</v>
      </c>
      <c r="G4223" s="2">
        <v>45173</v>
      </c>
      <c r="H4223" s="2" t="str">
        <f>TEXT(Ecommerce_Sales[[#This Row],[Order_Date]],"mmmm")</f>
        <v>September</v>
      </c>
      <c r="I4223" s="2" t="str">
        <f>TEXT(Ecommerce_Sales[[#This Row],[Order_Date]],"yyyy")</f>
        <v>2023</v>
      </c>
      <c r="J4223" s="2" t="str">
        <f>TEXT(Ecommerce_Sales[[#This Row],[Order_Date]],"mmmm")</f>
        <v>September</v>
      </c>
      <c r="K4223" s="1" t="s">
        <v>1947</v>
      </c>
      <c r="L4223" s="1" t="s">
        <v>10571</v>
      </c>
      <c r="M4223" s="1" t="s">
        <v>1956</v>
      </c>
      <c r="N4223" s="1" t="s">
        <v>1957</v>
      </c>
      <c r="O4223" s="3">
        <v>461</v>
      </c>
      <c r="P4223">
        <v>3</v>
      </c>
      <c r="Q4223" s="3">
        <v>1384</v>
      </c>
      <c r="R4223" s="1" t="s">
        <v>1951</v>
      </c>
      <c r="S4223" s="3">
        <v>84</v>
      </c>
      <c r="T4223">
        <v>7</v>
      </c>
      <c r="U4223" t="str">
        <f>IF(Ecommerce_Sales[[#This Row],[Delivery_Time_Days]]&gt;7,"Delay",IF(Ecommerce_Sales[[#This Row],[Delivery_Time_Days]] = 0,"No delivery",IF(Ecommerce_Sales[[#This Row],[Delivery_Time_Days]]&lt;=7,"On-time")))</f>
        <v>On-time</v>
      </c>
      <c r="V4223" s="7">
        <f>Ecommerce_Sales[[#This Row],[Profit]]/Ecommerce_Sales[[#This Row],[Total_Price]]</f>
        <v>0.15028901734104047</v>
      </c>
      <c r="W4223" s="3">
        <v>208</v>
      </c>
      <c r="X4223" s="3"/>
    </row>
    <row r="4224" spans="1:24" x14ac:dyDescent="0.25">
      <c r="A4224" s="1" t="s">
        <v>10572</v>
      </c>
      <c r="B4224" s="1" t="s">
        <v>284</v>
      </c>
      <c r="C4224" s="1" t="s">
        <v>285</v>
      </c>
      <c r="D4224" s="1" t="s">
        <v>4825</v>
      </c>
      <c r="E4224" s="1" t="s">
        <v>1946</v>
      </c>
      <c r="F4224" s="2">
        <v>45471</v>
      </c>
      <c r="G4224" s="2">
        <v>45650</v>
      </c>
      <c r="H4224" s="2" t="str">
        <f>TEXT(Ecommerce_Sales[[#This Row],[Order_Date]],"mmmm")</f>
        <v>December</v>
      </c>
      <c r="I4224" s="2" t="str">
        <f>TEXT(Ecommerce_Sales[[#This Row],[Order_Date]],"yyyy")</f>
        <v>2024</v>
      </c>
      <c r="J4224" s="2" t="str">
        <f>TEXT(Ecommerce_Sales[[#This Row],[Order_Date]],"mmmm")</f>
        <v>December</v>
      </c>
      <c r="K4224" s="1" t="s">
        <v>1986</v>
      </c>
      <c r="L4224" s="1" t="s">
        <v>10573</v>
      </c>
      <c r="M4224" s="1" t="s">
        <v>1977</v>
      </c>
      <c r="N4224" s="1" t="s">
        <v>1978</v>
      </c>
      <c r="O4224" s="3">
        <v>679</v>
      </c>
      <c r="P4224">
        <v>4</v>
      </c>
      <c r="Q4224" s="3">
        <v>2718</v>
      </c>
      <c r="R4224" s="1" t="s">
        <v>2012</v>
      </c>
      <c r="S4224" s="3">
        <v>353</v>
      </c>
      <c r="U4224" t="str">
        <f>IF(Ecommerce_Sales[[#This Row],[Delivery_Time_Days]]&gt;7,"Delay",IF(Ecommerce_Sales[[#This Row],[Delivery_Time_Days]] = 0,"No delivery",IF(Ecommerce_Sales[[#This Row],[Delivery_Time_Days]]&lt;=7,"On-time")))</f>
        <v>No delivery</v>
      </c>
      <c r="V4224" s="7">
        <f>Ecommerce_Sales[[#This Row],[Profit]]/Ecommerce_Sales[[#This Row],[Total_Price]]</f>
        <v>0.34988962472406182</v>
      </c>
      <c r="W4224" s="3">
        <v>951</v>
      </c>
      <c r="X4224" s="3"/>
    </row>
    <row r="4225" spans="1:24" x14ac:dyDescent="0.25">
      <c r="A4225" s="1" t="s">
        <v>10574</v>
      </c>
      <c r="B4225" s="1" t="s">
        <v>1581</v>
      </c>
      <c r="C4225" s="1" t="s">
        <v>1582</v>
      </c>
      <c r="D4225" s="1" t="s">
        <v>4873</v>
      </c>
      <c r="E4225" s="1" t="s">
        <v>1966</v>
      </c>
      <c r="F4225" s="2">
        <v>45183</v>
      </c>
      <c r="G4225" s="2">
        <v>44945</v>
      </c>
      <c r="H4225" s="2" t="str">
        <f>TEXT(Ecommerce_Sales[[#This Row],[Order_Date]],"mmmm")</f>
        <v>January</v>
      </c>
      <c r="I4225" s="2" t="str">
        <f>TEXT(Ecommerce_Sales[[#This Row],[Order_Date]],"yyyy")</f>
        <v>2023</v>
      </c>
      <c r="J4225" s="2" t="str">
        <f>TEXT(Ecommerce_Sales[[#This Row],[Order_Date]],"mmmm")</f>
        <v>January</v>
      </c>
      <c r="K4225" s="1" t="s">
        <v>1947</v>
      </c>
      <c r="L4225" s="1" t="s">
        <v>10575</v>
      </c>
      <c r="M4225" s="1" t="s">
        <v>2079</v>
      </c>
      <c r="N4225" s="1" t="s">
        <v>1973</v>
      </c>
      <c r="O4225" s="3">
        <v>657</v>
      </c>
      <c r="P4225">
        <v>4</v>
      </c>
      <c r="Q4225" s="3">
        <v>2627</v>
      </c>
      <c r="R4225" s="1" t="s">
        <v>1958</v>
      </c>
      <c r="S4225" s="3">
        <v>319</v>
      </c>
      <c r="T4225">
        <v>3</v>
      </c>
      <c r="U4225" t="str">
        <f>IF(Ecommerce_Sales[[#This Row],[Delivery_Time_Days]]&gt;7,"Delay",IF(Ecommerce_Sales[[#This Row],[Delivery_Time_Days]] = 0,"No delivery",IF(Ecommerce_Sales[[#This Row],[Delivery_Time_Days]]&lt;=7,"On-time")))</f>
        <v>On-time</v>
      </c>
      <c r="V4225" s="7">
        <f>Ecommerce_Sales[[#This Row],[Profit]]/Ecommerce_Sales[[#This Row],[Total_Price]]</f>
        <v>0.29996193376475067</v>
      </c>
      <c r="W4225" s="3">
        <v>788</v>
      </c>
      <c r="X4225" s="3"/>
    </row>
    <row r="4226" spans="1:24" x14ac:dyDescent="0.25">
      <c r="A4226" s="1" t="s">
        <v>10576</v>
      </c>
      <c r="B4226" s="1" t="s">
        <v>858</v>
      </c>
      <c r="C4226" s="1" t="s">
        <v>859</v>
      </c>
      <c r="D4226" s="1" t="s">
        <v>3161</v>
      </c>
      <c r="E4226" s="1" t="s">
        <v>1981</v>
      </c>
      <c r="F4226" s="2">
        <v>45417</v>
      </c>
      <c r="G4226" s="2">
        <v>45016</v>
      </c>
      <c r="H4226" s="2" t="str">
        <f>TEXT(Ecommerce_Sales[[#This Row],[Order_Date]],"mmmm")</f>
        <v>March</v>
      </c>
      <c r="I4226" s="2" t="str">
        <f>TEXT(Ecommerce_Sales[[#This Row],[Order_Date]],"yyyy")</f>
        <v>2023</v>
      </c>
      <c r="J4226" s="2" t="str">
        <f>TEXT(Ecommerce_Sales[[#This Row],[Order_Date]],"mmmm")</f>
        <v>March</v>
      </c>
      <c r="K4226" s="1" t="s">
        <v>1986</v>
      </c>
      <c r="L4226" s="1" t="s">
        <v>10577</v>
      </c>
      <c r="M4226" s="1" t="s">
        <v>2007</v>
      </c>
      <c r="N4226" s="1" t="s">
        <v>1973</v>
      </c>
      <c r="O4226" s="3">
        <v>93</v>
      </c>
      <c r="P4226">
        <v>4</v>
      </c>
      <c r="Q4226" s="3">
        <v>371</v>
      </c>
      <c r="R4226" s="1" t="s">
        <v>1958</v>
      </c>
      <c r="S4226" s="3">
        <v>35</v>
      </c>
      <c r="U4226" t="str">
        <f>IF(Ecommerce_Sales[[#This Row],[Delivery_Time_Days]]&gt;7,"Delay",IF(Ecommerce_Sales[[#This Row],[Delivery_Time_Days]] = 0,"No delivery",IF(Ecommerce_Sales[[#This Row],[Delivery_Time_Days]]&lt;=7,"On-time")))</f>
        <v>No delivery</v>
      </c>
      <c r="V4226" s="7">
        <f>Ecommerce_Sales[[#This Row],[Profit]]/Ecommerce_Sales[[#This Row],[Total_Price]]</f>
        <v>0.29919137466307277</v>
      </c>
      <c r="W4226" s="3">
        <v>111</v>
      </c>
      <c r="X4226" s="3"/>
    </row>
    <row r="4227" spans="1:24" x14ac:dyDescent="0.25">
      <c r="A4227" s="1" t="s">
        <v>10578</v>
      </c>
      <c r="B4227" s="1" t="s">
        <v>515</v>
      </c>
      <c r="C4227" s="1" t="s">
        <v>1409</v>
      </c>
      <c r="D4227" s="1" t="s">
        <v>9094</v>
      </c>
      <c r="E4227" s="1" t="s">
        <v>1954</v>
      </c>
      <c r="F4227" s="2">
        <v>45092</v>
      </c>
      <c r="G4227" s="2">
        <v>45492</v>
      </c>
      <c r="H4227" s="2" t="str">
        <f>TEXT(Ecommerce_Sales[[#This Row],[Order_Date]],"mmmm")</f>
        <v>July</v>
      </c>
      <c r="I4227" s="2" t="str">
        <f>TEXT(Ecommerce_Sales[[#This Row],[Order_Date]],"yyyy")</f>
        <v>2024</v>
      </c>
      <c r="J4227" s="2" t="str">
        <f>TEXT(Ecommerce_Sales[[#This Row],[Order_Date]],"mmmm")</f>
        <v>July</v>
      </c>
      <c r="K4227" s="1" t="s">
        <v>1947</v>
      </c>
      <c r="L4227" s="1" t="s">
        <v>7053</v>
      </c>
      <c r="M4227" s="1" t="s">
        <v>2058</v>
      </c>
      <c r="N4227" s="1" t="s">
        <v>1950</v>
      </c>
      <c r="O4227" s="3">
        <v>254</v>
      </c>
      <c r="P4227">
        <v>1</v>
      </c>
      <c r="Q4227" s="3">
        <v>254</v>
      </c>
      <c r="R4227" s="1" t="s">
        <v>1951</v>
      </c>
      <c r="S4227" s="3">
        <v>36</v>
      </c>
      <c r="T4227">
        <v>5</v>
      </c>
      <c r="U4227" t="str">
        <f>IF(Ecommerce_Sales[[#This Row],[Delivery_Time_Days]]&gt;7,"Delay",IF(Ecommerce_Sales[[#This Row],[Delivery_Time_Days]] = 0,"No delivery",IF(Ecommerce_Sales[[#This Row],[Delivery_Time_Days]]&lt;=7,"On-time")))</f>
        <v>On-time</v>
      </c>
      <c r="V4227" s="7">
        <f>Ecommerce_Sales[[#This Row],[Profit]]/Ecommerce_Sales[[#This Row],[Total_Price]]</f>
        <v>0.40157480314960631</v>
      </c>
      <c r="W4227" s="3">
        <v>102</v>
      </c>
      <c r="X4227" s="3"/>
    </row>
    <row r="4228" spans="1:24" x14ac:dyDescent="0.25">
      <c r="A4228" s="1" t="s">
        <v>10579</v>
      </c>
      <c r="B4228" s="1" t="s">
        <v>132</v>
      </c>
      <c r="C4228" s="1" t="s">
        <v>133</v>
      </c>
      <c r="D4228" s="1" t="s">
        <v>4422</v>
      </c>
      <c r="E4228" s="1" t="s">
        <v>1946</v>
      </c>
      <c r="F4228" s="2">
        <v>45614</v>
      </c>
      <c r="G4228" s="2">
        <v>45430</v>
      </c>
      <c r="H4228" s="2" t="str">
        <f>TEXT(Ecommerce_Sales[[#This Row],[Order_Date]],"mmmm")</f>
        <v>May</v>
      </c>
      <c r="I4228" s="2" t="str">
        <f>TEXT(Ecommerce_Sales[[#This Row],[Order_Date]],"yyyy")</f>
        <v>2024</v>
      </c>
      <c r="J4228" s="2" t="str">
        <f>TEXT(Ecommerce_Sales[[#This Row],[Order_Date]],"mmmm")</f>
        <v>May</v>
      </c>
      <c r="K4228" s="1" t="s">
        <v>1947</v>
      </c>
      <c r="L4228" s="1" t="s">
        <v>10580</v>
      </c>
      <c r="M4228" s="1" t="s">
        <v>2007</v>
      </c>
      <c r="N4228" s="1" t="s">
        <v>1973</v>
      </c>
      <c r="O4228" s="3">
        <v>690</v>
      </c>
      <c r="P4228">
        <v>3</v>
      </c>
      <c r="Q4228" s="3">
        <v>2069</v>
      </c>
      <c r="R4228" s="1" t="s">
        <v>1958</v>
      </c>
      <c r="S4228" s="3">
        <v>255</v>
      </c>
      <c r="T4228">
        <v>8</v>
      </c>
      <c r="U4228" t="str">
        <f>IF(Ecommerce_Sales[[#This Row],[Delivery_Time_Days]]&gt;7,"Delay",IF(Ecommerce_Sales[[#This Row],[Delivery_Time_Days]] = 0,"No delivery",IF(Ecommerce_Sales[[#This Row],[Delivery_Time_Days]]&lt;=7,"On-time")))</f>
        <v>Delay</v>
      </c>
      <c r="V4228" s="7">
        <f>Ecommerce_Sales[[#This Row],[Profit]]/Ecommerce_Sales[[#This Row],[Total_Price]]</f>
        <v>0.3001449975833736</v>
      </c>
      <c r="W4228" s="3">
        <v>621</v>
      </c>
      <c r="X4228" s="3"/>
    </row>
    <row r="4229" spans="1:24" x14ac:dyDescent="0.25">
      <c r="A4229" s="1" t="s">
        <v>10581</v>
      </c>
      <c r="B4229" s="1" t="s">
        <v>1171</v>
      </c>
      <c r="C4229" s="1" t="s">
        <v>1172</v>
      </c>
      <c r="D4229" s="1" t="s">
        <v>2843</v>
      </c>
      <c r="E4229" s="1" t="s">
        <v>1961</v>
      </c>
      <c r="F4229" s="2">
        <v>45214</v>
      </c>
      <c r="G4229" s="2">
        <v>45037</v>
      </c>
      <c r="H4229" s="2" t="str">
        <f>TEXT(Ecommerce_Sales[[#This Row],[Order_Date]],"mmmm")</f>
        <v>April</v>
      </c>
      <c r="I4229" s="2" t="str">
        <f>TEXT(Ecommerce_Sales[[#This Row],[Order_Date]],"yyyy")</f>
        <v>2023</v>
      </c>
      <c r="J4229" s="2" t="str">
        <f>TEXT(Ecommerce_Sales[[#This Row],[Order_Date]],"mmmm")</f>
        <v>April</v>
      </c>
      <c r="K4229" s="1" t="s">
        <v>1947</v>
      </c>
      <c r="L4229" s="1" t="s">
        <v>10582</v>
      </c>
      <c r="M4229" s="1" t="s">
        <v>2030</v>
      </c>
      <c r="N4229" s="1" t="s">
        <v>1978</v>
      </c>
      <c r="O4229" s="3">
        <v>59</v>
      </c>
      <c r="P4229">
        <v>3</v>
      </c>
      <c r="Q4229" s="3">
        <v>176</v>
      </c>
      <c r="R4229" s="1" t="s">
        <v>1951</v>
      </c>
      <c r="S4229" s="3">
        <v>15</v>
      </c>
      <c r="T4229">
        <v>9</v>
      </c>
      <c r="U4229" t="str">
        <f>IF(Ecommerce_Sales[[#This Row],[Delivery_Time_Days]]&gt;7,"Delay",IF(Ecommerce_Sales[[#This Row],[Delivery_Time_Days]] = 0,"No delivery",IF(Ecommerce_Sales[[#This Row],[Delivery_Time_Days]]&lt;=7,"On-time")))</f>
        <v>Delay</v>
      </c>
      <c r="V4229" s="7">
        <f>Ecommerce_Sales[[#This Row],[Profit]]/Ecommerce_Sales[[#This Row],[Total_Price]]</f>
        <v>0.35227272727272729</v>
      </c>
      <c r="W4229" s="3">
        <v>62</v>
      </c>
      <c r="X4229" s="3"/>
    </row>
    <row r="4230" spans="1:24" x14ac:dyDescent="0.25">
      <c r="A4230" s="1" t="s">
        <v>10583</v>
      </c>
      <c r="B4230" s="1" t="s">
        <v>1753</v>
      </c>
      <c r="C4230" s="1" t="s">
        <v>1754</v>
      </c>
      <c r="D4230" s="1" t="s">
        <v>4160</v>
      </c>
      <c r="E4230" s="1" t="s">
        <v>1966</v>
      </c>
      <c r="F4230" s="2">
        <v>44990</v>
      </c>
      <c r="G4230" s="2">
        <v>45227</v>
      </c>
      <c r="H4230" s="2" t="str">
        <f>TEXT(Ecommerce_Sales[[#This Row],[Order_Date]],"mmmm")</f>
        <v>October</v>
      </c>
      <c r="I4230" s="2" t="str">
        <f>TEXT(Ecommerce_Sales[[#This Row],[Order_Date]],"yyyy")</f>
        <v>2023</v>
      </c>
      <c r="J4230" s="2" t="str">
        <f>TEXT(Ecommerce_Sales[[#This Row],[Order_Date]],"mmmm")</f>
        <v>October</v>
      </c>
      <c r="K4230" s="1" t="s">
        <v>1986</v>
      </c>
      <c r="L4230" s="1" t="s">
        <v>4313</v>
      </c>
      <c r="M4230" s="1" t="s">
        <v>1998</v>
      </c>
      <c r="N4230" s="1" t="s">
        <v>1973</v>
      </c>
      <c r="O4230" s="3">
        <v>1028</v>
      </c>
      <c r="P4230">
        <v>6</v>
      </c>
      <c r="Q4230" s="3">
        <v>6168</v>
      </c>
      <c r="R4230" s="1" t="s">
        <v>1958</v>
      </c>
      <c r="S4230" s="3">
        <v>872</v>
      </c>
      <c r="U4230" t="str">
        <f>IF(Ecommerce_Sales[[#This Row],[Delivery_Time_Days]]&gt;7,"Delay",IF(Ecommerce_Sales[[#This Row],[Delivery_Time_Days]] = 0,"No delivery",IF(Ecommerce_Sales[[#This Row],[Delivery_Time_Days]]&lt;=7,"On-time")))</f>
        <v>No delivery</v>
      </c>
      <c r="V4230" s="7">
        <f>Ecommerce_Sales[[#This Row],[Profit]]/Ecommerce_Sales[[#This Row],[Total_Price]]</f>
        <v>0.29993514915693903</v>
      </c>
      <c r="W4230" s="3">
        <v>1850</v>
      </c>
      <c r="X4230" s="3"/>
    </row>
    <row r="4231" spans="1:24" x14ac:dyDescent="0.25">
      <c r="A4231" s="1" t="s">
        <v>10584</v>
      </c>
      <c r="B4231" s="1" t="s">
        <v>1518</v>
      </c>
      <c r="C4231" s="1" t="s">
        <v>1519</v>
      </c>
      <c r="D4231" s="1" t="s">
        <v>6411</v>
      </c>
      <c r="E4231" s="1" t="s">
        <v>1954</v>
      </c>
      <c r="F4231" s="2">
        <v>45378</v>
      </c>
      <c r="G4231" s="2">
        <v>45082</v>
      </c>
      <c r="H4231" s="2" t="str">
        <f>TEXT(Ecommerce_Sales[[#This Row],[Order_Date]],"mmmm")</f>
        <v>June</v>
      </c>
      <c r="I4231" s="2" t="str">
        <f>TEXT(Ecommerce_Sales[[#This Row],[Order_Date]],"yyyy")</f>
        <v>2023</v>
      </c>
      <c r="J4231" s="2" t="str">
        <f>TEXT(Ecommerce_Sales[[#This Row],[Order_Date]],"mmmm")</f>
        <v>June</v>
      </c>
      <c r="K4231" s="1" t="s">
        <v>1947</v>
      </c>
      <c r="L4231" s="1" t="s">
        <v>10585</v>
      </c>
      <c r="M4231" s="1" t="s">
        <v>1988</v>
      </c>
      <c r="N4231" s="1" t="s">
        <v>1989</v>
      </c>
      <c r="O4231" s="3">
        <v>412</v>
      </c>
      <c r="P4231">
        <v>1</v>
      </c>
      <c r="Q4231" s="3">
        <v>412</v>
      </c>
      <c r="R4231" s="1" t="s">
        <v>1958</v>
      </c>
      <c r="S4231" s="3">
        <v>59</v>
      </c>
      <c r="T4231">
        <v>2</v>
      </c>
      <c r="U4231" t="str">
        <f>IF(Ecommerce_Sales[[#This Row],[Delivery_Time_Days]]&gt;7,"Delay",IF(Ecommerce_Sales[[#This Row],[Delivery_Time_Days]] = 0,"No delivery",IF(Ecommerce_Sales[[#This Row],[Delivery_Time_Days]]&lt;=7,"On-time")))</f>
        <v>On-time</v>
      </c>
      <c r="V4231" s="7">
        <f>Ecommerce_Sales[[#This Row],[Profit]]/Ecommerce_Sales[[#This Row],[Total_Price]]</f>
        <v>0.25</v>
      </c>
      <c r="W4231" s="3">
        <v>103</v>
      </c>
      <c r="X4231" s="3"/>
    </row>
    <row r="4232" spans="1:24" x14ac:dyDescent="0.25">
      <c r="A4232" s="1" t="s">
        <v>10586</v>
      </c>
      <c r="B4232" s="1" t="s">
        <v>557</v>
      </c>
      <c r="C4232" s="1" t="s">
        <v>558</v>
      </c>
      <c r="D4232" s="1" t="s">
        <v>3573</v>
      </c>
      <c r="E4232" s="1" t="s">
        <v>2005</v>
      </c>
      <c r="F4232" s="2">
        <v>45169</v>
      </c>
      <c r="G4232" s="2">
        <v>44954</v>
      </c>
      <c r="H4232" s="2" t="str">
        <f>TEXT(Ecommerce_Sales[[#This Row],[Order_Date]],"mmmm")</f>
        <v>January</v>
      </c>
      <c r="I4232" s="2" t="str">
        <f>TEXT(Ecommerce_Sales[[#This Row],[Order_Date]],"yyyy")</f>
        <v>2023</v>
      </c>
      <c r="J4232" s="2" t="str">
        <f>TEXT(Ecommerce_Sales[[#This Row],[Order_Date]],"mmmm")</f>
        <v>January</v>
      </c>
      <c r="K4232" s="1" t="s">
        <v>1947</v>
      </c>
      <c r="L4232" s="1" t="s">
        <v>10587</v>
      </c>
      <c r="M4232" s="1" t="s">
        <v>1998</v>
      </c>
      <c r="N4232" s="1" t="s">
        <v>1973</v>
      </c>
      <c r="O4232" s="3">
        <v>564</v>
      </c>
      <c r="P4232">
        <v>3</v>
      </c>
      <c r="Q4232" s="3">
        <v>1691</v>
      </c>
      <c r="R4232" s="1" t="s">
        <v>2008</v>
      </c>
      <c r="S4232" s="3">
        <v>167</v>
      </c>
      <c r="T4232">
        <v>6</v>
      </c>
      <c r="U4232" t="str">
        <f>IF(Ecommerce_Sales[[#This Row],[Delivery_Time_Days]]&gt;7,"Delay",IF(Ecommerce_Sales[[#This Row],[Delivery_Time_Days]] = 0,"No delivery",IF(Ecommerce_Sales[[#This Row],[Delivery_Time_Days]]&lt;=7,"On-time")))</f>
        <v>On-time</v>
      </c>
      <c r="V4232" s="7">
        <f>Ecommerce_Sales[[#This Row],[Profit]]/Ecommerce_Sales[[#This Row],[Total_Price]]</f>
        <v>0.29982259018332347</v>
      </c>
      <c r="W4232" s="3">
        <v>507</v>
      </c>
      <c r="X4232" s="3"/>
    </row>
    <row r="4233" spans="1:24" x14ac:dyDescent="0.25">
      <c r="A4233" s="1" t="s">
        <v>10588</v>
      </c>
      <c r="B4233" s="1" t="s">
        <v>160</v>
      </c>
      <c r="C4233" s="1" t="s">
        <v>161</v>
      </c>
      <c r="D4233" s="1" t="s">
        <v>3396</v>
      </c>
      <c r="E4233" s="1" t="s">
        <v>2005</v>
      </c>
      <c r="F4233" s="2">
        <v>45489</v>
      </c>
      <c r="G4233" s="2">
        <v>45233</v>
      </c>
      <c r="H4233" s="2" t="str">
        <f>TEXT(Ecommerce_Sales[[#This Row],[Order_Date]],"mmmm")</f>
        <v>November</v>
      </c>
      <c r="I4233" s="2" t="str">
        <f>TEXT(Ecommerce_Sales[[#This Row],[Order_Date]],"yyyy")</f>
        <v>2023</v>
      </c>
      <c r="J4233" s="2" t="str">
        <f>TEXT(Ecommerce_Sales[[#This Row],[Order_Date]],"mmmm")</f>
        <v>November</v>
      </c>
      <c r="K4233" s="1" t="s">
        <v>1947</v>
      </c>
      <c r="L4233" s="1" t="s">
        <v>5372</v>
      </c>
      <c r="M4233" s="1" t="s">
        <v>1949</v>
      </c>
      <c r="N4233" s="1" t="s">
        <v>1950</v>
      </c>
      <c r="O4233" s="3">
        <v>942</v>
      </c>
      <c r="P4233">
        <v>6</v>
      </c>
      <c r="Q4233" s="3">
        <v>5655</v>
      </c>
      <c r="R4233" s="1" t="s">
        <v>2012</v>
      </c>
      <c r="S4233" s="3">
        <v>847</v>
      </c>
      <c r="T4233">
        <v>6</v>
      </c>
      <c r="U4233" t="str">
        <f>IF(Ecommerce_Sales[[#This Row],[Delivery_Time_Days]]&gt;7,"Delay",IF(Ecommerce_Sales[[#This Row],[Delivery_Time_Days]] = 0,"No delivery",IF(Ecommerce_Sales[[#This Row],[Delivery_Time_Days]]&lt;=7,"On-time")))</f>
        <v>On-time</v>
      </c>
      <c r="V4233" s="7">
        <f>Ecommerce_Sales[[#This Row],[Profit]]/Ecommerce_Sales[[#This Row],[Total_Price]]</f>
        <v>0.4</v>
      </c>
      <c r="W4233" s="3">
        <v>2262</v>
      </c>
      <c r="X4233" s="3"/>
    </row>
    <row r="4234" spans="1:24" x14ac:dyDescent="0.25">
      <c r="A4234" s="1" t="s">
        <v>10589</v>
      </c>
      <c r="B4234" s="1" t="s">
        <v>1213</v>
      </c>
      <c r="C4234" s="1" t="s">
        <v>1214</v>
      </c>
      <c r="D4234" s="1" t="s">
        <v>1991</v>
      </c>
      <c r="E4234" s="1" t="s">
        <v>1966</v>
      </c>
      <c r="F4234" s="2">
        <v>45337</v>
      </c>
      <c r="G4234" s="2">
        <v>45110</v>
      </c>
      <c r="H4234" s="2" t="str">
        <f>TEXT(Ecommerce_Sales[[#This Row],[Order_Date]],"mmmm")</f>
        <v>July</v>
      </c>
      <c r="I4234" s="2" t="str">
        <f>TEXT(Ecommerce_Sales[[#This Row],[Order_Date]],"yyyy")</f>
        <v>2023</v>
      </c>
      <c r="J4234" s="2" t="str">
        <f>TEXT(Ecommerce_Sales[[#This Row],[Order_Date]],"mmmm")</f>
        <v>July</v>
      </c>
      <c r="K4234" s="1" t="s">
        <v>1947</v>
      </c>
      <c r="L4234" s="1" t="s">
        <v>10590</v>
      </c>
      <c r="M4234" s="1" t="s">
        <v>2072</v>
      </c>
      <c r="N4234" s="1" t="s">
        <v>1950</v>
      </c>
      <c r="O4234" s="3">
        <v>196</v>
      </c>
      <c r="P4234">
        <v>2</v>
      </c>
      <c r="Q4234" s="3">
        <v>392</v>
      </c>
      <c r="R4234" s="1" t="s">
        <v>2008</v>
      </c>
      <c r="S4234" s="3">
        <v>57</v>
      </c>
      <c r="T4234">
        <v>10</v>
      </c>
      <c r="U4234" t="str">
        <f>IF(Ecommerce_Sales[[#This Row],[Delivery_Time_Days]]&gt;7,"Delay",IF(Ecommerce_Sales[[#This Row],[Delivery_Time_Days]] = 0,"No delivery",IF(Ecommerce_Sales[[#This Row],[Delivery_Time_Days]]&lt;=7,"On-time")))</f>
        <v>Delay</v>
      </c>
      <c r="V4234" s="7">
        <f>Ecommerce_Sales[[#This Row],[Profit]]/Ecommerce_Sales[[#This Row],[Total_Price]]</f>
        <v>0.40051020408163263</v>
      </c>
      <c r="W4234" s="3">
        <v>157</v>
      </c>
      <c r="X4234" s="3"/>
    </row>
    <row r="4235" spans="1:24" x14ac:dyDescent="0.25">
      <c r="A4235" s="1" t="s">
        <v>10591</v>
      </c>
      <c r="B4235" s="1" t="s">
        <v>1262</v>
      </c>
      <c r="C4235" s="1" t="s">
        <v>1263</v>
      </c>
      <c r="D4235" s="1" t="s">
        <v>2724</v>
      </c>
      <c r="E4235" s="1" t="s">
        <v>1981</v>
      </c>
      <c r="F4235" s="2">
        <v>45147</v>
      </c>
      <c r="G4235" s="2">
        <v>45083</v>
      </c>
      <c r="H4235" s="2" t="str">
        <f>TEXT(Ecommerce_Sales[[#This Row],[Order_Date]],"mmmm")</f>
        <v>June</v>
      </c>
      <c r="I4235" s="2" t="str">
        <f>TEXT(Ecommerce_Sales[[#This Row],[Order_Date]],"yyyy")</f>
        <v>2023</v>
      </c>
      <c r="J4235" s="2" t="str">
        <f>TEXT(Ecommerce_Sales[[#This Row],[Order_Date]],"mmmm")</f>
        <v>June</v>
      </c>
      <c r="K4235" s="1" t="s">
        <v>1992</v>
      </c>
      <c r="L4235" s="1" t="s">
        <v>10120</v>
      </c>
      <c r="M4235" s="1" t="s">
        <v>1977</v>
      </c>
      <c r="N4235" s="1" t="s">
        <v>1978</v>
      </c>
      <c r="O4235" s="3">
        <v>847</v>
      </c>
      <c r="P4235">
        <v>4</v>
      </c>
      <c r="Q4235" s="3">
        <v>3387</v>
      </c>
      <c r="R4235" s="1" t="s">
        <v>1951</v>
      </c>
      <c r="S4235" s="3">
        <v>270</v>
      </c>
      <c r="U4235" t="str">
        <f>IF(Ecommerce_Sales[[#This Row],[Delivery_Time_Days]]&gt;7,"Delay",IF(Ecommerce_Sales[[#This Row],[Delivery_Time_Days]] = 0,"No delivery",IF(Ecommerce_Sales[[#This Row],[Delivery_Time_Days]]&lt;=7,"On-time")))</f>
        <v>No delivery</v>
      </c>
      <c r="V4235" s="7">
        <f>Ecommerce_Sales[[#This Row],[Profit]]/Ecommerce_Sales[[#This Row],[Total_Price]]</f>
        <v>0.34986713906111605</v>
      </c>
      <c r="W4235" s="3">
        <v>1185</v>
      </c>
      <c r="X4235" s="3"/>
    </row>
    <row r="4236" spans="1:24" x14ac:dyDescent="0.25">
      <c r="A4236" s="1" t="s">
        <v>10592</v>
      </c>
      <c r="B4236" s="1" t="s">
        <v>290</v>
      </c>
      <c r="C4236" s="1" t="s">
        <v>291</v>
      </c>
      <c r="D4236" s="1" t="s">
        <v>3945</v>
      </c>
      <c r="E4236" s="1" t="s">
        <v>1996</v>
      </c>
      <c r="F4236" s="2">
        <v>45655</v>
      </c>
      <c r="G4236" s="2">
        <v>45525</v>
      </c>
      <c r="H4236" s="2" t="str">
        <f>TEXT(Ecommerce_Sales[[#This Row],[Order_Date]],"mmmm")</f>
        <v>August</v>
      </c>
      <c r="I4236" s="2" t="str">
        <f>TEXT(Ecommerce_Sales[[#This Row],[Order_Date]],"yyyy")</f>
        <v>2024</v>
      </c>
      <c r="J4236" s="2" t="str">
        <f>TEXT(Ecommerce_Sales[[#This Row],[Order_Date]],"mmmm")</f>
        <v>August</v>
      </c>
      <c r="K4236" s="1" t="s">
        <v>1992</v>
      </c>
      <c r="L4236" s="1" t="s">
        <v>9409</v>
      </c>
      <c r="M4236" s="1" t="s">
        <v>2047</v>
      </c>
      <c r="N4236" s="1" t="s">
        <v>1989</v>
      </c>
      <c r="O4236" s="3">
        <v>159</v>
      </c>
      <c r="P4236">
        <v>1</v>
      </c>
      <c r="Q4236" s="3">
        <v>159</v>
      </c>
      <c r="R4236" s="1" t="s">
        <v>1951</v>
      </c>
      <c r="S4236" s="3">
        <v>23</v>
      </c>
      <c r="U4236" t="str">
        <f>IF(Ecommerce_Sales[[#This Row],[Delivery_Time_Days]]&gt;7,"Delay",IF(Ecommerce_Sales[[#This Row],[Delivery_Time_Days]] = 0,"No delivery",IF(Ecommerce_Sales[[#This Row],[Delivery_Time_Days]]&lt;=7,"On-time")))</f>
        <v>No delivery</v>
      </c>
      <c r="V4236" s="7">
        <f>Ecommerce_Sales[[#This Row],[Profit]]/Ecommerce_Sales[[#This Row],[Total_Price]]</f>
        <v>0.25157232704402516</v>
      </c>
      <c r="W4236" s="3">
        <v>40</v>
      </c>
      <c r="X4236" s="3"/>
    </row>
    <row r="4237" spans="1:24" x14ac:dyDescent="0.25">
      <c r="A4237" s="1" t="s">
        <v>10593</v>
      </c>
      <c r="B4237" s="1" t="s">
        <v>1057</v>
      </c>
      <c r="C4237" s="1" t="s">
        <v>1058</v>
      </c>
      <c r="D4237" s="1" t="s">
        <v>5930</v>
      </c>
      <c r="E4237" s="1" t="s">
        <v>1954</v>
      </c>
      <c r="F4237" s="2">
        <v>45242</v>
      </c>
      <c r="G4237" s="2">
        <v>45233</v>
      </c>
      <c r="H4237" s="2" t="str">
        <f>TEXT(Ecommerce_Sales[[#This Row],[Order_Date]],"mmmm")</f>
        <v>November</v>
      </c>
      <c r="I4237" s="2" t="str">
        <f>TEXT(Ecommerce_Sales[[#This Row],[Order_Date]],"yyyy")</f>
        <v>2023</v>
      </c>
      <c r="J4237" s="2" t="str">
        <f>TEXT(Ecommerce_Sales[[#This Row],[Order_Date]],"mmmm")</f>
        <v>November</v>
      </c>
      <c r="K4237" s="1" t="s">
        <v>1947</v>
      </c>
      <c r="L4237" s="1" t="s">
        <v>10594</v>
      </c>
      <c r="M4237" s="1" t="s">
        <v>2104</v>
      </c>
      <c r="N4237" s="1" t="s">
        <v>1978</v>
      </c>
      <c r="O4237" s="3">
        <v>976</v>
      </c>
      <c r="P4237">
        <v>4</v>
      </c>
      <c r="Q4237" s="3">
        <v>3902</v>
      </c>
      <c r="R4237" s="1" t="s">
        <v>1958</v>
      </c>
      <c r="S4237" s="3">
        <v>538</v>
      </c>
      <c r="T4237">
        <v>10</v>
      </c>
      <c r="U4237" t="str">
        <f>IF(Ecommerce_Sales[[#This Row],[Delivery_Time_Days]]&gt;7,"Delay",IF(Ecommerce_Sales[[#This Row],[Delivery_Time_Days]] = 0,"No delivery",IF(Ecommerce_Sales[[#This Row],[Delivery_Time_Days]]&lt;=7,"On-time")))</f>
        <v>Delay</v>
      </c>
      <c r="V4237" s="7">
        <f>Ecommerce_Sales[[#This Row],[Profit]]/Ecommerce_Sales[[#This Row],[Total_Price]]</f>
        <v>0.35007688364941059</v>
      </c>
      <c r="W4237" s="3">
        <v>1366</v>
      </c>
      <c r="X4237" s="3"/>
    </row>
    <row r="4238" spans="1:24" x14ac:dyDescent="0.25">
      <c r="A4238" s="1" t="s">
        <v>10595</v>
      </c>
      <c r="B4238" s="1" t="s">
        <v>1690</v>
      </c>
      <c r="C4238" s="1" t="s">
        <v>1691</v>
      </c>
      <c r="D4238" s="1" t="s">
        <v>2038</v>
      </c>
      <c r="E4238" s="1" t="s">
        <v>1966</v>
      </c>
      <c r="F4238" s="2">
        <v>45594</v>
      </c>
      <c r="G4238" s="2">
        <v>45401</v>
      </c>
      <c r="H4238" s="2" t="str">
        <f>TEXT(Ecommerce_Sales[[#This Row],[Order_Date]],"mmmm")</f>
        <v>April</v>
      </c>
      <c r="I4238" s="2" t="str">
        <f>TEXT(Ecommerce_Sales[[#This Row],[Order_Date]],"yyyy")</f>
        <v>2024</v>
      </c>
      <c r="J4238" s="2" t="str">
        <f>TEXT(Ecommerce_Sales[[#This Row],[Order_Date]],"mmmm")</f>
        <v>April</v>
      </c>
      <c r="K4238" s="1" t="s">
        <v>1947</v>
      </c>
      <c r="L4238" s="1" t="s">
        <v>10596</v>
      </c>
      <c r="M4238" s="1" t="s">
        <v>1956</v>
      </c>
      <c r="N4238" s="1" t="s">
        <v>1957</v>
      </c>
      <c r="O4238" s="3">
        <v>319</v>
      </c>
      <c r="P4238">
        <v>1</v>
      </c>
      <c r="Q4238" s="3">
        <v>319</v>
      </c>
      <c r="R4238" s="1" t="s">
        <v>1951</v>
      </c>
      <c r="S4238" s="3">
        <v>44</v>
      </c>
      <c r="T4238">
        <v>6</v>
      </c>
      <c r="U4238" t="str">
        <f>IF(Ecommerce_Sales[[#This Row],[Delivery_Time_Days]]&gt;7,"Delay",IF(Ecommerce_Sales[[#This Row],[Delivery_Time_Days]] = 0,"No delivery",IF(Ecommerce_Sales[[#This Row],[Delivery_Time_Days]]&lt;=7,"On-time")))</f>
        <v>On-time</v>
      </c>
      <c r="V4238" s="7">
        <f>Ecommerce_Sales[[#This Row],[Profit]]/Ecommerce_Sales[[#This Row],[Total_Price]]</f>
        <v>0.15047021943573669</v>
      </c>
      <c r="W4238" s="3">
        <v>48</v>
      </c>
      <c r="X4238" s="3"/>
    </row>
    <row r="4239" spans="1:24" x14ac:dyDescent="0.25">
      <c r="A4239" s="1" t="s">
        <v>10597</v>
      </c>
      <c r="B4239" s="1" t="s">
        <v>511</v>
      </c>
      <c r="C4239" s="1" t="s">
        <v>512</v>
      </c>
      <c r="D4239" s="1" t="s">
        <v>4563</v>
      </c>
      <c r="E4239" s="1" t="s">
        <v>1996</v>
      </c>
      <c r="F4239" s="2">
        <v>45108</v>
      </c>
      <c r="G4239" s="2">
        <v>45153</v>
      </c>
      <c r="H4239" s="2" t="str">
        <f>TEXT(Ecommerce_Sales[[#This Row],[Order_Date]],"mmmm")</f>
        <v>August</v>
      </c>
      <c r="I4239" s="2" t="str">
        <f>TEXT(Ecommerce_Sales[[#This Row],[Order_Date]],"yyyy")</f>
        <v>2023</v>
      </c>
      <c r="J4239" s="2" t="str">
        <f>TEXT(Ecommerce_Sales[[#This Row],[Order_Date]],"mmmm")</f>
        <v>August</v>
      </c>
      <c r="K4239" s="1" t="s">
        <v>1947</v>
      </c>
      <c r="L4239" s="1" t="s">
        <v>10598</v>
      </c>
      <c r="M4239" s="1" t="s">
        <v>2043</v>
      </c>
      <c r="N4239" s="1" t="s">
        <v>1989</v>
      </c>
      <c r="O4239" s="3">
        <v>317</v>
      </c>
      <c r="P4239">
        <v>2</v>
      </c>
      <c r="Q4239" s="3">
        <v>635</v>
      </c>
      <c r="R4239" s="1" t="s">
        <v>2008</v>
      </c>
      <c r="S4239" s="3">
        <v>32</v>
      </c>
      <c r="T4239">
        <v>9</v>
      </c>
      <c r="U4239" t="str">
        <f>IF(Ecommerce_Sales[[#This Row],[Delivery_Time_Days]]&gt;7,"Delay",IF(Ecommerce_Sales[[#This Row],[Delivery_Time_Days]] = 0,"No delivery",IF(Ecommerce_Sales[[#This Row],[Delivery_Time_Days]]&lt;=7,"On-time")))</f>
        <v>Delay</v>
      </c>
      <c r="V4239" s="7">
        <f>Ecommerce_Sales[[#This Row],[Profit]]/Ecommerce_Sales[[#This Row],[Total_Price]]</f>
        <v>0.25039370078740159</v>
      </c>
      <c r="W4239" s="3">
        <v>159</v>
      </c>
      <c r="X4239" s="3"/>
    </row>
    <row r="4240" spans="1:24" x14ac:dyDescent="0.25">
      <c r="A4240" s="1" t="s">
        <v>10599</v>
      </c>
      <c r="B4240" s="1" t="s">
        <v>1832</v>
      </c>
      <c r="C4240" s="1" t="s">
        <v>1833</v>
      </c>
      <c r="D4240" s="1" t="s">
        <v>10339</v>
      </c>
      <c r="E4240" s="1" t="s">
        <v>1996</v>
      </c>
      <c r="F4240" s="2">
        <v>45447</v>
      </c>
      <c r="G4240" s="2">
        <v>45432</v>
      </c>
      <c r="H4240" s="2" t="str">
        <f>TEXT(Ecommerce_Sales[[#This Row],[Order_Date]],"mmmm")</f>
        <v>May</v>
      </c>
      <c r="I4240" s="2" t="str">
        <f>TEXT(Ecommerce_Sales[[#This Row],[Order_Date]],"yyyy")</f>
        <v>2024</v>
      </c>
      <c r="J4240" s="2" t="str">
        <f>TEXT(Ecommerce_Sales[[#This Row],[Order_Date]],"mmmm")</f>
        <v>May</v>
      </c>
      <c r="K4240" s="1" t="s">
        <v>1986</v>
      </c>
      <c r="L4240" s="1" t="s">
        <v>10600</v>
      </c>
      <c r="M4240" s="1" t="s">
        <v>2047</v>
      </c>
      <c r="N4240" s="1" t="s">
        <v>1989</v>
      </c>
      <c r="O4240" s="3">
        <v>896</v>
      </c>
      <c r="P4240">
        <v>2</v>
      </c>
      <c r="Q4240" s="3">
        <v>1792</v>
      </c>
      <c r="R4240" s="1" t="s">
        <v>2008</v>
      </c>
      <c r="S4240" s="3">
        <v>198</v>
      </c>
      <c r="U4240" t="str">
        <f>IF(Ecommerce_Sales[[#This Row],[Delivery_Time_Days]]&gt;7,"Delay",IF(Ecommerce_Sales[[#This Row],[Delivery_Time_Days]] = 0,"No delivery",IF(Ecommerce_Sales[[#This Row],[Delivery_Time_Days]]&lt;=7,"On-time")))</f>
        <v>No delivery</v>
      </c>
      <c r="V4240" s="7">
        <f>Ecommerce_Sales[[#This Row],[Profit]]/Ecommerce_Sales[[#This Row],[Total_Price]]</f>
        <v>0.25</v>
      </c>
      <c r="W4240" s="3">
        <v>448</v>
      </c>
      <c r="X4240" s="3"/>
    </row>
    <row r="4241" spans="1:24" x14ac:dyDescent="0.25">
      <c r="A4241" s="1" t="s">
        <v>10601</v>
      </c>
      <c r="B4241" s="1" t="s">
        <v>1021</v>
      </c>
      <c r="C4241" s="1" t="s">
        <v>1022</v>
      </c>
      <c r="D4241" s="1" t="s">
        <v>5152</v>
      </c>
      <c r="E4241" s="1" t="s">
        <v>1981</v>
      </c>
      <c r="F4241" s="2">
        <v>45318</v>
      </c>
      <c r="G4241" s="2">
        <v>45369</v>
      </c>
      <c r="H4241" s="2" t="str">
        <f>TEXT(Ecommerce_Sales[[#This Row],[Order_Date]],"mmmm")</f>
        <v>March</v>
      </c>
      <c r="I4241" s="2" t="str">
        <f>TEXT(Ecommerce_Sales[[#This Row],[Order_Date]],"yyyy")</f>
        <v>2024</v>
      </c>
      <c r="J4241" s="2" t="str">
        <f>TEXT(Ecommerce_Sales[[#This Row],[Order_Date]],"mmmm")</f>
        <v>March</v>
      </c>
      <c r="K4241" s="1" t="s">
        <v>1947</v>
      </c>
      <c r="L4241" s="1" t="s">
        <v>10602</v>
      </c>
      <c r="M4241" s="1" t="s">
        <v>1949</v>
      </c>
      <c r="N4241" s="1" t="s">
        <v>1950</v>
      </c>
      <c r="O4241" s="3">
        <v>392</v>
      </c>
      <c r="P4241">
        <v>3</v>
      </c>
      <c r="Q4241" s="3">
        <v>1177</v>
      </c>
      <c r="R4241" s="1" t="s">
        <v>1951</v>
      </c>
      <c r="S4241" s="3">
        <v>70</v>
      </c>
      <c r="T4241">
        <v>10</v>
      </c>
      <c r="U4241" t="str">
        <f>IF(Ecommerce_Sales[[#This Row],[Delivery_Time_Days]]&gt;7,"Delay",IF(Ecommerce_Sales[[#This Row],[Delivery_Time_Days]] = 0,"No delivery",IF(Ecommerce_Sales[[#This Row],[Delivery_Time_Days]]&lt;=7,"On-time")))</f>
        <v>Delay</v>
      </c>
      <c r="V4241" s="7">
        <f>Ecommerce_Sales[[#This Row],[Profit]]/Ecommerce_Sales[[#This Row],[Total_Price]]</f>
        <v>0.4001699235344095</v>
      </c>
      <c r="W4241" s="3">
        <v>471</v>
      </c>
      <c r="X4241" s="3"/>
    </row>
    <row r="4242" spans="1:24" x14ac:dyDescent="0.25">
      <c r="A4242" s="1" t="s">
        <v>10603</v>
      </c>
      <c r="B4242" s="1" t="s">
        <v>521</v>
      </c>
      <c r="C4242" s="1" t="s">
        <v>522</v>
      </c>
      <c r="D4242" s="1" t="s">
        <v>3617</v>
      </c>
      <c r="E4242" s="1" t="s">
        <v>1996</v>
      </c>
      <c r="F4242" s="2">
        <v>45629</v>
      </c>
      <c r="G4242" s="2">
        <v>45250</v>
      </c>
      <c r="H4242" s="2" t="str">
        <f>TEXT(Ecommerce_Sales[[#This Row],[Order_Date]],"mmmm")</f>
        <v>November</v>
      </c>
      <c r="I4242" s="2" t="str">
        <f>TEXT(Ecommerce_Sales[[#This Row],[Order_Date]],"yyyy")</f>
        <v>2023</v>
      </c>
      <c r="J4242" s="2" t="str">
        <f>TEXT(Ecommerce_Sales[[#This Row],[Order_Date]],"mmmm")</f>
        <v>November</v>
      </c>
      <c r="K4242" s="1" t="s">
        <v>1947</v>
      </c>
      <c r="L4242" s="1" t="s">
        <v>10604</v>
      </c>
      <c r="M4242" s="1" t="s">
        <v>2054</v>
      </c>
      <c r="N4242" s="1" t="s">
        <v>1957</v>
      </c>
      <c r="O4242" s="3">
        <v>1406</v>
      </c>
      <c r="P4242">
        <v>3</v>
      </c>
      <c r="Q4242" s="3">
        <v>4219</v>
      </c>
      <c r="R4242" s="1" t="s">
        <v>1951</v>
      </c>
      <c r="S4242" s="3">
        <v>438</v>
      </c>
      <c r="T4242">
        <v>4</v>
      </c>
      <c r="U4242" t="str">
        <f>IF(Ecommerce_Sales[[#This Row],[Delivery_Time_Days]]&gt;7,"Delay",IF(Ecommerce_Sales[[#This Row],[Delivery_Time_Days]] = 0,"No delivery",IF(Ecommerce_Sales[[#This Row],[Delivery_Time_Days]]&lt;=7,"On-time")))</f>
        <v>On-time</v>
      </c>
      <c r="V4242" s="7">
        <f>Ecommerce_Sales[[#This Row],[Profit]]/Ecommerce_Sales[[#This Row],[Total_Price]]</f>
        <v>0.15003555344868452</v>
      </c>
      <c r="W4242" s="3">
        <v>633</v>
      </c>
      <c r="X4242" s="3"/>
    </row>
    <row r="4243" spans="1:24" x14ac:dyDescent="0.25">
      <c r="A4243" s="1" t="s">
        <v>10605</v>
      </c>
      <c r="B4243" s="1" t="s">
        <v>50</v>
      </c>
      <c r="C4243" s="1" t="s">
        <v>1499</v>
      </c>
      <c r="D4243" s="1" t="s">
        <v>10606</v>
      </c>
      <c r="E4243" s="1" t="s">
        <v>1966</v>
      </c>
      <c r="F4243" s="2">
        <v>45422</v>
      </c>
      <c r="G4243" s="2">
        <v>45488</v>
      </c>
      <c r="H4243" s="2" t="str">
        <f>TEXT(Ecommerce_Sales[[#This Row],[Order_Date]],"mmmm")</f>
        <v>July</v>
      </c>
      <c r="I4243" s="2" t="str">
        <f>TEXT(Ecommerce_Sales[[#This Row],[Order_Date]],"yyyy")</f>
        <v>2024</v>
      </c>
      <c r="J4243" s="2" t="str">
        <f>TEXT(Ecommerce_Sales[[#This Row],[Order_Date]],"mmmm")</f>
        <v>July</v>
      </c>
      <c r="K4243" s="1" t="s">
        <v>1947</v>
      </c>
      <c r="L4243" s="1" t="s">
        <v>10607</v>
      </c>
      <c r="M4243" s="1" t="s">
        <v>1949</v>
      </c>
      <c r="N4243" s="1" t="s">
        <v>1950</v>
      </c>
      <c r="O4243" s="3">
        <v>928</v>
      </c>
      <c r="P4243">
        <v>6</v>
      </c>
      <c r="Q4243" s="3">
        <v>5570</v>
      </c>
      <c r="R4243" s="1" t="s">
        <v>1958</v>
      </c>
      <c r="S4243" s="3">
        <v>318</v>
      </c>
      <c r="T4243">
        <v>10</v>
      </c>
      <c r="U4243" t="str">
        <f>IF(Ecommerce_Sales[[#This Row],[Delivery_Time_Days]]&gt;7,"Delay",IF(Ecommerce_Sales[[#This Row],[Delivery_Time_Days]] = 0,"No delivery",IF(Ecommerce_Sales[[#This Row],[Delivery_Time_Days]]&lt;=7,"On-time")))</f>
        <v>Delay</v>
      </c>
      <c r="V4243" s="7">
        <f>Ecommerce_Sales[[#This Row],[Profit]]/Ecommerce_Sales[[#This Row],[Total_Price]]</f>
        <v>0.4</v>
      </c>
      <c r="W4243" s="3">
        <v>2228</v>
      </c>
      <c r="X4243" s="3"/>
    </row>
    <row r="4244" spans="1:24" x14ac:dyDescent="0.25">
      <c r="A4244" s="1" t="s">
        <v>10608</v>
      </c>
      <c r="B4244" s="1" t="s">
        <v>332</v>
      </c>
      <c r="C4244" s="1" t="s">
        <v>333</v>
      </c>
      <c r="D4244" s="1" t="s">
        <v>8864</v>
      </c>
      <c r="E4244" s="1" t="s">
        <v>1946</v>
      </c>
      <c r="F4244" s="2">
        <v>45432</v>
      </c>
      <c r="G4244" s="2">
        <v>45648</v>
      </c>
      <c r="H4244" s="2" t="str">
        <f>TEXT(Ecommerce_Sales[[#This Row],[Order_Date]],"mmmm")</f>
        <v>December</v>
      </c>
      <c r="I4244" s="2" t="str">
        <f>TEXT(Ecommerce_Sales[[#This Row],[Order_Date]],"yyyy")</f>
        <v>2024</v>
      </c>
      <c r="J4244" s="2" t="str">
        <f>TEXT(Ecommerce_Sales[[#This Row],[Order_Date]],"mmmm")</f>
        <v>December</v>
      </c>
      <c r="K4244" s="1" t="s">
        <v>1947</v>
      </c>
      <c r="L4244" s="1" t="s">
        <v>6240</v>
      </c>
      <c r="M4244" s="1" t="s">
        <v>2047</v>
      </c>
      <c r="N4244" s="1" t="s">
        <v>1989</v>
      </c>
      <c r="O4244" s="3">
        <v>1321</v>
      </c>
      <c r="P4244">
        <v>6</v>
      </c>
      <c r="Q4244" s="3">
        <v>7925</v>
      </c>
      <c r="R4244" s="1" t="s">
        <v>1951</v>
      </c>
      <c r="S4244" s="3">
        <v>810</v>
      </c>
      <c r="T4244">
        <v>2</v>
      </c>
      <c r="U4244" t="str">
        <f>IF(Ecommerce_Sales[[#This Row],[Delivery_Time_Days]]&gt;7,"Delay",IF(Ecommerce_Sales[[#This Row],[Delivery_Time_Days]] = 0,"No delivery",IF(Ecommerce_Sales[[#This Row],[Delivery_Time_Days]]&lt;=7,"On-time")))</f>
        <v>On-time</v>
      </c>
      <c r="V4244" s="7">
        <f>Ecommerce_Sales[[#This Row],[Profit]]/Ecommerce_Sales[[#This Row],[Total_Price]]</f>
        <v>0.24996845425867509</v>
      </c>
      <c r="W4244" s="3">
        <v>1981</v>
      </c>
      <c r="X4244" s="3"/>
    </row>
    <row r="4245" spans="1:24" x14ac:dyDescent="0.25">
      <c r="A4245" s="1" t="s">
        <v>10609</v>
      </c>
      <c r="B4245" s="1" t="s">
        <v>1215</v>
      </c>
      <c r="C4245" s="1" t="s">
        <v>1216</v>
      </c>
      <c r="D4245" s="1" t="s">
        <v>3272</v>
      </c>
      <c r="E4245" s="1" t="s">
        <v>1981</v>
      </c>
      <c r="F4245" s="2">
        <v>45446</v>
      </c>
      <c r="G4245" s="2">
        <v>45098</v>
      </c>
      <c r="H4245" s="2" t="str">
        <f>TEXT(Ecommerce_Sales[[#This Row],[Order_Date]],"mmmm")</f>
        <v>June</v>
      </c>
      <c r="I4245" s="2" t="str">
        <f>TEXT(Ecommerce_Sales[[#This Row],[Order_Date]],"yyyy")</f>
        <v>2023</v>
      </c>
      <c r="J4245" s="2" t="str">
        <f>TEXT(Ecommerce_Sales[[#This Row],[Order_Date]],"mmmm")</f>
        <v>June</v>
      </c>
      <c r="K4245" s="1" t="s">
        <v>1947</v>
      </c>
      <c r="L4245" s="1" t="s">
        <v>5692</v>
      </c>
      <c r="M4245" s="1" t="s">
        <v>2047</v>
      </c>
      <c r="N4245" s="1" t="s">
        <v>1989</v>
      </c>
      <c r="O4245" s="3">
        <v>384</v>
      </c>
      <c r="P4245">
        <v>2</v>
      </c>
      <c r="Q4245" s="3">
        <v>768</v>
      </c>
      <c r="R4245" s="1" t="s">
        <v>1958</v>
      </c>
      <c r="S4245" s="3">
        <v>109</v>
      </c>
      <c r="T4245">
        <v>7</v>
      </c>
      <c r="U4245" t="str">
        <f>IF(Ecommerce_Sales[[#This Row],[Delivery_Time_Days]]&gt;7,"Delay",IF(Ecommerce_Sales[[#This Row],[Delivery_Time_Days]] = 0,"No delivery",IF(Ecommerce_Sales[[#This Row],[Delivery_Time_Days]]&lt;=7,"On-time")))</f>
        <v>On-time</v>
      </c>
      <c r="V4245" s="7">
        <f>Ecommerce_Sales[[#This Row],[Profit]]/Ecommerce_Sales[[#This Row],[Total_Price]]</f>
        <v>0.25</v>
      </c>
      <c r="W4245" s="3">
        <v>192</v>
      </c>
      <c r="X4245" s="3"/>
    </row>
    <row r="4246" spans="1:24" x14ac:dyDescent="0.25">
      <c r="A4246" s="1" t="s">
        <v>10610</v>
      </c>
      <c r="B4246" s="1" t="s">
        <v>881</v>
      </c>
      <c r="C4246" s="1" t="s">
        <v>882</v>
      </c>
      <c r="D4246" s="1" t="s">
        <v>2770</v>
      </c>
      <c r="E4246" s="1" t="s">
        <v>1954</v>
      </c>
      <c r="F4246" s="2">
        <v>45222</v>
      </c>
      <c r="G4246" s="2">
        <v>45235</v>
      </c>
      <c r="H4246" s="2" t="str">
        <f>TEXT(Ecommerce_Sales[[#This Row],[Order_Date]],"mmmm")</f>
        <v>November</v>
      </c>
      <c r="I4246" s="2" t="str">
        <f>TEXT(Ecommerce_Sales[[#This Row],[Order_Date]],"yyyy")</f>
        <v>2023</v>
      </c>
      <c r="J4246" s="2" t="str">
        <f>TEXT(Ecommerce_Sales[[#This Row],[Order_Date]],"mmmm")</f>
        <v>November</v>
      </c>
      <c r="K4246" s="1" t="s">
        <v>1947</v>
      </c>
      <c r="L4246" s="1" t="s">
        <v>2905</v>
      </c>
      <c r="M4246" s="1" t="s">
        <v>2072</v>
      </c>
      <c r="N4246" s="1" t="s">
        <v>1950</v>
      </c>
      <c r="O4246" s="3">
        <v>1333</v>
      </c>
      <c r="P4246">
        <v>1</v>
      </c>
      <c r="Q4246" s="3">
        <v>1333</v>
      </c>
      <c r="R4246" s="1" t="s">
        <v>1958</v>
      </c>
      <c r="S4246" s="3">
        <v>80</v>
      </c>
      <c r="T4246">
        <v>3</v>
      </c>
      <c r="U4246" t="str">
        <f>IF(Ecommerce_Sales[[#This Row],[Delivery_Time_Days]]&gt;7,"Delay",IF(Ecommerce_Sales[[#This Row],[Delivery_Time_Days]] = 0,"No delivery",IF(Ecommerce_Sales[[#This Row],[Delivery_Time_Days]]&lt;=7,"On-time")))</f>
        <v>On-time</v>
      </c>
      <c r="V4246" s="7">
        <f>Ecommerce_Sales[[#This Row],[Profit]]/Ecommerce_Sales[[#This Row],[Total_Price]]</f>
        <v>0.39984996249062266</v>
      </c>
      <c r="W4246" s="3">
        <v>533</v>
      </c>
      <c r="X4246" s="3"/>
    </row>
    <row r="4247" spans="1:24" x14ac:dyDescent="0.25">
      <c r="A4247" s="1" t="s">
        <v>10611</v>
      </c>
      <c r="B4247" s="1" t="s">
        <v>490</v>
      </c>
      <c r="C4247" s="1" t="s">
        <v>491</v>
      </c>
      <c r="D4247" s="1" t="s">
        <v>2497</v>
      </c>
      <c r="E4247" s="1" t="s">
        <v>2005</v>
      </c>
      <c r="F4247" s="2">
        <v>45349</v>
      </c>
      <c r="G4247" s="2">
        <v>45189</v>
      </c>
      <c r="H4247" s="2" t="str">
        <f>TEXT(Ecommerce_Sales[[#This Row],[Order_Date]],"mmmm")</f>
        <v>September</v>
      </c>
      <c r="I4247" s="2" t="str">
        <f>TEXT(Ecommerce_Sales[[#This Row],[Order_Date]],"yyyy")</f>
        <v>2023</v>
      </c>
      <c r="J4247" s="2" t="str">
        <f>TEXT(Ecommerce_Sales[[#This Row],[Order_Date]],"mmmm")</f>
        <v>September</v>
      </c>
      <c r="K4247" s="1" t="s">
        <v>1947</v>
      </c>
      <c r="L4247" s="1" t="s">
        <v>9357</v>
      </c>
      <c r="M4247" s="1" t="s">
        <v>1983</v>
      </c>
      <c r="N4247" s="1" t="s">
        <v>1950</v>
      </c>
      <c r="O4247" s="3">
        <v>725</v>
      </c>
      <c r="P4247">
        <v>3</v>
      </c>
      <c r="Q4247" s="3">
        <v>2174</v>
      </c>
      <c r="R4247" s="1" t="s">
        <v>1958</v>
      </c>
      <c r="S4247" s="3">
        <v>312</v>
      </c>
      <c r="T4247">
        <v>8</v>
      </c>
      <c r="U4247" t="str">
        <f>IF(Ecommerce_Sales[[#This Row],[Delivery_Time_Days]]&gt;7,"Delay",IF(Ecommerce_Sales[[#This Row],[Delivery_Time_Days]] = 0,"No delivery",IF(Ecommerce_Sales[[#This Row],[Delivery_Time_Days]]&lt;=7,"On-time")))</f>
        <v>Delay</v>
      </c>
      <c r="V4247" s="7">
        <f>Ecommerce_Sales[[#This Row],[Profit]]/Ecommerce_Sales[[#This Row],[Total_Price]]</f>
        <v>0.40018399264029436</v>
      </c>
      <c r="W4247" s="3">
        <v>870</v>
      </c>
      <c r="X4247" s="3"/>
    </row>
    <row r="4248" spans="1:24" x14ac:dyDescent="0.25">
      <c r="A4248" s="1" t="s">
        <v>10612</v>
      </c>
      <c r="B4248" s="1" t="s">
        <v>922</v>
      </c>
      <c r="C4248" s="1" t="s">
        <v>923</v>
      </c>
      <c r="D4248" s="1" t="s">
        <v>2928</v>
      </c>
      <c r="E4248" s="1" t="s">
        <v>1946</v>
      </c>
      <c r="F4248" s="2">
        <v>45122</v>
      </c>
      <c r="G4248" s="2">
        <v>45568</v>
      </c>
      <c r="H4248" s="2" t="str">
        <f>TEXT(Ecommerce_Sales[[#This Row],[Order_Date]],"mmmm")</f>
        <v>October</v>
      </c>
      <c r="I4248" s="2" t="str">
        <f>TEXT(Ecommerce_Sales[[#This Row],[Order_Date]],"yyyy")</f>
        <v>2024</v>
      </c>
      <c r="J4248" s="2" t="str">
        <f>TEXT(Ecommerce_Sales[[#This Row],[Order_Date]],"mmmm")</f>
        <v>October</v>
      </c>
      <c r="K4248" s="1" t="s">
        <v>1947</v>
      </c>
      <c r="L4248" s="1" t="s">
        <v>10613</v>
      </c>
      <c r="M4248" s="1" t="s">
        <v>1998</v>
      </c>
      <c r="N4248" s="1" t="s">
        <v>1973</v>
      </c>
      <c r="O4248" s="3">
        <v>866</v>
      </c>
      <c r="P4248">
        <v>1</v>
      </c>
      <c r="Q4248" s="3">
        <v>866</v>
      </c>
      <c r="R4248" s="1" t="s">
        <v>1951</v>
      </c>
      <c r="S4248" s="3">
        <v>85</v>
      </c>
      <c r="T4248">
        <v>2</v>
      </c>
      <c r="U4248" t="str">
        <f>IF(Ecommerce_Sales[[#This Row],[Delivery_Time_Days]]&gt;7,"Delay",IF(Ecommerce_Sales[[#This Row],[Delivery_Time_Days]] = 0,"No delivery",IF(Ecommerce_Sales[[#This Row],[Delivery_Time_Days]]&lt;=7,"On-time")))</f>
        <v>On-time</v>
      </c>
      <c r="V4248" s="7">
        <f>Ecommerce_Sales[[#This Row],[Profit]]/Ecommerce_Sales[[#This Row],[Total_Price]]</f>
        <v>0.30023094688221708</v>
      </c>
      <c r="W4248" s="3">
        <v>260</v>
      </c>
      <c r="X4248" s="3"/>
    </row>
    <row r="4249" spans="1:24" x14ac:dyDescent="0.25">
      <c r="A4249" s="1" t="s">
        <v>10614</v>
      </c>
      <c r="B4249" s="1" t="s">
        <v>450</v>
      </c>
      <c r="C4249" s="1" t="s">
        <v>451</v>
      </c>
      <c r="D4249" s="1" t="s">
        <v>3829</v>
      </c>
      <c r="E4249" s="1" t="s">
        <v>1966</v>
      </c>
      <c r="F4249" s="2">
        <v>45426</v>
      </c>
      <c r="G4249" s="2">
        <v>45044</v>
      </c>
      <c r="H4249" s="2" t="str">
        <f>TEXT(Ecommerce_Sales[[#This Row],[Order_Date]],"mmmm")</f>
        <v>April</v>
      </c>
      <c r="I4249" s="2" t="str">
        <f>TEXT(Ecommerce_Sales[[#This Row],[Order_Date]],"yyyy")</f>
        <v>2023</v>
      </c>
      <c r="J4249" s="2" t="str">
        <f>TEXT(Ecommerce_Sales[[#This Row],[Order_Date]],"mmmm")</f>
        <v>April</v>
      </c>
      <c r="K4249" s="1" t="s">
        <v>1947</v>
      </c>
      <c r="L4249" s="1" t="s">
        <v>5558</v>
      </c>
      <c r="M4249" s="1" t="s">
        <v>2058</v>
      </c>
      <c r="N4249" s="1" t="s">
        <v>1950</v>
      </c>
      <c r="O4249" s="3">
        <v>866</v>
      </c>
      <c r="P4249">
        <v>2</v>
      </c>
      <c r="Q4249" s="3">
        <v>1732</v>
      </c>
      <c r="R4249" s="1" t="s">
        <v>1958</v>
      </c>
      <c r="S4249" s="3">
        <v>165</v>
      </c>
      <c r="T4249">
        <v>4</v>
      </c>
      <c r="U4249" t="str">
        <f>IF(Ecommerce_Sales[[#This Row],[Delivery_Time_Days]]&gt;7,"Delay",IF(Ecommerce_Sales[[#This Row],[Delivery_Time_Days]] = 0,"No delivery",IF(Ecommerce_Sales[[#This Row],[Delivery_Time_Days]]&lt;=7,"On-time")))</f>
        <v>On-time</v>
      </c>
      <c r="V4249" s="7">
        <f>Ecommerce_Sales[[#This Row],[Profit]]/Ecommerce_Sales[[#This Row],[Total_Price]]</f>
        <v>0.40011547344110854</v>
      </c>
      <c r="W4249" s="3">
        <v>693</v>
      </c>
      <c r="X4249" s="3"/>
    </row>
    <row r="4250" spans="1:24" x14ac:dyDescent="0.25">
      <c r="A4250" s="1" t="s">
        <v>10615</v>
      </c>
      <c r="B4250" s="1" t="s">
        <v>1893</v>
      </c>
      <c r="C4250" s="1" t="s">
        <v>1894</v>
      </c>
      <c r="D4250" s="1" t="s">
        <v>9992</v>
      </c>
      <c r="E4250" s="1" t="s">
        <v>1954</v>
      </c>
      <c r="F4250" s="2">
        <v>45410</v>
      </c>
      <c r="G4250" s="2">
        <v>44981</v>
      </c>
      <c r="H4250" s="2" t="str">
        <f>TEXT(Ecommerce_Sales[[#This Row],[Order_Date]],"mmmm")</f>
        <v>February</v>
      </c>
      <c r="I4250" s="2" t="str">
        <f>TEXT(Ecommerce_Sales[[#This Row],[Order_Date]],"yyyy")</f>
        <v>2023</v>
      </c>
      <c r="J4250" s="2" t="str">
        <f>TEXT(Ecommerce_Sales[[#This Row],[Order_Date]],"mmmm")</f>
        <v>February</v>
      </c>
      <c r="K4250" s="1" t="s">
        <v>1947</v>
      </c>
      <c r="L4250" s="1" t="s">
        <v>10616</v>
      </c>
      <c r="M4250" s="1" t="s">
        <v>1949</v>
      </c>
      <c r="N4250" s="1" t="s">
        <v>1950</v>
      </c>
      <c r="O4250" s="3">
        <v>768</v>
      </c>
      <c r="P4250">
        <v>1</v>
      </c>
      <c r="Q4250" s="3">
        <v>768</v>
      </c>
      <c r="R4250" s="1" t="s">
        <v>1958</v>
      </c>
      <c r="S4250" s="3">
        <v>81</v>
      </c>
      <c r="T4250">
        <v>2</v>
      </c>
      <c r="U4250" t="str">
        <f>IF(Ecommerce_Sales[[#This Row],[Delivery_Time_Days]]&gt;7,"Delay",IF(Ecommerce_Sales[[#This Row],[Delivery_Time_Days]] = 0,"No delivery",IF(Ecommerce_Sales[[#This Row],[Delivery_Time_Days]]&lt;=7,"On-time")))</f>
        <v>On-time</v>
      </c>
      <c r="V4250" s="7">
        <f>Ecommerce_Sales[[#This Row],[Profit]]/Ecommerce_Sales[[#This Row],[Total_Price]]</f>
        <v>0.39973958333333331</v>
      </c>
      <c r="W4250" s="3">
        <v>307</v>
      </c>
      <c r="X4250" s="3"/>
    </row>
    <row r="4251" spans="1:24" x14ac:dyDescent="0.25">
      <c r="A4251" s="1" t="s">
        <v>10617</v>
      </c>
      <c r="B4251" s="1" t="s">
        <v>1607</v>
      </c>
      <c r="C4251" s="1" t="s">
        <v>1608</v>
      </c>
      <c r="D4251" s="1" t="s">
        <v>2646</v>
      </c>
      <c r="E4251" s="1" t="s">
        <v>1954</v>
      </c>
      <c r="F4251" s="2">
        <v>45470</v>
      </c>
      <c r="G4251" s="2">
        <v>45237</v>
      </c>
      <c r="H4251" s="2" t="str">
        <f>TEXT(Ecommerce_Sales[[#This Row],[Order_Date]],"mmmm")</f>
        <v>November</v>
      </c>
      <c r="I4251" s="2" t="str">
        <f>TEXT(Ecommerce_Sales[[#This Row],[Order_Date]],"yyyy")</f>
        <v>2023</v>
      </c>
      <c r="J4251" s="2" t="str">
        <f>TEXT(Ecommerce_Sales[[#This Row],[Order_Date]],"mmmm")</f>
        <v>November</v>
      </c>
      <c r="K4251" s="1" t="s">
        <v>1947</v>
      </c>
      <c r="L4251" s="1" t="s">
        <v>9830</v>
      </c>
      <c r="M4251" s="1" t="s">
        <v>1963</v>
      </c>
      <c r="N4251" s="1" t="s">
        <v>1957</v>
      </c>
      <c r="O4251" s="3">
        <v>1269</v>
      </c>
      <c r="P4251">
        <v>6</v>
      </c>
      <c r="Q4251" s="3">
        <v>7611</v>
      </c>
      <c r="R4251" s="1" t="s">
        <v>2008</v>
      </c>
      <c r="S4251" s="3">
        <v>1129</v>
      </c>
      <c r="T4251">
        <v>7</v>
      </c>
      <c r="U4251" t="str">
        <f>IF(Ecommerce_Sales[[#This Row],[Delivery_Time_Days]]&gt;7,"Delay",IF(Ecommerce_Sales[[#This Row],[Delivery_Time_Days]] = 0,"No delivery",IF(Ecommerce_Sales[[#This Row],[Delivery_Time_Days]]&lt;=7,"On-time")))</f>
        <v>On-time</v>
      </c>
      <c r="V4251" s="7">
        <f>Ecommerce_Sales[[#This Row],[Profit]]/Ecommerce_Sales[[#This Row],[Total_Price]]</f>
        <v>0.15004598607278938</v>
      </c>
      <c r="W4251" s="3">
        <v>1142</v>
      </c>
      <c r="X4251" s="3"/>
    </row>
    <row r="4252" spans="1:24" x14ac:dyDescent="0.25">
      <c r="A4252" s="1" t="s">
        <v>10618</v>
      </c>
      <c r="B4252" s="1" t="s">
        <v>8</v>
      </c>
      <c r="C4252" s="1" t="s">
        <v>9</v>
      </c>
      <c r="D4252" s="1" t="s">
        <v>5124</v>
      </c>
      <c r="E4252" s="1" t="s">
        <v>2005</v>
      </c>
      <c r="F4252" s="2">
        <v>45264</v>
      </c>
      <c r="G4252" s="2">
        <v>45235</v>
      </c>
      <c r="H4252" s="2" t="str">
        <f>TEXT(Ecommerce_Sales[[#This Row],[Order_Date]],"mmmm")</f>
        <v>November</v>
      </c>
      <c r="I4252" s="2" t="str">
        <f>TEXT(Ecommerce_Sales[[#This Row],[Order_Date]],"yyyy")</f>
        <v>2023</v>
      </c>
      <c r="J4252" s="2" t="str">
        <f>TEXT(Ecommerce_Sales[[#This Row],[Order_Date]],"mmmm")</f>
        <v>November</v>
      </c>
      <c r="K4252" s="1" t="s">
        <v>1947</v>
      </c>
      <c r="L4252" s="1" t="s">
        <v>10619</v>
      </c>
      <c r="M4252" s="1" t="s">
        <v>1968</v>
      </c>
      <c r="N4252" s="1" t="s">
        <v>1957</v>
      </c>
      <c r="O4252" s="3">
        <v>1062</v>
      </c>
      <c r="P4252">
        <v>3</v>
      </c>
      <c r="Q4252" s="3">
        <v>3187</v>
      </c>
      <c r="R4252" s="1" t="s">
        <v>1958</v>
      </c>
      <c r="S4252" s="3">
        <v>387</v>
      </c>
      <c r="T4252">
        <v>8</v>
      </c>
      <c r="U4252" t="str">
        <f>IF(Ecommerce_Sales[[#This Row],[Delivery_Time_Days]]&gt;7,"Delay",IF(Ecommerce_Sales[[#This Row],[Delivery_Time_Days]] = 0,"No delivery",IF(Ecommerce_Sales[[#This Row],[Delivery_Time_Days]]&lt;=7,"On-time")))</f>
        <v>Delay</v>
      </c>
      <c r="V4252" s="7">
        <f>Ecommerce_Sales[[#This Row],[Profit]]/Ecommerce_Sales[[#This Row],[Total_Price]]</f>
        <v>0.14998431126451209</v>
      </c>
      <c r="W4252" s="3">
        <v>478</v>
      </c>
      <c r="X4252" s="3"/>
    </row>
    <row r="4253" spans="1:24" x14ac:dyDescent="0.25">
      <c r="A4253" s="1" t="s">
        <v>10620</v>
      </c>
      <c r="B4253" s="1" t="s">
        <v>1057</v>
      </c>
      <c r="C4253" s="1" t="s">
        <v>1058</v>
      </c>
      <c r="D4253" s="1" t="s">
        <v>5930</v>
      </c>
      <c r="E4253" s="1" t="s">
        <v>1954</v>
      </c>
      <c r="F4253" s="2">
        <v>45242</v>
      </c>
      <c r="G4253" s="2">
        <v>45550</v>
      </c>
      <c r="H4253" s="2" t="str">
        <f>TEXT(Ecommerce_Sales[[#This Row],[Order_Date]],"mmmm")</f>
        <v>September</v>
      </c>
      <c r="I4253" s="2" t="str">
        <f>TEXT(Ecommerce_Sales[[#This Row],[Order_Date]],"yyyy")</f>
        <v>2024</v>
      </c>
      <c r="J4253" s="2" t="str">
        <f>TEXT(Ecommerce_Sales[[#This Row],[Order_Date]],"mmmm")</f>
        <v>September</v>
      </c>
      <c r="K4253" s="1" t="s">
        <v>1992</v>
      </c>
      <c r="L4253" s="1" t="s">
        <v>10621</v>
      </c>
      <c r="M4253" s="1" t="s">
        <v>2104</v>
      </c>
      <c r="N4253" s="1" t="s">
        <v>1978</v>
      </c>
      <c r="O4253" s="3">
        <v>232</v>
      </c>
      <c r="P4253">
        <v>2</v>
      </c>
      <c r="Q4253" s="3">
        <v>465</v>
      </c>
      <c r="R4253" s="1" t="s">
        <v>1951</v>
      </c>
      <c r="S4253" s="3">
        <v>57</v>
      </c>
      <c r="U4253" t="str">
        <f>IF(Ecommerce_Sales[[#This Row],[Delivery_Time_Days]]&gt;7,"Delay",IF(Ecommerce_Sales[[#This Row],[Delivery_Time_Days]] = 0,"No delivery",IF(Ecommerce_Sales[[#This Row],[Delivery_Time_Days]]&lt;=7,"On-time")))</f>
        <v>No delivery</v>
      </c>
      <c r="V4253" s="7">
        <f>Ecommerce_Sales[[#This Row],[Profit]]/Ecommerce_Sales[[#This Row],[Total_Price]]</f>
        <v>0.35053763440860214</v>
      </c>
      <c r="W4253" s="3">
        <v>163</v>
      </c>
      <c r="X4253" s="3"/>
    </row>
    <row r="4254" spans="1:24" x14ac:dyDescent="0.25">
      <c r="A4254" s="1" t="s">
        <v>10622</v>
      </c>
      <c r="B4254" s="1" t="s">
        <v>908</v>
      </c>
      <c r="C4254" s="1" t="s">
        <v>909</v>
      </c>
      <c r="D4254" s="1" t="s">
        <v>2252</v>
      </c>
      <c r="E4254" s="1" t="s">
        <v>1996</v>
      </c>
      <c r="F4254" s="2">
        <v>44940</v>
      </c>
      <c r="G4254" s="2">
        <v>45202</v>
      </c>
      <c r="H4254" s="2" t="str">
        <f>TEXT(Ecommerce_Sales[[#This Row],[Order_Date]],"mmmm")</f>
        <v>October</v>
      </c>
      <c r="I4254" s="2" t="str">
        <f>TEXT(Ecommerce_Sales[[#This Row],[Order_Date]],"yyyy")</f>
        <v>2023</v>
      </c>
      <c r="J4254" s="2" t="str">
        <f>TEXT(Ecommerce_Sales[[#This Row],[Order_Date]],"mmmm")</f>
        <v>October</v>
      </c>
      <c r="K4254" s="1" t="s">
        <v>1947</v>
      </c>
      <c r="L4254" s="1" t="s">
        <v>4637</v>
      </c>
      <c r="M4254" s="1" t="s">
        <v>2026</v>
      </c>
      <c r="N4254" s="1" t="s">
        <v>1978</v>
      </c>
      <c r="O4254" s="3">
        <v>117</v>
      </c>
      <c r="P4254">
        <v>2</v>
      </c>
      <c r="Q4254" s="3">
        <v>235</v>
      </c>
      <c r="R4254" s="1" t="s">
        <v>1958</v>
      </c>
      <c r="S4254" s="3">
        <v>29</v>
      </c>
      <c r="T4254">
        <v>10</v>
      </c>
      <c r="U4254" t="str">
        <f>IF(Ecommerce_Sales[[#This Row],[Delivery_Time_Days]]&gt;7,"Delay",IF(Ecommerce_Sales[[#This Row],[Delivery_Time_Days]] = 0,"No delivery",IF(Ecommerce_Sales[[#This Row],[Delivery_Time_Days]]&lt;=7,"On-time")))</f>
        <v>Delay</v>
      </c>
      <c r="V4254" s="7">
        <f>Ecommerce_Sales[[#This Row],[Profit]]/Ecommerce_Sales[[#This Row],[Total_Price]]</f>
        <v>0.34893617021276596</v>
      </c>
      <c r="W4254" s="3">
        <v>82</v>
      </c>
      <c r="X4254" s="3"/>
    </row>
    <row r="4255" spans="1:24" x14ac:dyDescent="0.25">
      <c r="A4255" s="1" t="s">
        <v>10623</v>
      </c>
      <c r="B4255" s="1" t="s">
        <v>256</v>
      </c>
      <c r="C4255" s="1" t="s">
        <v>257</v>
      </c>
      <c r="D4255" s="1" t="s">
        <v>5658</v>
      </c>
      <c r="E4255" s="1" t="s">
        <v>1981</v>
      </c>
      <c r="F4255" s="2">
        <v>44935</v>
      </c>
      <c r="G4255" s="2">
        <v>45084</v>
      </c>
      <c r="H4255" s="2" t="str">
        <f>TEXT(Ecommerce_Sales[[#This Row],[Order_Date]],"mmmm")</f>
        <v>June</v>
      </c>
      <c r="I4255" s="2" t="str">
        <f>TEXT(Ecommerce_Sales[[#This Row],[Order_Date]],"yyyy")</f>
        <v>2023</v>
      </c>
      <c r="J4255" s="2" t="str">
        <f>TEXT(Ecommerce_Sales[[#This Row],[Order_Date]],"mmmm")</f>
        <v>June</v>
      </c>
      <c r="K4255" s="1" t="s">
        <v>1947</v>
      </c>
      <c r="L4255" s="1" t="s">
        <v>10624</v>
      </c>
      <c r="M4255" s="1" t="s">
        <v>1972</v>
      </c>
      <c r="N4255" s="1" t="s">
        <v>1973</v>
      </c>
      <c r="O4255" s="3">
        <v>287</v>
      </c>
      <c r="P4255">
        <v>3</v>
      </c>
      <c r="Q4255" s="3">
        <v>860</v>
      </c>
      <c r="R4255" s="1" t="s">
        <v>2008</v>
      </c>
      <c r="S4255" s="3">
        <v>78</v>
      </c>
      <c r="T4255">
        <v>2</v>
      </c>
      <c r="U4255" t="str">
        <f>IF(Ecommerce_Sales[[#This Row],[Delivery_Time_Days]]&gt;7,"Delay",IF(Ecommerce_Sales[[#This Row],[Delivery_Time_Days]] = 0,"No delivery",IF(Ecommerce_Sales[[#This Row],[Delivery_Time_Days]]&lt;=7,"On-time")))</f>
        <v>On-time</v>
      </c>
      <c r="V4255" s="7">
        <f>Ecommerce_Sales[[#This Row],[Profit]]/Ecommerce_Sales[[#This Row],[Total_Price]]</f>
        <v>0.3</v>
      </c>
      <c r="W4255" s="3">
        <v>258</v>
      </c>
      <c r="X4255" s="3"/>
    </row>
    <row r="4256" spans="1:24" x14ac:dyDescent="0.25">
      <c r="A4256" s="1" t="s">
        <v>10625</v>
      </c>
      <c r="B4256" s="1" t="s">
        <v>1557</v>
      </c>
      <c r="C4256" s="1" t="s">
        <v>1558</v>
      </c>
      <c r="D4256" s="1" t="s">
        <v>2294</v>
      </c>
      <c r="E4256" s="1" t="s">
        <v>1954</v>
      </c>
      <c r="F4256" s="2">
        <v>45548</v>
      </c>
      <c r="G4256" s="2">
        <v>45201</v>
      </c>
      <c r="H4256" s="2" t="str">
        <f>TEXT(Ecommerce_Sales[[#This Row],[Order_Date]],"mmmm")</f>
        <v>October</v>
      </c>
      <c r="I4256" s="2" t="str">
        <f>TEXT(Ecommerce_Sales[[#This Row],[Order_Date]],"yyyy")</f>
        <v>2023</v>
      </c>
      <c r="J4256" s="2" t="str">
        <f>TEXT(Ecommerce_Sales[[#This Row],[Order_Date]],"mmmm")</f>
        <v>October</v>
      </c>
      <c r="K4256" s="1" t="s">
        <v>1986</v>
      </c>
      <c r="L4256" s="1" t="s">
        <v>10626</v>
      </c>
      <c r="M4256" s="1" t="s">
        <v>1968</v>
      </c>
      <c r="N4256" s="1" t="s">
        <v>1957</v>
      </c>
      <c r="O4256" s="3">
        <v>219</v>
      </c>
      <c r="P4256">
        <v>3</v>
      </c>
      <c r="Q4256" s="3">
        <v>658</v>
      </c>
      <c r="R4256" s="1" t="s">
        <v>2008</v>
      </c>
      <c r="S4256" s="3">
        <v>72</v>
      </c>
      <c r="U4256" t="str">
        <f>IF(Ecommerce_Sales[[#This Row],[Delivery_Time_Days]]&gt;7,"Delay",IF(Ecommerce_Sales[[#This Row],[Delivery_Time_Days]] = 0,"No delivery",IF(Ecommerce_Sales[[#This Row],[Delivery_Time_Days]]&lt;=7,"On-time")))</f>
        <v>No delivery</v>
      </c>
      <c r="V4256" s="7">
        <f>Ecommerce_Sales[[#This Row],[Profit]]/Ecommerce_Sales[[#This Row],[Total_Price]]</f>
        <v>0.15045592705167174</v>
      </c>
      <c r="W4256" s="3">
        <v>99</v>
      </c>
      <c r="X4256" s="3"/>
    </row>
    <row r="4257" spans="1:24" x14ac:dyDescent="0.25">
      <c r="A4257" s="1" t="s">
        <v>10627</v>
      </c>
      <c r="B4257" s="1" t="s">
        <v>1908</v>
      </c>
      <c r="C4257" s="1" t="s">
        <v>1909</v>
      </c>
      <c r="D4257" s="1" t="s">
        <v>9596</v>
      </c>
      <c r="E4257" s="1" t="s">
        <v>1961</v>
      </c>
      <c r="F4257" s="2">
        <v>44990</v>
      </c>
      <c r="G4257" s="2">
        <v>45339</v>
      </c>
      <c r="H4257" s="2" t="str">
        <f>TEXT(Ecommerce_Sales[[#This Row],[Order_Date]],"mmmm")</f>
        <v>February</v>
      </c>
      <c r="I4257" s="2" t="str">
        <f>TEXT(Ecommerce_Sales[[#This Row],[Order_Date]],"yyyy")</f>
        <v>2024</v>
      </c>
      <c r="J4257" s="2" t="str">
        <f>TEXT(Ecommerce_Sales[[#This Row],[Order_Date]],"mmmm")</f>
        <v>February</v>
      </c>
      <c r="K4257" s="1" t="s">
        <v>1947</v>
      </c>
      <c r="L4257" s="1" t="s">
        <v>4515</v>
      </c>
      <c r="M4257" s="1" t="s">
        <v>2072</v>
      </c>
      <c r="N4257" s="1" t="s">
        <v>1950</v>
      </c>
      <c r="O4257" s="3">
        <v>698</v>
      </c>
      <c r="P4257">
        <v>1</v>
      </c>
      <c r="Q4257" s="3">
        <v>698</v>
      </c>
      <c r="R4257" s="1" t="s">
        <v>1958</v>
      </c>
      <c r="S4257" s="3">
        <v>55</v>
      </c>
      <c r="T4257">
        <v>10</v>
      </c>
      <c r="U4257" t="str">
        <f>IF(Ecommerce_Sales[[#This Row],[Delivery_Time_Days]]&gt;7,"Delay",IF(Ecommerce_Sales[[#This Row],[Delivery_Time_Days]] = 0,"No delivery",IF(Ecommerce_Sales[[#This Row],[Delivery_Time_Days]]&lt;=7,"On-time")))</f>
        <v>Delay</v>
      </c>
      <c r="V4257" s="7">
        <f>Ecommerce_Sales[[#This Row],[Profit]]/Ecommerce_Sales[[#This Row],[Total_Price]]</f>
        <v>0.39971346704871058</v>
      </c>
      <c r="W4257" s="3">
        <v>279</v>
      </c>
      <c r="X4257" s="3"/>
    </row>
    <row r="4258" spans="1:24" x14ac:dyDescent="0.25">
      <c r="A4258" s="1" t="s">
        <v>10628</v>
      </c>
      <c r="B4258" s="1" t="s">
        <v>192</v>
      </c>
      <c r="C4258" s="1" t="s">
        <v>492</v>
      </c>
      <c r="D4258" s="1" t="s">
        <v>3305</v>
      </c>
      <c r="E4258" s="1" t="s">
        <v>1946</v>
      </c>
      <c r="F4258" s="2">
        <v>45350</v>
      </c>
      <c r="G4258" s="2">
        <v>45502</v>
      </c>
      <c r="H4258" s="2" t="str">
        <f>TEXT(Ecommerce_Sales[[#This Row],[Order_Date]],"mmmm")</f>
        <v>July</v>
      </c>
      <c r="I4258" s="2" t="str">
        <f>TEXT(Ecommerce_Sales[[#This Row],[Order_Date]],"yyyy")</f>
        <v>2024</v>
      </c>
      <c r="J4258" s="2" t="str">
        <f>TEXT(Ecommerce_Sales[[#This Row],[Order_Date]],"mmmm")</f>
        <v>July</v>
      </c>
      <c r="K4258" s="1" t="s">
        <v>1947</v>
      </c>
      <c r="L4258" s="1" t="s">
        <v>5462</v>
      </c>
      <c r="M4258" s="1" t="s">
        <v>2043</v>
      </c>
      <c r="N4258" s="1" t="s">
        <v>1989</v>
      </c>
      <c r="O4258" s="3">
        <v>431</v>
      </c>
      <c r="P4258">
        <v>5</v>
      </c>
      <c r="Q4258" s="3">
        <v>2156</v>
      </c>
      <c r="R4258" s="1" t="s">
        <v>1958</v>
      </c>
      <c r="S4258" s="3">
        <v>189</v>
      </c>
      <c r="T4258">
        <v>3</v>
      </c>
      <c r="U4258" t="str">
        <f>IF(Ecommerce_Sales[[#This Row],[Delivery_Time_Days]]&gt;7,"Delay",IF(Ecommerce_Sales[[#This Row],[Delivery_Time_Days]] = 0,"No delivery",IF(Ecommerce_Sales[[#This Row],[Delivery_Time_Days]]&lt;=7,"On-time")))</f>
        <v>On-time</v>
      </c>
      <c r="V4258" s="7">
        <f>Ecommerce_Sales[[#This Row],[Profit]]/Ecommerce_Sales[[#This Row],[Total_Price]]</f>
        <v>0.25</v>
      </c>
      <c r="W4258" s="3">
        <v>539</v>
      </c>
      <c r="X4258" s="3"/>
    </row>
    <row r="4259" spans="1:24" x14ac:dyDescent="0.25">
      <c r="A4259" s="1" t="s">
        <v>10629</v>
      </c>
      <c r="B4259" s="1" t="s">
        <v>1173</v>
      </c>
      <c r="C4259" s="1" t="s">
        <v>1174</v>
      </c>
      <c r="D4259" s="1" t="s">
        <v>2559</v>
      </c>
      <c r="E4259" s="1" t="s">
        <v>1961</v>
      </c>
      <c r="F4259" s="2">
        <v>45455</v>
      </c>
      <c r="G4259" s="2">
        <v>45040</v>
      </c>
      <c r="H4259" s="2" t="str">
        <f>TEXT(Ecommerce_Sales[[#This Row],[Order_Date]],"mmmm")</f>
        <v>April</v>
      </c>
      <c r="I4259" s="2" t="str">
        <f>TEXT(Ecommerce_Sales[[#This Row],[Order_Date]],"yyyy")</f>
        <v>2023</v>
      </c>
      <c r="J4259" s="2" t="str">
        <f>TEXT(Ecommerce_Sales[[#This Row],[Order_Date]],"mmmm")</f>
        <v>April</v>
      </c>
      <c r="K4259" s="1" t="s">
        <v>1992</v>
      </c>
      <c r="L4259" s="1" t="s">
        <v>10630</v>
      </c>
      <c r="M4259" s="1" t="s">
        <v>2058</v>
      </c>
      <c r="N4259" s="1" t="s">
        <v>1950</v>
      </c>
      <c r="O4259" s="3">
        <v>684</v>
      </c>
      <c r="P4259">
        <v>3</v>
      </c>
      <c r="Q4259" s="3">
        <v>2052</v>
      </c>
      <c r="R4259" s="1" t="s">
        <v>2016</v>
      </c>
      <c r="S4259" s="3">
        <v>295</v>
      </c>
      <c r="U4259" t="str">
        <f>IF(Ecommerce_Sales[[#This Row],[Delivery_Time_Days]]&gt;7,"Delay",IF(Ecommerce_Sales[[#This Row],[Delivery_Time_Days]] = 0,"No delivery",IF(Ecommerce_Sales[[#This Row],[Delivery_Time_Days]]&lt;=7,"On-time")))</f>
        <v>No delivery</v>
      </c>
      <c r="V4259" s="7">
        <f>Ecommerce_Sales[[#This Row],[Profit]]/Ecommerce_Sales[[#This Row],[Total_Price]]</f>
        <v>0.40009746588693956</v>
      </c>
      <c r="W4259" s="3">
        <v>821</v>
      </c>
      <c r="X4259" s="3"/>
    </row>
    <row r="4260" spans="1:24" x14ac:dyDescent="0.25">
      <c r="A4260" s="1" t="s">
        <v>10631</v>
      </c>
      <c r="B4260" s="1" t="s">
        <v>1800</v>
      </c>
      <c r="C4260" s="1" t="s">
        <v>1801</v>
      </c>
      <c r="D4260" s="1" t="s">
        <v>3930</v>
      </c>
      <c r="E4260" s="1" t="s">
        <v>1966</v>
      </c>
      <c r="F4260" s="2">
        <v>45349</v>
      </c>
      <c r="G4260" s="2">
        <v>45398</v>
      </c>
      <c r="H4260" s="2" t="str">
        <f>TEXT(Ecommerce_Sales[[#This Row],[Order_Date]],"mmmm")</f>
        <v>April</v>
      </c>
      <c r="I4260" s="2" t="str">
        <f>TEXT(Ecommerce_Sales[[#This Row],[Order_Date]],"yyyy")</f>
        <v>2024</v>
      </c>
      <c r="J4260" s="2" t="str">
        <f>TEXT(Ecommerce_Sales[[#This Row],[Order_Date]],"mmmm")</f>
        <v>April</v>
      </c>
      <c r="K4260" s="1" t="s">
        <v>1947</v>
      </c>
      <c r="L4260" s="1" t="s">
        <v>10632</v>
      </c>
      <c r="M4260" s="1" t="s">
        <v>2072</v>
      </c>
      <c r="N4260" s="1" t="s">
        <v>1950</v>
      </c>
      <c r="O4260" s="3">
        <v>305</v>
      </c>
      <c r="P4260">
        <v>1</v>
      </c>
      <c r="Q4260" s="3">
        <v>305</v>
      </c>
      <c r="R4260" s="1" t="s">
        <v>1958</v>
      </c>
      <c r="S4260" s="3">
        <v>44</v>
      </c>
      <c r="T4260">
        <v>6</v>
      </c>
      <c r="U4260" t="str">
        <f>IF(Ecommerce_Sales[[#This Row],[Delivery_Time_Days]]&gt;7,"Delay",IF(Ecommerce_Sales[[#This Row],[Delivery_Time_Days]] = 0,"No delivery",IF(Ecommerce_Sales[[#This Row],[Delivery_Time_Days]]&lt;=7,"On-time")))</f>
        <v>On-time</v>
      </c>
      <c r="V4260" s="7">
        <f>Ecommerce_Sales[[#This Row],[Profit]]/Ecommerce_Sales[[#This Row],[Total_Price]]</f>
        <v>0.4</v>
      </c>
      <c r="W4260" s="3">
        <v>122</v>
      </c>
      <c r="X4260" s="3"/>
    </row>
    <row r="4261" spans="1:24" x14ac:dyDescent="0.25">
      <c r="A4261" s="1" t="s">
        <v>10633</v>
      </c>
      <c r="B4261" s="1" t="s">
        <v>1623</v>
      </c>
      <c r="C4261" s="1" t="s">
        <v>1624</v>
      </c>
      <c r="D4261" s="1" t="s">
        <v>7384</v>
      </c>
      <c r="E4261" s="1" t="s">
        <v>2005</v>
      </c>
      <c r="F4261" s="2">
        <v>45461</v>
      </c>
      <c r="G4261" s="2">
        <v>45279</v>
      </c>
      <c r="H4261" s="2" t="str">
        <f>TEXT(Ecommerce_Sales[[#This Row],[Order_Date]],"mmmm")</f>
        <v>December</v>
      </c>
      <c r="I4261" s="2" t="str">
        <f>TEXT(Ecommerce_Sales[[#This Row],[Order_Date]],"yyyy")</f>
        <v>2023</v>
      </c>
      <c r="J4261" s="2" t="str">
        <f>TEXT(Ecommerce_Sales[[#This Row],[Order_Date]],"mmmm")</f>
        <v>December</v>
      </c>
      <c r="K4261" s="1" t="s">
        <v>1947</v>
      </c>
      <c r="L4261" s="1" t="s">
        <v>10634</v>
      </c>
      <c r="M4261" s="1" t="s">
        <v>2058</v>
      </c>
      <c r="N4261" s="1" t="s">
        <v>1950</v>
      </c>
      <c r="O4261" s="3">
        <v>714</v>
      </c>
      <c r="P4261">
        <v>10</v>
      </c>
      <c r="Q4261" s="3">
        <v>7135</v>
      </c>
      <c r="R4261" s="1" t="s">
        <v>1951</v>
      </c>
      <c r="S4261" s="3">
        <v>692</v>
      </c>
      <c r="T4261">
        <v>3</v>
      </c>
      <c r="U4261" t="str">
        <f>IF(Ecommerce_Sales[[#This Row],[Delivery_Time_Days]]&gt;7,"Delay",IF(Ecommerce_Sales[[#This Row],[Delivery_Time_Days]] = 0,"No delivery",IF(Ecommerce_Sales[[#This Row],[Delivery_Time_Days]]&lt;=7,"On-time")))</f>
        <v>On-time</v>
      </c>
      <c r="V4261" s="7">
        <f>Ecommerce_Sales[[#This Row],[Profit]]/Ecommerce_Sales[[#This Row],[Total_Price]]</f>
        <v>0.4</v>
      </c>
      <c r="W4261" s="3">
        <v>2854</v>
      </c>
      <c r="X4261" s="3"/>
    </row>
    <row r="4262" spans="1:24" x14ac:dyDescent="0.25">
      <c r="A4262" s="1" t="s">
        <v>10635</v>
      </c>
      <c r="B4262" s="1" t="s">
        <v>188</v>
      </c>
      <c r="C4262" s="1" t="s">
        <v>189</v>
      </c>
      <c r="D4262" s="1" t="s">
        <v>3844</v>
      </c>
      <c r="E4262" s="1" t="s">
        <v>2005</v>
      </c>
      <c r="F4262" s="2">
        <v>45242</v>
      </c>
      <c r="G4262" s="2">
        <v>45569</v>
      </c>
      <c r="H4262" s="2" t="str">
        <f>TEXT(Ecommerce_Sales[[#This Row],[Order_Date]],"mmmm")</f>
        <v>October</v>
      </c>
      <c r="I4262" s="2" t="str">
        <f>TEXT(Ecommerce_Sales[[#This Row],[Order_Date]],"yyyy")</f>
        <v>2024</v>
      </c>
      <c r="J4262" s="2" t="str">
        <f>TEXT(Ecommerce_Sales[[#This Row],[Order_Date]],"mmmm")</f>
        <v>October</v>
      </c>
      <c r="K4262" s="1" t="s">
        <v>1992</v>
      </c>
      <c r="L4262" s="1" t="s">
        <v>7486</v>
      </c>
      <c r="M4262" s="1" t="s">
        <v>2247</v>
      </c>
      <c r="N4262" s="1" t="s">
        <v>1957</v>
      </c>
      <c r="O4262" s="3">
        <v>559</v>
      </c>
      <c r="P4262">
        <v>2</v>
      </c>
      <c r="Q4262" s="3">
        <v>1118</v>
      </c>
      <c r="R4262" s="1" t="s">
        <v>1958</v>
      </c>
      <c r="S4262" s="3">
        <v>152</v>
      </c>
      <c r="U4262" t="str">
        <f>IF(Ecommerce_Sales[[#This Row],[Delivery_Time_Days]]&gt;7,"Delay",IF(Ecommerce_Sales[[#This Row],[Delivery_Time_Days]] = 0,"No delivery",IF(Ecommerce_Sales[[#This Row],[Delivery_Time_Days]]&lt;=7,"On-time")))</f>
        <v>No delivery</v>
      </c>
      <c r="V4262" s="7">
        <f>Ecommerce_Sales[[#This Row],[Profit]]/Ecommerce_Sales[[#This Row],[Total_Price]]</f>
        <v>0.15026833631484796</v>
      </c>
      <c r="W4262" s="3">
        <v>168</v>
      </c>
      <c r="X4262" s="3"/>
    </row>
    <row r="4263" spans="1:24" x14ac:dyDescent="0.25">
      <c r="A4263" s="1" t="s">
        <v>10636</v>
      </c>
      <c r="B4263" s="1" t="s">
        <v>1422</v>
      </c>
      <c r="C4263" s="1" t="s">
        <v>1423</v>
      </c>
      <c r="D4263" s="1" t="s">
        <v>8557</v>
      </c>
      <c r="E4263" s="1" t="s">
        <v>1954</v>
      </c>
      <c r="F4263" s="2">
        <v>45161</v>
      </c>
      <c r="G4263" s="2">
        <v>45517</v>
      </c>
      <c r="H4263" s="2" t="str">
        <f>TEXT(Ecommerce_Sales[[#This Row],[Order_Date]],"mmmm")</f>
        <v>August</v>
      </c>
      <c r="I4263" s="2" t="str">
        <f>TEXT(Ecommerce_Sales[[#This Row],[Order_Date]],"yyyy")</f>
        <v>2024</v>
      </c>
      <c r="J4263" s="2" t="str">
        <f>TEXT(Ecommerce_Sales[[#This Row],[Order_Date]],"mmmm")</f>
        <v>August</v>
      </c>
      <c r="K4263" s="1" t="s">
        <v>1947</v>
      </c>
      <c r="L4263" s="1" t="s">
        <v>10637</v>
      </c>
      <c r="M4263" s="1" t="s">
        <v>2054</v>
      </c>
      <c r="N4263" s="1" t="s">
        <v>1957</v>
      </c>
      <c r="O4263" s="3">
        <v>42</v>
      </c>
      <c r="P4263">
        <v>2</v>
      </c>
      <c r="Q4263" s="3">
        <v>83</v>
      </c>
      <c r="R4263" s="1" t="s">
        <v>1951</v>
      </c>
      <c r="S4263" s="3">
        <v>5</v>
      </c>
      <c r="T4263">
        <v>4</v>
      </c>
      <c r="U4263" t="str">
        <f>IF(Ecommerce_Sales[[#This Row],[Delivery_Time_Days]]&gt;7,"Delay",IF(Ecommerce_Sales[[#This Row],[Delivery_Time_Days]] = 0,"No delivery",IF(Ecommerce_Sales[[#This Row],[Delivery_Time_Days]]&lt;=7,"On-time")))</f>
        <v>On-time</v>
      </c>
      <c r="V4263" s="7">
        <f>Ecommerce_Sales[[#This Row],[Profit]]/Ecommerce_Sales[[#This Row],[Total_Price]]</f>
        <v>0.14457831325301204</v>
      </c>
      <c r="W4263" s="3">
        <v>12</v>
      </c>
      <c r="X4263" s="3"/>
    </row>
    <row r="4264" spans="1:24" x14ac:dyDescent="0.25">
      <c r="A4264" s="1" t="s">
        <v>10638</v>
      </c>
      <c r="B4264" s="1" t="s">
        <v>652</v>
      </c>
      <c r="C4264" s="1" t="s">
        <v>653</v>
      </c>
      <c r="D4264" s="1" t="s">
        <v>8806</v>
      </c>
      <c r="E4264" s="1" t="s">
        <v>1996</v>
      </c>
      <c r="F4264" s="2">
        <v>45564</v>
      </c>
      <c r="G4264" s="2">
        <v>45577</v>
      </c>
      <c r="H4264" s="2" t="str">
        <f>TEXT(Ecommerce_Sales[[#This Row],[Order_Date]],"mmmm")</f>
        <v>October</v>
      </c>
      <c r="I4264" s="2" t="str">
        <f>TEXT(Ecommerce_Sales[[#This Row],[Order_Date]],"yyyy")</f>
        <v>2024</v>
      </c>
      <c r="J4264" s="2" t="str">
        <f>TEXT(Ecommerce_Sales[[#This Row],[Order_Date]],"mmmm")</f>
        <v>October</v>
      </c>
      <c r="K4264" s="1" t="s">
        <v>1947</v>
      </c>
      <c r="L4264" s="1" t="s">
        <v>2456</v>
      </c>
      <c r="M4264" s="1" t="s">
        <v>1983</v>
      </c>
      <c r="N4264" s="1" t="s">
        <v>1950</v>
      </c>
      <c r="O4264" s="3">
        <v>490</v>
      </c>
      <c r="P4264">
        <v>2</v>
      </c>
      <c r="Q4264" s="3">
        <v>980</v>
      </c>
      <c r="R4264" s="1" t="s">
        <v>1951</v>
      </c>
      <c r="S4264" s="3">
        <v>146</v>
      </c>
      <c r="T4264">
        <v>2</v>
      </c>
      <c r="U4264" t="str">
        <f>IF(Ecommerce_Sales[[#This Row],[Delivery_Time_Days]]&gt;7,"Delay",IF(Ecommerce_Sales[[#This Row],[Delivery_Time_Days]] = 0,"No delivery",IF(Ecommerce_Sales[[#This Row],[Delivery_Time_Days]]&lt;=7,"On-time")))</f>
        <v>On-time</v>
      </c>
      <c r="V4264" s="7">
        <f>Ecommerce_Sales[[#This Row],[Profit]]/Ecommerce_Sales[[#This Row],[Total_Price]]</f>
        <v>0.4</v>
      </c>
      <c r="W4264" s="3">
        <v>392</v>
      </c>
      <c r="X4264" s="3"/>
    </row>
    <row r="4265" spans="1:24" x14ac:dyDescent="0.25">
      <c r="A4265" s="1" t="s">
        <v>10639</v>
      </c>
      <c r="B4265" s="1" t="s">
        <v>488</v>
      </c>
      <c r="C4265" s="1" t="s">
        <v>489</v>
      </c>
      <c r="D4265" s="1" t="s">
        <v>3276</v>
      </c>
      <c r="E4265" s="1" t="s">
        <v>1966</v>
      </c>
      <c r="F4265" s="2">
        <v>44987</v>
      </c>
      <c r="G4265" s="2">
        <v>45442</v>
      </c>
      <c r="H4265" s="2" t="str">
        <f>TEXT(Ecommerce_Sales[[#This Row],[Order_Date]],"mmmm")</f>
        <v>May</v>
      </c>
      <c r="I4265" s="2" t="str">
        <f>TEXT(Ecommerce_Sales[[#This Row],[Order_Date]],"yyyy")</f>
        <v>2024</v>
      </c>
      <c r="J4265" s="2" t="str">
        <f>TEXT(Ecommerce_Sales[[#This Row],[Order_Date]],"mmmm")</f>
        <v>May</v>
      </c>
      <c r="K4265" s="1" t="s">
        <v>1947</v>
      </c>
      <c r="L4265" s="1" t="s">
        <v>2647</v>
      </c>
      <c r="M4265" s="1" t="s">
        <v>1998</v>
      </c>
      <c r="N4265" s="1" t="s">
        <v>1973</v>
      </c>
      <c r="O4265" s="3">
        <v>84</v>
      </c>
      <c r="P4265">
        <v>1</v>
      </c>
      <c r="Q4265" s="3">
        <v>84</v>
      </c>
      <c r="R4265" s="1" t="s">
        <v>1951</v>
      </c>
      <c r="S4265" s="3">
        <v>7</v>
      </c>
      <c r="T4265">
        <v>7</v>
      </c>
      <c r="U4265" t="str">
        <f>IF(Ecommerce_Sales[[#This Row],[Delivery_Time_Days]]&gt;7,"Delay",IF(Ecommerce_Sales[[#This Row],[Delivery_Time_Days]] = 0,"No delivery",IF(Ecommerce_Sales[[#This Row],[Delivery_Time_Days]]&lt;=7,"On-time")))</f>
        <v>On-time</v>
      </c>
      <c r="V4265" s="7">
        <f>Ecommerce_Sales[[#This Row],[Profit]]/Ecommerce_Sales[[#This Row],[Total_Price]]</f>
        <v>0.29761904761904762</v>
      </c>
      <c r="W4265" s="3">
        <v>25</v>
      </c>
      <c r="X4265" s="3"/>
    </row>
    <row r="4266" spans="1:24" x14ac:dyDescent="0.25">
      <c r="A4266" s="1" t="s">
        <v>10640</v>
      </c>
      <c r="B4266" s="1" t="s">
        <v>1205</v>
      </c>
      <c r="C4266" s="1" t="s">
        <v>1206</v>
      </c>
      <c r="D4266" s="1" t="s">
        <v>2376</v>
      </c>
      <c r="E4266" s="1" t="s">
        <v>1961</v>
      </c>
      <c r="F4266" s="2">
        <v>45373</v>
      </c>
      <c r="G4266" s="2">
        <v>45051</v>
      </c>
      <c r="H4266" s="2" t="str">
        <f>TEXT(Ecommerce_Sales[[#This Row],[Order_Date]],"mmmm")</f>
        <v>May</v>
      </c>
      <c r="I4266" s="2" t="str">
        <f>TEXT(Ecommerce_Sales[[#This Row],[Order_Date]],"yyyy")</f>
        <v>2023</v>
      </c>
      <c r="J4266" s="2" t="str">
        <f>TEXT(Ecommerce_Sales[[#This Row],[Order_Date]],"mmmm")</f>
        <v>May</v>
      </c>
      <c r="K4266" s="1" t="s">
        <v>1947</v>
      </c>
      <c r="L4266" s="1" t="s">
        <v>10641</v>
      </c>
      <c r="M4266" s="1" t="s">
        <v>1972</v>
      </c>
      <c r="N4266" s="1" t="s">
        <v>1973</v>
      </c>
      <c r="O4266" s="3">
        <v>414</v>
      </c>
      <c r="P4266">
        <v>5</v>
      </c>
      <c r="Q4266" s="3">
        <v>2069</v>
      </c>
      <c r="R4266" s="1" t="s">
        <v>1958</v>
      </c>
      <c r="S4266" s="3">
        <v>283</v>
      </c>
      <c r="T4266">
        <v>10</v>
      </c>
      <c r="U4266" t="str">
        <f>IF(Ecommerce_Sales[[#This Row],[Delivery_Time_Days]]&gt;7,"Delay",IF(Ecommerce_Sales[[#This Row],[Delivery_Time_Days]] = 0,"No delivery",IF(Ecommerce_Sales[[#This Row],[Delivery_Time_Days]]&lt;=7,"On-time")))</f>
        <v>Delay</v>
      </c>
      <c r="V4266" s="7">
        <f>Ecommerce_Sales[[#This Row],[Profit]]/Ecommerce_Sales[[#This Row],[Total_Price]]</f>
        <v>0.3001449975833736</v>
      </c>
      <c r="W4266" s="3">
        <v>621</v>
      </c>
      <c r="X4266" s="3"/>
    </row>
    <row r="4267" spans="1:24" x14ac:dyDescent="0.25">
      <c r="A4267" s="1" t="s">
        <v>10642</v>
      </c>
      <c r="B4267" s="1" t="s">
        <v>0</v>
      </c>
      <c r="C4267" s="1" t="s">
        <v>1</v>
      </c>
      <c r="D4267" s="1" t="s">
        <v>2267</v>
      </c>
      <c r="E4267" s="1" t="s">
        <v>1961</v>
      </c>
      <c r="F4267" s="2">
        <v>45263</v>
      </c>
      <c r="G4267" s="2">
        <v>45297</v>
      </c>
      <c r="H4267" s="2" t="str">
        <f>TEXT(Ecommerce_Sales[[#This Row],[Order_Date]],"mmmm")</f>
        <v>January</v>
      </c>
      <c r="I4267" s="2" t="str">
        <f>TEXT(Ecommerce_Sales[[#This Row],[Order_Date]],"yyyy")</f>
        <v>2024</v>
      </c>
      <c r="J4267" s="2" t="str">
        <f>TEXT(Ecommerce_Sales[[#This Row],[Order_Date]],"mmmm")</f>
        <v>January</v>
      </c>
      <c r="K4267" s="1" t="s">
        <v>1947</v>
      </c>
      <c r="L4267" s="1" t="s">
        <v>10526</v>
      </c>
      <c r="M4267" s="1" t="s">
        <v>1949</v>
      </c>
      <c r="N4267" s="1" t="s">
        <v>1950</v>
      </c>
      <c r="O4267" s="3">
        <v>29</v>
      </c>
      <c r="P4267">
        <v>4</v>
      </c>
      <c r="Q4267" s="3">
        <v>118</v>
      </c>
      <c r="R4267" s="1" t="s">
        <v>2008</v>
      </c>
      <c r="S4267" s="3">
        <v>11</v>
      </c>
      <c r="T4267">
        <v>2</v>
      </c>
      <c r="U4267" t="str">
        <f>IF(Ecommerce_Sales[[#This Row],[Delivery_Time_Days]]&gt;7,"Delay",IF(Ecommerce_Sales[[#This Row],[Delivery_Time_Days]] = 0,"No delivery",IF(Ecommerce_Sales[[#This Row],[Delivery_Time_Days]]&lt;=7,"On-time")))</f>
        <v>On-time</v>
      </c>
      <c r="V4267" s="7">
        <f>Ecommerce_Sales[[#This Row],[Profit]]/Ecommerce_Sales[[#This Row],[Total_Price]]</f>
        <v>0.39830508474576271</v>
      </c>
      <c r="W4267" s="3">
        <v>47</v>
      </c>
      <c r="X4267" s="3"/>
    </row>
    <row r="4268" spans="1:24" x14ac:dyDescent="0.25">
      <c r="A4268" s="1" t="s">
        <v>10643</v>
      </c>
      <c r="B4268" s="1" t="s">
        <v>488</v>
      </c>
      <c r="C4268" s="1" t="s">
        <v>489</v>
      </c>
      <c r="D4268" s="1" t="s">
        <v>3276</v>
      </c>
      <c r="E4268" s="1" t="s">
        <v>1966</v>
      </c>
      <c r="F4268" s="2">
        <v>44987</v>
      </c>
      <c r="G4268" s="2">
        <v>45609</v>
      </c>
      <c r="H4268" s="2" t="str">
        <f>TEXT(Ecommerce_Sales[[#This Row],[Order_Date]],"mmmm")</f>
        <v>November</v>
      </c>
      <c r="I4268" s="2" t="str">
        <f>TEXT(Ecommerce_Sales[[#This Row],[Order_Date]],"yyyy")</f>
        <v>2024</v>
      </c>
      <c r="J4268" s="2" t="str">
        <f>TEXT(Ecommerce_Sales[[#This Row],[Order_Date]],"mmmm")</f>
        <v>November</v>
      </c>
      <c r="K4268" s="1" t="s">
        <v>1947</v>
      </c>
      <c r="L4268" s="1" t="s">
        <v>10644</v>
      </c>
      <c r="M4268" s="1" t="s">
        <v>2002</v>
      </c>
      <c r="N4268" s="1" t="s">
        <v>1989</v>
      </c>
      <c r="O4268" s="3">
        <v>276</v>
      </c>
      <c r="P4268">
        <v>6</v>
      </c>
      <c r="Q4268" s="3">
        <v>1655</v>
      </c>
      <c r="R4268" s="1" t="s">
        <v>1958</v>
      </c>
      <c r="S4268" s="3">
        <v>89</v>
      </c>
      <c r="T4268">
        <v>7</v>
      </c>
      <c r="U4268" t="str">
        <f>IF(Ecommerce_Sales[[#This Row],[Delivery_Time_Days]]&gt;7,"Delay",IF(Ecommerce_Sales[[#This Row],[Delivery_Time_Days]] = 0,"No delivery",IF(Ecommerce_Sales[[#This Row],[Delivery_Time_Days]]&lt;=7,"On-time")))</f>
        <v>On-time</v>
      </c>
      <c r="V4268" s="7">
        <f>Ecommerce_Sales[[#This Row],[Profit]]/Ecommerce_Sales[[#This Row],[Total_Price]]</f>
        <v>0.2501510574018127</v>
      </c>
      <c r="W4268" s="3">
        <v>414</v>
      </c>
      <c r="X4268" s="3"/>
    </row>
    <row r="4269" spans="1:24" x14ac:dyDescent="0.25">
      <c r="A4269" s="1" t="s">
        <v>10645</v>
      </c>
      <c r="B4269" s="1" t="s">
        <v>422</v>
      </c>
      <c r="C4269" s="1" t="s">
        <v>423</v>
      </c>
      <c r="D4269" s="1" t="s">
        <v>4626</v>
      </c>
      <c r="E4269" s="1" t="s">
        <v>1946</v>
      </c>
      <c r="F4269" s="2">
        <v>45357</v>
      </c>
      <c r="G4269" s="2">
        <v>45612</v>
      </c>
      <c r="H4269" s="2" t="str">
        <f>TEXT(Ecommerce_Sales[[#This Row],[Order_Date]],"mmmm")</f>
        <v>November</v>
      </c>
      <c r="I4269" s="2" t="str">
        <f>TEXT(Ecommerce_Sales[[#This Row],[Order_Date]],"yyyy")</f>
        <v>2024</v>
      </c>
      <c r="J4269" s="2" t="str">
        <f>TEXT(Ecommerce_Sales[[#This Row],[Order_Date]],"mmmm")</f>
        <v>November</v>
      </c>
      <c r="K4269" s="1" t="s">
        <v>1992</v>
      </c>
      <c r="L4269" s="1" t="s">
        <v>10646</v>
      </c>
      <c r="M4269" s="1" t="s">
        <v>1963</v>
      </c>
      <c r="N4269" s="1" t="s">
        <v>1957</v>
      </c>
      <c r="O4269" s="3">
        <v>770</v>
      </c>
      <c r="P4269">
        <v>4</v>
      </c>
      <c r="Q4269" s="3">
        <v>3079</v>
      </c>
      <c r="R4269" s="1" t="s">
        <v>1958</v>
      </c>
      <c r="S4269" s="3">
        <v>396</v>
      </c>
      <c r="U4269" t="str">
        <f>IF(Ecommerce_Sales[[#This Row],[Delivery_Time_Days]]&gt;7,"Delay",IF(Ecommerce_Sales[[#This Row],[Delivery_Time_Days]] = 0,"No delivery",IF(Ecommerce_Sales[[#This Row],[Delivery_Time_Days]]&lt;=7,"On-time")))</f>
        <v>No delivery</v>
      </c>
      <c r="V4269" s="7">
        <f>Ecommerce_Sales[[#This Row],[Profit]]/Ecommerce_Sales[[#This Row],[Total_Price]]</f>
        <v>0.15004871711594672</v>
      </c>
      <c r="W4269" s="3">
        <v>462</v>
      </c>
      <c r="X4269" s="3"/>
    </row>
    <row r="4270" spans="1:24" x14ac:dyDescent="0.25">
      <c r="A4270" s="1" t="s">
        <v>10647</v>
      </c>
      <c r="B4270" s="1" t="s">
        <v>1093</v>
      </c>
      <c r="C4270" s="1" t="s">
        <v>1094</v>
      </c>
      <c r="D4270" s="1" t="s">
        <v>3770</v>
      </c>
      <c r="E4270" s="1" t="s">
        <v>1966</v>
      </c>
      <c r="F4270" s="2">
        <v>45573</v>
      </c>
      <c r="G4270" s="2">
        <v>45215</v>
      </c>
      <c r="H4270" s="2" t="str">
        <f>TEXT(Ecommerce_Sales[[#This Row],[Order_Date]],"mmmm")</f>
        <v>October</v>
      </c>
      <c r="I4270" s="2" t="str">
        <f>TEXT(Ecommerce_Sales[[#This Row],[Order_Date]],"yyyy")</f>
        <v>2023</v>
      </c>
      <c r="J4270" s="2" t="str">
        <f>TEXT(Ecommerce_Sales[[#This Row],[Order_Date]],"mmmm")</f>
        <v>October</v>
      </c>
      <c r="K4270" s="1" t="s">
        <v>1947</v>
      </c>
      <c r="L4270" s="1" t="s">
        <v>10648</v>
      </c>
      <c r="M4270" s="1" t="s">
        <v>2058</v>
      </c>
      <c r="N4270" s="1" t="s">
        <v>1950</v>
      </c>
      <c r="O4270" s="3">
        <v>606</v>
      </c>
      <c r="P4270">
        <v>2</v>
      </c>
      <c r="Q4270" s="3">
        <v>1211</v>
      </c>
      <c r="R4270" s="1" t="s">
        <v>1951</v>
      </c>
      <c r="S4270" s="3">
        <v>153</v>
      </c>
      <c r="T4270">
        <v>7</v>
      </c>
      <c r="U4270" t="str">
        <f>IF(Ecommerce_Sales[[#This Row],[Delivery_Time_Days]]&gt;7,"Delay",IF(Ecommerce_Sales[[#This Row],[Delivery_Time_Days]] = 0,"No delivery",IF(Ecommerce_Sales[[#This Row],[Delivery_Time_Days]]&lt;=7,"On-time")))</f>
        <v>On-time</v>
      </c>
      <c r="V4270" s="7">
        <f>Ecommerce_Sales[[#This Row],[Profit]]/Ecommerce_Sales[[#This Row],[Total_Price]]</f>
        <v>0.39966969446738232</v>
      </c>
      <c r="W4270" s="3">
        <v>484</v>
      </c>
      <c r="X4270" s="3"/>
    </row>
    <row r="4271" spans="1:24" x14ac:dyDescent="0.25">
      <c r="A4271" s="1" t="s">
        <v>10649</v>
      </c>
      <c r="B4271" s="1" t="s">
        <v>493</v>
      </c>
      <c r="C4271" s="1" t="s">
        <v>494</v>
      </c>
      <c r="D4271" s="1" t="s">
        <v>1975</v>
      </c>
      <c r="E4271" s="1" t="s">
        <v>1966</v>
      </c>
      <c r="F4271" s="2">
        <v>45446</v>
      </c>
      <c r="G4271" s="2">
        <v>45333</v>
      </c>
      <c r="H4271" s="2" t="str">
        <f>TEXT(Ecommerce_Sales[[#This Row],[Order_Date]],"mmmm")</f>
        <v>February</v>
      </c>
      <c r="I4271" s="2" t="str">
        <f>TEXT(Ecommerce_Sales[[#This Row],[Order_Date]],"yyyy")</f>
        <v>2024</v>
      </c>
      <c r="J4271" s="2" t="str">
        <f>TEXT(Ecommerce_Sales[[#This Row],[Order_Date]],"mmmm")</f>
        <v>February</v>
      </c>
      <c r="K4271" s="1" t="s">
        <v>1992</v>
      </c>
      <c r="L4271" s="1" t="s">
        <v>10650</v>
      </c>
      <c r="M4271" s="1" t="s">
        <v>1956</v>
      </c>
      <c r="N4271" s="1" t="s">
        <v>1957</v>
      </c>
      <c r="O4271" s="3">
        <v>83</v>
      </c>
      <c r="P4271">
        <v>1</v>
      </c>
      <c r="Q4271" s="3">
        <v>83</v>
      </c>
      <c r="R4271" s="1" t="s">
        <v>2008</v>
      </c>
      <c r="S4271" s="3">
        <v>8</v>
      </c>
      <c r="U4271" t="str">
        <f>IF(Ecommerce_Sales[[#This Row],[Delivery_Time_Days]]&gt;7,"Delay",IF(Ecommerce_Sales[[#This Row],[Delivery_Time_Days]] = 0,"No delivery",IF(Ecommerce_Sales[[#This Row],[Delivery_Time_Days]]&lt;=7,"On-time")))</f>
        <v>No delivery</v>
      </c>
      <c r="V4271" s="7">
        <f>Ecommerce_Sales[[#This Row],[Profit]]/Ecommerce_Sales[[#This Row],[Total_Price]]</f>
        <v>0.15662650602409639</v>
      </c>
      <c r="W4271" s="3">
        <v>13</v>
      </c>
      <c r="X4271" s="3"/>
    </row>
    <row r="4272" spans="1:24" x14ac:dyDescent="0.25">
      <c r="A4272" s="1" t="s">
        <v>10651</v>
      </c>
      <c r="B4272" s="1" t="s">
        <v>533</v>
      </c>
      <c r="C4272" s="1" t="s">
        <v>534</v>
      </c>
      <c r="D4272" s="1" t="s">
        <v>4443</v>
      </c>
      <c r="E4272" s="1" t="s">
        <v>1966</v>
      </c>
      <c r="F4272" s="2">
        <v>45195</v>
      </c>
      <c r="G4272" s="2">
        <v>45113</v>
      </c>
      <c r="H4272" s="2" t="str">
        <f>TEXT(Ecommerce_Sales[[#This Row],[Order_Date]],"mmmm")</f>
        <v>July</v>
      </c>
      <c r="I4272" s="2" t="str">
        <f>TEXT(Ecommerce_Sales[[#This Row],[Order_Date]],"yyyy")</f>
        <v>2023</v>
      </c>
      <c r="J4272" s="2" t="str">
        <f>TEXT(Ecommerce_Sales[[#This Row],[Order_Date]],"mmmm")</f>
        <v>July</v>
      </c>
      <c r="K4272" s="1" t="s">
        <v>1947</v>
      </c>
      <c r="L4272" s="1" t="s">
        <v>10652</v>
      </c>
      <c r="M4272" s="1" t="s">
        <v>2104</v>
      </c>
      <c r="N4272" s="1" t="s">
        <v>1978</v>
      </c>
      <c r="O4272" s="3">
        <v>481</v>
      </c>
      <c r="P4272">
        <v>1</v>
      </c>
      <c r="Q4272" s="3">
        <v>481</v>
      </c>
      <c r="R4272" s="1" t="s">
        <v>2016</v>
      </c>
      <c r="S4272" s="3">
        <v>62</v>
      </c>
      <c r="T4272">
        <v>4</v>
      </c>
      <c r="U4272" t="str">
        <f>IF(Ecommerce_Sales[[#This Row],[Delivery_Time_Days]]&gt;7,"Delay",IF(Ecommerce_Sales[[#This Row],[Delivery_Time_Days]] = 0,"No delivery",IF(Ecommerce_Sales[[#This Row],[Delivery_Time_Days]]&lt;=7,"On-time")))</f>
        <v>On-time</v>
      </c>
      <c r="V4272" s="7">
        <f>Ecommerce_Sales[[#This Row],[Profit]]/Ecommerce_Sales[[#This Row],[Total_Price]]</f>
        <v>0.34927234927234929</v>
      </c>
      <c r="W4272" s="3">
        <v>168</v>
      </c>
      <c r="X4272" s="3"/>
    </row>
    <row r="4273" spans="1:24" x14ac:dyDescent="0.25">
      <c r="A4273" s="1" t="s">
        <v>10653</v>
      </c>
      <c r="B4273" s="1" t="s">
        <v>338</v>
      </c>
      <c r="C4273" s="1" t="s">
        <v>339</v>
      </c>
      <c r="D4273" s="1" t="s">
        <v>2568</v>
      </c>
      <c r="E4273" s="1" t="s">
        <v>1981</v>
      </c>
      <c r="F4273" s="2">
        <v>45309</v>
      </c>
      <c r="G4273" s="2">
        <v>45325</v>
      </c>
      <c r="H4273" s="2" t="str">
        <f>TEXT(Ecommerce_Sales[[#This Row],[Order_Date]],"mmmm")</f>
        <v>February</v>
      </c>
      <c r="I4273" s="2" t="str">
        <f>TEXT(Ecommerce_Sales[[#This Row],[Order_Date]],"yyyy")</f>
        <v>2024</v>
      </c>
      <c r="J4273" s="2" t="str">
        <f>TEXT(Ecommerce_Sales[[#This Row],[Order_Date]],"mmmm")</f>
        <v>February</v>
      </c>
      <c r="K4273" s="1" t="s">
        <v>1947</v>
      </c>
      <c r="L4273" s="1" t="s">
        <v>10654</v>
      </c>
      <c r="M4273" s="1" t="s">
        <v>2247</v>
      </c>
      <c r="N4273" s="1" t="s">
        <v>1957</v>
      </c>
      <c r="O4273" s="3">
        <v>27</v>
      </c>
      <c r="P4273">
        <v>3</v>
      </c>
      <c r="Q4273" s="3">
        <v>82</v>
      </c>
      <c r="R4273" s="1" t="s">
        <v>1951</v>
      </c>
      <c r="S4273" s="3">
        <v>12</v>
      </c>
      <c r="T4273">
        <v>7</v>
      </c>
      <c r="U4273" t="str">
        <f>IF(Ecommerce_Sales[[#This Row],[Delivery_Time_Days]]&gt;7,"Delay",IF(Ecommerce_Sales[[#This Row],[Delivery_Time_Days]] = 0,"No delivery",IF(Ecommerce_Sales[[#This Row],[Delivery_Time_Days]]&lt;=7,"On-time")))</f>
        <v>On-time</v>
      </c>
      <c r="V4273" s="7">
        <f>Ecommerce_Sales[[#This Row],[Profit]]/Ecommerce_Sales[[#This Row],[Total_Price]]</f>
        <v>0.14634146341463414</v>
      </c>
      <c r="W4273" s="3">
        <v>12</v>
      </c>
      <c r="X4273" s="3"/>
    </row>
    <row r="4274" spans="1:24" x14ac:dyDescent="0.25">
      <c r="A4274" s="1" t="s">
        <v>10655</v>
      </c>
      <c r="B4274" s="1" t="s">
        <v>96</v>
      </c>
      <c r="C4274" s="1" t="s">
        <v>97</v>
      </c>
      <c r="D4274" s="1" t="s">
        <v>7363</v>
      </c>
      <c r="E4274" s="1" t="s">
        <v>1961</v>
      </c>
      <c r="F4274" s="2">
        <v>45608</v>
      </c>
      <c r="G4274" s="2">
        <v>45640</v>
      </c>
      <c r="H4274" s="2" t="str">
        <f>TEXT(Ecommerce_Sales[[#This Row],[Order_Date]],"mmmm")</f>
        <v>December</v>
      </c>
      <c r="I4274" s="2" t="str">
        <f>TEXT(Ecommerce_Sales[[#This Row],[Order_Date]],"yyyy")</f>
        <v>2024</v>
      </c>
      <c r="J4274" s="2" t="str">
        <f>TEXT(Ecommerce_Sales[[#This Row],[Order_Date]],"mmmm")</f>
        <v>December</v>
      </c>
      <c r="K4274" s="1" t="s">
        <v>1986</v>
      </c>
      <c r="L4274" s="1" t="s">
        <v>10656</v>
      </c>
      <c r="M4274" s="1" t="s">
        <v>2072</v>
      </c>
      <c r="N4274" s="1" t="s">
        <v>1950</v>
      </c>
      <c r="O4274" s="3">
        <v>1427</v>
      </c>
      <c r="P4274">
        <v>10</v>
      </c>
      <c r="Q4274" s="3">
        <v>14266</v>
      </c>
      <c r="R4274" s="1" t="s">
        <v>1958</v>
      </c>
      <c r="S4274" s="3">
        <v>1527</v>
      </c>
      <c r="U4274" t="str">
        <f>IF(Ecommerce_Sales[[#This Row],[Delivery_Time_Days]]&gt;7,"Delay",IF(Ecommerce_Sales[[#This Row],[Delivery_Time_Days]] = 0,"No delivery",IF(Ecommerce_Sales[[#This Row],[Delivery_Time_Days]]&lt;=7,"On-time")))</f>
        <v>No delivery</v>
      </c>
      <c r="V4274" s="7">
        <f>Ecommerce_Sales[[#This Row],[Profit]]/Ecommerce_Sales[[#This Row],[Total_Price]]</f>
        <v>0.39997196130660312</v>
      </c>
      <c r="W4274" s="3">
        <v>5706</v>
      </c>
      <c r="X4274" s="3"/>
    </row>
    <row r="4275" spans="1:24" x14ac:dyDescent="0.25">
      <c r="A4275" s="1" t="s">
        <v>10657</v>
      </c>
      <c r="B4275" s="1" t="s">
        <v>503</v>
      </c>
      <c r="C4275" s="1" t="s">
        <v>504</v>
      </c>
      <c r="D4275" s="1" t="s">
        <v>4536</v>
      </c>
      <c r="E4275" s="1" t="s">
        <v>1996</v>
      </c>
      <c r="F4275" s="2">
        <v>45382</v>
      </c>
      <c r="G4275" s="2">
        <v>45423</v>
      </c>
      <c r="H4275" s="2" t="str">
        <f>TEXT(Ecommerce_Sales[[#This Row],[Order_Date]],"mmmm")</f>
        <v>May</v>
      </c>
      <c r="I4275" s="2" t="str">
        <f>TEXT(Ecommerce_Sales[[#This Row],[Order_Date]],"yyyy")</f>
        <v>2024</v>
      </c>
      <c r="J4275" s="2" t="str">
        <f>TEXT(Ecommerce_Sales[[#This Row],[Order_Date]],"mmmm")</f>
        <v>May</v>
      </c>
      <c r="K4275" s="1" t="s">
        <v>1947</v>
      </c>
      <c r="L4275" s="1" t="s">
        <v>10658</v>
      </c>
      <c r="M4275" s="1" t="s">
        <v>2026</v>
      </c>
      <c r="N4275" s="1" t="s">
        <v>1978</v>
      </c>
      <c r="O4275" s="3">
        <v>735</v>
      </c>
      <c r="P4275">
        <v>1</v>
      </c>
      <c r="Q4275" s="3">
        <v>735</v>
      </c>
      <c r="R4275" s="1" t="s">
        <v>2008</v>
      </c>
      <c r="S4275" s="3">
        <v>108</v>
      </c>
      <c r="T4275">
        <v>9</v>
      </c>
      <c r="U4275" t="str">
        <f>IF(Ecommerce_Sales[[#This Row],[Delivery_Time_Days]]&gt;7,"Delay",IF(Ecommerce_Sales[[#This Row],[Delivery_Time_Days]] = 0,"No delivery",IF(Ecommerce_Sales[[#This Row],[Delivery_Time_Days]]&lt;=7,"On-time")))</f>
        <v>Delay</v>
      </c>
      <c r="V4275" s="7">
        <f>Ecommerce_Sales[[#This Row],[Profit]]/Ecommerce_Sales[[#This Row],[Total_Price]]</f>
        <v>0.34965986394557824</v>
      </c>
      <c r="W4275" s="3">
        <v>257</v>
      </c>
      <c r="X4275" s="3"/>
    </row>
    <row r="4276" spans="1:24" x14ac:dyDescent="0.25">
      <c r="A4276" s="1" t="s">
        <v>10659</v>
      </c>
      <c r="B4276" s="1" t="s">
        <v>699</v>
      </c>
      <c r="C4276" s="1" t="s">
        <v>700</v>
      </c>
      <c r="D4276" s="1" t="s">
        <v>7287</v>
      </c>
      <c r="E4276" s="1" t="s">
        <v>1966</v>
      </c>
      <c r="F4276" s="2">
        <v>45388</v>
      </c>
      <c r="G4276" s="2">
        <v>45601</v>
      </c>
      <c r="H4276" s="2" t="str">
        <f>TEXT(Ecommerce_Sales[[#This Row],[Order_Date]],"mmmm")</f>
        <v>November</v>
      </c>
      <c r="I4276" s="2" t="str">
        <f>TEXT(Ecommerce_Sales[[#This Row],[Order_Date]],"yyyy")</f>
        <v>2024</v>
      </c>
      <c r="J4276" s="2" t="str">
        <f>TEXT(Ecommerce_Sales[[#This Row],[Order_Date]],"mmmm")</f>
        <v>November</v>
      </c>
      <c r="K4276" s="1" t="s">
        <v>1947</v>
      </c>
      <c r="L4276" s="1" t="s">
        <v>10660</v>
      </c>
      <c r="M4276" s="1" t="s">
        <v>2058</v>
      </c>
      <c r="N4276" s="1" t="s">
        <v>1950</v>
      </c>
      <c r="O4276" s="3">
        <v>853</v>
      </c>
      <c r="P4276">
        <v>3</v>
      </c>
      <c r="Q4276" s="3">
        <v>2558</v>
      </c>
      <c r="R4276" s="1" t="s">
        <v>1951</v>
      </c>
      <c r="S4276" s="3">
        <v>222</v>
      </c>
      <c r="T4276">
        <v>2</v>
      </c>
      <c r="U4276" t="str">
        <f>IF(Ecommerce_Sales[[#This Row],[Delivery_Time_Days]]&gt;7,"Delay",IF(Ecommerce_Sales[[#This Row],[Delivery_Time_Days]] = 0,"No delivery",IF(Ecommerce_Sales[[#This Row],[Delivery_Time_Days]]&lt;=7,"On-time")))</f>
        <v>On-time</v>
      </c>
      <c r="V4276" s="7">
        <f>Ecommerce_Sales[[#This Row],[Profit]]/Ecommerce_Sales[[#This Row],[Total_Price]]</f>
        <v>0.39992181391712273</v>
      </c>
      <c r="W4276" s="3">
        <v>1023</v>
      </c>
      <c r="X4276" s="3"/>
    </row>
    <row r="4277" spans="1:24" x14ac:dyDescent="0.25">
      <c r="A4277" s="1" t="s">
        <v>10661</v>
      </c>
      <c r="B4277" s="1" t="s">
        <v>154</v>
      </c>
      <c r="C4277" s="1" t="s">
        <v>1609</v>
      </c>
      <c r="D4277" s="1" t="s">
        <v>5112</v>
      </c>
      <c r="E4277" s="1" t="s">
        <v>1946</v>
      </c>
      <c r="F4277" s="2">
        <v>45190</v>
      </c>
      <c r="G4277" s="2">
        <v>45190</v>
      </c>
      <c r="H4277" s="2" t="str">
        <f>TEXT(Ecommerce_Sales[[#This Row],[Order_Date]],"mmmm")</f>
        <v>September</v>
      </c>
      <c r="I4277" s="2" t="str">
        <f>TEXT(Ecommerce_Sales[[#This Row],[Order_Date]],"yyyy")</f>
        <v>2023</v>
      </c>
      <c r="J4277" s="2" t="str">
        <f>TEXT(Ecommerce_Sales[[#This Row],[Order_Date]],"mmmm")</f>
        <v>September</v>
      </c>
      <c r="K4277" s="1" t="s">
        <v>1947</v>
      </c>
      <c r="L4277" s="1" t="s">
        <v>5694</v>
      </c>
      <c r="M4277" s="1" t="s">
        <v>1963</v>
      </c>
      <c r="N4277" s="1" t="s">
        <v>1957</v>
      </c>
      <c r="O4277" s="3">
        <v>133</v>
      </c>
      <c r="P4277">
        <v>4</v>
      </c>
      <c r="Q4277" s="3">
        <v>532</v>
      </c>
      <c r="R4277" s="1" t="s">
        <v>1958</v>
      </c>
      <c r="S4277" s="3">
        <v>38</v>
      </c>
      <c r="T4277">
        <v>2</v>
      </c>
      <c r="U4277" t="str">
        <f>IF(Ecommerce_Sales[[#This Row],[Delivery_Time_Days]]&gt;7,"Delay",IF(Ecommerce_Sales[[#This Row],[Delivery_Time_Days]] = 0,"No delivery",IF(Ecommerce_Sales[[#This Row],[Delivery_Time_Days]]&lt;=7,"On-time")))</f>
        <v>On-time</v>
      </c>
      <c r="V4277" s="7">
        <f>Ecommerce_Sales[[#This Row],[Profit]]/Ecommerce_Sales[[#This Row],[Total_Price]]</f>
        <v>0.15037593984962405</v>
      </c>
      <c r="W4277" s="3">
        <v>80</v>
      </c>
      <c r="X4277" s="3"/>
    </row>
    <row r="4278" spans="1:24" x14ac:dyDescent="0.25">
      <c r="A4278" s="1" t="s">
        <v>10662</v>
      </c>
      <c r="B4278" s="1" t="s">
        <v>96</v>
      </c>
      <c r="C4278" s="1" t="s">
        <v>97</v>
      </c>
      <c r="D4278" s="1" t="s">
        <v>7363</v>
      </c>
      <c r="E4278" s="1" t="s">
        <v>1961</v>
      </c>
      <c r="F4278" s="2">
        <v>45608</v>
      </c>
      <c r="G4278" s="2">
        <v>45192</v>
      </c>
      <c r="H4278" s="2" t="str">
        <f>TEXT(Ecommerce_Sales[[#This Row],[Order_Date]],"mmmm")</f>
        <v>September</v>
      </c>
      <c r="I4278" s="2" t="str">
        <f>TEXT(Ecommerce_Sales[[#This Row],[Order_Date]],"yyyy")</f>
        <v>2023</v>
      </c>
      <c r="J4278" s="2" t="str">
        <f>TEXT(Ecommerce_Sales[[#This Row],[Order_Date]],"mmmm")</f>
        <v>September</v>
      </c>
      <c r="K4278" s="1" t="s">
        <v>1947</v>
      </c>
      <c r="L4278" s="1" t="s">
        <v>2833</v>
      </c>
      <c r="M4278" s="1" t="s">
        <v>2079</v>
      </c>
      <c r="N4278" s="1" t="s">
        <v>1973</v>
      </c>
      <c r="O4278" s="3">
        <v>419</v>
      </c>
      <c r="P4278">
        <v>3</v>
      </c>
      <c r="Q4278" s="3">
        <v>1256</v>
      </c>
      <c r="R4278" s="1" t="s">
        <v>2016</v>
      </c>
      <c r="S4278" s="3">
        <v>117</v>
      </c>
      <c r="T4278">
        <v>2</v>
      </c>
      <c r="U4278" t="str">
        <f>IF(Ecommerce_Sales[[#This Row],[Delivery_Time_Days]]&gt;7,"Delay",IF(Ecommerce_Sales[[#This Row],[Delivery_Time_Days]] = 0,"No delivery",IF(Ecommerce_Sales[[#This Row],[Delivery_Time_Days]]&lt;=7,"On-time")))</f>
        <v>On-time</v>
      </c>
      <c r="V4278" s="7">
        <f>Ecommerce_Sales[[#This Row],[Profit]]/Ecommerce_Sales[[#This Row],[Total_Price]]</f>
        <v>0.30015923566878983</v>
      </c>
      <c r="W4278" s="3">
        <v>377</v>
      </c>
      <c r="X4278" s="3"/>
    </row>
    <row r="4279" spans="1:24" x14ac:dyDescent="0.25">
      <c r="A4279" s="1" t="s">
        <v>10663</v>
      </c>
      <c r="B4279" s="1" t="s">
        <v>569</v>
      </c>
      <c r="C4279" s="1" t="s">
        <v>570</v>
      </c>
      <c r="D4279" s="1" t="s">
        <v>6358</v>
      </c>
      <c r="E4279" s="1" t="s">
        <v>1996</v>
      </c>
      <c r="F4279" s="2">
        <v>45291</v>
      </c>
      <c r="G4279" s="2">
        <v>44998</v>
      </c>
      <c r="H4279" s="2" t="str">
        <f>TEXT(Ecommerce_Sales[[#This Row],[Order_Date]],"mmmm")</f>
        <v>March</v>
      </c>
      <c r="I4279" s="2" t="str">
        <f>TEXT(Ecommerce_Sales[[#This Row],[Order_Date]],"yyyy")</f>
        <v>2023</v>
      </c>
      <c r="J4279" s="2" t="str">
        <f>TEXT(Ecommerce_Sales[[#This Row],[Order_Date]],"mmmm")</f>
        <v>March</v>
      </c>
      <c r="K4279" s="1" t="s">
        <v>1947</v>
      </c>
      <c r="L4279" s="1" t="s">
        <v>7906</v>
      </c>
      <c r="M4279" s="1" t="s">
        <v>2054</v>
      </c>
      <c r="N4279" s="1" t="s">
        <v>1957</v>
      </c>
      <c r="O4279" s="3">
        <v>737</v>
      </c>
      <c r="P4279">
        <v>2</v>
      </c>
      <c r="Q4279" s="3">
        <v>1475</v>
      </c>
      <c r="R4279" s="1" t="s">
        <v>1958</v>
      </c>
      <c r="S4279" s="3">
        <v>218</v>
      </c>
      <c r="T4279">
        <v>3</v>
      </c>
      <c r="U4279" t="str">
        <f>IF(Ecommerce_Sales[[#This Row],[Delivery_Time_Days]]&gt;7,"Delay",IF(Ecommerce_Sales[[#This Row],[Delivery_Time_Days]] = 0,"No delivery",IF(Ecommerce_Sales[[#This Row],[Delivery_Time_Days]]&lt;=7,"On-time")))</f>
        <v>On-time</v>
      </c>
      <c r="V4279" s="7">
        <f>Ecommerce_Sales[[#This Row],[Profit]]/Ecommerce_Sales[[#This Row],[Total_Price]]</f>
        <v>0.14983050847457627</v>
      </c>
      <c r="W4279" s="3">
        <v>221</v>
      </c>
      <c r="X4279" s="3"/>
    </row>
    <row r="4280" spans="1:24" x14ac:dyDescent="0.25">
      <c r="A4280" s="1" t="s">
        <v>10664</v>
      </c>
      <c r="B4280" s="1" t="s">
        <v>240</v>
      </c>
      <c r="C4280" s="1" t="s">
        <v>241</v>
      </c>
      <c r="D4280" s="1" t="s">
        <v>4053</v>
      </c>
      <c r="E4280" s="1" t="s">
        <v>1966</v>
      </c>
      <c r="F4280" s="2">
        <v>45629</v>
      </c>
      <c r="G4280" s="2">
        <v>45650</v>
      </c>
      <c r="H4280" s="2" t="str">
        <f>TEXT(Ecommerce_Sales[[#This Row],[Order_Date]],"mmmm")</f>
        <v>December</v>
      </c>
      <c r="I4280" s="2" t="str">
        <f>TEXT(Ecommerce_Sales[[#This Row],[Order_Date]],"yyyy")</f>
        <v>2024</v>
      </c>
      <c r="J4280" s="2" t="str">
        <f>TEXT(Ecommerce_Sales[[#This Row],[Order_Date]],"mmmm")</f>
        <v>December</v>
      </c>
      <c r="K4280" s="1" t="s">
        <v>1947</v>
      </c>
      <c r="L4280" s="1" t="s">
        <v>8799</v>
      </c>
      <c r="M4280" s="1" t="s">
        <v>2058</v>
      </c>
      <c r="N4280" s="1" t="s">
        <v>1950</v>
      </c>
      <c r="O4280" s="3">
        <v>827</v>
      </c>
      <c r="P4280">
        <v>8</v>
      </c>
      <c r="Q4280" s="3">
        <v>6612</v>
      </c>
      <c r="R4280" s="1" t="s">
        <v>1958</v>
      </c>
      <c r="S4280" s="3">
        <v>614</v>
      </c>
      <c r="T4280">
        <v>9</v>
      </c>
      <c r="U4280" t="str">
        <f>IF(Ecommerce_Sales[[#This Row],[Delivery_Time_Days]]&gt;7,"Delay",IF(Ecommerce_Sales[[#This Row],[Delivery_Time_Days]] = 0,"No delivery",IF(Ecommerce_Sales[[#This Row],[Delivery_Time_Days]]&lt;=7,"On-time")))</f>
        <v>Delay</v>
      </c>
      <c r="V4280" s="7">
        <f>Ecommerce_Sales[[#This Row],[Profit]]/Ecommerce_Sales[[#This Row],[Total_Price]]</f>
        <v>0.40003024803387782</v>
      </c>
      <c r="W4280" s="3">
        <v>2645</v>
      </c>
      <c r="X4280" s="3"/>
    </row>
    <row r="4281" spans="1:24" x14ac:dyDescent="0.25">
      <c r="A4281" s="1" t="s">
        <v>10665</v>
      </c>
      <c r="B4281" s="1" t="s">
        <v>238</v>
      </c>
      <c r="C4281" s="1" t="s">
        <v>239</v>
      </c>
      <c r="D4281" s="1" t="s">
        <v>2063</v>
      </c>
      <c r="E4281" s="1" t="s">
        <v>1981</v>
      </c>
      <c r="F4281" s="2">
        <v>45599</v>
      </c>
      <c r="G4281" s="2">
        <v>45133</v>
      </c>
      <c r="H4281" s="2" t="str">
        <f>TEXT(Ecommerce_Sales[[#This Row],[Order_Date]],"mmmm")</f>
        <v>July</v>
      </c>
      <c r="I4281" s="2" t="str">
        <f>TEXT(Ecommerce_Sales[[#This Row],[Order_Date]],"yyyy")</f>
        <v>2023</v>
      </c>
      <c r="J4281" s="2" t="str">
        <f>TEXT(Ecommerce_Sales[[#This Row],[Order_Date]],"mmmm")</f>
        <v>July</v>
      </c>
      <c r="K4281" s="1" t="s">
        <v>1986</v>
      </c>
      <c r="L4281" s="1" t="s">
        <v>5386</v>
      </c>
      <c r="M4281" s="1" t="s">
        <v>2079</v>
      </c>
      <c r="N4281" s="1" t="s">
        <v>1973</v>
      </c>
      <c r="O4281" s="3">
        <v>825</v>
      </c>
      <c r="P4281">
        <v>3</v>
      </c>
      <c r="Q4281" s="3">
        <v>2474</v>
      </c>
      <c r="R4281" s="1" t="s">
        <v>1958</v>
      </c>
      <c r="S4281" s="3">
        <v>207</v>
      </c>
      <c r="U4281" t="str">
        <f>IF(Ecommerce_Sales[[#This Row],[Delivery_Time_Days]]&gt;7,"Delay",IF(Ecommerce_Sales[[#This Row],[Delivery_Time_Days]] = 0,"No delivery",IF(Ecommerce_Sales[[#This Row],[Delivery_Time_Days]]&lt;=7,"On-time")))</f>
        <v>No delivery</v>
      </c>
      <c r="V4281" s="7">
        <f>Ecommerce_Sales[[#This Row],[Profit]]/Ecommerce_Sales[[#This Row],[Total_Price]]</f>
        <v>0.29991915925626517</v>
      </c>
      <c r="W4281" s="3">
        <v>742</v>
      </c>
      <c r="X4281" s="3"/>
    </row>
    <row r="4282" spans="1:24" x14ac:dyDescent="0.25">
      <c r="A4282" s="1" t="s">
        <v>10666</v>
      </c>
      <c r="B4282" s="1" t="s">
        <v>1203</v>
      </c>
      <c r="C4282" s="1" t="s">
        <v>1204</v>
      </c>
      <c r="D4282" s="1" t="s">
        <v>4004</v>
      </c>
      <c r="E4282" s="1" t="s">
        <v>1981</v>
      </c>
      <c r="F4282" s="2">
        <v>45606</v>
      </c>
      <c r="G4282" s="2">
        <v>45156</v>
      </c>
      <c r="H4282" s="2" t="str">
        <f>TEXT(Ecommerce_Sales[[#This Row],[Order_Date]],"mmmm")</f>
        <v>August</v>
      </c>
      <c r="I4282" s="2" t="str">
        <f>TEXT(Ecommerce_Sales[[#This Row],[Order_Date]],"yyyy")</f>
        <v>2023</v>
      </c>
      <c r="J4282" s="2" t="str">
        <f>TEXT(Ecommerce_Sales[[#This Row],[Order_Date]],"mmmm")</f>
        <v>August</v>
      </c>
      <c r="K4282" s="1" t="s">
        <v>1947</v>
      </c>
      <c r="L4282" s="1" t="s">
        <v>10667</v>
      </c>
      <c r="M4282" s="1" t="s">
        <v>1998</v>
      </c>
      <c r="N4282" s="1" t="s">
        <v>1973</v>
      </c>
      <c r="O4282" s="3">
        <v>1201</v>
      </c>
      <c r="P4282">
        <v>6</v>
      </c>
      <c r="Q4282" s="3">
        <v>7204</v>
      </c>
      <c r="R4282" s="1" t="s">
        <v>1958</v>
      </c>
      <c r="S4282" s="3">
        <v>876</v>
      </c>
      <c r="T4282">
        <v>3</v>
      </c>
      <c r="U4282" t="str">
        <f>IF(Ecommerce_Sales[[#This Row],[Delivery_Time_Days]]&gt;7,"Delay",IF(Ecommerce_Sales[[#This Row],[Delivery_Time_Days]] = 0,"No delivery",IF(Ecommerce_Sales[[#This Row],[Delivery_Time_Days]]&lt;=7,"On-time")))</f>
        <v>On-time</v>
      </c>
      <c r="V4282" s="7">
        <f>Ecommerce_Sales[[#This Row],[Profit]]/Ecommerce_Sales[[#This Row],[Total_Price]]</f>
        <v>0.29997223764575237</v>
      </c>
      <c r="W4282" s="3">
        <v>2161</v>
      </c>
      <c r="X4282" s="3"/>
    </row>
    <row r="4283" spans="1:24" x14ac:dyDescent="0.25">
      <c r="A4283" s="1" t="s">
        <v>10668</v>
      </c>
      <c r="B4283" s="1" t="s">
        <v>48</v>
      </c>
      <c r="C4283" s="1" t="s">
        <v>49</v>
      </c>
      <c r="D4283" s="1" t="s">
        <v>2767</v>
      </c>
      <c r="E4283" s="1" t="s">
        <v>1966</v>
      </c>
      <c r="F4283" s="2">
        <v>45036</v>
      </c>
      <c r="G4283" s="2">
        <v>45084</v>
      </c>
      <c r="H4283" s="2" t="str">
        <f>TEXT(Ecommerce_Sales[[#This Row],[Order_Date]],"mmmm")</f>
        <v>June</v>
      </c>
      <c r="I4283" s="2" t="str">
        <f>TEXT(Ecommerce_Sales[[#This Row],[Order_Date]],"yyyy")</f>
        <v>2023</v>
      </c>
      <c r="J4283" s="2" t="str">
        <f>TEXT(Ecommerce_Sales[[#This Row],[Order_Date]],"mmmm")</f>
        <v>June</v>
      </c>
      <c r="K4283" s="1" t="s">
        <v>1947</v>
      </c>
      <c r="L4283" s="1" t="s">
        <v>10669</v>
      </c>
      <c r="M4283" s="1" t="s">
        <v>2065</v>
      </c>
      <c r="N4283" s="1" t="s">
        <v>1978</v>
      </c>
      <c r="O4283" s="3">
        <v>989</v>
      </c>
      <c r="P4283">
        <v>1</v>
      </c>
      <c r="Q4283" s="3">
        <v>989</v>
      </c>
      <c r="R4283" s="1" t="s">
        <v>1958</v>
      </c>
      <c r="S4283" s="3">
        <v>77</v>
      </c>
      <c r="T4283">
        <v>10</v>
      </c>
      <c r="U4283" t="str">
        <f>IF(Ecommerce_Sales[[#This Row],[Delivery_Time_Days]]&gt;7,"Delay",IF(Ecommerce_Sales[[#This Row],[Delivery_Time_Days]] = 0,"No delivery",IF(Ecommerce_Sales[[#This Row],[Delivery_Time_Days]]&lt;=7,"On-time")))</f>
        <v>Delay</v>
      </c>
      <c r="V4283" s="7">
        <f>Ecommerce_Sales[[#This Row],[Profit]]/Ecommerce_Sales[[#This Row],[Total_Price]]</f>
        <v>0.34984833164812945</v>
      </c>
      <c r="W4283" s="3">
        <v>346</v>
      </c>
      <c r="X4283" s="3"/>
    </row>
    <row r="4284" spans="1:24" x14ac:dyDescent="0.25">
      <c r="A4284" s="1" t="s">
        <v>10670</v>
      </c>
      <c r="B4284" s="1" t="s">
        <v>1453</v>
      </c>
      <c r="C4284" s="1" t="s">
        <v>1454</v>
      </c>
      <c r="D4284" s="1" t="s">
        <v>5555</v>
      </c>
      <c r="E4284" s="1" t="s">
        <v>1961</v>
      </c>
      <c r="F4284" s="2">
        <v>45558</v>
      </c>
      <c r="G4284" s="2">
        <v>45273</v>
      </c>
      <c r="H4284" s="2" t="str">
        <f>TEXT(Ecommerce_Sales[[#This Row],[Order_Date]],"mmmm")</f>
        <v>December</v>
      </c>
      <c r="I4284" s="2" t="str">
        <f>TEXT(Ecommerce_Sales[[#This Row],[Order_Date]],"yyyy")</f>
        <v>2023</v>
      </c>
      <c r="J4284" s="2" t="str">
        <f>TEXT(Ecommerce_Sales[[#This Row],[Order_Date]],"mmmm")</f>
        <v>December</v>
      </c>
      <c r="K4284" s="1" t="s">
        <v>1947</v>
      </c>
      <c r="L4284" s="1" t="s">
        <v>10671</v>
      </c>
      <c r="M4284" s="1" t="s">
        <v>2002</v>
      </c>
      <c r="N4284" s="1" t="s">
        <v>1989</v>
      </c>
      <c r="O4284" s="3">
        <v>91</v>
      </c>
      <c r="P4284">
        <v>2</v>
      </c>
      <c r="Q4284" s="3">
        <v>183</v>
      </c>
      <c r="R4284" s="1" t="s">
        <v>1951</v>
      </c>
      <c r="S4284" s="3">
        <v>27</v>
      </c>
      <c r="T4284">
        <v>2</v>
      </c>
      <c r="U4284" t="str">
        <f>IF(Ecommerce_Sales[[#This Row],[Delivery_Time_Days]]&gt;7,"Delay",IF(Ecommerce_Sales[[#This Row],[Delivery_Time_Days]] = 0,"No delivery",IF(Ecommerce_Sales[[#This Row],[Delivery_Time_Days]]&lt;=7,"On-time")))</f>
        <v>On-time</v>
      </c>
      <c r="V4284" s="7">
        <f>Ecommerce_Sales[[#This Row],[Profit]]/Ecommerce_Sales[[#This Row],[Total_Price]]</f>
        <v>0.25136612021857924</v>
      </c>
      <c r="W4284" s="3">
        <v>46</v>
      </c>
      <c r="X4284" s="3"/>
    </row>
    <row r="4285" spans="1:24" x14ac:dyDescent="0.25">
      <c r="A4285" s="1" t="s">
        <v>10672</v>
      </c>
      <c r="B4285" s="1" t="s">
        <v>1722</v>
      </c>
      <c r="C4285" s="1" t="s">
        <v>1723</v>
      </c>
      <c r="D4285" s="1" t="s">
        <v>10673</v>
      </c>
      <c r="E4285" s="1" t="s">
        <v>1996</v>
      </c>
      <c r="F4285" s="2">
        <v>45365</v>
      </c>
      <c r="G4285" s="2">
        <v>45141</v>
      </c>
      <c r="H4285" s="2" t="str">
        <f>TEXT(Ecommerce_Sales[[#This Row],[Order_Date]],"mmmm")</f>
        <v>August</v>
      </c>
      <c r="I4285" s="2" t="str">
        <f>TEXT(Ecommerce_Sales[[#This Row],[Order_Date]],"yyyy")</f>
        <v>2023</v>
      </c>
      <c r="J4285" s="2" t="str">
        <f>TEXT(Ecommerce_Sales[[#This Row],[Order_Date]],"mmmm")</f>
        <v>August</v>
      </c>
      <c r="K4285" s="1" t="s">
        <v>1947</v>
      </c>
      <c r="L4285" s="1" t="s">
        <v>4662</v>
      </c>
      <c r="M4285" s="1" t="s">
        <v>1956</v>
      </c>
      <c r="N4285" s="1" t="s">
        <v>1957</v>
      </c>
      <c r="O4285" s="3">
        <v>783</v>
      </c>
      <c r="P4285">
        <v>3</v>
      </c>
      <c r="Q4285" s="3">
        <v>2350</v>
      </c>
      <c r="R4285" s="1" t="s">
        <v>1951</v>
      </c>
      <c r="S4285" s="3">
        <v>170</v>
      </c>
      <c r="T4285">
        <v>8</v>
      </c>
      <c r="U4285" t="str">
        <f>IF(Ecommerce_Sales[[#This Row],[Delivery_Time_Days]]&gt;7,"Delay",IF(Ecommerce_Sales[[#This Row],[Delivery_Time_Days]] = 0,"No delivery",IF(Ecommerce_Sales[[#This Row],[Delivery_Time_Days]]&lt;=7,"On-time")))</f>
        <v>Delay</v>
      </c>
      <c r="V4285" s="7">
        <f>Ecommerce_Sales[[#This Row],[Profit]]/Ecommerce_Sales[[#This Row],[Total_Price]]</f>
        <v>0.1497872340425532</v>
      </c>
      <c r="W4285" s="3">
        <v>352</v>
      </c>
      <c r="X4285" s="3"/>
    </row>
    <row r="4286" spans="1:24" x14ac:dyDescent="0.25">
      <c r="A4286" s="1" t="s">
        <v>10674</v>
      </c>
      <c r="B4286" s="1" t="s">
        <v>300</v>
      </c>
      <c r="C4286" s="1" t="s">
        <v>301</v>
      </c>
      <c r="D4286" s="1" t="s">
        <v>6017</v>
      </c>
      <c r="E4286" s="1" t="s">
        <v>1946</v>
      </c>
      <c r="F4286" s="2">
        <v>45259</v>
      </c>
      <c r="G4286" s="2">
        <v>45640</v>
      </c>
      <c r="H4286" s="2" t="str">
        <f>TEXT(Ecommerce_Sales[[#This Row],[Order_Date]],"mmmm")</f>
        <v>December</v>
      </c>
      <c r="I4286" s="2" t="str">
        <f>TEXT(Ecommerce_Sales[[#This Row],[Order_Date]],"yyyy")</f>
        <v>2024</v>
      </c>
      <c r="J4286" s="2" t="str">
        <f>TEXT(Ecommerce_Sales[[#This Row],[Order_Date]],"mmmm")</f>
        <v>December</v>
      </c>
      <c r="K4286" s="1" t="s">
        <v>1986</v>
      </c>
      <c r="L4286" s="1" t="s">
        <v>3586</v>
      </c>
      <c r="M4286" s="1" t="s">
        <v>1956</v>
      </c>
      <c r="N4286" s="1" t="s">
        <v>1957</v>
      </c>
      <c r="O4286" s="3">
        <v>951</v>
      </c>
      <c r="P4286">
        <v>6</v>
      </c>
      <c r="Q4286" s="3">
        <v>5705</v>
      </c>
      <c r="R4286" s="1" t="s">
        <v>1958</v>
      </c>
      <c r="S4286" s="3">
        <v>443</v>
      </c>
      <c r="U4286" t="str">
        <f>IF(Ecommerce_Sales[[#This Row],[Delivery_Time_Days]]&gt;7,"Delay",IF(Ecommerce_Sales[[#This Row],[Delivery_Time_Days]] = 0,"No delivery",IF(Ecommerce_Sales[[#This Row],[Delivery_Time_Days]]&lt;=7,"On-time")))</f>
        <v>No delivery</v>
      </c>
      <c r="V4286" s="7">
        <f>Ecommerce_Sales[[#This Row],[Profit]]/Ecommerce_Sales[[#This Row],[Total_Price]]</f>
        <v>0.15004382120946538</v>
      </c>
      <c r="W4286" s="3">
        <v>856</v>
      </c>
      <c r="X4286" s="3"/>
    </row>
    <row r="4287" spans="1:24" x14ac:dyDescent="0.25">
      <c r="A4287" s="1" t="s">
        <v>10675</v>
      </c>
      <c r="B4287" s="1" t="s">
        <v>1483</v>
      </c>
      <c r="C4287" s="1" t="s">
        <v>1593</v>
      </c>
      <c r="D4287" s="1" t="s">
        <v>3646</v>
      </c>
      <c r="E4287" s="1" t="s">
        <v>1996</v>
      </c>
      <c r="F4287" s="2">
        <v>45555</v>
      </c>
      <c r="G4287" s="2">
        <v>45428</v>
      </c>
      <c r="H4287" s="2" t="str">
        <f>TEXT(Ecommerce_Sales[[#This Row],[Order_Date]],"mmmm")</f>
        <v>May</v>
      </c>
      <c r="I4287" s="2" t="str">
        <f>TEXT(Ecommerce_Sales[[#This Row],[Order_Date]],"yyyy")</f>
        <v>2024</v>
      </c>
      <c r="J4287" s="2" t="str">
        <f>TEXT(Ecommerce_Sales[[#This Row],[Order_Date]],"mmmm")</f>
        <v>May</v>
      </c>
      <c r="K4287" s="1" t="s">
        <v>1947</v>
      </c>
      <c r="L4287" s="1" t="s">
        <v>10676</v>
      </c>
      <c r="M4287" s="1" t="s">
        <v>2047</v>
      </c>
      <c r="N4287" s="1" t="s">
        <v>1989</v>
      </c>
      <c r="O4287" s="3">
        <v>461</v>
      </c>
      <c r="P4287">
        <v>1</v>
      </c>
      <c r="Q4287" s="3">
        <v>461</v>
      </c>
      <c r="R4287" s="1" t="s">
        <v>1951</v>
      </c>
      <c r="S4287" s="3">
        <v>48</v>
      </c>
      <c r="T4287">
        <v>9</v>
      </c>
      <c r="U4287" t="str">
        <f>IF(Ecommerce_Sales[[#This Row],[Delivery_Time_Days]]&gt;7,"Delay",IF(Ecommerce_Sales[[#This Row],[Delivery_Time_Days]] = 0,"No delivery",IF(Ecommerce_Sales[[#This Row],[Delivery_Time_Days]]&lt;=7,"On-time")))</f>
        <v>Delay</v>
      </c>
      <c r="V4287" s="7">
        <f>Ecommerce_Sales[[#This Row],[Profit]]/Ecommerce_Sales[[#This Row],[Total_Price]]</f>
        <v>0.24945770065075923</v>
      </c>
      <c r="W4287" s="3">
        <v>115</v>
      </c>
      <c r="X4287" s="3"/>
    </row>
    <row r="4288" spans="1:24" x14ac:dyDescent="0.25">
      <c r="A4288" s="1" t="s">
        <v>10677</v>
      </c>
      <c r="B4288" s="1" t="s">
        <v>860</v>
      </c>
      <c r="C4288" s="1" t="s">
        <v>861</v>
      </c>
      <c r="D4288" s="1" t="s">
        <v>2000</v>
      </c>
      <c r="E4288" s="1" t="s">
        <v>1954</v>
      </c>
      <c r="F4288" s="2">
        <v>45028</v>
      </c>
      <c r="G4288" s="2">
        <v>45354</v>
      </c>
      <c r="H4288" s="2" t="str">
        <f>TEXT(Ecommerce_Sales[[#This Row],[Order_Date]],"mmmm")</f>
        <v>March</v>
      </c>
      <c r="I4288" s="2" t="str">
        <f>TEXT(Ecommerce_Sales[[#This Row],[Order_Date]],"yyyy")</f>
        <v>2024</v>
      </c>
      <c r="J4288" s="2" t="str">
        <f>TEXT(Ecommerce_Sales[[#This Row],[Order_Date]],"mmmm")</f>
        <v>March</v>
      </c>
      <c r="K4288" s="1" t="s">
        <v>1947</v>
      </c>
      <c r="L4288" s="1" t="s">
        <v>10678</v>
      </c>
      <c r="M4288" s="1" t="s">
        <v>2104</v>
      </c>
      <c r="N4288" s="1" t="s">
        <v>1978</v>
      </c>
      <c r="O4288" s="3">
        <v>217</v>
      </c>
      <c r="P4288">
        <v>2</v>
      </c>
      <c r="Q4288" s="3">
        <v>433</v>
      </c>
      <c r="R4288" s="1" t="s">
        <v>1958</v>
      </c>
      <c r="S4288" s="3">
        <v>59</v>
      </c>
      <c r="T4288">
        <v>2</v>
      </c>
      <c r="U4288" t="str">
        <f>IF(Ecommerce_Sales[[#This Row],[Delivery_Time_Days]]&gt;7,"Delay",IF(Ecommerce_Sales[[#This Row],[Delivery_Time_Days]] = 0,"No delivery",IF(Ecommerce_Sales[[#This Row],[Delivery_Time_Days]]&lt;=7,"On-time")))</f>
        <v>On-time</v>
      </c>
      <c r="V4288" s="7">
        <f>Ecommerce_Sales[[#This Row],[Profit]]/Ecommerce_Sales[[#This Row],[Total_Price]]</f>
        <v>0.3510392609699769</v>
      </c>
      <c r="W4288" s="3">
        <v>152</v>
      </c>
      <c r="X4288" s="3"/>
    </row>
    <row r="4289" spans="1:24" x14ac:dyDescent="0.25">
      <c r="A4289" s="1" t="s">
        <v>10679</v>
      </c>
      <c r="B4289" s="1" t="s">
        <v>645</v>
      </c>
      <c r="C4289" s="1" t="s">
        <v>646</v>
      </c>
      <c r="D4289" s="1" t="s">
        <v>2904</v>
      </c>
      <c r="E4289" s="1" t="s">
        <v>1946</v>
      </c>
      <c r="F4289" s="2">
        <v>45213</v>
      </c>
      <c r="G4289" s="2">
        <v>45589</v>
      </c>
      <c r="H4289" s="2" t="str">
        <f>TEXT(Ecommerce_Sales[[#This Row],[Order_Date]],"mmmm")</f>
        <v>October</v>
      </c>
      <c r="I4289" s="2" t="str">
        <f>TEXT(Ecommerce_Sales[[#This Row],[Order_Date]],"yyyy")</f>
        <v>2024</v>
      </c>
      <c r="J4289" s="2" t="str">
        <f>TEXT(Ecommerce_Sales[[#This Row],[Order_Date]],"mmmm")</f>
        <v>October</v>
      </c>
      <c r="K4289" s="1" t="s">
        <v>1947</v>
      </c>
      <c r="L4289" s="1" t="s">
        <v>2085</v>
      </c>
      <c r="M4289" s="1" t="s">
        <v>2072</v>
      </c>
      <c r="N4289" s="1" t="s">
        <v>1950</v>
      </c>
      <c r="O4289" s="3">
        <v>499</v>
      </c>
      <c r="P4289">
        <v>1</v>
      </c>
      <c r="Q4289" s="3">
        <v>499</v>
      </c>
      <c r="R4289" s="1" t="s">
        <v>2016</v>
      </c>
      <c r="S4289" s="3">
        <v>56</v>
      </c>
      <c r="T4289">
        <v>3</v>
      </c>
      <c r="U4289" t="str">
        <f>IF(Ecommerce_Sales[[#This Row],[Delivery_Time_Days]]&gt;7,"Delay",IF(Ecommerce_Sales[[#This Row],[Delivery_Time_Days]] = 0,"No delivery",IF(Ecommerce_Sales[[#This Row],[Delivery_Time_Days]]&lt;=7,"On-time")))</f>
        <v>On-time</v>
      </c>
      <c r="V4289" s="7">
        <f>Ecommerce_Sales[[#This Row],[Profit]]/Ecommerce_Sales[[#This Row],[Total_Price]]</f>
        <v>0.40080160320641284</v>
      </c>
      <c r="W4289" s="3">
        <v>200</v>
      </c>
      <c r="X4289" s="3"/>
    </row>
    <row r="4290" spans="1:24" x14ac:dyDescent="0.25">
      <c r="A4290" s="1" t="s">
        <v>10680</v>
      </c>
      <c r="B4290" s="1" t="s">
        <v>840</v>
      </c>
      <c r="C4290" s="1" t="s">
        <v>841</v>
      </c>
      <c r="D4290" s="1" t="s">
        <v>2231</v>
      </c>
      <c r="E4290" s="1" t="s">
        <v>1981</v>
      </c>
      <c r="F4290" s="2">
        <v>44935</v>
      </c>
      <c r="G4290" s="2">
        <v>44934</v>
      </c>
      <c r="H4290" s="2" t="str">
        <f>TEXT(Ecommerce_Sales[[#This Row],[Order_Date]],"mmmm")</f>
        <v>January</v>
      </c>
      <c r="I4290" s="2" t="str">
        <f>TEXT(Ecommerce_Sales[[#This Row],[Order_Date]],"yyyy")</f>
        <v>2023</v>
      </c>
      <c r="J4290" s="2" t="str">
        <f>TEXT(Ecommerce_Sales[[#This Row],[Order_Date]],"mmmm")</f>
        <v>January</v>
      </c>
      <c r="K4290" s="1" t="s">
        <v>1992</v>
      </c>
      <c r="L4290" s="1" t="s">
        <v>10681</v>
      </c>
      <c r="M4290" s="1" t="s">
        <v>1968</v>
      </c>
      <c r="N4290" s="1" t="s">
        <v>1957</v>
      </c>
      <c r="O4290" s="3">
        <v>436</v>
      </c>
      <c r="P4290">
        <v>1</v>
      </c>
      <c r="Q4290" s="3">
        <v>436</v>
      </c>
      <c r="R4290" s="1" t="s">
        <v>1958</v>
      </c>
      <c r="S4290" s="3">
        <v>30</v>
      </c>
      <c r="U4290" t="str">
        <f>IF(Ecommerce_Sales[[#This Row],[Delivery_Time_Days]]&gt;7,"Delay",IF(Ecommerce_Sales[[#This Row],[Delivery_Time_Days]] = 0,"No delivery",IF(Ecommerce_Sales[[#This Row],[Delivery_Time_Days]]&lt;=7,"On-time")))</f>
        <v>No delivery</v>
      </c>
      <c r="V4290" s="7">
        <f>Ecommerce_Sales[[#This Row],[Profit]]/Ecommerce_Sales[[#This Row],[Total_Price]]</f>
        <v>0.14908256880733944</v>
      </c>
      <c r="W4290" s="3">
        <v>65</v>
      </c>
      <c r="X4290" s="3"/>
    </row>
    <row r="4291" spans="1:24" x14ac:dyDescent="0.25">
      <c r="A4291" s="1" t="s">
        <v>10682</v>
      </c>
      <c r="B4291" s="1" t="s">
        <v>1345</v>
      </c>
      <c r="C4291" s="1" t="s">
        <v>1346</v>
      </c>
      <c r="D4291" s="1" t="s">
        <v>5388</v>
      </c>
      <c r="E4291" s="1" t="s">
        <v>1966</v>
      </c>
      <c r="F4291" s="2">
        <v>45042</v>
      </c>
      <c r="G4291" s="2">
        <v>45216</v>
      </c>
      <c r="H4291" s="2" t="str">
        <f>TEXT(Ecommerce_Sales[[#This Row],[Order_Date]],"mmmm")</f>
        <v>October</v>
      </c>
      <c r="I4291" s="2" t="str">
        <f>TEXT(Ecommerce_Sales[[#This Row],[Order_Date]],"yyyy")</f>
        <v>2023</v>
      </c>
      <c r="J4291" s="2" t="str">
        <f>TEXT(Ecommerce_Sales[[#This Row],[Order_Date]],"mmmm")</f>
        <v>October</v>
      </c>
      <c r="K4291" s="1" t="s">
        <v>1947</v>
      </c>
      <c r="L4291" s="1" t="s">
        <v>6029</v>
      </c>
      <c r="M4291" s="1" t="s">
        <v>2065</v>
      </c>
      <c r="N4291" s="1" t="s">
        <v>1978</v>
      </c>
      <c r="O4291" s="3">
        <v>823</v>
      </c>
      <c r="P4291">
        <v>3</v>
      </c>
      <c r="Q4291" s="3">
        <v>2470</v>
      </c>
      <c r="R4291" s="1" t="s">
        <v>1951</v>
      </c>
      <c r="S4291" s="3">
        <v>254</v>
      </c>
      <c r="T4291">
        <v>5</v>
      </c>
      <c r="U4291" t="str">
        <f>IF(Ecommerce_Sales[[#This Row],[Delivery_Time_Days]]&gt;7,"Delay",IF(Ecommerce_Sales[[#This Row],[Delivery_Time_Days]] = 0,"No delivery",IF(Ecommerce_Sales[[#This Row],[Delivery_Time_Days]]&lt;=7,"On-time")))</f>
        <v>On-time</v>
      </c>
      <c r="V4291" s="7">
        <f>Ecommerce_Sales[[#This Row],[Profit]]/Ecommerce_Sales[[#This Row],[Total_Price]]</f>
        <v>0.35020242914979755</v>
      </c>
      <c r="W4291" s="3">
        <v>865</v>
      </c>
      <c r="X4291" s="3"/>
    </row>
    <row r="4292" spans="1:24" x14ac:dyDescent="0.25">
      <c r="A4292" s="1" t="s">
        <v>10683</v>
      </c>
      <c r="B4292" s="1" t="s">
        <v>210</v>
      </c>
      <c r="C4292" s="1" t="s">
        <v>211</v>
      </c>
      <c r="D4292" s="1" t="s">
        <v>3567</v>
      </c>
      <c r="E4292" s="1" t="s">
        <v>1954</v>
      </c>
      <c r="F4292" s="2">
        <v>45049</v>
      </c>
      <c r="G4292" s="2">
        <v>45243</v>
      </c>
      <c r="H4292" s="2" t="str">
        <f>TEXT(Ecommerce_Sales[[#This Row],[Order_Date]],"mmmm")</f>
        <v>November</v>
      </c>
      <c r="I4292" s="2" t="str">
        <f>TEXT(Ecommerce_Sales[[#This Row],[Order_Date]],"yyyy")</f>
        <v>2023</v>
      </c>
      <c r="J4292" s="2" t="str">
        <f>TEXT(Ecommerce_Sales[[#This Row],[Order_Date]],"mmmm")</f>
        <v>November</v>
      </c>
      <c r="K4292" s="1" t="s">
        <v>1992</v>
      </c>
      <c r="L4292" s="1" t="s">
        <v>5473</v>
      </c>
      <c r="M4292" s="1" t="s">
        <v>2247</v>
      </c>
      <c r="N4292" s="1" t="s">
        <v>1957</v>
      </c>
      <c r="O4292" s="3">
        <v>489</v>
      </c>
      <c r="P4292">
        <v>6</v>
      </c>
      <c r="Q4292" s="3">
        <v>2936</v>
      </c>
      <c r="R4292" s="1" t="s">
        <v>1951</v>
      </c>
      <c r="S4292" s="3">
        <v>376</v>
      </c>
      <c r="U4292" t="str">
        <f>IF(Ecommerce_Sales[[#This Row],[Delivery_Time_Days]]&gt;7,"Delay",IF(Ecommerce_Sales[[#This Row],[Delivery_Time_Days]] = 0,"No delivery",IF(Ecommerce_Sales[[#This Row],[Delivery_Time_Days]]&lt;=7,"On-time")))</f>
        <v>No delivery</v>
      </c>
      <c r="V4292" s="7">
        <f>Ecommerce_Sales[[#This Row],[Profit]]/Ecommerce_Sales[[#This Row],[Total_Price]]</f>
        <v>0.14986376021798364</v>
      </c>
      <c r="W4292" s="3">
        <v>440</v>
      </c>
      <c r="X4292" s="3"/>
    </row>
    <row r="4293" spans="1:24" x14ac:dyDescent="0.25">
      <c r="A4293" s="1" t="s">
        <v>10684</v>
      </c>
      <c r="B4293" s="1" t="s">
        <v>444</v>
      </c>
      <c r="C4293" s="1" t="s">
        <v>445</v>
      </c>
      <c r="D4293" s="1" t="s">
        <v>2106</v>
      </c>
      <c r="E4293" s="1" t="s">
        <v>1946</v>
      </c>
      <c r="F4293" s="2">
        <v>45651</v>
      </c>
      <c r="G4293" s="2">
        <v>45261</v>
      </c>
      <c r="H4293" s="2" t="str">
        <f>TEXT(Ecommerce_Sales[[#This Row],[Order_Date]],"mmmm")</f>
        <v>December</v>
      </c>
      <c r="I4293" s="2" t="str">
        <f>TEXT(Ecommerce_Sales[[#This Row],[Order_Date]],"yyyy")</f>
        <v>2023</v>
      </c>
      <c r="J4293" s="2" t="str">
        <f>TEXT(Ecommerce_Sales[[#This Row],[Order_Date]],"mmmm")</f>
        <v>December</v>
      </c>
      <c r="K4293" s="1" t="s">
        <v>1947</v>
      </c>
      <c r="L4293" s="1" t="s">
        <v>10685</v>
      </c>
      <c r="M4293" s="1" t="s">
        <v>2047</v>
      </c>
      <c r="N4293" s="1" t="s">
        <v>1989</v>
      </c>
      <c r="O4293" s="3">
        <v>645</v>
      </c>
      <c r="P4293">
        <v>4</v>
      </c>
      <c r="Q4293" s="3">
        <v>2581</v>
      </c>
      <c r="R4293" s="1" t="s">
        <v>1958</v>
      </c>
      <c r="S4293" s="3">
        <v>195</v>
      </c>
      <c r="T4293">
        <v>3</v>
      </c>
      <c r="U4293" t="str">
        <f>IF(Ecommerce_Sales[[#This Row],[Delivery_Time_Days]]&gt;7,"Delay",IF(Ecommerce_Sales[[#This Row],[Delivery_Time_Days]] = 0,"No delivery",IF(Ecommerce_Sales[[#This Row],[Delivery_Time_Days]]&lt;=7,"On-time")))</f>
        <v>On-time</v>
      </c>
      <c r="V4293" s="7">
        <f>Ecommerce_Sales[[#This Row],[Profit]]/Ecommerce_Sales[[#This Row],[Total_Price]]</f>
        <v>0.24990313831848121</v>
      </c>
      <c r="W4293" s="3">
        <v>645</v>
      </c>
      <c r="X4293" s="3"/>
    </row>
    <row r="4294" spans="1:24" x14ac:dyDescent="0.25">
      <c r="A4294" s="1" t="s">
        <v>10686</v>
      </c>
      <c r="B4294" s="1" t="s">
        <v>760</v>
      </c>
      <c r="C4294" s="1" t="s">
        <v>761</v>
      </c>
      <c r="D4294" s="1" t="s">
        <v>10687</v>
      </c>
      <c r="E4294" s="1" t="s">
        <v>1961</v>
      </c>
      <c r="F4294" s="2">
        <v>45376</v>
      </c>
      <c r="G4294" s="2">
        <v>45617</v>
      </c>
      <c r="H4294" s="2" t="str">
        <f>TEXT(Ecommerce_Sales[[#This Row],[Order_Date]],"mmmm")</f>
        <v>November</v>
      </c>
      <c r="I4294" s="2" t="str">
        <f>TEXT(Ecommerce_Sales[[#This Row],[Order_Date]],"yyyy")</f>
        <v>2024</v>
      </c>
      <c r="J4294" s="2" t="str">
        <f>TEXT(Ecommerce_Sales[[#This Row],[Order_Date]],"mmmm")</f>
        <v>November</v>
      </c>
      <c r="K4294" s="1" t="s">
        <v>1947</v>
      </c>
      <c r="L4294" s="1" t="s">
        <v>10688</v>
      </c>
      <c r="M4294" s="1" t="s">
        <v>2079</v>
      </c>
      <c r="N4294" s="1" t="s">
        <v>1973</v>
      </c>
      <c r="O4294" s="3">
        <v>786</v>
      </c>
      <c r="P4294">
        <v>6</v>
      </c>
      <c r="Q4294" s="3">
        <v>4719</v>
      </c>
      <c r="R4294" s="1" t="s">
        <v>1958</v>
      </c>
      <c r="S4294" s="3">
        <v>486</v>
      </c>
      <c r="T4294">
        <v>9</v>
      </c>
      <c r="U4294" t="str">
        <f>IF(Ecommerce_Sales[[#This Row],[Delivery_Time_Days]]&gt;7,"Delay",IF(Ecommerce_Sales[[#This Row],[Delivery_Time_Days]] = 0,"No delivery",IF(Ecommerce_Sales[[#This Row],[Delivery_Time_Days]]&lt;=7,"On-time")))</f>
        <v>Delay</v>
      </c>
      <c r="V4294" s="7">
        <f>Ecommerce_Sales[[#This Row],[Profit]]/Ecommerce_Sales[[#This Row],[Total_Price]]</f>
        <v>0.3000635727908455</v>
      </c>
      <c r="W4294" s="3">
        <v>1416</v>
      </c>
      <c r="X4294" s="3"/>
    </row>
    <row r="4295" spans="1:24" x14ac:dyDescent="0.25">
      <c r="A4295" s="1" t="s">
        <v>10689</v>
      </c>
      <c r="B4295" s="1" t="s">
        <v>1677</v>
      </c>
      <c r="C4295" s="1" t="s">
        <v>1678</v>
      </c>
      <c r="D4295" s="1" t="s">
        <v>6531</v>
      </c>
      <c r="E4295" s="1" t="s">
        <v>1946</v>
      </c>
      <c r="F4295" s="2">
        <v>45116</v>
      </c>
      <c r="G4295" s="2">
        <v>45243</v>
      </c>
      <c r="H4295" s="2" t="str">
        <f>TEXT(Ecommerce_Sales[[#This Row],[Order_Date]],"mmmm")</f>
        <v>November</v>
      </c>
      <c r="I4295" s="2" t="str">
        <f>TEXT(Ecommerce_Sales[[#This Row],[Order_Date]],"yyyy")</f>
        <v>2023</v>
      </c>
      <c r="J4295" s="2" t="str">
        <f>TEXT(Ecommerce_Sales[[#This Row],[Order_Date]],"mmmm")</f>
        <v>November</v>
      </c>
      <c r="K4295" s="1" t="s">
        <v>1947</v>
      </c>
      <c r="L4295" s="1" t="s">
        <v>10690</v>
      </c>
      <c r="M4295" s="1" t="s">
        <v>1956</v>
      </c>
      <c r="N4295" s="1" t="s">
        <v>1957</v>
      </c>
      <c r="O4295" s="3">
        <v>1222</v>
      </c>
      <c r="P4295">
        <v>1</v>
      </c>
      <c r="Q4295" s="3">
        <v>1222</v>
      </c>
      <c r="R4295" s="1" t="s">
        <v>1958</v>
      </c>
      <c r="S4295" s="3">
        <v>142</v>
      </c>
      <c r="T4295">
        <v>2</v>
      </c>
      <c r="U4295" t="str">
        <f>IF(Ecommerce_Sales[[#This Row],[Delivery_Time_Days]]&gt;7,"Delay",IF(Ecommerce_Sales[[#This Row],[Delivery_Time_Days]] = 0,"No delivery",IF(Ecommerce_Sales[[#This Row],[Delivery_Time_Days]]&lt;=7,"On-time")))</f>
        <v>On-time</v>
      </c>
      <c r="V4295" s="7">
        <f>Ecommerce_Sales[[#This Row],[Profit]]/Ecommerce_Sales[[#This Row],[Total_Price]]</f>
        <v>0.14975450081833061</v>
      </c>
      <c r="W4295" s="3">
        <v>183</v>
      </c>
      <c r="X4295" s="3"/>
    </row>
    <row r="4296" spans="1:24" x14ac:dyDescent="0.25">
      <c r="A4296" s="1" t="s">
        <v>10691</v>
      </c>
      <c r="B4296" s="1" t="s">
        <v>1551</v>
      </c>
      <c r="C4296" s="1" t="s">
        <v>1552</v>
      </c>
      <c r="D4296" s="1" t="s">
        <v>6398</v>
      </c>
      <c r="E4296" s="1" t="s">
        <v>2005</v>
      </c>
      <c r="F4296" s="2">
        <v>45524</v>
      </c>
      <c r="G4296" s="2">
        <v>45182</v>
      </c>
      <c r="H4296" s="2" t="str">
        <f>TEXT(Ecommerce_Sales[[#This Row],[Order_Date]],"mmmm")</f>
        <v>September</v>
      </c>
      <c r="I4296" s="2" t="str">
        <f>TEXT(Ecommerce_Sales[[#This Row],[Order_Date]],"yyyy")</f>
        <v>2023</v>
      </c>
      <c r="J4296" s="2" t="str">
        <f>TEXT(Ecommerce_Sales[[#This Row],[Order_Date]],"mmmm")</f>
        <v>September</v>
      </c>
      <c r="K4296" s="1" t="s">
        <v>1947</v>
      </c>
      <c r="L4296" s="1" t="s">
        <v>10692</v>
      </c>
      <c r="M4296" s="1" t="s">
        <v>2047</v>
      </c>
      <c r="N4296" s="1" t="s">
        <v>1989</v>
      </c>
      <c r="O4296" s="3">
        <v>916</v>
      </c>
      <c r="P4296">
        <v>3</v>
      </c>
      <c r="Q4296" s="3">
        <v>2749</v>
      </c>
      <c r="R4296" s="1" t="s">
        <v>1958</v>
      </c>
      <c r="S4296" s="3">
        <v>202</v>
      </c>
      <c r="T4296">
        <v>10</v>
      </c>
      <c r="U4296" t="str">
        <f>IF(Ecommerce_Sales[[#This Row],[Delivery_Time_Days]]&gt;7,"Delay",IF(Ecommerce_Sales[[#This Row],[Delivery_Time_Days]] = 0,"No delivery",IF(Ecommerce_Sales[[#This Row],[Delivery_Time_Days]]&lt;=7,"On-time")))</f>
        <v>Delay</v>
      </c>
      <c r="V4296" s="7">
        <f>Ecommerce_Sales[[#This Row],[Profit]]/Ecommerce_Sales[[#This Row],[Total_Price]]</f>
        <v>0.24990905783921427</v>
      </c>
      <c r="W4296" s="3">
        <v>687</v>
      </c>
      <c r="X4296" s="3"/>
    </row>
    <row r="4297" spans="1:24" x14ac:dyDescent="0.25">
      <c r="A4297" s="1" t="s">
        <v>10693</v>
      </c>
      <c r="B4297" s="1" t="s">
        <v>1830</v>
      </c>
      <c r="C4297" s="1" t="s">
        <v>1831</v>
      </c>
      <c r="D4297" s="1" t="s">
        <v>7070</v>
      </c>
      <c r="E4297" s="1" t="s">
        <v>1954</v>
      </c>
      <c r="F4297" s="2">
        <v>45190</v>
      </c>
      <c r="G4297" s="2">
        <v>44955</v>
      </c>
      <c r="H4297" s="2" t="str">
        <f>TEXT(Ecommerce_Sales[[#This Row],[Order_Date]],"mmmm")</f>
        <v>January</v>
      </c>
      <c r="I4297" s="2" t="str">
        <f>TEXT(Ecommerce_Sales[[#This Row],[Order_Date]],"yyyy")</f>
        <v>2023</v>
      </c>
      <c r="J4297" s="2" t="str">
        <f>TEXT(Ecommerce_Sales[[#This Row],[Order_Date]],"mmmm")</f>
        <v>January</v>
      </c>
      <c r="K4297" s="1" t="s">
        <v>1947</v>
      </c>
      <c r="L4297" s="1" t="s">
        <v>10694</v>
      </c>
      <c r="M4297" s="1" t="s">
        <v>1972</v>
      </c>
      <c r="N4297" s="1" t="s">
        <v>1973</v>
      </c>
      <c r="O4297" s="3">
        <v>626</v>
      </c>
      <c r="P4297">
        <v>2</v>
      </c>
      <c r="Q4297" s="3">
        <v>1253</v>
      </c>
      <c r="R4297" s="1" t="s">
        <v>1951</v>
      </c>
      <c r="S4297" s="3">
        <v>108</v>
      </c>
      <c r="T4297">
        <v>8</v>
      </c>
      <c r="U4297" t="str">
        <f>IF(Ecommerce_Sales[[#This Row],[Delivery_Time_Days]]&gt;7,"Delay",IF(Ecommerce_Sales[[#This Row],[Delivery_Time_Days]] = 0,"No delivery",IF(Ecommerce_Sales[[#This Row],[Delivery_Time_Days]]&lt;=7,"On-time")))</f>
        <v>Delay</v>
      </c>
      <c r="V4297" s="7">
        <f>Ecommerce_Sales[[#This Row],[Profit]]/Ecommerce_Sales[[#This Row],[Total_Price]]</f>
        <v>0.30007980845969673</v>
      </c>
      <c r="W4297" s="3">
        <v>376</v>
      </c>
      <c r="X4297" s="3"/>
    </row>
    <row r="4298" spans="1:24" x14ac:dyDescent="0.25">
      <c r="A4298" s="1" t="s">
        <v>10695</v>
      </c>
      <c r="B4298" s="1" t="s">
        <v>1487</v>
      </c>
      <c r="C4298" s="1" t="s">
        <v>1488</v>
      </c>
      <c r="D4298" s="1" t="s">
        <v>10094</v>
      </c>
      <c r="E4298" s="1" t="s">
        <v>1954</v>
      </c>
      <c r="F4298" s="2">
        <v>45444</v>
      </c>
      <c r="G4298" s="2">
        <v>45393</v>
      </c>
      <c r="H4298" s="2" t="str">
        <f>TEXT(Ecommerce_Sales[[#This Row],[Order_Date]],"mmmm")</f>
        <v>April</v>
      </c>
      <c r="I4298" s="2" t="str">
        <f>TEXT(Ecommerce_Sales[[#This Row],[Order_Date]],"yyyy")</f>
        <v>2024</v>
      </c>
      <c r="J4298" s="2" t="str">
        <f>TEXT(Ecommerce_Sales[[#This Row],[Order_Date]],"mmmm")</f>
        <v>April</v>
      </c>
      <c r="K4298" s="1" t="s">
        <v>1947</v>
      </c>
      <c r="L4298" s="1" t="s">
        <v>7026</v>
      </c>
      <c r="M4298" s="1" t="s">
        <v>2002</v>
      </c>
      <c r="N4298" s="1" t="s">
        <v>1989</v>
      </c>
      <c r="O4298" s="3">
        <v>1032</v>
      </c>
      <c r="P4298">
        <v>2</v>
      </c>
      <c r="Q4298" s="3">
        <v>2064</v>
      </c>
      <c r="R4298" s="1" t="s">
        <v>1951</v>
      </c>
      <c r="S4298" s="3">
        <v>228</v>
      </c>
      <c r="T4298">
        <v>5</v>
      </c>
      <c r="U4298" t="str">
        <f>IF(Ecommerce_Sales[[#This Row],[Delivery_Time_Days]]&gt;7,"Delay",IF(Ecommerce_Sales[[#This Row],[Delivery_Time_Days]] = 0,"No delivery",IF(Ecommerce_Sales[[#This Row],[Delivery_Time_Days]]&lt;=7,"On-time")))</f>
        <v>On-time</v>
      </c>
      <c r="V4298" s="7">
        <f>Ecommerce_Sales[[#This Row],[Profit]]/Ecommerce_Sales[[#This Row],[Total_Price]]</f>
        <v>0.25</v>
      </c>
      <c r="W4298" s="3">
        <v>516</v>
      </c>
      <c r="X4298" s="3"/>
    </row>
    <row r="4299" spans="1:24" x14ac:dyDescent="0.25">
      <c r="A4299" s="1" t="s">
        <v>10696</v>
      </c>
      <c r="B4299" s="1" t="s">
        <v>830</v>
      </c>
      <c r="C4299" s="1" t="s">
        <v>831</v>
      </c>
      <c r="D4299" s="1" t="s">
        <v>2675</v>
      </c>
      <c r="E4299" s="1" t="s">
        <v>1946</v>
      </c>
      <c r="F4299" s="2">
        <v>45642</v>
      </c>
      <c r="G4299" s="2">
        <v>45015</v>
      </c>
      <c r="H4299" s="2" t="str">
        <f>TEXT(Ecommerce_Sales[[#This Row],[Order_Date]],"mmmm")</f>
        <v>March</v>
      </c>
      <c r="I4299" s="2" t="str">
        <f>TEXT(Ecommerce_Sales[[#This Row],[Order_Date]],"yyyy")</f>
        <v>2023</v>
      </c>
      <c r="J4299" s="2" t="str">
        <f>TEXT(Ecommerce_Sales[[#This Row],[Order_Date]],"mmmm")</f>
        <v>March</v>
      </c>
      <c r="K4299" s="1" t="s">
        <v>1947</v>
      </c>
      <c r="L4299" s="1" t="s">
        <v>4976</v>
      </c>
      <c r="M4299" s="1" t="s">
        <v>2047</v>
      </c>
      <c r="N4299" s="1" t="s">
        <v>1989</v>
      </c>
      <c r="O4299" s="3">
        <v>991</v>
      </c>
      <c r="P4299">
        <v>2</v>
      </c>
      <c r="Q4299" s="3">
        <v>1981</v>
      </c>
      <c r="R4299" s="1" t="s">
        <v>1958</v>
      </c>
      <c r="S4299" s="3">
        <v>236</v>
      </c>
      <c r="T4299">
        <v>10</v>
      </c>
      <c r="U4299" t="str">
        <f>IF(Ecommerce_Sales[[#This Row],[Delivery_Time_Days]]&gt;7,"Delay",IF(Ecommerce_Sales[[#This Row],[Delivery_Time_Days]] = 0,"No delivery",IF(Ecommerce_Sales[[#This Row],[Delivery_Time_Days]]&lt;=7,"On-time")))</f>
        <v>Delay</v>
      </c>
      <c r="V4299" s="7">
        <f>Ecommerce_Sales[[#This Row],[Profit]]/Ecommerce_Sales[[#This Row],[Total_Price]]</f>
        <v>0.24987380111055021</v>
      </c>
      <c r="W4299" s="3">
        <v>495</v>
      </c>
      <c r="X4299" s="3"/>
    </row>
    <row r="4300" spans="1:24" x14ac:dyDescent="0.25">
      <c r="A4300" s="1" t="s">
        <v>10697</v>
      </c>
      <c r="B4300" s="1" t="s">
        <v>78</v>
      </c>
      <c r="C4300" s="1" t="s">
        <v>79</v>
      </c>
      <c r="D4300" s="1" t="s">
        <v>3079</v>
      </c>
      <c r="E4300" s="1" t="s">
        <v>1946</v>
      </c>
      <c r="F4300" s="2">
        <v>44984</v>
      </c>
      <c r="G4300" s="2">
        <v>45479</v>
      </c>
      <c r="H4300" s="2" t="str">
        <f>TEXT(Ecommerce_Sales[[#This Row],[Order_Date]],"mmmm")</f>
        <v>July</v>
      </c>
      <c r="I4300" s="2" t="str">
        <f>TEXT(Ecommerce_Sales[[#This Row],[Order_Date]],"yyyy")</f>
        <v>2024</v>
      </c>
      <c r="J4300" s="2" t="str">
        <f>TEXT(Ecommerce_Sales[[#This Row],[Order_Date]],"mmmm")</f>
        <v>July</v>
      </c>
      <c r="K4300" s="1" t="s">
        <v>1947</v>
      </c>
      <c r="L4300" s="1" t="s">
        <v>5553</v>
      </c>
      <c r="M4300" s="1" t="s">
        <v>2072</v>
      </c>
      <c r="N4300" s="1" t="s">
        <v>1950</v>
      </c>
      <c r="O4300" s="3">
        <v>378</v>
      </c>
      <c r="P4300">
        <v>5</v>
      </c>
      <c r="Q4300" s="3">
        <v>1891</v>
      </c>
      <c r="R4300" s="1" t="s">
        <v>1958</v>
      </c>
      <c r="S4300" s="3">
        <v>105</v>
      </c>
      <c r="T4300">
        <v>3</v>
      </c>
      <c r="U4300" t="str">
        <f>IF(Ecommerce_Sales[[#This Row],[Delivery_Time_Days]]&gt;7,"Delay",IF(Ecommerce_Sales[[#This Row],[Delivery_Time_Days]] = 0,"No delivery",IF(Ecommerce_Sales[[#This Row],[Delivery_Time_Days]]&lt;=7,"On-time")))</f>
        <v>On-time</v>
      </c>
      <c r="V4300" s="7">
        <f>Ecommerce_Sales[[#This Row],[Profit]]/Ecommerce_Sales[[#This Row],[Total_Price]]</f>
        <v>0.39978847170809095</v>
      </c>
      <c r="W4300" s="3">
        <v>756</v>
      </c>
      <c r="X4300" s="3"/>
    </row>
    <row r="4301" spans="1:24" x14ac:dyDescent="0.25">
      <c r="A4301" s="1" t="s">
        <v>10698</v>
      </c>
      <c r="B4301" s="1" t="s">
        <v>1179</v>
      </c>
      <c r="C4301" s="1" t="s">
        <v>1180</v>
      </c>
      <c r="D4301" s="1" t="s">
        <v>3583</v>
      </c>
      <c r="E4301" s="1" t="s">
        <v>1966</v>
      </c>
      <c r="F4301" s="2">
        <v>45487</v>
      </c>
      <c r="G4301" s="2">
        <v>45137</v>
      </c>
      <c r="H4301" s="2" t="str">
        <f>TEXT(Ecommerce_Sales[[#This Row],[Order_Date]],"mmmm")</f>
        <v>July</v>
      </c>
      <c r="I4301" s="2" t="str">
        <f>TEXT(Ecommerce_Sales[[#This Row],[Order_Date]],"yyyy")</f>
        <v>2023</v>
      </c>
      <c r="J4301" s="2" t="str">
        <f>TEXT(Ecommerce_Sales[[#This Row],[Order_Date]],"mmmm")</f>
        <v>July</v>
      </c>
      <c r="K4301" s="1" t="s">
        <v>1947</v>
      </c>
      <c r="L4301" s="1" t="s">
        <v>7235</v>
      </c>
      <c r="M4301" s="1" t="s">
        <v>2065</v>
      </c>
      <c r="N4301" s="1" t="s">
        <v>1978</v>
      </c>
      <c r="O4301" s="3">
        <v>702</v>
      </c>
      <c r="P4301">
        <v>2</v>
      </c>
      <c r="Q4301" s="3">
        <v>1404</v>
      </c>
      <c r="R4301" s="1" t="s">
        <v>1958</v>
      </c>
      <c r="S4301" s="3">
        <v>138</v>
      </c>
      <c r="T4301">
        <v>8</v>
      </c>
      <c r="U4301" t="str">
        <f>IF(Ecommerce_Sales[[#This Row],[Delivery_Time_Days]]&gt;7,"Delay",IF(Ecommerce_Sales[[#This Row],[Delivery_Time_Days]] = 0,"No delivery",IF(Ecommerce_Sales[[#This Row],[Delivery_Time_Days]]&lt;=7,"On-time")))</f>
        <v>Delay</v>
      </c>
      <c r="V4301" s="7">
        <f>Ecommerce_Sales[[#This Row],[Profit]]/Ecommerce_Sales[[#This Row],[Total_Price]]</f>
        <v>0.34971509971509973</v>
      </c>
      <c r="W4301" s="3">
        <v>491</v>
      </c>
      <c r="X4301" s="3"/>
    </row>
    <row r="4302" spans="1:24" x14ac:dyDescent="0.25">
      <c r="A4302" s="1" t="s">
        <v>10699</v>
      </c>
      <c r="B4302" s="1" t="s">
        <v>212</v>
      </c>
      <c r="C4302" s="1" t="s">
        <v>213</v>
      </c>
      <c r="D4302" s="1" t="s">
        <v>3549</v>
      </c>
      <c r="E4302" s="1" t="s">
        <v>1966</v>
      </c>
      <c r="F4302" s="2">
        <v>45637</v>
      </c>
      <c r="G4302" s="2">
        <v>45495</v>
      </c>
      <c r="H4302" s="2" t="str">
        <f>TEXT(Ecommerce_Sales[[#This Row],[Order_Date]],"mmmm")</f>
        <v>July</v>
      </c>
      <c r="I4302" s="2" t="str">
        <f>TEXT(Ecommerce_Sales[[#This Row],[Order_Date]],"yyyy")</f>
        <v>2024</v>
      </c>
      <c r="J4302" s="2" t="str">
        <f>TEXT(Ecommerce_Sales[[#This Row],[Order_Date]],"mmmm")</f>
        <v>July</v>
      </c>
      <c r="K4302" s="1" t="s">
        <v>1986</v>
      </c>
      <c r="L4302" s="1" t="s">
        <v>10700</v>
      </c>
      <c r="M4302" s="1" t="s">
        <v>2026</v>
      </c>
      <c r="N4302" s="1" t="s">
        <v>1978</v>
      </c>
      <c r="O4302" s="3">
        <v>704</v>
      </c>
      <c r="P4302">
        <v>3</v>
      </c>
      <c r="Q4302" s="3">
        <v>2113</v>
      </c>
      <c r="R4302" s="1" t="s">
        <v>2016</v>
      </c>
      <c r="S4302" s="3">
        <v>255</v>
      </c>
      <c r="U4302" t="str">
        <f>IF(Ecommerce_Sales[[#This Row],[Delivery_Time_Days]]&gt;7,"Delay",IF(Ecommerce_Sales[[#This Row],[Delivery_Time_Days]] = 0,"No delivery",IF(Ecommerce_Sales[[#This Row],[Delivery_Time_Days]]&lt;=7,"On-time")))</f>
        <v>No delivery</v>
      </c>
      <c r="V4302" s="7">
        <f>Ecommerce_Sales[[#This Row],[Profit]]/Ecommerce_Sales[[#This Row],[Total_Price]]</f>
        <v>0.35021296734500712</v>
      </c>
      <c r="W4302" s="3">
        <v>740</v>
      </c>
      <c r="X4302" s="3"/>
    </row>
    <row r="4303" spans="1:24" x14ac:dyDescent="0.25">
      <c r="A4303" s="1" t="s">
        <v>10701</v>
      </c>
      <c r="B4303" s="1" t="s">
        <v>894</v>
      </c>
      <c r="C4303" s="1" t="s">
        <v>895</v>
      </c>
      <c r="D4303" s="1" t="s">
        <v>2102</v>
      </c>
      <c r="E4303" s="1" t="s">
        <v>1966</v>
      </c>
      <c r="F4303" s="2">
        <v>45311</v>
      </c>
      <c r="G4303" s="2">
        <v>44964</v>
      </c>
      <c r="H4303" s="2" t="str">
        <f>TEXT(Ecommerce_Sales[[#This Row],[Order_Date]],"mmmm")</f>
        <v>February</v>
      </c>
      <c r="I4303" s="2" t="str">
        <f>TEXT(Ecommerce_Sales[[#This Row],[Order_Date]],"yyyy")</f>
        <v>2023</v>
      </c>
      <c r="J4303" s="2" t="str">
        <f>TEXT(Ecommerce_Sales[[#This Row],[Order_Date]],"mmmm")</f>
        <v>February</v>
      </c>
      <c r="K4303" s="1" t="s">
        <v>1986</v>
      </c>
      <c r="L4303" s="1" t="s">
        <v>10702</v>
      </c>
      <c r="M4303" s="1" t="s">
        <v>1949</v>
      </c>
      <c r="N4303" s="1" t="s">
        <v>1950</v>
      </c>
      <c r="O4303" s="3">
        <v>158</v>
      </c>
      <c r="P4303">
        <v>4</v>
      </c>
      <c r="Q4303" s="3">
        <v>632</v>
      </c>
      <c r="R4303" s="1" t="s">
        <v>1951</v>
      </c>
      <c r="S4303" s="3">
        <v>58</v>
      </c>
      <c r="U4303" t="str">
        <f>IF(Ecommerce_Sales[[#This Row],[Delivery_Time_Days]]&gt;7,"Delay",IF(Ecommerce_Sales[[#This Row],[Delivery_Time_Days]] = 0,"No delivery",IF(Ecommerce_Sales[[#This Row],[Delivery_Time_Days]]&lt;=7,"On-time")))</f>
        <v>No delivery</v>
      </c>
      <c r="V4303" s="7">
        <f>Ecommerce_Sales[[#This Row],[Profit]]/Ecommerce_Sales[[#This Row],[Total_Price]]</f>
        <v>0.40031645569620256</v>
      </c>
      <c r="W4303" s="3">
        <v>253</v>
      </c>
      <c r="X4303" s="3"/>
    </row>
    <row r="4304" spans="1:24" x14ac:dyDescent="0.25">
      <c r="A4304" s="1" t="s">
        <v>10703</v>
      </c>
      <c r="B4304" s="1" t="s">
        <v>707</v>
      </c>
      <c r="C4304" s="1" t="s">
        <v>862</v>
      </c>
      <c r="D4304" s="1" t="s">
        <v>2024</v>
      </c>
      <c r="E4304" s="1" t="s">
        <v>1946</v>
      </c>
      <c r="F4304" s="2">
        <v>45370</v>
      </c>
      <c r="G4304" s="2">
        <v>45410</v>
      </c>
      <c r="H4304" s="2" t="str">
        <f>TEXT(Ecommerce_Sales[[#This Row],[Order_Date]],"mmmm")</f>
        <v>April</v>
      </c>
      <c r="I4304" s="2" t="str">
        <f>TEXT(Ecommerce_Sales[[#This Row],[Order_Date]],"yyyy")</f>
        <v>2024</v>
      </c>
      <c r="J4304" s="2" t="str">
        <f>TEXT(Ecommerce_Sales[[#This Row],[Order_Date]],"mmmm")</f>
        <v>April</v>
      </c>
      <c r="K4304" s="1" t="s">
        <v>1947</v>
      </c>
      <c r="L4304" s="1" t="s">
        <v>10704</v>
      </c>
      <c r="M4304" s="1" t="s">
        <v>2072</v>
      </c>
      <c r="N4304" s="1" t="s">
        <v>1950</v>
      </c>
      <c r="O4304" s="3">
        <v>657</v>
      </c>
      <c r="P4304">
        <v>2</v>
      </c>
      <c r="Q4304" s="3">
        <v>1315</v>
      </c>
      <c r="R4304" s="1" t="s">
        <v>1958</v>
      </c>
      <c r="S4304" s="3">
        <v>176</v>
      </c>
      <c r="T4304">
        <v>4</v>
      </c>
      <c r="U4304" t="str">
        <f>IF(Ecommerce_Sales[[#This Row],[Delivery_Time_Days]]&gt;7,"Delay",IF(Ecommerce_Sales[[#This Row],[Delivery_Time_Days]] = 0,"No delivery",IF(Ecommerce_Sales[[#This Row],[Delivery_Time_Days]]&lt;=7,"On-time")))</f>
        <v>On-time</v>
      </c>
      <c r="V4304" s="7">
        <f>Ecommerce_Sales[[#This Row],[Profit]]/Ecommerce_Sales[[#This Row],[Total_Price]]</f>
        <v>0.4</v>
      </c>
      <c r="W4304" s="3">
        <v>526</v>
      </c>
      <c r="X4304" s="3"/>
    </row>
    <row r="4305" spans="1:24" x14ac:dyDescent="0.25">
      <c r="A4305" s="1" t="s">
        <v>10705</v>
      </c>
      <c r="B4305" s="1" t="s">
        <v>1071</v>
      </c>
      <c r="C4305" s="1" t="s">
        <v>1072</v>
      </c>
      <c r="D4305" s="1" t="s">
        <v>2358</v>
      </c>
      <c r="E4305" s="1" t="s">
        <v>1996</v>
      </c>
      <c r="F4305" s="2">
        <v>45539</v>
      </c>
      <c r="G4305" s="2">
        <v>45335</v>
      </c>
      <c r="H4305" s="2" t="str">
        <f>TEXT(Ecommerce_Sales[[#This Row],[Order_Date]],"mmmm")</f>
        <v>February</v>
      </c>
      <c r="I4305" s="2" t="str">
        <f>TEXT(Ecommerce_Sales[[#This Row],[Order_Date]],"yyyy")</f>
        <v>2024</v>
      </c>
      <c r="J4305" s="2" t="str">
        <f>TEXT(Ecommerce_Sales[[#This Row],[Order_Date]],"mmmm")</f>
        <v>February</v>
      </c>
      <c r="K4305" s="1" t="s">
        <v>1947</v>
      </c>
      <c r="L4305" s="1" t="s">
        <v>10706</v>
      </c>
      <c r="M4305" s="1" t="s">
        <v>2247</v>
      </c>
      <c r="N4305" s="1" t="s">
        <v>1957</v>
      </c>
      <c r="O4305" s="3">
        <v>137</v>
      </c>
      <c r="P4305">
        <v>2</v>
      </c>
      <c r="Q4305" s="3">
        <v>273</v>
      </c>
      <c r="R4305" s="1" t="s">
        <v>1951</v>
      </c>
      <c r="S4305" s="3">
        <v>32</v>
      </c>
      <c r="T4305">
        <v>6</v>
      </c>
      <c r="U4305" t="str">
        <f>IF(Ecommerce_Sales[[#This Row],[Delivery_Time_Days]]&gt;7,"Delay",IF(Ecommerce_Sales[[#This Row],[Delivery_Time_Days]] = 0,"No delivery",IF(Ecommerce_Sales[[#This Row],[Delivery_Time_Days]]&lt;=7,"On-time")))</f>
        <v>On-time</v>
      </c>
      <c r="V4305" s="7">
        <f>Ecommerce_Sales[[#This Row],[Profit]]/Ecommerce_Sales[[#This Row],[Total_Price]]</f>
        <v>0.15018315018315018</v>
      </c>
      <c r="W4305" s="3">
        <v>41</v>
      </c>
      <c r="X4305" s="3"/>
    </row>
    <row r="4306" spans="1:24" x14ac:dyDescent="0.25">
      <c r="A4306" s="1" t="s">
        <v>10707</v>
      </c>
      <c r="B4306" s="1" t="s">
        <v>388</v>
      </c>
      <c r="C4306" s="1" t="s">
        <v>389</v>
      </c>
      <c r="D4306" s="1" t="s">
        <v>7131</v>
      </c>
      <c r="E4306" s="1" t="s">
        <v>1946</v>
      </c>
      <c r="F4306" s="2">
        <v>44928</v>
      </c>
      <c r="G4306" s="2">
        <v>45586</v>
      </c>
      <c r="H4306" s="2" t="str">
        <f>TEXT(Ecommerce_Sales[[#This Row],[Order_Date]],"mmmm")</f>
        <v>October</v>
      </c>
      <c r="I4306" s="2" t="str">
        <f>TEXT(Ecommerce_Sales[[#This Row],[Order_Date]],"yyyy")</f>
        <v>2024</v>
      </c>
      <c r="J4306" s="2" t="str">
        <f>TEXT(Ecommerce_Sales[[#This Row],[Order_Date]],"mmmm")</f>
        <v>October</v>
      </c>
      <c r="K4306" s="1" t="s">
        <v>1947</v>
      </c>
      <c r="L4306" s="1" t="s">
        <v>10708</v>
      </c>
      <c r="M4306" s="1" t="s">
        <v>1998</v>
      </c>
      <c r="N4306" s="1" t="s">
        <v>1973</v>
      </c>
      <c r="O4306" s="3">
        <v>1146</v>
      </c>
      <c r="P4306">
        <v>4</v>
      </c>
      <c r="Q4306" s="3">
        <v>4585</v>
      </c>
      <c r="R4306" s="1" t="s">
        <v>1958</v>
      </c>
      <c r="S4306" s="3">
        <v>633</v>
      </c>
      <c r="T4306">
        <v>2</v>
      </c>
      <c r="U4306" t="str">
        <f>IF(Ecommerce_Sales[[#This Row],[Delivery_Time_Days]]&gt;7,"Delay",IF(Ecommerce_Sales[[#This Row],[Delivery_Time_Days]] = 0,"No delivery",IF(Ecommerce_Sales[[#This Row],[Delivery_Time_Days]]&lt;=7,"On-time")))</f>
        <v>On-time</v>
      </c>
      <c r="V4306" s="7">
        <f>Ecommerce_Sales[[#This Row],[Profit]]/Ecommerce_Sales[[#This Row],[Total_Price]]</f>
        <v>0.2998909487459106</v>
      </c>
      <c r="W4306" s="3">
        <v>1375</v>
      </c>
      <c r="X4306" s="3"/>
    </row>
    <row r="4307" spans="1:24" x14ac:dyDescent="0.25">
      <c r="A4307" s="1" t="s">
        <v>10709</v>
      </c>
      <c r="B4307" s="1" t="s">
        <v>422</v>
      </c>
      <c r="C4307" s="1" t="s">
        <v>423</v>
      </c>
      <c r="D4307" s="1" t="s">
        <v>4626</v>
      </c>
      <c r="E4307" s="1" t="s">
        <v>1946</v>
      </c>
      <c r="F4307" s="2">
        <v>45357</v>
      </c>
      <c r="G4307" s="2">
        <v>45465</v>
      </c>
      <c r="H4307" s="2" t="str">
        <f>TEXT(Ecommerce_Sales[[#This Row],[Order_Date]],"mmmm")</f>
        <v>June</v>
      </c>
      <c r="I4307" s="2" t="str">
        <f>TEXT(Ecommerce_Sales[[#This Row],[Order_Date]],"yyyy")</f>
        <v>2024</v>
      </c>
      <c r="J4307" s="2" t="str">
        <f>TEXT(Ecommerce_Sales[[#This Row],[Order_Date]],"mmmm")</f>
        <v>June</v>
      </c>
      <c r="K4307" s="1" t="s">
        <v>1947</v>
      </c>
      <c r="L4307" s="1" t="s">
        <v>6214</v>
      </c>
      <c r="M4307" s="1" t="s">
        <v>2054</v>
      </c>
      <c r="N4307" s="1" t="s">
        <v>1957</v>
      </c>
      <c r="O4307" s="3">
        <v>1052</v>
      </c>
      <c r="P4307">
        <v>2</v>
      </c>
      <c r="Q4307" s="3">
        <v>2105</v>
      </c>
      <c r="R4307" s="1" t="s">
        <v>1958</v>
      </c>
      <c r="S4307" s="3">
        <v>147</v>
      </c>
      <c r="T4307">
        <v>3</v>
      </c>
      <c r="U4307" t="str">
        <f>IF(Ecommerce_Sales[[#This Row],[Delivery_Time_Days]]&gt;7,"Delay",IF(Ecommerce_Sales[[#This Row],[Delivery_Time_Days]] = 0,"No delivery",IF(Ecommerce_Sales[[#This Row],[Delivery_Time_Days]]&lt;=7,"On-time")))</f>
        <v>On-time</v>
      </c>
      <c r="V4307" s="7">
        <f>Ecommerce_Sales[[#This Row],[Profit]]/Ecommerce_Sales[[#This Row],[Total_Price]]</f>
        <v>0.15011876484560571</v>
      </c>
      <c r="W4307" s="3">
        <v>316</v>
      </c>
      <c r="X4307" s="3"/>
    </row>
    <row r="4308" spans="1:24" x14ac:dyDescent="0.25">
      <c r="A4308" s="1" t="s">
        <v>10710</v>
      </c>
      <c r="B4308" s="1" t="s">
        <v>507</v>
      </c>
      <c r="C4308" s="1" t="s">
        <v>508</v>
      </c>
      <c r="D4308" s="1" t="s">
        <v>6621</v>
      </c>
      <c r="E4308" s="1" t="s">
        <v>1966</v>
      </c>
      <c r="F4308" s="2">
        <v>44962</v>
      </c>
      <c r="G4308" s="2">
        <v>45438</v>
      </c>
      <c r="H4308" s="2" t="str">
        <f>TEXT(Ecommerce_Sales[[#This Row],[Order_Date]],"mmmm")</f>
        <v>May</v>
      </c>
      <c r="I4308" s="2" t="str">
        <f>TEXT(Ecommerce_Sales[[#This Row],[Order_Date]],"yyyy")</f>
        <v>2024</v>
      </c>
      <c r="J4308" s="2" t="str">
        <f>TEXT(Ecommerce_Sales[[#This Row],[Order_Date]],"mmmm")</f>
        <v>May</v>
      </c>
      <c r="K4308" s="1" t="s">
        <v>1947</v>
      </c>
      <c r="L4308" s="1" t="s">
        <v>10711</v>
      </c>
      <c r="M4308" s="1" t="s">
        <v>2047</v>
      </c>
      <c r="N4308" s="1" t="s">
        <v>1989</v>
      </c>
      <c r="O4308" s="3">
        <v>475</v>
      </c>
      <c r="P4308">
        <v>2</v>
      </c>
      <c r="Q4308" s="3">
        <v>950</v>
      </c>
      <c r="R4308" s="1" t="s">
        <v>1958</v>
      </c>
      <c r="S4308" s="3">
        <v>101</v>
      </c>
      <c r="T4308">
        <v>2</v>
      </c>
      <c r="U4308" t="str">
        <f>IF(Ecommerce_Sales[[#This Row],[Delivery_Time_Days]]&gt;7,"Delay",IF(Ecommerce_Sales[[#This Row],[Delivery_Time_Days]] = 0,"No delivery",IF(Ecommerce_Sales[[#This Row],[Delivery_Time_Days]]&lt;=7,"On-time")))</f>
        <v>On-time</v>
      </c>
      <c r="V4308" s="7">
        <f>Ecommerce_Sales[[#This Row],[Profit]]/Ecommerce_Sales[[#This Row],[Total_Price]]</f>
        <v>0.25052631578947371</v>
      </c>
      <c r="W4308" s="3">
        <v>238</v>
      </c>
      <c r="X4308" s="3"/>
    </row>
    <row r="4309" spans="1:24" x14ac:dyDescent="0.25">
      <c r="A4309" s="1" t="s">
        <v>10712</v>
      </c>
      <c r="B4309" s="1" t="s">
        <v>232</v>
      </c>
      <c r="C4309" s="1" t="s">
        <v>233</v>
      </c>
      <c r="D4309" s="1" t="s">
        <v>2138</v>
      </c>
      <c r="E4309" s="1" t="s">
        <v>1946</v>
      </c>
      <c r="F4309" s="2">
        <v>45120</v>
      </c>
      <c r="G4309" s="2">
        <v>45634</v>
      </c>
      <c r="H4309" s="2" t="str">
        <f>TEXT(Ecommerce_Sales[[#This Row],[Order_Date]],"mmmm")</f>
        <v>December</v>
      </c>
      <c r="I4309" s="2" t="str">
        <f>TEXT(Ecommerce_Sales[[#This Row],[Order_Date]],"yyyy")</f>
        <v>2024</v>
      </c>
      <c r="J4309" s="2" t="str">
        <f>TEXT(Ecommerce_Sales[[#This Row],[Order_Date]],"mmmm")</f>
        <v>December</v>
      </c>
      <c r="K4309" s="1" t="s">
        <v>1947</v>
      </c>
      <c r="L4309" s="1" t="s">
        <v>10713</v>
      </c>
      <c r="M4309" s="1" t="s">
        <v>2065</v>
      </c>
      <c r="N4309" s="1" t="s">
        <v>1978</v>
      </c>
      <c r="O4309" s="3">
        <v>534</v>
      </c>
      <c r="P4309">
        <v>2</v>
      </c>
      <c r="Q4309" s="3">
        <v>1069</v>
      </c>
      <c r="R4309" s="1" t="s">
        <v>2016</v>
      </c>
      <c r="S4309" s="3">
        <v>128</v>
      </c>
      <c r="T4309">
        <v>2</v>
      </c>
      <c r="U4309" t="str">
        <f>IF(Ecommerce_Sales[[#This Row],[Delivery_Time_Days]]&gt;7,"Delay",IF(Ecommerce_Sales[[#This Row],[Delivery_Time_Days]] = 0,"No delivery",IF(Ecommerce_Sales[[#This Row],[Delivery_Time_Days]]&lt;=7,"On-time")))</f>
        <v>On-time</v>
      </c>
      <c r="V4309" s="7">
        <f>Ecommerce_Sales[[#This Row],[Profit]]/Ecommerce_Sales[[#This Row],[Total_Price]]</f>
        <v>0.34985968194574368</v>
      </c>
      <c r="W4309" s="3">
        <v>374</v>
      </c>
      <c r="X4309" s="3"/>
    </row>
    <row r="4310" spans="1:24" x14ac:dyDescent="0.25">
      <c r="A4310" s="1" t="s">
        <v>10714</v>
      </c>
      <c r="B4310" s="1" t="s">
        <v>44</v>
      </c>
      <c r="C4310" s="1" t="s">
        <v>869</v>
      </c>
      <c r="D4310" s="1" t="s">
        <v>2213</v>
      </c>
      <c r="E4310" s="1" t="s">
        <v>1996</v>
      </c>
      <c r="F4310" s="2">
        <v>45437</v>
      </c>
      <c r="G4310" s="2">
        <v>45275</v>
      </c>
      <c r="H4310" s="2" t="str">
        <f>TEXT(Ecommerce_Sales[[#This Row],[Order_Date]],"mmmm")</f>
        <v>December</v>
      </c>
      <c r="I4310" s="2" t="str">
        <f>TEXT(Ecommerce_Sales[[#This Row],[Order_Date]],"yyyy")</f>
        <v>2023</v>
      </c>
      <c r="J4310" s="2" t="str">
        <f>TEXT(Ecommerce_Sales[[#This Row],[Order_Date]],"mmmm")</f>
        <v>December</v>
      </c>
      <c r="K4310" s="1" t="s">
        <v>1947</v>
      </c>
      <c r="L4310" s="1" t="s">
        <v>7249</v>
      </c>
      <c r="M4310" s="1" t="s">
        <v>1949</v>
      </c>
      <c r="N4310" s="1" t="s">
        <v>1950</v>
      </c>
      <c r="O4310" s="3">
        <v>1993</v>
      </c>
      <c r="P4310">
        <v>6</v>
      </c>
      <c r="Q4310" s="3">
        <v>11961</v>
      </c>
      <c r="R4310" s="1" t="s">
        <v>1951</v>
      </c>
      <c r="S4310" s="3">
        <v>804</v>
      </c>
      <c r="T4310">
        <v>8</v>
      </c>
      <c r="U4310" t="str">
        <f>IF(Ecommerce_Sales[[#This Row],[Delivery_Time_Days]]&gt;7,"Delay",IF(Ecommerce_Sales[[#This Row],[Delivery_Time_Days]] = 0,"No delivery",IF(Ecommerce_Sales[[#This Row],[Delivery_Time_Days]]&lt;=7,"On-time")))</f>
        <v>Delay</v>
      </c>
      <c r="V4310" s="7">
        <f>Ecommerce_Sales[[#This Row],[Profit]]/Ecommerce_Sales[[#This Row],[Total_Price]]</f>
        <v>0.399966557980102</v>
      </c>
      <c r="W4310" s="3">
        <v>4784</v>
      </c>
      <c r="X4310" s="3"/>
    </row>
    <row r="4311" spans="1:24" x14ac:dyDescent="0.25">
      <c r="A4311" s="1" t="s">
        <v>10715</v>
      </c>
      <c r="B4311" s="1" t="s">
        <v>1844</v>
      </c>
      <c r="C4311" s="1" t="s">
        <v>1845</v>
      </c>
      <c r="D4311" s="1" t="s">
        <v>10716</v>
      </c>
      <c r="E4311" s="1" t="s">
        <v>1996</v>
      </c>
      <c r="F4311" s="2">
        <v>45444</v>
      </c>
      <c r="G4311" s="2">
        <v>45256</v>
      </c>
      <c r="H4311" s="2" t="str">
        <f>TEXT(Ecommerce_Sales[[#This Row],[Order_Date]],"mmmm")</f>
        <v>November</v>
      </c>
      <c r="I4311" s="2" t="str">
        <f>TEXT(Ecommerce_Sales[[#This Row],[Order_Date]],"yyyy")</f>
        <v>2023</v>
      </c>
      <c r="J4311" s="2" t="str">
        <f>TEXT(Ecommerce_Sales[[#This Row],[Order_Date]],"mmmm")</f>
        <v>November</v>
      </c>
      <c r="K4311" s="1" t="s">
        <v>1947</v>
      </c>
      <c r="L4311" s="1" t="s">
        <v>8340</v>
      </c>
      <c r="M4311" s="1" t="s">
        <v>1988</v>
      </c>
      <c r="N4311" s="1" t="s">
        <v>1989</v>
      </c>
      <c r="O4311" s="3">
        <v>999</v>
      </c>
      <c r="P4311">
        <v>4</v>
      </c>
      <c r="Q4311" s="3">
        <v>3996</v>
      </c>
      <c r="R4311" s="1" t="s">
        <v>1958</v>
      </c>
      <c r="S4311" s="3">
        <v>262</v>
      </c>
      <c r="T4311">
        <v>7</v>
      </c>
      <c r="U4311" t="str">
        <f>IF(Ecommerce_Sales[[#This Row],[Delivery_Time_Days]]&gt;7,"Delay",IF(Ecommerce_Sales[[#This Row],[Delivery_Time_Days]] = 0,"No delivery",IF(Ecommerce_Sales[[#This Row],[Delivery_Time_Days]]&lt;=7,"On-time")))</f>
        <v>On-time</v>
      </c>
      <c r="V4311" s="7">
        <f>Ecommerce_Sales[[#This Row],[Profit]]/Ecommerce_Sales[[#This Row],[Total_Price]]</f>
        <v>0.25</v>
      </c>
      <c r="W4311" s="3">
        <v>999</v>
      </c>
      <c r="X4311" s="3"/>
    </row>
    <row r="4312" spans="1:24" x14ac:dyDescent="0.25">
      <c r="A4312" s="1" t="s">
        <v>10717</v>
      </c>
      <c r="B4312" s="1" t="s">
        <v>495</v>
      </c>
      <c r="C4312" s="1" t="s">
        <v>496</v>
      </c>
      <c r="D4312" s="1" t="s">
        <v>2643</v>
      </c>
      <c r="E4312" s="1" t="s">
        <v>2005</v>
      </c>
      <c r="F4312" s="2">
        <v>45518</v>
      </c>
      <c r="G4312" s="2">
        <v>45267</v>
      </c>
      <c r="H4312" s="2" t="str">
        <f>TEXT(Ecommerce_Sales[[#This Row],[Order_Date]],"mmmm")</f>
        <v>December</v>
      </c>
      <c r="I4312" s="2" t="str">
        <f>TEXT(Ecommerce_Sales[[#This Row],[Order_Date]],"yyyy")</f>
        <v>2023</v>
      </c>
      <c r="J4312" s="2" t="str">
        <f>TEXT(Ecommerce_Sales[[#This Row],[Order_Date]],"mmmm")</f>
        <v>December</v>
      </c>
      <c r="K4312" s="1" t="s">
        <v>1947</v>
      </c>
      <c r="L4312" s="1" t="s">
        <v>4581</v>
      </c>
      <c r="M4312" s="1" t="s">
        <v>1977</v>
      </c>
      <c r="N4312" s="1" t="s">
        <v>1978</v>
      </c>
      <c r="O4312" s="3">
        <v>418</v>
      </c>
      <c r="P4312">
        <v>4</v>
      </c>
      <c r="Q4312" s="3">
        <v>1674</v>
      </c>
      <c r="R4312" s="1" t="s">
        <v>2016</v>
      </c>
      <c r="S4312" s="3">
        <v>236</v>
      </c>
      <c r="T4312">
        <v>9</v>
      </c>
      <c r="U4312" t="str">
        <f>IF(Ecommerce_Sales[[#This Row],[Delivery_Time_Days]]&gt;7,"Delay",IF(Ecommerce_Sales[[#This Row],[Delivery_Time_Days]] = 0,"No delivery",IF(Ecommerce_Sales[[#This Row],[Delivery_Time_Days]]&lt;=7,"On-time")))</f>
        <v>Delay</v>
      </c>
      <c r="V4312" s="7">
        <f>Ecommerce_Sales[[#This Row],[Profit]]/Ecommerce_Sales[[#This Row],[Total_Price]]</f>
        <v>0.35005973715651134</v>
      </c>
      <c r="W4312" s="3">
        <v>586</v>
      </c>
      <c r="X4312" s="3"/>
    </row>
    <row r="4313" spans="1:24" x14ac:dyDescent="0.25">
      <c r="A4313" s="1" t="s">
        <v>10718</v>
      </c>
      <c r="B4313" s="1" t="s">
        <v>1616</v>
      </c>
      <c r="C4313" s="1" t="s">
        <v>1617</v>
      </c>
      <c r="D4313" s="1" t="s">
        <v>3293</v>
      </c>
      <c r="E4313" s="1" t="s">
        <v>1954</v>
      </c>
      <c r="F4313" s="2">
        <v>45635</v>
      </c>
      <c r="G4313" s="2">
        <v>44998</v>
      </c>
      <c r="H4313" s="2" t="str">
        <f>TEXT(Ecommerce_Sales[[#This Row],[Order_Date]],"mmmm")</f>
        <v>March</v>
      </c>
      <c r="I4313" s="2" t="str">
        <f>TEXT(Ecommerce_Sales[[#This Row],[Order_Date]],"yyyy")</f>
        <v>2023</v>
      </c>
      <c r="J4313" s="2" t="str">
        <f>TEXT(Ecommerce_Sales[[#This Row],[Order_Date]],"mmmm")</f>
        <v>March</v>
      </c>
      <c r="K4313" s="1" t="s">
        <v>1947</v>
      </c>
      <c r="L4313" s="1" t="s">
        <v>10719</v>
      </c>
      <c r="M4313" s="1" t="s">
        <v>2026</v>
      </c>
      <c r="N4313" s="1" t="s">
        <v>1978</v>
      </c>
      <c r="O4313" s="3">
        <v>250</v>
      </c>
      <c r="P4313">
        <v>2</v>
      </c>
      <c r="Q4313" s="3">
        <v>499</v>
      </c>
      <c r="R4313" s="1" t="s">
        <v>1958</v>
      </c>
      <c r="S4313" s="3">
        <v>60</v>
      </c>
      <c r="T4313">
        <v>7</v>
      </c>
      <c r="U4313" t="str">
        <f>IF(Ecommerce_Sales[[#This Row],[Delivery_Time_Days]]&gt;7,"Delay",IF(Ecommerce_Sales[[#This Row],[Delivery_Time_Days]] = 0,"No delivery",IF(Ecommerce_Sales[[#This Row],[Delivery_Time_Days]]&lt;=7,"On-time")))</f>
        <v>On-time</v>
      </c>
      <c r="V4313" s="7">
        <f>Ecommerce_Sales[[#This Row],[Profit]]/Ecommerce_Sales[[#This Row],[Total_Price]]</f>
        <v>0.35070140280561124</v>
      </c>
      <c r="W4313" s="3">
        <v>175</v>
      </c>
      <c r="X4313" s="3"/>
    </row>
    <row r="4314" spans="1:24" x14ac:dyDescent="0.25">
      <c r="A4314" s="1" t="s">
        <v>10720</v>
      </c>
      <c r="B4314" s="1" t="s">
        <v>1543</v>
      </c>
      <c r="C4314" s="1" t="s">
        <v>1544</v>
      </c>
      <c r="D4314" s="1" t="s">
        <v>6875</v>
      </c>
      <c r="E4314" s="1" t="s">
        <v>1996</v>
      </c>
      <c r="F4314" s="2">
        <v>45315</v>
      </c>
      <c r="G4314" s="2">
        <v>44998</v>
      </c>
      <c r="H4314" s="2" t="str">
        <f>TEXT(Ecommerce_Sales[[#This Row],[Order_Date]],"mmmm")</f>
        <v>March</v>
      </c>
      <c r="I4314" s="2" t="str">
        <f>TEXT(Ecommerce_Sales[[#This Row],[Order_Date]],"yyyy")</f>
        <v>2023</v>
      </c>
      <c r="J4314" s="2" t="str">
        <f>TEXT(Ecommerce_Sales[[#This Row],[Order_Date]],"mmmm")</f>
        <v>March</v>
      </c>
      <c r="K4314" s="1" t="s">
        <v>1947</v>
      </c>
      <c r="L4314" s="1" t="s">
        <v>10721</v>
      </c>
      <c r="M4314" s="1" t="s">
        <v>2247</v>
      </c>
      <c r="N4314" s="1" t="s">
        <v>1957</v>
      </c>
      <c r="O4314" s="3">
        <v>114</v>
      </c>
      <c r="P4314">
        <v>5</v>
      </c>
      <c r="Q4314" s="3">
        <v>570</v>
      </c>
      <c r="R4314" s="1" t="s">
        <v>1951</v>
      </c>
      <c r="S4314" s="3">
        <v>68</v>
      </c>
      <c r="T4314">
        <v>9</v>
      </c>
      <c r="U4314" t="str">
        <f>IF(Ecommerce_Sales[[#This Row],[Delivery_Time_Days]]&gt;7,"Delay",IF(Ecommerce_Sales[[#This Row],[Delivery_Time_Days]] = 0,"No delivery",IF(Ecommerce_Sales[[#This Row],[Delivery_Time_Days]]&lt;=7,"On-time")))</f>
        <v>Delay</v>
      </c>
      <c r="V4314" s="7">
        <f>Ecommerce_Sales[[#This Row],[Profit]]/Ecommerce_Sales[[#This Row],[Total_Price]]</f>
        <v>0.15087719298245614</v>
      </c>
      <c r="W4314" s="3">
        <v>86</v>
      </c>
      <c r="X4314" s="3"/>
    </row>
    <row r="4315" spans="1:24" x14ac:dyDescent="0.25">
      <c r="A4315" s="1" t="s">
        <v>10722</v>
      </c>
      <c r="B4315" s="1" t="s">
        <v>1449</v>
      </c>
      <c r="C4315" s="1" t="s">
        <v>1450</v>
      </c>
      <c r="D4315" s="1" t="s">
        <v>5461</v>
      </c>
      <c r="E4315" s="1" t="s">
        <v>2005</v>
      </c>
      <c r="F4315" s="2">
        <v>45461</v>
      </c>
      <c r="G4315" s="2">
        <v>44996</v>
      </c>
      <c r="H4315" s="2" t="str">
        <f>TEXT(Ecommerce_Sales[[#This Row],[Order_Date]],"mmmm")</f>
        <v>March</v>
      </c>
      <c r="I4315" s="2" t="str">
        <f>TEXT(Ecommerce_Sales[[#This Row],[Order_Date]],"yyyy")</f>
        <v>2023</v>
      </c>
      <c r="J4315" s="2" t="str">
        <f>TEXT(Ecommerce_Sales[[#This Row],[Order_Date]],"mmmm")</f>
        <v>March</v>
      </c>
      <c r="K4315" s="1" t="s">
        <v>1992</v>
      </c>
      <c r="L4315" s="1" t="s">
        <v>5467</v>
      </c>
      <c r="M4315" s="1" t="s">
        <v>1998</v>
      </c>
      <c r="N4315" s="1" t="s">
        <v>1973</v>
      </c>
      <c r="O4315" s="3">
        <v>732</v>
      </c>
      <c r="P4315">
        <v>1</v>
      </c>
      <c r="Q4315" s="3">
        <v>732</v>
      </c>
      <c r="R4315" s="1" t="s">
        <v>1958</v>
      </c>
      <c r="S4315" s="3">
        <v>91</v>
      </c>
      <c r="U4315" t="str">
        <f>IF(Ecommerce_Sales[[#This Row],[Delivery_Time_Days]]&gt;7,"Delay",IF(Ecommerce_Sales[[#This Row],[Delivery_Time_Days]] = 0,"No delivery",IF(Ecommerce_Sales[[#This Row],[Delivery_Time_Days]]&lt;=7,"On-time")))</f>
        <v>No delivery</v>
      </c>
      <c r="V4315" s="7">
        <f>Ecommerce_Sales[[#This Row],[Profit]]/Ecommerce_Sales[[#This Row],[Total_Price]]</f>
        <v>0.30054644808743169</v>
      </c>
      <c r="W4315" s="3">
        <v>220</v>
      </c>
      <c r="X4315" s="3"/>
    </row>
    <row r="4316" spans="1:24" x14ac:dyDescent="0.25">
      <c r="A4316" s="1" t="s">
        <v>10723</v>
      </c>
      <c r="B4316" s="1" t="s">
        <v>821</v>
      </c>
      <c r="C4316" s="1" t="s">
        <v>822</v>
      </c>
      <c r="D4316" s="1" t="s">
        <v>3816</v>
      </c>
      <c r="E4316" s="1" t="s">
        <v>2005</v>
      </c>
      <c r="F4316" s="2">
        <v>45031</v>
      </c>
      <c r="G4316" s="2">
        <v>45173</v>
      </c>
      <c r="H4316" s="2" t="str">
        <f>TEXT(Ecommerce_Sales[[#This Row],[Order_Date]],"mmmm")</f>
        <v>September</v>
      </c>
      <c r="I4316" s="2" t="str">
        <f>TEXT(Ecommerce_Sales[[#This Row],[Order_Date]],"yyyy")</f>
        <v>2023</v>
      </c>
      <c r="J4316" s="2" t="str">
        <f>TEXT(Ecommerce_Sales[[#This Row],[Order_Date]],"mmmm")</f>
        <v>September</v>
      </c>
      <c r="K4316" s="1" t="s">
        <v>1947</v>
      </c>
      <c r="L4316" s="1" t="s">
        <v>3915</v>
      </c>
      <c r="M4316" s="1" t="s">
        <v>1956</v>
      </c>
      <c r="N4316" s="1" t="s">
        <v>1957</v>
      </c>
      <c r="O4316" s="3">
        <v>1096</v>
      </c>
      <c r="P4316">
        <v>1</v>
      </c>
      <c r="Q4316" s="3">
        <v>1096</v>
      </c>
      <c r="R4316" s="1" t="s">
        <v>1958</v>
      </c>
      <c r="S4316" s="3">
        <v>67</v>
      </c>
      <c r="T4316">
        <v>9</v>
      </c>
      <c r="U4316" t="str">
        <f>IF(Ecommerce_Sales[[#This Row],[Delivery_Time_Days]]&gt;7,"Delay",IF(Ecommerce_Sales[[#This Row],[Delivery_Time_Days]] = 0,"No delivery",IF(Ecommerce_Sales[[#This Row],[Delivery_Time_Days]]&lt;=7,"On-time")))</f>
        <v>Delay</v>
      </c>
      <c r="V4316" s="7">
        <f>Ecommerce_Sales[[#This Row],[Profit]]/Ecommerce_Sales[[#This Row],[Total_Price]]</f>
        <v>0.14963503649635038</v>
      </c>
      <c r="W4316" s="3">
        <v>164</v>
      </c>
      <c r="X4316" s="3"/>
    </row>
    <row r="4317" spans="1:24" x14ac:dyDescent="0.25">
      <c r="A4317" s="1" t="s">
        <v>10724</v>
      </c>
      <c r="B4317" s="1" t="s">
        <v>1405</v>
      </c>
      <c r="C4317" s="1" t="s">
        <v>1406</v>
      </c>
      <c r="D4317" s="1" t="s">
        <v>2195</v>
      </c>
      <c r="E4317" s="1" t="s">
        <v>1954</v>
      </c>
      <c r="F4317" s="2">
        <v>45300</v>
      </c>
      <c r="G4317" s="2">
        <v>45365</v>
      </c>
      <c r="H4317" s="2" t="str">
        <f>TEXT(Ecommerce_Sales[[#This Row],[Order_Date]],"mmmm")</f>
        <v>March</v>
      </c>
      <c r="I4317" s="2" t="str">
        <f>TEXT(Ecommerce_Sales[[#This Row],[Order_Date]],"yyyy")</f>
        <v>2024</v>
      </c>
      <c r="J4317" s="2" t="str">
        <f>TEXT(Ecommerce_Sales[[#This Row],[Order_Date]],"mmmm")</f>
        <v>March</v>
      </c>
      <c r="K4317" s="1" t="s">
        <v>1986</v>
      </c>
      <c r="L4317" s="1" t="s">
        <v>10725</v>
      </c>
      <c r="M4317" s="1" t="s">
        <v>2054</v>
      </c>
      <c r="N4317" s="1" t="s">
        <v>1957</v>
      </c>
      <c r="O4317" s="3">
        <v>961</v>
      </c>
      <c r="P4317">
        <v>3</v>
      </c>
      <c r="Q4317" s="3">
        <v>2883</v>
      </c>
      <c r="R4317" s="1" t="s">
        <v>2008</v>
      </c>
      <c r="S4317" s="3">
        <v>229</v>
      </c>
      <c r="U4317" t="str">
        <f>IF(Ecommerce_Sales[[#This Row],[Delivery_Time_Days]]&gt;7,"Delay",IF(Ecommerce_Sales[[#This Row],[Delivery_Time_Days]] = 0,"No delivery",IF(Ecommerce_Sales[[#This Row],[Delivery_Time_Days]]&lt;=7,"On-time")))</f>
        <v>No delivery</v>
      </c>
      <c r="V4317" s="7">
        <f>Ecommerce_Sales[[#This Row],[Profit]]/Ecommerce_Sales[[#This Row],[Total_Price]]</f>
        <v>0.14984391259105098</v>
      </c>
      <c r="W4317" s="3">
        <v>432</v>
      </c>
      <c r="X4317" s="3"/>
    </row>
    <row r="4318" spans="1:24" x14ac:dyDescent="0.25">
      <c r="A4318" s="1" t="s">
        <v>10726</v>
      </c>
      <c r="B4318" s="1" t="s">
        <v>1191</v>
      </c>
      <c r="C4318" s="1" t="s">
        <v>1192</v>
      </c>
      <c r="D4318" s="1" t="s">
        <v>3777</v>
      </c>
      <c r="E4318" s="1" t="s">
        <v>1946</v>
      </c>
      <c r="F4318" s="2">
        <v>45004</v>
      </c>
      <c r="G4318" s="2">
        <v>44943</v>
      </c>
      <c r="H4318" s="2" t="str">
        <f>TEXT(Ecommerce_Sales[[#This Row],[Order_Date]],"mmmm")</f>
        <v>January</v>
      </c>
      <c r="I4318" s="2" t="str">
        <f>TEXT(Ecommerce_Sales[[#This Row],[Order_Date]],"yyyy")</f>
        <v>2023</v>
      </c>
      <c r="J4318" s="2" t="str">
        <f>TEXT(Ecommerce_Sales[[#This Row],[Order_Date]],"mmmm")</f>
        <v>January</v>
      </c>
      <c r="K4318" s="1" t="s">
        <v>1947</v>
      </c>
      <c r="L4318" s="1" t="s">
        <v>10727</v>
      </c>
      <c r="M4318" s="1" t="s">
        <v>2104</v>
      </c>
      <c r="N4318" s="1" t="s">
        <v>1978</v>
      </c>
      <c r="O4318" s="3">
        <v>147</v>
      </c>
      <c r="P4318">
        <v>1</v>
      </c>
      <c r="Q4318" s="3">
        <v>147</v>
      </c>
      <c r="R4318" s="1" t="s">
        <v>1958</v>
      </c>
      <c r="S4318" s="3">
        <v>17</v>
      </c>
      <c r="T4318">
        <v>4</v>
      </c>
      <c r="U4318" t="str">
        <f>IF(Ecommerce_Sales[[#This Row],[Delivery_Time_Days]]&gt;7,"Delay",IF(Ecommerce_Sales[[#This Row],[Delivery_Time_Days]] = 0,"No delivery",IF(Ecommerce_Sales[[#This Row],[Delivery_Time_Days]]&lt;=7,"On-time")))</f>
        <v>On-time</v>
      </c>
      <c r="V4318" s="7">
        <f>Ecommerce_Sales[[#This Row],[Profit]]/Ecommerce_Sales[[#This Row],[Total_Price]]</f>
        <v>0.34693877551020408</v>
      </c>
      <c r="W4318" s="3">
        <v>51</v>
      </c>
      <c r="X4318" s="3"/>
    </row>
    <row r="4319" spans="1:24" x14ac:dyDescent="0.25">
      <c r="A4319" s="1" t="s">
        <v>10728</v>
      </c>
      <c r="B4319" s="1" t="s">
        <v>1625</v>
      </c>
      <c r="C4319" s="1" t="s">
        <v>1626</v>
      </c>
      <c r="D4319" s="1" t="s">
        <v>2637</v>
      </c>
      <c r="E4319" s="1" t="s">
        <v>1981</v>
      </c>
      <c r="F4319" s="2">
        <v>45569</v>
      </c>
      <c r="G4319" s="2">
        <v>45068</v>
      </c>
      <c r="H4319" s="2" t="str">
        <f>TEXT(Ecommerce_Sales[[#This Row],[Order_Date]],"mmmm")</f>
        <v>May</v>
      </c>
      <c r="I4319" s="2" t="str">
        <f>TEXT(Ecommerce_Sales[[#This Row],[Order_Date]],"yyyy")</f>
        <v>2023</v>
      </c>
      <c r="J4319" s="2" t="str">
        <f>TEXT(Ecommerce_Sales[[#This Row],[Order_Date]],"mmmm")</f>
        <v>May</v>
      </c>
      <c r="K4319" s="1" t="s">
        <v>1947</v>
      </c>
      <c r="L4319" s="1" t="s">
        <v>10729</v>
      </c>
      <c r="M4319" s="1" t="s">
        <v>2002</v>
      </c>
      <c r="N4319" s="1" t="s">
        <v>1989</v>
      </c>
      <c r="O4319" s="3">
        <v>165</v>
      </c>
      <c r="P4319">
        <v>4</v>
      </c>
      <c r="Q4319" s="3">
        <v>660</v>
      </c>
      <c r="R4319" s="1" t="s">
        <v>1958</v>
      </c>
      <c r="S4319" s="3">
        <v>58</v>
      </c>
      <c r="T4319">
        <v>9</v>
      </c>
      <c r="U4319" t="str">
        <f>IF(Ecommerce_Sales[[#This Row],[Delivery_Time_Days]]&gt;7,"Delay",IF(Ecommerce_Sales[[#This Row],[Delivery_Time_Days]] = 0,"No delivery",IF(Ecommerce_Sales[[#This Row],[Delivery_Time_Days]]&lt;=7,"On-time")))</f>
        <v>Delay</v>
      </c>
      <c r="V4319" s="7">
        <f>Ecommerce_Sales[[#This Row],[Profit]]/Ecommerce_Sales[[#This Row],[Total_Price]]</f>
        <v>0.25</v>
      </c>
      <c r="W4319" s="3">
        <v>165</v>
      </c>
      <c r="X4319" s="3"/>
    </row>
    <row r="4320" spans="1:24" x14ac:dyDescent="0.25">
      <c r="A4320" s="1" t="s">
        <v>10730</v>
      </c>
      <c r="B4320" s="1" t="s">
        <v>1373</v>
      </c>
      <c r="C4320" s="1" t="s">
        <v>1374</v>
      </c>
      <c r="D4320" s="1" t="s">
        <v>2538</v>
      </c>
      <c r="E4320" s="1" t="s">
        <v>1996</v>
      </c>
      <c r="F4320" s="2">
        <v>45110</v>
      </c>
      <c r="G4320" s="2">
        <v>45185</v>
      </c>
      <c r="H4320" s="2" t="str">
        <f>TEXT(Ecommerce_Sales[[#This Row],[Order_Date]],"mmmm")</f>
        <v>September</v>
      </c>
      <c r="I4320" s="2" t="str">
        <f>TEXT(Ecommerce_Sales[[#This Row],[Order_Date]],"yyyy")</f>
        <v>2023</v>
      </c>
      <c r="J4320" s="2" t="str">
        <f>TEXT(Ecommerce_Sales[[#This Row],[Order_Date]],"mmmm")</f>
        <v>September</v>
      </c>
      <c r="K4320" s="1" t="s">
        <v>1947</v>
      </c>
      <c r="L4320" s="1" t="s">
        <v>8311</v>
      </c>
      <c r="M4320" s="1" t="s">
        <v>2043</v>
      </c>
      <c r="N4320" s="1" t="s">
        <v>1989</v>
      </c>
      <c r="O4320" s="3">
        <v>930</v>
      </c>
      <c r="P4320">
        <v>4</v>
      </c>
      <c r="Q4320" s="3">
        <v>3722</v>
      </c>
      <c r="R4320" s="1" t="s">
        <v>1958</v>
      </c>
      <c r="S4320" s="3">
        <v>211</v>
      </c>
      <c r="T4320">
        <v>7</v>
      </c>
      <c r="U4320" t="str">
        <f>IF(Ecommerce_Sales[[#This Row],[Delivery_Time_Days]]&gt;7,"Delay",IF(Ecommerce_Sales[[#This Row],[Delivery_Time_Days]] = 0,"No delivery",IF(Ecommerce_Sales[[#This Row],[Delivery_Time_Days]]&lt;=7,"On-time")))</f>
        <v>On-time</v>
      </c>
      <c r="V4320" s="7">
        <f>Ecommerce_Sales[[#This Row],[Profit]]/Ecommerce_Sales[[#This Row],[Total_Price]]</f>
        <v>0.24986566362170876</v>
      </c>
      <c r="W4320" s="3">
        <v>930</v>
      </c>
      <c r="X4320" s="3"/>
    </row>
    <row r="4321" spans="1:24" x14ac:dyDescent="0.25">
      <c r="A4321" s="1" t="s">
        <v>10731</v>
      </c>
      <c r="B4321" s="1" t="s">
        <v>56</v>
      </c>
      <c r="C4321" s="1" t="s">
        <v>57</v>
      </c>
      <c r="D4321" s="1" t="s">
        <v>2222</v>
      </c>
      <c r="E4321" s="1" t="s">
        <v>1966</v>
      </c>
      <c r="F4321" s="2">
        <v>45419</v>
      </c>
      <c r="G4321" s="2">
        <v>45265</v>
      </c>
      <c r="H4321" s="2" t="str">
        <f>TEXT(Ecommerce_Sales[[#This Row],[Order_Date]],"mmmm")</f>
        <v>December</v>
      </c>
      <c r="I4321" s="2" t="str">
        <f>TEXT(Ecommerce_Sales[[#This Row],[Order_Date]],"yyyy")</f>
        <v>2023</v>
      </c>
      <c r="J4321" s="2" t="str">
        <f>TEXT(Ecommerce_Sales[[#This Row],[Order_Date]],"mmmm")</f>
        <v>December</v>
      </c>
      <c r="K4321" s="1" t="s">
        <v>1947</v>
      </c>
      <c r="L4321" s="1" t="s">
        <v>10732</v>
      </c>
      <c r="M4321" s="1" t="s">
        <v>2247</v>
      </c>
      <c r="N4321" s="1" t="s">
        <v>1957</v>
      </c>
      <c r="O4321" s="3">
        <v>141</v>
      </c>
      <c r="P4321">
        <v>8</v>
      </c>
      <c r="Q4321" s="3">
        <v>1128</v>
      </c>
      <c r="R4321" s="1" t="s">
        <v>1958</v>
      </c>
      <c r="S4321" s="3">
        <v>115</v>
      </c>
      <c r="T4321">
        <v>10</v>
      </c>
      <c r="U4321" t="str">
        <f>IF(Ecommerce_Sales[[#This Row],[Delivery_Time_Days]]&gt;7,"Delay",IF(Ecommerce_Sales[[#This Row],[Delivery_Time_Days]] = 0,"No delivery",IF(Ecommerce_Sales[[#This Row],[Delivery_Time_Days]]&lt;=7,"On-time")))</f>
        <v>Delay</v>
      </c>
      <c r="V4321" s="7">
        <f>Ecommerce_Sales[[#This Row],[Profit]]/Ecommerce_Sales[[#This Row],[Total_Price]]</f>
        <v>0.149822695035461</v>
      </c>
      <c r="W4321" s="3">
        <v>169</v>
      </c>
      <c r="X4321" s="3"/>
    </row>
    <row r="4322" spans="1:24" x14ac:dyDescent="0.25">
      <c r="A4322" s="1" t="s">
        <v>10733</v>
      </c>
      <c r="B4322" s="1" t="s">
        <v>1614</v>
      </c>
      <c r="C4322" s="1" t="s">
        <v>1615</v>
      </c>
      <c r="D4322" s="1" t="s">
        <v>5261</v>
      </c>
      <c r="E4322" s="1" t="s">
        <v>1981</v>
      </c>
      <c r="F4322" s="2">
        <v>45210</v>
      </c>
      <c r="G4322" s="2">
        <v>45165</v>
      </c>
      <c r="H4322" s="2" t="str">
        <f>TEXT(Ecommerce_Sales[[#This Row],[Order_Date]],"mmmm")</f>
        <v>August</v>
      </c>
      <c r="I4322" s="2" t="str">
        <f>TEXT(Ecommerce_Sales[[#This Row],[Order_Date]],"yyyy")</f>
        <v>2023</v>
      </c>
      <c r="J4322" s="2" t="str">
        <f>TEXT(Ecommerce_Sales[[#This Row],[Order_Date]],"mmmm")</f>
        <v>August</v>
      </c>
      <c r="K4322" s="1" t="s">
        <v>1947</v>
      </c>
      <c r="L4322" s="1" t="s">
        <v>5788</v>
      </c>
      <c r="M4322" s="1" t="s">
        <v>2065</v>
      </c>
      <c r="N4322" s="1" t="s">
        <v>1978</v>
      </c>
      <c r="O4322" s="3">
        <v>905</v>
      </c>
      <c r="P4322">
        <v>5</v>
      </c>
      <c r="Q4322" s="3">
        <v>4526</v>
      </c>
      <c r="R4322" s="1" t="s">
        <v>1958</v>
      </c>
      <c r="S4322" s="3">
        <v>254</v>
      </c>
      <c r="T4322">
        <v>4</v>
      </c>
      <c r="U4322" t="str">
        <f>IF(Ecommerce_Sales[[#This Row],[Delivery_Time_Days]]&gt;7,"Delay",IF(Ecommerce_Sales[[#This Row],[Delivery_Time_Days]] = 0,"No delivery",IF(Ecommerce_Sales[[#This Row],[Delivery_Time_Days]]&lt;=7,"On-time")))</f>
        <v>On-time</v>
      </c>
      <c r="V4322" s="7">
        <f>Ecommerce_Sales[[#This Row],[Profit]]/Ecommerce_Sales[[#This Row],[Total_Price]]</f>
        <v>0.34997790543526291</v>
      </c>
      <c r="W4322" s="3">
        <v>1584</v>
      </c>
      <c r="X4322" s="3"/>
    </row>
    <row r="4323" spans="1:24" x14ac:dyDescent="0.25">
      <c r="A4323" s="1" t="s">
        <v>10734</v>
      </c>
      <c r="B4323" s="1" t="s">
        <v>1810</v>
      </c>
      <c r="C4323" s="1" t="s">
        <v>1811</v>
      </c>
      <c r="D4323" s="1" t="s">
        <v>5444</v>
      </c>
      <c r="E4323" s="1" t="s">
        <v>1954</v>
      </c>
      <c r="F4323" s="2">
        <v>45422</v>
      </c>
      <c r="G4323" s="2">
        <v>45107</v>
      </c>
      <c r="H4323" s="2" t="str">
        <f>TEXT(Ecommerce_Sales[[#This Row],[Order_Date]],"mmmm")</f>
        <v>June</v>
      </c>
      <c r="I4323" s="2" t="str">
        <f>TEXT(Ecommerce_Sales[[#This Row],[Order_Date]],"yyyy")</f>
        <v>2023</v>
      </c>
      <c r="J4323" s="2" t="str">
        <f>TEXT(Ecommerce_Sales[[#This Row],[Order_Date]],"mmmm")</f>
        <v>June</v>
      </c>
      <c r="K4323" s="1" t="s">
        <v>1947</v>
      </c>
      <c r="L4323" s="1" t="s">
        <v>3729</v>
      </c>
      <c r="M4323" s="1" t="s">
        <v>2065</v>
      </c>
      <c r="N4323" s="1" t="s">
        <v>1978</v>
      </c>
      <c r="O4323" s="3">
        <v>1045</v>
      </c>
      <c r="P4323">
        <v>2</v>
      </c>
      <c r="Q4323" s="3">
        <v>2090</v>
      </c>
      <c r="R4323" s="1" t="s">
        <v>1958</v>
      </c>
      <c r="S4323" s="3">
        <v>301</v>
      </c>
      <c r="T4323">
        <v>10</v>
      </c>
      <c r="U4323" t="str">
        <f>IF(Ecommerce_Sales[[#This Row],[Delivery_Time_Days]]&gt;7,"Delay",IF(Ecommerce_Sales[[#This Row],[Delivery_Time_Days]] = 0,"No delivery",IF(Ecommerce_Sales[[#This Row],[Delivery_Time_Days]]&lt;=7,"On-time")))</f>
        <v>Delay</v>
      </c>
      <c r="V4323" s="7">
        <f>Ecommerce_Sales[[#This Row],[Profit]]/Ecommerce_Sales[[#This Row],[Total_Price]]</f>
        <v>0.35023923444976074</v>
      </c>
      <c r="W4323" s="3">
        <v>732</v>
      </c>
      <c r="X4323" s="3"/>
    </row>
    <row r="4324" spans="1:24" x14ac:dyDescent="0.25">
      <c r="A4324" s="1" t="s">
        <v>10735</v>
      </c>
      <c r="B4324" s="1" t="s">
        <v>867</v>
      </c>
      <c r="C4324" s="1" t="s">
        <v>868</v>
      </c>
      <c r="D4324" s="1" t="s">
        <v>2158</v>
      </c>
      <c r="E4324" s="1" t="s">
        <v>2005</v>
      </c>
      <c r="F4324" s="2">
        <v>45451</v>
      </c>
      <c r="G4324" s="2">
        <v>45401</v>
      </c>
      <c r="H4324" s="2" t="str">
        <f>TEXT(Ecommerce_Sales[[#This Row],[Order_Date]],"mmmm")</f>
        <v>April</v>
      </c>
      <c r="I4324" s="2" t="str">
        <f>TEXT(Ecommerce_Sales[[#This Row],[Order_Date]],"yyyy")</f>
        <v>2024</v>
      </c>
      <c r="J4324" s="2" t="str">
        <f>TEXT(Ecommerce_Sales[[#This Row],[Order_Date]],"mmmm")</f>
        <v>April</v>
      </c>
      <c r="K4324" s="1" t="s">
        <v>1947</v>
      </c>
      <c r="L4324" s="1" t="s">
        <v>10736</v>
      </c>
      <c r="M4324" s="1" t="s">
        <v>1998</v>
      </c>
      <c r="N4324" s="1" t="s">
        <v>1973</v>
      </c>
      <c r="O4324" s="3">
        <v>220</v>
      </c>
      <c r="P4324">
        <v>1</v>
      </c>
      <c r="Q4324" s="3">
        <v>220</v>
      </c>
      <c r="R4324" s="1" t="s">
        <v>1958</v>
      </c>
      <c r="S4324" s="3">
        <v>13</v>
      </c>
      <c r="T4324">
        <v>9</v>
      </c>
      <c r="U4324" t="str">
        <f>IF(Ecommerce_Sales[[#This Row],[Delivery_Time_Days]]&gt;7,"Delay",IF(Ecommerce_Sales[[#This Row],[Delivery_Time_Days]] = 0,"No delivery",IF(Ecommerce_Sales[[#This Row],[Delivery_Time_Days]]&lt;=7,"On-time")))</f>
        <v>Delay</v>
      </c>
      <c r="V4324" s="7">
        <f>Ecommerce_Sales[[#This Row],[Profit]]/Ecommerce_Sales[[#This Row],[Total_Price]]</f>
        <v>0.3</v>
      </c>
      <c r="W4324" s="3">
        <v>66</v>
      </c>
      <c r="X4324" s="3"/>
    </row>
    <row r="4325" spans="1:24" x14ac:dyDescent="0.25">
      <c r="A4325" s="1" t="s">
        <v>10737</v>
      </c>
      <c r="B4325" s="1" t="s">
        <v>276</v>
      </c>
      <c r="C4325" s="1" t="s">
        <v>277</v>
      </c>
      <c r="D4325" s="1" t="s">
        <v>2210</v>
      </c>
      <c r="E4325" s="1" t="s">
        <v>2005</v>
      </c>
      <c r="F4325" s="2">
        <v>45228</v>
      </c>
      <c r="G4325" s="2">
        <v>45045</v>
      </c>
      <c r="H4325" s="2" t="str">
        <f>TEXT(Ecommerce_Sales[[#This Row],[Order_Date]],"mmmm")</f>
        <v>April</v>
      </c>
      <c r="I4325" s="2" t="str">
        <f>TEXT(Ecommerce_Sales[[#This Row],[Order_Date]],"yyyy")</f>
        <v>2023</v>
      </c>
      <c r="J4325" s="2" t="str">
        <f>TEXT(Ecommerce_Sales[[#This Row],[Order_Date]],"mmmm")</f>
        <v>April</v>
      </c>
      <c r="K4325" s="1" t="s">
        <v>1947</v>
      </c>
      <c r="L4325" s="1" t="s">
        <v>10738</v>
      </c>
      <c r="M4325" s="1" t="s">
        <v>2065</v>
      </c>
      <c r="N4325" s="1" t="s">
        <v>1978</v>
      </c>
      <c r="O4325" s="3">
        <v>457</v>
      </c>
      <c r="P4325">
        <v>1</v>
      </c>
      <c r="Q4325" s="3">
        <v>457</v>
      </c>
      <c r="R4325" s="1" t="s">
        <v>1958</v>
      </c>
      <c r="S4325" s="3">
        <v>37</v>
      </c>
      <c r="T4325">
        <v>10</v>
      </c>
      <c r="U4325" t="str">
        <f>IF(Ecommerce_Sales[[#This Row],[Delivery_Time_Days]]&gt;7,"Delay",IF(Ecommerce_Sales[[#This Row],[Delivery_Time_Days]] = 0,"No delivery",IF(Ecommerce_Sales[[#This Row],[Delivery_Time_Days]]&lt;=7,"On-time")))</f>
        <v>Delay</v>
      </c>
      <c r="V4325" s="7">
        <f>Ecommerce_Sales[[#This Row],[Profit]]/Ecommerce_Sales[[#This Row],[Total_Price]]</f>
        <v>0.35010940919037198</v>
      </c>
      <c r="W4325" s="3">
        <v>160</v>
      </c>
      <c r="X4325" s="3"/>
    </row>
    <row r="4326" spans="1:24" x14ac:dyDescent="0.25">
      <c r="A4326" s="1" t="s">
        <v>10739</v>
      </c>
      <c r="B4326" s="1" t="s">
        <v>92</v>
      </c>
      <c r="C4326" s="1" t="s">
        <v>93</v>
      </c>
      <c r="D4326" s="1" t="s">
        <v>6825</v>
      </c>
      <c r="E4326" s="1" t="s">
        <v>1961</v>
      </c>
      <c r="F4326" s="2">
        <v>45313</v>
      </c>
      <c r="G4326" s="2">
        <v>45253</v>
      </c>
      <c r="H4326" s="2" t="str">
        <f>TEXT(Ecommerce_Sales[[#This Row],[Order_Date]],"mmmm")</f>
        <v>November</v>
      </c>
      <c r="I4326" s="2" t="str">
        <f>TEXT(Ecommerce_Sales[[#This Row],[Order_Date]],"yyyy")</f>
        <v>2023</v>
      </c>
      <c r="J4326" s="2" t="str">
        <f>TEXT(Ecommerce_Sales[[#This Row],[Order_Date]],"mmmm")</f>
        <v>November</v>
      </c>
      <c r="K4326" s="1" t="s">
        <v>1947</v>
      </c>
      <c r="L4326" s="1" t="s">
        <v>10740</v>
      </c>
      <c r="M4326" s="1" t="s">
        <v>1998</v>
      </c>
      <c r="N4326" s="1" t="s">
        <v>1973</v>
      </c>
      <c r="O4326" s="3">
        <v>89</v>
      </c>
      <c r="P4326">
        <v>7</v>
      </c>
      <c r="Q4326" s="3">
        <v>623</v>
      </c>
      <c r="R4326" s="1" t="s">
        <v>1958</v>
      </c>
      <c r="S4326" s="3">
        <v>87</v>
      </c>
      <c r="T4326">
        <v>7</v>
      </c>
      <c r="U4326" t="str">
        <f>IF(Ecommerce_Sales[[#This Row],[Delivery_Time_Days]]&gt;7,"Delay",IF(Ecommerce_Sales[[#This Row],[Delivery_Time_Days]] = 0,"No delivery",IF(Ecommerce_Sales[[#This Row],[Delivery_Time_Days]]&lt;=7,"On-time")))</f>
        <v>On-time</v>
      </c>
      <c r="V4326" s="7">
        <f>Ecommerce_Sales[[#This Row],[Profit]]/Ecommerce_Sales[[#This Row],[Total_Price]]</f>
        <v>0.3001605136436597</v>
      </c>
      <c r="W4326" s="3">
        <v>187</v>
      </c>
      <c r="X4326" s="3"/>
    </row>
    <row r="4327" spans="1:24" x14ac:dyDescent="0.25">
      <c r="A4327" s="1" t="s">
        <v>10741</v>
      </c>
      <c r="B4327" s="1" t="s">
        <v>192</v>
      </c>
      <c r="C4327" s="1" t="s">
        <v>193</v>
      </c>
      <c r="D4327" s="1" t="s">
        <v>3557</v>
      </c>
      <c r="E4327" s="1" t="s">
        <v>1954</v>
      </c>
      <c r="F4327" s="2">
        <v>45616</v>
      </c>
      <c r="G4327" s="2">
        <v>45040</v>
      </c>
      <c r="H4327" s="2" t="str">
        <f>TEXT(Ecommerce_Sales[[#This Row],[Order_Date]],"mmmm")</f>
        <v>April</v>
      </c>
      <c r="I4327" s="2" t="str">
        <f>TEXT(Ecommerce_Sales[[#This Row],[Order_Date]],"yyyy")</f>
        <v>2023</v>
      </c>
      <c r="J4327" s="2" t="str">
        <f>TEXT(Ecommerce_Sales[[#This Row],[Order_Date]],"mmmm")</f>
        <v>April</v>
      </c>
      <c r="K4327" s="1" t="s">
        <v>1986</v>
      </c>
      <c r="L4327" s="1" t="s">
        <v>7428</v>
      </c>
      <c r="M4327" s="1" t="s">
        <v>1972</v>
      </c>
      <c r="N4327" s="1" t="s">
        <v>1973</v>
      </c>
      <c r="O4327" s="3">
        <v>319</v>
      </c>
      <c r="P4327">
        <v>2</v>
      </c>
      <c r="Q4327" s="3">
        <v>638</v>
      </c>
      <c r="R4327" s="1" t="s">
        <v>1958</v>
      </c>
      <c r="S4327" s="3">
        <v>54</v>
      </c>
      <c r="U4327" t="str">
        <f>IF(Ecommerce_Sales[[#This Row],[Delivery_Time_Days]]&gt;7,"Delay",IF(Ecommerce_Sales[[#This Row],[Delivery_Time_Days]] = 0,"No delivery",IF(Ecommerce_Sales[[#This Row],[Delivery_Time_Days]]&lt;=7,"On-time")))</f>
        <v>No delivery</v>
      </c>
      <c r="V4327" s="7">
        <f>Ecommerce_Sales[[#This Row],[Profit]]/Ecommerce_Sales[[#This Row],[Total_Price]]</f>
        <v>0.30094043887147337</v>
      </c>
      <c r="W4327" s="3">
        <v>192</v>
      </c>
      <c r="X4327" s="3"/>
    </row>
    <row r="4328" spans="1:24" x14ac:dyDescent="0.25">
      <c r="A4328" s="1" t="s">
        <v>10742</v>
      </c>
      <c r="B4328" s="1" t="s">
        <v>1637</v>
      </c>
      <c r="C4328" s="1" t="s">
        <v>1638</v>
      </c>
      <c r="D4328" s="1" t="s">
        <v>6104</v>
      </c>
      <c r="E4328" s="1" t="s">
        <v>1981</v>
      </c>
      <c r="F4328" s="2">
        <v>44936</v>
      </c>
      <c r="G4328" s="2">
        <v>45009</v>
      </c>
      <c r="H4328" s="2" t="str">
        <f>TEXT(Ecommerce_Sales[[#This Row],[Order_Date]],"mmmm")</f>
        <v>March</v>
      </c>
      <c r="I4328" s="2" t="str">
        <f>TEXT(Ecommerce_Sales[[#This Row],[Order_Date]],"yyyy")</f>
        <v>2023</v>
      </c>
      <c r="J4328" s="2" t="str">
        <f>TEXT(Ecommerce_Sales[[#This Row],[Order_Date]],"mmmm")</f>
        <v>March</v>
      </c>
      <c r="K4328" s="1" t="s">
        <v>1947</v>
      </c>
      <c r="L4328" s="1" t="s">
        <v>5908</v>
      </c>
      <c r="M4328" s="1" t="s">
        <v>2043</v>
      </c>
      <c r="N4328" s="1" t="s">
        <v>1989</v>
      </c>
      <c r="O4328" s="3">
        <v>590</v>
      </c>
      <c r="P4328">
        <v>3</v>
      </c>
      <c r="Q4328" s="3">
        <v>1770</v>
      </c>
      <c r="R4328" s="1" t="s">
        <v>1958</v>
      </c>
      <c r="S4328" s="3">
        <v>248</v>
      </c>
      <c r="T4328">
        <v>9</v>
      </c>
      <c r="U4328" t="str">
        <f>IF(Ecommerce_Sales[[#This Row],[Delivery_Time_Days]]&gt;7,"Delay",IF(Ecommerce_Sales[[#This Row],[Delivery_Time_Days]] = 0,"No delivery",IF(Ecommerce_Sales[[#This Row],[Delivery_Time_Days]]&lt;=7,"On-time")))</f>
        <v>Delay</v>
      </c>
      <c r="V4328" s="7">
        <f>Ecommerce_Sales[[#This Row],[Profit]]/Ecommerce_Sales[[#This Row],[Total_Price]]</f>
        <v>0.2497175141242938</v>
      </c>
      <c r="W4328" s="3">
        <v>442</v>
      </c>
      <c r="X4328" s="3"/>
    </row>
    <row r="4329" spans="1:24" x14ac:dyDescent="0.25">
      <c r="A4329" s="1" t="s">
        <v>10743</v>
      </c>
      <c r="B4329" s="1" t="s">
        <v>1289</v>
      </c>
      <c r="C4329" s="1" t="s">
        <v>1290</v>
      </c>
      <c r="D4329" s="1" t="s">
        <v>7139</v>
      </c>
      <c r="E4329" s="1" t="s">
        <v>1981</v>
      </c>
      <c r="F4329" s="2">
        <v>45436</v>
      </c>
      <c r="G4329" s="2">
        <v>45164</v>
      </c>
      <c r="H4329" s="2" t="str">
        <f>TEXT(Ecommerce_Sales[[#This Row],[Order_Date]],"mmmm")</f>
        <v>August</v>
      </c>
      <c r="I4329" s="2" t="str">
        <f>TEXT(Ecommerce_Sales[[#This Row],[Order_Date]],"yyyy")</f>
        <v>2023</v>
      </c>
      <c r="J4329" s="2" t="str">
        <f>TEXT(Ecommerce_Sales[[#This Row],[Order_Date]],"mmmm")</f>
        <v>August</v>
      </c>
      <c r="K4329" s="1" t="s">
        <v>1947</v>
      </c>
      <c r="L4329" s="1" t="s">
        <v>10744</v>
      </c>
      <c r="M4329" s="1" t="s">
        <v>2043</v>
      </c>
      <c r="N4329" s="1" t="s">
        <v>1989</v>
      </c>
      <c r="O4329" s="3">
        <v>315</v>
      </c>
      <c r="P4329">
        <v>6</v>
      </c>
      <c r="Q4329" s="3">
        <v>1890</v>
      </c>
      <c r="R4329" s="1" t="s">
        <v>1951</v>
      </c>
      <c r="S4329" s="3">
        <v>183</v>
      </c>
      <c r="T4329">
        <v>5</v>
      </c>
      <c r="U4329" t="str">
        <f>IF(Ecommerce_Sales[[#This Row],[Delivery_Time_Days]]&gt;7,"Delay",IF(Ecommerce_Sales[[#This Row],[Delivery_Time_Days]] = 0,"No delivery",IF(Ecommerce_Sales[[#This Row],[Delivery_Time_Days]]&lt;=7,"On-time")))</f>
        <v>On-time</v>
      </c>
      <c r="V4329" s="7">
        <f>Ecommerce_Sales[[#This Row],[Profit]]/Ecommerce_Sales[[#This Row],[Total_Price]]</f>
        <v>0.24973544973544973</v>
      </c>
      <c r="W4329" s="3">
        <v>472</v>
      </c>
      <c r="X4329" s="3"/>
    </row>
    <row r="4330" spans="1:24" x14ac:dyDescent="0.25">
      <c r="A4330" s="1" t="s">
        <v>10745</v>
      </c>
      <c r="B4330" s="1" t="s">
        <v>330</v>
      </c>
      <c r="C4330" s="1" t="s">
        <v>331</v>
      </c>
      <c r="D4330" s="1" t="s">
        <v>7997</v>
      </c>
      <c r="E4330" s="1" t="s">
        <v>1954</v>
      </c>
      <c r="F4330" s="2">
        <v>45306</v>
      </c>
      <c r="G4330" s="2">
        <v>45125</v>
      </c>
      <c r="H4330" s="2" t="str">
        <f>TEXT(Ecommerce_Sales[[#This Row],[Order_Date]],"mmmm")</f>
        <v>July</v>
      </c>
      <c r="I4330" s="2" t="str">
        <f>TEXT(Ecommerce_Sales[[#This Row],[Order_Date]],"yyyy")</f>
        <v>2023</v>
      </c>
      <c r="J4330" s="2" t="str">
        <f>TEXT(Ecommerce_Sales[[#This Row],[Order_Date]],"mmmm")</f>
        <v>July</v>
      </c>
      <c r="K4330" s="1" t="s">
        <v>1947</v>
      </c>
      <c r="L4330" s="1" t="s">
        <v>10746</v>
      </c>
      <c r="M4330" s="1" t="s">
        <v>1963</v>
      </c>
      <c r="N4330" s="1" t="s">
        <v>1957</v>
      </c>
      <c r="O4330" s="3">
        <v>1037</v>
      </c>
      <c r="P4330">
        <v>6</v>
      </c>
      <c r="Q4330" s="3">
        <v>6220</v>
      </c>
      <c r="R4330" s="1" t="s">
        <v>1958</v>
      </c>
      <c r="S4330" s="3">
        <v>686</v>
      </c>
      <c r="T4330">
        <v>8</v>
      </c>
      <c r="U4330" t="str">
        <f>IF(Ecommerce_Sales[[#This Row],[Delivery_Time_Days]]&gt;7,"Delay",IF(Ecommerce_Sales[[#This Row],[Delivery_Time_Days]] = 0,"No delivery",IF(Ecommerce_Sales[[#This Row],[Delivery_Time_Days]]&lt;=7,"On-time")))</f>
        <v>Delay</v>
      </c>
      <c r="V4330" s="7">
        <f>Ecommerce_Sales[[#This Row],[Profit]]/Ecommerce_Sales[[#This Row],[Total_Price]]</f>
        <v>0.15</v>
      </c>
      <c r="W4330" s="3">
        <v>933</v>
      </c>
      <c r="X4330" s="3"/>
    </row>
    <row r="4331" spans="1:24" x14ac:dyDescent="0.25">
      <c r="A4331" s="1" t="s">
        <v>10747</v>
      </c>
      <c r="B4331" s="1" t="s">
        <v>1250</v>
      </c>
      <c r="C4331" s="1" t="s">
        <v>1251</v>
      </c>
      <c r="D4331" s="1" t="s">
        <v>4025</v>
      </c>
      <c r="E4331" s="1" t="s">
        <v>1966</v>
      </c>
      <c r="F4331" s="2">
        <v>45481</v>
      </c>
      <c r="G4331" s="2">
        <v>45146</v>
      </c>
      <c r="H4331" s="2" t="str">
        <f>TEXT(Ecommerce_Sales[[#This Row],[Order_Date]],"mmmm")</f>
        <v>August</v>
      </c>
      <c r="I4331" s="2" t="str">
        <f>TEXT(Ecommerce_Sales[[#This Row],[Order_Date]],"yyyy")</f>
        <v>2023</v>
      </c>
      <c r="J4331" s="2" t="str">
        <f>TEXT(Ecommerce_Sales[[#This Row],[Order_Date]],"mmmm")</f>
        <v>August</v>
      </c>
      <c r="K4331" s="1" t="s">
        <v>1992</v>
      </c>
      <c r="L4331" s="1" t="s">
        <v>10748</v>
      </c>
      <c r="M4331" s="1" t="s">
        <v>1977</v>
      </c>
      <c r="N4331" s="1" t="s">
        <v>1978</v>
      </c>
      <c r="O4331" s="3">
        <v>305</v>
      </c>
      <c r="P4331">
        <v>6</v>
      </c>
      <c r="Q4331" s="3">
        <v>1828</v>
      </c>
      <c r="R4331" s="1" t="s">
        <v>1958</v>
      </c>
      <c r="S4331" s="3">
        <v>110</v>
      </c>
      <c r="U4331" t="str">
        <f>IF(Ecommerce_Sales[[#This Row],[Delivery_Time_Days]]&gt;7,"Delay",IF(Ecommerce_Sales[[#This Row],[Delivery_Time_Days]] = 0,"No delivery",IF(Ecommerce_Sales[[#This Row],[Delivery_Time_Days]]&lt;=7,"On-time")))</f>
        <v>No delivery</v>
      </c>
      <c r="V4331" s="7">
        <f>Ecommerce_Sales[[#This Row],[Profit]]/Ecommerce_Sales[[#This Row],[Total_Price]]</f>
        <v>0.35010940919037198</v>
      </c>
      <c r="W4331" s="3">
        <v>640</v>
      </c>
      <c r="X4331" s="3"/>
    </row>
    <row r="4332" spans="1:24" x14ac:dyDescent="0.25">
      <c r="A4332" s="1" t="s">
        <v>10749</v>
      </c>
      <c r="B4332" s="1" t="s">
        <v>124</v>
      </c>
      <c r="C4332" s="1" t="s">
        <v>125</v>
      </c>
      <c r="D4332" s="1" t="s">
        <v>2702</v>
      </c>
      <c r="E4332" s="1" t="s">
        <v>1954</v>
      </c>
      <c r="F4332" s="2">
        <v>44985</v>
      </c>
      <c r="G4332" s="2">
        <v>45657</v>
      </c>
      <c r="H4332" s="2" t="str">
        <f>TEXT(Ecommerce_Sales[[#This Row],[Order_Date]],"mmmm")</f>
        <v>December</v>
      </c>
      <c r="I4332" s="2" t="str">
        <f>TEXT(Ecommerce_Sales[[#This Row],[Order_Date]],"yyyy")</f>
        <v>2024</v>
      </c>
      <c r="J4332" s="2" t="str">
        <f>TEXT(Ecommerce_Sales[[#This Row],[Order_Date]],"mmmm")</f>
        <v>December</v>
      </c>
      <c r="K4332" s="1" t="s">
        <v>1947</v>
      </c>
      <c r="L4332" s="1" t="s">
        <v>8027</v>
      </c>
      <c r="M4332" s="1" t="s">
        <v>1968</v>
      </c>
      <c r="N4332" s="1" t="s">
        <v>1957</v>
      </c>
      <c r="O4332" s="3">
        <v>414</v>
      </c>
      <c r="P4332">
        <v>6</v>
      </c>
      <c r="Q4332" s="3">
        <v>2486</v>
      </c>
      <c r="R4332" s="1" t="s">
        <v>1958</v>
      </c>
      <c r="S4332" s="3">
        <v>233</v>
      </c>
      <c r="T4332">
        <v>4</v>
      </c>
      <c r="U4332" t="str">
        <f>IF(Ecommerce_Sales[[#This Row],[Delivery_Time_Days]]&gt;7,"Delay",IF(Ecommerce_Sales[[#This Row],[Delivery_Time_Days]] = 0,"No delivery",IF(Ecommerce_Sales[[#This Row],[Delivery_Time_Days]]&lt;=7,"On-time")))</f>
        <v>On-time</v>
      </c>
      <c r="V4332" s="7">
        <f>Ecommerce_Sales[[#This Row],[Profit]]/Ecommerce_Sales[[#This Row],[Total_Price]]</f>
        <v>0.15004022526146421</v>
      </c>
      <c r="W4332" s="3">
        <v>373</v>
      </c>
      <c r="X4332" s="3"/>
    </row>
    <row r="4333" spans="1:24" x14ac:dyDescent="0.25">
      <c r="A4333" s="1" t="s">
        <v>10750</v>
      </c>
      <c r="B4333" s="1" t="s">
        <v>148</v>
      </c>
      <c r="C4333" s="1" t="s">
        <v>149</v>
      </c>
      <c r="D4333" s="1" t="s">
        <v>6393</v>
      </c>
      <c r="E4333" s="1" t="s">
        <v>2005</v>
      </c>
      <c r="F4333" s="2">
        <v>45233</v>
      </c>
      <c r="G4333" s="2">
        <v>45282</v>
      </c>
      <c r="H4333" s="2" t="str">
        <f>TEXT(Ecommerce_Sales[[#This Row],[Order_Date]],"mmmm")</f>
        <v>December</v>
      </c>
      <c r="I4333" s="2" t="str">
        <f>TEXT(Ecommerce_Sales[[#This Row],[Order_Date]],"yyyy")</f>
        <v>2023</v>
      </c>
      <c r="J4333" s="2" t="str">
        <f>TEXT(Ecommerce_Sales[[#This Row],[Order_Date]],"mmmm")</f>
        <v>December</v>
      </c>
      <c r="K4333" s="1" t="s">
        <v>1947</v>
      </c>
      <c r="L4333" s="1" t="s">
        <v>8049</v>
      </c>
      <c r="M4333" s="1" t="s">
        <v>2079</v>
      </c>
      <c r="N4333" s="1" t="s">
        <v>1973</v>
      </c>
      <c r="O4333" s="3">
        <v>791</v>
      </c>
      <c r="P4333">
        <v>4</v>
      </c>
      <c r="Q4333" s="3">
        <v>3164</v>
      </c>
      <c r="R4333" s="1" t="s">
        <v>1951</v>
      </c>
      <c r="S4333" s="3">
        <v>188</v>
      </c>
      <c r="T4333">
        <v>4</v>
      </c>
      <c r="U4333" t="str">
        <f>IF(Ecommerce_Sales[[#This Row],[Delivery_Time_Days]]&gt;7,"Delay",IF(Ecommerce_Sales[[#This Row],[Delivery_Time_Days]] = 0,"No delivery",IF(Ecommerce_Sales[[#This Row],[Delivery_Time_Days]]&lt;=7,"On-time")))</f>
        <v>On-time</v>
      </c>
      <c r="V4333" s="7">
        <f>Ecommerce_Sales[[#This Row],[Profit]]/Ecommerce_Sales[[#This Row],[Total_Price]]</f>
        <v>0.29993678887484199</v>
      </c>
      <c r="W4333" s="3">
        <v>949</v>
      </c>
      <c r="X4333" s="3"/>
    </row>
    <row r="4334" spans="1:24" x14ac:dyDescent="0.25">
      <c r="A4334" s="1" t="s">
        <v>10751</v>
      </c>
      <c r="B4334" s="1" t="s">
        <v>1266</v>
      </c>
      <c r="C4334" s="1" t="s">
        <v>1267</v>
      </c>
      <c r="D4334" s="1" t="s">
        <v>3694</v>
      </c>
      <c r="E4334" s="1" t="s">
        <v>1954</v>
      </c>
      <c r="F4334" s="2">
        <v>45606</v>
      </c>
      <c r="G4334" s="2">
        <v>45440</v>
      </c>
      <c r="H4334" s="2" t="str">
        <f>TEXT(Ecommerce_Sales[[#This Row],[Order_Date]],"mmmm")</f>
        <v>May</v>
      </c>
      <c r="I4334" s="2" t="str">
        <f>TEXT(Ecommerce_Sales[[#This Row],[Order_Date]],"yyyy")</f>
        <v>2024</v>
      </c>
      <c r="J4334" s="2" t="str">
        <f>TEXT(Ecommerce_Sales[[#This Row],[Order_Date]],"mmmm")</f>
        <v>May</v>
      </c>
      <c r="K4334" s="1" t="s">
        <v>1947</v>
      </c>
      <c r="L4334" s="1" t="s">
        <v>10752</v>
      </c>
      <c r="M4334" s="1" t="s">
        <v>2026</v>
      </c>
      <c r="N4334" s="1" t="s">
        <v>1978</v>
      </c>
      <c r="O4334" s="3">
        <v>511</v>
      </c>
      <c r="P4334">
        <v>1</v>
      </c>
      <c r="Q4334" s="3">
        <v>511</v>
      </c>
      <c r="R4334" s="1" t="s">
        <v>1958</v>
      </c>
      <c r="S4334" s="3">
        <v>29</v>
      </c>
      <c r="T4334">
        <v>7</v>
      </c>
      <c r="U4334" t="str">
        <f>IF(Ecommerce_Sales[[#This Row],[Delivery_Time_Days]]&gt;7,"Delay",IF(Ecommerce_Sales[[#This Row],[Delivery_Time_Days]] = 0,"No delivery",IF(Ecommerce_Sales[[#This Row],[Delivery_Time_Days]]&lt;=7,"On-time")))</f>
        <v>On-time</v>
      </c>
      <c r="V4334" s="7">
        <f>Ecommerce_Sales[[#This Row],[Profit]]/Ecommerce_Sales[[#This Row],[Total_Price]]</f>
        <v>0.35029354207436397</v>
      </c>
      <c r="W4334" s="3">
        <v>179</v>
      </c>
      <c r="X4334" s="3"/>
    </row>
    <row r="4335" spans="1:24" x14ac:dyDescent="0.25">
      <c r="A4335" s="1" t="s">
        <v>10753</v>
      </c>
      <c r="B4335" s="1" t="s">
        <v>1187</v>
      </c>
      <c r="C4335" s="1" t="s">
        <v>1188</v>
      </c>
      <c r="D4335" s="1" t="s">
        <v>2282</v>
      </c>
      <c r="E4335" s="1" t="s">
        <v>1946</v>
      </c>
      <c r="F4335" s="2">
        <v>45431</v>
      </c>
      <c r="G4335" s="2">
        <v>45474</v>
      </c>
      <c r="H4335" s="2" t="str">
        <f>TEXT(Ecommerce_Sales[[#This Row],[Order_Date]],"mmmm")</f>
        <v>July</v>
      </c>
      <c r="I4335" s="2" t="str">
        <f>TEXT(Ecommerce_Sales[[#This Row],[Order_Date]],"yyyy")</f>
        <v>2024</v>
      </c>
      <c r="J4335" s="2" t="str">
        <f>TEXT(Ecommerce_Sales[[#This Row],[Order_Date]],"mmmm")</f>
        <v>July</v>
      </c>
      <c r="K4335" s="1" t="s">
        <v>1947</v>
      </c>
      <c r="L4335" s="1" t="s">
        <v>8649</v>
      </c>
      <c r="M4335" s="1" t="s">
        <v>2026</v>
      </c>
      <c r="N4335" s="1" t="s">
        <v>1978</v>
      </c>
      <c r="O4335" s="3">
        <v>689</v>
      </c>
      <c r="P4335">
        <v>5</v>
      </c>
      <c r="Q4335" s="3">
        <v>3443</v>
      </c>
      <c r="R4335" s="1" t="s">
        <v>1958</v>
      </c>
      <c r="S4335" s="3">
        <v>413</v>
      </c>
      <c r="T4335">
        <v>3</v>
      </c>
      <c r="U4335" t="str">
        <f>IF(Ecommerce_Sales[[#This Row],[Delivery_Time_Days]]&gt;7,"Delay",IF(Ecommerce_Sales[[#This Row],[Delivery_Time_Days]] = 0,"No delivery",IF(Ecommerce_Sales[[#This Row],[Delivery_Time_Days]]&lt;=7,"On-time")))</f>
        <v>On-time</v>
      </c>
      <c r="V4335" s="7">
        <f>Ecommerce_Sales[[#This Row],[Profit]]/Ecommerce_Sales[[#This Row],[Total_Price]]</f>
        <v>0.34998547778100492</v>
      </c>
      <c r="W4335" s="3">
        <v>1205</v>
      </c>
      <c r="X4335" s="3"/>
    </row>
    <row r="4336" spans="1:24" x14ac:dyDescent="0.25">
      <c r="A4336" s="1" t="s">
        <v>10754</v>
      </c>
      <c r="B4336" s="1" t="s">
        <v>4</v>
      </c>
      <c r="C4336" s="1" t="s">
        <v>5</v>
      </c>
      <c r="D4336" s="1" t="s">
        <v>5776</v>
      </c>
      <c r="E4336" s="1" t="s">
        <v>1946</v>
      </c>
      <c r="F4336" s="2">
        <v>44962</v>
      </c>
      <c r="G4336" s="2">
        <v>45543</v>
      </c>
      <c r="H4336" s="2" t="str">
        <f>TEXT(Ecommerce_Sales[[#This Row],[Order_Date]],"mmmm")</f>
        <v>September</v>
      </c>
      <c r="I4336" s="2" t="str">
        <f>TEXT(Ecommerce_Sales[[#This Row],[Order_Date]],"yyyy")</f>
        <v>2024</v>
      </c>
      <c r="J4336" s="2" t="str">
        <f>TEXT(Ecommerce_Sales[[#This Row],[Order_Date]],"mmmm")</f>
        <v>September</v>
      </c>
      <c r="K4336" s="1" t="s">
        <v>1947</v>
      </c>
      <c r="L4336" s="1" t="s">
        <v>10755</v>
      </c>
      <c r="M4336" s="1" t="s">
        <v>2007</v>
      </c>
      <c r="N4336" s="1" t="s">
        <v>1973</v>
      </c>
      <c r="O4336" s="3">
        <v>991</v>
      </c>
      <c r="P4336">
        <v>1</v>
      </c>
      <c r="Q4336" s="3">
        <v>991</v>
      </c>
      <c r="R4336" s="1" t="s">
        <v>2016</v>
      </c>
      <c r="S4336" s="3">
        <v>122</v>
      </c>
      <c r="T4336">
        <v>10</v>
      </c>
      <c r="U4336" t="str">
        <f>IF(Ecommerce_Sales[[#This Row],[Delivery_Time_Days]]&gt;7,"Delay",IF(Ecommerce_Sales[[#This Row],[Delivery_Time_Days]] = 0,"No delivery",IF(Ecommerce_Sales[[#This Row],[Delivery_Time_Days]]&lt;=7,"On-time")))</f>
        <v>Delay</v>
      </c>
      <c r="V4336" s="7">
        <f>Ecommerce_Sales[[#This Row],[Profit]]/Ecommerce_Sales[[#This Row],[Total_Price]]</f>
        <v>0.29969727547931385</v>
      </c>
      <c r="W4336" s="3">
        <v>297</v>
      </c>
      <c r="X4336" s="3"/>
    </row>
    <row r="4337" spans="1:24" x14ac:dyDescent="0.25">
      <c r="A4337" s="1" t="s">
        <v>10756</v>
      </c>
      <c r="B4337" s="1" t="s">
        <v>515</v>
      </c>
      <c r="C4337" s="1" t="s">
        <v>587</v>
      </c>
      <c r="D4337" s="1" t="s">
        <v>2077</v>
      </c>
      <c r="E4337" s="1" t="s">
        <v>1946</v>
      </c>
      <c r="F4337" s="2">
        <v>45115</v>
      </c>
      <c r="G4337" s="2">
        <v>45618</v>
      </c>
      <c r="H4337" s="2" t="str">
        <f>TEXT(Ecommerce_Sales[[#This Row],[Order_Date]],"mmmm")</f>
        <v>November</v>
      </c>
      <c r="I4337" s="2" t="str">
        <f>TEXT(Ecommerce_Sales[[#This Row],[Order_Date]],"yyyy")</f>
        <v>2024</v>
      </c>
      <c r="J4337" s="2" t="str">
        <f>TEXT(Ecommerce_Sales[[#This Row],[Order_Date]],"mmmm")</f>
        <v>November</v>
      </c>
      <c r="K4337" s="1" t="s">
        <v>1986</v>
      </c>
      <c r="L4337" s="1" t="s">
        <v>10757</v>
      </c>
      <c r="M4337" s="1" t="s">
        <v>2002</v>
      </c>
      <c r="N4337" s="1" t="s">
        <v>1989</v>
      </c>
      <c r="O4337" s="3">
        <v>419</v>
      </c>
      <c r="P4337">
        <v>4</v>
      </c>
      <c r="Q4337" s="3">
        <v>1678</v>
      </c>
      <c r="R4337" s="1" t="s">
        <v>1958</v>
      </c>
      <c r="S4337" s="3">
        <v>126</v>
      </c>
      <c r="U4337" t="str">
        <f>IF(Ecommerce_Sales[[#This Row],[Delivery_Time_Days]]&gt;7,"Delay",IF(Ecommerce_Sales[[#This Row],[Delivery_Time_Days]] = 0,"No delivery",IF(Ecommerce_Sales[[#This Row],[Delivery_Time_Days]]&lt;=7,"On-time")))</f>
        <v>No delivery</v>
      </c>
      <c r="V4337" s="7">
        <f>Ecommerce_Sales[[#This Row],[Profit]]/Ecommerce_Sales[[#This Row],[Total_Price]]</f>
        <v>0.24970202622169249</v>
      </c>
      <c r="W4337" s="3">
        <v>419</v>
      </c>
      <c r="X4337" s="3"/>
    </row>
    <row r="4338" spans="1:24" x14ac:dyDescent="0.25">
      <c r="A4338" s="1" t="s">
        <v>10758</v>
      </c>
      <c r="B4338" s="1" t="s">
        <v>844</v>
      </c>
      <c r="C4338" s="1" t="s">
        <v>845</v>
      </c>
      <c r="D4338" s="1" t="s">
        <v>4802</v>
      </c>
      <c r="E4338" s="1" t="s">
        <v>1954</v>
      </c>
      <c r="F4338" s="2">
        <v>45646</v>
      </c>
      <c r="G4338" s="2">
        <v>45238</v>
      </c>
      <c r="H4338" s="2" t="str">
        <f>TEXT(Ecommerce_Sales[[#This Row],[Order_Date]],"mmmm")</f>
        <v>November</v>
      </c>
      <c r="I4338" s="2" t="str">
        <f>TEXT(Ecommerce_Sales[[#This Row],[Order_Date]],"yyyy")</f>
        <v>2023</v>
      </c>
      <c r="J4338" s="2" t="str">
        <f>TEXT(Ecommerce_Sales[[#This Row],[Order_Date]],"mmmm")</f>
        <v>November</v>
      </c>
      <c r="K4338" s="1" t="s">
        <v>1947</v>
      </c>
      <c r="L4338" s="1" t="s">
        <v>9830</v>
      </c>
      <c r="M4338" s="1" t="s">
        <v>2058</v>
      </c>
      <c r="N4338" s="1" t="s">
        <v>1950</v>
      </c>
      <c r="O4338" s="3">
        <v>651</v>
      </c>
      <c r="P4338">
        <v>7</v>
      </c>
      <c r="Q4338" s="3">
        <v>4556</v>
      </c>
      <c r="R4338" s="1" t="s">
        <v>1958</v>
      </c>
      <c r="S4338" s="3">
        <v>434</v>
      </c>
      <c r="T4338">
        <v>5</v>
      </c>
      <c r="U4338" t="str">
        <f>IF(Ecommerce_Sales[[#This Row],[Delivery_Time_Days]]&gt;7,"Delay",IF(Ecommerce_Sales[[#This Row],[Delivery_Time_Days]] = 0,"No delivery",IF(Ecommerce_Sales[[#This Row],[Delivery_Time_Days]]&lt;=7,"On-time")))</f>
        <v>On-time</v>
      </c>
      <c r="V4338" s="7">
        <f>Ecommerce_Sales[[#This Row],[Profit]]/Ecommerce_Sales[[#This Row],[Total_Price]]</f>
        <v>0.39991220368744512</v>
      </c>
      <c r="W4338" s="3">
        <v>1822</v>
      </c>
      <c r="X4338" s="3"/>
    </row>
    <row r="4339" spans="1:24" x14ac:dyDescent="0.25">
      <c r="A4339" s="1" t="s">
        <v>10759</v>
      </c>
      <c r="B4339" s="1" t="s">
        <v>610</v>
      </c>
      <c r="C4339" s="1" t="s">
        <v>611</v>
      </c>
      <c r="D4339" s="1" t="s">
        <v>8082</v>
      </c>
      <c r="E4339" s="1" t="s">
        <v>1954</v>
      </c>
      <c r="F4339" s="2">
        <v>45623</v>
      </c>
      <c r="G4339" s="2">
        <v>45306</v>
      </c>
      <c r="H4339" s="2" t="str">
        <f>TEXT(Ecommerce_Sales[[#This Row],[Order_Date]],"mmmm")</f>
        <v>January</v>
      </c>
      <c r="I4339" s="2" t="str">
        <f>TEXT(Ecommerce_Sales[[#This Row],[Order_Date]],"yyyy")</f>
        <v>2024</v>
      </c>
      <c r="J4339" s="2" t="str">
        <f>TEXT(Ecommerce_Sales[[#This Row],[Order_Date]],"mmmm")</f>
        <v>January</v>
      </c>
      <c r="K4339" s="1" t="s">
        <v>1947</v>
      </c>
      <c r="L4339" s="1" t="s">
        <v>10760</v>
      </c>
      <c r="M4339" s="1" t="s">
        <v>1972</v>
      </c>
      <c r="N4339" s="1" t="s">
        <v>1973</v>
      </c>
      <c r="O4339" s="3">
        <v>210</v>
      </c>
      <c r="P4339">
        <v>1</v>
      </c>
      <c r="Q4339" s="3">
        <v>210</v>
      </c>
      <c r="R4339" s="1" t="s">
        <v>1958</v>
      </c>
      <c r="S4339" s="3">
        <v>22</v>
      </c>
      <c r="T4339">
        <v>10</v>
      </c>
      <c r="U4339" t="str">
        <f>IF(Ecommerce_Sales[[#This Row],[Delivery_Time_Days]]&gt;7,"Delay",IF(Ecommerce_Sales[[#This Row],[Delivery_Time_Days]] = 0,"No delivery",IF(Ecommerce_Sales[[#This Row],[Delivery_Time_Days]]&lt;=7,"On-time")))</f>
        <v>Delay</v>
      </c>
      <c r="V4339" s="7">
        <f>Ecommerce_Sales[[#This Row],[Profit]]/Ecommerce_Sales[[#This Row],[Total_Price]]</f>
        <v>0.3</v>
      </c>
      <c r="W4339" s="3">
        <v>63</v>
      </c>
      <c r="X4339" s="3"/>
    </row>
    <row r="4340" spans="1:24" x14ac:dyDescent="0.25">
      <c r="A4340" s="1" t="s">
        <v>10761</v>
      </c>
      <c r="B4340" s="1" t="s">
        <v>104</v>
      </c>
      <c r="C4340" s="1" t="s">
        <v>105</v>
      </c>
      <c r="D4340" s="1" t="s">
        <v>4552</v>
      </c>
      <c r="E4340" s="1" t="s">
        <v>1966</v>
      </c>
      <c r="F4340" s="2">
        <v>45314</v>
      </c>
      <c r="G4340" s="2">
        <v>45332</v>
      </c>
      <c r="H4340" s="2" t="str">
        <f>TEXT(Ecommerce_Sales[[#This Row],[Order_Date]],"mmmm")</f>
        <v>February</v>
      </c>
      <c r="I4340" s="2" t="str">
        <f>TEXT(Ecommerce_Sales[[#This Row],[Order_Date]],"yyyy")</f>
        <v>2024</v>
      </c>
      <c r="J4340" s="2" t="str">
        <f>TEXT(Ecommerce_Sales[[#This Row],[Order_Date]],"mmmm")</f>
        <v>February</v>
      </c>
      <c r="K4340" s="1" t="s">
        <v>1947</v>
      </c>
      <c r="L4340" s="1" t="s">
        <v>9547</v>
      </c>
      <c r="M4340" s="1" t="s">
        <v>2030</v>
      </c>
      <c r="N4340" s="1" t="s">
        <v>1978</v>
      </c>
      <c r="O4340" s="3">
        <v>157</v>
      </c>
      <c r="P4340">
        <v>2</v>
      </c>
      <c r="Q4340" s="3">
        <v>314</v>
      </c>
      <c r="R4340" s="1" t="s">
        <v>1951</v>
      </c>
      <c r="S4340" s="3">
        <v>19</v>
      </c>
      <c r="T4340">
        <v>5</v>
      </c>
      <c r="U4340" t="str">
        <f>IF(Ecommerce_Sales[[#This Row],[Delivery_Time_Days]]&gt;7,"Delay",IF(Ecommerce_Sales[[#This Row],[Delivery_Time_Days]] = 0,"No delivery",IF(Ecommerce_Sales[[#This Row],[Delivery_Time_Days]]&lt;=7,"On-time")))</f>
        <v>On-time</v>
      </c>
      <c r="V4340" s="7">
        <f>Ecommerce_Sales[[#This Row],[Profit]]/Ecommerce_Sales[[#This Row],[Total_Price]]</f>
        <v>0.3503184713375796</v>
      </c>
      <c r="W4340" s="3">
        <v>110</v>
      </c>
      <c r="X4340" s="3"/>
    </row>
    <row r="4341" spans="1:24" x14ac:dyDescent="0.25">
      <c r="A4341" s="1" t="s">
        <v>10762</v>
      </c>
      <c r="B4341" s="1" t="s">
        <v>66</v>
      </c>
      <c r="C4341" s="1" t="s">
        <v>67</v>
      </c>
      <c r="D4341" s="1" t="s">
        <v>3681</v>
      </c>
      <c r="E4341" s="1" t="s">
        <v>1946</v>
      </c>
      <c r="F4341" s="2">
        <v>45392</v>
      </c>
      <c r="G4341" s="2">
        <v>45236</v>
      </c>
      <c r="H4341" s="2" t="str">
        <f>TEXT(Ecommerce_Sales[[#This Row],[Order_Date]],"mmmm")</f>
        <v>November</v>
      </c>
      <c r="I4341" s="2" t="str">
        <f>TEXT(Ecommerce_Sales[[#This Row],[Order_Date]],"yyyy")</f>
        <v>2023</v>
      </c>
      <c r="J4341" s="2" t="str">
        <f>TEXT(Ecommerce_Sales[[#This Row],[Order_Date]],"mmmm")</f>
        <v>November</v>
      </c>
      <c r="K4341" s="1" t="s">
        <v>1947</v>
      </c>
      <c r="L4341" s="1" t="s">
        <v>10763</v>
      </c>
      <c r="M4341" s="1" t="s">
        <v>2007</v>
      </c>
      <c r="N4341" s="1" t="s">
        <v>1973</v>
      </c>
      <c r="O4341" s="3">
        <v>358</v>
      </c>
      <c r="P4341">
        <v>7</v>
      </c>
      <c r="Q4341" s="3">
        <v>2509</v>
      </c>
      <c r="R4341" s="1" t="s">
        <v>1951</v>
      </c>
      <c r="S4341" s="3">
        <v>126</v>
      </c>
      <c r="T4341">
        <v>9</v>
      </c>
      <c r="U4341" t="str">
        <f>IF(Ecommerce_Sales[[#This Row],[Delivery_Time_Days]]&gt;7,"Delay",IF(Ecommerce_Sales[[#This Row],[Delivery_Time_Days]] = 0,"No delivery",IF(Ecommerce_Sales[[#This Row],[Delivery_Time_Days]]&lt;=7,"On-time")))</f>
        <v>Delay</v>
      </c>
      <c r="V4341" s="7">
        <f>Ecommerce_Sales[[#This Row],[Profit]]/Ecommerce_Sales[[#This Row],[Total_Price]]</f>
        <v>0.30011956954962138</v>
      </c>
      <c r="W4341" s="3">
        <v>753</v>
      </c>
      <c r="X4341" s="3"/>
    </row>
    <row r="4342" spans="1:24" x14ac:dyDescent="0.25">
      <c r="A4342" s="1" t="s">
        <v>10764</v>
      </c>
      <c r="B4342" s="1" t="s">
        <v>1217</v>
      </c>
      <c r="C4342" s="1" t="s">
        <v>1218</v>
      </c>
      <c r="D4342" s="1" t="s">
        <v>3999</v>
      </c>
      <c r="E4342" s="1" t="s">
        <v>1954</v>
      </c>
      <c r="F4342" s="2">
        <v>44999</v>
      </c>
      <c r="G4342" s="2">
        <v>44979</v>
      </c>
      <c r="H4342" s="2" t="str">
        <f>TEXT(Ecommerce_Sales[[#This Row],[Order_Date]],"mmmm")</f>
        <v>February</v>
      </c>
      <c r="I4342" s="2" t="str">
        <f>TEXT(Ecommerce_Sales[[#This Row],[Order_Date]],"yyyy")</f>
        <v>2023</v>
      </c>
      <c r="J4342" s="2" t="str">
        <f>TEXT(Ecommerce_Sales[[#This Row],[Order_Date]],"mmmm")</f>
        <v>February</v>
      </c>
      <c r="K4342" s="1" t="s">
        <v>1947</v>
      </c>
      <c r="L4342" s="1" t="s">
        <v>3721</v>
      </c>
      <c r="M4342" s="1" t="s">
        <v>2007</v>
      </c>
      <c r="N4342" s="1" t="s">
        <v>1973</v>
      </c>
      <c r="O4342" s="3">
        <v>194</v>
      </c>
      <c r="P4342">
        <v>3</v>
      </c>
      <c r="Q4342" s="3">
        <v>582</v>
      </c>
      <c r="R4342" s="1" t="s">
        <v>1958</v>
      </c>
      <c r="S4342" s="3">
        <v>31</v>
      </c>
      <c r="T4342">
        <v>3</v>
      </c>
      <c r="U4342" t="str">
        <f>IF(Ecommerce_Sales[[#This Row],[Delivery_Time_Days]]&gt;7,"Delay",IF(Ecommerce_Sales[[#This Row],[Delivery_Time_Days]] = 0,"No delivery",IF(Ecommerce_Sales[[#This Row],[Delivery_Time_Days]]&lt;=7,"On-time")))</f>
        <v>On-time</v>
      </c>
      <c r="V4342" s="7">
        <f>Ecommerce_Sales[[#This Row],[Profit]]/Ecommerce_Sales[[#This Row],[Total_Price]]</f>
        <v>0.30068728522336768</v>
      </c>
      <c r="W4342" s="3">
        <v>175</v>
      </c>
      <c r="X4342" s="3"/>
    </row>
    <row r="4343" spans="1:24" x14ac:dyDescent="0.25">
      <c r="A4343" s="1" t="s">
        <v>10765</v>
      </c>
      <c r="B4343" s="1" t="s">
        <v>567</v>
      </c>
      <c r="C4343" s="1" t="s">
        <v>568</v>
      </c>
      <c r="D4343" s="1" t="s">
        <v>2584</v>
      </c>
      <c r="E4343" s="1" t="s">
        <v>1954</v>
      </c>
      <c r="F4343" s="2">
        <v>45217</v>
      </c>
      <c r="G4343" s="2">
        <v>45194</v>
      </c>
      <c r="H4343" s="2" t="str">
        <f>TEXT(Ecommerce_Sales[[#This Row],[Order_Date]],"mmmm")</f>
        <v>September</v>
      </c>
      <c r="I4343" s="2" t="str">
        <f>TEXT(Ecommerce_Sales[[#This Row],[Order_Date]],"yyyy")</f>
        <v>2023</v>
      </c>
      <c r="J4343" s="2" t="str">
        <f>TEXT(Ecommerce_Sales[[#This Row],[Order_Date]],"mmmm")</f>
        <v>September</v>
      </c>
      <c r="K4343" s="1" t="s">
        <v>1947</v>
      </c>
      <c r="L4343" s="1" t="s">
        <v>10766</v>
      </c>
      <c r="M4343" s="1" t="s">
        <v>2002</v>
      </c>
      <c r="N4343" s="1" t="s">
        <v>1989</v>
      </c>
      <c r="O4343" s="3">
        <v>702</v>
      </c>
      <c r="P4343">
        <v>3</v>
      </c>
      <c r="Q4343" s="3">
        <v>2106</v>
      </c>
      <c r="R4343" s="1" t="s">
        <v>1958</v>
      </c>
      <c r="S4343" s="3">
        <v>221</v>
      </c>
      <c r="T4343">
        <v>5</v>
      </c>
      <c r="U4343" t="str">
        <f>IF(Ecommerce_Sales[[#This Row],[Delivery_Time_Days]]&gt;7,"Delay",IF(Ecommerce_Sales[[#This Row],[Delivery_Time_Days]] = 0,"No delivery",IF(Ecommerce_Sales[[#This Row],[Delivery_Time_Days]]&lt;=7,"On-time")))</f>
        <v>On-time</v>
      </c>
      <c r="V4343" s="7">
        <f>Ecommerce_Sales[[#This Row],[Profit]]/Ecommerce_Sales[[#This Row],[Total_Price]]</f>
        <v>0.25023741690408358</v>
      </c>
      <c r="W4343" s="3">
        <v>527</v>
      </c>
      <c r="X4343" s="3"/>
    </row>
    <row r="4344" spans="1:24" x14ac:dyDescent="0.25">
      <c r="A4344" s="1" t="s">
        <v>10767</v>
      </c>
      <c r="B4344" s="1" t="s">
        <v>525</v>
      </c>
      <c r="C4344" s="1" t="s">
        <v>1270</v>
      </c>
      <c r="D4344" s="1" t="s">
        <v>2602</v>
      </c>
      <c r="E4344" s="1" t="s">
        <v>1981</v>
      </c>
      <c r="F4344" s="2">
        <v>45434</v>
      </c>
      <c r="G4344" s="2">
        <v>45496</v>
      </c>
      <c r="H4344" s="2" t="str">
        <f>TEXT(Ecommerce_Sales[[#This Row],[Order_Date]],"mmmm")</f>
        <v>July</v>
      </c>
      <c r="I4344" s="2" t="str">
        <f>TEXT(Ecommerce_Sales[[#This Row],[Order_Date]],"yyyy")</f>
        <v>2024</v>
      </c>
      <c r="J4344" s="2" t="str">
        <f>TEXT(Ecommerce_Sales[[#This Row],[Order_Date]],"mmmm")</f>
        <v>July</v>
      </c>
      <c r="K4344" s="1" t="s">
        <v>1947</v>
      </c>
      <c r="L4344" s="1" t="s">
        <v>10768</v>
      </c>
      <c r="M4344" s="1" t="s">
        <v>2079</v>
      </c>
      <c r="N4344" s="1" t="s">
        <v>1973</v>
      </c>
      <c r="O4344" s="3">
        <v>1036</v>
      </c>
      <c r="P4344">
        <v>5</v>
      </c>
      <c r="Q4344" s="3">
        <v>5179</v>
      </c>
      <c r="R4344" s="1" t="s">
        <v>1958</v>
      </c>
      <c r="S4344" s="3">
        <v>646</v>
      </c>
      <c r="T4344">
        <v>3</v>
      </c>
      <c r="U4344" t="str">
        <f>IF(Ecommerce_Sales[[#This Row],[Delivery_Time_Days]]&gt;7,"Delay",IF(Ecommerce_Sales[[#This Row],[Delivery_Time_Days]] = 0,"No delivery",IF(Ecommerce_Sales[[#This Row],[Delivery_Time_Days]]&lt;=7,"On-time")))</f>
        <v>On-time</v>
      </c>
      <c r="V4344" s="7">
        <f>Ecommerce_Sales[[#This Row],[Profit]]/Ecommerce_Sales[[#This Row],[Total_Price]]</f>
        <v>0.30005792624058697</v>
      </c>
      <c r="W4344" s="3">
        <v>1554</v>
      </c>
      <c r="X4344" s="3"/>
    </row>
    <row r="4345" spans="1:24" x14ac:dyDescent="0.25">
      <c r="A4345" s="1" t="s">
        <v>10769</v>
      </c>
      <c r="B4345" s="1" t="s">
        <v>1646</v>
      </c>
      <c r="C4345" s="1" t="s">
        <v>1647</v>
      </c>
      <c r="D4345" s="1" t="s">
        <v>3296</v>
      </c>
      <c r="E4345" s="1" t="s">
        <v>1966</v>
      </c>
      <c r="F4345" s="2">
        <v>45351</v>
      </c>
      <c r="G4345" s="2">
        <v>45208</v>
      </c>
      <c r="H4345" s="2" t="str">
        <f>TEXT(Ecommerce_Sales[[#This Row],[Order_Date]],"mmmm")</f>
        <v>October</v>
      </c>
      <c r="I4345" s="2" t="str">
        <f>TEXT(Ecommerce_Sales[[#This Row],[Order_Date]],"yyyy")</f>
        <v>2023</v>
      </c>
      <c r="J4345" s="2" t="str">
        <f>TEXT(Ecommerce_Sales[[#This Row],[Order_Date]],"mmmm")</f>
        <v>October</v>
      </c>
      <c r="K4345" s="1" t="s">
        <v>1947</v>
      </c>
      <c r="L4345" s="1" t="s">
        <v>6935</v>
      </c>
      <c r="M4345" s="1" t="s">
        <v>2054</v>
      </c>
      <c r="N4345" s="1" t="s">
        <v>1957</v>
      </c>
      <c r="O4345" s="3">
        <v>616</v>
      </c>
      <c r="P4345">
        <v>4</v>
      </c>
      <c r="Q4345" s="3">
        <v>2463</v>
      </c>
      <c r="R4345" s="1" t="s">
        <v>1951</v>
      </c>
      <c r="S4345" s="3">
        <v>233</v>
      </c>
      <c r="T4345">
        <v>9</v>
      </c>
      <c r="U4345" t="str">
        <f>IF(Ecommerce_Sales[[#This Row],[Delivery_Time_Days]]&gt;7,"Delay",IF(Ecommerce_Sales[[#This Row],[Delivery_Time_Days]] = 0,"No delivery",IF(Ecommerce_Sales[[#This Row],[Delivery_Time_Days]]&lt;=7,"On-time")))</f>
        <v>Delay</v>
      </c>
      <c r="V4345" s="7">
        <f>Ecommerce_Sales[[#This Row],[Profit]]/Ecommerce_Sales[[#This Row],[Total_Price]]</f>
        <v>0.14981729598051158</v>
      </c>
      <c r="W4345" s="3">
        <v>369</v>
      </c>
      <c r="X4345" s="3"/>
    </row>
    <row r="4346" spans="1:24" x14ac:dyDescent="0.25">
      <c r="A4346" s="1" t="s">
        <v>10770</v>
      </c>
      <c r="B4346" s="1" t="s">
        <v>622</v>
      </c>
      <c r="C4346" s="1" t="s">
        <v>623</v>
      </c>
      <c r="D4346" s="1" t="s">
        <v>2320</v>
      </c>
      <c r="E4346" s="1" t="s">
        <v>1966</v>
      </c>
      <c r="F4346" s="2">
        <v>45084</v>
      </c>
      <c r="G4346" s="2">
        <v>45196</v>
      </c>
      <c r="H4346" s="2" t="str">
        <f>TEXT(Ecommerce_Sales[[#This Row],[Order_Date]],"mmmm")</f>
        <v>September</v>
      </c>
      <c r="I4346" s="2" t="str">
        <f>TEXT(Ecommerce_Sales[[#This Row],[Order_Date]],"yyyy")</f>
        <v>2023</v>
      </c>
      <c r="J4346" s="2" t="str">
        <f>TEXT(Ecommerce_Sales[[#This Row],[Order_Date]],"mmmm")</f>
        <v>September</v>
      </c>
      <c r="K4346" s="1" t="s">
        <v>1947</v>
      </c>
      <c r="L4346" s="1" t="s">
        <v>10771</v>
      </c>
      <c r="M4346" s="1" t="s">
        <v>2043</v>
      </c>
      <c r="N4346" s="1" t="s">
        <v>1989</v>
      </c>
      <c r="O4346" s="3">
        <v>276</v>
      </c>
      <c r="P4346">
        <v>2</v>
      </c>
      <c r="Q4346" s="3">
        <v>552</v>
      </c>
      <c r="R4346" s="1" t="s">
        <v>1958</v>
      </c>
      <c r="S4346" s="3">
        <v>65</v>
      </c>
      <c r="T4346">
        <v>8</v>
      </c>
      <c r="U4346" t="str">
        <f>IF(Ecommerce_Sales[[#This Row],[Delivery_Time_Days]]&gt;7,"Delay",IF(Ecommerce_Sales[[#This Row],[Delivery_Time_Days]] = 0,"No delivery",IF(Ecommerce_Sales[[#This Row],[Delivery_Time_Days]]&lt;=7,"On-time")))</f>
        <v>Delay</v>
      </c>
      <c r="V4346" s="7">
        <f>Ecommerce_Sales[[#This Row],[Profit]]/Ecommerce_Sales[[#This Row],[Total_Price]]</f>
        <v>0.25</v>
      </c>
      <c r="W4346" s="3">
        <v>138</v>
      </c>
      <c r="X4346" s="3"/>
    </row>
    <row r="4347" spans="1:24" x14ac:dyDescent="0.25">
      <c r="A4347" s="1" t="s">
        <v>10772</v>
      </c>
      <c r="B4347" s="1" t="s">
        <v>296</v>
      </c>
      <c r="C4347" s="1" t="s">
        <v>297</v>
      </c>
      <c r="D4347" s="1" t="s">
        <v>9339</v>
      </c>
      <c r="E4347" s="1" t="s">
        <v>1961</v>
      </c>
      <c r="F4347" s="2">
        <v>45393</v>
      </c>
      <c r="G4347" s="2">
        <v>45642</v>
      </c>
      <c r="H4347" s="2" t="str">
        <f>TEXT(Ecommerce_Sales[[#This Row],[Order_Date]],"mmmm")</f>
        <v>December</v>
      </c>
      <c r="I4347" s="2" t="str">
        <f>TEXT(Ecommerce_Sales[[#This Row],[Order_Date]],"yyyy")</f>
        <v>2024</v>
      </c>
      <c r="J4347" s="2" t="str">
        <f>TEXT(Ecommerce_Sales[[#This Row],[Order_Date]],"mmmm")</f>
        <v>December</v>
      </c>
      <c r="K4347" s="1" t="s">
        <v>1947</v>
      </c>
      <c r="L4347" s="1" t="s">
        <v>10773</v>
      </c>
      <c r="M4347" s="1" t="s">
        <v>1949</v>
      </c>
      <c r="N4347" s="1" t="s">
        <v>1950</v>
      </c>
      <c r="O4347" s="3">
        <v>931</v>
      </c>
      <c r="P4347">
        <v>10</v>
      </c>
      <c r="Q4347" s="3">
        <v>9312</v>
      </c>
      <c r="R4347" s="1" t="s">
        <v>1958</v>
      </c>
      <c r="S4347" s="3">
        <v>823</v>
      </c>
      <c r="T4347">
        <v>3</v>
      </c>
      <c r="U4347" t="str">
        <f>IF(Ecommerce_Sales[[#This Row],[Delivery_Time_Days]]&gt;7,"Delay",IF(Ecommerce_Sales[[#This Row],[Delivery_Time_Days]] = 0,"No delivery",IF(Ecommerce_Sales[[#This Row],[Delivery_Time_Days]]&lt;=7,"On-time")))</f>
        <v>On-time</v>
      </c>
      <c r="V4347" s="7">
        <f>Ecommerce_Sales[[#This Row],[Profit]]/Ecommerce_Sales[[#This Row],[Total_Price]]</f>
        <v>0.40002147766323026</v>
      </c>
      <c r="W4347" s="3">
        <v>3725</v>
      </c>
      <c r="X4347" s="3"/>
    </row>
    <row r="4348" spans="1:24" x14ac:dyDescent="0.25">
      <c r="A4348" s="1" t="s">
        <v>10774</v>
      </c>
      <c r="B4348" s="1" t="s">
        <v>962</v>
      </c>
      <c r="C4348" s="1" t="s">
        <v>963</v>
      </c>
      <c r="D4348" s="1" t="s">
        <v>2433</v>
      </c>
      <c r="E4348" s="1" t="s">
        <v>1981</v>
      </c>
      <c r="F4348" s="2">
        <v>45575</v>
      </c>
      <c r="G4348" s="2">
        <v>44979</v>
      </c>
      <c r="H4348" s="2" t="str">
        <f>TEXT(Ecommerce_Sales[[#This Row],[Order_Date]],"mmmm")</f>
        <v>February</v>
      </c>
      <c r="I4348" s="2" t="str">
        <f>TEXT(Ecommerce_Sales[[#This Row],[Order_Date]],"yyyy")</f>
        <v>2023</v>
      </c>
      <c r="J4348" s="2" t="str">
        <f>TEXT(Ecommerce_Sales[[#This Row],[Order_Date]],"mmmm")</f>
        <v>February</v>
      </c>
      <c r="K4348" s="1" t="s">
        <v>1947</v>
      </c>
      <c r="L4348" s="1" t="s">
        <v>10775</v>
      </c>
      <c r="M4348" s="1" t="s">
        <v>2047</v>
      </c>
      <c r="N4348" s="1" t="s">
        <v>1989</v>
      </c>
      <c r="O4348" s="3">
        <v>188</v>
      </c>
      <c r="P4348">
        <v>3</v>
      </c>
      <c r="Q4348" s="3">
        <v>565</v>
      </c>
      <c r="R4348" s="1" t="s">
        <v>2008</v>
      </c>
      <c r="S4348" s="3">
        <v>46</v>
      </c>
      <c r="T4348">
        <v>8</v>
      </c>
      <c r="U4348" t="str">
        <f>IF(Ecommerce_Sales[[#This Row],[Delivery_Time_Days]]&gt;7,"Delay",IF(Ecommerce_Sales[[#This Row],[Delivery_Time_Days]] = 0,"No delivery",IF(Ecommerce_Sales[[#This Row],[Delivery_Time_Days]]&lt;=7,"On-time")))</f>
        <v>Delay</v>
      </c>
      <c r="V4348" s="7">
        <f>Ecommerce_Sales[[#This Row],[Profit]]/Ecommerce_Sales[[#This Row],[Total_Price]]</f>
        <v>0.24955752212389382</v>
      </c>
      <c r="W4348" s="3">
        <v>141</v>
      </c>
      <c r="X4348" s="3"/>
    </row>
    <row r="4349" spans="1:24" x14ac:dyDescent="0.25">
      <c r="A4349" s="1" t="s">
        <v>10776</v>
      </c>
      <c r="B4349" s="1" t="s">
        <v>4</v>
      </c>
      <c r="C4349" s="1" t="s">
        <v>5</v>
      </c>
      <c r="D4349" s="1" t="s">
        <v>5776</v>
      </c>
      <c r="E4349" s="1" t="s">
        <v>1946</v>
      </c>
      <c r="F4349" s="2">
        <v>44962</v>
      </c>
      <c r="G4349" s="2">
        <v>45429</v>
      </c>
      <c r="H4349" s="2" t="str">
        <f>TEXT(Ecommerce_Sales[[#This Row],[Order_Date]],"mmmm")</f>
        <v>May</v>
      </c>
      <c r="I4349" s="2" t="str">
        <f>TEXT(Ecommerce_Sales[[#This Row],[Order_Date]],"yyyy")</f>
        <v>2024</v>
      </c>
      <c r="J4349" s="2" t="str">
        <f>TEXT(Ecommerce_Sales[[#This Row],[Order_Date]],"mmmm")</f>
        <v>May</v>
      </c>
      <c r="K4349" s="1" t="s">
        <v>1947</v>
      </c>
      <c r="L4349" s="1" t="s">
        <v>10777</v>
      </c>
      <c r="M4349" s="1" t="s">
        <v>1963</v>
      </c>
      <c r="N4349" s="1" t="s">
        <v>1957</v>
      </c>
      <c r="O4349" s="3">
        <v>63</v>
      </c>
      <c r="P4349">
        <v>3</v>
      </c>
      <c r="Q4349" s="3">
        <v>188</v>
      </c>
      <c r="R4349" s="1" t="s">
        <v>1958</v>
      </c>
      <c r="S4349" s="3">
        <v>27</v>
      </c>
      <c r="T4349">
        <v>2</v>
      </c>
      <c r="U4349" t="str">
        <f>IF(Ecommerce_Sales[[#This Row],[Delivery_Time_Days]]&gt;7,"Delay",IF(Ecommerce_Sales[[#This Row],[Delivery_Time_Days]] = 0,"No delivery",IF(Ecommerce_Sales[[#This Row],[Delivery_Time_Days]]&lt;=7,"On-time")))</f>
        <v>On-time</v>
      </c>
      <c r="V4349" s="7">
        <f>Ecommerce_Sales[[#This Row],[Profit]]/Ecommerce_Sales[[#This Row],[Total_Price]]</f>
        <v>0.14893617021276595</v>
      </c>
      <c r="W4349" s="3">
        <v>28</v>
      </c>
      <c r="X4349" s="3"/>
    </row>
    <row r="4350" spans="1:24" x14ac:dyDescent="0.25">
      <c r="A4350" s="1" t="s">
        <v>10778</v>
      </c>
      <c r="B4350" s="1" t="s">
        <v>743</v>
      </c>
      <c r="C4350" s="1" t="s">
        <v>744</v>
      </c>
      <c r="D4350" s="1" t="s">
        <v>2096</v>
      </c>
      <c r="E4350" s="1" t="s">
        <v>1961</v>
      </c>
      <c r="F4350" s="2">
        <v>45395</v>
      </c>
      <c r="G4350" s="2">
        <v>45041</v>
      </c>
      <c r="H4350" s="2" t="str">
        <f>TEXT(Ecommerce_Sales[[#This Row],[Order_Date]],"mmmm")</f>
        <v>April</v>
      </c>
      <c r="I4350" s="2" t="str">
        <f>TEXT(Ecommerce_Sales[[#This Row],[Order_Date]],"yyyy")</f>
        <v>2023</v>
      </c>
      <c r="J4350" s="2" t="str">
        <f>TEXT(Ecommerce_Sales[[#This Row],[Order_Date]],"mmmm")</f>
        <v>April</v>
      </c>
      <c r="K4350" s="1" t="s">
        <v>1947</v>
      </c>
      <c r="L4350" s="1" t="s">
        <v>7798</v>
      </c>
      <c r="M4350" s="1" t="s">
        <v>2104</v>
      </c>
      <c r="N4350" s="1" t="s">
        <v>1978</v>
      </c>
      <c r="O4350" s="3">
        <v>395</v>
      </c>
      <c r="P4350">
        <v>1</v>
      </c>
      <c r="Q4350" s="3">
        <v>395</v>
      </c>
      <c r="R4350" s="1" t="s">
        <v>1958</v>
      </c>
      <c r="S4350" s="3">
        <v>32</v>
      </c>
      <c r="T4350">
        <v>9</v>
      </c>
      <c r="U4350" t="str">
        <f>IF(Ecommerce_Sales[[#This Row],[Delivery_Time_Days]]&gt;7,"Delay",IF(Ecommerce_Sales[[#This Row],[Delivery_Time_Days]] = 0,"No delivery",IF(Ecommerce_Sales[[#This Row],[Delivery_Time_Days]]&lt;=7,"On-time")))</f>
        <v>Delay</v>
      </c>
      <c r="V4350" s="7">
        <f>Ecommerce_Sales[[#This Row],[Profit]]/Ecommerce_Sales[[#This Row],[Total_Price]]</f>
        <v>0.34936708860759491</v>
      </c>
      <c r="W4350" s="3">
        <v>138</v>
      </c>
      <c r="X4350" s="3"/>
    </row>
    <row r="4351" spans="1:24" x14ac:dyDescent="0.25">
      <c r="A4351" s="1" t="s">
        <v>10779</v>
      </c>
      <c r="B4351" s="1" t="s">
        <v>745</v>
      </c>
      <c r="C4351" s="1" t="s">
        <v>746</v>
      </c>
      <c r="D4351" s="1" t="s">
        <v>7552</v>
      </c>
      <c r="E4351" s="1" t="s">
        <v>1946</v>
      </c>
      <c r="F4351" s="2">
        <v>45212</v>
      </c>
      <c r="G4351" s="2">
        <v>45230</v>
      </c>
      <c r="H4351" s="2" t="str">
        <f>TEXT(Ecommerce_Sales[[#This Row],[Order_Date]],"mmmm")</f>
        <v>October</v>
      </c>
      <c r="I4351" s="2" t="str">
        <f>TEXT(Ecommerce_Sales[[#This Row],[Order_Date]],"yyyy")</f>
        <v>2023</v>
      </c>
      <c r="J4351" s="2" t="str">
        <f>TEXT(Ecommerce_Sales[[#This Row],[Order_Date]],"mmmm")</f>
        <v>October</v>
      </c>
      <c r="K4351" s="1" t="s">
        <v>1947</v>
      </c>
      <c r="L4351" s="1" t="s">
        <v>7746</v>
      </c>
      <c r="M4351" s="1" t="s">
        <v>2047</v>
      </c>
      <c r="N4351" s="1" t="s">
        <v>1989</v>
      </c>
      <c r="O4351" s="3">
        <v>19</v>
      </c>
      <c r="P4351">
        <v>2</v>
      </c>
      <c r="Q4351" s="3">
        <v>38</v>
      </c>
      <c r="R4351" s="1" t="s">
        <v>1958</v>
      </c>
      <c r="S4351" s="3">
        <v>3</v>
      </c>
      <c r="T4351">
        <v>4</v>
      </c>
      <c r="U4351" t="str">
        <f>IF(Ecommerce_Sales[[#This Row],[Delivery_Time_Days]]&gt;7,"Delay",IF(Ecommerce_Sales[[#This Row],[Delivery_Time_Days]] = 0,"No delivery",IF(Ecommerce_Sales[[#This Row],[Delivery_Time_Days]]&lt;=7,"On-time")))</f>
        <v>On-time</v>
      </c>
      <c r="V4351" s="7">
        <f>Ecommerce_Sales[[#This Row],[Profit]]/Ecommerce_Sales[[#This Row],[Total_Price]]</f>
        <v>0.23684210526315788</v>
      </c>
      <c r="W4351" s="3">
        <v>9</v>
      </c>
      <c r="X4351" s="3"/>
    </row>
    <row r="4352" spans="1:24" x14ac:dyDescent="0.25">
      <c r="A4352" s="1" t="s">
        <v>10780</v>
      </c>
      <c r="B4352" s="1" t="s">
        <v>294</v>
      </c>
      <c r="C4352" s="1" t="s">
        <v>295</v>
      </c>
      <c r="D4352" s="1" t="s">
        <v>4645</v>
      </c>
      <c r="E4352" s="1" t="s">
        <v>2005</v>
      </c>
      <c r="F4352" s="2">
        <v>45243</v>
      </c>
      <c r="G4352" s="2">
        <v>45003</v>
      </c>
      <c r="H4352" s="2" t="str">
        <f>TEXT(Ecommerce_Sales[[#This Row],[Order_Date]],"mmmm")</f>
        <v>March</v>
      </c>
      <c r="I4352" s="2" t="str">
        <f>TEXT(Ecommerce_Sales[[#This Row],[Order_Date]],"yyyy")</f>
        <v>2023</v>
      </c>
      <c r="J4352" s="2" t="str">
        <f>TEXT(Ecommerce_Sales[[#This Row],[Order_Date]],"mmmm")</f>
        <v>March</v>
      </c>
      <c r="K4352" s="1" t="s">
        <v>1947</v>
      </c>
      <c r="L4352" s="1" t="s">
        <v>10781</v>
      </c>
      <c r="M4352" s="1" t="s">
        <v>1998</v>
      </c>
      <c r="N4352" s="1" t="s">
        <v>1973</v>
      </c>
      <c r="O4352" s="3">
        <v>157</v>
      </c>
      <c r="P4352">
        <v>2</v>
      </c>
      <c r="Q4352" s="3">
        <v>315</v>
      </c>
      <c r="R4352" s="1" t="s">
        <v>2012</v>
      </c>
      <c r="S4352" s="3">
        <v>45</v>
      </c>
      <c r="T4352">
        <v>5</v>
      </c>
      <c r="U4352" t="str">
        <f>IF(Ecommerce_Sales[[#This Row],[Delivery_Time_Days]]&gt;7,"Delay",IF(Ecommerce_Sales[[#This Row],[Delivery_Time_Days]] = 0,"No delivery",IF(Ecommerce_Sales[[#This Row],[Delivery_Time_Days]]&lt;=7,"On-time")))</f>
        <v>On-time</v>
      </c>
      <c r="V4352" s="7">
        <f>Ecommerce_Sales[[#This Row],[Profit]]/Ecommerce_Sales[[#This Row],[Total_Price]]</f>
        <v>0.29841269841269841</v>
      </c>
      <c r="W4352" s="3">
        <v>94</v>
      </c>
      <c r="X4352" s="3"/>
    </row>
    <row r="4353" spans="1:24" x14ac:dyDescent="0.25">
      <c r="A4353" s="1" t="s">
        <v>10782</v>
      </c>
      <c r="B4353" s="1" t="s">
        <v>689</v>
      </c>
      <c r="C4353" s="1" t="s">
        <v>1123</v>
      </c>
      <c r="D4353" s="1" t="s">
        <v>5513</v>
      </c>
      <c r="E4353" s="1" t="s">
        <v>1961</v>
      </c>
      <c r="F4353" s="2">
        <v>45579</v>
      </c>
      <c r="G4353" s="2">
        <v>45547</v>
      </c>
      <c r="H4353" s="2" t="str">
        <f>TEXT(Ecommerce_Sales[[#This Row],[Order_Date]],"mmmm")</f>
        <v>September</v>
      </c>
      <c r="I4353" s="2" t="str">
        <f>TEXT(Ecommerce_Sales[[#This Row],[Order_Date]],"yyyy")</f>
        <v>2024</v>
      </c>
      <c r="J4353" s="2" t="str">
        <f>TEXT(Ecommerce_Sales[[#This Row],[Order_Date]],"mmmm")</f>
        <v>September</v>
      </c>
      <c r="K4353" s="1" t="s">
        <v>1947</v>
      </c>
      <c r="L4353" s="1" t="s">
        <v>9126</v>
      </c>
      <c r="M4353" s="1" t="s">
        <v>1956</v>
      </c>
      <c r="N4353" s="1" t="s">
        <v>1957</v>
      </c>
      <c r="O4353" s="3">
        <v>701</v>
      </c>
      <c r="P4353">
        <v>1</v>
      </c>
      <c r="Q4353" s="3">
        <v>701</v>
      </c>
      <c r="R4353" s="1" t="s">
        <v>1958</v>
      </c>
      <c r="S4353" s="3">
        <v>52</v>
      </c>
      <c r="T4353">
        <v>4</v>
      </c>
      <c r="U4353" t="str">
        <f>IF(Ecommerce_Sales[[#This Row],[Delivery_Time_Days]]&gt;7,"Delay",IF(Ecommerce_Sales[[#This Row],[Delivery_Time_Days]] = 0,"No delivery",IF(Ecommerce_Sales[[#This Row],[Delivery_Time_Days]]&lt;=7,"On-time")))</f>
        <v>On-time</v>
      </c>
      <c r="V4353" s="7">
        <f>Ecommerce_Sales[[#This Row],[Profit]]/Ecommerce_Sales[[#This Row],[Total_Price]]</f>
        <v>0.14978601997146934</v>
      </c>
      <c r="W4353" s="3">
        <v>105</v>
      </c>
      <c r="X4353" s="3"/>
    </row>
    <row r="4354" spans="1:24" x14ac:dyDescent="0.25">
      <c r="A4354" s="1" t="s">
        <v>10783</v>
      </c>
      <c r="B4354" s="1" t="s">
        <v>1089</v>
      </c>
      <c r="C4354" s="1" t="s">
        <v>1090</v>
      </c>
      <c r="D4354" s="1" t="s">
        <v>8533</v>
      </c>
      <c r="E4354" s="1" t="s">
        <v>1961</v>
      </c>
      <c r="F4354" s="2">
        <v>45019</v>
      </c>
      <c r="G4354" s="2">
        <v>45585</v>
      </c>
      <c r="H4354" s="2" t="str">
        <f>TEXT(Ecommerce_Sales[[#This Row],[Order_Date]],"mmmm")</f>
        <v>October</v>
      </c>
      <c r="I4354" s="2" t="str">
        <f>TEXT(Ecommerce_Sales[[#This Row],[Order_Date]],"yyyy")</f>
        <v>2024</v>
      </c>
      <c r="J4354" s="2" t="str">
        <f>TEXT(Ecommerce_Sales[[#This Row],[Order_Date]],"mmmm")</f>
        <v>October</v>
      </c>
      <c r="K4354" s="1" t="s">
        <v>1986</v>
      </c>
      <c r="L4354" s="1" t="s">
        <v>10078</v>
      </c>
      <c r="M4354" s="1" t="s">
        <v>2043</v>
      </c>
      <c r="N4354" s="1" t="s">
        <v>1989</v>
      </c>
      <c r="O4354" s="3">
        <v>664</v>
      </c>
      <c r="P4354">
        <v>1</v>
      </c>
      <c r="Q4354" s="3">
        <v>664</v>
      </c>
      <c r="R4354" s="1" t="s">
        <v>1951</v>
      </c>
      <c r="S4354" s="3">
        <v>59</v>
      </c>
      <c r="U4354" t="str">
        <f>IF(Ecommerce_Sales[[#This Row],[Delivery_Time_Days]]&gt;7,"Delay",IF(Ecommerce_Sales[[#This Row],[Delivery_Time_Days]] = 0,"No delivery",IF(Ecommerce_Sales[[#This Row],[Delivery_Time_Days]]&lt;=7,"On-time")))</f>
        <v>No delivery</v>
      </c>
      <c r="V4354" s="7">
        <f>Ecommerce_Sales[[#This Row],[Profit]]/Ecommerce_Sales[[#This Row],[Total_Price]]</f>
        <v>0.25</v>
      </c>
      <c r="W4354" s="3">
        <v>166</v>
      </c>
      <c r="X4354" s="3"/>
    </row>
    <row r="4355" spans="1:24" x14ac:dyDescent="0.25">
      <c r="A4355" s="1" t="s">
        <v>10784</v>
      </c>
      <c r="B4355" s="1" t="s">
        <v>170</v>
      </c>
      <c r="C4355" s="1" t="s">
        <v>171</v>
      </c>
      <c r="D4355" s="1" t="s">
        <v>8228</v>
      </c>
      <c r="E4355" s="1" t="s">
        <v>1966</v>
      </c>
      <c r="F4355" s="2">
        <v>45468</v>
      </c>
      <c r="G4355" s="2">
        <v>45084</v>
      </c>
      <c r="H4355" s="2" t="str">
        <f>TEXT(Ecommerce_Sales[[#This Row],[Order_Date]],"mmmm")</f>
        <v>June</v>
      </c>
      <c r="I4355" s="2" t="str">
        <f>TEXT(Ecommerce_Sales[[#This Row],[Order_Date]],"yyyy")</f>
        <v>2023</v>
      </c>
      <c r="J4355" s="2" t="str">
        <f>TEXT(Ecommerce_Sales[[#This Row],[Order_Date]],"mmmm")</f>
        <v>June</v>
      </c>
      <c r="K4355" s="1" t="s">
        <v>1947</v>
      </c>
      <c r="L4355" s="1" t="s">
        <v>10785</v>
      </c>
      <c r="M4355" s="1" t="s">
        <v>2247</v>
      </c>
      <c r="N4355" s="1" t="s">
        <v>1957</v>
      </c>
      <c r="O4355" s="3">
        <v>847</v>
      </c>
      <c r="P4355">
        <v>3</v>
      </c>
      <c r="Q4355" s="3">
        <v>2540</v>
      </c>
      <c r="R4355" s="1" t="s">
        <v>2012</v>
      </c>
      <c r="S4355" s="3">
        <v>133</v>
      </c>
      <c r="T4355">
        <v>5</v>
      </c>
      <c r="U4355" t="str">
        <f>IF(Ecommerce_Sales[[#This Row],[Delivery_Time_Days]]&gt;7,"Delay",IF(Ecommerce_Sales[[#This Row],[Delivery_Time_Days]] = 0,"No delivery",IF(Ecommerce_Sales[[#This Row],[Delivery_Time_Days]]&lt;=7,"On-time")))</f>
        <v>On-time</v>
      </c>
      <c r="V4355" s="7">
        <f>Ecommerce_Sales[[#This Row],[Profit]]/Ecommerce_Sales[[#This Row],[Total_Price]]</f>
        <v>0.15</v>
      </c>
      <c r="W4355" s="3">
        <v>381</v>
      </c>
      <c r="X4355" s="3"/>
    </row>
    <row r="4356" spans="1:24" x14ac:dyDescent="0.25">
      <c r="A4356" s="1" t="s">
        <v>10786</v>
      </c>
      <c r="B4356" s="1" t="s">
        <v>752</v>
      </c>
      <c r="C4356" s="1" t="s">
        <v>753</v>
      </c>
      <c r="D4356" s="1" t="s">
        <v>3322</v>
      </c>
      <c r="E4356" s="1" t="s">
        <v>1946</v>
      </c>
      <c r="F4356" s="2">
        <v>45366</v>
      </c>
      <c r="G4356" s="2">
        <v>45376</v>
      </c>
      <c r="H4356" s="2" t="str">
        <f>TEXT(Ecommerce_Sales[[#This Row],[Order_Date]],"mmmm")</f>
        <v>March</v>
      </c>
      <c r="I4356" s="2" t="str">
        <f>TEXT(Ecommerce_Sales[[#This Row],[Order_Date]],"yyyy")</f>
        <v>2024</v>
      </c>
      <c r="J4356" s="2" t="str">
        <f>TEXT(Ecommerce_Sales[[#This Row],[Order_Date]],"mmmm")</f>
        <v>March</v>
      </c>
      <c r="K4356" s="1" t="s">
        <v>1947</v>
      </c>
      <c r="L4356" s="1" t="s">
        <v>5845</v>
      </c>
      <c r="M4356" s="1" t="s">
        <v>2043</v>
      </c>
      <c r="N4356" s="1" t="s">
        <v>1989</v>
      </c>
      <c r="O4356" s="3">
        <v>751</v>
      </c>
      <c r="P4356">
        <v>1</v>
      </c>
      <c r="Q4356" s="3">
        <v>751</v>
      </c>
      <c r="R4356" s="1" t="s">
        <v>1958</v>
      </c>
      <c r="S4356" s="3">
        <v>105</v>
      </c>
      <c r="T4356">
        <v>10</v>
      </c>
      <c r="U4356" t="str">
        <f>IF(Ecommerce_Sales[[#This Row],[Delivery_Time_Days]]&gt;7,"Delay",IF(Ecommerce_Sales[[#This Row],[Delivery_Time_Days]] = 0,"No delivery",IF(Ecommerce_Sales[[#This Row],[Delivery_Time_Days]]&lt;=7,"On-time")))</f>
        <v>Delay</v>
      </c>
      <c r="V4356" s="7">
        <f>Ecommerce_Sales[[#This Row],[Profit]]/Ecommerce_Sales[[#This Row],[Total_Price]]</f>
        <v>0.25033288948069243</v>
      </c>
      <c r="W4356" s="3">
        <v>188</v>
      </c>
      <c r="X4356" s="3"/>
    </row>
    <row r="4357" spans="1:24" x14ac:dyDescent="0.25">
      <c r="A4357" s="1" t="s">
        <v>10787</v>
      </c>
      <c r="B4357" s="1" t="s">
        <v>1291</v>
      </c>
      <c r="C4357" s="1" t="s">
        <v>1600</v>
      </c>
      <c r="D4357" s="1" t="s">
        <v>2084</v>
      </c>
      <c r="E4357" s="1" t="s">
        <v>1946</v>
      </c>
      <c r="F4357" s="2">
        <v>44958</v>
      </c>
      <c r="G4357" s="2">
        <v>45389</v>
      </c>
      <c r="H4357" s="2" t="str">
        <f>TEXT(Ecommerce_Sales[[#This Row],[Order_Date]],"mmmm")</f>
        <v>April</v>
      </c>
      <c r="I4357" s="2" t="str">
        <f>TEXT(Ecommerce_Sales[[#This Row],[Order_Date]],"yyyy")</f>
        <v>2024</v>
      </c>
      <c r="J4357" s="2" t="str">
        <f>TEXT(Ecommerce_Sales[[#This Row],[Order_Date]],"mmmm")</f>
        <v>April</v>
      </c>
      <c r="K4357" s="1" t="s">
        <v>1947</v>
      </c>
      <c r="L4357" s="1" t="s">
        <v>10788</v>
      </c>
      <c r="M4357" s="1" t="s">
        <v>2043</v>
      </c>
      <c r="N4357" s="1" t="s">
        <v>1989</v>
      </c>
      <c r="O4357" s="3">
        <v>109</v>
      </c>
      <c r="P4357">
        <v>3</v>
      </c>
      <c r="Q4357" s="3">
        <v>326</v>
      </c>
      <c r="R4357" s="1" t="s">
        <v>2008</v>
      </c>
      <c r="S4357" s="3">
        <v>24</v>
      </c>
      <c r="T4357">
        <v>5</v>
      </c>
      <c r="U4357" t="str">
        <f>IF(Ecommerce_Sales[[#This Row],[Delivery_Time_Days]]&gt;7,"Delay",IF(Ecommerce_Sales[[#This Row],[Delivery_Time_Days]] = 0,"No delivery",IF(Ecommerce_Sales[[#This Row],[Delivery_Time_Days]]&lt;=7,"On-time")))</f>
        <v>On-time</v>
      </c>
      <c r="V4357" s="7">
        <f>Ecommerce_Sales[[#This Row],[Profit]]/Ecommerce_Sales[[#This Row],[Total_Price]]</f>
        <v>0.25153374233128833</v>
      </c>
      <c r="W4357" s="3">
        <v>82</v>
      </c>
      <c r="X4357" s="3"/>
    </row>
    <row r="4358" spans="1:24" x14ac:dyDescent="0.25">
      <c r="A4358" s="1" t="s">
        <v>10789</v>
      </c>
      <c r="B4358" s="1" t="s">
        <v>795</v>
      </c>
      <c r="C4358" s="1" t="s">
        <v>796</v>
      </c>
      <c r="D4358" s="1" t="s">
        <v>2553</v>
      </c>
      <c r="E4358" s="1" t="s">
        <v>1954</v>
      </c>
      <c r="F4358" s="2">
        <v>45100</v>
      </c>
      <c r="G4358" s="2">
        <v>44950</v>
      </c>
      <c r="H4358" s="2" t="str">
        <f>TEXT(Ecommerce_Sales[[#This Row],[Order_Date]],"mmmm")</f>
        <v>January</v>
      </c>
      <c r="I4358" s="2" t="str">
        <f>TEXT(Ecommerce_Sales[[#This Row],[Order_Date]],"yyyy")</f>
        <v>2023</v>
      </c>
      <c r="J4358" s="2" t="str">
        <f>TEXT(Ecommerce_Sales[[#This Row],[Order_Date]],"mmmm")</f>
        <v>January</v>
      </c>
      <c r="K4358" s="1" t="s">
        <v>1947</v>
      </c>
      <c r="L4358" s="1" t="s">
        <v>10790</v>
      </c>
      <c r="M4358" s="1" t="s">
        <v>2058</v>
      </c>
      <c r="N4358" s="1" t="s">
        <v>1950</v>
      </c>
      <c r="O4358" s="3">
        <v>107</v>
      </c>
      <c r="P4358">
        <v>2</v>
      </c>
      <c r="Q4358" s="3">
        <v>214</v>
      </c>
      <c r="R4358" s="1" t="s">
        <v>1958</v>
      </c>
      <c r="S4358" s="3">
        <v>31</v>
      </c>
      <c r="T4358">
        <v>5</v>
      </c>
      <c r="U4358" t="str">
        <f>IF(Ecommerce_Sales[[#This Row],[Delivery_Time_Days]]&gt;7,"Delay",IF(Ecommerce_Sales[[#This Row],[Delivery_Time_Days]] = 0,"No delivery",IF(Ecommerce_Sales[[#This Row],[Delivery_Time_Days]]&lt;=7,"On-time")))</f>
        <v>On-time</v>
      </c>
      <c r="V4358" s="7">
        <f>Ecommerce_Sales[[#This Row],[Profit]]/Ecommerce_Sales[[#This Row],[Total_Price]]</f>
        <v>0.40186915887850466</v>
      </c>
      <c r="W4358" s="3">
        <v>86</v>
      </c>
      <c r="X4358" s="3"/>
    </row>
    <row r="4359" spans="1:24" x14ac:dyDescent="0.25">
      <c r="A4359" s="1" t="s">
        <v>10791</v>
      </c>
      <c r="B4359" s="1" t="s">
        <v>1173</v>
      </c>
      <c r="C4359" s="1" t="s">
        <v>1174</v>
      </c>
      <c r="D4359" s="1" t="s">
        <v>2559</v>
      </c>
      <c r="E4359" s="1" t="s">
        <v>1961</v>
      </c>
      <c r="F4359" s="2">
        <v>45455</v>
      </c>
      <c r="G4359" s="2">
        <v>45172</v>
      </c>
      <c r="H4359" s="2" t="str">
        <f>TEXT(Ecommerce_Sales[[#This Row],[Order_Date]],"mmmm")</f>
        <v>September</v>
      </c>
      <c r="I4359" s="2" t="str">
        <f>TEXT(Ecommerce_Sales[[#This Row],[Order_Date]],"yyyy")</f>
        <v>2023</v>
      </c>
      <c r="J4359" s="2" t="str">
        <f>TEXT(Ecommerce_Sales[[#This Row],[Order_Date]],"mmmm")</f>
        <v>September</v>
      </c>
      <c r="K4359" s="1" t="s">
        <v>1947</v>
      </c>
      <c r="L4359" s="1" t="s">
        <v>2492</v>
      </c>
      <c r="M4359" s="1" t="s">
        <v>2026</v>
      </c>
      <c r="N4359" s="1" t="s">
        <v>1978</v>
      </c>
      <c r="O4359" s="3">
        <v>885</v>
      </c>
      <c r="P4359">
        <v>5</v>
      </c>
      <c r="Q4359" s="3">
        <v>4425</v>
      </c>
      <c r="R4359" s="1" t="s">
        <v>2016</v>
      </c>
      <c r="S4359" s="3">
        <v>458</v>
      </c>
      <c r="T4359">
        <v>9</v>
      </c>
      <c r="U4359" t="str">
        <f>IF(Ecommerce_Sales[[#This Row],[Delivery_Time_Days]]&gt;7,"Delay",IF(Ecommerce_Sales[[#This Row],[Delivery_Time_Days]] = 0,"No delivery",IF(Ecommerce_Sales[[#This Row],[Delivery_Time_Days]]&lt;=7,"On-time")))</f>
        <v>Delay</v>
      </c>
      <c r="V4359" s="7">
        <f>Ecommerce_Sales[[#This Row],[Profit]]/Ecommerce_Sales[[#This Row],[Total_Price]]</f>
        <v>0.35005649717514126</v>
      </c>
      <c r="W4359" s="3">
        <v>1549</v>
      </c>
      <c r="X4359" s="3"/>
    </row>
    <row r="4360" spans="1:24" x14ac:dyDescent="0.25">
      <c r="A4360" s="1" t="s">
        <v>10792</v>
      </c>
      <c r="B4360" s="1" t="s">
        <v>270</v>
      </c>
      <c r="C4360" s="1" t="s">
        <v>271</v>
      </c>
      <c r="D4360" s="1" t="s">
        <v>6444</v>
      </c>
      <c r="E4360" s="1" t="s">
        <v>1981</v>
      </c>
      <c r="F4360" s="2">
        <v>45595</v>
      </c>
      <c r="G4360" s="2">
        <v>45115</v>
      </c>
      <c r="H4360" s="2" t="str">
        <f>TEXT(Ecommerce_Sales[[#This Row],[Order_Date]],"mmmm")</f>
        <v>July</v>
      </c>
      <c r="I4360" s="2" t="str">
        <f>TEXT(Ecommerce_Sales[[#This Row],[Order_Date]],"yyyy")</f>
        <v>2023</v>
      </c>
      <c r="J4360" s="2" t="str">
        <f>TEXT(Ecommerce_Sales[[#This Row],[Order_Date]],"mmmm")</f>
        <v>July</v>
      </c>
      <c r="K4360" s="1" t="s">
        <v>1947</v>
      </c>
      <c r="L4360" s="1" t="s">
        <v>10793</v>
      </c>
      <c r="M4360" s="1" t="s">
        <v>2043</v>
      </c>
      <c r="N4360" s="1" t="s">
        <v>1989</v>
      </c>
      <c r="O4360" s="3">
        <v>342</v>
      </c>
      <c r="P4360">
        <v>6</v>
      </c>
      <c r="Q4360" s="3">
        <v>2051</v>
      </c>
      <c r="R4360" s="1" t="s">
        <v>1951</v>
      </c>
      <c r="S4360" s="3">
        <v>173</v>
      </c>
      <c r="T4360">
        <v>2</v>
      </c>
      <c r="U4360" t="str">
        <f>IF(Ecommerce_Sales[[#This Row],[Delivery_Time_Days]]&gt;7,"Delay",IF(Ecommerce_Sales[[#This Row],[Delivery_Time_Days]] = 0,"No delivery",IF(Ecommerce_Sales[[#This Row],[Delivery_Time_Days]]&lt;=7,"On-time")))</f>
        <v>On-time</v>
      </c>
      <c r="V4360" s="7">
        <f>Ecommerce_Sales[[#This Row],[Profit]]/Ecommerce_Sales[[#This Row],[Total_Price]]</f>
        <v>0.25012189176011701</v>
      </c>
      <c r="W4360" s="3">
        <v>513</v>
      </c>
      <c r="X4360" s="3"/>
    </row>
    <row r="4361" spans="1:24" x14ac:dyDescent="0.25">
      <c r="A4361" s="1" t="s">
        <v>10794</v>
      </c>
      <c r="B4361" s="1" t="s">
        <v>1757</v>
      </c>
      <c r="C4361" s="1" t="s">
        <v>1758</v>
      </c>
      <c r="D4361" s="1" t="s">
        <v>9586</v>
      </c>
      <c r="E4361" s="1" t="s">
        <v>1996</v>
      </c>
      <c r="F4361" s="2">
        <v>45381</v>
      </c>
      <c r="G4361" s="2">
        <v>45041</v>
      </c>
      <c r="H4361" s="2" t="str">
        <f>TEXT(Ecommerce_Sales[[#This Row],[Order_Date]],"mmmm")</f>
        <v>April</v>
      </c>
      <c r="I4361" s="2" t="str">
        <f>TEXT(Ecommerce_Sales[[#This Row],[Order_Date]],"yyyy")</f>
        <v>2023</v>
      </c>
      <c r="J4361" s="2" t="str">
        <f>TEXT(Ecommerce_Sales[[#This Row],[Order_Date]],"mmmm")</f>
        <v>April</v>
      </c>
      <c r="K4361" s="1" t="s">
        <v>1986</v>
      </c>
      <c r="L4361" s="1" t="s">
        <v>7097</v>
      </c>
      <c r="M4361" s="1" t="s">
        <v>1983</v>
      </c>
      <c r="N4361" s="1" t="s">
        <v>1950</v>
      </c>
      <c r="O4361" s="3">
        <v>999</v>
      </c>
      <c r="P4361">
        <v>4</v>
      </c>
      <c r="Q4361" s="3">
        <v>3996</v>
      </c>
      <c r="R4361" s="1" t="s">
        <v>1951</v>
      </c>
      <c r="S4361" s="3">
        <v>373</v>
      </c>
      <c r="U4361" t="str">
        <f>IF(Ecommerce_Sales[[#This Row],[Delivery_Time_Days]]&gt;7,"Delay",IF(Ecommerce_Sales[[#This Row],[Delivery_Time_Days]] = 0,"No delivery",IF(Ecommerce_Sales[[#This Row],[Delivery_Time_Days]]&lt;=7,"On-time")))</f>
        <v>No delivery</v>
      </c>
      <c r="V4361" s="7">
        <f>Ecommerce_Sales[[#This Row],[Profit]]/Ecommerce_Sales[[#This Row],[Total_Price]]</f>
        <v>0.39989989989989988</v>
      </c>
      <c r="W4361" s="3">
        <v>1598</v>
      </c>
      <c r="X4361" s="3"/>
    </row>
    <row r="4362" spans="1:24" x14ac:dyDescent="0.25">
      <c r="A4362" s="1" t="s">
        <v>10795</v>
      </c>
      <c r="B4362" s="1" t="s">
        <v>1169</v>
      </c>
      <c r="C4362" s="1" t="s">
        <v>1170</v>
      </c>
      <c r="D4362" s="1" t="s">
        <v>2135</v>
      </c>
      <c r="E4362" s="1" t="s">
        <v>1996</v>
      </c>
      <c r="F4362" s="2">
        <v>45582</v>
      </c>
      <c r="G4362" s="2">
        <v>45459</v>
      </c>
      <c r="H4362" s="2" t="str">
        <f>TEXT(Ecommerce_Sales[[#This Row],[Order_Date]],"mmmm")</f>
        <v>June</v>
      </c>
      <c r="I4362" s="2" t="str">
        <f>TEXT(Ecommerce_Sales[[#This Row],[Order_Date]],"yyyy")</f>
        <v>2024</v>
      </c>
      <c r="J4362" s="2" t="str">
        <f>TEXT(Ecommerce_Sales[[#This Row],[Order_Date]],"mmmm")</f>
        <v>June</v>
      </c>
      <c r="K4362" s="1" t="s">
        <v>1947</v>
      </c>
      <c r="L4362" s="1" t="s">
        <v>10796</v>
      </c>
      <c r="M4362" s="1" t="s">
        <v>1949</v>
      </c>
      <c r="N4362" s="1" t="s">
        <v>1950</v>
      </c>
      <c r="O4362" s="3">
        <v>177</v>
      </c>
      <c r="P4362">
        <v>4</v>
      </c>
      <c r="Q4362" s="3">
        <v>706</v>
      </c>
      <c r="R4362" s="1" t="s">
        <v>1958</v>
      </c>
      <c r="S4362" s="3">
        <v>35</v>
      </c>
      <c r="T4362">
        <v>3</v>
      </c>
      <c r="U4362" t="str">
        <f>IF(Ecommerce_Sales[[#This Row],[Delivery_Time_Days]]&gt;7,"Delay",IF(Ecommerce_Sales[[#This Row],[Delivery_Time_Days]] = 0,"No delivery",IF(Ecommerce_Sales[[#This Row],[Delivery_Time_Days]]&lt;=7,"On-time")))</f>
        <v>On-time</v>
      </c>
      <c r="V4362" s="7">
        <f>Ecommerce_Sales[[#This Row],[Profit]]/Ecommerce_Sales[[#This Row],[Total_Price]]</f>
        <v>0.40084985835694054</v>
      </c>
      <c r="W4362" s="3">
        <v>283</v>
      </c>
      <c r="X4362" s="3"/>
    </row>
    <row r="4363" spans="1:24" x14ac:dyDescent="0.25">
      <c r="A4363" s="1" t="s">
        <v>10797</v>
      </c>
      <c r="B4363" s="1" t="s">
        <v>174</v>
      </c>
      <c r="C4363" s="1" t="s">
        <v>175</v>
      </c>
      <c r="D4363" s="1" t="s">
        <v>5232</v>
      </c>
      <c r="E4363" s="1" t="s">
        <v>1954</v>
      </c>
      <c r="F4363" s="2">
        <v>45520</v>
      </c>
      <c r="G4363" s="2">
        <v>45277</v>
      </c>
      <c r="H4363" s="2" t="str">
        <f>TEXT(Ecommerce_Sales[[#This Row],[Order_Date]],"mmmm")</f>
        <v>December</v>
      </c>
      <c r="I4363" s="2" t="str">
        <f>TEXT(Ecommerce_Sales[[#This Row],[Order_Date]],"yyyy")</f>
        <v>2023</v>
      </c>
      <c r="J4363" s="2" t="str">
        <f>TEXT(Ecommerce_Sales[[#This Row],[Order_Date]],"mmmm")</f>
        <v>December</v>
      </c>
      <c r="K4363" s="1" t="s">
        <v>1947</v>
      </c>
      <c r="L4363" s="1" t="s">
        <v>10798</v>
      </c>
      <c r="M4363" s="1" t="s">
        <v>2002</v>
      </c>
      <c r="N4363" s="1" t="s">
        <v>1989</v>
      </c>
      <c r="O4363" s="3">
        <v>106</v>
      </c>
      <c r="P4363">
        <v>6</v>
      </c>
      <c r="Q4363" s="3">
        <v>636</v>
      </c>
      <c r="R4363" s="1" t="s">
        <v>1951</v>
      </c>
      <c r="S4363" s="3">
        <v>33</v>
      </c>
      <c r="T4363">
        <v>10</v>
      </c>
      <c r="U4363" t="str">
        <f>IF(Ecommerce_Sales[[#This Row],[Delivery_Time_Days]]&gt;7,"Delay",IF(Ecommerce_Sales[[#This Row],[Delivery_Time_Days]] = 0,"No delivery",IF(Ecommerce_Sales[[#This Row],[Delivery_Time_Days]]&lt;=7,"On-time")))</f>
        <v>Delay</v>
      </c>
      <c r="V4363" s="7">
        <f>Ecommerce_Sales[[#This Row],[Profit]]/Ecommerce_Sales[[#This Row],[Total_Price]]</f>
        <v>0.25</v>
      </c>
      <c r="W4363" s="3">
        <v>159</v>
      </c>
      <c r="X4363" s="3"/>
    </row>
    <row r="4364" spans="1:24" x14ac:dyDescent="0.25">
      <c r="A4364" s="1" t="s">
        <v>10799</v>
      </c>
      <c r="B4364" s="1" t="s">
        <v>561</v>
      </c>
      <c r="C4364" s="1" t="s">
        <v>1627</v>
      </c>
      <c r="D4364" s="1" t="s">
        <v>2556</v>
      </c>
      <c r="E4364" s="1" t="s">
        <v>1966</v>
      </c>
      <c r="F4364" s="2">
        <v>45476</v>
      </c>
      <c r="G4364" s="2">
        <v>45162</v>
      </c>
      <c r="H4364" s="2" t="str">
        <f>TEXT(Ecommerce_Sales[[#This Row],[Order_Date]],"mmmm")</f>
        <v>August</v>
      </c>
      <c r="I4364" s="2" t="str">
        <f>TEXT(Ecommerce_Sales[[#This Row],[Order_Date]],"yyyy")</f>
        <v>2023</v>
      </c>
      <c r="J4364" s="2" t="str">
        <f>TEXT(Ecommerce_Sales[[#This Row],[Order_Date]],"mmmm")</f>
        <v>August</v>
      </c>
      <c r="K4364" s="1" t="s">
        <v>1947</v>
      </c>
      <c r="L4364" s="1" t="s">
        <v>10800</v>
      </c>
      <c r="M4364" s="1" t="s">
        <v>1963</v>
      </c>
      <c r="N4364" s="1" t="s">
        <v>1957</v>
      </c>
      <c r="O4364" s="3">
        <v>237</v>
      </c>
      <c r="P4364">
        <v>5</v>
      </c>
      <c r="Q4364" s="3">
        <v>1187</v>
      </c>
      <c r="R4364" s="1" t="s">
        <v>2008</v>
      </c>
      <c r="S4364" s="3">
        <v>173</v>
      </c>
      <c r="T4364">
        <v>2</v>
      </c>
      <c r="U4364" t="str">
        <f>IF(Ecommerce_Sales[[#This Row],[Delivery_Time_Days]]&gt;7,"Delay",IF(Ecommerce_Sales[[#This Row],[Delivery_Time_Days]] = 0,"No delivery",IF(Ecommerce_Sales[[#This Row],[Delivery_Time_Days]]&lt;=7,"On-time")))</f>
        <v>On-time</v>
      </c>
      <c r="V4364" s="7">
        <f>Ecommerce_Sales[[#This Row],[Profit]]/Ecommerce_Sales[[#This Row],[Total_Price]]</f>
        <v>0.14995787700084245</v>
      </c>
      <c r="W4364" s="3">
        <v>178</v>
      </c>
      <c r="X4364" s="3"/>
    </row>
    <row r="4365" spans="1:24" x14ac:dyDescent="0.25">
      <c r="A4365" s="1" t="s">
        <v>10801</v>
      </c>
      <c r="B4365" s="1" t="s">
        <v>246</v>
      </c>
      <c r="C4365" s="1" t="s">
        <v>247</v>
      </c>
      <c r="D4365" s="1" t="s">
        <v>2759</v>
      </c>
      <c r="E4365" s="1" t="s">
        <v>1981</v>
      </c>
      <c r="F4365" s="2">
        <v>44927</v>
      </c>
      <c r="G4365" s="2">
        <v>45651</v>
      </c>
      <c r="H4365" s="2" t="str">
        <f>TEXT(Ecommerce_Sales[[#This Row],[Order_Date]],"mmmm")</f>
        <v>December</v>
      </c>
      <c r="I4365" s="2" t="str">
        <f>TEXT(Ecommerce_Sales[[#This Row],[Order_Date]],"yyyy")</f>
        <v>2024</v>
      </c>
      <c r="J4365" s="2" t="str">
        <f>TEXT(Ecommerce_Sales[[#This Row],[Order_Date]],"mmmm")</f>
        <v>December</v>
      </c>
      <c r="K4365" s="1" t="s">
        <v>1947</v>
      </c>
      <c r="L4365" s="1" t="s">
        <v>9023</v>
      </c>
      <c r="M4365" s="1" t="s">
        <v>2002</v>
      </c>
      <c r="N4365" s="1" t="s">
        <v>1989</v>
      </c>
      <c r="O4365" s="3">
        <v>1540</v>
      </c>
      <c r="P4365">
        <v>8</v>
      </c>
      <c r="Q4365" s="3">
        <v>12316</v>
      </c>
      <c r="R4365" s="1" t="s">
        <v>1958</v>
      </c>
      <c r="S4365" s="3">
        <v>842</v>
      </c>
      <c r="T4365">
        <v>2</v>
      </c>
      <c r="U4365" t="str">
        <f>IF(Ecommerce_Sales[[#This Row],[Delivery_Time_Days]]&gt;7,"Delay",IF(Ecommerce_Sales[[#This Row],[Delivery_Time_Days]] = 0,"No delivery",IF(Ecommerce_Sales[[#This Row],[Delivery_Time_Days]]&lt;=7,"On-time")))</f>
        <v>On-time</v>
      </c>
      <c r="V4365" s="7">
        <f>Ecommerce_Sales[[#This Row],[Profit]]/Ecommerce_Sales[[#This Row],[Total_Price]]</f>
        <v>0.25</v>
      </c>
      <c r="W4365" s="3">
        <v>3079</v>
      </c>
      <c r="X4365" s="3"/>
    </row>
    <row r="4366" spans="1:24" x14ac:dyDescent="0.25">
      <c r="A4366" s="1" t="s">
        <v>10802</v>
      </c>
      <c r="B4366" s="1" t="s">
        <v>1707</v>
      </c>
      <c r="C4366" s="1" t="s">
        <v>1708</v>
      </c>
      <c r="D4366" s="1" t="s">
        <v>2303</v>
      </c>
      <c r="E4366" s="1" t="s">
        <v>1966</v>
      </c>
      <c r="F4366" s="2">
        <v>45128</v>
      </c>
      <c r="G4366" s="2">
        <v>45341</v>
      </c>
      <c r="H4366" s="2" t="str">
        <f>TEXT(Ecommerce_Sales[[#This Row],[Order_Date]],"mmmm")</f>
        <v>February</v>
      </c>
      <c r="I4366" s="2" t="str">
        <f>TEXT(Ecommerce_Sales[[#This Row],[Order_Date]],"yyyy")</f>
        <v>2024</v>
      </c>
      <c r="J4366" s="2" t="str">
        <f>TEXT(Ecommerce_Sales[[#This Row],[Order_Date]],"mmmm")</f>
        <v>February</v>
      </c>
      <c r="K4366" s="1" t="s">
        <v>1947</v>
      </c>
      <c r="L4366" s="1" t="s">
        <v>2196</v>
      </c>
      <c r="M4366" s="1" t="s">
        <v>2072</v>
      </c>
      <c r="N4366" s="1" t="s">
        <v>1950</v>
      </c>
      <c r="O4366" s="3">
        <v>501</v>
      </c>
      <c r="P4366">
        <v>1</v>
      </c>
      <c r="Q4366" s="3">
        <v>501</v>
      </c>
      <c r="R4366" s="1" t="s">
        <v>1951</v>
      </c>
      <c r="S4366" s="3">
        <v>32</v>
      </c>
      <c r="T4366">
        <v>2</v>
      </c>
      <c r="U4366" t="str">
        <f>IF(Ecommerce_Sales[[#This Row],[Delivery_Time_Days]]&gt;7,"Delay",IF(Ecommerce_Sales[[#This Row],[Delivery_Time_Days]] = 0,"No delivery",IF(Ecommerce_Sales[[#This Row],[Delivery_Time_Days]]&lt;=7,"On-time")))</f>
        <v>On-time</v>
      </c>
      <c r="V4366" s="7">
        <f>Ecommerce_Sales[[#This Row],[Profit]]/Ecommerce_Sales[[#This Row],[Total_Price]]</f>
        <v>0.39920159680638723</v>
      </c>
      <c r="W4366" s="3">
        <v>200</v>
      </c>
      <c r="X4366" s="3"/>
    </row>
    <row r="4367" spans="1:24" x14ac:dyDescent="0.25">
      <c r="A4367" s="1" t="s">
        <v>10803</v>
      </c>
      <c r="B4367" s="1" t="s">
        <v>1772</v>
      </c>
      <c r="C4367" s="1" t="s">
        <v>1773</v>
      </c>
      <c r="D4367" s="1" t="s">
        <v>8069</v>
      </c>
      <c r="E4367" s="1" t="s">
        <v>1946</v>
      </c>
      <c r="F4367" s="2">
        <v>45150</v>
      </c>
      <c r="G4367" s="2">
        <v>45206</v>
      </c>
      <c r="H4367" s="2" t="str">
        <f>TEXT(Ecommerce_Sales[[#This Row],[Order_Date]],"mmmm")</f>
        <v>October</v>
      </c>
      <c r="I4367" s="2" t="str">
        <f>TEXT(Ecommerce_Sales[[#This Row],[Order_Date]],"yyyy")</f>
        <v>2023</v>
      </c>
      <c r="J4367" s="2" t="str">
        <f>TEXT(Ecommerce_Sales[[#This Row],[Order_Date]],"mmmm")</f>
        <v>October</v>
      </c>
      <c r="K4367" s="1" t="s">
        <v>1947</v>
      </c>
      <c r="L4367" s="1" t="s">
        <v>10804</v>
      </c>
      <c r="M4367" s="1" t="s">
        <v>2104</v>
      </c>
      <c r="N4367" s="1" t="s">
        <v>1978</v>
      </c>
      <c r="O4367" s="3">
        <v>164</v>
      </c>
      <c r="P4367">
        <v>4</v>
      </c>
      <c r="Q4367" s="3">
        <v>656</v>
      </c>
      <c r="R4367" s="1" t="s">
        <v>2012</v>
      </c>
      <c r="S4367" s="3">
        <v>90</v>
      </c>
      <c r="T4367">
        <v>7</v>
      </c>
      <c r="U4367" t="str">
        <f>IF(Ecommerce_Sales[[#This Row],[Delivery_Time_Days]]&gt;7,"Delay",IF(Ecommerce_Sales[[#This Row],[Delivery_Time_Days]] = 0,"No delivery",IF(Ecommerce_Sales[[#This Row],[Delivery_Time_Days]]&lt;=7,"On-time")))</f>
        <v>On-time</v>
      </c>
      <c r="V4367" s="7">
        <f>Ecommerce_Sales[[#This Row],[Profit]]/Ecommerce_Sales[[#This Row],[Total_Price]]</f>
        <v>0.34908536585365851</v>
      </c>
      <c r="W4367" s="3">
        <v>229</v>
      </c>
      <c r="X4367" s="3"/>
    </row>
    <row r="4368" spans="1:24" x14ac:dyDescent="0.25">
      <c r="A4368" s="1" t="s">
        <v>10805</v>
      </c>
      <c r="B4368" s="1" t="s">
        <v>1673</v>
      </c>
      <c r="C4368" s="1" t="s">
        <v>1674</v>
      </c>
      <c r="D4368" s="1" t="s">
        <v>3743</v>
      </c>
      <c r="E4368" s="1" t="s">
        <v>1996</v>
      </c>
      <c r="F4368" s="2">
        <v>45526</v>
      </c>
      <c r="G4368" s="2">
        <v>45054</v>
      </c>
      <c r="H4368" s="2" t="str">
        <f>TEXT(Ecommerce_Sales[[#This Row],[Order_Date]],"mmmm")</f>
        <v>May</v>
      </c>
      <c r="I4368" s="2" t="str">
        <f>TEXT(Ecommerce_Sales[[#This Row],[Order_Date]],"yyyy")</f>
        <v>2023</v>
      </c>
      <c r="J4368" s="2" t="str">
        <f>TEXT(Ecommerce_Sales[[#This Row],[Order_Date]],"mmmm")</f>
        <v>May</v>
      </c>
      <c r="K4368" s="1" t="s">
        <v>1986</v>
      </c>
      <c r="L4368" s="1" t="s">
        <v>9194</v>
      </c>
      <c r="M4368" s="1" t="s">
        <v>2026</v>
      </c>
      <c r="N4368" s="1" t="s">
        <v>1978</v>
      </c>
      <c r="O4368" s="3">
        <v>222</v>
      </c>
      <c r="P4368">
        <v>4</v>
      </c>
      <c r="Q4368" s="3">
        <v>889</v>
      </c>
      <c r="R4368" s="1" t="s">
        <v>1958</v>
      </c>
      <c r="S4368" s="3">
        <v>125</v>
      </c>
      <c r="U4368" t="str">
        <f>IF(Ecommerce_Sales[[#This Row],[Delivery_Time_Days]]&gt;7,"Delay",IF(Ecommerce_Sales[[#This Row],[Delivery_Time_Days]] = 0,"No delivery",IF(Ecommerce_Sales[[#This Row],[Delivery_Time_Days]]&lt;=7,"On-time")))</f>
        <v>No delivery</v>
      </c>
      <c r="V4368" s="7">
        <f>Ecommerce_Sales[[#This Row],[Profit]]/Ecommerce_Sales[[#This Row],[Total_Price]]</f>
        <v>0.34983127109111362</v>
      </c>
      <c r="W4368" s="3">
        <v>311</v>
      </c>
      <c r="X4368" s="3"/>
    </row>
    <row r="4369" spans="1:24" x14ac:dyDescent="0.25">
      <c r="A4369" s="1" t="s">
        <v>10806</v>
      </c>
      <c r="B4369" s="1" t="s">
        <v>290</v>
      </c>
      <c r="C4369" s="1" t="s">
        <v>291</v>
      </c>
      <c r="D4369" s="1" t="s">
        <v>3945</v>
      </c>
      <c r="E4369" s="1" t="s">
        <v>1996</v>
      </c>
      <c r="F4369" s="2">
        <v>45655</v>
      </c>
      <c r="G4369" s="2">
        <v>45542</v>
      </c>
      <c r="H4369" s="2" t="str">
        <f>TEXT(Ecommerce_Sales[[#This Row],[Order_Date]],"mmmm")</f>
        <v>September</v>
      </c>
      <c r="I4369" s="2" t="str">
        <f>TEXT(Ecommerce_Sales[[#This Row],[Order_Date]],"yyyy")</f>
        <v>2024</v>
      </c>
      <c r="J4369" s="2" t="str">
        <f>TEXT(Ecommerce_Sales[[#This Row],[Order_Date]],"mmmm")</f>
        <v>September</v>
      </c>
      <c r="K4369" s="1" t="s">
        <v>1947</v>
      </c>
      <c r="L4369" s="1" t="s">
        <v>10053</v>
      </c>
      <c r="M4369" s="1" t="s">
        <v>2058</v>
      </c>
      <c r="N4369" s="1" t="s">
        <v>1950</v>
      </c>
      <c r="O4369" s="3">
        <v>251</v>
      </c>
      <c r="P4369">
        <v>1</v>
      </c>
      <c r="Q4369" s="3">
        <v>251</v>
      </c>
      <c r="R4369" s="1" t="s">
        <v>1951</v>
      </c>
      <c r="S4369" s="3">
        <v>22</v>
      </c>
      <c r="T4369">
        <v>6</v>
      </c>
      <c r="U4369" t="str">
        <f>IF(Ecommerce_Sales[[#This Row],[Delivery_Time_Days]]&gt;7,"Delay",IF(Ecommerce_Sales[[#This Row],[Delivery_Time_Days]] = 0,"No delivery",IF(Ecommerce_Sales[[#This Row],[Delivery_Time_Days]]&lt;=7,"On-time")))</f>
        <v>On-time</v>
      </c>
      <c r="V4369" s="7">
        <f>Ecommerce_Sales[[#This Row],[Profit]]/Ecommerce_Sales[[#This Row],[Total_Price]]</f>
        <v>0.39840637450199201</v>
      </c>
      <c r="W4369" s="3">
        <v>100</v>
      </c>
      <c r="X4369" s="3"/>
    </row>
    <row r="4370" spans="1:24" x14ac:dyDescent="0.25">
      <c r="A4370" s="1" t="s">
        <v>10807</v>
      </c>
      <c r="B4370" s="1" t="s">
        <v>1115</v>
      </c>
      <c r="C4370" s="1" t="s">
        <v>1116</v>
      </c>
      <c r="D4370" s="1" t="s">
        <v>6604</v>
      </c>
      <c r="E4370" s="1" t="s">
        <v>1981</v>
      </c>
      <c r="F4370" s="2">
        <v>45574</v>
      </c>
      <c r="G4370" s="2">
        <v>45571</v>
      </c>
      <c r="H4370" s="2" t="str">
        <f>TEXT(Ecommerce_Sales[[#This Row],[Order_Date]],"mmmm")</f>
        <v>October</v>
      </c>
      <c r="I4370" s="2" t="str">
        <f>TEXT(Ecommerce_Sales[[#This Row],[Order_Date]],"yyyy")</f>
        <v>2024</v>
      </c>
      <c r="J4370" s="2" t="str">
        <f>TEXT(Ecommerce_Sales[[#This Row],[Order_Date]],"mmmm")</f>
        <v>October</v>
      </c>
      <c r="K4370" s="1" t="s">
        <v>1947</v>
      </c>
      <c r="L4370" s="1" t="s">
        <v>2833</v>
      </c>
      <c r="M4370" s="1" t="s">
        <v>2026</v>
      </c>
      <c r="N4370" s="1" t="s">
        <v>1978</v>
      </c>
      <c r="O4370" s="3">
        <v>43</v>
      </c>
      <c r="P4370">
        <v>3</v>
      </c>
      <c r="Q4370" s="3">
        <v>129</v>
      </c>
      <c r="R4370" s="1" t="s">
        <v>1958</v>
      </c>
      <c r="S4370" s="3">
        <v>15</v>
      </c>
      <c r="T4370">
        <v>9</v>
      </c>
      <c r="U4370" t="str">
        <f>IF(Ecommerce_Sales[[#This Row],[Delivery_Time_Days]]&gt;7,"Delay",IF(Ecommerce_Sales[[#This Row],[Delivery_Time_Days]] = 0,"No delivery",IF(Ecommerce_Sales[[#This Row],[Delivery_Time_Days]]&lt;=7,"On-time")))</f>
        <v>Delay</v>
      </c>
      <c r="V4370" s="7">
        <f>Ecommerce_Sales[[#This Row],[Profit]]/Ecommerce_Sales[[#This Row],[Total_Price]]</f>
        <v>0.34883720930232559</v>
      </c>
      <c r="W4370" s="3">
        <v>45</v>
      </c>
      <c r="X4370" s="3"/>
    </row>
    <row r="4371" spans="1:24" x14ac:dyDescent="0.25">
      <c r="A4371" s="1" t="s">
        <v>10808</v>
      </c>
      <c r="B4371" s="1" t="s">
        <v>800</v>
      </c>
      <c r="C4371" s="1" t="s">
        <v>801</v>
      </c>
      <c r="D4371" s="1" t="s">
        <v>5516</v>
      </c>
      <c r="E4371" s="1" t="s">
        <v>1996</v>
      </c>
      <c r="F4371" s="2">
        <v>45499</v>
      </c>
      <c r="G4371" s="2">
        <v>45551</v>
      </c>
      <c r="H4371" s="2" t="str">
        <f>TEXT(Ecommerce_Sales[[#This Row],[Order_Date]],"mmmm")</f>
        <v>September</v>
      </c>
      <c r="I4371" s="2" t="str">
        <f>TEXT(Ecommerce_Sales[[#This Row],[Order_Date]],"yyyy")</f>
        <v>2024</v>
      </c>
      <c r="J4371" s="2" t="str">
        <f>TEXT(Ecommerce_Sales[[#This Row],[Order_Date]],"mmmm")</f>
        <v>September</v>
      </c>
      <c r="K4371" s="1" t="s">
        <v>1947</v>
      </c>
      <c r="L4371" s="1" t="s">
        <v>10809</v>
      </c>
      <c r="M4371" s="1" t="s">
        <v>2072</v>
      </c>
      <c r="N4371" s="1" t="s">
        <v>1950</v>
      </c>
      <c r="O4371" s="3">
        <v>331</v>
      </c>
      <c r="P4371">
        <v>3</v>
      </c>
      <c r="Q4371" s="3">
        <v>992</v>
      </c>
      <c r="R4371" s="1" t="s">
        <v>2016</v>
      </c>
      <c r="S4371" s="3">
        <v>130</v>
      </c>
      <c r="T4371">
        <v>9</v>
      </c>
      <c r="U4371" t="str">
        <f>IF(Ecommerce_Sales[[#This Row],[Delivery_Time_Days]]&gt;7,"Delay",IF(Ecommerce_Sales[[#This Row],[Delivery_Time_Days]] = 0,"No delivery",IF(Ecommerce_Sales[[#This Row],[Delivery_Time_Days]]&lt;=7,"On-time")))</f>
        <v>Delay</v>
      </c>
      <c r="V4371" s="7">
        <f>Ecommerce_Sales[[#This Row],[Profit]]/Ecommerce_Sales[[#This Row],[Total_Price]]</f>
        <v>0.40020161290322581</v>
      </c>
      <c r="W4371" s="3">
        <v>397</v>
      </c>
      <c r="X4371" s="3"/>
    </row>
    <row r="4372" spans="1:24" x14ac:dyDescent="0.25">
      <c r="A4372" s="1" t="s">
        <v>10810</v>
      </c>
      <c r="B4372" s="1" t="s">
        <v>118</v>
      </c>
      <c r="C4372" s="1" t="s">
        <v>119</v>
      </c>
      <c r="D4372" s="1" t="s">
        <v>5472</v>
      </c>
      <c r="E4372" s="1" t="s">
        <v>1946</v>
      </c>
      <c r="F4372" s="2">
        <v>45292</v>
      </c>
      <c r="G4372" s="2">
        <v>45632</v>
      </c>
      <c r="H4372" s="2" t="str">
        <f>TEXT(Ecommerce_Sales[[#This Row],[Order_Date]],"mmmm")</f>
        <v>December</v>
      </c>
      <c r="I4372" s="2" t="str">
        <f>TEXT(Ecommerce_Sales[[#This Row],[Order_Date]],"yyyy")</f>
        <v>2024</v>
      </c>
      <c r="J4372" s="2" t="str">
        <f>TEXT(Ecommerce_Sales[[#This Row],[Order_Date]],"mmmm")</f>
        <v>December</v>
      </c>
      <c r="K4372" s="1" t="s">
        <v>1947</v>
      </c>
      <c r="L4372" s="1" t="s">
        <v>10811</v>
      </c>
      <c r="M4372" s="1" t="s">
        <v>1998</v>
      </c>
      <c r="N4372" s="1" t="s">
        <v>1973</v>
      </c>
      <c r="O4372" s="3">
        <v>639</v>
      </c>
      <c r="P4372">
        <v>8</v>
      </c>
      <c r="Q4372" s="3">
        <v>5109</v>
      </c>
      <c r="R4372" s="1" t="s">
        <v>1958</v>
      </c>
      <c r="S4372" s="3">
        <v>453</v>
      </c>
      <c r="T4372">
        <v>5</v>
      </c>
      <c r="U4372" t="str">
        <f>IF(Ecommerce_Sales[[#This Row],[Delivery_Time_Days]]&gt;7,"Delay",IF(Ecommerce_Sales[[#This Row],[Delivery_Time_Days]] = 0,"No delivery",IF(Ecommerce_Sales[[#This Row],[Delivery_Time_Days]]&lt;=7,"On-time")))</f>
        <v>On-time</v>
      </c>
      <c r="V4372" s="7">
        <f>Ecommerce_Sales[[#This Row],[Profit]]/Ecommerce_Sales[[#This Row],[Total_Price]]</f>
        <v>0.30005871990604815</v>
      </c>
      <c r="W4372" s="3">
        <v>1533</v>
      </c>
      <c r="X4372" s="3"/>
    </row>
    <row r="4373" spans="1:24" x14ac:dyDescent="0.25">
      <c r="A4373" s="1" t="s">
        <v>10812</v>
      </c>
      <c r="B4373" s="1" t="s">
        <v>402</v>
      </c>
      <c r="C4373" s="1" t="s">
        <v>403</v>
      </c>
      <c r="D4373" s="1" t="s">
        <v>4631</v>
      </c>
      <c r="E4373" s="1" t="s">
        <v>1954</v>
      </c>
      <c r="F4373" s="2">
        <v>44995</v>
      </c>
      <c r="G4373" s="2">
        <v>45231</v>
      </c>
      <c r="H4373" s="2" t="str">
        <f>TEXT(Ecommerce_Sales[[#This Row],[Order_Date]],"mmmm")</f>
        <v>November</v>
      </c>
      <c r="I4373" s="2" t="str">
        <f>TEXT(Ecommerce_Sales[[#This Row],[Order_Date]],"yyyy")</f>
        <v>2023</v>
      </c>
      <c r="J4373" s="2" t="str">
        <f>TEXT(Ecommerce_Sales[[#This Row],[Order_Date]],"mmmm")</f>
        <v>November</v>
      </c>
      <c r="K4373" s="1" t="s">
        <v>1947</v>
      </c>
      <c r="L4373" s="1" t="s">
        <v>10813</v>
      </c>
      <c r="M4373" s="1" t="s">
        <v>2104</v>
      </c>
      <c r="N4373" s="1" t="s">
        <v>1978</v>
      </c>
      <c r="O4373" s="3">
        <v>800</v>
      </c>
      <c r="P4373">
        <v>4</v>
      </c>
      <c r="Q4373" s="3">
        <v>3198</v>
      </c>
      <c r="R4373" s="1" t="s">
        <v>1958</v>
      </c>
      <c r="S4373" s="3">
        <v>163</v>
      </c>
      <c r="T4373">
        <v>8</v>
      </c>
      <c r="U4373" t="str">
        <f>IF(Ecommerce_Sales[[#This Row],[Delivery_Time_Days]]&gt;7,"Delay",IF(Ecommerce_Sales[[#This Row],[Delivery_Time_Days]] = 0,"No delivery",IF(Ecommerce_Sales[[#This Row],[Delivery_Time_Days]]&lt;=7,"On-time")))</f>
        <v>Delay</v>
      </c>
      <c r="V4373" s="7">
        <f>Ecommerce_Sales[[#This Row],[Profit]]/Ecommerce_Sales[[#This Row],[Total_Price]]</f>
        <v>0.34990619136960599</v>
      </c>
      <c r="W4373" s="3">
        <v>1119</v>
      </c>
      <c r="X4373" s="3"/>
    </row>
    <row r="4374" spans="1:24" x14ac:dyDescent="0.25">
      <c r="A4374" s="1" t="s">
        <v>10814</v>
      </c>
      <c r="B4374" s="1" t="s">
        <v>996</v>
      </c>
      <c r="C4374" s="1" t="s">
        <v>997</v>
      </c>
      <c r="D4374" s="1" t="s">
        <v>6061</v>
      </c>
      <c r="E4374" s="1" t="s">
        <v>1981</v>
      </c>
      <c r="F4374" s="2">
        <v>45637</v>
      </c>
      <c r="G4374" s="2">
        <v>45573</v>
      </c>
      <c r="H4374" s="2" t="str">
        <f>TEXT(Ecommerce_Sales[[#This Row],[Order_Date]],"mmmm")</f>
        <v>October</v>
      </c>
      <c r="I4374" s="2" t="str">
        <f>TEXT(Ecommerce_Sales[[#This Row],[Order_Date]],"yyyy")</f>
        <v>2024</v>
      </c>
      <c r="J4374" s="2" t="str">
        <f>TEXT(Ecommerce_Sales[[#This Row],[Order_Date]],"mmmm")</f>
        <v>October</v>
      </c>
      <c r="K4374" s="1" t="s">
        <v>1947</v>
      </c>
      <c r="L4374" s="1" t="s">
        <v>10815</v>
      </c>
      <c r="M4374" s="1" t="s">
        <v>1998</v>
      </c>
      <c r="N4374" s="1" t="s">
        <v>1973</v>
      </c>
      <c r="O4374" s="3">
        <v>89</v>
      </c>
      <c r="P4374">
        <v>1</v>
      </c>
      <c r="Q4374" s="3">
        <v>89</v>
      </c>
      <c r="R4374" s="1" t="s">
        <v>2012</v>
      </c>
      <c r="S4374" s="3">
        <v>10</v>
      </c>
      <c r="T4374">
        <v>5</v>
      </c>
      <c r="U4374" t="str">
        <f>IF(Ecommerce_Sales[[#This Row],[Delivery_Time_Days]]&gt;7,"Delay",IF(Ecommerce_Sales[[#This Row],[Delivery_Time_Days]] = 0,"No delivery",IF(Ecommerce_Sales[[#This Row],[Delivery_Time_Days]]&lt;=7,"On-time")))</f>
        <v>On-time</v>
      </c>
      <c r="V4374" s="7">
        <f>Ecommerce_Sales[[#This Row],[Profit]]/Ecommerce_Sales[[#This Row],[Total_Price]]</f>
        <v>0.30337078651685395</v>
      </c>
      <c r="W4374" s="3">
        <v>27</v>
      </c>
      <c r="X4374" s="3"/>
    </row>
    <row r="4375" spans="1:24" x14ac:dyDescent="0.25">
      <c r="A4375" s="1" t="s">
        <v>10816</v>
      </c>
      <c r="B4375" s="1" t="s">
        <v>60</v>
      </c>
      <c r="C4375" s="1" t="s">
        <v>61</v>
      </c>
      <c r="D4375" s="1" t="s">
        <v>2881</v>
      </c>
      <c r="E4375" s="1" t="s">
        <v>1954</v>
      </c>
      <c r="F4375" s="2">
        <v>45212</v>
      </c>
      <c r="G4375" s="2">
        <v>45525</v>
      </c>
      <c r="H4375" s="2" t="str">
        <f>TEXT(Ecommerce_Sales[[#This Row],[Order_Date]],"mmmm")</f>
        <v>August</v>
      </c>
      <c r="I4375" s="2" t="str">
        <f>TEXT(Ecommerce_Sales[[#This Row],[Order_Date]],"yyyy")</f>
        <v>2024</v>
      </c>
      <c r="J4375" s="2" t="str">
        <f>TEXT(Ecommerce_Sales[[#This Row],[Order_Date]],"mmmm")</f>
        <v>August</v>
      </c>
      <c r="K4375" s="1" t="s">
        <v>1992</v>
      </c>
      <c r="L4375" s="1" t="s">
        <v>4383</v>
      </c>
      <c r="M4375" s="1" t="s">
        <v>2079</v>
      </c>
      <c r="N4375" s="1" t="s">
        <v>1973</v>
      </c>
      <c r="O4375" s="3">
        <v>230</v>
      </c>
      <c r="P4375">
        <v>2</v>
      </c>
      <c r="Q4375" s="3">
        <v>461</v>
      </c>
      <c r="R4375" s="1" t="s">
        <v>1951</v>
      </c>
      <c r="S4375" s="3">
        <v>45</v>
      </c>
      <c r="U4375" t="str">
        <f>IF(Ecommerce_Sales[[#This Row],[Delivery_Time_Days]]&gt;7,"Delay",IF(Ecommerce_Sales[[#This Row],[Delivery_Time_Days]] = 0,"No delivery",IF(Ecommerce_Sales[[#This Row],[Delivery_Time_Days]]&lt;=7,"On-time")))</f>
        <v>No delivery</v>
      </c>
      <c r="V4375" s="7">
        <f>Ecommerce_Sales[[#This Row],[Profit]]/Ecommerce_Sales[[#This Row],[Total_Price]]</f>
        <v>0.29934924078091107</v>
      </c>
      <c r="W4375" s="3">
        <v>138</v>
      </c>
      <c r="X4375" s="3"/>
    </row>
    <row r="4376" spans="1:24" x14ac:dyDescent="0.25">
      <c r="A4376" s="1" t="s">
        <v>10817</v>
      </c>
      <c r="B4376" s="1" t="s">
        <v>160</v>
      </c>
      <c r="C4376" s="1" t="s">
        <v>161</v>
      </c>
      <c r="D4376" s="1" t="s">
        <v>3396</v>
      </c>
      <c r="E4376" s="1" t="s">
        <v>2005</v>
      </c>
      <c r="F4376" s="2">
        <v>45489</v>
      </c>
      <c r="G4376" s="2">
        <v>45366</v>
      </c>
      <c r="H4376" s="2" t="str">
        <f>TEXT(Ecommerce_Sales[[#This Row],[Order_Date]],"mmmm")</f>
        <v>March</v>
      </c>
      <c r="I4376" s="2" t="str">
        <f>TEXT(Ecommerce_Sales[[#This Row],[Order_Date]],"yyyy")</f>
        <v>2024</v>
      </c>
      <c r="J4376" s="2" t="str">
        <f>TEXT(Ecommerce_Sales[[#This Row],[Order_Date]],"mmmm")</f>
        <v>March</v>
      </c>
      <c r="K4376" s="1" t="s">
        <v>1947</v>
      </c>
      <c r="L4376" s="1" t="s">
        <v>2015</v>
      </c>
      <c r="M4376" s="1" t="s">
        <v>2002</v>
      </c>
      <c r="N4376" s="1" t="s">
        <v>1989</v>
      </c>
      <c r="O4376" s="3">
        <v>90</v>
      </c>
      <c r="P4376">
        <v>5</v>
      </c>
      <c r="Q4376" s="3">
        <v>450</v>
      </c>
      <c r="R4376" s="1" t="s">
        <v>2016</v>
      </c>
      <c r="S4376" s="3">
        <v>63</v>
      </c>
      <c r="T4376">
        <v>8</v>
      </c>
      <c r="U4376" t="str">
        <f>IF(Ecommerce_Sales[[#This Row],[Delivery_Time_Days]]&gt;7,"Delay",IF(Ecommerce_Sales[[#This Row],[Delivery_Time_Days]] = 0,"No delivery",IF(Ecommerce_Sales[[#This Row],[Delivery_Time_Days]]&lt;=7,"On-time")))</f>
        <v>Delay</v>
      </c>
      <c r="V4376" s="7">
        <f>Ecommerce_Sales[[#This Row],[Profit]]/Ecommerce_Sales[[#This Row],[Total_Price]]</f>
        <v>0.25111111111111112</v>
      </c>
      <c r="W4376" s="3">
        <v>113</v>
      </c>
      <c r="X4376" s="3"/>
    </row>
    <row r="4377" spans="1:24" x14ac:dyDescent="0.25">
      <c r="A4377" s="1" t="s">
        <v>10818</v>
      </c>
      <c r="B4377" s="1" t="s">
        <v>330</v>
      </c>
      <c r="C4377" s="1" t="s">
        <v>331</v>
      </c>
      <c r="D4377" s="1" t="s">
        <v>7997</v>
      </c>
      <c r="E4377" s="1" t="s">
        <v>1954</v>
      </c>
      <c r="F4377" s="2">
        <v>45306</v>
      </c>
      <c r="G4377" s="2">
        <v>45629</v>
      </c>
      <c r="H4377" s="2" t="str">
        <f>TEXT(Ecommerce_Sales[[#This Row],[Order_Date]],"mmmm")</f>
        <v>December</v>
      </c>
      <c r="I4377" s="2" t="str">
        <f>TEXT(Ecommerce_Sales[[#This Row],[Order_Date]],"yyyy")</f>
        <v>2024</v>
      </c>
      <c r="J4377" s="2" t="str">
        <f>TEXT(Ecommerce_Sales[[#This Row],[Order_Date]],"mmmm")</f>
        <v>December</v>
      </c>
      <c r="K4377" s="1" t="s">
        <v>1947</v>
      </c>
      <c r="L4377" s="1" t="s">
        <v>6903</v>
      </c>
      <c r="M4377" s="1" t="s">
        <v>2079</v>
      </c>
      <c r="N4377" s="1" t="s">
        <v>1973</v>
      </c>
      <c r="O4377" s="3">
        <v>302</v>
      </c>
      <c r="P4377">
        <v>2</v>
      </c>
      <c r="Q4377" s="3">
        <v>605</v>
      </c>
      <c r="R4377" s="1" t="s">
        <v>1951</v>
      </c>
      <c r="S4377" s="3">
        <v>72</v>
      </c>
      <c r="T4377">
        <v>5</v>
      </c>
      <c r="U4377" t="str">
        <f>IF(Ecommerce_Sales[[#This Row],[Delivery_Time_Days]]&gt;7,"Delay",IF(Ecommerce_Sales[[#This Row],[Delivery_Time_Days]] = 0,"No delivery",IF(Ecommerce_Sales[[#This Row],[Delivery_Time_Days]]&lt;=7,"On-time")))</f>
        <v>On-time</v>
      </c>
      <c r="V4377" s="7">
        <f>Ecommerce_Sales[[#This Row],[Profit]]/Ecommerce_Sales[[#This Row],[Total_Price]]</f>
        <v>0.29917355371900828</v>
      </c>
      <c r="W4377" s="3">
        <v>181</v>
      </c>
      <c r="X4377" s="3"/>
    </row>
    <row r="4378" spans="1:24" x14ac:dyDescent="0.25">
      <c r="A4378" s="1" t="s">
        <v>10819</v>
      </c>
      <c r="B4378" s="1" t="s">
        <v>1694</v>
      </c>
      <c r="C4378" s="1" t="s">
        <v>1695</v>
      </c>
      <c r="D4378" s="1" t="s">
        <v>3372</v>
      </c>
      <c r="E4378" s="1" t="s">
        <v>1961</v>
      </c>
      <c r="F4378" s="2">
        <v>45003</v>
      </c>
      <c r="G4378" s="2">
        <v>44966</v>
      </c>
      <c r="H4378" s="2" t="str">
        <f>TEXT(Ecommerce_Sales[[#This Row],[Order_Date]],"mmmm")</f>
        <v>February</v>
      </c>
      <c r="I4378" s="2" t="str">
        <f>TEXT(Ecommerce_Sales[[#This Row],[Order_Date]],"yyyy")</f>
        <v>2023</v>
      </c>
      <c r="J4378" s="2" t="str">
        <f>TEXT(Ecommerce_Sales[[#This Row],[Order_Date]],"mmmm")</f>
        <v>February</v>
      </c>
      <c r="K4378" s="1" t="s">
        <v>1947</v>
      </c>
      <c r="L4378" s="1" t="s">
        <v>10820</v>
      </c>
      <c r="M4378" s="1" t="s">
        <v>2065</v>
      </c>
      <c r="N4378" s="1" t="s">
        <v>1978</v>
      </c>
      <c r="O4378" s="3">
        <v>380</v>
      </c>
      <c r="P4378">
        <v>4</v>
      </c>
      <c r="Q4378" s="3">
        <v>1520</v>
      </c>
      <c r="R4378" s="1" t="s">
        <v>1958</v>
      </c>
      <c r="S4378" s="3">
        <v>167</v>
      </c>
      <c r="T4378">
        <v>6</v>
      </c>
      <c r="U4378" t="str">
        <f>IF(Ecommerce_Sales[[#This Row],[Delivery_Time_Days]]&gt;7,"Delay",IF(Ecommerce_Sales[[#This Row],[Delivery_Time_Days]] = 0,"No delivery",IF(Ecommerce_Sales[[#This Row],[Delivery_Time_Days]]&lt;=7,"On-time")))</f>
        <v>On-time</v>
      </c>
      <c r="V4378" s="7">
        <f>Ecommerce_Sales[[#This Row],[Profit]]/Ecommerce_Sales[[#This Row],[Total_Price]]</f>
        <v>0.35</v>
      </c>
      <c r="W4378" s="3">
        <v>532</v>
      </c>
      <c r="X4378" s="3"/>
    </row>
    <row r="4379" spans="1:24" x14ac:dyDescent="0.25">
      <c r="A4379" s="1" t="s">
        <v>10821</v>
      </c>
      <c r="B4379" s="1" t="s">
        <v>1102</v>
      </c>
      <c r="C4379" s="1" t="s">
        <v>1103</v>
      </c>
      <c r="D4379" s="1" t="s">
        <v>8086</v>
      </c>
      <c r="E4379" s="1" t="s">
        <v>1954</v>
      </c>
      <c r="F4379" s="2">
        <v>45513</v>
      </c>
      <c r="G4379" s="2">
        <v>45578</v>
      </c>
      <c r="H4379" s="2" t="str">
        <f>TEXT(Ecommerce_Sales[[#This Row],[Order_Date]],"mmmm")</f>
        <v>October</v>
      </c>
      <c r="I4379" s="2" t="str">
        <f>TEXT(Ecommerce_Sales[[#This Row],[Order_Date]],"yyyy")</f>
        <v>2024</v>
      </c>
      <c r="J4379" s="2" t="str">
        <f>TEXT(Ecommerce_Sales[[#This Row],[Order_Date]],"mmmm")</f>
        <v>October</v>
      </c>
      <c r="K4379" s="1" t="s">
        <v>1947</v>
      </c>
      <c r="L4379" s="1" t="s">
        <v>10822</v>
      </c>
      <c r="M4379" s="1" t="s">
        <v>2047</v>
      </c>
      <c r="N4379" s="1" t="s">
        <v>1989</v>
      </c>
      <c r="O4379" s="3">
        <v>688</v>
      </c>
      <c r="P4379">
        <v>6</v>
      </c>
      <c r="Q4379" s="3">
        <v>4128</v>
      </c>
      <c r="R4379" s="1" t="s">
        <v>1951</v>
      </c>
      <c r="S4379" s="3">
        <v>561</v>
      </c>
      <c r="T4379">
        <v>8</v>
      </c>
      <c r="U4379" t="str">
        <f>IF(Ecommerce_Sales[[#This Row],[Delivery_Time_Days]]&gt;7,"Delay",IF(Ecommerce_Sales[[#This Row],[Delivery_Time_Days]] = 0,"No delivery",IF(Ecommerce_Sales[[#This Row],[Delivery_Time_Days]]&lt;=7,"On-time")))</f>
        <v>Delay</v>
      </c>
      <c r="V4379" s="7">
        <f>Ecommerce_Sales[[#This Row],[Profit]]/Ecommerce_Sales[[#This Row],[Total_Price]]</f>
        <v>0.25</v>
      </c>
      <c r="W4379" s="3">
        <v>1032</v>
      </c>
      <c r="X4379" s="3"/>
    </row>
    <row r="4380" spans="1:24" x14ac:dyDescent="0.25">
      <c r="A4380" s="1" t="s">
        <v>10823</v>
      </c>
      <c r="B4380" s="1" t="s">
        <v>276</v>
      </c>
      <c r="C4380" s="1" t="s">
        <v>277</v>
      </c>
      <c r="D4380" s="1" t="s">
        <v>2210</v>
      </c>
      <c r="E4380" s="1" t="s">
        <v>2005</v>
      </c>
      <c r="F4380" s="2">
        <v>45228</v>
      </c>
      <c r="G4380" s="2">
        <v>45602</v>
      </c>
      <c r="H4380" s="2" t="str">
        <f>TEXT(Ecommerce_Sales[[#This Row],[Order_Date]],"mmmm")</f>
        <v>November</v>
      </c>
      <c r="I4380" s="2" t="str">
        <f>TEXT(Ecommerce_Sales[[#This Row],[Order_Date]],"yyyy")</f>
        <v>2024</v>
      </c>
      <c r="J4380" s="2" t="str">
        <f>TEXT(Ecommerce_Sales[[#This Row],[Order_Date]],"mmmm")</f>
        <v>November</v>
      </c>
      <c r="K4380" s="1" t="s">
        <v>1947</v>
      </c>
      <c r="L4380" s="1" t="s">
        <v>10824</v>
      </c>
      <c r="M4380" s="1" t="s">
        <v>2072</v>
      </c>
      <c r="N4380" s="1" t="s">
        <v>1950</v>
      </c>
      <c r="O4380" s="3">
        <v>438</v>
      </c>
      <c r="P4380">
        <v>4</v>
      </c>
      <c r="Q4380" s="3">
        <v>1751</v>
      </c>
      <c r="R4380" s="1" t="s">
        <v>1951</v>
      </c>
      <c r="S4380" s="3">
        <v>150</v>
      </c>
      <c r="T4380">
        <v>3</v>
      </c>
      <c r="U4380" t="str">
        <f>IF(Ecommerce_Sales[[#This Row],[Delivery_Time_Days]]&gt;7,"Delay",IF(Ecommerce_Sales[[#This Row],[Delivery_Time_Days]] = 0,"No delivery",IF(Ecommerce_Sales[[#This Row],[Delivery_Time_Days]]&lt;=7,"On-time")))</f>
        <v>On-time</v>
      </c>
      <c r="V4380" s="7">
        <f>Ecommerce_Sales[[#This Row],[Profit]]/Ecommerce_Sales[[#This Row],[Total_Price]]</f>
        <v>0.39977155910908052</v>
      </c>
      <c r="W4380" s="3">
        <v>700</v>
      </c>
      <c r="X4380" s="3"/>
    </row>
    <row r="4381" spans="1:24" x14ac:dyDescent="0.25">
      <c r="A4381" s="1" t="s">
        <v>10825</v>
      </c>
      <c r="B4381" s="1" t="s">
        <v>1420</v>
      </c>
      <c r="C4381" s="1" t="s">
        <v>1421</v>
      </c>
      <c r="D4381" s="1" t="s">
        <v>4266</v>
      </c>
      <c r="E4381" s="1" t="s">
        <v>2005</v>
      </c>
      <c r="F4381" s="2">
        <v>45099</v>
      </c>
      <c r="G4381" s="2">
        <v>45310</v>
      </c>
      <c r="H4381" s="2" t="str">
        <f>TEXT(Ecommerce_Sales[[#This Row],[Order_Date]],"mmmm")</f>
        <v>January</v>
      </c>
      <c r="I4381" s="2" t="str">
        <f>TEXT(Ecommerce_Sales[[#This Row],[Order_Date]],"yyyy")</f>
        <v>2024</v>
      </c>
      <c r="J4381" s="2" t="str">
        <f>TEXT(Ecommerce_Sales[[#This Row],[Order_Date]],"mmmm")</f>
        <v>January</v>
      </c>
      <c r="K4381" s="1" t="s">
        <v>1947</v>
      </c>
      <c r="L4381" s="1" t="s">
        <v>10826</v>
      </c>
      <c r="M4381" s="1" t="s">
        <v>1998</v>
      </c>
      <c r="N4381" s="1" t="s">
        <v>1973</v>
      </c>
      <c r="O4381" s="3">
        <v>545</v>
      </c>
      <c r="P4381">
        <v>3</v>
      </c>
      <c r="Q4381" s="3">
        <v>1636</v>
      </c>
      <c r="R4381" s="1" t="s">
        <v>1958</v>
      </c>
      <c r="S4381" s="3">
        <v>174</v>
      </c>
      <c r="T4381">
        <v>3</v>
      </c>
      <c r="U4381" t="str">
        <f>IF(Ecommerce_Sales[[#This Row],[Delivery_Time_Days]]&gt;7,"Delay",IF(Ecommerce_Sales[[#This Row],[Delivery_Time_Days]] = 0,"No delivery",IF(Ecommerce_Sales[[#This Row],[Delivery_Time_Days]]&lt;=7,"On-time")))</f>
        <v>On-time</v>
      </c>
      <c r="V4381" s="7">
        <f>Ecommerce_Sales[[#This Row],[Profit]]/Ecommerce_Sales[[#This Row],[Total_Price]]</f>
        <v>0.30012224938875304</v>
      </c>
      <c r="W4381" s="3">
        <v>491</v>
      </c>
      <c r="X4381" s="3"/>
    </row>
    <row r="4382" spans="1:24" x14ac:dyDescent="0.25">
      <c r="A4382" s="1" t="s">
        <v>10827</v>
      </c>
      <c r="B4382" s="1" t="s">
        <v>108</v>
      </c>
      <c r="C4382" s="1" t="s">
        <v>109</v>
      </c>
      <c r="D4382" s="1" t="s">
        <v>2067</v>
      </c>
      <c r="E4382" s="1" t="s">
        <v>1996</v>
      </c>
      <c r="F4382" s="2">
        <v>45313</v>
      </c>
      <c r="G4382" s="2">
        <v>45638</v>
      </c>
      <c r="H4382" s="2" t="str">
        <f>TEXT(Ecommerce_Sales[[#This Row],[Order_Date]],"mmmm")</f>
        <v>December</v>
      </c>
      <c r="I4382" s="2" t="str">
        <f>TEXT(Ecommerce_Sales[[#This Row],[Order_Date]],"yyyy")</f>
        <v>2024</v>
      </c>
      <c r="J4382" s="2" t="str">
        <f>TEXT(Ecommerce_Sales[[#This Row],[Order_Date]],"mmmm")</f>
        <v>December</v>
      </c>
      <c r="K4382" s="1" t="s">
        <v>1947</v>
      </c>
      <c r="L4382" s="1" t="s">
        <v>10828</v>
      </c>
      <c r="M4382" s="1" t="s">
        <v>1983</v>
      </c>
      <c r="N4382" s="1" t="s">
        <v>1950</v>
      </c>
      <c r="O4382" s="3">
        <v>909</v>
      </c>
      <c r="P4382">
        <v>10</v>
      </c>
      <c r="Q4382" s="3">
        <v>9086</v>
      </c>
      <c r="R4382" s="1" t="s">
        <v>1951</v>
      </c>
      <c r="S4382" s="3">
        <v>776</v>
      </c>
      <c r="T4382">
        <v>3</v>
      </c>
      <c r="U4382" t="str">
        <f>IF(Ecommerce_Sales[[#This Row],[Delivery_Time_Days]]&gt;7,"Delay",IF(Ecommerce_Sales[[#This Row],[Delivery_Time_Days]] = 0,"No delivery",IF(Ecommerce_Sales[[#This Row],[Delivery_Time_Days]]&lt;=7,"On-time")))</f>
        <v>On-time</v>
      </c>
      <c r="V4382" s="7">
        <f>Ecommerce_Sales[[#This Row],[Profit]]/Ecommerce_Sales[[#This Row],[Total_Price]]</f>
        <v>0.39995597622716267</v>
      </c>
      <c r="W4382" s="3">
        <v>3634</v>
      </c>
      <c r="X4382" s="3"/>
    </row>
    <row r="4383" spans="1:24" x14ac:dyDescent="0.25">
      <c r="A4383" s="1" t="s">
        <v>10829</v>
      </c>
      <c r="B4383" s="1" t="s">
        <v>104</v>
      </c>
      <c r="C4383" s="1" t="s">
        <v>105</v>
      </c>
      <c r="D4383" s="1" t="s">
        <v>4552</v>
      </c>
      <c r="E4383" s="1" t="s">
        <v>1966</v>
      </c>
      <c r="F4383" s="2">
        <v>45314</v>
      </c>
      <c r="G4383" s="2">
        <v>45116</v>
      </c>
      <c r="H4383" s="2" t="str">
        <f>TEXT(Ecommerce_Sales[[#This Row],[Order_Date]],"mmmm")</f>
        <v>July</v>
      </c>
      <c r="I4383" s="2" t="str">
        <f>TEXT(Ecommerce_Sales[[#This Row],[Order_Date]],"yyyy")</f>
        <v>2023</v>
      </c>
      <c r="J4383" s="2" t="str">
        <f>TEXT(Ecommerce_Sales[[#This Row],[Order_Date]],"mmmm")</f>
        <v>July</v>
      </c>
      <c r="K4383" s="1" t="s">
        <v>1947</v>
      </c>
      <c r="L4383" s="1" t="s">
        <v>10095</v>
      </c>
      <c r="M4383" s="1" t="s">
        <v>2072</v>
      </c>
      <c r="N4383" s="1" t="s">
        <v>1950</v>
      </c>
      <c r="O4383" s="3">
        <v>933</v>
      </c>
      <c r="P4383">
        <v>2</v>
      </c>
      <c r="Q4383" s="3">
        <v>1865</v>
      </c>
      <c r="R4383" s="1" t="s">
        <v>1951</v>
      </c>
      <c r="S4383" s="3">
        <v>112</v>
      </c>
      <c r="T4383">
        <v>8</v>
      </c>
      <c r="U4383" t="str">
        <f>IF(Ecommerce_Sales[[#This Row],[Delivery_Time_Days]]&gt;7,"Delay",IF(Ecommerce_Sales[[#This Row],[Delivery_Time_Days]] = 0,"No delivery",IF(Ecommerce_Sales[[#This Row],[Delivery_Time_Days]]&lt;=7,"On-time")))</f>
        <v>Delay</v>
      </c>
      <c r="V4383" s="7">
        <f>Ecommerce_Sales[[#This Row],[Profit]]/Ecommerce_Sales[[#This Row],[Total_Price]]</f>
        <v>0.4</v>
      </c>
      <c r="W4383" s="3">
        <v>746</v>
      </c>
      <c r="X4383" s="3"/>
    </row>
    <row r="4384" spans="1:24" x14ac:dyDescent="0.25">
      <c r="A4384" s="1" t="s">
        <v>10830</v>
      </c>
      <c r="B4384" s="1" t="s">
        <v>682</v>
      </c>
      <c r="C4384" s="1" t="s">
        <v>683</v>
      </c>
      <c r="D4384" s="1" t="s">
        <v>3733</v>
      </c>
      <c r="E4384" s="1" t="s">
        <v>1954</v>
      </c>
      <c r="F4384" s="2">
        <v>45645</v>
      </c>
      <c r="G4384" s="2">
        <v>45544</v>
      </c>
      <c r="H4384" s="2" t="str">
        <f>TEXT(Ecommerce_Sales[[#This Row],[Order_Date]],"mmmm")</f>
        <v>September</v>
      </c>
      <c r="I4384" s="2" t="str">
        <f>TEXT(Ecommerce_Sales[[#This Row],[Order_Date]],"yyyy")</f>
        <v>2024</v>
      </c>
      <c r="J4384" s="2" t="str">
        <f>TEXT(Ecommerce_Sales[[#This Row],[Order_Date]],"mmmm")</f>
        <v>September</v>
      </c>
      <c r="K4384" s="1" t="s">
        <v>1947</v>
      </c>
      <c r="L4384" s="1" t="s">
        <v>10831</v>
      </c>
      <c r="M4384" s="1" t="s">
        <v>2072</v>
      </c>
      <c r="N4384" s="1" t="s">
        <v>1950</v>
      </c>
      <c r="O4384" s="3">
        <v>783</v>
      </c>
      <c r="P4384">
        <v>5</v>
      </c>
      <c r="Q4384" s="3">
        <v>3917</v>
      </c>
      <c r="R4384" s="1" t="s">
        <v>2008</v>
      </c>
      <c r="S4384" s="3">
        <v>400</v>
      </c>
      <c r="T4384">
        <v>5</v>
      </c>
      <c r="U4384" t="str">
        <f>IF(Ecommerce_Sales[[#This Row],[Delivery_Time_Days]]&gt;7,"Delay",IF(Ecommerce_Sales[[#This Row],[Delivery_Time_Days]] = 0,"No delivery",IF(Ecommerce_Sales[[#This Row],[Delivery_Time_Days]]&lt;=7,"On-time")))</f>
        <v>On-time</v>
      </c>
      <c r="V4384" s="7">
        <f>Ecommerce_Sales[[#This Row],[Profit]]/Ecommerce_Sales[[#This Row],[Total_Price]]</f>
        <v>0.4000510594842992</v>
      </c>
      <c r="W4384" s="3">
        <v>1567</v>
      </c>
      <c r="X4384" s="3"/>
    </row>
    <row r="4385" spans="1:24" x14ac:dyDescent="0.25">
      <c r="A4385" s="1" t="s">
        <v>10832</v>
      </c>
      <c r="B4385" s="1" t="s">
        <v>697</v>
      </c>
      <c r="C4385" s="1" t="s">
        <v>1778</v>
      </c>
      <c r="D4385" s="1" t="s">
        <v>5204</v>
      </c>
      <c r="E4385" s="1" t="s">
        <v>1954</v>
      </c>
      <c r="F4385" s="2">
        <v>45214</v>
      </c>
      <c r="G4385" s="2">
        <v>45385</v>
      </c>
      <c r="H4385" s="2" t="str">
        <f>TEXT(Ecommerce_Sales[[#This Row],[Order_Date]],"mmmm")</f>
        <v>April</v>
      </c>
      <c r="I4385" s="2" t="str">
        <f>TEXT(Ecommerce_Sales[[#This Row],[Order_Date]],"yyyy")</f>
        <v>2024</v>
      </c>
      <c r="J4385" s="2" t="str">
        <f>TEXT(Ecommerce_Sales[[#This Row],[Order_Date]],"mmmm")</f>
        <v>April</v>
      </c>
      <c r="K4385" s="1" t="s">
        <v>1947</v>
      </c>
      <c r="L4385" s="1" t="s">
        <v>10833</v>
      </c>
      <c r="M4385" s="1" t="s">
        <v>1988</v>
      </c>
      <c r="N4385" s="1" t="s">
        <v>1989</v>
      </c>
      <c r="O4385" s="3">
        <v>698</v>
      </c>
      <c r="P4385">
        <v>2</v>
      </c>
      <c r="Q4385" s="3">
        <v>1396</v>
      </c>
      <c r="R4385" s="1" t="s">
        <v>1951</v>
      </c>
      <c r="S4385" s="3">
        <v>209</v>
      </c>
      <c r="T4385">
        <v>10</v>
      </c>
      <c r="U4385" t="str">
        <f>IF(Ecommerce_Sales[[#This Row],[Delivery_Time_Days]]&gt;7,"Delay",IF(Ecommerce_Sales[[#This Row],[Delivery_Time_Days]] = 0,"No delivery",IF(Ecommerce_Sales[[#This Row],[Delivery_Time_Days]]&lt;=7,"On-time")))</f>
        <v>Delay</v>
      </c>
      <c r="V4385" s="7">
        <f>Ecommerce_Sales[[#This Row],[Profit]]/Ecommerce_Sales[[#This Row],[Total_Price]]</f>
        <v>0.25</v>
      </c>
      <c r="W4385" s="3">
        <v>349</v>
      </c>
      <c r="X4385" s="3"/>
    </row>
    <row r="4386" spans="1:24" x14ac:dyDescent="0.25">
      <c r="A4386" s="1" t="s">
        <v>10834</v>
      </c>
      <c r="B4386" s="1" t="s">
        <v>92</v>
      </c>
      <c r="C4386" s="1" t="s">
        <v>93</v>
      </c>
      <c r="D4386" s="1" t="s">
        <v>6825</v>
      </c>
      <c r="E4386" s="1" t="s">
        <v>1961</v>
      </c>
      <c r="F4386" s="2">
        <v>45313</v>
      </c>
      <c r="G4386" s="2">
        <v>45180</v>
      </c>
      <c r="H4386" s="2" t="str">
        <f>TEXT(Ecommerce_Sales[[#This Row],[Order_Date]],"mmmm")</f>
        <v>September</v>
      </c>
      <c r="I4386" s="2" t="str">
        <f>TEXT(Ecommerce_Sales[[#This Row],[Order_Date]],"yyyy")</f>
        <v>2023</v>
      </c>
      <c r="J4386" s="2" t="str">
        <f>TEXT(Ecommerce_Sales[[#This Row],[Order_Date]],"mmmm")</f>
        <v>September</v>
      </c>
      <c r="K4386" s="1" t="s">
        <v>1947</v>
      </c>
      <c r="L4386" s="1" t="s">
        <v>10835</v>
      </c>
      <c r="M4386" s="1" t="s">
        <v>1983</v>
      </c>
      <c r="N4386" s="1" t="s">
        <v>1950</v>
      </c>
      <c r="O4386" s="3">
        <v>91</v>
      </c>
      <c r="P4386">
        <v>5</v>
      </c>
      <c r="Q4386" s="3">
        <v>456</v>
      </c>
      <c r="R4386" s="1" t="s">
        <v>2008</v>
      </c>
      <c r="S4386" s="3">
        <v>31</v>
      </c>
      <c r="T4386">
        <v>6</v>
      </c>
      <c r="U4386" t="str">
        <f>IF(Ecommerce_Sales[[#This Row],[Delivery_Time_Days]]&gt;7,"Delay",IF(Ecommerce_Sales[[#This Row],[Delivery_Time_Days]] = 0,"No delivery",IF(Ecommerce_Sales[[#This Row],[Delivery_Time_Days]]&lt;=7,"On-time")))</f>
        <v>On-time</v>
      </c>
      <c r="V4386" s="7">
        <f>Ecommerce_Sales[[#This Row],[Profit]]/Ecommerce_Sales[[#This Row],[Total_Price]]</f>
        <v>0.39912280701754388</v>
      </c>
      <c r="W4386" s="3">
        <v>182</v>
      </c>
      <c r="X4386" s="3"/>
    </row>
    <row r="4387" spans="1:24" x14ac:dyDescent="0.25">
      <c r="A4387" s="1" t="s">
        <v>10836</v>
      </c>
      <c r="B4387" s="1" t="s">
        <v>1369</v>
      </c>
      <c r="C4387" s="1" t="s">
        <v>1370</v>
      </c>
      <c r="D4387" s="1" t="s">
        <v>3174</v>
      </c>
      <c r="E4387" s="1" t="s">
        <v>1961</v>
      </c>
      <c r="F4387" s="2">
        <v>45364</v>
      </c>
      <c r="G4387" s="2">
        <v>45104</v>
      </c>
      <c r="H4387" s="2" t="str">
        <f>TEXT(Ecommerce_Sales[[#This Row],[Order_Date]],"mmmm")</f>
        <v>June</v>
      </c>
      <c r="I4387" s="2" t="str">
        <f>TEXT(Ecommerce_Sales[[#This Row],[Order_Date]],"yyyy")</f>
        <v>2023</v>
      </c>
      <c r="J4387" s="2" t="str">
        <f>TEXT(Ecommerce_Sales[[#This Row],[Order_Date]],"mmmm")</f>
        <v>June</v>
      </c>
      <c r="K4387" s="1" t="s">
        <v>1986</v>
      </c>
      <c r="L4387" s="1" t="s">
        <v>10837</v>
      </c>
      <c r="M4387" s="1" t="s">
        <v>1983</v>
      </c>
      <c r="N4387" s="1" t="s">
        <v>1950</v>
      </c>
      <c r="O4387" s="3">
        <v>318</v>
      </c>
      <c r="P4387">
        <v>6</v>
      </c>
      <c r="Q4387" s="3">
        <v>1906</v>
      </c>
      <c r="R4387" s="1" t="s">
        <v>2012</v>
      </c>
      <c r="S4387" s="3">
        <v>276</v>
      </c>
      <c r="U4387" t="str">
        <f>IF(Ecommerce_Sales[[#This Row],[Delivery_Time_Days]]&gt;7,"Delay",IF(Ecommerce_Sales[[#This Row],[Delivery_Time_Days]] = 0,"No delivery",IF(Ecommerce_Sales[[#This Row],[Delivery_Time_Days]]&lt;=7,"On-time")))</f>
        <v>No delivery</v>
      </c>
      <c r="V4387" s="7">
        <f>Ecommerce_Sales[[#This Row],[Profit]]/Ecommerce_Sales[[#This Row],[Total_Price]]</f>
        <v>0.39979013641133265</v>
      </c>
      <c r="W4387" s="3">
        <v>762</v>
      </c>
      <c r="X4387" s="3"/>
    </row>
    <row r="4388" spans="1:24" x14ac:dyDescent="0.25">
      <c r="A4388" s="1" t="s">
        <v>10838</v>
      </c>
      <c r="B4388" s="1" t="s">
        <v>1165</v>
      </c>
      <c r="C4388" s="1" t="s">
        <v>1166</v>
      </c>
      <c r="D4388" s="1" t="s">
        <v>2121</v>
      </c>
      <c r="E4388" s="1" t="s">
        <v>1946</v>
      </c>
      <c r="F4388" s="2">
        <v>45312</v>
      </c>
      <c r="G4388" s="2">
        <v>45458</v>
      </c>
      <c r="H4388" s="2" t="str">
        <f>TEXT(Ecommerce_Sales[[#This Row],[Order_Date]],"mmmm")</f>
        <v>June</v>
      </c>
      <c r="I4388" s="2" t="str">
        <f>TEXT(Ecommerce_Sales[[#This Row],[Order_Date]],"yyyy")</f>
        <v>2024</v>
      </c>
      <c r="J4388" s="2" t="str">
        <f>TEXT(Ecommerce_Sales[[#This Row],[Order_Date]],"mmmm")</f>
        <v>June</v>
      </c>
      <c r="K4388" s="1" t="s">
        <v>1947</v>
      </c>
      <c r="L4388" s="1" t="s">
        <v>10839</v>
      </c>
      <c r="M4388" s="1" t="s">
        <v>2030</v>
      </c>
      <c r="N4388" s="1" t="s">
        <v>1978</v>
      </c>
      <c r="O4388" s="3">
        <v>1151</v>
      </c>
      <c r="P4388">
        <v>2</v>
      </c>
      <c r="Q4388" s="3">
        <v>2302</v>
      </c>
      <c r="R4388" s="1" t="s">
        <v>1958</v>
      </c>
      <c r="S4388" s="3">
        <v>216</v>
      </c>
      <c r="T4388">
        <v>2</v>
      </c>
      <c r="U4388" t="str">
        <f>IF(Ecommerce_Sales[[#This Row],[Delivery_Time_Days]]&gt;7,"Delay",IF(Ecommerce_Sales[[#This Row],[Delivery_Time_Days]] = 0,"No delivery",IF(Ecommerce_Sales[[#This Row],[Delivery_Time_Days]]&lt;=7,"On-time")))</f>
        <v>On-time</v>
      </c>
      <c r="V4388" s="7">
        <f>Ecommerce_Sales[[#This Row],[Profit]]/Ecommerce_Sales[[#This Row],[Total_Price]]</f>
        <v>0.35013032145960032</v>
      </c>
      <c r="W4388" s="3">
        <v>806</v>
      </c>
      <c r="X4388" s="3"/>
    </row>
    <row r="4389" spans="1:24" x14ac:dyDescent="0.25">
      <c r="A4389" s="1" t="s">
        <v>10840</v>
      </c>
      <c r="B4389" s="1" t="s">
        <v>1563</v>
      </c>
      <c r="C4389" s="1" t="s">
        <v>1564</v>
      </c>
      <c r="D4389" s="1" t="s">
        <v>4196</v>
      </c>
      <c r="E4389" s="1" t="s">
        <v>1946</v>
      </c>
      <c r="F4389" s="2">
        <v>45237</v>
      </c>
      <c r="G4389" s="2">
        <v>45387</v>
      </c>
      <c r="H4389" s="2" t="str">
        <f>TEXT(Ecommerce_Sales[[#This Row],[Order_Date]],"mmmm")</f>
        <v>April</v>
      </c>
      <c r="I4389" s="2" t="str">
        <f>TEXT(Ecommerce_Sales[[#This Row],[Order_Date]],"yyyy")</f>
        <v>2024</v>
      </c>
      <c r="J4389" s="2" t="str">
        <f>TEXT(Ecommerce_Sales[[#This Row],[Order_Date]],"mmmm")</f>
        <v>April</v>
      </c>
      <c r="K4389" s="1" t="s">
        <v>1947</v>
      </c>
      <c r="L4389" s="1" t="s">
        <v>6738</v>
      </c>
      <c r="M4389" s="1" t="s">
        <v>2104</v>
      </c>
      <c r="N4389" s="1" t="s">
        <v>1978</v>
      </c>
      <c r="O4389" s="3">
        <v>368</v>
      </c>
      <c r="P4389">
        <v>2</v>
      </c>
      <c r="Q4389" s="3">
        <v>736</v>
      </c>
      <c r="R4389" s="1" t="s">
        <v>2008</v>
      </c>
      <c r="S4389" s="3">
        <v>75</v>
      </c>
      <c r="T4389">
        <v>9</v>
      </c>
      <c r="U4389" t="str">
        <f>IF(Ecommerce_Sales[[#This Row],[Delivery_Time_Days]]&gt;7,"Delay",IF(Ecommerce_Sales[[#This Row],[Delivery_Time_Days]] = 0,"No delivery",IF(Ecommerce_Sales[[#This Row],[Delivery_Time_Days]]&lt;=7,"On-time")))</f>
        <v>Delay</v>
      </c>
      <c r="V4389" s="7">
        <f>Ecommerce_Sales[[#This Row],[Profit]]/Ecommerce_Sales[[#This Row],[Total_Price]]</f>
        <v>0.35054347826086957</v>
      </c>
      <c r="W4389" s="3">
        <v>258</v>
      </c>
      <c r="X4389" s="3"/>
    </row>
    <row r="4390" spans="1:24" x14ac:dyDescent="0.25">
      <c r="A4390" s="1" t="s">
        <v>10841</v>
      </c>
      <c r="B4390" s="1" t="s">
        <v>1248</v>
      </c>
      <c r="C4390" s="1" t="s">
        <v>1249</v>
      </c>
      <c r="D4390" s="1" t="s">
        <v>6161</v>
      </c>
      <c r="E4390" s="1" t="s">
        <v>1996</v>
      </c>
      <c r="F4390" s="2">
        <v>45334</v>
      </c>
      <c r="G4390" s="2">
        <v>44995</v>
      </c>
      <c r="H4390" s="2" t="str">
        <f>TEXT(Ecommerce_Sales[[#This Row],[Order_Date]],"mmmm")</f>
        <v>March</v>
      </c>
      <c r="I4390" s="2" t="str">
        <f>TEXT(Ecommerce_Sales[[#This Row],[Order_Date]],"yyyy")</f>
        <v>2023</v>
      </c>
      <c r="J4390" s="2" t="str">
        <f>TEXT(Ecommerce_Sales[[#This Row],[Order_Date]],"mmmm")</f>
        <v>March</v>
      </c>
      <c r="K4390" s="1" t="s">
        <v>1947</v>
      </c>
      <c r="L4390" s="1" t="s">
        <v>2446</v>
      </c>
      <c r="M4390" s="1" t="s">
        <v>2002</v>
      </c>
      <c r="N4390" s="1" t="s">
        <v>1989</v>
      </c>
      <c r="O4390" s="3">
        <v>159</v>
      </c>
      <c r="P4390">
        <v>2</v>
      </c>
      <c r="Q4390" s="3">
        <v>318</v>
      </c>
      <c r="R4390" s="1" t="s">
        <v>1958</v>
      </c>
      <c r="S4390" s="3">
        <v>19</v>
      </c>
      <c r="T4390">
        <v>5</v>
      </c>
      <c r="U4390" t="str">
        <f>IF(Ecommerce_Sales[[#This Row],[Delivery_Time_Days]]&gt;7,"Delay",IF(Ecommerce_Sales[[#This Row],[Delivery_Time_Days]] = 0,"No delivery",IF(Ecommerce_Sales[[#This Row],[Delivery_Time_Days]]&lt;=7,"On-time")))</f>
        <v>On-time</v>
      </c>
      <c r="V4390" s="7">
        <f>Ecommerce_Sales[[#This Row],[Profit]]/Ecommerce_Sales[[#This Row],[Total_Price]]</f>
        <v>0.25157232704402516</v>
      </c>
      <c r="W4390" s="3">
        <v>80</v>
      </c>
      <c r="X4390" s="3"/>
    </row>
    <row r="4391" spans="1:24" x14ac:dyDescent="0.25">
      <c r="A4391" s="1" t="s">
        <v>10842</v>
      </c>
      <c r="B4391" s="1" t="s">
        <v>828</v>
      </c>
      <c r="C4391" s="1" t="s">
        <v>829</v>
      </c>
      <c r="D4391" s="1" t="s">
        <v>5427</v>
      </c>
      <c r="E4391" s="1" t="s">
        <v>1996</v>
      </c>
      <c r="F4391" s="2">
        <v>45348</v>
      </c>
      <c r="G4391" s="2">
        <v>45398</v>
      </c>
      <c r="H4391" s="2" t="str">
        <f>TEXT(Ecommerce_Sales[[#This Row],[Order_Date]],"mmmm")</f>
        <v>April</v>
      </c>
      <c r="I4391" s="2" t="str">
        <f>TEXT(Ecommerce_Sales[[#This Row],[Order_Date]],"yyyy")</f>
        <v>2024</v>
      </c>
      <c r="J4391" s="2" t="str">
        <f>TEXT(Ecommerce_Sales[[#This Row],[Order_Date]],"mmmm")</f>
        <v>April</v>
      </c>
      <c r="K4391" s="1" t="s">
        <v>1986</v>
      </c>
      <c r="L4391" s="1" t="s">
        <v>5068</v>
      </c>
      <c r="M4391" s="1" t="s">
        <v>1949</v>
      </c>
      <c r="N4391" s="1" t="s">
        <v>1950</v>
      </c>
      <c r="O4391" s="3">
        <v>961</v>
      </c>
      <c r="P4391">
        <v>2</v>
      </c>
      <c r="Q4391" s="3">
        <v>1921</v>
      </c>
      <c r="R4391" s="1" t="s">
        <v>1951</v>
      </c>
      <c r="S4391" s="3">
        <v>271</v>
      </c>
      <c r="U4391" t="str">
        <f>IF(Ecommerce_Sales[[#This Row],[Delivery_Time_Days]]&gt;7,"Delay",IF(Ecommerce_Sales[[#This Row],[Delivery_Time_Days]] = 0,"No delivery",IF(Ecommerce_Sales[[#This Row],[Delivery_Time_Days]]&lt;=7,"On-time")))</f>
        <v>No delivery</v>
      </c>
      <c r="V4391" s="7">
        <f>Ecommerce_Sales[[#This Row],[Profit]]/Ecommerce_Sales[[#This Row],[Total_Price]]</f>
        <v>0.40031233732431026</v>
      </c>
      <c r="W4391" s="3">
        <v>769</v>
      </c>
      <c r="X4391" s="3"/>
    </row>
    <row r="4392" spans="1:24" x14ac:dyDescent="0.25">
      <c r="A4392" s="1" t="s">
        <v>10843</v>
      </c>
      <c r="B4392" s="1" t="s">
        <v>515</v>
      </c>
      <c r="C4392" s="1" t="s">
        <v>1409</v>
      </c>
      <c r="D4392" s="1" t="s">
        <v>9094</v>
      </c>
      <c r="E4392" s="1" t="s">
        <v>1954</v>
      </c>
      <c r="F4392" s="2">
        <v>45092</v>
      </c>
      <c r="G4392" s="2">
        <v>45221</v>
      </c>
      <c r="H4392" s="2" t="str">
        <f>TEXT(Ecommerce_Sales[[#This Row],[Order_Date]],"mmmm")</f>
        <v>October</v>
      </c>
      <c r="I4392" s="2" t="str">
        <f>TEXT(Ecommerce_Sales[[#This Row],[Order_Date]],"yyyy")</f>
        <v>2023</v>
      </c>
      <c r="J4392" s="2" t="str">
        <f>TEXT(Ecommerce_Sales[[#This Row],[Order_Date]],"mmmm")</f>
        <v>October</v>
      </c>
      <c r="K4392" s="1" t="s">
        <v>1947</v>
      </c>
      <c r="L4392" s="1" t="s">
        <v>10844</v>
      </c>
      <c r="M4392" s="1" t="s">
        <v>1949</v>
      </c>
      <c r="N4392" s="1" t="s">
        <v>1950</v>
      </c>
      <c r="O4392" s="3">
        <v>1066</v>
      </c>
      <c r="P4392">
        <v>6</v>
      </c>
      <c r="Q4392" s="3">
        <v>6395</v>
      </c>
      <c r="R4392" s="1" t="s">
        <v>1951</v>
      </c>
      <c r="S4392" s="3">
        <v>436</v>
      </c>
      <c r="T4392">
        <v>2</v>
      </c>
      <c r="U4392" t="str">
        <f>IF(Ecommerce_Sales[[#This Row],[Delivery_Time_Days]]&gt;7,"Delay",IF(Ecommerce_Sales[[#This Row],[Delivery_Time_Days]] = 0,"No delivery",IF(Ecommerce_Sales[[#This Row],[Delivery_Time_Days]]&lt;=7,"On-time")))</f>
        <v>On-time</v>
      </c>
      <c r="V4392" s="7">
        <f>Ecommerce_Sales[[#This Row],[Profit]]/Ecommerce_Sales[[#This Row],[Total_Price]]</f>
        <v>0.4</v>
      </c>
      <c r="W4392" s="3">
        <v>2558</v>
      </c>
      <c r="X4392" s="3"/>
    </row>
    <row r="4393" spans="1:24" x14ac:dyDescent="0.25">
      <c r="A4393" s="1" t="s">
        <v>10845</v>
      </c>
      <c r="B4393" s="1" t="s">
        <v>18</v>
      </c>
      <c r="C4393" s="1" t="s">
        <v>19</v>
      </c>
      <c r="D4393" s="1" t="s">
        <v>2181</v>
      </c>
      <c r="E4393" s="1" t="s">
        <v>1946</v>
      </c>
      <c r="F4393" s="2">
        <v>45294</v>
      </c>
      <c r="G4393" s="2">
        <v>44952</v>
      </c>
      <c r="H4393" s="2" t="str">
        <f>TEXT(Ecommerce_Sales[[#This Row],[Order_Date]],"mmmm")</f>
        <v>January</v>
      </c>
      <c r="I4393" s="2" t="str">
        <f>TEXT(Ecommerce_Sales[[#This Row],[Order_Date]],"yyyy")</f>
        <v>2023</v>
      </c>
      <c r="J4393" s="2" t="str">
        <f>TEXT(Ecommerce_Sales[[#This Row],[Order_Date]],"mmmm")</f>
        <v>January</v>
      </c>
      <c r="K4393" s="1" t="s">
        <v>1947</v>
      </c>
      <c r="L4393" s="1" t="s">
        <v>4909</v>
      </c>
      <c r="M4393" s="1" t="s">
        <v>1956</v>
      </c>
      <c r="N4393" s="1" t="s">
        <v>1957</v>
      </c>
      <c r="O4393" s="3">
        <v>31</v>
      </c>
      <c r="P4393">
        <v>2</v>
      </c>
      <c r="Q4393" s="3">
        <v>63</v>
      </c>
      <c r="R4393" s="1" t="s">
        <v>1958</v>
      </c>
      <c r="S4393" s="3">
        <v>4</v>
      </c>
      <c r="T4393">
        <v>5</v>
      </c>
      <c r="U4393" t="str">
        <f>IF(Ecommerce_Sales[[#This Row],[Delivery_Time_Days]]&gt;7,"Delay",IF(Ecommerce_Sales[[#This Row],[Delivery_Time_Days]] = 0,"No delivery",IF(Ecommerce_Sales[[#This Row],[Delivery_Time_Days]]&lt;=7,"On-time")))</f>
        <v>On-time</v>
      </c>
      <c r="V4393" s="7">
        <f>Ecommerce_Sales[[#This Row],[Profit]]/Ecommerce_Sales[[#This Row],[Total_Price]]</f>
        <v>0.14285714285714285</v>
      </c>
      <c r="W4393" s="3">
        <v>9</v>
      </c>
      <c r="X4393" s="3"/>
    </row>
    <row r="4394" spans="1:24" x14ac:dyDescent="0.25">
      <c r="A4394" s="1" t="s">
        <v>10846</v>
      </c>
      <c r="B4394" s="1" t="s">
        <v>973</v>
      </c>
      <c r="C4394" s="1" t="s">
        <v>974</v>
      </c>
      <c r="D4394" s="1" t="s">
        <v>5537</v>
      </c>
      <c r="E4394" s="1" t="s">
        <v>1981</v>
      </c>
      <c r="F4394" s="2">
        <v>45471</v>
      </c>
      <c r="G4394" s="2">
        <v>45544</v>
      </c>
      <c r="H4394" s="2" t="str">
        <f>TEXT(Ecommerce_Sales[[#This Row],[Order_Date]],"mmmm")</f>
        <v>September</v>
      </c>
      <c r="I4394" s="2" t="str">
        <f>TEXT(Ecommerce_Sales[[#This Row],[Order_Date]],"yyyy")</f>
        <v>2024</v>
      </c>
      <c r="J4394" s="2" t="str">
        <f>TEXT(Ecommerce_Sales[[#This Row],[Order_Date]],"mmmm")</f>
        <v>September</v>
      </c>
      <c r="K4394" s="1" t="s">
        <v>1947</v>
      </c>
      <c r="L4394" s="1" t="s">
        <v>10847</v>
      </c>
      <c r="M4394" s="1" t="s">
        <v>1949</v>
      </c>
      <c r="N4394" s="1" t="s">
        <v>1950</v>
      </c>
      <c r="O4394" s="3">
        <v>100</v>
      </c>
      <c r="P4394">
        <v>2</v>
      </c>
      <c r="Q4394" s="3">
        <v>201</v>
      </c>
      <c r="R4394" s="1" t="s">
        <v>1951</v>
      </c>
      <c r="S4394" s="3">
        <v>10</v>
      </c>
      <c r="T4394">
        <v>6</v>
      </c>
      <c r="U4394" t="str">
        <f>IF(Ecommerce_Sales[[#This Row],[Delivery_Time_Days]]&gt;7,"Delay",IF(Ecommerce_Sales[[#This Row],[Delivery_Time_Days]] = 0,"No delivery",IF(Ecommerce_Sales[[#This Row],[Delivery_Time_Days]]&lt;=7,"On-time")))</f>
        <v>On-time</v>
      </c>
      <c r="V4394" s="7">
        <f>Ecommerce_Sales[[#This Row],[Profit]]/Ecommerce_Sales[[#This Row],[Total_Price]]</f>
        <v>0.39800995024875624</v>
      </c>
      <c r="W4394" s="3">
        <v>80</v>
      </c>
      <c r="X4394" s="3"/>
    </row>
    <row r="4395" spans="1:24" x14ac:dyDescent="0.25">
      <c r="A4395" s="1" t="s">
        <v>10848</v>
      </c>
      <c r="B4395" s="1" t="s">
        <v>920</v>
      </c>
      <c r="C4395" s="1" t="s">
        <v>921</v>
      </c>
      <c r="D4395" s="1" t="s">
        <v>2917</v>
      </c>
      <c r="E4395" s="1" t="s">
        <v>1966</v>
      </c>
      <c r="F4395" s="2">
        <v>45189</v>
      </c>
      <c r="G4395" s="2">
        <v>45470</v>
      </c>
      <c r="H4395" s="2" t="str">
        <f>TEXT(Ecommerce_Sales[[#This Row],[Order_Date]],"mmmm")</f>
        <v>June</v>
      </c>
      <c r="I4395" s="2" t="str">
        <f>TEXT(Ecommerce_Sales[[#This Row],[Order_Date]],"yyyy")</f>
        <v>2024</v>
      </c>
      <c r="J4395" s="2" t="str">
        <f>TEXT(Ecommerce_Sales[[#This Row],[Order_Date]],"mmmm")</f>
        <v>June</v>
      </c>
      <c r="K4395" s="1" t="s">
        <v>1947</v>
      </c>
      <c r="L4395" s="1" t="s">
        <v>10849</v>
      </c>
      <c r="M4395" s="1" t="s">
        <v>2002</v>
      </c>
      <c r="N4395" s="1" t="s">
        <v>1989</v>
      </c>
      <c r="O4395" s="3">
        <v>547</v>
      </c>
      <c r="P4395">
        <v>4</v>
      </c>
      <c r="Q4395" s="3">
        <v>2187</v>
      </c>
      <c r="R4395" s="1" t="s">
        <v>2008</v>
      </c>
      <c r="S4395" s="3">
        <v>210</v>
      </c>
      <c r="T4395">
        <v>9</v>
      </c>
      <c r="U4395" t="str">
        <f>IF(Ecommerce_Sales[[#This Row],[Delivery_Time_Days]]&gt;7,"Delay",IF(Ecommerce_Sales[[#This Row],[Delivery_Time_Days]] = 0,"No delivery",IF(Ecommerce_Sales[[#This Row],[Delivery_Time_Days]]&lt;=7,"On-time")))</f>
        <v>Delay</v>
      </c>
      <c r="V4395" s="7">
        <f>Ecommerce_Sales[[#This Row],[Profit]]/Ecommerce_Sales[[#This Row],[Total_Price]]</f>
        <v>0.25011431184270688</v>
      </c>
      <c r="W4395" s="3">
        <v>547</v>
      </c>
      <c r="X4395" s="3"/>
    </row>
    <row r="4396" spans="1:24" x14ac:dyDescent="0.25">
      <c r="A4396" s="1" t="s">
        <v>10850</v>
      </c>
      <c r="B4396" s="1" t="s">
        <v>160</v>
      </c>
      <c r="C4396" s="1" t="s">
        <v>1142</v>
      </c>
      <c r="D4396" s="1" t="s">
        <v>4636</v>
      </c>
      <c r="E4396" s="1" t="s">
        <v>1966</v>
      </c>
      <c r="F4396" s="2">
        <v>45654</v>
      </c>
      <c r="G4396" s="2">
        <v>45057</v>
      </c>
      <c r="H4396" s="2" t="str">
        <f>TEXT(Ecommerce_Sales[[#This Row],[Order_Date]],"mmmm")</f>
        <v>May</v>
      </c>
      <c r="I4396" s="2" t="str">
        <f>TEXT(Ecommerce_Sales[[#This Row],[Order_Date]],"yyyy")</f>
        <v>2023</v>
      </c>
      <c r="J4396" s="2" t="str">
        <f>TEXT(Ecommerce_Sales[[#This Row],[Order_Date]],"mmmm")</f>
        <v>May</v>
      </c>
      <c r="K4396" s="1" t="s">
        <v>1947</v>
      </c>
      <c r="L4396" s="1" t="s">
        <v>10851</v>
      </c>
      <c r="M4396" s="1" t="s">
        <v>2007</v>
      </c>
      <c r="N4396" s="1" t="s">
        <v>1973</v>
      </c>
      <c r="O4396" s="3">
        <v>906</v>
      </c>
      <c r="P4396">
        <v>2</v>
      </c>
      <c r="Q4396" s="3">
        <v>1812</v>
      </c>
      <c r="R4396" s="1" t="s">
        <v>1958</v>
      </c>
      <c r="S4396" s="3">
        <v>255</v>
      </c>
      <c r="T4396">
        <v>10</v>
      </c>
      <c r="U4396" t="str">
        <f>IF(Ecommerce_Sales[[#This Row],[Delivery_Time_Days]]&gt;7,"Delay",IF(Ecommerce_Sales[[#This Row],[Delivery_Time_Days]] = 0,"No delivery",IF(Ecommerce_Sales[[#This Row],[Delivery_Time_Days]]&lt;=7,"On-time")))</f>
        <v>Delay</v>
      </c>
      <c r="V4396" s="7">
        <f>Ecommerce_Sales[[#This Row],[Profit]]/Ecommerce_Sales[[#This Row],[Total_Price]]</f>
        <v>0.29966887417218541</v>
      </c>
      <c r="W4396" s="3">
        <v>543</v>
      </c>
      <c r="X4396" s="3"/>
    </row>
    <row r="4397" spans="1:24" x14ac:dyDescent="0.25">
      <c r="A4397" s="1" t="s">
        <v>10852</v>
      </c>
      <c r="B4397" s="1" t="s">
        <v>795</v>
      </c>
      <c r="C4397" s="1" t="s">
        <v>796</v>
      </c>
      <c r="D4397" s="1" t="s">
        <v>2553</v>
      </c>
      <c r="E4397" s="1" t="s">
        <v>1954</v>
      </c>
      <c r="F4397" s="2">
        <v>45100</v>
      </c>
      <c r="G4397" s="2">
        <v>45013</v>
      </c>
      <c r="H4397" s="2" t="str">
        <f>TEXT(Ecommerce_Sales[[#This Row],[Order_Date]],"mmmm")</f>
        <v>March</v>
      </c>
      <c r="I4397" s="2" t="str">
        <f>TEXT(Ecommerce_Sales[[#This Row],[Order_Date]],"yyyy")</f>
        <v>2023</v>
      </c>
      <c r="J4397" s="2" t="str">
        <f>TEXT(Ecommerce_Sales[[#This Row],[Order_Date]],"mmmm")</f>
        <v>March</v>
      </c>
      <c r="K4397" s="1" t="s">
        <v>1947</v>
      </c>
      <c r="L4397" s="1" t="s">
        <v>10853</v>
      </c>
      <c r="M4397" s="1" t="s">
        <v>2104</v>
      </c>
      <c r="N4397" s="1" t="s">
        <v>1978</v>
      </c>
      <c r="O4397" s="3">
        <v>735</v>
      </c>
      <c r="P4397">
        <v>2</v>
      </c>
      <c r="Q4397" s="3">
        <v>1470</v>
      </c>
      <c r="R4397" s="1" t="s">
        <v>1951</v>
      </c>
      <c r="S4397" s="3">
        <v>220</v>
      </c>
      <c r="T4397">
        <v>4</v>
      </c>
      <c r="U4397" t="str">
        <f>IF(Ecommerce_Sales[[#This Row],[Delivery_Time_Days]]&gt;7,"Delay",IF(Ecommerce_Sales[[#This Row],[Delivery_Time_Days]] = 0,"No delivery",IF(Ecommerce_Sales[[#This Row],[Delivery_Time_Days]]&lt;=7,"On-time")))</f>
        <v>On-time</v>
      </c>
      <c r="V4397" s="7">
        <f>Ecommerce_Sales[[#This Row],[Profit]]/Ecommerce_Sales[[#This Row],[Total_Price]]</f>
        <v>0.34965986394557824</v>
      </c>
      <c r="W4397" s="3">
        <v>514</v>
      </c>
      <c r="X4397" s="3"/>
    </row>
    <row r="4398" spans="1:24" x14ac:dyDescent="0.25">
      <c r="A4398" s="1" t="s">
        <v>10854</v>
      </c>
      <c r="B4398" s="1" t="s">
        <v>96</v>
      </c>
      <c r="C4398" s="1" t="s">
        <v>97</v>
      </c>
      <c r="D4398" s="1" t="s">
        <v>7363</v>
      </c>
      <c r="E4398" s="1" t="s">
        <v>1961</v>
      </c>
      <c r="F4398" s="2">
        <v>45608</v>
      </c>
      <c r="G4398" s="2">
        <v>44931</v>
      </c>
      <c r="H4398" s="2" t="str">
        <f>TEXT(Ecommerce_Sales[[#This Row],[Order_Date]],"mmmm")</f>
        <v>January</v>
      </c>
      <c r="I4398" s="2" t="str">
        <f>TEXT(Ecommerce_Sales[[#This Row],[Order_Date]],"yyyy")</f>
        <v>2023</v>
      </c>
      <c r="J4398" s="2" t="str">
        <f>TEXT(Ecommerce_Sales[[#This Row],[Order_Date]],"mmmm")</f>
        <v>January</v>
      </c>
      <c r="K4398" s="1" t="s">
        <v>1986</v>
      </c>
      <c r="L4398" s="1" t="s">
        <v>10855</v>
      </c>
      <c r="M4398" s="1" t="s">
        <v>2026</v>
      </c>
      <c r="N4398" s="1" t="s">
        <v>1978</v>
      </c>
      <c r="O4398" s="3">
        <v>733</v>
      </c>
      <c r="P4398">
        <v>2</v>
      </c>
      <c r="Q4398" s="3">
        <v>1466</v>
      </c>
      <c r="R4398" s="1" t="s">
        <v>2016</v>
      </c>
      <c r="S4398" s="3">
        <v>178</v>
      </c>
      <c r="U4398" t="str">
        <f>IF(Ecommerce_Sales[[#This Row],[Delivery_Time_Days]]&gt;7,"Delay",IF(Ecommerce_Sales[[#This Row],[Delivery_Time_Days]] = 0,"No delivery",IF(Ecommerce_Sales[[#This Row],[Delivery_Time_Days]]&lt;=7,"On-time")))</f>
        <v>No delivery</v>
      </c>
      <c r="V4398" s="7">
        <f>Ecommerce_Sales[[#This Row],[Profit]]/Ecommerce_Sales[[#This Row],[Total_Price]]</f>
        <v>0.34993178717598911</v>
      </c>
      <c r="W4398" s="3">
        <v>513</v>
      </c>
      <c r="X4398" s="3"/>
    </row>
    <row r="4399" spans="1:24" x14ac:dyDescent="0.25">
      <c r="A4399" s="1" t="s">
        <v>10856</v>
      </c>
      <c r="B4399" s="1" t="s">
        <v>904</v>
      </c>
      <c r="C4399" s="1" t="s">
        <v>905</v>
      </c>
      <c r="D4399" s="1" t="s">
        <v>5325</v>
      </c>
      <c r="E4399" s="1" t="s">
        <v>2005</v>
      </c>
      <c r="F4399" s="2">
        <v>45136</v>
      </c>
      <c r="G4399" s="2">
        <v>45560</v>
      </c>
      <c r="H4399" s="2" t="str">
        <f>TEXT(Ecommerce_Sales[[#This Row],[Order_Date]],"mmmm")</f>
        <v>September</v>
      </c>
      <c r="I4399" s="2" t="str">
        <f>TEXT(Ecommerce_Sales[[#This Row],[Order_Date]],"yyyy")</f>
        <v>2024</v>
      </c>
      <c r="J4399" s="2" t="str">
        <f>TEXT(Ecommerce_Sales[[#This Row],[Order_Date]],"mmmm")</f>
        <v>September</v>
      </c>
      <c r="K4399" s="1" t="s">
        <v>1947</v>
      </c>
      <c r="L4399" s="1" t="s">
        <v>7198</v>
      </c>
      <c r="M4399" s="1" t="s">
        <v>2026</v>
      </c>
      <c r="N4399" s="1" t="s">
        <v>1978</v>
      </c>
      <c r="O4399" s="3">
        <v>896</v>
      </c>
      <c r="P4399">
        <v>1</v>
      </c>
      <c r="Q4399" s="3">
        <v>896</v>
      </c>
      <c r="R4399" s="1" t="s">
        <v>2016</v>
      </c>
      <c r="S4399" s="3">
        <v>129</v>
      </c>
      <c r="T4399">
        <v>3</v>
      </c>
      <c r="U4399" t="str">
        <f>IF(Ecommerce_Sales[[#This Row],[Delivery_Time_Days]]&gt;7,"Delay",IF(Ecommerce_Sales[[#This Row],[Delivery_Time_Days]] = 0,"No delivery",IF(Ecommerce_Sales[[#This Row],[Delivery_Time_Days]]&lt;=7,"On-time")))</f>
        <v>On-time</v>
      </c>
      <c r="V4399" s="7">
        <f>Ecommerce_Sales[[#This Row],[Profit]]/Ecommerce_Sales[[#This Row],[Total_Price]]</f>
        <v>0.35044642857142855</v>
      </c>
      <c r="W4399" s="3">
        <v>314</v>
      </c>
      <c r="X4399" s="3"/>
    </row>
    <row r="4400" spans="1:24" x14ac:dyDescent="0.25">
      <c r="A4400" s="1" t="s">
        <v>10857</v>
      </c>
      <c r="B4400" s="1" t="s">
        <v>1443</v>
      </c>
      <c r="C4400" s="1" t="s">
        <v>1444</v>
      </c>
      <c r="D4400" s="1" t="s">
        <v>8389</v>
      </c>
      <c r="E4400" s="1" t="s">
        <v>2005</v>
      </c>
      <c r="F4400" s="2">
        <v>45337</v>
      </c>
      <c r="G4400" s="2">
        <v>45335</v>
      </c>
      <c r="H4400" s="2" t="str">
        <f>TEXT(Ecommerce_Sales[[#This Row],[Order_Date]],"mmmm")</f>
        <v>February</v>
      </c>
      <c r="I4400" s="2" t="str">
        <f>TEXT(Ecommerce_Sales[[#This Row],[Order_Date]],"yyyy")</f>
        <v>2024</v>
      </c>
      <c r="J4400" s="2" t="str">
        <f>TEXT(Ecommerce_Sales[[#This Row],[Order_Date]],"mmmm")</f>
        <v>February</v>
      </c>
      <c r="K4400" s="1" t="s">
        <v>1947</v>
      </c>
      <c r="L4400" s="1" t="s">
        <v>10858</v>
      </c>
      <c r="M4400" s="1" t="s">
        <v>2007</v>
      </c>
      <c r="N4400" s="1" t="s">
        <v>1973</v>
      </c>
      <c r="O4400" s="3">
        <v>749</v>
      </c>
      <c r="P4400">
        <v>4</v>
      </c>
      <c r="Q4400" s="3">
        <v>2996</v>
      </c>
      <c r="R4400" s="1" t="s">
        <v>1951</v>
      </c>
      <c r="S4400" s="3">
        <v>440</v>
      </c>
      <c r="T4400">
        <v>4</v>
      </c>
      <c r="U4400" t="str">
        <f>IF(Ecommerce_Sales[[#This Row],[Delivery_Time_Days]]&gt;7,"Delay",IF(Ecommerce_Sales[[#This Row],[Delivery_Time_Days]] = 0,"No delivery",IF(Ecommerce_Sales[[#This Row],[Delivery_Time_Days]]&lt;=7,"On-time")))</f>
        <v>On-time</v>
      </c>
      <c r="V4400" s="7">
        <f>Ecommerce_Sales[[#This Row],[Profit]]/Ecommerce_Sales[[#This Row],[Total_Price]]</f>
        <v>0.3000667556742323</v>
      </c>
      <c r="W4400" s="3">
        <v>899</v>
      </c>
      <c r="X4400" s="3"/>
    </row>
    <row r="4401" spans="1:24" x14ac:dyDescent="0.25">
      <c r="A4401" s="1" t="s">
        <v>10859</v>
      </c>
      <c r="B4401" s="1" t="s">
        <v>1273</v>
      </c>
      <c r="C4401" s="1" t="s">
        <v>1274</v>
      </c>
      <c r="D4401" s="1" t="s">
        <v>3855</v>
      </c>
      <c r="E4401" s="1" t="s">
        <v>1966</v>
      </c>
      <c r="F4401" s="2">
        <v>45126</v>
      </c>
      <c r="G4401" s="2">
        <v>45469</v>
      </c>
      <c r="H4401" s="2" t="str">
        <f>TEXT(Ecommerce_Sales[[#This Row],[Order_Date]],"mmmm")</f>
        <v>June</v>
      </c>
      <c r="I4401" s="2" t="str">
        <f>TEXT(Ecommerce_Sales[[#This Row],[Order_Date]],"yyyy")</f>
        <v>2024</v>
      </c>
      <c r="J4401" s="2" t="str">
        <f>TEXT(Ecommerce_Sales[[#This Row],[Order_Date]],"mmmm")</f>
        <v>June</v>
      </c>
      <c r="K4401" s="1" t="s">
        <v>1947</v>
      </c>
      <c r="L4401" s="1" t="s">
        <v>10860</v>
      </c>
      <c r="M4401" s="1" t="s">
        <v>2079</v>
      </c>
      <c r="N4401" s="1" t="s">
        <v>1973</v>
      </c>
      <c r="O4401" s="3">
        <v>510</v>
      </c>
      <c r="P4401">
        <v>4</v>
      </c>
      <c r="Q4401" s="3">
        <v>2040</v>
      </c>
      <c r="R4401" s="1" t="s">
        <v>1951</v>
      </c>
      <c r="S4401" s="3">
        <v>139</v>
      </c>
      <c r="T4401">
        <v>6</v>
      </c>
      <c r="U4401" t="str">
        <f>IF(Ecommerce_Sales[[#This Row],[Delivery_Time_Days]]&gt;7,"Delay",IF(Ecommerce_Sales[[#This Row],[Delivery_Time_Days]] = 0,"No delivery",IF(Ecommerce_Sales[[#This Row],[Delivery_Time_Days]]&lt;=7,"On-time")))</f>
        <v>On-time</v>
      </c>
      <c r="V4401" s="7">
        <f>Ecommerce_Sales[[#This Row],[Profit]]/Ecommerce_Sales[[#This Row],[Total_Price]]</f>
        <v>0.3</v>
      </c>
      <c r="W4401" s="3">
        <v>612</v>
      </c>
      <c r="X4401" s="3"/>
    </row>
    <row r="4402" spans="1:24" x14ac:dyDescent="0.25">
      <c r="A4402" s="1" t="s">
        <v>10861</v>
      </c>
      <c r="B4402" s="1" t="s">
        <v>588</v>
      </c>
      <c r="C4402" s="1" t="s">
        <v>589</v>
      </c>
      <c r="D4402" s="1" t="s">
        <v>5533</v>
      </c>
      <c r="E4402" s="1" t="s">
        <v>1981</v>
      </c>
      <c r="F4402" s="2">
        <v>45640</v>
      </c>
      <c r="G4402" s="2">
        <v>45589</v>
      </c>
      <c r="H4402" s="2" t="str">
        <f>TEXT(Ecommerce_Sales[[#This Row],[Order_Date]],"mmmm")</f>
        <v>October</v>
      </c>
      <c r="I4402" s="2" t="str">
        <f>TEXT(Ecommerce_Sales[[#This Row],[Order_Date]],"yyyy")</f>
        <v>2024</v>
      </c>
      <c r="J4402" s="2" t="str">
        <f>TEXT(Ecommerce_Sales[[#This Row],[Order_Date]],"mmmm")</f>
        <v>October</v>
      </c>
      <c r="K4402" s="1" t="s">
        <v>1947</v>
      </c>
      <c r="L4402" s="1" t="s">
        <v>10862</v>
      </c>
      <c r="M4402" s="1" t="s">
        <v>2043</v>
      </c>
      <c r="N4402" s="1" t="s">
        <v>1989</v>
      </c>
      <c r="O4402" s="3">
        <v>298</v>
      </c>
      <c r="P4402">
        <v>2</v>
      </c>
      <c r="Q4402" s="3">
        <v>597</v>
      </c>
      <c r="R4402" s="1" t="s">
        <v>1958</v>
      </c>
      <c r="S4402" s="3">
        <v>51</v>
      </c>
      <c r="T4402">
        <v>9</v>
      </c>
      <c r="U4402" t="str">
        <f>IF(Ecommerce_Sales[[#This Row],[Delivery_Time_Days]]&gt;7,"Delay",IF(Ecommerce_Sales[[#This Row],[Delivery_Time_Days]] = 0,"No delivery",IF(Ecommerce_Sales[[#This Row],[Delivery_Time_Days]]&lt;=7,"On-time")))</f>
        <v>Delay</v>
      </c>
      <c r="V4402" s="7">
        <f>Ecommerce_Sales[[#This Row],[Profit]]/Ecommerce_Sales[[#This Row],[Total_Price]]</f>
        <v>0.24958123953098826</v>
      </c>
      <c r="W4402" s="3">
        <v>149</v>
      </c>
      <c r="X4402" s="3"/>
    </row>
    <row r="4403" spans="1:24" x14ac:dyDescent="0.25">
      <c r="A4403" s="1" t="s">
        <v>10863</v>
      </c>
      <c r="B4403" s="1" t="s">
        <v>1189</v>
      </c>
      <c r="C4403" s="1" t="s">
        <v>1190</v>
      </c>
      <c r="D4403" s="1" t="s">
        <v>6863</v>
      </c>
      <c r="E4403" s="1" t="s">
        <v>1966</v>
      </c>
      <c r="F4403" s="2">
        <v>45326</v>
      </c>
      <c r="G4403" s="2">
        <v>45257</v>
      </c>
      <c r="H4403" s="2" t="str">
        <f>TEXT(Ecommerce_Sales[[#This Row],[Order_Date]],"mmmm")</f>
        <v>November</v>
      </c>
      <c r="I4403" s="2" t="str">
        <f>TEXT(Ecommerce_Sales[[#This Row],[Order_Date]],"yyyy")</f>
        <v>2023</v>
      </c>
      <c r="J4403" s="2" t="str">
        <f>TEXT(Ecommerce_Sales[[#This Row],[Order_Date]],"mmmm")</f>
        <v>November</v>
      </c>
      <c r="K4403" s="1" t="s">
        <v>1947</v>
      </c>
      <c r="L4403" s="1" t="s">
        <v>10864</v>
      </c>
      <c r="M4403" s="1" t="s">
        <v>1983</v>
      </c>
      <c r="N4403" s="1" t="s">
        <v>1950</v>
      </c>
      <c r="O4403" s="3">
        <v>819</v>
      </c>
      <c r="P4403">
        <v>1</v>
      </c>
      <c r="Q4403" s="3">
        <v>819</v>
      </c>
      <c r="R4403" s="1" t="s">
        <v>1951</v>
      </c>
      <c r="S4403" s="3">
        <v>69</v>
      </c>
      <c r="T4403">
        <v>8</v>
      </c>
      <c r="U4403" t="str">
        <f>IF(Ecommerce_Sales[[#This Row],[Delivery_Time_Days]]&gt;7,"Delay",IF(Ecommerce_Sales[[#This Row],[Delivery_Time_Days]] = 0,"No delivery",IF(Ecommerce_Sales[[#This Row],[Delivery_Time_Days]]&lt;=7,"On-time")))</f>
        <v>Delay</v>
      </c>
      <c r="V4403" s="7">
        <f>Ecommerce_Sales[[#This Row],[Profit]]/Ecommerce_Sales[[#This Row],[Total_Price]]</f>
        <v>0.40048840048840051</v>
      </c>
      <c r="W4403" s="3">
        <v>328</v>
      </c>
      <c r="X4403" s="3"/>
    </row>
    <row r="4404" spans="1:24" x14ac:dyDescent="0.25">
      <c r="A4404" s="1" t="s">
        <v>10865</v>
      </c>
      <c r="B4404" s="1" t="s">
        <v>1594</v>
      </c>
      <c r="C4404" s="1" t="s">
        <v>1595</v>
      </c>
      <c r="D4404" s="1" t="s">
        <v>5354</v>
      </c>
      <c r="E4404" s="1" t="s">
        <v>1981</v>
      </c>
      <c r="F4404" s="2">
        <v>45230</v>
      </c>
      <c r="G4404" s="2">
        <v>45029</v>
      </c>
      <c r="H4404" s="2" t="str">
        <f>TEXT(Ecommerce_Sales[[#This Row],[Order_Date]],"mmmm")</f>
        <v>April</v>
      </c>
      <c r="I4404" s="2" t="str">
        <f>TEXT(Ecommerce_Sales[[#This Row],[Order_Date]],"yyyy")</f>
        <v>2023</v>
      </c>
      <c r="J4404" s="2" t="str">
        <f>TEXT(Ecommerce_Sales[[#This Row],[Order_Date]],"mmmm")</f>
        <v>April</v>
      </c>
      <c r="K4404" s="1" t="s">
        <v>1947</v>
      </c>
      <c r="L4404" s="1" t="s">
        <v>10866</v>
      </c>
      <c r="M4404" s="1" t="s">
        <v>2043</v>
      </c>
      <c r="N4404" s="1" t="s">
        <v>1989</v>
      </c>
      <c r="O4404" s="3">
        <v>96</v>
      </c>
      <c r="P4404">
        <v>3</v>
      </c>
      <c r="Q4404" s="3">
        <v>287</v>
      </c>
      <c r="R4404" s="1" t="s">
        <v>1958</v>
      </c>
      <c r="S4404" s="3">
        <v>42</v>
      </c>
      <c r="T4404">
        <v>4</v>
      </c>
      <c r="U4404" t="str">
        <f>IF(Ecommerce_Sales[[#This Row],[Delivery_Time_Days]]&gt;7,"Delay",IF(Ecommerce_Sales[[#This Row],[Delivery_Time_Days]] = 0,"No delivery",IF(Ecommerce_Sales[[#This Row],[Delivery_Time_Days]]&lt;=7,"On-time")))</f>
        <v>On-time</v>
      </c>
      <c r="V4404" s="7">
        <f>Ecommerce_Sales[[#This Row],[Profit]]/Ecommerce_Sales[[#This Row],[Total_Price]]</f>
        <v>0.25087108013937282</v>
      </c>
      <c r="W4404" s="3">
        <v>72</v>
      </c>
      <c r="X4404" s="3"/>
    </row>
    <row r="4405" spans="1:24" x14ac:dyDescent="0.25">
      <c r="A4405" s="1" t="s">
        <v>10867</v>
      </c>
      <c r="B4405" s="1" t="s">
        <v>854</v>
      </c>
      <c r="C4405" s="1" t="s">
        <v>855</v>
      </c>
      <c r="D4405" s="1" t="s">
        <v>4150</v>
      </c>
      <c r="E4405" s="1" t="s">
        <v>1954</v>
      </c>
      <c r="F4405" s="2">
        <v>45369</v>
      </c>
      <c r="G4405" s="2">
        <v>45457</v>
      </c>
      <c r="H4405" s="2" t="str">
        <f>TEXT(Ecommerce_Sales[[#This Row],[Order_Date]],"mmmm")</f>
        <v>June</v>
      </c>
      <c r="I4405" s="2" t="str">
        <f>TEXT(Ecommerce_Sales[[#This Row],[Order_Date]],"yyyy")</f>
        <v>2024</v>
      </c>
      <c r="J4405" s="2" t="str">
        <f>TEXT(Ecommerce_Sales[[#This Row],[Order_Date]],"mmmm")</f>
        <v>June</v>
      </c>
      <c r="K4405" s="1" t="s">
        <v>1947</v>
      </c>
      <c r="L4405" s="1" t="s">
        <v>10868</v>
      </c>
      <c r="M4405" s="1" t="s">
        <v>2043</v>
      </c>
      <c r="N4405" s="1" t="s">
        <v>1989</v>
      </c>
      <c r="O4405" s="3">
        <v>24</v>
      </c>
      <c r="P4405">
        <v>4</v>
      </c>
      <c r="Q4405" s="3">
        <v>95</v>
      </c>
      <c r="R4405" s="1" t="s">
        <v>2008</v>
      </c>
      <c r="S4405" s="3">
        <v>6</v>
      </c>
      <c r="T4405">
        <v>3</v>
      </c>
      <c r="U4405" t="str">
        <f>IF(Ecommerce_Sales[[#This Row],[Delivery_Time_Days]]&gt;7,"Delay",IF(Ecommerce_Sales[[#This Row],[Delivery_Time_Days]] = 0,"No delivery",IF(Ecommerce_Sales[[#This Row],[Delivery_Time_Days]]&lt;=7,"On-time")))</f>
        <v>On-time</v>
      </c>
      <c r="V4405" s="7">
        <f>Ecommerce_Sales[[#This Row],[Profit]]/Ecommerce_Sales[[#This Row],[Total_Price]]</f>
        <v>0.25263157894736843</v>
      </c>
      <c r="W4405" s="3">
        <v>24</v>
      </c>
      <c r="X4405" s="3"/>
    </row>
    <row r="4406" spans="1:24" x14ac:dyDescent="0.25">
      <c r="A4406" s="1" t="s">
        <v>10869</v>
      </c>
      <c r="B4406" s="1" t="s">
        <v>717</v>
      </c>
      <c r="C4406" s="1" t="s">
        <v>718</v>
      </c>
      <c r="D4406" s="1" t="s">
        <v>8705</v>
      </c>
      <c r="E4406" s="1" t="s">
        <v>1996</v>
      </c>
      <c r="F4406" s="2">
        <v>45276</v>
      </c>
      <c r="G4406" s="2">
        <v>45624</v>
      </c>
      <c r="H4406" s="2" t="str">
        <f>TEXT(Ecommerce_Sales[[#This Row],[Order_Date]],"mmmm")</f>
        <v>November</v>
      </c>
      <c r="I4406" s="2" t="str">
        <f>TEXT(Ecommerce_Sales[[#This Row],[Order_Date]],"yyyy")</f>
        <v>2024</v>
      </c>
      <c r="J4406" s="2" t="str">
        <f>TEXT(Ecommerce_Sales[[#This Row],[Order_Date]],"mmmm")</f>
        <v>November</v>
      </c>
      <c r="K4406" s="1" t="s">
        <v>1947</v>
      </c>
      <c r="L4406" s="1" t="s">
        <v>6088</v>
      </c>
      <c r="M4406" s="1" t="s">
        <v>2026</v>
      </c>
      <c r="N4406" s="1" t="s">
        <v>1978</v>
      </c>
      <c r="O4406" s="3">
        <v>350</v>
      </c>
      <c r="P4406">
        <v>7</v>
      </c>
      <c r="Q4406" s="3">
        <v>2450</v>
      </c>
      <c r="R4406" s="1" t="s">
        <v>2008</v>
      </c>
      <c r="S4406" s="3">
        <v>123</v>
      </c>
      <c r="T4406">
        <v>5</v>
      </c>
      <c r="U4406" t="str">
        <f>IF(Ecommerce_Sales[[#This Row],[Delivery_Time_Days]]&gt;7,"Delay",IF(Ecommerce_Sales[[#This Row],[Delivery_Time_Days]] = 0,"No delivery",IF(Ecommerce_Sales[[#This Row],[Delivery_Time_Days]]&lt;=7,"On-time")))</f>
        <v>On-time</v>
      </c>
      <c r="V4406" s="7">
        <f>Ecommerce_Sales[[#This Row],[Profit]]/Ecommerce_Sales[[#This Row],[Total_Price]]</f>
        <v>0.34979591836734691</v>
      </c>
      <c r="W4406" s="3">
        <v>857</v>
      </c>
      <c r="X4406" s="3"/>
    </row>
    <row r="4407" spans="1:24" x14ac:dyDescent="0.25">
      <c r="A4407" s="1" t="s">
        <v>10870</v>
      </c>
      <c r="B4407" s="1" t="s">
        <v>943</v>
      </c>
      <c r="C4407" s="1" t="s">
        <v>944</v>
      </c>
      <c r="D4407" s="1" t="s">
        <v>4616</v>
      </c>
      <c r="E4407" s="1" t="s">
        <v>1966</v>
      </c>
      <c r="F4407" s="2">
        <v>45309</v>
      </c>
      <c r="G4407" s="2">
        <v>44933</v>
      </c>
      <c r="H4407" s="2" t="str">
        <f>TEXT(Ecommerce_Sales[[#This Row],[Order_Date]],"mmmm")</f>
        <v>January</v>
      </c>
      <c r="I4407" s="2" t="str">
        <f>TEXT(Ecommerce_Sales[[#This Row],[Order_Date]],"yyyy")</f>
        <v>2023</v>
      </c>
      <c r="J4407" s="2" t="str">
        <f>TEXT(Ecommerce_Sales[[#This Row],[Order_Date]],"mmmm")</f>
        <v>January</v>
      </c>
      <c r="K4407" s="1" t="s">
        <v>1986</v>
      </c>
      <c r="L4407" s="1" t="s">
        <v>10871</v>
      </c>
      <c r="M4407" s="1" t="s">
        <v>1972</v>
      </c>
      <c r="N4407" s="1" t="s">
        <v>1973</v>
      </c>
      <c r="O4407" s="3">
        <v>193</v>
      </c>
      <c r="P4407">
        <v>1</v>
      </c>
      <c r="Q4407" s="3">
        <v>193</v>
      </c>
      <c r="R4407" s="1" t="s">
        <v>1958</v>
      </c>
      <c r="S4407" s="3">
        <v>18</v>
      </c>
      <c r="U4407" t="str">
        <f>IF(Ecommerce_Sales[[#This Row],[Delivery_Time_Days]]&gt;7,"Delay",IF(Ecommerce_Sales[[#This Row],[Delivery_Time_Days]] = 0,"No delivery",IF(Ecommerce_Sales[[#This Row],[Delivery_Time_Days]]&lt;=7,"On-time")))</f>
        <v>No delivery</v>
      </c>
      <c r="V4407" s="7">
        <f>Ecommerce_Sales[[#This Row],[Profit]]/Ecommerce_Sales[[#This Row],[Total_Price]]</f>
        <v>0.30051813471502592</v>
      </c>
      <c r="W4407" s="3">
        <v>58</v>
      </c>
      <c r="X4407" s="3"/>
    </row>
    <row r="4408" spans="1:24" x14ac:dyDescent="0.25">
      <c r="A4408" s="1" t="s">
        <v>10872</v>
      </c>
      <c r="B4408" s="1" t="s">
        <v>890</v>
      </c>
      <c r="C4408" s="1" t="s">
        <v>891</v>
      </c>
      <c r="D4408" s="1" t="s">
        <v>5907</v>
      </c>
      <c r="E4408" s="1" t="s">
        <v>1981</v>
      </c>
      <c r="F4408" s="2">
        <v>45287</v>
      </c>
      <c r="G4408" s="2">
        <v>45503</v>
      </c>
      <c r="H4408" s="2" t="str">
        <f>TEXT(Ecommerce_Sales[[#This Row],[Order_Date]],"mmmm")</f>
        <v>July</v>
      </c>
      <c r="I4408" s="2" t="str">
        <f>TEXT(Ecommerce_Sales[[#This Row],[Order_Date]],"yyyy")</f>
        <v>2024</v>
      </c>
      <c r="J4408" s="2" t="str">
        <f>TEXT(Ecommerce_Sales[[#This Row],[Order_Date]],"mmmm")</f>
        <v>July</v>
      </c>
      <c r="K4408" s="1" t="s">
        <v>1947</v>
      </c>
      <c r="L4408" s="1" t="s">
        <v>10873</v>
      </c>
      <c r="M4408" s="1" t="s">
        <v>1998</v>
      </c>
      <c r="N4408" s="1" t="s">
        <v>1973</v>
      </c>
      <c r="O4408" s="3">
        <v>480</v>
      </c>
      <c r="P4408">
        <v>2</v>
      </c>
      <c r="Q4408" s="3">
        <v>960</v>
      </c>
      <c r="R4408" s="1" t="s">
        <v>1958</v>
      </c>
      <c r="S4408" s="3">
        <v>98</v>
      </c>
      <c r="T4408">
        <v>2</v>
      </c>
      <c r="U4408" t="str">
        <f>IF(Ecommerce_Sales[[#This Row],[Delivery_Time_Days]]&gt;7,"Delay",IF(Ecommerce_Sales[[#This Row],[Delivery_Time_Days]] = 0,"No delivery",IF(Ecommerce_Sales[[#This Row],[Delivery_Time_Days]]&lt;=7,"On-time")))</f>
        <v>On-time</v>
      </c>
      <c r="V4408" s="7">
        <f>Ecommerce_Sales[[#This Row],[Profit]]/Ecommerce_Sales[[#This Row],[Total_Price]]</f>
        <v>0.3</v>
      </c>
      <c r="W4408" s="3">
        <v>288</v>
      </c>
      <c r="X4408" s="3"/>
    </row>
    <row r="4409" spans="1:24" x14ac:dyDescent="0.25">
      <c r="A4409" s="1" t="s">
        <v>10874</v>
      </c>
      <c r="B4409" s="1" t="s">
        <v>28</v>
      </c>
      <c r="C4409" s="1" t="s">
        <v>29</v>
      </c>
      <c r="D4409" s="1" t="s">
        <v>2508</v>
      </c>
      <c r="E4409" s="1" t="s">
        <v>1954</v>
      </c>
      <c r="F4409" s="2">
        <v>45332</v>
      </c>
      <c r="G4409" s="2">
        <v>45141</v>
      </c>
      <c r="H4409" s="2" t="str">
        <f>TEXT(Ecommerce_Sales[[#This Row],[Order_Date]],"mmmm")</f>
        <v>August</v>
      </c>
      <c r="I4409" s="2" t="str">
        <f>TEXT(Ecommerce_Sales[[#This Row],[Order_Date]],"yyyy")</f>
        <v>2023</v>
      </c>
      <c r="J4409" s="2" t="str">
        <f>TEXT(Ecommerce_Sales[[#This Row],[Order_Date]],"mmmm")</f>
        <v>August</v>
      </c>
      <c r="K4409" s="1" t="s">
        <v>1986</v>
      </c>
      <c r="L4409" s="1" t="s">
        <v>10875</v>
      </c>
      <c r="M4409" s="1" t="s">
        <v>1977</v>
      </c>
      <c r="N4409" s="1" t="s">
        <v>1978</v>
      </c>
      <c r="O4409" s="3">
        <v>646</v>
      </c>
      <c r="P4409">
        <v>1</v>
      </c>
      <c r="Q4409" s="3">
        <v>646</v>
      </c>
      <c r="R4409" s="1" t="s">
        <v>1958</v>
      </c>
      <c r="S4409" s="3">
        <v>40</v>
      </c>
      <c r="U4409" t="str">
        <f>IF(Ecommerce_Sales[[#This Row],[Delivery_Time_Days]]&gt;7,"Delay",IF(Ecommerce_Sales[[#This Row],[Delivery_Time_Days]] = 0,"No delivery",IF(Ecommerce_Sales[[#This Row],[Delivery_Time_Days]]&lt;=7,"On-time")))</f>
        <v>No delivery</v>
      </c>
      <c r="V4409" s="7">
        <f>Ecommerce_Sales[[#This Row],[Profit]]/Ecommerce_Sales[[#This Row],[Total_Price]]</f>
        <v>0.34984520123839008</v>
      </c>
      <c r="W4409" s="3">
        <v>226</v>
      </c>
      <c r="X4409" s="3"/>
    </row>
    <row r="4410" spans="1:24" x14ac:dyDescent="0.25">
      <c r="A4410" s="1" t="s">
        <v>10876</v>
      </c>
      <c r="B4410" s="1" t="s">
        <v>406</v>
      </c>
      <c r="C4410" s="1" t="s">
        <v>407</v>
      </c>
      <c r="D4410" s="1" t="s">
        <v>3785</v>
      </c>
      <c r="E4410" s="1" t="s">
        <v>1946</v>
      </c>
      <c r="F4410" s="2">
        <v>45192</v>
      </c>
      <c r="G4410" s="2">
        <v>45302</v>
      </c>
      <c r="H4410" s="2" t="str">
        <f>TEXT(Ecommerce_Sales[[#This Row],[Order_Date]],"mmmm")</f>
        <v>January</v>
      </c>
      <c r="I4410" s="2" t="str">
        <f>TEXT(Ecommerce_Sales[[#This Row],[Order_Date]],"yyyy")</f>
        <v>2024</v>
      </c>
      <c r="J4410" s="2" t="str">
        <f>TEXT(Ecommerce_Sales[[#This Row],[Order_Date]],"mmmm")</f>
        <v>January</v>
      </c>
      <c r="K4410" s="1" t="s">
        <v>1947</v>
      </c>
      <c r="L4410" s="1" t="s">
        <v>10877</v>
      </c>
      <c r="M4410" s="1" t="s">
        <v>2002</v>
      </c>
      <c r="N4410" s="1" t="s">
        <v>1989</v>
      </c>
      <c r="O4410" s="3">
        <v>735</v>
      </c>
      <c r="P4410">
        <v>4</v>
      </c>
      <c r="Q4410" s="3">
        <v>2938</v>
      </c>
      <c r="R4410" s="1" t="s">
        <v>1958</v>
      </c>
      <c r="S4410" s="3">
        <v>388</v>
      </c>
      <c r="T4410">
        <v>7</v>
      </c>
      <c r="U4410" t="str">
        <f>IF(Ecommerce_Sales[[#This Row],[Delivery_Time_Days]]&gt;7,"Delay",IF(Ecommerce_Sales[[#This Row],[Delivery_Time_Days]] = 0,"No delivery",IF(Ecommerce_Sales[[#This Row],[Delivery_Time_Days]]&lt;=7,"On-time")))</f>
        <v>On-time</v>
      </c>
      <c r="V4410" s="7">
        <f>Ecommerce_Sales[[#This Row],[Profit]]/Ecommerce_Sales[[#This Row],[Total_Price]]</f>
        <v>0.25017018379850237</v>
      </c>
      <c r="W4410" s="3">
        <v>735</v>
      </c>
      <c r="X4410" s="3"/>
    </row>
    <row r="4411" spans="1:24" x14ac:dyDescent="0.25">
      <c r="A4411" s="1" t="s">
        <v>10878</v>
      </c>
      <c r="B4411" s="1" t="s">
        <v>38</v>
      </c>
      <c r="C4411" s="1" t="s">
        <v>39</v>
      </c>
      <c r="D4411" s="1" t="s">
        <v>3028</v>
      </c>
      <c r="E4411" s="1" t="s">
        <v>1981</v>
      </c>
      <c r="F4411" s="2">
        <v>45211</v>
      </c>
      <c r="G4411" s="2">
        <v>45537</v>
      </c>
      <c r="H4411" s="2" t="str">
        <f>TEXT(Ecommerce_Sales[[#This Row],[Order_Date]],"mmmm")</f>
        <v>September</v>
      </c>
      <c r="I4411" s="2" t="str">
        <f>TEXT(Ecommerce_Sales[[#This Row],[Order_Date]],"yyyy")</f>
        <v>2024</v>
      </c>
      <c r="J4411" s="2" t="str">
        <f>TEXT(Ecommerce_Sales[[#This Row],[Order_Date]],"mmmm")</f>
        <v>September</v>
      </c>
      <c r="K4411" s="1" t="s">
        <v>1947</v>
      </c>
      <c r="L4411" s="1" t="s">
        <v>10879</v>
      </c>
      <c r="M4411" s="1" t="s">
        <v>2026</v>
      </c>
      <c r="N4411" s="1" t="s">
        <v>1978</v>
      </c>
      <c r="O4411" s="3">
        <v>603</v>
      </c>
      <c r="P4411">
        <v>2</v>
      </c>
      <c r="Q4411" s="3">
        <v>1206</v>
      </c>
      <c r="R4411" s="1" t="s">
        <v>1958</v>
      </c>
      <c r="S4411" s="3">
        <v>136</v>
      </c>
      <c r="T4411">
        <v>4</v>
      </c>
      <c r="U4411" t="str">
        <f>IF(Ecommerce_Sales[[#This Row],[Delivery_Time_Days]]&gt;7,"Delay",IF(Ecommerce_Sales[[#This Row],[Delivery_Time_Days]] = 0,"No delivery",IF(Ecommerce_Sales[[#This Row],[Delivery_Time_Days]]&lt;=7,"On-time")))</f>
        <v>On-time</v>
      </c>
      <c r="V4411" s="7">
        <f>Ecommerce_Sales[[#This Row],[Profit]]/Ecommerce_Sales[[#This Row],[Total_Price]]</f>
        <v>0.34991708126036486</v>
      </c>
      <c r="W4411" s="3">
        <v>422</v>
      </c>
      <c r="X4411" s="3"/>
    </row>
    <row r="4412" spans="1:24" x14ac:dyDescent="0.25">
      <c r="A4412" s="1" t="s">
        <v>10880</v>
      </c>
      <c r="B4412" s="1" t="s">
        <v>124</v>
      </c>
      <c r="C4412" s="1" t="s">
        <v>125</v>
      </c>
      <c r="D4412" s="1" t="s">
        <v>2702</v>
      </c>
      <c r="E4412" s="1" t="s">
        <v>1954</v>
      </c>
      <c r="F4412" s="2">
        <v>44985</v>
      </c>
      <c r="G4412" s="2">
        <v>45071</v>
      </c>
      <c r="H4412" s="2" t="str">
        <f>TEXT(Ecommerce_Sales[[#This Row],[Order_Date]],"mmmm")</f>
        <v>May</v>
      </c>
      <c r="I4412" s="2" t="str">
        <f>TEXT(Ecommerce_Sales[[#This Row],[Order_Date]],"yyyy")</f>
        <v>2023</v>
      </c>
      <c r="J4412" s="2" t="str">
        <f>TEXT(Ecommerce_Sales[[#This Row],[Order_Date]],"mmmm")</f>
        <v>May</v>
      </c>
      <c r="K4412" s="1" t="s">
        <v>1947</v>
      </c>
      <c r="L4412" s="1" t="s">
        <v>2902</v>
      </c>
      <c r="M4412" s="1" t="s">
        <v>1998</v>
      </c>
      <c r="N4412" s="1" t="s">
        <v>1973</v>
      </c>
      <c r="O4412" s="3">
        <v>309</v>
      </c>
      <c r="P4412">
        <v>4</v>
      </c>
      <c r="Q4412" s="3">
        <v>1238</v>
      </c>
      <c r="R4412" s="1" t="s">
        <v>2016</v>
      </c>
      <c r="S4412" s="3">
        <v>100</v>
      </c>
      <c r="T4412">
        <v>9</v>
      </c>
      <c r="U4412" t="str">
        <f>IF(Ecommerce_Sales[[#This Row],[Delivery_Time_Days]]&gt;7,"Delay",IF(Ecommerce_Sales[[#This Row],[Delivery_Time_Days]] = 0,"No delivery",IF(Ecommerce_Sales[[#This Row],[Delivery_Time_Days]]&lt;=7,"On-time")))</f>
        <v>Delay</v>
      </c>
      <c r="V4412" s="7">
        <f>Ecommerce_Sales[[#This Row],[Profit]]/Ecommerce_Sales[[#This Row],[Total_Price]]</f>
        <v>0.29967689822294025</v>
      </c>
      <c r="W4412" s="3">
        <v>371</v>
      </c>
      <c r="X4412" s="3"/>
    </row>
    <row r="4413" spans="1:24" x14ac:dyDescent="0.25">
      <c r="A4413" s="1" t="s">
        <v>10881</v>
      </c>
      <c r="B4413" s="1" t="s">
        <v>404</v>
      </c>
      <c r="C4413" s="1" t="s">
        <v>405</v>
      </c>
      <c r="D4413" s="1" t="s">
        <v>4988</v>
      </c>
      <c r="E4413" s="1" t="s">
        <v>1961</v>
      </c>
      <c r="F4413" s="2">
        <v>45158</v>
      </c>
      <c r="G4413" s="2">
        <v>45411</v>
      </c>
      <c r="H4413" s="2" t="str">
        <f>TEXT(Ecommerce_Sales[[#This Row],[Order_Date]],"mmmm")</f>
        <v>April</v>
      </c>
      <c r="I4413" s="2" t="str">
        <f>TEXT(Ecommerce_Sales[[#This Row],[Order_Date]],"yyyy")</f>
        <v>2024</v>
      </c>
      <c r="J4413" s="2" t="str">
        <f>TEXT(Ecommerce_Sales[[#This Row],[Order_Date]],"mmmm")</f>
        <v>April</v>
      </c>
      <c r="K4413" s="1" t="s">
        <v>1986</v>
      </c>
      <c r="L4413" s="1" t="s">
        <v>7336</v>
      </c>
      <c r="M4413" s="1" t="s">
        <v>2058</v>
      </c>
      <c r="N4413" s="1" t="s">
        <v>1950</v>
      </c>
      <c r="O4413" s="3">
        <v>688</v>
      </c>
      <c r="P4413">
        <v>3</v>
      </c>
      <c r="Q4413" s="3">
        <v>2063</v>
      </c>
      <c r="R4413" s="1" t="s">
        <v>1951</v>
      </c>
      <c r="S4413" s="3">
        <v>256</v>
      </c>
      <c r="U4413" t="str">
        <f>IF(Ecommerce_Sales[[#This Row],[Delivery_Time_Days]]&gt;7,"Delay",IF(Ecommerce_Sales[[#This Row],[Delivery_Time_Days]] = 0,"No delivery",IF(Ecommerce_Sales[[#This Row],[Delivery_Time_Days]]&lt;=7,"On-time")))</f>
        <v>No delivery</v>
      </c>
      <c r="V4413" s="7">
        <f>Ecommerce_Sales[[#This Row],[Profit]]/Ecommerce_Sales[[#This Row],[Total_Price]]</f>
        <v>0.39990305380513813</v>
      </c>
      <c r="W4413" s="3">
        <v>825</v>
      </c>
      <c r="X4413" s="3"/>
    </row>
    <row r="4414" spans="1:24" x14ac:dyDescent="0.25">
      <c r="A4414" s="1" t="s">
        <v>10882</v>
      </c>
      <c r="B4414" s="1" t="s">
        <v>920</v>
      </c>
      <c r="C4414" s="1" t="s">
        <v>921</v>
      </c>
      <c r="D4414" s="1" t="s">
        <v>2917</v>
      </c>
      <c r="E4414" s="1" t="s">
        <v>1966</v>
      </c>
      <c r="F4414" s="2">
        <v>45189</v>
      </c>
      <c r="G4414" s="2">
        <v>45297</v>
      </c>
      <c r="H4414" s="2" t="str">
        <f>TEXT(Ecommerce_Sales[[#This Row],[Order_Date]],"mmmm")</f>
        <v>January</v>
      </c>
      <c r="I4414" s="2" t="str">
        <f>TEXT(Ecommerce_Sales[[#This Row],[Order_Date]],"yyyy")</f>
        <v>2024</v>
      </c>
      <c r="J4414" s="2" t="str">
        <f>TEXT(Ecommerce_Sales[[#This Row],[Order_Date]],"mmmm")</f>
        <v>January</v>
      </c>
      <c r="K4414" s="1" t="s">
        <v>1947</v>
      </c>
      <c r="L4414" s="1" t="s">
        <v>10883</v>
      </c>
      <c r="M4414" s="1" t="s">
        <v>2007</v>
      </c>
      <c r="N4414" s="1" t="s">
        <v>1973</v>
      </c>
      <c r="O4414" s="3">
        <v>590</v>
      </c>
      <c r="P4414">
        <v>4</v>
      </c>
      <c r="Q4414" s="3">
        <v>2361</v>
      </c>
      <c r="R4414" s="1" t="s">
        <v>1958</v>
      </c>
      <c r="S4414" s="3">
        <v>180</v>
      </c>
      <c r="T4414">
        <v>4</v>
      </c>
      <c r="U4414" t="str">
        <f>IF(Ecommerce_Sales[[#This Row],[Delivery_Time_Days]]&gt;7,"Delay",IF(Ecommerce_Sales[[#This Row],[Delivery_Time_Days]] = 0,"No delivery",IF(Ecommerce_Sales[[#This Row],[Delivery_Time_Days]]&lt;=7,"On-time")))</f>
        <v>On-time</v>
      </c>
      <c r="V4414" s="7">
        <f>Ecommerce_Sales[[#This Row],[Profit]]/Ecommerce_Sales[[#This Row],[Total_Price]]</f>
        <v>0.29987293519695046</v>
      </c>
      <c r="W4414" s="3">
        <v>708</v>
      </c>
      <c r="X4414" s="3"/>
    </row>
    <row r="4415" spans="1:24" x14ac:dyDescent="0.25">
      <c r="A4415" s="1" t="s">
        <v>10884</v>
      </c>
      <c r="B4415" s="1" t="s">
        <v>1665</v>
      </c>
      <c r="C4415" s="1" t="s">
        <v>1666</v>
      </c>
      <c r="D4415" s="1" t="s">
        <v>5898</v>
      </c>
      <c r="E4415" s="1" t="s">
        <v>1996</v>
      </c>
      <c r="F4415" s="2">
        <v>45160</v>
      </c>
      <c r="G4415" s="2">
        <v>45040</v>
      </c>
      <c r="H4415" s="2" t="str">
        <f>TEXT(Ecommerce_Sales[[#This Row],[Order_Date]],"mmmm")</f>
        <v>April</v>
      </c>
      <c r="I4415" s="2" t="str">
        <f>TEXT(Ecommerce_Sales[[#This Row],[Order_Date]],"yyyy")</f>
        <v>2023</v>
      </c>
      <c r="J4415" s="2" t="str">
        <f>TEXT(Ecommerce_Sales[[#This Row],[Order_Date]],"mmmm")</f>
        <v>April</v>
      </c>
      <c r="K4415" s="1" t="s">
        <v>1947</v>
      </c>
      <c r="L4415" s="1" t="s">
        <v>4976</v>
      </c>
      <c r="M4415" s="1" t="s">
        <v>1988</v>
      </c>
      <c r="N4415" s="1" t="s">
        <v>1989</v>
      </c>
      <c r="O4415" s="3">
        <v>389</v>
      </c>
      <c r="P4415">
        <v>3</v>
      </c>
      <c r="Q4415" s="3">
        <v>1167</v>
      </c>
      <c r="R4415" s="1" t="s">
        <v>1951</v>
      </c>
      <c r="S4415" s="3">
        <v>150</v>
      </c>
      <c r="T4415">
        <v>8</v>
      </c>
      <c r="U4415" t="str">
        <f>IF(Ecommerce_Sales[[#This Row],[Delivery_Time_Days]]&gt;7,"Delay",IF(Ecommerce_Sales[[#This Row],[Delivery_Time_Days]] = 0,"No delivery",IF(Ecommerce_Sales[[#This Row],[Delivery_Time_Days]]&lt;=7,"On-time")))</f>
        <v>Delay</v>
      </c>
      <c r="V4415" s="7">
        <f>Ecommerce_Sales[[#This Row],[Profit]]/Ecommerce_Sales[[#This Row],[Total_Price]]</f>
        <v>0.25021422450728364</v>
      </c>
      <c r="W4415" s="3">
        <v>292</v>
      </c>
      <c r="X4415" s="3"/>
    </row>
    <row r="4416" spans="1:24" x14ac:dyDescent="0.25">
      <c r="A4416" s="1" t="s">
        <v>10885</v>
      </c>
      <c r="B4416" s="1" t="s">
        <v>821</v>
      </c>
      <c r="C4416" s="1" t="s">
        <v>822</v>
      </c>
      <c r="D4416" s="1" t="s">
        <v>3816</v>
      </c>
      <c r="E4416" s="1" t="s">
        <v>2005</v>
      </c>
      <c r="F4416" s="2">
        <v>45031</v>
      </c>
      <c r="G4416" s="2">
        <v>45514</v>
      </c>
      <c r="H4416" s="2" t="str">
        <f>TEXT(Ecommerce_Sales[[#This Row],[Order_Date]],"mmmm")</f>
        <v>August</v>
      </c>
      <c r="I4416" s="2" t="str">
        <f>TEXT(Ecommerce_Sales[[#This Row],[Order_Date]],"yyyy")</f>
        <v>2024</v>
      </c>
      <c r="J4416" s="2" t="str">
        <f>TEXT(Ecommerce_Sales[[#This Row],[Order_Date]],"mmmm")</f>
        <v>August</v>
      </c>
      <c r="K4416" s="1" t="s">
        <v>1986</v>
      </c>
      <c r="L4416" s="1" t="s">
        <v>10886</v>
      </c>
      <c r="M4416" s="1" t="s">
        <v>1983</v>
      </c>
      <c r="N4416" s="1" t="s">
        <v>1950</v>
      </c>
      <c r="O4416" s="3">
        <v>408</v>
      </c>
      <c r="P4416">
        <v>2</v>
      </c>
      <c r="Q4416" s="3">
        <v>816</v>
      </c>
      <c r="R4416" s="1" t="s">
        <v>1951</v>
      </c>
      <c r="S4416" s="3">
        <v>76</v>
      </c>
      <c r="U4416" t="str">
        <f>IF(Ecommerce_Sales[[#This Row],[Delivery_Time_Days]]&gt;7,"Delay",IF(Ecommerce_Sales[[#This Row],[Delivery_Time_Days]] = 0,"No delivery",IF(Ecommerce_Sales[[#This Row],[Delivery_Time_Days]]&lt;=7,"On-time")))</f>
        <v>No delivery</v>
      </c>
      <c r="V4416" s="7">
        <f>Ecommerce_Sales[[#This Row],[Profit]]/Ecommerce_Sales[[#This Row],[Total_Price]]</f>
        <v>0.39950980392156865</v>
      </c>
      <c r="W4416" s="3">
        <v>326</v>
      </c>
      <c r="X4416" s="3"/>
    </row>
    <row r="4417" spans="1:24" x14ac:dyDescent="0.25">
      <c r="A4417" s="1" t="s">
        <v>10887</v>
      </c>
      <c r="B4417" s="1" t="s">
        <v>1304</v>
      </c>
      <c r="C4417" s="1" t="s">
        <v>1305</v>
      </c>
      <c r="D4417" s="1" t="s">
        <v>3893</v>
      </c>
      <c r="E4417" s="1" t="s">
        <v>1966</v>
      </c>
      <c r="F4417" s="2">
        <v>45102</v>
      </c>
      <c r="G4417" s="2">
        <v>44930</v>
      </c>
      <c r="H4417" s="2" t="str">
        <f>TEXT(Ecommerce_Sales[[#This Row],[Order_Date]],"mmmm")</f>
        <v>January</v>
      </c>
      <c r="I4417" s="2" t="str">
        <f>TEXT(Ecommerce_Sales[[#This Row],[Order_Date]],"yyyy")</f>
        <v>2023</v>
      </c>
      <c r="J4417" s="2" t="str">
        <f>TEXT(Ecommerce_Sales[[#This Row],[Order_Date]],"mmmm")</f>
        <v>January</v>
      </c>
      <c r="K4417" s="1" t="s">
        <v>1947</v>
      </c>
      <c r="L4417" s="1" t="s">
        <v>5175</v>
      </c>
      <c r="M4417" s="1" t="s">
        <v>2054</v>
      </c>
      <c r="N4417" s="1" t="s">
        <v>1957</v>
      </c>
      <c r="O4417" s="3">
        <v>618</v>
      </c>
      <c r="P4417">
        <v>1</v>
      </c>
      <c r="Q4417" s="3">
        <v>618</v>
      </c>
      <c r="R4417" s="1" t="s">
        <v>1951</v>
      </c>
      <c r="S4417" s="3">
        <v>34</v>
      </c>
      <c r="T4417">
        <v>9</v>
      </c>
      <c r="U4417" t="str">
        <f>IF(Ecommerce_Sales[[#This Row],[Delivery_Time_Days]]&gt;7,"Delay",IF(Ecommerce_Sales[[#This Row],[Delivery_Time_Days]] = 0,"No delivery",IF(Ecommerce_Sales[[#This Row],[Delivery_Time_Days]]&lt;=7,"On-time")))</f>
        <v>Delay</v>
      </c>
      <c r="V4417" s="7">
        <f>Ecommerce_Sales[[#This Row],[Profit]]/Ecommerce_Sales[[#This Row],[Total_Price]]</f>
        <v>0.15048543689320387</v>
      </c>
      <c r="W4417" s="3">
        <v>93</v>
      </c>
      <c r="X4417" s="3"/>
    </row>
    <row r="4418" spans="1:24" x14ac:dyDescent="0.25">
      <c r="A4418" s="1" t="s">
        <v>10888</v>
      </c>
      <c r="B4418" s="1" t="s">
        <v>1489</v>
      </c>
      <c r="C4418" s="1" t="s">
        <v>1490</v>
      </c>
      <c r="D4418" s="1" t="s">
        <v>8538</v>
      </c>
      <c r="E4418" s="1" t="s">
        <v>1966</v>
      </c>
      <c r="F4418" s="2">
        <v>45083</v>
      </c>
      <c r="G4418" s="2">
        <v>45498</v>
      </c>
      <c r="H4418" s="2" t="str">
        <f>TEXT(Ecommerce_Sales[[#This Row],[Order_Date]],"mmmm")</f>
        <v>July</v>
      </c>
      <c r="I4418" s="2" t="str">
        <f>TEXT(Ecommerce_Sales[[#This Row],[Order_Date]],"yyyy")</f>
        <v>2024</v>
      </c>
      <c r="J4418" s="2" t="str">
        <f>TEXT(Ecommerce_Sales[[#This Row],[Order_Date]],"mmmm")</f>
        <v>July</v>
      </c>
      <c r="K4418" s="1" t="s">
        <v>1947</v>
      </c>
      <c r="L4418" s="1" t="s">
        <v>9017</v>
      </c>
      <c r="M4418" s="1" t="s">
        <v>2065</v>
      </c>
      <c r="N4418" s="1" t="s">
        <v>1978</v>
      </c>
      <c r="O4418" s="3">
        <v>257</v>
      </c>
      <c r="P4418">
        <v>1</v>
      </c>
      <c r="Q4418" s="3">
        <v>257</v>
      </c>
      <c r="R4418" s="1" t="s">
        <v>1951</v>
      </c>
      <c r="S4418" s="3">
        <v>28</v>
      </c>
      <c r="T4418">
        <v>9</v>
      </c>
      <c r="U4418" t="str">
        <f>IF(Ecommerce_Sales[[#This Row],[Delivery_Time_Days]]&gt;7,"Delay",IF(Ecommerce_Sales[[#This Row],[Delivery_Time_Days]] = 0,"No delivery",IF(Ecommerce_Sales[[#This Row],[Delivery_Time_Days]]&lt;=7,"On-time")))</f>
        <v>Delay</v>
      </c>
      <c r="V4418" s="7">
        <f>Ecommerce_Sales[[#This Row],[Profit]]/Ecommerce_Sales[[#This Row],[Total_Price]]</f>
        <v>0.35019455252918286</v>
      </c>
      <c r="W4418" s="3">
        <v>90</v>
      </c>
      <c r="X4418" s="3"/>
    </row>
    <row r="4419" spans="1:24" x14ac:dyDescent="0.25">
      <c r="A4419" s="1" t="s">
        <v>10889</v>
      </c>
      <c r="B4419" s="1" t="s">
        <v>368</v>
      </c>
      <c r="C4419" s="1" t="s">
        <v>1000</v>
      </c>
      <c r="D4419" s="1" t="s">
        <v>8712</v>
      </c>
      <c r="E4419" s="1" t="s">
        <v>1981</v>
      </c>
      <c r="F4419" s="2">
        <v>44945</v>
      </c>
      <c r="G4419" s="2">
        <v>45323</v>
      </c>
      <c r="H4419" s="2" t="str">
        <f>TEXT(Ecommerce_Sales[[#This Row],[Order_Date]],"mmmm")</f>
        <v>February</v>
      </c>
      <c r="I4419" s="2" t="str">
        <f>TEXT(Ecommerce_Sales[[#This Row],[Order_Date]],"yyyy")</f>
        <v>2024</v>
      </c>
      <c r="J4419" s="2" t="str">
        <f>TEXT(Ecommerce_Sales[[#This Row],[Order_Date]],"mmmm")</f>
        <v>February</v>
      </c>
      <c r="K4419" s="1" t="s">
        <v>1947</v>
      </c>
      <c r="L4419" s="1" t="s">
        <v>5747</v>
      </c>
      <c r="M4419" s="1" t="s">
        <v>2030</v>
      </c>
      <c r="N4419" s="1" t="s">
        <v>1978</v>
      </c>
      <c r="O4419" s="3">
        <v>79</v>
      </c>
      <c r="P4419">
        <v>1</v>
      </c>
      <c r="Q4419" s="3">
        <v>79</v>
      </c>
      <c r="R4419" s="1" t="s">
        <v>1958</v>
      </c>
      <c r="S4419" s="3">
        <v>7</v>
      </c>
      <c r="T4419">
        <v>8</v>
      </c>
      <c r="U4419" t="str">
        <f>IF(Ecommerce_Sales[[#This Row],[Delivery_Time_Days]]&gt;7,"Delay",IF(Ecommerce_Sales[[#This Row],[Delivery_Time_Days]] = 0,"No delivery",IF(Ecommerce_Sales[[#This Row],[Delivery_Time_Days]]&lt;=7,"On-time")))</f>
        <v>Delay</v>
      </c>
      <c r="V4419" s="7">
        <f>Ecommerce_Sales[[#This Row],[Profit]]/Ecommerce_Sales[[#This Row],[Total_Price]]</f>
        <v>0.35443037974683544</v>
      </c>
      <c r="W4419" s="3">
        <v>28</v>
      </c>
      <c r="X4419" s="3"/>
    </row>
    <row r="4420" spans="1:24" x14ac:dyDescent="0.25">
      <c r="A4420" s="1" t="s">
        <v>10890</v>
      </c>
      <c r="B4420" s="1" t="s">
        <v>206</v>
      </c>
      <c r="C4420" s="1" t="s">
        <v>1099</v>
      </c>
      <c r="D4420" s="1" t="s">
        <v>3065</v>
      </c>
      <c r="E4420" s="1" t="s">
        <v>1961</v>
      </c>
      <c r="F4420" s="2">
        <v>45122</v>
      </c>
      <c r="G4420" s="2">
        <v>45563</v>
      </c>
      <c r="H4420" s="2" t="str">
        <f>TEXT(Ecommerce_Sales[[#This Row],[Order_Date]],"mmmm")</f>
        <v>September</v>
      </c>
      <c r="I4420" s="2" t="str">
        <f>TEXT(Ecommerce_Sales[[#This Row],[Order_Date]],"yyyy")</f>
        <v>2024</v>
      </c>
      <c r="J4420" s="2" t="str">
        <f>TEXT(Ecommerce_Sales[[#This Row],[Order_Date]],"mmmm")</f>
        <v>September</v>
      </c>
      <c r="K4420" s="1" t="s">
        <v>1986</v>
      </c>
      <c r="L4420" s="1" t="s">
        <v>8529</v>
      </c>
      <c r="M4420" s="1" t="s">
        <v>2043</v>
      </c>
      <c r="N4420" s="1" t="s">
        <v>1989</v>
      </c>
      <c r="O4420" s="3">
        <v>986</v>
      </c>
      <c r="P4420">
        <v>3</v>
      </c>
      <c r="Q4420" s="3">
        <v>2959</v>
      </c>
      <c r="R4420" s="1" t="s">
        <v>1958</v>
      </c>
      <c r="S4420" s="3">
        <v>343</v>
      </c>
      <c r="U4420" t="str">
        <f>IF(Ecommerce_Sales[[#This Row],[Delivery_Time_Days]]&gt;7,"Delay",IF(Ecommerce_Sales[[#This Row],[Delivery_Time_Days]] = 0,"No delivery",IF(Ecommerce_Sales[[#This Row],[Delivery_Time_Days]]&lt;=7,"On-time")))</f>
        <v>No delivery</v>
      </c>
      <c r="V4420" s="7">
        <f>Ecommerce_Sales[[#This Row],[Profit]]/Ecommerce_Sales[[#This Row],[Total_Price]]</f>
        <v>0.25008448800270361</v>
      </c>
      <c r="W4420" s="3">
        <v>740</v>
      </c>
      <c r="X4420" s="3"/>
    </row>
    <row r="4421" spans="1:24" x14ac:dyDescent="0.25">
      <c r="A4421" s="1" t="s">
        <v>10891</v>
      </c>
      <c r="B4421" s="1" t="s">
        <v>214</v>
      </c>
      <c r="C4421" s="1" t="s">
        <v>1715</v>
      </c>
      <c r="D4421" s="1" t="s">
        <v>4744</v>
      </c>
      <c r="E4421" s="1" t="s">
        <v>1961</v>
      </c>
      <c r="F4421" s="2">
        <v>45124</v>
      </c>
      <c r="G4421" s="2">
        <v>45018</v>
      </c>
      <c r="H4421" s="2" t="str">
        <f>TEXT(Ecommerce_Sales[[#This Row],[Order_Date]],"mmmm")</f>
        <v>April</v>
      </c>
      <c r="I4421" s="2" t="str">
        <f>TEXT(Ecommerce_Sales[[#This Row],[Order_Date]],"yyyy")</f>
        <v>2023</v>
      </c>
      <c r="J4421" s="2" t="str">
        <f>TEXT(Ecommerce_Sales[[#This Row],[Order_Date]],"mmmm")</f>
        <v>April</v>
      </c>
      <c r="K4421" s="1" t="s">
        <v>1947</v>
      </c>
      <c r="L4421" s="1" t="s">
        <v>10892</v>
      </c>
      <c r="M4421" s="1" t="s">
        <v>2079</v>
      </c>
      <c r="N4421" s="1" t="s">
        <v>1973</v>
      </c>
      <c r="O4421" s="3">
        <v>211</v>
      </c>
      <c r="P4421">
        <v>1</v>
      </c>
      <c r="Q4421" s="3">
        <v>211</v>
      </c>
      <c r="R4421" s="1" t="s">
        <v>1951</v>
      </c>
      <c r="S4421" s="3">
        <v>21</v>
      </c>
      <c r="T4421">
        <v>5</v>
      </c>
      <c r="U4421" t="str">
        <f>IF(Ecommerce_Sales[[#This Row],[Delivery_Time_Days]]&gt;7,"Delay",IF(Ecommerce_Sales[[#This Row],[Delivery_Time_Days]] = 0,"No delivery",IF(Ecommerce_Sales[[#This Row],[Delivery_Time_Days]]&lt;=7,"On-time")))</f>
        <v>On-time</v>
      </c>
      <c r="V4421" s="7">
        <f>Ecommerce_Sales[[#This Row],[Profit]]/Ecommerce_Sales[[#This Row],[Total_Price]]</f>
        <v>0.29857819905213268</v>
      </c>
      <c r="W4421" s="3">
        <v>63</v>
      </c>
      <c r="X4421" s="3"/>
    </row>
    <row r="4422" spans="1:24" x14ac:dyDescent="0.25">
      <c r="A4422" s="1" t="s">
        <v>10893</v>
      </c>
      <c r="B4422" s="1" t="s">
        <v>374</v>
      </c>
      <c r="C4422" s="1" t="s">
        <v>375</v>
      </c>
      <c r="D4422" s="1" t="s">
        <v>6434</v>
      </c>
      <c r="E4422" s="1" t="s">
        <v>1981</v>
      </c>
      <c r="F4422" s="2">
        <v>45347</v>
      </c>
      <c r="G4422" s="2">
        <v>45167</v>
      </c>
      <c r="H4422" s="2" t="str">
        <f>TEXT(Ecommerce_Sales[[#This Row],[Order_Date]],"mmmm")</f>
        <v>August</v>
      </c>
      <c r="I4422" s="2" t="str">
        <f>TEXT(Ecommerce_Sales[[#This Row],[Order_Date]],"yyyy")</f>
        <v>2023</v>
      </c>
      <c r="J4422" s="2" t="str">
        <f>TEXT(Ecommerce_Sales[[#This Row],[Order_Date]],"mmmm")</f>
        <v>August</v>
      </c>
      <c r="K4422" s="1" t="s">
        <v>1947</v>
      </c>
      <c r="L4422" s="1" t="s">
        <v>4272</v>
      </c>
      <c r="M4422" s="1" t="s">
        <v>2065</v>
      </c>
      <c r="N4422" s="1" t="s">
        <v>1978</v>
      </c>
      <c r="O4422" s="3">
        <v>468</v>
      </c>
      <c r="P4422">
        <v>1</v>
      </c>
      <c r="Q4422" s="3">
        <v>468</v>
      </c>
      <c r="R4422" s="1" t="s">
        <v>2012</v>
      </c>
      <c r="S4422" s="3">
        <v>59</v>
      </c>
      <c r="T4422">
        <v>5</v>
      </c>
      <c r="U4422" t="str">
        <f>IF(Ecommerce_Sales[[#This Row],[Delivery_Time_Days]]&gt;7,"Delay",IF(Ecommerce_Sales[[#This Row],[Delivery_Time_Days]] = 0,"No delivery",IF(Ecommerce_Sales[[#This Row],[Delivery_Time_Days]]&lt;=7,"On-time")))</f>
        <v>On-time</v>
      </c>
      <c r="V4422" s="7">
        <f>Ecommerce_Sales[[#This Row],[Profit]]/Ecommerce_Sales[[#This Row],[Total_Price]]</f>
        <v>0.3504273504273504</v>
      </c>
      <c r="W4422" s="3">
        <v>164</v>
      </c>
      <c r="X4422" s="3"/>
    </row>
    <row r="4423" spans="1:24" x14ac:dyDescent="0.25">
      <c r="A4423" s="1" t="s">
        <v>10894</v>
      </c>
      <c r="B4423" s="1" t="s">
        <v>1646</v>
      </c>
      <c r="C4423" s="1" t="s">
        <v>1647</v>
      </c>
      <c r="D4423" s="1" t="s">
        <v>3296</v>
      </c>
      <c r="E4423" s="1" t="s">
        <v>1966</v>
      </c>
      <c r="F4423" s="2">
        <v>45351</v>
      </c>
      <c r="G4423" s="2">
        <v>44999</v>
      </c>
      <c r="H4423" s="2" t="str">
        <f>TEXT(Ecommerce_Sales[[#This Row],[Order_Date]],"mmmm")</f>
        <v>March</v>
      </c>
      <c r="I4423" s="2" t="str">
        <f>TEXT(Ecommerce_Sales[[#This Row],[Order_Date]],"yyyy")</f>
        <v>2023</v>
      </c>
      <c r="J4423" s="2" t="str">
        <f>TEXT(Ecommerce_Sales[[#This Row],[Order_Date]],"mmmm")</f>
        <v>March</v>
      </c>
      <c r="K4423" s="1" t="s">
        <v>1947</v>
      </c>
      <c r="L4423" s="1" t="s">
        <v>7240</v>
      </c>
      <c r="M4423" s="1" t="s">
        <v>2026</v>
      </c>
      <c r="N4423" s="1" t="s">
        <v>1978</v>
      </c>
      <c r="O4423" s="3">
        <v>843</v>
      </c>
      <c r="P4423">
        <v>5</v>
      </c>
      <c r="Q4423" s="3">
        <v>4214</v>
      </c>
      <c r="R4423" s="1" t="s">
        <v>1951</v>
      </c>
      <c r="S4423" s="3">
        <v>258</v>
      </c>
      <c r="T4423">
        <v>2</v>
      </c>
      <c r="U4423" t="str">
        <f>IF(Ecommerce_Sales[[#This Row],[Delivery_Time_Days]]&gt;7,"Delay",IF(Ecommerce_Sales[[#This Row],[Delivery_Time_Days]] = 0,"No delivery",IF(Ecommerce_Sales[[#This Row],[Delivery_Time_Days]]&lt;=7,"On-time")))</f>
        <v>On-time</v>
      </c>
      <c r="V4423" s="7">
        <f>Ecommerce_Sales[[#This Row],[Profit]]/Ecommerce_Sales[[#This Row],[Total_Price]]</f>
        <v>0.35002373042240154</v>
      </c>
      <c r="W4423" s="3">
        <v>1475</v>
      </c>
      <c r="X4423" s="3"/>
    </row>
    <row r="4424" spans="1:24" x14ac:dyDescent="0.25">
      <c r="A4424" s="1" t="s">
        <v>10895</v>
      </c>
      <c r="B4424" s="1" t="s">
        <v>598</v>
      </c>
      <c r="C4424" s="1" t="s">
        <v>599</v>
      </c>
      <c r="D4424" s="1" t="s">
        <v>2273</v>
      </c>
      <c r="E4424" s="1" t="s">
        <v>1966</v>
      </c>
      <c r="F4424" s="2">
        <v>45163</v>
      </c>
      <c r="G4424" s="2">
        <v>45595</v>
      </c>
      <c r="H4424" s="2" t="str">
        <f>TEXT(Ecommerce_Sales[[#This Row],[Order_Date]],"mmmm")</f>
        <v>October</v>
      </c>
      <c r="I4424" s="2" t="str">
        <f>TEXT(Ecommerce_Sales[[#This Row],[Order_Date]],"yyyy")</f>
        <v>2024</v>
      </c>
      <c r="J4424" s="2" t="str">
        <f>TEXT(Ecommerce_Sales[[#This Row],[Order_Date]],"mmmm")</f>
        <v>October</v>
      </c>
      <c r="K4424" s="1" t="s">
        <v>1947</v>
      </c>
      <c r="L4424" s="1" t="s">
        <v>10896</v>
      </c>
      <c r="M4424" s="1" t="s">
        <v>1977</v>
      </c>
      <c r="N4424" s="1" t="s">
        <v>1978</v>
      </c>
      <c r="O4424" s="3">
        <v>1163</v>
      </c>
      <c r="P4424">
        <v>6</v>
      </c>
      <c r="Q4424" s="3">
        <v>6975</v>
      </c>
      <c r="R4424" s="1" t="s">
        <v>1958</v>
      </c>
      <c r="S4424" s="3">
        <v>755</v>
      </c>
      <c r="T4424">
        <v>8</v>
      </c>
      <c r="U4424" t="str">
        <f>IF(Ecommerce_Sales[[#This Row],[Delivery_Time_Days]]&gt;7,"Delay",IF(Ecommerce_Sales[[#This Row],[Delivery_Time_Days]] = 0,"No delivery",IF(Ecommerce_Sales[[#This Row],[Delivery_Time_Days]]&lt;=7,"On-time")))</f>
        <v>Delay</v>
      </c>
      <c r="V4424" s="7">
        <f>Ecommerce_Sales[[#This Row],[Profit]]/Ecommerce_Sales[[#This Row],[Total_Price]]</f>
        <v>0.34996415770609318</v>
      </c>
      <c r="W4424" s="3">
        <v>2441</v>
      </c>
      <c r="X4424" s="3"/>
    </row>
    <row r="4425" spans="1:24" x14ac:dyDescent="0.25">
      <c r="A4425" s="1" t="s">
        <v>10897</v>
      </c>
      <c r="B4425" s="1" t="s">
        <v>1677</v>
      </c>
      <c r="C4425" s="1" t="s">
        <v>1678</v>
      </c>
      <c r="D4425" s="1" t="s">
        <v>6531</v>
      </c>
      <c r="E4425" s="1" t="s">
        <v>1946</v>
      </c>
      <c r="F4425" s="2">
        <v>45116</v>
      </c>
      <c r="G4425" s="2">
        <v>45176</v>
      </c>
      <c r="H4425" s="2" t="str">
        <f>TEXT(Ecommerce_Sales[[#This Row],[Order_Date]],"mmmm")</f>
        <v>September</v>
      </c>
      <c r="I4425" s="2" t="str">
        <f>TEXT(Ecommerce_Sales[[#This Row],[Order_Date]],"yyyy")</f>
        <v>2023</v>
      </c>
      <c r="J4425" s="2" t="str">
        <f>TEXT(Ecommerce_Sales[[#This Row],[Order_Date]],"mmmm")</f>
        <v>September</v>
      </c>
      <c r="K4425" s="1" t="s">
        <v>1947</v>
      </c>
      <c r="L4425" s="1" t="s">
        <v>3083</v>
      </c>
      <c r="M4425" s="1" t="s">
        <v>2247</v>
      </c>
      <c r="N4425" s="1" t="s">
        <v>1957</v>
      </c>
      <c r="O4425" s="3">
        <v>222</v>
      </c>
      <c r="P4425">
        <v>5</v>
      </c>
      <c r="Q4425" s="3">
        <v>1108</v>
      </c>
      <c r="R4425" s="1" t="s">
        <v>1958</v>
      </c>
      <c r="S4425" s="3">
        <v>82</v>
      </c>
      <c r="T4425">
        <v>8</v>
      </c>
      <c r="U4425" t="str">
        <f>IF(Ecommerce_Sales[[#This Row],[Delivery_Time_Days]]&gt;7,"Delay",IF(Ecommerce_Sales[[#This Row],[Delivery_Time_Days]] = 0,"No delivery",IF(Ecommerce_Sales[[#This Row],[Delivery_Time_Days]]&lt;=7,"On-time")))</f>
        <v>Delay</v>
      </c>
      <c r="V4425" s="7">
        <f>Ecommerce_Sales[[#This Row],[Profit]]/Ecommerce_Sales[[#This Row],[Total_Price]]</f>
        <v>0.14981949458483754</v>
      </c>
      <c r="W4425" s="3">
        <v>166</v>
      </c>
      <c r="X4425" s="3"/>
    </row>
    <row r="4426" spans="1:24" x14ac:dyDescent="0.25">
      <c r="A4426" s="1" t="s">
        <v>10898</v>
      </c>
      <c r="B4426" s="1" t="s">
        <v>168</v>
      </c>
      <c r="C4426" s="1" t="s">
        <v>169</v>
      </c>
      <c r="D4426" s="1" t="s">
        <v>2875</v>
      </c>
      <c r="E4426" s="1" t="s">
        <v>1946</v>
      </c>
      <c r="F4426" s="2">
        <v>45046</v>
      </c>
      <c r="G4426" s="2">
        <v>45477</v>
      </c>
      <c r="H4426" s="2" t="str">
        <f>TEXT(Ecommerce_Sales[[#This Row],[Order_Date]],"mmmm")</f>
        <v>July</v>
      </c>
      <c r="I4426" s="2" t="str">
        <f>TEXT(Ecommerce_Sales[[#This Row],[Order_Date]],"yyyy")</f>
        <v>2024</v>
      </c>
      <c r="J4426" s="2" t="str">
        <f>TEXT(Ecommerce_Sales[[#This Row],[Order_Date]],"mmmm")</f>
        <v>July</v>
      </c>
      <c r="K4426" s="1" t="s">
        <v>1986</v>
      </c>
      <c r="L4426" s="1" t="s">
        <v>10899</v>
      </c>
      <c r="M4426" s="1" t="s">
        <v>2007</v>
      </c>
      <c r="N4426" s="1" t="s">
        <v>1973</v>
      </c>
      <c r="O4426" s="3">
        <v>373</v>
      </c>
      <c r="P4426">
        <v>1</v>
      </c>
      <c r="Q4426" s="3">
        <v>373</v>
      </c>
      <c r="R4426" s="1" t="s">
        <v>2012</v>
      </c>
      <c r="S4426" s="3">
        <v>55</v>
      </c>
      <c r="U4426" t="str">
        <f>IF(Ecommerce_Sales[[#This Row],[Delivery_Time_Days]]&gt;7,"Delay",IF(Ecommerce_Sales[[#This Row],[Delivery_Time_Days]] = 0,"No delivery",IF(Ecommerce_Sales[[#This Row],[Delivery_Time_Days]]&lt;=7,"On-time")))</f>
        <v>No delivery</v>
      </c>
      <c r="V4426" s="7">
        <f>Ecommerce_Sales[[#This Row],[Profit]]/Ecommerce_Sales[[#This Row],[Total_Price]]</f>
        <v>0.30026809651474529</v>
      </c>
      <c r="W4426" s="3">
        <v>112</v>
      </c>
      <c r="X4426" s="3"/>
    </row>
    <row r="4427" spans="1:24" x14ac:dyDescent="0.25">
      <c r="A4427" s="1" t="s">
        <v>10900</v>
      </c>
      <c r="B4427" s="1" t="s">
        <v>344</v>
      </c>
      <c r="C4427" s="1" t="s">
        <v>345</v>
      </c>
      <c r="D4427" s="1" t="s">
        <v>6242</v>
      </c>
      <c r="E4427" s="1" t="s">
        <v>1981</v>
      </c>
      <c r="F4427" s="2">
        <v>45103</v>
      </c>
      <c r="G4427" s="2">
        <v>45571</v>
      </c>
      <c r="H4427" s="2" t="str">
        <f>TEXT(Ecommerce_Sales[[#This Row],[Order_Date]],"mmmm")</f>
        <v>October</v>
      </c>
      <c r="I4427" s="2" t="str">
        <f>TEXT(Ecommerce_Sales[[#This Row],[Order_Date]],"yyyy")</f>
        <v>2024</v>
      </c>
      <c r="J4427" s="2" t="str">
        <f>TEXT(Ecommerce_Sales[[#This Row],[Order_Date]],"mmmm")</f>
        <v>October</v>
      </c>
      <c r="K4427" s="1" t="s">
        <v>1947</v>
      </c>
      <c r="L4427" s="1" t="s">
        <v>7917</v>
      </c>
      <c r="M4427" s="1" t="s">
        <v>1972</v>
      </c>
      <c r="N4427" s="1" t="s">
        <v>1973</v>
      </c>
      <c r="O4427" s="3">
        <v>1163</v>
      </c>
      <c r="P4427">
        <v>6</v>
      </c>
      <c r="Q4427" s="3">
        <v>6980</v>
      </c>
      <c r="R4427" s="1" t="s">
        <v>1958</v>
      </c>
      <c r="S4427" s="3">
        <v>1035</v>
      </c>
      <c r="T4427">
        <v>10</v>
      </c>
      <c r="U4427" t="str">
        <f>IF(Ecommerce_Sales[[#This Row],[Delivery_Time_Days]]&gt;7,"Delay",IF(Ecommerce_Sales[[#This Row],[Delivery_Time_Days]] = 0,"No delivery",IF(Ecommerce_Sales[[#This Row],[Delivery_Time_Days]]&lt;=7,"On-time")))</f>
        <v>Delay</v>
      </c>
      <c r="V4427" s="7">
        <f>Ecommerce_Sales[[#This Row],[Profit]]/Ecommerce_Sales[[#This Row],[Total_Price]]</f>
        <v>0.3</v>
      </c>
      <c r="W4427" s="3">
        <v>2094</v>
      </c>
      <c r="X4427" s="3"/>
    </row>
    <row r="4428" spans="1:24" x14ac:dyDescent="0.25">
      <c r="A4428" s="1" t="s">
        <v>10901</v>
      </c>
      <c r="B4428" s="1" t="s">
        <v>1859</v>
      </c>
      <c r="C4428" s="1" t="s">
        <v>1860</v>
      </c>
      <c r="D4428" s="1" t="s">
        <v>2992</v>
      </c>
      <c r="E4428" s="1" t="s">
        <v>1996</v>
      </c>
      <c r="F4428" s="2">
        <v>45178</v>
      </c>
      <c r="G4428" s="2">
        <v>45203</v>
      </c>
      <c r="H4428" s="2" t="str">
        <f>TEXT(Ecommerce_Sales[[#This Row],[Order_Date]],"mmmm")</f>
        <v>October</v>
      </c>
      <c r="I4428" s="2" t="str">
        <f>TEXT(Ecommerce_Sales[[#This Row],[Order_Date]],"yyyy")</f>
        <v>2023</v>
      </c>
      <c r="J4428" s="2" t="str">
        <f>TEXT(Ecommerce_Sales[[#This Row],[Order_Date]],"mmmm")</f>
        <v>October</v>
      </c>
      <c r="K4428" s="1" t="s">
        <v>1947</v>
      </c>
      <c r="L4428" s="1" t="s">
        <v>6671</v>
      </c>
      <c r="M4428" s="1" t="s">
        <v>2002</v>
      </c>
      <c r="N4428" s="1" t="s">
        <v>1989</v>
      </c>
      <c r="O4428" s="3">
        <v>828</v>
      </c>
      <c r="P4428">
        <v>1</v>
      </c>
      <c r="Q4428" s="3">
        <v>828</v>
      </c>
      <c r="R4428" s="1" t="s">
        <v>1958</v>
      </c>
      <c r="S4428" s="3">
        <v>101</v>
      </c>
      <c r="T4428">
        <v>8</v>
      </c>
      <c r="U4428" t="str">
        <f>IF(Ecommerce_Sales[[#This Row],[Delivery_Time_Days]]&gt;7,"Delay",IF(Ecommerce_Sales[[#This Row],[Delivery_Time_Days]] = 0,"No delivery",IF(Ecommerce_Sales[[#This Row],[Delivery_Time_Days]]&lt;=7,"On-time")))</f>
        <v>Delay</v>
      </c>
      <c r="V4428" s="7">
        <f>Ecommerce_Sales[[#This Row],[Profit]]/Ecommerce_Sales[[#This Row],[Total_Price]]</f>
        <v>0.25</v>
      </c>
      <c r="W4428" s="3">
        <v>207</v>
      </c>
      <c r="X4428" s="3"/>
    </row>
    <row r="4429" spans="1:24" x14ac:dyDescent="0.25">
      <c r="A4429" s="1" t="s">
        <v>10902</v>
      </c>
      <c r="B4429" s="1" t="s">
        <v>1005</v>
      </c>
      <c r="C4429" s="1" t="s">
        <v>1006</v>
      </c>
      <c r="D4429" s="1" t="s">
        <v>4771</v>
      </c>
      <c r="E4429" s="1" t="s">
        <v>1981</v>
      </c>
      <c r="F4429" s="2">
        <v>45171</v>
      </c>
      <c r="G4429" s="2">
        <v>45577</v>
      </c>
      <c r="H4429" s="2" t="str">
        <f>TEXT(Ecommerce_Sales[[#This Row],[Order_Date]],"mmmm")</f>
        <v>October</v>
      </c>
      <c r="I4429" s="2" t="str">
        <f>TEXT(Ecommerce_Sales[[#This Row],[Order_Date]],"yyyy")</f>
        <v>2024</v>
      </c>
      <c r="J4429" s="2" t="str">
        <f>TEXT(Ecommerce_Sales[[#This Row],[Order_Date]],"mmmm")</f>
        <v>October</v>
      </c>
      <c r="K4429" s="1" t="s">
        <v>1986</v>
      </c>
      <c r="L4429" s="1" t="s">
        <v>6711</v>
      </c>
      <c r="M4429" s="1" t="s">
        <v>2247</v>
      </c>
      <c r="N4429" s="1" t="s">
        <v>1957</v>
      </c>
      <c r="O4429" s="3">
        <v>380</v>
      </c>
      <c r="P4429">
        <v>3</v>
      </c>
      <c r="Q4429" s="3">
        <v>1140</v>
      </c>
      <c r="R4429" s="1" t="s">
        <v>1958</v>
      </c>
      <c r="S4429" s="3">
        <v>65</v>
      </c>
      <c r="U4429" t="str">
        <f>IF(Ecommerce_Sales[[#This Row],[Delivery_Time_Days]]&gt;7,"Delay",IF(Ecommerce_Sales[[#This Row],[Delivery_Time_Days]] = 0,"No delivery",IF(Ecommerce_Sales[[#This Row],[Delivery_Time_Days]]&lt;=7,"On-time")))</f>
        <v>No delivery</v>
      </c>
      <c r="V4429" s="7">
        <f>Ecommerce_Sales[[#This Row],[Profit]]/Ecommerce_Sales[[#This Row],[Total_Price]]</f>
        <v>0.15</v>
      </c>
      <c r="W4429" s="3">
        <v>171</v>
      </c>
      <c r="X4429" s="3"/>
    </row>
    <row r="4430" spans="1:24" x14ac:dyDescent="0.25">
      <c r="A4430" s="1" t="s">
        <v>10903</v>
      </c>
      <c r="B4430" s="1" t="s">
        <v>8</v>
      </c>
      <c r="C4430" s="1" t="s">
        <v>9</v>
      </c>
      <c r="D4430" s="1" t="s">
        <v>5124</v>
      </c>
      <c r="E4430" s="1" t="s">
        <v>2005</v>
      </c>
      <c r="F4430" s="2">
        <v>45264</v>
      </c>
      <c r="G4430" s="2">
        <v>45633</v>
      </c>
      <c r="H4430" s="2" t="str">
        <f>TEXT(Ecommerce_Sales[[#This Row],[Order_Date]],"mmmm")</f>
        <v>December</v>
      </c>
      <c r="I4430" s="2" t="str">
        <f>TEXT(Ecommerce_Sales[[#This Row],[Order_Date]],"yyyy")</f>
        <v>2024</v>
      </c>
      <c r="J4430" s="2" t="str">
        <f>TEXT(Ecommerce_Sales[[#This Row],[Order_Date]],"mmmm")</f>
        <v>December</v>
      </c>
      <c r="K4430" s="1" t="s">
        <v>1947</v>
      </c>
      <c r="L4430" s="1" t="s">
        <v>10904</v>
      </c>
      <c r="M4430" s="1" t="s">
        <v>1977</v>
      </c>
      <c r="N4430" s="1" t="s">
        <v>1978</v>
      </c>
      <c r="O4430" s="3">
        <v>335</v>
      </c>
      <c r="P4430">
        <v>4</v>
      </c>
      <c r="Q4430" s="3">
        <v>1340</v>
      </c>
      <c r="R4430" s="1" t="s">
        <v>1951</v>
      </c>
      <c r="S4430" s="3">
        <v>113</v>
      </c>
      <c r="T4430">
        <v>2</v>
      </c>
      <c r="U4430" t="str">
        <f>IF(Ecommerce_Sales[[#This Row],[Delivery_Time_Days]]&gt;7,"Delay",IF(Ecommerce_Sales[[#This Row],[Delivery_Time_Days]] = 0,"No delivery",IF(Ecommerce_Sales[[#This Row],[Delivery_Time_Days]]&lt;=7,"On-time")))</f>
        <v>On-time</v>
      </c>
      <c r="V4430" s="7">
        <f>Ecommerce_Sales[[#This Row],[Profit]]/Ecommerce_Sales[[#This Row],[Total_Price]]</f>
        <v>0.35</v>
      </c>
      <c r="W4430" s="3">
        <v>469</v>
      </c>
      <c r="X4430" s="3"/>
    </row>
    <row r="4431" spans="1:24" x14ac:dyDescent="0.25">
      <c r="A4431" s="1" t="s">
        <v>10905</v>
      </c>
      <c r="B4431" s="1" t="s">
        <v>1530</v>
      </c>
      <c r="C4431" s="1" t="s">
        <v>1531</v>
      </c>
      <c r="D4431" s="1" t="s">
        <v>4722</v>
      </c>
      <c r="E4431" s="1" t="s">
        <v>2005</v>
      </c>
      <c r="F4431" s="2">
        <v>45078</v>
      </c>
      <c r="G4431" s="2">
        <v>45304</v>
      </c>
      <c r="H4431" s="2" t="str">
        <f>TEXT(Ecommerce_Sales[[#This Row],[Order_Date]],"mmmm")</f>
        <v>January</v>
      </c>
      <c r="I4431" s="2" t="str">
        <f>TEXT(Ecommerce_Sales[[#This Row],[Order_Date]],"yyyy")</f>
        <v>2024</v>
      </c>
      <c r="J4431" s="2" t="str">
        <f>TEXT(Ecommerce_Sales[[#This Row],[Order_Date]],"mmmm")</f>
        <v>January</v>
      </c>
      <c r="K4431" s="1" t="s">
        <v>1947</v>
      </c>
      <c r="L4431" s="1" t="s">
        <v>3112</v>
      </c>
      <c r="M4431" s="1" t="s">
        <v>2047</v>
      </c>
      <c r="N4431" s="1" t="s">
        <v>1989</v>
      </c>
      <c r="O4431" s="3">
        <v>116</v>
      </c>
      <c r="P4431">
        <v>2</v>
      </c>
      <c r="Q4431" s="3">
        <v>231</v>
      </c>
      <c r="R4431" s="1" t="s">
        <v>1951</v>
      </c>
      <c r="S4431" s="3">
        <v>32</v>
      </c>
      <c r="T4431">
        <v>2</v>
      </c>
      <c r="U4431" t="str">
        <f>IF(Ecommerce_Sales[[#This Row],[Delivery_Time_Days]]&gt;7,"Delay",IF(Ecommerce_Sales[[#This Row],[Delivery_Time_Days]] = 0,"No delivery",IF(Ecommerce_Sales[[#This Row],[Delivery_Time_Days]]&lt;=7,"On-time")))</f>
        <v>On-time</v>
      </c>
      <c r="V4431" s="7">
        <f>Ecommerce_Sales[[#This Row],[Profit]]/Ecommerce_Sales[[#This Row],[Total_Price]]</f>
        <v>0.25108225108225107</v>
      </c>
      <c r="W4431" s="3">
        <v>58</v>
      </c>
      <c r="X4431" s="3"/>
    </row>
    <row r="4432" spans="1:24" x14ac:dyDescent="0.25">
      <c r="A4432" s="1" t="s">
        <v>10906</v>
      </c>
      <c r="B4432" s="1" t="s">
        <v>306</v>
      </c>
      <c r="C4432" s="1" t="s">
        <v>307</v>
      </c>
      <c r="D4432" s="1" t="s">
        <v>5383</v>
      </c>
      <c r="E4432" s="1" t="s">
        <v>1981</v>
      </c>
      <c r="F4432" s="2">
        <v>45454</v>
      </c>
      <c r="G4432" s="2">
        <v>45604</v>
      </c>
      <c r="H4432" s="2" t="str">
        <f>TEXT(Ecommerce_Sales[[#This Row],[Order_Date]],"mmmm")</f>
        <v>November</v>
      </c>
      <c r="I4432" s="2" t="str">
        <f>TEXT(Ecommerce_Sales[[#This Row],[Order_Date]],"yyyy")</f>
        <v>2024</v>
      </c>
      <c r="J4432" s="2" t="str">
        <f>TEXT(Ecommerce_Sales[[#This Row],[Order_Date]],"mmmm")</f>
        <v>November</v>
      </c>
      <c r="K4432" s="1" t="s">
        <v>1947</v>
      </c>
      <c r="L4432" s="1" t="s">
        <v>10907</v>
      </c>
      <c r="M4432" s="1" t="s">
        <v>1949</v>
      </c>
      <c r="N4432" s="1" t="s">
        <v>1950</v>
      </c>
      <c r="O4432" s="3">
        <v>194</v>
      </c>
      <c r="P4432">
        <v>6</v>
      </c>
      <c r="Q4432" s="3">
        <v>1166</v>
      </c>
      <c r="R4432" s="1" t="s">
        <v>2012</v>
      </c>
      <c r="S4432" s="3">
        <v>95</v>
      </c>
      <c r="T4432">
        <v>9</v>
      </c>
      <c r="U4432" t="str">
        <f>IF(Ecommerce_Sales[[#This Row],[Delivery_Time_Days]]&gt;7,"Delay",IF(Ecommerce_Sales[[#This Row],[Delivery_Time_Days]] = 0,"No delivery",IF(Ecommerce_Sales[[#This Row],[Delivery_Time_Days]]&lt;=7,"On-time")))</f>
        <v>Delay</v>
      </c>
      <c r="V4432" s="7">
        <f>Ecommerce_Sales[[#This Row],[Profit]]/Ecommerce_Sales[[#This Row],[Total_Price]]</f>
        <v>0.39965694682675817</v>
      </c>
      <c r="W4432" s="3">
        <v>466</v>
      </c>
      <c r="X4432" s="3"/>
    </row>
    <row r="4433" spans="1:24" x14ac:dyDescent="0.25">
      <c r="A4433" s="1" t="s">
        <v>10908</v>
      </c>
      <c r="B4433" s="1" t="s">
        <v>1581</v>
      </c>
      <c r="C4433" s="1" t="s">
        <v>1582</v>
      </c>
      <c r="D4433" s="1" t="s">
        <v>4873</v>
      </c>
      <c r="E4433" s="1" t="s">
        <v>1966</v>
      </c>
      <c r="F4433" s="2">
        <v>45183</v>
      </c>
      <c r="G4433" s="2">
        <v>45422</v>
      </c>
      <c r="H4433" s="2" t="str">
        <f>TEXT(Ecommerce_Sales[[#This Row],[Order_Date]],"mmmm")</f>
        <v>May</v>
      </c>
      <c r="I4433" s="2" t="str">
        <f>TEXT(Ecommerce_Sales[[#This Row],[Order_Date]],"yyyy")</f>
        <v>2024</v>
      </c>
      <c r="J4433" s="2" t="str">
        <f>TEXT(Ecommerce_Sales[[#This Row],[Order_Date]],"mmmm")</f>
        <v>May</v>
      </c>
      <c r="K4433" s="1" t="s">
        <v>1947</v>
      </c>
      <c r="L4433" s="1" t="s">
        <v>10909</v>
      </c>
      <c r="M4433" s="1" t="s">
        <v>2054</v>
      </c>
      <c r="N4433" s="1" t="s">
        <v>1957</v>
      </c>
      <c r="O4433" s="3">
        <v>452</v>
      </c>
      <c r="P4433">
        <v>4</v>
      </c>
      <c r="Q4433" s="3">
        <v>1809</v>
      </c>
      <c r="R4433" s="1" t="s">
        <v>1958</v>
      </c>
      <c r="S4433" s="3">
        <v>186</v>
      </c>
      <c r="T4433">
        <v>6</v>
      </c>
      <c r="U4433" t="str">
        <f>IF(Ecommerce_Sales[[#This Row],[Delivery_Time_Days]]&gt;7,"Delay",IF(Ecommerce_Sales[[#This Row],[Delivery_Time_Days]] = 0,"No delivery",IF(Ecommerce_Sales[[#This Row],[Delivery_Time_Days]]&lt;=7,"On-time")))</f>
        <v>On-time</v>
      </c>
      <c r="V4433" s="7">
        <f>Ecommerce_Sales[[#This Row],[Profit]]/Ecommerce_Sales[[#This Row],[Total_Price]]</f>
        <v>0.14980652294085131</v>
      </c>
      <c r="W4433" s="3">
        <v>271</v>
      </c>
      <c r="X4433" s="3"/>
    </row>
    <row r="4434" spans="1:24" x14ac:dyDescent="0.25">
      <c r="A4434" s="1" t="s">
        <v>10910</v>
      </c>
      <c r="B4434" s="1" t="s">
        <v>4</v>
      </c>
      <c r="C4434" s="1" t="s">
        <v>5</v>
      </c>
      <c r="D4434" s="1" t="s">
        <v>5776</v>
      </c>
      <c r="E4434" s="1" t="s">
        <v>1946</v>
      </c>
      <c r="F4434" s="2">
        <v>44962</v>
      </c>
      <c r="G4434" s="2">
        <v>45224</v>
      </c>
      <c r="H4434" s="2" t="str">
        <f>TEXT(Ecommerce_Sales[[#This Row],[Order_Date]],"mmmm")</f>
        <v>October</v>
      </c>
      <c r="I4434" s="2" t="str">
        <f>TEXT(Ecommerce_Sales[[#This Row],[Order_Date]],"yyyy")</f>
        <v>2023</v>
      </c>
      <c r="J4434" s="2" t="str">
        <f>TEXT(Ecommerce_Sales[[#This Row],[Order_Date]],"mmmm")</f>
        <v>October</v>
      </c>
      <c r="K4434" s="1" t="s">
        <v>1947</v>
      </c>
      <c r="L4434" s="1" t="s">
        <v>10911</v>
      </c>
      <c r="M4434" s="1" t="s">
        <v>1998</v>
      </c>
      <c r="N4434" s="1" t="s">
        <v>1973</v>
      </c>
      <c r="O4434" s="3">
        <v>923</v>
      </c>
      <c r="P4434">
        <v>1</v>
      </c>
      <c r="Q4434" s="3">
        <v>923</v>
      </c>
      <c r="R4434" s="1" t="s">
        <v>1951</v>
      </c>
      <c r="S4434" s="3">
        <v>75</v>
      </c>
      <c r="T4434">
        <v>3</v>
      </c>
      <c r="U4434" t="str">
        <f>IF(Ecommerce_Sales[[#This Row],[Delivery_Time_Days]]&gt;7,"Delay",IF(Ecommerce_Sales[[#This Row],[Delivery_Time_Days]] = 0,"No delivery",IF(Ecommerce_Sales[[#This Row],[Delivery_Time_Days]]&lt;=7,"On-time")))</f>
        <v>On-time</v>
      </c>
      <c r="V4434" s="7">
        <f>Ecommerce_Sales[[#This Row],[Profit]]/Ecommerce_Sales[[#This Row],[Total_Price]]</f>
        <v>0.30010834236186351</v>
      </c>
      <c r="W4434" s="3">
        <v>277</v>
      </c>
      <c r="X4434" s="3"/>
    </row>
    <row r="4435" spans="1:24" x14ac:dyDescent="0.25">
      <c r="A4435" s="1" t="s">
        <v>10912</v>
      </c>
      <c r="B4435" s="1" t="s">
        <v>643</v>
      </c>
      <c r="C4435" s="1" t="s">
        <v>644</v>
      </c>
      <c r="D4435" s="1" t="s">
        <v>2379</v>
      </c>
      <c r="E4435" s="1" t="s">
        <v>1946</v>
      </c>
      <c r="F4435" s="2">
        <v>45473</v>
      </c>
      <c r="G4435" s="2">
        <v>45287</v>
      </c>
      <c r="H4435" s="2" t="str">
        <f>TEXT(Ecommerce_Sales[[#This Row],[Order_Date]],"mmmm")</f>
        <v>December</v>
      </c>
      <c r="I4435" s="2" t="str">
        <f>TEXT(Ecommerce_Sales[[#This Row],[Order_Date]],"yyyy")</f>
        <v>2023</v>
      </c>
      <c r="J4435" s="2" t="str">
        <f>TEXT(Ecommerce_Sales[[#This Row],[Order_Date]],"mmmm")</f>
        <v>December</v>
      </c>
      <c r="K4435" s="1" t="s">
        <v>1947</v>
      </c>
      <c r="L4435" s="1" t="s">
        <v>10049</v>
      </c>
      <c r="M4435" s="1" t="s">
        <v>1972</v>
      </c>
      <c r="N4435" s="1" t="s">
        <v>1973</v>
      </c>
      <c r="O4435" s="3">
        <v>1309</v>
      </c>
      <c r="P4435">
        <v>4</v>
      </c>
      <c r="Q4435" s="3">
        <v>5236</v>
      </c>
      <c r="R4435" s="1" t="s">
        <v>2012</v>
      </c>
      <c r="S4435" s="3">
        <v>277</v>
      </c>
      <c r="T4435">
        <v>5</v>
      </c>
      <c r="U4435" t="str">
        <f>IF(Ecommerce_Sales[[#This Row],[Delivery_Time_Days]]&gt;7,"Delay",IF(Ecommerce_Sales[[#This Row],[Delivery_Time_Days]] = 0,"No delivery",IF(Ecommerce_Sales[[#This Row],[Delivery_Time_Days]]&lt;=7,"On-time")))</f>
        <v>On-time</v>
      </c>
      <c r="V4435" s="7">
        <f>Ecommerce_Sales[[#This Row],[Profit]]/Ecommerce_Sales[[#This Row],[Total_Price]]</f>
        <v>0.30003819709702062</v>
      </c>
      <c r="W4435" s="3">
        <v>1571</v>
      </c>
      <c r="X4435" s="3"/>
    </row>
    <row r="4436" spans="1:24" x14ac:dyDescent="0.25">
      <c r="A4436" s="1" t="s">
        <v>10913</v>
      </c>
      <c r="B4436" s="1" t="s">
        <v>26</v>
      </c>
      <c r="C4436" s="1" t="s">
        <v>27</v>
      </c>
      <c r="D4436" s="1" t="s">
        <v>3353</v>
      </c>
      <c r="E4436" s="1" t="s">
        <v>1966</v>
      </c>
      <c r="F4436" s="2">
        <v>44953</v>
      </c>
      <c r="G4436" s="2">
        <v>45625</v>
      </c>
      <c r="H4436" s="2" t="str">
        <f>TEXT(Ecommerce_Sales[[#This Row],[Order_Date]],"mmmm")</f>
        <v>November</v>
      </c>
      <c r="I4436" s="2" t="str">
        <f>TEXT(Ecommerce_Sales[[#This Row],[Order_Date]],"yyyy")</f>
        <v>2024</v>
      </c>
      <c r="J4436" s="2" t="str">
        <f>TEXT(Ecommerce_Sales[[#This Row],[Order_Date]],"mmmm")</f>
        <v>November</v>
      </c>
      <c r="K4436" s="1" t="s">
        <v>1947</v>
      </c>
      <c r="L4436" s="1" t="s">
        <v>10914</v>
      </c>
      <c r="M4436" s="1" t="s">
        <v>1998</v>
      </c>
      <c r="N4436" s="1" t="s">
        <v>1973</v>
      </c>
      <c r="O4436" s="3">
        <v>773</v>
      </c>
      <c r="P4436">
        <v>4</v>
      </c>
      <c r="Q4436" s="3">
        <v>3091</v>
      </c>
      <c r="R4436" s="1" t="s">
        <v>1958</v>
      </c>
      <c r="S4436" s="3">
        <v>408</v>
      </c>
      <c r="T4436">
        <v>4</v>
      </c>
      <c r="U4436" t="str">
        <f>IF(Ecommerce_Sales[[#This Row],[Delivery_Time_Days]]&gt;7,"Delay",IF(Ecommerce_Sales[[#This Row],[Delivery_Time_Days]] = 0,"No delivery",IF(Ecommerce_Sales[[#This Row],[Delivery_Time_Days]]&lt;=7,"On-time")))</f>
        <v>On-time</v>
      </c>
      <c r="V4436" s="7">
        <f>Ecommerce_Sales[[#This Row],[Profit]]/Ecommerce_Sales[[#This Row],[Total_Price]]</f>
        <v>0.29990294403105788</v>
      </c>
      <c r="W4436" s="3">
        <v>927</v>
      </c>
      <c r="X4436" s="3"/>
    </row>
    <row r="4437" spans="1:24" x14ac:dyDescent="0.25">
      <c r="A4437" s="1" t="s">
        <v>10915</v>
      </c>
      <c r="B4437" s="1" t="s">
        <v>988</v>
      </c>
      <c r="C4437" s="1" t="s">
        <v>989</v>
      </c>
      <c r="D4437" s="1" t="s">
        <v>6846</v>
      </c>
      <c r="E4437" s="1" t="s">
        <v>2005</v>
      </c>
      <c r="F4437" s="2">
        <v>45052</v>
      </c>
      <c r="G4437" s="2">
        <v>45057</v>
      </c>
      <c r="H4437" s="2" t="str">
        <f>TEXT(Ecommerce_Sales[[#This Row],[Order_Date]],"mmmm")</f>
        <v>May</v>
      </c>
      <c r="I4437" s="2" t="str">
        <f>TEXT(Ecommerce_Sales[[#This Row],[Order_Date]],"yyyy")</f>
        <v>2023</v>
      </c>
      <c r="J4437" s="2" t="str">
        <f>TEXT(Ecommerce_Sales[[#This Row],[Order_Date]],"mmmm")</f>
        <v>May</v>
      </c>
      <c r="K4437" s="1" t="s">
        <v>1947</v>
      </c>
      <c r="L4437" s="1" t="s">
        <v>10916</v>
      </c>
      <c r="M4437" s="1" t="s">
        <v>2007</v>
      </c>
      <c r="N4437" s="1" t="s">
        <v>1973</v>
      </c>
      <c r="O4437" s="3">
        <v>707</v>
      </c>
      <c r="P4437">
        <v>1</v>
      </c>
      <c r="Q4437" s="3">
        <v>707</v>
      </c>
      <c r="R4437" s="1" t="s">
        <v>2008</v>
      </c>
      <c r="S4437" s="3">
        <v>79</v>
      </c>
      <c r="T4437">
        <v>7</v>
      </c>
      <c r="U4437" t="str">
        <f>IF(Ecommerce_Sales[[#This Row],[Delivery_Time_Days]]&gt;7,"Delay",IF(Ecommerce_Sales[[#This Row],[Delivery_Time_Days]] = 0,"No delivery",IF(Ecommerce_Sales[[#This Row],[Delivery_Time_Days]]&lt;=7,"On-time")))</f>
        <v>On-time</v>
      </c>
      <c r="V4437" s="7">
        <f>Ecommerce_Sales[[#This Row],[Profit]]/Ecommerce_Sales[[#This Row],[Total_Price]]</f>
        <v>0.29985855728429983</v>
      </c>
      <c r="W4437" s="3">
        <v>212</v>
      </c>
      <c r="X4437" s="3"/>
    </row>
    <row r="4438" spans="1:24" x14ac:dyDescent="0.25">
      <c r="A4438" s="1" t="s">
        <v>10917</v>
      </c>
      <c r="B4438" s="1" t="s">
        <v>364</v>
      </c>
      <c r="C4438" s="1" t="s">
        <v>365</v>
      </c>
      <c r="D4438" s="1" t="s">
        <v>3468</v>
      </c>
      <c r="E4438" s="1" t="s">
        <v>1954</v>
      </c>
      <c r="F4438" s="2">
        <v>45281</v>
      </c>
      <c r="G4438" s="2">
        <v>45392</v>
      </c>
      <c r="H4438" s="2" t="str">
        <f>TEXT(Ecommerce_Sales[[#This Row],[Order_Date]],"mmmm")</f>
        <v>April</v>
      </c>
      <c r="I4438" s="2" t="str">
        <f>TEXT(Ecommerce_Sales[[#This Row],[Order_Date]],"yyyy")</f>
        <v>2024</v>
      </c>
      <c r="J4438" s="2" t="str">
        <f>TEXT(Ecommerce_Sales[[#This Row],[Order_Date]],"mmmm")</f>
        <v>April</v>
      </c>
      <c r="K4438" s="1" t="s">
        <v>1992</v>
      </c>
      <c r="L4438" s="1" t="s">
        <v>4285</v>
      </c>
      <c r="M4438" s="1" t="s">
        <v>1988</v>
      </c>
      <c r="N4438" s="1" t="s">
        <v>1989</v>
      </c>
      <c r="O4438" s="3">
        <v>251</v>
      </c>
      <c r="P4438">
        <v>5</v>
      </c>
      <c r="Q4438" s="3">
        <v>1255</v>
      </c>
      <c r="R4438" s="1" t="s">
        <v>2012</v>
      </c>
      <c r="S4438" s="3">
        <v>150</v>
      </c>
      <c r="U4438" t="str">
        <f>IF(Ecommerce_Sales[[#This Row],[Delivery_Time_Days]]&gt;7,"Delay",IF(Ecommerce_Sales[[#This Row],[Delivery_Time_Days]] = 0,"No delivery",IF(Ecommerce_Sales[[#This Row],[Delivery_Time_Days]]&lt;=7,"On-time")))</f>
        <v>No delivery</v>
      </c>
      <c r="V4438" s="7">
        <f>Ecommerce_Sales[[#This Row],[Profit]]/Ecommerce_Sales[[#This Row],[Total_Price]]</f>
        <v>0.25019920318725097</v>
      </c>
      <c r="W4438" s="3">
        <v>314</v>
      </c>
      <c r="X4438" s="3"/>
    </row>
    <row r="4439" spans="1:24" x14ac:dyDescent="0.25">
      <c r="A4439" s="1" t="s">
        <v>10918</v>
      </c>
      <c r="B4439" s="1" t="s">
        <v>1669</v>
      </c>
      <c r="C4439" s="1" t="s">
        <v>1670</v>
      </c>
      <c r="D4439" s="1" t="s">
        <v>2070</v>
      </c>
      <c r="E4439" s="1" t="s">
        <v>1981</v>
      </c>
      <c r="F4439" s="2">
        <v>45280</v>
      </c>
      <c r="G4439" s="2">
        <v>45218</v>
      </c>
      <c r="H4439" s="2" t="str">
        <f>TEXT(Ecommerce_Sales[[#This Row],[Order_Date]],"mmmm")</f>
        <v>October</v>
      </c>
      <c r="I4439" s="2" t="str">
        <f>TEXT(Ecommerce_Sales[[#This Row],[Order_Date]],"yyyy")</f>
        <v>2023</v>
      </c>
      <c r="J4439" s="2" t="str">
        <f>TEXT(Ecommerce_Sales[[#This Row],[Order_Date]],"mmmm")</f>
        <v>October</v>
      </c>
      <c r="K4439" s="1" t="s">
        <v>1947</v>
      </c>
      <c r="L4439" s="1" t="s">
        <v>7168</v>
      </c>
      <c r="M4439" s="1" t="s">
        <v>1988</v>
      </c>
      <c r="N4439" s="1" t="s">
        <v>1989</v>
      </c>
      <c r="O4439" s="3">
        <v>16</v>
      </c>
      <c r="P4439">
        <v>3</v>
      </c>
      <c r="Q4439" s="3">
        <v>47</v>
      </c>
      <c r="R4439" s="1" t="s">
        <v>1958</v>
      </c>
      <c r="S4439" s="3">
        <v>5</v>
      </c>
      <c r="T4439">
        <v>8</v>
      </c>
      <c r="U4439" t="str">
        <f>IF(Ecommerce_Sales[[#This Row],[Delivery_Time_Days]]&gt;7,"Delay",IF(Ecommerce_Sales[[#This Row],[Delivery_Time_Days]] = 0,"No delivery",IF(Ecommerce_Sales[[#This Row],[Delivery_Time_Days]]&lt;=7,"On-time")))</f>
        <v>Delay</v>
      </c>
      <c r="V4439" s="7">
        <f>Ecommerce_Sales[[#This Row],[Profit]]/Ecommerce_Sales[[#This Row],[Total_Price]]</f>
        <v>0.25531914893617019</v>
      </c>
      <c r="W4439" s="3">
        <v>12</v>
      </c>
      <c r="X4439" s="3"/>
    </row>
    <row r="4440" spans="1:24" x14ac:dyDescent="0.25">
      <c r="A4440" s="1" t="s">
        <v>10919</v>
      </c>
      <c r="B4440" s="1" t="s">
        <v>1457</v>
      </c>
      <c r="C4440" s="1" t="s">
        <v>1458</v>
      </c>
      <c r="D4440" s="1" t="s">
        <v>8177</v>
      </c>
      <c r="E4440" s="1" t="s">
        <v>1996</v>
      </c>
      <c r="F4440" s="2">
        <v>45262</v>
      </c>
      <c r="G4440" s="2">
        <v>45494</v>
      </c>
      <c r="H4440" s="2" t="str">
        <f>TEXT(Ecommerce_Sales[[#This Row],[Order_Date]],"mmmm")</f>
        <v>July</v>
      </c>
      <c r="I4440" s="2" t="str">
        <f>TEXT(Ecommerce_Sales[[#This Row],[Order_Date]],"yyyy")</f>
        <v>2024</v>
      </c>
      <c r="J4440" s="2" t="str">
        <f>TEXT(Ecommerce_Sales[[#This Row],[Order_Date]],"mmmm")</f>
        <v>July</v>
      </c>
      <c r="K4440" s="1" t="s">
        <v>1947</v>
      </c>
      <c r="L4440" s="1" t="s">
        <v>10920</v>
      </c>
      <c r="M4440" s="1" t="s">
        <v>2026</v>
      </c>
      <c r="N4440" s="1" t="s">
        <v>1978</v>
      </c>
      <c r="O4440" s="3">
        <v>296</v>
      </c>
      <c r="P4440">
        <v>1</v>
      </c>
      <c r="Q4440" s="3">
        <v>296</v>
      </c>
      <c r="R4440" s="1" t="s">
        <v>1958</v>
      </c>
      <c r="S4440" s="3">
        <v>18</v>
      </c>
      <c r="T4440">
        <v>5</v>
      </c>
      <c r="U4440" t="str">
        <f>IF(Ecommerce_Sales[[#This Row],[Delivery_Time_Days]]&gt;7,"Delay",IF(Ecommerce_Sales[[#This Row],[Delivery_Time_Days]] = 0,"No delivery",IF(Ecommerce_Sales[[#This Row],[Delivery_Time_Days]]&lt;=7,"On-time")))</f>
        <v>On-time</v>
      </c>
      <c r="V4440" s="7">
        <f>Ecommerce_Sales[[#This Row],[Profit]]/Ecommerce_Sales[[#This Row],[Total_Price]]</f>
        <v>0.35135135135135137</v>
      </c>
      <c r="W4440" s="3">
        <v>104</v>
      </c>
      <c r="X4440" s="3"/>
    </row>
    <row r="4441" spans="1:24" x14ac:dyDescent="0.25">
      <c r="A4441" s="1" t="s">
        <v>10921</v>
      </c>
      <c r="B4441" s="1" t="s">
        <v>0</v>
      </c>
      <c r="C4441" s="1" t="s">
        <v>1</v>
      </c>
      <c r="D4441" s="1" t="s">
        <v>2267</v>
      </c>
      <c r="E4441" s="1" t="s">
        <v>1961</v>
      </c>
      <c r="F4441" s="2">
        <v>45263</v>
      </c>
      <c r="G4441" s="2">
        <v>44976</v>
      </c>
      <c r="H4441" s="2" t="str">
        <f>TEXT(Ecommerce_Sales[[#This Row],[Order_Date]],"mmmm")</f>
        <v>February</v>
      </c>
      <c r="I4441" s="2" t="str">
        <f>TEXT(Ecommerce_Sales[[#This Row],[Order_Date]],"yyyy")</f>
        <v>2023</v>
      </c>
      <c r="J4441" s="2" t="str">
        <f>TEXT(Ecommerce_Sales[[#This Row],[Order_Date]],"mmmm")</f>
        <v>February</v>
      </c>
      <c r="K4441" s="1" t="s">
        <v>1947</v>
      </c>
      <c r="L4441" s="1" t="s">
        <v>10922</v>
      </c>
      <c r="M4441" s="1" t="s">
        <v>2054</v>
      </c>
      <c r="N4441" s="1" t="s">
        <v>1957</v>
      </c>
      <c r="O4441" s="3">
        <v>939</v>
      </c>
      <c r="P4441">
        <v>1</v>
      </c>
      <c r="Q4441" s="3">
        <v>939</v>
      </c>
      <c r="R4441" s="1" t="s">
        <v>1958</v>
      </c>
      <c r="S4441" s="3">
        <v>113</v>
      </c>
      <c r="T4441">
        <v>8</v>
      </c>
      <c r="U4441" t="str">
        <f>IF(Ecommerce_Sales[[#This Row],[Delivery_Time_Days]]&gt;7,"Delay",IF(Ecommerce_Sales[[#This Row],[Delivery_Time_Days]] = 0,"No delivery",IF(Ecommerce_Sales[[#This Row],[Delivery_Time_Days]]&lt;=7,"On-time")))</f>
        <v>Delay</v>
      </c>
      <c r="V4441" s="7">
        <f>Ecommerce_Sales[[#This Row],[Profit]]/Ecommerce_Sales[[#This Row],[Total_Price]]</f>
        <v>0.15015974440894569</v>
      </c>
      <c r="W4441" s="3">
        <v>141</v>
      </c>
      <c r="X4441" s="3"/>
    </row>
    <row r="4442" spans="1:24" x14ac:dyDescent="0.25">
      <c r="A4442" s="1" t="s">
        <v>10923</v>
      </c>
      <c r="B4442" s="1" t="s">
        <v>1321</v>
      </c>
      <c r="C4442" s="1" t="s">
        <v>1322</v>
      </c>
      <c r="D4442" s="1" t="s">
        <v>2317</v>
      </c>
      <c r="E4442" s="1" t="s">
        <v>1996</v>
      </c>
      <c r="F4442" s="2">
        <v>45489</v>
      </c>
      <c r="G4442" s="2">
        <v>44973</v>
      </c>
      <c r="H4442" s="2" t="str">
        <f>TEXT(Ecommerce_Sales[[#This Row],[Order_Date]],"mmmm")</f>
        <v>February</v>
      </c>
      <c r="I4442" s="2" t="str">
        <f>TEXT(Ecommerce_Sales[[#This Row],[Order_Date]],"yyyy")</f>
        <v>2023</v>
      </c>
      <c r="J4442" s="2" t="str">
        <f>TEXT(Ecommerce_Sales[[#This Row],[Order_Date]],"mmmm")</f>
        <v>February</v>
      </c>
      <c r="K4442" s="1" t="s">
        <v>1986</v>
      </c>
      <c r="L4442" s="1" t="s">
        <v>4957</v>
      </c>
      <c r="M4442" s="1" t="s">
        <v>2058</v>
      </c>
      <c r="N4442" s="1" t="s">
        <v>1950</v>
      </c>
      <c r="O4442" s="3">
        <v>504</v>
      </c>
      <c r="P4442">
        <v>1</v>
      </c>
      <c r="Q4442" s="3">
        <v>504</v>
      </c>
      <c r="R4442" s="1" t="s">
        <v>1958</v>
      </c>
      <c r="S4442" s="3">
        <v>72</v>
      </c>
      <c r="U4442" t="str">
        <f>IF(Ecommerce_Sales[[#This Row],[Delivery_Time_Days]]&gt;7,"Delay",IF(Ecommerce_Sales[[#This Row],[Delivery_Time_Days]] = 0,"No delivery",IF(Ecommerce_Sales[[#This Row],[Delivery_Time_Days]]&lt;=7,"On-time")))</f>
        <v>No delivery</v>
      </c>
      <c r="V4442" s="7">
        <f>Ecommerce_Sales[[#This Row],[Profit]]/Ecommerce_Sales[[#This Row],[Total_Price]]</f>
        <v>0.40079365079365081</v>
      </c>
      <c r="W4442" s="3">
        <v>202</v>
      </c>
      <c r="X4442" s="3"/>
    </row>
    <row r="4443" spans="1:24" x14ac:dyDescent="0.25">
      <c r="A4443" s="1" t="s">
        <v>10924</v>
      </c>
      <c r="B4443" s="1" t="s">
        <v>1745</v>
      </c>
      <c r="C4443" s="1" t="s">
        <v>1746</v>
      </c>
      <c r="D4443" s="1" t="s">
        <v>9218</v>
      </c>
      <c r="E4443" s="1" t="s">
        <v>1996</v>
      </c>
      <c r="F4443" s="2">
        <v>44928</v>
      </c>
      <c r="G4443" s="2">
        <v>45218</v>
      </c>
      <c r="H4443" s="2" t="str">
        <f>TEXT(Ecommerce_Sales[[#This Row],[Order_Date]],"mmmm")</f>
        <v>October</v>
      </c>
      <c r="I4443" s="2" t="str">
        <f>TEXT(Ecommerce_Sales[[#This Row],[Order_Date]],"yyyy")</f>
        <v>2023</v>
      </c>
      <c r="J4443" s="2" t="str">
        <f>TEXT(Ecommerce_Sales[[#This Row],[Order_Date]],"mmmm")</f>
        <v>October</v>
      </c>
      <c r="K4443" s="1" t="s">
        <v>1947</v>
      </c>
      <c r="L4443" s="1" t="s">
        <v>10515</v>
      </c>
      <c r="M4443" s="1" t="s">
        <v>1977</v>
      </c>
      <c r="N4443" s="1" t="s">
        <v>1978</v>
      </c>
      <c r="O4443" s="3">
        <v>674</v>
      </c>
      <c r="P4443">
        <v>6</v>
      </c>
      <c r="Q4443" s="3">
        <v>4041</v>
      </c>
      <c r="R4443" s="1" t="s">
        <v>1951</v>
      </c>
      <c r="S4443" s="3">
        <v>509</v>
      </c>
      <c r="T4443">
        <v>10</v>
      </c>
      <c r="U4443" t="str">
        <f>IF(Ecommerce_Sales[[#This Row],[Delivery_Time_Days]]&gt;7,"Delay",IF(Ecommerce_Sales[[#This Row],[Delivery_Time_Days]] = 0,"No delivery",IF(Ecommerce_Sales[[#This Row],[Delivery_Time_Days]]&lt;=7,"On-time")))</f>
        <v>Delay</v>
      </c>
      <c r="V4443" s="7">
        <f>Ecommerce_Sales[[#This Row],[Profit]]/Ecommerce_Sales[[#This Row],[Total_Price]]</f>
        <v>0.34991338777530312</v>
      </c>
      <c r="W4443" s="3">
        <v>1414</v>
      </c>
      <c r="X4443" s="3"/>
    </row>
    <row r="4444" spans="1:24" x14ac:dyDescent="0.25">
      <c r="A4444" s="1" t="s">
        <v>10925</v>
      </c>
      <c r="B4444" s="1" t="s">
        <v>870</v>
      </c>
      <c r="C4444" s="1" t="s">
        <v>552</v>
      </c>
      <c r="D4444" s="1" t="s">
        <v>2155</v>
      </c>
      <c r="E4444" s="1" t="s">
        <v>2005</v>
      </c>
      <c r="F4444" s="2">
        <v>45445</v>
      </c>
      <c r="G4444" s="2">
        <v>45276</v>
      </c>
      <c r="H4444" s="2" t="str">
        <f>TEXT(Ecommerce_Sales[[#This Row],[Order_Date]],"mmmm")</f>
        <v>December</v>
      </c>
      <c r="I4444" s="2" t="str">
        <f>TEXT(Ecommerce_Sales[[#This Row],[Order_Date]],"yyyy")</f>
        <v>2023</v>
      </c>
      <c r="J4444" s="2" t="str">
        <f>TEXT(Ecommerce_Sales[[#This Row],[Order_Date]],"mmmm")</f>
        <v>December</v>
      </c>
      <c r="K4444" s="1" t="s">
        <v>1947</v>
      </c>
      <c r="L4444" s="1" t="s">
        <v>10926</v>
      </c>
      <c r="M4444" s="1" t="s">
        <v>2002</v>
      </c>
      <c r="N4444" s="1" t="s">
        <v>1989</v>
      </c>
      <c r="O4444" s="3">
        <v>687</v>
      </c>
      <c r="P4444">
        <v>6</v>
      </c>
      <c r="Q4444" s="3">
        <v>4121</v>
      </c>
      <c r="R4444" s="1" t="s">
        <v>1958</v>
      </c>
      <c r="S4444" s="3">
        <v>341</v>
      </c>
      <c r="T4444">
        <v>4</v>
      </c>
      <c r="U4444" t="str">
        <f>IF(Ecommerce_Sales[[#This Row],[Delivery_Time_Days]]&gt;7,"Delay",IF(Ecommerce_Sales[[#This Row],[Delivery_Time_Days]] = 0,"No delivery",IF(Ecommerce_Sales[[#This Row],[Delivery_Time_Days]]&lt;=7,"On-time")))</f>
        <v>On-time</v>
      </c>
      <c r="V4444" s="7">
        <f>Ecommerce_Sales[[#This Row],[Profit]]/Ecommerce_Sales[[#This Row],[Total_Price]]</f>
        <v>0.2499393351128367</v>
      </c>
      <c r="W4444" s="3">
        <v>1030</v>
      </c>
      <c r="X4444" s="3"/>
    </row>
    <row r="4445" spans="1:24" x14ac:dyDescent="0.25">
      <c r="A4445" s="1" t="s">
        <v>10927</v>
      </c>
      <c r="B4445" s="1" t="s">
        <v>747</v>
      </c>
      <c r="C4445" s="1" t="s">
        <v>748</v>
      </c>
      <c r="D4445" s="1" t="s">
        <v>6924</v>
      </c>
      <c r="E4445" s="1" t="s">
        <v>1996</v>
      </c>
      <c r="F4445" s="2">
        <v>45323</v>
      </c>
      <c r="G4445" s="2">
        <v>45625</v>
      </c>
      <c r="H4445" s="2" t="str">
        <f>TEXT(Ecommerce_Sales[[#This Row],[Order_Date]],"mmmm")</f>
        <v>November</v>
      </c>
      <c r="I4445" s="2" t="str">
        <f>TEXT(Ecommerce_Sales[[#This Row],[Order_Date]],"yyyy")</f>
        <v>2024</v>
      </c>
      <c r="J4445" s="2" t="str">
        <f>TEXT(Ecommerce_Sales[[#This Row],[Order_Date]],"mmmm")</f>
        <v>November</v>
      </c>
      <c r="K4445" s="1" t="s">
        <v>1947</v>
      </c>
      <c r="L4445" s="1" t="s">
        <v>7945</v>
      </c>
      <c r="M4445" s="1" t="s">
        <v>2079</v>
      </c>
      <c r="N4445" s="1" t="s">
        <v>1973</v>
      </c>
      <c r="O4445" s="3">
        <v>515</v>
      </c>
      <c r="P4445">
        <v>1</v>
      </c>
      <c r="Q4445" s="3">
        <v>515</v>
      </c>
      <c r="R4445" s="1" t="s">
        <v>2016</v>
      </c>
      <c r="S4445" s="3">
        <v>71</v>
      </c>
      <c r="T4445">
        <v>5</v>
      </c>
      <c r="U4445" t="str">
        <f>IF(Ecommerce_Sales[[#This Row],[Delivery_Time_Days]]&gt;7,"Delay",IF(Ecommerce_Sales[[#This Row],[Delivery_Time_Days]] = 0,"No delivery",IF(Ecommerce_Sales[[#This Row],[Delivery_Time_Days]]&lt;=7,"On-time")))</f>
        <v>On-time</v>
      </c>
      <c r="V4445" s="7">
        <f>Ecommerce_Sales[[#This Row],[Profit]]/Ecommerce_Sales[[#This Row],[Total_Price]]</f>
        <v>0.30097087378640774</v>
      </c>
      <c r="W4445" s="3">
        <v>155</v>
      </c>
      <c r="X4445" s="3"/>
    </row>
    <row r="4446" spans="1:24" x14ac:dyDescent="0.25">
      <c r="A4446" s="1" t="s">
        <v>10928</v>
      </c>
      <c r="B4446" s="1" t="s">
        <v>130</v>
      </c>
      <c r="C4446" s="1" t="s">
        <v>131</v>
      </c>
      <c r="D4446" s="1" t="s">
        <v>3911</v>
      </c>
      <c r="E4446" s="1" t="s">
        <v>1954</v>
      </c>
      <c r="F4446" s="2">
        <v>45116</v>
      </c>
      <c r="G4446" s="2">
        <v>45654</v>
      </c>
      <c r="H4446" s="2" t="str">
        <f>TEXT(Ecommerce_Sales[[#This Row],[Order_Date]],"mmmm")</f>
        <v>December</v>
      </c>
      <c r="I4446" s="2" t="str">
        <f>TEXT(Ecommerce_Sales[[#This Row],[Order_Date]],"yyyy")</f>
        <v>2024</v>
      </c>
      <c r="J4446" s="2" t="str">
        <f>TEXT(Ecommerce_Sales[[#This Row],[Order_Date]],"mmmm")</f>
        <v>December</v>
      </c>
      <c r="K4446" s="1" t="s">
        <v>1986</v>
      </c>
      <c r="L4446" s="1" t="s">
        <v>10929</v>
      </c>
      <c r="M4446" s="1" t="s">
        <v>2247</v>
      </c>
      <c r="N4446" s="1" t="s">
        <v>1957</v>
      </c>
      <c r="O4446" s="3">
        <v>783</v>
      </c>
      <c r="P4446">
        <v>2</v>
      </c>
      <c r="Q4446" s="3">
        <v>1566</v>
      </c>
      <c r="R4446" s="1" t="s">
        <v>1958</v>
      </c>
      <c r="S4446" s="3">
        <v>179</v>
      </c>
      <c r="U4446" t="str">
        <f>IF(Ecommerce_Sales[[#This Row],[Delivery_Time_Days]]&gt;7,"Delay",IF(Ecommerce_Sales[[#This Row],[Delivery_Time_Days]] = 0,"No delivery",IF(Ecommerce_Sales[[#This Row],[Delivery_Time_Days]]&lt;=7,"On-time")))</f>
        <v>No delivery</v>
      </c>
      <c r="V4446" s="7">
        <f>Ecommerce_Sales[[#This Row],[Profit]]/Ecommerce_Sales[[#This Row],[Total_Price]]</f>
        <v>0.15006385696040869</v>
      </c>
      <c r="W4446" s="3">
        <v>235</v>
      </c>
      <c r="X4446" s="3"/>
    </row>
    <row r="4447" spans="1:24" x14ac:dyDescent="0.25">
      <c r="A4447" s="1" t="s">
        <v>10930</v>
      </c>
      <c r="B4447" s="1" t="s">
        <v>400</v>
      </c>
      <c r="C4447" s="1" t="s">
        <v>401</v>
      </c>
      <c r="D4447" s="1" t="s">
        <v>4496</v>
      </c>
      <c r="E4447" s="1" t="s">
        <v>1996</v>
      </c>
      <c r="F4447" s="2">
        <v>45306</v>
      </c>
      <c r="G4447" s="2">
        <v>45109</v>
      </c>
      <c r="H4447" s="2" t="str">
        <f>TEXT(Ecommerce_Sales[[#This Row],[Order_Date]],"mmmm")</f>
        <v>July</v>
      </c>
      <c r="I4447" s="2" t="str">
        <f>TEXT(Ecommerce_Sales[[#This Row],[Order_Date]],"yyyy")</f>
        <v>2023</v>
      </c>
      <c r="J4447" s="2" t="str">
        <f>TEXT(Ecommerce_Sales[[#This Row],[Order_Date]],"mmmm")</f>
        <v>July</v>
      </c>
      <c r="K4447" s="1" t="s">
        <v>1947</v>
      </c>
      <c r="L4447" s="1" t="s">
        <v>3180</v>
      </c>
      <c r="M4447" s="1" t="s">
        <v>1956</v>
      </c>
      <c r="N4447" s="1" t="s">
        <v>1957</v>
      </c>
      <c r="O4447" s="3">
        <v>908</v>
      </c>
      <c r="P4447">
        <v>6</v>
      </c>
      <c r="Q4447" s="3">
        <v>5448</v>
      </c>
      <c r="R4447" s="1" t="s">
        <v>1958</v>
      </c>
      <c r="S4447" s="3">
        <v>480</v>
      </c>
      <c r="T4447">
        <v>10</v>
      </c>
      <c r="U4447" t="str">
        <f>IF(Ecommerce_Sales[[#This Row],[Delivery_Time_Days]]&gt;7,"Delay",IF(Ecommerce_Sales[[#This Row],[Delivery_Time_Days]] = 0,"No delivery",IF(Ecommerce_Sales[[#This Row],[Delivery_Time_Days]]&lt;=7,"On-time")))</f>
        <v>Delay</v>
      </c>
      <c r="V4447" s="7">
        <f>Ecommerce_Sales[[#This Row],[Profit]]/Ecommerce_Sales[[#This Row],[Total_Price]]</f>
        <v>0.1499632892804699</v>
      </c>
      <c r="W4447" s="3">
        <v>817</v>
      </c>
      <c r="X4447" s="3"/>
    </row>
    <row r="4448" spans="1:24" x14ac:dyDescent="0.25">
      <c r="A4448" s="1" t="s">
        <v>10931</v>
      </c>
      <c r="B4448" s="1" t="s">
        <v>1199</v>
      </c>
      <c r="C4448" s="1" t="s">
        <v>1200</v>
      </c>
      <c r="D4448" s="1" t="s">
        <v>2865</v>
      </c>
      <c r="E4448" s="1" t="s">
        <v>1966</v>
      </c>
      <c r="F4448" s="2">
        <v>45056</v>
      </c>
      <c r="G4448" s="2">
        <v>45209</v>
      </c>
      <c r="H4448" s="2" t="str">
        <f>TEXT(Ecommerce_Sales[[#This Row],[Order_Date]],"mmmm")</f>
        <v>October</v>
      </c>
      <c r="I4448" s="2" t="str">
        <f>TEXT(Ecommerce_Sales[[#This Row],[Order_Date]],"yyyy")</f>
        <v>2023</v>
      </c>
      <c r="J4448" s="2" t="str">
        <f>TEXT(Ecommerce_Sales[[#This Row],[Order_Date]],"mmmm")</f>
        <v>October</v>
      </c>
      <c r="K4448" s="1" t="s">
        <v>1986</v>
      </c>
      <c r="L4448" s="1" t="s">
        <v>4092</v>
      </c>
      <c r="M4448" s="1" t="s">
        <v>2047</v>
      </c>
      <c r="N4448" s="1" t="s">
        <v>1989</v>
      </c>
      <c r="O4448" s="3">
        <v>113</v>
      </c>
      <c r="P4448">
        <v>6</v>
      </c>
      <c r="Q4448" s="3">
        <v>677</v>
      </c>
      <c r="R4448" s="1" t="s">
        <v>1951</v>
      </c>
      <c r="S4448" s="3">
        <v>78</v>
      </c>
      <c r="U4448" t="str">
        <f>IF(Ecommerce_Sales[[#This Row],[Delivery_Time_Days]]&gt;7,"Delay",IF(Ecommerce_Sales[[#This Row],[Delivery_Time_Days]] = 0,"No delivery",IF(Ecommerce_Sales[[#This Row],[Delivery_Time_Days]]&lt;=7,"On-time")))</f>
        <v>No delivery</v>
      </c>
      <c r="V4448" s="7">
        <f>Ecommerce_Sales[[#This Row],[Profit]]/Ecommerce_Sales[[#This Row],[Total_Price]]</f>
        <v>0.24963072378138848</v>
      </c>
      <c r="W4448" s="3">
        <v>169</v>
      </c>
      <c r="X4448" s="3"/>
    </row>
    <row r="4449" spans="1:24" x14ac:dyDescent="0.25">
      <c r="A4449" s="1" t="s">
        <v>10932</v>
      </c>
      <c r="B4449" s="1" t="s">
        <v>1325</v>
      </c>
      <c r="C4449" s="1" t="s">
        <v>1326</v>
      </c>
      <c r="D4449" s="1" t="s">
        <v>4969</v>
      </c>
      <c r="E4449" s="1" t="s">
        <v>1966</v>
      </c>
      <c r="F4449" s="2">
        <v>45307</v>
      </c>
      <c r="G4449" s="2">
        <v>45004</v>
      </c>
      <c r="H4449" s="2" t="str">
        <f>TEXT(Ecommerce_Sales[[#This Row],[Order_Date]],"mmmm")</f>
        <v>March</v>
      </c>
      <c r="I4449" s="2" t="str">
        <f>TEXT(Ecommerce_Sales[[#This Row],[Order_Date]],"yyyy")</f>
        <v>2023</v>
      </c>
      <c r="J4449" s="2" t="str">
        <f>TEXT(Ecommerce_Sales[[#This Row],[Order_Date]],"mmmm")</f>
        <v>March</v>
      </c>
      <c r="K4449" s="1" t="s">
        <v>1947</v>
      </c>
      <c r="L4449" s="1" t="s">
        <v>9480</v>
      </c>
      <c r="M4449" s="1" t="s">
        <v>2002</v>
      </c>
      <c r="N4449" s="1" t="s">
        <v>1989</v>
      </c>
      <c r="O4449" s="3">
        <v>380</v>
      </c>
      <c r="P4449">
        <v>5</v>
      </c>
      <c r="Q4449" s="3">
        <v>1900</v>
      </c>
      <c r="R4449" s="1" t="s">
        <v>1958</v>
      </c>
      <c r="S4449" s="3">
        <v>192</v>
      </c>
      <c r="T4449">
        <v>10</v>
      </c>
      <c r="U4449" t="str">
        <f>IF(Ecommerce_Sales[[#This Row],[Delivery_Time_Days]]&gt;7,"Delay",IF(Ecommerce_Sales[[#This Row],[Delivery_Time_Days]] = 0,"No delivery",IF(Ecommerce_Sales[[#This Row],[Delivery_Time_Days]]&lt;=7,"On-time")))</f>
        <v>Delay</v>
      </c>
      <c r="V4449" s="7">
        <f>Ecommerce_Sales[[#This Row],[Profit]]/Ecommerce_Sales[[#This Row],[Total_Price]]</f>
        <v>0.25</v>
      </c>
      <c r="W4449" s="3">
        <v>475</v>
      </c>
      <c r="X4449" s="3"/>
    </row>
    <row r="4450" spans="1:24" x14ac:dyDescent="0.25">
      <c r="A4450" s="1" t="s">
        <v>10933</v>
      </c>
      <c r="B4450" s="1" t="s">
        <v>875</v>
      </c>
      <c r="C4450" s="1" t="s">
        <v>876</v>
      </c>
      <c r="D4450" s="1" t="s">
        <v>3105</v>
      </c>
      <c r="E4450" s="1" t="s">
        <v>1996</v>
      </c>
      <c r="F4450" s="2">
        <v>45256</v>
      </c>
      <c r="G4450" s="2">
        <v>45405</v>
      </c>
      <c r="H4450" s="2" t="str">
        <f>TEXT(Ecommerce_Sales[[#This Row],[Order_Date]],"mmmm")</f>
        <v>April</v>
      </c>
      <c r="I4450" s="2" t="str">
        <f>TEXT(Ecommerce_Sales[[#This Row],[Order_Date]],"yyyy")</f>
        <v>2024</v>
      </c>
      <c r="J4450" s="2" t="str">
        <f>TEXT(Ecommerce_Sales[[#This Row],[Order_Date]],"mmmm")</f>
        <v>April</v>
      </c>
      <c r="K4450" s="1" t="s">
        <v>1947</v>
      </c>
      <c r="L4450" s="1" t="s">
        <v>6692</v>
      </c>
      <c r="M4450" s="1" t="s">
        <v>2043</v>
      </c>
      <c r="N4450" s="1" t="s">
        <v>1989</v>
      </c>
      <c r="O4450" s="3">
        <v>693</v>
      </c>
      <c r="P4450">
        <v>4</v>
      </c>
      <c r="Q4450" s="3">
        <v>2770</v>
      </c>
      <c r="R4450" s="1" t="s">
        <v>1958</v>
      </c>
      <c r="S4450" s="3">
        <v>144</v>
      </c>
      <c r="T4450">
        <v>3</v>
      </c>
      <c r="U4450" t="str">
        <f>IF(Ecommerce_Sales[[#This Row],[Delivery_Time_Days]]&gt;7,"Delay",IF(Ecommerce_Sales[[#This Row],[Delivery_Time_Days]] = 0,"No delivery",IF(Ecommerce_Sales[[#This Row],[Delivery_Time_Days]]&lt;=7,"On-time")))</f>
        <v>On-time</v>
      </c>
      <c r="V4450" s="7">
        <f>Ecommerce_Sales[[#This Row],[Profit]]/Ecommerce_Sales[[#This Row],[Total_Price]]</f>
        <v>0.25018050541516246</v>
      </c>
      <c r="W4450" s="3">
        <v>693</v>
      </c>
      <c r="X4450" s="3"/>
    </row>
    <row r="4451" spans="1:24" x14ac:dyDescent="0.25">
      <c r="A4451" s="1" t="s">
        <v>10934</v>
      </c>
      <c r="B4451" s="1" t="s">
        <v>1256</v>
      </c>
      <c r="C4451" s="1" t="s">
        <v>1257</v>
      </c>
      <c r="D4451" s="1" t="s">
        <v>7606</v>
      </c>
      <c r="E4451" s="1" t="s">
        <v>1981</v>
      </c>
      <c r="F4451" s="2">
        <v>45014</v>
      </c>
      <c r="G4451" s="2">
        <v>45011</v>
      </c>
      <c r="H4451" s="2" t="str">
        <f>TEXT(Ecommerce_Sales[[#This Row],[Order_Date]],"mmmm")</f>
        <v>March</v>
      </c>
      <c r="I4451" s="2" t="str">
        <f>TEXT(Ecommerce_Sales[[#This Row],[Order_Date]],"yyyy")</f>
        <v>2023</v>
      </c>
      <c r="J4451" s="2" t="str">
        <f>TEXT(Ecommerce_Sales[[#This Row],[Order_Date]],"mmmm")</f>
        <v>March</v>
      </c>
      <c r="K4451" s="1" t="s">
        <v>1986</v>
      </c>
      <c r="L4451" s="1" t="s">
        <v>10935</v>
      </c>
      <c r="M4451" s="1" t="s">
        <v>2058</v>
      </c>
      <c r="N4451" s="1" t="s">
        <v>1950</v>
      </c>
      <c r="O4451" s="3">
        <v>616</v>
      </c>
      <c r="P4451">
        <v>2</v>
      </c>
      <c r="Q4451" s="3">
        <v>1232</v>
      </c>
      <c r="R4451" s="1" t="s">
        <v>2016</v>
      </c>
      <c r="S4451" s="3">
        <v>141</v>
      </c>
      <c r="U4451" t="str">
        <f>IF(Ecommerce_Sales[[#This Row],[Delivery_Time_Days]]&gt;7,"Delay",IF(Ecommerce_Sales[[#This Row],[Delivery_Time_Days]] = 0,"No delivery",IF(Ecommerce_Sales[[#This Row],[Delivery_Time_Days]]&lt;=7,"On-time")))</f>
        <v>No delivery</v>
      </c>
      <c r="V4451" s="7">
        <f>Ecommerce_Sales[[#This Row],[Profit]]/Ecommerce_Sales[[#This Row],[Total_Price]]</f>
        <v>0.40016233766233766</v>
      </c>
      <c r="W4451" s="3">
        <v>493</v>
      </c>
      <c r="X4451" s="3"/>
    </row>
    <row r="4452" spans="1:24" x14ac:dyDescent="0.25">
      <c r="A4452" s="1" t="s">
        <v>10936</v>
      </c>
      <c r="B4452" s="1" t="s">
        <v>1155</v>
      </c>
      <c r="C4452" s="1" t="s">
        <v>1156</v>
      </c>
      <c r="D4452" s="1" t="s">
        <v>6723</v>
      </c>
      <c r="E4452" s="1" t="s">
        <v>2005</v>
      </c>
      <c r="F4452" s="2">
        <v>45123</v>
      </c>
      <c r="G4452" s="2">
        <v>45567</v>
      </c>
      <c r="H4452" s="2" t="str">
        <f>TEXT(Ecommerce_Sales[[#This Row],[Order_Date]],"mmmm")</f>
        <v>October</v>
      </c>
      <c r="I4452" s="2" t="str">
        <f>TEXT(Ecommerce_Sales[[#This Row],[Order_Date]],"yyyy")</f>
        <v>2024</v>
      </c>
      <c r="J4452" s="2" t="str">
        <f>TEXT(Ecommerce_Sales[[#This Row],[Order_Date]],"mmmm")</f>
        <v>October</v>
      </c>
      <c r="K4452" s="1" t="s">
        <v>1947</v>
      </c>
      <c r="L4452" s="1" t="s">
        <v>9609</v>
      </c>
      <c r="M4452" s="1" t="s">
        <v>1972</v>
      </c>
      <c r="N4452" s="1" t="s">
        <v>1973</v>
      </c>
      <c r="O4452" s="3">
        <v>164</v>
      </c>
      <c r="P4452">
        <v>3</v>
      </c>
      <c r="Q4452" s="3">
        <v>491</v>
      </c>
      <c r="R4452" s="1" t="s">
        <v>1951</v>
      </c>
      <c r="S4452" s="3">
        <v>66</v>
      </c>
      <c r="T4452">
        <v>10</v>
      </c>
      <c r="U4452" t="str">
        <f>IF(Ecommerce_Sales[[#This Row],[Delivery_Time_Days]]&gt;7,"Delay",IF(Ecommerce_Sales[[#This Row],[Delivery_Time_Days]] = 0,"No delivery",IF(Ecommerce_Sales[[#This Row],[Delivery_Time_Days]]&lt;=7,"On-time")))</f>
        <v>Delay</v>
      </c>
      <c r="V4452" s="7">
        <f>Ecommerce_Sales[[#This Row],[Profit]]/Ecommerce_Sales[[#This Row],[Total_Price]]</f>
        <v>0.29938900203665986</v>
      </c>
      <c r="W4452" s="3">
        <v>147</v>
      </c>
      <c r="X4452" s="3"/>
    </row>
    <row r="4453" spans="1:24" x14ac:dyDescent="0.25">
      <c r="A4453" s="1" t="s">
        <v>10937</v>
      </c>
      <c r="B4453" s="1" t="s">
        <v>1537</v>
      </c>
      <c r="C4453" s="1" t="s">
        <v>1538</v>
      </c>
      <c r="D4453" s="1" t="s">
        <v>6173</v>
      </c>
      <c r="E4453" s="1" t="s">
        <v>1954</v>
      </c>
      <c r="F4453" s="2">
        <v>45553</v>
      </c>
      <c r="G4453" s="2">
        <v>45313</v>
      </c>
      <c r="H4453" s="2" t="str">
        <f>TEXT(Ecommerce_Sales[[#This Row],[Order_Date]],"mmmm")</f>
        <v>January</v>
      </c>
      <c r="I4453" s="2" t="str">
        <f>TEXT(Ecommerce_Sales[[#This Row],[Order_Date]],"yyyy")</f>
        <v>2024</v>
      </c>
      <c r="J4453" s="2" t="str">
        <f>TEXT(Ecommerce_Sales[[#This Row],[Order_Date]],"mmmm")</f>
        <v>January</v>
      </c>
      <c r="K4453" s="1" t="s">
        <v>1986</v>
      </c>
      <c r="L4453" s="1" t="s">
        <v>10938</v>
      </c>
      <c r="M4453" s="1" t="s">
        <v>1983</v>
      </c>
      <c r="N4453" s="1" t="s">
        <v>1950</v>
      </c>
      <c r="O4453" s="3">
        <v>771</v>
      </c>
      <c r="P4453">
        <v>3</v>
      </c>
      <c r="Q4453" s="3">
        <v>2312</v>
      </c>
      <c r="R4453" s="1" t="s">
        <v>1958</v>
      </c>
      <c r="S4453" s="3">
        <v>238</v>
      </c>
      <c r="U4453" t="str">
        <f>IF(Ecommerce_Sales[[#This Row],[Delivery_Time_Days]]&gt;7,"Delay",IF(Ecommerce_Sales[[#This Row],[Delivery_Time_Days]] = 0,"No delivery",IF(Ecommerce_Sales[[#This Row],[Delivery_Time_Days]]&lt;=7,"On-time")))</f>
        <v>No delivery</v>
      </c>
      <c r="V4453" s="7">
        <f>Ecommerce_Sales[[#This Row],[Profit]]/Ecommerce_Sales[[#This Row],[Total_Price]]</f>
        <v>0.40008650519031141</v>
      </c>
      <c r="W4453" s="3">
        <v>925</v>
      </c>
      <c r="X4453" s="3"/>
    </row>
    <row r="4454" spans="1:24" x14ac:dyDescent="0.25">
      <c r="A4454" s="1" t="s">
        <v>10939</v>
      </c>
      <c r="B4454" s="1" t="s">
        <v>817</v>
      </c>
      <c r="C4454" s="1" t="s">
        <v>818</v>
      </c>
      <c r="D4454" s="1" t="s">
        <v>2448</v>
      </c>
      <c r="E4454" s="1" t="s">
        <v>1996</v>
      </c>
      <c r="F4454" s="2">
        <v>45228</v>
      </c>
      <c r="G4454" s="2">
        <v>45332</v>
      </c>
      <c r="H4454" s="2" t="str">
        <f>TEXT(Ecommerce_Sales[[#This Row],[Order_Date]],"mmmm")</f>
        <v>February</v>
      </c>
      <c r="I4454" s="2" t="str">
        <f>TEXT(Ecommerce_Sales[[#This Row],[Order_Date]],"yyyy")</f>
        <v>2024</v>
      </c>
      <c r="J4454" s="2" t="str">
        <f>TEXT(Ecommerce_Sales[[#This Row],[Order_Date]],"mmmm")</f>
        <v>February</v>
      </c>
      <c r="K4454" s="1" t="s">
        <v>1947</v>
      </c>
      <c r="L4454" s="1" t="s">
        <v>10940</v>
      </c>
      <c r="M4454" s="1" t="s">
        <v>2065</v>
      </c>
      <c r="N4454" s="1" t="s">
        <v>1978</v>
      </c>
      <c r="O4454" s="3">
        <v>351</v>
      </c>
      <c r="P4454">
        <v>3</v>
      </c>
      <c r="Q4454" s="3">
        <v>1053</v>
      </c>
      <c r="R4454" s="1" t="s">
        <v>1958</v>
      </c>
      <c r="S4454" s="3">
        <v>57</v>
      </c>
      <c r="T4454">
        <v>6</v>
      </c>
      <c r="U4454" t="str">
        <f>IF(Ecommerce_Sales[[#This Row],[Delivery_Time_Days]]&gt;7,"Delay",IF(Ecommerce_Sales[[#This Row],[Delivery_Time_Days]] = 0,"No delivery",IF(Ecommerce_Sales[[#This Row],[Delivery_Time_Days]]&lt;=7,"On-time")))</f>
        <v>On-time</v>
      </c>
      <c r="V4454" s="7">
        <f>Ecommerce_Sales[[#This Row],[Profit]]/Ecommerce_Sales[[#This Row],[Total_Price]]</f>
        <v>0.34947768281101615</v>
      </c>
      <c r="W4454" s="3">
        <v>368</v>
      </c>
      <c r="X4454" s="3"/>
    </row>
    <row r="4455" spans="1:24" x14ac:dyDescent="0.25">
      <c r="A4455" s="1" t="s">
        <v>10941</v>
      </c>
      <c r="B4455" s="1" t="s">
        <v>1650</v>
      </c>
      <c r="C4455" s="1" t="s">
        <v>1651</v>
      </c>
      <c r="D4455" s="1" t="s">
        <v>2192</v>
      </c>
      <c r="E4455" s="1" t="s">
        <v>1961</v>
      </c>
      <c r="F4455" s="2">
        <v>45393</v>
      </c>
      <c r="G4455" s="2">
        <v>45399</v>
      </c>
      <c r="H4455" s="2" t="str">
        <f>TEXT(Ecommerce_Sales[[#This Row],[Order_Date]],"mmmm")</f>
        <v>April</v>
      </c>
      <c r="I4455" s="2" t="str">
        <f>TEXT(Ecommerce_Sales[[#This Row],[Order_Date]],"yyyy")</f>
        <v>2024</v>
      </c>
      <c r="J4455" s="2" t="str">
        <f>TEXT(Ecommerce_Sales[[#This Row],[Order_Date]],"mmmm")</f>
        <v>April</v>
      </c>
      <c r="K4455" s="1" t="s">
        <v>1986</v>
      </c>
      <c r="L4455" s="1" t="s">
        <v>10942</v>
      </c>
      <c r="M4455" s="1" t="s">
        <v>2104</v>
      </c>
      <c r="N4455" s="1" t="s">
        <v>1978</v>
      </c>
      <c r="O4455" s="3">
        <v>897</v>
      </c>
      <c r="P4455">
        <v>5</v>
      </c>
      <c r="Q4455" s="3">
        <v>4483</v>
      </c>
      <c r="R4455" s="1" t="s">
        <v>1951</v>
      </c>
      <c r="S4455" s="3">
        <v>578</v>
      </c>
      <c r="U4455" t="str">
        <f>IF(Ecommerce_Sales[[#This Row],[Delivery_Time_Days]]&gt;7,"Delay",IF(Ecommerce_Sales[[#This Row],[Delivery_Time_Days]] = 0,"No delivery",IF(Ecommerce_Sales[[#This Row],[Delivery_Time_Days]]&lt;=7,"On-time")))</f>
        <v>No delivery</v>
      </c>
      <c r="V4455" s="7">
        <f>Ecommerce_Sales[[#This Row],[Profit]]/Ecommerce_Sales[[#This Row],[Total_Price]]</f>
        <v>0.34998884675440556</v>
      </c>
      <c r="W4455" s="3">
        <v>1569</v>
      </c>
      <c r="X4455" s="3"/>
    </row>
    <row r="4456" spans="1:24" x14ac:dyDescent="0.25">
      <c r="A4456" s="1" t="s">
        <v>10943</v>
      </c>
      <c r="B4456" s="1" t="s">
        <v>1291</v>
      </c>
      <c r="C4456" s="1" t="s">
        <v>1292</v>
      </c>
      <c r="D4456" s="1" t="s">
        <v>2404</v>
      </c>
      <c r="E4456" s="1" t="s">
        <v>1996</v>
      </c>
      <c r="F4456" s="2">
        <v>45355</v>
      </c>
      <c r="G4456" s="2">
        <v>45064</v>
      </c>
      <c r="H4456" s="2" t="str">
        <f>TEXT(Ecommerce_Sales[[#This Row],[Order_Date]],"mmmm")</f>
        <v>May</v>
      </c>
      <c r="I4456" s="2" t="str">
        <f>TEXT(Ecommerce_Sales[[#This Row],[Order_Date]],"yyyy")</f>
        <v>2023</v>
      </c>
      <c r="J4456" s="2" t="str">
        <f>TEXT(Ecommerce_Sales[[#This Row],[Order_Date]],"mmmm")</f>
        <v>May</v>
      </c>
      <c r="K4456" s="1" t="s">
        <v>1947</v>
      </c>
      <c r="L4456" s="1" t="s">
        <v>10944</v>
      </c>
      <c r="M4456" s="1" t="s">
        <v>2079</v>
      </c>
      <c r="N4456" s="1" t="s">
        <v>1973</v>
      </c>
      <c r="O4456" s="3">
        <v>591</v>
      </c>
      <c r="P4456">
        <v>5</v>
      </c>
      <c r="Q4456" s="3">
        <v>2954</v>
      </c>
      <c r="R4456" s="1" t="s">
        <v>1958</v>
      </c>
      <c r="S4456" s="3">
        <v>227</v>
      </c>
      <c r="T4456">
        <v>7</v>
      </c>
      <c r="U4456" t="str">
        <f>IF(Ecommerce_Sales[[#This Row],[Delivery_Time_Days]]&gt;7,"Delay",IF(Ecommerce_Sales[[#This Row],[Delivery_Time_Days]] = 0,"No delivery",IF(Ecommerce_Sales[[#This Row],[Delivery_Time_Days]]&lt;=7,"On-time")))</f>
        <v>On-time</v>
      </c>
      <c r="V4456" s="7">
        <f>Ecommerce_Sales[[#This Row],[Profit]]/Ecommerce_Sales[[#This Row],[Total_Price]]</f>
        <v>0.29993229519295872</v>
      </c>
      <c r="W4456" s="3">
        <v>886</v>
      </c>
      <c r="X4456" s="3"/>
    </row>
    <row r="4457" spans="1:24" x14ac:dyDescent="0.25">
      <c r="A4457" s="1" t="s">
        <v>10945</v>
      </c>
      <c r="B4457" s="1" t="s">
        <v>488</v>
      </c>
      <c r="C4457" s="1" t="s">
        <v>489</v>
      </c>
      <c r="D4457" s="1" t="s">
        <v>3276</v>
      </c>
      <c r="E4457" s="1" t="s">
        <v>1966</v>
      </c>
      <c r="F4457" s="2">
        <v>44987</v>
      </c>
      <c r="G4457" s="2">
        <v>45116</v>
      </c>
      <c r="H4457" s="2" t="str">
        <f>TEXT(Ecommerce_Sales[[#This Row],[Order_Date]],"mmmm")</f>
        <v>July</v>
      </c>
      <c r="I4457" s="2" t="str">
        <f>TEXT(Ecommerce_Sales[[#This Row],[Order_Date]],"yyyy")</f>
        <v>2023</v>
      </c>
      <c r="J4457" s="2" t="str">
        <f>TEXT(Ecommerce_Sales[[#This Row],[Order_Date]],"mmmm")</f>
        <v>July</v>
      </c>
      <c r="K4457" s="1" t="s">
        <v>1947</v>
      </c>
      <c r="L4457" s="1" t="s">
        <v>10946</v>
      </c>
      <c r="M4457" s="1" t="s">
        <v>2043</v>
      </c>
      <c r="N4457" s="1" t="s">
        <v>1989</v>
      </c>
      <c r="O4457" s="3">
        <v>171</v>
      </c>
      <c r="P4457">
        <v>6</v>
      </c>
      <c r="Q4457" s="3">
        <v>1026</v>
      </c>
      <c r="R4457" s="1" t="s">
        <v>2008</v>
      </c>
      <c r="S4457" s="3">
        <v>148</v>
      </c>
      <c r="T4457">
        <v>6</v>
      </c>
      <c r="U4457" t="str">
        <f>IF(Ecommerce_Sales[[#This Row],[Delivery_Time_Days]]&gt;7,"Delay",IF(Ecommerce_Sales[[#This Row],[Delivery_Time_Days]] = 0,"No delivery",IF(Ecommerce_Sales[[#This Row],[Delivery_Time_Days]]&lt;=7,"On-time")))</f>
        <v>On-time</v>
      </c>
      <c r="V4457" s="7">
        <f>Ecommerce_Sales[[#This Row],[Profit]]/Ecommerce_Sales[[#This Row],[Total_Price]]</f>
        <v>0.25048732943469787</v>
      </c>
      <c r="W4457" s="3">
        <v>257</v>
      </c>
      <c r="X4457" s="3"/>
    </row>
    <row r="4458" spans="1:24" x14ac:dyDescent="0.25">
      <c r="A4458" s="1" t="s">
        <v>10947</v>
      </c>
      <c r="B4458" s="1" t="s">
        <v>569</v>
      </c>
      <c r="C4458" s="1" t="s">
        <v>570</v>
      </c>
      <c r="D4458" s="1" t="s">
        <v>6358</v>
      </c>
      <c r="E4458" s="1" t="s">
        <v>1996</v>
      </c>
      <c r="F4458" s="2">
        <v>45291</v>
      </c>
      <c r="G4458" s="2">
        <v>45590</v>
      </c>
      <c r="H4458" s="2" t="str">
        <f>TEXT(Ecommerce_Sales[[#This Row],[Order_Date]],"mmmm")</f>
        <v>October</v>
      </c>
      <c r="I4458" s="2" t="str">
        <f>TEXT(Ecommerce_Sales[[#This Row],[Order_Date]],"yyyy")</f>
        <v>2024</v>
      </c>
      <c r="J4458" s="2" t="str">
        <f>TEXT(Ecommerce_Sales[[#This Row],[Order_Date]],"mmmm")</f>
        <v>October</v>
      </c>
      <c r="K4458" s="1" t="s">
        <v>1947</v>
      </c>
      <c r="L4458" s="1" t="s">
        <v>10948</v>
      </c>
      <c r="M4458" s="1" t="s">
        <v>2002</v>
      </c>
      <c r="N4458" s="1" t="s">
        <v>1989</v>
      </c>
      <c r="O4458" s="3">
        <v>899</v>
      </c>
      <c r="P4458">
        <v>3</v>
      </c>
      <c r="Q4458" s="3">
        <v>2698</v>
      </c>
      <c r="R4458" s="1" t="s">
        <v>1958</v>
      </c>
      <c r="S4458" s="3">
        <v>329</v>
      </c>
      <c r="T4458">
        <v>7</v>
      </c>
      <c r="U4458" t="str">
        <f>IF(Ecommerce_Sales[[#This Row],[Delivery_Time_Days]]&gt;7,"Delay",IF(Ecommerce_Sales[[#This Row],[Delivery_Time_Days]] = 0,"No delivery",IF(Ecommerce_Sales[[#This Row],[Delivery_Time_Days]]&lt;=7,"On-time")))</f>
        <v>On-time</v>
      </c>
      <c r="V4458" s="7">
        <f>Ecommerce_Sales[[#This Row],[Profit]]/Ecommerce_Sales[[#This Row],[Total_Price]]</f>
        <v>0.25018532246108227</v>
      </c>
      <c r="W4458" s="3">
        <v>675</v>
      </c>
      <c r="X4458" s="3"/>
    </row>
    <row r="4459" spans="1:24" x14ac:dyDescent="0.25">
      <c r="A4459" s="1" t="s">
        <v>10949</v>
      </c>
      <c r="B4459" s="1" t="s">
        <v>102</v>
      </c>
      <c r="C4459" s="1" t="s">
        <v>103</v>
      </c>
      <c r="D4459" s="1" t="s">
        <v>2651</v>
      </c>
      <c r="E4459" s="1" t="s">
        <v>1946</v>
      </c>
      <c r="F4459" s="2">
        <v>45465</v>
      </c>
      <c r="G4459" s="2">
        <v>45073</v>
      </c>
      <c r="H4459" s="2" t="str">
        <f>TEXT(Ecommerce_Sales[[#This Row],[Order_Date]],"mmmm")</f>
        <v>May</v>
      </c>
      <c r="I4459" s="2" t="str">
        <f>TEXT(Ecommerce_Sales[[#This Row],[Order_Date]],"yyyy")</f>
        <v>2023</v>
      </c>
      <c r="J4459" s="2" t="str">
        <f>TEXT(Ecommerce_Sales[[#This Row],[Order_Date]],"mmmm")</f>
        <v>May</v>
      </c>
      <c r="K4459" s="1" t="s">
        <v>1947</v>
      </c>
      <c r="L4459" s="1" t="s">
        <v>10950</v>
      </c>
      <c r="M4459" s="1" t="s">
        <v>2007</v>
      </c>
      <c r="N4459" s="1" t="s">
        <v>1973</v>
      </c>
      <c r="O4459" s="3">
        <v>774</v>
      </c>
      <c r="P4459">
        <v>3</v>
      </c>
      <c r="Q4459" s="3">
        <v>2322</v>
      </c>
      <c r="R4459" s="1" t="s">
        <v>2016</v>
      </c>
      <c r="S4459" s="3">
        <v>172</v>
      </c>
      <c r="T4459">
        <v>8</v>
      </c>
      <c r="U4459" t="str">
        <f>IF(Ecommerce_Sales[[#This Row],[Delivery_Time_Days]]&gt;7,"Delay",IF(Ecommerce_Sales[[#This Row],[Delivery_Time_Days]] = 0,"No delivery",IF(Ecommerce_Sales[[#This Row],[Delivery_Time_Days]]&lt;=7,"On-time")))</f>
        <v>Delay</v>
      </c>
      <c r="V4459" s="7">
        <f>Ecommerce_Sales[[#This Row],[Profit]]/Ecommerce_Sales[[#This Row],[Total_Price]]</f>
        <v>0.30017226528854435</v>
      </c>
      <c r="W4459" s="3">
        <v>697</v>
      </c>
      <c r="X4459" s="3"/>
    </row>
    <row r="4460" spans="1:24" x14ac:dyDescent="0.25">
      <c r="A4460" s="1" t="s">
        <v>10951</v>
      </c>
      <c r="B4460" s="1" t="s">
        <v>707</v>
      </c>
      <c r="C4460" s="1" t="s">
        <v>708</v>
      </c>
      <c r="D4460" s="1" t="s">
        <v>5865</v>
      </c>
      <c r="E4460" s="1" t="s">
        <v>2005</v>
      </c>
      <c r="F4460" s="2">
        <v>45648</v>
      </c>
      <c r="G4460" s="2">
        <v>45567</v>
      </c>
      <c r="H4460" s="2" t="str">
        <f>TEXT(Ecommerce_Sales[[#This Row],[Order_Date]],"mmmm")</f>
        <v>October</v>
      </c>
      <c r="I4460" s="2" t="str">
        <f>TEXT(Ecommerce_Sales[[#This Row],[Order_Date]],"yyyy")</f>
        <v>2024</v>
      </c>
      <c r="J4460" s="2" t="str">
        <f>TEXT(Ecommerce_Sales[[#This Row],[Order_Date]],"mmmm")</f>
        <v>October</v>
      </c>
      <c r="K4460" s="1" t="s">
        <v>1947</v>
      </c>
      <c r="L4460" s="1" t="s">
        <v>10952</v>
      </c>
      <c r="M4460" s="1" t="s">
        <v>2002</v>
      </c>
      <c r="N4460" s="1" t="s">
        <v>1989</v>
      </c>
      <c r="O4460" s="3">
        <v>387</v>
      </c>
      <c r="P4460">
        <v>3</v>
      </c>
      <c r="Q4460" s="3">
        <v>1162</v>
      </c>
      <c r="R4460" s="1" t="s">
        <v>1958</v>
      </c>
      <c r="S4460" s="3">
        <v>124</v>
      </c>
      <c r="T4460">
        <v>8</v>
      </c>
      <c r="U4460" t="str">
        <f>IF(Ecommerce_Sales[[#This Row],[Delivery_Time_Days]]&gt;7,"Delay",IF(Ecommerce_Sales[[#This Row],[Delivery_Time_Days]] = 0,"No delivery",IF(Ecommerce_Sales[[#This Row],[Delivery_Time_Days]]&lt;=7,"On-time")))</f>
        <v>Delay</v>
      </c>
      <c r="V4460" s="7">
        <f>Ecommerce_Sales[[#This Row],[Profit]]/Ecommerce_Sales[[#This Row],[Total_Price]]</f>
        <v>0.25043029259896732</v>
      </c>
      <c r="W4460" s="3">
        <v>291</v>
      </c>
      <c r="X4460" s="3"/>
    </row>
    <row r="4461" spans="1:24" x14ac:dyDescent="0.25">
      <c r="A4461" s="1" t="s">
        <v>10953</v>
      </c>
      <c r="B4461" s="1" t="s">
        <v>1187</v>
      </c>
      <c r="C4461" s="1" t="s">
        <v>1188</v>
      </c>
      <c r="D4461" s="1" t="s">
        <v>2282</v>
      </c>
      <c r="E4461" s="1" t="s">
        <v>1946</v>
      </c>
      <c r="F4461" s="2">
        <v>45431</v>
      </c>
      <c r="G4461" s="2">
        <v>45124</v>
      </c>
      <c r="H4461" s="2" t="str">
        <f>TEXT(Ecommerce_Sales[[#This Row],[Order_Date]],"mmmm")</f>
        <v>July</v>
      </c>
      <c r="I4461" s="2" t="str">
        <f>TEXT(Ecommerce_Sales[[#This Row],[Order_Date]],"yyyy")</f>
        <v>2023</v>
      </c>
      <c r="J4461" s="2" t="str">
        <f>TEXT(Ecommerce_Sales[[#This Row],[Order_Date]],"mmmm")</f>
        <v>July</v>
      </c>
      <c r="K4461" s="1" t="s">
        <v>1947</v>
      </c>
      <c r="L4461" s="1" t="s">
        <v>3192</v>
      </c>
      <c r="M4461" s="1" t="s">
        <v>1949</v>
      </c>
      <c r="N4461" s="1" t="s">
        <v>1950</v>
      </c>
      <c r="O4461" s="3">
        <v>358</v>
      </c>
      <c r="P4461">
        <v>1</v>
      </c>
      <c r="Q4461" s="3">
        <v>358</v>
      </c>
      <c r="R4461" s="1" t="s">
        <v>1958</v>
      </c>
      <c r="S4461" s="3">
        <v>32</v>
      </c>
      <c r="T4461">
        <v>7</v>
      </c>
      <c r="U4461" t="str">
        <f>IF(Ecommerce_Sales[[#This Row],[Delivery_Time_Days]]&gt;7,"Delay",IF(Ecommerce_Sales[[#This Row],[Delivery_Time_Days]] = 0,"No delivery",IF(Ecommerce_Sales[[#This Row],[Delivery_Time_Days]]&lt;=7,"On-time")))</f>
        <v>On-time</v>
      </c>
      <c r="V4461" s="7">
        <f>Ecommerce_Sales[[#This Row],[Profit]]/Ecommerce_Sales[[#This Row],[Total_Price]]</f>
        <v>0.3994413407821229</v>
      </c>
      <c r="W4461" s="3">
        <v>143</v>
      </c>
      <c r="X4461" s="3"/>
    </row>
    <row r="4462" spans="1:24" x14ac:dyDescent="0.25">
      <c r="A4462" s="1" t="s">
        <v>10954</v>
      </c>
      <c r="B4462" s="1" t="s">
        <v>456</v>
      </c>
      <c r="C4462" s="1" t="s">
        <v>457</v>
      </c>
      <c r="D4462" s="1" t="s">
        <v>2285</v>
      </c>
      <c r="E4462" s="1" t="s">
        <v>1996</v>
      </c>
      <c r="F4462" s="2">
        <v>45273</v>
      </c>
      <c r="G4462" s="2">
        <v>45398</v>
      </c>
      <c r="H4462" s="2" t="str">
        <f>TEXT(Ecommerce_Sales[[#This Row],[Order_Date]],"mmmm")</f>
        <v>April</v>
      </c>
      <c r="I4462" s="2" t="str">
        <f>TEXT(Ecommerce_Sales[[#This Row],[Order_Date]],"yyyy")</f>
        <v>2024</v>
      </c>
      <c r="J4462" s="2" t="str">
        <f>TEXT(Ecommerce_Sales[[#This Row],[Order_Date]],"mmmm")</f>
        <v>April</v>
      </c>
      <c r="K4462" s="1" t="s">
        <v>1947</v>
      </c>
      <c r="L4462" s="1" t="s">
        <v>10039</v>
      </c>
      <c r="M4462" s="1" t="s">
        <v>2104</v>
      </c>
      <c r="N4462" s="1" t="s">
        <v>1978</v>
      </c>
      <c r="O4462" s="3">
        <v>872</v>
      </c>
      <c r="P4462">
        <v>5</v>
      </c>
      <c r="Q4462" s="3">
        <v>4360</v>
      </c>
      <c r="R4462" s="1" t="s">
        <v>1951</v>
      </c>
      <c r="S4462" s="3">
        <v>427</v>
      </c>
      <c r="T4462">
        <v>2</v>
      </c>
      <c r="U4462" t="str">
        <f>IF(Ecommerce_Sales[[#This Row],[Delivery_Time_Days]]&gt;7,"Delay",IF(Ecommerce_Sales[[#This Row],[Delivery_Time_Days]] = 0,"No delivery",IF(Ecommerce_Sales[[#This Row],[Delivery_Time_Days]]&lt;=7,"On-time")))</f>
        <v>On-time</v>
      </c>
      <c r="V4462" s="7">
        <f>Ecommerce_Sales[[#This Row],[Profit]]/Ecommerce_Sales[[#This Row],[Total_Price]]</f>
        <v>0.35</v>
      </c>
      <c r="W4462" s="3">
        <v>1526</v>
      </c>
      <c r="X4462" s="3"/>
    </row>
    <row r="4463" spans="1:24" x14ac:dyDescent="0.25">
      <c r="A4463" s="1" t="s">
        <v>10955</v>
      </c>
      <c r="B4463" s="1" t="s">
        <v>1495</v>
      </c>
      <c r="C4463" s="1" t="s">
        <v>1496</v>
      </c>
      <c r="D4463" s="1" t="s">
        <v>7328</v>
      </c>
      <c r="E4463" s="1" t="s">
        <v>1981</v>
      </c>
      <c r="F4463" s="2">
        <v>44939</v>
      </c>
      <c r="G4463" s="2">
        <v>44983</v>
      </c>
      <c r="H4463" s="2" t="str">
        <f>TEXT(Ecommerce_Sales[[#This Row],[Order_Date]],"mmmm")</f>
        <v>February</v>
      </c>
      <c r="I4463" s="2" t="str">
        <f>TEXT(Ecommerce_Sales[[#This Row],[Order_Date]],"yyyy")</f>
        <v>2023</v>
      </c>
      <c r="J4463" s="2" t="str">
        <f>TEXT(Ecommerce_Sales[[#This Row],[Order_Date]],"mmmm")</f>
        <v>February</v>
      </c>
      <c r="K4463" s="1" t="s">
        <v>1986</v>
      </c>
      <c r="L4463" s="1" t="s">
        <v>9980</v>
      </c>
      <c r="M4463" s="1" t="s">
        <v>1972</v>
      </c>
      <c r="N4463" s="1" t="s">
        <v>1973</v>
      </c>
      <c r="O4463" s="3">
        <v>89</v>
      </c>
      <c r="P4463">
        <v>3</v>
      </c>
      <c r="Q4463" s="3">
        <v>267</v>
      </c>
      <c r="R4463" s="1" t="s">
        <v>1958</v>
      </c>
      <c r="S4463" s="3">
        <v>17</v>
      </c>
      <c r="U4463" t="str">
        <f>IF(Ecommerce_Sales[[#This Row],[Delivery_Time_Days]]&gt;7,"Delay",IF(Ecommerce_Sales[[#This Row],[Delivery_Time_Days]] = 0,"No delivery",IF(Ecommerce_Sales[[#This Row],[Delivery_Time_Days]]&lt;=7,"On-time")))</f>
        <v>No delivery</v>
      </c>
      <c r="V4463" s="7">
        <f>Ecommerce_Sales[[#This Row],[Profit]]/Ecommerce_Sales[[#This Row],[Total_Price]]</f>
        <v>0.29962546816479402</v>
      </c>
      <c r="W4463" s="3">
        <v>80</v>
      </c>
      <c r="X4463" s="3"/>
    </row>
    <row r="4464" spans="1:24" x14ac:dyDescent="0.25">
      <c r="A4464" s="1" t="s">
        <v>10956</v>
      </c>
      <c r="B4464" s="1" t="s">
        <v>250</v>
      </c>
      <c r="C4464" s="1" t="s">
        <v>975</v>
      </c>
      <c r="D4464" s="1" t="s">
        <v>2550</v>
      </c>
      <c r="E4464" s="1" t="s">
        <v>2005</v>
      </c>
      <c r="F4464" s="2">
        <v>45626</v>
      </c>
      <c r="G4464" s="2">
        <v>45557</v>
      </c>
      <c r="H4464" s="2" t="str">
        <f>TEXT(Ecommerce_Sales[[#This Row],[Order_Date]],"mmmm")</f>
        <v>September</v>
      </c>
      <c r="I4464" s="2" t="str">
        <f>TEXT(Ecommerce_Sales[[#This Row],[Order_Date]],"yyyy")</f>
        <v>2024</v>
      </c>
      <c r="J4464" s="2" t="str">
        <f>TEXT(Ecommerce_Sales[[#This Row],[Order_Date]],"mmmm")</f>
        <v>September</v>
      </c>
      <c r="K4464" s="1" t="s">
        <v>1947</v>
      </c>
      <c r="L4464" s="1" t="s">
        <v>5514</v>
      </c>
      <c r="M4464" s="1" t="s">
        <v>2247</v>
      </c>
      <c r="N4464" s="1" t="s">
        <v>1957</v>
      </c>
      <c r="O4464" s="3">
        <v>704</v>
      </c>
      <c r="P4464">
        <v>1</v>
      </c>
      <c r="Q4464" s="3">
        <v>704</v>
      </c>
      <c r="R4464" s="1" t="s">
        <v>1951</v>
      </c>
      <c r="S4464" s="3">
        <v>78</v>
      </c>
      <c r="T4464">
        <v>4</v>
      </c>
      <c r="U4464" t="str">
        <f>IF(Ecommerce_Sales[[#This Row],[Delivery_Time_Days]]&gt;7,"Delay",IF(Ecommerce_Sales[[#This Row],[Delivery_Time_Days]] = 0,"No delivery",IF(Ecommerce_Sales[[#This Row],[Delivery_Time_Days]]&lt;=7,"On-time")))</f>
        <v>On-time</v>
      </c>
      <c r="V4464" s="7">
        <f>Ecommerce_Sales[[#This Row],[Profit]]/Ecommerce_Sales[[#This Row],[Total_Price]]</f>
        <v>0.15056818181818182</v>
      </c>
      <c r="W4464" s="3">
        <v>106</v>
      </c>
      <c r="X4464" s="3"/>
    </row>
    <row r="4465" spans="1:24" x14ac:dyDescent="0.25">
      <c r="A4465" s="1" t="s">
        <v>10957</v>
      </c>
      <c r="B4465" s="1" t="s">
        <v>1299</v>
      </c>
      <c r="C4465" s="1" t="s">
        <v>1300</v>
      </c>
      <c r="D4465" s="1" t="s">
        <v>3422</v>
      </c>
      <c r="E4465" s="1" t="s">
        <v>2005</v>
      </c>
      <c r="F4465" s="2">
        <v>45149</v>
      </c>
      <c r="G4465" s="2">
        <v>45338</v>
      </c>
      <c r="H4465" s="2" t="str">
        <f>TEXT(Ecommerce_Sales[[#This Row],[Order_Date]],"mmmm")</f>
        <v>February</v>
      </c>
      <c r="I4465" s="2" t="str">
        <f>TEXT(Ecommerce_Sales[[#This Row],[Order_Date]],"yyyy")</f>
        <v>2024</v>
      </c>
      <c r="J4465" s="2" t="str">
        <f>TEXT(Ecommerce_Sales[[#This Row],[Order_Date]],"mmmm")</f>
        <v>February</v>
      </c>
      <c r="K4465" s="1" t="s">
        <v>1986</v>
      </c>
      <c r="L4465" s="1" t="s">
        <v>10958</v>
      </c>
      <c r="M4465" s="1" t="s">
        <v>2065</v>
      </c>
      <c r="N4465" s="1" t="s">
        <v>1978</v>
      </c>
      <c r="O4465" s="3">
        <v>32</v>
      </c>
      <c r="P4465">
        <v>1</v>
      </c>
      <c r="Q4465" s="3">
        <v>32</v>
      </c>
      <c r="R4465" s="1" t="s">
        <v>1951</v>
      </c>
      <c r="S4465" s="3">
        <v>3</v>
      </c>
      <c r="U4465" t="str">
        <f>IF(Ecommerce_Sales[[#This Row],[Delivery_Time_Days]]&gt;7,"Delay",IF(Ecommerce_Sales[[#This Row],[Delivery_Time_Days]] = 0,"No delivery",IF(Ecommerce_Sales[[#This Row],[Delivery_Time_Days]]&lt;=7,"On-time")))</f>
        <v>No delivery</v>
      </c>
      <c r="V4465" s="7">
        <f>Ecommerce_Sales[[#This Row],[Profit]]/Ecommerce_Sales[[#This Row],[Total_Price]]</f>
        <v>0.34375</v>
      </c>
      <c r="W4465" s="3">
        <v>11</v>
      </c>
      <c r="X4465" s="3"/>
    </row>
    <row r="4466" spans="1:24" x14ac:dyDescent="0.25">
      <c r="A4466" s="1" t="s">
        <v>10959</v>
      </c>
      <c r="B4466" s="1" t="s">
        <v>1089</v>
      </c>
      <c r="C4466" s="1" t="s">
        <v>1090</v>
      </c>
      <c r="D4466" s="1" t="s">
        <v>8533</v>
      </c>
      <c r="E4466" s="1" t="s">
        <v>1961</v>
      </c>
      <c r="F4466" s="2">
        <v>45019</v>
      </c>
      <c r="G4466" s="2">
        <v>45167</v>
      </c>
      <c r="H4466" s="2" t="str">
        <f>TEXT(Ecommerce_Sales[[#This Row],[Order_Date]],"mmmm")</f>
        <v>August</v>
      </c>
      <c r="I4466" s="2" t="str">
        <f>TEXT(Ecommerce_Sales[[#This Row],[Order_Date]],"yyyy")</f>
        <v>2023</v>
      </c>
      <c r="J4466" s="2" t="str">
        <f>TEXT(Ecommerce_Sales[[#This Row],[Order_Date]],"mmmm")</f>
        <v>August</v>
      </c>
      <c r="K4466" s="1" t="s">
        <v>1947</v>
      </c>
      <c r="L4466" s="1" t="s">
        <v>8074</v>
      </c>
      <c r="M4466" s="1" t="s">
        <v>1956</v>
      </c>
      <c r="N4466" s="1" t="s">
        <v>1957</v>
      </c>
      <c r="O4466" s="3">
        <v>62</v>
      </c>
      <c r="P4466">
        <v>6</v>
      </c>
      <c r="Q4466" s="3">
        <v>373</v>
      </c>
      <c r="R4466" s="1" t="s">
        <v>2016</v>
      </c>
      <c r="S4466" s="3">
        <v>23</v>
      </c>
      <c r="T4466">
        <v>7</v>
      </c>
      <c r="U4466" t="str">
        <f>IF(Ecommerce_Sales[[#This Row],[Delivery_Time_Days]]&gt;7,"Delay",IF(Ecommerce_Sales[[#This Row],[Delivery_Time_Days]] = 0,"No delivery",IF(Ecommerce_Sales[[#This Row],[Delivery_Time_Days]]&lt;=7,"On-time")))</f>
        <v>On-time</v>
      </c>
      <c r="V4466" s="7">
        <f>Ecommerce_Sales[[#This Row],[Profit]]/Ecommerce_Sales[[#This Row],[Total_Price]]</f>
        <v>0.15013404825737264</v>
      </c>
      <c r="W4466" s="3">
        <v>56</v>
      </c>
      <c r="X4466" s="3"/>
    </row>
    <row r="4467" spans="1:24" x14ac:dyDescent="0.25">
      <c r="A4467" s="1" t="s">
        <v>10960</v>
      </c>
      <c r="B4467" s="1" t="s">
        <v>1601</v>
      </c>
      <c r="C4467" s="1" t="s">
        <v>1602</v>
      </c>
      <c r="D4467" s="1" t="s">
        <v>2605</v>
      </c>
      <c r="E4467" s="1" t="s">
        <v>1966</v>
      </c>
      <c r="F4467" s="2">
        <v>45234</v>
      </c>
      <c r="G4467" s="2">
        <v>45260</v>
      </c>
      <c r="H4467" s="2" t="str">
        <f>TEXT(Ecommerce_Sales[[#This Row],[Order_Date]],"mmmm")</f>
        <v>November</v>
      </c>
      <c r="I4467" s="2" t="str">
        <f>TEXT(Ecommerce_Sales[[#This Row],[Order_Date]],"yyyy")</f>
        <v>2023</v>
      </c>
      <c r="J4467" s="2" t="str">
        <f>TEXT(Ecommerce_Sales[[#This Row],[Order_Date]],"mmmm")</f>
        <v>November</v>
      </c>
      <c r="K4467" s="1" t="s">
        <v>1947</v>
      </c>
      <c r="L4467" s="1" t="s">
        <v>10961</v>
      </c>
      <c r="M4467" s="1" t="s">
        <v>1963</v>
      </c>
      <c r="N4467" s="1" t="s">
        <v>1957</v>
      </c>
      <c r="O4467" s="3">
        <v>58</v>
      </c>
      <c r="P4467">
        <v>1</v>
      </c>
      <c r="Q4467" s="3">
        <v>58</v>
      </c>
      <c r="R4467" s="1" t="s">
        <v>1958</v>
      </c>
      <c r="S4467" s="3">
        <v>4</v>
      </c>
      <c r="T4467">
        <v>10</v>
      </c>
      <c r="U4467" t="str">
        <f>IF(Ecommerce_Sales[[#This Row],[Delivery_Time_Days]]&gt;7,"Delay",IF(Ecommerce_Sales[[#This Row],[Delivery_Time_Days]] = 0,"No delivery",IF(Ecommerce_Sales[[#This Row],[Delivery_Time_Days]]&lt;=7,"On-time")))</f>
        <v>Delay</v>
      </c>
      <c r="V4467" s="7">
        <f>Ecommerce_Sales[[#This Row],[Profit]]/Ecommerce_Sales[[#This Row],[Total_Price]]</f>
        <v>0.15517241379310345</v>
      </c>
      <c r="W4467" s="3">
        <v>9</v>
      </c>
      <c r="X4467" s="3"/>
    </row>
    <row r="4468" spans="1:24" x14ac:dyDescent="0.25">
      <c r="A4468" s="1" t="s">
        <v>10962</v>
      </c>
      <c r="B4468" s="1" t="s">
        <v>1487</v>
      </c>
      <c r="C4468" s="1" t="s">
        <v>1488</v>
      </c>
      <c r="D4468" s="1" t="s">
        <v>10094</v>
      </c>
      <c r="E4468" s="1" t="s">
        <v>1954</v>
      </c>
      <c r="F4468" s="2">
        <v>45444</v>
      </c>
      <c r="G4468" s="2">
        <v>45262</v>
      </c>
      <c r="H4468" s="2" t="str">
        <f>TEXT(Ecommerce_Sales[[#This Row],[Order_Date]],"mmmm")</f>
        <v>December</v>
      </c>
      <c r="I4468" s="2" t="str">
        <f>TEXT(Ecommerce_Sales[[#This Row],[Order_Date]],"yyyy")</f>
        <v>2023</v>
      </c>
      <c r="J4468" s="2" t="str">
        <f>TEXT(Ecommerce_Sales[[#This Row],[Order_Date]],"mmmm")</f>
        <v>December</v>
      </c>
      <c r="K4468" s="1" t="s">
        <v>1947</v>
      </c>
      <c r="L4468" s="1" t="s">
        <v>10963</v>
      </c>
      <c r="M4468" s="1" t="s">
        <v>2065</v>
      </c>
      <c r="N4468" s="1" t="s">
        <v>1978</v>
      </c>
      <c r="O4468" s="3">
        <v>740</v>
      </c>
      <c r="P4468">
        <v>6</v>
      </c>
      <c r="Q4468" s="3">
        <v>4439</v>
      </c>
      <c r="R4468" s="1" t="s">
        <v>1958</v>
      </c>
      <c r="S4468" s="3">
        <v>436</v>
      </c>
      <c r="T4468">
        <v>9</v>
      </c>
      <c r="U4468" t="str">
        <f>IF(Ecommerce_Sales[[#This Row],[Delivery_Time_Days]]&gt;7,"Delay",IF(Ecommerce_Sales[[#This Row],[Delivery_Time_Days]] = 0,"No delivery",IF(Ecommerce_Sales[[#This Row],[Delivery_Time_Days]]&lt;=7,"On-time")))</f>
        <v>Delay</v>
      </c>
      <c r="V4468" s="7">
        <f>Ecommerce_Sales[[#This Row],[Profit]]/Ecommerce_Sales[[#This Row],[Total_Price]]</f>
        <v>0.35007884658706917</v>
      </c>
      <c r="W4468" s="3">
        <v>1554</v>
      </c>
      <c r="X4468" s="3"/>
    </row>
    <row r="4469" spans="1:24" x14ac:dyDescent="0.25">
      <c r="A4469" s="1" t="s">
        <v>10964</v>
      </c>
      <c r="B4469" s="1" t="s">
        <v>1217</v>
      </c>
      <c r="C4469" s="1" t="s">
        <v>1218</v>
      </c>
      <c r="D4469" s="1" t="s">
        <v>3999</v>
      </c>
      <c r="E4469" s="1" t="s">
        <v>1954</v>
      </c>
      <c r="F4469" s="2">
        <v>44999</v>
      </c>
      <c r="G4469" s="2">
        <v>44986</v>
      </c>
      <c r="H4469" s="2" t="str">
        <f>TEXT(Ecommerce_Sales[[#This Row],[Order_Date]],"mmmm")</f>
        <v>March</v>
      </c>
      <c r="I4469" s="2" t="str">
        <f>TEXT(Ecommerce_Sales[[#This Row],[Order_Date]],"yyyy")</f>
        <v>2023</v>
      </c>
      <c r="J4469" s="2" t="str">
        <f>TEXT(Ecommerce_Sales[[#This Row],[Order_Date]],"mmmm")</f>
        <v>March</v>
      </c>
      <c r="K4469" s="1" t="s">
        <v>1947</v>
      </c>
      <c r="L4469" s="1" t="s">
        <v>4381</v>
      </c>
      <c r="M4469" s="1" t="s">
        <v>2054</v>
      </c>
      <c r="N4469" s="1" t="s">
        <v>1957</v>
      </c>
      <c r="O4469" s="3">
        <v>486</v>
      </c>
      <c r="P4469">
        <v>3</v>
      </c>
      <c r="Q4469" s="3">
        <v>1458</v>
      </c>
      <c r="R4469" s="1" t="s">
        <v>1958</v>
      </c>
      <c r="S4469" s="3">
        <v>86</v>
      </c>
      <c r="T4469">
        <v>3</v>
      </c>
      <c r="U4469" t="str">
        <f>IF(Ecommerce_Sales[[#This Row],[Delivery_Time_Days]]&gt;7,"Delay",IF(Ecommerce_Sales[[#This Row],[Delivery_Time_Days]] = 0,"No delivery",IF(Ecommerce_Sales[[#This Row],[Delivery_Time_Days]]&lt;=7,"On-time")))</f>
        <v>On-time</v>
      </c>
      <c r="V4469" s="7">
        <f>Ecommerce_Sales[[#This Row],[Profit]]/Ecommerce_Sales[[#This Row],[Total_Price]]</f>
        <v>0.15020576131687244</v>
      </c>
      <c r="W4469" s="3">
        <v>219</v>
      </c>
      <c r="X4469" s="3"/>
    </row>
    <row r="4470" spans="1:24" x14ac:dyDescent="0.25">
      <c r="A4470" s="1" t="s">
        <v>10965</v>
      </c>
      <c r="B4470" s="1" t="s">
        <v>436</v>
      </c>
      <c r="C4470" s="1" t="s">
        <v>437</v>
      </c>
      <c r="D4470" s="1" t="s">
        <v>3501</v>
      </c>
      <c r="E4470" s="1" t="s">
        <v>1981</v>
      </c>
      <c r="F4470" s="2">
        <v>44987</v>
      </c>
      <c r="G4470" s="2">
        <v>44944</v>
      </c>
      <c r="H4470" s="2" t="str">
        <f>TEXT(Ecommerce_Sales[[#This Row],[Order_Date]],"mmmm")</f>
        <v>January</v>
      </c>
      <c r="I4470" s="2" t="str">
        <f>TEXT(Ecommerce_Sales[[#This Row],[Order_Date]],"yyyy")</f>
        <v>2023</v>
      </c>
      <c r="J4470" s="2" t="str">
        <f>TEXT(Ecommerce_Sales[[#This Row],[Order_Date]],"mmmm")</f>
        <v>January</v>
      </c>
      <c r="K4470" s="1" t="s">
        <v>1947</v>
      </c>
      <c r="L4470" s="1" t="s">
        <v>10083</v>
      </c>
      <c r="M4470" s="1" t="s">
        <v>1972</v>
      </c>
      <c r="N4470" s="1" t="s">
        <v>1973</v>
      </c>
      <c r="O4470" s="3">
        <v>396</v>
      </c>
      <c r="P4470">
        <v>1</v>
      </c>
      <c r="Q4470" s="3">
        <v>396</v>
      </c>
      <c r="R4470" s="1" t="s">
        <v>1951</v>
      </c>
      <c r="S4470" s="3">
        <v>56</v>
      </c>
      <c r="T4470">
        <v>6</v>
      </c>
      <c r="U4470" t="str">
        <f>IF(Ecommerce_Sales[[#This Row],[Delivery_Time_Days]]&gt;7,"Delay",IF(Ecommerce_Sales[[#This Row],[Delivery_Time_Days]] = 0,"No delivery",IF(Ecommerce_Sales[[#This Row],[Delivery_Time_Days]]&lt;=7,"On-time")))</f>
        <v>On-time</v>
      </c>
      <c r="V4470" s="7">
        <f>Ecommerce_Sales[[#This Row],[Profit]]/Ecommerce_Sales[[#This Row],[Total_Price]]</f>
        <v>0.3005050505050505</v>
      </c>
      <c r="W4470" s="3">
        <v>119</v>
      </c>
      <c r="X4470" s="3"/>
    </row>
    <row r="4471" spans="1:24" x14ac:dyDescent="0.25">
      <c r="A4471" s="1" t="s">
        <v>10966</v>
      </c>
      <c r="B4471" s="1" t="s">
        <v>292</v>
      </c>
      <c r="C4471" s="1" t="s">
        <v>293</v>
      </c>
      <c r="D4471" s="1" t="s">
        <v>3342</v>
      </c>
      <c r="E4471" s="1" t="s">
        <v>1954</v>
      </c>
      <c r="F4471" s="2">
        <v>45009</v>
      </c>
      <c r="G4471" s="2">
        <v>45569</v>
      </c>
      <c r="H4471" s="2" t="str">
        <f>TEXT(Ecommerce_Sales[[#This Row],[Order_Date]],"mmmm")</f>
        <v>October</v>
      </c>
      <c r="I4471" s="2" t="str">
        <f>TEXT(Ecommerce_Sales[[#This Row],[Order_Date]],"yyyy")</f>
        <v>2024</v>
      </c>
      <c r="J4471" s="2" t="str">
        <f>TEXT(Ecommerce_Sales[[#This Row],[Order_Date]],"mmmm")</f>
        <v>October</v>
      </c>
      <c r="K4471" s="1" t="s">
        <v>1947</v>
      </c>
      <c r="L4471" s="1" t="s">
        <v>10967</v>
      </c>
      <c r="M4471" s="1" t="s">
        <v>2072</v>
      </c>
      <c r="N4471" s="1" t="s">
        <v>1950</v>
      </c>
      <c r="O4471" s="3">
        <v>136</v>
      </c>
      <c r="P4471">
        <v>4</v>
      </c>
      <c r="Q4471" s="3">
        <v>542</v>
      </c>
      <c r="R4471" s="1" t="s">
        <v>1958</v>
      </c>
      <c r="S4471" s="3">
        <v>74</v>
      </c>
      <c r="T4471">
        <v>4</v>
      </c>
      <c r="U4471" t="str">
        <f>IF(Ecommerce_Sales[[#This Row],[Delivery_Time_Days]]&gt;7,"Delay",IF(Ecommerce_Sales[[#This Row],[Delivery_Time_Days]] = 0,"No delivery",IF(Ecommerce_Sales[[#This Row],[Delivery_Time_Days]]&lt;=7,"On-time")))</f>
        <v>On-time</v>
      </c>
      <c r="V4471" s="7">
        <f>Ecommerce_Sales[[#This Row],[Profit]]/Ecommerce_Sales[[#This Row],[Total_Price]]</f>
        <v>0.40036900369003692</v>
      </c>
      <c r="W4471" s="3">
        <v>217</v>
      </c>
      <c r="X4471" s="3"/>
    </row>
    <row r="4472" spans="1:24" x14ac:dyDescent="0.25">
      <c r="A4472" s="1" t="s">
        <v>10968</v>
      </c>
      <c r="B4472" s="1" t="s">
        <v>226</v>
      </c>
      <c r="C4472" s="1" t="s">
        <v>227</v>
      </c>
      <c r="D4472" s="1" t="s">
        <v>4833</v>
      </c>
      <c r="E4472" s="1" t="s">
        <v>2005</v>
      </c>
      <c r="F4472" s="2">
        <v>45318</v>
      </c>
      <c r="G4472" s="2">
        <v>45630</v>
      </c>
      <c r="H4472" s="2" t="str">
        <f>TEXT(Ecommerce_Sales[[#This Row],[Order_Date]],"mmmm")</f>
        <v>December</v>
      </c>
      <c r="I4472" s="2" t="str">
        <f>TEXT(Ecommerce_Sales[[#This Row],[Order_Date]],"yyyy")</f>
        <v>2024</v>
      </c>
      <c r="J4472" s="2" t="str">
        <f>TEXT(Ecommerce_Sales[[#This Row],[Order_Date]],"mmmm")</f>
        <v>December</v>
      </c>
      <c r="K4472" s="1" t="s">
        <v>1986</v>
      </c>
      <c r="L4472" s="1" t="s">
        <v>10969</v>
      </c>
      <c r="M4472" s="1" t="s">
        <v>1949</v>
      </c>
      <c r="N4472" s="1" t="s">
        <v>1950</v>
      </c>
      <c r="O4472" s="3">
        <v>957</v>
      </c>
      <c r="P4472">
        <v>4</v>
      </c>
      <c r="Q4472" s="3">
        <v>3829</v>
      </c>
      <c r="R4472" s="1" t="s">
        <v>1951</v>
      </c>
      <c r="S4472" s="3">
        <v>464</v>
      </c>
      <c r="U4472" t="str">
        <f>IF(Ecommerce_Sales[[#This Row],[Delivery_Time_Days]]&gt;7,"Delay",IF(Ecommerce_Sales[[#This Row],[Delivery_Time_Days]] = 0,"No delivery",IF(Ecommerce_Sales[[#This Row],[Delivery_Time_Days]]&lt;=7,"On-time")))</f>
        <v>No delivery</v>
      </c>
      <c r="V4472" s="7">
        <f>Ecommerce_Sales[[#This Row],[Profit]]/Ecommerce_Sales[[#This Row],[Total_Price]]</f>
        <v>0.39984330112300864</v>
      </c>
      <c r="W4472" s="3">
        <v>1531</v>
      </c>
      <c r="X4472" s="3"/>
    </row>
    <row r="4473" spans="1:24" x14ac:dyDescent="0.25">
      <c r="A4473" s="1" t="s">
        <v>10970</v>
      </c>
      <c r="B4473" s="1" t="s">
        <v>1081</v>
      </c>
      <c r="C4473" s="1" t="s">
        <v>1082</v>
      </c>
      <c r="D4473" s="1" t="s">
        <v>2813</v>
      </c>
      <c r="E4473" s="1" t="s">
        <v>1966</v>
      </c>
      <c r="F4473" s="2">
        <v>45475</v>
      </c>
      <c r="G4473" s="2">
        <v>45150</v>
      </c>
      <c r="H4473" s="2" t="str">
        <f>TEXT(Ecommerce_Sales[[#This Row],[Order_Date]],"mmmm")</f>
        <v>August</v>
      </c>
      <c r="I4473" s="2" t="str">
        <f>TEXT(Ecommerce_Sales[[#This Row],[Order_Date]],"yyyy")</f>
        <v>2023</v>
      </c>
      <c r="J4473" s="2" t="str">
        <f>TEXT(Ecommerce_Sales[[#This Row],[Order_Date]],"mmmm")</f>
        <v>August</v>
      </c>
      <c r="K4473" s="1" t="s">
        <v>1947</v>
      </c>
      <c r="L4473" s="1" t="s">
        <v>4096</v>
      </c>
      <c r="M4473" s="1" t="s">
        <v>2026</v>
      </c>
      <c r="N4473" s="1" t="s">
        <v>1978</v>
      </c>
      <c r="O4473" s="3">
        <v>670</v>
      </c>
      <c r="P4473">
        <v>1</v>
      </c>
      <c r="Q4473" s="3">
        <v>670</v>
      </c>
      <c r="R4473" s="1" t="s">
        <v>1951</v>
      </c>
      <c r="S4473" s="3">
        <v>96</v>
      </c>
      <c r="T4473">
        <v>6</v>
      </c>
      <c r="U4473" t="str">
        <f>IF(Ecommerce_Sales[[#This Row],[Delivery_Time_Days]]&gt;7,"Delay",IF(Ecommerce_Sales[[#This Row],[Delivery_Time_Days]] = 0,"No delivery",IF(Ecommerce_Sales[[#This Row],[Delivery_Time_Days]]&lt;=7,"On-time")))</f>
        <v>On-time</v>
      </c>
      <c r="V4473" s="7">
        <f>Ecommerce_Sales[[#This Row],[Profit]]/Ecommerce_Sales[[#This Row],[Total_Price]]</f>
        <v>0.35074626865671643</v>
      </c>
      <c r="W4473" s="3">
        <v>235</v>
      </c>
      <c r="X4473" s="3"/>
    </row>
    <row r="4474" spans="1:24" x14ac:dyDescent="0.25">
      <c r="A4474" s="1" t="s">
        <v>10971</v>
      </c>
      <c r="B4474" s="1" t="s">
        <v>42</v>
      </c>
      <c r="C4474" s="1" t="s">
        <v>43</v>
      </c>
      <c r="D4474" s="1" t="s">
        <v>2810</v>
      </c>
      <c r="E4474" s="1" t="s">
        <v>1946</v>
      </c>
      <c r="F4474" s="2">
        <v>45184</v>
      </c>
      <c r="G4474" s="2">
        <v>44948</v>
      </c>
      <c r="H4474" s="2" t="str">
        <f>TEXT(Ecommerce_Sales[[#This Row],[Order_Date]],"mmmm")</f>
        <v>January</v>
      </c>
      <c r="I4474" s="2" t="str">
        <f>TEXT(Ecommerce_Sales[[#This Row],[Order_Date]],"yyyy")</f>
        <v>2023</v>
      </c>
      <c r="J4474" s="2" t="str">
        <f>TEXT(Ecommerce_Sales[[#This Row],[Order_Date]],"mmmm")</f>
        <v>January</v>
      </c>
      <c r="K4474" s="1" t="s">
        <v>1992</v>
      </c>
      <c r="L4474" s="1" t="s">
        <v>10972</v>
      </c>
      <c r="M4474" s="1" t="s">
        <v>2247</v>
      </c>
      <c r="N4474" s="1" t="s">
        <v>1957</v>
      </c>
      <c r="O4474" s="3">
        <v>814</v>
      </c>
      <c r="P4474">
        <v>1</v>
      </c>
      <c r="Q4474" s="3">
        <v>814</v>
      </c>
      <c r="R4474" s="1" t="s">
        <v>1958</v>
      </c>
      <c r="S4474" s="3">
        <v>48</v>
      </c>
      <c r="U4474" t="str">
        <f>IF(Ecommerce_Sales[[#This Row],[Delivery_Time_Days]]&gt;7,"Delay",IF(Ecommerce_Sales[[#This Row],[Delivery_Time_Days]] = 0,"No delivery",IF(Ecommerce_Sales[[#This Row],[Delivery_Time_Days]]&lt;=7,"On-time")))</f>
        <v>No delivery</v>
      </c>
      <c r="V4474" s="7">
        <f>Ecommerce_Sales[[#This Row],[Profit]]/Ecommerce_Sales[[#This Row],[Total_Price]]</f>
        <v>0.14987714987714987</v>
      </c>
      <c r="W4474" s="3">
        <v>122</v>
      </c>
      <c r="X4474" s="3"/>
    </row>
    <row r="4475" spans="1:24" x14ac:dyDescent="0.25">
      <c r="A4475" s="1" t="s">
        <v>10973</v>
      </c>
      <c r="B4475" s="1" t="s">
        <v>74</v>
      </c>
      <c r="C4475" s="1" t="s">
        <v>75</v>
      </c>
      <c r="D4475" s="1" t="s">
        <v>2747</v>
      </c>
      <c r="E4475" s="1" t="s">
        <v>1946</v>
      </c>
      <c r="F4475" s="2">
        <v>45007</v>
      </c>
      <c r="G4475" s="2">
        <v>45507</v>
      </c>
      <c r="H4475" s="2" t="str">
        <f>TEXT(Ecommerce_Sales[[#This Row],[Order_Date]],"mmmm")</f>
        <v>August</v>
      </c>
      <c r="I4475" s="2" t="str">
        <f>TEXT(Ecommerce_Sales[[#This Row],[Order_Date]],"yyyy")</f>
        <v>2024</v>
      </c>
      <c r="J4475" s="2" t="str">
        <f>TEXT(Ecommerce_Sales[[#This Row],[Order_Date]],"mmmm")</f>
        <v>August</v>
      </c>
      <c r="K4475" s="1" t="s">
        <v>1947</v>
      </c>
      <c r="L4475" s="1" t="s">
        <v>9048</v>
      </c>
      <c r="M4475" s="1" t="s">
        <v>1963</v>
      </c>
      <c r="N4475" s="1" t="s">
        <v>1957</v>
      </c>
      <c r="O4475" s="3">
        <v>737</v>
      </c>
      <c r="P4475">
        <v>2</v>
      </c>
      <c r="Q4475" s="3">
        <v>1475</v>
      </c>
      <c r="R4475" s="1" t="s">
        <v>1951</v>
      </c>
      <c r="S4475" s="3">
        <v>190</v>
      </c>
      <c r="T4475">
        <v>4</v>
      </c>
      <c r="U4475" t="str">
        <f>IF(Ecommerce_Sales[[#This Row],[Delivery_Time_Days]]&gt;7,"Delay",IF(Ecommerce_Sales[[#This Row],[Delivery_Time_Days]] = 0,"No delivery",IF(Ecommerce_Sales[[#This Row],[Delivery_Time_Days]]&lt;=7,"On-time")))</f>
        <v>On-time</v>
      </c>
      <c r="V4475" s="7">
        <f>Ecommerce_Sales[[#This Row],[Profit]]/Ecommerce_Sales[[#This Row],[Total_Price]]</f>
        <v>0.14983050847457627</v>
      </c>
      <c r="W4475" s="3">
        <v>221</v>
      </c>
      <c r="X4475" s="3"/>
    </row>
    <row r="4476" spans="1:24" x14ac:dyDescent="0.25">
      <c r="A4476" s="1" t="s">
        <v>10974</v>
      </c>
      <c r="B4476" s="1" t="s">
        <v>1215</v>
      </c>
      <c r="C4476" s="1" t="s">
        <v>1216</v>
      </c>
      <c r="D4476" s="1" t="s">
        <v>3272</v>
      </c>
      <c r="E4476" s="1" t="s">
        <v>1981</v>
      </c>
      <c r="F4476" s="2">
        <v>45446</v>
      </c>
      <c r="G4476" s="2">
        <v>45053</v>
      </c>
      <c r="H4476" s="2" t="str">
        <f>TEXT(Ecommerce_Sales[[#This Row],[Order_Date]],"mmmm")</f>
        <v>May</v>
      </c>
      <c r="I4476" s="2" t="str">
        <f>TEXT(Ecommerce_Sales[[#This Row],[Order_Date]],"yyyy")</f>
        <v>2023</v>
      </c>
      <c r="J4476" s="2" t="str">
        <f>TEXT(Ecommerce_Sales[[#This Row],[Order_Date]],"mmmm")</f>
        <v>May</v>
      </c>
      <c r="K4476" s="1" t="s">
        <v>1947</v>
      </c>
      <c r="L4476" s="1" t="s">
        <v>10975</v>
      </c>
      <c r="M4476" s="1" t="s">
        <v>2047</v>
      </c>
      <c r="N4476" s="1" t="s">
        <v>1989</v>
      </c>
      <c r="O4476" s="3">
        <v>266</v>
      </c>
      <c r="P4476">
        <v>1</v>
      </c>
      <c r="Q4476" s="3">
        <v>266</v>
      </c>
      <c r="R4476" s="1" t="s">
        <v>2012</v>
      </c>
      <c r="S4476" s="3">
        <v>36</v>
      </c>
      <c r="T4476">
        <v>3</v>
      </c>
      <c r="U4476" t="str">
        <f>IF(Ecommerce_Sales[[#This Row],[Delivery_Time_Days]]&gt;7,"Delay",IF(Ecommerce_Sales[[#This Row],[Delivery_Time_Days]] = 0,"No delivery",IF(Ecommerce_Sales[[#This Row],[Delivery_Time_Days]]&lt;=7,"On-time")))</f>
        <v>On-time</v>
      </c>
      <c r="V4476" s="7">
        <f>Ecommerce_Sales[[#This Row],[Profit]]/Ecommerce_Sales[[#This Row],[Total_Price]]</f>
        <v>0.24812030075187969</v>
      </c>
      <c r="W4476" s="3">
        <v>66</v>
      </c>
      <c r="X4476" s="3"/>
    </row>
    <row r="4477" spans="1:24" x14ac:dyDescent="0.25">
      <c r="A4477" s="1" t="s">
        <v>10976</v>
      </c>
      <c r="B4477" s="1" t="s">
        <v>100</v>
      </c>
      <c r="C4477" s="1" t="s">
        <v>101</v>
      </c>
      <c r="D4477" s="1" t="s">
        <v>2112</v>
      </c>
      <c r="E4477" s="1" t="s">
        <v>2005</v>
      </c>
      <c r="F4477" s="2">
        <v>45206</v>
      </c>
      <c r="G4477" s="2">
        <v>45349</v>
      </c>
      <c r="H4477" s="2" t="str">
        <f>TEXT(Ecommerce_Sales[[#This Row],[Order_Date]],"mmmm")</f>
        <v>February</v>
      </c>
      <c r="I4477" s="2" t="str">
        <f>TEXT(Ecommerce_Sales[[#This Row],[Order_Date]],"yyyy")</f>
        <v>2024</v>
      </c>
      <c r="J4477" s="2" t="str">
        <f>TEXT(Ecommerce_Sales[[#This Row],[Order_Date]],"mmmm")</f>
        <v>February</v>
      </c>
      <c r="K4477" s="1" t="s">
        <v>1947</v>
      </c>
      <c r="L4477" s="1" t="s">
        <v>10977</v>
      </c>
      <c r="M4477" s="1" t="s">
        <v>1956</v>
      </c>
      <c r="N4477" s="1" t="s">
        <v>1957</v>
      </c>
      <c r="O4477" s="3">
        <v>801</v>
      </c>
      <c r="P4477">
        <v>1</v>
      </c>
      <c r="Q4477" s="3">
        <v>801</v>
      </c>
      <c r="R4477" s="1" t="s">
        <v>1958</v>
      </c>
      <c r="S4477" s="3">
        <v>79</v>
      </c>
      <c r="T4477">
        <v>2</v>
      </c>
      <c r="U4477" t="str">
        <f>IF(Ecommerce_Sales[[#This Row],[Delivery_Time_Days]]&gt;7,"Delay",IF(Ecommerce_Sales[[#This Row],[Delivery_Time_Days]] = 0,"No delivery",IF(Ecommerce_Sales[[#This Row],[Delivery_Time_Days]]&lt;=7,"On-time")))</f>
        <v>On-time</v>
      </c>
      <c r="V4477" s="7">
        <f>Ecommerce_Sales[[#This Row],[Profit]]/Ecommerce_Sales[[#This Row],[Total_Price]]</f>
        <v>0.14981273408239701</v>
      </c>
      <c r="W4477" s="3">
        <v>120</v>
      </c>
      <c r="X4477" s="3"/>
    </row>
    <row r="4478" spans="1:24" x14ac:dyDescent="0.25">
      <c r="A4478" s="1" t="s">
        <v>10978</v>
      </c>
      <c r="B4478" s="1" t="s">
        <v>162</v>
      </c>
      <c r="C4478" s="1" t="s">
        <v>163</v>
      </c>
      <c r="D4478" s="1" t="s">
        <v>6538</v>
      </c>
      <c r="E4478" s="1" t="s">
        <v>1996</v>
      </c>
      <c r="F4478" s="2">
        <v>45372</v>
      </c>
      <c r="G4478" s="2">
        <v>45639</v>
      </c>
      <c r="H4478" s="2" t="str">
        <f>TEXT(Ecommerce_Sales[[#This Row],[Order_Date]],"mmmm")</f>
        <v>December</v>
      </c>
      <c r="I4478" s="2" t="str">
        <f>TEXT(Ecommerce_Sales[[#This Row],[Order_Date]],"yyyy")</f>
        <v>2024</v>
      </c>
      <c r="J4478" s="2" t="str">
        <f>TEXT(Ecommerce_Sales[[#This Row],[Order_Date]],"mmmm")</f>
        <v>December</v>
      </c>
      <c r="K4478" s="1" t="s">
        <v>1947</v>
      </c>
      <c r="L4478" s="1" t="s">
        <v>10979</v>
      </c>
      <c r="M4478" s="1" t="s">
        <v>1988</v>
      </c>
      <c r="N4478" s="1" t="s">
        <v>1989</v>
      </c>
      <c r="O4478" s="3">
        <v>1089</v>
      </c>
      <c r="P4478">
        <v>8</v>
      </c>
      <c r="Q4478" s="3">
        <v>8716</v>
      </c>
      <c r="R4478" s="1" t="s">
        <v>1951</v>
      </c>
      <c r="S4478" s="3">
        <v>850</v>
      </c>
      <c r="T4478">
        <v>10</v>
      </c>
      <c r="U4478" t="str">
        <f>IF(Ecommerce_Sales[[#This Row],[Delivery_Time_Days]]&gt;7,"Delay",IF(Ecommerce_Sales[[#This Row],[Delivery_Time_Days]] = 0,"No delivery",IF(Ecommerce_Sales[[#This Row],[Delivery_Time_Days]]&lt;=7,"On-time")))</f>
        <v>Delay</v>
      </c>
      <c r="V4478" s="7">
        <f>Ecommerce_Sales[[#This Row],[Profit]]/Ecommerce_Sales[[#This Row],[Total_Price]]</f>
        <v>0.25</v>
      </c>
      <c r="W4478" s="3">
        <v>2179</v>
      </c>
      <c r="X4478" s="3"/>
    </row>
    <row r="4479" spans="1:24" x14ac:dyDescent="0.25">
      <c r="A4479" s="1" t="s">
        <v>10980</v>
      </c>
      <c r="B4479" s="1" t="s">
        <v>150</v>
      </c>
      <c r="C4479" s="1" t="s">
        <v>151</v>
      </c>
      <c r="D4479" s="1" t="s">
        <v>2416</v>
      </c>
      <c r="E4479" s="1" t="s">
        <v>1961</v>
      </c>
      <c r="F4479" s="2">
        <v>45431</v>
      </c>
      <c r="G4479" s="2">
        <v>45335</v>
      </c>
      <c r="H4479" s="2" t="str">
        <f>TEXT(Ecommerce_Sales[[#This Row],[Order_Date]],"mmmm")</f>
        <v>February</v>
      </c>
      <c r="I4479" s="2" t="str">
        <f>TEXT(Ecommerce_Sales[[#This Row],[Order_Date]],"yyyy")</f>
        <v>2024</v>
      </c>
      <c r="J4479" s="2" t="str">
        <f>TEXT(Ecommerce_Sales[[#This Row],[Order_Date]],"mmmm")</f>
        <v>February</v>
      </c>
      <c r="K4479" s="1" t="s">
        <v>1947</v>
      </c>
      <c r="L4479" s="1" t="s">
        <v>10981</v>
      </c>
      <c r="M4479" s="1" t="s">
        <v>1983</v>
      </c>
      <c r="N4479" s="1" t="s">
        <v>1950</v>
      </c>
      <c r="O4479" s="3">
        <v>441</v>
      </c>
      <c r="P4479">
        <v>3</v>
      </c>
      <c r="Q4479" s="3">
        <v>1322</v>
      </c>
      <c r="R4479" s="1" t="s">
        <v>1951</v>
      </c>
      <c r="S4479" s="3">
        <v>83</v>
      </c>
      <c r="T4479">
        <v>7</v>
      </c>
      <c r="U4479" t="str">
        <f>IF(Ecommerce_Sales[[#This Row],[Delivery_Time_Days]]&gt;7,"Delay",IF(Ecommerce_Sales[[#This Row],[Delivery_Time_Days]] = 0,"No delivery",IF(Ecommerce_Sales[[#This Row],[Delivery_Time_Days]]&lt;=7,"On-time")))</f>
        <v>On-time</v>
      </c>
      <c r="V4479" s="7">
        <f>Ecommerce_Sales[[#This Row],[Profit]]/Ecommerce_Sales[[#This Row],[Total_Price]]</f>
        <v>0.4001512859304085</v>
      </c>
      <c r="W4479" s="3">
        <v>529</v>
      </c>
      <c r="X4479" s="3"/>
    </row>
    <row r="4480" spans="1:24" x14ac:dyDescent="0.25">
      <c r="A4480" s="1" t="s">
        <v>10982</v>
      </c>
      <c r="B4480" s="1" t="s">
        <v>32</v>
      </c>
      <c r="C4480" s="1" t="s">
        <v>957</v>
      </c>
      <c r="D4480" s="1" t="s">
        <v>5343</v>
      </c>
      <c r="E4480" s="1" t="s">
        <v>1966</v>
      </c>
      <c r="F4480" s="2">
        <v>45375</v>
      </c>
      <c r="G4480" s="2">
        <v>45398</v>
      </c>
      <c r="H4480" s="2" t="str">
        <f>TEXT(Ecommerce_Sales[[#This Row],[Order_Date]],"mmmm")</f>
        <v>April</v>
      </c>
      <c r="I4480" s="2" t="str">
        <f>TEXT(Ecommerce_Sales[[#This Row],[Order_Date]],"yyyy")</f>
        <v>2024</v>
      </c>
      <c r="J4480" s="2" t="str">
        <f>TEXT(Ecommerce_Sales[[#This Row],[Order_Date]],"mmmm")</f>
        <v>April</v>
      </c>
      <c r="K4480" s="1" t="s">
        <v>1947</v>
      </c>
      <c r="L4480" s="1" t="s">
        <v>10983</v>
      </c>
      <c r="M4480" s="1" t="s">
        <v>2058</v>
      </c>
      <c r="N4480" s="1" t="s">
        <v>1950</v>
      </c>
      <c r="O4480" s="3">
        <v>1035</v>
      </c>
      <c r="P4480">
        <v>3</v>
      </c>
      <c r="Q4480" s="3">
        <v>3105</v>
      </c>
      <c r="R4480" s="1" t="s">
        <v>1951</v>
      </c>
      <c r="S4480" s="3">
        <v>267</v>
      </c>
      <c r="T4480">
        <v>8</v>
      </c>
      <c r="U4480" t="str">
        <f>IF(Ecommerce_Sales[[#This Row],[Delivery_Time_Days]]&gt;7,"Delay",IF(Ecommerce_Sales[[#This Row],[Delivery_Time_Days]] = 0,"No delivery",IF(Ecommerce_Sales[[#This Row],[Delivery_Time_Days]]&lt;=7,"On-time")))</f>
        <v>Delay</v>
      </c>
      <c r="V4480" s="7">
        <f>Ecommerce_Sales[[#This Row],[Profit]]/Ecommerce_Sales[[#This Row],[Total_Price]]</f>
        <v>0.4</v>
      </c>
      <c r="W4480" s="3">
        <v>1242</v>
      </c>
      <c r="X4480" s="3"/>
    </row>
    <row r="4481" spans="1:24" x14ac:dyDescent="0.25">
      <c r="A4481" s="1" t="s">
        <v>10984</v>
      </c>
      <c r="B4481" s="1" t="s">
        <v>501</v>
      </c>
      <c r="C4481" s="1" t="s">
        <v>502</v>
      </c>
      <c r="D4481" s="1" t="s">
        <v>4661</v>
      </c>
      <c r="E4481" s="1" t="s">
        <v>1996</v>
      </c>
      <c r="F4481" s="2">
        <v>45370</v>
      </c>
      <c r="G4481" s="2">
        <v>45446</v>
      </c>
      <c r="H4481" s="2" t="str">
        <f>TEXT(Ecommerce_Sales[[#This Row],[Order_Date]],"mmmm")</f>
        <v>June</v>
      </c>
      <c r="I4481" s="2" t="str">
        <f>TEXT(Ecommerce_Sales[[#This Row],[Order_Date]],"yyyy")</f>
        <v>2024</v>
      </c>
      <c r="J4481" s="2" t="str">
        <f>TEXT(Ecommerce_Sales[[#This Row],[Order_Date]],"mmmm")</f>
        <v>June</v>
      </c>
      <c r="K4481" s="1" t="s">
        <v>1947</v>
      </c>
      <c r="L4481" s="1" t="s">
        <v>10985</v>
      </c>
      <c r="M4481" s="1" t="s">
        <v>2047</v>
      </c>
      <c r="N4481" s="1" t="s">
        <v>1989</v>
      </c>
      <c r="O4481" s="3">
        <v>633</v>
      </c>
      <c r="P4481">
        <v>1</v>
      </c>
      <c r="Q4481" s="3">
        <v>633</v>
      </c>
      <c r="R4481" s="1" t="s">
        <v>1951</v>
      </c>
      <c r="S4481" s="3">
        <v>53</v>
      </c>
      <c r="T4481">
        <v>2</v>
      </c>
      <c r="U4481" t="str">
        <f>IF(Ecommerce_Sales[[#This Row],[Delivery_Time_Days]]&gt;7,"Delay",IF(Ecommerce_Sales[[#This Row],[Delivery_Time_Days]] = 0,"No delivery",IF(Ecommerce_Sales[[#This Row],[Delivery_Time_Days]]&lt;=7,"On-time")))</f>
        <v>On-time</v>
      </c>
      <c r="V4481" s="7">
        <f>Ecommerce_Sales[[#This Row],[Profit]]/Ecommerce_Sales[[#This Row],[Total_Price]]</f>
        <v>0.24960505529225907</v>
      </c>
      <c r="W4481" s="3">
        <v>158</v>
      </c>
      <c r="X4481" s="3"/>
    </row>
    <row r="4482" spans="1:24" x14ac:dyDescent="0.25">
      <c r="A4482" s="1" t="s">
        <v>10986</v>
      </c>
      <c r="B4482" s="1" t="s">
        <v>34</v>
      </c>
      <c r="C4482" s="1" t="s">
        <v>35</v>
      </c>
      <c r="D4482" s="1" t="s">
        <v>4580</v>
      </c>
      <c r="E4482" s="1" t="s">
        <v>1981</v>
      </c>
      <c r="F4482" s="2">
        <v>45327</v>
      </c>
      <c r="G4482" s="2">
        <v>45648</v>
      </c>
      <c r="H4482" s="2" t="str">
        <f>TEXT(Ecommerce_Sales[[#This Row],[Order_Date]],"mmmm")</f>
        <v>December</v>
      </c>
      <c r="I4482" s="2" t="str">
        <f>TEXT(Ecommerce_Sales[[#This Row],[Order_Date]],"yyyy")</f>
        <v>2024</v>
      </c>
      <c r="J4482" s="2" t="str">
        <f>TEXT(Ecommerce_Sales[[#This Row],[Order_Date]],"mmmm")</f>
        <v>December</v>
      </c>
      <c r="K4482" s="1" t="s">
        <v>1947</v>
      </c>
      <c r="L4482" s="1" t="s">
        <v>10987</v>
      </c>
      <c r="M4482" s="1" t="s">
        <v>1972</v>
      </c>
      <c r="N4482" s="1" t="s">
        <v>1973</v>
      </c>
      <c r="O4482" s="3">
        <v>925</v>
      </c>
      <c r="P4482">
        <v>6</v>
      </c>
      <c r="Q4482" s="3">
        <v>5550</v>
      </c>
      <c r="R4482" s="1" t="s">
        <v>1958</v>
      </c>
      <c r="S4482" s="3">
        <v>356</v>
      </c>
      <c r="T4482">
        <v>5</v>
      </c>
      <c r="U4482" t="str">
        <f>IF(Ecommerce_Sales[[#This Row],[Delivery_Time_Days]]&gt;7,"Delay",IF(Ecommerce_Sales[[#This Row],[Delivery_Time_Days]] = 0,"No delivery",IF(Ecommerce_Sales[[#This Row],[Delivery_Time_Days]]&lt;=7,"On-time")))</f>
        <v>On-time</v>
      </c>
      <c r="V4482" s="7">
        <f>Ecommerce_Sales[[#This Row],[Profit]]/Ecommerce_Sales[[#This Row],[Total_Price]]</f>
        <v>0.3</v>
      </c>
      <c r="W4482" s="3">
        <v>1665</v>
      </c>
      <c r="X4482" s="3"/>
    </row>
    <row r="4483" spans="1:24" x14ac:dyDescent="0.25">
      <c r="A4483" s="1" t="s">
        <v>10988</v>
      </c>
      <c r="B4483" s="1" t="s">
        <v>60</v>
      </c>
      <c r="C4483" s="1" t="s">
        <v>61</v>
      </c>
      <c r="D4483" s="1" t="s">
        <v>2881</v>
      </c>
      <c r="E4483" s="1" t="s">
        <v>1954</v>
      </c>
      <c r="F4483" s="2">
        <v>45212</v>
      </c>
      <c r="G4483" s="2">
        <v>45653</v>
      </c>
      <c r="H4483" s="2" t="str">
        <f>TEXT(Ecommerce_Sales[[#This Row],[Order_Date]],"mmmm")</f>
        <v>December</v>
      </c>
      <c r="I4483" s="2" t="str">
        <f>TEXT(Ecommerce_Sales[[#This Row],[Order_Date]],"yyyy")</f>
        <v>2024</v>
      </c>
      <c r="J4483" s="2" t="str">
        <f>TEXT(Ecommerce_Sales[[#This Row],[Order_Date]],"mmmm")</f>
        <v>December</v>
      </c>
      <c r="K4483" s="1" t="s">
        <v>1992</v>
      </c>
      <c r="L4483" s="1" t="s">
        <v>10989</v>
      </c>
      <c r="M4483" s="1" t="s">
        <v>1972</v>
      </c>
      <c r="N4483" s="1" t="s">
        <v>1973</v>
      </c>
      <c r="O4483" s="3">
        <v>920</v>
      </c>
      <c r="P4483">
        <v>8</v>
      </c>
      <c r="Q4483" s="3">
        <v>7358</v>
      </c>
      <c r="R4483" s="1" t="s">
        <v>1958</v>
      </c>
      <c r="S4483" s="3">
        <v>914</v>
      </c>
      <c r="U4483" t="str">
        <f>IF(Ecommerce_Sales[[#This Row],[Delivery_Time_Days]]&gt;7,"Delay",IF(Ecommerce_Sales[[#This Row],[Delivery_Time_Days]] = 0,"No delivery",IF(Ecommerce_Sales[[#This Row],[Delivery_Time_Days]]&lt;=7,"On-time")))</f>
        <v>No delivery</v>
      </c>
      <c r="V4483" s="7">
        <f>Ecommerce_Sales[[#This Row],[Profit]]/Ecommerce_Sales[[#This Row],[Total_Price]]</f>
        <v>0.29994563740146779</v>
      </c>
      <c r="W4483" s="3">
        <v>2207</v>
      </c>
      <c r="X4483" s="3"/>
    </row>
    <row r="4484" spans="1:24" x14ac:dyDescent="0.25">
      <c r="A4484" s="1" t="s">
        <v>10990</v>
      </c>
      <c r="B4484" s="1" t="s">
        <v>616</v>
      </c>
      <c r="C4484" s="1" t="s">
        <v>617</v>
      </c>
      <c r="D4484" s="1" t="s">
        <v>4502</v>
      </c>
      <c r="E4484" s="1" t="s">
        <v>1946</v>
      </c>
      <c r="F4484" s="2">
        <v>45058</v>
      </c>
      <c r="G4484" s="2">
        <v>45013</v>
      </c>
      <c r="H4484" s="2" t="str">
        <f>TEXT(Ecommerce_Sales[[#This Row],[Order_Date]],"mmmm")</f>
        <v>March</v>
      </c>
      <c r="I4484" s="2" t="str">
        <f>TEXT(Ecommerce_Sales[[#This Row],[Order_Date]],"yyyy")</f>
        <v>2023</v>
      </c>
      <c r="J4484" s="2" t="str">
        <f>TEXT(Ecommerce_Sales[[#This Row],[Order_Date]],"mmmm")</f>
        <v>March</v>
      </c>
      <c r="K4484" s="1" t="s">
        <v>1947</v>
      </c>
      <c r="L4484" s="1" t="s">
        <v>10991</v>
      </c>
      <c r="M4484" s="1" t="s">
        <v>1968</v>
      </c>
      <c r="N4484" s="1" t="s">
        <v>1957</v>
      </c>
      <c r="O4484" s="3">
        <v>723</v>
      </c>
      <c r="P4484">
        <v>3</v>
      </c>
      <c r="Q4484" s="3">
        <v>2169</v>
      </c>
      <c r="R4484" s="1" t="s">
        <v>1958</v>
      </c>
      <c r="S4484" s="3">
        <v>320</v>
      </c>
      <c r="T4484">
        <v>8</v>
      </c>
      <c r="U4484" t="str">
        <f>IF(Ecommerce_Sales[[#This Row],[Delivery_Time_Days]]&gt;7,"Delay",IF(Ecommerce_Sales[[#This Row],[Delivery_Time_Days]] = 0,"No delivery",IF(Ecommerce_Sales[[#This Row],[Delivery_Time_Days]]&lt;=7,"On-time")))</f>
        <v>Delay</v>
      </c>
      <c r="V4484" s="7">
        <f>Ecommerce_Sales[[#This Row],[Profit]]/Ecommerce_Sales[[#This Row],[Total_Price]]</f>
        <v>0.14983863531581373</v>
      </c>
      <c r="W4484" s="3">
        <v>325</v>
      </c>
      <c r="X4484" s="3"/>
    </row>
    <row r="4485" spans="1:24" x14ac:dyDescent="0.25">
      <c r="A4485" s="1" t="s">
        <v>10992</v>
      </c>
      <c r="B4485" s="1" t="s">
        <v>1234</v>
      </c>
      <c r="C4485" s="1" t="s">
        <v>1235</v>
      </c>
      <c r="D4485" s="1" t="s">
        <v>3145</v>
      </c>
      <c r="E4485" s="1" t="s">
        <v>1996</v>
      </c>
      <c r="F4485" s="2">
        <v>45180</v>
      </c>
      <c r="G4485" s="2">
        <v>44989</v>
      </c>
      <c r="H4485" s="2" t="str">
        <f>TEXT(Ecommerce_Sales[[#This Row],[Order_Date]],"mmmm")</f>
        <v>March</v>
      </c>
      <c r="I4485" s="2" t="str">
        <f>TEXT(Ecommerce_Sales[[#This Row],[Order_Date]],"yyyy")</f>
        <v>2023</v>
      </c>
      <c r="J4485" s="2" t="str">
        <f>TEXT(Ecommerce_Sales[[#This Row],[Order_Date]],"mmmm")</f>
        <v>March</v>
      </c>
      <c r="K4485" s="1" t="s">
        <v>1947</v>
      </c>
      <c r="L4485" s="1" t="s">
        <v>10993</v>
      </c>
      <c r="M4485" s="1" t="s">
        <v>1963</v>
      </c>
      <c r="N4485" s="1" t="s">
        <v>1957</v>
      </c>
      <c r="O4485" s="3">
        <v>849</v>
      </c>
      <c r="P4485">
        <v>5</v>
      </c>
      <c r="Q4485" s="3">
        <v>4243</v>
      </c>
      <c r="R4485" s="1" t="s">
        <v>1951</v>
      </c>
      <c r="S4485" s="3">
        <v>477</v>
      </c>
      <c r="T4485">
        <v>7</v>
      </c>
      <c r="U4485" t="str">
        <f>IF(Ecommerce_Sales[[#This Row],[Delivery_Time_Days]]&gt;7,"Delay",IF(Ecommerce_Sales[[#This Row],[Delivery_Time_Days]] = 0,"No delivery",IF(Ecommerce_Sales[[#This Row],[Delivery_Time_Days]]&lt;=7,"On-time")))</f>
        <v>On-time</v>
      </c>
      <c r="V4485" s="7">
        <f>Ecommerce_Sales[[#This Row],[Profit]]/Ecommerce_Sales[[#This Row],[Total_Price]]</f>
        <v>0.14989394296488334</v>
      </c>
      <c r="W4485" s="3">
        <v>636</v>
      </c>
      <c r="X4485" s="3"/>
    </row>
    <row r="4486" spans="1:24" x14ac:dyDescent="0.25">
      <c r="A4486" s="1" t="s">
        <v>10994</v>
      </c>
      <c r="B4486" s="1" t="s">
        <v>1848</v>
      </c>
      <c r="C4486" s="1" t="s">
        <v>1849</v>
      </c>
      <c r="D4486" s="1" t="s">
        <v>7340</v>
      </c>
      <c r="E4486" s="1" t="s">
        <v>1996</v>
      </c>
      <c r="F4486" s="2">
        <v>45180</v>
      </c>
      <c r="G4486" s="2">
        <v>45383</v>
      </c>
      <c r="H4486" s="2" t="str">
        <f>TEXT(Ecommerce_Sales[[#This Row],[Order_Date]],"mmmm")</f>
        <v>April</v>
      </c>
      <c r="I4486" s="2" t="str">
        <f>TEXT(Ecommerce_Sales[[#This Row],[Order_Date]],"yyyy")</f>
        <v>2024</v>
      </c>
      <c r="J4486" s="2" t="str">
        <f>TEXT(Ecommerce_Sales[[#This Row],[Order_Date]],"mmmm")</f>
        <v>April</v>
      </c>
      <c r="K4486" s="1" t="s">
        <v>1992</v>
      </c>
      <c r="L4486" s="1" t="s">
        <v>4957</v>
      </c>
      <c r="M4486" s="1" t="s">
        <v>2007</v>
      </c>
      <c r="N4486" s="1" t="s">
        <v>1973</v>
      </c>
      <c r="O4486" s="3">
        <v>968</v>
      </c>
      <c r="P4486">
        <v>1</v>
      </c>
      <c r="Q4486" s="3">
        <v>968</v>
      </c>
      <c r="R4486" s="1" t="s">
        <v>1958</v>
      </c>
      <c r="S4486" s="3">
        <v>102</v>
      </c>
      <c r="U4486" t="str">
        <f>IF(Ecommerce_Sales[[#This Row],[Delivery_Time_Days]]&gt;7,"Delay",IF(Ecommerce_Sales[[#This Row],[Delivery_Time_Days]] = 0,"No delivery",IF(Ecommerce_Sales[[#This Row],[Delivery_Time_Days]]&lt;=7,"On-time")))</f>
        <v>No delivery</v>
      </c>
      <c r="V4486" s="7">
        <f>Ecommerce_Sales[[#This Row],[Profit]]/Ecommerce_Sales[[#This Row],[Total_Price]]</f>
        <v>0.29958677685950413</v>
      </c>
      <c r="W4486" s="3">
        <v>290</v>
      </c>
      <c r="X4486" s="3"/>
    </row>
    <row r="4487" spans="1:24" x14ac:dyDescent="0.25">
      <c r="A4487" s="1" t="s">
        <v>10995</v>
      </c>
      <c r="B4487" s="1" t="s">
        <v>336</v>
      </c>
      <c r="C4487" s="1" t="s">
        <v>337</v>
      </c>
      <c r="D4487" s="1" t="s">
        <v>7388</v>
      </c>
      <c r="E4487" s="1" t="s">
        <v>1966</v>
      </c>
      <c r="F4487" s="2">
        <v>45467</v>
      </c>
      <c r="G4487" s="2">
        <v>45348</v>
      </c>
      <c r="H4487" s="2" t="str">
        <f>TEXT(Ecommerce_Sales[[#This Row],[Order_Date]],"mmmm")</f>
        <v>February</v>
      </c>
      <c r="I4487" s="2" t="str">
        <f>TEXT(Ecommerce_Sales[[#This Row],[Order_Date]],"yyyy")</f>
        <v>2024</v>
      </c>
      <c r="J4487" s="2" t="str">
        <f>TEXT(Ecommerce_Sales[[#This Row],[Order_Date]],"mmmm")</f>
        <v>February</v>
      </c>
      <c r="K4487" s="1" t="s">
        <v>1947</v>
      </c>
      <c r="L4487" s="1" t="s">
        <v>10996</v>
      </c>
      <c r="M4487" s="1" t="s">
        <v>2072</v>
      </c>
      <c r="N4487" s="1" t="s">
        <v>1950</v>
      </c>
      <c r="O4487" s="3">
        <v>101</v>
      </c>
      <c r="P4487">
        <v>2</v>
      </c>
      <c r="Q4487" s="3">
        <v>202</v>
      </c>
      <c r="R4487" s="1" t="s">
        <v>2016</v>
      </c>
      <c r="S4487" s="3">
        <v>11</v>
      </c>
      <c r="T4487">
        <v>7</v>
      </c>
      <c r="U4487" t="str">
        <f>IF(Ecommerce_Sales[[#This Row],[Delivery_Time_Days]]&gt;7,"Delay",IF(Ecommerce_Sales[[#This Row],[Delivery_Time_Days]] = 0,"No delivery",IF(Ecommerce_Sales[[#This Row],[Delivery_Time_Days]]&lt;=7,"On-time")))</f>
        <v>On-time</v>
      </c>
      <c r="V4487" s="7">
        <f>Ecommerce_Sales[[#This Row],[Profit]]/Ecommerce_Sales[[#This Row],[Total_Price]]</f>
        <v>0.40099009900990101</v>
      </c>
      <c r="W4487" s="3">
        <v>81</v>
      </c>
      <c r="X4487" s="3"/>
    </row>
    <row r="4488" spans="1:24" x14ac:dyDescent="0.25">
      <c r="A4488" s="1" t="s">
        <v>10997</v>
      </c>
      <c r="B4488" s="1" t="s">
        <v>776</v>
      </c>
      <c r="C4488" s="1" t="s">
        <v>777</v>
      </c>
      <c r="D4488" s="1" t="s">
        <v>8376</v>
      </c>
      <c r="E4488" s="1" t="s">
        <v>1966</v>
      </c>
      <c r="F4488" s="2">
        <v>45490</v>
      </c>
      <c r="G4488" s="2">
        <v>45338</v>
      </c>
      <c r="H4488" s="2" t="str">
        <f>TEXT(Ecommerce_Sales[[#This Row],[Order_Date]],"mmmm")</f>
        <v>February</v>
      </c>
      <c r="I4488" s="2" t="str">
        <f>TEXT(Ecommerce_Sales[[#This Row],[Order_Date]],"yyyy")</f>
        <v>2024</v>
      </c>
      <c r="J4488" s="2" t="str">
        <f>TEXT(Ecommerce_Sales[[#This Row],[Order_Date]],"mmmm")</f>
        <v>February</v>
      </c>
      <c r="K4488" s="1" t="s">
        <v>1947</v>
      </c>
      <c r="L4488" s="1" t="s">
        <v>10998</v>
      </c>
      <c r="M4488" s="1" t="s">
        <v>2065</v>
      </c>
      <c r="N4488" s="1" t="s">
        <v>1978</v>
      </c>
      <c r="O4488" s="3">
        <v>54</v>
      </c>
      <c r="P4488">
        <v>1</v>
      </c>
      <c r="Q4488" s="3">
        <v>54</v>
      </c>
      <c r="R4488" s="1" t="s">
        <v>1951</v>
      </c>
      <c r="S4488" s="3">
        <v>5</v>
      </c>
      <c r="T4488">
        <v>4</v>
      </c>
      <c r="U4488" t="str">
        <f>IF(Ecommerce_Sales[[#This Row],[Delivery_Time_Days]]&gt;7,"Delay",IF(Ecommerce_Sales[[#This Row],[Delivery_Time_Days]] = 0,"No delivery",IF(Ecommerce_Sales[[#This Row],[Delivery_Time_Days]]&lt;=7,"On-time")))</f>
        <v>On-time</v>
      </c>
      <c r="V4488" s="7">
        <f>Ecommerce_Sales[[#This Row],[Profit]]/Ecommerce_Sales[[#This Row],[Total_Price]]</f>
        <v>0.35185185185185186</v>
      </c>
      <c r="W4488" s="3">
        <v>19</v>
      </c>
      <c r="X4488" s="3"/>
    </row>
    <row r="4489" spans="1:24" x14ac:dyDescent="0.25">
      <c r="A4489" s="1" t="s">
        <v>10999</v>
      </c>
      <c r="B4489" s="1" t="s">
        <v>1279</v>
      </c>
      <c r="C4489" s="1" t="s">
        <v>1280</v>
      </c>
      <c r="D4489" s="1" t="s">
        <v>3259</v>
      </c>
      <c r="E4489" s="1" t="s">
        <v>1961</v>
      </c>
      <c r="F4489" s="2">
        <v>44942</v>
      </c>
      <c r="G4489" s="2">
        <v>45482</v>
      </c>
      <c r="H4489" s="2" t="str">
        <f>TEXT(Ecommerce_Sales[[#This Row],[Order_Date]],"mmmm")</f>
        <v>July</v>
      </c>
      <c r="I4489" s="2" t="str">
        <f>TEXT(Ecommerce_Sales[[#This Row],[Order_Date]],"yyyy")</f>
        <v>2024</v>
      </c>
      <c r="J4489" s="2" t="str">
        <f>TEXT(Ecommerce_Sales[[#This Row],[Order_Date]],"mmmm")</f>
        <v>July</v>
      </c>
      <c r="K4489" s="1" t="s">
        <v>1947</v>
      </c>
      <c r="L4489" s="1" t="s">
        <v>11000</v>
      </c>
      <c r="M4489" s="1" t="s">
        <v>2247</v>
      </c>
      <c r="N4489" s="1" t="s">
        <v>1957</v>
      </c>
      <c r="O4489" s="3">
        <v>862</v>
      </c>
      <c r="P4489">
        <v>3</v>
      </c>
      <c r="Q4489" s="3">
        <v>2585</v>
      </c>
      <c r="R4489" s="1" t="s">
        <v>1958</v>
      </c>
      <c r="S4489" s="3">
        <v>321</v>
      </c>
      <c r="T4489">
        <v>6</v>
      </c>
      <c r="U4489" t="str">
        <f>IF(Ecommerce_Sales[[#This Row],[Delivery_Time_Days]]&gt;7,"Delay",IF(Ecommerce_Sales[[#This Row],[Delivery_Time_Days]] = 0,"No delivery",IF(Ecommerce_Sales[[#This Row],[Delivery_Time_Days]]&lt;=7,"On-time")))</f>
        <v>On-time</v>
      </c>
      <c r="V4489" s="7">
        <f>Ecommerce_Sales[[#This Row],[Profit]]/Ecommerce_Sales[[#This Row],[Total_Price]]</f>
        <v>0.15009671179883946</v>
      </c>
      <c r="W4489" s="3">
        <v>388</v>
      </c>
      <c r="X4489" s="3"/>
    </row>
    <row r="4490" spans="1:24" x14ac:dyDescent="0.25">
      <c r="A4490" s="1" t="s">
        <v>11001</v>
      </c>
      <c r="B4490" s="1" t="s">
        <v>1181</v>
      </c>
      <c r="C4490" s="1" t="s">
        <v>1182</v>
      </c>
      <c r="D4490" s="1" t="s">
        <v>2737</v>
      </c>
      <c r="E4490" s="1" t="s">
        <v>1981</v>
      </c>
      <c r="F4490" s="2">
        <v>45393</v>
      </c>
      <c r="G4490" s="2">
        <v>45500</v>
      </c>
      <c r="H4490" s="2" t="str">
        <f>TEXT(Ecommerce_Sales[[#This Row],[Order_Date]],"mmmm")</f>
        <v>July</v>
      </c>
      <c r="I4490" s="2" t="str">
        <f>TEXT(Ecommerce_Sales[[#This Row],[Order_Date]],"yyyy")</f>
        <v>2024</v>
      </c>
      <c r="J4490" s="2" t="str">
        <f>TEXT(Ecommerce_Sales[[#This Row],[Order_Date]],"mmmm")</f>
        <v>July</v>
      </c>
      <c r="K4490" s="1" t="s">
        <v>1986</v>
      </c>
      <c r="L4490" s="1" t="s">
        <v>11002</v>
      </c>
      <c r="M4490" s="1" t="s">
        <v>1956</v>
      </c>
      <c r="N4490" s="1" t="s">
        <v>1957</v>
      </c>
      <c r="O4490" s="3">
        <v>873</v>
      </c>
      <c r="P4490">
        <v>6</v>
      </c>
      <c r="Q4490" s="3">
        <v>5240</v>
      </c>
      <c r="R4490" s="1" t="s">
        <v>1951</v>
      </c>
      <c r="S4490" s="3">
        <v>373</v>
      </c>
      <c r="U4490" t="str">
        <f>IF(Ecommerce_Sales[[#This Row],[Delivery_Time_Days]]&gt;7,"Delay",IF(Ecommerce_Sales[[#This Row],[Delivery_Time_Days]] = 0,"No delivery",IF(Ecommerce_Sales[[#This Row],[Delivery_Time_Days]]&lt;=7,"On-time")))</f>
        <v>No delivery</v>
      </c>
      <c r="V4490" s="7">
        <f>Ecommerce_Sales[[#This Row],[Profit]]/Ecommerce_Sales[[#This Row],[Total_Price]]</f>
        <v>0.15</v>
      </c>
      <c r="W4490" s="3">
        <v>786</v>
      </c>
      <c r="X4490" s="3"/>
    </row>
    <row r="4491" spans="1:24" x14ac:dyDescent="0.25">
      <c r="A4491" s="1" t="s">
        <v>11003</v>
      </c>
      <c r="B4491" s="1" t="s">
        <v>450</v>
      </c>
      <c r="C4491" s="1" t="s">
        <v>451</v>
      </c>
      <c r="D4491" s="1" t="s">
        <v>3829</v>
      </c>
      <c r="E4491" s="1" t="s">
        <v>1966</v>
      </c>
      <c r="F4491" s="2">
        <v>45426</v>
      </c>
      <c r="G4491" s="2">
        <v>45358</v>
      </c>
      <c r="H4491" s="2" t="str">
        <f>TEXT(Ecommerce_Sales[[#This Row],[Order_Date]],"mmmm")</f>
        <v>March</v>
      </c>
      <c r="I4491" s="2" t="str">
        <f>TEXT(Ecommerce_Sales[[#This Row],[Order_Date]],"yyyy")</f>
        <v>2024</v>
      </c>
      <c r="J4491" s="2" t="str">
        <f>TEXT(Ecommerce_Sales[[#This Row],[Order_Date]],"mmmm")</f>
        <v>March</v>
      </c>
      <c r="K4491" s="1" t="s">
        <v>1947</v>
      </c>
      <c r="L4491" s="1" t="s">
        <v>11004</v>
      </c>
      <c r="M4491" s="1" t="s">
        <v>2047</v>
      </c>
      <c r="N4491" s="1" t="s">
        <v>1989</v>
      </c>
      <c r="O4491" s="3">
        <v>410</v>
      </c>
      <c r="P4491">
        <v>5</v>
      </c>
      <c r="Q4491" s="3">
        <v>2052</v>
      </c>
      <c r="R4491" s="1" t="s">
        <v>1951</v>
      </c>
      <c r="S4491" s="3">
        <v>259</v>
      </c>
      <c r="T4491">
        <v>3</v>
      </c>
      <c r="U4491" t="str">
        <f>IF(Ecommerce_Sales[[#This Row],[Delivery_Time_Days]]&gt;7,"Delay",IF(Ecommerce_Sales[[#This Row],[Delivery_Time_Days]] = 0,"No delivery",IF(Ecommerce_Sales[[#This Row],[Delivery_Time_Days]]&lt;=7,"On-time")))</f>
        <v>On-time</v>
      </c>
      <c r="V4491" s="7">
        <f>Ecommerce_Sales[[#This Row],[Profit]]/Ecommerce_Sales[[#This Row],[Total_Price]]</f>
        <v>0.25</v>
      </c>
      <c r="W4491" s="3">
        <v>513</v>
      </c>
      <c r="X4491" s="3"/>
    </row>
    <row r="4492" spans="1:24" x14ac:dyDescent="0.25">
      <c r="A4492" s="1" t="s">
        <v>11005</v>
      </c>
      <c r="B4492" s="1" t="s">
        <v>928</v>
      </c>
      <c r="C4492" s="1" t="s">
        <v>929</v>
      </c>
      <c r="D4492" s="1" t="s">
        <v>2694</v>
      </c>
      <c r="E4492" s="1" t="s">
        <v>1966</v>
      </c>
      <c r="F4492" s="2">
        <v>45535</v>
      </c>
      <c r="G4492" s="2">
        <v>44939</v>
      </c>
      <c r="H4492" s="2" t="str">
        <f>TEXT(Ecommerce_Sales[[#This Row],[Order_Date]],"mmmm")</f>
        <v>January</v>
      </c>
      <c r="I4492" s="2" t="str">
        <f>TEXT(Ecommerce_Sales[[#This Row],[Order_Date]],"yyyy")</f>
        <v>2023</v>
      </c>
      <c r="J4492" s="2" t="str">
        <f>TEXT(Ecommerce_Sales[[#This Row],[Order_Date]],"mmmm")</f>
        <v>January</v>
      </c>
      <c r="K4492" s="1" t="s">
        <v>1947</v>
      </c>
      <c r="L4492" s="1" t="s">
        <v>11006</v>
      </c>
      <c r="M4492" s="1" t="s">
        <v>2047</v>
      </c>
      <c r="N4492" s="1" t="s">
        <v>1989</v>
      </c>
      <c r="O4492" s="3">
        <v>613</v>
      </c>
      <c r="P4492">
        <v>1</v>
      </c>
      <c r="Q4492" s="3">
        <v>613</v>
      </c>
      <c r="R4492" s="1" t="s">
        <v>1958</v>
      </c>
      <c r="S4492" s="3">
        <v>81</v>
      </c>
      <c r="T4492">
        <v>5</v>
      </c>
      <c r="U4492" t="str">
        <f>IF(Ecommerce_Sales[[#This Row],[Delivery_Time_Days]]&gt;7,"Delay",IF(Ecommerce_Sales[[#This Row],[Delivery_Time_Days]] = 0,"No delivery",IF(Ecommerce_Sales[[#This Row],[Delivery_Time_Days]]&lt;=7,"On-time")))</f>
        <v>On-time</v>
      </c>
      <c r="V4492" s="7">
        <f>Ecommerce_Sales[[#This Row],[Profit]]/Ecommerce_Sales[[#This Row],[Total_Price]]</f>
        <v>0.24959216965742251</v>
      </c>
      <c r="W4492" s="3">
        <v>153</v>
      </c>
      <c r="X4492" s="3"/>
    </row>
    <row r="4493" spans="1:24" x14ac:dyDescent="0.25">
      <c r="A4493" s="1" t="s">
        <v>11007</v>
      </c>
      <c r="B4493" s="1" t="s">
        <v>559</v>
      </c>
      <c r="C4493" s="1" t="s">
        <v>560</v>
      </c>
      <c r="D4493" s="1" t="s">
        <v>4185</v>
      </c>
      <c r="E4493" s="1" t="s">
        <v>1954</v>
      </c>
      <c r="F4493" s="2">
        <v>45080</v>
      </c>
      <c r="G4493" s="2">
        <v>45307</v>
      </c>
      <c r="H4493" s="2" t="str">
        <f>TEXT(Ecommerce_Sales[[#This Row],[Order_Date]],"mmmm")</f>
        <v>January</v>
      </c>
      <c r="I4493" s="2" t="str">
        <f>TEXT(Ecommerce_Sales[[#This Row],[Order_Date]],"yyyy")</f>
        <v>2024</v>
      </c>
      <c r="J4493" s="2" t="str">
        <f>TEXT(Ecommerce_Sales[[#This Row],[Order_Date]],"mmmm")</f>
        <v>January</v>
      </c>
      <c r="K4493" s="1" t="s">
        <v>1947</v>
      </c>
      <c r="L4493" s="1" t="s">
        <v>4315</v>
      </c>
      <c r="M4493" s="1" t="s">
        <v>2072</v>
      </c>
      <c r="N4493" s="1" t="s">
        <v>1950</v>
      </c>
      <c r="O4493" s="3">
        <v>290</v>
      </c>
      <c r="P4493">
        <v>3</v>
      </c>
      <c r="Q4493" s="3">
        <v>870</v>
      </c>
      <c r="R4493" s="1" t="s">
        <v>1951</v>
      </c>
      <c r="S4493" s="3">
        <v>84</v>
      </c>
      <c r="T4493">
        <v>6</v>
      </c>
      <c r="U4493" t="str">
        <f>IF(Ecommerce_Sales[[#This Row],[Delivery_Time_Days]]&gt;7,"Delay",IF(Ecommerce_Sales[[#This Row],[Delivery_Time_Days]] = 0,"No delivery",IF(Ecommerce_Sales[[#This Row],[Delivery_Time_Days]]&lt;=7,"On-time")))</f>
        <v>On-time</v>
      </c>
      <c r="V4493" s="7">
        <f>Ecommerce_Sales[[#This Row],[Profit]]/Ecommerce_Sales[[#This Row],[Total_Price]]</f>
        <v>0.4</v>
      </c>
      <c r="W4493" s="3">
        <v>348</v>
      </c>
      <c r="X4493" s="3"/>
    </row>
    <row r="4494" spans="1:24" x14ac:dyDescent="0.25">
      <c r="A4494" s="1" t="s">
        <v>11008</v>
      </c>
      <c r="B4494" s="1" t="s">
        <v>184</v>
      </c>
      <c r="C4494" s="1" t="s">
        <v>185</v>
      </c>
      <c r="D4494" s="1" t="s">
        <v>2959</v>
      </c>
      <c r="E4494" s="1" t="s">
        <v>2005</v>
      </c>
      <c r="F4494" s="2">
        <v>45464</v>
      </c>
      <c r="G4494" s="2">
        <v>45142</v>
      </c>
      <c r="H4494" s="2" t="str">
        <f>TEXT(Ecommerce_Sales[[#This Row],[Order_Date]],"mmmm")</f>
        <v>August</v>
      </c>
      <c r="I4494" s="2" t="str">
        <f>TEXT(Ecommerce_Sales[[#This Row],[Order_Date]],"yyyy")</f>
        <v>2023</v>
      </c>
      <c r="J4494" s="2" t="str">
        <f>TEXT(Ecommerce_Sales[[#This Row],[Order_Date]],"mmmm")</f>
        <v>August</v>
      </c>
      <c r="K4494" s="1" t="s">
        <v>1947</v>
      </c>
      <c r="L4494" s="1" t="s">
        <v>6646</v>
      </c>
      <c r="M4494" s="1" t="s">
        <v>2026</v>
      </c>
      <c r="N4494" s="1" t="s">
        <v>1978</v>
      </c>
      <c r="O4494" s="3">
        <v>18</v>
      </c>
      <c r="P4494">
        <v>6</v>
      </c>
      <c r="Q4494" s="3">
        <v>106</v>
      </c>
      <c r="R4494" s="1" t="s">
        <v>2008</v>
      </c>
      <c r="S4494" s="3">
        <v>7</v>
      </c>
      <c r="T4494">
        <v>3</v>
      </c>
      <c r="U4494" t="str">
        <f>IF(Ecommerce_Sales[[#This Row],[Delivery_Time_Days]]&gt;7,"Delay",IF(Ecommerce_Sales[[#This Row],[Delivery_Time_Days]] = 0,"No delivery",IF(Ecommerce_Sales[[#This Row],[Delivery_Time_Days]]&lt;=7,"On-time")))</f>
        <v>On-time</v>
      </c>
      <c r="V4494" s="7">
        <f>Ecommerce_Sales[[#This Row],[Profit]]/Ecommerce_Sales[[#This Row],[Total_Price]]</f>
        <v>0.34905660377358488</v>
      </c>
      <c r="W4494" s="3">
        <v>37</v>
      </c>
      <c r="X4494" s="3"/>
    </row>
    <row r="4495" spans="1:24" x14ac:dyDescent="0.25">
      <c r="A4495" s="1" t="s">
        <v>11009</v>
      </c>
      <c r="B4495" s="1" t="s">
        <v>1134</v>
      </c>
      <c r="C4495" s="1" t="s">
        <v>1135</v>
      </c>
      <c r="D4495" s="1" t="s">
        <v>3393</v>
      </c>
      <c r="E4495" s="1" t="s">
        <v>1946</v>
      </c>
      <c r="F4495" s="2">
        <v>45228</v>
      </c>
      <c r="G4495" s="2">
        <v>45503</v>
      </c>
      <c r="H4495" s="2" t="str">
        <f>TEXT(Ecommerce_Sales[[#This Row],[Order_Date]],"mmmm")</f>
        <v>July</v>
      </c>
      <c r="I4495" s="2" t="str">
        <f>TEXT(Ecommerce_Sales[[#This Row],[Order_Date]],"yyyy")</f>
        <v>2024</v>
      </c>
      <c r="J4495" s="2" t="str">
        <f>TEXT(Ecommerce_Sales[[#This Row],[Order_Date]],"mmmm")</f>
        <v>July</v>
      </c>
      <c r="K4495" s="1" t="s">
        <v>1947</v>
      </c>
      <c r="L4495" s="1" t="s">
        <v>4467</v>
      </c>
      <c r="M4495" s="1" t="s">
        <v>2065</v>
      </c>
      <c r="N4495" s="1" t="s">
        <v>1978</v>
      </c>
      <c r="O4495" s="3">
        <v>1031</v>
      </c>
      <c r="P4495">
        <v>1</v>
      </c>
      <c r="Q4495" s="3">
        <v>1031</v>
      </c>
      <c r="R4495" s="1" t="s">
        <v>1958</v>
      </c>
      <c r="S4495" s="3">
        <v>154</v>
      </c>
      <c r="T4495">
        <v>8</v>
      </c>
      <c r="U4495" t="str">
        <f>IF(Ecommerce_Sales[[#This Row],[Delivery_Time_Days]]&gt;7,"Delay",IF(Ecommerce_Sales[[#This Row],[Delivery_Time_Days]] = 0,"No delivery",IF(Ecommerce_Sales[[#This Row],[Delivery_Time_Days]]&lt;=7,"On-time")))</f>
        <v>Delay</v>
      </c>
      <c r="V4495" s="7">
        <f>Ecommerce_Sales[[#This Row],[Profit]]/Ecommerce_Sales[[#This Row],[Total_Price]]</f>
        <v>0.35014548981571292</v>
      </c>
      <c r="W4495" s="3">
        <v>361</v>
      </c>
      <c r="X4495" s="3"/>
    </row>
    <row r="4496" spans="1:24" x14ac:dyDescent="0.25">
      <c r="A4496" s="1" t="s">
        <v>11010</v>
      </c>
      <c r="B4496" s="1" t="s">
        <v>114</v>
      </c>
      <c r="C4496" s="1" t="s">
        <v>115</v>
      </c>
      <c r="D4496" s="1" t="s">
        <v>2035</v>
      </c>
      <c r="E4496" s="1" t="s">
        <v>1961</v>
      </c>
      <c r="F4496" s="2">
        <v>45530</v>
      </c>
      <c r="G4496" s="2">
        <v>45335</v>
      </c>
      <c r="H4496" s="2" t="str">
        <f>TEXT(Ecommerce_Sales[[#This Row],[Order_Date]],"mmmm")</f>
        <v>February</v>
      </c>
      <c r="I4496" s="2" t="str">
        <f>TEXT(Ecommerce_Sales[[#This Row],[Order_Date]],"yyyy")</f>
        <v>2024</v>
      </c>
      <c r="J4496" s="2" t="str">
        <f>TEXT(Ecommerce_Sales[[#This Row],[Order_Date]],"mmmm")</f>
        <v>February</v>
      </c>
      <c r="K4496" s="1" t="s">
        <v>1947</v>
      </c>
      <c r="L4496" s="1" t="s">
        <v>11011</v>
      </c>
      <c r="M4496" s="1" t="s">
        <v>1988</v>
      </c>
      <c r="N4496" s="1" t="s">
        <v>1989</v>
      </c>
      <c r="O4496" s="3">
        <v>716</v>
      </c>
      <c r="P4496">
        <v>1</v>
      </c>
      <c r="Q4496" s="3">
        <v>716</v>
      </c>
      <c r="R4496" s="1" t="s">
        <v>1958</v>
      </c>
      <c r="S4496" s="3">
        <v>95</v>
      </c>
      <c r="T4496">
        <v>2</v>
      </c>
      <c r="U4496" t="str">
        <f>IF(Ecommerce_Sales[[#This Row],[Delivery_Time_Days]]&gt;7,"Delay",IF(Ecommerce_Sales[[#This Row],[Delivery_Time_Days]] = 0,"No delivery",IF(Ecommerce_Sales[[#This Row],[Delivery_Time_Days]]&lt;=7,"On-time")))</f>
        <v>On-time</v>
      </c>
      <c r="V4496" s="7">
        <f>Ecommerce_Sales[[#This Row],[Profit]]/Ecommerce_Sales[[#This Row],[Total_Price]]</f>
        <v>0.25</v>
      </c>
      <c r="W4496" s="3">
        <v>179</v>
      </c>
      <c r="X4496" s="3"/>
    </row>
    <row r="4497" spans="1:24" x14ac:dyDescent="0.25">
      <c r="A4497" s="1" t="s">
        <v>11012</v>
      </c>
      <c r="B4497" s="1" t="s">
        <v>1470</v>
      </c>
      <c r="C4497" s="1" t="s">
        <v>1471</v>
      </c>
      <c r="D4497" s="1" t="s">
        <v>2494</v>
      </c>
      <c r="E4497" s="1" t="s">
        <v>2005</v>
      </c>
      <c r="F4497" s="2">
        <v>45354</v>
      </c>
      <c r="G4497" s="2">
        <v>45323</v>
      </c>
      <c r="H4497" s="2" t="str">
        <f>TEXT(Ecommerce_Sales[[#This Row],[Order_Date]],"mmmm")</f>
        <v>February</v>
      </c>
      <c r="I4497" s="2" t="str">
        <f>TEXT(Ecommerce_Sales[[#This Row],[Order_Date]],"yyyy")</f>
        <v>2024</v>
      </c>
      <c r="J4497" s="2" t="str">
        <f>TEXT(Ecommerce_Sales[[#This Row],[Order_Date]],"mmmm")</f>
        <v>February</v>
      </c>
      <c r="K4497" s="1" t="s">
        <v>1947</v>
      </c>
      <c r="L4497" s="1" t="s">
        <v>8434</v>
      </c>
      <c r="M4497" s="1" t="s">
        <v>2030</v>
      </c>
      <c r="N4497" s="1" t="s">
        <v>1978</v>
      </c>
      <c r="O4497" s="3">
        <v>783</v>
      </c>
      <c r="P4497">
        <v>2</v>
      </c>
      <c r="Q4497" s="3">
        <v>1566</v>
      </c>
      <c r="R4497" s="1" t="s">
        <v>1958</v>
      </c>
      <c r="S4497" s="3">
        <v>105</v>
      </c>
      <c r="T4497">
        <v>4</v>
      </c>
      <c r="U4497" t="str">
        <f>IF(Ecommerce_Sales[[#This Row],[Delivery_Time_Days]]&gt;7,"Delay",IF(Ecommerce_Sales[[#This Row],[Delivery_Time_Days]] = 0,"No delivery",IF(Ecommerce_Sales[[#This Row],[Delivery_Time_Days]]&lt;=7,"On-time")))</f>
        <v>On-time</v>
      </c>
      <c r="V4497" s="7">
        <f>Ecommerce_Sales[[#This Row],[Profit]]/Ecommerce_Sales[[#This Row],[Total_Price]]</f>
        <v>0.34993614303959131</v>
      </c>
      <c r="W4497" s="3">
        <v>548</v>
      </c>
      <c r="X4497" s="3"/>
    </row>
    <row r="4498" spans="1:24" x14ac:dyDescent="0.25">
      <c r="A4498" s="1" t="s">
        <v>11013</v>
      </c>
      <c r="B4498" s="1" t="s">
        <v>705</v>
      </c>
      <c r="C4498" s="1" t="s">
        <v>706</v>
      </c>
      <c r="D4498" s="1" t="s">
        <v>3906</v>
      </c>
      <c r="E4498" s="1" t="s">
        <v>1954</v>
      </c>
      <c r="F4498" s="2">
        <v>45043</v>
      </c>
      <c r="G4498" s="2">
        <v>45357</v>
      </c>
      <c r="H4498" s="2" t="str">
        <f>TEXT(Ecommerce_Sales[[#This Row],[Order_Date]],"mmmm")</f>
        <v>March</v>
      </c>
      <c r="I4498" s="2" t="str">
        <f>TEXT(Ecommerce_Sales[[#This Row],[Order_Date]],"yyyy")</f>
        <v>2024</v>
      </c>
      <c r="J4498" s="2" t="str">
        <f>TEXT(Ecommerce_Sales[[#This Row],[Order_Date]],"mmmm")</f>
        <v>March</v>
      </c>
      <c r="K4498" s="1" t="s">
        <v>1992</v>
      </c>
      <c r="L4498" s="1" t="s">
        <v>5218</v>
      </c>
      <c r="M4498" s="1" t="s">
        <v>2079</v>
      </c>
      <c r="N4498" s="1" t="s">
        <v>1973</v>
      </c>
      <c r="O4498" s="3">
        <v>452</v>
      </c>
      <c r="P4498">
        <v>1</v>
      </c>
      <c r="Q4498" s="3">
        <v>452</v>
      </c>
      <c r="R4498" s="1" t="s">
        <v>1958</v>
      </c>
      <c r="S4498" s="3">
        <v>55</v>
      </c>
      <c r="U4498" t="str">
        <f>IF(Ecommerce_Sales[[#This Row],[Delivery_Time_Days]]&gt;7,"Delay",IF(Ecommerce_Sales[[#This Row],[Delivery_Time_Days]] = 0,"No delivery",IF(Ecommerce_Sales[[#This Row],[Delivery_Time_Days]]&lt;=7,"On-time")))</f>
        <v>No delivery</v>
      </c>
      <c r="V4498" s="7">
        <f>Ecommerce_Sales[[#This Row],[Profit]]/Ecommerce_Sales[[#This Row],[Total_Price]]</f>
        <v>0.30088495575221241</v>
      </c>
      <c r="W4498" s="3">
        <v>136</v>
      </c>
      <c r="X4498" s="3"/>
    </row>
    <row r="4499" spans="1:24" x14ac:dyDescent="0.25">
      <c r="A4499" s="1" t="s">
        <v>11014</v>
      </c>
      <c r="B4499" s="1" t="s">
        <v>1193</v>
      </c>
      <c r="C4499" s="1" t="s">
        <v>1194</v>
      </c>
      <c r="D4499" s="1" t="s">
        <v>3436</v>
      </c>
      <c r="E4499" s="1" t="s">
        <v>1996</v>
      </c>
      <c r="F4499" s="2">
        <v>45346</v>
      </c>
      <c r="G4499" s="2">
        <v>45484</v>
      </c>
      <c r="H4499" s="2" t="str">
        <f>TEXT(Ecommerce_Sales[[#This Row],[Order_Date]],"mmmm")</f>
        <v>July</v>
      </c>
      <c r="I4499" s="2" t="str">
        <f>TEXT(Ecommerce_Sales[[#This Row],[Order_Date]],"yyyy")</f>
        <v>2024</v>
      </c>
      <c r="J4499" s="2" t="str">
        <f>TEXT(Ecommerce_Sales[[#This Row],[Order_Date]],"mmmm")</f>
        <v>July</v>
      </c>
      <c r="K4499" s="1" t="s">
        <v>1986</v>
      </c>
      <c r="L4499" s="1" t="s">
        <v>6135</v>
      </c>
      <c r="M4499" s="1" t="s">
        <v>2047</v>
      </c>
      <c r="N4499" s="1" t="s">
        <v>1989</v>
      </c>
      <c r="O4499" s="3">
        <v>379</v>
      </c>
      <c r="P4499">
        <v>2</v>
      </c>
      <c r="Q4499" s="3">
        <v>757</v>
      </c>
      <c r="R4499" s="1" t="s">
        <v>1951</v>
      </c>
      <c r="S4499" s="3">
        <v>71</v>
      </c>
      <c r="U4499" t="str">
        <f>IF(Ecommerce_Sales[[#This Row],[Delivery_Time_Days]]&gt;7,"Delay",IF(Ecommerce_Sales[[#This Row],[Delivery_Time_Days]] = 0,"No delivery",IF(Ecommerce_Sales[[#This Row],[Delivery_Time_Days]]&lt;=7,"On-time")))</f>
        <v>No delivery</v>
      </c>
      <c r="V4499" s="7">
        <f>Ecommerce_Sales[[#This Row],[Profit]]/Ecommerce_Sales[[#This Row],[Total_Price]]</f>
        <v>0.24966974900924702</v>
      </c>
      <c r="W4499" s="3">
        <v>189</v>
      </c>
      <c r="X4499" s="3"/>
    </row>
    <row r="4500" spans="1:24" x14ac:dyDescent="0.25">
      <c r="A4500" s="1" t="s">
        <v>11015</v>
      </c>
      <c r="B4500" s="1" t="s">
        <v>517</v>
      </c>
      <c r="C4500" s="1" t="s">
        <v>518</v>
      </c>
      <c r="D4500" s="1" t="s">
        <v>6762</v>
      </c>
      <c r="E4500" s="1" t="s">
        <v>1961</v>
      </c>
      <c r="F4500" s="2">
        <v>44939</v>
      </c>
      <c r="G4500" s="2">
        <v>45405</v>
      </c>
      <c r="H4500" s="2" t="str">
        <f>TEXT(Ecommerce_Sales[[#This Row],[Order_Date]],"mmmm")</f>
        <v>April</v>
      </c>
      <c r="I4500" s="2" t="str">
        <f>TEXT(Ecommerce_Sales[[#This Row],[Order_Date]],"yyyy")</f>
        <v>2024</v>
      </c>
      <c r="J4500" s="2" t="str">
        <f>TEXT(Ecommerce_Sales[[#This Row],[Order_Date]],"mmmm")</f>
        <v>April</v>
      </c>
      <c r="K4500" s="1" t="s">
        <v>1947</v>
      </c>
      <c r="L4500" s="1" t="s">
        <v>1967</v>
      </c>
      <c r="M4500" s="1" t="s">
        <v>2047</v>
      </c>
      <c r="N4500" s="1" t="s">
        <v>1989</v>
      </c>
      <c r="O4500" s="3">
        <v>259</v>
      </c>
      <c r="P4500">
        <v>4</v>
      </c>
      <c r="Q4500" s="3">
        <v>1037</v>
      </c>
      <c r="R4500" s="1" t="s">
        <v>1958</v>
      </c>
      <c r="S4500" s="3">
        <v>114</v>
      </c>
      <c r="T4500">
        <v>2</v>
      </c>
      <c r="U4500" t="str">
        <f>IF(Ecommerce_Sales[[#This Row],[Delivery_Time_Days]]&gt;7,"Delay",IF(Ecommerce_Sales[[#This Row],[Delivery_Time_Days]] = 0,"No delivery",IF(Ecommerce_Sales[[#This Row],[Delivery_Time_Days]]&lt;=7,"On-time")))</f>
        <v>On-time</v>
      </c>
      <c r="V4500" s="7">
        <f>Ecommerce_Sales[[#This Row],[Profit]]/Ecommerce_Sales[[#This Row],[Total_Price]]</f>
        <v>0.24975891996142718</v>
      </c>
      <c r="W4500" s="3">
        <v>259</v>
      </c>
      <c r="X4500" s="3"/>
    </row>
    <row r="4501" spans="1:24" x14ac:dyDescent="0.25">
      <c r="A4501" s="1" t="s">
        <v>11016</v>
      </c>
      <c r="B4501" s="1" t="s">
        <v>1353</v>
      </c>
      <c r="C4501" s="1" t="s">
        <v>1354</v>
      </c>
      <c r="D4501" s="1" t="s">
        <v>4950</v>
      </c>
      <c r="E4501" s="1" t="s">
        <v>1954</v>
      </c>
      <c r="F4501" s="2">
        <v>45202</v>
      </c>
      <c r="G4501" s="2">
        <v>45380</v>
      </c>
      <c r="H4501" s="2" t="str">
        <f>TEXT(Ecommerce_Sales[[#This Row],[Order_Date]],"mmmm")</f>
        <v>March</v>
      </c>
      <c r="I4501" s="2" t="str">
        <f>TEXT(Ecommerce_Sales[[#This Row],[Order_Date]],"yyyy")</f>
        <v>2024</v>
      </c>
      <c r="J4501" s="2" t="str">
        <f>TEXT(Ecommerce_Sales[[#This Row],[Order_Date]],"mmmm")</f>
        <v>March</v>
      </c>
      <c r="K4501" s="1" t="s">
        <v>1947</v>
      </c>
      <c r="L4501" s="1" t="s">
        <v>7748</v>
      </c>
      <c r="M4501" s="1" t="s">
        <v>1983</v>
      </c>
      <c r="N4501" s="1" t="s">
        <v>1950</v>
      </c>
      <c r="O4501" s="3">
        <v>767</v>
      </c>
      <c r="P4501">
        <v>2</v>
      </c>
      <c r="Q4501" s="3">
        <v>1534</v>
      </c>
      <c r="R4501" s="1" t="s">
        <v>1951</v>
      </c>
      <c r="S4501" s="3">
        <v>87</v>
      </c>
      <c r="T4501">
        <v>7</v>
      </c>
      <c r="U4501" t="str">
        <f>IF(Ecommerce_Sales[[#This Row],[Delivery_Time_Days]]&gt;7,"Delay",IF(Ecommerce_Sales[[#This Row],[Delivery_Time_Days]] = 0,"No delivery",IF(Ecommerce_Sales[[#This Row],[Delivery_Time_Days]]&lt;=7,"On-time")))</f>
        <v>On-time</v>
      </c>
      <c r="V4501" s="7">
        <f>Ecommerce_Sales[[#This Row],[Profit]]/Ecommerce_Sales[[#This Row],[Total_Price]]</f>
        <v>0.40026075619295959</v>
      </c>
      <c r="W4501" s="3">
        <v>614</v>
      </c>
      <c r="X4501" s="3"/>
    </row>
    <row r="4502" spans="1:24" x14ac:dyDescent="0.25">
      <c r="A4502" s="1" t="s">
        <v>11017</v>
      </c>
      <c r="B4502" s="1" t="s">
        <v>1557</v>
      </c>
      <c r="C4502" s="1" t="s">
        <v>1558</v>
      </c>
      <c r="D4502" s="1" t="s">
        <v>2294</v>
      </c>
      <c r="E4502" s="1" t="s">
        <v>1954</v>
      </c>
      <c r="F4502" s="2">
        <v>45548</v>
      </c>
      <c r="G4502" s="2">
        <v>45320</v>
      </c>
      <c r="H4502" s="2" t="str">
        <f>TEXT(Ecommerce_Sales[[#This Row],[Order_Date]],"mmmm")</f>
        <v>January</v>
      </c>
      <c r="I4502" s="2" t="str">
        <f>TEXT(Ecommerce_Sales[[#This Row],[Order_Date]],"yyyy")</f>
        <v>2024</v>
      </c>
      <c r="J4502" s="2" t="str">
        <f>TEXT(Ecommerce_Sales[[#This Row],[Order_Date]],"mmmm")</f>
        <v>January</v>
      </c>
      <c r="K4502" s="1" t="s">
        <v>1947</v>
      </c>
      <c r="L4502" s="1" t="s">
        <v>6088</v>
      </c>
      <c r="M4502" s="1" t="s">
        <v>2247</v>
      </c>
      <c r="N4502" s="1" t="s">
        <v>1957</v>
      </c>
      <c r="O4502" s="3">
        <v>23</v>
      </c>
      <c r="P4502">
        <v>1</v>
      </c>
      <c r="Q4502" s="3">
        <v>23</v>
      </c>
      <c r="R4502" s="1" t="s">
        <v>1958</v>
      </c>
      <c r="S4502" s="3">
        <v>1</v>
      </c>
      <c r="T4502">
        <v>3</v>
      </c>
      <c r="U4502" t="str">
        <f>IF(Ecommerce_Sales[[#This Row],[Delivery_Time_Days]]&gt;7,"Delay",IF(Ecommerce_Sales[[#This Row],[Delivery_Time_Days]] = 0,"No delivery",IF(Ecommerce_Sales[[#This Row],[Delivery_Time_Days]]&lt;=7,"On-time")))</f>
        <v>On-time</v>
      </c>
      <c r="V4502" s="7">
        <f>Ecommerce_Sales[[#This Row],[Profit]]/Ecommerce_Sales[[#This Row],[Total_Price]]</f>
        <v>0.13043478260869565</v>
      </c>
      <c r="W4502" s="3">
        <v>3</v>
      </c>
      <c r="X4502" s="3"/>
    </row>
    <row r="4503" spans="1:24" x14ac:dyDescent="0.25">
      <c r="A4503" s="1" t="s">
        <v>11018</v>
      </c>
      <c r="B4503" s="1" t="s">
        <v>848</v>
      </c>
      <c r="C4503" s="1" t="s">
        <v>849</v>
      </c>
      <c r="D4503" s="1" t="s">
        <v>4113</v>
      </c>
      <c r="E4503" s="1" t="s">
        <v>1961</v>
      </c>
      <c r="F4503" s="2">
        <v>44954</v>
      </c>
      <c r="G4503" s="2">
        <v>45081</v>
      </c>
      <c r="H4503" s="2" t="str">
        <f>TEXT(Ecommerce_Sales[[#This Row],[Order_Date]],"mmmm")</f>
        <v>June</v>
      </c>
      <c r="I4503" s="2" t="str">
        <f>TEXT(Ecommerce_Sales[[#This Row],[Order_Date]],"yyyy")</f>
        <v>2023</v>
      </c>
      <c r="J4503" s="2" t="str">
        <f>TEXT(Ecommerce_Sales[[#This Row],[Order_Date]],"mmmm")</f>
        <v>June</v>
      </c>
      <c r="K4503" s="1" t="s">
        <v>1947</v>
      </c>
      <c r="L4503" s="1" t="s">
        <v>10920</v>
      </c>
      <c r="M4503" s="1" t="s">
        <v>2065</v>
      </c>
      <c r="N4503" s="1" t="s">
        <v>1978</v>
      </c>
      <c r="O4503" s="3">
        <v>389</v>
      </c>
      <c r="P4503">
        <v>6</v>
      </c>
      <c r="Q4503" s="3">
        <v>2333</v>
      </c>
      <c r="R4503" s="1" t="s">
        <v>1958</v>
      </c>
      <c r="S4503" s="3">
        <v>192</v>
      </c>
      <c r="T4503">
        <v>5</v>
      </c>
      <c r="U4503" t="str">
        <f>IF(Ecommerce_Sales[[#This Row],[Delivery_Time_Days]]&gt;7,"Delay",IF(Ecommerce_Sales[[#This Row],[Delivery_Time_Days]] = 0,"No delivery",IF(Ecommerce_Sales[[#This Row],[Delivery_Time_Days]]&lt;=7,"On-time")))</f>
        <v>On-time</v>
      </c>
      <c r="V4503" s="7">
        <f>Ecommerce_Sales[[#This Row],[Profit]]/Ecommerce_Sales[[#This Row],[Total_Price]]</f>
        <v>0.35019288469781396</v>
      </c>
      <c r="W4503" s="3">
        <v>817</v>
      </c>
      <c r="X4503" s="3"/>
    </row>
    <row r="4504" spans="1:24" x14ac:dyDescent="0.25">
      <c r="A4504" s="1" t="s">
        <v>11019</v>
      </c>
      <c r="B4504" s="1" t="s">
        <v>515</v>
      </c>
      <c r="C4504" s="1" t="s">
        <v>1409</v>
      </c>
      <c r="D4504" s="1" t="s">
        <v>9094</v>
      </c>
      <c r="E4504" s="1" t="s">
        <v>1954</v>
      </c>
      <c r="F4504" s="2">
        <v>45092</v>
      </c>
      <c r="G4504" s="2">
        <v>45011</v>
      </c>
      <c r="H4504" s="2" t="str">
        <f>TEXT(Ecommerce_Sales[[#This Row],[Order_Date]],"mmmm")</f>
        <v>March</v>
      </c>
      <c r="I4504" s="2" t="str">
        <f>TEXT(Ecommerce_Sales[[#This Row],[Order_Date]],"yyyy")</f>
        <v>2023</v>
      </c>
      <c r="J4504" s="2" t="str">
        <f>TEXT(Ecommerce_Sales[[#This Row],[Order_Date]],"mmmm")</f>
        <v>March</v>
      </c>
      <c r="K4504" s="1" t="s">
        <v>1947</v>
      </c>
      <c r="L4504" s="1" t="s">
        <v>7024</v>
      </c>
      <c r="M4504" s="1" t="s">
        <v>1977</v>
      </c>
      <c r="N4504" s="1" t="s">
        <v>1978</v>
      </c>
      <c r="O4504" s="3">
        <v>564</v>
      </c>
      <c r="P4504">
        <v>4</v>
      </c>
      <c r="Q4504" s="3">
        <v>2254</v>
      </c>
      <c r="R4504" s="1" t="s">
        <v>1958</v>
      </c>
      <c r="S4504" s="3">
        <v>230</v>
      </c>
      <c r="T4504">
        <v>5</v>
      </c>
      <c r="U4504" t="str">
        <f>IF(Ecommerce_Sales[[#This Row],[Delivery_Time_Days]]&gt;7,"Delay",IF(Ecommerce_Sales[[#This Row],[Delivery_Time_Days]] = 0,"No delivery",IF(Ecommerce_Sales[[#This Row],[Delivery_Time_Days]]&lt;=7,"On-time")))</f>
        <v>On-time</v>
      </c>
      <c r="V4504" s="7">
        <f>Ecommerce_Sales[[#This Row],[Profit]]/Ecommerce_Sales[[#This Row],[Total_Price]]</f>
        <v>0.35004436557231589</v>
      </c>
      <c r="W4504" s="3">
        <v>789</v>
      </c>
      <c r="X4504" s="3"/>
    </row>
    <row r="4505" spans="1:24" x14ac:dyDescent="0.25">
      <c r="A4505" s="1" t="s">
        <v>11020</v>
      </c>
      <c r="B4505" s="1" t="s">
        <v>236</v>
      </c>
      <c r="C4505" s="1" t="s">
        <v>237</v>
      </c>
      <c r="D4505" s="1" t="s">
        <v>5005</v>
      </c>
      <c r="E4505" s="1" t="s">
        <v>1954</v>
      </c>
      <c r="F4505" s="2">
        <v>45354</v>
      </c>
      <c r="G4505" s="2">
        <v>45557</v>
      </c>
      <c r="H4505" s="2" t="str">
        <f>TEXT(Ecommerce_Sales[[#This Row],[Order_Date]],"mmmm")</f>
        <v>September</v>
      </c>
      <c r="I4505" s="2" t="str">
        <f>TEXT(Ecommerce_Sales[[#This Row],[Order_Date]],"yyyy")</f>
        <v>2024</v>
      </c>
      <c r="J4505" s="2" t="str">
        <f>TEXT(Ecommerce_Sales[[#This Row],[Order_Date]],"mmmm")</f>
        <v>September</v>
      </c>
      <c r="K4505" s="1" t="s">
        <v>1992</v>
      </c>
      <c r="L4505" s="1" t="s">
        <v>11021</v>
      </c>
      <c r="M4505" s="1" t="s">
        <v>2247</v>
      </c>
      <c r="N4505" s="1" t="s">
        <v>1957</v>
      </c>
      <c r="O4505" s="3">
        <v>663</v>
      </c>
      <c r="P4505">
        <v>2</v>
      </c>
      <c r="Q4505" s="3">
        <v>1326</v>
      </c>
      <c r="R4505" s="1" t="s">
        <v>1958</v>
      </c>
      <c r="S4505" s="3">
        <v>141</v>
      </c>
      <c r="U4505" t="str">
        <f>IF(Ecommerce_Sales[[#This Row],[Delivery_Time_Days]]&gt;7,"Delay",IF(Ecommerce_Sales[[#This Row],[Delivery_Time_Days]] = 0,"No delivery",IF(Ecommerce_Sales[[#This Row],[Delivery_Time_Days]]&lt;=7,"On-time")))</f>
        <v>No delivery</v>
      </c>
      <c r="V4505" s="7">
        <f>Ecommerce_Sales[[#This Row],[Profit]]/Ecommerce_Sales[[#This Row],[Total_Price]]</f>
        <v>0.15007541478129713</v>
      </c>
      <c r="W4505" s="3">
        <v>199</v>
      </c>
      <c r="X4505" s="3"/>
    </row>
    <row r="4506" spans="1:24" x14ac:dyDescent="0.25">
      <c r="A4506" s="1" t="s">
        <v>11022</v>
      </c>
      <c r="B4506" s="1" t="s">
        <v>96</v>
      </c>
      <c r="C4506" s="1" t="s">
        <v>97</v>
      </c>
      <c r="D4506" s="1" t="s">
        <v>7363</v>
      </c>
      <c r="E4506" s="1" t="s">
        <v>1961</v>
      </c>
      <c r="F4506" s="2">
        <v>45608</v>
      </c>
      <c r="G4506" s="2">
        <v>45524</v>
      </c>
      <c r="H4506" s="2" t="str">
        <f>TEXT(Ecommerce_Sales[[#This Row],[Order_Date]],"mmmm")</f>
        <v>August</v>
      </c>
      <c r="I4506" s="2" t="str">
        <f>TEXT(Ecommerce_Sales[[#This Row],[Order_Date]],"yyyy")</f>
        <v>2024</v>
      </c>
      <c r="J4506" s="2" t="str">
        <f>TEXT(Ecommerce_Sales[[#This Row],[Order_Date]],"mmmm")</f>
        <v>August</v>
      </c>
      <c r="K4506" s="1" t="s">
        <v>1947</v>
      </c>
      <c r="L4506" s="1" t="s">
        <v>11023</v>
      </c>
      <c r="M4506" s="1" t="s">
        <v>1988</v>
      </c>
      <c r="N4506" s="1" t="s">
        <v>1989</v>
      </c>
      <c r="O4506" s="3">
        <v>1227</v>
      </c>
      <c r="P4506">
        <v>5</v>
      </c>
      <c r="Q4506" s="3">
        <v>6135</v>
      </c>
      <c r="R4506" s="1" t="s">
        <v>1958</v>
      </c>
      <c r="S4506" s="3">
        <v>477</v>
      </c>
      <c r="T4506">
        <v>10</v>
      </c>
      <c r="U4506" t="str">
        <f>IF(Ecommerce_Sales[[#This Row],[Delivery_Time_Days]]&gt;7,"Delay",IF(Ecommerce_Sales[[#This Row],[Delivery_Time_Days]] = 0,"No delivery",IF(Ecommerce_Sales[[#This Row],[Delivery_Time_Days]]&lt;=7,"On-time")))</f>
        <v>Delay</v>
      </c>
      <c r="V4506" s="7">
        <f>Ecommerce_Sales[[#This Row],[Profit]]/Ecommerce_Sales[[#This Row],[Total_Price]]</f>
        <v>0.25004074979625102</v>
      </c>
      <c r="W4506" s="3">
        <v>1534</v>
      </c>
      <c r="X4506" s="3"/>
    </row>
    <row r="4507" spans="1:24" x14ac:dyDescent="0.25">
      <c r="A4507" s="1" t="s">
        <v>11024</v>
      </c>
      <c r="B4507" s="1" t="s">
        <v>192</v>
      </c>
      <c r="C4507" s="1" t="s">
        <v>193</v>
      </c>
      <c r="D4507" s="1" t="s">
        <v>3557</v>
      </c>
      <c r="E4507" s="1" t="s">
        <v>1954</v>
      </c>
      <c r="F4507" s="2">
        <v>45616</v>
      </c>
      <c r="G4507" s="2">
        <v>45470</v>
      </c>
      <c r="H4507" s="2" t="str">
        <f>TEXT(Ecommerce_Sales[[#This Row],[Order_Date]],"mmmm")</f>
        <v>June</v>
      </c>
      <c r="I4507" s="2" t="str">
        <f>TEXT(Ecommerce_Sales[[#This Row],[Order_Date]],"yyyy")</f>
        <v>2024</v>
      </c>
      <c r="J4507" s="2" t="str">
        <f>TEXT(Ecommerce_Sales[[#This Row],[Order_Date]],"mmmm")</f>
        <v>June</v>
      </c>
      <c r="K4507" s="1" t="s">
        <v>1947</v>
      </c>
      <c r="L4507" s="1" t="s">
        <v>4452</v>
      </c>
      <c r="M4507" s="1" t="s">
        <v>2047</v>
      </c>
      <c r="N4507" s="1" t="s">
        <v>1989</v>
      </c>
      <c r="O4507" s="3">
        <v>1092</v>
      </c>
      <c r="P4507">
        <v>4</v>
      </c>
      <c r="Q4507" s="3">
        <v>4369</v>
      </c>
      <c r="R4507" s="1" t="s">
        <v>1958</v>
      </c>
      <c r="S4507" s="3">
        <v>345</v>
      </c>
      <c r="T4507">
        <v>7</v>
      </c>
      <c r="U4507" t="str">
        <f>IF(Ecommerce_Sales[[#This Row],[Delivery_Time_Days]]&gt;7,"Delay",IF(Ecommerce_Sales[[#This Row],[Delivery_Time_Days]] = 0,"No delivery",IF(Ecommerce_Sales[[#This Row],[Delivery_Time_Days]]&lt;=7,"On-time")))</f>
        <v>On-time</v>
      </c>
      <c r="V4507" s="7">
        <f>Ecommerce_Sales[[#This Row],[Profit]]/Ecommerce_Sales[[#This Row],[Total_Price]]</f>
        <v>0.24994277866788739</v>
      </c>
      <c r="W4507" s="3">
        <v>1092</v>
      </c>
      <c r="X4507" s="3"/>
    </row>
    <row r="4508" spans="1:24" x14ac:dyDescent="0.25">
      <c r="A4508" s="1" t="s">
        <v>11025</v>
      </c>
      <c r="B4508" s="1" t="s">
        <v>819</v>
      </c>
      <c r="C4508" s="1" t="s">
        <v>820</v>
      </c>
      <c r="D4508" s="1" t="s">
        <v>2529</v>
      </c>
      <c r="E4508" s="1" t="s">
        <v>1946</v>
      </c>
      <c r="F4508" s="2">
        <v>45415</v>
      </c>
      <c r="G4508" s="2">
        <v>45521</v>
      </c>
      <c r="H4508" s="2" t="str">
        <f>TEXT(Ecommerce_Sales[[#This Row],[Order_Date]],"mmmm")</f>
        <v>August</v>
      </c>
      <c r="I4508" s="2" t="str">
        <f>TEXT(Ecommerce_Sales[[#This Row],[Order_Date]],"yyyy")</f>
        <v>2024</v>
      </c>
      <c r="J4508" s="2" t="str">
        <f>TEXT(Ecommerce_Sales[[#This Row],[Order_Date]],"mmmm")</f>
        <v>August</v>
      </c>
      <c r="K4508" s="1" t="s">
        <v>1947</v>
      </c>
      <c r="L4508" s="1" t="s">
        <v>6270</v>
      </c>
      <c r="M4508" s="1" t="s">
        <v>1998</v>
      </c>
      <c r="N4508" s="1" t="s">
        <v>1973</v>
      </c>
      <c r="O4508" s="3">
        <v>59</v>
      </c>
      <c r="P4508">
        <v>1</v>
      </c>
      <c r="Q4508" s="3">
        <v>59</v>
      </c>
      <c r="R4508" s="1" t="s">
        <v>1958</v>
      </c>
      <c r="S4508" s="3">
        <v>8</v>
      </c>
      <c r="T4508">
        <v>9</v>
      </c>
      <c r="U4508" t="str">
        <f>IF(Ecommerce_Sales[[#This Row],[Delivery_Time_Days]]&gt;7,"Delay",IF(Ecommerce_Sales[[#This Row],[Delivery_Time_Days]] = 0,"No delivery",IF(Ecommerce_Sales[[#This Row],[Delivery_Time_Days]]&lt;=7,"On-time")))</f>
        <v>Delay</v>
      </c>
      <c r="V4508" s="7">
        <f>Ecommerce_Sales[[#This Row],[Profit]]/Ecommerce_Sales[[#This Row],[Total_Price]]</f>
        <v>0.30508474576271188</v>
      </c>
      <c r="W4508" s="3">
        <v>18</v>
      </c>
      <c r="X4508" s="3"/>
    </row>
    <row r="4509" spans="1:24" x14ac:dyDescent="0.25">
      <c r="A4509" s="1" t="s">
        <v>11026</v>
      </c>
      <c r="B4509" s="1" t="s">
        <v>1453</v>
      </c>
      <c r="C4509" s="1" t="s">
        <v>1454</v>
      </c>
      <c r="D4509" s="1" t="s">
        <v>5555</v>
      </c>
      <c r="E4509" s="1" t="s">
        <v>1961</v>
      </c>
      <c r="F4509" s="2">
        <v>45558</v>
      </c>
      <c r="G4509" s="2">
        <v>45416</v>
      </c>
      <c r="H4509" s="2" t="str">
        <f>TEXT(Ecommerce_Sales[[#This Row],[Order_Date]],"mmmm")</f>
        <v>May</v>
      </c>
      <c r="I4509" s="2" t="str">
        <f>TEXT(Ecommerce_Sales[[#This Row],[Order_Date]],"yyyy")</f>
        <v>2024</v>
      </c>
      <c r="J4509" s="2" t="str">
        <f>TEXT(Ecommerce_Sales[[#This Row],[Order_Date]],"mmmm")</f>
        <v>May</v>
      </c>
      <c r="K4509" s="1" t="s">
        <v>1947</v>
      </c>
      <c r="L4509" s="1" t="s">
        <v>11027</v>
      </c>
      <c r="M4509" s="1" t="s">
        <v>2065</v>
      </c>
      <c r="N4509" s="1" t="s">
        <v>1978</v>
      </c>
      <c r="O4509" s="3">
        <v>1012</v>
      </c>
      <c r="P4509">
        <v>3</v>
      </c>
      <c r="Q4509" s="3">
        <v>3036</v>
      </c>
      <c r="R4509" s="1" t="s">
        <v>1951</v>
      </c>
      <c r="S4509" s="3">
        <v>397</v>
      </c>
      <c r="T4509">
        <v>7</v>
      </c>
      <c r="U4509" t="str">
        <f>IF(Ecommerce_Sales[[#This Row],[Delivery_Time_Days]]&gt;7,"Delay",IF(Ecommerce_Sales[[#This Row],[Delivery_Time_Days]] = 0,"No delivery",IF(Ecommerce_Sales[[#This Row],[Delivery_Time_Days]]&lt;=7,"On-time")))</f>
        <v>On-time</v>
      </c>
      <c r="V4509" s="7">
        <f>Ecommerce_Sales[[#This Row],[Profit]]/Ecommerce_Sales[[#This Row],[Total_Price]]</f>
        <v>0.35013175230566534</v>
      </c>
      <c r="W4509" s="3">
        <v>1063</v>
      </c>
      <c r="X4509" s="3"/>
    </row>
    <row r="4510" spans="1:24" x14ac:dyDescent="0.25">
      <c r="A4510" s="1" t="s">
        <v>11028</v>
      </c>
      <c r="B4510" s="1" t="s">
        <v>978</v>
      </c>
      <c r="C4510" s="1" t="s">
        <v>979</v>
      </c>
      <c r="D4510" s="1" t="s">
        <v>2678</v>
      </c>
      <c r="E4510" s="1" t="s">
        <v>1961</v>
      </c>
      <c r="F4510" s="2">
        <v>45601</v>
      </c>
      <c r="G4510" s="2">
        <v>45370</v>
      </c>
      <c r="H4510" s="2" t="str">
        <f>TEXT(Ecommerce_Sales[[#This Row],[Order_Date]],"mmmm")</f>
        <v>March</v>
      </c>
      <c r="I4510" s="2" t="str">
        <f>TEXT(Ecommerce_Sales[[#This Row],[Order_Date]],"yyyy")</f>
        <v>2024</v>
      </c>
      <c r="J4510" s="2" t="str">
        <f>TEXT(Ecommerce_Sales[[#This Row],[Order_Date]],"mmmm")</f>
        <v>March</v>
      </c>
      <c r="K4510" s="1" t="s">
        <v>1947</v>
      </c>
      <c r="L4510" s="1" t="s">
        <v>11029</v>
      </c>
      <c r="M4510" s="1" t="s">
        <v>2030</v>
      </c>
      <c r="N4510" s="1" t="s">
        <v>1978</v>
      </c>
      <c r="O4510" s="3">
        <v>430</v>
      </c>
      <c r="P4510">
        <v>5</v>
      </c>
      <c r="Q4510" s="3">
        <v>2150</v>
      </c>
      <c r="R4510" s="1" t="s">
        <v>1951</v>
      </c>
      <c r="S4510" s="3">
        <v>157</v>
      </c>
      <c r="T4510">
        <v>4</v>
      </c>
      <c r="U4510" t="str">
        <f>IF(Ecommerce_Sales[[#This Row],[Delivery_Time_Days]]&gt;7,"Delay",IF(Ecommerce_Sales[[#This Row],[Delivery_Time_Days]] = 0,"No delivery",IF(Ecommerce_Sales[[#This Row],[Delivery_Time_Days]]&lt;=7,"On-time")))</f>
        <v>On-time</v>
      </c>
      <c r="V4510" s="7">
        <f>Ecommerce_Sales[[#This Row],[Profit]]/Ecommerce_Sales[[#This Row],[Total_Price]]</f>
        <v>0.3497674418604651</v>
      </c>
      <c r="W4510" s="3">
        <v>752</v>
      </c>
      <c r="X4510" s="3"/>
    </row>
    <row r="4511" spans="1:24" x14ac:dyDescent="0.25">
      <c r="A4511" s="1" t="s">
        <v>11030</v>
      </c>
      <c r="B4511" s="1" t="s">
        <v>1264</v>
      </c>
      <c r="C4511" s="1" t="s">
        <v>1478</v>
      </c>
      <c r="D4511" s="1" t="s">
        <v>5002</v>
      </c>
      <c r="E4511" s="1" t="s">
        <v>2005</v>
      </c>
      <c r="F4511" s="2">
        <v>45440</v>
      </c>
      <c r="G4511" s="2">
        <v>45285</v>
      </c>
      <c r="H4511" s="2" t="str">
        <f>TEXT(Ecommerce_Sales[[#This Row],[Order_Date]],"mmmm")</f>
        <v>December</v>
      </c>
      <c r="I4511" s="2" t="str">
        <f>TEXT(Ecommerce_Sales[[#This Row],[Order_Date]],"yyyy")</f>
        <v>2023</v>
      </c>
      <c r="J4511" s="2" t="str">
        <f>TEXT(Ecommerce_Sales[[#This Row],[Order_Date]],"mmmm")</f>
        <v>December</v>
      </c>
      <c r="K4511" s="1" t="s">
        <v>1947</v>
      </c>
      <c r="L4511" s="1" t="s">
        <v>5182</v>
      </c>
      <c r="M4511" s="1" t="s">
        <v>2065</v>
      </c>
      <c r="N4511" s="1" t="s">
        <v>1978</v>
      </c>
      <c r="O4511" s="3">
        <v>734</v>
      </c>
      <c r="P4511">
        <v>4</v>
      </c>
      <c r="Q4511" s="3">
        <v>2935</v>
      </c>
      <c r="R4511" s="1" t="s">
        <v>1958</v>
      </c>
      <c r="S4511" s="3">
        <v>310</v>
      </c>
      <c r="T4511">
        <v>6</v>
      </c>
      <c r="U4511" t="str">
        <f>IF(Ecommerce_Sales[[#This Row],[Delivery_Time_Days]]&gt;7,"Delay",IF(Ecommerce_Sales[[#This Row],[Delivery_Time_Days]] = 0,"No delivery",IF(Ecommerce_Sales[[#This Row],[Delivery_Time_Days]]&lt;=7,"On-time")))</f>
        <v>On-time</v>
      </c>
      <c r="V4511" s="7">
        <f>Ecommerce_Sales[[#This Row],[Profit]]/Ecommerce_Sales[[#This Row],[Total_Price]]</f>
        <v>0.34991482112436118</v>
      </c>
      <c r="W4511" s="3">
        <v>1027</v>
      </c>
      <c r="X4511" s="3"/>
    </row>
    <row r="4512" spans="1:24" x14ac:dyDescent="0.25">
      <c r="A4512" s="1" t="s">
        <v>11031</v>
      </c>
      <c r="B4512" s="1" t="s">
        <v>1240</v>
      </c>
      <c r="C4512" s="1" t="s">
        <v>1241</v>
      </c>
      <c r="D4512" s="1" t="s">
        <v>2472</v>
      </c>
      <c r="E4512" s="1" t="s">
        <v>1966</v>
      </c>
      <c r="F4512" s="2">
        <v>45026</v>
      </c>
      <c r="G4512" s="2">
        <v>44972</v>
      </c>
      <c r="H4512" s="2" t="str">
        <f>TEXT(Ecommerce_Sales[[#This Row],[Order_Date]],"mmmm")</f>
        <v>February</v>
      </c>
      <c r="I4512" s="2" t="str">
        <f>TEXT(Ecommerce_Sales[[#This Row],[Order_Date]],"yyyy")</f>
        <v>2023</v>
      </c>
      <c r="J4512" s="2" t="str">
        <f>TEXT(Ecommerce_Sales[[#This Row],[Order_Date]],"mmmm")</f>
        <v>February</v>
      </c>
      <c r="K4512" s="1" t="s">
        <v>1947</v>
      </c>
      <c r="L4512" s="1" t="s">
        <v>11032</v>
      </c>
      <c r="M4512" s="1" t="s">
        <v>1949</v>
      </c>
      <c r="N4512" s="1" t="s">
        <v>1950</v>
      </c>
      <c r="O4512" s="3">
        <v>335</v>
      </c>
      <c r="P4512">
        <v>4</v>
      </c>
      <c r="Q4512" s="3">
        <v>1340</v>
      </c>
      <c r="R4512" s="1" t="s">
        <v>1958</v>
      </c>
      <c r="S4512" s="3">
        <v>145</v>
      </c>
      <c r="T4512">
        <v>3</v>
      </c>
      <c r="U4512" t="str">
        <f>IF(Ecommerce_Sales[[#This Row],[Delivery_Time_Days]]&gt;7,"Delay",IF(Ecommerce_Sales[[#This Row],[Delivery_Time_Days]] = 0,"No delivery",IF(Ecommerce_Sales[[#This Row],[Delivery_Time_Days]]&lt;=7,"On-time")))</f>
        <v>On-time</v>
      </c>
      <c r="V4512" s="7">
        <f>Ecommerce_Sales[[#This Row],[Profit]]/Ecommerce_Sales[[#This Row],[Total_Price]]</f>
        <v>0.4</v>
      </c>
      <c r="W4512" s="3">
        <v>536</v>
      </c>
      <c r="X4512" s="3"/>
    </row>
    <row r="4513" spans="1:24" x14ac:dyDescent="0.25">
      <c r="A4513" s="1" t="s">
        <v>11033</v>
      </c>
      <c r="B4513" s="1" t="s">
        <v>474</v>
      </c>
      <c r="C4513" s="1" t="s">
        <v>475</v>
      </c>
      <c r="D4513" s="1" t="s">
        <v>2954</v>
      </c>
      <c r="E4513" s="1" t="s">
        <v>1954</v>
      </c>
      <c r="F4513" s="2">
        <v>45552</v>
      </c>
      <c r="G4513" s="2">
        <v>45333</v>
      </c>
      <c r="H4513" s="2" t="str">
        <f>TEXT(Ecommerce_Sales[[#This Row],[Order_Date]],"mmmm")</f>
        <v>February</v>
      </c>
      <c r="I4513" s="2" t="str">
        <f>TEXT(Ecommerce_Sales[[#This Row],[Order_Date]],"yyyy")</f>
        <v>2024</v>
      </c>
      <c r="J4513" s="2" t="str">
        <f>TEXT(Ecommerce_Sales[[#This Row],[Order_Date]],"mmmm")</f>
        <v>February</v>
      </c>
      <c r="K4513" s="1" t="s">
        <v>1947</v>
      </c>
      <c r="L4513" s="1" t="s">
        <v>11034</v>
      </c>
      <c r="M4513" s="1" t="s">
        <v>2065</v>
      </c>
      <c r="N4513" s="1" t="s">
        <v>1978</v>
      </c>
      <c r="O4513" s="3">
        <v>671</v>
      </c>
      <c r="P4513">
        <v>1</v>
      </c>
      <c r="Q4513" s="3">
        <v>671</v>
      </c>
      <c r="R4513" s="1" t="s">
        <v>2016</v>
      </c>
      <c r="S4513" s="3">
        <v>37</v>
      </c>
      <c r="T4513">
        <v>5</v>
      </c>
      <c r="U4513" t="str">
        <f>IF(Ecommerce_Sales[[#This Row],[Delivery_Time_Days]]&gt;7,"Delay",IF(Ecommerce_Sales[[#This Row],[Delivery_Time_Days]] = 0,"No delivery",IF(Ecommerce_Sales[[#This Row],[Delivery_Time_Days]]&lt;=7,"On-time")))</f>
        <v>On-time</v>
      </c>
      <c r="V4513" s="7">
        <f>Ecommerce_Sales[[#This Row],[Profit]]/Ecommerce_Sales[[#This Row],[Total_Price]]</f>
        <v>0.35022354694485841</v>
      </c>
      <c r="W4513" s="3">
        <v>235</v>
      </c>
      <c r="X4513" s="3"/>
    </row>
    <row r="4514" spans="1:24" x14ac:dyDescent="0.25">
      <c r="A4514" s="1" t="s">
        <v>11035</v>
      </c>
      <c r="B4514" s="1" t="s">
        <v>1240</v>
      </c>
      <c r="C4514" s="1" t="s">
        <v>1241</v>
      </c>
      <c r="D4514" s="1" t="s">
        <v>2472</v>
      </c>
      <c r="E4514" s="1" t="s">
        <v>1966</v>
      </c>
      <c r="F4514" s="2">
        <v>45026</v>
      </c>
      <c r="G4514" s="2">
        <v>44936</v>
      </c>
      <c r="H4514" s="2" t="str">
        <f>TEXT(Ecommerce_Sales[[#This Row],[Order_Date]],"mmmm")</f>
        <v>January</v>
      </c>
      <c r="I4514" s="2" t="str">
        <f>TEXT(Ecommerce_Sales[[#This Row],[Order_Date]],"yyyy")</f>
        <v>2023</v>
      </c>
      <c r="J4514" s="2" t="str">
        <f>TEXT(Ecommerce_Sales[[#This Row],[Order_Date]],"mmmm")</f>
        <v>January</v>
      </c>
      <c r="K4514" s="1" t="s">
        <v>1947</v>
      </c>
      <c r="L4514" s="1" t="s">
        <v>2687</v>
      </c>
      <c r="M4514" s="1" t="s">
        <v>1963</v>
      </c>
      <c r="N4514" s="1" t="s">
        <v>1957</v>
      </c>
      <c r="O4514" s="3">
        <v>427</v>
      </c>
      <c r="P4514">
        <v>2</v>
      </c>
      <c r="Q4514" s="3">
        <v>854</v>
      </c>
      <c r="R4514" s="1" t="s">
        <v>1958</v>
      </c>
      <c r="S4514" s="3">
        <v>105</v>
      </c>
      <c r="T4514">
        <v>10</v>
      </c>
      <c r="U4514" t="str">
        <f>IF(Ecommerce_Sales[[#This Row],[Delivery_Time_Days]]&gt;7,"Delay",IF(Ecommerce_Sales[[#This Row],[Delivery_Time_Days]] = 0,"No delivery",IF(Ecommerce_Sales[[#This Row],[Delivery_Time_Days]]&lt;=7,"On-time")))</f>
        <v>Delay</v>
      </c>
      <c r="V4514" s="7">
        <f>Ecommerce_Sales[[#This Row],[Profit]]/Ecommerce_Sales[[#This Row],[Total_Price]]</f>
        <v>0.14988290398126464</v>
      </c>
      <c r="W4514" s="3">
        <v>128</v>
      </c>
      <c r="X4514" s="3"/>
    </row>
    <row r="4515" spans="1:24" x14ac:dyDescent="0.25">
      <c r="A4515" s="1" t="s">
        <v>11036</v>
      </c>
      <c r="B4515" s="1" t="s">
        <v>164</v>
      </c>
      <c r="C4515" s="1" t="s">
        <v>165</v>
      </c>
      <c r="D4515" s="1" t="s">
        <v>5771</v>
      </c>
      <c r="E4515" s="1" t="s">
        <v>1954</v>
      </c>
      <c r="F4515" s="2">
        <v>45507</v>
      </c>
      <c r="G4515" s="2">
        <v>45644</v>
      </c>
      <c r="H4515" s="2" t="str">
        <f>TEXT(Ecommerce_Sales[[#This Row],[Order_Date]],"mmmm")</f>
        <v>December</v>
      </c>
      <c r="I4515" s="2" t="str">
        <f>TEXT(Ecommerce_Sales[[#This Row],[Order_Date]],"yyyy")</f>
        <v>2024</v>
      </c>
      <c r="J4515" s="2" t="str">
        <f>TEXT(Ecommerce_Sales[[#This Row],[Order_Date]],"mmmm")</f>
        <v>December</v>
      </c>
      <c r="K4515" s="1" t="s">
        <v>1947</v>
      </c>
      <c r="L4515" s="1" t="s">
        <v>11037</v>
      </c>
      <c r="M4515" s="1" t="s">
        <v>1968</v>
      </c>
      <c r="N4515" s="1" t="s">
        <v>1957</v>
      </c>
      <c r="O4515" s="3">
        <v>797</v>
      </c>
      <c r="P4515">
        <v>10</v>
      </c>
      <c r="Q4515" s="3">
        <v>7971</v>
      </c>
      <c r="R4515" s="1" t="s">
        <v>1958</v>
      </c>
      <c r="S4515" s="3">
        <v>1184</v>
      </c>
      <c r="T4515">
        <v>6</v>
      </c>
      <c r="U4515" t="str">
        <f>IF(Ecommerce_Sales[[#This Row],[Delivery_Time_Days]]&gt;7,"Delay",IF(Ecommerce_Sales[[#This Row],[Delivery_Time_Days]] = 0,"No delivery",IF(Ecommerce_Sales[[#This Row],[Delivery_Time_Days]]&lt;=7,"On-time")))</f>
        <v>On-time</v>
      </c>
      <c r="V4515" s="7">
        <f>Ecommerce_Sales[[#This Row],[Profit]]/Ecommerce_Sales[[#This Row],[Total_Price]]</f>
        <v>0.15004390917074395</v>
      </c>
      <c r="W4515" s="3">
        <v>1196</v>
      </c>
      <c r="X4515" s="3"/>
    </row>
    <row r="4516" spans="1:24" x14ac:dyDescent="0.25">
      <c r="A4516" s="1" t="s">
        <v>11038</v>
      </c>
      <c r="B4516" s="1" t="s">
        <v>934</v>
      </c>
      <c r="C4516" s="1" t="s">
        <v>935</v>
      </c>
      <c r="D4516" s="1" t="s">
        <v>5497</v>
      </c>
      <c r="E4516" s="1" t="s">
        <v>1961</v>
      </c>
      <c r="F4516" s="2">
        <v>45656</v>
      </c>
      <c r="G4516" s="2">
        <v>45314</v>
      </c>
      <c r="H4516" s="2" t="str">
        <f>TEXT(Ecommerce_Sales[[#This Row],[Order_Date]],"mmmm")</f>
        <v>January</v>
      </c>
      <c r="I4516" s="2" t="str">
        <f>TEXT(Ecommerce_Sales[[#This Row],[Order_Date]],"yyyy")</f>
        <v>2024</v>
      </c>
      <c r="J4516" s="2" t="str">
        <f>TEXT(Ecommerce_Sales[[#This Row],[Order_Date]],"mmmm")</f>
        <v>January</v>
      </c>
      <c r="K4516" s="1" t="s">
        <v>1947</v>
      </c>
      <c r="L4516" s="1" t="s">
        <v>6651</v>
      </c>
      <c r="M4516" s="1" t="s">
        <v>1968</v>
      </c>
      <c r="N4516" s="1" t="s">
        <v>1957</v>
      </c>
      <c r="O4516" s="3">
        <v>512</v>
      </c>
      <c r="P4516">
        <v>2</v>
      </c>
      <c r="Q4516" s="3">
        <v>1024</v>
      </c>
      <c r="R4516" s="1" t="s">
        <v>2008</v>
      </c>
      <c r="S4516" s="3">
        <v>53</v>
      </c>
      <c r="T4516">
        <v>3</v>
      </c>
      <c r="U4516" t="str">
        <f>IF(Ecommerce_Sales[[#This Row],[Delivery_Time_Days]]&gt;7,"Delay",IF(Ecommerce_Sales[[#This Row],[Delivery_Time_Days]] = 0,"No delivery",IF(Ecommerce_Sales[[#This Row],[Delivery_Time_Days]]&lt;=7,"On-time")))</f>
        <v>On-time</v>
      </c>
      <c r="V4516" s="7">
        <f>Ecommerce_Sales[[#This Row],[Profit]]/Ecommerce_Sales[[#This Row],[Total_Price]]</f>
        <v>0.150390625</v>
      </c>
      <c r="W4516" s="3">
        <v>154</v>
      </c>
      <c r="X4516" s="3"/>
    </row>
    <row r="4517" spans="1:24" x14ac:dyDescent="0.25">
      <c r="A4517" s="1" t="s">
        <v>11039</v>
      </c>
      <c r="B4517" s="1" t="s">
        <v>196</v>
      </c>
      <c r="C4517" s="1" t="s">
        <v>827</v>
      </c>
      <c r="D4517" s="1" t="s">
        <v>3651</v>
      </c>
      <c r="E4517" s="1" t="s">
        <v>1996</v>
      </c>
      <c r="F4517" s="2">
        <v>45571</v>
      </c>
      <c r="G4517" s="2">
        <v>45440</v>
      </c>
      <c r="H4517" s="2" t="str">
        <f>TEXT(Ecommerce_Sales[[#This Row],[Order_Date]],"mmmm")</f>
        <v>May</v>
      </c>
      <c r="I4517" s="2" t="str">
        <f>TEXT(Ecommerce_Sales[[#This Row],[Order_Date]],"yyyy")</f>
        <v>2024</v>
      </c>
      <c r="J4517" s="2" t="str">
        <f>TEXT(Ecommerce_Sales[[#This Row],[Order_Date]],"mmmm")</f>
        <v>May</v>
      </c>
      <c r="K4517" s="1" t="s">
        <v>1947</v>
      </c>
      <c r="L4517" s="1" t="s">
        <v>11040</v>
      </c>
      <c r="M4517" s="1" t="s">
        <v>2247</v>
      </c>
      <c r="N4517" s="1" t="s">
        <v>1957</v>
      </c>
      <c r="O4517" s="3">
        <v>997</v>
      </c>
      <c r="P4517">
        <v>3</v>
      </c>
      <c r="Q4517" s="3">
        <v>2992</v>
      </c>
      <c r="R4517" s="1" t="s">
        <v>1951</v>
      </c>
      <c r="S4517" s="3">
        <v>447</v>
      </c>
      <c r="T4517">
        <v>2</v>
      </c>
      <c r="U4517" t="str">
        <f>IF(Ecommerce_Sales[[#This Row],[Delivery_Time_Days]]&gt;7,"Delay",IF(Ecommerce_Sales[[#This Row],[Delivery_Time_Days]] = 0,"No delivery",IF(Ecommerce_Sales[[#This Row],[Delivery_Time_Days]]&lt;=7,"On-time")))</f>
        <v>On-time</v>
      </c>
      <c r="V4517" s="7">
        <f>Ecommerce_Sales[[#This Row],[Profit]]/Ecommerce_Sales[[#This Row],[Total_Price]]</f>
        <v>0.15006684491978609</v>
      </c>
      <c r="W4517" s="3">
        <v>449</v>
      </c>
      <c r="X4517" s="3"/>
    </row>
    <row r="4518" spans="1:24" x14ac:dyDescent="0.25">
      <c r="A4518" s="1" t="s">
        <v>11041</v>
      </c>
      <c r="B4518" s="1" t="s">
        <v>563</v>
      </c>
      <c r="C4518" s="1" t="s">
        <v>564</v>
      </c>
      <c r="D4518" s="1" t="s">
        <v>3987</v>
      </c>
      <c r="E4518" s="1" t="s">
        <v>1966</v>
      </c>
      <c r="F4518" s="2">
        <v>45305</v>
      </c>
      <c r="G4518" s="2">
        <v>45044</v>
      </c>
      <c r="H4518" s="2" t="str">
        <f>TEXT(Ecommerce_Sales[[#This Row],[Order_Date]],"mmmm")</f>
        <v>April</v>
      </c>
      <c r="I4518" s="2" t="str">
        <f>TEXT(Ecommerce_Sales[[#This Row],[Order_Date]],"yyyy")</f>
        <v>2023</v>
      </c>
      <c r="J4518" s="2" t="str">
        <f>TEXT(Ecommerce_Sales[[#This Row],[Order_Date]],"mmmm")</f>
        <v>April</v>
      </c>
      <c r="K4518" s="1" t="s">
        <v>1947</v>
      </c>
      <c r="L4518" s="1" t="s">
        <v>3325</v>
      </c>
      <c r="M4518" s="1" t="s">
        <v>1983</v>
      </c>
      <c r="N4518" s="1" t="s">
        <v>1950</v>
      </c>
      <c r="O4518" s="3">
        <v>870</v>
      </c>
      <c r="P4518">
        <v>5</v>
      </c>
      <c r="Q4518" s="3">
        <v>4350</v>
      </c>
      <c r="R4518" s="1" t="s">
        <v>1951</v>
      </c>
      <c r="S4518" s="3">
        <v>582</v>
      </c>
      <c r="T4518">
        <v>5</v>
      </c>
      <c r="U4518" t="str">
        <f>IF(Ecommerce_Sales[[#This Row],[Delivery_Time_Days]]&gt;7,"Delay",IF(Ecommerce_Sales[[#This Row],[Delivery_Time_Days]] = 0,"No delivery",IF(Ecommerce_Sales[[#This Row],[Delivery_Time_Days]]&lt;=7,"On-time")))</f>
        <v>On-time</v>
      </c>
      <c r="V4518" s="7">
        <f>Ecommerce_Sales[[#This Row],[Profit]]/Ecommerce_Sales[[#This Row],[Total_Price]]</f>
        <v>0.4</v>
      </c>
      <c r="W4518" s="3">
        <v>1740</v>
      </c>
      <c r="X4518" s="3"/>
    </row>
    <row r="4519" spans="1:24" x14ac:dyDescent="0.25">
      <c r="A4519" s="1" t="s">
        <v>11042</v>
      </c>
      <c r="B4519" s="1" t="s">
        <v>114</v>
      </c>
      <c r="C4519" s="1" t="s">
        <v>115</v>
      </c>
      <c r="D4519" s="1" t="s">
        <v>2035</v>
      </c>
      <c r="E4519" s="1" t="s">
        <v>1961</v>
      </c>
      <c r="F4519" s="2">
        <v>45530</v>
      </c>
      <c r="G4519" s="2">
        <v>45501</v>
      </c>
      <c r="H4519" s="2" t="str">
        <f>TEXT(Ecommerce_Sales[[#This Row],[Order_Date]],"mmmm")</f>
        <v>July</v>
      </c>
      <c r="I4519" s="2" t="str">
        <f>TEXT(Ecommerce_Sales[[#This Row],[Order_Date]],"yyyy")</f>
        <v>2024</v>
      </c>
      <c r="J4519" s="2" t="str">
        <f>TEXT(Ecommerce_Sales[[#This Row],[Order_Date]],"mmmm")</f>
        <v>July</v>
      </c>
      <c r="K4519" s="1" t="s">
        <v>1986</v>
      </c>
      <c r="L4519" s="1" t="s">
        <v>11043</v>
      </c>
      <c r="M4519" s="1" t="s">
        <v>1998</v>
      </c>
      <c r="N4519" s="1" t="s">
        <v>1973</v>
      </c>
      <c r="O4519" s="3">
        <v>421</v>
      </c>
      <c r="P4519">
        <v>1</v>
      </c>
      <c r="Q4519" s="3">
        <v>421</v>
      </c>
      <c r="R4519" s="1" t="s">
        <v>2008</v>
      </c>
      <c r="S4519" s="3">
        <v>46</v>
      </c>
      <c r="U4519" t="str">
        <f>IF(Ecommerce_Sales[[#This Row],[Delivery_Time_Days]]&gt;7,"Delay",IF(Ecommerce_Sales[[#This Row],[Delivery_Time_Days]] = 0,"No delivery",IF(Ecommerce_Sales[[#This Row],[Delivery_Time_Days]]&lt;=7,"On-time")))</f>
        <v>No delivery</v>
      </c>
      <c r="V4519" s="7">
        <f>Ecommerce_Sales[[#This Row],[Profit]]/Ecommerce_Sales[[#This Row],[Total_Price]]</f>
        <v>0.29928741092636579</v>
      </c>
      <c r="W4519" s="3">
        <v>126</v>
      </c>
      <c r="X4519" s="3"/>
    </row>
    <row r="4520" spans="1:24" x14ac:dyDescent="0.25">
      <c r="A4520" s="1" t="s">
        <v>11044</v>
      </c>
      <c r="B4520" s="1" t="s">
        <v>130</v>
      </c>
      <c r="C4520" s="1" t="s">
        <v>131</v>
      </c>
      <c r="D4520" s="1" t="s">
        <v>3911</v>
      </c>
      <c r="E4520" s="1" t="s">
        <v>1954</v>
      </c>
      <c r="F4520" s="2">
        <v>45116</v>
      </c>
      <c r="G4520" s="2">
        <v>45063</v>
      </c>
      <c r="H4520" s="2" t="str">
        <f>TEXT(Ecommerce_Sales[[#This Row],[Order_Date]],"mmmm")</f>
        <v>May</v>
      </c>
      <c r="I4520" s="2" t="str">
        <f>TEXT(Ecommerce_Sales[[#This Row],[Order_Date]],"yyyy")</f>
        <v>2023</v>
      </c>
      <c r="J4520" s="2" t="str">
        <f>TEXT(Ecommerce_Sales[[#This Row],[Order_Date]],"mmmm")</f>
        <v>May</v>
      </c>
      <c r="K4520" s="1" t="s">
        <v>1947</v>
      </c>
      <c r="L4520" s="1" t="s">
        <v>10855</v>
      </c>
      <c r="M4520" s="1" t="s">
        <v>1968</v>
      </c>
      <c r="N4520" s="1" t="s">
        <v>1957</v>
      </c>
      <c r="O4520" s="3">
        <v>360</v>
      </c>
      <c r="P4520">
        <v>2</v>
      </c>
      <c r="Q4520" s="3">
        <v>719</v>
      </c>
      <c r="R4520" s="1" t="s">
        <v>2012</v>
      </c>
      <c r="S4520" s="3">
        <v>102</v>
      </c>
      <c r="T4520">
        <v>7</v>
      </c>
      <c r="U4520" t="str">
        <f>IF(Ecommerce_Sales[[#This Row],[Delivery_Time_Days]]&gt;7,"Delay",IF(Ecommerce_Sales[[#This Row],[Delivery_Time_Days]] = 0,"No delivery",IF(Ecommerce_Sales[[#This Row],[Delivery_Time_Days]]&lt;=7,"On-time")))</f>
        <v>On-time</v>
      </c>
      <c r="V4520" s="7">
        <f>Ecommerce_Sales[[#This Row],[Profit]]/Ecommerce_Sales[[#This Row],[Total_Price]]</f>
        <v>0.1502086230876217</v>
      </c>
      <c r="W4520" s="3">
        <v>108</v>
      </c>
      <c r="X4520" s="3"/>
    </row>
    <row r="4521" spans="1:24" x14ac:dyDescent="0.25">
      <c r="A4521" s="1" t="s">
        <v>11045</v>
      </c>
      <c r="B4521" s="1" t="s">
        <v>592</v>
      </c>
      <c r="C4521" s="1" t="s">
        <v>593</v>
      </c>
      <c r="D4521" s="1" t="s">
        <v>4693</v>
      </c>
      <c r="E4521" s="1" t="s">
        <v>1946</v>
      </c>
      <c r="F4521" s="2">
        <v>45013</v>
      </c>
      <c r="G4521" s="2">
        <v>45422</v>
      </c>
      <c r="H4521" s="2" t="str">
        <f>TEXT(Ecommerce_Sales[[#This Row],[Order_Date]],"mmmm")</f>
        <v>May</v>
      </c>
      <c r="I4521" s="2" t="str">
        <f>TEXT(Ecommerce_Sales[[#This Row],[Order_Date]],"yyyy")</f>
        <v>2024</v>
      </c>
      <c r="J4521" s="2" t="str">
        <f>TEXT(Ecommerce_Sales[[#This Row],[Order_Date]],"mmmm")</f>
        <v>May</v>
      </c>
      <c r="K4521" s="1" t="s">
        <v>1947</v>
      </c>
      <c r="L4521" s="1" t="s">
        <v>11046</v>
      </c>
      <c r="M4521" s="1" t="s">
        <v>2054</v>
      </c>
      <c r="N4521" s="1" t="s">
        <v>1957</v>
      </c>
      <c r="O4521" s="3">
        <v>987</v>
      </c>
      <c r="P4521">
        <v>1</v>
      </c>
      <c r="Q4521" s="3">
        <v>987</v>
      </c>
      <c r="R4521" s="1" t="s">
        <v>2012</v>
      </c>
      <c r="S4521" s="3">
        <v>76</v>
      </c>
      <c r="T4521">
        <v>2</v>
      </c>
      <c r="U4521" t="str">
        <f>IF(Ecommerce_Sales[[#This Row],[Delivery_Time_Days]]&gt;7,"Delay",IF(Ecommerce_Sales[[#This Row],[Delivery_Time_Days]] = 0,"No delivery",IF(Ecommerce_Sales[[#This Row],[Delivery_Time_Days]]&lt;=7,"On-time")))</f>
        <v>On-time</v>
      </c>
      <c r="V4521" s="7">
        <f>Ecommerce_Sales[[#This Row],[Profit]]/Ecommerce_Sales[[#This Row],[Total_Price]]</f>
        <v>0.14994934143870314</v>
      </c>
      <c r="W4521" s="3">
        <v>148</v>
      </c>
      <c r="X4521" s="3"/>
    </row>
    <row r="4522" spans="1:24" x14ac:dyDescent="0.25">
      <c r="A4522" s="1" t="s">
        <v>11047</v>
      </c>
      <c r="B4522" s="1" t="s">
        <v>1238</v>
      </c>
      <c r="C4522" s="1" t="s">
        <v>1239</v>
      </c>
      <c r="D4522" s="1" t="s">
        <v>2729</v>
      </c>
      <c r="E4522" s="1" t="s">
        <v>1954</v>
      </c>
      <c r="F4522" s="2">
        <v>45073</v>
      </c>
      <c r="G4522" s="2">
        <v>45206</v>
      </c>
      <c r="H4522" s="2" t="str">
        <f>TEXT(Ecommerce_Sales[[#This Row],[Order_Date]],"mmmm")</f>
        <v>October</v>
      </c>
      <c r="I4522" s="2" t="str">
        <f>TEXT(Ecommerce_Sales[[#This Row],[Order_Date]],"yyyy")</f>
        <v>2023</v>
      </c>
      <c r="J4522" s="2" t="str">
        <f>TEXT(Ecommerce_Sales[[#This Row],[Order_Date]],"mmmm")</f>
        <v>October</v>
      </c>
      <c r="K4522" s="1" t="s">
        <v>1947</v>
      </c>
      <c r="L4522" s="1" t="s">
        <v>11048</v>
      </c>
      <c r="M4522" s="1" t="s">
        <v>2072</v>
      </c>
      <c r="N4522" s="1" t="s">
        <v>1950</v>
      </c>
      <c r="O4522" s="3">
        <v>1138</v>
      </c>
      <c r="P4522">
        <v>4</v>
      </c>
      <c r="Q4522" s="3">
        <v>4552</v>
      </c>
      <c r="R4522" s="1" t="s">
        <v>1958</v>
      </c>
      <c r="S4522" s="3">
        <v>566</v>
      </c>
      <c r="T4522">
        <v>8</v>
      </c>
      <c r="U4522" t="str">
        <f>IF(Ecommerce_Sales[[#This Row],[Delivery_Time_Days]]&gt;7,"Delay",IF(Ecommerce_Sales[[#This Row],[Delivery_Time_Days]] = 0,"No delivery",IF(Ecommerce_Sales[[#This Row],[Delivery_Time_Days]]&lt;=7,"On-time")))</f>
        <v>Delay</v>
      </c>
      <c r="V4522" s="7">
        <f>Ecommerce_Sales[[#This Row],[Profit]]/Ecommerce_Sales[[#This Row],[Total_Price]]</f>
        <v>0.40004393673110722</v>
      </c>
      <c r="W4522" s="3">
        <v>1821</v>
      </c>
      <c r="X4522" s="3"/>
    </row>
    <row r="4523" spans="1:24" x14ac:dyDescent="0.25">
      <c r="A4523" s="1" t="s">
        <v>11049</v>
      </c>
      <c r="B4523" s="1" t="s">
        <v>1588</v>
      </c>
      <c r="C4523" s="1" t="s">
        <v>1589</v>
      </c>
      <c r="D4523" s="1" t="s">
        <v>3748</v>
      </c>
      <c r="E4523" s="1" t="s">
        <v>2005</v>
      </c>
      <c r="F4523" s="2">
        <v>45257</v>
      </c>
      <c r="G4523" s="2">
        <v>45410</v>
      </c>
      <c r="H4523" s="2" t="str">
        <f>TEXT(Ecommerce_Sales[[#This Row],[Order_Date]],"mmmm")</f>
        <v>April</v>
      </c>
      <c r="I4523" s="2" t="str">
        <f>TEXT(Ecommerce_Sales[[#This Row],[Order_Date]],"yyyy")</f>
        <v>2024</v>
      </c>
      <c r="J4523" s="2" t="str">
        <f>TEXT(Ecommerce_Sales[[#This Row],[Order_Date]],"mmmm")</f>
        <v>April</v>
      </c>
      <c r="K4523" s="1" t="s">
        <v>1947</v>
      </c>
      <c r="L4523" s="1" t="s">
        <v>9312</v>
      </c>
      <c r="M4523" s="1" t="s">
        <v>2043</v>
      </c>
      <c r="N4523" s="1" t="s">
        <v>1989</v>
      </c>
      <c r="O4523" s="3">
        <v>524</v>
      </c>
      <c r="P4523">
        <v>3</v>
      </c>
      <c r="Q4523" s="3">
        <v>1571</v>
      </c>
      <c r="R4523" s="1" t="s">
        <v>1958</v>
      </c>
      <c r="S4523" s="3">
        <v>168</v>
      </c>
      <c r="T4523">
        <v>4</v>
      </c>
      <c r="U4523" t="str">
        <f>IF(Ecommerce_Sales[[#This Row],[Delivery_Time_Days]]&gt;7,"Delay",IF(Ecommerce_Sales[[#This Row],[Delivery_Time_Days]] = 0,"No delivery",IF(Ecommerce_Sales[[#This Row],[Delivery_Time_Days]]&lt;=7,"On-time")))</f>
        <v>On-time</v>
      </c>
      <c r="V4523" s="7">
        <f>Ecommerce_Sales[[#This Row],[Profit]]/Ecommerce_Sales[[#This Row],[Total_Price]]</f>
        <v>0.2501591343093571</v>
      </c>
      <c r="W4523" s="3">
        <v>393</v>
      </c>
      <c r="X4523" s="3"/>
    </row>
    <row r="4524" spans="1:24" x14ac:dyDescent="0.25">
      <c r="A4524" s="1" t="s">
        <v>11050</v>
      </c>
      <c r="B4524" s="1" t="s">
        <v>1059</v>
      </c>
      <c r="C4524" s="1" t="s">
        <v>1060</v>
      </c>
      <c r="D4524" s="1" t="s">
        <v>4043</v>
      </c>
      <c r="E4524" s="1" t="s">
        <v>1946</v>
      </c>
      <c r="F4524" s="2">
        <v>45284</v>
      </c>
      <c r="G4524" s="2">
        <v>45556</v>
      </c>
      <c r="H4524" s="2" t="str">
        <f>TEXT(Ecommerce_Sales[[#This Row],[Order_Date]],"mmmm")</f>
        <v>September</v>
      </c>
      <c r="I4524" s="2" t="str">
        <f>TEXT(Ecommerce_Sales[[#This Row],[Order_Date]],"yyyy")</f>
        <v>2024</v>
      </c>
      <c r="J4524" s="2" t="str">
        <f>TEXT(Ecommerce_Sales[[#This Row],[Order_Date]],"mmmm")</f>
        <v>September</v>
      </c>
      <c r="K4524" s="1" t="s">
        <v>1947</v>
      </c>
      <c r="L4524" s="1" t="s">
        <v>11051</v>
      </c>
      <c r="M4524" s="1" t="s">
        <v>2026</v>
      </c>
      <c r="N4524" s="1" t="s">
        <v>1978</v>
      </c>
      <c r="O4524" s="3">
        <v>641</v>
      </c>
      <c r="P4524">
        <v>3</v>
      </c>
      <c r="Q4524" s="3">
        <v>1922</v>
      </c>
      <c r="R4524" s="1" t="s">
        <v>1951</v>
      </c>
      <c r="S4524" s="3">
        <v>237</v>
      </c>
      <c r="T4524">
        <v>10</v>
      </c>
      <c r="U4524" t="str">
        <f>IF(Ecommerce_Sales[[#This Row],[Delivery_Time_Days]]&gt;7,"Delay",IF(Ecommerce_Sales[[#This Row],[Delivery_Time_Days]] = 0,"No delivery",IF(Ecommerce_Sales[[#This Row],[Delivery_Time_Days]]&lt;=7,"On-time")))</f>
        <v>Delay</v>
      </c>
      <c r="V4524" s="7">
        <f>Ecommerce_Sales[[#This Row],[Profit]]/Ecommerce_Sales[[#This Row],[Total_Price]]</f>
        <v>0.35015608740894899</v>
      </c>
      <c r="W4524" s="3">
        <v>673</v>
      </c>
      <c r="X4524" s="3"/>
    </row>
    <row r="4525" spans="1:24" x14ac:dyDescent="0.25">
      <c r="A4525" s="1" t="s">
        <v>11052</v>
      </c>
      <c r="B4525" s="1" t="s">
        <v>736</v>
      </c>
      <c r="C4525" s="1" t="s">
        <v>737</v>
      </c>
      <c r="D4525" s="1" t="s">
        <v>3914</v>
      </c>
      <c r="E4525" s="1" t="s">
        <v>1961</v>
      </c>
      <c r="F4525" s="2">
        <v>44980</v>
      </c>
      <c r="G4525" s="2">
        <v>45100</v>
      </c>
      <c r="H4525" s="2" t="str">
        <f>TEXT(Ecommerce_Sales[[#This Row],[Order_Date]],"mmmm")</f>
        <v>June</v>
      </c>
      <c r="I4525" s="2" t="str">
        <f>TEXT(Ecommerce_Sales[[#This Row],[Order_Date]],"yyyy")</f>
        <v>2023</v>
      </c>
      <c r="J4525" s="2" t="str">
        <f>TEXT(Ecommerce_Sales[[#This Row],[Order_Date]],"mmmm")</f>
        <v>June</v>
      </c>
      <c r="K4525" s="1" t="s">
        <v>1947</v>
      </c>
      <c r="L4525" s="1" t="s">
        <v>8365</v>
      </c>
      <c r="M4525" s="1" t="s">
        <v>2058</v>
      </c>
      <c r="N4525" s="1" t="s">
        <v>1950</v>
      </c>
      <c r="O4525" s="3">
        <v>521</v>
      </c>
      <c r="P4525">
        <v>2</v>
      </c>
      <c r="Q4525" s="3">
        <v>1043</v>
      </c>
      <c r="R4525" s="1" t="s">
        <v>1951</v>
      </c>
      <c r="S4525" s="3">
        <v>126</v>
      </c>
      <c r="T4525">
        <v>6</v>
      </c>
      <c r="U4525" t="str">
        <f>IF(Ecommerce_Sales[[#This Row],[Delivery_Time_Days]]&gt;7,"Delay",IF(Ecommerce_Sales[[#This Row],[Delivery_Time_Days]] = 0,"No delivery",IF(Ecommerce_Sales[[#This Row],[Delivery_Time_Days]]&lt;=7,"On-time")))</f>
        <v>On-time</v>
      </c>
      <c r="V4525" s="7">
        <f>Ecommerce_Sales[[#This Row],[Profit]]/Ecommerce_Sales[[#This Row],[Total_Price]]</f>
        <v>0.39980824544582932</v>
      </c>
      <c r="W4525" s="3">
        <v>417</v>
      </c>
      <c r="X4525" s="3"/>
    </row>
    <row r="4526" spans="1:24" x14ac:dyDescent="0.25">
      <c r="A4526" s="1" t="s">
        <v>11053</v>
      </c>
      <c r="B4526" s="1" t="s">
        <v>856</v>
      </c>
      <c r="C4526" s="1" t="s">
        <v>857</v>
      </c>
      <c r="D4526" s="1" t="s">
        <v>3498</v>
      </c>
      <c r="E4526" s="1" t="s">
        <v>1961</v>
      </c>
      <c r="F4526" s="2">
        <v>45149</v>
      </c>
      <c r="G4526" s="2">
        <v>45390</v>
      </c>
      <c r="H4526" s="2" t="str">
        <f>TEXT(Ecommerce_Sales[[#This Row],[Order_Date]],"mmmm")</f>
        <v>April</v>
      </c>
      <c r="I4526" s="2" t="str">
        <f>TEXT(Ecommerce_Sales[[#This Row],[Order_Date]],"yyyy")</f>
        <v>2024</v>
      </c>
      <c r="J4526" s="2" t="str">
        <f>TEXT(Ecommerce_Sales[[#This Row],[Order_Date]],"mmmm")</f>
        <v>April</v>
      </c>
      <c r="K4526" s="1" t="s">
        <v>1947</v>
      </c>
      <c r="L4526" s="1" t="s">
        <v>6760</v>
      </c>
      <c r="M4526" s="1" t="s">
        <v>1998</v>
      </c>
      <c r="N4526" s="1" t="s">
        <v>1973</v>
      </c>
      <c r="O4526" s="3">
        <v>984</v>
      </c>
      <c r="P4526">
        <v>1</v>
      </c>
      <c r="Q4526" s="3">
        <v>984</v>
      </c>
      <c r="R4526" s="1" t="s">
        <v>2008</v>
      </c>
      <c r="S4526" s="3">
        <v>62</v>
      </c>
      <c r="T4526">
        <v>9</v>
      </c>
      <c r="U4526" t="str">
        <f>IF(Ecommerce_Sales[[#This Row],[Delivery_Time_Days]]&gt;7,"Delay",IF(Ecommerce_Sales[[#This Row],[Delivery_Time_Days]] = 0,"No delivery",IF(Ecommerce_Sales[[#This Row],[Delivery_Time_Days]]&lt;=7,"On-time")))</f>
        <v>Delay</v>
      </c>
      <c r="V4526" s="7">
        <f>Ecommerce_Sales[[#This Row],[Profit]]/Ecommerce_Sales[[#This Row],[Total_Price]]</f>
        <v>0.29979674796747968</v>
      </c>
      <c r="W4526" s="3">
        <v>295</v>
      </c>
      <c r="X4526" s="3"/>
    </row>
    <row r="4527" spans="1:24" x14ac:dyDescent="0.25">
      <c r="A4527" s="1" t="s">
        <v>11054</v>
      </c>
      <c r="B4527" s="1" t="s">
        <v>56</v>
      </c>
      <c r="C4527" s="1" t="s">
        <v>887</v>
      </c>
      <c r="D4527" s="1" t="s">
        <v>3850</v>
      </c>
      <c r="E4527" s="1" t="s">
        <v>1981</v>
      </c>
      <c r="F4527" s="2">
        <v>45488</v>
      </c>
      <c r="G4527" s="2">
        <v>45585</v>
      </c>
      <c r="H4527" s="2" t="str">
        <f>TEXT(Ecommerce_Sales[[#This Row],[Order_Date]],"mmmm")</f>
        <v>October</v>
      </c>
      <c r="I4527" s="2" t="str">
        <f>TEXT(Ecommerce_Sales[[#This Row],[Order_Date]],"yyyy")</f>
        <v>2024</v>
      </c>
      <c r="J4527" s="2" t="str">
        <f>TEXT(Ecommerce_Sales[[#This Row],[Order_Date]],"mmmm")</f>
        <v>October</v>
      </c>
      <c r="K4527" s="1" t="s">
        <v>1947</v>
      </c>
      <c r="L4527" s="1" t="s">
        <v>11055</v>
      </c>
      <c r="M4527" s="1" t="s">
        <v>1977</v>
      </c>
      <c r="N4527" s="1" t="s">
        <v>1978</v>
      </c>
      <c r="O4527" s="3">
        <v>732</v>
      </c>
      <c r="P4527">
        <v>6</v>
      </c>
      <c r="Q4527" s="3">
        <v>4394</v>
      </c>
      <c r="R4527" s="1" t="s">
        <v>1958</v>
      </c>
      <c r="S4527" s="3">
        <v>502</v>
      </c>
      <c r="T4527">
        <v>8</v>
      </c>
      <c r="U4527" t="str">
        <f>IF(Ecommerce_Sales[[#This Row],[Delivery_Time_Days]]&gt;7,"Delay",IF(Ecommerce_Sales[[#This Row],[Delivery_Time_Days]] = 0,"No delivery",IF(Ecommerce_Sales[[#This Row],[Delivery_Time_Days]]&lt;=7,"On-time")))</f>
        <v>Delay</v>
      </c>
      <c r="V4527" s="7">
        <f>Ecommerce_Sales[[#This Row],[Profit]]/Ecommerce_Sales[[#This Row],[Total_Price]]</f>
        <v>0.35002275830678198</v>
      </c>
      <c r="W4527" s="3">
        <v>1538</v>
      </c>
      <c r="X4527" s="3"/>
    </row>
    <row r="4528" spans="1:24" x14ac:dyDescent="0.25">
      <c r="A4528" s="1" t="s">
        <v>11056</v>
      </c>
      <c r="B4528" s="1" t="s">
        <v>817</v>
      </c>
      <c r="C4528" s="1" t="s">
        <v>818</v>
      </c>
      <c r="D4528" s="1" t="s">
        <v>2448</v>
      </c>
      <c r="E4528" s="1" t="s">
        <v>1996</v>
      </c>
      <c r="F4528" s="2">
        <v>45228</v>
      </c>
      <c r="G4528" s="2">
        <v>45569</v>
      </c>
      <c r="H4528" s="2" t="str">
        <f>TEXT(Ecommerce_Sales[[#This Row],[Order_Date]],"mmmm")</f>
        <v>October</v>
      </c>
      <c r="I4528" s="2" t="str">
        <f>TEXT(Ecommerce_Sales[[#This Row],[Order_Date]],"yyyy")</f>
        <v>2024</v>
      </c>
      <c r="J4528" s="2" t="str">
        <f>TEXT(Ecommerce_Sales[[#This Row],[Order_Date]],"mmmm")</f>
        <v>October</v>
      </c>
      <c r="K4528" s="1" t="s">
        <v>1947</v>
      </c>
      <c r="L4528" s="1" t="s">
        <v>10796</v>
      </c>
      <c r="M4528" s="1" t="s">
        <v>2065</v>
      </c>
      <c r="N4528" s="1" t="s">
        <v>1978</v>
      </c>
      <c r="O4528" s="3">
        <v>689</v>
      </c>
      <c r="P4528">
        <v>4</v>
      </c>
      <c r="Q4528" s="3">
        <v>2757</v>
      </c>
      <c r="R4528" s="1" t="s">
        <v>1958</v>
      </c>
      <c r="S4528" s="3">
        <v>214</v>
      </c>
      <c r="T4528">
        <v>5</v>
      </c>
      <c r="U4528" t="str">
        <f>IF(Ecommerce_Sales[[#This Row],[Delivery_Time_Days]]&gt;7,"Delay",IF(Ecommerce_Sales[[#This Row],[Delivery_Time_Days]] = 0,"No delivery",IF(Ecommerce_Sales[[#This Row],[Delivery_Time_Days]]&lt;=7,"On-time")))</f>
        <v>On-time</v>
      </c>
      <c r="V4528" s="7">
        <f>Ecommerce_Sales[[#This Row],[Profit]]/Ecommerce_Sales[[#This Row],[Total_Price]]</f>
        <v>0.35001813565469714</v>
      </c>
      <c r="W4528" s="3">
        <v>965</v>
      </c>
      <c r="X4528" s="3"/>
    </row>
    <row r="4529" spans="1:24" x14ac:dyDescent="0.25">
      <c r="A4529" s="1" t="s">
        <v>11057</v>
      </c>
      <c r="B4529" s="1" t="s">
        <v>22</v>
      </c>
      <c r="C4529" s="1" t="s">
        <v>751</v>
      </c>
      <c r="D4529" s="1" t="s">
        <v>2297</v>
      </c>
      <c r="E4529" s="1" t="s">
        <v>2005</v>
      </c>
      <c r="F4529" s="2">
        <v>45184</v>
      </c>
      <c r="G4529" s="2">
        <v>45065</v>
      </c>
      <c r="H4529" s="2" t="str">
        <f>TEXT(Ecommerce_Sales[[#This Row],[Order_Date]],"mmmm")</f>
        <v>May</v>
      </c>
      <c r="I4529" s="2" t="str">
        <f>TEXT(Ecommerce_Sales[[#This Row],[Order_Date]],"yyyy")</f>
        <v>2023</v>
      </c>
      <c r="J4529" s="2" t="str">
        <f>TEXT(Ecommerce_Sales[[#This Row],[Order_Date]],"mmmm")</f>
        <v>May</v>
      </c>
      <c r="K4529" s="1" t="s">
        <v>1947</v>
      </c>
      <c r="L4529" s="1" t="s">
        <v>11058</v>
      </c>
      <c r="M4529" s="1" t="s">
        <v>2043</v>
      </c>
      <c r="N4529" s="1" t="s">
        <v>1989</v>
      </c>
      <c r="O4529" s="3">
        <v>119</v>
      </c>
      <c r="P4529">
        <v>1</v>
      </c>
      <c r="Q4529" s="3">
        <v>119</v>
      </c>
      <c r="R4529" s="1" t="s">
        <v>2016</v>
      </c>
      <c r="S4529" s="3">
        <v>9</v>
      </c>
      <c r="T4529">
        <v>4</v>
      </c>
      <c r="U4529" t="str">
        <f>IF(Ecommerce_Sales[[#This Row],[Delivery_Time_Days]]&gt;7,"Delay",IF(Ecommerce_Sales[[#This Row],[Delivery_Time_Days]] = 0,"No delivery",IF(Ecommerce_Sales[[#This Row],[Delivery_Time_Days]]&lt;=7,"On-time")))</f>
        <v>On-time</v>
      </c>
      <c r="V4529" s="7">
        <f>Ecommerce_Sales[[#This Row],[Profit]]/Ecommerce_Sales[[#This Row],[Total_Price]]</f>
        <v>0.25210084033613445</v>
      </c>
      <c r="W4529" s="3">
        <v>30</v>
      </c>
      <c r="X4529" s="3"/>
    </row>
    <row r="4530" spans="1:24" x14ac:dyDescent="0.25">
      <c r="A4530" s="1" t="s">
        <v>11059</v>
      </c>
      <c r="B4530" s="1" t="s">
        <v>270</v>
      </c>
      <c r="C4530" s="1" t="s">
        <v>271</v>
      </c>
      <c r="D4530" s="1" t="s">
        <v>6444</v>
      </c>
      <c r="E4530" s="1" t="s">
        <v>1981</v>
      </c>
      <c r="F4530" s="2">
        <v>45595</v>
      </c>
      <c r="G4530" s="2">
        <v>44944</v>
      </c>
      <c r="H4530" s="2" t="str">
        <f>TEXT(Ecommerce_Sales[[#This Row],[Order_Date]],"mmmm")</f>
        <v>January</v>
      </c>
      <c r="I4530" s="2" t="str">
        <f>TEXT(Ecommerce_Sales[[#This Row],[Order_Date]],"yyyy")</f>
        <v>2023</v>
      </c>
      <c r="J4530" s="2" t="str">
        <f>TEXT(Ecommerce_Sales[[#This Row],[Order_Date]],"mmmm")</f>
        <v>January</v>
      </c>
      <c r="K4530" s="1" t="s">
        <v>1947</v>
      </c>
      <c r="L4530" s="1" t="s">
        <v>11060</v>
      </c>
      <c r="M4530" s="1" t="s">
        <v>2043</v>
      </c>
      <c r="N4530" s="1" t="s">
        <v>1989</v>
      </c>
      <c r="O4530" s="3">
        <v>831</v>
      </c>
      <c r="P4530">
        <v>3</v>
      </c>
      <c r="Q4530" s="3">
        <v>2494</v>
      </c>
      <c r="R4530" s="1" t="s">
        <v>1958</v>
      </c>
      <c r="S4530" s="3">
        <v>251</v>
      </c>
      <c r="T4530">
        <v>4</v>
      </c>
      <c r="U4530" t="str">
        <f>IF(Ecommerce_Sales[[#This Row],[Delivery_Time_Days]]&gt;7,"Delay",IF(Ecommerce_Sales[[#This Row],[Delivery_Time_Days]] = 0,"No delivery",IF(Ecommerce_Sales[[#This Row],[Delivery_Time_Days]]&lt;=7,"On-time")))</f>
        <v>On-time</v>
      </c>
      <c r="V4530" s="7">
        <f>Ecommerce_Sales[[#This Row],[Profit]]/Ecommerce_Sales[[#This Row],[Total_Price]]</f>
        <v>0.25020048115477145</v>
      </c>
      <c r="W4530" s="3">
        <v>624</v>
      </c>
      <c r="X4530" s="3"/>
    </row>
    <row r="4531" spans="1:24" x14ac:dyDescent="0.25">
      <c r="A4531" s="1" t="s">
        <v>11061</v>
      </c>
      <c r="B4531" s="1" t="s">
        <v>450</v>
      </c>
      <c r="C4531" s="1" t="s">
        <v>451</v>
      </c>
      <c r="D4531" s="1" t="s">
        <v>3829</v>
      </c>
      <c r="E4531" s="1" t="s">
        <v>1966</v>
      </c>
      <c r="F4531" s="2">
        <v>45426</v>
      </c>
      <c r="G4531" s="2">
        <v>45287</v>
      </c>
      <c r="H4531" s="2" t="str">
        <f>TEXT(Ecommerce_Sales[[#This Row],[Order_Date]],"mmmm")</f>
        <v>December</v>
      </c>
      <c r="I4531" s="2" t="str">
        <f>TEXT(Ecommerce_Sales[[#This Row],[Order_Date]],"yyyy")</f>
        <v>2023</v>
      </c>
      <c r="J4531" s="2" t="str">
        <f>TEXT(Ecommerce_Sales[[#This Row],[Order_Date]],"mmmm")</f>
        <v>December</v>
      </c>
      <c r="K4531" s="1" t="s">
        <v>1947</v>
      </c>
      <c r="L4531" s="1" t="s">
        <v>11062</v>
      </c>
      <c r="M4531" s="1" t="s">
        <v>2054</v>
      </c>
      <c r="N4531" s="1" t="s">
        <v>1957</v>
      </c>
      <c r="O4531" s="3">
        <v>1516</v>
      </c>
      <c r="P4531">
        <v>10</v>
      </c>
      <c r="Q4531" s="3">
        <v>15160</v>
      </c>
      <c r="R4531" s="1" t="s">
        <v>1958</v>
      </c>
      <c r="S4531" s="3">
        <v>2137</v>
      </c>
      <c r="T4531">
        <v>9</v>
      </c>
      <c r="U4531" t="str">
        <f>IF(Ecommerce_Sales[[#This Row],[Delivery_Time_Days]]&gt;7,"Delay",IF(Ecommerce_Sales[[#This Row],[Delivery_Time_Days]] = 0,"No delivery",IF(Ecommerce_Sales[[#This Row],[Delivery_Time_Days]]&lt;=7,"On-time")))</f>
        <v>Delay</v>
      </c>
      <c r="V4531" s="7">
        <f>Ecommerce_Sales[[#This Row],[Profit]]/Ecommerce_Sales[[#This Row],[Total_Price]]</f>
        <v>0.15</v>
      </c>
      <c r="W4531" s="3">
        <v>2274</v>
      </c>
      <c r="X4531" s="3"/>
    </row>
    <row r="4532" spans="1:24" x14ac:dyDescent="0.25">
      <c r="A4532" s="1" t="s">
        <v>11063</v>
      </c>
      <c r="B4532" s="1" t="s">
        <v>960</v>
      </c>
      <c r="C4532" s="1" t="s">
        <v>961</v>
      </c>
      <c r="D4532" s="1" t="s">
        <v>6293</v>
      </c>
      <c r="E4532" s="1" t="s">
        <v>1966</v>
      </c>
      <c r="F4532" s="2">
        <v>45268</v>
      </c>
      <c r="G4532" s="2">
        <v>45121</v>
      </c>
      <c r="H4532" s="2" t="str">
        <f>TEXT(Ecommerce_Sales[[#This Row],[Order_Date]],"mmmm")</f>
        <v>July</v>
      </c>
      <c r="I4532" s="2" t="str">
        <f>TEXT(Ecommerce_Sales[[#This Row],[Order_Date]],"yyyy")</f>
        <v>2023</v>
      </c>
      <c r="J4532" s="2" t="str">
        <f>TEXT(Ecommerce_Sales[[#This Row],[Order_Date]],"mmmm")</f>
        <v>July</v>
      </c>
      <c r="K4532" s="1" t="s">
        <v>1986</v>
      </c>
      <c r="L4532" s="1" t="s">
        <v>6733</v>
      </c>
      <c r="M4532" s="1" t="s">
        <v>2058</v>
      </c>
      <c r="N4532" s="1" t="s">
        <v>1950</v>
      </c>
      <c r="O4532" s="3">
        <v>682</v>
      </c>
      <c r="P4532">
        <v>2</v>
      </c>
      <c r="Q4532" s="3">
        <v>1363</v>
      </c>
      <c r="R4532" s="1" t="s">
        <v>1951</v>
      </c>
      <c r="S4532" s="3">
        <v>122</v>
      </c>
      <c r="U4532" t="str">
        <f>IF(Ecommerce_Sales[[#This Row],[Delivery_Time_Days]]&gt;7,"Delay",IF(Ecommerce_Sales[[#This Row],[Delivery_Time_Days]] = 0,"No delivery",IF(Ecommerce_Sales[[#This Row],[Delivery_Time_Days]]&lt;=7,"On-time")))</f>
        <v>No delivery</v>
      </c>
      <c r="V4532" s="7">
        <f>Ecommerce_Sales[[#This Row],[Profit]]/Ecommerce_Sales[[#This Row],[Total_Price]]</f>
        <v>0.39985326485693323</v>
      </c>
      <c r="W4532" s="3">
        <v>545</v>
      </c>
      <c r="X4532" s="3"/>
    </row>
    <row r="4533" spans="1:24" x14ac:dyDescent="0.25">
      <c r="A4533" s="1" t="s">
        <v>11064</v>
      </c>
      <c r="B4533" s="1" t="s">
        <v>785</v>
      </c>
      <c r="C4533" s="1" t="s">
        <v>786</v>
      </c>
      <c r="D4533" s="1" t="s">
        <v>5761</v>
      </c>
      <c r="E4533" s="1" t="s">
        <v>1946</v>
      </c>
      <c r="F4533" s="2">
        <v>45073</v>
      </c>
      <c r="G4533" s="2">
        <v>45549</v>
      </c>
      <c r="H4533" s="2" t="str">
        <f>TEXT(Ecommerce_Sales[[#This Row],[Order_Date]],"mmmm")</f>
        <v>September</v>
      </c>
      <c r="I4533" s="2" t="str">
        <f>TEXT(Ecommerce_Sales[[#This Row],[Order_Date]],"yyyy")</f>
        <v>2024</v>
      </c>
      <c r="J4533" s="2" t="str">
        <f>TEXT(Ecommerce_Sales[[#This Row],[Order_Date]],"mmmm")</f>
        <v>September</v>
      </c>
      <c r="K4533" s="1" t="s">
        <v>1947</v>
      </c>
      <c r="L4533" s="1" t="s">
        <v>11065</v>
      </c>
      <c r="M4533" s="1" t="s">
        <v>1972</v>
      </c>
      <c r="N4533" s="1" t="s">
        <v>1973</v>
      </c>
      <c r="O4533" s="3">
        <v>267</v>
      </c>
      <c r="P4533">
        <v>1</v>
      </c>
      <c r="Q4533" s="3">
        <v>267</v>
      </c>
      <c r="R4533" s="1" t="s">
        <v>1958</v>
      </c>
      <c r="S4533" s="3">
        <v>32</v>
      </c>
      <c r="T4533">
        <v>5</v>
      </c>
      <c r="U4533" t="str">
        <f>IF(Ecommerce_Sales[[#This Row],[Delivery_Time_Days]]&gt;7,"Delay",IF(Ecommerce_Sales[[#This Row],[Delivery_Time_Days]] = 0,"No delivery",IF(Ecommerce_Sales[[#This Row],[Delivery_Time_Days]]&lt;=7,"On-time")))</f>
        <v>On-time</v>
      </c>
      <c r="V4533" s="7">
        <f>Ecommerce_Sales[[#This Row],[Profit]]/Ecommerce_Sales[[#This Row],[Total_Price]]</f>
        <v>0.29962546816479402</v>
      </c>
      <c r="W4533" s="3">
        <v>80</v>
      </c>
      <c r="X4533" s="3"/>
    </row>
    <row r="4534" spans="1:24" x14ac:dyDescent="0.25">
      <c r="A4534" s="1" t="s">
        <v>11066</v>
      </c>
      <c r="B4534" s="1" t="s">
        <v>486</v>
      </c>
      <c r="C4534" s="1" t="s">
        <v>1852</v>
      </c>
      <c r="D4534" s="1" t="s">
        <v>11067</v>
      </c>
      <c r="E4534" s="1" t="s">
        <v>2005</v>
      </c>
      <c r="F4534" s="2">
        <v>45223</v>
      </c>
      <c r="G4534" s="2">
        <v>45026</v>
      </c>
      <c r="H4534" s="2" t="str">
        <f>TEXT(Ecommerce_Sales[[#This Row],[Order_Date]],"mmmm")</f>
        <v>April</v>
      </c>
      <c r="I4534" s="2" t="str">
        <f>TEXT(Ecommerce_Sales[[#This Row],[Order_Date]],"yyyy")</f>
        <v>2023</v>
      </c>
      <c r="J4534" s="2" t="str">
        <f>TEXT(Ecommerce_Sales[[#This Row],[Order_Date]],"mmmm")</f>
        <v>April</v>
      </c>
      <c r="K4534" s="1" t="s">
        <v>1947</v>
      </c>
      <c r="L4534" s="1" t="s">
        <v>11068</v>
      </c>
      <c r="M4534" s="1" t="s">
        <v>2058</v>
      </c>
      <c r="N4534" s="1" t="s">
        <v>1950</v>
      </c>
      <c r="O4534" s="3">
        <v>770</v>
      </c>
      <c r="P4534">
        <v>3</v>
      </c>
      <c r="Q4534" s="3">
        <v>2310</v>
      </c>
      <c r="R4534" s="1" t="s">
        <v>2016</v>
      </c>
      <c r="S4534" s="3">
        <v>234</v>
      </c>
      <c r="T4534">
        <v>5</v>
      </c>
      <c r="U4534" t="str">
        <f>IF(Ecommerce_Sales[[#This Row],[Delivery_Time_Days]]&gt;7,"Delay",IF(Ecommerce_Sales[[#This Row],[Delivery_Time_Days]] = 0,"No delivery",IF(Ecommerce_Sales[[#This Row],[Delivery_Time_Days]]&lt;=7,"On-time")))</f>
        <v>On-time</v>
      </c>
      <c r="V4534" s="7">
        <f>Ecommerce_Sales[[#This Row],[Profit]]/Ecommerce_Sales[[#This Row],[Total_Price]]</f>
        <v>0.4</v>
      </c>
      <c r="W4534" s="3">
        <v>924</v>
      </c>
      <c r="X4534" s="3"/>
    </row>
    <row r="4535" spans="1:24" x14ac:dyDescent="0.25">
      <c r="A4535" s="1" t="s">
        <v>11069</v>
      </c>
      <c r="B4535" s="1" t="s">
        <v>1055</v>
      </c>
      <c r="C4535" s="1" t="s">
        <v>1056</v>
      </c>
      <c r="D4535" s="1" t="s">
        <v>4774</v>
      </c>
      <c r="E4535" s="1" t="s">
        <v>1996</v>
      </c>
      <c r="F4535" s="2">
        <v>45132</v>
      </c>
      <c r="G4535" s="2">
        <v>45160</v>
      </c>
      <c r="H4535" s="2" t="str">
        <f>TEXT(Ecommerce_Sales[[#This Row],[Order_Date]],"mmmm")</f>
        <v>August</v>
      </c>
      <c r="I4535" s="2" t="str">
        <f>TEXT(Ecommerce_Sales[[#This Row],[Order_Date]],"yyyy")</f>
        <v>2023</v>
      </c>
      <c r="J4535" s="2" t="str">
        <f>TEXT(Ecommerce_Sales[[#This Row],[Order_Date]],"mmmm")</f>
        <v>August</v>
      </c>
      <c r="K4535" s="1" t="s">
        <v>1947</v>
      </c>
      <c r="L4535" s="1" t="s">
        <v>11070</v>
      </c>
      <c r="M4535" s="1" t="s">
        <v>2043</v>
      </c>
      <c r="N4535" s="1" t="s">
        <v>1989</v>
      </c>
      <c r="O4535" s="3">
        <v>553</v>
      </c>
      <c r="P4535">
        <v>1</v>
      </c>
      <c r="Q4535" s="3">
        <v>553</v>
      </c>
      <c r="R4535" s="1" t="s">
        <v>1958</v>
      </c>
      <c r="S4535" s="3">
        <v>75</v>
      </c>
      <c r="T4535">
        <v>6</v>
      </c>
      <c r="U4535" t="str">
        <f>IF(Ecommerce_Sales[[#This Row],[Delivery_Time_Days]]&gt;7,"Delay",IF(Ecommerce_Sales[[#This Row],[Delivery_Time_Days]] = 0,"No delivery",IF(Ecommerce_Sales[[#This Row],[Delivery_Time_Days]]&lt;=7,"On-time")))</f>
        <v>On-time</v>
      </c>
      <c r="V4535" s="7">
        <f>Ecommerce_Sales[[#This Row],[Profit]]/Ecommerce_Sales[[#This Row],[Total_Price]]</f>
        <v>0.24954792043399637</v>
      </c>
      <c r="W4535" s="3">
        <v>138</v>
      </c>
      <c r="X4535" s="3"/>
    </row>
    <row r="4536" spans="1:24" x14ac:dyDescent="0.25">
      <c r="A4536" s="1" t="s">
        <v>11071</v>
      </c>
      <c r="B4536" s="1" t="s">
        <v>1565</v>
      </c>
      <c r="C4536" s="1" t="s">
        <v>1566</v>
      </c>
      <c r="D4536" s="1" t="s">
        <v>3883</v>
      </c>
      <c r="E4536" s="1" t="s">
        <v>2005</v>
      </c>
      <c r="F4536" s="2">
        <v>45105</v>
      </c>
      <c r="G4536" s="2">
        <v>45076</v>
      </c>
      <c r="H4536" s="2" t="str">
        <f>TEXT(Ecommerce_Sales[[#This Row],[Order_Date]],"mmmm")</f>
        <v>May</v>
      </c>
      <c r="I4536" s="2" t="str">
        <f>TEXT(Ecommerce_Sales[[#This Row],[Order_Date]],"yyyy")</f>
        <v>2023</v>
      </c>
      <c r="J4536" s="2" t="str">
        <f>TEXT(Ecommerce_Sales[[#This Row],[Order_Date]],"mmmm")</f>
        <v>May</v>
      </c>
      <c r="K4536" s="1" t="s">
        <v>1947</v>
      </c>
      <c r="L4536" s="1" t="s">
        <v>4325</v>
      </c>
      <c r="M4536" s="1" t="s">
        <v>2058</v>
      </c>
      <c r="N4536" s="1" t="s">
        <v>1950</v>
      </c>
      <c r="O4536" s="3">
        <v>1070</v>
      </c>
      <c r="P4536">
        <v>2</v>
      </c>
      <c r="Q4536" s="3">
        <v>2141</v>
      </c>
      <c r="R4536" s="1" t="s">
        <v>1951</v>
      </c>
      <c r="S4536" s="3">
        <v>194</v>
      </c>
      <c r="T4536">
        <v>4</v>
      </c>
      <c r="U4536" t="str">
        <f>IF(Ecommerce_Sales[[#This Row],[Delivery_Time_Days]]&gt;7,"Delay",IF(Ecommerce_Sales[[#This Row],[Delivery_Time_Days]] = 0,"No delivery",IF(Ecommerce_Sales[[#This Row],[Delivery_Time_Days]]&lt;=7,"On-time")))</f>
        <v>On-time</v>
      </c>
      <c r="V4536" s="7">
        <f>Ecommerce_Sales[[#This Row],[Profit]]/Ecommerce_Sales[[#This Row],[Total_Price]]</f>
        <v>0.39981317141522654</v>
      </c>
      <c r="W4536" s="3">
        <v>856</v>
      </c>
      <c r="X4536" s="3"/>
    </row>
    <row r="4537" spans="1:24" x14ac:dyDescent="0.25">
      <c r="A4537" s="1" t="s">
        <v>11072</v>
      </c>
      <c r="B4537" s="1" t="s">
        <v>982</v>
      </c>
      <c r="C4537" s="1" t="s">
        <v>983</v>
      </c>
      <c r="D4537" s="1" t="s">
        <v>4206</v>
      </c>
      <c r="E4537" s="1" t="s">
        <v>1961</v>
      </c>
      <c r="F4537" s="2">
        <v>44941</v>
      </c>
      <c r="G4537" s="2">
        <v>45531</v>
      </c>
      <c r="H4537" s="2" t="str">
        <f>TEXT(Ecommerce_Sales[[#This Row],[Order_Date]],"mmmm")</f>
        <v>August</v>
      </c>
      <c r="I4537" s="2" t="str">
        <f>TEXT(Ecommerce_Sales[[#This Row],[Order_Date]],"yyyy")</f>
        <v>2024</v>
      </c>
      <c r="J4537" s="2" t="str">
        <f>TEXT(Ecommerce_Sales[[#This Row],[Order_Date]],"mmmm")</f>
        <v>August</v>
      </c>
      <c r="K4537" s="1" t="s">
        <v>1992</v>
      </c>
      <c r="L4537" s="1" t="s">
        <v>11073</v>
      </c>
      <c r="M4537" s="1" t="s">
        <v>2072</v>
      </c>
      <c r="N4537" s="1" t="s">
        <v>1950</v>
      </c>
      <c r="O4537" s="3">
        <v>702</v>
      </c>
      <c r="P4537">
        <v>6</v>
      </c>
      <c r="Q4537" s="3">
        <v>4211</v>
      </c>
      <c r="R4537" s="1" t="s">
        <v>2008</v>
      </c>
      <c r="S4537" s="3">
        <v>371</v>
      </c>
      <c r="U4537" t="str">
        <f>IF(Ecommerce_Sales[[#This Row],[Delivery_Time_Days]]&gt;7,"Delay",IF(Ecommerce_Sales[[#This Row],[Delivery_Time_Days]] = 0,"No delivery",IF(Ecommerce_Sales[[#This Row],[Delivery_Time_Days]]&lt;=7,"On-time")))</f>
        <v>No delivery</v>
      </c>
      <c r="V4537" s="7">
        <f>Ecommerce_Sales[[#This Row],[Profit]]/Ecommerce_Sales[[#This Row],[Total_Price]]</f>
        <v>0.4001424839705533</v>
      </c>
      <c r="W4537" s="3">
        <v>1685</v>
      </c>
      <c r="X4537" s="3"/>
    </row>
    <row r="4538" spans="1:24" x14ac:dyDescent="0.25">
      <c r="A4538" s="1" t="s">
        <v>11074</v>
      </c>
      <c r="B4538" s="1" t="s">
        <v>747</v>
      </c>
      <c r="C4538" s="1" t="s">
        <v>748</v>
      </c>
      <c r="D4538" s="1" t="s">
        <v>6924</v>
      </c>
      <c r="E4538" s="1" t="s">
        <v>1996</v>
      </c>
      <c r="F4538" s="2">
        <v>45323</v>
      </c>
      <c r="G4538" s="2">
        <v>45155</v>
      </c>
      <c r="H4538" s="2" t="str">
        <f>TEXT(Ecommerce_Sales[[#This Row],[Order_Date]],"mmmm")</f>
        <v>August</v>
      </c>
      <c r="I4538" s="2" t="str">
        <f>TEXT(Ecommerce_Sales[[#This Row],[Order_Date]],"yyyy")</f>
        <v>2023</v>
      </c>
      <c r="J4538" s="2" t="str">
        <f>TEXT(Ecommerce_Sales[[#This Row],[Order_Date]],"mmmm")</f>
        <v>August</v>
      </c>
      <c r="K4538" s="1" t="s">
        <v>1947</v>
      </c>
      <c r="L4538" s="1" t="s">
        <v>11075</v>
      </c>
      <c r="M4538" s="1" t="s">
        <v>1972</v>
      </c>
      <c r="N4538" s="1" t="s">
        <v>1973</v>
      </c>
      <c r="O4538" s="3">
        <v>733</v>
      </c>
      <c r="P4538">
        <v>1</v>
      </c>
      <c r="Q4538" s="3">
        <v>733</v>
      </c>
      <c r="R4538" s="1" t="s">
        <v>1958</v>
      </c>
      <c r="S4538" s="3">
        <v>40</v>
      </c>
      <c r="T4538">
        <v>7</v>
      </c>
      <c r="U4538" t="str">
        <f>IF(Ecommerce_Sales[[#This Row],[Delivery_Time_Days]]&gt;7,"Delay",IF(Ecommerce_Sales[[#This Row],[Delivery_Time_Days]] = 0,"No delivery",IF(Ecommerce_Sales[[#This Row],[Delivery_Time_Days]]&lt;=7,"On-time")))</f>
        <v>On-time</v>
      </c>
      <c r="V4538" s="7">
        <f>Ecommerce_Sales[[#This Row],[Profit]]/Ecommerce_Sales[[#This Row],[Total_Price]]</f>
        <v>0.30013642564802184</v>
      </c>
      <c r="W4538" s="3">
        <v>220</v>
      </c>
      <c r="X4538" s="3"/>
    </row>
    <row r="4539" spans="1:24" x14ac:dyDescent="0.25">
      <c r="A4539" s="1" t="s">
        <v>11076</v>
      </c>
      <c r="B4539" s="1" t="s">
        <v>192</v>
      </c>
      <c r="C4539" s="1" t="s">
        <v>193</v>
      </c>
      <c r="D4539" s="1" t="s">
        <v>3557</v>
      </c>
      <c r="E4539" s="1" t="s">
        <v>1954</v>
      </c>
      <c r="F4539" s="2">
        <v>45616</v>
      </c>
      <c r="G4539" s="2">
        <v>45480</v>
      </c>
      <c r="H4539" s="2" t="str">
        <f>TEXT(Ecommerce_Sales[[#This Row],[Order_Date]],"mmmm")</f>
        <v>July</v>
      </c>
      <c r="I4539" s="2" t="str">
        <f>TEXT(Ecommerce_Sales[[#This Row],[Order_Date]],"yyyy")</f>
        <v>2024</v>
      </c>
      <c r="J4539" s="2" t="str">
        <f>TEXT(Ecommerce_Sales[[#This Row],[Order_Date]],"mmmm")</f>
        <v>July</v>
      </c>
      <c r="K4539" s="1" t="s">
        <v>1947</v>
      </c>
      <c r="L4539" s="1" t="s">
        <v>8222</v>
      </c>
      <c r="M4539" s="1" t="s">
        <v>2058</v>
      </c>
      <c r="N4539" s="1" t="s">
        <v>1950</v>
      </c>
      <c r="O4539" s="3">
        <v>658</v>
      </c>
      <c r="P4539">
        <v>5</v>
      </c>
      <c r="Q4539" s="3">
        <v>3288</v>
      </c>
      <c r="R4539" s="1" t="s">
        <v>1958</v>
      </c>
      <c r="S4539" s="3">
        <v>293</v>
      </c>
      <c r="T4539">
        <v>5</v>
      </c>
      <c r="U4539" t="str">
        <f>IF(Ecommerce_Sales[[#This Row],[Delivery_Time_Days]]&gt;7,"Delay",IF(Ecommerce_Sales[[#This Row],[Delivery_Time_Days]] = 0,"No delivery",IF(Ecommerce_Sales[[#This Row],[Delivery_Time_Days]]&lt;=7,"On-time")))</f>
        <v>On-time</v>
      </c>
      <c r="V4539" s="7">
        <f>Ecommerce_Sales[[#This Row],[Profit]]/Ecommerce_Sales[[#This Row],[Total_Price]]</f>
        <v>0.39993917274939172</v>
      </c>
      <c r="W4539" s="3">
        <v>1315</v>
      </c>
      <c r="X4539" s="3"/>
    </row>
    <row r="4540" spans="1:24" x14ac:dyDescent="0.25">
      <c r="A4540" s="1" t="s">
        <v>11077</v>
      </c>
      <c r="B4540" s="1" t="s">
        <v>1405</v>
      </c>
      <c r="C4540" s="1" t="s">
        <v>1406</v>
      </c>
      <c r="D4540" s="1" t="s">
        <v>2195</v>
      </c>
      <c r="E4540" s="1" t="s">
        <v>1954</v>
      </c>
      <c r="F4540" s="2">
        <v>45300</v>
      </c>
      <c r="G4540" s="2">
        <v>45455</v>
      </c>
      <c r="H4540" s="2" t="str">
        <f>TEXT(Ecommerce_Sales[[#This Row],[Order_Date]],"mmmm")</f>
        <v>June</v>
      </c>
      <c r="I4540" s="2" t="str">
        <f>TEXT(Ecommerce_Sales[[#This Row],[Order_Date]],"yyyy")</f>
        <v>2024</v>
      </c>
      <c r="J4540" s="2" t="str">
        <f>TEXT(Ecommerce_Sales[[#This Row],[Order_Date]],"mmmm")</f>
        <v>June</v>
      </c>
      <c r="K4540" s="1" t="s">
        <v>1992</v>
      </c>
      <c r="L4540" s="1" t="s">
        <v>11078</v>
      </c>
      <c r="M4540" s="1" t="s">
        <v>1983</v>
      </c>
      <c r="N4540" s="1" t="s">
        <v>1950</v>
      </c>
      <c r="O4540" s="3">
        <v>443</v>
      </c>
      <c r="P4540">
        <v>1</v>
      </c>
      <c r="Q4540" s="3">
        <v>443</v>
      </c>
      <c r="R4540" s="1" t="s">
        <v>2008</v>
      </c>
      <c r="S4540" s="3">
        <v>45</v>
      </c>
      <c r="U4540" t="str">
        <f>IF(Ecommerce_Sales[[#This Row],[Delivery_Time_Days]]&gt;7,"Delay",IF(Ecommerce_Sales[[#This Row],[Delivery_Time_Days]] = 0,"No delivery",IF(Ecommerce_Sales[[#This Row],[Delivery_Time_Days]]&lt;=7,"On-time")))</f>
        <v>No delivery</v>
      </c>
      <c r="V4540" s="7">
        <f>Ecommerce_Sales[[#This Row],[Profit]]/Ecommerce_Sales[[#This Row],[Total_Price]]</f>
        <v>0.39954853273137697</v>
      </c>
      <c r="W4540" s="3">
        <v>177</v>
      </c>
      <c r="X4540" s="3"/>
    </row>
    <row r="4541" spans="1:24" x14ac:dyDescent="0.25">
      <c r="A4541" s="1" t="s">
        <v>11079</v>
      </c>
      <c r="B4541" s="1" t="s">
        <v>462</v>
      </c>
      <c r="C4541" s="1" t="s">
        <v>463</v>
      </c>
      <c r="D4541" s="1" t="s">
        <v>5047</v>
      </c>
      <c r="E4541" s="1" t="s">
        <v>1981</v>
      </c>
      <c r="F4541" s="2">
        <v>45622</v>
      </c>
      <c r="G4541" s="2">
        <v>45617</v>
      </c>
      <c r="H4541" s="2" t="str">
        <f>TEXT(Ecommerce_Sales[[#This Row],[Order_Date]],"mmmm")</f>
        <v>November</v>
      </c>
      <c r="I4541" s="2" t="str">
        <f>TEXT(Ecommerce_Sales[[#This Row],[Order_Date]],"yyyy")</f>
        <v>2024</v>
      </c>
      <c r="J4541" s="2" t="str">
        <f>TEXT(Ecommerce_Sales[[#This Row],[Order_Date]],"mmmm")</f>
        <v>November</v>
      </c>
      <c r="K4541" s="1" t="s">
        <v>1986</v>
      </c>
      <c r="L4541" s="1" t="s">
        <v>11080</v>
      </c>
      <c r="M4541" s="1" t="s">
        <v>2072</v>
      </c>
      <c r="N4541" s="1" t="s">
        <v>1950</v>
      </c>
      <c r="O4541" s="3">
        <v>1448</v>
      </c>
      <c r="P4541">
        <v>1</v>
      </c>
      <c r="Q4541" s="3">
        <v>1448</v>
      </c>
      <c r="R4541" s="1" t="s">
        <v>1958</v>
      </c>
      <c r="S4541" s="3">
        <v>123</v>
      </c>
      <c r="U4541" t="str">
        <f>IF(Ecommerce_Sales[[#This Row],[Delivery_Time_Days]]&gt;7,"Delay",IF(Ecommerce_Sales[[#This Row],[Delivery_Time_Days]] = 0,"No delivery",IF(Ecommerce_Sales[[#This Row],[Delivery_Time_Days]]&lt;=7,"On-time")))</f>
        <v>No delivery</v>
      </c>
      <c r="V4541" s="7">
        <f>Ecommerce_Sales[[#This Row],[Profit]]/Ecommerce_Sales[[#This Row],[Total_Price]]</f>
        <v>0.39986187845303867</v>
      </c>
      <c r="W4541" s="3">
        <v>579</v>
      </c>
      <c r="X4541" s="3"/>
    </row>
    <row r="4542" spans="1:24" x14ac:dyDescent="0.25">
      <c r="A4542" s="1" t="s">
        <v>11081</v>
      </c>
      <c r="B4542" s="1" t="s">
        <v>810</v>
      </c>
      <c r="C4542" s="1" t="s">
        <v>811</v>
      </c>
      <c r="D4542" s="1" t="s">
        <v>2261</v>
      </c>
      <c r="E4542" s="1" t="s">
        <v>1981</v>
      </c>
      <c r="F4542" s="2">
        <v>45228</v>
      </c>
      <c r="G4542" s="2">
        <v>45358</v>
      </c>
      <c r="H4542" s="2" t="str">
        <f>TEXT(Ecommerce_Sales[[#This Row],[Order_Date]],"mmmm")</f>
        <v>March</v>
      </c>
      <c r="I4542" s="2" t="str">
        <f>TEXT(Ecommerce_Sales[[#This Row],[Order_Date]],"yyyy")</f>
        <v>2024</v>
      </c>
      <c r="J4542" s="2" t="str">
        <f>TEXT(Ecommerce_Sales[[#This Row],[Order_Date]],"mmmm")</f>
        <v>March</v>
      </c>
      <c r="K4542" s="1" t="s">
        <v>1947</v>
      </c>
      <c r="L4542" s="1" t="s">
        <v>10998</v>
      </c>
      <c r="M4542" s="1" t="s">
        <v>1977</v>
      </c>
      <c r="N4542" s="1" t="s">
        <v>1978</v>
      </c>
      <c r="O4542" s="3">
        <v>324</v>
      </c>
      <c r="P4542">
        <v>5</v>
      </c>
      <c r="Q4542" s="3">
        <v>1621</v>
      </c>
      <c r="R4542" s="1" t="s">
        <v>1951</v>
      </c>
      <c r="S4542" s="3">
        <v>124</v>
      </c>
      <c r="T4542">
        <v>3</v>
      </c>
      <c r="U4542" t="str">
        <f>IF(Ecommerce_Sales[[#This Row],[Delivery_Time_Days]]&gt;7,"Delay",IF(Ecommerce_Sales[[#This Row],[Delivery_Time_Days]] = 0,"No delivery",IF(Ecommerce_Sales[[#This Row],[Delivery_Time_Days]]&lt;=7,"On-time")))</f>
        <v>On-time</v>
      </c>
      <c r="V4542" s="7">
        <f>Ecommerce_Sales[[#This Row],[Profit]]/Ecommerce_Sales[[#This Row],[Total_Price]]</f>
        <v>0.34978408389882787</v>
      </c>
      <c r="W4542" s="3">
        <v>567</v>
      </c>
      <c r="X4542" s="3"/>
    </row>
    <row r="4543" spans="1:24" x14ac:dyDescent="0.25">
      <c r="A4543" s="1" t="s">
        <v>11082</v>
      </c>
      <c r="B4543" s="1" t="s">
        <v>1571</v>
      </c>
      <c r="C4543" s="1" t="s">
        <v>1572</v>
      </c>
      <c r="D4543" s="1" t="s">
        <v>7223</v>
      </c>
      <c r="E4543" s="1" t="s">
        <v>1954</v>
      </c>
      <c r="F4543" s="2">
        <v>45301</v>
      </c>
      <c r="G4543" s="2">
        <v>45005</v>
      </c>
      <c r="H4543" s="2" t="str">
        <f>TEXT(Ecommerce_Sales[[#This Row],[Order_Date]],"mmmm")</f>
        <v>March</v>
      </c>
      <c r="I4543" s="2" t="str">
        <f>TEXT(Ecommerce_Sales[[#This Row],[Order_Date]],"yyyy")</f>
        <v>2023</v>
      </c>
      <c r="J4543" s="2" t="str">
        <f>TEXT(Ecommerce_Sales[[#This Row],[Order_Date]],"mmmm")</f>
        <v>March</v>
      </c>
      <c r="K4543" s="1" t="s">
        <v>1947</v>
      </c>
      <c r="L4543" s="1" t="s">
        <v>11083</v>
      </c>
      <c r="M4543" s="1" t="s">
        <v>2065</v>
      </c>
      <c r="N4543" s="1" t="s">
        <v>1978</v>
      </c>
      <c r="O4543" s="3">
        <v>448</v>
      </c>
      <c r="P4543">
        <v>3</v>
      </c>
      <c r="Q4543" s="3">
        <v>1345</v>
      </c>
      <c r="R4543" s="1" t="s">
        <v>1958</v>
      </c>
      <c r="S4543" s="3">
        <v>173</v>
      </c>
      <c r="T4543">
        <v>5</v>
      </c>
      <c r="U4543" t="str">
        <f>IF(Ecommerce_Sales[[#This Row],[Delivery_Time_Days]]&gt;7,"Delay",IF(Ecommerce_Sales[[#This Row],[Delivery_Time_Days]] = 0,"No delivery",IF(Ecommerce_Sales[[#This Row],[Delivery_Time_Days]]&lt;=7,"On-time")))</f>
        <v>On-time</v>
      </c>
      <c r="V4543" s="7">
        <f>Ecommerce_Sales[[#This Row],[Profit]]/Ecommerce_Sales[[#This Row],[Total_Price]]</f>
        <v>0.35018587360594794</v>
      </c>
      <c r="W4543" s="3">
        <v>471</v>
      </c>
      <c r="X4543" s="3"/>
    </row>
    <row r="4544" spans="1:24" x14ac:dyDescent="0.25">
      <c r="A4544" s="1" t="s">
        <v>11084</v>
      </c>
      <c r="B4544" s="1" t="s">
        <v>176</v>
      </c>
      <c r="C4544" s="1" t="s">
        <v>177</v>
      </c>
      <c r="D4544" s="1" t="s">
        <v>6101</v>
      </c>
      <c r="E4544" s="1" t="s">
        <v>1946</v>
      </c>
      <c r="F4544" s="2">
        <v>45499</v>
      </c>
      <c r="G4544" s="2">
        <v>45446</v>
      </c>
      <c r="H4544" s="2" t="str">
        <f>TEXT(Ecommerce_Sales[[#This Row],[Order_Date]],"mmmm")</f>
        <v>June</v>
      </c>
      <c r="I4544" s="2" t="str">
        <f>TEXT(Ecommerce_Sales[[#This Row],[Order_Date]],"yyyy")</f>
        <v>2024</v>
      </c>
      <c r="J4544" s="2" t="str">
        <f>TEXT(Ecommerce_Sales[[#This Row],[Order_Date]],"mmmm")</f>
        <v>June</v>
      </c>
      <c r="K4544" s="1" t="s">
        <v>1992</v>
      </c>
      <c r="L4544" s="1" t="s">
        <v>11085</v>
      </c>
      <c r="M4544" s="1" t="s">
        <v>2054</v>
      </c>
      <c r="N4544" s="1" t="s">
        <v>1957</v>
      </c>
      <c r="O4544" s="3">
        <v>55</v>
      </c>
      <c r="P4544">
        <v>3</v>
      </c>
      <c r="Q4544" s="3">
        <v>164</v>
      </c>
      <c r="R4544" s="1" t="s">
        <v>1951</v>
      </c>
      <c r="S4544" s="3">
        <v>11</v>
      </c>
      <c r="U4544" t="str">
        <f>IF(Ecommerce_Sales[[#This Row],[Delivery_Time_Days]]&gt;7,"Delay",IF(Ecommerce_Sales[[#This Row],[Delivery_Time_Days]] = 0,"No delivery",IF(Ecommerce_Sales[[#This Row],[Delivery_Time_Days]]&lt;=7,"On-time")))</f>
        <v>No delivery</v>
      </c>
      <c r="V4544" s="7">
        <f>Ecommerce_Sales[[#This Row],[Profit]]/Ecommerce_Sales[[#This Row],[Total_Price]]</f>
        <v>0.1524390243902439</v>
      </c>
      <c r="W4544" s="3">
        <v>25</v>
      </c>
      <c r="X4544" s="3"/>
    </row>
    <row r="4545" spans="1:24" x14ac:dyDescent="0.25">
      <c r="A4545" s="1" t="s">
        <v>11086</v>
      </c>
      <c r="B4545" s="1" t="s">
        <v>434</v>
      </c>
      <c r="C4545" s="1" t="s">
        <v>435</v>
      </c>
      <c r="D4545" s="1" t="s">
        <v>1980</v>
      </c>
      <c r="E4545" s="1" t="s">
        <v>1981</v>
      </c>
      <c r="F4545" s="2">
        <v>45463</v>
      </c>
      <c r="G4545" s="2">
        <v>45243</v>
      </c>
      <c r="H4545" s="2" t="str">
        <f>TEXT(Ecommerce_Sales[[#This Row],[Order_Date]],"mmmm")</f>
        <v>November</v>
      </c>
      <c r="I4545" s="2" t="str">
        <f>TEXT(Ecommerce_Sales[[#This Row],[Order_Date]],"yyyy")</f>
        <v>2023</v>
      </c>
      <c r="J4545" s="2" t="str">
        <f>TEXT(Ecommerce_Sales[[#This Row],[Order_Date]],"mmmm")</f>
        <v>November</v>
      </c>
      <c r="K4545" s="1" t="s">
        <v>1986</v>
      </c>
      <c r="L4545" s="1" t="s">
        <v>11087</v>
      </c>
      <c r="M4545" s="1" t="s">
        <v>1949</v>
      </c>
      <c r="N4545" s="1" t="s">
        <v>1950</v>
      </c>
      <c r="O4545" s="3">
        <v>813</v>
      </c>
      <c r="P4545">
        <v>7</v>
      </c>
      <c r="Q4545" s="3">
        <v>5691</v>
      </c>
      <c r="R4545" s="1" t="s">
        <v>1958</v>
      </c>
      <c r="S4545" s="3">
        <v>314</v>
      </c>
      <c r="U4545" t="str">
        <f>IF(Ecommerce_Sales[[#This Row],[Delivery_Time_Days]]&gt;7,"Delay",IF(Ecommerce_Sales[[#This Row],[Delivery_Time_Days]] = 0,"No delivery",IF(Ecommerce_Sales[[#This Row],[Delivery_Time_Days]]&lt;=7,"On-time")))</f>
        <v>No delivery</v>
      </c>
      <c r="V4545" s="7">
        <f>Ecommerce_Sales[[#This Row],[Profit]]/Ecommerce_Sales[[#This Row],[Total_Price]]</f>
        <v>0.39992971358285012</v>
      </c>
      <c r="W4545" s="3">
        <v>2276</v>
      </c>
      <c r="X4545" s="3"/>
    </row>
    <row r="4546" spans="1:24" x14ac:dyDescent="0.25">
      <c r="A4546" s="1" t="s">
        <v>11088</v>
      </c>
      <c r="B4546" s="1" t="s">
        <v>1377</v>
      </c>
      <c r="C4546" s="1" t="s">
        <v>1378</v>
      </c>
      <c r="D4546" s="1" t="s">
        <v>7154</v>
      </c>
      <c r="E4546" s="1" t="s">
        <v>1966</v>
      </c>
      <c r="F4546" s="2">
        <v>45292</v>
      </c>
      <c r="G4546" s="2">
        <v>45266</v>
      </c>
      <c r="H4546" s="2" t="str">
        <f>TEXT(Ecommerce_Sales[[#This Row],[Order_Date]],"mmmm")</f>
        <v>December</v>
      </c>
      <c r="I4546" s="2" t="str">
        <f>TEXT(Ecommerce_Sales[[#This Row],[Order_Date]],"yyyy")</f>
        <v>2023</v>
      </c>
      <c r="J4546" s="2" t="str">
        <f>TEXT(Ecommerce_Sales[[#This Row],[Order_Date]],"mmmm")</f>
        <v>December</v>
      </c>
      <c r="K4546" s="1" t="s">
        <v>1992</v>
      </c>
      <c r="L4546" s="1" t="s">
        <v>11089</v>
      </c>
      <c r="M4546" s="1" t="s">
        <v>2030</v>
      </c>
      <c r="N4546" s="1" t="s">
        <v>1978</v>
      </c>
      <c r="O4546" s="3">
        <v>1771</v>
      </c>
      <c r="P4546">
        <v>6</v>
      </c>
      <c r="Q4546" s="3">
        <v>10625</v>
      </c>
      <c r="R4546" s="1" t="s">
        <v>1951</v>
      </c>
      <c r="S4546" s="3">
        <v>680</v>
      </c>
      <c r="U4546" t="str">
        <f>IF(Ecommerce_Sales[[#This Row],[Delivery_Time_Days]]&gt;7,"Delay",IF(Ecommerce_Sales[[#This Row],[Delivery_Time_Days]] = 0,"No delivery",IF(Ecommerce_Sales[[#This Row],[Delivery_Time_Days]]&lt;=7,"On-time")))</f>
        <v>No delivery</v>
      </c>
      <c r="V4546" s="7">
        <f>Ecommerce_Sales[[#This Row],[Profit]]/Ecommerce_Sales[[#This Row],[Total_Price]]</f>
        <v>0.35002352941176473</v>
      </c>
      <c r="W4546" s="3">
        <v>3719</v>
      </c>
      <c r="X4546" s="3"/>
    </row>
    <row r="4547" spans="1:24" x14ac:dyDescent="0.25">
      <c r="A4547" s="1" t="s">
        <v>11090</v>
      </c>
      <c r="B4547" s="1" t="s">
        <v>1774</v>
      </c>
      <c r="C4547" s="1" t="s">
        <v>1775</v>
      </c>
      <c r="D4547" s="1" t="s">
        <v>8594</v>
      </c>
      <c r="E4547" s="1" t="s">
        <v>1961</v>
      </c>
      <c r="F4547" s="2">
        <v>45080</v>
      </c>
      <c r="G4547" s="2">
        <v>44946</v>
      </c>
      <c r="H4547" s="2" t="str">
        <f>TEXT(Ecommerce_Sales[[#This Row],[Order_Date]],"mmmm")</f>
        <v>January</v>
      </c>
      <c r="I4547" s="2" t="str">
        <f>TEXT(Ecommerce_Sales[[#This Row],[Order_Date]],"yyyy")</f>
        <v>2023</v>
      </c>
      <c r="J4547" s="2" t="str">
        <f>TEXT(Ecommerce_Sales[[#This Row],[Order_Date]],"mmmm")</f>
        <v>January</v>
      </c>
      <c r="K4547" s="1" t="s">
        <v>1947</v>
      </c>
      <c r="L4547" s="1" t="s">
        <v>6536</v>
      </c>
      <c r="M4547" s="1" t="s">
        <v>1983</v>
      </c>
      <c r="N4547" s="1" t="s">
        <v>1950</v>
      </c>
      <c r="O4547" s="3">
        <v>794</v>
      </c>
      <c r="P4547">
        <v>2</v>
      </c>
      <c r="Q4547" s="3">
        <v>1587</v>
      </c>
      <c r="R4547" s="1" t="s">
        <v>1958</v>
      </c>
      <c r="S4547" s="3">
        <v>173</v>
      </c>
      <c r="T4547">
        <v>2</v>
      </c>
      <c r="U4547" t="str">
        <f>IF(Ecommerce_Sales[[#This Row],[Delivery_Time_Days]]&gt;7,"Delay",IF(Ecommerce_Sales[[#This Row],[Delivery_Time_Days]] = 0,"No delivery",IF(Ecommerce_Sales[[#This Row],[Delivery_Time_Days]]&lt;=7,"On-time")))</f>
        <v>On-time</v>
      </c>
      <c r="V4547" s="7">
        <f>Ecommerce_Sales[[#This Row],[Profit]]/Ecommerce_Sales[[#This Row],[Total_Price]]</f>
        <v>0.40012602394454949</v>
      </c>
      <c r="W4547" s="3">
        <v>635</v>
      </c>
      <c r="X4547" s="3"/>
    </row>
    <row r="4548" spans="1:24" x14ac:dyDescent="0.25">
      <c r="A4548" s="1" t="s">
        <v>11091</v>
      </c>
      <c r="B4548" s="1" t="s">
        <v>1461</v>
      </c>
      <c r="C4548" s="1" t="s">
        <v>1462</v>
      </c>
      <c r="D4548" s="1" t="s">
        <v>6789</v>
      </c>
      <c r="E4548" s="1" t="s">
        <v>1981</v>
      </c>
      <c r="F4548" s="2">
        <v>45319</v>
      </c>
      <c r="G4548" s="2">
        <v>45199</v>
      </c>
      <c r="H4548" s="2" t="str">
        <f>TEXT(Ecommerce_Sales[[#This Row],[Order_Date]],"mmmm")</f>
        <v>September</v>
      </c>
      <c r="I4548" s="2" t="str">
        <f>TEXT(Ecommerce_Sales[[#This Row],[Order_Date]],"yyyy")</f>
        <v>2023</v>
      </c>
      <c r="J4548" s="2" t="str">
        <f>TEXT(Ecommerce_Sales[[#This Row],[Order_Date]],"mmmm")</f>
        <v>September</v>
      </c>
      <c r="K4548" s="1" t="s">
        <v>1947</v>
      </c>
      <c r="L4548" s="1" t="s">
        <v>11092</v>
      </c>
      <c r="M4548" s="1" t="s">
        <v>2030</v>
      </c>
      <c r="N4548" s="1" t="s">
        <v>1978</v>
      </c>
      <c r="O4548" s="3">
        <v>89</v>
      </c>
      <c r="P4548">
        <v>2</v>
      </c>
      <c r="Q4548" s="3">
        <v>177</v>
      </c>
      <c r="R4548" s="1" t="s">
        <v>2016</v>
      </c>
      <c r="S4548" s="3">
        <v>15</v>
      </c>
      <c r="T4548">
        <v>2</v>
      </c>
      <c r="U4548" t="str">
        <f>IF(Ecommerce_Sales[[#This Row],[Delivery_Time_Days]]&gt;7,"Delay",IF(Ecommerce_Sales[[#This Row],[Delivery_Time_Days]] = 0,"No delivery",IF(Ecommerce_Sales[[#This Row],[Delivery_Time_Days]]&lt;=7,"On-time")))</f>
        <v>On-time</v>
      </c>
      <c r="V4548" s="7">
        <f>Ecommerce_Sales[[#This Row],[Profit]]/Ecommerce_Sales[[#This Row],[Total_Price]]</f>
        <v>0.35028248587570621</v>
      </c>
      <c r="W4548" s="3">
        <v>62</v>
      </c>
      <c r="X4548" s="3"/>
    </row>
    <row r="4549" spans="1:24" x14ac:dyDescent="0.25">
      <c r="A4549" s="1" t="s">
        <v>11093</v>
      </c>
      <c r="B4549" s="1" t="s">
        <v>1722</v>
      </c>
      <c r="C4549" s="1" t="s">
        <v>1723</v>
      </c>
      <c r="D4549" s="1" t="s">
        <v>10673</v>
      </c>
      <c r="E4549" s="1" t="s">
        <v>1996</v>
      </c>
      <c r="F4549" s="2">
        <v>45365</v>
      </c>
      <c r="G4549" s="2">
        <v>44934</v>
      </c>
      <c r="H4549" s="2" t="str">
        <f>TEXT(Ecommerce_Sales[[#This Row],[Order_Date]],"mmmm")</f>
        <v>January</v>
      </c>
      <c r="I4549" s="2" t="str">
        <f>TEXT(Ecommerce_Sales[[#This Row],[Order_Date]],"yyyy")</f>
        <v>2023</v>
      </c>
      <c r="J4549" s="2" t="str">
        <f>TEXT(Ecommerce_Sales[[#This Row],[Order_Date]],"mmmm")</f>
        <v>January</v>
      </c>
      <c r="K4549" s="1" t="s">
        <v>1992</v>
      </c>
      <c r="L4549" s="1" t="s">
        <v>11094</v>
      </c>
      <c r="M4549" s="1" t="s">
        <v>1988</v>
      </c>
      <c r="N4549" s="1" t="s">
        <v>1989</v>
      </c>
      <c r="O4549" s="3">
        <v>491</v>
      </c>
      <c r="P4549">
        <v>1</v>
      </c>
      <c r="Q4549" s="3">
        <v>491</v>
      </c>
      <c r="R4549" s="1" t="s">
        <v>1958</v>
      </c>
      <c r="S4549" s="3">
        <v>52</v>
      </c>
      <c r="U4549" t="str">
        <f>IF(Ecommerce_Sales[[#This Row],[Delivery_Time_Days]]&gt;7,"Delay",IF(Ecommerce_Sales[[#This Row],[Delivery_Time_Days]] = 0,"No delivery",IF(Ecommerce_Sales[[#This Row],[Delivery_Time_Days]]&lt;=7,"On-time")))</f>
        <v>No delivery</v>
      </c>
      <c r="V4549" s="7">
        <f>Ecommerce_Sales[[#This Row],[Profit]]/Ecommerce_Sales[[#This Row],[Total_Price]]</f>
        <v>0.25050916496945008</v>
      </c>
      <c r="W4549" s="3">
        <v>123</v>
      </c>
      <c r="X4549" s="3"/>
    </row>
    <row r="4550" spans="1:24" x14ac:dyDescent="0.25">
      <c r="A4550" s="1" t="s">
        <v>11095</v>
      </c>
      <c r="B4550" s="1" t="s">
        <v>1037</v>
      </c>
      <c r="C4550" s="1" t="s">
        <v>1038</v>
      </c>
      <c r="D4550" s="1" t="s">
        <v>4752</v>
      </c>
      <c r="E4550" s="1" t="s">
        <v>1981</v>
      </c>
      <c r="F4550" s="2">
        <v>45300</v>
      </c>
      <c r="G4550" s="2">
        <v>45059</v>
      </c>
      <c r="H4550" s="2" t="str">
        <f>TEXT(Ecommerce_Sales[[#This Row],[Order_Date]],"mmmm")</f>
        <v>May</v>
      </c>
      <c r="I4550" s="2" t="str">
        <f>TEXT(Ecommerce_Sales[[#This Row],[Order_Date]],"yyyy")</f>
        <v>2023</v>
      </c>
      <c r="J4550" s="2" t="str">
        <f>TEXT(Ecommerce_Sales[[#This Row],[Order_Date]],"mmmm")</f>
        <v>May</v>
      </c>
      <c r="K4550" s="1" t="s">
        <v>1947</v>
      </c>
      <c r="L4550" s="1" t="s">
        <v>11096</v>
      </c>
      <c r="M4550" s="1" t="s">
        <v>1998</v>
      </c>
      <c r="N4550" s="1" t="s">
        <v>1973</v>
      </c>
      <c r="O4550" s="3">
        <v>875</v>
      </c>
      <c r="P4550">
        <v>4</v>
      </c>
      <c r="Q4550" s="3">
        <v>3499</v>
      </c>
      <c r="R4550" s="1" t="s">
        <v>1951</v>
      </c>
      <c r="S4550" s="3">
        <v>445</v>
      </c>
      <c r="T4550">
        <v>9</v>
      </c>
      <c r="U4550" t="str">
        <f>IF(Ecommerce_Sales[[#This Row],[Delivery_Time_Days]]&gt;7,"Delay",IF(Ecommerce_Sales[[#This Row],[Delivery_Time_Days]] = 0,"No delivery",IF(Ecommerce_Sales[[#This Row],[Delivery_Time_Days]]&lt;=7,"On-time")))</f>
        <v>Delay</v>
      </c>
      <c r="V4550" s="7">
        <f>Ecommerce_Sales[[#This Row],[Profit]]/Ecommerce_Sales[[#This Row],[Total_Price]]</f>
        <v>0.30008573878250927</v>
      </c>
      <c r="W4550" s="3">
        <v>1050</v>
      </c>
      <c r="X4550" s="3"/>
    </row>
    <row r="4551" spans="1:24" x14ac:dyDescent="0.25">
      <c r="A4551" s="1" t="s">
        <v>11097</v>
      </c>
      <c r="B4551" s="1" t="s">
        <v>1225</v>
      </c>
      <c r="C4551" s="1" t="s">
        <v>1226</v>
      </c>
      <c r="D4551" s="1" t="s">
        <v>4403</v>
      </c>
      <c r="E4551" s="1" t="s">
        <v>1954</v>
      </c>
      <c r="F4551" s="2">
        <v>45184</v>
      </c>
      <c r="G4551" s="2">
        <v>45357</v>
      </c>
      <c r="H4551" s="2" t="str">
        <f>TEXT(Ecommerce_Sales[[#This Row],[Order_Date]],"mmmm")</f>
        <v>March</v>
      </c>
      <c r="I4551" s="2" t="str">
        <f>TEXT(Ecommerce_Sales[[#This Row],[Order_Date]],"yyyy")</f>
        <v>2024</v>
      </c>
      <c r="J4551" s="2" t="str">
        <f>TEXT(Ecommerce_Sales[[#This Row],[Order_Date]],"mmmm")</f>
        <v>March</v>
      </c>
      <c r="K4551" s="1" t="s">
        <v>1947</v>
      </c>
      <c r="L4551" s="1" t="s">
        <v>10524</v>
      </c>
      <c r="M4551" s="1" t="s">
        <v>2043</v>
      </c>
      <c r="N4551" s="1" t="s">
        <v>1989</v>
      </c>
      <c r="O4551" s="3">
        <v>978</v>
      </c>
      <c r="P4551">
        <v>5</v>
      </c>
      <c r="Q4551" s="3">
        <v>4889</v>
      </c>
      <c r="R4551" s="1" t="s">
        <v>2016</v>
      </c>
      <c r="S4551" s="3">
        <v>644</v>
      </c>
      <c r="T4551">
        <v>3</v>
      </c>
      <c r="U4551" t="str">
        <f>IF(Ecommerce_Sales[[#This Row],[Delivery_Time_Days]]&gt;7,"Delay",IF(Ecommerce_Sales[[#This Row],[Delivery_Time_Days]] = 0,"No delivery",IF(Ecommerce_Sales[[#This Row],[Delivery_Time_Days]]&lt;=7,"On-time")))</f>
        <v>On-time</v>
      </c>
      <c r="V4551" s="7">
        <f>Ecommerce_Sales[[#This Row],[Profit]]/Ecommerce_Sales[[#This Row],[Total_Price]]</f>
        <v>0.24994886479852729</v>
      </c>
      <c r="W4551" s="3">
        <v>1222</v>
      </c>
      <c r="X4551" s="3"/>
    </row>
    <row r="4552" spans="1:24" x14ac:dyDescent="0.25">
      <c r="A4552" s="1" t="s">
        <v>11098</v>
      </c>
      <c r="B4552" s="1" t="s">
        <v>388</v>
      </c>
      <c r="C4552" s="1" t="s">
        <v>389</v>
      </c>
      <c r="D4552" s="1" t="s">
        <v>7131</v>
      </c>
      <c r="E4552" s="1" t="s">
        <v>1946</v>
      </c>
      <c r="F4552" s="2">
        <v>44928</v>
      </c>
      <c r="G4552" s="2">
        <v>45421</v>
      </c>
      <c r="H4552" s="2" t="str">
        <f>TEXT(Ecommerce_Sales[[#This Row],[Order_Date]],"mmmm")</f>
        <v>May</v>
      </c>
      <c r="I4552" s="2" t="str">
        <f>TEXT(Ecommerce_Sales[[#This Row],[Order_Date]],"yyyy")</f>
        <v>2024</v>
      </c>
      <c r="J4552" s="2" t="str">
        <f>TEXT(Ecommerce_Sales[[#This Row],[Order_Date]],"mmmm")</f>
        <v>May</v>
      </c>
      <c r="K4552" s="1" t="s">
        <v>1947</v>
      </c>
      <c r="L4552" s="1" t="s">
        <v>11099</v>
      </c>
      <c r="M4552" s="1" t="s">
        <v>2026</v>
      </c>
      <c r="N4552" s="1" t="s">
        <v>1978</v>
      </c>
      <c r="O4552" s="3">
        <v>1016</v>
      </c>
      <c r="P4552">
        <v>3</v>
      </c>
      <c r="Q4552" s="3">
        <v>3047</v>
      </c>
      <c r="R4552" s="1" t="s">
        <v>1958</v>
      </c>
      <c r="S4552" s="3">
        <v>387</v>
      </c>
      <c r="T4552">
        <v>5</v>
      </c>
      <c r="U4552" t="str">
        <f>IF(Ecommerce_Sales[[#This Row],[Delivery_Time_Days]]&gt;7,"Delay",IF(Ecommerce_Sales[[#This Row],[Delivery_Time_Days]] = 0,"No delivery",IF(Ecommerce_Sales[[#This Row],[Delivery_Time_Days]]&lt;=7,"On-time")))</f>
        <v>On-time</v>
      </c>
      <c r="V4552" s="7">
        <f>Ecommerce_Sales[[#This Row],[Profit]]/Ecommerce_Sales[[#This Row],[Total_Price]]</f>
        <v>0.34985231375123071</v>
      </c>
      <c r="W4552" s="3">
        <v>1066</v>
      </c>
      <c r="X4552" s="3"/>
    </row>
    <row r="4553" spans="1:24" x14ac:dyDescent="0.25">
      <c r="A4553" s="1" t="s">
        <v>11100</v>
      </c>
      <c r="B4553" s="1" t="s">
        <v>614</v>
      </c>
      <c r="C4553" s="1" t="s">
        <v>615</v>
      </c>
      <c r="D4553" s="1" t="s">
        <v>2329</v>
      </c>
      <c r="E4553" s="1" t="s">
        <v>1946</v>
      </c>
      <c r="F4553" s="2">
        <v>45205</v>
      </c>
      <c r="G4553" s="2">
        <v>45595</v>
      </c>
      <c r="H4553" s="2" t="str">
        <f>TEXT(Ecommerce_Sales[[#This Row],[Order_Date]],"mmmm")</f>
        <v>October</v>
      </c>
      <c r="I4553" s="2" t="str">
        <f>TEXT(Ecommerce_Sales[[#This Row],[Order_Date]],"yyyy")</f>
        <v>2024</v>
      </c>
      <c r="J4553" s="2" t="str">
        <f>TEXT(Ecommerce_Sales[[#This Row],[Order_Date]],"mmmm")</f>
        <v>October</v>
      </c>
      <c r="K4553" s="1" t="s">
        <v>1992</v>
      </c>
      <c r="L4553" s="1" t="s">
        <v>11101</v>
      </c>
      <c r="M4553" s="1" t="s">
        <v>2065</v>
      </c>
      <c r="N4553" s="1" t="s">
        <v>1978</v>
      </c>
      <c r="O4553" s="3">
        <v>1198</v>
      </c>
      <c r="P4553">
        <v>2</v>
      </c>
      <c r="Q4553" s="3">
        <v>2396</v>
      </c>
      <c r="R4553" s="1" t="s">
        <v>1958</v>
      </c>
      <c r="S4553" s="3">
        <v>307</v>
      </c>
      <c r="U4553" t="str">
        <f>IF(Ecommerce_Sales[[#This Row],[Delivery_Time_Days]]&gt;7,"Delay",IF(Ecommerce_Sales[[#This Row],[Delivery_Time_Days]] = 0,"No delivery",IF(Ecommerce_Sales[[#This Row],[Delivery_Time_Days]]&lt;=7,"On-time")))</f>
        <v>No delivery</v>
      </c>
      <c r="V4553" s="7">
        <f>Ecommerce_Sales[[#This Row],[Profit]]/Ecommerce_Sales[[#This Row],[Total_Price]]</f>
        <v>0.35016694490818029</v>
      </c>
      <c r="W4553" s="3">
        <v>839</v>
      </c>
      <c r="X4553" s="3"/>
    </row>
    <row r="4554" spans="1:24" x14ac:dyDescent="0.25">
      <c r="A4554" s="1" t="s">
        <v>11102</v>
      </c>
      <c r="B4554" s="1" t="s">
        <v>1709</v>
      </c>
      <c r="C4554" s="1" t="s">
        <v>1710</v>
      </c>
      <c r="D4554" s="1" t="s">
        <v>6041</v>
      </c>
      <c r="E4554" s="1" t="s">
        <v>1961</v>
      </c>
      <c r="F4554" s="2">
        <v>45082</v>
      </c>
      <c r="G4554" s="2">
        <v>45350</v>
      </c>
      <c r="H4554" s="2" t="str">
        <f>TEXT(Ecommerce_Sales[[#This Row],[Order_Date]],"mmmm")</f>
        <v>February</v>
      </c>
      <c r="I4554" s="2" t="str">
        <f>TEXT(Ecommerce_Sales[[#This Row],[Order_Date]],"yyyy")</f>
        <v>2024</v>
      </c>
      <c r="J4554" s="2" t="str">
        <f>TEXT(Ecommerce_Sales[[#This Row],[Order_Date]],"mmmm")</f>
        <v>February</v>
      </c>
      <c r="K4554" s="1" t="s">
        <v>1947</v>
      </c>
      <c r="L4554" s="1" t="s">
        <v>11103</v>
      </c>
      <c r="M4554" s="1" t="s">
        <v>2002</v>
      </c>
      <c r="N4554" s="1" t="s">
        <v>1989</v>
      </c>
      <c r="O4554" s="3">
        <v>197</v>
      </c>
      <c r="P4554">
        <v>3</v>
      </c>
      <c r="Q4554" s="3">
        <v>592</v>
      </c>
      <c r="R4554" s="1" t="s">
        <v>1958</v>
      </c>
      <c r="S4554" s="3">
        <v>66</v>
      </c>
      <c r="T4554">
        <v>10</v>
      </c>
      <c r="U4554" t="str">
        <f>IF(Ecommerce_Sales[[#This Row],[Delivery_Time_Days]]&gt;7,"Delay",IF(Ecommerce_Sales[[#This Row],[Delivery_Time_Days]] = 0,"No delivery",IF(Ecommerce_Sales[[#This Row],[Delivery_Time_Days]]&lt;=7,"On-time")))</f>
        <v>Delay</v>
      </c>
      <c r="V4554" s="7">
        <f>Ecommerce_Sales[[#This Row],[Profit]]/Ecommerce_Sales[[#This Row],[Total_Price]]</f>
        <v>0.25</v>
      </c>
      <c r="W4554" s="3">
        <v>148</v>
      </c>
      <c r="X4554" s="3"/>
    </row>
    <row r="4555" spans="1:24" x14ac:dyDescent="0.25">
      <c r="A4555" s="1" t="s">
        <v>11104</v>
      </c>
      <c r="B4555" s="1" t="s">
        <v>228</v>
      </c>
      <c r="C4555" s="1" t="s">
        <v>229</v>
      </c>
      <c r="D4555" s="1" t="s">
        <v>4045</v>
      </c>
      <c r="E4555" s="1" t="s">
        <v>1961</v>
      </c>
      <c r="F4555" s="2">
        <v>45325</v>
      </c>
      <c r="G4555" s="2">
        <v>45469</v>
      </c>
      <c r="H4555" s="2" t="str">
        <f>TEXT(Ecommerce_Sales[[#This Row],[Order_Date]],"mmmm")</f>
        <v>June</v>
      </c>
      <c r="I4555" s="2" t="str">
        <f>TEXT(Ecommerce_Sales[[#This Row],[Order_Date]],"yyyy")</f>
        <v>2024</v>
      </c>
      <c r="J4555" s="2" t="str">
        <f>TEXT(Ecommerce_Sales[[#This Row],[Order_Date]],"mmmm")</f>
        <v>June</v>
      </c>
      <c r="K4555" s="1" t="s">
        <v>1947</v>
      </c>
      <c r="L4555" s="1" t="s">
        <v>11105</v>
      </c>
      <c r="M4555" s="1" t="s">
        <v>1998</v>
      </c>
      <c r="N4555" s="1" t="s">
        <v>1973</v>
      </c>
      <c r="O4555" s="3">
        <v>788</v>
      </c>
      <c r="P4555">
        <v>1</v>
      </c>
      <c r="Q4555" s="3">
        <v>788</v>
      </c>
      <c r="R4555" s="1" t="s">
        <v>2008</v>
      </c>
      <c r="S4555" s="3">
        <v>89</v>
      </c>
      <c r="T4555">
        <v>7</v>
      </c>
      <c r="U4555" t="str">
        <f>IF(Ecommerce_Sales[[#This Row],[Delivery_Time_Days]]&gt;7,"Delay",IF(Ecommerce_Sales[[#This Row],[Delivery_Time_Days]] = 0,"No delivery",IF(Ecommerce_Sales[[#This Row],[Delivery_Time_Days]]&lt;=7,"On-time")))</f>
        <v>On-time</v>
      </c>
      <c r="V4555" s="7">
        <f>Ecommerce_Sales[[#This Row],[Profit]]/Ecommerce_Sales[[#This Row],[Total_Price]]</f>
        <v>0.29949238578680204</v>
      </c>
      <c r="W4555" s="3">
        <v>236</v>
      </c>
      <c r="X4555" s="3"/>
    </row>
    <row r="4556" spans="1:24" x14ac:dyDescent="0.25">
      <c r="A4556" s="1" t="s">
        <v>11106</v>
      </c>
      <c r="B4556" s="1" t="s">
        <v>819</v>
      </c>
      <c r="C4556" s="1" t="s">
        <v>820</v>
      </c>
      <c r="D4556" s="1" t="s">
        <v>2529</v>
      </c>
      <c r="E4556" s="1" t="s">
        <v>1946</v>
      </c>
      <c r="F4556" s="2">
        <v>45415</v>
      </c>
      <c r="G4556" s="2">
        <v>45277</v>
      </c>
      <c r="H4556" s="2" t="str">
        <f>TEXT(Ecommerce_Sales[[#This Row],[Order_Date]],"mmmm")</f>
        <v>December</v>
      </c>
      <c r="I4556" s="2" t="str">
        <f>TEXT(Ecommerce_Sales[[#This Row],[Order_Date]],"yyyy")</f>
        <v>2023</v>
      </c>
      <c r="J4556" s="2" t="str">
        <f>TEXT(Ecommerce_Sales[[#This Row],[Order_Date]],"mmmm")</f>
        <v>December</v>
      </c>
      <c r="K4556" s="1" t="s">
        <v>1992</v>
      </c>
      <c r="L4556" s="1" t="s">
        <v>11107</v>
      </c>
      <c r="M4556" s="1" t="s">
        <v>2058</v>
      </c>
      <c r="N4556" s="1" t="s">
        <v>1950</v>
      </c>
      <c r="O4556" s="3">
        <v>589</v>
      </c>
      <c r="P4556">
        <v>2</v>
      </c>
      <c r="Q4556" s="3">
        <v>1178</v>
      </c>
      <c r="R4556" s="1" t="s">
        <v>1958</v>
      </c>
      <c r="S4556" s="3">
        <v>81</v>
      </c>
      <c r="U4556" t="str">
        <f>IF(Ecommerce_Sales[[#This Row],[Delivery_Time_Days]]&gt;7,"Delay",IF(Ecommerce_Sales[[#This Row],[Delivery_Time_Days]] = 0,"No delivery",IF(Ecommerce_Sales[[#This Row],[Delivery_Time_Days]]&lt;=7,"On-time")))</f>
        <v>No delivery</v>
      </c>
      <c r="V4556" s="7">
        <f>Ecommerce_Sales[[#This Row],[Profit]]/Ecommerce_Sales[[#This Row],[Total_Price]]</f>
        <v>0.399830220713073</v>
      </c>
      <c r="W4556" s="3">
        <v>471</v>
      </c>
      <c r="X4556" s="3"/>
    </row>
    <row r="4557" spans="1:24" x14ac:dyDescent="0.25">
      <c r="A4557" s="1" t="s">
        <v>11108</v>
      </c>
      <c r="B4557" s="1" t="s">
        <v>939</v>
      </c>
      <c r="C4557" s="1" t="s">
        <v>940</v>
      </c>
      <c r="D4557" s="1" t="s">
        <v>3450</v>
      </c>
      <c r="E4557" s="1" t="s">
        <v>1946</v>
      </c>
      <c r="F4557" s="2">
        <v>45130</v>
      </c>
      <c r="G4557" s="2">
        <v>45086</v>
      </c>
      <c r="H4557" s="2" t="str">
        <f>TEXT(Ecommerce_Sales[[#This Row],[Order_Date]],"mmmm")</f>
        <v>June</v>
      </c>
      <c r="I4557" s="2" t="str">
        <f>TEXT(Ecommerce_Sales[[#This Row],[Order_Date]],"yyyy")</f>
        <v>2023</v>
      </c>
      <c r="J4557" s="2" t="str">
        <f>TEXT(Ecommerce_Sales[[#This Row],[Order_Date]],"mmmm")</f>
        <v>June</v>
      </c>
      <c r="K4557" s="1" t="s">
        <v>1992</v>
      </c>
      <c r="L4557" s="1" t="s">
        <v>11109</v>
      </c>
      <c r="M4557" s="1" t="s">
        <v>1983</v>
      </c>
      <c r="N4557" s="1" t="s">
        <v>1950</v>
      </c>
      <c r="O4557" s="3">
        <v>1121</v>
      </c>
      <c r="P4557">
        <v>1</v>
      </c>
      <c r="Q4557" s="3">
        <v>1121</v>
      </c>
      <c r="R4557" s="1" t="s">
        <v>1958</v>
      </c>
      <c r="S4557" s="3">
        <v>95</v>
      </c>
      <c r="U4557" t="str">
        <f>IF(Ecommerce_Sales[[#This Row],[Delivery_Time_Days]]&gt;7,"Delay",IF(Ecommerce_Sales[[#This Row],[Delivery_Time_Days]] = 0,"No delivery",IF(Ecommerce_Sales[[#This Row],[Delivery_Time_Days]]&lt;=7,"On-time")))</f>
        <v>No delivery</v>
      </c>
      <c r="V4557" s="7">
        <f>Ecommerce_Sales[[#This Row],[Profit]]/Ecommerce_Sales[[#This Row],[Total_Price]]</f>
        <v>0.39964317573595004</v>
      </c>
      <c r="W4557" s="3">
        <v>448</v>
      </c>
      <c r="X4557" s="3"/>
    </row>
    <row r="4558" spans="1:24" x14ac:dyDescent="0.25">
      <c r="A4558" s="1" t="s">
        <v>11110</v>
      </c>
      <c r="B4558" s="1" t="s">
        <v>1289</v>
      </c>
      <c r="C4558" s="1" t="s">
        <v>1290</v>
      </c>
      <c r="D4558" s="1" t="s">
        <v>7139</v>
      </c>
      <c r="E4558" s="1" t="s">
        <v>1981</v>
      </c>
      <c r="F4558" s="2">
        <v>45436</v>
      </c>
      <c r="G4558" s="2">
        <v>45291</v>
      </c>
      <c r="H4558" s="2" t="str">
        <f>TEXT(Ecommerce_Sales[[#This Row],[Order_Date]],"mmmm")</f>
        <v>December</v>
      </c>
      <c r="I4558" s="2" t="str">
        <f>TEXT(Ecommerce_Sales[[#This Row],[Order_Date]],"yyyy")</f>
        <v>2023</v>
      </c>
      <c r="J4558" s="2" t="str">
        <f>TEXT(Ecommerce_Sales[[#This Row],[Order_Date]],"mmmm")</f>
        <v>December</v>
      </c>
      <c r="K4558" s="1" t="s">
        <v>1947</v>
      </c>
      <c r="L4558" s="1" t="s">
        <v>11111</v>
      </c>
      <c r="M4558" s="1" t="s">
        <v>1977</v>
      </c>
      <c r="N4558" s="1" t="s">
        <v>1978</v>
      </c>
      <c r="O4558" s="3">
        <v>1577</v>
      </c>
      <c r="P4558">
        <v>10</v>
      </c>
      <c r="Q4558" s="3">
        <v>15774</v>
      </c>
      <c r="R4558" s="1" t="s">
        <v>2008</v>
      </c>
      <c r="S4558" s="3">
        <v>2098</v>
      </c>
      <c r="T4558">
        <v>5</v>
      </c>
      <c r="U4558" t="str">
        <f>IF(Ecommerce_Sales[[#This Row],[Delivery_Time_Days]]&gt;7,"Delay",IF(Ecommerce_Sales[[#This Row],[Delivery_Time_Days]] = 0,"No delivery",IF(Ecommerce_Sales[[#This Row],[Delivery_Time_Days]]&lt;=7,"On-time")))</f>
        <v>On-time</v>
      </c>
      <c r="V4558" s="7">
        <f>Ecommerce_Sales[[#This Row],[Profit]]/Ecommerce_Sales[[#This Row],[Total_Price]]</f>
        <v>0.35000633954608851</v>
      </c>
      <c r="W4558" s="3">
        <v>5521</v>
      </c>
      <c r="X4558" s="3"/>
    </row>
    <row r="4559" spans="1:24" x14ac:dyDescent="0.25">
      <c r="A4559" s="1" t="s">
        <v>11112</v>
      </c>
      <c r="B4559" s="1" t="s">
        <v>340</v>
      </c>
      <c r="C4559" s="1" t="s">
        <v>341</v>
      </c>
      <c r="D4559" s="1" t="s">
        <v>8755</v>
      </c>
      <c r="E4559" s="1" t="s">
        <v>1946</v>
      </c>
      <c r="F4559" s="2">
        <v>44985</v>
      </c>
      <c r="G4559" s="2">
        <v>45631</v>
      </c>
      <c r="H4559" s="2" t="str">
        <f>TEXT(Ecommerce_Sales[[#This Row],[Order_Date]],"mmmm")</f>
        <v>December</v>
      </c>
      <c r="I4559" s="2" t="str">
        <f>TEXT(Ecommerce_Sales[[#This Row],[Order_Date]],"yyyy")</f>
        <v>2024</v>
      </c>
      <c r="J4559" s="2" t="str">
        <f>TEXT(Ecommerce_Sales[[#This Row],[Order_Date]],"mmmm")</f>
        <v>December</v>
      </c>
      <c r="K4559" s="1" t="s">
        <v>1947</v>
      </c>
      <c r="L4559" s="1" t="s">
        <v>11113</v>
      </c>
      <c r="M4559" s="1" t="s">
        <v>2030</v>
      </c>
      <c r="N4559" s="1" t="s">
        <v>1978</v>
      </c>
      <c r="O4559" s="3">
        <v>1303</v>
      </c>
      <c r="P4559">
        <v>6</v>
      </c>
      <c r="Q4559" s="3">
        <v>7820</v>
      </c>
      <c r="R4559" s="1" t="s">
        <v>1951</v>
      </c>
      <c r="S4559" s="3">
        <v>515</v>
      </c>
      <c r="T4559">
        <v>6</v>
      </c>
      <c r="U4559" t="str">
        <f>IF(Ecommerce_Sales[[#This Row],[Delivery_Time_Days]]&gt;7,"Delay",IF(Ecommerce_Sales[[#This Row],[Delivery_Time_Days]] = 0,"No delivery",IF(Ecommerce_Sales[[#This Row],[Delivery_Time_Days]]&lt;=7,"On-time")))</f>
        <v>On-time</v>
      </c>
      <c r="V4559" s="7">
        <f>Ecommerce_Sales[[#This Row],[Profit]]/Ecommerce_Sales[[#This Row],[Total_Price]]</f>
        <v>0.35</v>
      </c>
      <c r="W4559" s="3">
        <v>2737</v>
      </c>
      <c r="X4559" s="3"/>
    </row>
    <row r="4560" spans="1:24" x14ac:dyDescent="0.25">
      <c r="A4560" s="1" t="s">
        <v>11114</v>
      </c>
      <c r="B4560" s="1" t="s">
        <v>1175</v>
      </c>
      <c r="C4560" s="1" t="s">
        <v>1176</v>
      </c>
      <c r="D4560" s="1" t="s">
        <v>2382</v>
      </c>
      <c r="E4560" s="1" t="s">
        <v>1966</v>
      </c>
      <c r="F4560" s="2">
        <v>45465</v>
      </c>
      <c r="G4560" s="2">
        <v>45373</v>
      </c>
      <c r="H4560" s="2" t="str">
        <f>TEXT(Ecommerce_Sales[[#This Row],[Order_Date]],"mmmm")</f>
        <v>March</v>
      </c>
      <c r="I4560" s="2" t="str">
        <f>TEXT(Ecommerce_Sales[[#This Row],[Order_Date]],"yyyy")</f>
        <v>2024</v>
      </c>
      <c r="J4560" s="2" t="str">
        <f>TEXT(Ecommerce_Sales[[#This Row],[Order_Date]],"mmmm")</f>
        <v>March</v>
      </c>
      <c r="K4560" s="1" t="s">
        <v>1947</v>
      </c>
      <c r="L4560" s="1" t="s">
        <v>11115</v>
      </c>
      <c r="M4560" s="1" t="s">
        <v>2030</v>
      </c>
      <c r="N4560" s="1" t="s">
        <v>1978</v>
      </c>
      <c r="O4560" s="3">
        <v>824</v>
      </c>
      <c r="P4560">
        <v>5</v>
      </c>
      <c r="Q4560" s="3">
        <v>4121</v>
      </c>
      <c r="R4560" s="1" t="s">
        <v>1951</v>
      </c>
      <c r="S4560" s="3">
        <v>299</v>
      </c>
      <c r="T4560">
        <v>2</v>
      </c>
      <c r="U4560" t="str">
        <f>IF(Ecommerce_Sales[[#This Row],[Delivery_Time_Days]]&gt;7,"Delay",IF(Ecommerce_Sales[[#This Row],[Delivery_Time_Days]] = 0,"No delivery",IF(Ecommerce_Sales[[#This Row],[Delivery_Time_Days]]&lt;=7,"On-time")))</f>
        <v>On-time</v>
      </c>
      <c r="V4560" s="7">
        <f>Ecommerce_Sales[[#This Row],[Profit]]/Ecommerce_Sales[[#This Row],[Total_Price]]</f>
        <v>0.34991506915797138</v>
      </c>
      <c r="W4560" s="3">
        <v>1442</v>
      </c>
      <c r="X4560" s="3"/>
    </row>
    <row r="4561" spans="1:24" x14ac:dyDescent="0.25">
      <c r="A4561" s="1" t="s">
        <v>11116</v>
      </c>
      <c r="B4561" s="1" t="s">
        <v>654</v>
      </c>
      <c r="C4561" s="1" t="s">
        <v>655</v>
      </c>
      <c r="D4561" s="1" t="s">
        <v>5000</v>
      </c>
      <c r="E4561" s="1" t="s">
        <v>1981</v>
      </c>
      <c r="F4561" s="2">
        <v>45133</v>
      </c>
      <c r="G4561" s="2">
        <v>45541</v>
      </c>
      <c r="H4561" s="2" t="str">
        <f>TEXT(Ecommerce_Sales[[#This Row],[Order_Date]],"mmmm")</f>
        <v>September</v>
      </c>
      <c r="I4561" s="2" t="str">
        <f>TEXT(Ecommerce_Sales[[#This Row],[Order_Date]],"yyyy")</f>
        <v>2024</v>
      </c>
      <c r="J4561" s="2" t="str">
        <f>TEXT(Ecommerce_Sales[[#This Row],[Order_Date]],"mmmm")</f>
        <v>September</v>
      </c>
      <c r="K4561" s="1" t="s">
        <v>1947</v>
      </c>
      <c r="L4561" s="1" t="s">
        <v>7823</v>
      </c>
      <c r="M4561" s="1" t="s">
        <v>1968</v>
      </c>
      <c r="N4561" s="1" t="s">
        <v>1957</v>
      </c>
      <c r="O4561" s="3">
        <v>600</v>
      </c>
      <c r="P4561">
        <v>5</v>
      </c>
      <c r="Q4561" s="3">
        <v>2999</v>
      </c>
      <c r="R4561" s="1" t="s">
        <v>1958</v>
      </c>
      <c r="S4561" s="3">
        <v>302</v>
      </c>
      <c r="T4561">
        <v>7</v>
      </c>
      <c r="U4561" t="str">
        <f>IF(Ecommerce_Sales[[#This Row],[Delivery_Time_Days]]&gt;7,"Delay",IF(Ecommerce_Sales[[#This Row],[Delivery_Time_Days]] = 0,"No delivery",IF(Ecommerce_Sales[[#This Row],[Delivery_Time_Days]]&lt;=7,"On-time")))</f>
        <v>On-time</v>
      </c>
      <c r="V4561" s="7">
        <f>Ecommerce_Sales[[#This Row],[Profit]]/Ecommerce_Sales[[#This Row],[Total_Price]]</f>
        <v>0.15005001667222406</v>
      </c>
      <c r="W4561" s="3">
        <v>450</v>
      </c>
      <c r="X4561" s="3"/>
    </row>
    <row r="4562" spans="1:24" x14ac:dyDescent="0.25">
      <c r="A4562" s="1" t="s">
        <v>11117</v>
      </c>
      <c r="B4562" s="1" t="s">
        <v>140</v>
      </c>
      <c r="C4562" s="1" t="s">
        <v>141</v>
      </c>
      <c r="D4562" s="1" t="s">
        <v>5393</v>
      </c>
      <c r="E4562" s="1" t="s">
        <v>1981</v>
      </c>
      <c r="F4562" s="2">
        <v>45306</v>
      </c>
      <c r="G4562" s="2">
        <v>45298</v>
      </c>
      <c r="H4562" s="2" t="str">
        <f>TEXT(Ecommerce_Sales[[#This Row],[Order_Date]],"mmmm")</f>
        <v>January</v>
      </c>
      <c r="I4562" s="2" t="str">
        <f>TEXT(Ecommerce_Sales[[#This Row],[Order_Date]],"yyyy")</f>
        <v>2024</v>
      </c>
      <c r="J4562" s="2" t="str">
        <f>TEXT(Ecommerce_Sales[[#This Row],[Order_Date]],"mmmm")</f>
        <v>January</v>
      </c>
      <c r="K4562" s="1" t="s">
        <v>1947</v>
      </c>
      <c r="L4562" s="1" t="s">
        <v>6099</v>
      </c>
      <c r="M4562" s="1" t="s">
        <v>2002</v>
      </c>
      <c r="N4562" s="1" t="s">
        <v>1989</v>
      </c>
      <c r="O4562" s="3">
        <v>548</v>
      </c>
      <c r="P4562">
        <v>3</v>
      </c>
      <c r="Q4562" s="3">
        <v>1643</v>
      </c>
      <c r="R4562" s="1" t="s">
        <v>1958</v>
      </c>
      <c r="S4562" s="3">
        <v>149</v>
      </c>
      <c r="T4562">
        <v>9</v>
      </c>
      <c r="U4562" t="str">
        <f>IF(Ecommerce_Sales[[#This Row],[Delivery_Time_Days]]&gt;7,"Delay",IF(Ecommerce_Sales[[#This Row],[Delivery_Time_Days]] = 0,"No delivery",IF(Ecommerce_Sales[[#This Row],[Delivery_Time_Days]]&lt;=7,"On-time")))</f>
        <v>Delay</v>
      </c>
      <c r="V4562" s="7">
        <f>Ecommerce_Sales[[#This Row],[Profit]]/Ecommerce_Sales[[#This Row],[Total_Price]]</f>
        <v>0.25015216068167984</v>
      </c>
      <c r="W4562" s="3">
        <v>411</v>
      </c>
      <c r="X4562" s="3"/>
    </row>
    <row r="4563" spans="1:24" x14ac:dyDescent="0.25">
      <c r="A4563" s="1" t="s">
        <v>11118</v>
      </c>
      <c r="B4563" s="1" t="s">
        <v>1506</v>
      </c>
      <c r="C4563" s="1" t="s">
        <v>1507</v>
      </c>
      <c r="D4563" s="1" t="s">
        <v>11119</v>
      </c>
      <c r="E4563" s="1" t="s">
        <v>1996</v>
      </c>
      <c r="F4563" s="2">
        <v>45539</v>
      </c>
      <c r="G4563" s="2">
        <v>45466</v>
      </c>
      <c r="H4563" s="2" t="str">
        <f>TEXT(Ecommerce_Sales[[#This Row],[Order_Date]],"mmmm")</f>
        <v>June</v>
      </c>
      <c r="I4563" s="2" t="str">
        <f>TEXT(Ecommerce_Sales[[#This Row],[Order_Date]],"yyyy")</f>
        <v>2024</v>
      </c>
      <c r="J4563" s="2" t="str">
        <f>TEXT(Ecommerce_Sales[[#This Row],[Order_Date]],"mmmm")</f>
        <v>June</v>
      </c>
      <c r="K4563" s="1" t="s">
        <v>1947</v>
      </c>
      <c r="L4563" s="1" t="s">
        <v>9958</v>
      </c>
      <c r="M4563" s="1" t="s">
        <v>1956</v>
      </c>
      <c r="N4563" s="1" t="s">
        <v>1957</v>
      </c>
      <c r="O4563" s="3">
        <v>551</v>
      </c>
      <c r="P4563">
        <v>2</v>
      </c>
      <c r="Q4563" s="3">
        <v>1102</v>
      </c>
      <c r="R4563" s="1" t="s">
        <v>1958</v>
      </c>
      <c r="S4563" s="3">
        <v>128</v>
      </c>
      <c r="T4563">
        <v>5</v>
      </c>
      <c r="U4563" t="str">
        <f>IF(Ecommerce_Sales[[#This Row],[Delivery_Time_Days]]&gt;7,"Delay",IF(Ecommerce_Sales[[#This Row],[Delivery_Time_Days]] = 0,"No delivery",IF(Ecommerce_Sales[[#This Row],[Delivery_Time_Days]]&lt;=7,"On-time")))</f>
        <v>On-time</v>
      </c>
      <c r="V4563" s="7">
        <f>Ecommerce_Sales[[#This Row],[Profit]]/Ecommerce_Sales[[#This Row],[Total_Price]]</f>
        <v>0.14972776769509982</v>
      </c>
      <c r="W4563" s="3">
        <v>165</v>
      </c>
      <c r="X4563" s="3"/>
    </row>
    <row r="4564" spans="1:24" x14ac:dyDescent="0.25">
      <c r="A4564" s="1" t="s">
        <v>11120</v>
      </c>
      <c r="B4564" s="1" t="s">
        <v>413</v>
      </c>
      <c r="C4564" s="1" t="s">
        <v>414</v>
      </c>
      <c r="D4564" s="1" t="s">
        <v>3042</v>
      </c>
      <c r="E4564" s="1" t="s">
        <v>1954</v>
      </c>
      <c r="F4564" s="2">
        <v>45135</v>
      </c>
      <c r="G4564" s="2">
        <v>45416</v>
      </c>
      <c r="H4564" s="2" t="str">
        <f>TEXT(Ecommerce_Sales[[#This Row],[Order_Date]],"mmmm")</f>
        <v>May</v>
      </c>
      <c r="I4564" s="2" t="str">
        <f>TEXT(Ecommerce_Sales[[#This Row],[Order_Date]],"yyyy")</f>
        <v>2024</v>
      </c>
      <c r="J4564" s="2" t="str">
        <f>TEXT(Ecommerce_Sales[[#This Row],[Order_Date]],"mmmm")</f>
        <v>May</v>
      </c>
      <c r="K4564" s="1" t="s">
        <v>1992</v>
      </c>
      <c r="L4564" s="1" t="s">
        <v>11121</v>
      </c>
      <c r="M4564" s="1" t="s">
        <v>2054</v>
      </c>
      <c r="N4564" s="1" t="s">
        <v>1957</v>
      </c>
      <c r="O4564" s="3">
        <v>107</v>
      </c>
      <c r="P4564">
        <v>3</v>
      </c>
      <c r="Q4564" s="3">
        <v>321</v>
      </c>
      <c r="R4564" s="1" t="s">
        <v>2012</v>
      </c>
      <c r="S4564" s="3">
        <v>30</v>
      </c>
      <c r="U4564" t="str">
        <f>IF(Ecommerce_Sales[[#This Row],[Delivery_Time_Days]]&gt;7,"Delay",IF(Ecommerce_Sales[[#This Row],[Delivery_Time_Days]] = 0,"No delivery",IF(Ecommerce_Sales[[#This Row],[Delivery_Time_Days]]&lt;=7,"On-time")))</f>
        <v>No delivery</v>
      </c>
      <c r="V4564" s="7">
        <f>Ecommerce_Sales[[#This Row],[Profit]]/Ecommerce_Sales[[#This Row],[Total_Price]]</f>
        <v>0.14953271028037382</v>
      </c>
      <c r="W4564" s="3">
        <v>48</v>
      </c>
      <c r="X4564" s="3"/>
    </row>
    <row r="4565" spans="1:24" x14ac:dyDescent="0.25">
      <c r="A4565" s="1" t="s">
        <v>11122</v>
      </c>
      <c r="B4565" s="1" t="s">
        <v>497</v>
      </c>
      <c r="C4565" s="1" t="s">
        <v>498</v>
      </c>
      <c r="D4565" s="1" t="s">
        <v>4429</v>
      </c>
      <c r="E4565" s="1" t="s">
        <v>1996</v>
      </c>
      <c r="F4565" s="2">
        <v>45077</v>
      </c>
      <c r="G4565" s="2">
        <v>45307</v>
      </c>
      <c r="H4565" s="2" t="str">
        <f>TEXT(Ecommerce_Sales[[#This Row],[Order_Date]],"mmmm")</f>
        <v>January</v>
      </c>
      <c r="I4565" s="2" t="str">
        <f>TEXT(Ecommerce_Sales[[#This Row],[Order_Date]],"yyyy")</f>
        <v>2024</v>
      </c>
      <c r="J4565" s="2" t="str">
        <f>TEXT(Ecommerce_Sales[[#This Row],[Order_Date]],"mmmm")</f>
        <v>January</v>
      </c>
      <c r="K4565" s="1" t="s">
        <v>1947</v>
      </c>
      <c r="L4565" s="1" t="s">
        <v>11123</v>
      </c>
      <c r="M4565" s="1" t="s">
        <v>2002</v>
      </c>
      <c r="N4565" s="1" t="s">
        <v>1989</v>
      </c>
      <c r="O4565" s="3">
        <v>365</v>
      </c>
      <c r="P4565">
        <v>2</v>
      </c>
      <c r="Q4565" s="3">
        <v>730</v>
      </c>
      <c r="R4565" s="1" t="s">
        <v>1951</v>
      </c>
      <c r="S4565" s="3">
        <v>62</v>
      </c>
      <c r="T4565">
        <v>7</v>
      </c>
      <c r="U4565" t="str">
        <f>IF(Ecommerce_Sales[[#This Row],[Delivery_Time_Days]]&gt;7,"Delay",IF(Ecommerce_Sales[[#This Row],[Delivery_Time_Days]] = 0,"No delivery",IF(Ecommerce_Sales[[#This Row],[Delivery_Time_Days]]&lt;=7,"On-time")))</f>
        <v>On-time</v>
      </c>
      <c r="V4565" s="7">
        <f>Ecommerce_Sales[[#This Row],[Profit]]/Ecommerce_Sales[[#This Row],[Total_Price]]</f>
        <v>0.24931506849315069</v>
      </c>
      <c r="W4565" s="3">
        <v>182</v>
      </c>
      <c r="X4565" s="3"/>
    </row>
    <row r="4566" spans="1:24" x14ac:dyDescent="0.25">
      <c r="A4566" s="1" t="s">
        <v>11124</v>
      </c>
      <c r="B4566" s="1" t="s">
        <v>84</v>
      </c>
      <c r="C4566" s="1" t="s">
        <v>85</v>
      </c>
      <c r="D4566" s="1" t="s">
        <v>2332</v>
      </c>
      <c r="E4566" s="1" t="s">
        <v>1996</v>
      </c>
      <c r="F4566" s="2">
        <v>45111</v>
      </c>
      <c r="G4566" s="2">
        <v>45175</v>
      </c>
      <c r="H4566" s="2" t="str">
        <f>TEXT(Ecommerce_Sales[[#This Row],[Order_Date]],"mmmm")</f>
        <v>September</v>
      </c>
      <c r="I4566" s="2" t="str">
        <f>TEXT(Ecommerce_Sales[[#This Row],[Order_Date]],"yyyy")</f>
        <v>2023</v>
      </c>
      <c r="J4566" s="2" t="str">
        <f>TEXT(Ecommerce_Sales[[#This Row],[Order_Date]],"mmmm")</f>
        <v>September</v>
      </c>
      <c r="K4566" s="1" t="s">
        <v>1947</v>
      </c>
      <c r="L4566" s="1" t="s">
        <v>11125</v>
      </c>
      <c r="M4566" s="1" t="s">
        <v>2065</v>
      </c>
      <c r="N4566" s="1" t="s">
        <v>1978</v>
      </c>
      <c r="O4566" s="3">
        <v>325</v>
      </c>
      <c r="P4566">
        <v>2</v>
      </c>
      <c r="Q4566" s="3">
        <v>649</v>
      </c>
      <c r="R4566" s="1" t="s">
        <v>1958</v>
      </c>
      <c r="S4566" s="3">
        <v>56</v>
      </c>
      <c r="T4566">
        <v>8</v>
      </c>
      <c r="U4566" t="str">
        <f>IF(Ecommerce_Sales[[#This Row],[Delivery_Time_Days]]&gt;7,"Delay",IF(Ecommerce_Sales[[#This Row],[Delivery_Time_Days]] = 0,"No delivery",IF(Ecommerce_Sales[[#This Row],[Delivery_Time_Days]]&lt;=7,"On-time")))</f>
        <v>Delay</v>
      </c>
      <c r="V4566" s="7">
        <f>Ecommerce_Sales[[#This Row],[Profit]]/Ecommerce_Sales[[#This Row],[Total_Price]]</f>
        <v>0.34976887519260402</v>
      </c>
      <c r="W4566" s="3">
        <v>227</v>
      </c>
      <c r="X4566" s="3"/>
    </row>
    <row r="4567" spans="1:24" x14ac:dyDescent="0.25">
      <c r="A4567" s="1" t="s">
        <v>11126</v>
      </c>
      <c r="B4567" s="1" t="s">
        <v>631</v>
      </c>
      <c r="C4567" s="1" t="s">
        <v>1247</v>
      </c>
      <c r="D4567" s="1" t="s">
        <v>3240</v>
      </c>
      <c r="E4567" s="1" t="s">
        <v>2005</v>
      </c>
      <c r="F4567" s="2">
        <v>45390</v>
      </c>
      <c r="G4567" s="2">
        <v>45474</v>
      </c>
      <c r="H4567" s="2" t="str">
        <f>TEXT(Ecommerce_Sales[[#This Row],[Order_Date]],"mmmm")</f>
        <v>July</v>
      </c>
      <c r="I4567" s="2" t="str">
        <f>TEXT(Ecommerce_Sales[[#This Row],[Order_Date]],"yyyy")</f>
        <v>2024</v>
      </c>
      <c r="J4567" s="2" t="str">
        <f>TEXT(Ecommerce_Sales[[#This Row],[Order_Date]],"mmmm")</f>
        <v>July</v>
      </c>
      <c r="K4567" s="1" t="s">
        <v>1947</v>
      </c>
      <c r="L4567" s="1" t="s">
        <v>4351</v>
      </c>
      <c r="M4567" s="1" t="s">
        <v>1963</v>
      </c>
      <c r="N4567" s="1" t="s">
        <v>1957</v>
      </c>
      <c r="O4567" s="3">
        <v>736</v>
      </c>
      <c r="P4567">
        <v>6</v>
      </c>
      <c r="Q4567" s="3">
        <v>4418</v>
      </c>
      <c r="R4567" s="1" t="s">
        <v>1958</v>
      </c>
      <c r="S4567" s="3">
        <v>288</v>
      </c>
      <c r="T4567">
        <v>10</v>
      </c>
      <c r="U4567" t="str">
        <f>IF(Ecommerce_Sales[[#This Row],[Delivery_Time_Days]]&gt;7,"Delay",IF(Ecommerce_Sales[[#This Row],[Delivery_Time_Days]] = 0,"No delivery",IF(Ecommerce_Sales[[#This Row],[Delivery_Time_Days]]&lt;=7,"On-time")))</f>
        <v>Delay</v>
      </c>
      <c r="V4567" s="7">
        <f>Ecommerce_Sales[[#This Row],[Profit]]/Ecommerce_Sales[[#This Row],[Total_Price]]</f>
        <v>0.15006790402897238</v>
      </c>
      <c r="W4567" s="3">
        <v>663</v>
      </c>
      <c r="X4567" s="3"/>
    </row>
    <row r="4568" spans="1:24" x14ac:dyDescent="0.25">
      <c r="A4568" s="1" t="s">
        <v>11127</v>
      </c>
      <c r="B4568" s="1" t="s">
        <v>224</v>
      </c>
      <c r="C4568" s="1" t="s">
        <v>225</v>
      </c>
      <c r="D4568" s="1" t="s">
        <v>2849</v>
      </c>
      <c r="E4568" s="1" t="s">
        <v>1966</v>
      </c>
      <c r="F4568" s="2">
        <v>45249</v>
      </c>
      <c r="G4568" s="2">
        <v>45091</v>
      </c>
      <c r="H4568" s="2" t="str">
        <f>TEXT(Ecommerce_Sales[[#This Row],[Order_Date]],"mmmm")</f>
        <v>June</v>
      </c>
      <c r="I4568" s="2" t="str">
        <f>TEXT(Ecommerce_Sales[[#This Row],[Order_Date]],"yyyy")</f>
        <v>2023</v>
      </c>
      <c r="J4568" s="2" t="str">
        <f>TEXT(Ecommerce_Sales[[#This Row],[Order_Date]],"mmmm")</f>
        <v>June</v>
      </c>
      <c r="K4568" s="1" t="s">
        <v>1947</v>
      </c>
      <c r="L4568" s="1" t="s">
        <v>11128</v>
      </c>
      <c r="M4568" s="1" t="s">
        <v>1983</v>
      </c>
      <c r="N4568" s="1" t="s">
        <v>1950</v>
      </c>
      <c r="O4568" s="3">
        <v>116</v>
      </c>
      <c r="P4568">
        <v>3</v>
      </c>
      <c r="Q4568" s="3">
        <v>347</v>
      </c>
      <c r="R4568" s="1" t="s">
        <v>1958</v>
      </c>
      <c r="S4568" s="3">
        <v>17</v>
      </c>
      <c r="T4568">
        <v>4</v>
      </c>
      <c r="U4568" t="str">
        <f>IF(Ecommerce_Sales[[#This Row],[Delivery_Time_Days]]&gt;7,"Delay",IF(Ecommerce_Sales[[#This Row],[Delivery_Time_Days]] = 0,"No delivery",IF(Ecommerce_Sales[[#This Row],[Delivery_Time_Days]]&lt;=7,"On-time")))</f>
        <v>On-time</v>
      </c>
      <c r="V4568" s="7">
        <f>Ecommerce_Sales[[#This Row],[Profit]]/Ecommerce_Sales[[#This Row],[Total_Price]]</f>
        <v>0.40057636887608067</v>
      </c>
      <c r="W4568" s="3">
        <v>139</v>
      </c>
      <c r="X4568" s="3"/>
    </row>
    <row r="4569" spans="1:24" x14ac:dyDescent="0.25">
      <c r="A4569" s="1" t="s">
        <v>11129</v>
      </c>
      <c r="B4569" s="1" t="s">
        <v>789</v>
      </c>
      <c r="C4569" s="1" t="s">
        <v>790</v>
      </c>
      <c r="D4569" s="1" t="s">
        <v>4867</v>
      </c>
      <c r="E4569" s="1" t="s">
        <v>1954</v>
      </c>
      <c r="F4569" s="2">
        <v>45625</v>
      </c>
      <c r="G4569" s="2">
        <v>45566</v>
      </c>
      <c r="H4569" s="2" t="str">
        <f>TEXT(Ecommerce_Sales[[#This Row],[Order_Date]],"mmmm")</f>
        <v>October</v>
      </c>
      <c r="I4569" s="2" t="str">
        <f>TEXT(Ecommerce_Sales[[#This Row],[Order_Date]],"yyyy")</f>
        <v>2024</v>
      </c>
      <c r="J4569" s="2" t="str">
        <f>TEXT(Ecommerce_Sales[[#This Row],[Order_Date]],"mmmm")</f>
        <v>October</v>
      </c>
      <c r="K4569" s="1" t="s">
        <v>1947</v>
      </c>
      <c r="L4569" s="1" t="s">
        <v>11130</v>
      </c>
      <c r="M4569" s="1" t="s">
        <v>1963</v>
      </c>
      <c r="N4569" s="1" t="s">
        <v>1957</v>
      </c>
      <c r="O4569" s="3">
        <v>193</v>
      </c>
      <c r="P4569">
        <v>2</v>
      </c>
      <c r="Q4569" s="3">
        <v>386</v>
      </c>
      <c r="R4569" s="1" t="s">
        <v>1958</v>
      </c>
      <c r="S4569" s="3">
        <v>49</v>
      </c>
      <c r="T4569">
        <v>5</v>
      </c>
      <c r="U4569" t="str">
        <f>IF(Ecommerce_Sales[[#This Row],[Delivery_Time_Days]]&gt;7,"Delay",IF(Ecommerce_Sales[[#This Row],[Delivery_Time_Days]] = 0,"No delivery",IF(Ecommerce_Sales[[#This Row],[Delivery_Time_Days]]&lt;=7,"On-time")))</f>
        <v>On-time</v>
      </c>
      <c r="V4569" s="7">
        <f>Ecommerce_Sales[[#This Row],[Profit]]/Ecommerce_Sales[[#This Row],[Total_Price]]</f>
        <v>0.15025906735751296</v>
      </c>
      <c r="W4569" s="3">
        <v>58</v>
      </c>
      <c r="X4569" s="3"/>
    </row>
    <row r="4570" spans="1:24" x14ac:dyDescent="0.25">
      <c r="A4570" s="1" t="s">
        <v>11131</v>
      </c>
      <c r="B4570" s="1" t="s">
        <v>709</v>
      </c>
      <c r="C4570" s="1" t="s">
        <v>710</v>
      </c>
      <c r="D4570" s="1" t="s">
        <v>3302</v>
      </c>
      <c r="E4570" s="1" t="s">
        <v>1981</v>
      </c>
      <c r="F4570" s="2">
        <v>45617</v>
      </c>
      <c r="G4570" s="2">
        <v>45258</v>
      </c>
      <c r="H4570" s="2" t="str">
        <f>TEXT(Ecommerce_Sales[[#This Row],[Order_Date]],"mmmm")</f>
        <v>November</v>
      </c>
      <c r="I4570" s="2" t="str">
        <f>TEXT(Ecommerce_Sales[[#This Row],[Order_Date]],"yyyy")</f>
        <v>2023</v>
      </c>
      <c r="J4570" s="2" t="str">
        <f>TEXT(Ecommerce_Sales[[#This Row],[Order_Date]],"mmmm")</f>
        <v>November</v>
      </c>
      <c r="K4570" s="1" t="s">
        <v>1947</v>
      </c>
      <c r="L4570" s="1" t="s">
        <v>11132</v>
      </c>
      <c r="M4570" s="1" t="s">
        <v>2054</v>
      </c>
      <c r="N4570" s="1" t="s">
        <v>1957</v>
      </c>
      <c r="O4570" s="3">
        <v>657</v>
      </c>
      <c r="P4570">
        <v>3</v>
      </c>
      <c r="Q4570" s="3">
        <v>1972</v>
      </c>
      <c r="R4570" s="1" t="s">
        <v>1951</v>
      </c>
      <c r="S4570" s="3">
        <v>172</v>
      </c>
      <c r="T4570">
        <v>4</v>
      </c>
      <c r="U4570" t="str">
        <f>IF(Ecommerce_Sales[[#This Row],[Delivery_Time_Days]]&gt;7,"Delay",IF(Ecommerce_Sales[[#This Row],[Delivery_Time_Days]] = 0,"No delivery",IF(Ecommerce_Sales[[#This Row],[Delivery_Time_Days]]&lt;=7,"On-time")))</f>
        <v>On-time</v>
      </c>
      <c r="V4570" s="7">
        <f>Ecommerce_Sales[[#This Row],[Profit]]/Ecommerce_Sales[[#This Row],[Total_Price]]</f>
        <v>0.15010141987829614</v>
      </c>
      <c r="W4570" s="3">
        <v>296</v>
      </c>
      <c r="X4570" s="3"/>
    </row>
    <row r="4571" spans="1:24" x14ac:dyDescent="0.25">
      <c r="A4571" s="1" t="s">
        <v>11133</v>
      </c>
      <c r="B4571" s="1" t="s">
        <v>446</v>
      </c>
      <c r="C4571" s="1" t="s">
        <v>447</v>
      </c>
      <c r="D4571" s="1" t="s">
        <v>2219</v>
      </c>
      <c r="E4571" s="1" t="s">
        <v>1966</v>
      </c>
      <c r="F4571" s="2">
        <v>45357</v>
      </c>
      <c r="G4571" s="2">
        <v>44998</v>
      </c>
      <c r="H4571" s="2" t="str">
        <f>TEXT(Ecommerce_Sales[[#This Row],[Order_Date]],"mmmm")</f>
        <v>March</v>
      </c>
      <c r="I4571" s="2" t="str">
        <f>TEXT(Ecommerce_Sales[[#This Row],[Order_Date]],"yyyy")</f>
        <v>2023</v>
      </c>
      <c r="J4571" s="2" t="str">
        <f>TEXT(Ecommerce_Sales[[#This Row],[Order_Date]],"mmmm")</f>
        <v>March</v>
      </c>
      <c r="K4571" s="1" t="s">
        <v>1947</v>
      </c>
      <c r="L4571" s="1" t="s">
        <v>7844</v>
      </c>
      <c r="M4571" s="1" t="s">
        <v>1963</v>
      </c>
      <c r="N4571" s="1" t="s">
        <v>1957</v>
      </c>
      <c r="O4571" s="3">
        <v>545</v>
      </c>
      <c r="P4571">
        <v>5</v>
      </c>
      <c r="Q4571" s="3">
        <v>2724</v>
      </c>
      <c r="R4571" s="1" t="s">
        <v>1958</v>
      </c>
      <c r="S4571" s="3">
        <v>176</v>
      </c>
      <c r="T4571">
        <v>5</v>
      </c>
      <c r="U4571" t="str">
        <f>IF(Ecommerce_Sales[[#This Row],[Delivery_Time_Days]]&gt;7,"Delay",IF(Ecommerce_Sales[[#This Row],[Delivery_Time_Days]] = 0,"No delivery",IF(Ecommerce_Sales[[#This Row],[Delivery_Time_Days]]&lt;=7,"On-time")))</f>
        <v>On-time</v>
      </c>
      <c r="V4571" s="7">
        <f>Ecommerce_Sales[[#This Row],[Profit]]/Ecommerce_Sales[[#This Row],[Total_Price]]</f>
        <v>0.15014684287812041</v>
      </c>
      <c r="W4571" s="3">
        <v>409</v>
      </c>
      <c r="X4571" s="3"/>
    </row>
    <row r="4572" spans="1:24" x14ac:dyDescent="0.25">
      <c r="A4572" s="1" t="s">
        <v>11134</v>
      </c>
      <c r="B4572" s="1" t="s">
        <v>204</v>
      </c>
      <c r="C4572" s="1" t="s">
        <v>205</v>
      </c>
      <c r="D4572" s="1" t="s">
        <v>3594</v>
      </c>
      <c r="E4572" s="1" t="s">
        <v>1954</v>
      </c>
      <c r="F4572" s="2">
        <v>45650</v>
      </c>
      <c r="G4572" s="2">
        <v>45427</v>
      </c>
      <c r="H4572" s="2" t="str">
        <f>TEXT(Ecommerce_Sales[[#This Row],[Order_Date]],"mmmm")</f>
        <v>May</v>
      </c>
      <c r="I4572" s="2" t="str">
        <f>TEXT(Ecommerce_Sales[[#This Row],[Order_Date]],"yyyy")</f>
        <v>2024</v>
      </c>
      <c r="J4572" s="2" t="str">
        <f>TEXT(Ecommerce_Sales[[#This Row],[Order_Date]],"mmmm")</f>
        <v>May</v>
      </c>
      <c r="K4572" s="1" t="s">
        <v>1992</v>
      </c>
      <c r="L4572" s="1" t="s">
        <v>7931</v>
      </c>
      <c r="M4572" s="1" t="s">
        <v>2065</v>
      </c>
      <c r="N4572" s="1" t="s">
        <v>1978</v>
      </c>
      <c r="O4572" s="3">
        <v>503</v>
      </c>
      <c r="P4572">
        <v>3</v>
      </c>
      <c r="Q4572" s="3">
        <v>1510</v>
      </c>
      <c r="R4572" s="1" t="s">
        <v>1958</v>
      </c>
      <c r="S4572" s="3">
        <v>185</v>
      </c>
      <c r="U4572" t="str">
        <f>IF(Ecommerce_Sales[[#This Row],[Delivery_Time_Days]]&gt;7,"Delay",IF(Ecommerce_Sales[[#This Row],[Delivery_Time_Days]] = 0,"No delivery",IF(Ecommerce_Sales[[#This Row],[Delivery_Time_Days]]&lt;=7,"On-time")))</f>
        <v>No delivery</v>
      </c>
      <c r="V4572" s="7">
        <f>Ecommerce_Sales[[#This Row],[Profit]]/Ecommerce_Sales[[#This Row],[Total_Price]]</f>
        <v>0.34966887417218545</v>
      </c>
      <c r="W4572" s="3">
        <v>528</v>
      </c>
      <c r="X4572" s="3"/>
    </row>
    <row r="4573" spans="1:24" x14ac:dyDescent="0.25">
      <c r="A4573" s="1" t="s">
        <v>11135</v>
      </c>
      <c r="B4573" s="1" t="s">
        <v>456</v>
      </c>
      <c r="C4573" s="1" t="s">
        <v>457</v>
      </c>
      <c r="D4573" s="1" t="s">
        <v>2285</v>
      </c>
      <c r="E4573" s="1" t="s">
        <v>1996</v>
      </c>
      <c r="F4573" s="2">
        <v>45273</v>
      </c>
      <c r="G4573" s="2">
        <v>45219</v>
      </c>
      <c r="H4573" s="2" t="str">
        <f>TEXT(Ecommerce_Sales[[#This Row],[Order_Date]],"mmmm")</f>
        <v>October</v>
      </c>
      <c r="I4573" s="2" t="str">
        <f>TEXT(Ecommerce_Sales[[#This Row],[Order_Date]],"yyyy")</f>
        <v>2023</v>
      </c>
      <c r="J4573" s="2" t="str">
        <f>TEXT(Ecommerce_Sales[[#This Row],[Order_Date]],"mmmm")</f>
        <v>October</v>
      </c>
      <c r="K4573" s="1" t="s">
        <v>1947</v>
      </c>
      <c r="L4573" s="1" t="s">
        <v>5589</v>
      </c>
      <c r="M4573" s="1" t="s">
        <v>2054</v>
      </c>
      <c r="N4573" s="1" t="s">
        <v>1957</v>
      </c>
      <c r="O4573" s="3">
        <v>818</v>
      </c>
      <c r="P4573">
        <v>2</v>
      </c>
      <c r="Q4573" s="3">
        <v>1636</v>
      </c>
      <c r="R4573" s="1" t="s">
        <v>1958</v>
      </c>
      <c r="S4573" s="3">
        <v>234</v>
      </c>
      <c r="T4573">
        <v>5</v>
      </c>
      <c r="U4573" t="str">
        <f>IF(Ecommerce_Sales[[#This Row],[Delivery_Time_Days]]&gt;7,"Delay",IF(Ecommerce_Sales[[#This Row],[Delivery_Time_Days]] = 0,"No delivery",IF(Ecommerce_Sales[[#This Row],[Delivery_Time_Days]]&lt;=7,"On-time")))</f>
        <v>On-time</v>
      </c>
      <c r="V4573" s="7">
        <f>Ecommerce_Sales[[#This Row],[Profit]]/Ecommerce_Sales[[#This Row],[Total_Price]]</f>
        <v>0.1497555012224939</v>
      </c>
      <c r="W4573" s="3">
        <v>245</v>
      </c>
      <c r="X4573" s="3"/>
    </row>
    <row r="4574" spans="1:24" x14ac:dyDescent="0.25">
      <c r="A4574" s="1" t="s">
        <v>11136</v>
      </c>
      <c r="B4574" s="1" t="s">
        <v>631</v>
      </c>
      <c r="C4574" s="1" t="s">
        <v>632</v>
      </c>
      <c r="D4574" s="1" t="s">
        <v>3720</v>
      </c>
      <c r="E4574" s="1" t="s">
        <v>1954</v>
      </c>
      <c r="F4574" s="2">
        <v>45653</v>
      </c>
      <c r="G4574" s="2">
        <v>45136</v>
      </c>
      <c r="H4574" s="2" t="str">
        <f>TEXT(Ecommerce_Sales[[#This Row],[Order_Date]],"mmmm")</f>
        <v>July</v>
      </c>
      <c r="I4574" s="2" t="str">
        <f>TEXT(Ecommerce_Sales[[#This Row],[Order_Date]],"yyyy")</f>
        <v>2023</v>
      </c>
      <c r="J4574" s="2" t="str">
        <f>TEXT(Ecommerce_Sales[[#This Row],[Order_Date]],"mmmm")</f>
        <v>July</v>
      </c>
      <c r="K4574" s="1" t="s">
        <v>1992</v>
      </c>
      <c r="L4574" s="1" t="s">
        <v>11137</v>
      </c>
      <c r="M4574" s="1" t="s">
        <v>2072</v>
      </c>
      <c r="N4574" s="1" t="s">
        <v>1950</v>
      </c>
      <c r="O4574" s="3">
        <v>278</v>
      </c>
      <c r="P4574">
        <v>5</v>
      </c>
      <c r="Q4574" s="3">
        <v>1388</v>
      </c>
      <c r="R4574" s="1" t="s">
        <v>1958</v>
      </c>
      <c r="S4574" s="3">
        <v>156</v>
      </c>
      <c r="U4574" t="str">
        <f>IF(Ecommerce_Sales[[#This Row],[Delivery_Time_Days]]&gt;7,"Delay",IF(Ecommerce_Sales[[#This Row],[Delivery_Time_Days]] = 0,"No delivery",IF(Ecommerce_Sales[[#This Row],[Delivery_Time_Days]]&lt;=7,"On-time")))</f>
        <v>No delivery</v>
      </c>
      <c r="V4574" s="7">
        <f>Ecommerce_Sales[[#This Row],[Profit]]/Ecommerce_Sales[[#This Row],[Total_Price]]</f>
        <v>0.39985590778097985</v>
      </c>
      <c r="W4574" s="3">
        <v>555</v>
      </c>
      <c r="X4574" s="3"/>
    </row>
    <row r="4575" spans="1:24" x14ac:dyDescent="0.25">
      <c r="A4575" s="1" t="s">
        <v>11138</v>
      </c>
      <c r="B4575" s="1" t="s">
        <v>865</v>
      </c>
      <c r="C4575" s="1" t="s">
        <v>866</v>
      </c>
      <c r="D4575" s="1" t="s">
        <v>3570</v>
      </c>
      <c r="E4575" s="1" t="s">
        <v>1954</v>
      </c>
      <c r="F4575" s="2">
        <v>45617</v>
      </c>
      <c r="G4575" s="2">
        <v>45559</v>
      </c>
      <c r="H4575" s="2" t="str">
        <f>TEXT(Ecommerce_Sales[[#This Row],[Order_Date]],"mmmm")</f>
        <v>September</v>
      </c>
      <c r="I4575" s="2" t="str">
        <f>TEXT(Ecommerce_Sales[[#This Row],[Order_Date]],"yyyy")</f>
        <v>2024</v>
      </c>
      <c r="J4575" s="2" t="str">
        <f>TEXT(Ecommerce_Sales[[#This Row],[Order_Date]],"mmmm")</f>
        <v>September</v>
      </c>
      <c r="K4575" s="1" t="s">
        <v>1947</v>
      </c>
      <c r="L4575" s="1" t="s">
        <v>3156</v>
      </c>
      <c r="M4575" s="1" t="s">
        <v>1983</v>
      </c>
      <c r="N4575" s="1" t="s">
        <v>1950</v>
      </c>
      <c r="O4575" s="3">
        <v>1035</v>
      </c>
      <c r="P4575">
        <v>4</v>
      </c>
      <c r="Q4575" s="3">
        <v>4139</v>
      </c>
      <c r="R4575" s="1" t="s">
        <v>1951</v>
      </c>
      <c r="S4575" s="3">
        <v>416</v>
      </c>
      <c r="T4575">
        <v>8</v>
      </c>
      <c r="U4575" t="str">
        <f>IF(Ecommerce_Sales[[#This Row],[Delivery_Time_Days]]&gt;7,"Delay",IF(Ecommerce_Sales[[#This Row],[Delivery_Time_Days]] = 0,"No delivery",IF(Ecommerce_Sales[[#This Row],[Delivery_Time_Days]]&lt;=7,"On-time")))</f>
        <v>Delay</v>
      </c>
      <c r="V4575" s="7">
        <f>Ecommerce_Sales[[#This Row],[Profit]]/Ecommerce_Sales[[#This Row],[Total_Price]]</f>
        <v>0.39985503744865908</v>
      </c>
      <c r="W4575" s="3">
        <v>1655</v>
      </c>
      <c r="X4575" s="3"/>
    </row>
    <row r="4576" spans="1:24" x14ac:dyDescent="0.25">
      <c r="A4576" s="1" t="s">
        <v>11139</v>
      </c>
      <c r="B4576" s="1" t="s">
        <v>863</v>
      </c>
      <c r="C4576" s="1" t="s">
        <v>864</v>
      </c>
      <c r="D4576" s="1" t="s">
        <v>2178</v>
      </c>
      <c r="E4576" s="1" t="s">
        <v>1961</v>
      </c>
      <c r="F4576" s="2">
        <v>45176</v>
      </c>
      <c r="G4576" s="2">
        <v>45307</v>
      </c>
      <c r="H4576" s="2" t="str">
        <f>TEXT(Ecommerce_Sales[[#This Row],[Order_Date]],"mmmm")</f>
        <v>January</v>
      </c>
      <c r="I4576" s="2" t="str">
        <f>TEXT(Ecommerce_Sales[[#This Row],[Order_Date]],"yyyy")</f>
        <v>2024</v>
      </c>
      <c r="J4576" s="2" t="str">
        <f>TEXT(Ecommerce_Sales[[#This Row],[Order_Date]],"mmmm")</f>
        <v>January</v>
      </c>
      <c r="K4576" s="1" t="s">
        <v>1947</v>
      </c>
      <c r="L4576" s="1" t="s">
        <v>11140</v>
      </c>
      <c r="M4576" s="1" t="s">
        <v>2247</v>
      </c>
      <c r="N4576" s="1" t="s">
        <v>1957</v>
      </c>
      <c r="O4576" s="3">
        <v>133</v>
      </c>
      <c r="P4576">
        <v>1</v>
      </c>
      <c r="Q4576" s="3">
        <v>133</v>
      </c>
      <c r="R4576" s="1" t="s">
        <v>2016</v>
      </c>
      <c r="S4576" s="3">
        <v>10</v>
      </c>
      <c r="T4576">
        <v>7</v>
      </c>
      <c r="U4576" t="str">
        <f>IF(Ecommerce_Sales[[#This Row],[Delivery_Time_Days]]&gt;7,"Delay",IF(Ecommerce_Sales[[#This Row],[Delivery_Time_Days]] = 0,"No delivery",IF(Ecommerce_Sales[[#This Row],[Delivery_Time_Days]]&lt;=7,"On-time")))</f>
        <v>On-time</v>
      </c>
      <c r="V4576" s="7">
        <f>Ecommerce_Sales[[#This Row],[Profit]]/Ecommerce_Sales[[#This Row],[Total_Price]]</f>
        <v>0.15037593984962405</v>
      </c>
      <c r="W4576" s="3">
        <v>20</v>
      </c>
      <c r="X4576" s="3"/>
    </row>
    <row r="4577" spans="1:24" x14ac:dyDescent="0.25">
      <c r="A4577" s="1" t="s">
        <v>11141</v>
      </c>
      <c r="B4577" s="1" t="s">
        <v>1295</v>
      </c>
      <c r="C4577" s="1" t="s">
        <v>1296</v>
      </c>
      <c r="D4577" s="1" t="s">
        <v>6967</v>
      </c>
      <c r="E4577" s="1" t="s">
        <v>1954</v>
      </c>
      <c r="F4577" s="2">
        <v>45111</v>
      </c>
      <c r="G4577" s="2">
        <v>45032</v>
      </c>
      <c r="H4577" s="2" t="str">
        <f>TEXT(Ecommerce_Sales[[#This Row],[Order_Date]],"mmmm")</f>
        <v>April</v>
      </c>
      <c r="I4577" s="2" t="str">
        <f>TEXT(Ecommerce_Sales[[#This Row],[Order_Date]],"yyyy")</f>
        <v>2023</v>
      </c>
      <c r="J4577" s="2" t="str">
        <f>TEXT(Ecommerce_Sales[[#This Row],[Order_Date]],"mmmm")</f>
        <v>April</v>
      </c>
      <c r="K4577" s="1" t="s">
        <v>1947</v>
      </c>
      <c r="L4577" s="1" t="s">
        <v>11142</v>
      </c>
      <c r="M4577" s="1" t="s">
        <v>2247</v>
      </c>
      <c r="N4577" s="1" t="s">
        <v>1957</v>
      </c>
      <c r="O4577" s="3">
        <v>622</v>
      </c>
      <c r="P4577">
        <v>1</v>
      </c>
      <c r="Q4577" s="3">
        <v>622</v>
      </c>
      <c r="R4577" s="1" t="s">
        <v>1951</v>
      </c>
      <c r="S4577" s="3">
        <v>56</v>
      </c>
      <c r="T4577">
        <v>6</v>
      </c>
      <c r="U4577" t="str">
        <f>IF(Ecommerce_Sales[[#This Row],[Delivery_Time_Days]]&gt;7,"Delay",IF(Ecommerce_Sales[[#This Row],[Delivery_Time_Days]] = 0,"No delivery",IF(Ecommerce_Sales[[#This Row],[Delivery_Time_Days]]&lt;=7,"On-time")))</f>
        <v>On-time</v>
      </c>
      <c r="V4577" s="7">
        <f>Ecommerce_Sales[[#This Row],[Profit]]/Ecommerce_Sales[[#This Row],[Total_Price]]</f>
        <v>0.14951768488745981</v>
      </c>
      <c r="W4577" s="3">
        <v>93</v>
      </c>
      <c r="X4577" s="3"/>
    </row>
    <row r="4578" spans="1:24" x14ac:dyDescent="0.25">
      <c r="A4578" s="1" t="s">
        <v>11143</v>
      </c>
      <c r="B4578" s="1" t="s">
        <v>1506</v>
      </c>
      <c r="C4578" s="1" t="s">
        <v>1507</v>
      </c>
      <c r="D4578" s="1" t="s">
        <v>11119</v>
      </c>
      <c r="E4578" s="1" t="s">
        <v>1996</v>
      </c>
      <c r="F4578" s="2">
        <v>45539</v>
      </c>
      <c r="G4578" s="2">
        <v>45094</v>
      </c>
      <c r="H4578" s="2" t="str">
        <f>TEXT(Ecommerce_Sales[[#This Row],[Order_Date]],"mmmm")</f>
        <v>June</v>
      </c>
      <c r="I4578" s="2" t="str">
        <f>TEXT(Ecommerce_Sales[[#This Row],[Order_Date]],"yyyy")</f>
        <v>2023</v>
      </c>
      <c r="J4578" s="2" t="str">
        <f>TEXT(Ecommerce_Sales[[#This Row],[Order_Date]],"mmmm")</f>
        <v>June</v>
      </c>
      <c r="K4578" s="1" t="s">
        <v>1947</v>
      </c>
      <c r="L4578" s="1" t="s">
        <v>5244</v>
      </c>
      <c r="M4578" s="1" t="s">
        <v>1998</v>
      </c>
      <c r="N4578" s="1" t="s">
        <v>1973</v>
      </c>
      <c r="O4578" s="3">
        <v>262</v>
      </c>
      <c r="P4578">
        <v>6</v>
      </c>
      <c r="Q4578" s="3">
        <v>1572</v>
      </c>
      <c r="R4578" s="1" t="s">
        <v>2012</v>
      </c>
      <c r="S4578" s="3">
        <v>101</v>
      </c>
      <c r="T4578">
        <v>10</v>
      </c>
      <c r="U4578" t="str">
        <f>IF(Ecommerce_Sales[[#This Row],[Delivery_Time_Days]]&gt;7,"Delay",IF(Ecommerce_Sales[[#This Row],[Delivery_Time_Days]] = 0,"No delivery",IF(Ecommerce_Sales[[#This Row],[Delivery_Time_Days]]&lt;=7,"On-time")))</f>
        <v>Delay</v>
      </c>
      <c r="V4578" s="7">
        <f>Ecommerce_Sales[[#This Row],[Profit]]/Ecommerce_Sales[[#This Row],[Total_Price]]</f>
        <v>0.30025445292620867</v>
      </c>
      <c r="W4578" s="3">
        <v>472</v>
      </c>
      <c r="X4578" s="3"/>
    </row>
    <row r="4579" spans="1:24" x14ac:dyDescent="0.25">
      <c r="A4579" s="1" t="s">
        <v>11144</v>
      </c>
      <c r="B4579" s="1" t="s">
        <v>314</v>
      </c>
      <c r="C4579" s="1" t="s">
        <v>315</v>
      </c>
      <c r="D4579" s="1" t="s">
        <v>2129</v>
      </c>
      <c r="E4579" s="1" t="s">
        <v>1961</v>
      </c>
      <c r="F4579" s="2">
        <v>45606</v>
      </c>
      <c r="G4579" s="2">
        <v>45654</v>
      </c>
      <c r="H4579" s="2" t="str">
        <f>TEXT(Ecommerce_Sales[[#This Row],[Order_Date]],"mmmm")</f>
        <v>December</v>
      </c>
      <c r="I4579" s="2" t="str">
        <f>TEXT(Ecommerce_Sales[[#This Row],[Order_Date]],"yyyy")</f>
        <v>2024</v>
      </c>
      <c r="J4579" s="2" t="str">
        <f>TEXT(Ecommerce_Sales[[#This Row],[Order_Date]],"mmmm")</f>
        <v>December</v>
      </c>
      <c r="K4579" s="1" t="s">
        <v>1947</v>
      </c>
      <c r="L4579" s="1" t="s">
        <v>7871</v>
      </c>
      <c r="M4579" s="1" t="s">
        <v>1963</v>
      </c>
      <c r="N4579" s="1" t="s">
        <v>1957</v>
      </c>
      <c r="O4579" s="3">
        <v>409</v>
      </c>
      <c r="P4579">
        <v>2</v>
      </c>
      <c r="Q4579" s="3">
        <v>819</v>
      </c>
      <c r="R4579" s="1" t="s">
        <v>1958</v>
      </c>
      <c r="S4579" s="3">
        <v>57</v>
      </c>
      <c r="T4579">
        <v>7</v>
      </c>
      <c r="U4579" t="str">
        <f>IF(Ecommerce_Sales[[#This Row],[Delivery_Time_Days]]&gt;7,"Delay",IF(Ecommerce_Sales[[#This Row],[Delivery_Time_Days]] = 0,"No delivery",IF(Ecommerce_Sales[[#This Row],[Delivery_Time_Days]]&lt;=7,"On-time")))</f>
        <v>On-time</v>
      </c>
      <c r="V4579" s="7">
        <f>Ecommerce_Sales[[#This Row],[Profit]]/Ecommerce_Sales[[#This Row],[Total_Price]]</f>
        <v>0.15018315018315018</v>
      </c>
      <c r="W4579" s="3">
        <v>123</v>
      </c>
      <c r="X4579" s="3"/>
    </row>
    <row r="4580" spans="1:24" x14ac:dyDescent="0.25">
      <c r="A4580" s="1" t="s">
        <v>11145</v>
      </c>
      <c r="B4580" s="1" t="s">
        <v>1213</v>
      </c>
      <c r="C4580" s="1" t="s">
        <v>1214</v>
      </c>
      <c r="D4580" s="1" t="s">
        <v>1991</v>
      </c>
      <c r="E4580" s="1" t="s">
        <v>1966</v>
      </c>
      <c r="F4580" s="2">
        <v>45337</v>
      </c>
      <c r="G4580" s="2">
        <v>45512</v>
      </c>
      <c r="H4580" s="2" t="str">
        <f>TEXT(Ecommerce_Sales[[#This Row],[Order_Date]],"mmmm")</f>
        <v>August</v>
      </c>
      <c r="I4580" s="2" t="str">
        <f>TEXT(Ecommerce_Sales[[#This Row],[Order_Date]],"yyyy")</f>
        <v>2024</v>
      </c>
      <c r="J4580" s="2" t="str">
        <f>TEXT(Ecommerce_Sales[[#This Row],[Order_Date]],"mmmm")</f>
        <v>August</v>
      </c>
      <c r="K4580" s="1" t="s">
        <v>1947</v>
      </c>
      <c r="L4580" s="1" t="s">
        <v>4120</v>
      </c>
      <c r="M4580" s="1" t="s">
        <v>1949</v>
      </c>
      <c r="N4580" s="1" t="s">
        <v>1950</v>
      </c>
      <c r="O4580" s="3">
        <v>119</v>
      </c>
      <c r="P4580">
        <v>3</v>
      </c>
      <c r="Q4580" s="3">
        <v>357</v>
      </c>
      <c r="R4580" s="1" t="s">
        <v>2008</v>
      </c>
      <c r="S4580" s="3">
        <v>50</v>
      </c>
      <c r="T4580">
        <v>3</v>
      </c>
      <c r="U4580" t="str">
        <f>IF(Ecommerce_Sales[[#This Row],[Delivery_Time_Days]]&gt;7,"Delay",IF(Ecommerce_Sales[[#This Row],[Delivery_Time_Days]] = 0,"No delivery",IF(Ecommerce_Sales[[#This Row],[Delivery_Time_Days]]&lt;=7,"On-time")))</f>
        <v>On-time</v>
      </c>
      <c r="V4580" s="7">
        <f>Ecommerce_Sales[[#This Row],[Profit]]/Ecommerce_Sales[[#This Row],[Total_Price]]</f>
        <v>0.40056022408963587</v>
      </c>
      <c r="W4580" s="3">
        <v>143</v>
      </c>
      <c r="X4580" s="3"/>
    </row>
    <row r="4581" spans="1:24" x14ac:dyDescent="0.25">
      <c r="A4581" s="1" t="s">
        <v>11146</v>
      </c>
      <c r="B4581" s="1" t="s">
        <v>1275</v>
      </c>
      <c r="C4581" s="1" t="s">
        <v>1276</v>
      </c>
      <c r="D4581" s="1" t="s">
        <v>2060</v>
      </c>
      <c r="E4581" s="1" t="s">
        <v>1966</v>
      </c>
      <c r="F4581" s="2">
        <v>45291</v>
      </c>
      <c r="G4581" s="2">
        <v>45448</v>
      </c>
      <c r="H4581" s="2" t="str">
        <f>TEXT(Ecommerce_Sales[[#This Row],[Order_Date]],"mmmm")</f>
        <v>June</v>
      </c>
      <c r="I4581" s="2" t="str">
        <f>TEXT(Ecommerce_Sales[[#This Row],[Order_Date]],"yyyy")</f>
        <v>2024</v>
      </c>
      <c r="J4581" s="2" t="str">
        <f>TEXT(Ecommerce_Sales[[#This Row],[Order_Date]],"mmmm")</f>
        <v>June</v>
      </c>
      <c r="K4581" s="1" t="s">
        <v>1947</v>
      </c>
      <c r="L4581" s="1" t="s">
        <v>11147</v>
      </c>
      <c r="M4581" s="1" t="s">
        <v>1977</v>
      </c>
      <c r="N4581" s="1" t="s">
        <v>1978</v>
      </c>
      <c r="O4581" s="3">
        <v>66</v>
      </c>
      <c r="P4581">
        <v>3</v>
      </c>
      <c r="Q4581" s="3">
        <v>199</v>
      </c>
      <c r="R4581" s="1" t="s">
        <v>1958</v>
      </c>
      <c r="S4581" s="3">
        <v>10</v>
      </c>
      <c r="T4581">
        <v>9</v>
      </c>
      <c r="U4581" t="str">
        <f>IF(Ecommerce_Sales[[#This Row],[Delivery_Time_Days]]&gt;7,"Delay",IF(Ecommerce_Sales[[#This Row],[Delivery_Time_Days]] = 0,"No delivery",IF(Ecommerce_Sales[[#This Row],[Delivery_Time_Days]]&lt;=7,"On-time")))</f>
        <v>Delay</v>
      </c>
      <c r="V4581" s="7">
        <f>Ecommerce_Sales[[#This Row],[Profit]]/Ecommerce_Sales[[#This Row],[Total_Price]]</f>
        <v>0.35175879396984927</v>
      </c>
      <c r="W4581" s="3">
        <v>70</v>
      </c>
      <c r="X4581" s="3"/>
    </row>
    <row r="4582" spans="1:24" x14ac:dyDescent="0.25">
      <c r="A4582" s="1" t="s">
        <v>11148</v>
      </c>
      <c r="B4582" s="1" t="s">
        <v>1745</v>
      </c>
      <c r="C4582" s="1" t="s">
        <v>1746</v>
      </c>
      <c r="D4582" s="1" t="s">
        <v>9218</v>
      </c>
      <c r="E4582" s="1" t="s">
        <v>1996</v>
      </c>
      <c r="F4582" s="2">
        <v>44928</v>
      </c>
      <c r="G4582" s="2">
        <v>45324</v>
      </c>
      <c r="H4582" s="2" t="str">
        <f>TEXT(Ecommerce_Sales[[#This Row],[Order_Date]],"mmmm")</f>
        <v>February</v>
      </c>
      <c r="I4582" s="2" t="str">
        <f>TEXT(Ecommerce_Sales[[#This Row],[Order_Date]],"yyyy")</f>
        <v>2024</v>
      </c>
      <c r="J4582" s="2" t="str">
        <f>TEXT(Ecommerce_Sales[[#This Row],[Order_Date]],"mmmm")</f>
        <v>February</v>
      </c>
      <c r="K4582" s="1" t="s">
        <v>1992</v>
      </c>
      <c r="L4582" s="1" t="s">
        <v>11149</v>
      </c>
      <c r="M4582" s="1" t="s">
        <v>1956</v>
      </c>
      <c r="N4582" s="1" t="s">
        <v>1957</v>
      </c>
      <c r="O4582" s="3">
        <v>794</v>
      </c>
      <c r="P4582">
        <v>3</v>
      </c>
      <c r="Q4582" s="3">
        <v>2381</v>
      </c>
      <c r="R4582" s="1" t="s">
        <v>2012</v>
      </c>
      <c r="S4582" s="3">
        <v>136</v>
      </c>
      <c r="U4582" t="str">
        <f>IF(Ecommerce_Sales[[#This Row],[Delivery_Time_Days]]&gt;7,"Delay",IF(Ecommerce_Sales[[#This Row],[Delivery_Time_Days]] = 0,"No delivery",IF(Ecommerce_Sales[[#This Row],[Delivery_Time_Days]]&lt;=7,"On-time")))</f>
        <v>No delivery</v>
      </c>
      <c r="V4582" s="7">
        <f>Ecommerce_Sales[[#This Row],[Profit]]/Ecommerce_Sales[[#This Row],[Total_Price]]</f>
        <v>0.14993700125997481</v>
      </c>
      <c r="W4582" s="3">
        <v>357</v>
      </c>
      <c r="X4582" s="3"/>
    </row>
    <row r="4583" spans="1:24" x14ac:dyDescent="0.25">
      <c r="A4583" s="1" t="s">
        <v>11150</v>
      </c>
      <c r="B4583" s="1" t="s">
        <v>1702</v>
      </c>
      <c r="C4583" s="1" t="s">
        <v>1338</v>
      </c>
      <c r="D4583" s="1" t="s">
        <v>6311</v>
      </c>
      <c r="E4583" s="1" t="s">
        <v>2005</v>
      </c>
      <c r="F4583" s="2">
        <v>45078</v>
      </c>
      <c r="G4583" s="2">
        <v>45098</v>
      </c>
      <c r="H4583" s="2" t="str">
        <f>TEXT(Ecommerce_Sales[[#This Row],[Order_Date]],"mmmm")</f>
        <v>June</v>
      </c>
      <c r="I4583" s="2" t="str">
        <f>TEXT(Ecommerce_Sales[[#This Row],[Order_Date]],"yyyy")</f>
        <v>2023</v>
      </c>
      <c r="J4583" s="2" t="str">
        <f>TEXT(Ecommerce_Sales[[#This Row],[Order_Date]],"mmmm")</f>
        <v>June</v>
      </c>
      <c r="K4583" s="1" t="s">
        <v>1947</v>
      </c>
      <c r="L4583" s="1" t="s">
        <v>10632</v>
      </c>
      <c r="M4583" s="1" t="s">
        <v>2026</v>
      </c>
      <c r="N4583" s="1" t="s">
        <v>1978</v>
      </c>
      <c r="O4583" s="3">
        <v>123</v>
      </c>
      <c r="P4583">
        <v>4</v>
      </c>
      <c r="Q4583" s="3">
        <v>493</v>
      </c>
      <c r="R4583" s="1" t="s">
        <v>1958</v>
      </c>
      <c r="S4583" s="3">
        <v>69</v>
      </c>
      <c r="T4583">
        <v>2</v>
      </c>
      <c r="U4583" t="str">
        <f>IF(Ecommerce_Sales[[#This Row],[Delivery_Time_Days]]&gt;7,"Delay",IF(Ecommerce_Sales[[#This Row],[Delivery_Time_Days]] = 0,"No delivery",IF(Ecommerce_Sales[[#This Row],[Delivery_Time_Days]]&lt;=7,"On-time")))</f>
        <v>On-time</v>
      </c>
      <c r="V4583" s="7">
        <f>Ecommerce_Sales[[#This Row],[Profit]]/Ecommerce_Sales[[#This Row],[Total_Price]]</f>
        <v>0.35091277890466532</v>
      </c>
      <c r="W4583" s="3">
        <v>173</v>
      </c>
      <c r="X4583" s="3"/>
    </row>
    <row r="4584" spans="1:24" x14ac:dyDescent="0.25">
      <c r="A4584" s="1" t="s">
        <v>11151</v>
      </c>
      <c r="B4584" s="1" t="s">
        <v>1264</v>
      </c>
      <c r="C4584" s="1" t="s">
        <v>1265</v>
      </c>
      <c r="D4584" s="1" t="s">
        <v>2816</v>
      </c>
      <c r="E4584" s="1" t="s">
        <v>1946</v>
      </c>
      <c r="F4584" s="2">
        <v>45174</v>
      </c>
      <c r="G4584" s="2">
        <v>45001</v>
      </c>
      <c r="H4584" s="2" t="str">
        <f>TEXT(Ecommerce_Sales[[#This Row],[Order_Date]],"mmmm")</f>
        <v>March</v>
      </c>
      <c r="I4584" s="2" t="str">
        <f>TEXT(Ecommerce_Sales[[#This Row],[Order_Date]],"yyyy")</f>
        <v>2023</v>
      </c>
      <c r="J4584" s="2" t="str">
        <f>TEXT(Ecommerce_Sales[[#This Row],[Order_Date]],"mmmm")</f>
        <v>March</v>
      </c>
      <c r="K4584" s="1" t="s">
        <v>1986</v>
      </c>
      <c r="L4584" s="1" t="s">
        <v>8746</v>
      </c>
      <c r="M4584" s="1" t="s">
        <v>2079</v>
      </c>
      <c r="N4584" s="1" t="s">
        <v>1973</v>
      </c>
      <c r="O4584" s="3">
        <v>585</v>
      </c>
      <c r="P4584">
        <v>2</v>
      </c>
      <c r="Q4584" s="3">
        <v>1170</v>
      </c>
      <c r="R4584" s="1" t="s">
        <v>1958</v>
      </c>
      <c r="S4584" s="3">
        <v>100</v>
      </c>
      <c r="U4584" t="str">
        <f>IF(Ecommerce_Sales[[#This Row],[Delivery_Time_Days]]&gt;7,"Delay",IF(Ecommerce_Sales[[#This Row],[Delivery_Time_Days]] = 0,"No delivery",IF(Ecommerce_Sales[[#This Row],[Delivery_Time_Days]]&lt;=7,"On-time")))</f>
        <v>No delivery</v>
      </c>
      <c r="V4584" s="7">
        <f>Ecommerce_Sales[[#This Row],[Profit]]/Ecommerce_Sales[[#This Row],[Total_Price]]</f>
        <v>0.3</v>
      </c>
      <c r="W4584" s="3">
        <v>351</v>
      </c>
      <c r="X4584" s="3"/>
    </row>
    <row r="4585" spans="1:24" x14ac:dyDescent="0.25">
      <c r="A4585" s="1" t="s">
        <v>11152</v>
      </c>
      <c r="B4585" s="1" t="s">
        <v>214</v>
      </c>
      <c r="C4585" s="1" t="s">
        <v>1715</v>
      </c>
      <c r="D4585" s="1" t="s">
        <v>4744</v>
      </c>
      <c r="E4585" s="1" t="s">
        <v>1961</v>
      </c>
      <c r="F4585" s="2">
        <v>45124</v>
      </c>
      <c r="G4585" s="2">
        <v>45381</v>
      </c>
      <c r="H4585" s="2" t="str">
        <f>TEXT(Ecommerce_Sales[[#This Row],[Order_Date]],"mmmm")</f>
        <v>March</v>
      </c>
      <c r="I4585" s="2" t="str">
        <f>TEXT(Ecommerce_Sales[[#This Row],[Order_Date]],"yyyy")</f>
        <v>2024</v>
      </c>
      <c r="J4585" s="2" t="str">
        <f>TEXT(Ecommerce_Sales[[#This Row],[Order_Date]],"mmmm")</f>
        <v>March</v>
      </c>
      <c r="K4585" s="1" t="s">
        <v>1947</v>
      </c>
      <c r="L4585" s="1" t="s">
        <v>11153</v>
      </c>
      <c r="M4585" s="1" t="s">
        <v>1983</v>
      </c>
      <c r="N4585" s="1" t="s">
        <v>1950</v>
      </c>
      <c r="O4585" s="3">
        <v>57</v>
      </c>
      <c r="P4585">
        <v>5</v>
      </c>
      <c r="Q4585" s="3">
        <v>284</v>
      </c>
      <c r="R4585" s="1" t="s">
        <v>1951</v>
      </c>
      <c r="S4585" s="3">
        <v>15</v>
      </c>
      <c r="T4585">
        <v>7</v>
      </c>
      <c r="U4585" t="str">
        <f>IF(Ecommerce_Sales[[#This Row],[Delivery_Time_Days]]&gt;7,"Delay",IF(Ecommerce_Sales[[#This Row],[Delivery_Time_Days]] = 0,"No delivery",IF(Ecommerce_Sales[[#This Row],[Delivery_Time_Days]]&lt;=7,"On-time")))</f>
        <v>On-time</v>
      </c>
      <c r="V4585" s="7">
        <f>Ecommerce_Sales[[#This Row],[Profit]]/Ecommerce_Sales[[#This Row],[Total_Price]]</f>
        <v>0.40140845070422537</v>
      </c>
      <c r="W4585" s="3">
        <v>114</v>
      </c>
      <c r="X4585" s="3"/>
    </row>
    <row r="4586" spans="1:24" x14ac:dyDescent="0.25">
      <c r="A4586" s="1" t="s">
        <v>11154</v>
      </c>
      <c r="B4586" s="1" t="s">
        <v>448</v>
      </c>
      <c r="C4586" s="1" t="s">
        <v>449</v>
      </c>
      <c r="D4586" s="1" t="s">
        <v>1965</v>
      </c>
      <c r="E4586" s="1" t="s">
        <v>1966</v>
      </c>
      <c r="F4586" s="2">
        <v>45186</v>
      </c>
      <c r="G4586" s="2">
        <v>45134</v>
      </c>
      <c r="H4586" s="2" t="str">
        <f>TEXT(Ecommerce_Sales[[#This Row],[Order_Date]],"mmmm")</f>
        <v>July</v>
      </c>
      <c r="I4586" s="2" t="str">
        <f>TEXT(Ecommerce_Sales[[#This Row],[Order_Date]],"yyyy")</f>
        <v>2023</v>
      </c>
      <c r="J4586" s="2" t="str">
        <f>TEXT(Ecommerce_Sales[[#This Row],[Order_Date]],"mmmm")</f>
        <v>July</v>
      </c>
      <c r="K4586" s="1" t="s">
        <v>1947</v>
      </c>
      <c r="L4586" s="1" t="s">
        <v>11155</v>
      </c>
      <c r="M4586" s="1" t="s">
        <v>2007</v>
      </c>
      <c r="N4586" s="1" t="s">
        <v>1973</v>
      </c>
      <c r="O4586" s="3">
        <v>812</v>
      </c>
      <c r="P4586">
        <v>1</v>
      </c>
      <c r="Q4586" s="3">
        <v>812</v>
      </c>
      <c r="R4586" s="1" t="s">
        <v>1958</v>
      </c>
      <c r="S4586" s="3">
        <v>63</v>
      </c>
      <c r="T4586">
        <v>2</v>
      </c>
      <c r="U4586" t="str">
        <f>IF(Ecommerce_Sales[[#This Row],[Delivery_Time_Days]]&gt;7,"Delay",IF(Ecommerce_Sales[[#This Row],[Delivery_Time_Days]] = 0,"No delivery",IF(Ecommerce_Sales[[#This Row],[Delivery_Time_Days]]&lt;=7,"On-time")))</f>
        <v>On-time</v>
      </c>
      <c r="V4586" s="7">
        <f>Ecommerce_Sales[[#This Row],[Profit]]/Ecommerce_Sales[[#This Row],[Total_Price]]</f>
        <v>0.29926108374384236</v>
      </c>
      <c r="W4586" s="3">
        <v>243</v>
      </c>
      <c r="X4586" s="3"/>
    </row>
    <row r="4587" spans="1:24" x14ac:dyDescent="0.25">
      <c r="A4587" s="1" t="s">
        <v>11156</v>
      </c>
      <c r="B4587" s="1" t="s">
        <v>106</v>
      </c>
      <c r="C4587" s="1" t="s">
        <v>107</v>
      </c>
      <c r="D4587" s="1" t="s">
        <v>4390</v>
      </c>
      <c r="E4587" s="1" t="s">
        <v>1981</v>
      </c>
      <c r="F4587" s="2">
        <v>45593</v>
      </c>
      <c r="G4587" s="2">
        <v>45342</v>
      </c>
      <c r="H4587" s="2" t="str">
        <f>TEXT(Ecommerce_Sales[[#This Row],[Order_Date]],"mmmm")</f>
        <v>February</v>
      </c>
      <c r="I4587" s="2" t="str">
        <f>TEXT(Ecommerce_Sales[[#This Row],[Order_Date]],"yyyy")</f>
        <v>2024</v>
      </c>
      <c r="J4587" s="2" t="str">
        <f>TEXT(Ecommerce_Sales[[#This Row],[Order_Date]],"mmmm")</f>
        <v>February</v>
      </c>
      <c r="K4587" s="1" t="s">
        <v>1947</v>
      </c>
      <c r="L4587" s="1" t="s">
        <v>2841</v>
      </c>
      <c r="M4587" s="1" t="s">
        <v>2007</v>
      </c>
      <c r="N4587" s="1" t="s">
        <v>1973</v>
      </c>
      <c r="O4587" s="3">
        <v>155</v>
      </c>
      <c r="P4587">
        <v>4</v>
      </c>
      <c r="Q4587" s="3">
        <v>618</v>
      </c>
      <c r="R4587" s="1" t="s">
        <v>1958</v>
      </c>
      <c r="S4587" s="3">
        <v>46</v>
      </c>
      <c r="T4587">
        <v>3</v>
      </c>
      <c r="U4587" t="str">
        <f>IF(Ecommerce_Sales[[#This Row],[Delivery_Time_Days]]&gt;7,"Delay",IF(Ecommerce_Sales[[#This Row],[Delivery_Time_Days]] = 0,"No delivery",IF(Ecommerce_Sales[[#This Row],[Delivery_Time_Days]]&lt;=7,"On-time")))</f>
        <v>On-time</v>
      </c>
      <c r="V4587" s="7">
        <f>Ecommerce_Sales[[#This Row],[Profit]]/Ecommerce_Sales[[#This Row],[Total_Price]]</f>
        <v>0.29935275080906149</v>
      </c>
      <c r="W4587" s="3">
        <v>185</v>
      </c>
      <c r="X4587" s="3"/>
    </row>
    <row r="4588" spans="1:24" x14ac:dyDescent="0.25">
      <c r="A4588" s="1" t="s">
        <v>11157</v>
      </c>
      <c r="B4588" s="1" t="s">
        <v>436</v>
      </c>
      <c r="C4588" s="1" t="s">
        <v>437</v>
      </c>
      <c r="D4588" s="1" t="s">
        <v>3501</v>
      </c>
      <c r="E4588" s="1" t="s">
        <v>1981</v>
      </c>
      <c r="F4588" s="2">
        <v>44987</v>
      </c>
      <c r="G4588" s="2">
        <v>45281</v>
      </c>
      <c r="H4588" s="2" t="str">
        <f>TEXT(Ecommerce_Sales[[#This Row],[Order_Date]],"mmmm")</f>
        <v>December</v>
      </c>
      <c r="I4588" s="2" t="str">
        <f>TEXT(Ecommerce_Sales[[#This Row],[Order_Date]],"yyyy")</f>
        <v>2023</v>
      </c>
      <c r="J4588" s="2" t="str">
        <f>TEXT(Ecommerce_Sales[[#This Row],[Order_Date]],"mmmm")</f>
        <v>December</v>
      </c>
      <c r="K4588" s="1" t="s">
        <v>1947</v>
      </c>
      <c r="L4588" s="1" t="s">
        <v>11158</v>
      </c>
      <c r="M4588" s="1" t="s">
        <v>1983</v>
      </c>
      <c r="N4588" s="1" t="s">
        <v>1950</v>
      </c>
      <c r="O4588" s="3">
        <v>1716</v>
      </c>
      <c r="P4588">
        <v>4</v>
      </c>
      <c r="Q4588" s="3">
        <v>6862</v>
      </c>
      <c r="R4588" s="1" t="s">
        <v>1958</v>
      </c>
      <c r="S4588" s="3">
        <v>433</v>
      </c>
      <c r="T4588">
        <v>10</v>
      </c>
      <c r="U4588" t="str">
        <f>IF(Ecommerce_Sales[[#This Row],[Delivery_Time_Days]]&gt;7,"Delay",IF(Ecommerce_Sales[[#This Row],[Delivery_Time_Days]] = 0,"No delivery",IF(Ecommerce_Sales[[#This Row],[Delivery_Time_Days]]&lt;=7,"On-time")))</f>
        <v>Delay</v>
      </c>
      <c r="V4588" s="7">
        <f>Ecommerce_Sales[[#This Row],[Profit]]/Ecommerce_Sales[[#This Row],[Total_Price]]</f>
        <v>0.40002914602156808</v>
      </c>
      <c r="W4588" s="3">
        <v>2745</v>
      </c>
      <c r="X4588" s="3"/>
    </row>
    <row r="4589" spans="1:24" x14ac:dyDescent="0.25">
      <c r="A4589" s="1" t="s">
        <v>11159</v>
      </c>
      <c r="B4589" s="1" t="s">
        <v>220</v>
      </c>
      <c r="C4589" s="1" t="s">
        <v>221</v>
      </c>
      <c r="D4589" s="1" t="s">
        <v>3989</v>
      </c>
      <c r="E4589" s="1" t="s">
        <v>1981</v>
      </c>
      <c r="F4589" s="2">
        <v>45567</v>
      </c>
      <c r="G4589" s="2">
        <v>45130</v>
      </c>
      <c r="H4589" s="2" t="str">
        <f>TEXT(Ecommerce_Sales[[#This Row],[Order_Date]],"mmmm")</f>
        <v>July</v>
      </c>
      <c r="I4589" s="2" t="str">
        <f>TEXT(Ecommerce_Sales[[#This Row],[Order_Date]],"yyyy")</f>
        <v>2023</v>
      </c>
      <c r="J4589" s="2" t="str">
        <f>TEXT(Ecommerce_Sales[[#This Row],[Order_Date]],"mmmm")</f>
        <v>July</v>
      </c>
      <c r="K4589" s="1" t="s">
        <v>1947</v>
      </c>
      <c r="L4589" s="1" t="s">
        <v>3758</v>
      </c>
      <c r="M4589" s="1" t="s">
        <v>2058</v>
      </c>
      <c r="N4589" s="1" t="s">
        <v>1950</v>
      </c>
      <c r="O4589" s="3">
        <v>645</v>
      </c>
      <c r="P4589">
        <v>1</v>
      </c>
      <c r="Q4589" s="3">
        <v>645</v>
      </c>
      <c r="R4589" s="1" t="s">
        <v>2012</v>
      </c>
      <c r="S4589" s="3">
        <v>57</v>
      </c>
      <c r="T4589">
        <v>8</v>
      </c>
      <c r="U4589" t="str">
        <f>IF(Ecommerce_Sales[[#This Row],[Delivery_Time_Days]]&gt;7,"Delay",IF(Ecommerce_Sales[[#This Row],[Delivery_Time_Days]] = 0,"No delivery",IF(Ecommerce_Sales[[#This Row],[Delivery_Time_Days]]&lt;=7,"On-time")))</f>
        <v>Delay</v>
      </c>
      <c r="V4589" s="7">
        <f>Ecommerce_Sales[[#This Row],[Profit]]/Ecommerce_Sales[[#This Row],[Total_Price]]</f>
        <v>0.4</v>
      </c>
      <c r="W4589" s="3">
        <v>258</v>
      </c>
      <c r="X4589" s="3"/>
    </row>
    <row r="4590" spans="1:24" x14ac:dyDescent="0.25">
      <c r="A4590" s="1" t="s">
        <v>11160</v>
      </c>
      <c r="B4590" s="1" t="s">
        <v>56</v>
      </c>
      <c r="C4590" s="1" t="s">
        <v>887</v>
      </c>
      <c r="D4590" s="1" t="s">
        <v>3850</v>
      </c>
      <c r="E4590" s="1" t="s">
        <v>1981</v>
      </c>
      <c r="F4590" s="2">
        <v>45488</v>
      </c>
      <c r="G4590" s="2">
        <v>45011</v>
      </c>
      <c r="H4590" s="2" t="str">
        <f>TEXT(Ecommerce_Sales[[#This Row],[Order_Date]],"mmmm")</f>
        <v>March</v>
      </c>
      <c r="I4590" s="2" t="str">
        <f>TEXT(Ecommerce_Sales[[#This Row],[Order_Date]],"yyyy")</f>
        <v>2023</v>
      </c>
      <c r="J4590" s="2" t="str">
        <f>TEXT(Ecommerce_Sales[[#This Row],[Order_Date]],"mmmm")</f>
        <v>March</v>
      </c>
      <c r="K4590" s="1" t="s">
        <v>1947</v>
      </c>
      <c r="L4590" s="1" t="s">
        <v>9197</v>
      </c>
      <c r="M4590" s="1" t="s">
        <v>2072</v>
      </c>
      <c r="N4590" s="1" t="s">
        <v>1950</v>
      </c>
      <c r="O4590" s="3">
        <v>663</v>
      </c>
      <c r="P4590">
        <v>3</v>
      </c>
      <c r="Q4590" s="3">
        <v>1990</v>
      </c>
      <c r="R4590" s="1" t="s">
        <v>1958</v>
      </c>
      <c r="S4590" s="3">
        <v>150</v>
      </c>
      <c r="T4590">
        <v>6</v>
      </c>
      <c r="U4590" t="str">
        <f>IF(Ecommerce_Sales[[#This Row],[Delivery_Time_Days]]&gt;7,"Delay",IF(Ecommerce_Sales[[#This Row],[Delivery_Time_Days]] = 0,"No delivery",IF(Ecommerce_Sales[[#This Row],[Delivery_Time_Days]]&lt;=7,"On-time")))</f>
        <v>On-time</v>
      </c>
      <c r="V4590" s="7">
        <f>Ecommerce_Sales[[#This Row],[Profit]]/Ecommerce_Sales[[#This Row],[Total_Price]]</f>
        <v>0.4</v>
      </c>
      <c r="W4590" s="3">
        <v>796</v>
      </c>
      <c r="X4590" s="3"/>
    </row>
    <row r="4591" spans="1:24" x14ac:dyDescent="0.25">
      <c r="A4591" s="1" t="s">
        <v>11161</v>
      </c>
      <c r="B4591" s="1" t="s">
        <v>620</v>
      </c>
      <c r="C4591" s="1" t="s">
        <v>621</v>
      </c>
      <c r="D4591" s="1" t="s">
        <v>8308</v>
      </c>
      <c r="E4591" s="1" t="s">
        <v>1946</v>
      </c>
      <c r="F4591" s="2">
        <v>45435</v>
      </c>
      <c r="G4591" s="2">
        <v>45317</v>
      </c>
      <c r="H4591" s="2" t="str">
        <f>TEXT(Ecommerce_Sales[[#This Row],[Order_Date]],"mmmm")</f>
        <v>January</v>
      </c>
      <c r="I4591" s="2" t="str">
        <f>TEXT(Ecommerce_Sales[[#This Row],[Order_Date]],"yyyy")</f>
        <v>2024</v>
      </c>
      <c r="J4591" s="2" t="str">
        <f>TEXT(Ecommerce_Sales[[#This Row],[Order_Date]],"mmmm")</f>
        <v>January</v>
      </c>
      <c r="K4591" s="1" t="s">
        <v>1947</v>
      </c>
      <c r="L4591" s="1" t="s">
        <v>3718</v>
      </c>
      <c r="M4591" s="1" t="s">
        <v>2065</v>
      </c>
      <c r="N4591" s="1" t="s">
        <v>1978</v>
      </c>
      <c r="O4591" s="3">
        <v>585</v>
      </c>
      <c r="P4591">
        <v>1</v>
      </c>
      <c r="Q4591" s="3">
        <v>585</v>
      </c>
      <c r="R4591" s="1" t="s">
        <v>1951</v>
      </c>
      <c r="S4591" s="3">
        <v>59</v>
      </c>
      <c r="T4591">
        <v>9</v>
      </c>
      <c r="U4591" t="str">
        <f>IF(Ecommerce_Sales[[#This Row],[Delivery_Time_Days]]&gt;7,"Delay",IF(Ecommerce_Sales[[#This Row],[Delivery_Time_Days]] = 0,"No delivery",IF(Ecommerce_Sales[[#This Row],[Delivery_Time_Days]]&lt;=7,"On-time")))</f>
        <v>Delay</v>
      </c>
      <c r="V4591" s="7">
        <f>Ecommerce_Sales[[#This Row],[Profit]]/Ecommerce_Sales[[#This Row],[Total_Price]]</f>
        <v>0.3504273504273504</v>
      </c>
      <c r="W4591" s="3">
        <v>205</v>
      </c>
      <c r="X4591" s="3"/>
    </row>
    <row r="4592" spans="1:24" x14ac:dyDescent="0.25">
      <c r="A4592" s="1" t="s">
        <v>11162</v>
      </c>
      <c r="B4592" s="1" t="s">
        <v>22</v>
      </c>
      <c r="C4592" s="1" t="s">
        <v>751</v>
      </c>
      <c r="D4592" s="1" t="s">
        <v>2297</v>
      </c>
      <c r="E4592" s="1" t="s">
        <v>2005</v>
      </c>
      <c r="F4592" s="2">
        <v>45184</v>
      </c>
      <c r="G4592" s="2">
        <v>45617</v>
      </c>
      <c r="H4592" s="2" t="str">
        <f>TEXT(Ecommerce_Sales[[#This Row],[Order_Date]],"mmmm")</f>
        <v>November</v>
      </c>
      <c r="I4592" s="2" t="str">
        <f>TEXT(Ecommerce_Sales[[#This Row],[Order_Date]],"yyyy")</f>
        <v>2024</v>
      </c>
      <c r="J4592" s="2" t="str">
        <f>TEXT(Ecommerce_Sales[[#This Row],[Order_Date]],"mmmm")</f>
        <v>November</v>
      </c>
      <c r="K4592" s="1" t="s">
        <v>1947</v>
      </c>
      <c r="L4592" s="1" t="s">
        <v>11163</v>
      </c>
      <c r="M4592" s="1" t="s">
        <v>1998</v>
      </c>
      <c r="N4592" s="1" t="s">
        <v>1973</v>
      </c>
      <c r="O4592" s="3">
        <v>34</v>
      </c>
      <c r="P4592">
        <v>3</v>
      </c>
      <c r="Q4592" s="3">
        <v>103</v>
      </c>
      <c r="R4592" s="1" t="s">
        <v>1958</v>
      </c>
      <c r="S4592" s="3">
        <v>14</v>
      </c>
      <c r="T4592">
        <v>10</v>
      </c>
      <c r="U4592" t="str">
        <f>IF(Ecommerce_Sales[[#This Row],[Delivery_Time_Days]]&gt;7,"Delay",IF(Ecommerce_Sales[[#This Row],[Delivery_Time_Days]] = 0,"No delivery",IF(Ecommerce_Sales[[#This Row],[Delivery_Time_Days]]&lt;=7,"On-time")))</f>
        <v>Delay</v>
      </c>
      <c r="V4592" s="7">
        <f>Ecommerce_Sales[[#This Row],[Profit]]/Ecommerce_Sales[[#This Row],[Total_Price]]</f>
        <v>0.30097087378640774</v>
      </c>
      <c r="W4592" s="3">
        <v>31</v>
      </c>
      <c r="X4592" s="3"/>
    </row>
    <row r="4593" spans="1:24" x14ac:dyDescent="0.25">
      <c r="A4593" s="1" t="s">
        <v>11164</v>
      </c>
      <c r="B4593" s="1" t="s">
        <v>194</v>
      </c>
      <c r="C4593" s="1" t="s">
        <v>195</v>
      </c>
      <c r="D4593" s="1" t="s">
        <v>3364</v>
      </c>
      <c r="E4593" s="1" t="s">
        <v>1954</v>
      </c>
      <c r="F4593" s="2">
        <v>45040</v>
      </c>
      <c r="G4593" s="2">
        <v>44936</v>
      </c>
      <c r="H4593" s="2" t="str">
        <f>TEXT(Ecommerce_Sales[[#This Row],[Order_Date]],"mmmm")</f>
        <v>January</v>
      </c>
      <c r="I4593" s="2" t="str">
        <f>TEXT(Ecommerce_Sales[[#This Row],[Order_Date]],"yyyy")</f>
        <v>2023</v>
      </c>
      <c r="J4593" s="2" t="str">
        <f>TEXT(Ecommerce_Sales[[#This Row],[Order_Date]],"mmmm")</f>
        <v>January</v>
      </c>
      <c r="K4593" s="1" t="s">
        <v>1947</v>
      </c>
      <c r="L4593" s="1" t="s">
        <v>11165</v>
      </c>
      <c r="M4593" s="1" t="s">
        <v>1977</v>
      </c>
      <c r="N4593" s="1" t="s">
        <v>1978</v>
      </c>
      <c r="O4593" s="3">
        <v>80</v>
      </c>
      <c r="P4593">
        <v>1</v>
      </c>
      <c r="Q4593" s="3">
        <v>80</v>
      </c>
      <c r="R4593" s="1" t="s">
        <v>1951</v>
      </c>
      <c r="S4593" s="3">
        <v>6</v>
      </c>
      <c r="T4593">
        <v>9</v>
      </c>
      <c r="U4593" t="str">
        <f>IF(Ecommerce_Sales[[#This Row],[Delivery_Time_Days]]&gt;7,"Delay",IF(Ecommerce_Sales[[#This Row],[Delivery_Time_Days]] = 0,"No delivery",IF(Ecommerce_Sales[[#This Row],[Delivery_Time_Days]]&lt;=7,"On-time")))</f>
        <v>Delay</v>
      </c>
      <c r="V4593" s="7">
        <f>Ecommerce_Sales[[#This Row],[Profit]]/Ecommerce_Sales[[#This Row],[Total_Price]]</f>
        <v>0.35</v>
      </c>
      <c r="W4593" s="3">
        <v>28</v>
      </c>
      <c r="X4593" s="3"/>
    </row>
    <row r="4594" spans="1:24" x14ac:dyDescent="0.25">
      <c r="A4594" s="1" t="s">
        <v>11166</v>
      </c>
      <c r="B4594" s="1" t="s">
        <v>967</v>
      </c>
      <c r="C4594" s="1" t="s">
        <v>968</v>
      </c>
      <c r="D4594" s="1" t="s">
        <v>4016</v>
      </c>
      <c r="E4594" s="1" t="s">
        <v>1966</v>
      </c>
      <c r="F4594" s="2">
        <v>44982</v>
      </c>
      <c r="G4594" s="2">
        <v>45548</v>
      </c>
      <c r="H4594" s="2" t="str">
        <f>TEXT(Ecommerce_Sales[[#This Row],[Order_Date]],"mmmm")</f>
        <v>September</v>
      </c>
      <c r="I4594" s="2" t="str">
        <f>TEXT(Ecommerce_Sales[[#This Row],[Order_Date]],"yyyy")</f>
        <v>2024</v>
      </c>
      <c r="J4594" s="2" t="str">
        <f>TEXT(Ecommerce_Sales[[#This Row],[Order_Date]],"mmmm")</f>
        <v>September</v>
      </c>
      <c r="K4594" s="1" t="s">
        <v>1986</v>
      </c>
      <c r="L4594" s="1" t="s">
        <v>10025</v>
      </c>
      <c r="M4594" s="1" t="s">
        <v>2043</v>
      </c>
      <c r="N4594" s="1" t="s">
        <v>1989</v>
      </c>
      <c r="O4594" s="3">
        <v>872</v>
      </c>
      <c r="P4594">
        <v>5</v>
      </c>
      <c r="Q4594" s="3">
        <v>4358</v>
      </c>
      <c r="R4594" s="1" t="s">
        <v>1958</v>
      </c>
      <c r="S4594" s="3">
        <v>531</v>
      </c>
      <c r="U4594" t="str">
        <f>IF(Ecommerce_Sales[[#This Row],[Delivery_Time_Days]]&gt;7,"Delay",IF(Ecommerce_Sales[[#This Row],[Delivery_Time_Days]] = 0,"No delivery",IF(Ecommerce_Sales[[#This Row],[Delivery_Time_Days]]&lt;=7,"On-time")))</f>
        <v>No delivery</v>
      </c>
      <c r="V4594" s="7">
        <f>Ecommerce_Sales[[#This Row],[Profit]]/Ecommerce_Sales[[#This Row],[Total_Price]]</f>
        <v>0.24988526847177606</v>
      </c>
      <c r="W4594" s="3">
        <v>1089</v>
      </c>
      <c r="X4594" s="3"/>
    </row>
    <row r="4595" spans="1:24" x14ac:dyDescent="0.25">
      <c r="A4595" s="1" t="s">
        <v>11167</v>
      </c>
      <c r="B4595" s="1" t="s">
        <v>380</v>
      </c>
      <c r="C4595" s="1" t="s">
        <v>381</v>
      </c>
      <c r="D4595" s="1" t="s">
        <v>4572</v>
      </c>
      <c r="E4595" s="1" t="s">
        <v>1966</v>
      </c>
      <c r="F4595" s="2">
        <v>44937</v>
      </c>
      <c r="G4595" s="2">
        <v>45643</v>
      </c>
      <c r="H4595" s="2" t="str">
        <f>TEXT(Ecommerce_Sales[[#This Row],[Order_Date]],"mmmm")</f>
        <v>December</v>
      </c>
      <c r="I4595" s="2" t="str">
        <f>TEXT(Ecommerce_Sales[[#This Row],[Order_Date]],"yyyy")</f>
        <v>2024</v>
      </c>
      <c r="J4595" s="2" t="str">
        <f>TEXT(Ecommerce_Sales[[#This Row],[Order_Date]],"mmmm")</f>
        <v>December</v>
      </c>
      <c r="K4595" s="1" t="s">
        <v>1947</v>
      </c>
      <c r="L4595" s="1" t="s">
        <v>10652</v>
      </c>
      <c r="M4595" s="1" t="s">
        <v>2247</v>
      </c>
      <c r="N4595" s="1" t="s">
        <v>1957</v>
      </c>
      <c r="O4595" s="3">
        <v>190</v>
      </c>
      <c r="P4595">
        <v>2</v>
      </c>
      <c r="Q4595" s="3">
        <v>379</v>
      </c>
      <c r="R4595" s="1" t="s">
        <v>1951</v>
      </c>
      <c r="S4595" s="3">
        <v>41</v>
      </c>
      <c r="T4595">
        <v>9</v>
      </c>
      <c r="U4595" t="str">
        <f>IF(Ecommerce_Sales[[#This Row],[Delivery_Time_Days]]&gt;7,"Delay",IF(Ecommerce_Sales[[#This Row],[Delivery_Time_Days]] = 0,"No delivery",IF(Ecommerce_Sales[[#This Row],[Delivery_Time_Days]]&lt;=7,"On-time")))</f>
        <v>Delay</v>
      </c>
      <c r="V4595" s="7">
        <f>Ecommerce_Sales[[#This Row],[Profit]]/Ecommerce_Sales[[#This Row],[Total_Price]]</f>
        <v>0.15039577836411611</v>
      </c>
      <c r="W4595" s="3">
        <v>57</v>
      </c>
      <c r="X4595" s="3"/>
    </row>
    <row r="4596" spans="1:24" x14ac:dyDescent="0.25">
      <c r="A4596" s="1" t="s">
        <v>11168</v>
      </c>
      <c r="B4596" s="1" t="s">
        <v>1313</v>
      </c>
      <c r="C4596" s="1" t="s">
        <v>1314</v>
      </c>
      <c r="D4596" s="1" t="s">
        <v>2981</v>
      </c>
      <c r="E4596" s="1" t="s">
        <v>1966</v>
      </c>
      <c r="F4596" s="2">
        <v>45390</v>
      </c>
      <c r="G4596" s="2">
        <v>45064</v>
      </c>
      <c r="H4596" s="2" t="str">
        <f>TEXT(Ecommerce_Sales[[#This Row],[Order_Date]],"mmmm")</f>
        <v>May</v>
      </c>
      <c r="I4596" s="2" t="str">
        <f>TEXT(Ecommerce_Sales[[#This Row],[Order_Date]],"yyyy")</f>
        <v>2023</v>
      </c>
      <c r="J4596" s="2" t="str">
        <f>TEXT(Ecommerce_Sales[[#This Row],[Order_Date]],"mmmm")</f>
        <v>May</v>
      </c>
      <c r="K4596" s="1" t="s">
        <v>1947</v>
      </c>
      <c r="L4596" s="1" t="s">
        <v>11169</v>
      </c>
      <c r="M4596" s="1" t="s">
        <v>1983</v>
      </c>
      <c r="N4596" s="1" t="s">
        <v>1950</v>
      </c>
      <c r="O4596" s="3">
        <v>608</v>
      </c>
      <c r="P4596">
        <v>5</v>
      </c>
      <c r="Q4596" s="3">
        <v>3041</v>
      </c>
      <c r="R4596" s="1" t="s">
        <v>1958</v>
      </c>
      <c r="S4596" s="3">
        <v>192</v>
      </c>
      <c r="T4596">
        <v>8</v>
      </c>
      <c r="U4596" t="str">
        <f>IF(Ecommerce_Sales[[#This Row],[Delivery_Time_Days]]&gt;7,"Delay",IF(Ecommerce_Sales[[#This Row],[Delivery_Time_Days]] = 0,"No delivery",IF(Ecommerce_Sales[[#This Row],[Delivery_Time_Days]]&lt;=7,"On-time")))</f>
        <v>Delay</v>
      </c>
      <c r="V4596" s="7">
        <f>Ecommerce_Sales[[#This Row],[Profit]]/Ecommerce_Sales[[#This Row],[Total_Price]]</f>
        <v>0.39986846432094708</v>
      </c>
      <c r="W4596" s="3">
        <v>1216</v>
      </c>
      <c r="X4596" s="3"/>
    </row>
    <row r="4597" spans="1:24" x14ac:dyDescent="0.25">
      <c r="A4597" s="1" t="s">
        <v>11170</v>
      </c>
      <c r="B4597" s="1" t="s">
        <v>717</v>
      </c>
      <c r="C4597" s="1" t="s">
        <v>718</v>
      </c>
      <c r="D4597" s="1" t="s">
        <v>8705</v>
      </c>
      <c r="E4597" s="1" t="s">
        <v>1996</v>
      </c>
      <c r="F4597" s="2">
        <v>45276</v>
      </c>
      <c r="G4597" s="2">
        <v>45000</v>
      </c>
      <c r="H4597" s="2" t="str">
        <f>TEXT(Ecommerce_Sales[[#This Row],[Order_Date]],"mmmm")</f>
        <v>March</v>
      </c>
      <c r="I4597" s="2" t="str">
        <f>TEXT(Ecommerce_Sales[[#This Row],[Order_Date]],"yyyy")</f>
        <v>2023</v>
      </c>
      <c r="J4597" s="2" t="str">
        <f>TEXT(Ecommerce_Sales[[#This Row],[Order_Date]],"mmmm")</f>
        <v>March</v>
      </c>
      <c r="K4597" s="1" t="s">
        <v>1947</v>
      </c>
      <c r="L4597" s="1" t="s">
        <v>11171</v>
      </c>
      <c r="M4597" s="1" t="s">
        <v>2047</v>
      </c>
      <c r="N4597" s="1" t="s">
        <v>1989</v>
      </c>
      <c r="O4597" s="3">
        <v>597</v>
      </c>
      <c r="P4597">
        <v>3</v>
      </c>
      <c r="Q4597" s="3">
        <v>1791</v>
      </c>
      <c r="R4597" s="1" t="s">
        <v>1951</v>
      </c>
      <c r="S4597" s="3">
        <v>121</v>
      </c>
      <c r="T4597">
        <v>7</v>
      </c>
      <c r="U4597" t="str">
        <f>IF(Ecommerce_Sales[[#This Row],[Delivery_Time_Days]]&gt;7,"Delay",IF(Ecommerce_Sales[[#This Row],[Delivery_Time_Days]] = 0,"No delivery",IF(Ecommerce_Sales[[#This Row],[Delivery_Time_Days]]&lt;=7,"On-time")))</f>
        <v>On-time</v>
      </c>
      <c r="V4597" s="7">
        <f>Ecommerce_Sales[[#This Row],[Profit]]/Ecommerce_Sales[[#This Row],[Total_Price]]</f>
        <v>0.25013958682300391</v>
      </c>
      <c r="W4597" s="3">
        <v>448</v>
      </c>
      <c r="X4597" s="3"/>
    </row>
    <row r="4598" spans="1:24" x14ac:dyDescent="0.25">
      <c r="A4598" s="1" t="s">
        <v>11172</v>
      </c>
      <c r="B4598" s="1" t="s">
        <v>1902</v>
      </c>
      <c r="C4598" s="1" t="s">
        <v>1903</v>
      </c>
      <c r="D4598" s="1" t="s">
        <v>11173</v>
      </c>
      <c r="E4598" s="1" t="s">
        <v>1961</v>
      </c>
      <c r="F4598" s="2">
        <v>45279</v>
      </c>
      <c r="G4598" s="2">
        <v>45135</v>
      </c>
      <c r="H4598" s="2" t="str">
        <f>TEXT(Ecommerce_Sales[[#This Row],[Order_Date]],"mmmm")</f>
        <v>July</v>
      </c>
      <c r="I4598" s="2" t="str">
        <f>TEXT(Ecommerce_Sales[[#This Row],[Order_Date]],"yyyy")</f>
        <v>2023</v>
      </c>
      <c r="J4598" s="2" t="str">
        <f>TEXT(Ecommerce_Sales[[#This Row],[Order_Date]],"mmmm")</f>
        <v>July</v>
      </c>
      <c r="K4598" s="1" t="s">
        <v>1947</v>
      </c>
      <c r="L4598" s="1" t="s">
        <v>8015</v>
      </c>
      <c r="M4598" s="1" t="s">
        <v>2002</v>
      </c>
      <c r="N4598" s="1" t="s">
        <v>1989</v>
      </c>
      <c r="O4598" s="3">
        <v>301</v>
      </c>
      <c r="P4598">
        <v>3</v>
      </c>
      <c r="Q4598" s="3">
        <v>902</v>
      </c>
      <c r="R4598" s="1" t="s">
        <v>2012</v>
      </c>
      <c r="S4598" s="3">
        <v>65</v>
      </c>
      <c r="T4598">
        <v>6</v>
      </c>
      <c r="U4598" t="str">
        <f>IF(Ecommerce_Sales[[#This Row],[Delivery_Time_Days]]&gt;7,"Delay",IF(Ecommerce_Sales[[#This Row],[Delivery_Time_Days]] = 0,"No delivery",IF(Ecommerce_Sales[[#This Row],[Delivery_Time_Days]]&lt;=7,"On-time")))</f>
        <v>On-time</v>
      </c>
      <c r="V4598" s="7">
        <f>Ecommerce_Sales[[#This Row],[Profit]]/Ecommerce_Sales[[#This Row],[Total_Price]]</f>
        <v>0.25055432372505543</v>
      </c>
      <c r="W4598" s="3">
        <v>226</v>
      </c>
      <c r="X4598" s="3"/>
    </row>
    <row r="4599" spans="1:24" x14ac:dyDescent="0.25">
      <c r="A4599" s="1" t="s">
        <v>11174</v>
      </c>
      <c r="B4599" s="1" t="s">
        <v>860</v>
      </c>
      <c r="C4599" s="1" t="s">
        <v>861</v>
      </c>
      <c r="D4599" s="1" t="s">
        <v>2000</v>
      </c>
      <c r="E4599" s="1" t="s">
        <v>1954</v>
      </c>
      <c r="F4599" s="2">
        <v>45028</v>
      </c>
      <c r="G4599" s="2">
        <v>45405</v>
      </c>
      <c r="H4599" s="2" t="str">
        <f>TEXT(Ecommerce_Sales[[#This Row],[Order_Date]],"mmmm")</f>
        <v>April</v>
      </c>
      <c r="I4599" s="2" t="str">
        <f>TEXT(Ecommerce_Sales[[#This Row],[Order_Date]],"yyyy")</f>
        <v>2024</v>
      </c>
      <c r="J4599" s="2" t="str">
        <f>TEXT(Ecommerce_Sales[[#This Row],[Order_Date]],"mmmm")</f>
        <v>April</v>
      </c>
      <c r="K4599" s="1" t="s">
        <v>1947</v>
      </c>
      <c r="L4599" s="1" t="s">
        <v>1948</v>
      </c>
      <c r="M4599" s="1" t="s">
        <v>2007</v>
      </c>
      <c r="N4599" s="1" t="s">
        <v>1973</v>
      </c>
      <c r="O4599" s="3">
        <v>408</v>
      </c>
      <c r="P4599">
        <v>1</v>
      </c>
      <c r="Q4599" s="3">
        <v>408</v>
      </c>
      <c r="R4599" s="1" t="s">
        <v>2016</v>
      </c>
      <c r="S4599" s="3">
        <v>35</v>
      </c>
      <c r="T4599">
        <v>10</v>
      </c>
      <c r="U4599" t="str">
        <f>IF(Ecommerce_Sales[[#This Row],[Delivery_Time_Days]]&gt;7,"Delay",IF(Ecommerce_Sales[[#This Row],[Delivery_Time_Days]] = 0,"No delivery",IF(Ecommerce_Sales[[#This Row],[Delivery_Time_Days]]&lt;=7,"On-time")))</f>
        <v>Delay</v>
      </c>
      <c r="V4599" s="7">
        <f>Ecommerce_Sales[[#This Row],[Profit]]/Ecommerce_Sales[[#This Row],[Total_Price]]</f>
        <v>0.29901960784313725</v>
      </c>
      <c r="W4599" s="3">
        <v>122</v>
      </c>
      <c r="X4599" s="3"/>
    </row>
    <row r="4600" spans="1:24" x14ac:dyDescent="0.25">
      <c r="A4600" s="1" t="s">
        <v>11175</v>
      </c>
      <c r="B4600" s="1" t="s">
        <v>360</v>
      </c>
      <c r="C4600" s="1" t="s">
        <v>361</v>
      </c>
      <c r="D4600" s="1" t="s">
        <v>2670</v>
      </c>
      <c r="E4600" s="1" t="s">
        <v>1961</v>
      </c>
      <c r="F4600" s="2">
        <v>45419</v>
      </c>
      <c r="G4600" s="2">
        <v>45189</v>
      </c>
      <c r="H4600" s="2" t="str">
        <f>TEXT(Ecommerce_Sales[[#This Row],[Order_Date]],"mmmm")</f>
        <v>September</v>
      </c>
      <c r="I4600" s="2" t="str">
        <f>TEXT(Ecommerce_Sales[[#This Row],[Order_Date]],"yyyy")</f>
        <v>2023</v>
      </c>
      <c r="J4600" s="2" t="str">
        <f>TEXT(Ecommerce_Sales[[#This Row],[Order_Date]],"mmmm")</f>
        <v>September</v>
      </c>
      <c r="K4600" s="1" t="s">
        <v>1992</v>
      </c>
      <c r="L4600" s="1" t="s">
        <v>11176</v>
      </c>
      <c r="M4600" s="1" t="s">
        <v>1949</v>
      </c>
      <c r="N4600" s="1" t="s">
        <v>1950</v>
      </c>
      <c r="O4600" s="3">
        <v>489</v>
      </c>
      <c r="P4600">
        <v>1</v>
      </c>
      <c r="Q4600" s="3">
        <v>489</v>
      </c>
      <c r="R4600" s="1" t="s">
        <v>1951</v>
      </c>
      <c r="S4600" s="3">
        <v>64</v>
      </c>
      <c r="U4600" t="str">
        <f>IF(Ecommerce_Sales[[#This Row],[Delivery_Time_Days]]&gt;7,"Delay",IF(Ecommerce_Sales[[#This Row],[Delivery_Time_Days]] = 0,"No delivery",IF(Ecommerce_Sales[[#This Row],[Delivery_Time_Days]]&lt;=7,"On-time")))</f>
        <v>No delivery</v>
      </c>
      <c r="V4600" s="7">
        <f>Ecommerce_Sales[[#This Row],[Profit]]/Ecommerce_Sales[[#This Row],[Total_Price]]</f>
        <v>0.40081799591002043</v>
      </c>
      <c r="W4600" s="3">
        <v>196</v>
      </c>
      <c r="X4600" s="3"/>
    </row>
    <row r="4601" spans="1:24" x14ac:dyDescent="0.25">
      <c r="A4601" s="1" t="s">
        <v>11177</v>
      </c>
      <c r="B4601" s="1" t="s">
        <v>346</v>
      </c>
      <c r="C4601" s="1" t="s">
        <v>415</v>
      </c>
      <c r="D4601" s="1" t="s">
        <v>4648</v>
      </c>
      <c r="E4601" s="1" t="s">
        <v>1981</v>
      </c>
      <c r="F4601" s="2">
        <v>45468</v>
      </c>
      <c r="G4601" s="2">
        <v>45607</v>
      </c>
      <c r="H4601" s="2" t="str">
        <f>TEXT(Ecommerce_Sales[[#This Row],[Order_Date]],"mmmm")</f>
        <v>November</v>
      </c>
      <c r="I4601" s="2" t="str">
        <f>TEXT(Ecommerce_Sales[[#This Row],[Order_Date]],"yyyy")</f>
        <v>2024</v>
      </c>
      <c r="J4601" s="2" t="str">
        <f>TEXT(Ecommerce_Sales[[#This Row],[Order_Date]],"mmmm")</f>
        <v>November</v>
      </c>
      <c r="K4601" s="1" t="s">
        <v>1992</v>
      </c>
      <c r="L4601" s="1" t="s">
        <v>11178</v>
      </c>
      <c r="M4601" s="1" t="s">
        <v>2007</v>
      </c>
      <c r="N4601" s="1" t="s">
        <v>1973</v>
      </c>
      <c r="O4601" s="3">
        <v>1373</v>
      </c>
      <c r="P4601">
        <v>6</v>
      </c>
      <c r="Q4601" s="3">
        <v>8235</v>
      </c>
      <c r="R4601" s="1" t="s">
        <v>1951</v>
      </c>
      <c r="S4601" s="3">
        <v>977</v>
      </c>
      <c r="U4601" t="str">
        <f>IF(Ecommerce_Sales[[#This Row],[Delivery_Time_Days]]&gt;7,"Delay",IF(Ecommerce_Sales[[#This Row],[Delivery_Time_Days]] = 0,"No delivery",IF(Ecommerce_Sales[[#This Row],[Delivery_Time_Days]]&lt;=7,"On-time")))</f>
        <v>No delivery</v>
      </c>
      <c r="V4601" s="7">
        <f>Ecommerce_Sales[[#This Row],[Profit]]/Ecommerce_Sales[[#This Row],[Total_Price]]</f>
        <v>0.3000607164541591</v>
      </c>
      <c r="W4601" s="3">
        <v>2471</v>
      </c>
      <c r="X4601" s="3"/>
    </row>
    <row r="4602" spans="1:24" x14ac:dyDescent="0.25">
      <c r="A4602" s="1" t="s">
        <v>11179</v>
      </c>
      <c r="B4602" s="1" t="s">
        <v>436</v>
      </c>
      <c r="C4602" s="1" t="s">
        <v>437</v>
      </c>
      <c r="D4602" s="1" t="s">
        <v>3501</v>
      </c>
      <c r="E4602" s="1" t="s">
        <v>1981</v>
      </c>
      <c r="F4602" s="2">
        <v>44987</v>
      </c>
      <c r="G4602" s="2">
        <v>45598</v>
      </c>
      <c r="H4602" s="2" t="str">
        <f>TEXT(Ecommerce_Sales[[#This Row],[Order_Date]],"mmmm")</f>
        <v>November</v>
      </c>
      <c r="I4602" s="2" t="str">
        <f>TEXT(Ecommerce_Sales[[#This Row],[Order_Date]],"yyyy")</f>
        <v>2024</v>
      </c>
      <c r="J4602" s="2" t="str">
        <f>TEXT(Ecommerce_Sales[[#This Row],[Order_Date]],"mmmm")</f>
        <v>November</v>
      </c>
      <c r="K4602" s="1" t="s">
        <v>1947</v>
      </c>
      <c r="L4602" s="1" t="s">
        <v>11180</v>
      </c>
      <c r="M4602" s="1" t="s">
        <v>1972</v>
      </c>
      <c r="N4602" s="1" t="s">
        <v>1973</v>
      </c>
      <c r="O4602" s="3">
        <v>1330</v>
      </c>
      <c r="P4602">
        <v>6</v>
      </c>
      <c r="Q4602" s="3">
        <v>7980</v>
      </c>
      <c r="R4602" s="1" t="s">
        <v>1958</v>
      </c>
      <c r="S4602" s="3">
        <v>416</v>
      </c>
      <c r="T4602">
        <v>7</v>
      </c>
      <c r="U4602" t="str">
        <f>IF(Ecommerce_Sales[[#This Row],[Delivery_Time_Days]]&gt;7,"Delay",IF(Ecommerce_Sales[[#This Row],[Delivery_Time_Days]] = 0,"No delivery",IF(Ecommerce_Sales[[#This Row],[Delivery_Time_Days]]&lt;=7,"On-time")))</f>
        <v>On-time</v>
      </c>
      <c r="V4602" s="7">
        <f>Ecommerce_Sales[[#This Row],[Profit]]/Ecommerce_Sales[[#This Row],[Total_Price]]</f>
        <v>0.3</v>
      </c>
      <c r="W4602" s="3">
        <v>2394</v>
      </c>
      <c r="X4602" s="3"/>
    </row>
    <row r="4603" spans="1:24" x14ac:dyDescent="0.25">
      <c r="A4603" s="1" t="s">
        <v>11181</v>
      </c>
      <c r="B4603" s="1" t="s">
        <v>867</v>
      </c>
      <c r="C4603" s="1" t="s">
        <v>868</v>
      </c>
      <c r="D4603" s="1" t="s">
        <v>2158</v>
      </c>
      <c r="E4603" s="1" t="s">
        <v>2005</v>
      </c>
      <c r="F4603" s="2">
        <v>45451</v>
      </c>
      <c r="G4603" s="2">
        <v>45199</v>
      </c>
      <c r="H4603" s="2" t="str">
        <f>TEXT(Ecommerce_Sales[[#This Row],[Order_Date]],"mmmm")</f>
        <v>September</v>
      </c>
      <c r="I4603" s="2" t="str">
        <f>TEXT(Ecommerce_Sales[[#This Row],[Order_Date]],"yyyy")</f>
        <v>2023</v>
      </c>
      <c r="J4603" s="2" t="str">
        <f>TEXT(Ecommerce_Sales[[#This Row],[Order_Date]],"mmmm")</f>
        <v>September</v>
      </c>
      <c r="K4603" s="1" t="s">
        <v>1947</v>
      </c>
      <c r="L4603" s="1" t="s">
        <v>11182</v>
      </c>
      <c r="M4603" s="1" t="s">
        <v>2043</v>
      </c>
      <c r="N4603" s="1" t="s">
        <v>1989</v>
      </c>
      <c r="O4603" s="3">
        <v>649</v>
      </c>
      <c r="P4603">
        <v>5</v>
      </c>
      <c r="Q4603" s="3">
        <v>3245</v>
      </c>
      <c r="R4603" s="1" t="s">
        <v>1951</v>
      </c>
      <c r="S4603" s="3">
        <v>257</v>
      </c>
      <c r="T4603">
        <v>10</v>
      </c>
      <c r="U4603" t="str">
        <f>IF(Ecommerce_Sales[[#This Row],[Delivery_Time_Days]]&gt;7,"Delay",IF(Ecommerce_Sales[[#This Row],[Delivery_Time_Days]] = 0,"No delivery",IF(Ecommerce_Sales[[#This Row],[Delivery_Time_Days]]&lt;=7,"On-time")))</f>
        <v>Delay</v>
      </c>
      <c r="V4603" s="7">
        <f>Ecommerce_Sales[[#This Row],[Profit]]/Ecommerce_Sales[[#This Row],[Total_Price]]</f>
        <v>0.24992295839753467</v>
      </c>
      <c r="W4603" s="3">
        <v>811</v>
      </c>
      <c r="X4603" s="3"/>
    </row>
    <row r="4604" spans="1:24" x14ac:dyDescent="0.25">
      <c r="A4604" s="1" t="s">
        <v>11183</v>
      </c>
      <c r="B4604" s="1" t="s">
        <v>236</v>
      </c>
      <c r="C4604" s="1" t="s">
        <v>237</v>
      </c>
      <c r="D4604" s="1" t="s">
        <v>5005</v>
      </c>
      <c r="E4604" s="1" t="s">
        <v>1954</v>
      </c>
      <c r="F4604" s="2">
        <v>45354</v>
      </c>
      <c r="G4604" s="2">
        <v>45336</v>
      </c>
      <c r="H4604" s="2" t="str">
        <f>TEXT(Ecommerce_Sales[[#This Row],[Order_Date]],"mmmm")</f>
        <v>February</v>
      </c>
      <c r="I4604" s="2" t="str">
        <f>TEXT(Ecommerce_Sales[[#This Row],[Order_Date]],"yyyy")</f>
        <v>2024</v>
      </c>
      <c r="J4604" s="2" t="str">
        <f>TEXT(Ecommerce_Sales[[#This Row],[Order_Date]],"mmmm")</f>
        <v>February</v>
      </c>
      <c r="K4604" s="1" t="s">
        <v>1947</v>
      </c>
      <c r="L4604" s="1" t="s">
        <v>5122</v>
      </c>
      <c r="M4604" s="1" t="s">
        <v>1968</v>
      </c>
      <c r="N4604" s="1" t="s">
        <v>1957</v>
      </c>
      <c r="O4604" s="3">
        <v>180</v>
      </c>
      <c r="P4604">
        <v>4</v>
      </c>
      <c r="Q4604" s="3">
        <v>719</v>
      </c>
      <c r="R4604" s="1" t="s">
        <v>1958</v>
      </c>
      <c r="S4604" s="3">
        <v>83</v>
      </c>
      <c r="T4604">
        <v>5</v>
      </c>
      <c r="U4604" t="str">
        <f>IF(Ecommerce_Sales[[#This Row],[Delivery_Time_Days]]&gt;7,"Delay",IF(Ecommerce_Sales[[#This Row],[Delivery_Time_Days]] = 0,"No delivery",IF(Ecommerce_Sales[[#This Row],[Delivery_Time_Days]]&lt;=7,"On-time")))</f>
        <v>On-time</v>
      </c>
      <c r="V4604" s="7">
        <f>Ecommerce_Sales[[#This Row],[Profit]]/Ecommerce_Sales[[#This Row],[Total_Price]]</f>
        <v>0.1502086230876217</v>
      </c>
      <c r="W4604" s="3">
        <v>108</v>
      </c>
      <c r="X4604" s="3"/>
    </row>
    <row r="4605" spans="1:24" x14ac:dyDescent="0.25">
      <c r="A4605" s="1" t="s">
        <v>11184</v>
      </c>
      <c r="B4605" s="1" t="s">
        <v>1181</v>
      </c>
      <c r="C4605" s="1" t="s">
        <v>1182</v>
      </c>
      <c r="D4605" s="1" t="s">
        <v>2737</v>
      </c>
      <c r="E4605" s="1" t="s">
        <v>1981</v>
      </c>
      <c r="F4605" s="2">
        <v>45393</v>
      </c>
      <c r="G4605" s="2">
        <v>45197</v>
      </c>
      <c r="H4605" s="2" t="str">
        <f>TEXT(Ecommerce_Sales[[#This Row],[Order_Date]],"mmmm")</f>
        <v>September</v>
      </c>
      <c r="I4605" s="2" t="str">
        <f>TEXT(Ecommerce_Sales[[#This Row],[Order_Date]],"yyyy")</f>
        <v>2023</v>
      </c>
      <c r="J4605" s="2" t="str">
        <f>TEXT(Ecommerce_Sales[[#This Row],[Order_Date]],"mmmm")</f>
        <v>September</v>
      </c>
      <c r="K4605" s="1" t="s">
        <v>1947</v>
      </c>
      <c r="L4605" s="1" t="s">
        <v>11185</v>
      </c>
      <c r="M4605" s="1" t="s">
        <v>1949</v>
      </c>
      <c r="N4605" s="1" t="s">
        <v>1950</v>
      </c>
      <c r="O4605" s="3">
        <v>44</v>
      </c>
      <c r="P4605">
        <v>2</v>
      </c>
      <c r="Q4605" s="3">
        <v>89</v>
      </c>
      <c r="R4605" s="1" t="s">
        <v>1958</v>
      </c>
      <c r="S4605" s="3">
        <v>6</v>
      </c>
      <c r="T4605">
        <v>7</v>
      </c>
      <c r="U4605" t="str">
        <f>IF(Ecommerce_Sales[[#This Row],[Delivery_Time_Days]]&gt;7,"Delay",IF(Ecommerce_Sales[[#This Row],[Delivery_Time_Days]] = 0,"No delivery",IF(Ecommerce_Sales[[#This Row],[Delivery_Time_Days]]&lt;=7,"On-time")))</f>
        <v>On-time</v>
      </c>
      <c r="V4605" s="7">
        <f>Ecommerce_Sales[[#This Row],[Profit]]/Ecommerce_Sales[[#This Row],[Total_Price]]</f>
        <v>0.4044943820224719</v>
      </c>
      <c r="W4605" s="3">
        <v>36</v>
      </c>
      <c r="X4605" s="3"/>
    </row>
    <row r="4606" spans="1:24" x14ac:dyDescent="0.25">
      <c r="A4606" s="1" t="s">
        <v>11186</v>
      </c>
      <c r="B4606" s="1" t="s">
        <v>50</v>
      </c>
      <c r="C4606" s="1" t="s">
        <v>51</v>
      </c>
      <c r="D4606" s="1" t="s">
        <v>3726</v>
      </c>
      <c r="E4606" s="1" t="s">
        <v>1954</v>
      </c>
      <c r="F4606" s="2">
        <v>45052</v>
      </c>
      <c r="G4606" s="2">
        <v>45286</v>
      </c>
      <c r="H4606" s="2" t="str">
        <f>TEXT(Ecommerce_Sales[[#This Row],[Order_Date]],"mmmm")</f>
        <v>December</v>
      </c>
      <c r="I4606" s="2" t="str">
        <f>TEXT(Ecommerce_Sales[[#This Row],[Order_Date]],"yyyy")</f>
        <v>2023</v>
      </c>
      <c r="J4606" s="2" t="str">
        <f>TEXT(Ecommerce_Sales[[#This Row],[Order_Date]],"mmmm")</f>
        <v>December</v>
      </c>
      <c r="K4606" s="1" t="s">
        <v>1986</v>
      </c>
      <c r="L4606" s="1" t="s">
        <v>2481</v>
      </c>
      <c r="M4606" s="1" t="s">
        <v>1998</v>
      </c>
      <c r="N4606" s="1" t="s">
        <v>1973</v>
      </c>
      <c r="O4606" s="3">
        <v>1271</v>
      </c>
      <c r="P4606">
        <v>2</v>
      </c>
      <c r="Q4606" s="3">
        <v>2542</v>
      </c>
      <c r="R4606" s="1" t="s">
        <v>1951</v>
      </c>
      <c r="S4606" s="3">
        <v>212</v>
      </c>
      <c r="U4606" t="str">
        <f>IF(Ecommerce_Sales[[#This Row],[Delivery_Time_Days]]&gt;7,"Delay",IF(Ecommerce_Sales[[#This Row],[Delivery_Time_Days]] = 0,"No delivery",IF(Ecommerce_Sales[[#This Row],[Delivery_Time_Days]]&lt;=7,"On-time")))</f>
        <v>No delivery</v>
      </c>
      <c r="V4606" s="7">
        <f>Ecommerce_Sales[[#This Row],[Profit]]/Ecommerce_Sales[[#This Row],[Total_Price]]</f>
        <v>0.30015735641227381</v>
      </c>
      <c r="W4606" s="3">
        <v>763</v>
      </c>
      <c r="X4606" s="3"/>
    </row>
    <row r="4607" spans="1:24" x14ac:dyDescent="0.25">
      <c r="A4607" s="1" t="s">
        <v>11187</v>
      </c>
      <c r="B4607" s="1" t="s">
        <v>1577</v>
      </c>
      <c r="C4607" s="1" t="s">
        <v>1578</v>
      </c>
      <c r="D4607" s="1" t="s">
        <v>2932</v>
      </c>
      <c r="E4607" s="1" t="s">
        <v>2005</v>
      </c>
      <c r="F4607" s="2">
        <v>45113</v>
      </c>
      <c r="G4607" s="2">
        <v>45076</v>
      </c>
      <c r="H4607" s="2" t="str">
        <f>TEXT(Ecommerce_Sales[[#This Row],[Order_Date]],"mmmm")</f>
        <v>May</v>
      </c>
      <c r="I4607" s="2" t="str">
        <f>TEXT(Ecommerce_Sales[[#This Row],[Order_Date]],"yyyy")</f>
        <v>2023</v>
      </c>
      <c r="J4607" s="2" t="str">
        <f>TEXT(Ecommerce_Sales[[#This Row],[Order_Date]],"mmmm")</f>
        <v>May</v>
      </c>
      <c r="K4607" s="1" t="s">
        <v>1947</v>
      </c>
      <c r="L4607" s="1" t="s">
        <v>11188</v>
      </c>
      <c r="M4607" s="1" t="s">
        <v>2054</v>
      </c>
      <c r="N4607" s="1" t="s">
        <v>1957</v>
      </c>
      <c r="O4607" s="3">
        <v>986</v>
      </c>
      <c r="P4607">
        <v>4</v>
      </c>
      <c r="Q4607" s="3">
        <v>3944</v>
      </c>
      <c r="R4607" s="1" t="s">
        <v>2012</v>
      </c>
      <c r="S4607" s="3">
        <v>508</v>
      </c>
      <c r="T4607">
        <v>10</v>
      </c>
      <c r="U4607" t="str">
        <f>IF(Ecommerce_Sales[[#This Row],[Delivery_Time_Days]]&gt;7,"Delay",IF(Ecommerce_Sales[[#This Row],[Delivery_Time_Days]] = 0,"No delivery",IF(Ecommerce_Sales[[#This Row],[Delivery_Time_Days]]&lt;=7,"On-time")))</f>
        <v>Delay</v>
      </c>
      <c r="V4607" s="7">
        <f>Ecommerce_Sales[[#This Row],[Profit]]/Ecommerce_Sales[[#This Row],[Total_Price]]</f>
        <v>0.15010141987829614</v>
      </c>
      <c r="W4607" s="3">
        <v>592</v>
      </c>
      <c r="X4607" s="3"/>
    </row>
    <row r="4608" spans="1:24" x14ac:dyDescent="0.25">
      <c r="A4608" s="1" t="s">
        <v>11189</v>
      </c>
      <c r="B4608" s="1" t="s">
        <v>170</v>
      </c>
      <c r="C4608" s="1" t="s">
        <v>171</v>
      </c>
      <c r="D4608" s="1" t="s">
        <v>8228</v>
      </c>
      <c r="E4608" s="1" t="s">
        <v>1966</v>
      </c>
      <c r="F4608" s="2">
        <v>45468</v>
      </c>
      <c r="G4608" s="2">
        <v>45093</v>
      </c>
      <c r="H4608" s="2" t="str">
        <f>TEXT(Ecommerce_Sales[[#This Row],[Order_Date]],"mmmm")</f>
        <v>June</v>
      </c>
      <c r="I4608" s="2" t="str">
        <f>TEXT(Ecommerce_Sales[[#This Row],[Order_Date]],"yyyy")</f>
        <v>2023</v>
      </c>
      <c r="J4608" s="2" t="str">
        <f>TEXT(Ecommerce_Sales[[#This Row],[Order_Date]],"mmmm")</f>
        <v>June</v>
      </c>
      <c r="K4608" s="1" t="s">
        <v>1947</v>
      </c>
      <c r="L4608" s="1" t="s">
        <v>11190</v>
      </c>
      <c r="M4608" s="1" t="s">
        <v>2030</v>
      </c>
      <c r="N4608" s="1" t="s">
        <v>1978</v>
      </c>
      <c r="O4608" s="3">
        <v>838</v>
      </c>
      <c r="P4608">
        <v>3</v>
      </c>
      <c r="Q4608" s="3">
        <v>2514</v>
      </c>
      <c r="R4608" s="1" t="s">
        <v>1951</v>
      </c>
      <c r="S4608" s="3">
        <v>305</v>
      </c>
      <c r="T4608">
        <v>3</v>
      </c>
      <c r="U4608" t="str">
        <f>IF(Ecommerce_Sales[[#This Row],[Delivery_Time_Days]]&gt;7,"Delay",IF(Ecommerce_Sales[[#This Row],[Delivery_Time_Days]] = 0,"No delivery",IF(Ecommerce_Sales[[#This Row],[Delivery_Time_Days]]&lt;=7,"On-time")))</f>
        <v>On-time</v>
      </c>
      <c r="V4608" s="7">
        <f>Ecommerce_Sales[[#This Row],[Profit]]/Ecommerce_Sales[[#This Row],[Total_Price]]</f>
        <v>0.35003977724741447</v>
      </c>
      <c r="W4608" s="3">
        <v>880</v>
      </c>
      <c r="X4608" s="3"/>
    </row>
    <row r="4609" spans="1:24" x14ac:dyDescent="0.25">
      <c r="A4609" s="1" t="s">
        <v>11191</v>
      </c>
      <c r="B4609" s="1" t="s">
        <v>797</v>
      </c>
      <c r="C4609" s="1" t="s">
        <v>798</v>
      </c>
      <c r="D4609" s="1" t="s">
        <v>4454</v>
      </c>
      <c r="E4609" s="1" t="s">
        <v>1954</v>
      </c>
      <c r="F4609" s="2">
        <v>45012</v>
      </c>
      <c r="G4609" s="2">
        <v>45161</v>
      </c>
      <c r="H4609" s="2" t="str">
        <f>TEXT(Ecommerce_Sales[[#This Row],[Order_Date]],"mmmm")</f>
        <v>August</v>
      </c>
      <c r="I4609" s="2" t="str">
        <f>TEXT(Ecommerce_Sales[[#This Row],[Order_Date]],"yyyy")</f>
        <v>2023</v>
      </c>
      <c r="J4609" s="2" t="str">
        <f>TEXT(Ecommerce_Sales[[#This Row],[Order_Date]],"mmmm")</f>
        <v>August</v>
      </c>
      <c r="K4609" s="1" t="s">
        <v>1986</v>
      </c>
      <c r="L4609" s="1" t="s">
        <v>5788</v>
      </c>
      <c r="M4609" s="1" t="s">
        <v>2030</v>
      </c>
      <c r="N4609" s="1" t="s">
        <v>1978</v>
      </c>
      <c r="O4609" s="3">
        <v>751</v>
      </c>
      <c r="P4609">
        <v>6</v>
      </c>
      <c r="Q4609" s="3">
        <v>4507</v>
      </c>
      <c r="R4609" s="1" t="s">
        <v>1958</v>
      </c>
      <c r="S4609" s="3">
        <v>353</v>
      </c>
      <c r="U4609" t="str">
        <f>IF(Ecommerce_Sales[[#This Row],[Delivery_Time_Days]]&gt;7,"Delay",IF(Ecommerce_Sales[[#This Row],[Delivery_Time_Days]] = 0,"No delivery",IF(Ecommerce_Sales[[#This Row],[Delivery_Time_Days]]&lt;=7,"On-time")))</f>
        <v>No delivery</v>
      </c>
      <c r="V4609" s="7">
        <f>Ecommerce_Sales[[#This Row],[Profit]]/Ecommerce_Sales[[#This Row],[Total_Price]]</f>
        <v>0.34990015531395607</v>
      </c>
      <c r="W4609" s="3">
        <v>1577</v>
      </c>
      <c r="X4609" s="3"/>
    </row>
    <row r="4610" spans="1:24" x14ac:dyDescent="0.25">
      <c r="A4610" s="1" t="s">
        <v>11192</v>
      </c>
      <c r="B4610" s="1" t="s">
        <v>368</v>
      </c>
      <c r="C4610" s="1" t="s">
        <v>1000</v>
      </c>
      <c r="D4610" s="1" t="s">
        <v>8712</v>
      </c>
      <c r="E4610" s="1" t="s">
        <v>1981</v>
      </c>
      <c r="F4610" s="2">
        <v>44945</v>
      </c>
      <c r="G4610" s="2">
        <v>45551</v>
      </c>
      <c r="H4610" s="2" t="str">
        <f>TEXT(Ecommerce_Sales[[#This Row],[Order_Date]],"mmmm")</f>
        <v>September</v>
      </c>
      <c r="I4610" s="2" t="str">
        <f>TEXT(Ecommerce_Sales[[#This Row],[Order_Date]],"yyyy")</f>
        <v>2024</v>
      </c>
      <c r="J4610" s="2" t="str">
        <f>TEXT(Ecommerce_Sales[[#This Row],[Order_Date]],"mmmm")</f>
        <v>September</v>
      </c>
      <c r="K4610" s="1" t="s">
        <v>1992</v>
      </c>
      <c r="L4610" s="1" t="s">
        <v>11193</v>
      </c>
      <c r="M4610" s="1" t="s">
        <v>1972</v>
      </c>
      <c r="N4610" s="1" t="s">
        <v>1973</v>
      </c>
      <c r="O4610" s="3">
        <v>657</v>
      </c>
      <c r="P4610">
        <v>1</v>
      </c>
      <c r="Q4610" s="3">
        <v>657</v>
      </c>
      <c r="R4610" s="1" t="s">
        <v>1951</v>
      </c>
      <c r="S4610" s="3">
        <v>64</v>
      </c>
      <c r="U4610" t="str">
        <f>IF(Ecommerce_Sales[[#This Row],[Delivery_Time_Days]]&gt;7,"Delay",IF(Ecommerce_Sales[[#This Row],[Delivery_Time_Days]] = 0,"No delivery",IF(Ecommerce_Sales[[#This Row],[Delivery_Time_Days]]&lt;=7,"On-time")))</f>
        <v>No delivery</v>
      </c>
      <c r="V4610" s="7">
        <f>Ecommerce_Sales[[#This Row],[Profit]]/Ecommerce_Sales[[#This Row],[Total_Price]]</f>
        <v>0.29984779299847791</v>
      </c>
      <c r="W4610" s="3">
        <v>197</v>
      </c>
      <c r="X4610" s="3"/>
    </row>
    <row r="4611" spans="1:24" x14ac:dyDescent="0.25">
      <c r="A4611" s="1" t="s">
        <v>11194</v>
      </c>
      <c r="B4611" s="1" t="s">
        <v>48</v>
      </c>
      <c r="C4611" s="1" t="s">
        <v>49</v>
      </c>
      <c r="D4611" s="1" t="s">
        <v>2767</v>
      </c>
      <c r="E4611" s="1" t="s">
        <v>1966</v>
      </c>
      <c r="F4611" s="2">
        <v>45036</v>
      </c>
      <c r="G4611" s="2">
        <v>45642</v>
      </c>
      <c r="H4611" s="2" t="str">
        <f>TEXT(Ecommerce_Sales[[#This Row],[Order_Date]],"mmmm")</f>
        <v>December</v>
      </c>
      <c r="I4611" s="2" t="str">
        <f>TEXT(Ecommerce_Sales[[#This Row],[Order_Date]],"yyyy")</f>
        <v>2024</v>
      </c>
      <c r="J4611" s="2" t="str">
        <f>TEXT(Ecommerce_Sales[[#This Row],[Order_Date]],"mmmm")</f>
        <v>December</v>
      </c>
      <c r="K4611" s="1" t="s">
        <v>1992</v>
      </c>
      <c r="L4611" s="1" t="s">
        <v>10650</v>
      </c>
      <c r="M4611" s="1" t="s">
        <v>2030</v>
      </c>
      <c r="N4611" s="1" t="s">
        <v>1978</v>
      </c>
      <c r="O4611" s="3">
        <v>1266</v>
      </c>
      <c r="P4611">
        <v>10</v>
      </c>
      <c r="Q4611" s="3">
        <v>12664</v>
      </c>
      <c r="R4611" s="1" t="s">
        <v>1951</v>
      </c>
      <c r="S4611" s="3">
        <v>1678</v>
      </c>
      <c r="U4611" t="str">
        <f>IF(Ecommerce_Sales[[#This Row],[Delivery_Time_Days]]&gt;7,"Delay",IF(Ecommerce_Sales[[#This Row],[Delivery_Time_Days]] = 0,"No delivery",IF(Ecommerce_Sales[[#This Row],[Delivery_Time_Days]]&lt;=7,"On-time")))</f>
        <v>No delivery</v>
      </c>
      <c r="V4611" s="7">
        <f>Ecommerce_Sales[[#This Row],[Profit]]/Ecommerce_Sales[[#This Row],[Total_Price]]</f>
        <v>0.35004737839545169</v>
      </c>
      <c r="W4611" s="3">
        <v>4433</v>
      </c>
      <c r="X4611" s="3"/>
    </row>
    <row r="4612" spans="1:24" x14ac:dyDescent="0.25">
      <c r="A4612" s="1" t="s">
        <v>11195</v>
      </c>
      <c r="B4612" s="1" t="s">
        <v>840</v>
      </c>
      <c r="C4612" s="1" t="s">
        <v>841</v>
      </c>
      <c r="D4612" s="1" t="s">
        <v>2231</v>
      </c>
      <c r="E4612" s="1" t="s">
        <v>1981</v>
      </c>
      <c r="F4612" s="2">
        <v>44935</v>
      </c>
      <c r="G4612" s="2">
        <v>45548</v>
      </c>
      <c r="H4612" s="2" t="str">
        <f>TEXT(Ecommerce_Sales[[#This Row],[Order_Date]],"mmmm")</f>
        <v>September</v>
      </c>
      <c r="I4612" s="2" t="str">
        <f>TEXT(Ecommerce_Sales[[#This Row],[Order_Date]],"yyyy")</f>
        <v>2024</v>
      </c>
      <c r="J4612" s="2" t="str">
        <f>TEXT(Ecommerce_Sales[[#This Row],[Order_Date]],"mmmm")</f>
        <v>September</v>
      </c>
      <c r="K4612" s="1" t="s">
        <v>1947</v>
      </c>
      <c r="L4612" s="1" t="s">
        <v>9448</v>
      </c>
      <c r="M4612" s="1" t="s">
        <v>1963</v>
      </c>
      <c r="N4612" s="1" t="s">
        <v>1957</v>
      </c>
      <c r="O4612" s="3">
        <v>750</v>
      </c>
      <c r="P4612">
        <v>1</v>
      </c>
      <c r="Q4612" s="3">
        <v>750</v>
      </c>
      <c r="R4612" s="1" t="s">
        <v>1951</v>
      </c>
      <c r="S4612" s="3">
        <v>56</v>
      </c>
      <c r="T4612">
        <v>7</v>
      </c>
      <c r="U4612" t="str">
        <f>IF(Ecommerce_Sales[[#This Row],[Delivery_Time_Days]]&gt;7,"Delay",IF(Ecommerce_Sales[[#This Row],[Delivery_Time_Days]] = 0,"No delivery",IF(Ecommerce_Sales[[#This Row],[Delivery_Time_Days]]&lt;=7,"On-time")))</f>
        <v>On-time</v>
      </c>
      <c r="V4612" s="7">
        <f>Ecommerce_Sales[[#This Row],[Profit]]/Ecommerce_Sales[[#This Row],[Total_Price]]</f>
        <v>0.14933333333333335</v>
      </c>
      <c r="W4612" s="3">
        <v>112</v>
      </c>
      <c r="X4612" s="3"/>
    </row>
    <row r="4613" spans="1:24" x14ac:dyDescent="0.25">
      <c r="A4613" s="1" t="s">
        <v>11196</v>
      </c>
      <c r="B4613" s="1" t="s">
        <v>1461</v>
      </c>
      <c r="C4613" s="1" t="s">
        <v>1462</v>
      </c>
      <c r="D4613" s="1" t="s">
        <v>6789</v>
      </c>
      <c r="E4613" s="1" t="s">
        <v>1981</v>
      </c>
      <c r="F4613" s="2">
        <v>45319</v>
      </c>
      <c r="G4613" s="2">
        <v>45496</v>
      </c>
      <c r="H4613" s="2" t="str">
        <f>TEXT(Ecommerce_Sales[[#This Row],[Order_Date]],"mmmm")</f>
        <v>July</v>
      </c>
      <c r="I4613" s="2" t="str">
        <f>TEXT(Ecommerce_Sales[[#This Row],[Order_Date]],"yyyy")</f>
        <v>2024</v>
      </c>
      <c r="J4613" s="2" t="str">
        <f>TEXT(Ecommerce_Sales[[#This Row],[Order_Date]],"mmmm")</f>
        <v>July</v>
      </c>
      <c r="K4613" s="1" t="s">
        <v>1947</v>
      </c>
      <c r="L4613" s="1" t="s">
        <v>11197</v>
      </c>
      <c r="M4613" s="1" t="s">
        <v>2043</v>
      </c>
      <c r="N4613" s="1" t="s">
        <v>1989</v>
      </c>
      <c r="O4613" s="3">
        <v>82</v>
      </c>
      <c r="P4613">
        <v>6</v>
      </c>
      <c r="Q4613" s="3">
        <v>492</v>
      </c>
      <c r="R4613" s="1" t="s">
        <v>1958</v>
      </c>
      <c r="S4613" s="3">
        <v>35</v>
      </c>
      <c r="T4613">
        <v>7</v>
      </c>
      <c r="U4613" t="str">
        <f>IF(Ecommerce_Sales[[#This Row],[Delivery_Time_Days]]&gt;7,"Delay",IF(Ecommerce_Sales[[#This Row],[Delivery_Time_Days]] = 0,"No delivery",IF(Ecommerce_Sales[[#This Row],[Delivery_Time_Days]]&lt;=7,"On-time")))</f>
        <v>On-time</v>
      </c>
      <c r="V4613" s="7">
        <f>Ecommerce_Sales[[#This Row],[Profit]]/Ecommerce_Sales[[#This Row],[Total_Price]]</f>
        <v>0.25</v>
      </c>
      <c r="W4613" s="3">
        <v>123</v>
      </c>
      <c r="X4613" s="3"/>
    </row>
    <row r="4614" spans="1:24" x14ac:dyDescent="0.25">
      <c r="A4614" s="1" t="s">
        <v>11198</v>
      </c>
      <c r="B4614" s="1" t="s">
        <v>288</v>
      </c>
      <c r="C4614" s="1" t="s">
        <v>289</v>
      </c>
      <c r="D4614" s="1" t="s">
        <v>7135</v>
      </c>
      <c r="E4614" s="1" t="s">
        <v>1961</v>
      </c>
      <c r="F4614" s="2">
        <v>45612</v>
      </c>
      <c r="G4614" s="2">
        <v>45338</v>
      </c>
      <c r="H4614" s="2" t="str">
        <f>TEXT(Ecommerce_Sales[[#This Row],[Order_Date]],"mmmm")</f>
        <v>February</v>
      </c>
      <c r="I4614" s="2" t="str">
        <f>TEXT(Ecommerce_Sales[[#This Row],[Order_Date]],"yyyy")</f>
        <v>2024</v>
      </c>
      <c r="J4614" s="2" t="str">
        <f>TEXT(Ecommerce_Sales[[#This Row],[Order_Date]],"mmmm")</f>
        <v>February</v>
      </c>
      <c r="K4614" s="1" t="s">
        <v>1947</v>
      </c>
      <c r="L4614" s="1" t="s">
        <v>6139</v>
      </c>
      <c r="M4614" s="1" t="s">
        <v>2043</v>
      </c>
      <c r="N4614" s="1" t="s">
        <v>1989</v>
      </c>
      <c r="O4614" s="3">
        <v>838</v>
      </c>
      <c r="P4614">
        <v>4</v>
      </c>
      <c r="Q4614" s="3">
        <v>3351</v>
      </c>
      <c r="R4614" s="1" t="s">
        <v>1958</v>
      </c>
      <c r="S4614" s="3">
        <v>314</v>
      </c>
      <c r="T4614">
        <v>5</v>
      </c>
      <c r="U4614" t="str">
        <f>IF(Ecommerce_Sales[[#This Row],[Delivery_Time_Days]]&gt;7,"Delay",IF(Ecommerce_Sales[[#This Row],[Delivery_Time_Days]] = 0,"No delivery",IF(Ecommerce_Sales[[#This Row],[Delivery_Time_Days]]&lt;=7,"On-time")))</f>
        <v>On-time</v>
      </c>
      <c r="V4614" s="7">
        <f>Ecommerce_Sales[[#This Row],[Profit]]/Ecommerce_Sales[[#This Row],[Total_Price]]</f>
        <v>0.25007460459564307</v>
      </c>
      <c r="W4614" s="3">
        <v>838</v>
      </c>
      <c r="X4614" s="3"/>
    </row>
    <row r="4615" spans="1:24" x14ac:dyDescent="0.25">
      <c r="A4615" s="1" t="s">
        <v>11199</v>
      </c>
      <c r="B4615" s="1" t="s">
        <v>1128</v>
      </c>
      <c r="C4615" s="1" t="s">
        <v>1129</v>
      </c>
      <c r="D4615" s="1" t="s">
        <v>9111</v>
      </c>
      <c r="E4615" s="1" t="s">
        <v>1954</v>
      </c>
      <c r="F4615" s="2">
        <v>45559</v>
      </c>
      <c r="G4615" s="2">
        <v>45580</v>
      </c>
      <c r="H4615" s="2" t="str">
        <f>TEXT(Ecommerce_Sales[[#This Row],[Order_Date]],"mmmm")</f>
        <v>October</v>
      </c>
      <c r="I4615" s="2" t="str">
        <f>TEXT(Ecommerce_Sales[[#This Row],[Order_Date]],"yyyy")</f>
        <v>2024</v>
      </c>
      <c r="J4615" s="2" t="str">
        <f>TEXT(Ecommerce_Sales[[#This Row],[Order_Date]],"mmmm")</f>
        <v>October</v>
      </c>
      <c r="K4615" s="1" t="s">
        <v>1947</v>
      </c>
      <c r="L4615" s="1" t="s">
        <v>11200</v>
      </c>
      <c r="M4615" s="1" t="s">
        <v>2058</v>
      </c>
      <c r="N4615" s="1" t="s">
        <v>1950</v>
      </c>
      <c r="O4615" s="3">
        <v>1046</v>
      </c>
      <c r="P4615">
        <v>3</v>
      </c>
      <c r="Q4615" s="3">
        <v>3139</v>
      </c>
      <c r="R4615" s="1" t="s">
        <v>1958</v>
      </c>
      <c r="S4615" s="3">
        <v>265</v>
      </c>
      <c r="T4615">
        <v>3</v>
      </c>
      <c r="U4615" t="str">
        <f>IF(Ecommerce_Sales[[#This Row],[Delivery_Time_Days]]&gt;7,"Delay",IF(Ecommerce_Sales[[#This Row],[Delivery_Time_Days]] = 0,"No delivery",IF(Ecommerce_Sales[[#This Row],[Delivery_Time_Days]]&lt;=7,"On-time")))</f>
        <v>On-time</v>
      </c>
      <c r="V4615" s="7">
        <f>Ecommerce_Sales[[#This Row],[Profit]]/Ecommerce_Sales[[#This Row],[Total_Price]]</f>
        <v>0.40012742911755333</v>
      </c>
      <c r="W4615" s="3">
        <v>1256</v>
      </c>
      <c r="X4615" s="3"/>
    </row>
    <row r="4616" spans="1:24" x14ac:dyDescent="0.25">
      <c r="A4616" s="1" t="s">
        <v>11201</v>
      </c>
      <c r="B4616" s="1" t="s">
        <v>1598</v>
      </c>
      <c r="C4616" s="1" t="s">
        <v>1599</v>
      </c>
      <c r="D4616" s="1" t="s">
        <v>2147</v>
      </c>
      <c r="E4616" s="1" t="s">
        <v>1954</v>
      </c>
      <c r="F4616" s="2">
        <v>45265</v>
      </c>
      <c r="G4616" s="2">
        <v>45045</v>
      </c>
      <c r="H4616" s="2" t="str">
        <f>TEXT(Ecommerce_Sales[[#This Row],[Order_Date]],"mmmm")</f>
        <v>April</v>
      </c>
      <c r="I4616" s="2" t="str">
        <f>TEXT(Ecommerce_Sales[[#This Row],[Order_Date]],"yyyy")</f>
        <v>2023</v>
      </c>
      <c r="J4616" s="2" t="str">
        <f>TEXT(Ecommerce_Sales[[#This Row],[Order_Date]],"mmmm")</f>
        <v>April</v>
      </c>
      <c r="K4616" s="1" t="s">
        <v>1947</v>
      </c>
      <c r="L4616" s="1" t="s">
        <v>11202</v>
      </c>
      <c r="M4616" s="1" t="s">
        <v>2065</v>
      </c>
      <c r="N4616" s="1" t="s">
        <v>1978</v>
      </c>
      <c r="O4616" s="3">
        <v>354</v>
      </c>
      <c r="P4616">
        <v>1</v>
      </c>
      <c r="Q4616" s="3">
        <v>354</v>
      </c>
      <c r="R4616" s="1" t="s">
        <v>1958</v>
      </c>
      <c r="S4616" s="3">
        <v>44</v>
      </c>
      <c r="T4616">
        <v>7</v>
      </c>
      <c r="U4616" t="str">
        <f>IF(Ecommerce_Sales[[#This Row],[Delivery_Time_Days]]&gt;7,"Delay",IF(Ecommerce_Sales[[#This Row],[Delivery_Time_Days]] = 0,"No delivery",IF(Ecommerce_Sales[[#This Row],[Delivery_Time_Days]]&lt;=7,"On-time")))</f>
        <v>On-time</v>
      </c>
      <c r="V4616" s="7">
        <f>Ecommerce_Sales[[#This Row],[Profit]]/Ecommerce_Sales[[#This Row],[Total_Price]]</f>
        <v>0.35028248587570621</v>
      </c>
      <c r="W4616" s="3">
        <v>124</v>
      </c>
      <c r="X4616" s="3"/>
    </row>
    <row r="4617" spans="1:24" x14ac:dyDescent="0.25">
      <c r="A4617" s="1" t="s">
        <v>11203</v>
      </c>
      <c r="B4617" s="1" t="s">
        <v>898</v>
      </c>
      <c r="C4617" s="1" t="s">
        <v>899</v>
      </c>
      <c r="D4617" s="1" t="s">
        <v>4011</v>
      </c>
      <c r="E4617" s="1" t="s">
        <v>1966</v>
      </c>
      <c r="F4617" s="2">
        <v>45068</v>
      </c>
      <c r="G4617" s="2">
        <v>45252</v>
      </c>
      <c r="H4617" s="2" t="str">
        <f>TEXT(Ecommerce_Sales[[#This Row],[Order_Date]],"mmmm")</f>
        <v>November</v>
      </c>
      <c r="I4617" s="2" t="str">
        <f>TEXT(Ecommerce_Sales[[#This Row],[Order_Date]],"yyyy")</f>
        <v>2023</v>
      </c>
      <c r="J4617" s="2" t="str">
        <f>TEXT(Ecommerce_Sales[[#This Row],[Order_Date]],"mmmm")</f>
        <v>November</v>
      </c>
      <c r="K4617" s="1" t="s">
        <v>1947</v>
      </c>
      <c r="L4617" s="1" t="s">
        <v>10862</v>
      </c>
      <c r="M4617" s="1" t="s">
        <v>1983</v>
      </c>
      <c r="N4617" s="1" t="s">
        <v>1950</v>
      </c>
      <c r="O4617" s="3">
        <v>1334</v>
      </c>
      <c r="P4617">
        <v>6</v>
      </c>
      <c r="Q4617" s="3">
        <v>8005</v>
      </c>
      <c r="R4617" s="1" t="s">
        <v>1958</v>
      </c>
      <c r="S4617" s="3">
        <v>735</v>
      </c>
      <c r="T4617">
        <v>8</v>
      </c>
      <c r="U4617" t="str">
        <f>IF(Ecommerce_Sales[[#This Row],[Delivery_Time_Days]]&gt;7,"Delay",IF(Ecommerce_Sales[[#This Row],[Delivery_Time_Days]] = 0,"No delivery",IF(Ecommerce_Sales[[#This Row],[Delivery_Time_Days]]&lt;=7,"On-time")))</f>
        <v>Delay</v>
      </c>
      <c r="V4617" s="7">
        <f>Ecommerce_Sales[[#This Row],[Profit]]/Ecommerce_Sales[[#This Row],[Total_Price]]</f>
        <v>0.4</v>
      </c>
      <c r="W4617" s="3">
        <v>3202</v>
      </c>
      <c r="X4617" s="3"/>
    </row>
    <row r="4618" spans="1:24" x14ac:dyDescent="0.25">
      <c r="A4618" s="1" t="s">
        <v>11204</v>
      </c>
      <c r="B4618" s="1" t="s">
        <v>1679</v>
      </c>
      <c r="C4618" s="1" t="s">
        <v>1680</v>
      </c>
      <c r="D4618" s="1" t="s">
        <v>4653</v>
      </c>
      <c r="E4618" s="1" t="s">
        <v>1946</v>
      </c>
      <c r="F4618" s="2">
        <v>45584</v>
      </c>
      <c r="G4618" s="2">
        <v>45151</v>
      </c>
      <c r="H4618" s="2" t="str">
        <f>TEXT(Ecommerce_Sales[[#This Row],[Order_Date]],"mmmm")</f>
        <v>August</v>
      </c>
      <c r="I4618" s="2" t="str">
        <f>TEXT(Ecommerce_Sales[[#This Row],[Order_Date]],"yyyy")</f>
        <v>2023</v>
      </c>
      <c r="J4618" s="2" t="str">
        <f>TEXT(Ecommerce_Sales[[#This Row],[Order_Date]],"mmmm")</f>
        <v>August</v>
      </c>
      <c r="K4618" s="1" t="s">
        <v>1992</v>
      </c>
      <c r="L4618" s="1" t="s">
        <v>4639</v>
      </c>
      <c r="M4618" s="1" t="s">
        <v>2043</v>
      </c>
      <c r="N4618" s="1" t="s">
        <v>1989</v>
      </c>
      <c r="O4618" s="3">
        <v>201</v>
      </c>
      <c r="P4618">
        <v>2</v>
      </c>
      <c r="Q4618" s="3">
        <v>401</v>
      </c>
      <c r="R4618" s="1" t="s">
        <v>1958</v>
      </c>
      <c r="S4618" s="3">
        <v>48</v>
      </c>
      <c r="U4618" t="str">
        <f>IF(Ecommerce_Sales[[#This Row],[Delivery_Time_Days]]&gt;7,"Delay",IF(Ecommerce_Sales[[#This Row],[Delivery_Time_Days]] = 0,"No delivery",IF(Ecommerce_Sales[[#This Row],[Delivery_Time_Days]]&lt;=7,"On-time")))</f>
        <v>No delivery</v>
      </c>
      <c r="V4618" s="7">
        <f>Ecommerce_Sales[[#This Row],[Profit]]/Ecommerce_Sales[[#This Row],[Total_Price]]</f>
        <v>0.24937655860349128</v>
      </c>
      <c r="W4618" s="3">
        <v>100</v>
      </c>
      <c r="X4618" s="3"/>
    </row>
    <row r="4619" spans="1:24" x14ac:dyDescent="0.25">
      <c r="A4619" s="1" t="s">
        <v>11205</v>
      </c>
      <c r="B4619" s="1" t="s">
        <v>1439</v>
      </c>
      <c r="C4619" s="1" t="s">
        <v>1440</v>
      </c>
      <c r="D4619" s="1" t="s">
        <v>3248</v>
      </c>
      <c r="E4619" s="1" t="s">
        <v>1966</v>
      </c>
      <c r="F4619" s="2">
        <v>45416</v>
      </c>
      <c r="G4619" s="2">
        <v>45254</v>
      </c>
      <c r="H4619" s="2" t="str">
        <f>TEXT(Ecommerce_Sales[[#This Row],[Order_Date]],"mmmm")</f>
        <v>November</v>
      </c>
      <c r="I4619" s="2" t="str">
        <f>TEXT(Ecommerce_Sales[[#This Row],[Order_Date]],"yyyy")</f>
        <v>2023</v>
      </c>
      <c r="J4619" s="2" t="str">
        <f>TEXT(Ecommerce_Sales[[#This Row],[Order_Date]],"mmmm")</f>
        <v>November</v>
      </c>
      <c r="K4619" s="1" t="s">
        <v>1947</v>
      </c>
      <c r="L4619" s="1" t="s">
        <v>11206</v>
      </c>
      <c r="M4619" s="1" t="s">
        <v>1949</v>
      </c>
      <c r="N4619" s="1" t="s">
        <v>1950</v>
      </c>
      <c r="O4619" s="3">
        <v>239</v>
      </c>
      <c r="P4619">
        <v>4</v>
      </c>
      <c r="Q4619" s="3">
        <v>958</v>
      </c>
      <c r="R4619" s="1" t="s">
        <v>1951</v>
      </c>
      <c r="S4619" s="3">
        <v>51</v>
      </c>
      <c r="T4619">
        <v>8</v>
      </c>
      <c r="U4619" t="str">
        <f>IF(Ecommerce_Sales[[#This Row],[Delivery_Time_Days]]&gt;7,"Delay",IF(Ecommerce_Sales[[#This Row],[Delivery_Time_Days]] = 0,"No delivery",IF(Ecommerce_Sales[[#This Row],[Delivery_Time_Days]]&lt;=7,"On-time")))</f>
        <v>Delay</v>
      </c>
      <c r="V4619" s="7">
        <f>Ecommerce_Sales[[#This Row],[Profit]]/Ecommerce_Sales[[#This Row],[Total_Price]]</f>
        <v>0.39979123173277664</v>
      </c>
      <c r="W4619" s="3">
        <v>383</v>
      </c>
      <c r="X4619" s="3"/>
    </row>
    <row r="4620" spans="1:24" x14ac:dyDescent="0.25">
      <c r="A4620" s="1" t="s">
        <v>11207</v>
      </c>
      <c r="B4620" s="1" t="s">
        <v>1681</v>
      </c>
      <c r="C4620" s="1" t="s">
        <v>1682</v>
      </c>
      <c r="D4620" s="1" t="s">
        <v>3033</v>
      </c>
      <c r="E4620" s="1" t="s">
        <v>1981</v>
      </c>
      <c r="F4620" s="2">
        <v>45532</v>
      </c>
      <c r="G4620" s="2">
        <v>44982</v>
      </c>
      <c r="H4620" s="2" t="str">
        <f>TEXT(Ecommerce_Sales[[#This Row],[Order_Date]],"mmmm")</f>
        <v>February</v>
      </c>
      <c r="I4620" s="2" t="str">
        <f>TEXT(Ecommerce_Sales[[#This Row],[Order_Date]],"yyyy")</f>
        <v>2023</v>
      </c>
      <c r="J4620" s="2" t="str">
        <f>TEXT(Ecommerce_Sales[[#This Row],[Order_Date]],"mmmm")</f>
        <v>February</v>
      </c>
      <c r="K4620" s="1" t="s">
        <v>1947</v>
      </c>
      <c r="L4620" s="1" t="s">
        <v>7148</v>
      </c>
      <c r="M4620" s="1" t="s">
        <v>2058</v>
      </c>
      <c r="N4620" s="1" t="s">
        <v>1950</v>
      </c>
      <c r="O4620" s="3">
        <v>706</v>
      </c>
      <c r="P4620">
        <v>3</v>
      </c>
      <c r="Q4620" s="3">
        <v>2117</v>
      </c>
      <c r="R4620" s="1" t="s">
        <v>1958</v>
      </c>
      <c r="S4620" s="3">
        <v>276</v>
      </c>
      <c r="T4620">
        <v>2</v>
      </c>
      <c r="U4620" t="str">
        <f>IF(Ecommerce_Sales[[#This Row],[Delivery_Time_Days]]&gt;7,"Delay",IF(Ecommerce_Sales[[#This Row],[Delivery_Time_Days]] = 0,"No delivery",IF(Ecommerce_Sales[[#This Row],[Delivery_Time_Days]]&lt;=7,"On-time")))</f>
        <v>On-time</v>
      </c>
      <c r="V4620" s="7">
        <f>Ecommerce_Sales[[#This Row],[Profit]]/Ecommerce_Sales[[#This Row],[Total_Price]]</f>
        <v>0.40009447331128956</v>
      </c>
      <c r="W4620" s="3">
        <v>847</v>
      </c>
      <c r="X4620" s="3"/>
    </row>
    <row r="4621" spans="1:24" x14ac:dyDescent="0.25">
      <c r="A4621" s="1" t="s">
        <v>11208</v>
      </c>
      <c r="B4621" s="1" t="s">
        <v>1581</v>
      </c>
      <c r="C4621" s="1" t="s">
        <v>1582</v>
      </c>
      <c r="D4621" s="1" t="s">
        <v>4873</v>
      </c>
      <c r="E4621" s="1" t="s">
        <v>1966</v>
      </c>
      <c r="F4621" s="2">
        <v>45183</v>
      </c>
      <c r="G4621" s="2">
        <v>45288</v>
      </c>
      <c r="H4621" s="2" t="str">
        <f>TEXT(Ecommerce_Sales[[#This Row],[Order_Date]],"mmmm")</f>
        <v>December</v>
      </c>
      <c r="I4621" s="2" t="str">
        <f>TEXT(Ecommerce_Sales[[#This Row],[Order_Date]],"yyyy")</f>
        <v>2023</v>
      </c>
      <c r="J4621" s="2" t="str">
        <f>TEXT(Ecommerce_Sales[[#This Row],[Order_Date]],"mmmm")</f>
        <v>December</v>
      </c>
      <c r="K4621" s="1" t="s">
        <v>1947</v>
      </c>
      <c r="L4621" s="1" t="s">
        <v>11209</v>
      </c>
      <c r="M4621" s="1" t="s">
        <v>1968</v>
      </c>
      <c r="N4621" s="1" t="s">
        <v>1957</v>
      </c>
      <c r="O4621" s="3">
        <v>1118</v>
      </c>
      <c r="P4621">
        <v>2</v>
      </c>
      <c r="Q4621" s="3">
        <v>2236</v>
      </c>
      <c r="R4621" s="1" t="s">
        <v>1951</v>
      </c>
      <c r="S4621" s="3">
        <v>214</v>
      </c>
      <c r="T4621">
        <v>9</v>
      </c>
      <c r="U4621" t="str">
        <f>IF(Ecommerce_Sales[[#This Row],[Delivery_Time_Days]]&gt;7,"Delay",IF(Ecommerce_Sales[[#This Row],[Delivery_Time_Days]] = 0,"No delivery",IF(Ecommerce_Sales[[#This Row],[Delivery_Time_Days]]&lt;=7,"On-time")))</f>
        <v>Delay</v>
      </c>
      <c r="V4621" s="7">
        <f>Ecommerce_Sales[[#This Row],[Profit]]/Ecommerce_Sales[[#This Row],[Total_Price]]</f>
        <v>0.14982110912343471</v>
      </c>
      <c r="W4621" s="3">
        <v>335</v>
      </c>
      <c r="X4621" s="3"/>
    </row>
    <row r="4622" spans="1:24" x14ac:dyDescent="0.25">
      <c r="A4622" s="1" t="s">
        <v>11210</v>
      </c>
      <c r="B4622" s="1" t="s">
        <v>815</v>
      </c>
      <c r="C4622" s="1" t="s">
        <v>816</v>
      </c>
      <c r="D4622" s="1" t="s">
        <v>3716</v>
      </c>
      <c r="E4622" s="1" t="s">
        <v>1954</v>
      </c>
      <c r="F4622" s="2">
        <v>45092</v>
      </c>
      <c r="G4622" s="2">
        <v>45134</v>
      </c>
      <c r="H4622" s="2" t="str">
        <f>TEXT(Ecommerce_Sales[[#This Row],[Order_Date]],"mmmm")</f>
        <v>July</v>
      </c>
      <c r="I4622" s="2" t="str">
        <f>TEXT(Ecommerce_Sales[[#This Row],[Order_Date]],"yyyy")</f>
        <v>2023</v>
      </c>
      <c r="J4622" s="2" t="str">
        <f>TEXT(Ecommerce_Sales[[#This Row],[Order_Date]],"mmmm")</f>
        <v>July</v>
      </c>
      <c r="K4622" s="1" t="s">
        <v>1986</v>
      </c>
      <c r="L4622" s="1" t="s">
        <v>4621</v>
      </c>
      <c r="M4622" s="1" t="s">
        <v>1983</v>
      </c>
      <c r="N4622" s="1" t="s">
        <v>1950</v>
      </c>
      <c r="O4622" s="3">
        <v>852</v>
      </c>
      <c r="P4622">
        <v>3</v>
      </c>
      <c r="Q4622" s="3">
        <v>2555</v>
      </c>
      <c r="R4622" s="1" t="s">
        <v>1958</v>
      </c>
      <c r="S4622" s="3">
        <v>340</v>
      </c>
      <c r="U4622" t="str">
        <f>IF(Ecommerce_Sales[[#This Row],[Delivery_Time_Days]]&gt;7,"Delay",IF(Ecommerce_Sales[[#This Row],[Delivery_Time_Days]] = 0,"No delivery",IF(Ecommerce_Sales[[#This Row],[Delivery_Time_Days]]&lt;=7,"On-time")))</f>
        <v>No delivery</v>
      </c>
      <c r="V4622" s="7">
        <f>Ecommerce_Sales[[#This Row],[Profit]]/Ecommerce_Sales[[#This Row],[Total_Price]]</f>
        <v>0.4</v>
      </c>
      <c r="W4622" s="3">
        <v>1022</v>
      </c>
      <c r="X4622" s="3"/>
    </row>
    <row r="4623" spans="1:24" x14ac:dyDescent="0.25">
      <c r="A4623" s="1" t="s">
        <v>11211</v>
      </c>
      <c r="B4623" s="1" t="s">
        <v>1679</v>
      </c>
      <c r="C4623" s="1" t="s">
        <v>1680</v>
      </c>
      <c r="D4623" s="1" t="s">
        <v>4653</v>
      </c>
      <c r="E4623" s="1" t="s">
        <v>1946</v>
      </c>
      <c r="F4623" s="2">
        <v>45584</v>
      </c>
      <c r="G4623" s="2">
        <v>45071</v>
      </c>
      <c r="H4623" s="2" t="str">
        <f>TEXT(Ecommerce_Sales[[#This Row],[Order_Date]],"mmmm")</f>
        <v>May</v>
      </c>
      <c r="I4623" s="2" t="str">
        <f>TEXT(Ecommerce_Sales[[#This Row],[Order_Date]],"yyyy")</f>
        <v>2023</v>
      </c>
      <c r="J4623" s="2" t="str">
        <f>TEXT(Ecommerce_Sales[[#This Row],[Order_Date]],"mmmm")</f>
        <v>May</v>
      </c>
      <c r="K4623" s="1" t="s">
        <v>1947</v>
      </c>
      <c r="L4623" s="1" t="s">
        <v>11212</v>
      </c>
      <c r="M4623" s="1" t="s">
        <v>2065</v>
      </c>
      <c r="N4623" s="1" t="s">
        <v>1978</v>
      </c>
      <c r="O4623" s="3">
        <v>358</v>
      </c>
      <c r="P4623">
        <v>5</v>
      </c>
      <c r="Q4623" s="3">
        <v>1789</v>
      </c>
      <c r="R4623" s="1" t="s">
        <v>1958</v>
      </c>
      <c r="S4623" s="3">
        <v>107</v>
      </c>
      <c r="T4623">
        <v>7</v>
      </c>
      <c r="U4623" t="str">
        <f>IF(Ecommerce_Sales[[#This Row],[Delivery_Time_Days]]&gt;7,"Delay",IF(Ecommerce_Sales[[#This Row],[Delivery_Time_Days]] = 0,"No delivery",IF(Ecommerce_Sales[[#This Row],[Delivery_Time_Days]]&lt;=7,"On-time")))</f>
        <v>On-time</v>
      </c>
      <c r="V4623" s="7">
        <f>Ecommerce_Sales[[#This Row],[Profit]]/Ecommerce_Sales[[#This Row],[Total_Price]]</f>
        <v>0.34991615427613193</v>
      </c>
      <c r="W4623" s="3">
        <v>626</v>
      </c>
      <c r="X4623" s="3"/>
    </row>
    <row r="4624" spans="1:24" x14ac:dyDescent="0.25">
      <c r="A4624" s="1" t="s">
        <v>11213</v>
      </c>
      <c r="B4624" s="1" t="s">
        <v>1175</v>
      </c>
      <c r="C4624" s="1" t="s">
        <v>1176</v>
      </c>
      <c r="D4624" s="1" t="s">
        <v>2382</v>
      </c>
      <c r="E4624" s="1" t="s">
        <v>1966</v>
      </c>
      <c r="F4624" s="2">
        <v>45465</v>
      </c>
      <c r="G4624" s="2">
        <v>44958</v>
      </c>
      <c r="H4624" s="2" t="str">
        <f>TEXT(Ecommerce_Sales[[#This Row],[Order_Date]],"mmmm")</f>
        <v>February</v>
      </c>
      <c r="I4624" s="2" t="str">
        <f>TEXT(Ecommerce_Sales[[#This Row],[Order_Date]],"yyyy")</f>
        <v>2023</v>
      </c>
      <c r="J4624" s="2" t="str">
        <f>TEXT(Ecommerce_Sales[[#This Row],[Order_Date]],"mmmm")</f>
        <v>February</v>
      </c>
      <c r="K4624" s="1" t="s">
        <v>1947</v>
      </c>
      <c r="L4624" s="1" t="s">
        <v>11214</v>
      </c>
      <c r="M4624" s="1" t="s">
        <v>1963</v>
      </c>
      <c r="N4624" s="1" t="s">
        <v>1957</v>
      </c>
      <c r="O4624" s="3">
        <v>30</v>
      </c>
      <c r="P4624">
        <v>2</v>
      </c>
      <c r="Q4624" s="3">
        <v>60</v>
      </c>
      <c r="R4624" s="1" t="s">
        <v>1958</v>
      </c>
      <c r="S4624" s="3">
        <v>4</v>
      </c>
      <c r="T4624">
        <v>3</v>
      </c>
      <c r="U4624" t="str">
        <f>IF(Ecommerce_Sales[[#This Row],[Delivery_Time_Days]]&gt;7,"Delay",IF(Ecommerce_Sales[[#This Row],[Delivery_Time_Days]] = 0,"No delivery",IF(Ecommerce_Sales[[#This Row],[Delivery_Time_Days]]&lt;=7,"On-time")))</f>
        <v>On-time</v>
      </c>
      <c r="V4624" s="7">
        <f>Ecommerce_Sales[[#This Row],[Profit]]/Ecommerce_Sales[[#This Row],[Total_Price]]</f>
        <v>0.15</v>
      </c>
      <c r="W4624" s="3">
        <v>9</v>
      </c>
      <c r="X4624" s="3"/>
    </row>
    <row r="4625" spans="1:24" x14ac:dyDescent="0.25">
      <c r="A4625" s="1" t="s">
        <v>11215</v>
      </c>
      <c r="B4625" s="1" t="s">
        <v>54</v>
      </c>
      <c r="C4625" s="1" t="s">
        <v>55</v>
      </c>
      <c r="D4625" s="1" t="s">
        <v>2308</v>
      </c>
      <c r="E4625" s="1" t="s">
        <v>1961</v>
      </c>
      <c r="F4625" s="2">
        <v>45261</v>
      </c>
      <c r="G4625" s="2">
        <v>45648</v>
      </c>
      <c r="H4625" s="2" t="str">
        <f>TEXT(Ecommerce_Sales[[#This Row],[Order_Date]],"mmmm")</f>
        <v>December</v>
      </c>
      <c r="I4625" s="2" t="str">
        <f>TEXT(Ecommerce_Sales[[#This Row],[Order_Date]],"yyyy")</f>
        <v>2024</v>
      </c>
      <c r="J4625" s="2" t="str">
        <f>TEXT(Ecommerce_Sales[[#This Row],[Order_Date]],"mmmm")</f>
        <v>December</v>
      </c>
      <c r="K4625" s="1" t="s">
        <v>1986</v>
      </c>
      <c r="L4625" s="1" t="s">
        <v>8359</v>
      </c>
      <c r="M4625" s="1" t="s">
        <v>2002</v>
      </c>
      <c r="N4625" s="1" t="s">
        <v>1989</v>
      </c>
      <c r="O4625" s="3">
        <v>616</v>
      </c>
      <c r="P4625">
        <v>10</v>
      </c>
      <c r="Q4625" s="3">
        <v>6156</v>
      </c>
      <c r="R4625" s="1" t="s">
        <v>1951</v>
      </c>
      <c r="S4625" s="3">
        <v>361</v>
      </c>
      <c r="U4625" t="str">
        <f>IF(Ecommerce_Sales[[#This Row],[Delivery_Time_Days]]&gt;7,"Delay",IF(Ecommerce_Sales[[#This Row],[Delivery_Time_Days]] = 0,"No delivery",IF(Ecommerce_Sales[[#This Row],[Delivery_Time_Days]]&lt;=7,"On-time")))</f>
        <v>No delivery</v>
      </c>
      <c r="V4625" s="7">
        <f>Ecommerce_Sales[[#This Row],[Profit]]/Ecommerce_Sales[[#This Row],[Total_Price]]</f>
        <v>0.25</v>
      </c>
      <c r="W4625" s="3">
        <v>1539</v>
      </c>
      <c r="X4625" s="3"/>
    </row>
    <row r="4626" spans="1:24" x14ac:dyDescent="0.25">
      <c r="A4626" s="1" t="s">
        <v>11216</v>
      </c>
      <c r="B4626" s="1" t="s">
        <v>196</v>
      </c>
      <c r="C4626" s="1" t="s">
        <v>197</v>
      </c>
      <c r="D4626" s="1" t="s">
        <v>2667</v>
      </c>
      <c r="E4626" s="1" t="s">
        <v>1966</v>
      </c>
      <c r="F4626" s="2">
        <v>45513</v>
      </c>
      <c r="G4626" s="2">
        <v>45256</v>
      </c>
      <c r="H4626" s="2" t="str">
        <f>TEXT(Ecommerce_Sales[[#This Row],[Order_Date]],"mmmm")</f>
        <v>November</v>
      </c>
      <c r="I4626" s="2" t="str">
        <f>TEXT(Ecommerce_Sales[[#This Row],[Order_Date]],"yyyy")</f>
        <v>2023</v>
      </c>
      <c r="J4626" s="2" t="str">
        <f>TEXT(Ecommerce_Sales[[#This Row],[Order_Date]],"mmmm")</f>
        <v>November</v>
      </c>
      <c r="K4626" s="1" t="s">
        <v>1947</v>
      </c>
      <c r="L4626" s="1" t="s">
        <v>11217</v>
      </c>
      <c r="M4626" s="1" t="s">
        <v>2054</v>
      </c>
      <c r="N4626" s="1" t="s">
        <v>1957</v>
      </c>
      <c r="O4626" s="3">
        <v>1344</v>
      </c>
      <c r="P4626">
        <v>4</v>
      </c>
      <c r="Q4626" s="3">
        <v>5374</v>
      </c>
      <c r="R4626" s="1" t="s">
        <v>1951</v>
      </c>
      <c r="S4626" s="3">
        <v>762</v>
      </c>
      <c r="T4626">
        <v>8</v>
      </c>
      <c r="U4626" t="str">
        <f>IF(Ecommerce_Sales[[#This Row],[Delivery_Time_Days]]&gt;7,"Delay",IF(Ecommerce_Sales[[#This Row],[Delivery_Time_Days]] = 0,"No delivery",IF(Ecommerce_Sales[[#This Row],[Delivery_Time_Days]]&lt;=7,"On-time")))</f>
        <v>Delay</v>
      </c>
      <c r="V4626" s="7">
        <f>Ecommerce_Sales[[#This Row],[Profit]]/Ecommerce_Sales[[#This Row],[Total_Price]]</f>
        <v>0.14998139188686266</v>
      </c>
      <c r="W4626" s="3">
        <v>806</v>
      </c>
      <c r="X4626" s="3"/>
    </row>
    <row r="4627" spans="1:24" x14ac:dyDescent="0.25">
      <c r="A4627" s="1" t="s">
        <v>11218</v>
      </c>
      <c r="B4627" s="1" t="s">
        <v>606</v>
      </c>
      <c r="C4627" s="1" t="s">
        <v>607</v>
      </c>
      <c r="D4627" s="1" t="s">
        <v>5199</v>
      </c>
      <c r="E4627" s="1" t="s">
        <v>1981</v>
      </c>
      <c r="F4627" s="2">
        <v>45242</v>
      </c>
      <c r="G4627" s="2">
        <v>45295</v>
      </c>
      <c r="H4627" s="2" t="str">
        <f>TEXT(Ecommerce_Sales[[#This Row],[Order_Date]],"mmmm")</f>
        <v>January</v>
      </c>
      <c r="I4627" s="2" t="str">
        <f>TEXT(Ecommerce_Sales[[#This Row],[Order_Date]],"yyyy")</f>
        <v>2024</v>
      </c>
      <c r="J4627" s="2" t="str">
        <f>TEXT(Ecommerce_Sales[[#This Row],[Order_Date]],"mmmm")</f>
        <v>January</v>
      </c>
      <c r="K4627" s="1" t="s">
        <v>1947</v>
      </c>
      <c r="L4627" s="1" t="s">
        <v>11219</v>
      </c>
      <c r="M4627" s="1" t="s">
        <v>2072</v>
      </c>
      <c r="N4627" s="1" t="s">
        <v>1950</v>
      </c>
      <c r="O4627" s="3">
        <v>745</v>
      </c>
      <c r="P4627">
        <v>4</v>
      </c>
      <c r="Q4627" s="3">
        <v>2982</v>
      </c>
      <c r="R4627" s="1" t="s">
        <v>1951</v>
      </c>
      <c r="S4627" s="3">
        <v>410</v>
      </c>
      <c r="T4627">
        <v>7</v>
      </c>
      <c r="U4627" t="str">
        <f>IF(Ecommerce_Sales[[#This Row],[Delivery_Time_Days]]&gt;7,"Delay",IF(Ecommerce_Sales[[#This Row],[Delivery_Time_Days]] = 0,"No delivery",IF(Ecommerce_Sales[[#This Row],[Delivery_Time_Days]]&lt;=7,"On-time")))</f>
        <v>On-time</v>
      </c>
      <c r="V4627" s="7">
        <f>Ecommerce_Sales[[#This Row],[Profit]]/Ecommerce_Sales[[#This Row],[Total_Price]]</f>
        <v>0.40006706908115358</v>
      </c>
      <c r="W4627" s="3">
        <v>1193</v>
      </c>
      <c r="X4627" s="3"/>
    </row>
    <row r="4628" spans="1:24" x14ac:dyDescent="0.25">
      <c r="A4628" s="1" t="s">
        <v>11220</v>
      </c>
      <c r="B4628" s="1" t="s">
        <v>1329</v>
      </c>
      <c r="C4628" s="1" t="s">
        <v>1330</v>
      </c>
      <c r="D4628" s="1" t="s">
        <v>3919</v>
      </c>
      <c r="E4628" s="1" t="s">
        <v>1996</v>
      </c>
      <c r="F4628" s="2">
        <v>45380</v>
      </c>
      <c r="G4628" s="2">
        <v>45505</v>
      </c>
      <c r="H4628" s="2" t="str">
        <f>TEXT(Ecommerce_Sales[[#This Row],[Order_Date]],"mmmm")</f>
        <v>August</v>
      </c>
      <c r="I4628" s="2" t="str">
        <f>TEXT(Ecommerce_Sales[[#This Row],[Order_Date]],"yyyy")</f>
        <v>2024</v>
      </c>
      <c r="J4628" s="2" t="str">
        <f>TEXT(Ecommerce_Sales[[#This Row],[Order_Date]],"mmmm")</f>
        <v>August</v>
      </c>
      <c r="K4628" s="1" t="s">
        <v>1992</v>
      </c>
      <c r="L4628" s="1" t="s">
        <v>11221</v>
      </c>
      <c r="M4628" s="1" t="s">
        <v>2104</v>
      </c>
      <c r="N4628" s="1" t="s">
        <v>1978</v>
      </c>
      <c r="O4628" s="3">
        <v>588</v>
      </c>
      <c r="P4628">
        <v>2</v>
      </c>
      <c r="Q4628" s="3">
        <v>1176</v>
      </c>
      <c r="R4628" s="1" t="s">
        <v>1958</v>
      </c>
      <c r="S4628" s="3">
        <v>140</v>
      </c>
      <c r="U4628" t="str">
        <f>IF(Ecommerce_Sales[[#This Row],[Delivery_Time_Days]]&gt;7,"Delay",IF(Ecommerce_Sales[[#This Row],[Delivery_Time_Days]] = 0,"No delivery",IF(Ecommerce_Sales[[#This Row],[Delivery_Time_Days]]&lt;=7,"On-time")))</f>
        <v>No delivery</v>
      </c>
      <c r="V4628" s="7">
        <f>Ecommerce_Sales[[#This Row],[Profit]]/Ecommerce_Sales[[#This Row],[Total_Price]]</f>
        <v>0.35034013605442177</v>
      </c>
      <c r="W4628" s="3">
        <v>412</v>
      </c>
      <c r="X4628" s="3"/>
    </row>
    <row r="4629" spans="1:24" x14ac:dyDescent="0.25">
      <c r="A4629" s="1" t="s">
        <v>11222</v>
      </c>
      <c r="B4629" s="1" t="s">
        <v>1256</v>
      </c>
      <c r="C4629" s="1" t="s">
        <v>1257</v>
      </c>
      <c r="D4629" s="1" t="s">
        <v>7606</v>
      </c>
      <c r="E4629" s="1" t="s">
        <v>1981</v>
      </c>
      <c r="F4629" s="2">
        <v>45014</v>
      </c>
      <c r="G4629" s="2">
        <v>45150</v>
      </c>
      <c r="H4629" s="2" t="str">
        <f>TEXT(Ecommerce_Sales[[#This Row],[Order_Date]],"mmmm")</f>
        <v>August</v>
      </c>
      <c r="I4629" s="2" t="str">
        <f>TEXT(Ecommerce_Sales[[#This Row],[Order_Date]],"yyyy")</f>
        <v>2023</v>
      </c>
      <c r="J4629" s="2" t="str">
        <f>TEXT(Ecommerce_Sales[[#This Row],[Order_Date]],"mmmm")</f>
        <v>August</v>
      </c>
      <c r="K4629" s="1" t="s">
        <v>1947</v>
      </c>
      <c r="L4629" s="1" t="s">
        <v>11070</v>
      </c>
      <c r="M4629" s="1" t="s">
        <v>1983</v>
      </c>
      <c r="N4629" s="1" t="s">
        <v>1950</v>
      </c>
      <c r="O4629" s="3">
        <v>480</v>
      </c>
      <c r="P4629">
        <v>3</v>
      </c>
      <c r="Q4629" s="3">
        <v>1441</v>
      </c>
      <c r="R4629" s="1" t="s">
        <v>1958</v>
      </c>
      <c r="S4629" s="3">
        <v>90</v>
      </c>
      <c r="T4629">
        <v>10</v>
      </c>
      <c r="U4629" t="str">
        <f>IF(Ecommerce_Sales[[#This Row],[Delivery_Time_Days]]&gt;7,"Delay",IF(Ecommerce_Sales[[#This Row],[Delivery_Time_Days]] = 0,"No delivery",IF(Ecommerce_Sales[[#This Row],[Delivery_Time_Days]]&lt;=7,"On-time")))</f>
        <v>Delay</v>
      </c>
      <c r="V4629" s="7">
        <f>Ecommerce_Sales[[#This Row],[Profit]]/Ecommerce_Sales[[#This Row],[Total_Price]]</f>
        <v>0.39972241498959055</v>
      </c>
      <c r="W4629" s="3">
        <v>576</v>
      </c>
      <c r="X4629" s="3"/>
    </row>
    <row r="4630" spans="1:24" x14ac:dyDescent="0.25">
      <c r="A4630" s="1" t="s">
        <v>11223</v>
      </c>
      <c r="B4630" s="1" t="s">
        <v>627</v>
      </c>
      <c r="C4630" s="1" t="s">
        <v>628</v>
      </c>
      <c r="D4630" s="1" t="s">
        <v>7290</v>
      </c>
      <c r="E4630" s="1" t="s">
        <v>2005</v>
      </c>
      <c r="F4630" s="2">
        <v>45218</v>
      </c>
      <c r="G4630" s="2">
        <v>45146</v>
      </c>
      <c r="H4630" s="2" t="str">
        <f>TEXT(Ecommerce_Sales[[#This Row],[Order_Date]],"mmmm")</f>
        <v>August</v>
      </c>
      <c r="I4630" s="2" t="str">
        <f>TEXT(Ecommerce_Sales[[#This Row],[Order_Date]],"yyyy")</f>
        <v>2023</v>
      </c>
      <c r="J4630" s="2" t="str">
        <f>TEXT(Ecommerce_Sales[[#This Row],[Order_Date]],"mmmm")</f>
        <v>August</v>
      </c>
      <c r="K4630" s="1" t="s">
        <v>1947</v>
      </c>
      <c r="L4630" s="1" t="s">
        <v>11224</v>
      </c>
      <c r="M4630" s="1" t="s">
        <v>2072</v>
      </c>
      <c r="N4630" s="1" t="s">
        <v>1950</v>
      </c>
      <c r="O4630" s="3">
        <v>488</v>
      </c>
      <c r="P4630">
        <v>3</v>
      </c>
      <c r="Q4630" s="3">
        <v>1463</v>
      </c>
      <c r="R4630" s="1" t="s">
        <v>1958</v>
      </c>
      <c r="S4630" s="3">
        <v>103</v>
      </c>
      <c r="T4630">
        <v>3</v>
      </c>
      <c r="U4630" t="str">
        <f>IF(Ecommerce_Sales[[#This Row],[Delivery_Time_Days]]&gt;7,"Delay",IF(Ecommerce_Sales[[#This Row],[Delivery_Time_Days]] = 0,"No delivery",IF(Ecommerce_Sales[[#This Row],[Delivery_Time_Days]]&lt;=7,"On-time")))</f>
        <v>On-time</v>
      </c>
      <c r="V4630" s="7">
        <f>Ecommerce_Sales[[#This Row],[Profit]]/Ecommerce_Sales[[#This Row],[Total_Price]]</f>
        <v>0.3998632946001367</v>
      </c>
      <c r="W4630" s="3">
        <v>585</v>
      </c>
      <c r="X4630" s="3"/>
    </row>
    <row r="4631" spans="1:24" x14ac:dyDescent="0.25">
      <c r="A4631" s="1" t="s">
        <v>11225</v>
      </c>
      <c r="B4631" s="1" t="s">
        <v>1297</v>
      </c>
      <c r="C4631" s="1" t="s">
        <v>1298</v>
      </c>
      <c r="D4631" s="1" t="s">
        <v>5582</v>
      </c>
      <c r="E4631" s="1" t="s">
        <v>1961</v>
      </c>
      <c r="F4631" s="2">
        <v>45581</v>
      </c>
      <c r="G4631" s="2">
        <v>45503</v>
      </c>
      <c r="H4631" s="2" t="str">
        <f>TEXT(Ecommerce_Sales[[#This Row],[Order_Date]],"mmmm")</f>
        <v>July</v>
      </c>
      <c r="I4631" s="2" t="str">
        <f>TEXT(Ecommerce_Sales[[#This Row],[Order_Date]],"yyyy")</f>
        <v>2024</v>
      </c>
      <c r="J4631" s="2" t="str">
        <f>TEXT(Ecommerce_Sales[[#This Row],[Order_Date]],"mmmm")</f>
        <v>July</v>
      </c>
      <c r="K4631" s="1" t="s">
        <v>1947</v>
      </c>
      <c r="L4631" s="1" t="s">
        <v>10110</v>
      </c>
      <c r="M4631" s="1" t="s">
        <v>2054</v>
      </c>
      <c r="N4631" s="1" t="s">
        <v>1957</v>
      </c>
      <c r="O4631" s="3">
        <v>102</v>
      </c>
      <c r="P4631">
        <v>6</v>
      </c>
      <c r="Q4631" s="3">
        <v>614</v>
      </c>
      <c r="R4631" s="1" t="s">
        <v>1951</v>
      </c>
      <c r="S4631" s="3">
        <v>88</v>
      </c>
      <c r="T4631">
        <v>4</v>
      </c>
      <c r="U4631" t="str">
        <f>IF(Ecommerce_Sales[[#This Row],[Delivery_Time_Days]]&gt;7,"Delay",IF(Ecommerce_Sales[[#This Row],[Delivery_Time_Days]] = 0,"No delivery",IF(Ecommerce_Sales[[#This Row],[Delivery_Time_Days]]&lt;=7,"On-time")))</f>
        <v>On-time</v>
      </c>
      <c r="V4631" s="7">
        <f>Ecommerce_Sales[[#This Row],[Profit]]/Ecommerce_Sales[[#This Row],[Total_Price]]</f>
        <v>0.14983713355048861</v>
      </c>
      <c r="W4631" s="3">
        <v>92</v>
      </c>
      <c r="X4631" s="3"/>
    </row>
    <row r="4632" spans="1:24" x14ac:dyDescent="0.25">
      <c r="A4632" s="1" t="s">
        <v>11226</v>
      </c>
      <c r="B4632" s="1" t="s">
        <v>1479</v>
      </c>
      <c r="C4632" s="1" t="s">
        <v>1480</v>
      </c>
      <c r="D4632" s="1" t="s">
        <v>6477</v>
      </c>
      <c r="E4632" s="1" t="s">
        <v>1954</v>
      </c>
      <c r="F4632" s="2">
        <v>45493</v>
      </c>
      <c r="G4632" s="2">
        <v>45002</v>
      </c>
      <c r="H4632" s="2" t="str">
        <f>TEXT(Ecommerce_Sales[[#This Row],[Order_Date]],"mmmm")</f>
        <v>March</v>
      </c>
      <c r="I4632" s="2" t="str">
        <f>TEXT(Ecommerce_Sales[[#This Row],[Order_Date]],"yyyy")</f>
        <v>2023</v>
      </c>
      <c r="J4632" s="2" t="str">
        <f>TEXT(Ecommerce_Sales[[#This Row],[Order_Date]],"mmmm")</f>
        <v>March</v>
      </c>
      <c r="K4632" s="1" t="s">
        <v>1947</v>
      </c>
      <c r="L4632" s="1" t="s">
        <v>11227</v>
      </c>
      <c r="M4632" s="1" t="s">
        <v>2072</v>
      </c>
      <c r="N4632" s="1" t="s">
        <v>1950</v>
      </c>
      <c r="O4632" s="3">
        <v>922</v>
      </c>
      <c r="P4632">
        <v>1</v>
      </c>
      <c r="Q4632" s="3">
        <v>922</v>
      </c>
      <c r="R4632" s="1" t="s">
        <v>1951</v>
      </c>
      <c r="S4632" s="3">
        <v>111</v>
      </c>
      <c r="T4632">
        <v>3</v>
      </c>
      <c r="U4632" t="str">
        <f>IF(Ecommerce_Sales[[#This Row],[Delivery_Time_Days]]&gt;7,"Delay",IF(Ecommerce_Sales[[#This Row],[Delivery_Time_Days]] = 0,"No delivery",IF(Ecommerce_Sales[[#This Row],[Delivery_Time_Days]]&lt;=7,"On-time")))</f>
        <v>On-time</v>
      </c>
      <c r="V4632" s="7">
        <f>Ecommerce_Sales[[#This Row],[Profit]]/Ecommerce_Sales[[#This Row],[Total_Price]]</f>
        <v>0.40021691973969631</v>
      </c>
      <c r="W4632" s="3">
        <v>369</v>
      </c>
      <c r="X4632" s="3"/>
    </row>
    <row r="4633" spans="1:24" x14ac:dyDescent="0.25">
      <c r="A4633" s="1" t="s">
        <v>11228</v>
      </c>
      <c r="B4633" s="1" t="s">
        <v>563</v>
      </c>
      <c r="C4633" s="1" t="s">
        <v>564</v>
      </c>
      <c r="D4633" s="1" t="s">
        <v>3987</v>
      </c>
      <c r="E4633" s="1" t="s">
        <v>1966</v>
      </c>
      <c r="F4633" s="2">
        <v>45305</v>
      </c>
      <c r="G4633" s="2">
        <v>44951</v>
      </c>
      <c r="H4633" s="2" t="str">
        <f>TEXT(Ecommerce_Sales[[#This Row],[Order_Date]],"mmmm")</f>
        <v>January</v>
      </c>
      <c r="I4633" s="2" t="str">
        <f>TEXT(Ecommerce_Sales[[#This Row],[Order_Date]],"yyyy")</f>
        <v>2023</v>
      </c>
      <c r="J4633" s="2" t="str">
        <f>TEXT(Ecommerce_Sales[[#This Row],[Order_Date]],"mmmm")</f>
        <v>January</v>
      </c>
      <c r="K4633" s="1" t="s">
        <v>1986</v>
      </c>
      <c r="L4633" s="1" t="s">
        <v>3274</v>
      </c>
      <c r="M4633" s="1" t="s">
        <v>2079</v>
      </c>
      <c r="N4633" s="1" t="s">
        <v>1973</v>
      </c>
      <c r="O4633" s="3">
        <v>42</v>
      </c>
      <c r="P4633">
        <v>1</v>
      </c>
      <c r="Q4633" s="3">
        <v>42</v>
      </c>
      <c r="R4633" s="1" t="s">
        <v>1951</v>
      </c>
      <c r="S4633" s="3">
        <v>4</v>
      </c>
      <c r="U4633" t="str">
        <f>IF(Ecommerce_Sales[[#This Row],[Delivery_Time_Days]]&gt;7,"Delay",IF(Ecommerce_Sales[[#This Row],[Delivery_Time_Days]] = 0,"No delivery",IF(Ecommerce_Sales[[#This Row],[Delivery_Time_Days]]&lt;=7,"On-time")))</f>
        <v>No delivery</v>
      </c>
      <c r="V4633" s="7">
        <f>Ecommerce_Sales[[#This Row],[Profit]]/Ecommerce_Sales[[#This Row],[Total_Price]]</f>
        <v>0.2857142857142857</v>
      </c>
      <c r="W4633" s="3">
        <v>12</v>
      </c>
      <c r="X4633" s="3"/>
    </row>
    <row r="4634" spans="1:24" x14ac:dyDescent="0.25">
      <c r="A4634" s="1" t="s">
        <v>11229</v>
      </c>
      <c r="B4634" s="1" t="s">
        <v>1612</v>
      </c>
      <c r="C4634" s="1" t="s">
        <v>1613</v>
      </c>
      <c r="D4634" s="1" t="s">
        <v>2349</v>
      </c>
      <c r="E4634" s="1" t="s">
        <v>1966</v>
      </c>
      <c r="F4634" s="2">
        <v>45597</v>
      </c>
      <c r="G4634" s="2">
        <v>45291</v>
      </c>
      <c r="H4634" s="2" t="str">
        <f>TEXT(Ecommerce_Sales[[#This Row],[Order_Date]],"mmmm")</f>
        <v>December</v>
      </c>
      <c r="I4634" s="2" t="str">
        <f>TEXT(Ecommerce_Sales[[#This Row],[Order_Date]],"yyyy")</f>
        <v>2023</v>
      </c>
      <c r="J4634" s="2" t="str">
        <f>TEXT(Ecommerce_Sales[[#This Row],[Order_Date]],"mmmm")</f>
        <v>December</v>
      </c>
      <c r="K4634" s="1" t="s">
        <v>1986</v>
      </c>
      <c r="L4634" s="1" t="s">
        <v>5462</v>
      </c>
      <c r="M4634" s="1" t="s">
        <v>1956</v>
      </c>
      <c r="N4634" s="1" t="s">
        <v>1957</v>
      </c>
      <c r="O4634" s="3">
        <v>1992</v>
      </c>
      <c r="P4634">
        <v>4</v>
      </c>
      <c r="Q4634" s="3">
        <v>7968</v>
      </c>
      <c r="R4634" s="1" t="s">
        <v>1958</v>
      </c>
      <c r="S4634" s="3">
        <v>835</v>
      </c>
      <c r="U4634" t="str">
        <f>IF(Ecommerce_Sales[[#This Row],[Delivery_Time_Days]]&gt;7,"Delay",IF(Ecommerce_Sales[[#This Row],[Delivery_Time_Days]] = 0,"No delivery",IF(Ecommerce_Sales[[#This Row],[Delivery_Time_Days]]&lt;=7,"On-time")))</f>
        <v>No delivery</v>
      </c>
      <c r="V4634" s="7">
        <f>Ecommerce_Sales[[#This Row],[Profit]]/Ecommerce_Sales[[#This Row],[Total_Price]]</f>
        <v>0.14997489959839358</v>
      </c>
      <c r="W4634" s="3">
        <v>1195</v>
      </c>
      <c r="X4634" s="3"/>
    </row>
    <row r="4635" spans="1:24" x14ac:dyDescent="0.25">
      <c r="A4635" s="1" t="s">
        <v>11230</v>
      </c>
      <c r="B4635" s="1" t="s">
        <v>1223</v>
      </c>
      <c r="C4635" s="1" t="s">
        <v>1224</v>
      </c>
      <c r="D4635" s="1" t="s">
        <v>2093</v>
      </c>
      <c r="E4635" s="1" t="s">
        <v>1946</v>
      </c>
      <c r="F4635" s="2">
        <v>45072</v>
      </c>
      <c r="G4635" s="2">
        <v>45467</v>
      </c>
      <c r="H4635" s="2" t="str">
        <f>TEXT(Ecommerce_Sales[[#This Row],[Order_Date]],"mmmm")</f>
        <v>June</v>
      </c>
      <c r="I4635" s="2" t="str">
        <f>TEXT(Ecommerce_Sales[[#This Row],[Order_Date]],"yyyy")</f>
        <v>2024</v>
      </c>
      <c r="J4635" s="2" t="str">
        <f>TEXT(Ecommerce_Sales[[#This Row],[Order_Date]],"mmmm")</f>
        <v>June</v>
      </c>
      <c r="K4635" s="1" t="s">
        <v>1947</v>
      </c>
      <c r="L4635" s="1" t="s">
        <v>7891</v>
      </c>
      <c r="M4635" s="1" t="s">
        <v>2054</v>
      </c>
      <c r="N4635" s="1" t="s">
        <v>1957</v>
      </c>
      <c r="O4635" s="3">
        <v>544</v>
      </c>
      <c r="P4635">
        <v>6</v>
      </c>
      <c r="Q4635" s="3">
        <v>3263</v>
      </c>
      <c r="R4635" s="1" t="s">
        <v>1951</v>
      </c>
      <c r="S4635" s="3">
        <v>188</v>
      </c>
      <c r="T4635">
        <v>4</v>
      </c>
      <c r="U4635" t="str">
        <f>IF(Ecommerce_Sales[[#This Row],[Delivery_Time_Days]]&gt;7,"Delay",IF(Ecommerce_Sales[[#This Row],[Delivery_Time_Days]] = 0,"No delivery",IF(Ecommerce_Sales[[#This Row],[Delivery_Time_Days]]&lt;=7,"On-time")))</f>
        <v>On-time</v>
      </c>
      <c r="V4635" s="7">
        <f>Ecommerce_Sales[[#This Row],[Profit]]/Ecommerce_Sales[[#This Row],[Total_Price]]</f>
        <v>0.14986209010113394</v>
      </c>
      <c r="W4635" s="3">
        <v>489</v>
      </c>
      <c r="X4635" s="3"/>
    </row>
    <row r="4636" spans="1:24" x14ac:dyDescent="0.25">
      <c r="A4636" s="1" t="s">
        <v>11231</v>
      </c>
      <c r="B4636" s="1" t="s">
        <v>511</v>
      </c>
      <c r="C4636" s="1" t="s">
        <v>512</v>
      </c>
      <c r="D4636" s="1" t="s">
        <v>4563</v>
      </c>
      <c r="E4636" s="1" t="s">
        <v>1996</v>
      </c>
      <c r="F4636" s="2">
        <v>45108</v>
      </c>
      <c r="G4636" s="2">
        <v>45496</v>
      </c>
      <c r="H4636" s="2" t="str">
        <f>TEXT(Ecommerce_Sales[[#This Row],[Order_Date]],"mmmm")</f>
        <v>July</v>
      </c>
      <c r="I4636" s="2" t="str">
        <f>TEXT(Ecommerce_Sales[[#This Row],[Order_Date]],"yyyy")</f>
        <v>2024</v>
      </c>
      <c r="J4636" s="2" t="str">
        <f>TEXT(Ecommerce_Sales[[#This Row],[Order_Date]],"mmmm")</f>
        <v>July</v>
      </c>
      <c r="K4636" s="1" t="s">
        <v>1947</v>
      </c>
      <c r="L4636" s="1" t="s">
        <v>11232</v>
      </c>
      <c r="M4636" s="1" t="s">
        <v>1998</v>
      </c>
      <c r="N4636" s="1" t="s">
        <v>1973</v>
      </c>
      <c r="O4636" s="3">
        <v>925</v>
      </c>
      <c r="P4636">
        <v>6</v>
      </c>
      <c r="Q4636" s="3">
        <v>5551</v>
      </c>
      <c r="R4636" s="1" t="s">
        <v>1951</v>
      </c>
      <c r="S4636" s="3">
        <v>576</v>
      </c>
      <c r="T4636">
        <v>5</v>
      </c>
      <c r="U4636" t="str">
        <f>IF(Ecommerce_Sales[[#This Row],[Delivery_Time_Days]]&gt;7,"Delay",IF(Ecommerce_Sales[[#This Row],[Delivery_Time_Days]] = 0,"No delivery",IF(Ecommerce_Sales[[#This Row],[Delivery_Time_Days]]&lt;=7,"On-time")))</f>
        <v>On-time</v>
      </c>
      <c r="V4636" s="7">
        <f>Ecommerce_Sales[[#This Row],[Profit]]/Ecommerce_Sales[[#This Row],[Total_Price]]</f>
        <v>0.29994595568366061</v>
      </c>
      <c r="W4636" s="3">
        <v>1665</v>
      </c>
      <c r="X4636" s="3"/>
    </row>
    <row r="4637" spans="1:24" x14ac:dyDescent="0.25">
      <c r="A4637" s="1" t="s">
        <v>11233</v>
      </c>
      <c r="B4637" s="1" t="s">
        <v>50</v>
      </c>
      <c r="C4637" s="1" t="s">
        <v>51</v>
      </c>
      <c r="D4637" s="1" t="s">
        <v>3726</v>
      </c>
      <c r="E4637" s="1" t="s">
        <v>1954</v>
      </c>
      <c r="F4637" s="2">
        <v>45052</v>
      </c>
      <c r="G4637" s="2">
        <v>45639</v>
      </c>
      <c r="H4637" s="2" t="str">
        <f>TEXT(Ecommerce_Sales[[#This Row],[Order_Date]],"mmmm")</f>
        <v>December</v>
      </c>
      <c r="I4637" s="2" t="str">
        <f>TEXT(Ecommerce_Sales[[#This Row],[Order_Date]],"yyyy")</f>
        <v>2024</v>
      </c>
      <c r="J4637" s="2" t="str">
        <f>TEXT(Ecommerce_Sales[[#This Row],[Order_Date]],"mmmm")</f>
        <v>December</v>
      </c>
      <c r="K4637" s="1" t="s">
        <v>1947</v>
      </c>
      <c r="L4637" s="1" t="s">
        <v>11234</v>
      </c>
      <c r="M4637" s="1" t="s">
        <v>2072</v>
      </c>
      <c r="N4637" s="1" t="s">
        <v>1950</v>
      </c>
      <c r="O4637" s="3">
        <v>1697</v>
      </c>
      <c r="P4637">
        <v>10</v>
      </c>
      <c r="Q4637" s="3">
        <v>16968</v>
      </c>
      <c r="R4637" s="1" t="s">
        <v>2008</v>
      </c>
      <c r="S4637" s="3">
        <v>890</v>
      </c>
      <c r="T4637">
        <v>8</v>
      </c>
      <c r="U4637" t="str">
        <f>IF(Ecommerce_Sales[[#This Row],[Delivery_Time_Days]]&gt;7,"Delay",IF(Ecommerce_Sales[[#This Row],[Delivery_Time_Days]] = 0,"No delivery",IF(Ecommerce_Sales[[#This Row],[Delivery_Time_Days]]&lt;=7,"On-time")))</f>
        <v>Delay</v>
      </c>
      <c r="V4637" s="7">
        <f>Ecommerce_Sales[[#This Row],[Profit]]/Ecommerce_Sales[[#This Row],[Total_Price]]</f>
        <v>0.39998821310702498</v>
      </c>
      <c r="W4637" s="3">
        <v>6787</v>
      </c>
      <c r="X4637" s="3"/>
    </row>
    <row r="4638" spans="1:24" x14ac:dyDescent="0.25">
      <c r="A4638" s="1" t="s">
        <v>11235</v>
      </c>
      <c r="B4638" s="1" t="s">
        <v>519</v>
      </c>
      <c r="C4638" s="1" t="s">
        <v>520</v>
      </c>
      <c r="D4638" s="1" t="s">
        <v>2592</v>
      </c>
      <c r="E4638" s="1" t="s">
        <v>1961</v>
      </c>
      <c r="F4638" s="2">
        <v>45287</v>
      </c>
      <c r="G4638" s="2">
        <v>44931</v>
      </c>
      <c r="H4638" s="2" t="str">
        <f>TEXT(Ecommerce_Sales[[#This Row],[Order_Date]],"mmmm")</f>
        <v>January</v>
      </c>
      <c r="I4638" s="2" t="str">
        <f>TEXT(Ecommerce_Sales[[#This Row],[Order_Date]],"yyyy")</f>
        <v>2023</v>
      </c>
      <c r="J4638" s="2" t="str">
        <f>TEXT(Ecommerce_Sales[[#This Row],[Order_Date]],"mmmm")</f>
        <v>January</v>
      </c>
      <c r="K4638" s="1" t="s">
        <v>1986</v>
      </c>
      <c r="L4638" s="1" t="s">
        <v>7629</v>
      </c>
      <c r="M4638" s="1" t="s">
        <v>2072</v>
      </c>
      <c r="N4638" s="1" t="s">
        <v>1950</v>
      </c>
      <c r="O4638" s="3">
        <v>684</v>
      </c>
      <c r="P4638">
        <v>3</v>
      </c>
      <c r="Q4638" s="3">
        <v>2052</v>
      </c>
      <c r="R4638" s="1" t="s">
        <v>1958</v>
      </c>
      <c r="S4638" s="3">
        <v>280</v>
      </c>
      <c r="U4638" t="str">
        <f>IF(Ecommerce_Sales[[#This Row],[Delivery_Time_Days]]&gt;7,"Delay",IF(Ecommerce_Sales[[#This Row],[Delivery_Time_Days]] = 0,"No delivery",IF(Ecommerce_Sales[[#This Row],[Delivery_Time_Days]]&lt;=7,"On-time")))</f>
        <v>No delivery</v>
      </c>
      <c r="V4638" s="7">
        <f>Ecommerce_Sales[[#This Row],[Profit]]/Ecommerce_Sales[[#This Row],[Total_Price]]</f>
        <v>0.40009746588693956</v>
      </c>
      <c r="W4638" s="3">
        <v>821</v>
      </c>
      <c r="X4638" s="3"/>
    </row>
    <row r="4639" spans="1:24" x14ac:dyDescent="0.25">
      <c r="A4639" s="1" t="s">
        <v>11236</v>
      </c>
      <c r="B4639" s="1" t="s">
        <v>1590</v>
      </c>
      <c r="C4639" s="1" t="s">
        <v>1591</v>
      </c>
      <c r="D4639" s="1" t="s">
        <v>3050</v>
      </c>
      <c r="E4639" s="1" t="s">
        <v>1966</v>
      </c>
      <c r="F4639" s="2">
        <v>45186</v>
      </c>
      <c r="G4639" s="2">
        <v>45311</v>
      </c>
      <c r="H4639" s="2" t="str">
        <f>TEXT(Ecommerce_Sales[[#This Row],[Order_Date]],"mmmm")</f>
        <v>January</v>
      </c>
      <c r="I4639" s="2" t="str">
        <f>TEXT(Ecommerce_Sales[[#This Row],[Order_Date]],"yyyy")</f>
        <v>2024</v>
      </c>
      <c r="J4639" s="2" t="str">
        <f>TEXT(Ecommerce_Sales[[#This Row],[Order_Date]],"mmmm")</f>
        <v>January</v>
      </c>
      <c r="K4639" s="1" t="s">
        <v>1947</v>
      </c>
      <c r="L4639" s="1" t="s">
        <v>11237</v>
      </c>
      <c r="M4639" s="1" t="s">
        <v>1988</v>
      </c>
      <c r="N4639" s="1" t="s">
        <v>1989</v>
      </c>
      <c r="O4639" s="3">
        <v>199</v>
      </c>
      <c r="P4639">
        <v>1</v>
      </c>
      <c r="Q4639" s="3">
        <v>199</v>
      </c>
      <c r="R4639" s="1" t="s">
        <v>1951</v>
      </c>
      <c r="S4639" s="3">
        <v>23</v>
      </c>
      <c r="T4639">
        <v>3</v>
      </c>
      <c r="U4639" t="str">
        <f>IF(Ecommerce_Sales[[#This Row],[Delivery_Time_Days]]&gt;7,"Delay",IF(Ecommerce_Sales[[#This Row],[Delivery_Time_Days]] = 0,"No delivery",IF(Ecommerce_Sales[[#This Row],[Delivery_Time_Days]]&lt;=7,"On-time")))</f>
        <v>On-time</v>
      </c>
      <c r="V4639" s="7">
        <f>Ecommerce_Sales[[#This Row],[Profit]]/Ecommerce_Sales[[#This Row],[Total_Price]]</f>
        <v>0.25125628140703515</v>
      </c>
      <c r="W4639" s="3">
        <v>50</v>
      </c>
      <c r="X4639" s="3"/>
    </row>
    <row r="4640" spans="1:24" x14ac:dyDescent="0.25">
      <c r="A4640" s="1" t="s">
        <v>11238</v>
      </c>
      <c r="B4640" s="1" t="s">
        <v>262</v>
      </c>
      <c r="C4640" s="1" t="s">
        <v>263</v>
      </c>
      <c r="D4640" s="1" t="s">
        <v>3070</v>
      </c>
      <c r="E4640" s="1" t="s">
        <v>1946</v>
      </c>
      <c r="F4640" s="2">
        <v>44997</v>
      </c>
      <c r="G4640" s="2">
        <v>45168</v>
      </c>
      <c r="H4640" s="2" t="str">
        <f>TEXT(Ecommerce_Sales[[#This Row],[Order_Date]],"mmmm")</f>
        <v>August</v>
      </c>
      <c r="I4640" s="2" t="str">
        <f>TEXT(Ecommerce_Sales[[#This Row],[Order_Date]],"yyyy")</f>
        <v>2023</v>
      </c>
      <c r="J4640" s="2" t="str">
        <f>TEXT(Ecommerce_Sales[[#This Row],[Order_Date]],"mmmm")</f>
        <v>August</v>
      </c>
      <c r="K4640" s="1" t="s">
        <v>1947</v>
      </c>
      <c r="L4640" s="1" t="s">
        <v>7629</v>
      </c>
      <c r="M4640" s="1" t="s">
        <v>1988</v>
      </c>
      <c r="N4640" s="1" t="s">
        <v>1989</v>
      </c>
      <c r="O4640" s="3">
        <v>35</v>
      </c>
      <c r="P4640">
        <v>2</v>
      </c>
      <c r="Q4640" s="3">
        <v>69</v>
      </c>
      <c r="R4640" s="1" t="s">
        <v>1958</v>
      </c>
      <c r="S4640" s="3">
        <v>9</v>
      </c>
      <c r="T4640">
        <v>8</v>
      </c>
      <c r="U4640" t="str">
        <f>IF(Ecommerce_Sales[[#This Row],[Delivery_Time_Days]]&gt;7,"Delay",IF(Ecommerce_Sales[[#This Row],[Delivery_Time_Days]] = 0,"No delivery",IF(Ecommerce_Sales[[#This Row],[Delivery_Time_Days]]&lt;=7,"On-time")))</f>
        <v>Delay</v>
      </c>
      <c r="V4640" s="7">
        <f>Ecommerce_Sales[[#This Row],[Profit]]/Ecommerce_Sales[[#This Row],[Total_Price]]</f>
        <v>0.24637681159420291</v>
      </c>
      <c r="W4640" s="3">
        <v>17</v>
      </c>
      <c r="X4640" s="3"/>
    </row>
    <row r="4641" spans="1:24" x14ac:dyDescent="0.25">
      <c r="A4641" s="1" t="s">
        <v>11239</v>
      </c>
      <c r="B4641" s="1" t="s">
        <v>515</v>
      </c>
      <c r="C4641" s="1" t="s">
        <v>516</v>
      </c>
      <c r="D4641" s="1" t="s">
        <v>2041</v>
      </c>
      <c r="E4641" s="1" t="s">
        <v>1946</v>
      </c>
      <c r="F4641" s="2">
        <v>45564</v>
      </c>
      <c r="G4641" s="2">
        <v>45618</v>
      </c>
      <c r="H4641" s="2" t="str">
        <f>TEXT(Ecommerce_Sales[[#This Row],[Order_Date]],"mmmm")</f>
        <v>November</v>
      </c>
      <c r="I4641" s="2" t="str">
        <f>TEXT(Ecommerce_Sales[[#This Row],[Order_Date]],"yyyy")</f>
        <v>2024</v>
      </c>
      <c r="J4641" s="2" t="str">
        <f>TEXT(Ecommerce_Sales[[#This Row],[Order_Date]],"mmmm")</f>
        <v>November</v>
      </c>
      <c r="K4641" s="1" t="s">
        <v>1947</v>
      </c>
      <c r="L4641" s="1" t="s">
        <v>11240</v>
      </c>
      <c r="M4641" s="1" t="s">
        <v>2054</v>
      </c>
      <c r="N4641" s="1" t="s">
        <v>1957</v>
      </c>
      <c r="O4641" s="3">
        <v>648</v>
      </c>
      <c r="P4641">
        <v>7</v>
      </c>
      <c r="Q4641" s="3">
        <v>4535</v>
      </c>
      <c r="R4641" s="1" t="s">
        <v>1951</v>
      </c>
      <c r="S4641" s="3">
        <v>480</v>
      </c>
      <c r="T4641">
        <v>2</v>
      </c>
      <c r="U4641" t="str">
        <f>IF(Ecommerce_Sales[[#This Row],[Delivery_Time_Days]]&gt;7,"Delay",IF(Ecommerce_Sales[[#This Row],[Delivery_Time_Days]] = 0,"No delivery",IF(Ecommerce_Sales[[#This Row],[Delivery_Time_Days]]&lt;=7,"On-time")))</f>
        <v>On-time</v>
      </c>
      <c r="V4641" s="7">
        <f>Ecommerce_Sales[[#This Row],[Profit]]/Ecommerce_Sales[[#This Row],[Total_Price]]</f>
        <v>0.14994487320837926</v>
      </c>
      <c r="W4641" s="3">
        <v>680</v>
      </c>
      <c r="X4641" s="3"/>
    </row>
    <row r="4642" spans="1:24" x14ac:dyDescent="0.25">
      <c r="A4642" s="1" t="s">
        <v>11241</v>
      </c>
      <c r="B4642" s="1" t="s">
        <v>1702</v>
      </c>
      <c r="C4642" s="1" t="s">
        <v>1338</v>
      </c>
      <c r="D4642" s="1" t="s">
        <v>6311</v>
      </c>
      <c r="E4642" s="1" t="s">
        <v>2005</v>
      </c>
      <c r="F4642" s="2">
        <v>45078</v>
      </c>
      <c r="G4642" s="2">
        <v>45363</v>
      </c>
      <c r="H4642" s="2" t="str">
        <f>TEXT(Ecommerce_Sales[[#This Row],[Order_Date]],"mmmm")</f>
        <v>March</v>
      </c>
      <c r="I4642" s="2" t="str">
        <f>TEXT(Ecommerce_Sales[[#This Row],[Order_Date]],"yyyy")</f>
        <v>2024</v>
      </c>
      <c r="J4642" s="2" t="str">
        <f>TEXT(Ecommerce_Sales[[#This Row],[Order_Date]],"mmmm")</f>
        <v>March</v>
      </c>
      <c r="K4642" s="1" t="s">
        <v>1986</v>
      </c>
      <c r="L4642" s="1" t="s">
        <v>10725</v>
      </c>
      <c r="M4642" s="1" t="s">
        <v>2007</v>
      </c>
      <c r="N4642" s="1" t="s">
        <v>1973</v>
      </c>
      <c r="O4642" s="3">
        <v>881</v>
      </c>
      <c r="P4642">
        <v>2</v>
      </c>
      <c r="Q4642" s="3">
        <v>1761</v>
      </c>
      <c r="R4642" s="1" t="s">
        <v>1958</v>
      </c>
      <c r="S4642" s="3">
        <v>95</v>
      </c>
      <c r="U4642" t="str">
        <f>IF(Ecommerce_Sales[[#This Row],[Delivery_Time_Days]]&gt;7,"Delay",IF(Ecommerce_Sales[[#This Row],[Delivery_Time_Days]] = 0,"No delivery",IF(Ecommerce_Sales[[#This Row],[Delivery_Time_Days]]&lt;=7,"On-time")))</f>
        <v>No delivery</v>
      </c>
      <c r="V4642" s="7">
        <f>Ecommerce_Sales[[#This Row],[Profit]]/Ecommerce_Sales[[#This Row],[Total_Price]]</f>
        <v>0.29982964224872233</v>
      </c>
      <c r="W4642" s="3">
        <v>528</v>
      </c>
      <c r="X4642" s="3"/>
    </row>
    <row r="4643" spans="1:24" x14ac:dyDescent="0.25">
      <c r="A4643" s="1" t="s">
        <v>11242</v>
      </c>
      <c r="B4643" s="1" t="s">
        <v>152</v>
      </c>
      <c r="C4643" s="1" t="s">
        <v>153</v>
      </c>
      <c r="D4643" s="1" t="s">
        <v>5982</v>
      </c>
      <c r="E4643" s="1" t="s">
        <v>1946</v>
      </c>
      <c r="F4643" s="2">
        <v>44940</v>
      </c>
      <c r="G4643" s="2">
        <v>45553</v>
      </c>
      <c r="H4643" s="2" t="str">
        <f>TEXT(Ecommerce_Sales[[#This Row],[Order_Date]],"mmmm")</f>
        <v>September</v>
      </c>
      <c r="I4643" s="2" t="str">
        <f>TEXT(Ecommerce_Sales[[#This Row],[Order_Date]],"yyyy")</f>
        <v>2024</v>
      </c>
      <c r="J4643" s="2" t="str">
        <f>TEXT(Ecommerce_Sales[[#This Row],[Order_Date]],"mmmm")</f>
        <v>September</v>
      </c>
      <c r="K4643" s="1" t="s">
        <v>1947</v>
      </c>
      <c r="L4643" s="1" t="s">
        <v>7300</v>
      </c>
      <c r="M4643" s="1" t="s">
        <v>1977</v>
      </c>
      <c r="N4643" s="1" t="s">
        <v>1978</v>
      </c>
      <c r="O4643" s="3">
        <v>136</v>
      </c>
      <c r="P4643">
        <v>3</v>
      </c>
      <c r="Q4643" s="3">
        <v>408</v>
      </c>
      <c r="R4643" s="1" t="s">
        <v>1958</v>
      </c>
      <c r="S4643" s="3">
        <v>60</v>
      </c>
      <c r="T4643">
        <v>5</v>
      </c>
      <c r="U4643" t="str">
        <f>IF(Ecommerce_Sales[[#This Row],[Delivery_Time_Days]]&gt;7,"Delay",IF(Ecommerce_Sales[[#This Row],[Delivery_Time_Days]] = 0,"No delivery",IF(Ecommerce_Sales[[#This Row],[Delivery_Time_Days]]&lt;=7,"On-time")))</f>
        <v>On-time</v>
      </c>
      <c r="V4643" s="7">
        <f>Ecommerce_Sales[[#This Row],[Profit]]/Ecommerce_Sales[[#This Row],[Total_Price]]</f>
        <v>0.35049019607843135</v>
      </c>
      <c r="W4643" s="3">
        <v>143</v>
      </c>
      <c r="X4643" s="3"/>
    </row>
    <row r="4644" spans="1:24" x14ac:dyDescent="0.25">
      <c r="A4644" s="1" t="s">
        <v>11243</v>
      </c>
      <c r="B4644" s="1" t="s">
        <v>1143</v>
      </c>
      <c r="C4644" s="1" t="s">
        <v>1144</v>
      </c>
      <c r="D4644" s="1" t="s">
        <v>7717</v>
      </c>
      <c r="E4644" s="1" t="s">
        <v>1961</v>
      </c>
      <c r="F4644" s="2">
        <v>44987</v>
      </c>
      <c r="G4644" s="2">
        <v>45550</v>
      </c>
      <c r="H4644" s="2" t="str">
        <f>TEXT(Ecommerce_Sales[[#This Row],[Order_Date]],"mmmm")</f>
        <v>September</v>
      </c>
      <c r="I4644" s="2" t="str">
        <f>TEXT(Ecommerce_Sales[[#This Row],[Order_Date]],"yyyy")</f>
        <v>2024</v>
      </c>
      <c r="J4644" s="2" t="str">
        <f>TEXT(Ecommerce_Sales[[#This Row],[Order_Date]],"mmmm")</f>
        <v>September</v>
      </c>
      <c r="K4644" s="1" t="s">
        <v>1947</v>
      </c>
      <c r="L4644" s="1" t="s">
        <v>6141</v>
      </c>
      <c r="M4644" s="1" t="s">
        <v>2007</v>
      </c>
      <c r="N4644" s="1" t="s">
        <v>1973</v>
      </c>
      <c r="O4644" s="3">
        <v>270</v>
      </c>
      <c r="P4644">
        <v>5</v>
      </c>
      <c r="Q4644" s="3">
        <v>1350</v>
      </c>
      <c r="R4644" s="1" t="s">
        <v>1958</v>
      </c>
      <c r="S4644" s="3">
        <v>96</v>
      </c>
      <c r="T4644">
        <v>3</v>
      </c>
      <c r="U4644" t="str">
        <f>IF(Ecommerce_Sales[[#This Row],[Delivery_Time_Days]]&gt;7,"Delay",IF(Ecommerce_Sales[[#This Row],[Delivery_Time_Days]] = 0,"No delivery",IF(Ecommerce_Sales[[#This Row],[Delivery_Time_Days]]&lt;=7,"On-time")))</f>
        <v>On-time</v>
      </c>
      <c r="V4644" s="7">
        <f>Ecommerce_Sales[[#This Row],[Profit]]/Ecommerce_Sales[[#This Row],[Total_Price]]</f>
        <v>0.3</v>
      </c>
      <c r="W4644" s="3">
        <v>405</v>
      </c>
      <c r="X4644" s="3"/>
    </row>
    <row r="4645" spans="1:24" x14ac:dyDescent="0.25">
      <c r="A4645" s="1" t="s">
        <v>11244</v>
      </c>
      <c r="B4645" s="1" t="s">
        <v>74</v>
      </c>
      <c r="C4645" s="1" t="s">
        <v>75</v>
      </c>
      <c r="D4645" s="1" t="s">
        <v>2747</v>
      </c>
      <c r="E4645" s="1" t="s">
        <v>1946</v>
      </c>
      <c r="F4645" s="2">
        <v>45007</v>
      </c>
      <c r="G4645" s="2">
        <v>45452</v>
      </c>
      <c r="H4645" s="2" t="str">
        <f>TEXT(Ecommerce_Sales[[#This Row],[Order_Date]],"mmmm")</f>
        <v>June</v>
      </c>
      <c r="I4645" s="2" t="str">
        <f>TEXT(Ecommerce_Sales[[#This Row],[Order_Date]],"yyyy")</f>
        <v>2024</v>
      </c>
      <c r="J4645" s="2" t="str">
        <f>TEXT(Ecommerce_Sales[[#This Row],[Order_Date]],"mmmm")</f>
        <v>June</v>
      </c>
      <c r="K4645" s="1" t="s">
        <v>1947</v>
      </c>
      <c r="L4645" s="1" t="s">
        <v>11245</v>
      </c>
      <c r="M4645" s="1" t="s">
        <v>1998</v>
      </c>
      <c r="N4645" s="1" t="s">
        <v>1973</v>
      </c>
      <c r="O4645" s="3">
        <v>1112</v>
      </c>
      <c r="P4645">
        <v>6</v>
      </c>
      <c r="Q4645" s="3">
        <v>6671</v>
      </c>
      <c r="R4645" s="1" t="s">
        <v>1951</v>
      </c>
      <c r="S4645" s="3">
        <v>549</v>
      </c>
      <c r="T4645">
        <v>7</v>
      </c>
      <c r="U4645" t="str">
        <f>IF(Ecommerce_Sales[[#This Row],[Delivery_Time_Days]]&gt;7,"Delay",IF(Ecommerce_Sales[[#This Row],[Delivery_Time_Days]] = 0,"No delivery",IF(Ecommerce_Sales[[#This Row],[Delivery_Time_Days]]&lt;=7,"On-time")))</f>
        <v>On-time</v>
      </c>
      <c r="V4645" s="7">
        <f>Ecommerce_Sales[[#This Row],[Profit]]/Ecommerce_Sales[[#This Row],[Total_Price]]</f>
        <v>0.29995502923099987</v>
      </c>
      <c r="W4645" s="3">
        <v>2001</v>
      </c>
      <c r="X4645" s="3"/>
    </row>
    <row r="4646" spans="1:24" x14ac:dyDescent="0.25">
      <c r="A4646" s="1" t="s">
        <v>11246</v>
      </c>
      <c r="B4646" s="1" t="s">
        <v>1049</v>
      </c>
      <c r="C4646" s="1" t="s">
        <v>1050</v>
      </c>
      <c r="D4646" s="1" t="s">
        <v>6808</v>
      </c>
      <c r="E4646" s="1" t="s">
        <v>1981</v>
      </c>
      <c r="F4646" s="2">
        <v>45452</v>
      </c>
      <c r="G4646" s="2">
        <v>45419</v>
      </c>
      <c r="H4646" s="2" t="str">
        <f>TEXT(Ecommerce_Sales[[#This Row],[Order_Date]],"mmmm")</f>
        <v>May</v>
      </c>
      <c r="I4646" s="2" t="str">
        <f>TEXT(Ecommerce_Sales[[#This Row],[Order_Date]],"yyyy")</f>
        <v>2024</v>
      </c>
      <c r="J4646" s="2" t="str">
        <f>TEXT(Ecommerce_Sales[[#This Row],[Order_Date]],"mmmm")</f>
        <v>May</v>
      </c>
      <c r="K4646" s="1" t="s">
        <v>1992</v>
      </c>
      <c r="L4646" s="1" t="s">
        <v>2434</v>
      </c>
      <c r="M4646" s="1" t="s">
        <v>2043</v>
      </c>
      <c r="N4646" s="1" t="s">
        <v>1989</v>
      </c>
      <c r="O4646" s="3">
        <v>814</v>
      </c>
      <c r="P4646">
        <v>2</v>
      </c>
      <c r="Q4646" s="3">
        <v>1627</v>
      </c>
      <c r="R4646" s="1" t="s">
        <v>1958</v>
      </c>
      <c r="S4646" s="3">
        <v>188</v>
      </c>
      <c r="U4646" t="str">
        <f>IF(Ecommerce_Sales[[#This Row],[Delivery_Time_Days]]&gt;7,"Delay",IF(Ecommerce_Sales[[#This Row],[Delivery_Time_Days]] = 0,"No delivery",IF(Ecommerce_Sales[[#This Row],[Delivery_Time_Days]]&lt;=7,"On-time")))</f>
        <v>No delivery</v>
      </c>
      <c r="V4646" s="7">
        <f>Ecommerce_Sales[[#This Row],[Profit]]/Ecommerce_Sales[[#This Row],[Total_Price]]</f>
        <v>0.25015365703749232</v>
      </c>
      <c r="W4646" s="3">
        <v>407</v>
      </c>
      <c r="X4646" s="3"/>
    </row>
    <row r="4647" spans="1:24" x14ac:dyDescent="0.25">
      <c r="A4647" s="1" t="s">
        <v>11247</v>
      </c>
      <c r="B4647" s="1" t="s">
        <v>413</v>
      </c>
      <c r="C4647" s="1" t="s">
        <v>414</v>
      </c>
      <c r="D4647" s="1" t="s">
        <v>3042</v>
      </c>
      <c r="E4647" s="1" t="s">
        <v>1954</v>
      </c>
      <c r="F4647" s="2">
        <v>45135</v>
      </c>
      <c r="G4647" s="2">
        <v>45224</v>
      </c>
      <c r="H4647" s="2" t="str">
        <f>TEXT(Ecommerce_Sales[[#This Row],[Order_Date]],"mmmm")</f>
        <v>October</v>
      </c>
      <c r="I4647" s="2" t="str">
        <f>TEXT(Ecommerce_Sales[[#This Row],[Order_Date]],"yyyy")</f>
        <v>2023</v>
      </c>
      <c r="J4647" s="2" t="str">
        <f>TEXT(Ecommerce_Sales[[#This Row],[Order_Date]],"mmmm")</f>
        <v>October</v>
      </c>
      <c r="K4647" s="1" t="s">
        <v>1947</v>
      </c>
      <c r="L4647" s="1" t="s">
        <v>11248</v>
      </c>
      <c r="M4647" s="1" t="s">
        <v>1963</v>
      </c>
      <c r="N4647" s="1" t="s">
        <v>1957</v>
      </c>
      <c r="O4647" s="3">
        <v>1125</v>
      </c>
      <c r="P4647">
        <v>3</v>
      </c>
      <c r="Q4647" s="3">
        <v>3375</v>
      </c>
      <c r="R4647" s="1" t="s">
        <v>1958</v>
      </c>
      <c r="S4647" s="3">
        <v>254</v>
      </c>
      <c r="T4647">
        <v>10</v>
      </c>
      <c r="U4647" t="str">
        <f>IF(Ecommerce_Sales[[#This Row],[Delivery_Time_Days]]&gt;7,"Delay",IF(Ecommerce_Sales[[#This Row],[Delivery_Time_Days]] = 0,"No delivery",IF(Ecommerce_Sales[[#This Row],[Delivery_Time_Days]]&lt;=7,"On-time")))</f>
        <v>Delay</v>
      </c>
      <c r="V4647" s="7">
        <f>Ecommerce_Sales[[#This Row],[Profit]]/Ecommerce_Sales[[#This Row],[Total_Price]]</f>
        <v>0.14992592592592593</v>
      </c>
      <c r="W4647" s="3">
        <v>506</v>
      </c>
      <c r="X4647" s="3"/>
    </row>
    <row r="4648" spans="1:24" x14ac:dyDescent="0.25">
      <c r="A4648" s="1" t="s">
        <v>11249</v>
      </c>
      <c r="B4648" s="1" t="s">
        <v>928</v>
      </c>
      <c r="C4648" s="1" t="s">
        <v>929</v>
      </c>
      <c r="D4648" s="1" t="s">
        <v>2694</v>
      </c>
      <c r="E4648" s="1" t="s">
        <v>1966</v>
      </c>
      <c r="F4648" s="2">
        <v>45535</v>
      </c>
      <c r="G4648" s="2">
        <v>44949</v>
      </c>
      <c r="H4648" s="2" t="str">
        <f>TEXT(Ecommerce_Sales[[#This Row],[Order_Date]],"mmmm")</f>
        <v>January</v>
      </c>
      <c r="I4648" s="2" t="str">
        <f>TEXT(Ecommerce_Sales[[#This Row],[Order_Date]],"yyyy")</f>
        <v>2023</v>
      </c>
      <c r="J4648" s="2" t="str">
        <f>TEXT(Ecommerce_Sales[[#This Row],[Order_Date]],"mmmm")</f>
        <v>January</v>
      </c>
      <c r="K4648" s="1" t="s">
        <v>1992</v>
      </c>
      <c r="L4648" s="1" t="s">
        <v>7372</v>
      </c>
      <c r="M4648" s="1" t="s">
        <v>1972</v>
      </c>
      <c r="N4648" s="1" t="s">
        <v>1973</v>
      </c>
      <c r="O4648" s="3">
        <v>577</v>
      </c>
      <c r="P4648">
        <v>2</v>
      </c>
      <c r="Q4648" s="3">
        <v>1154</v>
      </c>
      <c r="R4648" s="1" t="s">
        <v>1958</v>
      </c>
      <c r="S4648" s="3">
        <v>142</v>
      </c>
      <c r="U4648" t="str">
        <f>IF(Ecommerce_Sales[[#This Row],[Delivery_Time_Days]]&gt;7,"Delay",IF(Ecommerce_Sales[[#This Row],[Delivery_Time_Days]] = 0,"No delivery",IF(Ecommerce_Sales[[#This Row],[Delivery_Time_Days]]&lt;=7,"On-time")))</f>
        <v>No delivery</v>
      </c>
      <c r="V4648" s="7">
        <f>Ecommerce_Sales[[#This Row],[Profit]]/Ecommerce_Sales[[#This Row],[Total_Price]]</f>
        <v>0.29982668977469673</v>
      </c>
      <c r="W4648" s="3">
        <v>346</v>
      </c>
      <c r="X4648" s="3"/>
    </row>
    <row r="4649" spans="1:24" x14ac:dyDescent="0.25">
      <c r="A4649" s="1" t="s">
        <v>11250</v>
      </c>
      <c r="B4649" s="1" t="s">
        <v>16</v>
      </c>
      <c r="C4649" s="1" t="s">
        <v>17</v>
      </c>
      <c r="D4649" s="1" t="s">
        <v>4218</v>
      </c>
      <c r="E4649" s="1" t="s">
        <v>1946</v>
      </c>
      <c r="F4649" s="2">
        <v>45163</v>
      </c>
      <c r="G4649" s="2">
        <v>45110</v>
      </c>
      <c r="H4649" s="2" t="str">
        <f>TEXT(Ecommerce_Sales[[#This Row],[Order_Date]],"mmmm")</f>
        <v>July</v>
      </c>
      <c r="I4649" s="2" t="str">
        <f>TEXT(Ecommerce_Sales[[#This Row],[Order_Date]],"yyyy")</f>
        <v>2023</v>
      </c>
      <c r="J4649" s="2" t="str">
        <f>TEXT(Ecommerce_Sales[[#This Row],[Order_Date]],"mmmm")</f>
        <v>July</v>
      </c>
      <c r="K4649" s="1" t="s">
        <v>1947</v>
      </c>
      <c r="L4649" s="1" t="s">
        <v>3151</v>
      </c>
      <c r="M4649" s="1" t="s">
        <v>1988</v>
      </c>
      <c r="N4649" s="1" t="s">
        <v>1989</v>
      </c>
      <c r="O4649" s="3">
        <v>819</v>
      </c>
      <c r="P4649">
        <v>3</v>
      </c>
      <c r="Q4649" s="3">
        <v>2458</v>
      </c>
      <c r="R4649" s="1" t="s">
        <v>1951</v>
      </c>
      <c r="S4649" s="3">
        <v>174</v>
      </c>
      <c r="T4649">
        <v>7</v>
      </c>
      <c r="U4649" t="str">
        <f>IF(Ecommerce_Sales[[#This Row],[Delivery_Time_Days]]&gt;7,"Delay",IF(Ecommerce_Sales[[#This Row],[Delivery_Time_Days]] = 0,"No delivery",IF(Ecommerce_Sales[[#This Row],[Delivery_Time_Days]]&lt;=7,"On-time")))</f>
        <v>On-time</v>
      </c>
      <c r="V4649" s="7">
        <f>Ecommerce_Sales[[#This Row],[Profit]]/Ecommerce_Sales[[#This Row],[Total_Price]]</f>
        <v>0.24979658258746948</v>
      </c>
      <c r="W4649" s="3">
        <v>614</v>
      </c>
      <c r="X4649" s="3"/>
    </row>
    <row r="4650" spans="1:24" x14ac:dyDescent="0.25">
      <c r="A4650" s="1" t="s">
        <v>11251</v>
      </c>
      <c r="B4650" s="1" t="s">
        <v>877</v>
      </c>
      <c r="C4650" s="1" t="s">
        <v>878</v>
      </c>
      <c r="D4650" s="1" t="s">
        <v>3013</v>
      </c>
      <c r="E4650" s="1" t="s">
        <v>1946</v>
      </c>
      <c r="F4650" s="2">
        <v>45177</v>
      </c>
      <c r="G4650" s="2">
        <v>45244</v>
      </c>
      <c r="H4650" s="2" t="str">
        <f>TEXT(Ecommerce_Sales[[#This Row],[Order_Date]],"mmmm")</f>
        <v>November</v>
      </c>
      <c r="I4650" s="2" t="str">
        <f>TEXT(Ecommerce_Sales[[#This Row],[Order_Date]],"yyyy")</f>
        <v>2023</v>
      </c>
      <c r="J4650" s="2" t="str">
        <f>TEXT(Ecommerce_Sales[[#This Row],[Order_Date]],"mmmm")</f>
        <v>November</v>
      </c>
      <c r="K4650" s="1" t="s">
        <v>1992</v>
      </c>
      <c r="L4650" s="1" t="s">
        <v>11252</v>
      </c>
      <c r="M4650" s="1" t="s">
        <v>2047</v>
      </c>
      <c r="N4650" s="1" t="s">
        <v>1989</v>
      </c>
      <c r="O4650" s="3">
        <v>1119</v>
      </c>
      <c r="P4650">
        <v>7</v>
      </c>
      <c r="Q4650" s="3">
        <v>7833</v>
      </c>
      <c r="R4650" s="1" t="s">
        <v>1958</v>
      </c>
      <c r="S4650" s="3">
        <v>640</v>
      </c>
      <c r="U4650" t="str">
        <f>IF(Ecommerce_Sales[[#This Row],[Delivery_Time_Days]]&gt;7,"Delay",IF(Ecommerce_Sales[[#This Row],[Delivery_Time_Days]] = 0,"No delivery",IF(Ecommerce_Sales[[#This Row],[Delivery_Time_Days]]&lt;=7,"On-time")))</f>
        <v>No delivery</v>
      </c>
      <c r="V4650" s="7">
        <f>Ecommerce_Sales[[#This Row],[Profit]]/Ecommerce_Sales[[#This Row],[Total_Price]]</f>
        <v>0.24996808374824461</v>
      </c>
      <c r="W4650" s="3">
        <v>1958</v>
      </c>
      <c r="X4650" s="3"/>
    </row>
    <row r="4651" spans="1:24" x14ac:dyDescent="0.25">
      <c r="A4651" s="1" t="s">
        <v>11253</v>
      </c>
      <c r="B4651" s="1" t="s">
        <v>186</v>
      </c>
      <c r="C4651" s="1" t="s">
        <v>187</v>
      </c>
      <c r="D4651" s="1" t="s">
        <v>3214</v>
      </c>
      <c r="E4651" s="1" t="s">
        <v>1961</v>
      </c>
      <c r="F4651" s="2">
        <v>45197</v>
      </c>
      <c r="G4651" s="2">
        <v>45184</v>
      </c>
      <c r="H4651" s="2" t="str">
        <f>TEXT(Ecommerce_Sales[[#This Row],[Order_Date]],"mmmm")</f>
        <v>September</v>
      </c>
      <c r="I4651" s="2" t="str">
        <f>TEXT(Ecommerce_Sales[[#This Row],[Order_Date]],"yyyy")</f>
        <v>2023</v>
      </c>
      <c r="J4651" s="2" t="str">
        <f>TEXT(Ecommerce_Sales[[#This Row],[Order_Date]],"mmmm")</f>
        <v>September</v>
      </c>
      <c r="K4651" s="1" t="s">
        <v>1947</v>
      </c>
      <c r="L4651" s="1" t="s">
        <v>4911</v>
      </c>
      <c r="M4651" s="1" t="s">
        <v>2007</v>
      </c>
      <c r="N4651" s="1" t="s">
        <v>1973</v>
      </c>
      <c r="O4651" s="3">
        <v>598</v>
      </c>
      <c r="P4651">
        <v>4</v>
      </c>
      <c r="Q4651" s="3">
        <v>2390</v>
      </c>
      <c r="R4651" s="1" t="s">
        <v>1958</v>
      </c>
      <c r="S4651" s="3">
        <v>327</v>
      </c>
      <c r="T4651">
        <v>7</v>
      </c>
      <c r="U4651" t="str">
        <f>IF(Ecommerce_Sales[[#This Row],[Delivery_Time_Days]]&gt;7,"Delay",IF(Ecommerce_Sales[[#This Row],[Delivery_Time_Days]] = 0,"No delivery",IF(Ecommerce_Sales[[#This Row],[Delivery_Time_Days]]&lt;=7,"On-time")))</f>
        <v>On-time</v>
      </c>
      <c r="V4651" s="7">
        <f>Ecommerce_Sales[[#This Row],[Profit]]/Ecommerce_Sales[[#This Row],[Total_Price]]</f>
        <v>0.3</v>
      </c>
      <c r="W4651" s="3">
        <v>717</v>
      </c>
      <c r="X4651" s="3"/>
    </row>
    <row r="4652" spans="1:24" x14ac:dyDescent="0.25">
      <c r="A4652" s="1" t="s">
        <v>11254</v>
      </c>
      <c r="B4652" s="1" t="s">
        <v>1381</v>
      </c>
      <c r="C4652" s="1" t="s">
        <v>1382</v>
      </c>
      <c r="D4652" s="1" t="s">
        <v>6915</v>
      </c>
      <c r="E4652" s="1" t="s">
        <v>1966</v>
      </c>
      <c r="F4652" s="2">
        <v>44980</v>
      </c>
      <c r="G4652" s="2">
        <v>45512</v>
      </c>
      <c r="H4652" s="2" t="str">
        <f>TEXT(Ecommerce_Sales[[#This Row],[Order_Date]],"mmmm")</f>
        <v>August</v>
      </c>
      <c r="I4652" s="2" t="str">
        <f>TEXT(Ecommerce_Sales[[#This Row],[Order_Date]],"yyyy")</f>
        <v>2024</v>
      </c>
      <c r="J4652" s="2" t="str">
        <f>TEXT(Ecommerce_Sales[[#This Row],[Order_Date]],"mmmm")</f>
        <v>August</v>
      </c>
      <c r="K4652" s="1" t="s">
        <v>1947</v>
      </c>
      <c r="L4652" s="1" t="s">
        <v>4009</v>
      </c>
      <c r="M4652" s="1" t="s">
        <v>1949</v>
      </c>
      <c r="N4652" s="1" t="s">
        <v>1950</v>
      </c>
      <c r="O4652" s="3">
        <v>1121</v>
      </c>
      <c r="P4652">
        <v>3</v>
      </c>
      <c r="Q4652" s="3">
        <v>3364</v>
      </c>
      <c r="R4652" s="1" t="s">
        <v>2012</v>
      </c>
      <c r="S4652" s="3">
        <v>180</v>
      </c>
      <c r="T4652">
        <v>6</v>
      </c>
      <c r="U4652" t="str">
        <f>IF(Ecommerce_Sales[[#This Row],[Delivery_Time_Days]]&gt;7,"Delay",IF(Ecommerce_Sales[[#This Row],[Delivery_Time_Days]] = 0,"No delivery",IF(Ecommerce_Sales[[#This Row],[Delivery_Time_Days]]&lt;=7,"On-time")))</f>
        <v>On-time</v>
      </c>
      <c r="V4652" s="7">
        <f>Ecommerce_Sales[[#This Row],[Profit]]/Ecommerce_Sales[[#This Row],[Total_Price]]</f>
        <v>0.3998216409036861</v>
      </c>
      <c r="W4652" s="3">
        <v>1345</v>
      </c>
      <c r="X4652" s="3"/>
    </row>
    <row r="4653" spans="1:24" x14ac:dyDescent="0.25">
      <c r="A4653" s="1" t="s">
        <v>11255</v>
      </c>
      <c r="B4653" s="1" t="s">
        <v>350</v>
      </c>
      <c r="C4653" s="1" t="s">
        <v>351</v>
      </c>
      <c r="D4653" s="1" t="s">
        <v>2925</v>
      </c>
      <c r="E4653" s="1" t="s">
        <v>1996</v>
      </c>
      <c r="F4653" s="2">
        <v>45145</v>
      </c>
      <c r="G4653" s="2">
        <v>45645</v>
      </c>
      <c r="H4653" s="2" t="str">
        <f>TEXT(Ecommerce_Sales[[#This Row],[Order_Date]],"mmmm")</f>
        <v>December</v>
      </c>
      <c r="I4653" s="2" t="str">
        <f>TEXT(Ecommerce_Sales[[#This Row],[Order_Date]],"yyyy")</f>
        <v>2024</v>
      </c>
      <c r="J4653" s="2" t="str">
        <f>TEXT(Ecommerce_Sales[[#This Row],[Order_Date]],"mmmm")</f>
        <v>December</v>
      </c>
      <c r="K4653" s="1" t="s">
        <v>1986</v>
      </c>
      <c r="L4653" s="1" t="s">
        <v>6944</v>
      </c>
      <c r="M4653" s="1" t="s">
        <v>1963</v>
      </c>
      <c r="N4653" s="1" t="s">
        <v>1957</v>
      </c>
      <c r="O4653" s="3">
        <v>722</v>
      </c>
      <c r="P4653">
        <v>6</v>
      </c>
      <c r="Q4653" s="3">
        <v>4335</v>
      </c>
      <c r="R4653" s="1" t="s">
        <v>2016</v>
      </c>
      <c r="S4653" s="3">
        <v>637</v>
      </c>
      <c r="U4653" t="str">
        <f>IF(Ecommerce_Sales[[#This Row],[Delivery_Time_Days]]&gt;7,"Delay",IF(Ecommerce_Sales[[#This Row],[Delivery_Time_Days]] = 0,"No delivery",IF(Ecommerce_Sales[[#This Row],[Delivery_Time_Days]]&lt;=7,"On-time")))</f>
        <v>No delivery</v>
      </c>
      <c r="V4653" s="7">
        <f>Ecommerce_Sales[[#This Row],[Profit]]/Ecommerce_Sales[[#This Row],[Total_Price]]</f>
        <v>0.14994232987312572</v>
      </c>
      <c r="W4653" s="3">
        <v>650</v>
      </c>
      <c r="X4653" s="3"/>
    </row>
    <row r="4654" spans="1:24" x14ac:dyDescent="0.25">
      <c r="A4654" s="1" t="s">
        <v>11256</v>
      </c>
      <c r="B4654" s="1" t="s">
        <v>535</v>
      </c>
      <c r="C4654" s="1" t="s">
        <v>536</v>
      </c>
      <c r="D4654" s="1" t="s">
        <v>3707</v>
      </c>
      <c r="E4654" s="1" t="s">
        <v>1981</v>
      </c>
      <c r="F4654" s="2">
        <v>45488</v>
      </c>
      <c r="G4654" s="2">
        <v>45152</v>
      </c>
      <c r="H4654" s="2" t="str">
        <f>TEXT(Ecommerce_Sales[[#This Row],[Order_Date]],"mmmm")</f>
        <v>August</v>
      </c>
      <c r="I4654" s="2" t="str">
        <f>TEXT(Ecommerce_Sales[[#This Row],[Order_Date]],"yyyy")</f>
        <v>2023</v>
      </c>
      <c r="J4654" s="2" t="str">
        <f>TEXT(Ecommerce_Sales[[#This Row],[Order_Date]],"mmmm")</f>
        <v>August</v>
      </c>
      <c r="K4654" s="1" t="s">
        <v>1947</v>
      </c>
      <c r="L4654" s="1" t="s">
        <v>11257</v>
      </c>
      <c r="M4654" s="1" t="s">
        <v>2065</v>
      </c>
      <c r="N4654" s="1" t="s">
        <v>1978</v>
      </c>
      <c r="O4654" s="3">
        <v>1134</v>
      </c>
      <c r="P4654">
        <v>5</v>
      </c>
      <c r="Q4654" s="3">
        <v>5672</v>
      </c>
      <c r="R4654" s="1" t="s">
        <v>2016</v>
      </c>
      <c r="S4654" s="3">
        <v>288</v>
      </c>
      <c r="T4654">
        <v>3</v>
      </c>
      <c r="U4654" t="str">
        <f>IF(Ecommerce_Sales[[#This Row],[Delivery_Time_Days]]&gt;7,"Delay",IF(Ecommerce_Sales[[#This Row],[Delivery_Time_Days]] = 0,"No delivery",IF(Ecommerce_Sales[[#This Row],[Delivery_Time_Days]]&lt;=7,"On-time")))</f>
        <v>On-time</v>
      </c>
      <c r="V4654" s="7">
        <f>Ecommerce_Sales[[#This Row],[Profit]]/Ecommerce_Sales[[#This Row],[Total_Price]]</f>
        <v>0.34996473906911141</v>
      </c>
      <c r="W4654" s="3">
        <v>1985</v>
      </c>
      <c r="X4654" s="3"/>
    </row>
    <row r="4655" spans="1:24" x14ac:dyDescent="0.25">
      <c r="A4655" s="1" t="s">
        <v>11258</v>
      </c>
      <c r="B4655" s="1" t="s">
        <v>340</v>
      </c>
      <c r="C4655" s="1" t="s">
        <v>341</v>
      </c>
      <c r="D4655" s="1" t="s">
        <v>8755</v>
      </c>
      <c r="E4655" s="1" t="s">
        <v>1946</v>
      </c>
      <c r="F4655" s="2">
        <v>44985</v>
      </c>
      <c r="G4655" s="2">
        <v>45324</v>
      </c>
      <c r="H4655" s="2" t="str">
        <f>TEXT(Ecommerce_Sales[[#This Row],[Order_Date]],"mmmm")</f>
        <v>February</v>
      </c>
      <c r="I4655" s="2" t="str">
        <f>TEXT(Ecommerce_Sales[[#This Row],[Order_Date]],"yyyy")</f>
        <v>2024</v>
      </c>
      <c r="J4655" s="2" t="str">
        <f>TEXT(Ecommerce_Sales[[#This Row],[Order_Date]],"mmmm")</f>
        <v>February</v>
      </c>
      <c r="K4655" s="1" t="s">
        <v>1986</v>
      </c>
      <c r="L4655" s="1" t="s">
        <v>11259</v>
      </c>
      <c r="M4655" s="1" t="s">
        <v>1977</v>
      </c>
      <c r="N4655" s="1" t="s">
        <v>1978</v>
      </c>
      <c r="O4655" s="3">
        <v>718</v>
      </c>
      <c r="P4655">
        <v>2</v>
      </c>
      <c r="Q4655" s="3">
        <v>1436</v>
      </c>
      <c r="R4655" s="1" t="s">
        <v>2012</v>
      </c>
      <c r="S4655" s="3">
        <v>197</v>
      </c>
      <c r="U4655" t="str">
        <f>IF(Ecommerce_Sales[[#This Row],[Delivery_Time_Days]]&gt;7,"Delay",IF(Ecommerce_Sales[[#This Row],[Delivery_Time_Days]] = 0,"No delivery",IF(Ecommerce_Sales[[#This Row],[Delivery_Time_Days]]&lt;=7,"On-time")))</f>
        <v>No delivery</v>
      </c>
      <c r="V4655" s="7">
        <f>Ecommerce_Sales[[#This Row],[Profit]]/Ecommerce_Sales[[#This Row],[Total_Price]]</f>
        <v>0.35027855153203341</v>
      </c>
      <c r="W4655" s="3">
        <v>503</v>
      </c>
      <c r="X4655" s="3"/>
    </row>
    <row r="4656" spans="1:24" x14ac:dyDescent="0.25">
      <c r="A4656" s="1" t="s">
        <v>11260</v>
      </c>
      <c r="B4656" s="1" t="s">
        <v>1857</v>
      </c>
      <c r="C4656" s="1" t="s">
        <v>1858</v>
      </c>
      <c r="D4656" s="1" t="s">
        <v>6093</v>
      </c>
      <c r="E4656" s="1" t="s">
        <v>1981</v>
      </c>
      <c r="F4656" s="2">
        <v>45144</v>
      </c>
      <c r="G4656" s="2">
        <v>45425</v>
      </c>
      <c r="H4656" s="2" t="str">
        <f>TEXT(Ecommerce_Sales[[#This Row],[Order_Date]],"mmmm")</f>
        <v>May</v>
      </c>
      <c r="I4656" s="2" t="str">
        <f>TEXT(Ecommerce_Sales[[#This Row],[Order_Date]],"yyyy")</f>
        <v>2024</v>
      </c>
      <c r="J4656" s="2" t="str">
        <f>TEXT(Ecommerce_Sales[[#This Row],[Order_Date]],"mmmm")</f>
        <v>May</v>
      </c>
      <c r="K4656" s="1" t="s">
        <v>1947</v>
      </c>
      <c r="L4656" s="1" t="s">
        <v>11261</v>
      </c>
      <c r="M4656" s="1" t="s">
        <v>2079</v>
      </c>
      <c r="N4656" s="1" t="s">
        <v>1973</v>
      </c>
      <c r="O4656" s="3">
        <v>460</v>
      </c>
      <c r="P4656">
        <v>4</v>
      </c>
      <c r="Q4656" s="3">
        <v>1841</v>
      </c>
      <c r="R4656" s="1" t="s">
        <v>1951</v>
      </c>
      <c r="S4656" s="3">
        <v>129</v>
      </c>
      <c r="T4656">
        <v>2</v>
      </c>
      <c r="U4656" t="str">
        <f>IF(Ecommerce_Sales[[#This Row],[Delivery_Time_Days]]&gt;7,"Delay",IF(Ecommerce_Sales[[#This Row],[Delivery_Time_Days]] = 0,"No delivery",IF(Ecommerce_Sales[[#This Row],[Delivery_Time_Days]]&lt;=7,"On-time")))</f>
        <v>On-time</v>
      </c>
      <c r="V4656" s="7">
        <f>Ecommerce_Sales[[#This Row],[Profit]]/Ecommerce_Sales[[#This Row],[Total_Price]]</f>
        <v>0.2998370450841934</v>
      </c>
      <c r="W4656" s="3">
        <v>552</v>
      </c>
      <c r="X4656" s="3"/>
    </row>
    <row r="4657" spans="1:24" x14ac:dyDescent="0.25">
      <c r="A4657" s="1" t="s">
        <v>11262</v>
      </c>
      <c r="B4657" s="1" t="s">
        <v>282</v>
      </c>
      <c r="C4657" s="1" t="s">
        <v>283</v>
      </c>
      <c r="D4657" s="1" t="s">
        <v>5067</v>
      </c>
      <c r="E4657" s="1" t="s">
        <v>1966</v>
      </c>
      <c r="F4657" s="2">
        <v>45528</v>
      </c>
      <c r="G4657" s="2">
        <v>45655</v>
      </c>
      <c r="H4657" s="2" t="str">
        <f>TEXT(Ecommerce_Sales[[#This Row],[Order_Date]],"mmmm")</f>
        <v>December</v>
      </c>
      <c r="I4657" s="2" t="str">
        <f>TEXT(Ecommerce_Sales[[#This Row],[Order_Date]],"yyyy")</f>
        <v>2024</v>
      </c>
      <c r="J4657" s="2" t="str">
        <f>TEXT(Ecommerce_Sales[[#This Row],[Order_Date]],"mmmm")</f>
        <v>December</v>
      </c>
      <c r="K4657" s="1" t="s">
        <v>1947</v>
      </c>
      <c r="L4657" s="1" t="s">
        <v>11263</v>
      </c>
      <c r="M4657" s="1" t="s">
        <v>1983</v>
      </c>
      <c r="N4657" s="1" t="s">
        <v>1950</v>
      </c>
      <c r="O4657" s="3">
        <v>774</v>
      </c>
      <c r="P4657">
        <v>2</v>
      </c>
      <c r="Q4657" s="3">
        <v>1548</v>
      </c>
      <c r="R4657" s="1" t="s">
        <v>1958</v>
      </c>
      <c r="S4657" s="3">
        <v>160</v>
      </c>
      <c r="T4657">
        <v>8</v>
      </c>
      <c r="U4657" t="str">
        <f>IF(Ecommerce_Sales[[#This Row],[Delivery_Time_Days]]&gt;7,"Delay",IF(Ecommerce_Sales[[#This Row],[Delivery_Time_Days]] = 0,"No delivery",IF(Ecommerce_Sales[[#This Row],[Delivery_Time_Days]]&lt;=7,"On-time")))</f>
        <v>Delay</v>
      </c>
      <c r="V4657" s="7">
        <f>Ecommerce_Sales[[#This Row],[Profit]]/Ecommerce_Sales[[#This Row],[Total_Price]]</f>
        <v>0.39987080103359174</v>
      </c>
      <c r="W4657" s="3">
        <v>619</v>
      </c>
      <c r="X4657" s="3"/>
    </row>
    <row r="4658" spans="1:24" x14ac:dyDescent="0.25">
      <c r="A4658" s="1" t="s">
        <v>11264</v>
      </c>
      <c r="B4658" s="1" t="s">
        <v>1007</v>
      </c>
      <c r="C4658" s="1" t="s">
        <v>1008</v>
      </c>
      <c r="D4658" s="1" t="s">
        <v>5399</v>
      </c>
      <c r="E4658" s="1" t="s">
        <v>1961</v>
      </c>
      <c r="F4658" s="2">
        <v>45298</v>
      </c>
      <c r="G4658" s="2">
        <v>45529</v>
      </c>
      <c r="H4658" s="2" t="str">
        <f>TEXT(Ecommerce_Sales[[#This Row],[Order_Date]],"mmmm")</f>
        <v>August</v>
      </c>
      <c r="I4658" s="2" t="str">
        <f>TEXT(Ecommerce_Sales[[#This Row],[Order_Date]],"yyyy")</f>
        <v>2024</v>
      </c>
      <c r="J4658" s="2" t="str">
        <f>TEXT(Ecommerce_Sales[[#This Row],[Order_Date]],"mmmm")</f>
        <v>August</v>
      </c>
      <c r="K4658" s="1" t="s">
        <v>1992</v>
      </c>
      <c r="L4658" s="1" t="s">
        <v>5017</v>
      </c>
      <c r="M4658" s="1" t="s">
        <v>2007</v>
      </c>
      <c r="N4658" s="1" t="s">
        <v>1973</v>
      </c>
      <c r="O4658" s="3">
        <v>383</v>
      </c>
      <c r="P4658">
        <v>5</v>
      </c>
      <c r="Q4658" s="3">
        <v>1915</v>
      </c>
      <c r="R4658" s="1" t="s">
        <v>1958</v>
      </c>
      <c r="S4658" s="3">
        <v>96</v>
      </c>
      <c r="U4658" t="str">
        <f>IF(Ecommerce_Sales[[#This Row],[Delivery_Time_Days]]&gt;7,"Delay",IF(Ecommerce_Sales[[#This Row],[Delivery_Time_Days]] = 0,"No delivery",IF(Ecommerce_Sales[[#This Row],[Delivery_Time_Days]]&lt;=7,"On-time")))</f>
        <v>No delivery</v>
      </c>
      <c r="V4658" s="7">
        <f>Ecommerce_Sales[[#This Row],[Profit]]/Ecommerce_Sales[[#This Row],[Total_Price]]</f>
        <v>0.29973890339425585</v>
      </c>
      <c r="W4658" s="3">
        <v>574</v>
      </c>
      <c r="X4658" s="3"/>
    </row>
    <row r="4659" spans="1:24" x14ac:dyDescent="0.25">
      <c r="A4659" s="1" t="s">
        <v>11265</v>
      </c>
      <c r="B4659" s="1" t="s">
        <v>1500</v>
      </c>
      <c r="C4659" s="1" t="s">
        <v>1501</v>
      </c>
      <c r="D4659" s="1" t="s">
        <v>7772</v>
      </c>
      <c r="E4659" s="1" t="s">
        <v>1996</v>
      </c>
      <c r="F4659" s="2">
        <v>45118</v>
      </c>
      <c r="G4659" s="2">
        <v>45358</v>
      </c>
      <c r="H4659" s="2" t="str">
        <f>TEXT(Ecommerce_Sales[[#This Row],[Order_Date]],"mmmm")</f>
        <v>March</v>
      </c>
      <c r="I4659" s="2" t="str">
        <f>TEXT(Ecommerce_Sales[[#This Row],[Order_Date]],"yyyy")</f>
        <v>2024</v>
      </c>
      <c r="J4659" s="2" t="str">
        <f>TEXT(Ecommerce_Sales[[#This Row],[Order_Date]],"mmmm")</f>
        <v>March</v>
      </c>
      <c r="K4659" s="1" t="s">
        <v>1947</v>
      </c>
      <c r="L4659" s="1" t="s">
        <v>10373</v>
      </c>
      <c r="M4659" s="1" t="s">
        <v>1956</v>
      </c>
      <c r="N4659" s="1" t="s">
        <v>1957</v>
      </c>
      <c r="O4659" s="3">
        <v>932</v>
      </c>
      <c r="P4659">
        <v>5</v>
      </c>
      <c r="Q4659" s="3">
        <v>4662</v>
      </c>
      <c r="R4659" s="1" t="s">
        <v>1951</v>
      </c>
      <c r="S4659" s="3">
        <v>236</v>
      </c>
      <c r="T4659">
        <v>10</v>
      </c>
      <c r="U4659" t="str">
        <f>IF(Ecommerce_Sales[[#This Row],[Delivery_Time_Days]]&gt;7,"Delay",IF(Ecommerce_Sales[[#This Row],[Delivery_Time_Days]] = 0,"No delivery",IF(Ecommerce_Sales[[#This Row],[Delivery_Time_Days]]&lt;=7,"On-time")))</f>
        <v>Delay</v>
      </c>
      <c r="V4659" s="7">
        <f>Ecommerce_Sales[[#This Row],[Profit]]/Ecommerce_Sales[[#This Row],[Total_Price]]</f>
        <v>0.14993564993564992</v>
      </c>
      <c r="W4659" s="3">
        <v>699</v>
      </c>
      <c r="X4659" s="3"/>
    </row>
    <row r="4660" spans="1:24" x14ac:dyDescent="0.25">
      <c r="A4660" s="1" t="s">
        <v>11266</v>
      </c>
      <c r="B4660" s="1" t="s">
        <v>1203</v>
      </c>
      <c r="C4660" s="1" t="s">
        <v>1204</v>
      </c>
      <c r="D4660" s="1" t="s">
        <v>4004</v>
      </c>
      <c r="E4660" s="1" t="s">
        <v>1981</v>
      </c>
      <c r="F4660" s="2">
        <v>45606</v>
      </c>
      <c r="G4660" s="2">
        <v>44979</v>
      </c>
      <c r="H4660" s="2" t="str">
        <f>TEXT(Ecommerce_Sales[[#This Row],[Order_Date]],"mmmm")</f>
        <v>February</v>
      </c>
      <c r="I4660" s="2" t="str">
        <f>TEXT(Ecommerce_Sales[[#This Row],[Order_Date]],"yyyy")</f>
        <v>2023</v>
      </c>
      <c r="J4660" s="2" t="str">
        <f>TEXT(Ecommerce_Sales[[#This Row],[Order_Date]],"mmmm")</f>
        <v>February</v>
      </c>
      <c r="K4660" s="1" t="s">
        <v>1947</v>
      </c>
      <c r="L4660" s="1" t="s">
        <v>11267</v>
      </c>
      <c r="M4660" s="1" t="s">
        <v>2007</v>
      </c>
      <c r="N4660" s="1" t="s">
        <v>1973</v>
      </c>
      <c r="O4660" s="3">
        <v>537</v>
      </c>
      <c r="P4660">
        <v>2</v>
      </c>
      <c r="Q4660" s="3">
        <v>1075</v>
      </c>
      <c r="R4660" s="1" t="s">
        <v>1958</v>
      </c>
      <c r="S4660" s="3">
        <v>131</v>
      </c>
      <c r="T4660">
        <v>7</v>
      </c>
      <c r="U4660" t="str">
        <f>IF(Ecommerce_Sales[[#This Row],[Delivery_Time_Days]]&gt;7,"Delay",IF(Ecommerce_Sales[[#This Row],[Delivery_Time_Days]] = 0,"No delivery",IF(Ecommerce_Sales[[#This Row],[Delivery_Time_Days]]&lt;=7,"On-time")))</f>
        <v>On-time</v>
      </c>
      <c r="V4660" s="7">
        <f>Ecommerce_Sales[[#This Row],[Profit]]/Ecommerce_Sales[[#This Row],[Total_Price]]</f>
        <v>0.29953488372093023</v>
      </c>
      <c r="W4660" s="3">
        <v>322</v>
      </c>
      <c r="X4660" s="3"/>
    </row>
    <row r="4661" spans="1:24" x14ac:dyDescent="0.25">
      <c r="A4661" s="1" t="s">
        <v>11268</v>
      </c>
      <c r="B4661" s="1" t="s">
        <v>264</v>
      </c>
      <c r="C4661" s="1" t="s">
        <v>265</v>
      </c>
      <c r="D4661" s="1" t="s">
        <v>2335</v>
      </c>
      <c r="E4661" s="1" t="s">
        <v>1946</v>
      </c>
      <c r="F4661" s="2">
        <v>44945</v>
      </c>
      <c r="G4661" s="2">
        <v>45436</v>
      </c>
      <c r="H4661" s="2" t="str">
        <f>TEXT(Ecommerce_Sales[[#This Row],[Order_Date]],"mmmm")</f>
        <v>May</v>
      </c>
      <c r="I4661" s="2" t="str">
        <f>TEXT(Ecommerce_Sales[[#This Row],[Order_Date]],"yyyy")</f>
        <v>2024</v>
      </c>
      <c r="J4661" s="2" t="str">
        <f>TEXT(Ecommerce_Sales[[#This Row],[Order_Date]],"mmmm")</f>
        <v>May</v>
      </c>
      <c r="K4661" s="1" t="s">
        <v>1947</v>
      </c>
      <c r="L4661" s="1" t="s">
        <v>11269</v>
      </c>
      <c r="M4661" s="1" t="s">
        <v>2247</v>
      </c>
      <c r="N4661" s="1" t="s">
        <v>1957</v>
      </c>
      <c r="O4661" s="3">
        <v>1089</v>
      </c>
      <c r="P4661">
        <v>5</v>
      </c>
      <c r="Q4661" s="3">
        <v>5445</v>
      </c>
      <c r="R4661" s="1" t="s">
        <v>1958</v>
      </c>
      <c r="S4661" s="3">
        <v>595</v>
      </c>
      <c r="T4661">
        <v>2</v>
      </c>
      <c r="U4661" t="str">
        <f>IF(Ecommerce_Sales[[#This Row],[Delivery_Time_Days]]&gt;7,"Delay",IF(Ecommerce_Sales[[#This Row],[Delivery_Time_Days]] = 0,"No delivery",IF(Ecommerce_Sales[[#This Row],[Delivery_Time_Days]]&lt;=7,"On-time")))</f>
        <v>On-time</v>
      </c>
      <c r="V4661" s="7">
        <f>Ecommerce_Sales[[#This Row],[Profit]]/Ecommerce_Sales[[#This Row],[Total_Price]]</f>
        <v>0.15004591368227732</v>
      </c>
      <c r="W4661" s="3">
        <v>817</v>
      </c>
      <c r="X4661" s="3"/>
    </row>
    <row r="4662" spans="1:24" x14ac:dyDescent="0.25">
      <c r="A4662" s="1" t="s">
        <v>11270</v>
      </c>
      <c r="B4662" s="1" t="s">
        <v>368</v>
      </c>
      <c r="C4662" s="1" t="s">
        <v>369</v>
      </c>
      <c r="D4662" s="1" t="s">
        <v>5973</v>
      </c>
      <c r="E4662" s="1" t="s">
        <v>1961</v>
      </c>
      <c r="F4662" s="2">
        <v>45279</v>
      </c>
      <c r="G4662" s="2">
        <v>45154</v>
      </c>
      <c r="H4662" s="2" t="str">
        <f>TEXT(Ecommerce_Sales[[#This Row],[Order_Date]],"mmmm")</f>
        <v>August</v>
      </c>
      <c r="I4662" s="2" t="str">
        <f>TEXT(Ecommerce_Sales[[#This Row],[Order_Date]],"yyyy")</f>
        <v>2023</v>
      </c>
      <c r="J4662" s="2" t="str">
        <f>TEXT(Ecommerce_Sales[[#This Row],[Order_Date]],"mmmm")</f>
        <v>August</v>
      </c>
      <c r="K4662" s="1" t="s">
        <v>1947</v>
      </c>
      <c r="L4662" s="1" t="s">
        <v>11271</v>
      </c>
      <c r="M4662" s="1" t="s">
        <v>2072</v>
      </c>
      <c r="N4662" s="1" t="s">
        <v>1950</v>
      </c>
      <c r="O4662" s="3">
        <v>630</v>
      </c>
      <c r="P4662">
        <v>1</v>
      </c>
      <c r="Q4662" s="3">
        <v>630</v>
      </c>
      <c r="R4662" s="1" t="s">
        <v>1951</v>
      </c>
      <c r="S4662" s="3">
        <v>53</v>
      </c>
      <c r="T4662">
        <v>5</v>
      </c>
      <c r="U4662" t="str">
        <f>IF(Ecommerce_Sales[[#This Row],[Delivery_Time_Days]]&gt;7,"Delay",IF(Ecommerce_Sales[[#This Row],[Delivery_Time_Days]] = 0,"No delivery",IF(Ecommerce_Sales[[#This Row],[Delivery_Time_Days]]&lt;=7,"On-time")))</f>
        <v>On-time</v>
      </c>
      <c r="V4662" s="7">
        <f>Ecommerce_Sales[[#This Row],[Profit]]/Ecommerce_Sales[[#This Row],[Total_Price]]</f>
        <v>0.4</v>
      </c>
      <c r="W4662" s="3">
        <v>252</v>
      </c>
      <c r="X4662" s="3"/>
    </row>
    <row r="4663" spans="1:24" x14ac:dyDescent="0.25">
      <c r="A4663" s="1" t="s">
        <v>11272</v>
      </c>
      <c r="B4663" s="1" t="s">
        <v>493</v>
      </c>
      <c r="C4663" s="1" t="s">
        <v>494</v>
      </c>
      <c r="D4663" s="1" t="s">
        <v>1975</v>
      </c>
      <c r="E4663" s="1" t="s">
        <v>1966</v>
      </c>
      <c r="F4663" s="2">
        <v>45446</v>
      </c>
      <c r="G4663" s="2">
        <v>45591</v>
      </c>
      <c r="H4663" s="2" t="str">
        <f>TEXT(Ecommerce_Sales[[#This Row],[Order_Date]],"mmmm")</f>
        <v>October</v>
      </c>
      <c r="I4663" s="2" t="str">
        <f>TEXT(Ecommerce_Sales[[#This Row],[Order_Date]],"yyyy")</f>
        <v>2024</v>
      </c>
      <c r="J4663" s="2" t="str">
        <f>TEXT(Ecommerce_Sales[[#This Row],[Order_Date]],"mmmm")</f>
        <v>October</v>
      </c>
      <c r="K4663" s="1" t="s">
        <v>1947</v>
      </c>
      <c r="L4663" s="1" t="s">
        <v>11273</v>
      </c>
      <c r="M4663" s="1" t="s">
        <v>1949</v>
      </c>
      <c r="N4663" s="1" t="s">
        <v>1950</v>
      </c>
      <c r="O4663" s="3">
        <v>191</v>
      </c>
      <c r="P4663">
        <v>1</v>
      </c>
      <c r="Q4663" s="3">
        <v>191</v>
      </c>
      <c r="R4663" s="1" t="s">
        <v>1958</v>
      </c>
      <c r="S4663" s="3">
        <v>17</v>
      </c>
      <c r="T4663">
        <v>6</v>
      </c>
      <c r="U4663" t="str">
        <f>IF(Ecommerce_Sales[[#This Row],[Delivery_Time_Days]]&gt;7,"Delay",IF(Ecommerce_Sales[[#This Row],[Delivery_Time_Days]] = 0,"No delivery",IF(Ecommerce_Sales[[#This Row],[Delivery_Time_Days]]&lt;=7,"On-time")))</f>
        <v>On-time</v>
      </c>
      <c r="V4663" s="7">
        <f>Ecommerce_Sales[[#This Row],[Profit]]/Ecommerce_Sales[[#This Row],[Total_Price]]</f>
        <v>0.39790575916230364</v>
      </c>
      <c r="W4663" s="3">
        <v>76</v>
      </c>
      <c r="X4663" s="3"/>
    </row>
    <row r="4664" spans="1:24" x14ac:dyDescent="0.25">
      <c r="A4664" s="1" t="s">
        <v>11274</v>
      </c>
      <c r="B4664" s="1" t="s">
        <v>1287</v>
      </c>
      <c r="C4664" s="1" t="s">
        <v>1288</v>
      </c>
      <c r="D4664" s="1" t="s">
        <v>2852</v>
      </c>
      <c r="E4664" s="1" t="s">
        <v>1946</v>
      </c>
      <c r="F4664" s="2">
        <v>45573</v>
      </c>
      <c r="G4664" s="2">
        <v>45213</v>
      </c>
      <c r="H4664" s="2" t="str">
        <f>TEXT(Ecommerce_Sales[[#This Row],[Order_Date]],"mmmm")</f>
        <v>October</v>
      </c>
      <c r="I4664" s="2" t="str">
        <f>TEXT(Ecommerce_Sales[[#This Row],[Order_Date]],"yyyy")</f>
        <v>2023</v>
      </c>
      <c r="J4664" s="2" t="str">
        <f>TEXT(Ecommerce_Sales[[#This Row],[Order_Date]],"mmmm")</f>
        <v>October</v>
      </c>
      <c r="K4664" s="1" t="s">
        <v>1947</v>
      </c>
      <c r="L4664" s="1" t="s">
        <v>11275</v>
      </c>
      <c r="M4664" s="1" t="s">
        <v>2007</v>
      </c>
      <c r="N4664" s="1" t="s">
        <v>1973</v>
      </c>
      <c r="O4664" s="3">
        <v>1131</v>
      </c>
      <c r="P4664">
        <v>6</v>
      </c>
      <c r="Q4664" s="3">
        <v>6784</v>
      </c>
      <c r="R4664" s="1" t="s">
        <v>2008</v>
      </c>
      <c r="S4664" s="3">
        <v>427</v>
      </c>
      <c r="T4664">
        <v>9</v>
      </c>
      <c r="U4664" t="str">
        <f>IF(Ecommerce_Sales[[#This Row],[Delivery_Time_Days]]&gt;7,"Delay",IF(Ecommerce_Sales[[#This Row],[Delivery_Time_Days]] = 0,"No delivery",IF(Ecommerce_Sales[[#This Row],[Delivery_Time_Days]]&lt;=7,"On-time")))</f>
        <v>Delay</v>
      </c>
      <c r="V4664" s="7">
        <f>Ecommerce_Sales[[#This Row],[Profit]]/Ecommerce_Sales[[#This Row],[Total_Price]]</f>
        <v>0.29997051886792453</v>
      </c>
      <c r="W4664" s="3">
        <v>2035</v>
      </c>
      <c r="X4664" s="3"/>
    </row>
    <row r="4665" spans="1:24" x14ac:dyDescent="0.25">
      <c r="A4665" s="1" t="s">
        <v>11276</v>
      </c>
      <c r="B4665" s="1" t="s">
        <v>1771</v>
      </c>
      <c r="C4665" s="1" t="s">
        <v>87</v>
      </c>
      <c r="D4665" s="1" t="s">
        <v>8545</v>
      </c>
      <c r="E4665" s="1" t="s">
        <v>1954</v>
      </c>
      <c r="F4665" s="2">
        <v>45227</v>
      </c>
      <c r="G4665" s="2">
        <v>45330</v>
      </c>
      <c r="H4665" s="2" t="str">
        <f>TEXT(Ecommerce_Sales[[#This Row],[Order_Date]],"mmmm")</f>
        <v>February</v>
      </c>
      <c r="I4665" s="2" t="str">
        <f>TEXT(Ecommerce_Sales[[#This Row],[Order_Date]],"yyyy")</f>
        <v>2024</v>
      </c>
      <c r="J4665" s="2" t="str">
        <f>TEXT(Ecommerce_Sales[[#This Row],[Order_Date]],"mmmm")</f>
        <v>February</v>
      </c>
      <c r="K4665" s="1" t="s">
        <v>1947</v>
      </c>
      <c r="L4665" s="1" t="s">
        <v>8192</v>
      </c>
      <c r="M4665" s="1" t="s">
        <v>2079</v>
      </c>
      <c r="N4665" s="1" t="s">
        <v>1973</v>
      </c>
      <c r="O4665" s="3">
        <v>504</v>
      </c>
      <c r="P4665">
        <v>1</v>
      </c>
      <c r="Q4665" s="3">
        <v>504</v>
      </c>
      <c r="R4665" s="1" t="s">
        <v>1958</v>
      </c>
      <c r="S4665" s="3">
        <v>63</v>
      </c>
      <c r="T4665">
        <v>9</v>
      </c>
      <c r="U4665" t="str">
        <f>IF(Ecommerce_Sales[[#This Row],[Delivery_Time_Days]]&gt;7,"Delay",IF(Ecommerce_Sales[[#This Row],[Delivery_Time_Days]] = 0,"No delivery",IF(Ecommerce_Sales[[#This Row],[Delivery_Time_Days]]&lt;=7,"On-time")))</f>
        <v>Delay</v>
      </c>
      <c r="V4665" s="7">
        <f>Ecommerce_Sales[[#This Row],[Profit]]/Ecommerce_Sales[[#This Row],[Total_Price]]</f>
        <v>0.29960317460317459</v>
      </c>
      <c r="W4665" s="3">
        <v>151</v>
      </c>
      <c r="X4665" s="3"/>
    </row>
    <row r="4666" spans="1:24" x14ac:dyDescent="0.25">
      <c r="A4666" s="1" t="s">
        <v>11277</v>
      </c>
      <c r="B4666" s="1" t="s">
        <v>454</v>
      </c>
      <c r="C4666" s="1" t="s">
        <v>455</v>
      </c>
      <c r="D4666" s="1" t="s">
        <v>6384</v>
      </c>
      <c r="E4666" s="1" t="s">
        <v>1961</v>
      </c>
      <c r="F4666" s="2">
        <v>45592</v>
      </c>
      <c r="G4666" s="2">
        <v>45061</v>
      </c>
      <c r="H4666" s="2" t="str">
        <f>TEXT(Ecommerce_Sales[[#This Row],[Order_Date]],"mmmm")</f>
        <v>May</v>
      </c>
      <c r="I4666" s="2" t="str">
        <f>TEXT(Ecommerce_Sales[[#This Row],[Order_Date]],"yyyy")</f>
        <v>2023</v>
      </c>
      <c r="J4666" s="2" t="str">
        <f>TEXT(Ecommerce_Sales[[#This Row],[Order_Date]],"mmmm")</f>
        <v>May</v>
      </c>
      <c r="K4666" s="1" t="s">
        <v>1947</v>
      </c>
      <c r="L4666" s="1" t="s">
        <v>7051</v>
      </c>
      <c r="M4666" s="1" t="s">
        <v>1972</v>
      </c>
      <c r="N4666" s="1" t="s">
        <v>1973</v>
      </c>
      <c r="O4666" s="3">
        <v>365</v>
      </c>
      <c r="P4666">
        <v>3</v>
      </c>
      <c r="Q4666" s="3">
        <v>1096</v>
      </c>
      <c r="R4666" s="1" t="s">
        <v>1951</v>
      </c>
      <c r="S4666" s="3">
        <v>152</v>
      </c>
      <c r="T4666">
        <v>6</v>
      </c>
      <c r="U4666" t="str">
        <f>IF(Ecommerce_Sales[[#This Row],[Delivery_Time_Days]]&gt;7,"Delay",IF(Ecommerce_Sales[[#This Row],[Delivery_Time_Days]] = 0,"No delivery",IF(Ecommerce_Sales[[#This Row],[Delivery_Time_Days]]&lt;=7,"On-time")))</f>
        <v>On-time</v>
      </c>
      <c r="V4666" s="7">
        <f>Ecommerce_Sales[[#This Row],[Profit]]/Ecommerce_Sales[[#This Row],[Total_Price]]</f>
        <v>0.30018248175182483</v>
      </c>
      <c r="W4666" s="3">
        <v>329</v>
      </c>
      <c r="X4666" s="3"/>
    </row>
    <row r="4667" spans="1:24" x14ac:dyDescent="0.25">
      <c r="A4667" s="1" t="s">
        <v>11278</v>
      </c>
      <c r="B4667" s="1" t="s">
        <v>382</v>
      </c>
      <c r="C4667" s="1" t="s">
        <v>383</v>
      </c>
      <c r="D4667" s="1" t="s">
        <v>1953</v>
      </c>
      <c r="E4667" s="1" t="s">
        <v>1954</v>
      </c>
      <c r="F4667" s="2">
        <v>45642</v>
      </c>
      <c r="G4667" s="2">
        <v>45058</v>
      </c>
      <c r="H4667" s="2" t="str">
        <f>TEXT(Ecommerce_Sales[[#This Row],[Order_Date]],"mmmm")</f>
        <v>May</v>
      </c>
      <c r="I4667" s="2" t="str">
        <f>TEXT(Ecommerce_Sales[[#This Row],[Order_Date]],"yyyy")</f>
        <v>2023</v>
      </c>
      <c r="J4667" s="2" t="str">
        <f>TEXT(Ecommerce_Sales[[#This Row],[Order_Date]],"mmmm")</f>
        <v>May</v>
      </c>
      <c r="K4667" s="1" t="s">
        <v>1947</v>
      </c>
      <c r="L4667" s="1" t="s">
        <v>11279</v>
      </c>
      <c r="M4667" s="1" t="s">
        <v>2026</v>
      </c>
      <c r="N4667" s="1" t="s">
        <v>1978</v>
      </c>
      <c r="O4667" s="3">
        <v>691</v>
      </c>
      <c r="P4667">
        <v>1</v>
      </c>
      <c r="Q4667" s="3">
        <v>691</v>
      </c>
      <c r="R4667" s="1" t="s">
        <v>1951</v>
      </c>
      <c r="S4667" s="3">
        <v>81</v>
      </c>
      <c r="T4667">
        <v>3</v>
      </c>
      <c r="U4667" t="str">
        <f>IF(Ecommerce_Sales[[#This Row],[Delivery_Time_Days]]&gt;7,"Delay",IF(Ecommerce_Sales[[#This Row],[Delivery_Time_Days]] = 0,"No delivery",IF(Ecommerce_Sales[[#This Row],[Delivery_Time_Days]]&lt;=7,"On-time")))</f>
        <v>On-time</v>
      </c>
      <c r="V4667" s="7">
        <f>Ecommerce_Sales[[#This Row],[Profit]]/Ecommerce_Sales[[#This Row],[Total_Price]]</f>
        <v>0.35021707670043417</v>
      </c>
      <c r="W4667" s="3">
        <v>242</v>
      </c>
      <c r="X4667" s="3"/>
    </row>
    <row r="4668" spans="1:24" x14ac:dyDescent="0.25">
      <c r="A4668" s="1" t="s">
        <v>11280</v>
      </c>
      <c r="B4668" s="1" t="s">
        <v>464</v>
      </c>
      <c r="C4668" s="1" t="s">
        <v>814</v>
      </c>
      <c r="D4668" s="1" t="s">
        <v>2439</v>
      </c>
      <c r="E4668" s="1" t="s">
        <v>1961</v>
      </c>
      <c r="F4668" s="2">
        <v>45549</v>
      </c>
      <c r="G4668" s="2">
        <v>45084</v>
      </c>
      <c r="H4668" s="2" t="str">
        <f>TEXT(Ecommerce_Sales[[#This Row],[Order_Date]],"mmmm")</f>
        <v>June</v>
      </c>
      <c r="I4668" s="2" t="str">
        <f>TEXT(Ecommerce_Sales[[#This Row],[Order_Date]],"yyyy")</f>
        <v>2023</v>
      </c>
      <c r="J4668" s="2" t="str">
        <f>TEXT(Ecommerce_Sales[[#This Row],[Order_Date]],"mmmm")</f>
        <v>June</v>
      </c>
      <c r="K4668" s="1" t="s">
        <v>1947</v>
      </c>
      <c r="L4668" s="1" t="s">
        <v>11281</v>
      </c>
      <c r="M4668" s="1" t="s">
        <v>2007</v>
      </c>
      <c r="N4668" s="1" t="s">
        <v>1973</v>
      </c>
      <c r="O4668" s="3">
        <v>1025</v>
      </c>
      <c r="P4668">
        <v>3</v>
      </c>
      <c r="Q4668" s="3">
        <v>3076</v>
      </c>
      <c r="R4668" s="1" t="s">
        <v>1951</v>
      </c>
      <c r="S4668" s="3">
        <v>454</v>
      </c>
      <c r="T4668">
        <v>8</v>
      </c>
      <c r="U4668" t="str">
        <f>IF(Ecommerce_Sales[[#This Row],[Delivery_Time_Days]]&gt;7,"Delay",IF(Ecommerce_Sales[[#This Row],[Delivery_Time_Days]] = 0,"No delivery",IF(Ecommerce_Sales[[#This Row],[Delivery_Time_Days]]&lt;=7,"On-time")))</f>
        <v>Delay</v>
      </c>
      <c r="V4668" s="7">
        <f>Ecommerce_Sales[[#This Row],[Profit]]/Ecommerce_Sales[[#This Row],[Total_Price]]</f>
        <v>0.30006501950585174</v>
      </c>
      <c r="W4668" s="3">
        <v>923</v>
      </c>
      <c r="X4668" s="3"/>
    </row>
    <row r="4669" spans="1:24" x14ac:dyDescent="0.25">
      <c r="A4669" s="1" t="s">
        <v>11282</v>
      </c>
      <c r="B4669" s="1" t="s">
        <v>1031</v>
      </c>
      <c r="C4669" s="1" t="s">
        <v>1032</v>
      </c>
      <c r="D4669" s="1" t="s">
        <v>4560</v>
      </c>
      <c r="E4669" s="1" t="s">
        <v>1996</v>
      </c>
      <c r="F4669" s="2">
        <v>45194</v>
      </c>
      <c r="G4669" s="2">
        <v>45024</v>
      </c>
      <c r="H4669" s="2" t="str">
        <f>TEXT(Ecommerce_Sales[[#This Row],[Order_Date]],"mmmm")</f>
        <v>April</v>
      </c>
      <c r="I4669" s="2" t="str">
        <f>TEXT(Ecommerce_Sales[[#This Row],[Order_Date]],"yyyy")</f>
        <v>2023</v>
      </c>
      <c r="J4669" s="2" t="str">
        <f>TEXT(Ecommerce_Sales[[#This Row],[Order_Date]],"mmmm")</f>
        <v>April</v>
      </c>
      <c r="K4669" s="1" t="s">
        <v>1947</v>
      </c>
      <c r="L4669" s="1" t="s">
        <v>10899</v>
      </c>
      <c r="M4669" s="1" t="s">
        <v>1983</v>
      </c>
      <c r="N4669" s="1" t="s">
        <v>1950</v>
      </c>
      <c r="O4669" s="3">
        <v>705</v>
      </c>
      <c r="P4669">
        <v>5</v>
      </c>
      <c r="Q4669" s="3">
        <v>3526</v>
      </c>
      <c r="R4669" s="1" t="s">
        <v>2008</v>
      </c>
      <c r="S4669" s="3">
        <v>340</v>
      </c>
      <c r="T4669">
        <v>8</v>
      </c>
      <c r="U4669" t="str">
        <f>IF(Ecommerce_Sales[[#This Row],[Delivery_Time_Days]]&gt;7,"Delay",IF(Ecommerce_Sales[[#This Row],[Delivery_Time_Days]] = 0,"No delivery",IF(Ecommerce_Sales[[#This Row],[Delivery_Time_Days]]&lt;=7,"On-time")))</f>
        <v>Delay</v>
      </c>
      <c r="V4669" s="7">
        <f>Ecommerce_Sales[[#This Row],[Profit]]/Ecommerce_Sales[[#This Row],[Total_Price]]</f>
        <v>0.39988655700510495</v>
      </c>
      <c r="W4669" s="3">
        <v>1410</v>
      </c>
      <c r="X4669" s="3"/>
    </row>
    <row r="4670" spans="1:24" x14ac:dyDescent="0.25">
      <c r="A4670" s="1" t="s">
        <v>11283</v>
      </c>
      <c r="B4670" s="1" t="s">
        <v>902</v>
      </c>
      <c r="C4670" s="1" t="s">
        <v>903</v>
      </c>
      <c r="D4670" s="1" t="s">
        <v>3447</v>
      </c>
      <c r="E4670" s="1" t="s">
        <v>1981</v>
      </c>
      <c r="F4670" s="2">
        <v>45223</v>
      </c>
      <c r="G4670" s="2">
        <v>45401</v>
      </c>
      <c r="H4670" s="2" t="str">
        <f>TEXT(Ecommerce_Sales[[#This Row],[Order_Date]],"mmmm")</f>
        <v>April</v>
      </c>
      <c r="I4670" s="2" t="str">
        <f>TEXT(Ecommerce_Sales[[#This Row],[Order_Date]],"yyyy")</f>
        <v>2024</v>
      </c>
      <c r="J4670" s="2" t="str">
        <f>TEXT(Ecommerce_Sales[[#This Row],[Order_Date]],"mmmm")</f>
        <v>April</v>
      </c>
      <c r="K4670" s="1" t="s">
        <v>1947</v>
      </c>
      <c r="L4670" s="1" t="s">
        <v>8520</v>
      </c>
      <c r="M4670" s="1" t="s">
        <v>1983</v>
      </c>
      <c r="N4670" s="1" t="s">
        <v>1950</v>
      </c>
      <c r="O4670" s="3">
        <v>952</v>
      </c>
      <c r="P4670">
        <v>4</v>
      </c>
      <c r="Q4670" s="3">
        <v>3806</v>
      </c>
      <c r="R4670" s="1" t="s">
        <v>1951</v>
      </c>
      <c r="S4670" s="3">
        <v>367</v>
      </c>
      <c r="T4670">
        <v>8</v>
      </c>
      <c r="U4670" t="str">
        <f>IF(Ecommerce_Sales[[#This Row],[Delivery_Time_Days]]&gt;7,"Delay",IF(Ecommerce_Sales[[#This Row],[Delivery_Time_Days]] = 0,"No delivery",IF(Ecommerce_Sales[[#This Row],[Delivery_Time_Days]]&lt;=7,"On-time")))</f>
        <v>Delay</v>
      </c>
      <c r="V4670" s="7">
        <f>Ecommerce_Sales[[#This Row],[Profit]]/Ecommerce_Sales[[#This Row],[Total_Price]]</f>
        <v>0.39989490278507622</v>
      </c>
      <c r="W4670" s="3">
        <v>1522</v>
      </c>
      <c r="X4670" s="3"/>
    </row>
    <row r="4671" spans="1:24" x14ac:dyDescent="0.25">
      <c r="A4671" s="1" t="s">
        <v>11284</v>
      </c>
      <c r="B4671" s="1" t="s">
        <v>1722</v>
      </c>
      <c r="C4671" s="1" t="s">
        <v>1723</v>
      </c>
      <c r="D4671" s="1" t="s">
        <v>10673</v>
      </c>
      <c r="E4671" s="1" t="s">
        <v>1996</v>
      </c>
      <c r="F4671" s="2">
        <v>45365</v>
      </c>
      <c r="G4671" s="2">
        <v>45053</v>
      </c>
      <c r="H4671" s="2" t="str">
        <f>TEXT(Ecommerce_Sales[[#This Row],[Order_Date]],"mmmm")</f>
        <v>May</v>
      </c>
      <c r="I4671" s="2" t="str">
        <f>TEXT(Ecommerce_Sales[[#This Row],[Order_Date]],"yyyy")</f>
        <v>2023</v>
      </c>
      <c r="J4671" s="2" t="str">
        <f>TEXT(Ecommerce_Sales[[#This Row],[Order_Date]],"mmmm")</f>
        <v>May</v>
      </c>
      <c r="K4671" s="1" t="s">
        <v>1947</v>
      </c>
      <c r="L4671" s="1" t="s">
        <v>9561</v>
      </c>
      <c r="M4671" s="1" t="s">
        <v>1983</v>
      </c>
      <c r="N4671" s="1" t="s">
        <v>1950</v>
      </c>
      <c r="O4671" s="3">
        <v>885</v>
      </c>
      <c r="P4671">
        <v>4</v>
      </c>
      <c r="Q4671" s="3">
        <v>3541</v>
      </c>
      <c r="R4671" s="1" t="s">
        <v>1951</v>
      </c>
      <c r="S4671" s="3">
        <v>320</v>
      </c>
      <c r="T4671">
        <v>4</v>
      </c>
      <c r="U4671" t="str">
        <f>IF(Ecommerce_Sales[[#This Row],[Delivery_Time_Days]]&gt;7,"Delay",IF(Ecommerce_Sales[[#This Row],[Delivery_Time_Days]] = 0,"No delivery",IF(Ecommerce_Sales[[#This Row],[Delivery_Time_Days]]&lt;=7,"On-time")))</f>
        <v>On-time</v>
      </c>
      <c r="V4671" s="7">
        <f>Ecommerce_Sales[[#This Row],[Profit]]/Ecommerce_Sales[[#This Row],[Total_Price]]</f>
        <v>0.39988703756001132</v>
      </c>
      <c r="W4671" s="3">
        <v>1416</v>
      </c>
      <c r="X4671" s="3"/>
    </row>
    <row r="4672" spans="1:24" x14ac:dyDescent="0.25">
      <c r="A4672" s="1" t="s">
        <v>11285</v>
      </c>
      <c r="B4672" s="1" t="s">
        <v>450</v>
      </c>
      <c r="C4672" s="1" t="s">
        <v>451</v>
      </c>
      <c r="D4672" s="1" t="s">
        <v>3829</v>
      </c>
      <c r="E4672" s="1" t="s">
        <v>1966</v>
      </c>
      <c r="F4672" s="2">
        <v>45426</v>
      </c>
      <c r="G4672" s="2">
        <v>45508</v>
      </c>
      <c r="H4672" s="2" t="str">
        <f>TEXT(Ecommerce_Sales[[#This Row],[Order_Date]],"mmmm")</f>
        <v>August</v>
      </c>
      <c r="I4672" s="2" t="str">
        <f>TEXT(Ecommerce_Sales[[#This Row],[Order_Date]],"yyyy")</f>
        <v>2024</v>
      </c>
      <c r="J4672" s="2" t="str">
        <f>TEXT(Ecommerce_Sales[[#This Row],[Order_Date]],"mmmm")</f>
        <v>August</v>
      </c>
      <c r="K4672" s="1" t="s">
        <v>1947</v>
      </c>
      <c r="L4672" s="1" t="s">
        <v>11286</v>
      </c>
      <c r="M4672" s="1" t="s">
        <v>2104</v>
      </c>
      <c r="N4672" s="1" t="s">
        <v>1978</v>
      </c>
      <c r="O4672" s="3">
        <v>1086</v>
      </c>
      <c r="P4672">
        <v>1</v>
      </c>
      <c r="Q4672" s="3">
        <v>1086</v>
      </c>
      <c r="R4672" s="1" t="s">
        <v>1958</v>
      </c>
      <c r="S4672" s="3">
        <v>141</v>
      </c>
      <c r="T4672">
        <v>4</v>
      </c>
      <c r="U4672" t="str">
        <f>IF(Ecommerce_Sales[[#This Row],[Delivery_Time_Days]]&gt;7,"Delay",IF(Ecommerce_Sales[[#This Row],[Delivery_Time_Days]] = 0,"No delivery",IF(Ecommerce_Sales[[#This Row],[Delivery_Time_Days]]&lt;=7,"On-time")))</f>
        <v>On-time</v>
      </c>
      <c r="V4672" s="7">
        <f>Ecommerce_Sales[[#This Row],[Profit]]/Ecommerce_Sales[[#This Row],[Total_Price]]</f>
        <v>0.34990791896869244</v>
      </c>
      <c r="W4672" s="3">
        <v>380</v>
      </c>
      <c r="X4672" s="3"/>
    </row>
    <row r="4673" spans="1:24" x14ac:dyDescent="0.25">
      <c r="A4673" s="1" t="s">
        <v>11287</v>
      </c>
      <c r="B4673" s="1" t="s">
        <v>1530</v>
      </c>
      <c r="C4673" s="1" t="s">
        <v>1531</v>
      </c>
      <c r="D4673" s="1" t="s">
        <v>4722</v>
      </c>
      <c r="E4673" s="1" t="s">
        <v>2005</v>
      </c>
      <c r="F4673" s="2">
        <v>45078</v>
      </c>
      <c r="G4673" s="2">
        <v>45502</v>
      </c>
      <c r="H4673" s="2" t="str">
        <f>TEXT(Ecommerce_Sales[[#This Row],[Order_Date]],"mmmm")</f>
        <v>July</v>
      </c>
      <c r="I4673" s="2" t="str">
        <f>TEXT(Ecommerce_Sales[[#This Row],[Order_Date]],"yyyy")</f>
        <v>2024</v>
      </c>
      <c r="J4673" s="2" t="str">
        <f>TEXT(Ecommerce_Sales[[#This Row],[Order_Date]],"mmmm")</f>
        <v>July</v>
      </c>
      <c r="K4673" s="1" t="s">
        <v>1947</v>
      </c>
      <c r="L4673" s="1" t="s">
        <v>4049</v>
      </c>
      <c r="M4673" s="1" t="s">
        <v>2058</v>
      </c>
      <c r="N4673" s="1" t="s">
        <v>1950</v>
      </c>
      <c r="O4673" s="3">
        <v>113</v>
      </c>
      <c r="P4673">
        <v>1</v>
      </c>
      <c r="Q4673" s="3">
        <v>113</v>
      </c>
      <c r="R4673" s="1" t="s">
        <v>1951</v>
      </c>
      <c r="S4673" s="3">
        <v>15</v>
      </c>
      <c r="T4673">
        <v>5</v>
      </c>
      <c r="U4673" t="str">
        <f>IF(Ecommerce_Sales[[#This Row],[Delivery_Time_Days]]&gt;7,"Delay",IF(Ecommerce_Sales[[#This Row],[Delivery_Time_Days]] = 0,"No delivery",IF(Ecommerce_Sales[[#This Row],[Delivery_Time_Days]]&lt;=7,"On-time")))</f>
        <v>On-time</v>
      </c>
      <c r="V4673" s="7">
        <f>Ecommerce_Sales[[#This Row],[Profit]]/Ecommerce_Sales[[#This Row],[Total_Price]]</f>
        <v>0.39823008849557523</v>
      </c>
      <c r="W4673" s="3">
        <v>45</v>
      </c>
      <c r="X4673" s="3"/>
    </row>
    <row r="4674" spans="1:24" x14ac:dyDescent="0.25">
      <c r="A4674" s="1" t="s">
        <v>11288</v>
      </c>
      <c r="B4674" s="1" t="s">
        <v>1128</v>
      </c>
      <c r="C4674" s="1" t="s">
        <v>1129</v>
      </c>
      <c r="D4674" s="1" t="s">
        <v>9111</v>
      </c>
      <c r="E4674" s="1" t="s">
        <v>1954</v>
      </c>
      <c r="F4674" s="2">
        <v>45559</v>
      </c>
      <c r="G4674" s="2">
        <v>45222</v>
      </c>
      <c r="H4674" s="2" t="str">
        <f>TEXT(Ecommerce_Sales[[#This Row],[Order_Date]],"mmmm")</f>
        <v>October</v>
      </c>
      <c r="I4674" s="2" t="str">
        <f>TEXT(Ecommerce_Sales[[#This Row],[Order_Date]],"yyyy")</f>
        <v>2023</v>
      </c>
      <c r="J4674" s="2" t="str">
        <f>TEXT(Ecommerce_Sales[[#This Row],[Order_Date]],"mmmm")</f>
        <v>October</v>
      </c>
      <c r="K4674" s="1" t="s">
        <v>1947</v>
      </c>
      <c r="L4674" s="1" t="s">
        <v>11289</v>
      </c>
      <c r="M4674" s="1" t="s">
        <v>2058</v>
      </c>
      <c r="N4674" s="1" t="s">
        <v>1950</v>
      </c>
      <c r="O4674" s="3">
        <v>955</v>
      </c>
      <c r="P4674">
        <v>1</v>
      </c>
      <c r="Q4674" s="3">
        <v>955</v>
      </c>
      <c r="R4674" s="1" t="s">
        <v>1958</v>
      </c>
      <c r="S4674" s="3">
        <v>125</v>
      </c>
      <c r="T4674">
        <v>9</v>
      </c>
      <c r="U4674" t="str">
        <f>IF(Ecommerce_Sales[[#This Row],[Delivery_Time_Days]]&gt;7,"Delay",IF(Ecommerce_Sales[[#This Row],[Delivery_Time_Days]] = 0,"No delivery",IF(Ecommerce_Sales[[#This Row],[Delivery_Time_Days]]&lt;=7,"On-time")))</f>
        <v>Delay</v>
      </c>
      <c r="V4674" s="7">
        <f>Ecommerce_Sales[[#This Row],[Profit]]/Ecommerce_Sales[[#This Row],[Total_Price]]</f>
        <v>0.4</v>
      </c>
      <c r="W4674" s="3">
        <v>382</v>
      </c>
      <c r="X4674" s="3"/>
    </row>
    <row r="4675" spans="1:24" x14ac:dyDescent="0.25">
      <c r="A4675" s="1" t="s">
        <v>11290</v>
      </c>
      <c r="B4675" s="1" t="s">
        <v>420</v>
      </c>
      <c r="C4675" s="1" t="s">
        <v>421</v>
      </c>
      <c r="D4675" s="1" t="s">
        <v>4174</v>
      </c>
      <c r="E4675" s="1" t="s">
        <v>1981</v>
      </c>
      <c r="F4675" s="2">
        <v>45519</v>
      </c>
      <c r="G4675" s="2">
        <v>45488</v>
      </c>
      <c r="H4675" s="2" t="str">
        <f>TEXT(Ecommerce_Sales[[#This Row],[Order_Date]],"mmmm")</f>
        <v>July</v>
      </c>
      <c r="I4675" s="2" t="str">
        <f>TEXT(Ecommerce_Sales[[#This Row],[Order_Date]],"yyyy")</f>
        <v>2024</v>
      </c>
      <c r="J4675" s="2" t="str">
        <f>TEXT(Ecommerce_Sales[[#This Row],[Order_Date]],"mmmm")</f>
        <v>July</v>
      </c>
      <c r="K4675" s="1" t="s">
        <v>1986</v>
      </c>
      <c r="L4675" s="1" t="s">
        <v>11291</v>
      </c>
      <c r="M4675" s="1" t="s">
        <v>2065</v>
      </c>
      <c r="N4675" s="1" t="s">
        <v>1978</v>
      </c>
      <c r="O4675" s="3">
        <v>1181</v>
      </c>
      <c r="P4675">
        <v>5</v>
      </c>
      <c r="Q4675" s="3">
        <v>5904</v>
      </c>
      <c r="R4675" s="1" t="s">
        <v>1958</v>
      </c>
      <c r="S4675" s="3">
        <v>882</v>
      </c>
      <c r="U4675" t="str">
        <f>IF(Ecommerce_Sales[[#This Row],[Delivery_Time_Days]]&gt;7,"Delay",IF(Ecommerce_Sales[[#This Row],[Delivery_Time_Days]] = 0,"No delivery",IF(Ecommerce_Sales[[#This Row],[Delivery_Time_Days]]&lt;=7,"On-time")))</f>
        <v>No delivery</v>
      </c>
      <c r="V4675" s="7">
        <f>Ecommerce_Sales[[#This Row],[Profit]]/Ecommerce_Sales[[#This Row],[Total_Price]]</f>
        <v>0.34993224932249323</v>
      </c>
      <c r="W4675" s="3">
        <v>2066</v>
      </c>
      <c r="X4675" s="3"/>
    </row>
    <row r="4676" spans="1:24" x14ac:dyDescent="0.25">
      <c r="A4676" s="1" t="s">
        <v>11292</v>
      </c>
      <c r="B4676" s="1" t="s">
        <v>1304</v>
      </c>
      <c r="C4676" s="1" t="s">
        <v>1305</v>
      </c>
      <c r="D4676" s="1" t="s">
        <v>3893</v>
      </c>
      <c r="E4676" s="1" t="s">
        <v>1966</v>
      </c>
      <c r="F4676" s="2">
        <v>45102</v>
      </c>
      <c r="G4676" s="2">
        <v>45332</v>
      </c>
      <c r="H4676" s="2" t="str">
        <f>TEXT(Ecommerce_Sales[[#This Row],[Order_Date]],"mmmm")</f>
        <v>February</v>
      </c>
      <c r="I4676" s="2" t="str">
        <f>TEXT(Ecommerce_Sales[[#This Row],[Order_Date]],"yyyy")</f>
        <v>2024</v>
      </c>
      <c r="J4676" s="2" t="str">
        <f>TEXT(Ecommerce_Sales[[#This Row],[Order_Date]],"mmmm")</f>
        <v>February</v>
      </c>
      <c r="K4676" s="1" t="s">
        <v>1947</v>
      </c>
      <c r="L4676" s="1" t="s">
        <v>11293</v>
      </c>
      <c r="M4676" s="1" t="s">
        <v>1949</v>
      </c>
      <c r="N4676" s="1" t="s">
        <v>1950</v>
      </c>
      <c r="O4676" s="3">
        <v>802</v>
      </c>
      <c r="P4676">
        <v>1</v>
      </c>
      <c r="Q4676" s="3">
        <v>802</v>
      </c>
      <c r="R4676" s="1" t="s">
        <v>1951</v>
      </c>
      <c r="S4676" s="3">
        <v>44</v>
      </c>
      <c r="T4676">
        <v>9</v>
      </c>
      <c r="U4676" t="str">
        <f>IF(Ecommerce_Sales[[#This Row],[Delivery_Time_Days]]&gt;7,"Delay",IF(Ecommerce_Sales[[#This Row],[Delivery_Time_Days]] = 0,"No delivery",IF(Ecommerce_Sales[[#This Row],[Delivery_Time_Days]]&lt;=7,"On-time")))</f>
        <v>Delay</v>
      </c>
      <c r="V4676" s="7">
        <f>Ecommerce_Sales[[#This Row],[Profit]]/Ecommerce_Sales[[#This Row],[Total_Price]]</f>
        <v>0.40024937655860349</v>
      </c>
      <c r="W4676" s="3">
        <v>321</v>
      </c>
      <c r="X4676" s="3"/>
    </row>
    <row r="4677" spans="1:24" x14ac:dyDescent="0.25">
      <c r="A4677" s="1" t="s">
        <v>11294</v>
      </c>
      <c r="B4677" s="1" t="s">
        <v>68</v>
      </c>
      <c r="C4677" s="1" t="s">
        <v>69</v>
      </c>
      <c r="D4677" s="1" t="s">
        <v>4611</v>
      </c>
      <c r="E4677" s="1" t="s">
        <v>1954</v>
      </c>
      <c r="F4677" s="2">
        <v>45151</v>
      </c>
      <c r="G4677" s="2">
        <v>45382</v>
      </c>
      <c r="H4677" s="2" t="str">
        <f>TEXT(Ecommerce_Sales[[#This Row],[Order_Date]],"mmmm")</f>
        <v>March</v>
      </c>
      <c r="I4677" s="2" t="str">
        <f>TEXT(Ecommerce_Sales[[#This Row],[Order_Date]],"yyyy")</f>
        <v>2024</v>
      </c>
      <c r="J4677" s="2" t="str">
        <f>TEXT(Ecommerce_Sales[[#This Row],[Order_Date]],"mmmm")</f>
        <v>March</v>
      </c>
      <c r="K4677" s="1" t="s">
        <v>1986</v>
      </c>
      <c r="L4677" s="1" t="s">
        <v>11295</v>
      </c>
      <c r="M4677" s="1" t="s">
        <v>2026</v>
      </c>
      <c r="N4677" s="1" t="s">
        <v>1978</v>
      </c>
      <c r="O4677" s="3">
        <v>341</v>
      </c>
      <c r="P4677">
        <v>1</v>
      </c>
      <c r="Q4677" s="3">
        <v>341</v>
      </c>
      <c r="R4677" s="1" t="s">
        <v>1958</v>
      </c>
      <c r="S4677" s="3">
        <v>44</v>
      </c>
      <c r="U4677" t="str">
        <f>IF(Ecommerce_Sales[[#This Row],[Delivery_Time_Days]]&gt;7,"Delay",IF(Ecommerce_Sales[[#This Row],[Delivery_Time_Days]] = 0,"No delivery",IF(Ecommerce_Sales[[#This Row],[Delivery_Time_Days]]&lt;=7,"On-time")))</f>
        <v>No delivery</v>
      </c>
      <c r="V4677" s="7">
        <f>Ecommerce_Sales[[#This Row],[Profit]]/Ecommerce_Sales[[#This Row],[Total_Price]]</f>
        <v>0.34897360703812319</v>
      </c>
      <c r="W4677" s="3">
        <v>119</v>
      </c>
      <c r="X4677" s="3"/>
    </row>
    <row r="4678" spans="1:24" x14ac:dyDescent="0.25">
      <c r="A4678" s="1" t="s">
        <v>11296</v>
      </c>
      <c r="B4678" s="1" t="s">
        <v>904</v>
      </c>
      <c r="C4678" s="1" t="s">
        <v>905</v>
      </c>
      <c r="D4678" s="1" t="s">
        <v>5325</v>
      </c>
      <c r="E4678" s="1" t="s">
        <v>2005</v>
      </c>
      <c r="F4678" s="2">
        <v>45136</v>
      </c>
      <c r="G4678" s="2">
        <v>45066</v>
      </c>
      <c r="H4678" s="2" t="str">
        <f>TEXT(Ecommerce_Sales[[#This Row],[Order_Date]],"mmmm")</f>
        <v>May</v>
      </c>
      <c r="I4678" s="2" t="str">
        <f>TEXT(Ecommerce_Sales[[#This Row],[Order_Date]],"yyyy")</f>
        <v>2023</v>
      </c>
      <c r="J4678" s="2" t="str">
        <f>TEXT(Ecommerce_Sales[[#This Row],[Order_Date]],"mmmm")</f>
        <v>May</v>
      </c>
      <c r="K4678" s="1" t="s">
        <v>1947</v>
      </c>
      <c r="L4678" s="1" t="s">
        <v>3586</v>
      </c>
      <c r="M4678" s="1" t="s">
        <v>1968</v>
      </c>
      <c r="N4678" s="1" t="s">
        <v>1957</v>
      </c>
      <c r="O4678" s="3">
        <v>189</v>
      </c>
      <c r="P4678">
        <v>5</v>
      </c>
      <c r="Q4678" s="3">
        <v>946</v>
      </c>
      <c r="R4678" s="1" t="s">
        <v>2008</v>
      </c>
      <c r="S4678" s="3">
        <v>61</v>
      </c>
      <c r="T4678">
        <v>4</v>
      </c>
      <c r="U4678" t="str">
        <f>IF(Ecommerce_Sales[[#This Row],[Delivery_Time_Days]]&gt;7,"Delay",IF(Ecommerce_Sales[[#This Row],[Delivery_Time_Days]] = 0,"No delivery",IF(Ecommerce_Sales[[#This Row],[Delivery_Time_Days]]&lt;=7,"On-time")))</f>
        <v>On-time</v>
      </c>
      <c r="V4678" s="7">
        <f>Ecommerce_Sales[[#This Row],[Profit]]/Ecommerce_Sales[[#This Row],[Total_Price]]</f>
        <v>0.15010570824524314</v>
      </c>
      <c r="W4678" s="3">
        <v>142</v>
      </c>
      <c r="X4678" s="3"/>
    </row>
    <row r="4679" spans="1:24" x14ac:dyDescent="0.25">
      <c r="A4679" s="1" t="s">
        <v>11297</v>
      </c>
      <c r="B4679" s="1" t="s">
        <v>501</v>
      </c>
      <c r="C4679" s="1" t="s">
        <v>502</v>
      </c>
      <c r="D4679" s="1" t="s">
        <v>4661</v>
      </c>
      <c r="E4679" s="1" t="s">
        <v>1996</v>
      </c>
      <c r="F4679" s="2">
        <v>45370</v>
      </c>
      <c r="G4679" s="2">
        <v>45244</v>
      </c>
      <c r="H4679" s="2" t="str">
        <f>TEXT(Ecommerce_Sales[[#This Row],[Order_Date]],"mmmm")</f>
        <v>November</v>
      </c>
      <c r="I4679" s="2" t="str">
        <f>TEXT(Ecommerce_Sales[[#This Row],[Order_Date]],"yyyy")</f>
        <v>2023</v>
      </c>
      <c r="J4679" s="2" t="str">
        <f>TEXT(Ecommerce_Sales[[#This Row],[Order_Date]],"mmmm")</f>
        <v>November</v>
      </c>
      <c r="K4679" s="1" t="s">
        <v>1947</v>
      </c>
      <c r="L4679" s="1" t="s">
        <v>11298</v>
      </c>
      <c r="M4679" s="1" t="s">
        <v>1998</v>
      </c>
      <c r="N4679" s="1" t="s">
        <v>1973</v>
      </c>
      <c r="O4679" s="3">
        <v>827</v>
      </c>
      <c r="P4679">
        <v>1</v>
      </c>
      <c r="Q4679" s="3">
        <v>827</v>
      </c>
      <c r="R4679" s="1" t="s">
        <v>1951</v>
      </c>
      <c r="S4679" s="3">
        <v>111</v>
      </c>
      <c r="T4679">
        <v>4</v>
      </c>
      <c r="U4679" t="str">
        <f>IF(Ecommerce_Sales[[#This Row],[Delivery_Time_Days]]&gt;7,"Delay",IF(Ecommerce_Sales[[#This Row],[Delivery_Time_Days]] = 0,"No delivery",IF(Ecommerce_Sales[[#This Row],[Delivery_Time_Days]]&lt;=7,"On-time")))</f>
        <v>On-time</v>
      </c>
      <c r="V4679" s="7">
        <f>Ecommerce_Sales[[#This Row],[Profit]]/Ecommerce_Sales[[#This Row],[Total_Price]]</f>
        <v>0.29987908101571947</v>
      </c>
      <c r="W4679" s="3">
        <v>248</v>
      </c>
      <c r="X4679" s="3"/>
    </row>
    <row r="4680" spans="1:24" x14ac:dyDescent="0.25">
      <c r="A4680" s="1" t="s">
        <v>11299</v>
      </c>
      <c r="B4680" s="1" t="s">
        <v>996</v>
      </c>
      <c r="C4680" s="1" t="s">
        <v>997</v>
      </c>
      <c r="D4680" s="1" t="s">
        <v>6061</v>
      </c>
      <c r="E4680" s="1" t="s">
        <v>1981</v>
      </c>
      <c r="F4680" s="2">
        <v>45637</v>
      </c>
      <c r="G4680" s="2">
        <v>45235</v>
      </c>
      <c r="H4680" s="2" t="str">
        <f>TEXT(Ecommerce_Sales[[#This Row],[Order_Date]],"mmmm")</f>
        <v>November</v>
      </c>
      <c r="I4680" s="2" t="str">
        <f>TEXT(Ecommerce_Sales[[#This Row],[Order_Date]],"yyyy")</f>
        <v>2023</v>
      </c>
      <c r="J4680" s="2" t="str">
        <f>TEXT(Ecommerce_Sales[[#This Row],[Order_Date]],"mmmm")</f>
        <v>November</v>
      </c>
      <c r="K4680" s="1" t="s">
        <v>1947</v>
      </c>
      <c r="L4680" s="1" t="s">
        <v>11300</v>
      </c>
      <c r="M4680" s="1" t="s">
        <v>2026</v>
      </c>
      <c r="N4680" s="1" t="s">
        <v>1978</v>
      </c>
      <c r="O4680" s="3">
        <v>1287</v>
      </c>
      <c r="P4680">
        <v>4</v>
      </c>
      <c r="Q4680" s="3">
        <v>5146</v>
      </c>
      <c r="R4680" s="1" t="s">
        <v>1958</v>
      </c>
      <c r="S4680" s="3">
        <v>768</v>
      </c>
      <c r="T4680">
        <v>9</v>
      </c>
      <c r="U4680" t="str">
        <f>IF(Ecommerce_Sales[[#This Row],[Delivery_Time_Days]]&gt;7,"Delay",IF(Ecommerce_Sales[[#This Row],[Delivery_Time_Days]] = 0,"No delivery",IF(Ecommerce_Sales[[#This Row],[Delivery_Time_Days]]&lt;=7,"On-time")))</f>
        <v>Delay</v>
      </c>
      <c r="V4680" s="7">
        <f>Ecommerce_Sales[[#This Row],[Profit]]/Ecommerce_Sales[[#This Row],[Total_Price]]</f>
        <v>0.34998056743101436</v>
      </c>
      <c r="W4680" s="3">
        <v>1801</v>
      </c>
      <c r="X4680" s="3"/>
    </row>
    <row r="4681" spans="1:24" x14ac:dyDescent="0.25">
      <c r="A4681" s="1" t="s">
        <v>11301</v>
      </c>
      <c r="B4681" s="1" t="s">
        <v>152</v>
      </c>
      <c r="C4681" s="1" t="s">
        <v>153</v>
      </c>
      <c r="D4681" s="1" t="s">
        <v>5982</v>
      </c>
      <c r="E4681" s="1" t="s">
        <v>1946</v>
      </c>
      <c r="F4681" s="2">
        <v>44940</v>
      </c>
      <c r="G4681" s="2">
        <v>45629</v>
      </c>
      <c r="H4681" s="2" t="str">
        <f>TEXT(Ecommerce_Sales[[#This Row],[Order_Date]],"mmmm")</f>
        <v>December</v>
      </c>
      <c r="I4681" s="2" t="str">
        <f>TEXT(Ecommerce_Sales[[#This Row],[Order_Date]],"yyyy")</f>
        <v>2024</v>
      </c>
      <c r="J4681" s="2" t="str">
        <f>TEXT(Ecommerce_Sales[[#This Row],[Order_Date]],"mmmm")</f>
        <v>December</v>
      </c>
      <c r="K4681" s="1" t="s">
        <v>1986</v>
      </c>
      <c r="L4681" s="1" t="s">
        <v>11302</v>
      </c>
      <c r="M4681" s="1" t="s">
        <v>1988</v>
      </c>
      <c r="N4681" s="1" t="s">
        <v>1989</v>
      </c>
      <c r="O4681" s="3">
        <v>1814</v>
      </c>
      <c r="P4681">
        <v>8</v>
      </c>
      <c r="Q4681" s="3">
        <v>14513</v>
      </c>
      <c r="R4681" s="1" t="s">
        <v>1951</v>
      </c>
      <c r="S4681" s="3">
        <v>1667</v>
      </c>
      <c r="U4681" t="str">
        <f>IF(Ecommerce_Sales[[#This Row],[Delivery_Time_Days]]&gt;7,"Delay",IF(Ecommerce_Sales[[#This Row],[Delivery_Time_Days]] = 0,"No delivery",IF(Ecommerce_Sales[[#This Row],[Delivery_Time_Days]]&lt;=7,"On-time")))</f>
        <v>No delivery</v>
      </c>
      <c r="V4681" s="7">
        <f>Ecommerce_Sales[[#This Row],[Profit]]/Ecommerce_Sales[[#This Row],[Total_Price]]</f>
        <v>0.24998277406463171</v>
      </c>
      <c r="W4681" s="3">
        <v>3628</v>
      </c>
      <c r="X4681" s="3"/>
    </row>
    <row r="4682" spans="1:24" x14ac:dyDescent="0.25">
      <c r="A4682" s="1" t="s">
        <v>11303</v>
      </c>
      <c r="B4682" s="1" t="s">
        <v>1853</v>
      </c>
      <c r="C4682" s="1" t="s">
        <v>1854</v>
      </c>
      <c r="D4682" s="1" t="s">
        <v>9939</v>
      </c>
      <c r="E4682" s="1" t="s">
        <v>1954</v>
      </c>
      <c r="F4682" s="2">
        <v>44994</v>
      </c>
      <c r="G4682" s="2">
        <v>45317</v>
      </c>
      <c r="H4682" s="2" t="str">
        <f>TEXT(Ecommerce_Sales[[#This Row],[Order_Date]],"mmmm")</f>
        <v>January</v>
      </c>
      <c r="I4682" s="2" t="str">
        <f>TEXT(Ecommerce_Sales[[#This Row],[Order_Date]],"yyyy")</f>
        <v>2024</v>
      </c>
      <c r="J4682" s="2" t="str">
        <f>TEXT(Ecommerce_Sales[[#This Row],[Order_Date]],"mmmm")</f>
        <v>January</v>
      </c>
      <c r="K4682" s="1" t="s">
        <v>1947</v>
      </c>
      <c r="L4682" s="1" t="s">
        <v>9231</v>
      </c>
      <c r="M4682" s="1" t="s">
        <v>2002</v>
      </c>
      <c r="N4682" s="1" t="s">
        <v>1989</v>
      </c>
      <c r="O4682" s="3">
        <v>697</v>
      </c>
      <c r="P4682">
        <v>1</v>
      </c>
      <c r="Q4682" s="3">
        <v>697</v>
      </c>
      <c r="R4682" s="1" t="s">
        <v>1958</v>
      </c>
      <c r="S4682" s="3">
        <v>43</v>
      </c>
      <c r="T4682">
        <v>4</v>
      </c>
      <c r="U4682" t="str">
        <f>IF(Ecommerce_Sales[[#This Row],[Delivery_Time_Days]]&gt;7,"Delay",IF(Ecommerce_Sales[[#This Row],[Delivery_Time_Days]] = 0,"No delivery",IF(Ecommerce_Sales[[#This Row],[Delivery_Time_Days]]&lt;=7,"On-time")))</f>
        <v>On-time</v>
      </c>
      <c r="V4682" s="7">
        <f>Ecommerce_Sales[[#This Row],[Profit]]/Ecommerce_Sales[[#This Row],[Total_Price]]</f>
        <v>0.24964131994261118</v>
      </c>
      <c r="W4682" s="3">
        <v>174</v>
      </c>
      <c r="X4682" s="3"/>
    </row>
    <row r="4683" spans="1:24" x14ac:dyDescent="0.25">
      <c r="A4683" s="1" t="s">
        <v>11304</v>
      </c>
      <c r="B4683" s="1" t="s">
        <v>791</v>
      </c>
      <c r="C4683" s="1" t="s">
        <v>792</v>
      </c>
      <c r="D4683" s="1" t="s">
        <v>6370</v>
      </c>
      <c r="E4683" s="1" t="s">
        <v>1954</v>
      </c>
      <c r="F4683" s="2">
        <v>45068</v>
      </c>
      <c r="G4683" s="2">
        <v>45332</v>
      </c>
      <c r="H4683" s="2" t="str">
        <f>TEXT(Ecommerce_Sales[[#This Row],[Order_Date]],"mmmm")</f>
        <v>February</v>
      </c>
      <c r="I4683" s="2" t="str">
        <f>TEXT(Ecommerce_Sales[[#This Row],[Order_Date]],"yyyy")</f>
        <v>2024</v>
      </c>
      <c r="J4683" s="2" t="str">
        <f>TEXT(Ecommerce_Sales[[#This Row],[Order_Date]],"mmmm")</f>
        <v>February</v>
      </c>
      <c r="K4683" s="1" t="s">
        <v>1947</v>
      </c>
      <c r="L4683" s="1" t="s">
        <v>11305</v>
      </c>
      <c r="M4683" s="1" t="s">
        <v>1968</v>
      </c>
      <c r="N4683" s="1" t="s">
        <v>1957</v>
      </c>
      <c r="O4683" s="3">
        <v>119</v>
      </c>
      <c r="P4683">
        <v>1</v>
      </c>
      <c r="Q4683" s="3">
        <v>119</v>
      </c>
      <c r="R4683" s="1" t="s">
        <v>1958</v>
      </c>
      <c r="S4683" s="3">
        <v>18</v>
      </c>
      <c r="T4683">
        <v>10</v>
      </c>
      <c r="U4683" t="str">
        <f>IF(Ecommerce_Sales[[#This Row],[Delivery_Time_Days]]&gt;7,"Delay",IF(Ecommerce_Sales[[#This Row],[Delivery_Time_Days]] = 0,"No delivery",IF(Ecommerce_Sales[[#This Row],[Delivery_Time_Days]]&lt;=7,"On-time")))</f>
        <v>Delay</v>
      </c>
      <c r="V4683" s="7">
        <f>Ecommerce_Sales[[#This Row],[Profit]]/Ecommerce_Sales[[#This Row],[Total_Price]]</f>
        <v>0.15126050420168066</v>
      </c>
      <c r="W4683" s="3">
        <v>18</v>
      </c>
      <c r="X4683" s="3"/>
    </row>
    <row r="4684" spans="1:24" x14ac:dyDescent="0.25">
      <c r="A4684" s="1" t="s">
        <v>11306</v>
      </c>
      <c r="B4684" s="1" t="s">
        <v>1665</v>
      </c>
      <c r="C4684" s="1" t="s">
        <v>1666</v>
      </c>
      <c r="D4684" s="1" t="s">
        <v>5898</v>
      </c>
      <c r="E4684" s="1" t="s">
        <v>1996</v>
      </c>
      <c r="F4684" s="2">
        <v>45160</v>
      </c>
      <c r="G4684" s="2">
        <v>45122</v>
      </c>
      <c r="H4684" s="2" t="str">
        <f>TEXT(Ecommerce_Sales[[#This Row],[Order_Date]],"mmmm")</f>
        <v>July</v>
      </c>
      <c r="I4684" s="2" t="str">
        <f>TEXT(Ecommerce_Sales[[#This Row],[Order_Date]],"yyyy")</f>
        <v>2023</v>
      </c>
      <c r="J4684" s="2" t="str">
        <f>TEXT(Ecommerce_Sales[[#This Row],[Order_Date]],"mmmm")</f>
        <v>July</v>
      </c>
      <c r="K4684" s="1" t="s">
        <v>1947</v>
      </c>
      <c r="L4684" s="1" t="s">
        <v>11307</v>
      </c>
      <c r="M4684" s="1" t="s">
        <v>1988</v>
      </c>
      <c r="N4684" s="1" t="s">
        <v>1989</v>
      </c>
      <c r="O4684" s="3">
        <v>1263</v>
      </c>
      <c r="P4684">
        <v>2</v>
      </c>
      <c r="Q4684" s="3">
        <v>2525</v>
      </c>
      <c r="R4684" s="1" t="s">
        <v>1951</v>
      </c>
      <c r="S4684" s="3">
        <v>315</v>
      </c>
      <c r="T4684">
        <v>7</v>
      </c>
      <c r="U4684" t="str">
        <f>IF(Ecommerce_Sales[[#This Row],[Delivery_Time_Days]]&gt;7,"Delay",IF(Ecommerce_Sales[[#This Row],[Delivery_Time_Days]] = 0,"No delivery",IF(Ecommerce_Sales[[#This Row],[Delivery_Time_Days]]&lt;=7,"On-time")))</f>
        <v>On-time</v>
      </c>
      <c r="V4684" s="7">
        <f>Ecommerce_Sales[[#This Row],[Profit]]/Ecommerce_Sales[[#This Row],[Total_Price]]</f>
        <v>0.2499009900990099</v>
      </c>
      <c r="W4684" s="3">
        <v>631</v>
      </c>
      <c r="X4684" s="3"/>
    </row>
    <row r="4685" spans="1:24" x14ac:dyDescent="0.25">
      <c r="A4685" s="1" t="s">
        <v>11308</v>
      </c>
      <c r="B4685" s="1" t="s">
        <v>46</v>
      </c>
      <c r="C4685" s="1" t="s">
        <v>47</v>
      </c>
      <c r="D4685" s="1" t="s">
        <v>2491</v>
      </c>
      <c r="E4685" s="1" t="s">
        <v>1996</v>
      </c>
      <c r="F4685" s="2">
        <v>45449</v>
      </c>
      <c r="G4685" s="2">
        <v>45637</v>
      </c>
      <c r="H4685" s="2" t="str">
        <f>TEXT(Ecommerce_Sales[[#This Row],[Order_Date]],"mmmm")</f>
        <v>December</v>
      </c>
      <c r="I4685" s="2" t="str">
        <f>TEXT(Ecommerce_Sales[[#This Row],[Order_Date]],"yyyy")</f>
        <v>2024</v>
      </c>
      <c r="J4685" s="2" t="str">
        <f>TEXT(Ecommerce_Sales[[#This Row],[Order_Date]],"mmmm")</f>
        <v>December</v>
      </c>
      <c r="K4685" s="1" t="s">
        <v>1947</v>
      </c>
      <c r="L4685" s="1" t="s">
        <v>8624</v>
      </c>
      <c r="M4685" s="1" t="s">
        <v>2072</v>
      </c>
      <c r="N4685" s="1" t="s">
        <v>1950</v>
      </c>
      <c r="O4685" s="3">
        <v>630</v>
      </c>
      <c r="P4685">
        <v>4</v>
      </c>
      <c r="Q4685" s="3">
        <v>2518</v>
      </c>
      <c r="R4685" s="1" t="s">
        <v>2008</v>
      </c>
      <c r="S4685" s="3">
        <v>347</v>
      </c>
      <c r="T4685">
        <v>8</v>
      </c>
      <c r="U4685" t="str">
        <f>IF(Ecommerce_Sales[[#This Row],[Delivery_Time_Days]]&gt;7,"Delay",IF(Ecommerce_Sales[[#This Row],[Delivery_Time_Days]] = 0,"No delivery",IF(Ecommerce_Sales[[#This Row],[Delivery_Time_Days]]&lt;=7,"On-time")))</f>
        <v>Delay</v>
      </c>
      <c r="V4685" s="7">
        <f>Ecommerce_Sales[[#This Row],[Profit]]/Ecommerce_Sales[[#This Row],[Total_Price]]</f>
        <v>0.3999205718824464</v>
      </c>
      <c r="W4685" s="3">
        <v>1007</v>
      </c>
      <c r="X4685" s="3"/>
    </row>
    <row r="4686" spans="1:24" x14ac:dyDescent="0.25">
      <c r="A4686" s="1" t="s">
        <v>11309</v>
      </c>
      <c r="B4686" s="1" t="s">
        <v>934</v>
      </c>
      <c r="C4686" s="1" t="s">
        <v>935</v>
      </c>
      <c r="D4686" s="1" t="s">
        <v>5497</v>
      </c>
      <c r="E4686" s="1" t="s">
        <v>1961</v>
      </c>
      <c r="F4686" s="2">
        <v>45656</v>
      </c>
      <c r="G4686" s="2">
        <v>45569</v>
      </c>
      <c r="H4686" s="2" t="str">
        <f>TEXT(Ecommerce_Sales[[#This Row],[Order_Date]],"mmmm")</f>
        <v>October</v>
      </c>
      <c r="I4686" s="2" t="str">
        <f>TEXT(Ecommerce_Sales[[#This Row],[Order_Date]],"yyyy")</f>
        <v>2024</v>
      </c>
      <c r="J4686" s="2" t="str">
        <f>TEXT(Ecommerce_Sales[[#This Row],[Order_Date]],"mmmm")</f>
        <v>October</v>
      </c>
      <c r="K4686" s="1" t="s">
        <v>1947</v>
      </c>
      <c r="L4686" s="1" t="s">
        <v>11310</v>
      </c>
      <c r="M4686" s="1" t="s">
        <v>2104</v>
      </c>
      <c r="N4686" s="1" t="s">
        <v>1978</v>
      </c>
      <c r="O4686" s="3">
        <v>350</v>
      </c>
      <c r="P4686">
        <v>3</v>
      </c>
      <c r="Q4686" s="3">
        <v>1050</v>
      </c>
      <c r="R4686" s="1" t="s">
        <v>1958</v>
      </c>
      <c r="S4686" s="3">
        <v>135</v>
      </c>
      <c r="T4686">
        <v>7</v>
      </c>
      <c r="U4686" t="str">
        <f>IF(Ecommerce_Sales[[#This Row],[Delivery_Time_Days]]&gt;7,"Delay",IF(Ecommerce_Sales[[#This Row],[Delivery_Time_Days]] = 0,"No delivery",IF(Ecommerce_Sales[[#This Row],[Delivery_Time_Days]]&lt;=7,"On-time")))</f>
        <v>On-time</v>
      </c>
      <c r="V4686" s="7">
        <f>Ecommerce_Sales[[#This Row],[Profit]]/Ecommerce_Sales[[#This Row],[Total_Price]]</f>
        <v>0.3504761904761905</v>
      </c>
      <c r="W4686" s="3">
        <v>368</v>
      </c>
      <c r="X4686" s="3"/>
    </row>
    <row r="4687" spans="1:24" x14ac:dyDescent="0.25">
      <c r="A4687" s="1" t="s">
        <v>11311</v>
      </c>
      <c r="B4687" s="1" t="s">
        <v>529</v>
      </c>
      <c r="C4687" s="1" t="s">
        <v>530</v>
      </c>
      <c r="D4687" s="1" t="s">
        <v>2523</v>
      </c>
      <c r="E4687" s="1" t="s">
        <v>1946</v>
      </c>
      <c r="F4687" s="2">
        <v>44945</v>
      </c>
      <c r="G4687" s="2">
        <v>45433</v>
      </c>
      <c r="H4687" s="2" t="str">
        <f>TEXT(Ecommerce_Sales[[#This Row],[Order_Date]],"mmmm")</f>
        <v>May</v>
      </c>
      <c r="I4687" s="2" t="str">
        <f>TEXT(Ecommerce_Sales[[#This Row],[Order_Date]],"yyyy")</f>
        <v>2024</v>
      </c>
      <c r="J4687" s="2" t="str">
        <f>TEXT(Ecommerce_Sales[[#This Row],[Order_Date]],"mmmm")</f>
        <v>May</v>
      </c>
      <c r="K4687" s="1" t="s">
        <v>1947</v>
      </c>
      <c r="L4687" s="1" t="s">
        <v>8320</v>
      </c>
      <c r="M4687" s="1" t="s">
        <v>2030</v>
      </c>
      <c r="N4687" s="1" t="s">
        <v>1978</v>
      </c>
      <c r="O4687" s="3">
        <v>1016</v>
      </c>
      <c r="P4687">
        <v>3</v>
      </c>
      <c r="Q4687" s="3">
        <v>3049</v>
      </c>
      <c r="R4687" s="1" t="s">
        <v>1951</v>
      </c>
      <c r="S4687" s="3">
        <v>271</v>
      </c>
      <c r="T4687">
        <v>6</v>
      </c>
      <c r="U4687" t="str">
        <f>IF(Ecommerce_Sales[[#This Row],[Delivery_Time_Days]]&gt;7,"Delay",IF(Ecommerce_Sales[[#This Row],[Delivery_Time_Days]] = 0,"No delivery",IF(Ecommerce_Sales[[#This Row],[Delivery_Time_Days]]&lt;=7,"On-time")))</f>
        <v>On-time</v>
      </c>
      <c r="V4687" s="7">
        <f>Ecommerce_Sales[[#This Row],[Profit]]/Ecommerce_Sales[[#This Row],[Total_Price]]</f>
        <v>0.34995080354214497</v>
      </c>
      <c r="W4687" s="3">
        <v>1067</v>
      </c>
      <c r="X4687" s="3"/>
    </row>
    <row r="4688" spans="1:24" x14ac:dyDescent="0.25">
      <c r="A4688" s="1" t="s">
        <v>11312</v>
      </c>
      <c r="B4688" s="1" t="s">
        <v>525</v>
      </c>
      <c r="C4688" s="1" t="s">
        <v>1270</v>
      </c>
      <c r="D4688" s="1" t="s">
        <v>2602</v>
      </c>
      <c r="E4688" s="1" t="s">
        <v>1981</v>
      </c>
      <c r="F4688" s="2">
        <v>45434</v>
      </c>
      <c r="G4688" s="2">
        <v>44969</v>
      </c>
      <c r="H4688" s="2" t="str">
        <f>TEXT(Ecommerce_Sales[[#This Row],[Order_Date]],"mmmm")</f>
        <v>February</v>
      </c>
      <c r="I4688" s="2" t="str">
        <f>TEXT(Ecommerce_Sales[[#This Row],[Order_Date]],"yyyy")</f>
        <v>2023</v>
      </c>
      <c r="J4688" s="2" t="str">
        <f>TEXT(Ecommerce_Sales[[#This Row],[Order_Date]],"mmmm")</f>
        <v>February</v>
      </c>
      <c r="K4688" s="1" t="s">
        <v>1947</v>
      </c>
      <c r="L4688" s="1" t="s">
        <v>9075</v>
      </c>
      <c r="M4688" s="1" t="s">
        <v>1968</v>
      </c>
      <c r="N4688" s="1" t="s">
        <v>1957</v>
      </c>
      <c r="O4688" s="3">
        <v>327</v>
      </c>
      <c r="P4688">
        <v>3</v>
      </c>
      <c r="Q4688" s="3">
        <v>981</v>
      </c>
      <c r="R4688" s="1" t="s">
        <v>2008</v>
      </c>
      <c r="S4688" s="3">
        <v>86</v>
      </c>
      <c r="T4688">
        <v>8</v>
      </c>
      <c r="U4688" t="str">
        <f>IF(Ecommerce_Sales[[#This Row],[Delivery_Time_Days]]&gt;7,"Delay",IF(Ecommerce_Sales[[#This Row],[Delivery_Time_Days]] = 0,"No delivery",IF(Ecommerce_Sales[[#This Row],[Delivery_Time_Days]]&lt;=7,"On-time")))</f>
        <v>Delay</v>
      </c>
      <c r="V4688" s="7">
        <f>Ecommerce_Sales[[#This Row],[Profit]]/Ecommerce_Sales[[#This Row],[Total_Price]]</f>
        <v>0.14984709480122324</v>
      </c>
      <c r="W4688" s="3">
        <v>147</v>
      </c>
      <c r="X4688" s="3"/>
    </row>
    <row r="4689" spans="1:24" x14ac:dyDescent="0.25">
      <c r="A4689" s="1" t="s">
        <v>11313</v>
      </c>
      <c r="B4689" s="1" t="s">
        <v>821</v>
      </c>
      <c r="C4689" s="1" t="s">
        <v>822</v>
      </c>
      <c r="D4689" s="1" t="s">
        <v>3816</v>
      </c>
      <c r="E4689" s="1" t="s">
        <v>2005</v>
      </c>
      <c r="F4689" s="2">
        <v>45031</v>
      </c>
      <c r="G4689" s="2">
        <v>44962</v>
      </c>
      <c r="H4689" s="2" t="str">
        <f>TEXT(Ecommerce_Sales[[#This Row],[Order_Date]],"mmmm")</f>
        <v>February</v>
      </c>
      <c r="I4689" s="2" t="str">
        <f>TEXT(Ecommerce_Sales[[#This Row],[Order_Date]],"yyyy")</f>
        <v>2023</v>
      </c>
      <c r="J4689" s="2" t="str">
        <f>TEXT(Ecommerce_Sales[[#This Row],[Order_Date]],"mmmm")</f>
        <v>February</v>
      </c>
      <c r="K4689" s="1" t="s">
        <v>1947</v>
      </c>
      <c r="L4689" s="1" t="s">
        <v>11314</v>
      </c>
      <c r="M4689" s="1" t="s">
        <v>2054</v>
      </c>
      <c r="N4689" s="1" t="s">
        <v>1957</v>
      </c>
      <c r="O4689" s="3">
        <v>593</v>
      </c>
      <c r="P4689">
        <v>3</v>
      </c>
      <c r="Q4689" s="3">
        <v>1780</v>
      </c>
      <c r="R4689" s="1" t="s">
        <v>1958</v>
      </c>
      <c r="S4689" s="3">
        <v>151</v>
      </c>
      <c r="T4689">
        <v>10</v>
      </c>
      <c r="U4689" t="str">
        <f>IF(Ecommerce_Sales[[#This Row],[Delivery_Time_Days]]&gt;7,"Delay",IF(Ecommerce_Sales[[#This Row],[Delivery_Time_Days]] = 0,"No delivery",IF(Ecommerce_Sales[[#This Row],[Delivery_Time_Days]]&lt;=7,"On-time")))</f>
        <v>Delay</v>
      </c>
      <c r="V4689" s="7">
        <f>Ecommerce_Sales[[#This Row],[Profit]]/Ecommerce_Sales[[#This Row],[Total_Price]]</f>
        <v>0.15</v>
      </c>
      <c r="W4689" s="3">
        <v>267</v>
      </c>
      <c r="X4689" s="3"/>
    </row>
    <row r="4690" spans="1:24" x14ac:dyDescent="0.25">
      <c r="A4690" s="1" t="s">
        <v>11315</v>
      </c>
      <c r="B4690" s="1" t="s">
        <v>296</v>
      </c>
      <c r="C4690" s="1" t="s">
        <v>297</v>
      </c>
      <c r="D4690" s="1" t="s">
        <v>9339</v>
      </c>
      <c r="E4690" s="1" t="s">
        <v>1961</v>
      </c>
      <c r="F4690" s="2">
        <v>45393</v>
      </c>
      <c r="G4690" s="2">
        <v>45280</v>
      </c>
      <c r="H4690" s="2" t="str">
        <f>TEXT(Ecommerce_Sales[[#This Row],[Order_Date]],"mmmm")</f>
        <v>December</v>
      </c>
      <c r="I4690" s="2" t="str">
        <f>TEXT(Ecommerce_Sales[[#This Row],[Order_Date]],"yyyy")</f>
        <v>2023</v>
      </c>
      <c r="J4690" s="2" t="str">
        <f>TEXT(Ecommerce_Sales[[#This Row],[Order_Date]],"mmmm")</f>
        <v>December</v>
      </c>
      <c r="K4690" s="1" t="s">
        <v>1947</v>
      </c>
      <c r="L4690" s="1" t="s">
        <v>11316</v>
      </c>
      <c r="M4690" s="1" t="s">
        <v>1998</v>
      </c>
      <c r="N4690" s="1" t="s">
        <v>1973</v>
      </c>
      <c r="O4690" s="3">
        <v>713</v>
      </c>
      <c r="P4690">
        <v>6</v>
      </c>
      <c r="Q4690" s="3">
        <v>4279</v>
      </c>
      <c r="R4690" s="1" t="s">
        <v>1958</v>
      </c>
      <c r="S4690" s="3">
        <v>633</v>
      </c>
      <c r="T4690">
        <v>8</v>
      </c>
      <c r="U4690" t="str">
        <f>IF(Ecommerce_Sales[[#This Row],[Delivery_Time_Days]]&gt;7,"Delay",IF(Ecommerce_Sales[[#This Row],[Delivery_Time_Days]] = 0,"No delivery",IF(Ecommerce_Sales[[#This Row],[Delivery_Time_Days]]&lt;=7,"On-time")))</f>
        <v>Delay</v>
      </c>
      <c r="V4690" s="7">
        <f>Ecommerce_Sales[[#This Row],[Profit]]/Ecommerce_Sales[[#This Row],[Total_Price]]</f>
        <v>0.30007010983874738</v>
      </c>
      <c r="W4690" s="3">
        <v>1284</v>
      </c>
      <c r="X4690" s="3"/>
    </row>
    <row r="4691" spans="1:24" x14ac:dyDescent="0.25">
      <c r="A4691" s="1" t="s">
        <v>11317</v>
      </c>
      <c r="B4691" s="1" t="s">
        <v>190</v>
      </c>
      <c r="C4691" s="1" t="s">
        <v>191</v>
      </c>
      <c r="D4691" s="1" t="s">
        <v>6828</v>
      </c>
      <c r="E4691" s="1" t="s">
        <v>1946</v>
      </c>
      <c r="F4691" s="2">
        <v>45367</v>
      </c>
      <c r="G4691" s="2">
        <v>45636</v>
      </c>
      <c r="H4691" s="2" t="str">
        <f>TEXT(Ecommerce_Sales[[#This Row],[Order_Date]],"mmmm")</f>
        <v>December</v>
      </c>
      <c r="I4691" s="2" t="str">
        <f>TEXT(Ecommerce_Sales[[#This Row],[Order_Date]],"yyyy")</f>
        <v>2024</v>
      </c>
      <c r="J4691" s="2" t="str">
        <f>TEXT(Ecommerce_Sales[[#This Row],[Order_Date]],"mmmm")</f>
        <v>December</v>
      </c>
      <c r="K4691" s="1" t="s">
        <v>1947</v>
      </c>
      <c r="L4691" s="1" t="s">
        <v>7040</v>
      </c>
      <c r="M4691" s="1" t="s">
        <v>1968</v>
      </c>
      <c r="N4691" s="1" t="s">
        <v>1957</v>
      </c>
      <c r="O4691" s="3">
        <v>218</v>
      </c>
      <c r="P4691">
        <v>6</v>
      </c>
      <c r="Q4691" s="3">
        <v>1307</v>
      </c>
      <c r="R4691" s="1" t="s">
        <v>1958</v>
      </c>
      <c r="S4691" s="3">
        <v>165</v>
      </c>
      <c r="T4691">
        <v>10</v>
      </c>
      <c r="U4691" t="str">
        <f>IF(Ecommerce_Sales[[#This Row],[Delivery_Time_Days]]&gt;7,"Delay",IF(Ecommerce_Sales[[#This Row],[Delivery_Time_Days]] = 0,"No delivery",IF(Ecommerce_Sales[[#This Row],[Delivery_Time_Days]]&lt;=7,"On-time")))</f>
        <v>Delay</v>
      </c>
      <c r="V4691" s="7">
        <f>Ecommerce_Sales[[#This Row],[Profit]]/Ecommerce_Sales[[#This Row],[Total_Price]]</f>
        <v>0.14996174445294569</v>
      </c>
      <c r="W4691" s="3">
        <v>196</v>
      </c>
      <c r="X4691" s="3"/>
    </row>
    <row r="4692" spans="1:24" x14ac:dyDescent="0.25">
      <c r="A4692" s="1" t="s">
        <v>11318</v>
      </c>
      <c r="B4692" s="1" t="s">
        <v>454</v>
      </c>
      <c r="C4692" s="1" t="s">
        <v>455</v>
      </c>
      <c r="D4692" s="1" t="s">
        <v>6384</v>
      </c>
      <c r="E4692" s="1" t="s">
        <v>1961</v>
      </c>
      <c r="F4692" s="2">
        <v>45592</v>
      </c>
      <c r="G4692" s="2">
        <v>44977</v>
      </c>
      <c r="H4692" s="2" t="str">
        <f>TEXT(Ecommerce_Sales[[#This Row],[Order_Date]],"mmmm")</f>
        <v>February</v>
      </c>
      <c r="I4692" s="2" t="str">
        <f>TEXT(Ecommerce_Sales[[#This Row],[Order_Date]],"yyyy")</f>
        <v>2023</v>
      </c>
      <c r="J4692" s="2" t="str">
        <f>TEXT(Ecommerce_Sales[[#This Row],[Order_Date]],"mmmm")</f>
        <v>February</v>
      </c>
      <c r="K4692" s="1" t="s">
        <v>1947</v>
      </c>
      <c r="L4692" s="1" t="s">
        <v>3909</v>
      </c>
      <c r="M4692" s="1" t="s">
        <v>2007</v>
      </c>
      <c r="N4692" s="1" t="s">
        <v>1973</v>
      </c>
      <c r="O4692" s="3">
        <v>812</v>
      </c>
      <c r="P4692">
        <v>3</v>
      </c>
      <c r="Q4692" s="3">
        <v>2435</v>
      </c>
      <c r="R4692" s="1" t="s">
        <v>2016</v>
      </c>
      <c r="S4692" s="3">
        <v>130</v>
      </c>
      <c r="T4692">
        <v>2</v>
      </c>
      <c r="U4692" t="str">
        <f>IF(Ecommerce_Sales[[#This Row],[Delivery_Time_Days]]&gt;7,"Delay",IF(Ecommerce_Sales[[#This Row],[Delivery_Time_Days]] = 0,"No delivery",IF(Ecommerce_Sales[[#This Row],[Delivery_Time_Days]]&lt;=7,"On-time")))</f>
        <v>On-time</v>
      </c>
      <c r="V4692" s="7">
        <f>Ecommerce_Sales[[#This Row],[Profit]]/Ecommerce_Sales[[#This Row],[Total_Price]]</f>
        <v>0.29979466119096509</v>
      </c>
      <c r="W4692" s="3">
        <v>730</v>
      </c>
      <c r="X4692" s="3"/>
    </row>
    <row r="4693" spans="1:24" x14ac:dyDescent="0.25">
      <c r="A4693" s="1" t="s">
        <v>11319</v>
      </c>
      <c r="B4693" s="1" t="s">
        <v>701</v>
      </c>
      <c r="C4693" s="1" t="s">
        <v>702</v>
      </c>
      <c r="D4693" s="1" t="s">
        <v>5351</v>
      </c>
      <c r="E4693" s="1" t="s">
        <v>1981</v>
      </c>
      <c r="F4693" s="2">
        <v>45600</v>
      </c>
      <c r="G4693" s="2">
        <v>45623</v>
      </c>
      <c r="H4693" s="2" t="str">
        <f>TEXT(Ecommerce_Sales[[#This Row],[Order_Date]],"mmmm")</f>
        <v>November</v>
      </c>
      <c r="I4693" s="2" t="str">
        <f>TEXT(Ecommerce_Sales[[#This Row],[Order_Date]],"yyyy")</f>
        <v>2024</v>
      </c>
      <c r="J4693" s="2" t="str">
        <f>TEXT(Ecommerce_Sales[[#This Row],[Order_Date]],"mmmm")</f>
        <v>November</v>
      </c>
      <c r="K4693" s="1" t="s">
        <v>1986</v>
      </c>
      <c r="L4693" s="1" t="s">
        <v>8695</v>
      </c>
      <c r="M4693" s="1" t="s">
        <v>2058</v>
      </c>
      <c r="N4693" s="1" t="s">
        <v>1950</v>
      </c>
      <c r="O4693" s="3">
        <v>669</v>
      </c>
      <c r="P4693">
        <v>4</v>
      </c>
      <c r="Q4693" s="3">
        <v>2675</v>
      </c>
      <c r="R4693" s="1" t="s">
        <v>2008</v>
      </c>
      <c r="S4693" s="3">
        <v>259</v>
      </c>
      <c r="U4693" t="str">
        <f>IF(Ecommerce_Sales[[#This Row],[Delivery_Time_Days]]&gt;7,"Delay",IF(Ecommerce_Sales[[#This Row],[Delivery_Time_Days]] = 0,"No delivery",IF(Ecommerce_Sales[[#This Row],[Delivery_Time_Days]]&lt;=7,"On-time")))</f>
        <v>No delivery</v>
      </c>
      <c r="V4693" s="7">
        <f>Ecommerce_Sales[[#This Row],[Profit]]/Ecommerce_Sales[[#This Row],[Total_Price]]</f>
        <v>0.4</v>
      </c>
      <c r="W4693" s="3">
        <v>1070</v>
      </c>
      <c r="X4693" s="3"/>
    </row>
    <row r="4694" spans="1:24" x14ac:dyDescent="0.25">
      <c r="A4694" s="1" t="s">
        <v>11320</v>
      </c>
      <c r="B4694" s="1" t="s">
        <v>705</v>
      </c>
      <c r="C4694" s="1" t="s">
        <v>706</v>
      </c>
      <c r="D4694" s="1" t="s">
        <v>3906</v>
      </c>
      <c r="E4694" s="1" t="s">
        <v>1954</v>
      </c>
      <c r="F4694" s="2">
        <v>45043</v>
      </c>
      <c r="G4694" s="2">
        <v>45375</v>
      </c>
      <c r="H4694" s="2" t="str">
        <f>TEXT(Ecommerce_Sales[[#This Row],[Order_Date]],"mmmm")</f>
        <v>March</v>
      </c>
      <c r="I4694" s="2" t="str">
        <f>TEXT(Ecommerce_Sales[[#This Row],[Order_Date]],"yyyy")</f>
        <v>2024</v>
      </c>
      <c r="J4694" s="2" t="str">
        <f>TEXT(Ecommerce_Sales[[#This Row],[Order_Date]],"mmmm")</f>
        <v>March</v>
      </c>
      <c r="K4694" s="1" t="s">
        <v>1986</v>
      </c>
      <c r="L4694" s="1" t="s">
        <v>11321</v>
      </c>
      <c r="M4694" s="1" t="s">
        <v>1963</v>
      </c>
      <c r="N4694" s="1" t="s">
        <v>1957</v>
      </c>
      <c r="O4694" s="3">
        <v>769</v>
      </c>
      <c r="P4694">
        <v>2</v>
      </c>
      <c r="Q4694" s="3">
        <v>1538</v>
      </c>
      <c r="R4694" s="1" t="s">
        <v>1958</v>
      </c>
      <c r="S4694" s="3">
        <v>107</v>
      </c>
      <c r="U4694" t="str">
        <f>IF(Ecommerce_Sales[[#This Row],[Delivery_Time_Days]]&gt;7,"Delay",IF(Ecommerce_Sales[[#This Row],[Delivery_Time_Days]] = 0,"No delivery",IF(Ecommerce_Sales[[#This Row],[Delivery_Time_Days]]&lt;=7,"On-time")))</f>
        <v>No delivery</v>
      </c>
      <c r="V4694" s="7">
        <f>Ecommerce_Sales[[#This Row],[Profit]]/Ecommerce_Sales[[#This Row],[Total_Price]]</f>
        <v>0.15019505851755527</v>
      </c>
      <c r="W4694" s="3">
        <v>231</v>
      </c>
      <c r="X4694" s="3"/>
    </row>
    <row r="4695" spans="1:24" x14ac:dyDescent="0.25">
      <c r="A4695" s="1" t="s">
        <v>11322</v>
      </c>
      <c r="B4695" s="1" t="s">
        <v>1650</v>
      </c>
      <c r="C4695" s="1" t="s">
        <v>1651</v>
      </c>
      <c r="D4695" s="1" t="s">
        <v>2192</v>
      </c>
      <c r="E4695" s="1" t="s">
        <v>1961</v>
      </c>
      <c r="F4695" s="2">
        <v>45393</v>
      </c>
      <c r="G4695" s="2">
        <v>44974</v>
      </c>
      <c r="H4695" s="2" t="str">
        <f>TEXT(Ecommerce_Sales[[#This Row],[Order_Date]],"mmmm")</f>
        <v>February</v>
      </c>
      <c r="I4695" s="2" t="str">
        <f>TEXT(Ecommerce_Sales[[#This Row],[Order_Date]],"yyyy")</f>
        <v>2023</v>
      </c>
      <c r="J4695" s="2" t="str">
        <f>TEXT(Ecommerce_Sales[[#This Row],[Order_Date]],"mmmm")</f>
        <v>February</v>
      </c>
      <c r="K4695" s="1" t="s">
        <v>1986</v>
      </c>
      <c r="L4695" s="1" t="s">
        <v>10809</v>
      </c>
      <c r="M4695" s="1" t="s">
        <v>2047</v>
      </c>
      <c r="N4695" s="1" t="s">
        <v>1989</v>
      </c>
      <c r="O4695" s="3">
        <v>281</v>
      </c>
      <c r="P4695">
        <v>3</v>
      </c>
      <c r="Q4695" s="3">
        <v>843</v>
      </c>
      <c r="R4695" s="1" t="s">
        <v>1958</v>
      </c>
      <c r="S4695" s="3">
        <v>80</v>
      </c>
      <c r="U4695" t="str">
        <f>IF(Ecommerce_Sales[[#This Row],[Delivery_Time_Days]]&gt;7,"Delay",IF(Ecommerce_Sales[[#This Row],[Delivery_Time_Days]] = 0,"No delivery",IF(Ecommerce_Sales[[#This Row],[Delivery_Time_Days]]&lt;=7,"On-time")))</f>
        <v>No delivery</v>
      </c>
      <c r="V4695" s="7">
        <f>Ecommerce_Sales[[#This Row],[Profit]]/Ecommerce_Sales[[#This Row],[Total_Price]]</f>
        <v>0.25029655990510086</v>
      </c>
      <c r="W4695" s="3">
        <v>211</v>
      </c>
      <c r="X4695" s="3"/>
    </row>
    <row r="4696" spans="1:24" x14ac:dyDescent="0.25">
      <c r="A4696" s="1" t="s">
        <v>11323</v>
      </c>
      <c r="B4696" s="1" t="s">
        <v>1130</v>
      </c>
      <c r="C4696" s="1" t="s">
        <v>1131</v>
      </c>
      <c r="D4696" s="1" t="s">
        <v>5276</v>
      </c>
      <c r="E4696" s="1" t="s">
        <v>1996</v>
      </c>
      <c r="F4696" s="2">
        <v>45451</v>
      </c>
      <c r="G4696" s="2">
        <v>45547</v>
      </c>
      <c r="H4696" s="2" t="str">
        <f>TEXT(Ecommerce_Sales[[#This Row],[Order_Date]],"mmmm")</f>
        <v>September</v>
      </c>
      <c r="I4696" s="2" t="str">
        <f>TEXT(Ecommerce_Sales[[#This Row],[Order_Date]],"yyyy")</f>
        <v>2024</v>
      </c>
      <c r="J4696" s="2" t="str">
        <f>TEXT(Ecommerce_Sales[[#This Row],[Order_Date]],"mmmm")</f>
        <v>September</v>
      </c>
      <c r="K4696" s="1" t="s">
        <v>1947</v>
      </c>
      <c r="L4696" s="1" t="s">
        <v>11324</v>
      </c>
      <c r="M4696" s="1" t="s">
        <v>1972</v>
      </c>
      <c r="N4696" s="1" t="s">
        <v>1973</v>
      </c>
      <c r="O4696" s="3">
        <v>1023</v>
      </c>
      <c r="P4696">
        <v>3</v>
      </c>
      <c r="Q4696" s="3">
        <v>3070</v>
      </c>
      <c r="R4696" s="1" t="s">
        <v>1958</v>
      </c>
      <c r="S4696" s="3">
        <v>292</v>
      </c>
      <c r="T4696">
        <v>6</v>
      </c>
      <c r="U4696" t="str">
        <f>IF(Ecommerce_Sales[[#This Row],[Delivery_Time_Days]]&gt;7,"Delay",IF(Ecommerce_Sales[[#This Row],[Delivery_Time_Days]] = 0,"No delivery",IF(Ecommerce_Sales[[#This Row],[Delivery_Time_Days]]&lt;=7,"On-time")))</f>
        <v>On-time</v>
      </c>
      <c r="V4696" s="7">
        <f>Ecommerce_Sales[[#This Row],[Profit]]/Ecommerce_Sales[[#This Row],[Total_Price]]</f>
        <v>0.3</v>
      </c>
      <c r="W4696" s="3">
        <v>921</v>
      </c>
      <c r="X4696" s="3"/>
    </row>
    <row r="4697" spans="1:24" x14ac:dyDescent="0.25">
      <c r="A4697" s="1" t="s">
        <v>11325</v>
      </c>
      <c r="B4697" s="1" t="s">
        <v>949</v>
      </c>
      <c r="C4697" s="1" t="s">
        <v>950</v>
      </c>
      <c r="D4697" s="1" t="s">
        <v>4943</v>
      </c>
      <c r="E4697" s="1" t="s">
        <v>1966</v>
      </c>
      <c r="F4697" s="2">
        <v>45546</v>
      </c>
      <c r="G4697" s="2">
        <v>45041</v>
      </c>
      <c r="H4697" s="2" t="str">
        <f>TEXT(Ecommerce_Sales[[#This Row],[Order_Date]],"mmmm")</f>
        <v>April</v>
      </c>
      <c r="I4697" s="2" t="str">
        <f>TEXT(Ecommerce_Sales[[#This Row],[Order_Date]],"yyyy")</f>
        <v>2023</v>
      </c>
      <c r="J4697" s="2" t="str">
        <f>TEXT(Ecommerce_Sales[[#This Row],[Order_Date]],"mmmm")</f>
        <v>April</v>
      </c>
      <c r="K4697" s="1" t="s">
        <v>1992</v>
      </c>
      <c r="L4697" s="1" t="s">
        <v>11326</v>
      </c>
      <c r="M4697" s="1" t="s">
        <v>2058</v>
      </c>
      <c r="N4697" s="1" t="s">
        <v>1950</v>
      </c>
      <c r="O4697" s="3">
        <v>741</v>
      </c>
      <c r="P4697">
        <v>3</v>
      </c>
      <c r="Q4697" s="3">
        <v>2223</v>
      </c>
      <c r="R4697" s="1" t="s">
        <v>1958</v>
      </c>
      <c r="S4697" s="3">
        <v>244</v>
      </c>
      <c r="U4697" t="str">
        <f>IF(Ecommerce_Sales[[#This Row],[Delivery_Time_Days]]&gt;7,"Delay",IF(Ecommerce_Sales[[#This Row],[Delivery_Time_Days]] = 0,"No delivery",IF(Ecommerce_Sales[[#This Row],[Delivery_Time_Days]]&lt;=7,"On-time")))</f>
        <v>No delivery</v>
      </c>
      <c r="V4697" s="7">
        <f>Ecommerce_Sales[[#This Row],[Profit]]/Ecommerce_Sales[[#This Row],[Total_Price]]</f>
        <v>0.39991003148897886</v>
      </c>
      <c r="W4697" s="3">
        <v>889</v>
      </c>
      <c r="X4697" s="3"/>
    </row>
    <row r="4698" spans="1:24" x14ac:dyDescent="0.25">
      <c r="A4698" s="1" t="s">
        <v>11327</v>
      </c>
      <c r="B4698" s="1" t="s">
        <v>352</v>
      </c>
      <c r="C4698" s="1" t="s">
        <v>353</v>
      </c>
      <c r="D4698" s="1" t="s">
        <v>7476</v>
      </c>
      <c r="E4698" s="1" t="s">
        <v>2005</v>
      </c>
      <c r="F4698" s="2">
        <v>44966</v>
      </c>
      <c r="G4698" s="2">
        <v>45306</v>
      </c>
      <c r="H4698" s="2" t="str">
        <f>TEXT(Ecommerce_Sales[[#This Row],[Order_Date]],"mmmm")</f>
        <v>January</v>
      </c>
      <c r="I4698" s="2" t="str">
        <f>TEXT(Ecommerce_Sales[[#This Row],[Order_Date]],"yyyy")</f>
        <v>2024</v>
      </c>
      <c r="J4698" s="2" t="str">
        <f>TEXT(Ecommerce_Sales[[#This Row],[Order_Date]],"mmmm")</f>
        <v>January</v>
      </c>
      <c r="K4698" s="1" t="s">
        <v>1947</v>
      </c>
      <c r="L4698" s="1" t="s">
        <v>4313</v>
      </c>
      <c r="M4698" s="1" t="s">
        <v>1977</v>
      </c>
      <c r="N4698" s="1" t="s">
        <v>1978</v>
      </c>
      <c r="O4698" s="3">
        <v>129</v>
      </c>
      <c r="P4698">
        <v>1</v>
      </c>
      <c r="Q4698" s="3">
        <v>129</v>
      </c>
      <c r="R4698" s="1" t="s">
        <v>1958</v>
      </c>
      <c r="S4698" s="3">
        <v>18</v>
      </c>
      <c r="T4698">
        <v>9</v>
      </c>
      <c r="U4698" t="str">
        <f>IF(Ecommerce_Sales[[#This Row],[Delivery_Time_Days]]&gt;7,"Delay",IF(Ecommerce_Sales[[#This Row],[Delivery_Time_Days]] = 0,"No delivery",IF(Ecommerce_Sales[[#This Row],[Delivery_Time_Days]]&lt;=7,"On-time")))</f>
        <v>Delay</v>
      </c>
      <c r="V4698" s="7">
        <f>Ecommerce_Sales[[#This Row],[Profit]]/Ecommerce_Sales[[#This Row],[Total_Price]]</f>
        <v>0.34883720930232559</v>
      </c>
      <c r="W4698" s="3">
        <v>45</v>
      </c>
      <c r="X4698" s="3"/>
    </row>
    <row r="4699" spans="1:24" x14ac:dyDescent="0.25">
      <c r="A4699" s="1" t="s">
        <v>11328</v>
      </c>
      <c r="B4699" s="1" t="s">
        <v>1347</v>
      </c>
      <c r="C4699" s="1" t="s">
        <v>1348</v>
      </c>
      <c r="D4699" s="1" t="s">
        <v>7430</v>
      </c>
      <c r="E4699" s="1" t="s">
        <v>1954</v>
      </c>
      <c r="F4699" s="2">
        <v>45003</v>
      </c>
      <c r="G4699" s="2">
        <v>45249</v>
      </c>
      <c r="H4699" s="2" t="str">
        <f>TEXT(Ecommerce_Sales[[#This Row],[Order_Date]],"mmmm")</f>
        <v>November</v>
      </c>
      <c r="I4699" s="2" t="str">
        <f>TEXT(Ecommerce_Sales[[#This Row],[Order_Date]],"yyyy")</f>
        <v>2023</v>
      </c>
      <c r="J4699" s="2" t="str">
        <f>TEXT(Ecommerce_Sales[[#This Row],[Order_Date]],"mmmm")</f>
        <v>November</v>
      </c>
      <c r="K4699" s="1" t="s">
        <v>1947</v>
      </c>
      <c r="L4699" s="1" t="s">
        <v>3252</v>
      </c>
      <c r="M4699" s="1" t="s">
        <v>2072</v>
      </c>
      <c r="N4699" s="1" t="s">
        <v>1950</v>
      </c>
      <c r="O4699" s="3">
        <v>990</v>
      </c>
      <c r="P4699">
        <v>3</v>
      </c>
      <c r="Q4699" s="3">
        <v>2970</v>
      </c>
      <c r="R4699" s="1" t="s">
        <v>1951</v>
      </c>
      <c r="S4699" s="3">
        <v>270</v>
      </c>
      <c r="T4699">
        <v>3</v>
      </c>
      <c r="U4699" t="str">
        <f>IF(Ecommerce_Sales[[#This Row],[Delivery_Time_Days]]&gt;7,"Delay",IF(Ecommerce_Sales[[#This Row],[Delivery_Time_Days]] = 0,"No delivery",IF(Ecommerce_Sales[[#This Row],[Delivery_Time_Days]]&lt;=7,"On-time")))</f>
        <v>On-time</v>
      </c>
      <c r="V4699" s="7">
        <f>Ecommerce_Sales[[#This Row],[Profit]]/Ecommerce_Sales[[#This Row],[Total_Price]]</f>
        <v>0.4</v>
      </c>
      <c r="W4699" s="3">
        <v>1188</v>
      </c>
      <c r="X4699" s="3"/>
    </row>
    <row r="4700" spans="1:24" x14ac:dyDescent="0.25">
      <c r="A4700" s="1" t="s">
        <v>11329</v>
      </c>
      <c r="B4700" s="1" t="s">
        <v>1863</v>
      </c>
      <c r="C4700" s="1" t="s">
        <v>1864</v>
      </c>
      <c r="D4700" s="1" t="s">
        <v>6158</v>
      </c>
      <c r="E4700" s="1" t="s">
        <v>1961</v>
      </c>
      <c r="F4700" s="2">
        <v>45374</v>
      </c>
      <c r="G4700" s="2">
        <v>45367</v>
      </c>
      <c r="H4700" s="2" t="str">
        <f>TEXT(Ecommerce_Sales[[#This Row],[Order_Date]],"mmmm")</f>
        <v>March</v>
      </c>
      <c r="I4700" s="2" t="str">
        <f>TEXT(Ecommerce_Sales[[#This Row],[Order_Date]],"yyyy")</f>
        <v>2024</v>
      </c>
      <c r="J4700" s="2" t="str">
        <f>TEXT(Ecommerce_Sales[[#This Row],[Order_Date]],"mmmm")</f>
        <v>March</v>
      </c>
      <c r="K4700" s="1" t="s">
        <v>1947</v>
      </c>
      <c r="L4700" s="1" t="s">
        <v>8746</v>
      </c>
      <c r="M4700" s="1" t="s">
        <v>2072</v>
      </c>
      <c r="N4700" s="1" t="s">
        <v>1950</v>
      </c>
      <c r="O4700" s="3">
        <v>215</v>
      </c>
      <c r="P4700">
        <v>1</v>
      </c>
      <c r="Q4700" s="3">
        <v>215</v>
      </c>
      <c r="R4700" s="1" t="s">
        <v>1958</v>
      </c>
      <c r="S4700" s="3">
        <v>18</v>
      </c>
      <c r="T4700">
        <v>6</v>
      </c>
      <c r="U4700" t="str">
        <f>IF(Ecommerce_Sales[[#This Row],[Delivery_Time_Days]]&gt;7,"Delay",IF(Ecommerce_Sales[[#This Row],[Delivery_Time_Days]] = 0,"No delivery",IF(Ecommerce_Sales[[#This Row],[Delivery_Time_Days]]&lt;=7,"On-time")))</f>
        <v>On-time</v>
      </c>
      <c r="V4700" s="7">
        <f>Ecommerce_Sales[[#This Row],[Profit]]/Ecommerce_Sales[[#This Row],[Total_Price]]</f>
        <v>0.4</v>
      </c>
      <c r="W4700" s="3">
        <v>86</v>
      </c>
      <c r="X4700" s="3"/>
    </row>
    <row r="4701" spans="1:24" x14ac:dyDescent="0.25">
      <c r="A4701" s="1" t="s">
        <v>11330</v>
      </c>
      <c r="B4701" s="1" t="s">
        <v>1223</v>
      </c>
      <c r="C4701" s="1" t="s">
        <v>1224</v>
      </c>
      <c r="D4701" s="1" t="s">
        <v>2093</v>
      </c>
      <c r="E4701" s="1" t="s">
        <v>1946</v>
      </c>
      <c r="F4701" s="2">
        <v>45072</v>
      </c>
      <c r="G4701" s="2">
        <v>45218</v>
      </c>
      <c r="H4701" s="2" t="str">
        <f>TEXT(Ecommerce_Sales[[#This Row],[Order_Date]],"mmmm")</f>
        <v>October</v>
      </c>
      <c r="I4701" s="2" t="str">
        <f>TEXT(Ecommerce_Sales[[#This Row],[Order_Date]],"yyyy")</f>
        <v>2023</v>
      </c>
      <c r="J4701" s="2" t="str">
        <f>TEXT(Ecommerce_Sales[[#This Row],[Order_Date]],"mmmm")</f>
        <v>October</v>
      </c>
      <c r="K4701" s="1" t="s">
        <v>1947</v>
      </c>
      <c r="L4701" s="1" t="s">
        <v>7084</v>
      </c>
      <c r="M4701" s="1" t="s">
        <v>2047</v>
      </c>
      <c r="N4701" s="1" t="s">
        <v>1989</v>
      </c>
      <c r="O4701" s="3">
        <v>1077</v>
      </c>
      <c r="P4701">
        <v>6</v>
      </c>
      <c r="Q4701" s="3">
        <v>6463</v>
      </c>
      <c r="R4701" s="1" t="s">
        <v>2012</v>
      </c>
      <c r="S4701" s="3">
        <v>788</v>
      </c>
      <c r="T4701">
        <v>8</v>
      </c>
      <c r="U4701" t="str">
        <f>IF(Ecommerce_Sales[[#This Row],[Delivery_Time_Days]]&gt;7,"Delay",IF(Ecommerce_Sales[[#This Row],[Delivery_Time_Days]] = 0,"No delivery",IF(Ecommerce_Sales[[#This Row],[Delivery_Time_Days]]&lt;=7,"On-time")))</f>
        <v>Delay</v>
      </c>
      <c r="V4701" s="7">
        <f>Ecommerce_Sales[[#This Row],[Profit]]/Ecommerce_Sales[[#This Row],[Total_Price]]</f>
        <v>0.25003868172675231</v>
      </c>
      <c r="W4701" s="3">
        <v>1616</v>
      </c>
      <c r="X4701" s="3"/>
    </row>
    <row r="4702" spans="1:24" x14ac:dyDescent="0.25">
      <c r="A4702" s="1" t="s">
        <v>11331</v>
      </c>
      <c r="B4702" s="1" t="s">
        <v>1902</v>
      </c>
      <c r="C4702" s="1" t="s">
        <v>1903</v>
      </c>
      <c r="D4702" s="1" t="s">
        <v>11173</v>
      </c>
      <c r="E4702" s="1" t="s">
        <v>1961</v>
      </c>
      <c r="F4702" s="2">
        <v>45279</v>
      </c>
      <c r="G4702" s="2">
        <v>45309</v>
      </c>
      <c r="H4702" s="2" t="str">
        <f>TEXT(Ecommerce_Sales[[#This Row],[Order_Date]],"mmmm")</f>
        <v>January</v>
      </c>
      <c r="I4702" s="2" t="str">
        <f>TEXT(Ecommerce_Sales[[#This Row],[Order_Date]],"yyyy")</f>
        <v>2024</v>
      </c>
      <c r="J4702" s="2" t="str">
        <f>TEXT(Ecommerce_Sales[[#This Row],[Order_Date]],"mmmm")</f>
        <v>January</v>
      </c>
      <c r="K4702" s="1" t="s">
        <v>1947</v>
      </c>
      <c r="L4702" s="1" t="s">
        <v>7867</v>
      </c>
      <c r="M4702" s="1" t="s">
        <v>1983</v>
      </c>
      <c r="N4702" s="1" t="s">
        <v>1950</v>
      </c>
      <c r="O4702" s="3">
        <v>489</v>
      </c>
      <c r="P4702">
        <v>1</v>
      </c>
      <c r="Q4702" s="3">
        <v>489</v>
      </c>
      <c r="R4702" s="1" t="s">
        <v>2016</v>
      </c>
      <c r="S4702" s="3">
        <v>45</v>
      </c>
      <c r="T4702">
        <v>2</v>
      </c>
      <c r="U4702" t="str">
        <f>IF(Ecommerce_Sales[[#This Row],[Delivery_Time_Days]]&gt;7,"Delay",IF(Ecommerce_Sales[[#This Row],[Delivery_Time_Days]] = 0,"No delivery",IF(Ecommerce_Sales[[#This Row],[Delivery_Time_Days]]&lt;=7,"On-time")))</f>
        <v>On-time</v>
      </c>
      <c r="V4702" s="7">
        <f>Ecommerce_Sales[[#This Row],[Profit]]/Ecommerce_Sales[[#This Row],[Total_Price]]</f>
        <v>0.40081799591002043</v>
      </c>
      <c r="W4702" s="3">
        <v>196</v>
      </c>
      <c r="X4702" s="3"/>
    </row>
    <row r="4703" spans="1:24" x14ac:dyDescent="0.25">
      <c r="A4703" s="1" t="s">
        <v>11332</v>
      </c>
      <c r="B4703" s="1" t="s">
        <v>206</v>
      </c>
      <c r="C4703" s="1" t="s">
        <v>207</v>
      </c>
      <c r="D4703" s="1" t="s">
        <v>9821</v>
      </c>
      <c r="E4703" s="1" t="s">
        <v>1966</v>
      </c>
      <c r="F4703" s="2">
        <v>45298</v>
      </c>
      <c r="G4703" s="2">
        <v>45636</v>
      </c>
      <c r="H4703" s="2" t="str">
        <f>TEXT(Ecommerce_Sales[[#This Row],[Order_Date]],"mmmm")</f>
        <v>December</v>
      </c>
      <c r="I4703" s="2" t="str">
        <f>TEXT(Ecommerce_Sales[[#This Row],[Order_Date]],"yyyy")</f>
        <v>2024</v>
      </c>
      <c r="J4703" s="2" t="str">
        <f>TEXT(Ecommerce_Sales[[#This Row],[Order_Date]],"mmmm")</f>
        <v>December</v>
      </c>
      <c r="K4703" s="1" t="s">
        <v>1986</v>
      </c>
      <c r="L4703" s="1" t="s">
        <v>11333</v>
      </c>
      <c r="M4703" s="1" t="s">
        <v>2007</v>
      </c>
      <c r="N4703" s="1" t="s">
        <v>1973</v>
      </c>
      <c r="O4703" s="3">
        <v>222</v>
      </c>
      <c r="P4703">
        <v>10</v>
      </c>
      <c r="Q4703" s="3">
        <v>2217</v>
      </c>
      <c r="R4703" s="1" t="s">
        <v>1958</v>
      </c>
      <c r="S4703" s="3">
        <v>297</v>
      </c>
      <c r="U4703" t="str">
        <f>IF(Ecommerce_Sales[[#This Row],[Delivery_Time_Days]]&gt;7,"Delay",IF(Ecommerce_Sales[[#This Row],[Delivery_Time_Days]] = 0,"No delivery",IF(Ecommerce_Sales[[#This Row],[Delivery_Time_Days]]&lt;=7,"On-time")))</f>
        <v>No delivery</v>
      </c>
      <c r="V4703" s="7">
        <f>Ecommerce_Sales[[#This Row],[Profit]]/Ecommerce_Sales[[#This Row],[Total_Price]]</f>
        <v>0.29995489400090214</v>
      </c>
      <c r="W4703" s="3">
        <v>665</v>
      </c>
      <c r="X4703" s="3"/>
    </row>
    <row r="4704" spans="1:24" x14ac:dyDescent="0.25">
      <c r="A4704" s="1" t="s">
        <v>11334</v>
      </c>
      <c r="B4704" s="1" t="s">
        <v>1393</v>
      </c>
      <c r="C4704" s="1" t="s">
        <v>1394</v>
      </c>
      <c r="D4704" s="1" t="s">
        <v>2962</v>
      </c>
      <c r="E4704" s="1" t="s">
        <v>1966</v>
      </c>
      <c r="F4704" s="2">
        <v>45138</v>
      </c>
      <c r="G4704" s="2">
        <v>45446</v>
      </c>
      <c r="H4704" s="2" t="str">
        <f>TEXT(Ecommerce_Sales[[#This Row],[Order_Date]],"mmmm")</f>
        <v>June</v>
      </c>
      <c r="I4704" s="2" t="str">
        <f>TEXT(Ecommerce_Sales[[#This Row],[Order_Date]],"yyyy")</f>
        <v>2024</v>
      </c>
      <c r="J4704" s="2" t="str">
        <f>TEXT(Ecommerce_Sales[[#This Row],[Order_Date]],"mmmm")</f>
        <v>June</v>
      </c>
      <c r="K4704" s="1" t="s">
        <v>1947</v>
      </c>
      <c r="L4704" s="1" t="s">
        <v>11335</v>
      </c>
      <c r="M4704" s="1" t="s">
        <v>1998</v>
      </c>
      <c r="N4704" s="1" t="s">
        <v>1973</v>
      </c>
      <c r="O4704" s="3">
        <v>326</v>
      </c>
      <c r="P4704">
        <v>6</v>
      </c>
      <c r="Q4704" s="3">
        <v>1953</v>
      </c>
      <c r="R4704" s="1" t="s">
        <v>1958</v>
      </c>
      <c r="S4704" s="3">
        <v>106</v>
      </c>
      <c r="T4704">
        <v>2</v>
      </c>
      <c r="U4704" t="str">
        <f>IF(Ecommerce_Sales[[#This Row],[Delivery_Time_Days]]&gt;7,"Delay",IF(Ecommerce_Sales[[#This Row],[Delivery_Time_Days]] = 0,"No delivery",IF(Ecommerce_Sales[[#This Row],[Delivery_Time_Days]]&lt;=7,"On-time")))</f>
        <v>On-time</v>
      </c>
      <c r="V4704" s="7">
        <f>Ecommerce_Sales[[#This Row],[Profit]]/Ecommerce_Sales[[#This Row],[Total_Price]]</f>
        <v>0.30005120327700974</v>
      </c>
      <c r="W4704" s="3">
        <v>586</v>
      </c>
      <c r="X4704" s="3"/>
    </row>
    <row r="4705" spans="1:24" x14ac:dyDescent="0.25">
      <c r="A4705" s="1" t="s">
        <v>11336</v>
      </c>
      <c r="B4705" s="1" t="s">
        <v>112</v>
      </c>
      <c r="C4705" s="1" t="s">
        <v>113</v>
      </c>
      <c r="D4705" s="1" t="s">
        <v>2172</v>
      </c>
      <c r="E4705" s="1" t="s">
        <v>1961</v>
      </c>
      <c r="F4705" s="2">
        <v>45386</v>
      </c>
      <c r="G4705" s="2">
        <v>45297</v>
      </c>
      <c r="H4705" s="2" t="str">
        <f>TEXT(Ecommerce_Sales[[#This Row],[Order_Date]],"mmmm")</f>
        <v>January</v>
      </c>
      <c r="I4705" s="2" t="str">
        <f>TEXT(Ecommerce_Sales[[#This Row],[Order_Date]],"yyyy")</f>
        <v>2024</v>
      </c>
      <c r="J4705" s="2" t="str">
        <f>TEXT(Ecommerce_Sales[[#This Row],[Order_Date]],"mmmm")</f>
        <v>January</v>
      </c>
      <c r="K4705" s="1" t="s">
        <v>1947</v>
      </c>
      <c r="L4705" s="1" t="s">
        <v>11337</v>
      </c>
      <c r="M4705" s="1" t="s">
        <v>1949</v>
      </c>
      <c r="N4705" s="1" t="s">
        <v>1950</v>
      </c>
      <c r="O4705" s="3">
        <v>623</v>
      </c>
      <c r="P4705">
        <v>4</v>
      </c>
      <c r="Q4705" s="3">
        <v>2492</v>
      </c>
      <c r="R4705" s="1" t="s">
        <v>2012</v>
      </c>
      <c r="S4705" s="3">
        <v>140</v>
      </c>
      <c r="T4705">
        <v>6</v>
      </c>
      <c r="U4705" t="str">
        <f>IF(Ecommerce_Sales[[#This Row],[Delivery_Time_Days]]&gt;7,"Delay",IF(Ecommerce_Sales[[#This Row],[Delivery_Time_Days]] = 0,"No delivery",IF(Ecommerce_Sales[[#This Row],[Delivery_Time_Days]]&lt;=7,"On-time")))</f>
        <v>On-time</v>
      </c>
      <c r="V4705" s="7">
        <f>Ecommerce_Sales[[#This Row],[Profit]]/Ecommerce_Sales[[#This Row],[Total_Price]]</f>
        <v>0.40008025682182985</v>
      </c>
      <c r="W4705" s="3">
        <v>997</v>
      </c>
      <c r="X4705" s="3"/>
    </row>
    <row r="4706" spans="1:24" x14ac:dyDescent="0.25">
      <c r="A4706" s="1" t="s">
        <v>11338</v>
      </c>
      <c r="B4706" s="1" t="s">
        <v>823</v>
      </c>
      <c r="C4706" s="1" t="s">
        <v>824</v>
      </c>
      <c r="D4706" s="1" t="s">
        <v>2469</v>
      </c>
      <c r="E4706" s="1" t="s">
        <v>1961</v>
      </c>
      <c r="F4706" s="2">
        <v>45554</v>
      </c>
      <c r="G4706" s="2">
        <v>45543</v>
      </c>
      <c r="H4706" s="2" t="str">
        <f>TEXT(Ecommerce_Sales[[#This Row],[Order_Date]],"mmmm")</f>
        <v>September</v>
      </c>
      <c r="I4706" s="2" t="str">
        <f>TEXT(Ecommerce_Sales[[#This Row],[Order_Date]],"yyyy")</f>
        <v>2024</v>
      </c>
      <c r="J4706" s="2" t="str">
        <f>TEXT(Ecommerce_Sales[[#This Row],[Order_Date]],"mmmm")</f>
        <v>September</v>
      </c>
      <c r="K4706" s="1" t="s">
        <v>1947</v>
      </c>
      <c r="L4706" s="1" t="s">
        <v>11339</v>
      </c>
      <c r="M4706" s="1" t="s">
        <v>1972</v>
      </c>
      <c r="N4706" s="1" t="s">
        <v>1973</v>
      </c>
      <c r="O4706" s="3">
        <v>616</v>
      </c>
      <c r="P4706">
        <v>3</v>
      </c>
      <c r="Q4706" s="3">
        <v>1848</v>
      </c>
      <c r="R4706" s="1" t="s">
        <v>1958</v>
      </c>
      <c r="S4706" s="3">
        <v>121</v>
      </c>
      <c r="T4706">
        <v>5</v>
      </c>
      <c r="U4706" t="str">
        <f>IF(Ecommerce_Sales[[#This Row],[Delivery_Time_Days]]&gt;7,"Delay",IF(Ecommerce_Sales[[#This Row],[Delivery_Time_Days]] = 0,"No delivery",IF(Ecommerce_Sales[[#This Row],[Delivery_Time_Days]]&lt;=7,"On-time")))</f>
        <v>On-time</v>
      </c>
      <c r="V4706" s="7">
        <f>Ecommerce_Sales[[#This Row],[Profit]]/Ecommerce_Sales[[#This Row],[Total_Price]]</f>
        <v>0.29978354978354976</v>
      </c>
      <c r="W4706" s="3">
        <v>554</v>
      </c>
      <c r="X4706" s="3"/>
    </row>
    <row r="4707" spans="1:24" x14ac:dyDescent="0.25">
      <c r="A4707" s="1" t="s">
        <v>11340</v>
      </c>
      <c r="B4707" s="1" t="s">
        <v>128</v>
      </c>
      <c r="C4707" s="1" t="s">
        <v>129</v>
      </c>
      <c r="D4707" s="1" t="s">
        <v>3002</v>
      </c>
      <c r="E4707" s="1" t="s">
        <v>1946</v>
      </c>
      <c r="F4707" s="2">
        <v>45373</v>
      </c>
      <c r="G4707" s="2">
        <v>45117</v>
      </c>
      <c r="H4707" s="2" t="str">
        <f>TEXT(Ecommerce_Sales[[#This Row],[Order_Date]],"mmmm")</f>
        <v>July</v>
      </c>
      <c r="I4707" s="2" t="str">
        <f>TEXT(Ecommerce_Sales[[#This Row],[Order_Date]],"yyyy")</f>
        <v>2023</v>
      </c>
      <c r="J4707" s="2" t="str">
        <f>TEXT(Ecommerce_Sales[[#This Row],[Order_Date]],"mmmm")</f>
        <v>July</v>
      </c>
      <c r="K4707" s="1" t="s">
        <v>1947</v>
      </c>
      <c r="L4707" s="1" t="s">
        <v>3227</v>
      </c>
      <c r="M4707" s="1" t="s">
        <v>2043</v>
      </c>
      <c r="N4707" s="1" t="s">
        <v>1989</v>
      </c>
      <c r="O4707" s="3">
        <v>534</v>
      </c>
      <c r="P4707">
        <v>5</v>
      </c>
      <c r="Q4707" s="3">
        <v>2672</v>
      </c>
      <c r="R4707" s="1" t="s">
        <v>1958</v>
      </c>
      <c r="S4707" s="3">
        <v>359</v>
      </c>
      <c r="T4707">
        <v>8</v>
      </c>
      <c r="U4707" t="str">
        <f>IF(Ecommerce_Sales[[#This Row],[Delivery_Time_Days]]&gt;7,"Delay",IF(Ecommerce_Sales[[#This Row],[Delivery_Time_Days]] = 0,"No delivery",IF(Ecommerce_Sales[[#This Row],[Delivery_Time_Days]]&lt;=7,"On-time")))</f>
        <v>Delay</v>
      </c>
      <c r="V4707" s="7">
        <f>Ecommerce_Sales[[#This Row],[Profit]]/Ecommerce_Sales[[#This Row],[Total_Price]]</f>
        <v>0.25</v>
      </c>
      <c r="W4707" s="3">
        <v>668</v>
      </c>
      <c r="X4707" s="3"/>
    </row>
    <row r="4708" spans="1:24" x14ac:dyDescent="0.25">
      <c r="A4708" s="1" t="s">
        <v>11341</v>
      </c>
      <c r="B4708" s="1" t="s">
        <v>1195</v>
      </c>
      <c r="C4708" s="1" t="s">
        <v>1196</v>
      </c>
      <c r="D4708" s="1" t="s">
        <v>2614</v>
      </c>
      <c r="E4708" s="1" t="s">
        <v>1961</v>
      </c>
      <c r="F4708" s="2">
        <v>45129</v>
      </c>
      <c r="G4708" s="2">
        <v>45030</v>
      </c>
      <c r="H4708" s="2" t="str">
        <f>TEXT(Ecommerce_Sales[[#This Row],[Order_Date]],"mmmm")</f>
        <v>April</v>
      </c>
      <c r="I4708" s="2" t="str">
        <f>TEXT(Ecommerce_Sales[[#This Row],[Order_Date]],"yyyy")</f>
        <v>2023</v>
      </c>
      <c r="J4708" s="2" t="str">
        <f>TEXT(Ecommerce_Sales[[#This Row],[Order_Date]],"mmmm")</f>
        <v>April</v>
      </c>
      <c r="K4708" s="1" t="s">
        <v>1992</v>
      </c>
      <c r="L4708" s="1" t="s">
        <v>11342</v>
      </c>
      <c r="M4708" s="1" t="s">
        <v>2058</v>
      </c>
      <c r="N4708" s="1" t="s">
        <v>1950</v>
      </c>
      <c r="O4708" s="3">
        <v>319</v>
      </c>
      <c r="P4708">
        <v>2</v>
      </c>
      <c r="Q4708" s="3">
        <v>637</v>
      </c>
      <c r="R4708" s="1" t="s">
        <v>1951</v>
      </c>
      <c r="S4708" s="3">
        <v>46</v>
      </c>
      <c r="U4708" t="str">
        <f>IF(Ecommerce_Sales[[#This Row],[Delivery_Time_Days]]&gt;7,"Delay",IF(Ecommerce_Sales[[#This Row],[Delivery_Time_Days]] = 0,"No delivery",IF(Ecommerce_Sales[[#This Row],[Delivery_Time_Days]]&lt;=7,"On-time")))</f>
        <v>No delivery</v>
      </c>
      <c r="V4708" s="7">
        <f>Ecommerce_Sales[[#This Row],[Profit]]/Ecommerce_Sales[[#This Row],[Total_Price]]</f>
        <v>0.40031397174254318</v>
      </c>
      <c r="W4708" s="3">
        <v>255</v>
      </c>
      <c r="X4708" s="3"/>
    </row>
    <row r="4709" spans="1:24" x14ac:dyDescent="0.25">
      <c r="A4709" s="1" t="s">
        <v>11343</v>
      </c>
      <c r="B4709" s="1" t="s">
        <v>707</v>
      </c>
      <c r="C4709" s="1" t="s">
        <v>862</v>
      </c>
      <c r="D4709" s="1" t="s">
        <v>2024</v>
      </c>
      <c r="E4709" s="1" t="s">
        <v>1946</v>
      </c>
      <c r="F4709" s="2">
        <v>45370</v>
      </c>
      <c r="G4709" s="2">
        <v>45464</v>
      </c>
      <c r="H4709" s="2" t="str">
        <f>TEXT(Ecommerce_Sales[[#This Row],[Order_Date]],"mmmm")</f>
        <v>June</v>
      </c>
      <c r="I4709" s="2" t="str">
        <f>TEXT(Ecommerce_Sales[[#This Row],[Order_Date]],"yyyy")</f>
        <v>2024</v>
      </c>
      <c r="J4709" s="2" t="str">
        <f>TEXT(Ecommerce_Sales[[#This Row],[Order_Date]],"mmmm")</f>
        <v>June</v>
      </c>
      <c r="K4709" s="1" t="s">
        <v>1947</v>
      </c>
      <c r="L4709" s="1" t="s">
        <v>8109</v>
      </c>
      <c r="M4709" s="1" t="s">
        <v>2026</v>
      </c>
      <c r="N4709" s="1" t="s">
        <v>1978</v>
      </c>
      <c r="O4709" s="3">
        <v>228</v>
      </c>
      <c r="P4709">
        <v>1</v>
      </c>
      <c r="Q4709" s="3">
        <v>228</v>
      </c>
      <c r="R4709" s="1" t="s">
        <v>1958</v>
      </c>
      <c r="S4709" s="3">
        <v>30</v>
      </c>
      <c r="T4709">
        <v>5</v>
      </c>
      <c r="U4709" t="str">
        <f>IF(Ecommerce_Sales[[#This Row],[Delivery_Time_Days]]&gt;7,"Delay",IF(Ecommerce_Sales[[#This Row],[Delivery_Time_Days]] = 0,"No delivery",IF(Ecommerce_Sales[[#This Row],[Delivery_Time_Days]]&lt;=7,"On-time")))</f>
        <v>On-time</v>
      </c>
      <c r="V4709" s="7">
        <f>Ecommerce_Sales[[#This Row],[Profit]]/Ecommerce_Sales[[#This Row],[Total_Price]]</f>
        <v>0.35087719298245612</v>
      </c>
      <c r="W4709" s="3">
        <v>80</v>
      </c>
      <c r="X4709" s="3"/>
    </row>
    <row r="4710" spans="1:24" x14ac:dyDescent="0.25">
      <c r="A4710" s="1" t="s">
        <v>11344</v>
      </c>
      <c r="B4710" s="1" t="s">
        <v>318</v>
      </c>
      <c r="C4710" s="1" t="s">
        <v>319</v>
      </c>
      <c r="D4710" s="1" t="s">
        <v>3940</v>
      </c>
      <c r="E4710" s="1" t="s">
        <v>1946</v>
      </c>
      <c r="F4710" s="2">
        <v>45092</v>
      </c>
      <c r="G4710" s="2">
        <v>45574</v>
      </c>
      <c r="H4710" s="2" t="str">
        <f>TEXT(Ecommerce_Sales[[#This Row],[Order_Date]],"mmmm")</f>
        <v>October</v>
      </c>
      <c r="I4710" s="2" t="str">
        <f>TEXT(Ecommerce_Sales[[#This Row],[Order_Date]],"yyyy")</f>
        <v>2024</v>
      </c>
      <c r="J4710" s="2" t="str">
        <f>TEXT(Ecommerce_Sales[[#This Row],[Order_Date]],"mmmm")</f>
        <v>October</v>
      </c>
      <c r="K4710" s="1" t="s">
        <v>1947</v>
      </c>
      <c r="L4710" s="1" t="s">
        <v>11345</v>
      </c>
      <c r="M4710" s="1" t="s">
        <v>1977</v>
      </c>
      <c r="N4710" s="1" t="s">
        <v>1978</v>
      </c>
      <c r="O4710" s="3">
        <v>992</v>
      </c>
      <c r="P4710">
        <v>6</v>
      </c>
      <c r="Q4710" s="3">
        <v>5952</v>
      </c>
      <c r="R4710" s="1" t="s">
        <v>1958</v>
      </c>
      <c r="S4710" s="3">
        <v>467</v>
      </c>
      <c r="T4710">
        <v>9</v>
      </c>
      <c r="U4710" t="str">
        <f>IF(Ecommerce_Sales[[#This Row],[Delivery_Time_Days]]&gt;7,"Delay",IF(Ecommerce_Sales[[#This Row],[Delivery_Time_Days]] = 0,"No delivery",IF(Ecommerce_Sales[[#This Row],[Delivery_Time_Days]]&lt;=7,"On-time")))</f>
        <v>Delay</v>
      </c>
      <c r="V4710" s="7">
        <f>Ecommerce_Sales[[#This Row],[Profit]]/Ecommerce_Sales[[#This Row],[Total_Price]]</f>
        <v>0.34996639784946237</v>
      </c>
      <c r="W4710" s="3">
        <v>2083</v>
      </c>
      <c r="X4710" s="3"/>
    </row>
    <row r="4711" spans="1:24" x14ac:dyDescent="0.25">
      <c r="A4711" s="1" t="s">
        <v>11346</v>
      </c>
      <c r="B4711" s="1" t="s">
        <v>537</v>
      </c>
      <c r="C4711" s="1" t="s">
        <v>538</v>
      </c>
      <c r="D4711" s="1" t="s">
        <v>4936</v>
      </c>
      <c r="E4711" s="1" t="s">
        <v>1954</v>
      </c>
      <c r="F4711" s="2">
        <v>45453</v>
      </c>
      <c r="G4711" s="2">
        <v>45612</v>
      </c>
      <c r="H4711" s="2" t="str">
        <f>TEXT(Ecommerce_Sales[[#This Row],[Order_Date]],"mmmm")</f>
        <v>November</v>
      </c>
      <c r="I4711" s="2" t="str">
        <f>TEXT(Ecommerce_Sales[[#This Row],[Order_Date]],"yyyy")</f>
        <v>2024</v>
      </c>
      <c r="J4711" s="2" t="str">
        <f>TEXT(Ecommerce_Sales[[#This Row],[Order_Date]],"mmmm")</f>
        <v>November</v>
      </c>
      <c r="K4711" s="1" t="s">
        <v>1947</v>
      </c>
      <c r="L4711" s="1" t="s">
        <v>5355</v>
      </c>
      <c r="M4711" s="1" t="s">
        <v>1983</v>
      </c>
      <c r="N4711" s="1" t="s">
        <v>1950</v>
      </c>
      <c r="O4711" s="3">
        <v>923</v>
      </c>
      <c r="P4711">
        <v>7</v>
      </c>
      <c r="Q4711" s="3">
        <v>6460</v>
      </c>
      <c r="R4711" s="1" t="s">
        <v>1951</v>
      </c>
      <c r="S4711" s="3">
        <v>767</v>
      </c>
      <c r="T4711">
        <v>4</v>
      </c>
      <c r="U4711" t="str">
        <f>IF(Ecommerce_Sales[[#This Row],[Delivery_Time_Days]]&gt;7,"Delay",IF(Ecommerce_Sales[[#This Row],[Delivery_Time_Days]] = 0,"No delivery",IF(Ecommerce_Sales[[#This Row],[Delivery_Time_Days]]&lt;=7,"On-time")))</f>
        <v>On-time</v>
      </c>
      <c r="V4711" s="7">
        <f>Ecommerce_Sales[[#This Row],[Profit]]/Ecommerce_Sales[[#This Row],[Total_Price]]</f>
        <v>0.4</v>
      </c>
      <c r="W4711" s="3">
        <v>2584</v>
      </c>
      <c r="X4711" s="3"/>
    </row>
    <row r="4712" spans="1:24" x14ac:dyDescent="0.25">
      <c r="A4712" s="1" t="s">
        <v>11347</v>
      </c>
      <c r="B4712" s="1" t="s">
        <v>1225</v>
      </c>
      <c r="C4712" s="1" t="s">
        <v>1226</v>
      </c>
      <c r="D4712" s="1" t="s">
        <v>4403</v>
      </c>
      <c r="E4712" s="1" t="s">
        <v>1954</v>
      </c>
      <c r="F4712" s="2">
        <v>45184</v>
      </c>
      <c r="G4712" s="2">
        <v>45486</v>
      </c>
      <c r="H4712" s="2" t="str">
        <f>TEXT(Ecommerce_Sales[[#This Row],[Order_Date]],"mmmm")</f>
        <v>July</v>
      </c>
      <c r="I4712" s="2" t="str">
        <f>TEXT(Ecommerce_Sales[[#This Row],[Order_Date]],"yyyy")</f>
        <v>2024</v>
      </c>
      <c r="J4712" s="2" t="str">
        <f>TEXT(Ecommerce_Sales[[#This Row],[Order_Date]],"mmmm")</f>
        <v>July</v>
      </c>
      <c r="K4712" s="1" t="s">
        <v>1947</v>
      </c>
      <c r="L4712" s="1" t="s">
        <v>11348</v>
      </c>
      <c r="M4712" s="1" t="s">
        <v>1998</v>
      </c>
      <c r="N4712" s="1" t="s">
        <v>1973</v>
      </c>
      <c r="O4712" s="3">
        <v>691</v>
      </c>
      <c r="P4712">
        <v>3</v>
      </c>
      <c r="Q4712" s="3">
        <v>2072</v>
      </c>
      <c r="R4712" s="1" t="s">
        <v>1951</v>
      </c>
      <c r="S4712" s="3">
        <v>293</v>
      </c>
      <c r="T4712">
        <v>2</v>
      </c>
      <c r="U4712" t="str">
        <f>IF(Ecommerce_Sales[[#This Row],[Delivery_Time_Days]]&gt;7,"Delay",IF(Ecommerce_Sales[[#This Row],[Delivery_Time_Days]] = 0,"No delivery",IF(Ecommerce_Sales[[#This Row],[Delivery_Time_Days]]&lt;=7,"On-time")))</f>
        <v>On-time</v>
      </c>
      <c r="V4712" s="7">
        <f>Ecommerce_Sales[[#This Row],[Profit]]/Ecommerce_Sales[[#This Row],[Total_Price]]</f>
        <v>0.3001930501930502</v>
      </c>
      <c r="W4712" s="3">
        <v>622</v>
      </c>
      <c r="X4712" s="3"/>
    </row>
    <row r="4713" spans="1:24" x14ac:dyDescent="0.25">
      <c r="A4713" s="1" t="s">
        <v>11349</v>
      </c>
      <c r="B4713" s="1" t="s">
        <v>148</v>
      </c>
      <c r="C4713" s="1" t="s">
        <v>149</v>
      </c>
      <c r="D4713" s="1" t="s">
        <v>6393</v>
      </c>
      <c r="E4713" s="1" t="s">
        <v>2005</v>
      </c>
      <c r="F4713" s="2">
        <v>45233</v>
      </c>
      <c r="G4713" s="2">
        <v>45134</v>
      </c>
      <c r="H4713" s="2" t="str">
        <f>TEXT(Ecommerce_Sales[[#This Row],[Order_Date]],"mmmm")</f>
        <v>July</v>
      </c>
      <c r="I4713" s="2" t="str">
        <f>TEXT(Ecommerce_Sales[[#This Row],[Order_Date]],"yyyy")</f>
        <v>2023</v>
      </c>
      <c r="J4713" s="2" t="str">
        <f>TEXT(Ecommerce_Sales[[#This Row],[Order_Date]],"mmmm")</f>
        <v>July</v>
      </c>
      <c r="K4713" s="1" t="s">
        <v>1947</v>
      </c>
      <c r="L4713" s="1" t="s">
        <v>11350</v>
      </c>
      <c r="M4713" s="1" t="s">
        <v>2079</v>
      </c>
      <c r="N4713" s="1" t="s">
        <v>1973</v>
      </c>
      <c r="O4713" s="3">
        <v>187</v>
      </c>
      <c r="P4713">
        <v>6</v>
      </c>
      <c r="Q4713" s="3">
        <v>1122</v>
      </c>
      <c r="R4713" s="1" t="s">
        <v>1951</v>
      </c>
      <c r="S4713" s="3">
        <v>90</v>
      </c>
      <c r="T4713">
        <v>2</v>
      </c>
      <c r="U4713" t="str">
        <f>IF(Ecommerce_Sales[[#This Row],[Delivery_Time_Days]]&gt;7,"Delay",IF(Ecommerce_Sales[[#This Row],[Delivery_Time_Days]] = 0,"No delivery",IF(Ecommerce_Sales[[#This Row],[Delivery_Time_Days]]&lt;=7,"On-time")))</f>
        <v>On-time</v>
      </c>
      <c r="V4713" s="7">
        <f>Ecommerce_Sales[[#This Row],[Profit]]/Ecommerce_Sales[[#This Row],[Total_Price]]</f>
        <v>0.30035650623885918</v>
      </c>
      <c r="W4713" s="3">
        <v>337</v>
      </c>
      <c r="X4713" s="3"/>
    </row>
    <row r="4714" spans="1:24" x14ac:dyDescent="0.25">
      <c r="A4714" s="1" t="s">
        <v>11351</v>
      </c>
      <c r="B4714" s="1" t="s">
        <v>1553</v>
      </c>
      <c r="C4714" s="1" t="s">
        <v>1554</v>
      </c>
      <c r="D4714" s="1" t="s">
        <v>2453</v>
      </c>
      <c r="E4714" s="1" t="s">
        <v>1981</v>
      </c>
      <c r="F4714" s="2">
        <v>45302</v>
      </c>
      <c r="G4714" s="2">
        <v>44946</v>
      </c>
      <c r="H4714" s="2" t="str">
        <f>TEXT(Ecommerce_Sales[[#This Row],[Order_Date]],"mmmm")</f>
        <v>January</v>
      </c>
      <c r="I4714" s="2" t="str">
        <f>TEXT(Ecommerce_Sales[[#This Row],[Order_Date]],"yyyy")</f>
        <v>2023</v>
      </c>
      <c r="J4714" s="2" t="str">
        <f>TEXT(Ecommerce_Sales[[#This Row],[Order_Date]],"mmmm")</f>
        <v>January</v>
      </c>
      <c r="K4714" s="1" t="s">
        <v>1986</v>
      </c>
      <c r="L4714" s="1" t="s">
        <v>11352</v>
      </c>
      <c r="M4714" s="1" t="s">
        <v>2247</v>
      </c>
      <c r="N4714" s="1" t="s">
        <v>1957</v>
      </c>
      <c r="O4714" s="3">
        <v>406</v>
      </c>
      <c r="P4714">
        <v>4</v>
      </c>
      <c r="Q4714" s="3">
        <v>1624</v>
      </c>
      <c r="R4714" s="1" t="s">
        <v>2008</v>
      </c>
      <c r="S4714" s="3">
        <v>230</v>
      </c>
      <c r="U4714" t="str">
        <f>IF(Ecommerce_Sales[[#This Row],[Delivery_Time_Days]]&gt;7,"Delay",IF(Ecommerce_Sales[[#This Row],[Delivery_Time_Days]] = 0,"No delivery",IF(Ecommerce_Sales[[#This Row],[Delivery_Time_Days]]&lt;=7,"On-time")))</f>
        <v>No delivery</v>
      </c>
      <c r="V4714" s="7">
        <f>Ecommerce_Sales[[#This Row],[Profit]]/Ecommerce_Sales[[#This Row],[Total_Price]]</f>
        <v>0.15024630541871922</v>
      </c>
      <c r="W4714" s="3">
        <v>244</v>
      </c>
      <c r="X4714" s="3"/>
    </row>
    <row r="4715" spans="1:24" x14ac:dyDescent="0.25">
      <c r="A4715" s="1" t="s">
        <v>11353</v>
      </c>
      <c r="B4715" s="1" t="s">
        <v>1283</v>
      </c>
      <c r="C4715" s="1" t="s">
        <v>1284</v>
      </c>
      <c r="D4715" s="1" t="s">
        <v>3798</v>
      </c>
      <c r="E4715" s="1" t="s">
        <v>1996</v>
      </c>
      <c r="F4715" s="2">
        <v>45295</v>
      </c>
      <c r="G4715" s="2">
        <v>45518</v>
      </c>
      <c r="H4715" s="2" t="str">
        <f>TEXT(Ecommerce_Sales[[#This Row],[Order_Date]],"mmmm")</f>
        <v>August</v>
      </c>
      <c r="I4715" s="2" t="str">
        <f>TEXT(Ecommerce_Sales[[#This Row],[Order_Date]],"yyyy")</f>
        <v>2024</v>
      </c>
      <c r="J4715" s="2" t="str">
        <f>TEXT(Ecommerce_Sales[[#This Row],[Order_Date]],"mmmm")</f>
        <v>August</v>
      </c>
      <c r="K4715" s="1" t="s">
        <v>1947</v>
      </c>
      <c r="L4715" s="1" t="s">
        <v>11354</v>
      </c>
      <c r="M4715" s="1" t="s">
        <v>2054</v>
      </c>
      <c r="N4715" s="1" t="s">
        <v>1957</v>
      </c>
      <c r="O4715" s="3">
        <v>57</v>
      </c>
      <c r="P4715">
        <v>2</v>
      </c>
      <c r="Q4715" s="3">
        <v>114</v>
      </c>
      <c r="R4715" s="1" t="s">
        <v>1958</v>
      </c>
      <c r="S4715" s="3">
        <v>9</v>
      </c>
      <c r="T4715">
        <v>4</v>
      </c>
      <c r="U4715" t="str">
        <f>IF(Ecommerce_Sales[[#This Row],[Delivery_Time_Days]]&gt;7,"Delay",IF(Ecommerce_Sales[[#This Row],[Delivery_Time_Days]] = 0,"No delivery",IF(Ecommerce_Sales[[#This Row],[Delivery_Time_Days]]&lt;=7,"On-time")))</f>
        <v>On-time</v>
      </c>
      <c r="V4715" s="7">
        <f>Ecommerce_Sales[[#This Row],[Profit]]/Ecommerce_Sales[[#This Row],[Total_Price]]</f>
        <v>0.14912280701754385</v>
      </c>
      <c r="W4715" s="3">
        <v>17</v>
      </c>
      <c r="X4715" s="3"/>
    </row>
    <row r="4716" spans="1:24" x14ac:dyDescent="0.25">
      <c r="A4716" s="1" t="s">
        <v>11355</v>
      </c>
      <c r="B4716" s="1" t="s">
        <v>943</v>
      </c>
      <c r="C4716" s="1" t="s">
        <v>944</v>
      </c>
      <c r="D4716" s="1" t="s">
        <v>4616</v>
      </c>
      <c r="E4716" s="1" t="s">
        <v>1966</v>
      </c>
      <c r="F4716" s="2">
        <v>45309</v>
      </c>
      <c r="G4716" s="2">
        <v>45474</v>
      </c>
      <c r="H4716" s="2" t="str">
        <f>TEXT(Ecommerce_Sales[[#This Row],[Order_Date]],"mmmm")</f>
        <v>July</v>
      </c>
      <c r="I4716" s="2" t="str">
        <f>TEXT(Ecommerce_Sales[[#This Row],[Order_Date]],"yyyy")</f>
        <v>2024</v>
      </c>
      <c r="J4716" s="2" t="str">
        <f>TEXT(Ecommerce_Sales[[#This Row],[Order_Date]],"mmmm")</f>
        <v>July</v>
      </c>
      <c r="K4716" s="1" t="s">
        <v>1947</v>
      </c>
      <c r="L4716" s="1" t="s">
        <v>11356</v>
      </c>
      <c r="M4716" s="1" t="s">
        <v>2043</v>
      </c>
      <c r="N4716" s="1" t="s">
        <v>1989</v>
      </c>
      <c r="O4716" s="3">
        <v>1245</v>
      </c>
      <c r="P4716">
        <v>3</v>
      </c>
      <c r="Q4716" s="3">
        <v>3734</v>
      </c>
      <c r="R4716" s="1" t="s">
        <v>1958</v>
      </c>
      <c r="S4716" s="3">
        <v>331</v>
      </c>
      <c r="T4716">
        <v>8</v>
      </c>
      <c r="U4716" t="str">
        <f>IF(Ecommerce_Sales[[#This Row],[Delivery_Time_Days]]&gt;7,"Delay",IF(Ecommerce_Sales[[#This Row],[Delivery_Time_Days]] = 0,"No delivery",IF(Ecommerce_Sales[[#This Row],[Delivery_Time_Days]]&lt;=7,"On-time")))</f>
        <v>Delay</v>
      </c>
      <c r="V4716" s="7">
        <f>Ecommerce_Sales[[#This Row],[Profit]]/Ecommerce_Sales[[#This Row],[Total_Price]]</f>
        <v>0.25013390465988217</v>
      </c>
      <c r="W4716" s="3">
        <v>934</v>
      </c>
      <c r="X4716" s="3"/>
    </row>
    <row r="4717" spans="1:24" x14ac:dyDescent="0.25">
      <c r="A4717" s="1" t="s">
        <v>11357</v>
      </c>
      <c r="B4717" s="1" t="s">
        <v>60</v>
      </c>
      <c r="C4717" s="1" t="s">
        <v>61</v>
      </c>
      <c r="D4717" s="1" t="s">
        <v>2881</v>
      </c>
      <c r="E4717" s="1" t="s">
        <v>1954</v>
      </c>
      <c r="F4717" s="2">
        <v>45212</v>
      </c>
      <c r="G4717" s="2">
        <v>45481</v>
      </c>
      <c r="H4717" s="2" t="str">
        <f>TEXT(Ecommerce_Sales[[#This Row],[Order_Date]],"mmmm")</f>
        <v>July</v>
      </c>
      <c r="I4717" s="2" t="str">
        <f>TEXT(Ecommerce_Sales[[#This Row],[Order_Date]],"yyyy")</f>
        <v>2024</v>
      </c>
      <c r="J4717" s="2" t="str">
        <f>TEXT(Ecommerce_Sales[[#This Row],[Order_Date]],"mmmm")</f>
        <v>July</v>
      </c>
      <c r="K4717" s="1" t="s">
        <v>1947</v>
      </c>
      <c r="L4717" s="1" t="s">
        <v>11358</v>
      </c>
      <c r="M4717" s="1" t="s">
        <v>1968</v>
      </c>
      <c r="N4717" s="1" t="s">
        <v>1957</v>
      </c>
      <c r="O4717" s="3">
        <v>211</v>
      </c>
      <c r="P4717">
        <v>6</v>
      </c>
      <c r="Q4717" s="3">
        <v>1265</v>
      </c>
      <c r="R4717" s="1" t="s">
        <v>1951</v>
      </c>
      <c r="S4717" s="3">
        <v>155</v>
      </c>
      <c r="T4717">
        <v>8</v>
      </c>
      <c r="U4717" t="str">
        <f>IF(Ecommerce_Sales[[#This Row],[Delivery_Time_Days]]&gt;7,"Delay",IF(Ecommerce_Sales[[#This Row],[Delivery_Time_Days]] = 0,"No delivery",IF(Ecommerce_Sales[[#This Row],[Delivery_Time_Days]]&lt;=7,"On-time")))</f>
        <v>Delay</v>
      </c>
      <c r="V4717" s="7">
        <f>Ecommerce_Sales[[#This Row],[Profit]]/Ecommerce_Sales[[#This Row],[Total_Price]]</f>
        <v>0.15019762845849802</v>
      </c>
      <c r="W4717" s="3">
        <v>190</v>
      </c>
      <c r="X4717" s="3"/>
    </row>
    <row r="4718" spans="1:24" x14ac:dyDescent="0.25">
      <c r="A4718" s="1" t="s">
        <v>11359</v>
      </c>
      <c r="B4718" s="1" t="s">
        <v>936</v>
      </c>
      <c r="C4718" s="1" t="s">
        <v>937</v>
      </c>
      <c r="D4718" s="1" t="s">
        <v>2132</v>
      </c>
      <c r="E4718" s="1" t="s">
        <v>1996</v>
      </c>
      <c r="F4718" s="2">
        <v>45291</v>
      </c>
      <c r="G4718" s="2">
        <v>45511</v>
      </c>
      <c r="H4718" s="2" t="str">
        <f>TEXT(Ecommerce_Sales[[#This Row],[Order_Date]],"mmmm")</f>
        <v>August</v>
      </c>
      <c r="I4718" s="2" t="str">
        <f>TEXT(Ecommerce_Sales[[#This Row],[Order_Date]],"yyyy")</f>
        <v>2024</v>
      </c>
      <c r="J4718" s="2" t="str">
        <f>TEXT(Ecommerce_Sales[[#This Row],[Order_Date]],"mmmm")</f>
        <v>August</v>
      </c>
      <c r="K4718" s="1" t="s">
        <v>1947</v>
      </c>
      <c r="L4718" s="1" t="s">
        <v>11360</v>
      </c>
      <c r="M4718" s="1" t="s">
        <v>2065</v>
      </c>
      <c r="N4718" s="1" t="s">
        <v>1978</v>
      </c>
      <c r="O4718" s="3">
        <v>466</v>
      </c>
      <c r="P4718">
        <v>2</v>
      </c>
      <c r="Q4718" s="3">
        <v>931</v>
      </c>
      <c r="R4718" s="1" t="s">
        <v>1958</v>
      </c>
      <c r="S4718" s="3">
        <v>96</v>
      </c>
      <c r="T4718">
        <v>3</v>
      </c>
      <c r="U4718" t="str">
        <f>IF(Ecommerce_Sales[[#This Row],[Delivery_Time_Days]]&gt;7,"Delay",IF(Ecommerce_Sales[[#This Row],[Delivery_Time_Days]] = 0,"No delivery",IF(Ecommerce_Sales[[#This Row],[Delivery_Time_Days]]&lt;=7,"On-time")))</f>
        <v>On-time</v>
      </c>
      <c r="V4718" s="7">
        <f>Ecommerce_Sales[[#This Row],[Profit]]/Ecommerce_Sales[[#This Row],[Total_Price]]</f>
        <v>0.3501611170784103</v>
      </c>
      <c r="W4718" s="3">
        <v>326</v>
      </c>
      <c r="X4718" s="3"/>
    </row>
    <row r="4719" spans="1:24" x14ac:dyDescent="0.25">
      <c r="A4719" s="1" t="s">
        <v>11361</v>
      </c>
      <c r="B4719" s="1" t="s">
        <v>976</v>
      </c>
      <c r="C4719" s="1" t="s">
        <v>977</v>
      </c>
      <c r="D4719" s="1" t="s">
        <v>6951</v>
      </c>
      <c r="E4719" s="1" t="s">
        <v>1961</v>
      </c>
      <c r="F4719" s="2">
        <v>45118</v>
      </c>
      <c r="G4719" s="2">
        <v>45044</v>
      </c>
      <c r="H4719" s="2" t="str">
        <f>TEXT(Ecommerce_Sales[[#This Row],[Order_Date]],"mmmm")</f>
        <v>April</v>
      </c>
      <c r="I4719" s="2" t="str">
        <f>TEXT(Ecommerce_Sales[[#This Row],[Order_Date]],"yyyy")</f>
        <v>2023</v>
      </c>
      <c r="J4719" s="2" t="str">
        <f>TEXT(Ecommerce_Sales[[#This Row],[Order_Date]],"mmmm")</f>
        <v>April</v>
      </c>
      <c r="K4719" s="1" t="s">
        <v>1947</v>
      </c>
      <c r="L4719" s="1" t="s">
        <v>11362</v>
      </c>
      <c r="M4719" s="1" t="s">
        <v>1949</v>
      </c>
      <c r="N4719" s="1" t="s">
        <v>1950</v>
      </c>
      <c r="O4719" s="3">
        <v>898</v>
      </c>
      <c r="P4719">
        <v>2</v>
      </c>
      <c r="Q4719" s="3">
        <v>1797</v>
      </c>
      <c r="R4719" s="1" t="s">
        <v>1958</v>
      </c>
      <c r="S4719" s="3">
        <v>185</v>
      </c>
      <c r="T4719">
        <v>2</v>
      </c>
      <c r="U4719" t="str">
        <f>IF(Ecommerce_Sales[[#This Row],[Delivery_Time_Days]]&gt;7,"Delay",IF(Ecommerce_Sales[[#This Row],[Delivery_Time_Days]] = 0,"No delivery",IF(Ecommerce_Sales[[#This Row],[Delivery_Time_Days]]&lt;=7,"On-time")))</f>
        <v>On-time</v>
      </c>
      <c r="V4719" s="7">
        <f>Ecommerce_Sales[[#This Row],[Profit]]/Ecommerce_Sales[[#This Row],[Total_Price]]</f>
        <v>0.40011129660545353</v>
      </c>
      <c r="W4719" s="3">
        <v>719</v>
      </c>
      <c r="X4719" s="3"/>
    </row>
    <row r="4720" spans="1:24" x14ac:dyDescent="0.25">
      <c r="A4720" s="1" t="s">
        <v>11363</v>
      </c>
      <c r="B4720" s="1" t="s">
        <v>513</v>
      </c>
      <c r="C4720" s="1" t="s">
        <v>514</v>
      </c>
      <c r="D4720" s="1" t="s">
        <v>2370</v>
      </c>
      <c r="E4720" s="1" t="s">
        <v>1981</v>
      </c>
      <c r="F4720" s="2">
        <v>45184</v>
      </c>
      <c r="G4720" s="2">
        <v>44982</v>
      </c>
      <c r="H4720" s="2" t="str">
        <f>TEXT(Ecommerce_Sales[[#This Row],[Order_Date]],"mmmm")</f>
        <v>February</v>
      </c>
      <c r="I4720" s="2" t="str">
        <f>TEXT(Ecommerce_Sales[[#This Row],[Order_Date]],"yyyy")</f>
        <v>2023</v>
      </c>
      <c r="J4720" s="2" t="str">
        <f>TEXT(Ecommerce_Sales[[#This Row],[Order_Date]],"mmmm")</f>
        <v>February</v>
      </c>
      <c r="K4720" s="1" t="s">
        <v>1986</v>
      </c>
      <c r="L4720" s="1" t="s">
        <v>7781</v>
      </c>
      <c r="M4720" s="1" t="s">
        <v>2002</v>
      </c>
      <c r="N4720" s="1" t="s">
        <v>1989</v>
      </c>
      <c r="O4720" s="3">
        <v>439</v>
      </c>
      <c r="P4720">
        <v>4</v>
      </c>
      <c r="Q4720" s="3">
        <v>1756</v>
      </c>
      <c r="R4720" s="1" t="s">
        <v>1958</v>
      </c>
      <c r="S4720" s="3">
        <v>252</v>
      </c>
      <c r="U4720" t="str">
        <f>IF(Ecommerce_Sales[[#This Row],[Delivery_Time_Days]]&gt;7,"Delay",IF(Ecommerce_Sales[[#This Row],[Delivery_Time_Days]] = 0,"No delivery",IF(Ecommerce_Sales[[#This Row],[Delivery_Time_Days]]&lt;=7,"On-time")))</f>
        <v>No delivery</v>
      </c>
      <c r="V4720" s="7">
        <f>Ecommerce_Sales[[#This Row],[Profit]]/Ecommerce_Sales[[#This Row],[Total_Price]]</f>
        <v>0.25</v>
      </c>
      <c r="W4720" s="3">
        <v>439</v>
      </c>
      <c r="X4720" s="3"/>
    </row>
    <row r="4721" spans="1:24" x14ac:dyDescent="0.25">
      <c r="A4721" s="1" t="s">
        <v>11364</v>
      </c>
      <c r="B4721" s="1" t="s">
        <v>326</v>
      </c>
      <c r="C4721" s="1" t="s">
        <v>327</v>
      </c>
      <c r="D4721" s="1" t="s">
        <v>2115</v>
      </c>
      <c r="E4721" s="1" t="s">
        <v>1966</v>
      </c>
      <c r="F4721" s="2">
        <v>45138</v>
      </c>
      <c r="G4721" s="2">
        <v>45425</v>
      </c>
      <c r="H4721" s="2" t="str">
        <f>TEXT(Ecommerce_Sales[[#This Row],[Order_Date]],"mmmm")</f>
        <v>May</v>
      </c>
      <c r="I4721" s="2" t="str">
        <f>TEXT(Ecommerce_Sales[[#This Row],[Order_Date]],"yyyy")</f>
        <v>2024</v>
      </c>
      <c r="J4721" s="2" t="str">
        <f>TEXT(Ecommerce_Sales[[#This Row],[Order_Date]],"mmmm")</f>
        <v>May</v>
      </c>
      <c r="K4721" s="1" t="s">
        <v>1947</v>
      </c>
      <c r="L4721" s="1" t="s">
        <v>4148</v>
      </c>
      <c r="M4721" s="1" t="s">
        <v>1988</v>
      </c>
      <c r="N4721" s="1" t="s">
        <v>1989</v>
      </c>
      <c r="O4721" s="3">
        <v>1037</v>
      </c>
      <c r="P4721">
        <v>5</v>
      </c>
      <c r="Q4721" s="3">
        <v>5186</v>
      </c>
      <c r="R4721" s="1" t="s">
        <v>1951</v>
      </c>
      <c r="S4721" s="3">
        <v>679</v>
      </c>
      <c r="T4721">
        <v>8</v>
      </c>
      <c r="U4721" t="str">
        <f>IF(Ecommerce_Sales[[#This Row],[Delivery_Time_Days]]&gt;7,"Delay",IF(Ecommerce_Sales[[#This Row],[Delivery_Time_Days]] = 0,"No delivery",IF(Ecommerce_Sales[[#This Row],[Delivery_Time_Days]]&lt;=7,"On-time")))</f>
        <v>Delay</v>
      </c>
      <c r="V4721" s="7">
        <f>Ecommerce_Sales[[#This Row],[Profit]]/Ecommerce_Sales[[#This Row],[Total_Price]]</f>
        <v>0.25009641342074818</v>
      </c>
      <c r="W4721" s="3">
        <v>1297</v>
      </c>
      <c r="X4721" s="3"/>
    </row>
    <row r="4722" spans="1:24" x14ac:dyDescent="0.25">
      <c r="A4722" s="1" t="s">
        <v>11365</v>
      </c>
      <c r="B4722" s="1" t="s">
        <v>220</v>
      </c>
      <c r="C4722" s="1" t="s">
        <v>221</v>
      </c>
      <c r="D4722" s="1" t="s">
        <v>3989</v>
      </c>
      <c r="E4722" s="1" t="s">
        <v>1981</v>
      </c>
      <c r="F4722" s="2">
        <v>45567</v>
      </c>
      <c r="G4722" s="2">
        <v>45379</v>
      </c>
      <c r="H4722" s="2" t="str">
        <f>TEXT(Ecommerce_Sales[[#This Row],[Order_Date]],"mmmm")</f>
        <v>March</v>
      </c>
      <c r="I4722" s="2" t="str">
        <f>TEXT(Ecommerce_Sales[[#This Row],[Order_Date]],"yyyy")</f>
        <v>2024</v>
      </c>
      <c r="J4722" s="2" t="str">
        <f>TEXT(Ecommerce_Sales[[#This Row],[Order_Date]],"mmmm")</f>
        <v>March</v>
      </c>
      <c r="K4722" s="1" t="s">
        <v>1947</v>
      </c>
      <c r="L4722" s="1" t="s">
        <v>11366</v>
      </c>
      <c r="M4722" s="1" t="s">
        <v>1968</v>
      </c>
      <c r="N4722" s="1" t="s">
        <v>1957</v>
      </c>
      <c r="O4722" s="3">
        <v>443</v>
      </c>
      <c r="P4722">
        <v>2</v>
      </c>
      <c r="Q4722" s="3">
        <v>886</v>
      </c>
      <c r="R4722" s="1" t="s">
        <v>1951</v>
      </c>
      <c r="S4722" s="3">
        <v>61</v>
      </c>
      <c r="T4722">
        <v>3</v>
      </c>
      <c r="U4722" t="str">
        <f>IF(Ecommerce_Sales[[#This Row],[Delivery_Time_Days]]&gt;7,"Delay",IF(Ecommerce_Sales[[#This Row],[Delivery_Time_Days]] = 0,"No delivery",IF(Ecommerce_Sales[[#This Row],[Delivery_Time_Days]]&lt;=7,"On-time")))</f>
        <v>On-time</v>
      </c>
      <c r="V4722" s="7">
        <f>Ecommerce_Sales[[#This Row],[Profit]]/Ecommerce_Sales[[#This Row],[Total_Price]]</f>
        <v>0.15011286681715574</v>
      </c>
      <c r="W4722" s="3">
        <v>133</v>
      </c>
      <c r="X4722" s="3"/>
    </row>
    <row r="4723" spans="1:24" x14ac:dyDescent="0.25">
      <c r="A4723" s="1" t="s">
        <v>11367</v>
      </c>
      <c r="B4723" s="1" t="s">
        <v>74</v>
      </c>
      <c r="C4723" s="1" t="s">
        <v>75</v>
      </c>
      <c r="D4723" s="1" t="s">
        <v>2747</v>
      </c>
      <c r="E4723" s="1" t="s">
        <v>1946</v>
      </c>
      <c r="F4723" s="2">
        <v>45007</v>
      </c>
      <c r="G4723" s="2">
        <v>45245</v>
      </c>
      <c r="H4723" s="2" t="str">
        <f>TEXT(Ecommerce_Sales[[#This Row],[Order_Date]],"mmmm")</f>
        <v>November</v>
      </c>
      <c r="I4723" s="2" t="str">
        <f>TEXT(Ecommerce_Sales[[#This Row],[Order_Date]],"yyyy")</f>
        <v>2023</v>
      </c>
      <c r="J4723" s="2" t="str">
        <f>TEXT(Ecommerce_Sales[[#This Row],[Order_Date]],"mmmm")</f>
        <v>November</v>
      </c>
      <c r="K4723" s="1" t="s">
        <v>1947</v>
      </c>
      <c r="L4723" s="1" t="s">
        <v>11368</v>
      </c>
      <c r="M4723" s="1" t="s">
        <v>2058</v>
      </c>
      <c r="N4723" s="1" t="s">
        <v>1950</v>
      </c>
      <c r="O4723" s="3">
        <v>1328</v>
      </c>
      <c r="P4723">
        <v>7</v>
      </c>
      <c r="Q4723" s="3">
        <v>9296</v>
      </c>
      <c r="R4723" s="1" t="s">
        <v>1951</v>
      </c>
      <c r="S4723" s="3">
        <v>638</v>
      </c>
      <c r="T4723">
        <v>5</v>
      </c>
      <c r="U4723" t="str">
        <f>IF(Ecommerce_Sales[[#This Row],[Delivery_Time_Days]]&gt;7,"Delay",IF(Ecommerce_Sales[[#This Row],[Delivery_Time_Days]] = 0,"No delivery",IF(Ecommerce_Sales[[#This Row],[Delivery_Time_Days]]&lt;=7,"On-time")))</f>
        <v>On-time</v>
      </c>
      <c r="V4723" s="7">
        <f>Ecommerce_Sales[[#This Row],[Profit]]/Ecommerce_Sales[[#This Row],[Total_Price]]</f>
        <v>0.39995697074010328</v>
      </c>
      <c r="W4723" s="3">
        <v>3718</v>
      </c>
      <c r="X4723" s="3"/>
    </row>
    <row r="4724" spans="1:24" x14ac:dyDescent="0.25">
      <c r="A4724" s="1" t="s">
        <v>11369</v>
      </c>
      <c r="B4724" s="1" t="s">
        <v>1207</v>
      </c>
      <c r="C4724" s="1" t="s">
        <v>1208</v>
      </c>
      <c r="D4724" s="1" t="s">
        <v>3471</v>
      </c>
      <c r="E4724" s="1" t="s">
        <v>1981</v>
      </c>
      <c r="F4724" s="2">
        <v>45552</v>
      </c>
      <c r="G4724" s="2">
        <v>45324</v>
      </c>
      <c r="H4724" s="2" t="str">
        <f>TEXT(Ecommerce_Sales[[#This Row],[Order_Date]],"mmmm")</f>
        <v>February</v>
      </c>
      <c r="I4724" s="2" t="str">
        <f>TEXT(Ecommerce_Sales[[#This Row],[Order_Date]],"yyyy")</f>
        <v>2024</v>
      </c>
      <c r="J4724" s="2" t="str">
        <f>TEXT(Ecommerce_Sales[[#This Row],[Order_Date]],"mmmm")</f>
        <v>February</v>
      </c>
      <c r="K4724" s="1" t="s">
        <v>1947</v>
      </c>
      <c r="L4724" s="1" t="s">
        <v>4733</v>
      </c>
      <c r="M4724" s="1" t="s">
        <v>1956</v>
      </c>
      <c r="N4724" s="1" t="s">
        <v>1957</v>
      </c>
      <c r="O4724" s="3">
        <v>246</v>
      </c>
      <c r="P4724">
        <v>1</v>
      </c>
      <c r="Q4724" s="3">
        <v>246</v>
      </c>
      <c r="R4724" s="1" t="s">
        <v>2012</v>
      </c>
      <c r="S4724" s="3">
        <v>34</v>
      </c>
      <c r="T4724">
        <v>2</v>
      </c>
      <c r="U4724" t="str">
        <f>IF(Ecommerce_Sales[[#This Row],[Delivery_Time_Days]]&gt;7,"Delay",IF(Ecommerce_Sales[[#This Row],[Delivery_Time_Days]] = 0,"No delivery",IF(Ecommerce_Sales[[#This Row],[Delivery_Time_Days]]&lt;=7,"On-time")))</f>
        <v>On-time</v>
      </c>
      <c r="V4724" s="7">
        <f>Ecommerce_Sales[[#This Row],[Profit]]/Ecommerce_Sales[[#This Row],[Total_Price]]</f>
        <v>0.15040650406504066</v>
      </c>
      <c r="W4724" s="3">
        <v>37</v>
      </c>
      <c r="X4724" s="3"/>
    </row>
    <row r="4725" spans="1:24" x14ac:dyDescent="0.25">
      <c r="A4725" s="1" t="s">
        <v>11370</v>
      </c>
      <c r="B4725" s="1" t="s">
        <v>1295</v>
      </c>
      <c r="C4725" s="1" t="s">
        <v>1296</v>
      </c>
      <c r="D4725" s="1" t="s">
        <v>6967</v>
      </c>
      <c r="E4725" s="1" t="s">
        <v>1954</v>
      </c>
      <c r="F4725" s="2">
        <v>45111</v>
      </c>
      <c r="G4725" s="2">
        <v>45289</v>
      </c>
      <c r="H4725" s="2" t="str">
        <f>TEXT(Ecommerce_Sales[[#This Row],[Order_Date]],"mmmm")</f>
        <v>December</v>
      </c>
      <c r="I4725" s="2" t="str">
        <f>TEXT(Ecommerce_Sales[[#This Row],[Order_Date]],"yyyy")</f>
        <v>2023</v>
      </c>
      <c r="J4725" s="2" t="str">
        <f>TEXT(Ecommerce_Sales[[#This Row],[Order_Date]],"mmmm")</f>
        <v>December</v>
      </c>
      <c r="K4725" s="1" t="s">
        <v>1986</v>
      </c>
      <c r="L4725" s="1" t="s">
        <v>2359</v>
      </c>
      <c r="M4725" s="1" t="s">
        <v>2002</v>
      </c>
      <c r="N4725" s="1" t="s">
        <v>1989</v>
      </c>
      <c r="O4725" s="3">
        <v>1611</v>
      </c>
      <c r="P4725">
        <v>10</v>
      </c>
      <c r="Q4725" s="3">
        <v>16105</v>
      </c>
      <c r="R4725" s="1" t="s">
        <v>1951</v>
      </c>
      <c r="S4725" s="3">
        <v>1838</v>
      </c>
      <c r="U4725" t="str">
        <f>IF(Ecommerce_Sales[[#This Row],[Delivery_Time_Days]]&gt;7,"Delay",IF(Ecommerce_Sales[[#This Row],[Delivery_Time_Days]] = 0,"No delivery",IF(Ecommerce_Sales[[#This Row],[Delivery_Time_Days]]&lt;=7,"On-time")))</f>
        <v>No delivery</v>
      </c>
      <c r="V4725" s="7">
        <f>Ecommerce_Sales[[#This Row],[Profit]]/Ecommerce_Sales[[#This Row],[Total_Price]]</f>
        <v>0.2499844768705371</v>
      </c>
      <c r="W4725" s="3">
        <v>4026</v>
      </c>
      <c r="X4725" s="3"/>
    </row>
    <row r="4726" spans="1:24" x14ac:dyDescent="0.25">
      <c r="A4726" s="1" t="s">
        <v>11371</v>
      </c>
      <c r="B4726" s="1" t="s">
        <v>2</v>
      </c>
      <c r="C4726" s="1" t="s">
        <v>3</v>
      </c>
      <c r="D4726" s="1" t="s">
        <v>2485</v>
      </c>
      <c r="E4726" s="1" t="s">
        <v>1946</v>
      </c>
      <c r="F4726" s="2">
        <v>45597</v>
      </c>
      <c r="G4726" s="2">
        <v>45148</v>
      </c>
      <c r="H4726" s="2" t="str">
        <f>TEXT(Ecommerce_Sales[[#This Row],[Order_Date]],"mmmm")</f>
        <v>August</v>
      </c>
      <c r="I4726" s="2" t="str">
        <f>TEXT(Ecommerce_Sales[[#This Row],[Order_Date]],"yyyy")</f>
        <v>2023</v>
      </c>
      <c r="J4726" s="2" t="str">
        <f>TEXT(Ecommerce_Sales[[#This Row],[Order_Date]],"mmmm")</f>
        <v>August</v>
      </c>
      <c r="K4726" s="1" t="s">
        <v>1947</v>
      </c>
      <c r="L4726" s="1" t="s">
        <v>11372</v>
      </c>
      <c r="M4726" s="1" t="s">
        <v>1949</v>
      </c>
      <c r="N4726" s="1" t="s">
        <v>1950</v>
      </c>
      <c r="O4726" s="3">
        <v>167</v>
      </c>
      <c r="P4726">
        <v>6</v>
      </c>
      <c r="Q4726" s="3">
        <v>1000</v>
      </c>
      <c r="R4726" s="1" t="s">
        <v>1958</v>
      </c>
      <c r="S4726" s="3">
        <v>127</v>
      </c>
      <c r="T4726">
        <v>4</v>
      </c>
      <c r="U4726" t="str">
        <f>IF(Ecommerce_Sales[[#This Row],[Delivery_Time_Days]]&gt;7,"Delay",IF(Ecommerce_Sales[[#This Row],[Delivery_Time_Days]] = 0,"No delivery",IF(Ecommerce_Sales[[#This Row],[Delivery_Time_Days]]&lt;=7,"On-time")))</f>
        <v>On-time</v>
      </c>
      <c r="V4726" s="7">
        <f>Ecommerce_Sales[[#This Row],[Profit]]/Ecommerce_Sales[[#This Row],[Total_Price]]</f>
        <v>0.4</v>
      </c>
      <c r="W4726" s="3">
        <v>400</v>
      </c>
      <c r="X4726" s="3"/>
    </row>
    <row r="4727" spans="1:24" x14ac:dyDescent="0.25">
      <c r="A4727" s="1" t="s">
        <v>11373</v>
      </c>
      <c r="B4727" s="1" t="s">
        <v>82</v>
      </c>
      <c r="C4727" s="1" t="s">
        <v>83</v>
      </c>
      <c r="D4727" s="1" t="s">
        <v>3221</v>
      </c>
      <c r="E4727" s="1" t="s">
        <v>1946</v>
      </c>
      <c r="F4727" s="2">
        <v>45029</v>
      </c>
      <c r="G4727" s="2">
        <v>45303</v>
      </c>
      <c r="H4727" s="2" t="str">
        <f>TEXT(Ecommerce_Sales[[#This Row],[Order_Date]],"mmmm")</f>
        <v>January</v>
      </c>
      <c r="I4727" s="2" t="str">
        <f>TEXT(Ecommerce_Sales[[#This Row],[Order_Date]],"yyyy")</f>
        <v>2024</v>
      </c>
      <c r="J4727" s="2" t="str">
        <f>TEXT(Ecommerce_Sales[[#This Row],[Order_Date]],"mmmm")</f>
        <v>January</v>
      </c>
      <c r="K4727" s="1" t="s">
        <v>1947</v>
      </c>
      <c r="L4727" s="1" t="s">
        <v>11374</v>
      </c>
      <c r="M4727" s="1" t="s">
        <v>2030</v>
      </c>
      <c r="N4727" s="1" t="s">
        <v>1978</v>
      </c>
      <c r="O4727" s="3">
        <v>42</v>
      </c>
      <c r="P4727">
        <v>2</v>
      </c>
      <c r="Q4727" s="3">
        <v>84</v>
      </c>
      <c r="R4727" s="1" t="s">
        <v>1951</v>
      </c>
      <c r="S4727" s="3">
        <v>11</v>
      </c>
      <c r="T4727">
        <v>6</v>
      </c>
      <c r="U4727" t="str">
        <f>IF(Ecommerce_Sales[[#This Row],[Delivery_Time_Days]]&gt;7,"Delay",IF(Ecommerce_Sales[[#This Row],[Delivery_Time_Days]] = 0,"No delivery",IF(Ecommerce_Sales[[#This Row],[Delivery_Time_Days]]&lt;=7,"On-time")))</f>
        <v>On-time</v>
      </c>
      <c r="V4727" s="7">
        <f>Ecommerce_Sales[[#This Row],[Profit]]/Ecommerce_Sales[[#This Row],[Total_Price]]</f>
        <v>0.35714285714285715</v>
      </c>
      <c r="W4727" s="3">
        <v>30</v>
      </c>
      <c r="X4727" s="3"/>
    </row>
    <row r="4728" spans="1:24" x14ac:dyDescent="0.25">
      <c r="A4728" s="1" t="s">
        <v>11375</v>
      </c>
      <c r="B4728" s="1" t="s">
        <v>106</v>
      </c>
      <c r="C4728" s="1" t="s">
        <v>107</v>
      </c>
      <c r="D4728" s="1" t="s">
        <v>4390</v>
      </c>
      <c r="E4728" s="1" t="s">
        <v>1981</v>
      </c>
      <c r="F4728" s="2">
        <v>45593</v>
      </c>
      <c r="G4728" s="2">
        <v>44969</v>
      </c>
      <c r="H4728" s="2" t="str">
        <f>TEXT(Ecommerce_Sales[[#This Row],[Order_Date]],"mmmm")</f>
        <v>February</v>
      </c>
      <c r="I4728" s="2" t="str">
        <f>TEXT(Ecommerce_Sales[[#This Row],[Order_Date]],"yyyy")</f>
        <v>2023</v>
      </c>
      <c r="J4728" s="2" t="str">
        <f>TEXT(Ecommerce_Sales[[#This Row],[Order_Date]],"mmmm")</f>
        <v>February</v>
      </c>
      <c r="K4728" s="1" t="s">
        <v>1947</v>
      </c>
      <c r="L4728" s="1" t="s">
        <v>11376</v>
      </c>
      <c r="M4728" s="1" t="s">
        <v>2007</v>
      </c>
      <c r="N4728" s="1" t="s">
        <v>1973</v>
      </c>
      <c r="O4728" s="3">
        <v>703</v>
      </c>
      <c r="P4728">
        <v>4</v>
      </c>
      <c r="Q4728" s="3">
        <v>2814</v>
      </c>
      <c r="R4728" s="1" t="s">
        <v>1951</v>
      </c>
      <c r="S4728" s="3">
        <v>348</v>
      </c>
      <c r="T4728">
        <v>4</v>
      </c>
      <c r="U4728" t="str">
        <f>IF(Ecommerce_Sales[[#This Row],[Delivery_Time_Days]]&gt;7,"Delay",IF(Ecommerce_Sales[[#This Row],[Delivery_Time_Days]] = 0,"No delivery",IF(Ecommerce_Sales[[#This Row],[Delivery_Time_Days]]&lt;=7,"On-time")))</f>
        <v>On-time</v>
      </c>
      <c r="V4728" s="7">
        <f>Ecommerce_Sales[[#This Row],[Profit]]/Ecommerce_Sales[[#This Row],[Total_Price]]</f>
        <v>0.29992892679459843</v>
      </c>
      <c r="W4728" s="3">
        <v>844</v>
      </c>
      <c r="X4728" s="3"/>
    </row>
    <row r="4729" spans="1:24" x14ac:dyDescent="0.25">
      <c r="A4729" s="1" t="s">
        <v>11377</v>
      </c>
      <c r="B4729" s="1" t="s">
        <v>912</v>
      </c>
      <c r="C4729" s="1" t="s">
        <v>913</v>
      </c>
      <c r="D4729" s="1" t="s">
        <v>2427</v>
      </c>
      <c r="E4729" s="1" t="s">
        <v>1961</v>
      </c>
      <c r="F4729" s="2">
        <v>45458</v>
      </c>
      <c r="G4729" s="2">
        <v>45431</v>
      </c>
      <c r="H4729" s="2" t="str">
        <f>TEXT(Ecommerce_Sales[[#This Row],[Order_Date]],"mmmm")</f>
        <v>May</v>
      </c>
      <c r="I4729" s="2" t="str">
        <f>TEXT(Ecommerce_Sales[[#This Row],[Order_Date]],"yyyy")</f>
        <v>2024</v>
      </c>
      <c r="J4729" s="2" t="str">
        <f>TEXT(Ecommerce_Sales[[#This Row],[Order_Date]],"mmmm")</f>
        <v>May</v>
      </c>
      <c r="K4729" s="1" t="s">
        <v>1947</v>
      </c>
      <c r="L4729" s="1" t="s">
        <v>11378</v>
      </c>
      <c r="M4729" s="1" t="s">
        <v>1983</v>
      </c>
      <c r="N4729" s="1" t="s">
        <v>1950</v>
      </c>
      <c r="O4729" s="3">
        <v>755</v>
      </c>
      <c r="P4729">
        <v>4</v>
      </c>
      <c r="Q4729" s="3">
        <v>3020</v>
      </c>
      <c r="R4729" s="1" t="s">
        <v>1958</v>
      </c>
      <c r="S4729" s="3">
        <v>361</v>
      </c>
      <c r="T4729">
        <v>9</v>
      </c>
      <c r="U4729" t="str">
        <f>IF(Ecommerce_Sales[[#This Row],[Delivery_Time_Days]]&gt;7,"Delay",IF(Ecommerce_Sales[[#This Row],[Delivery_Time_Days]] = 0,"No delivery",IF(Ecommerce_Sales[[#This Row],[Delivery_Time_Days]]&lt;=7,"On-time")))</f>
        <v>Delay</v>
      </c>
      <c r="V4729" s="7">
        <f>Ecommerce_Sales[[#This Row],[Profit]]/Ecommerce_Sales[[#This Row],[Total_Price]]</f>
        <v>0.4</v>
      </c>
      <c r="W4729" s="3">
        <v>1208</v>
      </c>
      <c r="X4729" s="3"/>
    </row>
    <row r="4730" spans="1:24" x14ac:dyDescent="0.25">
      <c r="A4730" s="1" t="s">
        <v>11379</v>
      </c>
      <c r="B4730" s="1" t="s">
        <v>22</v>
      </c>
      <c r="C4730" s="1" t="s">
        <v>23</v>
      </c>
      <c r="D4730" s="1" t="s">
        <v>4747</v>
      </c>
      <c r="E4730" s="1" t="s">
        <v>1966</v>
      </c>
      <c r="F4730" s="2">
        <v>45527</v>
      </c>
      <c r="G4730" s="2">
        <v>45396</v>
      </c>
      <c r="H4730" s="2" t="str">
        <f>TEXT(Ecommerce_Sales[[#This Row],[Order_Date]],"mmmm")</f>
        <v>April</v>
      </c>
      <c r="I4730" s="2" t="str">
        <f>TEXT(Ecommerce_Sales[[#This Row],[Order_Date]],"yyyy")</f>
        <v>2024</v>
      </c>
      <c r="J4730" s="2" t="str">
        <f>TEXT(Ecommerce_Sales[[#This Row],[Order_Date]],"mmmm")</f>
        <v>April</v>
      </c>
      <c r="K4730" s="1" t="s">
        <v>1947</v>
      </c>
      <c r="L4730" s="1" t="s">
        <v>11380</v>
      </c>
      <c r="M4730" s="1" t="s">
        <v>2079</v>
      </c>
      <c r="N4730" s="1" t="s">
        <v>1973</v>
      </c>
      <c r="O4730" s="3">
        <v>782</v>
      </c>
      <c r="P4730">
        <v>4</v>
      </c>
      <c r="Q4730" s="3">
        <v>3130</v>
      </c>
      <c r="R4730" s="1" t="s">
        <v>1951</v>
      </c>
      <c r="S4730" s="3">
        <v>312</v>
      </c>
      <c r="T4730">
        <v>10</v>
      </c>
      <c r="U4730" t="str">
        <f>IF(Ecommerce_Sales[[#This Row],[Delivery_Time_Days]]&gt;7,"Delay",IF(Ecommerce_Sales[[#This Row],[Delivery_Time_Days]] = 0,"No delivery",IF(Ecommerce_Sales[[#This Row],[Delivery_Time_Days]]&lt;=7,"On-time")))</f>
        <v>Delay</v>
      </c>
      <c r="V4730" s="7">
        <f>Ecommerce_Sales[[#This Row],[Profit]]/Ecommerce_Sales[[#This Row],[Total_Price]]</f>
        <v>0.3</v>
      </c>
      <c r="W4730" s="3">
        <v>939</v>
      </c>
      <c r="X4730" s="3"/>
    </row>
    <row r="4731" spans="1:24" x14ac:dyDescent="0.25">
      <c r="A4731" s="1" t="s">
        <v>11381</v>
      </c>
      <c r="B4731" s="1" t="s">
        <v>216</v>
      </c>
      <c r="C4731" s="1" t="s">
        <v>217</v>
      </c>
      <c r="D4731" s="1" t="s">
        <v>4484</v>
      </c>
      <c r="E4731" s="1" t="s">
        <v>2005</v>
      </c>
      <c r="F4731" s="2">
        <v>44948</v>
      </c>
      <c r="G4731" s="2">
        <v>45223</v>
      </c>
      <c r="H4731" s="2" t="str">
        <f>TEXT(Ecommerce_Sales[[#This Row],[Order_Date]],"mmmm")</f>
        <v>October</v>
      </c>
      <c r="I4731" s="2" t="str">
        <f>TEXT(Ecommerce_Sales[[#This Row],[Order_Date]],"yyyy")</f>
        <v>2023</v>
      </c>
      <c r="J4731" s="2" t="str">
        <f>TEXT(Ecommerce_Sales[[#This Row],[Order_Date]],"mmmm")</f>
        <v>October</v>
      </c>
      <c r="K4731" s="1" t="s">
        <v>1947</v>
      </c>
      <c r="L4731" s="1" t="s">
        <v>5190</v>
      </c>
      <c r="M4731" s="1" t="s">
        <v>2072</v>
      </c>
      <c r="N4731" s="1" t="s">
        <v>1950</v>
      </c>
      <c r="O4731" s="3">
        <v>473</v>
      </c>
      <c r="P4731">
        <v>1</v>
      </c>
      <c r="Q4731" s="3">
        <v>473</v>
      </c>
      <c r="R4731" s="1" t="s">
        <v>1958</v>
      </c>
      <c r="S4731" s="3">
        <v>51</v>
      </c>
      <c r="T4731">
        <v>8</v>
      </c>
      <c r="U4731" t="str">
        <f>IF(Ecommerce_Sales[[#This Row],[Delivery_Time_Days]]&gt;7,"Delay",IF(Ecommerce_Sales[[#This Row],[Delivery_Time_Days]] = 0,"No delivery",IF(Ecommerce_Sales[[#This Row],[Delivery_Time_Days]]&lt;=7,"On-time")))</f>
        <v>Delay</v>
      </c>
      <c r="V4731" s="7">
        <f>Ecommerce_Sales[[#This Row],[Profit]]/Ecommerce_Sales[[#This Row],[Total_Price]]</f>
        <v>0.39957716701902746</v>
      </c>
      <c r="W4731" s="3">
        <v>189</v>
      </c>
      <c r="X4731" s="3"/>
    </row>
    <row r="4732" spans="1:24" x14ac:dyDescent="0.25">
      <c r="A4732" s="1" t="s">
        <v>11382</v>
      </c>
      <c r="B4732" s="1" t="s">
        <v>1782</v>
      </c>
      <c r="C4732" s="1" t="s">
        <v>1783</v>
      </c>
      <c r="D4732" s="1" t="s">
        <v>3337</v>
      </c>
      <c r="E4732" s="1" t="s">
        <v>1954</v>
      </c>
      <c r="F4732" s="2">
        <v>45520</v>
      </c>
      <c r="G4732" s="2">
        <v>45174</v>
      </c>
      <c r="H4732" s="2" t="str">
        <f>TEXT(Ecommerce_Sales[[#This Row],[Order_Date]],"mmmm")</f>
        <v>September</v>
      </c>
      <c r="I4732" s="2" t="str">
        <f>TEXT(Ecommerce_Sales[[#This Row],[Order_Date]],"yyyy")</f>
        <v>2023</v>
      </c>
      <c r="J4732" s="2" t="str">
        <f>TEXT(Ecommerce_Sales[[#This Row],[Order_Date]],"mmmm")</f>
        <v>September</v>
      </c>
      <c r="K4732" s="1" t="s">
        <v>1947</v>
      </c>
      <c r="L4732" s="1" t="s">
        <v>4592</v>
      </c>
      <c r="M4732" s="1" t="s">
        <v>1968</v>
      </c>
      <c r="N4732" s="1" t="s">
        <v>1957</v>
      </c>
      <c r="O4732" s="3">
        <v>685</v>
      </c>
      <c r="P4732">
        <v>2</v>
      </c>
      <c r="Q4732" s="3">
        <v>1370</v>
      </c>
      <c r="R4732" s="1" t="s">
        <v>2016</v>
      </c>
      <c r="S4732" s="3">
        <v>173</v>
      </c>
      <c r="T4732">
        <v>2</v>
      </c>
      <c r="U4732" t="str">
        <f>IF(Ecommerce_Sales[[#This Row],[Delivery_Time_Days]]&gt;7,"Delay",IF(Ecommerce_Sales[[#This Row],[Delivery_Time_Days]] = 0,"No delivery",IF(Ecommerce_Sales[[#This Row],[Delivery_Time_Days]]&lt;=7,"On-time")))</f>
        <v>On-time</v>
      </c>
      <c r="V4732" s="7">
        <f>Ecommerce_Sales[[#This Row],[Profit]]/Ecommerce_Sales[[#This Row],[Total_Price]]</f>
        <v>0.14963503649635038</v>
      </c>
      <c r="W4732" s="3">
        <v>205</v>
      </c>
      <c r="X4732" s="3"/>
    </row>
    <row r="4733" spans="1:24" x14ac:dyDescent="0.25">
      <c r="A4733" s="1" t="s">
        <v>11383</v>
      </c>
      <c r="B4733" s="1" t="s">
        <v>254</v>
      </c>
      <c r="C4733" s="1" t="s">
        <v>255</v>
      </c>
      <c r="D4733" s="1" t="s">
        <v>6860</v>
      </c>
      <c r="E4733" s="1" t="s">
        <v>1966</v>
      </c>
      <c r="F4733" s="2">
        <v>45645</v>
      </c>
      <c r="G4733" s="2">
        <v>45400</v>
      </c>
      <c r="H4733" s="2" t="str">
        <f>TEXT(Ecommerce_Sales[[#This Row],[Order_Date]],"mmmm")</f>
        <v>April</v>
      </c>
      <c r="I4733" s="2" t="str">
        <f>TEXT(Ecommerce_Sales[[#This Row],[Order_Date]],"yyyy")</f>
        <v>2024</v>
      </c>
      <c r="J4733" s="2" t="str">
        <f>TEXT(Ecommerce_Sales[[#This Row],[Order_Date]],"mmmm")</f>
        <v>April</v>
      </c>
      <c r="K4733" s="1" t="s">
        <v>1947</v>
      </c>
      <c r="L4733" s="1" t="s">
        <v>11384</v>
      </c>
      <c r="M4733" s="1" t="s">
        <v>2002</v>
      </c>
      <c r="N4733" s="1" t="s">
        <v>1989</v>
      </c>
      <c r="O4733" s="3">
        <v>986</v>
      </c>
      <c r="P4733">
        <v>1</v>
      </c>
      <c r="Q4733" s="3">
        <v>986</v>
      </c>
      <c r="R4733" s="1" t="s">
        <v>1951</v>
      </c>
      <c r="S4733" s="3">
        <v>62</v>
      </c>
      <c r="T4733">
        <v>6</v>
      </c>
      <c r="U4733" t="str">
        <f>IF(Ecommerce_Sales[[#This Row],[Delivery_Time_Days]]&gt;7,"Delay",IF(Ecommerce_Sales[[#This Row],[Delivery_Time_Days]] = 0,"No delivery",IF(Ecommerce_Sales[[#This Row],[Delivery_Time_Days]]&lt;=7,"On-time")))</f>
        <v>On-time</v>
      </c>
      <c r="V4733" s="7">
        <f>Ecommerce_Sales[[#This Row],[Profit]]/Ecommerce_Sales[[#This Row],[Total_Price]]</f>
        <v>0.25050709939148075</v>
      </c>
      <c r="W4733" s="3">
        <v>247</v>
      </c>
      <c r="X4733" s="3"/>
    </row>
    <row r="4734" spans="1:24" x14ac:dyDescent="0.25">
      <c r="A4734" s="1" t="s">
        <v>11385</v>
      </c>
      <c r="B4734" s="1" t="s">
        <v>1343</v>
      </c>
      <c r="C4734" s="1" t="s">
        <v>1344</v>
      </c>
      <c r="D4734" s="1" t="s">
        <v>2628</v>
      </c>
      <c r="E4734" s="1" t="s">
        <v>1996</v>
      </c>
      <c r="F4734" s="2">
        <v>44999</v>
      </c>
      <c r="G4734" s="2">
        <v>44969</v>
      </c>
      <c r="H4734" s="2" t="str">
        <f>TEXT(Ecommerce_Sales[[#This Row],[Order_Date]],"mmmm")</f>
        <v>February</v>
      </c>
      <c r="I4734" s="2" t="str">
        <f>TEXT(Ecommerce_Sales[[#This Row],[Order_Date]],"yyyy")</f>
        <v>2023</v>
      </c>
      <c r="J4734" s="2" t="str">
        <f>TEXT(Ecommerce_Sales[[#This Row],[Order_Date]],"mmmm")</f>
        <v>February</v>
      </c>
      <c r="K4734" s="1" t="s">
        <v>1947</v>
      </c>
      <c r="L4734" s="1" t="s">
        <v>11386</v>
      </c>
      <c r="M4734" s="1" t="s">
        <v>1988</v>
      </c>
      <c r="N4734" s="1" t="s">
        <v>1989</v>
      </c>
      <c r="O4734" s="3">
        <v>728</v>
      </c>
      <c r="P4734">
        <v>1</v>
      </c>
      <c r="Q4734" s="3">
        <v>728</v>
      </c>
      <c r="R4734" s="1" t="s">
        <v>1951</v>
      </c>
      <c r="S4734" s="3">
        <v>59</v>
      </c>
      <c r="T4734">
        <v>9</v>
      </c>
      <c r="U4734" t="str">
        <f>IF(Ecommerce_Sales[[#This Row],[Delivery_Time_Days]]&gt;7,"Delay",IF(Ecommerce_Sales[[#This Row],[Delivery_Time_Days]] = 0,"No delivery",IF(Ecommerce_Sales[[#This Row],[Delivery_Time_Days]]&lt;=7,"On-time")))</f>
        <v>Delay</v>
      </c>
      <c r="V4734" s="7">
        <f>Ecommerce_Sales[[#This Row],[Profit]]/Ecommerce_Sales[[#This Row],[Total_Price]]</f>
        <v>0.25</v>
      </c>
      <c r="W4734" s="3">
        <v>182</v>
      </c>
      <c r="X4734" s="3"/>
    </row>
    <row r="4735" spans="1:24" x14ac:dyDescent="0.25">
      <c r="A4735" s="1" t="s">
        <v>11387</v>
      </c>
      <c r="B4735" s="1" t="s">
        <v>126</v>
      </c>
      <c r="C4735" s="1" t="s">
        <v>127</v>
      </c>
      <c r="D4735" s="1" t="s">
        <v>3960</v>
      </c>
      <c r="E4735" s="1" t="s">
        <v>1954</v>
      </c>
      <c r="F4735" s="2">
        <v>45289</v>
      </c>
      <c r="G4735" s="2">
        <v>45031</v>
      </c>
      <c r="H4735" s="2" t="str">
        <f>TEXT(Ecommerce_Sales[[#This Row],[Order_Date]],"mmmm")</f>
        <v>April</v>
      </c>
      <c r="I4735" s="2" t="str">
        <f>TEXT(Ecommerce_Sales[[#This Row],[Order_Date]],"yyyy")</f>
        <v>2023</v>
      </c>
      <c r="J4735" s="2" t="str">
        <f>TEXT(Ecommerce_Sales[[#This Row],[Order_Date]],"mmmm")</f>
        <v>April</v>
      </c>
      <c r="K4735" s="1" t="s">
        <v>1947</v>
      </c>
      <c r="L4735" s="1" t="s">
        <v>11388</v>
      </c>
      <c r="M4735" s="1" t="s">
        <v>1988</v>
      </c>
      <c r="N4735" s="1" t="s">
        <v>1989</v>
      </c>
      <c r="O4735" s="3">
        <v>31</v>
      </c>
      <c r="P4735">
        <v>1</v>
      </c>
      <c r="Q4735" s="3">
        <v>31</v>
      </c>
      <c r="R4735" s="1" t="s">
        <v>2012</v>
      </c>
      <c r="S4735" s="3">
        <v>2</v>
      </c>
      <c r="T4735">
        <v>5</v>
      </c>
      <c r="U4735" t="str">
        <f>IF(Ecommerce_Sales[[#This Row],[Delivery_Time_Days]]&gt;7,"Delay",IF(Ecommerce_Sales[[#This Row],[Delivery_Time_Days]] = 0,"No delivery",IF(Ecommerce_Sales[[#This Row],[Delivery_Time_Days]]&lt;=7,"On-time")))</f>
        <v>On-time</v>
      </c>
      <c r="V4735" s="7">
        <f>Ecommerce_Sales[[#This Row],[Profit]]/Ecommerce_Sales[[#This Row],[Total_Price]]</f>
        <v>0.25806451612903225</v>
      </c>
      <c r="W4735" s="3">
        <v>8</v>
      </c>
      <c r="X4735" s="3"/>
    </row>
    <row r="4736" spans="1:24" x14ac:dyDescent="0.25">
      <c r="A4736" s="1" t="s">
        <v>11389</v>
      </c>
      <c r="B4736" s="1" t="s">
        <v>854</v>
      </c>
      <c r="C4736" s="1" t="s">
        <v>855</v>
      </c>
      <c r="D4736" s="1" t="s">
        <v>4150</v>
      </c>
      <c r="E4736" s="1" t="s">
        <v>1954</v>
      </c>
      <c r="F4736" s="2">
        <v>45369</v>
      </c>
      <c r="G4736" s="2">
        <v>45550</v>
      </c>
      <c r="H4736" s="2" t="str">
        <f>TEXT(Ecommerce_Sales[[#This Row],[Order_Date]],"mmmm")</f>
        <v>September</v>
      </c>
      <c r="I4736" s="2" t="str">
        <f>TEXT(Ecommerce_Sales[[#This Row],[Order_Date]],"yyyy")</f>
        <v>2024</v>
      </c>
      <c r="J4736" s="2" t="str">
        <f>TEXT(Ecommerce_Sales[[#This Row],[Order_Date]],"mmmm")</f>
        <v>September</v>
      </c>
      <c r="K4736" s="1" t="s">
        <v>1947</v>
      </c>
      <c r="L4736" s="1" t="s">
        <v>11390</v>
      </c>
      <c r="M4736" s="1" t="s">
        <v>2058</v>
      </c>
      <c r="N4736" s="1" t="s">
        <v>1950</v>
      </c>
      <c r="O4736" s="3">
        <v>94</v>
      </c>
      <c r="P4736">
        <v>1</v>
      </c>
      <c r="Q4736" s="3">
        <v>94</v>
      </c>
      <c r="R4736" s="1" t="s">
        <v>2016</v>
      </c>
      <c r="S4736" s="3">
        <v>14</v>
      </c>
      <c r="T4736">
        <v>6</v>
      </c>
      <c r="U4736" t="str">
        <f>IF(Ecommerce_Sales[[#This Row],[Delivery_Time_Days]]&gt;7,"Delay",IF(Ecommerce_Sales[[#This Row],[Delivery_Time_Days]] = 0,"No delivery",IF(Ecommerce_Sales[[#This Row],[Delivery_Time_Days]]&lt;=7,"On-time")))</f>
        <v>On-time</v>
      </c>
      <c r="V4736" s="7">
        <f>Ecommerce_Sales[[#This Row],[Profit]]/Ecommerce_Sales[[#This Row],[Total_Price]]</f>
        <v>0.39361702127659576</v>
      </c>
      <c r="W4736" s="3">
        <v>37</v>
      </c>
      <c r="X4736" s="3"/>
    </row>
    <row r="4737" spans="1:24" x14ac:dyDescent="0.25">
      <c r="A4737" s="1" t="s">
        <v>11391</v>
      </c>
      <c r="B4737" s="1" t="s">
        <v>783</v>
      </c>
      <c r="C4737" s="1" t="s">
        <v>784</v>
      </c>
      <c r="D4737" s="1" t="s">
        <v>3433</v>
      </c>
      <c r="E4737" s="1" t="s">
        <v>1961</v>
      </c>
      <c r="F4737" s="2">
        <v>45152</v>
      </c>
      <c r="G4737" s="2">
        <v>45082</v>
      </c>
      <c r="H4737" s="2" t="str">
        <f>TEXT(Ecommerce_Sales[[#This Row],[Order_Date]],"mmmm")</f>
        <v>June</v>
      </c>
      <c r="I4737" s="2" t="str">
        <f>TEXT(Ecommerce_Sales[[#This Row],[Order_Date]],"yyyy")</f>
        <v>2023</v>
      </c>
      <c r="J4737" s="2" t="str">
        <f>TEXT(Ecommerce_Sales[[#This Row],[Order_Date]],"mmmm")</f>
        <v>June</v>
      </c>
      <c r="K4737" s="1" t="s">
        <v>1947</v>
      </c>
      <c r="L4737" s="1" t="s">
        <v>5779</v>
      </c>
      <c r="M4737" s="1" t="s">
        <v>2104</v>
      </c>
      <c r="N4737" s="1" t="s">
        <v>1978</v>
      </c>
      <c r="O4737" s="3">
        <v>933</v>
      </c>
      <c r="P4737">
        <v>2</v>
      </c>
      <c r="Q4737" s="3">
        <v>1866</v>
      </c>
      <c r="R4737" s="1" t="s">
        <v>2012</v>
      </c>
      <c r="S4737" s="3">
        <v>191</v>
      </c>
      <c r="T4737">
        <v>2</v>
      </c>
      <c r="U4737" t="str">
        <f>IF(Ecommerce_Sales[[#This Row],[Delivery_Time_Days]]&gt;7,"Delay",IF(Ecommerce_Sales[[#This Row],[Delivery_Time_Days]] = 0,"No delivery",IF(Ecommerce_Sales[[#This Row],[Delivery_Time_Days]]&lt;=7,"On-time")))</f>
        <v>On-time</v>
      </c>
      <c r="V4737" s="7">
        <f>Ecommerce_Sales[[#This Row],[Profit]]/Ecommerce_Sales[[#This Row],[Total_Price]]</f>
        <v>0.34994640943194</v>
      </c>
      <c r="W4737" s="3">
        <v>653</v>
      </c>
      <c r="X4737" s="3"/>
    </row>
    <row r="4738" spans="1:24" x14ac:dyDescent="0.25">
      <c r="A4738" s="1" t="s">
        <v>11392</v>
      </c>
      <c r="B4738" s="1" t="s">
        <v>1343</v>
      </c>
      <c r="C4738" s="1" t="s">
        <v>1344</v>
      </c>
      <c r="D4738" s="1" t="s">
        <v>2628</v>
      </c>
      <c r="E4738" s="1" t="s">
        <v>1996</v>
      </c>
      <c r="F4738" s="2">
        <v>44999</v>
      </c>
      <c r="G4738" s="2">
        <v>45343</v>
      </c>
      <c r="H4738" s="2" t="str">
        <f>TEXT(Ecommerce_Sales[[#This Row],[Order_Date]],"mmmm")</f>
        <v>February</v>
      </c>
      <c r="I4738" s="2" t="str">
        <f>TEXT(Ecommerce_Sales[[#This Row],[Order_Date]],"yyyy")</f>
        <v>2024</v>
      </c>
      <c r="J4738" s="2" t="str">
        <f>TEXT(Ecommerce_Sales[[#This Row],[Order_Date]],"mmmm")</f>
        <v>February</v>
      </c>
      <c r="K4738" s="1" t="s">
        <v>1947</v>
      </c>
      <c r="L4738" s="1" t="s">
        <v>9765</v>
      </c>
      <c r="M4738" s="1" t="s">
        <v>2047</v>
      </c>
      <c r="N4738" s="1" t="s">
        <v>1989</v>
      </c>
      <c r="O4738" s="3">
        <v>120</v>
      </c>
      <c r="P4738">
        <v>2</v>
      </c>
      <c r="Q4738" s="3">
        <v>240</v>
      </c>
      <c r="R4738" s="1" t="s">
        <v>2016</v>
      </c>
      <c r="S4738" s="3">
        <v>33</v>
      </c>
      <c r="T4738">
        <v>4</v>
      </c>
      <c r="U4738" t="str">
        <f>IF(Ecommerce_Sales[[#This Row],[Delivery_Time_Days]]&gt;7,"Delay",IF(Ecommerce_Sales[[#This Row],[Delivery_Time_Days]] = 0,"No delivery",IF(Ecommerce_Sales[[#This Row],[Delivery_Time_Days]]&lt;=7,"On-time")))</f>
        <v>On-time</v>
      </c>
      <c r="V4738" s="7">
        <f>Ecommerce_Sales[[#This Row],[Profit]]/Ecommerce_Sales[[#This Row],[Total_Price]]</f>
        <v>0.25</v>
      </c>
      <c r="W4738" s="3">
        <v>60</v>
      </c>
      <c r="X4738" s="3"/>
    </row>
    <row r="4739" spans="1:24" x14ac:dyDescent="0.25">
      <c r="A4739" s="1" t="s">
        <v>11393</v>
      </c>
      <c r="B4739" s="1" t="s">
        <v>70</v>
      </c>
      <c r="C4739" s="1" t="s">
        <v>71</v>
      </c>
      <c r="D4739" s="1" t="s">
        <v>3863</v>
      </c>
      <c r="E4739" s="1" t="s">
        <v>1954</v>
      </c>
      <c r="F4739" s="2">
        <v>45441</v>
      </c>
      <c r="G4739" s="2">
        <v>45369</v>
      </c>
      <c r="H4739" s="2" t="str">
        <f>TEXT(Ecommerce_Sales[[#This Row],[Order_Date]],"mmmm")</f>
        <v>March</v>
      </c>
      <c r="I4739" s="2" t="str">
        <f>TEXT(Ecommerce_Sales[[#This Row],[Order_Date]],"yyyy")</f>
        <v>2024</v>
      </c>
      <c r="J4739" s="2" t="str">
        <f>TEXT(Ecommerce_Sales[[#This Row],[Order_Date]],"mmmm")</f>
        <v>March</v>
      </c>
      <c r="K4739" s="1" t="s">
        <v>1947</v>
      </c>
      <c r="L4739" s="1" t="s">
        <v>11394</v>
      </c>
      <c r="M4739" s="1" t="s">
        <v>2247</v>
      </c>
      <c r="N4739" s="1" t="s">
        <v>1957</v>
      </c>
      <c r="O4739" s="3">
        <v>540</v>
      </c>
      <c r="P4739">
        <v>3</v>
      </c>
      <c r="Q4739" s="3">
        <v>1619</v>
      </c>
      <c r="R4739" s="1" t="s">
        <v>1958</v>
      </c>
      <c r="S4739" s="3">
        <v>83</v>
      </c>
      <c r="T4739">
        <v>5</v>
      </c>
      <c r="U4739" t="str">
        <f>IF(Ecommerce_Sales[[#This Row],[Delivery_Time_Days]]&gt;7,"Delay",IF(Ecommerce_Sales[[#This Row],[Delivery_Time_Days]] = 0,"No delivery",IF(Ecommerce_Sales[[#This Row],[Delivery_Time_Days]]&lt;=7,"On-time")))</f>
        <v>On-time</v>
      </c>
      <c r="V4739" s="7">
        <f>Ecommerce_Sales[[#This Row],[Profit]]/Ecommerce_Sales[[#This Row],[Total_Price]]</f>
        <v>0.15009264978381717</v>
      </c>
      <c r="W4739" s="3">
        <v>243</v>
      </c>
      <c r="X4739" s="3"/>
    </row>
    <row r="4740" spans="1:24" x14ac:dyDescent="0.25">
      <c r="A4740" s="1" t="s">
        <v>11395</v>
      </c>
      <c r="B4740" s="1" t="s">
        <v>1321</v>
      </c>
      <c r="C4740" s="1" t="s">
        <v>1322</v>
      </c>
      <c r="D4740" s="1" t="s">
        <v>2317</v>
      </c>
      <c r="E4740" s="1" t="s">
        <v>1996</v>
      </c>
      <c r="F4740" s="2">
        <v>45489</v>
      </c>
      <c r="G4740" s="2">
        <v>45018</v>
      </c>
      <c r="H4740" s="2" t="str">
        <f>TEXT(Ecommerce_Sales[[#This Row],[Order_Date]],"mmmm")</f>
        <v>April</v>
      </c>
      <c r="I4740" s="2" t="str">
        <f>TEXT(Ecommerce_Sales[[#This Row],[Order_Date]],"yyyy")</f>
        <v>2023</v>
      </c>
      <c r="J4740" s="2" t="str">
        <f>TEXT(Ecommerce_Sales[[#This Row],[Order_Date]],"mmmm")</f>
        <v>April</v>
      </c>
      <c r="K4740" s="1" t="s">
        <v>1947</v>
      </c>
      <c r="L4740" s="1" t="s">
        <v>4750</v>
      </c>
      <c r="M4740" s="1" t="s">
        <v>2072</v>
      </c>
      <c r="N4740" s="1" t="s">
        <v>1950</v>
      </c>
      <c r="O4740" s="3">
        <v>547</v>
      </c>
      <c r="P4740">
        <v>3</v>
      </c>
      <c r="Q4740" s="3">
        <v>1641</v>
      </c>
      <c r="R4740" s="1" t="s">
        <v>1951</v>
      </c>
      <c r="S4740" s="3">
        <v>208</v>
      </c>
      <c r="T4740">
        <v>2</v>
      </c>
      <c r="U4740" t="str">
        <f>IF(Ecommerce_Sales[[#This Row],[Delivery_Time_Days]]&gt;7,"Delay",IF(Ecommerce_Sales[[#This Row],[Delivery_Time_Days]] = 0,"No delivery",IF(Ecommerce_Sales[[#This Row],[Delivery_Time_Days]]&lt;=7,"On-time")))</f>
        <v>On-time</v>
      </c>
      <c r="V4740" s="7">
        <f>Ecommerce_Sales[[#This Row],[Profit]]/Ecommerce_Sales[[#This Row],[Total_Price]]</f>
        <v>0.39975624619134675</v>
      </c>
      <c r="W4740" s="3">
        <v>656</v>
      </c>
      <c r="X4740" s="3"/>
    </row>
    <row r="4741" spans="1:24" x14ac:dyDescent="0.25">
      <c r="A4741" s="1" t="s">
        <v>11396</v>
      </c>
      <c r="B4741" s="1" t="s">
        <v>1015</v>
      </c>
      <c r="C4741" s="1" t="s">
        <v>1016</v>
      </c>
      <c r="D4741" s="1" t="s">
        <v>5339</v>
      </c>
      <c r="E4741" s="1" t="s">
        <v>2005</v>
      </c>
      <c r="F4741" s="2">
        <v>44988</v>
      </c>
      <c r="G4741" s="2">
        <v>45251</v>
      </c>
      <c r="H4741" s="2" t="str">
        <f>TEXT(Ecommerce_Sales[[#This Row],[Order_Date]],"mmmm")</f>
        <v>November</v>
      </c>
      <c r="I4741" s="2" t="str">
        <f>TEXT(Ecommerce_Sales[[#This Row],[Order_Date]],"yyyy")</f>
        <v>2023</v>
      </c>
      <c r="J4741" s="2" t="str">
        <f>TEXT(Ecommerce_Sales[[#This Row],[Order_Date]],"mmmm")</f>
        <v>November</v>
      </c>
      <c r="K4741" s="1" t="s">
        <v>1947</v>
      </c>
      <c r="L4741" s="1" t="s">
        <v>11397</v>
      </c>
      <c r="M4741" s="1" t="s">
        <v>1963</v>
      </c>
      <c r="N4741" s="1" t="s">
        <v>1957</v>
      </c>
      <c r="O4741" s="3">
        <v>31</v>
      </c>
      <c r="P4741">
        <v>3</v>
      </c>
      <c r="Q4741" s="3">
        <v>92</v>
      </c>
      <c r="R4741" s="1" t="s">
        <v>1958</v>
      </c>
      <c r="S4741" s="3">
        <v>6</v>
      </c>
      <c r="T4741">
        <v>3</v>
      </c>
      <c r="U4741" t="str">
        <f>IF(Ecommerce_Sales[[#This Row],[Delivery_Time_Days]]&gt;7,"Delay",IF(Ecommerce_Sales[[#This Row],[Delivery_Time_Days]] = 0,"No delivery",IF(Ecommerce_Sales[[#This Row],[Delivery_Time_Days]]&lt;=7,"On-time")))</f>
        <v>On-time</v>
      </c>
      <c r="V4741" s="7">
        <f>Ecommerce_Sales[[#This Row],[Profit]]/Ecommerce_Sales[[#This Row],[Total_Price]]</f>
        <v>0.15217391304347827</v>
      </c>
      <c r="W4741" s="3">
        <v>14</v>
      </c>
      <c r="X4741" s="3"/>
    </row>
    <row r="4742" spans="1:24" x14ac:dyDescent="0.25">
      <c r="A4742" s="1" t="s">
        <v>11398</v>
      </c>
      <c r="B4742" s="1" t="s">
        <v>354</v>
      </c>
      <c r="C4742" s="1" t="s">
        <v>355</v>
      </c>
      <c r="D4742" s="1" t="s">
        <v>2258</v>
      </c>
      <c r="E4742" s="1" t="s">
        <v>2005</v>
      </c>
      <c r="F4742" s="2">
        <v>45029</v>
      </c>
      <c r="G4742" s="2">
        <v>45639</v>
      </c>
      <c r="H4742" s="2" t="str">
        <f>TEXT(Ecommerce_Sales[[#This Row],[Order_Date]],"mmmm")</f>
        <v>December</v>
      </c>
      <c r="I4742" s="2" t="str">
        <f>TEXT(Ecommerce_Sales[[#This Row],[Order_Date]],"yyyy")</f>
        <v>2024</v>
      </c>
      <c r="J4742" s="2" t="str">
        <f>TEXT(Ecommerce_Sales[[#This Row],[Order_Date]],"mmmm")</f>
        <v>December</v>
      </c>
      <c r="K4742" s="1" t="s">
        <v>1947</v>
      </c>
      <c r="L4742" s="1" t="s">
        <v>11399</v>
      </c>
      <c r="M4742" s="1" t="s">
        <v>1983</v>
      </c>
      <c r="N4742" s="1" t="s">
        <v>1950</v>
      </c>
      <c r="O4742" s="3">
        <v>529</v>
      </c>
      <c r="P4742">
        <v>4</v>
      </c>
      <c r="Q4742" s="3">
        <v>2117</v>
      </c>
      <c r="R4742" s="1" t="s">
        <v>1958</v>
      </c>
      <c r="S4742" s="3">
        <v>267</v>
      </c>
      <c r="T4742">
        <v>7</v>
      </c>
      <c r="U4742" t="str">
        <f>IF(Ecommerce_Sales[[#This Row],[Delivery_Time_Days]]&gt;7,"Delay",IF(Ecommerce_Sales[[#This Row],[Delivery_Time_Days]] = 0,"No delivery",IF(Ecommerce_Sales[[#This Row],[Delivery_Time_Days]]&lt;=7,"On-time")))</f>
        <v>On-time</v>
      </c>
      <c r="V4742" s="7">
        <f>Ecommerce_Sales[[#This Row],[Profit]]/Ecommerce_Sales[[#This Row],[Total_Price]]</f>
        <v>0.40009447331128956</v>
      </c>
      <c r="W4742" s="3">
        <v>847</v>
      </c>
      <c r="X4742" s="3"/>
    </row>
    <row r="4743" spans="1:24" x14ac:dyDescent="0.25">
      <c r="A4743" s="1" t="s">
        <v>11400</v>
      </c>
      <c r="B4743" s="1" t="s">
        <v>58</v>
      </c>
      <c r="C4743" s="1" t="s">
        <v>59</v>
      </c>
      <c r="D4743" s="1" t="s">
        <v>3835</v>
      </c>
      <c r="E4743" s="1" t="s">
        <v>1954</v>
      </c>
      <c r="F4743" s="2">
        <v>45478</v>
      </c>
      <c r="G4743" s="2">
        <v>45599</v>
      </c>
      <c r="H4743" s="2" t="str">
        <f>TEXT(Ecommerce_Sales[[#This Row],[Order_Date]],"mmmm")</f>
        <v>November</v>
      </c>
      <c r="I4743" s="2" t="str">
        <f>TEXT(Ecommerce_Sales[[#This Row],[Order_Date]],"yyyy")</f>
        <v>2024</v>
      </c>
      <c r="J4743" s="2" t="str">
        <f>TEXT(Ecommerce_Sales[[#This Row],[Order_Date]],"mmmm")</f>
        <v>November</v>
      </c>
      <c r="K4743" s="1" t="s">
        <v>1947</v>
      </c>
      <c r="L4743" s="1" t="s">
        <v>9332</v>
      </c>
      <c r="M4743" s="1" t="s">
        <v>2030</v>
      </c>
      <c r="N4743" s="1" t="s">
        <v>1978</v>
      </c>
      <c r="O4743" s="3">
        <v>1001</v>
      </c>
      <c r="P4743">
        <v>3</v>
      </c>
      <c r="Q4743" s="3">
        <v>3004</v>
      </c>
      <c r="R4743" s="1" t="s">
        <v>1958</v>
      </c>
      <c r="S4743" s="3">
        <v>348</v>
      </c>
      <c r="T4743">
        <v>10</v>
      </c>
      <c r="U4743" t="str">
        <f>IF(Ecommerce_Sales[[#This Row],[Delivery_Time_Days]]&gt;7,"Delay",IF(Ecommerce_Sales[[#This Row],[Delivery_Time_Days]] = 0,"No delivery",IF(Ecommerce_Sales[[#This Row],[Delivery_Time_Days]]&lt;=7,"On-time")))</f>
        <v>Delay</v>
      </c>
      <c r="V4743" s="7">
        <f>Ecommerce_Sales[[#This Row],[Profit]]/Ecommerce_Sales[[#This Row],[Total_Price]]</f>
        <v>0.34986684420772302</v>
      </c>
      <c r="W4743" s="3">
        <v>1051</v>
      </c>
      <c r="X4743" s="3"/>
    </row>
    <row r="4744" spans="1:24" x14ac:dyDescent="0.25">
      <c r="A4744" s="1" t="s">
        <v>11401</v>
      </c>
      <c r="B4744" s="1" t="s">
        <v>1359</v>
      </c>
      <c r="C4744" s="1" t="s">
        <v>1360</v>
      </c>
      <c r="D4744" s="1" t="s">
        <v>4167</v>
      </c>
      <c r="E4744" s="1" t="s">
        <v>1946</v>
      </c>
      <c r="F4744" s="2">
        <v>45148</v>
      </c>
      <c r="G4744" s="2">
        <v>45067</v>
      </c>
      <c r="H4744" s="2" t="str">
        <f>TEXT(Ecommerce_Sales[[#This Row],[Order_Date]],"mmmm")</f>
        <v>May</v>
      </c>
      <c r="I4744" s="2" t="str">
        <f>TEXT(Ecommerce_Sales[[#This Row],[Order_Date]],"yyyy")</f>
        <v>2023</v>
      </c>
      <c r="J4744" s="2" t="str">
        <f>TEXT(Ecommerce_Sales[[#This Row],[Order_Date]],"mmmm")</f>
        <v>May</v>
      </c>
      <c r="K4744" s="1" t="s">
        <v>1947</v>
      </c>
      <c r="L4744" s="1" t="s">
        <v>11402</v>
      </c>
      <c r="M4744" s="1" t="s">
        <v>2043</v>
      </c>
      <c r="N4744" s="1" t="s">
        <v>1989</v>
      </c>
      <c r="O4744" s="3">
        <v>106</v>
      </c>
      <c r="P4744">
        <v>1</v>
      </c>
      <c r="Q4744" s="3">
        <v>106</v>
      </c>
      <c r="R4744" s="1" t="s">
        <v>2008</v>
      </c>
      <c r="S4744" s="3">
        <v>10</v>
      </c>
      <c r="T4744">
        <v>7</v>
      </c>
      <c r="U4744" t="str">
        <f>IF(Ecommerce_Sales[[#This Row],[Delivery_Time_Days]]&gt;7,"Delay",IF(Ecommerce_Sales[[#This Row],[Delivery_Time_Days]] = 0,"No delivery",IF(Ecommerce_Sales[[#This Row],[Delivery_Time_Days]]&lt;=7,"On-time")))</f>
        <v>On-time</v>
      </c>
      <c r="V4744" s="7">
        <f>Ecommerce_Sales[[#This Row],[Profit]]/Ecommerce_Sales[[#This Row],[Total_Price]]</f>
        <v>0.24528301886792453</v>
      </c>
      <c r="W4744" s="3">
        <v>26</v>
      </c>
      <c r="X4744" s="3"/>
    </row>
    <row r="4745" spans="1:24" x14ac:dyDescent="0.25">
      <c r="A4745" s="1" t="s">
        <v>11403</v>
      </c>
      <c r="B4745" s="1" t="s">
        <v>352</v>
      </c>
      <c r="C4745" s="1" t="s">
        <v>353</v>
      </c>
      <c r="D4745" s="1" t="s">
        <v>7476</v>
      </c>
      <c r="E4745" s="1" t="s">
        <v>2005</v>
      </c>
      <c r="F4745" s="2">
        <v>44966</v>
      </c>
      <c r="G4745" s="2">
        <v>45497</v>
      </c>
      <c r="H4745" s="2" t="str">
        <f>TEXT(Ecommerce_Sales[[#This Row],[Order_Date]],"mmmm")</f>
        <v>July</v>
      </c>
      <c r="I4745" s="2" t="str">
        <f>TEXT(Ecommerce_Sales[[#This Row],[Order_Date]],"yyyy")</f>
        <v>2024</v>
      </c>
      <c r="J4745" s="2" t="str">
        <f>TEXT(Ecommerce_Sales[[#This Row],[Order_Date]],"mmmm")</f>
        <v>July</v>
      </c>
      <c r="K4745" s="1" t="s">
        <v>1947</v>
      </c>
      <c r="L4745" s="1" t="s">
        <v>8438</v>
      </c>
      <c r="M4745" s="1" t="s">
        <v>2026</v>
      </c>
      <c r="N4745" s="1" t="s">
        <v>1978</v>
      </c>
      <c r="O4745" s="3">
        <v>506</v>
      </c>
      <c r="P4745">
        <v>3</v>
      </c>
      <c r="Q4745" s="3">
        <v>1518</v>
      </c>
      <c r="R4745" s="1" t="s">
        <v>2016</v>
      </c>
      <c r="S4745" s="3">
        <v>77</v>
      </c>
      <c r="T4745">
        <v>3</v>
      </c>
      <c r="U4745" t="str">
        <f>IF(Ecommerce_Sales[[#This Row],[Delivery_Time_Days]]&gt;7,"Delay",IF(Ecommerce_Sales[[#This Row],[Delivery_Time_Days]] = 0,"No delivery",IF(Ecommerce_Sales[[#This Row],[Delivery_Time_Days]]&lt;=7,"On-time")))</f>
        <v>On-time</v>
      </c>
      <c r="V4745" s="7">
        <f>Ecommerce_Sales[[#This Row],[Profit]]/Ecommerce_Sales[[#This Row],[Total_Price]]</f>
        <v>0.34980237154150196</v>
      </c>
      <c r="W4745" s="3">
        <v>531</v>
      </c>
      <c r="X4745" s="3"/>
    </row>
    <row r="4746" spans="1:24" x14ac:dyDescent="0.25">
      <c r="A4746" s="1" t="s">
        <v>11404</v>
      </c>
      <c r="B4746" s="1" t="s">
        <v>734</v>
      </c>
      <c r="C4746" s="1" t="s">
        <v>735</v>
      </c>
      <c r="D4746" s="1" t="s">
        <v>2184</v>
      </c>
      <c r="E4746" s="1" t="s">
        <v>1946</v>
      </c>
      <c r="F4746" s="2">
        <v>45640</v>
      </c>
      <c r="G4746" s="2">
        <v>45079</v>
      </c>
      <c r="H4746" s="2" t="str">
        <f>TEXT(Ecommerce_Sales[[#This Row],[Order_Date]],"mmmm")</f>
        <v>June</v>
      </c>
      <c r="I4746" s="2" t="str">
        <f>TEXT(Ecommerce_Sales[[#This Row],[Order_Date]],"yyyy")</f>
        <v>2023</v>
      </c>
      <c r="J4746" s="2" t="str">
        <f>TEXT(Ecommerce_Sales[[#This Row],[Order_Date]],"mmmm")</f>
        <v>June</v>
      </c>
      <c r="K4746" s="1" t="s">
        <v>1947</v>
      </c>
      <c r="L4746" s="1" t="s">
        <v>2187</v>
      </c>
      <c r="M4746" s="1" t="s">
        <v>2007</v>
      </c>
      <c r="N4746" s="1" t="s">
        <v>1973</v>
      </c>
      <c r="O4746" s="3">
        <v>247</v>
      </c>
      <c r="P4746">
        <v>3</v>
      </c>
      <c r="Q4746" s="3">
        <v>742</v>
      </c>
      <c r="R4746" s="1" t="s">
        <v>2008</v>
      </c>
      <c r="S4746" s="3">
        <v>89</v>
      </c>
      <c r="T4746">
        <v>9</v>
      </c>
      <c r="U4746" t="str">
        <f>IF(Ecommerce_Sales[[#This Row],[Delivery_Time_Days]]&gt;7,"Delay",IF(Ecommerce_Sales[[#This Row],[Delivery_Time_Days]] = 0,"No delivery",IF(Ecommerce_Sales[[#This Row],[Delivery_Time_Days]]&lt;=7,"On-time")))</f>
        <v>Delay</v>
      </c>
      <c r="V4746" s="7">
        <f>Ecommerce_Sales[[#This Row],[Profit]]/Ecommerce_Sales[[#This Row],[Total_Price]]</f>
        <v>0.3005390835579515</v>
      </c>
      <c r="W4746" s="3">
        <v>223</v>
      </c>
      <c r="X4746" s="3"/>
    </row>
    <row r="4747" spans="1:24" x14ac:dyDescent="0.25">
      <c r="A4747" s="1" t="s">
        <v>11405</v>
      </c>
      <c r="B4747" s="1" t="s">
        <v>218</v>
      </c>
      <c r="C4747" s="1" t="s">
        <v>219</v>
      </c>
      <c r="D4747" s="1" t="s">
        <v>3122</v>
      </c>
      <c r="E4747" s="1" t="s">
        <v>2005</v>
      </c>
      <c r="F4747" s="2">
        <v>45551</v>
      </c>
      <c r="G4747" s="2">
        <v>45401</v>
      </c>
      <c r="H4747" s="2" t="str">
        <f>TEXT(Ecommerce_Sales[[#This Row],[Order_Date]],"mmmm")</f>
        <v>April</v>
      </c>
      <c r="I4747" s="2" t="str">
        <f>TEXT(Ecommerce_Sales[[#This Row],[Order_Date]],"yyyy")</f>
        <v>2024</v>
      </c>
      <c r="J4747" s="2" t="str">
        <f>TEXT(Ecommerce_Sales[[#This Row],[Order_Date]],"mmmm")</f>
        <v>April</v>
      </c>
      <c r="K4747" s="1" t="s">
        <v>1947</v>
      </c>
      <c r="L4747" s="1" t="s">
        <v>7132</v>
      </c>
      <c r="M4747" s="1" t="s">
        <v>1977</v>
      </c>
      <c r="N4747" s="1" t="s">
        <v>1978</v>
      </c>
      <c r="O4747" s="3">
        <v>451</v>
      </c>
      <c r="P4747">
        <v>2</v>
      </c>
      <c r="Q4747" s="3">
        <v>902</v>
      </c>
      <c r="R4747" s="1" t="s">
        <v>1958</v>
      </c>
      <c r="S4747" s="3">
        <v>103</v>
      </c>
      <c r="T4747">
        <v>9</v>
      </c>
      <c r="U4747" t="str">
        <f>IF(Ecommerce_Sales[[#This Row],[Delivery_Time_Days]]&gt;7,"Delay",IF(Ecommerce_Sales[[#This Row],[Delivery_Time_Days]] = 0,"No delivery",IF(Ecommerce_Sales[[#This Row],[Delivery_Time_Days]]&lt;=7,"On-time")))</f>
        <v>Delay</v>
      </c>
      <c r="V4747" s="7">
        <f>Ecommerce_Sales[[#This Row],[Profit]]/Ecommerce_Sales[[#This Row],[Total_Price]]</f>
        <v>0.35033259423503327</v>
      </c>
      <c r="W4747" s="3">
        <v>316</v>
      </c>
      <c r="X4747" s="3"/>
    </row>
    <row r="4748" spans="1:24" x14ac:dyDescent="0.25">
      <c r="A4748" s="1" t="s">
        <v>11406</v>
      </c>
      <c r="B4748" s="1" t="s">
        <v>92</v>
      </c>
      <c r="C4748" s="1" t="s">
        <v>93</v>
      </c>
      <c r="D4748" s="1" t="s">
        <v>6825</v>
      </c>
      <c r="E4748" s="1" t="s">
        <v>1961</v>
      </c>
      <c r="F4748" s="2">
        <v>45313</v>
      </c>
      <c r="G4748" s="2">
        <v>45629</v>
      </c>
      <c r="H4748" s="2" t="str">
        <f>TEXT(Ecommerce_Sales[[#This Row],[Order_Date]],"mmmm")</f>
        <v>December</v>
      </c>
      <c r="I4748" s="2" t="str">
        <f>TEXT(Ecommerce_Sales[[#This Row],[Order_Date]],"yyyy")</f>
        <v>2024</v>
      </c>
      <c r="J4748" s="2" t="str">
        <f>TEXT(Ecommerce_Sales[[#This Row],[Order_Date]],"mmmm")</f>
        <v>December</v>
      </c>
      <c r="K4748" s="1" t="s">
        <v>1947</v>
      </c>
      <c r="L4748" s="1" t="s">
        <v>11407</v>
      </c>
      <c r="M4748" s="1" t="s">
        <v>1968</v>
      </c>
      <c r="N4748" s="1" t="s">
        <v>1957</v>
      </c>
      <c r="O4748" s="3">
        <v>963</v>
      </c>
      <c r="P4748">
        <v>8</v>
      </c>
      <c r="Q4748" s="3">
        <v>7701</v>
      </c>
      <c r="R4748" s="1" t="s">
        <v>2008</v>
      </c>
      <c r="S4748" s="3">
        <v>624</v>
      </c>
      <c r="T4748">
        <v>6</v>
      </c>
      <c r="U4748" t="str">
        <f>IF(Ecommerce_Sales[[#This Row],[Delivery_Time_Days]]&gt;7,"Delay",IF(Ecommerce_Sales[[#This Row],[Delivery_Time_Days]] = 0,"No delivery",IF(Ecommerce_Sales[[#This Row],[Delivery_Time_Days]]&lt;=7,"On-time")))</f>
        <v>On-time</v>
      </c>
      <c r="V4748" s="7">
        <f>Ecommerce_Sales[[#This Row],[Profit]]/Ecommerce_Sales[[#This Row],[Total_Price]]</f>
        <v>0.14998052201012854</v>
      </c>
      <c r="W4748" s="3">
        <v>1155</v>
      </c>
      <c r="X4748" s="3"/>
    </row>
    <row r="4749" spans="1:24" x14ac:dyDescent="0.25">
      <c r="A4749" s="1" t="s">
        <v>11408</v>
      </c>
      <c r="B4749" s="1" t="s">
        <v>949</v>
      </c>
      <c r="C4749" s="1" t="s">
        <v>950</v>
      </c>
      <c r="D4749" s="1" t="s">
        <v>4943</v>
      </c>
      <c r="E4749" s="1" t="s">
        <v>1966</v>
      </c>
      <c r="F4749" s="2">
        <v>45546</v>
      </c>
      <c r="G4749" s="2">
        <v>45578</v>
      </c>
      <c r="H4749" s="2" t="str">
        <f>TEXT(Ecommerce_Sales[[#This Row],[Order_Date]],"mmmm")</f>
        <v>October</v>
      </c>
      <c r="I4749" s="2" t="str">
        <f>TEXT(Ecommerce_Sales[[#This Row],[Order_Date]],"yyyy")</f>
        <v>2024</v>
      </c>
      <c r="J4749" s="2" t="str">
        <f>TEXT(Ecommerce_Sales[[#This Row],[Order_Date]],"mmmm")</f>
        <v>October</v>
      </c>
      <c r="K4749" s="1" t="s">
        <v>1992</v>
      </c>
      <c r="L4749" s="1" t="s">
        <v>11409</v>
      </c>
      <c r="M4749" s="1" t="s">
        <v>2247</v>
      </c>
      <c r="N4749" s="1" t="s">
        <v>1957</v>
      </c>
      <c r="O4749" s="3">
        <v>1087</v>
      </c>
      <c r="P4749">
        <v>6</v>
      </c>
      <c r="Q4749" s="3">
        <v>6521</v>
      </c>
      <c r="R4749" s="1" t="s">
        <v>1951</v>
      </c>
      <c r="S4749" s="3">
        <v>399</v>
      </c>
      <c r="U4749" t="str">
        <f>IF(Ecommerce_Sales[[#This Row],[Delivery_Time_Days]]&gt;7,"Delay",IF(Ecommerce_Sales[[#This Row],[Delivery_Time_Days]] = 0,"No delivery",IF(Ecommerce_Sales[[#This Row],[Delivery_Time_Days]]&lt;=7,"On-time")))</f>
        <v>No delivery</v>
      </c>
      <c r="V4749" s="7">
        <f>Ecommerce_Sales[[#This Row],[Profit]]/Ecommerce_Sales[[#This Row],[Total_Price]]</f>
        <v>0.14997699739303788</v>
      </c>
      <c r="W4749" s="3">
        <v>978</v>
      </c>
      <c r="X4749" s="3"/>
    </row>
    <row r="4750" spans="1:24" x14ac:dyDescent="0.25">
      <c r="A4750" s="1" t="s">
        <v>11410</v>
      </c>
      <c r="B4750" s="1" t="s">
        <v>442</v>
      </c>
      <c r="C4750" s="1" t="s">
        <v>443</v>
      </c>
      <c r="D4750" s="1" t="s">
        <v>4386</v>
      </c>
      <c r="E4750" s="1" t="s">
        <v>1996</v>
      </c>
      <c r="F4750" s="2">
        <v>45536</v>
      </c>
      <c r="G4750" s="2">
        <v>45261</v>
      </c>
      <c r="H4750" s="2" t="str">
        <f>TEXT(Ecommerce_Sales[[#This Row],[Order_Date]],"mmmm")</f>
        <v>December</v>
      </c>
      <c r="I4750" s="2" t="str">
        <f>TEXT(Ecommerce_Sales[[#This Row],[Order_Date]],"yyyy")</f>
        <v>2023</v>
      </c>
      <c r="J4750" s="2" t="str">
        <f>TEXT(Ecommerce_Sales[[#This Row],[Order_Date]],"mmmm")</f>
        <v>December</v>
      </c>
      <c r="K4750" s="1" t="s">
        <v>1947</v>
      </c>
      <c r="L4750" s="1" t="s">
        <v>7090</v>
      </c>
      <c r="M4750" s="1" t="s">
        <v>2054</v>
      </c>
      <c r="N4750" s="1" t="s">
        <v>1957</v>
      </c>
      <c r="O4750" s="3">
        <v>1283</v>
      </c>
      <c r="P4750">
        <v>10</v>
      </c>
      <c r="Q4750" s="3">
        <v>12833</v>
      </c>
      <c r="R4750" s="1" t="s">
        <v>1958</v>
      </c>
      <c r="S4750" s="3">
        <v>960</v>
      </c>
      <c r="T4750">
        <v>7</v>
      </c>
      <c r="U4750" t="str">
        <f>IF(Ecommerce_Sales[[#This Row],[Delivery_Time_Days]]&gt;7,"Delay",IF(Ecommerce_Sales[[#This Row],[Delivery_Time_Days]] = 0,"No delivery",IF(Ecommerce_Sales[[#This Row],[Delivery_Time_Days]]&lt;=7,"On-time")))</f>
        <v>On-time</v>
      </c>
      <c r="V4750" s="7">
        <f>Ecommerce_Sales[[#This Row],[Profit]]/Ecommerce_Sales[[#This Row],[Total_Price]]</f>
        <v>0.15000389620509624</v>
      </c>
      <c r="W4750" s="3">
        <v>1925</v>
      </c>
      <c r="X4750" s="3"/>
    </row>
    <row r="4751" spans="1:24" x14ac:dyDescent="0.25">
      <c r="A4751" s="1" t="s">
        <v>11411</v>
      </c>
      <c r="B4751" s="1" t="s">
        <v>6</v>
      </c>
      <c r="C4751" s="1" t="s">
        <v>7</v>
      </c>
      <c r="D4751" s="1" t="s">
        <v>3691</v>
      </c>
      <c r="E4751" s="1" t="s">
        <v>1996</v>
      </c>
      <c r="F4751" s="2">
        <v>45330</v>
      </c>
      <c r="G4751" s="2">
        <v>45628</v>
      </c>
      <c r="H4751" s="2" t="str">
        <f>TEXT(Ecommerce_Sales[[#This Row],[Order_Date]],"mmmm")</f>
        <v>December</v>
      </c>
      <c r="I4751" s="2" t="str">
        <f>TEXT(Ecommerce_Sales[[#This Row],[Order_Date]],"yyyy")</f>
        <v>2024</v>
      </c>
      <c r="J4751" s="2" t="str">
        <f>TEXT(Ecommerce_Sales[[#This Row],[Order_Date]],"mmmm")</f>
        <v>December</v>
      </c>
      <c r="K4751" s="1" t="s">
        <v>1992</v>
      </c>
      <c r="L4751" s="1" t="s">
        <v>5674</v>
      </c>
      <c r="M4751" s="1" t="s">
        <v>2072</v>
      </c>
      <c r="N4751" s="1" t="s">
        <v>1950</v>
      </c>
      <c r="O4751" s="3">
        <v>287</v>
      </c>
      <c r="P4751">
        <v>4</v>
      </c>
      <c r="Q4751" s="3">
        <v>1148</v>
      </c>
      <c r="R4751" s="1" t="s">
        <v>1958</v>
      </c>
      <c r="S4751" s="3">
        <v>61</v>
      </c>
      <c r="U4751" t="str">
        <f>IF(Ecommerce_Sales[[#This Row],[Delivery_Time_Days]]&gt;7,"Delay",IF(Ecommerce_Sales[[#This Row],[Delivery_Time_Days]] = 0,"No delivery",IF(Ecommerce_Sales[[#This Row],[Delivery_Time_Days]]&lt;=7,"On-time")))</f>
        <v>No delivery</v>
      </c>
      <c r="V4751" s="7">
        <f>Ecommerce_Sales[[#This Row],[Profit]]/Ecommerce_Sales[[#This Row],[Total_Price]]</f>
        <v>0.39982578397212543</v>
      </c>
      <c r="W4751" s="3">
        <v>459</v>
      </c>
      <c r="X4751" s="3"/>
    </row>
    <row r="4752" spans="1:24" x14ac:dyDescent="0.25">
      <c r="A4752" s="1" t="s">
        <v>11412</v>
      </c>
      <c r="B4752" s="1" t="s">
        <v>828</v>
      </c>
      <c r="C4752" s="1" t="s">
        <v>829</v>
      </c>
      <c r="D4752" s="1" t="s">
        <v>5427</v>
      </c>
      <c r="E4752" s="1" t="s">
        <v>1996</v>
      </c>
      <c r="F4752" s="2">
        <v>45348</v>
      </c>
      <c r="G4752" s="2">
        <v>44956</v>
      </c>
      <c r="H4752" s="2" t="str">
        <f>TEXT(Ecommerce_Sales[[#This Row],[Order_Date]],"mmmm")</f>
        <v>January</v>
      </c>
      <c r="I4752" s="2" t="str">
        <f>TEXT(Ecommerce_Sales[[#This Row],[Order_Date]],"yyyy")</f>
        <v>2023</v>
      </c>
      <c r="J4752" s="2" t="str">
        <f>TEXT(Ecommerce_Sales[[#This Row],[Order_Date]],"mmmm")</f>
        <v>January</v>
      </c>
      <c r="K4752" s="1" t="s">
        <v>1992</v>
      </c>
      <c r="L4752" s="1" t="s">
        <v>2122</v>
      </c>
      <c r="M4752" s="1" t="s">
        <v>1972</v>
      </c>
      <c r="N4752" s="1" t="s">
        <v>1973</v>
      </c>
      <c r="O4752" s="3">
        <v>514</v>
      </c>
      <c r="P4752">
        <v>4</v>
      </c>
      <c r="Q4752" s="3">
        <v>2055</v>
      </c>
      <c r="R4752" s="1" t="s">
        <v>1958</v>
      </c>
      <c r="S4752" s="3">
        <v>192</v>
      </c>
      <c r="U4752" t="str">
        <f>IF(Ecommerce_Sales[[#This Row],[Delivery_Time_Days]]&gt;7,"Delay",IF(Ecommerce_Sales[[#This Row],[Delivery_Time_Days]] = 0,"No delivery",IF(Ecommerce_Sales[[#This Row],[Delivery_Time_Days]]&lt;=7,"On-time")))</f>
        <v>No delivery</v>
      </c>
      <c r="V4752" s="7">
        <f>Ecommerce_Sales[[#This Row],[Profit]]/Ecommerce_Sales[[#This Row],[Total_Price]]</f>
        <v>0.29975669099756691</v>
      </c>
      <c r="W4752" s="3">
        <v>616</v>
      </c>
      <c r="X4752" s="3"/>
    </row>
    <row r="4753" spans="1:24" x14ac:dyDescent="0.25">
      <c r="A4753" s="1" t="s">
        <v>11413</v>
      </c>
      <c r="B4753" s="1" t="s">
        <v>1232</v>
      </c>
      <c r="C4753" s="1" t="s">
        <v>1233</v>
      </c>
      <c r="D4753" s="1" t="s">
        <v>2052</v>
      </c>
      <c r="E4753" s="1" t="s">
        <v>1961</v>
      </c>
      <c r="F4753" s="2">
        <v>45272</v>
      </c>
      <c r="G4753" s="2">
        <v>44960</v>
      </c>
      <c r="H4753" s="2" t="str">
        <f>TEXT(Ecommerce_Sales[[#This Row],[Order_Date]],"mmmm")</f>
        <v>February</v>
      </c>
      <c r="I4753" s="2" t="str">
        <f>TEXT(Ecommerce_Sales[[#This Row],[Order_Date]],"yyyy")</f>
        <v>2023</v>
      </c>
      <c r="J4753" s="2" t="str">
        <f>TEXT(Ecommerce_Sales[[#This Row],[Order_Date]],"mmmm")</f>
        <v>February</v>
      </c>
      <c r="K4753" s="1" t="s">
        <v>1947</v>
      </c>
      <c r="L4753" s="1" t="s">
        <v>10798</v>
      </c>
      <c r="M4753" s="1" t="s">
        <v>1998</v>
      </c>
      <c r="N4753" s="1" t="s">
        <v>1973</v>
      </c>
      <c r="O4753" s="3">
        <v>849</v>
      </c>
      <c r="P4753">
        <v>4</v>
      </c>
      <c r="Q4753" s="3">
        <v>3394</v>
      </c>
      <c r="R4753" s="1" t="s">
        <v>1951</v>
      </c>
      <c r="S4753" s="3">
        <v>214</v>
      </c>
      <c r="T4753">
        <v>8</v>
      </c>
      <c r="U4753" t="str">
        <f>IF(Ecommerce_Sales[[#This Row],[Delivery_Time_Days]]&gt;7,"Delay",IF(Ecommerce_Sales[[#This Row],[Delivery_Time_Days]] = 0,"No delivery",IF(Ecommerce_Sales[[#This Row],[Delivery_Time_Days]]&lt;=7,"On-time")))</f>
        <v>Delay</v>
      </c>
      <c r="V4753" s="7">
        <f>Ecommerce_Sales[[#This Row],[Profit]]/Ecommerce_Sales[[#This Row],[Total_Price]]</f>
        <v>0.29994107248084856</v>
      </c>
      <c r="W4753" s="3">
        <v>1018</v>
      </c>
      <c r="X4753" s="3"/>
    </row>
    <row r="4754" spans="1:24" x14ac:dyDescent="0.25">
      <c r="A4754" s="1" t="s">
        <v>11414</v>
      </c>
      <c r="B4754" s="1" t="s">
        <v>594</v>
      </c>
      <c r="C4754" s="1" t="s">
        <v>595</v>
      </c>
      <c r="D4754" s="1" t="s">
        <v>2237</v>
      </c>
      <c r="E4754" s="1" t="s">
        <v>1996</v>
      </c>
      <c r="F4754" s="2">
        <v>45385</v>
      </c>
      <c r="G4754" s="2">
        <v>45098</v>
      </c>
      <c r="H4754" s="2" t="str">
        <f>TEXT(Ecommerce_Sales[[#This Row],[Order_Date]],"mmmm")</f>
        <v>June</v>
      </c>
      <c r="I4754" s="2" t="str">
        <f>TEXT(Ecommerce_Sales[[#This Row],[Order_Date]],"yyyy")</f>
        <v>2023</v>
      </c>
      <c r="J4754" s="2" t="str">
        <f>TEXT(Ecommerce_Sales[[#This Row],[Order_Date]],"mmmm")</f>
        <v>June</v>
      </c>
      <c r="K4754" s="1" t="s">
        <v>1947</v>
      </c>
      <c r="L4754" s="1" t="s">
        <v>11415</v>
      </c>
      <c r="M4754" s="1" t="s">
        <v>2043</v>
      </c>
      <c r="N4754" s="1" t="s">
        <v>1989</v>
      </c>
      <c r="O4754" s="3">
        <v>1133</v>
      </c>
      <c r="P4754">
        <v>1</v>
      </c>
      <c r="Q4754" s="3">
        <v>1133</v>
      </c>
      <c r="R4754" s="1" t="s">
        <v>1958</v>
      </c>
      <c r="S4754" s="3">
        <v>81</v>
      </c>
      <c r="T4754">
        <v>10</v>
      </c>
      <c r="U4754" t="str">
        <f>IF(Ecommerce_Sales[[#This Row],[Delivery_Time_Days]]&gt;7,"Delay",IF(Ecommerce_Sales[[#This Row],[Delivery_Time_Days]] = 0,"No delivery",IF(Ecommerce_Sales[[#This Row],[Delivery_Time_Days]]&lt;=7,"On-time")))</f>
        <v>Delay</v>
      </c>
      <c r="V4754" s="7">
        <f>Ecommerce_Sales[[#This Row],[Profit]]/Ecommerce_Sales[[#This Row],[Total_Price]]</f>
        <v>0.24977934686672551</v>
      </c>
      <c r="W4754" s="3">
        <v>283</v>
      </c>
      <c r="X4754" s="3"/>
    </row>
    <row r="4755" spans="1:24" x14ac:dyDescent="0.25">
      <c r="A4755" s="1" t="s">
        <v>11416</v>
      </c>
      <c r="B4755" s="1" t="s">
        <v>1043</v>
      </c>
      <c r="C4755" s="1" t="s">
        <v>1044</v>
      </c>
      <c r="D4755" s="1" t="s">
        <v>9639</v>
      </c>
      <c r="E4755" s="1" t="s">
        <v>1946</v>
      </c>
      <c r="F4755" s="2">
        <v>45505</v>
      </c>
      <c r="G4755" s="2">
        <v>45548</v>
      </c>
      <c r="H4755" s="2" t="str">
        <f>TEXT(Ecommerce_Sales[[#This Row],[Order_Date]],"mmmm")</f>
        <v>September</v>
      </c>
      <c r="I4755" s="2" t="str">
        <f>TEXT(Ecommerce_Sales[[#This Row],[Order_Date]],"yyyy")</f>
        <v>2024</v>
      </c>
      <c r="J4755" s="2" t="str">
        <f>TEXT(Ecommerce_Sales[[#This Row],[Order_Date]],"mmmm")</f>
        <v>September</v>
      </c>
      <c r="K4755" s="1" t="s">
        <v>1947</v>
      </c>
      <c r="L4755" s="1" t="s">
        <v>11417</v>
      </c>
      <c r="M4755" s="1" t="s">
        <v>1963</v>
      </c>
      <c r="N4755" s="1" t="s">
        <v>1957</v>
      </c>
      <c r="O4755" s="3">
        <v>1024</v>
      </c>
      <c r="P4755">
        <v>1</v>
      </c>
      <c r="Q4755" s="3">
        <v>1024</v>
      </c>
      <c r="R4755" s="1" t="s">
        <v>1958</v>
      </c>
      <c r="S4755" s="3">
        <v>77</v>
      </c>
      <c r="T4755">
        <v>6</v>
      </c>
      <c r="U4755" t="str">
        <f>IF(Ecommerce_Sales[[#This Row],[Delivery_Time_Days]]&gt;7,"Delay",IF(Ecommerce_Sales[[#This Row],[Delivery_Time_Days]] = 0,"No delivery",IF(Ecommerce_Sales[[#This Row],[Delivery_Time_Days]]&lt;=7,"On-time")))</f>
        <v>On-time</v>
      </c>
      <c r="V4755" s="7">
        <f>Ecommerce_Sales[[#This Row],[Profit]]/Ecommerce_Sales[[#This Row],[Total_Price]]</f>
        <v>0.150390625</v>
      </c>
      <c r="W4755" s="3">
        <v>154</v>
      </c>
      <c r="X4755" s="3"/>
    </row>
    <row r="4756" spans="1:24" x14ac:dyDescent="0.25">
      <c r="A4756" s="1" t="s">
        <v>11418</v>
      </c>
      <c r="B4756" s="1" t="s">
        <v>1375</v>
      </c>
      <c r="C4756" s="1" t="s">
        <v>1376</v>
      </c>
      <c r="D4756" s="1" t="s">
        <v>4033</v>
      </c>
      <c r="E4756" s="1" t="s">
        <v>1981</v>
      </c>
      <c r="F4756" s="2">
        <v>45117</v>
      </c>
      <c r="G4756" s="2">
        <v>45446</v>
      </c>
      <c r="H4756" s="2" t="str">
        <f>TEXT(Ecommerce_Sales[[#This Row],[Order_Date]],"mmmm")</f>
        <v>June</v>
      </c>
      <c r="I4756" s="2" t="str">
        <f>TEXT(Ecommerce_Sales[[#This Row],[Order_Date]],"yyyy")</f>
        <v>2024</v>
      </c>
      <c r="J4756" s="2" t="str">
        <f>TEXT(Ecommerce_Sales[[#This Row],[Order_Date]],"mmmm")</f>
        <v>June</v>
      </c>
      <c r="K4756" s="1" t="s">
        <v>1947</v>
      </c>
      <c r="L4756" s="1" t="s">
        <v>6289</v>
      </c>
      <c r="M4756" s="1" t="s">
        <v>1972</v>
      </c>
      <c r="N4756" s="1" t="s">
        <v>1973</v>
      </c>
      <c r="O4756" s="3">
        <v>158</v>
      </c>
      <c r="P4756">
        <v>2</v>
      </c>
      <c r="Q4756" s="3">
        <v>316</v>
      </c>
      <c r="R4756" s="1" t="s">
        <v>1958</v>
      </c>
      <c r="S4756" s="3">
        <v>32</v>
      </c>
      <c r="T4756">
        <v>10</v>
      </c>
      <c r="U4756" t="str">
        <f>IF(Ecommerce_Sales[[#This Row],[Delivery_Time_Days]]&gt;7,"Delay",IF(Ecommerce_Sales[[#This Row],[Delivery_Time_Days]] = 0,"No delivery",IF(Ecommerce_Sales[[#This Row],[Delivery_Time_Days]]&lt;=7,"On-time")))</f>
        <v>Delay</v>
      </c>
      <c r="V4756" s="7">
        <f>Ecommerce_Sales[[#This Row],[Profit]]/Ecommerce_Sales[[#This Row],[Total_Price]]</f>
        <v>0.30063291139240506</v>
      </c>
      <c r="W4756" s="3">
        <v>95</v>
      </c>
      <c r="X4756" s="3"/>
    </row>
    <row r="4757" spans="1:24" x14ac:dyDescent="0.25">
      <c r="A4757" s="1" t="s">
        <v>11419</v>
      </c>
      <c r="B4757" s="1" t="s">
        <v>1001</v>
      </c>
      <c r="C4757" s="1" t="s">
        <v>1002</v>
      </c>
      <c r="D4757" s="1" t="s">
        <v>3901</v>
      </c>
      <c r="E4757" s="1" t="s">
        <v>1946</v>
      </c>
      <c r="F4757" s="2">
        <v>45395</v>
      </c>
      <c r="G4757" s="2">
        <v>45021</v>
      </c>
      <c r="H4757" s="2" t="str">
        <f>TEXT(Ecommerce_Sales[[#This Row],[Order_Date]],"mmmm")</f>
        <v>April</v>
      </c>
      <c r="I4757" s="2" t="str">
        <f>TEXT(Ecommerce_Sales[[#This Row],[Order_Date]],"yyyy")</f>
        <v>2023</v>
      </c>
      <c r="J4757" s="2" t="str">
        <f>TEXT(Ecommerce_Sales[[#This Row],[Order_Date]],"mmmm")</f>
        <v>April</v>
      </c>
      <c r="K4757" s="1" t="s">
        <v>1947</v>
      </c>
      <c r="L4757" s="1" t="s">
        <v>11420</v>
      </c>
      <c r="M4757" s="1" t="s">
        <v>2072</v>
      </c>
      <c r="N4757" s="1" t="s">
        <v>1950</v>
      </c>
      <c r="O4757" s="3">
        <v>526</v>
      </c>
      <c r="P4757">
        <v>3</v>
      </c>
      <c r="Q4757" s="3">
        <v>1578</v>
      </c>
      <c r="R4757" s="1" t="s">
        <v>1951</v>
      </c>
      <c r="S4757" s="3">
        <v>114</v>
      </c>
      <c r="T4757">
        <v>10</v>
      </c>
      <c r="U4757" t="str">
        <f>IF(Ecommerce_Sales[[#This Row],[Delivery_Time_Days]]&gt;7,"Delay",IF(Ecommerce_Sales[[#This Row],[Delivery_Time_Days]] = 0,"No delivery",IF(Ecommerce_Sales[[#This Row],[Delivery_Time_Days]]&lt;=7,"On-time")))</f>
        <v>Delay</v>
      </c>
      <c r="V4757" s="7">
        <f>Ecommerce_Sales[[#This Row],[Profit]]/Ecommerce_Sales[[#This Row],[Total_Price]]</f>
        <v>0.39987325728770595</v>
      </c>
      <c r="W4757" s="3">
        <v>631</v>
      </c>
      <c r="X4757" s="3"/>
    </row>
    <row r="4758" spans="1:24" x14ac:dyDescent="0.25">
      <c r="A4758" s="1" t="s">
        <v>11421</v>
      </c>
      <c r="B4758" s="1" t="s">
        <v>486</v>
      </c>
      <c r="C4758" s="1" t="s">
        <v>487</v>
      </c>
      <c r="D4758" s="1" t="s">
        <v>6865</v>
      </c>
      <c r="E4758" s="1" t="s">
        <v>1996</v>
      </c>
      <c r="F4758" s="2">
        <v>45627</v>
      </c>
      <c r="G4758" s="2">
        <v>45195</v>
      </c>
      <c r="H4758" s="2" t="str">
        <f>TEXT(Ecommerce_Sales[[#This Row],[Order_Date]],"mmmm")</f>
        <v>September</v>
      </c>
      <c r="I4758" s="2" t="str">
        <f>TEXT(Ecommerce_Sales[[#This Row],[Order_Date]],"yyyy")</f>
        <v>2023</v>
      </c>
      <c r="J4758" s="2" t="str">
        <f>TEXT(Ecommerce_Sales[[#This Row],[Order_Date]],"mmmm")</f>
        <v>September</v>
      </c>
      <c r="K4758" s="1" t="s">
        <v>1947</v>
      </c>
      <c r="L4758" s="1" t="s">
        <v>11422</v>
      </c>
      <c r="M4758" s="1" t="s">
        <v>2065</v>
      </c>
      <c r="N4758" s="1" t="s">
        <v>1978</v>
      </c>
      <c r="O4758" s="3">
        <v>75</v>
      </c>
      <c r="P4758">
        <v>2</v>
      </c>
      <c r="Q4758" s="3">
        <v>151</v>
      </c>
      <c r="R4758" s="1" t="s">
        <v>1958</v>
      </c>
      <c r="S4758" s="3">
        <v>14</v>
      </c>
      <c r="T4758">
        <v>4</v>
      </c>
      <c r="U4758" t="str">
        <f>IF(Ecommerce_Sales[[#This Row],[Delivery_Time_Days]]&gt;7,"Delay",IF(Ecommerce_Sales[[#This Row],[Delivery_Time_Days]] = 0,"No delivery",IF(Ecommerce_Sales[[#This Row],[Delivery_Time_Days]]&lt;=7,"On-time")))</f>
        <v>On-time</v>
      </c>
      <c r="V4758" s="7">
        <f>Ecommerce_Sales[[#This Row],[Profit]]/Ecommerce_Sales[[#This Row],[Total_Price]]</f>
        <v>0.35099337748344372</v>
      </c>
      <c r="W4758" s="3">
        <v>53</v>
      </c>
      <c r="X4758" s="3"/>
    </row>
    <row r="4759" spans="1:24" x14ac:dyDescent="0.25">
      <c r="A4759" s="1" t="s">
        <v>11423</v>
      </c>
      <c r="B4759" s="1" t="s">
        <v>1227</v>
      </c>
      <c r="C4759" s="1" t="s">
        <v>1228</v>
      </c>
      <c r="D4759" s="1" t="s">
        <v>3430</v>
      </c>
      <c r="E4759" s="1" t="s">
        <v>2005</v>
      </c>
      <c r="F4759" s="2">
        <v>45520</v>
      </c>
      <c r="G4759" s="2">
        <v>45265</v>
      </c>
      <c r="H4759" s="2" t="str">
        <f>TEXT(Ecommerce_Sales[[#This Row],[Order_Date]],"mmmm")</f>
        <v>December</v>
      </c>
      <c r="I4759" s="2" t="str">
        <f>TEXT(Ecommerce_Sales[[#This Row],[Order_Date]],"yyyy")</f>
        <v>2023</v>
      </c>
      <c r="J4759" s="2" t="str">
        <f>TEXT(Ecommerce_Sales[[#This Row],[Order_Date]],"mmmm")</f>
        <v>December</v>
      </c>
      <c r="K4759" s="1" t="s">
        <v>1947</v>
      </c>
      <c r="L4759" s="1" t="s">
        <v>11424</v>
      </c>
      <c r="M4759" s="1" t="s">
        <v>1972</v>
      </c>
      <c r="N4759" s="1" t="s">
        <v>1973</v>
      </c>
      <c r="O4759" s="3">
        <v>1793</v>
      </c>
      <c r="P4759">
        <v>6</v>
      </c>
      <c r="Q4759" s="3">
        <v>10755</v>
      </c>
      <c r="R4759" s="1" t="s">
        <v>1958</v>
      </c>
      <c r="S4759" s="3">
        <v>1533</v>
      </c>
      <c r="T4759">
        <v>5</v>
      </c>
      <c r="U4759" t="str">
        <f>IF(Ecommerce_Sales[[#This Row],[Delivery_Time_Days]]&gt;7,"Delay",IF(Ecommerce_Sales[[#This Row],[Delivery_Time_Days]] = 0,"No delivery",IF(Ecommerce_Sales[[#This Row],[Delivery_Time_Days]]&lt;=7,"On-time")))</f>
        <v>On-time</v>
      </c>
      <c r="V4759" s="7">
        <f>Ecommerce_Sales[[#This Row],[Profit]]/Ecommerce_Sales[[#This Row],[Total_Price]]</f>
        <v>0.300046490004649</v>
      </c>
      <c r="W4759" s="3">
        <v>3227</v>
      </c>
      <c r="X4759" s="3"/>
    </row>
    <row r="4760" spans="1:24" x14ac:dyDescent="0.25">
      <c r="A4760" s="1" t="s">
        <v>11425</v>
      </c>
      <c r="B4760" s="1" t="s">
        <v>168</v>
      </c>
      <c r="C4760" s="1" t="s">
        <v>169</v>
      </c>
      <c r="D4760" s="1" t="s">
        <v>2875</v>
      </c>
      <c r="E4760" s="1" t="s">
        <v>1946</v>
      </c>
      <c r="F4760" s="2">
        <v>45046</v>
      </c>
      <c r="G4760" s="2">
        <v>45634</v>
      </c>
      <c r="H4760" s="2" t="str">
        <f>TEXT(Ecommerce_Sales[[#This Row],[Order_Date]],"mmmm")</f>
        <v>December</v>
      </c>
      <c r="I4760" s="2" t="str">
        <f>TEXT(Ecommerce_Sales[[#This Row],[Order_Date]],"yyyy")</f>
        <v>2024</v>
      </c>
      <c r="J4760" s="2" t="str">
        <f>TEXT(Ecommerce_Sales[[#This Row],[Order_Date]],"mmmm")</f>
        <v>December</v>
      </c>
      <c r="K4760" s="1" t="s">
        <v>1947</v>
      </c>
      <c r="L4760" s="1" t="s">
        <v>4005</v>
      </c>
      <c r="M4760" s="1" t="s">
        <v>1988</v>
      </c>
      <c r="N4760" s="1" t="s">
        <v>1989</v>
      </c>
      <c r="O4760" s="3">
        <v>1695</v>
      </c>
      <c r="P4760">
        <v>6</v>
      </c>
      <c r="Q4760" s="3">
        <v>10169</v>
      </c>
      <c r="R4760" s="1" t="s">
        <v>1951</v>
      </c>
      <c r="S4760" s="3">
        <v>803</v>
      </c>
      <c r="T4760">
        <v>6</v>
      </c>
      <c r="U4760" t="str">
        <f>IF(Ecommerce_Sales[[#This Row],[Delivery_Time_Days]]&gt;7,"Delay",IF(Ecommerce_Sales[[#This Row],[Delivery_Time_Days]] = 0,"No delivery",IF(Ecommerce_Sales[[#This Row],[Delivery_Time_Days]]&lt;=7,"On-time")))</f>
        <v>On-time</v>
      </c>
      <c r="V4760" s="7">
        <f>Ecommerce_Sales[[#This Row],[Profit]]/Ecommerce_Sales[[#This Row],[Total_Price]]</f>
        <v>0.24997541547841479</v>
      </c>
      <c r="W4760" s="3">
        <v>2542</v>
      </c>
      <c r="X4760" s="3"/>
    </row>
    <row r="4761" spans="1:24" x14ac:dyDescent="0.25">
      <c r="A4761" s="1" t="s">
        <v>11426</v>
      </c>
      <c r="B4761" s="1" t="s">
        <v>951</v>
      </c>
      <c r="C4761" s="1" t="s">
        <v>952</v>
      </c>
      <c r="D4761" s="1" t="s">
        <v>5038</v>
      </c>
      <c r="E4761" s="1" t="s">
        <v>1961</v>
      </c>
      <c r="F4761" s="2">
        <v>44945</v>
      </c>
      <c r="G4761" s="2">
        <v>45036</v>
      </c>
      <c r="H4761" s="2" t="str">
        <f>TEXT(Ecommerce_Sales[[#This Row],[Order_Date]],"mmmm")</f>
        <v>April</v>
      </c>
      <c r="I4761" s="2" t="str">
        <f>TEXT(Ecommerce_Sales[[#This Row],[Order_Date]],"yyyy")</f>
        <v>2023</v>
      </c>
      <c r="J4761" s="2" t="str">
        <f>TEXT(Ecommerce_Sales[[#This Row],[Order_Date]],"mmmm")</f>
        <v>April</v>
      </c>
      <c r="K4761" s="1" t="s">
        <v>1947</v>
      </c>
      <c r="L4761" s="1" t="s">
        <v>6738</v>
      </c>
      <c r="M4761" s="1" t="s">
        <v>1988</v>
      </c>
      <c r="N4761" s="1" t="s">
        <v>1989</v>
      </c>
      <c r="O4761" s="3">
        <v>1045</v>
      </c>
      <c r="P4761">
        <v>1</v>
      </c>
      <c r="Q4761" s="3">
        <v>1045</v>
      </c>
      <c r="R4761" s="1" t="s">
        <v>1958</v>
      </c>
      <c r="S4761" s="3">
        <v>86</v>
      </c>
      <c r="T4761">
        <v>9</v>
      </c>
      <c r="U4761" t="str">
        <f>IF(Ecommerce_Sales[[#This Row],[Delivery_Time_Days]]&gt;7,"Delay",IF(Ecommerce_Sales[[#This Row],[Delivery_Time_Days]] = 0,"No delivery",IF(Ecommerce_Sales[[#This Row],[Delivery_Time_Days]]&lt;=7,"On-time")))</f>
        <v>Delay</v>
      </c>
      <c r="V4761" s="7">
        <f>Ecommerce_Sales[[#This Row],[Profit]]/Ecommerce_Sales[[#This Row],[Total_Price]]</f>
        <v>0.24976076555023924</v>
      </c>
      <c r="W4761" s="3">
        <v>261</v>
      </c>
      <c r="X4761" s="3"/>
    </row>
    <row r="4762" spans="1:24" x14ac:dyDescent="0.25">
      <c r="A4762" s="1" t="s">
        <v>11427</v>
      </c>
      <c r="B4762" s="1" t="s">
        <v>1345</v>
      </c>
      <c r="C4762" s="1" t="s">
        <v>1346</v>
      </c>
      <c r="D4762" s="1" t="s">
        <v>5388</v>
      </c>
      <c r="E4762" s="1" t="s">
        <v>1966</v>
      </c>
      <c r="F4762" s="2">
        <v>45042</v>
      </c>
      <c r="G4762" s="2">
        <v>45003</v>
      </c>
      <c r="H4762" s="2" t="str">
        <f>TEXT(Ecommerce_Sales[[#This Row],[Order_Date]],"mmmm")</f>
        <v>March</v>
      </c>
      <c r="I4762" s="2" t="str">
        <f>TEXT(Ecommerce_Sales[[#This Row],[Order_Date]],"yyyy")</f>
        <v>2023</v>
      </c>
      <c r="J4762" s="2" t="str">
        <f>TEXT(Ecommerce_Sales[[#This Row],[Order_Date]],"mmmm")</f>
        <v>March</v>
      </c>
      <c r="K4762" s="1" t="s">
        <v>1986</v>
      </c>
      <c r="L4762" s="1" t="s">
        <v>11428</v>
      </c>
      <c r="M4762" s="1" t="s">
        <v>1968</v>
      </c>
      <c r="N4762" s="1" t="s">
        <v>1957</v>
      </c>
      <c r="O4762" s="3">
        <v>118</v>
      </c>
      <c r="P4762">
        <v>4</v>
      </c>
      <c r="Q4762" s="3">
        <v>474</v>
      </c>
      <c r="R4762" s="1" t="s">
        <v>2008</v>
      </c>
      <c r="S4762" s="3">
        <v>25</v>
      </c>
      <c r="U4762" t="str">
        <f>IF(Ecommerce_Sales[[#This Row],[Delivery_Time_Days]]&gt;7,"Delay",IF(Ecommerce_Sales[[#This Row],[Delivery_Time_Days]] = 0,"No delivery",IF(Ecommerce_Sales[[#This Row],[Delivery_Time_Days]]&lt;=7,"On-time")))</f>
        <v>No delivery</v>
      </c>
      <c r="V4762" s="7">
        <f>Ecommerce_Sales[[#This Row],[Profit]]/Ecommerce_Sales[[#This Row],[Total_Price]]</f>
        <v>0.14978902953586498</v>
      </c>
      <c r="W4762" s="3">
        <v>71</v>
      </c>
      <c r="X4762" s="3"/>
    </row>
    <row r="4763" spans="1:24" x14ac:dyDescent="0.25">
      <c r="A4763" s="1" t="s">
        <v>11429</v>
      </c>
      <c r="B4763" s="1" t="s">
        <v>162</v>
      </c>
      <c r="C4763" s="1" t="s">
        <v>163</v>
      </c>
      <c r="D4763" s="1" t="s">
        <v>6538</v>
      </c>
      <c r="E4763" s="1" t="s">
        <v>1996</v>
      </c>
      <c r="F4763" s="2">
        <v>45372</v>
      </c>
      <c r="G4763" s="2">
        <v>44999</v>
      </c>
      <c r="H4763" s="2" t="str">
        <f>TEXT(Ecommerce_Sales[[#This Row],[Order_Date]],"mmmm")</f>
        <v>March</v>
      </c>
      <c r="I4763" s="2" t="str">
        <f>TEXT(Ecommerce_Sales[[#This Row],[Order_Date]],"yyyy")</f>
        <v>2023</v>
      </c>
      <c r="J4763" s="2" t="str">
        <f>TEXT(Ecommerce_Sales[[#This Row],[Order_Date]],"mmmm")</f>
        <v>March</v>
      </c>
      <c r="K4763" s="1" t="s">
        <v>1947</v>
      </c>
      <c r="L4763" s="1" t="s">
        <v>8791</v>
      </c>
      <c r="M4763" s="1" t="s">
        <v>2104</v>
      </c>
      <c r="N4763" s="1" t="s">
        <v>1978</v>
      </c>
      <c r="O4763" s="3">
        <v>327</v>
      </c>
      <c r="P4763">
        <v>3</v>
      </c>
      <c r="Q4763" s="3">
        <v>982</v>
      </c>
      <c r="R4763" s="1" t="s">
        <v>1958</v>
      </c>
      <c r="S4763" s="3">
        <v>137</v>
      </c>
      <c r="T4763">
        <v>9</v>
      </c>
      <c r="U4763" t="str">
        <f>IF(Ecommerce_Sales[[#This Row],[Delivery_Time_Days]]&gt;7,"Delay",IF(Ecommerce_Sales[[#This Row],[Delivery_Time_Days]] = 0,"No delivery",IF(Ecommerce_Sales[[#This Row],[Delivery_Time_Days]]&lt;=7,"On-time")))</f>
        <v>Delay</v>
      </c>
      <c r="V4763" s="7">
        <f>Ecommerce_Sales[[#This Row],[Profit]]/Ecommerce_Sales[[#This Row],[Total_Price]]</f>
        <v>0.35030549898167007</v>
      </c>
      <c r="W4763" s="3">
        <v>344</v>
      </c>
      <c r="X4763" s="3"/>
    </row>
    <row r="4764" spans="1:24" x14ac:dyDescent="0.25">
      <c r="A4764" s="1" t="s">
        <v>11430</v>
      </c>
      <c r="B4764" s="1" t="s">
        <v>426</v>
      </c>
      <c r="C4764" s="1" t="s">
        <v>427</v>
      </c>
      <c r="D4764" s="1" t="s">
        <v>2419</v>
      </c>
      <c r="E4764" s="1" t="s">
        <v>1996</v>
      </c>
      <c r="F4764" s="2">
        <v>45155</v>
      </c>
      <c r="G4764" s="2">
        <v>45550</v>
      </c>
      <c r="H4764" s="2" t="str">
        <f>TEXT(Ecommerce_Sales[[#This Row],[Order_Date]],"mmmm")</f>
        <v>September</v>
      </c>
      <c r="I4764" s="2" t="str">
        <f>TEXT(Ecommerce_Sales[[#This Row],[Order_Date]],"yyyy")</f>
        <v>2024</v>
      </c>
      <c r="J4764" s="2" t="str">
        <f>TEXT(Ecommerce_Sales[[#This Row],[Order_Date]],"mmmm")</f>
        <v>September</v>
      </c>
      <c r="K4764" s="1" t="s">
        <v>1947</v>
      </c>
      <c r="L4764" s="1" t="s">
        <v>10442</v>
      </c>
      <c r="M4764" s="1" t="s">
        <v>1968</v>
      </c>
      <c r="N4764" s="1" t="s">
        <v>1957</v>
      </c>
      <c r="O4764" s="3">
        <v>128</v>
      </c>
      <c r="P4764">
        <v>4</v>
      </c>
      <c r="Q4764" s="3">
        <v>511</v>
      </c>
      <c r="R4764" s="1" t="s">
        <v>1951</v>
      </c>
      <c r="S4764" s="3">
        <v>60</v>
      </c>
      <c r="T4764">
        <v>4</v>
      </c>
      <c r="U4764" t="str">
        <f>IF(Ecommerce_Sales[[#This Row],[Delivery_Time_Days]]&gt;7,"Delay",IF(Ecommerce_Sales[[#This Row],[Delivery_Time_Days]] = 0,"No delivery",IF(Ecommerce_Sales[[#This Row],[Delivery_Time_Days]]&lt;=7,"On-time")))</f>
        <v>On-time</v>
      </c>
      <c r="V4764" s="7">
        <f>Ecommerce_Sales[[#This Row],[Profit]]/Ecommerce_Sales[[#This Row],[Total_Price]]</f>
        <v>0.15068493150684931</v>
      </c>
      <c r="W4764" s="3">
        <v>77</v>
      </c>
      <c r="X4764" s="3"/>
    </row>
    <row r="4765" spans="1:24" x14ac:dyDescent="0.25">
      <c r="A4765" s="1" t="s">
        <v>11431</v>
      </c>
      <c r="B4765" s="1" t="s">
        <v>971</v>
      </c>
      <c r="C4765" s="1" t="s">
        <v>972</v>
      </c>
      <c r="D4765" s="1" t="s">
        <v>3981</v>
      </c>
      <c r="E4765" s="1" t="s">
        <v>1996</v>
      </c>
      <c r="F4765" s="2">
        <v>45139</v>
      </c>
      <c r="G4765" s="2">
        <v>45544</v>
      </c>
      <c r="H4765" s="2" t="str">
        <f>TEXT(Ecommerce_Sales[[#This Row],[Order_Date]],"mmmm")</f>
        <v>September</v>
      </c>
      <c r="I4765" s="2" t="str">
        <f>TEXT(Ecommerce_Sales[[#This Row],[Order_Date]],"yyyy")</f>
        <v>2024</v>
      </c>
      <c r="J4765" s="2" t="str">
        <f>TEXT(Ecommerce_Sales[[#This Row],[Order_Date]],"mmmm")</f>
        <v>September</v>
      </c>
      <c r="K4765" s="1" t="s">
        <v>1947</v>
      </c>
      <c r="L4765" s="1" t="s">
        <v>11432</v>
      </c>
      <c r="M4765" s="1" t="s">
        <v>2247</v>
      </c>
      <c r="N4765" s="1" t="s">
        <v>1957</v>
      </c>
      <c r="O4765" s="3">
        <v>933</v>
      </c>
      <c r="P4765">
        <v>3</v>
      </c>
      <c r="Q4765" s="3">
        <v>2800</v>
      </c>
      <c r="R4765" s="1" t="s">
        <v>1951</v>
      </c>
      <c r="S4765" s="3">
        <v>159</v>
      </c>
      <c r="T4765">
        <v>5</v>
      </c>
      <c r="U4765" t="str">
        <f>IF(Ecommerce_Sales[[#This Row],[Delivery_Time_Days]]&gt;7,"Delay",IF(Ecommerce_Sales[[#This Row],[Delivery_Time_Days]] = 0,"No delivery",IF(Ecommerce_Sales[[#This Row],[Delivery_Time_Days]]&lt;=7,"On-time")))</f>
        <v>On-time</v>
      </c>
      <c r="V4765" s="7">
        <f>Ecommerce_Sales[[#This Row],[Profit]]/Ecommerce_Sales[[#This Row],[Total_Price]]</f>
        <v>0.15</v>
      </c>
      <c r="W4765" s="3">
        <v>420</v>
      </c>
      <c r="X4765" s="3"/>
    </row>
    <row r="4766" spans="1:24" x14ac:dyDescent="0.25">
      <c r="A4766" s="1" t="s">
        <v>11433</v>
      </c>
      <c r="B4766" s="1" t="s">
        <v>464</v>
      </c>
      <c r="C4766" s="1" t="s">
        <v>814</v>
      </c>
      <c r="D4766" s="1" t="s">
        <v>2439</v>
      </c>
      <c r="E4766" s="1" t="s">
        <v>1961</v>
      </c>
      <c r="F4766" s="2">
        <v>45549</v>
      </c>
      <c r="G4766" s="2">
        <v>45199</v>
      </c>
      <c r="H4766" s="2" t="str">
        <f>TEXT(Ecommerce_Sales[[#This Row],[Order_Date]],"mmmm")</f>
        <v>September</v>
      </c>
      <c r="I4766" s="2" t="str">
        <f>TEXT(Ecommerce_Sales[[#This Row],[Order_Date]],"yyyy")</f>
        <v>2023</v>
      </c>
      <c r="J4766" s="2" t="str">
        <f>TEXT(Ecommerce_Sales[[#This Row],[Order_Date]],"mmmm")</f>
        <v>September</v>
      </c>
      <c r="K4766" s="1" t="s">
        <v>1947</v>
      </c>
      <c r="L4766" s="1" t="s">
        <v>11434</v>
      </c>
      <c r="M4766" s="1" t="s">
        <v>2104</v>
      </c>
      <c r="N4766" s="1" t="s">
        <v>1978</v>
      </c>
      <c r="O4766" s="3">
        <v>582</v>
      </c>
      <c r="P4766">
        <v>3</v>
      </c>
      <c r="Q4766" s="3">
        <v>1745</v>
      </c>
      <c r="R4766" s="1" t="s">
        <v>2008</v>
      </c>
      <c r="S4766" s="3">
        <v>180</v>
      </c>
      <c r="T4766">
        <v>2</v>
      </c>
      <c r="U4766" t="str">
        <f>IF(Ecommerce_Sales[[#This Row],[Delivery_Time_Days]]&gt;7,"Delay",IF(Ecommerce_Sales[[#This Row],[Delivery_Time_Days]] = 0,"No delivery",IF(Ecommerce_Sales[[#This Row],[Delivery_Time_Days]]&lt;=7,"On-time")))</f>
        <v>On-time</v>
      </c>
      <c r="V4766" s="7">
        <f>Ecommerce_Sales[[#This Row],[Profit]]/Ecommerce_Sales[[#This Row],[Total_Price]]</f>
        <v>0.3501432664756447</v>
      </c>
      <c r="W4766" s="3">
        <v>611</v>
      </c>
      <c r="X4766" s="3"/>
    </row>
    <row r="4767" spans="1:24" x14ac:dyDescent="0.25">
      <c r="A4767" s="1" t="s">
        <v>11435</v>
      </c>
      <c r="B4767" s="1" t="s">
        <v>1588</v>
      </c>
      <c r="C4767" s="1" t="s">
        <v>1589</v>
      </c>
      <c r="D4767" s="1" t="s">
        <v>3748</v>
      </c>
      <c r="E4767" s="1" t="s">
        <v>2005</v>
      </c>
      <c r="F4767" s="2">
        <v>45257</v>
      </c>
      <c r="G4767" s="2">
        <v>45085</v>
      </c>
      <c r="H4767" s="2" t="str">
        <f>TEXT(Ecommerce_Sales[[#This Row],[Order_Date]],"mmmm")</f>
        <v>June</v>
      </c>
      <c r="I4767" s="2" t="str">
        <f>TEXT(Ecommerce_Sales[[#This Row],[Order_Date]],"yyyy")</f>
        <v>2023</v>
      </c>
      <c r="J4767" s="2" t="str">
        <f>TEXT(Ecommerce_Sales[[#This Row],[Order_Date]],"mmmm")</f>
        <v>June</v>
      </c>
      <c r="K4767" s="1" t="s">
        <v>1947</v>
      </c>
      <c r="L4767" s="1" t="s">
        <v>11436</v>
      </c>
      <c r="M4767" s="1" t="s">
        <v>2047</v>
      </c>
      <c r="N4767" s="1" t="s">
        <v>1989</v>
      </c>
      <c r="O4767" s="3">
        <v>830</v>
      </c>
      <c r="P4767">
        <v>1</v>
      </c>
      <c r="Q4767" s="3">
        <v>830</v>
      </c>
      <c r="R4767" s="1" t="s">
        <v>1958</v>
      </c>
      <c r="S4767" s="3">
        <v>56</v>
      </c>
      <c r="T4767">
        <v>5</v>
      </c>
      <c r="U4767" t="str">
        <f>IF(Ecommerce_Sales[[#This Row],[Delivery_Time_Days]]&gt;7,"Delay",IF(Ecommerce_Sales[[#This Row],[Delivery_Time_Days]] = 0,"No delivery",IF(Ecommerce_Sales[[#This Row],[Delivery_Time_Days]]&lt;=7,"On-time")))</f>
        <v>On-time</v>
      </c>
      <c r="V4767" s="7">
        <f>Ecommerce_Sales[[#This Row],[Profit]]/Ecommerce_Sales[[#This Row],[Total_Price]]</f>
        <v>0.24939759036144579</v>
      </c>
      <c r="W4767" s="3">
        <v>207</v>
      </c>
      <c r="X4767" s="3"/>
    </row>
    <row r="4768" spans="1:24" x14ac:dyDescent="0.25">
      <c r="A4768" s="1" t="s">
        <v>11437</v>
      </c>
      <c r="B4768" s="1" t="s">
        <v>958</v>
      </c>
      <c r="C4768" s="1" t="s">
        <v>959</v>
      </c>
      <c r="D4768" s="1" t="s">
        <v>2245</v>
      </c>
      <c r="E4768" s="1" t="s">
        <v>2005</v>
      </c>
      <c r="F4768" s="2">
        <v>45045</v>
      </c>
      <c r="G4768" s="2">
        <v>45423</v>
      </c>
      <c r="H4768" s="2" t="str">
        <f>TEXT(Ecommerce_Sales[[#This Row],[Order_Date]],"mmmm")</f>
        <v>May</v>
      </c>
      <c r="I4768" s="2" t="str">
        <f>TEXT(Ecommerce_Sales[[#This Row],[Order_Date]],"yyyy")</f>
        <v>2024</v>
      </c>
      <c r="J4768" s="2" t="str">
        <f>TEXT(Ecommerce_Sales[[#This Row],[Order_Date]],"mmmm")</f>
        <v>May</v>
      </c>
      <c r="K4768" s="1" t="s">
        <v>1947</v>
      </c>
      <c r="L4768" s="1" t="s">
        <v>2353</v>
      </c>
      <c r="M4768" s="1" t="s">
        <v>1968</v>
      </c>
      <c r="N4768" s="1" t="s">
        <v>1957</v>
      </c>
      <c r="O4768" s="3">
        <v>976</v>
      </c>
      <c r="P4768">
        <v>3</v>
      </c>
      <c r="Q4768" s="3">
        <v>2927</v>
      </c>
      <c r="R4768" s="1" t="s">
        <v>1958</v>
      </c>
      <c r="S4768" s="3">
        <v>295</v>
      </c>
      <c r="T4768">
        <v>9</v>
      </c>
      <c r="U4768" t="str">
        <f>IF(Ecommerce_Sales[[#This Row],[Delivery_Time_Days]]&gt;7,"Delay",IF(Ecommerce_Sales[[#This Row],[Delivery_Time_Days]] = 0,"No delivery",IF(Ecommerce_Sales[[#This Row],[Delivery_Time_Days]]&lt;=7,"On-time")))</f>
        <v>Delay</v>
      </c>
      <c r="V4768" s="7">
        <f>Ecommerce_Sales[[#This Row],[Profit]]/Ecommerce_Sales[[#This Row],[Total_Price]]</f>
        <v>0.14998291766313632</v>
      </c>
      <c r="W4768" s="3">
        <v>439</v>
      </c>
      <c r="X4768" s="3"/>
    </row>
    <row r="4769" spans="1:24" x14ac:dyDescent="0.25">
      <c r="A4769" s="1" t="s">
        <v>11438</v>
      </c>
      <c r="B4769" s="1" t="s">
        <v>212</v>
      </c>
      <c r="C4769" s="1" t="s">
        <v>213</v>
      </c>
      <c r="D4769" s="1" t="s">
        <v>3549</v>
      </c>
      <c r="E4769" s="1" t="s">
        <v>1966</v>
      </c>
      <c r="F4769" s="2">
        <v>45637</v>
      </c>
      <c r="G4769" s="2">
        <v>45157</v>
      </c>
      <c r="H4769" s="2" t="str">
        <f>TEXT(Ecommerce_Sales[[#This Row],[Order_Date]],"mmmm")</f>
        <v>August</v>
      </c>
      <c r="I4769" s="2" t="str">
        <f>TEXT(Ecommerce_Sales[[#This Row],[Order_Date]],"yyyy")</f>
        <v>2023</v>
      </c>
      <c r="J4769" s="2" t="str">
        <f>TEXT(Ecommerce_Sales[[#This Row],[Order_Date]],"mmmm")</f>
        <v>August</v>
      </c>
      <c r="K4769" s="1" t="s">
        <v>1986</v>
      </c>
      <c r="L4769" s="1" t="s">
        <v>11439</v>
      </c>
      <c r="M4769" s="1" t="s">
        <v>2030</v>
      </c>
      <c r="N4769" s="1" t="s">
        <v>1978</v>
      </c>
      <c r="O4769" s="3">
        <v>965</v>
      </c>
      <c r="P4769">
        <v>1</v>
      </c>
      <c r="Q4769" s="3">
        <v>965</v>
      </c>
      <c r="R4769" s="1" t="s">
        <v>1951</v>
      </c>
      <c r="S4769" s="3">
        <v>51</v>
      </c>
      <c r="U4769" t="str">
        <f>IF(Ecommerce_Sales[[#This Row],[Delivery_Time_Days]]&gt;7,"Delay",IF(Ecommerce_Sales[[#This Row],[Delivery_Time_Days]] = 0,"No delivery",IF(Ecommerce_Sales[[#This Row],[Delivery_Time_Days]]&lt;=7,"On-time")))</f>
        <v>No delivery</v>
      </c>
      <c r="V4769" s="7">
        <f>Ecommerce_Sales[[#This Row],[Profit]]/Ecommerce_Sales[[#This Row],[Total_Price]]</f>
        <v>0.35025906735751294</v>
      </c>
      <c r="W4769" s="3">
        <v>338</v>
      </c>
      <c r="X4769" s="3"/>
    </row>
    <row r="4770" spans="1:24" x14ac:dyDescent="0.25">
      <c r="A4770" s="1" t="s">
        <v>11440</v>
      </c>
      <c r="B4770" s="1" t="s">
        <v>624</v>
      </c>
      <c r="C4770" s="1" t="s">
        <v>625</v>
      </c>
      <c r="D4770" s="1" t="s">
        <v>2288</v>
      </c>
      <c r="E4770" s="1" t="s">
        <v>2005</v>
      </c>
      <c r="F4770" s="2">
        <v>44935</v>
      </c>
      <c r="G4770" s="2">
        <v>45307</v>
      </c>
      <c r="H4770" s="2" t="str">
        <f>TEXT(Ecommerce_Sales[[#This Row],[Order_Date]],"mmmm")</f>
        <v>January</v>
      </c>
      <c r="I4770" s="2" t="str">
        <f>TEXT(Ecommerce_Sales[[#This Row],[Order_Date]],"yyyy")</f>
        <v>2024</v>
      </c>
      <c r="J4770" s="2" t="str">
        <f>TEXT(Ecommerce_Sales[[#This Row],[Order_Date]],"mmmm")</f>
        <v>January</v>
      </c>
      <c r="K4770" s="1" t="s">
        <v>1947</v>
      </c>
      <c r="L4770" s="1" t="s">
        <v>10594</v>
      </c>
      <c r="M4770" s="1" t="s">
        <v>2247</v>
      </c>
      <c r="N4770" s="1" t="s">
        <v>1957</v>
      </c>
      <c r="O4770" s="3">
        <v>40</v>
      </c>
      <c r="P4770">
        <v>1</v>
      </c>
      <c r="Q4770" s="3">
        <v>40</v>
      </c>
      <c r="R4770" s="1" t="s">
        <v>1951</v>
      </c>
      <c r="S4770" s="3">
        <v>4</v>
      </c>
      <c r="T4770">
        <v>9</v>
      </c>
      <c r="U4770" t="str">
        <f>IF(Ecommerce_Sales[[#This Row],[Delivery_Time_Days]]&gt;7,"Delay",IF(Ecommerce_Sales[[#This Row],[Delivery_Time_Days]] = 0,"No delivery",IF(Ecommerce_Sales[[#This Row],[Delivery_Time_Days]]&lt;=7,"On-time")))</f>
        <v>Delay</v>
      </c>
      <c r="V4770" s="7">
        <f>Ecommerce_Sales[[#This Row],[Profit]]/Ecommerce_Sales[[#This Row],[Total_Price]]</f>
        <v>0.15</v>
      </c>
      <c r="W4770" s="3">
        <v>6</v>
      </c>
      <c r="X4770" s="3"/>
    </row>
    <row r="4771" spans="1:24" x14ac:dyDescent="0.25">
      <c r="A4771" s="1" t="s">
        <v>11441</v>
      </c>
      <c r="B4771" s="1" t="s">
        <v>1520</v>
      </c>
      <c r="C4771" s="1" t="s">
        <v>1521</v>
      </c>
      <c r="D4771" s="1" t="s">
        <v>4022</v>
      </c>
      <c r="E4771" s="1" t="s">
        <v>1961</v>
      </c>
      <c r="F4771" s="2">
        <v>45090</v>
      </c>
      <c r="G4771" s="2">
        <v>45152</v>
      </c>
      <c r="H4771" s="2" t="str">
        <f>TEXT(Ecommerce_Sales[[#This Row],[Order_Date]],"mmmm")</f>
        <v>August</v>
      </c>
      <c r="I4771" s="2" t="str">
        <f>TEXT(Ecommerce_Sales[[#This Row],[Order_Date]],"yyyy")</f>
        <v>2023</v>
      </c>
      <c r="J4771" s="2" t="str">
        <f>TEXT(Ecommerce_Sales[[#This Row],[Order_Date]],"mmmm")</f>
        <v>August</v>
      </c>
      <c r="K4771" s="1" t="s">
        <v>1947</v>
      </c>
      <c r="L4771" s="1" t="s">
        <v>4594</v>
      </c>
      <c r="M4771" s="1" t="s">
        <v>1949</v>
      </c>
      <c r="N4771" s="1" t="s">
        <v>1950</v>
      </c>
      <c r="O4771" s="3">
        <v>212</v>
      </c>
      <c r="P4771">
        <v>1</v>
      </c>
      <c r="Q4771" s="3">
        <v>212</v>
      </c>
      <c r="R4771" s="1" t="s">
        <v>1958</v>
      </c>
      <c r="S4771" s="3">
        <v>31</v>
      </c>
      <c r="T4771">
        <v>10</v>
      </c>
      <c r="U4771" t="str">
        <f>IF(Ecommerce_Sales[[#This Row],[Delivery_Time_Days]]&gt;7,"Delay",IF(Ecommerce_Sales[[#This Row],[Delivery_Time_Days]] = 0,"No delivery",IF(Ecommerce_Sales[[#This Row],[Delivery_Time_Days]]&lt;=7,"On-time")))</f>
        <v>Delay</v>
      </c>
      <c r="V4771" s="7">
        <f>Ecommerce_Sales[[#This Row],[Profit]]/Ecommerce_Sales[[#This Row],[Total_Price]]</f>
        <v>0.40094339622641512</v>
      </c>
      <c r="W4771" s="3">
        <v>85</v>
      </c>
      <c r="X4771" s="3"/>
    </row>
    <row r="4772" spans="1:24" x14ac:dyDescent="0.25">
      <c r="A4772" s="1" t="s">
        <v>11442</v>
      </c>
      <c r="B4772" s="1" t="s">
        <v>1594</v>
      </c>
      <c r="C4772" s="1" t="s">
        <v>1595</v>
      </c>
      <c r="D4772" s="1" t="s">
        <v>5354</v>
      </c>
      <c r="E4772" s="1" t="s">
        <v>1981</v>
      </c>
      <c r="F4772" s="2">
        <v>45230</v>
      </c>
      <c r="G4772" s="2">
        <v>45415</v>
      </c>
      <c r="H4772" s="2" t="str">
        <f>TEXT(Ecommerce_Sales[[#This Row],[Order_Date]],"mmmm")</f>
        <v>May</v>
      </c>
      <c r="I4772" s="2" t="str">
        <f>TEXT(Ecommerce_Sales[[#This Row],[Order_Date]],"yyyy")</f>
        <v>2024</v>
      </c>
      <c r="J4772" s="2" t="str">
        <f>TEXT(Ecommerce_Sales[[#This Row],[Order_Date]],"mmmm")</f>
        <v>May</v>
      </c>
      <c r="K4772" s="1" t="s">
        <v>1947</v>
      </c>
      <c r="L4772" s="1" t="s">
        <v>11443</v>
      </c>
      <c r="M4772" s="1" t="s">
        <v>2030</v>
      </c>
      <c r="N4772" s="1" t="s">
        <v>1978</v>
      </c>
      <c r="O4772" s="3">
        <v>358</v>
      </c>
      <c r="P4772">
        <v>1</v>
      </c>
      <c r="Q4772" s="3">
        <v>358</v>
      </c>
      <c r="R4772" s="1" t="s">
        <v>1951</v>
      </c>
      <c r="S4772" s="3">
        <v>51</v>
      </c>
      <c r="T4772">
        <v>5</v>
      </c>
      <c r="U4772" t="str">
        <f>IF(Ecommerce_Sales[[#This Row],[Delivery_Time_Days]]&gt;7,"Delay",IF(Ecommerce_Sales[[#This Row],[Delivery_Time_Days]] = 0,"No delivery",IF(Ecommerce_Sales[[#This Row],[Delivery_Time_Days]]&lt;=7,"On-time")))</f>
        <v>On-time</v>
      </c>
      <c r="V4772" s="7">
        <f>Ecommerce_Sales[[#This Row],[Profit]]/Ecommerce_Sales[[#This Row],[Total_Price]]</f>
        <v>0.34916201117318435</v>
      </c>
      <c r="W4772" s="3">
        <v>125</v>
      </c>
      <c r="X4772" s="3"/>
    </row>
    <row r="4773" spans="1:24" x14ac:dyDescent="0.25">
      <c r="A4773" s="1" t="s">
        <v>11444</v>
      </c>
      <c r="B4773" s="1" t="s">
        <v>1254</v>
      </c>
      <c r="C4773" s="1" t="s">
        <v>1255</v>
      </c>
      <c r="D4773" s="1" t="s">
        <v>1970</v>
      </c>
      <c r="E4773" s="1" t="s">
        <v>1961</v>
      </c>
      <c r="F4773" s="2">
        <v>45076</v>
      </c>
      <c r="G4773" s="2">
        <v>45191</v>
      </c>
      <c r="H4773" s="2" t="str">
        <f>TEXT(Ecommerce_Sales[[#This Row],[Order_Date]],"mmmm")</f>
        <v>September</v>
      </c>
      <c r="I4773" s="2" t="str">
        <f>TEXT(Ecommerce_Sales[[#This Row],[Order_Date]],"yyyy")</f>
        <v>2023</v>
      </c>
      <c r="J4773" s="2" t="str">
        <f>TEXT(Ecommerce_Sales[[#This Row],[Order_Date]],"mmmm")</f>
        <v>September</v>
      </c>
      <c r="K4773" s="1" t="s">
        <v>1992</v>
      </c>
      <c r="L4773" s="1" t="s">
        <v>11445</v>
      </c>
      <c r="M4773" s="1" t="s">
        <v>1963</v>
      </c>
      <c r="N4773" s="1" t="s">
        <v>1957</v>
      </c>
      <c r="O4773" s="3">
        <v>662</v>
      </c>
      <c r="P4773">
        <v>2</v>
      </c>
      <c r="Q4773" s="3">
        <v>1324</v>
      </c>
      <c r="R4773" s="1" t="s">
        <v>1958</v>
      </c>
      <c r="S4773" s="3">
        <v>93</v>
      </c>
      <c r="U4773" t="str">
        <f>IF(Ecommerce_Sales[[#This Row],[Delivery_Time_Days]]&gt;7,"Delay",IF(Ecommerce_Sales[[#This Row],[Delivery_Time_Days]] = 0,"No delivery",IF(Ecommerce_Sales[[#This Row],[Delivery_Time_Days]]&lt;=7,"On-time")))</f>
        <v>No delivery</v>
      </c>
      <c r="V4773" s="7">
        <f>Ecommerce_Sales[[#This Row],[Profit]]/Ecommerce_Sales[[#This Row],[Total_Price]]</f>
        <v>0.15030211480362538</v>
      </c>
      <c r="W4773" s="3">
        <v>199</v>
      </c>
      <c r="X4773" s="3"/>
    </row>
    <row r="4774" spans="1:24" x14ac:dyDescent="0.25">
      <c r="A4774" s="1" t="s">
        <v>11446</v>
      </c>
      <c r="B4774" s="1" t="s">
        <v>637</v>
      </c>
      <c r="C4774" s="1" t="s">
        <v>638</v>
      </c>
      <c r="D4774" s="1" t="s">
        <v>3623</v>
      </c>
      <c r="E4774" s="1" t="s">
        <v>1954</v>
      </c>
      <c r="F4774" s="2">
        <v>45189</v>
      </c>
      <c r="G4774" s="2">
        <v>45614</v>
      </c>
      <c r="H4774" s="2" t="str">
        <f>TEXT(Ecommerce_Sales[[#This Row],[Order_Date]],"mmmm")</f>
        <v>November</v>
      </c>
      <c r="I4774" s="2" t="str">
        <f>TEXT(Ecommerce_Sales[[#This Row],[Order_Date]],"yyyy")</f>
        <v>2024</v>
      </c>
      <c r="J4774" s="2" t="str">
        <f>TEXT(Ecommerce_Sales[[#This Row],[Order_Date]],"mmmm")</f>
        <v>November</v>
      </c>
      <c r="K4774" s="1" t="s">
        <v>1947</v>
      </c>
      <c r="L4774" s="1" t="s">
        <v>9769</v>
      </c>
      <c r="M4774" s="1" t="s">
        <v>2104</v>
      </c>
      <c r="N4774" s="1" t="s">
        <v>1978</v>
      </c>
      <c r="O4774" s="3">
        <v>631</v>
      </c>
      <c r="P4774">
        <v>4</v>
      </c>
      <c r="Q4774" s="3">
        <v>2523</v>
      </c>
      <c r="R4774" s="1" t="s">
        <v>2008</v>
      </c>
      <c r="S4774" s="3">
        <v>294</v>
      </c>
      <c r="T4774">
        <v>8</v>
      </c>
      <c r="U4774" t="str">
        <f>IF(Ecommerce_Sales[[#This Row],[Delivery_Time_Days]]&gt;7,"Delay",IF(Ecommerce_Sales[[#This Row],[Delivery_Time_Days]] = 0,"No delivery",IF(Ecommerce_Sales[[#This Row],[Delivery_Time_Days]]&lt;=7,"On-time")))</f>
        <v>Delay</v>
      </c>
      <c r="V4774" s="7">
        <f>Ecommerce_Sales[[#This Row],[Profit]]/Ecommerce_Sales[[#This Row],[Total_Price]]</f>
        <v>0.34998018232263178</v>
      </c>
      <c r="W4774" s="3">
        <v>883</v>
      </c>
      <c r="X4774" s="3"/>
    </row>
    <row r="4775" spans="1:24" x14ac:dyDescent="0.25">
      <c r="A4775" s="1" t="s">
        <v>11447</v>
      </c>
      <c r="B4775" s="1" t="s">
        <v>1302</v>
      </c>
      <c r="C4775" s="1" t="s">
        <v>1303</v>
      </c>
      <c r="D4775" s="1" t="s">
        <v>2589</v>
      </c>
      <c r="E4775" s="1" t="s">
        <v>1946</v>
      </c>
      <c r="F4775" s="2">
        <v>45394</v>
      </c>
      <c r="G4775" s="2">
        <v>45286</v>
      </c>
      <c r="H4775" s="2" t="str">
        <f>TEXT(Ecommerce_Sales[[#This Row],[Order_Date]],"mmmm")</f>
        <v>December</v>
      </c>
      <c r="I4775" s="2" t="str">
        <f>TEXT(Ecommerce_Sales[[#This Row],[Order_Date]],"yyyy")</f>
        <v>2023</v>
      </c>
      <c r="J4775" s="2" t="str">
        <f>TEXT(Ecommerce_Sales[[#This Row],[Order_Date]],"mmmm")</f>
        <v>December</v>
      </c>
      <c r="K4775" s="1" t="s">
        <v>1947</v>
      </c>
      <c r="L4775" s="1" t="s">
        <v>11448</v>
      </c>
      <c r="M4775" s="1" t="s">
        <v>2043</v>
      </c>
      <c r="N4775" s="1" t="s">
        <v>1989</v>
      </c>
      <c r="O4775" s="3">
        <v>389</v>
      </c>
      <c r="P4775">
        <v>10</v>
      </c>
      <c r="Q4775" s="3">
        <v>3886</v>
      </c>
      <c r="R4775" s="1" t="s">
        <v>1958</v>
      </c>
      <c r="S4775" s="3">
        <v>260</v>
      </c>
      <c r="T4775">
        <v>4</v>
      </c>
      <c r="U4775" t="str">
        <f>IF(Ecommerce_Sales[[#This Row],[Delivery_Time_Days]]&gt;7,"Delay",IF(Ecommerce_Sales[[#This Row],[Delivery_Time_Days]] = 0,"No delivery",IF(Ecommerce_Sales[[#This Row],[Delivery_Time_Days]]&lt;=7,"On-time")))</f>
        <v>On-time</v>
      </c>
      <c r="V4775" s="7">
        <f>Ecommerce_Sales[[#This Row],[Profit]]/Ecommerce_Sales[[#This Row],[Total_Price]]</f>
        <v>0.2498713329902213</v>
      </c>
      <c r="W4775" s="3">
        <v>971</v>
      </c>
      <c r="X4775" s="3"/>
    </row>
    <row r="4776" spans="1:24" x14ac:dyDescent="0.25">
      <c r="A4776" s="1" t="s">
        <v>11449</v>
      </c>
      <c r="B4776" s="1" t="s">
        <v>78</v>
      </c>
      <c r="C4776" s="1" t="s">
        <v>79</v>
      </c>
      <c r="D4776" s="1" t="s">
        <v>3079</v>
      </c>
      <c r="E4776" s="1" t="s">
        <v>1946</v>
      </c>
      <c r="F4776" s="2">
        <v>44984</v>
      </c>
      <c r="G4776" s="2">
        <v>45323</v>
      </c>
      <c r="H4776" s="2" t="str">
        <f>TEXT(Ecommerce_Sales[[#This Row],[Order_Date]],"mmmm")</f>
        <v>February</v>
      </c>
      <c r="I4776" s="2" t="str">
        <f>TEXT(Ecommerce_Sales[[#This Row],[Order_Date]],"yyyy")</f>
        <v>2024</v>
      </c>
      <c r="J4776" s="2" t="str">
        <f>TEXT(Ecommerce_Sales[[#This Row],[Order_Date]],"mmmm")</f>
        <v>February</v>
      </c>
      <c r="K4776" s="1" t="s">
        <v>1947</v>
      </c>
      <c r="L4776" s="1" t="s">
        <v>11450</v>
      </c>
      <c r="M4776" s="1" t="s">
        <v>2002</v>
      </c>
      <c r="N4776" s="1" t="s">
        <v>1989</v>
      </c>
      <c r="O4776" s="3">
        <v>942</v>
      </c>
      <c r="P4776">
        <v>3</v>
      </c>
      <c r="Q4776" s="3">
        <v>2825</v>
      </c>
      <c r="R4776" s="1" t="s">
        <v>1958</v>
      </c>
      <c r="S4776" s="3">
        <v>203</v>
      </c>
      <c r="T4776">
        <v>10</v>
      </c>
      <c r="U4776" t="str">
        <f>IF(Ecommerce_Sales[[#This Row],[Delivery_Time_Days]]&gt;7,"Delay",IF(Ecommerce_Sales[[#This Row],[Delivery_Time_Days]] = 0,"No delivery",IF(Ecommerce_Sales[[#This Row],[Delivery_Time_Days]]&lt;=7,"On-time")))</f>
        <v>Delay</v>
      </c>
      <c r="V4776" s="7">
        <f>Ecommerce_Sales[[#This Row],[Profit]]/Ecommerce_Sales[[#This Row],[Total_Price]]</f>
        <v>0.24991150442477877</v>
      </c>
      <c r="W4776" s="3">
        <v>706</v>
      </c>
      <c r="X4776" s="3"/>
    </row>
    <row r="4777" spans="1:24" x14ac:dyDescent="0.25">
      <c r="A4777" s="1" t="s">
        <v>11451</v>
      </c>
      <c r="B4777" s="1" t="s">
        <v>1079</v>
      </c>
      <c r="C4777" s="1" t="s">
        <v>1080</v>
      </c>
      <c r="D4777" s="1" t="s">
        <v>2573</v>
      </c>
      <c r="E4777" s="1" t="s">
        <v>1981</v>
      </c>
      <c r="F4777" s="2">
        <v>45399</v>
      </c>
      <c r="G4777" s="2">
        <v>45415</v>
      </c>
      <c r="H4777" s="2" t="str">
        <f>TEXT(Ecommerce_Sales[[#This Row],[Order_Date]],"mmmm")</f>
        <v>May</v>
      </c>
      <c r="I4777" s="2" t="str">
        <f>TEXT(Ecommerce_Sales[[#This Row],[Order_Date]],"yyyy")</f>
        <v>2024</v>
      </c>
      <c r="J4777" s="2" t="str">
        <f>TEXT(Ecommerce_Sales[[#This Row],[Order_Date]],"mmmm")</f>
        <v>May</v>
      </c>
      <c r="K4777" s="1" t="s">
        <v>1947</v>
      </c>
      <c r="L4777" s="1" t="s">
        <v>8731</v>
      </c>
      <c r="M4777" s="1" t="s">
        <v>2058</v>
      </c>
      <c r="N4777" s="1" t="s">
        <v>1950</v>
      </c>
      <c r="O4777" s="3">
        <v>463</v>
      </c>
      <c r="P4777">
        <v>1</v>
      </c>
      <c r="Q4777" s="3">
        <v>463</v>
      </c>
      <c r="R4777" s="1" t="s">
        <v>1958</v>
      </c>
      <c r="S4777" s="3">
        <v>57</v>
      </c>
      <c r="T4777">
        <v>3</v>
      </c>
      <c r="U4777" t="str">
        <f>IF(Ecommerce_Sales[[#This Row],[Delivery_Time_Days]]&gt;7,"Delay",IF(Ecommerce_Sales[[#This Row],[Delivery_Time_Days]] = 0,"No delivery",IF(Ecommerce_Sales[[#This Row],[Delivery_Time_Days]]&lt;=7,"On-time")))</f>
        <v>On-time</v>
      </c>
      <c r="V4777" s="7">
        <f>Ecommerce_Sales[[#This Row],[Profit]]/Ecommerce_Sales[[#This Row],[Total_Price]]</f>
        <v>0.39956803455723544</v>
      </c>
      <c r="W4777" s="3">
        <v>185</v>
      </c>
      <c r="X4777" s="3"/>
    </row>
    <row r="4778" spans="1:24" x14ac:dyDescent="0.25">
      <c r="A4778" s="1" t="s">
        <v>11452</v>
      </c>
      <c r="B4778" s="1" t="s">
        <v>72</v>
      </c>
      <c r="C4778" s="1" t="s">
        <v>73</v>
      </c>
      <c r="D4778" s="1" t="s">
        <v>3108</v>
      </c>
      <c r="E4778" s="1" t="s">
        <v>1966</v>
      </c>
      <c r="F4778" s="2">
        <v>45502</v>
      </c>
      <c r="G4778" s="2">
        <v>45227</v>
      </c>
      <c r="H4778" s="2" t="str">
        <f>TEXT(Ecommerce_Sales[[#This Row],[Order_Date]],"mmmm")</f>
        <v>October</v>
      </c>
      <c r="I4778" s="2" t="str">
        <f>TEXT(Ecommerce_Sales[[#This Row],[Order_Date]],"yyyy")</f>
        <v>2023</v>
      </c>
      <c r="J4778" s="2" t="str">
        <f>TEXT(Ecommerce_Sales[[#This Row],[Order_Date]],"mmmm")</f>
        <v>October</v>
      </c>
      <c r="K4778" s="1" t="s">
        <v>1947</v>
      </c>
      <c r="L4778" s="1" t="s">
        <v>11453</v>
      </c>
      <c r="M4778" s="1" t="s">
        <v>1968</v>
      </c>
      <c r="N4778" s="1" t="s">
        <v>1957</v>
      </c>
      <c r="O4778" s="3">
        <v>500</v>
      </c>
      <c r="P4778">
        <v>2</v>
      </c>
      <c r="Q4778" s="3">
        <v>1001</v>
      </c>
      <c r="R4778" s="1" t="s">
        <v>1951</v>
      </c>
      <c r="S4778" s="3">
        <v>69</v>
      </c>
      <c r="T4778">
        <v>10</v>
      </c>
      <c r="U4778" t="str">
        <f>IF(Ecommerce_Sales[[#This Row],[Delivery_Time_Days]]&gt;7,"Delay",IF(Ecommerce_Sales[[#This Row],[Delivery_Time_Days]] = 0,"No delivery",IF(Ecommerce_Sales[[#This Row],[Delivery_Time_Days]]&lt;=7,"On-time")))</f>
        <v>Delay</v>
      </c>
      <c r="V4778" s="7">
        <f>Ecommerce_Sales[[#This Row],[Profit]]/Ecommerce_Sales[[#This Row],[Total_Price]]</f>
        <v>0.14985014985014986</v>
      </c>
      <c r="W4778" s="3">
        <v>150</v>
      </c>
      <c r="X4778" s="3"/>
    </row>
    <row r="4779" spans="1:24" x14ac:dyDescent="0.25">
      <c r="A4779" s="1" t="s">
        <v>11454</v>
      </c>
      <c r="B4779" s="1" t="s">
        <v>1248</v>
      </c>
      <c r="C4779" s="1" t="s">
        <v>1249</v>
      </c>
      <c r="D4779" s="1" t="s">
        <v>6161</v>
      </c>
      <c r="E4779" s="1" t="s">
        <v>1996</v>
      </c>
      <c r="F4779" s="2">
        <v>45334</v>
      </c>
      <c r="G4779" s="2">
        <v>45101</v>
      </c>
      <c r="H4779" s="2" t="str">
        <f>TEXT(Ecommerce_Sales[[#This Row],[Order_Date]],"mmmm")</f>
        <v>June</v>
      </c>
      <c r="I4779" s="2" t="str">
        <f>TEXT(Ecommerce_Sales[[#This Row],[Order_Date]],"yyyy")</f>
        <v>2023</v>
      </c>
      <c r="J4779" s="2" t="str">
        <f>TEXT(Ecommerce_Sales[[#This Row],[Order_Date]],"mmmm")</f>
        <v>June</v>
      </c>
      <c r="K4779" s="1" t="s">
        <v>1947</v>
      </c>
      <c r="L4779" s="1" t="s">
        <v>4418</v>
      </c>
      <c r="M4779" s="1" t="s">
        <v>1977</v>
      </c>
      <c r="N4779" s="1" t="s">
        <v>1978</v>
      </c>
      <c r="O4779" s="3">
        <v>1021</v>
      </c>
      <c r="P4779">
        <v>3</v>
      </c>
      <c r="Q4779" s="3">
        <v>3062</v>
      </c>
      <c r="R4779" s="1" t="s">
        <v>1951</v>
      </c>
      <c r="S4779" s="3">
        <v>237</v>
      </c>
      <c r="T4779">
        <v>4</v>
      </c>
      <c r="U4779" t="str">
        <f>IF(Ecommerce_Sales[[#This Row],[Delivery_Time_Days]]&gt;7,"Delay",IF(Ecommerce_Sales[[#This Row],[Delivery_Time_Days]] = 0,"No delivery",IF(Ecommerce_Sales[[#This Row],[Delivery_Time_Days]]&lt;=7,"On-time")))</f>
        <v>On-time</v>
      </c>
      <c r="V4779" s="7">
        <f>Ecommerce_Sales[[#This Row],[Profit]]/Ecommerce_Sales[[#This Row],[Total_Price]]</f>
        <v>0.35009797517962116</v>
      </c>
      <c r="W4779" s="3">
        <v>1072</v>
      </c>
      <c r="X4779" s="3"/>
    </row>
    <row r="4780" spans="1:24" x14ac:dyDescent="0.25">
      <c r="A4780" s="1" t="s">
        <v>11455</v>
      </c>
      <c r="B4780" s="1" t="s">
        <v>641</v>
      </c>
      <c r="C4780" s="1" t="s">
        <v>642</v>
      </c>
      <c r="D4780" s="1" t="s">
        <v>2087</v>
      </c>
      <c r="E4780" s="1" t="s">
        <v>1961</v>
      </c>
      <c r="F4780" s="2">
        <v>45353</v>
      </c>
      <c r="G4780" s="2">
        <v>45291</v>
      </c>
      <c r="H4780" s="2" t="str">
        <f>TEXT(Ecommerce_Sales[[#This Row],[Order_Date]],"mmmm")</f>
        <v>December</v>
      </c>
      <c r="I4780" s="2" t="str">
        <f>TEXT(Ecommerce_Sales[[#This Row],[Order_Date]],"yyyy")</f>
        <v>2023</v>
      </c>
      <c r="J4780" s="2" t="str">
        <f>TEXT(Ecommerce_Sales[[#This Row],[Order_Date]],"mmmm")</f>
        <v>December</v>
      </c>
      <c r="K4780" s="1" t="s">
        <v>1992</v>
      </c>
      <c r="L4780" s="1" t="s">
        <v>11456</v>
      </c>
      <c r="M4780" s="1" t="s">
        <v>2047</v>
      </c>
      <c r="N4780" s="1" t="s">
        <v>1989</v>
      </c>
      <c r="O4780" s="3">
        <v>1654</v>
      </c>
      <c r="P4780">
        <v>6</v>
      </c>
      <c r="Q4780" s="3">
        <v>9921</v>
      </c>
      <c r="R4780" s="1" t="s">
        <v>1958</v>
      </c>
      <c r="S4780" s="3">
        <v>608</v>
      </c>
      <c r="U4780" t="str">
        <f>IF(Ecommerce_Sales[[#This Row],[Delivery_Time_Days]]&gt;7,"Delay",IF(Ecommerce_Sales[[#This Row],[Delivery_Time_Days]] = 0,"No delivery",IF(Ecommerce_Sales[[#This Row],[Delivery_Time_Days]]&lt;=7,"On-time")))</f>
        <v>No delivery</v>
      </c>
      <c r="V4780" s="7">
        <f>Ecommerce_Sales[[#This Row],[Profit]]/Ecommerce_Sales[[#This Row],[Total_Price]]</f>
        <v>0.24997480092732588</v>
      </c>
      <c r="W4780" s="3">
        <v>2480</v>
      </c>
      <c r="X4780" s="3"/>
    </row>
    <row r="4781" spans="1:24" x14ac:dyDescent="0.25">
      <c r="A4781" s="1" t="s">
        <v>11457</v>
      </c>
      <c r="B4781" s="1" t="s">
        <v>1025</v>
      </c>
      <c r="C4781" s="1" t="s">
        <v>1026</v>
      </c>
      <c r="D4781" s="1" t="s">
        <v>5994</v>
      </c>
      <c r="E4781" s="1" t="s">
        <v>1996</v>
      </c>
      <c r="F4781" s="2">
        <v>45420</v>
      </c>
      <c r="G4781" s="2">
        <v>44979</v>
      </c>
      <c r="H4781" s="2" t="str">
        <f>TEXT(Ecommerce_Sales[[#This Row],[Order_Date]],"mmmm")</f>
        <v>February</v>
      </c>
      <c r="I4781" s="2" t="str">
        <f>TEXT(Ecommerce_Sales[[#This Row],[Order_Date]],"yyyy")</f>
        <v>2023</v>
      </c>
      <c r="J4781" s="2" t="str">
        <f>TEXT(Ecommerce_Sales[[#This Row],[Order_Date]],"mmmm")</f>
        <v>February</v>
      </c>
      <c r="K4781" s="1" t="s">
        <v>1947</v>
      </c>
      <c r="L4781" s="1" t="s">
        <v>11458</v>
      </c>
      <c r="M4781" s="1" t="s">
        <v>1956</v>
      </c>
      <c r="N4781" s="1" t="s">
        <v>1957</v>
      </c>
      <c r="O4781" s="3">
        <v>660</v>
      </c>
      <c r="P4781">
        <v>1</v>
      </c>
      <c r="Q4781" s="3">
        <v>660</v>
      </c>
      <c r="R4781" s="1" t="s">
        <v>1951</v>
      </c>
      <c r="S4781" s="3">
        <v>39</v>
      </c>
      <c r="T4781">
        <v>7</v>
      </c>
      <c r="U4781" t="str">
        <f>IF(Ecommerce_Sales[[#This Row],[Delivery_Time_Days]]&gt;7,"Delay",IF(Ecommerce_Sales[[#This Row],[Delivery_Time_Days]] = 0,"No delivery",IF(Ecommerce_Sales[[#This Row],[Delivery_Time_Days]]&lt;=7,"On-time")))</f>
        <v>On-time</v>
      </c>
      <c r="V4781" s="7">
        <f>Ecommerce_Sales[[#This Row],[Profit]]/Ecommerce_Sales[[#This Row],[Total_Price]]</f>
        <v>0.15</v>
      </c>
      <c r="W4781" s="3">
        <v>99</v>
      </c>
      <c r="X4781" s="3"/>
    </row>
    <row r="4782" spans="1:24" x14ac:dyDescent="0.25">
      <c r="A4782" s="1" t="s">
        <v>11459</v>
      </c>
      <c r="B4782" s="1" t="s">
        <v>1639</v>
      </c>
      <c r="C4782" s="1" t="s">
        <v>1640</v>
      </c>
      <c r="D4782" s="1" t="s">
        <v>6056</v>
      </c>
      <c r="E4782" s="1" t="s">
        <v>1961</v>
      </c>
      <c r="F4782" s="2">
        <v>45071</v>
      </c>
      <c r="G4782" s="2">
        <v>45055</v>
      </c>
      <c r="H4782" s="2" t="str">
        <f>TEXT(Ecommerce_Sales[[#This Row],[Order_Date]],"mmmm")</f>
        <v>May</v>
      </c>
      <c r="I4782" s="2" t="str">
        <f>TEXT(Ecommerce_Sales[[#This Row],[Order_Date]],"yyyy")</f>
        <v>2023</v>
      </c>
      <c r="J4782" s="2" t="str">
        <f>TEXT(Ecommerce_Sales[[#This Row],[Order_Date]],"mmmm")</f>
        <v>May</v>
      </c>
      <c r="K4782" s="1" t="s">
        <v>1986</v>
      </c>
      <c r="L4782" s="1" t="s">
        <v>11460</v>
      </c>
      <c r="M4782" s="1" t="s">
        <v>2047</v>
      </c>
      <c r="N4782" s="1" t="s">
        <v>1989</v>
      </c>
      <c r="O4782" s="3">
        <v>213</v>
      </c>
      <c r="P4782">
        <v>2</v>
      </c>
      <c r="Q4782" s="3">
        <v>425</v>
      </c>
      <c r="R4782" s="1" t="s">
        <v>2008</v>
      </c>
      <c r="S4782" s="3">
        <v>31</v>
      </c>
      <c r="U4782" t="str">
        <f>IF(Ecommerce_Sales[[#This Row],[Delivery_Time_Days]]&gt;7,"Delay",IF(Ecommerce_Sales[[#This Row],[Delivery_Time_Days]] = 0,"No delivery",IF(Ecommerce_Sales[[#This Row],[Delivery_Time_Days]]&lt;=7,"On-time")))</f>
        <v>No delivery</v>
      </c>
      <c r="V4782" s="7">
        <f>Ecommerce_Sales[[#This Row],[Profit]]/Ecommerce_Sales[[#This Row],[Total_Price]]</f>
        <v>0.24941176470588236</v>
      </c>
      <c r="W4782" s="3">
        <v>106</v>
      </c>
      <c r="X4782" s="3"/>
    </row>
    <row r="4783" spans="1:24" x14ac:dyDescent="0.25">
      <c r="A4783" s="1" t="s">
        <v>11461</v>
      </c>
      <c r="B4783" s="1" t="s">
        <v>20</v>
      </c>
      <c r="C4783" s="1" t="s">
        <v>21</v>
      </c>
      <c r="D4783" s="1" t="s">
        <v>1960</v>
      </c>
      <c r="E4783" s="1" t="s">
        <v>1961</v>
      </c>
      <c r="F4783" s="2">
        <v>45440</v>
      </c>
      <c r="G4783" s="2">
        <v>45646</v>
      </c>
      <c r="H4783" s="2" t="str">
        <f>TEXT(Ecommerce_Sales[[#This Row],[Order_Date]],"mmmm")</f>
        <v>December</v>
      </c>
      <c r="I4783" s="2" t="str">
        <f>TEXT(Ecommerce_Sales[[#This Row],[Order_Date]],"yyyy")</f>
        <v>2024</v>
      </c>
      <c r="J4783" s="2" t="str">
        <f>TEXT(Ecommerce_Sales[[#This Row],[Order_Date]],"mmmm")</f>
        <v>December</v>
      </c>
      <c r="K4783" s="1" t="s">
        <v>1986</v>
      </c>
      <c r="L4783" s="1" t="s">
        <v>8259</v>
      </c>
      <c r="M4783" s="1" t="s">
        <v>2026</v>
      </c>
      <c r="N4783" s="1" t="s">
        <v>1978</v>
      </c>
      <c r="O4783" s="3">
        <v>1830</v>
      </c>
      <c r="P4783">
        <v>6</v>
      </c>
      <c r="Q4783" s="3">
        <v>10982</v>
      </c>
      <c r="R4783" s="1" t="s">
        <v>1951</v>
      </c>
      <c r="S4783" s="3">
        <v>909</v>
      </c>
      <c r="U4783" t="str">
        <f>IF(Ecommerce_Sales[[#This Row],[Delivery_Time_Days]]&gt;7,"Delay",IF(Ecommerce_Sales[[#This Row],[Delivery_Time_Days]] = 0,"No delivery",IF(Ecommerce_Sales[[#This Row],[Delivery_Time_Days]]&lt;=7,"On-time")))</f>
        <v>No delivery</v>
      </c>
      <c r="V4783" s="7">
        <f>Ecommerce_Sales[[#This Row],[Profit]]/Ecommerce_Sales[[#This Row],[Total_Price]]</f>
        <v>0.35002731742851939</v>
      </c>
      <c r="W4783" s="3">
        <v>3844</v>
      </c>
      <c r="X4783" s="3"/>
    </row>
    <row r="4784" spans="1:24" x14ac:dyDescent="0.25">
      <c r="A4784" s="1" t="s">
        <v>11462</v>
      </c>
      <c r="B4784" s="1" t="s">
        <v>1474</v>
      </c>
      <c r="C4784" s="1" t="s">
        <v>1475</v>
      </c>
      <c r="D4784" s="1" t="s">
        <v>8816</v>
      </c>
      <c r="E4784" s="1" t="s">
        <v>1946</v>
      </c>
      <c r="F4784" s="2">
        <v>45126</v>
      </c>
      <c r="G4784" s="2">
        <v>45380</v>
      </c>
      <c r="H4784" s="2" t="str">
        <f>TEXT(Ecommerce_Sales[[#This Row],[Order_Date]],"mmmm")</f>
        <v>March</v>
      </c>
      <c r="I4784" s="2" t="str">
        <f>TEXT(Ecommerce_Sales[[#This Row],[Order_Date]],"yyyy")</f>
        <v>2024</v>
      </c>
      <c r="J4784" s="2" t="str">
        <f>TEXT(Ecommerce_Sales[[#This Row],[Order_Date]],"mmmm")</f>
        <v>March</v>
      </c>
      <c r="K4784" s="1" t="s">
        <v>1947</v>
      </c>
      <c r="L4784" s="1" t="s">
        <v>11463</v>
      </c>
      <c r="M4784" s="1" t="s">
        <v>2047</v>
      </c>
      <c r="N4784" s="1" t="s">
        <v>1989</v>
      </c>
      <c r="O4784" s="3">
        <v>892</v>
      </c>
      <c r="P4784">
        <v>5</v>
      </c>
      <c r="Q4784" s="3">
        <v>4460</v>
      </c>
      <c r="R4784" s="1" t="s">
        <v>1958</v>
      </c>
      <c r="S4784" s="3">
        <v>259</v>
      </c>
      <c r="T4784">
        <v>5</v>
      </c>
      <c r="U4784" t="str">
        <f>IF(Ecommerce_Sales[[#This Row],[Delivery_Time_Days]]&gt;7,"Delay",IF(Ecommerce_Sales[[#This Row],[Delivery_Time_Days]] = 0,"No delivery",IF(Ecommerce_Sales[[#This Row],[Delivery_Time_Days]]&lt;=7,"On-time")))</f>
        <v>On-time</v>
      </c>
      <c r="V4784" s="7">
        <f>Ecommerce_Sales[[#This Row],[Profit]]/Ecommerce_Sales[[#This Row],[Total_Price]]</f>
        <v>0.25</v>
      </c>
      <c r="W4784" s="3">
        <v>1115</v>
      </c>
      <c r="X4784" s="3"/>
    </row>
    <row r="4785" spans="1:24" x14ac:dyDescent="0.25">
      <c r="A4785" s="1" t="s">
        <v>11464</v>
      </c>
      <c r="B4785" s="1" t="s">
        <v>206</v>
      </c>
      <c r="C4785" s="1" t="s">
        <v>207</v>
      </c>
      <c r="D4785" s="1" t="s">
        <v>9821</v>
      </c>
      <c r="E4785" s="1" t="s">
        <v>1966</v>
      </c>
      <c r="F4785" s="2">
        <v>45298</v>
      </c>
      <c r="G4785" s="2">
        <v>45494</v>
      </c>
      <c r="H4785" s="2" t="str">
        <f>TEXT(Ecommerce_Sales[[#This Row],[Order_Date]],"mmmm")</f>
        <v>July</v>
      </c>
      <c r="I4785" s="2" t="str">
        <f>TEXT(Ecommerce_Sales[[#This Row],[Order_Date]],"yyyy")</f>
        <v>2024</v>
      </c>
      <c r="J4785" s="2" t="str">
        <f>TEXT(Ecommerce_Sales[[#This Row],[Order_Date]],"mmmm")</f>
        <v>July</v>
      </c>
      <c r="K4785" s="1" t="s">
        <v>1947</v>
      </c>
      <c r="L4785" s="1" t="s">
        <v>11465</v>
      </c>
      <c r="M4785" s="1" t="s">
        <v>2043</v>
      </c>
      <c r="N4785" s="1" t="s">
        <v>1989</v>
      </c>
      <c r="O4785" s="3">
        <v>1250</v>
      </c>
      <c r="P4785">
        <v>2</v>
      </c>
      <c r="Q4785" s="3">
        <v>2500</v>
      </c>
      <c r="R4785" s="1" t="s">
        <v>1951</v>
      </c>
      <c r="S4785" s="3">
        <v>141</v>
      </c>
      <c r="T4785">
        <v>3</v>
      </c>
      <c r="U4785" t="str">
        <f>IF(Ecommerce_Sales[[#This Row],[Delivery_Time_Days]]&gt;7,"Delay",IF(Ecommerce_Sales[[#This Row],[Delivery_Time_Days]] = 0,"No delivery",IF(Ecommerce_Sales[[#This Row],[Delivery_Time_Days]]&lt;=7,"On-time")))</f>
        <v>On-time</v>
      </c>
      <c r="V4785" s="7">
        <f>Ecommerce_Sales[[#This Row],[Profit]]/Ecommerce_Sales[[#This Row],[Total_Price]]</f>
        <v>0.25</v>
      </c>
      <c r="W4785" s="3">
        <v>625</v>
      </c>
      <c r="X4785" s="3"/>
    </row>
    <row r="4786" spans="1:24" x14ac:dyDescent="0.25">
      <c r="A4786" s="1" t="s">
        <v>11466</v>
      </c>
      <c r="B4786" s="1" t="s">
        <v>202</v>
      </c>
      <c r="C4786" s="1" t="s">
        <v>1583</v>
      </c>
      <c r="D4786" s="1" t="s">
        <v>3793</v>
      </c>
      <c r="E4786" s="1" t="s">
        <v>1954</v>
      </c>
      <c r="F4786" s="2">
        <v>45041</v>
      </c>
      <c r="G4786" s="2">
        <v>45145</v>
      </c>
      <c r="H4786" s="2" t="str">
        <f>TEXT(Ecommerce_Sales[[#This Row],[Order_Date]],"mmmm")</f>
        <v>August</v>
      </c>
      <c r="I4786" s="2" t="str">
        <f>TEXT(Ecommerce_Sales[[#This Row],[Order_Date]],"yyyy")</f>
        <v>2023</v>
      </c>
      <c r="J4786" s="2" t="str">
        <f>TEXT(Ecommerce_Sales[[#This Row],[Order_Date]],"mmmm")</f>
        <v>August</v>
      </c>
      <c r="K4786" s="1" t="s">
        <v>1947</v>
      </c>
      <c r="L4786" s="1" t="s">
        <v>11467</v>
      </c>
      <c r="M4786" s="1" t="s">
        <v>2072</v>
      </c>
      <c r="N4786" s="1" t="s">
        <v>1950</v>
      </c>
      <c r="O4786" s="3">
        <v>776</v>
      </c>
      <c r="P4786">
        <v>6</v>
      </c>
      <c r="Q4786" s="3">
        <v>4658</v>
      </c>
      <c r="R4786" s="1" t="s">
        <v>1951</v>
      </c>
      <c r="S4786" s="3">
        <v>271</v>
      </c>
      <c r="T4786">
        <v>2</v>
      </c>
      <c r="U4786" t="str">
        <f>IF(Ecommerce_Sales[[#This Row],[Delivery_Time_Days]]&gt;7,"Delay",IF(Ecommerce_Sales[[#This Row],[Delivery_Time_Days]] = 0,"No delivery",IF(Ecommerce_Sales[[#This Row],[Delivery_Time_Days]]&lt;=7,"On-time")))</f>
        <v>On-time</v>
      </c>
      <c r="V4786" s="7">
        <f>Ecommerce_Sales[[#This Row],[Profit]]/Ecommerce_Sales[[#This Row],[Total_Price]]</f>
        <v>0.39995706311721768</v>
      </c>
      <c r="W4786" s="3">
        <v>1863</v>
      </c>
      <c r="X4786" s="3"/>
    </row>
    <row r="4787" spans="1:24" x14ac:dyDescent="0.25">
      <c r="A4787" s="1" t="s">
        <v>11468</v>
      </c>
      <c r="B4787" s="1" t="s">
        <v>1085</v>
      </c>
      <c r="C4787" s="1" t="s">
        <v>1086</v>
      </c>
      <c r="D4787" s="1" t="s">
        <v>5941</v>
      </c>
      <c r="E4787" s="1" t="s">
        <v>1981</v>
      </c>
      <c r="F4787" s="2">
        <v>45168</v>
      </c>
      <c r="G4787" s="2">
        <v>45310</v>
      </c>
      <c r="H4787" s="2" t="str">
        <f>TEXT(Ecommerce_Sales[[#This Row],[Order_Date]],"mmmm")</f>
        <v>January</v>
      </c>
      <c r="I4787" s="2" t="str">
        <f>TEXT(Ecommerce_Sales[[#This Row],[Order_Date]],"yyyy")</f>
        <v>2024</v>
      </c>
      <c r="J4787" s="2" t="str">
        <f>TEXT(Ecommerce_Sales[[#This Row],[Order_Date]],"mmmm")</f>
        <v>January</v>
      </c>
      <c r="K4787" s="1" t="s">
        <v>1947</v>
      </c>
      <c r="L4787" s="1" t="s">
        <v>11469</v>
      </c>
      <c r="M4787" s="1" t="s">
        <v>1977</v>
      </c>
      <c r="N4787" s="1" t="s">
        <v>1978</v>
      </c>
      <c r="O4787" s="3">
        <v>282</v>
      </c>
      <c r="P4787">
        <v>2</v>
      </c>
      <c r="Q4787" s="3">
        <v>563</v>
      </c>
      <c r="R4787" s="1" t="s">
        <v>1951</v>
      </c>
      <c r="S4787" s="3">
        <v>57</v>
      </c>
      <c r="T4787">
        <v>5</v>
      </c>
      <c r="U4787" t="str">
        <f>IF(Ecommerce_Sales[[#This Row],[Delivery_Time_Days]]&gt;7,"Delay",IF(Ecommerce_Sales[[#This Row],[Delivery_Time_Days]] = 0,"No delivery",IF(Ecommerce_Sales[[#This Row],[Delivery_Time_Days]]&lt;=7,"On-time")))</f>
        <v>On-time</v>
      </c>
      <c r="V4787" s="7">
        <f>Ecommerce_Sales[[#This Row],[Profit]]/Ecommerce_Sales[[#This Row],[Total_Price]]</f>
        <v>0.34991119005328597</v>
      </c>
      <c r="W4787" s="3">
        <v>197</v>
      </c>
      <c r="X4787" s="3"/>
    </row>
    <row r="4788" spans="1:24" x14ac:dyDescent="0.25">
      <c r="A4788" s="1" t="s">
        <v>11470</v>
      </c>
      <c r="B4788" s="1" t="s">
        <v>1115</v>
      </c>
      <c r="C4788" s="1" t="s">
        <v>1116</v>
      </c>
      <c r="D4788" s="1" t="s">
        <v>6604</v>
      </c>
      <c r="E4788" s="1" t="s">
        <v>1981</v>
      </c>
      <c r="F4788" s="2">
        <v>45574</v>
      </c>
      <c r="G4788" s="2">
        <v>45067</v>
      </c>
      <c r="H4788" s="2" t="str">
        <f>TEXT(Ecommerce_Sales[[#This Row],[Order_Date]],"mmmm")</f>
        <v>May</v>
      </c>
      <c r="I4788" s="2" t="str">
        <f>TEXT(Ecommerce_Sales[[#This Row],[Order_Date]],"yyyy")</f>
        <v>2023</v>
      </c>
      <c r="J4788" s="2" t="str">
        <f>TEXT(Ecommerce_Sales[[#This Row],[Order_Date]],"mmmm")</f>
        <v>May</v>
      </c>
      <c r="K4788" s="1" t="s">
        <v>1947</v>
      </c>
      <c r="L4788" s="1" t="s">
        <v>6216</v>
      </c>
      <c r="M4788" s="1" t="s">
        <v>2047</v>
      </c>
      <c r="N4788" s="1" t="s">
        <v>1989</v>
      </c>
      <c r="O4788" s="3">
        <v>1073</v>
      </c>
      <c r="P4788">
        <v>3</v>
      </c>
      <c r="Q4788" s="3">
        <v>3220</v>
      </c>
      <c r="R4788" s="1" t="s">
        <v>1958</v>
      </c>
      <c r="S4788" s="3">
        <v>437</v>
      </c>
      <c r="T4788">
        <v>9</v>
      </c>
      <c r="U4788" t="str">
        <f>IF(Ecommerce_Sales[[#This Row],[Delivery_Time_Days]]&gt;7,"Delay",IF(Ecommerce_Sales[[#This Row],[Delivery_Time_Days]] = 0,"No delivery",IF(Ecommerce_Sales[[#This Row],[Delivery_Time_Days]]&lt;=7,"On-time")))</f>
        <v>Delay</v>
      </c>
      <c r="V4788" s="7">
        <f>Ecommerce_Sales[[#This Row],[Profit]]/Ecommerce_Sales[[#This Row],[Total_Price]]</f>
        <v>0.25</v>
      </c>
      <c r="W4788" s="3">
        <v>805</v>
      </c>
      <c r="X4788" s="3"/>
    </row>
    <row r="4789" spans="1:24" x14ac:dyDescent="0.25">
      <c r="A4789" s="1" t="s">
        <v>11471</v>
      </c>
      <c r="B4789" s="1" t="s">
        <v>1385</v>
      </c>
      <c r="C4789" s="1" t="s">
        <v>1386</v>
      </c>
      <c r="D4789" s="1" t="s">
        <v>2718</v>
      </c>
      <c r="E4789" s="1" t="s">
        <v>1981</v>
      </c>
      <c r="F4789" s="2">
        <v>45191</v>
      </c>
      <c r="G4789" s="2">
        <v>45342</v>
      </c>
      <c r="H4789" s="2" t="str">
        <f>TEXT(Ecommerce_Sales[[#This Row],[Order_Date]],"mmmm")</f>
        <v>February</v>
      </c>
      <c r="I4789" s="2" t="str">
        <f>TEXT(Ecommerce_Sales[[#This Row],[Order_Date]],"yyyy")</f>
        <v>2024</v>
      </c>
      <c r="J4789" s="2" t="str">
        <f>TEXT(Ecommerce_Sales[[#This Row],[Order_Date]],"mmmm")</f>
        <v>February</v>
      </c>
      <c r="K4789" s="1" t="s">
        <v>1947</v>
      </c>
      <c r="L4789" s="1" t="s">
        <v>11472</v>
      </c>
      <c r="M4789" s="1" t="s">
        <v>1949</v>
      </c>
      <c r="N4789" s="1" t="s">
        <v>1950</v>
      </c>
      <c r="O4789" s="3">
        <v>441</v>
      </c>
      <c r="P4789">
        <v>1</v>
      </c>
      <c r="Q4789" s="3">
        <v>441</v>
      </c>
      <c r="R4789" s="1" t="s">
        <v>1951</v>
      </c>
      <c r="S4789" s="3">
        <v>29</v>
      </c>
      <c r="T4789">
        <v>5</v>
      </c>
      <c r="U4789" t="str">
        <f>IF(Ecommerce_Sales[[#This Row],[Delivery_Time_Days]]&gt;7,"Delay",IF(Ecommerce_Sales[[#This Row],[Delivery_Time_Days]] = 0,"No delivery",IF(Ecommerce_Sales[[#This Row],[Delivery_Time_Days]]&lt;=7,"On-time")))</f>
        <v>On-time</v>
      </c>
      <c r="V4789" s="7">
        <f>Ecommerce_Sales[[#This Row],[Profit]]/Ecommerce_Sales[[#This Row],[Total_Price]]</f>
        <v>0.39909297052154197</v>
      </c>
      <c r="W4789" s="3">
        <v>176</v>
      </c>
      <c r="X4789" s="3"/>
    </row>
    <row r="4790" spans="1:24" x14ac:dyDescent="0.25">
      <c r="A4790" s="1" t="s">
        <v>11473</v>
      </c>
      <c r="B4790" s="1" t="s">
        <v>668</v>
      </c>
      <c r="C4790" s="1" t="s">
        <v>669</v>
      </c>
      <c r="D4790" s="1" t="s">
        <v>4269</v>
      </c>
      <c r="E4790" s="1" t="s">
        <v>1954</v>
      </c>
      <c r="F4790" s="2">
        <v>45562</v>
      </c>
      <c r="G4790" s="2">
        <v>45245</v>
      </c>
      <c r="H4790" s="2" t="str">
        <f>TEXT(Ecommerce_Sales[[#This Row],[Order_Date]],"mmmm")</f>
        <v>November</v>
      </c>
      <c r="I4790" s="2" t="str">
        <f>TEXT(Ecommerce_Sales[[#This Row],[Order_Date]],"yyyy")</f>
        <v>2023</v>
      </c>
      <c r="J4790" s="2" t="str">
        <f>TEXT(Ecommerce_Sales[[#This Row],[Order_Date]],"mmmm")</f>
        <v>November</v>
      </c>
      <c r="K4790" s="1" t="s">
        <v>1947</v>
      </c>
      <c r="L4790" s="1" t="s">
        <v>4726</v>
      </c>
      <c r="M4790" s="1" t="s">
        <v>2247</v>
      </c>
      <c r="N4790" s="1" t="s">
        <v>1957</v>
      </c>
      <c r="O4790" s="3">
        <v>1320</v>
      </c>
      <c r="P4790">
        <v>7</v>
      </c>
      <c r="Q4790" s="3">
        <v>9239</v>
      </c>
      <c r="R4790" s="1" t="s">
        <v>1958</v>
      </c>
      <c r="S4790" s="3">
        <v>746</v>
      </c>
      <c r="T4790">
        <v>8</v>
      </c>
      <c r="U4790" t="str">
        <f>IF(Ecommerce_Sales[[#This Row],[Delivery_Time_Days]]&gt;7,"Delay",IF(Ecommerce_Sales[[#This Row],[Delivery_Time_Days]] = 0,"No delivery",IF(Ecommerce_Sales[[#This Row],[Delivery_Time_Days]]&lt;=7,"On-time")))</f>
        <v>Delay</v>
      </c>
      <c r="V4790" s="7">
        <f>Ecommerce_Sales[[#This Row],[Profit]]/Ecommerce_Sales[[#This Row],[Total_Price]]</f>
        <v>0.15001623552332505</v>
      </c>
      <c r="W4790" s="3">
        <v>1386</v>
      </c>
      <c r="X4790" s="3"/>
    </row>
    <row r="4791" spans="1:24" x14ac:dyDescent="0.25">
      <c r="A4791" s="1" t="s">
        <v>11474</v>
      </c>
      <c r="B4791" s="1" t="s">
        <v>1001</v>
      </c>
      <c r="C4791" s="1" t="s">
        <v>1781</v>
      </c>
      <c r="D4791" s="1" t="s">
        <v>4188</v>
      </c>
      <c r="E4791" s="1" t="s">
        <v>1946</v>
      </c>
      <c r="F4791" s="2">
        <v>45375</v>
      </c>
      <c r="G4791" s="2">
        <v>45160</v>
      </c>
      <c r="H4791" s="2" t="str">
        <f>TEXT(Ecommerce_Sales[[#This Row],[Order_Date]],"mmmm")</f>
        <v>August</v>
      </c>
      <c r="I4791" s="2" t="str">
        <f>TEXT(Ecommerce_Sales[[#This Row],[Order_Date]],"yyyy")</f>
        <v>2023</v>
      </c>
      <c r="J4791" s="2" t="str">
        <f>TEXT(Ecommerce_Sales[[#This Row],[Order_Date]],"mmmm")</f>
        <v>August</v>
      </c>
      <c r="K4791" s="1" t="s">
        <v>1986</v>
      </c>
      <c r="L4791" s="1" t="s">
        <v>2518</v>
      </c>
      <c r="M4791" s="1" t="s">
        <v>2047</v>
      </c>
      <c r="N4791" s="1" t="s">
        <v>1989</v>
      </c>
      <c r="O4791" s="3">
        <v>786</v>
      </c>
      <c r="P4791">
        <v>3</v>
      </c>
      <c r="Q4791" s="3">
        <v>2358</v>
      </c>
      <c r="R4791" s="1" t="s">
        <v>1958</v>
      </c>
      <c r="S4791" s="3">
        <v>352</v>
      </c>
      <c r="U4791" t="str">
        <f>IF(Ecommerce_Sales[[#This Row],[Delivery_Time_Days]]&gt;7,"Delay",IF(Ecommerce_Sales[[#This Row],[Delivery_Time_Days]] = 0,"No delivery",IF(Ecommerce_Sales[[#This Row],[Delivery_Time_Days]]&lt;=7,"On-time")))</f>
        <v>No delivery</v>
      </c>
      <c r="V4791" s="7">
        <f>Ecommerce_Sales[[#This Row],[Profit]]/Ecommerce_Sales[[#This Row],[Total_Price]]</f>
        <v>0.24978795589482614</v>
      </c>
      <c r="W4791" s="3">
        <v>589</v>
      </c>
      <c r="X4791" s="3"/>
    </row>
    <row r="4792" spans="1:24" x14ac:dyDescent="0.25">
      <c r="A4792" s="1" t="s">
        <v>11475</v>
      </c>
      <c r="B4792" s="1" t="s">
        <v>1217</v>
      </c>
      <c r="C4792" s="1" t="s">
        <v>1218</v>
      </c>
      <c r="D4792" s="1" t="s">
        <v>3999</v>
      </c>
      <c r="E4792" s="1" t="s">
        <v>1954</v>
      </c>
      <c r="F4792" s="2">
        <v>44999</v>
      </c>
      <c r="G4792" s="2">
        <v>45487</v>
      </c>
      <c r="H4792" s="2" t="str">
        <f>TEXT(Ecommerce_Sales[[#This Row],[Order_Date]],"mmmm")</f>
        <v>July</v>
      </c>
      <c r="I4792" s="2" t="str">
        <f>TEXT(Ecommerce_Sales[[#This Row],[Order_Date]],"yyyy")</f>
        <v>2024</v>
      </c>
      <c r="J4792" s="2" t="str">
        <f>TEXT(Ecommerce_Sales[[#This Row],[Order_Date]],"mmmm")</f>
        <v>July</v>
      </c>
      <c r="K4792" s="1" t="s">
        <v>1947</v>
      </c>
      <c r="L4792" s="1" t="s">
        <v>10110</v>
      </c>
      <c r="M4792" s="1" t="s">
        <v>1956</v>
      </c>
      <c r="N4792" s="1" t="s">
        <v>1957</v>
      </c>
      <c r="O4792" s="3">
        <v>822</v>
      </c>
      <c r="P4792">
        <v>2</v>
      </c>
      <c r="Q4792" s="3">
        <v>1644</v>
      </c>
      <c r="R4792" s="1" t="s">
        <v>1958</v>
      </c>
      <c r="S4792" s="3">
        <v>175</v>
      </c>
      <c r="T4792">
        <v>7</v>
      </c>
      <c r="U4792" t="str">
        <f>IF(Ecommerce_Sales[[#This Row],[Delivery_Time_Days]]&gt;7,"Delay",IF(Ecommerce_Sales[[#This Row],[Delivery_Time_Days]] = 0,"No delivery",IF(Ecommerce_Sales[[#This Row],[Delivery_Time_Days]]&lt;=7,"On-time")))</f>
        <v>On-time</v>
      </c>
      <c r="V4792" s="7">
        <f>Ecommerce_Sales[[#This Row],[Profit]]/Ecommerce_Sales[[#This Row],[Total_Price]]</f>
        <v>0.1502433090024331</v>
      </c>
      <c r="W4792" s="3">
        <v>247</v>
      </c>
      <c r="X4792" s="3"/>
    </row>
    <row r="4793" spans="1:24" x14ac:dyDescent="0.25">
      <c r="A4793" s="1" t="s">
        <v>11476</v>
      </c>
      <c r="B4793" s="1" t="s">
        <v>631</v>
      </c>
      <c r="C4793" s="1" t="s">
        <v>1247</v>
      </c>
      <c r="D4793" s="1" t="s">
        <v>3240</v>
      </c>
      <c r="E4793" s="1" t="s">
        <v>2005</v>
      </c>
      <c r="F4793" s="2">
        <v>45390</v>
      </c>
      <c r="G4793" s="2">
        <v>44928</v>
      </c>
      <c r="H4793" s="2" t="str">
        <f>TEXT(Ecommerce_Sales[[#This Row],[Order_Date]],"mmmm")</f>
        <v>January</v>
      </c>
      <c r="I4793" s="2" t="str">
        <f>TEXT(Ecommerce_Sales[[#This Row],[Order_Date]],"yyyy")</f>
        <v>2023</v>
      </c>
      <c r="J4793" s="2" t="str">
        <f>TEXT(Ecommerce_Sales[[#This Row],[Order_Date]],"mmmm")</f>
        <v>January</v>
      </c>
      <c r="K4793" s="1" t="s">
        <v>1986</v>
      </c>
      <c r="L4793" s="1" t="s">
        <v>11477</v>
      </c>
      <c r="M4793" s="1" t="s">
        <v>1988</v>
      </c>
      <c r="N4793" s="1" t="s">
        <v>1989</v>
      </c>
      <c r="O4793" s="3">
        <v>671</v>
      </c>
      <c r="P4793">
        <v>2</v>
      </c>
      <c r="Q4793" s="3">
        <v>1343</v>
      </c>
      <c r="R4793" s="1" t="s">
        <v>1951</v>
      </c>
      <c r="S4793" s="3">
        <v>72</v>
      </c>
      <c r="U4793" t="str">
        <f>IF(Ecommerce_Sales[[#This Row],[Delivery_Time_Days]]&gt;7,"Delay",IF(Ecommerce_Sales[[#This Row],[Delivery_Time_Days]] = 0,"No delivery",IF(Ecommerce_Sales[[#This Row],[Delivery_Time_Days]]&lt;=7,"On-time")))</f>
        <v>No delivery</v>
      </c>
      <c r="V4793" s="7">
        <f>Ecommerce_Sales[[#This Row],[Profit]]/Ecommerce_Sales[[#This Row],[Total_Price]]</f>
        <v>0.25018615040953091</v>
      </c>
      <c r="W4793" s="3">
        <v>336</v>
      </c>
      <c r="X4793" s="3"/>
    </row>
    <row r="4794" spans="1:24" x14ac:dyDescent="0.25">
      <c r="A4794" s="1" t="s">
        <v>11478</v>
      </c>
      <c r="B4794" s="1" t="s">
        <v>787</v>
      </c>
      <c r="C4794" s="1" t="s">
        <v>788</v>
      </c>
      <c r="D4794" s="1" t="s">
        <v>4290</v>
      </c>
      <c r="E4794" s="1" t="s">
        <v>1981</v>
      </c>
      <c r="F4794" s="2">
        <v>45095</v>
      </c>
      <c r="G4794" s="2">
        <v>44948</v>
      </c>
      <c r="H4794" s="2" t="str">
        <f>TEXT(Ecommerce_Sales[[#This Row],[Order_Date]],"mmmm")</f>
        <v>January</v>
      </c>
      <c r="I4794" s="2" t="str">
        <f>TEXT(Ecommerce_Sales[[#This Row],[Order_Date]],"yyyy")</f>
        <v>2023</v>
      </c>
      <c r="J4794" s="2" t="str">
        <f>TEXT(Ecommerce_Sales[[#This Row],[Order_Date]],"mmmm")</f>
        <v>January</v>
      </c>
      <c r="K4794" s="1" t="s">
        <v>1947</v>
      </c>
      <c r="L4794" s="1" t="s">
        <v>5526</v>
      </c>
      <c r="M4794" s="1" t="s">
        <v>1963</v>
      </c>
      <c r="N4794" s="1" t="s">
        <v>1957</v>
      </c>
      <c r="O4794" s="3">
        <v>49</v>
      </c>
      <c r="P4794">
        <v>3</v>
      </c>
      <c r="Q4794" s="3">
        <v>148</v>
      </c>
      <c r="R4794" s="1" t="s">
        <v>2016</v>
      </c>
      <c r="S4794" s="3">
        <v>19</v>
      </c>
      <c r="T4794">
        <v>3</v>
      </c>
      <c r="U4794" t="str">
        <f>IF(Ecommerce_Sales[[#This Row],[Delivery_Time_Days]]&gt;7,"Delay",IF(Ecommerce_Sales[[#This Row],[Delivery_Time_Days]] = 0,"No delivery",IF(Ecommerce_Sales[[#This Row],[Delivery_Time_Days]]&lt;=7,"On-time")))</f>
        <v>On-time</v>
      </c>
      <c r="V4794" s="7">
        <f>Ecommerce_Sales[[#This Row],[Profit]]/Ecommerce_Sales[[#This Row],[Total_Price]]</f>
        <v>0.14864864864864866</v>
      </c>
      <c r="W4794" s="3">
        <v>22</v>
      </c>
      <c r="X4794" s="3"/>
    </row>
    <row r="4795" spans="1:24" x14ac:dyDescent="0.25">
      <c r="A4795" s="1" t="s">
        <v>11479</v>
      </c>
      <c r="B4795" s="1" t="s">
        <v>1293</v>
      </c>
      <c r="C4795" s="1" t="s">
        <v>1294</v>
      </c>
      <c r="D4795" s="1" t="s">
        <v>4569</v>
      </c>
      <c r="E4795" s="1" t="s">
        <v>2005</v>
      </c>
      <c r="F4795" s="2">
        <v>45100</v>
      </c>
      <c r="G4795" s="2">
        <v>45128</v>
      </c>
      <c r="H4795" s="2" t="str">
        <f>TEXT(Ecommerce_Sales[[#This Row],[Order_Date]],"mmmm")</f>
        <v>July</v>
      </c>
      <c r="I4795" s="2" t="str">
        <f>TEXT(Ecommerce_Sales[[#This Row],[Order_Date]],"yyyy")</f>
        <v>2023</v>
      </c>
      <c r="J4795" s="2" t="str">
        <f>TEXT(Ecommerce_Sales[[#This Row],[Order_Date]],"mmmm")</f>
        <v>July</v>
      </c>
      <c r="K4795" s="1" t="s">
        <v>1986</v>
      </c>
      <c r="L4795" s="1" t="s">
        <v>2735</v>
      </c>
      <c r="M4795" s="1" t="s">
        <v>2054</v>
      </c>
      <c r="N4795" s="1" t="s">
        <v>1957</v>
      </c>
      <c r="O4795" s="3">
        <v>567</v>
      </c>
      <c r="P4795">
        <v>1</v>
      </c>
      <c r="Q4795" s="3">
        <v>567</v>
      </c>
      <c r="R4795" s="1" t="s">
        <v>1951</v>
      </c>
      <c r="S4795" s="3">
        <v>29</v>
      </c>
      <c r="U4795" t="str">
        <f>IF(Ecommerce_Sales[[#This Row],[Delivery_Time_Days]]&gt;7,"Delay",IF(Ecommerce_Sales[[#This Row],[Delivery_Time_Days]] = 0,"No delivery",IF(Ecommerce_Sales[[#This Row],[Delivery_Time_Days]]&lt;=7,"On-time")))</f>
        <v>No delivery</v>
      </c>
      <c r="V4795" s="7">
        <f>Ecommerce_Sales[[#This Row],[Profit]]/Ecommerce_Sales[[#This Row],[Total_Price]]</f>
        <v>0.14991181657848324</v>
      </c>
      <c r="W4795" s="3">
        <v>85</v>
      </c>
      <c r="X4795" s="3"/>
    </row>
    <row r="4796" spans="1:24" x14ac:dyDescent="0.25">
      <c r="A4796" s="1" t="s">
        <v>11480</v>
      </c>
      <c r="B4796" s="1" t="s">
        <v>1407</v>
      </c>
      <c r="C4796" s="1" t="s">
        <v>1408</v>
      </c>
      <c r="D4796" s="1" t="s">
        <v>7828</v>
      </c>
      <c r="E4796" s="1" t="s">
        <v>1954</v>
      </c>
      <c r="F4796" s="2">
        <v>45185</v>
      </c>
      <c r="G4796" s="2">
        <v>44989</v>
      </c>
      <c r="H4796" s="2" t="str">
        <f>TEXT(Ecommerce_Sales[[#This Row],[Order_Date]],"mmmm")</f>
        <v>March</v>
      </c>
      <c r="I4796" s="2" t="str">
        <f>TEXT(Ecommerce_Sales[[#This Row],[Order_Date]],"yyyy")</f>
        <v>2023</v>
      </c>
      <c r="J4796" s="2" t="str">
        <f>TEXT(Ecommerce_Sales[[#This Row],[Order_Date]],"mmmm")</f>
        <v>March</v>
      </c>
      <c r="K4796" s="1" t="s">
        <v>1992</v>
      </c>
      <c r="L4796" s="1" t="s">
        <v>11481</v>
      </c>
      <c r="M4796" s="1" t="s">
        <v>2104</v>
      </c>
      <c r="N4796" s="1" t="s">
        <v>1978</v>
      </c>
      <c r="O4796" s="3">
        <v>78</v>
      </c>
      <c r="P4796">
        <v>2</v>
      </c>
      <c r="Q4796" s="3">
        <v>156</v>
      </c>
      <c r="R4796" s="1" t="s">
        <v>2008</v>
      </c>
      <c r="S4796" s="3">
        <v>22</v>
      </c>
      <c r="U4796" t="str">
        <f>IF(Ecommerce_Sales[[#This Row],[Delivery_Time_Days]]&gt;7,"Delay",IF(Ecommerce_Sales[[#This Row],[Delivery_Time_Days]] = 0,"No delivery",IF(Ecommerce_Sales[[#This Row],[Delivery_Time_Days]]&lt;=7,"On-time")))</f>
        <v>No delivery</v>
      </c>
      <c r="V4796" s="7">
        <f>Ecommerce_Sales[[#This Row],[Profit]]/Ecommerce_Sales[[#This Row],[Total_Price]]</f>
        <v>0.35256410256410259</v>
      </c>
      <c r="W4796" s="3">
        <v>55</v>
      </c>
      <c r="X4796" s="3"/>
    </row>
    <row r="4797" spans="1:24" x14ac:dyDescent="0.25">
      <c r="A4797" s="1" t="s">
        <v>11482</v>
      </c>
      <c r="B4797" s="1" t="s">
        <v>785</v>
      </c>
      <c r="C4797" s="1" t="s">
        <v>786</v>
      </c>
      <c r="D4797" s="1" t="s">
        <v>5761</v>
      </c>
      <c r="E4797" s="1" t="s">
        <v>1946</v>
      </c>
      <c r="F4797" s="2">
        <v>45073</v>
      </c>
      <c r="G4797" s="2">
        <v>45255</v>
      </c>
      <c r="H4797" s="2" t="str">
        <f>TEXT(Ecommerce_Sales[[#This Row],[Order_Date]],"mmmm")</f>
        <v>November</v>
      </c>
      <c r="I4797" s="2" t="str">
        <f>TEXT(Ecommerce_Sales[[#This Row],[Order_Date]],"yyyy")</f>
        <v>2023</v>
      </c>
      <c r="J4797" s="2" t="str">
        <f>TEXT(Ecommerce_Sales[[#This Row],[Order_Date]],"mmmm")</f>
        <v>November</v>
      </c>
      <c r="K4797" s="1" t="s">
        <v>1947</v>
      </c>
      <c r="L4797" s="1" t="s">
        <v>6986</v>
      </c>
      <c r="M4797" s="1" t="s">
        <v>2072</v>
      </c>
      <c r="N4797" s="1" t="s">
        <v>1950</v>
      </c>
      <c r="O4797" s="3">
        <v>444</v>
      </c>
      <c r="P4797">
        <v>3</v>
      </c>
      <c r="Q4797" s="3">
        <v>1333</v>
      </c>
      <c r="R4797" s="1" t="s">
        <v>2008</v>
      </c>
      <c r="S4797" s="3">
        <v>190</v>
      </c>
      <c r="T4797">
        <v>3</v>
      </c>
      <c r="U4797" t="str">
        <f>IF(Ecommerce_Sales[[#This Row],[Delivery_Time_Days]]&gt;7,"Delay",IF(Ecommerce_Sales[[#This Row],[Delivery_Time_Days]] = 0,"No delivery",IF(Ecommerce_Sales[[#This Row],[Delivery_Time_Days]]&lt;=7,"On-time")))</f>
        <v>On-time</v>
      </c>
      <c r="V4797" s="7">
        <f>Ecommerce_Sales[[#This Row],[Profit]]/Ecommerce_Sales[[#This Row],[Total_Price]]</f>
        <v>0.39984996249062266</v>
      </c>
      <c r="W4797" s="3">
        <v>533</v>
      </c>
      <c r="X4797" s="3"/>
    </row>
    <row r="4798" spans="1:24" x14ac:dyDescent="0.25">
      <c r="A4798" s="1" t="s">
        <v>11483</v>
      </c>
      <c r="B4798" s="1" t="s">
        <v>478</v>
      </c>
      <c r="C4798" s="1" t="s">
        <v>479</v>
      </c>
      <c r="D4798" s="1" t="s">
        <v>2794</v>
      </c>
      <c r="E4798" s="1" t="s">
        <v>1946</v>
      </c>
      <c r="F4798" s="2">
        <v>45264</v>
      </c>
      <c r="G4798" s="2">
        <v>45407</v>
      </c>
      <c r="H4798" s="2" t="str">
        <f>TEXT(Ecommerce_Sales[[#This Row],[Order_Date]],"mmmm")</f>
        <v>April</v>
      </c>
      <c r="I4798" s="2" t="str">
        <f>TEXT(Ecommerce_Sales[[#This Row],[Order_Date]],"yyyy")</f>
        <v>2024</v>
      </c>
      <c r="J4798" s="2" t="str">
        <f>TEXT(Ecommerce_Sales[[#This Row],[Order_Date]],"mmmm")</f>
        <v>April</v>
      </c>
      <c r="K4798" s="1" t="s">
        <v>1992</v>
      </c>
      <c r="L4798" s="1" t="s">
        <v>11484</v>
      </c>
      <c r="M4798" s="1" t="s">
        <v>2007</v>
      </c>
      <c r="N4798" s="1" t="s">
        <v>1973</v>
      </c>
      <c r="O4798" s="3">
        <v>900</v>
      </c>
      <c r="P4798">
        <v>4</v>
      </c>
      <c r="Q4798" s="3">
        <v>3599</v>
      </c>
      <c r="R4798" s="1" t="s">
        <v>1958</v>
      </c>
      <c r="S4798" s="3">
        <v>403</v>
      </c>
      <c r="U4798" t="str">
        <f>IF(Ecommerce_Sales[[#This Row],[Delivery_Time_Days]]&gt;7,"Delay",IF(Ecommerce_Sales[[#This Row],[Delivery_Time_Days]] = 0,"No delivery",IF(Ecommerce_Sales[[#This Row],[Delivery_Time_Days]]&lt;=7,"On-time")))</f>
        <v>No delivery</v>
      </c>
      <c r="V4798" s="7">
        <f>Ecommerce_Sales[[#This Row],[Profit]]/Ecommerce_Sales[[#This Row],[Total_Price]]</f>
        <v>0.30008335648791329</v>
      </c>
      <c r="W4798" s="3">
        <v>1080</v>
      </c>
      <c r="X4798" s="3"/>
    </row>
    <row r="4799" spans="1:24" x14ac:dyDescent="0.25">
      <c r="A4799" s="1" t="s">
        <v>11485</v>
      </c>
      <c r="B4799" s="1" t="s">
        <v>40</v>
      </c>
      <c r="C4799" s="1" t="s">
        <v>41</v>
      </c>
      <c r="D4799" s="1" t="s">
        <v>2800</v>
      </c>
      <c r="E4799" s="1" t="s">
        <v>1954</v>
      </c>
      <c r="F4799" s="2">
        <v>45493</v>
      </c>
      <c r="G4799" s="2">
        <v>45078</v>
      </c>
      <c r="H4799" s="2" t="str">
        <f>TEXT(Ecommerce_Sales[[#This Row],[Order_Date]],"mmmm")</f>
        <v>June</v>
      </c>
      <c r="I4799" s="2" t="str">
        <f>TEXT(Ecommerce_Sales[[#This Row],[Order_Date]],"yyyy")</f>
        <v>2023</v>
      </c>
      <c r="J4799" s="2" t="str">
        <f>TEXT(Ecommerce_Sales[[#This Row],[Order_Date]],"mmmm")</f>
        <v>June</v>
      </c>
      <c r="K4799" s="1" t="s">
        <v>1947</v>
      </c>
      <c r="L4799" s="1" t="s">
        <v>11486</v>
      </c>
      <c r="M4799" s="1" t="s">
        <v>2054</v>
      </c>
      <c r="N4799" s="1" t="s">
        <v>1957</v>
      </c>
      <c r="O4799" s="3">
        <v>330</v>
      </c>
      <c r="P4799">
        <v>1</v>
      </c>
      <c r="Q4799" s="3">
        <v>330</v>
      </c>
      <c r="R4799" s="1" t="s">
        <v>2016</v>
      </c>
      <c r="S4799" s="3">
        <v>24</v>
      </c>
      <c r="T4799">
        <v>10</v>
      </c>
      <c r="U4799" t="str">
        <f>IF(Ecommerce_Sales[[#This Row],[Delivery_Time_Days]]&gt;7,"Delay",IF(Ecommerce_Sales[[#This Row],[Delivery_Time_Days]] = 0,"No delivery",IF(Ecommerce_Sales[[#This Row],[Delivery_Time_Days]]&lt;=7,"On-time")))</f>
        <v>Delay</v>
      </c>
      <c r="V4799" s="7">
        <f>Ecommerce_Sales[[#This Row],[Profit]]/Ecommerce_Sales[[#This Row],[Total_Price]]</f>
        <v>0.1484848484848485</v>
      </c>
      <c r="W4799" s="3">
        <v>49</v>
      </c>
      <c r="X4799" s="3"/>
    </row>
    <row r="4800" spans="1:24" x14ac:dyDescent="0.25">
      <c r="A4800" s="1" t="s">
        <v>11487</v>
      </c>
      <c r="B4800" s="1" t="s">
        <v>448</v>
      </c>
      <c r="C4800" s="1" t="s">
        <v>449</v>
      </c>
      <c r="D4800" s="1" t="s">
        <v>1965</v>
      </c>
      <c r="E4800" s="1" t="s">
        <v>1966</v>
      </c>
      <c r="F4800" s="2">
        <v>45186</v>
      </c>
      <c r="G4800" s="2">
        <v>45499</v>
      </c>
      <c r="H4800" s="2" t="str">
        <f>TEXT(Ecommerce_Sales[[#This Row],[Order_Date]],"mmmm")</f>
        <v>July</v>
      </c>
      <c r="I4800" s="2" t="str">
        <f>TEXT(Ecommerce_Sales[[#This Row],[Order_Date]],"yyyy")</f>
        <v>2024</v>
      </c>
      <c r="J4800" s="2" t="str">
        <f>TEXT(Ecommerce_Sales[[#This Row],[Order_Date]],"mmmm")</f>
        <v>July</v>
      </c>
      <c r="K4800" s="1" t="s">
        <v>1947</v>
      </c>
      <c r="L4800" s="1" t="s">
        <v>6464</v>
      </c>
      <c r="M4800" s="1" t="s">
        <v>2054</v>
      </c>
      <c r="N4800" s="1" t="s">
        <v>1957</v>
      </c>
      <c r="O4800" s="3">
        <v>1296</v>
      </c>
      <c r="P4800">
        <v>5</v>
      </c>
      <c r="Q4800" s="3">
        <v>6481</v>
      </c>
      <c r="R4800" s="1" t="s">
        <v>1951</v>
      </c>
      <c r="S4800" s="3">
        <v>388</v>
      </c>
      <c r="T4800">
        <v>5</v>
      </c>
      <c r="U4800" t="str">
        <f>IF(Ecommerce_Sales[[#This Row],[Delivery_Time_Days]]&gt;7,"Delay",IF(Ecommerce_Sales[[#This Row],[Delivery_Time_Days]] = 0,"No delivery",IF(Ecommerce_Sales[[#This Row],[Delivery_Time_Days]]&lt;=7,"On-time")))</f>
        <v>On-time</v>
      </c>
      <c r="V4800" s="7">
        <f>Ecommerce_Sales[[#This Row],[Profit]]/Ecommerce_Sales[[#This Row],[Total_Price]]</f>
        <v>0.14997685542354575</v>
      </c>
      <c r="W4800" s="3">
        <v>972</v>
      </c>
      <c r="X4800" s="3"/>
    </row>
    <row r="4801" spans="1:24" x14ac:dyDescent="0.25">
      <c r="A4801" s="1" t="s">
        <v>11488</v>
      </c>
      <c r="B4801" s="1" t="s">
        <v>1191</v>
      </c>
      <c r="C4801" s="1" t="s">
        <v>1192</v>
      </c>
      <c r="D4801" s="1" t="s">
        <v>3777</v>
      </c>
      <c r="E4801" s="1" t="s">
        <v>1946</v>
      </c>
      <c r="F4801" s="2">
        <v>45004</v>
      </c>
      <c r="G4801" s="2">
        <v>45334</v>
      </c>
      <c r="H4801" s="2" t="str">
        <f>TEXT(Ecommerce_Sales[[#This Row],[Order_Date]],"mmmm")</f>
        <v>February</v>
      </c>
      <c r="I4801" s="2" t="str">
        <f>TEXT(Ecommerce_Sales[[#This Row],[Order_Date]],"yyyy")</f>
        <v>2024</v>
      </c>
      <c r="J4801" s="2" t="str">
        <f>TEXT(Ecommerce_Sales[[#This Row],[Order_Date]],"mmmm")</f>
        <v>February</v>
      </c>
      <c r="K4801" s="1" t="s">
        <v>1986</v>
      </c>
      <c r="L4801" s="1" t="s">
        <v>11489</v>
      </c>
      <c r="M4801" s="1" t="s">
        <v>2058</v>
      </c>
      <c r="N4801" s="1" t="s">
        <v>1950</v>
      </c>
      <c r="O4801" s="3">
        <v>433</v>
      </c>
      <c r="P4801">
        <v>3</v>
      </c>
      <c r="Q4801" s="3">
        <v>1299</v>
      </c>
      <c r="R4801" s="1" t="s">
        <v>2008</v>
      </c>
      <c r="S4801" s="3">
        <v>85</v>
      </c>
      <c r="U4801" t="str">
        <f>IF(Ecommerce_Sales[[#This Row],[Delivery_Time_Days]]&gt;7,"Delay",IF(Ecommerce_Sales[[#This Row],[Delivery_Time_Days]] = 0,"No delivery",IF(Ecommerce_Sales[[#This Row],[Delivery_Time_Days]]&lt;=7,"On-time")))</f>
        <v>No delivery</v>
      </c>
      <c r="V4801" s="7">
        <f>Ecommerce_Sales[[#This Row],[Profit]]/Ecommerce_Sales[[#This Row],[Total_Price]]</f>
        <v>0.40030792917628943</v>
      </c>
      <c r="W4801" s="3">
        <v>520</v>
      </c>
      <c r="X4801" s="3"/>
    </row>
    <row r="4802" spans="1:24" x14ac:dyDescent="0.25">
      <c r="A4802" s="1" t="s">
        <v>11490</v>
      </c>
      <c r="B4802" s="1" t="s">
        <v>1383</v>
      </c>
      <c r="C4802" s="1" t="s">
        <v>1618</v>
      </c>
      <c r="D4802" s="1" t="s">
        <v>3459</v>
      </c>
      <c r="E4802" s="1" t="s">
        <v>1961</v>
      </c>
      <c r="F4802" s="2">
        <v>45516</v>
      </c>
      <c r="G4802" s="2">
        <v>44990</v>
      </c>
      <c r="H4802" s="2" t="str">
        <f>TEXT(Ecommerce_Sales[[#This Row],[Order_Date]],"mmmm")</f>
        <v>March</v>
      </c>
      <c r="I4802" s="2" t="str">
        <f>TEXT(Ecommerce_Sales[[#This Row],[Order_Date]],"yyyy")</f>
        <v>2023</v>
      </c>
      <c r="J4802" s="2" t="str">
        <f>TEXT(Ecommerce_Sales[[#This Row],[Order_Date]],"mmmm")</f>
        <v>March</v>
      </c>
      <c r="K4802" s="1" t="s">
        <v>1947</v>
      </c>
      <c r="L4802" s="1" t="s">
        <v>11491</v>
      </c>
      <c r="M4802" s="1" t="s">
        <v>1972</v>
      </c>
      <c r="N4802" s="1" t="s">
        <v>1973</v>
      </c>
      <c r="O4802" s="3">
        <v>167</v>
      </c>
      <c r="P4802">
        <v>2</v>
      </c>
      <c r="Q4802" s="3">
        <v>334</v>
      </c>
      <c r="R4802" s="1" t="s">
        <v>1958</v>
      </c>
      <c r="S4802" s="3">
        <v>18</v>
      </c>
      <c r="T4802">
        <v>7</v>
      </c>
      <c r="U4802" t="str">
        <f>IF(Ecommerce_Sales[[#This Row],[Delivery_Time_Days]]&gt;7,"Delay",IF(Ecommerce_Sales[[#This Row],[Delivery_Time_Days]] = 0,"No delivery",IF(Ecommerce_Sales[[#This Row],[Delivery_Time_Days]]&lt;=7,"On-time")))</f>
        <v>On-time</v>
      </c>
      <c r="V4802" s="7">
        <f>Ecommerce_Sales[[#This Row],[Profit]]/Ecommerce_Sales[[#This Row],[Total_Price]]</f>
        <v>0.29940119760479039</v>
      </c>
      <c r="W4802" s="3">
        <v>100</v>
      </c>
      <c r="X4802" s="3"/>
    </row>
    <row r="4803" spans="1:24" x14ac:dyDescent="0.25">
      <c r="A4803" s="1" t="s">
        <v>11492</v>
      </c>
      <c r="B4803" s="1" t="s">
        <v>1722</v>
      </c>
      <c r="C4803" s="1" t="s">
        <v>1723</v>
      </c>
      <c r="D4803" s="1" t="s">
        <v>10673</v>
      </c>
      <c r="E4803" s="1" t="s">
        <v>1996</v>
      </c>
      <c r="F4803" s="2">
        <v>45365</v>
      </c>
      <c r="G4803" s="2">
        <v>45403</v>
      </c>
      <c r="H4803" s="2" t="str">
        <f>TEXT(Ecommerce_Sales[[#This Row],[Order_Date]],"mmmm")</f>
        <v>April</v>
      </c>
      <c r="I4803" s="2" t="str">
        <f>TEXT(Ecommerce_Sales[[#This Row],[Order_Date]],"yyyy")</f>
        <v>2024</v>
      </c>
      <c r="J4803" s="2" t="str">
        <f>TEXT(Ecommerce_Sales[[#This Row],[Order_Date]],"mmmm")</f>
        <v>April</v>
      </c>
      <c r="K4803" s="1" t="s">
        <v>1947</v>
      </c>
      <c r="L4803" s="1" t="s">
        <v>11493</v>
      </c>
      <c r="M4803" s="1" t="s">
        <v>1968</v>
      </c>
      <c r="N4803" s="1" t="s">
        <v>1957</v>
      </c>
      <c r="O4803" s="3">
        <v>991</v>
      </c>
      <c r="P4803">
        <v>4</v>
      </c>
      <c r="Q4803" s="3">
        <v>3962</v>
      </c>
      <c r="R4803" s="1" t="s">
        <v>2008</v>
      </c>
      <c r="S4803" s="3">
        <v>464</v>
      </c>
      <c r="T4803">
        <v>10</v>
      </c>
      <c r="U4803" t="str">
        <f>IF(Ecommerce_Sales[[#This Row],[Delivery_Time_Days]]&gt;7,"Delay",IF(Ecommerce_Sales[[#This Row],[Delivery_Time_Days]] = 0,"No delivery",IF(Ecommerce_Sales[[#This Row],[Delivery_Time_Days]]&lt;=7,"On-time")))</f>
        <v>Delay</v>
      </c>
      <c r="V4803" s="7">
        <f>Ecommerce_Sales[[#This Row],[Profit]]/Ecommerce_Sales[[#This Row],[Total_Price]]</f>
        <v>0.14992428066633012</v>
      </c>
      <c r="W4803" s="3">
        <v>594</v>
      </c>
      <c r="X4803" s="3"/>
    </row>
    <row r="4804" spans="1:24" x14ac:dyDescent="0.25">
      <c r="A4804" s="1" t="s">
        <v>11494</v>
      </c>
      <c r="B4804" s="1" t="s">
        <v>1663</v>
      </c>
      <c r="C4804" s="1" t="s">
        <v>1664</v>
      </c>
      <c r="D4804" s="1" t="s">
        <v>2622</v>
      </c>
      <c r="E4804" s="1" t="s">
        <v>1981</v>
      </c>
      <c r="F4804" s="2">
        <v>45061</v>
      </c>
      <c r="G4804" s="2">
        <v>45162</v>
      </c>
      <c r="H4804" s="2" t="str">
        <f>TEXT(Ecommerce_Sales[[#This Row],[Order_Date]],"mmmm")</f>
        <v>August</v>
      </c>
      <c r="I4804" s="2" t="str">
        <f>TEXT(Ecommerce_Sales[[#This Row],[Order_Date]],"yyyy")</f>
        <v>2023</v>
      </c>
      <c r="J4804" s="2" t="str">
        <f>TEXT(Ecommerce_Sales[[#This Row],[Order_Date]],"mmmm")</f>
        <v>August</v>
      </c>
      <c r="K4804" s="1" t="s">
        <v>1947</v>
      </c>
      <c r="L4804" s="1" t="s">
        <v>11495</v>
      </c>
      <c r="M4804" s="1" t="s">
        <v>1983</v>
      </c>
      <c r="N4804" s="1" t="s">
        <v>1950</v>
      </c>
      <c r="O4804" s="3">
        <v>485</v>
      </c>
      <c r="P4804">
        <v>2</v>
      </c>
      <c r="Q4804" s="3">
        <v>971</v>
      </c>
      <c r="R4804" s="1" t="s">
        <v>1958</v>
      </c>
      <c r="S4804" s="3">
        <v>95</v>
      </c>
      <c r="T4804">
        <v>7</v>
      </c>
      <c r="U4804" t="str">
        <f>IF(Ecommerce_Sales[[#This Row],[Delivery_Time_Days]]&gt;7,"Delay",IF(Ecommerce_Sales[[#This Row],[Delivery_Time_Days]] = 0,"No delivery",IF(Ecommerce_Sales[[#This Row],[Delivery_Time_Days]]&lt;=7,"On-time")))</f>
        <v>On-time</v>
      </c>
      <c r="V4804" s="7">
        <f>Ecommerce_Sales[[#This Row],[Profit]]/Ecommerce_Sales[[#This Row],[Total_Price]]</f>
        <v>0.39958805355303811</v>
      </c>
      <c r="W4804" s="3">
        <v>388</v>
      </c>
      <c r="X4804" s="3"/>
    </row>
    <row r="4805" spans="1:24" x14ac:dyDescent="0.25">
      <c r="A4805" s="1" t="s">
        <v>11496</v>
      </c>
      <c r="B4805" s="1" t="s">
        <v>158</v>
      </c>
      <c r="C4805" s="1" t="s">
        <v>159</v>
      </c>
      <c r="D4805" s="1" t="s">
        <v>2270</v>
      </c>
      <c r="E4805" s="1" t="s">
        <v>1966</v>
      </c>
      <c r="F4805" s="2">
        <v>45267</v>
      </c>
      <c r="G4805" s="2">
        <v>45485</v>
      </c>
      <c r="H4805" s="2" t="str">
        <f>TEXT(Ecommerce_Sales[[#This Row],[Order_Date]],"mmmm")</f>
        <v>July</v>
      </c>
      <c r="I4805" s="2" t="str">
        <f>TEXT(Ecommerce_Sales[[#This Row],[Order_Date]],"yyyy")</f>
        <v>2024</v>
      </c>
      <c r="J4805" s="2" t="str">
        <f>TEXT(Ecommerce_Sales[[#This Row],[Order_Date]],"mmmm")</f>
        <v>July</v>
      </c>
      <c r="K4805" s="1" t="s">
        <v>1986</v>
      </c>
      <c r="L4805" s="1" t="s">
        <v>10975</v>
      </c>
      <c r="M4805" s="1" t="s">
        <v>2043</v>
      </c>
      <c r="N4805" s="1" t="s">
        <v>1989</v>
      </c>
      <c r="O4805" s="3">
        <v>586</v>
      </c>
      <c r="P4805">
        <v>2</v>
      </c>
      <c r="Q4805" s="3">
        <v>1173</v>
      </c>
      <c r="R4805" s="1" t="s">
        <v>1951</v>
      </c>
      <c r="S4805" s="3">
        <v>149</v>
      </c>
      <c r="U4805" t="str">
        <f>IF(Ecommerce_Sales[[#This Row],[Delivery_Time_Days]]&gt;7,"Delay",IF(Ecommerce_Sales[[#This Row],[Delivery_Time_Days]] = 0,"No delivery",IF(Ecommerce_Sales[[#This Row],[Delivery_Time_Days]]&lt;=7,"On-time")))</f>
        <v>No delivery</v>
      </c>
      <c r="V4805" s="7">
        <f>Ecommerce_Sales[[#This Row],[Profit]]/Ecommerce_Sales[[#This Row],[Total_Price]]</f>
        <v>0.24978687127024723</v>
      </c>
      <c r="W4805" s="3">
        <v>293</v>
      </c>
      <c r="X4805" s="3"/>
    </row>
    <row r="4806" spans="1:24" x14ac:dyDescent="0.25">
      <c r="A4806" s="1" t="s">
        <v>11497</v>
      </c>
      <c r="B4806" s="1" t="s">
        <v>1804</v>
      </c>
      <c r="C4806" s="1" t="s">
        <v>1805</v>
      </c>
      <c r="D4806" s="1" t="s">
        <v>5328</v>
      </c>
      <c r="E4806" s="1" t="s">
        <v>2005</v>
      </c>
      <c r="F4806" s="2">
        <v>45550</v>
      </c>
      <c r="G4806" s="2">
        <v>45437</v>
      </c>
      <c r="H4806" s="2" t="str">
        <f>TEXT(Ecommerce_Sales[[#This Row],[Order_Date]],"mmmm")</f>
        <v>May</v>
      </c>
      <c r="I4806" s="2" t="str">
        <f>TEXT(Ecommerce_Sales[[#This Row],[Order_Date]],"yyyy")</f>
        <v>2024</v>
      </c>
      <c r="J4806" s="2" t="str">
        <f>TEXT(Ecommerce_Sales[[#This Row],[Order_Date]],"mmmm")</f>
        <v>May</v>
      </c>
      <c r="K4806" s="1" t="s">
        <v>1947</v>
      </c>
      <c r="L4806" s="1" t="s">
        <v>11498</v>
      </c>
      <c r="M4806" s="1" t="s">
        <v>2079</v>
      </c>
      <c r="N4806" s="1" t="s">
        <v>1973</v>
      </c>
      <c r="O4806" s="3">
        <v>587</v>
      </c>
      <c r="P4806">
        <v>2</v>
      </c>
      <c r="Q4806" s="3">
        <v>1175</v>
      </c>
      <c r="R4806" s="1" t="s">
        <v>1958</v>
      </c>
      <c r="S4806" s="3">
        <v>138</v>
      </c>
      <c r="T4806">
        <v>9</v>
      </c>
      <c r="U4806" t="str">
        <f>IF(Ecommerce_Sales[[#This Row],[Delivery_Time_Days]]&gt;7,"Delay",IF(Ecommerce_Sales[[#This Row],[Delivery_Time_Days]] = 0,"No delivery",IF(Ecommerce_Sales[[#This Row],[Delivery_Time_Days]]&lt;=7,"On-time")))</f>
        <v>Delay</v>
      </c>
      <c r="V4806" s="7">
        <f>Ecommerce_Sales[[#This Row],[Profit]]/Ecommerce_Sales[[#This Row],[Total_Price]]</f>
        <v>0.2995744680851064</v>
      </c>
      <c r="W4806" s="3">
        <v>352</v>
      </c>
      <c r="X4806" s="3"/>
    </row>
    <row r="4807" spans="1:24" x14ac:dyDescent="0.25">
      <c r="A4807" s="1" t="s">
        <v>11499</v>
      </c>
      <c r="B4807" s="1" t="s">
        <v>645</v>
      </c>
      <c r="C4807" s="1" t="s">
        <v>646</v>
      </c>
      <c r="D4807" s="1" t="s">
        <v>2904</v>
      </c>
      <c r="E4807" s="1" t="s">
        <v>1946</v>
      </c>
      <c r="F4807" s="2">
        <v>45213</v>
      </c>
      <c r="G4807" s="2">
        <v>45627</v>
      </c>
      <c r="H4807" s="2" t="str">
        <f>TEXT(Ecommerce_Sales[[#This Row],[Order_Date]],"mmmm")</f>
        <v>December</v>
      </c>
      <c r="I4807" s="2" t="str">
        <f>TEXT(Ecommerce_Sales[[#This Row],[Order_Date]],"yyyy")</f>
        <v>2024</v>
      </c>
      <c r="J4807" s="2" t="str">
        <f>TEXT(Ecommerce_Sales[[#This Row],[Order_Date]],"mmmm")</f>
        <v>December</v>
      </c>
      <c r="K4807" s="1" t="s">
        <v>1992</v>
      </c>
      <c r="L4807" s="1" t="s">
        <v>11500</v>
      </c>
      <c r="M4807" s="1" t="s">
        <v>1988</v>
      </c>
      <c r="N4807" s="1" t="s">
        <v>1989</v>
      </c>
      <c r="O4807" s="3">
        <v>1549</v>
      </c>
      <c r="P4807">
        <v>10</v>
      </c>
      <c r="Q4807" s="3">
        <v>15494</v>
      </c>
      <c r="R4807" s="1" t="s">
        <v>1958</v>
      </c>
      <c r="S4807" s="3">
        <v>1979</v>
      </c>
      <c r="U4807" t="str">
        <f>IF(Ecommerce_Sales[[#This Row],[Delivery_Time_Days]]&gt;7,"Delay",IF(Ecommerce_Sales[[#This Row],[Delivery_Time_Days]] = 0,"No delivery",IF(Ecommerce_Sales[[#This Row],[Delivery_Time_Days]]&lt;=7,"On-time")))</f>
        <v>No delivery</v>
      </c>
      <c r="V4807" s="7">
        <f>Ecommerce_Sales[[#This Row],[Profit]]/Ecommerce_Sales[[#This Row],[Total_Price]]</f>
        <v>0.24996772944365561</v>
      </c>
      <c r="W4807" s="3">
        <v>3873</v>
      </c>
      <c r="X4807" s="3"/>
    </row>
    <row r="4808" spans="1:24" x14ac:dyDescent="0.25">
      <c r="A4808" s="1" t="s">
        <v>11501</v>
      </c>
      <c r="B4808" s="1" t="s">
        <v>497</v>
      </c>
      <c r="C4808" s="1" t="s">
        <v>498</v>
      </c>
      <c r="D4808" s="1" t="s">
        <v>4429</v>
      </c>
      <c r="E4808" s="1" t="s">
        <v>1996</v>
      </c>
      <c r="F4808" s="2">
        <v>45077</v>
      </c>
      <c r="G4808" s="2">
        <v>45599</v>
      </c>
      <c r="H4808" s="2" t="str">
        <f>TEXT(Ecommerce_Sales[[#This Row],[Order_Date]],"mmmm")</f>
        <v>November</v>
      </c>
      <c r="I4808" s="2" t="str">
        <f>TEXT(Ecommerce_Sales[[#This Row],[Order_Date]],"yyyy")</f>
        <v>2024</v>
      </c>
      <c r="J4808" s="2" t="str">
        <f>TEXT(Ecommerce_Sales[[#This Row],[Order_Date]],"mmmm")</f>
        <v>November</v>
      </c>
      <c r="K4808" s="1" t="s">
        <v>1947</v>
      </c>
      <c r="L4808" s="1" t="s">
        <v>9347</v>
      </c>
      <c r="M4808" s="1" t="s">
        <v>1983</v>
      </c>
      <c r="N4808" s="1" t="s">
        <v>1950</v>
      </c>
      <c r="O4808" s="3">
        <v>165</v>
      </c>
      <c r="P4808">
        <v>4</v>
      </c>
      <c r="Q4808" s="3">
        <v>658</v>
      </c>
      <c r="R4808" s="1" t="s">
        <v>2016</v>
      </c>
      <c r="S4808" s="3">
        <v>92</v>
      </c>
      <c r="T4808">
        <v>7</v>
      </c>
      <c r="U4808" t="str">
        <f>IF(Ecommerce_Sales[[#This Row],[Delivery_Time_Days]]&gt;7,"Delay",IF(Ecommerce_Sales[[#This Row],[Delivery_Time_Days]] = 0,"No delivery",IF(Ecommerce_Sales[[#This Row],[Delivery_Time_Days]]&lt;=7,"On-time")))</f>
        <v>On-time</v>
      </c>
      <c r="V4808" s="7">
        <f>Ecommerce_Sales[[#This Row],[Profit]]/Ecommerce_Sales[[#This Row],[Total_Price]]</f>
        <v>0.39969604863221886</v>
      </c>
      <c r="W4808" s="3">
        <v>263</v>
      </c>
      <c r="X4808" s="3"/>
    </row>
    <row r="4809" spans="1:24" x14ac:dyDescent="0.25">
      <c r="A4809" s="1" t="s">
        <v>11502</v>
      </c>
      <c r="B4809" s="1" t="s">
        <v>46</v>
      </c>
      <c r="C4809" s="1" t="s">
        <v>47</v>
      </c>
      <c r="D4809" s="1" t="s">
        <v>2491</v>
      </c>
      <c r="E4809" s="1" t="s">
        <v>1996</v>
      </c>
      <c r="F4809" s="2">
        <v>45449</v>
      </c>
      <c r="G4809" s="2">
        <v>45575</v>
      </c>
      <c r="H4809" s="2" t="str">
        <f>TEXT(Ecommerce_Sales[[#This Row],[Order_Date]],"mmmm")</f>
        <v>October</v>
      </c>
      <c r="I4809" s="2" t="str">
        <f>TEXT(Ecommerce_Sales[[#This Row],[Order_Date]],"yyyy")</f>
        <v>2024</v>
      </c>
      <c r="J4809" s="2" t="str">
        <f>TEXT(Ecommerce_Sales[[#This Row],[Order_Date]],"mmmm")</f>
        <v>October</v>
      </c>
      <c r="K4809" s="1" t="s">
        <v>1947</v>
      </c>
      <c r="L4809" s="1" t="s">
        <v>11503</v>
      </c>
      <c r="M4809" s="1" t="s">
        <v>2047</v>
      </c>
      <c r="N4809" s="1" t="s">
        <v>1989</v>
      </c>
      <c r="O4809" s="3">
        <v>406</v>
      </c>
      <c r="P4809">
        <v>3</v>
      </c>
      <c r="Q4809" s="3">
        <v>1219</v>
      </c>
      <c r="R4809" s="1" t="s">
        <v>1951</v>
      </c>
      <c r="S4809" s="3">
        <v>175</v>
      </c>
      <c r="T4809">
        <v>6</v>
      </c>
      <c r="U4809" t="str">
        <f>IF(Ecommerce_Sales[[#This Row],[Delivery_Time_Days]]&gt;7,"Delay",IF(Ecommerce_Sales[[#This Row],[Delivery_Time_Days]] = 0,"No delivery",IF(Ecommerce_Sales[[#This Row],[Delivery_Time_Days]]&lt;=7,"On-time")))</f>
        <v>On-time</v>
      </c>
      <c r="V4809" s="7">
        <f>Ecommerce_Sales[[#This Row],[Profit]]/Ecommerce_Sales[[#This Row],[Total_Price]]</f>
        <v>0.2502050861361772</v>
      </c>
      <c r="W4809" s="3">
        <v>305</v>
      </c>
      <c r="X4809" s="3"/>
    </row>
    <row r="4810" spans="1:24" x14ac:dyDescent="0.25">
      <c r="A4810" s="1" t="s">
        <v>11504</v>
      </c>
      <c r="B4810" s="1" t="s">
        <v>539</v>
      </c>
      <c r="C4810" s="1" t="s">
        <v>540</v>
      </c>
      <c r="D4810" s="1" t="s">
        <v>2004</v>
      </c>
      <c r="E4810" s="1" t="s">
        <v>2005</v>
      </c>
      <c r="F4810" s="2">
        <v>45218</v>
      </c>
      <c r="G4810" s="2">
        <v>45368</v>
      </c>
      <c r="H4810" s="2" t="str">
        <f>TEXT(Ecommerce_Sales[[#This Row],[Order_Date]],"mmmm")</f>
        <v>March</v>
      </c>
      <c r="I4810" s="2" t="str">
        <f>TEXT(Ecommerce_Sales[[#This Row],[Order_Date]],"yyyy")</f>
        <v>2024</v>
      </c>
      <c r="J4810" s="2" t="str">
        <f>TEXT(Ecommerce_Sales[[#This Row],[Order_Date]],"mmmm")</f>
        <v>March</v>
      </c>
      <c r="K4810" s="1" t="s">
        <v>1947</v>
      </c>
      <c r="L4810" s="1" t="s">
        <v>3365</v>
      </c>
      <c r="M4810" s="1" t="s">
        <v>2079</v>
      </c>
      <c r="N4810" s="1" t="s">
        <v>1973</v>
      </c>
      <c r="O4810" s="3">
        <v>981</v>
      </c>
      <c r="P4810">
        <v>4</v>
      </c>
      <c r="Q4810" s="3">
        <v>3922</v>
      </c>
      <c r="R4810" s="1" t="s">
        <v>1958</v>
      </c>
      <c r="S4810" s="3">
        <v>490</v>
      </c>
      <c r="T4810">
        <v>9</v>
      </c>
      <c r="U4810" t="str">
        <f>IF(Ecommerce_Sales[[#This Row],[Delivery_Time_Days]]&gt;7,"Delay",IF(Ecommerce_Sales[[#This Row],[Delivery_Time_Days]] = 0,"No delivery",IF(Ecommerce_Sales[[#This Row],[Delivery_Time_Days]]&lt;=7,"On-time")))</f>
        <v>Delay</v>
      </c>
      <c r="V4810" s="7">
        <f>Ecommerce_Sales[[#This Row],[Profit]]/Ecommerce_Sales[[#This Row],[Total_Price]]</f>
        <v>0.30010198878123406</v>
      </c>
      <c r="W4810" s="3">
        <v>1177</v>
      </c>
      <c r="X4810" s="3"/>
    </row>
    <row r="4811" spans="1:24" x14ac:dyDescent="0.25">
      <c r="A4811" s="1" t="s">
        <v>11505</v>
      </c>
      <c r="B4811" s="1" t="s">
        <v>1607</v>
      </c>
      <c r="C4811" s="1" t="s">
        <v>1608</v>
      </c>
      <c r="D4811" s="1" t="s">
        <v>2646</v>
      </c>
      <c r="E4811" s="1" t="s">
        <v>1954</v>
      </c>
      <c r="F4811" s="2">
        <v>45470</v>
      </c>
      <c r="G4811" s="2">
        <v>45239</v>
      </c>
      <c r="H4811" s="2" t="str">
        <f>TEXT(Ecommerce_Sales[[#This Row],[Order_Date]],"mmmm")</f>
        <v>November</v>
      </c>
      <c r="I4811" s="2" t="str">
        <f>TEXT(Ecommerce_Sales[[#This Row],[Order_Date]],"yyyy")</f>
        <v>2023</v>
      </c>
      <c r="J4811" s="2" t="str">
        <f>TEXT(Ecommerce_Sales[[#This Row],[Order_Date]],"mmmm")</f>
        <v>November</v>
      </c>
      <c r="K4811" s="1" t="s">
        <v>1947</v>
      </c>
      <c r="L4811" s="1" t="s">
        <v>6965</v>
      </c>
      <c r="M4811" s="1" t="s">
        <v>2043</v>
      </c>
      <c r="N4811" s="1" t="s">
        <v>1989</v>
      </c>
      <c r="O4811" s="3">
        <v>609</v>
      </c>
      <c r="P4811">
        <v>1</v>
      </c>
      <c r="Q4811" s="3">
        <v>609</v>
      </c>
      <c r="R4811" s="1" t="s">
        <v>1951</v>
      </c>
      <c r="S4811" s="3">
        <v>56</v>
      </c>
      <c r="T4811">
        <v>6</v>
      </c>
      <c r="U4811" t="str">
        <f>IF(Ecommerce_Sales[[#This Row],[Delivery_Time_Days]]&gt;7,"Delay",IF(Ecommerce_Sales[[#This Row],[Delivery_Time_Days]] = 0,"No delivery",IF(Ecommerce_Sales[[#This Row],[Delivery_Time_Days]]&lt;=7,"On-time")))</f>
        <v>On-time</v>
      </c>
      <c r="V4811" s="7">
        <f>Ecommerce_Sales[[#This Row],[Profit]]/Ecommerce_Sales[[#This Row],[Total_Price]]</f>
        <v>0.24958949096880131</v>
      </c>
      <c r="W4811" s="3">
        <v>152</v>
      </c>
      <c r="X4811" s="3"/>
    </row>
    <row r="4812" spans="1:24" x14ac:dyDescent="0.25">
      <c r="A4812" s="1" t="s">
        <v>11506</v>
      </c>
      <c r="B4812" s="1" t="s">
        <v>509</v>
      </c>
      <c r="C4812" s="1" t="s">
        <v>510</v>
      </c>
      <c r="D4812" s="1" t="s">
        <v>5281</v>
      </c>
      <c r="E4812" s="1" t="s">
        <v>2005</v>
      </c>
      <c r="F4812" s="2">
        <v>45375</v>
      </c>
      <c r="G4812" s="2">
        <v>45369</v>
      </c>
      <c r="H4812" s="2" t="str">
        <f>TEXT(Ecommerce_Sales[[#This Row],[Order_Date]],"mmmm")</f>
        <v>March</v>
      </c>
      <c r="I4812" s="2" t="str">
        <f>TEXT(Ecommerce_Sales[[#This Row],[Order_Date]],"yyyy")</f>
        <v>2024</v>
      </c>
      <c r="J4812" s="2" t="str">
        <f>TEXT(Ecommerce_Sales[[#This Row],[Order_Date]],"mmmm")</f>
        <v>March</v>
      </c>
      <c r="K4812" s="1" t="s">
        <v>1947</v>
      </c>
      <c r="L4812" s="1" t="s">
        <v>8740</v>
      </c>
      <c r="M4812" s="1" t="s">
        <v>2104</v>
      </c>
      <c r="N4812" s="1" t="s">
        <v>1978</v>
      </c>
      <c r="O4812" s="3">
        <v>360</v>
      </c>
      <c r="P4812">
        <v>2</v>
      </c>
      <c r="Q4812" s="3">
        <v>719</v>
      </c>
      <c r="R4812" s="1" t="s">
        <v>1958</v>
      </c>
      <c r="S4812" s="3">
        <v>96</v>
      </c>
      <c r="T4812">
        <v>10</v>
      </c>
      <c r="U4812" t="str">
        <f>IF(Ecommerce_Sales[[#This Row],[Delivery_Time_Days]]&gt;7,"Delay",IF(Ecommerce_Sales[[#This Row],[Delivery_Time_Days]] = 0,"No delivery",IF(Ecommerce_Sales[[#This Row],[Delivery_Time_Days]]&lt;=7,"On-time")))</f>
        <v>Delay</v>
      </c>
      <c r="V4812" s="7">
        <f>Ecommerce_Sales[[#This Row],[Profit]]/Ecommerce_Sales[[#This Row],[Total_Price]]</f>
        <v>0.35048678720445064</v>
      </c>
      <c r="W4812" s="3">
        <v>252</v>
      </c>
      <c r="X4812" s="3"/>
    </row>
    <row r="4813" spans="1:24" x14ac:dyDescent="0.25">
      <c r="A4813" s="1" t="s">
        <v>11507</v>
      </c>
      <c r="B4813" s="1" t="s">
        <v>346</v>
      </c>
      <c r="C4813" s="1" t="s">
        <v>415</v>
      </c>
      <c r="D4813" s="1" t="s">
        <v>4648</v>
      </c>
      <c r="E4813" s="1" t="s">
        <v>1981</v>
      </c>
      <c r="F4813" s="2">
        <v>45468</v>
      </c>
      <c r="G4813" s="2">
        <v>45341</v>
      </c>
      <c r="H4813" s="2" t="str">
        <f>TEXT(Ecommerce_Sales[[#This Row],[Order_Date]],"mmmm")</f>
        <v>February</v>
      </c>
      <c r="I4813" s="2" t="str">
        <f>TEXT(Ecommerce_Sales[[#This Row],[Order_Date]],"yyyy")</f>
        <v>2024</v>
      </c>
      <c r="J4813" s="2" t="str">
        <f>TEXT(Ecommerce_Sales[[#This Row],[Order_Date]],"mmmm")</f>
        <v>February</v>
      </c>
      <c r="K4813" s="1" t="s">
        <v>1947</v>
      </c>
      <c r="L4813" s="1" t="s">
        <v>11508</v>
      </c>
      <c r="M4813" s="1" t="s">
        <v>1998</v>
      </c>
      <c r="N4813" s="1" t="s">
        <v>1973</v>
      </c>
      <c r="O4813" s="3">
        <v>458</v>
      </c>
      <c r="P4813">
        <v>4</v>
      </c>
      <c r="Q4813" s="3">
        <v>1831</v>
      </c>
      <c r="R4813" s="1" t="s">
        <v>1958</v>
      </c>
      <c r="S4813" s="3">
        <v>112</v>
      </c>
      <c r="T4813">
        <v>3</v>
      </c>
      <c r="U4813" t="str">
        <f>IF(Ecommerce_Sales[[#This Row],[Delivery_Time_Days]]&gt;7,"Delay",IF(Ecommerce_Sales[[#This Row],[Delivery_Time_Days]] = 0,"No delivery",IF(Ecommerce_Sales[[#This Row],[Delivery_Time_Days]]&lt;=7,"On-time")))</f>
        <v>On-time</v>
      </c>
      <c r="V4813" s="7">
        <f>Ecommerce_Sales[[#This Row],[Profit]]/Ecommerce_Sales[[#This Row],[Total_Price]]</f>
        <v>0.29983615510649919</v>
      </c>
      <c r="W4813" s="3">
        <v>549</v>
      </c>
      <c r="X4813" s="3"/>
    </row>
    <row r="4814" spans="1:24" x14ac:dyDescent="0.25">
      <c r="A4814" s="1" t="s">
        <v>11509</v>
      </c>
      <c r="B4814" s="1" t="s">
        <v>1629</v>
      </c>
      <c r="C4814" s="1" t="s">
        <v>1630</v>
      </c>
      <c r="D4814" s="1" t="s">
        <v>6134</v>
      </c>
      <c r="E4814" s="1" t="s">
        <v>1954</v>
      </c>
      <c r="F4814" s="2">
        <v>45609</v>
      </c>
      <c r="G4814" s="2">
        <v>45119</v>
      </c>
      <c r="H4814" s="2" t="str">
        <f>TEXT(Ecommerce_Sales[[#This Row],[Order_Date]],"mmmm")</f>
        <v>July</v>
      </c>
      <c r="I4814" s="2" t="str">
        <f>TEXT(Ecommerce_Sales[[#This Row],[Order_Date]],"yyyy")</f>
        <v>2023</v>
      </c>
      <c r="J4814" s="2" t="str">
        <f>TEXT(Ecommerce_Sales[[#This Row],[Order_Date]],"mmmm")</f>
        <v>July</v>
      </c>
      <c r="K4814" s="1" t="s">
        <v>1947</v>
      </c>
      <c r="L4814" s="1" t="s">
        <v>7435</v>
      </c>
      <c r="M4814" s="1" t="s">
        <v>2043</v>
      </c>
      <c r="N4814" s="1" t="s">
        <v>1989</v>
      </c>
      <c r="O4814" s="3">
        <v>220</v>
      </c>
      <c r="P4814">
        <v>1</v>
      </c>
      <c r="Q4814" s="3">
        <v>220</v>
      </c>
      <c r="R4814" s="1" t="s">
        <v>1951</v>
      </c>
      <c r="S4814" s="3">
        <v>31</v>
      </c>
      <c r="T4814">
        <v>4</v>
      </c>
      <c r="U4814" t="str">
        <f>IF(Ecommerce_Sales[[#This Row],[Delivery_Time_Days]]&gt;7,"Delay",IF(Ecommerce_Sales[[#This Row],[Delivery_Time_Days]] = 0,"No delivery",IF(Ecommerce_Sales[[#This Row],[Delivery_Time_Days]]&lt;=7,"On-time")))</f>
        <v>On-time</v>
      </c>
      <c r="V4814" s="7">
        <f>Ecommerce_Sales[[#This Row],[Profit]]/Ecommerce_Sales[[#This Row],[Total_Price]]</f>
        <v>0.25</v>
      </c>
      <c r="W4814" s="3">
        <v>55</v>
      </c>
      <c r="X4814" s="3"/>
    </row>
    <row r="4815" spans="1:24" x14ac:dyDescent="0.25">
      <c r="A4815" s="1" t="s">
        <v>11510</v>
      </c>
      <c r="B4815" s="1" t="s">
        <v>422</v>
      </c>
      <c r="C4815" s="1" t="s">
        <v>423</v>
      </c>
      <c r="D4815" s="1" t="s">
        <v>4626</v>
      </c>
      <c r="E4815" s="1" t="s">
        <v>1946</v>
      </c>
      <c r="F4815" s="2">
        <v>45357</v>
      </c>
      <c r="G4815" s="2">
        <v>45138</v>
      </c>
      <c r="H4815" s="2" t="str">
        <f>TEXT(Ecommerce_Sales[[#This Row],[Order_Date]],"mmmm")</f>
        <v>July</v>
      </c>
      <c r="I4815" s="2" t="str">
        <f>TEXT(Ecommerce_Sales[[#This Row],[Order_Date]],"yyyy")</f>
        <v>2023</v>
      </c>
      <c r="J4815" s="2" t="str">
        <f>TEXT(Ecommerce_Sales[[#This Row],[Order_Date]],"mmmm")</f>
        <v>July</v>
      </c>
      <c r="K4815" s="1" t="s">
        <v>1992</v>
      </c>
      <c r="L4815" s="1" t="s">
        <v>11511</v>
      </c>
      <c r="M4815" s="1" t="s">
        <v>2007</v>
      </c>
      <c r="N4815" s="1" t="s">
        <v>1973</v>
      </c>
      <c r="O4815" s="3">
        <v>312</v>
      </c>
      <c r="P4815">
        <v>1</v>
      </c>
      <c r="Q4815" s="3">
        <v>312</v>
      </c>
      <c r="R4815" s="1" t="s">
        <v>1958</v>
      </c>
      <c r="S4815" s="3">
        <v>22</v>
      </c>
      <c r="U4815" t="str">
        <f>IF(Ecommerce_Sales[[#This Row],[Delivery_Time_Days]]&gt;7,"Delay",IF(Ecommerce_Sales[[#This Row],[Delivery_Time_Days]] = 0,"No delivery",IF(Ecommerce_Sales[[#This Row],[Delivery_Time_Days]]&lt;=7,"On-time")))</f>
        <v>No delivery</v>
      </c>
      <c r="V4815" s="7">
        <f>Ecommerce_Sales[[#This Row],[Profit]]/Ecommerce_Sales[[#This Row],[Total_Price]]</f>
        <v>0.30128205128205127</v>
      </c>
      <c r="W4815" s="3">
        <v>94</v>
      </c>
      <c r="X4815" s="3"/>
    </row>
    <row r="4816" spans="1:24" x14ac:dyDescent="0.25">
      <c r="A4816" s="1" t="s">
        <v>11512</v>
      </c>
      <c r="B4816" s="1" t="s">
        <v>1395</v>
      </c>
      <c r="C4816" s="1" t="s">
        <v>1396</v>
      </c>
      <c r="D4816" s="1" t="s">
        <v>2782</v>
      </c>
      <c r="E4816" s="1" t="s">
        <v>1996</v>
      </c>
      <c r="F4816" s="2">
        <v>45491</v>
      </c>
      <c r="G4816" s="2">
        <v>45162</v>
      </c>
      <c r="H4816" s="2" t="str">
        <f>TEXT(Ecommerce_Sales[[#This Row],[Order_Date]],"mmmm")</f>
        <v>August</v>
      </c>
      <c r="I4816" s="2" t="str">
        <f>TEXT(Ecommerce_Sales[[#This Row],[Order_Date]],"yyyy")</f>
        <v>2023</v>
      </c>
      <c r="J4816" s="2" t="str">
        <f>TEXT(Ecommerce_Sales[[#This Row],[Order_Date]],"mmmm")</f>
        <v>August</v>
      </c>
      <c r="K4816" s="1" t="s">
        <v>1947</v>
      </c>
      <c r="L4816" s="1" t="s">
        <v>11513</v>
      </c>
      <c r="M4816" s="1" t="s">
        <v>1968</v>
      </c>
      <c r="N4816" s="1" t="s">
        <v>1957</v>
      </c>
      <c r="O4816" s="3">
        <v>136</v>
      </c>
      <c r="P4816">
        <v>6</v>
      </c>
      <c r="Q4816" s="3">
        <v>814</v>
      </c>
      <c r="R4816" s="1" t="s">
        <v>1951</v>
      </c>
      <c r="S4816" s="3">
        <v>120</v>
      </c>
      <c r="T4816">
        <v>6</v>
      </c>
      <c r="U4816" t="str">
        <f>IF(Ecommerce_Sales[[#This Row],[Delivery_Time_Days]]&gt;7,"Delay",IF(Ecommerce_Sales[[#This Row],[Delivery_Time_Days]] = 0,"No delivery",IF(Ecommerce_Sales[[#This Row],[Delivery_Time_Days]]&lt;=7,"On-time")))</f>
        <v>On-time</v>
      </c>
      <c r="V4816" s="7">
        <f>Ecommerce_Sales[[#This Row],[Profit]]/Ecommerce_Sales[[#This Row],[Total_Price]]</f>
        <v>0.14987714987714987</v>
      </c>
      <c r="W4816" s="3">
        <v>122</v>
      </c>
      <c r="X4816" s="3"/>
    </row>
    <row r="4817" spans="1:24" x14ac:dyDescent="0.25">
      <c r="A4817" s="1" t="s">
        <v>11514</v>
      </c>
      <c r="B4817" s="1" t="s">
        <v>1266</v>
      </c>
      <c r="C4817" s="1" t="s">
        <v>1267</v>
      </c>
      <c r="D4817" s="1" t="s">
        <v>3694</v>
      </c>
      <c r="E4817" s="1" t="s">
        <v>1954</v>
      </c>
      <c r="F4817" s="2">
        <v>45606</v>
      </c>
      <c r="G4817" s="2">
        <v>45462</v>
      </c>
      <c r="H4817" s="2" t="str">
        <f>TEXT(Ecommerce_Sales[[#This Row],[Order_Date]],"mmmm")</f>
        <v>June</v>
      </c>
      <c r="I4817" s="2" t="str">
        <f>TEXT(Ecommerce_Sales[[#This Row],[Order_Date]],"yyyy")</f>
        <v>2024</v>
      </c>
      <c r="J4817" s="2" t="str">
        <f>TEXT(Ecommerce_Sales[[#This Row],[Order_Date]],"mmmm")</f>
        <v>June</v>
      </c>
      <c r="K4817" s="1" t="s">
        <v>1986</v>
      </c>
      <c r="L4817" s="1" t="s">
        <v>11515</v>
      </c>
      <c r="M4817" s="1" t="s">
        <v>2030</v>
      </c>
      <c r="N4817" s="1" t="s">
        <v>1978</v>
      </c>
      <c r="O4817" s="3">
        <v>473</v>
      </c>
      <c r="P4817">
        <v>6</v>
      </c>
      <c r="Q4817" s="3">
        <v>2836</v>
      </c>
      <c r="R4817" s="1" t="s">
        <v>1958</v>
      </c>
      <c r="S4817" s="3">
        <v>382</v>
      </c>
      <c r="U4817" t="str">
        <f>IF(Ecommerce_Sales[[#This Row],[Delivery_Time_Days]]&gt;7,"Delay",IF(Ecommerce_Sales[[#This Row],[Delivery_Time_Days]] = 0,"No delivery",IF(Ecommerce_Sales[[#This Row],[Delivery_Time_Days]]&lt;=7,"On-time")))</f>
        <v>No delivery</v>
      </c>
      <c r="V4817" s="7">
        <f>Ecommerce_Sales[[#This Row],[Profit]]/Ecommerce_Sales[[#This Row],[Total_Price]]</f>
        <v>0.35014104372355431</v>
      </c>
      <c r="W4817" s="3">
        <v>993</v>
      </c>
      <c r="X4817" s="3"/>
    </row>
    <row r="4818" spans="1:24" x14ac:dyDescent="0.25">
      <c r="A4818" s="1" t="s">
        <v>11516</v>
      </c>
      <c r="B4818" s="1" t="s">
        <v>78</v>
      </c>
      <c r="C4818" s="1" t="s">
        <v>79</v>
      </c>
      <c r="D4818" s="1" t="s">
        <v>3079</v>
      </c>
      <c r="E4818" s="1" t="s">
        <v>1946</v>
      </c>
      <c r="F4818" s="2">
        <v>44984</v>
      </c>
      <c r="G4818" s="2">
        <v>45044</v>
      </c>
      <c r="H4818" s="2" t="str">
        <f>TEXT(Ecommerce_Sales[[#This Row],[Order_Date]],"mmmm")</f>
        <v>April</v>
      </c>
      <c r="I4818" s="2" t="str">
        <f>TEXT(Ecommerce_Sales[[#This Row],[Order_Date]],"yyyy")</f>
        <v>2023</v>
      </c>
      <c r="J4818" s="2" t="str">
        <f>TEXT(Ecommerce_Sales[[#This Row],[Order_Date]],"mmmm")</f>
        <v>April</v>
      </c>
      <c r="K4818" s="1" t="s">
        <v>1947</v>
      </c>
      <c r="L4818" s="1" t="s">
        <v>11517</v>
      </c>
      <c r="M4818" s="1" t="s">
        <v>1949</v>
      </c>
      <c r="N4818" s="1" t="s">
        <v>1950</v>
      </c>
      <c r="O4818" s="3">
        <v>906</v>
      </c>
      <c r="P4818">
        <v>2</v>
      </c>
      <c r="Q4818" s="3">
        <v>1812</v>
      </c>
      <c r="R4818" s="1" t="s">
        <v>2008</v>
      </c>
      <c r="S4818" s="3">
        <v>233</v>
      </c>
      <c r="T4818">
        <v>7</v>
      </c>
      <c r="U4818" t="str">
        <f>IF(Ecommerce_Sales[[#This Row],[Delivery_Time_Days]]&gt;7,"Delay",IF(Ecommerce_Sales[[#This Row],[Delivery_Time_Days]] = 0,"No delivery",IF(Ecommerce_Sales[[#This Row],[Delivery_Time_Days]]&lt;=7,"On-time")))</f>
        <v>On-time</v>
      </c>
      <c r="V4818" s="7">
        <f>Ecommerce_Sales[[#This Row],[Profit]]/Ecommerce_Sales[[#This Row],[Total_Price]]</f>
        <v>0.40011037527593818</v>
      </c>
      <c r="W4818" s="3">
        <v>725</v>
      </c>
      <c r="X4818" s="3"/>
    </row>
    <row r="4819" spans="1:24" x14ac:dyDescent="0.25">
      <c r="A4819" s="1" t="s">
        <v>11518</v>
      </c>
      <c r="B4819" s="1" t="s">
        <v>398</v>
      </c>
      <c r="C4819" s="1" t="s">
        <v>399</v>
      </c>
      <c r="D4819" s="1" t="s">
        <v>2152</v>
      </c>
      <c r="E4819" s="1" t="s">
        <v>1961</v>
      </c>
      <c r="F4819" s="2">
        <v>44980</v>
      </c>
      <c r="G4819" s="2">
        <v>45528</v>
      </c>
      <c r="H4819" s="2" t="str">
        <f>TEXT(Ecommerce_Sales[[#This Row],[Order_Date]],"mmmm")</f>
        <v>August</v>
      </c>
      <c r="I4819" s="2" t="str">
        <f>TEXT(Ecommerce_Sales[[#This Row],[Order_Date]],"yyyy")</f>
        <v>2024</v>
      </c>
      <c r="J4819" s="2" t="str">
        <f>TEXT(Ecommerce_Sales[[#This Row],[Order_Date]],"mmmm")</f>
        <v>August</v>
      </c>
      <c r="K4819" s="1" t="s">
        <v>1947</v>
      </c>
      <c r="L4819" s="1" t="s">
        <v>11519</v>
      </c>
      <c r="M4819" s="1" t="s">
        <v>2043</v>
      </c>
      <c r="N4819" s="1" t="s">
        <v>1989</v>
      </c>
      <c r="O4819" s="3">
        <v>977</v>
      </c>
      <c r="P4819">
        <v>3</v>
      </c>
      <c r="Q4819" s="3">
        <v>2932</v>
      </c>
      <c r="R4819" s="1" t="s">
        <v>2016</v>
      </c>
      <c r="S4819" s="3">
        <v>394</v>
      </c>
      <c r="T4819">
        <v>10</v>
      </c>
      <c r="U4819" t="str">
        <f>IF(Ecommerce_Sales[[#This Row],[Delivery_Time_Days]]&gt;7,"Delay",IF(Ecommerce_Sales[[#This Row],[Delivery_Time_Days]] = 0,"No delivery",IF(Ecommerce_Sales[[#This Row],[Delivery_Time_Days]]&lt;=7,"On-time")))</f>
        <v>Delay</v>
      </c>
      <c r="V4819" s="7">
        <f>Ecommerce_Sales[[#This Row],[Profit]]/Ecommerce_Sales[[#This Row],[Total_Price]]</f>
        <v>0.25</v>
      </c>
      <c r="W4819" s="3">
        <v>733</v>
      </c>
      <c r="X4819" s="3"/>
    </row>
    <row r="4820" spans="1:24" x14ac:dyDescent="0.25">
      <c r="A4820" s="1" t="s">
        <v>11520</v>
      </c>
      <c r="B4820" s="1" t="s">
        <v>1331</v>
      </c>
      <c r="C4820" s="1" t="s">
        <v>1332</v>
      </c>
      <c r="D4820" s="1" t="s">
        <v>2532</v>
      </c>
      <c r="E4820" s="1" t="s">
        <v>2005</v>
      </c>
      <c r="F4820" s="2">
        <v>44953</v>
      </c>
      <c r="G4820" s="2">
        <v>45489</v>
      </c>
      <c r="H4820" s="2" t="str">
        <f>TEXT(Ecommerce_Sales[[#This Row],[Order_Date]],"mmmm")</f>
        <v>July</v>
      </c>
      <c r="I4820" s="2" t="str">
        <f>TEXT(Ecommerce_Sales[[#This Row],[Order_Date]],"yyyy")</f>
        <v>2024</v>
      </c>
      <c r="J4820" s="2" t="str">
        <f>TEXT(Ecommerce_Sales[[#This Row],[Order_Date]],"mmmm")</f>
        <v>July</v>
      </c>
      <c r="K4820" s="1" t="s">
        <v>1947</v>
      </c>
      <c r="L4820" s="1" t="s">
        <v>5270</v>
      </c>
      <c r="M4820" s="1" t="s">
        <v>2079</v>
      </c>
      <c r="N4820" s="1" t="s">
        <v>1973</v>
      </c>
      <c r="O4820" s="3">
        <v>1056</v>
      </c>
      <c r="P4820">
        <v>2</v>
      </c>
      <c r="Q4820" s="3">
        <v>2113</v>
      </c>
      <c r="R4820" s="1" t="s">
        <v>1958</v>
      </c>
      <c r="S4820" s="3">
        <v>180</v>
      </c>
      <c r="T4820">
        <v>10</v>
      </c>
      <c r="U4820" t="str">
        <f>IF(Ecommerce_Sales[[#This Row],[Delivery_Time_Days]]&gt;7,"Delay",IF(Ecommerce_Sales[[#This Row],[Delivery_Time_Days]] = 0,"No delivery",IF(Ecommerce_Sales[[#This Row],[Delivery_Time_Days]]&lt;=7,"On-time")))</f>
        <v>Delay</v>
      </c>
      <c r="V4820" s="7">
        <f>Ecommerce_Sales[[#This Row],[Profit]]/Ecommerce_Sales[[#This Row],[Total_Price]]</f>
        <v>0.30004732607666823</v>
      </c>
      <c r="W4820" s="3">
        <v>634</v>
      </c>
      <c r="X4820" s="3"/>
    </row>
    <row r="4821" spans="1:24" x14ac:dyDescent="0.25">
      <c r="A4821" s="1" t="s">
        <v>11521</v>
      </c>
      <c r="B4821" s="1" t="s">
        <v>1675</v>
      </c>
      <c r="C4821" s="1" t="s">
        <v>1676</v>
      </c>
      <c r="D4821" s="1" t="s">
        <v>5143</v>
      </c>
      <c r="E4821" s="1" t="s">
        <v>1946</v>
      </c>
      <c r="F4821" s="2">
        <v>45497</v>
      </c>
      <c r="G4821" s="2">
        <v>45221</v>
      </c>
      <c r="H4821" s="2" t="str">
        <f>TEXT(Ecommerce_Sales[[#This Row],[Order_Date]],"mmmm")</f>
        <v>October</v>
      </c>
      <c r="I4821" s="2" t="str">
        <f>TEXT(Ecommerce_Sales[[#This Row],[Order_Date]],"yyyy")</f>
        <v>2023</v>
      </c>
      <c r="J4821" s="2" t="str">
        <f>TEXT(Ecommerce_Sales[[#This Row],[Order_Date]],"mmmm")</f>
        <v>October</v>
      </c>
      <c r="K4821" s="1" t="s">
        <v>1992</v>
      </c>
      <c r="L4821" s="1" t="s">
        <v>11522</v>
      </c>
      <c r="M4821" s="1" t="s">
        <v>2079</v>
      </c>
      <c r="N4821" s="1" t="s">
        <v>1973</v>
      </c>
      <c r="O4821" s="3">
        <v>12</v>
      </c>
      <c r="P4821">
        <v>3</v>
      </c>
      <c r="Q4821" s="3">
        <v>36</v>
      </c>
      <c r="R4821" s="1" t="s">
        <v>1958</v>
      </c>
      <c r="S4821" s="3">
        <v>3</v>
      </c>
      <c r="U4821" t="str">
        <f>IF(Ecommerce_Sales[[#This Row],[Delivery_Time_Days]]&gt;7,"Delay",IF(Ecommerce_Sales[[#This Row],[Delivery_Time_Days]] = 0,"No delivery",IF(Ecommerce_Sales[[#This Row],[Delivery_Time_Days]]&lt;=7,"On-time")))</f>
        <v>No delivery</v>
      </c>
      <c r="V4821" s="7">
        <f>Ecommerce_Sales[[#This Row],[Profit]]/Ecommerce_Sales[[#This Row],[Total_Price]]</f>
        <v>0.30555555555555558</v>
      </c>
      <c r="W4821" s="3">
        <v>11</v>
      </c>
      <c r="X4821" s="3"/>
    </row>
    <row r="4822" spans="1:24" x14ac:dyDescent="0.25">
      <c r="A4822" s="1" t="s">
        <v>11523</v>
      </c>
      <c r="B4822" s="1" t="s">
        <v>1703</v>
      </c>
      <c r="C4822" s="1" t="s">
        <v>1704</v>
      </c>
      <c r="D4822" s="1" t="s">
        <v>2661</v>
      </c>
      <c r="E4822" s="1" t="s">
        <v>1996</v>
      </c>
      <c r="F4822" s="2">
        <v>45110</v>
      </c>
      <c r="G4822" s="2">
        <v>45344</v>
      </c>
      <c r="H4822" s="2" t="str">
        <f>TEXT(Ecommerce_Sales[[#This Row],[Order_Date]],"mmmm")</f>
        <v>February</v>
      </c>
      <c r="I4822" s="2" t="str">
        <f>TEXT(Ecommerce_Sales[[#This Row],[Order_Date]],"yyyy")</f>
        <v>2024</v>
      </c>
      <c r="J4822" s="2" t="str">
        <f>TEXT(Ecommerce_Sales[[#This Row],[Order_Date]],"mmmm")</f>
        <v>February</v>
      </c>
      <c r="K4822" s="1" t="s">
        <v>1947</v>
      </c>
      <c r="L4822" s="1" t="s">
        <v>6482</v>
      </c>
      <c r="M4822" s="1" t="s">
        <v>2047</v>
      </c>
      <c r="N4822" s="1" t="s">
        <v>1989</v>
      </c>
      <c r="O4822" s="3">
        <v>777</v>
      </c>
      <c r="P4822">
        <v>1</v>
      </c>
      <c r="Q4822" s="3">
        <v>777</v>
      </c>
      <c r="R4822" s="1" t="s">
        <v>2008</v>
      </c>
      <c r="S4822" s="3">
        <v>53</v>
      </c>
      <c r="T4822">
        <v>6</v>
      </c>
      <c r="U4822" t="str">
        <f>IF(Ecommerce_Sales[[#This Row],[Delivery_Time_Days]]&gt;7,"Delay",IF(Ecommerce_Sales[[#This Row],[Delivery_Time_Days]] = 0,"No delivery",IF(Ecommerce_Sales[[#This Row],[Delivery_Time_Days]]&lt;=7,"On-time")))</f>
        <v>On-time</v>
      </c>
      <c r="V4822" s="7">
        <f>Ecommerce_Sales[[#This Row],[Profit]]/Ecommerce_Sales[[#This Row],[Total_Price]]</f>
        <v>0.24967824967824967</v>
      </c>
      <c r="W4822" s="3">
        <v>194</v>
      </c>
      <c r="X4822" s="3"/>
    </row>
    <row r="4823" spans="1:24" x14ac:dyDescent="0.25">
      <c r="A4823" s="1" t="s">
        <v>11524</v>
      </c>
      <c r="B4823" s="1" t="s">
        <v>136</v>
      </c>
      <c r="C4823" s="1" t="s">
        <v>137</v>
      </c>
      <c r="D4823" s="1" t="s">
        <v>6098</v>
      </c>
      <c r="E4823" s="1" t="s">
        <v>1966</v>
      </c>
      <c r="F4823" s="2">
        <v>45433</v>
      </c>
      <c r="G4823" s="2">
        <v>45219</v>
      </c>
      <c r="H4823" s="2" t="str">
        <f>TEXT(Ecommerce_Sales[[#This Row],[Order_Date]],"mmmm")</f>
        <v>October</v>
      </c>
      <c r="I4823" s="2" t="str">
        <f>TEXT(Ecommerce_Sales[[#This Row],[Order_Date]],"yyyy")</f>
        <v>2023</v>
      </c>
      <c r="J4823" s="2" t="str">
        <f>TEXT(Ecommerce_Sales[[#This Row],[Order_Date]],"mmmm")</f>
        <v>October</v>
      </c>
      <c r="K4823" s="1" t="s">
        <v>1947</v>
      </c>
      <c r="L4823" s="1" t="s">
        <v>11525</v>
      </c>
      <c r="M4823" s="1" t="s">
        <v>1972</v>
      </c>
      <c r="N4823" s="1" t="s">
        <v>1973</v>
      </c>
      <c r="O4823" s="3">
        <v>46</v>
      </c>
      <c r="P4823">
        <v>6</v>
      </c>
      <c r="Q4823" s="3">
        <v>276</v>
      </c>
      <c r="R4823" s="1" t="s">
        <v>1958</v>
      </c>
      <c r="S4823" s="3">
        <v>27</v>
      </c>
      <c r="T4823">
        <v>7</v>
      </c>
      <c r="U4823" t="str">
        <f>IF(Ecommerce_Sales[[#This Row],[Delivery_Time_Days]]&gt;7,"Delay",IF(Ecommerce_Sales[[#This Row],[Delivery_Time_Days]] = 0,"No delivery",IF(Ecommerce_Sales[[#This Row],[Delivery_Time_Days]]&lt;=7,"On-time")))</f>
        <v>On-time</v>
      </c>
      <c r="V4823" s="7">
        <f>Ecommerce_Sales[[#This Row],[Profit]]/Ecommerce_Sales[[#This Row],[Total_Price]]</f>
        <v>0.30072463768115942</v>
      </c>
      <c r="W4823" s="3">
        <v>83</v>
      </c>
      <c r="X4823" s="3"/>
    </row>
    <row r="4824" spans="1:24" x14ac:dyDescent="0.25">
      <c r="A4824" s="1" t="s">
        <v>11526</v>
      </c>
      <c r="B4824" s="1" t="s">
        <v>192</v>
      </c>
      <c r="C4824" s="1" t="s">
        <v>193</v>
      </c>
      <c r="D4824" s="1" t="s">
        <v>3557</v>
      </c>
      <c r="E4824" s="1" t="s">
        <v>1954</v>
      </c>
      <c r="F4824" s="2">
        <v>45616</v>
      </c>
      <c r="G4824" s="2">
        <v>45648</v>
      </c>
      <c r="H4824" s="2" t="str">
        <f>TEXT(Ecommerce_Sales[[#This Row],[Order_Date]],"mmmm")</f>
        <v>December</v>
      </c>
      <c r="I4824" s="2" t="str">
        <f>TEXT(Ecommerce_Sales[[#This Row],[Order_Date]],"yyyy")</f>
        <v>2024</v>
      </c>
      <c r="J4824" s="2" t="str">
        <f>TEXT(Ecommerce_Sales[[#This Row],[Order_Date]],"mmmm")</f>
        <v>December</v>
      </c>
      <c r="K4824" s="1" t="s">
        <v>1947</v>
      </c>
      <c r="L4824" s="1" t="s">
        <v>3550</v>
      </c>
      <c r="M4824" s="1" t="s">
        <v>2072</v>
      </c>
      <c r="N4824" s="1" t="s">
        <v>1950</v>
      </c>
      <c r="O4824" s="3">
        <v>1941</v>
      </c>
      <c r="P4824">
        <v>2</v>
      </c>
      <c r="Q4824" s="3">
        <v>3882</v>
      </c>
      <c r="R4824" s="1" t="s">
        <v>1958</v>
      </c>
      <c r="S4824" s="3">
        <v>328</v>
      </c>
      <c r="T4824">
        <v>7</v>
      </c>
      <c r="U4824" t="str">
        <f>IF(Ecommerce_Sales[[#This Row],[Delivery_Time_Days]]&gt;7,"Delay",IF(Ecommerce_Sales[[#This Row],[Delivery_Time_Days]] = 0,"No delivery",IF(Ecommerce_Sales[[#This Row],[Delivery_Time_Days]]&lt;=7,"On-time")))</f>
        <v>On-time</v>
      </c>
      <c r="V4824" s="7">
        <f>Ecommerce_Sales[[#This Row],[Profit]]/Ecommerce_Sales[[#This Row],[Total_Price]]</f>
        <v>0.40005151983513654</v>
      </c>
      <c r="W4824" s="3">
        <v>1553</v>
      </c>
      <c r="X4824" s="3"/>
    </row>
    <row r="4825" spans="1:24" x14ac:dyDescent="0.25">
      <c r="A4825" s="1" t="s">
        <v>11527</v>
      </c>
      <c r="B4825" s="1" t="s">
        <v>1073</v>
      </c>
      <c r="C4825" s="1" t="s">
        <v>1074</v>
      </c>
      <c r="D4825" s="1" t="s">
        <v>5374</v>
      </c>
      <c r="E4825" s="1" t="s">
        <v>1981</v>
      </c>
      <c r="F4825" s="2">
        <v>45230</v>
      </c>
      <c r="G4825" s="2">
        <v>45095</v>
      </c>
      <c r="H4825" s="2" t="str">
        <f>TEXT(Ecommerce_Sales[[#This Row],[Order_Date]],"mmmm")</f>
        <v>June</v>
      </c>
      <c r="I4825" s="2" t="str">
        <f>TEXT(Ecommerce_Sales[[#This Row],[Order_Date]],"yyyy")</f>
        <v>2023</v>
      </c>
      <c r="J4825" s="2" t="str">
        <f>TEXT(Ecommerce_Sales[[#This Row],[Order_Date]],"mmmm")</f>
        <v>June</v>
      </c>
      <c r="K4825" s="1" t="s">
        <v>1986</v>
      </c>
      <c r="L4825" s="1" t="s">
        <v>11528</v>
      </c>
      <c r="M4825" s="1" t="s">
        <v>2065</v>
      </c>
      <c r="N4825" s="1" t="s">
        <v>1978</v>
      </c>
      <c r="O4825" s="3">
        <v>77</v>
      </c>
      <c r="P4825">
        <v>6</v>
      </c>
      <c r="Q4825" s="3">
        <v>460</v>
      </c>
      <c r="R4825" s="1" t="s">
        <v>1958</v>
      </c>
      <c r="S4825" s="3">
        <v>56</v>
      </c>
      <c r="U4825" t="str">
        <f>IF(Ecommerce_Sales[[#This Row],[Delivery_Time_Days]]&gt;7,"Delay",IF(Ecommerce_Sales[[#This Row],[Delivery_Time_Days]] = 0,"No delivery",IF(Ecommerce_Sales[[#This Row],[Delivery_Time_Days]]&lt;=7,"On-time")))</f>
        <v>No delivery</v>
      </c>
      <c r="V4825" s="7">
        <f>Ecommerce_Sales[[#This Row],[Profit]]/Ecommerce_Sales[[#This Row],[Total_Price]]</f>
        <v>0.35</v>
      </c>
      <c r="W4825" s="3">
        <v>161</v>
      </c>
      <c r="X4825" s="3"/>
    </row>
    <row r="4826" spans="1:24" x14ac:dyDescent="0.25">
      <c r="A4826" s="1" t="s">
        <v>11529</v>
      </c>
      <c r="B4826" s="1" t="s">
        <v>1051</v>
      </c>
      <c r="C4826" s="1" t="s">
        <v>1052</v>
      </c>
      <c r="D4826" s="1" t="s">
        <v>2436</v>
      </c>
      <c r="E4826" s="1" t="s">
        <v>1996</v>
      </c>
      <c r="F4826" s="2">
        <v>45438</v>
      </c>
      <c r="G4826" s="2">
        <v>45355</v>
      </c>
      <c r="H4826" s="2" t="str">
        <f>TEXT(Ecommerce_Sales[[#This Row],[Order_Date]],"mmmm")</f>
        <v>March</v>
      </c>
      <c r="I4826" s="2" t="str">
        <f>TEXT(Ecommerce_Sales[[#This Row],[Order_Date]],"yyyy")</f>
        <v>2024</v>
      </c>
      <c r="J4826" s="2" t="str">
        <f>TEXT(Ecommerce_Sales[[#This Row],[Order_Date]],"mmmm")</f>
        <v>March</v>
      </c>
      <c r="K4826" s="1" t="s">
        <v>1986</v>
      </c>
      <c r="L4826" s="1" t="s">
        <v>11530</v>
      </c>
      <c r="M4826" s="1" t="s">
        <v>1977</v>
      </c>
      <c r="N4826" s="1" t="s">
        <v>1978</v>
      </c>
      <c r="O4826" s="3">
        <v>847</v>
      </c>
      <c r="P4826">
        <v>4</v>
      </c>
      <c r="Q4826" s="3">
        <v>3388</v>
      </c>
      <c r="R4826" s="1" t="s">
        <v>2008</v>
      </c>
      <c r="S4826" s="3">
        <v>291</v>
      </c>
      <c r="U4826" t="str">
        <f>IF(Ecommerce_Sales[[#This Row],[Delivery_Time_Days]]&gt;7,"Delay",IF(Ecommerce_Sales[[#This Row],[Delivery_Time_Days]] = 0,"No delivery",IF(Ecommerce_Sales[[#This Row],[Delivery_Time_Days]]&lt;=7,"On-time")))</f>
        <v>No delivery</v>
      </c>
      <c r="V4826" s="7">
        <f>Ecommerce_Sales[[#This Row],[Profit]]/Ecommerce_Sales[[#This Row],[Total_Price]]</f>
        <v>0.35005903187721371</v>
      </c>
      <c r="W4826" s="3">
        <v>1186</v>
      </c>
      <c r="X4826" s="3"/>
    </row>
    <row r="4827" spans="1:24" x14ac:dyDescent="0.25">
      <c r="A4827" s="1" t="s">
        <v>11531</v>
      </c>
      <c r="B4827" s="1" t="s">
        <v>122</v>
      </c>
      <c r="C4827" s="1" t="s">
        <v>123</v>
      </c>
      <c r="D4827" s="1" t="s">
        <v>5676</v>
      </c>
      <c r="E4827" s="1" t="s">
        <v>2005</v>
      </c>
      <c r="F4827" s="2">
        <v>45490</v>
      </c>
      <c r="G4827" s="2">
        <v>45202</v>
      </c>
      <c r="H4827" s="2" t="str">
        <f>TEXT(Ecommerce_Sales[[#This Row],[Order_Date]],"mmmm")</f>
        <v>October</v>
      </c>
      <c r="I4827" s="2" t="str">
        <f>TEXT(Ecommerce_Sales[[#This Row],[Order_Date]],"yyyy")</f>
        <v>2023</v>
      </c>
      <c r="J4827" s="2" t="str">
        <f>TEXT(Ecommerce_Sales[[#This Row],[Order_Date]],"mmmm")</f>
        <v>October</v>
      </c>
      <c r="K4827" s="1" t="s">
        <v>1947</v>
      </c>
      <c r="L4827" s="1" t="s">
        <v>5421</v>
      </c>
      <c r="M4827" s="1" t="s">
        <v>1998</v>
      </c>
      <c r="N4827" s="1" t="s">
        <v>1973</v>
      </c>
      <c r="O4827" s="3">
        <v>359</v>
      </c>
      <c r="P4827">
        <v>1</v>
      </c>
      <c r="Q4827" s="3">
        <v>359</v>
      </c>
      <c r="R4827" s="1" t="s">
        <v>1958</v>
      </c>
      <c r="S4827" s="3">
        <v>29</v>
      </c>
      <c r="T4827">
        <v>9</v>
      </c>
      <c r="U4827" t="str">
        <f>IF(Ecommerce_Sales[[#This Row],[Delivery_Time_Days]]&gt;7,"Delay",IF(Ecommerce_Sales[[#This Row],[Delivery_Time_Days]] = 0,"No delivery",IF(Ecommerce_Sales[[#This Row],[Delivery_Time_Days]]&lt;=7,"On-time")))</f>
        <v>Delay</v>
      </c>
      <c r="V4827" s="7">
        <f>Ecommerce_Sales[[#This Row],[Profit]]/Ecommerce_Sales[[#This Row],[Total_Price]]</f>
        <v>0.30083565459610029</v>
      </c>
      <c r="W4827" s="3">
        <v>108</v>
      </c>
      <c r="X4827" s="3"/>
    </row>
    <row r="4828" spans="1:24" x14ac:dyDescent="0.25">
      <c r="A4828" s="1" t="s">
        <v>11532</v>
      </c>
      <c r="B4828" s="1" t="s">
        <v>250</v>
      </c>
      <c r="C4828" s="1" t="s">
        <v>251</v>
      </c>
      <c r="D4828" s="1" t="s">
        <v>3559</v>
      </c>
      <c r="E4828" s="1" t="s">
        <v>1981</v>
      </c>
      <c r="F4828" s="2">
        <v>45050</v>
      </c>
      <c r="G4828" s="2">
        <v>45232</v>
      </c>
      <c r="H4828" s="2" t="str">
        <f>TEXT(Ecommerce_Sales[[#This Row],[Order_Date]],"mmmm")</f>
        <v>November</v>
      </c>
      <c r="I4828" s="2" t="str">
        <f>TEXT(Ecommerce_Sales[[#This Row],[Order_Date]],"yyyy")</f>
        <v>2023</v>
      </c>
      <c r="J4828" s="2" t="str">
        <f>TEXT(Ecommerce_Sales[[#This Row],[Order_Date]],"mmmm")</f>
        <v>November</v>
      </c>
      <c r="K4828" s="1" t="s">
        <v>1947</v>
      </c>
      <c r="L4828" s="1" t="s">
        <v>10097</v>
      </c>
      <c r="M4828" s="1" t="s">
        <v>2047</v>
      </c>
      <c r="N4828" s="1" t="s">
        <v>1989</v>
      </c>
      <c r="O4828" s="3">
        <v>995</v>
      </c>
      <c r="P4828">
        <v>6</v>
      </c>
      <c r="Q4828" s="3">
        <v>5968</v>
      </c>
      <c r="R4828" s="1" t="s">
        <v>1951</v>
      </c>
      <c r="S4828" s="3">
        <v>779</v>
      </c>
      <c r="T4828">
        <v>3</v>
      </c>
      <c r="U4828" t="str">
        <f>IF(Ecommerce_Sales[[#This Row],[Delivery_Time_Days]]&gt;7,"Delay",IF(Ecommerce_Sales[[#This Row],[Delivery_Time_Days]] = 0,"No delivery",IF(Ecommerce_Sales[[#This Row],[Delivery_Time_Days]]&lt;=7,"On-time")))</f>
        <v>On-time</v>
      </c>
      <c r="V4828" s="7">
        <f>Ecommerce_Sales[[#This Row],[Profit]]/Ecommerce_Sales[[#This Row],[Total_Price]]</f>
        <v>0.25</v>
      </c>
      <c r="W4828" s="3">
        <v>1492</v>
      </c>
      <c r="X4828" s="3"/>
    </row>
    <row r="4829" spans="1:24" x14ac:dyDescent="0.25">
      <c r="A4829" s="1" t="s">
        <v>11533</v>
      </c>
      <c r="B4829" s="1" t="s">
        <v>785</v>
      </c>
      <c r="C4829" s="1" t="s">
        <v>786</v>
      </c>
      <c r="D4829" s="1" t="s">
        <v>5761</v>
      </c>
      <c r="E4829" s="1" t="s">
        <v>1946</v>
      </c>
      <c r="F4829" s="2">
        <v>45073</v>
      </c>
      <c r="G4829" s="2">
        <v>45275</v>
      </c>
      <c r="H4829" s="2" t="str">
        <f>TEXT(Ecommerce_Sales[[#This Row],[Order_Date]],"mmmm")</f>
        <v>December</v>
      </c>
      <c r="I4829" s="2" t="str">
        <f>TEXT(Ecommerce_Sales[[#This Row],[Order_Date]],"yyyy")</f>
        <v>2023</v>
      </c>
      <c r="J4829" s="2" t="str">
        <f>TEXT(Ecommerce_Sales[[#This Row],[Order_Date]],"mmmm")</f>
        <v>December</v>
      </c>
      <c r="K4829" s="1" t="s">
        <v>1947</v>
      </c>
      <c r="L4829" s="1" t="s">
        <v>10080</v>
      </c>
      <c r="M4829" s="1" t="s">
        <v>2047</v>
      </c>
      <c r="N4829" s="1" t="s">
        <v>1989</v>
      </c>
      <c r="O4829" s="3">
        <v>1206</v>
      </c>
      <c r="P4829">
        <v>4</v>
      </c>
      <c r="Q4829" s="3">
        <v>4825</v>
      </c>
      <c r="R4829" s="1" t="s">
        <v>2012</v>
      </c>
      <c r="S4829" s="3">
        <v>694</v>
      </c>
      <c r="T4829">
        <v>9</v>
      </c>
      <c r="U4829" t="str">
        <f>IF(Ecommerce_Sales[[#This Row],[Delivery_Time_Days]]&gt;7,"Delay",IF(Ecommerce_Sales[[#This Row],[Delivery_Time_Days]] = 0,"No delivery",IF(Ecommerce_Sales[[#This Row],[Delivery_Time_Days]]&lt;=7,"On-time")))</f>
        <v>Delay</v>
      </c>
      <c r="V4829" s="7">
        <f>Ecommerce_Sales[[#This Row],[Profit]]/Ecommerce_Sales[[#This Row],[Total_Price]]</f>
        <v>0.2499481865284974</v>
      </c>
      <c r="W4829" s="3">
        <v>1206</v>
      </c>
      <c r="X4829" s="3"/>
    </row>
    <row r="4830" spans="1:24" x14ac:dyDescent="0.25">
      <c r="A4830" s="1" t="s">
        <v>11534</v>
      </c>
      <c r="B4830" s="1" t="s">
        <v>689</v>
      </c>
      <c r="C4830" s="1" t="s">
        <v>690</v>
      </c>
      <c r="D4830" s="1" t="s">
        <v>3782</v>
      </c>
      <c r="E4830" s="1" t="s">
        <v>1966</v>
      </c>
      <c r="F4830" s="2">
        <v>45232</v>
      </c>
      <c r="G4830" s="2">
        <v>45323</v>
      </c>
      <c r="H4830" s="2" t="str">
        <f>TEXT(Ecommerce_Sales[[#This Row],[Order_Date]],"mmmm")</f>
        <v>February</v>
      </c>
      <c r="I4830" s="2" t="str">
        <f>TEXT(Ecommerce_Sales[[#This Row],[Order_Date]],"yyyy")</f>
        <v>2024</v>
      </c>
      <c r="J4830" s="2" t="str">
        <f>TEXT(Ecommerce_Sales[[#This Row],[Order_Date]],"mmmm")</f>
        <v>February</v>
      </c>
      <c r="K4830" s="1" t="s">
        <v>1947</v>
      </c>
      <c r="L4830" s="1" t="s">
        <v>11535</v>
      </c>
      <c r="M4830" s="1" t="s">
        <v>2002</v>
      </c>
      <c r="N4830" s="1" t="s">
        <v>1989</v>
      </c>
      <c r="O4830" s="3">
        <v>914</v>
      </c>
      <c r="P4830">
        <v>3</v>
      </c>
      <c r="Q4830" s="3">
        <v>2741</v>
      </c>
      <c r="R4830" s="1" t="s">
        <v>1951</v>
      </c>
      <c r="S4830" s="3">
        <v>364</v>
      </c>
      <c r="T4830">
        <v>9</v>
      </c>
      <c r="U4830" t="str">
        <f>IF(Ecommerce_Sales[[#This Row],[Delivery_Time_Days]]&gt;7,"Delay",IF(Ecommerce_Sales[[#This Row],[Delivery_Time_Days]] = 0,"No delivery",IF(Ecommerce_Sales[[#This Row],[Delivery_Time_Days]]&lt;=7,"On-time")))</f>
        <v>Delay</v>
      </c>
      <c r="V4830" s="7">
        <f>Ecommerce_Sales[[#This Row],[Profit]]/Ecommerce_Sales[[#This Row],[Total_Price]]</f>
        <v>0.24990879241152864</v>
      </c>
      <c r="W4830" s="3">
        <v>685</v>
      </c>
      <c r="X4830" s="3"/>
    </row>
    <row r="4831" spans="1:24" x14ac:dyDescent="0.25">
      <c r="A4831" s="1" t="s">
        <v>11536</v>
      </c>
      <c r="B4831" s="1" t="s">
        <v>842</v>
      </c>
      <c r="C4831" s="1" t="s">
        <v>843</v>
      </c>
      <c r="D4831" s="1" t="s">
        <v>5009</v>
      </c>
      <c r="E4831" s="1" t="s">
        <v>1946</v>
      </c>
      <c r="F4831" s="2">
        <v>45434</v>
      </c>
      <c r="G4831" s="2">
        <v>45020</v>
      </c>
      <c r="H4831" s="2" t="str">
        <f>TEXT(Ecommerce_Sales[[#This Row],[Order_Date]],"mmmm")</f>
        <v>April</v>
      </c>
      <c r="I4831" s="2" t="str">
        <f>TEXT(Ecommerce_Sales[[#This Row],[Order_Date]],"yyyy")</f>
        <v>2023</v>
      </c>
      <c r="J4831" s="2" t="str">
        <f>TEXT(Ecommerce_Sales[[#This Row],[Order_Date]],"mmmm")</f>
        <v>April</v>
      </c>
      <c r="K4831" s="1" t="s">
        <v>1992</v>
      </c>
      <c r="L4831" s="1" t="s">
        <v>4539</v>
      </c>
      <c r="M4831" s="1" t="s">
        <v>2047</v>
      </c>
      <c r="N4831" s="1" t="s">
        <v>1989</v>
      </c>
      <c r="O4831" s="3">
        <v>532</v>
      </c>
      <c r="P4831">
        <v>2</v>
      </c>
      <c r="Q4831" s="3">
        <v>1065</v>
      </c>
      <c r="R4831" s="1" t="s">
        <v>1958</v>
      </c>
      <c r="S4831" s="3">
        <v>55</v>
      </c>
      <c r="U4831" t="str">
        <f>IF(Ecommerce_Sales[[#This Row],[Delivery_Time_Days]]&gt;7,"Delay",IF(Ecommerce_Sales[[#This Row],[Delivery_Time_Days]] = 0,"No delivery",IF(Ecommerce_Sales[[#This Row],[Delivery_Time_Days]]&lt;=7,"On-time")))</f>
        <v>No delivery</v>
      </c>
      <c r="V4831" s="7">
        <f>Ecommerce_Sales[[#This Row],[Profit]]/Ecommerce_Sales[[#This Row],[Total_Price]]</f>
        <v>0.24976525821596243</v>
      </c>
      <c r="W4831" s="3">
        <v>266</v>
      </c>
      <c r="X4831" s="3"/>
    </row>
    <row r="4832" spans="1:24" x14ac:dyDescent="0.25">
      <c r="A4832" s="1" t="s">
        <v>11537</v>
      </c>
      <c r="B4832" s="1" t="s">
        <v>565</v>
      </c>
      <c r="C4832" s="1" t="s">
        <v>566</v>
      </c>
      <c r="D4832" s="1" t="s">
        <v>2681</v>
      </c>
      <c r="E4832" s="1" t="s">
        <v>2005</v>
      </c>
      <c r="F4832" s="2">
        <v>45008</v>
      </c>
      <c r="G4832" s="2">
        <v>45049</v>
      </c>
      <c r="H4832" s="2" t="str">
        <f>TEXT(Ecommerce_Sales[[#This Row],[Order_Date]],"mmmm")</f>
        <v>May</v>
      </c>
      <c r="I4832" s="2" t="str">
        <f>TEXT(Ecommerce_Sales[[#This Row],[Order_Date]],"yyyy")</f>
        <v>2023</v>
      </c>
      <c r="J4832" s="2" t="str">
        <f>TEXT(Ecommerce_Sales[[#This Row],[Order_Date]],"mmmm")</f>
        <v>May</v>
      </c>
      <c r="K4832" s="1" t="s">
        <v>1947</v>
      </c>
      <c r="L4832" s="1" t="s">
        <v>7963</v>
      </c>
      <c r="M4832" s="1" t="s">
        <v>1977</v>
      </c>
      <c r="N4832" s="1" t="s">
        <v>1978</v>
      </c>
      <c r="O4832" s="3">
        <v>122</v>
      </c>
      <c r="P4832">
        <v>3</v>
      </c>
      <c r="Q4832" s="3">
        <v>365</v>
      </c>
      <c r="R4832" s="1" t="s">
        <v>1958</v>
      </c>
      <c r="S4832" s="3">
        <v>52</v>
      </c>
      <c r="T4832">
        <v>4</v>
      </c>
      <c r="U4832" t="str">
        <f>IF(Ecommerce_Sales[[#This Row],[Delivery_Time_Days]]&gt;7,"Delay",IF(Ecommerce_Sales[[#This Row],[Delivery_Time_Days]] = 0,"No delivery",IF(Ecommerce_Sales[[#This Row],[Delivery_Time_Days]]&lt;=7,"On-time")))</f>
        <v>On-time</v>
      </c>
      <c r="V4832" s="7">
        <f>Ecommerce_Sales[[#This Row],[Profit]]/Ecommerce_Sales[[#This Row],[Total_Price]]</f>
        <v>0.35068493150684932</v>
      </c>
      <c r="W4832" s="3">
        <v>128</v>
      </c>
      <c r="X4832" s="3"/>
    </row>
    <row r="4833" spans="1:24" x14ac:dyDescent="0.25">
      <c r="A4833" s="1" t="s">
        <v>11538</v>
      </c>
      <c r="B4833" s="1" t="s">
        <v>160</v>
      </c>
      <c r="C4833" s="1" t="s">
        <v>161</v>
      </c>
      <c r="D4833" s="1" t="s">
        <v>3396</v>
      </c>
      <c r="E4833" s="1" t="s">
        <v>2005</v>
      </c>
      <c r="F4833" s="2">
        <v>45489</v>
      </c>
      <c r="G4833" s="2">
        <v>44947</v>
      </c>
      <c r="H4833" s="2" t="str">
        <f>TEXT(Ecommerce_Sales[[#This Row],[Order_Date]],"mmmm")</f>
        <v>January</v>
      </c>
      <c r="I4833" s="2" t="str">
        <f>TEXT(Ecommerce_Sales[[#This Row],[Order_Date]],"yyyy")</f>
        <v>2023</v>
      </c>
      <c r="J4833" s="2" t="str">
        <f>TEXT(Ecommerce_Sales[[#This Row],[Order_Date]],"mmmm")</f>
        <v>January</v>
      </c>
      <c r="K4833" s="1" t="s">
        <v>1947</v>
      </c>
      <c r="L4833" s="1" t="s">
        <v>11539</v>
      </c>
      <c r="M4833" s="1" t="s">
        <v>1963</v>
      </c>
      <c r="N4833" s="1" t="s">
        <v>1957</v>
      </c>
      <c r="O4833" s="3">
        <v>775</v>
      </c>
      <c r="P4833">
        <v>1</v>
      </c>
      <c r="Q4833" s="3">
        <v>775</v>
      </c>
      <c r="R4833" s="1" t="s">
        <v>1951</v>
      </c>
      <c r="S4833" s="3">
        <v>82</v>
      </c>
      <c r="T4833">
        <v>6</v>
      </c>
      <c r="U4833" t="str">
        <f>IF(Ecommerce_Sales[[#This Row],[Delivery_Time_Days]]&gt;7,"Delay",IF(Ecommerce_Sales[[#This Row],[Delivery_Time_Days]] = 0,"No delivery",IF(Ecommerce_Sales[[#This Row],[Delivery_Time_Days]]&lt;=7,"On-time")))</f>
        <v>On-time</v>
      </c>
      <c r="V4833" s="7">
        <f>Ecommerce_Sales[[#This Row],[Profit]]/Ecommerce_Sales[[#This Row],[Total_Price]]</f>
        <v>0.14967741935483872</v>
      </c>
      <c r="W4833" s="3">
        <v>116</v>
      </c>
      <c r="X4833" s="3"/>
    </row>
    <row r="4834" spans="1:24" x14ac:dyDescent="0.25">
      <c r="A4834" s="1" t="s">
        <v>11540</v>
      </c>
      <c r="B4834" s="1" t="s">
        <v>1786</v>
      </c>
      <c r="C4834" s="1" t="s">
        <v>1787</v>
      </c>
      <c r="D4834" s="1" t="s">
        <v>3832</v>
      </c>
      <c r="E4834" s="1" t="s">
        <v>1954</v>
      </c>
      <c r="F4834" s="2">
        <v>45447</v>
      </c>
      <c r="G4834" s="2">
        <v>45042</v>
      </c>
      <c r="H4834" s="2" t="str">
        <f>TEXT(Ecommerce_Sales[[#This Row],[Order_Date]],"mmmm")</f>
        <v>April</v>
      </c>
      <c r="I4834" s="2" t="str">
        <f>TEXT(Ecommerce_Sales[[#This Row],[Order_Date]],"yyyy")</f>
        <v>2023</v>
      </c>
      <c r="J4834" s="2" t="str">
        <f>TEXT(Ecommerce_Sales[[#This Row],[Order_Date]],"mmmm")</f>
        <v>April</v>
      </c>
      <c r="K4834" s="1" t="s">
        <v>1947</v>
      </c>
      <c r="L4834" s="1" t="s">
        <v>9278</v>
      </c>
      <c r="M4834" s="1" t="s">
        <v>2054</v>
      </c>
      <c r="N4834" s="1" t="s">
        <v>1957</v>
      </c>
      <c r="O4834" s="3">
        <v>582</v>
      </c>
      <c r="P4834">
        <v>2</v>
      </c>
      <c r="Q4834" s="3">
        <v>1165</v>
      </c>
      <c r="R4834" s="1" t="s">
        <v>1958</v>
      </c>
      <c r="S4834" s="3">
        <v>138</v>
      </c>
      <c r="T4834">
        <v>7</v>
      </c>
      <c r="U4834" t="str">
        <f>IF(Ecommerce_Sales[[#This Row],[Delivery_Time_Days]]&gt;7,"Delay",IF(Ecommerce_Sales[[#This Row],[Delivery_Time_Days]] = 0,"No delivery",IF(Ecommerce_Sales[[#This Row],[Delivery_Time_Days]]&lt;=7,"On-time")))</f>
        <v>On-time</v>
      </c>
      <c r="V4834" s="7">
        <f>Ecommerce_Sales[[#This Row],[Profit]]/Ecommerce_Sales[[#This Row],[Total_Price]]</f>
        <v>0.15021459227467812</v>
      </c>
      <c r="W4834" s="3">
        <v>175</v>
      </c>
      <c r="X4834" s="3"/>
    </row>
    <row r="4835" spans="1:24" x14ac:dyDescent="0.25">
      <c r="A4835" s="1" t="s">
        <v>11541</v>
      </c>
      <c r="B4835" s="1" t="s">
        <v>282</v>
      </c>
      <c r="C4835" s="1" t="s">
        <v>283</v>
      </c>
      <c r="D4835" s="1" t="s">
        <v>5067</v>
      </c>
      <c r="E4835" s="1" t="s">
        <v>1966</v>
      </c>
      <c r="F4835" s="2">
        <v>45528</v>
      </c>
      <c r="G4835" s="2">
        <v>45592</v>
      </c>
      <c r="H4835" s="2" t="str">
        <f>TEXT(Ecommerce_Sales[[#This Row],[Order_Date]],"mmmm")</f>
        <v>October</v>
      </c>
      <c r="I4835" s="2" t="str">
        <f>TEXT(Ecommerce_Sales[[#This Row],[Order_Date]],"yyyy")</f>
        <v>2024</v>
      </c>
      <c r="J4835" s="2" t="str">
        <f>TEXT(Ecommerce_Sales[[#This Row],[Order_Date]],"mmmm")</f>
        <v>October</v>
      </c>
      <c r="K4835" s="1" t="s">
        <v>1947</v>
      </c>
      <c r="L4835" s="1" t="s">
        <v>11542</v>
      </c>
      <c r="M4835" s="1" t="s">
        <v>1998</v>
      </c>
      <c r="N4835" s="1" t="s">
        <v>1973</v>
      </c>
      <c r="O4835" s="3">
        <v>107</v>
      </c>
      <c r="P4835">
        <v>6</v>
      </c>
      <c r="Q4835" s="3">
        <v>639</v>
      </c>
      <c r="R4835" s="1" t="s">
        <v>2016</v>
      </c>
      <c r="S4835" s="3">
        <v>59</v>
      </c>
      <c r="T4835">
        <v>3</v>
      </c>
      <c r="U4835" t="str">
        <f>IF(Ecommerce_Sales[[#This Row],[Delivery_Time_Days]]&gt;7,"Delay",IF(Ecommerce_Sales[[#This Row],[Delivery_Time_Days]] = 0,"No delivery",IF(Ecommerce_Sales[[#This Row],[Delivery_Time_Days]]&lt;=7,"On-time")))</f>
        <v>On-time</v>
      </c>
      <c r="V4835" s="7">
        <f>Ecommerce_Sales[[#This Row],[Profit]]/Ecommerce_Sales[[#This Row],[Total_Price]]</f>
        <v>0.30046948356807512</v>
      </c>
      <c r="W4835" s="3">
        <v>192</v>
      </c>
      <c r="X4835" s="3"/>
    </row>
    <row r="4836" spans="1:24" x14ac:dyDescent="0.25">
      <c r="A4836" s="1" t="s">
        <v>11543</v>
      </c>
      <c r="B4836" s="1" t="s">
        <v>156</v>
      </c>
      <c r="C4836" s="1" t="s">
        <v>157</v>
      </c>
      <c r="D4836" s="1" t="s">
        <v>4199</v>
      </c>
      <c r="E4836" s="1" t="s">
        <v>1981</v>
      </c>
      <c r="F4836" s="2">
        <v>45171</v>
      </c>
      <c r="G4836" s="2">
        <v>45280</v>
      </c>
      <c r="H4836" s="2" t="str">
        <f>TEXT(Ecommerce_Sales[[#This Row],[Order_Date]],"mmmm")</f>
        <v>December</v>
      </c>
      <c r="I4836" s="2" t="str">
        <f>TEXT(Ecommerce_Sales[[#This Row],[Order_Date]],"yyyy")</f>
        <v>2023</v>
      </c>
      <c r="J4836" s="2" t="str">
        <f>TEXT(Ecommerce_Sales[[#This Row],[Order_Date]],"mmmm")</f>
        <v>December</v>
      </c>
      <c r="K4836" s="1" t="s">
        <v>1992</v>
      </c>
      <c r="L4836" s="1" t="s">
        <v>11544</v>
      </c>
      <c r="M4836" s="1" t="s">
        <v>1956</v>
      </c>
      <c r="N4836" s="1" t="s">
        <v>1957</v>
      </c>
      <c r="O4836" s="3">
        <v>1847</v>
      </c>
      <c r="P4836">
        <v>10</v>
      </c>
      <c r="Q4836" s="3">
        <v>18473</v>
      </c>
      <c r="R4836" s="1" t="s">
        <v>1958</v>
      </c>
      <c r="S4836" s="3">
        <v>2469</v>
      </c>
      <c r="U4836" t="str">
        <f>IF(Ecommerce_Sales[[#This Row],[Delivery_Time_Days]]&gt;7,"Delay",IF(Ecommerce_Sales[[#This Row],[Delivery_Time_Days]] = 0,"No delivery",IF(Ecommerce_Sales[[#This Row],[Delivery_Time_Days]]&lt;=7,"On-time")))</f>
        <v>No delivery</v>
      </c>
      <c r="V4836" s="7">
        <f>Ecommerce_Sales[[#This Row],[Profit]]/Ecommerce_Sales[[#This Row],[Total_Price]]</f>
        <v>0.15000270665295296</v>
      </c>
      <c r="W4836" s="3">
        <v>2771</v>
      </c>
      <c r="X4836" s="3"/>
    </row>
    <row r="4837" spans="1:24" x14ac:dyDescent="0.25">
      <c r="A4837" s="1" t="s">
        <v>11545</v>
      </c>
      <c r="B4837" s="1" t="s">
        <v>296</v>
      </c>
      <c r="C4837" s="1" t="s">
        <v>297</v>
      </c>
      <c r="D4837" s="1" t="s">
        <v>9339</v>
      </c>
      <c r="E4837" s="1" t="s">
        <v>1961</v>
      </c>
      <c r="F4837" s="2">
        <v>45393</v>
      </c>
      <c r="G4837" s="2">
        <v>45641</v>
      </c>
      <c r="H4837" s="2" t="str">
        <f>TEXT(Ecommerce_Sales[[#This Row],[Order_Date]],"mmmm")</f>
        <v>December</v>
      </c>
      <c r="I4837" s="2" t="str">
        <f>TEXT(Ecommerce_Sales[[#This Row],[Order_Date]],"yyyy")</f>
        <v>2024</v>
      </c>
      <c r="J4837" s="2" t="str">
        <f>TEXT(Ecommerce_Sales[[#This Row],[Order_Date]],"mmmm")</f>
        <v>December</v>
      </c>
      <c r="K4837" s="1" t="s">
        <v>1947</v>
      </c>
      <c r="L4837" s="1" t="s">
        <v>11546</v>
      </c>
      <c r="M4837" s="1" t="s">
        <v>1977</v>
      </c>
      <c r="N4837" s="1" t="s">
        <v>1978</v>
      </c>
      <c r="O4837" s="3">
        <v>1039</v>
      </c>
      <c r="P4837">
        <v>4</v>
      </c>
      <c r="Q4837" s="3">
        <v>4157</v>
      </c>
      <c r="R4837" s="1" t="s">
        <v>1958</v>
      </c>
      <c r="S4837" s="3">
        <v>316</v>
      </c>
      <c r="T4837">
        <v>5</v>
      </c>
      <c r="U4837" t="str">
        <f>IF(Ecommerce_Sales[[#This Row],[Delivery_Time_Days]]&gt;7,"Delay",IF(Ecommerce_Sales[[#This Row],[Delivery_Time_Days]] = 0,"No delivery",IF(Ecommerce_Sales[[#This Row],[Delivery_Time_Days]]&lt;=7,"On-time")))</f>
        <v>On-time</v>
      </c>
      <c r="V4837" s="7">
        <f>Ecommerce_Sales[[#This Row],[Profit]]/Ecommerce_Sales[[#This Row],[Total_Price]]</f>
        <v>0.35001202790473901</v>
      </c>
      <c r="W4837" s="3">
        <v>1455</v>
      </c>
      <c r="X4837" s="3"/>
    </row>
    <row r="4838" spans="1:24" x14ac:dyDescent="0.25">
      <c r="A4838" s="1" t="s">
        <v>11547</v>
      </c>
      <c r="B4838" s="1" t="s">
        <v>592</v>
      </c>
      <c r="C4838" s="1" t="s">
        <v>593</v>
      </c>
      <c r="D4838" s="1" t="s">
        <v>4693</v>
      </c>
      <c r="E4838" s="1" t="s">
        <v>1946</v>
      </c>
      <c r="F4838" s="2">
        <v>45013</v>
      </c>
      <c r="G4838" s="2">
        <v>45462</v>
      </c>
      <c r="H4838" s="2" t="str">
        <f>TEXT(Ecommerce_Sales[[#This Row],[Order_Date]],"mmmm")</f>
        <v>June</v>
      </c>
      <c r="I4838" s="2" t="str">
        <f>TEXT(Ecommerce_Sales[[#This Row],[Order_Date]],"yyyy")</f>
        <v>2024</v>
      </c>
      <c r="J4838" s="2" t="str">
        <f>TEXT(Ecommerce_Sales[[#This Row],[Order_Date]],"mmmm")</f>
        <v>June</v>
      </c>
      <c r="K4838" s="1" t="s">
        <v>1986</v>
      </c>
      <c r="L4838" s="1" t="s">
        <v>11548</v>
      </c>
      <c r="M4838" s="1" t="s">
        <v>2002</v>
      </c>
      <c r="N4838" s="1" t="s">
        <v>1989</v>
      </c>
      <c r="O4838" s="3">
        <v>339</v>
      </c>
      <c r="P4838">
        <v>3</v>
      </c>
      <c r="Q4838" s="3">
        <v>1016</v>
      </c>
      <c r="R4838" s="1" t="s">
        <v>2016</v>
      </c>
      <c r="S4838" s="3">
        <v>65</v>
      </c>
      <c r="U4838" t="str">
        <f>IF(Ecommerce_Sales[[#This Row],[Delivery_Time_Days]]&gt;7,"Delay",IF(Ecommerce_Sales[[#This Row],[Delivery_Time_Days]] = 0,"No delivery",IF(Ecommerce_Sales[[#This Row],[Delivery_Time_Days]]&lt;=7,"On-time")))</f>
        <v>No delivery</v>
      </c>
      <c r="V4838" s="7">
        <f>Ecommerce_Sales[[#This Row],[Profit]]/Ecommerce_Sales[[#This Row],[Total_Price]]</f>
        <v>0.25</v>
      </c>
      <c r="W4838" s="3">
        <v>254</v>
      </c>
      <c r="X4838" s="3"/>
    </row>
    <row r="4839" spans="1:24" x14ac:dyDescent="0.25">
      <c r="A4839" s="1" t="s">
        <v>11549</v>
      </c>
      <c r="B4839" s="1" t="s">
        <v>318</v>
      </c>
      <c r="C4839" s="1" t="s">
        <v>319</v>
      </c>
      <c r="D4839" s="1" t="s">
        <v>3940</v>
      </c>
      <c r="E4839" s="1" t="s">
        <v>1946</v>
      </c>
      <c r="F4839" s="2">
        <v>45092</v>
      </c>
      <c r="G4839" s="2">
        <v>45628</v>
      </c>
      <c r="H4839" s="2" t="str">
        <f>TEXT(Ecommerce_Sales[[#This Row],[Order_Date]],"mmmm")</f>
        <v>December</v>
      </c>
      <c r="I4839" s="2" t="str">
        <f>TEXT(Ecommerce_Sales[[#This Row],[Order_Date]],"yyyy")</f>
        <v>2024</v>
      </c>
      <c r="J4839" s="2" t="str">
        <f>TEXT(Ecommerce_Sales[[#This Row],[Order_Date]],"mmmm")</f>
        <v>December</v>
      </c>
      <c r="K4839" s="1" t="s">
        <v>1947</v>
      </c>
      <c r="L4839" s="1" t="s">
        <v>11550</v>
      </c>
      <c r="M4839" s="1" t="s">
        <v>2104</v>
      </c>
      <c r="N4839" s="1" t="s">
        <v>1978</v>
      </c>
      <c r="O4839" s="3">
        <v>203</v>
      </c>
      <c r="P4839">
        <v>4</v>
      </c>
      <c r="Q4839" s="3">
        <v>811</v>
      </c>
      <c r="R4839" s="1" t="s">
        <v>1958</v>
      </c>
      <c r="S4839" s="3">
        <v>96</v>
      </c>
      <c r="T4839">
        <v>4</v>
      </c>
      <c r="U4839" t="str">
        <f>IF(Ecommerce_Sales[[#This Row],[Delivery_Time_Days]]&gt;7,"Delay",IF(Ecommerce_Sales[[#This Row],[Delivery_Time_Days]] = 0,"No delivery",IF(Ecommerce_Sales[[#This Row],[Delivery_Time_Days]]&lt;=7,"On-time")))</f>
        <v>On-time</v>
      </c>
      <c r="V4839" s="7">
        <f>Ecommerce_Sales[[#This Row],[Profit]]/Ecommerce_Sales[[#This Row],[Total_Price]]</f>
        <v>0.35018495684340323</v>
      </c>
      <c r="W4839" s="3">
        <v>284</v>
      </c>
      <c r="X4839" s="3"/>
    </row>
    <row r="4840" spans="1:24" x14ac:dyDescent="0.25">
      <c r="A4840" s="1" t="s">
        <v>11551</v>
      </c>
      <c r="B4840" s="1" t="s">
        <v>224</v>
      </c>
      <c r="C4840" s="1" t="s">
        <v>225</v>
      </c>
      <c r="D4840" s="1" t="s">
        <v>2849</v>
      </c>
      <c r="E4840" s="1" t="s">
        <v>1966</v>
      </c>
      <c r="F4840" s="2">
        <v>45249</v>
      </c>
      <c r="G4840" s="2">
        <v>45477</v>
      </c>
      <c r="H4840" s="2" t="str">
        <f>TEXT(Ecommerce_Sales[[#This Row],[Order_Date]],"mmmm")</f>
        <v>July</v>
      </c>
      <c r="I4840" s="2" t="str">
        <f>TEXT(Ecommerce_Sales[[#This Row],[Order_Date]],"yyyy")</f>
        <v>2024</v>
      </c>
      <c r="J4840" s="2" t="str">
        <f>TEXT(Ecommerce_Sales[[#This Row],[Order_Date]],"mmmm")</f>
        <v>July</v>
      </c>
      <c r="K4840" s="1" t="s">
        <v>1947</v>
      </c>
      <c r="L4840" s="1" t="s">
        <v>11552</v>
      </c>
      <c r="M4840" s="1" t="s">
        <v>2058</v>
      </c>
      <c r="N4840" s="1" t="s">
        <v>1950</v>
      </c>
      <c r="O4840" s="3">
        <v>617</v>
      </c>
      <c r="P4840">
        <v>1</v>
      </c>
      <c r="Q4840" s="3">
        <v>617</v>
      </c>
      <c r="R4840" s="1" t="s">
        <v>1958</v>
      </c>
      <c r="S4840" s="3">
        <v>66</v>
      </c>
      <c r="T4840">
        <v>10</v>
      </c>
      <c r="U4840" t="str">
        <f>IF(Ecommerce_Sales[[#This Row],[Delivery_Time_Days]]&gt;7,"Delay",IF(Ecommerce_Sales[[#This Row],[Delivery_Time_Days]] = 0,"No delivery",IF(Ecommerce_Sales[[#This Row],[Delivery_Time_Days]]&lt;=7,"On-time")))</f>
        <v>Delay</v>
      </c>
      <c r="V4840" s="7">
        <f>Ecommerce_Sales[[#This Row],[Profit]]/Ecommerce_Sales[[#This Row],[Total_Price]]</f>
        <v>0.40032414910858993</v>
      </c>
      <c r="W4840" s="3">
        <v>247</v>
      </c>
      <c r="X4840" s="3"/>
    </row>
    <row r="4841" spans="1:24" x14ac:dyDescent="0.25">
      <c r="A4841" s="1" t="s">
        <v>11553</v>
      </c>
      <c r="B4841" s="1" t="s">
        <v>815</v>
      </c>
      <c r="C4841" s="1" t="s">
        <v>816</v>
      </c>
      <c r="D4841" s="1" t="s">
        <v>3716</v>
      </c>
      <c r="E4841" s="1" t="s">
        <v>1954</v>
      </c>
      <c r="F4841" s="2">
        <v>45092</v>
      </c>
      <c r="G4841" s="2">
        <v>45350</v>
      </c>
      <c r="H4841" s="2" t="str">
        <f>TEXT(Ecommerce_Sales[[#This Row],[Order_Date]],"mmmm")</f>
        <v>February</v>
      </c>
      <c r="I4841" s="2" t="str">
        <f>TEXT(Ecommerce_Sales[[#This Row],[Order_Date]],"yyyy")</f>
        <v>2024</v>
      </c>
      <c r="J4841" s="2" t="str">
        <f>TEXT(Ecommerce_Sales[[#This Row],[Order_Date]],"mmmm")</f>
        <v>February</v>
      </c>
      <c r="K4841" s="1" t="s">
        <v>1947</v>
      </c>
      <c r="L4841" s="1" t="s">
        <v>6891</v>
      </c>
      <c r="M4841" s="1" t="s">
        <v>2026</v>
      </c>
      <c r="N4841" s="1" t="s">
        <v>1978</v>
      </c>
      <c r="O4841" s="3">
        <v>823</v>
      </c>
      <c r="P4841">
        <v>3</v>
      </c>
      <c r="Q4841" s="3">
        <v>2469</v>
      </c>
      <c r="R4841" s="1" t="s">
        <v>1958</v>
      </c>
      <c r="S4841" s="3">
        <v>134</v>
      </c>
      <c r="T4841">
        <v>9</v>
      </c>
      <c r="U4841" t="str">
        <f>IF(Ecommerce_Sales[[#This Row],[Delivery_Time_Days]]&gt;7,"Delay",IF(Ecommerce_Sales[[#This Row],[Delivery_Time_Days]] = 0,"No delivery",IF(Ecommerce_Sales[[#This Row],[Delivery_Time_Days]]&lt;=7,"On-time")))</f>
        <v>Delay</v>
      </c>
      <c r="V4841" s="7">
        <f>Ecommerce_Sales[[#This Row],[Profit]]/Ecommerce_Sales[[#This Row],[Total_Price]]</f>
        <v>0.34993924665856624</v>
      </c>
      <c r="W4841" s="3">
        <v>864</v>
      </c>
      <c r="X4841" s="3"/>
    </row>
    <row r="4842" spans="1:24" x14ac:dyDescent="0.25">
      <c r="A4842" s="1" t="s">
        <v>11554</v>
      </c>
      <c r="B4842" s="1" t="s">
        <v>783</v>
      </c>
      <c r="C4842" s="1" t="s">
        <v>784</v>
      </c>
      <c r="D4842" s="1" t="s">
        <v>3433</v>
      </c>
      <c r="E4842" s="1" t="s">
        <v>1961</v>
      </c>
      <c r="F4842" s="2">
        <v>45152</v>
      </c>
      <c r="G4842" s="2">
        <v>45502</v>
      </c>
      <c r="H4842" s="2" t="str">
        <f>TEXT(Ecommerce_Sales[[#This Row],[Order_Date]],"mmmm")</f>
        <v>July</v>
      </c>
      <c r="I4842" s="2" t="str">
        <f>TEXT(Ecommerce_Sales[[#This Row],[Order_Date]],"yyyy")</f>
        <v>2024</v>
      </c>
      <c r="J4842" s="2" t="str">
        <f>TEXT(Ecommerce_Sales[[#This Row],[Order_Date]],"mmmm")</f>
        <v>July</v>
      </c>
      <c r="K4842" s="1" t="s">
        <v>1992</v>
      </c>
      <c r="L4842" s="1" t="s">
        <v>11555</v>
      </c>
      <c r="M4842" s="1" t="s">
        <v>2054</v>
      </c>
      <c r="N4842" s="1" t="s">
        <v>1957</v>
      </c>
      <c r="O4842" s="3">
        <v>326</v>
      </c>
      <c r="P4842">
        <v>5</v>
      </c>
      <c r="Q4842" s="3">
        <v>1630</v>
      </c>
      <c r="R4842" s="1" t="s">
        <v>1958</v>
      </c>
      <c r="S4842" s="3">
        <v>231</v>
      </c>
      <c r="U4842" t="str">
        <f>IF(Ecommerce_Sales[[#This Row],[Delivery_Time_Days]]&gt;7,"Delay",IF(Ecommerce_Sales[[#This Row],[Delivery_Time_Days]] = 0,"No delivery",IF(Ecommerce_Sales[[#This Row],[Delivery_Time_Days]]&lt;=7,"On-time")))</f>
        <v>No delivery</v>
      </c>
      <c r="V4842" s="7">
        <f>Ecommerce_Sales[[#This Row],[Profit]]/Ecommerce_Sales[[#This Row],[Total_Price]]</f>
        <v>0.15030674846625766</v>
      </c>
      <c r="W4842" s="3">
        <v>245</v>
      </c>
      <c r="X4842" s="3"/>
    </row>
    <row r="4843" spans="1:24" x14ac:dyDescent="0.25">
      <c r="A4843" s="1" t="s">
        <v>11556</v>
      </c>
      <c r="B4843" s="1" t="s">
        <v>112</v>
      </c>
      <c r="C4843" s="1" t="s">
        <v>113</v>
      </c>
      <c r="D4843" s="1" t="s">
        <v>2172</v>
      </c>
      <c r="E4843" s="1" t="s">
        <v>1961</v>
      </c>
      <c r="F4843" s="2">
        <v>45386</v>
      </c>
      <c r="G4843" s="2">
        <v>45472</v>
      </c>
      <c r="H4843" s="2" t="str">
        <f>TEXT(Ecommerce_Sales[[#This Row],[Order_Date]],"mmmm")</f>
        <v>June</v>
      </c>
      <c r="I4843" s="2" t="str">
        <f>TEXT(Ecommerce_Sales[[#This Row],[Order_Date]],"yyyy")</f>
        <v>2024</v>
      </c>
      <c r="J4843" s="2" t="str">
        <f>TEXT(Ecommerce_Sales[[#This Row],[Order_Date]],"mmmm")</f>
        <v>June</v>
      </c>
      <c r="K4843" s="1" t="s">
        <v>1947</v>
      </c>
      <c r="L4843" s="1" t="s">
        <v>11557</v>
      </c>
      <c r="M4843" s="1" t="s">
        <v>2054</v>
      </c>
      <c r="N4843" s="1" t="s">
        <v>1957</v>
      </c>
      <c r="O4843" s="3">
        <v>128</v>
      </c>
      <c r="P4843">
        <v>4</v>
      </c>
      <c r="Q4843" s="3">
        <v>512</v>
      </c>
      <c r="R4843" s="1" t="s">
        <v>1958</v>
      </c>
      <c r="S4843" s="3">
        <v>38</v>
      </c>
      <c r="T4843">
        <v>9</v>
      </c>
      <c r="U4843" t="str">
        <f>IF(Ecommerce_Sales[[#This Row],[Delivery_Time_Days]]&gt;7,"Delay",IF(Ecommerce_Sales[[#This Row],[Delivery_Time_Days]] = 0,"No delivery",IF(Ecommerce_Sales[[#This Row],[Delivery_Time_Days]]&lt;=7,"On-time")))</f>
        <v>Delay</v>
      </c>
      <c r="V4843" s="7">
        <f>Ecommerce_Sales[[#This Row],[Profit]]/Ecommerce_Sales[[#This Row],[Total_Price]]</f>
        <v>0.150390625</v>
      </c>
      <c r="W4843" s="3">
        <v>77</v>
      </c>
      <c r="X4843" s="3"/>
    </row>
    <row r="4844" spans="1:24" x14ac:dyDescent="0.25">
      <c r="A4844" s="1" t="s">
        <v>11558</v>
      </c>
      <c r="B4844" s="1" t="s">
        <v>72</v>
      </c>
      <c r="C4844" s="1" t="s">
        <v>73</v>
      </c>
      <c r="D4844" s="1" t="s">
        <v>3108</v>
      </c>
      <c r="E4844" s="1" t="s">
        <v>1966</v>
      </c>
      <c r="F4844" s="2">
        <v>45502</v>
      </c>
      <c r="G4844" s="2">
        <v>45413</v>
      </c>
      <c r="H4844" s="2" t="str">
        <f>TEXT(Ecommerce_Sales[[#This Row],[Order_Date]],"mmmm")</f>
        <v>May</v>
      </c>
      <c r="I4844" s="2" t="str">
        <f>TEXT(Ecommerce_Sales[[#This Row],[Order_Date]],"yyyy")</f>
        <v>2024</v>
      </c>
      <c r="J4844" s="2" t="str">
        <f>TEXT(Ecommerce_Sales[[#This Row],[Order_Date]],"mmmm")</f>
        <v>May</v>
      </c>
      <c r="K4844" s="1" t="s">
        <v>1947</v>
      </c>
      <c r="L4844" s="1" t="s">
        <v>9807</v>
      </c>
      <c r="M4844" s="1" t="s">
        <v>2026</v>
      </c>
      <c r="N4844" s="1" t="s">
        <v>1978</v>
      </c>
      <c r="O4844" s="3">
        <v>617</v>
      </c>
      <c r="P4844">
        <v>2</v>
      </c>
      <c r="Q4844" s="3">
        <v>1234</v>
      </c>
      <c r="R4844" s="1" t="s">
        <v>1951</v>
      </c>
      <c r="S4844" s="3">
        <v>162</v>
      </c>
      <c r="T4844">
        <v>6</v>
      </c>
      <c r="U4844" t="str">
        <f>IF(Ecommerce_Sales[[#This Row],[Delivery_Time_Days]]&gt;7,"Delay",IF(Ecommerce_Sales[[#This Row],[Delivery_Time_Days]] = 0,"No delivery",IF(Ecommerce_Sales[[#This Row],[Delivery_Time_Days]]&lt;=7,"On-time")))</f>
        <v>On-time</v>
      </c>
      <c r="V4844" s="7">
        <f>Ecommerce_Sales[[#This Row],[Profit]]/Ecommerce_Sales[[#This Row],[Total_Price]]</f>
        <v>0.35008103727714751</v>
      </c>
      <c r="W4844" s="3">
        <v>432</v>
      </c>
      <c r="X4844" s="3"/>
    </row>
    <row r="4845" spans="1:24" x14ac:dyDescent="0.25">
      <c r="A4845" s="1" t="s">
        <v>11559</v>
      </c>
      <c r="B4845" s="1" t="s">
        <v>1414</v>
      </c>
      <c r="C4845" s="1" t="s">
        <v>1415</v>
      </c>
      <c r="D4845" s="1" t="s">
        <v>4257</v>
      </c>
      <c r="E4845" s="1" t="s">
        <v>1981</v>
      </c>
      <c r="F4845" s="2">
        <v>45182</v>
      </c>
      <c r="G4845" s="2">
        <v>45275</v>
      </c>
      <c r="H4845" s="2" t="str">
        <f>TEXT(Ecommerce_Sales[[#This Row],[Order_Date]],"mmmm")</f>
        <v>December</v>
      </c>
      <c r="I4845" s="2" t="str">
        <f>TEXT(Ecommerce_Sales[[#This Row],[Order_Date]],"yyyy")</f>
        <v>2023</v>
      </c>
      <c r="J4845" s="2" t="str">
        <f>TEXT(Ecommerce_Sales[[#This Row],[Order_Date]],"mmmm")</f>
        <v>December</v>
      </c>
      <c r="K4845" s="1" t="s">
        <v>1947</v>
      </c>
      <c r="L4845" s="1" t="s">
        <v>10681</v>
      </c>
      <c r="M4845" s="1" t="s">
        <v>2007</v>
      </c>
      <c r="N4845" s="1" t="s">
        <v>1973</v>
      </c>
      <c r="O4845" s="3">
        <v>1383</v>
      </c>
      <c r="P4845">
        <v>4</v>
      </c>
      <c r="Q4845" s="3">
        <v>5532</v>
      </c>
      <c r="R4845" s="1" t="s">
        <v>1958</v>
      </c>
      <c r="S4845" s="3">
        <v>301</v>
      </c>
      <c r="T4845">
        <v>8</v>
      </c>
      <c r="U4845" t="str">
        <f>IF(Ecommerce_Sales[[#This Row],[Delivery_Time_Days]]&gt;7,"Delay",IF(Ecommerce_Sales[[#This Row],[Delivery_Time_Days]] = 0,"No delivery",IF(Ecommerce_Sales[[#This Row],[Delivery_Time_Days]]&lt;=7,"On-time")))</f>
        <v>Delay</v>
      </c>
      <c r="V4845" s="7">
        <f>Ecommerce_Sales[[#This Row],[Profit]]/Ecommerce_Sales[[#This Row],[Total_Price]]</f>
        <v>0.30007230657989875</v>
      </c>
      <c r="W4845" s="3">
        <v>1660</v>
      </c>
      <c r="X4845" s="3"/>
    </row>
    <row r="4846" spans="1:24" x14ac:dyDescent="0.25">
      <c r="A4846" s="1" t="s">
        <v>11560</v>
      </c>
      <c r="B4846" s="1" t="s">
        <v>382</v>
      </c>
      <c r="C4846" s="1" t="s">
        <v>383</v>
      </c>
      <c r="D4846" s="1" t="s">
        <v>1953</v>
      </c>
      <c r="E4846" s="1" t="s">
        <v>1954</v>
      </c>
      <c r="F4846" s="2">
        <v>45642</v>
      </c>
      <c r="G4846" s="2">
        <v>45617</v>
      </c>
      <c r="H4846" s="2" t="str">
        <f>TEXT(Ecommerce_Sales[[#This Row],[Order_Date]],"mmmm")</f>
        <v>November</v>
      </c>
      <c r="I4846" s="2" t="str">
        <f>TEXT(Ecommerce_Sales[[#This Row],[Order_Date]],"yyyy")</f>
        <v>2024</v>
      </c>
      <c r="J4846" s="2" t="str">
        <f>TEXT(Ecommerce_Sales[[#This Row],[Order_Date]],"mmmm")</f>
        <v>November</v>
      </c>
      <c r="K4846" s="1" t="s">
        <v>1947</v>
      </c>
      <c r="L4846" s="1" t="s">
        <v>11561</v>
      </c>
      <c r="M4846" s="1" t="s">
        <v>2247</v>
      </c>
      <c r="N4846" s="1" t="s">
        <v>1957</v>
      </c>
      <c r="O4846" s="3">
        <v>408</v>
      </c>
      <c r="P4846">
        <v>1</v>
      </c>
      <c r="Q4846" s="3">
        <v>408</v>
      </c>
      <c r="R4846" s="1" t="s">
        <v>1958</v>
      </c>
      <c r="S4846" s="3">
        <v>44</v>
      </c>
      <c r="T4846">
        <v>2</v>
      </c>
      <c r="U4846" t="str">
        <f>IF(Ecommerce_Sales[[#This Row],[Delivery_Time_Days]]&gt;7,"Delay",IF(Ecommerce_Sales[[#This Row],[Delivery_Time_Days]] = 0,"No delivery",IF(Ecommerce_Sales[[#This Row],[Delivery_Time_Days]]&lt;=7,"On-time")))</f>
        <v>On-time</v>
      </c>
      <c r="V4846" s="7">
        <f>Ecommerce_Sales[[#This Row],[Profit]]/Ecommerce_Sales[[#This Row],[Total_Price]]</f>
        <v>0.14950980392156862</v>
      </c>
      <c r="W4846" s="3">
        <v>61</v>
      </c>
      <c r="X4846" s="3"/>
    </row>
    <row r="4847" spans="1:24" x14ac:dyDescent="0.25">
      <c r="A4847" s="1" t="s">
        <v>11562</v>
      </c>
      <c r="B4847" s="1" t="s">
        <v>32</v>
      </c>
      <c r="C4847" s="1" t="s">
        <v>33</v>
      </c>
      <c r="D4847" s="1" t="s">
        <v>2118</v>
      </c>
      <c r="E4847" s="1" t="s">
        <v>1961</v>
      </c>
      <c r="F4847" s="2">
        <v>45247</v>
      </c>
      <c r="G4847" s="2">
        <v>44938</v>
      </c>
      <c r="H4847" s="2" t="str">
        <f>TEXT(Ecommerce_Sales[[#This Row],[Order_Date]],"mmmm")</f>
        <v>January</v>
      </c>
      <c r="I4847" s="2" t="str">
        <f>TEXT(Ecommerce_Sales[[#This Row],[Order_Date]],"yyyy")</f>
        <v>2023</v>
      </c>
      <c r="J4847" s="2" t="str">
        <f>TEXT(Ecommerce_Sales[[#This Row],[Order_Date]],"mmmm")</f>
        <v>January</v>
      </c>
      <c r="K4847" s="1" t="s">
        <v>1992</v>
      </c>
      <c r="L4847" s="1" t="s">
        <v>11563</v>
      </c>
      <c r="M4847" s="1" t="s">
        <v>2079</v>
      </c>
      <c r="N4847" s="1" t="s">
        <v>1973</v>
      </c>
      <c r="O4847" s="3">
        <v>865</v>
      </c>
      <c r="P4847">
        <v>4</v>
      </c>
      <c r="Q4847" s="3">
        <v>3459</v>
      </c>
      <c r="R4847" s="1" t="s">
        <v>1958</v>
      </c>
      <c r="S4847" s="3">
        <v>471</v>
      </c>
      <c r="U4847" t="str">
        <f>IF(Ecommerce_Sales[[#This Row],[Delivery_Time_Days]]&gt;7,"Delay",IF(Ecommerce_Sales[[#This Row],[Delivery_Time_Days]] = 0,"No delivery",IF(Ecommerce_Sales[[#This Row],[Delivery_Time_Days]]&lt;=7,"On-time")))</f>
        <v>No delivery</v>
      </c>
      <c r="V4847" s="7">
        <f>Ecommerce_Sales[[#This Row],[Profit]]/Ecommerce_Sales[[#This Row],[Total_Price]]</f>
        <v>0.30008673026886384</v>
      </c>
      <c r="W4847" s="3">
        <v>1038</v>
      </c>
      <c r="X4847" s="3"/>
    </row>
    <row r="4848" spans="1:24" x14ac:dyDescent="0.25">
      <c r="A4848" s="1" t="s">
        <v>11564</v>
      </c>
      <c r="B4848" s="1" t="s">
        <v>953</v>
      </c>
      <c r="C4848" s="1" t="s">
        <v>954</v>
      </c>
      <c r="D4848" s="1" t="s">
        <v>9341</v>
      </c>
      <c r="E4848" s="1" t="s">
        <v>2005</v>
      </c>
      <c r="F4848" s="2">
        <v>45576</v>
      </c>
      <c r="G4848" s="2">
        <v>45477</v>
      </c>
      <c r="H4848" s="2" t="str">
        <f>TEXT(Ecommerce_Sales[[#This Row],[Order_Date]],"mmmm")</f>
        <v>July</v>
      </c>
      <c r="I4848" s="2" t="str">
        <f>TEXT(Ecommerce_Sales[[#This Row],[Order_Date]],"yyyy")</f>
        <v>2024</v>
      </c>
      <c r="J4848" s="2" t="str">
        <f>TEXT(Ecommerce_Sales[[#This Row],[Order_Date]],"mmmm")</f>
        <v>July</v>
      </c>
      <c r="K4848" s="1" t="s">
        <v>1947</v>
      </c>
      <c r="L4848" s="1" t="s">
        <v>7975</v>
      </c>
      <c r="M4848" s="1" t="s">
        <v>2065</v>
      </c>
      <c r="N4848" s="1" t="s">
        <v>1978</v>
      </c>
      <c r="O4848" s="3">
        <v>773</v>
      </c>
      <c r="P4848">
        <v>6</v>
      </c>
      <c r="Q4848" s="3">
        <v>4640</v>
      </c>
      <c r="R4848" s="1" t="s">
        <v>1958</v>
      </c>
      <c r="S4848" s="3">
        <v>347</v>
      </c>
      <c r="T4848">
        <v>3</v>
      </c>
      <c r="U4848" t="str">
        <f>IF(Ecommerce_Sales[[#This Row],[Delivery_Time_Days]]&gt;7,"Delay",IF(Ecommerce_Sales[[#This Row],[Delivery_Time_Days]] = 0,"No delivery",IF(Ecommerce_Sales[[#This Row],[Delivery_Time_Days]]&lt;=7,"On-time")))</f>
        <v>On-time</v>
      </c>
      <c r="V4848" s="7">
        <f>Ecommerce_Sales[[#This Row],[Profit]]/Ecommerce_Sales[[#This Row],[Total_Price]]</f>
        <v>0.35</v>
      </c>
      <c r="W4848" s="3">
        <v>1624</v>
      </c>
      <c r="X4848" s="3"/>
    </row>
    <row r="4849" spans="1:24" x14ac:dyDescent="0.25">
      <c r="A4849" s="1" t="s">
        <v>11565</v>
      </c>
      <c r="B4849" s="1" t="s">
        <v>645</v>
      </c>
      <c r="C4849" s="1" t="s">
        <v>646</v>
      </c>
      <c r="D4849" s="1" t="s">
        <v>2904</v>
      </c>
      <c r="E4849" s="1" t="s">
        <v>1946</v>
      </c>
      <c r="F4849" s="2">
        <v>45213</v>
      </c>
      <c r="G4849" s="2">
        <v>45274</v>
      </c>
      <c r="H4849" s="2" t="str">
        <f>TEXT(Ecommerce_Sales[[#This Row],[Order_Date]],"mmmm")</f>
        <v>December</v>
      </c>
      <c r="I4849" s="2" t="str">
        <f>TEXT(Ecommerce_Sales[[#This Row],[Order_Date]],"yyyy")</f>
        <v>2023</v>
      </c>
      <c r="J4849" s="2" t="str">
        <f>TEXT(Ecommerce_Sales[[#This Row],[Order_Date]],"mmmm")</f>
        <v>December</v>
      </c>
      <c r="K4849" s="1" t="s">
        <v>1992</v>
      </c>
      <c r="L4849" s="1" t="s">
        <v>11566</v>
      </c>
      <c r="M4849" s="1" t="s">
        <v>2002</v>
      </c>
      <c r="N4849" s="1" t="s">
        <v>1989</v>
      </c>
      <c r="O4849" s="3">
        <v>593</v>
      </c>
      <c r="P4849">
        <v>8</v>
      </c>
      <c r="Q4849" s="3">
        <v>4741</v>
      </c>
      <c r="R4849" s="1" t="s">
        <v>1958</v>
      </c>
      <c r="S4849" s="3">
        <v>353</v>
      </c>
      <c r="U4849" t="str">
        <f>IF(Ecommerce_Sales[[#This Row],[Delivery_Time_Days]]&gt;7,"Delay",IF(Ecommerce_Sales[[#This Row],[Delivery_Time_Days]] = 0,"No delivery",IF(Ecommerce_Sales[[#This Row],[Delivery_Time_Days]]&lt;=7,"On-time")))</f>
        <v>No delivery</v>
      </c>
      <c r="V4849" s="7">
        <f>Ecommerce_Sales[[#This Row],[Profit]]/Ecommerce_Sales[[#This Row],[Total_Price]]</f>
        <v>0.24994726850875343</v>
      </c>
      <c r="W4849" s="3">
        <v>1185</v>
      </c>
      <c r="X4849" s="3"/>
    </row>
    <row r="4850" spans="1:24" x14ac:dyDescent="0.25">
      <c r="A4850" s="1" t="s">
        <v>11567</v>
      </c>
      <c r="B4850" s="1" t="s">
        <v>1187</v>
      </c>
      <c r="C4850" s="1" t="s">
        <v>1188</v>
      </c>
      <c r="D4850" s="1" t="s">
        <v>2282</v>
      </c>
      <c r="E4850" s="1" t="s">
        <v>1946</v>
      </c>
      <c r="F4850" s="2">
        <v>45431</v>
      </c>
      <c r="G4850" s="2">
        <v>44951</v>
      </c>
      <c r="H4850" s="2" t="str">
        <f>TEXT(Ecommerce_Sales[[#This Row],[Order_Date]],"mmmm")</f>
        <v>January</v>
      </c>
      <c r="I4850" s="2" t="str">
        <f>TEXT(Ecommerce_Sales[[#This Row],[Order_Date]],"yyyy")</f>
        <v>2023</v>
      </c>
      <c r="J4850" s="2" t="str">
        <f>TEXT(Ecommerce_Sales[[#This Row],[Order_Date]],"mmmm")</f>
        <v>January</v>
      </c>
      <c r="K4850" s="1" t="s">
        <v>1947</v>
      </c>
      <c r="L4850" s="1" t="s">
        <v>11568</v>
      </c>
      <c r="M4850" s="1" t="s">
        <v>1949</v>
      </c>
      <c r="N4850" s="1" t="s">
        <v>1950</v>
      </c>
      <c r="O4850" s="3">
        <v>167</v>
      </c>
      <c r="P4850">
        <v>1</v>
      </c>
      <c r="Q4850" s="3">
        <v>167</v>
      </c>
      <c r="R4850" s="1" t="s">
        <v>1951</v>
      </c>
      <c r="S4850" s="3">
        <v>13</v>
      </c>
      <c r="T4850">
        <v>8</v>
      </c>
      <c r="U4850" t="str">
        <f>IF(Ecommerce_Sales[[#This Row],[Delivery_Time_Days]]&gt;7,"Delay",IF(Ecommerce_Sales[[#This Row],[Delivery_Time_Days]] = 0,"No delivery",IF(Ecommerce_Sales[[#This Row],[Delivery_Time_Days]]&lt;=7,"On-time")))</f>
        <v>Delay</v>
      </c>
      <c r="V4850" s="7">
        <f>Ecommerce_Sales[[#This Row],[Profit]]/Ecommerce_Sales[[#This Row],[Total_Price]]</f>
        <v>0.40119760479041916</v>
      </c>
      <c r="W4850" s="3">
        <v>67</v>
      </c>
      <c r="X4850" s="3"/>
    </row>
    <row r="4851" spans="1:24" x14ac:dyDescent="0.25">
      <c r="A4851" s="1" t="s">
        <v>11569</v>
      </c>
      <c r="B4851" s="1" t="s">
        <v>1765</v>
      </c>
      <c r="C4851" s="1" t="s">
        <v>1766</v>
      </c>
      <c r="D4851" s="1" t="s">
        <v>7735</v>
      </c>
      <c r="E4851" s="1" t="s">
        <v>1954</v>
      </c>
      <c r="F4851" s="2">
        <v>45022</v>
      </c>
      <c r="G4851" s="2">
        <v>45003</v>
      </c>
      <c r="H4851" s="2" t="str">
        <f>TEXT(Ecommerce_Sales[[#This Row],[Order_Date]],"mmmm")</f>
        <v>March</v>
      </c>
      <c r="I4851" s="2" t="str">
        <f>TEXT(Ecommerce_Sales[[#This Row],[Order_Date]],"yyyy")</f>
        <v>2023</v>
      </c>
      <c r="J4851" s="2" t="str">
        <f>TEXT(Ecommerce_Sales[[#This Row],[Order_Date]],"mmmm")</f>
        <v>March</v>
      </c>
      <c r="K4851" s="1" t="s">
        <v>1947</v>
      </c>
      <c r="L4851" s="1" t="s">
        <v>8740</v>
      </c>
      <c r="M4851" s="1" t="s">
        <v>1968</v>
      </c>
      <c r="N4851" s="1" t="s">
        <v>1957</v>
      </c>
      <c r="O4851" s="3">
        <v>845</v>
      </c>
      <c r="P4851">
        <v>1</v>
      </c>
      <c r="Q4851" s="3">
        <v>845</v>
      </c>
      <c r="R4851" s="1" t="s">
        <v>1958</v>
      </c>
      <c r="S4851" s="3">
        <v>100</v>
      </c>
      <c r="T4851">
        <v>6</v>
      </c>
      <c r="U4851" t="str">
        <f>IF(Ecommerce_Sales[[#This Row],[Delivery_Time_Days]]&gt;7,"Delay",IF(Ecommerce_Sales[[#This Row],[Delivery_Time_Days]] = 0,"No delivery",IF(Ecommerce_Sales[[#This Row],[Delivery_Time_Days]]&lt;=7,"On-time")))</f>
        <v>On-time</v>
      </c>
      <c r="V4851" s="7">
        <f>Ecommerce_Sales[[#This Row],[Profit]]/Ecommerce_Sales[[#This Row],[Total_Price]]</f>
        <v>0.15029585798816569</v>
      </c>
      <c r="W4851" s="3">
        <v>127</v>
      </c>
      <c r="X4851" s="3"/>
    </row>
    <row r="4852" spans="1:24" x14ac:dyDescent="0.25">
      <c r="A4852" s="1" t="s">
        <v>11570</v>
      </c>
      <c r="B4852" s="1" t="s">
        <v>1567</v>
      </c>
      <c r="C4852" s="1" t="s">
        <v>1568</v>
      </c>
      <c r="D4852" s="1" t="s">
        <v>4675</v>
      </c>
      <c r="E4852" s="1" t="s">
        <v>1981</v>
      </c>
      <c r="F4852" s="2">
        <v>44962</v>
      </c>
      <c r="G4852" s="2">
        <v>45414</v>
      </c>
      <c r="H4852" s="2" t="str">
        <f>TEXT(Ecommerce_Sales[[#This Row],[Order_Date]],"mmmm")</f>
        <v>May</v>
      </c>
      <c r="I4852" s="2" t="str">
        <f>TEXT(Ecommerce_Sales[[#This Row],[Order_Date]],"yyyy")</f>
        <v>2024</v>
      </c>
      <c r="J4852" s="2" t="str">
        <f>TEXT(Ecommerce_Sales[[#This Row],[Order_Date]],"mmmm")</f>
        <v>May</v>
      </c>
      <c r="K4852" s="1" t="s">
        <v>1947</v>
      </c>
      <c r="L4852" s="1" t="s">
        <v>11571</v>
      </c>
      <c r="M4852" s="1" t="s">
        <v>2007</v>
      </c>
      <c r="N4852" s="1" t="s">
        <v>1973</v>
      </c>
      <c r="O4852" s="3">
        <v>628</v>
      </c>
      <c r="P4852">
        <v>1</v>
      </c>
      <c r="Q4852" s="3">
        <v>628</v>
      </c>
      <c r="R4852" s="1" t="s">
        <v>1958</v>
      </c>
      <c r="S4852" s="3">
        <v>74</v>
      </c>
      <c r="T4852">
        <v>6</v>
      </c>
      <c r="U4852" t="str">
        <f>IF(Ecommerce_Sales[[#This Row],[Delivery_Time_Days]]&gt;7,"Delay",IF(Ecommerce_Sales[[#This Row],[Delivery_Time_Days]] = 0,"No delivery",IF(Ecommerce_Sales[[#This Row],[Delivery_Time_Days]]&lt;=7,"On-time")))</f>
        <v>On-time</v>
      </c>
      <c r="V4852" s="7">
        <f>Ecommerce_Sales[[#This Row],[Profit]]/Ecommerce_Sales[[#This Row],[Total_Price]]</f>
        <v>0.30095541401273884</v>
      </c>
      <c r="W4852" s="3">
        <v>189</v>
      </c>
      <c r="X4852" s="3"/>
    </row>
    <row r="4853" spans="1:24" x14ac:dyDescent="0.25">
      <c r="A4853" s="1" t="s">
        <v>11572</v>
      </c>
      <c r="B4853" s="1" t="s">
        <v>1575</v>
      </c>
      <c r="C4853" s="1" t="s">
        <v>1576</v>
      </c>
      <c r="D4853" s="1" t="s">
        <v>5557</v>
      </c>
      <c r="E4853" s="1" t="s">
        <v>1961</v>
      </c>
      <c r="F4853" s="2">
        <v>45128</v>
      </c>
      <c r="G4853" s="2">
        <v>45078</v>
      </c>
      <c r="H4853" s="2" t="str">
        <f>TEXT(Ecommerce_Sales[[#This Row],[Order_Date]],"mmmm")</f>
        <v>June</v>
      </c>
      <c r="I4853" s="2" t="str">
        <f>TEXT(Ecommerce_Sales[[#This Row],[Order_Date]],"yyyy")</f>
        <v>2023</v>
      </c>
      <c r="J4853" s="2" t="str">
        <f>TEXT(Ecommerce_Sales[[#This Row],[Order_Date]],"mmmm")</f>
        <v>June</v>
      </c>
      <c r="K4853" s="1" t="s">
        <v>1947</v>
      </c>
      <c r="L4853" s="1" t="s">
        <v>11573</v>
      </c>
      <c r="M4853" s="1" t="s">
        <v>1998</v>
      </c>
      <c r="N4853" s="1" t="s">
        <v>1973</v>
      </c>
      <c r="O4853" s="3">
        <v>914</v>
      </c>
      <c r="P4853">
        <v>4</v>
      </c>
      <c r="Q4853" s="3">
        <v>3658</v>
      </c>
      <c r="R4853" s="1" t="s">
        <v>1958</v>
      </c>
      <c r="S4853" s="3">
        <v>522</v>
      </c>
      <c r="T4853">
        <v>4</v>
      </c>
      <c r="U4853" t="str">
        <f>IF(Ecommerce_Sales[[#This Row],[Delivery_Time_Days]]&gt;7,"Delay",IF(Ecommerce_Sales[[#This Row],[Delivery_Time_Days]] = 0,"No delivery",IF(Ecommerce_Sales[[#This Row],[Delivery_Time_Days]]&lt;=7,"On-time")))</f>
        <v>On-time</v>
      </c>
      <c r="V4853" s="7">
        <f>Ecommerce_Sales[[#This Row],[Profit]]/Ecommerce_Sales[[#This Row],[Total_Price]]</f>
        <v>0.29989065062875886</v>
      </c>
      <c r="W4853" s="3">
        <v>1097</v>
      </c>
      <c r="X4853" s="3"/>
    </row>
    <row r="4854" spans="1:24" x14ac:dyDescent="0.25">
      <c r="A4854" s="1" t="s">
        <v>11574</v>
      </c>
      <c r="B4854" s="1" t="s">
        <v>106</v>
      </c>
      <c r="C4854" s="1" t="s">
        <v>107</v>
      </c>
      <c r="D4854" s="1" t="s">
        <v>4390</v>
      </c>
      <c r="E4854" s="1" t="s">
        <v>1981</v>
      </c>
      <c r="F4854" s="2">
        <v>45593</v>
      </c>
      <c r="G4854" s="2">
        <v>45325</v>
      </c>
      <c r="H4854" s="2" t="str">
        <f>TEXT(Ecommerce_Sales[[#This Row],[Order_Date]],"mmmm")</f>
        <v>February</v>
      </c>
      <c r="I4854" s="2" t="str">
        <f>TEXT(Ecommerce_Sales[[#This Row],[Order_Date]],"yyyy")</f>
        <v>2024</v>
      </c>
      <c r="J4854" s="2" t="str">
        <f>TEXT(Ecommerce_Sales[[#This Row],[Order_Date]],"mmmm")</f>
        <v>February</v>
      </c>
      <c r="K4854" s="1" t="s">
        <v>1947</v>
      </c>
      <c r="L4854" s="1" t="s">
        <v>10873</v>
      </c>
      <c r="M4854" s="1" t="s">
        <v>2002</v>
      </c>
      <c r="N4854" s="1" t="s">
        <v>1989</v>
      </c>
      <c r="O4854" s="3">
        <v>424</v>
      </c>
      <c r="P4854">
        <v>1</v>
      </c>
      <c r="Q4854" s="3">
        <v>424</v>
      </c>
      <c r="R4854" s="1" t="s">
        <v>1958</v>
      </c>
      <c r="S4854" s="3">
        <v>25</v>
      </c>
      <c r="T4854">
        <v>9</v>
      </c>
      <c r="U4854" t="str">
        <f>IF(Ecommerce_Sales[[#This Row],[Delivery_Time_Days]]&gt;7,"Delay",IF(Ecommerce_Sales[[#This Row],[Delivery_Time_Days]] = 0,"No delivery",IF(Ecommerce_Sales[[#This Row],[Delivery_Time_Days]]&lt;=7,"On-time")))</f>
        <v>Delay</v>
      </c>
      <c r="V4854" s="7">
        <f>Ecommerce_Sales[[#This Row],[Profit]]/Ecommerce_Sales[[#This Row],[Total_Price]]</f>
        <v>0.25</v>
      </c>
      <c r="W4854" s="3">
        <v>106</v>
      </c>
      <c r="X4854" s="3"/>
    </row>
    <row r="4855" spans="1:24" x14ac:dyDescent="0.25">
      <c r="A4855" s="1" t="s">
        <v>11575</v>
      </c>
      <c r="B4855" s="1" t="s">
        <v>1087</v>
      </c>
      <c r="C4855" s="1" t="s">
        <v>1088</v>
      </c>
      <c r="D4855" s="1" t="s">
        <v>7885</v>
      </c>
      <c r="E4855" s="1" t="s">
        <v>1954</v>
      </c>
      <c r="F4855" s="2">
        <v>45601</v>
      </c>
      <c r="G4855" s="2">
        <v>45551</v>
      </c>
      <c r="H4855" s="2" t="str">
        <f>TEXT(Ecommerce_Sales[[#This Row],[Order_Date]],"mmmm")</f>
        <v>September</v>
      </c>
      <c r="I4855" s="2" t="str">
        <f>TEXT(Ecommerce_Sales[[#This Row],[Order_Date]],"yyyy")</f>
        <v>2024</v>
      </c>
      <c r="J4855" s="2" t="str">
        <f>TEXT(Ecommerce_Sales[[#This Row],[Order_Date]],"mmmm")</f>
        <v>September</v>
      </c>
      <c r="K4855" s="1" t="s">
        <v>1992</v>
      </c>
      <c r="L4855" s="1" t="s">
        <v>7042</v>
      </c>
      <c r="M4855" s="1" t="s">
        <v>1972</v>
      </c>
      <c r="N4855" s="1" t="s">
        <v>1973</v>
      </c>
      <c r="O4855" s="3">
        <v>913</v>
      </c>
      <c r="P4855">
        <v>2</v>
      </c>
      <c r="Q4855" s="3">
        <v>1826</v>
      </c>
      <c r="R4855" s="1" t="s">
        <v>1958</v>
      </c>
      <c r="S4855" s="3">
        <v>182</v>
      </c>
      <c r="U4855" t="str">
        <f>IF(Ecommerce_Sales[[#This Row],[Delivery_Time_Days]]&gt;7,"Delay",IF(Ecommerce_Sales[[#This Row],[Delivery_Time_Days]] = 0,"No delivery",IF(Ecommerce_Sales[[#This Row],[Delivery_Time_Days]]&lt;=7,"On-time")))</f>
        <v>No delivery</v>
      </c>
      <c r="V4855" s="7">
        <f>Ecommerce_Sales[[#This Row],[Profit]]/Ecommerce_Sales[[#This Row],[Total_Price]]</f>
        <v>0.30010952902519167</v>
      </c>
      <c r="W4855" s="3">
        <v>548</v>
      </c>
      <c r="X4855" s="3"/>
    </row>
    <row r="4856" spans="1:24" x14ac:dyDescent="0.25">
      <c r="A4856" s="1" t="s">
        <v>11576</v>
      </c>
      <c r="B4856" s="1" t="s">
        <v>444</v>
      </c>
      <c r="C4856" s="1" t="s">
        <v>445</v>
      </c>
      <c r="D4856" s="1" t="s">
        <v>2106</v>
      </c>
      <c r="E4856" s="1" t="s">
        <v>1946</v>
      </c>
      <c r="F4856" s="2">
        <v>45651</v>
      </c>
      <c r="G4856" s="2">
        <v>45182</v>
      </c>
      <c r="H4856" s="2" t="str">
        <f>TEXT(Ecommerce_Sales[[#This Row],[Order_Date]],"mmmm")</f>
        <v>September</v>
      </c>
      <c r="I4856" s="2" t="str">
        <f>TEXT(Ecommerce_Sales[[#This Row],[Order_Date]],"yyyy")</f>
        <v>2023</v>
      </c>
      <c r="J4856" s="2" t="str">
        <f>TEXT(Ecommerce_Sales[[#This Row],[Order_Date]],"mmmm")</f>
        <v>September</v>
      </c>
      <c r="K4856" s="1" t="s">
        <v>1986</v>
      </c>
      <c r="L4856" s="1" t="s">
        <v>11577</v>
      </c>
      <c r="M4856" s="1" t="s">
        <v>2072</v>
      </c>
      <c r="N4856" s="1" t="s">
        <v>1950</v>
      </c>
      <c r="O4856" s="3">
        <v>457</v>
      </c>
      <c r="P4856">
        <v>2</v>
      </c>
      <c r="Q4856" s="3">
        <v>913</v>
      </c>
      <c r="R4856" s="1" t="s">
        <v>2016</v>
      </c>
      <c r="S4856" s="3">
        <v>85</v>
      </c>
      <c r="U4856" t="str">
        <f>IF(Ecommerce_Sales[[#This Row],[Delivery_Time_Days]]&gt;7,"Delay",IF(Ecommerce_Sales[[#This Row],[Delivery_Time_Days]] = 0,"No delivery",IF(Ecommerce_Sales[[#This Row],[Delivery_Time_Days]]&lt;=7,"On-time")))</f>
        <v>No delivery</v>
      </c>
      <c r="V4856" s="7">
        <f>Ecommerce_Sales[[#This Row],[Profit]]/Ecommerce_Sales[[#This Row],[Total_Price]]</f>
        <v>0.39978094194961666</v>
      </c>
      <c r="W4856" s="3">
        <v>365</v>
      </c>
      <c r="X4856" s="3"/>
    </row>
    <row r="4857" spans="1:24" x14ac:dyDescent="0.25">
      <c r="A4857" s="1" t="s">
        <v>11578</v>
      </c>
      <c r="B4857" s="1" t="s">
        <v>507</v>
      </c>
      <c r="C4857" s="1" t="s">
        <v>508</v>
      </c>
      <c r="D4857" s="1" t="s">
        <v>6621</v>
      </c>
      <c r="E4857" s="1" t="s">
        <v>1966</v>
      </c>
      <c r="F4857" s="2">
        <v>44962</v>
      </c>
      <c r="G4857" s="2">
        <v>44945</v>
      </c>
      <c r="H4857" s="2" t="str">
        <f>TEXT(Ecommerce_Sales[[#This Row],[Order_Date]],"mmmm")</f>
        <v>January</v>
      </c>
      <c r="I4857" s="2" t="str">
        <f>TEXT(Ecommerce_Sales[[#This Row],[Order_Date]],"yyyy")</f>
        <v>2023</v>
      </c>
      <c r="J4857" s="2" t="str">
        <f>TEXT(Ecommerce_Sales[[#This Row],[Order_Date]],"mmmm")</f>
        <v>January</v>
      </c>
      <c r="K4857" s="1" t="s">
        <v>1947</v>
      </c>
      <c r="L4857" s="1" t="s">
        <v>11579</v>
      </c>
      <c r="M4857" s="1" t="s">
        <v>2030</v>
      </c>
      <c r="N4857" s="1" t="s">
        <v>1978</v>
      </c>
      <c r="O4857" s="3">
        <v>857</v>
      </c>
      <c r="P4857">
        <v>4</v>
      </c>
      <c r="Q4857" s="3">
        <v>3430</v>
      </c>
      <c r="R4857" s="1" t="s">
        <v>1951</v>
      </c>
      <c r="S4857" s="3">
        <v>272</v>
      </c>
      <c r="T4857">
        <v>8</v>
      </c>
      <c r="U4857" t="str">
        <f>IF(Ecommerce_Sales[[#This Row],[Delivery_Time_Days]]&gt;7,"Delay",IF(Ecommerce_Sales[[#This Row],[Delivery_Time_Days]] = 0,"No delivery",IF(Ecommerce_Sales[[#This Row],[Delivery_Time_Days]]&lt;=7,"On-time")))</f>
        <v>Delay</v>
      </c>
      <c r="V4857" s="7">
        <f>Ecommerce_Sales[[#This Row],[Profit]]/Ecommerce_Sales[[#This Row],[Total_Price]]</f>
        <v>0.3498542274052478</v>
      </c>
      <c r="W4857" s="3">
        <v>1200</v>
      </c>
      <c r="X4857" s="3"/>
    </row>
    <row r="4858" spans="1:24" x14ac:dyDescent="0.25">
      <c r="A4858" s="1" t="s">
        <v>11580</v>
      </c>
      <c r="B4858" s="1" t="s">
        <v>1289</v>
      </c>
      <c r="C4858" s="1" t="s">
        <v>1290</v>
      </c>
      <c r="D4858" s="1" t="s">
        <v>7139</v>
      </c>
      <c r="E4858" s="1" t="s">
        <v>1981</v>
      </c>
      <c r="F4858" s="2">
        <v>45436</v>
      </c>
      <c r="G4858" s="2">
        <v>45108</v>
      </c>
      <c r="H4858" s="2" t="str">
        <f>TEXT(Ecommerce_Sales[[#This Row],[Order_Date]],"mmmm")</f>
        <v>July</v>
      </c>
      <c r="I4858" s="2" t="str">
        <f>TEXT(Ecommerce_Sales[[#This Row],[Order_Date]],"yyyy")</f>
        <v>2023</v>
      </c>
      <c r="J4858" s="2" t="str">
        <f>TEXT(Ecommerce_Sales[[#This Row],[Order_Date]],"mmmm")</f>
        <v>July</v>
      </c>
      <c r="K4858" s="1" t="s">
        <v>1992</v>
      </c>
      <c r="L4858" s="1" t="s">
        <v>11581</v>
      </c>
      <c r="M4858" s="1" t="s">
        <v>2054</v>
      </c>
      <c r="N4858" s="1" t="s">
        <v>1957</v>
      </c>
      <c r="O4858" s="3">
        <v>576</v>
      </c>
      <c r="P4858">
        <v>5</v>
      </c>
      <c r="Q4858" s="3">
        <v>2878</v>
      </c>
      <c r="R4858" s="1" t="s">
        <v>1958</v>
      </c>
      <c r="S4858" s="3">
        <v>260</v>
      </c>
      <c r="U4858" t="str">
        <f>IF(Ecommerce_Sales[[#This Row],[Delivery_Time_Days]]&gt;7,"Delay",IF(Ecommerce_Sales[[#This Row],[Delivery_Time_Days]] = 0,"No delivery",IF(Ecommerce_Sales[[#This Row],[Delivery_Time_Days]]&lt;=7,"On-time")))</f>
        <v>No delivery</v>
      </c>
      <c r="V4858" s="7">
        <f>Ecommerce_Sales[[#This Row],[Profit]]/Ecommerce_Sales[[#This Row],[Total_Price]]</f>
        <v>0.15010423905489922</v>
      </c>
      <c r="W4858" s="3">
        <v>432</v>
      </c>
      <c r="X4858" s="3"/>
    </row>
    <row r="4859" spans="1:24" x14ac:dyDescent="0.25">
      <c r="A4859" s="1" t="s">
        <v>11582</v>
      </c>
      <c r="B4859" s="1" t="s">
        <v>456</v>
      </c>
      <c r="C4859" s="1" t="s">
        <v>457</v>
      </c>
      <c r="D4859" s="1" t="s">
        <v>2285</v>
      </c>
      <c r="E4859" s="1" t="s">
        <v>1996</v>
      </c>
      <c r="F4859" s="2">
        <v>45273</v>
      </c>
      <c r="G4859" s="2">
        <v>45483</v>
      </c>
      <c r="H4859" s="2" t="str">
        <f>TEXT(Ecommerce_Sales[[#This Row],[Order_Date]],"mmmm")</f>
        <v>July</v>
      </c>
      <c r="I4859" s="2" t="str">
        <f>TEXT(Ecommerce_Sales[[#This Row],[Order_Date]],"yyyy")</f>
        <v>2024</v>
      </c>
      <c r="J4859" s="2" t="str">
        <f>TEXT(Ecommerce_Sales[[#This Row],[Order_Date]],"mmmm")</f>
        <v>July</v>
      </c>
      <c r="K4859" s="1" t="s">
        <v>1947</v>
      </c>
      <c r="L4859" s="1" t="s">
        <v>11583</v>
      </c>
      <c r="M4859" s="1" t="s">
        <v>1998</v>
      </c>
      <c r="N4859" s="1" t="s">
        <v>1973</v>
      </c>
      <c r="O4859" s="3">
        <v>529</v>
      </c>
      <c r="P4859">
        <v>5</v>
      </c>
      <c r="Q4859" s="3">
        <v>2644</v>
      </c>
      <c r="R4859" s="1" t="s">
        <v>1958</v>
      </c>
      <c r="S4859" s="3">
        <v>266</v>
      </c>
      <c r="T4859">
        <v>2</v>
      </c>
      <c r="U4859" t="str">
        <f>IF(Ecommerce_Sales[[#This Row],[Delivery_Time_Days]]&gt;7,"Delay",IF(Ecommerce_Sales[[#This Row],[Delivery_Time_Days]] = 0,"No delivery",IF(Ecommerce_Sales[[#This Row],[Delivery_Time_Days]]&lt;=7,"On-time")))</f>
        <v>On-time</v>
      </c>
      <c r="V4859" s="7">
        <f>Ecommerce_Sales[[#This Row],[Profit]]/Ecommerce_Sales[[#This Row],[Total_Price]]</f>
        <v>0.29992435703479575</v>
      </c>
      <c r="W4859" s="3">
        <v>793</v>
      </c>
      <c r="X4859" s="3"/>
    </row>
    <row r="4860" spans="1:24" x14ac:dyDescent="0.25">
      <c r="A4860" s="1" t="s">
        <v>11584</v>
      </c>
      <c r="B4860" s="1" t="s">
        <v>730</v>
      </c>
      <c r="C4860" s="1" t="s">
        <v>731</v>
      </c>
      <c r="D4860" s="1" t="s">
        <v>8821</v>
      </c>
      <c r="E4860" s="1" t="s">
        <v>1961</v>
      </c>
      <c r="F4860" s="2">
        <v>45473</v>
      </c>
      <c r="G4860" s="2">
        <v>45299</v>
      </c>
      <c r="H4860" s="2" t="str">
        <f>TEXT(Ecommerce_Sales[[#This Row],[Order_Date]],"mmmm")</f>
        <v>January</v>
      </c>
      <c r="I4860" s="2" t="str">
        <f>TEXT(Ecommerce_Sales[[#This Row],[Order_Date]],"yyyy")</f>
        <v>2024</v>
      </c>
      <c r="J4860" s="2" t="str">
        <f>TEXT(Ecommerce_Sales[[#This Row],[Order_Date]],"mmmm")</f>
        <v>January</v>
      </c>
      <c r="K4860" s="1" t="s">
        <v>1947</v>
      </c>
      <c r="L4860" s="1" t="s">
        <v>11585</v>
      </c>
      <c r="M4860" s="1" t="s">
        <v>1972</v>
      </c>
      <c r="N4860" s="1" t="s">
        <v>1973</v>
      </c>
      <c r="O4860" s="3">
        <v>196</v>
      </c>
      <c r="P4860">
        <v>1</v>
      </c>
      <c r="Q4860" s="3">
        <v>196</v>
      </c>
      <c r="R4860" s="1" t="s">
        <v>1951</v>
      </c>
      <c r="S4860" s="3">
        <v>23</v>
      </c>
      <c r="T4860">
        <v>9</v>
      </c>
      <c r="U4860" t="str">
        <f>IF(Ecommerce_Sales[[#This Row],[Delivery_Time_Days]]&gt;7,"Delay",IF(Ecommerce_Sales[[#This Row],[Delivery_Time_Days]] = 0,"No delivery",IF(Ecommerce_Sales[[#This Row],[Delivery_Time_Days]]&lt;=7,"On-time")))</f>
        <v>Delay</v>
      </c>
      <c r="V4860" s="7">
        <f>Ecommerce_Sales[[#This Row],[Profit]]/Ecommerce_Sales[[#This Row],[Total_Price]]</f>
        <v>0.30102040816326531</v>
      </c>
      <c r="W4860" s="3">
        <v>59</v>
      </c>
      <c r="X4860" s="3"/>
    </row>
    <row r="4861" spans="1:24" x14ac:dyDescent="0.25">
      <c r="A4861" s="1" t="s">
        <v>11586</v>
      </c>
      <c r="B4861" s="1" t="s">
        <v>1621</v>
      </c>
      <c r="C4861" s="1" t="s">
        <v>1622</v>
      </c>
      <c r="D4861" s="1" t="s">
        <v>2579</v>
      </c>
      <c r="E4861" s="1" t="s">
        <v>2005</v>
      </c>
      <c r="F4861" s="2">
        <v>45220</v>
      </c>
      <c r="G4861" s="2">
        <v>45081</v>
      </c>
      <c r="H4861" s="2" t="str">
        <f>TEXT(Ecommerce_Sales[[#This Row],[Order_Date]],"mmmm")</f>
        <v>June</v>
      </c>
      <c r="I4861" s="2" t="str">
        <f>TEXT(Ecommerce_Sales[[#This Row],[Order_Date]],"yyyy")</f>
        <v>2023</v>
      </c>
      <c r="J4861" s="2" t="str">
        <f>TEXT(Ecommerce_Sales[[#This Row],[Order_Date]],"mmmm")</f>
        <v>June</v>
      </c>
      <c r="K4861" s="1" t="s">
        <v>1947</v>
      </c>
      <c r="L4861" s="1" t="s">
        <v>11587</v>
      </c>
      <c r="M4861" s="1" t="s">
        <v>1972</v>
      </c>
      <c r="N4861" s="1" t="s">
        <v>1973</v>
      </c>
      <c r="O4861" s="3">
        <v>49</v>
      </c>
      <c r="P4861">
        <v>4</v>
      </c>
      <c r="Q4861" s="3">
        <v>198</v>
      </c>
      <c r="R4861" s="1" t="s">
        <v>1951</v>
      </c>
      <c r="S4861" s="3">
        <v>14</v>
      </c>
      <c r="T4861">
        <v>2</v>
      </c>
      <c r="U4861" t="str">
        <f>IF(Ecommerce_Sales[[#This Row],[Delivery_Time_Days]]&gt;7,"Delay",IF(Ecommerce_Sales[[#This Row],[Delivery_Time_Days]] = 0,"No delivery",IF(Ecommerce_Sales[[#This Row],[Delivery_Time_Days]]&lt;=7,"On-time")))</f>
        <v>On-time</v>
      </c>
      <c r="V4861" s="7">
        <f>Ecommerce_Sales[[#This Row],[Profit]]/Ecommerce_Sales[[#This Row],[Total_Price]]</f>
        <v>0.29797979797979796</v>
      </c>
      <c r="W4861" s="3">
        <v>59</v>
      </c>
      <c r="X4861" s="3"/>
    </row>
    <row r="4862" spans="1:24" x14ac:dyDescent="0.25">
      <c r="A4862" s="1" t="s">
        <v>11588</v>
      </c>
      <c r="B4862" s="1" t="s">
        <v>926</v>
      </c>
      <c r="C4862" s="1" t="s">
        <v>927</v>
      </c>
      <c r="D4862" s="1" t="s">
        <v>2511</v>
      </c>
      <c r="E4862" s="1" t="s">
        <v>1966</v>
      </c>
      <c r="F4862" s="2">
        <v>45397</v>
      </c>
      <c r="G4862" s="2">
        <v>45491</v>
      </c>
      <c r="H4862" s="2" t="str">
        <f>TEXT(Ecommerce_Sales[[#This Row],[Order_Date]],"mmmm")</f>
        <v>July</v>
      </c>
      <c r="I4862" s="2" t="str">
        <f>TEXT(Ecommerce_Sales[[#This Row],[Order_Date]],"yyyy")</f>
        <v>2024</v>
      </c>
      <c r="J4862" s="2" t="str">
        <f>TEXT(Ecommerce_Sales[[#This Row],[Order_Date]],"mmmm")</f>
        <v>July</v>
      </c>
      <c r="K4862" s="1" t="s">
        <v>1947</v>
      </c>
      <c r="L4862" s="1" t="s">
        <v>11589</v>
      </c>
      <c r="M4862" s="1" t="s">
        <v>1998</v>
      </c>
      <c r="N4862" s="1" t="s">
        <v>1973</v>
      </c>
      <c r="O4862" s="3">
        <v>74</v>
      </c>
      <c r="P4862">
        <v>3</v>
      </c>
      <c r="Q4862" s="3">
        <v>221</v>
      </c>
      <c r="R4862" s="1" t="s">
        <v>1958</v>
      </c>
      <c r="S4862" s="3">
        <v>26</v>
      </c>
      <c r="T4862">
        <v>6</v>
      </c>
      <c r="U4862" t="str">
        <f>IF(Ecommerce_Sales[[#This Row],[Delivery_Time_Days]]&gt;7,"Delay",IF(Ecommerce_Sales[[#This Row],[Delivery_Time_Days]] = 0,"No delivery",IF(Ecommerce_Sales[[#This Row],[Delivery_Time_Days]]&lt;=7,"On-time")))</f>
        <v>On-time</v>
      </c>
      <c r="V4862" s="7">
        <f>Ecommerce_Sales[[#This Row],[Profit]]/Ecommerce_Sales[[#This Row],[Total_Price]]</f>
        <v>0.29864253393665158</v>
      </c>
      <c r="W4862" s="3">
        <v>66</v>
      </c>
      <c r="X4862" s="3"/>
    </row>
    <row r="4863" spans="1:24" x14ac:dyDescent="0.25">
      <c r="A4863" s="1" t="s">
        <v>11590</v>
      </c>
      <c r="B4863" s="1" t="s">
        <v>176</v>
      </c>
      <c r="C4863" s="1" t="s">
        <v>177</v>
      </c>
      <c r="D4863" s="1" t="s">
        <v>6101</v>
      </c>
      <c r="E4863" s="1" t="s">
        <v>1946</v>
      </c>
      <c r="F4863" s="2">
        <v>45499</v>
      </c>
      <c r="G4863" s="2">
        <v>45396</v>
      </c>
      <c r="H4863" s="2" t="str">
        <f>TEXT(Ecommerce_Sales[[#This Row],[Order_Date]],"mmmm")</f>
        <v>April</v>
      </c>
      <c r="I4863" s="2" t="str">
        <f>TEXT(Ecommerce_Sales[[#This Row],[Order_Date]],"yyyy")</f>
        <v>2024</v>
      </c>
      <c r="J4863" s="2" t="str">
        <f>TEXT(Ecommerce_Sales[[#This Row],[Order_Date]],"mmmm")</f>
        <v>April</v>
      </c>
      <c r="K4863" s="1" t="s">
        <v>1947</v>
      </c>
      <c r="L4863" s="1" t="s">
        <v>11591</v>
      </c>
      <c r="M4863" s="1" t="s">
        <v>2058</v>
      </c>
      <c r="N4863" s="1" t="s">
        <v>1950</v>
      </c>
      <c r="O4863" s="3">
        <v>246</v>
      </c>
      <c r="P4863">
        <v>5</v>
      </c>
      <c r="Q4863" s="3">
        <v>1232</v>
      </c>
      <c r="R4863" s="1" t="s">
        <v>2008</v>
      </c>
      <c r="S4863" s="3">
        <v>178</v>
      </c>
      <c r="T4863">
        <v>10</v>
      </c>
      <c r="U4863" t="str">
        <f>IF(Ecommerce_Sales[[#This Row],[Delivery_Time_Days]]&gt;7,"Delay",IF(Ecommerce_Sales[[#This Row],[Delivery_Time_Days]] = 0,"No delivery",IF(Ecommerce_Sales[[#This Row],[Delivery_Time_Days]]&lt;=7,"On-time")))</f>
        <v>Delay</v>
      </c>
      <c r="V4863" s="7">
        <f>Ecommerce_Sales[[#This Row],[Profit]]/Ecommerce_Sales[[#This Row],[Total_Price]]</f>
        <v>0.40016233766233766</v>
      </c>
      <c r="W4863" s="3">
        <v>493</v>
      </c>
      <c r="X4863" s="3"/>
    </row>
    <row r="4864" spans="1:24" x14ac:dyDescent="0.25">
      <c r="A4864" s="1" t="s">
        <v>11592</v>
      </c>
      <c r="B4864" s="1" t="s">
        <v>328</v>
      </c>
      <c r="C4864" s="1" t="s">
        <v>329</v>
      </c>
      <c r="D4864" s="1" t="s">
        <v>4596</v>
      </c>
      <c r="E4864" s="1" t="s">
        <v>1961</v>
      </c>
      <c r="F4864" s="2">
        <v>45578</v>
      </c>
      <c r="G4864" s="2">
        <v>45292</v>
      </c>
      <c r="H4864" s="2" t="str">
        <f>TEXT(Ecommerce_Sales[[#This Row],[Order_Date]],"mmmm")</f>
        <v>January</v>
      </c>
      <c r="I4864" s="2" t="str">
        <f>TEXT(Ecommerce_Sales[[#This Row],[Order_Date]],"yyyy")</f>
        <v>2024</v>
      </c>
      <c r="J4864" s="2" t="str">
        <f>TEXT(Ecommerce_Sales[[#This Row],[Order_Date]],"mmmm")</f>
        <v>January</v>
      </c>
      <c r="K4864" s="1" t="s">
        <v>1947</v>
      </c>
      <c r="L4864" s="1" t="s">
        <v>5132</v>
      </c>
      <c r="M4864" s="1" t="s">
        <v>2072</v>
      </c>
      <c r="N4864" s="1" t="s">
        <v>1950</v>
      </c>
      <c r="O4864" s="3">
        <v>159</v>
      </c>
      <c r="P4864">
        <v>1</v>
      </c>
      <c r="Q4864" s="3">
        <v>159</v>
      </c>
      <c r="R4864" s="1" t="s">
        <v>1951</v>
      </c>
      <c r="S4864" s="3">
        <v>8</v>
      </c>
      <c r="T4864">
        <v>8</v>
      </c>
      <c r="U4864" t="str">
        <f>IF(Ecommerce_Sales[[#This Row],[Delivery_Time_Days]]&gt;7,"Delay",IF(Ecommerce_Sales[[#This Row],[Delivery_Time_Days]] = 0,"No delivery",IF(Ecommerce_Sales[[#This Row],[Delivery_Time_Days]]&lt;=7,"On-time")))</f>
        <v>Delay</v>
      </c>
      <c r="V4864" s="7">
        <f>Ecommerce_Sales[[#This Row],[Profit]]/Ecommerce_Sales[[#This Row],[Total_Price]]</f>
        <v>0.39622641509433965</v>
      </c>
      <c r="W4864" s="3">
        <v>63</v>
      </c>
      <c r="X4864" s="3"/>
    </row>
    <row r="4865" spans="1:24" x14ac:dyDescent="0.25">
      <c r="A4865" s="1" t="s">
        <v>11593</v>
      </c>
      <c r="B4865" s="1" t="s">
        <v>495</v>
      </c>
      <c r="C4865" s="1" t="s">
        <v>496</v>
      </c>
      <c r="D4865" s="1" t="s">
        <v>2643</v>
      </c>
      <c r="E4865" s="1" t="s">
        <v>2005</v>
      </c>
      <c r="F4865" s="2">
        <v>45518</v>
      </c>
      <c r="G4865" s="2">
        <v>45304</v>
      </c>
      <c r="H4865" s="2" t="str">
        <f>TEXT(Ecommerce_Sales[[#This Row],[Order_Date]],"mmmm")</f>
        <v>January</v>
      </c>
      <c r="I4865" s="2" t="str">
        <f>TEXT(Ecommerce_Sales[[#This Row],[Order_Date]],"yyyy")</f>
        <v>2024</v>
      </c>
      <c r="J4865" s="2" t="str">
        <f>TEXT(Ecommerce_Sales[[#This Row],[Order_Date]],"mmmm")</f>
        <v>January</v>
      </c>
      <c r="K4865" s="1" t="s">
        <v>1947</v>
      </c>
      <c r="L4865" s="1" t="s">
        <v>8370</v>
      </c>
      <c r="M4865" s="1" t="s">
        <v>1988</v>
      </c>
      <c r="N4865" s="1" t="s">
        <v>1989</v>
      </c>
      <c r="O4865" s="3">
        <v>885</v>
      </c>
      <c r="P4865">
        <v>3</v>
      </c>
      <c r="Q4865" s="3">
        <v>2654</v>
      </c>
      <c r="R4865" s="1" t="s">
        <v>1958</v>
      </c>
      <c r="S4865" s="3">
        <v>199</v>
      </c>
      <c r="T4865">
        <v>7</v>
      </c>
      <c r="U4865" t="str">
        <f>IF(Ecommerce_Sales[[#This Row],[Delivery_Time_Days]]&gt;7,"Delay",IF(Ecommerce_Sales[[#This Row],[Delivery_Time_Days]] = 0,"No delivery",IF(Ecommerce_Sales[[#This Row],[Delivery_Time_Days]]&lt;=7,"On-time")))</f>
        <v>On-time</v>
      </c>
      <c r="V4865" s="7">
        <f>Ecommerce_Sales[[#This Row],[Profit]]/Ecommerce_Sales[[#This Row],[Total_Price]]</f>
        <v>0.25018839487565936</v>
      </c>
      <c r="W4865" s="3">
        <v>664</v>
      </c>
      <c r="X4865" s="3"/>
    </row>
    <row r="4866" spans="1:24" x14ac:dyDescent="0.25">
      <c r="A4866" s="1" t="s">
        <v>11594</v>
      </c>
      <c r="B4866" s="1" t="s">
        <v>1306</v>
      </c>
      <c r="C4866" s="1" t="s">
        <v>1307</v>
      </c>
      <c r="D4866" s="1" t="s">
        <v>3169</v>
      </c>
      <c r="E4866" s="1" t="s">
        <v>1946</v>
      </c>
      <c r="F4866" s="2">
        <v>44993</v>
      </c>
      <c r="G4866" s="2">
        <v>45001</v>
      </c>
      <c r="H4866" s="2" t="str">
        <f>TEXT(Ecommerce_Sales[[#This Row],[Order_Date]],"mmmm")</f>
        <v>March</v>
      </c>
      <c r="I4866" s="2" t="str">
        <f>TEXT(Ecommerce_Sales[[#This Row],[Order_Date]],"yyyy")</f>
        <v>2023</v>
      </c>
      <c r="J4866" s="2" t="str">
        <f>TEXT(Ecommerce_Sales[[#This Row],[Order_Date]],"mmmm")</f>
        <v>March</v>
      </c>
      <c r="K4866" s="1" t="s">
        <v>1947</v>
      </c>
      <c r="L4866" s="1" t="s">
        <v>11595</v>
      </c>
      <c r="M4866" s="1" t="s">
        <v>1972</v>
      </c>
      <c r="N4866" s="1" t="s">
        <v>1973</v>
      </c>
      <c r="O4866" s="3">
        <v>547</v>
      </c>
      <c r="P4866">
        <v>4</v>
      </c>
      <c r="Q4866" s="3">
        <v>2188</v>
      </c>
      <c r="R4866" s="1" t="s">
        <v>1958</v>
      </c>
      <c r="S4866" s="3">
        <v>237</v>
      </c>
      <c r="T4866">
        <v>7</v>
      </c>
      <c r="U4866" t="str">
        <f>IF(Ecommerce_Sales[[#This Row],[Delivery_Time_Days]]&gt;7,"Delay",IF(Ecommerce_Sales[[#This Row],[Delivery_Time_Days]] = 0,"No delivery",IF(Ecommerce_Sales[[#This Row],[Delivery_Time_Days]]&lt;=7,"On-time")))</f>
        <v>On-time</v>
      </c>
      <c r="V4866" s="7">
        <f>Ecommerce_Sales[[#This Row],[Profit]]/Ecommerce_Sales[[#This Row],[Total_Price]]</f>
        <v>0.29981718464351004</v>
      </c>
      <c r="W4866" s="3">
        <v>656</v>
      </c>
      <c r="X4866" s="3"/>
    </row>
    <row r="4867" spans="1:24" x14ac:dyDescent="0.25">
      <c r="A4867" s="1" t="s">
        <v>11596</v>
      </c>
      <c r="B4867" s="1" t="s">
        <v>662</v>
      </c>
      <c r="C4867" s="1" t="s">
        <v>663</v>
      </c>
      <c r="D4867" s="1" t="s">
        <v>6319</v>
      </c>
      <c r="E4867" s="1" t="s">
        <v>1946</v>
      </c>
      <c r="F4867" s="2">
        <v>44979</v>
      </c>
      <c r="G4867" s="2">
        <v>45388</v>
      </c>
      <c r="H4867" s="2" t="str">
        <f>TEXT(Ecommerce_Sales[[#This Row],[Order_Date]],"mmmm")</f>
        <v>April</v>
      </c>
      <c r="I4867" s="2" t="str">
        <f>TEXT(Ecommerce_Sales[[#This Row],[Order_Date]],"yyyy")</f>
        <v>2024</v>
      </c>
      <c r="J4867" s="2" t="str">
        <f>TEXT(Ecommerce_Sales[[#This Row],[Order_Date]],"mmmm")</f>
        <v>April</v>
      </c>
      <c r="K4867" s="1" t="s">
        <v>1947</v>
      </c>
      <c r="L4867" s="1" t="s">
        <v>6079</v>
      </c>
      <c r="M4867" s="1" t="s">
        <v>1998</v>
      </c>
      <c r="N4867" s="1" t="s">
        <v>1973</v>
      </c>
      <c r="O4867" s="3">
        <v>874</v>
      </c>
      <c r="P4867">
        <v>5</v>
      </c>
      <c r="Q4867" s="3">
        <v>4368</v>
      </c>
      <c r="R4867" s="1" t="s">
        <v>1951</v>
      </c>
      <c r="S4867" s="3">
        <v>525</v>
      </c>
      <c r="T4867">
        <v>7</v>
      </c>
      <c r="U4867" t="str">
        <f>IF(Ecommerce_Sales[[#This Row],[Delivery_Time_Days]]&gt;7,"Delay",IF(Ecommerce_Sales[[#This Row],[Delivery_Time_Days]] = 0,"No delivery",IF(Ecommerce_Sales[[#This Row],[Delivery_Time_Days]]&lt;=7,"On-time")))</f>
        <v>On-time</v>
      </c>
      <c r="V4867" s="7">
        <f>Ecommerce_Sales[[#This Row],[Profit]]/Ecommerce_Sales[[#This Row],[Total_Price]]</f>
        <v>0.2999084249084249</v>
      </c>
      <c r="W4867" s="3">
        <v>1310</v>
      </c>
      <c r="X4867" s="3"/>
    </row>
    <row r="4868" spans="1:24" x14ac:dyDescent="0.25">
      <c r="A4868" s="1" t="s">
        <v>11597</v>
      </c>
      <c r="B4868" s="1" t="s">
        <v>815</v>
      </c>
      <c r="C4868" s="1" t="s">
        <v>816</v>
      </c>
      <c r="D4868" s="1" t="s">
        <v>3716</v>
      </c>
      <c r="E4868" s="1" t="s">
        <v>1954</v>
      </c>
      <c r="F4868" s="2">
        <v>45092</v>
      </c>
      <c r="G4868" s="2">
        <v>45191</v>
      </c>
      <c r="H4868" s="2" t="str">
        <f>TEXT(Ecommerce_Sales[[#This Row],[Order_Date]],"mmmm")</f>
        <v>September</v>
      </c>
      <c r="I4868" s="2" t="str">
        <f>TEXT(Ecommerce_Sales[[#This Row],[Order_Date]],"yyyy")</f>
        <v>2023</v>
      </c>
      <c r="J4868" s="2" t="str">
        <f>TEXT(Ecommerce_Sales[[#This Row],[Order_Date]],"mmmm")</f>
        <v>September</v>
      </c>
      <c r="K4868" s="1" t="s">
        <v>1947</v>
      </c>
      <c r="L4868" s="1" t="s">
        <v>10755</v>
      </c>
      <c r="M4868" s="1" t="s">
        <v>1963</v>
      </c>
      <c r="N4868" s="1" t="s">
        <v>1957</v>
      </c>
      <c r="O4868" s="3">
        <v>390</v>
      </c>
      <c r="P4868">
        <v>2</v>
      </c>
      <c r="Q4868" s="3">
        <v>780</v>
      </c>
      <c r="R4868" s="1" t="s">
        <v>1951</v>
      </c>
      <c r="S4868" s="3">
        <v>71</v>
      </c>
      <c r="T4868">
        <v>6</v>
      </c>
      <c r="U4868" t="str">
        <f>IF(Ecommerce_Sales[[#This Row],[Delivery_Time_Days]]&gt;7,"Delay",IF(Ecommerce_Sales[[#This Row],[Delivery_Time_Days]] = 0,"No delivery",IF(Ecommerce_Sales[[#This Row],[Delivery_Time_Days]]&lt;=7,"On-time")))</f>
        <v>On-time</v>
      </c>
      <c r="V4868" s="7">
        <f>Ecommerce_Sales[[#This Row],[Profit]]/Ecommerce_Sales[[#This Row],[Total_Price]]</f>
        <v>0.15</v>
      </c>
      <c r="W4868" s="3">
        <v>117</v>
      </c>
      <c r="X4868" s="3"/>
    </row>
    <row r="4869" spans="1:24" x14ac:dyDescent="0.25">
      <c r="A4869" s="1" t="s">
        <v>11598</v>
      </c>
      <c r="B4869" s="1" t="s">
        <v>1435</v>
      </c>
      <c r="C4869" s="1" t="s">
        <v>1436</v>
      </c>
      <c r="D4869" s="1" t="s">
        <v>3971</v>
      </c>
      <c r="E4869" s="1" t="s">
        <v>1946</v>
      </c>
      <c r="F4869" s="2">
        <v>45581</v>
      </c>
      <c r="G4869" s="2">
        <v>45108</v>
      </c>
      <c r="H4869" s="2" t="str">
        <f>TEXT(Ecommerce_Sales[[#This Row],[Order_Date]],"mmmm")</f>
        <v>July</v>
      </c>
      <c r="I4869" s="2" t="str">
        <f>TEXT(Ecommerce_Sales[[#This Row],[Order_Date]],"yyyy")</f>
        <v>2023</v>
      </c>
      <c r="J4869" s="2" t="str">
        <f>TEXT(Ecommerce_Sales[[#This Row],[Order_Date]],"mmmm")</f>
        <v>July</v>
      </c>
      <c r="K4869" s="1" t="s">
        <v>1986</v>
      </c>
      <c r="L4869" s="1" t="s">
        <v>9698</v>
      </c>
      <c r="M4869" s="1" t="s">
        <v>1977</v>
      </c>
      <c r="N4869" s="1" t="s">
        <v>1978</v>
      </c>
      <c r="O4869" s="3">
        <v>93</v>
      </c>
      <c r="P4869">
        <v>2</v>
      </c>
      <c r="Q4869" s="3">
        <v>187</v>
      </c>
      <c r="R4869" s="1" t="s">
        <v>1958</v>
      </c>
      <c r="S4869" s="3">
        <v>15</v>
      </c>
      <c r="U4869" t="str">
        <f>IF(Ecommerce_Sales[[#This Row],[Delivery_Time_Days]]&gt;7,"Delay",IF(Ecommerce_Sales[[#This Row],[Delivery_Time_Days]] = 0,"No delivery",IF(Ecommerce_Sales[[#This Row],[Delivery_Time_Days]]&lt;=7,"On-time")))</f>
        <v>No delivery</v>
      </c>
      <c r="V4869" s="7">
        <f>Ecommerce_Sales[[#This Row],[Profit]]/Ecommerce_Sales[[#This Row],[Total_Price]]</f>
        <v>0.34759358288770054</v>
      </c>
      <c r="W4869" s="3">
        <v>65</v>
      </c>
      <c r="X4869" s="3"/>
    </row>
    <row r="4870" spans="1:24" x14ac:dyDescent="0.25">
      <c r="A4870" s="1" t="s">
        <v>11599</v>
      </c>
      <c r="B4870" s="1" t="s">
        <v>641</v>
      </c>
      <c r="C4870" s="1" t="s">
        <v>642</v>
      </c>
      <c r="D4870" s="1" t="s">
        <v>2087</v>
      </c>
      <c r="E4870" s="1" t="s">
        <v>1961</v>
      </c>
      <c r="F4870" s="2">
        <v>45353</v>
      </c>
      <c r="G4870" s="2">
        <v>45346</v>
      </c>
      <c r="H4870" s="2" t="str">
        <f>TEXT(Ecommerce_Sales[[#This Row],[Order_Date]],"mmmm")</f>
        <v>February</v>
      </c>
      <c r="I4870" s="2" t="str">
        <f>TEXT(Ecommerce_Sales[[#This Row],[Order_Date]],"yyyy")</f>
        <v>2024</v>
      </c>
      <c r="J4870" s="2" t="str">
        <f>TEXT(Ecommerce_Sales[[#This Row],[Order_Date]],"mmmm")</f>
        <v>February</v>
      </c>
      <c r="K4870" s="1" t="s">
        <v>1947</v>
      </c>
      <c r="L4870" s="1" t="s">
        <v>11600</v>
      </c>
      <c r="M4870" s="1" t="s">
        <v>2043</v>
      </c>
      <c r="N4870" s="1" t="s">
        <v>1989</v>
      </c>
      <c r="O4870" s="3">
        <v>346</v>
      </c>
      <c r="P4870">
        <v>4</v>
      </c>
      <c r="Q4870" s="3">
        <v>1382</v>
      </c>
      <c r="R4870" s="1" t="s">
        <v>1958</v>
      </c>
      <c r="S4870" s="3">
        <v>137</v>
      </c>
      <c r="T4870">
        <v>2</v>
      </c>
      <c r="U4870" t="str">
        <f>IF(Ecommerce_Sales[[#This Row],[Delivery_Time_Days]]&gt;7,"Delay",IF(Ecommerce_Sales[[#This Row],[Delivery_Time_Days]] = 0,"No delivery",IF(Ecommerce_Sales[[#This Row],[Delivery_Time_Days]]&lt;=7,"On-time")))</f>
        <v>On-time</v>
      </c>
      <c r="V4870" s="7">
        <f>Ecommerce_Sales[[#This Row],[Profit]]/Ecommerce_Sales[[#This Row],[Total_Price]]</f>
        <v>0.2503617945007236</v>
      </c>
      <c r="W4870" s="3">
        <v>346</v>
      </c>
      <c r="X4870" s="3"/>
    </row>
    <row r="4871" spans="1:24" x14ac:dyDescent="0.25">
      <c r="A4871" s="1" t="s">
        <v>11601</v>
      </c>
      <c r="B4871" s="1" t="s">
        <v>1171</v>
      </c>
      <c r="C4871" s="1" t="s">
        <v>1172</v>
      </c>
      <c r="D4871" s="1" t="s">
        <v>2843</v>
      </c>
      <c r="E4871" s="1" t="s">
        <v>1961</v>
      </c>
      <c r="F4871" s="2">
        <v>45214</v>
      </c>
      <c r="G4871" s="2">
        <v>45052</v>
      </c>
      <c r="H4871" s="2" t="str">
        <f>TEXT(Ecommerce_Sales[[#This Row],[Order_Date]],"mmmm")</f>
        <v>May</v>
      </c>
      <c r="I4871" s="2" t="str">
        <f>TEXT(Ecommerce_Sales[[#This Row],[Order_Date]],"yyyy")</f>
        <v>2023</v>
      </c>
      <c r="J4871" s="2" t="str">
        <f>TEXT(Ecommerce_Sales[[#This Row],[Order_Date]],"mmmm")</f>
        <v>May</v>
      </c>
      <c r="K4871" s="1" t="s">
        <v>1986</v>
      </c>
      <c r="L4871" s="1" t="s">
        <v>11602</v>
      </c>
      <c r="M4871" s="1" t="s">
        <v>2007</v>
      </c>
      <c r="N4871" s="1" t="s">
        <v>1973</v>
      </c>
      <c r="O4871" s="3">
        <v>247</v>
      </c>
      <c r="P4871">
        <v>2</v>
      </c>
      <c r="Q4871" s="3">
        <v>495</v>
      </c>
      <c r="R4871" s="1" t="s">
        <v>2008</v>
      </c>
      <c r="S4871" s="3">
        <v>37</v>
      </c>
      <c r="U4871" t="str">
        <f>IF(Ecommerce_Sales[[#This Row],[Delivery_Time_Days]]&gt;7,"Delay",IF(Ecommerce_Sales[[#This Row],[Delivery_Time_Days]] = 0,"No delivery",IF(Ecommerce_Sales[[#This Row],[Delivery_Time_Days]]&lt;=7,"On-time")))</f>
        <v>No delivery</v>
      </c>
      <c r="V4871" s="7">
        <f>Ecommerce_Sales[[#This Row],[Profit]]/Ecommerce_Sales[[#This Row],[Total_Price]]</f>
        <v>0.29898989898989897</v>
      </c>
      <c r="W4871" s="3">
        <v>148</v>
      </c>
      <c r="X4871" s="3"/>
    </row>
    <row r="4872" spans="1:24" x14ac:dyDescent="0.25">
      <c r="A4872" s="1" t="s">
        <v>11603</v>
      </c>
      <c r="B4872" s="1" t="s">
        <v>280</v>
      </c>
      <c r="C4872" s="1" t="s">
        <v>281</v>
      </c>
      <c r="D4872" s="1" t="s">
        <v>2126</v>
      </c>
      <c r="E4872" s="1" t="s">
        <v>1966</v>
      </c>
      <c r="F4872" s="2">
        <v>45208</v>
      </c>
      <c r="G4872" s="2">
        <v>45577</v>
      </c>
      <c r="H4872" s="2" t="str">
        <f>TEXT(Ecommerce_Sales[[#This Row],[Order_Date]],"mmmm")</f>
        <v>October</v>
      </c>
      <c r="I4872" s="2" t="str">
        <f>TEXT(Ecommerce_Sales[[#This Row],[Order_Date]],"yyyy")</f>
        <v>2024</v>
      </c>
      <c r="J4872" s="2" t="str">
        <f>TEXT(Ecommerce_Sales[[#This Row],[Order_Date]],"mmmm")</f>
        <v>October</v>
      </c>
      <c r="K4872" s="1" t="s">
        <v>1947</v>
      </c>
      <c r="L4872" s="1" t="s">
        <v>8588</v>
      </c>
      <c r="M4872" s="1" t="s">
        <v>2247</v>
      </c>
      <c r="N4872" s="1" t="s">
        <v>1957</v>
      </c>
      <c r="O4872" s="3">
        <v>571</v>
      </c>
      <c r="P4872">
        <v>3</v>
      </c>
      <c r="Q4872" s="3">
        <v>1714</v>
      </c>
      <c r="R4872" s="1" t="s">
        <v>1958</v>
      </c>
      <c r="S4872" s="3">
        <v>171</v>
      </c>
      <c r="T4872">
        <v>3</v>
      </c>
      <c r="U4872" t="str">
        <f>IF(Ecommerce_Sales[[#This Row],[Delivery_Time_Days]]&gt;7,"Delay",IF(Ecommerce_Sales[[#This Row],[Delivery_Time_Days]] = 0,"No delivery",IF(Ecommerce_Sales[[#This Row],[Delivery_Time_Days]]&lt;=7,"On-time")))</f>
        <v>On-time</v>
      </c>
      <c r="V4872" s="7">
        <f>Ecommerce_Sales[[#This Row],[Profit]]/Ecommerce_Sales[[#This Row],[Total_Price]]</f>
        <v>0.1499416569428238</v>
      </c>
      <c r="W4872" s="3">
        <v>257</v>
      </c>
      <c r="X4872" s="3"/>
    </row>
    <row r="4873" spans="1:24" x14ac:dyDescent="0.25">
      <c r="A4873" s="1" t="s">
        <v>11604</v>
      </c>
      <c r="B4873" s="1" t="s">
        <v>802</v>
      </c>
      <c r="C4873" s="1" t="s">
        <v>803</v>
      </c>
      <c r="D4873" s="1" t="s">
        <v>3552</v>
      </c>
      <c r="E4873" s="1" t="s">
        <v>1966</v>
      </c>
      <c r="F4873" s="2">
        <v>44960</v>
      </c>
      <c r="G4873" s="2">
        <v>45013</v>
      </c>
      <c r="H4873" s="2" t="str">
        <f>TEXT(Ecommerce_Sales[[#This Row],[Order_Date]],"mmmm")</f>
        <v>March</v>
      </c>
      <c r="I4873" s="2" t="str">
        <f>TEXT(Ecommerce_Sales[[#This Row],[Order_Date]],"yyyy")</f>
        <v>2023</v>
      </c>
      <c r="J4873" s="2" t="str">
        <f>TEXT(Ecommerce_Sales[[#This Row],[Order_Date]],"mmmm")</f>
        <v>March</v>
      </c>
      <c r="K4873" s="1" t="s">
        <v>1947</v>
      </c>
      <c r="L4873" s="1" t="s">
        <v>4617</v>
      </c>
      <c r="M4873" s="1" t="s">
        <v>1956</v>
      </c>
      <c r="N4873" s="1" t="s">
        <v>1957</v>
      </c>
      <c r="O4873" s="3">
        <v>484</v>
      </c>
      <c r="P4873">
        <v>5</v>
      </c>
      <c r="Q4873" s="3">
        <v>2422</v>
      </c>
      <c r="R4873" s="1" t="s">
        <v>1951</v>
      </c>
      <c r="S4873" s="3">
        <v>131</v>
      </c>
      <c r="T4873">
        <v>8</v>
      </c>
      <c r="U4873" t="str">
        <f>IF(Ecommerce_Sales[[#This Row],[Delivery_Time_Days]]&gt;7,"Delay",IF(Ecommerce_Sales[[#This Row],[Delivery_Time_Days]] = 0,"No delivery",IF(Ecommerce_Sales[[#This Row],[Delivery_Time_Days]]&lt;=7,"On-time")))</f>
        <v>Delay</v>
      </c>
      <c r="V4873" s="7">
        <f>Ecommerce_Sales[[#This Row],[Profit]]/Ecommerce_Sales[[#This Row],[Total_Price]]</f>
        <v>0.14987613542526837</v>
      </c>
      <c r="W4873" s="3">
        <v>363</v>
      </c>
      <c r="X4873" s="3"/>
    </row>
    <row r="4874" spans="1:24" x14ac:dyDescent="0.25">
      <c r="A4874" s="1" t="s">
        <v>11605</v>
      </c>
      <c r="B4874" s="1" t="s">
        <v>124</v>
      </c>
      <c r="C4874" s="1" t="s">
        <v>125</v>
      </c>
      <c r="D4874" s="1" t="s">
        <v>2702</v>
      </c>
      <c r="E4874" s="1" t="s">
        <v>1954</v>
      </c>
      <c r="F4874" s="2">
        <v>44985</v>
      </c>
      <c r="G4874" s="2">
        <v>45064</v>
      </c>
      <c r="H4874" s="2" t="str">
        <f>TEXT(Ecommerce_Sales[[#This Row],[Order_Date]],"mmmm")</f>
        <v>May</v>
      </c>
      <c r="I4874" s="2" t="str">
        <f>TEXT(Ecommerce_Sales[[#This Row],[Order_Date]],"yyyy")</f>
        <v>2023</v>
      </c>
      <c r="J4874" s="2" t="str">
        <f>TEXT(Ecommerce_Sales[[#This Row],[Order_Date]],"mmmm")</f>
        <v>May</v>
      </c>
      <c r="K4874" s="1" t="s">
        <v>1947</v>
      </c>
      <c r="L4874" s="1" t="s">
        <v>7683</v>
      </c>
      <c r="M4874" s="1" t="s">
        <v>2047</v>
      </c>
      <c r="N4874" s="1" t="s">
        <v>1989</v>
      </c>
      <c r="O4874" s="3">
        <v>476</v>
      </c>
      <c r="P4874">
        <v>3</v>
      </c>
      <c r="Q4874" s="3">
        <v>1429</v>
      </c>
      <c r="R4874" s="1" t="s">
        <v>2012</v>
      </c>
      <c r="S4874" s="3">
        <v>99</v>
      </c>
      <c r="T4874">
        <v>10</v>
      </c>
      <c r="U4874" t="str">
        <f>IF(Ecommerce_Sales[[#This Row],[Delivery_Time_Days]]&gt;7,"Delay",IF(Ecommerce_Sales[[#This Row],[Delivery_Time_Days]] = 0,"No delivery",IF(Ecommerce_Sales[[#This Row],[Delivery_Time_Days]]&lt;=7,"On-time")))</f>
        <v>Delay</v>
      </c>
      <c r="V4874" s="7">
        <f>Ecommerce_Sales[[#This Row],[Profit]]/Ecommerce_Sales[[#This Row],[Total_Price]]</f>
        <v>0.24982505248425471</v>
      </c>
      <c r="W4874" s="3">
        <v>357</v>
      </c>
      <c r="X4874" s="3"/>
    </row>
    <row r="4875" spans="1:24" x14ac:dyDescent="0.25">
      <c r="A4875" s="1" t="s">
        <v>11606</v>
      </c>
      <c r="B4875" s="1" t="s">
        <v>1445</v>
      </c>
      <c r="C4875" s="1" t="s">
        <v>1446</v>
      </c>
      <c r="D4875" s="1" t="s">
        <v>5179</v>
      </c>
      <c r="E4875" s="1" t="s">
        <v>2005</v>
      </c>
      <c r="F4875" s="2">
        <v>45471</v>
      </c>
      <c r="G4875" s="2">
        <v>45220</v>
      </c>
      <c r="H4875" s="2" t="str">
        <f>TEXT(Ecommerce_Sales[[#This Row],[Order_Date]],"mmmm")</f>
        <v>October</v>
      </c>
      <c r="I4875" s="2" t="str">
        <f>TEXT(Ecommerce_Sales[[#This Row],[Order_Date]],"yyyy")</f>
        <v>2023</v>
      </c>
      <c r="J4875" s="2" t="str">
        <f>TEXT(Ecommerce_Sales[[#This Row],[Order_Date]],"mmmm")</f>
        <v>October</v>
      </c>
      <c r="K4875" s="1" t="s">
        <v>1947</v>
      </c>
      <c r="L4875" s="1" t="s">
        <v>11607</v>
      </c>
      <c r="M4875" s="1" t="s">
        <v>1949</v>
      </c>
      <c r="N4875" s="1" t="s">
        <v>1950</v>
      </c>
      <c r="O4875" s="3">
        <v>215</v>
      </c>
      <c r="P4875">
        <v>2</v>
      </c>
      <c r="Q4875" s="3">
        <v>429</v>
      </c>
      <c r="R4875" s="1" t="s">
        <v>2008</v>
      </c>
      <c r="S4875" s="3">
        <v>61</v>
      </c>
      <c r="T4875">
        <v>7</v>
      </c>
      <c r="U4875" t="str">
        <f>IF(Ecommerce_Sales[[#This Row],[Delivery_Time_Days]]&gt;7,"Delay",IF(Ecommerce_Sales[[#This Row],[Delivery_Time_Days]] = 0,"No delivery",IF(Ecommerce_Sales[[#This Row],[Delivery_Time_Days]]&lt;=7,"On-time")))</f>
        <v>On-time</v>
      </c>
      <c r="V4875" s="7">
        <f>Ecommerce_Sales[[#This Row],[Profit]]/Ecommerce_Sales[[#This Row],[Total_Price]]</f>
        <v>0.40093240093240096</v>
      </c>
      <c r="W4875" s="3">
        <v>172</v>
      </c>
      <c r="X4875" s="3"/>
    </row>
    <row r="4876" spans="1:24" x14ac:dyDescent="0.25">
      <c r="A4876" s="1" t="s">
        <v>11608</v>
      </c>
      <c r="B4876" s="1" t="s">
        <v>1377</v>
      </c>
      <c r="C4876" s="1" t="s">
        <v>1378</v>
      </c>
      <c r="D4876" s="1" t="s">
        <v>7154</v>
      </c>
      <c r="E4876" s="1" t="s">
        <v>1966</v>
      </c>
      <c r="F4876" s="2">
        <v>45292</v>
      </c>
      <c r="G4876" s="2">
        <v>45489</v>
      </c>
      <c r="H4876" s="2" t="str">
        <f>TEXT(Ecommerce_Sales[[#This Row],[Order_Date]],"mmmm")</f>
        <v>July</v>
      </c>
      <c r="I4876" s="2" t="str">
        <f>TEXT(Ecommerce_Sales[[#This Row],[Order_Date]],"yyyy")</f>
        <v>2024</v>
      </c>
      <c r="J4876" s="2" t="str">
        <f>TEXT(Ecommerce_Sales[[#This Row],[Order_Date]],"mmmm")</f>
        <v>July</v>
      </c>
      <c r="K4876" s="1" t="s">
        <v>1947</v>
      </c>
      <c r="L4876" s="1" t="s">
        <v>11609</v>
      </c>
      <c r="M4876" s="1" t="s">
        <v>1968</v>
      </c>
      <c r="N4876" s="1" t="s">
        <v>1957</v>
      </c>
      <c r="O4876" s="3">
        <v>959</v>
      </c>
      <c r="P4876">
        <v>3</v>
      </c>
      <c r="Q4876" s="3">
        <v>2878</v>
      </c>
      <c r="R4876" s="1" t="s">
        <v>1958</v>
      </c>
      <c r="S4876" s="3">
        <v>147</v>
      </c>
      <c r="T4876">
        <v>9</v>
      </c>
      <c r="U4876" t="str">
        <f>IF(Ecommerce_Sales[[#This Row],[Delivery_Time_Days]]&gt;7,"Delay",IF(Ecommerce_Sales[[#This Row],[Delivery_Time_Days]] = 0,"No delivery",IF(Ecommerce_Sales[[#This Row],[Delivery_Time_Days]]&lt;=7,"On-time")))</f>
        <v>Delay</v>
      </c>
      <c r="V4876" s="7">
        <f>Ecommerce_Sales[[#This Row],[Profit]]/Ecommerce_Sales[[#This Row],[Total_Price]]</f>
        <v>0.15010423905489922</v>
      </c>
      <c r="W4876" s="3">
        <v>432</v>
      </c>
      <c r="X4876" s="3"/>
    </row>
    <row r="4877" spans="1:24" x14ac:dyDescent="0.25">
      <c r="A4877" s="1" t="s">
        <v>11610</v>
      </c>
      <c r="B4877" s="1" t="s">
        <v>1751</v>
      </c>
      <c r="C4877" s="1" t="s">
        <v>1752</v>
      </c>
      <c r="D4877" s="1" t="s">
        <v>4710</v>
      </c>
      <c r="E4877" s="1" t="s">
        <v>1954</v>
      </c>
      <c r="F4877" s="2">
        <v>45103</v>
      </c>
      <c r="G4877" s="2">
        <v>44939</v>
      </c>
      <c r="H4877" s="2" t="str">
        <f>TEXT(Ecommerce_Sales[[#This Row],[Order_Date]],"mmmm")</f>
        <v>January</v>
      </c>
      <c r="I4877" s="2" t="str">
        <f>TEXT(Ecommerce_Sales[[#This Row],[Order_Date]],"yyyy")</f>
        <v>2023</v>
      </c>
      <c r="J4877" s="2" t="str">
        <f>TEXT(Ecommerce_Sales[[#This Row],[Order_Date]],"mmmm")</f>
        <v>January</v>
      </c>
      <c r="K4877" s="1" t="s">
        <v>1986</v>
      </c>
      <c r="L4877" s="1" t="s">
        <v>3626</v>
      </c>
      <c r="M4877" s="1" t="s">
        <v>2104</v>
      </c>
      <c r="N4877" s="1" t="s">
        <v>1978</v>
      </c>
      <c r="O4877" s="3">
        <v>603</v>
      </c>
      <c r="P4877">
        <v>2</v>
      </c>
      <c r="Q4877" s="3">
        <v>1206</v>
      </c>
      <c r="R4877" s="1" t="s">
        <v>2012</v>
      </c>
      <c r="S4877" s="3">
        <v>177</v>
      </c>
      <c r="U4877" t="str">
        <f>IF(Ecommerce_Sales[[#This Row],[Delivery_Time_Days]]&gt;7,"Delay",IF(Ecommerce_Sales[[#This Row],[Delivery_Time_Days]] = 0,"No delivery",IF(Ecommerce_Sales[[#This Row],[Delivery_Time_Days]]&lt;=7,"On-time")))</f>
        <v>No delivery</v>
      </c>
      <c r="V4877" s="7">
        <f>Ecommerce_Sales[[#This Row],[Profit]]/Ecommerce_Sales[[#This Row],[Total_Price]]</f>
        <v>0.34991708126036486</v>
      </c>
      <c r="W4877" s="3">
        <v>422</v>
      </c>
      <c r="X4877" s="3"/>
    </row>
    <row r="4878" spans="1:24" x14ac:dyDescent="0.25">
      <c r="A4878" s="1" t="s">
        <v>11611</v>
      </c>
      <c r="B4878" s="1" t="s">
        <v>1281</v>
      </c>
      <c r="C4878" s="1" t="s">
        <v>1282</v>
      </c>
      <c r="D4878" s="1" t="s">
        <v>3313</v>
      </c>
      <c r="E4878" s="1" t="s">
        <v>1954</v>
      </c>
      <c r="F4878" s="2">
        <v>45262</v>
      </c>
      <c r="G4878" s="2">
        <v>45473</v>
      </c>
      <c r="H4878" s="2" t="str">
        <f>TEXT(Ecommerce_Sales[[#This Row],[Order_Date]],"mmmm")</f>
        <v>June</v>
      </c>
      <c r="I4878" s="2" t="str">
        <f>TEXT(Ecommerce_Sales[[#This Row],[Order_Date]],"yyyy")</f>
        <v>2024</v>
      </c>
      <c r="J4878" s="2" t="str">
        <f>TEXT(Ecommerce_Sales[[#This Row],[Order_Date]],"mmmm")</f>
        <v>June</v>
      </c>
      <c r="K4878" s="1" t="s">
        <v>1947</v>
      </c>
      <c r="L4878" s="1" t="s">
        <v>9738</v>
      </c>
      <c r="M4878" s="1" t="s">
        <v>2043</v>
      </c>
      <c r="N4878" s="1" t="s">
        <v>1989</v>
      </c>
      <c r="O4878" s="3">
        <v>1159</v>
      </c>
      <c r="P4878">
        <v>1</v>
      </c>
      <c r="Q4878" s="3">
        <v>1159</v>
      </c>
      <c r="R4878" s="1" t="s">
        <v>1958</v>
      </c>
      <c r="S4878" s="3">
        <v>62</v>
      </c>
      <c r="T4878">
        <v>7</v>
      </c>
      <c r="U4878" t="str">
        <f>IF(Ecommerce_Sales[[#This Row],[Delivery_Time_Days]]&gt;7,"Delay",IF(Ecommerce_Sales[[#This Row],[Delivery_Time_Days]] = 0,"No delivery",IF(Ecommerce_Sales[[#This Row],[Delivery_Time_Days]]&lt;=7,"On-time")))</f>
        <v>On-time</v>
      </c>
      <c r="V4878" s="7">
        <f>Ecommerce_Sales[[#This Row],[Profit]]/Ecommerce_Sales[[#This Row],[Total_Price]]</f>
        <v>0.25021570319240727</v>
      </c>
      <c r="W4878" s="3">
        <v>290</v>
      </c>
      <c r="X4878" s="3"/>
    </row>
    <row r="4879" spans="1:24" x14ac:dyDescent="0.25">
      <c r="A4879" s="1" t="s">
        <v>11612</v>
      </c>
      <c r="B4879" s="1" t="s">
        <v>888</v>
      </c>
      <c r="C4879" s="1" t="s">
        <v>889</v>
      </c>
      <c r="D4879" s="1" t="s">
        <v>5208</v>
      </c>
      <c r="E4879" s="1" t="s">
        <v>1966</v>
      </c>
      <c r="F4879" s="2">
        <v>44996</v>
      </c>
      <c r="G4879" s="2">
        <v>45018</v>
      </c>
      <c r="H4879" s="2" t="str">
        <f>TEXT(Ecommerce_Sales[[#This Row],[Order_Date]],"mmmm")</f>
        <v>April</v>
      </c>
      <c r="I4879" s="2" t="str">
        <f>TEXT(Ecommerce_Sales[[#This Row],[Order_Date]],"yyyy")</f>
        <v>2023</v>
      </c>
      <c r="J4879" s="2" t="str">
        <f>TEXT(Ecommerce_Sales[[#This Row],[Order_Date]],"mmmm")</f>
        <v>April</v>
      </c>
      <c r="K4879" s="1" t="s">
        <v>1947</v>
      </c>
      <c r="L4879" s="1" t="s">
        <v>11613</v>
      </c>
      <c r="M4879" s="1" t="s">
        <v>1972</v>
      </c>
      <c r="N4879" s="1" t="s">
        <v>1973</v>
      </c>
      <c r="O4879" s="3">
        <v>843</v>
      </c>
      <c r="P4879">
        <v>5</v>
      </c>
      <c r="Q4879" s="3">
        <v>4216</v>
      </c>
      <c r="R4879" s="1" t="s">
        <v>1958</v>
      </c>
      <c r="S4879" s="3">
        <v>434</v>
      </c>
      <c r="T4879">
        <v>9</v>
      </c>
      <c r="U4879" t="str">
        <f>IF(Ecommerce_Sales[[#This Row],[Delivery_Time_Days]]&gt;7,"Delay",IF(Ecommerce_Sales[[#This Row],[Delivery_Time_Days]] = 0,"No delivery",IF(Ecommerce_Sales[[#This Row],[Delivery_Time_Days]]&lt;=7,"On-time")))</f>
        <v>Delay</v>
      </c>
      <c r="V4879" s="7">
        <f>Ecommerce_Sales[[#This Row],[Profit]]/Ecommerce_Sales[[#This Row],[Total_Price]]</f>
        <v>0.30004743833017078</v>
      </c>
      <c r="W4879" s="3">
        <v>1265</v>
      </c>
      <c r="X4879" s="3"/>
    </row>
    <row r="4880" spans="1:24" x14ac:dyDescent="0.25">
      <c r="A4880" s="1" t="s">
        <v>11614</v>
      </c>
      <c r="B4880" s="1" t="s">
        <v>218</v>
      </c>
      <c r="C4880" s="1" t="s">
        <v>219</v>
      </c>
      <c r="D4880" s="1" t="s">
        <v>3122</v>
      </c>
      <c r="E4880" s="1" t="s">
        <v>2005</v>
      </c>
      <c r="F4880" s="2">
        <v>45551</v>
      </c>
      <c r="G4880" s="2">
        <v>45644</v>
      </c>
      <c r="H4880" s="2" t="str">
        <f>TEXT(Ecommerce_Sales[[#This Row],[Order_Date]],"mmmm")</f>
        <v>December</v>
      </c>
      <c r="I4880" s="2" t="str">
        <f>TEXT(Ecommerce_Sales[[#This Row],[Order_Date]],"yyyy")</f>
        <v>2024</v>
      </c>
      <c r="J4880" s="2" t="str">
        <f>TEXT(Ecommerce_Sales[[#This Row],[Order_Date]],"mmmm")</f>
        <v>December</v>
      </c>
      <c r="K4880" s="1" t="s">
        <v>1947</v>
      </c>
      <c r="L4880" s="1" t="s">
        <v>11615</v>
      </c>
      <c r="M4880" s="1" t="s">
        <v>1968</v>
      </c>
      <c r="N4880" s="1" t="s">
        <v>1957</v>
      </c>
      <c r="O4880" s="3">
        <v>219</v>
      </c>
      <c r="P4880">
        <v>4</v>
      </c>
      <c r="Q4880" s="3">
        <v>875</v>
      </c>
      <c r="R4880" s="1" t="s">
        <v>1951</v>
      </c>
      <c r="S4880" s="3">
        <v>131</v>
      </c>
      <c r="T4880">
        <v>7</v>
      </c>
      <c r="U4880" t="str">
        <f>IF(Ecommerce_Sales[[#This Row],[Delivery_Time_Days]]&gt;7,"Delay",IF(Ecommerce_Sales[[#This Row],[Delivery_Time_Days]] = 0,"No delivery",IF(Ecommerce_Sales[[#This Row],[Delivery_Time_Days]]&lt;=7,"On-time")))</f>
        <v>On-time</v>
      </c>
      <c r="V4880" s="7">
        <f>Ecommerce_Sales[[#This Row],[Profit]]/Ecommerce_Sales[[#This Row],[Total_Price]]</f>
        <v>0.14971428571428572</v>
      </c>
      <c r="W4880" s="3">
        <v>131</v>
      </c>
      <c r="X4880" s="3"/>
    </row>
    <row r="4881" spans="1:24" x14ac:dyDescent="0.25">
      <c r="A4881" s="1" t="s">
        <v>11616</v>
      </c>
      <c r="B4881" s="1" t="s">
        <v>112</v>
      </c>
      <c r="C4881" s="1" t="s">
        <v>113</v>
      </c>
      <c r="D4881" s="1" t="s">
        <v>2172</v>
      </c>
      <c r="E4881" s="1" t="s">
        <v>1961</v>
      </c>
      <c r="F4881" s="2">
        <v>45386</v>
      </c>
      <c r="G4881" s="2">
        <v>45224</v>
      </c>
      <c r="H4881" s="2" t="str">
        <f>TEXT(Ecommerce_Sales[[#This Row],[Order_Date]],"mmmm")</f>
        <v>October</v>
      </c>
      <c r="I4881" s="2" t="str">
        <f>TEXT(Ecommerce_Sales[[#This Row],[Order_Date]],"yyyy")</f>
        <v>2023</v>
      </c>
      <c r="J4881" s="2" t="str">
        <f>TEXT(Ecommerce_Sales[[#This Row],[Order_Date]],"mmmm")</f>
        <v>October</v>
      </c>
      <c r="K4881" s="1" t="s">
        <v>1947</v>
      </c>
      <c r="L4881" s="1" t="s">
        <v>11617</v>
      </c>
      <c r="M4881" s="1" t="s">
        <v>1949</v>
      </c>
      <c r="N4881" s="1" t="s">
        <v>1950</v>
      </c>
      <c r="O4881" s="3">
        <v>981</v>
      </c>
      <c r="P4881">
        <v>1</v>
      </c>
      <c r="Q4881" s="3">
        <v>981</v>
      </c>
      <c r="R4881" s="1" t="s">
        <v>2016</v>
      </c>
      <c r="S4881" s="3">
        <v>95</v>
      </c>
      <c r="T4881">
        <v>8</v>
      </c>
      <c r="U4881" t="str">
        <f>IF(Ecommerce_Sales[[#This Row],[Delivery_Time_Days]]&gt;7,"Delay",IF(Ecommerce_Sales[[#This Row],[Delivery_Time_Days]] = 0,"No delivery",IF(Ecommerce_Sales[[#This Row],[Delivery_Time_Days]]&lt;=7,"On-time")))</f>
        <v>Delay</v>
      </c>
      <c r="V4881" s="7">
        <f>Ecommerce_Sales[[#This Row],[Profit]]/Ecommerce_Sales[[#This Row],[Total_Price]]</f>
        <v>0.39959225280326199</v>
      </c>
      <c r="W4881" s="3">
        <v>392</v>
      </c>
      <c r="X4881" s="3"/>
    </row>
    <row r="4882" spans="1:24" x14ac:dyDescent="0.25">
      <c r="A4882" s="1" t="s">
        <v>11618</v>
      </c>
      <c r="B4882" s="1" t="s">
        <v>1549</v>
      </c>
      <c r="C4882" s="1" t="s">
        <v>1550</v>
      </c>
      <c r="D4882" s="1" t="s">
        <v>2166</v>
      </c>
      <c r="E4882" s="1" t="s">
        <v>1946</v>
      </c>
      <c r="F4882" s="2">
        <v>45359</v>
      </c>
      <c r="G4882" s="2">
        <v>45419</v>
      </c>
      <c r="H4882" s="2" t="str">
        <f>TEXT(Ecommerce_Sales[[#This Row],[Order_Date]],"mmmm")</f>
        <v>May</v>
      </c>
      <c r="I4882" s="2" t="str">
        <f>TEXT(Ecommerce_Sales[[#This Row],[Order_Date]],"yyyy")</f>
        <v>2024</v>
      </c>
      <c r="J4882" s="2" t="str">
        <f>TEXT(Ecommerce_Sales[[#This Row],[Order_Date]],"mmmm")</f>
        <v>May</v>
      </c>
      <c r="K4882" s="1" t="s">
        <v>1947</v>
      </c>
      <c r="L4882" s="1" t="s">
        <v>11619</v>
      </c>
      <c r="M4882" s="1" t="s">
        <v>1998</v>
      </c>
      <c r="N4882" s="1" t="s">
        <v>1973</v>
      </c>
      <c r="O4882" s="3">
        <v>383</v>
      </c>
      <c r="P4882">
        <v>3</v>
      </c>
      <c r="Q4882" s="3">
        <v>1148</v>
      </c>
      <c r="R4882" s="1" t="s">
        <v>1958</v>
      </c>
      <c r="S4882" s="3">
        <v>64</v>
      </c>
      <c r="T4882">
        <v>10</v>
      </c>
      <c r="U4882" t="str">
        <f>IF(Ecommerce_Sales[[#This Row],[Delivery_Time_Days]]&gt;7,"Delay",IF(Ecommerce_Sales[[#This Row],[Delivery_Time_Days]] = 0,"No delivery",IF(Ecommerce_Sales[[#This Row],[Delivery_Time_Days]]&lt;=7,"On-time")))</f>
        <v>Delay</v>
      </c>
      <c r="V4882" s="7">
        <f>Ecommerce_Sales[[#This Row],[Profit]]/Ecommerce_Sales[[#This Row],[Total_Price]]</f>
        <v>0.29965156794425085</v>
      </c>
      <c r="W4882" s="3">
        <v>344</v>
      </c>
      <c r="X4882" s="3"/>
    </row>
    <row r="4883" spans="1:24" x14ac:dyDescent="0.25">
      <c r="A4883" s="1" t="s">
        <v>11620</v>
      </c>
      <c r="B4883" s="1" t="s">
        <v>493</v>
      </c>
      <c r="C4883" s="1" t="s">
        <v>494</v>
      </c>
      <c r="D4883" s="1" t="s">
        <v>1975</v>
      </c>
      <c r="E4883" s="1" t="s">
        <v>1966</v>
      </c>
      <c r="F4883" s="2">
        <v>45446</v>
      </c>
      <c r="G4883" s="2">
        <v>45048</v>
      </c>
      <c r="H4883" s="2" t="str">
        <f>TEXT(Ecommerce_Sales[[#This Row],[Order_Date]],"mmmm")</f>
        <v>May</v>
      </c>
      <c r="I4883" s="2" t="str">
        <f>TEXT(Ecommerce_Sales[[#This Row],[Order_Date]],"yyyy")</f>
        <v>2023</v>
      </c>
      <c r="J4883" s="2" t="str">
        <f>TEXT(Ecommerce_Sales[[#This Row],[Order_Date]],"mmmm")</f>
        <v>May</v>
      </c>
      <c r="K4883" s="1" t="s">
        <v>1947</v>
      </c>
      <c r="L4883" s="1" t="s">
        <v>6794</v>
      </c>
      <c r="M4883" s="1" t="s">
        <v>1956</v>
      </c>
      <c r="N4883" s="1" t="s">
        <v>1957</v>
      </c>
      <c r="O4883" s="3">
        <v>916</v>
      </c>
      <c r="P4883">
        <v>5</v>
      </c>
      <c r="Q4883" s="3">
        <v>4582</v>
      </c>
      <c r="R4883" s="1" t="s">
        <v>1958</v>
      </c>
      <c r="S4883" s="3">
        <v>586</v>
      </c>
      <c r="T4883">
        <v>5</v>
      </c>
      <c r="U4883" t="str">
        <f>IF(Ecommerce_Sales[[#This Row],[Delivery_Time_Days]]&gt;7,"Delay",IF(Ecommerce_Sales[[#This Row],[Delivery_Time_Days]] = 0,"No delivery",IF(Ecommerce_Sales[[#This Row],[Delivery_Time_Days]]&lt;=7,"On-time")))</f>
        <v>On-time</v>
      </c>
      <c r="V4883" s="7">
        <f>Ecommerce_Sales[[#This Row],[Profit]]/Ecommerce_Sales[[#This Row],[Total_Price]]</f>
        <v>0.14993452640768223</v>
      </c>
      <c r="W4883" s="3">
        <v>687</v>
      </c>
      <c r="X4883" s="3"/>
    </row>
    <row r="4884" spans="1:24" x14ac:dyDescent="0.25">
      <c r="A4884" s="1" t="s">
        <v>11621</v>
      </c>
      <c r="B4884" s="1" t="s">
        <v>1731</v>
      </c>
      <c r="C4884" s="1" t="s">
        <v>1732</v>
      </c>
      <c r="D4884" s="1" t="s">
        <v>2914</v>
      </c>
      <c r="E4884" s="1" t="s">
        <v>1966</v>
      </c>
      <c r="F4884" s="2">
        <v>45424</v>
      </c>
      <c r="G4884" s="2">
        <v>45092</v>
      </c>
      <c r="H4884" s="2" t="str">
        <f>TEXT(Ecommerce_Sales[[#This Row],[Order_Date]],"mmmm")</f>
        <v>June</v>
      </c>
      <c r="I4884" s="2" t="str">
        <f>TEXT(Ecommerce_Sales[[#This Row],[Order_Date]],"yyyy")</f>
        <v>2023</v>
      </c>
      <c r="J4884" s="2" t="str">
        <f>TEXT(Ecommerce_Sales[[#This Row],[Order_Date]],"mmmm")</f>
        <v>June</v>
      </c>
      <c r="K4884" s="1" t="s">
        <v>1947</v>
      </c>
      <c r="L4884" s="1" t="s">
        <v>11622</v>
      </c>
      <c r="M4884" s="1" t="s">
        <v>1968</v>
      </c>
      <c r="N4884" s="1" t="s">
        <v>1957</v>
      </c>
      <c r="O4884" s="3">
        <v>30</v>
      </c>
      <c r="P4884">
        <v>1</v>
      </c>
      <c r="Q4884" s="3">
        <v>30</v>
      </c>
      <c r="R4884" s="1" t="s">
        <v>1958</v>
      </c>
      <c r="S4884" s="3">
        <v>4</v>
      </c>
      <c r="T4884">
        <v>10</v>
      </c>
      <c r="U4884" t="str">
        <f>IF(Ecommerce_Sales[[#This Row],[Delivery_Time_Days]]&gt;7,"Delay",IF(Ecommerce_Sales[[#This Row],[Delivery_Time_Days]] = 0,"No delivery",IF(Ecommerce_Sales[[#This Row],[Delivery_Time_Days]]&lt;=7,"On-time")))</f>
        <v>Delay</v>
      </c>
      <c r="V4884" s="7">
        <f>Ecommerce_Sales[[#This Row],[Profit]]/Ecommerce_Sales[[#This Row],[Total_Price]]</f>
        <v>0.16666666666666666</v>
      </c>
      <c r="W4884" s="3">
        <v>5</v>
      </c>
      <c r="X4884" s="3"/>
    </row>
    <row r="4885" spans="1:24" x14ac:dyDescent="0.25">
      <c r="A4885" s="1" t="s">
        <v>11623</v>
      </c>
      <c r="B4885" s="1" t="s">
        <v>846</v>
      </c>
      <c r="C4885" s="1" t="s">
        <v>847</v>
      </c>
      <c r="D4885" s="1" t="s">
        <v>2028</v>
      </c>
      <c r="E4885" s="1" t="s">
        <v>1946</v>
      </c>
      <c r="F4885" s="2">
        <v>44972</v>
      </c>
      <c r="G4885" s="2">
        <v>45078</v>
      </c>
      <c r="H4885" s="2" t="str">
        <f>TEXT(Ecommerce_Sales[[#This Row],[Order_Date]],"mmmm")</f>
        <v>June</v>
      </c>
      <c r="I4885" s="2" t="str">
        <f>TEXT(Ecommerce_Sales[[#This Row],[Order_Date]],"yyyy")</f>
        <v>2023</v>
      </c>
      <c r="J4885" s="2" t="str">
        <f>TEXT(Ecommerce_Sales[[#This Row],[Order_Date]],"mmmm")</f>
        <v>June</v>
      </c>
      <c r="K4885" s="1" t="s">
        <v>1947</v>
      </c>
      <c r="L4885" s="1" t="s">
        <v>11624</v>
      </c>
      <c r="M4885" s="1" t="s">
        <v>1977</v>
      </c>
      <c r="N4885" s="1" t="s">
        <v>1978</v>
      </c>
      <c r="O4885" s="3">
        <v>635</v>
      </c>
      <c r="P4885">
        <v>3</v>
      </c>
      <c r="Q4885" s="3">
        <v>1905</v>
      </c>
      <c r="R4885" s="1" t="s">
        <v>1958</v>
      </c>
      <c r="S4885" s="3">
        <v>238</v>
      </c>
      <c r="T4885">
        <v>2</v>
      </c>
      <c r="U4885" t="str">
        <f>IF(Ecommerce_Sales[[#This Row],[Delivery_Time_Days]]&gt;7,"Delay",IF(Ecommerce_Sales[[#This Row],[Delivery_Time_Days]] = 0,"No delivery",IF(Ecommerce_Sales[[#This Row],[Delivery_Time_Days]]&lt;=7,"On-time")))</f>
        <v>On-time</v>
      </c>
      <c r="V4885" s="7">
        <f>Ecommerce_Sales[[#This Row],[Profit]]/Ecommerce_Sales[[#This Row],[Total_Price]]</f>
        <v>0.35013123359580051</v>
      </c>
      <c r="W4885" s="3">
        <v>667</v>
      </c>
      <c r="X4885" s="3"/>
    </row>
    <row r="4886" spans="1:24" x14ac:dyDescent="0.25">
      <c r="A4886" s="1" t="s">
        <v>11625</v>
      </c>
      <c r="B4886" s="1" t="s">
        <v>507</v>
      </c>
      <c r="C4886" s="1" t="s">
        <v>740</v>
      </c>
      <c r="D4886" s="1" t="s">
        <v>2279</v>
      </c>
      <c r="E4886" s="1" t="s">
        <v>1996</v>
      </c>
      <c r="F4886" s="2">
        <v>45335</v>
      </c>
      <c r="G4886" s="2">
        <v>45170</v>
      </c>
      <c r="H4886" s="2" t="str">
        <f>TEXT(Ecommerce_Sales[[#This Row],[Order_Date]],"mmmm")</f>
        <v>September</v>
      </c>
      <c r="I4886" s="2" t="str">
        <f>TEXT(Ecommerce_Sales[[#This Row],[Order_Date]],"yyyy")</f>
        <v>2023</v>
      </c>
      <c r="J4886" s="2" t="str">
        <f>TEXT(Ecommerce_Sales[[#This Row],[Order_Date]],"mmmm")</f>
        <v>September</v>
      </c>
      <c r="K4886" s="1" t="s">
        <v>1947</v>
      </c>
      <c r="L4886" s="1" t="s">
        <v>11626</v>
      </c>
      <c r="M4886" s="1" t="s">
        <v>2026</v>
      </c>
      <c r="N4886" s="1" t="s">
        <v>1978</v>
      </c>
      <c r="O4886" s="3">
        <v>271</v>
      </c>
      <c r="P4886">
        <v>5</v>
      </c>
      <c r="Q4886" s="3">
        <v>1355</v>
      </c>
      <c r="R4886" s="1" t="s">
        <v>2008</v>
      </c>
      <c r="S4886" s="3">
        <v>110</v>
      </c>
      <c r="T4886">
        <v>7</v>
      </c>
      <c r="U4886" t="str">
        <f>IF(Ecommerce_Sales[[#This Row],[Delivery_Time_Days]]&gt;7,"Delay",IF(Ecommerce_Sales[[#This Row],[Delivery_Time_Days]] = 0,"No delivery",IF(Ecommerce_Sales[[#This Row],[Delivery_Time_Days]]&lt;=7,"On-time")))</f>
        <v>On-time</v>
      </c>
      <c r="V4886" s="7">
        <f>Ecommerce_Sales[[#This Row],[Profit]]/Ecommerce_Sales[[#This Row],[Total_Price]]</f>
        <v>0.34981549815498153</v>
      </c>
      <c r="W4886" s="3">
        <v>474</v>
      </c>
      <c r="X4886" s="3"/>
    </row>
    <row r="4887" spans="1:24" x14ac:dyDescent="0.25">
      <c r="A4887" s="1" t="s">
        <v>11627</v>
      </c>
      <c r="B4887" s="1" t="s">
        <v>1211</v>
      </c>
      <c r="C4887" s="1" t="s">
        <v>1212</v>
      </c>
      <c r="D4887" s="1" t="s">
        <v>2338</v>
      </c>
      <c r="E4887" s="1" t="s">
        <v>1946</v>
      </c>
      <c r="F4887" s="2">
        <v>45040</v>
      </c>
      <c r="G4887" s="2">
        <v>45229</v>
      </c>
      <c r="H4887" s="2" t="str">
        <f>TEXT(Ecommerce_Sales[[#This Row],[Order_Date]],"mmmm")</f>
        <v>October</v>
      </c>
      <c r="I4887" s="2" t="str">
        <f>TEXT(Ecommerce_Sales[[#This Row],[Order_Date]],"yyyy")</f>
        <v>2023</v>
      </c>
      <c r="J4887" s="2" t="str">
        <f>TEXT(Ecommerce_Sales[[#This Row],[Order_Date]],"mmmm")</f>
        <v>October</v>
      </c>
      <c r="K4887" s="1" t="s">
        <v>1947</v>
      </c>
      <c r="L4887" s="1" t="s">
        <v>3476</v>
      </c>
      <c r="M4887" s="1" t="s">
        <v>2002</v>
      </c>
      <c r="N4887" s="1" t="s">
        <v>1989</v>
      </c>
      <c r="O4887" s="3">
        <v>603</v>
      </c>
      <c r="P4887">
        <v>1</v>
      </c>
      <c r="Q4887" s="3">
        <v>603</v>
      </c>
      <c r="R4887" s="1" t="s">
        <v>1958</v>
      </c>
      <c r="S4887" s="3">
        <v>74</v>
      </c>
      <c r="T4887">
        <v>5</v>
      </c>
      <c r="U4887" t="str">
        <f>IF(Ecommerce_Sales[[#This Row],[Delivery_Time_Days]]&gt;7,"Delay",IF(Ecommerce_Sales[[#This Row],[Delivery_Time_Days]] = 0,"No delivery",IF(Ecommerce_Sales[[#This Row],[Delivery_Time_Days]]&lt;=7,"On-time")))</f>
        <v>On-time</v>
      </c>
      <c r="V4887" s="7">
        <f>Ecommerce_Sales[[#This Row],[Profit]]/Ecommerce_Sales[[#This Row],[Total_Price]]</f>
        <v>0.25041459369817581</v>
      </c>
      <c r="W4887" s="3">
        <v>151</v>
      </c>
      <c r="X4887" s="3"/>
    </row>
    <row r="4888" spans="1:24" x14ac:dyDescent="0.25">
      <c r="A4888" s="1" t="s">
        <v>11628</v>
      </c>
      <c r="B4888" s="1" t="s">
        <v>436</v>
      </c>
      <c r="C4888" s="1" t="s">
        <v>437</v>
      </c>
      <c r="D4888" s="1" t="s">
        <v>3501</v>
      </c>
      <c r="E4888" s="1" t="s">
        <v>1981</v>
      </c>
      <c r="F4888" s="2">
        <v>44987</v>
      </c>
      <c r="G4888" s="2">
        <v>45208</v>
      </c>
      <c r="H4888" s="2" t="str">
        <f>TEXT(Ecommerce_Sales[[#This Row],[Order_Date]],"mmmm")</f>
        <v>October</v>
      </c>
      <c r="I4888" s="2" t="str">
        <f>TEXT(Ecommerce_Sales[[#This Row],[Order_Date]],"yyyy")</f>
        <v>2023</v>
      </c>
      <c r="J4888" s="2" t="str">
        <f>TEXT(Ecommerce_Sales[[#This Row],[Order_Date]],"mmmm")</f>
        <v>October</v>
      </c>
      <c r="K4888" s="1" t="s">
        <v>1986</v>
      </c>
      <c r="L4888" s="1" t="s">
        <v>11629</v>
      </c>
      <c r="M4888" s="1" t="s">
        <v>2007</v>
      </c>
      <c r="N4888" s="1" t="s">
        <v>1973</v>
      </c>
      <c r="O4888" s="3">
        <v>1041</v>
      </c>
      <c r="P4888">
        <v>1</v>
      </c>
      <c r="Q4888" s="3">
        <v>1041</v>
      </c>
      <c r="R4888" s="1" t="s">
        <v>1958</v>
      </c>
      <c r="S4888" s="3">
        <v>74</v>
      </c>
      <c r="U4888" t="str">
        <f>IF(Ecommerce_Sales[[#This Row],[Delivery_Time_Days]]&gt;7,"Delay",IF(Ecommerce_Sales[[#This Row],[Delivery_Time_Days]] = 0,"No delivery",IF(Ecommerce_Sales[[#This Row],[Delivery_Time_Days]]&lt;=7,"On-time")))</f>
        <v>No delivery</v>
      </c>
      <c r="V4888" s="7">
        <f>Ecommerce_Sales[[#This Row],[Profit]]/Ecommerce_Sales[[#This Row],[Total_Price]]</f>
        <v>0.29971181556195964</v>
      </c>
      <c r="W4888" s="3">
        <v>312</v>
      </c>
      <c r="X4888" s="3"/>
    </row>
    <row r="4889" spans="1:24" x14ac:dyDescent="0.25">
      <c r="A4889" s="1" t="s">
        <v>11630</v>
      </c>
      <c r="B4889" s="1" t="s">
        <v>1788</v>
      </c>
      <c r="C4889" s="1" t="s">
        <v>1789</v>
      </c>
      <c r="D4889" s="1" t="s">
        <v>5562</v>
      </c>
      <c r="E4889" s="1" t="s">
        <v>1954</v>
      </c>
      <c r="F4889" s="2">
        <v>45266</v>
      </c>
      <c r="G4889" s="2">
        <v>45029</v>
      </c>
      <c r="H4889" s="2" t="str">
        <f>TEXT(Ecommerce_Sales[[#This Row],[Order_Date]],"mmmm")</f>
        <v>April</v>
      </c>
      <c r="I4889" s="2" t="str">
        <f>TEXT(Ecommerce_Sales[[#This Row],[Order_Date]],"yyyy")</f>
        <v>2023</v>
      </c>
      <c r="J4889" s="2" t="str">
        <f>TEXT(Ecommerce_Sales[[#This Row],[Order_Date]],"mmmm")</f>
        <v>April</v>
      </c>
      <c r="K4889" s="1" t="s">
        <v>1947</v>
      </c>
      <c r="L4889" s="1" t="s">
        <v>11631</v>
      </c>
      <c r="M4889" s="1" t="s">
        <v>2065</v>
      </c>
      <c r="N4889" s="1" t="s">
        <v>1978</v>
      </c>
      <c r="O4889" s="3">
        <v>253</v>
      </c>
      <c r="P4889">
        <v>4</v>
      </c>
      <c r="Q4889" s="3">
        <v>1013</v>
      </c>
      <c r="R4889" s="1" t="s">
        <v>1958</v>
      </c>
      <c r="S4889" s="3">
        <v>129</v>
      </c>
      <c r="T4889">
        <v>6</v>
      </c>
      <c r="U4889" t="str">
        <f>IF(Ecommerce_Sales[[#This Row],[Delivery_Time_Days]]&gt;7,"Delay",IF(Ecommerce_Sales[[#This Row],[Delivery_Time_Days]] = 0,"No delivery",IF(Ecommerce_Sales[[#This Row],[Delivery_Time_Days]]&lt;=7,"On-time")))</f>
        <v>On-time</v>
      </c>
      <c r="V4889" s="7">
        <f>Ecommerce_Sales[[#This Row],[Profit]]/Ecommerce_Sales[[#This Row],[Total_Price]]</f>
        <v>0.3504442250740375</v>
      </c>
      <c r="W4889" s="3">
        <v>355</v>
      </c>
      <c r="X4889" s="3"/>
    </row>
    <row r="4890" spans="1:24" x14ac:dyDescent="0.25">
      <c r="A4890" s="1" t="s">
        <v>11632</v>
      </c>
      <c r="B4890" s="1" t="s">
        <v>715</v>
      </c>
      <c r="C4890" s="1" t="s">
        <v>716</v>
      </c>
      <c r="D4890" s="1" t="s">
        <v>7092</v>
      </c>
      <c r="E4890" s="1" t="s">
        <v>1961</v>
      </c>
      <c r="F4890" s="2">
        <v>45017</v>
      </c>
      <c r="G4890" s="2">
        <v>45587</v>
      </c>
      <c r="H4890" s="2" t="str">
        <f>TEXT(Ecommerce_Sales[[#This Row],[Order_Date]],"mmmm")</f>
        <v>October</v>
      </c>
      <c r="I4890" s="2" t="str">
        <f>TEXT(Ecommerce_Sales[[#This Row],[Order_Date]],"yyyy")</f>
        <v>2024</v>
      </c>
      <c r="J4890" s="2" t="str">
        <f>TEXT(Ecommerce_Sales[[#This Row],[Order_Date]],"mmmm")</f>
        <v>October</v>
      </c>
      <c r="K4890" s="1" t="s">
        <v>1947</v>
      </c>
      <c r="L4890" s="1" t="s">
        <v>11633</v>
      </c>
      <c r="M4890" s="1" t="s">
        <v>1949</v>
      </c>
      <c r="N4890" s="1" t="s">
        <v>1950</v>
      </c>
      <c r="O4890" s="3">
        <v>636</v>
      </c>
      <c r="P4890">
        <v>2</v>
      </c>
      <c r="Q4890" s="3">
        <v>1273</v>
      </c>
      <c r="R4890" s="1" t="s">
        <v>1951</v>
      </c>
      <c r="S4890" s="3">
        <v>68</v>
      </c>
      <c r="T4890">
        <v>8</v>
      </c>
      <c r="U4890" t="str">
        <f>IF(Ecommerce_Sales[[#This Row],[Delivery_Time_Days]]&gt;7,"Delay",IF(Ecommerce_Sales[[#This Row],[Delivery_Time_Days]] = 0,"No delivery",IF(Ecommerce_Sales[[#This Row],[Delivery_Time_Days]]&lt;=7,"On-time")))</f>
        <v>Delay</v>
      </c>
      <c r="V4890" s="7">
        <f>Ecommerce_Sales[[#This Row],[Profit]]/Ecommerce_Sales[[#This Row],[Total_Price]]</f>
        <v>0.39984289080911234</v>
      </c>
      <c r="W4890" s="3">
        <v>509</v>
      </c>
      <c r="X4890" s="3"/>
    </row>
    <row r="4891" spans="1:24" x14ac:dyDescent="0.25">
      <c r="A4891" s="1" t="s">
        <v>11634</v>
      </c>
      <c r="B4891" s="1" t="s">
        <v>585</v>
      </c>
      <c r="C4891" s="1" t="s">
        <v>586</v>
      </c>
      <c r="D4891" s="1" t="s">
        <v>3824</v>
      </c>
      <c r="E4891" s="1" t="s">
        <v>1966</v>
      </c>
      <c r="F4891" s="2">
        <v>45193</v>
      </c>
      <c r="G4891" s="2">
        <v>45088</v>
      </c>
      <c r="H4891" s="2" t="str">
        <f>TEXT(Ecommerce_Sales[[#This Row],[Order_Date]],"mmmm")</f>
        <v>June</v>
      </c>
      <c r="I4891" s="2" t="str">
        <f>TEXT(Ecommerce_Sales[[#This Row],[Order_Date]],"yyyy")</f>
        <v>2023</v>
      </c>
      <c r="J4891" s="2" t="str">
        <f>TEXT(Ecommerce_Sales[[#This Row],[Order_Date]],"mmmm")</f>
        <v>June</v>
      </c>
      <c r="K4891" s="1" t="s">
        <v>1947</v>
      </c>
      <c r="L4891" s="1" t="s">
        <v>11635</v>
      </c>
      <c r="M4891" s="1" t="s">
        <v>1983</v>
      </c>
      <c r="N4891" s="1" t="s">
        <v>1950</v>
      </c>
      <c r="O4891" s="3">
        <v>103</v>
      </c>
      <c r="P4891">
        <v>1</v>
      </c>
      <c r="Q4891" s="3">
        <v>103</v>
      </c>
      <c r="R4891" s="1" t="s">
        <v>1958</v>
      </c>
      <c r="S4891" s="3">
        <v>13</v>
      </c>
      <c r="T4891">
        <v>8</v>
      </c>
      <c r="U4891" t="str">
        <f>IF(Ecommerce_Sales[[#This Row],[Delivery_Time_Days]]&gt;7,"Delay",IF(Ecommerce_Sales[[#This Row],[Delivery_Time_Days]] = 0,"No delivery",IF(Ecommerce_Sales[[#This Row],[Delivery_Time_Days]]&lt;=7,"On-time")))</f>
        <v>Delay</v>
      </c>
      <c r="V4891" s="7">
        <f>Ecommerce_Sales[[#This Row],[Profit]]/Ecommerce_Sales[[#This Row],[Total_Price]]</f>
        <v>0.39805825242718446</v>
      </c>
      <c r="W4891" s="3">
        <v>41</v>
      </c>
      <c r="X4891" s="3"/>
    </row>
    <row r="4892" spans="1:24" x14ac:dyDescent="0.25">
      <c r="A4892" s="1" t="s">
        <v>11636</v>
      </c>
      <c r="B4892" s="1" t="s">
        <v>470</v>
      </c>
      <c r="C4892" s="1" t="s">
        <v>1301</v>
      </c>
      <c r="D4892" s="1" t="s">
        <v>4372</v>
      </c>
      <c r="E4892" s="1" t="s">
        <v>1996</v>
      </c>
      <c r="F4892" s="2">
        <v>45500</v>
      </c>
      <c r="G4892" s="2">
        <v>45472</v>
      </c>
      <c r="H4892" s="2" t="str">
        <f>TEXT(Ecommerce_Sales[[#This Row],[Order_Date]],"mmmm")</f>
        <v>June</v>
      </c>
      <c r="I4892" s="2" t="str">
        <f>TEXT(Ecommerce_Sales[[#This Row],[Order_Date]],"yyyy")</f>
        <v>2024</v>
      </c>
      <c r="J4892" s="2" t="str">
        <f>TEXT(Ecommerce_Sales[[#This Row],[Order_Date]],"mmmm")</f>
        <v>June</v>
      </c>
      <c r="K4892" s="1" t="s">
        <v>1947</v>
      </c>
      <c r="L4892" s="1" t="s">
        <v>11637</v>
      </c>
      <c r="M4892" s="1" t="s">
        <v>2047</v>
      </c>
      <c r="N4892" s="1" t="s">
        <v>1989</v>
      </c>
      <c r="O4892" s="3">
        <v>883</v>
      </c>
      <c r="P4892">
        <v>4</v>
      </c>
      <c r="Q4892" s="3">
        <v>3532</v>
      </c>
      <c r="R4892" s="1" t="s">
        <v>1951</v>
      </c>
      <c r="S4892" s="3">
        <v>459</v>
      </c>
      <c r="T4892">
        <v>4</v>
      </c>
      <c r="U4892" t="str">
        <f>IF(Ecommerce_Sales[[#This Row],[Delivery_Time_Days]]&gt;7,"Delay",IF(Ecommerce_Sales[[#This Row],[Delivery_Time_Days]] = 0,"No delivery",IF(Ecommerce_Sales[[#This Row],[Delivery_Time_Days]]&lt;=7,"On-time")))</f>
        <v>On-time</v>
      </c>
      <c r="V4892" s="7">
        <f>Ecommerce_Sales[[#This Row],[Profit]]/Ecommerce_Sales[[#This Row],[Total_Price]]</f>
        <v>0.25</v>
      </c>
      <c r="W4892" s="3">
        <v>883</v>
      </c>
      <c r="X4892" s="3"/>
    </row>
    <row r="4893" spans="1:24" x14ac:dyDescent="0.25">
      <c r="A4893" s="1" t="s">
        <v>11638</v>
      </c>
      <c r="B4893" s="1" t="s">
        <v>428</v>
      </c>
      <c r="C4893" s="1" t="s">
        <v>429</v>
      </c>
      <c r="D4893" s="1" t="s">
        <v>4327</v>
      </c>
      <c r="E4893" s="1" t="s">
        <v>1946</v>
      </c>
      <c r="F4893" s="2">
        <v>45424</v>
      </c>
      <c r="G4893" s="2">
        <v>45315</v>
      </c>
      <c r="H4893" s="2" t="str">
        <f>TEXT(Ecommerce_Sales[[#This Row],[Order_Date]],"mmmm")</f>
        <v>January</v>
      </c>
      <c r="I4893" s="2" t="str">
        <f>TEXT(Ecommerce_Sales[[#This Row],[Order_Date]],"yyyy")</f>
        <v>2024</v>
      </c>
      <c r="J4893" s="2" t="str">
        <f>TEXT(Ecommerce_Sales[[#This Row],[Order_Date]],"mmmm")</f>
        <v>January</v>
      </c>
      <c r="K4893" s="1" t="s">
        <v>1947</v>
      </c>
      <c r="L4893" s="1" t="s">
        <v>11639</v>
      </c>
      <c r="M4893" s="1" t="s">
        <v>1988</v>
      </c>
      <c r="N4893" s="1" t="s">
        <v>1989</v>
      </c>
      <c r="O4893" s="3">
        <v>414</v>
      </c>
      <c r="P4893">
        <v>1</v>
      </c>
      <c r="Q4893" s="3">
        <v>414</v>
      </c>
      <c r="R4893" s="1" t="s">
        <v>1951</v>
      </c>
      <c r="S4893" s="3">
        <v>41</v>
      </c>
      <c r="T4893">
        <v>3</v>
      </c>
      <c r="U4893" t="str">
        <f>IF(Ecommerce_Sales[[#This Row],[Delivery_Time_Days]]&gt;7,"Delay",IF(Ecommerce_Sales[[#This Row],[Delivery_Time_Days]] = 0,"No delivery",IF(Ecommerce_Sales[[#This Row],[Delivery_Time_Days]]&lt;=7,"On-time")))</f>
        <v>On-time</v>
      </c>
      <c r="V4893" s="7">
        <f>Ecommerce_Sales[[#This Row],[Profit]]/Ecommerce_Sales[[#This Row],[Total_Price]]</f>
        <v>0.25120772946859904</v>
      </c>
      <c r="W4893" s="3">
        <v>104</v>
      </c>
      <c r="X4893" s="3"/>
    </row>
    <row r="4894" spans="1:24" x14ac:dyDescent="0.25">
      <c r="A4894" s="1" t="s">
        <v>11640</v>
      </c>
      <c r="B4894" s="1" t="s">
        <v>146</v>
      </c>
      <c r="C4894" s="1" t="s">
        <v>147</v>
      </c>
      <c r="D4894" s="1" t="s">
        <v>3092</v>
      </c>
      <c r="E4894" s="1" t="s">
        <v>1996</v>
      </c>
      <c r="F4894" s="2">
        <v>44974</v>
      </c>
      <c r="G4894" s="2">
        <v>45654</v>
      </c>
      <c r="H4894" s="2" t="str">
        <f>TEXT(Ecommerce_Sales[[#This Row],[Order_Date]],"mmmm")</f>
        <v>December</v>
      </c>
      <c r="I4894" s="2" t="str">
        <f>TEXT(Ecommerce_Sales[[#This Row],[Order_Date]],"yyyy")</f>
        <v>2024</v>
      </c>
      <c r="J4894" s="2" t="str">
        <f>TEXT(Ecommerce_Sales[[#This Row],[Order_Date]],"mmmm")</f>
        <v>December</v>
      </c>
      <c r="K4894" s="1" t="s">
        <v>1947</v>
      </c>
      <c r="L4894" s="1" t="s">
        <v>11641</v>
      </c>
      <c r="M4894" s="1" t="s">
        <v>1963</v>
      </c>
      <c r="N4894" s="1" t="s">
        <v>1957</v>
      </c>
      <c r="O4894" s="3">
        <v>1286</v>
      </c>
      <c r="P4894">
        <v>4</v>
      </c>
      <c r="Q4894" s="3">
        <v>5143</v>
      </c>
      <c r="R4894" s="1" t="s">
        <v>1958</v>
      </c>
      <c r="S4894" s="3">
        <v>334</v>
      </c>
      <c r="T4894">
        <v>7</v>
      </c>
      <c r="U4894" t="str">
        <f>IF(Ecommerce_Sales[[#This Row],[Delivery_Time_Days]]&gt;7,"Delay",IF(Ecommerce_Sales[[#This Row],[Delivery_Time_Days]] = 0,"No delivery",IF(Ecommerce_Sales[[#This Row],[Delivery_Time_Days]]&lt;=7,"On-time")))</f>
        <v>On-time</v>
      </c>
      <c r="V4894" s="7">
        <f>Ecommerce_Sales[[#This Row],[Profit]]/Ecommerce_Sales[[#This Row],[Total_Price]]</f>
        <v>0.14991250243048804</v>
      </c>
      <c r="W4894" s="3">
        <v>771</v>
      </c>
      <c r="X4894" s="3"/>
    </row>
    <row r="4895" spans="1:24" x14ac:dyDescent="0.25">
      <c r="A4895" s="1" t="s">
        <v>11642</v>
      </c>
      <c r="B4895" s="1" t="s">
        <v>852</v>
      </c>
      <c r="C4895" s="1" t="s">
        <v>853</v>
      </c>
      <c r="D4895" s="1" t="s">
        <v>2649</v>
      </c>
      <c r="E4895" s="1" t="s">
        <v>1954</v>
      </c>
      <c r="F4895" s="2">
        <v>45028</v>
      </c>
      <c r="G4895" s="2">
        <v>45331</v>
      </c>
      <c r="H4895" s="2" t="str">
        <f>TEXT(Ecommerce_Sales[[#This Row],[Order_Date]],"mmmm")</f>
        <v>February</v>
      </c>
      <c r="I4895" s="2" t="str">
        <f>TEXT(Ecommerce_Sales[[#This Row],[Order_Date]],"yyyy")</f>
        <v>2024</v>
      </c>
      <c r="J4895" s="2" t="str">
        <f>TEXT(Ecommerce_Sales[[#This Row],[Order_Date]],"mmmm")</f>
        <v>February</v>
      </c>
      <c r="K4895" s="1" t="s">
        <v>1947</v>
      </c>
      <c r="L4895" s="1" t="s">
        <v>11643</v>
      </c>
      <c r="M4895" s="1" t="s">
        <v>2065</v>
      </c>
      <c r="N4895" s="1" t="s">
        <v>1978</v>
      </c>
      <c r="O4895" s="3">
        <v>79</v>
      </c>
      <c r="P4895">
        <v>2</v>
      </c>
      <c r="Q4895" s="3">
        <v>158</v>
      </c>
      <c r="R4895" s="1" t="s">
        <v>1951</v>
      </c>
      <c r="S4895" s="3">
        <v>16</v>
      </c>
      <c r="T4895">
        <v>8</v>
      </c>
      <c r="U4895" t="str">
        <f>IF(Ecommerce_Sales[[#This Row],[Delivery_Time_Days]]&gt;7,"Delay",IF(Ecommerce_Sales[[#This Row],[Delivery_Time_Days]] = 0,"No delivery",IF(Ecommerce_Sales[[#This Row],[Delivery_Time_Days]]&lt;=7,"On-time")))</f>
        <v>Delay</v>
      </c>
      <c r="V4895" s="7">
        <f>Ecommerce_Sales[[#This Row],[Profit]]/Ecommerce_Sales[[#This Row],[Total_Price]]</f>
        <v>0.34810126582278483</v>
      </c>
      <c r="W4895" s="3">
        <v>55</v>
      </c>
      <c r="X4895" s="3"/>
    </row>
    <row r="4896" spans="1:24" x14ac:dyDescent="0.25">
      <c r="A4896" s="1" t="s">
        <v>11644</v>
      </c>
      <c r="B4896" s="1" t="s">
        <v>1567</v>
      </c>
      <c r="C4896" s="1" t="s">
        <v>1568</v>
      </c>
      <c r="D4896" s="1" t="s">
        <v>4675</v>
      </c>
      <c r="E4896" s="1" t="s">
        <v>1981</v>
      </c>
      <c r="F4896" s="2">
        <v>44962</v>
      </c>
      <c r="G4896" s="2">
        <v>45109</v>
      </c>
      <c r="H4896" s="2" t="str">
        <f>TEXT(Ecommerce_Sales[[#This Row],[Order_Date]],"mmmm")</f>
        <v>July</v>
      </c>
      <c r="I4896" s="2" t="str">
        <f>TEXT(Ecommerce_Sales[[#This Row],[Order_Date]],"yyyy")</f>
        <v>2023</v>
      </c>
      <c r="J4896" s="2" t="str">
        <f>TEXT(Ecommerce_Sales[[#This Row],[Order_Date]],"mmmm")</f>
        <v>July</v>
      </c>
      <c r="K4896" s="1" t="s">
        <v>1947</v>
      </c>
      <c r="L4896" s="1" t="s">
        <v>3637</v>
      </c>
      <c r="M4896" s="1" t="s">
        <v>1963</v>
      </c>
      <c r="N4896" s="1" t="s">
        <v>1957</v>
      </c>
      <c r="O4896" s="3">
        <v>994</v>
      </c>
      <c r="P4896">
        <v>6</v>
      </c>
      <c r="Q4896" s="3">
        <v>5962</v>
      </c>
      <c r="R4896" s="1" t="s">
        <v>1958</v>
      </c>
      <c r="S4896" s="3">
        <v>889</v>
      </c>
      <c r="T4896">
        <v>6</v>
      </c>
      <c r="U4896" t="str">
        <f>IF(Ecommerce_Sales[[#This Row],[Delivery_Time_Days]]&gt;7,"Delay",IF(Ecommerce_Sales[[#This Row],[Delivery_Time_Days]] = 0,"No delivery",IF(Ecommerce_Sales[[#This Row],[Delivery_Time_Days]]&lt;=7,"On-time")))</f>
        <v>On-time</v>
      </c>
      <c r="V4896" s="7">
        <f>Ecommerce_Sales[[#This Row],[Profit]]/Ecommerce_Sales[[#This Row],[Total_Price]]</f>
        <v>0.14994968131499498</v>
      </c>
      <c r="W4896" s="3">
        <v>894</v>
      </c>
      <c r="X4896" s="3"/>
    </row>
    <row r="4897" spans="1:24" x14ac:dyDescent="0.25">
      <c r="A4897" s="1" t="s">
        <v>11645</v>
      </c>
      <c r="B4897" s="1" t="s">
        <v>1337</v>
      </c>
      <c r="C4897" s="1" t="s">
        <v>1338</v>
      </c>
      <c r="D4897" s="1" t="s">
        <v>3933</v>
      </c>
      <c r="E4897" s="1" t="s">
        <v>1946</v>
      </c>
      <c r="F4897" s="2">
        <v>45595</v>
      </c>
      <c r="G4897" s="2">
        <v>45230</v>
      </c>
      <c r="H4897" s="2" t="str">
        <f>TEXT(Ecommerce_Sales[[#This Row],[Order_Date]],"mmmm")</f>
        <v>October</v>
      </c>
      <c r="I4897" s="2" t="str">
        <f>TEXT(Ecommerce_Sales[[#This Row],[Order_Date]],"yyyy")</f>
        <v>2023</v>
      </c>
      <c r="J4897" s="2" t="str">
        <f>TEXT(Ecommerce_Sales[[#This Row],[Order_Date]],"mmmm")</f>
        <v>October</v>
      </c>
      <c r="K4897" s="1" t="s">
        <v>1986</v>
      </c>
      <c r="L4897" s="1" t="s">
        <v>10472</v>
      </c>
      <c r="M4897" s="1" t="s">
        <v>2072</v>
      </c>
      <c r="N4897" s="1" t="s">
        <v>1950</v>
      </c>
      <c r="O4897" s="3">
        <v>968</v>
      </c>
      <c r="P4897">
        <v>3</v>
      </c>
      <c r="Q4897" s="3">
        <v>2904</v>
      </c>
      <c r="R4897" s="1" t="s">
        <v>1958</v>
      </c>
      <c r="S4897" s="3">
        <v>349</v>
      </c>
      <c r="U4897" t="str">
        <f>IF(Ecommerce_Sales[[#This Row],[Delivery_Time_Days]]&gt;7,"Delay",IF(Ecommerce_Sales[[#This Row],[Delivery_Time_Days]] = 0,"No delivery",IF(Ecommerce_Sales[[#This Row],[Delivery_Time_Days]]&lt;=7,"On-time")))</f>
        <v>No delivery</v>
      </c>
      <c r="V4897" s="7">
        <f>Ecommerce_Sales[[#This Row],[Profit]]/Ecommerce_Sales[[#This Row],[Total_Price]]</f>
        <v>0.40013774104683197</v>
      </c>
      <c r="W4897" s="3">
        <v>1162</v>
      </c>
      <c r="X4897" s="3"/>
    </row>
    <row r="4898" spans="1:24" x14ac:dyDescent="0.25">
      <c r="A4898" s="1" t="s">
        <v>11646</v>
      </c>
      <c r="B4898" s="1" t="s">
        <v>1737</v>
      </c>
      <c r="C4898" s="1" t="s">
        <v>1738</v>
      </c>
      <c r="D4898" s="1" t="s">
        <v>5229</v>
      </c>
      <c r="E4898" s="1" t="s">
        <v>1954</v>
      </c>
      <c r="F4898" s="2">
        <v>45555</v>
      </c>
      <c r="G4898" s="2">
        <v>45285</v>
      </c>
      <c r="H4898" s="2" t="str">
        <f>TEXT(Ecommerce_Sales[[#This Row],[Order_Date]],"mmmm")</f>
        <v>December</v>
      </c>
      <c r="I4898" s="2" t="str">
        <f>TEXT(Ecommerce_Sales[[#This Row],[Order_Date]],"yyyy")</f>
        <v>2023</v>
      </c>
      <c r="J4898" s="2" t="str">
        <f>TEXT(Ecommerce_Sales[[#This Row],[Order_Date]],"mmmm")</f>
        <v>December</v>
      </c>
      <c r="K4898" s="1" t="s">
        <v>1947</v>
      </c>
      <c r="L4898" s="1" t="s">
        <v>11647</v>
      </c>
      <c r="M4898" s="1" t="s">
        <v>2247</v>
      </c>
      <c r="N4898" s="1" t="s">
        <v>1957</v>
      </c>
      <c r="O4898" s="3">
        <v>1798</v>
      </c>
      <c r="P4898">
        <v>10</v>
      </c>
      <c r="Q4898" s="3">
        <v>17984</v>
      </c>
      <c r="R4898" s="1" t="s">
        <v>1951</v>
      </c>
      <c r="S4898" s="3">
        <v>919</v>
      </c>
      <c r="T4898">
        <v>6</v>
      </c>
      <c r="U4898" t="str">
        <f>IF(Ecommerce_Sales[[#This Row],[Delivery_Time_Days]]&gt;7,"Delay",IF(Ecommerce_Sales[[#This Row],[Delivery_Time_Days]] = 0,"No delivery",IF(Ecommerce_Sales[[#This Row],[Delivery_Time_Days]]&lt;=7,"On-time")))</f>
        <v>On-time</v>
      </c>
      <c r="V4898" s="7">
        <f>Ecommerce_Sales[[#This Row],[Profit]]/Ecommerce_Sales[[#This Row],[Total_Price]]</f>
        <v>0.15002224199288255</v>
      </c>
      <c r="W4898" s="3">
        <v>2698</v>
      </c>
      <c r="X4898" s="3"/>
    </row>
    <row r="4899" spans="1:24" x14ac:dyDescent="0.25">
      <c r="A4899" s="1" t="s">
        <v>11648</v>
      </c>
      <c r="B4899" s="1" t="s">
        <v>448</v>
      </c>
      <c r="C4899" s="1" t="s">
        <v>449</v>
      </c>
      <c r="D4899" s="1" t="s">
        <v>1965</v>
      </c>
      <c r="E4899" s="1" t="s">
        <v>1966</v>
      </c>
      <c r="F4899" s="2">
        <v>45186</v>
      </c>
      <c r="G4899" s="2">
        <v>45451</v>
      </c>
      <c r="H4899" s="2" t="str">
        <f>TEXT(Ecommerce_Sales[[#This Row],[Order_Date]],"mmmm")</f>
        <v>June</v>
      </c>
      <c r="I4899" s="2" t="str">
        <f>TEXT(Ecommerce_Sales[[#This Row],[Order_Date]],"yyyy")</f>
        <v>2024</v>
      </c>
      <c r="J4899" s="2" t="str">
        <f>TEXT(Ecommerce_Sales[[#This Row],[Order_Date]],"mmmm")</f>
        <v>June</v>
      </c>
      <c r="K4899" s="1" t="s">
        <v>1947</v>
      </c>
      <c r="L4899" s="1" t="s">
        <v>11649</v>
      </c>
      <c r="M4899" s="1" t="s">
        <v>2247</v>
      </c>
      <c r="N4899" s="1" t="s">
        <v>1957</v>
      </c>
      <c r="O4899" s="3">
        <v>722</v>
      </c>
      <c r="P4899">
        <v>1</v>
      </c>
      <c r="Q4899" s="3">
        <v>722</v>
      </c>
      <c r="R4899" s="1" t="s">
        <v>1951</v>
      </c>
      <c r="S4899" s="3">
        <v>55</v>
      </c>
      <c r="T4899">
        <v>8</v>
      </c>
      <c r="U4899" t="str">
        <f>IF(Ecommerce_Sales[[#This Row],[Delivery_Time_Days]]&gt;7,"Delay",IF(Ecommerce_Sales[[#This Row],[Delivery_Time_Days]] = 0,"No delivery",IF(Ecommerce_Sales[[#This Row],[Delivery_Time_Days]]&lt;=7,"On-time")))</f>
        <v>Delay</v>
      </c>
      <c r="V4899" s="7">
        <f>Ecommerce_Sales[[#This Row],[Profit]]/Ecommerce_Sales[[#This Row],[Total_Price]]</f>
        <v>0.14958448753462603</v>
      </c>
      <c r="W4899" s="3">
        <v>108</v>
      </c>
      <c r="X4899" s="3"/>
    </row>
    <row r="4900" spans="1:24" x14ac:dyDescent="0.25">
      <c r="A4900" s="1" t="s">
        <v>11650</v>
      </c>
      <c r="B4900" s="1" t="s">
        <v>1567</v>
      </c>
      <c r="C4900" s="1" t="s">
        <v>1568</v>
      </c>
      <c r="D4900" s="1" t="s">
        <v>4675</v>
      </c>
      <c r="E4900" s="1" t="s">
        <v>1981</v>
      </c>
      <c r="F4900" s="2">
        <v>44962</v>
      </c>
      <c r="G4900" s="2">
        <v>45119</v>
      </c>
      <c r="H4900" s="2" t="str">
        <f>TEXT(Ecommerce_Sales[[#This Row],[Order_Date]],"mmmm")</f>
        <v>July</v>
      </c>
      <c r="I4900" s="2" t="str">
        <f>TEXT(Ecommerce_Sales[[#This Row],[Order_Date]],"yyyy")</f>
        <v>2023</v>
      </c>
      <c r="J4900" s="2" t="str">
        <f>TEXT(Ecommerce_Sales[[#This Row],[Order_Date]],"mmmm")</f>
        <v>July</v>
      </c>
      <c r="K4900" s="1" t="s">
        <v>1947</v>
      </c>
      <c r="L4900" s="1" t="s">
        <v>11651</v>
      </c>
      <c r="M4900" s="1" t="s">
        <v>1956</v>
      </c>
      <c r="N4900" s="1" t="s">
        <v>1957</v>
      </c>
      <c r="O4900" s="3">
        <v>434</v>
      </c>
      <c r="P4900">
        <v>3</v>
      </c>
      <c r="Q4900" s="3">
        <v>1303</v>
      </c>
      <c r="R4900" s="1" t="s">
        <v>1958</v>
      </c>
      <c r="S4900" s="3">
        <v>103</v>
      </c>
      <c r="T4900">
        <v>6</v>
      </c>
      <c r="U4900" t="str">
        <f>IF(Ecommerce_Sales[[#This Row],[Delivery_Time_Days]]&gt;7,"Delay",IF(Ecommerce_Sales[[#This Row],[Delivery_Time_Days]] = 0,"No delivery",IF(Ecommerce_Sales[[#This Row],[Delivery_Time_Days]]&lt;=7,"On-time")))</f>
        <v>On-time</v>
      </c>
      <c r="V4900" s="7">
        <f>Ecommerce_Sales[[#This Row],[Profit]]/Ecommerce_Sales[[#This Row],[Total_Price]]</f>
        <v>0.14965464313123561</v>
      </c>
      <c r="W4900" s="3">
        <v>195</v>
      </c>
      <c r="X4900" s="3"/>
    </row>
    <row r="4901" spans="1:24" x14ac:dyDescent="0.25">
      <c r="A4901" s="1" t="s">
        <v>11652</v>
      </c>
      <c r="B4901" s="1" t="s">
        <v>660</v>
      </c>
      <c r="C4901" s="1" t="s">
        <v>661</v>
      </c>
      <c r="D4901" s="1" t="s">
        <v>4222</v>
      </c>
      <c r="E4901" s="1" t="s">
        <v>1946</v>
      </c>
      <c r="F4901" s="2">
        <v>45396</v>
      </c>
      <c r="G4901" s="2">
        <v>45592</v>
      </c>
      <c r="H4901" s="2" t="str">
        <f>TEXT(Ecommerce_Sales[[#This Row],[Order_Date]],"mmmm")</f>
        <v>October</v>
      </c>
      <c r="I4901" s="2" t="str">
        <f>TEXT(Ecommerce_Sales[[#This Row],[Order_Date]],"yyyy")</f>
        <v>2024</v>
      </c>
      <c r="J4901" s="2" t="str">
        <f>TEXT(Ecommerce_Sales[[#This Row],[Order_Date]],"mmmm")</f>
        <v>October</v>
      </c>
      <c r="K4901" s="1" t="s">
        <v>1947</v>
      </c>
      <c r="L4901" s="1" t="s">
        <v>11653</v>
      </c>
      <c r="M4901" s="1" t="s">
        <v>1949</v>
      </c>
      <c r="N4901" s="1" t="s">
        <v>1950</v>
      </c>
      <c r="O4901" s="3">
        <v>900</v>
      </c>
      <c r="P4901">
        <v>2</v>
      </c>
      <c r="Q4901" s="3">
        <v>1800</v>
      </c>
      <c r="R4901" s="1" t="s">
        <v>1951</v>
      </c>
      <c r="S4901" s="3">
        <v>257</v>
      </c>
      <c r="T4901">
        <v>10</v>
      </c>
      <c r="U4901" t="str">
        <f>IF(Ecommerce_Sales[[#This Row],[Delivery_Time_Days]]&gt;7,"Delay",IF(Ecommerce_Sales[[#This Row],[Delivery_Time_Days]] = 0,"No delivery",IF(Ecommerce_Sales[[#This Row],[Delivery_Time_Days]]&lt;=7,"On-time")))</f>
        <v>Delay</v>
      </c>
      <c r="V4901" s="7">
        <f>Ecommerce_Sales[[#This Row],[Profit]]/Ecommerce_Sales[[#This Row],[Total_Price]]</f>
        <v>0.4</v>
      </c>
      <c r="W4901" s="3">
        <v>720</v>
      </c>
      <c r="X4901" s="3"/>
    </row>
    <row r="4902" spans="1:24" x14ac:dyDescent="0.25">
      <c r="A4902" s="1" t="s">
        <v>11654</v>
      </c>
      <c r="B4902" s="1" t="s">
        <v>1712</v>
      </c>
      <c r="C4902" s="1" t="s">
        <v>481</v>
      </c>
      <c r="D4902" s="1" t="s">
        <v>2311</v>
      </c>
      <c r="E4902" s="1" t="s">
        <v>2005</v>
      </c>
      <c r="F4902" s="2">
        <v>45573</v>
      </c>
      <c r="G4902" s="2">
        <v>44945</v>
      </c>
      <c r="H4902" s="2" t="str">
        <f>TEXT(Ecommerce_Sales[[#This Row],[Order_Date]],"mmmm")</f>
        <v>January</v>
      </c>
      <c r="I4902" s="2" t="str">
        <f>TEXT(Ecommerce_Sales[[#This Row],[Order_Date]],"yyyy")</f>
        <v>2023</v>
      </c>
      <c r="J4902" s="2" t="str">
        <f>TEXT(Ecommerce_Sales[[#This Row],[Order_Date]],"mmmm")</f>
        <v>January</v>
      </c>
      <c r="K4902" s="1" t="s">
        <v>1947</v>
      </c>
      <c r="L4902" s="1" t="s">
        <v>4168</v>
      </c>
      <c r="M4902" s="1" t="s">
        <v>2104</v>
      </c>
      <c r="N4902" s="1" t="s">
        <v>1978</v>
      </c>
      <c r="O4902" s="3">
        <v>323</v>
      </c>
      <c r="P4902">
        <v>2</v>
      </c>
      <c r="Q4902" s="3">
        <v>646</v>
      </c>
      <c r="R4902" s="1" t="s">
        <v>1951</v>
      </c>
      <c r="S4902" s="3">
        <v>40</v>
      </c>
      <c r="T4902">
        <v>3</v>
      </c>
      <c r="U4902" t="str">
        <f>IF(Ecommerce_Sales[[#This Row],[Delivery_Time_Days]]&gt;7,"Delay",IF(Ecommerce_Sales[[#This Row],[Delivery_Time_Days]] = 0,"No delivery",IF(Ecommerce_Sales[[#This Row],[Delivery_Time_Days]]&lt;=7,"On-time")))</f>
        <v>On-time</v>
      </c>
      <c r="V4902" s="7">
        <f>Ecommerce_Sales[[#This Row],[Profit]]/Ecommerce_Sales[[#This Row],[Total_Price]]</f>
        <v>0.34984520123839008</v>
      </c>
      <c r="W4902" s="3">
        <v>226</v>
      </c>
      <c r="X4902" s="3"/>
    </row>
    <row r="4903" spans="1:24" x14ac:dyDescent="0.25">
      <c r="A4903" s="1" t="s">
        <v>11655</v>
      </c>
      <c r="B4903" s="1" t="s">
        <v>870</v>
      </c>
      <c r="C4903" s="1" t="s">
        <v>552</v>
      </c>
      <c r="D4903" s="1" t="s">
        <v>2155</v>
      </c>
      <c r="E4903" s="1" t="s">
        <v>2005</v>
      </c>
      <c r="F4903" s="2">
        <v>45445</v>
      </c>
      <c r="G4903" s="2">
        <v>45290</v>
      </c>
      <c r="H4903" s="2" t="str">
        <f>TEXT(Ecommerce_Sales[[#This Row],[Order_Date]],"mmmm")</f>
        <v>December</v>
      </c>
      <c r="I4903" s="2" t="str">
        <f>TEXT(Ecommerce_Sales[[#This Row],[Order_Date]],"yyyy")</f>
        <v>2023</v>
      </c>
      <c r="J4903" s="2" t="str">
        <f>TEXT(Ecommerce_Sales[[#This Row],[Order_Date]],"mmmm")</f>
        <v>December</v>
      </c>
      <c r="K4903" s="1" t="s">
        <v>1947</v>
      </c>
      <c r="L4903" s="1" t="s">
        <v>11656</v>
      </c>
      <c r="M4903" s="1" t="s">
        <v>2058</v>
      </c>
      <c r="N4903" s="1" t="s">
        <v>1950</v>
      </c>
      <c r="O4903" s="3">
        <v>173</v>
      </c>
      <c r="P4903">
        <v>8</v>
      </c>
      <c r="Q4903" s="3">
        <v>1386</v>
      </c>
      <c r="R4903" s="1" t="s">
        <v>2008</v>
      </c>
      <c r="S4903" s="3">
        <v>147</v>
      </c>
      <c r="T4903">
        <v>3</v>
      </c>
      <c r="U4903" t="str">
        <f>IF(Ecommerce_Sales[[#This Row],[Delivery_Time_Days]]&gt;7,"Delay",IF(Ecommerce_Sales[[#This Row],[Delivery_Time_Days]] = 0,"No delivery",IF(Ecommerce_Sales[[#This Row],[Delivery_Time_Days]]&lt;=7,"On-time")))</f>
        <v>On-time</v>
      </c>
      <c r="V4903" s="7">
        <f>Ecommerce_Sales[[#This Row],[Profit]]/Ecommerce_Sales[[#This Row],[Total_Price]]</f>
        <v>0.39971139971139968</v>
      </c>
      <c r="W4903" s="3">
        <v>554</v>
      </c>
      <c r="X4903" s="3"/>
    </row>
    <row r="4904" spans="1:24" x14ac:dyDescent="0.25">
      <c r="A4904" s="1" t="s">
        <v>11657</v>
      </c>
      <c r="B4904" s="1" t="s">
        <v>158</v>
      </c>
      <c r="C4904" s="1" t="s">
        <v>159</v>
      </c>
      <c r="D4904" s="1" t="s">
        <v>2270</v>
      </c>
      <c r="E4904" s="1" t="s">
        <v>1966</v>
      </c>
      <c r="F4904" s="2">
        <v>45267</v>
      </c>
      <c r="G4904" s="2">
        <v>45634</v>
      </c>
      <c r="H4904" s="2" t="str">
        <f>TEXT(Ecommerce_Sales[[#This Row],[Order_Date]],"mmmm")</f>
        <v>December</v>
      </c>
      <c r="I4904" s="2" t="str">
        <f>TEXT(Ecommerce_Sales[[#This Row],[Order_Date]],"yyyy")</f>
        <v>2024</v>
      </c>
      <c r="J4904" s="2" t="str">
        <f>TEXT(Ecommerce_Sales[[#This Row],[Order_Date]],"mmmm")</f>
        <v>December</v>
      </c>
      <c r="K4904" s="1" t="s">
        <v>1947</v>
      </c>
      <c r="L4904" s="1" t="s">
        <v>11658</v>
      </c>
      <c r="M4904" s="1" t="s">
        <v>1972</v>
      </c>
      <c r="N4904" s="1" t="s">
        <v>1973</v>
      </c>
      <c r="O4904" s="3">
        <v>1173</v>
      </c>
      <c r="P4904">
        <v>6</v>
      </c>
      <c r="Q4904" s="3">
        <v>7041</v>
      </c>
      <c r="R4904" s="1" t="s">
        <v>2016</v>
      </c>
      <c r="S4904" s="3">
        <v>914</v>
      </c>
      <c r="T4904">
        <v>6</v>
      </c>
      <c r="U4904" t="str">
        <f>IF(Ecommerce_Sales[[#This Row],[Delivery_Time_Days]]&gt;7,"Delay",IF(Ecommerce_Sales[[#This Row],[Delivery_Time_Days]] = 0,"No delivery",IF(Ecommerce_Sales[[#This Row],[Delivery_Time_Days]]&lt;=7,"On-time")))</f>
        <v>On-time</v>
      </c>
      <c r="V4904" s="7">
        <f>Ecommerce_Sales[[#This Row],[Profit]]/Ecommerce_Sales[[#This Row],[Total_Price]]</f>
        <v>0.29995739241585001</v>
      </c>
      <c r="W4904" s="3">
        <v>2112</v>
      </c>
      <c r="X4904" s="3"/>
    </row>
    <row r="4905" spans="1:24" x14ac:dyDescent="0.25">
      <c r="A4905" s="1" t="s">
        <v>11659</v>
      </c>
      <c r="B4905" s="1" t="s">
        <v>280</v>
      </c>
      <c r="C4905" s="1" t="s">
        <v>667</v>
      </c>
      <c r="D4905" s="1" t="s">
        <v>3076</v>
      </c>
      <c r="E4905" s="1" t="s">
        <v>1966</v>
      </c>
      <c r="F4905" s="2">
        <v>45196</v>
      </c>
      <c r="G4905" s="2">
        <v>45129</v>
      </c>
      <c r="H4905" s="2" t="str">
        <f>TEXT(Ecommerce_Sales[[#This Row],[Order_Date]],"mmmm")</f>
        <v>July</v>
      </c>
      <c r="I4905" s="2" t="str">
        <f>TEXT(Ecommerce_Sales[[#This Row],[Order_Date]],"yyyy")</f>
        <v>2023</v>
      </c>
      <c r="J4905" s="2" t="str">
        <f>TEXT(Ecommerce_Sales[[#This Row],[Order_Date]],"mmmm")</f>
        <v>July</v>
      </c>
      <c r="K4905" s="1" t="s">
        <v>1986</v>
      </c>
      <c r="L4905" s="1" t="s">
        <v>5457</v>
      </c>
      <c r="M4905" s="1" t="s">
        <v>1963</v>
      </c>
      <c r="N4905" s="1" t="s">
        <v>1957</v>
      </c>
      <c r="O4905" s="3">
        <v>415</v>
      </c>
      <c r="P4905">
        <v>3</v>
      </c>
      <c r="Q4905" s="3">
        <v>1244</v>
      </c>
      <c r="R4905" s="1" t="s">
        <v>2008</v>
      </c>
      <c r="S4905" s="3">
        <v>115</v>
      </c>
      <c r="U4905" t="str">
        <f>IF(Ecommerce_Sales[[#This Row],[Delivery_Time_Days]]&gt;7,"Delay",IF(Ecommerce_Sales[[#This Row],[Delivery_Time_Days]] = 0,"No delivery",IF(Ecommerce_Sales[[#This Row],[Delivery_Time_Days]]&lt;=7,"On-time")))</f>
        <v>No delivery</v>
      </c>
      <c r="V4905" s="7">
        <f>Ecommerce_Sales[[#This Row],[Profit]]/Ecommerce_Sales[[#This Row],[Total_Price]]</f>
        <v>0.15032154340836013</v>
      </c>
      <c r="W4905" s="3">
        <v>187</v>
      </c>
      <c r="X4905" s="3"/>
    </row>
    <row r="4906" spans="1:24" x14ac:dyDescent="0.25">
      <c r="A4906" s="1" t="s">
        <v>11660</v>
      </c>
      <c r="B4906" s="1" t="s">
        <v>266</v>
      </c>
      <c r="C4906" s="1" t="s">
        <v>267</v>
      </c>
      <c r="D4906" s="1" t="s">
        <v>3456</v>
      </c>
      <c r="E4906" s="1" t="s">
        <v>1996</v>
      </c>
      <c r="F4906" s="2">
        <v>45560</v>
      </c>
      <c r="G4906" s="2">
        <v>45343</v>
      </c>
      <c r="H4906" s="2" t="str">
        <f>TEXT(Ecommerce_Sales[[#This Row],[Order_Date]],"mmmm")</f>
        <v>February</v>
      </c>
      <c r="I4906" s="2" t="str">
        <f>TEXT(Ecommerce_Sales[[#This Row],[Order_Date]],"yyyy")</f>
        <v>2024</v>
      </c>
      <c r="J4906" s="2" t="str">
        <f>TEXT(Ecommerce_Sales[[#This Row],[Order_Date]],"mmmm")</f>
        <v>February</v>
      </c>
      <c r="K4906" s="1" t="s">
        <v>1986</v>
      </c>
      <c r="L4906" s="1" t="s">
        <v>6499</v>
      </c>
      <c r="M4906" s="1" t="s">
        <v>2058</v>
      </c>
      <c r="N4906" s="1" t="s">
        <v>1950</v>
      </c>
      <c r="O4906" s="3">
        <v>605</v>
      </c>
      <c r="P4906">
        <v>3</v>
      </c>
      <c r="Q4906" s="3">
        <v>1814</v>
      </c>
      <c r="R4906" s="1" t="s">
        <v>1958</v>
      </c>
      <c r="S4906" s="3">
        <v>228</v>
      </c>
      <c r="U4906" t="str">
        <f>IF(Ecommerce_Sales[[#This Row],[Delivery_Time_Days]]&gt;7,"Delay",IF(Ecommerce_Sales[[#This Row],[Delivery_Time_Days]] = 0,"No delivery",IF(Ecommerce_Sales[[#This Row],[Delivery_Time_Days]]&lt;=7,"On-time")))</f>
        <v>No delivery</v>
      </c>
      <c r="V4906" s="7">
        <f>Ecommerce_Sales[[#This Row],[Profit]]/Ecommerce_Sales[[#This Row],[Total_Price]]</f>
        <v>0.39966923925027564</v>
      </c>
      <c r="W4906" s="3">
        <v>725</v>
      </c>
      <c r="X4906" s="3"/>
    </row>
    <row r="4907" spans="1:24" x14ac:dyDescent="0.25">
      <c r="A4907" s="1" t="s">
        <v>11661</v>
      </c>
      <c r="B4907" s="1" t="s">
        <v>30</v>
      </c>
      <c r="C4907" s="1" t="s">
        <v>31</v>
      </c>
      <c r="D4907" s="1" t="s">
        <v>3790</v>
      </c>
      <c r="E4907" s="1" t="s">
        <v>1946</v>
      </c>
      <c r="F4907" s="2">
        <v>45464</v>
      </c>
      <c r="G4907" s="2">
        <v>45342</v>
      </c>
      <c r="H4907" s="2" t="str">
        <f>TEXT(Ecommerce_Sales[[#This Row],[Order_Date]],"mmmm")</f>
        <v>February</v>
      </c>
      <c r="I4907" s="2" t="str">
        <f>TEXT(Ecommerce_Sales[[#This Row],[Order_Date]],"yyyy")</f>
        <v>2024</v>
      </c>
      <c r="J4907" s="2" t="str">
        <f>TEXT(Ecommerce_Sales[[#This Row],[Order_Date]],"mmmm")</f>
        <v>February</v>
      </c>
      <c r="K4907" s="1" t="s">
        <v>1947</v>
      </c>
      <c r="L4907" s="1" t="s">
        <v>11662</v>
      </c>
      <c r="M4907" s="1" t="s">
        <v>2047</v>
      </c>
      <c r="N4907" s="1" t="s">
        <v>1989</v>
      </c>
      <c r="O4907" s="3">
        <v>805</v>
      </c>
      <c r="P4907">
        <v>3</v>
      </c>
      <c r="Q4907" s="3">
        <v>2416</v>
      </c>
      <c r="R4907" s="1" t="s">
        <v>1958</v>
      </c>
      <c r="S4907" s="3">
        <v>199</v>
      </c>
      <c r="T4907">
        <v>2</v>
      </c>
      <c r="U4907" t="str">
        <f>IF(Ecommerce_Sales[[#This Row],[Delivery_Time_Days]]&gt;7,"Delay",IF(Ecommerce_Sales[[#This Row],[Delivery_Time_Days]] = 0,"No delivery",IF(Ecommerce_Sales[[#This Row],[Delivery_Time_Days]]&lt;=7,"On-time")))</f>
        <v>On-time</v>
      </c>
      <c r="V4907" s="7">
        <f>Ecommerce_Sales[[#This Row],[Profit]]/Ecommerce_Sales[[#This Row],[Total_Price]]</f>
        <v>0.25</v>
      </c>
      <c r="W4907" s="3">
        <v>604</v>
      </c>
      <c r="X4907" s="3"/>
    </row>
    <row r="4908" spans="1:24" x14ac:dyDescent="0.25">
      <c r="A4908" s="1" t="s">
        <v>11663</v>
      </c>
      <c r="B4908" s="1" t="s">
        <v>596</v>
      </c>
      <c r="C4908" s="1" t="s">
        <v>597</v>
      </c>
      <c r="D4908" s="1" t="s">
        <v>5960</v>
      </c>
      <c r="E4908" s="1" t="s">
        <v>1981</v>
      </c>
      <c r="F4908" s="2">
        <v>45347</v>
      </c>
      <c r="G4908" s="2">
        <v>45440</v>
      </c>
      <c r="H4908" s="2" t="str">
        <f>TEXT(Ecommerce_Sales[[#This Row],[Order_Date]],"mmmm")</f>
        <v>May</v>
      </c>
      <c r="I4908" s="2" t="str">
        <f>TEXT(Ecommerce_Sales[[#This Row],[Order_Date]],"yyyy")</f>
        <v>2024</v>
      </c>
      <c r="J4908" s="2" t="str">
        <f>TEXT(Ecommerce_Sales[[#This Row],[Order_Date]],"mmmm")</f>
        <v>May</v>
      </c>
      <c r="K4908" s="1" t="s">
        <v>1947</v>
      </c>
      <c r="L4908" s="1" t="s">
        <v>11664</v>
      </c>
      <c r="M4908" s="1" t="s">
        <v>1998</v>
      </c>
      <c r="N4908" s="1" t="s">
        <v>1973</v>
      </c>
      <c r="O4908" s="3">
        <v>542</v>
      </c>
      <c r="P4908">
        <v>4</v>
      </c>
      <c r="Q4908" s="3">
        <v>2169</v>
      </c>
      <c r="R4908" s="1" t="s">
        <v>1951</v>
      </c>
      <c r="S4908" s="3">
        <v>302</v>
      </c>
      <c r="T4908">
        <v>3</v>
      </c>
      <c r="U4908" t="str">
        <f>IF(Ecommerce_Sales[[#This Row],[Delivery_Time_Days]]&gt;7,"Delay",IF(Ecommerce_Sales[[#This Row],[Delivery_Time_Days]] = 0,"No delivery",IF(Ecommerce_Sales[[#This Row],[Delivery_Time_Days]]&lt;=7,"On-time")))</f>
        <v>On-time</v>
      </c>
      <c r="V4908" s="7">
        <f>Ecommerce_Sales[[#This Row],[Profit]]/Ecommerce_Sales[[#This Row],[Total_Price]]</f>
        <v>0.30013831258644535</v>
      </c>
      <c r="W4908" s="3">
        <v>651</v>
      </c>
      <c r="X4908" s="3"/>
    </row>
    <row r="4909" spans="1:24" x14ac:dyDescent="0.25">
      <c r="A4909" s="1" t="s">
        <v>11665</v>
      </c>
      <c r="B4909" s="1" t="s">
        <v>98</v>
      </c>
      <c r="C4909" s="1" t="s">
        <v>99</v>
      </c>
      <c r="D4909" s="1" t="s">
        <v>2625</v>
      </c>
      <c r="E4909" s="1" t="s">
        <v>1966</v>
      </c>
      <c r="F4909" s="2">
        <v>45117</v>
      </c>
      <c r="G4909" s="2">
        <v>45104</v>
      </c>
      <c r="H4909" s="2" t="str">
        <f>TEXT(Ecommerce_Sales[[#This Row],[Order_Date]],"mmmm")</f>
        <v>June</v>
      </c>
      <c r="I4909" s="2" t="str">
        <f>TEXT(Ecommerce_Sales[[#This Row],[Order_Date]],"yyyy")</f>
        <v>2023</v>
      </c>
      <c r="J4909" s="2" t="str">
        <f>TEXT(Ecommerce_Sales[[#This Row],[Order_Date]],"mmmm")</f>
        <v>June</v>
      </c>
      <c r="K4909" s="1" t="s">
        <v>1947</v>
      </c>
      <c r="L4909" s="1" t="s">
        <v>9522</v>
      </c>
      <c r="M4909" s="1" t="s">
        <v>2002</v>
      </c>
      <c r="N4909" s="1" t="s">
        <v>1989</v>
      </c>
      <c r="O4909" s="3">
        <v>811</v>
      </c>
      <c r="P4909">
        <v>1</v>
      </c>
      <c r="Q4909" s="3">
        <v>811</v>
      </c>
      <c r="R4909" s="1" t="s">
        <v>1951</v>
      </c>
      <c r="S4909" s="3">
        <v>57</v>
      </c>
      <c r="T4909">
        <v>3</v>
      </c>
      <c r="U4909" t="str">
        <f>IF(Ecommerce_Sales[[#This Row],[Delivery_Time_Days]]&gt;7,"Delay",IF(Ecommerce_Sales[[#This Row],[Delivery_Time_Days]] = 0,"No delivery",IF(Ecommerce_Sales[[#This Row],[Delivery_Time_Days]]&lt;=7,"On-time")))</f>
        <v>On-time</v>
      </c>
      <c r="V4909" s="7">
        <f>Ecommerce_Sales[[#This Row],[Profit]]/Ecommerce_Sales[[#This Row],[Total_Price]]</f>
        <v>0.25030826140567203</v>
      </c>
      <c r="W4909" s="3">
        <v>203</v>
      </c>
      <c r="X4909" s="3"/>
    </row>
    <row r="4910" spans="1:24" x14ac:dyDescent="0.25">
      <c r="A4910" s="1" t="s">
        <v>11666</v>
      </c>
      <c r="B4910" s="1" t="s">
        <v>1800</v>
      </c>
      <c r="C4910" s="1" t="s">
        <v>1801</v>
      </c>
      <c r="D4910" s="1" t="s">
        <v>3930</v>
      </c>
      <c r="E4910" s="1" t="s">
        <v>1966</v>
      </c>
      <c r="F4910" s="2">
        <v>45349</v>
      </c>
      <c r="G4910" s="2">
        <v>45386</v>
      </c>
      <c r="H4910" s="2" t="str">
        <f>TEXT(Ecommerce_Sales[[#This Row],[Order_Date]],"mmmm")</f>
        <v>April</v>
      </c>
      <c r="I4910" s="2" t="str">
        <f>TEXT(Ecommerce_Sales[[#This Row],[Order_Date]],"yyyy")</f>
        <v>2024</v>
      </c>
      <c r="J4910" s="2" t="str">
        <f>TEXT(Ecommerce_Sales[[#This Row],[Order_Date]],"mmmm")</f>
        <v>April</v>
      </c>
      <c r="K4910" s="1" t="s">
        <v>1986</v>
      </c>
      <c r="L4910" s="1" t="s">
        <v>11667</v>
      </c>
      <c r="M4910" s="1" t="s">
        <v>2079</v>
      </c>
      <c r="N4910" s="1" t="s">
        <v>1973</v>
      </c>
      <c r="O4910" s="3">
        <v>736</v>
      </c>
      <c r="P4910">
        <v>5</v>
      </c>
      <c r="Q4910" s="3">
        <v>3682</v>
      </c>
      <c r="R4910" s="1" t="s">
        <v>2016</v>
      </c>
      <c r="S4910" s="3">
        <v>308</v>
      </c>
      <c r="U4910" t="str">
        <f>IF(Ecommerce_Sales[[#This Row],[Delivery_Time_Days]]&gt;7,"Delay",IF(Ecommerce_Sales[[#This Row],[Delivery_Time_Days]] = 0,"No delivery",IF(Ecommerce_Sales[[#This Row],[Delivery_Time_Days]]&lt;=7,"On-time")))</f>
        <v>No delivery</v>
      </c>
      <c r="V4910" s="7">
        <f>Ecommerce_Sales[[#This Row],[Profit]]/Ecommerce_Sales[[#This Row],[Total_Price]]</f>
        <v>0.2998370450841934</v>
      </c>
      <c r="W4910" s="3">
        <v>1104</v>
      </c>
      <c r="X4910" s="3"/>
    </row>
    <row r="4911" spans="1:24" x14ac:dyDescent="0.25">
      <c r="A4911" s="1" t="s">
        <v>11668</v>
      </c>
      <c r="B4911" s="1" t="s">
        <v>1790</v>
      </c>
      <c r="C4911" s="1" t="s">
        <v>1791</v>
      </c>
      <c r="D4911" s="1" t="s">
        <v>8330</v>
      </c>
      <c r="E4911" s="1" t="s">
        <v>1996</v>
      </c>
      <c r="F4911" s="2">
        <v>45294</v>
      </c>
      <c r="G4911" s="2">
        <v>45071</v>
      </c>
      <c r="H4911" s="2" t="str">
        <f>TEXT(Ecommerce_Sales[[#This Row],[Order_Date]],"mmmm")</f>
        <v>May</v>
      </c>
      <c r="I4911" s="2" t="str">
        <f>TEXT(Ecommerce_Sales[[#This Row],[Order_Date]],"yyyy")</f>
        <v>2023</v>
      </c>
      <c r="J4911" s="2" t="str">
        <f>TEXT(Ecommerce_Sales[[#This Row],[Order_Date]],"mmmm")</f>
        <v>May</v>
      </c>
      <c r="K4911" s="1" t="s">
        <v>1947</v>
      </c>
      <c r="L4911" s="1" t="s">
        <v>11669</v>
      </c>
      <c r="M4911" s="1" t="s">
        <v>1988</v>
      </c>
      <c r="N4911" s="1" t="s">
        <v>1989</v>
      </c>
      <c r="O4911" s="3">
        <v>435</v>
      </c>
      <c r="P4911">
        <v>3</v>
      </c>
      <c r="Q4911" s="3">
        <v>1305</v>
      </c>
      <c r="R4911" s="1" t="s">
        <v>1958</v>
      </c>
      <c r="S4911" s="3">
        <v>183</v>
      </c>
      <c r="T4911">
        <v>8</v>
      </c>
      <c r="U4911" t="str">
        <f>IF(Ecommerce_Sales[[#This Row],[Delivery_Time_Days]]&gt;7,"Delay",IF(Ecommerce_Sales[[#This Row],[Delivery_Time_Days]] = 0,"No delivery",IF(Ecommerce_Sales[[#This Row],[Delivery_Time_Days]]&lt;=7,"On-time")))</f>
        <v>Delay</v>
      </c>
      <c r="V4911" s="7">
        <f>Ecommerce_Sales[[#This Row],[Profit]]/Ecommerce_Sales[[#This Row],[Total_Price]]</f>
        <v>0.24980842911877393</v>
      </c>
      <c r="W4911" s="3">
        <v>326</v>
      </c>
      <c r="X4911" s="3"/>
    </row>
    <row r="4912" spans="1:24" x14ac:dyDescent="0.25">
      <c r="A4912" s="1" t="s">
        <v>11670</v>
      </c>
      <c r="B4912" s="1" t="s">
        <v>416</v>
      </c>
      <c r="C4912" s="1" t="s">
        <v>417</v>
      </c>
      <c r="D4912" s="1" t="s">
        <v>3453</v>
      </c>
      <c r="E4912" s="1" t="s">
        <v>1954</v>
      </c>
      <c r="F4912" s="2">
        <v>45387</v>
      </c>
      <c r="G4912" s="2">
        <v>45601</v>
      </c>
      <c r="H4912" s="2" t="str">
        <f>TEXT(Ecommerce_Sales[[#This Row],[Order_Date]],"mmmm")</f>
        <v>November</v>
      </c>
      <c r="I4912" s="2" t="str">
        <f>TEXT(Ecommerce_Sales[[#This Row],[Order_Date]],"yyyy")</f>
        <v>2024</v>
      </c>
      <c r="J4912" s="2" t="str">
        <f>TEXT(Ecommerce_Sales[[#This Row],[Order_Date]],"mmmm")</f>
        <v>November</v>
      </c>
      <c r="K4912" s="1" t="s">
        <v>1947</v>
      </c>
      <c r="L4912" s="1" t="s">
        <v>11671</v>
      </c>
      <c r="M4912" s="1" t="s">
        <v>1956</v>
      </c>
      <c r="N4912" s="1" t="s">
        <v>1957</v>
      </c>
      <c r="O4912" s="3">
        <v>1210</v>
      </c>
      <c r="P4912">
        <v>7</v>
      </c>
      <c r="Q4912" s="3">
        <v>8472</v>
      </c>
      <c r="R4912" s="1" t="s">
        <v>2012</v>
      </c>
      <c r="S4912" s="3">
        <v>1161</v>
      </c>
      <c r="T4912">
        <v>5</v>
      </c>
      <c r="U4912" t="str">
        <f>IF(Ecommerce_Sales[[#This Row],[Delivery_Time_Days]]&gt;7,"Delay",IF(Ecommerce_Sales[[#This Row],[Delivery_Time_Days]] = 0,"No delivery",IF(Ecommerce_Sales[[#This Row],[Delivery_Time_Days]]&lt;=7,"On-time")))</f>
        <v>On-time</v>
      </c>
      <c r="V4912" s="7">
        <f>Ecommerce_Sales[[#This Row],[Profit]]/Ecommerce_Sales[[#This Row],[Total_Price]]</f>
        <v>0.15002360717658167</v>
      </c>
      <c r="W4912" s="3">
        <v>1271</v>
      </c>
      <c r="X4912" s="3"/>
    </row>
    <row r="4913" spans="1:24" x14ac:dyDescent="0.25">
      <c r="A4913" s="1" t="s">
        <v>11672</v>
      </c>
      <c r="B4913" s="1" t="s">
        <v>1596</v>
      </c>
      <c r="C4913" s="1" t="s">
        <v>1597</v>
      </c>
      <c r="D4913" s="1" t="s">
        <v>2750</v>
      </c>
      <c r="E4913" s="1" t="s">
        <v>1996</v>
      </c>
      <c r="F4913" s="2">
        <v>45403</v>
      </c>
      <c r="G4913" s="2">
        <v>45145</v>
      </c>
      <c r="H4913" s="2" t="str">
        <f>TEXT(Ecommerce_Sales[[#This Row],[Order_Date]],"mmmm")</f>
        <v>August</v>
      </c>
      <c r="I4913" s="2" t="str">
        <f>TEXT(Ecommerce_Sales[[#This Row],[Order_Date]],"yyyy")</f>
        <v>2023</v>
      </c>
      <c r="J4913" s="2" t="str">
        <f>TEXT(Ecommerce_Sales[[#This Row],[Order_Date]],"mmmm")</f>
        <v>August</v>
      </c>
      <c r="K4913" s="1" t="s">
        <v>1947</v>
      </c>
      <c r="L4913" s="1" t="s">
        <v>5175</v>
      </c>
      <c r="M4913" s="1" t="s">
        <v>2030</v>
      </c>
      <c r="N4913" s="1" t="s">
        <v>1978</v>
      </c>
      <c r="O4913" s="3">
        <v>504</v>
      </c>
      <c r="P4913">
        <v>2</v>
      </c>
      <c r="Q4913" s="3">
        <v>1008</v>
      </c>
      <c r="R4913" s="1" t="s">
        <v>1951</v>
      </c>
      <c r="S4913" s="3">
        <v>150</v>
      </c>
      <c r="T4913">
        <v>2</v>
      </c>
      <c r="U4913" t="str">
        <f>IF(Ecommerce_Sales[[#This Row],[Delivery_Time_Days]]&gt;7,"Delay",IF(Ecommerce_Sales[[#This Row],[Delivery_Time_Days]] = 0,"No delivery",IF(Ecommerce_Sales[[#This Row],[Delivery_Time_Days]]&lt;=7,"On-time")))</f>
        <v>On-time</v>
      </c>
      <c r="V4913" s="7">
        <f>Ecommerce_Sales[[#This Row],[Profit]]/Ecommerce_Sales[[#This Row],[Total_Price]]</f>
        <v>0.35019841269841268</v>
      </c>
      <c r="W4913" s="3">
        <v>353</v>
      </c>
      <c r="X4913" s="3"/>
    </row>
    <row r="4914" spans="1:24" x14ac:dyDescent="0.25">
      <c r="A4914" s="1" t="s">
        <v>11673</v>
      </c>
      <c r="B4914" s="1" t="s">
        <v>168</v>
      </c>
      <c r="C4914" s="1" t="s">
        <v>169</v>
      </c>
      <c r="D4914" s="1" t="s">
        <v>2875</v>
      </c>
      <c r="E4914" s="1" t="s">
        <v>1946</v>
      </c>
      <c r="F4914" s="2">
        <v>45046</v>
      </c>
      <c r="G4914" s="2">
        <v>45608</v>
      </c>
      <c r="H4914" s="2" t="str">
        <f>TEXT(Ecommerce_Sales[[#This Row],[Order_Date]],"mmmm")</f>
        <v>November</v>
      </c>
      <c r="I4914" s="2" t="str">
        <f>TEXT(Ecommerce_Sales[[#This Row],[Order_Date]],"yyyy")</f>
        <v>2024</v>
      </c>
      <c r="J4914" s="2" t="str">
        <f>TEXT(Ecommerce_Sales[[#This Row],[Order_Date]],"mmmm")</f>
        <v>November</v>
      </c>
      <c r="K4914" s="1" t="s">
        <v>1947</v>
      </c>
      <c r="L4914" s="1" t="s">
        <v>11674</v>
      </c>
      <c r="M4914" s="1" t="s">
        <v>2026</v>
      </c>
      <c r="N4914" s="1" t="s">
        <v>1978</v>
      </c>
      <c r="O4914" s="3">
        <v>673</v>
      </c>
      <c r="P4914">
        <v>4</v>
      </c>
      <c r="Q4914" s="3">
        <v>2692</v>
      </c>
      <c r="R4914" s="1" t="s">
        <v>1951</v>
      </c>
      <c r="S4914" s="3">
        <v>159</v>
      </c>
      <c r="T4914">
        <v>6</v>
      </c>
      <c r="U4914" t="str">
        <f>IF(Ecommerce_Sales[[#This Row],[Delivery_Time_Days]]&gt;7,"Delay",IF(Ecommerce_Sales[[#This Row],[Delivery_Time_Days]] = 0,"No delivery",IF(Ecommerce_Sales[[#This Row],[Delivery_Time_Days]]&lt;=7,"On-time")))</f>
        <v>On-time</v>
      </c>
      <c r="V4914" s="7">
        <f>Ecommerce_Sales[[#This Row],[Profit]]/Ecommerce_Sales[[#This Row],[Total_Price]]</f>
        <v>0.34992570579494797</v>
      </c>
      <c r="W4914" s="3">
        <v>942</v>
      </c>
      <c r="X4914" s="3"/>
    </row>
    <row r="4915" spans="1:24" x14ac:dyDescent="0.25">
      <c r="A4915" s="1" t="s">
        <v>11675</v>
      </c>
      <c r="B4915" s="1" t="s">
        <v>1205</v>
      </c>
      <c r="C4915" s="1" t="s">
        <v>1206</v>
      </c>
      <c r="D4915" s="1" t="s">
        <v>2376</v>
      </c>
      <c r="E4915" s="1" t="s">
        <v>1961</v>
      </c>
      <c r="F4915" s="2">
        <v>45373</v>
      </c>
      <c r="G4915" s="2">
        <v>45469</v>
      </c>
      <c r="H4915" s="2" t="str">
        <f>TEXT(Ecommerce_Sales[[#This Row],[Order_Date]],"mmmm")</f>
        <v>June</v>
      </c>
      <c r="I4915" s="2" t="str">
        <f>TEXT(Ecommerce_Sales[[#This Row],[Order_Date]],"yyyy")</f>
        <v>2024</v>
      </c>
      <c r="J4915" s="2" t="str">
        <f>TEXT(Ecommerce_Sales[[#This Row],[Order_Date]],"mmmm")</f>
        <v>June</v>
      </c>
      <c r="K4915" s="1" t="s">
        <v>1947</v>
      </c>
      <c r="L4915" s="1" t="s">
        <v>11676</v>
      </c>
      <c r="M4915" s="1" t="s">
        <v>1983</v>
      </c>
      <c r="N4915" s="1" t="s">
        <v>1950</v>
      </c>
      <c r="O4915" s="3">
        <v>1171</v>
      </c>
      <c r="P4915">
        <v>2</v>
      </c>
      <c r="Q4915" s="3">
        <v>2343</v>
      </c>
      <c r="R4915" s="1" t="s">
        <v>1951</v>
      </c>
      <c r="S4915" s="3">
        <v>284</v>
      </c>
      <c r="T4915">
        <v>6</v>
      </c>
      <c r="U4915" t="str">
        <f>IF(Ecommerce_Sales[[#This Row],[Delivery_Time_Days]]&gt;7,"Delay",IF(Ecommerce_Sales[[#This Row],[Delivery_Time_Days]] = 0,"No delivery",IF(Ecommerce_Sales[[#This Row],[Delivery_Time_Days]]&lt;=7,"On-time")))</f>
        <v>On-time</v>
      </c>
      <c r="V4915" s="7">
        <f>Ecommerce_Sales[[#This Row],[Profit]]/Ecommerce_Sales[[#This Row],[Total_Price]]</f>
        <v>0.39991463935125909</v>
      </c>
      <c r="W4915" s="3">
        <v>937</v>
      </c>
      <c r="X4915" s="3"/>
    </row>
    <row r="4916" spans="1:24" x14ac:dyDescent="0.25">
      <c r="A4916" s="1" t="s">
        <v>11677</v>
      </c>
      <c r="B4916" s="1" t="s">
        <v>1302</v>
      </c>
      <c r="C4916" s="1" t="s">
        <v>1303</v>
      </c>
      <c r="D4916" s="1" t="s">
        <v>2589</v>
      </c>
      <c r="E4916" s="1" t="s">
        <v>1946</v>
      </c>
      <c r="F4916" s="2">
        <v>45394</v>
      </c>
      <c r="G4916" s="2">
        <v>45210</v>
      </c>
      <c r="H4916" s="2" t="str">
        <f>TEXT(Ecommerce_Sales[[#This Row],[Order_Date]],"mmmm")</f>
        <v>October</v>
      </c>
      <c r="I4916" s="2" t="str">
        <f>TEXT(Ecommerce_Sales[[#This Row],[Order_Date]],"yyyy")</f>
        <v>2023</v>
      </c>
      <c r="J4916" s="2" t="str">
        <f>TEXT(Ecommerce_Sales[[#This Row],[Order_Date]],"mmmm")</f>
        <v>October</v>
      </c>
      <c r="K4916" s="1" t="s">
        <v>1947</v>
      </c>
      <c r="L4916" s="1" t="s">
        <v>11678</v>
      </c>
      <c r="M4916" s="1" t="s">
        <v>1988</v>
      </c>
      <c r="N4916" s="1" t="s">
        <v>1989</v>
      </c>
      <c r="O4916" s="3">
        <v>108</v>
      </c>
      <c r="P4916">
        <v>2</v>
      </c>
      <c r="Q4916" s="3">
        <v>216</v>
      </c>
      <c r="R4916" s="1" t="s">
        <v>1951</v>
      </c>
      <c r="S4916" s="3">
        <v>17</v>
      </c>
      <c r="T4916">
        <v>2</v>
      </c>
      <c r="U4916" t="str">
        <f>IF(Ecommerce_Sales[[#This Row],[Delivery_Time_Days]]&gt;7,"Delay",IF(Ecommerce_Sales[[#This Row],[Delivery_Time_Days]] = 0,"No delivery",IF(Ecommerce_Sales[[#This Row],[Delivery_Time_Days]]&lt;=7,"On-time")))</f>
        <v>On-time</v>
      </c>
      <c r="V4916" s="7">
        <f>Ecommerce_Sales[[#This Row],[Profit]]/Ecommerce_Sales[[#This Row],[Total_Price]]</f>
        <v>0.25</v>
      </c>
      <c r="W4916" s="3">
        <v>54</v>
      </c>
      <c r="X4916" s="3"/>
    </row>
    <row r="4917" spans="1:24" x14ac:dyDescent="0.25">
      <c r="A4917" s="1" t="s">
        <v>11679</v>
      </c>
      <c r="B4917" s="1" t="s">
        <v>1077</v>
      </c>
      <c r="C4917" s="1" t="s">
        <v>1078</v>
      </c>
      <c r="D4917" s="1" t="s">
        <v>2773</v>
      </c>
      <c r="E4917" s="1" t="s">
        <v>1946</v>
      </c>
      <c r="F4917" s="2">
        <v>45390</v>
      </c>
      <c r="G4917" s="2">
        <v>45396</v>
      </c>
      <c r="H4917" s="2" t="str">
        <f>TEXT(Ecommerce_Sales[[#This Row],[Order_Date]],"mmmm")</f>
        <v>April</v>
      </c>
      <c r="I4917" s="2" t="str">
        <f>TEXT(Ecommerce_Sales[[#This Row],[Order_Date]],"yyyy")</f>
        <v>2024</v>
      </c>
      <c r="J4917" s="2" t="str">
        <f>TEXT(Ecommerce_Sales[[#This Row],[Order_Date]],"mmmm")</f>
        <v>April</v>
      </c>
      <c r="K4917" s="1" t="s">
        <v>1986</v>
      </c>
      <c r="L4917" s="1" t="s">
        <v>7408</v>
      </c>
      <c r="M4917" s="1" t="s">
        <v>2030</v>
      </c>
      <c r="N4917" s="1" t="s">
        <v>1978</v>
      </c>
      <c r="O4917" s="3">
        <v>395</v>
      </c>
      <c r="P4917">
        <v>3</v>
      </c>
      <c r="Q4917" s="3">
        <v>1185</v>
      </c>
      <c r="R4917" s="1" t="s">
        <v>2016</v>
      </c>
      <c r="S4917" s="3">
        <v>176</v>
      </c>
      <c r="U4917" t="str">
        <f>IF(Ecommerce_Sales[[#This Row],[Delivery_Time_Days]]&gt;7,"Delay",IF(Ecommerce_Sales[[#This Row],[Delivery_Time_Days]] = 0,"No delivery",IF(Ecommerce_Sales[[#This Row],[Delivery_Time_Days]]&lt;=7,"On-time")))</f>
        <v>No delivery</v>
      </c>
      <c r="V4917" s="7">
        <f>Ecommerce_Sales[[#This Row],[Profit]]/Ecommerce_Sales[[#This Row],[Total_Price]]</f>
        <v>0.35021097046413502</v>
      </c>
      <c r="W4917" s="3">
        <v>415</v>
      </c>
      <c r="X4917" s="3"/>
    </row>
    <row r="4918" spans="1:24" x14ac:dyDescent="0.25">
      <c r="A4918" s="1" t="s">
        <v>11680</v>
      </c>
      <c r="B4918" s="1" t="s">
        <v>537</v>
      </c>
      <c r="C4918" s="1" t="s">
        <v>538</v>
      </c>
      <c r="D4918" s="1" t="s">
        <v>4936</v>
      </c>
      <c r="E4918" s="1" t="s">
        <v>1954</v>
      </c>
      <c r="F4918" s="2">
        <v>45453</v>
      </c>
      <c r="G4918" s="2">
        <v>45579</v>
      </c>
      <c r="H4918" s="2" t="str">
        <f>TEXT(Ecommerce_Sales[[#This Row],[Order_Date]],"mmmm")</f>
        <v>October</v>
      </c>
      <c r="I4918" s="2" t="str">
        <f>TEXT(Ecommerce_Sales[[#This Row],[Order_Date]],"yyyy")</f>
        <v>2024</v>
      </c>
      <c r="J4918" s="2" t="str">
        <f>TEXT(Ecommerce_Sales[[#This Row],[Order_Date]],"mmmm")</f>
        <v>October</v>
      </c>
      <c r="K4918" s="1" t="s">
        <v>1992</v>
      </c>
      <c r="L4918" s="1" t="s">
        <v>6932</v>
      </c>
      <c r="M4918" s="1" t="s">
        <v>1963</v>
      </c>
      <c r="N4918" s="1" t="s">
        <v>1957</v>
      </c>
      <c r="O4918" s="3">
        <v>369</v>
      </c>
      <c r="P4918">
        <v>2</v>
      </c>
      <c r="Q4918" s="3">
        <v>738</v>
      </c>
      <c r="R4918" s="1" t="s">
        <v>1951</v>
      </c>
      <c r="S4918" s="3">
        <v>43</v>
      </c>
      <c r="U4918" t="str">
        <f>IF(Ecommerce_Sales[[#This Row],[Delivery_Time_Days]]&gt;7,"Delay",IF(Ecommerce_Sales[[#This Row],[Delivery_Time_Days]] = 0,"No delivery",IF(Ecommerce_Sales[[#This Row],[Delivery_Time_Days]]&lt;=7,"On-time")))</f>
        <v>No delivery</v>
      </c>
      <c r="V4918" s="7">
        <f>Ecommerce_Sales[[#This Row],[Profit]]/Ecommerce_Sales[[#This Row],[Total_Price]]</f>
        <v>0.15040650406504066</v>
      </c>
      <c r="W4918" s="3">
        <v>111</v>
      </c>
      <c r="X4918" s="3"/>
    </row>
    <row r="4919" spans="1:24" x14ac:dyDescent="0.25">
      <c r="A4919" s="1" t="s">
        <v>11681</v>
      </c>
      <c r="B4919" s="1" t="s">
        <v>74</v>
      </c>
      <c r="C4919" s="1" t="s">
        <v>75</v>
      </c>
      <c r="D4919" s="1" t="s">
        <v>2747</v>
      </c>
      <c r="E4919" s="1" t="s">
        <v>1946</v>
      </c>
      <c r="F4919" s="2">
        <v>45007</v>
      </c>
      <c r="G4919" s="2">
        <v>44930</v>
      </c>
      <c r="H4919" s="2" t="str">
        <f>TEXT(Ecommerce_Sales[[#This Row],[Order_Date]],"mmmm")</f>
        <v>January</v>
      </c>
      <c r="I4919" s="2" t="str">
        <f>TEXT(Ecommerce_Sales[[#This Row],[Order_Date]],"yyyy")</f>
        <v>2023</v>
      </c>
      <c r="J4919" s="2" t="str">
        <f>TEXT(Ecommerce_Sales[[#This Row],[Order_Date]],"mmmm")</f>
        <v>January</v>
      </c>
      <c r="K4919" s="1" t="s">
        <v>1947</v>
      </c>
      <c r="L4919" s="1" t="s">
        <v>8505</v>
      </c>
      <c r="M4919" s="1" t="s">
        <v>1972</v>
      </c>
      <c r="N4919" s="1" t="s">
        <v>1973</v>
      </c>
      <c r="O4919" s="3">
        <v>542</v>
      </c>
      <c r="P4919">
        <v>4</v>
      </c>
      <c r="Q4919" s="3">
        <v>2166</v>
      </c>
      <c r="R4919" s="1" t="s">
        <v>2016</v>
      </c>
      <c r="S4919" s="3">
        <v>210</v>
      </c>
      <c r="T4919">
        <v>9</v>
      </c>
      <c r="U4919" t="str">
        <f>IF(Ecommerce_Sales[[#This Row],[Delivery_Time_Days]]&gt;7,"Delay",IF(Ecommerce_Sales[[#This Row],[Delivery_Time_Days]] = 0,"No delivery",IF(Ecommerce_Sales[[#This Row],[Delivery_Time_Days]]&lt;=7,"On-time")))</f>
        <v>Delay</v>
      </c>
      <c r="V4919" s="7">
        <f>Ecommerce_Sales[[#This Row],[Profit]]/Ecommerce_Sales[[#This Row],[Total_Price]]</f>
        <v>0.30009233610341646</v>
      </c>
      <c r="W4919" s="3">
        <v>650</v>
      </c>
      <c r="X4919" s="3"/>
    </row>
    <row r="4920" spans="1:24" x14ac:dyDescent="0.25">
      <c r="A4920" s="1" t="s">
        <v>11682</v>
      </c>
      <c r="B4920" s="1" t="s">
        <v>553</v>
      </c>
      <c r="C4920" s="1" t="s">
        <v>554</v>
      </c>
      <c r="D4920" s="1" t="s">
        <v>1995</v>
      </c>
      <c r="E4920" s="1" t="s">
        <v>1996</v>
      </c>
      <c r="F4920" s="2">
        <v>45458</v>
      </c>
      <c r="G4920" s="2">
        <v>45206</v>
      </c>
      <c r="H4920" s="2" t="str">
        <f>TEXT(Ecommerce_Sales[[#This Row],[Order_Date]],"mmmm")</f>
        <v>October</v>
      </c>
      <c r="I4920" s="2" t="str">
        <f>TEXT(Ecommerce_Sales[[#This Row],[Order_Date]],"yyyy")</f>
        <v>2023</v>
      </c>
      <c r="J4920" s="2" t="str">
        <f>TEXT(Ecommerce_Sales[[#This Row],[Order_Date]],"mmmm")</f>
        <v>October</v>
      </c>
      <c r="K4920" s="1" t="s">
        <v>1992</v>
      </c>
      <c r="L4920" s="1" t="s">
        <v>11683</v>
      </c>
      <c r="M4920" s="1" t="s">
        <v>1972</v>
      </c>
      <c r="N4920" s="1" t="s">
        <v>1973</v>
      </c>
      <c r="O4920" s="3">
        <v>1083</v>
      </c>
      <c r="P4920">
        <v>6</v>
      </c>
      <c r="Q4920" s="3">
        <v>6496</v>
      </c>
      <c r="R4920" s="1" t="s">
        <v>2008</v>
      </c>
      <c r="S4920" s="3">
        <v>554</v>
      </c>
      <c r="U4920" t="str">
        <f>IF(Ecommerce_Sales[[#This Row],[Delivery_Time_Days]]&gt;7,"Delay",IF(Ecommerce_Sales[[#This Row],[Delivery_Time_Days]] = 0,"No delivery",IF(Ecommerce_Sales[[#This Row],[Delivery_Time_Days]]&lt;=7,"On-time")))</f>
        <v>No delivery</v>
      </c>
      <c r="V4920" s="7">
        <f>Ecommerce_Sales[[#This Row],[Profit]]/Ecommerce_Sales[[#This Row],[Total_Price]]</f>
        <v>0.30003078817733991</v>
      </c>
      <c r="W4920" s="3">
        <v>1949</v>
      </c>
      <c r="X4920" s="3"/>
    </row>
    <row r="4921" spans="1:24" x14ac:dyDescent="0.25">
      <c r="A4921" s="1" t="s">
        <v>11684</v>
      </c>
      <c r="B4921" s="1" t="s">
        <v>1702</v>
      </c>
      <c r="C4921" s="1" t="s">
        <v>1338</v>
      </c>
      <c r="D4921" s="1" t="s">
        <v>6311</v>
      </c>
      <c r="E4921" s="1" t="s">
        <v>2005</v>
      </c>
      <c r="F4921" s="2">
        <v>45078</v>
      </c>
      <c r="G4921" s="2">
        <v>45028</v>
      </c>
      <c r="H4921" s="2" t="str">
        <f>TEXT(Ecommerce_Sales[[#This Row],[Order_Date]],"mmmm")</f>
        <v>April</v>
      </c>
      <c r="I4921" s="2" t="str">
        <f>TEXT(Ecommerce_Sales[[#This Row],[Order_Date]],"yyyy")</f>
        <v>2023</v>
      </c>
      <c r="J4921" s="2" t="str">
        <f>TEXT(Ecommerce_Sales[[#This Row],[Order_Date]],"mmmm")</f>
        <v>April</v>
      </c>
      <c r="K4921" s="1" t="s">
        <v>1947</v>
      </c>
      <c r="L4921" s="1" t="s">
        <v>11685</v>
      </c>
      <c r="M4921" s="1" t="s">
        <v>1949</v>
      </c>
      <c r="N4921" s="1" t="s">
        <v>1950</v>
      </c>
      <c r="O4921" s="3">
        <v>600</v>
      </c>
      <c r="P4921">
        <v>2</v>
      </c>
      <c r="Q4921" s="3">
        <v>1199</v>
      </c>
      <c r="R4921" s="1" t="s">
        <v>1951</v>
      </c>
      <c r="S4921" s="3">
        <v>61</v>
      </c>
      <c r="T4921">
        <v>6</v>
      </c>
      <c r="U4921" t="str">
        <f>IF(Ecommerce_Sales[[#This Row],[Delivery_Time_Days]]&gt;7,"Delay",IF(Ecommerce_Sales[[#This Row],[Delivery_Time_Days]] = 0,"No delivery",IF(Ecommerce_Sales[[#This Row],[Delivery_Time_Days]]&lt;=7,"On-time")))</f>
        <v>On-time</v>
      </c>
      <c r="V4921" s="7">
        <f>Ecommerce_Sales[[#This Row],[Profit]]/Ecommerce_Sales[[#This Row],[Total_Price]]</f>
        <v>0.40033361134278567</v>
      </c>
      <c r="W4921" s="3">
        <v>480</v>
      </c>
      <c r="X4921" s="3"/>
    </row>
    <row r="4922" spans="1:24" x14ac:dyDescent="0.25">
      <c r="A4922" s="1" t="s">
        <v>11686</v>
      </c>
      <c r="B4922" s="1" t="s">
        <v>1553</v>
      </c>
      <c r="C4922" s="1" t="s">
        <v>1554</v>
      </c>
      <c r="D4922" s="1" t="s">
        <v>2453</v>
      </c>
      <c r="E4922" s="1" t="s">
        <v>1981</v>
      </c>
      <c r="F4922" s="2">
        <v>45302</v>
      </c>
      <c r="G4922" s="2">
        <v>45177</v>
      </c>
      <c r="H4922" s="2" t="str">
        <f>TEXT(Ecommerce_Sales[[#This Row],[Order_Date]],"mmmm")</f>
        <v>September</v>
      </c>
      <c r="I4922" s="2" t="str">
        <f>TEXT(Ecommerce_Sales[[#This Row],[Order_Date]],"yyyy")</f>
        <v>2023</v>
      </c>
      <c r="J4922" s="2" t="str">
        <f>TEXT(Ecommerce_Sales[[#This Row],[Order_Date]],"mmmm")</f>
        <v>September</v>
      </c>
      <c r="K4922" s="1" t="s">
        <v>1947</v>
      </c>
      <c r="L4922" s="1" t="s">
        <v>11687</v>
      </c>
      <c r="M4922" s="1" t="s">
        <v>1972</v>
      </c>
      <c r="N4922" s="1" t="s">
        <v>1973</v>
      </c>
      <c r="O4922" s="3">
        <v>942</v>
      </c>
      <c r="P4922">
        <v>5</v>
      </c>
      <c r="Q4922" s="3">
        <v>4711</v>
      </c>
      <c r="R4922" s="1" t="s">
        <v>2008</v>
      </c>
      <c r="S4922" s="3">
        <v>512</v>
      </c>
      <c r="T4922">
        <v>8</v>
      </c>
      <c r="U4922" t="str">
        <f>IF(Ecommerce_Sales[[#This Row],[Delivery_Time_Days]]&gt;7,"Delay",IF(Ecommerce_Sales[[#This Row],[Delivery_Time_Days]] = 0,"No delivery",IF(Ecommerce_Sales[[#This Row],[Delivery_Time_Days]]&lt;=7,"On-time")))</f>
        <v>Delay</v>
      </c>
      <c r="V4922" s="7">
        <f>Ecommerce_Sales[[#This Row],[Profit]]/Ecommerce_Sales[[#This Row],[Total_Price]]</f>
        <v>0.29993631925281256</v>
      </c>
      <c r="W4922" s="3">
        <v>1413</v>
      </c>
      <c r="X4922" s="3"/>
    </row>
    <row r="4923" spans="1:24" x14ac:dyDescent="0.25">
      <c r="A4923" s="1" t="s">
        <v>11688</v>
      </c>
      <c r="B4923" s="1" t="s">
        <v>571</v>
      </c>
      <c r="C4923" s="1" t="s">
        <v>572</v>
      </c>
      <c r="D4923" s="1" t="s">
        <v>4730</v>
      </c>
      <c r="E4923" s="1" t="s">
        <v>1966</v>
      </c>
      <c r="F4923" s="2">
        <v>45560</v>
      </c>
      <c r="G4923" s="2">
        <v>45011</v>
      </c>
      <c r="H4923" s="2" t="str">
        <f>TEXT(Ecommerce_Sales[[#This Row],[Order_Date]],"mmmm")</f>
        <v>March</v>
      </c>
      <c r="I4923" s="2" t="str">
        <f>TEXT(Ecommerce_Sales[[#This Row],[Order_Date]],"yyyy")</f>
        <v>2023</v>
      </c>
      <c r="J4923" s="2" t="str">
        <f>TEXT(Ecommerce_Sales[[#This Row],[Order_Date]],"mmmm")</f>
        <v>March</v>
      </c>
      <c r="K4923" s="1" t="s">
        <v>1992</v>
      </c>
      <c r="L4923" s="1" t="s">
        <v>11689</v>
      </c>
      <c r="M4923" s="1" t="s">
        <v>2104</v>
      </c>
      <c r="N4923" s="1" t="s">
        <v>1978</v>
      </c>
      <c r="O4923" s="3">
        <v>542</v>
      </c>
      <c r="P4923">
        <v>5</v>
      </c>
      <c r="Q4923" s="3">
        <v>2708</v>
      </c>
      <c r="R4923" s="1" t="s">
        <v>2008</v>
      </c>
      <c r="S4923" s="3">
        <v>166</v>
      </c>
      <c r="U4923" t="str">
        <f>IF(Ecommerce_Sales[[#This Row],[Delivery_Time_Days]]&gt;7,"Delay",IF(Ecommerce_Sales[[#This Row],[Delivery_Time_Days]] = 0,"No delivery",IF(Ecommerce_Sales[[#This Row],[Delivery_Time_Days]]&lt;=7,"On-time")))</f>
        <v>No delivery</v>
      </c>
      <c r="V4923" s="7">
        <f>Ecommerce_Sales[[#This Row],[Profit]]/Ecommerce_Sales[[#This Row],[Total_Price]]</f>
        <v>0.35007385524372231</v>
      </c>
      <c r="W4923" s="3">
        <v>948</v>
      </c>
      <c r="X4923" s="3"/>
    </row>
    <row r="4924" spans="1:24" x14ac:dyDescent="0.25">
      <c r="A4924" s="1" t="s">
        <v>11690</v>
      </c>
      <c r="B4924" s="1" t="s">
        <v>883</v>
      </c>
      <c r="C4924" s="1" t="s">
        <v>884</v>
      </c>
      <c r="D4924" s="1" t="s">
        <v>5149</v>
      </c>
      <c r="E4924" s="1" t="s">
        <v>1966</v>
      </c>
      <c r="F4924" s="2">
        <v>45203</v>
      </c>
      <c r="G4924" s="2">
        <v>45087</v>
      </c>
      <c r="H4924" s="2" t="str">
        <f>TEXT(Ecommerce_Sales[[#This Row],[Order_Date]],"mmmm")</f>
        <v>June</v>
      </c>
      <c r="I4924" s="2" t="str">
        <f>TEXT(Ecommerce_Sales[[#This Row],[Order_Date]],"yyyy")</f>
        <v>2023</v>
      </c>
      <c r="J4924" s="2" t="str">
        <f>TEXT(Ecommerce_Sales[[#This Row],[Order_Date]],"mmmm")</f>
        <v>June</v>
      </c>
      <c r="K4924" s="1" t="s">
        <v>1947</v>
      </c>
      <c r="L4924" s="1" t="s">
        <v>3595</v>
      </c>
      <c r="M4924" s="1" t="s">
        <v>1949</v>
      </c>
      <c r="N4924" s="1" t="s">
        <v>1950</v>
      </c>
      <c r="O4924" s="3">
        <v>1072</v>
      </c>
      <c r="P4924">
        <v>1</v>
      </c>
      <c r="Q4924" s="3">
        <v>1072</v>
      </c>
      <c r="R4924" s="1" t="s">
        <v>1958</v>
      </c>
      <c r="S4924" s="3">
        <v>71</v>
      </c>
      <c r="T4924">
        <v>4</v>
      </c>
      <c r="U4924" t="str">
        <f>IF(Ecommerce_Sales[[#This Row],[Delivery_Time_Days]]&gt;7,"Delay",IF(Ecommerce_Sales[[#This Row],[Delivery_Time_Days]] = 0,"No delivery",IF(Ecommerce_Sales[[#This Row],[Delivery_Time_Days]]&lt;=7,"On-time")))</f>
        <v>On-time</v>
      </c>
      <c r="V4924" s="7">
        <f>Ecommerce_Sales[[#This Row],[Profit]]/Ecommerce_Sales[[#This Row],[Total_Price]]</f>
        <v>0.40018656716417911</v>
      </c>
      <c r="W4924" s="3">
        <v>429</v>
      </c>
      <c r="X4924" s="3"/>
    </row>
    <row r="4925" spans="1:24" x14ac:dyDescent="0.25">
      <c r="A4925" s="1" t="s">
        <v>11691</v>
      </c>
      <c r="B4925" s="1" t="s">
        <v>503</v>
      </c>
      <c r="C4925" s="1" t="s">
        <v>504</v>
      </c>
      <c r="D4925" s="1" t="s">
        <v>4536</v>
      </c>
      <c r="E4925" s="1" t="s">
        <v>1996</v>
      </c>
      <c r="F4925" s="2">
        <v>45382</v>
      </c>
      <c r="G4925" s="2">
        <v>44927</v>
      </c>
      <c r="H4925" s="2" t="str">
        <f>TEXT(Ecommerce_Sales[[#This Row],[Order_Date]],"mmmm")</f>
        <v>January</v>
      </c>
      <c r="I4925" s="2" t="str">
        <f>TEXT(Ecommerce_Sales[[#This Row],[Order_Date]],"yyyy")</f>
        <v>2023</v>
      </c>
      <c r="J4925" s="2" t="str">
        <f>TEXT(Ecommerce_Sales[[#This Row],[Order_Date]],"mmmm")</f>
        <v>January</v>
      </c>
      <c r="K4925" s="1" t="s">
        <v>1947</v>
      </c>
      <c r="L4925" s="1" t="s">
        <v>11692</v>
      </c>
      <c r="M4925" s="1" t="s">
        <v>2043</v>
      </c>
      <c r="N4925" s="1" t="s">
        <v>1989</v>
      </c>
      <c r="O4925" s="3">
        <v>775</v>
      </c>
      <c r="P4925">
        <v>1</v>
      </c>
      <c r="Q4925" s="3">
        <v>775</v>
      </c>
      <c r="R4925" s="1" t="s">
        <v>2008</v>
      </c>
      <c r="S4925" s="3">
        <v>88</v>
      </c>
      <c r="T4925">
        <v>2</v>
      </c>
      <c r="U4925" t="str">
        <f>IF(Ecommerce_Sales[[#This Row],[Delivery_Time_Days]]&gt;7,"Delay",IF(Ecommerce_Sales[[#This Row],[Delivery_Time_Days]] = 0,"No delivery",IF(Ecommerce_Sales[[#This Row],[Delivery_Time_Days]]&lt;=7,"On-time")))</f>
        <v>On-time</v>
      </c>
      <c r="V4925" s="7">
        <f>Ecommerce_Sales[[#This Row],[Profit]]/Ecommerce_Sales[[#This Row],[Total_Price]]</f>
        <v>0.25032258064516127</v>
      </c>
      <c r="W4925" s="3">
        <v>194</v>
      </c>
      <c r="X4925" s="3"/>
    </row>
    <row r="4926" spans="1:24" x14ac:dyDescent="0.25">
      <c r="A4926" s="1" t="s">
        <v>11693</v>
      </c>
      <c r="B4926" s="1" t="s">
        <v>612</v>
      </c>
      <c r="C4926" s="1" t="s">
        <v>613</v>
      </c>
      <c r="D4926" s="1" t="s">
        <v>5743</v>
      </c>
      <c r="E4926" s="1" t="s">
        <v>1981</v>
      </c>
      <c r="F4926" s="2">
        <v>45112</v>
      </c>
      <c r="G4926" s="2">
        <v>45050</v>
      </c>
      <c r="H4926" s="2" t="str">
        <f>TEXT(Ecommerce_Sales[[#This Row],[Order_Date]],"mmmm")</f>
        <v>May</v>
      </c>
      <c r="I4926" s="2" t="str">
        <f>TEXT(Ecommerce_Sales[[#This Row],[Order_Date]],"yyyy")</f>
        <v>2023</v>
      </c>
      <c r="J4926" s="2" t="str">
        <f>TEXT(Ecommerce_Sales[[#This Row],[Order_Date]],"mmmm")</f>
        <v>May</v>
      </c>
      <c r="K4926" s="1" t="s">
        <v>1947</v>
      </c>
      <c r="L4926" s="1" t="s">
        <v>6728</v>
      </c>
      <c r="M4926" s="1" t="s">
        <v>1956</v>
      </c>
      <c r="N4926" s="1" t="s">
        <v>1957</v>
      </c>
      <c r="O4926" s="3">
        <v>934</v>
      </c>
      <c r="P4926">
        <v>2</v>
      </c>
      <c r="Q4926" s="3">
        <v>1868</v>
      </c>
      <c r="R4926" s="1" t="s">
        <v>1958</v>
      </c>
      <c r="S4926" s="3">
        <v>198</v>
      </c>
      <c r="T4926">
        <v>8</v>
      </c>
      <c r="U4926" t="str">
        <f>IF(Ecommerce_Sales[[#This Row],[Delivery_Time_Days]]&gt;7,"Delay",IF(Ecommerce_Sales[[#This Row],[Delivery_Time_Days]] = 0,"No delivery",IF(Ecommerce_Sales[[#This Row],[Delivery_Time_Days]]&lt;=7,"On-time")))</f>
        <v>Delay</v>
      </c>
      <c r="V4926" s="7">
        <f>Ecommerce_Sales[[#This Row],[Profit]]/Ecommerce_Sales[[#This Row],[Total_Price]]</f>
        <v>0.14989293361884368</v>
      </c>
      <c r="W4926" s="3">
        <v>280</v>
      </c>
      <c r="X4926" s="3"/>
    </row>
    <row r="4927" spans="1:24" x14ac:dyDescent="0.25">
      <c r="A4927" s="1" t="s">
        <v>11694</v>
      </c>
      <c r="B4927" s="1" t="s">
        <v>1491</v>
      </c>
      <c r="C4927" s="1" t="s">
        <v>1492</v>
      </c>
      <c r="D4927" s="1" t="s">
        <v>5085</v>
      </c>
      <c r="E4927" s="1" t="s">
        <v>1961</v>
      </c>
      <c r="F4927" s="2">
        <v>45383</v>
      </c>
      <c r="G4927" s="2">
        <v>45435</v>
      </c>
      <c r="H4927" s="2" t="str">
        <f>TEXT(Ecommerce_Sales[[#This Row],[Order_Date]],"mmmm")</f>
        <v>May</v>
      </c>
      <c r="I4927" s="2" t="str">
        <f>TEXT(Ecommerce_Sales[[#This Row],[Order_Date]],"yyyy")</f>
        <v>2024</v>
      </c>
      <c r="J4927" s="2" t="str">
        <f>TEXT(Ecommerce_Sales[[#This Row],[Order_Date]],"mmmm")</f>
        <v>May</v>
      </c>
      <c r="K4927" s="1" t="s">
        <v>1947</v>
      </c>
      <c r="L4927" s="1" t="s">
        <v>6255</v>
      </c>
      <c r="M4927" s="1" t="s">
        <v>1983</v>
      </c>
      <c r="N4927" s="1" t="s">
        <v>1950</v>
      </c>
      <c r="O4927" s="3">
        <v>558</v>
      </c>
      <c r="P4927">
        <v>3</v>
      </c>
      <c r="Q4927" s="3">
        <v>1674</v>
      </c>
      <c r="R4927" s="1" t="s">
        <v>1951</v>
      </c>
      <c r="S4927" s="3">
        <v>202</v>
      </c>
      <c r="T4927">
        <v>9</v>
      </c>
      <c r="U4927" t="str">
        <f>IF(Ecommerce_Sales[[#This Row],[Delivery_Time_Days]]&gt;7,"Delay",IF(Ecommerce_Sales[[#This Row],[Delivery_Time_Days]] = 0,"No delivery",IF(Ecommerce_Sales[[#This Row],[Delivery_Time_Days]]&lt;=7,"On-time")))</f>
        <v>Delay</v>
      </c>
      <c r="V4927" s="7">
        <f>Ecommerce_Sales[[#This Row],[Profit]]/Ecommerce_Sales[[#This Row],[Total_Price]]</f>
        <v>0.40023894862604542</v>
      </c>
      <c r="W4927" s="3">
        <v>670</v>
      </c>
      <c r="X4927" s="3"/>
    </row>
    <row r="4928" spans="1:24" x14ac:dyDescent="0.25">
      <c r="A4928" s="1" t="s">
        <v>11695</v>
      </c>
      <c r="B4928" s="1" t="s">
        <v>1337</v>
      </c>
      <c r="C4928" s="1" t="s">
        <v>1338</v>
      </c>
      <c r="D4928" s="1" t="s">
        <v>3933</v>
      </c>
      <c r="E4928" s="1" t="s">
        <v>1946</v>
      </c>
      <c r="F4928" s="2">
        <v>45595</v>
      </c>
      <c r="G4928" s="2">
        <v>45454</v>
      </c>
      <c r="H4928" s="2" t="str">
        <f>TEXT(Ecommerce_Sales[[#This Row],[Order_Date]],"mmmm")</f>
        <v>June</v>
      </c>
      <c r="I4928" s="2" t="str">
        <f>TEXT(Ecommerce_Sales[[#This Row],[Order_Date]],"yyyy")</f>
        <v>2024</v>
      </c>
      <c r="J4928" s="2" t="str">
        <f>TEXT(Ecommerce_Sales[[#This Row],[Order_Date]],"mmmm")</f>
        <v>June</v>
      </c>
      <c r="K4928" s="1" t="s">
        <v>1947</v>
      </c>
      <c r="L4928" s="1" t="s">
        <v>11696</v>
      </c>
      <c r="M4928" s="1" t="s">
        <v>1998</v>
      </c>
      <c r="N4928" s="1" t="s">
        <v>1973</v>
      </c>
      <c r="O4928" s="3">
        <v>899</v>
      </c>
      <c r="P4928">
        <v>4</v>
      </c>
      <c r="Q4928" s="3">
        <v>3595</v>
      </c>
      <c r="R4928" s="1" t="s">
        <v>1951</v>
      </c>
      <c r="S4928" s="3">
        <v>378</v>
      </c>
      <c r="T4928">
        <v>7</v>
      </c>
      <c r="U4928" t="str">
        <f>IF(Ecommerce_Sales[[#This Row],[Delivery_Time_Days]]&gt;7,"Delay",IF(Ecommerce_Sales[[#This Row],[Delivery_Time_Days]] = 0,"No delivery",IF(Ecommerce_Sales[[#This Row],[Delivery_Time_Days]]&lt;=7,"On-time")))</f>
        <v>On-time</v>
      </c>
      <c r="V4928" s="7">
        <f>Ecommerce_Sales[[#This Row],[Profit]]/Ecommerce_Sales[[#This Row],[Total_Price]]</f>
        <v>0.30013908205841444</v>
      </c>
      <c r="W4928" s="3">
        <v>1079</v>
      </c>
      <c r="X4928" s="3"/>
    </row>
    <row r="4929" spans="1:24" x14ac:dyDescent="0.25">
      <c r="A4929" s="1" t="s">
        <v>11697</v>
      </c>
      <c r="B4929" s="1" t="s">
        <v>28</v>
      </c>
      <c r="C4929" s="1" t="s">
        <v>29</v>
      </c>
      <c r="D4929" s="1" t="s">
        <v>2508</v>
      </c>
      <c r="E4929" s="1" t="s">
        <v>1954</v>
      </c>
      <c r="F4929" s="2">
        <v>45332</v>
      </c>
      <c r="G4929" s="2">
        <v>45328</v>
      </c>
      <c r="H4929" s="2" t="str">
        <f>TEXT(Ecommerce_Sales[[#This Row],[Order_Date]],"mmmm")</f>
        <v>February</v>
      </c>
      <c r="I4929" s="2" t="str">
        <f>TEXT(Ecommerce_Sales[[#This Row],[Order_Date]],"yyyy")</f>
        <v>2024</v>
      </c>
      <c r="J4929" s="2" t="str">
        <f>TEXT(Ecommerce_Sales[[#This Row],[Order_Date]],"mmmm")</f>
        <v>February</v>
      </c>
      <c r="K4929" s="1" t="s">
        <v>1947</v>
      </c>
      <c r="L4929" s="1" t="s">
        <v>11698</v>
      </c>
      <c r="M4929" s="1" t="s">
        <v>2104</v>
      </c>
      <c r="N4929" s="1" t="s">
        <v>1978</v>
      </c>
      <c r="O4929" s="3">
        <v>249</v>
      </c>
      <c r="P4929">
        <v>3</v>
      </c>
      <c r="Q4929" s="3">
        <v>748</v>
      </c>
      <c r="R4929" s="1" t="s">
        <v>1958</v>
      </c>
      <c r="S4929" s="3">
        <v>110</v>
      </c>
      <c r="T4929">
        <v>3</v>
      </c>
      <c r="U4929" t="str">
        <f>IF(Ecommerce_Sales[[#This Row],[Delivery_Time_Days]]&gt;7,"Delay",IF(Ecommerce_Sales[[#This Row],[Delivery_Time_Days]] = 0,"No delivery",IF(Ecommerce_Sales[[#This Row],[Delivery_Time_Days]]&lt;=7,"On-time")))</f>
        <v>On-time</v>
      </c>
      <c r="V4929" s="7">
        <f>Ecommerce_Sales[[#This Row],[Profit]]/Ecommerce_Sales[[#This Row],[Total_Price]]</f>
        <v>0.3502673796791444</v>
      </c>
      <c r="W4929" s="3">
        <v>262</v>
      </c>
      <c r="X4929" s="3"/>
    </row>
    <row r="4930" spans="1:24" x14ac:dyDescent="0.25">
      <c r="A4930" s="1" t="s">
        <v>11699</v>
      </c>
      <c r="B4930" s="1" t="s">
        <v>879</v>
      </c>
      <c r="C4930" s="1" t="s">
        <v>880</v>
      </c>
      <c r="D4930" s="1" t="s">
        <v>2689</v>
      </c>
      <c r="E4930" s="1" t="s">
        <v>2005</v>
      </c>
      <c r="F4930" s="2">
        <v>44942</v>
      </c>
      <c r="G4930" s="2">
        <v>45192</v>
      </c>
      <c r="H4930" s="2" t="str">
        <f>TEXT(Ecommerce_Sales[[#This Row],[Order_Date]],"mmmm")</f>
        <v>September</v>
      </c>
      <c r="I4930" s="2" t="str">
        <f>TEXT(Ecommerce_Sales[[#This Row],[Order_Date]],"yyyy")</f>
        <v>2023</v>
      </c>
      <c r="J4930" s="2" t="str">
        <f>TEXT(Ecommerce_Sales[[#This Row],[Order_Date]],"mmmm")</f>
        <v>September</v>
      </c>
      <c r="K4930" s="1" t="s">
        <v>1947</v>
      </c>
      <c r="L4930" s="1" t="s">
        <v>11700</v>
      </c>
      <c r="M4930" s="1" t="s">
        <v>2079</v>
      </c>
      <c r="N4930" s="1" t="s">
        <v>1973</v>
      </c>
      <c r="O4930" s="3">
        <v>663</v>
      </c>
      <c r="P4930">
        <v>3</v>
      </c>
      <c r="Q4930" s="3">
        <v>1990</v>
      </c>
      <c r="R4930" s="1" t="s">
        <v>1958</v>
      </c>
      <c r="S4930" s="3">
        <v>250</v>
      </c>
      <c r="T4930">
        <v>5</v>
      </c>
      <c r="U4930" t="str">
        <f>IF(Ecommerce_Sales[[#This Row],[Delivery_Time_Days]]&gt;7,"Delay",IF(Ecommerce_Sales[[#This Row],[Delivery_Time_Days]] = 0,"No delivery",IF(Ecommerce_Sales[[#This Row],[Delivery_Time_Days]]&lt;=7,"On-time")))</f>
        <v>On-time</v>
      </c>
      <c r="V4930" s="7">
        <f>Ecommerce_Sales[[#This Row],[Profit]]/Ecommerce_Sales[[#This Row],[Total_Price]]</f>
        <v>0.3</v>
      </c>
      <c r="W4930" s="3">
        <v>597</v>
      </c>
      <c r="X4930" s="3"/>
    </row>
    <row r="4931" spans="1:24" x14ac:dyDescent="0.25">
      <c r="A4931" s="1" t="s">
        <v>11701</v>
      </c>
      <c r="B4931" s="1" t="s">
        <v>474</v>
      </c>
      <c r="C4931" s="1" t="s">
        <v>475</v>
      </c>
      <c r="D4931" s="1" t="s">
        <v>2954</v>
      </c>
      <c r="E4931" s="1" t="s">
        <v>1954</v>
      </c>
      <c r="F4931" s="2">
        <v>45552</v>
      </c>
      <c r="G4931" s="2">
        <v>45536</v>
      </c>
      <c r="H4931" s="2" t="str">
        <f>TEXT(Ecommerce_Sales[[#This Row],[Order_Date]],"mmmm")</f>
        <v>September</v>
      </c>
      <c r="I4931" s="2" t="str">
        <f>TEXT(Ecommerce_Sales[[#This Row],[Order_Date]],"yyyy")</f>
        <v>2024</v>
      </c>
      <c r="J4931" s="2" t="str">
        <f>TEXT(Ecommerce_Sales[[#This Row],[Order_Date]],"mmmm")</f>
        <v>September</v>
      </c>
      <c r="K4931" s="1" t="s">
        <v>1947</v>
      </c>
      <c r="L4931" s="1" t="s">
        <v>5810</v>
      </c>
      <c r="M4931" s="1" t="s">
        <v>2047</v>
      </c>
      <c r="N4931" s="1" t="s">
        <v>1989</v>
      </c>
      <c r="O4931" s="3">
        <v>700</v>
      </c>
      <c r="P4931">
        <v>5</v>
      </c>
      <c r="Q4931" s="3">
        <v>3498</v>
      </c>
      <c r="R4931" s="1" t="s">
        <v>2016</v>
      </c>
      <c r="S4931" s="3">
        <v>347</v>
      </c>
      <c r="T4931">
        <v>5</v>
      </c>
      <c r="U4931" t="str">
        <f>IF(Ecommerce_Sales[[#This Row],[Delivery_Time_Days]]&gt;7,"Delay",IF(Ecommerce_Sales[[#This Row],[Delivery_Time_Days]] = 0,"No delivery",IF(Ecommerce_Sales[[#This Row],[Delivery_Time_Days]]&lt;=7,"On-time")))</f>
        <v>On-time</v>
      </c>
      <c r="V4931" s="7">
        <f>Ecommerce_Sales[[#This Row],[Profit]]/Ecommerce_Sales[[#This Row],[Total_Price]]</f>
        <v>0.25014293882218408</v>
      </c>
      <c r="W4931" s="3">
        <v>875</v>
      </c>
      <c r="X4931" s="3"/>
    </row>
    <row r="4932" spans="1:24" x14ac:dyDescent="0.25">
      <c r="A4932" s="1" t="s">
        <v>11702</v>
      </c>
      <c r="B4932" s="1" t="s">
        <v>1197</v>
      </c>
      <c r="C4932" s="1" t="s">
        <v>1198</v>
      </c>
      <c r="D4932" s="1" t="s">
        <v>4293</v>
      </c>
      <c r="E4932" s="1" t="s">
        <v>1966</v>
      </c>
      <c r="F4932" s="2">
        <v>45127</v>
      </c>
      <c r="G4932" s="2">
        <v>45021</v>
      </c>
      <c r="H4932" s="2" t="str">
        <f>TEXT(Ecommerce_Sales[[#This Row],[Order_Date]],"mmmm")</f>
        <v>April</v>
      </c>
      <c r="I4932" s="2" t="str">
        <f>TEXT(Ecommerce_Sales[[#This Row],[Order_Date]],"yyyy")</f>
        <v>2023</v>
      </c>
      <c r="J4932" s="2" t="str">
        <f>TEXT(Ecommerce_Sales[[#This Row],[Order_Date]],"mmmm")</f>
        <v>April</v>
      </c>
      <c r="K4932" s="1" t="s">
        <v>1947</v>
      </c>
      <c r="L4932" s="1" t="s">
        <v>11703</v>
      </c>
      <c r="M4932" s="1" t="s">
        <v>2054</v>
      </c>
      <c r="N4932" s="1" t="s">
        <v>1957</v>
      </c>
      <c r="O4932" s="3">
        <v>998</v>
      </c>
      <c r="P4932">
        <v>4</v>
      </c>
      <c r="Q4932" s="3">
        <v>3991</v>
      </c>
      <c r="R4932" s="1" t="s">
        <v>1958</v>
      </c>
      <c r="S4932" s="3">
        <v>344</v>
      </c>
      <c r="T4932">
        <v>5</v>
      </c>
      <c r="U4932" t="str">
        <f>IF(Ecommerce_Sales[[#This Row],[Delivery_Time_Days]]&gt;7,"Delay",IF(Ecommerce_Sales[[#This Row],[Delivery_Time_Days]] = 0,"No delivery",IF(Ecommerce_Sales[[#This Row],[Delivery_Time_Days]]&lt;=7,"On-time")))</f>
        <v>On-time</v>
      </c>
      <c r="V4932" s="7">
        <f>Ecommerce_Sales[[#This Row],[Profit]]/Ecommerce_Sales[[#This Row],[Total_Price]]</f>
        <v>0.15008769731896768</v>
      </c>
      <c r="W4932" s="3">
        <v>599</v>
      </c>
      <c r="X4932" s="3"/>
    </row>
    <row r="4933" spans="1:24" x14ac:dyDescent="0.25">
      <c r="A4933" s="1" t="s">
        <v>11704</v>
      </c>
      <c r="B4933" s="1" t="s">
        <v>916</v>
      </c>
      <c r="C4933" s="1" t="s">
        <v>917</v>
      </c>
      <c r="D4933" s="1" t="s">
        <v>3226</v>
      </c>
      <c r="E4933" s="1" t="s">
        <v>1946</v>
      </c>
      <c r="F4933" s="2">
        <v>45252</v>
      </c>
      <c r="G4933" s="2">
        <v>45033</v>
      </c>
      <c r="H4933" s="2" t="str">
        <f>TEXT(Ecommerce_Sales[[#This Row],[Order_Date]],"mmmm")</f>
        <v>April</v>
      </c>
      <c r="I4933" s="2" t="str">
        <f>TEXT(Ecommerce_Sales[[#This Row],[Order_Date]],"yyyy")</f>
        <v>2023</v>
      </c>
      <c r="J4933" s="2" t="str">
        <f>TEXT(Ecommerce_Sales[[#This Row],[Order_Date]],"mmmm")</f>
        <v>April</v>
      </c>
      <c r="K4933" s="1" t="s">
        <v>1947</v>
      </c>
      <c r="L4933" s="1" t="s">
        <v>7396</v>
      </c>
      <c r="M4933" s="1" t="s">
        <v>2002</v>
      </c>
      <c r="N4933" s="1" t="s">
        <v>1989</v>
      </c>
      <c r="O4933" s="3">
        <v>750</v>
      </c>
      <c r="P4933">
        <v>4</v>
      </c>
      <c r="Q4933" s="3">
        <v>2998</v>
      </c>
      <c r="R4933" s="1" t="s">
        <v>1958</v>
      </c>
      <c r="S4933" s="3">
        <v>259</v>
      </c>
      <c r="T4933">
        <v>4</v>
      </c>
      <c r="U4933" t="str">
        <f>IF(Ecommerce_Sales[[#This Row],[Delivery_Time_Days]]&gt;7,"Delay",IF(Ecommerce_Sales[[#This Row],[Delivery_Time_Days]] = 0,"No delivery",IF(Ecommerce_Sales[[#This Row],[Delivery_Time_Days]]&lt;=7,"On-time")))</f>
        <v>On-time</v>
      </c>
      <c r="V4933" s="7">
        <f>Ecommerce_Sales[[#This Row],[Profit]]/Ecommerce_Sales[[#This Row],[Total_Price]]</f>
        <v>0.25016677785190128</v>
      </c>
      <c r="W4933" s="3">
        <v>750</v>
      </c>
      <c r="X4933" s="3"/>
    </row>
    <row r="4934" spans="1:24" x14ac:dyDescent="0.25">
      <c r="A4934" s="1" t="s">
        <v>11705</v>
      </c>
      <c r="B4934" s="1" t="s">
        <v>806</v>
      </c>
      <c r="C4934" s="1" t="s">
        <v>807</v>
      </c>
      <c r="D4934" s="1" t="s">
        <v>3367</v>
      </c>
      <c r="E4934" s="1" t="s">
        <v>2005</v>
      </c>
      <c r="F4934" s="2">
        <v>45040</v>
      </c>
      <c r="G4934" s="2">
        <v>45353</v>
      </c>
      <c r="H4934" s="2" t="str">
        <f>TEXT(Ecommerce_Sales[[#This Row],[Order_Date]],"mmmm")</f>
        <v>March</v>
      </c>
      <c r="I4934" s="2" t="str">
        <f>TEXT(Ecommerce_Sales[[#This Row],[Order_Date]],"yyyy")</f>
        <v>2024</v>
      </c>
      <c r="J4934" s="2" t="str">
        <f>TEXT(Ecommerce_Sales[[#This Row],[Order_Date]],"mmmm")</f>
        <v>March</v>
      </c>
      <c r="K4934" s="1" t="s">
        <v>1947</v>
      </c>
      <c r="L4934" s="1" t="s">
        <v>11706</v>
      </c>
      <c r="M4934" s="1" t="s">
        <v>1972</v>
      </c>
      <c r="N4934" s="1" t="s">
        <v>1973</v>
      </c>
      <c r="O4934" s="3">
        <v>993</v>
      </c>
      <c r="P4934">
        <v>1</v>
      </c>
      <c r="Q4934" s="3">
        <v>993</v>
      </c>
      <c r="R4934" s="1" t="s">
        <v>1958</v>
      </c>
      <c r="S4934" s="3">
        <v>79</v>
      </c>
      <c r="T4934">
        <v>2</v>
      </c>
      <c r="U4934" t="str">
        <f>IF(Ecommerce_Sales[[#This Row],[Delivery_Time_Days]]&gt;7,"Delay",IF(Ecommerce_Sales[[#This Row],[Delivery_Time_Days]] = 0,"No delivery",IF(Ecommerce_Sales[[#This Row],[Delivery_Time_Days]]&lt;=7,"On-time")))</f>
        <v>On-time</v>
      </c>
      <c r="V4934" s="7">
        <f>Ecommerce_Sales[[#This Row],[Profit]]/Ecommerce_Sales[[#This Row],[Total_Price]]</f>
        <v>0.30010070493454177</v>
      </c>
      <c r="W4934" s="3">
        <v>298</v>
      </c>
      <c r="X4934" s="3"/>
    </row>
    <row r="4935" spans="1:24" x14ac:dyDescent="0.25">
      <c r="A4935" s="1" t="s">
        <v>11707</v>
      </c>
      <c r="B4935" s="1" t="s">
        <v>134</v>
      </c>
      <c r="C4935" s="1" t="s">
        <v>135</v>
      </c>
      <c r="D4935" s="1" t="s">
        <v>5027</v>
      </c>
      <c r="E4935" s="1" t="s">
        <v>1961</v>
      </c>
      <c r="F4935" s="2">
        <v>45615</v>
      </c>
      <c r="G4935" s="2">
        <v>45066</v>
      </c>
      <c r="H4935" s="2" t="str">
        <f>TEXT(Ecommerce_Sales[[#This Row],[Order_Date]],"mmmm")</f>
        <v>May</v>
      </c>
      <c r="I4935" s="2" t="str">
        <f>TEXT(Ecommerce_Sales[[#This Row],[Order_Date]],"yyyy")</f>
        <v>2023</v>
      </c>
      <c r="J4935" s="2" t="str">
        <f>TEXT(Ecommerce_Sales[[#This Row],[Order_Date]],"mmmm")</f>
        <v>May</v>
      </c>
      <c r="K4935" s="1" t="s">
        <v>1986</v>
      </c>
      <c r="L4935" s="1" t="s">
        <v>11708</v>
      </c>
      <c r="M4935" s="1" t="s">
        <v>2047</v>
      </c>
      <c r="N4935" s="1" t="s">
        <v>1989</v>
      </c>
      <c r="O4935" s="3">
        <v>126</v>
      </c>
      <c r="P4935">
        <v>1</v>
      </c>
      <c r="Q4935" s="3">
        <v>126</v>
      </c>
      <c r="R4935" s="1" t="s">
        <v>1958</v>
      </c>
      <c r="S4935" s="3">
        <v>12</v>
      </c>
      <c r="U4935" t="str">
        <f>IF(Ecommerce_Sales[[#This Row],[Delivery_Time_Days]]&gt;7,"Delay",IF(Ecommerce_Sales[[#This Row],[Delivery_Time_Days]] = 0,"No delivery",IF(Ecommerce_Sales[[#This Row],[Delivery_Time_Days]]&lt;=7,"On-time")))</f>
        <v>No delivery</v>
      </c>
      <c r="V4935" s="7">
        <f>Ecommerce_Sales[[#This Row],[Profit]]/Ecommerce_Sales[[#This Row],[Total_Price]]</f>
        <v>0.24603174603174602</v>
      </c>
      <c r="W4935" s="3">
        <v>31</v>
      </c>
      <c r="X4935" s="3"/>
    </row>
    <row r="4936" spans="1:24" x14ac:dyDescent="0.25">
      <c r="A4936" s="1" t="s">
        <v>11709</v>
      </c>
      <c r="B4936" s="1" t="s">
        <v>1435</v>
      </c>
      <c r="C4936" s="1" t="s">
        <v>1436</v>
      </c>
      <c r="D4936" s="1" t="s">
        <v>3971</v>
      </c>
      <c r="E4936" s="1" t="s">
        <v>1946</v>
      </c>
      <c r="F4936" s="2">
        <v>45581</v>
      </c>
      <c r="G4936" s="2">
        <v>45488</v>
      </c>
      <c r="H4936" s="2" t="str">
        <f>TEXT(Ecommerce_Sales[[#This Row],[Order_Date]],"mmmm")</f>
        <v>July</v>
      </c>
      <c r="I4936" s="2" t="str">
        <f>TEXT(Ecommerce_Sales[[#This Row],[Order_Date]],"yyyy")</f>
        <v>2024</v>
      </c>
      <c r="J4936" s="2" t="str">
        <f>TEXT(Ecommerce_Sales[[#This Row],[Order_Date]],"mmmm")</f>
        <v>July</v>
      </c>
      <c r="K4936" s="1" t="s">
        <v>1947</v>
      </c>
      <c r="L4936" s="1" t="s">
        <v>11710</v>
      </c>
      <c r="M4936" s="1" t="s">
        <v>1963</v>
      </c>
      <c r="N4936" s="1" t="s">
        <v>1957</v>
      </c>
      <c r="O4936" s="3">
        <v>76</v>
      </c>
      <c r="P4936">
        <v>3</v>
      </c>
      <c r="Q4936" s="3">
        <v>229</v>
      </c>
      <c r="R4936" s="1" t="s">
        <v>1958</v>
      </c>
      <c r="S4936" s="3">
        <v>22</v>
      </c>
      <c r="T4936">
        <v>2</v>
      </c>
      <c r="U4936" t="str">
        <f>IF(Ecommerce_Sales[[#This Row],[Delivery_Time_Days]]&gt;7,"Delay",IF(Ecommerce_Sales[[#This Row],[Delivery_Time_Days]] = 0,"No delivery",IF(Ecommerce_Sales[[#This Row],[Delivery_Time_Days]]&lt;=7,"On-time")))</f>
        <v>On-time</v>
      </c>
      <c r="V4936" s="7">
        <f>Ecommerce_Sales[[#This Row],[Profit]]/Ecommerce_Sales[[#This Row],[Total_Price]]</f>
        <v>0.14847161572052403</v>
      </c>
      <c r="W4936" s="3">
        <v>34</v>
      </c>
      <c r="X4936" s="3"/>
    </row>
    <row r="4937" spans="1:24" x14ac:dyDescent="0.25">
      <c r="A4937" s="1" t="s">
        <v>11711</v>
      </c>
      <c r="B4937" s="1" t="s">
        <v>1027</v>
      </c>
      <c r="C4937" s="1" t="s">
        <v>1028</v>
      </c>
      <c r="D4937" s="1" t="s">
        <v>5477</v>
      </c>
      <c r="E4937" s="1" t="s">
        <v>2005</v>
      </c>
      <c r="F4937" s="2">
        <v>45656</v>
      </c>
      <c r="G4937" s="2">
        <v>45542</v>
      </c>
      <c r="H4937" s="2" t="str">
        <f>TEXT(Ecommerce_Sales[[#This Row],[Order_Date]],"mmmm")</f>
        <v>September</v>
      </c>
      <c r="I4937" s="2" t="str">
        <f>TEXT(Ecommerce_Sales[[#This Row],[Order_Date]],"yyyy")</f>
        <v>2024</v>
      </c>
      <c r="J4937" s="2" t="str">
        <f>TEXT(Ecommerce_Sales[[#This Row],[Order_Date]],"mmmm")</f>
        <v>September</v>
      </c>
      <c r="K4937" s="1" t="s">
        <v>1947</v>
      </c>
      <c r="L4937" s="1" t="s">
        <v>11712</v>
      </c>
      <c r="M4937" s="1" t="s">
        <v>1963</v>
      </c>
      <c r="N4937" s="1" t="s">
        <v>1957</v>
      </c>
      <c r="O4937" s="3">
        <v>438</v>
      </c>
      <c r="P4937">
        <v>5</v>
      </c>
      <c r="Q4937" s="3">
        <v>2192</v>
      </c>
      <c r="R4937" s="1" t="s">
        <v>1958</v>
      </c>
      <c r="S4937" s="3">
        <v>285</v>
      </c>
      <c r="T4937">
        <v>6</v>
      </c>
      <c r="U4937" t="str">
        <f>IF(Ecommerce_Sales[[#This Row],[Delivery_Time_Days]]&gt;7,"Delay",IF(Ecommerce_Sales[[#This Row],[Delivery_Time_Days]] = 0,"No delivery",IF(Ecommerce_Sales[[#This Row],[Delivery_Time_Days]]&lt;=7,"On-time")))</f>
        <v>On-time</v>
      </c>
      <c r="V4937" s="7">
        <f>Ecommerce_Sales[[#This Row],[Profit]]/Ecommerce_Sales[[#This Row],[Total_Price]]</f>
        <v>0.15009124087591241</v>
      </c>
      <c r="W4937" s="3">
        <v>329</v>
      </c>
      <c r="X4937" s="3"/>
    </row>
    <row r="4938" spans="1:24" x14ac:dyDescent="0.25">
      <c r="A4938" s="1" t="s">
        <v>11713</v>
      </c>
      <c r="B4938" s="1" t="s">
        <v>947</v>
      </c>
      <c r="C4938" s="1" t="s">
        <v>948</v>
      </c>
      <c r="D4938" s="1" t="s">
        <v>5057</v>
      </c>
      <c r="E4938" s="1" t="s">
        <v>1954</v>
      </c>
      <c r="F4938" s="2">
        <v>45038</v>
      </c>
      <c r="G4938" s="2">
        <v>45530</v>
      </c>
      <c r="H4938" s="2" t="str">
        <f>TEXT(Ecommerce_Sales[[#This Row],[Order_Date]],"mmmm")</f>
        <v>August</v>
      </c>
      <c r="I4938" s="2" t="str">
        <f>TEXT(Ecommerce_Sales[[#This Row],[Order_Date]],"yyyy")</f>
        <v>2024</v>
      </c>
      <c r="J4938" s="2" t="str">
        <f>TEXT(Ecommerce_Sales[[#This Row],[Order_Date]],"mmmm")</f>
        <v>August</v>
      </c>
      <c r="K4938" s="1" t="s">
        <v>1947</v>
      </c>
      <c r="L4938" s="1" t="s">
        <v>11714</v>
      </c>
      <c r="M4938" s="1" t="s">
        <v>1998</v>
      </c>
      <c r="N4938" s="1" t="s">
        <v>1973</v>
      </c>
      <c r="O4938" s="3">
        <v>502</v>
      </c>
      <c r="P4938">
        <v>5</v>
      </c>
      <c r="Q4938" s="3">
        <v>2510</v>
      </c>
      <c r="R4938" s="1" t="s">
        <v>1958</v>
      </c>
      <c r="S4938" s="3">
        <v>147</v>
      </c>
      <c r="T4938">
        <v>8</v>
      </c>
      <c r="U4938" t="str">
        <f>IF(Ecommerce_Sales[[#This Row],[Delivery_Time_Days]]&gt;7,"Delay",IF(Ecommerce_Sales[[#This Row],[Delivery_Time_Days]] = 0,"No delivery",IF(Ecommerce_Sales[[#This Row],[Delivery_Time_Days]]&lt;=7,"On-time")))</f>
        <v>Delay</v>
      </c>
      <c r="V4938" s="7">
        <f>Ecommerce_Sales[[#This Row],[Profit]]/Ecommerce_Sales[[#This Row],[Total_Price]]</f>
        <v>0.3</v>
      </c>
      <c r="W4938" s="3">
        <v>753</v>
      </c>
      <c r="X4938" s="3"/>
    </row>
    <row r="4939" spans="1:24" x14ac:dyDescent="0.25">
      <c r="A4939" s="1" t="s">
        <v>11715</v>
      </c>
      <c r="B4939" s="1" t="s">
        <v>198</v>
      </c>
      <c r="C4939" s="1" t="s">
        <v>199</v>
      </c>
      <c r="D4939" s="1" t="s">
        <v>3324</v>
      </c>
      <c r="E4939" s="1" t="s">
        <v>2005</v>
      </c>
      <c r="F4939" s="2">
        <v>45019</v>
      </c>
      <c r="G4939" s="2">
        <v>45587</v>
      </c>
      <c r="H4939" s="2" t="str">
        <f>TEXT(Ecommerce_Sales[[#This Row],[Order_Date]],"mmmm")</f>
        <v>October</v>
      </c>
      <c r="I4939" s="2" t="str">
        <f>TEXT(Ecommerce_Sales[[#This Row],[Order_Date]],"yyyy")</f>
        <v>2024</v>
      </c>
      <c r="J4939" s="2" t="str">
        <f>TEXT(Ecommerce_Sales[[#This Row],[Order_Date]],"mmmm")</f>
        <v>October</v>
      </c>
      <c r="K4939" s="1" t="s">
        <v>1986</v>
      </c>
      <c r="L4939" s="1" t="s">
        <v>11716</v>
      </c>
      <c r="M4939" s="1" t="s">
        <v>1968</v>
      </c>
      <c r="N4939" s="1" t="s">
        <v>1957</v>
      </c>
      <c r="O4939" s="3">
        <v>588</v>
      </c>
      <c r="P4939">
        <v>6</v>
      </c>
      <c r="Q4939" s="3">
        <v>3525</v>
      </c>
      <c r="R4939" s="1" t="s">
        <v>2016</v>
      </c>
      <c r="S4939" s="3">
        <v>354</v>
      </c>
      <c r="U4939" t="str">
        <f>IF(Ecommerce_Sales[[#This Row],[Delivery_Time_Days]]&gt;7,"Delay",IF(Ecommerce_Sales[[#This Row],[Delivery_Time_Days]] = 0,"No delivery",IF(Ecommerce_Sales[[#This Row],[Delivery_Time_Days]]&lt;=7,"On-time")))</f>
        <v>No delivery</v>
      </c>
      <c r="V4939" s="7">
        <f>Ecommerce_Sales[[#This Row],[Profit]]/Ecommerce_Sales[[#This Row],[Total_Price]]</f>
        <v>0.15007092198581559</v>
      </c>
      <c r="W4939" s="3">
        <v>529</v>
      </c>
      <c r="X4939" s="3"/>
    </row>
    <row r="4940" spans="1:24" x14ac:dyDescent="0.25">
      <c r="A4940" s="1" t="s">
        <v>11717</v>
      </c>
      <c r="B4940" s="1" t="s">
        <v>594</v>
      </c>
      <c r="C4940" s="1" t="s">
        <v>595</v>
      </c>
      <c r="D4940" s="1" t="s">
        <v>2237</v>
      </c>
      <c r="E4940" s="1" t="s">
        <v>1996</v>
      </c>
      <c r="F4940" s="2">
        <v>45385</v>
      </c>
      <c r="G4940" s="2">
        <v>44964</v>
      </c>
      <c r="H4940" s="2" t="str">
        <f>TEXT(Ecommerce_Sales[[#This Row],[Order_Date]],"mmmm")</f>
        <v>February</v>
      </c>
      <c r="I4940" s="2" t="str">
        <f>TEXT(Ecommerce_Sales[[#This Row],[Order_Date]],"yyyy")</f>
        <v>2023</v>
      </c>
      <c r="J4940" s="2" t="str">
        <f>TEXT(Ecommerce_Sales[[#This Row],[Order_Date]],"mmmm")</f>
        <v>February</v>
      </c>
      <c r="K4940" s="1" t="s">
        <v>1947</v>
      </c>
      <c r="L4940" s="1" t="s">
        <v>9527</v>
      </c>
      <c r="M4940" s="1" t="s">
        <v>1949</v>
      </c>
      <c r="N4940" s="1" t="s">
        <v>1950</v>
      </c>
      <c r="O4940" s="3">
        <v>109</v>
      </c>
      <c r="P4940">
        <v>2</v>
      </c>
      <c r="Q4940" s="3">
        <v>218</v>
      </c>
      <c r="R4940" s="1" t="s">
        <v>1958</v>
      </c>
      <c r="S4940" s="3">
        <v>32</v>
      </c>
      <c r="T4940">
        <v>10</v>
      </c>
      <c r="U4940" t="str">
        <f>IF(Ecommerce_Sales[[#This Row],[Delivery_Time_Days]]&gt;7,"Delay",IF(Ecommerce_Sales[[#This Row],[Delivery_Time_Days]] = 0,"No delivery",IF(Ecommerce_Sales[[#This Row],[Delivery_Time_Days]]&lt;=7,"On-time")))</f>
        <v>Delay</v>
      </c>
      <c r="V4940" s="7">
        <f>Ecommerce_Sales[[#This Row],[Profit]]/Ecommerce_Sales[[#This Row],[Total_Price]]</f>
        <v>0.39908256880733944</v>
      </c>
      <c r="W4940" s="3">
        <v>87</v>
      </c>
      <c r="X4940" s="3"/>
    </row>
    <row r="4941" spans="1:24" x14ac:dyDescent="0.25">
      <c r="A4941" s="1" t="s">
        <v>11718</v>
      </c>
      <c r="B4941" s="1" t="s">
        <v>1323</v>
      </c>
      <c r="C4941" s="1" t="s">
        <v>1324</v>
      </c>
      <c r="D4941" s="1" t="s">
        <v>4623</v>
      </c>
      <c r="E4941" s="1" t="s">
        <v>1946</v>
      </c>
      <c r="F4941" s="2">
        <v>45260</v>
      </c>
      <c r="G4941" s="2">
        <v>45086</v>
      </c>
      <c r="H4941" s="2" t="str">
        <f>TEXT(Ecommerce_Sales[[#This Row],[Order_Date]],"mmmm")</f>
        <v>June</v>
      </c>
      <c r="I4941" s="2" t="str">
        <f>TEXT(Ecommerce_Sales[[#This Row],[Order_Date]],"yyyy")</f>
        <v>2023</v>
      </c>
      <c r="J4941" s="2" t="str">
        <f>TEXT(Ecommerce_Sales[[#This Row],[Order_Date]],"mmmm")</f>
        <v>June</v>
      </c>
      <c r="K4941" s="1" t="s">
        <v>1947</v>
      </c>
      <c r="L4941" s="1" t="s">
        <v>11719</v>
      </c>
      <c r="M4941" s="1" t="s">
        <v>1988</v>
      </c>
      <c r="N4941" s="1" t="s">
        <v>1989</v>
      </c>
      <c r="O4941" s="3">
        <v>1019</v>
      </c>
      <c r="P4941">
        <v>4</v>
      </c>
      <c r="Q4941" s="3">
        <v>4075</v>
      </c>
      <c r="R4941" s="1" t="s">
        <v>1958</v>
      </c>
      <c r="S4941" s="3">
        <v>586</v>
      </c>
      <c r="T4941">
        <v>2</v>
      </c>
      <c r="U4941" t="str">
        <f>IF(Ecommerce_Sales[[#This Row],[Delivery_Time_Days]]&gt;7,"Delay",IF(Ecommerce_Sales[[#This Row],[Delivery_Time_Days]] = 0,"No delivery",IF(Ecommerce_Sales[[#This Row],[Delivery_Time_Days]]&lt;=7,"On-time")))</f>
        <v>On-time</v>
      </c>
      <c r="V4941" s="7">
        <f>Ecommerce_Sales[[#This Row],[Profit]]/Ecommerce_Sales[[#This Row],[Total_Price]]</f>
        <v>0.25006134969325156</v>
      </c>
      <c r="W4941" s="3">
        <v>1019</v>
      </c>
      <c r="X4941" s="3"/>
    </row>
    <row r="4942" spans="1:24" x14ac:dyDescent="0.25">
      <c r="A4942" s="1" t="s">
        <v>11720</v>
      </c>
      <c r="B4942" s="1" t="s">
        <v>248</v>
      </c>
      <c r="C4942" s="1" t="s">
        <v>626</v>
      </c>
      <c r="D4942" s="1" t="s">
        <v>2413</v>
      </c>
      <c r="E4942" s="1" t="s">
        <v>1954</v>
      </c>
      <c r="F4942" s="2">
        <v>45116</v>
      </c>
      <c r="G4942" s="2">
        <v>45231</v>
      </c>
      <c r="H4942" s="2" t="str">
        <f>TEXT(Ecommerce_Sales[[#This Row],[Order_Date]],"mmmm")</f>
        <v>November</v>
      </c>
      <c r="I4942" s="2" t="str">
        <f>TEXT(Ecommerce_Sales[[#This Row],[Order_Date]],"yyyy")</f>
        <v>2023</v>
      </c>
      <c r="J4942" s="2" t="str">
        <f>TEXT(Ecommerce_Sales[[#This Row],[Order_Date]],"mmmm")</f>
        <v>November</v>
      </c>
      <c r="K4942" s="1" t="s">
        <v>1947</v>
      </c>
      <c r="L4942" s="1" t="s">
        <v>10619</v>
      </c>
      <c r="M4942" s="1" t="s">
        <v>1956</v>
      </c>
      <c r="N4942" s="1" t="s">
        <v>1957</v>
      </c>
      <c r="O4942" s="3">
        <v>269</v>
      </c>
      <c r="P4942">
        <v>6</v>
      </c>
      <c r="Q4942" s="3">
        <v>1613</v>
      </c>
      <c r="R4942" s="1" t="s">
        <v>1958</v>
      </c>
      <c r="S4942" s="3">
        <v>117</v>
      </c>
      <c r="T4942">
        <v>6</v>
      </c>
      <c r="U4942" t="str">
        <f>IF(Ecommerce_Sales[[#This Row],[Delivery_Time_Days]]&gt;7,"Delay",IF(Ecommerce_Sales[[#This Row],[Delivery_Time_Days]] = 0,"No delivery",IF(Ecommerce_Sales[[#This Row],[Delivery_Time_Days]]&lt;=7,"On-time")))</f>
        <v>On-time</v>
      </c>
      <c r="V4942" s="7">
        <f>Ecommerce_Sales[[#This Row],[Profit]]/Ecommerce_Sales[[#This Row],[Total_Price]]</f>
        <v>0.15003099814011159</v>
      </c>
      <c r="W4942" s="3">
        <v>242</v>
      </c>
      <c r="X4942" s="3"/>
    </row>
    <row r="4943" spans="1:24" x14ac:dyDescent="0.25">
      <c r="A4943" s="1" t="s">
        <v>11721</v>
      </c>
      <c r="B4943" s="1" t="s">
        <v>82</v>
      </c>
      <c r="C4943" s="1" t="s">
        <v>83</v>
      </c>
      <c r="D4943" s="1" t="s">
        <v>3221</v>
      </c>
      <c r="E4943" s="1" t="s">
        <v>1946</v>
      </c>
      <c r="F4943" s="2">
        <v>45029</v>
      </c>
      <c r="G4943" s="2">
        <v>45266</v>
      </c>
      <c r="H4943" s="2" t="str">
        <f>TEXT(Ecommerce_Sales[[#This Row],[Order_Date]],"mmmm")</f>
        <v>December</v>
      </c>
      <c r="I4943" s="2" t="str">
        <f>TEXT(Ecommerce_Sales[[#This Row],[Order_Date]],"yyyy")</f>
        <v>2023</v>
      </c>
      <c r="J4943" s="2" t="str">
        <f>TEXT(Ecommerce_Sales[[#This Row],[Order_Date]],"mmmm")</f>
        <v>December</v>
      </c>
      <c r="K4943" s="1" t="s">
        <v>1947</v>
      </c>
      <c r="L4943" s="1" t="s">
        <v>11722</v>
      </c>
      <c r="M4943" s="1" t="s">
        <v>1949</v>
      </c>
      <c r="N4943" s="1" t="s">
        <v>1950</v>
      </c>
      <c r="O4943" s="3">
        <v>238</v>
      </c>
      <c r="P4943">
        <v>8</v>
      </c>
      <c r="Q4943" s="3">
        <v>1902</v>
      </c>
      <c r="R4943" s="1" t="s">
        <v>2008</v>
      </c>
      <c r="S4943" s="3">
        <v>109</v>
      </c>
      <c r="T4943">
        <v>4</v>
      </c>
      <c r="U4943" t="str">
        <f>IF(Ecommerce_Sales[[#This Row],[Delivery_Time_Days]]&gt;7,"Delay",IF(Ecommerce_Sales[[#This Row],[Delivery_Time_Days]] = 0,"No delivery",IF(Ecommerce_Sales[[#This Row],[Delivery_Time_Days]]&lt;=7,"On-time")))</f>
        <v>On-time</v>
      </c>
      <c r="V4943" s="7">
        <f>Ecommerce_Sales[[#This Row],[Profit]]/Ecommerce_Sales[[#This Row],[Total_Price]]</f>
        <v>0.40010515247108308</v>
      </c>
      <c r="W4943" s="3">
        <v>761</v>
      </c>
      <c r="X4943" s="3"/>
    </row>
    <row r="4944" spans="1:24" x14ac:dyDescent="0.25">
      <c r="A4944" s="1" t="s">
        <v>11723</v>
      </c>
      <c r="B4944" s="1" t="s">
        <v>1822</v>
      </c>
      <c r="C4944" s="1" t="s">
        <v>1823</v>
      </c>
      <c r="D4944" s="1" t="s">
        <v>5226</v>
      </c>
      <c r="E4944" s="1" t="s">
        <v>1966</v>
      </c>
      <c r="F4944" s="2">
        <v>44931</v>
      </c>
      <c r="G4944" s="2">
        <v>45213</v>
      </c>
      <c r="H4944" s="2" t="str">
        <f>TEXT(Ecommerce_Sales[[#This Row],[Order_Date]],"mmmm")</f>
        <v>October</v>
      </c>
      <c r="I4944" s="2" t="str">
        <f>TEXT(Ecommerce_Sales[[#This Row],[Order_Date]],"yyyy")</f>
        <v>2023</v>
      </c>
      <c r="J4944" s="2" t="str">
        <f>TEXT(Ecommerce_Sales[[#This Row],[Order_Date]],"mmmm")</f>
        <v>October</v>
      </c>
      <c r="K4944" s="1" t="s">
        <v>1947</v>
      </c>
      <c r="L4944" s="1" t="s">
        <v>11724</v>
      </c>
      <c r="M4944" s="1" t="s">
        <v>1983</v>
      </c>
      <c r="N4944" s="1" t="s">
        <v>1950</v>
      </c>
      <c r="O4944" s="3">
        <v>537</v>
      </c>
      <c r="P4944">
        <v>2</v>
      </c>
      <c r="Q4944" s="3">
        <v>1074</v>
      </c>
      <c r="R4944" s="1" t="s">
        <v>1958</v>
      </c>
      <c r="S4944" s="3">
        <v>63</v>
      </c>
      <c r="T4944">
        <v>5</v>
      </c>
      <c r="U4944" t="str">
        <f>IF(Ecommerce_Sales[[#This Row],[Delivery_Time_Days]]&gt;7,"Delay",IF(Ecommerce_Sales[[#This Row],[Delivery_Time_Days]] = 0,"No delivery",IF(Ecommerce_Sales[[#This Row],[Delivery_Time_Days]]&lt;=7,"On-time")))</f>
        <v>On-time</v>
      </c>
      <c r="V4944" s="7">
        <f>Ecommerce_Sales[[#This Row],[Profit]]/Ecommerce_Sales[[#This Row],[Total_Price]]</f>
        <v>0.40037243947858475</v>
      </c>
      <c r="W4944" s="3">
        <v>430</v>
      </c>
      <c r="X4944" s="3"/>
    </row>
    <row r="4945" spans="1:24" x14ac:dyDescent="0.25">
      <c r="A4945" s="1" t="s">
        <v>11725</v>
      </c>
      <c r="B4945" s="1" t="s">
        <v>672</v>
      </c>
      <c r="C4945" s="1" t="s">
        <v>673</v>
      </c>
      <c r="D4945" s="1" t="s">
        <v>3414</v>
      </c>
      <c r="E4945" s="1" t="s">
        <v>2005</v>
      </c>
      <c r="F4945" s="2">
        <v>45071</v>
      </c>
      <c r="G4945" s="2">
        <v>45484</v>
      </c>
      <c r="H4945" s="2" t="str">
        <f>TEXT(Ecommerce_Sales[[#This Row],[Order_Date]],"mmmm")</f>
        <v>July</v>
      </c>
      <c r="I4945" s="2" t="str">
        <f>TEXT(Ecommerce_Sales[[#This Row],[Order_Date]],"yyyy")</f>
        <v>2024</v>
      </c>
      <c r="J4945" s="2" t="str">
        <f>TEXT(Ecommerce_Sales[[#This Row],[Order_Date]],"mmmm")</f>
        <v>July</v>
      </c>
      <c r="K4945" s="1" t="s">
        <v>1947</v>
      </c>
      <c r="L4945" s="1" t="s">
        <v>11726</v>
      </c>
      <c r="M4945" s="1" t="s">
        <v>2026</v>
      </c>
      <c r="N4945" s="1" t="s">
        <v>1978</v>
      </c>
      <c r="O4945" s="3">
        <v>768</v>
      </c>
      <c r="P4945">
        <v>5</v>
      </c>
      <c r="Q4945" s="3">
        <v>3840</v>
      </c>
      <c r="R4945" s="1" t="s">
        <v>2012</v>
      </c>
      <c r="S4945" s="3">
        <v>363</v>
      </c>
      <c r="T4945">
        <v>10</v>
      </c>
      <c r="U4945" t="str">
        <f>IF(Ecommerce_Sales[[#This Row],[Delivery_Time_Days]]&gt;7,"Delay",IF(Ecommerce_Sales[[#This Row],[Delivery_Time_Days]] = 0,"No delivery",IF(Ecommerce_Sales[[#This Row],[Delivery_Time_Days]]&lt;=7,"On-time")))</f>
        <v>Delay</v>
      </c>
      <c r="V4945" s="7">
        <f>Ecommerce_Sales[[#This Row],[Profit]]/Ecommerce_Sales[[#This Row],[Total_Price]]</f>
        <v>0.35</v>
      </c>
      <c r="W4945" s="3">
        <v>1344</v>
      </c>
      <c r="X4945" s="3"/>
    </row>
    <row r="4946" spans="1:24" x14ac:dyDescent="0.25">
      <c r="A4946" s="1" t="s">
        <v>11727</v>
      </c>
      <c r="B4946" s="1" t="s">
        <v>424</v>
      </c>
      <c r="C4946" s="1" t="s">
        <v>425</v>
      </c>
      <c r="D4946" s="1" t="s">
        <v>3948</v>
      </c>
      <c r="E4946" s="1" t="s">
        <v>1954</v>
      </c>
      <c r="F4946" s="2">
        <v>45025</v>
      </c>
      <c r="G4946" s="2">
        <v>45258</v>
      </c>
      <c r="H4946" s="2" t="str">
        <f>TEXT(Ecommerce_Sales[[#This Row],[Order_Date]],"mmmm")</f>
        <v>November</v>
      </c>
      <c r="I4946" s="2" t="str">
        <f>TEXT(Ecommerce_Sales[[#This Row],[Order_Date]],"yyyy")</f>
        <v>2023</v>
      </c>
      <c r="J4946" s="2" t="str">
        <f>TEXT(Ecommerce_Sales[[#This Row],[Order_Date]],"mmmm")</f>
        <v>November</v>
      </c>
      <c r="K4946" s="1" t="s">
        <v>1947</v>
      </c>
      <c r="L4946" s="1" t="s">
        <v>9278</v>
      </c>
      <c r="M4946" s="1" t="s">
        <v>1956</v>
      </c>
      <c r="N4946" s="1" t="s">
        <v>1957</v>
      </c>
      <c r="O4946" s="3">
        <v>475</v>
      </c>
      <c r="P4946">
        <v>4</v>
      </c>
      <c r="Q4946" s="3">
        <v>1902</v>
      </c>
      <c r="R4946" s="1" t="s">
        <v>1951</v>
      </c>
      <c r="S4946" s="3">
        <v>96</v>
      </c>
      <c r="T4946">
        <v>9</v>
      </c>
      <c r="U4946" t="str">
        <f>IF(Ecommerce_Sales[[#This Row],[Delivery_Time_Days]]&gt;7,"Delay",IF(Ecommerce_Sales[[#This Row],[Delivery_Time_Days]] = 0,"No delivery",IF(Ecommerce_Sales[[#This Row],[Delivery_Time_Days]]&lt;=7,"On-time")))</f>
        <v>Delay</v>
      </c>
      <c r="V4946" s="7">
        <f>Ecommerce_Sales[[#This Row],[Profit]]/Ecommerce_Sales[[#This Row],[Total_Price]]</f>
        <v>0.14984227129337541</v>
      </c>
      <c r="W4946" s="3">
        <v>285</v>
      </c>
      <c r="X4946" s="3"/>
    </row>
    <row r="4947" spans="1:24" x14ac:dyDescent="0.25">
      <c r="A4947" s="1" t="s">
        <v>11728</v>
      </c>
      <c r="B4947" s="1" t="s">
        <v>1209</v>
      </c>
      <c r="C4947" s="1" t="s">
        <v>1210</v>
      </c>
      <c r="D4947" s="1" t="s">
        <v>3602</v>
      </c>
      <c r="E4947" s="1" t="s">
        <v>1961</v>
      </c>
      <c r="F4947" s="2">
        <v>45433</v>
      </c>
      <c r="G4947" s="2">
        <v>44942</v>
      </c>
      <c r="H4947" s="2" t="str">
        <f>TEXT(Ecommerce_Sales[[#This Row],[Order_Date]],"mmmm")</f>
        <v>January</v>
      </c>
      <c r="I4947" s="2" t="str">
        <f>TEXT(Ecommerce_Sales[[#This Row],[Order_Date]],"yyyy")</f>
        <v>2023</v>
      </c>
      <c r="J4947" s="2" t="str">
        <f>TEXT(Ecommerce_Sales[[#This Row],[Order_Date]],"mmmm")</f>
        <v>January</v>
      </c>
      <c r="K4947" s="1" t="s">
        <v>1947</v>
      </c>
      <c r="L4947" s="1" t="s">
        <v>11729</v>
      </c>
      <c r="M4947" s="1" t="s">
        <v>2002</v>
      </c>
      <c r="N4947" s="1" t="s">
        <v>1989</v>
      </c>
      <c r="O4947" s="3">
        <v>282</v>
      </c>
      <c r="P4947">
        <v>4</v>
      </c>
      <c r="Q4947" s="3">
        <v>1129</v>
      </c>
      <c r="R4947" s="1" t="s">
        <v>1958</v>
      </c>
      <c r="S4947" s="3">
        <v>152</v>
      </c>
      <c r="T4947">
        <v>5</v>
      </c>
      <c r="U4947" t="str">
        <f>IF(Ecommerce_Sales[[#This Row],[Delivery_Time_Days]]&gt;7,"Delay",IF(Ecommerce_Sales[[#This Row],[Delivery_Time_Days]] = 0,"No delivery",IF(Ecommerce_Sales[[#This Row],[Delivery_Time_Days]]&lt;=7,"On-time")))</f>
        <v>On-time</v>
      </c>
      <c r="V4947" s="7">
        <f>Ecommerce_Sales[[#This Row],[Profit]]/Ecommerce_Sales[[#This Row],[Total_Price]]</f>
        <v>0.24977856510186006</v>
      </c>
      <c r="W4947" s="3">
        <v>282</v>
      </c>
      <c r="X4947" s="3"/>
    </row>
    <row r="4948" spans="1:24" x14ac:dyDescent="0.25">
      <c r="A4948" s="1" t="s">
        <v>11730</v>
      </c>
      <c r="B4948" s="1" t="s">
        <v>1698</v>
      </c>
      <c r="C4948" s="1" t="s">
        <v>1699</v>
      </c>
      <c r="D4948" s="1" t="s">
        <v>5127</v>
      </c>
      <c r="E4948" s="1" t="s">
        <v>1966</v>
      </c>
      <c r="F4948" s="2">
        <v>45596</v>
      </c>
      <c r="G4948" s="2">
        <v>45354</v>
      </c>
      <c r="H4948" s="2" t="str">
        <f>TEXT(Ecommerce_Sales[[#This Row],[Order_Date]],"mmmm")</f>
        <v>March</v>
      </c>
      <c r="I4948" s="2" t="str">
        <f>TEXT(Ecommerce_Sales[[#This Row],[Order_Date]],"yyyy")</f>
        <v>2024</v>
      </c>
      <c r="J4948" s="2" t="str">
        <f>TEXT(Ecommerce_Sales[[#This Row],[Order_Date]],"mmmm")</f>
        <v>March</v>
      </c>
      <c r="K4948" s="1" t="s">
        <v>1947</v>
      </c>
      <c r="L4948" s="1" t="s">
        <v>11731</v>
      </c>
      <c r="M4948" s="1" t="s">
        <v>2065</v>
      </c>
      <c r="N4948" s="1" t="s">
        <v>1978</v>
      </c>
      <c r="O4948" s="3">
        <v>716</v>
      </c>
      <c r="P4948">
        <v>3</v>
      </c>
      <c r="Q4948" s="3">
        <v>2147</v>
      </c>
      <c r="R4948" s="1" t="s">
        <v>1951</v>
      </c>
      <c r="S4948" s="3">
        <v>167</v>
      </c>
      <c r="T4948">
        <v>3</v>
      </c>
      <c r="U4948" t="str">
        <f>IF(Ecommerce_Sales[[#This Row],[Delivery_Time_Days]]&gt;7,"Delay",IF(Ecommerce_Sales[[#This Row],[Delivery_Time_Days]] = 0,"No delivery",IF(Ecommerce_Sales[[#This Row],[Delivery_Time_Days]]&lt;=7,"On-time")))</f>
        <v>On-time</v>
      </c>
      <c r="V4948" s="7">
        <f>Ecommerce_Sales[[#This Row],[Profit]]/Ecommerce_Sales[[#This Row],[Total_Price]]</f>
        <v>0.3502561714019562</v>
      </c>
      <c r="W4948" s="3">
        <v>752</v>
      </c>
      <c r="X4948" s="3"/>
    </row>
    <row r="4949" spans="1:24" x14ac:dyDescent="0.25">
      <c r="A4949" s="1" t="s">
        <v>11732</v>
      </c>
      <c r="B4949" s="1" t="s">
        <v>1339</v>
      </c>
      <c r="C4949" s="1" t="s">
        <v>1340</v>
      </c>
      <c r="D4949" s="1" t="s">
        <v>5290</v>
      </c>
      <c r="E4949" s="1" t="s">
        <v>1954</v>
      </c>
      <c r="F4949" s="2">
        <v>45560</v>
      </c>
      <c r="G4949" s="2">
        <v>45151</v>
      </c>
      <c r="H4949" s="2" t="str">
        <f>TEXT(Ecommerce_Sales[[#This Row],[Order_Date]],"mmmm")</f>
        <v>August</v>
      </c>
      <c r="I4949" s="2" t="str">
        <f>TEXT(Ecommerce_Sales[[#This Row],[Order_Date]],"yyyy")</f>
        <v>2023</v>
      </c>
      <c r="J4949" s="2" t="str">
        <f>TEXT(Ecommerce_Sales[[#This Row],[Order_Date]],"mmmm")</f>
        <v>August</v>
      </c>
      <c r="K4949" s="1" t="s">
        <v>1986</v>
      </c>
      <c r="L4949" s="1" t="s">
        <v>11366</v>
      </c>
      <c r="M4949" s="1" t="s">
        <v>2026</v>
      </c>
      <c r="N4949" s="1" t="s">
        <v>1978</v>
      </c>
      <c r="O4949" s="3">
        <v>308</v>
      </c>
      <c r="P4949">
        <v>3</v>
      </c>
      <c r="Q4949" s="3">
        <v>925</v>
      </c>
      <c r="R4949" s="1" t="s">
        <v>1958</v>
      </c>
      <c r="S4949" s="3">
        <v>68</v>
      </c>
      <c r="U4949" t="str">
        <f>IF(Ecommerce_Sales[[#This Row],[Delivery_Time_Days]]&gt;7,"Delay",IF(Ecommerce_Sales[[#This Row],[Delivery_Time_Days]] = 0,"No delivery",IF(Ecommerce_Sales[[#This Row],[Delivery_Time_Days]]&lt;=7,"On-time")))</f>
        <v>No delivery</v>
      </c>
      <c r="V4949" s="7">
        <f>Ecommerce_Sales[[#This Row],[Profit]]/Ecommerce_Sales[[#This Row],[Total_Price]]</f>
        <v>0.35027027027027025</v>
      </c>
      <c r="W4949" s="3">
        <v>324</v>
      </c>
      <c r="X4949" s="3"/>
    </row>
    <row r="4950" spans="1:24" x14ac:dyDescent="0.25">
      <c r="A4950" s="1" t="s">
        <v>11733</v>
      </c>
      <c r="B4950" s="1" t="s">
        <v>870</v>
      </c>
      <c r="C4950" s="1" t="s">
        <v>552</v>
      </c>
      <c r="D4950" s="1" t="s">
        <v>2155</v>
      </c>
      <c r="E4950" s="1" t="s">
        <v>2005</v>
      </c>
      <c r="F4950" s="2">
        <v>45445</v>
      </c>
      <c r="G4950" s="2">
        <v>45233</v>
      </c>
      <c r="H4950" s="2" t="str">
        <f>TEXT(Ecommerce_Sales[[#This Row],[Order_Date]],"mmmm")</f>
        <v>November</v>
      </c>
      <c r="I4950" s="2" t="str">
        <f>TEXT(Ecommerce_Sales[[#This Row],[Order_Date]],"yyyy")</f>
        <v>2023</v>
      </c>
      <c r="J4950" s="2" t="str">
        <f>TEXT(Ecommerce_Sales[[#This Row],[Order_Date]],"mmmm")</f>
        <v>November</v>
      </c>
      <c r="K4950" s="1" t="s">
        <v>1947</v>
      </c>
      <c r="L4950" s="1" t="s">
        <v>11734</v>
      </c>
      <c r="M4950" s="1" t="s">
        <v>2104</v>
      </c>
      <c r="N4950" s="1" t="s">
        <v>1978</v>
      </c>
      <c r="O4950" s="3">
        <v>1253</v>
      </c>
      <c r="P4950">
        <v>6</v>
      </c>
      <c r="Q4950" s="3">
        <v>7520</v>
      </c>
      <c r="R4950" s="1" t="s">
        <v>1951</v>
      </c>
      <c r="S4950" s="3">
        <v>753</v>
      </c>
      <c r="T4950">
        <v>5</v>
      </c>
      <c r="U4950" t="str">
        <f>IF(Ecommerce_Sales[[#This Row],[Delivery_Time_Days]]&gt;7,"Delay",IF(Ecommerce_Sales[[#This Row],[Delivery_Time_Days]] = 0,"No delivery",IF(Ecommerce_Sales[[#This Row],[Delivery_Time_Days]]&lt;=7,"On-time")))</f>
        <v>On-time</v>
      </c>
      <c r="V4950" s="7">
        <f>Ecommerce_Sales[[#This Row],[Profit]]/Ecommerce_Sales[[#This Row],[Total_Price]]</f>
        <v>0.35</v>
      </c>
      <c r="W4950" s="3">
        <v>2632</v>
      </c>
      <c r="X4950" s="3"/>
    </row>
    <row r="4951" spans="1:24" x14ac:dyDescent="0.25">
      <c r="A4951" s="1" t="s">
        <v>11735</v>
      </c>
      <c r="B4951" s="1" t="s">
        <v>96</v>
      </c>
      <c r="C4951" s="1" t="s">
        <v>97</v>
      </c>
      <c r="D4951" s="1" t="s">
        <v>7363</v>
      </c>
      <c r="E4951" s="1" t="s">
        <v>1961</v>
      </c>
      <c r="F4951" s="2">
        <v>45608</v>
      </c>
      <c r="G4951" s="2">
        <v>45618</v>
      </c>
      <c r="H4951" s="2" t="str">
        <f>TEXT(Ecommerce_Sales[[#This Row],[Order_Date]],"mmmm")</f>
        <v>November</v>
      </c>
      <c r="I4951" s="2" t="str">
        <f>TEXT(Ecommerce_Sales[[#This Row],[Order_Date]],"yyyy")</f>
        <v>2024</v>
      </c>
      <c r="J4951" s="2" t="str">
        <f>TEXT(Ecommerce_Sales[[#This Row],[Order_Date]],"mmmm")</f>
        <v>November</v>
      </c>
      <c r="K4951" s="1" t="s">
        <v>1947</v>
      </c>
      <c r="L4951" s="1" t="s">
        <v>11736</v>
      </c>
      <c r="M4951" s="1" t="s">
        <v>2065</v>
      </c>
      <c r="N4951" s="1" t="s">
        <v>1978</v>
      </c>
      <c r="O4951" s="3">
        <v>1270</v>
      </c>
      <c r="P4951">
        <v>1</v>
      </c>
      <c r="Q4951" s="3">
        <v>1270</v>
      </c>
      <c r="R4951" s="1" t="s">
        <v>1958</v>
      </c>
      <c r="S4951" s="3">
        <v>70</v>
      </c>
      <c r="T4951">
        <v>4</v>
      </c>
      <c r="U4951" t="str">
        <f>IF(Ecommerce_Sales[[#This Row],[Delivery_Time_Days]]&gt;7,"Delay",IF(Ecommerce_Sales[[#This Row],[Delivery_Time_Days]] = 0,"No delivery",IF(Ecommerce_Sales[[#This Row],[Delivery_Time_Days]]&lt;=7,"On-time")))</f>
        <v>On-time</v>
      </c>
      <c r="V4951" s="7">
        <f>Ecommerce_Sales[[#This Row],[Profit]]/Ecommerce_Sales[[#This Row],[Total_Price]]</f>
        <v>0.35039370078740156</v>
      </c>
      <c r="W4951" s="3">
        <v>445</v>
      </c>
      <c r="X4951" s="3"/>
    </row>
    <row r="4952" spans="1:24" x14ac:dyDescent="0.25">
      <c r="A4952" s="1" t="s">
        <v>11737</v>
      </c>
      <c r="B4952" s="1" t="s">
        <v>610</v>
      </c>
      <c r="C4952" s="1" t="s">
        <v>611</v>
      </c>
      <c r="D4952" s="1" t="s">
        <v>8082</v>
      </c>
      <c r="E4952" s="1" t="s">
        <v>1954</v>
      </c>
      <c r="F4952" s="2">
        <v>45623</v>
      </c>
      <c r="G4952" s="2">
        <v>45443</v>
      </c>
      <c r="H4952" s="2" t="str">
        <f>TEXT(Ecommerce_Sales[[#This Row],[Order_Date]],"mmmm")</f>
        <v>May</v>
      </c>
      <c r="I4952" s="2" t="str">
        <f>TEXT(Ecommerce_Sales[[#This Row],[Order_Date]],"yyyy")</f>
        <v>2024</v>
      </c>
      <c r="J4952" s="2" t="str">
        <f>TEXT(Ecommerce_Sales[[#This Row],[Order_Date]],"mmmm")</f>
        <v>May</v>
      </c>
      <c r="K4952" s="1" t="s">
        <v>1986</v>
      </c>
      <c r="L4952" s="1" t="s">
        <v>11738</v>
      </c>
      <c r="M4952" s="1" t="s">
        <v>2072</v>
      </c>
      <c r="N4952" s="1" t="s">
        <v>1950</v>
      </c>
      <c r="O4952" s="3">
        <v>125</v>
      </c>
      <c r="P4952">
        <v>4</v>
      </c>
      <c r="Q4952" s="3">
        <v>498</v>
      </c>
      <c r="R4952" s="1" t="s">
        <v>1958</v>
      </c>
      <c r="S4952" s="3">
        <v>63</v>
      </c>
      <c r="U4952" t="str">
        <f>IF(Ecommerce_Sales[[#This Row],[Delivery_Time_Days]]&gt;7,"Delay",IF(Ecommerce_Sales[[#This Row],[Delivery_Time_Days]] = 0,"No delivery",IF(Ecommerce_Sales[[#This Row],[Delivery_Time_Days]]&lt;=7,"On-time")))</f>
        <v>No delivery</v>
      </c>
      <c r="V4952" s="7">
        <f>Ecommerce_Sales[[#This Row],[Profit]]/Ecommerce_Sales[[#This Row],[Total_Price]]</f>
        <v>0.39959839357429716</v>
      </c>
      <c r="W4952" s="3">
        <v>199</v>
      </c>
      <c r="X4952" s="3"/>
    </row>
    <row r="4953" spans="1:24" x14ac:dyDescent="0.25">
      <c r="A4953" s="1" t="s">
        <v>11739</v>
      </c>
      <c r="B4953" s="1" t="s">
        <v>8</v>
      </c>
      <c r="C4953" s="1" t="s">
        <v>9</v>
      </c>
      <c r="D4953" s="1" t="s">
        <v>5124</v>
      </c>
      <c r="E4953" s="1" t="s">
        <v>2005</v>
      </c>
      <c r="F4953" s="2">
        <v>45264</v>
      </c>
      <c r="G4953" s="2">
        <v>45470</v>
      </c>
      <c r="H4953" s="2" t="str">
        <f>TEXT(Ecommerce_Sales[[#This Row],[Order_Date]],"mmmm")</f>
        <v>June</v>
      </c>
      <c r="I4953" s="2" t="str">
        <f>TEXT(Ecommerce_Sales[[#This Row],[Order_Date]],"yyyy")</f>
        <v>2024</v>
      </c>
      <c r="J4953" s="2" t="str">
        <f>TEXT(Ecommerce_Sales[[#This Row],[Order_Date]],"mmmm")</f>
        <v>June</v>
      </c>
      <c r="K4953" s="1" t="s">
        <v>1947</v>
      </c>
      <c r="L4953" s="1" t="s">
        <v>11740</v>
      </c>
      <c r="M4953" s="1" t="s">
        <v>2054</v>
      </c>
      <c r="N4953" s="1" t="s">
        <v>1957</v>
      </c>
      <c r="O4953" s="3">
        <v>630</v>
      </c>
      <c r="P4953">
        <v>6</v>
      </c>
      <c r="Q4953" s="3">
        <v>3780</v>
      </c>
      <c r="R4953" s="1" t="s">
        <v>1958</v>
      </c>
      <c r="S4953" s="3">
        <v>564</v>
      </c>
      <c r="T4953">
        <v>9</v>
      </c>
      <c r="U4953" t="str">
        <f>IF(Ecommerce_Sales[[#This Row],[Delivery_Time_Days]]&gt;7,"Delay",IF(Ecommerce_Sales[[#This Row],[Delivery_Time_Days]] = 0,"No delivery",IF(Ecommerce_Sales[[#This Row],[Delivery_Time_Days]]&lt;=7,"On-time")))</f>
        <v>Delay</v>
      </c>
      <c r="V4953" s="7">
        <f>Ecommerce_Sales[[#This Row],[Profit]]/Ecommerce_Sales[[#This Row],[Total_Price]]</f>
        <v>0.15</v>
      </c>
      <c r="W4953" s="3">
        <v>567</v>
      </c>
      <c r="X4953" s="3"/>
    </row>
    <row r="4954" spans="1:24" x14ac:dyDescent="0.25">
      <c r="A4954" s="1" t="s">
        <v>11741</v>
      </c>
      <c r="B4954" s="1" t="s">
        <v>244</v>
      </c>
      <c r="C4954" s="1" t="s">
        <v>245</v>
      </c>
      <c r="D4954" s="1" t="s">
        <v>7427</v>
      </c>
      <c r="E4954" s="1" t="s">
        <v>1996</v>
      </c>
      <c r="F4954" s="2">
        <v>45410</v>
      </c>
      <c r="G4954" s="2">
        <v>44985</v>
      </c>
      <c r="H4954" s="2" t="str">
        <f>TEXT(Ecommerce_Sales[[#This Row],[Order_Date]],"mmmm")</f>
        <v>February</v>
      </c>
      <c r="I4954" s="2" t="str">
        <f>TEXT(Ecommerce_Sales[[#This Row],[Order_Date]],"yyyy")</f>
        <v>2023</v>
      </c>
      <c r="J4954" s="2" t="str">
        <f>TEXT(Ecommerce_Sales[[#This Row],[Order_Date]],"mmmm")</f>
        <v>February</v>
      </c>
      <c r="K4954" s="1" t="s">
        <v>1947</v>
      </c>
      <c r="L4954" s="1" t="s">
        <v>5963</v>
      </c>
      <c r="M4954" s="1" t="s">
        <v>1972</v>
      </c>
      <c r="N4954" s="1" t="s">
        <v>1973</v>
      </c>
      <c r="O4954" s="3">
        <v>924</v>
      </c>
      <c r="P4954">
        <v>3</v>
      </c>
      <c r="Q4954" s="3">
        <v>2771</v>
      </c>
      <c r="R4954" s="1" t="s">
        <v>2008</v>
      </c>
      <c r="S4954" s="3">
        <v>201</v>
      </c>
      <c r="T4954">
        <v>5</v>
      </c>
      <c r="U4954" t="str">
        <f>IF(Ecommerce_Sales[[#This Row],[Delivery_Time_Days]]&gt;7,"Delay",IF(Ecommerce_Sales[[#This Row],[Delivery_Time_Days]] = 0,"No delivery",IF(Ecommerce_Sales[[#This Row],[Delivery_Time_Days]]&lt;=7,"On-time")))</f>
        <v>On-time</v>
      </c>
      <c r="V4954" s="7">
        <f>Ecommerce_Sales[[#This Row],[Profit]]/Ecommerce_Sales[[#This Row],[Total_Price]]</f>
        <v>0.29989173583543849</v>
      </c>
      <c r="W4954" s="3">
        <v>831</v>
      </c>
      <c r="X4954" s="3"/>
    </row>
    <row r="4955" spans="1:24" x14ac:dyDescent="0.25">
      <c r="A4955" s="1" t="s">
        <v>11742</v>
      </c>
      <c r="B4955" s="1" t="s">
        <v>1468</v>
      </c>
      <c r="C4955" s="1" t="s">
        <v>1469</v>
      </c>
      <c r="D4955" s="1" t="s">
        <v>3089</v>
      </c>
      <c r="E4955" s="1" t="s">
        <v>1996</v>
      </c>
      <c r="F4955" s="2">
        <v>45556</v>
      </c>
      <c r="G4955" s="2">
        <v>44991</v>
      </c>
      <c r="H4955" s="2" t="str">
        <f>TEXT(Ecommerce_Sales[[#This Row],[Order_Date]],"mmmm")</f>
        <v>March</v>
      </c>
      <c r="I4955" s="2" t="str">
        <f>TEXT(Ecommerce_Sales[[#This Row],[Order_Date]],"yyyy")</f>
        <v>2023</v>
      </c>
      <c r="J4955" s="2" t="str">
        <f>TEXT(Ecommerce_Sales[[#This Row],[Order_Date]],"mmmm")</f>
        <v>March</v>
      </c>
      <c r="K4955" s="1" t="s">
        <v>1947</v>
      </c>
      <c r="L4955" s="1" t="s">
        <v>6081</v>
      </c>
      <c r="M4955" s="1" t="s">
        <v>1998</v>
      </c>
      <c r="N4955" s="1" t="s">
        <v>1973</v>
      </c>
      <c r="O4955" s="3">
        <v>775</v>
      </c>
      <c r="P4955">
        <v>3</v>
      </c>
      <c r="Q4955" s="3">
        <v>2326</v>
      </c>
      <c r="R4955" s="1" t="s">
        <v>1951</v>
      </c>
      <c r="S4955" s="3">
        <v>336</v>
      </c>
      <c r="T4955">
        <v>6</v>
      </c>
      <c r="U4955" t="str">
        <f>IF(Ecommerce_Sales[[#This Row],[Delivery_Time_Days]]&gt;7,"Delay",IF(Ecommerce_Sales[[#This Row],[Delivery_Time_Days]] = 0,"No delivery",IF(Ecommerce_Sales[[#This Row],[Delivery_Time_Days]]&lt;=7,"On-time")))</f>
        <v>On-time</v>
      </c>
      <c r="V4955" s="7">
        <f>Ecommerce_Sales[[#This Row],[Profit]]/Ecommerce_Sales[[#This Row],[Total_Price]]</f>
        <v>0.3000859845227859</v>
      </c>
      <c r="W4955" s="3">
        <v>698</v>
      </c>
      <c r="X4955" s="3"/>
    </row>
    <row r="4956" spans="1:24" x14ac:dyDescent="0.25">
      <c r="A4956" s="1" t="s">
        <v>11743</v>
      </c>
      <c r="B4956" s="1" t="s">
        <v>184</v>
      </c>
      <c r="C4956" s="1" t="s">
        <v>185</v>
      </c>
      <c r="D4956" s="1" t="s">
        <v>2959</v>
      </c>
      <c r="E4956" s="1" t="s">
        <v>2005</v>
      </c>
      <c r="F4956" s="2">
        <v>45464</v>
      </c>
      <c r="G4956" s="2">
        <v>45633</v>
      </c>
      <c r="H4956" s="2" t="str">
        <f>TEXT(Ecommerce_Sales[[#This Row],[Order_Date]],"mmmm")</f>
        <v>December</v>
      </c>
      <c r="I4956" s="2" t="str">
        <f>TEXT(Ecommerce_Sales[[#This Row],[Order_Date]],"yyyy")</f>
        <v>2024</v>
      </c>
      <c r="J4956" s="2" t="str">
        <f>TEXT(Ecommerce_Sales[[#This Row],[Order_Date]],"mmmm")</f>
        <v>December</v>
      </c>
      <c r="K4956" s="1" t="s">
        <v>1947</v>
      </c>
      <c r="L4956" s="1" t="s">
        <v>11744</v>
      </c>
      <c r="M4956" s="1" t="s">
        <v>2002</v>
      </c>
      <c r="N4956" s="1" t="s">
        <v>1989</v>
      </c>
      <c r="O4956" s="3">
        <v>1784</v>
      </c>
      <c r="P4956">
        <v>6</v>
      </c>
      <c r="Q4956" s="3">
        <v>10702</v>
      </c>
      <c r="R4956" s="1" t="s">
        <v>1958</v>
      </c>
      <c r="S4956" s="3">
        <v>591</v>
      </c>
      <c r="T4956">
        <v>4</v>
      </c>
      <c r="U4956" t="str">
        <f>IF(Ecommerce_Sales[[#This Row],[Delivery_Time_Days]]&gt;7,"Delay",IF(Ecommerce_Sales[[#This Row],[Delivery_Time_Days]] = 0,"No delivery",IF(Ecommerce_Sales[[#This Row],[Delivery_Time_Days]]&lt;=7,"On-time")))</f>
        <v>On-time</v>
      </c>
      <c r="V4956" s="7">
        <f>Ecommerce_Sales[[#This Row],[Profit]]/Ecommerce_Sales[[#This Row],[Total_Price]]</f>
        <v>0.2500467202392076</v>
      </c>
      <c r="W4956" s="3">
        <v>2676</v>
      </c>
      <c r="X4956" s="3"/>
    </row>
    <row r="4957" spans="1:24" x14ac:dyDescent="0.25">
      <c r="A4957" s="1" t="s">
        <v>11745</v>
      </c>
      <c r="B4957" s="1" t="s">
        <v>1059</v>
      </c>
      <c r="C4957" s="1" t="s">
        <v>1060</v>
      </c>
      <c r="D4957" s="1" t="s">
        <v>4043</v>
      </c>
      <c r="E4957" s="1" t="s">
        <v>1946</v>
      </c>
      <c r="F4957" s="2">
        <v>45284</v>
      </c>
      <c r="G4957" s="2">
        <v>45414</v>
      </c>
      <c r="H4957" s="2" t="str">
        <f>TEXT(Ecommerce_Sales[[#This Row],[Order_Date]],"mmmm")</f>
        <v>May</v>
      </c>
      <c r="I4957" s="2" t="str">
        <f>TEXT(Ecommerce_Sales[[#This Row],[Order_Date]],"yyyy")</f>
        <v>2024</v>
      </c>
      <c r="J4957" s="2" t="str">
        <f>TEXT(Ecommerce_Sales[[#This Row],[Order_Date]],"mmmm")</f>
        <v>May</v>
      </c>
      <c r="K4957" s="1" t="s">
        <v>1947</v>
      </c>
      <c r="L4957" s="1" t="s">
        <v>11746</v>
      </c>
      <c r="M4957" s="1" t="s">
        <v>2007</v>
      </c>
      <c r="N4957" s="1" t="s">
        <v>1973</v>
      </c>
      <c r="O4957" s="3">
        <v>1057</v>
      </c>
      <c r="P4957">
        <v>1</v>
      </c>
      <c r="Q4957" s="3">
        <v>1057</v>
      </c>
      <c r="R4957" s="1" t="s">
        <v>2008</v>
      </c>
      <c r="S4957" s="3">
        <v>93</v>
      </c>
      <c r="T4957">
        <v>2</v>
      </c>
      <c r="U4957" t="str">
        <f>IF(Ecommerce_Sales[[#This Row],[Delivery_Time_Days]]&gt;7,"Delay",IF(Ecommerce_Sales[[#This Row],[Delivery_Time_Days]] = 0,"No delivery",IF(Ecommerce_Sales[[#This Row],[Delivery_Time_Days]]&lt;=7,"On-time")))</f>
        <v>On-time</v>
      </c>
      <c r="V4957" s="7">
        <f>Ecommerce_Sales[[#This Row],[Profit]]/Ecommerce_Sales[[#This Row],[Total_Price]]</f>
        <v>0.29990539262062443</v>
      </c>
      <c r="W4957" s="3">
        <v>317</v>
      </c>
      <c r="X4957" s="3"/>
    </row>
    <row r="4958" spans="1:24" x14ac:dyDescent="0.25">
      <c r="A4958" s="1" t="s">
        <v>11747</v>
      </c>
      <c r="B4958" s="1" t="s">
        <v>1551</v>
      </c>
      <c r="C4958" s="1" t="s">
        <v>1552</v>
      </c>
      <c r="D4958" s="1" t="s">
        <v>6398</v>
      </c>
      <c r="E4958" s="1" t="s">
        <v>2005</v>
      </c>
      <c r="F4958" s="2">
        <v>45524</v>
      </c>
      <c r="G4958" s="2">
        <v>45221</v>
      </c>
      <c r="H4958" s="2" t="str">
        <f>TEXT(Ecommerce_Sales[[#This Row],[Order_Date]],"mmmm")</f>
        <v>October</v>
      </c>
      <c r="I4958" s="2" t="str">
        <f>TEXT(Ecommerce_Sales[[#This Row],[Order_Date]],"yyyy")</f>
        <v>2023</v>
      </c>
      <c r="J4958" s="2" t="str">
        <f>TEXT(Ecommerce_Sales[[#This Row],[Order_Date]],"mmmm")</f>
        <v>October</v>
      </c>
      <c r="K4958" s="1" t="s">
        <v>1986</v>
      </c>
      <c r="L4958" s="1" t="s">
        <v>9181</v>
      </c>
      <c r="M4958" s="1" t="s">
        <v>1998</v>
      </c>
      <c r="N4958" s="1" t="s">
        <v>1973</v>
      </c>
      <c r="O4958" s="3">
        <v>776</v>
      </c>
      <c r="P4958">
        <v>2</v>
      </c>
      <c r="Q4958" s="3">
        <v>1552</v>
      </c>
      <c r="R4958" s="1" t="s">
        <v>1958</v>
      </c>
      <c r="S4958" s="3">
        <v>124</v>
      </c>
      <c r="U4958" t="str">
        <f>IF(Ecommerce_Sales[[#This Row],[Delivery_Time_Days]]&gt;7,"Delay",IF(Ecommerce_Sales[[#This Row],[Delivery_Time_Days]] = 0,"No delivery",IF(Ecommerce_Sales[[#This Row],[Delivery_Time_Days]]&lt;=7,"On-time")))</f>
        <v>No delivery</v>
      </c>
      <c r="V4958" s="7">
        <f>Ecommerce_Sales[[#This Row],[Profit]]/Ecommerce_Sales[[#This Row],[Total_Price]]</f>
        <v>0.30025773195876287</v>
      </c>
      <c r="W4958" s="3">
        <v>466</v>
      </c>
      <c r="X4958" s="3"/>
    </row>
    <row r="4959" spans="1:24" x14ac:dyDescent="0.25">
      <c r="A4959" s="1" t="s">
        <v>11748</v>
      </c>
      <c r="B4959" s="1" t="s">
        <v>848</v>
      </c>
      <c r="C4959" s="1" t="s">
        <v>849</v>
      </c>
      <c r="D4959" s="1" t="s">
        <v>4113</v>
      </c>
      <c r="E4959" s="1" t="s">
        <v>1961</v>
      </c>
      <c r="F4959" s="2">
        <v>44954</v>
      </c>
      <c r="G4959" s="2">
        <v>45489</v>
      </c>
      <c r="H4959" s="2" t="str">
        <f>TEXT(Ecommerce_Sales[[#This Row],[Order_Date]],"mmmm")</f>
        <v>July</v>
      </c>
      <c r="I4959" s="2" t="str">
        <f>TEXT(Ecommerce_Sales[[#This Row],[Order_Date]],"yyyy")</f>
        <v>2024</v>
      </c>
      <c r="J4959" s="2" t="str">
        <f>TEXT(Ecommerce_Sales[[#This Row],[Order_Date]],"mmmm")</f>
        <v>July</v>
      </c>
      <c r="K4959" s="1" t="s">
        <v>1947</v>
      </c>
      <c r="L4959" s="1" t="s">
        <v>8336</v>
      </c>
      <c r="M4959" s="1" t="s">
        <v>1956</v>
      </c>
      <c r="N4959" s="1" t="s">
        <v>1957</v>
      </c>
      <c r="O4959" s="3">
        <v>804</v>
      </c>
      <c r="P4959">
        <v>3</v>
      </c>
      <c r="Q4959" s="3">
        <v>2412</v>
      </c>
      <c r="R4959" s="1" t="s">
        <v>1951</v>
      </c>
      <c r="S4959" s="3">
        <v>314</v>
      </c>
      <c r="T4959">
        <v>5</v>
      </c>
      <c r="U4959" t="str">
        <f>IF(Ecommerce_Sales[[#This Row],[Delivery_Time_Days]]&gt;7,"Delay",IF(Ecommerce_Sales[[#This Row],[Delivery_Time_Days]] = 0,"No delivery",IF(Ecommerce_Sales[[#This Row],[Delivery_Time_Days]]&lt;=7,"On-time")))</f>
        <v>On-time</v>
      </c>
      <c r="V4959" s="7">
        <f>Ecommerce_Sales[[#This Row],[Profit]]/Ecommerce_Sales[[#This Row],[Total_Price]]</f>
        <v>0.15008291873963517</v>
      </c>
      <c r="W4959" s="3">
        <v>362</v>
      </c>
      <c r="X4959" s="3"/>
    </row>
    <row r="4960" spans="1:24" x14ac:dyDescent="0.25">
      <c r="A4960" s="1" t="s">
        <v>11749</v>
      </c>
      <c r="B4960" s="1" t="s">
        <v>1011</v>
      </c>
      <c r="C4960" s="1" t="s">
        <v>1012</v>
      </c>
      <c r="D4960" s="1" t="s">
        <v>3896</v>
      </c>
      <c r="E4960" s="1" t="s">
        <v>1996</v>
      </c>
      <c r="F4960" s="2">
        <v>45164</v>
      </c>
      <c r="G4960" s="2">
        <v>45498</v>
      </c>
      <c r="H4960" s="2" t="str">
        <f>TEXT(Ecommerce_Sales[[#This Row],[Order_Date]],"mmmm")</f>
        <v>July</v>
      </c>
      <c r="I4960" s="2" t="str">
        <f>TEXT(Ecommerce_Sales[[#This Row],[Order_Date]],"yyyy")</f>
        <v>2024</v>
      </c>
      <c r="J4960" s="2" t="str">
        <f>TEXT(Ecommerce_Sales[[#This Row],[Order_Date]],"mmmm")</f>
        <v>July</v>
      </c>
      <c r="K4960" s="1" t="s">
        <v>1947</v>
      </c>
      <c r="L4960" s="1" t="s">
        <v>11750</v>
      </c>
      <c r="M4960" s="1" t="s">
        <v>1963</v>
      </c>
      <c r="N4960" s="1" t="s">
        <v>1957</v>
      </c>
      <c r="O4960" s="3">
        <v>1101</v>
      </c>
      <c r="P4960">
        <v>1</v>
      </c>
      <c r="Q4960" s="3">
        <v>1101</v>
      </c>
      <c r="R4960" s="1" t="s">
        <v>1951</v>
      </c>
      <c r="S4960" s="3">
        <v>98</v>
      </c>
      <c r="T4960">
        <v>3</v>
      </c>
      <c r="U4960" t="str">
        <f>IF(Ecommerce_Sales[[#This Row],[Delivery_Time_Days]]&gt;7,"Delay",IF(Ecommerce_Sales[[#This Row],[Delivery_Time_Days]] = 0,"No delivery",IF(Ecommerce_Sales[[#This Row],[Delivery_Time_Days]]&lt;=7,"On-time")))</f>
        <v>On-time</v>
      </c>
      <c r="V4960" s="7">
        <f>Ecommerce_Sales[[#This Row],[Profit]]/Ecommerce_Sales[[#This Row],[Total_Price]]</f>
        <v>0.14986376021798364</v>
      </c>
      <c r="W4960" s="3">
        <v>165</v>
      </c>
      <c r="X4960" s="3"/>
    </row>
    <row r="4961" spans="1:24" x14ac:dyDescent="0.25">
      <c r="A4961" s="1" t="s">
        <v>11751</v>
      </c>
      <c r="B4961" s="1" t="s">
        <v>695</v>
      </c>
      <c r="C4961" s="1" t="s">
        <v>696</v>
      </c>
      <c r="D4961" s="1" t="s">
        <v>6611</v>
      </c>
      <c r="E4961" s="1" t="s">
        <v>1946</v>
      </c>
      <c r="F4961" s="2">
        <v>45080</v>
      </c>
      <c r="G4961" s="2">
        <v>45620</v>
      </c>
      <c r="H4961" s="2" t="str">
        <f>TEXT(Ecommerce_Sales[[#This Row],[Order_Date]],"mmmm")</f>
        <v>November</v>
      </c>
      <c r="I4961" s="2" t="str">
        <f>TEXT(Ecommerce_Sales[[#This Row],[Order_Date]],"yyyy")</f>
        <v>2024</v>
      </c>
      <c r="J4961" s="2" t="str">
        <f>TEXT(Ecommerce_Sales[[#This Row],[Order_Date]],"mmmm")</f>
        <v>November</v>
      </c>
      <c r="K4961" s="1" t="s">
        <v>1947</v>
      </c>
      <c r="L4961" s="1" t="s">
        <v>11752</v>
      </c>
      <c r="M4961" s="1" t="s">
        <v>2026</v>
      </c>
      <c r="N4961" s="1" t="s">
        <v>1978</v>
      </c>
      <c r="O4961" s="3">
        <v>790</v>
      </c>
      <c r="P4961">
        <v>1</v>
      </c>
      <c r="Q4961" s="3">
        <v>790</v>
      </c>
      <c r="R4961" s="1" t="s">
        <v>2008</v>
      </c>
      <c r="S4961" s="3">
        <v>106</v>
      </c>
      <c r="T4961">
        <v>5</v>
      </c>
      <c r="U4961" t="str">
        <f>IF(Ecommerce_Sales[[#This Row],[Delivery_Time_Days]]&gt;7,"Delay",IF(Ecommerce_Sales[[#This Row],[Delivery_Time_Days]] = 0,"No delivery",IF(Ecommerce_Sales[[#This Row],[Delivery_Time_Days]]&lt;=7,"On-time")))</f>
        <v>On-time</v>
      </c>
      <c r="V4961" s="7">
        <f>Ecommerce_Sales[[#This Row],[Profit]]/Ecommerce_Sales[[#This Row],[Total_Price]]</f>
        <v>0.35063291139240504</v>
      </c>
      <c r="W4961" s="3">
        <v>277</v>
      </c>
      <c r="X4961" s="3"/>
    </row>
    <row r="4962" spans="1:24" x14ac:dyDescent="0.25">
      <c r="A4962" s="1" t="s">
        <v>11753</v>
      </c>
      <c r="B4962" s="1" t="s">
        <v>1191</v>
      </c>
      <c r="C4962" s="1" t="s">
        <v>1192</v>
      </c>
      <c r="D4962" s="1" t="s">
        <v>3777</v>
      </c>
      <c r="E4962" s="1" t="s">
        <v>1946</v>
      </c>
      <c r="F4962" s="2">
        <v>45004</v>
      </c>
      <c r="G4962" s="2">
        <v>45512</v>
      </c>
      <c r="H4962" s="2" t="str">
        <f>TEXT(Ecommerce_Sales[[#This Row],[Order_Date]],"mmmm")</f>
        <v>August</v>
      </c>
      <c r="I4962" s="2" t="str">
        <f>TEXT(Ecommerce_Sales[[#This Row],[Order_Date]],"yyyy")</f>
        <v>2024</v>
      </c>
      <c r="J4962" s="2" t="str">
        <f>TEXT(Ecommerce_Sales[[#This Row],[Order_Date]],"mmmm")</f>
        <v>August</v>
      </c>
      <c r="K4962" s="1" t="s">
        <v>1947</v>
      </c>
      <c r="L4962" s="1" t="s">
        <v>11754</v>
      </c>
      <c r="M4962" s="1" t="s">
        <v>2047</v>
      </c>
      <c r="N4962" s="1" t="s">
        <v>1989</v>
      </c>
      <c r="O4962" s="3">
        <v>730</v>
      </c>
      <c r="P4962">
        <v>3</v>
      </c>
      <c r="Q4962" s="3">
        <v>2191</v>
      </c>
      <c r="R4962" s="1" t="s">
        <v>1951</v>
      </c>
      <c r="S4962" s="3">
        <v>296</v>
      </c>
      <c r="T4962">
        <v>8</v>
      </c>
      <c r="U4962" t="str">
        <f>IF(Ecommerce_Sales[[#This Row],[Delivery_Time_Days]]&gt;7,"Delay",IF(Ecommerce_Sales[[#This Row],[Delivery_Time_Days]] = 0,"No delivery",IF(Ecommerce_Sales[[#This Row],[Delivery_Time_Days]]&lt;=7,"On-time")))</f>
        <v>Delay</v>
      </c>
      <c r="V4962" s="7">
        <f>Ecommerce_Sales[[#This Row],[Profit]]/Ecommerce_Sales[[#This Row],[Total_Price]]</f>
        <v>0.25011410314924692</v>
      </c>
      <c r="W4962" s="3">
        <v>548</v>
      </c>
      <c r="X4962" s="3"/>
    </row>
    <row r="4963" spans="1:24" x14ac:dyDescent="0.25">
      <c r="A4963" s="1" t="s">
        <v>11755</v>
      </c>
      <c r="B4963" s="1" t="s">
        <v>1230</v>
      </c>
      <c r="C4963" s="1" t="s">
        <v>1231</v>
      </c>
      <c r="D4963" s="1" t="s">
        <v>2547</v>
      </c>
      <c r="E4963" s="1" t="s">
        <v>1966</v>
      </c>
      <c r="F4963" s="2">
        <v>45218</v>
      </c>
      <c r="G4963" s="2">
        <v>45474</v>
      </c>
      <c r="H4963" s="2" t="str">
        <f>TEXT(Ecommerce_Sales[[#This Row],[Order_Date]],"mmmm")</f>
        <v>July</v>
      </c>
      <c r="I4963" s="2" t="str">
        <f>TEXT(Ecommerce_Sales[[#This Row],[Order_Date]],"yyyy")</f>
        <v>2024</v>
      </c>
      <c r="J4963" s="2" t="str">
        <f>TEXT(Ecommerce_Sales[[#This Row],[Order_Date]],"mmmm")</f>
        <v>July</v>
      </c>
      <c r="K4963" s="1" t="s">
        <v>1947</v>
      </c>
      <c r="L4963" s="1" t="s">
        <v>11756</v>
      </c>
      <c r="M4963" s="1" t="s">
        <v>2104</v>
      </c>
      <c r="N4963" s="1" t="s">
        <v>1978</v>
      </c>
      <c r="O4963" s="3">
        <v>22</v>
      </c>
      <c r="P4963">
        <v>1</v>
      </c>
      <c r="Q4963" s="3">
        <v>22</v>
      </c>
      <c r="R4963" s="1" t="s">
        <v>1958</v>
      </c>
      <c r="S4963" s="3">
        <v>3</v>
      </c>
      <c r="T4963">
        <v>4</v>
      </c>
      <c r="U4963" t="str">
        <f>IF(Ecommerce_Sales[[#This Row],[Delivery_Time_Days]]&gt;7,"Delay",IF(Ecommerce_Sales[[#This Row],[Delivery_Time_Days]] = 0,"No delivery",IF(Ecommerce_Sales[[#This Row],[Delivery_Time_Days]]&lt;=7,"On-time")))</f>
        <v>On-time</v>
      </c>
      <c r="V4963" s="7">
        <f>Ecommerce_Sales[[#This Row],[Profit]]/Ecommerce_Sales[[#This Row],[Total_Price]]</f>
        <v>0.36363636363636365</v>
      </c>
      <c r="W4963" s="3">
        <v>8</v>
      </c>
      <c r="X4963" s="3"/>
    </row>
    <row r="4964" spans="1:24" x14ac:dyDescent="0.25">
      <c r="A4964" s="1" t="s">
        <v>11757</v>
      </c>
      <c r="B4964" s="1" t="s">
        <v>206</v>
      </c>
      <c r="C4964" s="1" t="s">
        <v>207</v>
      </c>
      <c r="D4964" s="1" t="s">
        <v>9821</v>
      </c>
      <c r="E4964" s="1" t="s">
        <v>1966</v>
      </c>
      <c r="F4964" s="2">
        <v>45298</v>
      </c>
      <c r="G4964" s="2">
        <v>45396</v>
      </c>
      <c r="H4964" s="2" t="str">
        <f>TEXT(Ecommerce_Sales[[#This Row],[Order_Date]],"mmmm")</f>
        <v>April</v>
      </c>
      <c r="I4964" s="2" t="str">
        <f>TEXT(Ecommerce_Sales[[#This Row],[Order_Date]],"yyyy")</f>
        <v>2024</v>
      </c>
      <c r="J4964" s="2" t="str">
        <f>TEXT(Ecommerce_Sales[[#This Row],[Order_Date]],"mmmm")</f>
        <v>April</v>
      </c>
      <c r="K4964" s="1" t="s">
        <v>1986</v>
      </c>
      <c r="L4964" s="1" t="s">
        <v>11758</v>
      </c>
      <c r="M4964" s="1" t="s">
        <v>2058</v>
      </c>
      <c r="N4964" s="1" t="s">
        <v>1950</v>
      </c>
      <c r="O4964" s="3">
        <v>437</v>
      </c>
      <c r="P4964">
        <v>2</v>
      </c>
      <c r="Q4964" s="3">
        <v>874</v>
      </c>
      <c r="R4964" s="1" t="s">
        <v>1958</v>
      </c>
      <c r="S4964" s="3">
        <v>89</v>
      </c>
      <c r="U4964" t="str">
        <f>IF(Ecommerce_Sales[[#This Row],[Delivery_Time_Days]]&gt;7,"Delay",IF(Ecommerce_Sales[[#This Row],[Delivery_Time_Days]] = 0,"No delivery",IF(Ecommerce_Sales[[#This Row],[Delivery_Time_Days]]&lt;=7,"On-time")))</f>
        <v>No delivery</v>
      </c>
      <c r="V4964" s="7">
        <f>Ecommerce_Sales[[#This Row],[Profit]]/Ecommerce_Sales[[#This Row],[Total_Price]]</f>
        <v>0.39931350114416475</v>
      </c>
      <c r="W4964" s="3">
        <v>349</v>
      </c>
      <c r="X4964" s="3"/>
    </row>
    <row r="4965" spans="1:24" x14ac:dyDescent="0.25">
      <c r="A4965" s="1" t="s">
        <v>11759</v>
      </c>
      <c r="B4965" s="1" t="s">
        <v>194</v>
      </c>
      <c r="C4965" s="1" t="s">
        <v>195</v>
      </c>
      <c r="D4965" s="1" t="s">
        <v>3364</v>
      </c>
      <c r="E4965" s="1" t="s">
        <v>1954</v>
      </c>
      <c r="F4965" s="2">
        <v>45040</v>
      </c>
      <c r="G4965" s="2">
        <v>44981</v>
      </c>
      <c r="H4965" s="2" t="str">
        <f>TEXT(Ecommerce_Sales[[#This Row],[Order_Date]],"mmmm")</f>
        <v>February</v>
      </c>
      <c r="I4965" s="2" t="str">
        <f>TEXT(Ecommerce_Sales[[#This Row],[Order_Date]],"yyyy")</f>
        <v>2023</v>
      </c>
      <c r="J4965" s="2" t="str">
        <f>TEXT(Ecommerce_Sales[[#This Row],[Order_Date]],"mmmm")</f>
        <v>February</v>
      </c>
      <c r="K4965" s="1" t="s">
        <v>1947</v>
      </c>
      <c r="L4965" s="1" t="s">
        <v>11760</v>
      </c>
      <c r="M4965" s="1" t="s">
        <v>2026</v>
      </c>
      <c r="N4965" s="1" t="s">
        <v>1978</v>
      </c>
      <c r="O4965" s="3">
        <v>944</v>
      </c>
      <c r="P4965">
        <v>3</v>
      </c>
      <c r="Q4965" s="3">
        <v>2833</v>
      </c>
      <c r="R4965" s="1" t="s">
        <v>1951</v>
      </c>
      <c r="S4965" s="3">
        <v>331</v>
      </c>
      <c r="T4965">
        <v>7</v>
      </c>
      <c r="U4965" t="str">
        <f>IF(Ecommerce_Sales[[#This Row],[Delivery_Time_Days]]&gt;7,"Delay",IF(Ecommerce_Sales[[#This Row],[Delivery_Time_Days]] = 0,"No delivery",IF(Ecommerce_Sales[[#This Row],[Delivery_Time_Days]]&lt;=7,"On-time")))</f>
        <v>On-time</v>
      </c>
      <c r="V4965" s="7">
        <f>Ecommerce_Sales[[#This Row],[Profit]]/Ecommerce_Sales[[#This Row],[Total_Price]]</f>
        <v>0.34980585951288384</v>
      </c>
      <c r="W4965" s="3">
        <v>991</v>
      </c>
      <c r="X4965" s="3"/>
    </row>
    <row r="4966" spans="1:24" x14ac:dyDescent="0.25">
      <c r="A4966" s="1" t="s">
        <v>11761</v>
      </c>
      <c r="B4966" s="1" t="s">
        <v>1426</v>
      </c>
      <c r="C4966" s="1" t="s">
        <v>1427</v>
      </c>
      <c r="D4966" s="1" t="s">
        <v>2276</v>
      </c>
      <c r="E4966" s="1" t="s">
        <v>1946</v>
      </c>
      <c r="F4966" s="2">
        <v>45386</v>
      </c>
      <c r="G4966" s="2">
        <v>45520</v>
      </c>
      <c r="H4966" s="2" t="str">
        <f>TEXT(Ecommerce_Sales[[#This Row],[Order_Date]],"mmmm")</f>
        <v>August</v>
      </c>
      <c r="I4966" s="2" t="str">
        <f>TEXT(Ecommerce_Sales[[#This Row],[Order_Date]],"yyyy")</f>
        <v>2024</v>
      </c>
      <c r="J4966" s="2" t="str">
        <f>TEXT(Ecommerce_Sales[[#This Row],[Order_Date]],"mmmm")</f>
        <v>August</v>
      </c>
      <c r="K4966" s="1" t="s">
        <v>1947</v>
      </c>
      <c r="L4966" s="1" t="s">
        <v>11762</v>
      </c>
      <c r="M4966" s="1" t="s">
        <v>2026</v>
      </c>
      <c r="N4966" s="1" t="s">
        <v>1978</v>
      </c>
      <c r="O4966" s="3">
        <v>1037</v>
      </c>
      <c r="P4966">
        <v>5</v>
      </c>
      <c r="Q4966" s="3">
        <v>5183</v>
      </c>
      <c r="R4966" s="1" t="s">
        <v>1958</v>
      </c>
      <c r="S4966" s="3">
        <v>267</v>
      </c>
      <c r="T4966">
        <v>8</v>
      </c>
      <c r="U4966" t="str">
        <f>IF(Ecommerce_Sales[[#This Row],[Delivery_Time_Days]]&gt;7,"Delay",IF(Ecommerce_Sales[[#This Row],[Delivery_Time_Days]] = 0,"No delivery",IF(Ecommerce_Sales[[#This Row],[Delivery_Time_Days]]&lt;=7,"On-time")))</f>
        <v>Delay</v>
      </c>
      <c r="V4966" s="7">
        <f>Ecommerce_Sales[[#This Row],[Profit]]/Ecommerce_Sales[[#This Row],[Total_Price]]</f>
        <v>0.34999035307736831</v>
      </c>
      <c r="W4966" s="3">
        <v>1814</v>
      </c>
      <c r="X4966" s="3"/>
    </row>
    <row r="4967" spans="1:24" x14ac:dyDescent="0.25">
      <c r="A4967" s="1" t="s">
        <v>11763</v>
      </c>
      <c r="B4967" s="1" t="s">
        <v>64</v>
      </c>
      <c r="C4967" s="1" t="s">
        <v>65</v>
      </c>
      <c r="D4967" s="1" t="s">
        <v>5213</v>
      </c>
      <c r="E4967" s="1" t="s">
        <v>1996</v>
      </c>
      <c r="F4967" s="2">
        <v>45198</v>
      </c>
      <c r="G4967" s="2">
        <v>45604</v>
      </c>
      <c r="H4967" s="2" t="str">
        <f>TEXT(Ecommerce_Sales[[#This Row],[Order_Date]],"mmmm")</f>
        <v>November</v>
      </c>
      <c r="I4967" s="2" t="str">
        <f>TEXT(Ecommerce_Sales[[#This Row],[Order_Date]],"yyyy")</f>
        <v>2024</v>
      </c>
      <c r="J4967" s="2" t="str">
        <f>TEXT(Ecommerce_Sales[[#This Row],[Order_Date]],"mmmm")</f>
        <v>November</v>
      </c>
      <c r="K4967" s="1" t="s">
        <v>1947</v>
      </c>
      <c r="L4967" s="1" t="s">
        <v>11764</v>
      </c>
      <c r="M4967" s="1" t="s">
        <v>2079</v>
      </c>
      <c r="N4967" s="1" t="s">
        <v>1973</v>
      </c>
      <c r="O4967" s="3">
        <v>264</v>
      </c>
      <c r="P4967">
        <v>6</v>
      </c>
      <c r="Q4967" s="3">
        <v>1582</v>
      </c>
      <c r="R4967" s="1" t="s">
        <v>1958</v>
      </c>
      <c r="S4967" s="3">
        <v>198</v>
      </c>
      <c r="T4967">
        <v>6</v>
      </c>
      <c r="U4967" t="str">
        <f>IF(Ecommerce_Sales[[#This Row],[Delivery_Time_Days]]&gt;7,"Delay",IF(Ecommerce_Sales[[#This Row],[Delivery_Time_Days]] = 0,"No delivery",IF(Ecommerce_Sales[[#This Row],[Delivery_Time_Days]]&lt;=7,"On-time")))</f>
        <v>On-time</v>
      </c>
      <c r="V4967" s="7">
        <f>Ecommerce_Sales[[#This Row],[Profit]]/Ecommerce_Sales[[#This Row],[Total_Price]]</f>
        <v>0.30025284450063211</v>
      </c>
      <c r="W4967" s="3">
        <v>475</v>
      </c>
      <c r="X4967" s="3"/>
    </row>
    <row r="4968" spans="1:24" x14ac:dyDescent="0.25">
      <c r="A4968" s="1" t="s">
        <v>11765</v>
      </c>
      <c r="B4968" s="1" t="s">
        <v>1399</v>
      </c>
      <c r="C4968" s="1" t="s">
        <v>1400</v>
      </c>
      <c r="D4968" s="1" t="s">
        <v>10048</v>
      </c>
      <c r="E4968" s="1" t="s">
        <v>1996</v>
      </c>
      <c r="F4968" s="2">
        <v>45194</v>
      </c>
      <c r="G4968" s="2">
        <v>45498</v>
      </c>
      <c r="H4968" s="2" t="str">
        <f>TEXT(Ecommerce_Sales[[#This Row],[Order_Date]],"mmmm")</f>
        <v>July</v>
      </c>
      <c r="I4968" s="2" t="str">
        <f>TEXT(Ecommerce_Sales[[#This Row],[Order_Date]],"yyyy")</f>
        <v>2024</v>
      </c>
      <c r="J4968" s="2" t="str">
        <f>TEXT(Ecommerce_Sales[[#This Row],[Order_Date]],"mmmm")</f>
        <v>July</v>
      </c>
      <c r="K4968" s="1" t="s">
        <v>1947</v>
      </c>
      <c r="L4968" s="1" t="s">
        <v>11766</v>
      </c>
      <c r="M4968" s="1" t="s">
        <v>2247</v>
      </c>
      <c r="N4968" s="1" t="s">
        <v>1957</v>
      </c>
      <c r="O4968" s="3">
        <v>704</v>
      </c>
      <c r="P4968">
        <v>6</v>
      </c>
      <c r="Q4968" s="3">
        <v>4225</v>
      </c>
      <c r="R4968" s="1" t="s">
        <v>1951</v>
      </c>
      <c r="S4968" s="3">
        <v>461</v>
      </c>
      <c r="T4968">
        <v>9</v>
      </c>
      <c r="U4968" t="str">
        <f>IF(Ecommerce_Sales[[#This Row],[Delivery_Time_Days]]&gt;7,"Delay",IF(Ecommerce_Sales[[#This Row],[Delivery_Time_Days]] = 0,"No delivery",IF(Ecommerce_Sales[[#This Row],[Delivery_Time_Days]]&lt;=7,"On-time")))</f>
        <v>Delay</v>
      </c>
      <c r="V4968" s="7">
        <f>Ecommerce_Sales[[#This Row],[Profit]]/Ecommerce_Sales[[#This Row],[Total_Price]]</f>
        <v>0.15005917159763313</v>
      </c>
      <c r="W4968" s="3">
        <v>634</v>
      </c>
      <c r="X4968" s="3"/>
    </row>
    <row r="4969" spans="1:24" x14ac:dyDescent="0.25">
      <c r="A4969" s="1" t="s">
        <v>11767</v>
      </c>
      <c r="B4969" s="1" t="s">
        <v>892</v>
      </c>
      <c r="C4969" s="1" t="s">
        <v>893</v>
      </c>
      <c r="D4969" s="1" t="s">
        <v>2466</v>
      </c>
      <c r="E4969" s="1" t="s">
        <v>1961</v>
      </c>
      <c r="F4969" s="2">
        <v>45581</v>
      </c>
      <c r="G4969" s="2">
        <v>45476</v>
      </c>
      <c r="H4969" s="2" t="str">
        <f>TEXT(Ecommerce_Sales[[#This Row],[Order_Date]],"mmmm")</f>
        <v>July</v>
      </c>
      <c r="I4969" s="2" t="str">
        <f>TEXT(Ecommerce_Sales[[#This Row],[Order_Date]],"yyyy")</f>
        <v>2024</v>
      </c>
      <c r="J4969" s="2" t="str">
        <f>TEXT(Ecommerce_Sales[[#This Row],[Order_Date]],"mmmm")</f>
        <v>July</v>
      </c>
      <c r="K4969" s="1" t="s">
        <v>1947</v>
      </c>
      <c r="L4969" s="1" t="s">
        <v>7595</v>
      </c>
      <c r="M4969" s="1" t="s">
        <v>2072</v>
      </c>
      <c r="N4969" s="1" t="s">
        <v>1950</v>
      </c>
      <c r="O4969" s="3">
        <v>607</v>
      </c>
      <c r="P4969">
        <v>6</v>
      </c>
      <c r="Q4969" s="3">
        <v>3643</v>
      </c>
      <c r="R4969" s="1" t="s">
        <v>1951</v>
      </c>
      <c r="S4969" s="3">
        <v>534</v>
      </c>
      <c r="T4969">
        <v>8</v>
      </c>
      <c r="U4969" t="str">
        <f>IF(Ecommerce_Sales[[#This Row],[Delivery_Time_Days]]&gt;7,"Delay",IF(Ecommerce_Sales[[#This Row],[Delivery_Time_Days]] = 0,"No delivery",IF(Ecommerce_Sales[[#This Row],[Delivery_Time_Days]]&lt;=7,"On-time")))</f>
        <v>Delay</v>
      </c>
      <c r="V4969" s="7">
        <f>Ecommerce_Sales[[#This Row],[Profit]]/Ecommerce_Sales[[#This Row],[Total_Price]]</f>
        <v>0.39994510019214935</v>
      </c>
      <c r="W4969" s="3">
        <v>1457</v>
      </c>
      <c r="X4969" s="3"/>
    </row>
    <row r="4970" spans="1:24" x14ac:dyDescent="0.25">
      <c r="A4970" s="1" t="s">
        <v>11768</v>
      </c>
      <c r="B4970" s="1" t="s">
        <v>1661</v>
      </c>
      <c r="C4970" s="1" t="s">
        <v>1662</v>
      </c>
      <c r="D4970" s="1" t="s">
        <v>3185</v>
      </c>
      <c r="E4970" s="1" t="s">
        <v>1981</v>
      </c>
      <c r="F4970" s="2">
        <v>45037</v>
      </c>
      <c r="G4970" s="2">
        <v>45300</v>
      </c>
      <c r="H4970" s="2" t="str">
        <f>TEXT(Ecommerce_Sales[[#This Row],[Order_Date]],"mmmm")</f>
        <v>January</v>
      </c>
      <c r="I4970" s="2" t="str">
        <f>TEXT(Ecommerce_Sales[[#This Row],[Order_Date]],"yyyy")</f>
        <v>2024</v>
      </c>
      <c r="J4970" s="2" t="str">
        <f>TEXT(Ecommerce_Sales[[#This Row],[Order_Date]],"mmmm")</f>
        <v>January</v>
      </c>
      <c r="K4970" s="1" t="s">
        <v>1947</v>
      </c>
      <c r="L4970" s="1" t="s">
        <v>11769</v>
      </c>
      <c r="M4970" s="1" t="s">
        <v>2065</v>
      </c>
      <c r="N4970" s="1" t="s">
        <v>1978</v>
      </c>
      <c r="O4970" s="3">
        <v>134</v>
      </c>
      <c r="P4970">
        <v>3</v>
      </c>
      <c r="Q4970" s="3">
        <v>403</v>
      </c>
      <c r="R4970" s="1" t="s">
        <v>1951</v>
      </c>
      <c r="S4970" s="3">
        <v>51</v>
      </c>
      <c r="T4970">
        <v>8</v>
      </c>
      <c r="U4970" t="str">
        <f>IF(Ecommerce_Sales[[#This Row],[Delivery_Time_Days]]&gt;7,"Delay",IF(Ecommerce_Sales[[#This Row],[Delivery_Time_Days]] = 0,"No delivery",IF(Ecommerce_Sales[[#This Row],[Delivery_Time_Days]]&lt;=7,"On-time")))</f>
        <v>Delay</v>
      </c>
      <c r="V4970" s="7">
        <f>Ecommerce_Sales[[#This Row],[Profit]]/Ecommerce_Sales[[#This Row],[Total_Price]]</f>
        <v>0.34987593052109184</v>
      </c>
      <c r="W4970" s="3">
        <v>141</v>
      </c>
      <c r="X4970" s="3"/>
    </row>
    <row r="4971" spans="1:24" x14ac:dyDescent="0.25">
      <c r="A4971" s="1" t="s">
        <v>11770</v>
      </c>
      <c r="B4971" s="1" t="s">
        <v>1665</v>
      </c>
      <c r="C4971" s="1" t="s">
        <v>1666</v>
      </c>
      <c r="D4971" s="1" t="s">
        <v>5898</v>
      </c>
      <c r="E4971" s="1" t="s">
        <v>1996</v>
      </c>
      <c r="F4971" s="2">
        <v>45160</v>
      </c>
      <c r="G4971" s="2">
        <v>45031</v>
      </c>
      <c r="H4971" s="2" t="str">
        <f>TEXT(Ecommerce_Sales[[#This Row],[Order_Date]],"mmmm")</f>
        <v>April</v>
      </c>
      <c r="I4971" s="2" t="str">
        <f>TEXT(Ecommerce_Sales[[#This Row],[Order_Date]],"yyyy")</f>
        <v>2023</v>
      </c>
      <c r="J4971" s="2" t="str">
        <f>TEXT(Ecommerce_Sales[[#This Row],[Order_Date]],"mmmm")</f>
        <v>April</v>
      </c>
      <c r="K4971" s="1" t="s">
        <v>1947</v>
      </c>
      <c r="L4971" s="1" t="s">
        <v>11771</v>
      </c>
      <c r="M4971" s="1" t="s">
        <v>1988</v>
      </c>
      <c r="N4971" s="1" t="s">
        <v>1989</v>
      </c>
      <c r="O4971" s="3">
        <v>407</v>
      </c>
      <c r="P4971">
        <v>5</v>
      </c>
      <c r="Q4971" s="3">
        <v>2033</v>
      </c>
      <c r="R4971" s="1" t="s">
        <v>1958</v>
      </c>
      <c r="S4971" s="3">
        <v>241</v>
      </c>
      <c r="T4971">
        <v>9</v>
      </c>
      <c r="U4971" t="str">
        <f>IF(Ecommerce_Sales[[#This Row],[Delivery_Time_Days]]&gt;7,"Delay",IF(Ecommerce_Sales[[#This Row],[Delivery_Time_Days]] = 0,"No delivery",IF(Ecommerce_Sales[[#This Row],[Delivery_Time_Days]]&lt;=7,"On-time")))</f>
        <v>Delay</v>
      </c>
      <c r="V4971" s="7">
        <f>Ecommerce_Sales[[#This Row],[Profit]]/Ecommerce_Sales[[#This Row],[Total_Price]]</f>
        <v>0.249877029021151</v>
      </c>
      <c r="W4971" s="3">
        <v>508</v>
      </c>
      <c r="X4971" s="3"/>
    </row>
    <row r="4972" spans="1:24" x14ac:dyDescent="0.25">
      <c r="A4972" s="1" t="s">
        <v>11772</v>
      </c>
      <c r="B4972" s="1" t="s">
        <v>654</v>
      </c>
      <c r="C4972" s="1" t="s">
        <v>655</v>
      </c>
      <c r="D4972" s="1" t="s">
        <v>5000</v>
      </c>
      <c r="E4972" s="1" t="s">
        <v>1981</v>
      </c>
      <c r="F4972" s="2">
        <v>45133</v>
      </c>
      <c r="G4972" s="2">
        <v>44950</v>
      </c>
      <c r="H4972" s="2" t="str">
        <f>TEXT(Ecommerce_Sales[[#This Row],[Order_Date]],"mmmm")</f>
        <v>January</v>
      </c>
      <c r="I4972" s="2" t="str">
        <f>TEXT(Ecommerce_Sales[[#This Row],[Order_Date]],"yyyy")</f>
        <v>2023</v>
      </c>
      <c r="J4972" s="2" t="str">
        <f>TEXT(Ecommerce_Sales[[#This Row],[Order_Date]],"mmmm")</f>
        <v>January</v>
      </c>
      <c r="K4972" s="1" t="s">
        <v>1947</v>
      </c>
      <c r="L4972" s="1" t="s">
        <v>11773</v>
      </c>
      <c r="M4972" s="1" t="s">
        <v>2058</v>
      </c>
      <c r="N4972" s="1" t="s">
        <v>1950</v>
      </c>
      <c r="O4972" s="3">
        <v>579</v>
      </c>
      <c r="P4972">
        <v>4</v>
      </c>
      <c r="Q4972" s="3">
        <v>2316</v>
      </c>
      <c r="R4972" s="1" t="s">
        <v>2012</v>
      </c>
      <c r="S4972" s="3">
        <v>249</v>
      </c>
      <c r="T4972">
        <v>6</v>
      </c>
      <c r="U4972" t="str">
        <f>IF(Ecommerce_Sales[[#This Row],[Delivery_Time_Days]]&gt;7,"Delay",IF(Ecommerce_Sales[[#This Row],[Delivery_Time_Days]] = 0,"No delivery",IF(Ecommerce_Sales[[#This Row],[Delivery_Time_Days]]&lt;=7,"On-time")))</f>
        <v>On-time</v>
      </c>
      <c r="V4972" s="7">
        <f>Ecommerce_Sales[[#This Row],[Profit]]/Ecommerce_Sales[[#This Row],[Total_Price]]</f>
        <v>0.40025906735751293</v>
      </c>
      <c r="W4972" s="3">
        <v>927</v>
      </c>
      <c r="X4972" s="3"/>
    </row>
    <row r="4973" spans="1:24" x14ac:dyDescent="0.25">
      <c r="A4973" s="1" t="s">
        <v>11774</v>
      </c>
      <c r="B4973" s="1" t="s">
        <v>270</v>
      </c>
      <c r="C4973" s="1" t="s">
        <v>271</v>
      </c>
      <c r="D4973" s="1" t="s">
        <v>6444</v>
      </c>
      <c r="E4973" s="1" t="s">
        <v>1981</v>
      </c>
      <c r="F4973" s="2">
        <v>45595</v>
      </c>
      <c r="G4973" s="2">
        <v>45642</v>
      </c>
      <c r="H4973" s="2" t="str">
        <f>TEXT(Ecommerce_Sales[[#This Row],[Order_Date]],"mmmm")</f>
        <v>December</v>
      </c>
      <c r="I4973" s="2" t="str">
        <f>TEXT(Ecommerce_Sales[[#This Row],[Order_Date]],"yyyy")</f>
        <v>2024</v>
      </c>
      <c r="J4973" s="2" t="str">
        <f>TEXT(Ecommerce_Sales[[#This Row],[Order_Date]],"mmmm")</f>
        <v>December</v>
      </c>
      <c r="K4973" s="1" t="s">
        <v>1947</v>
      </c>
      <c r="L4973" s="1" t="s">
        <v>11775</v>
      </c>
      <c r="M4973" s="1" t="s">
        <v>2002</v>
      </c>
      <c r="N4973" s="1" t="s">
        <v>1989</v>
      </c>
      <c r="O4973" s="3">
        <v>828</v>
      </c>
      <c r="P4973">
        <v>10</v>
      </c>
      <c r="Q4973" s="3">
        <v>8283</v>
      </c>
      <c r="R4973" s="1" t="s">
        <v>1958</v>
      </c>
      <c r="S4973" s="3">
        <v>616</v>
      </c>
      <c r="T4973">
        <v>5</v>
      </c>
      <c r="U4973" t="str">
        <f>IF(Ecommerce_Sales[[#This Row],[Delivery_Time_Days]]&gt;7,"Delay",IF(Ecommerce_Sales[[#This Row],[Delivery_Time_Days]] = 0,"No delivery",IF(Ecommerce_Sales[[#This Row],[Delivery_Time_Days]]&lt;=7,"On-time")))</f>
        <v>On-time</v>
      </c>
      <c r="V4973" s="7">
        <f>Ecommerce_Sales[[#This Row],[Profit]]/Ecommerce_Sales[[#This Row],[Total_Price]]</f>
        <v>0.25003018230109864</v>
      </c>
      <c r="W4973" s="3">
        <v>2071</v>
      </c>
      <c r="X4973" s="3"/>
    </row>
    <row r="4974" spans="1:24" x14ac:dyDescent="0.25">
      <c r="A4974" s="1" t="s">
        <v>11776</v>
      </c>
      <c r="B4974" s="1" t="s">
        <v>797</v>
      </c>
      <c r="C4974" s="1" t="s">
        <v>798</v>
      </c>
      <c r="D4974" s="1" t="s">
        <v>4454</v>
      </c>
      <c r="E4974" s="1" t="s">
        <v>1954</v>
      </c>
      <c r="F4974" s="2">
        <v>45012</v>
      </c>
      <c r="G4974" s="2">
        <v>45140</v>
      </c>
      <c r="H4974" s="2" t="str">
        <f>TEXT(Ecommerce_Sales[[#This Row],[Order_Date]],"mmmm")</f>
        <v>August</v>
      </c>
      <c r="I4974" s="2" t="str">
        <f>TEXT(Ecommerce_Sales[[#This Row],[Order_Date]],"yyyy")</f>
        <v>2023</v>
      </c>
      <c r="J4974" s="2" t="str">
        <f>TEXT(Ecommerce_Sales[[#This Row],[Order_Date]],"mmmm")</f>
        <v>August</v>
      </c>
      <c r="K4974" s="1" t="s">
        <v>1947</v>
      </c>
      <c r="L4974" s="1" t="s">
        <v>9238</v>
      </c>
      <c r="M4974" s="1" t="s">
        <v>1972</v>
      </c>
      <c r="N4974" s="1" t="s">
        <v>1973</v>
      </c>
      <c r="O4974" s="3">
        <v>1131</v>
      </c>
      <c r="P4974">
        <v>6</v>
      </c>
      <c r="Q4974" s="3">
        <v>6783</v>
      </c>
      <c r="R4974" s="1" t="s">
        <v>1951</v>
      </c>
      <c r="S4974" s="3">
        <v>634</v>
      </c>
      <c r="T4974">
        <v>3</v>
      </c>
      <c r="U4974" t="str">
        <f>IF(Ecommerce_Sales[[#This Row],[Delivery_Time_Days]]&gt;7,"Delay",IF(Ecommerce_Sales[[#This Row],[Delivery_Time_Days]] = 0,"No delivery",IF(Ecommerce_Sales[[#This Row],[Delivery_Time_Days]]&lt;=7,"On-time")))</f>
        <v>On-time</v>
      </c>
      <c r="V4974" s="7">
        <f>Ecommerce_Sales[[#This Row],[Profit]]/Ecommerce_Sales[[#This Row],[Total_Price]]</f>
        <v>0.30001474273920092</v>
      </c>
      <c r="W4974" s="3">
        <v>2035</v>
      </c>
      <c r="X4974" s="3"/>
    </row>
    <row r="4975" spans="1:24" x14ac:dyDescent="0.25">
      <c r="A4975" s="1" t="s">
        <v>11777</v>
      </c>
      <c r="B4975" s="1" t="s">
        <v>1179</v>
      </c>
      <c r="C4975" s="1" t="s">
        <v>1180</v>
      </c>
      <c r="D4975" s="1" t="s">
        <v>3583</v>
      </c>
      <c r="E4975" s="1" t="s">
        <v>1966</v>
      </c>
      <c r="F4975" s="2">
        <v>45487</v>
      </c>
      <c r="G4975" s="2">
        <v>45289</v>
      </c>
      <c r="H4975" s="2" t="str">
        <f>TEXT(Ecommerce_Sales[[#This Row],[Order_Date]],"mmmm")</f>
        <v>December</v>
      </c>
      <c r="I4975" s="2" t="str">
        <f>TEXT(Ecommerce_Sales[[#This Row],[Order_Date]],"yyyy")</f>
        <v>2023</v>
      </c>
      <c r="J4975" s="2" t="str">
        <f>TEXT(Ecommerce_Sales[[#This Row],[Order_Date]],"mmmm")</f>
        <v>December</v>
      </c>
      <c r="K4975" s="1" t="s">
        <v>1986</v>
      </c>
      <c r="L4975" s="1" t="s">
        <v>6957</v>
      </c>
      <c r="M4975" s="1" t="s">
        <v>1983</v>
      </c>
      <c r="N4975" s="1" t="s">
        <v>1950</v>
      </c>
      <c r="O4975" s="3">
        <v>1158</v>
      </c>
      <c r="P4975">
        <v>4</v>
      </c>
      <c r="Q4975" s="3">
        <v>4634</v>
      </c>
      <c r="R4975" s="1" t="s">
        <v>1958</v>
      </c>
      <c r="S4975" s="3">
        <v>604</v>
      </c>
      <c r="U4975" t="str">
        <f>IF(Ecommerce_Sales[[#This Row],[Delivery_Time_Days]]&gt;7,"Delay",IF(Ecommerce_Sales[[#This Row],[Delivery_Time_Days]] = 0,"No delivery",IF(Ecommerce_Sales[[#This Row],[Delivery_Time_Days]]&lt;=7,"On-time")))</f>
        <v>No delivery</v>
      </c>
      <c r="V4975" s="7">
        <f>Ecommerce_Sales[[#This Row],[Profit]]/Ecommerce_Sales[[#This Row],[Total_Price]]</f>
        <v>0.40008631851532156</v>
      </c>
      <c r="W4975" s="3">
        <v>1854</v>
      </c>
      <c r="X4975" s="3"/>
    </row>
    <row r="4976" spans="1:24" x14ac:dyDescent="0.25">
      <c r="A4976" s="1" t="s">
        <v>11778</v>
      </c>
      <c r="B4976" s="1" t="s">
        <v>1614</v>
      </c>
      <c r="C4976" s="1" t="s">
        <v>1615</v>
      </c>
      <c r="D4976" s="1" t="s">
        <v>5261</v>
      </c>
      <c r="E4976" s="1" t="s">
        <v>1981</v>
      </c>
      <c r="F4976" s="2">
        <v>45210</v>
      </c>
      <c r="G4976" s="2">
        <v>45269</v>
      </c>
      <c r="H4976" s="2" t="str">
        <f>TEXT(Ecommerce_Sales[[#This Row],[Order_Date]],"mmmm")</f>
        <v>December</v>
      </c>
      <c r="I4976" s="2" t="str">
        <f>TEXT(Ecommerce_Sales[[#This Row],[Order_Date]],"yyyy")</f>
        <v>2023</v>
      </c>
      <c r="J4976" s="2" t="str">
        <f>TEXT(Ecommerce_Sales[[#This Row],[Order_Date]],"mmmm")</f>
        <v>December</v>
      </c>
      <c r="K4976" s="1" t="s">
        <v>1947</v>
      </c>
      <c r="L4976" s="1" t="s">
        <v>5547</v>
      </c>
      <c r="M4976" s="1" t="s">
        <v>1949</v>
      </c>
      <c r="N4976" s="1" t="s">
        <v>1950</v>
      </c>
      <c r="O4976" s="3">
        <v>609</v>
      </c>
      <c r="P4976">
        <v>4</v>
      </c>
      <c r="Q4976" s="3">
        <v>2437</v>
      </c>
      <c r="R4976" s="1" t="s">
        <v>1958</v>
      </c>
      <c r="S4976" s="3">
        <v>277</v>
      </c>
      <c r="T4976">
        <v>6</v>
      </c>
      <c r="U4976" t="str">
        <f>IF(Ecommerce_Sales[[#This Row],[Delivery_Time_Days]]&gt;7,"Delay",IF(Ecommerce_Sales[[#This Row],[Delivery_Time_Days]] = 0,"No delivery",IF(Ecommerce_Sales[[#This Row],[Delivery_Time_Days]]&lt;=7,"On-time")))</f>
        <v>On-time</v>
      </c>
      <c r="V4976" s="7">
        <f>Ecommerce_Sales[[#This Row],[Profit]]/Ecommerce_Sales[[#This Row],[Total_Price]]</f>
        <v>0.40008206811653674</v>
      </c>
      <c r="W4976" s="3">
        <v>975</v>
      </c>
      <c r="X4976" s="3"/>
    </row>
    <row r="4977" spans="1:24" x14ac:dyDescent="0.25">
      <c r="A4977" s="1" t="s">
        <v>11779</v>
      </c>
      <c r="B4977" s="1" t="s">
        <v>222</v>
      </c>
      <c r="C4977" s="1" t="s">
        <v>651</v>
      </c>
      <c r="D4977" s="1" t="s">
        <v>4274</v>
      </c>
      <c r="E4977" s="1" t="s">
        <v>1966</v>
      </c>
      <c r="F4977" s="2">
        <v>45421</v>
      </c>
      <c r="G4977" s="2">
        <v>45283</v>
      </c>
      <c r="H4977" s="2" t="str">
        <f>TEXT(Ecommerce_Sales[[#This Row],[Order_Date]],"mmmm")</f>
        <v>December</v>
      </c>
      <c r="I4977" s="2" t="str">
        <f>TEXT(Ecommerce_Sales[[#This Row],[Order_Date]],"yyyy")</f>
        <v>2023</v>
      </c>
      <c r="J4977" s="2" t="str">
        <f>TEXT(Ecommerce_Sales[[#This Row],[Order_Date]],"mmmm")</f>
        <v>December</v>
      </c>
      <c r="K4977" s="1" t="s">
        <v>1992</v>
      </c>
      <c r="L4977" s="1" t="s">
        <v>11780</v>
      </c>
      <c r="M4977" s="1" t="s">
        <v>2043</v>
      </c>
      <c r="N4977" s="1" t="s">
        <v>1989</v>
      </c>
      <c r="O4977" s="3">
        <v>1248</v>
      </c>
      <c r="P4977">
        <v>8</v>
      </c>
      <c r="Q4977" s="3">
        <v>9981</v>
      </c>
      <c r="R4977" s="1" t="s">
        <v>1958</v>
      </c>
      <c r="S4977" s="3">
        <v>983</v>
      </c>
      <c r="U4977" t="str">
        <f>IF(Ecommerce_Sales[[#This Row],[Delivery_Time_Days]]&gt;7,"Delay",IF(Ecommerce_Sales[[#This Row],[Delivery_Time_Days]] = 0,"No delivery",IF(Ecommerce_Sales[[#This Row],[Delivery_Time_Days]]&lt;=7,"On-time")))</f>
        <v>No delivery</v>
      </c>
      <c r="V4977" s="7">
        <f>Ecommerce_Sales[[#This Row],[Profit]]/Ecommerce_Sales[[#This Row],[Total_Price]]</f>
        <v>0.2499749524095782</v>
      </c>
      <c r="W4977" s="3">
        <v>2495</v>
      </c>
      <c r="X4977" s="3"/>
    </row>
    <row r="4978" spans="1:24" x14ac:dyDescent="0.25">
      <c r="A4978" s="1" t="s">
        <v>11781</v>
      </c>
      <c r="B4978" s="1" t="s">
        <v>676</v>
      </c>
      <c r="C4978" s="1" t="s">
        <v>677</v>
      </c>
      <c r="D4978" s="1" t="s">
        <v>5258</v>
      </c>
      <c r="E4978" s="1" t="s">
        <v>1966</v>
      </c>
      <c r="F4978" s="2">
        <v>45369</v>
      </c>
      <c r="G4978" s="2">
        <v>45175</v>
      </c>
      <c r="H4978" s="2" t="str">
        <f>TEXT(Ecommerce_Sales[[#This Row],[Order_Date]],"mmmm")</f>
        <v>September</v>
      </c>
      <c r="I4978" s="2" t="str">
        <f>TEXT(Ecommerce_Sales[[#This Row],[Order_Date]],"yyyy")</f>
        <v>2023</v>
      </c>
      <c r="J4978" s="2" t="str">
        <f>TEXT(Ecommerce_Sales[[#This Row],[Order_Date]],"mmmm")</f>
        <v>September</v>
      </c>
      <c r="K4978" s="1" t="s">
        <v>1947</v>
      </c>
      <c r="L4978" s="1" t="s">
        <v>6026</v>
      </c>
      <c r="M4978" s="1" t="s">
        <v>1963</v>
      </c>
      <c r="N4978" s="1" t="s">
        <v>1957</v>
      </c>
      <c r="O4978" s="3">
        <v>890</v>
      </c>
      <c r="P4978">
        <v>4</v>
      </c>
      <c r="Q4978" s="3">
        <v>3560</v>
      </c>
      <c r="R4978" s="1" t="s">
        <v>1958</v>
      </c>
      <c r="S4978" s="3">
        <v>233</v>
      </c>
      <c r="T4978">
        <v>3</v>
      </c>
      <c r="U4978" t="str">
        <f>IF(Ecommerce_Sales[[#This Row],[Delivery_Time_Days]]&gt;7,"Delay",IF(Ecommerce_Sales[[#This Row],[Delivery_Time_Days]] = 0,"No delivery",IF(Ecommerce_Sales[[#This Row],[Delivery_Time_Days]]&lt;=7,"On-time")))</f>
        <v>On-time</v>
      </c>
      <c r="V4978" s="7">
        <f>Ecommerce_Sales[[#This Row],[Profit]]/Ecommerce_Sales[[#This Row],[Total_Price]]</f>
        <v>0.15</v>
      </c>
      <c r="W4978" s="3">
        <v>534</v>
      </c>
      <c r="X4978" s="3"/>
    </row>
    <row r="4979" spans="1:24" x14ac:dyDescent="0.25">
      <c r="A4979" s="1" t="s">
        <v>11782</v>
      </c>
      <c r="B4979" s="1" t="s">
        <v>132</v>
      </c>
      <c r="C4979" s="1" t="s">
        <v>133</v>
      </c>
      <c r="D4979" s="1" t="s">
        <v>4422</v>
      </c>
      <c r="E4979" s="1" t="s">
        <v>1946</v>
      </c>
      <c r="F4979" s="2">
        <v>45614</v>
      </c>
      <c r="G4979" s="2">
        <v>45612</v>
      </c>
      <c r="H4979" s="2" t="str">
        <f>TEXT(Ecommerce_Sales[[#This Row],[Order_Date]],"mmmm")</f>
        <v>November</v>
      </c>
      <c r="I4979" s="2" t="str">
        <f>TEXT(Ecommerce_Sales[[#This Row],[Order_Date]],"yyyy")</f>
        <v>2024</v>
      </c>
      <c r="J4979" s="2" t="str">
        <f>TEXT(Ecommerce_Sales[[#This Row],[Order_Date]],"mmmm")</f>
        <v>November</v>
      </c>
      <c r="K4979" s="1" t="s">
        <v>1986</v>
      </c>
      <c r="L4979" s="1" t="s">
        <v>11783</v>
      </c>
      <c r="M4979" s="1" t="s">
        <v>1998</v>
      </c>
      <c r="N4979" s="1" t="s">
        <v>1973</v>
      </c>
      <c r="O4979" s="3">
        <v>738</v>
      </c>
      <c r="P4979">
        <v>3</v>
      </c>
      <c r="Q4979" s="3">
        <v>2213</v>
      </c>
      <c r="R4979" s="1" t="s">
        <v>1958</v>
      </c>
      <c r="S4979" s="3">
        <v>171</v>
      </c>
      <c r="U4979" t="str">
        <f>IF(Ecommerce_Sales[[#This Row],[Delivery_Time_Days]]&gt;7,"Delay",IF(Ecommerce_Sales[[#This Row],[Delivery_Time_Days]] = 0,"No delivery",IF(Ecommerce_Sales[[#This Row],[Delivery_Time_Days]]&lt;=7,"On-time")))</f>
        <v>No delivery</v>
      </c>
      <c r="V4979" s="7">
        <f>Ecommerce_Sales[[#This Row],[Profit]]/Ecommerce_Sales[[#This Row],[Total_Price]]</f>
        <v>0.30004518752824222</v>
      </c>
      <c r="W4979" s="3">
        <v>664</v>
      </c>
      <c r="X4979" s="3"/>
    </row>
    <row r="4980" spans="1:24" x14ac:dyDescent="0.25">
      <c r="A4980" s="1" t="s">
        <v>11784</v>
      </c>
      <c r="B4980" s="1" t="s">
        <v>821</v>
      </c>
      <c r="C4980" s="1" t="s">
        <v>822</v>
      </c>
      <c r="D4980" s="1" t="s">
        <v>3816</v>
      </c>
      <c r="E4980" s="1" t="s">
        <v>2005</v>
      </c>
      <c r="F4980" s="2">
        <v>45031</v>
      </c>
      <c r="G4980" s="2">
        <v>45268</v>
      </c>
      <c r="H4980" s="2" t="str">
        <f>TEXT(Ecommerce_Sales[[#This Row],[Order_Date]],"mmmm")</f>
        <v>December</v>
      </c>
      <c r="I4980" s="2" t="str">
        <f>TEXT(Ecommerce_Sales[[#This Row],[Order_Date]],"yyyy")</f>
        <v>2023</v>
      </c>
      <c r="J4980" s="2" t="str">
        <f>TEXT(Ecommerce_Sales[[#This Row],[Order_Date]],"mmmm")</f>
        <v>December</v>
      </c>
      <c r="K4980" s="1" t="s">
        <v>1947</v>
      </c>
      <c r="L4980" s="1" t="s">
        <v>11785</v>
      </c>
      <c r="M4980" s="1" t="s">
        <v>2104</v>
      </c>
      <c r="N4980" s="1" t="s">
        <v>1978</v>
      </c>
      <c r="O4980" s="3">
        <v>32</v>
      </c>
      <c r="P4980">
        <v>4</v>
      </c>
      <c r="Q4980" s="3">
        <v>128</v>
      </c>
      <c r="R4980" s="1" t="s">
        <v>1951</v>
      </c>
      <c r="S4980" s="3">
        <v>14</v>
      </c>
      <c r="T4980">
        <v>4</v>
      </c>
      <c r="U4980" t="str">
        <f>IF(Ecommerce_Sales[[#This Row],[Delivery_Time_Days]]&gt;7,"Delay",IF(Ecommerce_Sales[[#This Row],[Delivery_Time_Days]] = 0,"No delivery",IF(Ecommerce_Sales[[#This Row],[Delivery_Time_Days]]&lt;=7,"On-time")))</f>
        <v>On-time</v>
      </c>
      <c r="V4980" s="7">
        <f>Ecommerce_Sales[[#This Row],[Profit]]/Ecommerce_Sales[[#This Row],[Total_Price]]</f>
        <v>0.3515625</v>
      </c>
      <c r="W4980" s="3">
        <v>45</v>
      </c>
      <c r="X4980" s="3"/>
    </row>
    <row r="4981" spans="1:24" x14ac:dyDescent="0.25">
      <c r="A4981" s="1" t="s">
        <v>11786</v>
      </c>
      <c r="B4981" s="1" t="s">
        <v>172</v>
      </c>
      <c r="C4981" s="1" t="s">
        <v>173</v>
      </c>
      <c r="D4981" s="1" t="s">
        <v>4236</v>
      </c>
      <c r="E4981" s="1" t="s">
        <v>1996</v>
      </c>
      <c r="F4981" s="2">
        <v>45459</v>
      </c>
      <c r="G4981" s="2">
        <v>45100</v>
      </c>
      <c r="H4981" s="2" t="str">
        <f>TEXT(Ecommerce_Sales[[#This Row],[Order_Date]],"mmmm")</f>
        <v>June</v>
      </c>
      <c r="I4981" s="2" t="str">
        <f>TEXT(Ecommerce_Sales[[#This Row],[Order_Date]],"yyyy")</f>
        <v>2023</v>
      </c>
      <c r="J4981" s="2" t="str">
        <f>TEXT(Ecommerce_Sales[[#This Row],[Order_Date]],"mmmm")</f>
        <v>June</v>
      </c>
      <c r="K4981" s="1" t="s">
        <v>1947</v>
      </c>
      <c r="L4981" s="1" t="s">
        <v>11787</v>
      </c>
      <c r="M4981" s="1" t="s">
        <v>2007</v>
      </c>
      <c r="N4981" s="1" t="s">
        <v>1973</v>
      </c>
      <c r="O4981" s="3">
        <v>198</v>
      </c>
      <c r="P4981">
        <v>3</v>
      </c>
      <c r="Q4981" s="3">
        <v>593</v>
      </c>
      <c r="R4981" s="1" t="s">
        <v>1951</v>
      </c>
      <c r="S4981" s="3">
        <v>79</v>
      </c>
      <c r="T4981">
        <v>9</v>
      </c>
      <c r="U4981" t="str">
        <f>IF(Ecommerce_Sales[[#This Row],[Delivery_Time_Days]]&gt;7,"Delay",IF(Ecommerce_Sales[[#This Row],[Delivery_Time_Days]] = 0,"No delivery",IF(Ecommerce_Sales[[#This Row],[Delivery_Time_Days]]&lt;=7,"On-time")))</f>
        <v>Delay</v>
      </c>
      <c r="V4981" s="7">
        <f>Ecommerce_Sales[[#This Row],[Profit]]/Ecommerce_Sales[[#This Row],[Total_Price]]</f>
        <v>0.30016863406408095</v>
      </c>
      <c r="W4981" s="3">
        <v>178</v>
      </c>
      <c r="X4981" s="3"/>
    </row>
    <row r="4982" spans="1:24" x14ac:dyDescent="0.25">
      <c r="A4982" s="1" t="s">
        <v>11788</v>
      </c>
      <c r="B4982" s="1" t="s">
        <v>1236</v>
      </c>
      <c r="C4982" s="1" t="s">
        <v>1237</v>
      </c>
      <c r="D4982" s="1" t="s">
        <v>5192</v>
      </c>
      <c r="E4982" s="1" t="s">
        <v>1961</v>
      </c>
      <c r="F4982" s="2">
        <v>45503</v>
      </c>
      <c r="G4982" s="2">
        <v>45101</v>
      </c>
      <c r="H4982" s="2" t="str">
        <f>TEXT(Ecommerce_Sales[[#This Row],[Order_Date]],"mmmm")</f>
        <v>June</v>
      </c>
      <c r="I4982" s="2" t="str">
        <f>TEXT(Ecommerce_Sales[[#This Row],[Order_Date]],"yyyy")</f>
        <v>2023</v>
      </c>
      <c r="J4982" s="2" t="str">
        <f>TEXT(Ecommerce_Sales[[#This Row],[Order_Date]],"mmmm")</f>
        <v>June</v>
      </c>
      <c r="K4982" s="1" t="s">
        <v>1947</v>
      </c>
      <c r="L4982" s="1" t="s">
        <v>11789</v>
      </c>
      <c r="M4982" s="1" t="s">
        <v>2054</v>
      </c>
      <c r="N4982" s="1" t="s">
        <v>1957</v>
      </c>
      <c r="O4982" s="3">
        <v>525</v>
      </c>
      <c r="P4982">
        <v>4</v>
      </c>
      <c r="Q4982" s="3">
        <v>2100</v>
      </c>
      <c r="R4982" s="1" t="s">
        <v>1951</v>
      </c>
      <c r="S4982" s="3">
        <v>217</v>
      </c>
      <c r="T4982">
        <v>10</v>
      </c>
      <c r="U4982" t="str">
        <f>IF(Ecommerce_Sales[[#This Row],[Delivery_Time_Days]]&gt;7,"Delay",IF(Ecommerce_Sales[[#This Row],[Delivery_Time_Days]] = 0,"No delivery",IF(Ecommerce_Sales[[#This Row],[Delivery_Time_Days]]&lt;=7,"On-time")))</f>
        <v>Delay</v>
      </c>
      <c r="V4982" s="7">
        <f>Ecommerce_Sales[[#This Row],[Profit]]/Ecommerce_Sales[[#This Row],[Total_Price]]</f>
        <v>0.15</v>
      </c>
      <c r="W4982" s="3">
        <v>315</v>
      </c>
      <c r="X4982" s="3"/>
    </row>
    <row r="4983" spans="1:24" x14ac:dyDescent="0.25">
      <c r="A4983" s="1" t="s">
        <v>11790</v>
      </c>
      <c r="B4983" s="1" t="s">
        <v>1671</v>
      </c>
      <c r="C4983" s="1" t="s">
        <v>1672</v>
      </c>
      <c r="D4983" s="1" t="s">
        <v>5991</v>
      </c>
      <c r="E4983" s="1" t="s">
        <v>1961</v>
      </c>
      <c r="F4983" s="2">
        <v>45157</v>
      </c>
      <c r="G4983" s="2">
        <v>45120</v>
      </c>
      <c r="H4983" s="2" t="str">
        <f>TEXT(Ecommerce_Sales[[#This Row],[Order_Date]],"mmmm")</f>
        <v>July</v>
      </c>
      <c r="I4983" s="2" t="str">
        <f>TEXT(Ecommerce_Sales[[#This Row],[Order_Date]],"yyyy")</f>
        <v>2023</v>
      </c>
      <c r="J4983" s="2" t="str">
        <f>TEXT(Ecommerce_Sales[[#This Row],[Order_Date]],"mmmm")</f>
        <v>July</v>
      </c>
      <c r="K4983" s="1" t="s">
        <v>1947</v>
      </c>
      <c r="L4983" s="1" t="s">
        <v>9117</v>
      </c>
      <c r="M4983" s="1" t="s">
        <v>1988</v>
      </c>
      <c r="N4983" s="1" t="s">
        <v>1989</v>
      </c>
      <c r="O4983" s="3">
        <v>693</v>
      </c>
      <c r="P4983">
        <v>3</v>
      </c>
      <c r="Q4983" s="3">
        <v>2078</v>
      </c>
      <c r="R4983" s="1" t="s">
        <v>1958</v>
      </c>
      <c r="S4983" s="3">
        <v>176</v>
      </c>
      <c r="T4983">
        <v>10</v>
      </c>
      <c r="U4983" t="str">
        <f>IF(Ecommerce_Sales[[#This Row],[Delivery_Time_Days]]&gt;7,"Delay",IF(Ecommerce_Sales[[#This Row],[Delivery_Time_Days]] = 0,"No delivery",IF(Ecommerce_Sales[[#This Row],[Delivery_Time_Days]]&lt;=7,"On-time")))</f>
        <v>Delay</v>
      </c>
      <c r="V4983" s="7">
        <f>Ecommerce_Sales[[#This Row],[Profit]]/Ecommerce_Sales[[#This Row],[Total_Price]]</f>
        <v>0.25024061597690089</v>
      </c>
      <c r="W4983" s="3">
        <v>520</v>
      </c>
      <c r="X4983" s="3"/>
    </row>
    <row r="4984" spans="1:24" x14ac:dyDescent="0.25">
      <c r="A4984" s="1" t="s">
        <v>11791</v>
      </c>
      <c r="B4984" s="1" t="s">
        <v>1223</v>
      </c>
      <c r="C4984" s="1" t="s">
        <v>1224</v>
      </c>
      <c r="D4984" s="1" t="s">
        <v>2093</v>
      </c>
      <c r="E4984" s="1" t="s">
        <v>1946</v>
      </c>
      <c r="F4984" s="2">
        <v>45072</v>
      </c>
      <c r="G4984" s="2">
        <v>45124</v>
      </c>
      <c r="H4984" s="2" t="str">
        <f>TEXT(Ecommerce_Sales[[#This Row],[Order_Date]],"mmmm")</f>
        <v>July</v>
      </c>
      <c r="I4984" s="2" t="str">
        <f>TEXT(Ecommerce_Sales[[#This Row],[Order_Date]],"yyyy")</f>
        <v>2023</v>
      </c>
      <c r="J4984" s="2" t="str">
        <f>TEXT(Ecommerce_Sales[[#This Row],[Order_Date]],"mmmm")</f>
        <v>July</v>
      </c>
      <c r="K4984" s="1" t="s">
        <v>1986</v>
      </c>
      <c r="L4984" s="1" t="s">
        <v>2652</v>
      </c>
      <c r="M4984" s="1" t="s">
        <v>1968</v>
      </c>
      <c r="N4984" s="1" t="s">
        <v>1957</v>
      </c>
      <c r="O4984" s="3">
        <v>377</v>
      </c>
      <c r="P4984">
        <v>1</v>
      </c>
      <c r="Q4984" s="3">
        <v>377</v>
      </c>
      <c r="R4984" s="1" t="s">
        <v>2008</v>
      </c>
      <c r="S4984" s="3">
        <v>22</v>
      </c>
      <c r="U4984" t="str">
        <f>IF(Ecommerce_Sales[[#This Row],[Delivery_Time_Days]]&gt;7,"Delay",IF(Ecommerce_Sales[[#This Row],[Delivery_Time_Days]] = 0,"No delivery",IF(Ecommerce_Sales[[#This Row],[Delivery_Time_Days]]&lt;=7,"On-time")))</f>
        <v>No delivery</v>
      </c>
      <c r="V4984" s="7">
        <f>Ecommerce_Sales[[#This Row],[Profit]]/Ecommerce_Sales[[#This Row],[Total_Price]]</f>
        <v>0.14854111405835543</v>
      </c>
      <c r="W4984" s="3">
        <v>56</v>
      </c>
      <c r="X4984" s="3"/>
    </row>
    <row r="4985" spans="1:24" x14ac:dyDescent="0.25">
      <c r="A4985" s="1" t="s">
        <v>11792</v>
      </c>
      <c r="B4985" s="1" t="s">
        <v>988</v>
      </c>
      <c r="C4985" s="1" t="s">
        <v>989</v>
      </c>
      <c r="D4985" s="1" t="s">
        <v>6846</v>
      </c>
      <c r="E4985" s="1" t="s">
        <v>2005</v>
      </c>
      <c r="F4985" s="2">
        <v>45052</v>
      </c>
      <c r="G4985" s="2">
        <v>45261</v>
      </c>
      <c r="H4985" s="2" t="str">
        <f>TEXT(Ecommerce_Sales[[#This Row],[Order_Date]],"mmmm")</f>
        <v>December</v>
      </c>
      <c r="I4985" s="2" t="str">
        <f>TEXT(Ecommerce_Sales[[#This Row],[Order_Date]],"yyyy")</f>
        <v>2023</v>
      </c>
      <c r="J4985" s="2" t="str">
        <f>TEXT(Ecommerce_Sales[[#This Row],[Order_Date]],"mmmm")</f>
        <v>December</v>
      </c>
      <c r="K4985" s="1" t="s">
        <v>1947</v>
      </c>
      <c r="L4985" s="1" t="s">
        <v>6328</v>
      </c>
      <c r="M4985" s="1" t="s">
        <v>1956</v>
      </c>
      <c r="N4985" s="1" t="s">
        <v>1957</v>
      </c>
      <c r="O4985" s="3">
        <v>1317</v>
      </c>
      <c r="P4985">
        <v>2</v>
      </c>
      <c r="Q4985" s="3">
        <v>2634</v>
      </c>
      <c r="R4985" s="1" t="s">
        <v>1958</v>
      </c>
      <c r="S4985" s="3">
        <v>281</v>
      </c>
      <c r="T4985">
        <v>7</v>
      </c>
      <c r="U4985" t="str">
        <f>IF(Ecommerce_Sales[[#This Row],[Delivery_Time_Days]]&gt;7,"Delay",IF(Ecommerce_Sales[[#This Row],[Delivery_Time_Days]] = 0,"No delivery",IF(Ecommerce_Sales[[#This Row],[Delivery_Time_Days]]&lt;=7,"On-time")))</f>
        <v>On-time</v>
      </c>
      <c r="V4985" s="7">
        <f>Ecommerce_Sales[[#This Row],[Profit]]/Ecommerce_Sales[[#This Row],[Total_Price]]</f>
        <v>0.14996203492786636</v>
      </c>
      <c r="W4985" s="3">
        <v>395</v>
      </c>
      <c r="X4985" s="3"/>
    </row>
    <row r="4986" spans="1:24" x14ac:dyDescent="0.25">
      <c r="A4986" s="1" t="s">
        <v>11793</v>
      </c>
      <c r="B4986" s="1" t="s">
        <v>499</v>
      </c>
      <c r="C4986" s="1" t="s">
        <v>500</v>
      </c>
      <c r="D4986" s="1" t="s">
        <v>2189</v>
      </c>
      <c r="E4986" s="1" t="s">
        <v>1981</v>
      </c>
      <c r="F4986" s="2">
        <v>45073</v>
      </c>
      <c r="G4986" s="2">
        <v>45583</v>
      </c>
      <c r="H4986" s="2" t="str">
        <f>TEXT(Ecommerce_Sales[[#This Row],[Order_Date]],"mmmm")</f>
        <v>October</v>
      </c>
      <c r="I4986" s="2" t="str">
        <f>TEXT(Ecommerce_Sales[[#This Row],[Order_Date]],"yyyy")</f>
        <v>2024</v>
      </c>
      <c r="J4986" s="2" t="str">
        <f>TEXT(Ecommerce_Sales[[#This Row],[Order_Date]],"mmmm")</f>
        <v>October</v>
      </c>
      <c r="K4986" s="1" t="s">
        <v>1947</v>
      </c>
      <c r="L4986" s="1" t="s">
        <v>11794</v>
      </c>
      <c r="M4986" s="1" t="s">
        <v>1949</v>
      </c>
      <c r="N4986" s="1" t="s">
        <v>1950</v>
      </c>
      <c r="O4986" s="3">
        <v>909</v>
      </c>
      <c r="P4986">
        <v>2</v>
      </c>
      <c r="Q4986" s="3">
        <v>1817</v>
      </c>
      <c r="R4986" s="1" t="s">
        <v>1951</v>
      </c>
      <c r="S4986" s="3">
        <v>245</v>
      </c>
      <c r="T4986">
        <v>9</v>
      </c>
      <c r="U4986" t="str">
        <f>IF(Ecommerce_Sales[[#This Row],[Delivery_Time_Days]]&gt;7,"Delay",IF(Ecommerce_Sales[[#This Row],[Delivery_Time_Days]] = 0,"No delivery",IF(Ecommerce_Sales[[#This Row],[Delivery_Time_Days]]&lt;=7,"On-time")))</f>
        <v>Delay</v>
      </c>
      <c r="V4986" s="7">
        <f>Ecommerce_Sales[[#This Row],[Profit]]/Ecommerce_Sales[[#This Row],[Total_Price]]</f>
        <v>0.40011007154650524</v>
      </c>
      <c r="W4986" s="3">
        <v>727</v>
      </c>
      <c r="X4986" s="3"/>
    </row>
    <row r="4987" spans="1:24" x14ac:dyDescent="0.25">
      <c r="A4987" s="1" t="s">
        <v>11795</v>
      </c>
      <c r="B4987" s="1" t="s">
        <v>274</v>
      </c>
      <c r="C4987" s="1" t="s">
        <v>275</v>
      </c>
      <c r="D4987" s="1" t="s">
        <v>2535</v>
      </c>
      <c r="E4987" s="1" t="s">
        <v>1966</v>
      </c>
      <c r="F4987" s="2">
        <v>44954</v>
      </c>
      <c r="G4987" s="2">
        <v>45220</v>
      </c>
      <c r="H4987" s="2" t="str">
        <f>TEXT(Ecommerce_Sales[[#This Row],[Order_Date]],"mmmm")</f>
        <v>October</v>
      </c>
      <c r="I4987" s="2" t="str">
        <f>TEXT(Ecommerce_Sales[[#This Row],[Order_Date]],"yyyy")</f>
        <v>2023</v>
      </c>
      <c r="J4987" s="2" t="str">
        <f>TEXT(Ecommerce_Sales[[#This Row],[Order_Date]],"mmmm")</f>
        <v>October</v>
      </c>
      <c r="K4987" s="1" t="s">
        <v>1947</v>
      </c>
      <c r="L4987" s="1" t="s">
        <v>11796</v>
      </c>
      <c r="M4987" s="1" t="s">
        <v>2079</v>
      </c>
      <c r="N4987" s="1" t="s">
        <v>1973</v>
      </c>
      <c r="O4987" s="3">
        <v>497</v>
      </c>
      <c r="P4987">
        <v>6</v>
      </c>
      <c r="Q4987" s="3">
        <v>2982</v>
      </c>
      <c r="R4987" s="1" t="s">
        <v>1958</v>
      </c>
      <c r="S4987" s="3">
        <v>350</v>
      </c>
      <c r="T4987">
        <v>3</v>
      </c>
      <c r="U4987" t="str">
        <f>IF(Ecommerce_Sales[[#This Row],[Delivery_Time_Days]]&gt;7,"Delay",IF(Ecommerce_Sales[[#This Row],[Delivery_Time_Days]] = 0,"No delivery",IF(Ecommerce_Sales[[#This Row],[Delivery_Time_Days]]&lt;=7,"On-time")))</f>
        <v>On-time</v>
      </c>
      <c r="V4987" s="7">
        <f>Ecommerce_Sales[[#This Row],[Profit]]/Ecommerce_Sales[[#This Row],[Total_Price]]</f>
        <v>0.30013413816230716</v>
      </c>
      <c r="W4987" s="3">
        <v>895</v>
      </c>
      <c r="X4987" s="3"/>
    </row>
    <row r="4988" spans="1:24" x14ac:dyDescent="0.25">
      <c r="A4988" s="1" t="s">
        <v>11797</v>
      </c>
      <c r="B4988" s="1" t="s">
        <v>66</v>
      </c>
      <c r="C4988" s="1" t="s">
        <v>408</v>
      </c>
      <c r="D4988" s="1" t="s">
        <v>6267</v>
      </c>
      <c r="E4988" s="1" t="s">
        <v>1961</v>
      </c>
      <c r="F4988" s="2">
        <v>45082</v>
      </c>
      <c r="G4988" s="2">
        <v>45458</v>
      </c>
      <c r="H4988" s="2" t="str">
        <f>TEXT(Ecommerce_Sales[[#This Row],[Order_Date]],"mmmm")</f>
        <v>June</v>
      </c>
      <c r="I4988" s="2" t="str">
        <f>TEXT(Ecommerce_Sales[[#This Row],[Order_Date]],"yyyy")</f>
        <v>2024</v>
      </c>
      <c r="J4988" s="2" t="str">
        <f>TEXT(Ecommerce_Sales[[#This Row],[Order_Date]],"mmmm")</f>
        <v>June</v>
      </c>
      <c r="K4988" s="1" t="s">
        <v>1947</v>
      </c>
      <c r="L4988" s="1" t="s">
        <v>3192</v>
      </c>
      <c r="M4988" s="1" t="s">
        <v>1956</v>
      </c>
      <c r="N4988" s="1" t="s">
        <v>1957</v>
      </c>
      <c r="O4988" s="3">
        <v>1092</v>
      </c>
      <c r="P4988">
        <v>4</v>
      </c>
      <c r="Q4988" s="3">
        <v>4366</v>
      </c>
      <c r="R4988" s="1" t="s">
        <v>2008</v>
      </c>
      <c r="S4988" s="3">
        <v>220</v>
      </c>
      <c r="T4988">
        <v>2</v>
      </c>
      <c r="U4988" t="str">
        <f>IF(Ecommerce_Sales[[#This Row],[Delivery_Time_Days]]&gt;7,"Delay",IF(Ecommerce_Sales[[#This Row],[Delivery_Time_Days]] = 0,"No delivery",IF(Ecommerce_Sales[[#This Row],[Delivery_Time_Days]]&lt;=7,"On-time")))</f>
        <v>On-time</v>
      </c>
      <c r="V4988" s="7">
        <f>Ecommerce_Sales[[#This Row],[Profit]]/Ecommerce_Sales[[#This Row],[Total_Price]]</f>
        <v>0.15002290426019241</v>
      </c>
      <c r="W4988" s="3">
        <v>655</v>
      </c>
      <c r="X4988" s="3"/>
    </row>
    <row r="4989" spans="1:24" x14ac:dyDescent="0.25">
      <c r="A4989" s="1" t="s">
        <v>11798</v>
      </c>
      <c r="B4989" s="1" t="s">
        <v>120</v>
      </c>
      <c r="C4989" s="1" t="s">
        <v>121</v>
      </c>
      <c r="D4989" s="1" t="s">
        <v>3847</v>
      </c>
      <c r="E4989" s="1" t="s">
        <v>1966</v>
      </c>
      <c r="F4989" s="2">
        <v>45276</v>
      </c>
      <c r="G4989" s="2">
        <v>45558</v>
      </c>
      <c r="H4989" s="2" t="str">
        <f>TEXT(Ecommerce_Sales[[#This Row],[Order_Date]],"mmmm")</f>
        <v>September</v>
      </c>
      <c r="I4989" s="2" t="str">
        <f>TEXT(Ecommerce_Sales[[#This Row],[Order_Date]],"yyyy")</f>
        <v>2024</v>
      </c>
      <c r="J4989" s="2" t="str">
        <f>TEXT(Ecommerce_Sales[[#This Row],[Order_Date]],"mmmm")</f>
        <v>September</v>
      </c>
      <c r="K4989" s="1" t="s">
        <v>1947</v>
      </c>
      <c r="L4989" s="1" t="s">
        <v>11799</v>
      </c>
      <c r="M4989" s="1" t="s">
        <v>1956</v>
      </c>
      <c r="N4989" s="1" t="s">
        <v>1957</v>
      </c>
      <c r="O4989" s="3">
        <v>382</v>
      </c>
      <c r="P4989">
        <v>3</v>
      </c>
      <c r="Q4989" s="3">
        <v>1147</v>
      </c>
      <c r="R4989" s="1" t="s">
        <v>1958</v>
      </c>
      <c r="S4989" s="3">
        <v>100</v>
      </c>
      <c r="T4989">
        <v>9</v>
      </c>
      <c r="U4989" t="str">
        <f>IF(Ecommerce_Sales[[#This Row],[Delivery_Time_Days]]&gt;7,"Delay",IF(Ecommerce_Sales[[#This Row],[Delivery_Time_Days]] = 0,"No delivery",IF(Ecommerce_Sales[[#This Row],[Delivery_Time_Days]]&lt;=7,"On-time")))</f>
        <v>Delay</v>
      </c>
      <c r="V4989" s="7">
        <f>Ecommerce_Sales[[#This Row],[Profit]]/Ecommerce_Sales[[#This Row],[Total_Price]]</f>
        <v>0.14995640802092414</v>
      </c>
      <c r="W4989" s="3">
        <v>172</v>
      </c>
      <c r="X4989" s="3"/>
    </row>
    <row r="4990" spans="1:24" x14ac:dyDescent="0.25">
      <c r="A4990" s="1" t="s">
        <v>11800</v>
      </c>
      <c r="B4990" s="1" t="s">
        <v>122</v>
      </c>
      <c r="C4990" s="1" t="s">
        <v>123</v>
      </c>
      <c r="D4990" s="1" t="s">
        <v>5676</v>
      </c>
      <c r="E4990" s="1" t="s">
        <v>2005</v>
      </c>
      <c r="F4990" s="2">
        <v>45490</v>
      </c>
      <c r="G4990" s="2">
        <v>45635</v>
      </c>
      <c r="H4990" s="2" t="str">
        <f>TEXT(Ecommerce_Sales[[#This Row],[Order_Date]],"mmmm")</f>
        <v>December</v>
      </c>
      <c r="I4990" s="2" t="str">
        <f>TEXT(Ecommerce_Sales[[#This Row],[Order_Date]],"yyyy")</f>
        <v>2024</v>
      </c>
      <c r="J4990" s="2" t="str">
        <f>TEXT(Ecommerce_Sales[[#This Row],[Order_Date]],"mmmm")</f>
        <v>December</v>
      </c>
      <c r="K4990" s="1" t="s">
        <v>1947</v>
      </c>
      <c r="L4990" s="1" t="s">
        <v>7970</v>
      </c>
      <c r="M4990" s="1" t="s">
        <v>1983</v>
      </c>
      <c r="N4990" s="1" t="s">
        <v>1950</v>
      </c>
      <c r="O4990" s="3">
        <v>291</v>
      </c>
      <c r="P4990">
        <v>6</v>
      </c>
      <c r="Q4990" s="3">
        <v>1748</v>
      </c>
      <c r="R4990" s="1" t="s">
        <v>1958</v>
      </c>
      <c r="S4990" s="3">
        <v>223</v>
      </c>
      <c r="T4990">
        <v>7</v>
      </c>
      <c r="U4990" t="str">
        <f>IF(Ecommerce_Sales[[#This Row],[Delivery_Time_Days]]&gt;7,"Delay",IF(Ecommerce_Sales[[#This Row],[Delivery_Time_Days]] = 0,"No delivery",IF(Ecommerce_Sales[[#This Row],[Delivery_Time_Days]]&lt;=7,"On-time")))</f>
        <v>On-time</v>
      </c>
      <c r="V4990" s="7">
        <f>Ecommerce_Sales[[#This Row],[Profit]]/Ecommerce_Sales[[#This Row],[Total_Price]]</f>
        <v>0.39988558352402748</v>
      </c>
      <c r="W4990" s="3">
        <v>699</v>
      </c>
      <c r="X4990" s="3"/>
    </row>
    <row r="4991" spans="1:24" x14ac:dyDescent="0.25">
      <c r="A4991" s="1" t="s">
        <v>11801</v>
      </c>
      <c r="B4991" s="1" t="s">
        <v>1173</v>
      </c>
      <c r="C4991" s="1" t="s">
        <v>1174</v>
      </c>
      <c r="D4991" s="1" t="s">
        <v>2559</v>
      </c>
      <c r="E4991" s="1" t="s">
        <v>1961</v>
      </c>
      <c r="F4991" s="2">
        <v>45455</v>
      </c>
      <c r="G4991" s="2">
        <v>45264</v>
      </c>
      <c r="H4991" s="2" t="str">
        <f>TEXT(Ecommerce_Sales[[#This Row],[Order_Date]],"mmmm")</f>
        <v>December</v>
      </c>
      <c r="I4991" s="2" t="str">
        <f>TEXT(Ecommerce_Sales[[#This Row],[Order_Date]],"yyyy")</f>
        <v>2023</v>
      </c>
      <c r="J4991" s="2" t="str">
        <f>TEXT(Ecommerce_Sales[[#This Row],[Order_Date]],"mmmm")</f>
        <v>December</v>
      </c>
      <c r="K4991" s="1" t="s">
        <v>1947</v>
      </c>
      <c r="L4991" s="1" t="s">
        <v>2876</v>
      </c>
      <c r="M4991" s="1" t="s">
        <v>2054</v>
      </c>
      <c r="N4991" s="1" t="s">
        <v>1957</v>
      </c>
      <c r="O4991" s="3">
        <v>697</v>
      </c>
      <c r="P4991">
        <v>10</v>
      </c>
      <c r="Q4991" s="3">
        <v>6969</v>
      </c>
      <c r="R4991" s="1" t="s">
        <v>1958</v>
      </c>
      <c r="S4991" s="3">
        <v>661</v>
      </c>
      <c r="T4991">
        <v>2</v>
      </c>
      <c r="U4991" t="str">
        <f>IF(Ecommerce_Sales[[#This Row],[Delivery_Time_Days]]&gt;7,"Delay",IF(Ecommerce_Sales[[#This Row],[Delivery_Time_Days]] = 0,"No delivery",IF(Ecommerce_Sales[[#This Row],[Delivery_Time_Days]]&lt;=7,"On-time")))</f>
        <v>On-time</v>
      </c>
      <c r="V4991" s="7">
        <f>Ecommerce_Sales[[#This Row],[Profit]]/Ecommerce_Sales[[#This Row],[Total_Price]]</f>
        <v>0.14994977758645431</v>
      </c>
      <c r="W4991" s="3">
        <v>1045</v>
      </c>
      <c r="X4991" s="3"/>
    </row>
    <row r="4992" spans="1:24" x14ac:dyDescent="0.25">
      <c r="A4992" s="1" t="s">
        <v>11802</v>
      </c>
      <c r="B4992" s="1" t="s">
        <v>1866</v>
      </c>
      <c r="C4992" s="1" t="s">
        <v>1867</v>
      </c>
      <c r="D4992" s="1" t="s">
        <v>5469</v>
      </c>
      <c r="E4992" s="1" t="s">
        <v>1996</v>
      </c>
      <c r="F4992" s="2">
        <v>45092</v>
      </c>
      <c r="G4992" s="2">
        <v>45427</v>
      </c>
      <c r="H4992" s="2" t="str">
        <f>TEXT(Ecommerce_Sales[[#This Row],[Order_Date]],"mmmm")</f>
        <v>May</v>
      </c>
      <c r="I4992" s="2" t="str">
        <f>TEXT(Ecommerce_Sales[[#This Row],[Order_Date]],"yyyy")</f>
        <v>2024</v>
      </c>
      <c r="J4992" s="2" t="str">
        <f>TEXT(Ecommerce_Sales[[#This Row],[Order_Date]],"mmmm")</f>
        <v>May</v>
      </c>
      <c r="K4992" s="1" t="s">
        <v>1947</v>
      </c>
      <c r="L4992" s="1" t="s">
        <v>11803</v>
      </c>
      <c r="M4992" s="1" t="s">
        <v>1963</v>
      </c>
      <c r="N4992" s="1" t="s">
        <v>1957</v>
      </c>
      <c r="O4992" s="3">
        <v>364</v>
      </c>
      <c r="P4992">
        <v>3</v>
      </c>
      <c r="Q4992" s="3">
        <v>1093</v>
      </c>
      <c r="R4992" s="1" t="s">
        <v>1958</v>
      </c>
      <c r="S4992" s="3">
        <v>133</v>
      </c>
      <c r="T4992">
        <v>6</v>
      </c>
      <c r="U4992" t="str">
        <f>IF(Ecommerce_Sales[[#This Row],[Delivery_Time_Days]]&gt;7,"Delay",IF(Ecommerce_Sales[[#This Row],[Delivery_Time_Days]] = 0,"No delivery",IF(Ecommerce_Sales[[#This Row],[Delivery_Time_Days]]&lt;=7,"On-time")))</f>
        <v>On-time</v>
      </c>
      <c r="V4992" s="7">
        <f>Ecommerce_Sales[[#This Row],[Profit]]/Ecommerce_Sales[[#This Row],[Total_Price]]</f>
        <v>0.15004574565416284</v>
      </c>
      <c r="W4992" s="3">
        <v>164</v>
      </c>
      <c r="X4992" s="3"/>
    </row>
    <row r="4993" spans="1:24" x14ac:dyDescent="0.25">
      <c r="A4993" s="1" t="s">
        <v>11804</v>
      </c>
      <c r="B4993" s="1" t="s">
        <v>1238</v>
      </c>
      <c r="C4993" s="1" t="s">
        <v>1239</v>
      </c>
      <c r="D4993" s="1" t="s">
        <v>2729</v>
      </c>
      <c r="E4993" s="1" t="s">
        <v>1954</v>
      </c>
      <c r="F4993" s="2">
        <v>45073</v>
      </c>
      <c r="G4993" s="2">
        <v>45080</v>
      </c>
      <c r="H4993" s="2" t="str">
        <f>TEXT(Ecommerce_Sales[[#This Row],[Order_Date]],"mmmm")</f>
        <v>June</v>
      </c>
      <c r="I4993" s="2" t="str">
        <f>TEXT(Ecommerce_Sales[[#This Row],[Order_Date]],"yyyy")</f>
        <v>2023</v>
      </c>
      <c r="J4993" s="2" t="str">
        <f>TEXT(Ecommerce_Sales[[#This Row],[Order_Date]],"mmmm")</f>
        <v>June</v>
      </c>
      <c r="K4993" s="1" t="s">
        <v>1947</v>
      </c>
      <c r="L4993" s="1" t="s">
        <v>11805</v>
      </c>
      <c r="M4993" s="1" t="s">
        <v>2030</v>
      </c>
      <c r="N4993" s="1" t="s">
        <v>1978</v>
      </c>
      <c r="O4993" s="3">
        <v>768</v>
      </c>
      <c r="P4993">
        <v>6</v>
      </c>
      <c r="Q4993" s="3">
        <v>4608</v>
      </c>
      <c r="R4993" s="1" t="s">
        <v>1958</v>
      </c>
      <c r="S4993" s="3">
        <v>527</v>
      </c>
      <c r="T4993">
        <v>5</v>
      </c>
      <c r="U4993" t="str">
        <f>IF(Ecommerce_Sales[[#This Row],[Delivery_Time_Days]]&gt;7,"Delay",IF(Ecommerce_Sales[[#This Row],[Delivery_Time_Days]] = 0,"No delivery",IF(Ecommerce_Sales[[#This Row],[Delivery_Time_Days]]&lt;=7,"On-time")))</f>
        <v>On-time</v>
      </c>
      <c r="V4993" s="7">
        <f>Ecommerce_Sales[[#This Row],[Profit]]/Ecommerce_Sales[[#This Row],[Total_Price]]</f>
        <v>0.35004340277777779</v>
      </c>
      <c r="W4993" s="3">
        <v>1613</v>
      </c>
      <c r="X4993" s="3"/>
    </row>
    <row r="4994" spans="1:24" x14ac:dyDescent="0.25">
      <c r="A4994" s="1" t="s">
        <v>11806</v>
      </c>
      <c r="B4994" s="1" t="s">
        <v>1087</v>
      </c>
      <c r="C4994" s="1" t="s">
        <v>1088</v>
      </c>
      <c r="D4994" s="1" t="s">
        <v>7885</v>
      </c>
      <c r="E4994" s="1" t="s">
        <v>1954</v>
      </c>
      <c r="F4994" s="2">
        <v>45601</v>
      </c>
      <c r="G4994" s="2">
        <v>45455</v>
      </c>
      <c r="H4994" s="2" t="str">
        <f>TEXT(Ecommerce_Sales[[#This Row],[Order_Date]],"mmmm")</f>
        <v>June</v>
      </c>
      <c r="I4994" s="2" t="str">
        <f>TEXT(Ecommerce_Sales[[#This Row],[Order_Date]],"yyyy")</f>
        <v>2024</v>
      </c>
      <c r="J4994" s="2" t="str">
        <f>TEXT(Ecommerce_Sales[[#This Row],[Order_Date]],"mmmm")</f>
        <v>June</v>
      </c>
      <c r="K4994" s="1" t="s">
        <v>1947</v>
      </c>
      <c r="L4994" s="1" t="s">
        <v>8290</v>
      </c>
      <c r="M4994" s="1" t="s">
        <v>1968</v>
      </c>
      <c r="N4994" s="1" t="s">
        <v>1957</v>
      </c>
      <c r="O4994" s="3">
        <v>32</v>
      </c>
      <c r="P4994">
        <v>1</v>
      </c>
      <c r="Q4994" s="3">
        <v>32</v>
      </c>
      <c r="R4994" s="1" t="s">
        <v>1958</v>
      </c>
      <c r="S4994" s="3">
        <v>3</v>
      </c>
      <c r="T4994">
        <v>6</v>
      </c>
      <c r="U4994" t="str">
        <f>IF(Ecommerce_Sales[[#This Row],[Delivery_Time_Days]]&gt;7,"Delay",IF(Ecommerce_Sales[[#This Row],[Delivery_Time_Days]] = 0,"No delivery",IF(Ecommerce_Sales[[#This Row],[Delivery_Time_Days]]&lt;=7,"On-time")))</f>
        <v>On-time</v>
      </c>
      <c r="V4994" s="7">
        <f>Ecommerce_Sales[[#This Row],[Profit]]/Ecommerce_Sales[[#This Row],[Total_Price]]</f>
        <v>0.15625</v>
      </c>
      <c r="W4994" s="3">
        <v>5</v>
      </c>
      <c r="X4994" s="3"/>
    </row>
    <row r="4995" spans="1:24" x14ac:dyDescent="0.25">
      <c r="A4995" s="1" t="s">
        <v>11807</v>
      </c>
      <c r="B4995" s="1" t="s">
        <v>454</v>
      </c>
      <c r="C4995" s="1" t="s">
        <v>455</v>
      </c>
      <c r="D4995" s="1" t="s">
        <v>6384</v>
      </c>
      <c r="E4995" s="1" t="s">
        <v>1961</v>
      </c>
      <c r="F4995" s="2">
        <v>45592</v>
      </c>
      <c r="G4995" s="2">
        <v>45597</v>
      </c>
      <c r="H4995" s="2" t="str">
        <f>TEXT(Ecommerce_Sales[[#This Row],[Order_Date]],"mmmm")</f>
        <v>November</v>
      </c>
      <c r="I4995" s="2" t="str">
        <f>TEXT(Ecommerce_Sales[[#This Row],[Order_Date]],"yyyy")</f>
        <v>2024</v>
      </c>
      <c r="J4995" s="2" t="str">
        <f>TEXT(Ecommerce_Sales[[#This Row],[Order_Date]],"mmmm")</f>
        <v>November</v>
      </c>
      <c r="K4995" s="1" t="s">
        <v>1947</v>
      </c>
      <c r="L4995" s="1" t="s">
        <v>11808</v>
      </c>
      <c r="M4995" s="1" t="s">
        <v>2007</v>
      </c>
      <c r="N4995" s="1" t="s">
        <v>1973</v>
      </c>
      <c r="O4995" s="3">
        <v>546</v>
      </c>
      <c r="P4995">
        <v>1</v>
      </c>
      <c r="Q4995" s="3">
        <v>546</v>
      </c>
      <c r="R4995" s="1" t="s">
        <v>1951</v>
      </c>
      <c r="S4995" s="3">
        <v>57</v>
      </c>
      <c r="T4995">
        <v>3</v>
      </c>
      <c r="U4995" t="str">
        <f>IF(Ecommerce_Sales[[#This Row],[Delivery_Time_Days]]&gt;7,"Delay",IF(Ecommerce_Sales[[#This Row],[Delivery_Time_Days]] = 0,"No delivery",IF(Ecommerce_Sales[[#This Row],[Delivery_Time_Days]]&lt;=7,"On-time")))</f>
        <v>On-time</v>
      </c>
      <c r="V4995" s="7">
        <f>Ecommerce_Sales[[#This Row],[Profit]]/Ecommerce_Sales[[#This Row],[Total_Price]]</f>
        <v>0.30036630036630035</v>
      </c>
      <c r="W4995" s="3">
        <v>164</v>
      </c>
      <c r="X4995" s="3"/>
    </row>
    <row r="4996" spans="1:24" x14ac:dyDescent="0.25">
      <c r="A4996" s="1" t="s">
        <v>11809</v>
      </c>
      <c r="B4996" s="1" t="s">
        <v>1003</v>
      </c>
      <c r="C4996" s="1" t="s">
        <v>1004</v>
      </c>
      <c r="D4996" s="1" t="s">
        <v>4132</v>
      </c>
      <c r="E4996" s="1" t="s">
        <v>1954</v>
      </c>
      <c r="F4996" s="2">
        <v>45350</v>
      </c>
      <c r="G4996" s="2">
        <v>45543</v>
      </c>
      <c r="H4996" s="2" t="str">
        <f>TEXT(Ecommerce_Sales[[#This Row],[Order_Date]],"mmmm")</f>
        <v>September</v>
      </c>
      <c r="I4996" s="2" t="str">
        <f>TEXT(Ecommerce_Sales[[#This Row],[Order_Date]],"yyyy")</f>
        <v>2024</v>
      </c>
      <c r="J4996" s="2" t="str">
        <f>TEXT(Ecommerce_Sales[[#This Row],[Order_Date]],"mmmm")</f>
        <v>September</v>
      </c>
      <c r="K4996" s="1" t="s">
        <v>1947</v>
      </c>
      <c r="L4996" s="1" t="s">
        <v>7018</v>
      </c>
      <c r="M4996" s="1" t="s">
        <v>2007</v>
      </c>
      <c r="N4996" s="1" t="s">
        <v>1973</v>
      </c>
      <c r="O4996" s="3">
        <v>694</v>
      </c>
      <c r="P4996">
        <v>3</v>
      </c>
      <c r="Q4996" s="3">
        <v>2082</v>
      </c>
      <c r="R4996" s="1" t="s">
        <v>1958</v>
      </c>
      <c r="S4996" s="3">
        <v>177</v>
      </c>
      <c r="T4996">
        <v>4</v>
      </c>
      <c r="U4996" t="str">
        <f>IF(Ecommerce_Sales[[#This Row],[Delivery_Time_Days]]&gt;7,"Delay",IF(Ecommerce_Sales[[#This Row],[Delivery_Time_Days]] = 0,"No delivery",IF(Ecommerce_Sales[[#This Row],[Delivery_Time_Days]]&lt;=7,"On-time")))</f>
        <v>On-time</v>
      </c>
      <c r="V4996" s="7">
        <f>Ecommerce_Sales[[#This Row],[Profit]]/Ecommerce_Sales[[#This Row],[Total_Price]]</f>
        <v>0.30019212295869357</v>
      </c>
      <c r="W4996" s="3">
        <v>625</v>
      </c>
      <c r="X4996" s="3"/>
    </row>
    <row r="4997" spans="1:24" x14ac:dyDescent="0.25">
      <c r="A4997" s="1" t="s">
        <v>11810</v>
      </c>
      <c r="B4997" s="1" t="s">
        <v>354</v>
      </c>
      <c r="C4997" s="1" t="s">
        <v>355</v>
      </c>
      <c r="D4997" s="1" t="s">
        <v>2258</v>
      </c>
      <c r="E4997" s="1" t="s">
        <v>2005</v>
      </c>
      <c r="F4997" s="2">
        <v>45029</v>
      </c>
      <c r="G4997" s="2">
        <v>45276</v>
      </c>
      <c r="H4997" s="2" t="str">
        <f>TEXT(Ecommerce_Sales[[#This Row],[Order_Date]],"mmmm")</f>
        <v>December</v>
      </c>
      <c r="I4997" s="2" t="str">
        <f>TEXT(Ecommerce_Sales[[#This Row],[Order_Date]],"yyyy")</f>
        <v>2023</v>
      </c>
      <c r="J4997" s="2" t="str">
        <f>TEXT(Ecommerce_Sales[[#This Row],[Order_Date]],"mmmm")</f>
        <v>December</v>
      </c>
      <c r="K4997" s="1" t="s">
        <v>1947</v>
      </c>
      <c r="L4997" s="1" t="s">
        <v>7196</v>
      </c>
      <c r="M4997" s="1" t="s">
        <v>1956</v>
      </c>
      <c r="N4997" s="1" t="s">
        <v>1957</v>
      </c>
      <c r="O4997" s="3">
        <v>1486</v>
      </c>
      <c r="P4997">
        <v>4</v>
      </c>
      <c r="Q4997" s="3">
        <v>5943</v>
      </c>
      <c r="R4997" s="1" t="s">
        <v>1951</v>
      </c>
      <c r="S4997" s="3">
        <v>468</v>
      </c>
      <c r="T4997">
        <v>10</v>
      </c>
      <c r="U4997" t="str">
        <f>IF(Ecommerce_Sales[[#This Row],[Delivery_Time_Days]]&gt;7,"Delay",IF(Ecommerce_Sales[[#This Row],[Delivery_Time_Days]] = 0,"No delivery",IF(Ecommerce_Sales[[#This Row],[Delivery_Time_Days]]&lt;=7,"On-time")))</f>
        <v>Delay</v>
      </c>
      <c r="V4997" s="7">
        <f>Ecommerce_Sales[[#This Row],[Profit]]/Ecommerce_Sales[[#This Row],[Total_Price]]</f>
        <v>0.14992428066633012</v>
      </c>
      <c r="W4997" s="3">
        <v>891</v>
      </c>
      <c r="X4997" s="3"/>
    </row>
    <row r="4998" spans="1:24" x14ac:dyDescent="0.25">
      <c r="A4998" s="1" t="s">
        <v>11811</v>
      </c>
      <c r="B4998" s="1" t="s">
        <v>212</v>
      </c>
      <c r="C4998" s="1" t="s">
        <v>213</v>
      </c>
      <c r="D4998" s="1" t="s">
        <v>3549</v>
      </c>
      <c r="E4998" s="1" t="s">
        <v>1966</v>
      </c>
      <c r="F4998" s="2">
        <v>45637</v>
      </c>
      <c r="G4998" s="2">
        <v>45634</v>
      </c>
      <c r="H4998" s="2" t="str">
        <f>TEXT(Ecommerce_Sales[[#This Row],[Order_Date]],"mmmm")</f>
        <v>December</v>
      </c>
      <c r="I4998" s="2" t="str">
        <f>TEXT(Ecommerce_Sales[[#This Row],[Order_Date]],"yyyy")</f>
        <v>2024</v>
      </c>
      <c r="J4998" s="2" t="str">
        <f>TEXT(Ecommerce_Sales[[#This Row],[Order_Date]],"mmmm")</f>
        <v>December</v>
      </c>
      <c r="K4998" s="1" t="s">
        <v>1947</v>
      </c>
      <c r="L4998" s="1" t="s">
        <v>11812</v>
      </c>
      <c r="M4998" s="1" t="s">
        <v>1998</v>
      </c>
      <c r="N4998" s="1" t="s">
        <v>1973</v>
      </c>
      <c r="O4998" s="3">
        <v>375</v>
      </c>
      <c r="P4998">
        <v>6</v>
      </c>
      <c r="Q4998" s="3">
        <v>2253</v>
      </c>
      <c r="R4998" s="1" t="s">
        <v>1958</v>
      </c>
      <c r="S4998" s="3">
        <v>244</v>
      </c>
      <c r="T4998">
        <v>7</v>
      </c>
      <c r="U4998" t="str">
        <f>IF(Ecommerce_Sales[[#This Row],[Delivery_Time_Days]]&gt;7,"Delay",IF(Ecommerce_Sales[[#This Row],[Delivery_Time_Days]] = 0,"No delivery",IF(Ecommerce_Sales[[#This Row],[Delivery_Time_Days]]&lt;=7,"On-time")))</f>
        <v>On-time</v>
      </c>
      <c r="V4998" s="7">
        <f>Ecommerce_Sales[[#This Row],[Profit]]/Ecommerce_Sales[[#This Row],[Total_Price]]</f>
        <v>0.30004438526409233</v>
      </c>
      <c r="W4998" s="3">
        <v>676</v>
      </c>
      <c r="X4998" s="3"/>
    </row>
    <row r="4999" spans="1:24" x14ac:dyDescent="0.25">
      <c r="A4999" s="1" t="s">
        <v>11813</v>
      </c>
      <c r="B4999" s="1" t="s">
        <v>1087</v>
      </c>
      <c r="C4999" s="1" t="s">
        <v>1088</v>
      </c>
      <c r="D4999" s="1" t="s">
        <v>7885</v>
      </c>
      <c r="E4999" s="1" t="s">
        <v>1954</v>
      </c>
      <c r="F4999" s="2">
        <v>45601</v>
      </c>
      <c r="G4999" s="2">
        <v>45112</v>
      </c>
      <c r="H4999" s="2" t="str">
        <f>TEXT(Ecommerce_Sales[[#This Row],[Order_Date]],"mmmm")</f>
        <v>July</v>
      </c>
      <c r="I4999" s="2" t="str">
        <f>TEXT(Ecommerce_Sales[[#This Row],[Order_Date]],"yyyy")</f>
        <v>2023</v>
      </c>
      <c r="J4999" s="2" t="str">
        <f>TEXT(Ecommerce_Sales[[#This Row],[Order_Date]],"mmmm")</f>
        <v>July</v>
      </c>
      <c r="K4999" s="1" t="s">
        <v>1947</v>
      </c>
      <c r="L4999" s="1" t="s">
        <v>11814</v>
      </c>
      <c r="M4999" s="1" t="s">
        <v>2043</v>
      </c>
      <c r="N4999" s="1" t="s">
        <v>1989</v>
      </c>
      <c r="O4999" s="3">
        <v>349</v>
      </c>
      <c r="P4999">
        <v>1</v>
      </c>
      <c r="Q4999" s="3">
        <v>349</v>
      </c>
      <c r="R4999" s="1" t="s">
        <v>1958</v>
      </c>
      <c r="S4999" s="3">
        <v>38</v>
      </c>
      <c r="T4999">
        <v>2</v>
      </c>
      <c r="U4999" t="str">
        <f>IF(Ecommerce_Sales[[#This Row],[Delivery_Time_Days]]&gt;7,"Delay",IF(Ecommerce_Sales[[#This Row],[Delivery_Time_Days]] = 0,"No delivery",IF(Ecommerce_Sales[[#This Row],[Delivery_Time_Days]]&lt;=7,"On-time")))</f>
        <v>On-time</v>
      </c>
      <c r="V4999" s="7">
        <f>Ecommerce_Sales[[#This Row],[Profit]]/Ecommerce_Sales[[#This Row],[Total_Price]]</f>
        <v>0.24928366762177651</v>
      </c>
      <c r="W4999" s="3">
        <v>87</v>
      </c>
      <c r="X4999" s="3"/>
    </row>
    <row r="5000" spans="1:24" x14ac:dyDescent="0.25">
      <c r="A5000" s="1" t="s">
        <v>11815</v>
      </c>
      <c r="B5000" s="1" t="s">
        <v>844</v>
      </c>
      <c r="C5000" s="1" t="s">
        <v>845</v>
      </c>
      <c r="D5000" s="1" t="s">
        <v>4802</v>
      </c>
      <c r="E5000" s="1" t="s">
        <v>1954</v>
      </c>
      <c r="F5000" s="2">
        <v>45646</v>
      </c>
      <c r="G5000" s="2">
        <v>45566</v>
      </c>
      <c r="H5000" s="2" t="str">
        <f>TEXT(Ecommerce_Sales[[#This Row],[Order_Date]],"mmmm")</f>
        <v>October</v>
      </c>
      <c r="I5000" s="2" t="str">
        <f>TEXT(Ecommerce_Sales[[#This Row],[Order_Date]],"yyyy")</f>
        <v>2024</v>
      </c>
      <c r="J5000" s="2" t="str">
        <f>TEXT(Ecommerce_Sales[[#This Row],[Order_Date]],"mmmm")</f>
        <v>October</v>
      </c>
      <c r="K5000" s="1" t="s">
        <v>1947</v>
      </c>
      <c r="L5000" s="1" t="s">
        <v>6303</v>
      </c>
      <c r="M5000" s="1" t="s">
        <v>1956</v>
      </c>
      <c r="N5000" s="1" t="s">
        <v>1957</v>
      </c>
      <c r="O5000" s="3">
        <v>73</v>
      </c>
      <c r="P5000">
        <v>4</v>
      </c>
      <c r="Q5000" s="3">
        <v>292</v>
      </c>
      <c r="R5000" s="1" t="s">
        <v>1951</v>
      </c>
      <c r="S5000" s="3">
        <v>44</v>
      </c>
      <c r="T5000">
        <v>6</v>
      </c>
      <c r="U5000" t="str">
        <f>IF(Ecommerce_Sales[[#This Row],[Delivery_Time_Days]]&gt;7,"Delay",IF(Ecommerce_Sales[[#This Row],[Delivery_Time_Days]] = 0,"No delivery",IF(Ecommerce_Sales[[#This Row],[Delivery_Time_Days]]&lt;=7,"On-time")))</f>
        <v>On-time</v>
      </c>
      <c r="V5000" s="7">
        <f>Ecommerce_Sales[[#This Row],[Profit]]/Ecommerce_Sales[[#This Row],[Total_Price]]</f>
        <v>0.15068493150684931</v>
      </c>
      <c r="W5000" s="3">
        <v>44</v>
      </c>
      <c r="X5000" s="3"/>
    </row>
    <row r="5001" spans="1:24" x14ac:dyDescent="0.25">
      <c r="A5001" s="1" t="s">
        <v>11816</v>
      </c>
      <c r="B5001" s="1" t="s">
        <v>242</v>
      </c>
      <c r="C5001" s="1" t="s">
        <v>243</v>
      </c>
      <c r="D5001" s="1" t="s">
        <v>4830</v>
      </c>
      <c r="E5001" s="1" t="s">
        <v>1946</v>
      </c>
      <c r="F5001" s="2">
        <v>45335</v>
      </c>
      <c r="G5001" s="2">
        <v>45312</v>
      </c>
      <c r="H5001" s="2" t="str">
        <f>TEXT(Ecommerce_Sales[[#This Row],[Order_Date]],"mmmm")</f>
        <v>January</v>
      </c>
      <c r="I5001" s="2" t="str">
        <f>TEXT(Ecommerce_Sales[[#This Row],[Order_Date]],"yyyy")</f>
        <v>2024</v>
      </c>
      <c r="J5001" s="2" t="str">
        <f>TEXT(Ecommerce_Sales[[#This Row],[Order_Date]],"mmmm")</f>
        <v>January</v>
      </c>
      <c r="K5001" s="1" t="s">
        <v>1947</v>
      </c>
      <c r="L5001" s="1" t="s">
        <v>8070</v>
      </c>
      <c r="M5001" s="1" t="s">
        <v>2002</v>
      </c>
      <c r="N5001" s="1" t="s">
        <v>1989</v>
      </c>
      <c r="O5001" s="3">
        <v>488</v>
      </c>
      <c r="P5001">
        <v>1</v>
      </c>
      <c r="Q5001" s="3">
        <v>488</v>
      </c>
      <c r="R5001" s="1" t="s">
        <v>1951</v>
      </c>
      <c r="S5001" s="3">
        <v>32</v>
      </c>
      <c r="T5001">
        <v>8</v>
      </c>
      <c r="U5001" t="str">
        <f>IF(Ecommerce_Sales[[#This Row],[Delivery_Time_Days]]&gt;7,"Delay",IF(Ecommerce_Sales[[#This Row],[Delivery_Time_Days]] = 0,"No delivery",IF(Ecommerce_Sales[[#This Row],[Delivery_Time_Days]]&lt;=7,"On-time")))</f>
        <v>Delay</v>
      </c>
      <c r="V5001" s="7">
        <f>Ecommerce_Sales[[#This Row],[Profit]]/Ecommerce_Sales[[#This Row],[Total_Price]]</f>
        <v>0.25</v>
      </c>
      <c r="W5001" s="3">
        <v>122</v>
      </c>
      <c r="X5001" s="3"/>
    </row>
    <row r="5002" spans="1:24" x14ac:dyDescent="0.25">
      <c r="W5002" s="3"/>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6239741-2ACC-45EC-8EB4-637FACDF5A97}">
  <ds:schemaRefs>
    <ds:schemaRef ds:uri="http://schemas.microsoft.com/DataMashup"/>
  </ds:schemaRefs>
</ds:datastoreItem>
</file>

<file path=customXml/itemProps2.xml><?xml version="1.0" encoding="utf-8"?>
<ds:datastoreItem xmlns:ds="http://schemas.openxmlformats.org/officeDocument/2006/customXml" ds:itemID="{EF0D9D16-9AC0-4953-819B-C584FF94C320}">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81D80E0D-CB51-4FD6-8BC5-B60EFB233ADB}">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DDA6ADF1-27E2-4EEA-AEA9-9E01EE6F80DB}">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page 1</vt:lpstr>
      <vt:lpstr>page 2</vt:lpstr>
      <vt:lpstr>Payment Analysis</vt:lpstr>
      <vt:lpstr>product analysis</vt:lpstr>
      <vt:lpstr>Ecommerce_Sales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mitchell edosomwan</dc:creator>
  <cp:lastModifiedBy>mitchell edosomwan</cp:lastModifiedBy>
  <dcterms:created xsi:type="dcterms:W3CDTF">2025-03-23T19:23:43Z</dcterms:created>
  <dcterms:modified xsi:type="dcterms:W3CDTF">2025-03-27T11:03:26Z</dcterms:modified>
</cp:coreProperties>
</file>